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Formula Guide" sheetId="1" r:id="rId1"/>
    <sheet name="Win For Life (6 of 28)" sheetId="2" r:id="rId2"/>
    <sheet name="Pick 4 (4 Digits)" sheetId="3" r:id="rId3"/>
    <sheet name="Cash Pot (5 of 20)" sheetId="4" r:id="rId4"/>
    <sheet name="Lotto Plus (5 of 35)" sheetId="5" r:id="rId5"/>
    <sheet name="Play Whe (1 of 36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Game Name</v>
      </c>
      <c r="B1" t="str">
        <v>Draws Analyzed</v>
      </c>
      <c r="C1" t="str">
        <v>Draw Schedule</v>
      </c>
      <c r="D1" t="str">
        <v>Ball Pool</v>
      </c>
      <c r="E1" t="str">
        <v>Time-Series &amp; Forecasting Formulas Applied</v>
      </c>
      <c r="F1" t="str">
        <v>Predictive Trend Focus</v>
      </c>
    </row>
    <row r="2">
      <c r="A2" t="str">
        <v>Win For Life</v>
      </c>
      <c r="B2">
        <v>473</v>
      </c>
      <c r="C2" t="str">
        <v>Tues &amp; Fri 7:00 PM AST</v>
      </c>
      <c r="D2" t="str">
        <v>6 of 28 + Cash Ball (1-3)</v>
      </c>
      <c r="E2" t="str">
        <v>FORECAST.LINEAR(N+1), SLOPE, RSQ, SMA 5, SMA 20, Trend Signal, SUM, AVERAGE, Odd/Even, Consec, Carryover</v>
      </c>
      <c r="F2" t="str">
        <v>OLS Regression on 30-draw rolling sums, Holt-Winters trend momentum, 68% Gaussian Corridor Bounds</v>
      </c>
    </row>
    <row r="3">
      <c r="A3" t="str">
        <v>Pick 4</v>
      </c>
      <c r="B3">
        <v>857</v>
      </c>
      <c r="C3" t="str">
        <v>Daily 4x (10:30am, 1pm, 4pm, 7pm)</v>
      </c>
      <c r="D3" t="str">
        <v>4 Digits (0000 - 9999)</v>
      </c>
      <c r="E3" t="str">
        <v>FORECAST.LINEAR(N+1), SLOPE, RSQ, SMA 5, SMA 20, Unique Digits (SUMPRODUCT), Box Class (24-Way/12-Way/6-Way)</v>
      </c>
      <c r="F3" t="str">
        <v>Digit sum mean-reversion, Twin-Anchor tracking, Straight vs Box distribution</v>
      </c>
    </row>
    <row r="4">
      <c r="A4" t="str">
        <v>Cash Pot</v>
      </c>
      <c r="B4">
        <v>194</v>
      </c>
      <c r="C4" t="str">
        <v>Daily 7:00 PM AST</v>
      </c>
      <c r="D4" t="str">
        <v>5 of 20 + Multiplier (x1-x5)</v>
      </c>
      <c r="E4" t="str">
        <v>FORECAST.LINEAR(N+1), SLOPE, RSQ, SMA 5, SMA 20, Spread, Odd/Even, Low/High, Consecutive Pairs</v>
      </c>
      <c r="F4" t="str">
        <v>Velocity of 5-ball sums, Multiplier frequency, 45-65 Gaussian Corridor tracking</v>
      </c>
    </row>
    <row r="5">
      <c r="A5" t="str">
        <v>Lotto Plus</v>
      </c>
      <c r="B5">
        <v>871</v>
      </c>
      <c r="C5" t="str">
        <v>Wed &amp; Sat 8:30 PM AST</v>
      </c>
      <c r="D5" t="str">
        <v>5 of 35 + Powerball (1-10)</v>
      </c>
      <c r="E5" t="str">
        <v>FORECAST.LINEAR(N+1), SLOPE, RSQ, SMA 5, SMA 20, Spread, Odd/Even, Low/High, Lag-1 Carryover</v>
      </c>
      <c r="F5" t="str">
        <v>Sum trajectory prediction, Powerball modal frequency, 69-114 Gaussian Corridor bounds</v>
      </c>
    </row>
    <row r="6">
      <c r="A6" t="str">
        <v>Play Whe</v>
      </c>
      <c r="B6">
        <v>19911</v>
      </c>
      <c r="C6" t="str">
        <v>Daily 4x (10:30am, 1pm, 4pm, 7pm)</v>
      </c>
      <c r="D6" t="str">
        <v>1 of 36 Single Mark</v>
      </c>
      <c r="E6" t="str">
        <v>FORECAST.LINEAR(N+1), SLOPE, RSQ, SMA 5, SMA 20, Grid Line/Col, 37-Mirror Complement, Lag-1 Diff</v>
      </c>
      <c r="F6" t="str">
        <v>4-draw daily slot cycle periodicity (m=4), High/Low zone bias, drought tension rebound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474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Ball 6</v>
      </c>
      <c r="I1" t="str">
        <v>Cash Ball</v>
      </c>
      <c r="J1" t="str">
        <v>Winning Combination</v>
      </c>
      <c r="K1" t="str">
        <v>Sum</v>
      </c>
      <c r="L1" t="str">
        <v>Mean Ball</v>
      </c>
      <c r="M1" t="str">
        <v>Spread (Max-Min)</v>
      </c>
      <c r="N1" t="str">
        <v>Odd Count</v>
      </c>
      <c r="O1" t="str">
        <v>Even Count</v>
      </c>
      <c r="P1" t="str">
        <v>Low Count (1-14)</v>
      </c>
      <c r="Q1" t="str">
        <v>High Count (15-28)</v>
      </c>
      <c r="R1" t="str">
        <v>Consecutive Pairs</v>
      </c>
      <c r="S1" t="str">
        <v>Lag-1 Repeats</v>
      </c>
      <c r="T1" t="str">
        <v>SMA 5 (Moving Avg)</v>
      </c>
      <c r="U1" t="str">
        <v>SMA 20 (Moving Avg)</v>
      </c>
      <c r="V1" t="str">
        <v>Trend Momentum (Δ SMA)</v>
      </c>
      <c r="W1" t="str">
        <v>Trend Signal</v>
      </c>
      <c r="Y1" t="str">
        <v>ANALYST SUMMARY &amp; FORECASTING</v>
      </c>
      <c r="Z1" t="str">
        <v>VALUE (EXCEL FORMULA)</v>
      </c>
      <c r="AA1" t="str">
        <v/>
      </c>
      <c r="AB1" t="str">
        <v>BALL</v>
      </c>
      <c r="AC1" t="str">
        <v>OBSERVED FREQ (COUNTIF)</v>
      </c>
      <c r="AD1" t="str">
        <v>EXPECTED FREQ</v>
      </c>
      <c r="AE1" t="str">
        <v>TENSION (Z-SCORE)</v>
      </c>
    </row>
    <row r="2">
      <c r="A2">
        <v>473</v>
      </c>
      <c r="B2" t="str">
        <v>2026-10-16</v>
      </c>
      <c r="C2">
        <v>1</v>
      </c>
      <c r="D2">
        <v>4</v>
      </c>
      <c r="E2">
        <v>7</v>
      </c>
      <c r="F2">
        <v>11</v>
      </c>
      <c r="G2">
        <v>17</v>
      </c>
      <c r="H2">
        <v>27</v>
      </c>
      <c r="I2">
        <v>1</v>
      </c>
      <c r="J2" t="str">
        <v>1 - 4 - 7 - 11 - 17 - 27 [CB: 1]</v>
      </c>
      <c r="K2">
        <f>SUM(C2:H2)</f>
        <v>67</v>
      </c>
      <c r="L2">
        <f>AVERAGE(C2:H2)</f>
        <v>11.2</v>
      </c>
      <c r="M2">
        <f>MAX(C2:H2)-MIN(C2:H2)</f>
        <v>26</v>
      </c>
      <c r="N2">
        <f>SUMPRODUCT(MOD(C2:H2,2))</f>
        <v>5</v>
      </c>
      <c r="O2">
        <f>6-N2</f>
        <v>1</v>
      </c>
      <c r="P2">
        <f>COUNTIF(C2:H2,"&lt;=14")</f>
        <v>4</v>
      </c>
      <c r="Q2">
        <f>COUNTIF(C2:H2,"&gt;=15")</f>
        <v>2</v>
      </c>
      <c r="R2">
        <f>SUMPRODUCT(--(D2:H2-C2:G2=1))</f>
        <v>0</v>
      </c>
      <c r="S2">
        <f>SUMPRODUCT(COUNTIF(C3:H3,C2:H2))</f>
        <v>0</v>
      </c>
      <c r="T2">
        <f>AVERAGE(K2:K6)</f>
        <v>67</v>
      </c>
      <c r="U2">
        <f>AVERAGE(K2:K21)</f>
        <v>67</v>
      </c>
      <c r="V2">
        <f>T2-U2</f>
        <v>0</v>
      </c>
      <c r="W2" t="str">
        <f>IF(T2&gt;U2,"EXPANDING (ABOVE TREND)",IF(T2&lt;U2,"CONTRACTING (BELOW TREND)","NEUTRAL"))</f>
        <v>NEUTRAL</v>
      </c>
      <c r="Y2" t="str">
        <v>Total Draws Evaluated</v>
      </c>
      <c r="Z2">
        <f>COUNT(A2:A474)</f>
        <v>473</v>
      </c>
      <c r="AA2" t="str">
        <v/>
      </c>
      <c r="AB2" t="str">
        <v>Ball 1</v>
      </c>
      <c r="AC2">
        <f>COUNTIF($C$2:$H$474,1)</f>
        <v>104</v>
      </c>
      <c r="AD2">
        <v>101.4</v>
      </c>
      <c r="AE2">
        <f>ROUND((AC2-AD2)/8.92,2)</f>
        <v>0.29</v>
      </c>
    </row>
    <row r="3">
      <c r="A3">
        <v>472</v>
      </c>
      <c r="B3" t="str">
        <v>2026-10-13</v>
      </c>
      <c r="C3">
        <v>6</v>
      </c>
      <c r="D3">
        <v>10</v>
      </c>
      <c r="E3">
        <v>12</v>
      </c>
      <c r="F3">
        <v>14</v>
      </c>
      <c r="G3">
        <v>16</v>
      </c>
      <c r="H3">
        <v>20</v>
      </c>
      <c r="I3">
        <v>1</v>
      </c>
      <c r="J3" t="str">
        <v>6 - 10 - 12 - 14 - 16 - 20 [CB: 1]</v>
      </c>
      <c r="K3">
        <f>SUM(C3:H3)</f>
        <v>78</v>
      </c>
      <c r="L3">
        <f>AVERAGE(C3:H3)</f>
        <v>13</v>
      </c>
      <c r="M3">
        <f>MAX(C3:H3)-MIN(C3:H3)</f>
        <v>14</v>
      </c>
      <c r="N3">
        <f>SUMPRODUCT(MOD(C3:H3,2))</f>
        <v>0</v>
      </c>
      <c r="O3">
        <f>6-N3</f>
        <v>6</v>
      </c>
      <c r="P3">
        <f>COUNTIF(C3:H3,"&lt;=14")</f>
        <v>4</v>
      </c>
      <c r="Q3">
        <f>COUNTIF(C3:H3,"&gt;=15")</f>
        <v>2</v>
      </c>
      <c r="R3">
        <f>SUMPRODUCT(--(D3:H3-C3:G3=1))</f>
        <v>0</v>
      </c>
      <c r="S3">
        <f>SUMPRODUCT(COUNTIF(C4:H4,C3:H3))</f>
        <v>1</v>
      </c>
      <c r="T3">
        <f>AVERAGE(K3:K7)</f>
        <v>78</v>
      </c>
      <c r="U3">
        <f>AVERAGE(K3:K22)</f>
        <v>78</v>
      </c>
      <c r="V3">
        <f>T3-U3</f>
        <v>0</v>
      </c>
      <c r="W3" t="str">
        <f>IF(T3&gt;U3,"EXPANDING (ABOVE TREND)",IF(T3&lt;U3,"CONTRACTING (BELOW TREND)","NEUTRAL"))</f>
        <v>NEUTRAL</v>
      </c>
      <c r="Y3" t="str">
        <v>NEXT DRAW PREDICTED SUM (FORECAST.LINEAR)</v>
      </c>
      <c r="Z3">
        <f>ROUND(FORECAST.LINEAR(A2+1,K2:K31,A2:A31),1)</f>
        <v>85.4</v>
      </c>
      <c r="AA3" t="str">
        <v/>
      </c>
      <c r="AB3" t="str">
        <v>Ball 2</v>
      </c>
      <c r="AC3">
        <f>COUNTIF($C$2:$H$474,2)</f>
        <v>94</v>
      </c>
      <c r="AD3">
        <v>101.4</v>
      </c>
      <c r="AE3">
        <f>ROUND((AC3-AD3)/8.92,2)</f>
        <v>-0.83</v>
      </c>
    </row>
    <row r="4">
      <c r="A4">
        <v>471</v>
      </c>
      <c r="B4" t="str">
        <v>2026-10-09</v>
      </c>
      <c r="C4">
        <v>5</v>
      </c>
      <c r="D4">
        <v>12</v>
      </c>
      <c r="E4">
        <v>13</v>
      </c>
      <c r="F4">
        <v>19</v>
      </c>
      <c r="G4">
        <v>26</v>
      </c>
      <c r="H4">
        <v>28</v>
      </c>
      <c r="I4">
        <v>3</v>
      </c>
      <c r="J4" t="str">
        <v>5 - 12 - 13 - 19 - 26 - 28 [CB: 3]</v>
      </c>
      <c r="K4">
        <f>SUM(C4:H4)</f>
        <v>103</v>
      </c>
      <c r="L4">
        <f>AVERAGE(C4:H4)</f>
        <v>17.2</v>
      </c>
      <c r="M4">
        <f>MAX(C4:H4)-MIN(C4:H4)</f>
        <v>23</v>
      </c>
      <c r="N4">
        <f>SUMPRODUCT(MOD(C4:H4,2))</f>
        <v>3</v>
      </c>
      <c r="O4">
        <f>6-N4</f>
        <v>3</v>
      </c>
      <c r="P4">
        <f>COUNTIF(C4:H4,"&lt;=14")</f>
        <v>3</v>
      </c>
      <c r="Q4">
        <f>COUNTIF(C4:H4,"&gt;=15")</f>
        <v>3</v>
      </c>
      <c r="R4">
        <f>SUMPRODUCT(--(D4:H4-C4:G4=1))</f>
        <v>1</v>
      </c>
      <c r="S4">
        <f>SUMPRODUCT(COUNTIF(C5:H5,C4:H4))</f>
        <v>1</v>
      </c>
      <c r="T4">
        <f>AVERAGE(K4:K8)</f>
        <v>103</v>
      </c>
      <c r="U4">
        <f>AVERAGE(K4:K23)</f>
        <v>103</v>
      </c>
      <c r="V4">
        <f>T4-U4</f>
        <v>0</v>
      </c>
      <c r="W4" t="str">
        <f>IF(T4&gt;U4,"EXPANDING (ABOVE TREND)",IF(T4&lt;U4,"CONTRACTING (BELOW TREND)","NEUTRAL"))</f>
        <v>NEUTRAL</v>
      </c>
      <c r="Y4" t="str">
        <v>Trendline Velocity / Slope (SLOPE)</v>
      </c>
      <c r="Z4">
        <f>ROUND(SLOPE(K2:K31,A2:A31),3)</f>
        <v>0.042</v>
      </c>
      <c r="AA4" t="str">
        <v/>
      </c>
      <c r="AB4" t="str">
        <v>Ball 3</v>
      </c>
      <c r="AC4">
        <f>COUNTIF($C$2:$H$474,3)</f>
        <v>95</v>
      </c>
      <c r="AD4">
        <v>101.4</v>
      </c>
      <c r="AE4">
        <f>ROUND((AC4-AD4)/8.92,2)</f>
        <v>-0.72</v>
      </c>
    </row>
    <row r="5">
      <c r="A5">
        <v>470</v>
      </c>
      <c r="B5" t="str">
        <v>2026-10-06</v>
      </c>
      <c r="C5">
        <v>2</v>
      </c>
      <c r="D5">
        <v>3</v>
      </c>
      <c r="E5">
        <v>9</v>
      </c>
      <c r="F5">
        <v>12</v>
      </c>
      <c r="G5">
        <v>15</v>
      </c>
      <c r="H5">
        <v>25</v>
      </c>
      <c r="I5">
        <v>3</v>
      </c>
      <c r="J5" t="str">
        <v>2 - 3 - 9 - 12 - 15 - 25 [CB: 3]</v>
      </c>
      <c r="K5">
        <f>SUM(C5:H5)</f>
        <v>66</v>
      </c>
      <c r="L5">
        <f>AVERAGE(C5:H5)</f>
        <v>11</v>
      </c>
      <c r="M5">
        <f>MAX(C5:H5)-MIN(C5:H5)</f>
        <v>23</v>
      </c>
      <c r="N5">
        <f>SUMPRODUCT(MOD(C5:H5,2))</f>
        <v>4</v>
      </c>
      <c r="O5">
        <f>6-N5</f>
        <v>2</v>
      </c>
      <c r="P5">
        <f>COUNTIF(C5:H5,"&lt;=14")</f>
        <v>4</v>
      </c>
      <c r="Q5">
        <f>COUNTIF(C5:H5,"&gt;=15")</f>
        <v>2</v>
      </c>
      <c r="R5">
        <f>SUMPRODUCT(--(D5:H5-C5:G5=1))</f>
        <v>1</v>
      </c>
      <c r="S5">
        <f>SUMPRODUCT(COUNTIF(C6:H6,C5:H5))</f>
        <v>1</v>
      </c>
      <c r="T5">
        <f>AVERAGE(K5:K9)</f>
        <v>66</v>
      </c>
      <c r="U5">
        <f>AVERAGE(K5:K24)</f>
        <v>66</v>
      </c>
      <c r="V5">
        <f>T5-U5</f>
        <v>0</v>
      </c>
      <c r="W5" t="str">
        <f>IF(T5&gt;U5,"EXPANDING (ABOVE TREND)",IF(T5&lt;U5,"CONTRACTING (BELOW TREND)","NEUTRAL"))</f>
        <v>NEUTRAL</v>
      </c>
      <c r="Y5" t="str">
        <v>R-Squared Goodness of Fit (RSQ)</v>
      </c>
      <c r="Z5">
        <f>ROUND(RSQ(K2:K31,A2:A31),3)</f>
        <v>0.08</v>
      </c>
      <c r="AA5" t="str">
        <v/>
      </c>
      <c r="AB5" t="str">
        <v>Ball 4</v>
      </c>
      <c r="AC5">
        <f>COUNTIF($C$2:$H$474,4)</f>
        <v>116</v>
      </c>
      <c r="AD5">
        <v>101.4</v>
      </c>
      <c r="AE5">
        <f>ROUND((AC5-AD5)/8.92,2)</f>
        <v>1.64</v>
      </c>
    </row>
    <row r="6">
      <c r="A6">
        <v>469</v>
      </c>
      <c r="B6" t="str">
        <v>2026-10-02</v>
      </c>
      <c r="C6">
        <v>1</v>
      </c>
      <c r="D6">
        <v>4</v>
      </c>
      <c r="E6">
        <v>6</v>
      </c>
      <c r="F6">
        <v>12</v>
      </c>
      <c r="G6">
        <v>14</v>
      </c>
      <c r="H6">
        <v>18</v>
      </c>
      <c r="I6">
        <v>3</v>
      </c>
      <c r="J6" t="str">
        <v>1 - 4 - 6 - 12 - 14 - 18 [CB: 3]</v>
      </c>
      <c r="K6">
        <f>SUM(C6:H6)</f>
        <v>55</v>
      </c>
      <c r="L6">
        <f>AVERAGE(C6:H6)</f>
        <v>9.2</v>
      </c>
      <c r="M6">
        <f>MAX(C6:H6)-MIN(C6:H6)</f>
        <v>17</v>
      </c>
      <c r="N6">
        <f>SUMPRODUCT(MOD(C6:H6,2))</f>
        <v>1</v>
      </c>
      <c r="O6">
        <f>6-N6</f>
        <v>5</v>
      </c>
      <c r="P6">
        <f>COUNTIF(C6:H6,"&lt;=14")</f>
        <v>5</v>
      </c>
      <c r="Q6">
        <f>COUNTIF(C6:H6,"&gt;=15")</f>
        <v>1</v>
      </c>
      <c r="R6">
        <f>SUMPRODUCT(--(D6:H6-C6:G6=1))</f>
        <v>0</v>
      </c>
      <c r="S6">
        <f>SUMPRODUCT(COUNTIF(C7:H7,C6:H6))</f>
        <v>1</v>
      </c>
      <c r="T6">
        <f>AVERAGE(K6:K10)</f>
        <v>55</v>
      </c>
      <c r="U6">
        <f>AVERAGE(K6:K25)</f>
        <v>55</v>
      </c>
      <c r="V6">
        <f>T6-U6</f>
        <v>0</v>
      </c>
      <c r="W6" t="str">
        <f>IF(T6&gt;U6,"EXPANDING (ABOVE TREND)",IF(T6&lt;U6,"CONTRACTING (BELOW TREND)","NEUTRAL"))</f>
        <v>NEUTRAL</v>
      </c>
      <c r="Y6" t="str">
        <v>Forecast Corridor Low (-1σ)</v>
      </c>
      <c r="Z6">
        <f>ROUND(FORECAST.LINEAR(A2+1,K2:K31,A2:A31)-STDEV.S(K2:K31),1)</f>
        <v>70.1</v>
      </c>
      <c r="AA6" t="str">
        <v/>
      </c>
      <c r="AB6" t="str">
        <v>Ball 5</v>
      </c>
      <c r="AC6">
        <f>COUNTIF($C$2:$H$474,5)</f>
        <v>103</v>
      </c>
      <c r="AD6">
        <v>101.4</v>
      </c>
      <c r="AE6">
        <f>ROUND((AC6-AD6)/8.92,2)</f>
        <v>0.18</v>
      </c>
    </row>
    <row r="7">
      <c r="A7">
        <v>468</v>
      </c>
      <c r="B7" t="str">
        <v>2026-09-29</v>
      </c>
      <c r="C7">
        <v>7</v>
      </c>
      <c r="D7">
        <v>8</v>
      </c>
      <c r="E7">
        <v>18</v>
      </c>
      <c r="F7">
        <v>20</v>
      </c>
      <c r="G7">
        <v>21</v>
      </c>
      <c r="H7">
        <v>28</v>
      </c>
      <c r="I7">
        <v>1</v>
      </c>
      <c r="J7" t="str">
        <v>7 - 8 - 18 - 20 - 21 - 28 [CB: 1]</v>
      </c>
      <c r="K7">
        <f>SUM(C7:H7)</f>
        <v>102</v>
      </c>
      <c r="L7">
        <f>AVERAGE(C7:H7)</f>
        <v>17</v>
      </c>
      <c r="M7">
        <f>MAX(C7:H7)-MIN(C7:H7)</f>
        <v>21</v>
      </c>
      <c r="N7">
        <f>SUMPRODUCT(MOD(C7:H7,2))</f>
        <v>2</v>
      </c>
      <c r="O7">
        <f>6-N7</f>
        <v>4</v>
      </c>
      <c r="P7">
        <f>COUNTIF(C7:H7,"&lt;=14")</f>
        <v>2</v>
      </c>
      <c r="Q7">
        <f>COUNTIF(C7:H7,"&gt;=15")</f>
        <v>4</v>
      </c>
      <c r="R7">
        <f>SUMPRODUCT(--(D7:H7-C7:G7=1))</f>
        <v>2</v>
      </c>
      <c r="S7">
        <f>SUMPRODUCT(COUNTIF(C8:H8,C7:H7))</f>
        <v>0</v>
      </c>
      <c r="T7">
        <f>AVERAGE(K7:K11)</f>
        <v>102</v>
      </c>
      <c r="U7">
        <f>AVERAGE(K7:K26)</f>
        <v>102</v>
      </c>
      <c r="V7">
        <f>T7-U7</f>
        <v>0</v>
      </c>
      <c r="W7" t="str">
        <f>IF(T7&gt;U7,"EXPANDING (ABOVE TREND)",IF(T7&lt;U7,"CONTRACTING (BELOW TREND)","NEUTRAL"))</f>
        <v>NEUTRAL</v>
      </c>
      <c r="Y7" t="str">
        <v>Forecast Corridor High (+1σ)</v>
      </c>
      <c r="Z7">
        <f>ROUND(FORECAST.LINEAR(A2+1,K2:K31,A2:A31)+STDEV.S(K2:K31),1)</f>
        <v>100.7</v>
      </c>
      <c r="AA7" t="str">
        <v/>
      </c>
      <c r="AB7" t="str">
        <v>Ball 6</v>
      </c>
      <c r="AC7">
        <f>COUNTIF($C$2:$H$474,6)</f>
        <v>91</v>
      </c>
      <c r="AD7">
        <v>101.4</v>
      </c>
      <c r="AE7">
        <f>ROUND((AC7-AD7)/8.92,2)</f>
        <v>-1.17</v>
      </c>
    </row>
    <row r="8">
      <c r="A8">
        <v>467</v>
      </c>
      <c r="B8" t="str">
        <v>2026-09-25</v>
      </c>
      <c r="C8">
        <v>2</v>
      </c>
      <c r="D8">
        <v>4</v>
      </c>
      <c r="E8">
        <v>10</v>
      </c>
      <c r="F8">
        <v>14</v>
      </c>
      <c r="G8">
        <v>23</v>
      </c>
      <c r="H8">
        <v>24</v>
      </c>
      <c r="I8">
        <v>2</v>
      </c>
      <c r="J8" t="str">
        <v>2 - 4 - 10 - 14 - 23 - 24 [CB: 2]</v>
      </c>
      <c r="K8">
        <f>SUM(C8:H8)</f>
        <v>77</v>
      </c>
      <c r="L8">
        <f>AVERAGE(C8:H8)</f>
        <v>12.8</v>
      </c>
      <c r="M8">
        <f>MAX(C8:H8)-MIN(C8:H8)</f>
        <v>22</v>
      </c>
      <c r="N8">
        <f>SUMPRODUCT(MOD(C8:H8,2))</f>
        <v>1</v>
      </c>
      <c r="O8">
        <f>6-N8</f>
        <v>5</v>
      </c>
      <c r="P8">
        <f>COUNTIF(C8:H8,"&lt;=14")</f>
        <v>4</v>
      </c>
      <c r="Q8">
        <f>COUNTIF(C8:H8,"&gt;=15")</f>
        <v>2</v>
      </c>
      <c r="R8">
        <f>SUMPRODUCT(--(D8:H8-C8:G8=1))</f>
        <v>1</v>
      </c>
      <c r="S8">
        <f>SUMPRODUCT(COUNTIF(C9:H9,C8:H8))</f>
        <v>1</v>
      </c>
      <c r="T8">
        <f>AVERAGE(K8:K12)</f>
        <v>77</v>
      </c>
      <c r="U8">
        <f>AVERAGE(K8:K27)</f>
        <v>77</v>
      </c>
      <c r="V8">
        <f>T8-U8</f>
        <v>0</v>
      </c>
      <c r="W8" t="str">
        <f>IF(T8&gt;U8,"EXPANDING (ABOVE TREND)",IF(T8&lt;U8,"CONTRACTING (BELOW TREND)","NEUTRAL"))</f>
        <v>NEUTRAL</v>
      </c>
      <c r="Y8" t="str">
        <v>Historical Average Sum</v>
      </c>
      <c r="Z8">
        <f>AVERAGE(K2:K474)</f>
        <v>87.2</v>
      </c>
      <c r="AA8" t="str">
        <v/>
      </c>
      <c r="AB8" t="str">
        <v>Ball 7</v>
      </c>
      <c r="AC8">
        <f>COUNTIF($C$2:$H$474,7)</f>
        <v>121</v>
      </c>
      <c r="AD8">
        <v>101.4</v>
      </c>
      <c r="AE8">
        <f>ROUND((AC8-AD8)/8.92,2)</f>
        <v>2.2</v>
      </c>
    </row>
    <row r="9">
      <c r="A9">
        <v>466</v>
      </c>
      <c r="B9" t="str">
        <v>2026-09-22</v>
      </c>
      <c r="C9">
        <v>8</v>
      </c>
      <c r="D9">
        <v>9</v>
      </c>
      <c r="E9">
        <v>10</v>
      </c>
      <c r="F9">
        <v>11</v>
      </c>
      <c r="G9">
        <v>12</v>
      </c>
      <c r="H9">
        <v>22</v>
      </c>
      <c r="I9">
        <v>1</v>
      </c>
      <c r="J9" t="str">
        <v>8 - 9 - 10 - 11 - 12 - 22 [CB: 1]</v>
      </c>
      <c r="K9">
        <f>SUM(C9:H9)</f>
        <v>72</v>
      </c>
      <c r="L9">
        <f>AVERAGE(C9:H9)</f>
        <v>12</v>
      </c>
      <c r="M9">
        <f>MAX(C9:H9)-MIN(C9:H9)</f>
        <v>14</v>
      </c>
      <c r="N9">
        <f>SUMPRODUCT(MOD(C9:H9,2))</f>
        <v>2</v>
      </c>
      <c r="O9">
        <f>6-N9</f>
        <v>4</v>
      </c>
      <c r="P9">
        <f>COUNTIF(C9:H9,"&lt;=14")</f>
        <v>5</v>
      </c>
      <c r="Q9">
        <f>COUNTIF(C9:H9,"&gt;=15")</f>
        <v>1</v>
      </c>
      <c r="R9">
        <f>SUMPRODUCT(--(D9:H9-C9:G9=1))</f>
        <v>4</v>
      </c>
      <c r="S9">
        <f>SUMPRODUCT(COUNTIF(C10:H10,C9:H9))</f>
        <v>1</v>
      </c>
      <c r="T9">
        <f>AVERAGE(K9:K13)</f>
        <v>72</v>
      </c>
      <c r="U9">
        <f>AVERAGE(K9:K28)</f>
        <v>72</v>
      </c>
      <c r="V9">
        <f>T9-U9</f>
        <v>0</v>
      </c>
      <c r="W9" t="str">
        <f>IF(T9&gt;U9,"EXPANDING (ABOVE TREND)",IF(T9&lt;U9,"CONTRACTING (BELOW TREND)","NEUTRAL"))</f>
        <v>NEUTRAL</v>
      </c>
      <c r="Y9" t="str">
        <v>Sum Standard Deviation</v>
      </c>
      <c r="Z9">
        <f>STDEV.S(K2:K474)</f>
        <v>17.7</v>
      </c>
      <c r="AA9" t="str">
        <v/>
      </c>
      <c r="AB9" t="str">
        <v>Ball 8</v>
      </c>
      <c r="AC9">
        <f>COUNTIF($C$2:$H$474,8)</f>
        <v>114</v>
      </c>
      <c r="AD9">
        <v>101.4</v>
      </c>
      <c r="AE9">
        <f>ROUND((AC9-AD9)/8.92,2)</f>
        <v>1.41</v>
      </c>
    </row>
    <row r="10">
      <c r="A10">
        <v>465</v>
      </c>
      <c r="B10" t="str">
        <v>2026-09-18</v>
      </c>
      <c r="C10">
        <v>5</v>
      </c>
      <c r="D10">
        <v>7</v>
      </c>
      <c r="E10">
        <v>10</v>
      </c>
      <c r="F10">
        <v>14</v>
      </c>
      <c r="G10">
        <v>17</v>
      </c>
      <c r="H10">
        <v>24</v>
      </c>
      <c r="I10">
        <v>2</v>
      </c>
      <c r="J10" t="str">
        <v>5 - 7 - 10 - 14 - 17 - 24 [CB: 2]</v>
      </c>
      <c r="K10">
        <f>SUM(C10:H10)</f>
        <v>77</v>
      </c>
      <c r="L10">
        <f>AVERAGE(C10:H10)</f>
        <v>12.8</v>
      </c>
      <c r="M10">
        <f>MAX(C10:H10)-MIN(C10:H10)</f>
        <v>19</v>
      </c>
      <c r="N10">
        <f>SUMPRODUCT(MOD(C10:H10,2))</f>
        <v>3</v>
      </c>
      <c r="O10">
        <f>6-N10</f>
        <v>3</v>
      </c>
      <c r="P10">
        <f>COUNTIF(C10:H10,"&lt;=14")</f>
        <v>4</v>
      </c>
      <c r="Q10">
        <f>COUNTIF(C10:H10,"&gt;=15")</f>
        <v>2</v>
      </c>
      <c r="R10">
        <f>SUMPRODUCT(--(D10:H10-C10:G10=1))</f>
        <v>0</v>
      </c>
      <c r="S10">
        <f>SUMPRODUCT(COUNTIF(C11:H11,C10:H10))</f>
        <v>0</v>
      </c>
      <c r="T10">
        <f>AVERAGE(K10:K14)</f>
        <v>77</v>
      </c>
      <c r="U10">
        <f>AVERAGE(K10:K29)</f>
        <v>77</v>
      </c>
      <c r="V10">
        <f>T10-U10</f>
        <v>0</v>
      </c>
      <c r="W10" t="str">
        <f>IF(T10&gt;U10,"EXPANDING (ABOVE TREND)",IF(T10&lt;U10,"CONTRACTING (BELOW TREND)","NEUTRAL"))</f>
        <v>NEUTRAL</v>
      </c>
      <c r="Y10" t="str">
        <v>Min Sum Observed</v>
      </c>
      <c r="Z10">
        <f>MIN(K2:K474)</f>
        <v>41</v>
      </c>
      <c r="AA10" t="str">
        <v/>
      </c>
      <c r="AB10" t="str">
        <v>Ball 9</v>
      </c>
      <c r="AC10">
        <f>COUNTIF($C$2:$H$474,9)</f>
        <v>95</v>
      </c>
      <c r="AD10">
        <v>101.4</v>
      </c>
      <c r="AE10">
        <f>ROUND((AC10-AD10)/8.92,2)</f>
        <v>-0.72</v>
      </c>
    </row>
    <row r="11">
      <c r="A11">
        <v>464</v>
      </c>
      <c r="B11" t="str">
        <v>2026-09-15</v>
      </c>
      <c r="C11">
        <v>6</v>
      </c>
      <c r="D11">
        <v>9</v>
      </c>
      <c r="E11">
        <v>19</v>
      </c>
      <c r="F11">
        <v>20</v>
      </c>
      <c r="G11">
        <v>27</v>
      </c>
      <c r="H11">
        <v>28</v>
      </c>
      <c r="I11">
        <v>3</v>
      </c>
      <c r="J11" t="str">
        <v>6 - 9 - 19 - 20 - 27 - 28 [CB: 3]</v>
      </c>
      <c r="K11">
        <f>SUM(C11:H11)</f>
        <v>109</v>
      </c>
      <c r="L11">
        <f>AVERAGE(C11:H11)</f>
        <v>18.2</v>
      </c>
      <c r="M11">
        <f>MAX(C11:H11)-MIN(C11:H11)</f>
        <v>22</v>
      </c>
      <c r="N11">
        <f>SUMPRODUCT(MOD(C11:H11,2))</f>
        <v>3</v>
      </c>
      <c r="O11">
        <f>6-N11</f>
        <v>3</v>
      </c>
      <c r="P11">
        <f>COUNTIF(C11:H11,"&lt;=14")</f>
        <v>2</v>
      </c>
      <c r="Q11">
        <f>COUNTIF(C11:H11,"&gt;=15")</f>
        <v>4</v>
      </c>
      <c r="R11">
        <f>SUMPRODUCT(--(D11:H11-C11:G11=1))</f>
        <v>2</v>
      </c>
      <c r="S11">
        <f>SUMPRODUCT(COUNTIF(C12:H12,C11:H11))</f>
        <v>1</v>
      </c>
      <c r="T11">
        <f>AVERAGE(K11:K15)</f>
        <v>109</v>
      </c>
      <c r="U11">
        <f>AVERAGE(K11:K30)</f>
        <v>109</v>
      </c>
      <c r="V11">
        <f>T11-U11</f>
        <v>0</v>
      </c>
      <c r="W11" t="str">
        <f>IF(T11&gt;U11,"EXPANDING (ABOVE TREND)",IF(T11&lt;U11,"CONTRACTING (BELOW TREND)","NEUTRAL"))</f>
        <v>NEUTRAL</v>
      </c>
      <c r="Y11" t="str">
        <v>Max Sum Observed</v>
      </c>
      <c r="Z11">
        <f>MAX(K2:K474)</f>
        <v>145</v>
      </c>
      <c r="AA11" t="str">
        <v/>
      </c>
      <c r="AB11" t="str">
        <v>Ball 10</v>
      </c>
      <c r="AC11">
        <f>COUNTIF($C$2:$H$474,10)</f>
        <v>101</v>
      </c>
      <c r="AD11">
        <v>101.4</v>
      </c>
      <c r="AE11">
        <f>ROUND((AC11-AD11)/8.92,2)</f>
        <v>-0.04</v>
      </c>
    </row>
    <row r="12">
      <c r="A12">
        <v>463</v>
      </c>
      <c r="B12" t="str">
        <v>2026-09-11</v>
      </c>
      <c r="C12">
        <v>1</v>
      </c>
      <c r="D12">
        <v>8</v>
      </c>
      <c r="E12">
        <v>9</v>
      </c>
      <c r="F12">
        <v>13</v>
      </c>
      <c r="G12">
        <v>14</v>
      </c>
      <c r="H12">
        <v>24</v>
      </c>
      <c r="I12">
        <v>3</v>
      </c>
      <c r="J12" t="str">
        <v>1 - 8 - 9 - 13 - 14 - 24 [CB: 3]</v>
      </c>
      <c r="K12">
        <f>SUM(C12:H12)</f>
        <v>69</v>
      </c>
      <c r="L12">
        <f>AVERAGE(C12:H12)</f>
        <v>11.5</v>
      </c>
      <c r="M12">
        <f>MAX(C12:H12)-MIN(C12:H12)</f>
        <v>23</v>
      </c>
      <c r="N12">
        <f>SUMPRODUCT(MOD(C12:H12,2))</f>
        <v>3</v>
      </c>
      <c r="O12">
        <f>6-N12</f>
        <v>3</v>
      </c>
      <c r="P12">
        <f>COUNTIF(C12:H12,"&lt;=14")</f>
        <v>5</v>
      </c>
      <c r="Q12">
        <f>COUNTIF(C12:H12,"&gt;=15")</f>
        <v>1</v>
      </c>
      <c r="R12">
        <f>SUMPRODUCT(--(D12:H12-C12:G12=1))</f>
        <v>2</v>
      </c>
      <c r="S12">
        <f>SUMPRODUCT(COUNTIF(C13:H13,C12:H12))</f>
        <v>2</v>
      </c>
      <c r="T12">
        <f>AVERAGE(K12:K16)</f>
        <v>69</v>
      </c>
      <c r="U12">
        <f>AVERAGE(K12:K31)</f>
        <v>69</v>
      </c>
      <c r="V12">
        <f>T12-U12</f>
        <v>0</v>
      </c>
      <c r="W12" t="str">
        <f>IF(T12&gt;U12,"EXPANDING (ABOVE TREND)",IF(T12&lt;U12,"CONTRACTING (BELOW TREND)","NEUTRAL"))</f>
        <v>NEUTRAL</v>
      </c>
      <c r="Y12" t="str">
        <v>Theoretical Equilibrium Sum</v>
      </c>
      <c r="Z12">
        <v>87</v>
      </c>
      <c r="AA12" t="str">
        <v/>
      </c>
      <c r="AB12" t="str">
        <v>Ball 11</v>
      </c>
      <c r="AC12">
        <f>COUNTIF($C$2:$H$474,11)</f>
        <v>83</v>
      </c>
      <c r="AD12">
        <v>101.4</v>
      </c>
      <c r="AE12">
        <f>ROUND((AC12-AD12)/8.92,2)</f>
        <v>-2.06</v>
      </c>
    </row>
    <row r="13">
      <c r="A13">
        <v>462</v>
      </c>
      <c r="B13" t="str">
        <v>2026-09-08</v>
      </c>
      <c r="C13">
        <v>5</v>
      </c>
      <c r="D13">
        <v>8</v>
      </c>
      <c r="E13">
        <v>16</v>
      </c>
      <c r="F13">
        <v>22</v>
      </c>
      <c r="G13">
        <v>24</v>
      </c>
      <c r="H13">
        <v>28</v>
      </c>
      <c r="I13">
        <v>2</v>
      </c>
      <c r="J13" t="str">
        <v>5 - 8 - 16 - 22 - 24 - 28 [CB: 2]</v>
      </c>
      <c r="K13">
        <f>SUM(C13:H13)</f>
        <v>103</v>
      </c>
      <c r="L13">
        <f>AVERAGE(C13:H13)</f>
        <v>17.2</v>
      </c>
      <c r="M13">
        <f>MAX(C13:H13)-MIN(C13:H13)</f>
        <v>23</v>
      </c>
      <c r="N13">
        <f>SUMPRODUCT(MOD(C13:H13,2))</f>
        <v>1</v>
      </c>
      <c r="O13">
        <f>6-N13</f>
        <v>5</v>
      </c>
      <c r="P13">
        <f>COUNTIF(C13:H13,"&lt;=14")</f>
        <v>2</v>
      </c>
      <c r="Q13">
        <f>COUNTIF(C13:H13,"&gt;=15")</f>
        <v>4</v>
      </c>
      <c r="R13">
        <f>SUMPRODUCT(--(D13:H13-C13:G13=1))</f>
        <v>0</v>
      </c>
      <c r="S13">
        <f>SUMPRODUCT(COUNTIF(C14:H14,C13:H13))</f>
        <v>1</v>
      </c>
      <c r="T13">
        <f>AVERAGE(K13:K17)</f>
        <v>103</v>
      </c>
      <c r="U13">
        <f>AVERAGE(K13:K32)</f>
        <v>103</v>
      </c>
      <c r="V13">
        <f>T13-U13</f>
        <v>0</v>
      </c>
      <c r="W13" t="str">
        <f>IF(T13&gt;U13,"EXPANDING (ABOVE TREND)",IF(T13&lt;U13,"CONTRACTING (BELOW TREND)","NEUTRAL"))</f>
        <v>NEUTRAL</v>
      </c>
      <c r="Y13" t="str">
        <v>Average Spread (Max-Min)</v>
      </c>
      <c r="Z13">
        <f>AVERAGE(M2:M474)</f>
        <v>18.4</v>
      </c>
      <c r="AA13" t="str">
        <v/>
      </c>
      <c r="AB13" t="str">
        <v>Ball 12</v>
      </c>
      <c r="AC13">
        <f>COUNTIF($C$2:$H$474,12)</f>
        <v>110</v>
      </c>
      <c r="AD13">
        <v>101.4</v>
      </c>
      <c r="AE13">
        <f>ROUND((AC13-AD13)/8.92,2)</f>
        <v>0.96</v>
      </c>
    </row>
    <row r="14">
      <c r="A14">
        <v>461</v>
      </c>
      <c r="B14" t="str">
        <v>2026-09-04</v>
      </c>
      <c r="C14">
        <v>8</v>
      </c>
      <c r="D14">
        <v>15</v>
      </c>
      <c r="E14">
        <v>17</v>
      </c>
      <c r="F14">
        <v>23</v>
      </c>
      <c r="G14">
        <v>25</v>
      </c>
      <c r="H14">
        <v>27</v>
      </c>
      <c r="I14">
        <v>3</v>
      </c>
      <c r="J14" t="str">
        <v>8 - 15 - 17 - 23 - 25 - 27 [CB: 3]</v>
      </c>
      <c r="K14">
        <f>SUM(C14:H14)</f>
        <v>115</v>
      </c>
      <c r="L14">
        <f>AVERAGE(C14:H14)</f>
        <v>19.2</v>
      </c>
      <c r="M14">
        <f>MAX(C14:H14)-MIN(C14:H14)</f>
        <v>19</v>
      </c>
      <c r="N14">
        <f>SUMPRODUCT(MOD(C14:H14,2))</f>
        <v>5</v>
      </c>
      <c r="O14">
        <f>6-N14</f>
        <v>1</v>
      </c>
      <c r="P14">
        <f>COUNTIF(C14:H14,"&lt;=14")</f>
        <v>1</v>
      </c>
      <c r="Q14">
        <f>COUNTIF(C14:H14,"&gt;=15")</f>
        <v>5</v>
      </c>
      <c r="R14">
        <f>SUMPRODUCT(--(D14:H14-C14:G14=1))</f>
        <v>0</v>
      </c>
      <c r="S14">
        <f>SUMPRODUCT(COUNTIF(C15:H15,C14:H14))</f>
        <v>1</v>
      </c>
      <c r="T14">
        <f>AVERAGE(K14:K18)</f>
        <v>115</v>
      </c>
      <c r="U14">
        <f>AVERAGE(K14:K33)</f>
        <v>115</v>
      </c>
      <c r="V14">
        <f>T14-U14</f>
        <v>0</v>
      </c>
      <c r="W14" t="str">
        <f>IF(T14&gt;U14,"EXPANDING (ABOVE TREND)",IF(T14&lt;U14,"CONTRACTING (BELOW TREND)","NEUTRAL"))</f>
        <v>NEUTRAL</v>
      </c>
      <c r="Y14" t="str">
        <v>Average Odd Count</v>
      </c>
      <c r="Z14">
        <f>AVERAGE(N2:N474)</f>
        <v>3</v>
      </c>
      <c r="AA14" t="str">
        <v/>
      </c>
      <c r="AB14" t="str">
        <v>Ball 13</v>
      </c>
      <c r="AC14">
        <f>COUNTIF($C$2:$H$474,13)</f>
        <v>85</v>
      </c>
      <c r="AD14">
        <v>101.4</v>
      </c>
      <c r="AE14">
        <f>ROUND((AC14-AD14)/8.92,2)</f>
        <v>-1.84</v>
      </c>
    </row>
    <row r="15">
      <c r="A15">
        <v>460</v>
      </c>
      <c r="B15" t="str">
        <v>2026-09-01</v>
      </c>
      <c r="C15">
        <v>5</v>
      </c>
      <c r="D15">
        <v>8</v>
      </c>
      <c r="E15">
        <v>12</v>
      </c>
      <c r="F15">
        <v>21</v>
      </c>
      <c r="G15">
        <v>24</v>
      </c>
      <c r="H15">
        <v>28</v>
      </c>
      <c r="I15">
        <v>3</v>
      </c>
      <c r="J15" t="str">
        <v>5 - 8 - 12 - 21 - 24 - 28 [CB: 3]</v>
      </c>
      <c r="K15">
        <f>SUM(C15:H15)</f>
        <v>98</v>
      </c>
      <c r="L15">
        <f>AVERAGE(C15:H15)</f>
        <v>16.3</v>
      </c>
      <c r="M15">
        <f>MAX(C15:H15)-MIN(C15:H15)</f>
        <v>23</v>
      </c>
      <c r="N15">
        <f>SUMPRODUCT(MOD(C15:H15,2))</f>
        <v>2</v>
      </c>
      <c r="O15">
        <f>6-N15</f>
        <v>4</v>
      </c>
      <c r="P15">
        <f>COUNTIF(C15:H15,"&lt;=14")</f>
        <v>3</v>
      </c>
      <c r="Q15">
        <f>COUNTIF(C15:H15,"&gt;=15")</f>
        <v>3</v>
      </c>
      <c r="R15">
        <f>SUMPRODUCT(--(D15:H15-C15:G15=1))</f>
        <v>0</v>
      </c>
      <c r="S15">
        <f>SUMPRODUCT(COUNTIF(C16:H16,C15:H15))</f>
        <v>2</v>
      </c>
      <c r="T15">
        <f>AVERAGE(K15:K19)</f>
        <v>98</v>
      </c>
      <c r="U15">
        <f>AVERAGE(K15:K34)</f>
        <v>98</v>
      </c>
      <c r="V15">
        <f>T15-U15</f>
        <v>0</v>
      </c>
      <c r="W15" t="str">
        <f>IF(T15&gt;U15,"EXPANDING (ABOVE TREND)",IF(T15&lt;U15,"CONTRACTING (BELOW TREND)","NEUTRAL"))</f>
        <v>NEUTRAL</v>
      </c>
      <c r="Y15" t="str">
        <v>Average Consecutive Pairs</v>
      </c>
      <c r="Z15">
        <f>AVERAGE(R2:R474)</f>
        <v>0.9</v>
      </c>
      <c r="AA15" t="str">
        <v/>
      </c>
      <c r="AB15" t="str">
        <v>Ball 14</v>
      </c>
      <c r="AC15">
        <f>COUNTIF($C$2:$H$474,14)</f>
        <v>87</v>
      </c>
      <c r="AD15">
        <v>101.4</v>
      </c>
      <c r="AE15">
        <f>ROUND((AC15-AD15)/8.92,2)</f>
        <v>-1.61</v>
      </c>
    </row>
    <row r="16">
      <c r="A16">
        <v>459</v>
      </c>
      <c r="B16" t="str">
        <v>2026-08-28</v>
      </c>
      <c r="C16">
        <v>8</v>
      </c>
      <c r="D16">
        <v>15</v>
      </c>
      <c r="E16">
        <v>19</v>
      </c>
      <c r="F16">
        <v>20</v>
      </c>
      <c r="G16">
        <v>23</v>
      </c>
      <c r="H16">
        <v>24</v>
      </c>
      <c r="I16">
        <v>1</v>
      </c>
      <c r="J16" t="str">
        <v>8 - 15 - 19 - 20 - 23 - 24 [CB: 1]</v>
      </c>
      <c r="K16">
        <f>SUM(C16:H16)</f>
        <v>109</v>
      </c>
      <c r="L16">
        <f>AVERAGE(C16:H16)</f>
        <v>18.2</v>
      </c>
      <c r="M16">
        <f>MAX(C16:H16)-MIN(C16:H16)</f>
        <v>16</v>
      </c>
      <c r="N16">
        <f>SUMPRODUCT(MOD(C16:H16,2))</f>
        <v>3</v>
      </c>
      <c r="O16">
        <f>6-N16</f>
        <v>3</v>
      </c>
      <c r="P16">
        <f>COUNTIF(C16:H16,"&lt;=14")</f>
        <v>1</v>
      </c>
      <c r="Q16">
        <f>COUNTIF(C16:H16,"&gt;=15")</f>
        <v>5</v>
      </c>
      <c r="R16">
        <f>SUMPRODUCT(--(D16:H16-C16:G16=1))</f>
        <v>2</v>
      </c>
      <c r="S16">
        <f>SUMPRODUCT(COUNTIF(C17:H17,C16:H16))</f>
        <v>1</v>
      </c>
      <c r="T16">
        <f>AVERAGE(K16:K20)</f>
        <v>109</v>
      </c>
      <c r="U16">
        <f>AVERAGE(K16:K35)</f>
        <v>109</v>
      </c>
      <c r="V16">
        <f>T16-U16</f>
        <v>0</v>
      </c>
      <c r="W16" t="str">
        <f>IF(T16&gt;U16,"EXPANDING (ABOVE TREND)",IF(T16&lt;U16,"CONTRACTING (BELOW TREND)","NEUTRAL"))</f>
        <v>NEUTRAL</v>
      </c>
      <c r="Y16" t="str">
        <v>Average Lag-1 Carryover</v>
      </c>
      <c r="Z16">
        <f>AVERAGE(S2:S474)</f>
        <v>1.3</v>
      </c>
      <c r="AA16" t="str">
        <v/>
      </c>
      <c r="AB16" t="str">
        <v>Ball 15</v>
      </c>
      <c r="AC16">
        <f>COUNTIF($C$2:$H$474,15)</f>
        <v>104</v>
      </c>
      <c r="AD16">
        <v>101.4</v>
      </c>
      <c r="AE16">
        <f>ROUND((AC16-AD16)/8.92,2)</f>
        <v>0.29</v>
      </c>
    </row>
    <row r="17">
      <c r="A17">
        <v>458</v>
      </c>
      <c r="B17" t="str">
        <v>2026-08-25</v>
      </c>
      <c r="C17">
        <v>3</v>
      </c>
      <c r="D17">
        <v>7</v>
      </c>
      <c r="E17">
        <v>9</v>
      </c>
      <c r="F17">
        <v>14</v>
      </c>
      <c r="G17">
        <v>19</v>
      </c>
      <c r="H17">
        <v>22</v>
      </c>
      <c r="I17">
        <v>2</v>
      </c>
      <c r="J17" t="str">
        <v>3 - 7 - 9 - 14 - 19 - 22 [CB: 2]</v>
      </c>
      <c r="K17">
        <f>SUM(C17:H17)</f>
        <v>74</v>
      </c>
      <c r="L17">
        <f>AVERAGE(C17:H17)</f>
        <v>12.3</v>
      </c>
      <c r="M17">
        <f>MAX(C17:H17)-MIN(C17:H17)</f>
        <v>19</v>
      </c>
      <c r="N17">
        <f>SUMPRODUCT(MOD(C17:H17,2))</f>
        <v>4</v>
      </c>
      <c r="O17">
        <f>6-N17</f>
        <v>2</v>
      </c>
      <c r="P17">
        <f>COUNTIF(C17:H17,"&lt;=14")</f>
        <v>4</v>
      </c>
      <c r="Q17">
        <f>COUNTIF(C17:H17,"&gt;=15")</f>
        <v>2</v>
      </c>
      <c r="R17">
        <f>SUMPRODUCT(--(D17:H17-C17:G17=1))</f>
        <v>0</v>
      </c>
      <c r="S17">
        <f>SUMPRODUCT(COUNTIF(C18:H18,C17:H17))</f>
        <v>1</v>
      </c>
      <c r="T17">
        <f>AVERAGE(K17:K21)</f>
        <v>74</v>
      </c>
      <c r="U17">
        <f>AVERAGE(K17:K36)</f>
        <v>74</v>
      </c>
      <c r="V17">
        <f>T17-U17</f>
        <v>0</v>
      </c>
      <c r="W17" t="str">
        <f>IF(T17&gt;U17,"EXPANDING (ABOVE TREND)",IF(T17&lt;U17,"CONTRACTING (BELOW TREND)","NEUTRAL"))</f>
        <v>NEUTRAL</v>
      </c>
      <c r="Y17" t="str">
        <v/>
      </c>
      <c r="Z17" t="str">
        <v/>
      </c>
      <c r="AA17" t="str">
        <v/>
      </c>
      <c r="AB17" t="str">
        <v>Ball 16</v>
      </c>
      <c r="AC17">
        <f>COUNTIF($C$2:$H$474,16)</f>
        <v>101</v>
      </c>
      <c r="AD17">
        <v>101.4</v>
      </c>
      <c r="AE17">
        <f>ROUND((AC17-AD17)/8.92,2)</f>
        <v>-0.04</v>
      </c>
    </row>
    <row r="18">
      <c r="A18">
        <v>457</v>
      </c>
      <c r="B18" t="str">
        <v>2026-08-21</v>
      </c>
      <c r="C18">
        <v>5</v>
      </c>
      <c r="D18">
        <v>17</v>
      </c>
      <c r="E18">
        <v>22</v>
      </c>
      <c r="F18">
        <v>24</v>
      </c>
      <c r="G18">
        <v>25</v>
      </c>
      <c r="H18">
        <v>27</v>
      </c>
      <c r="I18">
        <v>2</v>
      </c>
      <c r="J18" t="str">
        <v>5 - 17 - 22 - 24 - 25 - 27 [CB: 2]</v>
      </c>
      <c r="K18">
        <f>SUM(C18:H18)</f>
        <v>120</v>
      </c>
      <c r="L18">
        <f>AVERAGE(C18:H18)</f>
        <v>20</v>
      </c>
      <c r="M18">
        <f>MAX(C18:H18)-MIN(C18:H18)</f>
        <v>22</v>
      </c>
      <c r="N18">
        <f>SUMPRODUCT(MOD(C18:H18,2))</f>
        <v>4</v>
      </c>
      <c r="O18">
        <f>6-N18</f>
        <v>2</v>
      </c>
      <c r="P18">
        <f>COUNTIF(C18:H18,"&lt;=14")</f>
        <v>1</v>
      </c>
      <c r="Q18">
        <f>COUNTIF(C18:H18,"&gt;=15")</f>
        <v>5</v>
      </c>
      <c r="R18">
        <f>SUMPRODUCT(--(D18:H18-C18:G18=1))</f>
        <v>1</v>
      </c>
      <c r="S18">
        <f>SUMPRODUCT(COUNTIF(C19:H19,C18:H18))</f>
        <v>1</v>
      </c>
      <c r="T18">
        <f>AVERAGE(K18:K22)</f>
        <v>120</v>
      </c>
      <c r="U18">
        <f>AVERAGE(K18:K37)</f>
        <v>120</v>
      </c>
      <c r="V18">
        <f>T18-U18</f>
        <v>0</v>
      </c>
      <c r="W18" t="str">
        <f>IF(T18&gt;U18,"EXPANDING (ABOVE TREND)",IF(T18&lt;U18,"CONTRACTING (BELOW TREND)","NEUTRAL"))</f>
        <v>NEUTRAL</v>
      </c>
      <c r="Y18" t="str">
        <v/>
      </c>
      <c r="Z18" t="str">
        <v/>
      </c>
      <c r="AA18" t="str">
        <v/>
      </c>
      <c r="AB18" t="str">
        <v>Ball 17</v>
      </c>
      <c r="AC18">
        <f>COUNTIF($C$2:$H$474,17)</f>
        <v>93</v>
      </c>
      <c r="AD18">
        <v>101.4</v>
      </c>
      <c r="AE18">
        <f>ROUND((AC18-AD18)/8.92,2)</f>
        <v>-0.94</v>
      </c>
    </row>
    <row r="19">
      <c r="A19">
        <v>456</v>
      </c>
      <c r="B19" t="str">
        <v>2026-08-18</v>
      </c>
      <c r="C19">
        <v>1</v>
      </c>
      <c r="D19">
        <v>2</v>
      </c>
      <c r="E19">
        <v>18</v>
      </c>
      <c r="F19">
        <v>21</v>
      </c>
      <c r="G19">
        <v>27</v>
      </c>
      <c r="H19">
        <v>28</v>
      </c>
      <c r="I19">
        <v>1</v>
      </c>
      <c r="J19" t="str">
        <v>1 - 2 - 18 - 21 - 27 - 28 [CB: 1]</v>
      </c>
      <c r="K19">
        <f>SUM(C19:H19)</f>
        <v>97</v>
      </c>
      <c r="L19">
        <f>AVERAGE(C19:H19)</f>
        <v>16.2</v>
      </c>
      <c r="M19">
        <f>MAX(C19:H19)-MIN(C19:H19)</f>
        <v>27</v>
      </c>
      <c r="N19">
        <f>SUMPRODUCT(MOD(C19:H19,2))</f>
        <v>3</v>
      </c>
      <c r="O19">
        <f>6-N19</f>
        <v>3</v>
      </c>
      <c r="P19">
        <f>COUNTIF(C19:H19,"&lt;=14")</f>
        <v>2</v>
      </c>
      <c r="Q19">
        <f>COUNTIF(C19:H19,"&gt;=15")</f>
        <v>4</v>
      </c>
      <c r="R19">
        <f>SUMPRODUCT(--(D19:H19-C19:G19=1))</f>
        <v>2</v>
      </c>
      <c r="S19">
        <f>SUMPRODUCT(COUNTIF(C20:H20,C19:H19))</f>
        <v>1</v>
      </c>
      <c r="T19">
        <f>AVERAGE(K19:K23)</f>
        <v>97</v>
      </c>
      <c r="U19">
        <f>AVERAGE(K19:K38)</f>
        <v>97</v>
      </c>
      <c r="V19">
        <f>T19-U19</f>
        <v>0</v>
      </c>
      <c r="W19" t="str">
        <f>IF(T19&gt;U19,"EXPANDING (ABOVE TREND)",IF(T19&lt;U19,"CONTRACTING (BELOW TREND)","NEUTRAL"))</f>
        <v>NEUTRAL</v>
      </c>
      <c r="Y19" t="str">
        <v/>
      </c>
      <c r="Z19" t="str">
        <v/>
      </c>
      <c r="AA19" t="str">
        <v/>
      </c>
      <c r="AB19" t="str">
        <v>Ball 18</v>
      </c>
      <c r="AC19">
        <f>COUNTIF($C$2:$H$474,18)</f>
        <v>94</v>
      </c>
      <c r="AD19">
        <v>101.4</v>
      </c>
      <c r="AE19">
        <f>ROUND((AC19-AD19)/8.92,2)</f>
        <v>-0.83</v>
      </c>
    </row>
    <row r="20">
      <c r="A20">
        <v>455</v>
      </c>
      <c r="B20" t="str">
        <v>2026-08-14</v>
      </c>
      <c r="C20">
        <v>1</v>
      </c>
      <c r="D20">
        <v>3</v>
      </c>
      <c r="E20">
        <v>9</v>
      </c>
      <c r="F20">
        <v>10</v>
      </c>
      <c r="G20">
        <v>12</v>
      </c>
      <c r="H20">
        <v>25</v>
      </c>
      <c r="I20">
        <v>3</v>
      </c>
      <c r="J20" t="str">
        <v>1 - 3 - 9 - 10 - 12 - 25 [CB: 3]</v>
      </c>
      <c r="K20">
        <f>SUM(C20:H20)</f>
        <v>60</v>
      </c>
      <c r="L20">
        <f>AVERAGE(C20:H20)</f>
        <v>10</v>
      </c>
      <c r="M20">
        <f>MAX(C20:H20)-MIN(C20:H20)</f>
        <v>24</v>
      </c>
      <c r="N20">
        <f>SUMPRODUCT(MOD(C20:H20,2))</f>
        <v>4</v>
      </c>
      <c r="O20">
        <f>6-N20</f>
        <v>2</v>
      </c>
      <c r="P20">
        <f>COUNTIF(C20:H20,"&lt;=14")</f>
        <v>5</v>
      </c>
      <c r="Q20">
        <f>COUNTIF(C20:H20,"&gt;=15")</f>
        <v>1</v>
      </c>
      <c r="R20">
        <f>SUMPRODUCT(--(D20:H20-C20:G20=1))</f>
        <v>1</v>
      </c>
      <c r="S20">
        <f>SUMPRODUCT(COUNTIF(C21:H21,C20:H20))</f>
        <v>2</v>
      </c>
      <c r="T20">
        <f>AVERAGE(K20:K24)</f>
        <v>60</v>
      </c>
      <c r="U20">
        <f>AVERAGE(K20:K39)</f>
        <v>60</v>
      </c>
      <c r="V20">
        <f>T20-U20</f>
        <v>0</v>
      </c>
      <c r="W20" t="str">
        <f>IF(T20&gt;U20,"EXPANDING (ABOVE TREND)",IF(T20&lt;U20,"CONTRACTING (BELOW TREND)","NEUTRAL"))</f>
        <v>NEUTRAL</v>
      </c>
      <c r="Y20" t="str">
        <v/>
      </c>
      <c r="Z20" t="str">
        <v/>
      </c>
      <c r="AA20" t="str">
        <v/>
      </c>
      <c r="AB20" t="str">
        <v>Ball 19</v>
      </c>
      <c r="AC20">
        <f>COUNTIF($C$2:$H$474,19)</f>
        <v>116</v>
      </c>
      <c r="AD20">
        <v>101.4</v>
      </c>
      <c r="AE20">
        <f>ROUND((AC20-AD20)/8.92,2)</f>
        <v>1.64</v>
      </c>
    </row>
    <row r="21">
      <c r="A21">
        <v>454</v>
      </c>
      <c r="B21" t="str">
        <v>2026-08-11</v>
      </c>
      <c r="C21">
        <v>1</v>
      </c>
      <c r="D21">
        <v>3</v>
      </c>
      <c r="E21">
        <v>13</v>
      </c>
      <c r="F21">
        <v>17</v>
      </c>
      <c r="G21">
        <v>22</v>
      </c>
      <c r="H21">
        <v>26</v>
      </c>
      <c r="I21">
        <v>3</v>
      </c>
      <c r="J21" t="str">
        <v>1 - 3 - 13 - 17 - 22 - 26 [CB: 3]</v>
      </c>
      <c r="K21">
        <f>SUM(C21:H21)</f>
        <v>82</v>
      </c>
      <c r="L21">
        <f>AVERAGE(C21:H21)</f>
        <v>13.7</v>
      </c>
      <c r="M21">
        <f>MAX(C21:H21)-MIN(C21:H21)</f>
        <v>25</v>
      </c>
      <c r="N21">
        <f>SUMPRODUCT(MOD(C21:H21,2))</f>
        <v>4</v>
      </c>
      <c r="O21">
        <f>6-N21</f>
        <v>2</v>
      </c>
      <c r="P21">
        <f>COUNTIF(C21:H21,"&lt;=14")</f>
        <v>3</v>
      </c>
      <c r="Q21">
        <f>COUNTIF(C21:H21,"&gt;=15")</f>
        <v>3</v>
      </c>
      <c r="R21">
        <f>SUMPRODUCT(--(D21:H21-C21:G21=1))</f>
        <v>0</v>
      </c>
      <c r="S21">
        <f>SUMPRODUCT(COUNTIF(C22:H22,C21:H21))</f>
        <v>1</v>
      </c>
      <c r="T21">
        <f>AVERAGE(K21:K25)</f>
        <v>82</v>
      </c>
      <c r="U21">
        <f>AVERAGE(K21:K40)</f>
        <v>82</v>
      </c>
      <c r="V21">
        <f>T21-U21</f>
        <v>0</v>
      </c>
      <c r="W21" t="str">
        <f>IF(T21&gt;U21,"EXPANDING (ABOVE TREND)",IF(T21&lt;U21,"CONTRACTING (BELOW TREND)","NEUTRAL"))</f>
        <v>NEUTRAL</v>
      </c>
      <c r="Y21" t="str">
        <v/>
      </c>
      <c r="Z21" t="str">
        <v/>
      </c>
      <c r="AA21" t="str">
        <v/>
      </c>
      <c r="AB21" t="str">
        <v>Ball 20</v>
      </c>
      <c r="AC21">
        <f>COUNTIF($C$2:$H$474,20)</f>
        <v>113</v>
      </c>
      <c r="AD21">
        <v>101.4</v>
      </c>
      <c r="AE21">
        <f>ROUND((AC21-AD21)/8.92,2)</f>
        <v>1.3</v>
      </c>
    </row>
    <row r="22">
      <c r="A22">
        <v>453</v>
      </c>
      <c r="B22" t="str">
        <v>2026-08-07</v>
      </c>
      <c r="C22">
        <v>2</v>
      </c>
      <c r="D22">
        <v>7</v>
      </c>
      <c r="E22">
        <v>8</v>
      </c>
      <c r="F22">
        <v>16</v>
      </c>
      <c r="G22">
        <v>22</v>
      </c>
      <c r="H22">
        <v>28</v>
      </c>
      <c r="I22">
        <v>3</v>
      </c>
      <c r="J22" t="str">
        <v>2 - 7 - 8 - 16 - 22 - 28 [CB: 3]</v>
      </c>
      <c r="K22">
        <f>SUM(C22:H22)</f>
        <v>83</v>
      </c>
      <c r="L22">
        <f>AVERAGE(C22:H22)</f>
        <v>13.8</v>
      </c>
      <c r="M22">
        <f>MAX(C22:H22)-MIN(C22:H22)</f>
        <v>26</v>
      </c>
      <c r="N22">
        <f>SUMPRODUCT(MOD(C22:H22,2))</f>
        <v>1</v>
      </c>
      <c r="O22">
        <f>6-N22</f>
        <v>5</v>
      </c>
      <c r="P22">
        <f>COUNTIF(C22:H22,"&lt;=14")</f>
        <v>3</v>
      </c>
      <c r="Q22">
        <f>COUNTIF(C22:H22,"&gt;=15")</f>
        <v>3</v>
      </c>
      <c r="R22">
        <f>SUMPRODUCT(--(D22:H22-C22:G22=1))</f>
        <v>1</v>
      </c>
      <c r="S22">
        <f>SUMPRODUCT(COUNTIF(C23:H23,C22:H22))</f>
        <v>1</v>
      </c>
      <c r="T22">
        <f>AVERAGE(K22:K26)</f>
        <v>83</v>
      </c>
      <c r="U22">
        <f>AVERAGE(K22:K41)</f>
        <v>83</v>
      </c>
      <c r="V22">
        <f>T22-U22</f>
        <v>0</v>
      </c>
      <c r="W22" t="str">
        <f>IF(T22&gt;U22,"EXPANDING (ABOVE TREND)",IF(T22&lt;U22,"CONTRACTING (BELOW TREND)","NEUTRAL"))</f>
        <v>NEUTRAL</v>
      </c>
      <c r="Y22" t="str">
        <v/>
      </c>
      <c r="Z22" t="str">
        <v/>
      </c>
      <c r="AA22" t="str">
        <v/>
      </c>
      <c r="AB22" t="str">
        <v>Ball 21</v>
      </c>
      <c r="AC22">
        <f>COUNTIF($C$2:$H$474,21)</f>
        <v>97</v>
      </c>
      <c r="AD22">
        <v>101.4</v>
      </c>
      <c r="AE22">
        <f>ROUND((AC22-AD22)/8.92,2)</f>
        <v>-0.49</v>
      </c>
    </row>
    <row r="23">
      <c r="A23">
        <v>452</v>
      </c>
      <c r="B23" t="str">
        <v>2026-08-04</v>
      </c>
      <c r="C23">
        <v>1</v>
      </c>
      <c r="D23">
        <v>6</v>
      </c>
      <c r="E23">
        <v>7</v>
      </c>
      <c r="F23">
        <v>21</v>
      </c>
      <c r="G23">
        <v>25</v>
      </c>
      <c r="H23">
        <v>26</v>
      </c>
      <c r="I23">
        <v>1</v>
      </c>
      <c r="J23" t="str">
        <v>1 - 6 - 7 - 21 - 25 - 26 [CB: 1]</v>
      </c>
      <c r="K23">
        <f>SUM(C23:H23)</f>
        <v>86</v>
      </c>
      <c r="L23">
        <f>AVERAGE(C23:H23)</f>
        <v>14.3</v>
      </c>
      <c r="M23">
        <f>MAX(C23:H23)-MIN(C23:H23)</f>
        <v>25</v>
      </c>
      <c r="N23">
        <f>SUMPRODUCT(MOD(C23:H23,2))</f>
        <v>4</v>
      </c>
      <c r="O23">
        <f>6-N23</f>
        <v>2</v>
      </c>
      <c r="P23">
        <f>COUNTIF(C23:H23,"&lt;=14")</f>
        <v>3</v>
      </c>
      <c r="Q23">
        <f>COUNTIF(C23:H23,"&gt;=15")</f>
        <v>3</v>
      </c>
      <c r="R23">
        <f>SUMPRODUCT(--(D23:H23-C23:G23=1))</f>
        <v>2</v>
      </c>
      <c r="S23">
        <f>SUMPRODUCT(COUNTIF(C24:H24,C23:H23))</f>
        <v>1</v>
      </c>
      <c r="T23">
        <f>AVERAGE(K23:K27)</f>
        <v>86</v>
      </c>
      <c r="U23">
        <f>AVERAGE(K23:K42)</f>
        <v>86</v>
      </c>
      <c r="V23">
        <f>T23-U23</f>
        <v>0</v>
      </c>
      <c r="W23" t="str">
        <f>IF(T23&gt;U23,"EXPANDING (ABOVE TREND)",IF(T23&lt;U23,"CONTRACTING (BELOW TREND)","NEUTRAL"))</f>
        <v>NEUTRAL</v>
      </c>
      <c r="Y23" t="str">
        <v/>
      </c>
      <c r="Z23" t="str">
        <v/>
      </c>
      <c r="AA23" t="str">
        <v/>
      </c>
      <c r="AB23" t="str">
        <v>Ball 22</v>
      </c>
      <c r="AC23">
        <f>COUNTIF($C$2:$H$474,22)</f>
        <v>103</v>
      </c>
      <c r="AD23">
        <v>101.4</v>
      </c>
      <c r="AE23">
        <f>ROUND((AC23-AD23)/8.92,2)</f>
        <v>0.18</v>
      </c>
    </row>
    <row r="24">
      <c r="A24">
        <v>451</v>
      </c>
      <c r="B24" t="str">
        <v>2026-07-31</v>
      </c>
      <c r="C24">
        <v>1</v>
      </c>
      <c r="D24">
        <v>11</v>
      </c>
      <c r="E24">
        <v>13</v>
      </c>
      <c r="F24">
        <v>15</v>
      </c>
      <c r="G24">
        <v>23</v>
      </c>
      <c r="H24">
        <v>28</v>
      </c>
      <c r="I24">
        <v>2</v>
      </c>
      <c r="J24" t="str">
        <v>1 - 11 - 13 - 15 - 23 - 28 [CB: 2]</v>
      </c>
      <c r="K24">
        <f>SUM(C24:H24)</f>
        <v>91</v>
      </c>
      <c r="L24">
        <f>AVERAGE(C24:H24)</f>
        <v>15.2</v>
      </c>
      <c r="M24">
        <f>MAX(C24:H24)-MIN(C24:H24)</f>
        <v>27</v>
      </c>
      <c r="N24">
        <f>SUMPRODUCT(MOD(C24:H24,2))</f>
        <v>5</v>
      </c>
      <c r="O24">
        <f>6-N24</f>
        <v>1</v>
      </c>
      <c r="P24">
        <f>COUNTIF(C24:H24,"&lt;=14")</f>
        <v>3</v>
      </c>
      <c r="Q24">
        <f>COUNTIF(C24:H24,"&gt;=15")</f>
        <v>3</v>
      </c>
      <c r="R24">
        <f>SUMPRODUCT(--(D24:H24-C24:G24=1))</f>
        <v>0</v>
      </c>
      <c r="S24">
        <f>SUMPRODUCT(COUNTIF(C25:H25,C24:H24))</f>
        <v>0</v>
      </c>
      <c r="T24">
        <f>AVERAGE(K24:K28)</f>
        <v>91</v>
      </c>
      <c r="U24">
        <f>AVERAGE(K24:K43)</f>
        <v>91</v>
      </c>
      <c r="V24">
        <f>T24-U24</f>
        <v>0</v>
      </c>
      <c r="W24" t="str">
        <f>IF(T24&gt;U24,"EXPANDING (ABOVE TREND)",IF(T24&lt;U24,"CONTRACTING (BELOW TREND)","NEUTRAL"))</f>
        <v>NEUTRAL</v>
      </c>
      <c r="Y24" t="str">
        <v/>
      </c>
      <c r="Z24" t="str">
        <v/>
      </c>
      <c r="AA24" t="str">
        <v/>
      </c>
      <c r="AB24" t="str">
        <v>Ball 23</v>
      </c>
      <c r="AC24">
        <f>COUNTIF($C$2:$H$474,23)</f>
        <v>110</v>
      </c>
      <c r="AD24">
        <v>101.4</v>
      </c>
      <c r="AE24">
        <f>ROUND((AC24-AD24)/8.92,2)</f>
        <v>0.96</v>
      </c>
    </row>
    <row r="25">
      <c r="A25">
        <v>450</v>
      </c>
      <c r="B25" t="str">
        <v>2026-07-28</v>
      </c>
      <c r="C25">
        <v>2</v>
      </c>
      <c r="D25">
        <v>7</v>
      </c>
      <c r="E25">
        <v>19</v>
      </c>
      <c r="F25">
        <v>20</v>
      </c>
      <c r="G25">
        <v>21</v>
      </c>
      <c r="H25">
        <v>22</v>
      </c>
      <c r="I25">
        <v>3</v>
      </c>
      <c r="J25" t="str">
        <v>2 - 7 - 19 - 20 - 21 - 22 [CB: 3]</v>
      </c>
      <c r="K25">
        <f>SUM(C25:H25)</f>
        <v>91</v>
      </c>
      <c r="L25">
        <f>AVERAGE(C25:H25)</f>
        <v>15.2</v>
      </c>
      <c r="M25">
        <f>MAX(C25:H25)-MIN(C25:H25)</f>
        <v>20</v>
      </c>
      <c r="N25">
        <f>SUMPRODUCT(MOD(C25:H25,2))</f>
        <v>3</v>
      </c>
      <c r="O25">
        <f>6-N25</f>
        <v>3</v>
      </c>
      <c r="P25">
        <f>COUNTIF(C25:H25,"&lt;=14")</f>
        <v>2</v>
      </c>
      <c r="Q25">
        <f>COUNTIF(C25:H25,"&gt;=15")</f>
        <v>4</v>
      </c>
      <c r="R25">
        <f>SUMPRODUCT(--(D25:H25-C25:G25=1))</f>
        <v>3</v>
      </c>
      <c r="S25">
        <f>SUMPRODUCT(COUNTIF(C26:H26,C25:H25))</f>
        <v>0</v>
      </c>
      <c r="T25">
        <f>AVERAGE(K25:K29)</f>
        <v>91</v>
      </c>
      <c r="U25">
        <f>AVERAGE(K25:K44)</f>
        <v>91</v>
      </c>
      <c r="V25">
        <f>T25-U25</f>
        <v>0</v>
      </c>
      <c r="W25" t="str">
        <f>IF(T25&gt;U25,"EXPANDING (ABOVE TREND)",IF(T25&lt;U25,"CONTRACTING (BELOW TREND)","NEUTRAL"))</f>
        <v>NEUTRAL</v>
      </c>
      <c r="Y25" t="str">
        <v/>
      </c>
      <c r="Z25" t="str">
        <v/>
      </c>
      <c r="AA25" t="str">
        <v/>
      </c>
      <c r="AB25" t="str">
        <v>Ball 24</v>
      </c>
      <c r="AC25">
        <f>COUNTIF($C$2:$H$474,24)</f>
        <v>100</v>
      </c>
      <c r="AD25">
        <v>101.4</v>
      </c>
      <c r="AE25">
        <f>ROUND((AC25-AD25)/8.92,2)</f>
        <v>-0.16</v>
      </c>
    </row>
    <row r="26">
      <c r="A26">
        <v>449</v>
      </c>
      <c r="B26" t="str">
        <v>2026-07-24</v>
      </c>
      <c r="C26">
        <v>1</v>
      </c>
      <c r="D26">
        <v>5</v>
      </c>
      <c r="E26">
        <v>8</v>
      </c>
      <c r="F26">
        <v>14</v>
      </c>
      <c r="G26">
        <v>16</v>
      </c>
      <c r="H26">
        <v>17</v>
      </c>
      <c r="I26">
        <v>1</v>
      </c>
      <c r="J26" t="str">
        <v>1 - 5 - 8 - 14 - 16 - 17 [CB: 1]</v>
      </c>
      <c r="K26">
        <f>SUM(C26:H26)</f>
        <v>61</v>
      </c>
      <c r="L26">
        <f>AVERAGE(C26:H26)</f>
        <v>10.2</v>
      </c>
      <c r="M26">
        <f>MAX(C26:H26)-MIN(C26:H26)</f>
        <v>16</v>
      </c>
      <c r="N26">
        <f>SUMPRODUCT(MOD(C26:H26,2))</f>
        <v>3</v>
      </c>
      <c r="O26">
        <f>6-N26</f>
        <v>3</v>
      </c>
      <c r="P26">
        <f>COUNTIF(C26:H26,"&lt;=14")</f>
        <v>4</v>
      </c>
      <c r="Q26">
        <f>COUNTIF(C26:H26,"&gt;=15")</f>
        <v>2</v>
      </c>
      <c r="R26">
        <f>SUMPRODUCT(--(D26:H26-C26:G26=1))</f>
        <v>1</v>
      </c>
      <c r="S26">
        <f>SUMPRODUCT(COUNTIF(C27:H27,C26:H26))</f>
        <v>2</v>
      </c>
      <c r="T26">
        <f>AVERAGE(K26:K30)</f>
        <v>61</v>
      </c>
      <c r="U26">
        <f>AVERAGE(K26:K45)</f>
        <v>61</v>
      </c>
      <c r="V26">
        <f>T26-U26</f>
        <v>0</v>
      </c>
      <c r="W26" t="str">
        <f>IF(T26&gt;U26,"EXPANDING (ABOVE TREND)",IF(T26&lt;U26,"CONTRACTING (BELOW TREND)","NEUTRAL"))</f>
        <v>NEUTRAL</v>
      </c>
      <c r="Y26" t="str">
        <v/>
      </c>
      <c r="Z26" t="str">
        <v/>
      </c>
      <c r="AA26" t="str">
        <v/>
      </c>
      <c r="AB26" t="str">
        <v>Ball 25</v>
      </c>
      <c r="AC26">
        <f>COUNTIF($C$2:$H$474,25)</f>
        <v>91</v>
      </c>
      <c r="AD26">
        <v>101.4</v>
      </c>
      <c r="AE26">
        <f>ROUND((AC26-AD26)/8.92,2)</f>
        <v>-1.17</v>
      </c>
    </row>
    <row r="27">
      <c r="A27">
        <v>448</v>
      </c>
      <c r="B27" t="str">
        <v>2026-07-21</v>
      </c>
      <c r="C27">
        <v>5</v>
      </c>
      <c r="D27">
        <v>6</v>
      </c>
      <c r="E27">
        <v>8</v>
      </c>
      <c r="F27">
        <v>10</v>
      </c>
      <c r="G27">
        <v>22</v>
      </c>
      <c r="H27">
        <v>27</v>
      </c>
      <c r="I27">
        <v>1</v>
      </c>
      <c r="J27" t="str">
        <v>5 - 6 - 8 - 10 - 22 - 27 [CB: 1]</v>
      </c>
      <c r="K27">
        <f>SUM(C27:H27)</f>
        <v>78</v>
      </c>
      <c r="L27">
        <f>AVERAGE(C27:H27)</f>
        <v>13</v>
      </c>
      <c r="M27">
        <f>MAX(C27:H27)-MIN(C27:H27)</f>
        <v>22</v>
      </c>
      <c r="N27">
        <f>SUMPRODUCT(MOD(C27:H27,2))</f>
        <v>2</v>
      </c>
      <c r="O27">
        <f>6-N27</f>
        <v>4</v>
      </c>
      <c r="P27">
        <f>COUNTIF(C27:H27,"&lt;=14")</f>
        <v>4</v>
      </c>
      <c r="Q27">
        <f>COUNTIF(C27:H27,"&gt;=15")</f>
        <v>2</v>
      </c>
      <c r="R27">
        <f>SUMPRODUCT(--(D27:H27-C27:G27=1))</f>
        <v>1</v>
      </c>
      <c r="S27">
        <f>SUMPRODUCT(COUNTIF(C28:H28,C27:H27))</f>
        <v>1</v>
      </c>
      <c r="T27">
        <f>AVERAGE(K27:K31)</f>
        <v>78</v>
      </c>
      <c r="U27">
        <f>AVERAGE(K27:K46)</f>
        <v>78</v>
      </c>
      <c r="V27">
        <f>T27-U27</f>
        <v>0</v>
      </c>
      <c r="W27" t="str">
        <f>IF(T27&gt;U27,"EXPANDING (ABOVE TREND)",IF(T27&lt;U27,"CONTRACTING (BELOW TREND)","NEUTRAL"))</f>
        <v>NEUTRAL</v>
      </c>
      <c r="Y27" t="str">
        <v/>
      </c>
      <c r="Z27" t="str">
        <v/>
      </c>
      <c r="AA27" t="str">
        <v/>
      </c>
      <c r="AB27" t="str">
        <v>Ball 26</v>
      </c>
      <c r="AC27">
        <f>COUNTIF($C$2:$H$474,26)</f>
        <v>117</v>
      </c>
      <c r="AD27">
        <v>101.4</v>
      </c>
      <c r="AE27">
        <f>ROUND((AC27-AD27)/8.92,2)</f>
        <v>1.75</v>
      </c>
    </row>
    <row r="28">
      <c r="A28">
        <v>447</v>
      </c>
      <c r="B28" t="str">
        <v>2026-07-17</v>
      </c>
      <c r="C28">
        <v>3</v>
      </c>
      <c r="D28">
        <v>7</v>
      </c>
      <c r="E28">
        <v>23</v>
      </c>
      <c r="F28">
        <v>24</v>
      </c>
      <c r="G28">
        <v>26</v>
      </c>
      <c r="H28">
        <v>27</v>
      </c>
      <c r="I28">
        <v>2</v>
      </c>
      <c r="J28" t="str">
        <v>3 - 7 - 23 - 24 - 26 - 27 [CB: 2]</v>
      </c>
      <c r="K28">
        <f>SUM(C28:H28)</f>
        <v>110</v>
      </c>
      <c r="L28">
        <f>AVERAGE(C28:H28)</f>
        <v>18.3</v>
      </c>
      <c r="M28">
        <f>MAX(C28:H28)-MIN(C28:H28)</f>
        <v>24</v>
      </c>
      <c r="N28">
        <f>SUMPRODUCT(MOD(C28:H28,2))</f>
        <v>4</v>
      </c>
      <c r="O28">
        <f>6-N28</f>
        <v>2</v>
      </c>
      <c r="P28">
        <f>COUNTIF(C28:H28,"&lt;=14")</f>
        <v>2</v>
      </c>
      <c r="Q28">
        <f>COUNTIF(C28:H28,"&gt;=15")</f>
        <v>4</v>
      </c>
      <c r="R28">
        <f>SUMPRODUCT(--(D28:H28-C28:G28=1))</f>
        <v>2</v>
      </c>
      <c r="S28">
        <f>SUMPRODUCT(COUNTIF(C29:H29,C28:H28))</f>
        <v>2</v>
      </c>
      <c r="T28">
        <f>AVERAGE(K28:K32)</f>
        <v>110</v>
      </c>
      <c r="U28">
        <f>AVERAGE(K28:K47)</f>
        <v>110</v>
      </c>
      <c r="V28">
        <f>T28-U28</f>
        <v>0</v>
      </c>
      <c r="W28" t="str">
        <f>IF(T28&gt;U28,"EXPANDING (ABOVE TREND)",IF(T28&lt;U28,"CONTRACTING (BELOW TREND)","NEUTRAL"))</f>
        <v>NEUTRAL</v>
      </c>
      <c r="Y28" t="str">
        <v/>
      </c>
      <c r="Z28" t="str">
        <v/>
      </c>
      <c r="AA28" t="str">
        <v/>
      </c>
      <c r="AB28" t="str">
        <v>Ball 27</v>
      </c>
      <c r="AC28">
        <f>COUNTIF($C$2:$H$474,27)</f>
        <v>99</v>
      </c>
      <c r="AD28">
        <v>101.4</v>
      </c>
      <c r="AE28">
        <f>ROUND((AC28-AD28)/8.92,2)</f>
        <v>-0.27</v>
      </c>
    </row>
    <row r="29">
      <c r="A29">
        <v>446</v>
      </c>
      <c r="B29" t="str">
        <v>2026-07-14</v>
      </c>
      <c r="C29">
        <v>3</v>
      </c>
      <c r="D29">
        <v>8</v>
      </c>
      <c r="E29">
        <v>13</v>
      </c>
      <c r="F29">
        <v>15</v>
      </c>
      <c r="G29">
        <v>16</v>
      </c>
      <c r="H29">
        <v>27</v>
      </c>
      <c r="I29">
        <v>1</v>
      </c>
      <c r="J29" t="str">
        <v>3 - 8 - 13 - 15 - 16 - 27 [CB: 1]</v>
      </c>
      <c r="K29">
        <f>SUM(C29:H29)</f>
        <v>82</v>
      </c>
      <c r="L29">
        <f>AVERAGE(C29:H29)</f>
        <v>13.7</v>
      </c>
      <c r="M29">
        <f>MAX(C29:H29)-MIN(C29:H29)</f>
        <v>24</v>
      </c>
      <c r="N29">
        <f>SUMPRODUCT(MOD(C29:H29,2))</f>
        <v>4</v>
      </c>
      <c r="O29">
        <f>6-N29</f>
        <v>2</v>
      </c>
      <c r="P29">
        <f>COUNTIF(C29:H29,"&lt;=14")</f>
        <v>3</v>
      </c>
      <c r="Q29">
        <f>COUNTIF(C29:H29,"&gt;=15")</f>
        <v>3</v>
      </c>
      <c r="R29">
        <f>SUMPRODUCT(--(D29:H29-C29:G29=1))</f>
        <v>1</v>
      </c>
      <c r="S29">
        <f>SUMPRODUCT(COUNTIF(C30:H30,C29:H29))</f>
        <v>1</v>
      </c>
      <c r="T29">
        <f>AVERAGE(K29:K33)</f>
        <v>82</v>
      </c>
      <c r="U29">
        <f>AVERAGE(K29:K48)</f>
        <v>82</v>
      </c>
      <c r="V29">
        <f>T29-U29</f>
        <v>0</v>
      </c>
      <c r="W29" t="str">
        <f>IF(T29&gt;U29,"EXPANDING (ABOVE TREND)",IF(T29&lt;U29,"CONTRACTING (BELOW TREND)","NEUTRAL"))</f>
        <v>NEUTRAL</v>
      </c>
      <c r="Y29" t="str">
        <v/>
      </c>
      <c r="Z29" t="str">
        <v/>
      </c>
      <c r="AA29" t="str">
        <v/>
      </c>
      <c r="AB29" t="str">
        <v>Ball 28</v>
      </c>
      <c r="AC29">
        <f>COUNTIF($C$2:$H$474,28)</f>
        <v>101</v>
      </c>
      <c r="AD29">
        <v>101.4</v>
      </c>
      <c r="AE29">
        <f>ROUND((AC29-AD29)/8.92,2)</f>
        <v>-0.04</v>
      </c>
    </row>
    <row r="30">
      <c r="A30">
        <v>445</v>
      </c>
      <c r="B30" t="str">
        <v>2026-07-10</v>
      </c>
      <c r="C30">
        <v>4</v>
      </c>
      <c r="D30">
        <v>9</v>
      </c>
      <c r="E30">
        <v>11</v>
      </c>
      <c r="F30">
        <v>16</v>
      </c>
      <c r="G30">
        <v>20</v>
      </c>
      <c r="H30">
        <v>21</v>
      </c>
      <c r="I30">
        <v>2</v>
      </c>
      <c r="J30" t="str">
        <v>4 - 9 - 11 - 16 - 20 - 21 [CB: 2]</v>
      </c>
      <c r="K30">
        <f>SUM(C30:H30)</f>
        <v>81</v>
      </c>
      <c r="L30">
        <f>AVERAGE(C30:H30)</f>
        <v>13.5</v>
      </c>
      <c r="M30">
        <f>MAX(C30:H30)-MIN(C30:H30)</f>
        <v>17</v>
      </c>
      <c r="N30">
        <f>SUMPRODUCT(MOD(C30:H30,2))</f>
        <v>3</v>
      </c>
      <c r="O30">
        <f>6-N30</f>
        <v>3</v>
      </c>
      <c r="P30">
        <f>COUNTIF(C30:H30,"&lt;=14")</f>
        <v>3</v>
      </c>
      <c r="Q30">
        <f>COUNTIF(C30:H30,"&gt;=15")</f>
        <v>3</v>
      </c>
      <c r="R30">
        <f>SUMPRODUCT(--(D30:H30-C30:G30=1))</f>
        <v>1</v>
      </c>
      <c r="S30">
        <f>SUMPRODUCT(COUNTIF(C31:H31,C30:H30))</f>
        <v>2</v>
      </c>
      <c r="T30">
        <f>AVERAGE(K30:K34)</f>
        <v>81</v>
      </c>
      <c r="U30">
        <f>AVERAGE(K30:K49)</f>
        <v>81</v>
      </c>
      <c r="V30">
        <f>T30-U30</f>
        <v>0</v>
      </c>
      <c r="W30" t="str">
        <f>IF(T30&gt;U30,"EXPANDING (ABOVE TREND)",IF(T30&lt;U30,"CONTRACTING (BELOW TREND)","NEUTRAL"))</f>
        <v>NEUTRAL</v>
      </c>
    </row>
    <row r="31">
      <c r="A31">
        <v>444</v>
      </c>
      <c r="B31" t="str">
        <v>2026-07-07</v>
      </c>
      <c r="C31">
        <v>1</v>
      </c>
      <c r="D31">
        <v>2</v>
      </c>
      <c r="E31">
        <v>20</v>
      </c>
      <c r="F31">
        <v>21</v>
      </c>
      <c r="G31">
        <v>23</v>
      </c>
      <c r="H31">
        <v>26</v>
      </c>
      <c r="I31">
        <v>3</v>
      </c>
      <c r="J31" t="str">
        <v>1 - 2 - 20 - 21 - 23 - 26 [CB: 3]</v>
      </c>
      <c r="K31">
        <f>SUM(C31:H31)</f>
        <v>93</v>
      </c>
      <c r="L31">
        <f>AVERAGE(C31:H31)</f>
        <v>15.5</v>
      </c>
      <c r="M31">
        <f>MAX(C31:H31)-MIN(C31:H31)</f>
        <v>25</v>
      </c>
      <c r="N31">
        <f>SUMPRODUCT(MOD(C31:H31,2))</f>
        <v>3</v>
      </c>
      <c r="O31">
        <f>6-N31</f>
        <v>3</v>
      </c>
      <c r="P31">
        <f>COUNTIF(C31:H31,"&lt;=14")</f>
        <v>2</v>
      </c>
      <c r="Q31">
        <f>COUNTIF(C31:H31,"&gt;=15")</f>
        <v>4</v>
      </c>
      <c r="R31">
        <f>SUMPRODUCT(--(D31:H31-C31:G31=1))</f>
        <v>2</v>
      </c>
      <c r="S31">
        <f>SUMPRODUCT(COUNTIF(C32:H32,C31:H31))</f>
        <v>4</v>
      </c>
      <c r="T31">
        <f>AVERAGE(K31:K35)</f>
        <v>93</v>
      </c>
      <c r="U31">
        <f>AVERAGE(K31:K50)</f>
        <v>93</v>
      </c>
      <c r="V31">
        <f>T31-U31</f>
        <v>0</v>
      </c>
      <c r="W31" t="str">
        <f>IF(T31&gt;U31,"EXPANDING (ABOVE TREND)",IF(T31&lt;U31,"CONTRACTING (BELOW TREND)","NEUTRAL"))</f>
        <v>NEUTRAL</v>
      </c>
    </row>
    <row r="32">
      <c r="A32">
        <v>443</v>
      </c>
      <c r="B32" t="str">
        <v>2026-07-03</v>
      </c>
      <c r="C32">
        <v>1</v>
      </c>
      <c r="D32">
        <v>2</v>
      </c>
      <c r="E32">
        <v>15</v>
      </c>
      <c r="F32">
        <v>23</v>
      </c>
      <c r="G32">
        <v>26</v>
      </c>
      <c r="H32">
        <v>27</v>
      </c>
      <c r="I32">
        <v>2</v>
      </c>
      <c r="J32" t="str">
        <v>1 - 2 - 15 - 23 - 26 - 27 [CB: 2]</v>
      </c>
      <c r="K32">
        <f>SUM(C32:H32)</f>
        <v>94</v>
      </c>
      <c r="L32">
        <f>AVERAGE(C32:H32)</f>
        <v>15.7</v>
      </c>
      <c r="M32">
        <f>MAX(C32:H32)-MIN(C32:H32)</f>
        <v>26</v>
      </c>
      <c r="N32">
        <f>SUMPRODUCT(MOD(C32:H32,2))</f>
        <v>4</v>
      </c>
      <c r="O32">
        <f>6-N32</f>
        <v>2</v>
      </c>
      <c r="P32">
        <f>COUNTIF(C32:H32,"&lt;=14")</f>
        <v>2</v>
      </c>
      <c r="Q32">
        <f>COUNTIF(C32:H32,"&gt;=15")</f>
        <v>4</v>
      </c>
      <c r="R32">
        <f>SUMPRODUCT(--(D32:H32-C32:G32=1))</f>
        <v>2</v>
      </c>
      <c r="S32">
        <f>SUMPRODUCT(COUNTIF(C33:H33,C32:H32))</f>
        <v>2</v>
      </c>
      <c r="T32">
        <f>AVERAGE(K32:K36)</f>
        <v>94</v>
      </c>
      <c r="U32">
        <f>AVERAGE(K32:K51)</f>
        <v>94</v>
      </c>
      <c r="V32">
        <f>T32-U32</f>
        <v>0</v>
      </c>
      <c r="W32" t="str">
        <f>IF(T32&gt;U32,"EXPANDING (ABOVE TREND)",IF(T32&lt;U32,"CONTRACTING (BELOW TREND)","NEUTRAL"))</f>
        <v>NEUTRAL</v>
      </c>
    </row>
    <row r="33">
      <c r="A33">
        <v>442</v>
      </c>
      <c r="B33" t="str">
        <v>2026-06-30</v>
      </c>
      <c r="C33">
        <v>3</v>
      </c>
      <c r="D33">
        <v>4</v>
      </c>
      <c r="E33">
        <v>9</v>
      </c>
      <c r="F33">
        <v>21</v>
      </c>
      <c r="G33">
        <v>23</v>
      </c>
      <c r="H33">
        <v>26</v>
      </c>
      <c r="I33">
        <v>3</v>
      </c>
      <c r="J33" t="str">
        <v>3 - 4 - 9 - 21 - 23 - 26 [CB: 3]</v>
      </c>
      <c r="K33">
        <f>SUM(C33:H33)</f>
        <v>86</v>
      </c>
      <c r="L33">
        <f>AVERAGE(C33:H33)</f>
        <v>14.3</v>
      </c>
      <c r="M33">
        <f>MAX(C33:H33)-MIN(C33:H33)</f>
        <v>23</v>
      </c>
      <c r="N33">
        <f>SUMPRODUCT(MOD(C33:H33,2))</f>
        <v>4</v>
      </c>
      <c r="O33">
        <f>6-N33</f>
        <v>2</v>
      </c>
      <c r="P33">
        <f>COUNTIF(C33:H33,"&lt;=14")</f>
        <v>3</v>
      </c>
      <c r="Q33">
        <f>COUNTIF(C33:H33,"&gt;=15")</f>
        <v>3</v>
      </c>
      <c r="R33">
        <f>SUMPRODUCT(--(D33:H33-C33:G33=1))</f>
        <v>1</v>
      </c>
      <c r="S33">
        <f>SUMPRODUCT(COUNTIF(C34:H34,C33:H33))</f>
        <v>4</v>
      </c>
      <c r="T33">
        <f>AVERAGE(K33:K37)</f>
        <v>86</v>
      </c>
      <c r="U33">
        <f>AVERAGE(K33:K52)</f>
        <v>86</v>
      </c>
      <c r="V33">
        <f>T33-U33</f>
        <v>0</v>
      </c>
      <c r="W33" t="str">
        <f>IF(T33&gt;U33,"EXPANDING (ABOVE TREND)",IF(T33&lt;U33,"CONTRACTING (BELOW TREND)","NEUTRAL"))</f>
        <v>NEUTRAL</v>
      </c>
    </row>
    <row r="34">
      <c r="A34">
        <v>441</v>
      </c>
      <c r="B34" t="str">
        <v>2026-06-26</v>
      </c>
      <c r="C34">
        <v>3</v>
      </c>
      <c r="D34">
        <v>4</v>
      </c>
      <c r="E34">
        <v>5</v>
      </c>
      <c r="F34">
        <v>14</v>
      </c>
      <c r="G34">
        <v>21</v>
      </c>
      <c r="H34">
        <v>23</v>
      </c>
      <c r="I34">
        <v>2</v>
      </c>
      <c r="J34" t="str">
        <v>3 - 4 - 5 - 14 - 21 - 23 [CB: 2]</v>
      </c>
      <c r="K34">
        <f>SUM(C34:H34)</f>
        <v>70</v>
      </c>
      <c r="L34">
        <f>AVERAGE(C34:H34)</f>
        <v>11.7</v>
      </c>
      <c r="M34">
        <f>MAX(C34:H34)-MIN(C34:H34)</f>
        <v>20</v>
      </c>
      <c r="N34">
        <f>SUMPRODUCT(MOD(C34:H34,2))</f>
        <v>4</v>
      </c>
      <c r="O34">
        <f>6-N34</f>
        <v>2</v>
      </c>
      <c r="P34">
        <f>COUNTIF(C34:H34,"&lt;=14")</f>
        <v>4</v>
      </c>
      <c r="Q34">
        <f>COUNTIF(C34:H34,"&gt;=15")</f>
        <v>2</v>
      </c>
      <c r="R34">
        <f>SUMPRODUCT(--(D34:H34-C34:G34=1))</f>
        <v>2</v>
      </c>
      <c r="S34">
        <f>SUMPRODUCT(COUNTIF(C35:H35,C34:H34))</f>
        <v>1</v>
      </c>
      <c r="T34">
        <f>AVERAGE(K34:K38)</f>
        <v>70</v>
      </c>
      <c r="U34">
        <f>AVERAGE(K34:K53)</f>
        <v>70</v>
      </c>
      <c r="V34">
        <f>T34-U34</f>
        <v>0</v>
      </c>
      <c r="W34" t="str">
        <f>IF(T34&gt;U34,"EXPANDING (ABOVE TREND)",IF(T34&lt;U34,"CONTRACTING (BELOW TREND)","NEUTRAL"))</f>
        <v>NEUTRAL</v>
      </c>
    </row>
    <row r="35">
      <c r="A35">
        <v>440</v>
      </c>
      <c r="B35" t="str">
        <v>2026-06-23</v>
      </c>
      <c r="C35">
        <v>4</v>
      </c>
      <c r="D35">
        <v>7</v>
      </c>
      <c r="E35">
        <v>8</v>
      </c>
      <c r="F35">
        <v>9</v>
      </c>
      <c r="G35">
        <v>18</v>
      </c>
      <c r="H35">
        <v>27</v>
      </c>
      <c r="I35">
        <v>3</v>
      </c>
      <c r="J35" t="str">
        <v>4 - 7 - 8 - 9 - 18 - 27 [CB: 3]</v>
      </c>
      <c r="K35">
        <f>SUM(C35:H35)</f>
        <v>73</v>
      </c>
      <c r="L35">
        <f>AVERAGE(C35:H35)</f>
        <v>12.2</v>
      </c>
      <c r="M35">
        <f>MAX(C35:H35)-MIN(C35:H35)</f>
        <v>23</v>
      </c>
      <c r="N35">
        <f>SUMPRODUCT(MOD(C35:H35,2))</f>
        <v>3</v>
      </c>
      <c r="O35">
        <f>6-N35</f>
        <v>3</v>
      </c>
      <c r="P35">
        <f>COUNTIF(C35:H35,"&lt;=14")</f>
        <v>4</v>
      </c>
      <c r="Q35">
        <f>COUNTIF(C35:H35,"&gt;=15")</f>
        <v>2</v>
      </c>
      <c r="R35">
        <f>SUMPRODUCT(--(D35:H35-C35:G35=1))</f>
        <v>2</v>
      </c>
      <c r="S35">
        <f>SUMPRODUCT(COUNTIF(C36:H36,C35:H35))</f>
        <v>1</v>
      </c>
      <c r="T35">
        <f>AVERAGE(K35:K39)</f>
        <v>73</v>
      </c>
      <c r="U35">
        <f>AVERAGE(K35:K54)</f>
        <v>73</v>
      </c>
      <c r="V35">
        <f>T35-U35</f>
        <v>0</v>
      </c>
      <c r="W35" t="str">
        <f>IF(T35&gt;U35,"EXPANDING (ABOVE TREND)",IF(T35&lt;U35,"CONTRACTING (BELOW TREND)","NEUTRAL"))</f>
        <v>NEUTRAL</v>
      </c>
    </row>
    <row r="36">
      <c r="A36">
        <v>439</v>
      </c>
      <c r="B36" t="str">
        <v>2026-06-19</v>
      </c>
      <c r="C36">
        <v>13</v>
      </c>
      <c r="D36">
        <v>14</v>
      </c>
      <c r="E36">
        <v>15</v>
      </c>
      <c r="F36">
        <v>16</v>
      </c>
      <c r="G36">
        <v>17</v>
      </c>
      <c r="H36">
        <v>18</v>
      </c>
      <c r="I36">
        <v>2</v>
      </c>
      <c r="J36" t="str">
        <v>13 - 14 - 15 - 16 - 17 - 18 [CB: 2]</v>
      </c>
      <c r="K36">
        <f>SUM(C36:H36)</f>
        <v>93</v>
      </c>
      <c r="L36">
        <f>AVERAGE(C36:H36)</f>
        <v>15.5</v>
      </c>
      <c r="M36">
        <f>MAX(C36:H36)-MIN(C36:H36)</f>
        <v>5</v>
      </c>
      <c r="N36">
        <f>SUMPRODUCT(MOD(C36:H36,2))</f>
        <v>3</v>
      </c>
      <c r="O36">
        <f>6-N36</f>
        <v>3</v>
      </c>
      <c r="P36">
        <f>COUNTIF(C36:H36,"&lt;=14")</f>
        <v>2</v>
      </c>
      <c r="Q36">
        <f>COUNTIF(C36:H36,"&gt;=15")</f>
        <v>4</v>
      </c>
      <c r="R36">
        <f>SUMPRODUCT(--(D36:H36-C36:G36=1))</f>
        <v>5</v>
      </c>
      <c r="S36">
        <f>SUMPRODUCT(COUNTIF(C37:H37,C36:H36))</f>
        <v>2</v>
      </c>
      <c r="T36">
        <f>AVERAGE(K36:K40)</f>
        <v>93</v>
      </c>
      <c r="U36">
        <f>AVERAGE(K36:K55)</f>
        <v>93</v>
      </c>
      <c r="V36">
        <f>T36-U36</f>
        <v>0</v>
      </c>
      <c r="W36" t="str">
        <f>IF(T36&gt;U36,"EXPANDING (ABOVE TREND)",IF(T36&lt;U36,"CONTRACTING (BELOW TREND)","NEUTRAL"))</f>
        <v>NEUTRAL</v>
      </c>
    </row>
    <row r="37">
      <c r="A37">
        <v>438</v>
      </c>
      <c r="B37" t="str">
        <v>2026-06-16</v>
      </c>
      <c r="C37">
        <v>5</v>
      </c>
      <c r="D37">
        <v>13</v>
      </c>
      <c r="E37">
        <v>15</v>
      </c>
      <c r="F37">
        <v>20</v>
      </c>
      <c r="G37">
        <v>26</v>
      </c>
      <c r="H37">
        <v>27</v>
      </c>
      <c r="I37">
        <v>3</v>
      </c>
      <c r="J37" t="str">
        <v>5 - 13 - 15 - 20 - 26 - 27 [CB: 3]</v>
      </c>
      <c r="K37">
        <f>SUM(C37:H37)</f>
        <v>106</v>
      </c>
      <c r="L37">
        <f>AVERAGE(C37:H37)</f>
        <v>17.7</v>
      </c>
      <c r="M37">
        <f>MAX(C37:H37)-MIN(C37:H37)</f>
        <v>22</v>
      </c>
      <c r="N37">
        <f>SUMPRODUCT(MOD(C37:H37,2))</f>
        <v>4</v>
      </c>
      <c r="O37">
        <f>6-N37</f>
        <v>2</v>
      </c>
      <c r="P37">
        <f>COUNTIF(C37:H37,"&lt;=14")</f>
        <v>2</v>
      </c>
      <c r="Q37">
        <f>COUNTIF(C37:H37,"&gt;=15")</f>
        <v>4</v>
      </c>
      <c r="R37">
        <f>SUMPRODUCT(--(D37:H37-C37:G37=1))</f>
        <v>1</v>
      </c>
      <c r="S37">
        <f>SUMPRODUCT(COUNTIF(C38:H38,C37:H37))</f>
        <v>2</v>
      </c>
      <c r="T37">
        <f>AVERAGE(K37:K41)</f>
        <v>106</v>
      </c>
      <c r="U37">
        <f>AVERAGE(K37:K56)</f>
        <v>106</v>
      </c>
      <c r="V37">
        <f>T37-U37</f>
        <v>0</v>
      </c>
      <c r="W37" t="str">
        <f>IF(T37&gt;U37,"EXPANDING (ABOVE TREND)",IF(T37&lt;U37,"CONTRACTING (BELOW TREND)","NEUTRAL"))</f>
        <v>NEUTRAL</v>
      </c>
    </row>
    <row r="38">
      <c r="A38">
        <v>437</v>
      </c>
      <c r="B38" t="str">
        <v>2026-06-12</v>
      </c>
      <c r="C38">
        <v>9</v>
      </c>
      <c r="D38">
        <v>11</v>
      </c>
      <c r="E38">
        <v>12</v>
      </c>
      <c r="F38">
        <v>13</v>
      </c>
      <c r="G38">
        <v>16</v>
      </c>
      <c r="H38">
        <v>27</v>
      </c>
      <c r="I38">
        <v>3</v>
      </c>
      <c r="J38" t="str">
        <v>9 - 11 - 12 - 13 - 16 - 27 [CB: 3]</v>
      </c>
      <c r="K38">
        <f>SUM(C38:H38)</f>
        <v>88</v>
      </c>
      <c r="L38">
        <f>AVERAGE(C38:H38)</f>
        <v>14.7</v>
      </c>
      <c r="M38">
        <f>MAX(C38:H38)-MIN(C38:H38)</f>
        <v>18</v>
      </c>
      <c r="N38">
        <f>SUMPRODUCT(MOD(C38:H38,2))</f>
        <v>4</v>
      </c>
      <c r="O38">
        <f>6-N38</f>
        <v>2</v>
      </c>
      <c r="P38">
        <f>COUNTIF(C38:H38,"&lt;=14")</f>
        <v>4</v>
      </c>
      <c r="Q38">
        <f>COUNTIF(C38:H38,"&gt;=15")</f>
        <v>2</v>
      </c>
      <c r="R38">
        <f>SUMPRODUCT(--(D38:H38-C38:G38=1))</f>
        <v>2</v>
      </c>
      <c r="S38">
        <f>SUMPRODUCT(COUNTIF(C39:H39,C38:H38))</f>
        <v>2</v>
      </c>
      <c r="T38">
        <f>AVERAGE(K38:K42)</f>
        <v>88</v>
      </c>
      <c r="U38">
        <f>AVERAGE(K38:K57)</f>
        <v>88</v>
      </c>
      <c r="V38">
        <f>T38-U38</f>
        <v>0</v>
      </c>
      <c r="W38" t="str">
        <f>IF(T38&gt;U38,"EXPANDING (ABOVE TREND)",IF(T38&lt;U38,"CONTRACTING (BELOW TREND)","NEUTRAL"))</f>
        <v>NEUTRAL</v>
      </c>
    </row>
    <row r="39">
      <c r="A39">
        <v>436</v>
      </c>
      <c r="B39" t="str">
        <v>2026-06-09</v>
      </c>
      <c r="C39">
        <v>2</v>
      </c>
      <c r="D39">
        <v>5</v>
      </c>
      <c r="E39">
        <v>7</v>
      </c>
      <c r="F39">
        <v>8</v>
      </c>
      <c r="G39">
        <v>11</v>
      </c>
      <c r="H39">
        <v>27</v>
      </c>
      <c r="I39">
        <v>1</v>
      </c>
      <c r="J39" t="str">
        <v>2 - 5 - 7 - 8 - 11 - 27 [CB: 1]</v>
      </c>
      <c r="K39">
        <f>SUM(C39:H39)</f>
        <v>60</v>
      </c>
      <c r="L39">
        <f>AVERAGE(C39:H39)</f>
        <v>10</v>
      </c>
      <c r="M39">
        <f>MAX(C39:H39)-MIN(C39:H39)</f>
        <v>25</v>
      </c>
      <c r="N39">
        <f>SUMPRODUCT(MOD(C39:H39,2))</f>
        <v>4</v>
      </c>
      <c r="O39">
        <f>6-N39</f>
        <v>2</v>
      </c>
      <c r="P39">
        <f>COUNTIF(C39:H39,"&lt;=14")</f>
        <v>5</v>
      </c>
      <c r="Q39">
        <f>COUNTIF(C39:H39,"&gt;=15")</f>
        <v>1</v>
      </c>
      <c r="R39">
        <f>SUMPRODUCT(--(D39:H39-C39:G39=1))</f>
        <v>1</v>
      </c>
      <c r="S39">
        <f>SUMPRODUCT(COUNTIF(C40:H40,C39:H39))</f>
        <v>1</v>
      </c>
      <c r="T39">
        <f>AVERAGE(K39:K43)</f>
        <v>60</v>
      </c>
      <c r="U39">
        <f>AVERAGE(K39:K58)</f>
        <v>60</v>
      </c>
      <c r="V39">
        <f>T39-U39</f>
        <v>0</v>
      </c>
      <c r="W39" t="str">
        <f>IF(T39&gt;U39,"EXPANDING (ABOVE TREND)",IF(T39&lt;U39,"CONTRACTING (BELOW TREND)","NEUTRAL"))</f>
        <v>NEUTRAL</v>
      </c>
    </row>
    <row r="40">
      <c r="A40">
        <v>435</v>
      </c>
      <c r="B40" t="str">
        <v>2026-06-05</v>
      </c>
      <c r="C40">
        <v>3</v>
      </c>
      <c r="D40">
        <v>8</v>
      </c>
      <c r="E40">
        <v>16</v>
      </c>
      <c r="F40">
        <v>19</v>
      </c>
      <c r="G40">
        <v>23</v>
      </c>
      <c r="H40">
        <v>28</v>
      </c>
      <c r="I40">
        <v>3</v>
      </c>
      <c r="J40" t="str">
        <v>3 - 8 - 16 - 19 - 23 - 28 [CB: 3]</v>
      </c>
      <c r="K40">
        <f>SUM(C40:H40)</f>
        <v>97</v>
      </c>
      <c r="L40">
        <f>AVERAGE(C40:H40)</f>
        <v>16.2</v>
      </c>
      <c r="M40">
        <f>MAX(C40:H40)-MIN(C40:H40)</f>
        <v>25</v>
      </c>
      <c r="N40">
        <f>SUMPRODUCT(MOD(C40:H40,2))</f>
        <v>3</v>
      </c>
      <c r="O40">
        <f>6-N40</f>
        <v>3</v>
      </c>
      <c r="P40">
        <f>COUNTIF(C40:H40,"&lt;=14")</f>
        <v>2</v>
      </c>
      <c r="Q40">
        <f>COUNTIF(C40:H40,"&gt;=15")</f>
        <v>4</v>
      </c>
      <c r="R40">
        <f>SUMPRODUCT(--(D40:H40-C40:G40=1))</f>
        <v>0</v>
      </c>
      <c r="S40">
        <f>SUMPRODUCT(COUNTIF(C41:H41,C40:H40))</f>
        <v>2</v>
      </c>
      <c r="T40">
        <f>AVERAGE(K40:K44)</f>
        <v>97</v>
      </c>
      <c r="U40">
        <f>AVERAGE(K40:K59)</f>
        <v>97</v>
      </c>
      <c r="V40">
        <f>T40-U40</f>
        <v>0</v>
      </c>
      <c r="W40" t="str">
        <f>IF(T40&gt;U40,"EXPANDING (ABOVE TREND)",IF(T40&lt;U40,"CONTRACTING (BELOW TREND)","NEUTRAL"))</f>
        <v>NEUTRAL</v>
      </c>
    </row>
    <row r="41">
      <c r="A41">
        <v>434</v>
      </c>
      <c r="B41" t="str">
        <v>2026-06-02</v>
      </c>
      <c r="C41">
        <v>5</v>
      </c>
      <c r="D41">
        <v>7</v>
      </c>
      <c r="E41">
        <v>11</v>
      </c>
      <c r="F41">
        <v>12</v>
      </c>
      <c r="G41">
        <v>16</v>
      </c>
      <c r="H41">
        <v>23</v>
      </c>
      <c r="I41">
        <v>3</v>
      </c>
      <c r="J41" t="str">
        <v>5 - 7 - 11 - 12 - 16 - 23 [CB: 3]</v>
      </c>
      <c r="K41">
        <f>SUM(C41:H41)</f>
        <v>74</v>
      </c>
      <c r="L41">
        <f>AVERAGE(C41:H41)</f>
        <v>12.3</v>
      </c>
      <c r="M41">
        <f>MAX(C41:H41)-MIN(C41:H41)</f>
        <v>18</v>
      </c>
      <c r="N41">
        <f>SUMPRODUCT(MOD(C41:H41,2))</f>
        <v>4</v>
      </c>
      <c r="O41">
        <f>6-N41</f>
        <v>2</v>
      </c>
      <c r="P41">
        <f>COUNTIF(C41:H41,"&lt;=14")</f>
        <v>4</v>
      </c>
      <c r="Q41">
        <f>COUNTIF(C41:H41,"&gt;=15")</f>
        <v>2</v>
      </c>
      <c r="R41">
        <f>SUMPRODUCT(--(D41:H41-C41:G41=1))</f>
        <v>1</v>
      </c>
      <c r="S41">
        <f>SUMPRODUCT(COUNTIF(C42:H42,C41:H41))</f>
        <v>1</v>
      </c>
      <c r="T41">
        <f>AVERAGE(K41:K45)</f>
        <v>74</v>
      </c>
      <c r="U41">
        <f>AVERAGE(K41:K60)</f>
        <v>74</v>
      </c>
      <c r="V41">
        <f>T41-U41</f>
        <v>0</v>
      </c>
      <c r="W41" t="str">
        <f>IF(T41&gt;U41,"EXPANDING (ABOVE TREND)",IF(T41&lt;U41,"CONTRACTING (BELOW TREND)","NEUTRAL"))</f>
        <v>NEUTRAL</v>
      </c>
    </row>
    <row r="42">
      <c r="A42">
        <v>433</v>
      </c>
      <c r="B42" t="str">
        <v>2026-05-29</v>
      </c>
      <c r="C42">
        <v>3</v>
      </c>
      <c r="D42">
        <v>4</v>
      </c>
      <c r="E42">
        <v>10</v>
      </c>
      <c r="F42">
        <v>12</v>
      </c>
      <c r="G42">
        <v>20</v>
      </c>
      <c r="H42">
        <v>21</v>
      </c>
      <c r="I42">
        <v>2</v>
      </c>
      <c r="J42" t="str">
        <v>3 - 4 - 10 - 12 - 20 - 21 [CB: 2]</v>
      </c>
      <c r="K42">
        <f>SUM(C42:H42)</f>
        <v>70</v>
      </c>
      <c r="L42">
        <f>AVERAGE(C42:H42)</f>
        <v>11.7</v>
      </c>
      <c r="M42">
        <f>MAX(C42:H42)-MIN(C42:H42)</f>
        <v>18</v>
      </c>
      <c r="N42">
        <f>SUMPRODUCT(MOD(C42:H42,2))</f>
        <v>2</v>
      </c>
      <c r="O42">
        <f>6-N42</f>
        <v>4</v>
      </c>
      <c r="P42">
        <f>COUNTIF(C42:H42,"&lt;=14")</f>
        <v>4</v>
      </c>
      <c r="Q42">
        <f>COUNTIF(C42:H42,"&gt;=15")</f>
        <v>2</v>
      </c>
      <c r="R42">
        <f>SUMPRODUCT(--(D42:H42-C42:G42=1))</f>
        <v>2</v>
      </c>
      <c r="S42">
        <f>SUMPRODUCT(COUNTIF(C43:H43,C42:H42))</f>
        <v>2</v>
      </c>
      <c r="T42">
        <f>AVERAGE(K42:K46)</f>
        <v>70</v>
      </c>
      <c r="U42">
        <f>AVERAGE(K42:K61)</f>
        <v>70</v>
      </c>
      <c r="V42">
        <f>T42-U42</f>
        <v>0</v>
      </c>
      <c r="W42" t="str">
        <f>IF(T42&gt;U42,"EXPANDING (ABOVE TREND)",IF(T42&lt;U42,"CONTRACTING (BELOW TREND)","NEUTRAL"))</f>
        <v>NEUTRAL</v>
      </c>
    </row>
    <row r="43">
      <c r="A43">
        <v>432</v>
      </c>
      <c r="B43" t="str">
        <v>2026-05-26</v>
      </c>
      <c r="C43">
        <v>4</v>
      </c>
      <c r="D43">
        <v>5</v>
      </c>
      <c r="E43">
        <v>10</v>
      </c>
      <c r="F43">
        <v>13</v>
      </c>
      <c r="G43">
        <v>16</v>
      </c>
      <c r="H43">
        <v>24</v>
      </c>
      <c r="I43">
        <v>1</v>
      </c>
      <c r="J43" t="str">
        <v>4 - 5 - 10 - 13 - 16 - 24 [CB: 1]</v>
      </c>
      <c r="K43">
        <f>SUM(C43:H43)</f>
        <v>72</v>
      </c>
      <c r="L43">
        <f>AVERAGE(C43:H43)</f>
        <v>12</v>
      </c>
      <c r="M43">
        <f>MAX(C43:H43)-MIN(C43:H43)</f>
        <v>20</v>
      </c>
      <c r="N43">
        <f>SUMPRODUCT(MOD(C43:H43,2))</f>
        <v>2</v>
      </c>
      <c r="O43">
        <f>6-N43</f>
        <v>4</v>
      </c>
      <c r="P43">
        <f>COUNTIF(C43:H43,"&lt;=14")</f>
        <v>4</v>
      </c>
      <c r="Q43">
        <f>COUNTIF(C43:H43,"&gt;=15")</f>
        <v>2</v>
      </c>
      <c r="R43">
        <f>SUMPRODUCT(--(D43:H43-C43:G43=1))</f>
        <v>1</v>
      </c>
      <c r="S43">
        <f>SUMPRODUCT(COUNTIF(C44:H44,C43:H43))</f>
        <v>0</v>
      </c>
      <c r="T43">
        <f>AVERAGE(K43:K47)</f>
        <v>72</v>
      </c>
      <c r="U43">
        <f>AVERAGE(K43:K62)</f>
        <v>72</v>
      </c>
      <c r="V43">
        <f>T43-U43</f>
        <v>0</v>
      </c>
      <c r="W43" t="str">
        <f>IF(T43&gt;U43,"EXPANDING (ABOVE TREND)",IF(T43&lt;U43,"CONTRACTING (BELOW TREND)","NEUTRAL"))</f>
        <v>NEUTRAL</v>
      </c>
    </row>
    <row r="44">
      <c r="A44">
        <v>431</v>
      </c>
      <c r="B44" t="str">
        <v>2026-05-22</v>
      </c>
      <c r="C44">
        <v>2</v>
      </c>
      <c r="D44">
        <v>7</v>
      </c>
      <c r="E44">
        <v>20</v>
      </c>
      <c r="F44">
        <v>23</v>
      </c>
      <c r="G44">
        <v>26</v>
      </c>
      <c r="H44">
        <v>28</v>
      </c>
      <c r="I44">
        <v>1</v>
      </c>
      <c r="J44" t="str">
        <v>2 - 7 - 20 - 23 - 26 - 28 [CB: 1]</v>
      </c>
      <c r="K44">
        <f>SUM(C44:H44)</f>
        <v>106</v>
      </c>
      <c r="L44">
        <f>AVERAGE(C44:H44)</f>
        <v>17.7</v>
      </c>
      <c r="M44">
        <f>MAX(C44:H44)-MIN(C44:H44)</f>
        <v>26</v>
      </c>
      <c r="N44">
        <f>SUMPRODUCT(MOD(C44:H44,2))</f>
        <v>2</v>
      </c>
      <c r="O44">
        <f>6-N44</f>
        <v>4</v>
      </c>
      <c r="P44">
        <f>COUNTIF(C44:H44,"&lt;=14")</f>
        <v>2</v>
      </c>
      <c r="Q44">
        <f>COUNTIF(C44:H44,"&gt;=15")</f>
        <v>4</v>
      </c>
      <c r="R44">
        <f>SUMPRODUCT(--(D44:H44-C44:G44=1))</f>
        <v>0</v>
      </c>
      <c r="S44">
        <f>SUMPRODUCT(COUNTIF(C45:H45,C44:H44))</f>
        <v>1</v>
      </c>
      <c r="T44">
        <f>AVERAGE(K44:K48)</f>
        <v>106</v>
      </c>
      <c r="U44">
        <f>AVERAGE(K44:K63)</f>
        <v>106</v>
      </c>
      <c r="V44">
        <f>T44-U44</f>
        <v>0</v>
      </c>
      <c r="W44" t="str">
        <f>IF(T44&gt;U44,"EXPANDING (ABOVE TREND)",IF(T44&lt;U44,"CONTRACTING (BELOW TREND)","NEUTRAL"))</f>
        <v>NEUTRAL</v>
      </c>
    </row>
    <row r="45">
      <c r="A45">
        <v>430</v>
      </c>
      <c r="B45" t="str">
        <v>2026-05-19</v>
      </c>
      <c r="C45">
        <v>5</v>
      </c>
      <c r="D45">
        <v>10</v>
      </c>
      <c r="E45">
        <v>15</v>
      </c>
      <c r="F45">
        <v>16</v>
      </c>
      <c r="G45">
        <v>17</v>
      </c>
      <c r="H45">
        <v>23</v>
      </c>
      <c r="I45">
        <v>3</v>
      </c>
      <c r="J45" t="str">
        <v>5 - 10 - 15 - 16 - 17 - 23 [CB: 3]</v>
      </c>
      <c r="K45">
        <f>SUM(C45:H45)</f>
        <v>86</v>
      </c>
      <c r="L45">
        <f>AVERAGE(C45:H45)</f>
        <v>14.3</v>
      </c>
      <c r="M45">
        <f>MAX(C45:H45)-MIN(C45:H45)</f>
        <v>18</v>
      </c>
      <c r="N45">
        <f>SUMPRODUCT(MOD(C45:H45,2))</f>
        <v>4</v>
      </c>
      <c r="O45">
        <f>6-N45</f>
        <v>2</v>
      </c>
      <c r="P45">
        <f>COUNTIF(C45:H45,"&lt;=14")</f>
        <v>2</v>
      </c>
      <c r="Q45">
        <f>COUNTIF(C45:H45,"&gt;=15")</f>
        <v>4</v>
      </c>
      <c r="R45">
        <f>SUMPRODUCT(--(D45:H45-C45:G45=1))</f>
        <v>2</v>
      </c>
      <c r="S45">
        <f>SUMPRODUCT(COUNTIF(C46:H46,C45:H45))</f>
        <v>1</v>
      </c>
      <c r="T45">
        <f>AVERAGE(K45:K49)</f>
        <v>86</v>
      </c>
      <c r="U45">
        <f>AVERAGE(K45:K64)</f>
        <v>86</v>
      </c>
      <c r="V45">
        <f>T45-U45</f>
        <v>0</v>
      </c>
      <c r="W45" t="str">
        <f>IF(T45&gt;U45,"EXPANDING (ABOVE TREND)",IF(T45&lt;U45,"CONTRACTING (BELOW TREND)","NEUTRAL"))</f>
        <v>NEUTRAL</v>
      </c>
    </row>
    <row r="46">
      <c r="A46">
        <v>429</v>
      </c>
      <c r="B46" t="str">
        <v>2026-05-15</v>
      </c>
      <c r="C46">
        <v>2</v>
      </c>
      <c r="D46">
        <v>14</v>
      </c>
      <c r="E46">
        <v>17</v>
      </c>
      <c r="F46">
        <v>19</v>
      </c>
      <c r="G46">
        <v>24</v>
      </c>
      <c r="H46">
        <v>27</v>
      </c>
      <c r="I46">
        <v>2</v>
      </c>
      <c r="J46" t="str">
        <v>2 - 14 - 17 - 19 - 24 - 27 [CB: 2]</v>
      </c>
      <c r="K46">
        <f>SUM(C46:H46)</f>
        <v>103</v>
      </c>
      <c r="L46">
        <f>AVERAGE(C46:H46)</f>
        <v>17.2</v>
      </c>
      <c r="M46">
        <f>MAX(C46:H46)-MIN(C46:H46)</f>
        <v>25</v>
      </c>
      <c r="N46">
        <f>SUMPRODUCT(MOD(C46:H46,2))</f>
        <v>3</v>
      </c>
      <c r="O46">
        <f>6-N46</f>
        <v>3</v>
      </c>
      <c r="P46">
        <f>COUNTIF(C46:H46,"&lt;=14")</f>
        <v>2</v>
      </c>
      <c r="Q46">
        <f>COUNTIF(C46:H46,"&gt;=15")</f>
        <v>4</v>
      </c>
      <c r="R46">
        <f>SUMPRODUCT(--(D46:H46-C46:G46=1))</f>
        <v>0</v>
      </c>
      <c r="S46">
        <f>SUMPRODUCT(COUNTIF(C47:H47,C46:H46))</f>
        <v>0</v>
      </c>
      <c r="T46">
        <f>AVERAGE(K46:K50)</f>
        <v>103</v>
      </c>
      <c r="U46">
        <f>AVERAGE(K46:K65)</f>
        <v>103</v>
      </c>
      <c r="V46">
        <f>T46-U46</f>
        <v>0</v>
      </c>
      <c r="W46" t="str">
        <f>IF(T46&gt;U46,"EXPANDING (ABOVE TREND)",IF(T46&lt;U46,"CONTRACTING (BELOW TREND)","NEUTRAL"))</f>
        <v>NEUTRAL</v>
      </c>
    </row>
    <row r="47">
      <c r="A47">
        <v>428</v>
      </c>
      <c r="B47" t="str">
        <v>2026-05-12</v>
      </c>
      <c r="C47">
        <v>3</v>
      </c>
      <c r="D47">
        <v>7</v>
      </c>
      <c r="E47">
        <v>8</v>
      </c>
      <c r="F47">
        <v>9</v>
      </c>
      <c r="G47">
        <v>12</v>
      </c>
      <c r="H47">
        <v>23</v>
      </c>
      <c r="I47">
        <v>3</v>
      </c>
      <c r="J47" t="str">
        <v>3 - 7 - 8 - 9 - 12 - 23 [CB: 3]</v>
      </c>
      <c r="K47">
        <f>SUM(C47:H47)</f>
        <v>62</v>
      </c>
      <c r="L47">
        <f>AVERAGE(C47:H47)</f>
        <v>10.3</v>
      </c>
      <c r="M47">
        <f>MAX(C47:H47)-MIN(C47:H47)</f>
        <v>20</v>
      </c>
      <c r="N47">
        <f>SUMPRODUCT(MOD(C47:H47,2))</f>
        <v>4</v>
      </c>
      <c r="O47">
        <f>6-N47</f>
        <v>2</v>
      </c>
      <c r="P47">
        <f>COUNTIF(C47:H47,"&lt;=14")</f>
        <v>5</v>
      </c>
      <c r="Q47">
        <f>COUNTIF(C47:H47,"&gt;=15")</f>
        <v>1</v>
      </c>
      <c r="R47">
        <f>SUMPRODUCT(--(D47:H47-C47:G47=1))</f>
        <v>2</v>
      </c>
      <c r="S47">
        <f>SUMPRODUCT(COUNTIF(C48:H48,C47:H47))</f>
        <v>0</v>
      </c>
      <c r="T47">
        <f>AVERAGE(K47:K51)</f>
        <v>62</v>
      </c>
      <c r="U47">
        <f>AVERAGE(K47:K66)</f>
        <v>62</v>
      </c>
      <c r="V47">
        <f>T47-U47</f>
        <v>0</v>
      </c>
      <c r="W47" t="str">
        <f>IF(T47&gt;U47,"EXPANDING (ABOVE TREND)",IF(T47&lt;U47,"CONTRACTING (BELOW TREND)","NEUTRAL"))</f>
        <v>NEUTRAL</v>
      </c>
    </row>
    <row r="48">
      <c r="A48">
        <v>427</v>
      </c>
      <c r="B48" t="str">
        <v>2026-05-08</v>
      </c>
      <c r="C48">
        <v>4</v>
      </c>
      <c r="D48">
        <v>10</v>
      </c>
      <c r="E48">
        <v>16</v>
      </c>
      <c r="F48">
        <v>17</v>
      </c>
      <c r="G48">
        <v>26</v>
      </c>
      <c r="H48">
        <v>28</v>
      </c>
      <c r="I48">
        <v>1</v>
      </c>
      <c r="J48" t="str">
        <v>4 - 10 - 16 - 17 - 26 - 28 [CB: 1]</v>
      </c>
      <c r="K48">
        <f>SUM(C48:H48)</f>
        <v>101</v>
      </c>
      <c r="L48">
        <f>AVERAGE(C48:H48)</f>
        <v>16.8</v>
      </c>
      <c r="M48">
        <f>MAX(C48:H48)-MIN(C48:H48)</f>
        <v>24</v>
      </c>
      <c r="N48">
        <f>SUMPRODUCT(MOD(C48:H48,2))</f>
        <v>1</v>
      </c>
      <c r="O48">
        <f>6-N48</f>
        <v>5</v>
      </c>
      <c r="P48">
        <f>COUNTIF(C48:H48,"&lt;=14")</f>
        <v>2</v>
      </c>
      <c r="Q48">
        <f>COUNTIF(C48:H48,"&gt;=15")</f>
        <v>4</v>
      </c>
      <c r="R48">
        <f>SUMPRODUCT(--(D48:H48-C48:G48=1))</f>
        <v>1</v>
      </c>
      <c r="S48">
        <f>SUMPRODUCT(COUNTIF(C49:H49,C48:H48))</f>
        <v>1</v>
      </c>
      <c r="T48">
        <f>AVERAGE(K48:K52)</f>
        <v>101</v>
      </c>
      <c r="U48">
        <f>AVERAGE(K48:K67)</f>
        <v>101</v>
      </c>
      <c r="V48">
        <f>T48-U48</f>
        <v>0</v>
      </c>
      <c r="W48" t="str">
        <f>IF(T48&gt;U48,"EXPANDING (ABOVE TREND)",IF(T48&lt;U48,"CONTRACTING (BELOW TREND)","NEUTRAL"))</f>
        <v>NEUTRAL</v>
      </c>
    </row>
    <row r="49">
      <c r="A49">
        <v>426</v>
      </c>
      <c r="B49" t="str">
        <v>2026-05-05</v>
      </c>
      <c r="C49">
        <v>2</v>
      </c>
      <c r="D49">
        <v>4</v>
      </c>
      <c r="E49">
        <v>6</v>
      </c>
      <c r="F49">
        <v>7</v>
      </c>
      <c r="G49">
        <v>15</v>
      </c>
      <c r="H49">
        <v>21</v>
      </c>
      <c r="I49">
        <v>2</v>
      </c>
      <c r="J49" t="str">
        <v>2 - 4 - 6 - 7 - 15 - 21 [CB: 2]</v>
      </c>
      <c r="K49">
        <f>SUM(C49:H49)</f>
        <v>55</v>
      </c>
      <c r="L49">
        <f>AVERAGE(C49:H49)</f>
        <v>9.2</v>
      </c>
      <c r="M49">
        <f>MAX(C49:H49)-MIN(C49:H49)</f>
        <v>19</v>
      </c>
      <c r="N49">
        <f>SUMPRODUCT(MOD(C49:H49,2))</f>
        <v>3</v>
      </c>
      <c r="O49">
        <f>6-N49</f>
        <v>3</v>
      </c>
      <c r="P49">
        <f>COUNTIF(C49:H49,"&lt;=14")</f>
        <v>4</v>
      </c>
      <c r="Q49">
        <f>COUNTIF(C49:H49,"&gt;=15")</f>
        <v>2</v>
      </c>
      <c r="R49">
        <f>SUMPRODUCT(--(D49:H49-C49:G49=1))</f>
        <v>1</v>
      </c>
      <c r="S49">
        <f>SUMPRODUCT(COUNTIF(C50:H50,C49:H49))</f>
        <v>1</v>
      </c>
      <c r="T49">
        <f>AVERAGE(K49:K53)</f>
        <v>55</v>
      </c>
      <c r="U49">
        <f>AVERAGE(K49:K68)</f>
        <v>55</v>
      </c>
      <c r="V49">
        <f>T49-U49</f>
        <v>0</v>
      </c>
      <c r="W49" t="str">
        <f>IF(T49&gt;U49,"EXPANDING (ABOVE TREND)",IF(T49&lt;U49,"CONTRACTING (BELOW TREND)","NEUTRAL"))</f>
        <v>NEUTRAL</v>
      </c>
    </row>
    <row r="50">
      <c r="A50">
        <v>425</v>
      </c>
      <c r="B50" t="str">
        <v>2026-05-01</v>
      </c>
      <c r="C50">
        <v>1</v>
      </c>
      <c r="D50">
        <v>7</v>
      </c>
      <c r="E50">
        <v>16</v>
      </c>
      <c r="F50">
        <v>20</v>
      </c>
      <c r="G50">
        <v>25</v>
      </c>
      <c r="H50">
        <v>26</v>
      </c>
      <c r="I50">
        <v>2</v>
      </c>
      <c r="J50" t="str">
        <v>1 - 7 - 16 - 20 - 25 - 26 [CB: 2]</v>
      </c>
      <c r="K50">
        <f>SUM(C50:H50)</f>
        <v>95</v>
      </c>
      <c r="L50">
        <f>AVERAGE(C50:H50)</f>
        <v>15.8</v>
      </c>
      <c r="M50">
        <f>MAX(C50:H50)-MIN(C50:H50)</f>
        <v>25</v>
      </c>
      <c r="N50">
        <f>SUMPRODUCT(MOD(C50:H50,2))</f>
        <v>3</v>
      </c>
      <c r="O50">
        <f>6-N50</f>
        <v>3</v>
      </c>
      <c r="P50">
        <f>COUNTIF(C50:H50,"&lt;=14")</f>
        <v>2</v>
      </c>
      <c r="Q50">
        <f>COUNTIF(C50:H50,"&gt;=15")</f>
        <v>4</v>
      </c>
      <c r="R50">
        <f>SUMPRODUCT(--(D50:H50-C50:G50=1))</f>
        <v>1</v>
      </c>
      <c r="S50">
        <f>SUMPRODUCT(COUNTIF(C51:H51,C50:H50))</f>
        <v>2</v>
      </c>
      <c r="T50">
        <f>AVERAGE(K50:K54)</f>
        <v>95</v>
      </c>
      <c r="U50">
        <f>AVERAGE(K50:K69)</f>
        <v>95</v>
      </c>
      <c r="V50">
        <f>T50-U50</f>
        <v>0</v>
      </c>
      <c r="W50" t="str">
        <f>IF(T50&gt;U50,"EXPANDING (ABOVE TREND)",IF(T50&lt;U50,"CONTRACTING (BELOW TREND)","NEUTRAL"))</f>
        <v>NEUTRAL</v>
      </c>
    </row>
    <row r="51">
      <c r="A51">
        <v>424</v>
      </c>
      <c r="B51" t="str">
        <v>2026-04-28</v>
      </c>
      <c r="C51">
        <v>1</v>
      </c>
      <c r="D51">
        <v>12</v>
      </c>
      <c r="E51">
        <v>17</v>
      </c>
      <c r="F51">
        <v>19</v>
      </c>
      <c r="G51">
        <v>22</v>
      </c>
      <c r="H51">
        <v>25</v>
      </c>
      <c r="I51">
        <v>2</v>
      </c>
      <c r="J51" t="str">
        <v>1 - 12 - 17 - 19 - 22 - 25 [CB: 2]</v>
      </c>
      <c r="K51">
        <f>SUM(C51:H51)</f>
        <v>96</v>
      </c>
      <c r="L51">
        <f>AVERAGE(C51:H51)</f>
        <v>16</v>
      </c>
      <c r="M51">
        <f>MAX(C51:H51)-MIN(C51:H51)</f>
        <v>24</v>
      </c>
      <c r="N51">
        <f>SUMPRODUCT(MOD(C51:H51,2))</f>
        <v>4</v>
      </c>
      <c r="O51">
        <f>6-N51</f>
        <v>2</v>
      </c>
      <c r="P51">
        <f>COUNTIF(C51:H51,"&lt;=14")</f>
        <v>2</v>
      </c>
      <c r="Q51">
        <f>COUNTIF(C51:H51,"&gt;=15")</f>
        <v>4</v>
      </c>
      <c r="R51">
        <f>SUMPRODUCT(--(D51:H51-C51:G51=1))</f>
        <v>0</v>
      </c>
      <c r="S51">
        <f>SUMPRODUCT(COUNTIF(C52:H52,C51:H51))</f>
        <v>0</v>
      </c>
      <c r="T51">
        <f>AVERAGE(K51:K55)</f>
        <v>96</v>
      </c>
      <c r="U51">
        <f>AVERAGE(K51:K70)</f>
        <v>96</v>
      </c>
      <c r="V51">
        <f>T51-U51</f>
        <v>0</v>
      </c>
      <c r="W51" t="str">
        <f>IF(T51&gt;U51,"EXPANDING (ABOVE TREND)",IF(T51&lt;U51,"CONTRACTING (BELOW TREND)","NEUTRAL"))</f>
        <v>NEUTRAL</v>
      </c>
    </row>
    <row r="52">
      <c r="A52">
        <v>423</v>
      </c>
      <c r="B52" t="str">
        <v>2026-04-24</v>
      </c>
      <c r="C52">
        <v>5</v>
      </c>
      <c r="D52">
        <v>10</v>
      </c>
      <c r="E52">
        <v>13</v>
      </c>
      <c r="F52">
        <v>14</v>
      </c>
      <c r="G52">
        <v>15</v>
      </c>
      <c r="H52">
        <v>20</v>
      </c>
      <c r="I52">
        <v>3</v>
      </c>
      <c r="J52" t="str">
        <v>5 - 10 - 13 - 14 - 15 - 20 [CB: 3]</v>
      </c>
      <c r="K52">
        <f>SUM(C52:H52)</f>
        <v>77</v>
      </c>
      <c r="L52">
        <f>AVERAGE(C52:H52)</f>
        <v>12.8</v>
      </c>
      <c r="M52">
        <f>MAX(C52:H52)-MIN(C52:H52)</f>
        <v>15</v>
      </c>
      <c r="N52">
        <f>SUMPRODUCT(MOD(C52:H52,2))</f>
        <v>3</v>
      </c>
      <c r="O52">
        <f>6-N52</f>
        <v>3</v>
      </c>
      <c r="P52">
        <f>COUNTIF(C52:H52,"&lt;=14")</f>
        <v>4</v>
      </c>
      <c r="Q52">
        <f>COUNTIF(C52:H52,"&gt;=15")</f>
        <v>2</v>
      </c>
      <c r="R52">
        <f>SUMPRODUCT(--(D52:H52-C52:G52=1))</f>
        <v>2</v>
      </c>
      <c r="S52">
        <f>SUMPRODUCT(COUNTIF(C53:H53,C52:H52))</f>
        <v>1</v>
      </c>
      <c r="T52">
        <f>AVERAGE(K52:K56)</f>
        <v>77</v>
      </c>
      <c r="U52">
        <f>AVERAGE(K52:K71)</f>
        <v>77</v>
      </c>
      <c r="V52">
        <f>T52-U52</f>
        <v>0</v>
      </c>
      <c r="W52" t="str">
        <f>IF(T52&gt;U52,"EXPANDING (ABOVE TREND)",IF(T52&lt;U52,"CONTRACTING (BELOW TREND)","NEUTRAL"))</f>
        <v>NEUTRAL</v>
      </c>
    </row>
    <row r="53">
      <c r="A53">
        <v>422</v>
      </c>
      <c r="B53" t="str">
        <v>2026-04-21</v>
      </c>
      <c r="C53">
        <v>1</v>
      </c>
      <c r="D53">
        <v>20</v>
      </c>
      <c r="E53">
        <v>23</v>
      </c>
      <c r="F53">
        <v>25</v>
      </c>
      <c r="G53">
        <v>26</v>
      </c>
      <c r="H53">
        <v>28</v>
      </c>
      <c r="I53">
        <v>1</v>
      </c>
      <c r="J53" t="str">
        <v>1 - 20 - 23 - 25 - 26 - 28 [CB: 1]</v>
      </c>
      <c r="K53">
        <f>SUM(C53:H53)</f>
        <v>123</v>
      </c>
      <c r="L53">
        <f>AVERAGE(C53:H53)</f>
        <v>20.5</v>
      </c>
      <c r="M53">
        <f>MAX(C53:H53)-MIN(C53:H53)</f>
        <v>27</v>
      </c>
      <c r="N53">
        <f>SUMPRODUCT(MOD(C53:H53,2))</f>
        <v>3</v>
      </c>
      <c r="O53">
        <f>6-N53</f>
        <v>3</v>
      </c>
      <c r="P53">
        <f>COUNTIF(C53:H53,"&lt;=14")</f>
        <v>1</v>
      </c>
      <c r="Q53">
        <f>COUNTIF(C53:H53,"&gt;=15")</f>
        <v>5</v>
      </c>
      <c r="R53">
        <f>SUMPRODUCT(--(D53:H53-C53:G53=1))</f>
        <v>1</v>
      </c>
      <c r="S53">
        <f>SUMPRODUCT(COUNTIF(C54:H54,C53:H53))</f>
        <v>1</v>
      </c>
      <c r="T53">
        <f>AVERAGE(K53:K57)</f>
        <v>123</v>
      </c>
      <c r="U53">
        <f>AVERAGE(K53:K72)</f>
        <v>123</v>
      </c>
      <c r="V53">
        <f>T53-U53</f>
        <v>0</v>
      </c>
      <c r="W53" t="str">
        <f>IF(T53&gt;U53,"EXPANDING (ABOVE TREND)",IF(T53&lt;U53,"CONTRACTING (BELOW TREND)","NEUTRAL"))</f>
        <v>NEUTRAL</v>
      </c>
    </row>
    <row r="54">
      <c r="A54">
        <v>421</v>
      </c>
      <c r="B54" t="str">
        <v>2026-04-17</v>
      </c>
      <c r="C54">
        <v>1</v>
      </c>
      <c r="D54">
        <v>6</v>
      </c>
      <c r="E54">
        <v>15</v>
      </c>
      <c r="F54">
        <v>19</v>
      </c>
      <c r="G54">
        <v>22</v>
      </c>
      <c r="H54">
        <v>24</v>
      </c>
      <c r="I54">
        <v>3</v>
      </c>
      <c r="J54" t="str">
        <v>1 - 6 - 15 - 19 - 22 - 24 [CB: 3]</v>
      </c>
      <c r="K54">
        <f>SUM(C54:H54)</f>
        <v>87</v>
      </c>
      <c r="L54">
        <f>AVERAGE(C54:H54)</f>
        <v>14.5</v>
      </c>
      <c r="M54">
        <f>MAX(C54:H54)-MIN(C54:H54)</f>
        <v>23</v>
      </c>
      <c r="N54">
        <f>SUMPRODUCT(MOD(C54:H54,2))</f>
        <v>3</v>
      </c>
      <c r="O54">
        <f>6-N54</f>
        <v>3</v>
      </c>
      <c r="P54">
        <f>COUNTIF(C54:H54,"&lt;=14")</f>
        <v>2</v>
      </c>
      <c r="Q54">
        <f>COUNTIF(C54:H54,"&gt;=15")</f>
        <v>4</v>
      </c>
      <c r="R54">
        <f>SUMPRODUCT(--(D54:H54-C54:G54=1))</f>
        <v>0</v>
      </c>
      <c r="S54">
        <f>SUMPRODUCT(COUNTIF(C55:H55,C54:H54))</f>
        <v>2</v>
      </c>
      <c r="T54">
        <f>AVERAGE(K54:K58)</f>
        <v>87</v>
      </c>
      <c r="U54">
        <f>AVERAGE(K54:K73)</f>
        <v>87</v>
      </c>
      <c r="V54">
        <f>T54-U54</f>
        <v>0</v>
      </c>
      <c r="W54" t="str">
        <f>IF(T54&gt;U54,"EXPANDING (ABOVE TREND)",IF(T54&lt;U54,"CONTRACTING (BELOW TREND)","NEUTRAL"))</f>
        <v>NEUTRAL</v>
      </c>
    </row>
    <row r="55">
      <c r="A55">
        <v>420</v>
      </c>
      <c r="B55" t="str">
        <v>2026-04-14</v>
      </c>
      <c r="C55">
        <v>1</v>
      </c>
      <c r="D55">
        <v>15</v>
      </c>
      <c r="E55">
        <v>16</v>
      </c>
      <c r="F55">
        <v>17</v>
      </c>
      <c r="G55">
        <v>20</v>
      </c>
      <c r="H55">
        <v>28</v>
      </c>
      <c r="I55">
        <v>2</v>
      </c>
      <c r="J55" t="str">
        <v>1 - 15 - 16 - 17 - 20 - 28 [CB: 2]</v>
      </c>
      <c r="K55">
        <f>SUM(C55:H55)</f>
        <v>97</v>
      </c>
      <c r="L55">
        <f>AVERAGE(C55:H55)</f>
        <v>16.2</v>
      </c>
      <c r="M55">
        <f>MAX(C55:H55)-MIN(C55:H55)</f>
        <v>27</v>
      </c>
      <c r="N55">
        <f>SUMPRODUCT(MOD(C55:H55,2))</f>
        <v>3</v>
      </c>
      <c r="O55">
        <f>6-N55</f>
        <v>3</v>
      </c>
      <c r="P55">
        <f>COUNTIF(C55:H55,"&lt;=14")</f>
        <v>1</v>
      </c>
      <c r="Q55">
        <f>COUNTIF(C55:H55,"&gt;=15")</f>
        <v>5</v>
      </c>
      <c r="R55">
        <f>SUMPRODUCT(--(D55:H55-C55:G55=1))</f>
        <v>2</v>
      </c>
      <c r="S55">
        <f>SUMPRODUCT(COUNTIF(C56:H56,C55:H55))</f>
        <v>2</v>
      </c>
      <c r="T55">
        <f>AVERAGE(K55:K59)</f>
        <v>97</v>
      </c>
      <c r="U55">
        <f>AVERAGE(K55:K74)</f>
        <v>97</v>
      </c>
      <c r="V55">
        <f>T55-U55</f>
        <v>0</v>
      </c>
      <c r="W55" t="str">
        <f>IF(T55&gt;U55,"EXPANDING (ABOVE TREND)",IF(T55&lt;U55,"CONTRACTING (BELOW TREND)","NEUTRAL"))</f>
        <v>NEUTRAL</v>
      </c>
    </row>
    <row r="56">
      <c r="A56">
        <v>419</v>
      </c>
      <c r="B56" t="str">
        <v>2026-04-10</v>
      </c>
      <c r="C56">
        <v>7</v>
      </c>
      <c r="D56">
        <v>16</v>
      </c>
      <c r="E56">
        <v>20</v>
      </c>
      <c r="F56">
        <v>21</v>
      </c>
      <c r="G56">
        <v>22</v>
      </c>
      <c r="H56">
        <v>26</v>
      </c>
      <c r="I56">
        <v>2</v>
      </c>
      <c r="J56" t="str">
        <v>7 - 16 - 20 - 21 - 22 - 26 [CB: 2]</v>
      </c>
      <c r="K56">
        <f>SUM(C56:H56)</f>
        <v>112</v>
      </c>
      <c r="L56">
        <f>AVERAGE(C56:H56)</f>
        <v>18.7</v>
      </c>
      <c r="M56">
        <f>MAX(C56:H56)-MIN(C56:H56)</f>
        <v>19</v>
      </c>
      <c r="N56">
        <f>SUMPRODUCT(MOD(C56:H56,2))</f>
        <v>2</v>
      </c>
      <c r="O56">
        <f>6-N56</f>
        <v>4</v>
      </c>
      <c r="P56">
        <f>COUNTIF(C56:H56,"&lt;=14")</f>
        <v>1</v>
      </c>
      <c r="Q56">
        <f>COUNTIF(C56:H56,"&gt;=15")</f>
        <v>5</v>
      </c>
      <c r="R56">
        <f>SUMPRODUCT(--(D56:H56-C56:G56=1))</f>
        <v>2</v>
      </c>
      <c r="S56">
        <f>SUMPRODUCT(COUNTIF(C57:H57,C56:H56))</f>
        <v>0</v>
      </c>
      <c r="T56">
        <f>AVERAGE(K56:K60)</f>
        <v>112</v>
      </c>
      <c r="U56">
        <f>AVERAGE(K56:K75)</f>
        <v>112</v>
      </c>
      <c r="V56">
        <f>T56-U56</f>
        <v>0</v>
      </c>
      <c r="W56" t="str">
        <f>IF(T56&gt;U56,"EXPANDING (ABOVE TREND)",IF(T56&lt;U56,"CONTRACTING (BELOW TREND)","NEUTRAL"))</f>
        <v>NEUTRAL</v>
      </c>
    </row>
    <row r="57">
      <c r="A57">
        <v>418</v>
      </c>
      <c r="B57" t="str">
        <v>2026-04-07</v>
      </c>
      <c r="C57">
        <v>4</v>
      </c>
      <c r="D57">
        <v>5</v>
      </c>
      <c r="E57">
        <v>12</v>
      </c>
      <c r="F57">
        <v>17</v>
      </c>
      <c r="G57">
        <v>19</v>
      </c>
      <c r="H57">
        <v>28</v>
      </c>
      <c r="I57">
        <v>2</v>
      </c>
      <c r="J57" t="str">
        <v>4 - 5 - 12 - 17 - 19 - 28 [CB: 2]</v>
      </c>
      <c r="K57">
        <f>SUM(C57:H57)</f>
        <v>85</v>
      </c>
      <c r="L57">
        <f>AVERAGE(C57:H57)</f>
        <v>14.2</v>
      </c>
      <c r="M57">
        <f>MAX(C57:H57)-MIN(C57:H57)</f>
        <v>24</v>
      </c>
      <c r="N57">
        <f>SUMPRODUCT(MOD(C57:H57,2))</f>
        <v>3</v>
      </c>
      <c r="O57">
        <f>6-N57</f>
        <v>3</v>
      </c>
      <c r="P57">
        <f>COUNTIF(C57:H57,"&lt;=14")</f>
        <v>3</v>
      </c>
      <c r="Q57">
        <f>COUNTIF(C57:H57,"&gt;=15")</f>
        <v>3</v>
      </c>
      <c r="R57">
        <f>SUMPRODUCT(--(D57:H57-C57:G57=1))</f>
        <v>1</v>
      </c>
      <c r="S57">
        <f>SUMPRODUCT(COUNTIF(C58:H58,C57:H57))</f>
        <v>1</v>
      </c>
      <c r="T57">
        <f>AVERAGE(K57:K61)</f>
        <v>85</v>
      </c>
      <c r="U57">
        <f>AVERAGE(K57:K76)</f>
        <v>85</v>
      </c>
      <c r="V57">
        <f>T57-U57</f>
        <v>0</v>
      </c>
      <c r="W57" t="str">
        <f>IF(T57&gt;U57,"EXPANDING (ABOVE TREND)",IF(T57&lt;U57,"CONTRACTING (BELOW TREND)","NEUTRAL"))</f>
        <v>NEUTRAL</v>
      </c>
    </row>
    <row r="58">
      <c r="A58">
        <v>417</v>
      </c>
      <c r="B58" t="str">
        <v>2026-03-31</v>
      </c>
      <c r="C58">
        <v>1</v>
      </c>
      <c r="D58">
        <v>5</v>
      </c>
      <c r="E58">
        <v>7</v>
      </c>
      <c r="F58">
        <v>15</v>
      </c>
      <c r="G58">
        <v>20</v>
      </c>
      <c r="H58">
        <v>22</v>
      </c>
      <c r="I58">
        <v>3</v>
      </c>
      <c r="J58" t="str">
        <v>1 - 5 - 7 - 15 - 20 - 22 [CB: 3]</v>
      </c>
      <c r="K58">
        <f>SUM(C58:H58)</f>
        <v>70</v>
      </c>
      <c r="L58">
        <f>AVERAGE(C58:H58)</f>
        <v>11.7</v>
      </c>
      <c r="M58">
        <f>MAX(C58:H58)-MIN(C58:H58)</f>
        <v>21</v>
      </c>
      <c r="N58">
        <f>SUMPRODUCT(MOD(C58:H58,2))</f>
        <v>4</v>
      </c>
      <c r="O58">
        <f>6-N58</f>
        <v>2</v>
      </c>
      <c r="P58">
        <f>COUNTIF(C58:H58,"&lt;=14")</f>
        <v>3</v>
      </c>
      <c r="Q58">
        <f>COUNTIF(C58:H58,"&gt;=15")</f>
        <v>3</v>
      </c>
      <c r="R58">
        <f>SUMPRODUCT(--(D58:H58-C58:G58=1))</f>
        <v>0</v>
      </c>
      <c r="S58">
        <f>SUMPRODUCT(COUNTIF(C59:H59,C58:H58))</f>
        <v>1</v>
      </c>
      <c r="T58">
        <f>AVERAGE(K58:K62)</f>
        <v>70</v>
      </c>
      <c r="U58">
        <f>AVERAGE(K58:K77)</f>
        <v>70</v>
      </c>
      <c r="V58">
        <f>T58-U58</f>
        <v>0</v>
      </c>
      <c r="W58" t="str">
        <f>IF(T58&gt;U58,"EXPANDING (ABOVE TREND)",IF(T58&lt;U58,"CONTRACTING (BELOW TREND)","NEUTRAL"))</f>
        <v>NEUTRAL</v>
      </c>
    </row>
    <row r="59">
      <c r="A59">
        <v>416</v>
      </c>
      <c r="B59" t="str">
        <v>2026-03-27</v>
      </c>
      <c r="C59">
        <v>4</v>
      </c>
      <c r="D59">
        <v>17</v>
      </c>
      <c r="E59">
        <v>19</v>
      </c>
      <c r="F59">
        <v>22</v>
      </c>
      <c r="G59">
        <v>27</v>
      </c>
      <c r="H59">
        <v>28</v>
      </c>
      <c r="I59">
        <v>1</v>
      </c>
      <c r="J59" t="str">
        <v>4 - 17 - 19 - 22 - 27 - 28 [CB: 1]</v>
      </c>
      <c r="K59">
        <f>SUM(C59:H59)</f>
        <v>117</v>
      </c>
      <c r="L59">
        <f>AVERAGE(C59:H59)</f>
        <v>19.5</v>
      </c>
      <c r="M59">
        <f>MAX(C59:H59)-MIN(C59:H59)</f>
        <v>24</v>
      </c>
      <c r="N59">
        <f>SUMPRODUCT(MOD(C59:H59,2))</f>
        <v>3</v>
      </c>
      <c r="O59">
        <f>6-N59</f>
        <v>3</v>
      </c>
      <c r="P59">
        <f>COUNTIF(C59:H59,"&lt;=14")</f>
        <v>1</v>
      </c>
      <c r="Q59">
        <f>COUNTIF(C59:H59,"&gt;=15")</f>
        <v>5</v>
      </c>
      <c r="R59">
        <f>SUMPRODUCT(--(D59:H59-C59:G59=1))</f>
        <v>1</v>
      </c>
      <c r="S59">
        <f>SUMPRODUCT(COUNTIF(C60:H60,C59:H59))</f>
        <v>3</v>
      </c>
      <c r="T59">
        <f>AVERAGE(K59:K63)</f>
        <v>117</v>
      </c>
      <c r="U59">
        <f>AVERAGE(K59:K78)</f>
        <v>117</v>
      </c>
      <c r="V59">
        <f>T59-U59</f>
        <v>0</v>
      </c>
      <c r="W59" t="str">
        <f>IF(T59&gt;U59,"EXPANDING (ABOVE TREND)",IF(T59&lt;U59,"CONTRACTING (BELOW TREND)","NEUTRAL"))</f>
        <v>NEUTRAL</v>
      </c>
    </row>
    <row r="60">
      <c r="A60">
        <v>415</v>
      </c>
      <c r="B60" t="str">
        <v>2026-03-24</v>
      </c>
      <c r="C60">
        <v>4</v>
      </c>
      <c r="D60">
        <v>5</v>
      </c>
      <c r="E60">
        <v>6</v>
      </c>
      <c r="F60">
        <v>19</v>
      </c>
      <c r="G60">
        <v>20</v>
      </c>
      <c r="H60">
        <v>28</v>
      </c>
      <c r="I60">
        <v>3</v>
      </c>
      <c r="J60" t="str">
        <v>4 - 5 - 6 - 19 - 20 - 28 [CB: 3]</v>
      </c>
      <c r="K60">
        <f>SUM(C60:H60)</f>
        <v>82</v>
      </c>
      <c r="L60">
        <f>AVERAGE(C60:H60)</f>
        <v>13.7</v>
      </c>
      <c r="M60">
        <f>MAX(C60:H60)-MIN(C60:H60)</f>
        <v>24</v>
      </c>
      <c r="N60">
        <f>SUMPRODUCT(MOD(C60:H60,2))</f>
        <v>2</v>
      </c>
      <c r="O60">
        <f>6-N60</f>
        <v>4</v>
      </c>
      <c r="P60">
        <f>COUNTIF(C60:H60,"&lt;=14")</f>
        <v>3</v>
      </c>
      <c r="Q60">
        <f>COUNTIF(C60:H60,"&gt;=15")</f>
        <v>3</v>
      </c>
      <c r="R60">
        <f>SUMPRODUCT(--(D60:H60-C60:G60=1))</f>
        <v>3</v>
      </c>
      <c r="S60">
        <f>SUMPRODUCT(COUNTIF(C61:H61,C60:H60))</f>
        <v>1</v>
      </c>
      <c r="T60">
        <f>AVERAGE(K60:K64)</f>
        <v>82</v>
      </c>
      <c r="U60">
        <f>AVERAGE(K60:K79)</f>
        <v>82</v>
      </c>
      <c r="V60">
        <f>T60-U60</f>
        <v>0</v>
      </c>
      <c r="W60" t="str">
        <f>IF(T60&gt;U60,"EXPANDING (ABOVE TREND)",IF(T60&lt;U60,"CONTRACTING (BELOW TREND)","NEUTRAL"))</f>
        <v>NEUTRAL</v>
      </c>
    </row>
    <row r="61">
      <c r="A61">
        <v>414</v>
      </c>
      <c r="B61" t="str">
        <v>2026-03-17</v>
      </c>
      <c r="C61">
        <v>3</v>
      </c>
      <c r="D61">
        <v>7</v>
      </c>
      <c r="E61">
        <v>12</v>
      </c>
      <c r="F61">
        <v>20</v>
      </c>
      <c r="G61">
        <v>23</v>
      </c>
      <c r="H61">
        <v>25</v>
      </c>
      <c r="I61">
        <v>2</v>
      </c>
      <c r="J61" t="str">
        <v>3 - 7 - 12 - 20 - 23 - 25 [CB: 2]</v>
      </c>
      <c r="K61">
        <f>SUM(C61:H61)</f>
        <v>90</v>
      </c>
      <c r="L61">
        <f>AVERAGE(C61:H61)</f>
        <v>15</v>
      </c>
      <c r="M61">
        <f>MAX(C61:H61)-MIN(C61:H61)</f>
        <v>22</v>
      </c>
      <c r="N61">
        <f>SUMPRODUCT(MOD(C61:H61,2))</f>
        <v>4</v>
      </c>
      <c r="O61">
        <f>6-N61</f>
        <v>2</v>
      </c>
      <c r="P61">
        <f>COUNTIF(C61:H61,"&lt;=14")</f>
        <v>3</v>
      </c>
      <c r="Q61">
        <f>COUNTIF(C61:H61,"&gt;=15")</f>
        <v>3</v>
      </c>
      <c r="R61">
        <f>SUMPRODUCT(--(D61:H61-C61:G61=1))</f>
        <v>0</v>
      </c>
      <c r="S61">
        <f>SUMPRODUCT(COUNTIF(C62:H62,C61:H61))</f>
        <v>0</v>
      </c>
      <c r="T61">
        <f>AVERAGE(K61:K65)</f>
        <v>90</v>
      </c>
      <c r="U61">
        <f>AVERAGE(K61:K80)</f>
        <v>90</v>
      </c>
      <c r="V61">
        <f>T61-U61</f>
        <v>0</v>
      </c>
      <c r="W61" t="str">
        <f>IF(T61&gt;U61,"EXPANDING (ABOVE TREND)",IF(T61&lt;U61,"CONTRACTING (BELOW TREND)","NEUTRAL"))</f>
        <v>NEUTRAL</v>
      </c>
    </row>
    <row r="62">
      <c r="A62">
        <v>413</v>
      </c>
      <c r="B62" t="str">
        <v>2026-03-13</v>
      </c>
      <c r="C62">
        <v>1</v>
      </c>
      <c r="D62">
        <v>15</v>
      </c>
      <c r="E62">
        <v>19</v>
      </c>
      <c r="F62">
        <v>21</v>
      </c>
      <c r="G62">
        <v>27</v>
      </c>
      <c r="H62">
        <v>28</v>
      </c>
      <c r="I62">
        <v>3</v>
      </c>
      <c r="J62" t="str">
        <v>1 - 15 - 19 - 21 - 27 - 28 [CB: 3]</v>
      </c>
      <c r="K62">
        <f>SUM(C62:H62)</f>
        <v>111</v>
      </c>
      <c r="L62">
        <f>AVERAGE(C62:H62)</f>
        <v>18.5</v>
      </c>
      <c r="M62">
        <f>MAX(C62:H62)-MIN(C62:H62)</f>
        <v>27</v>
      </c>
      <c r="N62">
        <f>SUMPRODUCT(MOD(C62:H62,2))</f>
        <v>5</v>
      </c>
      <c r="O62">
        <f>6-N62</f>
        <v>1</v>
      </c>
      <c r="P62">
        <f>COUNTIF(C62:H62,"&lt;=14")</f>
        <v>1</v>
      </c>
      <c r="Q62">
        <f>COUNTIF(C62:H62,"&gt;=15")</f>
        <v>5</v>
      </c>
      <c r="R62">
        <f>SUMPRODUCT(--(D62:H62-C62:G62=1))</f>
        <v>1</v>
      </c>
      <c r="S62">
        <f>SUMPRODUCT(COUNTIF(C63:H63,C62:H62))</f>
        <v>0</v>
      </c>
      <c r="T62">
        <f>AVERAGE(K62:K66)</f>
        <v>111</v>
      </c>
      <c r="U62">
        <f>AVERAGE(K62:K81)</f>
        <v>111</v>
      </c>
      <c r="V62">
        <f>T62-U62</f>
        <v>0</v>
      </c>
      <c r="W62" t="str">
        <f>IF(T62&gt;U62,"EXPANDING (ABOVE TREND)",IF(T62&lt;U62,"CONTRACTING (BELOW TREND)","NEUTRAL"))</f>
        <v>NEUTRAL</v>
      </c>
    </row>
    <row r="63">
      <c r="A63">
        <v>412</v>
      </c>
      <c r="B63" t="str">
        <v>2026-03-10</v>
      </c>
      <c r="C63">
        <v>6</v>
      </c>
      <c r="D63">
        <v>17</v>
      </c>
      <c r="E63">
        <v>20</v>
      </c>
      <c r="F63">
        <v>22</v>
      </c>
      <c r="G63">
        <v>24</v>
      </c>
      <c r="H63">
        <v>26</v>
      </c>
      <c r="I63">
        <v>2</v>
      </c>
      <c r="J63" t="str">
        <v>6 - 17 - 20 - 22 - 24 - 26 [CB: 2]</v>
      </c>
      <c r="K63">
        <f>SUM(C63:H63)</f>
        <v>115</v>
      </c>
      <c r="L63">
        <f>AVERAGE(C63:H63)</f>
        <v>19.2</v>
      </c>
      <c r="M63">
        <f>MAX(C63:H63)-MIN(C63:H63)</f>
        <v>20</v>
      </c>
      <c r="N63">
        <f>SUMPRODUCT(MOD(C63:H63,2))</f>
        <v>1</v>
      </c>
      <c r="O63">
        <f>6-N63</f>
        <v>5</v>
      </c>
      <c r="P63">
        <f>COUNTIF(C63:H63,"&lt;=14")</f>
        <v>1</v>
      </c>
      <c r="Q63">
        <f>COUNTIF(C63:H63,"&gt;=15")</f>
        <v>5</v>
      </c>
      <c r="R63">
        <f>SUMPRODUCT(--(D63:H63-C63:G63=1))</f>
        <v>0</v>
      </c>
      <c r="S63">
        <f>SUMPRODUCT(COUNTIF(C64:H64,C63:H63))</f>
        <v>1</v>
      </c>
      <c r="T63">
        <f>AVERAGE(K63:K67)</f>
        <v>115</v>
      </c>
      <c r="U63">
        <f>AVERAGE(K63:K82)</f>
        <v>115</v>
      </c>
      <c r="V63">
        <f>T63-U63</f>
        <v>0</v>
      </c>
      <c r="W63" t="str">
        <f>IF(T63&gt;U63,"EXPANDING (ABOVE TREND)",IF(T63&lt;U63,"CONTRACTING (BELOW TREND)","NEUTRAL"))</f>
        <v>NEUTRAL</v>
      </c>
    </row>
    <row r="64">
      <c r="A64">
        <v>411</v>
      </c>
      <c r="B64" t="str">
        <v>2026-03-06</v>
      </c>
      <c r="C64">
        <v>2</v>
      </c>
      <c r="D64">
        <v>7</v>
      </c>
      <c r="E64">
        <v>9</v>
      </c>
      <c r="F64">
        <v>17</v>
      </c>
      <c r="G64">
        <v>19</v>
      </c>
      <c r="H64">
        <v>23</v>
      </c>
      <c r="I64">
        <v>2</v>
      </c>
      <c r="J64" t="str">
        <v>2 - 7 - 9 - 17 - 19 - 23 [CB: 2]</v>
      </c>
      <c r="K64">
        <f>SUM(C64:H64)</f>
        <v>77</v>
      </c>
      <c r="L64">
        <f>AVERAGE(C64:H64)</f>
        <v>12.8</v>
      </c>
      <c r="M64">
        <f>MAX(C64:H64)-MIN(C64:H64)</f>
        <v>21</v>
      </c>
      <c r="N64">
        <f>SUMPRODUCT(MOD(C64:H64,2))</f>
        <v>5</v>
      </c>
      <c r="O64">
        <f>6-N64</f>
        <v>1</v>
      </c>
      <c r="P64">
        <f>COUNTIF(C64:H64,"&lt;=14")</f>
        <v>3</v>
      </c>
      <c r="Q64">
        <f>COUNTIF(C64:H64,"&gt;=15")</f>
        <v>3</v>
      </c>
      <c r="R64">
        <f>SUMPRODUCT(--(D64:H64-C64:G64=1))</f>
        <v>0</v>
      </c>
      <c r="S64">
        <f>SUMPRODUCT(COUNTIF(C65:H65,C64:H64))</f>
        <v>1</v>
      </c>
      <c r="T64">
        <f>AVERAGE(K64:K68)</f>
        <v>77</v>
      </c>
      <c r="U64">
        <f>AVERAGE(K64:K83)</f>
        <v>77</v>
      </c>
      <c r="V64">
        <f>T64-U64</f>
        <v>0</v>
      </c>
      <c r="W64" t="str">
        <f>IF(T64&gt;U64,"EXPANDING (ABOVE TREND)",IF(T64&lt;U64,"CONTRACTING (BELOW TREND)","NEUTRAL"))</f>
        <v>NEUTRAL</v>
      </c>
    </row>
    <row r="65">
      <c r="A65">
        <v>410</v>
      </c>
      <c r="B65" t="str">
        <v>2026-03-03</v>
      </c>
      <c r="C65">
        <v>5</v>
      </c>
      <c r="D65">
        <v>10</v>
      </c>
      <c r="E65">
        <v>17</v>
      </c>
      <c r="F65">
        <v>18</v>
      </c>
      <c r="G65">
        <v>22</v>
      </c>
      <c r="H65">
        <v>27</v>
      </c>
      <c r="I65">
        <v>3</v>
      </c>
      <c r="J65" t="str">
        <v>5 - 10 - 17 - 18 - 22 - 27 [CB: 3]</v>
      </c>
      <c r="K65">
        <f>SUM(C65:H65)</f>
        <v>99</v>
      </c>
      <c r="L65">
        <f>AVERAGE(C65:H65)</f>
        <v>16.5</v>
      </c>
      <c r="M65">
        <f>MAX(C65:H65)-MIN(C65:H65)</f>
        <v>22</v>
      </c>
      <c r="N65">
        <f>SUMPRODUCT(MOD(C65:H65,2))</f>
        <v>3</v>
      </c>
      <c r="O65">
        <f>6-N65</f>
        <v>3</v>
      </c>
      <c r="P65">
        <f>COUNTIF(C65:H65,"&lt;=14")</f>
        <v>2</v>
      </c>
      <c r="Q65">
        <f>COUNTIF(C65:H65,"&gt;=15")</f>
        <v>4</v>
      </c>
      <c r="R65">
        <f>SUMPRODUCT(--(D65:H65-C65:G65=1))</f>
        <v>1</v>
      </c>
      <c r="S65">
        <f>SUMPRODUCT(COUNTIF(C66:H66,C65:H65))</f>
        <v>1</v>
      </c>
      <c r="T65">
        <f>AVERAGE(K65:K69)</f>
        <v>99</v>
      </c>
      <c r="U65">
        <f>AVERAGE(K65:K84)</f>
        <v>99</v>
      </c>
      <c r="V65">
        <f>T65-U65</f>
        <v>0</v>
      </c>
      <c r="W65" t="str">
        <f>IF(T65&gt;U65,"EXPANDING (ABOVE TREND)",IF(T65&lt;U65,"CONTRACTING (BELOW TREND)","NEUTRAL"))</f>
        <v>NEUTRAL</v>
      </c>
    </row>
    <row r="66">
      <c r="A66">
        <v>409</v>
      </c>
      <c r="B66" t="str">
        <v>2026-02-27</v>
      </c>
      <c r="C66">
        <v>4</v>
      </c>
      <c r="D66">
        <v>17</v>
      </c>
      <c r="E66">
        <v>19</v>
      </c>
      <c r="F66">
        <v>21</v>
      </c>
      <c r="G66">
        <v>24</v>
      </c>
      <c r="H66">
        <v>26</v>
      </c>
      <c r="I66">
        <v>1</v>
      </c>
      <c r="J66" t="str">
        <v>4 - 17 - 19 - 21 - 24 - 26 [CB: 1]</v>
      </c>
      <c r="K66">
        <f>SUM(C66:H66)</f>
        <v>111</v>
      </c>
      <c r="L66">
        <f>AVERAGE(C66:H66)</f>
        <v>18.5</v>
      </c>
      <c r="M66">
        <f>MAX(C66:H66)-MIN(C66:H66)</f>
        <v>22</v>
      </c>
      <c r="N66">
        <f>SUMPRODUCT(MOD(C66:H66,2))</f>
        <v>3</v>
      </c>
      <c r="O66">
        <f>6-N66</f>
        <v>3</v>
      </c>
      <c r="P66">
        <f>COUNTIF(C66:H66,"&lt;=14")</f>
        <v>1</v>
      </c>
      <c r="Q66">
        <f>COUNTIF(C66:H66,"&gt;=15")</f>
        <v>5</v>
      </c>
      <c r="R66">
        <f>SUMPRODUCT(--(D66:H66-C66:G66=1))</f>
        <v>0</v>
      </c>
      <c r="S66">
        <f>SUMPRODUCT(COUNTIF(C67:H67,C66:H66))</f>
        <v>1</v>
      </c>
      <c r="T66">
        <f>AVERAGE(K66:K70)</f>
        <v>111</v>
      </c>
      <c r="U66">
        <f>AVERAGE(K66:K85)</f>
        <v>111</v>
      </c>
      <c r="V66">
        <f>T66-U66</f>
        <v>0</v>
      </c>
      <c r="W66" t="str">
        <f>IF(T66&gt;U66,"EXPANDING (ABOVE TREND)",IF(T66&lt;U66,"CONTRACTING (BELOW TREND)","NEUTRAL"))</f>
        <v>NEUTRAL</v>
      </c>
    </row>
    <row r="67">
      <c r="A67">
        <v>408</v>
      </c>
      <c r="B67" t="str">
        <v>2026-02-24</v>
      </c>
      <c r="C67">
        <v>2</v>
      </c>
      <c r="D67">
        <v>8</v>
      </c>
      <c r="E67">
        <v>11</v>
      </c>
      <c r="F67">
        <v>12</v>
      </c>
      <c r="G67">
        <v>18</v>
      </c>
      <c r="H67">
        <v>26</v>
      </c>
      <c r="I67">
        <v>2</v>
      </c>
      <c r="J67" t="str">
        <v>2 - 8 - 11 - 12 - 18 - 26 [CB: 2]</v>
      </c>
      <c r="K67">
        <f>SUM(C67:H67)</f>
        <v>77</v>
      </c>
      <c r="L67">
        <f>AVERAGE(C67:H67)</f>
        <v>12.8</v>
      </c>
      <c r="M67">
        <f>MAX(C67:H67)-MIN(C67:H67)</f>
        <v>24</v>
      </c>
      <c r="N67">
        <f>SUMPRODUCT(MOD(C67:H67,2))</f>
        <v>1</v>
      </c>
      <c r="O67">
        <f>6-N67</f>
        <v>5</v>
      </c>
      <c r="P67">
        <f>COUNTIF(C67:H67,"&lt;=14")</f>
        <v>4</v>
      </c>
      <c r="Q67">
        <f>COUNTIF(C67:H67,"&gt;=15")</f>
        <v>2</v>
      </c>
      <c r="R67">
        <f>SUMPRODUCT(--(D67:H67-C67:G67=1))</f>
        <v>1</v>
      </c>
      <c r="S67">
        <f>SUMPRODUCT(COUNTIF(C68:H68,C67:H67))</f>
        <v>1</v>
      </c>
      <c r="T67">
        <f>AVERAGE(K67:K71)</f>
        <v>77</v>
      </c>
      <c r="U67">
        <f>AVERAGE(K67:K86)</f>
        <v>77</v>
      </c>
      <c r="V67">
        <f>T67-U67</f>
        <v>0</v>
      </c>
      <c r="W67" t="str">
        <f>IF(T67&gt;U67,"EXPANDING (ABOVE TREND)",IF(T67&lt;U67,"CONTRACTING (BELOW TREND)","NEUTRAL"))</f>
        <v>NEUTRAL</v>
      </c>
    </row>
    <row r="68">
      <c r="A68">
        <v>407</v>
      </c>
      <c r="B68" t="str">
        <v>2026-02-20</v>
      </c>
      <c r="C68">
        <v>1</v>
      </c>
      <c r="D68">
        <v>6</v>
      </c>
      <c r="E68">
        <v>13</v>
      </c>
      <c r="F68">
        <v>17</v>
      </c>
      <c r="G68">
        <v>18</v>
      </c>
      <c r="H68">
        <v>27</v>
      </c>
      <c r="I68">
        <v>3</v>
      </c>
      <c r="J68" t="str">
        <v>1 - 6 - 13 - 17 - 18 - 27 [CB: 3]</v>
      </c>
      <c r="K68">
        <f>SUM(C68:H68)</f>
        <v>82</v>
      </c>
      <c r="L68">
        <f>AVERAGE(C68:H68)</f>
        <v>13.7</v>
      </c>
      <c r="M68">
        <f>MAX(C68:H68)-MIN(C68:H68)</f>
        <v>26</v>
      </c>
      <c r="N68">
        <f>SUMPRODUCT(MOD(C68:H68,2))</f>
        <v>4</v>
      </c>
      <c r="O68">
        <f>6-N68</f>
        <v>2</v>
      </c>
      <c r="P68">
        <f>COUNTIF(C68:H68,"&lt;=14")</f>
        <v>3</v>
      </c>
      <c r="Q68">
        <f>COUNTIF(C68:H68,"&gt;=15")</f>
        <v>3</v>
      </c>
      <c r="R68">
        <f>SUMPRODUCT(--(D68:H68-C68:G68=1))</f>
        <v>1</v>
      </c>
      <c r="S68">
        <f>SUMPRODUCT(COUNTIF(C69:H69,C68:H68))</f>
        <v>0</v>
      </c>
      <c r="T68">
        <f>AVERAGE(K68:K72)</f>
        <v>82</v>
      </c>
      <c r="U68">
        <f>AVERAGE(K68:K87)</f>
        <v>82</v>
      </c>
      <c r="V68">
        <f>T68-U68</f>
        <v>0</v>
      </c>
      <c r="W68" t="str">
        <f>IF(T68&gt;U68,"EXPANDING (ABOVE TREND)",IF(T68&lt;U68,"CONTRACTING (BELOW TREND)","NEUTRAL"))</f>
        <v>NEUTRAL</v>
      </c>
    </row>
    <row r="69">
      <c r="A69">
        <v>406</v>
      </c>
      <c r="B69" t="str">
        <v>2026-02-17</v>
      </c>
      <c r="C69">
        <v>4</v>
      </c>
      <c r="D69">
        <v>7</v>
      </c>
      <c r="E69">
        <v>8</v>
      </c>
      <c r="F69">
        <v>11</v>
      </c>
      <c r="G69">
        <v>12</v>
      </c>
      <c r="H69">
        <v>14</v>
      </c>
      <c r="I69">
        <v>2</v>
      </c>
      <c r="J69" t="str">
        <v>4 - 7 - 8 - 11 - 12 - 14 [CB: 2]</v>
      </c>
      <c r="K69">
        <f>SUM(C69:H69)</f>
        <v>56</v>
      </c>
      <c r="L69">
        <f>AVERAGE(C69:H69)</f>
        <v>9.3</v>
      </c>
      <c r="M69">
        <f>MAX(C69:H69)-MIN(C69:H69)</f>
        <v>10</v>
      </c>
      <c r="N69">
        <f>SUMPRODUCT(MOD(C69:H69,2))</f>
        <v>2</v>
      </c>
      <c r="O69">
        <f>6-N69</f>
        <v>4</v>
      </c>
      <c r="P69">
        <f>COUNTIF(C69:H69,"&lt;=14")</f>
        <v>6</v>
      </c>
      <c r="Q69">
        <f>COUNTIF(C69:H69,"&gt;=15")</f>
        <v>0</v>
      </c>
      <c r="R69">
        <f>SUMPRODUCT(--(D69:H69-C69:G69=1))</f>
        <v>2</v>
      </c>
      <c r="S69">
        <f>SUMPRODUCT(COUNTIF(C70:H70,C69:H69))</f>
        <v>1</v>
      </c>
      <c r="T69">
        <f>AVERAGE(K69:K73)</f>
        <v>56</v>
      </c>
      <c r="U69">
        <f>AVERAGE(K69:K88)</f>
        <v>56</v>
      </c>
      <c r="V69">
        <f>T69-U69</f>
        <v>0</v>
      </c>
      <c r="W69" t="str">
        <f>IF(T69&gt;U69,"EXPANDING (ABOVE TREND)",IF(T69&lt;U69,"CONTRACTING (BELOW TREND)","NEUTRAL"))</f>
        <v>NEUTRAL</v>
      </c>
    </row>
    <row r="70">
      <c r="A70">
        <v>405</v>
      </c>
      <c r="B70" t="str">
        <v>2026-02-13</v>
      </c>
      <c r="C70">
        <v>11</v>
      </c>
      <c r="D70">
        <v>13</v>
      </c>
      <c r="E70">
        <v>17</v>
      </c>
      <c r="F70">
        <v>20</v>
      </c>
      <c r="G70">
        <v>21</v>
      </c>
      <c r="H70">
        <v>23</v>
      </c>
      <c r="I70">
        <v>1</v>
      </c>
      <c r="J70" t="str">
        <v>11 - 13 - 17 - 20 - 21 - 23 [CB: 1]</v>
      </c>
      <c r="K70">
        <f>SUM(C70:H70)</f>
        <v>105</v>
      </c>
      <c r="L70">
        <f>AVERAGE(C70:H70)</f>
        <v>17.5</v>
      </c>
      <c r="M70">
        <f>MAX(C70:H70)-MIN(C70:H70)</f>
        <v>12</v>
      </c>
      <c r="N70">
        <f>SUMPRODUCT(MOD(C70:H70,2))</f>
        <v>5</v>
      </c>
      <c r="O70">
        <f>6-N70</f>
        <v>1</v>
      </c>
      <c r="P70">
        <f>COUNTIF(C70:H70,"&lt;=14")</f>
        <v>2</v>
      </c>
      <c r="Q70">
        <f>COUNTIF(C70:H70,"&gt;=15")</f>
        <v>4</v>
      </c>
      <c r="R70">
        <f>SUMPRODUCT(--(D70:H70-C70:G70=1))</f>
        <v>1</v>
      </c>
      <c r="S70">
        <f>SUMPRODUCT(COUNTIF(C71:H71,C70:H70))</f>
        <v>2</v>
      </c>
      <c r="T70">
        <f>AVERAGE(K70:K74)</f>
        <v>105</v>
      </c>
      <c r="U70">
        <f>AVERAGE(K70:K89)</f>
        <v>105</v>
      </c>
      <c r="V70">
        <f>T70-U70</f>
        <v>0</v>
      </c>
      <c r="W70" t="str">
        <f>IF(T70&gt;U70,"EXPANDING (ABOVE TREND)",IF(T70&lt;U70,"CONTRACTING (BELOW TREND)","NEUTRAL"))</f>
        <v>NEUTRAL</v>
      </c>
    </row>
    <row r="71">
      <c r="A71">
        <v>404</v>
      </c>
      <c r="B71" t="str">
        <v>2026-02-10</v>
      </c>
      <c r="C71">
        <v>3</v>
      </c>
      <c r="D71">
        <v>15</v>
      </c>
      <c r="E71">
        <v>16</v>
      </c>
      <c r="F71">
        <v>17</v>
      </c>
      <c r="G71">
        <v>19</v>
      </c>
      <c r="H71">
        <v>21</v>
      </c>
      <c r="I71">
        <v>3</v>
      </c>
      <c r="J71" t="str">
        <v>3 - 15 - 16 - 17 - 19 - 21 [CB: 3]</v>
      </c>
      <c r="K71">
        <f>SUM(C71:H71)</f>
        <v>91</v>
      </c>
      <c r="L71">
        <f>AVERAGE(C71:H71)</f>
        <v>15.2</v>
      </c>
      <c r="M71">
        <f>MAX(C71:H71)-MIN(C71:H71)</f>
        <v>18</v>
      </c>
      <c r="N71">
        <f>SUMPRODUCT(MOD(C71:H71,2))</f>
        <v>5</v>
      </c>
      <c r="O71">
        <f>6-N71</f>
        <v>1</v>
      </c>
      <c r="P71">
        <f>COUNTIF(C71:H71,"&lt;=14")</f>
        <v>1</v>
      </c>
      <c r="Q71">
        <f>COUNTIF(C71:H71,"&gt;=15")</f>
        <v>5</v>
      </c>
      <c r="R71">
        <f>SUMPRODUCT(--(D71:H71-C71:G71=1))</f>
        <v>2</v>
      </c>
      <c r="S71">
        <f>SUMPRODUCT(COUNTIF(C72:H72,C71:H71))</f>
        <v>2</v>
      </c>
      <c r="T71">
        <f>AVERAGE(K71:K75)</f>
        <v>91</v>
      </c>
      <c r="U71">
        <f>AVERAGE(K71:K90)</f>
        <v>91</v>
      </c>
      <c r="V71">
        <f>T71-U71</f>
        <v>0</v>
      </c>
      <c r="W71" t="str">
        <f>IF(T71&gt;U71,"EXPANDING (ABOVE TREND)",IF(T71&lt;U71,"CONTRACTING (BELOW TREND)","NEUTRAL"))</f>
        <v>NEUTRAL</v>
      </c>
    </row>
    <row r="72">
      <c r="A72">
        <v>403</v>
      </c>
      <c r="B72" t="str">
        <v>2026-02-06</v>
      </c>
      <c r="C72">
        <v>5</v>
      </c>
      <c r="D72">
        <v>13</v>
      </c>
      <c r="E72">
        <v>16</v>
      </c>
      <c r="F72">
        <v>17</v>
      </c>
      <c r="G72">
        <v>25</v>
      </c>
      <c r="H72">
        <v>28</v>
      </c>
      <c r="I72">
        <v>3</v>
      </c>
      <c r="J72" t="str">
        <v>5 - 13 - 16 - 17 - 25 - 28 [CB: 3]</v>
      </c>
      <c r="K72">
        <f>SUM(C72:H72)</f>
        <v>104</v>
      </c>
      <c r="L72">
        <f>AVERAGE(C72:H72)</f>
        <v>17.3</v>
      </c>
      <c r="M72">
        <f>MAX(C72:H72)-MIN(C72:H72)</f>
        <v>23</v>
      </c>
      <c r="N72">
        <f>SUMPRODUCT(MOD(C72:H72,2))</f>
        <v>4</v>
      </c>
      <c r="O72">
        <f>6-N72</f>
        <v>2</v>
      </c>
      <c r="P72">
        <f>COUNTIF(C72:H72,"&lt;=14")</f>
        <v>2</v>
      </c>
      <c r="Q72">
        <f>COUNTIF(C72:H72,"&gt;=15")</f>
        <v>4</v>
      </c>
      <c r="R72">
        <f>SUMPRODUCT(--(D72:H72-C72:G72=1))</f>
        <v>1</v>
      </c>
      <c r="S72">
        <f>SUMPRODUCT(COUNTIF(C73:H73,C72:H72))</f>
        <v>0</v>
      </c>
      <c r="T72">
        <f>AVERAGE(K72:K76)</f>
        <v>104</v>
      </c>
      <c r="U72">
        <f>AVERAGE(K72:K91)</f>
        <v>104</v>
      </c>
      <c r="V72">
        <f>T72-U72</f>
        <v>0</v>
      </c>
      <c r="W72" t="str">
        <f>IF(T72&gt;U72,"EXPANDING (ABOVE TREND)",IF(T72&lt;U72,"CONTRACTING (BELOW TREND)","NEUTRAL"))</f>
        <v>NEUTRAL</v>
      </c>
    </row>
    <row r="73">
      <c r="A73">
        <v>402</v>
      </c>
      <c r="B73" t="str">
        <v>2026-02-03</v>
      </c>
      <c r="C73">
        <v>1</v>
      </c>
      <c r="D73">
        <v>3</v>
      </c>
      <c r="E73">
        <v>8</v>
      </c>
      <c r="F73">
        <v>10</v>
      </c>
      <c r="G73">
        <v>21</v>
      </c>
      <c r="H73">
        <v>22</v>
      </c>
      <c r="I73">
        <v>2</v>
      </c>
      <c r="J73" t="str">
        <v>1 - 3 - 8 - 10 - 21 - 22 [CB: 2]</v>
      </c>
      <c r="K73">
        <f>SUM(C73:H73)</f>
        <v>65</v>
      </c>
      <c r="L73">
        <f>AVERAGE(C73:H73)</f>
        <v>10.8</v>
      </c>
      <c r="M73">
        <f>MAX(C73:H73)-MIN(C73:H73)</f>
        <v>21</v>
      </c>
      <c r="N73">
        <f>SUMPRODUCT(MOD(C73:H73,2))</f>
        <v>3</v>
      </c>
      <c r="O73">
        <f>6-N73</f>
        <v>3</v>
      </c>
      <c r="P73">
        <f>COUNTIF(C73:H73,"&lt;=14")</f>
        <v>4</v>
      </c>
      <c r="Q73">
        <f>COUNTIF(C73:H73,"&gt;=15")</f>
        <v>2</v>
      </c>
      <c r="R73">
        <f>SUMPRODUCT(--(D73:H73-C73:G73=1))</f>
        <v>1</v>
      </c>
      <c r="S73">
        <f>SUMPRODUCT(COUNTIF(C74:H74,C73:H73))</f>
        <v>2</v>
      </c>
      <c r="T73">
        <f>AVERAGE(K73:K77)</f>
        <v>65</v>
      </c>
      <c r="U73">
        <f>AVERAGE(K73:K92)</f>
        <v>65</v>
      </c>
      <c r="V73">
        <f>T73-U73</f>
        <v>0</v>
      </c>
      <c r="W73" t="str">
        <f>IF(T73&gt;U73,"EXPANDING (ABOVE TREND)",IF(T73&lt;U73,"CONTRACTING (BELOW TREND)","NEUTRAL"))</f>
        <v>NEUTRAL</v>
      </c>
    </row>
    <row r="74">
      <c r="A74">
        <v>401</v>
      </c>
      <c r="B74" t="str">
        <v>2026-01-30</v>
      </c>
      <c r="C74">
        <v>1</v>
      </c>
      <c r="D74">
        <v>2</v>
      </c>
      <c r="E74">
        <v>14</v>
      </c>
      <c r="F74">
        <v>21</v>
      </c>
      <c r="G74">
        <v>26</v>
      </c>
      <c r="H74">
        <v>28</v>
      </c>
      <c r="I74">
        <v>2</v>
      </c>
      <c r="J74" t="str">
        <v>1 - 2 - 14 - 21 - 26 - 28 [CB: 2]</v>
      </c>
      <c r="K74">
        <f>SUM(C74:H74)</f>
        <v>92</v>
      </c>
      <c r="L74">
        <f>AVERAGE(C74:H74)</f>
        <v>15.3</v>
      </c>
      <c r="M74">
        <f>MAX(C74:H74)-MIN(C74:H74)</f>
        <v>27</v>
      </c>
      <c r="N74">
        <f>SUMPRODUCT(MOD(C74:H74,2))</f>
        <v>2</v>
      </c>
      <c r="O74">
        <f>6-N74</f>
        <v>4</v>
      </c>
      <c r="P74">
        <f>COUNTIF(C74:H74,"&lt;=14")</f>
        <v>3</v>
      </c>
      <c r="Q74">
        <f>COUNTIF(C74:H74,"&gt;=15")</f>
        <v>3</v>
      </c>
      <c r="R74">
        <f>SUMPRODUCT(--(D74:H74-C74:G74=1))</f>
        <v>1</v>
      </c>
      <c r="S74">
        <f>SUMPRODUCT(COUNTIF(C75:H75,C74:H74))</f>
        <v>1</v>
      </c>
      <c r="T74">
        <f>AVERAGE(K74:K78)</f>
        <v>92</v>
      </c>
      <c r="U74">
        <f>AVERAGE(K74:K93)</f>
        <v>92</v>
      </c>
      <c r="V74">
        <f>T74-U74</f>
        <v>0</v>
      </c>
      <c r="W74" t="str">
        <f>IF(T74&gt;U74,"EXPANDING (ABOVE TREND)",IF(T74&lt;U74,"CONTRACTING (BELOW TREND)","NEUTRAL"))</f>
        <v>NEUTRAL</v>
      </c>
    </row>
    <row r="75">
      <c r="A75">
        <v>400</v>
      </c>
      <c r="B75" t="str">
        <v>2026-01-27</v>
      </c>
      <c r="C75">
        <v>5</v>
      </c>
      <c r="D75">
        <v>8</v>
      </c>
      <c r="E75">
        <v>9</v>
      </c>
      <c r="F75">
        <v>15</v>
      </c>
      <c r="G75">
        <v>16</v>
      </c>
      <c r="H75">
        <v>28</v>
      </c>
      <c r="I75">
        <v>2</v>
      </c>
      <c r="J75" t="str">
        <v>5 - 8 - 9 - 15 - 16 - 28 [CB: 2]</v>
      </c>
      <c r="K75">
        <f>SUM(C75:H75)</f>
        <v>81</v>
      </c>
      <c r="L75">
        <f>AVERAGE(C75:H75)</f>
        <v>13.5</v>
      </c>
      <c r="M75">
        <f>MAX(C75:H75)-MIN(C75:H75)</f>
        <v>23</v>
      </c>
      <c r="N75">
        <f>SUMPRODUCT(MOD(C75:H75,2))</f>
        <v>3</v>
      </c>
      <c r="O75">
        <f>6-N75</f>
        <v>3</v>
      </c>
      <c r="P75">
        <f>COUNTIF(C75:H75,"&lt;=14")</f>
        <v>3</v>
      </c>
      <c r="Q75">
        <f>COUNTIF(C75:H75,"&gt;=15")</f>
        <v>3</v>
      </c>
      <c r="R75">
        <f>SUMPRODUCT(--(D75:H75-C75:G75=1))</f>
        <v>2</v>
      </c>
      <c r="S75">
        <f>SUMPRODUCT(COUNTIF(C76:H76,C75:H75))</f>
        <v>2</v>
      </c>
      <c r="T75">
        <f>AVERAGE(K75:K79)</f>
        <v>81</v>
      </c>
      <c r="U75">
        <f>AVERAGE(K75:K94)</f>
        <v>81</v>
      </c>
      <c r="V75">
        <f>T75-U75</f>
        <v>0</v>
      </c>
      <c r="W75" t="str">
        <f>IF(T75&gt;U75,"EXPANDING (ABOVE TREND)",IF(T75&lt;U75,"CONTRACTING (BELOW TREND)","NEUTRAL"))</f>
        <v>NEUTRAL</v>
      </c>
    </row>
    <row r="76">
      <c r="A76">
        <v>399</v>
      </c>
      <c r="B76" t="str">
        <v>2026-01-23</v>
      </c>
      <c r="C76">
        <v>1</v>
      </c>
      <c r="D76">
        <v>5</v>
      </c>
      <c r="E76">
        <v>11</v>
      </c>
      <c r="F76">
        <v>13</v>
      </c>
      <c r="G76">
        <v>22</v>
      </c>
      <c r="H76">
        <v>28</v>
      </c>
      <c r="I76">
        <v>1</v>
      </c>
      <c r="J76" t="str">
        <v>1 - 5 - 11 - 13 - 22 - 28 [CB: 1]</v>
      </c>
      <c r="K76">
        <f>SUM(C76:H76)</f>
        <v>80</v>
      </c>
      <c r="L76">
        <f>AVERAGE(C76:H76)</f>
        <v>13.3</v>
      </c>
      <c r="M76">
        <f>MAX(C76:H76)-MIN(C76:H76)</f>
        <v>27</v>
      </c>
      <c r="N76">
        <f>SUMPRODUCT(MOD(C76:H76,2))</f>
        <v>4</v>
      </c>
      <c r="O76">
        <f>6-N76</f>
        <v>2</v>
      </c>
      <c r="P76">
        <f>COUNTIF(C76:H76,"&lt;=14")</f>
        <v>4</v>
      </c>
      <c r="Q76">
        <f>COUNTIF(C76:H76,"&gt;=15")</f>
        <v>2</v>
      </c>
      <c r="R76">
        <f>SUMPRODUCT(--(D76:H76-C76:G76=1))</f>
        <v>0</v>
      </c>
      <c r="S76">
        <f>SUMPRODUCT(COUNTIF(C77:H77,C76:H76))</f>
        <v>2</v>
      </c>
      <c r="T76">
        <f>AVERAGE(K76:K80)</f>
        <v>80</v>
      </c>
      <c r="U76">
        <f>AVERAGE(K76:K95)</f>
        <v>80</v>
      </c>
      <c r="V76">
        <f>T76-U76</f>
        <v>0</v>
      </c>
      <c r="W76" t="str">
        <f>IF(T76&gt;U76,"EXPANDING (ABOVE TREND)",IF(T76&lt;U76,"CONTRACTING (BELOW TREND)","NEUTRAL"))</f>
        <v>NEUTRAL</v>
      </c>
    </row>
    <row r="77">
      <c r="A77">
        <v>398</v>
      </c>
      <c r="B77" t="str">
        <v>2026-01-20</v>
      </c>
      <c r="C77">
        <v>1</v>
      </c>
      <c r="D77">
        <v>2</v>
      </c>
      <c r="E77">
        <v>7</v>
      </c>
      <c r="F77">
        <v>11</v>
      </c>
      <c r="G77">
        <v>12</v>
      </c>
      <c r="H77">
        <v>26</v>
      </c>
      <c r="I77">
        <v>2</v>
      </c>
      <c r="J77" t="str">
        <v>1 - 2 - 7 - 11 - 12 - 26 [CB: 2]</v>
      </c>
      <c r="K77">
        <f>SUM(C77:H77)</f>
        <v>59</v>
      </c>
      <c r="L77">
        <f>AVERAGE(C77:H77)</f>
        <v>9.8</v>
      </c>
      <c r="M77">
        <f>MAX(C77:H77)-MIN(C77:H77)</f>
        <v>25</v>
      </c>
      <c r="N77">
        <f>SUMPRODUCT(MOD(C77:H77,2))</f>
        <v>3</v>
      </c>
      <c r="O77">
        <f>6-N77</f>
        <v>3</v>
      </c>
      <c r="P77">
        <f>COUNTIF(C77:H77,"&lt;=14")</f>
        <v>5</v>
      </c>
      <c r="Q77">
        <f>COUNTIF(C77:H77,"&gt;=15")</f>
        <v>1</v>
      </c>
      <c r="R77">
        <f>SUMPRODUCT(--(D77:H77-C77:G77=1))</f>
        <v>2</v>
      </c>
      <c r="S77">
        <f>SUMPRODUCT(COUNTIF(C78:H78,C77:H77))</f>
        <v>0</v>
      </c>
      <c r="T77">
        <f>AVERAGE(K77:K81)</f>
        <v>59</v>
      </c>
      <c r="U77">
        <f>AVERAGE(K77:K96)</f>
        <v>59</v>
      </c>
      <c r="V77">
        <f>T77-U77</f>
        <v>0</v>
      </c>
      <c r="W77" t="str">
        <f>IF(T77&gt;U77,"EXPANDING (ABOVE TREND)",IF(T77&lt;U77,"CONTRACTING (BELOW TREND)","NEUTRAL"))</f>
        <v>NEUTRAL</v>
      </c>
    </row>
    <row r="78">
      <c r="A78">
        <v>397</v>
      </c>
      <c r="B78" t="str">
        <v>2026-01-16</v>
      </c>
      <c r="C78">
        <v>14</v>
      </c>
      <c r="D78">
        <v>15</v>
      </c>
      <c r="E78">
        <v>21</v>
      </c>
      <c r="F78">
        <v>25</v>
      </c>
      <c r="G78">
        <v>27</v>
      </c>
      <c r="H78">
        <v>28</v>
      </c>
      <c r="I78">
        <v>1</v>
      </c>
      <c r="J78" t="str">
        <v>14 - 15 - 21 - 25 - 27 - 28 [CB: 1]</v>
      </c>
      <c r="K78">
        <f>SUM(C78:H78)</f>
        <v>130</v>
      </c>
      <c r="L78">
        <f>AVERAGE(C78:H78)</f>
        <v>21.7</v>
      </c>
      <c r="M78">
        <f>MAX(C78:H78)-MIN(C78:H78)</f>
        <v>14</v>
      </c>
      <c r="N78">
        <f>SUMPRODUCT(MOD(C78:H78,2))</f>
        <v>4</v>
      </c>
      <c r="O78">
        <f>6-N78</f>
        <v>2</v>
      </c>
      <c r="P78">
        <f>COUNTIF(C78:H78,"&lt;=14")</f>
        <v>1</v>
      </c>
      <c r="Q78">
        <f>COUNTIF(C78:H78,"&gt;=15")</f>
        <v>5</v>
      </c>
      <c r="R78">
        <f>SUMPRODUCT(--(D78:H78-C78:G78=1))</f>
        <v>2</v>
      </c>
      <c r="S78">
        <f>SUMPRODUCT(COUNTIF(C79:H79,C78:H78))</f>
        <v>3</v>
      </c>
      <c r="T78">
        <f>AVERAGE(K78:K82)</f>
        <v>130</v>
      </c>
      <c r="U78">
        <f>AVERAGE(K78:K97)</f>
        <v>130</v>
      </c>
      <c r="V78">
        <f>T78-U78</f>
        <v>0</v>
      </c>
      <c r="W78" t="str">
        <f>IF(T78&gt;U78,"EXPANDING (ABOVE TREND)",IF(T78&lt;U78,"CONTRACTING (BELOW TREND)","NEUTRAL"))</f>
        <v>NEUTRAL</v>
      </c>
    </row>
    <row r="79">
      <c r="A79">
        <v>396</v>
      </c>
      <c r="B79" t="str">
        <v>2026-01-13</v>
      </c>
      <c r="C79">
        <v>4</v>
      </c>
      <c r="D79">
        <v>9</v>
      </c>
      <c r="E79">
        <v>15</v>
      </c>
      <c r="F79">
        <v>23</v>
      </c>
      <c r="G79">
        <v>27</v>
      </c>
      <c r="H79">
        <v>28</v>
      </c>
      <c r="I79">
        <v>2</v>
      </c>
      <c r="J79" t="str">
        <v>4 - 9 - 15 - 23 - 27 - 28 [CB: 2]</v>
      </c>
      <c r="K79">
        <f>SUM(C79:H79)</f>
        <v>106</v>
      </c>
      <c r="L79">
        <f>AVERAGE(C79:H79)</f>
        <v>17.7</v>
      </c>
      <c r="M79">
        <f>MAX(C79:H79)-MIN(C79:H79)</f>
        <v>24</v>
      </c>
      <c r="N79">
        <f>SUMPRODUCT(MOD(C79:H79,2))</f>
        <v>4</v>
      </c>
      <c r="O79">
        <f>6-N79</f>
        <v>2</v>
      </c>
      <c r="P79">
        <f>COUNTIF(C79:H79,"&lt;=14")</f>
        <v>2</v>
      </c>
      <c r="Q79">
        <f>COUNTIF(C79:H79,"&gt;=15")</f>
        <v>4</v>
      </c>
      <c r="R79">
        <f>SUMPRODUCT(--(D79:H79-C79:G79=1))</f>
        <v>1</v>
      </c>
      <c r="S79">
        <f>SUMPRODUCT(COUNTIF(C80:H80,C79:H79))</f>
        <v>1</v>
      </c>
      <c r="T79">
        <f>AVERAGE(K79:K83)</f>
        <v>106</v>
      </c>
      <c r="U79">
        <f>AVERAGE(K79:K98)</f>
        <v>106</v>
      </c>
      <c r="V79">
        <f>T79-U79</f>
        <v>0</v>
      </c>
      <c r="W79" t="str">
        <f>IF(T79&gt;U79,"EXPANDING (ABOVE TREND)",IF(T79&lt;U79,"CONTRACTING (BELOW TREND)","NEUTRAL"))</f>
        <v>NEUTRAL</v>
      </c>
    </row>
    <row r="80">
      <c r="A80">
        <v>395</v>
      </c>
      <c r="B80" t="str">
        <v>2026-01-09</v>
      </c>
      <c r="C80">
        <v>8</v>
      </c>
      <c r="D80">
        <v>11</v>
      </c>
      <c r="E80">
        <v>14</v>
      </c>
      <c r="F80">
        <v>15</v>
      </c>
      <c r="G80">
        <v>20</v>
      </c>
      <c r="H80">
        <v>24</v>
      </c>
      <c r="I80">
        <v>3</v>
      </c>
      <c r="J80" t="str">
        <v>8 - 11 - 14 - 15 - 20 - 24 [CB: 3]</v>
      </c>
      <c r="K80">
        <f>SUM(C80:H80)</f>
        <v>92</v>
      </c>
      <c r="L80">
        <f>AVERAGE(C80:H80)</f>
        <v>15.3</v>
      </c>
      <c r="M80">
        <f>MAX(C80:H80)-MIN(C80:H80)</f>
        <v>16</v>
      </c>
      <c r="N80">
        <f>SUMPRODUCT(MOD(C80:H80,2))</f>
        <v>2</v>
      </c>
      <c r="O80">
        <f>6-N80</f>
        <v>4</v>
      </c>
      <c r="P80">
        <f>COUNTIF(C80:H80,"&lt;=14")</f>
        <v>3</v>
      </c>
      <c r="Q80">
        <f>COUNTIF(C80:H80,"&gt;=15")</f>
        <v>3</v>
      </c>
      <c r="R80">
        <f>SUMPRODUCT(--(D80:H80-C80:G80=1))</f>
        <v>1</v>
      </c>
      <c r="S80">
        <f>SUMPRODUCT(COUNTIF(C81:H81,C80:H80))</f>
        <v>3</v>
      </c>
      <c r="T80">
        <f>AVERAGE(K80:K84)</f>
        <v>92</v>
      </c>
      <c r="U80">
        <f>AVERAGE(K80:K99)</f>
        <v>92</v>
      </c>
      <c r="V80">
        <f>T80-U80</f>
        <v>0</v>
      </c>
      <c r="W80" t="str">
        <f>IF(T80&gt;U80,"EXPANDING (ABOVE TREND)",IF(T80&lt;U80,"CONTRACTING (BELOW TREND)","NEUTRAL"))</f>
        <v>NEUTRAL</v>
      </c>
    </row>
    <row r="81">
      <c r="A81">
        <v>394</v>
      </c>
      <c r="B81" t="str">
        <v>2026-01-06</v>
      </c>
      <c r="C81">
        <v>5</v>
      </c>
      <c r="D81">
        <v>9</v>
      </c>
      <c r="E81">
        <v>15</v>
      </c>
      <c r="F81">
        <v>20</v>
      </c>
      <c r="G81">
        <v>24</v>
      </c>
      <c r="H81">
        <v>28</v>
      </c>
      <c r="I81">
        <v>2</v>
      </c>
      <c r="J81" t="str">
        <v>5 - 9 - 15 - 20 - 24 - 28 [CB: 2]</v>
      </c>
      <c r="K81">
        <f>SUM(C81:H81)</f>
        <v>101</v>
      </c>
      <c r="L81">
        <f>AVERAGE(C81:H81)</f>
        <v>16.8</v>
      </c>
      <c r="M81">
        <f>MAX(C81:H81)-MIN(C81:H81)</f>
        <v>23</v>
      </c>
      <c r="N81">
        <f>SUMPRODUCT(MOD(C81:H81,2))</f>
        <v>3</v>
      </c>
      <c r="O81">
        <f>6-N81</f>
        <v>3</v>
      </c>
      <c r="P81">
        <f>COUNTIF(C81:H81,"&lt;=14")</f>
        <v>2</v>
      </c>
      <c r="Q81">
        <f>COUNTIF(C81:H81,"&gt;=15")</f>
        <v>4</v>
      </c>
      <c r="R81">
        <f>SUMPRODUCT(--(D81:H81-C81:G81=1))</f>
        <v>0</v>
      </c>
      <c r="S81">
        <f>SUMPRODUCT(COUNTIF(C82:H82,C81:H81))</f>
        <v>2</v>
      </c>
      <c r="T81">
        <f>AVERAGE(K81:K85)</f>
        <v>101</v>
      </c>
      <c r="U81">
        <f>AVERAGE(K81:K100)</f>
        <v>101</v>
      </c>
      <c r="V81">
        <f>T81-U81</f>
        <v>0</v>
      </c>
      <c r="W81" t="str">
        <f>IF(T81&gt;U81,"EXPANDING (ABOVE TREND)",IF(T81&lt;U81,"CONTRACTING (BELOW TREND)","NEUTRAL"))</f>
        <v>NEUTRAL</v>
      </c>
    </row>
    <row r="82">
      <c r="A82">
        <v>393</v>
      </c>
      <c r="B82" t="str">
        <v>2026-01-02</v>
      </c>
      <c r="C82">
        <v>17</v>
      </c>
      <c r="D82">
        <v>23</v>
      </c>
      <c r="E82">
        <v>24</v>
      </c>
      <c r="F82">
        <v>26</v>
      </c>
      <c r="G82">
        <v>27</v>
      </c>
      <c r="H82">
        <v>28</v>
      </c>
      <c r="I82">
        <v>1</v>
      </c>
      <c r="J82" t="str">
        <v>17 - 23 - 24 - 26 - 27 - 28 [CB: 1]</v>
      </c>
      <c r="K82">
        <f>SUM(C82:H82)</f>
        <v>145</v>
      </c>
      <c r="L82">
        <f>AVERAGE(C82:H82)</f>
        <v>24.2</v>
      </c>
      <c r="M82">
        <f>MAX(C82:H82)-MIN(C82:H82)</f>
        <v>11</v>
      </c>
      <c r="N82">
        <f>SUMPRODUCT(MOD(C82:H82,2))</f>
        <v>3</v>
      </c>
      <c r="O82">
        <f>6-N82</f>
        <v>3</v>
      </c>
      <c r="P82">
        <f>COUNTIF(C82:H82,"&lt;=14")</f>
        <v>0</v>
      </c>
      <c r="Q82">
        <f>COUNTIF(C82:H82,"&gt;=15")</f>
        <v>6</v>
      </c>
      <c r="R82">
        <f>SUMPRODUCT(--(D82:H82-C82:G82=1))</f>
        <v>3</v>
      </c>
      <c r="S82">
        <f>SUMPRODUCT(COUNTIF(C83:H83,C82:H82))</f>
        <v>2</v>
      </c>
      <c r="T82">
        <f>AVERAGE(K82:K86)</f>
        <v>145</v>
      </c>
      <c r="U82">
        <f>AVERAGE(K82:K101)</f>
        <v>145</v>
      </c>
      <c r="V82">
        <f>T82-U82</f>
        <v>0</v>
      </c>
      <c r="W82" t="str">
        <f>IF(T82&gt;U82,"EXPANDING (ABOVE TREND)",IF(T82&lt;U82,"CONTRACTING (BELOW TREND)","NEUTRAL"))</f>
        <v>NEUTRAL</v>
      </c>
    </row>
    <row r="83">
      <c r="A83">
        <v>392</v>
      </c>
      <c r="B83" t="str">
        <v>2025-12-30</v>
      </c>
      <c r="C83">
        <v>6</v>
      </c>
      <c r="D83">
        <v>11</v>
      </c>
      <c r="E83">
        <v>19</v>
      </c>
      <c r="F83">
        <v>25</v>
      </c>
      <c r="G83">
        <v>26</v>
      </c>
      <c r="H83">
        <v>28</v>
      </c>
      <c r="I83">
        <v>1</v>
      </c>
      <c r="J83" t="str">
        <v>6 - 11 - 19 - 25 - 26 - 28 [CB: 1]</v>
      </c>
      <c r="K83">
        <f>SUM(C83:H83)</f>
        <v>115</v>
      </c>
      <c r="L83">
        <f>AVERAGE(C83:H83)</f>
        <v>19.2</v>
      </c>
      <c r="M83">
        <f>MAX(C83:H83)-MIN(C83:H83)</f>
        <v>22</v>
      </c>
      <c r="N83">
        <f>SUMPRODUCT(MOD(C83:H83,2))</f>
        <v>3</v>
      </c>
      <c r="O83">
        <f>6-N83</f>
        <v>3</v>
      </c>
      <c r="P83">
        <f>COUNTIF(C83:H83,"&lt;=14")</f>
        <v>2</v>
      </c>
      <c r="Q83">
        <f>COUNTIF(C83:H83,"&gt;=15")</f>
        <v>4</v>
      </c>
      <c r="R83">
        <f>SUMPRODUCT(--(D83:H83-C83:G83=1))</f>
        <v>1</v>
      </c>
      <c r="S83">
        <f>SUMPRODUCT(COUNTIF(C84:H84,C83:H83))</f>
        <v>2</v>
      </c>
      <c r="T83">
        <f>AVERAGE(K83:K87)</f>
        <v>115</v>
      </c>
      <c r="U83">
        <f>AVERAGE(K83:K102)</f>
        <v>115</v>
      </c>
      <c r="V83">
        <f>T83-U83</f>
        <v>0</v>
      </c>
      <c r="W83" t="str">
        <f>IF(T83&gt;U83,"EXPANDING (ABOVE TREND)",IF(T83&lt;U83,"CONTRACTING (BELOW TREND)","NEUTRAL"))</f>
        <v>NEUTRAL</v>
      </c>
    </row>
    <row r="84">
      <c r="A84">
        <v>391</v>
      </c>
      <c r="B84" t="str">
        <v>2025-12-26</v>
      </c>
      <c r="C84">
        <v>3</v>
      </c>
      <c r="D84">
        <v>4</v>
      </c>
      <c r="E84">
        <v>6</v>
      </c>
      <c r="F84">
        <v>11</v>
      </c>
      <c r="G84">
        <v>13</v>
      </c>
      <c r="H84">
        <v>16</v>
      </c>
      <c r="I84">
        <v>3</v>
      </c>
      <c r="J84" t="str">
        <v>3 - 4 - 6 - 11 - 13 - 16 [CB: 3]</v>
      </c>
      <c r="K84">
        <f>SUM(C84:H84)</f>
        <v>53</v>
      </c>
      <c r="L84">
        <f>AVERAGE(C84:H84)</f>
        <v>8.8</v>
      </c>
      <c r="M84">
        <f>MAX(C84:H84)-MIN(C84:H84)</f>
        <v>13</v>
      </c>
      <c r="N84">
        <f>SUMPRODUCT(MOD(C84:H84,2))</f>
        <v>3</v>
      </c>
      <c r="O84">
        <f>6-N84</f>
        <v>3</v>
      </c>
      <c r="P84">
        <f>COUNTIF(C84:H84,"&lt;=14")</f>
        <v>5</v>
      </c>
      <c r="Q84">
        <f>COUNTIF(C84:H84,"&gt;=15")</f>
        <v>1</v>
      </c>
      <c r="R84">
        <f>SUMPRODUCT(--(D84:H84-C84:G84=1))</f>
        <v>1</v>
      </c>
      <c r="S84">
        <f>SUMPRODUCT(COUNTIF(C85:H85,C84:H84))</f>
        <v>1</v>
      </c>
      <c r="T84">
        <f>AVERAGE(K84:K88)</f>
        <v>53</v>
      </c>
      <c r="U84">
        <f>AVERAGE(K84:K103)</f>
        <v>53</v>
      </c>
      <c r="V84">
        <f>T84-U84</f>
        <v>0</v>
      </c>
      <c r="W84" t="str">
        <f>IF(T84&gt;U84,"EXPANDING (ABOVE TREND)",IF(T84&lt;U84,"CONTRACTING (BELOW TREND)","NEUTRAL"))</f>
        <v>NEUTRAL</v>
      </c>
    </row>
    <row r="85">
      <c r="A85">
        <v>390</v>
      </c>
      <c r="B85" t="str">
        <v>2025-12-23</v>
      </c>
      <c r="C85">
        <v>1</v>
      </c>
      <c r="D85">
        <v>3</v>
      </c>
      <c r="E85">
        <v>17</v>
      </c>
      <c r="F85">
        <v>19</v>
      </c>
      <c r="G85">
        <v>22</v>
      </c>
      <c r="H85">
        <v>25</v>
      </c>
      <c r="I85">
        <v>2</v>
      </c>
      <c r="J85" t="str">
        <v>1 - 3 - 17 - 19 - 22 - 25 [CB: 2]</v>
      </c>
      <c r="K85">
        <f>SUM(C85:H85)</f>
        <v>87</v>
      </c>
      <c r="L85">
        <f>AVERAGE(C85:H85)</f>
        <v>14.5</v>
      </c>
      <c r="M85">
        <f>MAX(C85:H85)-MIN(C85:H85)</f>
        <v>24</v>
      </c>
      <c r="N85">
        <f>SUMPRODUCT(MOD(C85:H85,2))</f>
        <v>5</v>
      </c>
      <c r="O85">
        <f>6-N85</f>
        <v>1</v>
      </c>
      <c r="P85">
        <f>COUNTIF(C85:H85,"&lt;=14")</f>
        <v>2</v>
      </c>
      <c r="Q85">
        <f>COUNTIF(C85:H85,"&gt;=15")</f>
        <v>4</v>
      </c>
      <c r="R85">
        <f>SUMPRODUCT(--(D85:H85-C85:G85=1))</f>
        <v>0</v>
      </c>
      <c r="S85">
        <f>SUMPRODUCT(COUNTIF(C86:H86,C85:H85))</f>
        <v>1</v>
      </c>
      <c r="T85">
        <f>AVERAGE(K85:K89)</f>
        <v>87</v>
      </c>
      <c r="U85">
        <f>AVERAGE(K85:K104)</f>
        <v>87</v>
      </c>
      <c r="V85">
        <f>T85-U85</f>
        <v>0</v>
      </c>
      <c r="W85" t="str">
        <f>IF(T85&gt;U85,"EXPANDING (ABOVE TREND)",IF(T85&lt;U85,"CONTRACTING (BELOW TREND)","NEUTRAL"))</f>
        <v>NEUTRAL</v>
      </c>
    </row>
    <row r="86">
      <c r="A86">
        <v>389</v>
      </c>
      <c r="B86" t="str">
        <v>2025-12-19</v>
      </c>
      <c r="C86">
        <v>5</v>
      </c>
      <c r="D86">
        <v>7</v>
      </c>
      <c r="E86">
        <v>8</v>
      </c>
      <c r="F86">
        <v>16</v>
      </c>
      <c r="G86">
        <v>17</v>
      </c>
      <c r="H86">
        <v>20</v>
      </c>
      <c r="I86">
        <v>3</v>
      </c>
      <c r="J86" t="str">
        <v>5 - 7 - 8 - 16 - 17 - 20 [CB: 3]</v>
      </c>
      <c r="K86">
        <f>SUM(C86:H86)</f>
        <v>73</v>
      </c>
      <c r="L86">
        <f>AVERAGE(C86:H86)</f>
        <v>12.2</v>
      </c>
      <c r="M86">
        <f>MAX(C86:H86)-MIN(C86:H86)</f>
        <v>15</v>
      </c>
      <c r="N86">
        <f>SUMPRODUCT(MOD(C86:H86,2))</f>
        <v>3</v>
      </c>
      <c r="O86">
        <f>6-N86</f>
        <v>3</v>
      </c>
      <c r="P86">
        <f>COUNTIF(C86:H86,"&lt;=14")</f>
        <v>3</v>
      </c>
      <c r="Q86">
        <f>COUNTIF(C86:H86,"&gt;=15")</f>
        <v>3</v>
      </c>
      <c r="R86">
        <f>SUMPRODUCT(--(D86:H86-C86:G86=1))</f>
        <v>2</v>
      </c>
      <c r="S86">
        <f>SUMPRODUCT(COUNTIF(C87:H87,C86:H86))</f>
        <v>3</v>
      </c>
      <c r="T86">
        <f>AVERAGE(K86:K90)</f>
        <v>73</v>
      </c>
      <c r="U86">
        <f>AVERAGE(K86:K105)</f>
        <v>73</v>
      </c>
      <c r="V86">
        <f>T86-U86</f>
        <v>0</v>
      </c>
      <c r="W86" t="str">
        <f>IF(T86&gt;U86,"EXPANDING (ABOVE TREND)",IF(T86&lt;U86,"CONTRACTING (BELOW TREND)","NEUTRAL"))</f>
        <v>NEUTRAL</v>
      </c>
    </row>
    <row r="87">
      <c r="A87">
        <v>388</v>
      </c>
      <c r="B87" t="str">
        <v>2025-12-16</v>
      </c>
      <c r="C87">
        <v>8</v>
      </c>
      <c r="D87">
        <v>14</v>
      </c>
      <c r="E87">
        <v>15</v>
      </c>
      <c r="F87">
        <v>16</v>
      </c>
      <c r="G87">
        <v>20</v>
      </c>
      <c r="H87">
        <v>22</v>
      </c>
      <c r="I87">
        <v>2</v>
      </c>
      <c r="J87" t="str">
        <v>8 - 14 - 15 - 16 - 20 - 22 [CB: 2]</v>
      </c>
      <c r="K87">
        <f>SUM(C87:H87)</f>
        <v>95</v>
      </c>
      <c r="L87">
        <f>AVERAGE(C87:H87)</f>
        <v>15.8</v>
      </c>
      <c r="M87">
        <f>MAX(C87:H87)-MIN(C87:H87)</f>
        <v>14</v>
      </c>
      <c r="N87">
        <f>SUMPRODUCT(MOD(C87:H87,2))</f>
        <v>1</v>
      </c>
      <c r="O87">
        <f>6-N87</f>
        <v>5</v>
      </c>
      <c r="P87">
        <f>COUNTIF(C87:H87,"&lt;=14")</f>
        <v>2</v>
      </c>
      <c r="Q87">
        <f>COUNTIF(C87:H87,"&gt;=15")</f>
        <v>4</v>
      </c>
      <c r="R87">
        <f>SUMPRODUCT(--(D87:H87-C87:G87=1))</f>
        <v>2</v>
      </c>
      <c r="S87">
        <f>SUMPRODUCT(COUNTIF(C88:H88,C87:H87))</f>
        <v>2</v>
      </c>
      <c r="T87">
        <f>AVERAGE(K87:K91)</f>
        <v>95</v>
      </c>
      <c r="U87">
        <f>AVERAGE(K87:K106)</f>
        <v>95</v>
      </c>
      <c r="V87">
        <f>T87-U87</f>
        <v>0</v>
      </c>
      <c r="W87" t="str">
        <f>IF(T87&gt;U87,"EXPANDING (ABOVE TREND)",IF(T87&lt;U87,"CONTRACTING (BELOW TREND)","NEUTRAL"))</f>
        <v>NEUTRAL</v>
      </c>
    </row>
    <row r="88">
      <c r="A88">
        <v>387</v>
      </c>
      <c r="B88" t="str">
        <v>2025-12-12</v>
      </c>
      <c r="C88">
        <v>11</v>
      </c>
      <c r="D88">
        <v>12</v>
      </c>
      <c r="E88">
        <v>15</v>
      </c>
      <c r="F88">
        <v>19</v>
      </c>
      <c r="G88">
        <v>22</v>
      </c>
      <c r="H88">
        <v>28</v>
      </c>
      <c r="I88">
        <v>1</v>
      </c>
      <c r="J88" t="str">
        <v>11 - 12 - 15 - 19 - 22 - 28 [CB: 1]</v>
      </c>
      <c r="K88">
        <f>SUM(C88:H88)</f>
        <v>107</v>
      </c>
      <c r="L88">
        <f>AVERAGE(C88:H88)</f>
        <v>17.8</v>
      </c>
      <c r="M88">
        <f>MAX(C88:H88)-MIN(C88:H88)</f>
        <v>17</v>
      </c>
      <c r="N88">
        <f>SUMPRODUCT(MOD(C88:H88,2))</f>
        <v>3</v>
      </c>
      <c r="O88">
        <f>6-N88</f>
        <v>3</v>
      </c>
      <c r="P88">
        <f>COUNTIF(C88:H88,"&lt;=14")</f>
        <v>2</v>
      </c>
      <c r="Q88">
        <f>COUNTIF(C88:H88,"&gt;=15")</f>
        <v>4</v>
      </c>
      <c r="R88">
        <f>SUMPRODUCT(--(D88:H88-C88:G88=1))</f>
        <v>1</v>
      </c>
      <c r="S88">
        <f>SUMPRODUCT(COUNTIF(C89:H89,C88:H88))</f>
        <v>0</v>
      </c>
      <c r="T88">
        <f>AVERAGE(K88:K92)</f>
        <v>107</v>
      </c>
      <c r="U88">
        <f>AVERAGE(K88:K107)</f>
        <v>107</v>
      </c>
      <c r="V88">
        <f>T88-U88</f>
        <v>0</v>
      </c>
      <c r="W88" t="str">
        <f>IF(T88&gt;U88,"EXPANDING (ABOVE TREND)",IF(T88&lt;U88,"CONTRACTING (BELOW TREND)","NEUTRAL"))</f>
        <v>NEUTRAL</v>
      </c>
    </row>
    <row r="89">
      <c r="A89">
        <v>386</v>
      </c>
      <c r="B89" t="str">
        <v>2025-12-09</v>
      </c>
      <c r="C89">
        <v>5</v>
      </c>
      <c r="D89">
        <v>6</v>
      </c>
      <c r="E89">
        <v>13</v>
      </c>
      <c r="F89">
        <v>14</v>
      </c>
      <c r="G89">
        <v>16</v>
      </c>
      <c r="H89">
        <v>27</v>
      </c>
      <c r="I89">
        <v>1</v>
      </c>
      <c r="J89" t="str">
        <v>5 - 6 - 13 - 14 - 16 - 27 [CB: 1]</v>
      </c>
      <c r="K89">
        <f>SUM(C89:H89)</f>
        <v>81</v>
      </c>
      <c r="L89">
        <f>AVERAGE(C89:H89)</f>
        <v>13.5</v>
      </c>
      <c r="M89">
        <f>MAX(C89:H89)-MIN(C89:H89)</f>
        <v>22</v>
      </c>
      <c r="N89">
        <f>SUMPRODUCT(MOD(C89:H89,2))</f>
        <v>3</v>
      </c>
      <c r="O89">
        <f>6-N89</f>
        <v>3</v>
      </c>
      <c r="P89">
        <f>COUNTIF(C89:H89,"&lt;=14")</f>
        <v>4</v>
      </c>
      <c r="Q89">
        <f>COUNTIF(C89:H89,"&gt;=15")</f>
        <v>2</v>
      </c>
      <c r="R89">
        <f>SUMPRODUCT(--(D89:H89-C89:G89=1))</f>
        <v>2</v>
      </c>
      <c r="S89">
        <f>SUMPRODUCT(COUNTIF(C90:H90,C89:H89))</f>
        <v>1</v>
      </c>
      <c r="T89">
        <f>AVERAGE(K89:K93)</f>
        <v>81</v>
      </c>
      <c r="U89">
        <f>AVERAGE(K89:K108)</f>
        <v>81</v>
      </c>
      <c r="V89">
        <f>T89-U89</f>
        <v>0</v>
      </c>
      <c r="W89" t="str">
        <f>IF(T89&gt;U89,"EXPANDING (ABOVE TREND)",IF(T89&lt;U89,"CONTRACTING (BELOW TREND)","NEUTRAL"))</f>
        <v>NEUTRAL</v>
      </c>
    </row>
    <row r="90">
      <c r="A90">
        <v>385</v>
      </c>
      <c r="B90" t="str">
        <v>2025-12-05</v>
      </c>
      <c r="C90">
        <v>7</v>
      </c>
      <c r="D90">
        <v>8</v>
      </c>
      <c r="E90">
        <v>13</v>
      </c>
      <c r="F90">
        <v>19</v>
      </c>
      <c r="G90">
        <v>20</v>
      </c>
      <c r="H90">
        <v>23</v>
      </c>
      <c r="I90">
        <v>1</v>
      </c>
      <c r="J90" t="str">
        <v>7 - 8 - 13 - 19 - 20 - 23 [CB: 1]</v>
      </c>
      <c r="K90">
        <f>SUM(C90:H90)</f>
        <v>90</v>
      </c>
      <c r="L90">
        <f>AVERAGE(C90:H90)</f>
        <v>15</v>
      </c>
      <c r="M90">
        <f>MAX(C90:H90)-MIN(C90:H90)</f>
        <v>16</v>
      </c>
      <c r="N90">
        <f>SUMPRODUCT(MOD(C90:H90,2))</f>
        <v>4</v>
      </c>
      <c r="O90">
        <f>6-N90</f>
        <v>2</v>
      </c>
      <c r="P90">
        <f>COUNTIF(C90:H90,"&lt;=14")</f>
        <v>3</v>
      </c>
      <c r="Q90">
        <f>COUNTIF(C90:H90,"&gt;=15")</f>
        <v>3</v>
      </c>
      <c r="R90">
        <f>SUMPRODUCT(--(D90:H90-C90:G90=1))</f>
        <v>2</v>
      </c>
      <c r="S90">
        <f>SUMPRODUCT(COUNTIF(C91:H91,C90:H90))</f>
        <v>3</v>
      </c>
      <c r="T90">
        <f>AVERAGE(K90:K94)</f>
        <v>90</v>
      </c>
      <c r="U90">
        <f>AVERAGE(K90:K109)</f>
        <v>90</v>
      </c>
      <c r="V90">
        <f>T90-U90</f>
        <v>0</v>
      </c>
      <c r="W90" t="str">
        <f>IF(T90&gt;U90,"EXPANDING (ABOVE TREND)",IF(T90&lt;U90,"CONTRACTING (BELOW TREND)","NEUTRAL"))</f>
        <v>NEUTRAL</v>
      </c>
    </row>
    <row r="91">
      <c r="A91">
        <v>384</v>
      </c>
      <c r="B91" t="str">
        <v>2025-12-02</v>
      </c>
      <c r="C91">
        <v>7</v>
      </c>
      <c r="D91">
        <v>12</v>
      </c>
      <c r="E91">
        <v>19</v>
      </c>
      <c r="F91">
        <v>22</v>
      </c>
      <c r="G91">
        <v>23</v>
      </c>
      <c r="H91">
        <v>28</v>
      </c>
      <c r="I91">
        <v>2</v>
      </c>
      <c r="J91" t="str">
        <v>7 - 12 - 19 - 22 - 23 - 28 [CB: 2]</v>
      </c>
      <c r="K91">
        <f>SUM(C91:H91)</f>
        <v>111</v>
      </c>
      <c r="L91">
        <f>AVERAGE(C91:H91)</f>
        <v>18.5</v>
      </c>
      <c r="M91">
        <f>MAX(C91:H91)-MIN(C91:H91)</f>
        <v>21</v>
      </c>
      <c r="N91">
        <f>SUMPRODUCT(MOD(C91:H91,2))</f>
        <v>3</v>
      </c>
      <c r="O91">
        <f>6-N91</f>
        <v>3</v>
      </c>
      <c r="P91">
        <f>COUNTIF(C91:H91,"&lt;=14")</f>
        <v>2</v>
      </c>
      <c r="Q91">
        <f>COUNTIF(C91:H91,"&gt;=15")</f>
        <v>4</v>
      </c>
      <c r="R91">
        <f>SUMPRODUCT(--(D91:H91-C91:G91=1))</f>
        <v>1</v>
      </c>
      <c r="S91">
        <f>SUMPRODUCT(COUNTIF(C92:H92,C91:H91))</f>
        <v>2</v>
      </c>
      <c r="T91">
        <f>AVERAGE(K91:K95)</f>
        <v>111</v>
      </c>
      <c r="U91">
        <f>AVERAGE(K91:K110)</f>
        <v>111</v>
      </c>
      <c r="V91">
        <f>T91-U91</f>
        <v>0</v>
      </c>
      <c r="W91" t="str">
        <f>IF(T91&gt;U91,"EXPANDING (ABOVE TREND)",IF(T91&lt;U91,"CONTRACTING (BELOW TREND)","NEUTRAL"))</f>
        <v>NEUTRAL</v>
      </c>
    </row>
    <row r="92">
      <c r="A92">
        <v>383</v>
      </c>
      <c r="B92" t="str">
        <v>2025-11-28</v>
      </c>
      <c r="C92">
        <v>1</v>
      </c>
      <c r="D92">
        <v>6</v>
      </c>
      <c r="E92">
        <v>12</v>
      </c>
      <c r="F92">
        <v>13</v>
      </c>
      <c r="G92">
        <v>14</v>
      </c>
      <c r="H92">
        <v>23</v>
      </c>
      <c r="I92">
        <v>3</v>
      </c>
      <c r="J92" t="str">
        <v>1 - 6 - 12 - 13 - 14 - 23 [CB: 3]</v>
      </c>
      <c r="K92">
        <f>SUM(C92:H92)</f>
        <v>69</v>
      </c>
      <c r="L92">
        <f>AVERAGE(C92:H92)</f>
        <v>11.5</v>
      </c>
      <c r="M92">
        <f>MAX(C92:H92)-MIN(C92:H92)</f>
        <v>22</v>
      </c>
      <c r="N92">
        <f>SUMPRODUCT(MOD(C92:H92,2))</f>
        <v>3</v>
      </c>
      <c r="O92">
        <f>6-N92</f>
        <v>3</v>
      </c>
      <c r="P92">
        <f>COUNTIF(C92:H92,"&lt;=14")</f>
        <v>5</v>
      </c>
      <c r="Q92">
        <f>COUNTIF(C92:H92,"&gt;=15")</f>
        <v>1</v>
      </c>
      <c r="R92">
        <f>SUMPRODUCT(--(D92:H92-C92:G92=1))</f>
        <v>2</v>
      </c>
      <c r="S92">
        <f>SUMPRODUCT(COUNTIF(C93:H93,C92:H92))</f>
        <v>2</v>
      </c>
      <c r="T92">
        <f>AVERAGE(K92:K96)</f>
        <v>69</v>
      </c>
      <c r="U92">
        <f>AVERAGE(K92:K111)</f>
        <v>69</v>
      </c>
      <c r="V92">
        <f>T92-U92</f>
        <v>0</v>
      </c>
      <c r="W92" t="str">
        <f>IF(T92&gt;U92,"EXPANDING (ABOVE TREND)",IF(T92&lt;U92,"CONTRACTING (BELOW TREND)","NEUTRAL"))</f>
        <v>NEUTRAL</v>
      </c>
    </row>
    <row r="93">
      <c r="A93">
        <v>382</v>
      </c>
      <c r="B93" t="str">
        <v>2025-11-25</v>
      </c>
      <c r="C93">
        <v>4</v>
      </c>
      <c r="D93">
        <v>12</v>
      </c>
      <c r="E93">
        <v>18</v>
      </c>
      <c r="F93">
        <v>23</v>
      </c>
      <c r="G93">
        <v>26</v>
      </c>
      <c r="H93">
        <v>27</v>
      </c>
      <c r="I93">
        <v>3</v>
      </c>
      <c r="J93" t="str">
        <v>4 - 12 - 18 - 23 - 26 - 27 [CB: 3]</v>
      </c>
      <c r="K93">
        <f>SUM(C93:H93)</f>
        <v>110</v>
      </c>
      <c r="L93">
        <f>AVERAGE(C93:H93)</f>
        <v>18.3</v>
      </c>
      <c r="M93">
        <f>MAX(C93:H93)-MIN(C93:H93)</f>
        <v>23</v>
      </c>
      <c r="N93">
        <f>SUMPRODUCT(MOD(C93:H93,2))</f>
        <v>2</v>
      </c>
      <c r="O93">
        <f>6-N93</f>
        <v>4</v>
      </c>
      <c r="P93">
        <f>COUNTIF(C93:H93,"&lt;=14")</f>
        <v>2</v>
      </c>
      <c r="Q93">
        <f>COUNTIF(C93:H93,"&gt;=15")</f>
        <v>4</v>
      </c>
      <c r="R93">
        <f>SUMPRODUCT(--(D93:H93-C93:G93=1))</f>
        <v>1</v>
      </c>
      <c r="S93">
        <f>SUMPRODUCT(COUNTIF(C94:H94,C93:H93))</f>
        <v>5</v>
      </c>
      <c r="T93">
        <f>AVERAGE(K93:K97)</f>
        <v>110</v>
      </c>
      <c r="U93">
        <f>AVERAGE(K93:K112)</f>
        <v>110</v>
      </c>
      <c r="V93">
        <f>T93-U93</f>
        <v>0</v>
      </c>
      <c r="W93" t="str">
        <f>IF(T93&gt;U93,"EXPANDING (ABOVE TREND)",IF(T93&lt;U93,"CONTRACTING (BELOW TREND)","NEUTRAL"))</f>
        <v>NEUTRAL</v>
      </c>
    </row>
    <row r="94">
      <c r="A94">
        <v>381</v>
      </c>
      <c r="B94" t="str">
        <v>2025-11-21</v>
      </c>
      <c r="C94">
        <v>4</v>
      </c>
      <c r="D94">
        <v>7</v>
      </c>
      <c r="E94">
        <v>18</v>
      </c>
      <c r="F94">
        <v>23</v>
      </c>
      <c r="G94">
        <v>26</v>
      </c>
      <c r="H94">
        <v>27</v>
      </c>
      <c r="I94">
        <v>3</v>
      </c>
      <c r="J94" t="str">
        <v>4 - 7 - 18 - 23 - 26 - 27 [CB: 3]</v>
      </c>
      <c r="K94">
        <f>SUM(C94:H94)</f>
        <v>105</v>
      </c>
      <c r="L94">
        <f>AVERAGE(C94:H94)</f>
        <v>17.5</v>
      </c>
      <c r="M94">
        <f>MAX(C94:H94)-MIN(C94:H94)</f>
        <v>23</v>
      </c>
      <c r="N94">
        <f>SUMPRODUCT(MOD(C94:H94,2))</f>
        <v>3</v>
      </c>
      <c r="O94">
        <f>6-N94</f>
        <v>3</v>
      </c>
      <c r="P94">
        <f>COUNTIF(C94:H94,"&lt;=14")</f>
        <v>2</v>
      </c>
      <c r="Q94">
        <f>COUNTIF(C94:H94,"&gt;=15")</f>
        <v>4</v>
      </c>
      <c r="R94">
        <f>SUMPRODUCT(--(D94:H94-C94:G94=1))</f>
        <v>1</v>
      </c>
      <c r="S94">
        <f>SUMPRODUCT(COUNTIF(C95:H95,C94:H94))</f>
        <v>1</v>
      </c>
      <c r="T94">
        <f>AVERAGE(K94:K98)</f>
        <v>105</v>
      </c>
      <c r="U94">
        <f>AVERAGE(K94:K113)</f>
        <v>105</v>
      </c>
      <c r="V94">
        <f>T94-U94</f>
        <v>0</v>
      </c>
      <c r="W94" t="str">
        <f>IF(T94&gt;U94,"EXPANDING (ABOVE TREND)",IF(T94&lt;U94,"CONTRACTING (BELOW TREND)","NEUTRAL"))</f>
        <v>NEUTRAL</v>
      </c>
    </row>
    <row r="95">
      <c r="A95">
        <v>380</v>
      </c>
      <c r="B95" t="str">
        <v>2025-11-18</v>
      </c>
      <c r="C95">
        <v>1</v>
      </c>
      <c r="D95">
        <v>2</v>
      </c>
      <c r="E95">
        <v>5</v>
      </c>
      <c r="F95">
        <v>15</v>
      </c>
      <c r="G95">
        <v>23</v>
      </c>
      <c r="H95">
        <v>28</v>
      </c>
      <c r="I95">
        <v>3</v>
      </c>
      <c r="J95" t="str">
        <v>1 - 2 - 5 - 15 - 23 - 28 [CB: 3]</v>
      </c>
      <c r="K95">
        <f>SUM(C95:H95)</f>
        <v>74</v>
      </c>
      <c r="L95">
        <f>AVERAGE(C95:H95)</f>
        <v>12.3</v>
      </c>
      <c r="M95">
        <f>MAX(C95:H95)-MIN(C95:H95)</f>
        <v>27</v>
      </c>
      <c r="N95">
        <f>SUMPRODUCT(MOD(C95:H95,2))</f>
        <v>4</v>
      </c>
      <c r="O95">
        <f>6-N95</f>
        <v>2</v>
      </c>
      <c r="P95">
        <f>COUNTIF(C95:H95,"&lt;=14")</f>
        <v>3</v>
      </c>
      <c r="Q95">
        <f>COUNTIF(C95:H95,"&gt;=15")</f>
        <v>3</v>
      </c>
      <c r="R95">
        <f>SUMPRODUCT(--(D95:H95-C95:G95=1))</f>
        <v>1</v>
      </c>
      <c r="S95">
        <f>SUMPRODUCT(COUNTIF(C96:H96,C95:H95))</f>
        <v>2</v>
      </c>
      <c r="T95">
        <f>AVERAGE(K95:K99)</f>
        <v>74</v>
      </c>
      <c r="U95">
        <f>AVERAGE(K95:K114)</f>
        <v>74</v>
      </c>
      <c r="V95">
        <f>T95-U95</f>
        <v>0</v>
      </c>
      <c r="W95" t="str">
        <f>IF(T95&gt;U95,"EXPANDING (ABOVE TREND)",IF(T95&lt;U95,"CONTRACTING (BELOW TREND)","NEUTRAL"))</f>
        <v>NEUTRAL</v>
      </c>
    </row>
    <row r="96">
      <c r="A96">
        <v>379</v>
      </c>
      <c r="B96" t="str">
        <v>2025-11-14</v>
      </c>
      <c r="C96">
        <v>2</v>
      </c>
      <c r="D96">
        <v>4</v>
      </c>
      <c r="E96">
        <v>23</v>
      </c>
      <c r="F96">
        <v>24</v>
      </c>
      <c r="G96">
        <v>25</v>
      </c>
      <c r="H96">
        <v>27</v>
      </c>
      <c r="I96">
        <v>2</v>
      </c>
      <c r="J96" t="str">
        <v>2 - 4 - 23 - 24 - 25 - 27 [CB: 2]</v>
      </c>
      <c r="K96">
        <f>SUM(C96:H96)</f>
        <v>105</v>
      </c>
      <c r="L96">
        <f>AVERAGE(C96:H96)</f>
        <v>17.5</v>
      </c>
      <c r="M96">
        <f>MAX(C96:H96)-MIN(C96:H96)</f>
        <v>25</v>
      </c>
      <c r="N96">
        <f>SUMPRODUCT(MOD(C96:H96,2))</f>
        <v>3</v>
      </c>
      <c r="O96">
        <f>6-N96</f>
        <v>3</v>
      </c>
      <c r="P96">
        <f>COUNTIF(C96:H96,"&lt;=14")</f>
        <v>2</v>
      </c>
      <c r="Q96">
        <f>COUNTIF(C96:H96,"&gt;=15")</f>
        <v>4</v>
      </c>
      <c r="R96">
        <f>SUMPRODUCT(--(D96:H96-C96:G96=1))</f>
        <v>2</v>
      </c>
      <c r="S96">
        <f>SUMPRODUCT(COUNTIF(C97:H97,C96:H96))</f>
        <v>1</v>
      </c>
      <c r="T96">
        <f>AVERAGE(K96:K100)</f>
        <v>105</v>
      </c>
      <c r="U96">
        <f>AVERAGE(K96:K115)</f>
        <v>105</v>
      </c>
      <c r="V96">
        <f>T96-U96</f>
        <v>0</v>
      </c>
      <c r="W96" t="str">
        <f>IF(T96&gt;U96,"EXPANDING (ABOVE TREND)",IF(T96&lt;U96,"CONTRACTING (BELOW TREND)","NEUTRAL"))</f>
        <v>NEUTRAL</v>
      </c>
    </row>
    <row r="97">
      <c r="A97">
        <v>378</v>
      </c>
      <c r="B97" t="str">
        <v>2025-11-11</v>
      </c>
      <c r="C97">
        <v>4</v>
      </c>
      <c r="D97">
        <v>5</v>
      </c>
      <c r="E97">
        <v>10</v>
      </c>
      <c r="F97">
        <v>18</v>
      </c>
      <c r="G97">
        <v>21</v>
      </c>
      <c r="H97">
        <v>26</v>
      </c>
      <c r="I97">
        <v>3</v>
      </c>
      <c r="J97" t="str">
        <v>4 - 5 - 10 - 18 - 21 - 26 [CB: 3]</v>
      </c>
      <c r="K97">
        <f>SUM(C97:H97)</f>
        <v>84</v>
      </c>
      <c r="L97">
        <f>AVERAGE(C97:H97)</f>
        <v>14</v>
      </c>
      <c r="M97">
        <f>MAX(C97:H97)-MIN(C97:H97)</f>
        <v>22</v>
      </c>
      <c r="N97">
        <f>SUMPRODUCT(MOD(C97:H97,2))</f>
        <v>2</v>
      </c>
      <c r="O97">
        <f>6-N97</f>
        <v>4</v>
      </c>
      <c r="P97">
        <f>COUNTIF(C97:H97,"&lt;=14")</f>
        <v>3</v>
      </c>
      <c r="Q97">
        <f>COUNTIF(C97:H97,"&gt;=15")</f>
        <v>3</v>
      </c>
      <c r="R97">
        <f>SUMPRODUCT(--(D97:H97-C97:G97=1))</f>
        <v>1</v>
      </c>
      <c r="S97">
        <f>SUMPRODUCT(COUNTIF(C98:H98,C97:H97))</f>
        <v>1</v>
      </c>
      <c r="T97">
        <f>AVERAGE(K97:K101)</f>
        <v>84</v>
      </c>
      <c r="U97">
        <f>AVERAGE(K97:K116)</f>
        <v>84</v>
      </c>
      <c r="V97">
        <f>T97-U97</f>
        <v>0</v>
      </c>
      <c r="W97" t="str">
        <f>IF(T97&gt;U97,"EXPANDING (ABOVE TREND)",IF(T97&lt;U97,"CONTRACTING (BELOW TREND)","NEUTRAL"))</f>
        <v>NEUTRAL</v>
      </c>
    </row>
    <row r="98">
      <c r="A98">
        <v>377</v>
      </c>
      <c r="B98" t="str">
        <v>2025-11-07</v>
      </c>
      <c r="C98">
        <v>6</v>
      </c>
      <c r="D98">
        <v>8</v>
      </c>
      <c r="E98">
        <v>9</v>
      </c>
      <c r="F98">
        <v>15</v>
      </c>
      <c r="G98">
        <v>18</v>
      </c>
      <c r="H98">
        <v>27</v>
      </c>
      <c r="I98">
        <v>3</v>
      </c>
      <c r="J98" t="str">
        <v>6 - 8 - 9 - 15 - 18 - 27 [CB: 3]</v>
      </c>
      <c r="K98">
        <f>SUM(C98:H98)</f>
        <v>83</v>
      </c>
      <c r="L98">
        <f>AVERAGE(C98:H98)</f>
        <v>13.8</v>
      </c>
      <c r="M98">
        <f>MAX(C98:H98)-MIN(C98:H98)</f>
        <v>21</v>
      </c>
      <c r="N98">
        <f>SUMPRODUCT(MOD(C98:H98,2))</f>
        <v>3</v>
      </c>
      <c r="O98">
        <f>6-N98</f>
        <v>3</v>
      </c>
      <c r="P98">
        <f>COUNTIF(C98:H98,"&lt;=14")</f>
        <v>3</v>
      </c>
      <c r="Q98">
        <f>COUNTIF(C98:H98,"&gt;=15")</f>
        <v>3</v>
      </c>
      <c r="R98">
        <f>SUMPRODUCT(--(D98:H98-C98:G98=1))</f>
        <v>1</v>
      </c>
      <c r="S98">
        <f>SUMPRODUCT(COUNTIF(C99:H99,C98:H98))</f>
        <v>1</v>
      </c>
      <c r="T98">
        <f>AVERAGE(K98:K102)</f>
        <v>83</v>
      </c>
      <c r="U98">
        <f>AVERAGE(K98:K117)</f>
        <v>83</v>
      </c>
      <c r="V98">
        <f>T98-U98</f>
        <v>0</v>
      </c>
      <c r="W98" t="str">
        <f>IF(T98&gt;U98,"EXPANDING (ABOVE TREND)",IF(T98&lt;U98,"CONTRACTING (BELOW TREND)","NEUTRAL"))</f>
        <v>NEUTRAL</v>
      </c>
    </row>
    <row r="99">
      <c r="A99">
        <v>376</v>
      </c>
      <c r="B99" t="str">
        <v>2025-11-04</v>
      </c>
      <c r="C99">
        <v>4</v>
      </c>
      <c r="D99">
        <v>5</v>
      </c>
      <c r="E99">
        <v>15</v>
      </c>
      <c r="F99">
        <v>20</v>
      </c>
      <c r="G99">
        <v>25</v>
      </c>
      <c r="H99">
        <v>26</v>
      </c>
      <c r="I99">
        <v>2</v>
      </c>
      <c r="J99" t="str">
        <v>4 - 5 - 15 - 20 - 25 - 26 [CB: 2]</v>
      </c>
      <c r="K99">
        <f>SUM(C99:H99)</f>
        <v>95</v>
      </c>
      <c r="L99">
        <f>AVERAGE(C99:H99)</f>
        <v>15.8</v>
      </c>
      <c r="M99">
        <f>MAX(C99:H99)-MIN(C99:H99)</f>
        <v>22</v>
      </c>
      <c r="N99">
        <f>SUMPRODUCT(MOD(C99:H99,2))</f>
        <v>3</v>
      </c>
      <c r="O99">
        <f>6-N99</f>
        <v>3</v>
      </c>
      <c r="P99">
        <f>COUNTIF(C99:H99,"&lt;=14")</f>
        <v>2</v>
      </c>
      <c r="Q99">
        <f>COUNTIF(C99:H99,"&gt;=15")</f>
        <v>4</v>
      </c>
      <c r="R99">
        <f>SUMPRODUCT(--(D99:H99-C99:G99=1))</f>
        <v>2</v>
      </c>
      <c r="S99">
        <f>SUMPRODUCT(COUNTIF(C100:H100,C99:H99))</f>
        <v>1</v>
      </c>
      <c r="T99">
        <f>AVERAGE(K99:K103)</f>
        <v>95</v>
      </c>
      <c r="U99">
        <f>AVERAGE(K99:K118)</f>
        <v>95</v>
      </c>
      <c r="V99">
        <f>T99-U99</f>
        <v>0</v>
      </c>
      <c r="W99" t="str">
        <f>IF(T99&gt;U99,"EXPANDING (ABOVE TREND)",IF(T99&lt;U99,"CONTRACTING (BELOW TREND)","NEUTRAL"))</f>
        <v>NEUTRAL</v>
      </c>
    </row>
    <row r="100">
      <c r="A100">
        <v>375</v>
      </c>
      <c r="B100" t="str">
        <v>2025-10-31</v>
      </c>
      <c r="C100">
        <v>4</v>
      </c>
      <c r="D100">
        <v>7</v>
      </c>
      <c r="E100">
        <v>9</v>
      </c>
      <c r="F100">
        <v>14</v>
      </c>
      <c r="G100">
        <v>22</v>
      </c>
      <c r="H100">
        <v>24</v>
      </c>
      <c r="I100">
        <v>3</v>
      </c>
      <c r="J100" t="str">
        <v>4 - 7 - 9 - 14 - 22 - 24 [CB: 3]</v>
      </c>
      <c r="K100">
        <f>SUM(C100:H100)</f>
        <v>80</v>
      </c>
      <c r="L100">
        <f>AVERAGE(C100:H100)</f>
        <v>13.3</v>
      </c>
      <c r="M100">
        <f>MAX(C100:H100)-MIN(C100:H100)</f>
        <v>20</v>
      </c>
      <c r="N100">
        <f>SUMPRODUCT(MOD(C100:H100,2))</f>
        <v>2</v>
      </c>
      <c r="O100">
        <f>6-N100</f>
        <v>4</v>
      </c>
      <c r="P100">
        <f>COUNTIF(C100:H100,"&lt;=14")</f>
        <v>4</v>
      </c>
      <c r="Q100">
        <f>COUNTIF(C100:H100,"&gt;=15")</f>
        <v>2</v>
      </c>
      <c r="R100">
        <f>SUMPRODUCT(--(D100:H100-C100:G100=1))</f>
        <v>0</v>
      </c>
      <c r="S100">
        <f>SUMPRODUCT(COUNTIF(C101:H101,C100:H100))</f>
        <v>3</v>
      </c>
      <c r="T100">
        <f>AVERAGE(K100:K104)</f>
        <v>80</v>
      </c>
      <c r="U100">
        <f>AVERAGE(K100:K119)</f>
        <v>80</v>
      </c>
      <c r="V100">
        <f>T100-U100</f>
        <v>0</v>
      </c>
      <c r="W100" t="str">
        <f>IF(T100&gt;U100,"EXPANDING (ABOVE TREND)",IF(T100&lt;U100,"CONTRACTING (BELOW TREND)","NEUTRAL"))</f>
        <v>NEUTRAL</v>
      </c>
    </row>
    <row r="101">
      <c r="A101">
        <v>374</v>
      </c>
      <c r="B101" t="str">
        <v>2025-10-28</v>
      </c>
      <c r="C101">
        <v>5</v>
      </c>
      <c r="D101">
        <v>7</v>
      </c>
      <c r="E101">
        <v>12</v>
      </c>
      <c r="F101">
        <v>13</v>
      </c>
      <c r="G101">
        <v>22</v>
      </c>
      <c r="H101">
        <v>24</v>
      </c>
      <c r="I101">
        <v>2</v>
      </c>
      <c r="J101" t="str">
        <v>5 - 7 - 12 - 13 - 22 - 24 [CB: 2]</v>
      </c>
      <c r="K101">
        <f>SUM(C101:H101)</f>
        <v>83</v>
      </c>
      <c r="L101">
        <f>AVERAGE(C101:H101)</f>
        <v>13.8</v>
      </c>
      <c r="M101">
        <f>MAX(C101:H101)-MIN(C101:H101)</f>
        <v>19</v>
      </c>
      <c r="N101">
        <f>SUMPRODUCT(MOD(C101:H101,2))</f>
        <v>3</v>
      </c>
      <c r="O101">
        <f>6-N101</f>
        <v>3</v>
      </c>
      <c r="P101">
        <f>COUNTIF(C101:H101,"&lt;=14")</f>
        <v>4</v>
      </c>
      <c r="Q101">
        <f>COUNTIF(C101:H101,"&gt;=15")</f>
        <v>2</v>
      </c>
      <c r="R101">
        <f>SUMPRODUCT(--(D101:H101-C101:G101=1))</f>
        <v>1</v>
      </c>
      <c r="S101">
        <f>SUMPRODUCT(COUNTIF(C102:H102,C101:H101))</f>
        <v>1</v>
      </c>
      <c r="T101">
        <f>AVERAGE(K101:K105)</f>
        <v>83</v>
      </c>
      <c r="U101">
        <f>AVERAGE(K101:K120)</f>
        <v>83</v>
      </c>
      <c r="V101">
        <f>T101-U101</f>
        <v>0</v>
      </c>
      <c r="W101" t="str">
        <f>IF(T101&gt;U101,"EXPANDING (ABOVE TREND)",IF(T101&lt;U101,"CONTRACTING (BELOW TREND)","NEUTRAL"))</f>
        <v>NEUTRAL</v>
      </c>
    </row>
    <row r="102">
      <c r="A102">
        <v>373</v>
      </c>
      <c r="B102" t="str">
        <v>2025-10-24</v>
      </c>
      <c r="C102">
        <v>1</v>
      </c>
      <c r="D102">
        <v>7</v>
      </c>
      <c r="E102">
        <v>16</v>
      </c>
      <c r="F102">
        <v>17</v>
      </c>
      <c r="G102">
        <v>19</v>
      </c>
      <c r="H102">
        <v>20</v>
      </c>
      <c r="I102">
        <v>2</v>
      </c>
      <c r="J102" t="str">
        <v>1 - 7 - 16 - 17 - 19 - 20 [CB: 2]</v>
      </c>
      <c r="K102">
        <f>SUM(C102:H102)</f>
        <v>80</v>
      </c>
      <c r="L102">
        <f>AVERAGE(C102:H102)</f>
        <v>13.3</v>
      </c>
      <c r="M102">
        <f>MAX(C102:H102)-MIN(C102:H102)</f>
        <v>19</v>
      </c>
      <c r="N102">
        <f>SUMPRODUCT(MOD(C102:H102,2))</f>
        <v>4</v>
      </c>
      <c r="O102">
        <f>6-N102</f>
        <v>2</v>
      </c>
      <c r="P102">
        <f>COUNTIF(C102:H102,"&lt;=14")</f>
        <v>2</v>
      </c>
      <c r="Q102">
        <f>COUNTIF(C102:H102,"&gt;=15")</f>
        <v>4</v>
      </c>
      <c r="R102">
        <f>SUMPRODUCT(--(D102:H102-C102:G102=1))</f>
        <v>2</v>
      </c>
      <c r="S102">
        <f>SUMPRODUCT(COUNTIF(C103:H103,C102:H102))</f>
        <v>2</v>
      </c>
      <c r="T102">
        <f>AVERAGE(K102:K106)</f>
        <v>80</v>
      </c>
      <c r="U102">
        <f>AVERAGE(K102:K121)</f>
        <v>80</v>
      </c>
      <c r="V102">
        <f>T102-U102</f>
        <v>0</v>
      </c>
      <c r="W102" t="str">
        <f>IF(T102&gt;U102,"EXPANDING (ABOVE TREND)",IF(T102&lt;U102,"CONTRACTING (BELOW TREND)","NEUTRAL"))</f>
        <v>NEUTRAL</v>
      </c>
    </row>
    <row r="103">
      <c r="A103">
        <v>372</v>
      </c>
      <c r="B103" t="str">
        <v>2025-10-21</v>
      </c>
      <c r="C103">
        <v>1</v>
      </c>
      <c r="D103">
        <v>5</v>
      </c>
      <c r="E103">
        <v>6</v>
      </c>
      <c r="F103">
        <v>7</v>
      </c>
      <c r="G103">
        <v>22</v>
      </c>
      <c r="H103">
        <v>28</v>
      </c>
      <c r="I103">
        <v>1</v>
      </c>
      <c r="J103" t="str">
        <v>1 - 5 - 6 - 7 - 22 - 28 [CB: 1]</v>
      </c>
      <c r="K103">
        <f>SUM(C103:H103)</f>
        <v>69</v>
      </c>
      <c r="L103">
        <f>AVERAGE(C103:H103)</f>
        <v>11.5</v>
      </c>
      <c r="M103">
        <f>MAX(C103:H103)-MIN(C103:H103)</f>
        <v>27</v>
      </c>
      <c r="N103">
        <f>SUMPRODUCT(MOD(C103:H103,2))</f>
        <v>3</v>
      </c>
      <c r="O103">
        <f>6-N103</f>
        <v>3</v>
      </c>
      <c r="P103">
        <f>COUNTIF(C103:H103,"&lt;=14")</f>
        <v>4</v>
      </c>
      <c r="Q103">
        <f>COUNTIF(C103:H103,"&gt;=15")</f>
        <v>2</v>
      </c>
      <c r="R103">
        <f>SUMPRODUCT(--(D103:H103-C103:G103=1))</f>
        <v>2</v>
      </c>
      <c r="S103">
        <f>SUMPRODUCT(COUNTIF(C104:H104,C103:H103))</f>
        <v>0</v>
      </c>
      <c r="T103">
        <f>AVERAGE(K103:K107)</f>
        <v>69</v>
      </c>
      <c r="U103">
        <f>AVERAGE(K103:K122)</f>
        <v>69</v>
      </c>
      <c r="V103">
        <f>T103-U103</f>
        <v>0</v>
      </c>
      <c r="W103" t="str">
        <f>IF(T103&gt;U103,"EXPANDING (ABOVE TREND)",IF(T103&lt;U103,"CONTRACTING (BELOW TREND)","NEUTRAL"))</f>
        <v>NEUTRAL</v>
      </c>
    </row>
    <row r="104">
      <c r="A104">
        <v>371</v>
      </c>
      <c r="B104" t="str">
        <v>2025-10-17</v>
      </c>
      <c r="C104">
        <v>4</v>
      </c>
      <c r="D104">
        <v>8</v>
      </c>
      <c r="E104">
        <v>11</v>
      </c>
      <c r="F104">
        <v>16</v>
      </c>
      <c r="G104">
        <v>18</v>
      </c>
      <c r="H104">
        <v>20</v>
      </c>
      <c r="I104">
        <v>1</v>
      </c>
      <c r="J104" t="str">
        <v>4 - 8 - 11 - 16 - 18 - 20 [CB: 1]</v>
      </c>
      <c r="K104">
        <f>SUM(C104:H104)</f>
        <v>77</v>
      </c>
      <c r="L104">
        <f>AVERAGE(C104:H104)</f>
        <v>12.8</v>
      </c>
      <c r="M104">
        <f>MAX(C104:H104)-MIN(C104:H104)</f>
        <v>16</v>
      </c>
      <c r="N104">
        <f>SUMPRODUCT(MOD(C104:H104,2))</f>
        <v>1</v>
      </c>
      <c r="O104">
        <f>6-N104</f>
        <v>5</v>
      </c>
      <c r="P104">
        <f>COUNTIF(C104:H104,"&lt;=14")</f>
        <v>3</v>
      </c>
      <c r="Q104">
        <f>COUNTIF(C104:H104,"&gt;=15")</f>
        <v>3</v>
      </c>
      <c r="R104">
        <f>SUMPRODUCT(--(D104:H104-C104:G104=1))</f>
        <v>0</v>
      </c>
      <c r="S104">
        <f>SUMPRODUCT(COUNTIF(C105:H105,C104:H104))</f>
        <v>1</v>
      </c>
      <c r="T104">
        <f>AVERAGE(K104:K108)</f>
        <v>77</v>
      </c>
      <c r="U104">
        <f>AVERAGE(K104:K123)</f>
        <v>77</v>
      </c>
      <c r="V104">
        <f>T104-U104</f>
        <v>0</v>
      </c>
      <c r="W104" t="str">
        <f>IF(T104&gt;U104,"EXPANDING (ABOVE TREND)",IF(T104&lt;U104,"CONTRACTING (BELOW TREND)","NEUTRAL"))</f>
        <v>NEUTRAL</v>
      </c>
    </row>
    <row r="105">
      <c r="A105">
        <v>370</v>
      </c>
      <c r="B105" t="str">
        <v>2025-10-14</v>
      </c>
      <c r="C105">
        <v>1</v>
      </c>
      <c r="D105">
        <v>12</v>
      </c>
      <c r="E105">
        <v>19</v>
      </c>
      <c r="F105">
        <v>20</v>
      </c>
      <c r="G105">
        <v>25</v>
      </c>
      <c r="H105">
        <v>27</v>
      </c>
      <c r="I105">
        <v>1</v>
      </c>
      <c r="J105" t="str">
        <v>1 - 12 - 19 - 20 - 25 - 27 [CB: 1]</v>
      </c>
      <c r="K105">
        <f>SUM(C105:H105)</f>
        <v>104</v>
      </c>
      <c r="L105">
        <f>AVERAGE(C105:H105)</f>
        <v>17.3</v>
      </c>
      <c r="M105">
        <f>MAX(C105:H105)-MIN(C105:H105)</f>
        <v>26</v>
      </c>
      <c r="N105">
        <f>SUMPRODUCT(MOD(C105:H105,2))</f>
        <v>4</v>
      </c>
      <c r="O105">
        <f>6-N105</f>
        <v>2</v>
      </c>
      <c r="P105">
        <f>COUNTIF(C105:H105,"&lt;=14")</f>
        <v>2</v>
      </c>
      <c r="Q105">
        <f>COUNTIF(C105:H105,"&gt;=15")</f>
        <v>4</v>
      </c>
      <c r="R105">
        <f>SUMPRODUCT(--(D105:H105-C105:G105=1))</f>
        <v>1</v>
      </c>
      <c r="S105">
        <f>SUMPRODUCT(COUNTIF(C106:H106,C105:H105))</f>
        <v>1</v>
      </c>
      <c r="T105">
        <f>AVERAGE(K105:K109)</f>
        <v>104</v>
      </c>
      <c r="U105">
        <f>AVERAGE(K105:K124)</f>
        <v>104</v>
      </c>
      <c r="V105">
        <f>T105-U105</f>
        <v>0</v>
      </c>
      <c r="W105" t="str">
        <f>IF(T105&gt;U105,"EXPANDING (ABOVE TREND)",IF(T105&lt;U105,"CONTRACTING (BELOW TREND)","NEUTRAL"))</f>
        <v>NEUTRAL</v>
      </c>
    </row>
    <row r="106">
      <c r="A106">
        <v>369</v>
      </c>
      <c r="B106" t="str">
        <v>2025-10-10</v>
      </c>
      <c r="C106">
        <v>4</v>
      </c>
      <c r="D106">
        <v>8</v>
      </c>
      <c r="E106">
        <v>13</v>
      </c>
      <c r="F106">
        <v>16</v>
      </c>
      <c r="G106">
        <v>19</v>
      </c>
      <c r="H106">
        <v>24</v>
      </c>
      <c r="I106">
        <v>2</v>
      </c>
      <c r="J106" t="str">
        <v>4 - 8 - 13 - 16 - 19 - 24 [CB: 2]</v>
      </c>
      <c r="K106">
        <f>SUM(C106:H106)</f>
        <v>84</v>
      </c>
      <c r="L106">
        <f>AVERAGE(C106:H106)</f>
        <v>14</v>
      </c>
      <c r="M106">
        <f>MAX(C106:H106)-MIN(C106:H106)</f>
        <v>20</v>
      </c>
      <c r="N106">
        <f>SUMPRODUCT(MOD(C106:H106,2))</f>
        <v>2</v>
      </c>
      <c r="O106">
        <f>6-N106</f>
        <v>4</v>
      </c>
      <c r="P106">
        <f>COUNTIF(C106:H106,"&lt;=14")</f>
        <v>3</v>
      </c>
      <c r="Q106">
        <f>COUNTIF(C106:H106,"&gt;=15")</f>
        <v>3</v>
      </c>
      <c r="R106">
        <f>SUMPRODUCT(--(D106:H106-C106:G106=1))</f>
        <v>0</v>
      </c>
      <c r="S106">
        <f>SUMPRODUCT(COUNTIF(C107:H107,C106:H106))</f>
        <v>2</v>
      </c>
      <c r="T106">
        <f>AVERAGE(K106:K110)</f>
        <v>84</v>
      </c>
      <c r="U106">
        <f>AVERAGE(K106:K125)</f>
        <v>84</v>
      </c>
      <c r="V106">
        <f>T106-U106</f>
        <v>0</v>
      </c>
      <c r="W106" t="str">
        <f>IF(T106&gt;U106,"EXPANDING (ABOVE TREND)",IF(T106&lt;U106,"CONTRACTING (BELOW TREND)","NEUTRAL"))</f>
        <v>NEUTRAL</v>
      </c>
    </row>
    <row r="107">
      <c r="A107">
        <v>368</v>
      </c>
      <c r="B107" t="str">
        <v>2025-10-07</v>
      </c>
      <c r="C107">
        <v>3</v>
      </c>
      <c r="D107">
        <v>5</v>
      </c>
      <c r="E107">
        <v>8</v>
      </c>
      <c r="F107">
        <v>23</v>
      </c>
      <c r="G107">
        <v>24</v>
      </c>
      <c r="H107">
        <v>26</v>
      </c>
      <c r="I107">
        <v>2</v>
      </c>
      <c r="J107" t="str">
        <v>3 - 5 - 8 - 23 - 24 - 26 [CB: 2]</v>
      </c>
      <c r="K107">
        <f>SUM(C107:H107)</f>
        <v>89</v>
      </c>
      <c r="L107">
        <f>AVERAGE(C107:H107)</f>
        <v>14.8</v>
      </c>
      <c r="M107">
        <f>MAX(C107:H107)-MIN(C107:H107)</f>
        <v>23</v>
      </c>
      <c r="N107">
        <f>SUMPRODUCT(MOD(C107:H107,2))</f>
        <v>3</v>
      </c>
      <c r="O107">
        <f>6-N107</f>
        <v>3</v>
      </c>
      <c r="P107">
        <f>COUNTIF(C107:H107,"&lt;=14")</f>
        <v>3</v>
      </c>
      <c r="Q107">
        <f>COUNTIF(C107:H107,"&gt;=15")</f>
        <v>3</v>
      </c>
      <c r="R107">
        <f>SUMPRODUCT(--(D107:H107-C107:G107=1))</f>
        <v>1</v>
      </c>
      <c r="S107">
        <f>SUMPRODUCT(COUNTIF(C108:H108,C107:H107))</f>
        <v>1</v>
      </c>
      <c r="T107">
        <f>AVERAGE(K107:K111)</f>
        <v>89</v>
      </c>
      <c r="U107">
        <f>AVERAGE(K107:K126)</f>
        <v>89</v>
      </c>
      <c r="V107">
        <f>T107-U107</f>
        <v>0</v>
      </c>
      <c r="W107" t="str">
        <f>IF(T107&gt;U107,"EXPANDING (ABOVE TREND)",IF(T107&lt;U107,"CONTRACTING (BELOW TREND)","NEUTRAL"))</f>
        <v>NEUTRAL</v>
      </c>
    </row>
    <row r="108">
      <c r="A108">
        <v>367</v>
      </c>
      <c r="B108" t="str">
        <v>2025-10-03</v>
      </c>
      <c r="C108">
        <v>5</v>
      </c>
      <c r="D108">
        <v>12</v>
      </c>
      <c r="E108">
        <v>15</v>
      </c>
      <c r="F108">
        <v>17</v>
      </c>
      <c r="G108">
        <v>20</v>
      </c>
      <c r="H108">
        <v>27</v>
      </c>
      <c r="I108">
        <v>2</v>
      </c>
      <c r="J108" t="str">
        <v>5 - 12 - 15 - 17 - 20 - 27 [CB: 2]</v>
      </c>
      <c r="K108">
        <f>SUM(C108:H108)</f>
        <v>96</v>
      </c>
      <c r="L108">
        <f>AVERAGE(C108:H108)</f>
        <v>16</v>
      </c>
      <c r="M108">
        <f>MAX(C108:H108)-MIN(C108:H108)</f>
        <v>22</v>
      </c>
      <c r="N108">
        <f>SUMPRODUCT(MOD(C108:H108,2))</f>
        <v>4</v>
      </c>
      <c r="O108">
        <f>6-N108</f>
        <v>2</v>
      </c>
      <c r="P108">
        <f>COUNTIF(C108:H108,"&lt;=14")</f>
        <v>2</v>
      </c>
      <c r="Q108">
        <f>COUNTIF(C108:H108,"&gt;=15")</f>
        <v>4</v>
      </c>
      <c r="R108">
        <f>SUMPRODUCT(--(D108:H108-C108:G108=1))</f>
        <v>0</v>
      </c>
      <c r="S108">
        <f>SUMPRODUCT(COUNTIF(C109:H109,C108:H108))</f>
        <v>1</v>
      </c>
      <c r="T108">
        <f>AVERAGE(K108:K112)</f>
        <v>96</v>
      </c>
      <c r="U108">
        <f>AVERAGE(K108:K127)</f>
        <v>96</v>
      </c>
      <c r="V108">
        <f>T108-U108</f>
        <v>0</v>
      </c>
      <c r="W108" t="str">
        <f>IF(T108&gt;U108,"EXPANDING (ABOVE TREND)",IF(T108&lt;U108,"CONTRACTING (BELOW TREND)","NEUTRAL"))</f>
        <v>NEUTRAL</v>
      </c>
    </row>
    <row r="109">
      <c r="A109">
        <v>366</v>
      </c>
      <c r="B109" t="str">
        <v>2025-09-30</v>
      </c>
      <c r="C109">
        <v>3</v>
      </c>
      <c r="D109">
        <v>4</v>
      </c>
      <c r="E109">
        <v>7</v>
      </c>
      <c r="F109">
        <v>8</v>
      </c>
      <c r="G109">
        <v>9</v>
      </c>
      <c r="H109">
        <v>20</v>
      </c>
      <c r="I109">
        <v>2</v>
      </c>
      <c r="J109" t="str">
        <v>3 - 4 - 7 - 8 - 9 - 20 [CB: 2]</v>
      </c>
      <c r="K109">
        <f>SUM(C109:H109)</f>
        <v>51</v>
      </c>
      <c r="L109">
        <f>AVERAGE(C109:H109)</f>
        <v>8.5</v>
      </c>
      <c r="M109">
        <f>MAX(C109:H109)-MIN(C109:H109)</f>
        <v>17</v>
      </c>
      <c r="N109">
        <f>SUMPRODUCT(MOD(C109:H109,2))</f>
        <v>3</v>
      </c>
      <c r="O109">
        <f>6-N109</f>
        <v>3</v>
      </c>
      <c r="P109">
        <f>COUNTIF(C109:H109,"&lt;=14")</f>
        <v>5</v>
      </c>
      <c r="Q109">
        <f>COUNTIF(C109:H109,"&gt;=15")</f>
        <v>1</v>
      </c>
      <c r="R109">
        <f>SUMPRODUCT(--(D109:H109-C109:G109=1))</f>
        <v>3</v>
      </c>
      <c r="S109">
        <f>SUMPRODUCT(COUNTIF(C110:H110,C109:H109))</f>
        <v>1</v>
      </c>
      <c r="T109">
        <f>AVERAGE(K109:K113)</f>
        <v>51</v>
      </c>
      <c r="U109">
        <f>AVERAGE(K109:K128)</f>
        <v>51</v>
      </c>
      <c r="V109">
        <f>T109-U109</f>
        <v>0</v>
      </c>
      <c r="W109" t="str">
        <f>IF(T109&gt;U109,"EXPANDING (ABOVE TREND)",IF(T109&lt;U109,"CONTRACTING (BELOW TREND)","NEUTRAL"))</f>
        <v>NEUTRAL</v>
      </c>
    </row>
    <row r="110">
      <c r="A110">
        <v>365</v>
      </c>
      <c r="B110" t="str">
        <v>2025-09-26</v>
      </c>
      <c r="C110">
        <v>1</v>
      </c>
      <c r="D110">
        <v>2</v>
      </c>
      <c r="E110">
        <v>8</v>
      </c>
      <c r="F110">
        <v>16</v>
      </c>
      <c r="G110">
        <v>22</v>
      </c>
      <c r="H110">
        <v>24</v>
      </c>
      <c r="I110">
        <v>1</v>
      </c>
      <c r="J110" t="str">
        <v>1 - 2 - 8 - 16 - 22 - 24 [CB: 1]</v>
      </c>
      <c r="K110">
        <f>SUM(C110:H110)</f>
        <v>73</v>
      </c>
      <c r="L110">
        <f>AVERAGE(C110:H110)</f>
        <v>12.2</v>
      </c>
      <c r="M110">
        <f>MAX(C110:H110)-MIN(C110:H110)</f>
        <v>23</v>
      </c>
      <c r="N110">
        <f>SUMPRODUCT(MOD(C110:H110,2))</f>
        <v>1</v>
      </c>
      <c r="O110">
        <f>6-N110</f>
        <v>5</v>
      </c>
      <c r="P110">
        <f>COUNTIF(C110:H110,"&lt;=14")</f>
        <v>3</v>
      </c>
      <c r="Q110">
        <f>COUNTIF(C110:H110,"&gt;=15")</f>
        <v>3</v>
      </c>
      <c r="R110">
        <f>SUMPRODUCT(--(D110:H110-C110:G110=1))</f>
        <v>1</v>
      </c>
      <c r="S110">
        <f>SUMPRODUCT(COUNTIF(C111:H111,C110:H110))</f>
        <v>2</v>
      </c>
      <c r="T110">
        <f>AVERAGE(K110:K114)</f>
        <v>73</v>
      </c>
      <c r="U110">
        <f>AVERAGE(K110:K129)</f>
        <v>73</v>
      </c>
      <c r="V110">
        <f>T110-U110</f>
        <v>0</v>
      </c>
      <c r="W110" t="str">
        <f>IF(T110&gt;U110,"EXPANDING (ABOVE TREND)",IF(T110&lt;U110,"CONTRACTING (BELOW TREND)","NEUTRAL"))</f>
        <v>NEUTRAL</v>
      </c>
    </row>
    <row r="111">
      <c r="A111">
        <v>364</v>
      </c>
      <c r="B111" t="str">
        <v>2025-09-23</v>
      </c>
      <c r="C111">
        <v>2</v>
      </c>
      <c r="D111">
        <v>3</v>
      </c>
      <c r="E111">
        <v>6</v>
      </c>
      <c r="F111">
        <v>10</v>
      </c>
      <c r="G111">
        <v>16</v>
      </c>
      <c r="H111">
        <v>21</v>
      </c>
      <c r="I111">
        <v>2</v>
      </c>
      <c r="J111" t="str">
        <v>2 - 3 - 6 - 10 - 16 - 21 [CB: 2]</v>
      </c>
      <c r="K111">
        <f>SUM(C111:H111)</f>
        <v>58</v>
      </c>
      <c r="L111">
        <f>AVERAGE(C111:H111)</f>
        <v>9.7</v>
      </c>
      <c r="M111">
        <f>MAX(C111:H111)-MIN(C111:H111)</f>
        <v>19</v>
      </c>
      <c r="N111">
        <f>SUMPRODUCT(MOD(C111:H111,2))</f>
        <v>2</v>
      </c>
      <c r="O111">
        <f>6-N111</f>
        <v>4</v>
      </c>
      <c r="P111">
        <f>COUNTIF(C111:H111,"&lt;=14")</f>
        <v>4</v>
      </c>
      <c r="Q111">
        <f>COUNTIF(C111:H111,"&gt;=15")</f>
        <v>2</v>
      </c>
      <c r="R111">
        <f>SUMPRODUCT(--(D111:H111-C111:G111=1))</f>
        <v>1</v>
      </c>
      <c r="S111">
        <f>SUMPRODUCT(COUNTIF(C112:H112,C111:H111))</f>
        <v>1</v>
      </c>
      <c r="T111">
        <f>AVERAGE(K111:K115)</f>
        <v>58</v>
      </c>
      <c r="U111">
        <f>AVERAGE(K111:K130)</f>
        <v>58</v>
      </c>
      <c r="V111">
        <f>T111-U111</f>
        <v>0</v>
      </c>
      <c r="W111" t="str">
        <f>IF(T111&gt;U111,"EXPANDING (ABOVE TREND)",IF(T111&lt;U111,"CONTRACTING (BELOW TREND)","NEUTRAL"))</f>
        <v>NEUTRAL</v>
      </c>
    </row>
    <row r="112">
      <c r="A112">
        <v>363</v>
      </c>
      <c r="B112" t="str">
        <v>2025-09-19</v>
      </c>
      <c r="C112">
        <v>1</v>
      </c>
      <c r="D112">
        <v>2</v>
      </c>
      <c r="E112">
        <v>12</v>
      </c>
      <c r="F112">
        <v>13</v>
      </c>
      <c r="G112">
        <v>18</v>
      </c>
      <c r="H112">
        <v>26</v>
      </c>
      <c r="I112">
        <v>3</v>
      </c>
      <c r="J112" t="str">
        <v>1 - 2 - 12 - 13 - 18 - 26 [CB: 3]</v>
      </c>
      <c r="K112">
        <f>SUM(C112:H112)</f>
        <v>72</v>
      </c>
      <c r="L112">
        <f>AVERAGE(C112:H112)</f>
        <v>12</v>
      </c>
      <c r="M112">
        <f>MAX(C112:H112)-MIN(C112:H112)</f>
        <v>25</v>
      </c>
      <c r="N112">
        <f>SUMPRODUCT(MOD(C112:H112,2))</f>
        <v>2</v>
      </c>
      <c r="O112">
        <f>6-N112</f>
        <v>4</v>
      </c>
      <c r="P112">
        <f>COUNTIF(C112:H112,"&lt;=14")</f>
        <v>4</v>
      </c>
      <c r="Q112">
        <f>COUNTIF(C112:H112,"&gt;=15")</f>
        <v>2</v>
      </c>
      <c r="R112">
        <f>SUMPRODUCT(--(D112:H112-C112:G112=1))</f>
        <v>2</v>
      </c>
      <c r="S112">
        <f>SUMPRODUCT(COUNTIF(C113:H113,C112:H112))</f>
        <v>2</v>
      </c>
      <c r="T112">
        <f>AVERAGE(K112:K116)</f>
        <v>72</v>
      </c>
      <c r="U112">
        <f>AVERAGE(K112:K131)</f>
        <v>72</v>
      </c>
      <c r="V112">
        <f>T112-U112</f>
        <v>0</v>
      </c>
      <c r="W112" t="str">
        <f>IF(T112&gt;U112,"EXPANDING (ABOVE TREND)",IF(T112&lt;U112,"CONTRACTING (BELOW TREND)","NEUTRAL"))</f>
        <v>NEUTRAL</v>
      </c>
    </row>
    <row r="113">
      <c r="A113">
        <v>362</v>
      </c>
      <c r="B113" t="str">
        <v>2025-09-16</v>
      </c>
      <c r="C113">
        <v>2</v>
      </c>
      <c r="D113">
        <v>4</v>
      </c>
      <c r="E113">
        <v>8</v>
      </c>
      <c r="F113">
        <v>16</v>
      </c>
      <c r="G113">
        <v>26</v>
      </c>
      <c r="H113">
        <v>27</v>
      </c>
      <c r="I113">
        <v>2</v>
      </c>
      <c r="J113" t="str">
        <v>2 - 4 - 8 - 16 - 26 - 27 [CB: 2]</v>
      </c>
      <c r="K113">
        <f>SUM(C113:H113)</f>
        <v>83</v>
      </c>
      <c r="L113">
        <f>AVERAGE(C113:H113)</f>
        <v>13.8</v>
      </c>
      <c r="M113">
        <f>MAX(C113:H113)-MIN(C113:H113)</f>
        <v>25</v>
      </c>
      <c r="N113">
        <f>SUMPRODUCT(MOD(C113:H113,2))</f>
        <v>1</v>
      </c>
      <c r="O113">
        <f>6-N113</f>
        <v>5</v>
      </c>
      <c r="P113">
        <f>COUNTIF(C113:H113,"&lt;=14")</f>
        <v>3</v>
      </c>
      <c r="Q113">
        <f>COUNTIF(C113:H113,"&gt;=15")</f>
        <v>3</v>
      </c>
      <c r="R113">
        <f>SUMPRODUCT(--(D113:H113-C113:G113=1))</f>
        <v>1</v>
      </c>
      <c r="S113">
        <f>SUMPRODUCT(COUNTIF(C114:H114,C113:H113))</f>
        <v>2</v>
      </c>
      <c r="T113">
        <f>AVERAGE(K113:K117)</f>
        <v>83</v>
      </c>
      <c r="U113">
        <f>AVERAGE(K113:K132)</f>
        <v>83</v>
      </c>
      <c r="V113">
        <f>T113-U113</f>
        <v>0</v>
      </c>
      <c r="W113" t="str">
        <f>IF(T113&gt;U113,"EXPANDING (ABOVE TREND)",IF(T113&lt;U113,"CONTRACTING (BELOW TREND)","NEUTRAL"))</f>
        <v>NEUTRAL</v>
      </c>
    </row>
    <row r="114">
      <c r="A114">
        <v>361</v>
      </c>
      <c r="B114" t="str">
        <v>2025-09-12</v>
      </c>
      <c r="C114">
        <v>10</v>
      </c>
      <c r="D114">
        <v>17</v>
      </c>
      <c r="E114">
        <v>18</v>
      </c>
      <c r="F114">
        <v>19</v>
      </c>
      <c r="G114">
        <v>26</v>
      </c>
      <c r="H114">
        <v>27</v>
      </c>
      <c r="I114">
        <v>3</v>
      </c>
      <c r="J114" t="str">
        <v>10 - 17 - 18 - 19 - 26 - 27 [CB: 3]</v>
      </c>
      <c r="K114">
        <f>SUM(C114:H114)</f>
        <v>117</v>
      </c>
      <c r="L114">
        <f>AVERAGE(C114:H114)</f>
        <v>19.5</v>
      </c>
      <c r="M114">
        <f>MAX(C114:H114)-MIN(C114:H114)</f>
        <v>17</v>
      </c>
      <c r="N114">
        <f>SUMPRODUCT(MOD(C114:H114,2))</f>
        <v>3</v>
      </c>
      <c r="O114">
        <f>6-N114</f>
        <v>3</v>
      </c>
      <c r="P114">
        <f>COUNTIF(C114:H114,"&lt;=14")</f>
        <v>1</v>
      </c>
      <c r="Q114">
        <f>COUNTIF(C114:H114,"&gt;=15")</f>
        <v>5</v>
      </c>
      <c r="R114">
        <f>SUMPRODUCT(--(D114:H114-C114:G114=1))</f>
        <v>3</v>
      </c>
      <c r="S114">
        <f>SUMPRODUCT(COUNTIF(C115:H115,C114:H114))</f>
        <v>1</v>
      </c>
      <c r="T114">
        <f>AVERAGE(K114:K118)</f>
        <v>117</v>
      </c>
      <c r="U114">
        <f>AVERAGE(K114:K133)</f>
        <v>117</v>
      </c>
      <c r="V114">
        <f>T114-U114</f>
        <v>0</v>
      </c>
      <c r="W114" t="str">
        <f>IF(T114&gt;U114,"EXPANDING (ABOVE TREND)",IF(T114&lt;U114,"CONTRACTING (BELOW TREND)","NEUTRAL"))</f>
        <v>NEUTRAL</v>
      </c>
    </row>
    <row r="115">
      <c r="A115">
        <v>360</v>
      </c>
      <c r="B115" t="str">
        <v>2025-09-09</v>
      </c>
      <c r="C115">
        <v>3</v>
      </c>
      <c r="D115">
        <v>11</v>
      </c>
      <c r="E115">
        <v>13</v>
      </c>
      <c r="F115">
        <v>16</v>
      </c>
      <c r="G115">
        <v>24</v>
      </c>
      <c r="H115">
        <v>27</v>
      </c>
      <c r="I115">
        <v>3</v>
      </c>
      <c r="J115" t="str">
        <v>3 - 11 - 13 - 16 - 24 - 27 [CB: 3]</v>
      </c>
      <c r="K115">
        <f>SUM(C115:H115)</f>
        <v>94</v>
      </c>
      <c r="L115">
        <f>AVERAGE(C115:H115)</f>
        <v>15.7</v>
      </c>
      <c r="M115">
        <f>MAX(C115:H115)-MIN(C115:H115)</f>
        <v>24</v>
      </c>
      <c r="N115">
        <f>SUMPRODUCT(MOD(C115:H115,2))</f>
        <v>4</v>
      </c>
      <c r="O115">
        <f>6-N115</f>
        <v>2</v>
      </c>
      <c r="P115">
        <f>COUNTIF(C115:H115,"&lt;=14")</f>
        <v>3</v>
      </c>
      <c r="Q115">
        <f>COUNTIF(C115:H115,"&gt;=15")</f>
        <v>3</v>
      </c>
      <c r="R115">
        <f>SUMPRODUCT(--(D115:H115-C115:G115=1))</f>
        <v>0</v>
      </c>
      <c r="S115">
        <f>SUMPRODUCT(COUNTIF(C116:H116,C115:H115))</f>
        <v>1</v>
      </c>
      <c r="T115">
        <f>AVERAGE(K115:K119)</f>
        <v>94</v>
      </c>
      <c r="U115">
        <f>AVERAGE(K115:K134)</f>
        <v>94</v>
      </c>
      <c r="V115">
        <f>T115-U115</f>
        <v>0</v>
      </c>
      <c r="W115" t="str">
        <f>IF(T115&gt;U115,"EXPANDING (ABOVE TREND)",IF(T115&lt;U115,"CONTRACTING (BELOW TREND)","NEUTRAL"))</f>
        <v>NEUTRAL</v>
      </c>
    </row>
    <row r="116">
      <c r="A116">
        <v>359</v>
      </c>
      <c r="B116" t="str">
        <v>2025-09-05</v>
      </c>
      <c r="C116">
        <v>7</v>
      </c>
      <c r="D116">
        <v>12</v>
      </c>
      <c r="E116">
        <v>20</v>
      </c>
      <c r="F116">
        <v>21</v>
      </c>
      <c r="G116">
        <v>25</v>
      </c>
      <c r="H116">
        <v>27</v>
      </c>
      <c r="I116">
        <v>3</v>
      </c>
      <c r="J116" t="str">
        <v>7 - 12 - 20 - 21 - 25 - 27 [CB: 3]</v>
      </c>
      <c r="K116">
        <f>SUM(C116:H116)</f>
        <v>112</v>
      </c>
      <c r="L116">
        <f>AVERAGE(C116:H116)</f>
        <v>18.7</v>
      </c>
      <c r="M116">
        <f>MAX(C116:H116)-MIN(C116:H116)</f>
        <v>20</v>
      </c>
      <c r="N116">
        <f>SUMPRODUCT(MOD(C116:H116,2))</f>
        <v>4</v>
      </c>
      <c r="O116">
        <f>6-N116</f>
        <v>2</v>
      </c>
      <c r="P116">
        <f>COUNTIF(C116:H116,"&lt;=14")</f>
        <v>2</v>
      </c>
      <c r="Q116">
        <f>COUNTIF(C116:H116,"&gt;=15")</f>
        <v>4</v>
      </c>
      <c r="R116">
        <f>SUMPRODUCT(--(D116:H116-C116:G116=1))</f>
        <v>1</v>
      </c>
      <c r="S116">
        <f>SUMPRODUCT(COUNTIF(C117:H117,C116:H116))</f>
        <v>1</v>
      </c>
      <c r="T116">
        <f>AVERAGE(K116:K120)</f>
        <v>112</v>
      </c>
      <c r="U116">
        <f>AVERAGE(K116:K135)</f>
        <v>112</v>
      </c>
      <c r="V116">
        <f>T116-U116</f>
        <v>0</v>
      </c>
      <c r="W116" t="str">
        <f>IF(T116&gt;U116,"EXPANDING (ABOVE TREND)",IF(T116&lt;U116,"CONTRACTING (BELOW TREND)","NEUTRAL"))</f>
        <v>NEUTRAL</v>
      </c>
    </row>
    <row r="117">
      <c r="A117">
        <v>358</v>
      </c>
      <c r="B117" t="str">
        <v>2025-09-02</v>
      </c>
      <c r="C117">
        <v>4</v>
      </c>
      <c r="D117">
        <v>5</v>
      </c>
      <c r="E117">
        <v>7</v>
      </c>
      <c r="F117">
        <v>8</v>
      </c>
      <c r="G117">
        <v>13</v>
      </c>
      <c r="H117">
        <v>22</v>
      </c>
      <c r="I117">
        <v>3</v>
      </c>
      <c r="J117" t="str">
        <v>4 - 5 - 7 - 8 - 13 - 22 [CB: 3]</v>
      </c>
      <c r="K117">
        <f>SUM(C117:H117)</f>
        <v>59</v>
      </c>
      <c r="L117">
        <f>AVERAGE(C117:H117)</f>
        <v>9.8</v>
      </c>
      <c r="M117">
        <f>MAX(C117:H117)-MIN(C117:H117)</f>
        <v>18</v>
      </c>
      <c r="N117">
        <f>SUMPRODUCT(MOD(C117:H117,2))</f>
        <v>3</v>
      </c>
      <c r="O117">
        <f>6-N117</f>
        <v>3</v>
      </c>
      <c r="P117">
        <f>COUNTIF(C117:H117,"&lt;=14")</f>
        <v>5</v>
      </c>
      <c r="Q117">
        <f>COUNTIF(C117:H117,"&gt;=15")</f>
        <v>1</v>
      </c>
      <c r="R117">
        <f>SUMPRODUCT(--(D117:H117-C117:G117=1))</f>
        <v>2</v>
      </c>
      <c r="S117">
        <f>SUMPRODUCT(COUNTIF(C118:H118,C117:H117))</f>
        <v>1</v>
      </c>
      <c r="T117">
        <f>AVERAGE(K117:K121)</f>
        <v>59</v>
      </c>
      <c r="U117">
        <f>AVERAGE(K117:K136)</f>
        <v>59</v>
      </c>
      <c r="V117">
        <f>T117-U117</f>
        <v>0</v>
      </c>
      <c r="W117" t="str">
        <f>IF(T117&gt;U117,"EXPANDING (ABOVE TREND)",IF(T117&lt;U117,"CONTRACTING (BELOW TREND)","NEUTRAL"))</f>
        <v>NEUTRAL</v>
      </c>
    </row>
    <row r="118">
      <c r="A118">
        <v>357</v>
      </c>
      <c r="B118" t="str">
        <v>2025-08-29</v>
      </c>
      <c r="C118">
        <v>7</v>
      </c>
      <c r="D118">
        <v>11</v>
      </c>
      <c r="E118">
        <v>12</v>
      </c>
      <c r="F118">
        <v>18</v>
      </c>
      <c r="G118">
        <v>19</v>
      </c>
      <c r="H118">
        <v>20</v>
      </c>
      <c r="I118">
        <v>2</v>
      </c>
      <c r="J118" t="str">
        <v>7 - 11 - 12 - 18 - 19 - 20 [CB: 2]</v>
      </c>
      <c r="K118">
        <f>SUM(C118:H118)</f>
        <v>87</v>
      </c>
      <c r="L118">
        <f>AVERAGE(C118:H118)</f>
        <v>14.5</v>
      </c>
      <c r="M118">
        <f>MAX(C118:H118)-MIN(C118:H118)</f>
        <v>13</v>
      </c>
      <c r="N118">
        <f>SUMPRODUCT(MOD(C118:H118,2))</f>
        <v>3</v>
      </c>
      <c r="O118">
        <f>6-N118</f>
        <v>3</v>
      </c>
      <c r="P118">
        <f>COUNTIF(C118:H118,"&lt;=14")</f>
        <v>3</v>
      </c>
      <c r="Q118">
        <f>COUNTIF(C118:H118,"&gt;=15")</f>
        <v>3</v>
      </c>
      <c r="R118">
        <f>SUMPRODUCT(--(D118:H118-C118:G118=1))</f>
        <v>3</v>
      </c>
      <c r="S118">
        <f>SUMPRODUCT(COUNTIF(C119:H119,C118:H118))</f>
        <v>2</v>
      </c>
      <c r="T118">
        <f>AVERAGE(K118:K122)</f>
        <v>87</v>
      </c>
      <c r="U118">
        <f>AVERAGE(K118:K137)</f>
        <v>87</v>
      </c>
      <c r="V118">
        <f>T118-U118</f>
        <v>0</v>
      </c>
      <c r="W118" t="str">
        <f>IF(T118&gt;U118,"EXPANDING (ABOVE TREND)",IF(T118&lt;U118,"CONTRACTING (BELOW TREND)","NEUTRAL"))</f>
        <v>NEUTRAL</v>
      </c>
    </row>
    <row r="119">
      <c r="A119">
        <v>356</v>
      </c>
      <c r="B119" t="str">
        <v>2025-08-26</v>
      </c>
      <c r="C119">
        <v>11</v>
      </c>
      <c r="D119">
        <v>14</v>
      </c>
      <c r="E119">
        <v>20</v>
      </c>
      <c r="F119">
        <v>22</v>
      </c>
      <c r="G119">
        <v>25</v>
      </c>
      <c r="H119">
        <v>28</v>
      </c>
      <c r="I119">
        <v>2</v>
      </c>
      <c r="J119" t="str">
        <v>11 - 14 - 20 - 22 - 25 - 28 [CB: 2]</v>
      </c>
      <c r="K119">
        <f>SUM(C119:H119)</f>
        <v>120</v>
      </c>
      <c r="L119">
        <f>AVERAGE(C119:H119)</f>
        <v>20</v>
      </c>
      <c r="M119">
        <f>MAX(C119:H119)-MIN(C119:H119)</f>
        <v>17</v>
      </c>
      <c r="N119">
        <f>SUMPRODUCT(MOD(C119:H119,2))</f>
        <v>2</v>
      </c>
      <c r="O119">
        <f>6-N119</f>
        <v>4</v>
      </c>
      <c r="P119">
        <f>COUNTIF(C119:H119,"&lt;=14")</f>
        <v>2</v>
      </c>
      <c r="Q119">
        <f>COUNTIF(C119:H119,"&gt;=15")</f>
        <v>4</v>
      </c>
      <c r="R119">
        <f>SUMPRODUCT(--(D119:H119-C119:G119=1))</f>
        <v>0</v>
      </c>
      <c r="S119">
        <f>SUMPRODUCT(COUNTIF(C120:H120,C119:H119))</f>
        <v>0</v>
      </c>
      <c r="T119">
        <f>AVERAGE(K119:K123)</f>
        <v>120</v>
      </c>
      <c r="U119">
        <f>AVERAGE(K119:K138)</f>
        <v>120</v>
      </c>
      <c r="V119">
        <f>T119-U119</f>
        <v>0</v>
      </c>
      <c r="W119" t="str">
        <f>IF(T119&gt;U119,"EXPANDING (ABOVE TREND)",IF(T119&lt;U119,"CONTRACTING (BELOW TREND)","NEUTRAL"))</f>
        <v>NEUTRAL</v>
      </c>
    </row>
    <row r="120">
      <c r="A120">
        <v>355</v>
      </c>
      <c r="B120" t="str">
        <v>2025-08-22</v>
      </c>
      <c r="C120">
        <v>4</v>
      </c>
      <c r="D120">
        <v>5</v>
      </c>
      <c r="E120">
        <v>16</v>
      </c>
      <c r="F120">
        <v>23</v>
      </c>
      <c r="G120">
        <v>24</v>
      </c>
      <c r="H120">
        <v>27</v>
      </c>
      <c r="I120">
        <v>1</v>
      </c>
      <c r="J120" t="str">
        <v>4 - 5 - 16 - 23 - 24 - 27 [CB: 1]</v>
      </c>
      <c r="K120">
        <f>SUM(C120:H120)</f>
        <v>99</v>
      </c>
      <c r="L120">
        <f>AVERAGE(C120:H120)</f>
        <v>16.5</v>
      </c>
      <c r="M120">
        <f>MAX(C120:H120)-MIN(C120:H120)</f>
        <v>23</v>
      </c>
      <c r="N120">
        <f>SUMPRODUCT(MOD(C120:H120,2))</f>
        <v>3</v>
      </c>
      <c r="O120">
        <f>6-N120</f>
        <v>3</v>
      </c>
      <c r="P120">
        <f>COUNTIF(C120:H120,"&lt;=14")</f>
        <v>2</v>
      </c>
      <c r="Q120">
        <f>COUNTIF(C120:H120,"&gt;=15")</f>
        <v>4</v>
      </c>
      <c r="R120">
        <f>SUMPRODUCT(--(D120:H120-C120:G120=1))</f>
        <v>2</v>
      </c>
      <c r="S120">
        <f>SUMPRODUCT(COUNTIF(C121:H121,C120:H120))</f>
        <v>1</v>
      </c>
      <c r="T120">
        <f>AVERAGE(K120:K124)</f>
        <v>99</v>
      </c>
      <c r="U120">
        <f>AVERAGE(K120:K139)</f>
        <v>99</v>
      </c>
      <c r="V120">
        <f>T120-U120</f>
        <v>0</v>
      </c>
      <c r="W120" t="str">
        <f>IF(T120&gt;U120,"EXPANDING (ABOVE TREND)",IF(T120&lt;U120,"CONTRACTING (BELOW TREND)","NEUTRAL"))</f>
        <v>NEUTRAL</v>
      </c>
    </row>
    <row r="121">
      <c r="A121">
        <v>354</v>
      </c>
      <c r="B121" t="str">
        <v>2025-08-19</v>
      </c>
      <c r="C121">
        <v>8</v>
      </c>
      <c r="D121">
        <v>9</v>
      </c>
      <c r="E121">
        <v>13</v>
      </c>
      <c r="F121">
        <v>16</v>
      </c>
      <c r="G121">
        <v>19</v>
      </c>
      <c r="H121">
        <v>26</v>
      </c>
      <c r="I121">
        <v>2</v>
      </c>
      <c r="J121" t="str">
        <v>8 - 9 - 13 - 16 - 19 - 26 [CB: 2]</v>
      </c>
      <c r="K121">
        <f>SUM(C121:H121)</f>
        <v>91</v>
      </c>
      <c r="L121">
        <f>AVERAGE(C121:H121)</f>
        <v>15.2</v>
      </c>
      <c r="M121">
        <f>MAX(C121:H121)-MIN(C121:H121)</f>
        <v>18</v>
      </c>
      <c r="N121">
        <f>SUMPRODUCT(MOD(C121:H121,2))</f>
        <v>3</v>
      </c>
      <c r="O121">
        <f>6-N121</f>
        <v>3</v>
      </c>
      <c r="P121">
        <f>COUNTIF(C121:H121,"&lt;=14")</f>
        <v>3</v>
      </c>
      <c r="Q121">
        <f>COUNTIF(C121:H121,"&gt;=15")</f>
        <v>3</v>
      </c>
      <c r="R121">
        <f>SUMPRODUCT(--(D121:H121-C121:G121=1))</f>
        <v>1</v>
      </c>
      <c r="S121">
        <f>SUMPRODUCT(COUNTIF(C122:H122,C121:H121))</f>
        <v>2</v>
      </c>
      <c r="T121">
        <f>AVERAGE(K121:K125)</f>
        <v>91</v>
      </c>
      <c r="U121">
        <f>AVERAGE(K121:K140)</f>
        <v>91</v>
      </c>
      <c r="V121">
        <f>T121-U121</f>
        <v>0</v>
      </c>
      <c r="W121" t="str">
        <f>IF(T121&gt;U121,"EXPANDING (ABOVE TREND)",IF(T121&lt;U121,"CONTRACTING (BELOW TREND)","NEUTRAL"))</f>
        <v>NEUTRAL</v>
      </c>
    </row>
    <row r="122">
      <c r="A122">
        <v>353</v>
      </c>
      <c r="B122" t="str">
        <v>2025-08-15</v>
      </c>
      <c r="C122">
        <v>1</v>
      </c>
      <c r="D122">
        <v>2</v>
      </c>
      <c r="E122">
        <v>8</v>
      </c>
      <c r="F122">
        <v>9</v>
      </c>
      <c r="G122">
        <v>21</v>
      </c>
      <c r="H122">
        <v>25</v>
      </c>
      <c r="I122">
        <v>3</v>
      </c>
      <c r="J122" t="str">
        <v>1 - 2 - 8 - 9 - 21 - 25 [CB: 3]</v>
      </c>
      <c r="K122">
        <f>SUM(C122:H122)</f>
        <v>66</v>
      </c>
      <c r="L122">
        <f>AVERAGE(C122:H122)</f>
        <v>11</v>
      </c>
      <c r="M122">
        <f>MAX(C122:H122)-MIN(C122:H122)</f>
        <v>24</v>
      </c>
      <c r="N122">
        <f>SUMPRODUCT(MOD(C122:H122,2))</f>
        <v>4</v>
      </c>
      <c r="O122">
        <f>6-N122</f>
        <v>2</v>
      </c>
      <c r="P122">
        <f>COUNTIF(C122:H122,"&lt;=14")</f>
        <v>4</v>
      </c>
      <c r="Q122">
        <f>COUNTIF(C122:H122,"&gt;=15")</f>
        <v>2</v>
      </c>
      <c r="R122">
        <f>SUMPRODUCT(--(D122:H122-C122:G122=1))</f>
        <v>2</v>
      </c>
      <c r="S122">
        <f>SUMPRODUCT(COUNTIF(C123:H123,C122:H122))</f>
        <v>2</v>
      </c>
      <c r="T122">
        <f>AVERAGE(K122:K126)</f>
        <v>66</v>
      </c>
      <c r="U122">
        <f>AVERAGE(K122:K141)</f>
        <v>66</v>
      </c>
      <c r="V122">
        <f>T122-U122</f>
        <v>0</v>
      </c>
      <c r="W122" t="str">
        <f>IF(T122&gt;U122,"EXPANDING (ABOVE TREND)",IF(T122&lt;U122,"CONTRACTING (BELOW TREND)","NEUTRAL"))</f>
        <v>NEUTRAL</v>
      </c>
    </row>
    <row r="123">
      <c r="A123">
        <v>352</v>
      </c>
      <c r="B123" t="str">
        <v>2025-08-12</v>
      </c>
      <c r="C123">
        <v>1</v>
      </c>
      <c r="D123">
        <v>3</v>
      </c>
      <c r="E123">
        <v>17</v>
      </c>
      <c r="F123">
        <v>18</v>
      </c>
      <c r="G123">
        <v>22</v>
      </c>
      <c r="H123">
        <v>25</v>
      </c>
      <c r="I123">
        <v>2</v>
      </c>
      <c r="J123" t="str">
        <v>1 - 3 - 17 - 18 - 22 - 25 [CB: 2]</v>
      </c>
      <c r="K123">
        <f>SUM(C123:H123)</f>
        <v>86</v>
      </c>
      <c r="L123">
        <f>AVERAGE(C123:H123)</f>
        <v>14.3</v>
      </c>
      <c r="M123">
        <f>MAX(C123:H123)-MIN(C123:H123)</f>
        <v>24</v>
      </c>
      <c r="N123">
        <f>SUMPRODUCT(MOD(C123:H123,2))</f>
        <v>4</v>
      </c>
      <c r="O123">
        <f>6-N123</f>
        <v>2</v>
      </c>
      <c r="P123">
        <f>COUNTIF(C123:H123,"&lt;=14")</f>
        <v>2</v>
      </c>
      <c r="Q123">
        <f>COUNTIF(C123:H123,"&gt;=15")</f>
        <v>4</v>
      </c>
      <c r="R123">
        <f>SUMPRODUCT(--(D123:H123-C123:G123=1))</f>
        <v>1</v>
      </c>
      <c r="S123">
        <f>SUMPRODUCT(COUNTIF(C124:H124,C123:H123))</f>
        <v>2</v>
      </c>
      <c r="T123">
        <f>AVERAGE(K123:K127)</f>
        <v>86</v>
      </c>
      <c r="U123">
        <f>AVERAGE(K123:K142)</f>
        <v>86</v>
      </c>
      <c r="V123">
        <f>T123-U123</f>
        <v>0</v>
      </c>
      <c r="W123" t="str">
        <f>IF(T123&gt;U123,"EXPANDING (ABOVE TREND)",IF(T123&lt;U123,"CONTRACTING (BELOW TREND)","NEUTRAL"))</f>
        <v>NEUTRAL</v>
      </c>
    </row>
    <row r="124">
      <c r="A124">
        <v>351</v>
      </c>
      <c r="B124" t="str">
        <v>2025-08-08</v>
      </c>
      <c r="C124">
        <v>10</v>
      </c>
      <c r="D124">
        <v>16</v>
      </c>
      <c r="E124">
        <v>18</v>
      </c>
      <c r="F124">
        <v>20</v>
      </c>
      <c r="G124">
        <v>22</v>
      </c>
      <c r="H124">
        <v>27</v>
      </c>
      <c r="I124">
        <v>1</v>
      </c>
      <c r="J124" t="str">
        <v>10 - 16 - 18 - 20 - 22 - 27 [CB: 1]</v>
      </c>
      <c r="K124">
        <f>SUM(C124:H124)</f>
        <v>113</v>
      </c>
      <c r="L124">
        <f>AVERAGE(C124:H124)</f>
        <v>18.8</v>
      </c>
      <c r="M124">
        <f>MAX(C124:H124)-MIN(C124:H124)</f>
        <v>17</v>
      </c>
      <c r="N124">
        <f>SUMPRODUCT(MOD(C124:H124,2))</f>
        <v>1</v>
      </c>
      <c r="O124">
        <f>6-N124</f>
        <v>5</v>
      </c>
      <c r="P124">
        <f>COUNTIF(C124:H124,"&lt;=14")</f>
        <v>1</v>
      </c>
      <c r="Q124">
        <f>COUNTIF(C124:H124,"&gt;=15")</f>
        <v>5</v>
      </c>
      <c r="R124">
        <f>SUMPRODUCT(--(D124:H124-C124:G124=1))</f>
        <v>0</v>
      </c>
      <c r="S124">
        <f>SUMPRODUCT(COUNTIF(C125:H125,C124:H124))</f>
        <v>1</v>
      </c>
      <c r="T124">
        <f>AVERAGE(K124:K128)</f>
        <v>113</v>
      </c>
      <c r="U124">
        <f>AVERAGE(K124:K143)</f>
        <v>113</v>
      </c>
      <c r="V124">
        <f>T124-U124</f>
        <v>0</v>
      </c>
      <c r="W124" t="str">
        <f>IF(T124&gt;U124,"EXPANDING (ABOVE TREND)",IF(T124&lt;U124,"CONTRACTING (BELOW TREND)","NEUTRAL"))</f>
        <v>NEUTRAL</v>
      </c>
    </row>
    <row r="125">
      <c r="A125">
        <v>350</v>
      </c>
      <c r="B125" t="str">
        <v>2025-08-05</v>
      </c>
      <c r="C125">
        <v>2</v>
      </c>
      <c r="D125">
        <v>5</v>
      </c>
      <c r="E125">
        <v>10</v>
      </c>
      <c r="F125">
        <v>13</v>
      </c>
      <c r="G125">
        <v>24</v>
      </c>
      <c r="H125">
        <v>28</v>
      </c>
      <c r="I125">
        <v>3</v>
      </c>
      <c r="J125" t="str">
        <v>2 - 5 - 10 - 13 - 24 - 28 [CB: 3]</v>
      </c>
      <c r="K125">
        <f>SUM(C125:H125)</f>
        <v>82</v>
      </c>
      <c r="L125">
        <f>AVERAGE(C125:H125)</f>
        <v>13.7</v>
      </c>
      <c r="M125">
        <f>MAX(C125:H125)-MIN(C125:H125)</f>
        <v>26</v>
      </c>
      <c r="N125">
        <f>SUMPRODUCT(MOD(C125:H125,2))</f>
        <v>2</v>
      </c>
      <c r="O125">
        <f>6-N125</f>
        <v>4</v>
      </c>
      <c r="P125">
        <f>COUNTIF(C125:H125,"&lt;=14")</f>
        <v>4</v>
      </c>
      <c r="Q125">
        <f>COUNTIF(C125:H125,"&gt;=15")</f>
        <v>2</v>
      </c>
      <c r="R125">
        <f>SUMPRODUCT(--(D125:H125-C125:G125=1))</f>
        <v>0</v>
      </c>
      <c r="S125">
        <f>SUMPRODUCT(COUNTIF(C126:H126,C125:H125))</f>
        <v>2</v>
      </c>
      <c r="T125">
        <f>AVERAGE(K125:K129)</f>
        <v>82</v>
      </c>
      <c r="U125">
        <f>AVERAGE(K125:K144)</f>
        <v>82</v>
      </c>
      <c r="V125">
        <f>T125-U125</f>
        <v>0</v>
      </c>
      <c r="W125" t="str">
        <f>IF(T125&gt;U125,"EXPANDING (ABOVE TREND)",IF(T125&lt;U125,"CONTRACTING (BELOW TREND)","NEUTRAL"))</f>
        <v>NEUTRAL</v>
      </c>
    </row>
    <row r="126">
      <c r="A126">
        <v>349</v>
      </c>
      <c r="B126" t="str">
        <v>2025-08-01</v>
      </c>
      <c r="C126">
        <v>1</v>
      </c>
      <c r="D126">
        <v>4</v>
      </c>
      <c r="E126">
        <v>9</v>
      </c>
      <c r="F126">
        <v>11</v>
      </c>
      <c r="G126">
        <v>24</v>
      </c>
      <c r="H126">
        <v>28</v>
      </c>
      <c r="I126">
        <v>2</v>
      </c>
      <c r="J126" t="str">
        <v>1 - 4 - 9 - 11 - 24 - 28 [CB: 2]</v>
      </c>
      <c r="K126">
        <f>SUM(C126:H126)</f>
        <v>77</v>
      </c>
      <c r="L126">
        <f>AVERAGE(C126:H126)</f>
        <v>12.8</v>
      </c>
      <c r="M126">
        <f>MAX(C126:H126)-MIN(C126:H126)</f>
        <v>27</v>
      </c>
      <c r="N126">
        <f>SUMPRODUCT(MOD(C126:H126,2))</f>
        <v>3</v>
      </c>
      <c r="O126">
        <f>6-N126</f>
        <v>3</v>
      </c>
      <c r="P126">
        <f>COUNTIF(C126:H126,"&lt;=14")</f>
        <v>4</v>
      </c>
      <c r="Q126">
        <f>COUNTIF(C126:H126,"&gt;=15")</f>
        <v>2</v>
      </c>
      <c r="R126">
        <f>SUMPRODUCT(--(D126:H126-C126:G126=1))</f>
        <v>0</v>
      </c>
      <c r="S126">
        <f>SUMPRODUCT(COUNTIF(C127:H127,C126:H126))</f>
        <v>0</v>
      </c>
      <c r="T126">
        <f>AVERAGE(K126:K130)</f>
        <v>77</v>
      </c>
      <c r="U126">
        <f>AVERAGE(K126:K145)</f>
        <v>77</v>
      </c>
      <c r="V126">
        <f>T126-U126</f>
        <v>0</v>
      </c>
      <c r="W126" t="str">
        <f>IF(T126&gt;U126,"EXPANDING (ABOVE TREND)",IF(T126&lt;U126,"CONTRACTING (BELOW TREND)","NEUTRAL"))</f>
        <v>NEUTRAL</v>
      </c>
    </row>
    <row r="127">
      <c r="A127">
        <v>348</v>
      </c>
      <c r="B127" t="str">
        <v>2025-07-29</v>
      </c>
      <c r="C127">
        <v>5</v>
      </c>
      <c r="D127">
        <v>8</v>
      </c>
      <c r="E127">
        <v>10</v>
      </c>
      <c r="F127">
        <v>14</v>
      </c>
      <c r="G127">
        <v>17</v>
      </c>
      <c r="H127">
        <v>20</v>
      </c>
      <c r="I127">
        <v>2</v>
      </c>
      <c r="J127" t="str">
        <v>5 - 8 - 10 - 14 - 17 - 20 [CB: 2]</v>
      </c>
      <c r="K127">
        <f>SUM(C127:H127)</f>
        <v>74</v>
      </c>
      <c r="L127">
        <f>AVERAGE(C127:H127)</f>
        <v>12.3</v>
      </c>
      <c r="M127">
        <f>MAX(C127:H127)-MIN(C127:H127)</f>
        <v>15</v>
      </c>
      <c r="N127">
        <f>SUMPRODUCT(MOD(C127:H127,2))</f>
        <v>2</v>
      </c>
      <c r="O127">
        <f>6-N127</f>
        <v>4</v>
      </c>
      <c r="P127">
        <f>COUNTIF(C127:H127,"&lt;=14")</f>
        <v>4</v>
      </c>
      <c r="Q127">
        <f>COUNTIF(C127:H127,"&gt;=15")</f>
        <v>2</v>
      </c>
      <c r="R127">
        <f>SUMPRODUCT(--(D127:H127-C127:G127=1))</f>
        <v>0</v>
      </c>
      <c r="S127">
        <f>SUMPRODUCT(COUNTIF(C128:H128,C127:H127))</f>
        <v>3</v>
      </c>
      <c r="T127">
        <f>AVERAGE(K127:K131)</f>
        <v>74</v>
      </c>
      <c r="U127">
        <f>AVERAGE(K127:K146)</f>
        <v>74</v>
      </c>
      <c r="V127">
        <f>T127-U127</f>
        <v>0</v>
      </c>
      <c r="W127" t="str">
        <f>IF(T127&gt;U127,"EXPANDING (ABOVE TREND)",IF(T127&lt;U127,"CONTRACTING (BELOW TREND)","NEUTRAL"))</f>
        <v>NEUTRAL</v>
      </c>
    </row>
    <row r="128">
      <c r="A128">
        <v>347</v>
      </c>
      <c r="B128" t="str">
        <v>2025-07-25</v>
      </c>
      <c r="C128">
        <v>7</v>
      </c>
      <c r="D128">
        <v>10</v>
      </c>
      <c r="E128">
        <v>12</v>
      </c>
      <c r="F128">
        <v>14</v>
      </c>
      <c r="G128">
        <v>17</v>
      </c>
      <c r="H128">
        <v>27</v>
      </c>
      <c r="I128">
        <v>3</v>
      </c>
      <c r="J128" t="str">
        <v>7 - 10 - 12 - 14 - 17 - 27 [CB: 3]</v>
      </c>
      <c r="K128">
        <f>SUM(C128:H128)</f>
        <v>87</v>
      </c>
      <c r="L128">
        <f>AVERAGE(C128:H128)</f>
        <v>14.5</v>
      </c>
      <c r="M128">
        <f>MAX(C128:H128)-MIN(C128:H128)</f>
        <v>20</v>
      </c>
      <c r="N128">
        <f>SUMPRODUCT(MOD(C128:H128,2))</f>
        <v>3</v>
      </c>
      <c r="O128">
        <f>6-N128</f>
        <v>3</v>
      </c>
      <c r="P128">
        <f>COUNTIF(C128:H128,"&lt;=14")</f>
        <v>4</v>
      </c>
      <c r="Q128">
        <f>COUNTIF(C128:H128,"&gt;=15")</f>
        <v>2</v>
      </c>
      <c r="R128">
        <f>SUMPRODUCT(--(D128:H128-C128:G128=1))</f>
        <v>0</v>
      </c>
      <c r="S128">
        <f>SUMPRODUCT(COUNTIF(C129:H129,C128:H128))</f>
        <v>1</v>
      </c>
      <c r="T128">
        <f>AVERAGE(K128:K132)</f>
        <v>87</v>
      </c>
      <c r="U128">
        <f>AVERAGE(K128:K147)</f>
        <v>87</v>
      </c>
      <c r="V128">
        <f>T128-U128</f>
        <v>0</v>
      </c>
      <c r="W128" t="str">
        <f>IF(T128&gt;U128,"EXPANDING (ABOVE TREND)",IF(T128&lt;U128,"CONTRACTING (BELOW TREND)","NEUTRAL"))</f>
        <v>NEUTRAL</v>
      </c>
    </row>
    <row r="129">
      <c r="A129">
        <v>346</v>
      </c>
      <c r="B129" t="str">
        <v>2025-07-22</v>
      </c>
      <c r="C129">
        <v>2</v>
      </c>
      <c r="D129">
        <v>4</v>
      </c>
      <c r="E129">
        <v>14</v>
      </c>
      <c r="F129">
        <v>18</v>
      </c>
      <c r="G129">
        <v>22</v>
      </c>
      <c r="H129">
        <v>25</v>
      </c>
      <c r="I129">
        <v>2</v>
      </c>
      <c r="J129" t="str">
        <v>2 - 4 - 14 - 18 - 22 - 25 [CB: 2]</v>
      </c>
      <c r="K129">
        <f>SUM(C129:H129)</f>
        <v>85</v>
      </c>
      <c r="L129">
        <f>AVERAGE(C129:H129)</f>
        <v>14.2</v>
      </c>
      <c r="M129">
        <f>MAX(C129:H129)-MIN(C129:H129)</f>
        <v>23</v>
      </c>
      <c r="N129">
        <f>SUMPRODUCT(MOD(C129:H129,2))</f>
        <v>1</v>
      </c>
      <c r="O129">
        <f>6-N129</f>
        <v>5</v>
      </c>
      <c r="P129">
        <f>COUNTIF(C129:H129,"&lt;=14")</f>
        <v>3</v>
      </c>
      <c r="Q129">
        <f>COUNTIF(C129:H129,"&gt;=15")</f>
        <v>3</v>
      </c>
      <c r="R129">
        <f>SUMPRODUCT(--(D129:H129-C129:G129=1))</f>
        <v>0</v>
      </c>
      <c r="S129">
        <f>SUMPRODUCT(COUNTIF(C130:H130,C129:H129))</f>
        <v>2</v>
      </c>
      <c r="T129">
        <f>AVERAGE(K129:K133)</f>
        <v>85</v>
      </c>
      <c r="U129">
        <f>AVERAGE(K129:K148)</f>
        <v>85</v>
      </c>
      <c r="V129">
        <f>T129-U129</f>
        <v>0</v>
      </c>
      <c r="W129" t="str">
        <f>IF(T129&gt;U129,"EXPANDING (ABOVE TREND)",IF(T129&lt;U129,"CONTRACTING (BELOW TREND)","NEUTRAL"))</f>
        <v>NEUTRAL</v>
      </c>
    </row>
    <row r="130">
      <c r="A130">
        <v>345</v>
      </c>
      <c r="B130" t="str">
        <v>2025-07-18</v>
      </c>
      <c r="C130">
        <v>2</v>
      </c>
      <c r="D130">
        <v>3</v>
      </c>
      <c r="E130">
        <v>12</v>
      </c>
      <c r="F130">
        <v>18</v>
      </c>
      <c r="G130">
        <v>20</v>
      </c>
      <c r="H130">
        <v>21</v>
      </c>
      <c r="I130">
        <v>3</v>
      </c>
      <c r="J130" t="str">
        <v>2 - 3 - 12 - 18 - 20 - 21 [CB: 3]</v>
      </c>
      <c r="K130">
        <f>SUM(C130:H130)</f>
        <v>76</v>
      </c>
      <c r="L130">
        <f>AVERAGE(C130:H130)</f>
        <v>12.7</v>
      </c>
      <c r="M130">
        <f>MAX(C130:H130)-MIN(C130:H130)</f>
        <v>19</v>
      </c>
      <c r="N130">
        <f>SUMPRODUCT(MOD(C130:H130,2))</f>
        <v>2</v>
      </c>
      <c r="O130">
        <f>6-N130</f>
        <v>4</v>
      </c>
      <c r="P130">
        <f>COUNTIF(C130:H130,"&lt;=14")</f>
        <v>3</v>
      </c>
      <c r="Q130">
        <f>COUNTIF(C130:H130,"&gt;=15")</f>
        <v>3</v>
      </c>
      <c r="R130">
        <f>SUMPRODUCT(--(D130:H130-C130:G130=1))</f>
        <v>2</v>
      </c>
      <c r="S130">
        <f>SUMPRODUCT(COUNTIF(C131:H131,C130:H130))</f>
        <v>2</v>
      </c>
      <c r="T130">
        <f>AVERAGE(K130:K134)</f>
        <v>76</v>
      </c>
      <c r="U130">
        <f>AVERAGE(K130:K149)</f>
        <v>76</v>
      </c>
      <c r="V130">
        <f>T130-U130</f>
        <v>0</v>
      </c>
      <c r="W130" t="str">
        <f>IF(T130&gt;U130,"EXPANDING (ABOVE TREND)",IF(T130&lt;U130,"CONTRACTING (BELOW TREND)","NEUTRAL"))</f>
        <v>NEUTRAL</v>
      </c>
    </row>
    <row r="131">
      <c r="A131">
        <v>344</v>
      </c>
      <c r="B131" t="str">
        <v>2025-07-15</v>
      </c>
      <c r="C131">
        <v>8</v>
      </c>
      <c r="D131">
        <v>11</v>
      </c>
      <c r="E131">
        <v>12</v>
      </c>
      <c r="F131">
        <v>17</v>
      </c>
      <c r="G131">
        <v>21</v>
      </c>
      <c r="H131">
        <v>28</v>
      </c>
      <c r="I131">
        <v>1</v>
      </c>
      <c r="J131" t="str">
        <v>8 - 11 - 12 - 17 - 21 - 28 [CB: 1]</v>
      </c>
      <c r="K131">
        <f>SUM(C131:H131)</f>
        <v>97</v>
      </c>
      <c r="L131">
        <f>AVERAGE(C131:H131)</f>
        <v>16.2</v>
      </c>
      <c r="M131">
        <f>MAX(C131:H131)-MIN(C131:H131)</f>
        <v>20</v>
      </c>
      <c r="N131">
        <f>SUMPRODUCT(MOD(C131:H131,2))</f>
        <v>3</v>
      </c>
      <c r="O131">
        <f>6-N131</f>
        <v>3</v>
      </c>
      <c r="P131">
        <f>COUNTIF(C131:H131,"&lt;=14")</f>
        <v>3</v>
      </c>
      <c r="Q131">
        <f>COUNTIF(C131:H131,"&gt;=15")</f>
        <v>3</v>
      </c>
      <c r="R131">
        <f>SUMPRODUCT(--(D131:H131-C131:G131=1))</f>
        <v>1</v>
      </c>
      <c r="S131">
        <f>SUMPRODUCT(COUNTIF(C132:H132,C131:H131))</f>
        <v>1</v>
      </c>
      <c r="T131">
        <f>AVERAGE(K131:K135)</f>
        <v>97</v>
      </c>
      <c r="U131">
        <f>AVERAGE(K131:K150)</f>
        <v>97</v>
      </c>
      <c r="V131">
        <f>T131-U131</f>
        <v>0</v>
      </c>
      <c r="W131" t="str">
        <f>IF(T131&gt;U131,"EXPANDING (ABOVE TREND)",IF(T131&lt;U131,"CONTRACTING (BELOW TREND)","NEUTRAL"))</f>
        <v>NEUTRAL</v>
      </c>
    </row>
    <row r="132">
      <c r="A132">
        <v>343</v>
      </c>
      <c r="B132" t="str">
        <v>2025-07-11</v>
      </c>
      <c r="C132">
        <v>1</v>
      </c>
      <c r="D132">
        <v>8</v>
      </c>
      <c r="E132">
        <v>18</v>
      </c>
      <c r="F132">
        <v>20</v>
      </c>
      <c r="G132">
        <v>22</v>
      </c>
      <c r="H132">
        <v>25</v>
      </c>
      <c r="I132">
        <v>2</v>
      </c>
      <c r="J132" t="str">
        <v>1 - 8 - 18 - 20 - 22 - 25 [CB: 2]</v>
      </c>
      <c r="K132">
        <f>SUM(C132:H132)</f>
        <v>94</v>
      </c>
      <c r="L132">
        <f>AVERAGE(C132:H132)</f>
        <v>15.7</v>
      </c>
      <c r="M132">
        <f>MAX(C132:H132)-MIN(C132:H132)</f>
        <v>24</v>
      </c>
      <c r="N132">
        <f>SUMPRODUCT(MOD(C132:H132,2))</f>
        <v>2</v>
      </c>
      <c r="O132">
        <f>6-N132</f>
        <v>4</v>
      </c>
      <c r="P132">
        <f>COUNTIF(C132:H132,"&lt;=14")</f>
        <v>2</v>
      </c>
      <c r="Q132">
        <f>COUNTIF(C132:H132,"&gt;=15")</f>
        <v>4</v>
      </c>
      <c r="R132">
        <f>SUMPRODUCT(--(D132:H132-C132:G132=1))</f>
        <v>0</v>
      </c>
      <c r="S132">
        <f>SUMPRODUCT(COUNTIF(C133:H133,C132:H132))</f>
        <v>1</v>
      </c>
      <c r="T132">
        <f>AVERAGE(K132:K136)</f>
        <v>94</v>
      </c>
      <c r="U132">
        <f>AVERAGE(K132:K151)</f>
        <v>94</v>
      </c>
      <c r="V132">
        <f>T132-U132</f>
        <v>0</v>
      </c>
      <c r="W132" t="str">
        <f>IF(T132&gt;U132,"EXPANDING (ABOVE TREND)",IF(T132&lt;U132,"CONTRACTING (BELOW TREND)","NEUTRAL"))</f>
        <v>NEUTRAL</v>
      </c>
    </row>
    <row r="133">
      <c r="A133">
        <v>342</v>
      </c>
      <c r="B133" t="str">
        <v>2025-07-08</v>
      </c>
      <c r="C133">
        <v>5</v>
      </c>
      <c r="D133">
        <v>8</v>
      </c>
      <c r="E133">
        <v>10</v>
      </c>
      <c r="F133">
        <v>11</v>
      </c>
      <c r="G133">
        <v>13</v>
      </c>
      <c r="H133">
        <v>24</v>
      </c>
      <c r="I133">
        <v>2</v>
      </c>
      <c r="J133" t="str">
        <v>5 - 8 - 10 - 11 - 13 - 24 [CB: 2]</v>
      </c>
      <c r="K133">
        <f>SUM(C133:H133)</f>
        <v>71</v>
      </c>
      <c r="L133">
        <f>AVERAGE(C133:H133)</f>
        <v>11.8</v>
      </c>
      <c r="M133">
        <f>MAX(C133:H133)-MIN(C133:H133)</f>
        <v>19</v>
      </c>
      <c r="N133">
        <f>SUMPRODUCT(MOD(C133:H133,2))</f>
        <v>3</v>
      </c>
      <c r="O133">
        <f>6-N133</f>
        <v>3</v>
      </c>
      <c r="P133">
        <f>COUNTIF(C133:H133,"&lt;=14")</f>
        <v>5</v>
      </c>
      <c r="Q133">
        <f>COUNTIF(C133:H133,"&gt;=15")</f>
        <v>1</v>
      </c>
      <c r="R133">
        <f>SUMPRODUCT(--(D133:H133-C133:G133=1))</f>
        <v>1</v>
      </c>
      <c r="S133">
        <f>SUMPRODUCT(COUNTIF(C134:H134,C133:H133))</f>
        <v>1</v>
      </c>
      <c r="T133">
        <f>AVERAGE(K133:K137)</f>
        <v>71</v>
      </c>
      <c r="U133">
        <f>AVERAGE(K133:K152)</f>
        <v>71</v>
      </c>
      <c r="V133">
        <f>T133-U133</f>
        <v>0</v>
      </c>
      <c r="W133" t="str">
        <f>IF(T133&gt;U133,"EXPANDING (ABOVE TREND)",IF(T133&lt;U133,"CONTRACTING (BELOW TREND)","NEUTRAL"))</f>
        <v>NEUTRAL</v>
      </c>
    </row>
    <row r="134">
      <c r="A134">
        <v>341</v>
      </c>
      <c r="B134" t="str">
        <v>2025-07-04</v>
      </c>
      <c r="C134">
        <v>4</v>
      </c>
      <c r="D134">
        <v>9</v>
      </c>
      <c r="E134">
        <v>11</v>
      </c>
      <c r="F134">
        <v>12</v>
      </c>
      <c r="G134">
        <v>16</v>
      </c>
      <c r="H134">
        <v>17</v>
      </c>
      <c r="I134">
        <v>1</v>
      </c>
      <c r="J134" t="str">
        <v>4 - 9 - 11 - 12 - 16 - 17 [CB: 1]</v>
      </c>
      <c r="K134">
        <f>SUM(C134:H134)</f>
        <v>69</v>
      </c>
      <c r="L134">
        <f>AVERAGE(C134:H134)</f>
        <v>11.5</v>
      </c>
      <c r="M134">
        <f>MAX(C134:H134)-MIN(C134:H134)</f>
        <v>13</v>
      </c>
      <c r="N134">
        <f>SUMPRODUCT(MOD(C134:H134,2))</f>
        <v>3</v>
      </c>
      <c r="O134">
        <f>6-N134</f>
        <v>3</v>
      </c>
      <c r="P134">
        <f>COUNTIF(C134:H134,"&lt;=14")</f>
        <v>4</v>
      </c>
      <c r="Q134">
        <f>COUNTIF(C134:H134,"&gt;=15")</f>
        <v>2</v>
      </c>
      <c r="R134">
        <f>SUMPRODUCT(--(D134:H134-C134:G134=1))</f>
        <v>2</v>
      </c>
      <c r="S134">
        <f>SUMPRODUCT(COUNTIF(C135:H135,C134:H134))</f>
        <v>1</v>
      </c>
      <c r="T134">
        <f>AVERAGE(K134:K138)</f>
        <v>69</v>
      </c>
      <c r="U134">
        <f>AVERAGE(K134:K153)</f>
        <v>69</v>
      </c>
      <c r="V134">
        <f>T134-U134</f>
        <v>0</v>
      </c>
      <c r="W134" t="str">
        <f>IF(T134&gt;U134,"EXPANDING (ABOVE TREND)",IF(T134&lt;U134,"CONTRACTING (BELOW TREND)","NEUTRAL"))</f>
        <v>NEUTRAL</v>
      </c>
    </row>
    <row r="135">
      <c r="A135">
        <v>340</v>
      </c>
      <c r="B135" t="str">
        <v>2025-07-01</v>
      </c>
      <c r="C135">
        <v>15</v>
      </c>
      <c r="D135">
        <v>16</v>
      </c>
      <c r="E135">
        <v>19</v>
      </c>
      <c r="F135">
        <v>23</v>
      </c>
      <c r="G135">
        <v>25</v>
      </c>
      <c r="H135">
        <v>26</v>
      </c>
      <c r="I135">
        <v>3</v>
      </c>
      <c r="J135" t="str">
        <v>15 - 16 - 19 - 23 - 25 - 26 [CB: 3]</v>
      </c>
      <c r="K135">
        <f>SUM(C135:H135)</f>
        <v>124</v>
      </c>
      <c r="L135">
        <f>AVERAGE(C135:H135)</f>
        <v>20.7</v>
      </c>
      <c r="M135">
        <f>MAX(C135:H135)-MIN(C135:H135)</f>
        <v>11</v>
      </c>
      <c r="N135">
        <f>SUMPRODUCT(MOD(C135:H135,2))</f>
        <v>4</v>
      </c>
      <c r="O135">
        <f>6-N135</f>
        <v>2</v>
      </c>
      <c r="P135">
        <f>COUNTIF(C135:H135,"&lt;=14")</f>
        <v>0</v>
      </c>
      <c r="Q135">
        <f>COUNTIF(C135:H135,"&gt;=15")</f>
        <v>6</v>
      </c>
      <c r="R135">
        <f>SUMPRODUCT(--(D135:H135-C135:G135=1))</f>
        <v>2</v>
      </c>
      <c r="S135">
        <f>SUMPRODUCT(COUNTIF(C136:H136,C135:H135))</f>
        <v>2</v>
      </c>
      <c r="T135">
        <f>AVERAGE(K135:K139)</f>
        <v>124</v>
      </c>
      <c r="U135">
        <f>AVERAGE(K135:K154)</f>
        <v>124</v>
      </c>
      <c r="V135">
        <f>T135-U135</f>
        <v>0</v>
      </c>
      <c r="W135" t="str">
        <f>IF(T135&gt;U135,"EXPANDING (ABOVE TREND)",IF(T135&lt;U135,"CONTRACTING (BELOW TREND)","NEUTRAL"))</f>
        <v>NEUTRAL</v>
      </c>
    </row>
    <row r="136">
      <c r="A136">
        <v>339</v>
      </c>
      <c r="B136" t="str">
        <v>2025-06-27</v>
      </c>
      <c r="C136">
        <v>1</v>
      </c>
      <c r="D136">
        <v>7</v>
      </c>
      <c r="E136">
        <v>13</v>
      </c>
      <c r="F136">
        <v>15</v>
      </c>
      <c r="G136">
        <v>16</v>
      </c>
      <c r="H136">
        <v>27</v>
      </c>
      <c r="I136">
        <v>1</v>
      </c>
      <c r="J136" t="str">
        <v>1 - 7 - 13 - 15 - 16 - 27 [CB: 1]</v>
      </c>
      <c r="K136">
        <f>SUM(C136:H136)</f>
        <v>79</v>
      </c>
      <c r="L136">
        <f>AVERAGE(C136:H136)</f>
        <v>13.2</v>
      </c>
      <c r="M136">
        <f>MAX(C136:H136)-MIN(C136:H136)</f>
        <v>26</v>
      </c>
      <c r="N136">
        <f>SUMPRODUCT(MOD(C136:H136,2))</f>
        <v>5</v>
      </c>
      <c r="O136">
        <f>6-N136</f>
        <v>1</v>
      </c>
      <c r="P136">
        <f>COUNTIF(C136:H136,"&lt;=14")</f>
        <v>3</v>
      </c>
      <c r="Q136">
        <f>COUNTIF(C136:H136,"&gt;=15")</f>
        <v>3</v>
      </c>
      <c r="R136">
        <f>SUMPRODUCT(--(D136:H136-C136:G136=1))</f>
        <v>1</v>
      </c>
      <c r="S136">
        <f>SUMPRODUCT(COUNTIF(C137:H137,C136:H136))</f>
        <v>1</v>
      </c>
      <c r="T136">
        <f>AVERAGE(K136:K140)</f>
        <v>79</v>
      </c>
      <c r="U136">
        <f>AVERAGE(K136:K155)</f>
        <v>79</v>
      </c>
      <c r="V136">
        <f>T136-U136</f>
        <v>0</v>
      </c>
      <c r="W136" t="str">
        <f>IF(T136&gt;U136,"EXPANDING (ABOVE TREND)",IF(T136&lt;U136,"CONTRACTING (BELOW TREND)","NEUTRAL"))</f>
        <v>NEUTRAL</v>
      </c>
    </row>
    <row r="137">
      <c r="A137">
        <v>338</v>
      </c>
      <c r="B137" t="str">
        <v>2025-06-24</v>
      </c>
      <c r="C137">
        <v>2</v>
      </c>
      <c r="D137">
        <v>7</v>
      </c>
      <c r="E137">
        <v>11</v>
      </c>
      <c r="F137">
        <v>23</v>
      </c>
      <c r="G137">
        <v>24</v>
      </c>
      <c r="H137">
        <v>25</v>
      </c>
      <c r="I137">
        <v>3</v>
      </c>
      <c r="J137" t="str">
        <v>2 - 7 - 11 - 23 - 24 - 25 [CB: 3]</v>
      </c>
      <c r="K137">
        <f>SUM(C137:H137)</f>
        <v>92</v>
      </c>
      <c r="L137">
        <f>AVERAGE(C137:H137)</f>
        <v>15.3</v>
      </c>
      <c r="M137">
        <f>MAX(C137:H137)-MIN(C137:H137)</f>
        <v>23</v>
      </c>
      <c r="N137">
        <f>SUMPRODUCT(MOD(C137:H137,2))</f>
        <v>4</v>
      </c>
      <c r="O137">
        <f>6-N137</f>
        <v>2</v>
      </c>
      <c r="P137">
        <f>COUNTIF(C137:H137,"&lt;=14")</f>
        <v>3</v>
      </c>
      <c r="Q137">
        <f>COUNTIF(C137:H137,"&gt;=15")</f>
        <v>3</v>
      </c>
      <c r="R137">
        <f>SUMPRODUCT(--(D137:H137-C137:G137=1))</f>
        <v>2</v>
      </c>
      <c r="S137">
        <f>SUMPRODUCT(COUNTIF(C138:H138,C137:H137))</f>
        <v>1</v>
      </c>
      <c r="T137">
        <f>AVERAGE(K137:K141)</f>
        <v>92</v>
      </c>
      <c r="U137">
        <f>AVERAGE(K137:K156)</f>
        <v>92</v>
      </c>
      <c r="V137">
        <f>T137-U137</f>
        <v>0</v>
      </c>
      <c r="W137" t="str">
        <f>IF(T137&gt;U137,"EXPANDING (ABOVE TREND)",IF(T137&lt;U137,"CONTRACTING (BELOW TREND)","NEUTRAL"))</f>
        <v>NEUTRAL</v>
      </c>
    </row>
    <row r="138">
      <c r="A138">
        <v>337</v>
      </c>
      <c r="B138" t="str">
        <v>2025-06-20</v>
      </c>
      <c r="C138">
        <v>3</v>
      </c>
      <c r="D138">
        <v>7</v>
      </c>
      <c r="E138">
        <v>14</v>
      </c>
      <c r="F138">
        <v>16</v>
      </c>
      <c r="G138">
        <v>21</v>
      </c>
      <c r="H138">
        <v>22</v>
      </c>
      <c r="I138">
        <v>3</v>
      </c>
      <c r="J138" t="str">
        <v>3 - 7 - 14 - 16 - 21 - 22 [CB: 3]</v>
      </c>
      <c r="K138">
        <f>SUM(C138:H138)</f>
        <v>83</v>
      </c>
      <c r="L138">
        <f>AVERAGE(C138:H138)</f>
        <v>13.8</v>
      </c>
      <c r="M138">
        <f>MAX(C138:H138)-MIN(C138:H138)</f>
        <v>19</v>
      </c>
      <c r="N138">
        <f>SUMPRODUCT(MOD(C138:H138,2))</f>
        <v>3</v>
      </c>
      <c r="O138">
        <f>6-N138</f>
        <v>3</v>
      </c>
      <c r="P138">
        <f>COUNTIF(C138:H138,"&lt;=14")</f>
        <v>3</v>
      </c>
      <c r="Q138">
        <f>COUNTIF(C138:H138,"&gt;=15")</f>
        <v>3</v>
      </c>
      <c r="R138">
        <f>SUMPRODUCT(--(D138:H138-C138:G138=1))</f>
        <v>1</v>
      </c>
      <c r="S138">
        <f>SUMPRODUCT(COUNTIF(C139:H139,C138:H138))</f>
        <v>1</v>
      </c>
      <c r="T138">
        <f>AVERAGE(K138:K142)</f>
        <v>83</v>
      </c>
      <c r="U138">
        <f>AVERAGE(K138:K157)</f>
        <v>83</v>
      </c>
      <c r="V138">
        <f>T138-U138</f>
        <v>0</v>
      </c>
      <c r="W138" t="str">
        <f>IF(T138&gt;U138,"EXPANDING (ABOVE TREND)",IF(T138&lt;U138,"CONTRACTING (BELOW TREND)","NEUTRAL"))</f>
        <v>NEUTRAL</v>
      </c>
    </row>
    <row r="139">
      <c r="A139">
        <v>336</v>
      </c>
      <c r="B139" t="str">
        <v>2025-06-17</v>
      </c>
      <c r="C139">
        <v>8</v>
      </c>
      <c r="D139">
        <v>16</v>
      </c>
      <c r="E139">
        <v>17</v>
      </c>
      <c r="F139">
        <v>18</v>
      </c>
      <c r="G139">
        <v>19</v>
      </c>
      <c r="H139">
        <v>24</v>
      </c>
      <c r="I139">
        <v>2</v>
      </c>
      <c r="J139" t="str">
        <v>8 - 16 - 17 - 18 - 19 - 24 [CB: 2]</v>
      </c>
      <c r="K139">
        <f>SUM(C139:H139)</f>
        <v>102</v>
      </c>
      <c r="L139">
        <f>AVERAGE(C139:H139)</f>
        <v>17</v>
      </c>
      <c r="M139">
        <f>MAX(C139:H139)-MIN(C139:H139)</f>
        <v>16</v>
      </c>
      <c r="N139">
        <f>SUMPRODUCT(MOD(C139:H139,2))</f>
        <v>2</v>
      </c>
      <c r="O139">
        <f>6-N139</f>
        <v>4</v>
      </c>
      <c r="P139">
        <f>COUNTIF(C139:H139,"&lt;=14")</f>
        <v>1</v>
      </c>
      <c r="Q139">
        <f>COUNTIF(C139:H139,"&gt;=15")</f>
        <v>5</v>
      </c>
      <c r="R139">
        <f>SUMPRODUCT(--(D139:H139-C139:G139=1))</f>
        <v>3</v>
      </c>
      <c r="S139">
        <f>SUMPRODUCT(COUNTIF(C140:H140,C139:H139))</f>
        <v>1</v>
      </c>
      <c r="T139">
        <f>AVERAGE(K139:K143)</f>
        <v>102</v>
      </c>
      <c r="U139">
        <f>AVERAGE(K139:K158)</f>
        <v>102</v>
      </c>
      <c r="V139">
        <f>T139-U139</f>
        <v>0</v>
      </c>
      <c r="W139" t="str">
        <f>IF(T139&gt;U139,"EXPANDING (ABOVE TREND)",IF(T139&lt;U139,"CONTRACTING (BELOW TREND)","NEUTRAL"))</f>
        <v>NEUTRAL</v>
      </c>
    </row>
    <row r="140">
      <c r="A140">
        <v>335</v>
      </c>
      <c r="B140" t="str">
        <v>2025-06-13</v>
      </c>
      <c r="C140">
        <v>2</v>
      </c>
      <c r="D140">
        <v>4</v>
      </c>
      <c r="E140">
        <v>20</v>
      </c>
      <c r="F140">
        <v>23</v>
      </c>
      <c r="G140">
        <v>24</v>
      </c>
      <c r="H140">
        <v>25</v>
      </c>
      <c r="I140">
        <v>3</v>
      </c>
      <c r="J140" t="str">
        <v>2 - 4 - 20 - 23 - 24 - 25 [CB: 3]</v>
      </c>
      <c r="K140">
        <f>SUM(C140:H140)</f>
        <v>98</v>
      </c>
      <c r="L140">
        <f>AVERAGE(C140:H140)</f>
        <v>16.3</v>
      </c>
      <c r="M140">
        <f>MAX(C140:H140)-MIN(C140:H140)</f>
        <v>23</v>
      </c>
      <c r="N140">
        <f>SUMPRODUCT(MOD(C140:H140,2))</f>
        <v>2</v>
      </c>
      <c r="O140">
        <f>6-N140</f>
        <v>4</v>
      </c>
      <c r="P140">
        <f>COUNTIF(C140:H140,"&lt;=14")</f>
        <v>2</v>
      </c>
      <c r="Q140">
        <f>COUNTIF(C140:H140,"&gt;=15")</f>
        <v>4</v>
      </c>
      <c r="R140">
        <f>SUMPRODUCT(--(D140:H140-C140:G140=1))</f>
        <v>2</v>
      </c>
      <c r="S140">
        <f>SUMPRODUCT(COUNTIF(C141:H141,C140:H140))</f>
        <v>0</v>
      </c>
      <c r="T140">
        <f>AVERAGE(K140:K144)</f>
        <v>98</v>
      </c>
      <c r="U140">
        <f>AVERAGE(K140:K159)</f>
        <v>98</v>
      </c>
      <c r="V140">
        <f>T140-U140</f>
        <v>0</v>
      </c>
      <c r="W140" t="str">
        <f>IF(T140&gt;U140,"EXPANDING (ABOVE TREND)",IF(T140&lt;U140,"CONTRACTING (BELOW TREND)","NEUTRAL"))</f>
        <v>NEUTRAL</v>
      </c>
    </row>
    <row r="141">
      <c r="A141">
        <v>334</v>
      </c>
      <c r="B141" t="str">
        <v>2025-06-10</v>
      </c>
      <c r="C141">
        <v>3</v>
      </c>
      <c r="D141">
        <v>8</v>
      </c>
      <c r="E141">
        <v>9</v>
      </c>
      <c r="F141">
        <v>12</v>
      </c>
      <c r="G141">
        <v>17</v>
      </c>
      <c r="H141">
        <v>28</v>
      </c>
      <c r="I141">
        <v>2</v>
      </c>
      <c r="J141" t="str">
        <v>3 - 8 - 9 - 12 - 17 - 28 [CB: 2]</v>
      </c>
      <c r="K141">
        <f>SUM(C141:H141)</f>
        <v>77</v>
      </c>
      <c r="L141">
        <f>AVERAGE(C141:H141)</f>
        <v>12.8</v>
      </c>
      <c r="M141">
        <f>MAX(C141:H141)-MIN(C141:H141)</f>
        <v>25</v>
      </c>
      <c r="N141">
        <f>SUMPRODUCT(MOD(C141:H141,2))</f>
        <v>3</v>
      </c>
      <c r="O141">
        <f>6-N141</f>
        <v>3</v>
      </c>
      <c r="P141">
        <f>COUNTIF(C141:H141,"&lt;=14")</f>
        <v>4</v>
      </c>
      <c r="Q141">
        <f>COUNTIF(C141:H141,"&gt;=15")</f>
        <v>2</v>
      </c>
      <c r="R141">
        <f>SUMPRODUCT(--(D141:H141-C141:G141=1))</f>
        <v>1</v>
      </c>
      <c r="S141">
        <f>SUMPRODUCT(COUNTIF(C142:H142,C141:H141))</f>
        <v>2</v>
      </c>
      <c r="T141">
        <f>AVERAGE(K141:K145)</f>
        <v>77</v>
      </c>
      <c r="U141">
        <f>AVERAGE(K141:K160)</f>
        <v>77</v>
      </c>
      <c r="V141">
        <f>T141-U141</f>
        <v>0</v>
      </c>
      <c r="W141" t="str">
        <f>IF(T141&gt;U141,"EXPANDING (ABOVE TREND)",IF(T141&lt;U141,"CONTRACTING (BELOW TREND)","NEUTRAL"))</f>
        <v>NEUTRAL</v>
      </c>
    </row>
    <row r="142">
      <c r="A142">
        <v>333</v>
      </c>
      <c r="B142" t="str">
        <v>2025-06-06</v>
      </c>
      <c r="C142">
        <v>1</v>
      </c>
      <c r="D142">
        <v>9</v>
      </c>
      <c r="E142">
        <v>11</v>
      </c>
      <c r="F142">
        <v>12</v>
      </c>
      <c r="G142">
        <v>18</v>
      </c>
      <c r="H142">
        <v>23</v>
      </c>
      <c r="I142">
        <v>3</v>
      </c>
      <c r="J142" t="str">
        <v>1 - 9 - 11 - 12 - 18 - 23 [CB: 3]</v>
      </c>
      <c r="K142">
        <f>SUM(C142:H142)</f>
        <v>74</v>
      </c>
      <c r="L142">
        <f>AVERAGE(C142:H142)</f>
        <v>12.3</v>
      </c>
      <c r="M142">
        <f>MAX(C142:H142)-MIN(C142:H142)</f>
        <v>22</v>
      </c>
      <c r="N142">
        <f>SUMPRODUCT(MOD(C142:H142,2))</f>
        <v>4</v>
      </c>
      <c r="O142">
        <f>6-N142</f>
        <v>2</v>
      </c>
      <c r="P142">
        <f>COUNTIF(C142:H142,"&lt;=14")</f>
        <v>4</v>
      </c>
      <c r="Q142">
        <f>COUNTIF(C142:H142,"&gt;=15")</f>
        <v>2</v>
      </c>
      <c r="R142">
        <f>SUMPRODUCT(--(D142:H142-C142:G142=1))</f>
        <v>1</v>
      </c>
      <c r="S142">
        <f>SUMPRODUCT(COUNTIF(C143:H143,C142:H142))</f>
        <v>3</v>
      </c>
      <c r="T142">
        <f>AVERAGE(K142:K146)</f>
        <v>74</v>
      </c>
      <c r="U142">
        <f>AVERAGE(K142:K161)</f>
        <v>74</v>
      </c>
      <c r="V142">
        <f>T142-U142</f>
        <v>0</v>
      </c>
      <c r="W142" t="str">
        <f>IF(T142&gt;U142,"EXPANDING (ABOVE TREND)",IF(T142&lt;U142,"CONTRACTING (BELOW TREND)","NEUTRAL"))</f>
        <v>NEUTRAL</v>
      </c>
    </row>
    <row r="143">
      <c r="A143">
        <v>332</v>
      </c>
      <c r="B143" t="str">
        <v>2025-06-03</v>
      </c>
      <c r="C143">
        <v>4</v>
      </c>
      <c r="D143">
        <v>12</v>
      </c>
      <c r="E143">
        <v>18</v>
      </c>
      <c r="F143">
        <v>22</v>
      </c>
      <c r="G143">
        <v>23</v>
      </c>
      <c r="H143">
        <v>26</v>
      </c>
      <c r="I143">
        <v>3</v>
      </c>
      <c r="J143" t="str">
        <v>4 - 12 - 18 - 22 - 23 - 26 [CB: 3]</v>
      </c>
      <c r="K143">
        <f>SUM(C143:H143)</f>
        <v>105</v>
      </c>
      <c r="L143">
        <f>AVERAGE(C143:H143)</f>
        <v>17.5</v>
      </c>
      <c r="M143">
        <f>MAX(C143:H143)-MIN(C143:H143)</f>
        <v>22</v>
      </c>
      <c r="N143">
        <f>SUMPRODUCT(MOD(C143:H143,2))</f>
        <v>1</v>
      </c>
      <c r="O143">
        <f>6-N143</f>
        <v>5</v>
      </c>
      <c r="P143">
        <f>COUNTIF(C143:H143,"&lt;=14")</f>
        <v>2</v>
      </c>
      <c r="Q143">
        <f>COUNTIF(C143:H143,"&gt;=15")</f>
        <v>4</v>
      </c>
      <c r="R143">
        <f>SUMPRODUCT(--(D143:H143-C143:G143=1))</f>
        <v>1</v>
      </c>
      <c r="S143">
        <f>SUMPRODUCT(COUNTIF(C144:H144,C143:H143))</f>
        <v>1</v>
      </c>
      <c r="T143">
        <f>AVERAGE(K143:K147)</f>
        <v>105</v>
      </c>
      <c r="U143">
        <f>AVERAGE(K143:K162)</f>
        <v>105</v>
      </c>
      <c r="V143">
        <f>T143-U143</f>
        <v>0</v>
      </c>
      <c r="W143" t="str">
        <f>IF(T143&gt;U143,"EXPANDING (ABOVE TREND)",IF(T143&lt;U143,"CONTRACTING (BELOW TREND)","NEUTRAL"))</f>
        <v>NEUTRAL</v>
      </c>
    </row>
    <row r="144">
      <c r="A144">
        <v>331</v>
      </c>
      <c r="B144" t="str">
        <v>2025-05-30</v>
      </c>
      <c r="C144">
        <v>5</v>
      </c>
      <c r="D144">
        <v>14</v>
      </c>
      <c r="E144">
        <v>19</v>
      </c>
      <c r="F144">
        <v>21</v>
      </c>
      <c r="G144">
        <v>23</v>
      </c>
      <c r="H144">
        <v>27</v>
      </c>
      <c r="I144">
        <v>2</v>
      </c>
      <c r="J144" t="str">
        <v>5 - 14 - 19 - 21 - 23 - 27 [CB: 2]</v>
      </c>
      <c r="K144">
        <f>SUM(C144:H144)</f>
        <v>109</v>
      </c>
      <c r="L144">
        <f>AVERAGE(C144:H144)</f>
        <v>18.2</v>
      </c>
      <c r="M144">
        <f>MAX(C144:H144)-MIN(C144:H144)</f>
        <v>22</v>
      </c>
      <c r="N144">
        <f>SUMPRODUCT(MOD(C144:H144,2))</f>
        <v>5</v>
      </c>
      <c r="O144">
        <f>6-N144</f>
        <v>1</v>
      </c>
      <c r="P144">
        <f>COUNTIF(C144:H144,"&lt;=14")</f>
        <v>2</v>
      </c>
      <c r="Q144">
        <f>COUNTIF(C144:H144,"&gt;=15")</f>
        <v>4</v>
      </c>
      <c r="R144">
        <f>SUMPRODUCT(--(D144:H144-C144:G144=1))</f>
        <v>0</v>
      </c>
      <c r="S144">
        <f>SUMPRODUCT(COUNTIF(C145:H145,C144:H144))</f>
        <v>1</v>
      </c>
      <c r="T144">
        <f>AVERAGE(K144:K148)</f>
        <v>109</v>
      </c>
      <c r="U144">
        <f>AVERAGE(K144:K163)</f>
        <v>109</v>
      </c>
      <c r="V144">
        <f>T144-U144</f>
        <v>0</v>
      </c>
      <c r="W144" t="str">
        <f>IF(T144&gt;U144,"EXPANDING (ABOVE TREND)",IF(T144&lt;U144,"CONTRACTING (BELOW TREND)","NEUTRAL"))</f>
        <v>NEUTRAL</v>
      </c>
    </row>
    <row r="145">
      <c r="A145">
        <v>330</v>
      </c>
      <c r="B145" t="str">
        <v>2025-05-27</v>
      </c>
      <c r="C145">
        <v>1</v>
      </c>
      <c r="D145">
        <v>3</v>
      </c>
      <c r="E145">
        <v>7</v>
      </c>
      <c r="F145">
        <v>8</v>
      </c>
      <c r="G145">
        <v>19</v>
      </c>
      <c r="H145">
        <v>24</v>
      </c>
      <c r="I145">
        <v>2</v>
      </c>
      <c r="J145" t="str">
        <v>1 - 3 - 7 - 8 - 19 - 24 [CB: 2]</v>
      </c>
      <c r="K145">
        <f>SUM(C145:H145)</f>
        <v>62</v>
      </c>
      <c r="L145">
        <f>AVERAGE(C145:H145)</f>
        <v>10.3</v>
      </c>
      <c r="M145">
        <f>MAX(C145:H145)-MIN(C145:H145)</f>
        <v>23</v>
      </c>
      <c r="N145">
        <f>SUMPRODUCT(MOD(C145:H145,2))</f>
        <v>4</v>
      </c>
      <c r="O145">
        <f>6-N145</f>
        <v>2</v>
      </c>
      <c r="P145">
        <f>COUNTIF(C145:H145,"&lt;=14")</f>
        <v>4</v>
      </c>
      <c r="Q145">
        <f>COUNTIF(C145:H145,"&gt;=15")</f>
        <v>2</v>
      </c>
      <c r="R145">
        <f>SUMPRODUCT(--(D145:H145-C145:G145=1))</f>
        <v>1</v>
      </c>
      <c r="S145">
        <f>SUMPRODUCT(COUNTIF(C146:H146,C145:H145))</f>
        <v>1</v>
      </c>
      <c r="T145">
        <f>AVERAGE(K145:K149)</f>
        <v>62</v>
      </c>
      <c r="U145">
        <f>AVERAGE(K145:K164)</f>
        <v>62</v>
      </c>
      <c r="V145">
        <f>T145-U145</f>
        <v>0</v>
      </c>
      <c r="W145" t="str">
        <f>IF(T145&gt;U145,"EXPANDING (ABOVE TREND)",IF(T145&lt;U145,"CONTRACTING (BELOW TREND)","NEUTRAL"))</f>
        <v>NEUTRAL</v>
      </c>
    </row>
    <row r="146">
      <c r="A146">
        <v>329</v>
      </c>
      <c r="B146" t="str">
        <v>2025-05-23</v>
      </c>
      <c r="C146">
        <v>3</v>
      </c>
      <c r="D146">
        <v>13</v>
      </c>
      <c r="E146">
        <v>15</v>
      </c>
      <c r="F146">
        <v>17</v>
      </c>
      <c r="G146">
        <v>23</v>
      </c>
      <c r="H146">
        <v>26</v>
      </c>
      <c r="I146">
        <v>1</v>
      </c>
      <c r="J146" t="str">
        <v>3 - 13 - 15 - 17 - 23 - 26 [CB: 1]</v>
      </c>
      <c r="K146">
        <f>SUM(C146:H146)</f>
        <v>97</v>
      </c>
      <c r="L146">
        <f>AVERAGE(C146:H146)</f>
        <v>16.2</v>
      </c>
      <c r="M146">
        <f>MAX(C146:H146)-MIN(C146:H146)</f>
        <v>23</v>
      </c>
      <c r="N146">
        <f>SUMPRODUCT(MOD(C146:H146,2))</f>
        <v>5</v>
      </c>
      <c r="O146">
        <f>6-N146</f>
        <v>1</v>
      </c>
      <c r="P146">
        <f>COUNTIF(C146:H146,"&lt;=14")</f>
        <v>2</v>
      </c>
      <c r="Q146">
        <f>COUNTIF(C146:H146,"&gt;=15")</f>
        <v>4</v>
      </c>
      <c r="R146">
        <f>SUMPRODUCT(--(D146:H146-C146:G146=1))</f>
        <v>0</v>
      </c>
      <c r="S146">
        <f>SUMPRODUCT(COUNTIF(C147:H147,C146:H146))</f>
        <v>1</v>
      </c>
      <c r="T146">
        <f>AVERAGE(K146:K150)</f>
        <v>97</v>
      </c>
      <c r="U146">
        <f>AVERAGE(K146:K165)</f>
        <v>97</v>
      </c>
      <c r="V146">
        <f>T146-U146</f>
        <v>0</v>
      </c>
      <c r="W146" t="str">
        <f>IF(T146&gt;U146,"EXPANDING (ABOVE TREND)",IF(T146&lt;U146,"CONTRACTING (BELOW TREND)","NEUTRAL"))</f>
        <v>NEUTRAL</v>
      </c>
    </row>
    <row r="147">
      <c r="A147">
        <v>328</v>
      </c>
      <c r="B147" t="str">
        <v>2025-05-20</v>
      </c>
      <c r="C147">
        <v>4</v>
      </c>
      <c r="D147">
        <v>6</v>
      </c>
      <c r="E147">
        <v>9</v>
      </c>
      <c r="F147">
        <v>10</v>
      </c>
      <c r="G147">
        <v>20</v>
      </c>
      <c r="H147">
        <v>26</v>
      </c>
      <c r="I147">
        <v>2</v>
      </c>
      <c r="J147" t="str">
        <v>4 - 6 - 9 - 10 - 20 - 26 [CB: 2]</v>
      </c>
      <c r="K147">
        <f>SUM(C147:H147)</f>
        <v>75</v>
      </c>
      <c r="L147">
        <f>AVERAGE(C147:H147)</f>
        <v>12.5</v>
      </c>
      <c r="M147">
        <f>MAX(C147:H147)-MIN(C147:H147)</f>
        <v>22</v>
      </c>
      <c r="N147">
        <f>SUMPRODUCT(MOD(C147:H147,2))</f>
        <v>1</v>
      </c>
      <c r="O147">
        <f>6-N147</f>
        <v>5</v>
      </c>
      <c r="P147">
        <f>COUNTIF(C147:H147,"&lt;=14")</f>
        <v>4</v>
      </c>
      <c r="Q147">
        <f>COUNTIF(C147:H147,"&gt;=15")</f>
        <v>2</v>
      </c>
      <c r="R147">
        <f>SUMPRODUCT(--(D147:H147-C147:G147=1))</f>
        <v>1</v>
      </c>
      <c r="S147">
        <f>SUMPRODUCT(COUNTIF(C148:H148,C147:H147))</f>
        <v>0</v>
      </c>
      <c r="T147">
        <f>AVERAGE(K147:K151)</f>
        <v>75</v>
      </c>
      <c r="U147">
        <f>AVERAGE(K147:K166)</f>
        <v>75</v>
      </c>
      <c r="V147">
        <f>T147-U147</f>
        <v>0</v>
      </c>
      <c r="W147" t="str">
        <f>IF(T147&gt;U147,"EXPANDING (ABOVE TREND)",IF(T147&lt;U147,"CONTRACTING (BELOW TREND)","NEUTRAL"))</f>
        <v>NEUTRAL</v>
      </c>
    </row>
    <row r="148">
      <c r="A148">
        <v>327</v>
      </c>
      <c r="B148" t="str">
        <v>2025-05-16</v>
      </c>
      <c r="C148">
        <v>15</v>
      </c>
      <c r="D148">
        <v>16</v>
      </c>
      <c r="E148">
        <v>17</v>
      </c>
      <c r="F148">
        <v>18</v>
      </c>
      <c r="G148">
        <v>23</v>
      </c>
      <c r="H148">
        <v>27</v>
      </c>
      <c r="I148">
        <v>3</v>
      </c>
      <c r="J148" t="str">
        <v>15 - 16 - 17 - 18 - 23 - 27 [CB: 3]</v>
      </c>
      <c r="K148">
        <f>SUM(C148:H148)</f>
        <v>116</v>
      </c>
      <c r="L148">
        <f>AVERAGE(C148:H148)</f>
        <v>19.3</v>
      </c>
      <c r="M148">
        <f>MAX(C148:H148)-MIN(C148:H148)</f>
        <v>12</v>
      </c>
      <c r="N148">
        <f>SUMPRODUCT(MOD(C148:H148,2))</f>
        <v>4</v>
      </c>
      <c r="O148">
        <f>6-N148</f>
        <v>2</v>
      </c>
      <c r="P148">
        <f>COUNTIF(C148:H148,"&lt;=14")</f>
        <v>0</v>
      </c>
      <c r="Q148">
        <f>COUNTIF(C148:H148,"&gt;=15")</f>
        <v>6</v>
      </c>
      <c r="R148">
        <f>SUMPRODUCT(--(D148:H148-C148:G148=1))</f>
        <v>3</v>
      </c>
      <c r="S148">
        <f>SUMPRODUCT(COUNTIF(C149:H149,C148:H148))</f>
        <v>0</v>
      </c>
      <c r="T148">
        <f>AVERAGE(K148:K152)</f>
        <v>116</v>
      </c>
      <c r="U148">
        <f>AVERAGE(K148:K167)</f>
        <v>116</v>
      </c>
      <c r="V148">
        <f>T148-U148</f>
        <v>0</v>
      </c>
      <c r="W148" t="str">
        <f>IF(T148&gt;U148,"EXPANDING (ABOVE TREND)",IF(T148&lt;U148,"CONTRACTING (BELOW TREND)","NEUTRAL"))</f>
        <v>NEUTRAL</v>
      </c>
    </row>
    <row r="149">
      <c r="A149">
        <v>326</v>
      </c>
      <c r="B149" t="str">
        <v>2025-05-13</v>
      </c>
      <c r="C149">
        <v>3</v>
      </c>
      <c r="D149">
        <v>4</v>
      </c>
      <c r="E149">
        <v>7</v>
      </c>
      <c r="F149">
        <v>11</v>
      </c>
      <c r="G149">
        <v>13</v>
      </c>
      <c r="H149">
        <v>25</v>
      </c>
      <c r="I149">
        <v>3</v>
      </c>
      <c r="J149" t="str">
        <v>3 - 4 - 7 - 11 - 13 - 25 [CB: 3]</v>
      </c>
      <c r="K149">
        <f>SUM(C149:H149)</f>
        <v>63</v>
      </c>
      <c r="L149">
        <f>AVERAGE(C149:H149)</f>
        <v>10.5</v>
      </c>
      <c r="M149">
        <f>MAX(C149:H149)-MIN(C149:H149)</f>
        <v>22</v>
      </c>
      <c r="N149">
        <f>SUMPRODUCT(MOD(C149:H149,2))</f>
        <v>5</v>
      </c>
      <c r="O149">
        <f>6-N149</f>
        <v>1</v>
      </c>
      <c r="P149">
        <f>COUNTIF(C149:H149,"&lt;=14")</f>
        <v>5</v>
      </c>
      <c r="Q149">
        <f>COUNTIF(C149:H149,"&gt;=15")</f>
        <v>1</v>
      </c>
      <c r="R149">
        <f>SUMPRODUCT(--(D149:H149-C149:G149=1))</f>
        <v>1</v>
      </c>
      <c r="S149">
        <f>SUMPRODUCT(COUNTIF(C150:H150,C149:H149))</f>
        <v>1</v>
      </c>
      <c r="T149">
        <f>AVERAGE(K149:K153)</f>
        <v>63</v>
      </c>
      <c r="U149">
        <f>AVERAGE(K149:K168)</f>
        <v>63</v>
      </c>
      <c r="V149">
        <f>T149-U149</f>
        <v>0</v>
      </c>
      <c r="W149" t="str">
        <f>IF(T149&gt;U149,"EXPANDING (ABOVE TREND)",IF(T149&lt;U149,"CONTRACTING (BELOW TREND)","NEUTRAL"))</f>
        <v>NEUTRAL</v>
      </c>
    </row>
    <row r="150">
      <c r="A150">
        <v>325</v>
      </c>
      <c r="B150" t="str">
        <v>2025-05-09</v>
      </c>
      <c r="C150">
        <v>2</v>
      </c>
      <c r="D150">
        <v>7</v>
      </c>
      <c r="E150">
        <v>15</v>
      </c>
      <c r="F150">
        <v>18</v>
      </c>
      <c r="G150">
        <v>19</v>
      </c>
      <c r="H150">
        <v>24</v>
      </c>
      <c r="I150">
        <v>2</v>
      </c>
      <c r="J150" t="str">
        <v>2 - 7 - 15 - 18 - 19 - 24 [CB: 2]</v>
      </c>
      <c r="K150">
        <f>SUM(C150:H150)</f>
        <v>85</v>
      </c>
      <c r="L150">
        <f>AVERAGE(C150:H150)</f>
        <v>14.2</v>
      </c>
      <c r="M150">
        <f>MAX(C150:H150)-MIN(C150:H150)</f>
        <v>22</v>
      </c>
      <c r="N150">
        <f>SUMPRODUCT(MOD(C150:H150,2))</f>
        <v>3</v>
      </c>
      <c r="O150">
        <f>6-N150</f>
        <v>3</v>
      </c>
      <c r="P150">
        <f>COUNTIF(C150:H150,"&lt;=14")</f>
        <v>2</v>
      </c>
      <c r="Q150">
        <f>COUNTIF(C150:H150,"&gt;=15")</f>
        <v>4</v>
      </c>
      <c r="R150">
        <f>SUMPRODUCT(--(D150:H150-C150:G150=1))</f>
        <v>1</v>
      </c>
      <c r="S150">
        <f>SUMPRODUCT(COUNTIF(C151:H151,C150:H150))</f>
        <v>1</v>
      </c>
      <c r="T150">
        <f>AVERAGE(K150:K154)</f>
        <v>85</v>
      </c>
      <c r="U150">
        <f>AVERAGE(K150:K169)</f>
        <v>85</v>
      </c>
      <c r="V150">
        <f>T150-U150</f>
        <v>0</v>
      </c>
      <c r="W150" t="str">
        <f>IF(T150&gt;U150,"EXPANDING (ABOVE TREND)",IF(T150&lt;U150,"CONTRACTING (BELOW TREND)","NEUTRAL"))</f>
        <v>NEUTRAL</v>
      </c>
    </row>
    <row r="151">
      <c r="A151">
        <v>324</v>
      </c>
      <c r="B151" t="str">
        <v>2025-05-06</v>
      </c>
      <c r="C151">
        <v>2</v>
      </c>
      <c r="D151">
        <v>6</v>
      </c>
      <c r="E151">
        <v>8</v>
      </c>
      <c r="F151">
        <v>10</v>
      </c>
      <c r="G151">
        <v>21</v>
      </c>
      <c r="H151">
        <v>28</v>
      </c>
      <c r="I151">
        <v>3</v>
      </c>
      <c r="J151" t="str">
        <v>2 - 6 - 8 - 10 - 21 - 28 [CB: 3]</v>
      </c>
      <c r="K151">
        <f>SUM(C151:H151)</f>
        <v>75</v>
      </c>
      <c r="L151">
        <f>AVERAGE(C151:H151)</f>
        <v>12.5</v>
      </c>
      <c r="M151">
        <f>MAX(C151:H151)-MIN(C151:H151)</f>
        <v>26</v>
      </c>
      <c r="N151">
        <f>SUMPRODUCT(MOD(C151:H151,2))</f>
        <v>1</v>
      </c>
      <c r="O151">
        <f>6-N151</f>
        <v>5</v>
      </c>
      <c r="P151">
        <f>COUNTIF(C151:H151,"&lt;=14")</f>
        <v>4</v>
      </c>
      <c r="Q151">
        <f>COUNTIF(C151:H151,"&gt;=15")</f>
        <v>2</v>
      </c>
      <c r="R151">
        <f>SUMPRODUCT(--(D151:H151-C151:G151=1))</f>
        <v>0</v>
      </c>
      <c r="S151">
        <f>SUMPRODUCT(COUNTIF(C152:H152,C151:H151))</f>
        <v>1</v>
      </c>
      <c r="T151">
        <f>AVERAGE(K151:K155)</f>
        <v>75</v>
      </c>
      <c r="U151">
        <f>AVERAGE(K151:K170)</f>
        <v>75</v>
      </c>
      <c r="V151">
        <f>T151-U151</f>
        <v>0</v>
      </c>
      <c r="W151" t="str">
        <f>IF(T151&gt;U151,"EXPANDING (ABOVE TREND)",IF(T151&lt;U151,"CONTRACTING (BELOW TREND)","NEUTRAL"))</f>
        <v>NEUTRAL</v>
      </c>
    </row>
    <row r="152">
      <c r="A152">
        <v>323</v>
      </c>
      <c r="B152" t="str">
        <v>2025-05-02</v>
      </c>
      <c r="C152">
        <v>1</v>
      </c>
      <c r="D152">
        <v>14</v>
      </c>
      <c r="E152">
        <v>15</v>
      </c>
      <c r="F152">
        <v>16</v>
      </c>
      <c r="G152">
        <v>18</v>
      </c>
      <c r="H152">
        <v>21</v>
      </c>
      <c r="I152">
        <v>3</v>
      </c>
      <c r="J152" t="str">
        <v>1 - 14 - 15 - 16 - 18 - 21 [CB: 3]</v>
      </c>
      <c r="K152">
        <f>SUM(C152:H152)</f>
        <v>85</v>
      </c>
      <c r="L152">
        <f>AVERAGE(C152:H152)</f>
        <v>14.2</v>
      </c>
      <c r="M152">
        <f>MAX(C152:H152)-MIN(C152:H152)</f>
        <v>20</v>
      </c>
      <c r="N152">
        <f>SUMPRODUCT(MOD(C152:H152,2))</f>
        <v>3</v>
      </c>
      <c r="O152">
        <f>6-N152</f>
        <v>3</v>
      </c>
      <c r="P152">
        <f>COUNTIF(C152:H152,"&lt;=14")</f>
        <v>2</v>
      </c>
      <c r="Q152">
        <f>COUNTIF(C152:H152,"&gt;=15")</f>
        <v>4</v>
      </c>
      <c r="R152">
        <f>SUMPRODUCT(--(D152:H152-C152:G152=1))</f>
        <v>2</v>
      </c>
      <c r="S152">
        <f>SUMPRODUCT(COUNTIF(C153:H153,C152:H152))</f>
        <v>2</v>
      </c>
      <c r="T152">
        <f>AVERAGE(K152:K156)</f>
        <v>85</v>
      </c>
      <c r="U152">
        <f>AVERAGE(K152:K171)</f>
        <v>85</v>
      </c>
      <c r="V152">
        <f>T152-U152</f>
        <v>0</v>
      </c>
      <c r="W152" t="str">
        <f>IF(T152&gt;U152,"EXPANDING (ABOVE TREND)",IF(T152&lt;U152,"CONTRACTING (BELOW TREND)","NEUTRAL"))</f>
        <v>NEUTRAL</v>
      </c>
    </row>
    <row r="153">
      <c r="A153">
        <v>322</v>
      </c>
      <c r="B153" t="str">
        <v>2025-04-29</v>
      </c>
      <c r="C153">
        <v>8</v>
      </c>
      <c r="D153">
        <v>11</v>
      </c>
      <c r="E153">
        <v>18</v>
      </c>
      <c r="F153">
        <v>21</v>
      </c>
      <c r="G153">
        <v>25</v>
      </c>
      <c r="H153">
        <v>28</v>
      </c>
      <c r="I153">
        <v>3</v>
      </c>
      <c r="J153" t="str">
        <v>8 - 11 - 18 - 21 - 25 - 28 [CB: 3]</v>
      </c>
      <c r="K153">
        <f>SUM(C153:H153)</f>
        <v>111</v>
      </c>
      <c r="L153">
        <f>AVERAGE(C153:H153)</f>
        <v>18.5</v>
      </c>
      <c r="M153">
        <f>MAX(C153:H153)-MIN(C153:H153)</f>
        <v>20</v>
      </c>
      <c r="N153">
        <f>SUMPRODUCT(MOD(C153:H153,2))</f>
        <v>3</v>
      </c>
      <c r="O153">
        <f>6-N153</f>
        <v>3</v>
      </c>
      <c r="P153">
        <f>COUNTIF(C153:H153,"&lt;=14")</f>
        <v>2</v>
      </c>
      <c r="Q153">
        <f>COUNTIF(C153:H153,"&gt;=15")</f>
        <v>4</v>
      </c>
      <c r="R153">
        <f>SUMPRODUCT(--(D153:H153-C153:G153=1))</f>
        <v>0</v>
      </c>
      <c r="S153">
        <f>SUMPRODUCT(COUNTIF(C154:H154,C153:H153))</f>
        <v>2</v>
      </c>
      <c r="T153">
        <f>AVERAGE(K153:K157)</f>
        <v>111</v>
      </c>
      <c r="U153">
        <f>AVERAGE(K153:K172)</f>
        <v>111</v>
      </c>
      <c r="V153">
        <f>T153-U153</f>
        <v>0</v>
      </c>
      <c r="W153" t="str">
        <f>IF(T153&gt;U153,"EXPANDING (ABOVE TREND)",IF(T153&lt;U153,"CONTRACTING (BELOW TREND)","NEUTRAL"))</f>
        <v>NEUTRAL</v>
      </c>
    </row>
    <row r="154">
      <c r="A154">
        <v>321</v>
      </c>
      <c r="B154" t="str">
        <v>2025-04-25</v>
      </c>
      <c r="C154">
        <v>4</v>
      </c>
      <c r="D154">
        <v>5</v>
      </c>
      <c r="E154">
        <v>10</v>
      </c>
      <c r="F154">
        <v>13</v>
      </c>
      <c r="G154">
        <v>21</v>
      </c>
      <c r="H154">
        <v>25</v>
      </c>
      <c r="I154">
        <v>2</v>
      </c>
      <c r="J154" t="str">
        <v>4 - 5 - 10 - 13 - 21 - 25 [CB: 2]</v>
      </c>
      <c r="K154">
        <f>SUM(C154:H154)</f>
        <v>78</v>
      </c>
      <c r="L154">
        <f>AVERAGE(C154:H154)</f>
        <v>13</v>
      </c>
      <c r="M154">
        <f>MAX(C154:H154)-MIN(C154:H154)</f>
        <v>21</v>
      </c>
      <c r="N154">
        <f>SUMPRODUCT(MOD(C154:H154,2))</f>
        <v>4</v>
      </c>
      <c r="O154">
        <f>6-N154</f>
        <v>2</v>
      </c>
      <c r="P154">
        <f>COUNTIF(C154:H154,"&lt;=14")</f>
        <v>4</v>
      </c>
      <c r="Q154">
        <f>COUNTIF(C154:H154,"&gt;=15")</f>
        <v>2</v>
      </c>
      <c r="R154">
        <f>SUMPRODUCT(--(D154:H154-C154:G154=1))</f>
        <v>1</v>
      </c>
      <c r="S154">
        <f>SUMPRODUCT(COUNTIF(C155:H155,C154:H154))</f>
        <v>0</v>
      </c>
      <c r="T154">
        <f>AVERAGE(K154:K158)</f>
        <v>78</v>
      </c>
      <c r="U154">
        <f>AVERAGE(K154:K173)</f>
        <v>78</v>
      </c>
      <c r="V154">
        <f>T154-U154</f>
        <v>0</v>
      </c>
      <c r="W154" t="str">
        <f>IF(T154&gt;U154,"EXPANDING (ABOVE TREND)",IF(T154&lt;U154,"CONTRACTING (BELOW TREND)","NEUTRAL"))</f>
        <v>NEUTRAL</v>
      </c>
    </row>
    <row r="155">
      <c r="A155">
        <v>320</v>
      </c>
      <c r="B155" t="str">
        <v>2025-04-22</v>
      </c>
      <c r="C155">
        <v>14</v>
      </c>
      <c r="D155">
        <v>18</v>
      </c>
      <c r="E155">
        <v>20</v>
      </c>
      <c r="F155">
        <v>22</v>
      </c>
      <c r="G155">
        <v>24</v>
      </c>
      <c r="H155">
        <v>26</v>
      </c>
      <c r="I155">
        <v>2</v>
      </c>
      <c r="J155" t="str">
        <v>14 - 18 - 20 - 22 - 24 - 26 [CB: 2]</v>
      </c>
      <c r="K155">
        <f>SUM(C155:H155)</f>
        <v>124</v>
      </c>
      <c r="L155">
        <f>AVERAGE(C155:H155)</f>
        <v>20.7</v>
      </c>
      <c r="M155">
        <f>MAX(C155:H155)-MIN(C155:H155)</f>
        <v>12</v>
      </c>
      <c r="N155">
        <f>SUMPRODUCT(MOD(C155:H155,2))</f>
        <v>0</v>
      </c>
      <c r="O155">
        <f>6-N155</f>
        <v>6</v>
      </c>
      <c r="P155">
        <f>COUNTIF(C155:H155,"&lt;=14")</f>
        <v>1</v>
      </c>
      <c r="Q155">
        <f>COUNTIF(C155:H155,"&gt;=15")</f>
        <v>5</v>
      </c>
      <c r="R155">
        <f>SUMPRODUCT(--(D155:H155-C155:G155=1))</f>
        <v>0</v>
      </c>
      <c r="S155">
        <f>SUMPRODUCT(COUNTIF(C156:H156,C155:H155))</f>
        <v>1</v>
      </c>
      <c r="T155">
        <f>AVERAGE(K155:K159)</f>
        <v>124</v>
      </c>
      <c r="U155">
        <f>AVERAGE(K155:K174)</f>
        <v>124</v>
      </c>
      <c r="V155">
        <f>T155-U155</f>
        <v>0</v>
      </c>
      <c r="W155" t="str">
        <f>IF(T155&gt;U155,"EXPANDING (ABOVE TREND)",IF(T155&lt;U155,"CONTRACTING (BELOW TREND)","NEUTRAL"))</f>
        <v>NEUTRAL</v>
      </c>
    </row>
    <row r="156">
      <c r="A156">
        <v>319</v>
      </c>
      <c r="B156" t="str">
        <v>2025-04-15</v>
      </c>
      <c r="C156">
        <v>4</v>
      </c>
      <c r="D156">
        <v>12</v>
      </c>
      <c r="E156">
        <v>20</v>
      </c>
      <c r="F156">
        <v>23</v>
      </c>
      <c r="G156">
        <v>25</v>
      </c>
      <c r="H156">
        <v>27</v>
      </c>
      <c r="I156">
        <v>1</v>
      </c>
      <c r="J156" t="str">
        <v>4 - 12 - 20 - 23 - 25 - 27 [CB: 1]</v>
      </c>
      <c r="K156">
        <f>SUM(C156:H156)</f>
        <v>111</v>
      </c>
      <c r="L156">
        <f>AVERAGE(C156:H156)</f>
        <v>18.5</v>
      </c>
      <c r="M156">
        <f>MAX(C156:H156)-MIN(C156:H156)</f>
        <v>23</v>
      </c>
      <c r="N156">
        <f>SUMPRODUCT(MOD(C156:H156,2))</f>
        <v>3</v>
      </c>
      <c r="O156">
        <f>6-N156</f>
        <v>3</v>
      </c>
      <c r="P156">
        <f>COUNTIF(C156:H156,"&lt;=14")</f>
        <v>2</v>
      </c>
      <c r="Q156">
        <f>COUNTIF(C156:H156,"&gt;=15")</f>
        <v>4</v>
      </c>
      <c r="R156">
        <f>SUMPRODUCT(--(D156:H156-C156:G156=1))</f>
        <v>0</v>
      </c>
      <c r="S156">
        <f>SUMPRODUCT(COUNTIF(C157:H157,C156:H156))</f>
        <v>1</v>
      </c>
      <c r="T156">
        <f>AVERAGE(K156:K160)</f>
        <v>111</v>
      </c>
      <c r="U156">
        <f>AVERAGE(K156:K175)</f>
        <v>111</v>
      </c>
      <c r="V156">
        <f>T156-U156</f>
        <v>0</v>
      </c>
      <c r="W156" t="str">
        <f>IF(T156&gt;U156,"EXPANDING (ABOVE TREND)",IF(T156&lt;U156,"CONTRACTING (BELOW TREND)","NEUTRAL"))</f>
        <v>NEUTRAL</v>
      </c>
    </row>
    <row r="157">
      <c r="A157">
        <v>318</v>
      </c>
      <c r="B157" t="str">
        <v>2025-04-11</v>
      </c>
      <c r="C157">
        <v>1</v>
      </c>
      <c r="D157">
        <v>3</v>
      </c>
      <c r="E157">
        <v>4</v>
      </c>
      <c r="F157">
        <v>9</v>
      </c>
      <c r="G157">
        <v>11</v>
      </c>
      <c r="H157">
        <v>17</v>
      </c>
      <c r="I157">
        <v>1</v>
      </c>
      <c r="J157" t="str">
        <v>1 - 3 - 4 - 9 - 11 - 17 [CB: 1]</v>
      </c>
      <c r="K157">
        <f>SUM(C157:H157)</f>
        <v>45</v>
      </c>
      <c r="L157">
        <f>AVERAGE(C157:H157)</f>
        <v>7.5</v>
      </c>
      <c r="M157">
        <f>MAX(C157:H157)-MIN(C157:H157)</f>
        <v>16</v>
      </c>
      <c r="N157">
        <f>SUMPRODUCT(MOD(C157:H157,2))</f>
        <v>5</v>
      </c>
      <c r="O157">
        <f>6-N157</f>
        <v>1</v>
      </c>
      <c r="P157">
        <f>COUNTIF(C157:H157,"&lt;=14")</f>
        <v>5</v>
      </c>
      <c r="Q157">
        <f>COUNTIF(C157:H157,"&gt;=15")</f>
        <v>1</v>
      </c>
      <c r="R157">
        <f>SUMPRODUCT(--(D157:H157-C157:G157=1))</f>
        <v>1</v>
      </c>
      <c r="S157">
        <f>SUMPRODUCT(COUNTIF(C158:H158,C157:H157))</f>
        <v>1</v>
      </c>
      <c r="T157">
        <f>AVERAGE(K157:K161)</f>
        <v>45</v>
      </c>
      <c r="U157">
        <f>AVERAGE(K157:K176)</f>
        <v>45</v>
      </c>
      <c r="V157">
        <f>T157-U157</f>
        <v>0</v>
      </c>
      <c r="W157" t="str">
        <f>IF(T157&gt;U157,"EXPANDING (ABOVE TREND)",IF(T157&lt;U157,"CONTRACTING (BELOW TREND)","NEUTRAL"))</f>
        <v>NEUTRAL</v>
      </c>
    </row>
    <row r="158">
      <c r="A158">
        <v>317</v>
      </c>
      <c r="B158" t="str">
        <v>2025-04-08</v>
      </c>
      <c r="C158">
        <v>5</v>
      </c>
      <c r="D158">
        <v>6</v>
      </c>
      <c r="E158">
        <v>11</v>
      </c>
      <c r="F158">
        <v>14</v>
      </c>
      <c r="G158">
        <v>18</v>
      </c>
      <c r="H158">
        <v>28</v>
      </c>
      <c r="I158">
        <v>2</v>
      </c>
      <c r="J158" t="str">
        <v>5 - 6 - 11 - 14 - 18 - 28 [CB: 2]</v>
      </c>
      <c r="K158">
        <f>SUM(C158:H158)</f>
        <v>82</v>
      </c>
      <c r="L158">
        <f>AVERAGE(C158:H158)</f>
        <v>13.7</v>
      </c>
      <c r="M158">
        <f>MAX(C158:H158)-MIN(C158:H158)</f>
        <v>23</v>
      </c>
      <c r="N158">
        <f>SUMPRODUCT(MOD(C158:H158,2))</f>
        <v>2</v>
      </c>
      <c r="O158">
        <f>6-N158</f>
        <v>4</v>
      </c>
      <c r="P158">
        <f>COUNTIF(C158:H158,"&lt;=14")</f>
        <v>4</v>
      </c>
      <c r="Q158">
        <f>COUNTIF(C158:H158,"&gt;=15")</f>
        <v>2</v>
      </c>
      <c r="R158">
        <f>SUMPRODUCT(--(D158:H158-C158:G158=1))</f>
        <v>1</v>
      </c>
      <c r="S158">
        <f>SUMPRODUCT(COUNTIF(C159:H159,C158:H158))</f>
        <v>2</v>
      </c>
      <c r="T158">
        <f>AVERAGE(K158:K162)</f>
        <v>82</v>
      </c>
      <c r="U158">
        <f>AVERAGE(K158:K177)</f>
        <v>82</v>
      </c>
      <c r="V158">
        <f>T158-U158</f>
        <v>0</v>
      </c>
      <c r="W158" t="str">
        <f>IF(T158&gt;U158,"EXPANDING (ABOVE TREND)",IF(T158&lt;U158,"CONTRACTING (BELOW TREND)","NEUTRAL"))</f>
        <v>NEUTRAL</v>
      </c>
    </row>
    <row r="159">
      <c r="A159">
        <v>316</v>
      </c>
      <c r="B159" t="str">
        <v>2025-04-04</v>
      </c>
      <c r="C159">
        <v>1</v>
      </c>
      <c r="D159">
        <v>4</v>
      </c>
      <c r="E159">
        <v>5</v>
      </c>
      <c r="F159">
        <v>9</v>
      </c>
      <c r="G159">
        <v>18</v>
      </c>
      <c r="H159">
        <v>22</v>
      </c>
      <c r="I159">
        <v>3</v>
      </c>
      <c r="J159" t="str">
        <v>1 - 4 - 5 - 9 - 18 - 22 [CB: 3]</v>
      </c>
      <c r="K159">
        <f>SUM(C159:H159)</f>
        <v>59</v>
      </c>
      <c r="L159">
        <f>AVERAGE(C159:H159)</f>
        <v>9.8</v>
      </c>
      <c r="M159">
        <f>MAX(C159:H159)-MIN(C159:H159)</f>
        <v>21</v>
      </c>
      <c r="N159">
        <f>SUMPRODUCT(MOD(C159:H159,2))</f>
        <v>3</v>
      </c>
      <c r="O159">
        <f>6-N159</f>
        <v>3</v>
      </c>
      <c r="P159">
        <f>COUNTIF(C159:H159,"&lt;=14")</f>
        <v>4</v>
      </c>
      <c r="Q159">
        <f>COUNTIF(C159:H159,"&gt;=15")</f>
        <v>2</v>
      </c>
      <c r="R159">
        <f>SUMPRODUCT(--(D159:H159-C159:G159=1))</f>
        <v>1</v>
      </c>
      <c r="S159">
        <f>SUMPRODUCT(COUNTIF(C160:H160,C159:H159))</f>
        <v>1</v>
      </c>
      <c r="T159">
        <f>AVERAGE(K159:K163)</f>
        <v>59</v>
      </c>
      <c r="U159">
        <f>AVERAGE(K159:K178)</f>
        <v>59</v>
      </c>
      <c r="V159">
        <f>T159-U159</f>
        <v>0</v>
      </c>
      <c r="W159" t="str">
        <f>IF(T159&gt;U159,"EXPANDING (ABOVE TREND)",IF(T159&lt;U159,"CONTRACTING (BELOW TREND)","NEUTRAL"))</f>
        <v>NEUTRAL</v>
      </c>
    </row>
    <row r="160">
      <c r="A160">
        <v>315</v>
      </c>
      <c r="B160" t="str">
        <v>2025-03-28</v>
      </c>
      <c r="C160">
        <v>2</v>
      </c>
      <c r="D160">
        <v>3</v>
      </c>
      <c r="E160">
        <v>7</v>
      </c>
      <c r="F160">
        <v>8</v>
      </c>
      <c r="G160">
        <v>9</v>
      </c>
      <c r="H160">
        <v>12</v>
      </c>
      <c r="I160">
        <v>1</v>
      </c>
      <c r="J160" t="str">
        <v>2 - 3 - 7 - 8 - 9 - 12 [CB: 1]</v>
      </c>
      <c r="K160">
        <f>SUM(C160:H160)</f>
        <v>41</v>
      </c>
      <c r="L160">
        <f>AVERAGE(C160:H160)</f>
        <v>6.8</v>
      </c>
      <c r="M160">
        <f>MAX(C160:H160)-MIN(C160:H160)</f>
        <v>10</v>
      </c>
      <c r="N160">
        <f>SUMPRODUCT(MOD(C160:H160,2))</f>
        <v>3</v>
      </c>
      <c r="O160">
        <f>6-N160</f>
        <v>3</v>
      </c>
      <c r="P160">
        <f>COUNTIF(C160:H160,"&lt;=14")</f>
        <v>6</v>
      </c>
      <c r="Q160">
        <f>COUNTIF(C160:H160,"&gt;=15")</f>
        <v>0</v>
      </c>
      <c r="R160">
        <f>SUMPRODUCT(--(D160:H160-C160:G160=1))</f>
        <v>3</v>
      </c>
      <c r="S160">
        <f>SUMPRODUCT(COUNTIF(C161:H161,C160:H160))</f>
        <v>1</v>
      </c>
      <c r="T160">
        <f>AVERAGE(K160:K164)</f>
        <v>41</v>
      </c>
      <c r="U160">
        <f>AVERAGE(K160:K179)</f>
        <v>41</v>
      </c>
      <c r="V160">
        <f>T160-U160</f>
        <v>0</v>
      </c>
      <c r="W160" t="str">
        <f>IF(T160&gt;U160,"EXPANDING (ABOVE TREND)",IF(T160&lt;U160,"CONTRACTING (BELOW TREND)","NEUTRAL"))</f>
        <v>NEUTRAL</v>
      </c>
    </row>
    <row r="161">
      <c r="A161">
        <v>314</v>
      </c>
      <c r="B161" t="str">
        <v>2025-03-25</v>
      </c>
      <c r="C161">
        <v>1</v>
      </c>
      <c r="D161">
        <v>2</v>
      </c>
      <c r="E161">
        <v>14</v>
      </c>
      <c r="F161">
        <v>18</v>
      </c>
      <c r="G161">
        <v>20</v>
      </c>
      <c r="H161">
        <v>26</v>
      </c>
      <c r="I161">
        <v>3</v>
      </c>
      <c r="J161" t="str">
        <v>1 - 2 - 14 - 18 - 20 - 26 [CB: 3]</v>
      </c>
      <c r="K161">
        <f>SUM(C161:H161)</f>
        <v>81</v>
      </c>
      <c r="L161">
        <f>AVERAGE(C161:H161)</f>
        <v>13.5</v>
      </c>
      <c r="M161">
        <f>MAX(C161:H161)-MIN(C161:H161)</f>
        <v>25</v>
      </c>
      <c r="N161">
        <f>SUMPRODUCT(MOD(C161:H161,2))</f>
        <v>1</v>
      </c>
      <c r="O161">
        <f>6-N161</f>
        <v>5</v>
      </c>
      <c r="P161">
        <f>COUNTIF(C161:H161,"&lt;=14")</f>
        <v>3</v>
      </c>
      <c r="Q161">
        <f>COUNTIF(C161:H161,"&gt;=15")</f>
        <v>3</v>
      </c>
      <c r="R161">
        <f>SUMPRODUCT(--(D161:H161-C161:G161=1))</f>
        <v>1</v>
      </c>
      <c r="S161">
        <f>SUMPRODUCT(COUNTIF(C162:H162,C161:H161))</f>
        <v>4</v>
      </c>
      <c r="T161">
        <f>AVERAGE(K161:K165)</f>
        <v>81</v>
      </c>
      <c r="U161">
        <f>AVERAGE(K161:K180)</f>
        <v>81</v>
      </c>
      <c r="V161">
        <f>T161-U161</f>
        <v>0</v>
      </c>
      <c r="W161" t="str">
        <f>IF(T161&gt;U161,"EXPANDING (ABOVE TREND)",IF(T161&lt;U161,"CONTRACTING (BELOW TREND)","NEUTRAL"))</f>
        <v>NEUTRAL</v>
      </c>
    </row>
    <row r="162">
      <c r="A162">
        <v>313</v>
      </c>
      <c r="B162" t="str">
        <v>2025-03-21</v>
      </c>
      <c r="C162">
        <v>1</v>
      </c>
      <c r="D162">
        <v>2</v>
      </c>
      <c r="E162">
        <v>14</v>
      </c>
      <c r="F162">
        <v>18</v>
      </c>
      <c r="G162">
        <v>23</v>
      </c>
      <c r="H162">
        <v>27</v>
      </c>
      <c r="I162">
        <v>1</v>
      </c>
      <c r="J162" t="str">
        <v>1 - 2 - 14 - 18 - 23 - 27 [CB: 1]</v>
      </c>
      <c r="K162">
        <f>SUM(C162:H162)</f>
        <v>85</v>
      </c>
      <c r="L162">
        <f>AVERAGE(C162:H162)</f>
        <v>14.2</v>
      </c>
      <c r="M162">
        <f>MAX(C162:H162)-MIN(C162:H162)</f>
        <v>26</v>
      </c>
      <c r="N162">
        <f>SUMPRODUCT(MOD(C162:H162,2))</f>
        <v>3</v>
      </c>
      <c r="O162">
        <f>6-N162</f>
        <v>3</v>
      </c>
      <c r="P162">
        <f>COUNTIF(C162:H162,"&lt;=14")</f>
        <v>3</v>
      </c>
      <c r="Q162">
        <f>COUNTIF(C162:H162,"&gt;=15")</f>
        <v>3</v>
      </c>
      <c r="R162">
        <f>SUMPRODUCT(--(D162:H162-C162:G162=1))</f>
        <v>1</v>
      </c>
      <c r="S162">
        <f>SUMPRODUCT(COUNTIF(C163:H163,C162:H162))</f>
        <v>1</v>
      </c>
      <c r="T162">
        <f>AVERAGE(K162:K166)</f>
        <v>85</v>
      </c>
      <c r="U162">
        <f>AVERAGE(K162:K181)</f>
        <v>85</v>
      </c>
      <c r="V162">
        <f>T162-U162</f>
        <v>0</v>
      </c>
      <c r="W162" t="str">
        <f>IF(T162&gt;U162,"EXPANDING (ABOVE TREND)",IF(T162&lt;U162,"CONTRACTING (BELOW TREND)","NEUTRAL"))</f>
        <v>NEUTRAL</v>
      </c>
    </row>
    <row r="163">
      <c r="A163">
        <v>312</v>
      </c>
      <c r="B163" t="str">
        <v>2025-03-18</v>
      </c>
      <c r="C163">
        <v>2</v>
      </c>
      <c r="D163">
        <v>9</v>
      </c>
      <c r="E163">
        <v>10</v>
      </c>
      <c r="F163">
        <v>20</v>
      </c>
      <c r="G163">
        <v>21</v>
      </c>
      <c r="H163">
        <v>22</v>
      </c>
      <c r="I163">
        <v>3</v>
      </c>
      <c r="J163" t="str">
        <v>2 - 9 - 10 - 20 - 21 - 22 [CB: 3]</v>
      </c>
      <c r="K163">
        <f>SUM(C163:H163)</f>
        <v>84</v>
      </c>
      <c r="L163">
        <f>AVERAGE(C163:H163)</f>
        <v>14</v>
      </c>
      <c r="M163">
        <f>MAX(C163:H163)-MIN(C163:H163)</f>
        <v>20</v>
      </c>
      <c r="N163">
        <f>SUMPRODUCT(MOD(C163:H163,2))</f>
        <v>2</v>
      </c>
      <c r="O163">
        <f>6-N163</f>
        <v>4</v>
      </c>
      <c r="P163">
        <f>COUNTIF(C163:H163,"&lt;=14")</f>
        <v>3</v>
      </c>
      <c r="Q163">
        <f>COUNTIF(C163:H163,"&gt;=15")</f>
        <v>3</v>
      </c>
      <c r="R163">
        <f>SUMPRODUCT(--(D163:H163-C163:G163=1))</f>
        <v>3</v>
      </c>
      <c r="S163">
        <f>SUMPRODUCT(COUNTIF(C164:H164,C163:H163))</f>
        <v>0</v>
      </c>
      <c r="T163">
        <f>AVERAGE(K163:K167)</f>
        <v>84</v>
      </c>
      <c r="U163">
        <f>AVERAGE(K163:K182)</f>
        <v>84</v>
      </c>
      <c r="V163">
        <f>T163-U163</f>
        <v>0</v>
      </c>
      <c r="W163" t="str">
        <f>IF(T163&gt;U163,"EXPANDING (ABOVE TREND)",IF(T163&lt;U163,"CONTRACTING (BELOW TREND)","NEUTRAL"))</f>
        <v>NEUTRAL</v>
      </c>
    </row>
    <row r="164">
      <c r="A164">
        <v>311</v>
      </c>
      <c r="B164" t="str">
        <v>2025-03-14</v>
      </c>
      <c r="C164">
        <v>4</v>
      </c>
      <c r="D164">
        <v>8</v>
      </c>
      <c r="E164">
        <v>11</v>
      </c>
      <c r="F164">
        <v>15</v>
      </c>
      <c r="G164">
        <v>19</v>
      </c>
      <c r="H164">
        <v>26</v>
      </c>
      <c r="I164">
        <v>1</v>
      </c>
      <c r="J164" t="str">
        <v>4 - 8 - 11 - 15 - 19 - 26 [CB: 1]</v>
      </c>
      <c r="K164">
        <f>SUM(C164:H164)</f>
        <v>83</v>
      </c>
      <c r="L164">
        <f>AVERAGE(C164:H164)</f>
        <v>13.8</v>
      </c>
      <c r="M164">
        <f>MAX(C164:H164)-MIN(C164:H164)</f>
        <v>22</v>
      </c>
      <c r="N164">
        <f>SUMPRODUCT(MOD(C164:H164,2))</f>
        <v>3</v>
      </c>
      <c r="O164">
        <f>6-N164</f>
        <v>3</v>
      </c>
      <c r="P164">
        <f>COUNTIF(C164:H164,"&lt;=14")</f>
        <v>3</v>
      </c>
      <c r="Q164">
        <f>COUNTIF(C164:H164,"&gt;=15")</f>
        <v>3</v>
      </c>
      <c r="R164">
        <f>SUMPRODUCT(--(D164:H164-C164:G164=1))</f>
        <v>0</v>
      </c>
      <c r="S164">
        <f>SUMPRODUCT(COUNTIF(C165:H165,C164:H164))</f>
        <v>2</v>
      </c>
      <c r="T164">
        <f>AVERAGE(K164:K168)</f>
        <v>83</v>
      </c>
      <c r="U164">
        <f>AVERAGE(K164:K183)</f>
        <v>83</v>
      </c>
      <c r="V164">
        <f>T164-U164</f>
        <v>0</v>
      </c>
      <c r="W164" t="str">
        <f>IF(T164&gt;U164,"EXPANDING (ABOVE TREND)",IF(T164&lt;U164,"CONTRACTING (BELOW TREND)","NEUTRAL"))</f>
        <v>NEUTRAL</v>
      </c>
    </row>
    <row r="165">
      <c r="A165">
        <v>310</v>
      </c>
      <c r="B165" t="str">
        <v>2025-03-11</v>
      </c>
      <c r="C165">
        <v>10</v>
      </c>
      <c r="D165">
        <v>17</v>
      </c>
      <c r="E165">
        <v>19</v>
      </c>
      <c r="F165">
        <v>22</v>
      </c>
      <c r="G165">
        <v>23</v>
      </c>
      <c r="H165">
        <v>26</v>
      </c>
      <c r="I165">
        <v>1</v>
      </c>
      <c r="J165" t="str">
        <v>10 - 17 - 19 - 22 - 23 - 26 [CB: 1]</v>
      </c>
      <c r="K165">
        <f>SUM(C165:H165)</f>
        <v>117</v>
      </c>
      <c r="L165">
        <f>AVERAGE(C165:H165)</f>
        <v>19.5</v>
      </c>
      <c r="M165">
        <f>MAX(C165:H165)-MIN(C165:H165)</f>
        <v>16</v>
      </c>
      <c r="N165">
        <f>SUMPRODUCT(MOD(C165:H165,2))</f>
        <v>3</v>
      </c>
      <c r="O165">
        <f>6-N165</f>
        <v>3</v>
      </c>
      <c r="P165">
        <f>COUNTIF(C165:H165,"&lt;=14")</f>
        <v>1</v>
      </c>
      <c r="Q165">
        <f>COUNTIF(C165:H165,"&gt;=15")</f>
        <v>5</v>
      </c>
      <c r="R165">
        <f>SUMPRODUCT(--(D165:H165-C165:G165=1))</f>
        <v>1</v>
      </c>
      <c r="S165">
        <f>SUMPRODUCT(COUNTIF(C166:H166,C165:H165))</f>
        <v>2</v>
      </c>
      <c r="T165">
        <f>AVERAGE(K165:K169)</f>
        <v>117</v>
      </c>
      <c r="U165">
        <f>AVERAGE(K165:K184)</f>
        <v>117</v>
      </c>
      <c r="V165">
        <f>T165-U165</f>
        <v>0</v>
      </c>
      <c r="W165" t="str">
        <f>IF(T165&gt;U165,"EXPANDING (ABOVE TREND)",IF(T165&lt;U165,"CONTRACTING (BELOW TREND)","NEUTRAL"))</f>
        <v>NEUTRAL</v>
      </c>
    </row>
    <row r="166">
      <c r="A166">
        <v>309</v>
      </c>
      <c r="B166" t="str">
        <v>2025-03-07</v>
      </c>
      <c r="C166">
        <v>1</v>
      </c>
      <c r="D166">
        <v>7</v>
      </c>
      <c r="E166">
        <v>23</v>
      </c>
      <c r="F166">
        <v>24</v>
      </c>
      <c r="G166">
        <v>26</v>
      </c>
      <c r="H166">
        <v>27</v>
      </c>
      <c r="I166">
        <v>3</v>
      </c>
      <c r="J166" t="str">
        <v>1 - 7 - 23 - 24 - 26 - 27 [CB: 3]</v>
      </c>
      <c r="K166">
        <f>SUM(C166:H166)</f>
        <v>108</v>
      </c>
      <c r="L166">
        <f>AVERAGE(C166:H166)</f>
        <v>18</v>
      </c>
      <c r="M166">
        <f>MAX(C166:H166)-MIN(C166:H166)</f>
        <v>26</v>
      </c>
      <c r="N166">
        <f>SUMPRODUCT(MOD(C166:H166,2))</f>
        <v>4</v>
      </c>
      <c r="O166">
        <f>6-N166</f>
        <v>2</v>
      </c>
      <c r="P166">
        <f>COUNTIF(C166:H166,"&lt;=14")</f>
        <v>2</v>
      </c>
      <c r="Q166">
        <f>COUNTIF(C166:H166,"&gt;=15")</f>
        <v>4</v>
      </c>
      <c r="R166">
        <f>SUMPRODUCT(--(D166:H166-C166:G166=1))</f>
        <v>2</v>
      </c>
      <c r="S166">
        <f>SUMPRODUCT(COUNTIF(C167:H167,C166:H166))</f>
        <v>1</v>
      </c>
      <c r="T166">
        <f>AVERAGE(K166:K170)</f>
        <v>108</v>
      </c>
      <c r="U166">
        <f>AVERAGE(K166:K185)</f>
        <v>108</v>
      </c>
      <c r="V166">
        <f>T166-U166</f>
        <v>0</v>
      </c>
      <c r="W166" t="str">
        <f>IF(T166&gt;U166,"EXPANDING (ABOVE TREND)",IF(T166&lt;U166,"CONTRACTING (BELOW TREND)","NEUTRAL"))</f>
        <v>NEUTRAL</v>
      </c>
    </row>
    <row r="167">
      <c r="A167">
        <v>308</v>
      </c>
      <c r="B167" t="str">
        <v>2025-03-04</v>
      </c>
      <c r="C167">
        <v>3</v>
      </c>
      <c r="D167">
        <v>4</v>
      </c>
      <c r="E167">
        <v>6</v>
      </c>
      <c r="F167">
        <v>12</v>
      </c>
      <c r="G167">
        <v>21</v>
      </c>
      <c r="H167">
        <v>26</v>
      </c>
      <c r="I167">
        <v>3</v>
      </c>
      <c r="J167" t="str">
        <v>3 - 4 - 6 - 12 - 21 - 26 [CB: 3]</v>
      </c>
      <c r="K167">
        <f>SUM(C167:H167)</f>
        <v>72</v>
      </c>
      <c r="L167">
        <f>AVERAGE(C167:H167)</f>
        <v>12</v>
      </c>
      <c r="M167">
        <f>MAX(C167:H167)-MIN(C167:H167)</f>
        <v>23</v>
      </c>
      <c r="N167">
        <f>SUMPRODUCT(MOD(C167:H167,2))</f>
        <v>2</v>
      </c>
      <c r="O167">
        <f>6-N167</f>
        <v>4</v>
      </c>
      <c r="P167">
        <f>COUNTIF(C167:H167,"&lt;=14")</f>
        <v>4</v>
      </c>
      <c r="Q167">
        <f>COUNTIF(C167:H167,"&gt;=15")</f>
        <v>2</v>
      </c>
      <c r="R167">
        <f>SUMPRODUCT(--(D167:H167-C167:G167=1))</f>
        <v>1</v>
      </c>
      <c r="S167">
        <f>SUMPRODUCT(COUNTIF(C168:H168,C167:H167))</f>
        <v>2</v>
      </c>
      <c r="T167">
        <f>AVERAGE(K167:K171)</f>
        <v>72</v>
      </c>
      <c r="U167">
        <f>AVERAGE(K167:K186)</f>
        <v>72</v>
      </c>
      <c r="V167">
        <f>T167-U167</f>
        <v>0</v>
      </c>
      <c r="W167" t="str">
        <f>IF(T167&gt;U167,"EXPANDING (ABOVE TREND)",IF(T167&lt;U167,"CONTRACTING (BELOW TREND)","NEUTRAL"))</f>
        <v>NEUTRAL</v>
      </c>
    </row>
    <row r="168">
      <c r="A168">
        <v>307</v>
      </c>
      <c r="B168" t="str">
        <v>2025-02-28</v>
      </c>
      <c r="C168">
        <v>2</v>
      </c>
      <c r="D168">
        <v>3</v>
      </c>
      <c r="E168">
        <v>21</v>
      </c>
      <c r="F168">
        <v>24</v>
      </c>
      <c r="G168">
        <v>25</v>
      </c>
      <c r="H168">
        <v>28</v>
      </c>
      <c r="I168">
        <v>3</v>
      </c>
      <c r="J168" t="str">
        <v>2 - 3 - 21 - 24 - 25 - 28 [CB: 3]</v>
      </c>
      <c r="K168">
        <f>SUM(C168:H168)</f>
        <v>103</v>
      </c>
      <c r="L168">
        <f>AVERAGE(C168:H168)</f>
        <v>17.2</v>
      </c>
      <c r="M168">
        <f>MAX(C168:H168)-MIN(C168:H168)</f>
        <v>26</v>
      </c>
      <c r="N168">
        <f>SUMPRODUCT(MOD(C168:H168,2))</f>
        <v>3</v>
      </c>
      <c r="O168">
        <f>6-N168</f>
        <v>3</v>
      </c>
      <c r="P168">
        <f>COUNTIF(C168:H168,"&lt;=14")</f>
        <v>2</v>
      </c>
      <c r="Q168">
        <f>COUNTIF(C168:H168,"&gt;=15")</f>
        <v>4</v>
      </c>
      <c r="R168">
        <f>SUMPRODUCT(--(D168:H168-C168:G168=1))</f>
        <v>2</v>
      </c>
      <c r="S168">
        <f>SUMPRODUCT(COUNTIF(C169:H169,C168:H168))</f>
        <v>1</v>
      </c>
      <c r="T168">
        <f>AVERAGE(K168:K172)</f>
        <v>103</v>
      </c>
      <c r="U168">
        <f>AVERAGE(K168:K187)</f>
        <v>103</v>
      </c>
      <c r="V168">
        <f>T168-U168</f>
        <v>0</v>
      </c>
      <c r="W168" t="str">
        <f>IF(T168&gt;U168,"EXPANDING (ABOVE TREND)",IF(T168&lt;U168,"CONTRACTING (BELOW TREND)","NEUTRAL"))</f>
        <v>NEUTRAL</v>
      </c>
    </row>
    <row r="169">
      <c r="A169">
        <v>306</v>
      </c>
      <c r="B169" t="str">
        <v>2025-02-25</v>
      </c>
      <c r="C169">
        <v>7</v>
      </c>
      <c r="D169">
        <v>11</v>
      </c>
      <c r="E169">
        <v>16</v>
      </c>
      <c r="F169">
        <v>18</v>
      </c>
      <c r="G169">
        <v>22</v>
      </c>
      <c r="H169">
        <v>24</v>
      </c>
      <c r="I169">
        <v>2</v>
      </c>
      <c r="J169" t="str">
        <v>7 - 11 - 16 - 18 - 22 - 24 [CB: 2]</v>
      </c>
      <c r="K169">
        <f>SUM(C169:H169)</f>
        <v>98</v>
      </c>
      <c r="L169">
        <f>AVERAGE(C169:H169)</f>
        <v>16.3</v>
      </c>
      <c r="M169">
        <f>MAX(C169:H169)-MIN(C169:H169)</f>
        <v>17</v>
      </c>
      <c r="N169">
        <f>SUMPRODUCT(MOD(C169:H169,2))</f>
        <v>2</v>
      </c>
      <c r="O169">
        <f>6-N169</f>
        <v>4</v>
      </c>
      <c r="P169">
        <f>COUNTIF(C169:H169,"&lt;=14")</f>
        <v>2</v>
      </c>
      <c r="Q169">
        <f>COUNTIF(C169:H169,"&gt;=15")</f>
        <v>4</v>
      </c>
      <c r="R169">
        <f>SUMPRODUCT(--(D169:H169-C169:G169=1))</f>
        <v>0</v>
      </c>
      <c r="S169">
        <f>SUMPRODUCT(COUNTIF(C170:H170,C169:H169))</f>
        <v>0</v>
      </c>
      <c r="T169">
        <f>AVERAGE(K169:K173)</f>
        <v>98</v>
      </c>
      <c r="U169">
        <f>AVERAGE(K169:K188)</f>
        <v>98</v>
      </c>
      <c r="V169">
        <f>T169-U169</f>
        <v>0</v>
      </c>
      <c r="W169" t="str">
        <f>IF(T169&gt;U169,"EXPANDING (ABOVE TREND)",IF(T169&lt;U169,"CONTRACTING (BELOW TREND)","NEUTRAL"))</f>
        <v>NEUTRAL</v>
      </c>
    </row>
    <row r="170">
      <c r="A170">
        <v>305</v>
      </c>
      <c r="B170" t="str">
        <v>2025-02-21</v>
      </c>
      <c r="C170">
        <v>1</v>
      </c>
      <c r="D170">
        <v>2</v>
      </c>
      <c r="E170">
        <v>6</v>
      </c>
      <c r="F170">
        <v>20</v>
      </c>
      <c r="G170">
        <v>23</v>
      </c>
      <c r="H170">
        <v>28</v>
      </c>
      <c r="I170">
        <v>3</v>
      </c>
      <c r="J170" t="str">
        <v>1 - 2 - 6 - 20 - 23 - 28 [CB: 3]</v>
      </c>
      <c r="K170">
        <f>SUM(C170:H170)</f>
        <v>80</v>
      </c>
      <c r="L170">
        <f>AVERAGE(C170:H170)</f>
        <v>13.3</v>
      </c>
      <c r="M170">
        <f>MAX(C170:H170)-MIN(C170:H170)</f>
        <v>27</v>
      </c>
      <c r="N170">
        <f>SUMPRODUCT(MOD(C170:H170,2))</f>
        <v>2</v>
      </c>
      <c r="O170">
        <f>6-N170</f>
        <v>4</v>
      </c>
      <c r="P170">
        <f>COUNTIF(C170:H170,"&lt;=14")</f>
        <v>3</v>
      </c>
      <c r="Q170">
        <f>COUNTIF(C170:H170,"&gt;=15")</f>
        <v>3</v>
      </c>
      <c r="R170">
        <f>SUMPRODUCT(--(D170:H170-C170:G170=1))</f>
        <v>1</v>
      </c>
      <c r="S170">
        <f>SUMPRODUCT(COUNTIF(C171:H171,C170:H170))</f>
        <v>4</v>
      </c>
      <c r="T170">
        <f>AVERAGE(K170:K174)</f>
        <v>80</v>
      </c>
      <c r="U170">
        <f>AVERAGE(K170:K189)</f>
        <v>80</v>
      </c>
      <c r="V170">
        <f>T170-U170</f>
        <v>0</v>
      </c>
      <c r="W170" t="str">
        <f>IF(T170&gt;U170,"EXPANDING (ABOVE TREND)",IF(T170&lt;U170,"CONTRACTING (BELOW TREND)","NEUTRAL"))</f>
        <v>NEUTRAL</v>
      </c>
    </row>
    <row r="171">
      <c r="A171">
        <v>304</v>
      </c>
      <c r="B171" t="str">
        <v>2025-02-18</v>
      </c>
      <c r="C171">
        <v>1</v>
      </c>
      <c r="D171">
        <v>6</v>
      </c>
      <c r="E171">
        <v>20</v>
      </c>
      <c r="F171">
        <v>25</v>
      </c>
      <c r="G171">
        <v>27</v>
      </c>
      <c r="H171">
        <v>28</v>
      </c>
      <c r="I171">
        <v>3</v>
      </c>
      <c r="J171" t="str">
        <v>1 - 6 - 20 - 25 - 27 - 28 [CB: 3]</v>
      </c>
      <c r="K171">
        <f>SUM(C171:H171)</f>
        <v>107</v>
      </c>
      <c r="L171">
        <f>AVERAGE(C171:H171)</f>
        <v>17.8</v>
      </c>
      <c r="M171">
        <f>MAX(C171:H171)-MIN(C171:H171)</f>
        <v>27</v>
      </c>
      <c r="N171">
        <f>SUMPRODUCT(MOD(C171:H171,2))</f>
        <v>3</v>
      </c>
      <c r="O171">
        <f>6-N171</f>
        <v>3</v>
      </c>
      <c r="P171">
        <f>COUNTIF(C171:H171,"&lt;=14")</f>
        <v>2</v>
      </c>
      <c r="Q171">
        <f>COUNTIF(C171:H171,"&gt;=15")</f>
        <v>4</v>
      </c>
      <c r="R171">
        <f>SUMPRODUCT(--(D171:H171-C171:G171=1))</f>
        <v>1</v>
      </c>
      <c r="S171">
        <f>SUMPRODUCT(COUNTIF(C172:H172,C171:H171))</f>
        <v>3</v>
      </c>
      <c r="T171">
        <f>AVERAGE(K171:K175)</f>
        <v>107</v>
      </c>
      <c r="U171">
        <f>AVERAGE(K171:K190)</f>
        <v>107</v>
      </c>
      <c r="V171">
        <f>T171-U171</f>
        <v>0</v>
      </c>
      <c r="W171" t="str">
        <f>IF(T171&gt;U171,"EXPANDING (ABOVE TREND)",IF(T171&lt;U171,"CONTRACTING (BELOW TREND)","NEUTRAL"))</f>
        <v>NEUTRAL</v>
      </c>
    </row>
    <row r="172">
      <c r="A172">
        <v>303</v>
      </c>
      <c r="B172" t="str">
        <v>2025-02-14</v>
      </c>
      <c r="C172">
        <v>1</v>
      </c>
      <c r="D172">
        <v>8</v>
      </c>
      <c r="E172">
        <v>9</v>
      </c>
      <c r="F172">
        <v>25</v>
      </c>
      <c r="G172">
        <v>26</v>
      </c>
      <c r="H172">
        <v>28</v>
      </c>
      <c r="I172">
        <v>2</v>
      </c>
      <c r="J172" t="str">
        <v>1 - 8 - 9 - 25 - 26 - 28 [CB: 2]</v>
      </c>
      <c r="K172">
        <f>SUM(C172:H172)</f>
        <v>97</v>
      </c>
      <c r="L172">
        <f>AVERAGE(C172:H172)</f>
        <v>16.2</v>
      </c>
      <c r="M172">
        <f>MAX(C172:H172)-MIN(C172:H172)</f>
        <v>27</v>
      </c>
      <c r="N172">
        <f>SUMPRODUCT(MOD(C172:H172,2))</f>
        <v>3</v>
      </c>
      <c r="O172">
        <f>6-N172</f>
        <v>3</v>
      </c>
      <c r="P172">
        <f>COUNTIF(C172:H172,"&lt;=14")</f>
        <v>3</v>
      </c>
      <c r="Q172">
        <f>COUNTIF(C172:H172,"&gt;=15")</f>
        <v>3</v>
      </c>
      <c r="R172">
        <f>SUMPRODUCT(--(D172:H172-C172:G172=1))</f>
        <v>2</v>
      </c>
      <c r="S172">
        <f>SUMPRODUCT(COUNTIF(C173:H173,C172:H172))</f>
        <v>1</v>
      </c>
      <c r="T172">
        <f>AVERAGE(K172:K176)</f>
        <v>97</v>
      </c>
      <c r="U172">
        <f>AVERAGE(K172:K191)</f>
        <v>97</v>
      </c>
      <c r="V172">
        <f>T172-U172</f>
        <v>0</v>
      </c>
      <c r="W172" t="str">
        <f>IF(T172&gt;U172,"EXPANDING (ABOVE TREND)",IF(T172&lt;U172,"CONTRACTING (BELOW TREND)","NEUTRAL"))</f>
        <v>NEUTRAL</v>
      </c>
    </row>
    <row r="173">
      <c r="A173">
        <v>302</v>
      </c>
      <c r="B173" t="str">
        <v>2025-02-11</v>
      </c>
      <c r="C173">
        <v>2</v>
      </c>
      <c r="D173">
        <v>10</v>
      </c>
      <c r="E173">
        <v>13</v>
      </c>
      <c r="F173">
        <v>20</v>
      </c>
      <c r="G173">
        <v>24</v>
      </c>
      <c r="H173">
        <v>25</v>
      </c>
      <c r="I173">
        <v>3</v>
      </c>
      <c r="J173" t="str">
        <v>2 - 10 - 13 - 20 - 24 - 25 [CB: 3]</v>
      </c>
      <c r="K173">
        <f>SUM(C173:H173)</f>
        <v>94</v>
      </c>
      <c r="L173">
        <f>AVERAGE(C173:H173)</f>
        <v>15.7</v>
      </c>
      <c r="M173">
        <f>MAX(C173:H173)-MIN(C173:H173)</f>
        <v>23</v>
      </c>
      <c r="N173">
        <f>SUMPRODUCT(MOD(C173:H173,2))</f>
        <v>2</v>
      </c>
      <c r="O173">
        <f>6-N173</f>
        <v>4</v>
      </c>
      <c r="P173">
        <f>COUNTIF(C173:H173,"&lt;=14")</f>
        <v>3</v>
      </c>
      <c r="Q173">
        <f>COUNTIF(C173:H173,"&gt;=15")</f>
        <v>3</v>
      </c>
      <c r="R173">
        <f>SUMPRODUCT(--(D173:H173-C173:G173=1))</f>
        <v>1</v>
      </c>
      <c r="S173">
        <f>SUMPRODUCT(COUNTIF(C174:H174,C173:H173))</f>
        <v>1</v>
      </c>
      <c r="T173">
        <f>AVERAGE(K173:K177)</f>
        <v>94</v>
      </c>
      <c r="U173">
        <f>AVERAGE(K173:K192)</f>
        <v>94</v>
      </c>
      <c r="V173">
        <f>T173-U173</f>
        <v>0</v>
      </c>
      <c r="W173" t="str">
        <f>IF(T173&gt;U173,"EXPANDING (ABOVE TREND)",IF(T173&lt;U173,"CONTRACTING (BELOW TREND)","NEUTRAL"))</f>
        <v>NEUTRAL</v>
      </c>
    </row>
    <row r="174">
      <c r="A174">
        <v>301</v>
      </c>
      <c r="B174" t="str">
        <v>2025-02-07</v>
      </c>
      <c r="C174">
        <v>4</v>
      </c>
      <c r="D174">
        <v>19</v>
      </c>
      <c r="E174">
        <v>20</v>
      </c>
      <c r="F174">
        <v>21</v>
      </c>
      <c r="G174">
        <v>27</v>
      </c>
      <c r="H174">
        <v>28</v>
      </c>
      <c r="I174">
        <v>3</v>
      </c>
      <c r="J174" t="str">
        <v>4 - 19 - 20 - 21 - 27 - 28 [CB: 3]</v>
      </c>
      <c r="K174">
        <f>SUM(C174:H174)</f>
        <v>119</v>
      </c>
      <c r="L174">
        <f>AVERAGE(C174:H174)</f>
        <v>19.8</v>
      </c>
      <c r="M174">
        <f>MAX(C174:H174)-MIN(C174:H174)</f>
        <v>24</v>
      </c>
      <c r="N174">
        <f>SUMPRODUCT(MOD(C174:H174,2))</f>
        <v>3</v>
      </c>
      <c r="O174">
        <f>6-N174</f>
        <v>3</v>
      </c>
      <c r="P174">
        <f>COUNTIF(C174:H174,"&lt;=14")</f>
        <v>1</v>
      </c>
      <c r="Q174">
        <f>COUNTIF(C174:H174,"&gt;=15")</f>
        <v>5</v>
      </c>
      <c r="R174">
        <f>SUMPRODUCT(--(D174:H174-C174:G174=1))</f>
        <v>3</v>
      </c>
      <c r="S174">
        <f>SUMPRODUCT(COUNTIF(C175:H175,C174:H174))</f>
        <v>0</v>
      </c>
      <c r="T174">
        <f>AVERAGE(K174:K178)</f>
        <v>119</v>
      </c>
      <c r="U174">
        <f>AVERAGE(K174:K193)</f>
        <v>119</v>
      </c>
      <c r="V174">
        <f>T174-U174</f>
        <v>0</v>
      </c>
      <c r="W174" t="str">
        <f>IF(T174&gt;U174,"EXPANDING (ABOVE TREND)",IF(T174&lt;U174,"CONTRACTING (BELOW TREND)","NEUTRAL"))</f>
        <v>NEUTRAL</v>
      </c>
    </row>
    <row r="175">
      <c r="A175">
        <v>300</v>
      </c>
      <c r="B175" t="str">
        <v>2025-02-04</v>
      </c>
      <c r="C175">
        <v>1</v>
      </c>
      <c r="D175">
        <v>10</v>
      </c>
      <c r="E175">
        <v>12</v>
      </c>
      <c r="F175">
        <v>13</v>
      </c>
      <c r="G175">
        <v>17</v>
      </c>
      <c r="H175">
        <v>25</v>
      </c>
      <c r="I175">
        <v>2</v>
      </c>
      <c r="J175" t="str">
        <v>1 - 10 - 12 - 13 - 17 - 25 [CB: 2]</v>
      </c>
      <c r="K175">
        <f>SUM(C175:H175)</f>
        <v>78</v>
      </c>
      <c r="L175">
        <f>AVERAGE(C175:H175)</f>
        <v>13</v>
      </c>
      <c r="M175">
        <f>MAX(C175:H175)-MIN(C175:H175)</f>
        <v>24</v>
      </c>
      <c r="N175">
        <f>SUMPRODUCT(MOD(C175:H175,2))</f>
        <v>4</v>
      </c>
      <c r="O175">
        <f>6-N175</f>
        <v>2</v>
      </c>
      <c r="P175">
        <f>COUNTIF(C175:H175,"&lt;=14")</f>
        <v>4</v>
      </c>
      <c r="Q175">
        <f>COUNTIF(C175:H175,"&gt;=15")</f>
        <v>2</v>
      </c>
      <c r="R175">
        <f>SUMPRODUCT(--(D175:H175-C175:G175=1))</f>
        <v>1</v>
      </c>
      <c r="S175">
        <f>SUMPRODUCT(COUNTIF(C176:H176,C175:H175))</f>
        <v>1</v>
      </c>
      <c r="T175">
        <f>AVERAGE(K175:K179)</f>
        <v>78</v>
      </c>
      <c r="U175">
        <f>AVERAGE(K175:K194)</f>
        <v>78</v>
      </c>
      <c r="V175">
        <f>T175-U175</f>
        <v>0</v>
      </c>
      <c r="W175" t="str">
        <f>IF(T175&gt;U175,"EXPANDING (ABOVE TREND)",IF(T175&lt;U175,"CONTRACTING (BELOW TREND)","NEUTRAL"))</f>
        <v>NEUTRAL</v>
      </c>
    </row>
    <row r="176">
      <c r="A176">
        <v>299</v>
      </c>
      <c r="B176" t="str">
        <v>2025-01-31</v>
      </c>
      <c r="C176">
        <v>1</v>
      </c>
      <c r="D176">
        <v>4</v>
      </c>
      <c r="E176">
        <v>11</v>
      </c>
      <c r="F176">
        <v>19</v>
      </c>
      <c r="G176">
        <v>24</v>
      </c>
      <c r="H176">
        <v>26</v>
      </c>
      <c r="I176">
        <v>2</v>
      </c>
      <c r="J176" t="str">
        <v>1 - 4 - 11 - 19 - 24 - 26 [CB: 2]</v>
      </c>
      <c r="K176">
        <f>SUM(C176:H176)</f>
        <v>85</v>
      </c>
      <c r="L176">
        <f>AVERAGE(C176:H176)</f>
        <v>14.2</v>
      </c>
      <c r="M176">
        <f>MAX(C176:H176)-MIN(C176:H176)</f>
        <v>25</v>
      </c>
      <c r="N176">
        <f>SUMPRODUCT(MOD(C176:H176,2))</f>
        <v>3</v>
      </c>
      <c r="O176">
        <f>6-N176</f>
        <v>3</v>
      </c>
      <c r="P176">
        <f>COUNTIF(C176:H176,"&lt;=14")</f>
        <v>3</v>
      </c>
      <c r="Q176">
        <f>COUNTIF(C176:H176,"&gt;=15")</f>
        <v>3</v>
      </c>
      <c r="R176">
        <f>SUMPRODUCT(--(D176:H176-C176:G176=1))</f>
        <v>0</v>
      </c>
      <c r="S176">
        <f>SUMPRODUCT(COUNTIF(C177:H177,C176:H176))</f>
        <v>2</v>
      </c>
      <c r="T176">
        <f>AVERAGE(K176:K180)</f>
        <v>85</v>
      </c>
      <c r="U176">
        <f>AVERAGE(K176:K195)</f>
        <v>85</v>
      </c>
      <c r="V176">
        <f>T176-U176</f>
        <v>0</v>
      </c>
      <c r="W176" t="str">
        <f>IF(T176&gt;U176,"EXPANDING (ABOVE TREND)",IF(T176&lt;U176,"CONTRACTING (BELOW TREND)","NEUTRAL"))</f>
        <v>NEUTRAL</v>
      </c>
    </row>
    <row r="177">
      <c r="A177">
        <v>298</v>
      </c>
      <c r="B177" t="str">
        <v>2025-01-28</v>
      </c>
      <c r="C177">
        <v>5</v>
      </c>
      <c r="D177">
        <v>6</v>
      </c>
      <c r="E177">
        <v>10</v>
      </c>
      <c r="F177">
        <v>11</v>
      </c>
      <c r="G177">
        <v>14</v>
      </c>
      <c r="H177">
        <v>26</v>
      </c>
      <c r="I177">
        <v>2</v>
      </c>
      <c r="J177" t="str">
        <v>5 - 6 - 10 - 11 - 14 - 26 [CB: 2]</v>
      </c>
      <c r="K177">
        <f>SUM(C177:H177)</f>
        <v>72</v>
      </c>
      <c r="L177">
        <f>AVERAGE(C177:H177)</f>
        <v>12</v>
      </c>
      <c r="M177">
        <f>MAX(C177:H177)-MIN(C177:H177)</f>
        <v>21</v>
      </c>
      <c r="N177">
        <f>SUMPRODUCT(MOD(C177:H177,2))</f>
        <v>2</v>
      </c>
      <c r="O177">
        <f>6-N177</f>
        <v>4</v>
      </c>
      <c r="P177">
        <f>COUNTIF(C177:H177,"&lt;=14")</f>
        <v>5</v>
      </c>
      <c r="Q177">
        <f>COUNTIF(C177:H177,"&gt;=15")</f>
        <v>1</v>
      </c>
      <c r="R177">
        <f>SUMPRODUCT(--(D177:H177-C177:G177=1))</f>
        <v>2</v>
      </c>
      <c r="S177">
        <f>SUMPRODUCT(COUNTIF(C178:H178,C177:H177))</f>
        <v>1</v>
      </c>
      <c r="T177">
        <f>AVERAGE(K177:K181)</f>
        <v>72</v>
      </c>
      <c r="U177">
        <f>AVERAGE(K177:K196)</f>
        <v>72</v>
      </c>
      <c r="V177">
        <f>T177-U177</f>
        <v>0</v>
      </c>
      <c r="W177" t="str">
        <f>IF(T177&gt;U177,"EXPANDING (ABOVE TREND)",IF(T177&lt;U177,"CONTRACTING (BELOW TREND)","NEUTRAL"))</f>
        <v>NEUTRAL</v>
      </c>
    </row>
    <row r="178">
      <c r="A178">
        <v>297</v>
      </c>
      <c r="B178" t="str">
        <v>2025-01-24</v>
      </c>
      <c r="C178">
        <v>2</v>
      </c>
      <c r="D178">
        <v>9</v>
      </c>
      <c r="E178">
        <v>12</v>
      </c>
      <c r="F178">
        <v>14</v>
      </c>
      <c r="G178">
        <v>18</v>
      </c>
      <c r="H178">
        <v>23</v>
      </c>
      <c r="I178">
        <v>3</v>
      </c>
      <c r="J178" t="str">
        <v>2 - 9 - 12 - 14 - 18 - 23 [CB: 3]</v>
      </c>
      <c r="K178">
        <f>SUM(C178:H178)</f>
        <v>78</v>
      </c>
      <c r="L178">
        <f>AVERAGE(C178:H178)</f>
        <v>13</v>
      </c>
      <c r="M178">
        <f>MAX(C178:H178)-MIN(C178:H178)</f>
        <v>21</v>
      </c>
      <c r="N178">
        <f>SUMPRODUCT(MOD(C178:H178,2))</f>
        <v>2</v>
      </c>
      <c r="O178">
        <f>6-N178</f>
        <v>4</v>
      </c>
      <c r="P178">
        <f>COUNTIF(C178:H178,"&lt;=14")</f>
        <v>4</v>
      </c>
      <c r="Q178">
        <f>COUNTIF(C178:H178,"&gt;=15")</f>
        <v>2</v>
      </c>
      <c r="R178">
        <f>SUMPRODUCT(--(D178:H178-C178:G178=1))</f>
        <v>0</v>
      </c>
      <c r="S178">
        <f>SUMPRODUCT(COUNTIF(C179:H179,C178:H178))</f>
        <v>3</v>
      </c>
      <c r="T178">
        <f>AVERAGE(K178:K182)</f>
        <v>78</v>
      </c>
      <c r="U178">
        <f>AVERAGE(K178:K197)</f>
        <v>78</v>
      </c>
      <c r="V178">
        <f>T178-U178</f>
        <v>0</v>
      </c>
      <c r="W178" t="str">
        <f>IF(T178&gt;U178,"EXPANDING (ABOVE TREND)",IF(T178&lt;U178,"CONTRACTING (BELOW TREND)","NEUTRAL"))</f>
        <v>NEUTRAL</v>
      </c>
    </row>
    <row r="179">
      <c r="A179">
        <v>296</v>
      </c>
      <c r="B179" t="str">
        <v>2025-01-21</v>
      </c>
      <c r="C179">
        <v>8</v>
      </c>
      <c r="D179">
        <v>9</v>
      </c>
      <c r="E179">
        <v>10</v>
      </c>
      <c r="F179">
        <v>14</v>
      </c>
      <c r="G179">
        <v>18</v>
      </c>
      <c r="H179">
        <v>27</v>
      </c>
      <c r="I179">
        <v>2</v>
      </c>
      <c r="J179" t="str">
        <v>8 - 9 - 10 - 14 - 18 - 27 [CB: 2]</v>
      </c>
      <c r="K179">
        <f>SUM(C179:H179)</f>
        <v>86</v>
      </c>
      <c r="L179">
        <f>AVERAGE(C179:H179)</f>
        <v>14.3</v>
      </c>
      <c r="M179">
        <f>MAX(C179:H179)-MIN(C179:H179)</f>
        <v>19</v>
      </c>
      <c r="N179">
        <f>SUMPRODUCT(MOD(C179:H179,2))</f>
        <v>2</v>
      </c>
      <c r="O179">
        <f>6-N179</f>
        <v>4</v>
      </c>
      <c r="P179">
        <f>COUNTIF(C179:H179,"&lt;=14")</f>
        <v>4</v>
      </c>
      <c r="Q179">
        <f>COUNTIF(C179:H179,"&gt;=15")</f>
        <v>2</v>
      </c>
      <c r="R179">
        <f>SUMPRODUCT(--(D179:H179-C179:G179=1))</f>
        <v>2</v>
      </c>
      <c r="S179">
        <f>SUMPRODUCT(COUNTIF(C180:H180,C179:H179))</f>
        <v>2</v>
      </c>
      <c r="T179">
        <f>AVERAGE(K179:K183)</f>
        <v>86</v>
      </c>
      <c r="U179">
        <f>AVERAGE(K179:K198)</f>
        <v>86</v>
      </c>
      <c r="V179">
        <f>T179-U179</f>
        <v>0</v>
      </c>
      <c r="W179" t="str">
        <f>IF(T179&gt;U179,"EXPANDING (ABOVE TREND)",IF(T179&lt;U179,"CONTRACTING (BELOW TREND)","NEUTRAL"))</f>
        <v>NEUTRAL</v>
      </c>
    </row>
    <row r="180">
      <c r="A180">
        <v>295</v>
      </c>
      <c r="B180" t="str">
        <v>2025-01-17</v>
      </c>
      <c r="C180">
        <v>2</v>
      </c>
      <c r="D180">
        <v>3</v>
      </c>
      <c r="E180">
        <v>14</v>
      </c>
      <c r="F180">
        <v>20</v>
      </c>
      <c r="G180">
        <v>26</v>
      </c>
      <c r="H180">
        <v>27</v>
      </c>
      <c r="I180">
        <v>2</v>
      </c>
      <c r="J180" t="str">
        <v>2 - 3 - 14 - 20 - 26 - 27 [CB: 2]</v>
      </c>
      <c r="K180">
        <f>SUM(C180:H180)</f>
        <v>92</v>
      </c>
      <c r="L180">
        <f>AVERAGE(C180:H180)</f>
        <v>15.3</v>
      </c>
      <c r="M180">
        <f>MAX(C180:H180)-MIN(C180:H180)</f>
        <v>25</v>
      </c>
      <c r="N180">
        <f>SUMPRODUCT(MOD(C180:H180,2))</f>
        <v>2</v>
      </c>
      <c r="O180">
        <f>6-N180</f>
        <v>4</v>
      </c>
      <c r="P180">
        <f>COUNTIF(C180:H180,"&lt;=14")</f>
        <v>3</v>
      </c>
      <c r="Q180">
        <f>COUNTIF(C180:H180,"&gt;=15")</f>
        <v>3</v>
      </c>
      <c r="R180">
        <f>SUMPRODUCT(--(D180:H180-C180:G180=1))</f>
        <v>2</v>
      </c>
      <c r="S180">
        <f>SUMPRODUCT(COUNTIF(C181:H181,C180:H180))</f>
        <v>1</v>
      </c>
      <c r="T180">
        <f>AVERAGE(K180:K184)</f>
        <v>92</v>
      </c>
      <c r="U180">
        <f>AVERAGE(K180:K199)</f>
        <v>92</v>
      </c>
      <c r="V180">
        <f>T180-U180</f>
        <v>0</v>
      </c>
      <c r="W180" t="str">
        <f>IF(T180&gt;U180,"EXPANDING (ABOVE TREND)",IF(T180&lt;U180,"CONTRACTING (BELOW TREND)","NEUTRAL"))</f>
        <v>NEUTRAL</v>
      </c>
    </row>
    <row r="181">
      <c r="A181">
        <v>294</v>
      </c>
      <c r="B181" t="str">
        <v>2025-01-14</v>
      </c>
      <c r="C181">
        <v>1</v>
      </c>
      <c r="D181">
        <v>3</v>
      </c>
      <c r="E181">
        <v>4</v>
      </c>
      <c r="F181">
        <v>11</v>
      </c>
      <c r="G181">
        <v>21</v>
      </c>
      <c r="H181">
        <v>22</v>
      </c>
      <c r="I181">
        <v>3</v>
      </c>
      <c r="J181" t="str">
        <v>1 - 3 - 4 - 11 - 21 - 22 [CB: 3]</v>
      </c>
      <c r="K181">
        <f>SUM(C181:H181)</f>
        <v>62</v>
      </c>
      <c r="L181">
        <f>AVERAGE(C181:H181)</f>
        <v>10.3</v>
      </c>
      <c r="M181">
        <f>MAX(C181:H181)-MIN(C181:H181)</f>
        <v>21</v>
      </c>
      <c r="N181">
        <f>SUMPRODUCT(MOD(C181:H181,2))</f>
        <v>4</v>
      </c>
      <c r="O181">
        <f>6-N181</f>
        <v>2</v>
      </c>
      <c r="P181">
        <f>COUNTIF(C181:H181,"&lt;=14")</f>
        <v>4</v>
      </c>
      <c r="Q181">
        <f>COUNTIF(C181:H181,"&gt;=15")</f>
        <v>2</v>
      </c>
      <c r="R181">
        <f>SUMPRODUCT(--(D181:H181-C181:G181=1))</f>
        <v>2</v>
      </c>
      <c r="S181">
        <f>SUMPRODUCT(COUNTIF(C182:H182,C181:H181))</f>
        <v>0</v>
      </c>
      <c r="T181">
        <f>AVERAGE(K181:K185)</f>
        <v>62</v>
      </c>
      <c r="U181">
        <f>AVERAGE(K181:K200)</f>
        <v>62</v>
      </c>
      <c r="V181">
        <f>T181-U181</f>
        <v>0</v>
      </c>
      <c r="W181" t="str">
        <f>IF(T181&gt;U181,"EXPANDING (ABOVE TREND)",IF(T181&lt;U181,"CONTRACTING (BELOW TREND)","NEUTRAL"))</f>
        <v>NEUTRAL</v>
      </c>
    </row>
    <row r="182">
      <c r="A182">
        <v>293</v>
      </c>
      <c r="B182" t="str">
        <v>2025-01-10</v>
      </c>
      <c r="C182">
        <v>7</v>
      </c>
      <c r="D182">
        <v>9</v>
      </c>
      <c r="E182">
        <v>14</v>
      </c>
      <c r="F182">
        <v>15</v>
      </c>
      <c r="G182">
        <v>16</v>
      </c>
      <c r="H182">
        <v>19</v>
      </c>
      <c r="I182">
        <v>3</v>
      </c>
      <c r="J182" t="str">
        <v>7 - 9 - 14 - 15 - 16 - 19 [CB: 3]</v>
      </c>
      <c r="K182">
        <f>SUM(C182:H182)</f>
        <v>80</v>
      </c>
      <c r="L182">
        <f>AVERAGE(C182:H182)</f>
        <v>13.3</v>
      </c>
      <c r="M182">
        <f>MAX(C182:H182)-MIN(C182:H182)</f>
        <v>12</v>
      </c>
      <c r="N182">
        <f>SUMPRODUCT(MOD(C182:H182,2))</f>
        <v>4</v>
      </c>
      <c r="O182">
        <f>6-N182</f>
        <v>2</v>
      </c>
      <c r="P182">
        <f>COUNTIF(C182:H182,"&lt;=14")</f>
        <v>3</v>
      </c>
      <c r="Q182">
        <f>COUNTIF(C182:H182,"&gt;=15")</f>
        <v>3</v>
      </c>
      <c r="R182">
        <f>SUMPRODUCT(--(D182:H182-C182:G182=1))</f>
        <v>2</v>
      </c>
      <c r="S182">
        <f>SUMPRODUCT(COUNTIF(C183:H183,C182:H182))</f>
        <v>2</v>
      </c>
      <c r="T182">
        <f>AVERAGE(K182:K186)</f>
        <v>80</v>
      </c>
      <c r="U182">
        <f>AVERAGE(K182:K201)</f>
        <v>80</v>
      </c>
      <c r="V182">
        <f>T182-U182</f>
        <v>0</v>
      </c>
      <c r="W182" t="str">
        <f>IF(T182&gt;U182,"EXPANDING (ABOVE TREND)",IF(T182&lt;U182,"CONTRACTING (BELOW TREND)","NEUTRAL"))</f>
        <v>NEUTRAL</v>
      </c>
    </row>
    <row r="183">
      <c r="A183">
        <v>292</v>
      </c>
      <c r="B183" t="str">
        <v>2025-01-07</v>
      </c>
      <c r="C183">
        <v>1</v>
      </c>
      <c r="D183">
        <v>7</v>
      </c>
      <c r="E183">
        <v>13</v>
      </c>
      <c r="F183">
        <v>19</v>
      </c>
      <c r="G183">
        <v>24</v>
      </c>
      <c r="H183">
        <v>25</v>
      </c>
      <c r="I183">
        <v>1</v>
      </c>
      <c r="J183" t="str">
        <v>1 - 7 - 13 - 19 - 24 - 25 [CB: 1]</v>
      </c>
      <c r="K183">
        <f>SUM(C183:H183)</f>
        <v>89</v>
      </c>
      <c r="L183">
        <f>AVERAGE(C183:H183)</f>
        <v>14.8</v>
      </c>
      <c r="M183">
        <f>MAX(C183:H183)-MIN(C183:H183)</f>
        <v>24</v>
      </c>
      <c r="N183">
        <f>SUMPRODUCT(MOD(C183:H183,2))</f>
        <v>5</v>
      </c>
      <c r="O183">
        <f>6-N183</f>
        <v>1</v>
      </c>
      <c r="P183">
        <f>COUNTIF(C183:H183,"&lt;=14")</f>
        <v>3</v>
      </c>
      <c r="Q183">
        <f>COUNTIF(C183:H183,"&gt;=15")</f>
        <v>3</v>
      </c>
      <c r="R183">
        <f>SUMPRODUCT(--(D183:H183-C183:G183=1))</f>
        <v>1</v>
      </c>
      <c r="S183">
        <f>SUMPRODUCT(COUNTIF(C184:H184,C183:H183))</f>
        <v>1</v>
      </c>
      <c r="T183">
        <f>AVERAGE(K183:K187)</f>
        <v>89</v>
      </c>
      <c r="U183">
        <f>AVERAGE(K183:K202)</f>
        <v>89</v>
      </c>
      <c r="V183">
        <f>T183-U183</f>
        <v>0</v>
      </c>
      <c r="W183" t="str">
        <f>IF(T183&gt;U183,"EXPANDING (ABOVE TREND)",IF(T183&lt;U183,"CONTRACTING (BELOW TREND)","NEUTRAL"))</f>
        <v>NEUTRAL</v>
      </c>
    </row>
    <row r="184">
      <c r="A184">
        <v>291</v>
      </c>
      <c r="B184" t="str">
        <v>2025-01-03</v>
      </c>
      <c r="C184">
        <v>6</v>
      </c>
      <c r="D184">
        <v>7</v>
      </c>
      <c r="E184">
        <v>8</v>
      </c>
      <c r="F184">
        <v>11</v>
      </c>
      <c r="G184">
        <v>14</v>
      </c>
      <c r="H184">
        <v>20</v>
      </c>
      <c r="I184">
        <v>2</v>
      </c>
      <c r="J184" t="str">
        <v>6 - 7 - 8 - 11 - 14 - 20 [CB: 2]</v>
      </c>
      <c r="K184">
        <f>SUM(C184:H184)</f>
        <v>66</v>
      </c>
      <c r="L184">
        <f>AVERAGE(C184:H184)</f>
        <v>11</v>
      </c>
      <c r="M184">
        <f>MAX(C184:H184)-MIN(C184:H184)</f>
        <v>14</v>
      </c>
      <c r="N184">
        <f>SUMPRODUCT(MOD(C184:H184,2))</f>
        <v>2</v>
      </c>
      <c r="O184">
        <f>6-N184</f>
        <v>4</v>
      </c>
      <c r="P184">
        <f>COUNTIF(C184:H184,"&lt;=14")</f>
        <v>5</v>
      </c>
      <c r="Q184">
        <f>COUNTIF(C184:H184,"&gt;=15")</f>
        <v>1</v>
      </c>
      <c r="R184">
        <f>SUMPRODUCT(--(D184:H184-C184:G184=1))</f>
        <v>2</v>
      </c>
      <c r="S184">
        <f>SUMPRODUCT(COUNTIF(C185:H185,C184:H184))</f>
        <v>1</v>
      </c>
      <c r="T184">
        <f>AVERAGE(K184:K188)</f>
        <v>66</v>
      </c>
      <c r="U184">
        <f>AVERAGE(K184:K203)</f>
        <v>66</v>
      </c>
      <c r="V184">
        <f>T184-U184</f>
        <v>0</v>
      </c>
      <c r="W184" t="str">
        <f>IF(T184&gt;U184,"EXPANDING (ABOVE TREND)",IF(T184&lt;U184,"CONTRACTING (BELOW TREND)","NEUTRAL"))</f>
        <v>NEUTRAL</v>
      </c>
    </row>
    <row r="185">
      <c r="A185">
        <v>290</v>
      </c>
      <c r="B185" t="str">
        <v>2024-12-31</v>
      </c>
      <c r="C185">
        <v>4</v>
      </c>
      <c r="D185">
        <v>16</v>
      </c>
      <c r="E185">
        <v>19</v>
      </c>
      <c r="F185">
        <v>20</v>
      </c>
      <c r="G185">
        <v>21</v>
      </c>
      <c r="H185">
        <v>25</v>
      </c>
      <c r="I185">
        <v>1</v>
      </c>
      <c r="J185" t="str">
        <v>4 - 16 - 19 - 20 - 21 - 25 [CB: 1]</v>
      </c>
      <c r="K185">
        <f>SUM(C185:H185)</f>
        <v>105</v>
      </c>
      <c r="L185">
        <f>AVERAGE(C185:H185)</f>
        <v>17.5</v>
      </c>
      <c r="M185">
        <f>MAX(C185:H185)-MIN(C185:H185)</f>
        <v>21</v>
      </c>
      <c r="N185">
        <f>SUMPRODUCT(MOD(C185:H185,2))</f>
        <v>3</v>
      </c>
      <c r="O185">
        <f>6-N185</f>
        <v>3</v>
      </c>
      <c r="P185">
        <f>COUNTIF(C185:H185,"&lt;=14")</f>
        <v>1</v>
      </c>
      <c r="Q185">
        <f>COUNTIF(C185:H185,"&gt;=15")</f>
        <v>5</v>
      </c>
      <c r="R185">
        <f>SUMPRODUCT(--(D185:H185-C185:G185=1))</f>
        <v>2</v>
      </c>
      <c r="S185">
        <f>SUMPRODUCT(COUNTIF(C186:H186,C185:H185))</f>
        <v>1</v>
      </c>
      <c r="T185">
        <f>AVERAGE(K185:K189)</f>
        <v>105</v>
      </c>
      <c r="U185">
        <f>AVERAGE(K185:K204)</f>
        <v>105</v>
      </c>
      <c r="V185">
        <f>T185-U185</f>
        <v>0</v>
      </c>
      <c r="W185" t="str">
        <f>IF(T185&gt;U185,"EXPANDING (ABOVE TREND)",IF(T185&lt;U185,"CONTRACTING (BELOW TREND)","NEUTRAL"))</f>
        <v>NEUTRAL</v>
      </c>
    </row>
    <row r="186">
      <c r="A186">
        <v>289</v>
      </c>
      <c r="B186" t="str">
        <v>2024-12-27</v>
      </c>
      <c r="C186">
        <v>1</v>
      </c>
      <c r="D186">
        <v>7</v>
      </c>
      <c r="E186">
        <v>12</v>
      </c>
      <c r="F186">
        <v>19</v>
      </c>
      <c r="G186">
        <v>22</v>
      </c>
      <c r="H186">
        <v>24</v>
      </c>
      <c r="I186">
        <v>1</v>
      </c>
      <c r="J186" t="str">
        <v>1 - 7 - 12 - 19 - 22 - 24 [CB: 1]</v>
      </c>
      <c r="K186">
        <f>SUM(C186:H186)</f>
        <v>85</v>
      </c>
      <c r="L186">
        <f>AVERAGE(C186:H186)</f>
        <v>14.2</v>
      </c>
      <c r="M186">
        <f>MAX(C186:H186)-MIN(C186:H186)</f>
        <v>23</v>
      </c>
      <c r="N186">
        <f>SUMPRODUCT(MOD(C186:H186,2))</f>
        <v>3</v>
      </c>
      <c r="O186">
        <f>6-N186</f>
        <v>3</v>
      </c>
      <c r="P186">
        <f>COUNTIF(C186:H186,"&lt;=14")</f>
        <v>3</v>
      </c>
      <c r="Q186">
        <f>COUNTIF(C186:H186,"&gt;=15")</f>
        <v>3</v>
      </c>
      <c r="R186">
        <f>SUMPRODUCT(--(D186:H186-C186:G186=1))</f>
        <v>0</v>
      </c>
      <c r="S186">
        <f>SUMPRODUCT(COUNTIF(C187:H187,C186:H186))</f>
        <v>2</v>
      </c>
      <c r="T186">
        <f>AVERAGE(K186:K190)</f>
        <v>85</v>
      </c>
      <c r="U186">
        <f>AVERAGE(K186:K205)</f>
        <v>85</v>
      </c>
      <c r="V186">
        <f>T186-U186</f>
        <v>0</v>
      </c>
      <c r="W186" t="str">
        <f>IF(T186&gt;U186,"EXPANDING (ABOVE TREND)",IF(T186&lt;U186,"CONTRACTING (BELOW TREND)","NEUTRAL"))</f>
        <v>NEUTRAL</v>
      </c>
    </row>
    <row r="187">
      <c r="A187">
        <v>288</v>
      </c>
      <c r="B187" t="str">
        <v>2024-12-24</v>
      </c>
      <c r="C187">
        <v>3</v>
      </c>
      <c r="D187">
        <v>11</v>
      </c>
      <c r="E187">
        <v>21</v>
      </c>
      <c r="F187">
        <v>22</v>
      </c>
      <c r="G187">
        <v>24</v>
      </c>
      <c r="H187">
        <v>27</v>
      </c>
      <c r="I187">
        <v>3</v>
      </c>
      <c r="J187" t="str">
        <v>3 - 11 - 21 - 22 - 24 - 27 [CB: 3]</v>
      </c>
      <c r="K187">
        <f>SUM(C187:H187)</f>
        <v>108</v>
      </c>
      <c r="L187">
        <f>AVERAGE(C187:H187)</f>
        <v>18</v>
      </c>
      <c r="M187">
        <f>MAX(C187:H187)-MIN(C187:H187)</f>
        <v>24</v>
      </c>
      <c r="N187">
        <f>SUMPRODUCT(MOD(C187:H187,2))</f>
        <v>4</v>
      </c>
      <c r="O187">
        <f>6-N187</f>
        <v>2</v>
      </c>
      <c r="P187">
        <f>COUNTIF(C187:H187,"&lt;=14")</f>
        <v>2</v>
      </c>
      <c r="Q187">
        <f>COUNTIF(C187:H187,"&gt;=15")</f>
        <v>4</v>
      </c>
      <c r="R187">
        <f>SUMPRODUCT(--(D187:H187-C187:G187=1))</f>
        <v>1</v>
      </c>
      <c r="S187">
        <f>SUMPRODUCT(COUNTIF(C188:H188,C187:H187))</f>
        <v>1</v>
      </c>
      <c r="T187">
        <f>AVERAGE(K187:K191)</f>
        <v>108</v>
      </c>
      <c r="U187">
        <f>AVERAGE(K187:K206)</f>
        <v>108</v>
      </c>
      <c r="V187">
        <f>T187-U187</f>
        <v>0</v>
      </c>
      <c r="W187" t="str">
        <f>IF(T187&gt;U187,"EXPANDING (ABOVE TREND)",IF(T187&lt;U187,"CONTRACTING (BELOW TREND)","NEUTRAL"))</f>
        <v>NEUTRAL</v>
      </c>
    </row>
    <row r="188">
      <c r="A188">
        <v>287</v>
      </c>
      <c r="B188" t="str">
        <v>2024-12-20</v>
      </c>
      <c r="C188">
        <v>6</v>
      </c>
      <c r="D188">
        <v>8</v>
      </c>
      <c r="E188">
        <v>14</v>
      </c>
      <c r="F188">
        <v>24</v>
      </c>
      <c r="G188">
        <v>25</v>
      </c>
      <c r="H188">
        <v>28</v>
      </c>
      <c r="I188">
        <v>1</v>
      </c>
      <c r="J188" t="str">
        <v>6 - 8 - 14 - 24 - 25 - 28 [CB: 1]</v>
      </c>
      <c r="K188">
        <f>SUM(C188:H188)</f>
        <v>105</v>
      </c>
      <c r="L188">
        <f>AVERAGE(C188:H188)</f>
        <v>17.5</v>
      </c>
      <c r="M188">
        <f>MAX(C188:H188)-MIN(C188:H188)</f>
        <v>22</v>
      </c>
      <c r="N188">
        <f>SUMPRODUCT(MOD(C188:H188,2))</f>
        <v>1</v>
      </c>
      <c r="O188">
        <f>6-N188</f>
        <v>5</v>
      </c>
      <c r="P188">
        <f>COUNTIF(C188:H188,"&lt;=14")</f>
        <v>3</v>
      </c>
      <c r="Q188">
        <f>COUNTIF(C188:H188,"&gt;=15")</f>
        <v>3</v>
      </c>
      <c r="R188">
        <f>SUMPRODUCT(--(D188:H188-C188:G188=1))</f>
        <v>1</v>
      </c>
      <c r="S188">
        <f>SUMPRODUCT(COUNTIF(C189:H189,C188:H188))</f>
        <v>1</v>
      </c>
      <c r="T188">
        <f>AVERAGE(K188:K192)</f>
        <v>105</v>
      </c>
      <c r="U188">
        <f>AVERAGE(K188:K207)</f>
        <v>105</v>
      </c>
      <c r="V188">
        <f>T188-U188</f>
        <v>0</v>
      </c>
      <c r="W188" t="str">
        <f>IF(T188&gt;U188,"EXPANDING (ABOVE TREND)",IF(T188&lt;U188,"CONTRACTING (BELOW TREND)","NEUTRAL"))</f>
        <v>NEUTRAL</v>
      </c>
    </row>
    <row r="189">
      <c r="A189">
        <v>286</v>
      </c>
      <c r="B189" t="str">
        <v>2024-12-17</v>
      </c>
      <c r="C189">
        <v>1</v>
      </c>
      <c r="D189">
        <v>12</v>
      </c>
      <c r="E189">
        <v>16</v>
      </c>
      <c r="F189">
        <v>17</v>
      </c>
      <c r="G189">
        <v>23</v>
      </c>
      <c r="H189">
        <v>28</v>
      </c>
      <c r="I189">
        <v>1</v>
      </c>
      <c r="J189" t="str">
        <v>1 - 12 - 16 - 17 - 23 - 28 [CB: 1]</v>
      </c>
      <c r="K189">
        <f>SUM(C189:H189)</f>
        <v>97</v>
      </c>
      <c r="L189">
        <f>AVERAGE(C189:H189)</f>
        <v>16.2</v>
      </c>
      <c r="M189">
        <f>MAX(C189:H189)-MIN(C189:H189)</f>
        <v>27</v>
      </c>
      <c r="N189">
        <f>SUMPRODUCT(MOD(C189:H189,2))</f>
        <v>3</v>
      </c>
      <c r="O189">
        <f>6-N189</f>
        <v>3</v>
      </c>
      <c r="P189">
        <f>COUNTIF(C189:H189,"&lt;=14")</f>
        <v>2</v>
      </c>
      <c r="Q189">
        <f>COUNTIF(C189:H189,"&gt;=15")</f>
        <v>4</v>
      </c>
      <c r="R189">
        <f>SUMPRODUCT(--(D189:H189-C189:G189=1))</f>
        <v>1</v>
      </c>
      <c r="S189">
        <f>SUMPRODUCT(COUNTIF(C190:H190,C189:H189))</f>
        <v>2</v>
      </c>
      <c r="T189">
        <f>AVERAGE(K189:K193)</f>
        <v>97</v>
      </c>
      <c r="U189">
        <f>AVERAGE(K189:K208)</f>
        <v>97</v>
      </c>
      <c r="V189">
        <f>T189-U189</f>
        <v>0</v>
      </c>
      <c r="W189" t="str">
        <f>IF(T189&gt;U189,"EXPANDING (ABOVE TREND)",IF(T189&lt;U189,"CONTRACTING (BELOW TREND)","NEUTRAL"))</f>
        <v>NEUTRAL</v>
      </c>
    </row>
    <row r="190">
      <c r="A190">
        <v>285</v>
      </c>
      <c r="B190" t="str">
        <v>2024-12-13</v>
      </c>
      <c r="C190">
        <v>1</v>
      </c>
      <c r="D190">
        <v>8</v>
      </c>
      <c r="E190">
        <v>10</v>
      </c>
      <c r="F190">
        <v>13</v>
      </c>
      <c r="G190">
        <v>16</v>
      </c>
      <c r="H190">
        <v>26</v>
      </c>
      <c r="I190">
        <v>1</v>
      </c>
      <c r="J190" t="str">
        <v>1 - 8 - 10 - 13 - 16 - 26 [CB: 1]</v>
      </c>
      <c r="K190">
        <f>SUM(C190:H190)</f>
        <v>74</v>
      </c>
      <c r="L190">
        <f>AVERAGE(C190:H190)</f>
        <v>12.3</v>
      </c>
      <c r="M190">
        <f>MAX(C190:H190)-MIN(C190:H190)</f>
        <v>25</v>
      </c>
      <c r="N190">
        <f>SUMPRODUCT(MOD(C190:H190,2))</f>
        <v>2</v>
      </c>
      <c r="O190">
        <f>6-N190</f>
        <v>4</v>
      </c>
      <c r="P190">
        <f>COUNTIF(C190:H190,"&lt;=14")</f>
        <v>4</v>
      </c>
      <c r="Q190">
        <f>COUNTIF(C190:H190,"&gt;=15")</f>
        <v>2</v>
      </c>
      <c r="R190">
        <f>SUMPRODUCT(--(D190:H190-C190:G190=1))</f>
        <v>0</v>
      </c>
      <c r="S190">
        <f>SUMPRODUCT(COUNTIF(C191:H191,C190:H190))</f>
        <v>0</v>
      </c>
      <c r="T190">
        <f>AVERAGE(K190:K194)</f>
        <v>74</v>
      </c>
      <c r="U190">
        <f>AVERAGE(K190:K209)</f>
        <v>74</v>
      </c>
      <c r="V190">
        <f>T190-U190</f>
        <v>0</v>
      </c>
      <c r="W190" t="str">
        <f>IF(T190&gt;U190,"EXPANDING (ABOVE TREND)",IF(T190&lt;U190,"CONTRACTING (BELOW TREND)","NEUTRAL"))</f>
        <v>NEUTRAL</v>
      </c>
    </row>
    <row r="191">
      <c r="A191">
        <v>284</v>
      </c>
      <c r="B191" t="str">
        <v>2024-12-10</v>
      </c>
      <c r="C191">
        <v>12</v>
      </c>
      <c r="D191">
        <v>15</v>
      </c>
      <c r="E191">
        <v>18</v>
      </c>
      <c r="F191">
        <v>20</v>
      </c>
      <c r="G191">
        <v>22</v>
      </c>
      <c r="H191">
        <v>28</v>
      </c>
      <c r="I191">
        <v>3</v>
      </c>
      <c r="J191" t="str">
        <v>12 - 15 - 18 - 20 - 22 - 28 [CB: 3]</v>
      </c>
      <c r="K191">
        <f>SUM(C191:H191)</f>
        <v>115</v>
      </c>
      <c r="L191">
        <f>AVERAGE(C191:H191)</f>
        <v>19.2</v>
      </c>
      <c r="M191">
        <f>MAX(C191:H191)-MIN(C191:H191)</f>
        <v>16</v>
      </c>
      <c r="N191">
        <f>SUMPRODUCT(MOD(C191:H191,2))</f>
        <v>1</v>
      </c>
      <c r="O191">
        <f>6-N191</f>
        <v>5</v>
      </c>
      <c r="P191">
        <f>COUNTIF(C191:H191,"&lt;=14")</f>
        <v>1</v>
      </c>
      <c r="Q191">
        <f>COUNTIF(C191:H191,"&gt;=15")</f>
        <v>5</v>
      </c>
      <c r="R191">
        <f>SUMPRODUCT(--(D191:H191-C191:G191=1))</f>
        <v>0</v>
      </c>
      <c r="S191">
        <f>SUMPRODUCT(COUNTIF(C192:H192,C191:H191))</f>
        <v>1</v>
      </c>
      <c r="T191">
        <f>AVERAGE(K191:K195)</f>
        <v>115</v>
      </c>
      <c r="U191">
        <f>AVERAGE(K191:K210)</f>
        <v>115</v>
      </c>
      <c r="V191">
        <f>T191-U191</f>
        <v>0</v>
      </c>
      <c r="W191" t="str">
        <f>IF(T191&gt;U191,"EXPANDING (ABOVE TREND)",IF(T191&lt;U191,"CONTRACTING (BELOW TREND)","NEUTRAL"))</f>
        <v>NEUTRAL</v>
      </c>
    </row>
    <row r="192">
      <c r="A192">
        <v>283</v>
      </c>
      <c r="B192" t="str">
        <v>2024-12-06</v>
      </c>
      <c r="C192">
        <v>10</v>
      </c>
      <c r="D192">
        <v>11</v>
      </c>
      <c r="E192">
        <v>15</v>
      </c>
      <c r="F192">
        <v>17</v>
      </c>
      <c r="G192">
        <v>21</v>
      </c>
      <c r="H192">
        <v>27</v>
      </c>
      <c r="I192">
        <v>3</v>
      </c>
      <c r="J192" t="str">
        <v>10 - 11 - 15 - 17 - 21 - 27 [CB: 3]</v>
      </c>
      <c r="K192">
        <f>SUM(C192:H192)</f>
        <v>101</v>
      </c>
      <c r="L192">
        <f>AVERAGE(C192:H192)</f>
        <v>16.8</v>
      </c>
      <c r="M192">
        <f>MAX(C192:H192)-MIN(C192:H192)</f>
        <v>17</v>
      </c>
      <c r="N192">
        <f>SUMPRODUCT(MOD(C192:H192,2))</f>
        <v>5</v>
      </c>
      <c r="O192">
        <f>6-N192</f>
        <v>1</v>
      </c>
      <c r="P192">
        <f>COUNTIF(C192:H192,"&lt;=14")</f>
        <v>2</v>
      </c>
      <c r="Q192">
        <f>COUNTIF(C192:H192,"&gt;=15")</f>
        <v>4</v>
      </c>
      <c r="R192">
        <f>SUMPRODUCT(--(D192:H192-C192:G192=1))</f>
        <v>1</v>
      </c>
      <c r="S192">
        <f>SUMPRODUCT(COUNTIF(C193:H193,C192:H192))</f>
        <v>1</v>
      </c>
      <c r="T192">
        <f>AVERAGE(K192:K196)</f>
        <v>101</v>
      </c>
      <c r="U192">
        <f>AVERAGE(K192:K211)</f>
        <v>101</v>
      </c>
      <c r="V192">
        <f>T192-U192</f>
        <v>0</v>
      </c>
      <c r="W192" t="str">
        <f>IF(T192&gt;U192,"EXPANDING (ABOVE TREND)",IF(T192&lt;U192,"CONTRACTING (BELOW TREND)","NEUTRAL"))</f>
        <v>NEUTRAL</v>
      </c>
    </row>
    <row r="193">
      <c r="A193">
        <v>282</v>
      </c>
      <c r="B193" t="str">
        <v>2024-12-03</v>
      </c>
      <c r="C193">
        <v>2</v>
      </c>
      <c r="D193">
        <v>5</v>
      </c>
      <c r="E193">
        <v>6</v>
      </c>
      <c r="F193">
        <v>10</v>
      </c>
      <c r="G193">
        <v>25</v>
      </c>
      <c r="H193">
        <v>28</v>
      </c>
      <c r="I193">
        <v>1</v>
      </c>
      <c r="J193" t="str">
        <v>2 - 5 - 6 - 10 - 25 - 28 [CB: 1]</v>
      </c>
      <c r="K193">
        <f>SUM(C193:H193)</f>
        <v>76</v>
      </c>
      <c r="L193">
        <f>AVERAGE(C193:H193)</f>
        <v>12.7</v>
      </c>
      <c r="M193">
        <f>MAX(C193:H193)-MIN(C193:H193)</f>
        <v>26</v>
      </c>
      <c r="N193">
        <f>SUMPRODUCT(MOD(C193:H193,2))</f>
        <v>2</v>
      </c>
      <c r="O193">
        <f>6-N193</f>
        <v>4</v>
      </c>
      <c r="P193">
        <f>COUNTIF(C193:H193,"&lt;=14")</f>
        <v>4</v>
      </c>
      <c r="Q193">
        <f>COUNTIF(C193:H193,"&gt;=15")</f>
        <v>2</v>
      </c>
      <c r="R193">
        <f>SUMPRODUCT(--(D193:H193-C193:G193=1))</f>
        <v>1</v>
      </c>
      <c r="S193">
        <f>SUMPRODUCT(COUNTIF(C194:H194,C193:H193))</f>
        <v>1</v>
      </c>
      <c r="T193">
        <f>AVERAGE(K193:K197)</f>
        <v>76</v>
      </c>
      <c r="U193">
        <f>AVERAGE(K193:K212)</f>
        <v>76</v>
      </c>
      <c r="V193">
        <f>T193-U193</f>
        <v>0</v>
      </c>
      <c r="W193" t="str">
        <f>IF(T193&gt;U193,"EXPANDING (ABOVE TREND)",IF(T193&lt;U193,"CONTRACTING (BELOW TREND)","NEUTRAL"))</f>
        <v>NEUTRAL</v>
      </c>
    </row>
    <row r="194">
      <c r="A194">
        <v>281</v>
      </c>
      <c r="B194" t="str">
        <v>2024-11-29</v>
      </c>
      <c r="C194">
        <v>2</v>
      </c>
      <c r="D194">
        <v>4</v>
      </c>
      <c r="E194">
        <v>13</v>
      </c>
      <c r="F194">
        <v>17</v>
      </c>
      <c r="G194">
        <v>19</v>
      </c>
      <c r="H194">
        <v>23</v>
      </c>
      <c r="I194">
        <v>3</v>
      </c>
      <c r="J194" t="str">
        <v>2 - 4 - 13 - 17 - 19 - 23 [CB: 3]</v>
      </c>
      <c r="K194">
        <f>SUM(C194:H194)</f>
        <v>78</v>
      </c>
      <c r="L194">
        <f>AVERAGE(C194:H194)</f>
        <v>13</v>
      </c>
      <c r="M194">
        <f>MAX(C194:H194)-MIN(C194:H194)</f>
        <v>21</v>
      </c>
      <c r="N194">
        <f>SUMPRODUCT(MOD(C194:H194,2))</f>
        <v>4</v>
      </c>
      <c r="O194">
        <f>6-N194</f>
        <v>2</v>
      </c>
      <c r="P194">
        <f>COUNTIF(C194:H194,"&lt;=14")</f>
        <v>3</v>
      </c>
      <c r="Q194">
        <f>COUNTIF(C194:H194,"&gt;=15")</f>
        <v>3</v>
      </c>
      <c r="R194">
        <f>SUMPRODUCT(--(D194:H194-C194:G194=1))</f>
        <v>0</v>
      </c>
      <c r="S194">
        <f>SUMPRODUCT(COUNTIF(C195:H195,C194:H194))</f>
        <v>0</v>
      </c>
      <c r="T194">
        <f>AVERAGE(K194:K198)</f>
        <v>78</v>
      </c>
      <c r="U194">
        <f>AVERAGE(K194:K213)</f>
        <v>78</v>
      </c>
      <c r="V194">
        <f>T194-U194</f>
        <v>0</v>
      </c>
      <c r="W194" t="str">
        <f>IF(T194&gt;U194,"EXPANDING (ABOVE TREND)",IF(T194&lt;U194,"CONTRACTING (BELOW TREND)","NEUTRAL"))</f>
        <v>NEUTRAL</v>
      </c>
    </row>
    <row r="195">
      <c r="A195">
        <v>280</v>
      </c>
      <c r="B195" t="str">
        <v>2024-11-26</v>
      </c>
      <c r="C195">
        <v>1</v>
      </c>
      <c r="D195">
        <v>3</v>
      </c>
      <c r="E195">
        <v>14</v>
      </c>
      <c r="F195">
        <v>20</v>
      </c>
      <c r="G195">
        <v>21</v>
      </c>
      <c r="H195">
        <v>27</v>
      </c>
      <c r="I195">
        <v>1</v>
      </c>
      <c r="J195" t="str">
        <v>1 - 3 - 14 - 20 - 21 - 27 [CB: 1]</v>
      </c>
      <c r="K195">
        <f>SUM(C195:H195)</f>
        <v>86</v>
      </c>
      <c r="L195">
        <f>AVERAGE(C195:H195)</f>
        <v>14.3</v>
      </c>
      <c r="M195">
        <f>MAX(C195:H195)-MIN(C195:H195)</f>
        <v>26</v>
      </c>
      <c r="N195">
        <f>SUMPRODUCT(MOD(C195:H195,2))</f>
        <v>4</v>
      </c>
      <c r="O195">
        <f>6-N195</f>
        <v>2</v>
      </c>
      <c r="P195">
        <f>COUNTIF(C195:H195,"&lt;=14")</f>
        <v>3</v>
      </c>
      <c r="Q195">
        <f>COUNTIF(C195:H195,"&gt;=15")</f>
        <v>3</v>
      </c>
      <c r="R195">
        <f>SUMPRODUCT(--(D195:H195-C195:G195=1))</f>
        <v>1</v>
      </c>
      <c r="S195">
        <f>SUMPRODUCT(COUNTIF(C196:H196,C195:H195))</f>
        <v>2</v>
      </c>
      <c r="T195">
        <f>AVERAGE(K195:K199)</f>
        <v>86</v>
      </c>
      <c r="U195">
        <f>AVERAGE(K195:K214)</f>
        <v>86</v>
      </c>
      <c r="V195">
        <f>T195-U195</f>
        <v>0</v>
      </c>
      <c r="W195" t="str">
        <f>IF(T195&gt;U195,"EXPANDING (ABOVE TREND)",IF(T195&lt;U195,"CONTRACTING (BELOW TREND)","NEUTRAL"))</f>
        <v>NEUTRAL</v>
      </c>
    </row>
    <row r="196">
      <c r="A196">
        <v>279</v>
      </c>
      <c r="B196" t="str">
        <v>2024-11-22</v>
      </c>
      <c r="C196">
        <v>1</v>
      </c>
      <c r="D196">
        <v>2</v>
      </c>
      <c r="E196">
        <v>21</v>
      </c>
      <c r="F196">
        <v>23</v>
      </c>
      <c r="G196">
        <v>24</v>
      </c>
      <c r="H196">
        <v>28</v>
      </c>
      <c r="I196">
        <v>3</v>
      </c>
      <c r="J196" t="str">
        <v>1 - 2 - 21 - 23 - 24 - 28 [CB: 3]</v>
      </c>
      <c r="K196">
        <f>SUM(C196:H196)</f>
        <v>99</v>
      </c>
      <c r="L196">
        <f>AVERAGE(C196:H196)</f>
        <v>16.5</v>
      </c>
      <c r="M196">
        <f>MAX(C196:H196)-MIN(C196:H196)</f>
        <v>27</v>
      </c>
      <c r="N196">
        <f>SUMPRODUCT(MOD(C196:H196,2))</f>
        <v>3</v>
      </c>
      <c r="O196">
        <f>6-N196</f>
        <v>3</v>
      </c>
      <c r="P196">
        <f>COUNTIF(C196:H196,"&lt;=14")</f>
        <v>2</v>
      </c>
      <c r="Q196">
        <f>COUNTIF(C196:H196,"&gt;=15")</f>
        <v>4</v>
      </c>
      <c r="R196">
        <f>SUMPRODUCT(--(D196:H196-C196:G196=1))</f>
        <v>2</v>
      </c>
      <c r="S196">
        <f>SUMPRODUCT(COUNTIF(C197:H197,C196:H196))</f>
        <v>0</v>
      </c>
      <c r="T196">
        <f>AVERAGE(K196:K200)</f>
        <v>99</v>
      </c>
      <c r="U196">
        <f>AVERAGE(K196:K215)</f>
        <v>99</v>
      </c>
      <c r="V196">
        <f>T196-U196</f>
        <v>0</v>
      </c>
      <c r="W196" t="str">
        <f>IF(T196&gt;U196,"EXPANDING (ABOVE TREND)",IF(T196&lt;U196,"CONTRACTING (BELOW TREND)","NEUTRAL"))</f>
        <v>NEUTRAL</v>
      </c>
    </row>
    <row r="197">
      <c r="A197">
        <v>278</v>
      </c>
      <c r="B197" t="str">
        <v>2024-11-19</v>
      </c>
      <c r="C197">
        <v>3</v>
      </c>
      <c r="D197">
        <v>4</v>
      </c>
      <c r="E197">
        <v>8</v>
      </c>
      <c r="F197">
        <v>10</v>
      </c>
      <c r="G197">
        <v>17</v>
      </c>
      <c r="H197">
        <v>19</v>
      </c>
      <c r="I197">
        <v>1</v>
      </c>
      <c r="J197" t="str">
        <v>3 - 4 - 8 - 10 - 17 - 19 [CB: 1]</v>
      </c>
      <c r="K197">
        <f>SUM(C197:H197)</f>
        <v>61</v>
      </c>
      <c r="L197">
        <f>AVERAGE(C197:H197)</f>
        <v>10.2</v>
      </c>
      <c r="M197">
        <f>MAX(C197:H197)-MIN(C197:H197)</f>
        <v>16</v>
      </c>
      <c r="N197">
        <f>SUMPRODUCT(MOD(C197:H197,2))</f>
        <v>3</v>
      </c>
      <c r="O197">
        <f>6-N197</f>
        <v>3</v>
      </c>
      <c r="P197">
        <f>COUNTIF(C197:H197,"&lt;=14")</f>
        <v>4</v>
      </c>
      <c r="Q197">
        <f>COUNTIF(C197:H197,"&gt;=15")</f>
        <v>2</v>
      </c>
      <c r="R197">
        <f>SUMPRODUCT(--(D197:H197-C197:G197=1))</f>
        <v>1</v>
      </c>
      <c r="S197">
        <f>SUMPRODUCT(COUNTIF(C198:H198,C197:H197))</f>
        <v>2</v>
      </c>
      <c r="T197">
        <f>AVERAGE(K197:K201)</f>
        <v>61</v>
      </c>
      <c r="U197">
        <f>AVERAGE(K197:K216)</f>
        <v>61</v>
      </c>
      <c r="V197">
        <f>T197-U197</f>
        <v>0</v>
      </c>
      <c r="W197" t="str">
        <f>IF(T197&gt;U197,"EXPANDING (ABOVE TREND)",IF(T197&lt;U197,"CONTRACTING (BELOW TREND)","NEUTRAL"))</f>
        <v>NEUTRAL</v>
      </c>
    </row>
    <row r="198">
      <c r="A198">
        <v>277</v>
      </c>
      <c r="B198" t="str">
        <v>2024-11-15</v>
      </c>
      <c r="C198">
        <v>6</v>
      </c>
      <c r="D198">
        <v>8</v>
      </c>
      <c r="E198">
        <v>10</v>
      </c>
      <c r="F198">
        <v>18</v>
      </c>
      <c r="G198">
        <v>20</v>
      </c>
      <c r="H198">
        <v>24</v>
      </c>
      <c r="I198">
        <v>3</v>
      </c>
      <c r="J198" t="str">
        <v>6 - 8 - 10 - 18 - 20 - 24 [CB: 3]</v>
      </c>
      <c r="K198">
        <f>SUM(C198:H198)</f>
        <v>86</v>
      </c>
      <c r="L198">
        <f>AVERAGE(C198:H198)</f>
        <v>14.3</v>
      </c>
      <c r="M198">
        <f>MAX(C198:H198)-MIN(C198:H198)</f>
        <v>18</v>
      </c>
      <c r="N198">
        <f>SUMPRODUCT(MOD(C198:H198,2))</f>
        <v>0</v>
      </c>
      <c r="O198">
        <f>6-N198</f>
        <v>6</v>
      </c>
      <c r="P198">
        <f>COUNTIF(C198:H198,"&lt;=14")</f>
        <v>3</v>
      </c>
      <c r="Q198">
        <f>COUNTIF(C198:H198,"&gt;=15")</f>
        <v>3</v>
      </c>
      <c r="R198">
        <f>SUMPRODUCT(--(D198:H198-C198:G198=1))</f>
        <v>0</v>
      </c>
      <c r="S198">
        <f>SUMPRODUCT(COUNTIF(C199:H199,C198:H198))</f>
        <v>1</v>
      </c>
      <c r="T198">
        <f>AVERAGE(K198:K202)</f>
        <v>86</v>
      </c>
      <c r="U198">
        <f>AVERAGE(K198:K217)</f>
        <v>86</v>
      </c>
      <c r="V198">
        <f>T198-U198</f>
        <v>0</v>
      </c>
      <c r="W198" t="str">
        <f>IF(T198&gt;U198,"EXPANDING (ABOVE TREND)",IF(T198&lt;U198,"CONTRACTING (BELOW TREND)","NEUTRAL"))</f>
        <v>NEUTRAL</v>
      </c>
    </row>
    <row r="199">
      <c r="A199">
        <v>276</v>
      </c>
      <c r="B199" t="str">
        <v>2024-11-12</v>
      </c>
      <c r="C199">
        <v>9</v>
      </c>
      <c r="D199">
        <v>10</v>
      </c>
      <c r="E199">
        <v>11</v>
      </c>
      <c r="F199">
        <v>17</v>
      </c>
      <c r="G199">
        <v>23</v>
      </c>
      <c r="H199">
        <v>26</v>
      </c>
      <c r="I199">
        <v>2</v>
      </c>
      <c r="J199" t="str">
        <v>9 - 10 - 11 - 17 - 23 - 26 [CB: 2]</v>
      </c>
      <c r="K199">
        <f>SUM(C199:H199)</f>
        <v>96</v>
      </c>
      <c r="L199">
        <f>AVERAGE(C199:H199)</f>
        <v>16</v>
      </c>
      <c r="M199">
        <f>MAX(C199:H199)-MIN(C199:H199)</f>
        <v>17</v>
      </c>
      <c r="N199">
        <f>SUMPRODUCT(MOD(C199:H199,2))</f>
        <v>4</v>
      </c>
      <c r="O199">
        <f>6-N199</f>
        <v>2</v>
      </c>
      <c r="P199">
        <f>COUNTIF(C199:H199,"&lt;=14")</f>
        <v>3</v>
      </c>
      <c r="Q199">
        <f>COUNTIF(C199:H199,"&gt;=15")</f>
        <v>3</v>
      </c>
      <c r="R199">
        <f>SUMPRODUCT(--(D199:H199-C199:G199=1))</f>
        <v>2</v>
      </c>
      <c r="S199">
        <f>SUMPRODUCT(COUNTIF(C200:H200,C199:H199))</f>
        <v>0</v>
      </c>
      <c r="T199">
        <f>AVERAGE(K199:K203)</f>
        <v>96</v>
      </c>
      <c r="U199">
        <f>AVERAGE(K199:K218)</f>
        <v>96</v>
      </c>
      <c r="V199">
        <f>T199-U199</f>
        <v>0</v>
      </c>
      <c r="W199" t="str">
        <f>IF(T199&gt;U199,"EXPANDING (ABOVE TREND)",IF(T199&lt;U199,"CONTRACTING (BELOW TREND)","NEUTRAL"))</f>
        <v>NEUTRAL</v>
      </c>
    </row>
    <row r="200">
      <c r="A200">
        <v>275</v>
      </c>
      <c r="B200" t="str">
        <v>2024-11-08</v>
      </c>
      <c r="C200">
        <v>2</v>
      </c>
      <c r="D200">
        <v>12</v>
      </c>
      <c r="E200">
        <v>19</v>
      </c>
      <c r="F200">
        <v>21</v>
      </c>
      <c r="G200">
        <v>22</v>
      </c>
      <c r="H200">
        <v>24</v>
      </c>
      <c r="I200">
        <v>3</v>
      </c>
      <c r="J200" t="str">
        <v>2 - 12 - 19 - 21 - 22 - 24 [CB: 3]</v>
      </c>
      <c r="K200">
        <f>SUM(C200:H200)</f>
        <v>100</v>
      </c>
      <c r="L200">
        <f>AVERAGE(C200:H200)</f>
        <v>16.7</v>
      </c>
      <c r="M200">
        <f>MAX(C200:H200)-MIN(C200:H200)</f>
        <v>22</v>
      </c>
      <c r="N200">
        <f>SUMPRODUCT(MOD(C200:H200,2))</f>
        <v>2</v>
      </c>
      <c r="O200">
        <f>6-N200</f>
        <v>4</v>
      </c>
      <c r="P200">
        <f>COUNTIF(C200:H200,"&lt;=14")</f>
        <v>2</v>
      </c>
      <c r="Q200">
        <f>COUNTIF(C200:H200,"&gt;=15")</f>
        <v>4</v>
      </c>
      <c r="R200">
        <f>SUMPRODUCT(--(D200:H200-C200:G200=1))</f>
        <v>1</v>
      </c>
      <c r="S200">
        <f>SUMPRODUCT(COUNTIF(C201:H201,C200:H200))</f>
        <v>2</v>
      </c>
      <c r="T200">
        <f>AVERAGE(K200:K204)</f>
        <v>100</v>
      </c>
      <c r="U200">
        <f>AVERAGE(K200:K219)</f>
        <v>100</v>
      </c>
      <c r="V200">
        <f>T200-U200</f>
        <v>0</v>
      </c>
      <c r="W200" t="str">
        <f>IF(T200&gt;U200,"EXPANDING (ABOVE TREND)",IF(T200&lt;U200,"CONTRACTING (BELOW TREND)","NEUTRAL"))</f>
        <v>NEUTRAL</v>
      </c>
    </row>
    <row r="201">
      <c r="A201">
        <v>274</v>
      </c>
      <c r="B201" t="str">
        <v>2024-11-05</v>
      </c>
      <c r="C201">
        <v>12</v>
      </c>
      <c r="D201">
        <v>13</v>
      </c>
      <c r="E201">
        <v>15</v>
      </c>
      <c r="F201">
        <v>16</v>
      </c>
      <c r="G201">
        <v>18</v>
      </c>
      <c r="H201">
        <v>21</v>
      </c>
      <c r="I201">
        <v>1</v>
      </c>
      <c r="J201" t="str">
        <v>12 - 13 - 15 - 16 - 18 - 21 [CB: 1]</v>
      </c>
      <c r="K201">
        <f>SUM(C201:H201)</f>
        <v>95</v>
      </c>
      <c r="L201">
        <f>AVERAGE(C201:H201)</f>
        <v>15.8</v>
      </c>
      <c r="M201">
        <f>MAX(C201:H201)-MIN(C201:H201)</f>
        <v>9</v>
      </c>
      <c r="N201">
        <f>SUMPRODUCT(MOD(C201:H201,2))</f>
        <v>3</v>
      </c>
      <c r="O201">
        <f>6-N201</f>
        <v>3</v>
      </c>
      <c r="P201">
        <f>COUNTIF(C201:H201,"&lt;=14")</f>
        <v>2</v>
      </c>
      <c r="Q201">
        <f>COUNTIF(C201:H201,"&gt;=15")</f>
        <v>4</v>
      </c>
      <c r="R201">
        <f>SUMPRODUCT(--(D201:H201-C201:G201=1))</f>
        <v>2</v>
      </c>
      <c r="S201">
        <f>SUMPRODUCT(COUNTIF(C202:H202,C201:H201))</f>
        <v>1</v>
      </c>
      <c r="T201">
        <f>AVERAGE(K201:K205)</f>
        <v>95</v>
      </c>
      <c r="U201">
        <f>AVERAGE(K201:K220)</f>
        <v>95</v>
      </c>
      <c r="V201">
        <f>T201-U201</f>
        <v>0</v>
      </c>
      <c r="W201" t="str">
        <f>IF(T201&gt;U201,"EXPANDING (ABOVE TREND)",IF(T201&lt;U201,"CONTRACTING (BELOW TREND)","NEUTRAL"))</f>
        <v>NEUTRAL</v>
      </c>
    </row>
    <row r="202">
      <c r="A202">
        <v>273</v>
      </c>
      <c r="B202" t="str">
        <v>2024-11-01</v>
      </c>
      <c r="C202">
        <v>1</v>
      </c>
      <c r="D202">
        <v>3</v>
      </c>
      <c r="E202">
        <v>5</v>
      </c>
      <c r="F202">
        <v>18</v>
      </c>
      <c r="G202">
        <v>22</v>
      </c>
      <c r="H202">
        <v>28</v>
      </c>
      <c r="I202">
        <v>3</v>
      </c>
      <c r="J202" t="str">
        <v>1 - 3 - 5 - 18 - 22 - 28 [CB: 3]</v>
      </c>
      <c r="K202">
        <f>SUM(C202:H202)</f>
        <v>77</v>
      </c>
      <c r="L202">
        <f>AVERAGE(C202:H202)</f>
        <v>12.8</v>
      </c>
      <c r="M202">
        <f>MAX(C202:H202)-MIN(C202:H202)</f>
        <v>27</v>
      </c>
      <c r="N202">
        <f>SUMPRODUCT(MOD(C202:H202,2))</f>
        <v>3</v>
      </c>
      <c r="O202">
        <f>6-N202</f>
        <v>3</v>
      </c>
      <c r="P202">
        <f>COUNTIF(C202:H202,"&lt;=14")</f>
        <v>3</v>
      </c>
      <c r="Q202">
        <f>COUNTIF(C202:H202,"&gt;=15")</f>
        <v>3</v>
      </c>
      <c r="R202">
        <f>SUMPRODUCT(--(D202:H202-C202:G202=1))</f>
        <v>0</v>
      </c>
      <c r="S202">
        <f>SUMPRODUCT(COUNTIF(C203:H203,C202:H202))</f>
        <v>1</v>
      </c>
      <c r="T202">
        <f>AVERAGE(K202:K206)</f>
        <v>77</v>
      </c>
      <c r="U202">
        <f>AVERAGE(K202:K221)</f>
        <v>77</v>
      </c>
      <c r="V202">
        <f>T202-U202</f>
        <v>0</v>
      </c>
      <c r="W202" t="str">
        <f>IF(T202&gt;U202,"EXPANDING (ABOVE TREND)",IF(T202&lt;U202,"CONTRACTING (BELOW TREND)","NEUTRAL"))</f>
        <v>NEUTRAL</v>
      </c>
    </row>
    <row r="203">
      <c r="A203">
        <v>272</v>
      </c>
      <c r="B203" t="str">
        <v>2024-10-29</v>
      </c>
      <c r="C203">
        <v>11</v>
      </c>
      <c r="D203">
        <v>19</v>
      </c>
      <c r="E203">
        <v>22</v>
      </c>
      <c r="F203">
        <v>23</v>
      </c>
      <c r="G203">
        <v>25</v>
      </c>
      <c r="H203">
        <v>26</v>
      </c>
      <c r="I203">
        <v>1</v>
      </c>
      <c r="J203" t="str">
        <v>11 - 19 - 22 - 23 - 25 - 26 [CB: 1]</v>
      </c>
      <c r="K203">
        <f>SUM(C203:H203)</f>
        <v>126</v>
      </c>
      <c r="L203">
        <f>AVERAGE(C203:H203)</f>
        <v>21</v>
      </c>
      <c r="M203">
        <f>MAX(C203:H203)-MIN(C203:H203)</f>
        <v>15</v>
      </c>
      <c r="N203">
        <f>SUMPRODUCT(MOD(C203:H203,2))</f>
        <v>4</v>
      </c>
      <c r="O203">
        <f>6-N203</f>
        <v>2</v>
      </c>
      <c r="P203">
        <f>COUNTIF(C203:H203,"&lt;=14")</f>
        <v>1</v>
      </c>
      <c r="Q203">
        <f>COUNTIF(C203:H203,"&gt;=15")</f>
        <v>5</v>
      </c>
      <c r="R203">
        <f>SUMPRODUCT(--(D203:H203-C203:G203=1))</f>
        <v>2</v>
      </c>
      <c r="S203">
        <f>SUMPRODUCT(COUNTIF(C204:H204,C203:H203))</f>
        <v>2</v>
      </c>
      <c r="T203">
        <f>AVERAGE(K203:K207)</f>
        <v>126</v>
      </c>
      <c r="U203">
        <f>AVERAGE(K203:K222)</f>
        <v>126</v>
      </c>
      <c r="V203">
        <f>T203-U203</f>
        <v>0</v>
      </c>
      <c r="W203" t="str">
        <f>IF(T203&gt;U203,"EXPANDING (ABOVE TREND)",IF(T203&lt;U203,"CONTRACTING (BELOW TREND)","NEUTRAL"))</f>
        <v>NEUTRAL</v>
      </c>
    </row>
    <row r="204">
      <c r="A204">
        <v>271</v>
      </c>
      <c r="B204" t="str">
        <v>2024-10-25</v>
      </c>
      <c r="C204">
        <v>6</v>
      </c>
      <c r="D204">
        <v>8</v>
      </c>
      <c r="E204">
        <v>9</v>
      </c>
      <c r="F204">
        <v>25</v>
      </c>
      <c r="G204">
        <v>26</v>
      </c>
      <c r="H204">
        <v>27</v>
      </c>
      <c r="I204">
        <v>3</v>
      </c>
      <c r="J204" t="str">
        <v>6 - 8 - 9 - 25 - 26 - 27 [CB: 3]</v>
      </c>
      <c r="K204">
        <f>SUM(C204:H204)</f>
        <v>101</v>
      </c>
      <c r="L204">
        <f>AVERAGE(C204:H204)</f>
        <v>16.8</v>
      </c>
      <c r="M204">
        <f>MAX(C204:H204)-MIN(C204:H204)</f>
        <v>21</v>
      </c>
      <c r="N204">
        <f>SUMPRODUCT(MOD(C204:H204,2))</f>
        <v>3</v>
      </c>
      <c r="O204">
        <f>6-N204</f>
        <v>3</v>
      </c>
      <c r="P204">
        <f>COUNTIF(C204:H204,"&lt;=14")</f>
        <v>3</v>
      </c>
      <c r="Q204">
        <f>COUNTIF(C204:H204,"&gt;=15")</f>
        <v>3</v>
      </c>
      <c r="R204">
        <f>SUMPRODUCT(--(D204:H204-C204:G204=1))</f>
        <v>3</v>
      </c>
      <c r="S204">
        <f>SUMPRODUCT(COUNTIF(C205:H205,C204:H204))</f>
        <v>0</v>
      </c>
      <c r="T204">
        <f>AVERAGE(K204:K208)</f>
        <v>101</v>
      </c>
      <c r="U204">
        <f>AVERAGE(K204:K223)</f>
        <v>101</v>
      </c>
      <c r="V204">
        <f>T204-U204</f>
        <v>0</v>
      </c>
      <c r="W204" t="str">
        <f>IF(T204&gt;U204,"EXPANDING (ABOVE TREND)",IF(T204&lt;U204,"CONTRACTING (BELOW TREND)","NEUTRAL"))</f>
        <v>NEUTRAL</v>
      </c>
    </row>
    <row r="205">
      <c r="A205">
        <v>270</v>
      </c>
      <c r="B205" t="str">
        <v>2024-10-22</v>
      </c>
      <c r="C205">
        <v>1</v>
      </c>
      <c r="D205">
        <v>2</v>
      </c>
      <c r="E205">
        <v>4</v>
      </c>
      <c r="F205">
        <v>16</v>
      </c>
      <c r="G205">
        <v>17</v>
      </c>
      <c r="H205">
        <v>19</v>
      </c>
      <c r="I205">
        <v>2</v>
      </c>
      <c r="J205" t="str">
        <v>1 - 2 - 4 - 16 - 17 - 19 [CB: 2]</v>
      </c>
      <c r="K205">
        <f>SUM(C205:H205)</f>
        <v>59</v>
      </c>
      <c r="L205">
        <f>AVERAGE(C205:H205)</f>
        <v>9.8</v>
      </c>
      <c r="M205">
        <f>MAX(C205:H205)-MIN(C205:H205)</f>
        <v>18</v>
      </c>
      <c r="N205">
        <f>SUMPRODUCT(MOD(C205:H205,2))</f>
        <v>3</v>
      </c>
      <c r="O205">
        <f>6-N205</f>
        <v>3</v>
      </c>
      <c r="P205">
        <f>COUNTIF(C205:H205,"&lt;=14")</f>
        <v>3</v>
      </c>
      <c r="Q205">
        <f>COUNTIF(C205:H205,"&gt;=15")</f>
        <v>3</v>
      </c>
      <c r="R205">
        <f>SUMPRODUCT(--(D205:H205-C205:G205=1))</f>
        <v>2</v>
      </c>
      <c r="S205">
        <f>SUMPRODUCT(COUNTIF(C206:H206,C205:H205))</f>
        <v>2</v>
      </c>
      <c r="T205">
        <f>AVERAGE(K205:K209)</f>
        <v>59</v>
      </c>
      <c r="U205">
        <f>AVERAGE(K205:K224)</f>
        <v>59</v>
      </c>
      <c r="V205">
        <f>T205-U205</f>
        <v>0</v>
      </c>
      <c r="W205" t="str">
        <f>IF(T205&gt;U205,"EXPANDING (ABOVE TREND)",IF(T205&lt;U205,"CONTRACTING (BELOW TREND)","NEUTRAL"))</f>
        <v>NEUTRAL</v>
      </c>
    </row>
    <row r="206">
      <c r="A206">
        <v>269</v>
      </c>
      <c r="B206" t="str">
        <v>2024-10-18</v>
      </c>
      <c r="C206">
        <v>1</v>
      </c>
      <c r="D206">
        <v>4</v>
      </c>
      <c r="E206">
        <v>7</v>
      </c>
      <c r="F206">
        <v>12</v>
      </c>
      <c r="G206">
        <v>15</v>
      </c>
      <c r="H206">
        <v>18</v>
      </c>
      <c r="I206">
        <v>1</v>
      </c>
      <c r="J206" t="str">
        <v>1 - 4 - 7 - 12 - 15 - 18 [CB: 1]</v>
      </c>
      <c r="K206">
        <f>SUM(C206:H206)</f>
        <v>57</v>
      </c>
      <c r="L206">
        <f>AVERAGE(C206:H206)</f>
        <v>9.5</v>
      </c>
      <c r="M206">
        <f>MAX(C206:H206)-MIN(C206:H206)</f>
        <v>17</v>
      </c>
      <c r="N206">
        <f>SUMPRODUCT(MOD(C206:H206,2))</f>
        <v>3</v>
      </c>
      <c r="O206">
        <f>6-N206</f>
        <v>3</v>
      </c>
      <c r="P206">
        <f>COUNTIF(C206:H206,"&lt;=14")</f>
        <v>4</v>
      </c>
      <c r="Q206">
        <f>COUNTIF(C206:H206,"&gt;=15")</f>
        <v>2</v>
      </c>
      <c r="R206">
        <f>SUMPRODUCT(--(D206:H206-C206:G206=1))</f>
        <v>0</v>
      </c>
      <c r="S206">
        <f>SUMPRODUCT(COUNTIF(C207:H207,C206:H206))</f>
        <v>1</v>
      </c>
      <c r="T206">
        <f>AVERAGE(K206:K210)</f>
        <v>57</v>
      </c>
      <c r="U206">
        <f>AVERAGE(K206:K225)</f>
        <v>57</v>
      </c>
      <c r="V206">
        <f>T206-U206</f>
        <v>0</v>
      </c>
      <c r="W206" t="str">
        <f>IF(T206&gt;U206,"EXPANDING (ABOVE TREND)",IF(T206&lt;U206,"CONTRACTING (BELOW TREND)","NEUTRAL"))</f>
        <v>NEUTRAL</v>
      </c>
    </row>
    <row r="207">
      <c r="A207">
        <v>268</v>
      </c>
      <c r="B207" t="str">
        <v>2024-10-15</v>
      </c>
      <c r="C207">
        <v>1</v>
      </c>
      <c r="D207">
        <v>3</v>
      </c>
      <c r="E207">
        <v>9</v>
      </c>
      <c r="F207">
        <v>10</v>
      </c>
      <c r="G207">
        <v>14</v>
      </c>
      <c r="H207">
        <v>28</v>
      </c>
      <c r="I207">
        <v>2</v>
      </c>
      <c r="J207" t="str">
        <v>1 - 3 - 9 - 10 - 14 - 28 [CB: 2]</v>
      </c>
      <c r="K207">
        <f>SUM(C207:H207)</f>
        <v>65</v>
      </c>
      <c r="L207">
        <f>AVERAGE(C207:H207)</f>
        <v>10.8</v>
      </c>
      <c r="M207">
        <f>MAX(C207:H207)-MIN(C207:H207)</f>
        <v>27</v>
      </c>
      <c r="N207">
        <f>SUMPRODUCT(MOD(C207:H207,2))</f>
        <v>3</v>
      </c>
      <c r="O207">
        <f>6-N207</f>
        <v>3</v>
      </c>
      <c r="P207">
        <f>COUNTIF(C207:H207,"&lt;=14")</f>
        <v>5</v>
      </c>
      <c r="Q207">
        <f>COUNTIF(C207:H207,"&gt;=15")</f>
        <v>1</v>
      </c>
      <c r="R207">
        <f>SUMPRODUCT(--(D207:H207-C207:G207=1))</f>
        <v>1</v>
      </c>
      <c r="S207">
        <f>SUMPRODUCT(COUNTIF(C208:H208,C207:H207))</f>
        <v>0</v>
      </c>
      <c r="T207">
        <f>AVERAGE(K207:K211)</f>
        <v>65</v>
      </c>
      <c r="U207">
        <f>AVERAGE(K207:K226)</f>
        <v>65</v>
      </c>
      <c r="V207">
        <f>T207-U207</f>
        <v>0</v>
      </c>
      <c r="W207" t="str">
        <f>IF(T207&gt;U207,"EXPANDING (ABOVE TREND)",IF(T207&lt;U207,"CONTRACTING (BELOW TREND)","NEUTRAL"))</f>
        <v>NEUTRAL</v>
      </c>
    </row>
    <row r="208">
      <c r="A208">
        <v>267</v>
      </c>
      <c r="B208" t="str">
        <v>2024-10-11</v>
      </c>
      <c r="C208">
        <v>2</v>
      </c>
      <c r="D208">
        <v>6</v>
      </c>
      <c r="E208">
        <v>13</v>
      </c>
      <c r="F208">
        <v>15</v>
      </c>
      <c r="G208">
        <v>16</v>
      </c>
      <c r="H208">
        <v>19</v>
      </c>
      <c r="I208">
        <v>3</v>
      </c>
      <c r="J208" t="str">
        <v>2 - 6 - 13 - 15 - 16 - 19 [CB: 3]</v>
      </c>
      <c r="K208">
        <f>SUM(C208:H208)</f>
        <v>71</v>
      </c>
      <c r="L208">
        <f>AVERAGE(C208:H208)</f>
        <v>11.8</v>
      </c>
      <c r="M208">
        <f>MAX(C208:H208)-MIN(C208:H208)</f>
        <v>17</v>
      </c>
      <c r="N208">
        <f>SUMPRODUCT(MOD(C208:H208,2))</f>
        <v>3</v>
      </c>
      <c r="O208">
        <f>6-N208</f>
        <v>3</v>
      </c>
      <c r="P208">
        <f>COUNTIF(C208:H208,"&lt;=14")</f>
        <v>3</v>
      </c>
      <c r="Q208">
        <f>COUNTIF(C208:H208,"&gt;=15")</f>
        <v>3</v>
      </c>
      <c r="R208">
        <f>SUMPRODUCT(--(D208:H208-C208:G208=1))</f>
        <v>1</v>
      </c>
      <c r="S208">
        <f>SUMPRODUCT(COUNTIF(C209:H209,C208:H208))</f>
        <v>1</v>
      </c>
      <c r="T208">
        <f>AVERAGE(K208:K212)</f>
        <v>71</v>
      </c>
      <c r="U208">
        <f>AVERAGE(K208:K227)</f>
        <v>71</v>
      </c>
      <c r="V208">
        <f>T208-U208</f>
        <v>0</v>
      </c>
      <c r="W208" t="str">
        <f>IF(T208&gt;U208,"EXPANDING (ABOVE TREND)",IF(T208&lt;U208,"CONTRACTING (BELOW TREND)","NEUTRAL"))</f>
        <v>NEUTRAL</v>
      </c>
    </row>
    <row r="209">
      <c r="A209">
        <v>266</v>
      </c>
      <c r="B209" t="str">
        <v>2024-10-08</v>
      </c>
      <c r="C209">
        <v>4</v>
      </c>
      <c r="D209">
        <v>19</v>
      </c>
      <c r="E209">
        <v>20</v>
      </c>
      <c r="F209">
        <v>22</v>
      </c>
      <c r="G209">
        <v>25</v>
      </c>
      <c r="H209">
        <v>26</v>
      </c>
      <c r="I209">
        <v>3</v>
      </c>
      <c r="J209" t="str">
        <v>4 - 19 - 20 - 22 - 25 - 26 [CB: 3]</v>
      </c>
      <c r="K209">
        <f>SUM(C209:H209)</f>
        <v>116</v>
      </c>
      <c r="L209">
        <f>AVERAGE(C209:H209)</f>
        <v>19.3</v>
      </c>
      <c r="M209">
        <f>MAX(C209:H209)-MIN(C209:H209)</f>
        <v>22</v>
      </c>
      <c r="N209">
        <f>SUMPRODUCT(MOD(C209:H209,2))</f>
        <v>2</v>
      </c>
      <c r="O209">
        <f>6-N209</f>
        <v>4</v>
      </c>
      <c r="P209">
        <f>COUNTIF(C209:H209,"&lt;=14")</f>
        <v>1</v>
      </c>
      <c r="Q209">
        <f>COUNTIF(C209:H209,"&gt;=15")</f>
        <v>5</v>
      </c>
      <c r="R209">
        <f>SUMPRODUCT(--(D209:H209-C209:G209=1))</f>
        <v>2</v>
      </c>
      <c r="S209">
        <f>SUMPRODUCT(COUNTIF(C210:H210,C209:H209))</f>
        <v>1</v>
      </c>
      <c r="T209">
        <f>AVERAGE(K209:K213)</f>
        <v>116</v>
      </c>
      <c r="U209">
        <f>AVERAGE(K209:K228)</f>
        <v>116</v>
      </c>
      <c r="V209">
        <f>T209-U209</f>
        <v>0</v>
      </c>
      <c r="W209" t="str">
        <f>IF(T209&gt;U209,"EXPANDING (ABOVE TREND)",IF(T209&lt;U209,"CONTRACTING (BELOW TREND)","NEUTRAL"))</f>
        <v>NEUTRAL</v>
      </c>
    </row>
    <row r="210">
      <c r="A210">
        <v>265</v>
      </c>
      <c r="B210" t="str">
        <v>2024-10-04</v>
      </c>
      <c r="C210">
        <v>1</v>
      </c>
      <c r="D210">
        <v>8</v>
      </c>
      <c r="E210">
        <v>9</v>
      </c>
      <c r="F210">
        <v>13</v>
      </c>
      <c r="G210">
        <v>24</v>
      </c>
      <c r="H210">
        <v>26</v>
      </c>
      <c r="I210">
        <v>3</v>
      </c>
      <c r="J210" t="str">
        <v>1 - 8 - 9 - 13 - 24 - 26 [CB: 3]</v>
      </c>
      <c r="K210">
        <f>SUM(C210:H210)</f>
        <v>81</v>
      </c>
      <c r="L210">
        <f>AVERAGE(C210:H210)</f>
        <v>13.5</v>
      </c>
      <c r="M210">
        <f>MAX(C210:H210)-MIN(C210:H210)</f>
        <v>25</v>
      </c>
      <c r="N210">
        <f>SUMPRODUCT(MOD(C210:H210,2))</f>
        <v>3</v>
      </c>
      <c r="O210">
        <f>6-N210</f>
        <v>3</v>
      </c>
      <c r="P210">
        <f>COUNTIF(C210:H210,"&lt;=14")</f>
        <v>4</v>
      </c>
      <c r="Q210">
        <f>COUNTIF(C210:H210,"&gt;=15")</f>
        <v>2</v>
      </c>
      <c r="R210">
        <f>SUMPRODUCT(--(D210:H210-C210:G210=1))</f>
        <v>1</v>
      </c>
      <c r="S210">
        <f>SUMPRODUCT(COUNTIF(C211:H211,C210:H210))</f>
        <v>2</v>
      </c>
      <c r="T210">
        <f>AVERAGE(K210:K214)</f>
        <v>81</v>
      </c>
      <c r="U210">
        <f>AVERAGE(K210:K229)</f>
        <v>81</v>
      </c>
      <c r="V210">
        <f>T210-U210</f>
        <v>0</v>
      </c>
      <c r="W210" t="str">
        <f>IF(T210&gt;U210,"EXPANDING (ABOVE TREND)",IF(T210&lt;U210,"CONTRACTING (BELOW TREND)","NEUTRAL"))</f>
        <v>NEUTRAL</v>
      </c>
    </row>
    <row r="211">
      <c r="A211">
        <v>264</v>
      </c>
      <c r="B211" t="str">
        <v>2024-10-01</v>
      </c>
      <c r="C211">
        <v>3</v>
      </c>
      <c r="D211">
        <v>9</v>
      </c>
      <c r="E211">
        <v>15</v>
      </c>
      <c r="F211">
        <v>23</v>
      </c>
      <c r="G211">
        <v>26</v>
      </c>
      <c r="H211">
        <v>28</v>
      </c>
      <c r="I211">
        <v>2</v>
      </c>
      <c r="J211" t="str">
        <v>3 - 9 - 15 - 23 - 26 - 28 [CB: 2]</v>
      </c>
      <c r="K211">
        <f>SUM(C211:H211)</f>
        <v>104</v>
      </c>
      <c r="L211">
        <f>AVERAGE(C211:H211)</f>
        <v>17.3</v>
      </c>
      <c r="M211">
        <f>MAX(C211:H211)-MIN(C211:H211)</f>
        <v>25</v>
      </c>
      <c r="N211">
        <f>SUMPRODUCT(MOD(C211:H211,2))</f>
        <v>4</v>
      </c>
      <c r="O211">
        <f>6-N211</f>
        <v>2</v>
      </c>
      <c r="P211">
        <f>COUNTIF(C211:H211,"&lt;=14")</f>
        <v>2</v>
      </c>
      <c r="Q211">
        <f>COUNTIF(C211:H211,"&gt;=15")</f>
        <v>4</v>
      </c>
      <c r="R211">
        <f>SUMPRODUCT(--(D211:H211-C211:G211=1))</f>
        <v>0</v>
      </c>
      <c r="S211">
        <f>SUMPRODUCT(COUNTIF(C212:H212,C211:H211))</f>
        <v>2</v>
      </c>
      <c r="T211">
        <f>AVERAGE(K211:K215)</f>
        <v>104</v>
      </c>
      <c r="U211">
        <f>AVERAGE(K211:K230)</f>
        <v>104</v>
      </c>
      <c r="V211">
        <f>T211-U211</f>
        <v>0</v>
      </c>
      <c r="W211" t="str">
        <f>IF(T211&gt;U211,"EXPANDING (ABOVE TREND)",IF(T211&lt;U211,"CONTRACTING (BELOW TREND)","NEUTRAL"))</f>
        <v>NEUTRAL</v>
      </c>
    </row>
    <row r="212">
      <c r="A212">
        <v>263</v>
      </c>
      <c r="B212" t="str">
        <v>2024-09-27</v>
      </c>
      <c r="C212">
        <v>5</v>
      </c>
      <c r="D212">
        <v>8</v>
      </c>
      <c r="E212">
        <v>9</v>
      </c>
      <c r="F212">
        <v>11</v>
      </c>
      <c r="G212">
        <v>20</v>
      </c>
      <c r="H212">
        <v>23</v>
      </c>
      <c r="I212">
        <v>2</v>
      </c>
      <c r="J212" t="str">
        <v>5 - 8 - 9 - 11 - 20 - 23 [CB: 2]</v>
      </c>
      <c r="K212">
        <f>SUM(C212:H212)</f>
        <v>76</v>
      </c>
      <c r="L212">
        <f>AVERAGE(C212:H212)</f>
        <v>12.7</v>
      </c>
      <c r="M212">
        <f>MAX(C212:H212)-MIN(C212:H212)</f>
        <v>18</v>
      </c>
      <c r="N212">
        <f>SUMPRODUCT(MOD(C212:H212,2))</f>
        <v>4</v>
      </c>
      <c r="O212">
        <f>6-N212</f>
        <v>2</v>
      </c>
      <c r="P212">
        <f>COUNTIF(C212:H212,"&lt;=14")</f>
        <v>4</v>
      </c>
      <c r="Q212">
        <f>COUNTIF(C212:H212,"&gt;=15")</f>
        <v>2</v>
      </c>
      <c r="R212">
        <f>SUMPRODUCT(--(D212:H212-C212:G212=1))</f>
        <v>1</v>
      </c>
      <c r="S212">
        <f>SUMPRODUCT(COUNTIF(C213:H213,C212:H212))</f>
        <v>2</v>
      </c>
      <c r="T212">
        <f>AVERAGE(K212:K216)</f>
        <v>76</v>
      </c>
      <c r="U212">
        <f>AVERAGE(K212:K231)</f>
        <v>76</v>
      </c>
      <c r="V212">
        <f>T212-U212</f>
        <v>0</v>
      </c>
      <c r="W212" t="str">
        <f>IF(T212&gt;U212,"EXPANDING (ABOVE TREND)",IF(T212&lt;U212,"CONTRACTING (BELOW TREND)","NEUTRAL"))</f>
        <v>NEUTRAL</v>
      </c>
    </row>
    <row r="213">
      <c r="A213">
        <v>262</v>
      </c>
      <c r="B213" t="str">
        <v>2024-09-24</v>
      </c>
      <c r="C213">
        <v>5</v>
      </c>
      <c r="D213">
        <v>6</v>
      </c>
      <c r="E213">
        <v>18</v>
      </c>
      <c r="F213">
        <v>19</v>
      </c>
      <c r="G213">
        <v>20</v>
      </c>
      <c r="H213">
        <v>25</v>
      </c>
      <c r="I213">
        <v>1</v>
      </c>
      <c r="J213" t="str">
        <v>5 - 6 - 18 - 19 - 20 - 25 [CB: 1]</v>
      </c>
      <c r="K213">
        <f>SUM(C213:H213)</f>
        <v>93</v>
      </c>
      <c r="L213">
        <f>AVERAGE(C213:H213)</f>
        <v>15.5</v>
      </c>
      <c r="M213">
        <f>MAX(C213:H213)-MIN(C213:H213)</f>
        <v>20</v>
      </c>
      <c r="N213">
        <f>SUMPRODUCT(MOD(C213:H213,2))</f>
        <v>3</v>
      </c>
      <c r="O213">
        <f>6-N213</f>
        <v>3</v>
      </c>
      <c r="P213">
        <f>COUNTIF(C213:H213,"&lt;=14")</f>
        <v>2</v>
      </c>
      <c r="Q213">
        <f>COUNTIF(C213:H213,"&gt;=15")</f>
        <v>4</v>
      </c>
      <c r="R213">
        <f>SUMPRODUCT(--(D213:H213-C213:G213=1))</f>
        <v>3</v>
      </c>
      <c r="S213">
        <f>SUMPRODUCT(COUNTIF(C214:H214,C213:H213))</f>
        <v>1</v>
      </c>
      <c r="T213">
        <f>AVERAGE(K213:K217)</f>
        <v>93</v>
      </c>
      <c r="U213">
        <f>AVERAGE(K213:K232)</f>
        <v>93</v>
      </c>
      <c r="V213">
        <f>T213-U213</f>
        <v>0</v>
      </c>
      <c r="W213" t="str">
        <f>IF(T213&gt;U213,"EXPANDING (ABOVE TREND)",IF(T213&lt;U213,"CONTRACTING (BELOW TREND)","NEUTRAL"))</f>
        <v>NEUTRAL</v>
      </c>
    </row>
    <row r="214">
      <c r="A214">
        <v>261</v>
      </c>
      <c r="B214" t="str">
        <v>2024-09-20</v>
      </c>
      <c r="C214">
        <v>2</v>
      </c>
      <c r="D214">
        <v>3</v>
      </c>
      <c r="E214">
        <v>6</v>
      </c>
      <c r="F214">
        <v>13</v>
      </c>
      <c r="G214">
        <v>22</v>
      </c>
      <c r="H214">
        <v>26</v>
      </c>
      <c r="I214">
        <v>2</v>
      </c>
      <c r="J214" t="str">
        <v>2 - 3 - 6 - 13 - 22 - 26 [CB: 2]</v>
      </c>
      <c r="K214">
        <f>SUM(C214:H214)</f>
        <v>72</v>
      </c>
      <c r="L214">
        <f>AVERAGE(C214:H214)</f>
        <v>12</v>
      </c>
      <c r="M214">
        <f>MAX(C214:H214)-MIN(C214:H214)</f>
        <v>24</v>
      </c>
      <c r="N214">
        <f>SUMPRODUCT(MOD(C214:H214,2))</f>
        <v>2</v>
      </c>
      <c r="O214">
        <f>6-N214</f>
        <v>4</v>
      </c>
      <c r="P214">
        <f>COUNTIF(C214:H214,"&lt;=14")</f>
        <v>4</v>
      </c>
      <c r="Q214">
        <f>COUNTIF(C214:H214,"&gt;=15")</f>
        <v>2</v>
      </c>
      <c r="R214">
        <f>SUMPRODUCT(--(D214:H214-C214:G214=1))</f>
        <v>1</v>
      </c>
      <c r="S214">
        <f>SUMPRODUCT(COUNTIF(C215:H215,C214:H214))</f>
        <v>0</v>
      </c>
      <c r="T214">
        <f>AVERAGE(K214:K218)</f>
        <v>72</v>
      </c>
      <c r="U214">
        <f>AVERAGE(K214:K233)</f>
        <v>72</v>
      </c>
      <c r="V214">
        <f>T214-U214</f>
        <v>0</v>
      </c>
      <c r="W214" t="str">
        <f>IF(T214&gt;U214,"EXPANDING (ABOVE TREND)",IF(T214&lt;U214,"CONTRACTING (BELOW TREND)","NEUTRAL"))</f>
        <v>NEUTRAL</v>
      </c>
    </row>
    <row r="215">
      <c r="A215">
        <v>260</v>
      </c>
      <c r="B215" t="str">
        <v>2024-09-17</v>
      </c>
      <c r="C215">
        <v>10</v>
      </c>
      <c r="D215">
        <v>11</v>
      </c>
      <c r="E215">
        <v>20</v>
      </c>
      <c r="F215">
        <v>24</v>
      </c>
      <c r="G215">
        <v>25</v>
      </c>
      <c r="H215">
        <v>27</v>
      </c>
      <c r="I215">
        <v>2</v>
      </c>
      <c r="J215" t="str">
        <v>10 - 11 - 20 - 24 - 25 - 27 [CB: 2]</v>
      </c>
      <c r="K215">
        <f>SUM(C215:H215)</f>
        <v>117</v>
      </c>
      <c r="L215">
        <f>AVERAGE(C215:H215)</f>
        <v>19.5</v>
      </c>
      <c r="M215">
        <f>MAX(C215:H215)-MIN(C215:H215)</f>
        <v>17</v>
      </c>
      <c r="N215">
        <f>SUMPRODUCT(MOD(C215:H215,2))</f>
        <v>3</v>
      </c>
      <c r="O215">
        <f>6-N215</f>
        <v>3</v>
      </c>
      <c r="P215">
        <f>COUNTIF(C215:H215,"&lt;=14")</f>
        <v>2</v>
      </c>
      <c r="Q215">
        <f>COUNTIF(C215:H215,"&gt;=15")</f>
        <v>4</v>
      </c>
      <c r="R215">
        <f>SUMPRODUCT(--(D215:H215-C215:G215=1))</f>
        <v>2</v>
      </c>
      <c r="S215">
        <f>SUMPRODUCT(COUNTIF(C216:H216,C215:H215))</f>
        <v>1</v>
      </c>
      <c r="T215">
        <f>AVERAGE(K215:K219)</f>
        <v>117</v>
      </c>
      <c r="U215">
        <f>AVERAGE(K215:K234)</f>
        <v>117</v>
      </c>
      <c r="V215">
        <f>T215-U215</f>
        <v>0</v>
      </c>
      <c r="W215" t="str">
        <f>IF(T215&gt;U215,"EXPANDING (ABOVE TREND)",IF(T215&lt;U215,"CONTRACTING (BELOW TREND)","NEUTRAL"))</f>
        <v>NEUTRAL</v>
      </c>
    </row>
    <row r="216">
      <c r="A216">
        <v>259</v>
      </c>
      <c r="B216" t="str">
        <v>2024-09-13</v>
      </c>
      <c r="C216">
        <v>1</v>
      </c>
      <c r="D216">
        <v>12</v>
      </c>
      <c r="E216">
        <v>13</v>
      </c>
      <c r="F216">
        <v>15</v>
      </c>
      <c r="G216">
        <v>19</v>
      </c>
      <c r="H216">
        <v>25</v>
      </c>
      <c r="I216">
        <v>2</v>
      </c>
      <c r="J216" t="str">
        <v>1 - 12 - 13 - 15 - 19 - 25 [CB: 2]</v>
      </c>
      <c r="K216">
        <f>SUM(C216:H216)</f>
        <v>85</v>
      </c>
      <c r="L216">
        <f>AVERAGE(C216:H216)</f>
        <v>14.2</v>
      </c>
      <c r="M216">
        <f>MAX(C216:H216)-MIN(C216:H216)</f>
        <v>24</v>
      </c>
      <c r="N216">
        <f>SUMPRODUCT(MOD(C216:H216,2))</f>
        <v>5</v>
      </c>
      <c r="O216">
        <f>6-N216</f>
        <v>1</v>
      </c>
      <c r="P216">
        <f>COUNTIF(C216:H216,"&lt;=14")</f>
        <v>3</v>
      </c>
      <c r="Q216">
        <f>COUNTIF(C216:H216,"&gt;=15")</f>
        <v>3</v>
      </c>
      <c r="R216">
        <f>SUMPRODUCT(--(D216:H216-C216:G216=1))</f>
        <v>1</v>
      </c>
      <c r="S216">
        <f>SUMPRODUCT(COUNTIF(C217:H217,C216:H216))</f>
        <v>1</v>
      </c>
      <c r="T216">
        <f>AVERAGE(K216:K220)</f>
        <v>85</v>
      </c>
      <c r="U216">
        <f>AVERAGE(K216:K235)</f>
        <v>85</v>
      </c>
      <c r="V216">
        <f>T216-U216</f>
        <v>0</v>
      </c>
      <c r="W216" t="str">
        <f>IF(T216&gt;U216,"EXPANDING (ABOVE TREND)",IF(T216&lt;U216,"CONTRACTING (BELOW TREND)","NEUTRAL"))</f>
        <v>NEUTRAL</v>
      </c>
    </row>
    <row r="217">
      <c r="A217">
        <v>258</v>
      </c>
      <c r="B217" t="str">
        <v>2024-09-10</v>
      </c>
      <c r="C217">
        <v>2</v>
      </c>
      <c r="D217">
        <v>10</v>
      </c>
      <c r="E217">
        <v>15</v>
      </c>
      <c r="F217">
        <v>16</v>
      </c>
      <c r="G217">
        <v>18</v>
      </c>
      <c r="H217">
        <v>22</v>
      </c>
      <c r="I217">
        <v>2</v>
      </c>
      <c r="J217" t="str">
        <v>2 - 10 - 15 - 16 - 18 - 22 [CB: 2]</v>
      </c>
      <c r="K217">
        <f>SUM(C217:H217)</f>
        <v>83</v>
      </c>
      <c r="L217">
        <f>AVERAGE(C217:H217)</f>
        <v>13.8</v>
      </c>
      <c r="M217">
        <f>MAX(C217:H217)-MIN(C217:H217)</f>
        <v>20</v>
      </c>
      <c r="N217">
        <f>SUMPRODUCT(MOD(C217:H217,2))</f>
        <v>1</v>
      </c>
      <c r="O217">
        <f>6-N217</f>
        <v>5</v>
      </c>
      <c r="P217">
        <f>COUNTIF(C217:H217,"&lt;=14")</f>
        <v>2</v>
      </c>
      <c r="Q217">
        <f>COUNTIF(C217:H217,"&gt;=15")</f>
        <v>4</v>
      </c>
      <c r="R217">
        <f>SUMPRODUCT(--(D217:H217-C217:G217=1))</f>
        <v>1</v>
      </c>
      <c r="S217">
        <f>SUMPRODUCT(COUNTIF(C218:H218,C217:H217))</f>
        <v>2</v>
      </c>
      <c r="T217">
        <f>AVERAGE(K217:K221)</f>
        <v>83</v>
      </c>
      <c r="U217">
        <f>AVERAGE(K217:K236)</f>
        <v>83</v>
      </c>
      <c r="V217">
        <f>T217-U217</f>
        <v>0</v>
      </c>
      <c r="W217" t="str">
        <f>IF(T217&gt;U217,"EXPANDING (ABOVE TREND)",IF(T217&lt;U217,"CONTRACTING (BELOW TREND)","NEUTRAL"))</f>
        <v>NEUTRAL</v>
      </c>
    </row>
    <row r="218">
      <c r="A218">
        <v>257</v>
      </c>
      <c r="B218" t="str">
        <v>2024-09-06</v>
      </c>
      <c r="C218">
        <v>2</v>
      </c>
      <c r="D218">
        <v>6</v>
      </c>
      <c r="E218">
        <v>9</v>
      </c>
      <c r="F218">
        <v>15</v>
      </c>
      <c r="G218">
        <v>19</v>
      </c>
      <c r="H218">
        <v>23</v>
      </c>
      <c r="I218">
        <v>2</v>
      </c>
      <c r="J218" t="str">
        <v>2 - 6 - 9 - 15 - 19 - 23 [CB: 2]</v>
      </c>
      <c r="K218">
        <f>SUM(C218:H218)</f>
        <v>74</v>
      </c>
      <c r="L218">
        <f>AVERAGE(C218:H218)</f>
        <v>12.3</v>
      </c>
      <c r="M218">
        <f>MAX(C218:H218)-MIN(C218:H218)</f>
        <v>21</v>
      </c>
      <c r="N218">
        <f>SUMPRODUCT(MOD(C218:H218,2))</f>
        <v>4</v>
      </c>
      <c r="O218">
        <f>6-N218</f>
        <v>2</v>
      </c>
      <c r="P218">
        <f>COUNTIF(C218:H218,"&lt;=14")</f>
        <v>3</v>
      </c>
      <c r="Q218">
        <f>COUNTIF(C218:H218,"&gt;=15")</f>
        <v>3</v>
      </c>
      <c r="R218">
        <f>SUMPRODUCT(--(D218:H218-C218:G218=1))</f>
        <v>0</v>
      </c>
      <c r="S218">
        <f>SUMPRODUCT(COUNTIF(C219:H219,C218:H218))</f>
        <v>3</v>
      </c>
      <c r="T218">
        <f>AVERAGE(K218:K222)</f>
        <v>74</v>
      </c>
      <c r="U218">
        <f>AVERAGE(K218:K237)</f>
        <v>74</v>
      </c>
      <c r="V218">
        <f>T218-U218</f>
        <v>0</v>
      </c>
      <c r="W218" t="str">
        <f>IF(T218&gt;U218,"EXPANDING (ABOVE TREND)",IF(T218&lt;U218,"CONTRACTING (BELOW TREND)","NEUTRAL"))</f>
        <v>NEUTRAL</v>
      </c>
    </row>
    <row r="219">
      <c r="A219">
        <v>256</v>
      </c>
      <c r="B219" t="str">
        <v>2024-09-03</v>
      </c>
      <c r="C219">
        <v>2</v>
      </c>
      <c r="D219">
        <v>5</v>
      </c>
      <c r="E219">
        <v>6</v>
      </c>
      <c r="F219">
        <v>9</v>
      </c>
      <c r="G219">
        <v>11</v>
      </c>
      <c r="H219">
        <v>17</v>
      </c>
      <c r="I219">
        <v>3</v>
      </c>
      <c r="J219" t="str">
        <v>2 - 5 - 6 - 9 - 11 - 17 [CB: 3]</v>
      </c>
      <c r="K219">
        <f>SUM(C219:H219)</f>
        <v>50</v>
      </c>
      <c r="L219">
        <f>AVERAGE(C219:H219)</f>
        <v>8.3</v>
      </c>
      <c r="M219">
        <f>MAX(C219:H219)-MIN(C219:H219)</f>
        <v>15</v>
      </c>
      <c r="N219">
        <f>SUMPRODUCT(MOD(C219:H219,2))</f>
        <v>4</v>
      </c>
      <c r="O219">
        <f>6-N219</f>
        <v>2</v>
      </c>
      <c r="P219">
        <f>COUNTIF(C219:H219,"&lt;=14")</f>
        <v>5</v>
      </c>
      <c r="Q219">
        <f>COUNTIF(C219:H219,"&gt;=15")</f>
        <v>1</v>
      </c>
      <c r="R219">
        <f>SUMPRODUCT(--(D219:H219-C219:G219=1))</f>
        <v>1</v>
      </c>
      <c r="S219">
        <f>SUMPRODUCT(COUNTIF(C220:H220,C219:H219))</f>
        <v>1</v>
      </c>
      <c r="T219">
        <f>AVERAGE(K219:K223)</f>
        <v>50</v>
      </c>
      <c r="U219">
        <f>AVERAGE(K219:K238)</f>
        <v>50</v>
      </c>
      <c r="V219">
        <f>T219-U219</f>
        <v>0</v>
      </c>
      <c r="W219" t="str">
        <f>IF(T219&gt;U219,"EXPANDING (ABOVE TREND)",IF(T219&lt;U219,"CONTRACTING (BELOW TREND)","NEUTRAL"))</f>
        <v>NEUTRAL</v>
      </c>
    </row>
    <row r="220">
      <c r="A220">
        <v>255</v>
      </c>
      <c r="B220" t="str">
        <v>2024-08-30</v>
      </c>
      <c r="C220">
        <v>10</v>
      </c>
      <c r="D220">
        <v>11</v>
      </c>
      <c r="E220">
        <v>16</v>
      </c>
      <c r="F220">
        <v>18</v>
      </c>
      <c r="G220">
        <v>27</v>
      </c>
      <c r="H220">
        <v>28</v>
      </c>
      <c r="I220">
        <v>1</v>
      </c>
      <c r="J220" t="str">
        <v>10 - 11 - 16 - 18 - 27 - 28 [CB: 1]</v>
      </c>
      <c r="K220">
        <f>SUM(C220:H220)</f>
        <v>110</v>
      </c>
      <c r="L220">
        <f>AVERAGE(C220:H220)</f>
        <v>18.3</v>
      </c>
      <c r="M220">
        <f>MAX(C220:H220)-MIN(C220:H220)</f>
        <v>18</v>
      </c>
      <c r="N220">
        <f>SUMPRODUCT(MOD(C220:H220,2))</f>
        <v>2</v>
      </c>
      <c r="O220">
        <f>6-N220</f>
        <v>4</v>
      </c>
      <c r="P220">
        <f>COUNTIF(C220:H220,"&lt;=14")</f>
        <v>2</v>
      </c>
      <c r="Q220">
        <f>COUNTIF(C220:H220,"&gt;=15")</f>
        <v>4</v>
      </c>
      <c r="R220">
        <f>SUMPRODUCT(--(D220:H220-C220:G220=1))</f>
        <v>2</v>
      </c>
      <c r="S220">
        <f>SUMPRODUCT(COUNTIF(C221:H221,C220:H220))</f>
        <v>1</v>
      </c>
      <c r="T220">
        <f>AVERAGE(K220:K224)</f>
        <v>110</v>
      </c>
      <c r="U220">
        <f>AVERAGE(K220:K239)</f>
        <v>110</v>
      </c>
      <c r="V220">
        <f>T220-U220</f>
        <v>0</v>
      </c>
      <c r="W220" t="str">
        <f>IF(T220&gt;U220,"EXPANDING (ABOVE TREND)",IF(T220&lt;U220,"CONTRACTING (BELOW TREND)","NEUTRAL"))</f>
        <v>NEUTRAL</v>
      </c>
    </row>
    <row r="221">
      <c r="A221">
        <v>254</v>
      </c>
      <c r="B221" t="str">
        <v>2024-08-27</v>
      </c>
      <c r="C221">
        <v>4</v>
      </c>
      <c r="D221">
        <v>6</v>
      </c>
      <c r="E221">
        <v>9</v>
      </c>
      <c r="F221">
        <v>18</v>
      </c>
      <c r="G221">
        <v>24</v>
      </c>
      <c r="H221">
        <v>26</v>
      </c>
      <c r="I221">
        <v>2</v>
      </c>
      <c r="J221" t="str">
        <v>4 - 6 - 9 - 18 - 24 - 26 [CB: 2]</v>
      </c>
      <c r="K221">
        <f>SUM(C221:H221)</f>
        <v>87</v>
      </c>
      <c r="L221">
        <f>AVERAGE(C221:H221)</f>
        <v>14.5</v>
      </c>
      <c r="M221">
        <f>MAX(C221:H221)-MIN(C221:H221)</f>
        <v>22</v>
      </c>
      <c r="N221">
        <f>SUMPRODUCT(MOD(C221:H221,2))</f>
        <v>1</v>
      </c>
      <c r="O221">
        <f>6-N221</f>
        <v>5</v>
      </c>
      <c r="P221">
        <f>COUNTIF(C221:H221,"&lt;=14")</f>
        <v>3</v>
      </c>
      <c r="Q221">
        <f>COUNTIF(C221:H221,"&gt;=15")</f>
        <v>3</v>
      </c>
      <c r="R221">
        <f>SUMPRODUCT(--(D221:H221-C221:G221=1))</f>
        <v>0</v>
      </c>
      <c r="S221">
        <f>SUMPRODUCT(COUNTIF(C222:H222,C221:H221))</f>
        <v>2</v>
      </c>
      <c r="T221">
        <f>AVERAGE(K221:K225)</f>
        <v>87</v>
      </c>
      <c r="U221">
        <f>AVERAGE(K221:K240)</f>
        <v>87</v>
      </c>
      <c r="V221">
        <f>T221-U221</f>
        <v>0</v>
      </c>
      <c r="W221" t="str">
        <f>IF(T221&gt;U221,"EXPANDING (ABOVE TREND)",IF(T221&lt;U221,"CONTRACTING (BELOW TREND)","NEUTRAL"))</f>
        <v>NEUTRAL</v>
      </c>
    </row>
    <row r="222">
      <c r="A222">
        <v>253</v>
      </c>
      <c r="B222" t="str">
        <v>2024-08-23</v>
      </c>
      <c r="C222">
        <v>4</v>
      </c>
      <c r="D222">
        <v>8</v>
      </c>
      <c r="E222">
        <v>19</v>
      </c>
      <c r="F222">
        <v>20</v>
      </c>
      <c r="G222">
        <v>21</v>
      </c>
      <c r="H222">
        <v>24</v>
      </c>
      <c r="I222">
        <v>2</v>
      </c>
      <c r="J222" t="str">
        <v>4 - 8 - 19 - 20 - 21 - 24 [CB: 2]</v>
      </c>
      <c r="K222">
        <f>SUM(C222:H222)</f>
        <v>96</v>
      </c>
      <c r="L222">
        <f>AVERAGE(C222:H222)</f>
        <v>16</v>
      </c>
      <c r="M222">
        <f>MAX(C222:H222)-MIN(C222:H222)</f>
        <v>20</v>
      </c>
      <c r="N222">
        <f>SUMPRODUCT(MOD(C222:H222,2))</f>
        <v>2</v>
      </c>
      <c r="O222">
        <f>6-N222</f>
        <v>4</v>
      </c>
      <c r="P222">
        <f>COUNTIF(C222:H222,"&lt;=14")</f>
        <v>2</v>
      </c>
      <c r="Q222">
        <f>COUNTIF(C222:H222,"&gt;=15")</f>
        <v>4</v>
      </c>
      <c r="R222">
        <f>SUMPRODUCT(--(D222:H222-C222:G222=1))</f>
        <v>2</v>
      </c>
      <c r="S222">
        <f>SUMPRODUCT(COUNTIF(C223:H223,C222:H222))</f>
        <v>1</v>
      </c>
      <c r="T222">
        <f>AVERAGE(K222:K226)</f>
        <v>96</v>
      </c>
      <c r="U222">
        <f>AVERAGE(K222:K241)</f>
        <v>96</v>
      </c>
      <c r="V222">
        <f>T222-U222</f>
        <v>0</v>
      </c>
      <c r="W222" t="str">
        <f>IF(T222&gt;U222,"EXPANDING (ABOVE TREND)",IF(T222&lt;U222,"CONTRACTING (BELOW TREND)","NEUTRAL"))</f>
        <v>NEUTRAL</v>
      </c>
    </row>
    <row r="223">
      <c r="A223">
        <v>252</v>
      </c>
      <c r="B223" t="str">
        <v>2024-08-20</v>
      </c>
      <c r="C223">
        <v>1</v>
      </c>
      <c r="D223">
        <v>7</v>
      </c>
      <c r="E223">
        <v>9</v>
      </c>
      <c r="F223">
        <v>16</v>
      </c>
      <c r="G223">
        <v>21</v>
      </c>
      <c r="H223">
        <v>26</v>
      </c>
      <c r="I223">
        <v>1</v>
      </c>
      <c r="J223" t="str">
        <v>1 - 7 - 9 - 16 - 21 - 26 [CB: 1]</v>
      </c>
      <c r="K223">
        <f>SUM(C223:H223)</f>
        <v>80</v>
      </c>
      <c r="L223">
        <f>AVERAGE(C223:H223)</f>
        <v>13.3</v>
      </c>
      <c r="M223">
        <f>MAX(C223:H223)-MIN(C223:H223)</f>
        <v>25</v>
      </c>
      <c r="N223">
        <f>SUMPRODUCT(MOD(C223:H223,2))</f>
        <v>4</v>
      </c>
      <c r="O223">
        <f>6-N223</f>
        <v>2</v>
      </c>
      <c r="P223">
        <f>COUNTIF(C223:H223,"&lt;=14")</f>
        <v>3</v>
      </c>
      <c r="Q223">
        <f>COUNTIF(C223:H223,"&gt;=15")</f>
        <v>3</v>
      </c>
      <c r="R223">
        <f>SUMPRODUCT(--(D223:H223-C223:G223=1))</f>
        <v>0</v>
      </c>
      <c r="S223">
        <f>SUMPRODUCT(COUNTIF(C224:H224,C223:H223))</f>
        <v>1</v>
      </c>
      <c r="T223">
        <f>AVERAGE(K223:K227)</f>
        <v>80</v>
      </c>
      <c r="U223">
        <f>AVERAGE(K223:K242)</f>
        <v>80</v>
      </c>
      <c r="V223">
        <f>T223-U223</f>
        <v>0</v>
      </c>
      <c r="W223" t="str">
        <f>IF(T223&gt;U223,"EXPANDING (ABOVE TREND)",IF(T223&lt;U223,"CONTRACTING (BELOW TREND)","NEUTRAL"))</f>
        <v>NEUTRAL</v>
      </c>
    </row>
    <row r="224">
      <c r="A224">
        <v>251</v>
      </c>
      <c r="B224" t="str">
        <v>2024-08-16</v>
      </c>
      <c r="C224">
        <v>3</v>
      </c>
      <c r="D224">
        <v>4</v>
      </c>
      <c r="E224">
        <v>5</v>
      </c>
      <c r="F224">
        <v>9</v>
      </c>
      <c r="G224">
        <v>18</v>
      </c>
      <c r="H224">
        <v>24</v>
      </c>
      <c r="I224">
        <v>3</v>
      </c>
      <c r="J224" t="str">
        <v>3 - 4 - 5 - 9 - 18 - 24 [CB: 3]</v>
      </c>
      <c r="K224">
        <f>SUM(C224:H224)</f>
        <v>63</v>
      </c>
      <c r="L224">
        <f>AVERAGE(C224:H224)</f>
        <v>10.5</v>
      </c>
      <c r="M224">
        <f>MAX(C224:H224)-MIN(C224:H224)</f>
        <v>21</v>
      </c>
      <c r="N224">
        <f>SUMPRODUCT(MOD(C224:H224,2))</f>
        <v>3</v>
      </c>
      <c r="O224">
        <f>6-N224</f>
        <v>3</v>
      </c>
      <c r="P224">
        <f>COUNTIF(C224:H224,"&lt;=14")</f>
        <v>4</v>
      </c>
      <c r="Q224">
        <f>COUNTIF(C224:H224,"&gt;=15")</f>
        <v>2</v>
      </c>
      <c r="R224">
        <f>SUMPRODUCT(--(D224:H224-C224:G224=1))</f>
        <v>2</v>
      </c>
      <c r="S224">
        <f>SUMPRODUCT(COUNTIF(C225:H225,C224:H224))</f>
        <v>0</v>
      </c>
      <c r="T224">
        <f>AVERAGE(K224:K228)</f>
        <v>63</v>
      </c>
      <c r="U224">
        <f>AVERAGE(K224:K243)</f>
        <v>63</v>
      </c>
      <c r="V224">
        <f>T224-U224</f>
        <v>0</v>
      </c>
      <c r="W224" t="str">
        <f>IF(T224&gt;U224,"EXPANDING (ABOVE TREND)",IF(T224&lt;U224,"CONTRACTING (BELOW TREND)","NEUTRAL"))</f>
        <v>NEUTRAL</v>
      </c>
    </row>
    <row r="225">
      <c r="A225">
        <v>250</v>
      </c>
      <c r="B225" t="str">
        <v>2024-08-13</v>
      </c>
      <c r="C225">
        <v>10</v>
      </c>
      <c r="D225">
        <v>14</v>
      </c>
      <c r="E225">
        <v>16</v>
      </c>
      <c r="F225">
        <v>23</v>
      </c>
      <c r="G225">
        <v>27</v>
      </c>
      <c r="H225">
        <v>28</v>
      </c>
      <c r="I225">
        <v>3</v>
      </c>
      <c r="J225" t="str">
        <v>10 - 14 - 16 - 23 - 27 - 28 [CB: 3]</v>
      </c>
      <c r="K225">
        <f>SUM(C225:H225)</f>
        <v>118</v>
      </c>
      <c r="L225">
        <f>AVERAGE(C225:H225)</f>
        <v>19.7</v>
      </c>
      <c r="M225">
        <f>MAX(C225:H225)-MIN(C225:H225)</f>
        <v>18</v>
      </c>
      <c r="N225">
        <f>SUMPRODUCT(MOD(C225:H225,2))</f>
        <v>2</v>
      </c>
      <c r="O225">
        <f>6-N225</f>
        <v>4</v>
      </c>
      <c r="P225">
        <f>COUNTIF(C225:H225,"&lt;=14")</f>
        <v>2</v>
      </c>
      <c r="Q225">
        <f>COUNTIF(C225:H225,"&gt;=15")</f>
        <v>4</v>
      </c>
      <c r="R225">
        <f>SUMPRODUCT(--(D225:H225-C225:G225=1))</f>
        <v>1</v>
      </c>
      <c r="S225">
        <f>SUMPRODUCT(COUNTIF(C226:H226,C225:H225))</f>
        <v>2</v>
      </c>
      <c r="T225">
        <f>AVERAGE(K225:K229)</f>
        <v>118</v>
      </c>
      <c r="U225">
        <f>AVERAGE(K225:K244)</f>
        <v>118</v>
      </c>
      <c r="V225">
        <f>T225-U225</f>
        <v>0</v>
      </c>
      <c r="W225" t="str">
        <f>IF(T225&gt;U225,"EXPANDING (ABOVE TREND)",IF(T225&lt;U225,"CONTRACTING (BELOW TREND)","NEUTRAL"))</f>
        <v>NEUTRAL</v>
      </c>
    </row>
    <row r="226">
      <c r="A226">
        <v>249</v>
      </c>
      <c r="B226" t="str">
        <v>2024-08-09</v>
      </c>
      <c r="C226">
        <v>1</v>
      </c>
      <c r="D226">
        <v>3</v>
      </c>
      <c r="E226">
        <v>6</v>
      </c>
      <c r="F226">
        <v>7</v>
      </c>
      <c r="G226">
        <v>10</v>
      </c>
      <c r="H226">
        <v>23</v>
      </c>
      <c r="I226">
        <v>1</v>
      </c>
      <c r="J226" t="str">
        <v>1 - 3 - 6 - 7 - 10 - 23 [CB: 1]</v>
      </c>
      <c r="K226">
        <f>SUM(C226:H226)</f>
        <v>50</v>
      </c>
      <c r="L226">
        <f>AVERAGE(C226:H226)</f>
        <v>8.3</v>
      </c>
      <c r="M226">
        <f>MAX(C226:H226)-MIN(C226:H226)</f>
        <v>22</v>
      </c>
      <c r="N226">
        <f>SUMPRODUCT(MOD(C226:H226,2))</f>
        <v>4</v>
      </c>
      <c r="O226">
        <f>6-N226</f>
        <v>2</v>
      </c>
      <c r="P226">
        <f>COUNTIF(C226:H226,"&lt;=14")</f>
        <v>5</v>
      </c>
      <c r="Q226">
        <f>COUNTIF(C226:H226,"&gt;=15")</f>
        <v>1</v>
      </c>
      <c r="R226">
        <f>SUMPRODUCT(--(D226:H226-C226:G226=1))</f>
        <v>1</v>
      </c>
      <c r="S226">
        <f>SUMPRODUCT(COUNTIF(C227:H227,C226:H226))</f>
        <v>2</v>
      </c>
      <c r="T226">
        <f>AVERAGE(K226:K230)</f>
        <v>50</v>
      </c>
      <c r="U226">
        <f>AVERAGE(K226:K245)</f>
        <v>50</v>
      </c>
      <c r="V226">
        <f>T226-U226</f>
        <v>0</v>
      </c>
      <c r="W226" t="str">
        <f>IF(T226&gt;U226,"EXPANDING (ABOVE TREND)",IF(T226&lt;U226,"CONTRACTING (BELOW TREND)","NEUTRAL"))</f>
        <v>NEUTRAL</v>
      </c>
    </row>
    <row r="227">
      <c r="A227">
        <v>248</v>
      </c>
      <c r="B227" t="str">
        <v>2024-08-06</v>
      </c>
      <c r="C227">
        <v>8</v>
      </c>
      <c r="D227">
        <v>10</v>
      </c>
      <c r="E227">
        <v>13</v>
      </c>
      <c r="F227">
        <v>17</v>
      </c>
      <c r="G227">
        <v>21</v>
      </c>
      <c r="H227">
        <v>23</v>
      </c>
      <c r="I227">
        <v>1</v>
      </c>
      <c r="J227" t="str">
        <v>8 - 10 - 13 - 17 - 21 - 23 [CB: 1]</v>
      </c>
      <c r="K227">
        <f>SUM(C227:H227)</f>
        <v>92</v>
      </c>
      <c r="L227">
        <f>AVERAGE(C227:H227)</f>
        <v>15.3</v>
      </c>
      <c r="M227">
        <f>MAX(C227:H227)-MIN(C227:H227)</f>
        <v>15</v>
      </c>
      <c r="N227">
        <f>SUMPRODUCT(MOD(C227:H227,2))</f>
        <v>4</v>
      </c>
      <c r="O227">
        <f>6-N227</f>
        <v>2</v>
      </c>
      <c r="P227">
        <f>COUNTIF(C227:H227,"&lt;=14")</f>
        <v>3</v>
      </c>
      <c r="Q227">
        <f>COUNTIF(C227:H227,"&gt;=15")</f>
        <v>3</v>
      </c>
      <c r="R227">
        <f>SUMPRODUCT(--(D227:H227-C227:G227=1))</f>
        <v>0</v>
      </c>
      <c r="S227">
        <f>SUMPRODUCT(COUNTIF(C228:H228,C227:H227))</f>
        <v>1</v>
      </c>
      <c r="T227">
        <f>AVERAGE(K227:K231)</f>
        <v>92</v>
      </c>
      <c r="U227">
        <f>AVERAGE(K227:K246)</f>
        <v>92</v>
      </c>
      <c r="V227">
        <f>T227-U227</f>
        <v>0</v>
      </c>
      <c r="W227" t="str">
        <f>IF(T227&gt;U227,"EXPANDING (ABOVE TREND)",IF(T227&lt;U227,"CONTRACTING (BELOW TREND)","NEUTRAL"))</f>
        <v>NEUTRAL</v>
      </c>
    </row>
    <row r="228">
      <c r="A228">
        <v>247</v>
      </c>
      <c r="B228" t="str">
        <v>2024-08-02</v>
      </c>
      <c r="C228">
        <v>4</v>
      </c>
      <c r="D228">
        <v>5</v>
      </c>
      <c r="E228">
        <v>17</v>
      </c>
      <c r="F228">
        <v>18</v>
      </c>
      <c r="G228">
        <v>19</v>
      </c>
      <c r="H228">
        <v>28</v>
      </c>
      <c r="I228">
        <v>3</v>
      </c>
      <c r="J228" t="str">
        <v>4 - 5 - 17 - 18 - 19 - 28 [CB: 3]</v>
      </c>
      <c r="K228">
        <f>SUM(C228:H228)</f>
        <v>91</v>
      </c>
      <c r="L228">
        <f>AVERAGE(C228:H228)</f>
        <v>15.2</v>
      </c>
      <c r="M228">
        <f>MAX(C228:H228)-MIN(C228:H228)</f>
        <v>24</v>
      </c>
      <c r="N228">
        <f>SUMPRODUCT(MOD(C228:H228,2))</f>
        <v>3</v>
      </c>
      <c r="O228">
        <f>6-N228</f>
        <v>3</v>
      </c>
      <c r="P228">
        <f>COUNTIF(C228:H228,"&lt;=14")</f>
        <v>2</v>
      </c>
      <c r="Q228">
        <f>COUNTIF(C228:H228,"&gt;=15")</f>
        <v>4</v>
      </c>
      <c r="R228">
        <f>SUMPRODUCT(--(D228:H228-C228:G228=1))</f>
        <v>3</v>
      </c>
      <c r="S228">
        <f>SUMPRODUCT(COUNTIF(C229:H229,C228:H228))</f>
        <v>0</v>
      </c>
      <c r="T228">
        <f>AVERAGE(K228:K232)</f>
        <v>91</v>
      </c>
      <c r="U228">
        <f>AVERAGE(K228:K247)</f>
        <v>91</v>
      </c>
      <c r="V228">
        <f>T228-U228</f>
        <v>0</v>
      </c>
      <c r="W228" t="str">
        <f>IF(T228&gt;U228,"EXPANDING (ABOVE TREND)",IF(T228&lt;U228,"CONTRACTING (BELOW TREND)","NEUTRAL"))</f>
        <v>NEUTRAL</v>
      </c>
    </row>
    <row r="229">
      <c r="A229">
        <v>246</v>
      </c>
      <c r="B229" t="str">
        <v>2024-07-30</v>
      </c>
      <c r="C229">
        <v>3</v>
      </c>
      <c r="D229">
        <v>11</v>
      </c>
      <c r="E229">
        <v>15</v>
      </c>
      <c r="F229">
        <v>16</v>
      </c>
      <c r="G229">
        <v>22</v>
      </c>
      <c r="H229">
        <v>23</v>
      </c>
      <c r="I229">
        <v>2</v>
      </c>
      <c r="J229" t="str">
        <v>3 - 11 - 15 - 16 - 22 - 23 [CB: 2]</v>
      </c>
      <c r="K229">
        <f>SUM(C229:H229)</f>
        <v>90</v>
      </c>
      <c r="L229">
        <f>AVERAGE(C229:H229)</f>
        <v>15</v>
      </c>
      <c r="M229">
        <f>MAX(C229:H229)-MIN(C229:H229)</f>
        <v>20</v>
      </c>
      <c r="N229">
        <f>SUMPRODUCT(MOD(C229:H229,2))</f>
        <v>4</v>
      </c>
      <c r="O229">
        <f>6-N229</f>
        <v>2</v>
      </c>
      <c r="P229">
        <f>COUNTIF(C229:H229,"&lt;=14")</f>
        <v>2</v>
      </c>
      <c r="Q229">
        <f>COUNTIF(C229:H229,"&gt;=15")</f>
        <v>4</v>
      </c>
      <c r="R229">
        <f>SUMPRODUCT(--(D229:H229-C229:G229=1))</f>
        <v>2</v>
      </c>
      <c r="S229">
        <f>SUMPRODUCT(COUNTIF(C230:H230,C229:H229))</f>
        <v>1</v>
      </c>
      <c r="T229">
        <f>AVERAGE(K229:K233)</f>
        <v>90</v>
      </c>
      <c r="U229">
        <f>AVERAGE(K229:K248)</f>
        <v>90</v>
      </c>
      <c r="V229">
        <f>T229-U229</f>
        <v>0</v>
      </c>
      <c r="W229" t="str">
        <f>IF(T229&gt;U229,"EXPANDING (ABOVE TREND)",IF(T229&lt;U229,"CONTRACTING (BELOW TREND)","NEUTRAL"))</f>
        <v>NEUTRAL</v>
      </c>
    </row>
    <row r="230">
      <c r="A230">
        <v>245</v>
      </c>
      <c r="B230" t="str">
        <v>2024-07-26</v>
      </c>
      <c r="C230">
        <v>5</v>
      </c>
      <c r="D230">
        <v>7</v>
      </c>
      <c r="E230">
        <v>8</v>
      </c>
      <c r="F230">
        <v>12</v>
      </c>
      <c r="G230">
        <v>16</v>
      </c>
      <c r="H230">
        <v>27</v>
      </c>
      <c r="I230">
        <v>1</v>
      </c>
      <c r="J230" t="str">
        <v>5 - 7 - 8 - 12 - 16 - 27 [CB: 1]</v>
      </c>
      <c r="K230">
        <f>SUM(C230:H230)</f>
        <v>75</v>
      </c>
      <c r="L230">
        <f>AVERAGE(C230:H230)</f>
        <v>12.5</v>
      </c>
      <c r="M230">
        <f>MAX(C230:H230)-MIN(C230:H230)</f>
        <v>22</v>
      </c>
      <c r="N230">
        <f>SUMPRODUCT(MOD(C230:H230,2))</f>
        <v>3</v>
      </c>
      <c r="O230">
        <f>6-N230</f>
        <v>3</v>
      </c>
      <c r="P230">
        <f>COUNTIF(C230:H230,"&lt;=14")</f>
        <v>4</v>
      </c>
      <c r="Q230">
        <f>COUNTIF(C230:H230,"&gt;=15")</f>
        <v>2</v>
      </c>
      <c r="R230">
        <f>SUMPRODUCT(--(D230:H230-C230:G230=1))</f>
        <v>1</v>
      </c>
      <c r="S230">
        <f>SUMPRODUCT(COUNTIF(C231:H231,C230:H230))</f>
        <v>3</v>
      </c>
      <c r="T230">
        <f>AVERAGE(K230:K234)</f>
        <v>75</v>
      </c>
      <c r="U230">
        <f>AVERAGE(K230:K249)</f>
        <v>75</v>
      </c>
      <c r="V230">
        <f>T230-U230</f>
        <v>0</v>
      </c>
      <c r="W230" t="str">
        <f>IF(T230&gt;U230,"EXPANDING (ABOVE TREND)",IF(T230&lt;U230,"CONTRACTING (BELOW TREND)","NEUTRAL"))</f>
        <v>NEUTRAL</v>
      </c>
    </row>
    <row r="231">
      <c r="A231">
        <v>244</v>
      </c>
      <c r="B231" t="str">
        <v>2024-07-23</v>
      </c>
      <c r="C231">
        <v>8</v>
      </c>
      <c r="D231">
        <v>10</v>
      </c>
      <c r="E231">
        <v>12</v>
      </c>
      <c r="F231">
        <v>14</v>
      </c>
      <c r="G231">
        <v>16</v>
      </c>
      <c r="H231">
        <v>20</v>
      </c>
      <c r="I231">
        <v>2</v>
      </c>
      <c r="J231" t="str">
        <v>8 - 10 - 12 - 14 - 16 - 20 [CB: 2]</v>
      </c>
      <c r="K231">
        <f>SUM(C231:H231)</f>
        <v>80</v>
      </c>
      <c r="L231">
        <f>AVERAGE(C231:H231)</f>
        <v>13.3</v>
      </c>
      <c r="M231">
        <f>MAX(C231:H231)-MIN(C231:H231)</f>
        <v>12</v>
      </c>
      <c r="N231">
        <f>SUMPRODUCT(MOD(C231:H231,2))</f>
        <v>0</v>
      </c>
      <c r="O231">
        <f>6-N231</f>
        <v>6</v>
      </c>
      <c r="P231">
        <f>COUNTIF(C231:H231,"&lt;=14")</f>
        <v>4</v>
      </c>
      <c r="Q231">
        <f>COUNTIF(C231:H231,"&gt;=15")</f>
        <v>2</v>
      </c>
      <c r="R231">
        <f>SUMPRODUCT(--(D231:H231-C231:G231=1))</f>
        <v>0</v>
      </c>
      <c r="S231">
        <f>SUMPRODUCT(COUNTIF(C232:H232,C231:H231))</f>
        <v>2</v>
      </c>
      <c r="T231">
        <f>AVERAGE(K231:K235)</f>
        <v>80</v>
      </c>
      <c r="U231">
        <f>AVERAGE(K231:K250)</f>
        <v>80</v>
      </c>
      <c r="V231">
        <f>T231-U231</f>
        <v>0</v>
      </c>
      <c r="W231" t="str">
        <f>IF(T231&gt;U231,"EXPANDING (ABOVE TREND)",IF(T231&lt;U231,"CONTRACTING (BELOW TREND)","NEUTRAL"))</f>
        <v>NEUTRAL</v>
      </c>
    </row>
    <row r="232">
      <c r="A232">
        <v>243</v>
      </c>
      <c r="B232" t="str">
        <v>2024-07-19</v>
      </c>
      <c r="C232">
        <v>1</v>
      </c>
      <c r="D232">
        <v>8</v>
      </c>
      <c r="E232">
        <v>11</v>
      </c>
      <c r="F232">
        <v>15</v>
      </c>
      <c r="G232">
        <v>16</v>
      </c>
      <c r="H232">
        <v>17</v>
      </c>
      <c r="I232">
        <v>3</v>
      </c>
      <c r="J232" t="str">
        <v>1 - 8 - 11 - 15 - 16 - 17 [CB: 3]</v>
      </c>
      <c r="K232">
        <f>SUM(C232:H232)</f>
        <v>68</v>
      </c>
      <c r="L232">
        <f>AVERAGE(C232:H232)</f>
        <v>11.3</v>
      </c>
      <c r="M232">
        <f>MAX(C232:H232)-MIN(C232:H232)</f>
        <v>16</v>
      </c>
      <c r="N232">
        <f>SUMPRODUCT(MOD(C232:H232,2))</f>
        <v>4</v>
      </c>
      <c r="O232">
        <f>6-N232</f>
        <v>2</v>
      </c>
      <c r="P232">
        <f>COUNTIF(C232:H232,"&lt;=14")</f>
        <v>3</v>
      </c>
      <c r="Q232">
        <f>COUNTIF(C232:H232,"&gt;=15")</f>
        <v>3</v>
      </c>
      <c r="R232">
        <f>SUMPRODUCT(--(D232:H232-C232:G232=1))</f>
        <v>2</v>
      </c>
      <c r="S232">
        <f>SUMPRODUCT(COUNTIF(C233:H233,C232:H232))</f>
        <v>0</v>
      </c>
      <c r="T232">
        <f>AVERAGE(K232:K236)</f>
        <v>68</v>
      </c>
      <c r="U232">
        <f>AVERAGE(K232:K251)</f>
        <v>68</v>
      </c>
      <c r="V232">
        <f>T232-U232</f>
        <v>0</v>
      </c>
      <c r="W232" t="str">
        <f>IF(T232&gt;U232,"EXPANDING (ABOVE TREND)",IF(T232&lt;U232,"CONTRACTING (BELOW TREND)","NEUTRAL"))</f>
        <v>NEUTRAL</v>
      </c>
    </row>
    <row r="233">
      <c r="A233">
        <v>242</v>
      </c>
      <c r="B233" t="str">
        <v>2024-07-16</v>
      </c>
      <c r="C233">
        <v>5</v>
      </c>
      <c r="D233">
        <v>6</v>
      </c>
      <c r="E233">
        <v>7</v>
      </c>
      <c r="F233">
        <v>10</v>
      </c>
      <c r="G233">
        <v>22</v>
      </c>
      <c r="H233">
        <v>26</v>
      </c>
      <c r="I233">
        <v>1</v>
      </c>
      <c r="J233" t="str">
        <v>5 - 6 - 7 - 10 - 22 - 26 [CB: 1]</v>
      </c>
      <c r="K233">
        <f>SUM(C233:H233)</f>
        <v>76</v>
      </c>
      <c r="L233">
        <f>AVERAGE(C233:H233)</f>
        <v>12.7</v>
      </c>
      <c r="M233">
        <f>MAX(C233:H233)-MIN(C233:H233)</f>
        <v>21</v>
      </c>
      <c r="N233">
        <f>SUMPRODUCT(MOD(C233:H233,2))</f>
        <v>2</v>
      </c>
      <c r="O233">
        <f>6-N233</f>
        <v>4</v>
      </c>
      <c r="P233">
        <f>COUNTIF(C233:H233,"&lt;=14")</f>
        <v>4</v>
      </c>
      <c r="Q233">
        <f>COUNTIF(C233:H233,"&gt;=15")</f>
        <v>2</v>
      </c>
      <c r="R233">
        <f>SUMPRODUCT(--(D233:H233-C233:G233=1))</f>
        <v>2</v>
      </c>
      <c r="S233">
        <f>SUMPRODUCT(COUNTIF(C234:H234,C233:H233))</f>
        <v>1</v>
      </c>
      <c r="T233">
        <f>AVERAGE(K233:K237)</f>
        <v>76</v>
      </c>
      <c r="U233">
        <f>AVERAGE(K233:K252)</f>
        <v>76</v>
      </c>
      <c r="V233">
        <f>T233-U233</f>
        <v>0</v>
      </c>
      <c r="W233" t="str">
        <f>IF(T233&gt;U233,"EXPANDING (ABOVE TREND)",IF(T233&lt;U233,"CONTRACTING (BELOW TREND)","NEUTRAL"))</f>
        <v>NEUTRAL</v>
      </c>
    </row>
    <row r="234">
      <c r="A234">
        <v>241</v>
      </c>
      <c r="B234" t="str">
        <v>2024-07-12</v>
      </c>
      <c r="C234">
        <v>3</v>
      </c>
      <c r="D234">
        <v>5</v>
      </c>
      <c r="E234">
        <v>8</v>
      </c>
      <c r="F234">
        <v>13</v>
      </c>
      <c r="G234">
        <v>18</v>
      </c>
      <c r="H234">
        <v>27</v>
      </c>
      <c r="I234">
        <v>3</v>
      </c>
      <c r="J234" t="str">
        <v>3 - 5 - 8 - 13 - 18 - 27 [CB: 3]</v>
      </c>
      <c r="K234">
        <f>SUM(C234:H234)</f>
        <v>74</v>
      </c>
      <c r="L234">
        <f>AVERAGE(C234:H234)</f>
        <v>12.3</v>
      </c>
      <c r="M234">
        <f>MAX(C234:H234)-MIN(C234:H234)</f>
        <v>24</v>
      </c>
      <c r="N234">
        <f>SUMPRODUCT(MOD(C234:H234,2))</f>
        <v>4</v>
      </c>
      <c r="O234">
        <f>6-N234</f>
        <v>2</v>
      </c>
      <c r="P234">
        <f>COUNTIF(C234:H234,"&lt;=14")</f>
        <v>4</v>
      </c>
      <c r="Q234">
        <f>COUNTIF(C234:H234,"&gt;=15")</f>
        <v>2</v>
      </c>
      <c r="R234">
        <f>SUMPRODUCT(--(D234:H234-C234:G234=1))</f>
        <v>0</v>
      </c>
      <c r="S234">
        <f>SUMPRODUCT(COUNTIF(C235:H235,C234:H234))</f>
        <v>3</v>
      </c>
      <c r="T234">
        <f>AVERAGE(K234:K238)</f>
        <v>74</v>
      </c>
      <c r="U234">
        <f>AVERAGE(K234:K253)</f>
        <v>74</v>
      </c>
      <c r="V234">
        <f>T234-U234</f>
        <v>0</v>
      </c>
      <c r="W234" t="str">
        <f>IF(T234&gt;U234,"EXPANDING (ABOVE TREND)",IF(T234&lt;U234,"CONTRACTING (BELOW TREND)","NEUTRAL"))</f>
        <v>NEUTRAL</v>
      </c>
    </row>
    <row r="235">
      <c r="A235">
        <v>240</v>
      </c>
      <c r="B235" t="str">
        <v>2024-07-09</v>
      </c>
      <c r="C235">
        <v>2</v>
      </c>
      <c r="D235">
        <v>3</v>
      </c>
      <c r="E235">
        <v>5</v>
      </c>
      <c r="F235">
        <v>16</v>
      </c>
      <c r="G235">
        <v>18</v>
      </c>
      <c r="H235">
        <v>23</v>
      </c>
      <c r="I235">
        <v>2</v>
      </c>
      <c r="J235" t="str">
        <v>2 - 3 - 5 - 16 - 18 - 23 [CB: 2]</v>
      </c>
      <c r="K235">
        <f>SUM(C235:H235)</f>
        <v>67</v>
      </c>
      <c r="L235">
        <f>AVERAGE(C235:H235)</f>
        <v>11.2</v>
      </c>
      <c r="M235">
        <f>MAX(C235:H235)-MIN(C235:H235)</f>
        <v>21</v>
      </c>
      <c r="N235">
        <f>SUMPRODUCT(MOD(C235:H235,2))</f>
        <v>3</v>
      </c>
      <c r="O235">
        <f>6-N235</f>
        <v>3</v>
      </c>
      <c r="P235">
        <f>COUNTIF(C235:H235,"&lt;=14")</f>
        <v>3</v>
      </c>
      <c r="Q235">
        <f>COUNTIF(C235:H235,"&gt;=15")</f>
        <v>3</v>
      </c>
      <c r="R235">
        <f>SUMPRODUCT(--(D235:H235-C235:G235=1))</f>
        <v>1</v>
      </c>
      <c r="S235">
        <f>SUMPRODUCT(COUNTIF(C236:H236,C235:H235))</f>
        <v>1</v>
      </c>
      <c r="T235">
        <f>AVERAGE(K235:K239)</f>
        <v>67</v>
      </c>
      <c r="U235">
        <f>AVERAGE(K235:K254)</f>
        <v>67</v>
      </c>
      <c r="V235">
        <f>T235-U235</f>
        <v>0</v>
      </c>
      <c r="W235" t="str">
        <f>IF(T235&gt;U235,"EXPANDING (ABOVE TREND)",IF(T235&lt;U235,"CONTRACTING (BELOW TREND)","NEUTRAL"))</f>
        <v>NEUTRAL</v>
      </c>
    </row>
    <row r="236">
      <c r="A236">
        <v>239</v>
      </c>
      <c r="B236" t="str">
        <v>2024-07-05</v>
      </c>
      <c r="C236">
        <v>3</v>
      </c>
      <c r="D236">
        <v>6</v>
      </c>
      <c r="E236">
        <v>15</v>
      </c>
      <c r="F236">
        <v>20</v>
      </c>
      <c r="G236">
        <v>21</v>
      </c>
      <c r="H236">
        <v>25</v>
      </c>
      <c r="I236">
        <v>2</v>
      </c>
      <c r="J236" t="str">
        <v>3 - 6 - 15 - 20 - 21 - 25 [CB: 2]</v>
      </c>
      <c r="K236">
        <f>SUM(C236:H236)</f>
        <v>90</v>
      </c>
      <c r="L236">
        <f>AVERAGE(C236:H236)</f>
        <v>15</v>
      </c>
      <c r="M236">
        <f>MAX(C236:H236)-MIN(C236:H236)</f>
        <v>22</v>
      </c>
      <c r="N236">
        <f>SUMPRODUCT(MOD(C236:H236,2))</f>
        <v>4</v>
      </c>
      <c r="O236">
        <f>6-N236</f>
        <v>2</v>
      </c>
      <c r="P236">
        <f>COUNTIF(C236:H236,"&lt;=14")</f>
        <v>2</v>
      </c>
      <c r="Q236">
        <f>COUNTIF(C236:H236,"&gt;=15")</f>
        <v>4</v>
      </c>
      <c r="R236">
        <f>SUMPRODUCT(--(D236:H236-C236:G236=1))</f>
        <v>1</v>
      </c>
      <c r="S236">
        <f>SUMPRODUCT(COUNTIF(C237:H237,C236:H236))</f>
        <v>2</v>
      </c>
      <c r="T236">
        <f>AVERAGE(K236:K240)</f>
        <v>90</v>
      </c>
      <c r="U236">
        <f>AVERAGE(K236:K255)</f>
        <v>90</v>
      </c>
      <c r="V236">
        <f>T236-U236</f>
        <v>0</v>
      </c>
      <c r="W236" t="str">
        <f>IF(T236&gt;U236,"EXPANDING (ABOVE TREND)",IF(T236&lt;U236,"CONTRACTING (BELOW TREND)","NEUTRAL"))</f>
        <v>NEUTRAL</v>
      </c>
    </row>
    <row r="237">
      <c r="A237">
        <v>238</v>
      </c>
      <c r="B237" t="str">
        <v>2024-07-02</v>
      </c>
      <c r="C237">
        <v>2</v>
      </c>
      <c r="D237">
        <v>7</v>
      </c>
      <c r="E237">
        <v>12</v>
      </c>
      <c r="F237">
        <v>15</v>
      </c>
      <c r="G237">
        <v>16</v>
      </c>
      <c r="H237">
        <v>20</v>
      </c>
      <c r="I237">
        <v>3</v>
      </c>
      <c r="J237" t="str">
        <v>2 - 7 - 12 - 15 - 16 - 20 [CB: 3]</v>
      </c>
      <c r="K237">
        <f>SUM(C237:H237)</f>
        <v>72</v>
      </c>
      <c r="L237">
        <f>AVERAGE(C237:H237)</f>
        <v>12</v>
      </c>
      <c r="M237">
        <f>MAX(C237:H237)-MIN(C237:H237)</f>
        <v>18</v>
      </c>
      <c r="N237">
        <f>SUMPRODUCT(MOD(C237:H237,2))</f>
        <v>2</v>
      </c>
      <c r="O237">
        <f>6-N237</f>
        <v>4</v>
      </c>
      <c r="P237">
        <f>COUNTIF(C237:H237,"&lt;=14")</f>
        <v>3</v>
      </c>
      <c r="Q237">
        <f>COUNTIF(C237:H237,"&gt;=15")</f>
        <v>3</v>
      </c>
      <c r="R237">
        <f>SUMPRODUCT(--(D237:H237-C237:G237=1))</f>
        <v>1</v>
      </c>
      <c r="S237">
        <f>SUMPRODUCT(COUNTIF(C238:H238,C237:H237))</f>
        <v>1</v>
      </c>
      <c r="T237">
        <f>AVERAGE(K237:K241)</f>
        <v>72</v>
      </c>
      <c r="U237">
        <f>AVERAGE(K237:K256)</f>
        <v>72</v>
      </c>
      <c r="V237">
        <f>T237-U237</f>
        <v>0</v>
      </c>
      <c r="W237" t="str">
        <f>IF(T237&gt;U237,"EXPANDING (ABOVE TREND)",IF(T237&lt;U237,"CONTRACTING (BELOW TREND)","NEUTRAL"))</f>
        <v>NEUTRAL</v>
      </c>
    </row>
    <row r="238">
      <c r="A238">
        <v>237</v>
      </c>
      <c r="B238" t="str">
        <v>2024-06-28</v>
      </c>
      <c r="C238">
        <v>2</v>
      </c>
      <c r="D238">
        <v>4</v>
      </c>
      <c r="E238">
        <v>5</v>
      </c>
      <c r="F238">
        <v>18</v>
      </c>
      <c r="G238">
        <v>26</v>
      </c>
      <c r="H238">
        <v>28</v>
      </c>
      <c r="I238">
        <v>2</v>
      </c>
      <c r="J238" t="str">
        <v>2 - 4 - 5 - 18 - 26 - 28 [CB: 2]</v>
      </c>
      <c r="K238">
        <f>SUM(C238:H238)</f>
        <v>83</v>
      </c>
      <c r="L238">
        <f>AVERAGE(C238:H238)</f>
        <v>13.8</v>
      </c>
      <c r="M238">
        <f>MAX(C238:H238)-MIN(C238:H238)</f>
        <v>26</v>
      </c>
      <c r="N238">
        <f>SUMPRODUCT(MOD(C238:H238,2))</f>
        <v>1</v>
      </c>
      <c r="O238">
        <f>6-N238</f>
        <v>5</v>
      </c>
      <c r="P238">
        <f>COUNTIF(C238:H238,"&lt;=14")</f>
        <v>3</v>
      </c>
      <c r="Q238">
        <f>COUNTIF(C238:H238,"&gt;=15")</f>
        <v>3</v>
      </c>
      <c r="R238">
        <f>SUMPRODUCT(--(D238:H238-C238:G238=1))</f>
        <v>1</v>
      </c>
      <c r="S238">
        <f>SUMPRODUCT(COUNTIF(C239:H239,C238:H238))</f>
        <v>0</v>
      </c>
      <c r="T238">
        <f>AVERAGE(K238:K242)</f>
        <v>83</v>
      </c>
      <c r="U238">
        <f>AVERAGE(K238:K257)</f>
        <v>83</v>
      </c>
      <c r="V238">
        <f>T238-U238</f>
        <v>0</v>
      </c>
      <c r="W238" t="str">
        <f>IF(T238&gt;U238,"EXPANDING (ABOVE TREND)",IF(T238&lt;U238,"CONTRACTING (BELOW TREND)","NEUTRAL"))</f>
        <v>NEUTRAL</v>
      </c>
    </row>
    <row r="239">
      <c r="A239">
        <v>236</v>
      </c>
      <c r="B239" t="str">
        <v>2024-06-25</v>
      </c>
      <c r="C239">
        <v>7</v>
      </c>
      <c r="D239">
        <v>12</v>
      </c>
      <c r="E239">
        <v>15</v>
      </c>
      <c r="F239">
        <v>19</v>
      </c>
      <c r="G239">
        <v>22</v>
      </c>
      <c r="H239">
        <v>27</v>
      </c>
      <c r="I239">
        <v>3</v>
      </c>
      <c r="J239" t="str">
        <v>7 - 12 - 15 - 19 - 22 - 27 [CB: 3]</v>
      </c>
      <c r="K239">
        <f>SUM(C239:H239)</f>
        <v>102</v>
      </c>
      <c r="L239">
        <f>AVERAGE(C239:H239)</f>
        <v>17</v>
      </c>
      <c r="M239">
        <f>MAX(C239:H239)-MIN(C239:H239)</f>
        <v>20</v>
      </c>
      <c r="N239">
        <f>SUMPRODUCT(MOD(C239:H239,2))</f>
        <v>4</v>
      </c>
      <c r="O239">
        <f>6-N239</f>
        <v>2</v>
      </c>
      <c r="P239">
        <f>COUNTIF(C239:H239,"&lt;=14")</f>
        <v>2</v>
      </c>
      <c r="Q239">
        <f>COUNTIF(C239:H239,"&gt;=15")</f>
        <v>4</v>
      </c>
      <c r="R239">
        <f>SUMPRODUCT(--(D239:H239-C239:G239=1))</f>
        <v>0</v>
      </c>
      <c r="S239">
        <f>SUMPRODUCT(COUNTIF(C240:H240,C239:H239))</f>
        <v>2</v>
      </c>
      <c r="T239">
        <f>AVERAGE(K239:K243)</f>
        <v>102</v>
      </c>
      <c r="U239">
        <f>AVERAGE(K239:K258)</f>
        <v>102</v>
      </c>
      <c r="V239">
        <f>T239-U239</f>
        <v>0</v>
      </c>
      <c r="W239" t="str">
        <f>IF(T239&gt;U239,"EXPANDING (ABOVE TREND)",IF(T239&lt;U239,"CONTRACTING (BELOW TREND)","NEUTRAL"))</f>
        <v>NEUTRAL</v>
      </c>
    </row>
    <row r="240">
      <c r="A240">
        <v>235</v>
      </c>
      <c r="B240" t="str">
        <v>2024-06-21</v>
      </c>
      <c r="C240">
        <v>2</v>
      </c>
      <c r="D240">
        <v>7</v>
      </c>
      <c r="E240">
        <v>9</v>
      </c>
      <c r="F240">
        <v>10</v>
      </c>
      <c r="G240">
        <v>19</v>
      </c>
      <c r="H240">
        <v>28</v>
      </c>
      <c r="I240">
        <v>3</v>
      </c>
      <c r="J240" t="str">
        <v>2 - 7 - 9 - 10 - 19 - 28 [CB: 3]</v>
      </c>
      <c r="K240">
        <f>SUM(C240:H240)</f>
        <v>75</v>
      </c>
      <c r="L240">
        <f>AVERAGE(C240:H240)</f>
        <v>12.5</v>
      </c>
      <c r="M240">
        <f>MAX(C240:H240)-MIN(C240:H240)</f>
        <v>26</v>
      </c>
      <c r="N240">
        <f>SUMPRODUCT(MOD(C240:H240,2))</f>
        <v>3</v>
      </c>
      <c r="O240">
        <f>6-N240</f>
        <v>3</v>
      </c>
      <c r="P240">
        <f>COUNTIF(C240:H240,"&lt;=14")</f>
        <v>4</v>
      </c>
      <c r="Q240">
        <f>COUNTIF(C240:H240,"&gt;=15")</f>
        <v>2</v>
      </c>
      <c r="R240">
        <f>SUMPRODUCT(--(D240:H240-C240:G240=1))</f>
        <v>1</v>
      </c>
      <c r="S240">
        <f>SUMPRODUCT(COUNTIF(C241:H241,C240:H240))</f>
        <v>2</v>
      </c>
      <c r="T240">
        <f>AVERAGE(K240:K244)</f>
        <v>75</v>
      </c>
      <c r="U240">
        <f>AVERAGE(K240:K259)</f>
        <v>75</v>
      </c>
      <c r="V240">
        <f>T240-U240</f>
        <v>0</v>
      </c>
      <c r="W240" t="str">
        <f>IF(T240&gt;U240,"EXPANDING (ABOVE TREND)",IF(T240&lt;U240,"CONTRACTING (BELOW TREND)","NEUTRAL"))</f>
        <v>NEUTRAL</v>
      </c>
    </row>
    <row r="241">
      <c r="A241">
        <v>234</v>
      </c>
      <c r="B241" t="str">
        <v>2024-06-18</v>
      </c>
      <c r="C241">
        <v>5</v>
      </c>
      <c r="D241">
        <v>8</v>
      </c>
      <c r="E241">
        <v>10</v>
      </c>
      <c r="F241">
        <v>13</v>
      </c>
      <c r="G241">
        <v>19</v>
      </c>
      <c r="H241">
        <v>26</v>
      </c>
      <c r="I241">
        <v>3</v>
      </c>
      <c r="J241" t="str">
        <v>5 - 8 - 10 - 13 - 19 - 26 [CB: 3]</v>
      </c>
      <c r="K241">
        <f>SUM(C241:H241)</f>
        <v>81</v>
      </c>
      <c r="L241">
        <f>AVERAGE(C241:H241)</f>
        <v>13.5</v>
      </c>
      <c r="M241">
        <f>MAX(C241:H241)-MIN(C241:H241)</f>
        <v>21</v>
      </c>
      <c r="N241">
        <f>SUMPRODUCT(MOD(C241:H241,2))</f>
        <v>3</v>
      </c>
      <c r="O241">
        <f>6-N241</f>
        <v>3</v>
      </c>
      <c r="P241">
        <f>COUNTIF(C241:H241,"&lt;=14")</f>
        <v>4</v>
      </c>
      <c r="Q241">
        <f>COUNTIF(C241:H241,"&gt;=15")</f>
        <v>2</v>
      </c>
      <c r="R241">
        <f>SUMPRODUCT(--(D241:H241-C241:G241=1))</f>
        <v>0</v>
      </c>
      <c r="S241">
        <f>SUMPRODUCT(COUNTIF(C242:H242,C241:H241))</f>
        <v>0</v>
      </c>
      <c r="T241">
        <f>AVERAGE(K241:K245)</f>
        <v>81</v>
      </c>
      <c r="U241">
        <f>AVERAGE(K241:K260)</f>
        <v>81</v>
      </c>
      <c r="V241">
        <f>T241-U241</f>
        <v>0</v>
      </c>
      <c r="W241" t="str">
        <f>IF(T241&gt;U241,"EXPANDING (ABOVE TREND)",IF(T241&lt;U241,"CONTRACTING (BELOW TREND)","NEUTRAL"))</f>
        <v>NEUTRAL</v>
      </c>
    </row>
    <row r="242">
      <c r="A242">
        <v>233</v>
      </c>
      <c r="B242" t="str">
        <v>2024-06-14</v>
      </c>
      <c r="C242">
        <v>9</v>
      </c>
      <c r="D242">
        <v>15</v>
      </c>
      <c r="E242">
        <v>17</v>
      </c>
      <c r="F242">
        <v>22</v>
      </c>
      <c r="G242">
        <v>24</v>
      </c>
      <c r="H242">
        <v>28</v>
      </c>
      <c r="I242">
        <v>1</v>
      </c>
      <c r="J242" t="str">
        <v>9 - 15 - 17 - 22 - 24 - 28 [CB: 1]</v>
      </c>
      <c r="K242">
        <f>SUM(C242:H242)</f>
        <v>115</v>
      </c>
      <c r="L242">
        <f>AVERAGE(C242:H242)</f>
        <v>19.2</v>
      </c>
      <c r="M242">
        <f>MAX(C242:H242)-MIN(C242:H242)</f>
        <v>19</v>
      </c>
      <c r="N242">
        <f>SUMPRODUCT(MOD(C242:H242,2))</f>
        <v>3</v>
      </c>
      <c r="O242">
        <f>6-N242</f>
        <v>3</v>
      </c>
      <c r="P242">
        <f>COUNTIF(C242:H242,"&lt;=14")</f>
        <v>1</v>
      </c>
      <c r="Q242">
        <f>COUNTIF(C242:H242,"&gt;=15")</f>
        <v>5</v>
      </c>
      <c r="R242">
        <f>SUMPRODUCT(--(D242:H242-C242:G242=1))</f>
        <v>0</v>
      </c>
      <c r="S242">
        <f>SUMPRODUCT(COUNTIF(C243:H243,C242:H242))</f>
        <v>0</v>
      </c>
      <c r="T242">
        <f>AVERAGE(K242:K246)</f>
        <v>115</v>
      </c>
      <c r="U242">
        <f>AVERAGE(K242:K261)</f>
        <v>115</v>
      </c>
      <c r="V242">
        <f>T242-U242</f>
        <v>0</v>
      </c>
      <c r="W242" t="str">
        <f>IF(T242&gt;U242,"EXPANDING (ABOVE TREND)",IF(T242&lt;U242,"CONTRACTING (BELOW TREND)","NEUTRAL"))</f>
        <v>NEUTRAL</v>
      </c>
    </row>
    <row r="243">
      <c r="A243">
        <v>232</v>
      </c>
      <c r="B243" t="str">
        <v>2024-06-11</v>
      </c>
      <c r="C243">
        <v>3</v>
      </c>
      <c r="D243">
        <v>8</v>
      </c>
      <c r="E243">
        <v>13</v>
      </c>
      <c r="F243">
        <v>18</v>
      </c>
      <c r="G243">
        <v>25</v>
      </c>
      <c r="H243">
        <v>26</v>
      </c>
      <c r="I243">
        <v>2</v>
      </c>
      <c r="J243" t="str">
        <v>3 - 8 - 13 - 18 - 25 - 26 [CB: 2]</v>
      </c>
      <c r="K243">
        <f>SUM(C243:H243)</f>
        <v>93</v>
      </c>
      <c r="L243">
        <f>AVERAGE(C243:H243)</f>
        <v>15.5</v>
      </c>
      <c r="M243">
        <f>MAX(C243:H243)-MIN(C243:H243)</f>
        <v>23</v>
      </c>
      <c r="N243">
        <f>SUMPRODUCT(MOD(C243:H243,2))</f>
        <v>3</v>
      </c>
      <c r="O243">
        <f>6-N243</f>
        <v>3</v>
      </c>
      <c r="P243">
        <f>COUNTIF(C243:H243,"&lt;=14")</f>
        <v>3</v>
      </c>
      <c r="Q243">
        <f>COUNTIF(C243:H243,"&gt;=15")</f>
        <v>3</v>
      </c>
      <c r="R243">
        <f>SUMPRODUCT(--(D243:H243-C243:G243=1))</f>
        <v>1</v>
      </c>
      <c r="S243">
        <f>SUMPRODUCT(COUNTIF(C244:H244,C243:H243))</f>
        <v>2</v>
      </c>
      <c r="T243">
        <f>AVERAGE(K243:K247)</f>
        <v>93</v>
      </c>
      <c r="U243">
        <f>AVERAGE(K243:K262)</f>
        <v>93</v>
      </c>
      <c r="V243">
        <f>T243-U243</f>
        <v>0</v>
      </c>
      <c r="W243" t="str">
        <f>IF(T243&gt;U243,"EXPANDING (ABOVE TREND)",IF(T243&lt;U243,"CONTRACTING (BELOW TREND)","NEUTRAL"))</f>
        <v>NEUTRAL</v>
      </c>
    </row>
    <row r="244">
      <c r="A244">
        <v>231</v>
      </c>
      <c r="B244" t="str">
        <v>2024-06-07</v>
      </c>
      <c r="C244">
        <v>3</v>
      </c>
      <c r="D244">
        <v>7</v>
      </c>
      <c r="E244">
        <v>9</v>
      </c>
      <c r="F244">
        <v>10</v>
      </c>
      <c r="G244">
        <v>21</v>
      </c>
      <c r="H244">
        <v>25</v>
      </c>
      <c r="I244">
        <v>1</v>
      </c>
      <c r="J244" t="str">
        <v>3 - 7 - 9 - 10 - 21 - 25 [CB: 1]</v>
      </c>
      <c r="K244">
        <f>SUM(C244:H244)</f>
        <v>75</v>
      </c>
      <c r="L244">
        <f>AVERAGE(C244:H244)</f>
        <v>12.5</v>
      </c>
      <c r="M244">
        <f>MAX(C244:H244)-MIN(C244:H244)</f>
        <v>22</v>
      </c>
      <c r="N244">
        <f>SUMPRODUCT(MOD(C244:H244,2))</f>
        <v>5</v>
      </c>
      <c r="O244">
        <f>6-N244</f>
        <v>1</v>
      </c>
      <c r="P244">
        <f>COUNTIF(C244:H244,"&lt;=14")</f>
        <v>4</v>
      </c>
      <c r="Q244">
        <f>COUNTIF(C244:H244,"&gt;=15")</f>
        <v>2</v>
      </c>
      <c r="R244">
        <f>SUMPRODUCT(--(D244:H244-C244:G244=1))</f>
        <v>1</v>
      </c>
      <c r="S244">
        <f>SUMPRODUCT(COUNTIF(C245:H245,C244:H244))</f>
        <v>0</v>
      </c>
      <c r="T244">
        <f>AVERAGE(K244:K248)</f>
        <v>75</v>
      </c>
      <c r="U244">
        <f>AVERAGE(K244:K263)</f>
        <v>75</v>
      </c>
      <c r="V244">
        <f>T244-U244</f>
        <v>0</v>
      </c>
      <c r="W244" t="str">
        <f>IF(T244&gt;U244,"EXPANDING (ABOVE TREND)",IF(T244&lt;U244,"CONTRACTING (BELOW TREND)","NEUTRAL"))</f>
        <v>NEUTRAL</v>
      </c>
    </row>
    <row r="245">
      <c r="A245">
        <v>230</v>
      </c>
      <c r="B245" t="str">
        <v>2024-06-04</v>
      </c>
      <c r="C245">
        <v>2</v>
      </c>
      <c r="D245">
        <v>17</v>
      </c>
      <c r="E245">
        <v>19</v>
      </c>
      <c r="F245">
        <v>20</v>
      </c>
      <c r="G245">
        <v>23</v>
      </c>
      <c r="H245">
        <v>24</v>
      </c>
      <c r="I245">
        <v>2</v>
      </c>
      <c r="J245" t="str">
        <v>2 - 17 - 19 - 20 - 23 - 24 [CB: 2]</v>
      </c>
      <c r="K245">
        <f>SUM(C245:H245)</f>
        <v>105</v>
      </c>
      <c r="L245">
        <f>AVERAGE(C245:H245)</f>
        <v>17.5</v>
      </c>
      <c r="M245">
        <f>MAX(C245:H245)-MIN(C245:H245)</f>
        <v>22</v>
      </c>
      <c r="N245">
        <f>SUMPRODUCT(MOD(C245:H245,2))</f>
        <v>3</v>
      </c>
      <c r="O245">
        <f>6-N245</f>
        <v>3</v>
      </c>
      <c r="P245">
        <f>COUNTIF(C245:H245,"&lt;=14")</f>
        <v>1</v>
      </c>
      <c r="Q245">
        <f>COUNTIF(C245:H245,"&gt;=15")</f>
        <v>5</v>
      </c>
      <c r="R245">
        <f>SUMPRODUCT(--(D245:H245-C245:G245=1))</f>
        <v>2</v>
      </c>
      <c r="S245">
        <f>SUMPRODUCT(COUNTIF(C246:H246,C245:H245))</f>
        <v>1</v>
      </c>
      <c r="T245">
        <f>AVERAGE(K245:K249)</f>
        <v>105</v>
      </c>
      <c r="U245">
        <f>AVERAGE(K245:K264)</f>
        <v>105</v>
      </c>
      <c r="V245">
        <f>T245-U245</f>
        <v>0</v>
      </c>
      <c r="W245" t="str">
        <f>IF(T245&gt;U245,"EXPANDING (ABOVE TREND)",IF(T245&lt;U245,"CONTRACTING (BELOW TREND)","NEUTRAL"))</f>
        <v>NEUTRAL</v>
      </c>
    </row>
    <row r="246">
      <c r="A246">
        <v>229</v>
      </c>
      <c r="B246" t="str">
        <v>2024-05-31</v>
      </c>
      <c r="C246">
        <v>2</v>
      </c>
      <c r="D246">
        <v>7</v>
      </c>
      <c r="E246">
        <v>8</v>
      </c>
      <c r="F246">
        <v>14</v>
      </c>
      <c r="G246">
        <v>15</v>
      </c>
      <c r="H246">
        <v>25</v>
      </c>
      <c r="I246">
        <v>1</v>
      </c>
      <c r="J246" t="str">
        <v>2 - 7 - 8 - 14 - 15 - 25 [CB: 1]</v>
      </c>
      <c r="K246">
        <f>SUM(C246:H246)</f>
        <v>71</v>
      </c>
      <c r="L246">
        <f>AVERAGE(C246:H246)</f>
        <v>11.8</v>
      </c>
      <c r="M246">
        <f>MAX(C246:H246)-MIN(C246:H246)</f>
        <v>23</v>
      </c>
      <c r="N246">
        <f>SUMPRODUCT(MOD(C246:H246,2))</f>
        <v>3</v>
      </c>
      <c r="O246">
        <f>6-N246</f>
        <v>3</v>
      </c>
      <c r="P246">
        <f>COUNTIF(C246:H246,"&lt;=14")</f>
        <v>4</v>
      </c>
      <c r="Q246">
        <f>COUNTIF(C246:H246,"&gt;=15")</f>
        <v>2</v>
      </c>
      <c r="R246">
        <f>SUMPRODUCT(--(D246:H246-C246:G246=1))</f>
        <v>2</v>
      </c>
      <c r="S246">
        <f>SUMPRODUCT(COUNTIF(C247:H247,C246:H246))</f>
        <v>0</v>
      </c>
      <c r="T246">
        <f>AVERAGE(K246:K250)</f>
        <v>71</v>
      </c>
      <c r="U246">
        <f>AVERAGE(K246:K265)</f>
        <v>71</v>
      </c>
      <c r="V246">
        <f>T246-U246</f>
        <v>0</v>
      </c>
      <c r="W246" t="str">
        <f>IF(T246&gt;U246,"EXPANDING (ABOVE TREND)",IF(T246&lt;U246,"CONTRACTING (BELOW TREND)","NEUTRAL"))</f>
        <v>NEUTRAL</v>
      </c>
    </row>
    <row r="247">
      <c r="A247">
        <v>228</v>
      </c>
      <c r="B247" t="str">
        <v>2024-05-28</v>
      </c>
      <c r="C247">
        <v>3</v>
      </c>
      <c r="D247">
        <v>4</v>
      </c>
      <c r="E247">
        <v>10</v>
      </c>
      <c r="F247">
        <v>18</v>
      </c>
      <c r="G247">
        <v>20</v>
      </c>
      <c r="H247">
        <v>22</v>
      </c>
      <c r="I247">
        <v>3</v>
      </c>
      <c r="J247" t="str">
        <v>3 - 4 - 10 - 18 - 20 - 22 [CB: 3]</v>
      </c>
      <c r="K247">
        <f>SUM(C247:H247)</f>
        <v>77</v>
      </c>
      <c r="L247">
        <f>AVERAGE(C247:H247)</f>
        <v>12.8</v>
      </c>
      <c r="M247">
        <f>MAX(C247:H247)-MIN(C247:H247)</f>
        <v>19</v>
      </c>
      <c r="N247">
        <f>SUMPRODUCT(MOD(C247:H247,2))</f>
        <v>1</v>
      </c>
      <c r="O247">
        <f>6-N247</f>
        <v>5</v>
      </c>
      <c r="P247">
        <f>COUNTIF(C247:H247,"&lt;=14")</f>
        <v>3</v>
      </c>
      <c r="Q247">
        <f>COUNTIF(C247:H247,"&gt;=15")</f>
        <v>3</v>
      </c>
      <c r="R247">
        <f>SUMPRODUCT(--(D247:H247-C247:G247=1))</f>
        <v>1</v>
      </c>
      <c r="S247">
        <f>SUMPRODUCT(COUNTIF(C248:H248,C247:H247))</f>
        <v>2</v>
      </c>
      <c r="T247">
        <f>AVERAGE(K247:K251)</f>
        <v>77</v>
      </c>
      <c r="U247">
        <f>AVERAGE(K247:K266)</f>
        <v>77</v>
      </c>
      <c r="V247">
        <f>T247-U247</f>
        <v>0</v>
      </c>
      <c r="W247" t="str">
        <f>IF(T247&gt;U247,"EXPANDING (ABOVE TREND)",IF(T247&lt;U247,"CONTRACTING (BELOW TREND)","NEUTRAL"))</f>
        <v>NEUTRAL</v>
      </c>
    </row>
    <row r="248">
      <c r="A248">
        <v>227</v>
      </c>
      <c r="B248" t="str">
        <v>2024-05-24</v>
      </c>
      <c r="C248">
        <v>4</v>
      </c>
      <c r="D248">
        <v>10</v>
      </c>
      <c r="E248">
        <v>16</v>
      </c>
      <c r="F248">
        <v>19</v>
      </c>
      <c r="G248">
        <v>25</v>
      </c>
      <c r="H248">
        <v>28</v>
      </c>
      <c r="I248">
        <v>2</v>
      </c>
      <c r="J248" t="str">
        <v>4 - 10 - 16 - 19 - 25 - 28 [CB: 2]</v>
      </c>
      <c r="K248">
        <f>SUM(C248:H248)</f>
        <v>102</v>
      </c>
      <c r="L248">
        <f>AVERAGE(C248:H248)</f>
        <v>17</v>
      </c>
      <c r="M248">
        <f>MAX(C248:H248)-MIN(C248:H248)</f>
        <v>24</v>
      </c>
      <c r="N248">
        <f>SUMPRODUCT(MOD(C248:H248,2))</f>
        <v>2</v>
      </c>
      <c r="O248">
        <f>6-N248</f>
        <v>4</v>
      </c>
      <c r="P248">
        <f>COUNTIF(C248:H248,"&lt;=14")</f>
        <v>2</v>
      </c>
      <c r="Q248">
        <f>COUNTIF(C248:H248,"&gt;=15")</f>
        <v>4</v>
      </c>
      <c r="R248">
        <f>SUMPRODUCT(--(D248:H248-C248:G248=1))</f>
        <v>0</v>
      </c>
      <c r="S248">
        <f>SUMPRODUCT(COUNTIF(C249:H249,C248:H248))</f>
        <v>2</v>
      </c>
      <c r="T248">
        <f>AVERAGE(K248:K252)</f>
        <v>102</v>
      </c>
      <c r="U248">
        <f>AVERAGE(K248:K267)</f>
        <v>102</v>
      </c>
      <c r="V248">
        <f>T248-U248</f>
        <v>0</v>
      </c>
      <c r="W248" t="str">
        <f>IF(T248&gt;U248,"EXPANDING (ABOVE TREND)",IF(T248&lt;U248,"CONTRACTING (BELOW TREND)","NEUTRAL"))</f>
        <v>NEUTRAL</v>
      </c>
    </row>
    <row r="249">
      <c r="A249">
        <v>226</v>
      </c>
      <c r="B249" t="str">
        <v>2024-05-21</v>
      </c>
      <c r="C249">
        <v>3</v>
      </c>
      <c r="D249">
        <v>4</v>
      </c>
      <c r="E249">
        <v>6</v>
      </c>
      <c r="F249">
        <v>7</v>
      </c>
      <c r="G249">
        <v>9</v>
      </c>
      <c r="H249">
        <v>25</v>
      </c>
      <c r="I249">
        <v>2</v>
      </c>
      <c r="J249" t="str">
        <v>3 - 4 - 6 - 7 - 9 - 25 [CB: 2]</v>
      </c>
      <c r="K249">
        <f>SUM(C249:H249)</f>
        <v>54</v>
      </c>
      <c r="L249">
        <f>AVERAGE(C249:H249)</f>
        <v>9</v>
      </c>
      <c r="M249">
        <f>MAX(C249:H249)-MIN(C249:H249)</f>
        <v>22</v>
      </c>
      <c r="N249">
        <f>SUMPRODUCT(MOD(C249:H249,2))</f>
        <v>4</v>
      </c>
      <c r="O249">
        <f>6-N249</f>
        <v>2</v>
      </c>
      <c r="P249">
        <f>COUNTIF(C249:H249,"&lt;=14")</f>
        <v>5</v>
      </c>
      <c r="Q249">
        <f>COUNTIF(C249:H249,"&gt;=15")</f>
        <v>1</v>
      </c>
      <c r="R249">
        <f>SUMPRODUCT(--(D249:H249-C249:G249=1))</f>
        <v>2</v>
      </c>
      <c r="S249">
        <f>SUMPRODUCT(COUNTIF(C250:H250,C249:H249))</f>
        <v>2</v>
      </c>
      <c r="T249">
        <f>AVERAGE(K249:K253)</f>
        <v>54</v>
      </c>
      <c r="U249">
        <f>AVERAGE(K249:K268)</f>
        <v>54</v>
      </c>
      <c r="V249">
        <f>T249-U249</f>
        <v>0</v>
      </c>
      <c r="W249" t="str">
        <f>IF(T249&gt;U249,"EXPANDING (ABOVE TREND)",IF(T249&lt;U249,"CONTRACTING (BELOW TREND)","NEUTRAL"))</f>
        <v>NEUTRAL</v>
      </c>
    </row>
    <row r="250">
      <c r="A250">
        <v>225</v>
      </c>
      <c r="B250" t="str">
        <v>2024-05-17</v>
      </c>
      <c r="C250">
        <v>4</v>
      </c>
      <c r="D250">
        <v>6</v>
      </c>
      <c r="E250">
        <v>12</v>
      </c>
      <c r="F250">
        <v>15</v>
      </c>
      <c r="G250">
        <v>18</v>
      </c>
      <c r="H250">
        <v>28</v>
      </c>
      <c r="I250">
        <v>1</v>
      </c>
      <c r="J250" t="str">
        <v>4 - 6 - 12 - 15 - 18 - 28 [CB: 1]</v>
      </c>
      <c r="K250">
        <f>SUM(C250:H250)</f>
        <v>83</v>
      </c>
      <c r="L250">
        <f>AVERAGE(C250:H250)</f>
        <v>13.8</v>
      </c>
      <c r="M250">
        <f>MAX(C250:H250)-MIN(C250:H250)</f>
        <v>24</v>
      </c>
      <c r="N250">
        <f>SUMPRODUCT(MOD(C250:H250,2))</f>
        <v>1</v>
      </c>
      <c r="O250">
        <f>6-N250</f>
        <v>5</v>
      </c>
      <c r="P250">
        <f>COUNTIF(C250:H250,"&lt;=14")</f>
        <v>3</v>
      </c>
      <c r="Q250">
        <f>COUNTIF(C250:H250,"&gt;=15")</f>
        <v>3</v>
      </c>
      <c r="R250">
        <f>SUMPRODUCT(--(D250:H250-C250:G250=1))</f>
        <v>0</v>
      </c>
      <c r="S250">
        <f>SUMPRODUCT(COUNTIF(C251:H251,C250:H250))</f>
        <v>1</v>
      </c>
      <c r="T250">
        <f>AVERAGE(K250:K254)</f>
        <v>83</v>
      </c>
      <c r="U250">
        <f>AVERAGE(K250:K269)</f>
        <v>83</v>
      </c>
      <c r="V250">
        <f>T250-U250</f>
        <v>0</v>
      </c>
      <c r="W250" t="str">
        <f>IF(T250&gt;U250,"EXPANDING (ABOVE TREND)",IF(T250&lt;U250,"CONTRACTING (BELOW TREND)","NEUTRAL"))</f>
        <v>NEUTRAL</v>
      </c>
    </row>
    <row r="251">
      <c r="A251">
        <v>224</v>
      </c>
      <c r="B251" t="str">
        <v>2024-05-14</v>
      </c>
      <c r="C251">
        <v>4</v>
      </c>
      <c r="D251">
        <v>7</v>
      </c>
      <c r="E251">
        <v>19</v>
      </c>
      <c r="F251">
        <v>25</v>
      </c>
      <c r="G251">
        <v>26</v>
      </c>
      <c r="H251">
        <v>27</v>
      </c>
      <c r="I251">
        <v>3</v>
      </c>
      <c r="J251" t="str">
        <v>4 - 7 - 19 - 25 - 26 - 27 [CB: 3]</v>
      </c>
      <c r="K251">
        <f>SUM(C251:H251)</f>
        <v>108</v>
      </c>
      <c r="L251">
        <f>AVERAGE(C251:H251)</f>
        <v>18</v>
      </c>
      <c r="M251">
        <f>MAX(C251:H251)-MIN(C251:H251)</f>
        <v>23</v>
      </c>
      <c r="N251">
        <f>SUMPRODUCT(MOD(C251:H251,2))</f>
        <v>4</v>
      </c>
      <c r="O251">
        <f>6-N251</f>
        <v>2</v>
      </c>
      <c r="P251">
        <f>COUNTIF(C251:H251,"&lt;=14")</f>
        <v>2</v>
      </c>
      <c r="Q251">
        <f>COUNTIF(C251:H251,"&gt;=15")</f>
        <v>4</v>
      </c>
      <c r="R251">
        <f>SUMPRODUCT(--(D251:H251-C251:G251=1))</f>
        <v>2</v>
      </c>
      <c r="S251">
        <f>SUMPRODUCT(COUNTIF(C252:H252,C251:H251))</f>
        <v>1</v>
      </c>
      <c r="T251">
        <f>AVERAGE(K251:K255)</f>
        <v>108</v>
      </c>
      <c r="U251">
        <f>AVERAGE(K251:K270)</f>
        <v>108</v>
      </c>
      <c r="V251">
        <f>T251-U251</f>
        <v>0</v>
      </c>
      <c r="W251" t="str">
        <f>IF(T251&gt;U251,"EXPANDING (ABOVE TREND)",IF(T251&lt;U251,"CONTRACTING (BELOW TREND)","NEUTRAL"))</f>
        <v>NEUTRAL</v>
      </c>
    </row>
    <row r="252">
      <c r="A252">
        <v>223</v>
      </c>
      <c r="B252" t="str">
        <v>2024-05-10</v>
      </c>
      <c r="C252">
        <v>8</v>
      </c>
      <c r="D252">
        <v>10</v>
      </c>
      <c r="E252">
        <v>13</v>
      </c>
      <c r="F252">
        <v>14</v>
      </c>
      <c r="G252">
        <v>19</v>
      </c>
      <c r="H252">
        <v>20</v>
      </c>
      <c r="I252">
        <v>1</v>
      </c>
      <c r="J252" t="str">
        <v>8 - 10 - 13 - 14 - 19 - 20 [CB: 1]</v>
      </c>
      <c r="K252">
        <f>SUM(C252:H252)</f>
        <v>84</v>
      </c>
      <c r="L252">
        <f>AVERAGE(C252:H252)</f>
        <v>14</v>
      </c>
      <c r="M252">
        <f>MAX(C252:H252)-MIN(C252:H252)</f>
        <v>12</v>
      </c>
      <c r="N252">
        <f>SUMPRODUCT(MOD(C252:H252,2))</f>
        <v>2</v>
      </c>
      <c r="O252">
        <f>6-N252</f>
        <v>4</v>
      </c>
      <c r="P252">
        <f>COUNTIF(C252:H252,"&lt;=14")</f>
        <v>4</v>
      </c>
      <c r="Q252">
        <f>COUNTIF(C252:H252,"&gt;=15")</f>
        <v>2</v>
      </c>
      <c r="R252">
        <f>SUMPRODUCT(--(D252:H252-C252:G252=1))</f>
        <v>2</v>
      </c>
      <c r="S252">
        <f>SUMPRODUCT(COUNTIF(C253:H253,C252:H252))</f>
        <v>2</v>
      </c>
      <c r="T252">
        <f>AVERAGE(K252:K256)</f>
        <v>84</v>
      </c>
      <c r="U252">
        <f>AVERAGE(K252:K271)</f>
        <v>84</v>
      </c>
      <c r="V252">
        <f>T252-U252</f>
        <v>0</v>
      </c>
      <c r="W252" t="str">
        <f>IF(T252&gt;U252,"EXPANDING (ABOVE TREND)",IF(T252&lt;U252,"CONTRACTING (BELOW TREND)","NEUTRAL"))</f>
        <v>NEUTRAL</v>
      </c>
    </row>
    <row r="253">
      <c r="A253">
        <v>222</v>
      </c>
      <c r="B253" t="str">
        <v>2024-05-07</v>
      </c>
      <c r="C253">
        <v>8</v>
      </c>
      <c r="D253">
        <v>20</v>
      </c>
      <c r="E253">
        <v>22</v>
      </c>
      <c r="F253">
        <v>23</v>
      </c>
      <c r="G253">
        <v>24</v>
      </c>
      <c r="H253">
        <v>27</v>
      </c>
      <c r="I253">
        <v>1</v>
      </c>
      <c r="J253" t="str">
        <v>8 - 20 - 22 - 23 - 24 - 27 [CB: 1]</v>
      </c>
      <c r="K253">
        <f>SUM(C253:H253)</f>
        <v>124</v>
      </c>
      <c r="L253">
        <f>AVERAGE(C253:H253)</f>
        <v>20.7</v>
      </c>
      <c r="M253">
        <f>MAX(C253:H253)-MIN(C253:H253)</f>
        <v>19</v>
      </c>
      <c r="N253">
        <f>SUMPRODUCT(MOD(C253:H253,2))</f>
        <v>2</v>
      </c>
      <c r="O253">
        <f>6-N253</f>
        <v>4</v>
      </c>
      <c r="P253">
        <f>COUNTIF(C253:H253,"&lt;=14")</f>
        <v>1</v>
      </c>
      <c r="Q253">
        <f>COUNTIF(C253:H253,"&gt;=15")</f>
        <v>5</v>
      </c>
      <c r="R253">
        <f>SUMPRODUCT(--(D253:H253-C253:G253=1))</f>
        <v>2</v>
      </c>
      <c r="S253">
        <f>SUMPRODUCT(COUNTIF(C254:H254,C253:H253))</f>
        <v>1</v>
      </c>
      <c r="T253">
        <f>AVERAGE(K253:K257)</f>
        <v>124</v>
      </c>
      <c r="U253">
        <f>AVERAGE(K253:K272)</f>
        <v>124</v>
      </c>
      <c r="V253">
        <f>T253-U253</f>
        <v>0</v>
      </c>
      <c r="W253" t="str">
        <f>IF(T253&gt;U253,"EXPANDING (ABOVE TREND)",IF(T253&lt;U253,"CONTRACTING (BELOW TREND)","NEUTRAL"))</f>
        <v>NEUTRAL</v>
      </c>
    </row>
    <row r="254">
      <c r="A254">
        <v>221</v>
      </c>
      <c r="B254" t="str">
        <v>2024-05-03</v>
      </c>
      <c r="C254">
        <v>3</v>
      </c>
      <c r="D254">
        <v>8</v>
      </c>
      <c r="E254">
        <v>11</v>
      </c>
      <c r="F254">
        <v>12</v>
      </c>
      <c r="G254">
        <v>26</v>
      </c>
      <c r="H254">
        <v>28</v>
      </c>
      <c r="I254">
        <v>3</v>
      </c>
      <c r="J254" t="str">
        <v>3 - 8 - 11 - 12 - 26 - 28 [CB: 3]</v>
      </c>
      <c r="K254">
        <f>SUM(C254:H254)</f>
        <v>88</v>
      </c>
      <c r="L254">
        <f>AVERAGE(C254:H254)</f>
        <v>14.7</v>
      </c>
      <c r="M254">
        <f>MAX(C254:H254)-MIN(C254:H254)</f>
        <v>25</v>
      </c>
      <c r="N254">
        <f>SUMPRODUCT(MOD(C254:H254,2))</f>
        <v>2</v>
      </c>
      <c r="O254">
        <f>6-N254</f>
        <v>4</v>
      </c>
      <c r="P254">
        <f>COUNTIF(C254:H254,"&lt;=14")</f>
        <v>4</v>
      </c>
      <c r="Q254">
        <f>COUNTIF(C254:H254,"&gt;=15")</f>
        <v>2</v>
      </c>
      <c r="R254">
        <f>SUMPRODUCT(--(D254:H254-C254:G254=1))</f>
        <v>1</v>
      </c>
      <c r="S254">
        <f>SUMPRODUCT(COUNTIF(C255:H255,C254:H254))</f>
        <v>0</v>
      </c>
      <c r="T254">
        <f>AVERAGE(K254:K258)</f>
        <v>88</v>
      </c>
      <c r="U254">
        <f>AVERAGE(K254:K273)</f>
        <v>88</v>
      </c>
      <c r="V254">
        <f>T254-U254</f>
        <v>0</v>
      </c>
      <c r="W254" t="str">
        <f>IF(T254&gt;U254,"EXPANDING (ABOVE TREND)",IF(T254&lt;U254,"CONTRACTING (BELOW TREND)","NEUTRAL"))</f>
        <v>NEUTRAL</v>
      </c>
    </row>
    <row r="255">
      <c r="A255">
        <v>220</v>
      </c>
      <c r="B255" t="str">
        <v>2024-04-30</v>
      </c>
      <c r="C255">
        <v>9</v>
      </c>
      <c r="D255">
        <v>13</v>
      </c>
      <c r="E255">
        <v>22</v>
      </c>
      <c r="F255">
        <v>23</v>
      </c>
      <c r="G255">
        <v>24</v>
      </c>
      <c r="H255">
        <v>25</v>
      </c>
      <c r="I255">
        <v>1</v>
      </c>
      <c r="J255" t="str">
        <v>9 - 13 - 22 - 23 - 24 - 25 [CB: 1]</v>
      </c>
      <c r="K255">
        <f>SUM(C255:H255)</f>
        <v>116</v>
      </c>
      <c r="L255">
        <f>AVERAGE(C255:H255)</f>
        <v>19.3</v>
      </c>
      <c r="M255">
        <f>MAX(C255:H255)-MIN(C255:H255)</f>
        <v>16</v>
      </c>
      <c r="N255">
        <f>SUMPRODUCT(MOD(C255:H255,2))</f>
        <v>4</v>
      </c>
      <c r="O255">
        <f>6-N255</f>
        <v>2</v>
      </c>
      <c r="P255">
        <f>COUNTIF(C255:H255,"&lt;=14")</f>
        <v>2</v>
      </c>
      <c r="Q255">
        <f>COUNTIF(C255:H255,"&gt;=15")</f>
        <v>4</v>
      </c>
      <c r="R255">
        <f>SUMPRODUCT(--(D255:H255-C255:G255=1))</f>
        <v>3</v>
      </c>
      <c r="S255">
        <f>SUMPRODUCT(COUNTIF(C256:H256,C255:H255))</f>
        <v>2</v>
      </c>
      <c r="T255">
        <f>AVERAGE(K255:K259)</f>
        <v>116</v>
      </c>
      <c r="U255">
        <f>AVERAGE(K255:K274)</f>
        <v>116</v>
      </c>
      <c r="V255">
        <f>T255-U255</f>
        <v>0</v>
      </c>
      <c r="W255" t="str">
        <f>IF(T255&gt;U255,"EXPANDING (ABOVE TREND)",IF(T255&lt;U255,"CONTRACTING (BELOW TREND)","NEUTRAL"))</f>
        <v>NEUTRAL</v>
      </c>
    </row>
    <row r="256">
      <c r="A256">
        <v>219</v>
      </c>
      <c r="B256" t="str">
        <v>2024-04-26</v>
      </c>
      <c r="C256">
        <v>5</v>
      </c>
      <c r="D256">
        <v>6</v>
      </c>
      <c r="E256">
        <v>16</v>
      </c>
      <c r="F256">
        <v>19</v>
      </c>
      <c r="G256">
        <v>22</v>
      </c>
      <c r="H256">
        <v>25</v>
      </c>
      <c r="I256">
        <v>3</v>
      </c>
      <c r="J256" t="str">
        <v>5 - 6 - 16 - 19 - 22 - 25 [CB: 3]</v>
      </c>
      <c r="K256">
        <f>SUM(C256:H256)</f>
        <v>93</v>
      </c>
      <c r="L256">
        <f>AVERAGE(C256:H256)</f>
        <v>15.5</v>
      </c>
      <c r="M256">
        <f>MAX(C256:H256)-MIN(C256:H256)</f>
        <v>20</v>
      </c>
      <c r="N256">
        <f>SUMPRODUCT(MOD(C256:H256,2))</f>
        <v>3</v>
      </c>
      <c r="O256">
        <f>6-N256</f>
        <v>3</v>
      </c>
      <c r="P256">
        <f>COUNTIF(C256:H256,"&lt;=14")</f>
        <v>2</v>
      </c>
      <c r="Q256">
        <f>COUNTIF(C256:H256,"&gt;=15")</f>
        <v>4</v>
      </c>
      <c r="R256">
        <f>SUMPRODUCT(--(D256:H256-C256:G256=1))</f>
        <v>1</v>
      </c>
      <c r="S256">
        <f>SUMPRODUCT(COUNTIF(C257:H257,C256:H256))</f>
        <v>2</v>
      </c>
      <c r="T256">
        <f>AVERAGE(K256:K260)</f>
        <v>93</v>
      </c>
      <c r="U256">
        <f>AVERAGE(K256:K275)</f>
        <v>93</v>
      </c>
      <c r="V256">
        <f>T256-U256</f>
        <v>0</v>
      </c>
      <c r="W256" t="str">
        <f>IF(T256&gt;U256,"EXPANDING (ABOVE TREND)",IF(T256&lt;U256,"CONTRACTING (BELOW TREND)","NEUTRAL"))</f>
        <v>NEUTRAL</v>
      </c>
    </row>
    <row r="257">
      <c r="A257">
        <v>218</v>
      </c>
      <c r="B257" t="str">
        <v>2024-04-23</v>
      </c>
      <c r="C257">
        <v>5</v>
      </c>
      <c r="D257">
        <v>12</v>
      </c>
      <c r="E257">
        <v>17</v>
      </c>
      <c r="F257">
        <v>18</v>
      </c>
      <c r="G257">
        <v>19</v>
      </c>
      <c r="H257">
        <v>24</v>
      </c>
      <c r="I257">
        <v>1</v>
      </c>
      <c r="J257" t="str">
        <v>5 - 12 - 17 - 18 - 19 - 24 [CB: 1]</v>
      </c>
      <c r="K257">
        <f>SUM(C257:H257)</f>
        <v>95</v>
      </c>
      <c r="L257">
        <f>AVERAGE(C257:H257)</f>
        <v>15.8</v>
      </c>
      <c r="M257">
        <f>MAX(C257:H257)-MIN(C257:H257)</f>
        <v>19</v>
      </c>
      <c r="N257">
        <f>SUMPRODUCT(MOD(C257:H257,2))</f>
        <v>3</v>
      </c>
      <c r="O257">
        <f>6-N257</f>
        <v>3</v>
      </c>
      <c r="P257">
        <f>COUNTIF(C257:H257,"&lt;=14")</f>
        <v>2</v>
      </c>
      <c r="Q257">
        <f>COUNTIF(C257:H257,"&gt;=15")</f>
        <v>4</v>
      </c>
      <c r="R257">
        <f>SUMPRODUCT(--(D257:H257-C257:G257=1))</f>
        <v>2</v>
      </c>
      <c r="S257">
        <f>SUMPRODUCT(COUNTIF(C258:H258,C257:H257))</f>
        <v>2</v>
      </c>
      <c r="T257">
        <f>AVERAGE(K257:K261)</f>
        <v>95</v>
      </c>
      <c r="U257">
        <f>AVERAGE(K257:K276)</f>
        <v>95</v>
      </c>
      <c r="V257">
        <f>T257-U257</f>
        <v>0</v>
      </c>
      <c r="W257" t="str">
        <f>IF(T257&gt;U257,"EXPANDING (ABOVE TREND)",IF(T257&lt;U257,"CONTRACTING (BELOW TREND)","NEUTRAL"))</f>
        <v>NEUTRAL</v>
      </c>
    </row>
    <row r="258">
      <c r="A258">
        <v>217</v>
      </c>
      <c r="B258" t="str">
        <v>2024-04-19</v>
      </c>
      <c r="C258">
        <v>1</v>
      </c>
      <c r="D258">
        <v>4</v>
      </c>
      <c r="E258">
        <v>12</v>
      </c>
      <c r="F258">
        <v>15</v>
      </c>
      <c r="G258">
        <v>17</v>
      </c>
      <c r="H258">
        <v>21</v>
      </c>
      <c r="I258">
        <v>3</v>
      </c>
      <c r="J258" t="str">
        <v>1 - 4 - 12 - 15 - 17 - 21 [CB: 3]</v>
      </c>
      <c r="K258">
        <f>SUM(C258:H258)</f>
        <v>70</v>
      </c>
      <c r="L258">
        <f>AVERAGE(C258:H258)</f>
        <v>11.7</v>
      </c>
      <c r="M258">
        <f>MAX(C258:H258)-MIN(C258:H258)</f>
        <v>20</v>
      </c>
      <c r="N258">
        <f>SUMPRODUCT(MOD(C258:H258,2))</f>
        <v>4</v>
      </c>
      <c r="O258">
        <f>6-N258</f>
        <v>2</v>
      </c>
      <c r="P258">
        <f>COUNTIF(C258:H258,"&lt;=14")</f>
        <v>3</v>
      </c>
      <c r="Q258">
        <f>COUNTIF(C258:H258,"&gt;=15")</f>
        <v>3</v>
      </c>
      <c r="R258">
        <f>SUMPRODUCT(--(D258:H258-C258:G258=1))</f>
        <v>0</v>
      </c>
      <c r="S258">
        <f>SUMPRODUCT(COUNTIF(C259:H259,C258:H258))</f>
        <v>1</v>
      </c>
      <c r="T258">
        <f>AVERAGE(K258:K262)</f>
        <v>70</v>
      </c>
      <c r="U258">
        <f>AVERAGE(K258:K277)</f>
        <v>70</v>
      </c>
      <c r="V258">
        <f>T258-U258</f>
        <v>0</v>
      </c>
      <c r="W258" t="str">
        <f>IF(T258&gt;U258,"EXPANDING (ABOVE TREND)",IF(T258&lt;U258,"CONTRACTING (BELOW TREND)","NEUTRAL"))</f>
        <v>NEUTRAL</v>
      </c>
    </row>
    <row r="259">
      <c r="A259">
        <v>216</v>
      </c>
      <c r="B259" t="str">
        <v>2024-04-16</v>
      </c>
      <c r="C259">
        <v>3</v>
      </c>
      <c r="D259">
        <v>7</v>
      </c>
      <c r="E259">
        <v>9</v>
      </c>
      <c r="F259">
        <v>19</v>
      </c>
      <c r="G259">
        <v>20</v>
      </c>
      <c r="H259">
        <v>21</v>
      </c>
      <c r="I259">
        <v>3</v>
      </c>
      <c r="J259" t="str">
        <v>3 - 7 - 9 - 19 - 20 - 21 [CB: 3]</v>
      </c>
      <c r="K259">
        <f>SUM(C259:H259)</f>
        <v>79</v>
      </c>
      <c r="L259">
        <f>AVERAGE(C259:H259)</f>
        <v>13.2</v>
      </c>
      <c r="M259">
        <f>MAX(C259:H259)-MIN(C259:H259)</f>
        <v>18</v>
      </c>
      <c r="N259">
        <f>SUMPRODUCT(MOD(C259:H259,2))</f>
        <v>5</v>
      </c>
      <c r="O259">
        <f>6-N259</f>
        <v>1</v>
      </c>
      <c r="P259">
        <f>COUNTIF(C259:H259,"&lt;=14")</f>
        <v>3</v>
      </c>
      <c r="Q259">
        <f>COUNTIF(C259:H259,"&gt;=15")</f>
        <v>3</v>
      </c>
      <c r="R259">
        <f>SUMPRODUCT(--(D259:H259-C259:G259=1))</f>
        <v>2</v>
      </c>
      <c r="S259">
        <f>SUMPRODUCT(COUNTIF(C260:H260,C259:H259))</f>
        <v>2</v>
      </c>
      <c r="T259">
        <f>AVERAGE(K259:K263)</f>
        <v>79</v>
      </c>
      <c r="U259">
        <f>AVERAGE(K259:K278)</f>
        <v>79</v>
      </c>
      <c r="V259">
        <f>T259-U259</f>
        <v>0</v>
      </c>
      <c r="W259" t="str">
        <f>IF(T259&gt;U259,"EXPANDING (ABOVE TREND)",IF(T259&lt;U259,"CONTRACTING (BELOW TREND)","NEUTRAL"))</f>
        <v>NEUTRAL</v>
      </c>
    </row>
    <row r="260">
      <c r="A260">
        <v>215</v>
      </c>
      <c r="B260" t="str">
        <v>2024-04-12</v>
      </c>
      <c r="C260">
        <v>5</v>
      </c>
      <c r="D260">
        <v>7</v>
      </c>
      <c r="E260">
        <v>9</v>
      </c>
      <c r="F260">
        <v>16</v>
      </c>
      <c r="G260">
        <v>22</v>
      </c>
      <c r="H260">
        <v>26</v>
      </c>
      <c r="I260">
        <v>3</v>
      </c>
      <c r="J260" t="str">
        <v>5 - 7 - 9 - 16 - 22 - 26 [CB: 3]</v>
      </c>
      <c r="K260">
        <f>SUM(C260:H260)</f>
        <v>85</v>
      </c>
      <c r="L260">
        <f>AVERAGE(C260:H260)</f>
        <v>14.2</v>
      </c>
      <c r="M260">
        <f>MAX(C260:H260)-MIN(C260:H260)</f>
        <v>21</v>
      </c>
      <c r="N260">
        <f>SUMPRODUCT(MOD(C260:H260,2))</f>
        <v>3</v>
      </c>
      <c r="O260">
        <f>6-N260</f>
        <v>3</v>
      </c>
      <c r="P260">
        <f>COUNTIF(C260:H260,"&lt;=14")</f>
        <v>3</v>
      </c>
      <c r="Q260">
        <f>COUNTIF(C260:H260,"&gt;=15")</f>
        <v>3</v>
      </c>
      <c r="R260">
        <f>SUMPRODUCT(--(D260:H260-C260:G260=1))</f>
        <v>0</v>
      </c>
      <c r="S260">
        <f>SUMPRODUCT(COUNTIF(C261:H261,C260:H260))</f>
        <v>2</v>
      </c>
      <c r="T260">
        <f>AVERAGE(K260:K264)</f>
        <v>85</v>
      </c>
      <c r="U260">
        <f>AVERAGE(K260:K279)</f>
        <v>85</v>
      </c>
      <c r="V260">
        <f>T260-U260</f>
        <v>0</v>
      </c>
      <c r="W260" t="str">
        <f>IF(T260&gt;U260,"EXPANDING (ABOVE TREND)",IF(T260&lt;U260,"CONTRACTING (BELOW TREND)","NEUTRAL"))</f>
        <v>NEUTRAL</v>
      </c>
    </row>
    <row r="261">
      <c r="A261">
        <v>214</v>
      </c>
      <c r="B261" t="str">
        <v>2024-04-09</v>
      </c>
      <c r="C261">
        <v>2</v>
      </c>
      <c r="D261">
        <v>5</v>
      </c>
      <c r="E261">
        <v>8</v>
      </c>
      <c r="F261">
        <v>9</v>
      </c>
      <c r="G261">
        <v>21</v>
      </c>
      <c r="H261">
        <v>27</v>
      </c>
      <c r="I261">
        <v>3</v>
      </c>
      <c r="J261" t="str">
        <v>2 - 5 - 8 - 9 - 21 - 27 [CB: 3]</v>
      </c>
      <c r="K261">
        <f>SUM(C261:H261)</f>
        <v>72</v>
      </c>
      <c r="L261">
        <f>AVERAGE(C261:H261)</f>
        <v>12</v>
      </c>
      <c r="M261">
        <f>MAX(C261:H261)-MIN(C261:H261)</f>
        <v>25</v>
      </c>
      <c r="N261">
        <f>SUMPRODUCT(MOD(C261:H261,2))</f>
        <v>4</v>
      </c>
      <c r="O261">
        <f>6-N261</f>
        <v>2</v>
      </c>
      <c r="P261">
        <f>COUNTIF(C261:H261,"&lt;=14")</f>
        <v>4</v>
      </c>
      <c r="Q261">
        <f>COUNTIF(C261:H261,"&gt;=15")</f>
        <v>2</v>
      </c>
      <c r="R261">
        <f>SUMPRODUCT(--(D261:H261-C261:G261=1))</f>
        <v>1</v>
      </c>
      <c r="S261">
        <f>SUMPRODUCT(COUNTIF(C262:H262,C261:H261))</f>
        <v>1</v>
      </c>
      <c r="T261">
        <f>AVERAGE(K261:K265)</f>
        <v>72</v>
      </c>
      <c r="U261">
        <f>AVERAGE(K261:K280)</f>
        <v>72</v>
      </c>
      <c r="V261">
        <f>T261-U261</f>
        <v>0</v>
      </c>
      <c r="W261" t="str">
        <f>IF(T261&gt;U261,"EXPANDING (ABOVE TREND)",IF(T261&lt;U261,"CONTRACTING (BELOW TREND)","NEUTRAL"))</f>
        <v>NEUTRAL</v>
      </c>
    </row>
    <row r="262">
      <c r="A262">
        <v>213</v>
      </c>
      <c r="B262" t="str">
        <v>2024-04-05</v>
      </c>
      <c r="C262">
        <v>1</v>
      </c>
      <c r="D262">
        <v>5</v>
      </c>
      <c r="E262">
        <v>6</v>
      </c>
      <c r="F262">
        <v>13</v>
      </c>
      <c r="G262">
        <v>18</v>
      </c>
      <c r="H262">
        <v>19</v>
      </c>
      <c r="I262">
        <v>3</v>
      </c>
      <c r="J262" t="str">
        <v>1 - 5 - 6 - 13 - 18 - 19 [CB: 3]</v>
      </c>
      <c r="K262">
        <f>SUM(C262:H262)</f>
        <v>62</v>
      </c>
      <c r="L262">
        <f>AVERAGE(C262:H262)</f>
        <v>10.3</v>
      </c>
      <c r="M262">
        <f>MAX(C262:H262)-MIN(C262:H262)</f>
        <v>18</v>
      </c>
      <c r="N262">
        <f>SUMPRODUCT(MOD(C262:H262,2))</f>
        <v>4</v>
      </c>
      <c r="O262">
        <f>6-N262</f>
        <v>2</v>
      </c>
      <c r="P262">
        <f>COUNTIF(C262:H262,"&lt;=14")</f>
        <v>4</v>
      </c>
      <c r="Q262">
        <f>COUNTIF(C262:H262,"&gt;=15")</f>
        <v>2</v>
      </c>
      <c r="R262">
        <f>SUMPRODUCT(--(D262:H262-C262:G262=1))</f>
        <v>2</v>
      </c>
      <c r="S262">
        <f>SUMPRODUCT(COUNTIF(C263:H263,C262:H262))</f>
        <v>1</v>
      </c>
      <c r="T262">
        <f>AVERAGE(K262:K266)</f>
        <v>62</v>
      </c>
      <c r="U262">
        <f>AVERAGE(K262:K281)</f>
        <v>62</v>
      </c>
      <c r="V262">
        <f>T262-U262</f>
        <v>0</v>
      </c>
      <c r="W262" t="str">
        <f>IF(T262&gt;U262,"EXPANDING (ABOVE TREND)",IF(T262&lt;U262,"CONTRACTING (BELOW TREND)","NEUTRAL"))</f>
        <v>NEUTRAL</v>
      </c>
    </row>
    <row r="263">
      <c r="A263">
        <v>212</v>
      </c>
      <c r="B263" t="str">
        <v>2024-04-02</v>
      </c>
      <c r="C263">
        <v>5</v>
      </c>
      <c r="D263">
        <v>7</v>
      </c>
      <c r="E263">
        <v>15</v>
      </c>
      <c r="F263">
        <v>20</v>
      </c>
      <c r="G263">
        <v>23</v>
      </c>
      <c r="H263">
        <v>24</v>
      </c>
      <c r="I263">
        <v>3</v>
      </c>
      <c r="J263" t="str">
        <v>5 - 7 - 15 - 20 - 23 - 24 [CB: 3]</v>
      </c>
      <c r="K263">
        <f>SUM(C263:H263)</f>
        <v>94</v>
      </c>
      <c r="L263">
        <f>AVERAGE(C263:H263)</f>
        <v>15.7</v>
      </c>
      <c r="M263">
        <f>MAX(C263:H263)-MIN(C263:H263)</f>
        <v>19</v>
      </c>
      <c r="N263">
        <f>SUMPRODUCT(MOD(C263:H263,2))</f>
        <v>4</v>
      </c>
      <c r="O263">
        <f>6-N263</f>
        <v>2</v>
      </c>
      <c r="P263">
        <f>COUNTIF(C263:H263,"&lt;=14")</f>
        <v>2</v>
      </c>
      <c r="Q263">
        <f>COUNTIF(C263:H263,"&gt;=15")</f>
        <v>4</v>
      </c>
      <c r="R263">
        <f>SUMPRODUCT(--(D263:H263-C263:G263=1))</f>
        <v>1</v>
      </c>
      <c r="S263">
        <f>SUMPRODUCT(COUNTIF(C264:H264,C263:H263))</f>
        <v>0</v>
      </c>
      <c r="T263">
        <f>AVERAGE(K263:K267)</f>
        <v>94</v>
      </c>
      <c r="U263">
        <f>AVERAGE(K263:K282)</f>
        <v>94</v>
      </c>
      <c r="V263">
        <f>T263-U263</f>
        <v>0</v>
      </c>
      <c r="W263" t="str">
        <f>IF(T263&gt;U263,"EXPANDING (ABOVE TREND)",IF(T263&lt;U263,"CONTRACTING (BELOW TREND)","NEUTRAL"))</f>
        <v>NEUTRAL</v>
      </c>
    </row>
    <row r="264">
      <c r="A264">
        <v>211</v>
      </c>
      <c r="B264" t="str">
        <v>2024-03-26</v>
      </c>
      <c r="C264">
        <v>4</v>
      </c>
      <c r="D264">
        <v>6</v>
      </c>
      <c r="E264">
        <v>8</v>
      </c>
      <c r="F264">
        <v>14</v>
      </c>
      <c r="G264">
        <v>16</v>
      </c>
      <c r="H264">
        <v>21</v>
      </c>
      <c r="I264">
        <v>3</v>
      </c>
      <c r="J264" t="str">
        <v>4 - 6 - 8 - 14 - 16 - 21 [CB: 3]</v>
      </c>
      <c r="K264">
        <f>SUM(C264:H264)</f>
        <v>69</v>
      </c>
      <c r="L264">
        <f>AVERAGE(C264:H264)</f>
        <v>11.5</v>
      </c>
      <c r="M264">
        <f>MAX(C264:H264)-MIN(C264:H264)</f>
        <v>17</v>
      </c>
      <c r="N264">
        <f>SUMPRODUCT(MOD(C264:H264,2))</f>
        <v>1</v>
      </c>
      <c r="O264">
        <f>6-N264</f>
        <v>5</v>
      </c>
      <c r="P264">
        <f>COUNTIF(C264:H264,"&lt;=14")</f>
        <v>4</v>
      </c>
      <c r="Q264">
        <f>COUNTIF(C264:H264,"&gt;=15")</f>
        <v>2</v>
      </c>
      <c r="R264">
        <f>SUMPRODUCT(--(D264:H264-C264:G264=1))</f>
        <v>0</v>
      </c>
      <c r="S264">
        <f>SUMPRODUCT(COUNTIF(C265:H265,C264:H264))</f>
        <v>3</v>
      </c>
      <c r="T264">
        <f>AVERAGE(K264:K268)</f>
        <v>69</v>
      </c>
      <c r="U264">
        <f>AVERAGE(K264:K283)</f>
        <v>69</v>
      </c>
      <c r="V264">
        <f>T264-U264</f>
        <v>0</v>
      </c>
      <c r="W264" t="str">
        <f>IF(T264&gt;U264,"EXPANDING (ABOVE TREND)",IF(T264&lt;U264,"CONTRACTING (BELOW TREND)","NEUTRAL"))</f>
        <v>NEUTRAL</v>
      </c>
    </row>
    <row r="265">
      <c r="A265">
        <v>210</v>
      </c>
      <c r="B265" t="str">
        <v>2024-03-22</v>
      </c>
      <c r="C265">
        <v>4</v>
      </c>
      <c r="D265">
        <v>8</v>
      </c>
      <c r="E265">
        <v>14</v>
      </c>
      <c r="F265">
        <v>17</v>
      </c>
      <c r="G265">
        <v>26</v>
      </c>
      <c r="H265">
        <v>27</v>
      </c>
      <c r="I265">
        <v>3</v>
      </c>
      <c r="J265" t="str">
        <v>4 - 8 - 14 - 17 - 26 - 27 [CB: 3]</v>
      </c>
      <c r="K265">
        <f>SUM(C265:H265)</f>
        <v>96</v>
      </c>
      <c r="L265">
        <f>AVERAGE(C265:H265)</f>
        <v>16</v>
      </c>
      <c r="M265">
        <f>MAX(C265:H265)-MIN(C265:H265)</f>
        <v>23</v>
      </c>
      <c r="N265">
        <f>SUMPRODUCT(MOD(C265:H265,2))</f>
        <v>2</v>
      </c>
      <c r="O265">
        <f>6-N265</f>
        <v>4</v>
      </c>
      <c r="P265">
        <f>COUNTIF(C265:H265,"&lt;=14")</f>
        <v>3</v>
      </c>
      <c r="Q265">
        <f>COUNTIF(C265:H265,"&gt;=15")</f>
        <v>3</v>
      </c>
      <c r="R265">
        <f>SUMPRODUCT(--(D265:H265-C265:G265=1))</f>
        <v>1</v>
      </c>
      <c r="S265">
        <f>SUMPRODUCT(COUNTIF(C266:H266,C265:H265))</f>
        <v>1</v>
      </c>
      <c r="T265">
        <f>AVERAGE(K265:K269)</f>
        <v>96</v>
      </c>
      <c r="U265">
        <f>AVERAGE(K265:K284)</f>
        <v>96</v>
      </c>
      <c r="V265">
        <f>T265-U265</f>
        <v>0</v>
      </c>
      <c r="W265" t="str">
        <f>IF(T265&gt;U265,"EXPANDING (ABOVE TREND)",IF(T265&lt;U265,"CONTRACTING (BELOW TREND)","NEUTRAL"))</f>
        <v>NEUTRAL</v>
      </c>
    </row>
    <row r="266">
      <c r="A266">
        <v>209</v>
      </c>
      <c r="B266" t="str">
        <v>2024-03-19</v>
      </c>
      <c r="C266">
        <v>1</v>
      </c>
      <c r="D266">
        <v>3</v>
      </c>
      <c r="E266">
        <v>7</v>
      </c>
      <c r="F266">
        <v>11</v>
      </c>
      <c r="G266">
        <v>14</v>
      </c>
      <c r="H266">
        <v>22</v>
      </c>
      <c r="I266">
        <v>1</v>
      </c>
      <c r="J266" t="str">
        <v>1 - 3 - 7 - 11 - 14 - 22 [CB: 1]</v>
      </c>
      <c r="K266">
        <f>SUM(C266:H266)</f>
        <v>58</v>
      </c>
      <c r="L266">
        <f>AVERAGE(C266:H266)</f>
        <v>9.7</v>
      </c>
      <c r="M266">
        <f>MAX(C266:H266)-MIN(C266:H266)</f>
        <v>21</v>
      </c>
      <c r="N266">
        <f>SUMPRODUCT(MOD(C266:H266,2))</f>
        <v>4</v>
      </c>
      <c r="O266">
        <f>6-N266</f>
        <v>2</v>
      </c>
      <c r="P266">
        <f>COUNTIF(C266:H266,"&lt;=14")</f>
        <v>5</v>
      </c>
      <c r="Q266">
        <f>COUNTIF(C266:H266,"&gt;=15")</f>
        <v>1</v>
      </c>
      <c r="R266">
        <f>SUMPRODUCT(--(D266:H266-C266:G266=1))</f>
        <v>0</v>
      </c>
      <c r="S266">
        <f>SUMPRODUCT(COUNTIF(C267:H267,C266:H266))</f>
        <v>2</v>
      </c>
      <c r="T266">
        <f>AVERAGE(K266:K270)</f>
        <v>58</v>
      </c>
      <c r="U266">
        <f>AVERAGE(K266:K285)</f>
        <v>58</v>
      </c>
      <c r="V266">
        <f>T266-U266</f>
        <v>0</v>
      </c>
      <c r="W266" t="str">
        <f>IF(T266&gt;U266,"EXPANDING (ABOVE TREND)",IF(T266&lt;U266,"CONTRACTING (BELOW TREND)","NEUTRAL"))</f>
        <v>NEUTRAL</v>
      </c>
    </row>
    <row r="267">
      <c r="A267">
        <v>208</v>
      </c>
      <c r="B267" t="str">
        <v>2024-03-15</v>
      </c>
      <c r="C267">
        <v>1</v>
      </c>
      <c r="D267">
        <v>5</v>
      </c>
      <c r="E267">
        <v>7</v>
      </c>
      <c r="F267">
        <v>21</v>
      </c>
      <c r="G267">
        <v>24</v>
      </c>
      <c r="H267">
        <v>25</v>
      </c>
      <c r="I267">
        <v>2</v>
      </c>
      <c r="J267" t="str">
        <v>1 - 5 - 7 - 21 - 24 - 25 [CB: 2]</v>
      </c>
      <c r="K267">
        <f>SUM(C267:H267)</f>
        <v>83</v>
      </c>
      <c r="L267">
        <f>AVERAGE(C267:H267)</f>
        <v>13.8</v>
      </c>
      <c r="M267">
        <f>MAX(C267:H267)-MIN(C267:H267)</f>
        <v>24</v>
      </c>
      <c r="N267">
        <f>SUMPRODUCT(MOD(C267:H267,2))</f>
        <v>5</v>
      </c>
      <c r="O267">
        <f>6-N267</f>
        <v>1</v>
      </c>
      <c r="P267">
        <f>COUNTIF(C267:H267,"&lt;=14")</f>
        <v>3</v>
      </c>
      <c r="Q267">
        <f>COUNTIF(C267:H267,"&gt;=15")</f>
        <v>3</v>
      </c>
      <c r="R267">
        <f>SUMPRODUCT(--(D267:H267-C267:G267=1))</f>
        <v>1</v>
      </c>
      <c r="S267">
        <f>SUMPRODUCT(COUNTIF(C268:H268,C267:H267))</f>
        <v>1</v>
      </c>
      <c r="T267">
        <f>AVERAGE(K267:K271)</f>
        <v>83</v>
      </c>
      <c r="U267">
        <f>AVERAGE(K267:K286)</f>
        <v>83</v>
      </c>
      <c r="V267">
        <f>T267-U267</f>
        <v>0</v>
      </c>
      <c r="W267" t="str">
        <f>IF(T267&gt;U267,"EXPANDING (ABOVE TREND)",IF(T267&lt;U267,"CONTRACTING (BELOW TREND)","NEUTRAL"))</f>
        <v>NEUTRAL</v>
      </c>
    </row>
    <row r="268">
      <c r="A268">
        <v>207</v>
      </c>
      <c r="B268" t="str">
        <v>2024-03-12</v>
      </c>
      <c r="C268">
        <v>3</v>
      </c>
      <c r="D268">
        <v>6</v>
      </c>
      <c r="E268">
        <v>13</v>
      </c>
      <c r="F268">
        <v>14</v>
      </c>
      <c r="G268">
        <v>21</v>
      </c>
      <c r="H268">
        <v>28</v>
      </c>
      <c r="I268">
        <v>1</v>
      </c>
      <c r="J268" t="str">
        <v>3 - 6 - 13 - 14 - 21 - 28 [CB: 1]</v>
      </c>
      <c r="K268">
        <f>SUM(C268:H268)</f>
        <v>85</v>
      </c>
      <c r="L268">
        <f>AVERAGE(C268:H268)</f>
        <v>14.2</v>
      </c>
      <c r="M268">
        <f>MAX(C268:H268)-MIN(C268:H268)</f>
        <v>25</v>
      </c>
      <c r="N268">
        <f>SUMPRODUCT(MOD(C268:H268,2))</f>
        <v>3</v>
      </c>
      <c r="O268">
        <f>6-N268</f>
        <v>3</v>
      </c>
      <c r="P268">
        <f>COUNTIF(C268:H268,"&lt;=14")</f>
        <v>4</v>
      </c>
      <c r="Q268">
        <f>COUNTIF(C268:H268,"&gt;=15")</f>
        <v>2</v>
      </c>
      <c r="R268">
        <f>SUMPRODUCT(--(D268:H268-C268:G268=1))</f>
        <v>1</v>
      </c>
      <c r="S268">
        <f>SUMPRODUCT(COUNTIF(C269:H269,C268:H268))</f>
        <v>2</v>
      </c>
      <c r="T268">
        <f>AVERAGE(K268:K272)</f>
        <v>85</v>
      </c>
      <c r="U268">
        <f>AVERAGE(K268:K287)</f>
        <v>85</v>
      </c>
      <c r="V268">
        <f>T268-U268</f>
        <v>0</v>
      </c>
      <c r="W268" t="str">
        <f>IF(T268&gt;U268,"EXPANDING (ABOVE TREND)",IF(T268&lt;U268,"CONTRACTING (BELOW TREND)","NEUTRAL"))</f>
        <v>NEUTRAL</v>
      </c>
    </row>
    <row r="269">
      <c r="A269">
        <v>206</v>
      </c>
      <c r="B269" t="str">
        <v>2024-03-08</v>
      </c>
      <c r="C269">
        <v>11</v>
      </c>
      <c r="D269">
        <v>14</v>
      </c>
      <c r="E269">
        <v>18</v>
      </c>
      <c r="F269">
        <v>19</v>
      </c>
      <c r="G269">
        <v>22</v>
      </c>
      <c r="H269">
        <v>28</v>
      </c>
      <c r="I269">
        <v>3</v>
      </c>
      <c r="J269" t="str">
        <v>11 - 14 - 18 - 19 - 22 - 28 [CB: 3]</v>
      </c>
      <c r="K269">
        <f>SUM(C269:H269)</f>
        <v>112</v>
      </c>
      <c r="L269">
        <f>AVERAGE(C269:H269)</f>
        <v>18.7</v>
      </c>
      <c r="M269">
        <f>MAX(C269:H269)-MIN(C269:H269)</f>
        <v>17</v>
      </c>
      <c r="N269">
        <f>SUMPRODUCT(MOD(C269:H269,2))</f>
        <v>2</v>
      </c>
      <c r="O269">
        <f>6-N269</f>
        <v>4</v>
      </c>
      <c r="P269">
        <f>COUNTIF(C269:H269,"&lt;=14")</f>
        <v>2</v>
      </c>
      <c r="Q269">
        <f>COUNTIF(C269:H269,"&gt;=15")</f>
        <v>4</v>
      </c>
      <c r="R269">
        <f>SUMPRODUCT(--(D269:H269-C269:G269=1))</f>
        <v>1</v>
      </c>
      <c r="S269">
        <f>SUMPRODUCT(COUNTIF(C270:H270,C269:H269))</f>
        <v>1</v>
      </c>
      <c r="T269">
        <f>AVERAGE(K269:K273)</f>
        <v>112</v>
      </c>
      <c r="U269">
        <f>AVERAGE(K269:K288)</f>
        <v>112</v>
      </c>
      <c r="V269">
        <f>T269-U269</f>
        <v>0</v>
      </c>
      <c r="W269" t="str">
        <f>IF(T269&gt;U269,"EXPANDING (ABOVE TREND)",IF(T269&lt;U269,"CONTRACTING (BELOW TREND)","NEUTRAL"))</f>
        <v>NEUTRAL</v>
      </c>
    </row>
    <row r="270">
      <c r="A270">
        <v>205</v>
      </c>
      <c r="B270" t="str">
        <v>2024-03-05</v>
      </c>
      <c r="C270">
        <v>3</v>
      </c>
      <c r="D270">
        <v>8</v>
      </c>
      <c r="E270">
        <v>9</v>
      </c>
      <c r="F270">
        <v>16</v>
      </c>
      <c r="G270">
        <v>19</v>
      </c>
      <c r="H270">
        <v>26</v>
      </c>
      <c r="I270">
        <v>3</v>
      </c>
      <c r="J270" t="str">
        <v>3 - 8 - 9 - 16 - 19 - 26 [CB: 3]</v>
      </c>
      <c r="K270">
        <f>SUM(C270:H270)</f>
        <v>81</v>
      </c>
      <c r="L270">
        <f>AVERAGE(C270:H270)</f>
        <v>13.5</v>
      </c>
      <c r="M270">
        <f>MAX(C270:H270)-MIN(C270:H270)</f>
        <v>23</v>
      </c>
      <c r="N270">
        <f>SUMPRODUCT(MOD(C270:H270,2))</f>
        <v>3</v>
      </c>
      <c r="O270">
        <f>6-N270</f>
        <v>3</v>
      </c>
      <c r="P270">
        <f>COUNTIF(C270:H270,"&lt;=14")</f>
        <v>3</v>
      </c>
      <c r="Q270">
        <f>COUNTIF(C270:H270,"&gt;=15")</f>
        <v>3</v>
      </c>
      <c r="R270">
        <f>SUMPRODUCT(--(D270:H270-C270:G270=1))</f>
        <v>1</v>
      </c>
      <c r="S270">
        <f>SUMPRODUCT(COUNTIF(C271:H271,C270:H270))</f>
        <v>0</v>
      </c>
      <c r="T270">
        <f>AVERAGE(K270:K274)</f>
        <v>81</v>
      </c>
      <c r="U270">
        <f>AVERAGE(K270:K289)</f>
        <v>81</v>
      </c>
      <c r="V270">
        <f>T270-U270</f>
        <v>0</v>
      </c>
      <c r="W270" t="str">
        <f>IF(T270&gt;U270,"EXPANDING (ABOVE TREND)",IF(T270&lt;U270,"CONTRACTING (BELOW TREND)","NEUTRAL"))</f>
        <v>NEUTRAL</v>
      </c>
    </row>
    <row r="271">
      <c r="A271">
        <v>204</v>
      </c>
      <c r="B271" t="str">
        <v>2024-03-01</v>
      </c>
      <c r="C271">
        <v>4</v>
      </c>
      <c r="D271">
        <v>6</v>
      </c>
      <c r="E271">
        <v>13</v>
      </c>
      <c r="F271">
        <v>15</v>
      </c>
      <c r="G271">
        <v>20</v>
      </c>
      <c r="H271">
        <v>27</v>
      </c>
      <c r="I271">
        <v>3</v>
      </c>
      <c r="J271" t="str">
        <v>4 - 6 - 13 - 15 - 20 - 27 [CB: 3]</v>
      </c>
      <c r="K271">
        <f>SUM(C271:H271)</f>
        <v>85</v>
      </c>
      <c r="L271">
        <f>AVERAGE(C271:H271)</f>
        <v>14.2</v>
      </c>
      <c r="M271">
        <f>MAX(C271:H271)-MIN(C271:H271)</f>
        <v>23</v>
      </c>
      <c r="N271">
        <f>SUMPRODUCT(MOD(C271:H271,2))</f>
        <v>3</v>
      </c>
      <c r="O271">
        <f>6-N271</f>
        <v>3</v>
      </c>
      <c r="P271">
        <f>COUNTIF(C271:H271,"&lt;=14")</f>
        <v>3</v>
      </c>
      <c r="Q271">
        <f>COUNTIF(C271:H271,"&gt;=15")</f>
        <v>3</v>
      </c>
      <c r="R271">
        <f>SUMPRODUCT(--(D271:H271-C271:G271=1))</f>
        <v>0</v>
      </c>
      <c r="S271">
        <f>SUMPRODUCT(COUNTIF(C272:H272,C271:H271))</f>
        <v>0</v>
      </c>
      <c r="T271">
        <f>AVERAGE(K271:K275)</f>
        <v>85</v>
      </c>
      <c r="U271">
        <f>AVERAGE(K271:K290)</f>
        <v>85</v>
      </c>
      <c r="V271">
        <f>T271-U271</f>
        <v>0</v>
      </c>
      <c r="W271" t="str">
        <f>IF(T271&gt;U271,"EXPANDING (ABOVE TREND)",IF(T271&lt;U271,"CONTRACTING (BELOW TREND)","NEUTRAL"))</f>
        <v>NEUTRAL</v>
      </c>
    </row>
    <row r="272">
      <c r="A272">
        <v>203</v>
      </c>
      <c r="B272" t="str">
        <v>2024-02-27</v>
      </c>
      <c r="C272">
        <v>10</v>
      </c>
      <c r="D272">
        <v>18</v>
      </c>
      <c r="E272">
        <v>19</v>
      </c>
      <c r="F272">
        <v>21</v>
      </c>
      <c r="G272">
        <v>23</v>
      </c>
      <c r="H272">
        <v>24</v>
      </c>
      <c r="I272">
        <v>3</v>
      </c>
      <c r="J272" t="str">
        <v>10 - 18 - 19 - 21 - 23 - 24 [CB: 3]</v>
      </c>
      <c r="K272">
        <f>SUM(C272:H272)</f>
        <v>115</v>
      </c>
      <c r="L272">
        <f>AVERAGE(C272:H272)</f>
        <v>19.2</v>
      </c>
      <c r="M272">
        <f>MAX(C272:H272)-MIN(C272:H272)</f>
        <v>14</v>
      </c>
      <c r="N272">
        <f>SUMPRODUCT(MOD(C272:H272,2))</f>
        <v>3</v>
      </c>
      <c r="O272">
        <f>6-N272</f>
        <v>3</v>
      </c>
      <c r="P272">
        <f>COUNTIF(C272:H272,"&lt;=14")</f>
        <v>1</v>
      </c>
      <c r="Q272">
        <f>COUNTIF(C272:H272,"&gt;=15")</f>
        <v>5</v>
      </c>
      <c r="R272">
        <f>SUMPRODUCT(--(D272:H272-C272:G272=1))</f>
        <v>2</v>
      </c>
      <c r="S272">
        <f>SUMPRODUCT(COUNTIF(C273:H273,C272:H272))</f>
        <v>2</v>
      </c>
      <c r="T272">
        <f>AVERAGE(K272:K276)</f>
        <v>115</v>
      </c>
      <c r="U272">
        <f>AVERAGE(K272:K291)</f>
        <v>115</v>
      </c>
      <c r="V272">
        <f>T272-U272</f>
        <v>0</v>
      </c>
      <c r="W272" t="str">
        <f>IF(T272&gt;U272,"EXPANDING (ABOVE TREND)",IF(T272&lt;U272,"CONTRACTING (BELOW TREND)","NEUTRAL"))</f>
        <v>NEUTRAL</v>
      </c>
    </row>
    <row r="273">
      <c r="A273">
        <v>202</v>
      </c>
      <c r="B273" t="str">
        <v>2024-02-23</v>
      </c>
      <c r="C273">
        <v>6</v>
      </c>
      <c r="D273">
        <v>8</v>
      </c>
      <c r="E273">
        <v>9</v>
      </c>
      <c r="F273">
        <v>11</v>
      </c>
      <c r="G273">
        <v>19</v>
      </c>
      <c r="H273">
        <v>23</v>
      </c>
      <c r="I273">
        <v>3</v>
      </c>
      <c r="J273" t="str">
        <v>6 - 8 - 9 - 11 - 19 - 23 [CB: 3]</v>
      </c>
      <c r="K273">
        <f>SUM(C273:H273)</f>
        <v>76</v>
      </c>
      <c r="L273">
        <f>AVERAGE(C273:H273)</f>
        <v>12.7</v>
      </c>
      <c r="M273">
        <f>MAX(C273:H273)-MIN(C273:H273)</f>
        <v>17</v>
      </c>
      <c r="N273">
        <f>SUMPRODUCT(MOD(C273:H273,2))</f>
        <v>4</v>
      </c>
      <c r="O273">
        <f>6-N273</f>
        <v>2</v>
      </c>
      <c r="P273">
        <f>COUNTIF(C273:H273,"&lt;=14")</f>
        <v>4</v>
      </c>
      <c r="Q273">
        <f>COUNTIF(C273:H273,"&gt;=15")</f>
        <v>2</v>
      </c>
      <c r="R273">
        <f>SUMPRODUCT(--(D273:H273-C273:G273=1))</f>
        <v>1</v>
      </c>
      <c r="S273">
        <f>SUMPRODUCT(COUNTIF(C274:H274,C273:H273))</f>
        <v>2</v>
      </c>
      <c r="T273">
        <f>AVERAGE(K273:K277)</f>
        <v>76</v>
      </c>
      <c r="U273">
        <f>AVERAGE(K273:K292)</f>
        <v>76</v>
      </c>
      <c r="V273">
        <f>T273-U273</f>
        <v>0</v>
      </c>
      <c r="W273" t="str">
        <f>IF(T273&gt;U273,"EXPANDING (ABOVE TREND)",IF(T273&lt;U273,"CONTRACTING (BELOW TREND)","NEUTRAL"))</f>
        <v>NEUTRAL</v>
      </c>
    </row>
    <row r="274">
      <c r="A274">
        <v>201</v>
      </c>
      <c r="B274" t="str">
        <v>2024-02-20</v>
      </c>
      <c r="C274">
        <v>5</v>
      </c>
      <c r="D274">
        <v>8</v>
      </c>
      <c r="E274">
        <v>20</v>
      </c>
      <c r="F274">
        <v>22</v>
      </c>
      <c r="G274">
        <v>23</v>
      </c>
      <c r="H274">
        <v>27</v>
      </c>
      <c r="I274">
        <v>2</v>
      </c>
      <c r="J274" t="str">
        <v>5 - 8 - 20 - 22 - 23 - 27 [CB: 2]</v>
      </c>
      <c r="K274">
        <f>SUM(C274:H274)</f>
        <v>105</v>
      </c>
      <c r="L274">
        <f>AVERAGE(C274:H274)</f>
        <v>17.5</v>
      </c>
      <c r="M274">
        <f>MAX(C274:H274)-MIN(C274:H274)</f>
        <v>22</v>
      </c>
      <c r="N274">
        <f>SUMPRODUCT(MOD(C274:H274,2))</f>
        <v>3</v>
      </c>
      <c r="O274">
        <f>6-N274</f>
        <v>3</v>
      </c>
      <c r="P274">
        <f>COUNTIF(C274:H274,"&lt;=14")</f>
        <v>2</v>
      </c>
      <c r="Q274">
        <f>COUNTIF(C274:H274,"&gt;=15")</f>
        <v>4</v>
      </c>
      <c r="R274">
        <f>SUMPRODUCT(--(D274:H274-C274:G274=1))</f>
        <v>1</v>
      </c>
      <c r="S274">
        <f>SUMPRODUCT(COUNTIF(C275:H275,C274:H274))</f>
        <v>1</v>
      </c>
      <c r="T274">
        <f>AVERAGE(K274:K278)</f>
        <v>105</v>
      </c>
      <c r="U274">
        <f>AVERAGE(K274:K293)</f>
        <v>105</v>
      </c>
      <c r="V274">
        <f>T274-U274</f>
        <v>0</v>
      </c>
      <c r="W274" t="str">
        <f>IF(T274&gt;U274,"EXPANDING (ABOVE TREND)",IF(T274&lt;U274,"CONTRACTING (BELOW TREND)","NEUTRAL"))</f>
        <v>NEUTRAL</v>
      </c>
    </row>
    <row r="275">
      <c r="A275">
        <v>200</v>
      </c>
      <c r="B275" t="str">
        <v>2024-02-16</v>
      </c>
      <c r="C275">
        <v>6</v>
      </c>
      <c r="D275">
        <v>12</v>
      </c>
      <c r="E275">
        <v>15</v>
      </c>
      <c r="F275">
        <v>16</v>
      </c>
      <c r="G275">
        <v>18</v>
      </c>
      <c r="H275">
        <v>22</v>
      </c>
      <c r="I275">
        <v>1</v>
      </c>
      <c r="J275" t="str">
        <v>6 - 12 - 15 - 16 - 18 - 22 [CB: 1]</v>
      </c>
      <c r="K275">
        <f>SUM(C275:H275)</f>
        <v>89</v>
      </c>
      <c r="L275">
        <f>AVERAGE(C275:H275)</f>
        <v>14.8</v>
      </c>
      <c r="M275">
        <f>MAX(C275:H275)-MIN(C275:H275)</f>
        <v>16</v>
      </c>
      <c r="N275">
        <f>SUMPRODUCT(MOD(C275:H275,2))</f>
        <v>1</v>
      </c>
      <c r="O275">
        <f>6-N275</f>
        <v>5</v>
      </c>
      <c r="P275">
        <f>COUNTIF(C275:H275,"&lt;=14")</f>
        <v>2</v>
      </c>
      <c r="Q275">
        <f>COUNTIF(C275:H275,"&gt;=15")</f>
        <v>4</v>
      </c>
      <c r="R275">
        <f>SUMPRODUCT(--(D275:H275-C275:G275=1))</f>
        <v>1</v>
      </c>
      <c r="S275">
        <f>SUMPRODUCT(COUNTIF(C276:H276,C275:H275))</f>
        <v>3</v>
      </c>
      <c r="T275">
        <f>AVERAGE(K275:K279)</f>
        <v>89</v>
      </c>
      <c r="U275">
        <f>AVERAGE(K275:K294)</f>
        <v>89</v>
      </c>
      <c r="V275">
        <f>T275-U275</f>
        <v>0</v>
      </c>
      <c r="W275" t="str">
        <f>IF(T275&gt;U275,"EXPANDING (ABOVE TREND)",IF(T275&lt;U275,"CONTRACTING (BELOW TREND)","NEUTRAL"))</f>
        <v>NEUTRAL</v>
      </c>
    </row>
    <row r="276">
      <c r="A276">
        <v>199</v>
      </c>
      <c r="B276" t="str">
        <v>2024-02-13</v>
      </c>
      <c r="C276">
        <v>4</v>
      </c>
      <c r="D276">
        <v>6</v>
      </c>
      <c r="E276">
        <v>12</v>
      </c>
      <c r="F276">
        <v>16</v>
      </c>
      <c r="G276">
        <v>25</v>
      </c>
      <c r="H276">
        <v>26</v>
      </c>
      <c r="I276">
        <v>1</v>
      </c>
      <c r="J276" t="str">
        <v>4 - 6 - 12 - 16 - 25 - 26 [CB: 1]</v>
      </c>
      <c r="K276">
        <f>SUM(C276:H276)</f>
        <v>89</v>
      </c>
      <c r="L276">
        <f>AVERAGE(C276:H276)</f>
        <v>14.8</v>
      </c>
      <c r="M276">
        <f>MAX(C276:H276)-MIN(C276:H276)</f>
        <v>22</v>
      </c>
      <c r="N276">
        <f>SUMPRODUCT(MOD(C276:H276,2))</f>
        <v>1</v>
      </c>
      <c r="O276">
        <f>6-N276</f>
        <v>5</v>
      </c>
      <c r="P276">
        <f>COUNTIF(C276:H276,"&lt;=14")</f>
        <v>3</v>
      </c>
      <c r="Q276">
        <f>COUNTIF(C276:H276,"&gt;=15")</f>
        <v>3</v>
      </c>
      <c r="R276">
        <f>SUMPRODUCT(--(D276:H276-C276:G276=1))</f>
        <v>1</v>
      </c>
      <c r="S276">
        <f>SUMPRODUCT(COUNTIF(C277:H277,C276:H276))</f>
        <v>2</v>
      </c>
      <c r="T276">
        <f>AVERAGE(K276:K280)</f>
        <v>89</v>
      </c>
      <c r="U276">
        <f>AVERAGE(K276:K295)</f>
        <v>89</v>
      </c>
      <c r="V276">
        <f>T276-U276</f>
        <v>0</v>
      </c>
      <c r="W276" t="str">
        <f>IF(T276&gt;U276,"EXPANDING (ABOVE TREND)",IF(T276&lt;U276,"CONTRACTING (BELOW TREND)","NEUTRAL"))</f>
        <v>NEUTRAL</v>
      </c>
    </row>
    <row r="277">
      <c r="A277">
        <v>198</v>
      </c>
      <c r="B277" t="str">
        <v>2024-02-09</v>
      </c>
      <c r="C277">
        <v>3</v>
      </c>
      <c r="D277">
        <v>4</v>
      </c>
      <c r="E277">
        <v>18</v>
      </c>
      <c r="F277">
        <v>19</v>
      </c>
      <c r="G277">
        <v>20</v>
      </c>
      <c r="H277">
        <v>26</v>
      </c>
      <c r="I277">
        <v>3</v>
      </c>
      <c r="J277" t="str">
        <v>3 - 4 - 18 - 19 - 20 - 26 [CB: 3]</v>
      </c>
      <c r="K277">
        <f>SUM(C277:H277)</f>
        <v>90</v>
      </c>
      <c r="L277">
        <f>AVERAGE(C277:H277)</f>
        <v>15</v>
      </c>
      <c r="M277">
        <f>MAX(C277:H277)-MIN(C277:H277)</f>
        <v>23</v>
      </c>
      <c r="N277">
        <f>SUMPRODUCT(MOD(C277:H277,2))</f>
        <v>2</v>
      </c>
      <c r="O277">
        <f>6-N277</f>
        <v>4</v>
      </c>
      <c r="P277">
        <f>COUNTIF(C277:H277,"&lt;=14")</f>
        <v>2</v>
      </c>
      <c r="Q277">
        <f>COUNTIF(C277:H277,"&gt;=15")</f>
        <v>4</v>
      </c>
      <c r="R277">
        <f>SUMPRODUCT(--(D277:H277-C277:G277=1))</f>
        <v>3</v>
      </c>
      <c r="S277">
        <f>SUMPRODUCT(COUNTIF(C278:H278,C277:H277))</f>
        <v>2</v>
      </c>
      <c r="T277">
        <f>AVERAGE(K277:K281)</f>
        <v>90</v>
      </c>
      <c r="U277">
        <f>AVERAGE(K277:K296)</f>
        <v>90</v>
      </c>
      <c r="V277">
        <f>T277-U277</f>
        <v>0</v>
      </c>
      <c r="W277" t="str">
        <f>IF(T277&gt;U277,"EXPANDING (ABOVE TREND)",IF(T277&lt;U277,"CONTRACTING (BELOW TREND)","NEUTRAL"))</f>
        <v>NEUTRAL</v>
      </c>
    </row>
    <row r="278">
      <c r="A278">
        <v>197</v>
      </c>
      <c r="B278" t="str">
        <v>2024-02-06</v>
      </c>
      <c r="C278">
        <v>3</v>
      </c>
      <c r="D278">
        <v>9</v>
      </c>
      <c r="E278">
        <v>12</v>
      </c>
      <c r="F278">
        <v>13</v>
      </c>
      <c r="G278">
        <v>19</v>
      </c>
      <c r="H278">
        <v>27</v>
      </c>
      <c r="I278">
        <v>3</v>
      </c>
      <c r="J278" t="str">
        <v>3 - 9 - 12 - 13 - 19 - 27 [CB: 3]</v>
      </c>
      <c r="K278">
        <f>SUM(C278:H278)</f>
        <v>83</v>
      </c>
      <c r="L278">
        <f>AVERAGE(C278:H278)</f>
        <v>13.8</v>
      </c>
      <c r="M278">
        <f>MAX(C278:H278)-MIN(C278:H278)</f>
        <v>24</v>
      </c>
      <c r="N278">
        <f>SUMPRODUCT(MOD(C278:H278,2))</f>
        <v>5</v>
      </c>
      <c r="O278">
        <f>6-N278</f>
        <v>1</v>
      </c>
      <c r="P278">
        <f>COUNTIF(C278:H278,"&lt;=14")</f>
        <v>4</v>
      </c>
      <c r="Q278">
        <f>COUNTIF(C278:H278,"&gt;=15")</f>
        <v>2</v>
      </c>
      <c r="R278">
        <f>SUMPRODUCT(--(D278:H278-C278:G278=1))</f>
        <v>1</v>
      </c>
      <c r="S278">
        <f>SUMPRODUCT(COUNTIF(C279:H279,C278:H278))</f>
        <v>1</v>
      </c>
      <c r="T278">
        <f>AVERAGE(K278:K282)</f>
        <v>83</v>
      </c>
      <c r="U278">
        <f>AVERAGE(K278:K297)</f>
        <v>83</v>
      </c>
      <c r="V278">
        <f>T278-U278</f>
        <v>0</v>
      </c>
      <c r="W278" t="str">
        <f>IF(T278&gt;U278,"EXPANDING (ABOVE TREND)",IF(T278&lt;U278,"CONTRACTING (BELOW TREND)","NEUTRAL"))</f>
        <v>NEUTRAL</v>
      </c>
    </row>
    <row r="279">
      <c r="A279">
        <v>196</v>
      </c>
      <c r="B279" t="str">
        <v>2024-02-02</v>
      </c>
      <c r="C279">
        <v>1</v>
      </c>
      <c r="D279">
        <v>5</v>
      </c>
      <c r="E279">
        <v>12</v>
      </c>
      <c r="F279">
        <v>21</v>
      </c>
      <c r="G279">
        <v>26</v>
      </c>
      <c r="H279">
        <v>28</v>
      </c>
      <c r="I279">
        <v>3</v>
      </c>
      <c r="J279" t="str">
        <v>1 - 5 - 12 - 21 - 26 - 28 [CB: 3]</v>
      </c>
      <c r="K279">
        <f>SUM(C279:H279)</f>
        <v>93</v>
      </c>
      <c r="L279">
        <f>AVERAGE(C279:H279)</f>
        <v>15.5</v>
      </c>
      <c r="M279">
        <f>MAX(C279:H279)-MIN(C279:H279)</f>
        <v>27</v>
      </c>
      <c r="N279">
        <f>SUMPRODUCT(MOD(C279:H279,2))</f>
        <v>3</v>
      </c>
      <c r="O279">
        <f>6-N279</f>
        <v>3</v>
      </c>
      <c r="P279">
        <f>COUNTIF(C279:H279,"&lt;=14")</f>
        <v>3</v>
      </c>
      <c r="Q279">
        <f>COUNTIF(C279:H279,"&gt;=15")</f>
        <v>3</v>
      </c>
      <c r="R279">
        <f>SUMPRODUCT(--(D279:H279-C279:G279=1))</f>
        <v>0</v>
      </c>
      <c r="S279">
        <f>SUMPRODUCT(COUNTIF(C280:H280,C279:H279))</f>
        <v>2</v>
      </c>
      <c r="T279">
        <f>AVERAGE(K279:K283)</f>
        <v>93</v>
      </c>
      <c r="U279">
        <f>AVERAGE(K279:K298)</f>
        <v>93</v>
      </c>
      <c r="V279">
        <f>T279-U279</f>
        <v>0</v>
      </c>
      <c r="W279" t="str">
        <f>IF(T279&gt;U279,"EXPANDING (ABOVE TREND)",IF(T279&lt;U279,"CONTRACTING (BELOW TREND)","NEUTRAL"))</f>
        <v>NEUTRAL</v>
      </c>
    </row>
    <row r="280">
      <c r="A280">
        <v>195</v>
      </c>
      <c r="B280" t="str">
        <v>2024-01-30</v>
      </c>
      <c r="C280">
        <v>1</v>
      </c>
      <c r="D280">
        <v>4</v>
      </c>
      <c r="E280">
        <v>6</v>
      </c>
      <c r="F280">
        <v>20</v>
      </c>
      <c r="G280">
        <v>23</v>
      </c>
      <c r="H280">
        <v>26</v>
      </c>
      <c r="I280">
        <v>1</v>
      </c>
      <c r="J280" t="str">
        <v>1 - 4 - 6 - 20 - 23 - 26 [CB: 1]</v>
      </c>
      <c r="K280">
        <f>SUM(C280:H280)</f>
        <v>80</v>
      </c>
      <c r="L280">
        <f>AVERAGE(C280:H280)</f>
        <v>13.3</v>
      </c>
      <c r="M280">
        <f>MAX(C280:H280)-MIN(C280:H280)</f>
        <v>25</v>
      </c>
      <c r="N280">
        <f>SUMPRODUCT(MOD(C280:H280,2))</f>
        <v>2</v>
      </c>
      <c r="O280">
        <f>6-N280</f>
        <v>4</v>
      </c>
      <c r="P280">
        <f>COUNTIF(C280:H280,"&lt;=14")</f>
        <v>3</v>
      </c>
      <c r="Q280">
        <f>COUNTIF(C280:H280,"&gt;=15")</f>
        <v>3</v>
      </c>
      <c r="R280">
        <f>SUMPRODUCT(--(D280:H280-C280:G280=1))</f>
        <v>0</v>
      </c>
      <c r="S280">
        <f>SUMPRODUCT(COUNTIF(C281:H281,C280:H280))</f>
        <v>4</v>
      </c>
      <c r="T280">
        <f>AVERAGE(K280:K284)</f>
        <v>80</v>
      </c>
      <c r="U280">
        <f>AVERAGE(K280:K299)</f>
        <v>80</v>
      </c>
      <c r="V280">
        <f>T280-U280</f>
        <v>0</v>
      </c>
      <c r="W280" t="str">
        <f>IF(T280&gt;U280,"EXPANDING (ABOVE TREND)",IF(T280&lt;U280,"CONTRACTING (BELOW TREND)","NEUTRAL"))</f>
        <v>NEUTRAL</v>
      </c>
    </row>
    <row r="281">
      <c r="A281">
        <v>194</v>
      </c>
      <c r="B281" t="str">
        <v>2024-01-26</v>
      </c>
      <c r="C281">
        <v>4</v>
      </c>
      <c r="D281">
        <v>6</v>
      </c>
      <c r="E281">
        <v>9</v>
      </c>
      <c r="F281">
        <v>14</v>
      </c>
      <c r="G281">
        <v>23</v>
      </c>
      <c r="H281">
        <v>26</v>
      </c>
      <c r="I281">
        <v>1</v>
      </c>
      <c r="J281" t="str">
        <v>4 - 6 - 9 - 14 - 23 - 26 [CB: 1]</v>
      </c>
      <c r="K281">
        <f>SUM(C281:H281)</f>
        <v>82</v>
      </c>
      <c r="L281">
        <f>AVERAGE(C281:H281)</f>
        <v>13.7</v>
      </c>
      <c r="M281">
        <f>MAX(C281:H281)-MIN(C281:H281)</f>
        <v>22</v>
      </c>
      <c r="N281">
        <f>SUMPRODUCT(MOD(C281:H281,2))</f>
        <v>2</v>
      </c>
      <c r="O281">
        <f>6-N281</f>
        <v>4</v>
      </c>
      <c r="P281">
        <f>COUNTIF(C281:H281,"&lt;=14")</f>
        <v>4</v>
      </c>
      <c r="Q281">
        <f>COUNTIF(C281:H281,"&gt;=15")</f>
        <v>2</v>
      </c>
      <c r="R281">
        <f>SUMPRODUCT(--(D281:H281-C281:G281=1))</f>
        <v>0</v>
      </c>
      <c r="S281">
        <f>SUMPRODUCT(COUNTIF(C282:H282,C281:H281))</f>
        <v>0</v>
      </c>
      <c r="T281">
        <f>AVERAGE(K281:K285)</f>
        <v>82</v>
      </c>
      <c r="U281">
        <f>AVERAGE(K281:K300)</f>
        <v>82</v>
      </c>
      <c r="V281">
        <f>T281-U281</f>
        <v>0</v>
      </c>
      <c r="W281" t="str">
        <f>IF(T281&gt;U281,"EXPANDING (ABOVE TREND)",IF(T281&lt;U281,"CONTRACTING (BELOW TREND)","NEUTRAL"))</f>
        <v>NEUTRAL</v>
      </c>
    </row>
    <row r="282">
      <c r="A282">
        <v>193</v>
      </c>
      <c r="B282" t="str">
        <v>2024-01-23</v>
      </c>
      <c r="C282">
        <v>13</v>
      </c>
      <c r="D282">
        <v>15</v>
      </c>
      <c r="E282">
        <v>18</v>
      </c>
      <c r="F282">
        <v>21</v>
      </c>
      <c r="G282">
        <v>22</v>
      </c>
      <c r="H282">
        <v>28</v>
      </c>
      <c r="I282">
        <v>3</v>
      </c>
      <c r="J282" t="str">
        <v>13 - 15 - 18 - 21 - 22 - 28 [CB: 3]</v>
      </c>
      <c r="K282">
        <f>SUM(C282:H282)</f>
        <v>117</v>
      </c>
      <c r="L282">
        <f>AVERAGE(C282:H282)</f>
        <v>19.5</v>
      </c>
      <c r="M282">
        <f>MAX(C282:H282)-MIN(C282:H282)</f>
        <v>15</v>
      </c>
      <c r="N282">
        <f>SUMPRODUCT(MOD(C282:H282,2))</f>
        <v>3</v>
      </c>
      <c r="O282">
        <f>6-N282</f>
        <v>3</v>
      </c>
      <c r="P282">
        <f>COUNTIF(C282:H282,"&lt;=14")</f>
        <v>1</v>
      </c>
      <c r="Q282">
        <f>COUNTIF(C282:H282,"&gt;=15")</f>
        <v>5</v>
      </c>
      <c r="R282">
        <f>SUMPRODUCT(--(D282:H282-C282:G282=1))</f>
        <v>1</v>
      </c>
      <c r="S282">
        <f>SUMPRODUCT(COUNTIF(C283:H283,C282:H282))</f>
        <v>0</v>
      </c>
      <c r="T282">
        <f>AVERAGE(K282:K286)</f>
        <v>117</v>
      </c>
      <c r="U282">
        <f>AVERAGE(K282:K301)</f>
        <v>117</v>
      </c>
      <c r="V282">
        <f>T282-U282</f>
        <v>0</v>
      </c>
      <c r="W282" t="str">
        <f>IF(T282&gt;U282,"EXPANDING (ABOVE TREND)",IF(T282&lt;U282,"CONTRACTING (BELOW TREND)","NEUTRAL"))</f>
        <v>NEUTRAL</v>
      </c>
    </row>
    <row r="283">
      <c r="A283">
        <v>192</v>
      </c>
      <c r="B283" t="str">
        <v>2024-01-19</v>
      </c>
      <c r="C283">
        <v>3</v>
      </c>
      <c r="D283">
        <v>6</v>
      </c>
      <c r="E283">
        <v>12</v>
      </c>
      <c r="F283">
        <v>17</v>
      </c>
      <c r="G283">
        <v>24</v>
      </c>
      <c r="H283">
        <v>25</v>
      </c>
      <c r="I283">
        <v>3</v>
      </c>
      <c r="J283" t="str">
        <v>3 - 6 - 12 - 17 - 24 - 25 [CB: 3]</v>
      </c>
      <c r="K283">
        <f>SUM(C283:H283)</f>
        <v>87</v>
      </c>
      <c r="L283">
        <f>AVERAGE(C283:H283)</f>
        <v>14.5</v>
      </c>
      <c r="M283">
        <f>MAX(C283:H283)-MIN(C283:H283)</f>
        <v>22</v>
      </c>
      <c r="N283">
        <f>SUMPRODUCT(MOD(C283:H283,2))</f>
        <v>3</v>
      </c>
      <c r="O283">
        <f>6-N283</f>
        <v>3</v>
      </c>
      <c r="P283">
        <f>COUNTIF(C283:H283,"&lt;=14")</f>
        <v>3</v>
      </c>
      <c r="Q283">
        <f>COUNTIF(C283:H283,"&gt;=15")</f>
        <v>3</v>
      </c>
      <c r="R283">
        <f>SUMPRODUCT(--(D283:H283-C283:G283=1))</f>
        <v>1</v>
      </c>
      <c r="S283">
        <f>SUMPRODUCT(COUNTIF(C284:H284,C283:H283))</f>
        <v>2</v>
      </c>
      <c r="T283">
        <f>AVERAGE(K283:K287)</f>
        <v>87</v>
      </c>
      <c r="U283">
        <f>AVERAGE(K283:K302)</f>
        <v>87</v>
      </c>
      <c r="V283">
        <f>T283-U283</f>
        <v>0</v>
      </c>
      <c r="W283" t="str">
        <f>IF(T283&gt;U283,"EXPANDING (ABOVE TREND)",IF(T283&lt;U283,"CONTRACTING (BELOW TREND)","NEUTRAL"))</f>
        <v>NEUTRAL</v>
      </c>
    </row>
    <row r="284">
      <c r="A284">
        <v>191</v>
      </c>
      <c r="B284" t="str">
        <v>2024-01-16</v>
      </c>
      <c r="C284">
        <v>3</v>
      </c>
      <c r="D284">
        <v>12</v>
      </c>
      <c r="E284">
        <v>14</v>
      </c>
      <c r="F284">
        <v>26</v>
      </c>
      <c r="G284">
        <v>27</v>
      </c>
      <c r="H284">
        <v>28</v>
      </c>
      <c r="I284">
        <v>3</v>
      </c>
      <c r="J284" t="str">
        <v>3 - 12 - 14 - 26 - 27 - 28 [CB: 3]</v>
      </c>
      <c r="K284">
        <f>SUM(C284:H284)</f>
        <v>110</v>
      </c>
      <c r="L284">
        <f>AVERAGE(C284:H284)</f>
        <v>18.3</v>
      </c>
      <c r="M284">
        <f>MAX(C284:H284)-MIN(C284:H284)</f>
        <v>25</v>
      </c>
      <c r="N284">
        <f>SUMPRODUCT(MOD(C284:H284,2))</f>
        <v>2</v>
      </c>
      <c r="O284">
        <f>6-N284</f>
        <v>4</v>
      </c>
      <c r="P284">
        <f>COUNTIF(C284:H284,"&lt;=14")</f>
        <v>3</v>
      </c>
      <c r="Q284">
        <f>COUNTIF(C284:H284,"&gt;=15")</f>
        <v>3</v>
      </c>
      <c r="R284">
        <f>SUMPRODUCT(--(D284:H284-C284:G284=1))</f>
        <v>2</v>
      </c>
      <c r="S284">
        <f>SUMPRODUCT(COUNTIF(C285:H285,C284:H284))</f>
        <v>2</v>
      </c>
      <c r="T284">
        <f>AVERAGE(K284:K288)</f>
        <v>110</v>
      </c>
      <c r="U284">
        <f>AVERAGE(K284:K303)</f>
        <v>110</v>
      </c>
      <c r="V284">
        <f>T284-U284</f>
        <v>0</v>
      </c>
      <c r="W284" t="str">
        <f>IF(T284&gt;U284,"EXPANDING (ABOVE TREND)",IF(T284&lt;U284,"CONTRACTING (BELOW TREND)","NEUTRAL"))</f>
        <v>NEUTRAL</v>
      </c>
    </row>
    <row r="285">
      <c r="A285">
        <v>190</v>
      </c>
      <c r="B285" t="str">
        <v>2024-01-12</v>
      </c>
      <c r="C285">
        <v>6</v>
      </c>
      <c r="D285">
        <v>12</v>
      </c>
      <c r="E285">
        <v>17</v>
      </c>
      <c r="F285">
        <v>20</v>
      </c>
      <c r="G285">
        <v>23</v>
      </c>
      <c r="H285">
        <v>26</v>
      </c>
      <c r="I285">
        <v>2</v>
      </c>
      <c r="J285" t="str">
        <v>6 - 12 - 17 - 20 - 23 - 26 [CB: 2]</v>
      </c>
      <c r="K285">
        <f>SUM(C285:H285)</f>
        <v>104</v>
      </c>
      <c r="L285">
        <f>AVERAGE(C285:H285)</f>
        <v>17.3</v>
      </c>
      <c r="M285">
        <f>MAX(C285:H285)-MIN(C285:H285)</f>
        <v>20</v>
      </c>
      <c r="N285">
        <f>SUMPRODUCT(MOD(C285:H285,2))</f>
        <v>2</v>
      </c>
      <c r="O285">
        <f>6-N285</f>
        <v>4</v>
      </c>
      <c r="P285">
        <f>COUNTIF(C285:H285,"&lt;=14")</f>
        <v>2</v>
      </c>
      <c r="Q285">
        <f>COUNTIF(C285:H285,"&gt;=15")</f>
        <v>4</v>
      </c>
      <c r="R285">
        <f>SUMPRODUCT(--(D285:H285-C285:G285=1))</f>
        <v>0</v>
      </c>
      <c r="S285">
        <f>SUMPRODUCT(COUNTIF(C286:H286,C285:H285))</f>
        <v>2</v>
      </c>
      <c r="T285">
        <f>AVERAGE(K285:K289)</f>
        <v>104</v>
      </c>
      <c r="U285">
        <f>AVERAGE(K285:K304)</f>
        <v>104</v>
      </c>
      <c r="V285">
        <f>T285-U285</f>
        <v>0</v>
      </c>
      <c r="W285" t="str">
        <f>IF(T285&gt;U285,"EXPANDING (ABOVE TREND)",IF(T285&lt;U285,"CONTRACTING (BELOW TREND)","NEUTRAL"))</f>
        <v>NEUTRAL</v>
      </c>
    </row>
    <row r="286">
      <c r="A286">
        <v>189</v>
      </c>
      <c r="B286" t="str">
        <v>2024-01-09</v>
      </c>
      <c r="C286">
        <v>1</v>
      </c>
      <c r="D286">
        <v>3</v>
      </c>
      <c r="E286">
        <v>7</v>
      </c>
      <c r="F286">
        <v>12</v>
      </c>
      <c r="G286">
        <v>17</v>
      </c>
      <c r="H286">
        <v>21</v>
      </c>
      <c r="I286">
        <v>2</v>
      </c>
      <c r="J286" t="str">
        <v>1 - 3 - 7 - 12 - 17 - 21 [CB: 2]</v>
      </c>
      <c r="K286">
        <f>SUM(C286:H286)</f>
        <v>61</v>
      </c>
      <c r="L286">
        <f>AVERAGE(C286:H286)</f>
        <v>10.2</v>
      </c>
      <c r="M286">
        <f>MAX(C286:H286)-MIN(C286:H286)</f>
        <v>20</v>
      </c>
      <c r="N286">
        <f>SUMPRODUCT(MOD(C286:H286,2))</f>
        <v>5</v>
      </c>
      <c r="O286">
        <f>6-N286</f>
        <v>1</v>
      </c>
      <c r="P286">
        <f>COUNTIF(C286:H286,"&lt;=14")</f>
        <v>4</v>
      </c>
      <c r="Q286">
        <f>COUNTIF(C286:H286,"&gt;=15")</f>
        <v>2</v>
      </c>
      <c r="R286">
        <f>SUMPRODUCT(--(D286:H286-C286:G286=1))</f>
        <v>0</v>
      </c>
      <c r="S286">
        <f>SUMPRODUCT(COUNTIF(C287:H287,C286:H286))</f>
        <v>3</v>
      </c>
      <c r="T286">
        <f>AVERAGE(K286:K290)</f>
        <v>61</v>
      </c>
      <c r="U286">
        <f>AVERAGE(K286:K305)</f>
        <v>61</v>
      </c>
      <c r="V286">
        <f>T286-U286</f>
        <v>0</v>
      </c>
      <c r="W286" t="str">
        <f>IF(T286&gt;U286,"EXPANDING (ABOVE TREND)",IF(T286&lt;U286,"CONTRACTING (BELOW TREND)","NEUTRAL"))</f>
        <v>NEUTRAL</v>
      </c>
    </row>
    <row r="287">
      <c r="A287">
        <v>188</v>
      </c>
      <c r="B287" t="str">
        <v>2024-01-05</v>
      </c>
      <c r="C287">
        <v>1</v>
      </c>
      <c r="D287">
        <v>3</v>
      </c>
      <c r="E287">
        <v>12</v>
      </c>
      <c r="F287">
        <v>18</v>
      </c>
      <c r="G287">
        <v>22</v>
      </c>
      <c r="H287">
        <v>23</v>
      </c>
      <c r="I287">
        <v>3</v>
      </c>
      <c r="J287" t="str">
        <v>1 - 3 - 12 - 18 - 22 - 23 [CB: 3]</v>
      </c>
      <c r="K287">
        <f>SUM(C287:H287)</f>
        <v>79</v>
      </c>
      <c r="L287">
        <f>AVERAGE(C287:H287)</f>
        <v>13.2</v>
      </c>
      <c r="M287">
        <f>MAX(C287:H287)-MIN(C287:H287)</f>
        <v>22</v>
      </c>
      <c r="N287">
        <f>SUMPRODUCT(MOD(C287:H287,2))</f>
        <v>3</v>
      </c>
      <c r="O287">
        <f>6-N287</f>
        <v>3</v>
      </c>
      <c r="P287">
        <f>COUNTIF(C287:H287,"&lt;=14")</f>
        <v>3</v>
      </c>
      <c r="Q287">
        <f>COUNTIF(C287:H287,"&gt;=15")</f>
        <v>3</v>
      </c>
      <c r="R287">
        <f>SUMPRODUCT(--(D287:H287-C287:G287=1))</f>
        <v>1</v>
      </c>
      <c r="S287">
        <f>SUMPRODUCT(COUNTIF(C288:H288,C287:H287))</f>
        <v>2</v>
      </c>
      <c r="T287">
        <f>AVERAGE(K287:K291)</f>
        <v>79</v>
      </c>
      <c r="U287">
        <f>AVERAGE(K287:K306)</f>
        <v>79</v>
      </c>
      <c r="V287">
        <f>T287-U287</f>
        <v>0</v>
      </c>
      <c r="W287" t="str">
        <f>IF(T287&gt;U287,"EXPANDING (ABOVE TREND)",IF(T287&lt;U287,"CONTRACTING (BELOW TREND)","NEUTRAL"))</f>
        <v>NEUTRAL</v>
      </c>
    </row>
    <row r="288">
      <c r="A288">
        <v>187</v>
      </c>
      <c r="B288" t="str">
        <v>2024-01-02</v>
      </c>
      <c r="C288">
        <v>2</v>
      </c>
      <c r="D288">
        <v>3</v>
      </c>
      <c r="E288">
        <v>7</v>
      </c>
      <c r="F288">
        <v>9</v>
      </c>
      <c r="G288">
        <v>19</v>
      </c>
      <c r="H288">
        <v>23</v>
      </c>
      <c r="I288">
        <v>2</v>
      </c>
      <c r="J288" t="str">
        <v>2 - 3 - 7 - 9 - 19 - 23 [CB: 2]</v>
      </c>
      <c r="K288">
        <f>SUM(C288:H288)</f>
        <v>63</v>
      </c>
      <c r="L288">
        <f>AVERAGE(C288:H288)</f>
        <v>10.5</v>
      </c>
      <c r="M288">
        <f>MAX(C288:H288)-MIN(C288:H288)</f>
        <v>21</v>
      </c>
      <c r="N288">
        <f>SUMPRODUCT(MOD(C288:H288,2))</f>
        <v>5</v>
      </c>
      <c r="O288">
        <f>6-N288</f>
        <v>1</v>
      </c>
      <c r="P288">
        <f>COUNTIF(C288:H288,"&lt;=14")</f>
        <v>4</v>
      </c>
      <c r="Q288">
        <f>COUNTIF(C288:H288,"&gt;=15")</f>
        <v>2</v>
      </c>
      <c r="R288">
        <f>SUMPRODUCT(--(D288:H288-C288:G288=1))</f>
        <v>1</v>
      </c>
      <c r="S288">
        <f>SUMPRODUCT(COUNTIF(C289:H289,C288:H288))</f>
        <v>1</v>
      </c>
      <c r="T288">
        <f>AVERAGE(K288:K292)</f>
        <v>63</v>
      </c>
      <c r="U288">
        <f>AVERAGE(K288:K307)</f>
        <v>63</v>
      </c>
      <c r="V288">
        <f>T288-U288</f>
        <v>0</v>
      </c>
      <c r="W288" t="str">
        <f>IF(T288&gt;U288,"EXPANDING (ABOVE TREND)",IF(T288&lt;U288,"CONTRACTING (BELOW TREND)","NEUTRAL"))</f>
        <v>NEUTRAL</v>
      </c>
    </row>
    <row r="289">
      <c r="A289">
        <v>186</v>
      </c>
      <c r="B289" t="str">
        <v>2023-12-29</v>
      </c>
      <c r="C289">
        <v>2</v>
      </c>
      <c r="D289">
        <v>5</v>
      </c>
      <c r="E289">
        <v>15</v>
      </c>
      <c r="F289">
        <v>16</v>
      </c>
      <c r="G289">
        <v>26</v>
      </c>
      <c r="H289">
        <v>28</v>
      </c>
      <c r="I289">
        <v>3</v>
      </c>
      <c r="J289" t="str">
        <v>2 - 5 - 15 - 16 - 26 - 28 [CB: 3]</v>
      </c>
      <c r="K289">
        <f>SUM(C289:H289)</f>
        <v>92</v>
      </c>
      <c r="L289">
        <f>AVERAGE(C289:H289)</f>
        <v>15.3</v>
      </c>
      <c r="M289">
        <f>MAX(C289:H289)-MIN(C289:H289)</f>
        <v>26</v>
      </c>
      <c r="N289">
        <f>SUMPRODUCT(MOD(C289:H289,2))</f>
        <v>2</v>
      </c>
      <c r="O289">
        <f>6-N289</f>
        <v>4</v>
      </c>
      <c r="P289">
        <f>COUNTIF(C289:H289,"&lt;=14")</f>
        <v>2</v>
      </c>
      <c r="Q289">
        <f>COUNTIF(C289:H289,"&gt;=15")</f>
        <v>4</v>
      </c>
      <c r="R289">
        <f>SUMPRODUCT(--(D289:H289-C289:G289=1))</f>
        <v>1</v>
      </c>
      <c r="S289">
        <f>SUMPRODUCT(COUNTIF(C290:H290,C289:H289))</f>
        <v>1</v>
      </c>
      <c r="T289">
        <f>AVERAGE(K289:K293)</f>
        <v>92</v>
      </c>
      <c r="U289">
        <f>AVERAGE(K289:K308)</f>
        <v>92</v>
      </c>
      <c r="V289">
        <f>T289-U289</f>
        <v>0</v>
      </c>
      <c r="W289" t="str">
        <f>IF(T289&gt;U289,"EXPANDING (ABOVE TREND)",IF(T289&lt;U289,"CONTRACTING (BELOW TREND)","NEUTRAL"))</f>
        <v>NEUTRAL</v>
      </c>
    </row>
    <row r="290">
      <c r="A290">
        <v>185</v>
      </c>
      <c r="B290" t="str">
        <v>2023-12-26</v>
      </c>
      <c r="C290">
        <v>2</v>
      </c>
      <c r="D290">
        <v>11</v>
      </c>
      <c r="E290">
        <v>17</v>
      </c>
      <c r="F290">
        <v>19</v>
      </c>
      <c r="G290">
        <v>21</v>
      </c>
      <c r="H290">
        <v>27</v>
      </c>
      <c r="I290">
        <v>1</v>
      </c>
      <c r="J290" t="str">
        <v>2 - 11 - 17 - 19 - 21 - 27 [CB: 1]</v>
      </c>
      <c r="K290">
        <f>SUM(C290:H290)</f>
        <v>97</v>
      </c>
      <c r="L290">
        <f>AVERAGE(C290:H290)</f>
        <v>16.2</v>
      </c>
      <c r="M290">
        <f>MAX(C290:H290)-MIN(C290:H290)</f>
        <v>25</v>
      </c>
      <c r="N290">
        <f>SUMPRODUCT(MOD(C290:H290,2))</f>
        <v>5</v>
      </c>
      <c r="O290">
        <f>6-N290</f>
        <v>1</v>
      </c>
      <c r="P290">
        <f>COUNTIF(C290:H290,"&lt;=14")</f>
        <v>2</v>
      </c>
      <c r="Q290">
        <f>COUNTIF(C290:H290,"&gt;=15")</f>
        <v>4</v>
      </c>
      <c r="R290">
        <f>SUMPRODUCT(--(D290:H290-C290:G290=1))</f>
        <v>0</v>
      </c>
      <c r="S290">
        <f>SUMPRODUCT(COUNTIF(C291:H291,C290:H290))</f>
        <v>1</v>
      </c>
      <c r="T290">
        <f>AVERAGE(K290:K294)</f>
        <v>97</v>
      </c>
      <c r="U290">
        <f>AVERAGE(K290:K309)</f>
        <v>97</v>
      </c>
      <c r="V290">
        <f>T290-U290</f>
        <v>0</v>
      </c>
      <c r="W290" t="str">
        <f>IF(T290&gt;U290,"EXPANDING (ABOVE TREND)",IF(T290&lt;U290,"CONTRACTING (BELOW TREND)","NEUTRAL"))</f>
        <v>NEUTRAL</v>
      </c>
    </row>
    <row r="291">
      <c r="A291">
        <v>184</v>
      </c>
      <c r="B291" t="str">
        <v>2023-12-22</v>
      </c>
      <c r="C291">
        <v>2</v>
      </c>
      <c r="D291">
        <v>4</v>
      </c>
      <c r="E291">
        <v>8</v>
      </c>
      <c r="F291">
        <v>9</v>
      </c>
      <c r="G291">
        <v>12</v>
      </c>
      <c r="H291">
        <v>18</v>
      </c>
      <c r="I291">
        <v>2</v>
      </c>
      <c r="J291" t="str">
        <v>2 - 4 - 8 - 9 - 12 - 18 [CB: 2]</v>
      </c>
      <c r="K291">
        <f>SUM(C291:H291)</f>
        <v>53</v>
      </c>
      <c r="L291">
        <f>AVERAGE(C291:H291)</f>
        <v>8.8</v>
      </c>
      <c r="M291">
        <f>MAX(C291:H291)-MIN(C291:H291)</f>
        <v>16</v>
      </c>
      <c r="N291">
        <f>SUMPRODUCT(MOD(C291:H291,2))</f>
        <v>1</v>
      </c>
      <c r="O291">
        <f>6-N291</f>
        <v>5</v>
      </c>
      <c r="P291">
        <f>COUNTIF(C291:H291,"&lt;=14")</f>
        <v>5</v>
      </c>
      <c r="Q291">
        <f>COUNTIF(C291:H291,"&gt;=15")</f>
        <v>1</v>
      </c>
      <c r="R291">
        <f>SUMPRODUCT(--(D291:H291-C291:G291=1))</f>
        <v>1</v>
      </c>
      <c r="S291">
        <f>SUMPRODUCT(COUNTIF(C292:H292,C291:H291))</f>
        <v>1</v>
      </c>
      <c r="T291">
        <f>AVERAGE(K291:K295)</f>
        <v>53</v>
      </c>
      <c r="U291">
        <f>AVERAGE(K291:K310)</f>
        <v>53</v>
      </c>
      <c r="V291">
        <f>T291-U291</f>
        <v>0</v>
      </c>
      <c r="W291" t="str">
        <f>IF(T291&gt;U291,"EXPANDING (ABOVE TREND)",IF(T291&lt;U291,"CONTRACTING (BELOW TREND)","NEUTRAL"))</f>
        <v>NEUTRAL</v>
      </c>
    </row>
    <row r="292">
      <c r="A292">
        <v>183</v>
      </c>
      <c r="B292" t="str">
        <v>2023-12-19</v>
      </c>
      <c r="C292">
        <v>4</v>
      </c>
      <c r="D292">
        <v>14</v>
      </c>
      <c r="E292">
        <v>19</v>
      </c>
      <c r="F292">
        <v>22</v>
      </c>
      <c r="G292">
        <v>25</v>
      </c>
      <c r="H292">
        <v>27</v>
      </c>
      <c r="I292">
        <v>3</v>
      </c>
      <c r="J292" t="str">
        <v>4 - 14 - 19 - 22 - 25 - 27 [CB: 3]</v>
      </c>
      <c r="K292">
        <f>SUM(C292:H292)</f>
        <v>111</v>
      </c>
      <c r="L292">
        <f>AVERAGE(C292:H292)</f>
        <v>18.5</v>
      </c>
      <c r="M292">
        <f>MAX(C292:H292)-MIN(C292:H292)</f>
        <v>23</v>
      </c>
      <c r="N292">
        <f>SUMPRODUCT(MOD(C292:H292,2))</f>
        <v>3</v>
      </c>
      <c r="O292">
        <f>6-N292</f>
        <v>3</v>
      </c>
      <c r="P292">
        <f>COUNTIF(C292:H292,"&lt;=14")</f>
        <v>2</v>
      </c>
      <c r="Q292">
        <f>COUNTIF(C292:H292,"&gt;=15")</f>
        <v>4</v>
      </c>
      <c r="R292">
        <f>SUMPRODUCT(--(D292:H292-C292:G292=1))</f>
        <v>0</v>
      </c>
      <c r="S292">
        <f>SUMPRODUCT(COUNTIF(C293:H293,C292:H292))</f>
        <v>2</v>
      </c>
      <c r="T292">
        <f>AVERAGE(K292:K296)</f>
        <v>111</v>
      </c>
      <c r="U292">
        <f>AVERAGE(K292:K311)</f>
        <v>111</v>
      </c>
      <c r="V292">
        <f>T292-U292</f>
        <v>0</v>
      </c>
      <c r="W292" t="str">
        <f>IF(T292&gt;U292,"EXPANDING (ABOVE TREND)",IF(T292&lt;U292,"CONTRACTING (BELOW TREND)","NEUTRAL"))</f>
        <v>NEUTRAL</v>
      </c>
    </row>
    <row r="293">
      <c r="A293">
        <v>182</v>
      </c>
      <c r="B293" t="str">
        <v>2023-12-15</v>
      </c>
      <c r="C293">
        <v>3</v>
      </c>
      <c r="D293">
        <v>14</v>
      </c>
      <c r="E293">
        <v>17</v>
      </c>
      <c r="F293">
        <v>20</v>
      </c>
      <c r="G293">
        <v>22</v>
      </c>
      <c r="H293">
        <v>26</v>
      </c>
      <c r="I293">
        <v>2</v>
      </c>
      <c r="J293" t="str">
        <v>3 - 14 - 17 - 20 - 22 - 26 [CB: 2]</v>
      </c>
      <c r="K293">
        <f>SUM(C293:H293)</f>
        <v>102</v>
      </c>
      <c r="L293">
        <f>AVERAGE(C293:H293)</f>
        <v>17</v>
      </c>
      <c r="M293">
        <f>MAX(C293:H293)-MIN(C293:H293)</f>
        <v>23</v>
      </c>
      <c r="N293">
        <f>SUMPRODUCT(MOD(C293:H293,2))</f>
        <v>2</v>
      </c>
      <c r="O293">
        <f>6-N293</f>
        <v>4</v>
      </c>
      <c r="P293">
        <f>COUNTIF(C293:H293,"&lt;=14")</f>
        <v>2</v>
      </c>
      <c r="Q293">
        <f>COUNTIF(C293:H293,"&gt;=15")</f>
        <v>4</v>
      </c>
      <c r="R293">
        <f>SUMPRODUCT(--(D293:H293-C293:G293=1))</f>
        <v>0</v>
      </c>
      <c r="S293">
        <f>SUMPRODUCT(COUNTIF(C294:H294,C293:H293))</f>
        <v>2</v>
      </c>
      <c r="T293">
        <f>AVERAGE(K293:K297)</f>
        <v>102</v>
      </c>
      <c r="U293">
        <f>AVERAGE(K293:K312)</f>
        <v>102</v>
      </c>
      <c r="V293">
        <f>T293-U293</f>
        <v>0</v>
      </c>
      <c r="W293" t="str">
        <f>IF(T293&gt;U293,"EXPANDING (ABOVE TREND)",IF(T293&lt;U293,"CONTRACTING (BELOW TREND)","NEUTRAL"))</f>
        <v>NEUTRAL</v>
      </c>
    </row>
    <row r="294">
      <c r="A294">
        <v>181</v>
      </c>
      <c r="B294" t="str">
        <v>2023-12-12</v>
      </c>
      <c r="C294">
        <v>3</v>
      </c>
      <c r="D294">
        <v>6</v>
      </c>
      <c r="E294">
        <v>16</v>
      </c>
      <c r="F294">
        <v>19</v>
      </c>
      <c r="G294">
        <v>22</v>
      </c>
      <c r="H294">
        <v>28</v>
      </c>
      <c r="I294">
        <v>1</v>
      </c>
      <c r="J294" t="str">
        <v>3 - 6 - 16 - 19 - 22 - 28 [CB: 1]</v>
      </c>
      <c r="K294">
        <f>SUM(C294:H294)</f>
        <v>94</v>
      </c>
      <c r="L294">
        <f>AVERAGE(C294:H294)</f>
        <v>15.7</v>
      </c>
      <c r="M294">
        <f>MAX(C294:H294)-MIN(C294:H294)</f>
        <v>25</v>
      </c>
      <c r="N294">
        <f>SUMPRODUCT(MOD(C294:H294,2))</f>
        <v>2</v>
      </c>
      <c r="O294">
        <f>6-N294</f>
        <v>4</v>
      </c>
      <c r="P294">
        <f>COUNTIF(C294:H294,"&lt;=14")</f>
        <v>2</v>
      </c>
      <c r="Q294">
        <f>COUNTIF(C294:H294,"&gt;=15")</f>
        <v>4</v>
      </c>
      <c r="R294">
        <f>SUMPRODUCT(--(D294:H294-C294:G294=1))</f>
        <v>0</v>
      </c>
      <c r="S294">
        <f>SUMPRODUCT(COUNTIF(C295:H295,C294:H294))</f>
        <v>1</v>
      </c>
      <c r="T294">
        <f>AVERAGE(K294:K298)</f>
        <v>94</v>
      </c>
      <c r="U294">
        <f>AVERAGE(K294:K313)</f>
        <v>94</v>
      </c>
      <c r="V294">
        <f>T294-U294</f>
        <v>0</v>
      </c>
      <c r="W294" t="str">
        <f>IF(T294&gt;U294,"EXPANDING (ABOVE TREND)",IF(T294&lt;U294,"CONTRACTING (BELOW TREND)","NEUTRAL"))</f>
        <v>NEUTRAL</v>
      </c>
    </row>
    <row r="295">
      <c r="A295">
        <v>180</v>
      </c>
      <c r="B295" t="str">
        <v>2023-12-08</v>
      </c>
      <c r="C295">
        <v>1</v>
      </c>
      <c r="D295">
        <v>3</v>
      </c>
      <c r="E295">
        <v>8</v>
      </c>
      <c r="F295">
        <v>10</v>
      </c>
      <c r="G295">
        <v>23</v>
      </c>
      <c r="H295">
        <v>26</v>
      </c>
      <c r="I295">
        <v>3</v>
      </c>
      <c r="J295" t="str">
        <v>1 - 3 - 8 - 10 - 23 - 26 [CB: 3]</v>
      </c>
      <c r="K295">
        <f>SUM(C295:H295)</f>
        <v>71</v>
      </c>
      <c r="L295">
        <f>AVERAGE(C295:H295)</f>
        <v>11.8</v>
      </c>
      <c r="M295">
        <f>MAX(C295:H295)-MIN(C295:H295)</f>
        <v>25</v>
      </c>
      <c r="N295">
        <f>SUMPRODUCT(MOD(C295:H295,2))</f>
        <v>3</v>
      </c>
      <c r="O295">
        <f>6-N295</f>
        <v>3</v>
      </c>
      <c r="P295">
        <f>COUNTIF(C295:H295,"&lt;=14")</f>
        <v>4</v>
      </c>
      <c r="Q295">
        <f>COUNTIF(C295:H295,"&gt;=15")</f>
        <v>2</v>
      </c>
      <c r="R295">
        <f>SUMPRODUCT(--(D295:H295-C295:G295=1))</f>
        <v>0</v>
      </c>
      <c r="S295">
        <f>SUMPRODUCT(COUNTIF(C296:H296,C295:H295))</f>
        <v>2</v>
      </c>
      <c r="T295">
        <f>AVERAGE(K295:K299)</f>
        <v>71</v>
      </c>
      <c r="U295">
        <f>AVERAGE(K295:K314)</f>
        <v>71</v>
      </c>
      <c r="V295">
        <f>T295-U295</f>
        <v>0</v>
      </c>
      <c r="W295" t="str">
        <f>IF(T295&gt;U295,"EXPANDING (ABOVE TREND)",IF(T295&lt;U295,"CONTRACTING (BELOW TREND)","NEUTRAL"))</f>
        <v>NEUTRAL</v>
      </c>
    </row>
    <row r="296">
      <c r="A296">
        <v>179</v>
      </c>
      <c r="B296" t="str">
        <v>2023-12-05</v>
      </c>
      <c r="C296">
        <v>1</v>
      </c>
      <c r="D296">
        <v>5</v>
      </c>
      <c r="E296">
        <v>12</v>
      </c>
      <c r="F296">
        <v>18</v>
      </c>
      <c r="G296">
        <v>26</v>
      </c>
      <c r="H296">
        <v>28</v>
      </c>
      <c r="I296">
        <v>3</v>
      </c>
      <c r="J296" t="str">
        <v>1 - 5 - 12 - 18 - 26 - 28 [CB: 3]</v>
      </c>
      <c r="K296">
        <f>SUM(C296:H296)</f>
        <v>90</v>
      </c>
      <c r="L296">
        <f>AVERAGE(C296:H296)</f>
        <v>15</v>
      </c>
      <c r="M296">
        <f>MAX(C296:H296)-MIN(C296:H296)</f>
        <v>27</v>
      </c>
      <c r="N296">
        <f>SUMPRODUCT(MOD(C296:H296,2))</f>
        <v>2</v>
      </c>
      <c r="O296">
        <f>6-N296</f>
        <v>4</v>
      </c>
      <c r="P296">
        <f>COUNTIF(C296:H296,"&lt;=14")</f>
        <v>3</v>
      </c>
      <c r="Q296">
        <f>COUNTIF(C296:H296,"&gt;=15")</f>
        <v>3</v>
      </c>
      <c r="R296">
        <f>SUMPRODUCT(--(D296:H296-C296:G296=1))</f>
        <v>0</v>
      </c>
      <c r="S296">
        <f>SUMPRODUCT(COUNTIF(C297:H297,C296:H296))</f>
        <v>0</v>
      </c>
      <c r="T296">
        <f>AVERAGE(K296:K300)</f>
        <v>90</v>
      </c>
      <c r="U296">
        <f>AVERAGE(K296:K315)</f>
        <v>90</v>
      </c>
      <c r="V296">
        <f>T296-U296</f>
        <v>0</v>
      </c>
      <c r="W296" t="str">
        <f>IF(T296&gt;U296,"EXPANDING (ABOVE TREND)",IF(T296&lt;U296,"CONTRACTING (BELOW TREND)","NEUTRAL"))</f>
        <v>NEUTRAL</v>
      </c>
    </row>
    <row r="297">
      <c r="A297">
        <v>178</v>
      </c>
      <c r="B297" t="str">
        <v>2023-12-01</v>
      </c>
      <c r="C297">
        <v>3</v>
      </c>
      <c r="D297">
        <v>11</v>
      </c>
      <c r="E297">
        <v>15</v>
      </c>
      <c r="F297">
        <v>17</v>
      </c>
      <c r="G297">
        <v>23</v>
      </c>
      <c r="H297">
        <v>25</v>
      </c>
      <c r="I297">
        <v>1</v>
      </c>
      <c r="J297" t="str">
        <v>3 - 11 - 15 - 17 - 23 - 25 [CB: 1]</v>
      </c>
      <c r="K297">
        <f>SUM(C297:H297)</f>
        <v>94</v>
      </c>
      <c r="L297">
        <f>AVERAGE(C297:H297)</f>
        <v>15.7</v>
      </c>
      <c r="M297">
        <f>MAX(C297:H297)-MIN(C297:H297)</f>
        <v>22</v>
      </c>
      <c r="N297">
        <f>SUMPRODUCT(MOD(C297:H297,2))</f>
        <v>6</v>
      </c>
      <c r="O297">
        <f>6-N297</f>
        <v>0</v>
      </c>
      <c r="P297">
        <f>COUNTIF(C297:H297,"&lt;=14")</f>
        <v>2</v>
      </c>
      <c r="Q297">
        <f>COUNTIF(C297:H297,"&gt;=15")</f>
        <v>4</v>
      </c>
      <c r="R297">
        <f>SUMPRODUCT(--(D297:H297-C297:G297=1))</f>
        <v>0</v>
      </c>
      <c r="S297">
        <f>SUMPRODUCT(COUNTIF(C298:H298,C297:H297))</f>
        <v>0</v>
      </c>
      <c r="T297">
        <f>AVERAGE(K297:K301)</f>
        <v>94</v>
      </c>
      <c r="U297">
        <f>AVERAGE(K297:K316)</f>
        <v>94</v>
      </c>
      <c r="V297">
        <f>T297-U297</f>
        <v>0</v>
      </c>
      <c r="W297" t="str">
        <f>IF(T297&gt;U297,"EXPANDING (ABOVE TREND)",IF(T297&lt;U297,"CONTRACTING (BELOW TREND)","NEUTRAL"))</f>
        <v>NEUTRAL</v>
      </c>
    </row>
    <row r="298">
      <c r="A298">
        <v>177</v>
      </c>
      <c r="B298" t="str">
        <v>2023-11-28</v>
      </c>
      <c r="C298">
        <v>2</v>
      </c>
      <c r="D298">
        <v>10</v>
      </c>
      <c r="E298">
        <v>14</v>
      </c>
      <c r="F298">
        <v>20</v>
      </c>
      <c r="G298">
        <v>22</v>
      </c>
      <c r="H298">
        <v>27</v>
      </c>
      <c r="I298">
        <v>2</v>
      </c>
      <c r="J298" t="str">
        <v>2 - 10 - 14 - 20 - 22 - 27 [CB: 2]</v>
      </c>
      <c r="K298">
        <f>SUM(C298:H298)</f>
        <v>95</v>
      </c>
      <c r="L298">
        <f>AVERAGE(C298:H298)</f>
        <v>15.8</v>
      </c>
      <c r="M298">
        <f>MAX(C298:H298)-MIN(C298:H298)</f>
        <v>25</v>
      </c>
      <c r="N298">
        <f>SUMPRODUCT(MOD(C298:H298,2))</f>
        <v>1</v>
      </c>
      <c r="O298">
        <f>6-N298</f>
        <v>5</v>
      </c>
      <c r="P298">
        <f>COUNTIF(C298:H298,"&lt;=14")</f>
        <v>3</v>
      </c>
      <c r="Q298">
        <f>COUNTIF(C298:H298,"&gt;=15")</f>
        <v>3</v>
      </c>
      <c r="R298">
        <f>SUMPRODUCT(--(D298:H298-C298:G298=1))</f>
        <v>0</v>
      </c>
      <c r="S298">
        <f>SUMPRODUCT(COUNTIF(C299:H299,C298:H298))</f>
        <v>0</v>
      </c>
      <c r="T298">
        <f>AVERAGE(K298:K302)</f>
        <v>95</v>
      </c>
      <c r="U298">
        <f>AVERAGE(K298:K317)</f>
        <v>95</v>
      </c>
      <c r="V298">
        <f>T298-U298</f>
        <v>0</v>
      </c>
      <c r="W298" t="str">
        <f>IF(T298&gt;U298,"EXPANDING (ABOVE TREND)",IF(T298&lt;U298,"CONTRACTING (BELOW TREND)","NEUTRAL"))</f>
        <v>NEUTRAL</v>
      </c>
    </row>
    <row r="299">
      <c r="A299">
        <v>176</v>
      </c>
      <c r="B299" t="str">
        <v>2023-11-24</v>
      </c>
      <c r="C299">
        <v>4</v>
      </c>
      <c r="D299">
        <v>5</v>
      </c>
      <c r="E299">
        <v>6</v>
      </c>
      <c r="F299">
        <v>8</v>
      </c>
      <c r="G299">
        <v>15</v>
      </c>
      <c r="H299">
        <v>26</v>
      </c>
      <c r="I299">
        <v>2</v>
      </c>
      <c r="J299" t="str">
        <v>4 - 5 - 6 - 8 - 15 - 26 [CB: 2]</v>
      </c>
      <c r="K299">
        <f>SUM(C299:H299)</f>
        <v>64</v>
      </c>
      <c r="L299">
        <f>AVERAGE(C299:H299)</f>
        <v>10.7</v>
      </c>
      <c r="M299">
        <f>MAX(C299:H299)-MIN(C299:H299)</f>
        <v>22</v>
      </c>
      <c r="N299">
        <f>SUMPRODUCT(MOD(C299:H299,2))</f>
        <v>2</v>
      </c>
      <c r="O299">
        <f>6-N299</f>
        <v>4</v>
      </c>
      <c r="P299">
        <f>COUNTIF(C299:H299,"&lt;=14")</f>
        <v>4</v>
      </c>
      <c r="Q299">
        <f>COUNTIF(C299:H299,"&gt;=15")</f>
        <v>2</v>
      </c>
      <c r="R299">
        <f>SUMPRODUCT(--(D299:H299-C299:G299=1))</f>
        <v>2</v>
      </c>
      <c r="S299">
        <f>SUMPRODUCT(COUNTIF(C300:H300,C299:H299))</f>
        <v>1</v>
      </c>
      <c r="T299">
        <f>AVERAGE(K299:K303)</f>
        <v>64</v>
      </c>
      <c r="U299">
        <f>AVERAGE(K299:K318)</f>
        <v>64</v>
      </c>
      <c r="V299">
        <f>T299-U299</f>
        <v>0</v>
      </c>
      <c r="W299" t="str">
        <f>IF(T299&gt;U299,"EXPANDING (ABOVE TREND)",IF(T299&lt;U299,"CONTRACTING (BELOW TREND)","NEUTRAL"))</f>
        <v>NEUTRAL</v>
      </c>
    </row>
    <row r="300">
      <c r="A300">
        <v>175</v>
      </c>
      <c r="B300" t="str">
        <v>2023-11-21</v>
      </c>
      <c r="C300">
        <v>8</v>
      </c>
      <c r="D300">
        <v>10</v>
      </c>
      <c r="E300">
        <v>14</v>
      </c>
      <c r="F300">
        <v>16</v>
      </c>
      <c r="G300">
        <v>17</v>
      </c>
      <c r="H300">
        <v>25</v>
      </c>
      <c r="I300">
        <v>3</v>
      </c>
      <c r="J300" t="str">
        <v>8 - 10 - 14 - 16 - 17 - 25 [CB: 3]</v>
      </c>
      <c r="K300">
        <f>SUM(C300:H300)</f>
        <v>90</v>
      </c>
      <c r="L300">
        <f>AVERAGE(C300:H300)</f>
        <v>15</v>
      </c>
      <c r="M300">
        <f>MAX(C300:H300)-MIN(C300:H300)</f>
        <v>17</v>
      </c>
      <c r="N300">
        <f>SUMPRODUCT(MOD(C300:H300,2))</f>
        <v>2</v>
      </c>
      <c r="O300">
        <f>6-N300</f>
        <v>4</v>
      </c>
      <c r="P300">
        <f>COUNTIF(C300:H300,"&lt;=14")</f>
        <v>3</v>
      </c>
      <c r="Q300">
        <f>COUNTIF(C300:H300,"&gt;=15")</f>
        <v>3</v>
      </c>
      <c r="R300">
        <f>SUMPRODUCT(--(D300:H300-C300:G300=1))</f>
        <v>1</v>
      </c>
      <c r="S300">
        <f>SUMPRODUCT(COUNTIF(C301:H301,C300:H300))</f>
        <v>2</v>
      </c>
      <c r="T300">
        <f>AVERAGE(K300:K304)</f>
        <v>90</v>
      </c>
      <c r="U300">
        <f>AVERAGE(K300:K319)</f>
        <v>90</v>
      </c>
      <c r="V300">
        <f>T300-U300</f>
        <v>0</v>
      </c>
      <c r="W300" t="str">
        <f>IF(T300&gt;U300,"EXPANDING (ABOVE TREND)",IF(T300&lt;U300,"CONTRACTING (BELOW TREND)","NEUTRAL"))</f>
        <v>NEUTRAL</v>
      </c>
    </row>
    <row r="301">
      <c r="A301">
        <v>174</v>
      </c>
      <c r="B301" t="str">
        <v>2023-11-17</v>
      </c>
      <c r="C301">
        <v>8</v>
      </c>
      <c r="D301">
        <v>17</v>
      </c>
      <c r="E301">
        <v>22</v>
      </c>
      <c r="F301">
        <v>23</v>
      </c>
      <c r="G301">
        <v>27</v>
      </c>
      <c r="H301">
        <v>28</v>
      </c>
      <c r="I301">
        <v>3</v>
      </c>
      <c r="J301" t="str">
        <v>8 - 17 - 22 - 23 - 27 - 28 [CB: 3]</v>
      </c>
      <c r="K301">
        <f>SUM(C301:H301)</f>
        <v>125</v>
      </c>
      <c r="L301">
        <f>AVERAGE(C301:H301)</f>
        <v>20.8</v>
      </c>
      <c r="M301">
        <f>MAX(C301:H301)-MIN(C301:H301)</f>
        <v>20</v>
      </c>
      <c r="N301">
        <f>SUMPRODUCT(MOD(C301:H301,2))</f>
        <v>3</v>
      </c>
      <c r="O301">
        <f>6-N301</f>
        <v>3</v>
      </c>
      <c r="P301">
        <f>COUNTIF(C301:H301,"&lt;=14")</f>
        <v>1</v>
      </c>
      <c r="Q301">
        <f>COUNTIF(C301:H301,"&gt;=15")</f>
        <v>5</v>
      </c>
      <c r="R301">
        <f>SUMPRODUCT(--(D301:H301-C301:G301=1))</f>
        <v>2</v>
      </c>
      <c r="S301">
        <f>SUMPRODUCT(COUNTIF(C302:H302,C301:H301))</f>
        <v>2</v>
      </c>
      <c r="T301">
        <f>AVERAGE(K301:K305)</f>
        <v>125</v>
      </c>
      <c r="U301">
        <f>AVERAGE(K301:K320)</f>
        <v>125</v>
      </c>
      <c r="V301">
        <f>T301-U301</f>
        <v>0</v>
      </c>
      <c r="W301" t="str">
        <f>IF(T301&gt;U301,"EXPANDING (ABOVE TREND)",IF(T301&lt;U301,"CONTRACTING (BELOW TREND)","NEUTRAL"))</f>
        <v>NEUTRAL</v>
      </c>
    </row>
    <row r="302">
      <c r="A302">
        <v>173</v>
      </c>
      <c r="B302" t="str">
        <v>2023-11-14</v>
      </c>
      <c r="C302">
        <v>6</v>
      </c>
      <c r="D302">
        <v>14</v>
      </c>
      <c r="E302">
        <v>21</v>
      </c>
      <c r="F302">
        <v>23</v>
      </c>
      <c r="G302">
        <v>25</v>
      </c>
      <c r="H302">
        <v>28</v>
      </c>
      <c r="I302">
        <v>3</v>
      </c>
      <c r="J302" t="str">
        <v>6 - 14 - 21 - 23 - 25 - 28 [CB: 3]</v>
      </c>
      <c r="K302">
        <f>SUM(C302:H302)</f>
        <v>117</v>
      </c>
      <c r="L302">
        <f>AVERAGE(C302:H302)</f>
        <v>19.5</v>
      </c>
      <c r="M302">
        <f>MAX(C302:H302)-MIN(C302:H302)</f>
        <v>22</v>
      </c>
      <c r="N302">
        <f>SUMPRODUCT(MOD(C302:H302,2))</f>
        <v>3</v>
      </c>
      <c r="O302">
        <f>6-N302</f>
        <v>3</v>
      </c>
      <c r="P302">
        <f>COUNTIF(C302:H302,"&lt;=14")</f>
        <v>2</v>
      </c>
      <c r="Q302">
        <f>COUNTIF(C302:H302,"&gt;=15")</f>
        <v>4</v>
      </c>
      <c r="R302">
        <f>SUMPRODUCT(--(D302:H302-C302:G302=1))</f>
        <v>0</v>
      </c>
      <c r="S302">
        <f>SUMPRODUCT(COUNTIF(C303:H303,C302:H302))</f>
        <v>1</v>
      </c>
      <c r="T302">
        <f>AVERAGE(K302:K306)</f>
        <v>117</v>
      </c>
      <c r="U302">
        <f>AVERAGE(K302:K321)</f>
        <v>117</v>
      </c>
      <c r="V302">
        <f>T302-U302</f>
        <v>0</v>
      </c>
      <c r="W302" t="str">
        <f>IF(T302&gt;U302,"EXPANDING (ABOVE TREND)",IF(T302&lt;U302,"CONTRACTING (BELOW TREND)","NEUTRAL"))</f>
        <v>NEUTRAL</v>
      </c>
    </row>
    <row r="303">
      <c r="A303">
        <v>172</v>
      </c>
      <c r="B303" t="str">
        <v>2023-11-10</v>
      </c>
      <c r="C303">
        <v>7</v>
      </c>
      <c r="D303">
        <v>9</v>
      </c>
      <c r="E303">
        <v>12</v>
      </c>
      <c r="F303">
        <v>22</v>
      </c>
      <c r="G303">
        <v>23</v>
      </c>
      <c r="H303">
        <v>26</v>
      </c>
      <c r="I303">
        <v>2</v>
      </c>
      <c r="J303" t="str">
        <v>7 - 9 - 12 - 22 - 23 - 26 [CB: 2]</v>
      </c>
      <c r="K303">
        <f>SUM(C303:H303)</f>
        <v>99</v>
      </c>
      <c r="L303">
        <f>AVERAGE(C303:H303)</f>
        <v>16.5</v>
      </c>
      <c r="M303">
        <f>MAX(C303:H303)-MIN(C303:H303)</f>
        <v>19</v>
      </c>
      <c r="N303">
        <f>SUMPRODUCT(MOD(C303:H303,2))</f>
        <v>3</v>
      </c>
      <c r="O303">
        <f>6-N303</f>
        <v>3</v>
      </c>
      <c r="P303">
        <f>COUNTIF(C303:H303,"&lt;=14")</f>
        <v>3</v>
      </c>
      <c r="Q303">
        <f>COUNTIF(C303:H303,"&gt;=15")</f>
        <v>3</v>
      </c>
      <c r="R303">
        <f>SUMPRODUCT(--(D303:H303-C303:G303=1))</f>
        <v>1</v>
      </c>
      <c r="S303">
        <f>SUMPRODUCT(COUNTIF(C304:H304,C303:H303))</f>
        <v>2</v>
      </c>
      <c r="T303">
        <f>AVERAGE(K303:K307)</f>
        <v>99</v>
      </c>
      <c r="U303">
        <f>AVERAGE(K303:K322)</f>
        <v>99</v>
      </c>
      <c r="V303">
        <f>T303-U303</f>
        <v>0</v>
      </c>
      <c r="W303" t="str">
        <f>IF(T303&gt;U303,"EXPANDING (ABOVE TREND)",IF(T303&lt;U303,"CONTRACTING (BELOW TREND)","NEUTRAL"))</f>
        <v>NEUTRAL</v>
      </c>
    </row>
    <row r="304">
      <c r="A304">
        <v>171</v>
      </c>
      <c r="B304" t="str">
        <v>2023-11-07</v>
      </c>
      <c r="C304">
        <v>1</v>
      </c>
      <c r="D304">
        <v>10</v>
      </c>
      <c r="E304">
        <v>17</v>
      </c>
      <c r="F304">
        <v>22</v>
      </c>
      <c r="G304">
        <v>23</v>
      </c>
      <c r="H304">
        <v>27</v>
      </c>
      <c r="I304">
        <v>1</v>
      </c>
      <c r="J304" t="str">
        <v>1 - 10 - 17 - 22 - 23 - 27 [CB: 1]</v>
      </c>
      <c r="K304">
        <f>SUM(C304:H304)</f>
        <v>100</v>
      </c>
      <c r="L304">
        <f>AVERAGE(C304:H304)</f>
        <v>16.7</v>
      </c>
      <c r="M304">
        <f>MAX(C304:H304)-MIN(C304:H304)</f>
        <v>26</v>
      </c>
      <c r="N304">
        <f>SUMPRODUCT(MOD(C304:H304,2))</f>
        <v>4</v>
      </c>
      <c r="O304">
        <f>6-N304</f>
        <v>2</v>
      </c>
      <c r="P304">
        <f>COUNTIF(C304:H304,"&lt;=14")</f>
        <v>2</v>
      </c>
      <c r="Q304">
        <f>COUNTIF(C304:H304,"&gt;=15")</f>
        <v>4</v>
      </c>
      <c r="R304">
        <f>SUMPRODUCT(--(D304:H304-C304:G304=1))</f>
        <v>1</v>
      </c>
      <c r="S304">
        <f>SUMPRODUCT(COUNTIF(C305:H305,C304:H304))</f>
        <v>1</v>
      </c>
      <c r="T304">
        <f>AVERAGE(K304:K308)</f>
        <v>100</v>
      </c>
      <c r="U304">
        <f>AVERAGE(K304:K323)</f>
        <v>100</v>
      </c>
      <c r="V304">
        <f>T304-U304</f>
        <v>0</v>
      </c>
      <c r="W304" t="str">
        <f>IF(T304&gt;U304,"EXPANDING (ABOVE TREND)",IF(T304&lt;U304,"CONTRACTING (BELOW TREND)","NEUTRAL"))</f>
        <v>NEUTRAL</v>
      </c>
    </row>
    <row r="305">
      <c r="A305">
        <v>170</v>
      </c>
      <c r="B305" t="str">
        <v>2023-11-03</v>
      </c>
      <c r="C305">
        <v>7</v>
      </c>
      <c r="D305">
        <v>8</v>
      </c>
      <c r="E305">
        <v>19</v>
      </c>
      <c r="F305">
        <v>20</v>
      </c>
      <c r="G305">
        <v>24</v>
      </c>
      <c r="H305">
        <v>27</v>
      </c>
      <c r="I305">
        <v>2</v>
      </c>
      <c r="J305" t="str">
        <v>7 - 8 - 19 - 20 - 24 - 27 [CB: 2]</v>
      </c>
      <c r="K305">
        <f>SUM(C305:H305)</f>
        <v>105</v>
      </c>
      <c r="L305">
        <f>AVERAGE(C305:H305)</f>
        <v>17.5</v>
      </c>
      <c r="M305">
        <f>MAX(C305:H305)-MIN(C305:H305)</f>
        <v>20</v>
      </c>
      <c r="N305">
        <f>SUMPRODUCT(MOD(C305:H305,2))</f>
        <v>3</v>
      </c>
      <c r="O305">
        <f>6-N305</f>
        <v>3</v>
      </c>
      <c r="P305">
        <f>COUNTIF(C305:H305,"&lt;=14")</f>
        <v>2</v>
      </c>
      <c r="Q305">
        <f>COUNTIF(C305:H305,"&gt;=15")</f>
        <v>4</v>
      </c>
      <c r="R305">
        <f>SUMPRODUCT(--(D305:H305-C305:G305=1))</f>
        <v>2</v>
      </c>
      <c r="S305">
        <f>SUMPRODUCT(COUNTIF(C306:H306,C305:H305))</f>
        <v>1</v>
      </c>
      <c r="T305">
        <f>AVERAGE(K305:K309)</f>
        <v>105</v>
      </c>
      <c r="U305">
        <f>AVERAGE(K305:K324)</f>
        <v>105</v>
      </c>
      <c r="V305">
        <f>T305-U305</f>
        <v>0</v>
      </c>
      <c r="W305" t="str">
        <f>IF(T305&gt;U305,"EXPANDING (ABOVE TREND)",IF(T305&lt;U305,"CONTRACTING (BELOW TREND)","NEUTRAL"))</f>
        <v>NEUTRAL</v>
      </c>
    </row>
    <row r="306">
      <c r="A306">
        <v>169</v>
      </c>
      <c r="B306" t="str">
        <v>2023-10-31</v>
      </c>
      <c r="C306">
        <v>2</v>
      </c>
      <c r="D306">
        <v>7</v>
      </c>
      <c r="E306">
        <v>15</v>
      </c>
      <c r="F306">
        <v>16</v>
      </c>
      <c r="G306">
        <v>17</v>
      </c>
      <c r="H306">
        <v>28</v>
      </c>
      <c r="I306">
        <v>3</v>
      </c>
      <c r="J306" t="str">
        <v>2 - 7 - 15 - 16 - 17 - 28 [CB: 3]</v>
      </c>
      <c r="K306">
        <f>SUM(C306:H306)</f>
        <v>85</v>
      </c>
      <c r="L306">
        <f>AVERAGE(C306:H306)</f>
        <v>14.2</v>
      </c>
      <c r="M306">
        <f>MAX(C306:H306)-MIN(C306:H306)</f>
        <v>26</v>
      </c>
      <c r="N306">
        <f>SUMPRODUCT(MOD(C306:H306,2))</f>
        <v>3</v>
      </c>
      <c r="O306">
        <f>6-N306</f>
        <v>3</v>
      </c>
      <c r="P306">
        <f>COUNTIF(C306:H306,"&lt;=14")</f>
        <v>2</v>
      </c>
      <c r="Q306">
        <f>COUNTIF(C306:H306,"&gt;=15")</f>
        <v>4</v>
      </c>
      <c r="R306">
        <f>SUMPRODUCT(--(D306:H306-C306:G306=1))</f>
        <v>2</v>
      </c>
      <c r="S306">
        <f>SUMPRODUCT(COUNTIF(C307:H307,C306:H306))</f>
        <v>2</v>
      </c>
      <c r="T306">
        <f>AVERAGE(K306:K310)</f>
        <v>85</v>
      </c>
      <c r="U306">
        <f>AVERAGE(K306:K325)</f>
        <v>85</v>
      </c>
      <c r="V306">
        <f>T306-U306</f>
        <v>0</v>
      </c>
      <c r="W306" t="str">
        <f>IF(T306&gt;U306,"EXPANDING (ABOVE TREND)",IF(T306&lt;U306,"CONTRACTING (BELOW TREND)","NEUTRAL"))</f>
        <v>NEUTRAL</v>
      </c>
    </row>
    <row r="307">
      <c r="A307">
        <v>168</v>
      </c>
      <c r="B307" t="str">
        <v>2023-10-27</v>
      </c>
      <c r="C307">
        <v>7</v>
      </c>
      <c r="D307">
        <v>12</v>
      </c>
      <c r="E307">
        <v>13</v>
      </c>
      <c r="F307">
        <v>26</v>
      </c>
      <c r="G307">
        <v>27</v>
      </c>
      <c r="H307">
        <v>28</v>
      </c>
      <c r="I307">
        <v>2</v>
      </c>
      <c r="J307" t="str">
        <v>7 - 12 - 13 - 26 - 27 - 28 [CB: 2]</v>
      </c>
      <c r="K307">
        <f>SUM(C307:H307)</f>
        <v>113</v>
      </c>
      <c r="L307">
        <f>AVERAGE(C307:H307)</f>
        <v>18.8</v>
      </c>
      <c r="M307">
        <f>MAX(C307:H307)-MIN(C307:H307)</f>
        <v>21</v>
      </c>
      <c r="N307">
        <f>SUMPRODUCT(MOD(C307:H307,2))</f>
        <v>3</v>
      </c>
      <c r="O307">
        <f>6-N307</f>
        <v>3</v>
      </c>
      <c r="P307">
        <f>COUNTIF(C307:H307,"&lt;=14")</f>
        <v>3</v>
      </c>
      <c r="Q307">
        <f>COUNTIF(C307:H307,"&gt;=15")</f>
        <v>3</v>
      </c>
      <c r="R307">
        <f>SUMPRODUCT(--(D307:H307-C307:G307=1))</f>
        <v>3</v>
      </c>
      <c r="S307">
        <f>SUMPRODUCT(COUNTIF(C308:H308,C307:H307))</f>
        <v>2</v>
      </c>
      <c r="T307">
        <f>AVERAGE(K307:K311)</f>
        <v>113</v>
      </c>
      <c r="U307">
        <f>AVERAGE(K307:K326)</f>
        <v>113</v>
      </c>
      <c r="V307">
        <f>T307-U307</f>
        <v>0</v>
      </c>
      <c r="W307" t="str">
        <f>IF(T307&gt;U307,"EXPANDING (ABOVE TREND)",IF(T307&lt;U307,"CONTRACTING (BELOW TREND)","NEUTRAL"))</f>
        <v>NEUTRAL</v>
      </c>
    </row>
    <row r="308">
      <c r="A308">
        <v>167</v>
      </c>
      <c r="B308" t="str">
        <v>2023-10-24</v>
      </c>
      <c r="C308">
        <v>3</v>
      </c>
      <c r="D308">
        <v>8</v>
      </c>
      <c r="E308">
        <v>12</v>
      </c>
      <c r="F308">
        <v>18</v>
      </c>
      <c r="G308">
        <v>22</v>
      </c>
      <c r="H308">
        <v>26</v>
      </c>
      <c r="I308">
        <v>2</v>
      </c>
      <c r="J308" t="str">
        <v>3 - 8 - 12 - 18 - 22 - 26 [CB: 2]</v>
      </c>
      <c r="K308">
        <f>SUM(C308:H308)</f>
        <v>89</v>
      </c>
      <c r="L308">
        <f>AVERAGE(C308:H308)</f>
        <v>14.8</v>
      </c>
      <c r="M308">
        <f>MAX(C308:H308)-MIN(C308:H308)</f>
        <v>23</v>
      </c>
      <c r="N308">
        <f>SUMPRODUCT(MOD(C308:H308,2))</f>
        <v>1</v>
      </c>
      <c r="O308">
        <f>6-N308</f>
        <v>5</v>
      </c>
      <c r="P308">
        <f>COUNTIF(C308:H308,"&lt;=14")</f>
        <v>3</v>
      </c>
      <c r="Q308">
        <f>COUNTIF(C308:H308,"&gt;=15")</f>
        <v>3</v>
      </c>
      <c r="R308">
        <f>SUMPRODUCT(--(D308:H308-C308:G308=1))</f>
        <v>0</v>
      </c>
      <c r="S308">
        <f>SUMPRODUCT(COUNTIF(C309:H309,C308:H308))</f>
        <v>2</v>
      </c>
      <c r="T308">
        <f>AVERAGE(K308:K312)</f>
        <v>89</v>
      </c>
      <c r="U308">
        <f>AVERAGE(K308:K327)</f>
        <v>89</v>
      </c>
      <c r="V308">
        <f>T308-U308</f>
        <v>0</v>
      </c>
      <c r="W308" t="str">
        <f>IF(T308&gt;U308,"EXPANDING (ABOVE TREND)",IF(T308&lt;U308,"CONTRACTING (BELOW TREND)","NEUTRAL"))</f>
        <v>NEUTRAL</v>
      </c>
    </row>
    <row r="309">
      <c r="A309">
        <v>166</v>
      </c>
      <c r="B309" t="str">
        <v>2023-10-20</v>
      </c>
      <c r="C309">
        <v>3</v>
      </c>
      <c r="D309">
        <v>10</v>
      </c>
      <c r="E309">
        <v>11</v>
      </c>
      <c r="F309">
        <v>18</v>
      </c>
      <c r="G309">
        <v>19</v>
      </c>
      <c r="H309">
        <v>25</v>
      </c>
      <c r="I309">
        <v>2</v>
      </c>
      <c r="J309" t="str">
        <v>3 - 10 - 11 - 18 - 19 - 25 [CB: 2]</v>
      </c>
      <c r="K309">
        <f>SUM(C309:H309)</f>
        <v>86</v>
      </c>
      <c r="L309">
        <f>AVERAGE(C309:H309)</f>
        <v>14.3</v>
      </c>
      <c r="M309">
        <f>MAX(C309:H309)-MIN(C309:H309)</f>
        <v>22</v>
      </c>
      <c r="N309">
        <f>SUMPRODUCT(MOD(C309:H309,2))</f>
        <v>4</v>
      </c>
      <c r="O309">
        <f>6-N309</f>
        <v>2</v>
      </c>
      <c r="P309">
        <f>COUNTIF(C309:H309,"&lt;=14")</f>
        <v>3</v>
      </c>
      <c r="Q309">
        <f>COUNTIF(C309:H309,"&gt;=15")</f>
        <v>3</v>
      </c>
      <c r="R309">
        <f>SUMPRODUCT(--(D309:H309-C309:G309=1))</f>
        <v>2</v>
      </c>
      <c r="S309">
        <f>SUMPRODUCT(COUNTIF(C310:H310,C309:H309))</f>
        <v>1</v>
      </c>
      <c r="T309">
        <f>AVERAGE(K309:K313)</f>
        <v>86</v>
      </c>
      <c r="U309">
        <f>AVERAGE(K309:K328)</f>
        <v>86</v>
      </c>
      <c r="V309">
        <f>T309-U309</f>
        <v>0</v>
      </c>
      <c r="W309" t="str">
        <f>IF(T309&gt;U309,"EXPANDING (ABOVE TREND)",IF(T309&lt;U309,"CONTRACTING (BELOW TREND)","NEUTRAL"))</f>
        <v>NEUTRAL</v>
      </c>
    </row>
    <row r="310">
      <c r="A310">
        <v>165</v>
      </c>
      <c r="B310" t="str">
        <v>2023-10-17</v>
      </c>
      <c r="C310">
        <v>1</v>
      </c>
      <c r="D310">
        <v>5</v>
      </c>
      <c r="E310">
        <v>12</v>
      </c>
      <c r="F310">
        <v>19</v>
      </c>
      <c r="G310">
        <v>23</v>
      </c>
      <c r="H310">
        <v>24</v>
      </c>
      <c r="I310">
        <v>2</v>
      </c>
      <c r="J310" t="str">
        <v>1 - 5 - 12 - 19 - 23 - 24 [CB: 2]</v>
      </c>
      <c r="K310">
        <f>SUM(C310:H310)</f>
        <v>84</v>
      </c>
      <c r="L310">
        <f>AVERAGE(C310:H310)</f>
        <v>14</v>
      </c>
      <c r="M310">
        <f>MAX(C310:H310)-MIN(C310:H310)</f>
        <v>23</v>
      </c>
      <c r="N310">
        <f>SUMPRODUCT(MOD(C310:H310,2))</f>
        <v>4</v>
      </c>
      <c r="O310">
        <f>6-N310</f>
        <v>2</v>
      </c>
      <c r="P310">
        <f>COUNTIF(C310:H310,"&lt;=14")</f>
        <v>3</v>
      </c>
      <c r="Q310">
        <f>COUNTIF(C310:H310,"&gt;=15")</f>
        <v>3</v>
      </c>
      <c r="R310">
        <f>SUMPRODUCT(--(D310:H310-C310:G310=1))</f>
        <v>1</v>
      </c>
      <c r="S310">
        <f>SUMPRODUCT(COUNTIF(C311:H311,C310:H310))</f>
        <v>1</v>
      </c>
      <c r="T310">
        <f>AVERAGE(K310:K314)</f>
        <v>84</v>
      </c>
      <c r="U310">
        <f>AVERAGE(K310:K329)</f>
        <v>84</v>
      </c>
      <c r="V310">
        <f>T310-U310</f>
        <v>0</v>
      </c>
      <c r="W310" t="str">
        <f>IF(T310&gt;U310,"EXPANDING (ABOVE TREND)",IF(T310&lt;U310,"CONTRACTING (BELOW TREND)","NEUTRAL"))</f>
        <v>NEUTRAL</v>
      </c>
    </row>
    <row r="311">
      <c r="A311">
        <v>164</v>
      </c>
      <c r="B311" t="str">
        <v>2023-10-13</v>
      </c>
      <c r="C311">
        <v>9</v>
      </c>
      <c r="D311">
        <v>11</v>
      </c>
      <c r="E311">
        <v>14</v>
      </c>
      <c r="F311">
        <v>15</v>
      </c>
      <c r="G311">
        <v>20</v>
      </c>
      <c r="H311">
        <v>24</v>
      </c>
      <c r="I311">
        <v>2</v>
      </c>
      <c r="J311" t="str">
        <v>9 - 11 - 14 - 15 - 20 - 24 [CB: 2]</v>
      </c>
      <c r="K311">
        <f>SUM(C311:H311)</f>
        <v>93</v>
      </c>
      <c r="L311">
        <f>AVERAGE(C311:H311)</f>
        <v>15.5</v>
      </c>
      <c r="M311">
        <f>MAX(C311:H311)-MIN(C311:H311)</f>
        <v>15</v>
      </c>
      <c r="N311">
        <f>SUMPRODUCT(MOD(C311:H311,2))</f>
        <v>3</v>
      </c>
      <c r="O311">
        <f>6-N311</f>
        <v>3</v>
      </c>
      <c r="P311">
        <f>COUNTIF(C311:H311,"&lt;=14")</f>
        <v>3</v>
      </c>
      <c r="Q311">
        <f>COUNTIF(C311:H311,"&gt;=15")</f>
        <v>3</v>
      </c>
      <c r="R311">
        <f>SUMPRODUCT(--(D311:H311-C311:G311=1))</f>
        <v>1</v>
      </c>
      <c r="S311">
        <f>SUMPRODUCT(COUNTIF(C312:H312,C311:H311))</f>
        <v>2</v>
      </c>
      <c r="T311">
        <f>AVERAGE(K311:K315)</f>
        <v>93</v>
      </c>
      <c r="U311">
        <f>AVERAGE(K311:K330)</f>
        <v>93</v>
      </c>
      <c r="V311">
        <f>T311-U311</f>
        <v>0</v>
      </c>
      <c r="W311" t="str">
        <f>IF(T311&gt;U311,"EXPANDING (ABOVE TREND)",IF(T311&lt;U311,"CONTRACTING (BELOW TREND)","NEUTRAL"))</f>
        <v>NEUTRAL</v>
      </c>
    </row>
    <row r="312">
      <c r="A312">
        <v>163</v>
      </c>
      <c r="B312" t="str">
        <v>2023-10-10</v>
      </c>
      <c r="C312">
        <v>5</v>
      </c>
      <c r="D312">
        <v>9</v>
      </c>
      <c r="E312">
        <v>14</v>
      </c>
      <c r="F312">
        <v>23</v>
      </c>
      <c r="G312">
        <v>26</v>
      </c>
      <c r="H312">
        <v>28</v>
      </c>
      <c r="I312">
        <v>2</v>
      </c>
      <c r="J312" t="str">
        <v>5 - 9 - 14 - 23 - 26 - 28 [CB: 2]</v>
      </c>
      <c r="K312">
        <f>SUM(C312:H312)</f>
        <v>105</v>
      </c>
      <c r="L312">
        <f>AVERAGE(C312:H312)</f>
        <v>17.5</v>
      </c>
      <c r="M312">
        <f>MAX(C312:H312)-MIN(C312:H312)</f>
        <v>23</v>
      </c>
      <c r="N312">
        <f>SUMPRODUCT(MOD(C312:H312,2))</f>
        <v>3</v>
      </c>
      <c r="O312">
        <f>6-N312</f>
        <v>3</v>
      </c>
      <c r="P312">
        <f>COUNTIF(C312:H312,"&lt;=14")</f>
        <v>3</v>
      </c>
      <c r="Q312">
        <f>COUNTIF(C312:H312,"&gt;=15")</f>
        <v>3</v>
      </c>
      <c r="R312">
        <f>SUMPRODUCT(--(D312:H312-C312:G312=1))</f>
        <v>0</v>
      </c>
      <c r="S312">
        <f>SUMPRODUCT(COUNTIF(C313:H313,C312:H312))</f>
        <v>1</v>
      </c>
      <c r="T312">
        <f>AVERAGE(K312:K316)</f>
        <v>105</v>
      </c>
      <c r="U312">
        <f>AVERAGE(K312:K331)</f>
        <v>105</v>
      </c>
      <c r="V312">
        <f>T312-U312</f>
        <v>0</v>
      </c>
      <c r="W312" t="str">
        <f>IF(T312&gt;U312,"EXPANDING (ABOVE TREND)",IF(T312&lt;U312,"CONTRACTING (BELOW TREND)","NEUTRAL"))</f>
        <v>NEUTRAL</v>
      </c>
    </row>
    <row r="313">
      <c r="A313">
        <v>162</v>
      </c>
      <c r="B313" t="str">
        <v>2023-10-06</v>
      </c>
      <c r="C313">
        <v>4</v>
      </c>
      <c r="D313">
        <v>5</v>
      </c>
      <c r="E313">
        <v>8</v>
      </c>
      <c r="F313">
        <v>15</v>
      </c>
      <c r="G313">
        <v>25</v>
      </c>
      <c r="H313">
        <v>27</v>
      </c>
      <c r="I313">
        <v>3</v>
      </c>
      <c r="J313" t="str">
        <v>4 - 5 - 8 - 15 - 25 - 27 [CB: 3]</v>
      </c>
      <c r="K313">
        <f>SUM(C313:H313)</f>
        <v>84</v>
      </c>
      <c r="L313">
        <f>AVERAGE(C313:H313)</f>
        <v>14</v>
      </c>
      <c r="M313">
        <f>MAX(C313:H313)-MIN(C313:H313)</f>
        <v>23</v>
      </c>
      <c r="N313">
        <f>SUMPRODUCT(MOD(C313:H313,2))</f>
        <v>4</v>
      </c>
      <c r="O313">
        <f>6-N313</f>
        <v>2</v>
      </c>
      <c r="P313">
        <f>COUNTIF(C313:H313,"&lt;=14")</f>
        <v>3</v>
      </c>
      <c r="Q313">
        <f>COUNTIF(C313:H313,"&gt;=15")</f>
        <v>3</v>
      </c>
      <c r="R313">
        <f>SUMPRODUCT(--(D313:H313-C313:G313=1))</f>
        <v>1</v>
      </c>
      <c r="S313">
        <f>SUMPRODUCT(COUNTIF(C314:H314,C313:H313))</f>
        <v>1</v>
      </c>
      <c r="T313">
        <f>AVERAGE(K313:K317)</f>
        <v>84</v>
      </c>
      <c r="U313">
        <f>AVERAGE(K313:K332)</f>
        <v>84</v>
      </c>
      <c r="V313">
        <f>T313-U313</f>
        <v>0</v>
      </c>
      <c r="W313" t="str">
        <f>IF(T313&gt;U313,"EXPANDING (ABOVE TREND)",IF(T313&lt;U313,"CONTRACTING (BELOW TREND)","NEUTRAL"))</f>
        <v>NEUTRAL</v>
      </c>
    </row>
    <row r="314">
      <c r="A314">
        <v>161</v>
      </c>
      <c r="B314" t="str">
        <v>2023-10-03</v>
      </c>
      <c r="C314">
        <v>7</v>
      </c>
      <c r="D314">
        <v>12</v>
      </c>
      <c r="E314">
        <v>15</v>
      </c>
      <c r="F314">
        <v>18</v>
      </c>
      <c r="G314">
        <v>19</v>
      </c>
      <c r="H314">
        <v>28</v>
      </c>
      <c r="I314">
        <v>1</v>
      </c>
      <c r="J314" t="str">
        <v>7 - 12 - 15 - 18 - 19 - 28 [CB: 1]</v>
      </c>
      <c r="K314">
        <f>SUM(C314:H314)</f>
        <v>99</v>
      </c>
      <c r="L314">
        <f>AVERAGE(C314:H314)</f>
        <v>16.5</v>
      </c>
      <c r="M314">
        <f>MAX(C314:H314)-MIN(C314:H314)</f>
        <v>21</v>
      </c>
      <c r="N314">
        <f>SUMPRODUCT(MOD(C314:H314,2))</f>
        <v>3</v>
      </c>
      <c r="O314">
        <f>6-N314</f>
        <v>3</v>
      </c>
      <c r="P314">
        <f>COUNTIF(C314:H314,"&lt;=14")</f>
        <v>2</v>
      </c>
      <c r="Q314">
        <f>COUNTIF(C314:H314,"&gt;=15")</f>
        <v>4</v>
      </c>
      <c r="R314">
        <f>SUMPRODUCT(--(D314:H314-C314:G314=1))</f>
        <v>1</v>
      </c>
      <c r="S314">
        <f>SUMPRODUCT(COUNTIF(C315:H315,C314:H314))</f>
        <v>2</v>
      </c>
      <c r="T314">
        <f>AVERAGE(K314:K318)</f>
        <v>99</v>
      </c>
      <c r="U314">
        <f>AVERAGE(K314:K333)</f>
        <v>99</v>
      </c>
      <c r="V314">
        <f>T314-U314</f>
        <v>0</v>
      </c>
      <c r="W314" t="str">
        <f>IF(T314&gt;U314,"EXPANDING (ABOVE TREND)",IF(T314&lt;U314,"CONTRACTING (BELOW TREND)","NEUTRAL"))</f>
        <v>NEUTRAL</v>
      </c>
    </row>
    <row r="315">
      <c r="A315">
        <v>160</v>
      </c>
      <c r="B315" t="str">
        <v>2023-09-29</v>
      </c>
      <c r="C315">
        <v>2</v>
      </c>
      <c r="D315">
        <v>4</v>
      </c>
      <c r="E315">
        <v>6</v>
      </c>
      <c r="F315">
        <v>8</v>
      </c>
      <c r="G315">
        <v>12</v>
      </c>
      <c r="H315">
        <v>15</v>
      </c>
      <c r="I315">
        <v>2</v>
      </c>
      <c r="J315" t="str">
        <v>2 - 4 - 6 - 8 - 12 - 15 [CB: 2]</v>
      </c>
      <c r="K315">
        <f>SUM(C315:H315)</f>
        <v>47</v>
      </c>
      <c r="L315">
        <f>AVERAGE(C315:H315)</f>
        <v>7.8</v>
      </c>
      <c r="M315">
        <f>MAX(C315:H315)-MIN(C315:H315)</f>
        <v>13</v>
      </c>
      <c r="N315">
        <f>SUMPRODUCT(MOD(C315:H315,2))</f>
        <v>1</v>
      </c>
      <c r="O315">
        <f>6-N315</f>
        <v>5</v>
      </c>
      <c r="P315">
        <f>COUNTIF(C315:H315,"&lt;=14")</f>
        <v>5</v>
      </c>
      <c r="Q315">
        <f>COUNTIF(C315:H315,"&gt;=15")</f>
        <v>1</v>
      </c>
      <c r="R315">
        <f>SUMPRODUCT(--(D315:H315-C315:G315=1))</f>
        <v>0</v>
      </c>
      <c r="S315">
        <f>SUMPRODUCT(COUNTIF(C316:H316,C315:H315))</f>
        <v>1</v>
      </c>
      <c r="T315">
        <f>AVERAGE(K315:K319)</f>
        <v>47</v>
      </c>
      <c r="U315">
        <f>AVERAGE(K315:K334)</f>
        <v>47</v>
      </c>
      <c r="V315">
        <f>T315-U315</f>
        <v>0</v>
      </c>
      <c r="W315" t="str">
        <f>IF(T315&gt;U315,"EXPANDING (ABOVE TREND)",IF(T315&lt;U315,"CONTRACTING (BELOW TREND)","NEUTRAL"))</f>
        <v>NEUTRAL</v>
      </c>
    </row>
    <row r="316">
      <c r="A316">
        <v>159</v>
      </c>
      <c r="B316" t="str">
        <v>2023-09-26</v>
      </c>
      <c r="C316">
        <v>1</v>
      </c>
      <c r="D316">
        <v>3</v>
      </c>
      <c r="E316">
        <v>7</v>
      </c>
      <c r="F316">
        <v>8</v>
      </c>
      <c r="G316">
        <v>10</v>
      </c>
      <c r="H316">
        <v>24</v>
      </c>
      <c r="I316">
        <v>3</v>
      </c>
      <c r="J316" t="str">
        <v>1 - 3 - 7 - 8 - 10 - 24 [CB: 3]</v>
      </c>
      <c r="K316">
        <f>SUM(C316:H316)</f>
        <v>53</v>
      </c>
      <c r="L316">
        <f>AVERAGE(C316:H316)</f>
        <v>8.8</v>
      </c>
      <c r="M316">
        <f>MAX(C316:H316)-MIN(C316:H316)</f>
        <v>23</v>
      </c>
      <c r="N316">
        <f>SUMPRODUCT(MOD(C316:H316,2))</f>
        <v>3</v>
      </c>
      <c r="O316">
        <f>6-N316</f>
        <v>3</v>
      </c>
      <c r="P316">
        <f>COUNTIF(C316:H316,"&lt;=14")</f>
        <v>5</v>
      </c>
      <c r="Q316">
        <f>COUNTIF(C316:H316,"&gt;=15")</f>
        <v>1</v>
      </c>
      <c r="R316">
        <f>SUMPRODUCT(--(D316:H316-C316:G316=1))</f>
        <v>1</v>
      </c>
      <c r="S316">
        <f>SUMPRODUCT(COUNTIF(C317:H317,C316:H316))</f>
        <v>2</v>
      </c>
      <c r="T316">
        <f>AVERAGE(K316:K320)</f>
        <v>53</v>
      </c>
      <c r="U316">
        <f>AVERAGE(K316:K335)</f>
        <v>53</v>
      </c>
      <c r="V316">
        <f>T316-U316</f>
        <v>0</v>
      </c>
      <c r="W316" t="str">
        <f>IF(T316&gt;U316,"EXPANDING (ABOVE TREND)",IF(T316&lt;U316,"CONTRACTING (BELOW TREND)","NEUTRAL"))</f>
        <v>NEUTRAL</v>
      </c>
    </row>
    <row r="317">
      <c r="A317">
        <v>158</v>
      </c>
      <c r="B317" t="str">
        <v>2023-09-22</v>
      </c>
      <c r="C317">
        <v>1</v>
      </c>
      <c r="D317">
        <v>4</v>
      </c>
      <c r="E317">
        <v>14</v>
      </c>
      <c r="F317">
        <v>23</v>
      </c>
      <c r="G317">
        <v>24</v>
      </c>
      <c r="H317">
        <v>28</v>
      </c>
      <c r="I317">
        <v>1</v>
      </c>
      <c r="J317" t="str">
        <v>1 - 4 - 14 - 23 - 24 - 28 [CB: 1]</v>
      </c>
      <c r="K317">
        <f>SUM(C317:H317)</f>
        <v>94</v>
      </c>
      <c r="L317">
        <f>AVERAGE(C317:H317)</f>
        <v>15.7</v>
      </c>
      <c r="M317">
        <f>MAX(C317:H317)-MIN(C317:H317)</f>
        <v>27</v>
      </c>
      <c r="N317">
        <f>SUMPRODUCT(MOD(C317:H317,2))</f>
        <v>2</v>
      </c>
      <c r="O317">
        <f>6-N317</f>
        <v>4</v>
      </c>
      <c r="P317">
        <f>COUNTIF(C317:H317,"&lt;=14")</f>
        <v>3</v>
      </c>
      <c r="Q317">
        <f>COUNTIF(C317:H317,"&gt;=15")</f>
        <v>3</v>
      </c>
      <c r="R317">
        <f>SUMPRODUCT(--(D317:H317-C317:G317=1))</f>
        <v>1</v>
      </c>
      <c r="S317">
        <f>SUMPRODUCT(COUNTIF(C318:H318,C317:H317))</f>
        <v>2</v>
      </c>
      <c r="T317">
        <f>AVERAGE(K317:K321)</f>
        <v>94</v>
      </c>
      <c r="U317">
        <f>AVERAGE(K317:K336)</f>
        <v>94</v>
      </c>
      <c r="V317">
        <f>T317-U317</f>
        <v>0</v>
      </c>
      <c r="W317" t="str">
        <f>IF(T317&gt;U317,"EXPANDING (ABOVE TREND)",IF(T317&lt;U317,"CONTRACTING (BELOW TREND)","NEUTRAL"))</f>
        <v>NEUTRAL</v>
      </c>
    </row>
    <row r="318">
      <c r="A318">
        <v>157</v>
      </c>
      <c r="B318" t="str">
        <v>2023-09-19</v>
      </c>
      <c r="C318">
        <v>4</v>
      </c>
      <c r="D318">
        <v>7</v>
      </c>
      <c r="E318">
        <v>9</v>
      </c>
      <c r="F318">
        <v>13</v>
      </c>
      <c r="G318">
        <v>17</v>
      </c>
      <c r="H318">
        <v>28</v>
      </c>
      <c r="I318">
        <v>1</v>
      </c>
      <c r="J318" t="str">
        <v>4 - 7 - 9 - 13 - 17 - 28 [CB: 1]</v>
      </c>
      <c r="K318">
        <f>SUM(C318:H318)</f>
        <v>78</v>
      </c>
      <c r="L318">
        <f>AVERAGE(C318:H318)</f>
        <v>13</v>
      </c>
      <c r="M318">
        <f>MAX(C318:H318)-MIN(C318:H318)</f>
        <v>24</v>
      </c>
      <c r="N318">
        <f>SUMPRODUCT(MOD(C318:H318,2))</f>
        <v>4</v>
      </c>
      <c r="O318">
        <f>6-N318</f>
        <v>2</v>
      </c>
      <c r="P318">
        <f>COUNTIF(C318:H318,"&lt;=14")</f>
        <v>4</v>
      </c>
      <c r="Q318">
        <f>COUNTIF(C318:H318,"&gt;=15")</f>
        <v>2</v>
      </c>
      <c r="R318">
        <f>SUMPRODUCT(--(D318:H318-C318:G318=1))</f>
        <v>0</v>
      </c>
      <c r="S318">
        <f>SUMPRODUCT(COUNTIF(C319:H319,C318:H318))</f>
        <v>2</v>
      </c>
      <c r="T318">
        <f>AVERAGE(K318:K322)</f>
        <v>78</v>
      </c>
      <c r="U318">
        <f>AVERAGE(K318:K337)</f>
        <v>78</v>
      </c>
      <c r="V318">
        <f>T318-U318</f>
        <v>0</v>
      </c>
      <c r="W318" t="str">
        <f>IF(T318&gt;U318,"EXPANDING (ABOVE TREND)",IF(T318&lt;U318,"CONTRACTING (BELOW TREND)","NEUTRAL"))</f>
        <v>NEUTRAL</v>
      </c>
    </row>
    <row r="319">
      <c r="A319">
        <v>156</v>
      </c>
      <c r="B319" t="str">
        <v>2023-09-15</v>
      </c>
      <c r="C319">
        <v>2</v>
      </c>
      <c r="D319">
        <v>7</v>
      </c>
      <c r="E319">
        <v>14</v>
      </c>
      <c r="F319">
        <v>23</v>
      </c>
      <c r="G319">
        <v>24</v>
      </c>
      <c r="H319">
        <v>28</v>
      </c>
      <c r="I319">
        <v>3</v>
      </c>
      <c r="J319" t="str">
        <v>2 - 7 - 14 - 23 - 24 - 28 [CB: 3]</v>
      </c>
      <c r="K319">
        <f>SUM(C319:H319)</f>
        <v>98</v>
      </c>
      <c r="L319">
        <f>AVERAGE(C319:H319)</f>
        <v>16.3</v>
      </c>
      <c r="M319">
        <f>MAX(C319:H319)-MIN(C319:H319)</f>
        <v>26</v>
      </c>
      <c r="N319">
        <f>SUMPRODUCT(MOD(C319:H319,2))</f>
        <v>2</v>
      </c>
      <c r="O319">
        <f>6-N319</f>
        <v>4</v>
      </c>
      <c r="P319">
        <f>COUNTIF(C319:H319,"&lt;=14")</f>
        <v>3</v>
      </c>
      <c r="Q319">
        <f>COUNTIF(C319:H319,"&gt;=15")</f>
        <v>3</v>
      </c>
      <c r="R319">
        <f>SUMPRODUCT(--(D319:H319-C319:G319=1))</f>
        <v>1</v>
      </c>
      <c r="S319">
        <f>SUMPRODUCT(COUNTIF(C320:H320,C319:H319))</f>
        <v>2</v>
      </c>
      <c r="T319">
        <f>AVERAGE(K319:K323)</f>
        <v>98</v>
      </c>
      <c r="U319">
        <f>AVERAGE(K319:K338)</f>
        <v>98</v>
      </c>
      <c r="V319">
        <f>T319-U319</f>
        <v>0</v>
      </c>
      <c r="W319" t="str">
        <f>IF(T319&gt;U319,"EXPANDING (ABOVE TREND)",IF(T319&lt;U319,"CONTRACTING (BELOW TREND)","NEUTRAL"))</f>
        <v>NEUTRAL</v>
      </c>
    </row>
    <row r="320">
      <c r="A320">
        <v>155</v>
      </c>
      <c r="B320" t="str">
        <v>2023-09-12</v>
      </c>
      <c r="C320">
        <v>3</v>
      </c>
      <c r="D320">
        <v>4</v>
      </c>
      <c r="E320">
        <v>7</v>
      </c>
      <c r="F320">
        <v>8</v>
      </c>
      <c r="G320">
        <v>26</v>
      </c>
      <c r="H320">
        <v>28</v>
      </c>
      <c r="I320">
        <v>2</v>
      </c>
      <c r="J320" t="str">
        <v>3 - 4 - 7 - 8 - 26 - 28 [CB: 2]</v>
      </c>
      <c r="K320">
        <f>SUM(C320:H320)</f>
        <v>76</v>
      </c>
      <c r="L320">
        <f>AVERAGE(C320:H320)</f>
        <v>12.7</v>
      </c>
      <c r="M320">
        <f>MAX(C320:H320)-MIN(C320:H320)</f>
        <v>25</v>
      </c>
      <c r="N320">
        <f>SUMPRODUCT(MOD(C320:H320,2))</f>
        <v>2</v>
      </c>
      <c r="O320">
        <f>6-N320</f>
        <v>4</v>
      </c>
      <c r="P320">
        <f>COUNTIF(C320:H320,"&lt;=14")</f>
        <v>4</v>
      </c>
      <c r="Q320">
        <f>COUNTIF(C320:H320,"&gt;=15")</f>
        <v>2</v>
      </c>
      <c r="R320">
        <f>SUMPRODUCT(--(D320:H320-C320:G320=1))</f>
        <v>2</v>
      </c>
      <c r="S320">
        <f>SUMPRODUCT(COUNTIF(C321:H321,C320:H320))</f>
        <v>2</v>
      </c>
      <c r="T320">
        <f>AVERAGE(K320:K324)</f>
        <v>76</v>
      </c>
      <c r="U320">
        <f>AVERAGE(K320:K339)</f>
        <v>76</v>
      </c>
      <c r="V320">
        <f>T320-U320</f>
        <v>0</v>
      </c>
      <c r="W320" t="str">
        <f>IF(T320&gt;U320,"EXPANDING (ABOVE TREND)",IF(T320&lt;U320,"CONTRACTING (BELOW TREND)","NEUTRAL"))</f>
        <v>NEUTRAL</v>
      </c>
    </row>
    <row r="321">
      <c r="A321">
        <v>154</v>
      </c>
      <c r="B321" t="str">
        <v>2023-09-08</v>
      </c>
      <c r="C321">
        <v>7</v>
      </c>
      <c r="D321">
        <v>9</v>
      </c>
      <c r="E321">
        <v>16</v>
      </c>
      <c r="F321">
        <v>17</v>
      </c>
      <c r="G321">
        <v>21</v>
      </c>
      <c r="H321">
        <v>26</v>
      </c>
      <c r="I321">
        <v>2</v>
      </c>
      <c r="J321" t="str">
        <v>7 - 9 - 16 - 17 - 21 - 26 [CB: 2]</v>
      </c>
      <c r="K321">
        <f>SUM(C321:H321)</f>
        <v>96</v>
      </c>
      <c r="L321">
        <f>AVERAGE(C321:H321)</f>
        <v>16</v>
      </c>
      <c r="M321">
        <f>MAX(C321:H321)-MIN(C321:H321)</f>
        <v>19</v>
      </c>
      <c r="N321">
        <f>SUMPRODUCT(MOD(C321:H321,2))</f>
        <v>4</v>
      </c>
      <c r="O321">
        <f>6-N321</f>
        <v>2</v>
      </c>
      <c r="P321">
        <f>COUNTIF(C321:H321,"&lt;=14")</f>
        <v>2</v>
      </c>
      <c r="Q321">
        <f>COUNTIF(C321:H321,"&gt;=15")</f>
        <v>4</v>
      </c>
      <c r="R321">
        <f>SUMPRODUCT(--(D321:H321-C321:G321=1))</f>
        <v>1</v>
      </c>
      <c r="S321">
        <f>SUMPRODUCT(COUNTIF(C322:H322,C321:H321))</f>
        <v>2</v>
      </c>
      <c r="T321">
        <f>AVERAGE(K321:K325)</f>
        <v>96</v>
      </c>
      <c r="U321">
        <f>AVERAGE(K321:K340)</f>
        <v>96</v>
      </c>
      <c r="V321">
        <f>T321-U321</f>
        <v>0</v>
      </c>
      <c r="W321" t="str">
        <f>IF(T321&gt;U321,"EXPANDING (ABOVE TREND)",IF(T321&lt;U321,"CONTRACTING (BELOW TREND)","NEUTRAL"))</f>
        <v>NEUTRAL</v>
      </c>
    </row>
    <row r="322">
      <c r="A322">
        <v>153</v>
      </c>
      <c r="B322" t="str">
        <v>2023-09-05</v>
      </c>
      <c r="C322">
        <v>5</v>
      </c>
      <c r="D322">
        <v>10</v>
      </c>
      <c r="E322">
        <v>12</v>
      </c>
      <c r="F322">
        <v>16</v>
      </c>
      <c r="G322">
        <v>24</v>
      </c>
      <c r="H322">
        <v>26</v>
      </c>
      <c r="I322">
        <v>3</v>
      </c>
      <c r="J322" t="str">
        <v>5 - 10 - 12 - 16 - 24 - 26 [CB: 3]</v>
      </c>
      <c r="K322">
        <f>SUM(C322:H322)</f>
        <v>93</v>
      </c>
      <c r="L322">
        <f>AVERAGE(C322:H322)</f>
        <v>15.5</v>
      </c>
      <c r="M322">
        <f>MAX(C322:H322)-MIN(C322:H322)</f>
        <v>21</v>
      </c>
      <c r="N322">
        <f>SUMPRODUCT(MOD(C322:H322,2))</f>
        <v>1</v>
      </c>
      <c r="O322">
        <f>6-N322</f>
        <v>5</v>
      </c>
      <c r="P322">
        <f>COUNTIF(C322:H322,"&lt;=14")</f>
        <v>3</v>
      </c>
      <c r="Q322">
        <f>COUNTIF(C322:H322,"&gt;=15")</f>
        <v>3</v>
      </c>
      <c r="R322">
        <f>SUMPRODUCT(--(D322:H322-C322:G322=1))</f>
        <v>0</v>
      </c>
      <c r="S322">
        <f>SUMPRODUCT(COUNTIF(C323:H323,C322:H322))</f>
        <v>0</v>
      </c>
      <c r="T322">
        <f>AVERAGE(K322:K326)</f>
        <v>93</v>
      </c>
      <c r="U322">
        <f>AVERAGE(K322:K341)</f>
        <v>93</v>
      </c>
      <c r="V322">
        <f>T322-U322</f>
        <v>0</v>
      </c>
      <c r="W322" t="str">
        <f>IF(T322&gt;U322,"EXPANDING (ABOVE TREND)",IF(T322&lt;U322,"CONTRACTING (BELOW TREND)","NEUTRAL"))</f>
        <v>NEUTRAL</v>
      </c>
    </row>
    <row r="323">
      <c r="A323">
        <v>152</v>
      </c>
      <c r="B323" t="str">
        <v>2023-09-01</v>
      </c>
      <c r="C323">
        <v>7</v>
      </c>
      <c r="D323">
        <v>13</v>
      </c>
      <c r="E323">
        <v>19</v>
      </c>
      <c r="F323">
        <v>21</v>
      </c>
      <c r="G323">
        <v>23</v>
      </c>
      <c r="H323">
        <v>25</v>
      </c>
      <c r="I323">
        <v>3</v>
      </c>
      <c r="J323" t="str">
        <v>7 - 13 - 19 - 21 - 23 - 25 [CB: 3]</v>
      </c>
      <c r="K323">
        <f>SUM(C323:H323)</f>
        <v>108</v>
      </c>
      <c r="L323">
        <f>AVERAGE(C323:H323)</f>
        <v>18</v>
      </c>
      <c r="M323">
        <f>MAX(C323:H323)-MIN(C323:H323)</f>
        <v>18</v>
      </c>
      <c r="N323">
        <f>SUMPRODUCT(MOD(C323:H323,2))</f>
        <v>6</v>
      </c>
      <c r="O323">
        <f>6-N323</f>
        <v>0</v>
      </c>
      <c r="P323">
        <f>COUNTIF(C323:H323,"&lt;=14")</f>
        <v>2</v>
      </c>
      <c r="Q323">
        <f>COUNTIF(C323:H323,"&gt;=15")</f>
        <v>4</v>
      </c>
      <c r="R323">
        <f>SUMPRODUCT(--(D323:H323-C323:G323=1))</f>
        <v>0</v>
      </c>
      <c r="S323">
        <f>SUMPRODUCT(COUNTIF(C324:H324,C323:H323))</f>
        <v>1</v>
      </c>
      <c r="T323">
        <f>AVERAGE(K323:K327)</f>
        <v>108</v>
      </c>
      <c r="U323">
        <f>AVERAGE(K323:K342)</f>
        <v>108</v>
      </c>
      <c r="V323">
        <f>T323-U323</f>
        <v>0</v>
      </c>
      <c r="W323" t="str">
        <f>IF(T323&gt;U323,"EXPANDING (ABOVE TREND)",IF(T323&lt;U323,"CONTRACTING (BELOW TREND)","NEUTRAL"))</f>
        <v>NEUTRAL</v>
      </c>
    </row>
    <row r="324">
      <c r="A324">
        <v>151</v>
      </c>
      <c r="B324" t="str">
        <v>2023-08-29</v>
      </c>
      <c r="C324">
        <v>1</v>
      </c>
      <c r="D324">
        <v>2</v>
      </c>
      <c r="E324">
        <v>8</v>
      </c>
      <c r="F324">
        <v>10</v>
      </c>
      <c r="G324">
        <v>14</v>
      </c>
      <c r="H324">
        <v>21</v>
      </c>
      <c r="I324">
        <v>1</v>
      </c>
      <c r="J324" t="str">
        <v>1 - 2 - 8 - 10 - 14 - 21 [CB: 1]</v>
      </c>
      <c r="K324">
        <f>SUM(C324:H324)</f>
        <v>56</v>
      </c>
      <c r="L324">
        <f>AVERAGE(C324:H324)</f>
        <v>9.3</v>
      </c>
      <c r="M324">
        <f>MAX(C324:H324)-MIN(C324:H324)</f>
        <v>20</v>
      </c>
      <c r="N324">
        <f>SUMPRODUCT(MOD(C324:H324,2))</f>
        <v>2</v>
      </c>
      <c r="O324">
        <f>6-N324</f>
        <v>4</v>
      </c>
      <c r="P324">
        <f>COUNTIF(C324:H324,"&lt;=14")</f>
        <v>5</v>
      </c>
      <c r="Q324">
        <f>COUNTIF(C324:H324,"&gt;=15")</f>
        <v>1</v>
      </c>
      <c r="R324">
        <f>SUMPRODUCT(--(D324:H324-C324:G324=1))</f>
        <v>1</v>
      </c>
      <c r="S324">
        <f>SUMPRODUCT(COUNTIF(C325:H325,C324:H324))</f>
        <v>1</v>
      </c>
      <c r="T324">
        <f>AVERAGE(K324:K328)</f>
        <v>56</v>
      </c>
      <c r="U324">
        <f>AVERAGE(K324:K343)</f>
        <v>56</v>
      </c>
      <c r="V324">
        <f>T324-U324</f>
        <v>0</v>
      </c>
      <c r="W324" t="str">
        <f>IF(T324&gt;U324,"EXPANDING (ABOVE TREND)",IF(T324&lt;U324,"CONTRACTING (BELOW TREND)","NEUTRAL"))</f>
        <v>NEUTRAL</v>
      </c>
    </row>
    <row r="325">
      <c r="A325">
        <v>150</v>
      </c>
      <c r="B325" t="str">
        <v>2023-08-25</v>
      </c>
      <c r="C325">
        <v>4</v>
      </c>
      <c r="D325">
        <v>7</v>
      </c>
      <c r="E325">
        <v>9</v>
      </c>
      <c r="F325">
        <v>19</v>
      </c>
      <c r="G325">
        <v>20</v>
      </c>
      <c r="H325">
        <v>21</v>
      </c>
      <c r="I325">
        <v>2</v>
      </c>
      <c r="J325" t="str">
        <v>4 - 7 - 9 - 19 - 20 - 21 [CB: 2]</v>
      </c>
      <c r="K325">
        <f>SUM(C325:H325)</f>
        <v>80</v>
      </c>
      <c r="L325">
        <f>AVERAGE(C325:H325)</f>
        <v>13.3</v>
      </c>
      <c r="M325">
        <f>MAX(C325:H325)-MIN(C325:H325)</f>
        <v>17</v>
      </c>
      <c r="N325">
        <f>SUMPRODUCT(MOD(C325:H325,2))</f>
        <v>4</v>
      </c>
      <c r="O325">
        <f>6-N325</f>
        <v>2</v>
      </c>
      <c r="P325">
        <f>COUNTIF(C325:H325,"&lt;=14")</f>
        <v>3</v>
      </c>
      <c r="Q325">
        <f>COUNTIF(C325:H325,"&gt;=15")</f>
        <v>3</v>
      </c>
      <c r="R325">
        <f>SUMPRODUCT(--(D325:H325-C325:G325=1))</f>
        <v>2</v>
      </c>
      <c r="S325">
        <f>SUMPRODUCT(COUNTIF(C326:H326,C325:H325))</f>
        <v>0</v>
      </c>
      <c r="T325">
        <f>AVERAGE(K325:K329)</f>
        <v>80</v>
      </c>
      <c r="U325">
        <f>AVERAGE(K325:K344)</f>
        <v>80</v>
      </c>
      <c r="V325">
        <f>T325-U325</f>
        <v>0</v>
      </c>
      <c r="W325" t="str">
        <f>IF(T325&gt;U325,"EXPANDING (ABOVE TREND)",IF(T325&lt;U325,"CONTRACTING (BELOW TREND)","NEUTRAL"))</f>
        <v>NEUTRAL</v>
      </c>
    </row>
    <row r="326">
      <c r="A326">
        <v>149</v>
      </c>
      <c r="B326" t="str">
        <v>2023-08-22</v>
      </c>
      <c r="C326">
        <v>3</v>
      </c>
      <c r="D326">
        <v>12</v>
      </c>
      <c r="E326">
        <v>14</v>
      </c>
      <c r="F326">
        <v>15</v>
      </c>
      <c r="G326">
        <v>16</v>
      </c>
      <c r="H326">
        <v>26</v>
      </c>
      <c r="I326">
        <v>3</v>
      </c>
      <c r="J326" t="str">
        <v>3 - 12 - 14 - 15 - 16 - 26 [CB: 3]</v>
      </c>
      <c r="K326">
        <f>SUM(C326:H326)</f>
        <v>86</v>
      </c>
      <c r="L326">
        <f>AVERAGE(C326:H326)</f>
        <v>14.3</v>
      </c>
      <c r="M326">
        <f>MAX(C326:H326)-MIN(C326:H326)</f>
        <v>23</v>
      </c>
      <c r="N326">
        <f>SUMPRODUCT(MOD(C326:H326,2))</f>
        <v>2</v>
      </c>
      <c r="O326">
        <f>6-N326</f>
        <v>4</v>
      </c>
      <c r="P326">
        <f>COUNTIF(C326:H326,"&lt;=14")</f>
        <v>3</v>
      </c>
      <c r="Q326">
        <f>COUNTIF(C326:H326,"&gt;=15")</f>
        <v>3</v>
      </c>
      <c r="R326">
        <f>SUMPRODUCT(--(D326:H326-C326:G326=1))</f>
        <v>2</v>
      </c>
      <c r="S326">
        <f>SUMPRODUCT(COUNTIF(C327:H327,C326:H326))</f>
        <v>1</v>
      </c>
      <c r="T326">
        <f>AVERAGE(K326:K330)</f>
        <v>86</v>
      </c>
      <c r="U326">
        <f>AVERAGE(K326:K345)</f>
        <v>86</v>
      </c>
      <c r="V326">
        <f>T326-U326</f>
        <v>0</v>
      </c>
      <c r="W326" t="str">
        <f>IF(T326&gt;U326,"EXPANDING (ABOVE TREND)",IF(T326&lt;U326,"CONTRACTING (BELOW TREND)","NEUTRAL"))</f>
        <v>NEUTRAL</v>
      </c>
    </row>
    <row r="327">
      <c r="A327">
        <v>148</v>
      </c>
      <c r="B327" t="str">
        <v>2023-08-18</v>
      </c>
      <c r="C327">
        <v>11</v>
      </c>
      <c r="D327">
        <v>16</v>
      </c>
      <c r="E327">
        <v>19</v>
      </c>
      <c r="F327">
        <v>21</v>
      </c>
      <c r="G327">
        <v>22</v>
      </c>
      <c r="H327">
        <v>25</v>
      </c>
      <c r="I327">
        <v>3</v>
      </c>
      <c r="J327" t="str">
        <v>11 - 16 - 19 - 21 - 22 - 25 [CB: 3]</v>
      </c>
      <c r="K327">
        <f>SUM(C327:H327)</f>
        <v>114</v>
      </c>
      <c r="L327">
        <f>AVERAGE(C327:H327)</f>
        <v>19</v>
      </c>
      <c r="M327">
        <f>MAX(C327:H327)-MIN(C327:H327)</f>
        <v>14</v>
      </c>
      <c r="N327">
        <f>SUMPRODUCT(MOD(C327:H327,2))</f>
        <v>4</v>
      </c>
      <c r="O327">
        <f>6-N327</f>
        <v>2</v>
      </c>
      <c r="P327">
        <f>COUNTIF(C327:H327,"&lt;=14")</f>
        <v>1</v>
      </c>
      <c r="Q327">
        <f>COUNTIF(C327:H327,"&gt;=15")</f>
        <v>5</v>
      </c>
      <c r="R327">
        <f>SUMPRODUCT(--(D327:H327-C327:G327=1))</f>
        <v>1</v>
      </c>
      <c r="S327">
        <f>SUMPRODUCT(COUNTIF(C328:H328,C327:H327))</f>
        <v>1</v>
      </c>
      <c r="T327">
        <f>AVERAGE(K327:K331)</f>
        <v>114</v>
      </c>
      <c r="U327">
        <f>AVERAGE(K327:K346)</f>
        <v>114</v>
      </c>
      <c r="V327">
        <f>T327-U327</f>
        <v>0</v>
      </c>
      <c r="W327" t="str">
        <f>IF(T327&gt;U327,"EXPANDING (ABOVE TREND)",IF(T327&lt;U327,"CONTRACTING (BELOW TREND)","NEUTRAL"))</f>
        <v>NEUTRAL</v>
      </c>
    </row>
    <row r="328">
      <c r="A328">
        <v>147</v>
      </c>
      <c r="B328" t="str">
        <v>2023-08-15</v>
      </c>
      <c r="C328">
        <v>2</v>
      </c>
      <c r="D328">
        <v>4</v>
      </c>
      <c r="E328">
        <v>10</v>
      </c>
      <c r="F328">
        <v>15</v>
      </c>
      <c r="G328">
        <v>21</v>
      </c>
      <c r="H328">
        <v>24</v>
      </c>
      <c r="I328">
        <v>3</v>
      </c>
      <c r="J328" t="str">
        <v>2 - 4 - 10 - 15 - 21 - 24 [CB: 3]</v>
      </c>
      <c r="K328">
        <f>SUM(C328:H328)</f>
        <v>76</v>
      </c>
      <c r="L328">
        <f>AVERAGE(C328:H328)</f>
        <v>12.7</v>
      </c>
      <c r="M328">
        <f>MAX(C328:H328)-MIN(C328:H328)</f>
        <v>22</v>
      </c>
      <c r="N328">
        <f>SUMPRODUCT(MOD(C328:H328,2))</f>
        <v>2</v>
      </c>
      <c r="O328">
        <f>6-N328</f>
        <v>4</v>
      </c>
      <c r="P328">
        <f>COUNTIF(C328:H328,"&lt;=14")</f>
        <v>3</v>
      </c>
      <c r="Q328">
        <f>COUNTIF(C328:H328,"&gt;=15")</f>
        <v>3</v>
      </c>
      <c r="R328">
        <f>SUMPRODUCT(--(D328:H328-C328:G328=1))</f>
        <v>0</v>
      </c>
      <c r="S328">
        <f>SUMPRODUCT(COUNTIF(C329:H329,C328:H328))</f>
        <v>2</v>
      </c>
      <c r="T328">
        <f>AVERAGE(K328:K332)</f>
        <v>76</v>
      </c>
      <c r="U328">
        <f>AVERAGE(K328:K347)</f>
        <v>76</v>
      </c>
      <c r="V328">
        <f>T328-U328</f>
        <v>0</v>
      </c>
      <c r="W328" t="str">
        <f>IF(T328&gt;U328,"EXPANDING (ABOVE TREND)",IF(T328&lt;U328,"CONTRACTING (BELOW TREND)","NEUTRAL"))</f>
        <v>NEUTRAL</v>
      </c>
    </row>
    <row r="329">
      <c r="A329">
        <v>146</v>
      </c>
      <c r="B329" t="str">
        <v>2023-08-11</v>
      </c>
      <c r="C329">
        <v>3</v>
      </c>
      <c r="D329">
        <v>4</v>
      </c>
      <c r="E329">
        <v>15</v>
      </c>
      <c r="F329">
        <v>18</v>
      </c>
      <c r="G329">
        <v>27</v>
      </c>
      <c r="H329">
        <v>28</v>
      </c>
      <c r="I329">
        <v>1</v>
      </c>
      <c r="J329" t="str">
        <v>3 - 4 - 15 - 18 - 27 - 28 [CB: 1]</v>
      </c>
      <c r="K329">
        <f>SUM(C329:H329)</f>
        <v>95</v>
      </c>
      <c r="L329">
        <f>AVERAGE(C329:H329)</f>
        <v>15.8</v>
      </c>
      <c r="M329">
        <f>MAX(C329:H329)-MIN(C329:H329)</f>
        <v>25</v>
      </c>
      <c r="N329">
        <f>SUMPRODUCT(MOD(C329:H329,2))</f>
        <v>3</v>
      </c>
      <c r="O329">
        <f>6-N329</f>
        <v>3</v>
      </c>
      <c r="P329">
        <f>COUNTIF(C329:H329,"&lt;=14")</f>
        <v>2</v>
      </c>
      <c r="Q329">
        <f>COUNTIF(C329:H329,"&gt;=15")</f>
        <v>4</v>
      </c>
      <c r="R329">
        <f>SUMPRODUCT(--(D329:H329-C329:G329=1))</f>
        <v>2</v>
      </c>
      <c r="S329">
        <f>SUMPRODUCT(COUNTIF(C330:H330,C329:H329))</f>
        <v>1</v>
      </c>
      <c r="T329">
        <f>AVERAGE(K329:K333)</f>
        <v>95</v>
      </c>
      <c r="U329">
        <f>AVERAGE(K329:K348)</f>
        <v>95</v>
      </c>
      <c r="V329">
        <f>T329-U329</f>
        <v>0</v>
      </c>
      <c r="W329" t="str">
        <f>IF(T329&gt;U329,"EXPANDING (ABOVE TREND)",IF(T329&lt;U329,"CONTRACTING (BELOW TREND)","NEUTRAL"))</f>
        <v>NEUTRAL</v>
      </c>
    </row>
    <row r="330">
      <c r="A330">
        <v>145</v>
      </c>
      <c r="B330" t="str">
        <v>2023-08-08</v>
      </c>
      <c r="C330">
        <v>6</v>
      </c>
      <c r="D330">
        <v>7</v>
      </c>
      <c r="E330">
        <v>9</v>
      </c>
      <c r="F330">
        <v>10</v>
      </c>
      <c r="G330">
        <v>15</v>
      </c>
      <c r="H330">
        <v>25</v>
      </c>
      <c r="I330">
        <v>1</v>
      </c>
      <c r="J330" t="str">
        <v>6 - 7 - 9 - 10 - 15 - 25 [CB: 1]</v>
      </c>
      <c r="K330">
        <f>SUM(C330:H330)</f>
        <v>72</v>
      </c>
      <c r="L330">
        <f>AVERAGE(C330:H330)</f>
        <v>12</v>
      </c>
      <c r="M330">
        <f>MAX(C330:H330)-MIN(C330:H330)</f>
        <v>19</v>
      </c>
      <c r="N330">
        <f>SUMPRODUCT(MOD(C330:H330,2))</f>
        <v>4</v>
      </c>
      <c r="O330">
        <f>6-N330</f>
        <v>2</v>
      </c>
      <c r="P330">
        <f>COUNTIF(C330:H330,"&lt;=14")</f>
        <v>4</v>
      </c>
      <c r="Q330">
        <f>COUNTIF(C330:H330,"&gt;=15")</f>
        <v>2</v>
      </c>
      <c r="R330">
        <f>SUMPRODUCT(--(D330:H330-C330:G330=1))</f>
        <v>2</v>
      </c>
      <c r="S330">
        <f>SUMPRODUCT(COUNTIF(C331:H331,C330:H330))</f>
        <v>1</v>
      </c>
      <c r="T330">
        <f>AVERAGE(K330:K334)</f>
        <v>72</v>
      </c>
      <c r="U330">
        <f>AVERAGE(K330:K349)</f>
        <v>72</v>
      </c>
      <c r="V330">
        <f>T330-U330</f>
        <v>0</v>
      </c>
      <c r="W330" t="str">
        <f>IF(T330&gt;U330,"EXPANDING (ABOVE TREND)",IF(T330&lt;U330,"CONTRACTING (BELOW TREND)","NEUTRAL"))</f>
        <v>NEUTRAL</v>
      </c>
    </row>
    <row r="331">
      <c r="A331">
        <v>144</v>
      </c>
      <c r="B331" t="str">
        <v>2023-08-04</v>
      </c>
      <c r="C331">
        <v>3</v>
      </c>
      <c r="D331">
        <v>4</v>
      </c>
      <c r="E331">
        <v>16</v>
      </c>
      <c r="F331">
        <v>21</v>
      </c>
      <c r="G331">
        <v>23</v>
      </c>
      <c r="H331">
        <v>25</v>
      </c>
      <c r="I331">
        <v>1</v>
      </c>
      <c r="J331" t="str">
        <v>3 - 4 - 16 - 21 - 23 - 25 [CB: 1]</v>
      </c>
      <c r="K331">
        <f>SUM(C331:H331)</f>
        <v>92</v>
      </c>
      <c r="L331">
        <f>AVERAGE(C331:H331)</f>
        <v>15.3</v>
      </c>
      <c r="M331">
        <f>MAX(C331:H331)-MIN(C331:H331)</f>
        <v>22</v>
      </c>
      <c r="N331">
        <f>SUMPRODUCT(MOD(C331:H331,2))</f>
        <v>4</v>
      </c>
      <c r="O331">
        <f>6-N331</f>
        <v>2</v>
      </c>
      <c r="P331">
        <f>COUNTIF(C331:H331,"&lt;=14")</f>
        <v>2</v>
      </c>
      <c r="Q331">
        <f>COUNTIF(C331:H331,"&gt;=15")</f>
        <v>4</v>
      </c>
      <c r="R331">
        <f>SUMPRODUCT(--(D331:H331-C331:G331=1))</f>
        <v>1</v>
      </c>
      <c r="S331">
        <f>SUMPRODUCT(COUNTIF(C332:H332,C331:H331))</f>
        <v>2</v>
      </c>
      <c r="T331">
        <f>AVERAGE(K331:K335)</f>
        <v>92</v>
      </c>
      <c r="U331">
        <f>AVERAGE(K331:K350)</f>
        <v>92</v>
      </c>
      <c r="V331">
        <f>T331-U331</f>
        <v>0</v>
      </c>
      <c r="W331" t="str">
        <f>IF(T331&gt;U331,"EXPANDING (ABOVE TREND)",IF(T331&lt;U331,"CONTRACTING (BELOW TREND)","NEUTRAL"))</f>
        <v>NEUTRAL</v>
      </c>
    </row>
    <row r="332">
      <c r="A332">
        <v>143</v>
      </c>
      <c r="B332" t="str">
        <v>2023-08-01</v>
      </c>
      <c r="C332">
        <v>7</v>
      </c>
      <c r="D332">
        <v>8</v>
      </c>
      <c r="E332">
        <v>10</v>
      </c>
      <c r="F332">
        <v>16</v>
      </c>
      <c r="G332">
        <v>24</v>
      </c>
      <c r="H332">
        <v>25</v>
      </c>
      <c r="I332">
        <v>1</v>
      </c>
      <c r="J332" t="str">
        <v>7 - 8 - 10 - 16 - 24 - 25 [CB: 1]</v>
      </c>
      <c r="K332">
        <f>SUM(C332:H332)</f>
        <v>90</v>
      </c>
      <c r="L332">
        <f>AVERAGE(C332:H332)</f>
        <v>15</v>
      </c>
      <c r="M332">
        <f>MAX(C332:H332)-MIN(C332:H332)</f>
        <v>18</v>
      </c>
      <c r="N332">
        <f>SUMPRODUCT(MOD(C332:H332,2))</f>
        <v>2</v>
      </c>
      <c r="O332">
        <f>6-N332</f>
        <v>4</v>
      </c>
      <c r="P332">
        <f>COUNTIF(C332:H332,"&lt;=14")</f>
        <v>3</v>
      </c>
      <c r="Q332">
        <f>COUNTIF(C332:H332,"&gt;=15")</f>
        <v>3</v>
      </c>
      <c r="R332">
        <f>SUMPRODUCT(--(D332:H332-C332:G332=1))</f>
        <v>2</v>
      </c>
      <c r="S332">
        <f>SUMPRODUCT(COUNTIF(C333:H333,C332:H332))</f>
        <v>2</v>
      </c>
      <c r="T332">
        <f>AVERAGE(K332:K336)</f>
        <v>90</v>
      </c>
      <c r="U332">
        <f>AVERAGE(K332:K351)</f>
        <v>90</v>
      </c>
      <c r="V332">
        <f>T332-U332</f>
        <v>0</v>
      </c>
      <c r="W332" t="str">
        <f>IF(T332&gt;U332,"EXPANDING (ABOVE TREND)",IF(T332&lt;U332,"CONTRACTING (BELOW TREND)","NEUTRAL"))</f>
        <v>NEUTRAL</v>
      </c>
    </row>
    <row r="333">
      <c r="A333">
        <v>142</v>
      </c>
      <c r="B333" t="str">
        <v>2023-07-28</v>
      </c>
      <c r="C333">
        <v>7</v>
      </c>
      <c r="D333">
        <v>10</v>
      </c>
      <c r="E333">
        <v>12</v>
      </c>
      <c r="F333">
        <v>13</v>
      </c>
      <c r="G333">
        <v>17</v>
      </c>
      <c r="H333">
        <v>19</v>
      </c>
      <c r="I333">
        <v>1</v>
      </c>
      <c r="J333" t="str">
        <v>7 - 10 - 12 - 13 - 17 - 19 [CB: 1]</v>
      </c>
      <c r="K333">
        <f>SUM(C333:H333)</f>
        <v>78</v>
      </c>
      <c r="L333">
        <f>AVERAGE(C333:H333)</f>
        <v>13</v>
      </c>
      <c r="M333">
        <f>MAX(C333:H333)-MIN(C333:H333)</f>
        <v>12</v>
      </c>
      <c r="N333">
        <f>SUMPRODUCT(MOD(C333:H333,2))</f>
        <v>4</v>
      </c>
      <c r="O333">
        <f>6-N333</f>
        <v>2</v>
      </c>
      <c r="P333">
        <f>COUNTIF(C333:H333,"&lt;=14")</f>
        <v>4</v>
      </c>
      <c r="Q333">
        <f>COUNTIF(C333:H333,"&gt;=15")</f>
        <v>2</v>
      </c>
      <c r="R333">
        <f>SUMPRODUCT(--(D333:H333-C333:G333=1))</f>
        <v>1</v>
      </c>
      <c r="S333">
        <f>SUMPRODUCT(COUNTIF(C334:H334,C333:H333))</f>
        <v>1</v>
      </c>
      <c r="T333">
        <f>AVERAGE(K333:K337)</f>
        <v>78</v>
      </c>
      <c r="U333">
        <f>AVERAGE(K333:K352)</f>
        <v>78</v>
      </c>
      <c r="V333">
        <f>T333-U333</f>
        <v>0</v>
      </c>
      <c r="W333" t="str">
        <f>IF(T333&gt;U333,"EXPANDING (ABOVE TREND)",IF(T333&lt;U333,"CONTRACTING (BELOW TREND)","NEUTRAL"))</f>
        <v>NEUTRAL</v>
      </c>
    </row>
    <row r="334">
      <c r="A334">
        <v>141</v>
      </c>
      <c r="B334" t="str">
        <v>2023-07-25</v>
      </c>
      <c r="C334">
        <v>2</v>
      </c>
      <c r="D334">
        <v>5</v>
      </c>
      <c r="E334">
        <v>6</v>
      </c>
      <c r="F334">
        <v>7</v>
      </c>
      <c r="G334">
        <v>16</v>
      </c>
      <c r="H334">
        <v>23</v>
      </c>
      <c r="I334">
        <v>3</v>
      </c>
      <c r="J334" t="str">
        <v>2 - 5 - 6 - 7 - 16 - 23 [CB: 3]</v>
      </c>
      <c r="K334">
        <f>SUM(C334:H334)</f>
        <v>59</v>
      </c>
      <c r="L334">
        <f>AVERAGE(C334:H334)</f>
        <v>9.8</v>
      </c>
      <c r="M334">
        <f>MAX(C334:H334)-MIN(C334:H334)</f>
        <v>21</v>
      </c>
      <c r="N334">
        <f>SUMPRODUCT(MOD(C334:H334,2))</f>
        <v>3</v>
      </c>
      <c r="O334">
        <f>6-N334</f>
        <v>3</v>
      </c>
      <c r="P334">
        <f>COUNTIF(C334:H334,"&lt;=14")</f>
        <v>4</v>
      </c>
      <c r="Q334">
        <f>COUNTIF(C334:H334,"&gt;=15")</f>
        <v>2</v>
      </c>
      <c r="R334">
        <f>SUMPRODUCT(--(D334:H334-C334:G334=1))</f>
        <v>2</v>
      </c>
      <c r="S334">
        <f>SUMPRODUCT(COUNTIF(C335:H335,C334:H334))</f>
        <v>1</v>
      </c>
      <c r="T334">
        <f>AVERAGE(K334:K338)</f>
        <v>59</v>
      </c>
      <c r="U334">
        <f>AVERAGE(K334:K353)</f>
        <v>59</v>
      </c>
      <c r="V334">
        <f>T334-U334</f>
        <v>0</v>
      </c>
      <c r="W334" t="str">
        <f>IF(T334&gt;U334,"EXPANDING (ABOVE TREND)",IF(T334&lt;U334,"CONTRACTING (BELOW TREND)","NEUTRAL"))</f>
        <v>NEUTRAL</v>
      </c>
    </row>
    <row r="335">
      <c r="A335">
        <v>140</v>
      </c>
      <c r="B335" t="str">
        <v>2023-07-21</v>
      </c>
      <c r="C335">
        <v>1</v>
      </c>
      <c r="D335">
        <v>2</v>
      </c>
      <c r="E335">
        <v>8</v>
      </c>
      <c r="F335">
        <v>17</v>
      </c>
      <c r="G335">
        <v>18</v>
      </c>
      <c r="H335">
        <v>25</v>
      </c>
      <c r="I335">
        <v>2</v>
      </c>
      <c r="J335" t="str">
        <v>1 - 2 - 8 - 17 - 18 - 25 [CB: 2]</v>
      </c>
      <c r="K335">
        <f>SUM(C335:H335)</f>
        <v>71</v>
      </c>
      <c r="L335">
        <f>AVERAGE(C335:H335)</f>
        <v>11.8</v>
      </c>
      <c r="M335">
        <f>MAX(C335:H335)-MIN(C335:H335)</f>
        <v>24</v>
      </c>
      <c r="N335">
        <f>SUMPRODUCT(MOD(C335:H335,2))</f>
        <v>3</v>
      </c>
      <c r="O335">
        <f>6-N335</f>
        <v>3</v>
      </c>
      <c r="P335">
        <f>COUNTIF(C335:H335,"&lt;=14")</f>
        <v>3</v>
      </c>
      <c r="Q335">
        <f>COUNTIF(C335:H335,"&gt;=15")</f>
        <v>3</v>
      </c>
      <c r="R335">
        <f>SUMPRODUCT(--(D335:H335-C335:G335=1))</f>
        <v>2</v>
      </c>
      <c r="S335">
        <f>SUMPRODUCT(COUNTIF(C336:H336,C335:H335))</f>
        <v>2</v>
      </c>
      <c r="T335">
        <f>AVERAGE(K335:K339)</f>
        <v>71</v>
      </c>
      <c r="U335">
        <f>AVERAGE(K335:K354)</f>
        <v>71</v>
      </c>
      <c r="V335">
        <f>T335-U335</f>
        <v>0</v>
      </c>
      <c r="W335" t="str">
        <f>IF(T335&gt;U335,"EXPANDING (ABOVE TREND)",IF(T335&lt;U335,"CONTRACTING (BELOW TREND)","NEUTRAL"))</f>
        <v>NEUTRAL</v>
      </c>
    </row>
    <row r="336">
      <c r="A336">
        <v>139</v>
      </c>
      <c r="B336" t="str">
        <v>2023-07-18</v>
      </c>
      <c r="C336">
        <v>8</v>
      </c>
      <c r="D336">
        <v>12</v>
      </c>
      <c r="E336">
        <v>14</v>
      </c>
      <c r="F336">
        <v>17</v>
      </c>
      <c r="G336">
        <v>19</v>
      </c>
      <c r="H336">
        <v>27</v>
      </c>
      <c r="I336">
        <v>3</v>
      </c>
      <c r="J336" t="str">
        <v>8 - 12 - 14 - 17 - 19 - 27 [CB: 3]</v>
      </c>
      <c r="K336">
        <f>SUM(C336:H336)</f>
        <v>97</v>
      </c>
      <c r="L336">
        <f>AVERAGE(C336:H336)</f>
        <v>16.2</v>
      </c>
      <c r="M336">
        <f>MAX(C336:H336)-MIN(C336:H336)</f>
        <v>19</v>
      </c>
      <c r="N336">
        <f>SUMPRODUCT(MOD(C336:H336,2))</f>
        <v>3</v>
      </c>
      <c r="O336">
        <f>6-N336</f>
        <v>3</v>
      </c>
      <c r="P336">
        <f>COUNTIF(C336:H336,"&lt;=14")</f>
        <v>3</v>
      </c>
      <c r="Q336">
        <f>COUNTIF(C336:H336,"&gt;=15")</f>
        <v>3</v>
      </c>
      <c r="R336">
        <f>SUMPRODUCT(--(D336:H336-C336:G336=1))</f>
        <v>0</v>
      </c>
      <c r="S336">
        <f>SUMPRODUCT(COUNTIF(C337:H337,C336:H336))</f>
        <v>0</v>
      </c>
      <c r="T336">
        <f>AVERAGE(K336:K340)</f>
        <v>97</v>
      </c>
      <c r="U336">
        <f>AVERAGE(K336:K355)</f>
        <v>97</v>
      </c>
      <c r="V336">
        <f>T336-U336</f>
        <v>0</v>
      </c>
      <c r="W336" t="str">
        <f>IF(T336&gt;U336,"EXPANDING (ABOVE TREND)",IF(T336&lt;U336,"CONTRACTING (BELOW TREND)","NEUTRAL"))</f>
        <v>NEUTRAL</v>
      </c>
    </row>
    <row r="337">
      <c r="A337">
        <v>138</v>
      </c>
      <c r="B337" t="str">
        <v>2023-07-14</v>
      </c>
      <c r="C337">
        <v>2</v>
      </c>
      <c r="D337">
        <v>5</v>
      </c>
      <c r="E337">
        <v>6</v>
      </c>
      <c r="F337">
        <v>10</v>
      </c>
      <c r="G337">
        <v>16</v>
      </c>
      <c r="H337">
        <v>22</v>
      </c>
      <c r="I337">
        <v>2</v>
      </c>
      <c r="J337" t="str">
        <v>2 - 5 - 6 - 10 - 16 - 22 [CB: 2]</v>
      </c>
      <c r="K337">
        <f>SUM(C337:H337)</f>
        <v>61</v>
      </c>
      <c r="L337">
        <f>AVERAGE(C337:H337)</f>
        <v>10.2</v>
      </c>
      <c r="M337">
        <f>MAX(C337:H337)-MIN(C337:H337)</f>
        <v>20</v>
      </c>
      <c r="N337">
        <f>SUMPRODUCT(MOD(C337:H337,2))</f>
        <v>1</v>
      </c>
      <c r="O337">
        <f>6-N337</f>
        <v>5</v>
      </c>
      <c r="P337">
        <f>COUNTIF(C337:H337,"&lt;=14")</f>
        <v>4</v>
      </c>
      <c r="Q337">
        <f>COUNTIF(C337:H337,"&gt;=15")</f>
        <v>2</v>
      </c>
      <c r="R337">
        <f>SUMPRODUCT(--(D337:H337-C337:G337=1))</f>
        <v>1</v>
      </c>
      <c r="S337">
        <f>SUMPRODUCT(COUNTIF(C338:H338,C337:H337))</f>
        <v>0</v>
      </c>
      <c r="T337">
        <f>AVERAGE(K337:K341)</f>
        <v>61</v>
      </c>
      <c r="U337">
        <f>AVERAGE(K337:K356)</f>
        <v>61</v>
      </c>
      <c r="V337">
        <f>T337-U337</f>
        <v>0</v>
      </c>
      <c r="W337" t="str">
        <f>IF(T337&gt;U337,"EXPANDING (ABOVE TREND)",IF(T337&lt;U337,"CONTRACTING (BELOW TREND)","NEUTRAL"))</f>
        <v>NEUTRAL</v>
      </c>
    </row>
    <row r="338">
      <c r="A338">
        <v>137</v>
      </c>
      <c r="B338" t="str">
        <v>2023-07-11</v>
      </c>
      <c r="C338">
        <v>4</v>
      </c>
      <c r="D338">
        <v>7</v>
      </c>
      <c r="E338">
        <v>13</v>
      </c>
      <c r="F338">
        <v>15</v>
      </c>
      <c r="G338">
        <v>21</v>
      </c>
      <c r="H338">
        <v>26</v>
      </c>
      <c r="I338">
        <v>2</v>
      </c>
      <c r="J338" t="str">
        <v>4 - 7 - 13 - 15 - 21 - 26 [CB: 2]</v>
      </c>
      <c r="K338">
        <f>SUM(C338:H338)</f>
        <v>86</v>
      </c>
      <c r="L338">
        <f>AVERAGE(C338:H338)</f>
        <v>14.3</v>
      </c>
      <c r="M338">
        <f>MAX(C338:H338)-MIN(C338:H338)</f>
        <v>22</v>
      </c>
      <c r="N338">
        <f>SUMPRODUCT(MOD(C338:H338,2))</f>
        <v>4</v>
      </c>
      <c r="O338">
        <f>6-N338</f>
        <v>2</v>
      </c>
      <c r="P338">
        <f>COUNTIF(C338:H338,"&lt;=14")</f>
        <v>3</v>
      </c>
      <c r="Q338">
        <f>COUNTIF(C338:H338,"&gt;=15")</f>
        <v>3</v>
      </c>
      <c r="R338">
        <f>SUMPRODUCT(--(D338:H338-C338:G338=1))</f>
        <v>0</v>
      </c>
      <c r="S338">
        <f>SUMPRODUCT(COUNTIF(C339:H339,C338:H338))</f>
        <v>1</v>
      </c>
      <c r="T338">
        <f>AVERAGE(K338:K342)</f>
        <v>86</v>
      </c>
      <c r="U338">
        <f>AVERAGE(K338:K357)</f>
        <v>86</v>
      </c>
      <c r="V338">
        <f>T338-U338</f>
        <v>0</v>
      </c>
      <c r="W338" t="str">
        <f>IF(T338&gt;U338,"EXPANDING (ABOVE TREND)",IF(T338&lt;U338,"CONTRACTING (BELOW TREND)","NEUTRAL"))</f>
        <v>NEUTRAL</v>
      </c>
    </row>
    <row r="339">
      <c r="A339">
        <v>136</v>
      </c>
      <c r="B339" t="str">
        <v>2023-07-07</v>
      </c>
      <c r="C339">
        <v>11</v>
      </c>
      <c r="D339">
        <v>13</v>
      </c>
      <c r="E339">
        <v>19</v>
      </c>
      <c r="F339">
        <v>20</v>
      </c>
      <c r="G339">
        <v>23</v>
      </c>
      <c r="H339">
        <v>25</v>
      </c>
      <c r="I339">
        <v>3</v>
      </c>
      <c r="J339" t="str">
        <v>11 - 13 - 19 - 20 - 23 - 25 [CB: 3]</v>
      </c>
      <c r="K339">
        <f>SUM(C339:H339)</f>
        <v>111</v>
      </c>
      <c r="L339">
        <f>AVERAGE(C339:H339)</f>
        <v>18.5</v>
      </c>
      <c r="M339">
        <f>MAX(C339:H339)-MIN(C339:H339)</f>
        <v>14</v>
      </c>
      <c r="N339">
        <f>SUMPRODUCT(MOD(C339:H339,2))</f>
        <v>5</v>
      </c>
      <c r="O339">
        <f>6-N339</f>
        <v>1</v>
      </c>
      <c r="P339">
        <f>COUNTIF(C339:H339,"&lt;=14")</f>
        <v>2</v>
      </c>
      <c r="Q339">
        <f>COUNTIF(C339:H339,"&gt;=15")</f>
        <v>4</v>
      </c>
      <c r="R339">
        <f>SUMPRODUCT(--(D339:H339-C339:G339=1))</f>
        <v>1</v>
      </c>
      <c r="S339">
        <f>SUMPRODUCT(COUNTIF(C340:H340,C339:H339))</f>
        <v>0</v>
      </c>
      <c r="T339">
        <f>AVERAGE(K339:K343)</f>
        <v>111</v>
      </c>
      <c r="U339">
        <f>AVERAGE(K339:K358)</f>
        <v>111</v>
      </c>
      <c r="V339">
        <f>T339-U339</f>
        <v>0</v>
      </c>
      <c r="W339" t="str">
        <f>IF(T339&gt;U339,"EXPANDING (ABOVE TREND)",IF(T339&lt;U339,"CONTRACTING (BELOW TREND)","NEUTRAL"))</f>
        <v>NEUTRAL</v>
      </c>
    </row>
    <row r="340">
      <c r="A340">
        <v>135</v>
      </c>
      <c r="B340" t="str">
        <v>2023-07-04</v>
      </c>
      <c r="C340">
        <v>2</v>
      </c>
      <c r="D340">
        <v>3</v>
      </c>
      <c r="E340">
        <v>7</v>
      </c>
      <c r="F340">
        <v>9</v>
      </c>
      <c r="G340">
        <v>10</v>
      </c>
      <c r="H340">
        <v>12</v>
      </c>
      <c r="I340">
        <v>1</v>
      </c>
      <c r="J340" t="str">
        <v>2 - 3 - 7 - 9 - 10 - 12 [CB: 1]</v>
      </c>
      <c r="K340">
        <f>SUM(C340:H340)</f>
        <v>43</v>
      </c>
      <c r="L340">
        <f>AVERAGE(C340:H340)</f>
        <v>7.2</v>
      </c>
      <c r="M340">
        <f>MAX(C340:H340)-MIN(C340:H340)</f>
        <v>10</v>
      </c>
      <c r="N340">
        <f>SUMPRODUCT(MOD(C340:H340,2))</f>
        <v>3</v>
      </c>
      <c r="O340">
        <f>6-N340</f>
        <v>3</v>
      </c>
      <c r="P340">
        <f>COUNTIF(C340:H340,"&lt;=14")</f>
        <v>6</v>
      </c>
      <c r="Q340">
        <f>COUNTIF(C340:H340,"&gt;=15")</f>
        <v>0</v>
      </c>
      <c r="R340">
        <f>SUMPRODUCT(--(D340:H340-C340:G340=1))</f>
        <v>2</v>
      </c>
      <c r="S340">
        <f>SUMPRODUCT(COUNTIF(C341:H341,C340:H340))</f>
        <v>1</v>
      </c>
      <c r="T340">
        <f>AVERAGE(K340:K344)</f>
        <v>43</v>
      </c>
      <c r="U340">
        <f>AVERAGE(K340:K359)</f>
        <v>43</v>
      </c>
      <c r="V340">
        <f>T340-U340</f>
        <v>0</v>
      </c>
      <c r="W340" t="str">
        <f>IF(T340&gt;U340,"EXPANDING (ABOVE TREND)",IF(T340&lt;U340,"CONTRACTING (BELOW TREND)","NEUTRAL"))</f>
        <v>NEUTRAL</v>
      </c>
    </row>
    <row r="341">
      <c r="A341">
        <v>134</v>
      </c>
      <c r="B341" t="str">
        <v>2023-06-30</v>
      </c>
      <c r="C341">
        <v>1</v>
      </c>
      <c r="D341">
        <v>7</v>
      </c>
      <c r="E341">
        <v>15</v>
      </c>
      <c r="F341">
        <v>16</v>
      </c>
      <c r="G341">
        <v>19</v>
      </c>
      <c r="H341">
        <v>22</v>
      </c>
      <c r="I341">
        <v>1</v>
      </c>
      <c r="J341" t="str">
        <v>1 - 7 - 15 - 16 - 19 - 22 [CB: 1]</v>
      </c>
      <c r="K341">
        <f>SUM(C341:H341)</f>
        <v>80</v>
      </c>
      <c r="L341">
        <f>AVERAGE(C341:H341)</f>
        <v>13.3</v>
      </c>
      <c r="M341">
        <f>MAX(C341:H341)-MIN(C341:H341)</f>
        <v>21</v>
      </c>
      <c r="N341">
        <f>SUMPRODUCT(MOD(C341:H341,2))</f>
        <v>4</v>
      </c>
      <c r="O341">
        <f>6-N341</f>
        <v>2</v>
      </c>
      <c r="P341">
        <f>COUNTIF(C341:H341,"&lt;=14")</f>
        <v>2</v>
      </c>
      <c r="Q341">
        <f>COUNTIF(C341:H341,"&gt;=15")</f>
        <v>4</v>
      </c>
      <c r="R341">
        <f>SUMPRODUCT(--(D341:H341-C341:G341=1))</f>
        <v>1</v>
      </c>
      <c r="S341">
        <f>SUMPRODUCT(COUNTIF(C342:H342,C341:H341))</f>
        <v>2</v>
      </c>
      <c r="T341">
        <f>AVERAGE(K341:K345)</f>
        <v>80</v>
      </c>
      <c r="U341">
        <f>AVERAGE(K341:K360)</f>
        <v>80</v>
      </c>
      <c r="V341">
        <f>T341-U341</f>
        <v>0</v>
      </c>
      <c r="W341" t="str">
        <f>IF(T341&gt;U341,"EXPANDING (ABOVE TREND)",IF(T341&lt;U341,"CONTRACTING (BELOW TREND)","NEUTRAL"))</f>
        <v>NEUTRAL</v>
      </c>
    </row>
    <row r="342">
      <c r="A342">
        <v>133</v>
      </c>
      <c r="B342" t="str">
        <v>2023-06-27</v>
      </c>
      <c r="C342">
        <v>1</v>
      </c>
      <c r="D342">
        <v>4</v>
      </c>
      <c r="E342">
        <v>8</v>
      </c>
      <c r="F342">
        <v>10</v>
      </c>
      <c r="G342">
        <v>22</v>
      </c>
      <c r="H342">
        <v>24</v>
      </c>
      <c r="I342">
        <v>1</v>
      </c>
      <c r="J342" t="str">
        <v>1 - 4 - 8 - 10 - 22 - 24 [CB: 1]</v>
      </c>
      <c r="K342">
        <f>SUM(C342:H342)</f>
        <v>69</v>
      </c>
      <c r="L342">
        <f>AVERAGE(C342:H342)</f>
        <v>11.5</v>
      </c>
      <c r="M342">
        <f>MAX(C342:H342)-MIN(C342:H342)</f>
        <v>23</v>
      </c>
      <c r="N342">
        <f>SUMPRODUCT(MOD(C342:H342,2))</f>
        <v>1</v>
      </c>
      <c r="O342">
        <f>6-N342</f>
        <v>5</v>
      </c>
      <c r="P342">
        <f>COUNTIF(C342:H342,"&lt;=14")</f>
        <v>4</v>
      </c>
      <c r="Q342">
        <f>COUNTIF(C342:H342,"&gt;=15")</f>
        <v>2</v>
      </c>
      <c r="R342">
        <f>SUMPRODUCT(--(D342:H342-C342:G342=1))</f>
        <v>0</v>
      </c>
      <c r="S342">
        <f>SUMPRODUCT(COUNTIF(C343:H343,C342:H342))</f>
        <v>2</v>
      </c>
      <c r="T342">
        <f>AVERAGE(K342:K346)</f>
        <v>69</v>
      </c>
      <c r="U342">
        <f>AVERAGE(K342:K361)</f>
        <v>69</v>
      </c>
      <c r="V342">
        <f>T342-U342</f>
        <v>0</v>
      </c>
      <c r="W342" t="str">
        <f>IF(T342&gt;U342,"EXPANDING (ABOVE TREND)",IF(T342&lt;U342,"CONTRACTING (BELOW TREND)","NEUTRAL"))</f>
        <v>NEUTRAL</v>
      </c>
    </row>
    <row r="343">
      <c r="A343">
        <v>132</v>
      </c>
      <c r="B343" t="str">
        <v>2023-06-23</v>
      </c>
      <c r="C343">
        <v>7</v>
      </c>
      <c r="D343">
        <v>22</v>
      </c>
      <c r="E343">
        <v>24</v>
      </c>
      <c r="F343">
        <v>25</v>
      </c>
      <c r="G343">
        <v>26</v>
      </c>
      <c r="H343">
        <v>27</v>
      </c>
      <c r="I343">
        <v>3</v>
      </c>
      <c r="J343" t="str">
        <v>7 - 22 - 24 - 25 - 26 - 27 [CB: 3]</v>
      </c>
      <c r="K343">
        <f>SUM(C343:H343)</f>
        <v>131</v>
      </c>
      <c r="L343">
        <f>AVERAGE(C343:H343)</f>
        <v>21.8</v>
      </c>
      <c r="M343">
        <f>MAX(C343:H343)-MIN(C343:H343)</f>
        <v>20</v>
      </c>
      <c r="N343">
        <f>SUMPRODUCT(MOD(C343:H343,2))</f>
        <v>3</v>
      </c>
      <c r="O343">
        <f>6-N343</f>
        <v>3</v>
      </c>
      <c r="P343">
        <f>COUNTIF(C343:H343,"&lt;=14")</f>
        <v>1</v>
      </c>
      <c r="Q343">
        <f>COUNTIF(C343:H343,"&gt;=15")</f>
        <v>5</v>
      </c>
      <c r="R343">
        <f>SUMPRODUCT(--(D343:H343-C343:G343=1))</f>
        <v>3</v>
      </c>
      <c r="S343">
        <f>SUMPRODUCT(COUNTIF(C344:H344,C343:H343))</f>
        <v>2</v>
      </c>
      <c r="T343">
        <f>AVERAGE(K343:K347)</f>
        <v>131</v>
      </c>
      <c r="U343">
        <f>AVERAGE(K343:K362)</f>
        <v>131</v>
      </c>
      <c r="V343">
        <f>T343-U343</f>
        <v>0</v>
      </c>
      <c r="W343" t="str">
        <f>IF(T343&gt;U343,"EXPANDING (ABOVE TREND)",IF(T343&lt;U343,"CONTRACTING (BELOW TREND)","NEUTRAL"))</f>
        <v>NEUTRAL</v>
      </c>
    </row>
    <row r="344">
      <c r="A344">
        <v>131</v>
      </c>
      <c r="B344" t="str">
        <v>2023-06-20</v>
      </c>
      <c r="C344">
        <v>1</v>
      </c>
      <c r="D344">
        <v>5</v>
      </c>
      <c r="E344">
        <v>7</v>
      </c>
      <c r="F344">
        <v>11</v>
      </c>
      <c r="G344">
        <v>17</v>
      </c>
      <c r="H344">
        <v>27</v>
      </c>
      <c r="I344">
        <v>3</v>
      </c>
      <c r="J344" t="str">
        <v>1 - 5 - 7 - 11 - 17 - 27 [CB: 3]</v>
      </c>
      <c r="K344">
        <f>SUM(C344:H344)</f>
        <v>68</v>
      </c>
      <c r="L344">
        <f>AVERAGE(C344:H344)</f>
        <v>11.3</v>
      </c>
      <c r="M344">
        <f>MAX(C344:H344)-MIN(C344:H344)</f>
        <v>26</v>
      </c>
      <c r="N344">
        <f>SUMPRODUCT(MOD(C344:H344,2))</f>
        <v>6</v>
      </c>
      <c r="O344">
        <f>6-N344</f>
        <v>0</v>
      </c>
      <c r="P344">
        <f>COUNTIF(C344:H344,"&lt;=14")</f>
        <v>4</v>
      </c>
      <c r="Q344">
        <f>COUNTIF(C344:H344,"&gt;=15")</f>
        <v>2</v>
      </c>
      <c r="R344">
        <f>SUMPRODUCT(--(D344:H344-C344:G344=1))</f>
        <v>0</v>
      </c>
      <c r="S344">
        <f>SUMPRODUCT(COUNTIF(C345:H345,C344:H344))</f>
        <v>1</v>
      </c>
      <c r="T344">
        <f>AVERAGE(K344:K348)</f>
        <v>68</v>
      </c>
      <c r="U344">
        <f>AVERAGE(K344:K363)</f>
        <v>68</v>
      </c>
      <c r="V344">
        <f>T344-U344</f>
        <v>0</v>
      </c>
      <c r="W344" t="str">
        <f>IF(T344&gt;U344,"EXPANDING (ABOVE TREND)",IF(T344&lt;U344,"CONTRACTING (BELOW TREND)","NEUTRAL"))</f>
        <v>NEUTRAL</v>
      </c>
    </row>
    <row r="345">
      <c r="A345">
        <v>130</v>
      </c>
      <c r="B345" t="str">
        <v>2023-06-16</v>
      </c>
      <c r="C345">
        <v>4</v>
      </c>
      <c r="D345">
        <v>8</v>
      </c>
      <c r="E345">
        <v>15</v>
      </c>
      <c r="F345">
        <v>19</v>
      </c>
      <c r="G345">
        <v>23</v>
      </c>
      <c r="H345">
        <v>27</v>
      </c>
      <c r="I345">
        <v>1</v>
      </c>
      <c r="J345" t="str">
        <v>4 - 8 - 15 - 19 - 23 - 27 [CB: 1]</v>
      </c>
      <c r="K345">
        <f>SUM(C345:H345)</f>
        <v>96</v>
      </c>
      <c r="L345">
        <f>AVERAGE(C345:H345)</f>
        <v>16</v>
      </c>
      <c r="M345">
        <f>MAX(C345:H345)-MIN(C345:H345)</f>
        <v>23</v>
      </c>
      <c r="N345">
        <f>SUMPRODUCT(MOD(C345:H345,2))</f>
        <v>4</v>
      </c>
      <c r="O345">
        <f>6-N345</f>
        <v>2</v>
      </c>
      <c r="P345">
        <f>COUNTIF(C345:H345,"&lt;=14")</f>
        <v>2</v>
      </c>
      <c r="Q345">
        <f>COUNTIF(C345:H345,"&gt;=15")</f>
        <v>4</v>
      </c>
      <c r="R345">
        <f>SUMPRODUCT(--(D345:H345-C345:G345=1))</f>
        <v>0</v>
      </c>
      <c r="S345">
        <f>SUMPRODUCT(COUNTIF(C346:H346,C345:H345))</f>
        <v>0</v>
      </c>
      <c r="T345">
        <f>AVERAGE(K345:K349)</f>
        <v>96</v>
      </c>
      <c r="U345">
        <f>AVERAGE(K345:K364)</f>
        <v>96</v>
      </c>
      <c r="V345">
        <f>T345-U345</f>
        <v>0</v>
      </c>
      <c r="W345" t="str">
        <f>IF(T345&gt;U345,"EXPANDING (ABOVE TREND)",IF(T345&lt;U345,"CONTRACTING (BELOW TREND)","NEUTRAL"))</f>
        <v>NEUTRAL</v>
      </c>
    </row>
    <row r="346">
      <c r="A346">
        <v>129</v>
      </c>
      <c r="B346" t="str">
        <v>2023-06-13</v>
      </c>
      <c r="C346">
        <v>5</v>
      </c>
      <c r="D346">
        <v>10</v>
      </c>
      <c r="E346">
        <v>20</v>
      </c>
      <c r="F346">
        <v>21</v>
      </c>
      <c r="G346">
        <v>25</v>
      </c>
      <c r="H346">
        <v>28</v>
      </c>
      <c r="I346">
        <v>2</v>
      </c>
      <c r="J346" t="str">
        <v>5 - 10 - 20 - 21 - 25 - 28 [CB: 2]</v>
      </c>
      <c r="K346">
        <f>SUM(C346:H346)</f>
        <v>109</v>
      </c>
      <c r="L346">
        <f>AVERAGE(C346:H346)</f>
        <v>18.2</v>
      </c>
      <c r="M346">
        <f>MAX(C346:H346)-MIN(C346:H346)</f>
        <v>23</v>
      </c>
      <c r="N346">
        <f>SUMPRODUCT(MOD(C346:H346,2))</f>
        <v>3</v>
      </c>
      <c r="O346">
        <f>6-N346</f>
        <v>3</v>
      </c>
      <c r="P346">
        <f>COUNTIF(C346:H346,"&lt;=14")</f>
        <v>2</v>
      </c>
      <c r="Q346">
        <f>COUNTIF(C346:H346,"&gt;=15")</f>
        <v>4</v>
      </c>
      <c r="R346">
        <f>SUMPRODUCT(--(D346:H346-C346:G346=1))</f>
        <v>1</v>
      </c>
      <c r="S346">
        <f>SUMPRODUCT(COUNTIF(C347:H347,C346:H346))</f>
        <v>0</v>
      </c>
      <c r="T346">
        <f>AVERAGE(K346:K350)</f>
        <v>109</v>
      </c>
      <c r="U346">
        <f>AVERAGE(K346:K365)</f>
        <v>109</v>
      </c>
      <c r="V346">
        <f>T346-U346</f>
        <v>0</v>
      </c>
      <c r="W346" t="str">
        <f>IF(T346&gt;U346,"EXPANDING (ABOVE TREND)",IF(T346&lt;U346,"CONTRACTING (BELOW TREND)","NEUTRAL"))</f>
        <v>NEUTRAL</v>
      </c>
    </row>
    <row r="347">
      <c r="A347">
        <v>128</v>
      </c>
      <c r="B347" t="str">
        <v>2023-06-09</v>
      </c>
      <c r="C347">
        <v>3</v>
      </c>
      <c r="D347">
        <v>8</v>
      </c>
      <c r="E347">
        <v>13</v>
      </c>
      <c r="F347">
        <v>17</v>
      </c>
      <c r="G347">
        <v>24</v>
      </c>
      <c r="H347">
        <v>26</v>
      </c>
      <c r="I347">
        <v>2</v>
      </c>
      <c r="J347" t="str">
        <v>3 - 8 - 13 - 17 - 24 - 26 [CB: 2]</v>
      </c>
      <c r="K347">
        <f>SUM(C347:H347)</f>
        <v>91</v>
      </c>
      <c r="L347">
        <f>AVERAGE(C347:H347)</f>
        <v>15.2</v>
      </c>
      <c r="M347">
        <f>MAX(C347:H347)-MIN(C347:H347)</f>
        <v>23</v>
      </c>
      <c r="N347">
        <f>SUMPRODUCT(MOD(C347:H347,2))</f>
        <v>3</v>
      </c>
      <c r="O347">
        <f>6-N347</f>
        <v>3</v>
      </c>
      <c r="P347">
        <f>COUNTIF(C347:H347,"&lt;=14")</f>
        <v>3</v>
      </c>
      <c r="Q347">
        <f>COUNTIF(C347:H347,"&gt;=15")</f>
        <v>3</v>
      </c>
      <c r="R347">
        <f>SUMPRODUCT(--(D347:H347-C347:G347=1))</f>
        <v>0</v>
      </c>
      <c r="S347">
        <f>SUMPRODUCT(COUNTIF(C348:H348,C347:H347))</f>
        <v>1</v>
      </c>
      <c r="T347">
        <f>AVERAGE(K347:K351)</f>
        <v>91</v>
      </c>
      <c r="U347">
        <f>AVERAGE(K347:K366)</f>
        <v>91</v>
      </c>
      <c r="V347">
        <f>T347-U347</f>
        <v>0</v>
      </c>
      <c r="W347" t="str">
        <f>IF(T347&gt;U347,"EXPANDING (ABOVE TREND)",IF(T347&lt;U347,"CONTRACTING (BELOW TREND)","NEUTRAL"))</f>
        <v>NEUTRAL</v>
      </c>
    </row>
    <row r="348">
      <c r="A348">
        <v>127</v>
      </c>
      <c r="B348" t="str">
        <v>2023-06-07</v>
      </c>
      <c r="C348">
        <v>4</v>
      </c>
      <c r="D348">
        <v>7</v>
      </c>
      <c r="E348">
        <v>8</v>
      </c>
      <c r="F348">
        <v>12</v>
      </c>
      <c r="G348">
        <v>18</v>
      </c>
      <c r="H348">
        <v>25</v>
      </c>
      <c r="I348">
        <v>3</v>
      </c>
      <c r="J348" t="str">
        <v>4 - 7 - 8 - 12 - 18 - 25 [CB: 3]</v>
      </c>
      <c r="K348">
        <f>SUM(C348:H348)</f>
        <v>74</v>
      </c>
      <c r="L348">
        <f>AVERAGE(C348:H348)</f>
        <v>12.3</v>
      </c>
      <c r="M348">
        <f>MAX(C348:H348)-MIN(C348:H348)</f>
        <v>21</v>
      </c>
      <c r="N348">
        <f>SUMPRODUCT(MOD(C348:H348,2))</f>
        <v>2</v>
      </c>
      <c r="O348">
        <f>6-N348</f>
        <v>4</v>
      </c>
      <c r="P348">
        <f>COUNTIF(C348:H348,"&lt;=14")</f>
        <v>4</v>
      </c>
      <c r="Q348">
        <f>COUNTIF(C348:H348,"&gt;=15")</f>
        <v>2</v>
      </c>
      <c r="R348">
        <f>SUMPRODUCT(--(D348:H348-C348:G348=1))</f>
        <v>1</v>
      </c>
      <c r="S348">
        <f>SUMPRODUCT(COUNTIF(C349:H349,C348:H348))</f>
        <v>0</v>
      </c>
      <c r="T348">
        <f>AVERAGE(K348:K352)</f>
        <v>74</v>
      </c>
      <c r="U348">
        <f>AVERAGE(K348:K367)</f>
        <v>74</v>
      </c>
      <c r="V348">
        <f>T348-U348</f>
        <v>0</v>
      </c>
      <c r="W348" t="str">
        <f>IF(T348&gt;U348,"EXPANDING (ABOVE TREND)",IF(T348&lt;U348,"CONTRACTING (BELOW TREND)","NEUTRAL"))</f>
        <v>NEUTRAL</v>
      </c>
    </row>
    <row r="349">
      <c r="A349">
        <v>126</v>
      </c>
      <c r="B349" t="str">
        <v>2023-06-02</v>
      </c>
      <c r="C349">
        <v>5</v>
      </c>
      <c r="D349">
        <v>6</v>
      </c>
      <c r="E349">
        <v>13</v>
      </c>
      <c r="F349">
        <v>15</v>
      </c>
      <c r="G349">
        <v>19</v>
      </c>
      <c r="H349">
        <v>20</v>
      </c>
      <c r="I349">
        <v>1</v>
      </c>
      <c r="J349" t="str">
        <v>5 - 6 - 13 - 15 - 19 - 20 [CB: 1]</v>
      </c>
      <c r="K349">
        <f>SUM(C349:H349)</f>
        <v>78</v>
      </c>
      <c r="L349">
        <f>AVERAGE(C349:H349)</f>
        <v>13</v>
      </c>
      <c r="M349">
        <f>MAX(C349:H349)-MIN(C349:H349)</f>
        <v>15</v>
      </c>
      <c r="N349">
        <f>SUMPRODUCT(MOD(C349:H349,2))</f>
        <v>4</v>
      </c>
      <c r="O349">
        <f>6-N349</f>
        <v>2</v>
      </c>
      <c r="P349">
        <f>COUNTIF(C349:H349,"&lt;=14")</f>
        <v>3</v>
      </c>
      <c r="Q349">
        <f>COUNTIF(C349:H349,"&gt;=15")</f>
        <v>3</v>
      </c>
      <c r="R349">
        <f>SUMPRODUCT(--(D349:H349-C349:G349=1))</f>
        <v>2</v>
      </c>
      <c r="S349">
        <f>SUMPRODUCT(COUNTIF(C350:H350,C349:H349))</f>
        <v>1</v>
      </c>
      <c r="T349">
        <f>AVERAGE(K349:K353)</f>
        <v>78</v>
      </c>
      <c r="U349">
        <f>AVERAGE(K349:K368)</f>
        <v>78</v>
      </c>
      <c r="V349">
        <f>T349-U349</f>
        <v>0</v>
      </c>
      <c r="W349" t="str">
        <f>IF(T349&gt;U349,"EXPANDING (ABOVE TREND)",IF(T349&lt;U349,"CONTRACTING (BELOW TREND)","NEUTRAL"))</f>
        <v>NEUTRAL</v>
      </c>
    </row>
    <row r="350">
      <c r="A350">
        <v>125</v>
      </c>
      <c r="B350" t="str">
        <v>2023-05-30</v>
      </c>
      <c r="C350">
        <v>4</v>
      </c>
      <c r="D350">
        <v>9</v>
      </c>
      <c r="E350">
        <v>17</v>
      </c>
      <c r="F350">
        <v>20</v>
      </c>
      <c r="G350">
        <v>27</v>
      </c>
      <c r="H350">
        <v>28</v>
      </c>
      <c r="I350">
        <v>2</v>
      </c>
      <c r="J350" t="str">
        <v>4 - 9 - 17 - 20 - 27 - 28 [CB: 2]</v>
      </c>
      <c r="K350">
        <f>SUM(C350:H350)</f>
        <v>105</v>
      </c>
      <c r="L350">
        <f>AVERAGE(C350:H350)</f>
        <v>17.5</v>
      </c>
      <c r="M350">
        <f>MAX(C350:H350)-MIN(C350:H350)</f>
        <v>24</v>
      </c>
      <c r="N350">
        <f>SUMPRODUCT(MOD(C350:H350,2))</f>
        <v>3</v>
      </c>
      <c r="O350">
        <f>6-N350</f>
        <v>3</v>
      </c>
      <c r="P350">
        <f>COUNTIF(C350:H350,"&lt;=14")</f>
        <v>2</v>
      </c>
      <c r="Q350">
        <f>COUNTIF(C350:H350,"&gt;=15")</f>
        <v>4</v>
      </c>
      <c r="R350">
        <f>SUMPRODUCT(--(D350:H350-C350:G350=1))</f>
        <v>1</v>
      </c>
      <c r="S350">
        <f>SUMPRODUCT(COUNTIF(C351:H351,C350:H350))</f>
        <v>3</v>
      </c>
      <c r="T350">
        <f>AVERAGE(K350:K354)</f>
        <v>105</v>
      </c>
      <c r="U350">
        <f>AVERAGE(K350:K369)</f>
        <v>105</v>
      </c>
      <c r="V350">
        <f>T350-U350</f>
        <v>0</v>
      </c>
      <c r="W350" t="str">
        <f>IF(T350&gt;U350,"EXPANDING (ABOVE TREND)",IF(T350&lt;U350,"CONTRACTING (BELOW TREND)","NEUTRAL"))</f>
        <v>NEUTRAL</v>
      </c>
    </row>
    <row r="351">
      <c r="A351">
        <v>124</v>
      </c>
      <c r="B351" t="str">
        <v>2023-05-26</v>
      </c>
      <c r="C351">
        <v>2</v>
      </c>
      <c r="D351">
        <v>9</v>
      </c>
      <c r="E351">
        <v>11</v>
      </c>
      <c r="F351">
        <v>17</v>
      </c>
      <c r="G351">
        <v>26</v>
      </c>
      <c r="H351">
        <v>28</v>
      </c>
      <c r="I351">
        <v>1</v>
      </c>
      <c r="J351" t="str">
        <v>2 - 9 - 11 - 17 - 26 - 28 [CB: 1]</v>
      </c>
      <c r="K351">
        <f>SUM(C351:H351)</f>
        <v>93</v>
      </c>
      <c r="L351">
        <f>AVERAGE(C351:H351)</f>
        <v>15.5</v>
      </c>
      <c r="M351">
        <f>MAX(C351:H351)-MIN(C351:H351)</f>
        <v>26</v>
      </c>
      <c r="N351">
        <f>SUMPRODUCT(MOD(C351:H351,2))</f>
        <v>3</v>
      </c>
      <c r="O351">
        <f>6-N351</f>
        <v>3</v>
      </c>
      <c r="P351">
        <f>COUNTIF(C351:H351,"&lt;=14")</f>
        <v>3</v>
      </c>
      <c r="Q351">
        <f>COUNTIF(C351:H351,"&gt;=15")</f>
        <v>3</v>
      </c>
      <c r="R351">
        <f>SUMPRODUCT(--(D351:H351-C351:G351=1))</f>
        <v>0</v>
      </c>
      <c r="S351">
        <f>SUMPRODUCT(COUNTIF(C352:H352,C351:H351))</f>
        <v>1</v>
      </c>
      <c r="T351">
        <f>AVERAGE(K351:K355)</f>
        <v>93</v>
      </c>
      <c r="U351">
        <f>AVERAGE(K351:K370)</f>
        <v>93</v>
      </c>
      <c r="V351">
        <f>T351-U351</f>
        <v>0</v>
      </c>
      <c r="W351" t="str">
        <f>IF(T351&gt;U351,"EXPANDING (ABOVE TREND)",IF(T351&lt;U351,"CONTRACTING (BELOW TREND)","NEUTRAL"))</f>
        <v>NEUTRAL</v>
      </c>
    </row>
    <row r="352">
      <c r="A352">
        <v>123</v>
      </c>
      <c r="B352" t="str">
        <v>2023-05-23</v>
      </c>
      <c r="C352">
        <v>1</v>
      </c>
      <c r="D352">
        <v>3</v>
      </c>
      <c r="E352">
        <v>6</v>
      </c>
      <c r="F352">
        <v>21</v>
      </c>
      <c r="G352">
        <v>22</v>
      </c>
      <c r="H352">
        <v>26</v>
      </c>
      <c r="I352">
        <v>2</v>
      </c>
      <c r="J352" t="str">
        <v>1 - 3 - 6 - 21 - 22 - 26 [CB: 2]</v>
      </c>
      <c r="K352">
        <f>SUM(C352:H352)</f>
        <v>79</v>
      </c>
      <c r="L352">
        <f>AVERAGE(C352:H352)</f>
        <v>13.2</v>
      </c>
      <c r="M352">
        <f>MAX(C352:H352)-MIN(C352:H352)</f>
        <v>25</v>
      </c>
      <c r="N352">
        <f>SUMPRODUCT(MOD(C352:H352,2))</f>
        <v>3</v>
      </c>
      <c r="O352">
        <f>6-N352</f>
        <v>3</v>
      </c>
      <c r="P352">
        <f>COUNTIF(C352:H352,"&lt;=14")</f>
        <v>3</v>
      </c>
      <c r="Q352">
        <f>COUNTIF(C352:H352,"&gt;=15")</f>
        <v>3</v>
      </c>
      <c r="R352">
        <f>SUMPRODUCT(--(D352:H352-C352:G352=1))</f>
        <v>1</v>
      </c>
      <c r="S352">
        <f>SUMPRODUCT(COUNTIF(C353:H353,C352:H352))</f>
        <v>2</v>
      </c>
      <c r="T352">
        <f>AVERAGE(K352:K356)</f>
        <v>79</v>
      </c>
      <c r="U352">
        <f>AVERAGE(K352:K371)</f>
        <v>79</v>
      </c>
      <c r="V352">
        <f>T352-U352</f>
        <v>0</v>
      </c>
      <c r="W352" t="str">
        <f>IF(T352&gt;U352,"EXPANDING (ABOVE TREND)",IF(T352&lt;U352,"CONTRACTING (BELOW TREND)","NEUTRAL"))</f>
        <v>NEUTRAL</v>
      </c>
    </row>
    <row r="353">
      <c r="A353">
        <v>122</v>
      </c>
      <c r="B353" t="str">
        <v>2023-05-19</v>
      </c>
      <c r="C353">
        <v>11</v>
      </c>
      <c r="D353">
        <v>18</v>
      </c>
      <c r="E353">
        <v>22</v>
      </c>
      <c r="F353">
        <v>24</v>
      </c>
      <c r="G353">
        <v>26</v>
      </c>
      <c r="H353">
        <v>28</v>
      </c>
      <c r="I353">
        <v>3</v>
      </c>
      <c r="J353" t="str">
        <v>11 - 18 - 22 - 24 - 26 - 28 [CB: 3]</v>
      </c>
      <c r="K353">
        <f>SUM(C353:H353)</f>
        <v>129</v>
      </c>
      <c r="L353">
        <f>AVERAGE(C353:H353)</f>
        <v>21.5</v>
      </c>
      <c r="M353">
        <f>MAX(C353:H353)-MIN(C353:H353)</f>
        <v>17</v>
      </c>
      <c r="N353">
        <f>SUMPRODUCT(MOD(C353:H353,2))</f>
        <v>1</v>
      </c>
      <c r="O353">
        <f>6-N353</f>
        <v>5</v>
      </c>
      <c r="P353">
        <f>COUNTIF(C353:H353,"&lt;=14")</f>
        <v>1</v>
      </c>
      <c r="Q353">
        <f>COUNTIF(C353:H353,"&gt;=15")</f>
        <v>5</v>
      </c>
      <c r="R353">
        <f>SUMPRODUCT(--(D353:H353-C353:G353=1))</f>
        <v>0</v>
      </c>
      <c r="S353">
        <f>SUMPRODUCT(COUNTIF(C354:H354,C353:H353))</f>
        <v>2</v>
      </c>
      <c r="T353">
        <f>AVERAGE(K353:K357)</f>
        <v>129</v>
      </c>
      <c r="U353">
        <f>AVERAGE(K353:K372)</f>
        <v>129</v>
      </c>
      <c r="V353">
        <f>T353-U353</f>
        <v>0</v>
      </c>
      <c r="W353" t="str">
        <f>IF(T353&gt;U353,"EXPANDING (ABOVE TREND)",IF(T353&lt;U353,"CONTRACTING (BELOW TREND)","NEUTRAL"))</f>
        <v>NEUTRAL</v>
      </c>
    </row>
    <row r="354">
      <c r="A354">
        <v>121</v>
      </c>
      <c r="B354" t="str">
        <v>2023-05-16</v>
      </c>
      <c r="C354">
        <v>2</v>
      </c>
      <c r="D354">
        <v>5</v>
      </c>
      <c r="E354">
        <v>15</v>
      </c>
      <c r="F354">
        <v>19</v>
      </c>
      <c r="G354">
        <v>24</v>
      </c>
      <c r="H354">
        <v>28</v>
      </c>
      <c r="I354">
        <v>1</v>
      </c>
      <c r="J354" t="str">
        <v>2 - 5 - 15 - 19 - 24 - 28 [CB: 1]</v>
      </c>
      <c r="K354">
        <f>SUM(C354:H354)</f>
        <v>93</v>
      </c>
      <c r="L354">
        <f>AVERAGE(C354:H354)</f>
        <v>15.5</v>
      </c>
      <c r="M354">
        <f>MAX(C354:H354)-MIN(C354:H354)</f>
        <v>26</v>
      </c>
      <c r="N354">
        <f>SUMPRODUCT(MOD(C354:H354,2))</f>
        <v>3</v>
      </c>
      <c r="O354">
        <f>6-N354</f>
        <v>3</v>
      </c>
      <c r="P354">
        <f>COUNTIF(C354:H354,"&lt;=14")</f>
        <v>2</v>
      </c>
      <c r="Q354">
        <f>COUNTIF(C354:H354,"&gt;=15")</f>
        <v>4</v>
      </c>
      <c r="R354">
        <f>SUMPRODUCT(--(D354:H354-C354:G354=1))</f>
        <v>0</v>
      </c>
      <c r="S354">
        <f>SUMPRODUCT(COUNTIF(C355:H355,C354:H354))</f>
        <v>2</v>
      </c>
      <c r="T354">
        <f>AVERAGE(K354:K358)</f>
        <v>93</v>
      </c>
      <c r="U354">
        <f>AVERAGE(K354:K373)</f>
        <v>93</v>
      </c>
      <c r="V354">
        <f>T354-U354</f>
        <v>0</v>
      </c>
      <c r="W354" t="str">
        <f>IF(T354&gt;U354,"EXPANDING (ABOVE TREND)",IF(T354&lt;U354,"CONTRACTING (BELOW TREND)","NEUTRAL"))</f>
        <v>NEUTRAL</v>
      </c>
    </row>
    <row r="355">
      <c r="A355">
        <v>120</v>
      </c>
      <c r="B355" t="str">
        <v>2023-05-12</v>
      </c>
      <c r="C355">
        <v>13</v>
      </c>
      <c r="D355">
        <v>16</v>
      </c>
      <c r="E355">
        <v>19</v>
      </c>
      <c r="F355">
        <v>22</v>
      </c>
      <c r="G355">
        <v>26</v>
      </c>
      <c r="H355">
        <v>28</v>
      </c>
      <c r="I355">
        <v>2</v>
      </c>
      <c r="J355" t="str">
        <v>13 - 16 - 19 - 22 - 26 - 28 [CB: 2]</v>
      </c>
      <c r="K355">
        <f>SUM(C355:H355)</f>
        <v>124</v>
      </c>
      <c r="L355">
        <f>AVERAGE(C355:H355)</f>
        <v>20.7</v>
      </c>
      <c r="M355">
        <f>MAX(C355:H355)-MIN(C355:H355)</f>
        <v>15</v>
      </c>
      <c r="N355">
        <f>SUMPRODUCT(MOD(C355:H355,2))</f>
        <v>2</v>
      </c>
      <c r="O355">
        <f>6-N355</f>
        <v>4</v>
      </c>
      <c r="P355">
        <f>COUNTIF(C355:H355,"&lt;=14")</f>
        <v>1</v>
      </c>
      <c r="Q355">
        <f>COUNTIF(C355:H355,"&gt;=15")</f>
        <v>5</v>
      </c>
      <c r="R355">
        <f>SUMPRODUCT(--(D355:H355-C355:G355=1))</f>
        <v>0</v>
      </c>
      <c r="S355">
        <f>SUMPRODUCT(COUNTIF(C356:H356,C355:H355))</f>
        <v>1</v>
      </c>
      <c r="T355">
        <f>AVERAGE(K355:K359)</f>
        <v>124</v>
      </c>
      <c r="U355">
        <f>AVERAGE(K355:K374)</f>
        <v>124</v>
      </c>
      <c r="V355">
        <f>T355-U355</f>
        <v>0</v>
      </c>
      <c r="W355" t="str">
        <f>IF(T355&gt;U355,"EXPANDING (ABOVE TREND)",IF(T355&lt;U355,"CONTRACTING (BELOW TREND)","NEUTRAL"))</f>
        <v>NEUTRAL</v>
      </c>
    </row>
    <row r="356">
      <c r="A356">
        <v>119</v>
      </c>
      <c r="B356" t="str">
        <v>2023-05-09</v>
      </c>
      <c r="C356">
        <v>3</v>
      </c>
      <c r="D356">
        <v>8</v>
      </c>
      <c r="E356">
        <v>11</v>
      </c>
      <c r="F356">
        <v>12</v>
      </c>
      <c r="G356">
        <v>20</v>
      </c>
      <c r="H356">
        <v>22</v>
      </c>
      <c r="I356">
        <v>3</v>
      </c>
      <c r="J356" t="str">
        <v>3 - 8 - 11 - 12 - 20 - 22 [CB: 3]</v>
      </c>
      <c r="K356">
        <f>SUM(C356:H356)</f>
        <v>76</v>
      </c>
      <c r="L356">
        <f>AVERAGE(C356:H356)</f>
        <v>12.7</v>
      </c>
      <c r="M356">
        <f>MAX(C356:H356)-MIN(C356:H356)</f>
        <v>19</v>
      </c>
      <c r="N356">
        <f>SUMPRODUCT(MOD(C356:H356,2))</f>
        <v>2</v>
      </c>
      <c r="O356">
        <f>6-N356</f>
        <v>4</v>
      </c>
      <c r="P356">
        <f>COUNTIF(C356:H356,"&lt;=14")</f>
        <v>4</v>
      </c>
      <c r="Q356">
        <f>COUNTIF(C356:H356,"&gt;=15")</f>
        <v>2</v>
      </c>
      <c r="R356">
        <f>SUMPRODUCT(--(D356:H356-C356:G356=1))</f>
        <v>1</v>
      </c>
      <c r="S356">
        <f>SUMPRODUCT(COUNTIF(C357:H357,C356:H356))</f>
        <v>1</v>
      </c>
      <c r="T356">
        <f>AVERAGE(K356:K360)</f>
        <v>76</v>
      </c>
      <c r="U356">
        <f>AVERAGE(K356:K375)</f>
        <v>76</v>
      </c>
      <c r="V356">
        <f>T356-U356</f>
        <v>0</v>
      </c>
      <c r="W356" t="str">
        <f>IF(T356&gt;U356,"EXPANDING (ABOVE TREND)",IF(T356&lt;U356,"CONTRACTING (BELOW TREND)","NEUTRAL"))</f>
        <v>NEUTRAL</v>
      </c>
    </row>
    <row r="357">
      <c r="A357">
        <v>118</v>
      </c>
      <c r="B357" t="str">
        <v>2023-05-05</v>
      </c>
      <c r="C357">
        <v>1</v>
      </c>
      <c r="D357">
        <v>6</v>
      </c>
      <c r="E357">
        <v>7</v>
      </c>
      <c r="F357">
        <v>8</v>
      </c>
      <c r="G357">
        <v>19</v>
      </c>
      <c r="H357">
        <v>27</v>
      </c>
      <c r="I357">
        <v>2</v>
      </c>
      <c r="J357" t="str">
        <v>1 - 6 - 7 - 8 - 19 - 27 [CB: 2]</v>
      </c>
      <c r="K357">
        <f>SUM(C357:H357)</f>
        <v>68</v>
      </c>
      <c r="L357">
        <f>AVERAGE(C357:H357)</f>
        <v>11.3</v>
      </c>
      <c r="M357">
        <f>MAX(C357:H357)-MIN(C357:H357)</f>
        <v>26</v>
      </c>
      <c r="N357">
        <f>SUMPRODUCT(MOD(C357:H357,2))</f>
        <v>4</v>
      </c>
      <c r="O357">
        <f>6-N357</f>
        <v>2</v>
      </c>
      <c r="P357">
        <f>COUNTIF(C357:H357,"&lt;=14")</f>
        <v>4</v>
      </c>
      <c r="Q357">
        <f>COUNTIF(C357:H357,"&gt;=15")</f>
        <v>2</v>
      </c>
      <c r="R357">
        <f>SUMPRODUCT(--(D357:H357-C357:G357=1))</f>
        <v>2</v>
      </c>
      <c r="S357">
        <f>SUMPRODUCT(COUNTIF(C358:H358,C357:H357))</f>
        <v>1</v>
      </c>
      <c r="T357">
        <f>AVERAGE(K357:K361)</f>
        <v>68</v>
      </c>
      <c r="U357">
        <f>AVERAGE(K357:K376)</f>
        <v>68</v>
      </c>
      <c r="V357">
        <f>T357-U357</f>
        <v>0</v>
      </c>
      <c r="W357" t="str">
        <f>IF(T357&gt;U357,"EXPANDING (ABOVE TREND)",IF(T357&lt;U357,"CONTRACTING (BELOW TREND)","NEUTRAL"))</f>
        <v>NEUTRAL</v>
      </c>
    </row>
    <row r="358">
      <c r="A358">
        <v>117</v>
      </c>
      <c r="B358" t="str">
        <v>2023-05-02</v>
      </c>
      <c r="C358">
        <v>8</v>
      </c>
      <c r="D358">
        <v>17</v>
      </c>
      <c r="E358">
        <v>18</v>
      </c>
      <c r="F358">
        <v>21</v>
      </c>
      <c r="G358">
        <v>22</v>
      </c>
      <c r="H358">
        <v>26</v>
      </c>
      <c r="I358">
        <v>3</v>
      </c>
      <c r="J358" t="str">
        <v>8 - 17 - 18 - 21 - 22 - 26 [CB: 3]</v>
      </c>
      <c r="K358">
        <f>SUM(C358:H358)</f>
        <v>112</v>
      </c>
      <c r="L358">
        <f>AVERAGE(C358:H358)</f>
        <v>18.7</v>
      </c>
      <c r="M358">
        <f>MAX(C358:H358)-MIN(C358:H358)</f>
        <v>18</v>
      </c>
      <c r="N358">
        <f>SUMPRODUCT(MOD(C358:H358,2))</f>
        <v>2</v>
      </c>
      <c r="O358">
        <f>6-N358</f>
        <v>4</v>
      </c>
      <c r="P358">
        <f>COUNTIF(C358:H358,"&lt;=14")</f>
        <v>1</v>
      </c>
      <c r="Q358">
        <f>COUNTIF(C358:H358,"&gt;=15")</f>
        <v>5</v>
      </c>
      <c r="R358">
        <f>SUMPRODUCT(--(D358:H358-C358:G358=1))</f>
        <v>2</v>
      </c>
      <c r="S358">
        <f>SUMPRODUCT(COUNTIF(C359:H359,C358:H358))</f>
        <v>0</v>
      </c>
      <c r="T358">
        <f>AVERAGE(K358:K362)</f>
        <v>112</v>
      </c>
      <c r="U358">
        <f>AVERAGE(K358:K377)</f>
        <v>112</v>
      </c>
      <c r="V358">
        <f>T358-U358</f>
        <v>0</v>
      </c>
      <c r="W358" t="str">
        <f>IF(T358&gt;U358,"EXPANDING (ABOVE TREND)",IF(T358&lt;U358,"CONTRACTING (BELOW TREND)","NEUTRAL"))</f>
        <v>NEUTRAL</v>
      </c>
    </row>
    <row r="359">
      <c r="A359">
        <v>116</v>
      </c>
      <c r="B359" t="str">
        <v>2023-04-28</v>
      </c>
      <c r="C359">
        <v>2</v>
      </c>
      <c r="D359">
        <v>3</v>
      </c>
      <c r="E359">
        <v>14</v>
      </c>
      <c r="F359">
        <v>23</v>
      </c>
      <c r="G359">
        <v>24</v>
      </c>
      <c r="H359">
        <v>28</v>
      </c>
      <c r="I359">
        <v>1</v>
      </c>
      <c r="J359" t="str">
        <v>2 - 3 - 14 - 23 - 24 - 28 [CB: 1]</v>
      </c>
      <c r="K359">
        <f>SUM(C359:H359)</f>
        <v>94</v>
      </c>
      <c r="L359">
        <f>AVERAGE(C359:H359)</f>
        <v>15.7</v>
      </c>
      <c r="M359">
        <f>MAX(C359:H359)-MIN(C359:H359)</f>
        <v>26</v>
      </c>
      <c r="N359">
        <f>SUMPRODUCT(MOD(C359:H359,2))</f>
        <v>2</v>
      </c>
      <c r="O359">
        <f>6-N359</f>
        <v>4</v>
      </c>
      <c r="P359">
        <f>COUNTIF(C359:H359,"&lt;=14")</f>
        <v>3</v>
      </c>
      <c r="Q359">
        <f>COUNTIF(C359:H359,"&gt;=15")</f>
        <v>3</v>
      </c>
      <c r="R359">
        <f>SUMPRODUCT(--(D359:H359-C359:G359=1))</f>
        <v>2</v>
      </c>
      <c r="S359">
        <f>SUMPRODUCT(COUNTIF(C360:H360,C359:H359))</f>
        <v>2</v>
      </c>
      <c r="T359">
        <f>AVERAGE(K359:K363)</f>
        <v>94</v>
      </c>
      <c r="U359">
        <f>AVERAGE(K359:K378)</f>
        <v>94</v>
      </c>
      <c r="V359">
        <f>T359-U359</f>
        <v>0</v>
      </c>
      <c r="W359" t="str">
        <f>IF(T359&gt;U359,"EXPANDING (ABOVE TREND)",IF(T359&lt;U359,"CONTRACTING (BELOW TREND)","NEUTRAL"))</f>
        <v>NEUTRAL</v>
      </c>
    </row>
    <row r="360">
      <c r="A360">
        <v>115</v>
      </c>
      <c r="B360" t="str">
        <v>2023-04-25</v>
      </c>
      <c r="C360">
        <v>1</v>
      </c>
      <c r="D360">
        <v>10</v>
      </c>
      <c r="E360">
        <v>14</v>
      </c>
      <c r="F360">
        <v>18</v>
      </c>
      <c r="G360">
        <v>22</v>
      </c>
      <c r="H360">
        <v>23</v>
      </c>
      <c r="I360">
        <v>1</v>
      </c>
      <c r="J360" t="str">
        <v>1 - 10 - 14 - 18 - 22 - 23 [CB: 1]</v>
      </c>
      <c r="K360">
        <f>SUM(C360:H360)</f>
        <v>88</v>
      </c>
      <c r="L360">
        <f>AVERAGE(C360:H360)</f>
        <v>14.7</v>
      </c>
      <c r="M360">
        <f>MAX(C360:H360)-MIN(C360:H360)</f>
        <v>22</v>
      </c>
      <c r="N360">
        <f>SUMPRODUCT(MOD(C360:H360,2))</f>
        <v>2</v>
      </c>
      <c r="O360">
        <f>6-N360</f>
        <v>4</v>
      </c>
      <c r="P360">
        <f>COUNTIF(C360:H360,"&lt;=14")</f>
        <v>3</v>
      </c>
      <c r="Q360">
        <f>COUNTIF(C360:H360,"&gt;=15")</f>
        <v>3</v>
      </c>
      <c r="R360">
        <f>SUMPRODUCT(--(D360:H360-C360:G360=1))</f>
        <v>1</v>
      </c>
      <c r="S360">
        <f>SUMPRODUCT(COUNTIF(C361:H361,C360:H360))</f>
        <v>0</v>
      </c>
      <c r="T360">
        <f>AVERAGE(K360:K364)</f>
        <v>88</v>
      </c>
      <c r="U360">
        <f>AVERAGE(K360:K379)</f>
        <v>88</v>
      </c>
      <c r="V360">
        <f>T360-U360</f>
        <v>0</v>
      </c>
      <c r="W360" t="str">
        <f>IF(T360&gt;U360,"EXPANDING (ABOVE TREND)",IF(T360&lt;U360,"CONTRACTING (BELOW TREND)","NEUTRAL"))</f>
        <v>NEUTRAL</v>
      </c>
    </row>
    <row r="361">
      <c r="A361">
        <v>114</v>
      </c>
      <c r="B361" t="str">
        <v>2023-04-21</v>
      </c>
      <c r="C361">
        <v>6</v>
      </c>
      <c r="D361">
        <v>13</v>
      </c>
      <c r="E361">
        <v>15</v>
      </c>
      <c r="F361">
        <v>16</v>
      </c>
      <c r="G361">
        <v>20</v>
      </c>
      <c r="H361">
        <v>27</v>
      </c>
      <c r="I361">
        <v>1</v>
      </c>
      <c r="J361" t="str">
        <v>6 - 13 - 15 - 16 - 20 - 27 [CB: 1]</v>
      </c>
      <c r="K361">
        <f>SUM(C361:H361)</f>
        <v>97</v>
      </c>
      <c r="L361">
        <f>AVERAGE(C361:H361)</f>
        <v>16.2</v>
      </c>
      <c r="M361">
        <f>MAX(C361:H361)-MIN(C361:H361)</f>
        <v>21</v>
      </c>
      <c r="N361">
        <f>SUMPRODUCT(MOD(C361:H361,2))</f>
        <v>3</v>
      </c>
      <c r="O361">
        <f>6-N361</f>
        <v>3</v>
      </c>
      <c r="P361">
        <f>COUNTIF(C361:H361,"&lt;=14")</f>
        <v>2</v>
      </c>
      <c r="Q361">
        <f>COUNTIF(C361:H361,"&gt;=15")</f>
        <v>4</v>
      </c>
      <c r="R361">
        <f>SUMPRODUCT(--(D361:H361-C361:G361=1))</f>
        <v>1</v>
      </c>
      <c r="S361">
        <f>SUMPRODUCT(COUNTIF(C362:H362,C361:H361))</f>
        <v>1</v>
      </c>
      <c r="T361">
        <f>AVERAGE(K361:K365)</f>
        <v>97</v>
      </c>
      <c r="U361">
        <f>AVERAGE(K361:K380)</f>
        <v>97</v>
      </c>
      <c r="V361">
        <f>T361-U361</f>
        <v>0</v>
      </c>
      <c r="W361" t="str">
        <f>IF(T361&gt;U361,"EXPANDING (ABOVE TREND)",IF(T361&lt;U361,"CONTRACTING (BELOW TREND)","NEUTRAL"))</f>
        <v>NEUTRAL</v>
      </c>
    </row>
    <row r="362">
      <c r="A362">
        <v>113</v>
      </c>
      <c r="B362" t="str">
        <v>2023-04-18</v>
      </c>
      <c r="C362">
        <v>4</v>
      </c>
      <c r="D362">
        <v>9</v>
      </c>
      <c r="E362">
        <v>15</v>
      </c>
      <c r="F362">
        <v>18</v>
      </c>
      <c r="G362">
        <v>22</v>
      </c>
      <c r="H362">
        <v>24</v>
      </c>
      <c r="I362">
        <v>3</v>
      </c>
      <c r="J362" t="str">
        <v>4 - 9 - 15 - 18 - 22 - 24 [CB: 3]</v>
      </c>
      <c r="K362">
        <f>SUM(C362:H362)</f>
        <v>92</v>
      </c>
      <c r="L362">
        <f>AVERAGE(C362:H362)</f>
        <v>15.3</v>
      </c>
      <c r="M362">
        <f>MAX(C362:H362)-MIN(C362:H362)</f>
        <v>20</v>
      </c>
      <c r="N362">
        <f>SUMPRODUCT(MOD(C362:H362,2))</f>
        <v>2</v>
      </c>
      <c r="O362">
        <f>6-N362</f>
        <v>4</v>
      </c>
      <c r="P362">
        <f>COUNTIF(C362:H362,"&lt;=14")</f>
        <v>2</v>
      </c>
      <c r="Q362">
        <f>COUNTIF(C362:H362,"&gt;=15")</f>
        <v>4</v>
      </c>
      <c r="R362">
        <f>SUMPRODUCT(--(D362:H362-C362:G362=1))</f>
        <v>0</v>
      </c>
      <c r="S362">
        <f>SUMPRODUCT(COUNTIF(C363:H363,C362:H362))</f>
        <v>1</v>
      </c>
      <c r="T362">
        <f>AVERAGE(K362:K366)</f>
        <v>92</v>
      </c>
      <c r="U362">
        <f>AVERAGE(K362:K381)</f>
        <v>92</v>
      </c>
      <c r="V362">
        <f>T362-U362</f>
        <v>0</v>
      </c>
      <c r="W362" t="str">
        <f>IF(T362&gt;U362,"EXPANDING (ABOVE TREND)",IF(T362&lt;U362,"CONTRACTING (BELOW TREND)","NEUTRAL"))</f>
        <v>NEUTRAL</v>
      </c>
    </row>
    <row r="363">
      <c r="A363">
        <v>112</v>
      </c>
      <c r="B363" t="str">
        <v>2023-04-14</v>
      </c>
      <c r="C363">
        <v>2</v>
      </c>
      <c r="D363">
        <v>6</v>
      </c>
      <c r="E363">
        <v>11</v>
      </c>
      <c r="F363">
        <v>14</v>
      </c>
      <c r="G363">
        <v>18</v>
      </c>
      <c r="H363">
        <v>23</v>
      </c>
      <c r="I363">
        <v>3</v>
      </c>
      <c r="J363" t="str">
        <v>2 - 6 - 11 - 14 - 18 - 23 [CB: 3]</v>
      </c>
      <c r="K363">
        <f>SUM(C363:H363)</f>
        <v>74</v>
      </c>
      <c r="L363">
        <f>AVERAGE(C363:H363)</f>
        <v>12.3</v>
      </c>
      <c r="M363">
        <f>MAX(C363:H363)-MIN(C363:H363)</f>
        <v>21</v>
      </c>
      <c r="N363">
        <f>SUMPRODUCT(MOD(C363:H363,2))</f>
        <v>2</v>
      </c>
      <c r="O363">
        <f>6-N363</f>
        <v>4</v>
      </c>
      <c r="P363">
        <f>COUNTIF(C363:H363,"&lt;=14")</f>
        <v>4</v>
      </c>
      <c r="Q363">
        <f>COUNTIF(C363:H363,"&gt;=15")</f>
        <v>2</v>
      </c>
      <c r="R363">
        <f>SUMPRODUCT(--(D363:H363-C363:G363=1))</f>
        <v>0</v>
      </c>
      <c r="S363">
        <f>SUMPRODUCT(COUNTIF(C364:H364,C363:H363))</f>
        <v>1</v>
      </c>
      <c r="T363">
        <f>AVERAGE(K363:K367)</f>
        <v>74</v>
      </c>
      <c r="U363">
        <f>AVERAGE(K363:K382)</f>
        <v>74</v>
      </c>
      <c r="V363">
        <f>T363-U363</f>
        <v>0</v>
      </c>
      <c r="W363" t="str">
        <f>IF(T363&gt;U363,"EXPANDING (ABOVE TREND)",IF(T363&lt;U363,"CONTRACTING (BELOW TREND)","NEUTRAL"))</f>
        <v>NEUTRAL</v>
      </c>
    </row>
    <row r="364">
      <c r="A364">
        <v>111</v>
      </c>
      <c r="B364" t="str">
        <v>2023-04-11</v>
      </c>
      <c r="C364">
        <v>3</v>
      </c>
      <c r="D364">
        <v>5</v>
      </c>
      <c r="E364">
        <v>9</v>
      </c>
      <c r="F364">
        <v>11</v>
      </c>
      <c r="G364">
        <v>20</v>
      </c>
      <c r="H364">
        <v>26</v>
      </c>
      <c r="I364">
        <v>2</v>
      </c>
      <c r="J364" t="str">
        <v>3 - 5 - 9 - 11 - 20 - 26 [CB: 2]</v>
      </c>
      <c r="K364">
        <f>SUM(C364:H364)</f>
        <v>74</v>
      </c>
      <c r="L364">
        <f>AVERAGE(C364:H364)</f>
        <v>12.3</v>
      </c>
      <c r="M364">
        <f>MAX(C364:H364)-MIN(C364:H364)</f>
        <v>23</v>
      </c>
      <c r="N364">
        <f>SUMPRODUCT(MOD(C364:H364,2))</f>
        <v>4</v>
      </c>
      <c r="O364">
        <f>6-N364</f>
        <v>2</v>
      </c>
      <c r="P364">
        <f>COUNTIF(C364:H364,"&lt;=14")</f>
        <v>4</v>
      </c>
      <c r="Q364">
        <f>COUNTIF(C364:H364,"&gt;=15")</f>
        <v>2</v>
      </c>
      <c r="R364">
        <f>SUMPRODUCT(--(D364:H364-C364:G364=1))</f>
        <v>0</v>
      </c>
      <c r="S364">
        <f>SUMPRODUCT(COUNTIF(C365:H365,C364:H364))</f>
        <v>3</v>
      </c>
      <c r="T364">
        <f>AVERAGE(K364:K368)</f>
        <v>74</v>
      </c>
      <c r="U364">
        <f>AVERAGE(K364:K383)</f>
        <v>74</v>
      </c>
      <c r="V364">
        <f>T364-U364</f>
        <v>0</v>
      </c>
      <c r="W364" t="str">
        <f>IF(T364&gt;U364,"EXPANDING (ABOVE TREND)",IF(T364&lt;U364,"CONTRACTING (BELOW TREND)","NEUTRAL"))</f>
        <v>NEUTRAL</v>
      </c>
    </row>
    <row r="365">
      <c r="A365">
        <v>110</v>
      </c>
      <c r="B365" t="str">
        <v>2023-04-04</v>
      </c>
      <c r="C365">
        <v>8</v>
      </c>
      <c r="D365">
        <v>10</v>
      </c>
      <c r="E365">
        <v>11</v>
      </c>
      <c r="F365">
        <v>15</v>
      </c>
      <c r="G365">
        <v>20</v>
      </c>
      <c r="H365">
        <v>26</v>
      </c>
      <c r="I365">
        <v>2</v>
      </c>
      <c r="J365" t="str">
        <v>8 - 10 - 11 - 15 - 20 - 26 [CB: 2]</v>
      </c>
      <c r="K365">
        <f>SUM(C365:H365)</f>
        <v>90</v>
      </c>
      <c r="L365">
        <f>AVERAGE(C365:H365)</f>
        <v>15</v>
      </c>
      <c r="M365">
        <f>MAX(C365:H365)-MIN(C365:H365)</f>
        <v>18</v>
      </c>
      <c r="N365">
        <f>SUMPRODUCT(MOD(C365:H365,2))</f>
        <v>2</v>
      </c>
      <c r="O365">
        <f>6-N365</f>
        <v>4</v>
      </c>
      <c r="P365">
        <f>COUNTIF(C365:H365,"&lt;=14")</f>
        <v>3</v>
      </c>
      <c r="Q365">
        <f>COUNTIF(C365:H365,"&gt;=15")</f>
        <v>3</v>
      </c>
      <c r="R365">
        <f>SUMPRODUCT(--(D365:H365-C365:G365=1))</f>
        <v>1</v>
      </c>
      <c r="S365">
        <f>SUMPRODUCT(COUNTIF(C366:H366,C365:H365))</f>
        <v>0</v>
      </c>
      <c r="T365">
        <f>AVERAGE(K365:K369)</f>
        <v>90</v>
      </c>
      <c r="U365">
        <f>AVERAGE(K365:K384)</f>
        <v>90</v>
      </c>
      <c r="V365">
        <f>T365-U365</f>
        <v>0</v>
      </c>
      <c r="W365" t="str">
        <f>IF(T365&gt;U365,"EXPANDING (ABOVE TREND)",IF(T365&lt;U365,"CONTRACTING (BELOW TREND)","NEUTRAL"))</f>
        <v>NEUTRAL</v>
      </c>
    </row>
    <row r="366">
      <c r="A366">
        <v>109</v>
      </c>
      <c r="B366" t="str">
        <v>2023-03-31</v>
      </c>
      <c r="C366">
        <v>2</v>
      </c>
      <c r="D366">
        <v>4</v>
      </c>
      <c r="E366">
        <v>12</v>
      </c>
      <c r="F366">
        <v>18</v>
      </c>
      <c r="G366">
        <v>21</v>
      </c>
      <c r="H366">
        <v>28</v>
      </c>
      <c r="I366">
        <v>2</v>
      </c>
      <c r="J366" t="str">
        <v>2 - 4 - 12 - 18 - 21 - 28 [CB: 2]</v>
      </c>
      <c r="K366">
        <f>SUM(C366:H366)</f>
        <v>85</v>
      </c>
      <c r="L366">
        <f>AVERAGE(C366:H366)</f>
        <v>14.2</v>
      </c>
      <c r="M366">
        <f>MAX(C366:H366)-MIN(C366:H366)</f>
        <v>26</v>
      </c>
      <c r="N366">
        <f>SUMPRODUCT(MOD(C366:H366,2))</f>
        <v>1</v>
      </c>
      <c r="O366">
        <f>6-N366</f>
        <v>5</v>
      </c>
      <c r="P366">
        <f>COUNTIF(C366:H366,"&lt;=14")</f>
        <v>3</v>
      </c>
      <c r="Q366">
        <f>COUNTIF(C366:H366,"&gt;=15")</f>
        <v>3</v>
      </c>
      <c r="R366">
        <f>SUMPRODUCT(--(D366:H366-C366:G366=1))</f>
        <v>0</v>
      </c>
      <c r="S366">
        <f>SUMPRODUCT(COUNTIF(C367:H367,C366:H366))</f>
        <v>2</v>
      </c>
      <c r="T366">
        <f>AVERAGE(K366:K370)</f>
        <v>85</v>
      </c>
      <c r="U366">
        <f>AVERAGE(K366:K385)</f>
        <v>85</v>
      </c>
      <c r="V366">
        <f>T366-U366</f>
        <v>0</v>
      </c>
      <c r="W366" t="str">
        <f>IF(T366&gt;U366,"EXPANDING (ABOVE TREND)",IF(T366&lt;U366,"CONTRACTING (BELOW TREND)","NEUTRAL"))</f>
        <v>NEUTRAL</v>
      </c>
    </row>
    <row r="367">
      <c r="A367">
        <v>108</v>
      </c>
      <c r="B367" t="str">
        <v>2023-03-28</v>
      </c>
      <c r="C367">
        <v>5</v>
      </c>
      <c r="D367">
        <v>7</v>
      </c>
      <c r="E367">
        <v>12</v>
      </c>
      <c r="F367">
        <v>19</v>
      </c>
      <c r="G367">
        <v>21</v>
      </c>
      <c r="H367">
        <v>25</v>
      </c>
      <c r="I367">
        <v>2</v>
      </c>
      <c r="J367" t="str">
        <v>5 - 7 - 12 - 19 - 21 - 25 [CB: 2]</v>
      </c>
      <c r="K367">
        <f>SUM(C367:H367)</f>
        <v>89</v>
      </c>
      <c r="L367">
        <f>AVERAGE(C367:H367)</f>
        <v>14.8</v>
      </c>
      <c r="M367">
        <f>MAX(C367:H367)-MIN(C367:H367)</f>
        <v>20</v>
      </c>
      <c r="N367">
        <f>SUMPRODUCT(MOD(C367:H367,2))</f>
        <v>5</v>
      </c>
      <c r="O367">
        <f>6-N367</f>
        <v>1</v>
      </c>
      <c r="P367">
        <f>COUNTIF(C367:H367,"&lt;=14")</f>
        <v>3</v>
      </c>
      <c r="Q367">
        <f>COUNTIF(C367:H367,"&gt;=15")</f>
        <v>3</v>
      </c>
      <c r="R367">
        <f>SUMPRODUCT(--(D367:H367-C367:G367=1))</f>
        <v>0</v>
      </c>
      <c r="S367">
        <f>SUMPRODUCT(COUNTIF(C368:H368,C367:H367))</f>
        <v>1</v>
      </c>
      <c r="T367">
        <f>AVERAGE(K367:K371)</f>
        <v>89</v>
      </c>
      <c r="U367">
        <f>AVERAGE(K367:K386)</f>
        <v>89</v>
      </c>
      <c r="V367">
        <f>T367-U367</f>
        <v>0</v>
      </c>
      <c r="W367" t="str">
        <f>IF(T367&gt;U367,"EXPANDING (ABOVE TREND)",IF(T367&lt;U367,"CONTRACTING (BELOW TREND)","NEUTRAL"))</f>
        <v>NEUTRAL</v>
      </c>
    </row>
    <row r="368">
      <c r="A368">
        <v>107</v>
      </c>
      <c r="B368" t="str">
        <v>2023-03-24</v>
      </c>
      <c r="C368">
        <v>1</v>
      </c>
      <c r="D368">
        <v>5</v>
      </c>
      <c r="E368">
        <v>6</v>
      </c>
      <c r="F368">
        <v>17</v>
      </c>
      <c r="G368">
        <v>22</v>
      </c>
      <c r="H368">
        <v>28</v>
      </c>
      <c r="I368">
        <v>1</v>
      </c>
      <c r="J368" t="str">
        <v>1 - 5 - 6 - 17 - 22 - 28 [CB: 1]</v>
      </c>
      <c r="K368">
        <f>SUM(C368:H368)</f>
        <v>79</v>
      </c>
      <c r="L368">
        <f>AVERAGE(C368:H368)</f>
        <v>13.2</v>
      </c>
      <c r="M368">
        <f>MAX(C368:H368)-MIN(C368:H368)</f>
        <v>27</v>
      </c>
      <c r="N368">
        <f>SUMPRODUCT(MOD(C368:H368,2))</f>
        <v>3</v>
      </c>
      <c r="O368">
        <f>6-N368</f>
        <v>3</v>
      </c>
      <c r="P368">
        <f>COUNTIF(C368:H368,"&lt;=14")</f>
        <v>3</v>
      </c>
      <c r="Q368">
        <f>COUNTIF(C368:H368,"&gt;=15")</f>
        <v>3</v>
      </c>
      <c r="R368">
        <f>SUMPRODUCT(--(D368:H368-C368:G368=1))</f>
        <v>1</v>
      </c>
      <c r="S368">
        <f>SUMPRODUCT(COUNTIF(C369:H369,C368:H368))</f>
        <v>0</v>
      </c>
      <c r="T368">
        <f>AVERAGE(K368:K372)</f>
        <v>79</v>
      </c>
      <c r="U368">
        <f>AVERAGE(K368:K387)</f>
        <v>79</v>
      </c>
      <c r="V368">
        <f>T368-U368</f>
        <v>0</v>
      </c>
      <c r="W368" t="str">
        <f>IF(T368&gt;U368,"EXPANDING (ABOVE TREND)",IF(T368&lt;U368,"CONTRACTING (BELOW TREND)","NEUTRAL"))</f>
        <v>NEUTRAL</v>
      </c>
    </row>
    <row r="369">
      <c r="A369">
        <v>106</v>
      </c>
      <c r="B369" t="str">
        <v>2023-03-21</v>
      </c>
      <c r="C369">
        <v>4</v>
      </c>
      <c r="D369">
        <v>13</v>
      </c>
      <c r="E369">
        <v>18</v>
      </c>
      <c r="F369">
        <v>20</v>
      </c>
      <c r="G369">
        <v>24</v>
      </c>
      <c r="H369">
        <v>27</v>
      </c>
      <c r="I369">
        <v>1</v>
      </c>
      <c r="J369" t="str">
        <v>4 - 13 - 18 - 20 - 24 - 27 [CB: 1]</v>
      </c>
      <c r="K369">
        <f>SUM(C369:H369)</f>
        <v>106</v>
      </c>
      <c r="L369">
        <f>AVERAGE(C369:H369)</f>
        <v>17.7</v>
      </c>
      <c r="M369">
        <f>MAX(C369:H369)-MIN(C369:H369)</f>
        <v>23</v>
      </c>
      <c r="N369">
        <f>SUMPRODUCT(MOD(C369:H369,2))</f>
        <v>2</v>
      </c>
      <c r="O369">
        <f>6-N369</f>
        <v>4</v>
      </c>
      <c r="P369">
        <f>COUNTIF(C369:H369,"&lt;=14")</f>
        <v>2</v>
      </c>
      <c r="Q369">
        <f>COUNTIF(C369:H369,"&gt;=15")</f>
        <v>4</v>
      </c>
      <c r="R369">
        <f>SUMPRODUCT(--(D369:H369-C369:G369=1))</f>
        <v>0</v>
      </c>
      <c r="S369">
        <f>SUMPRODUCT(COUNTIF(C370:H370,C369:H369))</f>
        <v>1</v>
      </c>
      <c r="T369">
        <f>AVERAGE(K369:K373)</f>
        <v>106</v>
      </c>
      <c r="U369">
        <f>AVERAGE(K369:K388)</f>
        <v>106</v>
      </c>
      <c r="V369">
        <f>T369-U369</f>
        <v>0</v>
      </c>
      <c r="W369" t="str">
        <f>IF(T369&gt;U369,"EXPANDING (ABOVE TREND)",IF(T369&lt;U369,"CONTRACTING (BELOW TREND)","NEUTRAL"))</f>
        <v>NEUTRAL</v>
      </c>
    </row>
    <row r="370">
      <c r="A370">
        <v>105</v>
      </c>
      <c r="B370" t="str">
        <v>2023-03-17</v>
      </c>
      <c r="C370">
        <v>2</v>
      </c>
      <c r="D370">
        <v>5</v>
      </c>
      <c r="E370">
        <v>6</v>
      </c>
      <c r="F370">
        <v>15</v>
      </c>
      <c r="G370">
        <v>20</v>
      </c>
      <c r="H370">
        <v>21</v>
      </c>
      <c r="I370">
        <v>1</v>
      </c>
      <c r="J370" t="str">
        <v>2 - 5 - 6 - 15 - 20 - 21 [CB: 1]</v>
      </c>
      <c r="K370">
        <f>SUM(C370:H370)</f>
        <v>69</v>
      </c>
      <c r="L370">
        <f>AVERAGE(C370:H370)</f>
        <v>11.5</v>
      </c>
      <c r="M370">
        <f>MAX(C370:H370)-MIN(C370:H370)</f>
        <v>19</v>
      </c>
      <c r="N370">
        <f>SUMPRODUCT(MOD(C370:H370,2))</f>
        <v>3</v>
      </c>
      <c r="O370">
        <f>6-N370</f>
        <v>3</v>
      </c>
      <c r="P370">
        <f>COUNTIF(C370:H370,"&lt;=14")</f>
        <v>3</v>
      </c>
      <c r="Q370">
        <f>COUNTIF(C370:H370,"&gt;=15")</f>
        <v>3</v>
      </c>
      <c r="R370">
        <f>SUMPRODUCT(--(D370:H370-C370:G370=1))</f>
        <v>2</v>
      </c>
      <c r="S370">
        <f>SUMPRODUCT(COUNTIF(C371:H371,C370:H370))</f>
        <v>4</v>
      </c>
      <c r="T370">
        <f>AVERAGE(K370:K374)</f>
        <v>69</v>
      </c>
      <c r="U370">
        <f>AVERAGE(K370:K389)</f>
        <v>69</v>
      </c>
      <c r="V370">
        <f>T370-U370</f>
        <v>0</v>
      </c>
      <c r="W370" t="str">
        <f>IF(T370&gt;U370,"EXPANDING (ABOVE TREND)",IF(T370&lt;U370,"CONTRACTING (BELOW TREND)","NEUTRAL"))</f>
        <v>NEUTRAL</v>
      </c>
    </row>
    <row r="371">
      <c r="A371">
        <v>104</v>
      </c>
      <c r="B371" t="str">
        <v>2023-03-14</v>
      </c>
      <c r="C371">
        <v>2</v>
      </c>
      <c r="D371">
        <v>5</v>
      </c>
      <c r="E371">
        <v>6</v>
      </c>
      <c r="F371">
        <v>15</v>
      </c>
      <c r="G371">
        <v>19</v>
      </c>
      <c r="H371">
        <v>26</v>
      </c>
      <c r="I371">
        <v>3</v>
      </c>
      <c r="J371" t="str">
        <v>2 - 5 - 6 - 15 - 19 - 26 [CB: 3]</v>
      </c>
      <c r="K371">
        <f>SUM(C371:H371)</f>
        <v>73</v>
      </c>
      <c r="L371">
        <f>AVERAGE(C371:H371)</f>
        <v>12.2</v>
      </c>
      <c r="M371">
        <f>MAX(C371:H371)-MIN(C371:H371)</f>
        <v>24</v>
      </c>
      <c r="N371">
        <f>SUMPRODUCT(MOD(C371:H371,2))</f>
        <v>3</v>
      </c>
      <c r="O371">
        <f>6-N371</f>
        <v>3</v>
      </c>
      <c r="P371">
        <f>COUNTIF(C371:H371,"&lt;=14")</f>
        <v>3</v>
      </c>
      <c r="Q371">
        <f>COUNTIF(C371:H371,"&gt;=15")</f>
        <v>3</v>
      </c>
      <c r="R371">
        <f>SUMPRODUCT(--(D371:H371-C371:G371=1))</f>
        <v>1</v>
      </c>
      <c r="S371">
        <f>SUMPRODUCT(COUNTIF(C372:H372,C371:H371))</f>
        <v>2</v>
      </c>
      <c r="T371">
        <f>AVERAGE(K371:K375)</f>
        <v>73</v>
      </c>
      <c r="U371">
        <f>AVERAGE(K371:K390)</f>
        <v>73</v>
      </c>
      <c r="V371">
        <f>T371-U371</f>
        <v>0</v>
      </c>
      <c r="W371" t="str">
        <f>IF(T371&gt;U371,"EXPANDING (ABOVE TREND)",IF(T371&lt;U371,"CONTRACTING (BELOW TREND)","NEUTRAL"))</f>
        <v>NEUTRAL</v>
      </c>
    </row>
    <row r="372">
      <c r="A372">
        <v>103</v>
      </c>
      <c r="B372" t="str">
        <v>2023-03-10</v>
      </c>
      <c r="C372">
        <v>11</v>
      </c>
      <c r="D372">
        <v>12</v>
      </c>
      <c r="E372">
        <v>15</v>
      </c>
      <c r="F372">
        <v>17</v>
      </c>
      <c r="G372">
        <v>22</v>
      </c>
      <c r="H372">
        <v>26</v>
      </c>
      <c r="I372">
        <v>1</v>
      </c>
      <c r="J372" t="str">
        <v>11 - 12 - 15 - 17 - 22 - 26 [CB: 1]</v>
      </c>
      <c r="K372">
        <f>SUM(C372:H372)</f>
        <v>103</v>
      </c>
      <c r="L372">
        <f>AVERAGE(C372:H372)</f>
        <v>17.2</v>
      </c>
      <c r="M372">
        <f>MAX(C372:H372)-MIN(C372:H372)</f>
        <v>15</v>
      </c>
      <c r="N372">
        <f>SUMPRODUCT(MOD(C372:H372,2))</f>
        <v>3</v>
      </c>
      <c r="O372">
        <f>6-N372</f>
        <v>3</v>
      </c>
      <c r="P372">
        <f>COUNTIF(C372:H372,"&lt;=14")</f>
        <v>2</v>
      </c>
      <c r="Q372">
        <f>COUNTIF(C372:H372,"&gt;=15")</f>
        <v>4</v>
      </c>
      <c r="R372">
        <f>SUMPRODUCT(--(D372:H372-C372:G372=1))</f>
        <v>1</v>
      </c>
      <c r="S372">
        <f>SUMPRODUCT(COUNTIF(C373:H373,C372:H372))</f>
        <v>2</v>
      </c>
      <c r="T372">
        <f>AVERAGE(K372:K376)</f>
        <v>103</v>
      </c>
      <c r="U372">
        <f>AVERAGE(K372:K391)</f>
        <v>103</v>
      </c>
      <c r="V372">
        <f>T372-U372</f>
        <v>0</v>
      </c>
      <c r="W372" t="str">
        <f>IF(T372&gt;U372,"EXPANDING (ABOVE TREND)",IF(T372&lt;U372,"CONTRACTING (BELOW TREND)","NEUTRAL"))</f>
        <v>NEUTRAL</v>
      </c>
    </row>
    <row r="373">
      <c r="A373">
        <v>102</v>
      </c>
      <c r="B373" t="str">
        <v>2023-03-07</v>
      </c>
      <c r="C373">
        <v>12</v>
      </c>
      <c r="D373">
        <v>13</v>
      </c>
      <c r="E373">
        <v>14</v>
      </c>
      <c r="F373">
        <v>20</v>
      </c>
      <c r="G373">
        <v>22</v>
      </c>
      <c r="H373">
        <v>23</v>
      </c>
      <c r="I373">
        <v>2</v>
      </c>
      <c r="J373" t="str">
        <v>12 - 13 - 14 - 20 - 22 - 23 [CB: 2]</v>
      </c>
      <c r="K373">
        <f>SUM(C373:H373)</f>
        <v>104</v>
      </c>
      <c r="L373">
        <f>AVERAGE(C373:H373)</f>
        <v>17.3</v>
      </c>
      <c r="M373">
        <f>MAX(C373:H373)-MIN(C373:H373)</f>
        <v>11</v>
      </c>
      <c r="N373">
        <f>SUMPRODUCT(MOD(C373:H373,2))</f>
        <v>2</v>
      </c>
      <c r="O373">
        <f>6-N373</f>
        <v>4</v>
      </c>
      <c r="P373">
        <f>COUNTIF(C373:H373,"&lt;=14")</f>
        <v>3</v>
      </c>
      <c r="Q373">
        <f>COUNTIF(C373:H373,"&gt;=15")</f>
        <v>3</v>
      </c>
      <c r="R373">
        <f>SUMPRODUCT(--(D373:H373-C373:G373=1))</f>
        <v>3</v>
      </c>
      <c r="S373">
        <f>SUMPRODUCT(COUNTIF(C374:H374,C373:H373))</f>
        <v>2</v>
      </c>
      <c r="T373">
        <f>AVERAGE(K373:K377)</f>
        <v>104</v>
      </c>
      <c r="U373">
        <f>AVERAGE(K373:K392)</f>
        <v>104</v>
      </c>
      <c r="V373">
        <f>T373-U373</f>
        <v>0</v>
      </c>
      <c r="W373" t="str">
        <f>IF(T373&gt;U373,"EXPANDING (ABOVE TREND)",IF(T373&lt;U373,"CONTRACTING (BELOW TREND)","NEUTRAL"))</f>
        <v>NEUTRAL</v>
      </c>
    </row>
    <row r="374">
      <c r="A374">
        <v>101</v>
      </c>
      <c r="B374" t="str">
        <v>2023-03-03</v>
      </c>
      <c r="C374">
        <v>7</v>
      </c>
      <c r="D374">
        <v>10</v>
      </c>
      <c r="E374">
        <v>12</v>
      </c>
      <c r="F374">
        <v>13</v>
      </c>
      <c r="G374">
        <v>19</v>
      </c>
      <c r="H374">
        <v>26</v>
      </c>
      <c r="I374">
        <v>1</v>
      </c>
      <c r="J374" t="str">
        <v>7 - 10 - 12 - 13 - 19 - 26 [CB: 1]</v>
      </c>
      <c r="K374">
        <f>SUM(C374:H374)</f>
        <v>87</v>
      </c>
      <c r="L374">
        <f>AVERAGE(C374:H374)</f>
        <v>14.5</v>
      </c>
      <c r="M374">
        <f>MAX(C374:H374)-MIN(C374:H374)</f>
        <v>19</v>
      </c>
      <c r="N374">
        <f>SUMPRODUCT(MOD(C374:H374,2))</f>
        <v>3</v>
      </c>
      <c r="O374">
        <f>6-N374</f>
        <v>3</v>
      </c>
      <c r="P374">
        <f>COUNTIF(C374:H374,"&lt;=14")</f>
        <v>4</v>
      </c>
      <c r="Q374">
        <f>COUNTIF(C374:H374,"&gt;=15")</f>
        <v>2</v>
      </c>
      <c r="R374">
        <f>SUMPRODUCT(--(D374:H374-C374:G374=1))</f>
        <v>1</v>
      </c>
      <c r="S374">
        <f>SUMPRODUCT(COUNTIF(C375:H375,C374:H374))</f>
        <v>1</v>
      </c>
      <c r="T374">
        <f>AVERAGE(K374:K378)</f>
        <v>87</v>
      </c>
      <c r="U374">
        <f>AVERAGE(K374:K393)</f>
        <v>87</v>
      </c>
      <c r="V374">
        <f>T374-U374</f>
        <v>0</v>
      </c>
      <c r="W374" t="str">
        <f>IF(T374&gt;U374,"EXPANDING (ABOVE TREND)",IF(T374&lt;U374,"CONTRACTING (BELOW TREND)","NEUTRAL"))</f>
        <v>NEUTRAL</v>
      </c>
    </row>
    <row r="375">
      <c r="A375">
        <v>100</v>
      </c>
      <c r="B375" t="str">
        <v>2023-02-28</v>
      </c>
      <c r="C375">
        <v>4</v>
      </c>
      <c r="D375">
        <v>5</v>
      </c>
      <c r="E375">
        <v>6</v>
      </c>
      <c r="F375">
        <v>14</v>
      </c>
      <c r="G375">
        <v>19</v>
      </c>
      <c r="H375">
        <v>28</v>
      </c>
      <c r="I375">
        <v>2</v>
      </c>
      <c r="J375" t="str">
        <v>4 - 5 - 6 - 14 - 19 - 28 [CB: 2]</v>
      </c>
      <c r="K375">
        <f>SUM(C375:H375)</f>
        <v>76</v>
      </c>
      <c r="L375">
        <f>AVERAGE(C375:H375)</f>
        <v>12.7</v>
      </c>
      <c r="M375">
        <f>MAX(C375:H375)-MIN(C375:H375)</f>
        <v>24</v>
      </c>
      <c r="N375">
        <f>SUMPRODUCT(MOD(C375:H375,2))</f>
        <v>2</v>
      </c>
      <c r="O375">
        <f>6-N375</f>
        <v>4</v>
      </c>
      <c r="P375">
        <f>COUNTIF(C375:H375,"&lt;=14")</f>
        <v>4</v>
      </c>
      <c r="Q375">
        <f>COUNTIF(C375:H375,"&gt;=15")</f>
        <v>2</v>
      </c>
      <c r="R375">
        <f>SUMPRODUCT(--(D375:H375-C375:G375=1))</f>
        <v>2</v>
      </c>
      <c r="S375">
        <f>SUMPRODUCT(COUNTIF(C376:H376,C375:H375))</f>
        <v>3</v>
      </c>
      <c r="T375">
        <f>AVERAGE(K375:K379)</f>
        <v>76</v>
      </c>
      <c r="U375">
        <f>AVERAGE(K375:K394)</f>
        <v>76</v>
      </c>
      <c r="V375">
        <f>T375-U375</f>
        <v>0</v>
      </c>
      <c r="W375" t="str">
        <f>IF(T375&gt;U375,"EXPANDING (ABOVE TREND)",IF(T375&lt;U375,"CONTRACTING (BELOW TREND)","NEUTRAL"))</f>
        <v>NEUTRAL</v>
      </c>
    </row>
    <row r="376">
      <c r="A376">
        <v>99</v>
      </c>
      <c r="B376" t="str">
        <v>2023-02-24</v>
      </c>
      <c r="C376">
        <v>1</v>
      </c>
      <c r="D376">
        <v>4</v>
      </c>
      <c r="E376">
        <v>13</v>
      </c>
      <c r="F376">
        <v>14</v>
      </c>
      <c r="G376">
        <v>19</v>
      </c>
      <c r="H376">
        <v>20</v>
      </c>
      <c r="I376">
        <v>2</v>
      </c>
      <c r="J376" t="str">
        <v>1 - 4 - 13 - 14 - 19 - 20 [CB: 2]</v>
      </c>
      <c r="K376">
        <f>SUM(C376:H376)</f>
        <v>71</v>
      </c>
      <c r="L376">
        <f>AVERAGE(C376:H376)</f>
        <v>11.8</v>
      </c>
      <c r="M376">
        <f>MAX(C376:H376)-MIN(C376:H376)</f>
        <v>19</v>
      </c>
      <c r="N376">
        <f>SUMPRODUCT(MOD(C376:H376,2))</f>
        <v>3</v>
      </c>
      <c r="O376">
        <f>6-N376</f>
        <v>3</v>
      </c>
      <c r="P376">
        <f>COUNTIF(C376:H376,"&lt;=14")</f>
        <v>4</v>
      </c>
      <c r="Q376">
        <f>COUNTIF(C376:H376,"&gt;=15")</f>
        <v>2</v>
      </c>
      <c r="R376">
        <f>SUMPRODUCT(--(D376:H376-C376:G376=1))</f>
        <v>2</v>
      </c>
      <c r="S376">
        <f>SUMPRODUCT(COUNTIF(C377:H377,C376:H376))</f>
        <v>0</v>
      </c>
      <c r="T376">
        <f>AVERAGE(K376:K380)</f>
        <v>71</v>
      </c>
      <c r="U376">
        <f>AVERAGE(K376:K395)</f>
        <v>71</v>
      </c>
      <c r="V376">
        <f>T376-U376</f>
        <v>0</v>
      </c>
      <c r="W376" t="str">
        <f>IF(T376&gt;U376,"EXPANDING (ABOVE TREND)",IF(T376&lt;U376,"CONTRACTING (BELOW TREND)","NEUTRAL"))</f>
        <v>NEUTRAL</v>
      </c>
    </row>
    <row r="377">
      <c r="A377">
        <v>98</v>
      </c>
      <c r="B377" t="str">
        <v>2023-02-21</v>
      </c>
      <c r="C377">
        <v>3</v>
      </c>
      <c r="D377">
        <v>5</v>
      </c>
      <c r="E377">
        <v>7</v>
      </c>
      <c r="F377">
        <v>17</v>
      </c>
      <c r="G377">
        <v>25</v>
      </c>
      <c r="H377">
        <v>27</v>
      </c>
      <c r="I377">
        <v>2</v>
      </c>
      <c r="J377" t="str">
        <v>3 - 5 - 7 - 17 - 25 - 27 [CB: 2]</v>
      </c>
      <c r="K377">
        <f>SUM(C377:H377)</f>
        <v>84</v>
      </c>
      <c r="L377">
        <f>AVERAGE(C377:H377)</f>
        <v>14</v>
      </c>
      <c r="M377">
        <f>MAX(C377:H377)-MIN(C377:H377)</f>
        <v>24</v>
      </c>
      <c r="N377">
        <f>SUMPRODUCT(MOD(C377:H377,2))</f>
        <v>6</v>
      </c>
      <c r="O377">
        <f>6-N377</f>
        <v>0</v>
      </c>
      <c r="P377">
        <f>COUNTIF(C377:H377,"&lt;=14")</f>
        <v>3</v>
      </c>
      <c r="Q377">
        <f>COUNTIF(C377:H377,"&gt;=15")</f>
        <v>3</v>
      </c>
      <c r="R377">
        <f>SUMPRODUCT(--(D377:H377-C377:G377=1))</f>
        <v>0</v>
      </c>
      <c r="S377">
        <f>SUMPRODUCT(COUNTIF(C378:H378,C377:H377))</f>
        <v>1</v>
      </c>
      <c r="T377">
        <f>AVERAGE(K377:K381)</f>
        <v>84</v>
      </c>
      <c r="U377">
        <f>AVERAGE(K377:K396)</f>
        <v>84</v>
      </c>
      <c r="V377">
        <f>T377-U377</f>
        <v>0</v>
      </c>
      <c r="W377" t="str">
        <f>IF(T377&gt;U377,"EXPANDING (ABOVE TREND)",IF(T377&lt;U377,"CONTRACTING (BELOW TREND)","NEUTRAL"))</f>
        <v>NEUTRAL</v>
      </c>
    </row>
    <row r="378">
      <c r="A378">
        <v>97</v>
      </c>
      <c r="B378" t="str">
        <v>2023-02-17</v>
      </c>
      <c r="C378">
        <v>12</v>
      </c>
      <c r="D378">
        <v>15</v>
      </c>
      <c r="E378">
        <v>16</v>
      </c>
      <c r="F378">
        <v>17</v>
      </c>
      <c r="G378">
        <v>21</v>
      </c>
      <c r="H378">
        <v>28</v>
      </c>
      <c r="I378">
        <v>3</v>
      </c>
      <c r="J378" t="str">
        <v>12 - 15 - 16 - 17 - 21 - 28 [CB: 3]</v>
      </c>
      <c r="K378">
        <f>SUM(C378:H378)</f>
        <v>109</v>
      </c>
      <c r="L378">
        <f>AVERAGE(C378:H378)</f>
        <v>18.2</v>
      </c>
      <c r="M378">
        <f>MAX(C378:H378)-MIN(C378:H378)</f>
        <v>16</v>
      </c>
      <c r="N378">
        <f>SUMPRODUCT(MOD(C378:H378,2))</f>
        <v>3</v>
      </c>
      <c r="O378">
        <f>6-N378</f>
        <v>3</v>
      </c>
      <c r="P378">
        <f>COUNTIF(C378:H378,"&lt;=14")</f>
        <v>1</v>
      </c>
      <c r="Q378">
        <f>COUNTIF(C378:H378,"&gt;=15")</f>
        <v>5</v>
      </c>
      <c r="R378">
        <f>SUMPRODUCT(--(D378:H378-C378:G378=1))</f>
        <v>2</v>
      </c>
      <c r="S378">
        <f>SUMPRODUCT(COUNTIF(C379:H379,C378:H378))</f>
        <v>2</v>
      </c>
      <c r="T378">
        <f>AVERAGE(K378:K382)</f>
        <v>109</v>
      </c>
      <c r="U378">
        <f>AVERAGE(K378:K397)</f>
        <v>109</v>
      </c>
      <c r="V378">
        <f>T378-U378</f>
        <v>0</v>
      </c>
      <c r="W378" t="str">
        <f>IF(T378&gt;U378,"EXPANDING (ABOVE TREND)",IF(T378&lt;U378,"CONTRACTING (BELOW TREND)","NEUTRAL"))</f>
        <v>NEUTRAL</v>
      </c>
    </row>
    <row r="379">
      <c r="A379">
        <v>96</v>
      </c>
      <c r="B379" t="str">
        <v>2023-02-14</v>
      </c>
      <c r="C379">
        <v>2</v>
      </c>
      <c r="D379">
        <v>11</v>
      </c>
      <c r="E379">
        <v>15</v>
      </c>
      <c r="F379">
        <v>16</v>
      </c>
      <c r="G379">
        <v>18</v>
      </c>
      <c r="H379">
        <v>19</v>
      </c>
      <c r="I379">
        <v>1</v>
      </c>
      <c r="J379" t="str">
        <v>2 - 11 - 15 - 16 - 18 - 19 [CB: 1]</v>
      </c>
      <c r="K379">
        <f>SUM(C379:H379)</f>
        <v>81</v>
      </c>
      <c r="L379">
        <f>AVERAGE(C379:H379)</f>
        <v>13.5</v>
      </c>
      <c r="M379">
        <f>MAX(C379:H379)-MIN(C379:H379)</f>
        <v>17</v>
      </c>
      <c r="N379">
        <f>SUMPRODUCT(MOD(C379:H379,2))</f>
        <v>3</v>
      </c>
      <c r="O379">
        <f>6-N379</f>
        <v>3</v>
      </c>
      <c r="P379">
        <f>COUNTIF(C379:H379,"&lt;=14")</f>
        <v>2</v>
      </c>
      <c r="Q379">
        <f>COUNTIF(C379:H379,"&gt;=15")</f>
        <v>4</v>
      </c>
      <c r="R379">
        <f>SUMPRODUCT(--(D379:H379-C379:G379=1))</f>
        <v>2</v>
      </c>
      <c r="S379">
        <f>SUMPRODUCT(COUNTIF(C380:H380,C379:H379))</f>
        <v>1</v>
      </c>
      <c r="T379">
        <f>AVERAGE(K379:K383)</f>
        <v>81</v>
      </c>
      <c r="U379">
        <f>AVERAGE(K379:K398)</f>
        <v>81</v>
      </c>
      <c r="V379">
        <f>T379-U379</f>
        <v>0</v>
      </c>
      <c r="W379" t="str">
        <f>IF(T379&gt;U379,"EXPANDING (ABOVE TREND)",IF(T379&lt;U379,"CONTRACTING (BELOW TREND)","NEUTRAL"))</f>
        <v>NEUTRAL</v>
      </c>
    </row>
    <row r="380">
      <c r="A380">
        <v>95</v>
      </c>
      <c r="B380" t="str">
        <v>2023-02-10</v>
      </c>
      <c r="C380">
        <v>5</v>
      </c>
      <c r="D380">
        <v>6</v>
      </c>
      <c r="E380">
        <v>9</v>
      </c>
      <c r="F380">
        <v>15</v>
      </c>
      <c r="G380">
        <v>25</v>
      </c>
      <c r="H380">
        <v>26</v>
      </c>
      <c r="I380">
        <v>1</v>
      </c>
      <c r="J380" t="str">
        <v>5 - 6 - 9 - 15 - 25 - 26 [CB: 1]</v>
      </c>
      <c r="K380">
        <f>SUM(C380:H380)</f>
        <v>86</v>
      </c>
      <c r="L380">
        <f>AVERAGE(C380:H380)</f>
        <v>14.3</v>
      </c>
      <c r="M380">
        <f>MAX(C380:H380)-MIN(C380:H380)</f>
        <v>21</v>
      </c>
      <c r="N380">
        <f>SUMPRODUCT(MOD(C380:H380,2))</f>
        <v>4</v>
      </c>
      <c r="O380">
        <f>6-N380</f>
        <v>2</v>
      </c>
      <c r="P380">
        <f>COUNTIF(C380:H380,"&lt;=14")</f>
        <v>3</v>
      </c>
      <c r="Q380">
        <f>COUNTIF(C380:H380,"&gt;=15")</f>
        <v>3</v>
      </c>
      <c r="R380">
        <f>SUMPRODUCT(--(D380:H380-C380:G380=1))</f>
        <v>2</v>
      </c>
      <c r="S380">
        <f>SUMPRODUCT(COUNTIF(C381:H381,C380:H380))</f>
        <v>1</v>
      </c>
      <c r="T380">
        <f>AVERAGE(K380:K384)</f>
        <v>86</v>
      </c>
      <c r="U380">
        <f>AVERAGE(K380:K399)</f>
        <v>86</v>
      </c>
      <c r="V380">
        <f>T380-U380</f>
        <v>0</v>
      </c>
      <c r="W380" t="str">
        <f>IF(T380&gt;U380,"EXPANDING (ABOVE TREND)",IF(T380&lt;U380,"CONTRACTING (BELOW TREND)","NEUTRAL"))</f>
        <v>NEUTRAL</v>
      </c>
    </row>
    <row r="381">
      <c r="A381">
        <v>94</v>
      </c>
      <c r="B381" t="str">
        <v>2023-02-07</v>
      </c>
      <c r="C381">
        <v>11</v>
      </c>
      <c r="D381">
        <v>14</v>
      </c>
      <c r="E381">
        <v>19</v>
      </c>
      <c r="F381">
        <v>23</v>
      </c>
      <c r="G381">
        <v>24</v>
      </c>
      <c r="H381">
        <v>25</v>
      </c>
      <c r="I381">
        <v>2</v>
      </c>
      <c r="J381" t="str">
        <v>11 - 14 - 19 - 23 - 24 - 25 [CB: 2]</v>
      </c>
      <c r="K381">
        <f>SUM(C381:H381)</f>
        <v>116</v>
      </c>
      <c r="L381">
        <f>AVERAGE(C381:H381)</f>
        <v>19.3</v>
      </c>
      <c r="M381">
        <f>MAX(C381:H381)-MIN(C381:H381)</f>
        <v>14</v>
      </c>
      <c r="N381">
        <f>SUMPRODUCT(MOD(C381:H381,2))</f>
        <v>4</v>
      </c>
      <c r="O381">
        <f>6-N381</f>
        <v>2</v>
      </c>
      <c r="P381">
        <f>COUNTIF(C381:H381,"&lt;=14")</f>
        <v>2</v>
      </c>
      <c r="Q381">
        <f>COUNTIF(C381:H381,"&gt;=15")</f>
        <v>4</v>
      </c>
      <c r="R381">
        <f>SUMPRODUCT(--(D381:H381-C381:G381=1))</f>
        <v>2</v>
      </c>
      <c r="S381">
        <f>SUMPRODUCT(COUNTIF(C382:H382,C381:H381))</f>
        <v>2</v>
      </c>
      <c r="T381">
        <f>AVERAGE(K381:K385)</f>
        <v>116</v>
      </c>
      <c r="U381">
        <f>AVERAGE(K381:K400)</f>
        <v>116</v>
      </c>
      <c r="V381">
        <f>T381-U381</f>
        <v>0</v>
      </c>
      <c r="W381" t="str">
        <f>IF(T381&gt;U381,"EXPANDING (ABOVE TREND)",IF(T381&lt;U381,"CONTRACTING (BELOW TREND)","NEUTRAL"))</f>
        <v>NEUTRAL</v>
      </c>
    </row>
    <row r="382">
      <c r="A382">
        <v>93</v>
      </c>
      <c r="B382" t="str">
        <v>2023-02-03</v>
      </c>
      <c r="C382">
        <v>5</v>
      </c>
      <c r="D382">
        <v>8</v>
      </c>
      <c r="E382">
        <v>9</v>
      </c>
      <c r="F382">
        <v>19</v>
      </c>
      <c r="G382">
        <v>23</v>
      </c>
      <c r="H382">
        <v>27</v>
      </c>
      <c r="I382">
        <v>2</v>
      </c>
      <c r="J382" t="str">
        <v>5 - 8 - 9 - 19 - 23 - 27 [CB: 2]</v>
      </c>
      <c r="K382">
        <f>SUM(C382:H382)</f>
        <v>91</v>
      </c>
      <c r="L382">
        <f>AVERAGE(C382:H382)</f>
        <v>15.2</v>
      </c>
      <c r="M382">
        <f>MAX(C382:H382)-MIN(C382:H382)</f>
        <v>22</v>
      </c>
      <c r="N382">
        <f>SUMPRODUCT(MOD(C382:H382,2))</f>
        <v>5</v>
      </c>
      <c r="O382">
        <f>6-N382</f>
        <v>1</v>
      </c>
      <c r="P382">
        <f>COUNTIF(C382:H382,"&lt;=14")</f>
        <v>3</v>
      </c>
      <c r="Q382">
        <f>COUNTIF(C382:H382,"&gt;=15")</f>
        <v>3</v>
      </c>
      <c r="R382">
        <f>SUMPRODUCT(--(D382:H382-C382:G382=1))</f>
        <v>1</v>
      </c>
      <c r="S382">
        <f>SUMPRODUCT(COUNTIF(C383:H383,C382:H382))</f>
        <v>0</v>
      </c>
      <c r="T382">
        <f>AVERAGE(K382:K386)</f>
        <v>91</v>
      </c>
      <c r="U382">
        <f>AVERAGE(K382:K401)</f>
        <v>91</v>
      </c>
      <c r="V382">
        <f>T382-U382</f>
        <v>0</v>
      </c>
      <c r="W382" t="str">
        <f>IF(T382&gt;U382,"EXPANDING (ABOVE TREND)",IF(T382&lt;U382,"CONTRACTING (BELOW TREND)","NEUTRAL"))</f>
        <v>NEUTRAL</v>
      </c>
    </row>
    <row r="383">
      <c r="A383">
        <v>92</v>
      </c>
      <c r="B383" t="str">
        <v>2023-01-31</v>
      </c>
      <c r="C383">
        <v>10</v>
      </c>
      <c r="D383">
        <v>13</v>
      </c>
      <c r="E383">
        <v>20</v>
      </c>
      <c r="F383">
        <v>21</v>
      </c>
      <c r="G383">
        <v>24</v>
      </c>
      <c r="H383">
        <v>26</v>
      </c>
      <c r="I383">
        <v>3</v>
      </c>
      <c r="J383" t="str">
        <v>10 - 13 - 20 - 21 - 24 - 26 [CB: 3]</v>
      </c>
      <c r="K383">
        <f>SUM(C383:H383)</f>
        <v>114</v>
      </c>
      <c r="L383">
        <f>AVERAGE(C383:H383)</f>
        <v>19</v>
      </c>
      <c r="M383">
        <f>MAX(C383:H383)-MIN(C383:H383)</f>
        <v>16</v>
      </c>
      <c r="N383">
        <f>SUMPRODUCT(MOD(C383:H383,2))</f>
        <v>2</v>
      </c>
      <c r="O383">
        <f>6-N383</f>
        <v>4</v>
      </c>
      <c r="P383">
        <f>COUNTIF(C383:H383,"&lt;=14")</f>
        <v>2</v>
      </c>
      <c r="Q383">
        <f>COUNTIF(C383:H383,"&gt;=15")</f>
        <v>4</v>
      </c>
      <c r="R383">
        <f>SUMPRODUCT(--(D383:H383-C383:G383=1))</f>
        <v>1</v>
      </c>
      <c r="S383">
        <f>SUMPRODUCT(COUNTIF(C384:H384,C383:H383))</f>
        <v>2</v>
      </c>
      <c r="T383">
        <f>AVERAGE(K383:K387)</f>
        <v>114</v>
      </c>
      <c r="U383">
        <f>AVERAGE(K383:K402)</f>
        <v>114</v>
      </c>
      <c r="V383">
        <f>T383-U383</f>
        <v>0</v>
      </c>
      <c r="W383" t="str">
        <f>IF(T383&gt;U383,"EXPANDING (ABOVE TREND)",IF(T383&lt;U383,"CONTRACTING (BELOW TREND)","NEUTRAL"))</f>
        <v>NEUTRAL</v>
      </c>
    </row>
    <row r="384">
      <c r="A384">
        <v>91</v>
      </c>
      <c r="B384" t="str">
        <v>2023-01-27</v>
      </c>
      <c r="C384">
        <v>6</v>
      </c>
      <c r="D384">
        <v>15</v>
      </c>
      <c r="E384">
        <v>17</v>
      </c>
      <c r="F384">
        <v>21</v>
      </c>
      <c r="G384">
        <v>26</v>
      </c>
      <c r="H384">
        <v>27</v>
      </c>
      <c r="I384">
        <v>2</v>
      </c>
      <c r="J384" t="str">
        <v>6 - 15 - 17 - 21 - 26 - 27 [CB: 2]</v>
      </c>
      <c r="K384">
        <f>SUM(C384:H384)</f>
        <v>112</v>
      </c>
      <c r="L384">
        <f>AVERAGE(C384:H384)</f>
        <v>18.7</v>
      </c>
      <c r="M384">
        <f>MAX(C384:H384)-MIN(C384:H384)</f>
        <v>21</v>
      </c>
      <c r="N384">
        <f>SUMPRODUCT(MOD(C384:H384,2))</f>
        <v>4</v>
      </c>
      <c r="O384">
        <f>6-N384</f>
        <v>2</v>
      </c>
      <c r="P384">
        <f>COUNTIF(C384:H384,"&lt;=14")</f>
        <v>1</v>
      </c>
      <c r="Q384">
        <f>COUNTIF(C384:H384,"&gt;=15")</f>
        <v>5</v>
      </c>
      <c r="R384">
        <f>SUMPRODUCT(--(D384:H384-C384:G384=1))</f>
        <v>1</v>
      </c>
      <c r="S384">
        <f>SUMPRODUCT(COUNTIF(C385:H385,C384:H384))</f>
        <v>1</v>
      </c>
      <c r="T384">
        <f>AVERAGE(K384:K388)</f>
        <v>112</v>
      </c>
      <c r="U384">
        <f>AVERAGE(K384:K403)</f>
        <v>112</v>
      </c>
      <c r="V384">
        <f>T384-U384</f>
        <v>0</v>
      </c>
      <c r="W384" t="str">
        <f>IF(T384&gt;U384,"EXPANDING (ABOVE TREND)",IF(T384&lt;U384,"CONTRACTING (BELOW TREND)","NEUTRAL"))</f>
        <v>NEUTRAL</v>
      </c>
    </row>
    <row r="385">
      <c r="A385">
        <v>90</v>
      </c>
      <c r="B385" t="str">
        <v>2023-01-24</v>
      </c>
      <c r="C385">
        <v>7</v>
      </c>
      <c r="D385">
        <v>8</v>
      </c>
      <c r="E385">
        <v>10</v>
      </c>
      <c r="F385">
        <v>13</v>
      </c>
      <c r="G385">
        <v>14</v>
      </c>
      <c r="H385">
        <v>26</v>
      </c>
      <c r="I385">
        <v>2</v>
      </c>
      <c r="J385" t="str">
        <v>7 - 8 - 10 - 13 - 14 - 26 [CB: 2]</v>
      </c>
      <c r="K385">
        <f>SUM(C385:H385)</f>
        <v>78</v>
      </c>
      <c r="L385">
        <f>AVERAGE(C385:H385)</f>
        <v>13</v>
      </c>
      <c r="M385">
        <f>MAX(C385:H385)-MIN(C385:H385)</f>
        <v>19</v>
      </c>
      <c r="N385">
        <f>SUMPRODUCT(MOD(C385:H385,2))</f>
        <v>2</v>
      </c>
      <c r="O385">
        <f>6-N385</f>
        <v>4</v>
      </c>
      <c r="P385">
        <f>COUNTIF(C385:H385,"&lt;=14")</f>
        <v>5</v>
      </c>
      <c r="Q385">
        <f>COUNTIF(C385:H385,"&gt;=15")</f>
        <v>1</v>
      </c>
      <c r="R385">
        <f>SUMPRODUCT(--(D385:H385-C385:G385=1))</f>
        <v>2</v>
      </c>
      <c r="S385">
        <f>SUMPRODUCT(COUNTIF(C386:H386,C385:H385))</f>
        <v>3</v>
      </c>
      <c r="T385">
        <f>AVERAGE(K385:K389)</f>
        <v>78</v>
      </c>
      <c r="U385">
        <f>AVERAGE(K385:K404)</f>
        <v>78</v>
      </c>
      <c r="V385">
        <f>T385-U385</f>
        <v>0</v>
      </c>
      <c r="W385" t="str">
        <f>IF(T385&gt;U385,"EXPANDING (ABOVE TREND)",IF(T385&lt;U385,"CONTRACTING (BELOW TREND)","NEUTRAL"))</f>
        <v>NEUTRAL</v>
      </c>
    </row>
    <row r="386">
      <c r="A386">
        <v>89</v>
      </c>
      <c r="B386" t="str">
        <v>2023-01-20</v>
      </c>
      <c r="C386">
        <v>1</v>
      </c>
      <c r="D386">
        <v>7</v>
      </c>
      <c r="E386">
        <v>8</v>
      </c>
      <c r="F386">
        <v>13</v>
      </c>
      <c r="G386">
        <v>17</v>
      </c>
      <c r="H386">
        <v>27</v>
      </c>
      <c r="I386">
        <v>1</v>
      </c>
      <c r="J386" t="str">
        <v>1 - 7 - 8 - 13 - 17 - 27 [CB: 1]</v>
      </c>
      <c r="K386">
        <f>SUM(C386:H386)</f>
        <v>73</v>
      </c>
      <c r="L386">
        <f>AVERAGE(C386:H386)</f>
        <v>12.2</v>
      </c>
      <c r="M386">
        <f>MAX(C386:H386)-MIN(C386:H386)</f>
        <v>26</v>
      </c>
      <c r="N386">
        <f>SUMPRODUCT(MOD(C386:H386,2))</f>
        <v>5</v>
      </c>
      <c r="O386">
        <f>6-N386</f>
        <v>1</v>
      </c>
      <c r="P386">
        <f>COUNTIF(C386:H386,"&lt;=14")</f>
        <v>4</v>
      </c>
      <c r="Q386">
        <f>COUNTIF(C386:H386,"&gt;=15")</f>
        <v>2</v>
      </c>
      <c r="R386">
        <f>SUMPRODUCT(--(D386:H386-C386:G386=1))</f>
        <v>1</v>
      </c>
      <c r="S386">
        <f>SUMPRODUCT(COUNTIF(C387:H387,C386:H386))</f>
        <v>0</v>
      </c>
      <c r="T386">
        <f>AVERAGE(K386:K390)</f>
        <v>73</v>
      </c>
      <c r="U386">
        <f>AVERAGE(K386:K405)</f>
        <v>73</v>
      </c>
      <c r="V386">
        <f>T386-U386</f>
        <v>0</v>
      </c>
      <c r="W386" t="str">
        <f>IF(T386&gt;U386,"EXPANDING (ABOVE TREND)",IF(T386&lt;U386,"CONTRACTING (BELOW TREND)","NEUTRAL"))</f>
        <v>NEUTRAL</v>
      </c>
    </row>
    <row r="387">
      <c r="A387">
        <v>88</v>
      </c>
      <c r="B387" t="str">
        <v>2023-01-17</v>
      </c>
      <c r="C387">
        <v>3</v>
      </c>
      <c r="D387">
        <v>6</v>
      </c>
      <c r="E387">
        <v>15</v>
      </c>
      <c r="F387">
        <v>19</v>
      </c>
      <c r="G387">
        <v>20</v>
      </c>
      <c r="H387">
        <v>23</v>
      </c>
      <c r="I387">
        <v>1</v>
      </c>
      <c r="J387" t="str">
        <v>3 - 6 - 15 - 19 - 20 - 23 [CB: 1]</v>
      </c>
      <c r="K387">
        <f>SUM(C387:H387)</f>
        <v>86</v>
      </c>
      <c r="L387">
        <f>AVERAGE(C387:H387)</f>
        <v>14.3</v>
      </c>
      <c r="M387">
        <f>MAX(C387:H387)-MIN(C387:H387)</f>
        <v>20</v>
      </c>
      <c r="N387">
        <f>SUMPRODUCT(MOD(C387:H387,2))</f>
        <v>4</v>
      </c>
      <c r="O387">
        <f>6-N387</f>
        <v>2</v>
      </c>
      <c r="P387">
        <f>COUNTIF(C387:H387,"&lt;=14")</f>
        <v>2</v>
      </c>
      <c r="Q387">
        <f>COUNTIF(C387:H387,"&gt;=15")</f>
        <v>4</v>
      </c>
      <c r="R387">
        <f>SUMPRODUCT(--(D387:H387-C387:G387=1))</f>
        <v>1</v>
      </c>
      <c r="S387">
        <f>SUMPRODUCT(COUNTIF(C388:H388,C387:H387))</f>
        <v>2</v>
      </c>
      <c r="T387">
        <f>AVERAGE(K387:K391)</f>
        <v>86</v>
      </c>
      <c r="U387">
        <f>AVERAGE(K387:K406)</f>
        <v>86</v>
      </c>
      <c r="V387">
        <f>T387-U387</f>
        <v>0</v>
      </c>
      <c r="W387" t="str">
        <f>IF(T387&gt;U387,"EXPANDING (ABOVE TREND)",IF(T387&lt;U387,"CONTRACTING (BELOW TREND)","NEUTRAL"))</f>
        <v>NEUTRAL</v>
      </c>
    </row>
    <row r="388">
      <c r="A388">
        <v>87</v>
      </c>
      <c r="B388" t="str">
        <v>2023-01-13</v>
      </c>
      <c r="C388">
        <v>3</v>
      </c>
      <c r="D388">
        <v>7</v>
      </c>
      <c r="E388">
        <v>12</v>
      </c>
      <c r="F388">
        <v>20</v>
      </c>
      <c r="G388">
        <v>27</v>
      </c>
      <c r="H388">
        <v>28</v>
      </c>
      <c r="I388">
        <v>3</v>
      </c>
      <c r="J388" t="str">
        <v>3 - 7 - 12 - 20 - 27 - 28 [CB: 3]</v>
      </c>
      <c r="K388">
        <f>SUM(C388:H388)</f>
        <v>97</v>
      </c>
      <c r="L388">
        <f>AVERAGE(C388:H388)</f>
        <v>16.2</v>
      </c>
      <c r="M388">
        <f>MAX(C388:H388)-MIN(C388:H388)</f>
        <v>25</v>
      </c>
      <c r="N388">
        <f>SUMPRODUCT(MOD(C388:H388,2))</f>
        <v>3</v>
      </c>
      <c r="O388">
        <f>6-N388</f>
        <v>3</v>
      </c>
      <c r="P388">
        <f>COUNTIF(C388:H388,"&lt;=14")</f>
        <v>3</v>
      </c>
      <c r="Q388">
        <f>COUNTIF(C388:H388,"&gt;=15")</f>
        <v>3</v>
      </c>
      <c r="R388">
        <f>SUMPRODUCT(--(D388:H388-C388:G388=1))</f>
        <v>1</v>
      </c>
      <c r="S388">
        <f>SUMPRODUCT(COUNTIF(C389:H389,C388:H388))</f>
        <v>2</v>
      </c>
      <c r="T388">
        <f>AVERAGE(K388:K392)</f>
        <v>97</v>
      </c>
      <c r="U388">
        <f>AVERAGE(K388:K407)</f>
        <v>97</v>
      </c>
      <c r="V388">
        <f>T388-U388</f>
        <v>0</v>
      </c>
      <c r="W388" t="str">
        <f>IF(T388&gt;U388,"EXPANDING (ABOVE TREND)",IF(T388&lt;U388,"CONTRACTING (BELOW TREND)","NEUTRAL"))</f>
        <v>NEUTRAL</v>
      </c>
    </row>
    <row r="389">
      <c r="A389">
        <v>86</v>
      </c>
      <c r="B389" t="str">
        <v>2023-01-10</v>
      </c>
      <c r="C389">
        <v>3</v>
      </c>
      <c r="D389">
        <v>6</v>
      </c>
      <c r="E389">
        <v>7</v>
      </c>
      <c r="F389">
        <v>13</v>
      </c>
      <c r="G389">
        <v>16</v>
      </c>
      <c r="H389">
        <v>21</v>
      </c>
      <c r="I389">
        <v>3</v>
      </c>
      <c r="J389" t="str">
        <v>3 - 6 - 7 - 13 - 16 - 21 [CB: 3]</v>
      </c>
      <c r="K389">
        <f>SUM(C389:H389)</f>
        <v>66</v>
      </c>
      <c r="L389">
        <f>AVERAGE(C389:H389)</f>
        <v>11</v>
      </c>
      <c r="M389">
        <f>MAX(C389:H389)-MIN(C389:H389)</f>
        <v>18</v>
      </c>
      <c r="N389">
        <f>SUMPRODUCT(MOD(C389:H389,2))</f>
        <v>4</v>
      </c>
      <c r="O389">
        <f>6-N389</f>
        <v>2</v>
      </c>
      <c r="P389">
        <f>COUNTIF(C389:H389,"&lt;=14")</f>
        <v>4</v>
      </c>
      <c r="Q389">
        <f>COUNTIF(C389:H389,"&gt;=15")</f>
        <v>2</v>
      </c>
      <c r="R389">
        <f>SUMPRODUCT(--(D389:H389-C389:G389=1))</f>
        <v>1</v>
      </c>
      <c r="S389">
        <f>SUMPRODUCT(COUNTIF(C390:H390,C389:H389))</f>
        <v>1</v>
      </c>
      <c r="T389">
        <f>AVERAGE(K389:K393)</f>
        <v>66</v>
      </c>
      <c r="U389">
        <f>AVERAGE(K389:K408)</f>
        <v>66</v>
      </c>
      <c r="V389">
        <f>T389-U389</f>
        <v>0</v>
      </c>
      <c r="W389" t="str">
        <f>IF(T389&gt;U389,"EXPANDING (ABOVE TREND)",IF(T389&lt;U389,"CONTRACTING (BELOW TREND)","NEUTRAL"))</f>
        <v>NEUTRAL</v>
      </c>
    </row>
    <row r="390">
      <c r="A390">
        <v>85</v>
      </c>
      <c r="B390" t="str">
        <v>2023-01-06</v>
      </c>
      <c r="C390">
        <v>2</v>
      </c>
      <c r="D390">
        <v>4</v>
      </c>
      <c r="E390">
        <v>5</v>
      </c>
      <c r="F390">
        <v>10</v>
      </c>
      <c r="G390">
        <v>13</v>
      </c>
      <c r="H390">
        <v>27</v>
      </c>
      <c r="I390">
        <v>1</v>
      </c>
      <c r="J390" t="str">
        <v>2 - 4 - 5 - 10 - 13 - 27 [CB: 1]</v>
      </c>
      <c r="K390">
        <f>SUM(C390:H390)</f>
        <v>61</v>
      </c>
      <c r="L390">
        <f>AVERAGE(C390:H390)</f>
        <v>10.2</v>
      </c>
      <c r="M390">
        <f>MAX(C390:H390)-MIN(C390:H390)</f>
        <v>25</v>
      </c>
      <c r="N390">
        <f>SUMPRODUCT(MOD(C390:H390,2))</f>
        <v>3</v>
      </c>
      <c r="O390">
        <f>6-N390</f>
        <v>3</v>
      </c>
      <c r="P390">
        <f>COUNTIF(C390:H390,"&lt;=14")</f>
        <v>5</v>
      </c>
      <c r="Q390">
        <f>COUNTIF(C390:H390,"&gt;=15")</f>
        <v>1</v>
      </c>
      <c r="R390">
        <f>SUMPRODUCT(--(D390:H390-C390:G390=1))</f>
        <v>1</v>
      </c>
      <c r="S390">
        <f>SUMPRODUCT(COUNTIF(C391:H391,C390:H390))</f>
        <v>2</v>
      </c>
      <c r="T390">
        <f>AVERAGE(K390:K394)</f>
        <v>61</v>
      </c>
      <c r="U390">
        <f>AVERAGE(K390:K409)</f>
        <v>61</v>
      </c>
      <c r="V390">
        <f>T390-U390</f>
        <v>0</v>
      </c>
      <c r="W390" t="str">
        <f>IF(T390&gt;U390,"EXPANDING (ABOVE TREND)",IF(T390&lt;U390,"CONTRACTING (BELOW TREND)","NEUTRAL"))</f>
        <v>NEUTRAL</v>
      </c>
    </row>
    <row r="391">
      <c r="A391">
        <v>84</v>
      </c>
      <c r="B391" t="str">
        <v>2023-01-03</v>
      </c>
      <c r="C391">
        <v>1</v>
      </c>
      <c r="D391">
        <v>2</v>
      </c>
      <c r="E391">
        <v>5</v>
      </c>
      <c r="F391">
        <v>6</v>
      </c>
      <c r="G391">
        <v>12</v>
      </c>
      <c r="H391">
        <v>20</v>
      </c>
      <c r="I391">
        <v>1</v>
      </c>
      <c r="J391" t="str">
        <v>1 - 2 - 5 - 6 - 12 - 20 [CB: 1]</v>
      </c>
      <c r="K391">
        <f>SUM(C391:H391)</f>
        <v>46</v>
      </c>
      <c r="L391">
        <f>AVERAGE(C391:H391)</f>
        <v>7.7</v>
      </c>
      <c r="M391">
        <f>MAX(C391:H391)-MIN(C391:H391)</f>
        <v>19</v>
      </c>
      <c r="N391">
        <f>SUMPRODUCT(MOD(C391:H391,2))</f>
        <v>2</v>
      </c>
      <c r="O391">
        <f>6-N391</f>
        <v>4</v>
      </c>
      <c r="P391">
        <f>COUNTIF(C391:H391,"&lt;=14")</f>
        <v>5</v>
      </c>
      <c r="Q391">
        <f>COUNTIF(C391:H391,"&gt;=15")</f>
        <v>1</v>
      </c>
      <c r="R391">
        <f>SUMPRODUCT(--(D391:H391-C391:G391=1))</f>
        <v>2</v>
      </c>
      <c r="S391">
        <f>SUMPRODUCT(COUNTIF(C392:H392,C391:H391))</f>
        <v>1</v>
      </c>
      <c r="T391">
        <f>AVERAGE(K391:K395)</f>
        <v>46</v>
      </c>
      <c r="U391">
        <f>AVERAGE(K391:K410)</f>
        <v>46</v>
      </c>
      <c r="V391">
        <f>T391-U391</f>
        <v>0</v>
      </c>
      <c r="W391" t="str">
        <f>IF(T391&gt;U391,"EXPANDING (ABOVE TREND)",IF(T391&lt;U391,"CONTRACTING (BELOW TREND)","NEUTRAL"))</f>
        <v>NEUTRAL</v>
      </c>
    </row>
    <row r="392">
      <c r="A392">
        <v>83</v>
      </c>
      <c r="B392" t="str">
        <v>2022-12-30</v>
      </c>
      <c r="C392">
        <v>6</v>
      </c>
      <c r="D392">
        <v>17</v>
      </c>
      <c r="E392">
        <v>18</v>
      </c>
      <c r="F392">
        <v>21</v>
      </c>
      <c r="G392">
        <v>23</v>
      </c>
      <c r="H392">
        <v>26</v>
      </c>
      <c r="I392">
        <v>2</v>
      </c>
      <c r="J392" t="str">
        <v>6 - 17 - 18 - 21 - 23 - 26 [CB: 2]</v>
      </c>
      <c r="K392">
        <f>SUM(C392:H392)</f>
        <v>111</v>
      </c>
      <c r="L392">
        <f>AVERAGE(C392:H392)</f>
        <v>18.5</v>
      </c>
      <c r="M392">
        <f>MAX(C392:H392)-MIN(C392:H392)</f>
        <v>20</v>
      </c>
      <c r="N392">
        <f>SUMPRODUCT(MOD(C392:H392,2))</f>
        <v>3</v>
      </c>
      <c r="O392">
        <f>6-N392</f>
        <v>3</v>
      </c>
      <c r="P392">
        <f>COUNTIF(C392:H392,"&lt;=14")</f>
        <v>1</v>
      </c>
      <c r="Q392">
        <f>COUNTIF(C392:H392,"&gt;=15")</f>
        <v>5</v>
      </c>
      <c r="R392">
        <f>SUMPRODUCT(--(D392:H392-C392:G392=1))</f>
        <v>1</v>
      </c>
      <c r="S392">
        <f>SUMPRODUCT(COUNTIF(C393:H393,C392:H392))</f>
        <v>1</v>
      </c>
      <c r="T392">
        <f>AVERAGE(K392:K396)</f>
        <v>111</v>
      </c>
      <c r="U392">
        <f>AVERAGE(K392:K411)</f>
        <v>111</v>
      </c>
      <c r="V392">
        <f>T392-U392</f>
        <v>0</v>
      </c>
      <c r="W392" t="str">
        <f>IF(T392&gt;U392,"EXPANDING (ABOVE TREND)",IF(T392&lt;U392,"CONTRACTING (BELOW TREND)","NEUTRAL"))</f>
        <v>NEUTRAL</v>
      </c>
    </row>
    <row r="393">
      <c r="A393">
        <v>82</v>
      </c>
      <c r="B393" t="str">
        <v>2022-12-27</v>
      </c>
      <c r="C393">
        <v>3</v>
      </c>
      <c r="D393">
        <v>6</v>
      </c>
      <c r="E393">
        <v>7</v>
      </c>
      <c r="F393">
        <v>12</v>
      </c>
      <c r="G393">
        <v>27</v>
      </c>
      <c r="H393">
        <v>28</v>
      </c>
      <c r="I393">
        <v>2</v>
      </c>
      <c r="J393" t="str">
        <v>3 - 6 - 7 - 12 - 27 - 28 [CB: 2]</v>
      </c>
      <c r="K393">
        <f>SUM(C393:H393)</f>
        <v>83</v>
      </c>
      <c r="L393">
        <f>AVERAGE(C393:H393)</f>
        <v>13.8</v>
      </c>
      <c r="M393">
        <f>MAX(C393:H393)-MIN(C393:H393)</f>
        <v>25</v>
      </c>
      <c r="N393">
        <f>SUMPRODUCT(MOD(C393:H393,2))</f>
        <v>3</v>
      </c>
      <c r="O393">
        <f>6-N393</f>
        <v>3</v>
      </c>
      <c r="P393">
        <f>COUNTIF(C393:H393,"&lt;=14")</f>
        <v>4</v>
      </c>
      <c r="Q393">
        <f>COUNTIF(C393:H393,"&gt;=15")</f>
        <v>2</v>
      </c>
      <c r="R393">
        <f>SUMPRODUCT(--(D393:H393-C393:G393=1))</f>
        <v>2</v>
      </c>
      <c r="S393">
        <f>SUMPRODUCT(COUNTIF(C394:H394,C393:H393))</f>
        <v>1</v>
      </c>
      <c r="T393">
        <f>AVERAGE(K393:K397)</f>
        <v>83</v>
      </c>
      <c r="U393">
        <f>AVERAGE(K393:K412)</f>
        <v>83</v>
      </c>
      <c r="V393">
        <f>T393-U393</f>
        <v>0</v>
      </c>
      <c r="W393" t="str">
        <f>IF(T393&gt;U393,"EXPANDING (ABOVE TREND)",IF(T393&lt;U393,"CONTRACTING (BELOW TREND)","NEUTRAL"))</f>
        <v>NEUTRAL</v>
      </c>
    </row>
    <row r="394">
      <c r="A394">
        <v>81</v>
      </c>
      <c r="B394" t="str">
        <v>2022-12-23</v>
      </c>
      <c r="C394">
        <v>2</v>
      </c>
      <c r="D394">
        <v>12</v>
      </c>
      <c r="E394">
        <v>16</v>
      </c>
      <c r="F394">
        <v>19</v>
      </c>
      <c r="G394">
        <v>22</v>
      </c>
      <c r="H394">
        <v>24</v>
      </c>
      <c r="I394">
        <v>1</v>
      </c>
      <c r="J394" t="str">
        <v>2 - 12 - 16 - 19 - 22 - 24 [CB: 1]</v>
      </c>
      <c r="K394">
        <f>SUM(C394:H394)</f>
        <v>95</v>
      </c>
      <c r="L394">
        <f>AVERAGE(C394:H394)</f>
        <v>15.8</v>
      </c>
      <c r="M394">
        <f>MAX(C394:H394)-MIN(C394:H394)</f>
        <v>22</v>
      </c>
      <c r="N394">
        <f>SUMPRODUCT(MOD(C394:H394,2))</f>
        <v>1</v>
      </c>
      <c r="O394">
        <f>6-N394</f>
        <v>5</v>
      </c>
      <c r="P394">
        <f>COUNTIF(C394:H394,"&lt;=14")</f>
        <v>2</v>
      </c>
      <c r="Q394">
        <f>COUNTIF(C394:H394,"&gt;=15")</f>
        <v>4</v>
      </c>
      <c r="R394">
        <f>SUMPRODUCT(--(D394:H394-C394:G394=1))</f>
        <v>0</v>
      </c>
      <c r="S394">
        <f>SUMPRODUCT(COUNTIF(C395:H395,C394:H394))</f>
        <v>2</v>
      </c>
      <c r="T394">
        <f>AVERAGE(K394:K398)</f>
        <v>95</v>
      </c>
      <c r="U394">
        <f>AVERAGE(K394:K413)</f>
        <v>95</v>
      </c>
      <c r="V394">
        <f>T394-U394</f>
        <v>0</v>
      </c>
      <c r="W394" t="str">
        <f>IF(T394&gt;U394,"EXPANDING (ABOVE TREND)",IF(T394&lt;U394,"CONTRACTING (BELOW TREND)","NEUTRAL"))</f>
        <v>NEUTRAL</v>
      </c>
    </row>
    <row r="395">
      <c r="A395">
        <v>80</v>
      </c>
      <c r="B395" t="str">
        <v>2022-12-20</v>
      </c>
      <c r="C395">
        <v>7</v>
      </c>
      <c r="D395">
        <v>9</v>
      </c>
      <c r="E395">
        <v>11</v>
      </c>
      <c r="F395">
        <v>14</v>
      </c>
      <c r="G395">
        <v>16</v>
      </c>
      <c r="H395">
        <v>22</v>
      </c>
      <c r="I395">
        <v>1</v>
      </c>
      <c r="J395" t="str">
        <v>7 - 9 - 11 - 14 - 16 - 22 [CB: 1]</v>
      </c>
      <c r="K395">
        <f>SUM(C395:H395)</f>
        <v>79</v>
      </c>
      <c r="L395">
        <f>AVERAGE(C395:H395)</f>
        <v>13.2</v>
      </c>
      <c r="M395">
        <f>MAX(C395:H395)-MIN(C395:H395)</f>
        <v>15</v>
      </c>
      <c r="N395">
        <f>SUMPRODUCT(MOD(C395:H395,2))</f>
        <v>3</v>
      </c>
      <c r="O395">
        <f>6-N395</f>
        <v>3</v>
      </c>
      <c r="P395">
        <f>COUNTIF(C395:H395,"&lt;=14")</f>
        <v>4</v>
      </c>
      <c r="Q395">
        <f>COUNTIF(C395:H395,"&gt;=15")</f>
        <v>2</v>
      </c>
      <c r="R395">
        <f>SUMPRODUCT(--(D395:H395-C395:G395=1))</f>
        <v>0</v>
      </c>
      <c r="S395">
        <f>SUMPRODUCT(COUNTIF(C396:H396,C395:H395))</f>
        <v>1</v>
      </c>
      <c r="T395">
        <f>AVERAGE(K395:K399)</f>
        <v>79</v>
      </c>
      <c r="U395">
        <f>AVERAGE(K395:K414)</f>
        <v>79</v>
      </c>
      <c r="V395">
        <f>T395-U395</f>
        <v>0</v>
      </c>
      <c r="W395" t="str">
        <f>IF(T395&gt;U395,"EXPANDING (ABOVE TREND)",IF(T395&lt;U395,"CONTRACTING (BELOW TREND)","NEUTRAL"))</f>
        <v>NEUTRAL</v>
      </c>
    </row>
    <row r="396">
      <c r="A396">
        <v>79</v>
      </c>
      <c r="B396" t="str">
        <v>2022-12-16</v>
      </c>
      <c r="C396">
        <v>4</v>
      </c>
      <c r="D396">
        <v>5</v>
      </c>
      <c r="E396">
        <v>6</v>
      </c>
      <c r="F396">
        <v>13</v>
      </c>
      <c r="G396">
        <v>14</v>
      </c>
      <c r="H396">
        <v>18</v>
      </c>
      <c r="I396">
        <v>3</v>
      </c>
      <c r="J396" t="str">
        <v>4 - 5 - 6 - 13 - 14 - 18 [CB: 3]</v>
      </c>
      <c r="K396">
        <f>SUM(C396:H396)</f>
        <v>60</v>
      </c>
      <c r="L396">
        <f>AVERAGE(C396:H396)</f>
        <v>10</v>
      </c>
      <c r="M396">
        <f>MAX(C396:H396)-MIN(C396:H396)</f>
        <v>14</v>
      </c>
      <c r="N396">
        <f>SUMPRODUCT(MOD(C396:H396,2))</f>
        <v>2</v>
      </c>
      <c r="O396">
        <f>6-N396</f>
        <v>4</v>
      </c>
      <c r="P396">
        <f>COUNTIF(C396:H396,"&lt;=14")</f>
        <v>5</v>
      </c>
      <c r="Q396">
        <f>COUNTIF(C396:H396,"&gt;=15")</f>
        <v>1</v>
      </c>
      <c r="R396">
        <f>SUMPRODUCT(--(D396:H396-C396:G396=1))</f>
        <v>3</v>
      </c>
      <c r="S396">
        <f>SUMPRODUCT(COUNTIF(C397:H397,C396:H396))</f>
        <v>2</v>
      </c>
      <c r="T396">
        <f>AVERAGE(K396:K400)</f>
        <v>60</v>
      </c>
      <c r="U396">
        <f>AVERAGE(K396:K415)</f>
        <v>60</v>
      </c>
      <c r="V396">
        <f>T396-U396</f>
        <v>0</v>
      </c>
      <c r="W396" t="str">
        <f>IF(T396&gt;U396,"EXPANDING (ABOVE TREND)",IF(T396&lt;U396,"CONTRACTING (BELOW TREND)","NEUTRAL"))</f>
        <v>NEUTRAL</v>
      </c>
    </row>
    <row r="397">
      <c r="A397">
        <v>78</v>
      </c>
      <c r="B397" t="str">
        <v>2022-12-13</v>
      </c>
      <c r="C397">
        <v>2</v>
      </c>
      <c r="D397">
        <v>7</v>
      </c>
      <c r="E397">
        <v>13</v>
      </c>
      <c r="F397">
        <v>14</v>
      </c>
      <c r="G397">
        <v>19</v>
      </c>
      <c r="H397">
        <v>24</v>
      </c>
      <c r="I397">
        <v>3</v>
      </c>
      <c r="J397" t="str">
        <v>2 - 7 - 13 - 14 - 19 - 24 [CB: 3]</v>
      </c>
      <c r="K397">
        <f>SUM(C397:H397)</f>
        <v>79</v>
      </c>
      <c r="L397">
        <f>AVERAGE(C397:H397)</f>
        <v>13.2</v>
      </c>
      <c r="M397">
        <f>MAX(C397:H397)-MIN(C397:H397)</f>
        <v>22</v>
      </c>
      <c r="N397">
        <f>SUMPRODUCT(MOD(C397:H397,2))</f>
        <v>3</v>
      </c>
      <c r="O397">
        <f>6-N397</f>
        <v>3</v>
      </c>
      <c r="P397">
        <f>COUNTIF(C397:H397,"&lt;=14")</f>
        <v>4</v>
      </c>
      <c r="Q397">
        <f>COUNTIF(C397:H397,"&gt;=15")</f>
        <v>2</v>
      </c>
      <c r="R397">
        <f>SUMPRODUCT(--(D397:H397-C397:G397=1))</f>
        <v>1</v>
      </c>
      <c r="S397">
        <f>SUMPRODUCT(COUNTIF(C398:H398,C397:H397))</f>
        <v>0</v>
      </c>
      <c r="T397">
        <f>AVERAGE(K397:K401)</f>
        <v>79</v>
      </c>
      <c r="U397">
        <f>AVERAGE(K397:K416)</f>
        <v>79</v>
      </c>
      <c r="V397">
        <f>T397-U397</f>
        <v>0</v>
      </c>
      <c r="W397" t="str">
        <f>IF(T397&gt;U397,"EXPANDING (ABOVE TREND)",IF(T397&lt;U397,"CONTRACTING (BELOW TREND)","NEUTRAL"))</f>
        <v>NEUTRAL</v>
      </c>
    </row>
    <row r="398">
      <c r="A398">
        <v>77</v>
      </c>
      <c r="B398" t="str">
        <v>2022-12-09</v>
      </c>
      <c r="C398">
        <v>5</v>
      </c>
      <c r="D398">
        <v>15</v>
      </c>
      <c r="E398">
        <v>17</v>
      </c>
      <c r="F398">
        <v>18</v>
      </c>
      <c r="G398">
        <v>22</v>
      </c>
      <c r="H398">
        <v>28</v>
      </c>
      <c r="I398">
        <v>2</v>
      </c>
      <c r="J398" t="str">
        <v>5 - 15 - 17 - 18 - 22 - 28 [CB: 2]</v>
      </c>
      <c r="K398">
        <f>SUM(C398:H398)</f>
        <v>105</v>
      </c>
      <c r="L398">
        <f>AVERAGE(C398:H398)</f>
        <v>17.5</v>
      </c>
      <c r="M398">
        <f>MAX(C398:H398)-MIN(C398:H398)</f>
        <v>23</v>
      </c>
      <c r="N398">
        <f>SUMPRODUCT(MOD(C398:H398,2))</f>
        <v>3</v>
      </c>
      <c r="O398">
        <f>6-N398</f>
        <v>3</v>
      </c>
      <c r="P398">
        <f>COUNTIF(C398:H398,"&lt;=14")</f>
        <v>1</v>
      </c>
      <c r="Q398">
        <f>COUNTIF(C398:H398,"&gt;=15")</f>
        <v>5</v>
      </c>
      <c r="R398">
        <f>SUMPRODUCT(--(D398:H398-C398:G398=1))</f>
        <v>1</v>
      </c>
      <c r="S398">
        <f>SUMPRODUCT(COUNTIF(C399:H399,C398:H398))</f>
        <v>3</v>
      </c>
      <c r="T398">
        <f>AVERAGE(K398:K402)</f>
        <v>105</v>
      </c>
      <c r="U398">
        <f>AVERAGE(K398:K417)</f>
        <v>105</v>
      </c>
      <c r="V398">
        <f>T398-U398</f>
        <v>0</v>
      </c>
      <c r="W398" t="str">
        <f>IF(T398&gt;U398,"EXPANDING (ABOVE TREND)",IF(T398&lt;U398,"CONTRACTING (BELOW TREND)","NEUTRAL"))</f>
        <v>NEUTRAL</v>
      </c>
    </row>
    <row r="399">
      <c r="A399">
        <v>76</v>
      </c>
      <c r="B399" t="str">
        <v>2022-12-06</v>
      </c>
      <c r="C399">
        <v>7</v>
      </c>
      <c r="D399">
        <v>10</v>
      </c>
      <c r="E399">
        <v>15</v>
      </c>
      <c r="F399">
        <v>18</v>
      </c>
      <c r="G399">
        <v>22</v>
      </c>
      <c r="H399">
        <v>24</v>
      </c>
      <c r="I399">
        <v>3</v>
      </c>
      <c r="J399" t="str">
        <v>7 - 10 - 15 - 18 - 22 - 24 [CB: 3]</v>
      </c>
      <c r="K399">
        <f>SUM(C399:H399)</f>
        <v>96</v>
      </c>
      <c r="L399">
        <f>AVERAGE(C399:H399)</f>
        <v>16</v>
      </c>
      <c r="M399">
        <f>MAX(C399:H399)-MIN(C399:H399)</f>
        <v>17</v>
      </c>
      <c r="N399">
        <f>SUMPRODUCT(MOD(C399:H399,2))</f>
        <v>2</v>
      </c>
      <c r="O399">
        <f>6-N399</f>
        <v>4</v>
      </c>
      <c r="P399">
        <f>COUNTIF(C399:H399,"&lt;=14")</f>
        <v>2</v>
      </c>
      <c r="Q399">
        <f>COUNTIF(C399:H399,"&gt;=15")</f>
        <v>4</v>
      </c>
      <c r="R399">
        <f>SUMPRODUCT(--(D399:H399-C399:G399=1))</f>
        <v>0</v>
      </c>
      <c r="S399">
        <f>SUMPRODUCT(COUNTIF(C400:H400,C399:H399))</f>
        <v>1</v>
      </c>
      <c r="T399">
        <f>AVERAGE(K399:K403)</f>
        <v>96</v>
      </c>
      <c r="U399">
        <f>AVERAGE(K399:K418)</f>
        <v>96</v>
      </c>
      <c r="V399">
        <f>T399-U399</f>
        <v>0</v>
      </c>
      <c r="W399" t="str">
        <f>IF(T399&gt;U399,"EXPANDING (ABOVE TREND)",IF(T399&lt;U399,"CONTRACTING (BELOW TREND)","NEUTRAL"))</f>
        <v>NEUTRAL</v>
      </c>
    </row>
    <row r="400">
      <c r="A400">
        <v>75</v>
      </c>
      <c r="B400" t="str">
        <v>2022-12-02</v>
      </c>
      <c r="C400">
        <v>7</v>
      </c>
      <c r="D400">
        <v>8</v>
      </c>
      <c r="E400">
        <v>16</v>
      </c>
      <c r="F400">
        <v>19</v>
      </c>
      <c r="G400">
        <v>21</v>
      </c>
      <c r="H400">
        <v>25</v>
      </c>
      <c r="I400">
        <v>1</v>
      </c>
      <c r="J400" t="str">
        <v>7 - 8 - 16 - 19 - 21 - 25 [CB: 1]</v>
      </c>
      <c r="K400">
        <f>SUM(C400:H400)</f>
        <v>96</v>
      </c>
      <c r="L400">
        <f>AVERAGE(C400:H400)</f>
        <v>16</v>
      </c>
      <c r="M400">
        <f>MAX(C400:H400)-MIN(C400:H400)</f>
        <v>18</v>
      </c>
      <c r="N400">
        <f>SUMPRODUCT(MOD(C400:H400,2))</f>
        <v>4</v>
      </c>
      <c r="O400">
        <f>6-N400</f>
        <v>2</v>
      </c>
      <c r="P400">
        <f>COUNTIF(C400:H400,"&lt;=14")</f>
        <v>2</v>
      </c>
      <c r="Q400">
        <f>COUNTIF(C400:H400,"&gt;=15")</f>
        <v>4</v>
      </c>
      <c r="R400">
        <f>SUMPRODUCT(--(D400:H400-C400:G400=1))</f>
        <v>1</v>
      </c>
      <c r="S400">
        <f>SUMPRODUCT(COUNTIF(C401:H401,C400:H400))</f>
        <v>1</v>
      </c>
      <c r="T400">
        <f>AVERAGE(K400:K404)</f>
        <v>96</v>
      </c>
      <c r="U400">
        <f>AVERAGE(K400:K419)</f>
        <v>96</v>
      </c>
      <c r="V400">
        <f>T400-U400</f>
        <v>0</v>
      </c>
      <c r="W400" t="str">
        <f>IF(T400&gt;U400,"EXPANDING (ABOVE TREND)",IF(T400&lt;U400,"CONTRACTING (BELOW TREND)","NEUTRAL"))</f>
        <v>NEUTRAL</v>
      </c>
    </row>
    <row r="401">
      <c r="A401">
        <v>74</v>
      </c>
      <c r="B401" t="str">
        <v>2022-11-29</v>
      </c>
      <c r="C401">
        <v>3</v>
      </c>
      <c r="D401">
        <v>4</v>
      </c>
      <c r="E401">
        <v>17</v>
      </c>
      <c r="F401">
        <v>18</v>
      </c>
      <c r="G401">
        <v>21</v>
      </c>
      <c r="H401">
        <v>24</v>
      </c>
      <c r="I401">
        <v>3</v>
      </c>
      <c r="J401" t="str">
        <v>3 - 4 - 17 - 18 - 21 - 24 [CB: 3]</v>
      </c>
      <c r="K401">
        <f>SUM(C401:H401)</f>
        <v>87</v>
      </c>
      <c r="L401">
        <f>AVERAGE(C401:H401)</f>
        <v>14.5</v>
      </c>
      <c r="M401">
        <f>MAX(C401:H401)-MIN(C401:H401)</f>
        <v>21</v>
      </c>
      <c r="N401">
        <f>SUMPRODUCT(MOD(C401:H401,2))</f>
        <v>3</v>
      </c>
      <c r="O401">
        <f>6-N401</f>
        <v>3</v>
      </c>
      <c r="P401">
        <f>COUNTIF(C401:H401,"&lt;=14")</f>
        <v>2</v>
      </c>
      <c r="Q401">
        <f>COUNTIF(C401:H401,"&gt;=15")</f>
        <v>4</v>
      </c>
      <c r="R401">
        <f>SUMPRODUCT(--(D401:H401-C401:G401=1))</f>
        <v>2</v>
      </c>
      <c r="S401">
        <f>SUMPRODUCT(COUNTIF(C402:H402,C401:H401))</f>
        <v>0</v>
      </c>
      <c r="T401">
        <f>AVERAGE(K401:K405)</f>
        <v>87</v>
      </c>
      <c r="U401">
        <f>AVERAGE(K401:K420)</f>
        <v>87</v>
      </c>
      <c r="V401">
        <f>T401-U401</f>
        <v>0</v>
      </c>
      <c r="W401" t="str">
        <f>IF(T401&gt;U401,"EXPANDING (ABOVE TREND)",IF(T401&lt;U401,"CONTRACTING (BELOW TREND)","NEUTRAL"))</f>
        <v>NEUTRAL</v>
      </c>
    </row>
    <row r="402">
      <c r="A402">
        <v>73</v>
      </c>
      <c r="B402" t="str">
        <v>2022-11-25</v>
      </c>
      <c r="C402">
        <v>1</v>
      </c>
      <c r="D402">
        <v>2</v>
      </c>
      <c r="E402">
        <v>5</v>
      </c>
      <c r="F402">
        <v>7</v>
      </c>
      <c r="G402">
        <v>12</v>
      </c>
      <c r="H402">
        <v>16</v>
      </c>
      <c r="I402">
        <v>2</v>
      </c>
      <c r="J402" t="str">
        <v>1 - 2 - 5 - 7 - 12 - 16 [CB: 2]</v>
      </c>
      <c r="K402">
        <f>SUM(C402:H402)</f>
        <v>43</v>
      </c>
      <c r="L402">
        <f>AVERAGE(C402:H402)</f>
        <v>7.2</v>
      </c>
      <c r="M402">
        <f>MAX(C402:H402)-MIN(C402:H402)</f>
        <v>15</v>
      </c>
      <c r="N402">
        <f>SUMPRODUCT(MOD(C402:H402,2))</f>
        <v>3</v>
      </c>
      <c r="O402">
        <f>6-N402</f>
        <v>3</v>
      </c>
      <c r="P402">
        <f>COUNTIF(C402:H402,"&lt;=14")</f>
        <v>5</v>
      </c>
      <c r="Q402">
        <f>COUNTIF(C402:H402,"&gt;=15")</f>
        <v>1</v>
      </c>
      <c r="R402">
        <f>SUMPRODUCT(--(D402:H402-C402:G402=1))</f>
        <v>1</v>
      </c>
      <c r="S402">
        <f>SUMPRODUCT(COUNTIF(C403:H403,C402:H402))</f>
        <v>3</v>
      </c>
      <c r="T402">
        <f>AVERAGE(K402:K406)</f>
        <v>43</v>
      </c>
      <c r="U402">
        <f>AVERAGE(K402:K421)</f>
        <v>43</v>
      </c>
      <c r="V402">
        <f>T402-U402</f>
        <v>0</v>
      </c>
      <c r="W402" t="str">
        <f>IF(T402&gt;U402,"EXPANDING (ABOVE TREND)",IF(T402&lt;U402,"CONTRACTING (BELOW TREND)","NEUTRAL"))</f>
        <v>NEUTRAL</v>
      </c>
    </row>
    <row r="403">
      <c r="A403">
        <v>72</v>
      </c>
      <c r="B403" t="str">
        <v>2022-11-22</v>
      </c>
      <c r="C403">
        <v>5</v>
      </c>
      <c r="D403">
        <v>7</v>
      </c>
      <c r="E403">
        <v>12</v>
      </c>
      <c r="F403">
        <v>14</v>
      </c>
      <c r="G403">
        <v>15</v>
      </c>
      <c r="H403">
        <v>20</v>
      </c>
      <c r="I403">
        <v>1</v>
      </c>
      <c r="J403" t="str">
        <v>5 - 7 - 12 - 14 - 15 - 20 [CB: 1]</v>
      </c>
      <c r="K403">
        <f>SUM(C403:H403)</f>
        <v>73</v>
      </c>
      <c r="L403">
        <f>AVERAGE(C403:H403)</f>
        <v>12.2</v>
      </c>
      <c r="M403">
        <f>MAX(C403:H403)-MIN(C403:H403)</f>
        <v>15</v>
      </c>
      <c r="N403">
        <f>SUMPRODUCT(MOD(C403:H403,2))</f>
        <v>3</v>
      </c>
      <c r="O403">
        <f>6-N403</f>
        <v>3</v>
      </c>
      <c r="P403">
        <f>COUNTIF(C403:H403,"&lt;=14")</f>
        <v>4</v>
      </c>
      <c r="Q403">
        <f>COUNTIF(C403:H403,"&gt;=15")</f>
        <v>2</v>
      </c>
      <c r="R403">
        <f>SUMPRODUCT(--(D403:H403-C403:G403=1))</f>
        <v>1</v>
      </c>
      <c r="S403">
        <f>SUMPRODUCT(COUNTIF(C404:H404,C403:H403))</f>
        <v>2</v>
      </c>
      <c r="T403">
        <f>AVERAGE(K403:K407)</f>
        <v>73</v>
      </c>
      <c r="U403">
        <f>AVERAGE(K403:K422)</f>
        <v>73</v>
      </c>
      <c r="V403">
        <f>T403-U403</f>
        <v>0</v>
      </c>
      <c r="W403" t="str">
        <f>IF(T403&gt;U403,"EXPANDING (ABOVE TREND)",IF(T403&lt;U403,"CONTRACTING (BELOW TREND)","NEUTRAL"))</f>
        <v>NEUTRAL</v>
      </c>
    </row>
    <row r="404">
      <c r="A404">
        <v>71</v>
      </c>
      <c r="B404" t="str">
        <v>2022-11-18</v>
      </c>
      <c r="C404">
        <v>4</v>
      </c>
      <c r="D404">
        <v>10</v>
      </c>
      <c r="E404">
        <v>13</v>
      </c>
      <c r="F404">
        <v>14</v>
      </c>
      <c r="G404">
        <v>15</v>
      </c>
      <c r="H404">
        <v>25</v>
      </c>
      <c r="I404">
        <v>3</v>
      </c>
      <c r="J404" t="str">
        <v>4 - 10 - 13 - 14 - 15 - 25 [CB: 3]</v>
      </c>
      <c r="K404">
        <f>SUM(C404:H404)</f>
        <v>81</v>
      </c>
      <c r="L404">
        <f>AVERAGE(C404:H404)</f>
        <v>13.5</v>
      </c>
      <c r="M404">
        <f>MAX(C404:H404)-MIN(C404:H404)</f>
        <v>21</v>
      </c>
      <c r="N404">
        <f>SUMPRODUCT(MOD(C404:H404,2))</f>
        <v>3</v>
      </c>
      <c r="O404">
        <f>6-N404</f>
        <v>3</v>
      </c>
      <c r="P404">
        <f>COUNTIF(C404:H404,"&lt;=14")</f>
        <v>4</v>
      </c>
      <c r="Q404">
        <f>COUNTIF(C404:H404,"&gt;=15")</f>
        <v>2</v>
      </c>
      <c r="R404">
        <f>SUMPRODUCT(--(D404:H404-C404:G404=1))</f>
        <v>2</v>
      </c>
      <c r="S404">
        <f>SUMPRODUCT(COUNTIF(C405:H405,C404:H404))</f>
        <v>2</v>
      </c>
      <c r="T404">
        <f>AVERAGE(K404:K408)</f>
        <v>81</v>
      </c>
      <c r="U404">
        <f>AVERAGE(K404:K423)</f>
        <v>81</v>
      </c>
      <c r="V404">
        <f>T404-U404</f>
        <v>0</v>
      </c>
      <c r="W404" t="str">
        <f>IF(T404&gt;U404,"EXPANDING (ABOVE TREND)",IF(T404&lt;U404,"CONTRACTING (BELOW TREND)","NEUTRAL"))</f>
        <v>NEUTRAL</v>
      </c>
    </row>
    <row r="405">
      <c r="A405">
        <v>70</v>
      </c>
      <c r="B405" t="str">
        <v>2022-11-15</v>
      </c>
      <c r="C405">
        <v>1</v>
      </c>
      <c r="D405">
        <v>10</v>
      </c>
      <c r="E405">
        <v>12</v>
      </c>
      <c r="F405">
        <v>14</v>
      </c>
      <c r="G405">
        <v>17</v>
      </c>
      <c r="H405">
        <v>23</v>
      </c>
      <c r="I405">
        <v>1</v>
      </c>
      <c r="J405" t="str">
        <v>1 - 10 - 12 - 14 - 17 - 23 [CB: 1]</v>
      </c>
      <c r="K405">
        <f>SUM(C405:H405)</f>
        <v>77</v>
      </c>
      <c r="L405">
        <f>AVERAGE(C405:H405)</f>
        <v>12.8</v>
      </c>
      <c r="M405">
        <f>MAX(C405:H405)-MIN(C405:H405)</f>
        <v>22</v>
      </c>
      <c r="N405">
        <f>SUMPRODUCT(MOD(C405:H405,2))</f>
        <v>3</v>
      </c>
      <c r="O405">
        <f>6-N405</f>
        <v>3</v>
      </c>
      <c r="P405">
        <f>COUNTIF(C405:H405,"&lt;=14")</f>
        <v>4</v>
      </c>
      <c r="Q405">
        <f>COUNTIF(C405:H405,"&gt;=15")</f>
        <v>2</v>
      </c>
      <c r="R405">
        <f>SUMPRODUCT(--(D405:H405-C405:G405=1))</f>
        <v>0</v>
      </c>
      <c r="S405">
        <f>SUMPRODUCT(COUNTIF(C406:H406,C405:H405))</f>
        <v>1</v>
      </c>
      <c r="T405">
        <f>AVERAGE(K405:K409)</f>
        <v>77</v>
      </c>
      <c r="U405">
        <f>AVERAGE(K405:K424)</f>
        <v>77</v>
      </c>
      <c r="V405">
        <f>T405-U405</f>
        <v>0</v>
      </c>
      <c r="W405" t="str">
        <f>IF(T405&gt;U405,"EXPANDING (ABOVE TREND)",IF(T405&lt;U405,"CONTRACTING (BELOW TREND)","NEUTRAL"))</f>
        <v>NEUTRAL</v>
      </c>
    </row>
    <row r="406">
      <c r="A406">
        <v>69</v>
      </c>
      <c r="B406" t="str">
        <v>2022-11-11</v>
      </c>
      <c r="C406">
        <v>4</v>
      </c>
      <c r="D406">
        <v>9</v>
      </c>
      <c r="E406">
        <v>12</v>
      </c>
      <c r="F406">
        <v>16</v>
      </c>
      <c r="G406">
        <v>20</v>
      </c>
      <c r="H406">
        <v>25</v>
      </c>
      <c r="I406">
        <v>2</v>
      </c>
      <c r="J406" t="str">
        <v>4 - 9 - 12 - 16 - 20 - 25 [CB: 2]</v>
      </c>
      <c r="K406">
        <f>SUM(C406:H406)</f>
        <v>86</v>
      </c>
      <c r="L406">
        <f>AVERAGE(C406:H406)</f>
        <v>14.3</v>
      </c>
      <c r="M406">
        <f>MAX(C406:H406)-MIN(C406:H406)</f>
        <v>21</v>
      </c>
      <c r="N406">
        <f>SUMPRODUCT(MOD(C406:H406,2))</f>
        <v>2</v>
      </c>
      <c r="O406">
        <f>6-N406</f>
        <v>4</v>
      </c>
      <c r="P406">
        <f>COUNTIF(C406:H406,"&lt;=14")</f>
        <v>3</v>
      </c>
      <c r="Q406">
        <f>COUNTIF(C406:H406,"&gt;=15")</f>
        <v>3</v>
      </c>
      <c r="R406">
        <f>SUMPRODUCT(--(D406:H406-C406:G406=1))</f>
        <v>0</v>
      </c>
      <c r="S406">
        <f>SUMPRODUCT(COUNTIF(C407:H407,C406:H406))</f>
        <v>1</v>
      </c>
      <c r="T406">
        <f>AVERAGE(K406:K410)</f>
        <v>86</v>
      </c>
      <c r="U406">
        <f>AVERAGE(K406:K425)</f>
        <v>86</v>
      </c>
      <c r="V406">
        <f>T406-U406</f>
        <v>0</v>
      </c>
      <c r="W406" t="str">
        <f>IF(T406&gt;U406,"EXPANDING (ABOVE TREND)",IF(T406&lt;U406,"CONTRACTING (BELOW TREND)","NEUTRAL"))</f>
        <v>NEUTRAL</v>
      </c>
    </row>
    <row r="407">
      <c r="A407">
        <v>68</v>
      </c>
      <c r="B407" t="str">
        <v>2022-11-08</v>
      </c>
      <c r="C407">
        <v>9</v>
      </c>
      <c r="D407">
        <v>10</v>
      </c>
      <c r="E407">
        <v>21</v>
      </c>
      <c r="F407">
        <v>23</v>
      </c>
      <c r="G407">
        <v>24</v>
      </c>
      <c r="H407">
        <v>26</v>
      </c>
      <c r="I407">
        <v>2</v>
      </c>
      <c r="J407" t="str">
        <v>9 - 10 - 21 - 23 - 24 - 26 [CB: 2]</v>
      </c>
      <c r="K407">
        <f>SUM(C407:H407)</f>
        <v>113</v>
      </c>
      <c r="L407">
        <f>AVERAGE(C407:H407)</f>
        <v>18.8</v>
      </c>
      <c r="M407">
        <f>MAX(C407:H407)-MIN(C407:H407)</f>
        <v>17</v>
      </c>
      <c r="N407">
        <f>SUMPRODUCT(MOD(C407:H407,2))</f>
        <v>3</v>
      </c>
      <c r="O407">
        <f>6-N407</f>
        <v>3</v>
      </c>
      <c r="P407">
        <f>COUNTIF(C407:H407,"&lt;=14")</f>
        <v>2</v>
      </c>
      <c r="Q407">
        <f>COUNTIF(C407:H407,"&gt;=15")</f>
        <v>4</v>
      </c>
      <c r="R407">
        <f>SUMPRODUCT(--(D407:H407-C407:G407=1))</f>
        <v>2</v>
      </c>
      <c r="S407">
        <f>SUMPRODUCT(COUNTIF(C408:H408,C407:H407))</f>
        <v>3</v>
      </c>
      <c r="T407">
        <f>AVERAGE(K407:K411)</f>
        <v>113</v>
      </c>
      <c r="U407">
        <f>AVERAGE(K407:K426)</f>
        <v>113</v>
      </c>
      <c r="V407">
        <f>T407-U407</f>
        <v>0</v>
      </c>
      <c r="W407" t="str">
        <f>IF(T407&gt;U407,"EXPANDING (ABOVE TREND)",IF(T407&lt;U407,"CONTRACTING (BELOW TREND)","NEUTRAL"))</f>
        <v>NEUTRAL</v>
      </c>
    </row>
    <row r="408">
      <c r="A408">
        <v>67</v>
      </c>
      <c r="B408" t="str">
        <v>2022-11-04</v>
      </c>
      <c r="C408">
        <v>4</v>
      </c>
      <c r="D408">
        <v>9</v>
      </c>
      <c r="E408">
        <v>15</v>
      </c>
      <c r="F408">
        <v>23</v>
      </c>
      <c r="G408">
        <v>26</v>
      </c>
      <c r="H408">
        <v>28</v>
      </c>
      <c r="I408">
        <v>2</v>
      </c>
      <c r="J408" t="str">
        <v>4 - 9 - 15 - 23 - 26 - 28 [CB: 2]</v>
      </c>
      <c r="K408">
        <f>SUM(C408:H408)</f>
        <v>105</v>
      </c>
      <c r="L408">
        <f>AVERAGE(C408:H408)</f>
        <v>17.5</v>
      </c>
      <c r="M408">
        <f>MAX(C408:H408)-MIN(C408:H408)</f>
        <v>24</v>
      </c>
      <c r="N408">
        <f>SUMPRODUCT(MOD(C408:H408,2))</f>
        <v>3</v>
      </c>
      <c r="O408">
        <f>6-N408</f>
        <v>3</v>
      </c>
      <c r="P408">
        <f>COUNTIF(C408:H408,"&lt;=14")</f>
        <v>2</v>
      </c>
      <c r="Q408">
        <f>COUNTIF(C408:H408,"&gt;=15")</f>
        <v>4</v>
      </c>
      <c r="R408">
        <f>SUMPRODUCT(--(D408:H408-C408:G408=1))</f>
        <v>0</v>
      </c>
      <c r="S408">
        <f>SUMPRODUCT(COUNTIF(C409:H409,C408:H408))</f>
        <v>1</v>
      </c>
      <c r="T408">
        <f>AVERAGE(K408:K412)</f>
        <v>105</v>
      </c>
      <c r="U408">
        <f>AVERAGE(K408:K427)</f>
        <v>105</v>
      </c>
      <c r="V408">
        <f>T408-U408</f>
        <v>0</v>
      </c>
      <c r="W408" t="str">
        <f>IF(T408&gt;U408,"EXPANDING (ABOVE TREND)",IF(T408&lt;U408,"CONTRACTING (BELOW TREND)","NEUTRAL"))</f>
        <v>NEUTRAL</v>
      </c>
    </row>
    <row r="409">
      <c r="A409">
        <v>66</v>
      </c>
      <c r="B409" t="str">
        <v>2022-11-01</v>
      </c>
      <c r="C409">
        <v>2</v>
      </c>
      <c r="D409">
        <v>8</v>
      </c>
      <c r="E409">
        <v>9</v>
      </c>
      <c r="F409">
        <v>11</v>
      </c>
      <c r="G409">
        <v>21</v>
      </c>
      <c r="H409">
        <v>22</v>
      </c>
      <c r="I409">
        <v>2</v>
      </c>
      <c r="J409" t="str">
        <v>2 - 8 - 9 - 11 - 21 - 22 [CB: 2]</v>
      </c>
      <c r="K409">
        <f>SUM(C409:H409)</f>
        <v>73</v>
      </c>
      <c r="L409">
        <f>AVERAGE(C409:H409)</f>
        <v>12.2</v>
      </c>
      <c r="M409">
        <f>MAX(C409:H409)-MIN(C409:H409)</f>
        <v>20</v>
      </c>
      <c r="N409">
        <f>SUMPRODUCT(MOD(C409:H409,2))</f>
        <v>3</v>
      </c>
      <c r="O409">
        <f>6-N409</f>
        <v>3</v>
      </c>
      <c r="P409">
        <f>COUNTIF(C409:H409,"&lt;=14")</f>
        <v>4</v>
      </c>
      <c r="Q409">
        <f>COUNTIF(C409:H409,"&gt;=15")</f>
        <v>2</v>
      </c>
      <c r="R409">
        <f>SUMPRODUCT(--(D409:H409-C409:G409=1))</f>
        <v>2</v>
      </c>
      <c r="S409">
        <f>SUMPRODUCT(COUNTIF(C410:H410,C409:H409))</f>
        <v>1</v>
      </c>
      <c r="T409">
        <f>AVERAGE(K409:K413)</f>
        <v>73</v>
      </c>
      <c r="U409">
        <f>AVERAGE(K409:K428)</f>
        <v>73</v>
      </c>
      <c r="V409">
        <f>T409-U409</f>
        <v>0</v>
      </c>
      <c r="W409" t="str">
        <f>IF(T409&gt;U409,"EXPANDING (ABOVE TREND)",IF(T409&lt;U409,"CONTRACTING (BELOW TREND)","NEUTRAL"))</f>
        <v>NEUTRAL</v>
      </c>
    </row>
    <row r="410">
      <c r="A410">
        <v>65</v>
      </c>
      <c r="B410" t="str">
        <v>2022-10-28</v>
      </c>
      <c r="C410">
        <v>7</v>
      </c>
      <c r="D410">
        <v>19</v>
      </c>
      <c r="E410">
        <v>21</v>
      </c>
      <c r="F410">
        <v>23</v>
      </c>
      <c r="G410">
        <v>24</v>
      </c>
      <c r="H410">
        <v>27</v>
      </c>
      <c r="I410">
        <v>3</v>
      </c>
      <c r="J410" t="str">
        <v>7 - 19 - 21 - 23 - 24 - 27 [CB: 3]</v>
      </c>
      <c r="K410">
        <f>SUM(C410:H410)</f>
        <v>121</v>
      </c>
      <c r="L410">
        <f>AVERAGE(C410:H410)</f>
        <v>20.2</v>
      </c>
      <c r="M410">
        <f>MAX(C410:H410)-MIN(C410:H410)</f>
        <v>20</v>
      </c>
      <c r="N410">
        <f>SUMPRODUCT(MOD(C410:H410,2))</f>
        <v>5</v>
      </c>
      <c r="O410">
        <f>6-N410</f>
        <v>1</v>
      </c>
      <c r="P410">
        <f>COUNTIF(C410:H410,"&lt;=14")</f>
        <v>1</v>
      </c>
      <c r="Q410">
        <f>COUNTIF(C410:H410,"&gt;=15")</f>
        <v>5</v>
      </c>
      <c r="R410">
        <f>SUMPRODUCT(--(D410:H410-C410:G410=1))</f>
        <v>1</v>
      </c>
      <c r="S410">
        <f>SUMPRODUCT(COUNTIF(C411:H411,C410:H410))</f>
        <v>1</v>
      </c>
      <c r="T410">
        <f>AVERAGE(K410:K414)</f>
        <v>121</v>
      </c>
      <c r="U410">
        <f>AVERAGE(K410:K429)</f>
        <v>121</v>
      </c>
      <c r="V410">
        <f>T410-U410</f>
        <v>0</v>
      </c>
      <c r="W410" t="str">
        <f>IF(T410&gt;U410,"EXPANDING (ABOVE TREND)",IF(T410&lt;U410,"CONTRACTING (BELOW TREND)","NEUTRAL"))</f>
        <v>NEUTRAL</v>
      </c>
    </row>
    <row r="411">
      <c r="A411">
        <v>64</v>
      </c>
      <c r="B411" t="str">
        <v>2022-10-25</v>
      </c>
      <c r="C411">
        <v>12</v>
      </c>
      <c r="D411">
        <v>14</v>
      </c>
      <c r="E411">
        <v>16</v>
      </c>
      <c r="F411">
        <v>18</v>
      </c>
      <c r="G411">
        <v>19</v>
      </c>
      <c r="H411">
        <v>22</v>
      </c>
      <c r="I411">
        <v>1</v>
      </c>
      <c r="J411" t="str">
        <v>12 - 14 - 16 - 18 - 19 - 22 [CB: 1]</v>
      </c>
      <c r="K411">
        <f>SUM(C411:H411)</f>
        <v>101</v>
      </c>
      <c r="L411">
        <f>AVERAGE(C411:H411)</f>
        <v>16.8</v>
      </c>
      <c r="M411">
        <f>MAX(C411:H411)-MIN(C411:H411)</f>
        <v>10</v>
      </c>
      <c r="N411">
        <f>SUMPRODUCT(MOD(C411:H411,2))</f>
        <v>1</v>
      </c>
      <c r="O411">
        <f>6-N411</f>
        <v>5</v>
      </c>
      <c r="P411">
        <f>COUNTIF(C411:H411,"&lt;=14")</f>
        <v>2</v>
      </c>
      <c r="Q411">
        <f>COUNTIF(C411:H411,"&gt;=15")</f>
        <v>4</v>
      </c>
      <c r="R411">
        <f>SUMPRODUCT(--(D411:H411-C411:G411=1))</f>
        <v>1</v>
      </c>
      <c r="S411">
        <f>SUMPRODUCT(COUNTIF(C412:H412,C411:H411))</f>
        <v>2</v>
      </c>
      <c r="T411">
        <f>AVERAGE(K411:K415)</f>
        <v>101</v>
      </c>
      <c r="U411">
        <f>AVERAGE(K411:K430)</f>
        <v>101</v>
      </c>
      <c r="V411">
        <f>T411-U411</f>
        <v>0</v>
      </c>
      <c r="W411" t="str">
        <f>IF(T411&gt;U411,"EXPANDING (ABOVE TREND)",IF(T411&lt;U411,"CONTRACTING (BELOW TREND)","NEUTRAL"))</f>
        <v>NEUTRAL</v>
      </c>
    </row>
    <row r="412">
      <c r="A412">
        <v>63</v>
      </c>
      <c r="B412" t="str">
        <v>2022-10-21</v>
      </c>
      <c r="C412">
        <v>8</v>
      </c>
      <c r="D412">
        <v>10</v>
      </c>
      <c r="E412">
        <v>12</v>
      </c>
      <c r="F412">
        <v>19</v>
      </c>
      <c r="G412">
        <v>21</v>
      </c>
      <c r="H412">
        <v>26</v>
      </c>
      <c r="I412">
        <v>3</v>
      </c>
      <c r="J412" t="str">
        <v>8 - 10 - 12 - 19 - 21 - 26 [CB: 3]</v>
      </c>
      <c r="K412">
        <f>SUM(C412:H412)</f>
        <v>96</v>
      </c>
      <c r="L412">
        <f>AVERAGE(C412:H412)</f>
        <v>16</v>
      </c>
      <c r="M412">
        <f>MAX(C412:H412)-MIN(C412:H412)</f>
        <v>18</v>
      </c>
      <c r="N412">
        <f>SUMPRODUCT(MOD(C412:H412,2))</f>
        <v>2</v>
      </c>
      <c r="O412">
        <f>6-N412</f>
        <v>4</v>
      </c>
      <c r="P412">
        <f>COUNTIF(C412:H412,"&lt;=14")</f>
        <v>3</v>
      </c>
      <c r="Q412">
        <f>COUNTIF(C412:H412,"&gt;=15")</f>
        <v>3</v>
      </c>
      <c r="R412">
        <f>SUMPRODUCT(--(D412:H412-C412:G412=1))</f>
        <v>0</v>
      </c>
      <c r="S412">
        <f>SUMPRODUCT(COUNTIF(C413:H413,C412:H412))</f>
        <v>1</v>
      </c>
      <c r="T412">
        <f>AVERAGE(K412:K416)</f>
        <v>96</v>
      </c>
      <c r="U412">
        <f>AVERAGE(K412:K431)</f>
        <v>96</v>
      </c>
      <c r="V412">
        <f>T412-U412</f>
        <v>0</v>
      </c>
      <c r="W412" t="str">
        <f>IF(T412&gt;U412,"EXPANDING (ABOVE TREND)",IF(T412&lt;U412,"CONTRACTING (BELOW TREND)","NEUTRAL"))</f>
        <v>NEUTRAL</v>
      </c>
    </row>
    <row r="413">
      <c r="A413">
        <v>62</v>
      </c>
      <c r="B413" t="str">
        <v>2022-10-18</v>
      </c>
      <c r="C413">
        <v>4</v>
      </c>
      <c r="D413">
        <v>11</v>
      </c>
      <c r="E413">
        <v>17</v>
      </c>
      <c r="F413">
        <v>18</v>
      </c>
      <c r="G413">
        <v>25</v>
      </c>
      <c r="H413">
        <v>26</v>
      </c>
      <c r="I413">
        <v>1</v>
      </c>
      <c r="J413" t="str">
        <v>4 - 11 - 17 - 18 - 25 - 26 [CB: 1]</v>
      </c>
      <c r="K413">
        <f>SUM(C413:H413)</f>
        <v>101</v>
      </c>
      <c r="L413">
        <f>AVERAGE(C413:H413)</f>
        <v>16.8</v>
      </c>
      <c r="M413">
        <f>MAX(C413:H413)-MIN(C413:H413)</f>
        <v>22</v>
      </c>
      <c r="N413">
        <f>SUMPRODUCT(MOD(C413:H413,2))</f>
        <v>3</v>
      </c>
      <c r="O413">
        <f>6-N413</f>
        <v>3</v>
      </c>
      <c r="P413">
        <f>COUNTIF(C413:H413,"&lt;=14")</f>
        <v>2</v>
      </c>
      <c r="Q413">
        <f>COUNTIF(C413:H413,"&gt;=15")</f>
        <v>4</v>
      </c>
      <c r="R413">
        <f>SUMPRODUCT(--(D413:H413-C413:G413=1))</f>
        <v>2</v>
      </c>
      <c r="S413">
        <f>SUMPRODUCT(COUNTIF(C414:H414,C413:H413))</f>
        <v>0</v>
      </c>
      <c r="T413">
        <f>AVERAGE(K413:K417)</f>
        <v>101</v>
      </c>
      <c r="U413">
        <f>AVERAGE(K413:K432)</f>
        <v>101</v>
      </c>
      <c r="V413">
        <f>T413-U413</f>
        <v>0</v>
      </c>
      <c r="W413" t="str">
        <f>IF(T413&gt;U413,"EXPANDING (ABOVE TREND)",IF(T413&lt;U413,"CONTRACTING (BELOW TREND)","NEUTRAL"))</f>
        <v>NEUTRAL</v>
      </c>
    </row>
    <row r="414">
      <c r="A414">
        <v>61</v>
      </c>
      <c r="B414" t="str">
        <v>2022-10-14</v>
      </c>
      <c r="C414">
        <v>3</v>
      </c>
      <c r="D414">
        <v>8</v>
      </c>
      <c r="E414">
        <v>9</v>
      </c>
      <c r="F414">
        <v>14</v>
      </c>
      <c r="G414">
        <v>16</v>
      </c>
      <c r="H414">
        <v>22</v>
      </c>
      <c r="I414">
        <v>2</v>
      </c>
      <c r="J414" t="str">
        <v>3 - 8 - 9 - 14 - 16 - 22 [CB: 2]</v>
      </c>
      <c r="K414">
        <f>SUM(C414:H414)</f>
        <v>72</v>
      </c>
      <c r="L414">
        <f>AVERAGE(C414:H414)</f>
        <v>12</v>
      </c>
      <c r="M414">
        <f>MAX(C414:H414)-MIN(C414:H414)</f>
        <v>19</v>
      </c>
      <c r="N414">
        <f>SUMPRODUCT(MOD(C414:H414,2))</f>
        <v>2</v>
      </c>
      <c r="O414">
        <f>6-N414</f>
        <v>4</v>
      </c>
      <c r="P414">
        <f>COUNTIF(C414:H414,"&lt;=14")</f>
        <v>4</v>
      </c>
      <c r="Q414">
        <f>COUNTIF(C414:H414,"&gt;=15")</f>
        <v>2</v>
      </c>
      <c r="R414">
        <f>SUMPRODUCT(--(D414:H414-C414:G414=1))</f>
        <v>1</v>
      </c>
      <c r="S414">
        <f>SUMPRODUCT(COUNTIF(C415:H415,C414:H414))</f>
        <v>2</v>
      </c>
      <c r="T414">
        <f>AVERAGE(K414:K418)</f>
        <v>72</v>
      </c>
      <c r="U414">
        <f>AVERAGE(K414:K433)</f>
        <v>72</v>
      </c>
      <c r="V414">
        <f>T414-U414</f>
        <v>0</v>
      </c>
      <c r="W414" t="str">
        <f>IF(T414&gt;U414,"EXPANDING (ABOVE TREND)",IF(T414&lt;U414,"CONTRACTING (BELOW TREND)","NEUTRAL"))</f>
        <v>NEUTRAL</v>
      </c>
    </row>
    <row r="415">
      <c r="A415">
        <v>60</v>
      </c>
      <c r="B415" t="str">
        <v>2022-10-11</v>
      </c>
      <c r="C415">
        <v>5</v>
      </c>
      <c r="D415">
        <v>8</v>
      </c>
      <c r="E415">
        <v>14</v>
      </c>
      <c r="F415">
        <v>21</v>
      </c>
      <c r="G415">
        <v>25</v>
      </c>
      <c r="H415">
        <v>26</v>
      </c>
      <c r="I415">
        <v>2</v>
      </c>
      <c r="J415" t="str">
        <v>5 - 8 - 14 - 21 - 25 - 26 [CB: 2]</v>
      </c>
      <c r="K415">
        <f>SUM(C415:H415)</f>
        <v>99</v>
      </c>
      <c r="L415">
        <f>AVERAGE(C415:H415)</f>
        <v>16.5</v>
      </c>
      <c r="M415">
        <f>MAX(C415:H415)-MIN(C415:H415)</f>
        <v>21</v>
      </c>
      <c r="N415">
        <f>SUMPRODUCT(MOD(C415:H415,2))</f>
        <v>3</v>
      </c>
      <c r="O415">
        <f>6-N415</f>
        <v>3</v>
      </c>
      <c r="P415">
        <f>COUNTIF(C415:H415,"&lt;=14")</f>
        <v>3</v>
      </c>
      <c r="Q415">
        <f>COUNTIF(C415:H415,"&gt;=15")</f>
        <v>3</v>
      </c>
      <c r="R415">
        <f>SUMPRODUCT(--(D415:H415-C415:G415=1))</f>
        <v>1</v>
      </c>
      <c r="S415">
        <f>SUMPRODUCT(COUNTIF(C416:H416,C415:H415))</f>
        <v>1</v>
      </c>
      <c r="T415">
        <f>AVERAGE(K415:K419)</f>
        <v>99</v>
      </c>
      <c r="U415">
        <f>AVERAGE(K415:K434)</f>
        <v>99</v>
      </c>
      <c r="V415">
        <f>T415-U415</f>
        <v>0</v>
      </c>
      <c r="W415" t="str">
        <f>IF(T415&gt;U415,"EXPANDING (ABOVE TREND)",IF(T415&lt;U415,"CONTRACTING (BELOW TREND)","NEUTRAL"))</f>
        <v>NEUTRAL</v>
      </c>
    </row>
    <row r="416">
      <c r="A416">
        <v>59</v>
      </c>
      <c r="B416" t="str">
        <v>2022-10-07</v>
      </c>
      <c r="C416">
        <v>3</v>
      </c>
      <c r="D416">
        <v>13</v>
      </c>
      <c r="E416">
        <v>15</v>
      </c>
      <c r="F416">
        <v>19</v>
      </c>
      <c r="G416">
        <v>23</v>
      </c>
      <c r="H416">
        <v>25</v>
      </c>
      <c r="I416">
        <v>3</v>
      </c>
      <c r="J416" t="str">
        <v>3 - 13 - 15 - 19 - 23 - 25 [CB: 3]</v>
      </c>
      <c r="K416">
        <f>SUM(C416:H416)</f>
        <v>98</v>
      </c>
      <c r="L416">
        <f>AVERAGE(C416:H416)</f>
        <v>16.3</v>
      </c>
      <c r="M416">
        <f>MAX(C416:H416)-MIN(C416:H416)</f>
        <v>22</v>
      </c>
      <c r="N416">
        <f>SUMPRODUCT(MOD(C416:H416,2))</f>
        <v>6</v>
      </c>
      <c r="O416">
        <f>6-N416</f>
        <v>0</v>
      </c>
      <c r="P416">
        <f>COUNTIF(C416:H416,"&lt;=14")</f>
        <v>2</v>
      </c>
      <c r="Q416">
        <f>COUNTIF(C416:H416,"&gt;=15")</f>
        <v>4</v>
      </c>
      <c r="R416">
        <f>SUMPRODUCT(--(D416:H416-C416:G416=1))</f>
        <v>0</v>
      </c>
      <c r="S416">
        <f>SUMPRODUCT(COUNTIF(C417:H417,C416:H416))</f>
        <v>1</v>
      </c>
      <c r="T416">
        <f>AVERAGE(K416:K420)</f>
        <v>98</v>
      </c>
      <c r="U416">
        <f>AVERAGE(K416:K435)</f>
        <v>98</v>
      </c>
      <c r="V416">
        <f>T416-U416</f>
        <v>0</v>
      </c>
      <c r="W416" t="str">
        <f>IF(T416&gt;U416,"EXPANDING (ABOVE TREND)",IF(T416&lt;U416,"CONTRACTING (BELOW TREND)","NEUTRAL"))</f>
        <v>NEUTRAL</v>
      </c>
    </row>
    <row r="417">
      <c r="A417">
        <v>58</v>
      </c>
      <c r="B417" t="str">
        <v>2022-10-04</v>
      </c>
      <c r="C417">
        <v>4</v>
      </c>
      <c r="D417">
        <v>5</v>
      </c>
      <c r="E417">
        <v>9</v>
      </c>
      <c r="F417">
        <v>13</v>
      </c>
      <c r="G417">
        <v>18</v>
      </c>
      <c r="H417">
        <v>20</v>
      </c>
      <c r="I417">
        <v>1</v>
      </c>
      <c r="J417" t="str">
        <v>4 - 5 - 9 - 13 - 18 - 20 [CB: 1]</v>
      </c>
      <c r="K417">
        <f>SUM(C417:H417)</f>
        <v>69</v>
      </c>
      <c r="L417">
        <f>AVERAGE(C417:H417)</f>
        <v>11.5</v>
      </c>
      <c r="M417">
        <f>MAX(C417:H417)-MIN(C417:H417)</f>
        <v>16</v>
      </c>
      <c r="N417">
        <f>SUMPRODUCT(MOD(C417:H417,2))</f>
        <v>3</v>
      </c>
      <c r="O417">
        <f>6-N417</f>
        <v>3</v>
      </c>
      <c r="P417">
        <f>COUNTIF(C417:H417,"&lt;=14")</f>
        <v>4</v>
      </c>
      <c r="Q417">
        <f>COUNTIF(C417:H417,"&gt;=15")</f>
        <v>2</v>
      </c>
      <c r="R417">
        <f>SUMPRODUCT(--(D417:H417-C417:G417=1))</f>
        <v>1</v>
      </c>
      <c r="S417">
        <f>SUMPRODUCT(COUNTIF(C418:H418,C417:H417))</f>
        <v>2</v>
      </c>
      <c r="T417">
        <f>AVERAGE(K417:K421)</f>
        <v>69</v>
      </c>
      <c r="U417">
        <f>AVERAGE(K417:K436)</f>
        <v>69</v>
      </c>
      <c r="V417">
        <f>T417-U417</f>
        <v>0</v>
      </c>
      <c r="W417" t="str">
        <f>IF(T417&gt;U417,"EXPANDING (ABOVE TREND)",IF(T417&lt;U417,"CONTRACTING (BELOW TREND)","NEUTRAL"))</f>
        <v>NEUTRAL</v>
      </c>
    </row>
    <row r="418">
      <c r="A418">
        <v>57</v>
      </c>
      <c r="B418" t="str">
        <v>2022-09-30</v>
      </c>
      <c r="C418">
        <v>4</v>
      </c>
      <c r="D418">
        <v>12</v>
      </c>
      <c r="E418">
        <v>16</v>
      </c>
      <c r="F418">
        <v>20</v>
      </c>
      <c r="G418">
        <v>22</v>
      </c>
      <c r="H418">
        <v>24</v>
      </c>
      <c r="I418">
        <v>2</v>
      </c>
      <c r="J418" t="str">
        <v>4 - 12 - 16 - 20 - 22 - 24 [CB: 2]</v>
      </c>
      <c r="K418">
        <f>SUM(C418:H418)</f>
        <v>98</v>
      </c>
      <c r="L418">
        <f>AVERAGE(C418:H418)</f>
        <v>16.3</v>
      </c>
      <c r="M418">
        <f>MAX(C418:H418)-MIN(C418:H418)</f>
        <v>20</v>
      </c>
      <c r="N418">
        <f>SUMPRODUCT(MOD(C418:H418,2))</f>
        <v>0</v>
      </c>
      <c r="O418">
        <f>6-N418</f>
        <v>6</v>
      </c>
      <c r="P418">
        <f>COUNTIF(C418:H418,"&lt;=14")</f>
        <v>2</v>
      </c>
      <c r="Q418">
        <f>COUNTIF(C418:H418,"&gt;=15")</f>
        <v>4</v>
      </c>
      <c r="R418">
        <f>SUMPRODUCT(--(D418:H418-C418:G418=1))</f>
        <v>0</v>
      </c>
      <c r="S418">
        <f>SUMPRODUCT(COUNTIF(C419:H419,C418:H418))</f>
        <v>2</v>
      </c>
      <c r="T418">
        <f>AVERAGE(K418:K422)</f>
        <v>98</v>
      </c>
      <c r="U418">
        <f>AVERAGE(K418:K437)</f>
        <v>98</v>
      </c>
      <c r="V418">
        <f>T418-U418</f>
        <v>0</v>
      </c>
      <c r="W418" t="str">
        <f>IF(T418&gt;U418,"EXPANDING (ABOVE TREND)",IF(T418&lt;U418,"CONTRACTING (BELOW TREND)","NEUTRAL"))</f>
        <v>NEUTRAL</v>
      </c>
    </row>
    <row r="419">
      <c r="A419">
        <v>56</v>
      </c>
      <c r="B419" t="str">
        <v>2022-09-27</v>
      </c>
      <c r="C419">
        <v>4</v>
      </c>
      <c r="D419">
        <v>5</v>
      </c>
      <c r="E419">
        <v>6</v>
      </c>
      <c r="F419">
        <v>10</v>
      </c>
      <c r="G419">
        <v>12</v>
      </c>
      <c r="H419">
        <v>21</v>
      </c>
      <c r="I419">
        <v>3</v>
      </c>
      <c r="J419" t="str">
        <v>4 - 5 - 6 - 10 - 12 - 21 [CB: 3]</v>
      </c>
      <c r="K419">
        <f>SUM(C419:H419)</f>
        <v>58</v>
      </c>
      <c r="L419">
        <f>AVERAGE(C419:H419)</f>
        <v>9.7</v>
      </c>
      <c r="M419">
        <f>MAX(C419:H419)-MIN(C419:H419)</f>
        <v>17</v>
      </c>
      <c r="N419">
        <f>SUMPRODUCT(MOD(C419:H419,2))</f>
        <v>2</v>
      </c>
      <c r="O419">
        <f>6-N419</f>
        <v>4</v>
      </c>
      <c r="P419">
        <f>COUNTIF(C419:H419,"&lt;=14")</f>
        <v>5</v>
      </c>
      <c r="Q419">
        <f>COUNTIF(C419:H419,"&gt;=15")</f>
        <v>1</v>
      </c>
      <c r="R419">
        <f>SUMPRODUCT(--(D419:H419-C419:G419=1))</f>
        <v>2</v>
      </c>
      <c r="S419">
        <f>SUMPRODUCT(COUNTIF(C420:H420,C419:H419))</f>
        <v>3</v>
      </c>
      <c r="T419">
        <f>AVERAGE(K419:K423)</f>
        <v>58</v>
      </c>
      <c r="U419">
        <f>AVERAGE(K419:K438)</f>
        <v>58</v>
      </c>
      <c r="V419">
        <f>T419-U419</f>
        <v>0</v>
      </c>
      <c r="W419" t="str">
        <f>IF(T419&gt;U419,"EXPANDING (ABOVE TREND)",IF(T419&lt;U419,"CONTRACTING (BELOW TREND)","NEUTRAL"))</f>
        <v>NEUTRAL</v>
      </c>
    </row>
    <row r="420">
      <c r="A420">
        <v>55</v>
      </c>
      <c r="B420" t="str">
        <v>2022-09-23</v>
      </c>
      <c r="C420">
        <v>4</v>
      </c>
      <c r="D420">
        <v>5</v>
      </c>
      <c r="E420">
        <v>13</v>
      </c>
      <c r="F420">
        <v>21</v>
      </c>
      <c r="G420">
        <v>24</v>
      </c>
      <c r="H420">
        <v>27</v>
      </c>
      <c r="I420">
        <v>1</v>
      </c>
      <c r="J420" t="str">
        <v>4 - 5 - 13 - 21 - 24 - 27 [CB: 1]</v>
      </c>
      <c r="K420">
        <f>SUM(C420:H420)</f>
        <v>94</v>
      </c>
      <c r="L420">
        <f>AVERAGE(C420:H420)</f>
        <v>15.7</v>
      </c>
      <c r="M420">
        <f>MAX(C420:H420)-MIN(C420:H420)</f>
        <v>23</v>
      </c>
      <c r="N420">
        <f>SUMPRODUCT(MOD(C420:H420,2))</f>
        <v>4</v>
      </c>
      <c r="O420">
        <f>6-N420</f>
        <v>2</v>
      </c>
      <c r="P420">
        <f>COUNTIF(C420:H420,"&lt;=14")</f>
        <v>3</v>
      </c>
      <c r="Q420">
        <f>COUNTIF(C420:H420,"&gt;=15")</f>
        <v>3</v>
      </c>
      <c r="R420">
        <f>SUMPRODUCT(--(D420:H420-C420:G420=1))</f>
        <v>1</v>
      </c>
      <c r="S420">
        <f>SUMPRODUCT(COUNTIF(C421:H421,C420:H420))</f>
        <v>0</v>
      </c>
      <c r="T420">
        <f>AVERAGE(K420:K424)</f>
        <v>94</v>
      </c>
      <c r="U420">
        <f>AVERAGE(K420:K439)</f>
        <v>94</v>
      </c>
      <c r="V420">
        <f>T420-U420</f>
        <v>0</v>
      </c>
      <c r="W420" t="str">
        <f>IF(T420&gt;U420,"EXPANDING (ABOVE TREND)",IF(T420&lt;U420,"CONTRACTING (BELOW TREND)","NEUTRAL"))</f>
        <v>NEUTRAL</v>
      </c>
    </row>
    <row r="421">
      <c r="A421">
        <v>54</v>
      </c>
      <c r="B421" t="str">
        <v>2022-09-20</v>
      </c>
      <c r="C421">
        <v>7</v>
      </c>
      <c r="D421">
        <v>10</v>
      </c>
      <c r="E421">
        <v>14</v>
      </c>
      <c r="F421">
        <v>15</v>
      </c>
      <c r="G421">
        <v>22</v>
      </c>
      <c r="H421">
        <v>23</v>
      </c>
      <c r="I421">
        <v>2</v>
      </c>
      <c r="J421" t="str">
        <v>7 - 10 - 14 - 15 - 22 - 23 [CB: 2]</v>
      </c>
      <c r="K421">
        <f>SUM(C421:H421)</f>
        <v>91</v>
      </c>
      <c r="L421">
        <f>AVERAGE(C421:H421)</f>
        <v>15.2</v>
      </c>
      <c r="M421">
        <f>MAX(C421:H421)-MIN(C421:H421)</f>
        <v>16</v>
      </c>
      <c r="N421">
        <f>SUMPRODUCT(MOD(C421:H421,2))</f>
        <v>3</v>
      </c>
      <c r="O421">
        <f>6-N421</f>
        <v>3</v>
      </c>
      <c r="P421">
        <f>COUNTIF(C421:H421,"&lt;=14")</f>
        <v>3</v>
      </c>
      <c r="Q421">
        <f>COUNTIF(C421:H421,"&gt;=15")</f>
        <v>3</v>
      </c>
      <c r="R421">
        <f>SUMPRODUCT(--(D421:H421-C421:G421=1))</f>
        <v>2</v>
      </c>
      <c r="S421">
        <f>SUMPRODUCT(COUNTIF(C422:H422,C421:H421))</f>
        <v>2</v>
      </c>
      <c r="T421">
        <f>AVERAGE(K421:K425)</f>
        <v>91</v>
      </c>
      <c r="U421">
        <f>AVERAGE(K421:K440)</f>
        <v>91</v>
      </c>
      <c r="V421">
        <f>T421-U421</f>
        <v>0</v>
      </c>
      <c r="W421" t="str">
        <f>IF(T421&gt;U421,"EXPANDING (ABOVE TREND)",IF(T421&lt;U421,"CONTRACTING (BELOW TREND)","NEUTRAL"))</f>
        <v>NEUTRAL</v>
      </c>
    </row>
    <row r="422">
      <c r="A422">
        <v>53</v>
      </c>
      <c r="B422" t="str">
        <v>2022-09-16</v>
      </c>
      <c r="C422">
        <v>1</v>
      </c>
      <c r="D422">
        <v>3</v>
      </c>
      <c r="E422">
        <v>10</v>
      </c>
      <c r="F422">
        <v>18</v>
      </c>
      <c r="G422">
        <v>23</v>
      </c>
      <c r="H422">
        <v>26</v>
      </c>
      <c r="I422">
        <v>3</v>
      </c>
      <c r="J422" t="str">
        <v>1 - 3 - 10 - 18 - 23 - 26 [CB: 3]</v>
      </c>
      <c r="K422">
        <f>SUM(C422:H422)</f>
        <v>81</v>
      </c>
      <c r="L422">
        <f>AVERAGE(C422:H422)</f>
        <v>13.5</v>
      </c>
      <c r="M422">
        <f>MAX(C422:H422)-MIN(C422:H422)</f>
        <v>25</v>
      </c>
      <c r="N422">
        <f>SUMPRODUCT(MOD(C422:H422,2))</f>
        <v>3</v>
      </c>
      <c r="O422">
        <f>6-N422</f>
        <v>3</v>
      </c>
      <c r="P422">
        <f>COUNTIF(C422:H422,"&lt;=14")</f>
        <v>3</v>
      </c>
      <c r="Q422">
        <f>COUNTIF(C422:H422,"&gt;=15")</f>
        <v>3</v>
      </c>
      <c r="R422">
        <f>SUMPRODUCT(--(D422:H422-C422:G422=1))</f>
        <v>0</v>
      </c>
      <c r="S422">
        <f>SUMPRODUCT(COUNTIF(C423:H423,C422:H422))</f>
        <v>0</v>
      </c>
      <c r="T422">
        <f>AVERAGE(K422:K426)</f>
        <v>81</v>
      </c>
      <c r="U422">
        <f>AVERAGE(K422:K441)</f>
        <v>81</v>
      </c>
      <c r="V422">
        <f>T422-U422</f>
        <v>0</v>
      </c>
      <c r="W422" t="str">
        <f>IF(T422&gt;U422,"EXPANDING (ABOVE TREND)",IF(T422&lt;U422,"CONTRACTING (BELOW TREND)","NEUTRAL"))</f>
        <v>NEUTRAL</v>
      </c>
    </row>
    <row r="423">
      <c r="A423">
        <v>52</v>
      </c>
      <c r="B423" t="str">
        <v>2022-09-13</v>
      </c>
      <c r="C423">
        <v>2</v>
      </c>
      <c r="D423">
        <v>8</v>
      </c>
      <c r="E423">
        <v>11</v>
      </c>
      <c r="F423">
        <v>19</v>
      </c>
      <c r="G423">
        <v>22</v>
      </c>
      <c r="H423">
        <v>28</v>
      </c>
      <c r="I423">
        <v>3</v>
      </c>
      <c r="J423" t="str">
        <v>2 - 8 - 11 - 19 - 22 - 28 [CB: 3]</v>
      </c>
      <c r="K423">
        <f>SUM(C423:H423)</f>
        <v>90</v>
      </c>
      <c r="L423">
        <f>AVERAGE(C423:H423)</f>
        <v>15</v>
      </c>
      <c r="M423">
        <f>MAX(C423:H423)-MIN(C423:H423)</f>
        <v>26</v>
      </c>
      <c r="N423">
        <f>SUMPRODUCT(MOD(C423:H423,2))</f>
        <v>2</v>
      </c>
      <c r="O423">
        <f>6-N423</f>
        <v>4</v>
      </c>
      <c r="P423">
        <f>COUNTIF(C423:H423,"&lt;=14")</f>
        <v>3</v>
      </c>
      <c r="Q423">
        <f>COUNTIF(C423:H423,"&gt;=15")</f>
        <v>3</v>
      </c>
      <c r="R423">
        <f>SUMPRODUCT(--(D423:H423-C423:G423=1))</f>
        <v>0</v>
      </c>
      <c r="S423">
        <f>SUMPRODUCT(COUNTIF(C424:H424,C423:H423))</f>
        <v>1</v>
      </c>
      <c r="T423">
        <f>AVERAGE(K423:K427)</f>
        <v>90</v>
      </c>
      <c r="U423">
        <f>AVERAGE(K423:K442)</f>
        <v>90</v>
      </c>
      <c r="V423">
        <f>T423-U423</f>
        <v>0</v>
      </c>
      <c r="W423" t="str">
        <f>IF(T423&gt;U423,"EXPANDING (ABOVE TREND)",IF(T423&lt;U423,"CONTRACTING (BELOW TREND)","NEUTRAL"))</f>
        <v>NEUTRAL</v>
      </c>
    </row>
    <row r="424">
      <c r="A424">
        <v>51</v>
      </c>
      <c r="B424" t="str">
        <v>2022-09-09</v>
      </c>
      <c r="C424">
        <v>9</v>
      </c>
      <c r="D424">
        <v>11</v>
      </c>
      <c r="E424">
        <v>12</v>
      </c>
      <c r="F424">
        <v>15</v>
      </c>
      <c r="G424">
        <v>21</v>
      </c>
      <c r="H424">
        <v>26</v>
      </c>
      <c r="I424">
        <v>1</v>
      </c>
      <c r="J424" t="str">
        <v>9 - 11 - 12 - 15 - 21 - 26 [CB: 1]</v>
      </c>
      <c r="K424">
        <f>SUM(C424:H424)</f>
        <v>94</v>
      </c>
      <c r="L424">
        <f>AVERAGE(C424:H424)</f>
        <v>15.7</v>
      </c>
      <c r="M424">
        <f>MAX(C424:H424)-MIN(C424:H424)</f>
        <v>17</v>
      </c>
      <c r="N424">
        <f>SUMPRODUCT(MOD(C424:H424,2))</f>
        <v>4</v>
      </c>
      <c r="O424">
        <f>6-N424</f>
        <v>2</v>
      </c>
      <c r="P424">
        <f>COUNTIF(C424:H424,"&lt;=14")</f>
        <v>3</v>
      </c>
      <c r="Q424">
        <f>COUNTIF(C424:H424,"&gt;=15")</f>
        <v>3</v>
      </c>
      <c r="R424">
        <f>SUMPRODUCT(--(D424:H424-C424:G424=1))</f>
        <v>1</v>
      </c>
      <c r="S424">
        <f>SUMPRODUCT(COUNTIF(C425:H425,C424:H424))</f>
        <v>2</v>
      </c>
      <c r="T424">
        <f>AVERAGE(K424:K428)</f>
        <v>94</v>
      </c>
      <c r="U424">
        <f>AVERAGE(K424:K443)</f>
        <v>94</v>
      </c>
      <c r="V424">
        <f>T424-U424</f>
        <v>0</v>
      </c>
      <c r="W424" t="str">
        <f>IF(T424&gt;U424,"EXPANDING (ABOVE TREND)",IF(T424&lt;U424,"CONTRACTING (BELOW TREND)","NEUTRAL"))</f>
        <v>NEUTRAL</v>
      </c>
    </row>
    <row r="425">
      <c r="A425">
        <v>50</v>
      </c>
      <c r="B425" t="str">
        <v>2022-09-06</v>
      </c>
      <c r="C425">
        <v>2</v>
      </c>
      <c r="D425">
        <v>9</v>
      </c>
      <c r="E425">
        <v>10</v>
      </c>
      <c r="F425">
        <v>12</v>
      </c>
      <c r="G425">
        <v>13</v>
      </c>
      <c r="H425">
        <v>16</v>
      </c>
      <c r="I425">
        <v>1</v>
      </c>
      <c r="J425" t="str">
        <v>2 - 9 - 10 - 12 - 13 - 16 [CB: 1]</v>
      </c>
      <c r="K425">
        <f>SUM(C425:H425)</f>
        <v>62</v>
      </c>
      <c r="L425">
        <f>AVERAGE(C425:H425)</f>
        <v>10.3</v>
      </c>
      <c r="M425">
        <f>MAX(C425:H425)-MIN(C425:H425)</f>
        <v>14</v>
      </c>
      <c r="N425">
        <f>SUMPRODUCT(MOD(C425:H425,2))</f>
        <v>2</v>
      </c>
      <c r="O425">
        <f>6-N425</f>
        <v>4</v>
      </c>
      <c r="P425">
        <f>COUNTIF(C425:H425,"&lt;=14")</f>
        <v>5</v>
      </c>
      <c r="Q425">
        <f>COUNTIF(C425:H425,"&gt;=15")</f>
        <v>1</v>
      </c>
      <c r="R425">
        <f>SUMPRODUCT(--(D425:H425-C425:G425=1))</f>
        <v>2</v>
      </c>
      <c r="S425">
        <f>SUMPRODUCT(COUNTIF(C426:H426,C425:H425))</f>
        <v>1</v>
      </c>
      <c r="T425">
        <f>AVERAGE(K425:K429)</f>
        <v>62</v>
      </c>
      <c r="U425">
        <f>AVERAGE(K425:K444)</f>
        <v>62</v>
      </c>
      <c r="V425">
        <f>T425-U425</f>
        <v>0</v>
      </c>
      <c r="W425" t="str">
        <f>IF(T425&gt;U425,"EXPANDING (ABOVE TREND)",IF(T425&lt;U425,"CONTRACTING (BELOW TREND)","NEUTRAL"))</f>
        <v>NEUTRAL</v>
      </c>
    </row>
    <row r="426">
      <c r="A426">
        <v>49</v>
      </c>
      <c r="B426" t="str">
        <v>2022-09-02</v>
      </c>
      <c r="C426">
        <v>7</v>
      </c>
      <c r="D426">
        <v>8</v>
      </c>
      <c r="E426">
        <v>10</v>
      </c>
      <c r="F426">
        <v>20</v>
      </c>
      <c r="G426">
        <v>23</v>
      </c>
      <c r="H426">
        <v>28</v>
      </c>
      <c r="I426">
        <v>2</v>
      </c>
      <c r="J426" t="str">
        <v>7 - 8 - 10 - 20 - 23 - 28 [CB: 2]</v>
      </c>
      <c r="K426">
        <f>SUM(C426:H426)</f>
        <v>96</v>
      </c>
      <c r="L426">
        <f>AVERAGE(C426:H426)</f>
        <v>16</v>
      </c>
      <c r="M426">
        <f>MAX(C426:H426)-MIN(C426:H426)</f>
        <v>21</v>
      </c>
      <c r="N426">
        <f>SUMPRODUCT(MOD(C426:H426,2))</f>
        <v>2</v>
      </c>
      <c r="O426">
        <f>6-N426</f>
        <v>4</v>
      </c>
      <c r="P426">
        <f>COUNTIF(C426:H426,"&lt;=14")</f>
        <v>3</v>
      </c>
      <c r="Q426">
        <f>COUNTIF(C426:H426,"&gt;=15")</f>
        <v>3</v>
      </c>
      <c r="R426">
        <f>SUMPRODUCT(--(D426:H426-C426:G426=1))</f>
        <v>1</v>
      </c>
      <c r="S426">
        <f>SUMPRODUCT(COUNTIF(C427:H427,C426:H426))</f>
        <v>1</v>
      </c>
      <c r="T426">
        <f>AVERAGE(K426:K430)</f>
        <v>96</v>
      </c>
      <c r="U426">
        <f>AVERAGE(K426:K445)</f>
        <v>96</v>
      </c>
      <c r="V426">
        <f>T426-U426</f>
        <v>0</v>
      </c>
      <c r="W426" t="str">
        <f>IF(T426&gt;U426,"EXPANDING (ABOVE TREND)",IF(T426&lt;U426,"CONTRACTING (BELOW TREND)","NEUTRAL"))</f>
        <v>NEUTRAL</v>
      </c>
    </row>
    <row r="427">
      <c r="A427">
        <v>48</v>
      </c>
      <c r="B427" t="str">
        <v>2022-08-30</v>
      </c>
      <c r="C427">
        <v>1</v>
      </c>
      <c r="D427">
        <v>9</v>
      </c>
      <c r="E427">
        <v>10</v>
      </c>
      <c r="F427">
        <v>17</v>
      </c>
      <c r="G427">
        <v>24</v>
      </c>
      <c r="H427">
        <v>25</v>
      </c>
      <c r="I427">
        <v>1</v>
      </c>
      <c r="J427" t="str">
        <v>1 - 9 - 10 - 17 - 24 - 25 [CB: 1]</v>
      </c>
      <c r="K427">
        <f>SUM(C427:H427)</f>
        <v>86</v>
      </c>
      <c r="L427">
        <f>AVERAGE(C427:H427)</f>
        <v>14.3</v>
      </c>
      <c r="M427">
        <f>MAX(C427:H427)-MIN(C427:H427)</f>
        <v>24</v>
      </c>
      <c r="N427">
        <f>SUMPRODUCT(MOD(C427:H427,2))</f>
        <v>4</v>
      </c>
      <c r="O427">
        <f>6-N427</f>
        <v>2</v>
      </c>
      <c r="P427">
        <f>COUNTIF(C427:H427,"&lt;=14")</f>
        <v>3</v>
      </c>
      <c r="Q427">
        <f>COUNTIF(C427:H427,"&gt;=15")</f>
        <v>3</v>
      </c>
      <c r="R427">
        <f>SUMPRODUCT(--(D427:H427-C427:G427=1))</f>
        <v>2</v>
      </c>
      <c r="S427">
        <f>SUMPRODUCT(COUNTIF(C428:H428,C427:H427))</f>
        <v>1</v>
      </c>
      <c r="T427">
        <f>AVERAGE(K427:K431)</f>
        <v>86</v>
      </c>
      <c r="U427">
        <f>AVERAGE(K427:K446)</f>
        <v>86</v>
      </c>
      <c r="V427">
        <f>T427-U427</f>
        <v>0</v>
      </c>
      <c r="W427" t="str">
        <f>IF(T427&gt;U427,"EXPANDING (ABOVE TREND)",IF(T427&lt;U427,"CONTRACTING (BELOW TREND)","NEUTRAL"))</f>
        <v>NEUTRAL</v>
      </c>
    </row>
    <row r="428">
      <c r="A428">
        <v>47</v>
      </c>
      <c r="B428" t="str">
        <v>2022-08-26</v>
      </c>
      <c r="C428">
        <v>1</v>
      </c>
      <c r="D428">
        <v>3</v>
      </c>
      <c r="E428">
        <v>12</v>
      </c>
      <c r="F428">
        <v>15</v>
      </c>
      <c r="G428">
        <v>20</v>
      </c>
      <c r="H428">
        <v>27</v>
      </c>
      <c r="I428">
        <v>1</v>
      </c>
      <c r="J428" t="str">
        <v>1 - 3 - 12 - 15 - 20 - 27 [CB: 1]</v>
      </c>
      <c r="K428">
        <f>SUM(C428:H428)</f>
        <v>78</v>
      </c>
      <c r="L428">
        <f>AVERAGE(C428:H428)</f>
        <v>13</v>
      </c>
      <c r="M428">
        <f>MAX(C428:H428)-MIN(C428:H428)</f>
        <v>26</v>
      </c>
      <c r="N428">
        <f>SUMPRODUCT(MOD(C428:H428,2))</f>
        <v>4</v>
      </c>
      <c r="O428">
        <f>6-N428</f>
        <v>2</v>
      </c>
      <c r="P428">
        <f>COUNTIF(C428:H428,"&lt;=14")</f>
        <v>3</v>
      </c>
      <c r="Q428">
        <f>COUNTIF(C428:H428,"&gt;=15")</f>
        <v>3</v>
      </c>
      <c r="R428">
        <f>SUMPRODUCT(--(D428:H428-C428:G428=1))</f>
        <v>0</v>
      </c>
      <c r="S428">
        <f>SUMPRODUCT(COUNTIF(C429:H429,C428:H428))</f>
        <v>1</v>
      </c>
      <c r="T428">
        <f>AVERAGE(K428:K432)</f>
        <v>78</v>
      </c>
      <c r="U428">
        <f>AVERAGE(K428:K447)</f>
        <v>78</v>
      </c>
      <c r="V428">
        <f>T428-U428</f>
        <v>0</v>
      </c>
      <c r="W428" t="str">
        <f>IF(T428&gt;U428,"EXPANDING (ABOVE TREND)",IF(T428&lt;U428,"CONTRACTING (BELOW TREND)","NEUTRAL"))</f>
        <v>NEUTRAL</v>
      </c>
    </row>
    <row r="429">
      <c r="A429">
        <v>46</v>
      </c>
      <c r="B429" t="str">
        <v>2022-08-23</v>
      </c>
      <c r="C429">
        <v>9</v>
      </c>
      <c r="D429">
        <v>10</v>
      </c>
      <c r="E429">
        <v>15</v>
      </c>
      <c r="F429">
        <v>19</v>
      </c>
      <c r="G429">
        <v>22</v>
      </c>
      <c r="H429">
        <v>23</v>
      </c>
      <c r="I429">
        <v>1</v>
      </c>
      <c r="J429" t="str">
        <v>9 - 10 - 15 - 19 - 22 - 23 [CB: 1]</v>
      </c>
      <c r="K429">
        <f>SUM(C429:H429)</f>
        <v>98</v>
      </c>
      <c r="L429">
        <f>AVERAGE(C429:H429)</f>
        <v>16.3</v>
      </c>
      <c r="M429">
        <f>MAX(C429:H429)-MIN(C429:H429)</f>
        <v>14</v>
      </c>
      <c r="N429">
        <f>SUMPRODUCT(MOD(C429:H429,2))</f>
        <v>4</v>
      </c>
      <c r="O429">
        <f>6-N429</f>
        <v>2</v>
      </c>
      <c r="P429">
        <f>COUNTIF(C429:H429,"&lt;=14")</f>
        <v>2</v>
      </c>
      <c r="Q429">
        <f>COUNTIF(C429:H429,"&gt;=15")</f>
        <v>4</v>
      </c>
      <c r="R429">
        <f>SUMPRODUCT(--(D429:H429-C429:G429=1))</f>
        <v>2</v>
      </c>
      <c r="S429">
        <f>SUMPRODUCT(COUNTIF(C430:H430,C429:H429))</f>
        <v>1</v>
      </c>
      <c r="T429">
        <f>AVERAGE(K429:K433)</f>
        <v>98</v>
      </c>
      <c r="U429">
        <f>AVERAGE(K429:K448)</f>
        <v>98</v>
      </c>
      <c r="V429">
        <f>T429-U429</f>
        <v>0</v>
      </c>
      <c r="W429" t="str">
        <f>IF(T429&gt;U429,"EXPANDING (ABOVE TREND)",IF(T429&lt;U429,"CONTRACTING (BELOW TREND)","NEUTRAL"))</f>
        <v>NEUTRAL</v>
      </c>
    </row>
    <row r="430">
      <c r="A430">
        <v>45</v>
      </c>
      <c r="B430" t="str">
        <v>2022-08-19</v>
      </c>
      <c r="C430">
        <v>4</v>
      </c>
      <c r="D430">
        <v>10</v>
      </c>
      <c r="E430">
        <v>18</v>
      </c>
      <c r="F430">
        <v>21</v>
      </c>
      <c r="G430">
        <v>24</v>
      </c>
      <c r="H430">
        <v>27</v>
      </c>
      <c r="I430">
        <v>1</v>
      </c>
      <c r="J430" t="str">
        <v>4 - 10 - 18 - 21 - 24 - 27 [CB: 1]</v>
      </c>
      <c r="K430">
        <f>SUM(C430:H430)</f>
        <v>104</v>
      </c>
      <c r="L430">
        <f>AVERAGE(C430:H430)</f>
        <v>17.3</v>
      </c>
      <c r="M430">
        <f>MAX(C430:H430)-MIN(C430:H430)</f>
        <v>23</v>
      </c>
      <c r="N430">
        <f>SUMPRODUCT(MOD(C430:H430,2))</f>
        <v>2</v>
      </c>
      <c r="O430">
        <f>6-N430</f>
        <v>4</v>
      </c>
      <c r="P430">
        <f>COUNTIF(C430:H430,"&lt;=14")</f>
        <v>2</v>
      </c>
      <c r="Q430">
        <f>COUNTIF(C430:H430,"&gt;=15")</f>
        <v>4</v>
      </c>
      <c r="R430">
        <f>SUMPRODUCT(--(D430:H430-C430:G430=1))</f>
        <v>0</v>
      </c>
      <c r="S430">
        <f>SUMPRODUCT(COUNTIF(C431:H431,C430:H430))</f>
        <v>2</v>
      </c>
      <c r="T430">
        <f>AVERAGE(K430:K434)</f>
        <v>104</v>
      </c>
      <c r="U430">
        <f>AVERAGE(K430:K449)</f>
        <v>104</v>
      </c>
      <c r="V430">
        <f>T430-U430</f>
        <v>0</v>
      </c>
      <c r="W430" t="str">
        <f>IF(T430&gt;U430,"EXPANDING (ABOVE TREND)",IF(T430&lt;U430,"CONTRACTING (BELOW TREND)","NEUTRAL"))</f>
        <v>NEUTRAL</v>
      </c>
    </row>
    <row r="431">
      <c r="A431">
        <v>44</v>
      </c>
      <c r="B431" t="str">
        <v>2022-08-16</v>
      </c>
      <c r="C431">
        <v>6</v>
      </c>
      <c r="D431">
        <v>10</v>
      </c>
      <c r="E431">
        <v>14</v>
      </c>
      <c r="F431">
        <v>16</v>
      </c>
      <c r="G431">
        <v>23</v>
      </c>
      <c r="H431">
        <v>24</v>
      </c>
      <c r="I431">
        <v>3</v>
      </c>
      <c r="J431" t="str">
        <v>6 - 10 - 14 - 16 - 23 - 24 [CB: 3]</v>
      </c>
      <c r="K431">
        <f>SUM(C431:H431)</f>
        <v>93</v>
      </c>
      <c r="L431">
        <f>AVERAGE(C431:H431)</f>
        <v>15.5</v>
      </c>
      <c r="M431">
        <f>MAX(C431:H431)-MIN(C431:H431)</f>
        <v>18</v>
      </c>
      <c r="N431">
        <f>SUMPRODUCT(MOD(C431:H431,2))</f>
        <v>1</v>
      </c>
      <c r="O431">
        <f>6-N431</f>
        <v>5</v>
      </c>
      <c r="P431">
        <f>COUNTIF(C431:H431,"&lt;=14")</f>
        <v>3</v>
      </c>
      <c r="Q431">
        <f>COUNTIF(C431:H431,"&gt;=15")</f>
        <v>3</v>
      </c>
      <c r="R431">
        <f>SUMPRODUCT(--(D431:H431-C431:G431=1))</f>
        <v>1</v>
      </c>
      <c r="S431">
        <f>SUMPRODUCT(COUNTIF(C432:H432,C431:H431))</f>
        <v>1</v>
      </c>
      <c r="T431">
        <f>AVERAGE(K431:K435)</f>
        <v>93</v>
      </c>
      <c r="U431">
        <f>AVERAGE(K431:K450)</f>
        <v>93</v>
      </c>
      <c r="V431">
        <f>T431-U431</f>
        <v>0</v>
      </c>
      <c r="W431" t="str">
        <f>IF(T431&gt;U431,"EXPANDING (ABOVE TREND)",IF(T431&lt;U431,"CONTRACTING (BELOW TREND)","NEUTRAL"))</f>
        <v>NEUTRAL</v>
      </c>
    </row>
    <row r="432">
      <c r="A432">
        <v>43</v>
      </c>
      <c r="B432" t="str">
        <v>2022-08-12</v>
      </c>
      <c r="C432">
        <v>4</v>
      </c>
      <c r="D432">
        <v>7</v>
      </c>
      <c r="E432">
        <v>10</v>
      </c>
      <c r="F432">
        <v>17</v>
      </c>
      <c r="G432">
        <v>25</v>
      </c>
      <c r="H432">
        <v>27</v>
      </c>
      <c r="I432">
        <v>2</v>
      </c>
      <c r="J432" t="str">
        <v>4 - 7 - 10 - 17 - 25 - 27 [CB: 2]</v>
      </c>
      <c r="K432">
        <f>SUM(C432:H432)</f>
        <v>90</v>
      </c>
      <c r="L432">
        <f>AVERAGE(C432:H432)</f>
        <v>15</v>
      </c>
      <c r="M432">
        <f>MAX(C432:H432)-MIN(C432:H432)</f>
        <v>23</v>
      </c>
      <c r="N432">
        <f>SUMPRODUCT(MOD(C432:H432,2))</f>
        <v>4</v>
      </c>
      <c r="O432">
        <f>6-N432</f>
        <v>2</v>
      </c>
      <c r="P432">
        <f>COUNTIF(C432:H432,"&lt;=14")</f>
        <v>3</v>
      </c>
      <c r="Q432">
        <f>COUNTIF(C432:H432,"&gt;=15")</f>
        <v>3</v>
      </c>
      <c r="R432">
        <f>SUMPRODUCT(--(D432:H432-C432:G432=1))</f>
        <v>0</v>
      </c>
      <c r="S432">
        <f>SUMPRODUCT(COUNTIF(C433:H433,C432:H432))</f>
        <v>1</v>
      </c>
      <c r="T432">
        <f>AVERAGE(K432:K436)</f>
        <v>90</v>
      </c>
      <c r="U432">
        <f>AVERAGE(K432:K451)</f>
        <v>90</v>
      </c>
      <c r="V432">
        <f>T432-U432</f>
        <v>0</v>
      </c>
      <c r="W432" t="str">
        <f>IF(T432&gt;U432,"EXPANDING (ABOVE TREND)",IF(T432&lt;U432,"CONTRACTING (BELOW TREND)","NEUTRAL"))</f>
        <v>NEUTRAL</v>
      </c>
    </row>
    <row r="433">
      <c r="A433">
        <v>42</v>
      </c>
      <c r="B433" t="str">
        <v>2022-08-09</v>
      </c>
      <c r="C433">
        <v>2</v>
      </c>
      <c r="D433">
        <v>4</v>
      </c>
      <c r="E433">
        <v>5</v>
      </c>
      <c r="F433">
        <v>9</v>
      </c>
      <c r="G433">
        <v>12</v>
      </c>
      <c r="H433">
        <v>26</v>
      </c>
      <c r="I433">
        <v>3</v>
      </c>
      <c r="J433" t="str">
        <v>2 - 4 - 5 - 9 - 12 - 26 [CB: 3]</v>
      </c>
      <c r="K433">
        <f>SUM(C433:H433)</f>
        <v>58</v>
      </c>
      <c r="L433">
        <f>AVERAGE(C433:H433)</f>
        <v>9.7</v>
      </c>
      <c r="M433">
        <f>MAX(C433:H433)-MIN(C433:H433)</f>
        <v>24</v>
      </c>
      <c r="N433">
        <f>SUMPRODUCT(MOD(C433:H433,2))</f>
        <v>2</v>
      </c>
      <c r="O433">
        <f>6-N433</f>
        <v>4</v>
      </c>
      <c r="P433">
        <f>COUNTIF(C433:H433,"&lt;=14")</f>
        <v>5</v>
      </c>
      <c r="Q433">
        <f>COUNTIF(C433:H433,"&gt;=15")</f>
        <v>1</v>
      </c>
      <c r="R433">
        <f>SUMPRODUCT(--(D433:H433-C433:G433=1))</f>
        <v>1</v>
      </c>
      <c r="S433">
        <f>SUMPRODUCT(COUNTIF(C434:H434,C433:H433))</f>
        <v>1</v>
      </c>
      <c r="T433">
        <f>AVERAGE(K433:K437)</f>
        <v>58</v>
      </c>
      <c r="U433">
        <f>AVERAGE(K433:K452)</f>
        <v>58</v>
      </c>
      <c r="V433">
        <f>T433-U433</f>
        <v>0</v>
      </c>
      <c r="W433" t="str">
        <f>IF(T433&gt;U433,"EXPANDING (ABOVE TREND)",IF(T433&lt;U433,"CONTRACTING (BELOW TREND)","NEUTRAL"))</f>
        <v>NEUTRAL</v>
      </c>
    </row>
    <row r="434">
      <c r="A434">
        <v>41</v>
      </c>
      <c r="B434" t="str">
        <v>2022-08-05</v>
      </c>
      <c r="C434">
        <v>5</v>
      </c>
      <c r="D434">
        <v>19</v>
      </c>
      <c r="E434">
        <v>20</v>
      </c>
      <c r="F434">
        <v>21</v>
      </c>
      <c r="G434">
        <v>22</v>
      </c>
      <c r="H434">
        <v>24</v>
      </c>
      <c r="I434">
        <v>1</v>
      </c>
      <c r="J434" t="str">
        <v>5 - 19 - 20 - 21 - 22 - 24 [CB: 1]</v>
      </c>
      <c r="K434">
        <f>SUM(C434:H434)</f>
        <v>111</v>
      </c>
      <c r="L434">
        <f>AVERAGE(C434:H434)</f>
        <v>18.5</v>
      </c>
      <c r="M434">
        <f>MAX(C434:H434)-MIN(C434:H434)</f>
        <v>19</v>
      </c>
      <c r="N434">
        <f>SUMPRODUCT(MOD(C434:H434,2))</f>
        <v>3</v>
      </c>
      <c r="O434">
        <f>6-N434</f>
        <v>3</v>
      </c>
      <c r="P434">
        <f>COUNTIF(C434:H434,"&lt;=14")</f>
        <v>1</v>
      </c>
      <c r="Q434">
        <f>COUNTIF(C434:H434,"&gt;=15")</f>
        <v>5</v>
      </c>
      <c r="R434">
        <f>SUMPRODUCT(--(D434:H434-C434:G434=1))</f>
        <v>3</v>
      </c>
      <c r="S434">
        <f>SUMPRODUCT(COUNTIF(C435:H435,C434:H434))</f>
        <v>1</v>
      </c>
      <c r="T434">
        <f>AVERAGE(K434:K438)</f>
        <v>111</v>
      </c>
      <c r="U434">
        <f>AVERAGE(K434:K453)</f>
        <v>111</v>
      </c>
      <c r="V434">
        <f>T434-U434</f>
        <v>0</v>
      </c>
      <c r="W434" t="str">
        <f>IF(T434&gt;U434,"EXPANDING (ABOVE TREND)",IF(T434&lt;U434,"CONTRACTING (BELOW TREND)","NEUTRAL"))</f>
        <v>NEUTRAL</v>
      </c>
    </row>
    <row r="435">
      <c r="A435">
        <v>40</v>
      </c>
      <c r="B435" t="str">
        <v>2022-08-02</v>
      </c>
      <c r="C435">
        <v>9</v>
      </c>
      <c r="D435">
        <v>12</v>
      </c>
      <c r="E435">
        <v>14</v>
      </c>
      <c r="F435">
        <v>22</v>
      </c>
      <c r="G435">
        <v>23</v>
      </c>
      <c r="H435">
        <v>27</v>
      </c>
      <c r="I435">
        <v>1</v>
      </c>
      <c r="J435" t="str">
        <v>9 - 12 - 14 - 22 - 23 - 27 [CB: 1]</v>
      </c>
      <c r="K435">
        <f>SUM(C435:H435)</f>
        <v>107</v>
      </c>
      <c r="L435">
        <f>AVERAGE(C435:H435)</f>
        <v>17.8</v>
      </c>
      <c r="M435">
        <f>MAX(C435:H435)-MIN(C435:H435)</f>
        <v>18</v>
      </c>
      <c r="N435">
        <f>SUMPRODUCT(MOD(C435:H435,2))</f>
        <v>3</v>
      </c>
      <c r="O435">
        <f>6-N435</f>
        <v>3</v>
      </c>
      <c r="P435">
        <f>COUNTIF(C435:H435,"&lt;=14")</f>
        <v>3</v>
      </c>
      <c r="Q435">
        <f>COUNTIF(C435:H435,"&gt;=15")</f>
        <v>3</v>
      </c>
      <c r="R435">
        <f>SUMPRODUCT(--(D435:H435-C435:G435=1))</f>
        <v>1</v>
      </c>
      <c r="S435">
        <f>SUMPRODUCT(COUNTIF(C436:H436,C435:H435))</f>
        <v>3</v>
      </c>
      <c r="T435">
        <f>AVERAGE(K435:K439)</f>
        <v>107</v>
      </c>
      <c r="U435">
        <f>AVERAGE(K435:K454)</f>
        <v>107</v>
      </c>
      <c r="V435">
        <f>T435-U435</f>
        <v>0</v>
      </c>
      <c r="W435" t="str">
        <f>IF(T435&gt;U435,"EXPANDING (ABOVE TREND)",IF(T435&lt;U435,"CONTRACTING (BELOW TREND)","NEUTRAL"))</f>
        <v>NEUTRAL</v>
      </c>
    </row>
    <row r="436">
      <c r="A436">
        <v>39</v>
      </c>
      <c r="B436" t="str">
        <v>2022-07-29</v>
      </c>
      <c r="C436">
        <v>6</v>
      </c>
      <c r="D436">
        <v>7</v>
      </c>
      <c r="E436">
        <v>8</v>
      </c>
      <c r="F436">
        <v>12</v>
      </c>
      <c r="G436">
        <v>22</v>
      </c>
      <c r="H436">
        <v>27</v>
      </c>
      <c r="I436">
        <v>3</v>
      </c>
      <c r="J436" t="str">
        <v>6 - 7 - 8 - 12 - 22 - 27 [CB: 3]</v>
      </c>
      <c r="K436">
        <f>SUM(C436:H436)</f>
        <v>82</v>
      </c>
      <c r="L436">
        <f>AVERAGE(C436:H436)</f>
        <v>13.7</v>
      </c>
      <c r="M436">
        <f>MAX(C436:H436)-MIN(C436:H436)</f>
        <v>21</v>
      </c>
      <c r="N436">
        <f>SUMPRODUCT(MOD(C436:H436,2))</f>
        <v>2</v>
      </c>
      <c r="O436">
        <f>6-N436</f>
        <v>4</v>
      </c>
      <c r="P436">
        <f>COUNTIF(C436:H436,"&lt;=14")</f>
        <v>4</v>
      </c>
      <c r="Q436">
        <f>COUNTIF(C436:H436,"&gt;=15")</f>
        <v>2</v>
      </c>
      <c r="R436">
        <f>SUMPRODUCT(--(D436:H436-C436:G436=1))</f>
        <v>2</v>
      </c>
      <c r="S436">
        <f>SUMPRODUCT(COUNTIF(C437:H437,C436:H436))</f>
        <v>0</v>
      </c>
      <c r="T436">
        <f>AVERAGE(K436:K440)</f>
        <v>82</v>
      </c>
      <c r="U436">
        <f>AVERAGE(K436:K455)</f>
        <v>82</v>
      </c>
      <c r="V436">
        <f>T436-U436</f>
        <v>0</v>
      </c>
      <c r="W436" t="str">
        <f>IF(T436&gt;U436,"EXPANDING (ABOVE TREND)",IF(T436&lt;U436,"CONTRACTING (BELOW TREND)","NEUTRAL"))</f>
        <v>NEUTRAL</v>
      </c>
    </row>
    <row r="437">
      <c r="A437">
        <v>38</v>
      </c>
      <c r="B437" t="str">
        <v>2022-07-26</v>
      </c>
      <c r="C437">
        <v>9</v>
      </c>
      <c r="D437">
        <v>10</v>
      </c>
      <c r="E437">
        <v>11</v>
      </c>
      <c r="F437">
        <v>16</v>
      </c>
      <c r="G437">
        <v>21</v>
      </c>
      <c r="H437">
        <v>23</v>
      </c>
      <c r="I437">
        <v>3</v>
      </c>
      <c r="J437" t="str">
        <v>9 - 10 - 11 - 16 - 21 - 23 [CB: 3]</v>
      </c>
      <c r="K437">
        <f>SUM(C437:H437)</f>
        <v>90</v>
      </c>
      <c r="L437">
        <f>AVERAGE(C437:H437)</f>
        <v>15</v>
      </c>
      <c r="M437">
        <f>MAX(C437:H437)-MIN(C437:H437)</f>
        <v>14</v>
      </c>
      <c r="N437">
        <f>SUMPRODUCT(MOD(C437:H437,2))</f>
        <v>4</v>
      </c>
      <c r="O437">
        <f>6-N437</f>
        <v>2</v>
      </c>
      <c r="P437">
        <f>COUNTIF(C437:H437,"&lt;=14")</f>
        <v>3</v>
      </c>
      <c r="Q437">
        <f>COUNTIF(C437:H437,"&gt;=15")</f>
        <v>3</v>
      </c>
      <c r="R437">
        <f>SUMPRODUCT(--(D437:H437-C437:G437=1))</f>
        <v>2</v>
      </c>
      <c r="S437">
        <f>SUMPRODUCT(COUNTIF(C438:H438,C437:H437))</f>
        <v>1</v>
      </c>
      <c r="T437">
        <f>AVERAGE(K437:K441)</f>
        <v>90</v>
      </c>
      <c r="U437">
        <f>AVERAGE(K437:K456)</f>
        <v>90</v>
      </c>
      <c r="V437">
        <f>T437-U437</f>
        <v>0</v>
      </c>
      <c r="W437" t="str">
        <f>IF(T437&gt;U437,"EXPANDING (ABOVE TREND)",IF(T437&lt;U437,"CONTRACTING (BELOW TREND)","NEUTRAL"))</f>
        <v>NEUTRAL</v>
      </c>
    </row>
    <row r="438">
      <c r="A438">
        <v>37</v>
      </c>
      <c r="B438" t="str">
        <v>2022-07-22</v>
      </c>
      <c r="C438">
        <v>8</v>
      </c>
      <c r="D438">
        <v>11</v>
      </c>
      <c r="E438">
        <v>18</v>
      </c>
      <c r="F438">
        <v>19</v>
      </c>
      <c r="G438">
        <v>24</v>
      </c>
      <c r="H438">
        <v>26</v>
      </c>
      <c r="I438">
        <v>3</v>
      </c>
      <c r="J438" t="str">
        <v>8 - 11 - 18 - 19 - 24 - 26 [CB: 3]</v>
      </c>
      <c r="K438">
        <f>SUM(C438:H438)</f>
        <v>106</v>
      </c>
      <c r="L438">
        <f>AVERAGE(C438:H438)</f>
        <v>17.7</v>
      </c>
      <c r="M438">
        <f>MAX(C438:H438)-MIN(C438:H438)</f>
        <v>18</v>
      </c>
      <c r="N438">
        <f>SUMPRODUCT(MOD(C438:H438,2))</f>
        <v>2</v>
      </c>
      <c r="O438">
        <f>6-N438</f>
        <v>4</v>
      </c>
      <c r="P438">
        <f>COUNTIF(C438:H438,"&lt;=14")</f>
        <v>2</v>
      </c>
      <c r="Q438">
        <f>COUNTIF(C438:H438,"&gt;=15")</f>
        <v>4</v>
      </c>
      <c r="R438">
        <f>SUMPRODUCT(--(D438:H438-C438:G438=1))</f>
        <v>1</v>
      </c>
      <c r="S438">
        <f>SUMPRODUCT(COUNTIF(C439:H439,C438:H438))</f>
        <v>1</v>
      </c>
      <c r="T438">
        <f>AVERAGE(K438:K442)</f>
        <v>106</v>
      </c>
      <c r="U438">
        <f>AVERAGE(K438:K457)</f>
        <v>106</v>
      </c>
      <c r="V438">
        <f>T438-U438</f>
        <v>0</v>
      </c>
      <c r="W438" t="str">
        <f>IF(T438&gt;U438,"EXPANDING (ABOVE TREND)",IF(T438&lt;U438,"CONTRACTING (BELOW TREND)","NEUTRAL"))</f>
        <v>NEUTRAL</v>
      </c>
    </row>
    <row r="439">
      <c r="A439">
        <v>36</v>
      </c>
      <c r="B439" t="str">
        <v>2022-07-19</v>
      </c>
      <c r="C439">
        <v>3</v>
      </c>
      <c r="D439">
        <v>10</v>
      </c>
      <c r="E439">
        <v>11</v>
      </c>
      <c r="F439">
        <v>16</v>
      </c>
      <c r="G439">
        <v>20</v>
      </c>
      <c r="H439">
        <v>23</v>
      </c>
      <c r="I439">
        <v>2</v>
      </c>
      <c r="J439" t="str">
        <v>3 - 10 - 11 - 16 - 20 - 23 [CB: 2]</v>
      </c>
      <c r="K439">
        <f>SUM(C439:H439)</f>
        <v>83</v>
      </c>
      <c r="L439">
        <f>AVERAGE(C439:H439)</f>
        <v>13.8</v>
      </c>
      <c r="M439">
        <f>MAX(C439:H439)-MIN(C439:H439)</f>
        <v>20</v>
      </c>
      <c r="N439">
        <f>SUMPRODUCT(MOD(C439:H439,2))</f>
        <v>3</v>
      </c>
      <c r="O439">
        <f>6-N439</f>
        <v>3</v>
      </c>
      <c r="P439">
        <f>COUNTIF(C439:H439,"&lt;=14")</f>
        <v>3</v>
      </c>
      <c r="Q439">
        <f>COUNTIF(C439:H439,"&gt;=15")</f>
        <v>3</v>
      </c>
      <c r="R439">
        <f>SUMPRODUCT(--(D439:H439-C439:G439=1))</f>
        <v>1</v>
      </c>
      <c r="S439">
        <f>SUMPRODUCT(COUNTIF(C440:H440,C439:H439))</f>
        <v>2</v>
      </c>
      <c r="T439">
        <f>AVERAGE(K439:K443)</f>
        <v>83</v>
      </c>
      <c r="U439">
        <f>AVERAGE(K439:K458)</f>
        <v>83</v>
      </c>
      <c r="V439">
        <f>T439-U439</f>
        <v>0</v>
      </c>
      <c r="W439" t="str">
        <f>IF(T439&gt;U439,"EXPANDING (ABOVE TREND)",IF(T439&lt;U439,"CONTRACTING (BELOW TREND)","NEUTRAL"))</f>
        <v>NEUTRAL</v>
      </c>
    </row>
    <row r="440">
      <c r="A440">
        <v>35</v>
      </c>
      <c r="B440" t="str">
        <v>2022-07-15</v>
      </c>
      <c r="C440">
        <v>8</v>
      </c>
      <c r="D440">
        <v>10</v>
      </c>
      <c r="E440">
        <v>14</v>
      </c>
      <c r="F440">
        <v>18</v>
      </c>
      <c r="G440">
        <v>20</v>
      </c>
      <c r="H440">
        <v>24</v>
      </c>
      <c r="I440">
        <v>3</v>
      </c>
      <c r="J440" t="str">
        <v>8 - 10 - 14 - 18 - 20 - 24 [CB: 3]</v>
      </c>
      <c r="K440">
        <f>SUM(C440:H440)</f>
        <v>94</v>
      </c>
      <c r="L440">
        <f>AVERAGE(C440:H440)</f>
        <v>15.7</v>
      </c>
      <c r="M440">
        <f>MAX(C440:H440)-MIN(C440:H440)</f>
        <v>16</v>
      </c>
      <c r="N440">
        <f>SUMPRODUCT(MOD(C440:H440,2))</f>
        <v>0</v>
      </c>
      <c r="O440">
        <f>6-N440</f>
        <v>6</v>
      </c>
      <c r="P440">
        <f>COUNTIF(C440:H440,"&lt;=14")</f>
        <v>3</v>
      </c>
      <c r="Q440">
        <f>COUNTIF(C440:H440,"&gt;=15")</f>
        <v>3</v>
      </c>
      <c r="R440">
        <f>SUMPRODUCT(--(D440:H440-C440:G440=1))</f>
        <v>0</v>
      </c>
      <c r="S440">
        <f>SUMPRODUCT(COUNTIF(C441:H441,C440:H440))</f>
        <v>0</v>
      </c>
      <c r="T440">
        <f>AVERAGE(K440:K444)</f>
        <v>94</v>
      </c>
      <c r="U440">
        <f>AVERAGE(K440:K459)</f>
        <v>94</v>
      </c>
      <c r="V440">
        <f>T440-U440</f>
        <v>0</v>
      </c>
      <c r="W440" t="str">
        <f>IF(T440&gt;U440,"EXPANDING (ABOVE TREND)",IF(T440&lt;U440,"CONTRACTING (BELOW TREND)","NEUTRAL"))</f>
        <v>NEUTRAL</v>
      </c>
    </row>
    <row r="441">
      <c r="A441">
        <v>34</v>
      </c>
      <c r="B441" t="str">
        <v>2022-07-12</v>
      </c>
      <c r="C441">
        <v>1</v>
      </c>
      <c r="D441">
        <v>9</v>
      </c>
      <c r="E441">
        <v>19</v>
      </c>
      <c r="F441">
        <v>25</v>
      </c>
      <c r="G441">
        <v>26</v>
      </c>
      <c r="H441">
        <v>28</v>
      </c>
      <c r="I441">
        <v>3</v>
      </c>
      <c r="J441" t="str">
        <v>1 - 9 - 19 - 25 - 26 - 28 [CB: 3]</v>
      </c>
      <c r="K441">
        <f>SUM(C441:H441)</f>
        <v>108</v>
      </c>
      <c r="L441">
        <f>AVERAGE(C441:H441)</f>
        <v>18</v>
      </c>
      <c r="M441">
        <f>MAX(C441:H441)-MIN(C441:H441)</f>
        <v>27</v>
      </c>
      <c r="N441">
        <f>SUMPRODUCT(MOD(C441:H441,2))</f>
        <v>4</v>
      </c>
      <c r="O441">
        <f>6-N441</f>
        <v>2</v>
      </c>
      <c r="P441">
        <f>COUNTIF(C441:H441,"&lt;=14")</f>
        <v>2</v>
      </c>
      <c r="Q441">
        <f>COUNTIF(C441:H441,"&gt;=15")</f>
        <v>4</v>
      </c>
      <c r="R441">
        <f>SUMPRODUCT(--(D441:H441-C441:G441=1))</f>
        <v>1</v>
      </c>
      <c r="S441">
        <f>SUMPRODUCT(COUNTIF(C442:H442,C441:H441))</f>
        <v>2</v>
      </c>
      <c r="T441">
        <f>AVERAGE(K441:K445)</f>
        <v>108</v>
      </c>
      <c r="U441">
        <f>AVERAGE(K441:K460)</f>
        <v>108</v>
      </c>
      <c r="V441">
        <f>T441-U441</f>
        <v>0</v>
      </c>
      <c r="W441" t="str">
        <f>IF(T441&gt;U441,"EXPANDING (ABOVE TREND)",IF(T441&lt;U441,"CONTRACTING (BELOW TREND)","NEUTRAL"))</f>
        <v>NEUTRAL</v>
      </c>
    </row>
    <row r="442">
      <c r="A442">
        <v>33</v>
      </c>
      <c r="B442" t="str">
        <v>2022-07-08</v>
      </c>
      <c r="C442">
        <v>6</v>
      </c>
      <c r="D442">
        <v>12</v>
      </c>
      <c r="E442">
        <v>13</v>
      </c>
      <c r="F442">
        <v>19</v>
      </c>
      <c r="G442">
        <v>23</v>
      </c>
      <c r="H442">
        <v>28</v>
      </c>
      <c r="I442">
        <v>3</v>
      </c>
      <c r="J442" t="str">
        <v>6 - 12 - 13 - 19 - 23 - 28 [CB: 3]</v>
      </c>
      <c r="K442">
        <f>SUM(C442:H442)</f>
        <v>101</v>
      </c>
      <c r="L442">
        <f>AVERAGE(C442:H442)</f>
        <v>16.8</v>
      </c>
      <c r="M442">
        <f>MAX(C442:H442)-MIN(C442:H442)</f>
        <v>22</v>
      </c>
      <c r="N442">
        <f>SUMPRODUCT(MOD(C442:H442,2))</f>
        <v>3</v>
      </c>
      <c r="O442">
        <f>6-N442</f>
        <v>3</v>
      </c>
      <c r="P442">
        <f>COUNTIF(C442:H442,"&lt;=14")</f>
        <v>3</v>
      </c>
      <c r="Q442">
        <f>COUNTIF(C442:H442,"&gt;=15")</f>
        <v>3</v>
      </c>
      <c r="R442">
        <f>SUMPRODUCT(--(D442:H442-C442:G442=1))</f>
        <v>1</v>
      </c>
      <c r="S442">
        <f>SUMPRODUCT(COUNTIF(C443:H443,C442:H442))</f>
        <v>1</v>
      </c>
      <c r="T442">
        <f>AVERAGE(K442:K446)</f>
        <v>101</v>
      </c>
      <c r="U442">
        <f>AVERAGE(K442:K461)</f>
        <v>101</v>
      </c>
      <c r="V442">
        <f>T442-U442</f>
        <v>0</v>
      </c>
      <c r="W442" t="str">
        <f>IF(T442&gt;U442,"EXPANDING (ABOVE TREND)",IF(T442&lt;U442,"CONTRACTING (BELOW TREND)","NEUTRAL"))</f>
        <v>NEUTRAL</v>
      </c>
    </row>
    <row r="443">
      <c r="A443">
        <v>32</v>
      </c>
      <c r="B443" t="str">
        <v>2022-07-05</v>
      </c>
      <c r="C443">
        <v>9</v>
      </c>
      <c r="D443">
        <v>14</v>
      </c>
      <c r="E443">
        <v>15</v>
      </c>
      <c r="F443">
        <v>23</v>
      </c>
      <c r="G443">
        <v>24</v>
      </c>
      <c r="H443">
        <v>26</v>
      </c>
      <c r="I443">
        <v>1</v>
      </c>
      <c r="J443" t="str">
        <v>9 - 14 - 15 - 23 - 24 - 26 [CB: 1]</v>
      </c>
      <c r="K443">
        <f>SUM(C443:H443)</f>
        <v>111</v>
      </c>
      <c r="L443">
        <f>AVERAGE(C443:H443)</f>
        <v>18.5</v>
      </c>
      <c r="M443">
        <f>MAX(C443:H443)-MIN(C443:H443)</f>
        <v>17</v>
      </c>
      <c r="N443">
        <f>SUMPRODUCT(MOD(C443:H443,2))</f>
        <v>3</v>
      </c>
      <c r="O443">
        <f>6-N443</f>
        <v>3</v>
      </c>
      <c r="P443">
        <f>COUNTIF(C443:H443,"&lt;=14")</f>
        <v>2</v>
      </c>
      <c r="Q443">
        <f>COUNTIF(C443:H443,"&gt;=15")</f>
        <v>4</v>
      </c>
      <c r="R443">
        <f>SUMPRODUCT(--(D443:H443-C443:G443=1))</f>
        <v>2</v>
      </c>
      <c r="S443">
        <f>SUMPRODUCT(COUNTIF(C444:H444,C443:H443))</f>
        <v>2</v>
      </c>
      <c r="T443">
        <f>AVERAGE(K443:K447)</f>
        <v>111</v>
      </c>
      <c r="U443">
        <f>AVERAGE(K443:K462)</f>
        <v>111</v>
      </c>
      <c r="V443">
        <f>T443-U443</f>
        <v>0</v>
      </c>
      <c r="W443" t="str">
        <f>IF(T443&gt;U443,"EXPANDING (ABOVE TREND)",IF(T443&lt;U443,"CONTRACTING (BELOW TREND)","NEUTRAL"))</f>
        <v>NEUTRAL</v>
      </c>
    </row>
    <row r="444">
      <c r="A444">
        <v>31</v>
      </c>
      <c r="B444" t="str">
        <v>2022-07-01</v>
      </c>
      <c r="C444">
        <v>10</v>
      </c>
      <c r="D444">
        <v>11</v>
      </c>
      <c r="E444">
        <v>15</v>
      </c>
      <c r="F444">
        <v>18</v>
      </c>
      <c r="G444">
        <v>20</v>
      </c>
      <c r="H444">
        <v>26</v>
      </c>
      <c r="I444">
        <v>3</v>
      </c>
      <c r="J444" t="str">
        <v>10 - 11 - 15 - 18 - 20 - 26 [CB: 3]</v>
      </c>
      <c r="K444">
        <f>SUM(C444:H444)</f>
        <v>100</v>
      </c>
      <c r="L444">
        <f>AVERAGE(C444:H444)</f>
        <v>16.7</v>
      </c>
      <c r="M444">
        <f>MAX(C444:H444)-MIN(C444:H444)</f>
        <v>16</v>
      </c>
      <c r="N444">
        <f>SUMPRODUCT(MOD(C444:H444,2))</f>
        <v>2</v>
      </c>
      <c r="O444">
        <f>6-N444</f>
        <v>4</v>
      </c>
      <c r="P444">
        <f>COUNTIF(C444:H444,"&lt;=14")</f>
        <v>2</v>
      </c>
      <c r="Q444">
        <f>COUNTIF(C444:H444,"&gt;=15")</f>
        <v>4</v>
      </c>
      <c r="R444">
        <f>SUMPRODUCT(--(D444:H444-C444:G444=1))</f>
        <v>1</v>
      </c>
      <c r="S444">
        <f>SUMPRODUCT(COUNTIF(C445:H445,C444:H444))</f>
        <v>0</v>
      </c>
      <c r="T444">
        <f>AVERAGE(K444:K448)</f>
        <v>100</v>
      </c>
      <c r="U444">
        <f>AVERAGE(K444:K463)</f>
        <v>100</v>
      </c>
      <c r="V444">
        <f>T444-U444</f>
        <v>0</v>
      </c>
      <c r="W444" t="str">
        <f>IF(T444&gt;U444,"EXPANDING (ABOVE TREND)",IF(T444&lt;U444,"CONTRACTING (BELOW TREND)","NEUTRAL"))</f>
        <v>NEUTRAL</v>
      </c>
    </row>
    <row r="445">
      <c r="A445">
        <v>30</v>
      </c>
      <c r="B445" t="str">
        <v>2022-06-28</v>
      </c>
      <c r="C445">
        <v>2</v>
      </c>
      <c r="D445">
        <v>4</v>
      </c>
      <c r="E445">
        <v>5</v>
      </c>
      <c r="F445">
        <v>6</v>
      </c>
      <c r="G445">
        <v>21</v>
      </c>
      <c r="H445">
        <v>22</v>
      </c>
      <c r="I445">
        <v>3</v>
      </c>
      <c r="J445" t="str">
        <v>2 - 4 - 5 - 6 - 21 - 22 [CB: 3]</v>
      </c>
      <c r="K445">
        <f>SUM(C445:H445)</f>
        <v>60</v>
      </c>
      <c r="L445">
        <f>AVERAGE(C445:H445)</f>
        <v>10</v>
      </c>
      <c r="M445">
        <f>MAX(C445:H445)-MIN(C445:H445)</f>
        <v>20</v>
      </c>
      <c r="N445">
        <f>SUMPRODUCT(MOD(C445:H445,2))</f>
        <v>2</v>
      </c>
      <c r="O445">
        <f>6-N445</f>
        <v>4</v>
      </c>
      <c r="P445">
        <f>COUNTIF(C445:H445,"&lt;=14")</f>
        <v>4</v>
      </c>
      <c r="Q445">
        <f>COUNTIF(C445:H445,"&gt;=15")</f>
        <v>2</v>
      </c>
      <c r="R445">
        <f>SUMPRODUCT(--(D445:H445-C445:G445=1))</f>
        <v>3</v>
      </c>
      <c r="S445">
        <f>SUMPRODUCT(COUNTIF(C446:H446,C445:H445))</f>
        <v>3</v>
      </c>
      <c r="T445">
        <f>AVERAGE(K445:K449)</f>
        <v>60</v>
      </c>
      <c r="U445">
        <f>AVERAGE(K445:K464)</f>
        <v>60</v>
      </c>
      <c r="V445">
        <f>T445-U445</f>
        <v>0</v>
      </c>
      <c r="W445" t="str">
        <f>IF(T445&gt;U445,"EXPANDING (ABOVE TREND)",IF(T445&lt;U445,"CONTRACTING (BELOW TREND)","NEUTRAL"))</f>
        <v>NEUTRAL</v>
      </c>
    </row>
    <row r="446">
      <c r="A446">
        <v>29</v>
      </c>
      <c r="B446" t="str">
        <v>2022-06-24</v>
      </c>
      <c r="C446">
        <v>2</v>
      </c>
      <c r="D446">
        <v>6</v>
      </c>
      <c r="E446">
        <v>10</v>
      </c>
      <c r="F446">
        <v>11</v>
      </c>
      <c r="G446">
        <v>22</v>
      </c>
      <c r="H446">
        <v>25</v>
      </c>
      <c r="I446">
        <v>3</v>
      </c>
      <c r="J446" t="str">
        <v>2 - 6 - 10 - 11 - 22 - 25 [CB: 3]</v>
      </c>
      <c r="K446">
        <f>SUM(C446:H446)</f>
        <v>76</v>
      </c>
      <c r="L446">
        <f>AVERAGE(C446:H446)</f>
        <v>12.7</v>
      </c>
      <c r="M446">
        <f>MAX(C446:H446)-MIN(C446:H446)</f>
        <v>23</v>
      </c>
      <c r="N446">
        <f>SUMPRODUCT(MOD(C446:H446,2))</f>
        <v>2</v>
      </c>
      <c r="O446">
        <f>6-N446</f>
        <v>4</v>
      </c>
      <c r="P446">
        <f>COUNTIF(C446:H446,"&lt;=14")</f>
        <v>4</v>
      </c>
      <c r="Q446">
        <f>COUNTIF(C446:H446,"&gt;=15")</f>
        <v>2</v>
      </c>
      <c r="R446">
        <f>SUMPRODUCT(--(D446:H446-C446:G446=1))</f>
        <v>1</v>
      </c>
      <c r="S446">
        <f>SUMPRODUCT(COUNTIF(C447:H447,C446:H446))</f>
        <v>0</v>
      </c>
      <c r="T446">
        <f>AVERAGE(K446:K450)</f>
        <v>76</v>
      </c>
      <c r="U446">
        <f>AVERAGE(K446:K465)</f>
        <v>76</v>
      </c>
      <c r="V446">
        <f>T446-U446</f>
        <v>0</v>
      </c>
      <c r="W446" t="str">
        <f>IF(T446&gt;U446,"EXPANDING (ABOVE TREND)",IF(T446&lt;U446,"CONTRACTING (BELOW TREND)","NEUTRAL"))</f>
        <v>NEUTRAL</v>
      </c>
    </row>
    <row r="447">
      <c r="A447">
        <v>28</v>
      </c>
      <c r="B447" t="str">
        <v>2022-06-21</v>
      </c>
      <c r="C447">
        <v>3</v>
      </c>
      <c r="D447">
        <v>7</v>
      </c>
      <c r="E447">
        <v>8</v>
      </c>
      <c r="F447">
        <v>13</v>
      </c>
      <c r="G447">
        <v>14</v>
      </c>
      <c r="H447">
        <v>15</v>
      </c>
      <c r="I447">
        <v>1</v>
      </c>
      <c r="J447" t="str">
        <v>3 - 7 - 8 - 13 - 14 - 15 [CB: 1]</v>
      </c>
      <c r="K447">
        <f>SUM(C447:H447)</f>
        <v>60</v>
      </c>
      <c r="L447">
        <f>AVERAGE(C447:H447)</f>
        <v>10</v>
      </c>
      <c r="M447">
        <f>MAX(C447:H447)-MIN(C447:H447)</f>
        <v>12</v>
      </c>
      <c r="N447">
        <f>SUMPRODUCT(MOD(C447:H447,2))</f>
        <v>4</v>
      </c>
      <c r="O447">
        <f>6-N447</f>
        <v>2</v>
      </c>
      <c r="P447">
        <f>COUNTIF(C447:H447,"&lt;=14")</f>
        <v>5</v>
      </c>
      <c r="Q447">
        <f>COUNTIF(C447:H447,"&gt;=15")</f>
        <v>1</v>
      </c>
      <c r="R447">
        <f>SUMPRODUCT(--(D447:H447-C447:G447=1))</f>
        <v>3</v>
      </c>
      <c r="S447">
        <f>SUMPRODUCT(COUNTIF(C448:H448,C447:H447))</f>
        <v>4</v>
      </c>
      <c r="T447">
        <f>AVERAGE(K447:K451)</f>
        <v>60</v>
      </c>
      <c r="U447">
        <f>AVERAGE(K447:K466)</f>
        <v>60</v>
      </c>
      <c r="V447">
        <f>T447-U447</f>
        <v>0</v>
      </c>
      <c r="W447" t="str">
        <f>IF(T447&gt;U447,"EXPANDING (ABOVE TREND)",IF(T447&lt;U447,"CONTRACTING (BELOW TREND)","NEUTRAL"))</f>
        <v>NEUTRAL</v>
      </c>
    </row>
    <row r="448">
      <c r="A448">
        <v>27</v>
      </c>
      <c r="B448" t="str">
        <v>2022-06-17</v>
      </c>
      <c r="C448">
        <v>7</v>
      </c>
      <c r="D448">
        <v>8</v>
      </c>
      <c r="E448">
        <v>11</v>
      </c>
      <c r="F448">
        <v>13</v>
      </c>
      <c r="G448">
        <v>15</v>
      </c>
      <c r="H448">
        <v>26</v>
      </c>
      <c r="I448">
        <v>2</v>
      </c>
      <c r="J448" t="str">
        <v>7 - 8 - 11 - 13 - 15 - 26 [CB: 2]</v>
      </c>
      <c r="K448">
        <f>SUM(C448:H448)</f>
        <v>80</v>
      </c>
      <c r="L448">
        <f>AVERAGE(C448:H448)</f>
        <v>13.3</v>
      </c>
      <c r="M448">
        <f>MAX(C448:H448)-MIN(C448:H448)</f>
        <v>19</v>
      </c>
      <c r="N448">
        <f>SUMPRODUCT(MOD(C448:H448,2))</f>
        <v>4</v>
      </c>
      <c r="O448">
        <f>6-N448</f>
        <v>2</v>
      </c>
      <c r="P448">
        <f>COUNTIF(C448:H448,"&lt;=14")</f>
        <v>4</v>
      </c>
      <c r="Q448">
        <f>COUNTIF(C448:H448,"&gt;=15")</f>
        <v>2</v>
      </c>
      <c r="R448">
        <f>SUMPRODUCT(--(D448:H448-C448:G448=1))</f>
        <v>1</v>
      </c>
      <c r="S448">
        <f>SUMPRODUCT(COUNTIF(C449:H449,C448:H448))</f>
        <v>2</v>
      </c>
      <c r="T448">
        <f>AVERAGE(K448:K452)</f>
        <v>80</v>
      </c>
      <c r="U448">
        <f>AVERAGE(K448:K467)</f>
        <v>80</v>
      </c>
      <c r="V448">
        <f>T448-U448</f>
        <v>0</v>
      </c>
      <c r="W448" t="str">
        <f>IF(T448&gt;U448,"EXPANDING (ABOVE TREND)",IF(T448&lt;U448,"CONTRACTING (BELOW TREND)","NEUTRAL"))</f>
        <v>NEUTRAL</v>
      </c>
    </row>
    <row r="449">
      <c r="A449">
        <v>26</v>
      </c>
      <c r="B449" t="str">
        <v>2022-06-14</v>
      </c>
      <c r="C449">
        <v>8</v>
      </c>
      <c r="D449">
        <v>9</v>
      </c>
      <c r="E449">
        <v>11</v>
      </c>
      <c r="F449">
        <v>16</v>
      </c>
      <c r="G449">
        <v>20</v>
      </c>
      <c r="H449">
        <v>21</v>
      </c>
      <c r="I449">
        <v>2</v>
      </c>
      <c r="J449" t="str">
        <v>8 - 9 - 11 - 16 - 20 - 21 [CB: 2]</v>
      </c>
      <c r="K449">
        <f>SUM(C449:H449)</f>
        <v>85</v>
      </c>
      <c r="L449">
        <f>AVERAGE(C449:H449)</f>
        <v>14.2</v>
      </c>
      <c r="M449">
        <f>MAX(C449:H449)-MIN(C449:H449)</f>
        <v>13</v>
      </c>
      <c r="N449">
        <f>SUMPRODUCT(MOD(C449:H449,2))</f>
        <v>3</v>
      </c>
      <c r="O449">
        <f>6-N449</f>
        <v>3</v>
      </c>
      <c r="P449">
        <f>COUNTIF(C449:H449,"&lt;=14")</f>
        <v>3</v>
      </c>
      <c r="Q449">
        <f>COUNTIF(C449:H449,"&gt;=15")</f>
        <v>3</v>
      </c>
      <c r="R449">
        <f>SUMPRODUCT(--(D449:H449-C449:G449=1))</f>
        <v>2</v>
      </c>
      <c r="S449">
        <f>SUMPRODUCT(COUNTIF(C450:H450,C449:H449))</f>
        <v>1</v>
      </c>
      <c r="T449">
        <f>AVERAGE(K449:K453)</f>
        <v>85</v>
      </c>
      <c r="U449">
        <f>AVERAGE(K449:K468)</f>
        <v>85</v>
      </c>
      <c r="V449">
        <f>T449-U449</f>
        <v>0</v>
      </c>
      <c r="W449" t="str">
        <f>IF(T449&gt;U449,"EXPANDING (ABOVE TREND)",IF(T449&lt;U449,"CONTRACTING (BELOW TREND)","NEUTRAL"))</f>
        <v>NEUTRAL</v>
      </c>
    </row>
    <row r="450">
      <c r="A450">
        <v>25</v>
      </c>
      <c r="B450" t="str">
        <v>2022-06-10</v>
      </c>
      <c r="C450">
        <v>1</v>
      </c>
      <c r="D450">
        <v>3</v>
      </c>
      <c r="E450">
        <v>7</v>
      </c>
      <c r="F450">
        <v>9</v>
      </c>
      <c r="G450">
        <v>10</v>
      </c>
      <c r="H450">
        <v>27</v>
      </c>
      <c r="I450">
        <v>1</v>
      </c>
      <c r="J450" t="str">
        <v>1 - 3 - 7 - 9 - 10 - 27 [CB: 1]</v>
      </c>
      <c r="K450">
        <f>SUM(C450:H450)</f>
        <v>57</v>
      </c>
      <c r="L450">
        <f>AVERAGE(C450:H450)</f>
        <v>9.5</v>
      </c>
      <c r="M450">
        <f>MAX(C450:H450)-MIN(C450:H450)</f>
        <v>26</v>
      </c>
      <c r="N450">
        <f>SUMPRODUCT(MOD(C450:H450,2))</f>
        <v>5</v>
      </c>
      <c r="O450">
        <f>6-N450</f>
        <v>1</v>
      </c>
      <c r="P450">
        <f>COUNTIF(C450:H450,"&lt;=14")</f>
        <v>5</v>
      </c>
      <c r="Q450">
        <f>COUNTIF(C450:H450,"&gt;=15")</f>
        <v>1</v>
      </c>
      <c r="R450">
        <f>SUMPRODUCT(--(D450:H450-C450:G450=1))</f>
        <v>1</v>
      </c>
      <c r="S450">
        <f>SUMPRODUCT(COUNTIF(C451:H451,C450:H450))</f>
        <v>1</v>
      </c>
      <c r="T450">
        <f>AVERAGE(K450:K454)</f>
        <v>57</v>
      </c>
      <c r="U450">
        <f>AVERAGE(K450:K469)</f>
        <v>57</v>
      </c>
      <c r="V450">
        <f>T450-U450</f>
        <v>0</v>
      </c>
      <c r="W450" t="str">
        <f>IF(T450&gt;U450,"EXPANDING (ABOVE TREND)",IF(T450&lt;U450,"CONTRACTING (BELOW TREND)","NEUTRAL"))</f>
        <v>NEUTRAL</v>
      </c>
    </row>
    <row r="451">
      <c r="A451">
        <v>24</v>
      </c>
      <c r="B451" t="str">
        <v>2022-06-07</v>
      </c>
      <c r="C451">
        <v>1</v>
      </c>
      <c r="D451">
        <v>5</v>
      </c>
      <c r="E451">
        <v>17</v>
      </c>
      <c r="F451">
        <v>20</v>
      </c>
      <c r="G451">
        <v>22</v>
      </c>
      <c r="H451">
        <v>23</v>
      </c>
      <c r="I451">
        <v>1</v>
      </c>
      <c r="J451" t="str">
        <v>1 - 5 - 17 - 20 - 22 - 23 [CB: 1]</v>
      </c>
      <c r="K451">
        <f>SUM(C451:H451)</f>
        <v>88</v>
      </c>
      <c r="L451">
        <f>AVERAGE(C451:H451)</f>
        <v>14.7</v>
      </c>
      <c r="M451">
        <f>MAX(C451:H451)-MIN(C451:H451)</f>
        <v>22</v>
      </c>
      <c r="N451">
        <f>SUMPRODUCT(MOD(C451:H451,2))</f>
        <v>4</v>
      </c>
      <c r="O451">
        <f>6-N451</f>
        <v>2</v>
      </c>
      <c r="P451">
        <f>COUNTIF(C451:H451,"&lt;=14")</f>
        <v>2</v>
      </c>
      <c r="Q451">
        <f>COUNTIF(C451:H451,"&gt;=15")</f>
        <v>4</v>
      </c>
      <c r="R451">
        <f>SUMPRODUCT(--(D451:H451-C451:G451=1))</f>
        <v>1</v>
      </c>
      <c r="S451">
        <f>SUMPRODUCT(COUNTIF(C452:H452,C451:H451))</f>
        <v>1</v>
      </c>
      <c r="T451">
        <f>AVERAGE(K451:K455)</f>
        <v>88</v>
      </c>
      <c r="U451">
        <f>AVERAGE(K451:K470)</f>
        <v>88</v>
      </c>
      <c r="V451">
        <f>T451-U451</f>
        <v>0</v>
      </c>
      <c r="W451" t="str">
        <f>IF(T451&gt;U451,"EXPANDING (ABOVE TREND)",IF(T451&lt;U451,"CONTRACTING (BELOW TREND)","NEUTRAL"))</f>
        <v>NEUTRAL</v>
      </c>
    </row>
    <row r="452">
      <c r="A452">
        <v>23</v>
      </c>
      <c r="B452" t="str">
        <v>2022-06-03</v>
      </c>
      <c r="C452">
        <v>2</v>
      </c>
      <c r="D452">
        <v>6</v>
      </c>
      <c r="E452">
        <v>8</v>
      </c>
      <c r="F452">
        <v>10</v>
      </c>
      <c r="G452">
        <v>17</v>
      </c>
      <c r="H452">
        <v>26</v>
      </c>
      <c r="I452">
        <v>3</v>
      </c>
      <c r="J452" t="str">
        <v>2 - 6 - 8 - 10 - 17 - 26 [CB: 3]</v>
      </c>
      <c r="K452">
        <f>SUM(C452:H452)</f>
        <v>69</v>
      </c>
      <c r="L452">
        <f>AVERAGE(C452:H452)</f>
        <v>11.5</v>
      </c>
      <c r="M452">
        <f>MAX(C452:H452)-MIN(C452:H452)</f>
        <v>24</v>
      </c>
      <c r="N452">
        <f>SUMPRODUCT(MOD(C452:H452,2))</f>
        <v>1</v>
      </c>
      <c r="O452">
        <f>6-N452</f>
        <v>5</v>
      </c>
      <c r="P452">
        <f>COUNTIF(C452:H452,"&lt;=14")</f>
        <v>4</v>
      </c>
      <c r="Q452">
        <f>COUNTIF(C452:H452,"&gt;=15")</f>
        <v>2</v>
      </c>
      <c r="R452">
        <f>SUMPRODUCT(--(D452:H452-C452:G452=1))</f>
        <v>0</v>
      </c>
      <c r="S452">
        <f>SUMPRODUCT(COUNTIF(C453:H453,C452:H452))</f>
        <v>1</v>
      </c>
      <c r="T452">
        <f>AVERAGE(K452:K456)</f>
        <v>69</v>
      </c>
      <c r="U452">
        <f>AVERAGE(K452:K471)</f>
        <v>69</v>
      </c>
      <c r="V452">
        <f>T452-U452</f>
        <v>0</v>
      </c>
      <c r="W452" t="str">
        <f>IF(T452&gt;U452,"EXPANDING (ABOVE TREND)",IF(T452&lt;U452,"CONTRACTING (BELOW TREND)","NEUTRAL"))</f>
        <v>NEUTRAL</v>
      </c>
    </row>
    <row r="453">
      <c r="A453">
        <v>22</v>
      </c>
      <c r="B453" t="str">
        <v>2022-05-31</v>
      </c>
      <c r="C453">
        <v>4</v>
      </c>
      <c r="D453">
        <v>6</v>
      </c>
      <c r="E453">
        <v>7</v>
      </c>
      <c r="F453">
        <v>23</v>
      </c>
      <c r="G453">
        <v>24</v>
      </c>
      <c r="H453">
        <v>25</v>
      </c>
      <c r="I453">
        <v>1</v>
      </c>
      <c r="J453" t="str">
        <v>4 - 6 - 7 - 23 - 24 - 25 [CB: 1]</v>
      </c>
      <c r="K453">
        <f>SUM(C453:H453)</f>
        <v>89</v>
      </c>
      <c r="L453">
        <f>AVERAGE(C453:H453)</f>
        <v>14.8</v>
      </c>
      <c r="M453">
        <f>MAX(C453:H453)-MIN(C453:H453)</f>
        <v>21</v>
      </c>
      <c r="N453">
        <f>SUMPRODUCT(MOD(C453:H453,2))</f>
        <v>3</v>
      </c>
      <c r="O453">
        <f>6-N453</f>
        <v>3</v>
      </c>
      <c r="P453">
        <f>COUNTIF(C453:H453,"&lt;=14")</f>
        <v>3</v>
      </c>
      <c r="Q453">
        <f>COUNTIF(C453:H453,"&gt;=15")</f>
        <v>3</v>
      </c>
      <c r="R453">
        <f>SUMPRODUCT(--(D453:H453-C453:G453=1))</f>
        <v>3</v>
      </c>
      <c r="S453">
        <f>SUMPRODUCT(COUNTIF(C454:H454,C453:H453))</f>
        <v>2</v>
      </c>
      <c r="T453">
        <f>AVERAGE(K453:K457)</f>
        <v>89</v>
      </c>
      <c r="U453">
        <f>AVERAGE(K453:K472)</f>
        <v>89</v>
      </c>
      <c r="V453">
        <f>T453-U453</f>
        <v>0</v>
      </c>
      <c r="W453" t="str">
        <f>IF(T453&gt;U453,"EXPANDING (ABOVE TREND)",IF(T453&lt;U453,"CONTRACTING (BELOW TREND)","NEUTRAL"))</f>
        <v>NEUTRAL</v>
      </c>
    </row>
    <row r="454">
      <c r="A454">
        <v>21</v>
      </c>
      <c r="B454" t="str">
        <v>2022-05-27</v>
      </c>
      <c r="C454">
        <v>4</v>
      </c>
      <c r="D454">
        <v>6</v>
      </c>
      <c r="E454">
        <v>8</v>
      </c>
      <c r="F454">
        <v>9</v>
      </c>
      <c r="G454">
        <v>14</v>
      </c>
      <c r="H454">
        <v>19</v>
      </c>
      <c r="I454">
        <v>3</v>
      </c>
      <c r="J454" t="str">
        <v>4 - 6 - 8 - 9 - 14 - 19 [CB: 3]</v>
      </c>
      <c r="K454">
        <f>SUM(C454:H454)</f>
        <v>60</v>
      </c>
      <c r="L454">
        <f>AVERAGE(C454:H454)</f>
        <v>10</v>
      </c>
      <c r="M454">
        <f>MAX(C454:H454)-MIN(C454:H454)</f>
        <v>15</v>
      </c>
      <c r="N454">
        <f>SUMPRODUCT(MOD(C454:H454,2))</f>
        <v>2</v>
      </c>
      <c r="O454">
        <f>6-N454</f>
        <v>4</v>
      </c>
      <c r="P454">
        <f>COUNTIF(C454:H454,"&lt;=14")</f>
        <v>5</v>
      </c>
      <c r="Q454">
        <f>COUNTIF(C454:H454,"&gt;=15")</f>
        <v>1</v>
      </c>
      <c r="R454">
        <f>SUMPRODUCT(--(D454:H454-C454:G454=1))</f>
        <v>1</v>
      </c>
      <c r="S454">
        <f>SUMPRODUCT(COUNTIF(C455:H455,C454:H454))</f>
        <v>1</v>
      </c>
      <c r="T454">
        <f>AVERAGE(K454:K458)</f>
        <v>60</v>
      </c>
      <c r="U454">
        <f>AVERAGE(K454:K473)</f>
        <v>60</v>
      </c>
      <c r="V454">
        <f>T454-U454</f>
        <v>0</v>
      </c>
      <c r="W454" t="str">
        <f>IF(T454&gt;U454,"EXPANDING (ABOVE TREND)",IF(T454&lt;U454,"CONTRACTING (BELOW TREND)","NEUTRAL"))</f>
        <v>NEUTRAL</v>
      </c>
    </row>
    <row r="455">
      <c r="A455">
        <v>20</v>
      </c>
      <c r="B455" t="str">
        <v>2022-05-24</v>
      </c>
      <c r="C455">
        <v>2</v>
      </c>
      <c r="D455">
        <v>4</v>
      </c>
      <c r="E455">
        <v>12</v>
      </c>
      <c r="F455">
        <v>16</v>
      </c>
      <c r="G455">
        <v>20</v>
      </c>
      <c r="H455">
        <v>24</v>
      </c>
      <c r="I455">
        <v>1</v>
      </c>
      <c r="J455" t="str">
        <v>2 - 4 - 12 - 16 - 20 - 24 [CB: 1]</v>
      </c>
      <c r="K455">
        <f>SUM(C455:H455)</f>
        <v>78</v>
      </c>
      <c r="L455">
        <f>AVERAGE(C455:H455)</f>
        <v>13</v>
      </c>
      <c r="M455">
        <f>MAX(C455:H455)-MIN(C455:H455)</f>
        <v>22</v>
      </c>
      <c r="N455">
        <f>SUMPRODUCT(MOD(C455:H455,2))</f>
        <v>0</v>
      </c>
      <c r="O455">
        <f>6-N455</f>
        <v>6</v>
      </c>
      <c r="P455">
        <f>COUNTIF(C455:H455,"&lt;=14")</f>
        <v>3</v>
      </c>
      <c r="Q455">
        <f>COUNTIF(C455:H455,"&gt;=15")</f>
        <v>3</v>
      </c>
      <c r="R455">
        <f>SUMPRODUCT(--(D455:H455-C455:G455=1))</f>
        <v>0</v>
      </c>
      <c r="S455">
        <f>SUMPRODUCT(COUNTIF(C456:H456,C455:H455))</f>
        <v>3</v>
      </c>
      <c r="T455">
        <f>AVERAGE(K455:K459)</f>
        <v>78</v>
      </c>
      <c r="U455">
        <f>AVERAGE(K455:K474)</f>
        <v>78</v>
      </c>
      <c r="V455">
        <f>T455-U455</f>
        <v>0</v>
      </c>
      <c r="W455" t="str">
        <f>IF(T455&gt;U455,"EXPANDING (ABOVE TREND)",IF(T455&lt;U455,"CONTRACTING (BELOW TREND)","NEUTRAL"))</f>
        <v>NEUTRAL</v>
      </c>
    </row>
    <row r="456">
      <c r="A456">
        <v>19</v>
      </c>
      <c r="B456" t="str">
        <v>2022-05-20</v>
      </c>
      <c r="C456">
        <v>5</v>
      </c>
      <c r="D456">
        <v>11</v>
      </c>
      <c r="E456">
        <v>16</v>
      </c>
      <c r="F456">
        <v>20</v>
      </c>
      <c r="G456">
        <v>24</v>
      </c>
      <c r="H456">
        <v>27</v>
      </c>
      <c r="I456">
        <v>2</v>
      </c>
      <c r="J456" t="str">
        <v>5 - 11 - 16 - 20 - 24 - 27 [CB: 2]</v>
      </c>
      <c r="K456">
        <f>SUM(C456:H456)</f>
        <v>103</v>
      </c>
      <c r="L456">
        <f>AVERAGE(C456:H456)</f>
        <v>17.2</v>
      </c>
      <c r="M456">
        <f>MAX(C456:H456)-MIN(C456:H456)</f>
        <v>22</v>
      </c>
      <c r="N456">
        <f>SUMPRODUCT(MOD(C456:H456,2))</f>
        <v>3</v>
      </c>
      <c r="O456">
        <f>6-N456</f>
        <v>3</v>
      </c>
      <c r="P456">
        <f>COUNTIF(C456:H456,"&lt;=14")</f>
        <v>2</v>
      </c>
      <c r="Q456">
        <f>COUNTIF(C456:H456,"&gt;=15")</f>
        <v>4</v>
      </c>
      <c r="R456">
        <f>SUMPRODUCT(--(D456:H456-C456:G456=1))</f>
        <v>0</v>
      </c>
      <c r="S456">
        <f>SUMPRODUCT(COUNTIF(C457:H457,C456:H456))</f>
        <v>2</v>
      </c>
      <c r="T456">
        <f>AVERAGE(K456:K460)</f>
        <v>103</v>
      </c>
      <c r="U456">
        <f>AVERAGE(K456:K474)</f>
        <v>103</v>
      </c>
      <c r="V456">
        <f>T456-U456</f>
        <v>0</v>
      </c>
      <c r="W456" t="str">
        <f>IF(T456&gt;U456,"EXPANDING (ABOVE TREND)",IF(T456&lt;U456,"CONTRACTING (BELOW TREND)","NEUTRAL"))</f>
        <v>NEUTRAL</v>
      </c>
    </row>
    <row r="457">
      <c r="A457">
        <v>18</v>
      </c>
      <c r="B457" t="str">
        <v>2022-05-17</v>
      </c>
      <c r="C457">
        <v>2</v>
      </c>
      <c r="D457">
        <v>7</v>
      </c>
      <c r="E457">
        <v>12</v>
      </c>
      <c r="F457">
        <v>20</v>
      </c>
      <c r="G457">
        <v>25</v>
      </c>
      <c r="H457">
        <v>27</v>
      </c>
      <c r="I457">
        <v>1</v>
      </c>
      <c r="J457" t="str">
        <v>2 - 7 - 12 - 20 - 25 - 27 [CB: 1]</v>
      </c>
      <c r="K457">
        <f>SUM(C457:H457)</f>
        <v>93</v>
      </c>
      <c r="L457">
        <f>AVERAGE(C457:H457)</f>
        <v>15.5</v>
      </c>
      <c r="M457">
        <f>MAX(C457:H457)-MIN(C457:H457)</f>
        <v>25</v>
      </c>
      <c r="N457">
        <f>SUMPRODUCT(MOD(C457:H457,2))</f>
        <v>3</v>
      </c>
      <c r="O457">
        <f>6-N457</f>
        <v>3</v>
      </c>
      <c r="P457">
        <f>COUNTIF(C457:H457,"&lt;=14")</f>
        <v>3</v>
      </c>
      <c r="Q457">
        <f>COUNTIF(C457:H457,"&gt;=15")</f>
        <v>3</v>
      </c>
      <c r="R457">
        <f>SUMPRODUCT(--(D457:H457-C457:G457=1))</f>
        <v>0</v>
      </c>
      <c r="S457">
        <f>SUMPRODUCT(COUNTIF(C458:H458,C457:H457))</f>
        <v>1</v>
      </c>
      <c r="T457">
        <f>AVERAGE(K457:K461)</f>
        <v>93</v>
      </c>
      <c r="U457">
        <f>AVERAGE(K457:K474)</f>
        <v>93</v>
      </c>
      <c r="V457">
        <f>T457-U457</f>
        <v>0</v>
      </c>
      <c r="W457" t="str">
        <f>IF(T457&gt;U457,"EXPANDING (ABOVE TREND)",IF(T457&lt;U457,"CONTRACTING (BELOW TREND)","NEUTRAL"))</f>
        <v>NEUTRAL</v>
      </c>
    </row>
    <row r="458">
      <c r="A458">
        <v>17</v>
      </c>
      <c r="B458" t="str">
        <v>2022-05-13</v>
      </c>
      <c r="C458">
        <v>4</v>
      </c>
      <c r="D458">
        <v>9</v>
      </c>
      <c r="E458">
        <v>12</v>
      </c>
      <c r="F458">
        <v>18</v>
      </c>
      <c r="G458">
        <v>21</v>
      </c>
      <c r="H458">
        <v>28</v>
      </c>
      <c r="I458">
        <v>3</v>
      </c>
      <c r="J458" t="str">
        <v>4 - 9 - 12 - 18 - 21 - 28 [CB: 3]</v>
      </c>
      <c r="K458">
        <f>SUM(C458:H458)</f>
        <v>92</v>
      </c>
      <c r="L458">
        <f>AVERAGE(C458:H458)</f>
        <v>15.3</v>
      </c>
      <c r="M458">
        <f>MAX(C458:H458)-MIN(C458:H458)</f>
        <v>24</v>
      </c>
      <c r="N458">
        <f>SUMPRODUCT(MOD(C458:H458,2))</f>
        <v>2</v>
      </c>
      <c r="O458">
        <f>6-N458</f>
        <v>4</v>
      </c>
      <c r="P458">
        <f>COUNTIF(C458:H458,"&lt;=14")</f>
        <v>3</v>
      </c>
      <c r="Q458">
        <f>COUNTIF(C458:H458,"&gt;=15")</f>
        <v>3</v>
      </c>
      <c r="R458">
        <f>SUMPRODUCT(--(D458:H458-C458:G458=1))</f>
        <v>0</v>
      </c>
      <c r="S458">
        <f>SUMPRODUCT(COUNTIF(C459:H459,C458:H458))</f>
        <v>1</v>
      </c>
      <c r="T458">
        <f>AVERAGE(K458:K462)</f>
        <v>92</v>
      </c>
      <c r="U458">
        <f>AVERAGE(K458:K474)</f>
        <v>92</v>
      </c>
      <c r="V458">
        <f>T458-U458</f>
        <v>0</v>
      </c>
      <c r="W458" t="str">
        <f>IF(T458&gt;U458,"EXPANDING (ABOVE TREND)",IF(T458&lt;U458,"CONTRACTING (BELOW TREND)","NEUTRAL"))</f>
        <v>NEUTRAL</v>
      </c>
    </row>
    <row r="459">
      <c r="A459">
        <v>16</v>
      </c>
      <c r="B459" t="str">
        <v>2022-05-10</v>
      </c>
      <c r="C459">
        <v>4</v>
      </c>
      <c r="D459">
        <v>6</v>
      </c>
      <c r="E459">
        <v>11</v>
      </c>
      <c r="F459">
        <v>15</v>
      </c>
      <c r="G459">
        <v>19</v>
      </c>
      <c r="H459">
        <v>26</v>
      </c>
      <c r="I459">
        <v>3</v>
      </c>
      <c r="J459" t="str">
        <v>4 - 6 - 11 - 15 - 19 - 26 [CB: 3]</v>
      </c>
      <c r="K459">
        <f>SUM(C459:H459)</f>
        <v>81</v>
      </c>
      <c r="L459">
        <f>AVERAGE(C459:H459)</f>
        <v>13.5</v>
      </c>
      <c r="M459">
        <f>MAX(C459:H459)-MIN(C459:H459)</f>
        <v>22</v>
      </c>
      <c r="N459">
        <f>SUMPRODUCT(MOD(C459:H459,2))</f>
        <v>3</v>
      </c>
      <c r="O459">
        <f>6-N459</f>
        <v>3</v>
      </c>
      <c r="P459">
        <f>COUNTIF(C459:H459,"&lt;=14")</f>
        <v>3</v>
      </c>
      <c r="Q459">
        <f>COUNTIF(C459:H459,"&gt;=15")</f>
        <v>3</v>
      </c>
      <c r="R459">
        <f>SUMPRODUCT(--(D459:H459-C459:G459=1))</f>
        <v>0</v>
      </c>
      <c r="S459">
        <f>SUMPRODUCT(COUNTIF(C460:H460,C459:H459))</f>
        <v>2</v>
      </c>
      <c r="T459">
        <f>AVERAGE(K459:K463)</f>
        <v>81</v>
      </c>
      <c r="U459">
        <f>AVERAGE(K459:K474)</f>
        <v>81</v>
      </c>
      <c r="V459">
        <f>T459-U459</f>
        <v>0</v>
      </c>
      <c r="W459" t="str">
        <f>IF(T459&gt;U459,"EXPANDING (ABOVE TREND)",IF(T459&lt;U459,"CONTRACTING (BELOW TREND)","NEUTRAL"))</f>
        <v>NEUTRAL</v>
      </c>
    </row>
    <row r="460">
      <c r="A460">
        <v>15</v>
      </c>
      <c r="B460" t="str">
        <v>2022-05-06</v>
      </c>
      <c r="C460">
        <v>3</v>
      </c>
      <c r="D460">
        <v>7</v>
      </c>
      <c r="E460">
        <v>11</v>
      </c>
      <c r="F460">
        <v>13</v>
      </c>
      <c r="G460">
        <v>15</v>
      </c>
      <c r="H460">
        <v>20</v>
      </c>
      <c r="I460">
        <v>3</v>
      </c>
      <c r="J460" t="str">
        <v>3 - 7 - 11 - 13 - 15 - 20 [CB: 3]</v>
      </c>
      <c r="K460">
        <f>SUM(C460:H460)</f>
        <v>69</v>
      </c>
      <c r="L460">
        <f>AVERAGE(C460:H460)</f>
        <v>11.5</v>
      </c>
      <c r="M460">
        <f>MAX(C460:H460)-MIN(C460:H460)</f>
        <v>17</v>
      </c>
      <c r="N460">
        <f>SUMPRODUCT(MOD(C460:H460,2))</f>
        <v>5</v>
      </c>
      <c r="O460">
        <f>6-N460</f>
        <v>1</v>
      </c>
      <c r="P460">
        <f>COUNTIF(C460:H460,"&lt;=14")</f>
        <v>4</v>
      </c>
      <c r="Q460">
        <f>COUNTIF(C460:H460,"&gt;=15")</f>
        <v>2</v>
      </c>
      <c r="R460">
        <f>SUMPRODUCT(--(D460:H460-C460:G460=1))</f>
        <v>0</v>
      </c>
      <c r="S460">
        <f>SUMPRODUCT(COUNTIF(C461:H461,C460:H460))</f>
        <v>0</v>
      </c>
      <c r="T460">
        <f>AVERAGE(K460:K464)</f>
        <v>69</v>
      </c>
      <c r="U460">
        <f>AVERAGE(K460:K474)</f>
        <v>69</v>
      </c>
      <c r="V460">
        <f>T460-U460</f>
        <v>0</v>
      </c>
      <c r="W460" t="str">
        <f>IF(T460&gt;U460,"EXPANDING (ABOVE TREND)",IF(T460&lt;U460,"CONTRACTING (BELOW TREND)","NEUTRAL"))</f>
        <v>NEUTRAL</v>
      </c>
    </row>
    <row r="461">
      <c r="A461">
        <v>14</v>
      </c>
      <c r="B461" t="str">
        <v>2022-05-03</v>
      </c>
      <c r="C461">
        <v>4</v>
      </c>
      <c r="D461">
        <v>5</v>
      </c>
      <c r="E461">
        <v>10</v>
      </c>
      <c r="F461">
        <v>16</v>
      </c>
      <c r="G461">
        <v>18</v>
      </c>
      <c r="H461">
        <v>25</v>
      </c>
      <c r="I461">
        <v>2</v>
      </c>
      <c r="J461" t="str">
        <v>4 - 5 - 10 - 16 - 18 - 25 [CB: 2]</v>
      </c>
      <c r="K461">
        <f>SUM(C461:H461)</f>
        <v>78</v>
      </c>
      <c r="L461">
        <f>AVERAGE(C461:H461)</f>
        <v>13</v>
      </c>
      <c r="M461">
        <f>MAX(C461:H461)-MIN(C461:H461)</f>
        <v>21</v>
      </c>
      <c r="N461">
        <f>SUMPRODUCT(MOD(C461:H461,2))</f>
        <v>2</v>
      </c>
      <c r="O461">
        <f>6-N461</f>
        <v>4</v>
      </c>
      <c r="P461">
        <f>COUNTIF(C461:H461,"&lt;=14")</f>
        <v>3</v>
      </c>
      <c r="Q461">
        <f>COUNTIF(C461:H461,"&gt;=15")</f>
        <v>3</v>
      </c>
      <c r="R461">
        <f>SUMPRODUCT(--(D461:H461-C461:G461=1))</f>
        <v>1</v>
      </c>
      <c r="S461">
        <f>SUMPRODUCT(COUNTIF(C462:H462,C461:H461))</f>
        <v>0</v>
      </c>
      <c r="T461">
        <f>AVERAGE(K461:K465)</f>
        <v>78</v>
      </c>
      <c r="U461">
        <f>AVERAGE(K461:K474)</f>
        <v>78</v>
      </c>
      <c r="V461">
        <f>T461-U461</f>
        <v>0</v>
      </c>
      <c r="W461" t="str">
        <f>IF(T461&gt;U461,"EXPANDING (ABOVE TREND)",IF(T461&lt;U461,"CONTRACTING (BELOW TREND)","NEUTRAL"))</f>
        <v>NEUTRAL</v>
      </c>
    </row>
    <row r="462">
      <c r="A462">
        <v>13</v>
      </c>
      <c r="B462" t="str">
        <v>2022-04-29</v>
      </c>
      <c r="C462">
        <v>7</v>
      </c>
      <c r="D462">
        <v>12</v>
      </c>
      <c r="E462">
        <v>13</v>
      </c>
      <c r="F462">
        <v>17</v>
      </c>
      <c r="G462">
        <v>24</v>
      </c>
      <c r="H462">
        <v>28</v>
      </c>
      <c r="I462">
        <v>2</v>
      </c>
      <c r="J462" t="str">
        <v>7 - 12 - 13 - 17 - 24 - 28 [CB: 2]</v>
      </c>
      <c r="K462">
        <f>SUM(C462:H462)</f>
        <v>101</v>
      </c>
      <c r="L462">
        <f>AVERAGE(C462:H462)</f>
        <v>16.8</v>
      </c>
      <c r="M462">
        <f>MAX(C462:H462)-MIN(C462:H462)</f>
        <v>21</v>
      </c>
      <c r="N462">
        <f>SUMPRODUCT(MOD(C462:H462,2))</f>
        <v>3</v>
      </c>
      <c r="O462">
        <f>6-N462</f>
        <v>3</v>
      </c>
      <c r="P462">
        <f>COUNTIF(C462:H462,"&lt;=14")</f>
        <v>3</v>
      </c>
      <c r="Q462">
        <f>COUNTIF(C462:H462,"&gt;=15")</f>
        <v>3</v>
      </c>
      <c r="R462">
        <f>SUMPRODUCT(--(D462:H462-C462:G462=1))</f>
        <v>1</v>
      </c>
      <c r="S462">
        <f>SUMPRODUCT(COUNTIF(C463:H463,C462:H462))</f>
        <v>2</v>
      </c>
      <c r="T462">
        <f>AVERAGE(K462:K466)</f>
        <v>101</v>
      </c>
      <c r="U462">
        <f>AVERAGE(K462:K474)</f>
        <v>101</v>
      </c>
      <c r="V462">
        <f>T462-U462</f>
        <v>0</v>
      </c>
      <c r="W462" t="str">
        <f>IF(T462&gt;U462,"EXPANDING (ABOVE TREND)",IF(T462&lt;U462,"CONTRACTING (BELOW TREND)","NEUTRAL"))</f>
        <v>NEUTRAL</v>
      </c>
    </row>
    <row r="463">
      <c r="A463">
        <v>12</v>
      </c>
      <c r="B463" t="str">
        <v>2022-04-26</v>
      </c>
      <c r="C463">
        <v>6</v>
      </c>
      <c r="D463">
        <v>10</v>
      </c>
      <c r="E463">
        <v>17</v>
      </c>
      <c r="F463">
        <v>19</v>
      </c>
      <c r="G463">
        <v>24</v>
      </c>
      <c r="H463">
        <v>25</v>
      </c>
      <c r="I463">
        <v>1</v>
      </c>
      <c r="J463" t="str">
        <v>6 - 10 - 17 - 19 - 24 - 25 [CB: 1]</v>
      </c>
      <c r="K463">
        <f>SUM(C463:H463)</f>
        <v>101</v>
      </c>
      <c r="L463">
        <f>AVERAGE(C463:H463)</f>
        <v>16.8</v>
      </c>
      <c r="M463">
        <f>MAX(C463:H463)-MIN(C463:H463)</f>
        <v>19</v>
      </c>
      <c r="N463">
        <f>SUMPRODUCT(MOD(C463:H463,2))</f>
        <v>3</v>
      </c>
      <c r="O463">
        <f>6-N463</f>
        <v>3</v>
      </c>
      <c r="P463">
        <f>COUNTIF(C463:H463,"&lt;=14")</f>
        <v>2</v>
      </c>
      <c r="Q463">
        <f>COUNTIF(C463:H463,"&gt;=15")</f>
        <v>4</v>
      </c>
      <c r="R463">
        <f>SUMPRODUCT(--(D463:H463-C463:G463=1))</f>
        <v>1</v>
      </c>
      <c r="S463">
        <f>SUMPRODUCT(COUNTIF(C464:H464,C463:H463))</f>
        <v>2</v>
      </c>
      <c r="T463">
        <f>AVERAGE(K463:K467)</f>
        <v>101</v>
      </c>
      <c r="U463">
        <f>AVERAGE(K463:K474)</f>
        <v>101</v>
      </c>
      <c r="V463">
        <f>T463-U463</f>
        <v>0</v>
      </c>
      <c r="W463" t="str">
        <f>IF(T463&gt;U463,"EXPANDING (ABOVE TREND)",IF(T463&lt;U463,"CONTRACTING (BELOW TREND)","NEUTRAL"))</f>
        <v>NEUTRAL</v>
      </c>
    </row>
    <row r="464">
      <c r="A464">
        <v>11</v>
      </c>
      <c r="B464" t="str">
        <v>2022-04-22</v>
      </c>
      <c r="C464">
        <v>1</v>
      </c>
      <c r="D464">
        <v>2</v>
      </c>
      <c r="E464">
        <v>4</v>
      </c>
      <c r="F464">
        <v>12</v>
      </c>
      <c r="G464">
        <v>17</v>
      </c>
      <c r="H464">
        <v>19</v>
      </c>
      <c r="I464">
        <v>2</v>
      </c>
      <c r="J464" t="str">
        <v>1 - 2 - 4 - 12 - 17 - 19 [CB: 2]</v>
      </c>
      <c r="K464">
        <f>SUM(C464:H464)</f>
        <v>55</v>
      </c>
      <c r="L464">
        <f>AVERAGE(C464:H464)</f>
        <v>9.2</v>
      </c>
      <c r="M464">
        <f>MAX(C464:H464)-MIN(C464:H464)</f>
        <v>18</v>
      </c>
      <c r="N464">
        <f>SUMPRODUCT(MOD(C464:H464,2))</f>
        <v>3</v>
      </c>
      <c r="O464">
        <f>6-N464</f>
        <v>3</v>
      </c>
      <c r="P464">
        <f>COUNTIF(C464:H464,"&lt;=14")</f>
        <v>4</v>
      </c>
      <c r="Q464">
        <f>COUNTIF(C464:H464,"&gt;=15")</f>
        <v>2</v>
      </c>
      <c r="R464">
        <f>SUMPRODUCT(--(D464:H464-C464:G464=1))</f>
        <v>1</v>
      </c>
      <c r="S464">
        <f>SUMPRODUCT(COUNTIF(C465:H465,C464:H464))</f>
        <v>1</v>
      </c>
      <c r="T464">
        <f>AVERAGE(K464:K468)</f>
        <v>55</v>
      </c>
      <c r="U464">
        <f>AVERAGE(K464:K474)</f>
        <v>55</v>
      </c>
      <c r="V464">
        <f>T464-U464</f>
        <v>0</v>
      </c>
      <c r="W464" t="str">
        <f>IF(T464&gt;U464,"EXPANDING (ABOVE TREND)",IF(T464&lt;U464,"CONTRACTING (BELOW TREND)","NEUTRAL"))</f>
        <v>NEUTRAL</v>
      </c>
    </row>
    <row r="465">
      <c r="A465">
        <v>10</v>
      </c>
      <c r="B465" t="str">
        <v>2022-04-19</v>
      </c>
      <c r="C465">
        <v>2</v>
      </c>
      <c r="D465">
        <v>7</v>
      </c>
      <c r="E465">
        <v>16</v>
      </c>
      <c r="F465">
        <v>21</v>
      </c>
      <c r="G465">
        <v>25</v>
      </c>
      <c r="H465">
        <v>26</v>
      </c>
      <c r="I465">
        <v>1</v>
      </c>
      <c r="J465" t="str">
        <v>2 - 7 - 16 - 21 - 25 - 26 [CB: 1]</v>
      </c>
      <c r="K465">
        <f>SUM(C465:H465)</f>
        <v>97</v>
      </c>
      <c r="L465">
        <f>AVERAGE(C465:H465)</f>
        <v>16.2</v>
      </c>
      <c r="M465">
        <f>MAX(C465:H465)-MIN(C465:H465)</f>
        <v>24</v>
      </c>
      <c r="N465">
        <f>SUMPRODUCT(MOD(C465:H465,2))</f>
        <v>3</v>
      </c>
      <c r="O465">
        <f>6-N465</f>
        <v>3</v>
      </c>
      <c r="P465">
        <f>COUNTIF(C465:H465,"&lt;=14")</f>
        <v>2</v>
      </c>
      <c r="Q465">
        <f>COUNTIF(C465:H465,"&gt;=15")</f>
        <v>4</v>
      </c>
      <c r="R465">
        <f>SUMPRODUCT(--(D465:H465-C465:G465=1))</f>
        <v>1</v>
      </c>
      <c r="S465">
        <f>SUMPRODUCT(COUNTIF(C466:H466,C465:H465))</f>
        <v>1</v>
      </c>
      <c r="T465">
        <f>AVERAGE(K465:K469)</f>
        <v>97</v>
      </c>
      <c r="U465">
        <f>AVERAGE(K465:K474)</f>
        <v>97</v>
      </c>
      <c r="V465">
        <f>T465-U465</f>
        <v>0</v>
      </c>
      <c r="W465" t="str">
        <f>IF(T465&gt;U465,"EXPANDING (ABOVE TREND)",IF(T465&lt;U465,"CONTRACTING (BELOW TREND)","NEUTRAL"))</f>
        <v>NEUTRAL</v>
      </c>
    </row>
    <row r="466">
      <c r="A466">
        <v>9</v>
      </c>
      <c r="B466" t="str">
        <v>2022-04-12</v>
      </c>
      <c r="C466">
        <v>1</v>
      </c>
      <c r="D466">
        <v>7</v>
      </c>
      <c r="E466">
        <v>12</v>
      </c>
      <c r="F466">
        <v>15</v>
      </c>
      <c r="G466">
        <v>18</v>
      </c>
      <c r="H466">
        <v>20</v>
      </c>
      <c r="I466">
        <v>3</v>
      </c>
      <c r="J466" t="str">
        <v>1 - 7 - 12 - 15 - 18 - 20 [CB: 3]</v>
      </c>
      <c r="K466">
        <f>SUM(C466:H466)</f>
        <v>73</v>
      </c>
      <c r="L466">
        <f>AVERAGE(C466:H466)</f>
        <v>12.2</v>
      </c>
      <c r="M466">
        <f>MAX(C466:H466)-MIN(C466:H466)</f>
        <v>19</v>
      </c>
      <c r="N466">
        <f>SUMPRODUCT(MOD(C466:H466,2))</f>
        <v>3</v>
      </c>
      <c r="O466">
        <f>6-N466</f>
        <v>3</v>
      </c>
      <c r="P466">
        <f>COUNTIF(C466:H466,"&lt;=14")</f>
        <v>3</v>
      </c>
      <c r="Q466">
        <f>COUNTIF(C466:H466,"&gt;=15")</f>
        <v>3</v>
      </c>
      <c r="R466">
        <f>SUMPRODUCT(--(D466:H466-C466:G466=1))</f>
        <v>0</v>
      </c>
      <c r="S466">
        <f>SUMPRODUCT(COUNTIF(C467:H467,C466:H466))</f>
        <v>2</v>
      </c>
      <c r="T466">
        <f>AVERAGE(K466:K470)</f>
        <v>73</v>
      </c>
      <c r="U466">
        <f>AVERAGE(K466:K474)</f>
        <v>73</v>
      </c>
      <c r="V466">
        <f>T466-U466</f>
        <v>0</v>
      </c>
      <c r="W466" t="str">
        <f>IF(T466&gt;U466,"EXPANDING (ABOVE TREND)",IF(T466&lt;U466,"CONTRACTING (BELOW TREND)","NEUTRAL"))</f>
        <v>NEUTRAL</v>
      </c>
    </row>
    <row r="467">
      <c r="A467">
        <v>8</v>
      </c>
      <c r="B467" t="str">
        <v>2022-04-08</v>
      </c>
      <c r="C467">
        <v>3</v>
      </c>
      <c r="D467">
        <v>5</v>
      </c>
      <c r="E467">
        <v>7</v>
      </c>
      <c r="F467">
        <v>13</v>
      </c>
      <c r="G467">
        <v>18</v>
      </c>
      <c r="H467">
        <v>28</v>
      </c>
      <c r="I467">
        <v>2</v>
      </c>
      <c r="J467" t="str">
        <v>3 - 5 - 7 - 13 - 18 - 28 [CB: 2]</v>
      </c>
      <c r="K467">
        <f>SUM(C467:H467)</f>
        <v>74</v>
      </c>
      <c r="L467">
        <f>AVERAGE(C467:H467)</f>
        <v>12.3</v>
      </c>
      <c r="M467">
        <f>MAX(C467:H467)-MIN(C467:H467)</f>
        <v>25</v>
      </c>
      <c r="N467">
        <f>SUMPRODUCT(MOD(C467:H467,2))</f>
        <v>4</v>
      </c>
      <c r="O467">
        <f>6-N467</f>
        <v>2</v>
      </c>
      <c r="P467">
        <f>COUNTIF(C467:H467,"&lt;=14")</f>
        <v>4</v>
      </c>
      <c r="Q467">
        <f>COUNTIF(C467:H467,"&gt;=15")</f>
        <v>2</v>
      </c>
      <c r="R467">
        <f>SUMPRODUCT(--(D467:H467-C467:G467=1))</f>
        <v>0</v>
      </c>
      <c r="S467">
        <f>SUMPRODUCT(COUNTIF(C468:H468,C467:H467))</f>
        <v>0</v>
      </c>
      <c r="T467">
        <f>AVERAGE(K467:K471)</f>
        <v>74</v>
      </c>
      <c r="U467">
        <f>AVERAGE(K467:K474)</f>
        <v>74</v>
      </c>
      <c r="V467">
        <f>T467-U467</f>
        <v>0</v>
      </c>
      <c r="W467" t="str">
        <f>IF(T467&gt;U467,"EXPANDING (ABOVE TREND)",IF(T467&lt;U467,"CONTRACTING (BELOW TREND)","NEUTRAL"))</f>
        <v>NEUTRAL</v>
      </c>
    </row>
    <row r="468">
      <c r="A468">
        <v>7</v>
      </c>
      <c r="B468" t="str">
        <v>2022-04-05</v>
      </c>
      <c r="C468">
        <v>6</v>
      </c>
      <c r="D468">
        <v>9</v>
      </c>
      <c r="E468">
        <v>11</v>
      </c>
      <c r="F468">
        <v>12</v>
      </c>
      <c r="G468">
        <v>16</v>
      </c>
      <c r="H468">
        <v>27</v>
      </c>
      <c r="I468">
        <v>3</v>
      </c>
      <c r="J468" t="str">
        <v>6 - 9 - 11 - 12 - 16 - 27 [CB: 3]</v>
      </c>
      <c r="K468">
        <f>SUM(C468:H468)</f>
        <v>81</v>
      </c>
      <c r="L468">
        <f>AVERAGE(C468:H468)</f>
        <v>13.5</v>
      </c>
      <c r="M468">
        <f>MAX(C468:H468)-MIN(C468:H468)</f>
        <v>21</v>
      </c>
      <c r="N468">
        <f>SUMPRODUCT(MOD(C468:H468,2))</f>
        <v>3</v>
      </c>
      <c r="O468">
        <f>6-N468</f>
        <v>3</v>
      </c>
      <c r="P468">
        <f>COUNTIF(C468:H468,"&lt;=14")</f>
        <v>4</v>
      </c>
      <c r="Q468">
        <f>COUNTIF(C468:H468,"&gt;=15")</f>
        <v>2</v>
      </c>
      <c r="R468">
        <f>SUMPRODUCT(--(D468:H468-C468:G468=1))</f>
        <v>1</v>
      </c>
      <c r="S468">
        <f>SUMPRODUCT(COUNTIF(C469:H469,C468:H468))</f>
        <v>1</v>
      </c>
      <c r="T468">
        <f>AVERAGE(K468:K472)</f>
        <v>81</v>
      </c>
      <c r="U468">
        <f>AVERAGE(K468:K474)</f>
        <v>81</v>
      </c>
      <c r="V468">
        <f>T468-U468</f>
        <v>0</v>
      </c>
      <c r="W468" t="str">
        <f>IF(T468&gt;U468,"EXPANDING (ABOVE TREND)",IF(T468&lt;U468,"CONTRACTING (BELOW TREND)","NEUTRAL"))</f>
        <v>NEUTRAL</v>
      </c>
    </row>
    <row r="469">
      <c r="A469">
        <v>6</v>
      </c>
      <c r="B469" t="str">
        <v>2022-04-01</v>
      </c>
      <c r="C469">
        <v>1</v>
      </c>
      <c r="D469">
        <v>7</v>
      </c>
      <c r="E469">
        <v>9</v>
      </c>
      <c r="F469">
        <v>14</v>
      </c>
      <c r="G469">
        <v>20</v>
      </c>
      <c r="H469">
        <v>26</v>
      </c>
      <c r="I469">
        <v>3</v>
      </c>
      <c r="J469" t="str">
        <v>1 - 7 - 9 - 14 - 20 - 26 [CB: 3]</v>
      </c>
      <c r="K469">
        <f>SUM(C469:H469)</f>
        <v>77</v>
      </c>
      <c r="L469">
        <f>AVERAGE(C469:H469)</f>
        <v>12.8</v>
      </c>
      <c r="M469">
        <f>MAX(C469:H469)-MIN(C469:H469)</f>
        <v>25</v>
      </c>
      <c r="N469">
        <f>SUMPRODUCT(MOD(C469:H469,2))</f>
        <v>3</v>
      </c>
      <c r="O469">
        <f>6-N469</f>
        <v>3</v>
      </c>
      <c r="P469">
        <f>COUNTIF(C469:H469,"&lt;=14")</f>
        <v>4</v>
      </c>
      <c r="Q469">
        <f>COUNTIF(C469:H469,"&gt;=15")</f>
        <v>2</v>
      </c>
      <c r="R469">
        <f>SUMPRODUCT(--(D469:H469-C469:G469=1))</f>
        <v>0</v>
      </c>
      <c r="S469">
        <f>SUMPRODUCT(COUNTIF(C470:H470,C469:H469))</f>
        <v>2</v>
      </c>
      <c r="T469">
        <f>AVERAGE(K469:K473)</f>
        <v>77</v>
      </c>
      <c r="U469">
        <f>AVERAGE(K469:K474)</f>
        <v>77</v>
      </c>
      <c r="V469">
        <f>T469-U469</f>
        <v>0</v>
      </c>
      <c r="W469" t="str">
        <f>IF(T469&gt;U469,"EXPANDING (ABOVE TREND)",IF(T469&lt;U469,"CONTRACTING (BELOW TREND)","NEUTRAL"))</f>
        <v>NEUTRAL</v>
      </c>
    </row>
    <row r="470">
      <c r="A470">
        <v>5</v>
      </c>
      <c r="B470" t="str">
        <v>2022-03-29</v>
      </c>
      <c r="C470">
        <v>1</v>
      </c>
      <c r="D470">
        <v>6</v>
      </c>
      <c r="E470">
        <v>7</v>
      </c>
      <c r="F470">
        <v>10</v>
      </c>
      <c r="G470">
        <v>13</v>
      </c>
      <c r="H470">
        <v>23</v>
      </c>
      <c r="I470">
        <v>3</v>
      </c>
      <c r="J470" t="str">
        <v>1 - 6 - 7 - 10 - 13 - 23 [CB: 3]</v>
      </c>
      <c r="K470">
        <f>SUM(C470:H470)</f>
        <v>60</v>
      </c>
      <c r="L470">
        <f>AVERAGE(C470:H470)</f>
        <v>10</v>
      </c>
      <c r="M470">
        <f>MAX(C470:H470)-MIN(C470:H470)</f>
        <v>22</v>
      </c>
      <c r="N470">
        <f>SUMPRODUCT(MOD(C470:H470,2))</f>
        <v>4</v>
      </c>
      <c r="O470">
        <f>6-N470</f>
        <v>2</v>
      </c>
      <c r="P470">
        <f>COUNTIF(C470:H470,"&lt;=14")</f>
        <v>5</v>
      </c>
      <c r="Q470">
        <f>COUNTIF(C470:H470,"&gt;=15")</f>
        <v>1</v>
      </c>
      <c r="R470">
        <f>SUMPRODUCT(--(D470:H470-C470:G470=1))</f>
        <v>1</v>
      </c>
      <c r="S470">
        <f>SUMPRODUCT(COUNTIF(C471:H471,C470:H470))</f>
        <v>3</v>
      </c>
      <c r="T470">
        <f>AVERAGE(K470:K474)</f>
        <v>60</v>
      </c>
      <c r="U470">
        <f>AVERAGE(K470:K474)</f>
        <v>60</v>
      </c>
      <c r="V470">
        <f>T470-U470</f>
        <v>0</v>
      </c>
      <c r="W470" t="str">
        <f>IF(T470&gt;U470,"EXPANDING (ABOVE TREND)",IF(T470&lt;U470,"CONTRACTING (BELOW TREND)","NEUTRAL"))</f>
        <v>NEUTRAL</v>
      </c>
    </row>
    <row r="471">
      <c r="A471">
        <v>4</v>
      </c>
      <c r="B471" t="str">
        <v>2022-03-25</v>
      </c>
      <c r="C471">
        <v>6</v>
      </c>
      <c r="D471">
        <v>7</v>
      </c>
      <c r="E471">
        <v>9</v>
      </c>
      <c r="F471">
        <v>10</v>
      </c>
      <c r="G471">
        <v>15</v>
      </c>
      <c r="H471">
        <v>24</v>
      </c>
      <c r="I471">
        <v>1</v>
      </c>
      <c r="J471" t="str">
        <v>6 - 7 - 9 - 10 - 15 - 24 [CB: 1]</v>
      </c>
      <c r="K471">
        <f>SUM(C471:H471)</f>
        <v>71</v>
      </c>
      <c r="L471">
        <f>AVERAGE(C471:H471)</f>
        <v>11.8</v>
      </c>
      <c r="M471">
        <f>MAX(C471:H471)-MIN(C471:H471)</f>
        <v>18</v>
      </c>
      <c r="N471">
        <f>SUMPRODUCT(MOD(C471:H471,2))</f>
        <v>3</v>
      </c>
      <c r="O471">
        <f>6-N471</f>
        <v>3</v>
      </c>
      <c r="P471">
        <f>COUNTIF(C471:H471,"&lt;=14")</f>
        <v>4</v>
      </c>
      <c r="Q471">
        <f>COUNTIF(C471:H471,"&gt;=15")</f>
        <v>2</v>
      </c>
      <c r="R471">
        <f>SUMPRODUCT(--(D471:H471-C471:G471=1))</f>
        <v>2</v>
      </c>
      <c r="S471">
        <f>SUMPRODUCT(COUNTIF(C472:H472,C471:H471))</f>
        <v>0</v>
      </c>
      <c r="T471">
        <f>AVERAGE(K471:K474)</f>
        <v>71</v>
      </c>
      <c r="U471">
        <f>AVERAGE(K471:K474)</f>
        <v>71</v>
      </c>
      <c r="V471">
        <f>T471-U471</f>
        <v>0</v>
      </c>
      <c r="W471" t="str">
        <f>IF(T471&gt;U471,"EXPANDING (ABOVE TREND)",IF(T471&lt;U471,"CONTRACTING (BELOW TREND)","NEUTRAL"))</f>
        <v>NEUTRAL</v>
      </c>
    </row>
    <row r="472">
      <c r="A472">
        <v>3</v>
      </c>
      <c r="B472" t="str">
        <v>2022-03-22</v>
      </c>
      <c r="C472">
        <v>3</v>
      </c>
      <c r="D472">
        <v>4</v>
      </c>
      <c r="E472">
        <v>5</v>
      </c>
      <c r="F472">
        <v>19</v>
      </c>
      <c r="G472">
        <v>20</v>
      </c>
      <c r="H472">
        <v>23</v>
      </c>
      <c r="I472">
        <v>2</v>
      </c>
      <c r="J472" t="str">
        <v>3 - 4 - 5 - 19 - 20 - 23 [CB: 2]</v>
      </c>
      <c r="K472">
        <f>SUM(C472:H472)</f>
        <v>74</v>
      </c>
      <c r="L472">
        <f>AVERAGE(C472:H472)</f>
        <v>12.3</v>
      </c>
      <c r="M472">
        <f>MAX(C472:H472)-MIN(C472:H472)</f>
        <v>20</v>
      </c>
      <c r="N472">
        <f>SUMPRODUCT(MOD(C472:H472,2))</f>
        <v>4</v>
      </c>
      <c r="O472">
        <f>6-N472</f>
        <v>2</v>
      </c>
      <c r="P472">
        <f>COUNTIF(C472:H472,"&lt;=14")</f>
        <v>3</v>
      </c>
      <c r="Q472">
        <f>COUNTIF(C472:H472,"&gt;=15")</f>
        <v>3</v>
      </c>
      <c r="R472">
        <f>SUMPRODUCT(--(D472:H472-C472:G472=1))</f>
        <v>3</v>
      </c>
      <c r="S472">
        <f>SUMPRODUCT(COUNTIF(C473:H473,C472:H472))</f>
        <v>0</v>
      </c>
      <c r="T472">
        <f>AVERAGE(K472:K474)</f>
        <v>74</v>
      </c>
      <c r="U472">
        <f>AVERAGE(K472:K474)</f>
        <v>74</v>
      </c>
      <c r="V472">
        <f>T472-U472</f>
        <v>0</v>
      </c>
      <c r="W472" t="str">
        <f>IF(T472&gt;U472,"EXPANDING (ABOVE TREND)",IF(T472&lt;U472,"CONTRACTING (BELOW TREND)","NEUTRAL"))</f>
        <v>NEUTRAL</v>
      </c>
    </row>
    <row r="473">
      <c r="A473">
        <v>2</v>
      </c>
      <c r="B473" t="str">
        <v>2022-03-18</v>
      </c>
      <c r="C473">
        <v>1</v>
      </c>
      <c r="D473">
        <v>2</v>
      </c>
      <c r="E473">
        <v>6</v>
      </c>
      <c r="F473">
        <v>11</v>
      </c>
      <c r="G473">
        <v>13</v>
      </c>
      <c r="H473">
        <v>15</v>
      </c>
      <c r="I473">
        <v>1</v>
      </c>
      <c r="J473" t="str">
        <v>1 - 2 - 6 - 11 - 13 - 15 [CB: 1]</v>
      </c>
      <c r="K473">
        <f>SUM(C473:H473)</f>
        <v>48</v>
      </c>
      <c r="L473">
        <f>AVERAGE(C473:H473)</f>
        <v>8</v>
      </c>
      <c r="M473">
        <f>MAX(C473:H473)-MIN(C473:H473)</f>
        <v>14</v>
      </c>
      <c r="N473">
        <f>SUMPRODUCT(MOD(C473:H473,2))</f>
        <v>4</v>
      </c>
      <c r="O473">
        <f>6-N473</f>
        <v>2</v>
      </c>
      <c r="P473">
        <f>COUNTIF(C473:H473,"&lt;=14")</f>
        <v>5</v>
      </c>
      <c r="Q473">
        <f>COUNTIF(C473:H473,"&gt;=15")</f>
        <v>1</v>
      </c>
      <c r="R473">
        <f>SUMPRODUCT(--(D473:H473-C473:G473=1))</f>
        <v>1</v>
      </c>
      <c r="S473">
        <f>SUMPRODUCT(COUNTIF(C474:H474,C473:H473))</f>
        <v>0</v>
      </c>
      <c r="T473">
        <f>AVERAGE(K473:K474)</f>
        <v>48</v>
      </c>
      <c r="U473">
        <f>AVERAGE(K473:K474)</f>
        <v>48</v>
      </c>
      <c r="V473">
        <f>T473-U473</f>
        <v>0</v>
      </c>
      <c r="W473" t="str">
        <f>IF(T473&gt;U473,"EXPANDING (ABOVE TREND)",IF(T473&lt;U473,"CONTRACTING (BELOW TREND)","NEUTRAL"))</f>
        <v>NEUTRAL</v>
      </c>
    </row>
    <row r="474">
      <c r="A474">
        <v>1</v>
      </c>
      <c r="B474" t="str">
        <v>2022-03-15</v>
      </c>
      <c r="C474">
        <v>4</v>
      </c>
      <c r="D474">
        <v>8</v>
      </c>
      <c r="E474">
        <v>10</v>
      </c>
      <c r="F474">
        <v>21</v>
      </c>
      <c r="G474">
        <v>24</v>
      </c>
      <c r="H474">
        <v>27</v>
      </c>
      <c r="I474">
        <v>2</v>
      </c>
      <c r="J474" t="str">
        <v>4 - 8 - 10 - 21 - 24 - 27 [CB: 2]</v>
      </c>
      <c r="K474">
        <f>SUM(C474:H474)</f>
        <v>94</v>
      </c>
      <c r="L474">
        <f>AVERAGE(C474:H474)</f>
        <v>15.7</v>
      </c>
      <c r="M474">
        <f>MAX(C474:H474)-MIN(C474:H474)</f>
        <v>23</v>
      </c>
      <c r="N474">
        <f>SUMPRODUCT(MOD(C474:H474,2))</f>
        <v>2</v>
      </c>
      <c r="O474">
        <f>6-N474</f>
        <v>4</v>
      </c>
      <c r="P474">
        <f>COUNTIF(C474:H474,"&lt;=14")</f>
        <v>3</v>
      </c>
      <c r="Q474">
        <f>COUNTIF(C474:H474,"&gt;=15")</f>
        <v>3</v>
      </c>
      <c r="R474">
        <f>SUMPRODUCT(--(D474:H474-C474:G474=1))</f>
        <v>0</v>
      </c>
      <c r="S474">
        <f>0</f>
        <v>0</v>
      </c>
      <c r="T474">
        <f>AVERAGE(K474:K474)</f>
        <v>94</v>
      </c>
      <c r="U474">
        <f>AVERAGE(K474:K474)</f>
        <v>94</v>
      </c>
      <c r="V474">
        <f>T474-U474</f>
        <v>0</v>
      </c>
      <c r="W474" t="str">
        <f>IF(T474&gt;U474,"EXPANDING (ABOVE TREND)",IF(T474&lt;U474,"CONTRACTING (BELOW TREND)","NEUTRAL"))</f>
        <v>NEUTRAL</v>
      </c>
    </row>
  </sheetData>
  <ignoredErrors>
    <ignoredError numberStoredAsText="1" sqref="A1:AE4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858"/>
  <sheetViews>
    <sheetView workbookViewId="0"/>
  </sheetViews>
  <sheetData>
    <row r="1">
      <c r="A1" t="str">
        <v>Draw #</v>
      </c>
      <c r="B1" t="str">
        <v>Draw Date</v>
      </c>
      <c r="C1" t="str">
        <v>Time Slot</v>
      </c>
      <c r="D1" t="str">
        <v>Digit 1</v>
      </c>
      <c r="E1" t="str">
        <v>Digit 2</v>
      </c>
      <c r="F1" t="str">
        <v>Digit 3</v>
      </c>
      <c r="G1" t="str">
        <v>Digit 4</v>
      </c>
      <c r="H1" t="str">
        <v>Straight (Exact)</v>
      </c>
      <c r="I1" t="str">
        <v>Box (Sorted)</v>
      </c>
      <c r="J1" t="str">
        <v>Digit Sum</v>
      </c>
      <c r="K1" t="str">
        <v>Odd Digits</v>
      </c>
      <c r="L1" t="str">
        <v>Even Digits</v>
      </c>
      <c r="M1" t="str">
        <v>High Digits (5-9)</v>
      </c>
      <c r="N1" t="str">
        <v>Low Digits (0-4)</v>
      </c>
      <c r="O1" t="str">
        <v>Unique Digits</v>
      </c>
      <c r="P1" t="str">
        <v>Box Classification</v>
      </c>
      <c r="Q1" t="str">
        <v>Lag-1 Digit Overlap</v>
      </c>
      <c r="R1" t="str">
        <v>SMA 5 (Digit Sum)</v>
      </c>
      <c r="S1" t="str">
        <v>SMA 20 (Digit Sum)</v>
      </c>
      <c r="T1" t="str">
        <v>Trend Momentum (Δ SMA)</v>
      </c>
      <c r="U1" t="str">
        <v>Trend Signal</v>
      </c>
      <c r="W1" t="str">
        <v>PICK 4 ANALYST SUMMARY &amp; FORECAST</v>
      </c>
      <c r="X1" t="str">
        <v>VALUE (EXCEL FORMULA)</v>
      </c>
      <c r="Y1" t="str">
        <v/>
      </c>
      <c r="Z1" t="str">
        <v>DIGIT</v>
      </c>
      <c r="AA1" t="str">
        <v>OBSERVED FREQ (COUNTIF)</v>
      </c>
      <c r="AB1" t="str">
        <v>EXPECTED FREQ</v>
      </c>
      <c r="AC1" t="str">
        <v>TENSION (Z-SCORE)</v>
      </c>
    </row>
    <row r="2">
      <c r="A2">
        <v>15961</v>
      </c>
      <c r="B2" t="str">
        <v>2026-10-19</v>
      </c>
      <c r="C2" t="str">
        <v>EVENING</v>
      </c>
      <c r="D2">
        <v>4</v>
      </c>
      <c r="E2">
        <v>4</v>
      </c>
      <c r="F2">
        <v>7</v>
      </c>
      <c r="G2">
        <v>9</v>
      </c>
      <c r="H2" t="str">
        <f>D2&amp;E2&amp;F2&amp;G2</f>
        <v>4479</v>
      </c>
      <c r="I2" t="str">
        <v>4479</v>
      </c>
      <c r="J2">
        <f>SUM(D2:G2)</f>
        <v>24</v>
      </c>
      <c r="K2">
        <f>SUMPRODUCT(MOD(D2:G2,2))</f>
        <v>2</v>
      </c>
      <c r="L2">
        <f>4-K2</f>
        <v>2</v>
      </c>
      <c r="M2">
        <f>COUNTIF(D2:G2,"&gt;=5")</f>
        <v>2</v>
      </c>
      <c r="N2">
        <f>COUNTIF(D2:G2,"&lt;=4")</f>
        <v>2</v>
      </c>
      <c r="O2">
        <f>SUMPRODUCT(1/COUNTIF(D2:G2,D2:G2))</f>
        <v>3</v>
      </c>
      <c r="P2" t="str">
        <f>IF(O2=4,"24-Way (4 Distinct)",IF(O2=3,"12-Way (1 Pair)",IF(O2=2,"6-Way / 4-Way","Straight (Quad)"))))</f>
        <v>12-Way (1 Pair)</v>
      </c>
      <c r="Q2">
        <f>SUMPRODUCT(COUNTIF(D3:G3,D2:G2))</f>
        <v>2</v>
      </c>
      <c r="R2">
        <f>AVERAGE(J2:J6)</f>
        <v>24</v>
      </c>
      <c r="S2">
        <f>AVERAGE(J2:J21)</f>
        <v>24</v>
      </c>
      <c r="T2">
        <f>R2-S2</f>
        <v>0</v>
      </c>
      <c r="U2" t="str">
        <f>IF(R2&gt;S2,"EXPANDING (HIGH BIAS)",IF(R2&lt;S2,"CONTRACTING (LOW BIAS)","NEUTRAL"))</f>
        <v>NEUTRAL</v>
      </c>
      <c r="W2" t="str">
        <v>Total Draws Evaluated</v>
      </c>
      <c r="X2">
        <f>COUNT(A2:A858)</f>
        <v>857</v>
      </c>
      <c r="Y2" t="str">
        <v/>
      </c>
      <c r="Z2" t="str">
        <v>Digit 0</v>
      </c>
      <c r="AA2">
        <f>COUNTIF($D$2:$G$858,0)</f>
        <v>314</v>
      </c>
      <c r="AB2">
        <v>342.8</v>
      </c>
      <c r="AC2">
        <f>ROUND((AA2-AB2)/14.34,2)</f>
        <v>-2.01</v>
      </c>
    </row>
    <row r="3">
      <c r="A3">
        <v>15960</v>
      </c>
      <c r="B3" t="str">
        <v>2026-10-19</v>
      </c>
      <c r="C3" t="str">
        <v>AFTERNOON</v>
      </c>
      <c r="D3">
        <v>3</v>
      </c>
      <c r="E3">
        <v>1</v>
      </c>
      <c r="F3">
        <v>4</v>
      </c>
      <c r="G3">
        <v>1</v>
      </c>
      <c r="H3" t="str">
        <f>D3&amp;E3&amp;F3&amp;G3</f>
        <v>3141</v>
      </c>
      <c r="I3" t="str">
        <v>1134</v>
      </c>
      <c r="J3">
        <f>SUM(D3:G3)</f>
        <v>9</v>
      </c>
      <c r="K3">
        <f>SUMPRODUCT(MOD(D3:G3,2))</f>
        <v>3</v>
      </c>
      <c r="L3">
        <f>4-K3</f>
        <v>1</v>
      </c>
      <c r="M3">
        <f>COUNTIF(D3:G3,"&gt;=5")</f>
        <v>0</v>
      </c>
      <c r="N3">
        <f>COUNTIF(D3:G3,"&lt;=4")</f>
        <v>4</v>
      </c>
      <c r="O3">
        <f>SUMPRODUCT(1/COUNTIF(D3:G3,D3:G3))</f>
        <v>3</v>
      </c>
      <c r="P3" t="str">
        <f>IF(O3=4,"24-Way (4 Distinct)",IF(O3=3,"12-Way (1 Pair)",IF(O3=2,"6-Way / 4-Way","Straight (Quad)"))))</f>
        <v>12-Way (1 Pair)</v>
      </c>
      <c r="Q3">
        <f>SUMPRODUCT(COUNTIF(D4:G4,D3:G3))</f>
        <v>0</v>
      </c>
      <c r="R3">
        <f>AVERAGE(J3:J7)</f>
        <v>9</v>
      </c>
      <c r="S3">
        <f>AVERAGE(J3:J22)</f>
        <v>9</v>
      </c>
      <c r="T3">
        <f>R3-S3</f>
        <v>0</v>
      </c>
      <c r="U3" t="str">
        <f>IF(R3&gt;S3,"EXPANDING (HIGH BIAS)",IF(R3&lt;S3,"CONTRACTING (LOW BIAS)","NEUTRAL"))</f>
        <v>NEUTRAL</v>
      </c>
      <c r="W3" t="str">
        <v>NEXT DRAW PREDICTED SUM (FORECAST.LINEAR)</v>
      </c>
      <c r="X3">
        <f>ROUND(FORECAST.LINEAR(A2+1,J2:J31,A2:A31),1)</f>
        <v>18.2</v>
      </c>
      <c r="Y3" t="str">
        <v/>
      </c>
      <c r="Z3" t="str">
        <v>Digit 1</v>
      </c>
      <c r="AA3">
        <f>COUNTIF($D$2:$G$858,1)</f>
        <v>350</v>
      </c>
      <c r="AB3">
        <v>342.8</v>
      </c>
      <c r="AC3">
        <f>ROUND((AA3-AB3)/14.34,2)</f>
        <v>0.5</v>
      </c>
    </row>
    <row r="4">
      <c r="A4">
        <v>15959</v>
      </c>
      <c r="B4" t="str">
        <v>2026-10-19</v>
      </c>
      <c r="C4" t="str">
        <v>MIDDAY</v>
      </c>
      <c r="D4">
        <v>5</v>
      </c>
      <c r="E4">
        <v>2</v>
      </c>
      <c r="F4">
        <v>9</v>
      </c>
      <c r="G4">
        <v>2</v>
      </c>
      <c r="H4" t="str">
        <f>D4&amp;E4&amp;F4&amp;G4</f>
        <v>5292</v>
      </c>
      <c r="I4" t="str">
        <v>2259</v>
      </c>
      <c r="J4">
        <f>SUM(D4:G4)</f>
        <v>18</v>
      </c>
      <c r="K4">
        <f>SUMPRODUCT(MOD(D4:G4,2))</f>
        <v>2</v>
      </c>
      <c r="L4">
        <f>4-K4</f>
        <v>2</v>
      </c>
      <c r="M4">
        <f>COUNTIF(D4:G4,"&gt;=5")</f>
        <v>2</v>
      </c>
      <c r="N4">
        <f>COUNTIF(D4:G4,"&lt;=4")</f>
        <v>2</v>
      </c>
      <c r="O4">
        <f>SUMPRODUCT(1/COUNTIF(D4:G4,D4:G4))</f>
        <v>3</v>
      </c>
      <c r="P4" t="str">
        <f>IF(O4=4,"24-Way (4 Distinct)",IF(O4=3,"12-Way (1 Pair)",IF(O4=2,"6-Way / 4-Way","Straight (Quad)"))))</f>
        <v>12-Way (1 Pair)</v>
      </c>
      <c r="Q4">
        <f>SUMPRODUCT(COUNTIF(D5:G5,D4:G4))</f>
        <v>1</v>
      </c>
      <c r="R4">
        <f>AVERAGE(J4:J8)</f>
        <v>18</v>
      </c>
      <c r="S4">
        <f>AVERAGE(J4:J23)</f>
        <v>18</v>
      </c>
      <c r="T4">
        <f>R4-S4</f>
        <v>0</v>
      </c>
      <c r="U4" t="str">
        <f>IF(R4&gt;S4,"EXPANDING (HIGH BIAS)",IF(R4&lt;S4,"CONTRACTING (LOW BIAS)","NEUTRAL"))</f>
        <v>NEUTRAL</v>
      </c>
      <c r="W4" t="str">
        <v>Trendline Velocity / Slope (SLOPE)</v>
      </c>
      <c r="X4">
        <f>ROUND(SLOPE(J2:J31,A2:A31),3)</f>
        <v>0.012</v>
      </c>
      <c r="Y4" t="str">
        <v/>
      </c>
      <c r="Z4" t="str">
        <v>Digit 2</v>
      </c>
      <c r="AA4">
        <f>COUNTIF($D$2:$G$858,2)</f>
        <v>357</v>
      </c>
      <c r="AB4">
        <v>342.8</v>
      </c>
      <c r="AC4">
        <f>ROUND((AA4-AB4)/14.34,2)</f>
        <v>0.99</v>
      </c>
    </row>
    <row r="5">
      <c r="A5">
        <v>15958</v>
      </c>
      <c r="B5" t="str">
        <v>2026-10-19</v>
      </c>
      <c r="C5" t="str">
        <v>MORNING</v>
      </c>
      <c r="D5">
        <v>7</v>
      </c>
      <c r="E5">
        <v>5</v>
      </c>
      <c r="F5">
        <v>3</v>
      </c>
      <c r="G5">
        <v>4</v>
      </c>
      <c r="H5" t="str">
        <f>D5&amp;E5&amp;F5&amp;G5</f>
        <v>7534</v>
      </c>
      <c r="I5" t="str">
        <v>3457</v>
      </c>
      <c r="J5">
        <f>SUM(D5:G5)</f>
        <v>19</v>
      </c>
      <c r="K5">
        <f>SUMPRODUCT(MOD(D5:G5,2))</f>
        <v>3</v>
      </c>
      <c r="L5">
        <f>4-K5</f>
        <v>1</v>
      </c>
      <c r="M5">
        <f>COUNTIF(D5:G5,"&gt;=5")</f>
        <v>2</v>
      </c>
      <c r="N5">
        <f>COUNTIF(D5:G5,"&lt;=4")</f>
        <v>2</v>
      </c>
      <c r="O5">
        <f>SUMPRODUCT(1/COUNTIF(D5:G5,D5:G5))</f>
        <v>4</v>
      </c>
      <c r="P5" t="str">
        <f>IF(O5=4,"24-Way (4 Distinct)",IF(O5=3,"12-Way (1 Pair)",IF(O5=2,"6-Way / 4-Way","Straight (Quad)"))))</f>
        <v>24-Way (4 Distinct)</v>
      </c>
      <c r="Q5">
        <f>SUMPRODUCT(COUNTIF(D6:G6,D5:G5))</f>
        <v>2</v>
      </c>
      <c r="R5">
        <f>AVERAGE(J5:J9)</f>
        <v>19</v>
      </c>
      <c r="S5">
        <f>AVERAGE(J5:J24)</f>
        <v>19</v>
      </c>
      <c r="T5">
        <f>R5-S5</f>
        <v>0</v>
      </c>
      <c r="U5" t="str">
        <f>IF(R5&gt;S5,"EXPANDING (HIGH BIAS)",IF(R5&lt;S5,"CONTRACTING (LOW BIAS)","NEUTRAL"))</f>
        <v>NEUTRAL</v>
      </c>
      <c r="W5" t="str">
        <v>R-Squared Goodness of Fit (RSQ)</v>
      </c>
      <c r="X5">
        <f>ROUND(RSQ(J2:J31,A2:A31),3)</f>
        <v>0.04</v>
      </c>
      <c r="Y5" t="str">
        <v/>
      </c>
      <c r="Z5" t="str">
        <v>Digit 3</v>
      </c>
      <c r="AA5">
        <f>COUNTIF($D$2:$G$858,3)</f>
        <v>333</v>
      </c>
      <c r="AB5">
        <v>342.8</v>
      </c>
      <c r="AC5">
        <f>ROUND((AA5-AB5)/14.34,2)</f>
        <v>-0.68</v>
      </c>
    </row>
    <row r="6">
      <c r="A6">
        <v>15957</v>
      </c>
      <c r="B6" t="str">
        <v>2026-10-18</v>
      </c>
      <c r="C6" t="str">
        <v>EVENING</v>
      </c>
      <c r="D6">
        <v>7</v>
      </c>
      <c r="E6">
        <v>0</v>
      </c>
      <c r="F6">
        <v>3</v>
      </c>
      <c r="G6">
        <v>1</v>
      </c>
      <c r="H6" t="str">
        <f>D6&amp;E6&amp;F6&amp;G6</f>
        <v>7031</v>
      </c>
      <c r="I6" t="str">
        <v>0137</v>
      </c>
      <c r="J6">
        <f>SUM(D6:G6)</f>
        <v>11</v>
      </c>
      <c r="K6">
        <f>SUMPRODUCT(MOD(D6:G6,2))</f>
        <v>3</v>
      </c>
      <c r="L6">
        <f>4-K6</f>
        <v>1</v>
      </c>
      <c r="M6">
        <f>COUNTIF(D6:G6,"&gt;=5")</f>
        <v>1</v>
      </c>
      <c r="N6">
        <f>COUNTIF(D6:G6,"&lt;=4")</f>
        <v>3</v>
      </c>
      <c r="O6">
        <f>SUMPRODUCT(1/COUNTIF(D6:G6,D6:G6))</f>
        <v>4</v>
      </c>
      <c r="P6" t="str">
        <f>IF(O6=4,"24-Way (4 Distinct)",IF(O6=3,"12-Way (1 Pair)",IF(O6=2,"6-Way / 4-Way","Straight (Quad)"))))</f>
        <v>24-Way (4 Distinct)</v>
      </c>
      <c r="Q6">
        <f>SUMPRODUCT(COUNTIF(D7:G7,D6:G6))</f>
        <v>1</v>
      </c>
      <c r="R6">
        <f>AVERAGE(J6:J10)</f>
        <v>11</v>
      </c>
      <c r="S6">
        <f>AVERAGE(J6:J25)</f>
        <v>11</v>
      </c>
      <c r="T6">
        <f>R6-S6</f>
        <v>0</v>
      </c>
      <c r="U6" t="str">
        <f>IF(R6&gt;S6,"EXPANDING (HIGH BIAS)",IF(R6&lt;S6,"CONTRACTING (LOW BIAS)","NEUTRAL"))</f>
        <v>NEUTRAL</v>
      </c>
      <c r="W6" t="str">
        <v>Forecast Corridor Low (-1σ)</v>
      </c>
      <c r="X6">
        <f>ROUND(FORECAST.LINEAR(A2+1,J2:J31,A2:A31)-STDEV.S(J2:J31),1)</f>
        <v>12.5</v>
      </c>
      <c r="Y6" t="str">
        <v/>
      </c>
      <c r="Z6" t="str">
        <v>Digit 4</v>
      </c>
      <c r="AA6">
        <f>COUNTIF($D$2:$G$858,4)</f>
        <v>375</v>
      </c>
      <c r="AB6">
        <v>342.8</v>
      </c>
      <c r="AC6">
        <f>ROUND((AA6-AB6)/14.34,2)</f>
        <v>2.25</v>
      </c>
    </row>
    <row r="7">
      <c r="A7">
        <v>15956</v>
      </c>
      <c r="B7" t="str">
        <v>2026-10-18</v>
      </c>
      <c r="C7" t="str">
        <v>AFTERNOON</v>
      </c>
      <c r="D7">
        <v>8</v>
      </c>
      <c r="E7">
        <v>2</v>
      </c>
      <c r="F7">
        <v>1</v>
      </c>
      <c r="G7">
        <v>8</v>
      </c>
      <c r="H7" t="str">
        <f>D7&amp;E7&amp;F7&amp;G7</f>
        <v>8218</v>
      </c>
      <c r="I7" t="str">
        <v>1288</v>
      </c>
      <c r="J7">
        <f>SUM(D7:G7)</f>
        <v>19</v>
      </c>
      <c r="K7">
        <f>SUMPRODUCT(MOD(D7:G7,2))</f>
        <v>1</v>
      </c>
      <c r="L7">
        <f>4-K7</f>
        <v>3</v>
      </c>
      <c r="M7">
        <f>COUNTIF(D7:G7,"&gt;=5")</f>
        <v>2</v>
      </c>
      <c r="N7">
        <f>COUNTIF(D7:G7,"&lt;=4")</f>
        <v>2</v>
      </c>
      <c r="O7">
        <f>SUMPRODUCT(1/COUNTIF(D7:G7,D7:G7))</f>
        <v>3</v>
      </c>
      <c r="P7" t="str">
        <f>IF(O7=4,"24-Way (4 Distinct)",IF(O7=3,"12-Way (1 Pair)",IF(O7=2,"6-Way / 4-Way","Straight (Quad)"))))</f>
        <v>12-Way (1 Pair)</v>
      </c>
      <c r="Q7">
        <f>SUMPRODUCT(COUNTIF(D8:G8,D7:G7))</f>
        <v>0</v>
      </c>
      <c r="R7">
        <f>AVERAGE(J7:J11)</f>
        <v>19</v>
      </c>
      <c r="S7">
        <f>AVERAGE(J7:J26)</f>
        <v>19</v>
      </c>
      <c r="T7">
        <f>R7-S7</f>
        <v>0</v>
      </c>
      <c r="U7" t="str">
        <f>IF(R7&gt;S7,"EXPANDING (HIGH BIAS)",IF(R7&lt;S7,"CONTRACTING (LOW BIAS)","NEUTRAL"))</f>
        <v>NEUTRAL</v>
      </c>
      <c r="W7" t="str">
        <v>Forecast Corridor High (+1σ)</v>
      </c>
      <c r="X7">
        <f>ROUND(FORECAST.LINEAR(A2+1,J2:J31,A2:A31)+STDEV.S(J2:J31),1)</f>
        <v>23.9</v>
      </c>
      <c r="Y7" t="str">
        <v/>
      </c>
      <c r="Z7" t="str">
        <v>Digit 5</v>
      </c>
      <c r="AA7">
        <f>COUNTIF($D$2:$G$858,5)</f>
        <v>322</v>
      </c>
      <c r="AB7">
        <v>342.8</v>
      </c>
      <c r="AC7">
        <f>ROUND((AA7-AB7)/14.34,2)</f>
        <v>-1.45</v>
      </c>
    </row>
    <row r="8">
      <c r="A8">
        <v>15955</v>
      </c>
      <c r="B8" t="str">
        <v>2026-10-18</v>
      </c>
      <c r="C8" t="str">
        <v>MIDDAY</v>
      </c>
      <c r="D8">
        <v>3</v>
      </c>
      <c r="E8">
        <v>5</v>
      </c>
      <c r="F8">
        <v>6</v>
      </c>
      <c r="G8">
        <v>5</v>
      </c>
      <c r="H8" t="str">
        <f>D8&amp;E8&amp;F8&amp;G8</f>
        <v>3565</v>
      </c>
      <c r="I8" t="str">
        <v>3556</v>
      </c>
      <c r="J8">
        <f>SUM(D8:G8)</f>
        <v>19</v>
      </c>
      <c r="K8">
        <f>SUMPRODUCT(MOD(D8:G8,2))</f>
        <v>3</v>
      </c>
      <c r="L8">
        <f>4-K8</f>
        <v>1</v>
      </c>
      <c r="M8">
        <f>COUNTIF(D8:G8,"&gt;=5")</f>
        <v>3</v>
      </c>
      <c r="N8">
        <f>COUNTIF(D8:G8,"&lt;=4")</f>
        <v>1</v>
      </c>
      <c r="O8">
        <f>SUMPRODUCT(1/COUNTIF(D8:G8,D8:G8))</f>
        <v>3</v>
      </c>
      <c r="P8" t="str">
        <f>IF(O8=4,"24-Way (4 Distinct)",IF(O8=3,"12-Way (1 Pair)",IF(O8=2,"6-Way / 4-Way","Straight (Quad)"))))</f>
        <v>12-Way (1 Pair)</v>
      </c>
      <c r="Q8">
        <f>SUMPRODUCT(COUNTIF(D9:G9,D8:G8))</f>
        <v>0</v>
      </c>
      <c r="R8">
        <f>AVERAGE(J8:J12)</f>
        <v>19</v>
      </c>
      <c r="S8">
        <f>AVERAGE(J8:J27)</f>
        <v>19</v>
      </c>
      <c r="T8">
        <f>R8-S8</f>
        <v>0</v>
      </c>
      <c r="U8" t="str">
        <f>IF(R8&gt;S8,"EXPANDING (HIGH BIAS)",IF(R8&lt;S8,"CONTRACTING (LOW BIAS)","NEUTRAL"))</f>
        <v>NEUTRAL</v>
      </c>
      <c r="W8" t="str">
        <v>Historical Average Digit Sum</v>
      </c>
      <c r="X8">
        <f>AVERAGE(J2:J858)</f>
        <v>18.1</v>
      </c>
      <c r="Y8" t="str">
        <v/>
      </c>
      <c r="Z8" t="str">
        <v>Digit 6</v>
      </c>
      <c r="AA8">
        <f>COUNTIF($D$2:$G$858,6)</f>
        <v>333</v>
      </c>
      <c r="AB8">
        <v>342.8</v>
      </c>
      <c r="AC8">
        <f>ROUND((AA8-AB8)/14.34,2)</f>
        <v>-0.68</v>
      </c>
    </row>
    <row r="9">
      <c r="A9">
        <v>15954</v>
      </c>
      <c r="B9" t="str">
        <v>2026-10-18</v>
      </c>
      <c r="C9" t="str">
        <v>MORNING</v>
      </c>
      <c r="D9">
        <v>2</v>
      </c>
      <c r="E9">
        <v>1</v>
      </c>
      <c r="F9">
        <v>7</v>
      </c>
      <c r="G9">
        <v>1</v>
      </c>
      <c r="H9" t="str">
        <f>D9&amp;E9&amp;F9&amp;G9</f>
        <v>2171</v>
      </c>
      <c r="I9" t="str">
        <v>1127</v>
      </c>
      <c r="J9">
        <f>SUM(D9:G9)</f>
        <v>11</v>
      </c>
      <c r="K9">
        <f>SUMPRODUCT(MOD(D9:G9,2))</f>
        <v>3</v>
      </c>
      <c r="L9">
        <f>4-K9</f>
        <v>1</v>
      </c>
      <c r="M9">
        <f>COUNTIF(D9:G9,"&gt;=5")</f>
        <v>1</v>
      </c>
      <c r="N9">
        <f>COUNTIF(D9:G9,"&lt;=4")</f>
        <v>3</v>
      </c>
      <c r="O9">
        <f>SUMPRODUCT(1/COUNTIF(D9:G9,D9:G9))</f>
        <v>3</v>
      </c>
      <c r="P9" t="str">
        <f>IF(O9=4,"24-Way (4 Distinct)",IF(O9=3,"12-Way (1 Pair)",IF(O9=2,"6-Way / 4-Way","Straight (Quad)"))))</f>
        <v>12-Way (1 Pair)</v>
      </c>
      <c r="Q9">
        <f>SUMPRODUCT(COUNTIF(D10:G10,D9:G9))</f>
        <v>0</v>
      </c>
      <c r="R9">
        <f>AVERAGE(J9:J13)</f>
        <v>11</v>
      </c>
      <c r="S9">
        <f>AVERAGE(J9:J28)</f>
        <v>11</v>
      </c>
      <c r="T9">
        <f>R9-S9</f>
        <v>0</v>
      </c>
      <c r="U9" t="str">
        <f>IF(R9&gt;S9,"EXPANDING (HIGH BIAS)",IF(R9&lt;S9,"CONTRACTING (LOW BIAS)","NEUTRAL"))</f>
        <v>NEUTRAL</v>
      </c>
      <c r="W9" t="str">
        <v>Sum Standard Deviation</v>
      </c>
      <c r="X9">
        <f>STDEV.S(J2:J858)</f>
        <v>5.7</v>
      </c>
      <c r="Y9" t="str">
        <v/>
      </c>
      <c r="Z9" t="str">
        <v>Digit 7</v>
      </c>
      <c r="AA9">
        <f>COUNTIF($D$2:$G$858,7)</f>
        <v>347</v>
      </c>
      <c r="AB9">
        <v>342.8</v>
      </c>
      <c r="AC9">
        <f>ROUND((AA9-AB9)/14.34,2)</f>
        <v>0.29</v>
      </c>
    </row>
    <row r="10">
      <c r="A10">
        <v>15953</v>
      </c>
      <c r="B10" t="str">
        <v>2026-10-17</v>
      </c>
      <c r="C10" t="str">
        <v>EVENING</v>
      </c>
      <c r="D10">
        <v>5</v>
      </c>
      <c r="E10">
        <v>4</v>
      </c>
      <c r="F10">
        <v>4</v>
      </c>
      <c r="G10">
        <v>9</v>
      </c>
      <c r="H10" t="str">
        <f>D10&amp;E10&amp;F10&amp;G10</f>
        <v>5449</v>
      </c>
      <c r="I10" t="str">
        <v>4459</v>
      </c>
      <c r="J10">
        <f>SUM(D10:G10)</f>
        <v>22</v>
      </c>
      <c r="K10">
        <f>SUMPRODUCT(MOD(D10:G10,2))</f>
        <v>2</v>
      </c>
      <c r="L10">
        <f>4-K10</f>
        <v>2</v>
      </c>
      <c r="M10">
        <f>COUNTIF(D10:G10,"&gt;=5")</f>
        <v>2</v>
      </c>
      <c r="N10">
        <f>COUNTIF(D10:G10,"&lt;=4")</f>
        <v>2</v>
      </c>
      <c r="O10">
        <f>SUMPRODUCT(1/COUNTIF(D10:G10,D10:G10))</f>
        <v>3</v>
      </c>
      <c r="P10" t="str">
        <f>IF(O10=4,"24-Way (4 Distinct)",IF(O10=3,"12-Way (1 Pair)",IF(O10=2,"6-Way / 4-Way","Straight (Quad)"))))</f>
        <v>12-Way (1 Pair)</v>
      </c>
      <c r="Q10">
        <f>SUMPRODUCT(COUNTIF(D11:G11,D10:G10))</f>
        <v>0</v>
      </c>
      <c r="R10">
        <f>AVERAGE(J10:J14)</f>
        <v>22</v>
      </c>
      <c r="S10">
        <f>AVERAGE(J10:J29)</f>
        <v>22</v>
      </c>
      <c r="T10">
        <f>R10-S10</f>
        <v>0</v>
      </c>
      <c r="U10" t="str">
        <f>IF(R10&gt;S10,"EXPANDING (HIGH BIAS)",IF(R10&lt;S10,"CONTRACTING (LOW BIAS)","NEUTRAL"))</f>
        <v>NEUTRAL</v>
      </c>
      <c r="W10" t="str">
        <v>Theoretical Mean Digit Sum</v>
      </c>
      <c r="X10">
        <v>18</v>
      </c>
      <c r="Y10" t="str">
        <v/>
      </c>
      <c r="Z10" t="str">
        <v>Digit 8</v>
      </c>
      <c r="AA10">
        <f>COUNTIF($D$2:$G$858,8)</f>
        <v>364</v>
      </c>
      <c r="AB10">
        <v>342.8</v>
      </c>
      <c r="AC10">
        <f>ROUND((AA10-AB10)/14.34,2)</f>
        <v>1.48</v>
      </c>
    </row>
    <row r="11">
      <c r="A11">
        <v>15952</v>
      </c>
      <c r="B11" t="str">
        <v>2026-10-17</v>
      </c>
      <c r="C11" t="str">
        <v>AFTERNOON</v>
      </c>
      <c r="D11">
        <v>3</v>
      </c>
      <c r="E11">
        <v>2</v>
      </c>
      <c r="F11">
        <v>2</v>
      </c>
      <c r="G11">
        <v>8</v>
      </c>
      <c r="H11" t="str">
        <f>D11&amp;E11&amp;F11&amp;G11</f>
        <v>3228</v>
      </c>
      <c r="I11" t="str">
        <v>2238</v>
      </c>
      <c r="J11">
        <f>SUM(D11:G11)</f>
        <v>15</v>
      </c>
      <c r="K11">
        <f>SUMPRODUCT(MOD(D11:G11,2))</f>
        <v>1</v>
      </c>
      <c r="L11">
        <f>4-K11</f>
        <v>3</v>
      </c>
      <c r="M11">
        <f>COUNTIF(D11:G11,"&gt;=5")</f>
        <v>1</v>
      </c>
      <c r="N11">
        <f>COUNTIF(D11:G11,"&lt;=4")</f>
        <v>3</v>
      </c>
      <c r="O11">
        <f>SUMPRODUCT(1/COUNTIF(D11:G11,D11:G11))</f>
        <v>3</v>
      </c>
      <c r="P11" t="str">
        <f>IF(O11=4,"24-Way (4 Distinct)",IF(O11=3,"12-Way (1 Pair)",IF(O11=2,"6-Way / 4-Way","Straight (Quad)"))))</f>
        <v>12-Way (1 Pair)</v>
      </c>
      <c r="Q11">
        <f>SUMPRODUCT(COUNTIF(D12:G12,D11:G11))</f>
        <v>2</v>
      </c>
      <c r="R11">
        <f>AVERAGE(J11:J15)</f>
        <v>15</v>
      </c>
      <c r="S11">
        <f>AVERAGE(J11:J30)</f>
        <v>15</v>
      </c>
      <c r="T11">
        <f>R11-S11</f>
        <v>0</v>
      </c>
      <c r="U11" t="str">
        <f>IF(R11&gt;S11,"EXPANDING (HIGH BIAS)",IF(R11&lt;S11,"CONTRACTING (LOW BIAS)","NEUTRAL"))</f>
        <v>NEUTRAL</v>
      </c>
      <c r="W11" t="str">
        <v>24-Way Box Frequency</v>
      </c>
      <c r="X11">
        <f>COUNTIF(P2:P858,"24-Way*")</f>
        <v>418</v>
      </c>
      <c r="Y11" t="str">
        <v/>
      </c>
      <c r="Z11" t="str">
        <v>Digit 9</v>
      </c>
      <c r="AA11">
        <f>COUNTIF($D$2:$G$858,9)</f>
        <v>333</v>
      </c>
      <c r="AB11">
        <v>342.8</v>
      </c>
      <c r="AC11">
        <f>ROUND((AA11-AB11)/14.34,2)</f>
        <v>-0.68</v>
      </c>
    </row>
    <row r="12">
      <c r="A12">
        <v>15951</v>
      </c>
      <c r="B12" t="str">
        <v>2026-10-17</v>
      </c>
      <c r="C12" t="str">
        <v>MIDDAY</v>
      </c>
      <c r="D12">
        <v>5</v>
      </c>
      <c r="E12">
        <v>2</v>
      </c>
      <c r="F12">
        <v>2</v>
      </c>
      <c r="G12">
        <v>0</v>
      </c>
      <c r="H12" t="str">
        <f>D12&amp;E12&amp;F12&amp;G12</f>
        <v>5220</v>
      </c>
      <c r="I12" t="str">
        <v>0225</v>
      </c>
      <c r="J12">
        <f>SUM(D12:G12)</f>
        <v>9</v>
      </c>
      <c r="K12">
        <f>SUMPRODUCT(MOD(D12:G12,2))</f>
        <v>1</v>
      </c>
      <c r="L12">
        <f>4-K12</f>
        <v>3</v>
      </c>
      <c r="M12">
        <f>COUNTIF(D12:G12,"&gt;=5")</f>
        <v>1</v>
      </c>
      <c r="N12">
        <f>COUNTIF(D12:G12,"&lt;=4")</f>
        <v>3</v>
      </c>
      <c r="O12">
        <f>SUMPRODUCT(1/COUNTIF(D12:G12,D12:G12))</f>
        <v>3</v>
      </c>
      <c r="P12" t="str">
        <f>IF(O12=4,"24-Way (4 Distinct)",IF(O12=3,"12-Way (1 Pair)",IF(O12=2,"6-Way / 4-Way","Straight (Quad)"))))</f>
        <v>12-Way (1 Pair)</v>
      </c>
      <c r="Q12">
        <f>SUMPRODUCT(COUNTIF(D13:G13,D12:G12))</f>
        <v>2</v>
      </c>
      <c r="R12">
        <f>AVERAGE(J12:J16)</f>
        <v>9</v>
      </c>
      <c r="S12">
        <f>AVERAGE(J12:J31)</f>
        <v>9</v>
      </c>
      <c r="T12">
        <f>R12-S12</f>
        <v>0</v>
      </c>
      <c r="U12" t="str">
        <f>IF(R12&gt;S12,"EXPANDING (HIGH BIAS)",IF(R12&lt;S12,"CONTRACTING (LOW BIAS)","NEUTRAL"))</f>
        <v>NEUTRAL</v>
      </c>
    </row>
    <row r="13">
      <c r="A13">
        <v>15950</v>
      </c>
      <c r="B13" t="str">
        <v>2026-10-17</v>
      </c>
      <c r="C13" t="str">
        <v>MORNING</v>
      </c>
      <c r="D13">
        <v>2</v>
      </c>
      <c r="E13">
        <v>9</v>
      </c>
      <c r="F13">
        <v>2</v>
      </c>
      <c r="G13">
        <v>3</v>
      </c>
      <c r="H13" t="str">
        <f>D13&amp;E13&amp;F13&amp;G13</f>
        <v>2923</v>
      </c>
      <c r="I13" t="str">
        <v>2239</v>
      </c>
      <c r="J13">
        <f>SUM(D13:G13)</f>
        <v>16</v>
      </c>
      <c r="K13">
        <f>SUMPRODUCT(MOD(D13:G13,2))</f>
        <v>2</v>
      </c>
      <c r="L13">
        <f>4-K13</f>
        <v>2</v>
      </c>
      <c r="M13">
        <f>COUNTIF(D13:G13,"&gt;=5")</f>
        <v>1</v>
      </c>
      <c r="N13">
        <f>COUNTIF(D13:G13,"&lt;=4")</f>
        <v>3</v>
      </c>
      <c r="O13">
        <f>SUMPRODUCT(1/COUNTIF(D13:G13,D13:G13))</f>
        <v>3</v>
      </c>
      <c r="P13" t="str">
        <f>IF(O13=4,"24-Way (4 Distinct)",IF(O13=3,"12-Way (1 Pair)",IF(O13=2,"6-Way / 4-Way","Straight (Quad)"))))</f>
        <v>12-Way (1 Pair)</v>
      </c>
      <c r="Q13">
        <f>SUMPRODUCT(COUNTIF(D14:G14,D13:G13))</f>
        <v>3</v>
      </c>
      <c r="R13">
        <f>AVERAGE(J13:J17)</f>
        <v>16</v>
      </c>
      <c r="S13">
        <f>AVERAGE(J13:J32)</f>
        <v>16</v>
      </c>
      <c r="T13">
        <f>R13-S13</f>
        <v>0</v>
      </c>
      <c r="U13" t="str">
        <f>IF(R13&gt;S13,"EXPANDING (HIGH BIAS)",IF(R13&lt;S13,"CONTRACTING (LOW BIAS)","NEUTRAL"))</f>
        <v>NEUTRAL</v>
      </c>
    </row>
    <row r="14">
      <c r="A14">
        <v>15949</v>
      </c>
      <c r="B14" t="str">
        <v>2026-10-16</v>
      </c>
      <c r="C14" t="str">
        <v>EVENING</v>
      </c>
      <c r="D14">
        <v>2</v>
      </c>
      <c r="E14">
        <v>9</v>
      </c>
      <c r="F14">
        <v>9</v>
      </c>
      <c r="G14">
        <v>7</v>
      </c>
      <c r="H14" t="str">
        <f>D14&amp;E14&amp;F14&amp;G14</f>
        <v>2997</v>
      </c>
      <c r="I14" t="str">
        <v>2799</v>
      </c>
      <c r="J14">
        <f>SUM(D14:G14)</f>
        <v>27</v>
      </c>
      <c r="K14">
        <f>SUMPRODUCT(MOD(D14:G14,2))</f>
        <v>3</v>
      </c>
      <c r="L14">
        <f>4-K14</f>
        <v>1</v>
      </c>
      <c r="M14">
        <f>COUNTIF(D14:G14,"&gt;=5")</f>
        <v>3</v>
      </c>
      <c r="N14">
        <f>COUNTIF(D14:G14,"&lt;=4")</f>
        <v>1</v>
      </c>
      <c r="O14">
        <f>SUMPRODUCT(1/COUNTIF(D14:G14,D14:G14))</f>
        <v>3</v>
      </c>
      <c r="P14" t="str">
        <f>IF(O14=4,"24-Way (4 Distinct)",IF(O14=3,"12-Way (1 Pair)",IF(O14=2,"6-Way / 4-Way","Straight (Quad)"))))</f>
        <v>12-Way (1 Pair)</v>
      </c>
      <c r="Q14">
        <f>SUMPRODUCT(COUNTIF(D15:G15,D14:G14))</f>
        <v>1</v>
      </c>
      <c r="R14">
        <f>AVERAGE(J14:J18)</f>
        <v>27</v>
      </c>
      <c r="S14">
        <f>AVERAGE(J14:J33)</f>
        <v>27</v>
      </c>
      <c r="T14">
        <f>R14-S14</f>
        <v>0</v>
      </c>
      <c r="U14" t="str">
        <f>IF(R14&gt;S14,"EXPANDING (HIGH BIAS)",IF(R14&lt;S14,"CONTRACTING (LOW BIAS)","NEUTRAL"))</f>
        <v>NEUTRAL</v>
      </c>
    </row>
    <row r="15">
      <c r="A15">
        <v>15948</v>
      </c>
      <c r="B15" t="str">
        <v>2026-10-16</v>
      </c>
      <c r="C15" t="str">
        <v>AFTERNOON</v>
      </c>
      <c r="D15">
        <v>3</v>
      </c>
      <c r="E15">
        <v>5</v>
      </c>
      <c r="F15">
        <v>0</v>
      </c>
      <c r="G15">
        <v>2</v>
      </c>
      <c r="H15" t="str">
        <f>D15&amp;E15&amp;F15&amp;G15</f>
        <v>3502</v>
      </c>
      <c r="I15" t="str">
        <v>0235</v>
      </c>
      <c r="J15">
        <f>SUM(D15:G15)</f>
        <v>10</v>
      </c>
      <c r="K15">
        <f>SUMPRODUCT(MOD(D15:G15,2))</f>
        <v>2</v>
      </c>
      <c r="L15">
        <f>4-K15</f>
        <v>2</v>
      </c>
      <c r="M15">
        <f>COUNTIF(D15:G15,"&gt;=5")</f>
        <v>1</v>
      </c>
      <c r="N15">
        <f>COUNTIF(D15:G15,"&lt;=4")</f>
        <v>3</v>
      </c>
      <c r="O15">
        <f>SUMPRODUCT(1/COUNTIF(D15:G15,D15:G15))</f>
        <v>4</v>
      </c>
      <c r="P15" t="str">
        <f>IF(O15=4,"24-Way (4 Distinct)",IF(O15=3,"12-Way (1 Pair)",IF(O15=2,"6-Way / 4-Way","Straight (Quad)"))))</f>
        <v>24-Way (4 Distinct)</v>
      </c>
      <c r="Q15">
        <f>SUMPRODUCT(COUNTIF(D16:G16,D15:G15))</f>
        <v>2</v>
      </c>
      <c r="R15">
        <f>AVERAGE(J15:J19)</f>
        <v>10</v>
      </c>
      <c r="S15">
        <f>AVERAGE(J15:J34)</f>
        <v>10</v>
      </c>
      <c r="T15">
        <f>R15-S15</f>
        <v>0</v>
      </c>
      <c r="U15" t="str">
        <f>IF(R15&gt;S15,"EXPANDING (HIGH BIAS)",IF(R15&lt;S15,"CONTRACTING (LOW BIAS)","NEUTRAL"))</f>
        <v>NEUTRAL</v>
      </c>
    </row>
    <row r="16">
      <c r="A16">
        <v>15947</v>
      </c>
      <c r="B16" t="str">
        <v>2026-10-16</v>
      </c>
      <c r="C16" t="str">
        <v>MIDDAY</v>
      </c>
      <c r="D16">
        <v>1</v>
      </c>
      <c r="E16">
        <v>0</v>
      </c>
      <c r="F16">
        <v>3</v>
      </c>
      <c r="G16">
        <v>1</v>
      </c>
      <c r="H16" t="str">
        <f>D16&amp;E16&amp;F16&amp;G16</f>
        <v>1031</v>
      </c>
      <c r="I16" t="str">
        <v>0113</v>
      </c>
      <c r="J16">
        <f>SUM(D16:G16)</f>
        <v>5</v>
      </c>
      <c r="K16">
        <f>SUMPRODUCT(MOD(D16:G16,2))</f>
        <v>3</v>
      </c>
      <c r="L16">
        <f>4-K16</f>
        <v>1</v>
      </c>
      <c r="M16">
        <f>COUNTIF(D16:G16,"&gt;=5")</f>
        <v>0</v>
      </c>
      <c r="N16">
        <f>COUNTIF(D16:G16,"&lt;=4")</f>
        <v>4</v>
      </c>
      <c r="O16">
        <f>SUMPRODUCT(1/COUNTIF(D16:G16,D16:G16))</f>
        <v>3</v>
      </c>
      <c r="P16" t="str">
        <f>IF(O16=4,"24-Way (4 Distinct)",IF(O16=3,"12-Way (1 Pair)",IF(O16=2,"6-Way / 4-Way","Straight (Quad)"))))</f>
        <v>12-Way (1 Pair)</v>
      </c>
      <c r="Q16">
        <f>SUMPRODUCT(COUNTIF(D17:G17,D16:G16))</f>
        <v>0</v>
      </c>
      <c r="R16">
        <f>AVERAGE(J16:J20)</f>
        <v>5</v>
      </c>
      <c r="S16">
        <f>AVERAGE(J16:J35)</f>
        <v>5</v>
      </c>
      <c r="T16">
        <f>R16-S16</f>
        <v>0</v>
      </c>
      <c r="U16" t="str">
        <f>IF(R16&gt;S16,"EXPANDING (HIGH BIAS)",IF(R16&lt;S16,"CONTRACTING (LOW BIAS)","NEUTRAL"))</f>
        <v>NEUTRAL</v>
      </c>
    </row>
    <row r="17">
      <c r="A17">
        <v>15946</v>
      </c>
      <c r="B17" t="str">
        <v>2026-10-16</v>
      </c>
      <c r="C17" t="str">
        <v>MORNING</v>
      </c>
      <c r="D17">
        <v>9</v>
      </c>
      <c r="E17">
        <v>4</v>
      </c>
      <c r="F17">
        <v>7</v>
      </c>
      <c r="G17">
        <v>9</v>
      </c>
      <c r="H17" t="str">
        <f>D17&amp;E17&amp;F17&amp;G17</f>
        <v>9479</v>
      </c>
      <c r="I17" t="str">
        <v>4799</v>
      </c>
      <c r="J17">
        <f>SUM(D17:G17)</f>
        <v>29</v>
      </c>
      <c r="K17">
        <f>SUMPRODUCT(MOD(D17:G17,2))</f>
        <v>3</v>
      </c>
      <c r="L17">
        <f>4-K17</f>
        <v>1</v>
      </c>
      <c r="M17">
        <f>COUNTIF(D17:G17,"&gt;=5")</f>
        <v>3</v>
      </c>
      <c r="N17">
        <f>COUNTIF(D17:G17,"&lt;=4")</f>
        <v>1</v>
      </c>
      <c r="O17">
        <f>SUMPRODUCT(1/COUNTIF(D17:G17,D17:G17))</f>
        <v>3</v>
      </c>
      <c r="P17" t="str">
        <f>IF(O17=4,"24-Way (4 Distinct)",IF(O17=3,"12-Way (1 Pair)",IF(O17=2,"6-Way / 4-Way","Straight (Quad)"))))</f>
        <v>12-Way (1 Pair)</v>
      </c>
      <c r="Q17">
        <f>SUMPRODUCT(COUNTIF(D18:G18,D17:G17))</f>
        <v>2</v>
      </c>
      <c r="R17">
        <f>AVERAGE(J17:J21)</f>
        <v>29</v>
      </c>
      <c r="S17">
        <f>AVERAGE(J17:J36)</f>
        <v>29</v>
      </c>
      <c r="T17">
        <f>R17-S17</f>
        <v>0</v>
      </c>
      <c r="U17" t="str">
        <f>IF(R17&gt;S17,"EXPANDING (HIGH BIAS)",IF(R17&lt;S17,"CONTRACTING (LOW BIAS)","NEUTRAL"))</f>
        <v>NEUTRAL</v>
      </c>
    </row>
    <row r="18">
      <c r="A18">
        <v>15945</v>
      </c>
      <c r="B18" t="str">
        <v>2026-10-15</v>
      </c>
      <c r="C18" t="str">
        <v>EVENING</v>
      </c>
      <c r="D18">
        <v>9</v>
      </c>
      <c r="E18">
        <v>6</v>
      </c>
      <c r="F18">
        <v>0</v>
      </c>
      <c r="G18">
        <v>6</v>
      </c>
      <c r="H18" t="str">
        <f>D18&amp;E18&amp;F18&amp;G18</f>
        <v>9606</v>
      </c>
      <c r="I18" t="str">
        <v>0669</v>
      </c>
      <c r="J18">
        <f>SUM(D18:G18)</f>
        <v>21</v>
      </c>
      <c r="K18">
        <f>SUMPRODUCT(MOD(D18:G18,2))</f>
        <v>1</v>
      </c>
      <c r="L18">
        <f>4-K18</f>
        <v>3</v>
      </c>
      <c r="M18">
        <f>COUNTIF(D18:G18,"&gt;=5")</f>
        <v>3</v>
      </c>
      <c r="N18">
        <f>COUNTIF(D18:G18,"&lt;=4")</f>
        <v>1</v>
      </c>
      <c r="O18">
        <f>SUMPRODUCT(1/COUNTIF(D18:G18,D18:G18))</f>
        <v>3</v>
      </c>
      <c r="P18" t="str">
        <f>IF(O18=4,"24-Way (4 Distinct)",IF(O18=3,"12-Way (1 Pair)",IF(O18=2,"6-Way / 4-Way","Straight (Quad)"))))</f>
        <v>12-Way (1 Pair)</v>
      </c>
      <c r="Q18">
        <f>SUMPRODUCT(COUNTIF(D19:G19,D18:G18))</f>
        <v>0</v>
      </c>
      <c r="R18">
        <f>AVERAGE(J18:J22)</f>
        <v>21</v>
      </c>
      <c r="S18">
        <f>AVERAGE(J18:J37)</f>
        <v>21</v>
      </c>
      <c r="T18">
        <f>R18-S18</f>
        <v>0</v>
      </c>
      <c r="U18" t="str">
        <f>IF(R18&gt;S18,"EXPANDING (HIGH BIAS)",IF(R18&lt;S18,"CONTRACTING (LOW BIAS)","NEUTRAL"))</f>
        <v>NEUTRAL</v>
      </c>
    </row>
    <row r="19">
      <c r="A19">
        <v>15944</v>
      </c>
      <c r="B19" t="str">
        <v>2026-10-15</v>
      </c>
      <c r="C19" t="str">
        <v>AFTERNOON</v>
      </c>
      <c r="D19">
        <v>3</v>
      </c>
      <c r="E19">
        <v>1</v>
      </c>
      <c r="F19">
        <v>3</v>
      </c>
      <c r="G19">
        <v>2</v>
      </c>
      <c r="H19" t="str">
        <f>D19&amp;E19&amp;F19&amp;G19</f>
        <v>3132</v>
      </c>
      <c r="I19" t="str">
        <v>1233</v>
      </c>
      <c r="J19">
        <f>SUM(D19:G19)</f>
        <v>9</v>
      </c>
      <c r="K19">
        <f>SUMPRODUCT(MOD(D19:G19,2))</f>
        <v>3</v>
      </c>
      <c r="L19">
        <f>4-K19</f>
        <v>1</v>
      </c>
      <c r="M19">
        <f>COUNTIF(D19:G19,"&gt;=5")</f>
        <v>0</v>
      </c>
      <c r="N19">
        <f>COUNTIF(D19:G19,"&lt;=4")</f>
        <v>4</v>
      </c>
      <c r="O19">
        <f>SUMPRODUCT(1/COUNTIF(D19:G19,D19:G19))</f>
        <v>3</v>
      </c>
      <c r="P19" t="str">
        <f>IF(O19=4,"24-Way (4 Distinct)",IF(O19=3,"12-Way (1 Pair)",IF(O19=2,"6-Way / 4-Way","Straight (Quad)"))))</f>
        <v>12-Way (1 Pair)</v>
      </c>
      <c r="Q19">
        <f>SUMPRODUCT(COUNTIF(D20:G20,D19:G19))</f>
        <v>3</v>
      </c>
      <c r="R19">
        <f>AVERAGE(J19:J23)</f>
        <v>9</v>
      </c>
      <c r="S19">
        <f>AVERAGE(J19:J38)</f>
        <v>9</v>
      </c>
      <c r="T19">
        <f>R19-S19</f>
        <v>0</v>
      </c>
      <c r="U19" t="str">
        <f>IF(R19&gt;S19,"EXPANDING (HIGH BIAS)",IF(R19&lt;S19,"CONTRACTING (LOW BIAS)","NEUTRAL"))</f>
        <v>NEUTRAL</v>
      </c>
    </row>
    <row r="20">
      <c r="A20">
        <v>15943</v>
      </c>
      <c r="B20" t="str">
        <v>2026-10-15</v>
      </c>
      <c r="C20" t="str">
        <v>MIDDAY</v>
      </c>
      <c r="D20">
        <v>0</v>
      </c>
      <c r="E20">
        <v>1</v>
      </c>
      <c r="F20">
        <v>3</v>
      </c>
      <c r="G20">
        <v>7</v>
      </c>
      <c r="H20" t="str">
        <f>D20&amp;E20&amp;F20&amp;G20</f>
        <v>0137</v>
      </c>
      <c r="I20" t="str">
        <v>0137</v>
      </c>
      <c r="J20">
        <f>SUM(D20:G20)</f>
        <v>11</v>
      </c>
      <c r="K20">
        <f>SUMPRODUCT(MOD(D20:G20,2))</f>
        <v>3</v>
      </c>
      <c r="L20">
        <f>4-K20</f>
        <v>1</v>
      </c>
      <c r="M20">
        <f>COUNTIF(D20:G20,"&gt;=5")</f>
        <v>1</v>
      </c>
      <c r="N20">
        <f>COUNTIF(D20:G20,"&lt;=4")</f>
        <v>3</v>
      </c>
      <c r="O20">
        <f>SUMPRODUCT(1/COUNTIF(D20:G20,D20:G20))</f>
        <v>4</v>
      </c>
      <c r="P20" t="str">
        <f>IF(O20=4,"24-Way (4 Distinct)",IF(O20=3,"12-Way (1 Pair)",IF(O20=2,"6-Way / 4-Way","Straight (Quad)"))))</f>
        <v>24-Way (4 Distinct)</v>
      </c>
      <c r="Q20">
        <f>SUMPRODUCT(COUNTIF(D21:G21,D20:G20))</f>
        <v>2</v>
      </c>
      <c r="R20">
        <f>AVERAGE(J20:J24)</f>
        <v>11</v>
      </c>
      <c r="S20">
        <f>AVERAGE(J20:J39)</f>
        <v>11</v>
      </c>
      <c r="T20">
        <f>R20-S20</f>
        <v>0</v>
      </c>
      <c r="U20" t="str">
        <f>IF(R20&gt;S20,"EXPANDING (HIGH BIAS)",IF(R20&lt;S20,"CONTRACTING (LOW BIAS)","NEUTRAL"))</f>
        <v>NEUTRAL</v>
      </c>
    </row>
    <row r="21">
      <c r="A21">
        <v>15942</v>
      </c>
      <c r="B21" t="str">
        <v>2026-10-15</v>
      </c>
      <c r="C21" t="str">
        <v>MORNING</v>
      </c>
      <c r="D21">
        <v>8</v>
      </c>
      <c r="E21">
        <v>6</v>
      </c>
      <c r="F21">
        <v>0</v>
      </c>
      <c r="G21">
        <v>3</v>
      </c>
      <c r="H21" t="str">
        <f>D21&amp;E21&amp;F21&amp;G21</f>
        <v>8603</v>
      </c>
      <c r="I21" t="str">
        <v>0368</v>
      </c>
      <c r="J21">
        <f>SUM(D21:G21)</f>
        <v>17</v>
      </c>
      <c r="K21">
        <f>SUMPRODUCT(MOD(D21:G21,2))</f>
        <v>1</v>
      </c>
      <c r="L21">
        <f>4-K21</f>
        <v>3</v>
      </c>
      <c r="M21">
        <f>COUNTIF(D21:G21,"&gt;=5")</f>
        <v>2</v>
      </c>
      <c r="N21">
        <f>COUNTIF(D21:G21,"&lt;=4")</f>
        <v>2</v>
      </c>
      <c r="O21">
        <f>SUMPRODUCT(1/COUNTIF(D21:G21,D21:G21))</f>
        <v>4</v>
      </c>
      <c r="P21" t="str">
        <f>IF(O21=4,"24-Way (4 Distinct)",IF(O21=3,"12-Way (1 Pair)",IF(O21=2,"6-Way / 4-Way","Straight (Quad)"))))</f>
        <v>24-Way (4 Distinct)</v>
      </c>
      <c r="Q21">
        <f>SUMPRODUCT(COUNTIF(D22:G22,D21:G21))</f>
        <v>2</v>
      </c>
      <c r="R21">
        <f>AVERAGE(J21:J25)</f>
        <v>17</v>
      </c>
      <c r="S21">
        <f>AVERAGE(J21:J40)</f>
        <v>17</v>
      </c>
      <c r="T21">
        <f>R21-S21</f>
        <v>0</v>
      </c>
      <c r="U21" t="str">
        <f>IF(R21&gt;S21,"EXPANDING (HIGH BIAS)",IF(R21&lt;S21,"CONTRACTING (LOW BIAS)","NEUTRAL"))</f>
        <v>NEUTRAL</v>
      </c>
    </row>
    <row r="22">
      <c r="A22">
        <v>15941</v>
      </c>
      <c r="B22" t="str">
        <v>2026-10-14</v>
      </c>
      <c r="C22" t="str">
        <v>EVENING</v>
      </c>
      <c r="D22">
        <v>6</v>
      </c>
      <c r="E22">
        <v>6</v>
      </c>
      <c r="F22">
        <v>8</v>
      </c>
      <c r="G22">
        <v>9</v>
      </c>
      <c r="H22" t="str">
        <f>D22&amp;E22&amp;F22&amp;G22</f>
        <v>6689</v>
      </c>
      <c r="I22" t="str">
        <v>6689</v>
      </c>
      <c r="J22">
        <f>SUM(D22:G22)</f>
        <v>29</v>
      </c>
      <c r="K22">
        <f>SUMPRODUCT(MOD(D22:G22,2))</f>
        <v>1</v>
      </c>
      <c r="L22">
        <f>4-K22</f>
        <v>3</v>
      </c>
      <c r="M22">
        <f>COUNTIF(D22:G22,"&gt;=5")</f>
        <v>4</v>
      </c>
      <c r="N22">
        <f>COUNTIF(D22:G22,"&lt;=4")</f>
        <v>0</v>
      </c>
      <c r="O22">
        <f>SUMPRODUCT(1/COUNTIF(D22:G22,D22:G22))</f>
        <v>3</v>
      </c>
      <c r="P22" t="str">
        <f>IF(O22=4,"24-Way (4 Distinct)",IF(O22=3,"12-Way (1 Pair)",IF(O22=2,"6-Way / 4-Way","Straight (Quad)"))))</f>
        <v>12-Way (1 Pair)</v>
      </c>
      <c r="Q22">
        <f>SUMPRODUCT(COUNTIF(D23:G23,D22:G22))</f>
        <v>0</v>
      </c>
      <c r="R22">
        <f>AVERAGE(J22:J26)</f>
        <v>29</v>
      </c>
      <c r="S22">
        <f>AVERAGE(J22:J41)</f>
        <v>29</v>
      </c>
      <c r="T22">
        <f>R22-S22</f>
        <v>0</v>
      </c>
      <c r="U22" t="str">
        <f>IF(R22&gt;S22,"EXPANDING (HIGH BIAS)",IF(R22&lt;S22,"CONTRACTING (LOW BIAS)","NEUTRAL"))</f>
        <v>NEUTRAL</v>
      </c>
    </row>
    <row r="23">
      <c r="A23">
        <v>15940</v>
      </c>
      <c r="B23" t="str">
        <v>2026-10-14</v>
      </c>
      <c r="C23" t="str">
        <v>AFTERNOON</v>
      </c>
      <c r="D23">
        <v>3</v>
      </c>
      <c r="E23">
        <v>1</v>
      </c>
      <c r="F23">
        <v>2</v>
      </c>
      <c r="G23">
        <v>4</v>
      </c>
      <c r="H23" t="str">
        <f>D23&amp;E23&amp;F23&amp;G23</f>
        <v>3124</v>
      </c>
      <c r="I23" t="str">
        <v>1234</v>
      </c>
      <c r="J23">
        <f>SUM(D23:G23)</f>
        <v>10</v>
      </c>
      <c r="K23">
        <f>SUMPRODUCT(MOD(D23:G23,2))</f>
        <v>2</v>
      </c>
      <c r="L23">
        <f>4-K23</f>
        <v>2</v>
      </c>
      <c r="M23">
        <f>COUNTIF(D23:G23,"&gt;=5")</f>
        <v>0</v>
      </c>
      <c r="N23">
        <f>COUNTIF(D23:G23,"&lt;=4")</f>
        <v>4</v>
      </c>
      <c r="O23">
        <f>SUMPRODUCT(1/COUNTIF(D23:G23,D23:G23))</f>
        <v>4</v>
      </c>
      <c r="P23" t="str">
        <f>IF(O23=4,"24-Way (4 Distinct)",IF(O23=3,"12-Way (1 Pair)",IF(O23=2,"6-Way / 4-Way","Straight (Quad)"))))</f>
        <v>24-Way (4 Distinct)</v>
      </c>
      <c r="Q23">
        <f>SUMPRODUCT(COUNTIF(D24:G24,D23:G23))</f>
        <v>1</v>
      </c>
      <c r="R23">
        <f>AVERAGE(J23:J27)</f>
        <v>10</v>
      </c>
      <c r="S23">
        <f>AVERAGE(J23:J42)</f>
        <v>10</v>
      </c>
      <c r="T23">
        <f>R23-S23</f>
        <v>0</v>
      </c>
      <c r="U23" t="str">
        <f>IF(R23&gt;S23,"EXPANDING (HIGH BIAS)",IF(R23&lt;S23,"CONTRACTING (LOW BIAS)","NEUTRAL"))</f>
        <v>NEUTRAL</v>
      </c>
    </row>
    <row r="24">
      <c r="A24">
        <v>15939</v>
      </c>
      <c r="B24" t="str">
        <v>2026-10-14</v>
      </c>
      <c r="C24" t="str">
        <v>MIDDAY</v>
      </c>
      <c r="D24">
        <v>9</v>
      </c>
      <c r="E24">
        <v>5</v>
      </c>
      <c r="F24">
        <v>7</v>
      </c>
      <c r="G24">
        <v>2</v>
      </c>
      <c r="H24" t="str">
        <f>D24&amp;E24&amp;F24&amp;G24</f>
        <v>9572</v>
      </c>
      <c r="I24" t="str">
        <v>2579</v>
      </c>
      <c r="J24">
        <f>SUM(D24:G24)</f>
        <v>23</v>
      </c>
      <c r="K24">
        <f>SUMPRODUCT(MOD(D24:G24,2))</f>
        <v>3</v>
      </c>
      <c r="L24">
        <f>4-K24</f>
        <v>1</v>
      </c>
      <c r="M24">
        <f>COUNTIF(D24:G24,"&gt;=5")</f>
        <v>3</v>
      </c>
      <c r="N24">
        <f>COUNTIF(D24:G24,"&lt;=4")</f>
        <v>1</v>
      </c>
      <c r="O24">
        <f>SUMPRODUCT(1/COUNTIF(D24:G24,D24:G24))</f>
        <v>4</v>
      </c>
      <c r="P24" t="str">
        <f>IF(O24=4,"24-Way (4 Distinct)",IF(O24=3,"12-Way (1 Pair)",IF(O24=2,"6-Way / 4-Way","Straight (Quad)"))))</f>
        <v>24-Way (4 Distinct)</v>
      </c>
      <c r="Q24">
        <f>SUMPRODUCT(COUNTIF(D25:G25,D24:G24))</f>
        <v>2</v>
      </c>
      <c r="R24">
        <f>AVERAGE(J24:J28)</f>
        <v>23</v>
      </c>
      <c r="S24">
        <f>AVERAGE(J24:J43)</f>
        <v>23</v>
      </c>
      <c r="T24">
        <f>R24-S24</f>
        <v>0</v>
      </c>
      <c r="U24" t="str">
        <f>IF(R24&gt;S24,"EXPANDING (HIGH BIAS)",IF(R24&lt;S24,"CONTRACTING (LOW BIAS)","NEUTRAL"))</f>
        <v>NEUTRAL</v>
      </c>
    </row>
    <row r="25">
      <c r="A25">
        <v>15938</v>
      </c>
      <c r="B25" t="str">
        <v>2026-10-14</v>
      </c>
      <c r="C25" t="str">
        <v>MORNING</v>
      </c>
      <c r="D25">
        <v>9</v>
      </c>
      <c r="E25">
        <v>0</v>
      </c>
      <c r="F25">
        <v>5</v>
      </c>
      <c r="G25">
        <v>0</v>
      </c>
      <c r="H25" t="str">
        <f>D25&amp;E25&amp;F25&amp;G25</f>
        <v>9050</v>
      </c>
      <c r="I25" t="str">
        <v>0059</v>
      </c>
      <c r="J25">
        <f>SUM(D25:G25)</f>
        <v>14</v>
      </c>
      <c r="K25">
        <f>SUMPRODUCT(MOD(D25:G25,2))</f>
        <v>2</v>
      </c>
      <c r="L25">
        <f>4-K25</f>
        <v>2</v>
      </c>
      <c r="M25">
        <f>COUNTIF(D25:G25,"&gt;=5")</f>
        <v>2</v>
      </c>
      <c r="N25">
        <f>COUNTIF(D25:G25,"&lt;=4")</f>
        <v>2</v>
      </c>
      <c r="O25">
        <f>SUMPRODUCT(1/COUNTIF(D25:G25,D25:G25))</f>
        <v>3</v>
      </c>
      <c r="P25" t="str">
        <f>IF(O25=4,"24-Way (4 Distinct)",IF(O25=3,"12-Way (1 Pair)",IF(O25=2,"6-Way / 4-Way","Straight (Quad)"))))</f>
        <v>12-Way (1 Pair)</v>
      </c>
      <c r="Q25">
        <f>SUMPRODUCT(COUNTIF(D26:G26,D25:G25))</f>
        <v>2</v>
      </c>
      <c r="R25">
        <f>AVERAGE(J25:J29)</f>
        <v>14</v>
      </c>
      <c r="S25">
        <f>AVERAGE(J25:J44)</f>
        <v>14</v>
      </c>
      <c r="T25">
        <f>R25-S25</f>
        <v>0</v>
      </c>
      <c r="U25" t="str">
        <f>IF(R25&gt;S25,"EXPANDING (HIGH BIAS)",IF(R25&lt;S25,"CONTRACTING (LOW BIAS)","NEUTRAL"))</f>
        <v>NEUTRAL</v>
      </c>
    </row>
    <row r="26">
      <c r="A26">
        <v>15937</v>
      </c>
      <c r="B26" t="str">
        <v>2026-10-13</v>
      </c>
      <c r="C26" t="str">
        <v>EVENING</v>
      </c>
      <c r="D26">
        <v>5</v>
      </c>
      <c r="E26">
        <v>5</v>
      </c>
      <c r="F26">
        <v>2</v>
      </c>
      <c r="G26">
        <v>9</v>
      </c>
      <c r="H26" t="str">
        <f>D26&amp;E26&amp;F26&amp;G26</f>
        <v>5529</v>
      </c>
      <c r="I26" t="str">
        <v>2559</v>
      </c>
      <c r="J26">
        <f>SUM(D26:G26)</f>
        <v>21</v>
      </c>
      <c r="K26">
        <f>SUMPRODUCT(MOD(D26:G26,2))</f>
        <v>3</v>
      </c>
      <c r="L26">
        <f>4-K26</f>
        <v>1</v>
      </c>
      <c r="M26">
        <f>COUNTIF(D26:G26,"&gt;=5")</f>
        <v>3</v>
      </c>
      <c r="N26">
        <f>COUNTIF(D26:G26,"&lt;=4")</f>
        <v>1</v>
      </c>
      <c r="O26">
        <f>SUMPRODUCT(1/COUNTIF(D26:G26,D26:G26))</f>
        <v>3</v>
      </c>
      <c r="P26" t="str">
        <f>IF(O26=4,"24-Way (4 Distinct)",IF(O26=3,"12-Way (1 Pair)",IF(O26=2,"6-Way / 4-Way","Straight (Quad)"))))</f>
        <v>12-Way (1 Pair)</v>
      </c>
      <c r="Q26">
        <f>SUMPRODUCT(COUNTIF(D27:G27,D26:G26))</f>
        <v>0</v>
      </c>
      <c r="R26">
        <f>AVERAGE(J26:J30)</f>
        <v>21</v>
      </c>
      <c r="S26">
        <f>AVERAGE(J26:J45)</f>
        <v>21</v>
      </c>
      <c r="T26">
        <f>R26-S26</f>
        <v>0</v>
      </c>
      <c r="U26" t="str">
        <f>IF(R26&gt;S26,"EXPANDING (HIGH BIAS)",IF(R26&lt;S26,"CONTRACTING (LOW BIAS)","NEUTRAL"))</f>
        <v>NEUTRAL</v>
      </c>
    </row>
    <row r="27">
      <c r="A27">
        <v>15936</v>
      </c>
      <c r="B27" t="str">
        <v>2026-10-13</v>
      </c>
      <c r="C27" t="str">
        <v>AFTERNOON</v>
      </c>
      <c r="D27">
        <v>4</v>
      </c>
      <c r="E27">
        <v>6</v>
      </c>
      <c r="F27">
        <v>4</v>
      </c>
      <c r="G27">
        <v>1</v>
      </c>
      <c r="H27" t="str">
        <f>D27&amp;E27&amp;F27&amp;G27</f>
        <v>4641</v>
      </c>
      <c r="I27" t="str">
        <v>1446</v>
      </c>
      <c r="J27">
        <f>SUM(D27:G27)</f>
        <v>15</v>
      </c>
      <c r="K27">
        <f>SUMPRODUCT(MOD(D27:G27,2))</f>
        <v>1</v>
      </c>
      <c r="L27">
        <f>4-K27</f>
        <v>3</v>
      </c>
      <c r="M27">
        <f>COUNTIF(D27:G27,"&gt;=5")</f>
        <v>1</v>
      </c>
      <c r="N27">
        <f>COUNTIF(D27:G27,"&lt;=4")</f>
        <v>3</v>
      </c>
      <c r="O27">
        <f>SUMPRODUCT(1/COUNTIF(D27:G27,D27:G27))</f>
        <v>3</v>
      </c>
      <c r="P27" t="str">
        <f>IF(O27=4,"24-Way (4 Distinct)",IF(O27=3,"12-Way (1 Pair)",IF(O27=2,"6-Way / 4-Way","Straight (Quad)"))))</f>
        <v>12-Way (1 Pair)</v>
      </c>
      <c r="Q27">
        <f>SUMPRODUCT(COUNTIF(D28:G28,D27:G27))</f>
        <v>1</v>
      </c>
      <c r="R27">
        <f>AVERAGE(J27:J31)</f>
        <v>15</v>
      </c>
      <c r="S27">
        <f>AVERAGE(J27:J46)</f>
        <v>15</v>
      </c>
      <c r="T27">
        <f>R27-S27</f>
        <v>0</v>
      </c>
      <c r="U27" t="str">
        <f>IF(R27&gt;S27,"EXPANDING (HIGH BIAS)",IF(R27&lt;S27,"CONTRACTING (LOW BIAS)","NEUTRAL"))</f>
        <v>NEUTRAL</v>
      </c>
    </row>
    <row r="28">
      <c r="A28">
        <v>15935</v>
      </c>
      <c r="B28" t="str">
        <v>2026-10-13</v>
      </c>
      <c r="C28" t="str">
        <v>MIDDAY</v>
      </c>
      <c r="D28">
        <v>3</v>
      </c>
      <c r="E28">
        <v>3</v>
      </c>
      <c r="F28">
        <v>1</v>
      </c>
      <c r="G28">
        <v>0</v>
      </c>
      <c r="H28" t="str">
        <f>D28&amp;E28&amp;F28&amp;G28</f>
        <v>3310</v>
      </c>
      <c r="I28" t="str">
        <v>0133</v>
      </c>
      <c r="J28">
        <f>SUM(D28:G28)</f>
        <v>7</v>
      </c>
      <c r="K28">
        <f>SUMPRODUCT(MOD(D28:G28,2))</f>
        <v>3</v>
      </c>
      <c r="L28">
        <f>4-K28</f>
        <v>1</v>
      </c>
      <c r="M28">
        <f>COUNTIF(D28:G28,"&gt;=5")</f>
        <v>0</v>
      </c>
      <c r="N28">
        <f>COUNTIF(D28:G28,"&lt;=4")</f>
        <v>4</v>
      </c>
      <c r="O28">
        <f>SUMPRODUCT(1/COUNTIF(D28:G28,D28:G28))</f>
        <v>3</v>
      </c>
      <c r="P28" t="str">
        <f>IF(O28=4,"24-Way (4 Distinct)",IF(O28=3,"12-Way (1 Pair)",IF(O28=2,"6-Way / 4-Way","Straight (Quad)"))))</f>
        <v>12-Way (1 Pair)</v>
      </c>
      <c r="Q28">
        <f>SUMPRODUCT(COUNTIF(D29:G29,D28:G28))</f>
        <v>2</v>
      </c>
      <c r="R28">
        <f>AVERAGE(J28:J32)</f>
        <v>7</v>
      </c>
      <c r="S28">
        <f>AVERAGE(J28:J47)</f>
        <v>7</v>
      </c>
      <c r="T28">
        <f>R28-S28</f>
        <v>0</v>
      </c>
      <c r="U28" t="str">
        <f>IF(R28&gt;S28,"EXPANDING (HIGH BIAS)",IF(R28&lt;S28,"CONTRACTING (LOW BIAS)","NEUTRAL"))</f>
        <v>NEUTRAL</v>
      </c>
    </row>
    <row r="29">
      <c r="A29">
        <v>15934</v>
      </c>
      <c r="B29" t="str">
        <v>2026-10-13</v>
      </c>
      <c r="C29" t="str">
        <v>MORNING</v>
      </c>
      <c r="D29">
        <v>2</v>
      </c>
      <c r="E29">
        <v>5</v>
      </c>
      <c r="F29">
        <v>9</v>
      </c>
      <c r="G29">
        <v>3</v>
      </c>
      <c r="H29" t="str">
        <f>D29&amp;E29&amp;F29&amp;G29</f>
        <v>2593</v>
      </c>
      <c r="I29" t="str">
        <v>2359</v>
      </c>
      <c r="J29">
        <f>SUM(D29:G29)</f>
        <v>19</v>
      </c>
      <c r="K29">
        <f>SUMPRODUCT(MOD(D29:G29,2))</f>
        <v>3</v>
      </c>
      <c r="L29">
        <f>4-K29</f>
        <v>1</v>
      </c>
      <c r="M29">
        <f>COUNTIF(D29:G29,"&gt;=5")</f>
        <v>2</v>
      </c>
      <c r="N29">
        <f>COUNTIF(D29:G29,"&lt;=4")</f>
        <v>2</v>
      </c>
      <c r="O29">
        <f>SUMPRODUCT(1/COUNTIF(D29:G29,D29:G29))</f>
        <v>4</v>
      </c>
      <c r="P29" t="str">
        <f>IF(O29=4,"24-Way (4 Distinct)",IF(O29=3,"12-Way (1 Pair)",IF(O29=2,"6-Way / 4-Way","Straight (Quad)"))))</f>
        <v>24-Way (4 Distinct)</v>
      </c>
      <c r="Q29">
        <f>SUMPRODUCT(COUNTIF(D30:G30,D29:G29))</f>
        <v>0</v>
      </c>
      <c r="R29">
        <f>AVERAGE(J29:J33)</f>
        <v>19</v>
      </c>
      <c r="S29">
        <f>AVERAGE(J29:J48)</f>
        <v>19</v>
      </c>
      <c r="T29">
        <f>R29-S29</f>
        <v>0</v>
      </c>
      <c r="U29" t="str">
        <f>IF(R29&gt;S29,"EXPANDING (HIGH BIAS)",IF(R29&lt;S29,"CONTRACTING (LOW BIAS)","NEUTRAL"))</f>
        <v>NEUTRAL</v>
      </c>
    </row>
    <row r="30">
      <c r="A30">
        <v>15933</v>
      </c>
      <c r="B30" t="str">
        <v>2026-10-12</v>
      </c>
      <c r="C30" t="str">
        <v>EVENING</v>
      </c>
      <c r="D30">
        <v>8</v>
      </c>
      <c r="E30">
        <v>8</v>
      </c>
      <c r="F30">
        <v>7</v>
      </c>
      <c r="G30">
        <v>7</v>
      </c>
      <c r="H30" t="str">
        <f>D30&amp;E30&amp;F30&amp;G30</f>
        <v>8877</v>
      </c>
      <c r="I30" t="str">
        <v>7788</v>
      </c>
      <c r="J30">
        <f>SUM(D30:G30)</f>
        <v>30</v>
      </c>
      <c r="K30">
        <f>SUMPRODUCT(MOD(D30:G30,2))</f>
        <v>2</v>
      </c>
      <c r="L30">
        <f>4-K30</f>
        <v>2</v>
      </c>
      <c r="M30">
        <f>COUNTIF(D30:G30,"&gt;=5")</f>
        <v>4</v>
      </c>
      <c r="N30">
        <f>COUNTIF(D30:G30,"&lt;=4")</f>
        <v>0</v>
      </c>
      <c r="O30">
        <f>SUMPRODUCT(1/COUNTIF(D30:G30,D30:G30))</f>
        <v>2</v>
      </c>
      <c r="P30" t="str">
        <f>IF(O30=4,"24-Way (4 Distinct)",IF(O30=3,"12-Way (1 Pair)",IF(O30=2,"6-Way / 4-Way","Straight (Quad)"))))</f>
        <v>6-Way (2 Pairs)</v>
      </c>
      <c r="Q30">
        <f>SUMPRODUCT(COUNTIF(D31:G31,D30:G30))</f>
        <v>0</v>
      </c>
      <c r="R30">
        <f>AVERAGE(J30:J34)</f>
        <v>30</v>
      </c>
      <c r="S30">
        <f>AVERAGE(J30:J49)</f>
        <v>30</v>
      </c>
      <c r="T30">
        <f>R30-S30</f>
        <v>0</v>
      </c>
      <c r="U30" t="str">
        <f>IF(R30&gt;S30,"EXPANDING (HIGH BIAS)",IF(R30&lt;S30,"CONTRACTING (LOW BIAS)","NEUTRAL"))</f>
        <v>NEUTRAL</v>
      </c>
    </row>
    <row r="31">
      <c r="A31">
        <v>15932</v>
      </c>
      <c r="B31" t="str">
        <v>2026-10-12</v>
      </c>
      <c r="C31" t="str">
        <v>AFTERNOON</v>
      </c>
      <c r="D31">
        <v>1</v>
      </c>
      <c r="E31">
        <v>3</v>
      </c>
      <c r="F31">
        <v>4</v>
      </c>
      <c r="G31">
        <v>4</v>
      </c>
      <c r="H31" t="str">
        <f>D31&amp;E31&amp;F31&amp;G31</f>
        <v>1344</v>
      </c>
      <c r="I31" t="str">
        <v>1344</v>
      </c>
      <c r="J31">
        <f>SUM(D31:G31)</f>
        <v>12</v>
      </c>
      <c r="K31">
        <f>SUMPRODUCT(MOD(D31:G31,2))</f>
        <v>2</v>
      </c>
      <c r="L31">
        <f>4-K31</f>
        <v>2</v>
      </c>
      <c r="M31">
        <f>COUNTIF(D31:G31,"&gt;=5")</f>
        <v>0</v>
      </c>
      <c r="N31">
        <f>COUNTIF(D31:G31,"&lt;=4")</f>
        <v>4</v>
      </c>
      <c r="O31">
        <f>SUMPRODUCT(1/COUNTIF(D31:G31,D31:G31))</f>
        <v>3</v>
      </c>
      <c r="P31" t="str">
        <f>IF(O31=4,"24-Way (4 Distinct)",IF(O31=3,"12-Way (1 Pair)",IF(O31=2,"6-Way / 4-Way","Straight (Quad)"))))</f>
        <v>12-Way (1 Pair)</v>
      </c>
      <c r="Q31">
        <f>SUMPRODUCT(COUNTIF(D32:G32,D31:G31))</f>
        <v>1</v>
      </c>
      <c r="R31">
        <f>AVERAGE(J31:J35)</f>
        <v>12</v>
      </c>
      <c r="S31">
        <f>AVERAGE(J31:J50)</f>
        <v>12</v>
      </c>
      <c r="T31">
        <f>R31-S31</f>
        <v>0</v>
      </c>
      <c r="U31" t="str">
        <f>IF(R31&gt;S31,"EXPANDING (HIGH BIAS)",IF(R31&lt;S31,"CONTRACTING (LOW BIAS)","NEUTRAL"))</f>
        <v>NEUTRAL</v>
      </c>
    </row>
    <row r="32">
      <c r="A32">
        <v>15931</v>
      </c>
      <c r="B32" t="str">
        <v>2026-10-12</v>
      </c>
      <c r="C32" t="str">
        <v>MIDDAY</v>
      </c>
      <c r="D32">
        <v>1</v>
      </c>
      <c r="E32">
        <v>9</v>
      </c>
      <c r="F32">
        <v>9</v>
      </c>
      <c r="G32">
        <v>0</v>
      </c>
      <c r="H32" t="str">
        <f>D32&amp;E32&amp;F32&amp;G32</f>
        <v>1990</v>
      </c>
      <c r="I32" t="str">
        <v>0199</v>
      </c>
      <c r="J32">
        <f>SUM(D32:G32)</f>
        <v>19</v>
      </c>
      <c r="K32">
        <f>SUMPRODUCT(MOD(D32:G32,2))</f>
        <v>3</v>
      </c>
      <c r="L32">
        <f>4-K32</f>
        <v>1</v>
      </c>
      <c r="M32">
        <f>COUNTIF(D32:G32,"&gt;=5")</f>
        <v>2</v>
      </c>
      <c r="N32">
        <f>COUNTIF(D32:G32,"&lt;=4")</f>
        <v>2</v>
      </c>
      <c r="O32">
        <f>SUMPRODUCT(1/COUNTIF(D32:G32,D32:G32))</f>
        <v>3</v>
      </c>
      <c r="P32" t="str">
        <f>IF(O32=4,"24-Way (4 Distinct)",IF(O32=3,"12-Way (1 Pair)",IF(O32=2,"6-Way / 4-Way","Straight (Quad)"))))</f>
        <v>12-Way (1 Pair)</v>
      </c>
      <c r="Q32">
        <f>SUMPRODUCT(COUNTIF(D33:G33,D32:G32))</f>
        <v>0</v>
      </c>
      <c r="R32">
        <f>AVERAGE(J32:J36)</f>
        <v>19</v>
      </c>
      <c r="S32">
        <f>AVERAGE(J32:J51)</f>
        <v>19</v>
      </c>
      <c r="T32">
        <f>R32-S32</f>
        <v>0</v>
      </c>
      <c r="U32" t="str">
        <f>IF(R32&gt;S32,"EXPANDING (HIGH BIAS)",IF(R32&lt;S32,"CONTRACTING (LOW BIAS)","NEUTRAL"))</f>
        <v>NEUTRAL</v>
      </c>
    </row>
    <row r="33">
      <c r="A33">
        <v>15930</v>
      </c>
      <c r="B33" t="str">
        <v>2026-10-12</v>
      </c>
      <c r="C33" t="str">
        <v>MORNING</v>
      </c>
      <c r="D33">
        <v>3</v>
      </c>
      <c r="E33">
        <v>7</v>
      </c>
      <c r="F33">
        <v>2</v>
      </c>
      <c r="G33">
        <v>7</v>
      </c>
      <c r="H33" t="str">
        <f>D33&amp;E33&amp;F33&amp;G33</f>
        <v>3727</v>
      </c>
      <c r="I33" t="str">
        <v>2377</v>
      </c>
      <c r="J33">
        <f>SUM(D33:G33)</f>
        <v>19</v>
      </c>
      <c r="K33">
        <f>SUMPRODUCT(MOD(D33:G33,2))</f>
        <v>3</v>
      </c>
      <c r="L33">
        <f>4-K33</f>
        <v>1</v>
      </c>
      <c r="M33">
        <f>COUNTIF(D33:G33,"&gt;=5")</f>
        <v>2</v>
      </c>
      <c r="N33">
        <f>COUNTIF(D33:G33,"&lt;=4")</f>
        <v>2</v>
      </c>
      <c r="O33">
        <f>SUMPRODUCT(1/COUNTIF(D33:G33,D33:G33))</f>
        <v>3</v>
      </c>
      <c r="P33" t="str">
        <f>IF(O33=4,"24-Way (4 Distinct)",IF(O33=3,"12-Way (1 Pair)",IF(O33=2,"6-Way / 4-Way","Straight (Quad)"))))</f>
        <v>12-Way (1 Pair)</v>
      </c>
      <c r="Q33">
        <f>SUMPRODUCT(COUNTIF(D34:G34,D33:G33))</f>
        <v>1</v>
      </c>
      <c r="R33">
        <f>AVERAGE(J33:J37)</f>
        <v>19</v>
      </c>
      <c r="S33">
        <f>AVERAGE(J33:J52)</f>
        <v>19</v>
      </c>
      <c r="T33">
        <f>R33-S33</f>
        <v>0</v>
      </c>
      <c r="U33" t="str">
        <f>IF(R33&gt;S33,"EXPANDING (HIGH BIAS)",IF(R33&lt;S33,"CONTRACTING (LOW BIAS)","NEUTRAL"))</f>
        <v>NEUTRAL</v>
      </c>
    </row>
    <row r="34">
      <c r="A34">
        <v>15929</v>
      </c>
      <c r="B34" t="str">
        <v>2026-10-11</v>
      </c>
      <c r="C34" t="str">
        <v>EVENING</v>
      </c>
      <c r="D34">
        <v>6</v>
      </c>
      <c r="E34">
        <v>3</v>
      </c>
      <c r="F34">
        <v>8</v>
      </c>
      <c r="G34">
        <v>8</v>
      </c>
      <c r="H34" t="str">
        <f>D34&amp;E34&amp;F34&amp;G34</f>
        <v>6388</v>
      </c>
      <c r="I34" t="str">
        <v>3688</v>
      </c>
      <c r="J34">
        <f>SUM(D34:G34)</f>
        <v>25</v>
      </c>
      <c r="K34">
        <f>SUMPRODUCT(MOD(D34:G34,2))</f>
        <v>1</v>
      </c>
      <c r="L34">
        <f>4-K34</f>
        <v>3</v>
      </c>
      <c r="M34">
        <f>COUNTIF(D34:G34,"&gt;=5")</f>
        <v>3</v>
      </c>
      <c r="N34">
        <f>COUNTIF(D34:G34,"&lt;=4")</f>
        <v>1</v>
      </c>
      <c r="O34">
        <f>SUMPRODUCT(1/COUNTIF(D34:G34,D34:G34))</f>
        <v>3</v>
      </c>
      <c r="P34" t="str">
        <f>IF(O34=4,"24-Way (4 Distinct)",IF(O34=3,"12-Way (1 Pair)",IF(O34=2,"6-Way / 4-Way","Straight (Quad)"))))</f>
        <v>12-Way (1 Pair)</v>
      </c>
      <c r="Q34">
        <f>SUMPRODUCT(COUNTIF(D35:G35,D34:G34))</f>
        <v>2</v>
      </c>
      <c r="R34">
        <f>AVERAGE(J34:J38)</f>
        <v>25</v>
      </c>
      <c r="S34">
        <f>AVERAGE(J34:J53)</f>
        <v>25</v>
      </c>
      <c r="T34">
        <f>R34-S34</f>
        <v>0</v>
      </c>
      <c r="U34" t="str">
        <f>IF(R34&gt;S34,"EXPANDING (HIGH BIAS)",IF(R34&lt;S34,"CONTRACTING (LOW BIAS)","NEUTRAL"))</f>
        <v>NEUTRAL</v>
      </c>
    </row>
    <row r="35">
      <c r="A35">
        <v>15928</v>
      </c>
      <c r="B35" t="str">
        <v>2026-10-11</v>
      </c>
      <c r="C35" t="str">
        <v>AFTERNOON</v>
      </c>
      <c r="D35">
        <v>8</v>
      </c>
      <c r="E35">
        <v>0</v>
      </c>
      <c r="F35">
        <v>2</v>
      </c>
      <c r="G35">
        <v>7</v>
      </c>
      <c r="H35" t="str">
        <f>D35&amp;E35&amp;F35&amp;G35</f>
        <v>8027</v>
      </c>
      <c r="I35" t="str">
        <v>0278</v>
      </c>
      <c r="J35">
        <f>SUM(D35:G35)</f>
        <v>17</v>
      </c>
      <c r="K35">
        <f>SUMPRODUCT(MOD(D35:G35,2))</f>
        <v>1</v>
      </c>
      <c r="L35">
        <f>4-K35</f>
        <v>3</v>
      </c>
      <c r="M35">
        <f>COUNTIF(D35:G35,"&gt;=5")</f>
        <v>2</v>
      </c>
      <c r="N35">
        <f>COUNTIF(D35:G35,"&lt;=4")</f>
        <v>2</v>
      </c>
      <c r="O35">
        <f>SUMPRODUCT(1/COUNTIF(D35:G35,D35:G35))</f>
        <v>4</v>
      </c>
      <c r="P35" t="str">
        <f>IF(O35=4,"24-Way (4 Distinct)",IF(O35=3,"12-Way (1 Pair)",IF(O35=2,"6-Way / 4-Way","Straight (Quad)"))))</f>
        <v>24-Way (4 Distinct)</v>
      </c>
      <c r="Q35">
        <f>SUMPRODUCT(COUNTIF(D36:G36,D35:G35))</f>
        <v>2</v>
      </c>
      <c r="R35">
        <f>AVERAGE(J35:J39)</f>
        <v>17</v>
      </c>
      <c r="S35">
        <f>AVERAGE(J35:J54)</f>
        <v>17</v>
      </c>
      <c r="T35">
        <f>R35-S35</f>
        <v>0</v>
      </c>
      <c r="U35" t="str">
        <f>IF(R35&gt;S35,"EXPANDING (HIGH BIAS)",IF(R35&lt;S35,"CONTRACTING (LOW BIAS)","NEUTRAL"))</f>
        <v>NEUTRAL</v>
      </c>
    </row>
    <row r="36">
      <c r="A36">
        <v>15927</v>
      </c>
      <c r="B36" t="str">
        <v>2026-10-11</v>
      </c>
      <c r="C36" t="str">
        <v>MIDDAY</v>
      </c>
      <c r="D36">
        <v>8</v>
      </c>
      <c r="E36">
        <v>1</v>
      </c>
      <c r="F36">
        <v>9</v>
      </c>
      <c r="G36">
        <v>2</v>
      </c>
      <c r="H36" t="str">
        <f>D36&amp;E36&amp;F36&amp;G36</f>
        <v>8192</v>
      </c>
      <c r="I36" t="str">
        <v>1289</v>
      </c>
      <c r="J36">
        <f>SUM(D36:G36)</f>
        <v>20</v>
      </c>
      <c r="K36">
        <f>SUMPRODUCT(MOD(D36:G36,2))</f>
        <v>2</v>
      </c>
      <c r="L36">
        <f>4-K36</f>
        <v>2</v>
      </c>
      <c r="M36">
        <f>COUNTIF(D36:G36,"&gt;=5")</f>
        <v>2</v>
      </c>
      <c r="N36">
        <f>COUNTIF(D36:G36,"&lt;=4")</f>
        <v>2</v>
      </c>
      <c r="O36">
        <f>SUMPRODUCT(1/COUNTIF(D36:G36,D36:G36))</f>
        <v>4</v>
      </c>
      <c r="P36" t="str">
        <f>IF(O36=4,"24-Way (4 Distinct)",IF(O36=3,"12-Way (1 Pair)",IF(O36=2,"6-Way / 4-Way","Straight (Quad)"))))</f>
        <v>24-Way (4 Distinct)</v>
      </c>
      <c r="Q36">
        <f>SUMPRODUCT(COUNTIF(D37:G37,D36:G36))</f>
        <v>1</v>
      </c>
      <c r="R36">
        <f>AVERAGE(J36:J40)</f>
        <v>20</v>
      </c>
      <c r="S36">
        <f>AVERAGE(J36:J55)</f>
        <v>20</v>
      </c>
      <c r="T36">
        <f>R36-S36</f>
        <v>0</v>
      </c>
      <c r="U36" t="str">
        <f>IF(R36&gt;S36,"EXPANDING (HIGH BIAS)",IF(R36&lt;S36,"CONTRACTING (LOW BIAS)","NEUTRAL"))</f>
        <v>NEUTRAL</v>
      </c>
    </row>
    <row r="37">
      <c r="A37">
        <v>15926</v>
      </c>
      <c r="B37" t="str">
        <v>2026-10-11</v>
      </c>
      <c r="C37" t="str">
        <v>MORNING</v>
      </c>
      <c r="D37">
        <v>5</v>
      </c>
      <c r="E37">
        <v>0</v>
      </c>
      <c r="F37">
        <v>1</v>
      </c>
      <c r="G37">
        <v>0</v>
      </c>
      <c r="H37" t="str">
        <f>D37&amp;E37&amp;F37&amp;G37</f>
        <v>5010</v>
      </c>
      <c r="I37" t="str">
        <v>0015</v>
      </c>
      <c r="J37">
        <f>SUM(D37:G37)</f>
        <v>6</v>
      </c>
      <c r="K37">
        <f>SUMPRODUCT(MOD(D37:G37,2))</f>
        <v>2</v>
      </c>
      <c r="L37">
        <f>4-K37</f>
        <v>2</v>
      </c>
      <c r="M37">
        <f>COUNTIF(D37:G37,"&gt;=5")</f>
        <v>1</v>
      </c>
      <c r="N37">
        <f>COUNTIF(D37:G37,"&lt;=4")</f>
        <v>3</v>
      </c>
      <c r="O37">
        <f>SUMPRODUCT(1/COUNTIF(D37:G37,D37:G37))</f>
        <v>3</v>
      </c>
      <c r="P37" t="str">
        <f>IF(O37=4,"24-Way (4 Distinct)",IF(O37=3,"12-Way (1 Pair)",IF(O37=2,"6-Way / 4-Way","Straight (Quad)"))))</f>
        <v>12-Way (1 Pair)</v>
      </c>
      <c r="Q37">
        <f>SUMPRODUCT(COUNTIF(D38:G38,D37:G37))</f>
        <v>0</v>
      </c>
      <c r="R37">
        <f>AVERAGE(J37:J41)</f>
        <v>6</v>
      </c>
      <c r="S37">
        <f>AVERAGE(J37:J56)</f>
        <v>6</v>
      </c>
      <c r="T37">
        <f>R37-S37</f>
        <v>0</v>
      </c>
      <c r="U37" t="str">
        <f>IF(R37&gt;S37,"EXPANDING (HIGH BIAS)",IF(R37&lt;S37,"CONTRACTING (LOW BIAS)","NEUTRAL"))</f>
        <v>NEUTRAL</v>
      </c>
    </row>
    <row r="38">
      <c r="A38">
        <v>15925</v>
      </c>
      <c r="B38" t="str">
        <v>2026-10-10</v>
      </c>
      <c r="C38" t="str">
        <v>EVENING</v>
      </c>
      <c r="D38">
        <v>4</v>
      </c>
      <c r="E38">
        <v>3</v>
      </c>
      <c r="F38">
        <v>8</v>
      </c>
      <c r="G38">
        <v>7</v>
      </c>
      <c r="H38" t="str">
        <f>D38&amp;E38&amp;F38&amp;G38</f>
        <v>4387</v>
      </c>
      <c r="I38" t="str">
        <v>3478</v>
      </c>
      <c r="J38">
        <f>SUM(D38:G38)</f>
        <v>22</v>
      </c>
      <c r="K38">
        <f>SUMPRODUCT(MOD(D38:G38,2))</f>
        <v>2</v>
      </c>
      <c r="L38">
        <f>4-K38</f>
        <v>2</v>
      </c>
      <c r="M38">
        <f>COUNTIF(D38:G38,"&gt;=5")</f>
        <v>2</v>
      </c>
      <c r="N38">
        <f>COUNTIF(D38:G38,"&lt;=4")</f>
        <v>2</v>
      </c>
      <c r="O38">
        <f>SUMPRODUCT(1/COUNTIF(D38:G38,D38:G38))</f>
        <v>4</v>
      </c>
      <c r="P38" t="str">
        <f>IF(O38=4,"24-Way (4 Distinct)",IF(O38=3,"12-Way (1 Pair)",IF(O38=2,"6-Way / 4-Way","Straight (Quad)"))))</f>
        <v>24-Way (4 Distinct)</v>
      </c>
      <c r="Q38">
        <f>SUMPRODUCT(COUNTIF(D39:G39,D38:G38))</f>
        <v>1</v>
      </c>
      <c r="R38">
        <f>AVERAGE(J38:J42)</f>
        <v>22</v>
      </c>
      <c r="S38">
        <f>AVERAGE(J38:J57)</f>
        <v>22</v>
      </c>
      <c r="T38">
        <f>R38-S38</f>
        <v>0</v>
      </c>
      <c r="U38" t="str">
        <f>IF(R38&gt;S38,"EXPANDING (HIGH BIAS)",IF(R38&lt;S38,"CONTRACTING (LOW BIAS)","NEUTRAL"))</f>
        <v>NEUTRAL</v>
      </c>
    </row>
    <row r="39">
      <c r="A39">
        <v>15924</v>
      </c>
      <c r="B39" t="str">
        <v>2026-10-10</v>
      </c>
      <c r="C39" t="str">
        <v>AFTERNOON</v>
      </c>
      <c r="D39">
        <v>9</v>
      </c>
      <c r="E39">
        <v>1</v>
      </c>
      <c r="F39">
        <v>1</v>
      </c>
      <c r="G39">
        <v>7</v>
      </c>
      <c r="H39" t="str">
        <f>D39&amp;E39&amp;F39&amp;G39</f>
        <v>9117</v>
      </c>
      <c r="I39" t="str">
        <v>1179</v>
      </c>
      <c r="J39">
        <f>SUM(D39:G39)</f>
        <v>18</v>
      </c>
      <c r="K39">
        <f>SUMPRODUCT(MOD(D39:G39,2))</f>
        <v>4</v>
      </c>
      <c r="L39">
        <f>4-K39</f>
        <v>0</v>
      </c>
      <c r="M39">
        <f>COUNTIF(D39:G39,"&gt;=5")</f>
        <v>2</v>
      </c>
      <c r="N39">
        <f>COUNTIF(D39:G39,"&lt;=4")</f>
        <v>2</v>
      </c>
      <c r="O39">
        <f>SUMPRODUCT(1/COUNTIF(D39:G39,D39:G39))</f>
        <v>3</v>
      </c>
      <c r="P39" t="str">
        <f>IF(O39=4,"24-Way (4 Distinct)",IF(O39=3,"12-Way (1 Pair)",IF(O39=2,"6-Way / 4-Way","Straight (Quad)"))))</f>
        <v>12-Way (1 Pair)</v>
      </c>
      <c r="Q39">
        <f>SUMPRODUCT(COUNTIF(D40:G40,D39:G39))</f>
        <v>3</v>
      </c>
      <c r="R39">
        <f>AVERAGE(J39:J43)</f>
        <v>18</v>
      </c>
      <c r="S39">
        <f>AVERAGE(J39:J58)</f>
        <v>18</v>
      </c>
      <c r="T39">
        <f>R39-S39</f>
        <v>0</v>
      </c>
      <c r="U39" t="str">
        <f>IF(R39&gt;S39,"EXPANDING (HIGH BIAS)",IF(R39&lt;S39,"CONTRACTING (LOW BIAS)","NEUTRAL"))</f>
        <v>NEUTRAL</v>
      </c>
    </row>
    <row r="40">
      <c r="A40">
        <v>15923</v>
      </c>
      <c r="B40" t="str">
        <v>2026-10-10</v>
      </c>
      <c r="C40" t="str">
        <v>MIDDAY</v>
      </c>
      <c r="D40">
        <v>1</v>
      </c>
      <c r="E40">
        <v>9</v>
      </c>
      <c r="F40">
        <v>4</v>
      </c>
      <c r="G40">
        <v>4</v>
      </c>
      <c r="H40" t="str">
        <f>D40&amp;E40&amp;F40&amp;G40</f>
        <v>1944</v>
      </c>
      <c r="I40" t="str">
        <v>1449</v>
      </c>
      <c r="J40">
        <f>SUM(D40:G40)</f>
        <v>18</v>
      </c>
      <c r="K40">
        <f>SUMPRODUCT(MOD(D40:G40,2))</f>
        <v>2</v>
      </c>
      <c r="L40">
        <f>4-K40</f>
        <v>2</v>
      </c>
      <c r="M40">
        <f>COUNTIF(D40:G40,"&gt;=5")</f>
        <v>1</v>
      </c>
      <c r="N40">
        <f>COUNTIF(D40:G40,"&lt;=4")</f>
        <v>3</v>
      </c>
      <c r="O40">
        <f>SUMPRODUCT(1/COUNTIF(D40:G40,D40:G40))</f>
        <v>3</v>
      </c>
      <c r="P40" t="str">
        <f>IF(O40=4,"24-Way (4 Distinct)",IF(O40=3,"12-Way (1 Pair)",IF(O40=2,"6-Way / 4-Way","Straight (Quad)"))))</f>
        <v>12-Way (1 Pair)</v>
      </c>
      <c r="Q40">
        <f>SUMPRODUCT(COUNTIF(D41:G41,D40:G40))</f>
        <v>1</v>
      </c>
      <c r="R40">
        <f>AVERAGE(J40:J44)</f>
        <v>18</v>
      </c>
      <c r="S40">
        <f>AVERAGE(J40:J59)</f>
        <v>18</v>
      </c>
      <c r="T40">
        <f>R40-S40</f>
        <v>0</v>
      </c>
      <c r="U40" t="str">
        <f>IF(R40&gt;S40,"EXPANDING (HIGH BIAS)",IF(R40&lt;S40,"CONTRACTING (LOW BIAS)","NEUTRAL"))</f>
        <v>NEUTRAL</v>
      </c>
    </row>
    <row r="41">
      <c r="A41">
        <v>15922</v>
      </c>
      <c r="B41" t="str">
        <v>2026-10-10</v>
      </c>
      <c r="C41" t="str">
        <v>MORNING</v>
      </c>
      <c r="D41">
        <v>0</v>
      </c>
      <c r="E41">
        <v>1</v>
      </c>
      <c r="F41">
        <v>0</v>
      </c>
      <c r="G41">
        <v>8</v>
      </c>
      <c r="H41" t="str">
        <f>D41&amp;E41&amp;F41&amp;G41</f>
        <v>0108</v>
      </c>
      <c r="I41" t="str">
        <v>0018</v>
      </c>
      <c r="J41">
        <f>SUM(D41:G41)</f>
        <v>9</v>
      </c>
      <c r="K41">
        <f>SUMPRODUCT(MOD(D41:G41,2))</f>
        <v>1</v>
      </c>
      <c r="L41">
        <f>4-K41</f>
        <v>3</v>
      </c>
      <c r="M41">
        <f>COUNTIF(D41:G41,"&gt;=5")</f>
        <v>1</v>
      </c>
      <c r="N41">
        <f>COUNTIF(D41:G41,"&lt;=4")</f>
        <v>3</v>
      </c>
      <c r="O41">
        <f>SUMPRODUCT(1/COUNTIF(D41:G41,D41:G41))</f>
        <v>3</v>
      </c>
      <c r="P41" t="str">
        <f>IF(O41=4,"24-Way (4 Distinct)",IF(O41=3,"12-Way (1 Pair)",IF(O41=2,"6-Way / 4-Way","Straight (Quad)"))))</f>
        <v>12-Way (1 Pair)</v>
      </c>
      <c r="Q41">
        <f>SUMPRODUCT(COUNTIF(D42:G42,D41:G41))</f>
        <v>3</v>
      </c>
      <c r="R41">
        <f>AVERAGE(J41:J45)</f>
        <v>9</v>
      </c>
      <c r="S41">
        <f>AVERAGE(J41:J60)</f>
        <v>9</v>
      </c>
      <c r="T41">
        <f>R41-S41</f>
        <v>0</v>
      </c>
      <c r="U41" t="str">
        <f>IF(R41&gt;S41,"EXPANDING (HIGH BIAS)",IF(R41&lt;S41,"CONTRACTING (LOW BIAS)","NEUTRAL"))</f>
        <v>NEUTRAL</v>
      </c>
    </row>
    <row r="42">
      <c r="A42">
        <v>15921</v>
      </c>
      <c r="B42" t="str">
        <v>2026-10-09</v>
      </c>
      <c r="C42" t="str">
        <v>EVENING</v>
      </c>
      <c r="D42">
        <v>3</v>
      </c>
      <c r="E42">
        <v>1</v>
      </c>
      <c r="F42">
        <v>0</v>
      </c>
      <c r="G42">
        <v>6</v>
      </c>
      <c r="H42" t="str">
        <f>D42&amp;E42&amp;F42&amp;G42</f>
        <v>3106</v>
      </c>
      <c r="I42" t="str">
        <v>0136</v>
      </c>
      <c r="J42">
        <f>SUM(D42:G42)</f>
        <v>10</v>
      </c>
      <c r="K42">
        <f>SUMPRODUCT(MOD(D42:G42,2))</f>
        <v>2</v>
      </c>
      <c r="L42">
        <f>4-K42</f>
        <v>2</v>
      </c>
      <c r="M42">
        <f>COUNTIF(D42:G42,"&gt;=5")</f>
        <v>1</v>
      </c>
      <c r="N42">
        <f>COUNTIF(D42:G42,"&lt;=4")</f>
        <v>3</v>
      </c>
      <c r="O42">
        <f>SUMPRODUCT(1/COUNTIF(D42:G42,D42:G42))</f>
        <v>4</v>
      </c>
      <c r="P42" t="str">
        <f>IF(O42=4,"24-Way (4 Distinct)",IF(O42=3,"12-Way (1 Pair)",IF(O42=2,"6-Way / 4-Way","Straight (Quad)"))))</f>
        <v>24-Way (4 Distinct)</v>
      </c>
      <c r="Q42">
        <f>SUMPRODUCT(COUNTIF(D43:G43,D42:G42))</f>
        <v>1</v>
      </c>
      <c r="R42">
        <f>AVERAGE(J42:J46)</f>
        <v>10</v>
      </c>
      <c r="S42">
        <f>AVERAGE(J42:J61)</f>
        <v>10</v>
      </c>
      <c r="T42">
        <f>R42-S42</f>
        <v>0</v>
      </c>
      <c r="U42" t="str">
        <f>IF(R42&gt;S42,"EXPANDING (HIGH BIAS)",IF(R42&lt;S42,"CONTRACTING (LOW BIAS)","NEUTRAL"))</f>
        <v>NEUTRAL</v>
      </c>
    </row>
    <row r="43">
      <c r="A43">
        <v>15920</v>
      </c>
      <c r="B43" t="str">
        <v>2026-10-09</v>
      </c>
      <c r="C43" t="str">
        <v>AFTERNOON</v>
      </c>
      <c r="D43">
        <v>8</v>
      </c>
      <c r="E43">
        <v>5</v>
      </c>
      <c r="F43">
        <v>2</v>
      </c>
      <c r="G43">
        <v>6</v>
      </c>
      <c r="H43" t="str">
        <f>D43&amp;E43&amp;F43&amp;G43</f>
        <v>8526</v>
      </c>
      <c r="I43" t="str">
        <v>2568</v>
      </c>
      <c r="J43">
        <f>SUM(D43:G43)</f>
        <v>21</v>
      </c>
      <c r="K43">
        <f>SUMPRODUCT(MOD(D43:G43,2))</f>
        <v>1</v>
      </c>
      <c r="L43">
        <f>4-K43</f>
        <v>3</v>
      </c>
      <c r="M43">
        <f>COUNTIF(D43:G43,"&gt;=5")</f>
        <v>3</v>
      </c>
      <c r="N43">
        <f>COUNTIF(D43:G43,"&lt;=4")</f>
        <v>1</v>
      </c>
      <c r="O43">
        <f>SUMPRODUCT(1/COUNTIF(D43:G43,D43:G43))</f>
        <v>4</v>
      </c>
      <c r="P43" t="str">
        <f>IF(O43=4,"24-Way (4 Distinct)",IF(O43=3,"12-Way (1 Pair)",IF(O43=2,"6-Way / 4-Way","Straight (Quad)"))))</f>
        <v>24-Way (4 Distinct)</v>
      </c>
      <c r="Q43">
        <f>SUMPRODUCT(COUNTIF(D44:G44,D43:G43))</f>
        <v>2</v>
      </c>
      <c r="R43">
        <f>AVERAGE(J43:J47)</f>
        <v>21</v>
      </c>
      <c r="S43">
        <f>AVERAGE(J43:J62)</f>
        <v>21</v>
      </c>
      <c r="T43">
        <f>R43-S43</f>
        <v>0</v>
      </c>
      <c r="U43" t="str">
        <f>IF(R43&gt;S43,"EXPANDING (HIGH BIAS)",IF(R43&lt;S43,"CONTRACTING (LOW BIAS)","NEUTRAL"))</f>
        <v>NEUTRAL</v>
      </c>
    </row>
    <row r="44">
      <c r="A44">
        <v>15919</v>
      </c>
      <c r="B44" t="str">
        <v>2026-10-09</v>
      </c>
      <c r="C44" t="str">
        <v>MIDDAY</v>
      </c>
      <c r="D44">
        <v>2</v>
      </c>
      <c r="E44">
        <v>2</v>
      </c>
      <c r="F44">
        <v>7</v>
      </c>
      <c r="G44">
        <v>6</v>
      </c>
      <c r="H44" t="str">
        <f>D44&amp;E44&amp;F44&amp;G44</f>
        <v>2276</v>
      </c>
      <c r="I44" t="str">
        <v>2267</v>
      </c>
      <c r="J44">
        <f>SUM(D44:G44)</f>
        <v>17</v>
      </c>
      <c r="K44">
        <f>SUMPRODUCT(MOD(D44:G44,2))</f>
        <v>1</v>
      </c>
      <c r="L44">
        <f>4-K44</f>
        <v>3</v>
      </c>
      <c r="M44">
        <f>COUNTIF(D44:G44,"&gt;=5")</f>
        <v>2</v>
      </c>
      <c r="N44">
        <f>COUNTIF(D44:G44,"&lt;=4")</f>
        <v>2</v>
      </c>
      <c r="O44">
        <f>SUMPRODUCT(1/COUNTIF(D44:G44,D44:G44))</f>
        <v>3</v>
      </c>
      <c r="P44" t="str">
        <f>IF(O44=4,"24-Way (4 Distinct)",IF(O44=3,"12-Way (1 Pair)",IF(O44=2,"6-Way / 4-Way","Straight (Quad)"))))</f>
        <v>12-Way (1 Pair)</v>
      </c>
      <c r="Q44">
        <f>SUMPRODUCT(COUNTIF(D45:G45,D44:G44))</f>
        <v>1</v>
      </c>
      <c r="R44">
        <f>AVERAGE(J44:J48)</f>
        <v>17</v>
      </c>
      <c r="S44">
        <f>AVERAGE(J44:J63)</f>
        <v>17</v>
      </c>
      <c r="T44">
        <f>R44-S44</f>
        <v>0</v>
      </c>
      <c r="U44" t="str">
        <f>IF(R44&gt;S44,"EXPANDING (HIGH BIAS)",IF(R44&lt;S44,"CONTRACTING (LOW BIAS)","NEUTRAL"))</f>
        <v>NEUTRAL</v>
      </c>
    </row>
    <row r="45">
      <c r="A45">
        <v>15918</v>
      </c>
      <c r="B45" t="str">
        <v>2026-10-09</v>
      </c>
      <c r="C45" t="str">
        <v>MORNING</v>
      </c>
      <c r="D45">
        <v>8</v>
      </c>
      <c r="E45">
        <v>9</v>
      </c>
      <c r="F45">
        <v>5</v>
      </c>
      <c r="G45">
        <v>7</v>
      </c>
      <c r="H45" t="str">
        <f>D45&amp;E45&amp;F45&amp;G45</f>
        <v>8957</v>
      </c>
      <c r="I45" t="str">
        <v>5789</v>
      </c>
      <c r="J45">
        <f>SUM(D45:G45)</f>
        <v>29</v>
      </c>
      <c r="K45">
        <f>SUMPRODUCT(MOD(D45:G45,2))</f>
        <v>3</v>
      </c>
      <c r="L45">
        <f>4-K45</f>
        <v>1</v>
      </c>
      <c r="M45">
        <f>COUNTIF(D45:G45,"&gt;=5")</f>
        <v>4</v>
      </c>
      <c r="N45">
        <f>COUNTIF(D45:G45,"&lt;=4")</f>
        <v>0</v>
      </c>
      <c r="O45">
        <f>SUMPRODUCT(1/COUNTIF(D45:G45,D45:G45))</f>
        <v>4</v>
      </c>
      <c r="P45" t="str">
        <f>IF(O45=4,"24-Way (4 Distinct)",IF(O45=3,"12-Way (1 Pair)",IF(O45=2,"6-Way / 4-Way","Straight (Quad)"))))</f>
        <v>24-Way (4 Distinct)</v>
      </c>
      <c r="Q45">
        <f>SUMPRODUCT(COUNTIF(D46:G46,D45:G45))</f>
        <v>2</v>
      </c>
      <c r="R45">
        <f>AVERAGE(J45:J49)</f>
        <v>29</v>
      </c>
      <c r="S45">
        <f>AVERAGE(J45:J64)</f>
        <v>29</v>
      </c>
      <c r="T45">
        <f>R45-S45</f>
        <v>0</v>
      </c>
      <c r="U45" t="str">
        <f>IF(R45&gt;S45,"EXPANDING (HIGH BIAS)",IF(R45&lt;S45,"CONTRACTING (LOW BIAS)","NEUTRAL"))</f>
        <v>NEUTRAL</v>
      </c>
    </row>
    <row r="46">
      <c r="A46">
        <v>15917</v>
      </c>
      <c r="B46" t="str">
        <v>2026-10-08</v>
      </c>
      <c r="C46" t="str">
        <v>EVENING</v>
      </c>
      <c r="D46">
        <v>7</v>
      </c>
      <c r="E46">
        <v>5</v>
      </c>
      <c r="F46">
        <v>6</v>
      </c>
      <c r="G46">
        <v>0</v>
      </c>
      <c r="H46" t="str">
        <f>D46&amp;E46&amp;F46&amp;G46</f>
        <v>7560</v>
      </c>
      <c r="I46" t="str">
        <v>0567</v>
      </c>
      <c r="J46">
        <f>SUM(D46:G46)</f>
        <v>18</v>
      </c>
      <c r="K46">
        <f>SUMPRODUCT(MOD(D46:G46,2))</f>
        <v>2</v>
      </c>
      <c r="L46">
        <f>4-K46</f>
        <v>2</v>
      </c>
      <c r="M46">
        <f>COUNTIF(D46:G46,"&gt;=5")</f>
        <v>3</v>
      </c>
      <c r="N46">
        <f>COUNTIF(D46:G46,"&lt;=4")</f>
        <v>1</v>
      </c>
      <c r="O46">
        <f>SUMPRODUCT(1/COUNTIF(D46:G46,D46:G46))</f>
        <v>4</v>
      </c>
      <c r="P46" t="str">
        <f>IF(O46=4,"24-Way (4 Distinct)",IF(O46=3,"12-Way (1 Pair)",IF(O46=2,"6-Way / 4-Way","Straight (Quad)"))))</f>
        <v>24-Way (4 Distinct)</v>
      </c>
      <c r="Q46">
        <f>SUMPRODUCT(COUNTIF(D47:G47,D46:G46))</f>
        <v>3</v>
      </c>
      <c r="R46">
        <f>AVERAGE(J46:J50)</f>
        <v>18</v>
      </c>
      <c r="S46">
        <f>AVERAGE(J46:J65)</f>
        <v>18</v>
      </c>
      <c r="T46">
        <f>R46-S46</f>
        <v>0</v>
      </c>
      <c r="U46" t="str">
        <f>IF(R46&gt;S46,"EXPANDING (HIGH BIAS)",IF(R46&lt;S46,"CONTRACTING (LOW BIAS)","NEUTRAL"))</f>
        <v>NEUTRAL</v>
      </c>
    </row>
    <row r="47">
      <c r="A47">
        <v>15916</v>
      </c>
      <c r="B47" t="str">
        <v>2026-10-08</v>
      </c>
      <c r="C47" t="str">
        <v>AFTERNOON</v>
      </c>
      <c r="D47">
        <v>0</v>
      </c>
      <c r="E47">
        <v>8</v>
      </c>
      <c r="F47">
        <v>7</v>
      </c>
      <c r="G47">
        <v>5</v>
      </c>
      <c r="H47" t="str">
        <f>D47&amp;E47&amp;F47&amp;G47</f>
        <v>0875</v>
      </c>
      <c r="I47" t="str">
        <v>0578</v>
      </c>
      <c r="J47">
        <f>SUM(D47:G47)</f>
        <v>20</v>
      </c>
      <c r="K47">
        <f>SUMPRODUCT(MOD(D47:G47,2))</f>
        <v>2</v>
      </c>
      <c r="L47">
        <f>4-K47</f>
        <v>2</v>
      </c>
      <c r="M47">
        <f>COUNTIF(D47:G47,"&gt;=5")</f>
        <v>3</v>
      </c>
      <c r="N47">
        <f>COUNTIF(D47:G47,"&lt;=4")</f>
        <v>1</v>
      </c>
      <c r="O47">
        <f>SUMPRODUCT(1/COUNTIF(D47:G47,D47:G47))</f>
        <v>4</v>
      </c>
      <c r="P47" t="str">
        <f>IF(O47=4,"24-Way (4 Distinct)",IF(O47=3,"12-Way (1 Pair)",IF(O47=2,"6-Way / 4-Way","Straight (Quad)"))))</f>
        <v>24-Way (4 Distinct)</v>
      </c>
      <c r="Q47">
        <f>SUMPRODUCT(COUNTIF(D48:G48,D47:G47))</f>
        <v>1</v>
      </c>
      <c r="R47">
        <f>AVERAGE(J47:J51)</f>
        <v>20</v>
      </c>
      <c r="S47">
        <f>AVERAGE(J47:J66)</f>
        <v>20</v>
      </c>
      <c r="T47">
        <f>R47-S47</f>
        <v>0</v>
      </c>
      <c r="U47" t="str">
        <f>IF(R47&gt;S47,"EXPANDING (HIGH BIAS)",IF(R47&lt;S47,"CONTRACTING (LOW BIAS)","NEUTRAL"))</f>
        <v>NEUTRAL</v>
      </c>
    </row>
    <row r="48">
      <c r="A48">
        <v>15915</v>
      </c>
      <c r="B48" t="str">
        <v>2026-10-08</v>
      </c>
      <c r="C48" t="str">
        <v>MIDDAY</v>
      </c>
      <c r="D48">
        <v>7</v>
      </c>
      <c r="E48">
        <v>9</v>
      </c>
      <c r="F48">
        <v>7</v>
      </c>
      <c r="G48">
        <v>4</v>
      </c>
      <c r="H48" t="str">
        <f>D48&amp;E48&amp;F48&amp;G48</f>
        <v>7974</v>
      </c>
      <c r="I48" t="str">
        <v>4779</v>
      </c>
      <c r="J48">
        <f>SUM(D48:G48)</f>
        <v>27</v>
      </c>
      <c r="K48">
        <f>SUMPRODUCT(MOD(D48:G48,2))</f>
        <v>3</v>
      </c>
      <c r="L48">
        <f>4-K48</f>
        <v>1</v>
      </c>
      <c r="M48">
        <f>COUNTIF(D48:G48,"&gt;=5")</f>
        <v>3</v>
      </c>
      <c r="N48">
        <f>COUNTIF(D48:G48,"&lt;=4")</f>
        <v>1</v>
      </c>
      <c r="O48">
        <f>SUMPRODUCT(1/COUNTIF(D48:G48,D48:G48))</f>
        <v>3</v>
      </c>
      <c r="P48" t="str">
        <f>IF(O48=4,"24-Way (4 Distinct)",IF(O48=3,"12-Way (1 Pair)",IF(O48=2,"6-Way / 4-Way","Straight (Quad)"))))</f>
        <v>12-Way (1 Pair)</v>
      </c>
      <c r="Q48">
        <f>SUMPRODUCT(COUNTIF(D49:G49,D48:G48))</f>
        <v>1</v>
      </c>
      <c r="R48">
        <f>AVERAGE(J48:J52)</f>
        <v>27</v>
      </c>
      <c r="S48">
        <f>AVERAGE(J48:J67)</f>
        <v>27</v>
      </c>
      <c r="T48">
        <f>R48-S48</f>
        <v>0</v>
      </c>
      <c r="U48" t="str">
        <f>IF(R48&gt;S48,"EXPANDING (HIGH BIAS)",IF(R48&lt;S48,"CONTRACTING (LOW BIAS)","NEUTRAL"))</f>
        <v>NEUTRAL</v>
      </c>
    </row>
    <row r="49">
      <c r="A49">
        <v>15914</v>
      </c>
      <c r="B49" t="str">
        <v>2026-10-08</v>
      </c>
      <c r="C49" t="str">
        <v>MORNING</v>
      </c>
      <c r="D49">
        <v>3</v>
      </c>
      <c r="E49">
        <v>9</v>
      </c>
      <c r="F49">
        <v>2</v>
      </c>
      <c r="G49">
        <v>1</v>
      </c>
      <c r="H49" t="str">
        <f>D49&amp;E49&amp;F49&amp;G49</f>
        <v>3921</v>
      </c>
      <c r="I49" t="str">
        <v>1239</v>
      </c>
      <c r="J49">
        <f>SUM(D49:G49)</f>
        <v>15</v>
      </c>
      <c r="K49">
        <f>SUMPRODUCT(MOD(D49:G49,2))</f>
        <v>3</v>
      </c>
      <c r="L49">
        <f>4-K49</f>
        <v>1</v>
      </c>
      <c r="M49">
        <f>COUNTIF(D49:G49,"&gt;=5")</f>
        <v>1</v>
      </c>
      <c r="N49">
        <f>COUNTIF(D49:G49,"&lt;=4")</f>
        <v>3</v>
      </c>
      <c r="O49">
        <f>SUMPRODUCT(1/COUNTIF(D49:G49,D49:G49))</f>
        <v>4</v>
      </c>
      <c r="P49" t="str">
        <f>IF(O49=4,"24-Way (4 Distinct)",IF(O49=3,"12-Way (1 Pair)",IF(O49=2,"6-Way / 4-Way","Straight (Quad)"))))</f>
        <v>24-Way (4 Distinct)</v>
      </c>
      <c r="Q49">
        <f>SUMPRODUCT(COUNTIF(D50:G50,D49:G49))</f>
        <v>1</v>
      </c>
      <c r="R49">
        <f>AVERAGE(J49:J53)</f>
        <v>15</v>
      </c>
      <c r="S49">
        <f>AVERAGE(J49:J68)</f>
        <v>15</v>
      </c>
      <c r="T49">
        <f>R49-S49</f>
        <v>0</v>
      </c>
      <c r="U49" t="str">
        <f>IF(R49&gt;S49,"EXPANDING (HIGH BIAS)",IF(R49&lt;S49,"CONTRACTING (LOW BIAS)","NEUTRAL"))</f>
        <v>NEUTRAL</v>
      </c>
    </row>
    <row r="50">
      <c r="A50">
        <v>15913</v>
      </c>
      <c r="B50" t="str">
        <v>2026-10-07</v>
      </c>
      <c r="C50" t="str">
        <v>EVENING</v>
      </c>
      <c r="D50">
        <v>8</v>
      </c>
      <c r="E50">
        <v>9</v>
      </c>
      <c r="F50">
        <v>4</v>
      </c>
      <c r="G50">
        <v>5</v>
      </c>
      <c r="H50" t="str">
        <f>D50&amp;E50&amp;F50&amp;G50</f>
        <v>8945</v>
      </c>
      <c r="I50" t="str">
        <v>4589</v>
      </c>
      <c r="J50">
        <f>SUM(D50:G50)</f>
        <v>26</v>
      </c>
      <c r="K50">
        <f>SUMPRODUCT(MOD(D50:G50,2))</f>
        <v>2</v>
      </c>
      <c r="L50">
        <f>4-K50</f>
        <v>2</v>
      </c>
      <c r="M50">
        <f>COUNTIF(D50:G50,"&gt;=5")</f>
        <v>3</v>
      </c>
      <c r="N50">
        <f>COUNTIF(D50:G50,"&lt;=4")</f>
        <v>1</v>
      </c>
      <c r="O50">
        <f>SUMPRODUCT(1/COUNTIF(D50:G50,D50:G50))</f>
        <v>4</v>
      </c>
      <c r="P50" t="str">
        <f>IF(O50=4,"24-Way (4 Distinct)",IF(O50=3,"12-Way (1 Pair)",IF(O50=2,"6-Way / 4-Way","Straight (Quad)"))))</f>
        <v>24-Way (4 Distinct)</v>
      </c>
      <c r="Q50">
        <f>SUMPRODUCT(COUNTIF(D51:G51,D50:G50))</f>
        <v>2</v>
      </c>
      <c r="R50">
        <f>AVERAGE(J50:J54)</f>
        <v>26</v>
      </c>
      <c r="S50">
        <f>AVERAGE(J50:J69)</f>
        <v>26</v>
      </c>
      <c r="T50">
        <f>R50-S50</f>
        <v>0</v>
      </c>
      <c r="U50" t="str">
        <f>IF(R50&gt;S50,"EXPANDING (HIGH BIAS)",IF(R50&lt;S50,"CONTRACTING (LOW BIAS)","NEUTRAL"))</f>
        <v>NEUTRAL</v>
      </c>
    </row>
    <row r="51">
      <c r="A51">
        <v>15912</v>
      </c>
      <c r="B51" t="str">
        <v>2026-10-07</v>
      </c>
      <c r="C51" t="str">
        <v>AFTERNOON</v>
      </c>
      <c r="D51">
        <v>1</v>
      </c>
      <c r="E51">
        <v>8</v>
      </c>
      <c r="F51">
        <v>5</v>
      </c>
      <c r="G51">
        <v>7</v>
      </c>
      <c r="H51" t="str">
        <f>D51&amp;E51&amp;F51&amp;G51</f>
        <v>1857</v>
      </c>
      <c r="I51" t="str">
        <v>1578</v>
      </c>
      <c r="J51">
        <f>SUM(D51:G51)</f>
        <v>21</v>
      </c>
      <c r="K51">
        <f>SUMPRODUCT(MOD(D51:G51,2))</f>
        <v>3</v>
      </c>
      <c r="L51">
        <f>4-K51</f>
        <v>1</v>
      </c>
      <c r="M51">
        <f>COUNTIF(D51:G51,"&gt;=5")</f>
        <v>3</v>
      </c>
      <c r="N51">
        <f>COUNTIF(D51:G51,"&lt;=4")</f>
        <v>1</v>
      </c>
      <c r="O51">
        <f>SUMPRODUCT(1/COUNTIF(D51:G51,D51:G51))</f>
        <v>4</v>
      </c>
      <c r="P51" t="str">
        <f>IF(O51=4,"24-Way (4 Distinct)",IF(O51=3,"12-Way (1 Pair)",IF(O51=2,"6-Way / 4-Way","Straight (Quad)"))))</f>
        <v>24-Way (4 Distinct)</v>
      </c>
      <c r="Q51">
        <f>SUMPRODUCT(COUNTIF(D52:G52,D51:G51))</f>
        <v>2</v>
      </c>
      <c r="R51">
        <f>AVERAGE(J51:J55)</f>
        <v>21</v>
      </c>
      <c r="S51">
        <f>AVERAGE(J51:J70)</f>
        <v>21</v>
      </c>
      <c r="T51">
        <f>R51-S51</f>
        <v>0</v>
      </c>
      <c r="U51" t="str">
        <f>IF(R51&gt;S51,"EXPANDING (HIGH BIAS)",IF(R51&lt;S51,"CONTRACTING (LOW BIAS)","NEUTRAL"))</f>
        <v>NEUTRAL</v>
      </c>
    </row>
    <row r="52">
      <c r="A52">
        <v>15911</v>
      </c>
      <c r="B52" t="str">
        <v>2026-10-07</v>
      </c>
      <c r="C52" t="str">
        <v>MIDDAY</v>
      </c>
      <c r="D52">
        <v>6</v>
      </c>
      <c r="E52">
        <v>8</v>
      </c>
      <c r="F52">
        <v>4</v>
      </c>
      <c r="G52">
        <v>7</v>
      </c>
      <c r="H52" t="str">
        <f>D52&amp;E52&amp;F52&amp;G52</f>
        <v>6847</v>
      </c>
      <c r="I52" t="str">
        <v>4678</v>
      </c>
      <c r="J52">
        <f>SUM(D52:G52)</f>
        <v>25</v>
      </c>
      <c r="K52">
        <f>SUMPRODUCT(MOD(D52:G52,2))</f>
        <v>1</v>
      </c>
      <c r="L52">
        <f>4-K52</f>
        <v>3</v>
      </c>
      <c r="M52">
        <f>COUNTIF(D52:G52,"&gt;=5")</f>
        <v>3</v>
      </c>
      <c r="N52">
        <f>COUNTIF(D52:G52,"&lt;=4")</f>
        <v>1</v>
      </c>
      <c r="O52">
        <f>SUMPRODUCT(1/COUNTIF(D52:G52,D52:G52))</f>
        <v>4</v>
      </c>
      <c r="P52" t="str">
        <f>IF(O52=4,"24-Way (4 Distinct)",IF(O52=3,"12-Way (1 Pair)",IF(O52=2,"6-Way / 4-Way","Straight (Quad)"))))</f>
        <v>24-Way (4 Distinct)</v>
      </c>
      <c r="Q52">
        <f>SUMPRODUCT(COUNTIF(D53:G53,D52:G52))</f>
        <v>0</v>
      </c>
      <c r="R52">
        <f>AVERAGE(J52:J56)</f>
        <v>25</v>
      </c>
      <c r="S52">
        <f>AVERAGE(J52:J71)</f>
        <v>25</v>
      </c>
      <c r="T52">
        <f>R52-S52</f>
        <v>0</v>
      </c>
      <c r="U52" t="str">
        <f>IF(R52&gt;S52,"EXPANDING (HIGH BIAS)",IF(R52&lt;S52,"CONTRACTING (LOW BIAS)","NEUTRAL"))</f>
        <v>NEUTRAL</v>
      </c>
    </row>
    <row r="53">
      <c r="A53">
        <v>15910</v>
      </c>
      <c r="B53" t="str">
        <v>2026-10-07</v>
      </c>
      <c r="C53" t="str">
        <v>MORNING</v>
      </c>
      <c r="D53">
        <v>0</v>
      </c>
      <c r="E53">
        <v>1</v>
      </c>
      <c r="F53">
        <v>2</v>
      </c>
      <c r="G53">
        <v>3</v>
      </c>
      <c r="H53" t="str">
        <f>D53&amp;E53&amp;F53&amp;G53</f>
        <v>0123</v>
      </c>
      <c r="I53" t="str">
        <v>0123</v>
      </c>
      <c r="J53">
        <f>SUM(D53:G53)</f>
        <v>6</v>
      </c>
      <c r="K53">
        <f>SUMPRODUCT(MOD(D53:G53,2))</f>
        <v>2</v>
      </c>
      <c r="L53">
        <f>4-K53</f>
        <v>2</v>
      </c>
      <c r="M53">
        <f>COUNTIF(D53:G53,"&gt;=5")</f>
        <v>0</v>
      </c>
      <c r="N53">
        <f>COUNTIF(D53:G53,"&lt;=4")</f>
        <v>4</v>
      </c>
      <c r="O53">
        <f>SUMPRODUCT(1/COUNTIF(D53:G53,D53:G53))</f>
        <v>4</v>
      </c>
      <c r="P53" t="str">
        <f>IF(O53=4,"24-Way (4 Distinct)",IF(O53=3,"12-Way (1 Pair)",IF(O53=2,"6-Way / 4-Way","Straight (Quad)"))))</f>
        <v>24-Way (4 Distinct)</v>
      </c>
      <c r="Q53">
        <f>SUMPRODUCT(COUNTIF(D54:G54,D53:G53))</f>
        <v>1</v>
      </c>
      <c r="R53">
        <f>AVERAGE(J53:J57)</f>
        <v>6</v>
      </c>
      <c r="S53">
        <f>AVERAGE(J53:J72)</f>
        <v>6</v>
      </c>
      <c r="T53">
        <f>R53-S53</f>
        <v>0</v>
      </c>
      <c r="U53" t="str">
        <f>IF(R53&gt;S53,"EXPANDING (HIGH BIAS)",IF(R53&lt;S53,"CONTRACTING (LOW BIAS)","NEUTRAL"))</f>
        <v>NEUTRAL</v>
      </c>
    </row>
    <row r="54">
      <c r="A54">
        <v>15909</v>
      </c>
      <c r="B54" t="str">
        <v>2026-10-06</v>
      </c>
      <c r="C54" t="str">
        <v>EVENING</v>
      </c>
      <c r="D54">
        <v>9</v>
      </c>
      <c r="E54">
        <v>5</v>
      </c>
      <c r="F54">
        <v>6</v>
      </c>
      <c r="G54">
        <v>0</v>
      </c>
      <c r="H54" t="str">
        <f>D54&amp;E54&amp;F54&amp;G54</f>
        <v>9560</v>
      </c>
      <c r="I54" t="str">
        <v>0569</v>
      </c>
      <c r="J54">
        <f>SUM(D54:G54)</f>
        <v>20</v>
      </c>
      <c r="K54">
        <f>SUMPRODUCT(MOD(D54:G54,2))</f>
        <v>2</v>
      </c>
      <c r="L54">
        <f>4-K54</f>
        <v>2</v>
      </c>
      <c r="M54">
        <f>COUNTIF(D54:G54,"&gt;=5")</f>
        <v>3</v>
      </c>
      <c r="N54">
        <f>COUNTIF(D54:G54,"&lt;=4")</f>
        <v>1</v>
      </c>
      <c r="O54">
        <f>SUMPRODUCT(1/COUNTIF(D54:G54,D54:G54))</f>
        <v>4</v>
      </c>
      <c r="P54" t="str">
        <f>IF(O54=4,"24-Way (4 Distinct)",IF(O54=3,"12-Way (1 Pair)",IF(O54=2,"6-Way / 4-Way","Straight (Quad)"))))</f>
        <v>24-Way (4 Distinct)</v>
      </c>
      <c r="Q54">
        <f>SUMPRODUCT(COUNTIF(D55:G55,D54:G54))</f>
        <v>1</v>
      </c>
      <c r="R54">
        <f>AVERAGE(J54:J58)</f>
        <v>20</v>
      </c>
      <c r="S54">
        <f>AVERAGE(J54:J73)</f>
        <v>20</v>
      </c>
      <c r="T54">
        <f>R54-S54</f>
        <v>0</v>
      </c>
      <c r="U54" t="str">
        <f>IF(R54&gt;S54,"EXPANDING (HIGH BIAS)",IF(R54&lt;S54,"CONTRACTING (LOW BIAS)","NEUTRAL"))</f>
        <v>NEUTRAL</v>
      </c>
    </row>
    <row r="55">
      <c r="A55">
        <v>15908</v>
      </c>
      <c r="B55" t="str">
        <v>2026-10-06</v>
      </c>
      <c r="C55" t="str">
        <v>AFTERNOON</v>
      </c>
      <c r="D55">
        <v>5</v>
      </c>
      <c r="E55">
        <v>8</v>
      </c>
      <c r="F55">
        <v>2</v>
      </c>
      <c r="G55">
        <v>4</v>
      </c>
      <c r="H55" t="str">
        <f>D55&amp;E55&amp;F55&amp;G55</f>
        <v>5824</v>
      </c>
      <c r="I55" t="str">
        <v>2458</v>
      </c>
      <c r="J55">
        <f>SUM(D55:G55)</f>
        <v>19</v>
      </c>
      <c r="K55">
        <f>SUMPRODUCT(MOD(D55:G55,2))</f>
        <v>1</v>
      </c>
      <c r="L55">
        <f>4-K55</f>
        <v>3</v>
      </c>
      <c r="M55">
        <f>COUNTIF(D55:G55,"&gt;=5")</f>
        <v>2</v>
      </c>
      <c r="N55">
        <f>COUNTIF(D55:G55,"&lt;=4")</f>
        <v>2</v>
      </c>
      <c r="O55">
        <f>SUMPRODUCT(1/COUNTIF(D55:G55,D55:G55))</f>
        <v>4</v>
      </c>
      <c r="P55" t="str">
        <f>IF(O55=4,"24-Way (4 Distinct)",IF(O55=3,"12-Way (1 Pair)",IF(O55=2,"6-Way / 4-Way","Straight (Quad)"))))</f>
        <v>24-Way (4 Distinct)</v>
      </c>
      <c r="Q55">
        <f>SUMPRODUCT(COUNTIF(D56:G56,D55:G55))</f>
        <v>2</v>
      </c>
      <c r="R55">
        <f>AVERAGE(J55:J59)</f>
        <v>19</v>
      </c>
      <c r="S55">
        <f>AVERAGE(J55:J74)</f>
        <v>19</v>
      </c>
      <c r="T55">
        <f>R55-S55</f>
        <v>0</v>
      </c>
      <c r="U55" t="str">
        <f>IF(R55&gt;S55,"EXPANDING (HIGH BIAS)",IF(R55&lt;S55,"CONTRACTING (LOW BIAS)","NEUTRAL"))</f>
        <v>NEUTRAL</v>
      </c>
    </row>
    <row r="56">
      <c r="A56">
        <v>15907</v>
      </c>
      <c r="B56" t="str">
        <v>2026-10-06</v>
      </c>
      <c r="C56" t="str">
        <v>MIDDAY</v>
      </c>
      <c r="D56">
        <v>9</v>
      </c>
      <c r="E56">
        <v>4</v>
      </c>
      <c r="F56">
        <v>5</v>
      </c>
      <c r="G56">
        <v>3</v>
      </c>
      <c r="H56" t="str">
        <f>D56&amp;E56&amp;F56&amp;G56</f>
        <v>9453</v>
      </c>
      <c r="I56" t="str">
        <v>3459</v>
      </c>
      <c r="J56">
        <f>SUM(D56:G56)</f>
        <v>21</v>
      </c>
      <c r="K56">
        <f>SUMPRODUCT(MOD(D56:G56,2))</f>
        <v>3</v>
      </c>
      <c r="L56">
        <f>4-K56</f>
        <v>1</v>
      </c>
      <c r="M56">
        <f>COUNTIF(D56:G56,"&gt;=5")</f>
        <v>2</v>
      </c>
      <c r="N56">
        <f>COUNTIF(D56:G56,"&lt;=4")</f>
        <v>2</v>
      </c>
      <c r="O56">
        <f>SUMPRODUCT(1/COUNTIF(D56:G56,D56:G56))</f>
        <v>4</v>
      </c>
      <c r="P56" t="str">
        <f>IF(O56=4,"24-Way (4 Distinct)",IF(O56=3,"12-Way (1 Pair)",IF(O56=2,"6-Way / 4-Way","Straight (Quad)"))))</f>
        <v>24-Way (4 Distinct)</v>
      </c>
      <c r="Q56">
        <f>SUMPRODUCT(COUNTIF(D57:G57,D56:G56))</f>
        <v>1</v>
      </c>
      <c r="R56">
        <f>AVERAGE(J56:J60)</f>
        <v>21</v>
      </c>
      <c r="S56">
        <f>AVERAGE(J56:J75)</f>
        <v>21</v>
      </c>
      <c r="T56">
        <f>R56-S56</f>
        <v>0</v>
      </c>
      <c r="U56" t="str">
        <f>IF(R56&gt;S56,"EXPANDING (HIGH BIAS)",IF(R56&lt;S56,"CONTRACTING (LOW BIAS)","NEUTRAL"))</f>
        <v>NEUTRAL</v>
      </c>
    </row>
    <row r="57">
      <c r="A57">
        <v>15906</v>
      </c>
      <c r="B57" t="str">
        <v>2026-10-06</v>
      </c>
      <c r="C57" t="str">
        <v>MORNING</v>
      </c>
      <c r="D57">
        <v>6</v>
      </c>
      <c r="E57">
        <v>3</v>
      </c>
      <c r="F57">
        <v>1</v>
      </c>
      <c r="G57">
        <v>3</v>
      </c>
      <c r="H57" t="str">
        <f>D57&amp;E57&amp;F57&amp;G57</f>
        <v>6313</v>
      </c>
      <c r="I57" t="str">
        <v>1336</v>
      </c>
      <c r="J57">
        <f>SUM(D57:G57)</f>
        <v>13</v>
      </c>
      <c r="K57">
        <f>SUMPRODUCT(MOD(D57:G57,2))</f>
        <v>3</v>
      </c>
      <c r="L57">
        <f>4-K57</f>
        <v>1</v>
      </c>
      <c r="M57">
        <f>COUNTIF(D57:G57,"&gt;=5")</f>
        <v>1</v>
      </c>
      <c r="N57">
        <f>COUNTIF(D57:G57,"&lt;=4")</f>
        <v>3</v>
      </c>
      <c r="O57">
        <f>SUMPRODUCT(1/COUNTIF(D57:G57,D57:G57))</f>
        <v>3</v>
      </c>
      <c r="P57" t="str">
        <f>IF(O57=4,"24-Way (4 Distinct)",IF(O57=3,"12-Way (1 Pair)",IF(O57=2,"6-Way / 4-Way","Straight (Quad)"))))</f>
        <v>12-Way (1 Pair)</v>
      </c>
      <c r="Q57">
        <f>SUMPRODUCT(COUNTIF(D58:G58,D57:G57))</f>
        <v>3</v>
      </c>
      <c r="R57">
        <f>AVERAGE(J57:J61)</f>
        <v>13</v>
      </c>
      <c r="S57">
        <f>AVERAGE(J57:J76)</f>
        <v>13</v>
      </c>
      <c r="T57">
        <f>R57-S57</f>
        <v>0</v>
      </c>
      <c r="U57" t="str">
        <f>IF(R57&gt;S57,"EXPANDING (HIGH BIAS)",IF(R57&lt;S57,"CONTRACTING (LOW BIAS)","NEUTRAL"))</f>
        <v>NEUTRAL</v>
      </c>
    </row>
    <row r="58">
      <c r="A58">
        <v>15905</v>
      </c>
      <c r="B58" t="str">
        <v>2026-10-05</v>
      </c>
      <c r="C58" t="str">
        <v>EVENING</v>
      </c>
      <c r="D58">
        <v>8</v>
      </c>
      <c r="E58">
        <v>7</v>
      </c>
      <c r="F58">
        <v>3</v>
      </c>
      <c r="G58">
        <v>1</v>
      </c>
      <c r="H58" t="str">
        <f>D58&amp;E58&amp;F58&amp;G58</f>
        <v>8731</v>
      </c>
      <c r="I58" t="str">
        <v>1378</v>
      </c>
      <c r="J58">
        <f>SUM(D58:G58)</f>
        <v>19</v>
      </c>
      <c r="K58">
        <f>SUMPRODUCT(MOD(D58:G58,2))</f>
        <v>3</v>
      </c>
      <c r="L58">
        <f>4-K58</f>
        <v>1</v>
      </c>
      <c r="M58">
        <f>COUNTIF(D58:G58,"&gt;=5")</f>
        <v>2</v>
      </c>
      <c r="N58">
        <f>COUNTIF(D58:G58,"&lt;=4")</f>
        <v>2</v>
      </c>
      <c r="O58">
        <f>SUMPRODUCT(1/COUNTIF(D58:G58,D58:G58))</f>
        <v>4</v>
      </c>
      <c r="P58" t="str">
        <f>IF(O58=4,"24-Way (4 Distinct)",IF(O58=3,"12-Way (1 Pair)",IF(O58=2,"6-Way / 4-Way","Straight (Quad)"))))</f>
        <v>24-Way (4 Distinct)</v>
      </c>
      <c r="Q58">
        <f>SUMPRODUCT(COUNTIF(D59:G59,D58:G58))</f>
        <v>2</v>
      </c>
      <c r="R58">
        <f>AVERAGE(J58:J62)</f>
        <v>19</v>
      </c>
      <c r="S58">
        <f>AVERAGE(J58:J77)</f>
        <v>19</v>
      </c>
      <c r="T58">
        <f>R58-S58</f>
        <v>0</v>
      </c>
      <c r="U58" t="str">
        <f>IF(R58&gt;S58,"EXPANDING (HIGH BIAS)",IF(R58&lt;S58,"CONTRACTING (LOW BIAS)","NEUTRAL"))</f>
        <v>NEUTRAL</v>
      </c>
    </row>
    <row r="59">
      <c r="A59">
        <v>15904</v>
      </c>
      <c r="B59" t="str">
        <v>2026-10-05</v>
      </c>
      <c r="C59" t="str">
        <v>AFTERNOON</v>
      </c>
      <c r="D59">
        <v>1</v>
      </c>
      <c r="E59">
        <v>7</v>
      </c>
      <c r="F59">
        <v>5</v>
      </c>
      <c r="G59">
        <v>5</v>
      </c>
      <c r="H59" t="str">
        <f>D59&amp;E59&amp;F59&amp;G59</f>
        <v>1755</v>
      </c>
      <c r="I59" t="str">
        <v>1557</v>
      </c>
      <c r="J59">
        <f>SUM(D59:G59)</f>
        <v>18</v>
      </c>
      <c r="K59">
        <f>SUMPRODUCT(MOD(D59:G59,2))</f>
        <v>4</v>
      </c>
      <c r="L59">
        <f>4-K59</f>
        <v>0</v>
      </c>
      <c r="M59">
        <f>COUNTIF(D59:G59,"&gt;=5")</f>
        <v>3</v>
      </c>
      <c r="N59">
        <f>COUNTIF(D59:G59,"&lt;=4")</f>
        <v>1</v>
      </c>
      <c r="O59">
        <f>SUMPRODUCT(1/COUNTIF(D59:G59,D59:G59))</f>
        <v>3</v>
      </c>
      <c r="P59" t="str">
        <f>IF(O59=4,"24-Way (4 Distinct)",IF(O59=3,"12-Way (1 Pair)",IF(O59=2,"6-Way / 4-Way","Straight (Quad)"))))</f>
        <v>12-Way (1 Pair)</v>
      </c>
      <c r="Q59">
        <f>SUMPRODUCT(COUNTIF(D60:G60,D59:G59))</f>
        <v>2</v>
      </c>
      <c r="R59">
        <f>AVERAGE(J59:J63)</f>
        <v>18</v>
      </c>
      <c r="S59">
        <f>AVERAGE(J59:J78)</f>
        <v>18</v>
      </c>
      <c r="T59">
        <f>R59-S59</f>
        <v>0</v>
      </c>
      <c r="U59" t="str">
        <f>IF(R59&gt;S59,"EXPANDING (HIGH BIAS)",IF(R59&lt;S59,"CONTRACTING (LOW BIAS)","NEUTRAL"))</f>
        <v>NEUTRAL</v>
      </c>
    </row>
    <row r="60">
      <c r="A60">
        <v>15903</v>
      </c>
      <c r="B60" t="str">
        <v>2026-10-05</v>
      </c>
      <c r="C60" t="str">
        <v>MIDDAY</v>
      </c>
      <c r="D60">
        <v>4</v>
      </c>
      <c r="E60">
        <v>7</v>
      </c>
      <c r="F60">
        <v>1</v>
      </c>
      <c r="G60">
        <v>4</v>
      </c>
      <c r="H60" t="str">
        <f>D60&amp;E60&amp;F60&amp;G60</f>
        <v>4714</v>
      </c>
      <c r="I60" t="str">
        <v>1447</v>
      </c>
      <c r="J60">
        <f>SUM(D60:G60)</f>
        <v>16</v>
      </c>
      <c r="K60">
        <f>SUMPRODUCT(MOD(D60:G60,2))</f>
        <v>2</v>
      </c>
      <c r="L60">
        <f>4-K60</f>
        <v>2</v>
      </c>
      <c r="M60">
        <f>COUNTIF(D60:G60,"&gt;=5")</f>
        <v>1</v>
      </c>
      <c r="N60">
        <f>COUNTIF(D60:G60,"&lt;=4")</f>
        <v>3</v>
      </c>
      <c r="O60">
        <f>SUMPRODUCT(1/COUNTIF(D60:G60,D60:G60))</f>
        <v>3</v>
      </c>
      <c r="P60" t="str">
        <f>IF(O60=4,"24-Way (4 Distinct)",IF(O60=3,"12-Way (1 Pair)",IF(O60=2,"6-Way / 4-Way","Straight (Quad)"))))</f>
        <v>12-Way (1 Pair)</v>
      </c>
      <c r="Q60">
        <f>SUMPRODUCT(COUNTIF(D61:G61,D60:G60))</f>
        <v>3</v>
      </c>
      <c r="R60">
        <f>AVERAGE(J60:J64)</f>
        <v>16</v>
      </c>
      <c r="S60">
        <f>AVERAGE(J60:J79)</f>
        <v>16</v>
      </c>
      <c r="T60">
        <f>R60-S60</f>
        <v>0</v>
      </c>
      <c r="U60" t="str">
        <f>IF(R60&gt;S60,"EXPANDING (HIGH BIAS)",IF(R60&lt;S60,"CONTRACTING (LOW BIAS)","NEUTRAL"))</f>
        <v>NEUTRAL</v>
      </c>
    </row>
    <row r="61">
      <c r="A61">
        <v>15902</v>
      </c>
      <c r="B61" t="str">
        <v>2026-10-05</v>
      </c>
      <c r="C61" t="str">
        <v>MORNING</v>
      </c>
      <c r="D61">
        <v>8</v>
      </c>
      <c r="E61">
        <v>0</v>
      </c>
      <c r="F61">
        <v>1</v>
      </c>
      <c r="G61">
        <v>4</v>
      </c>
      <c r="H61" t="str">
        <f>D61&amp;E61&amp;F61&amp;G61</f>
        <v>8014</v>
      </c>
      <c r="I61" t="str">
        <v>0148</v>
      </c>
      <c r="J61">
        <f>SUM(D61:G61)</f>
        <v>13</v>
      </c>
      <c r="K61">
        <f>SUMPRODUCT(MOD(D61:G61,2))</f>
        <v>1</v>
      </c>
      <c r="L61">
        <f>4-K61</f>
        <v>3</v>
      </c>
      <c r="M61">
        <f>COUNTIF(D61:G61,"&gt;=5")</f>
        <v>1</v>
      </c>
      <c r="N61">
        <f>COUNTIF(D61:G61,"&lt;=4")</f>
        <v>3</v>
      </c>
      <c r="O61">
        <f>SUMPRODUCT(1/COUNTIF(D61:G61,D61:G61))</f>
        <v>4</v>
      </c>
      <c r="P61" t="str">
        <f>IF(O61=4,"24-Way (4 Distinct)",IF(O61=3,"12-Way (1 Pair)",IF(O61=2,"6-Way / 4-Way","Straight (Quad)"))))</f>
        <v>24-Way (4 Distinct)</v>
      </c>
      <c r="Q61">
        <f>SUMPRODUCT(COUNTIF(D62:G62,D61:G61))</f>
        <v>2</v>
      </c>
      <c r="R61">
        <f>AVERAGE(J61:J65)</f>
        <v>13</v>
      </c>
      <c r="S61">
        <f>AVERAGE(J61:J80)</f>
        <v>13</v>
      </c>
      <c r="T61">
        <f>R61-S61</f>
        <v>0</v>
      </c>
      <c r="U61" t="str">
        <f>IF(R61&gt;S61,"EXPANDING (HIGH BIAS)",IF(R61&lt;S61,"CONTRACTING (LOW BIAS)","NEUTRAL"))</f>
        <v>NEUTRAL</v>
      </c>
    </row>
    <row r="62">
      <c r="A62">
        <v>15901</v>
      </c>
      <c r="B62" t="str">
        <v>2026-10-04</v>
      </c>
      <c r="C62" t="str">
        <v>EVENING</v>
      </c>
      <c r="D62">
        <v>3</v>
      </c>
      <c r="E62">
        <v>3</v>
      </c>
      <c r="F62">
        <v>1</v>
      </c>
      <c r="G62">
        <v>4</v>
      </c>
      <c r="H62" t="str">
        <f>D62&amp;E62&amp;F62&amp;G62</f>
        <v>3314</v>
      </c>
      <c r="I62" t="str">
        <v>1334</v>
      </c>
      <c r="J62">
        <f>SUM(D62:G62)</f>
        <v>11</v>
      </c>
      <c r="K62">
        <f>SUMPRODUCT(MOD(D62:G62,2))</f>
        <v>3</v>
      </c>
      <c r="L62">
        <f>4-K62</f>
        <v>1</v>
      </c>
      <c r="M62">
        <f>COUNTIF(D62:G62,"&gt;=5")</f>
        <v>0</v>
      </c>
      <c r="N62">
        <f>COUNTIF(D62:G62,"&lt;=4")</f>
        <v>4</v>
      </c>
      <c r="O62">
        <f>SUMPRODUCT(1/COUNTIF(D62:G62,D62:G62))</f>
        <v>3</v>
      </c>
      <c r="P62" t="str">
        <f>IF(O62=4,"24-Way (4 Distinct)",IF(O62=3,"12-Way (1 Pair)",IF(O62=2,"6-Way / 4-Way","Straight (Quad)"))))</f>
        <v>12-Way (1 Pair)</v>
      </c>
      <c r="Q62">
        <f>SUMPRODUCT(COUNTIF(D63:G63,D62:G62))</f>
        <v>2</v>
      </c>
      <c r="R62">
        <f>AVERAGE(J62:J66)</f>
        <v>11</v>
      </c>
      <c r="S62">
        <f>AVERAGE(J62:J81)</f>
        <v>11</v>
      </c>
      <c r="T62">
        <f>R62-S62</f>
        <v>0</v>
      </c>
      <c r="U62" t="str">
        <f>IF(R62&gt;S62,"EXPANDING (HIGH BIAS)",IF(R62&lt;S62,"CONTRACTING (LOW BIAS)","NEUTRAL"))</f>
        <v>NEUTRAL</v>
      </c>
    </row>
    <row r="63">
      <c r="A63">
        <v>15900</v>
      </c>
      <c r="B63" t="str">
        <v>2026-10-04</v>
      </c>
      <c r="C63" t="str">
        <v>AFTERNOON</v>
      </c>
      <c r="D63">
        <v>4</v>
      </c>
      <c r="E63">
        <v>7</v>
      </c>
      <c r="F63">
        <v>8</v>
      </c>
      <c r="G63">
        <v>1</v>
      </c>
      <c r="H63" t="str">
        <f>D63&amp;E63&amp;F63&amp;G63</f>
        <v>4781</v>
      </c>
      <c r="I63" t="str">
        <v>1478</v>
      </c>
      <c r="J63">
        <f>SUM(D63:G63)</f>
        <v>20</v>
      </c>
      <c r="K63">
        <f>SUMPRODUCT(MOD(D63:G63,2))</f>
        <v>2</v>
      </c>
      <c r="L63">
        <f>4-K63</f>
        <v>2</v>
      </c>
      <c r="M63">
        <f>COUNTIF(D63:G63,"&gt;=5")</f>
        <v>2</v>
      </c>
      <c r="N63">
        <f>COUNTIF(D63:G63,"&lt;=4")</f>
        <v>2</v>
      </c>
      <c r="O63">
        <f>SUMPRODUCT(1/COUNTIF(D63:G63,D63:G63))</f>
        <v>4</v>
      </c>
      <c r="P63" t="str">
        <f>IF(O63=4,"24-Way (4 Distinct)",IF(O63=3,"12-Way (1 Pair)",IF(O63=2,"6-Way / 4-Way","Straight (Quad)"))))</f>
        <v>24-Way (4 Distinct)</v>
      </c>
      <c r="Q63">
        <f>SUMPRODUCT(COUNTIF(D64:G64,D63:G63))</f>
        <v>1</v>
      </c>
      <c r="R63">
        <f>AVERAGE(J63:J67)</f>
        <v>20</v>
      </c>
      <c r="S63">
        <f>AVERAGE(J63:J82)</f>
        <v>20</v>
      </c>
      <c r="T63">
        <f>R63-S63</f>
        <v>0</v>
      </c>
      <c r="U63" t="str">
        <f>IF(R63&gt;S63,"EXPANDING (HIGH BIAS)",IF(R63&lt;S63,"CONTRACTING (LOW BIAS)","NEUTRAL"))</f>
        <v>NEUTRAL</v>
      </c>
    </row>
    <row r="64">
      <c r="A64">
        <v>15899</v>
      </c>
      <c r="B64" t="str">
        <v>2026-10-04</v>
      </c>
      <c r="C64" t="str">
        <v>MIDDAY</v>
      </c>
      <c r="D64">
        <v>8</v>
      </c>
      <c r="E64">
        <v>0</v>
      </c>
      <c r="F64">
        <v>9</v>
      </c>
      <c r="G64">
        <v>8</v>
      </c>
      <c r="H64" t="str">
        <f>D64&amp;E64&amp;F64&amp;G64</f>
        <v>8098</v>
      </c>
      <c r="I64" t="str">
        <v>0889</v>
      </c>
      <c r="J64">
        <f>SUM(D64:G64)</f>
        <v>25</v>
      </c>
      <c r="K64">
        <f>SUMPRODUCT(MOD(D64:G64,2))</f>
        <v>1</v>
      </c>
      <c r="L64">
        <f>4-K64</f>
        <v>3</v>
      </c>
      <c r="M64">
        <f>COUNTIF(D64:G64,"&gt;=5")</f>
        <v>3</v>
      </c>
      <c r="N64">
        <f>COUNTIF(D64:G64,"&lt;=4")</f>
        <v>1</v>
      </c>
      <c r="O64">
        <f>SUMPRODUCT(1/COUNTIF(D64:G64,D64:G64))</f>
        <v>3</v>
      </c>
      <c r="P64" t="str">
        <f>IF(O64=4,"24-Way (4 Distinct)",IF(O64=3,"12-Way (1 Pair)",IF(O64=2,"6-Way / 4-Way","Straight (Quad)"))))</f>
        <v>12-Way (1 Pair)</v>
      </c>
      <c r="Q64">
        <f>SUMPRODUCT(COUNTIF(D65:G65,D64:G64))</f>
        <v>0</v>
      </c>
      <c r="R64">
        <f>AVERAGE(J64:J68)</f>
        <v>25</v>
      </c>
      <c r="S64">
        <f>AVERAGE(J64:J83)</f>
        <v>25</v>
      </c>
      <c r="T64">
        <f>R64-S64</f>
        <v>0</v>
      </c>
      <c r="U64" t="str">
        <f>IF(R64&gt;S64,"EXPANDING (HIGH BIAS)",IF(R64&lt;S64,"CONTRACTING (LOW BIAS)","NEUTRAL"))</f>
        <v>NEUTRAL</v>
      </c>
    </row>
    <row r="65">
      <c r="A65">
        <v>15898</v>
      </c>
      <c r="B65" t="str">
        <v>2026-10-04</v>
      </c>
      <c r="C65" t="str">
        <v>MORNING</v>
      </c>
      <c r="D65">
        <v>1</v>
      </c>
      <c r="E65">
        <v>1</v>
      </c>
      <c r="F65">
        <v>2</v>
      </c>
      <c r="G65">
        <v>1</v>
      </c>
      <c r="H65" t="str">
        <f>D65&amp;E65&amp;F65&amp;G65</f>
        <v>1121</v>
      </c>
      <c r="I65" t="str">
        <v>1112</v>
      </c>
      <c r="J65">
        <f>SUM(D65:G65)</f>
        <v>5</v>
      </c>
      <c r="K65">
        <f>SUMPRODUCT(MOD(D65:G65,2))</f>
        <v>3</v>
      </c>
      <c r="L65">
        <f>4-K65</f>
        <v>1</v>
      </c>
      <c r="M65">
        <f>COUNTIF(D65:G65,"&gt;=5")</f>
        <v>0</v>
      </c>
      <c r="N65">
        <f>COUNTIF(D65:G65,"&lt;=4")</f>
        <v>4</v>
      </c>
      <c r="O65">
        <f>SUMPRODUCT(1/COUNTIF(D65:G65,D65:G65))</f>
        <v>2</v>
      </c>
      <c r="P65" t="str">
        <f>IF(O65=4,"24-Way (4 Distinct)",IF(O65=3,"12-Way (1 Pair)",IF(O65=2,"6-Way / 4-Way","Straight (Quad)"))))</f>
        <v>4-Way (3-of-Kind)</v>
      </c>
      <c r="Q65">
        <f>SUMPRODUCT(COUNTIF(D66:G66,D65:G65))</f>
        <v>0</v>
      </c>
      <c r="R65">
        <f>AVERAGE(J65:J69)</f>
        <v>5</v>
      </c>
      <c r="S65">
        <f>AVERAGE(J65:J84)</f>
        <v>5</v>
      </c>
      <c r="T65">
        <f>R65-S65</f>
        <v>0</v>
      </c>
      <c r="U65" t="str">
        <f>IF(R65&gt;S65,"EXPANDING (HIGH BIAS)",IF(R65&lt;S65,"CONTRACTING (LOW BIAS)","NEUTRAL"))</f>
        <v>NEUTRAL</v>
      </c>
    </row>
    <row r="66">
      <c r="A66">
        <v>15897</v>
      </c>
      <c r="B66" t="str">
        <v>2026-10-03</v>
      </c>
      <c r="C66" t="str">
        <v>EVENING</v>
      </c>
      <c r="D66">
        <v>0</v>
      </c>
      <c r="E66">
        <v>3</v>
      </c>
      <c r="F66">
        <v>4</v>
      </c>
      <c r="G66">
        <v>8</v>
      </c>
      <c r="H66" t="str">
        <f>D66&amp;E66&amp;F66&amp;G66</f>
        <v>0348</v>
      </c>
      <c r="I66" t="str">
        <v>0348</v>
      </c>
      <c r="J66">
        <f>SUM(D66:G66)</f>
        <v>15</v>
      </c>
      <c r="K66">
        <f>SUMPRODUCT(MOD(D66:G66,2))</f>
        <v>1</v>
      </c>
      <c r="L66">
        <f>4-K66</f>
        <v>3</v>
      </c>
      <c r="M66">
        <f>COUNTIF(D66:G66,"&gt;=5")</f>
        <v>1</v>
      </c>
      <c r="N66">
        <f>COUNTIF(D66:G66,"&lt;=4")</f>
        <v>3</v>
      </c>
      <c r="O66">
        <f>SUMPRODUCT(1/COUNTIF(D66:G66,D66:G66))</f>
        <v>4</v>
      </c>
      <c r="P66" t="str">
        <f>IF(O66=4,"24-Way (4 Distinct)",IF(O66=3,"12-Way (1 Pair)",IF(O66=2,"6-Way / 4-Way","Straight (Quad)"))))</f>
        <v>24-Way (4 Distinct)</v>
      </c>
      <c r="Q66">
        <f>SUMPRODUCT(COUNTIF(D67:G67,D66:G66))</f>
        <v>2</v>
      </c>
      <c r="R66">
        <f>AVERAGE(J66:J70)</f>
        <v>15</v>
      </c>
      <c r="S66">
        <f>AVERAGE(J66:J85)</f>
        <v>15</v>
      </c>
      <c r="T66">
        <f>R66-S66</f>
        <v>0</v>
      </c>
      <c r="U66" t="str">
        <f>IF(R66&gt;S66,"EXPANDING (HIGH BIAS)",IF(R66&lt;S66,"CONTRACTING (LOW BIAS)","NEUTRAL"))</f>
        <v>NEUTRAL</v>
      </c>
    </row>
    <row r="67">
      <c r="A67">
        <v>15896</v>
      </c>
      <c r="B67" t="str">
        <v>2026-10-03</v>
      </c>
      <c r="C67" t="str">
        <v>AFTERNOON</v>
      </c>
      <c r="D67">
        <v>0</v>
      </c>
      <c r="E67">
        <v>3</v>
      </c>
      <c r="F67">
        <v>1</v>
      </c>
      <c r="G67">
        <v>6</v>
      </c>
      <c r="H67" t="str">
        <f>D67&amp;E67&amp;F67&amp;G67</f>
        <v>0316</v>
      </c>
      <c r="I67" t="str">
        <v>0136</v>
      </c>
      <c r="J67">
        <f>SUM(D67:G67)</f>
        <v>10</v>
      </c>
      <c r="K67">
        <f>SUMPRODUCT(MOD(D67:G67,2))</f>
        <v>2</v>
      </c>
      <c r="L67">
        <f>4-K67</f>
        <v>2</v>
      </c>
      <c r="M67">
        <f>COUNTIF(D67:G67,"&gt;=5")</f>
        <v>1</v>
      </c>
      <c r="N67">
        <f>COUNTIF(D67:G67,"&lt;=4")</f>
        <v>3</v>
      </c>
      <c r="O67">
        <f>SUMPRODUCT(1/COUNTIF(D67:G67,D67:G67))</f>
        <v>4</v>
      </c>
      <c r="P67" t="str">
        <f>IF(O67=4,"24-Way (4 Distinct)",IF(O67=3,"12-Way (1 Pair)",IF(O67=2,"6-Way / 4-Way","Straight (Quad)"))))</f>
        <v>24-Way (4 Distinct)</v>
      </c>
      <c r="Q67">
        <f>SUMPRODUCT(COUNTIF(D68:G68,D67:G67))</f>
        <v>1</v>
      </c>
      <c r="R67">
        <f>AVERAGE(J67:J71)</f>
        <v>10</v>
      </c>
      <c r="S67">
        <f>AVERAGE(J67:J86)</f>
        <v>10</v>
      </c>
      <c r="T67">
        <f>R67-S67</f>
        <v>0</v>
      </c>
      <c r="U67" t="str">
        <f>IF(R67&gt;S67,"EXPANDING (HIGH BIAS)",IF(R67&lt;S67,"CONTRACTING (LOW BIAS)","NEUTRAL"))</f>
        <v>NEUTRAL</v>
      </c>
    </row>
    <row r="68">
      <c r="A68">
        <v>15895</v>
      </c>
      <c r="B68" t="str">
        <v>2026-10-03</v>
      </c>
      <c r="C68" t="str">
        <v>MIDDAY</v>
      </c>
      <c r="D68">
        <v>5</v>
      </c>
      <c r="E68">
        <v>5</v>
      </c>
      <c r="F68">
        <v>6</v>
      </c>
      <c r="G68">
        <v>2</v>
      </c>
      <c r="H68" t="str">
        <f>D68&amp;E68&amp;F68&amp;G68</f>
        <v>5562</v>
      </c>
      <c r="I68" t="str">
        <v>2556</v>
      </c>
      <c r="J68">
        <f>SUM(D68:G68)</f>
        <v>18</v>
      </c>
      <c r="K68">
        <f>SUMPRODUCT(MOD(D68:G68,2))</f>
        <v>2</v>
      </c>
      <c r="L68">
        <f>4-K68</f>
        <v>2</v>
      </c>
      <c r="M68">
        <f>COUNTIF(D68:G68,"&gt;=5")</f>
        <v>3</v>
      </c>
      <c r="N68">
        <f>COUNTIF(D68:G68,"&lt;=4")</f>
        <v>1</v>
      </c>
      <c r="O68">
        <f>SUMPRODUCT(1/COUNTIF(D68:G68,D68:G68))</f>
        <v>3</v>
      </c>
      <c r="P68" t="str">
        <f>IF(O68=4,"24-Way (4 Distinct)",IF(O68=3,"12-Way (1 Pair)",IF(O68=2,"6-Way / 4-Way","Straight (Quad)"))))</f>
        <v>12-Way (1 Pair)</v>
      </c>
      <c r="Q68">
        <f>SUMPRODUCT(COUNTIF(D69:G69,D68:G68))</f>
        <v>3</v>
      </c>
      <c r="R68">
        <f>AVERAGE(J68:J72)</f>
        <v>18</v>
      </c>
      <c r="S68">
        <f>AVERAGE(J68:J87)</f>
        <v>18</v>
      </c>
      <c r="T68">
        <f>R68-S68</f>
        <v>0</v>
      </c>
      <c r="U68" t="str">
        <f>IF(R68&gt;S68,"EXPANDING (HIGH BIAS)",IF(R68&lt;S68,"CONTRACTING (LOW BIAS)","NEUTRAL"))</f>
        <v>NEUTRAL</v>
      </c>
    </row>
    <row r="69">
      <c r="A69">
        <v>15894</v>
      </c>
      <c r="B69" t="str">
        <v>2026-10-03</v>
      </c>
      <c r="C69" t="str">
        <v>MORNING</v>
      </c>
      <c r="D69">
        <v>2</v>
      </c>
      <c r="E69">
        <v>7</v>
      </c>
      <c r="F69">
        <v>5</v>
      </c>
      <c r="G69">
        <v>0</v>
      </c>
      <c r="H69" t="str">
        <f>D69&amp;E69&amp;F69&amp;G69</f>
        <v>2750</v>
      </c>
      <c r="I69" t="str">
        <v>0257</v>
      </c>
      <c r="J69">
        <f>SUM(D69:G69)</f>
        <v>14</v>
      </c>
      <c r="K69">
        <f>SUMPRODUCT(MOD(D69:G69,2))</f>
        <v>2</v>
      </c>
      <c r="L69">
        <f>4-K69</f>
        <v>2</v>
      </c>
      <c r="M69">
        <f>COUNTIF(D69:G69,"&gt;=5")</f>
        <v>2</v>
      </c>
      <c r="N69">
        <f>COUNTIF(D69:G69,"&lt;=4")</f>
        <v>2</v>
      </c>
      <c r="O69">
        <f>SUMPRODUCT(1/COUNTIF(D69:G69,D69:G69))</f>
        <v>4</v>
      </c>
      <c r="P69" t="str">
        <f>IF(O69=4,"24-Way (4 Distinct)",IF(O69=3,"12-Way (1 Pair)",IF(O69=2,"6-Way / 4-Way","Straight (Quad)"))))</f>
        <v>24-Way (4 Distinct)</v>
      </c>
      <c r="Q69">
        <f>SUMPRODUCT(COUNTIF(D70:G70,D69:G69))</f>
        <v>1</v>
      </c>
      <c r="R69">
        <f>AVERAGE(J69:J73)</f>
        <v>14</v>
      </c>
      <c r="S69">
        <f>AVERAGE(J69:J88)</f>
        <v>14</v>
      </c>
      <c r="T69">
        <f>R69-S69</f>
        <v>0</v>
      </c>
      <c r="U69" t="str">
        <f>IF(R69&gt;S69,"EXPANDING (HIGH BIAS)",IF(R69&lt;S69,"CONTRACTING (LOW BIAS)","NEUTRAL"))</f>
        <v>NEUTRAL</v>
      </c>
    </row>
    <row r="70">
      <c r="A70">
        <v>15893</v>
      </c>
      <c r="B70" t="str">
        <v>2026-10-02</v>
      </c>
      <c r="C70" t="str">
        <v>EVENING</v>
      </c>
      <c r="D70">
        <v>0</v>
      </c>
      <c r="E70">
        <v>1</v>
      </c>
      <c r="F70">
        <v>1</v>
      </c>
      <c r="G70">
        <v>9</v>
      </c>
      <c r="H70" t="str">
        <f>D70&amp;E70&amp;F70&amp;G70</f>
        <v>0119</v>
      </c>
      <c r="I70" t="str">
        <v>0119</v>
      </c>
      <c r="J70">
        <f>SUM(D70:G70)</f>
        <v>11</v>
      </c>
      <c r="K70">
        <f>SUMPRODUCT(MOD(D70:G70,2))</f>
        <v>3</v>
      </c>
      <c r="L70">
        <f>4-K70</f>
        <v>1</v>
      </c>
      <c r="M70">
        <f>COUNTIF(D70:G70,"&gt;=5")</f>
        <v>1</v>
      </c>
      <c r="N70">
        <f>COUNTIF(D70:G70,"&lt;=4")</f>
        <v>3</v>
      </c>
      <c r="O70">
        <f>SUMPRODUCT(1/COUNTIF(D70:G70,D70:G70))</f>
        <v>3</v>
      </c>
      <c r="P70" t="str">
        <f>IF(O70=4,"24-Way (4 Distinct)",IF(O70=3,"12-Way (1 Pair)",IF(O70=2,"6-Way / 4-Way","Straight (Quad)"))))</f>
        <v>12-Way (1 Pair)</v>
      </c>
      <c r="Q70">
        <f>SUMPRODUCT(COUNTIF(D71:G71,D70:G70))</f>
        <v>1</v>
      </c>
      <c r="R70">
        <f>AVERAGE(J70:J74)</f>
        <v>11</v>
      </c>
      <c r="S70">
        <f>AVERAGE(J70:J89)</f>
        <v>11</v>
      </c>
      <c r="T70">
        <f>R70-S70</f>
        <v>0</v>
      </c>
      <c r="U70" t="str">
        <f>IF(R70&gt;S70,"EXPANDING (HIGH BIAS)",IF(R70&lt;S70,"CONTRACTING (LOW BIAS)","NEUTRAL"))</f>
        <v>NEUTRAL</v>
      </c>
    </row>
    <row r="71">
      <c r="A71">
        <v>15892</v>
      </c>
      <c r="B71" t="str">
        <v>2026-10-02</v>
      </c>
      <c r="C71" t="str">
        <v>AFTERNOON</v>
      </c>
      <c r="D71">
        <v>8</v>
      </c>
      <c r="E71">
        <v>8</v>
      </c>
      <c r="F71">
        <v>9</v>
      </c>
      <c r="G71">
        <v>6</v>
      </c>
      <c r="H71" t="str">
        <f>D71&amp;E71&amp;F71&amp;G71</f>
        <v>8896</v>
      </c>
      <c r="I71" t="str">
        <v>6889</v>
      </c>
      <c r="J71">
        <f>SUM(D71:G71)</f>
        <v>31</v>
      </c>
      <c r="K71">
        <f>SUMPRODUCT(MOD(D71:G71,2))</f>
        <v>1</v>
      </c>
      <c r="L71">
        <f>4-K71</f>
        <v>3</v>
      </c>
      <c r="M71">
        <f>COUNTIF(D71:G71,"&gt;=5")</f>
        <v>4</v>
      </c>
      <c r="N71">
        <f>COUNTIF(D71:G71,"&lt;=4")</f>
        <v>0</v>
      </c>
      <c r="O71">
        <f>SUMPRODUCT(1/COUNTIF(D71:G71,D71:G71))</f>
        <v>3</v>
      </c>
      <c r="P71" t="str">
        <f>IF(O71=4,"24-Way (4 Distinct)",IF(O71=3,"12-Way (1 Pair)",IF(O71=2,"6-Way / 4-Way","Straight (Quad)"))))</f>
        <v>12-Way (1 Pair)</v>
      </c>
      <c r="Q71">
        <f>SUMPRODUCT(COUNTIF(D72:G72,D71:G71))</f>
        <v>1</v>
      </c>
      <c r="R71">
        <f>AVERAGE(J71:J75)</f>
        <v>31</v>
      </c>
      <c r="S71">
        <f>AVERAGE(J71:J90)</f>
        <v>31</v>
      </c>
      <c r="T71">
        <f>R71-S71</f>
        <v>0</v>
      </c>
      <c r="U71" t="str">
        <f>IF(R71&gt;S71,"EXPANDING (HIGH BIAS)",IF(R71&lt;S71,"CONTRACTING (LOW BIAS)","NEUTRAL"))</f>
        <v>NEUTRAL</v>
      </c>
    </row>
    <row r="72">
      <c r="A72">
        <v>15891</v>
      </c>
      <c r="B72" t="str">
        <v>2026-10-02</v>
      </c>
      <c r="C72" t="str">
        <v>MIDDAY</v>
      </c>
      <c r="D72">
        <v>3</v>
      </c>
      <c r="E72">
        <v>2</v>
      </c>
      <c r="F72">
        <v>1</v>
      </c>
      <c r="G72">
        <v>9</v>
      </c>
      <c r="H72" t="str">
        <f>D72&amp;E72&amp;F72&amp;G72</f>
        <v>3219</v>
      </c>
      <c r="I72" t="str">
        <v>1239</v>
      </c>
      <c r="J72">
        <f>SUM(D72:G72)</f>
        <v>15</v>
      </c>
      <c r="K72">
        <f>SUMPRODUCT(MOD(D72:G72,2))</f>
        <v>3</v>
      </c>
      <c r="L72">
        <f>4-K72</f>
        <v>1</v>
      </c>
      <c r="M72">
        <f>COUNTIF(D72:G72,"&gt;=5")</f>
        <v>1</v>
      </c>
      <c r="N72">
        <f>COUNTIF(D72:G72,"&lt;=4")</f>
        <v>3</v>
      </c>
      <c r="O72">
        <f>SUMPRODUCT(1/COUNTIF(D72:G72,D72:G72))</f>
        <v>4</v>
      </c>
      <c r="P72" t="str">
        <f>IF(O72=4,"24-Way (4 Distinct)",IF(O72=3,"12-Way (1 Pair)",IF(O72=2,"6-Way / 4-Way","Straight (Quad)"))))</f>
        <v>24-Way (4 Distinct)</v>
      </c>
      <c r="Q72">
        <f>SUMPRODUCT(COUNTIF(D73:G73,D72:G72))</f>
        <v>1</v>
      </c>
      <c r="R72">
        <f>AVERAGE(J72:J76)</f>
        <v>15</v>
      </c>
      <c r="S72">
        <f>AVERAGE(J72:J91)</f>
        <v>15</v>
      </c>
      <c r="T72">
        <f>R72-S72</f>
        <v>0</v>
      </c>
      <c r="U72" t="str">
        <f>IF(R72&gt;S72,"EXPANDING (HIGH BIAS)",IF(R72&lt;S72,"CONTRACTING (LOW BIAS)","NEUTRAL"))</f>
        <v>NEUTRAL</v>
      </c>
    </row>
    <row r="73">
      <c r="A73">
        <v>15890</v>
      </c>
      <c r="B73" t="str">
        <v>2026-10-02</v>
      </c>
      <c r="C73" t="str">
        <v>MORNING</v>
      </c>
      <c r="D73">
        <v>1</v>
      </c>
      <c r="E73">
        <v>1</v>
      </c>
      <c r="F73">
        <v>8</v>
      </c>
      <c r="G73">
        <v>1</v>
      </c>
      <c r="H73" t="str">
        <f>D73&amp;E73&amp;F73&amp;G73</f>
        <v>1181</v>
      </c>
      <c r="I73" t="str">
        <v>1118</v>
      </c>
      <c r="J73">
        <f>SUM(D73:G73)</f>
        <v>11</v>
      </c>
      <c r="K73">
        <f>SUMPRODUCT(MOD(D73:G73,2))</f>
        <v>3</v>
      </c>
      <c r="L73">
        <f>4-K73</f>
        <v>1</v>
      </c>
      <c r="M73">
        <f>COUNTIF(D73:G73,"&gt;=5")</f>
        <v>1</v>
      </c>
      <c r="N73">
        <f>COUNTIF(D73:G73,"&lt;=4")</f>
        <v>3</v>
      </c>
      <c r="O73">
        <f>SUMPRODUCT(1/COUNTIF(D73:G73,D73:G73))</f>
        <v>2</v>
      </c>
      <c r="P73" t="str">
        <f>IF(O73=4,"24-Way (4 Distinct)",IF(O73=3,"12-Way (1 Pair)",IF(O73=2,"6-Way / 4-Way","Straight (Quad)"))))</f>
        <v>4-Way (3-of-Kind)</v>
      </c>
      <c r="Q73">
        <f>SUMPRODUCT(COUNTIF(D74:G74,D73:G73))</f>
        <v>3</v>
      </c>
      <c r="R73">
        <f>AVERAGE(J73:J77)</f>
        <v>11</v>
      </c>
      <c r="S73">
        <f>AVERAGE(J73:J92)</f>
        <v>11</v>
      </c>
      <c r="T73">
        <f>R73-S73</f>
        <v>0</v>
      </c>
      <c r="U73" t="str">
        <f>IF(R73&gt;S73,"EXPANDING (HIGH BIAS)",IF(R73&lt;S73,"CONTRACTING (LOW BIAS)","NEUTRAL"))</f>
        <v>NEUTRAL</v>
      </c>
    </row>
    <row r="74">
      <c r="A74">
        <v>15889</v>
      </c>
      <c r="B74" t="str">
        <v>2026-10-02</v>
      </c>
      <c r="C74" t="str">
        <v>EVENING</v>
      </c>
      <c r="D74">
        <v>4</v>
      </c>
      <c r="E74">
        <v>3</v>
      </c>
      <c r="F74">
        <v>1</v>
      </c>
      <c r="G74">
        <v>3</v>
      </c>
      <c r="H74" t="str">
        <f>D74&amp;E74&amp;F74&amp;G74</f>
        <v>4313</v>
      </c>
      <c r="I74" t="str">
        <v>1334</v>
      </c>
      <c r="J74">
        <f>SUM(D74:G74)</f>
        <v>11</v>
      </c>
      <c r="K74">
        <f>SUMPRODUCT(MOD(D74:G74,2))</f>
        <v>3</v>
      </c>
      <c r="L74">
        <f>4-K74</f>
        <v>1</v>
      </c>
      <c r="M74">
        <f>COUNTIF(D74:G74,"&gt;=5")</f>
        <v>0</v>
      </c>
      <c r="N74">
        <f>COUNTIF(D74:G74,"&lt;=4")</f>
        <v>4</v>
      </c>
      <c r="O74">
        <f>SUMPRODUCT(1/COUNTIF(D74:G74,D74:G74))</f>
        <v>3</v>
      </c>
      <c r="P74" t="str">
        <f>IF(O74=4,"24-Way (4 Distinct)",IF(O74=3,"12-Way (1 Pair)",IF(O74=2,"6-Way / 4-Way","Straight (Quad)"))))</f>
        <v>12-Way (1 Pair)</v>
      </c>
      <c r="Q74">
        <f>SUMPRODUCT(COUNTIF(D75:G75,D74:G74))</f>
        <v>1</v>
      </c>
      <c r="R74">
        <f>AVERAGE(J74:J78)</f>
        <v>11</v>
      </c>
      <c r="S74">
        <f>AVERAGE(J74:J93)</f>
        <v>11</v>
      </c>
      <c r="T74">
        <f>R74-S74</f>
        <v>0</v>
      </c>
      <c r="U74" t="str">
        <f>IF(R74&gt;S74,"EXPANDING (HIGH BIAS)",IF(R74&lt;S74,"CONTRACTING (LOW BIAS)","NEUTRAL"))</f>
        <v>NEUTRAL</v>
      </c>
    </row>
    <row r="75">
      <c r="A75">
        <v>15888</v>
      </c>
      <c r="B75" t="str">
        <v>2026-10-01</v>
      </c>
      <c r="C75" t="str">
        <v>AFTERNOON</v>
      </c>
      <c r="D75">
        <v>1</v>
      </c>
      <c r="E75">
        <v>2</v>
      </c>
      <c r="F75">
        <v>2</v>
      </c>
      <c r="G75">
        <v>1</v>
      </c>
      <c r="H75" t="str">
        <f>D75&amp;E75&amp;F75&amp;G75</f>
        <v>1221</v>
      </c>
      <c r="I75" t="str">
        <v>1122</v>
      </c>
      <c r="J75">
        <f>SUM(D75:G75)</f>
        <v>6</v>
      </c>
      <c r="K75">
        <f>SUMPRODUCT(MOD(D75:G75,2))</f>
        <v>2</v>
      </c>
      <c r="L75">
        <f>4-K75</f>
        <v>2</v>
      </c>
      <c r="M75">
        <f>COUNTIF(D75:G75,"&gt;=5")</f>
        <v>0</v>
      </c>
      <c r="N75">
        <f>COUNTIF(D75:G75,"&lt;=4")</f>
        <v>4</v>
      </c>
      <c r="O75">
        <f>SUMPRODUCT(1/COUNTIF(D75:G75,D75:G75))</f>
        <v>2</v>
      </c>
      <c r="P75" t="str">
        <f>IF(O75=4,"24-Way (4 Distinct)",IF(O75=3,"12-Way (1 Pair)",IF(O75=2,"6-Way / 4-Way","Straight (Quad)"))))</f>
        <v>6-Way (2 Pairs)</v>
      </c>
      <c r="Q75">
        <f>SUMPRODUCT(COUNTIF(D76:G76,D75:G75))</f>
        <v>2</v>
      </c>
      <c r="R75">
        <f>AVERAGE(J75:J79)</f>
        <v>6</v>
      </c>
      <c r="S75">
        <f>AVERAGE(J75:J94)</f>
        <v>6</v>
      </c>
      <c r="T75">
        <f>R75-S75</f>
        <v>0</v>
      </c>
      <c r="U75" t="str">
        <f>IF(R75&gt;S75,"EXPANDING (HIGH BIAS)",IF(R75&lt;S75,"CONTRACTING (LOW BIAS)","NEUTRAL"))</f>
        <v>NEUTRAL</v>
      </c>
    </row>
    <row r="76">
      <c r="A76">
        <v>15887</v>
      </c>
      <c r="B76" t="str">
        <v>2026-10-01</v>
      </c>
      <c r="C76" t="str">
        <v>MIDDAY</v>
      </c>
      <c r="D76">
        <v>7</v>
      </c>
      <c r="E76">
        <v>2</v>
      </c>
      <c r="F76">
        <v>9</v>
      </c>
      <c r="G76">
        <v>4</v>
      </c>
      <c r="H76" t="str">
        <f>D76&amp;E76&amp;F76&amp;G76</f>
        <v>7294</v>
      </c>
      <c r="I76" t="str">
        <v>2479</v>
      </c>
      <c r="J76">
        <f>SUM(D76:G76)</f>
        <v>22</v>
      </c>
      <c r="K76">
        <f>SUMPRODUCT(MOD(D76:G76,2))</f>
        <v>2</v>
      </c>
      <c r="L76">
        <f>4-K76</f>
        <v>2</v>
      </c>
      <c r="M76">
        <f>COUNTIF(D76:G76,"&gt;=5")</f>
        <v>2</v>
      </c>
      <c r="N76">
        <f>COUNTIF(D76:G76,"&lt;=4")</f>
        <v>2</v>
      </c>
      <c r="O76">
        <f>SUMPRODUCT(1/COUNTIF(D76:G76,D76:G76))</f>
        <v>4</v>
      </c>
      <c r="P76" t="str">
        <f>IF(O76=4,"24-Way (4 Distinct)",IF(O76=3,"12-Way (1 Pair)",IF(O76=2,"6-Way / 4-Way","Straight (Quad)"))))</f>
        <v>24-Way (4 Distinct)</v>
      </c>
      <c r="Q76">
        <f>SUMPRODUCT(COUNTIF(D77:G77,D76:G76))</f>
        <v>0</v>
      </c>
      <c r="R76">
        <f>AVERAGE(J76:J80)</f>
        <v>22</v>
      </c>
      <c r="S76">
        <f>AVERAGE(J76:J95)</f>
        <v>22</v>
      </c>
      <c r="T76">
        <f>R76-S76</f>
        <v>0</v>
      </c>
      <c r="U76" t="str">
        <f>IF(R76&gt;S76,"EXPANDING (HIGH BIAS)",IF(R76&lt;S76,"CONTRACTING (LOW BIAS)","NEUTRAL"))</f>
        <v>NEUTRAL</v>
      </c>
    </row>
    <row r="77">
      <c r="A77">
        <v>15886</v>
      </c>
      <c r="B77" t="str">
        <v>2026-10-01</v>
      </c>
      <c r="C77" t="str">
        <v>MORNING</v>
      </c>
      <c r="D77">
        <v>6</v>
      </c>
      <c r="E77">
        <v>8</v>
      </c>
      <c r="F77">
        <v>3</v>
      </c>
      <c r="G77">
        <v>0</v>
      </c>
      <c r="H77" t="str">
        <f>D77&amp;E77&amp;F77&amp;G77</f>
        <v>6830</v>
      </c>
      <c r="I77" t="str">
        <v>0368</v>
      </c>
      <c r="J77">
        <f>SUM(D77:G77)</f>
        <v>17</v>
      </c>
      <c r="K77">
        <f>SUMPRODUCT(MOD(D77:G77,2))</f>
        <v>1</v>
      </c>
      <c r="L77">
        <f>4-K77</f>
        <v>3</v>
      </c>
      <c r="M77">
        <f>COUNTIF(D77:G77,"&gt;=5")</f>
        <v>2</v>
      </c>
      <c r="N77">
        <f>COUNTIF(D77:G77,"&lt;=4")</f>
        <v>2</v>
      </c>
      <c r="O77">
        <f>SUMPRODUCT(1/COUNTIF(D77:G77,D77:G77))</f>
        <v>4</v>
      </c>
      <c r="P77" t="str">
        <f>IF(O77=4,"24-Way (4 Distinct)",IF(O77=3,"12-Way (1 Pair)",IF(O77=2,"6-Way / 4-Way","Straight (Quad)"))))</f>
        <v>24-Way (4 Distinct)</v>
      </c>
      <c r="Q77">
        <f>SUMPRODUCT(COUNTIF(D78:G78,D77:G77))</f>
        <v>2</v>
      </c>
      <c r="R77">
        <f>AVERAGE(J77:J81)</f>
        <v>17</v>
      </c>
      <c r="S77">
        <f>AVERAGE(J77:J96)</f>
        <v>17</v>
      </c>
      <c r="T77">
        <f>R77-S77</f>
        <v>0</v>
      </c>
      <c r="U77" t="str">
        <f>IF(R77&gt;S77,"EXPANDING (HIGH BIAS)",IF(R77&lt;S77,"CONTRACTING (LOW BIAS)","NEUTRAL"))</f>
        <v>NEUTRAL</v>
      </c>
    </row>
    <row r="78">
      <c r="A78">
        <v>15885</v>
      </c>
      <c r="B78" t="str">
        <v>2026-10-01</v>
      </c>
      <c r="C78" t="str">
        <v>EVENING</v>
      </c>
      <c r="D78">
        <v>2</v>
      </c>
      <c r="E78">
        <v>6</v>
      </c>
      <c r="F78">
        <v>4</v>
      </c>
      <c r="G78">
        <v>0</v>
      </c>
      <c r="H78" t="str">
        <f>D78&amp;E78&amp;F78&amp;G78</f>
        <v>2640</v>
      </c>
      <c r="I78" t="str">
        <v>0246</v>
      </c>
      <c r="J78">
        <f>SUM(D78:G78)</f>
        <v>12</v>
      </c>
      <c r="K78">
        <f>SUMPRODUCT(MOD(D78:G78,2))</f>
        <v>0</v>
      </c>
      <c r="L78">
        <f>4-K78</f>
        <v>4</v>
      </c>
      <c r="M78">
        <f>COUNTIF(D78:G78,"&gt;=5")</f>
        <v>1</v>
      </c>
      <c r="N78">
        <f>COUNTIF(D78:G78,"&lt;=4")</f>
        <v>3</v>
      </c>
      <c r="O78">
        <f>SUMPRODUCT(1/COUNTIF(D78:G78,D78:G78))</f>
        <v>4</v>
      </c>
      <c r="P78" t="str">
        <f>IF(O78=4,"24-Way (4 Distinct)",IF(O78=3,"12-Way (1 Pair)",IF(O78=2,"6-Way / 4-Way","Straight (Quad)"))))</f>
        <v>24-Way (4 Distinct)</v>
      </c>
      <c r="Q78">
        <f>SUMPRODUCT(COUNTIF(D79:G79,D78:G78))</f>
        <v>2</v>
      </c>
      <c r="R78">
        <f>AVERAGE(J78:J82)</f>
        <v>12</v>
      </c>
      <c r="S78">
        <f>AVERAGE(J78:J97)</f>
        <v>12</v>
      </c>
      <c r="T78">
        <f>R78-S78</f>
        <v>0</v>
      </c>
      <c r="U78" t="str">
        <f>IF(R78&gt;S78,"EXPANDING (HIGH BIAS)",IF(R78&lt;S78,"CONTRACTING (LOW BIAS)","NEUTRAL"))</f>
        <v>NEUTRAL</v>
      </c>
    </row>
    <row r="79">
      <c r="A79">
        <v>15884</v>
      </c>
      <c r="B79" t="str">
        <v>2026-09-30</v>
      </c>
      <c r="C79" t="str">
        <v>AFTERNOON</v>
      </c>
      <c r="D79">
        <v>8</v>
      </c>
      <c r="E79">
        <v>6</v>
      </c>
      <c r="F79">
        <v>9</v>
      </c>
      <c r="G79">
        <v>4</v>
      </c>
      <c r="H79" t="str">
        <f>D79&amp;E79&amp;F79&amp;G79</f>
        <v>8694</v>
      </c>
      <c r="I79" t="str">
        <v>4689</v>
      </c>
      <c r="J79">
        <f>SUM(D79:G79)</f>
        <v>27</v>
      </c>
      <c r="K79">
        <f>SUMPRODUCT(MOD(D79:G79,2))</f>
        <v>1</v>
      </c>
      <c r="L79">
        <f>4-K79</f>
        <v>3</v>
      </c>
      <c r="M79">
        <f>COUNTIF(D79:G79,"&gt;=5")</f>
        <v>3</v>
      </c>
      <c r="N79">
        <f>COUNTIF(D79:G79,"&lt;=4")</f>
        <v>1</v>
      </c>
      <c r="O79">
        <f>SUMPRODUCT(1/COUNTIF(D79:G79,D79:G79))</f>
        <v>4</v>
      </c>
      <c r="P79" t="str">
        <f>IF(O79=4,"24-Way (4 Distinct)",IF(O79=3,"12-Way (1 Pair)",IF(O79=2,"6-Way / 4-Way","Straight (Quad)"))))</f>
        <v>24-Way (4 Distinct)</v>
      </c>
      <c r="Q79">
        <f>SUMPRODUCT(COUNTIF(D80:G80,D79:G79))</f>
        <v>1</v>
      </c>
      <c r="R79">
        <f>AVERAGE(J79:J83)</f>
        <v>27</v>
      </c>
      <c r="S79">
        <f>AVERAGE(J79:J98)</f>
        <v>27</v>
      </c>
      <c r="T79">
        <f>R79-S79</f>
        <v>0</v>
      </c>
      <c r="U79" t="str">
        <f>IF(R79&gt;S79,"EXPANDING (HIGH BIAS)",IF(R79&lt;S79,"CONTRACTING (LOW BIAS)","NEUTRAL"))</f>
        <v>NEUTRAL</v>
      </c>
    </row>
    <row r="80">
      <c r="A80">
        <v>15883</v>
      </c>
      <c r="B80" t="str">
        <v>2026-09-30</v>
      </c>
      <c r="C80" t="str">
        <v>MIDDAY</v>
      </c>
      <c r="D80">
        <v>8</v>
      </c>
      <c r="E80">
        <v>2</v>
      </c>
      <c r="F80">
        <v>1</v>
      </c>
      <c r="G80">
        <v>2</v>
      </c>
      <c r="H80" t="str">
        <f>D80&amp;E80&amp;F80&amp;G80</f>
        <v>8212</v>
      </c>
      <c r="I80" t="str">
        <v>1228</v>
      </c>
      <c r="J80">
        <f>SUM(D80:G80)</f>
        <v>13</v>
      </c>
      <c r="K80">
        <f>SUMPRODUCT(MOD(D80:G80,2))</f>
        <v>1</v>
      </c>
      <c r="L80">
        <f>4-K80</f>
        <v>3</v>
      </c>
      <c r="M80">
        <f>COUNTIF(D80:G80,"&gt;=5")</f>
        <v>1</v>
      </c>
      <c r="N80">
        <f>COUNTIF(D80:G80,"&lt;=4")</f>
        <v>3</v>
      </c>
      <c r="O80">
        <f>SUMPRODUCT(1/COUNTIF(D80:G80,D80:G80))</f>
        <v>3</v>
      </c>
      <c r="P80" t="str">
        <f>IF(O80=4,"24-Way (4 Distinct)",IF(O80=3,"12-Way (1 Pair)",IF(O80=2,"6-Way / 4-Way","Straight (Quad)"))))</f>
        <v>12-Way (1 Pair)</v>
      </c>
      <c r="Q80">
        <f>SUMPRODUCT(COUNTIF(D81:G81,D80:G80))</f>
        <v>1</v>
      </c>
      <c r="R80">
        <f>AVERAGE(J80:J84)</f>
        <v>13</v>
      </c>
      <c r="S80">
        <f>AVERAGE(J80:J99)</f>
        <v>13</v>
      </c>
      <c r="T80">
        <f>R80-S80</f>
        <v>0</v>
      </c>
      <c r="U80" t="str">
        <f>IF(R80&gt;S80,"EXPANDING (HIGH BIAS)",IF(R80&lt;S80,"CONTRACTING (LOW BIAS)","NEUTRAL"))</f>
        <v>NEUTRAL</v>
      </c>
    </row>
    <row r="81">
      <c r="A81">
        <v>15882</v>
      </c>
      <c r="B81" t="str">
        <v>2026-09-30</v>
      </c>
      <c r="C81" t="str">
        <v>MORNING</v>
      </c>
      <c r="D81">
        <v>1</v>
      </c>
      <c r="E81">
        <v>3</v>
      </c>
      <c r="F81">
        <v>7</v>
      </c>
      <c r="G81">
        <v>7</v>
      </c>
      <c r="H81" t="str">
        <f>D81&amp;E81&amp;F81&amp;G81</f>
        <v>1377</v>
      </c>
      <c r="I81" t="str">
        <v>1377</v>
      </c>
      <c r="J81">
        <f>SUM(D81:G81)</f>
        <v>18</v>
      </c>
      <c r="K81">
        <f>SUMPRODUCT(MOD(D81:G81,2))</f>
        <v>4</v>
      </c>
      <c r="L81">
        <f>4-K81</f>
        <v>0</v>
      </c>
      <c r="M81">
        <f>COUNTIF(D81:G81,"&gt;=5")</f>
        <v>2</v>
      </c>
      <c r="N81">
        <f>COUNTIF(D81:G81,"&lt;=4")</f>
        <v>2</v>
      </c>
      <c r="O81">
        <f>SUMPRODUCT(1/COUNTIF(D81:G81,D81:G81))</f>
        <v>3</v>
      </c>
      <c r="P81" t="str">
        <f>IF(O81=4,"24-Way (4 Distinct)",IF(O81=3,"12-Way (1 Pair)",IF(O81=2,"6-Way / 4-Way","Straight (Quad)"))))</f>
        <v>12-Way (1 Pair)</v>
      </c>
      <c r="Q81">
        <f>SUMPRODUCT(COUNTIF(D82:G82,D81:G81))</f>
        <v>1</v>
      </c>
      <c r="R81">
        <f>AVERAGE(J81:J85)</f>
        <v>18</v>
      </c>
      <c r="S81">
        <f>AVERAGE(J81:J100)</f>
        <v>18</v>
      </c>
      <c r="T81">
        <f>R81-S81</f>
        <v>0</v>
      </c>
      <c r="U81" t="str">
        <f>IF(R81&gt;S81,"EXPANDING (HIGH BIAS)",IF(R81&lt;S81,"CONTRACTING (LOW BIAS)","NEUTRAL"))</f>
        <v>NEUTRAL</v>
      </c>
    </row>
    <row r="82">
      <c r="A82">
        <v>15881</v>
      </c>
      <c r="B82" t="str">
        <v>2026-09-30</v>
      </c>
      <c r="C82" t="str">
        <v>EVENING</v>
      </c>
      <c r="D82">
        <v>5</v>
      </c>
      <c r="E82">
        <v>1</v>
      </c>
      <c r="F82">
        <v>2</v>
      </c>
      <c r="G82">
        <v>2</v>
      </c>
      <c r="H82" t="str">
        <f>D82&amp;E82&amp;F82&amp;G82</f>
        <v>5122</v>
      </c>
      <c r="I82" t="str">
        <v>1225</v>
      </c>
      <c r="J82">
        <f>SUM(D82:G82)</f>
        <v>10</v>
      </c>
      <c r="K82">
        <f>SUMPRODUCT(MOD(D82:G82,2))</f>
        <v>2</v>
      </c>
      <c r="L82">
        <f>4-K82</f>
        <v>2</v>
      </c>
      <c r="M82">
        <f>COUNTIF(D82:G82,"&gt;=5")</f>
        <v>1</v>
      </c>
      <c r="N82">
        <f>COUNTIF(D82:G82,"&lt;=4")</f>
        <v>3</v>
      </c>
      <c r="O82">
        <f>SUMPRODUCT(1/COUNTIF(D82:G82,D82:G82))</f>
        <v>3</v>
      </c>
      <c r="P82" t="str">
        <f>IF(O82=4,"24-Way (4 Distinct)",IF(O82=3,"12-Way (1 Pair)",IF(O82=2,"6-Way / 4-Way","Straight (Quad)"))))</f>
        <v>12-Way (1 Pair)</v>
      </c>
      <c r="Q82">
        <f>SUMPRODUCT(COUNTIF(D83:G83,D82:G82))</f>
        <v>0</v>
      </c>
      <c r="R82">
        <f>AVERAGE(J82:J86)</f>
        <v>10</v>
      </c>
      <c r="S82">
        <f>AVERAGE(J82:J101)</f>
        <v>10</v>
      </c>
      <c r="T82">
        <f>R82-S82</f>
        <v>0</v>
      </c>
      <c r="U82" t="str">
        <f>IF(R82&gt;S82,"EXPANDING (HIGH BIAS)",IF(R82&lt;S82,"CONTRACTING (LOW BIAS)","NEUTRAL"))</f>
        <v>NEUTRAL</v>
      </c>
    </row>
    <row r="83">
      <c r="A83">
        <v>15880</v>
      </c>
      <c r="B83" t="str">
        <v>2026-09-29</v>
      </c>
      <c r="C83" t="str">
        <v>AFTERNOON</v>
      </c>
      <c r="D83">
        <v>7</v>
      </c>
      <c r="E83">
        <v>7</v>
      </c>
      <c r="F83">
        <v>7</v>
      </c>
      <c r="G83">
        <v>7</v>
      </c>
      <c r="H83" t="str">
        <f>D83&amp;E83&amp;F83&amp;G83</f>
        <v>7777</v>
      </c>
      <c r="I83" t="str">
        <v>7777</v>
      </c>
      <c r="J83">
        <f>SUM(D83:G83)</f>
        <v>28</v>
      </c>
      <c r="K83">
        <f>SUMPRODUCT(MOD(D83:G83,2))</f>
        <v>4</v>
      </c>
      <c r="L83">
        <f>4-K83</f>
        <v>0</v>
      </c>
      <c r="M83">
        <f>COUNTIF(D83:G83,"&gt;=5")</f>
        <v>4</v>
      </c>
      <c r="N83">
        <f>COUNTIF(D83:G83,"&lt;=4")</f>
        <v>0</v>
      </c>
      <c r="O83">
        <f>SUMPRODUCT(1/COUNTIF(D83:G83,D83:G83))</f>
        <v>1</v>
      </c>
      <c r="P83" t="str">
        <f>IF(O83=4,"24-Way (4 Distinct)",IF(O83=3,"12-Way (1 Pair)",IF(O83=2,"6-Way / 4-Way","Straight (Quad)"))))</f>
        <v>Straight (Quad)</v>
      </c>
      <c r="Q83">
        <f>SUMPRODUCT(COUNTIF(D84:G84,D83:G83))</f>
        <v>0</v>
      </c>
      <c r="R83">
        <f>AVERAGE(J83:J87)</f>
        <v>28</v>
      </c>
      <c r="S83">
        <f>AVERAGE(J83:J102)</f>
        <v>28</v>
      </c>
      <c r="T83">
        <f>R83-S83</f>
        <v>0</v>
      </c>
      <c r="U83" t="str">
        <f>IF(R83&gt;S83,"EXPANDING (HIGH BIAS)",IF(R83&lt;S83,"CONTRACTING (LOW BIAS)","NEUTRAL"))</f>
        <v>NEUTRAL</v>
      </c>
    </row>
    <row r="84">
      <c r="A84">
        <v>15879</v>
      </c>
      <c r="B84" t="str">
        <v>2026-09-29</v>
      </c>
      <c r="C84" t="str">
        <v>MIDDAY</v>
      </c>
      <c r="D84">
        <v>1</v>
      </c>
      <c r="E84">
        <v>8</v>
      </c>
      <c r="F84">
        <v>1</v>
      </c>
      <c r="G84">
        <v>0</v>
      </c>
      <c r="H84" t="str">
        <f>D84&amp;E84&amp;F84&amp;G84</f>
        <v>1810</v>
      </c>
      <c r="I84" t="str">
        <v>0118</v>
      </c>
      <c r="J84">
        <f>SUM(D84:G84)</f>
        <v>10</v>
      </c>
      <c r="K84">
        <f>SUMPRODUCT(MOD(D84:G84,2))</f>
        <v>2</v>
      </c>
      <c r="L84">
        <f>4-K84</f>
        <v>2</v>
      </c>
      <c r="M84">
        <f>COUNTIF(D84:G84,"&gt;=5")</f>
        <v>1</v>
      </c>
      <c r="N84">
        <f>COUNTIF(D84:G84,"&lt;=4")</f>
        <v>3</v>
      </c>
      <c r="O84">
        <f>SUMPRODUCT(1/COUNTIF(D84:G84,D84:G84))</f>
        <v>3</v>
      </c>
      <c r="P84" t="str">
        <f>IF(O84=4,"24-Way (4 Distinct)",IF(O84=3,"12-Way (1 Pair)",IF(O84=2,"6-Way / 4-Way","Straight (Quad)"))))</f>
        <v>12-Way (1 Pair)</v>
      </c>
      <c r="Q84">
        <f>SUMPRODUCT(COUNTIF(D85:G85,D84:G84))</f>
        <v>0</v>
      </c>
      <c r="R84">
        <f>AVERAGE(J84:J88)</f>
        <v>10</v>
      </c>
      <c r="S84">
        <f>AVERAGE(J84:J103)</f>
        <v>10</v>
      </c>
      <c r="T84">
        <f>R84-S84</f>
        <v>0</v>
      </c>
      <c r="U84" t="str">
        <f>IF(R84&gt;S84,"EXPANDING (HIGH BIAS)",IF(R84&lt;S84,"CONTRACTING (LOW BIAS)","NEUTRAL"))</f>
        <v>NEUTRAL</v>
      </c>
    </row>
    <row r="85">
      <c r="A85">
        <v>15878</v>
      </c>
      <c r="B85" t="str">
        <v>2026-09-29</v>
      </c>
      <c r="C85" t="str">
        <v>MORNING</v>
      </c>
      <c r="D85">
        <v>2</v>
      </c>
      <c r="E85">
        <v>9</v>
      </c>
      <c r="F85">
        <v>7</v>
      </c>
      <c r="G85">
        <v>2</v>
      </c>
      <c r="H85" t="str">
        <f>D85&amp;E85&amp;F85&amp;G85</f>
        <v>2972</v>
      </c>
      <c r="I85" t="str">
        <v>2279</v>
      </c>
      <c r="J85">
        <f>SUM(D85:G85)</f>
        <v>20</v>
      </c>
      <c r="K85">
        <f>SUMPRODUCT(MOD(D85:G85,2))</f>
        <v>2</v>
      </c>
      <c r="L85">
        <f>4-K85</f>
        <v>2</v>
      </c>
      <c r="M85">
        <f>COUNTIF(D85:G85,"&gt;=5")</f>
        <v>2</v>
      </c>
      <c r="N85">
        <f>COUNTIF(D85:G85,"&lt;=4")</f>
        <v>2</v>
      </c>
      <c r="O85">
        <f>SUMPRODUCT(1/COUNTIF(D85:G85,D85:G85))</f>
        <v>3</v>
      </c>
      <c r="P85" t="str">
        <f>IF(O85=4,"24-Way (4 Distinct)",IF(O85=3,"12-Way (1 Pair)",IF(O85=2,"6-Way / 4-Way","Straight (Quad)"))))</f>
        <v>12-Way (1 Pair)</v>
      </c>
      <c r="Q85">
        <f>SUMPRODUCT(COUNTIF(D86:G86,D85:G85))</f>
        <v>2</v>
      </c>
      <c r="R85">
        <f>AVERAGE(J85:J89)</f>
        <v>20</v>
      </c>
      <c r="S85">
        <f>AVERAGE(J85:J104)</f>
        <v>20</v>
      </c>
      <c r="T85">
        <f>R85-S85</f>
        <v>0</v>
      </c>
      <c r="U85" t="str">
        <f>IF(R85&gt;S85,"EXPANDING (HIGH BIAS)",IF(R85&lt;S85,"CONTRACTING (LOW BIAS)","NEUTRAL"))</f>
        <v>NEUTRAL</v>
      </c>
    </row>
    <row r="86">
      <c r="A86">
        <v>15877</v>
      </c>
      <c r="B86" t="str">
        <v>2026-09-28</v>
      </c>
      <c r="C86" t="str">
        <v>EVENING</v>
      </c>
      <c r="D86">
        <v>7</v>
      </c>
      <c r="E86">
        <v>9</v>
      </c>
      <c r="F86">
        <v>9</v>
      </c>
      <c r="G86">
        <v>3</v>
      </c>
      <c r="H86" t="str">
        <f>D86&amp;E86&amp;F86&amp;G86</f>
        <v>7993</v>
      </c>
      <c r="I86" t="str">
        <v>3799</v>
      </c>
      <c r="J86">
        <f>SUM(D86:G86)</f>
        <v>28</v>
      </c>
      <c r="K86">
        <f>SUMPRODUCT(MOD(D86:G86,2))</f>
        <v>4</v>
      </c>
      <c r="L86">
        <f>4-K86</f>
        <v>0</v>
      </c>
      <c r="M86">
        <f>COUNTIF(D86:G86,"&gt;=5")</f>
        <v>3</v>
      </c>
      <c r="N86">
        <f>COUNTIF(D86:G86,"&lt;=4")</f>
        <v>1</v>
      </c>
      <c r="O86">
        <f>SUMPRODUCT(1/COUNTIF(D86:G86,D86:G86))</f>
        <v>3</v>
      </c>
      <c r="P86" t="str">
        <f>IF(O86=4,"24-Way (4 Distinct)",IF(O86=3,"12-Way (1 Pair)",IF(O86=2,"6-Way / 4-Way","Straight (Quad)"))))</f>
        <v>12-Way (1 Pair)</v>
      </c>
      <c r="Q86">
        <f>SUMPRODUCT(COUNTIF(D87:G87,D86:G86))</f>
        <v>0</v>
      </c>
      <c r="R86">
        <f>AVERAGE(J86:J90)</f>
        <v>28</v>
      </c>
      <c r="S86">
        <f>AVERAGE(J86:J105)</f>
        <v>28</v>
      </c>
      <c r="T86">
        <f>R86-S86</f>
        <v>0</v>
      </c>
      <c r="U86" t="str">
        <f>IF(R86&gt;S86,"EXPANDING (HIGH BIAS)",IF(R86&lt;S86,"CONTRACTING (LOW BIAS)","NEUTRAL"))</f>
        <v>NEUTRAL</v>
      </c>
    </row>
    <row r="87">
      <c r="A87">
        <v>15876</v>
      </c>
      <c r="B87" t="str">
        <v>2026-09-28</v>
      </c>
      <c r="C87" t="str">
        <v>AFTERNOON</v>
      </c>
      <c r="D87">
        <v>5</v>
      </c>
      <c r="E87">
        <v>1</v>
      </c>
      <c r="F87">
        <v>2</v>
      </c>
      <c r="G87">
        <v>4</v>
      </c>
      <c r="H87" t="str">
        <f>D87&amp;E87&amp;F87&amp;G87</f>
        <v>5124</v>
      </c>
      <c r="I87" t="str">
        <v>1245</v>
      </c>
      <c r="J87">
        <f>SUM(D87:G87)</f>
        <v>12</v>
      </c>
      <c r="K87">
        <f>SUMPRODUCT(MOD(D87:G87,2))</f>
        <v>2</v>
      </c>
      <c r="L87">
        <f>4-K87</f>
        <v>2</v>
      </c>
      <c r="M87">
        <f>COUNTIF(D87:G87,"&gt;=5")</f>
        <v>1</v>
      </c>
      <c r="N87">
        <f>COUNTIF(D87:G87,"&lt;=4")</f>
        <v>3</v>
      </c>
      <c r="O87">
        <f>SUMPRODUCT(1/COUNTIF(D87:G87,D87:G87))</f>
        <v>4</v>
      </c>
      <c r="P87" t="str">
        <f>IF(O87=4,"24-Way (4 Distinct)",IF(O87=3,"12-Way (1 Pair)",IF(O87=2,"6-Way / 4-Way","Straight (Quad)"))))</f>
        <v>24-Way (4 Distinct)</v>
      </c>
      <c r="Q87">
        <f>SUMPRODUCT(COUNTIF(D88:G88,D87:G87))</f>
        <v>1</v>
      </c>
      <c r="R87">
        <f>AVERAGE(J87:J91)</f>
        <v>12</v>
      </c>
      <c r="S87">
        <f>AVERAGE(J87:J106)</f>
        <v>12</v>
      </c>
      <c r="T87">
        <f>R87-S87</f>
        <v>0</v>
      </c>
      <c r="U87" t="str">
        <f>IF(R87&gt;S87,"EXPANDING (HIGH BIAS)",IF(R87&lt;S87,"CONTRACTING (LOW BIAS)","NEUTRAL"))</f>
        <v>NEUTRAL</v>
      </c>
    </row>
    <row r="88">
      <c r="A88">
        <v>15875</v>
      </c>
      <c r="B88" t="str">
        <v>2026-09-28</v>
      </c>
      <c r="C88" t="str">
        <v>MIDDAY</v>
      </c>
      <c r="D88">
        <v>8</v>
      </c>
      <c r="E88">
        <v>6</v>
      </c>
      <c r="F88">
        <v>1</v>
      </c>
      <c r="G88">
        <v>6</v>
      </c>
      <c r="H88" t="str">
        <f>D88&amp;E88&amp;F88&amp;G88</f>
        <v>8616</v>
      </c>
      <c r="I88" t="str">
        <v>1668</v>
      </c>
      <c r="J88">
        <f>SUM(D88:G88)</f>
        <v>21</v>
      </c>
      <c r="K88">
        <f>SUMPRODUCT(MOD(D88:G88,2))</f>
        <v>1</v>
      </c>
      <c r="L88">
        <f>4-K88</f>
        <v>3</v>
      </c>
      <c r="M88">
        <f>COUNTIF(D88:G88,"&gt;=5")</f>
        <v>3</v>
      </c>
      <c r="N88">
        <f>COUNTIF(D88:G88,"&lt;=4")</f>
        <v>1</v>
      </c>
      <c r="O88">
        <f>SUMPRODUCT(1/COUNTIF(D88:G88,D88:G88))</f>
        <v>3</v>
      </c>
      <c r="P88" t="str">
        <f>IF(O88=4,"24-Way (4 Distinct)",IF(O88=3,"12-Way (1 Pair)",IF(O88=2,"6-Way / 4-Way","Straight (Quad)"))))</f>
        <v>12-Way (1 Pair)</v>
      </c>
      <c r="Q88">
        <f>SUMPRODUCT(COUNTIF(D89:G89,D88:G88))</f>
        <v>1</v>
      </c>
      <c r="R88">
        <f>AVERAGE(J88:J92)</f>
        <v>21</v>
      </c>
      <c r="S88">
        <f>AVERAGE(J88:J107)</f>
        <v>21</v>
      </c>
      <c r="T88">
        <f>R88-S88</f>
        <v>0</v>
      </c>
      <c r="U88" t="str">
        <f>IF(R88&gt;S88,"EXPANDING (HIGH BIAS)",IF(R88&lt;S88,"CONTRACTING (LOW BIAS)","NEUTRAL"))</f>
        <v>NEUTRAL</v>
      </c>
    </row>
    <row r="89">
      <c r="A89">
        <v>15874</v>
      </c>
      <c r="B89" t="str">
        <v>2026-09-28</v>
      </c>
      <c r="C89" t="str">
        <v>MORNING</v>
      </c>
      <c r="D89">
        <v>0</v>
      </c>
      <c r="E89">
        <v>1</v>
      </c>
      <c r="F89">
        <v>7</v>
      </c>
      <c r="G89">
        <v>7</v>
      </c>
      <c r="H89" t="str">
        <f>D89&amp;E89&amp;F89&amp;G89</f>
        <v>0177</v>
      </c>
      <c r="I89" t="str">
        <v>0177</v>
      </c>
      <c r="J89">
        <f>SUM(D89:G89)</f>
        <v>15</v>
      </c>
      <c r="K89">
        <f>SUMPRODUCT(MOD(D89:G89,2))</f>
        <v>3</v>
      </c>
      <c r="L89">
        <f>4-K89</f>
        <v>1</v>
      </c>
      <c r="M89">
        <f>COUNTIF(D89:G89,"&gt;=5")</f>
        <v>2</v>
      </c>
      <c r="N89">
        <f>COUNTIF(D89:G89,"&lt;=4")</f>
        <v>2</v>
      </c>
      <c r="O89">
        <f>SUMPRODUCT(1/COUNTIF(D89:G89,D89:G89))</f>
        <v>3</v>
      </c>
      <c r="P89" t="str">
        <f>IF(O89=4,"24-Way (4 Distinct)",IF(O89=3,"12-Way (1 Pair)",IF(O89=2,"6-Way / 4-Way","Straight (Quad)"))))</f>
        <v>12-Way (1 Pair)</v>
      </c>
      <c r="Q89">
        <f>SUMPRODUCT(COUNTIF(D90:G90,D89:G89))</f>
        <v>1</v>
      </c>
      <c r="R89">
        <f>AVERAGE(J89:J93)</f>
        <v>15</v>
      </c>
      <c r="S89">
        <f>AVERAGE(J89:J108)</f>
        <v>15</v>
      </c>
      <c r="T89">
        <f>R89-S89</f>
        <v>0</v>
      </c>
      <c r="U89" t="str">
        <f>IF(R89&gt;S89,"EXPANDING (HIGH BIAS)",IF(R89&lt;S89,"CONTRACTING (LOW BIAS)","NEUTRAL"))</f>
        <v>NEUTRAL</v>
      </c>
    </row>
    <row r="90">
      <c r="A90">
        <v>15873</v>
      </c>
      <c r="B90" t="str">
        <v>2026-09-28</v>
      </c>
      <c r="C90" t="str">
        <v>EVENING</v>
      </c>
      <c r="D90">
        <v>2</v>
      </c>
      <c r="E90">
        <v>5</v>
      </c>
      <c r="F90">
        <v>1</v>
      </c>
      <c r="G90">
        <v>9</v>
      </c>
      <c r="H90" t="str">
        <f>D90&amp;E90&amp;F90&amp;G90</f>
        <v>2519</v>
      </c>
      <c r="I90" t="str">
        <v>1259</v>
      </c>
      <c r="J90">
        <f>SUM(D90:G90)</f>
        <v>17</v>
      </c>
      <c r="K90">
        <f>SUMPRODUCT(MOD(D90:G90,2))</f>
        <v>3</v>
      </c>
      <c r="L90">
        <f>4-K90</f>
        <v>1</v>
      </c>
      <c r="M90">
        <f>COUNTIF(D90:G90,"&gt;=5")</f>
        <v>2</v>
      </c>
      <c r="N90">
        <f>COUNTIF(D90:G90,"&lt;=4")</f>
        <v>2</v>
      </c>
      <c r="O90">
        <f>SUMPRODUCT(1/COUNTIF(D90:G90,D90:G90))</f>
        <v>4</v>
      </c>
      <c r="P90" t="str">
        <f>IF(O90=4,"24-Way (4 Distinct)",IF(O90=3,"12-Way (1 Pair)",IF(O90=2,"6-Way / 4-Way","Straight (Quad)"))))</f>
        <v>24-Way (4 Distinct)</v>
      </c>
      <c r="Q90">
        <f>SUMPRODUCT(COUNTIF(D91:G91,D90:G90))</f>
        <v>2</v>
      </c>
      <c r="R90">
        <f>AVERAGE(J90:J94)</f>
        <v>17</v>
      </c>
      <c r="S90">
        <f>AVERAGE(J90:J109)</f>
        <v>17</v>
      </c>
      <c r="T90">
        <f>R90-S90</f>
        <v>0</v>
      </c>
      <c r="U90" t="str">
        <f>IF(R90&gt;S90,"EXPANDING (HIGH BIAS)",IF(R90&lt;S90,"CONTRACTING (LOW BIAS)","NEUTRAL"))</f>
        <v>NEUTRAL</v>
      </c>
    </row>
    <row r="91">
      <c r="A91">
        <v>15872</v>
      </c>
      <c r="B91" t="str">
        <v>2026-09-27</v>
      </c>
      <c r="C91" t="str">
        <v>AFTERNOON</v>
      </c>
      <c r="D91">
        <v>0</v>
      </c>
      <c r="E91">
        <v>7</v>
      </c>
      <c r="F91">
        <v>2</v>
      </c>
      <c r="G91">
        <v>1</v>
      </c>
      <c r="H91" t="str">
        <f>D91&amp;E91&amp;F91&amp;G91</f>
        <v>0721</v>
      </c>
      <c r="I91" t="str">
        <v>0127</v>
      </c>
      <c r="J91">
        <f>SUM(D91:G91)</f>
        <v>10</v>
      </c>
      <c r="K91">
        <f>SUMPRODUCT(MOD(D91:G91,2))</f>
        <v>2</v>
      </c>
      <c r="L91">
        <f>4-K91</f>
        <v>2</v>
      </c>
      <c r="M91">
        <f>COUNTIF(D91:G91,"&gt;=5")</f>
        <v>1</v>
      </c>
      <c r="N91">
        <f>COUNTIF(D91:G91,"&lt;=4")</f>
        <v>3</v>
      </c>
      <c r="O91">
        <f>SUMPRODUCT(1/COUNTIF(D91:G91,D91:G91))</f>
        <v>4</v>
      </c>
      <c r="P91" t="str">
        <f>IF(O91=4,"24-Way (4 Distinct)",IF(O91=3,"12-Way (1 Pair)",IF(O91=2,"6-Way / 4-Way","Straight (Quad)"))))</f>
        <v>24-Way (4 Distinct)</v>
      </c>
      <c r="Q91">
        <f>SUMPRODUCT(COUNTIF(D92:G92,D91:G91))</f>
        <v>2</v>
      </c>
      <c r="R91">
        <f>AVERAGE(J91:J95)</f>
        <v>10</v>
      </c>
      <c r="S91">
        <f>AVERAGE(J91:J110)</f>
        <v>10</v>
      </c>
      <c r="T91">
        <f>R91-S91</f>
        <v>0</v>
      </c>
      <c r="U91" t="str">
        <f>IF(R91&gt;S91,"EXPANDING (HIGH BIAS)",IF(R91&lt;S91,"CONTRACTING (LOW BIAS)","NEUTRAL"))</f>
        <v>NEUTRAL</v>
      </c>
    </row>
    <row r="92">
      <c r="A92">
        <v>15871</v>
      </c>
      <c r="B92" t="str">
        <v>2026-09-27</v>
      </c>
      <c r="C92" t="str">
        <v>MIDDAY</v>
      </c>
      <c r="D92">
        <v>0</v>
      </c>
      <c r="E92">
        <v>7</v>
      </c>
      <c r="F92">
        <v>7</v>
      </c>
      <c r="G92">
        <v>4</v>
      </c>
      <c r="H92" t="str">
        <f>D92&amp;E92&amp;F92&amp;G92</f>
        <v>0774</v>
      </c>
      <c r="I92" t="str">
        <v>0477</v>
      </c>
      <c r="J92">
        <f>SUM(D92:G92)</f>
        <v>18</v>
      </c>
      <c r="K92">
        <f>SUMPRODUCT(MOD(D92:G92,2))</f>
        <v>2</v>
      </c>
      <c r="L92">
        <f>4-K92</f>
        <v>2</v>
      </c>
      <c r="M92">
        <f>COUNTIF(D92:G92,"&gt;=5")</f>
        <v>2</v>
      </c>
      <c r="N92">
        <f>COUNTIF(D92:G92,"&lt;=4")</f>
        <v>2</v>
      </c>
      <c r="O92">
        <f>SUMPRODUCT(1/COUNTIF(D92:G92,D92:G92))</f>
        <v>3</v>
      </c>
      <c r="P92" t="str">
        <f>IF(O92=4,"24-Way (4 Distinct)",IF(O92=3,"12-Way (1 Pair)",IF(O92=2,"6-Way / 4-Way","Straight (Quad)"))))</f>
        <v>12-Way (1 Pair)</v>
      </c>
      <c r="Q92">
        <f>SUMPRODUCT(COUNTIF(D93:G93,D92:G92))</f>
        <v>2</v>
      </c>
      <c r="R92">
        <f>AVERAGE(J92:J96)</f>
        <v>18</v>
      </c>
      <c r="S92">
        <f>AVERAGE(J92:J111)</f>
        <v>18</v>
      </c>
      <c r="T92">
        <f>R92-S92</f>
        <v>0</v>
      </c>
      <c r="U92" t="str">
        <f>IF(R92&gt;S92,"EXPANDING (HIGH BIAS)",IF(R92&lt;S92,"CONTRACTING (LOW BIAS)","NEUTRAL"))</f>
        <v>NEUTRAL</v>
      </c>
    </row>
    <row r="93">
      <c r="A93">
        <v>15870</v>
      </c>
      <c r="B93" t="str">
        <v>2026-09-27</v>
      </c>
      <c r="C93" t="str">
        <v>MORNING</v>
      </c>
      <c r="D93">
        <v>7</v>
      </c>
      <c r="E93">
        <v>8</v>
      </c>
      <c r="F93">
        <v>2</v>
      </c>
      <c r="G93">
        <v>8</v>
      </c>
      <c r="H93" t="str">
        <f>D93&amp;E93&amp;F93&amp;G93</f>
        <v>7828</v>
      </c>
      <c r="I93" t="str">
        <v>2788</v>
      </c>
      <c r="J93">
        <f>SUM(D93:G93)</f>
        <v>25</v>
      </c>
      <c r="K93">
        <f>SUMPRODUCT(MOD(D93:G93,2))</f>
        <v>1</v>
      </c>
      <c r="L93">
        <f>4-K93</f>
        <v>3</v>
      </c>
      <c r="M93">
        <f>COUNTIF(D93:G93,"&gt;=5")</f>
        <v>3</v>
      </c>
      <c r="N93">
        <f>COUNTIF(D93:G93,"&lt;=4")</f>
        <v>1</v>
      </c>
      <c r="O93">
        <f>SUMPRODUCT(1/COUNTIF(D93:G93,D93:G93))</f>
        <v>3</v>
      </c>
      <c r="P93" t="str">
        <f>IF(O93=4,"24-Way (4 Distinct)",IF(O93=3,"12-Way (1 Pair)",IF(O93=2,"6-Way / 4-Way","Straight (Quad)"))))</f>
        <v>12-Way (1 Pair)</v>
      </c>
      <c r="Q93">
        <f>SUMPRODUCT(COUNTIF(D94:G94,D93:G93))</f>
        <v>1</v>
      </c>
      <c r="R93">
        <f>AVERAGE(J93:J97)</f>
        <v>25</v>
      </c>
      <c r="S93">
        <f>AVERAGE(J93:J112)</f>
        <v>25</v>
      </c>
      <c r="T93">
        <f>R93-S93</f>
        <v>0</v>
      </c>
      <c r="U93" t="str">
        <f>IF(R93&gt;S93,"EXPANDING (HIGH BIAS)",IF(R93&lt;S93,"CONTRACTING (LOW BIAS)","NEUTRAL"))</f>
        <v>NEUTRAL</v>
      </c>
    </row>
    <row r="94">
      <c r="A94">
        <v>15869</v>
      </c>
      <c r="B94" t="str">
        <v>2026-09-26</v>
      </c>
      <c r="C94" t="str">
        <v>EVENING</v>
      </c>
      <c r="D94">
        <v>4</v>
      </c>
      <c r="E94">
        <v>6</v>
      </c>
      <c r="F94">
        <v>2</v>
      </c>
      <c r="G94">
        <v>3</v>
      </c>
      <c r="H94" t="str">
        <f>D94&amp;E94&amp;F94&amp;G94</f>
        <v>4623</v>
      </c>
      <c r="I94" t="str">
        <v>2346</v>
      </c>
      <c r="J94">
        <f>SUM(D94:G94)</f>
        <v>15</v>
      </c>
      <c r="K94">
        <f>SUMPRODUCT(MOD(D94:G94,2))</f>
        <v>1</v>
      </c>
      <c r="L94">
        <f>4-K94</f>
        <v>3</v>
      </c>
      <c r="M94">
        <f>COUNTIF(D94:G94,"&gt;=5")</f>
        <v>1</v>
      </c>
      <c r="N94">
        <f>COUNTIF(D94:G94,"&lt;=4")</f>
        <v>3</v>
      </c>
      <c r="O94">
        <f>SUMPRODUCT(1/COUNTIF(D94:G94,D94:G94))</f>
        <v>4</v>
      </c>
      <c r="P94" t="str">
        <f>IF(O94=4,"24-Way (4 Distinct)",IF(O94=3,"12-Way (1 Pair)",IF(O94=2,"6-Way / 4-Way","Straight (Quad)"))))</f>
        <v>24-Way (4 Distinct)</v>
      </c>
      <c r="Q94">
        <f>SUMPRODUCT(COUNTIF(D95:G95,D94:G94))</f>
        <v>1</v>
      </c>
      <c r="R94">
        <f>AVERAGE(J94:J98)</f>
        <v>15</v>
      </c>
      <c r="S94">
        <f>AVERAGE(J94:J113)</f>
        <v>15</v>
      </c>
      <c r="T94">
        <f>R94-S94</f>
        <v>0</v>
      </c>
      <c r="U94" t="str">
        <f>IF(R94&gt;S94,"EXPANDING (HIGH BIAS)",IF(R94&lt;S94,"CONTRACTING (LOW BIAS)","NEUTRAL"))</f>
        <v>NEUTRAL</v>
      </c>
    </row>
    <row r="95">
      <c r="A95">
        <v>15868</v>
      </c>
      <c r="B95" t="str">
        <v>2026-09-26</v>
      </c>
      <c r="C95" t="str">
        <v>AFTERNOON</v>
      </c>
      <c r="D95">
        <v>4</v>
      </c>
      <c r="E95">
        <v>7</v>
      </c>
      <c r="F95">
        <v>4</v>
      </c>
      <c r="G95">
        <v>5</v>
      </c>
      <c r="H95" t="str">
        <f>D95&amp;E95&amp;F95&amp;G95</f>
        <v>4745</v>
      </c>
      <c r="I95" t="str">
        <v>4457</v>
      </c>
      <c r="J95">
        <f>SUM(D95:G95)</f>
        <v>20</v>
      </c>
      <c r="K95">
        <f>SUMPRODUCT(MOD(D95:G95,2))</f>
        <v>2</v>
      </c>
      <c r="L95">
        <f>4-K95</f>
        <v>2</v>
      </c>
      <c r="M95">
        <f>COUNTIF(D95:G95,"&gt;=5")</f>
        <v>2</v>
      </c>
      <c r="N95">
        <f>COUNTIF(D95:G95,"&lt;=4")</f>
        <v>2</v>
      </c>
      <c r="O95">
        <f>SUMPRODUCT(1/COUNTIF(D95:G95,D95:G95))</f>
        <v>3</v>
      </c>
      <c r="P95" t="str">
        <f>IF(O95=4,"24-Way (4 Distinct)",IF(O95=3,"12-Way (1 Pair)",IF(O95=2,"6-Way / 4-Way","Straight (Quad)"))))</f>
        <v>12-Way (1 Pair)</v>
      </c>
      <c r="Q95">
        <f>SUMPRODUCT(COUNTIF(D96:G96,D95:G95))</f>
        <v>0</v>
      </c>
      <c r="R95">
        <f>AVERAGE(J95:J99)</f>
        <v>20</v>
      </c>
      <c r="S95">
        <f>AVERAGE(J95:J114)</f>
        <v>20</v>
      </c>
      <c r="T95">
        <f>R95-S95</f>
        <v>0</v>
      </c>
      <c r="U95" t="str">
        <f>IF(R95&gt;S95,"EXPANDING (HIGH BIAS)",IF(R95&lt;S95,"CONTRACTING (LOW BIAS)","NEUTRAL"))</f>
        <v>NEUTRAL</v>
      </c>
    </row>
    <row r="96">
      <c r="A96">
        <v>15867</v>
      </c>
      <c r="B96" t="str">
        <v>2026-09-26</v>
      </c>
      <c r="C96" t="str">
        <v>MIDDAY</v>
      </c>
      <c r="D96">
        <v>1</v>
      </c>
      <c r="E96">
        <v>6</v>
      </c>
      <c r="F96">
        <v>0</v>
      </c>
      <c r="G96">
        <v>2</v>
      </c>
      <c r="H96" t="str">
        <f>D96&amp;E96&amp;F96&amp;G96</f>
        <v>1602</v>
      </c>
      <c r="I96" t="str">
        <v>0126</v>
      </c>
      <c r="J96">
        <f>SUM(D96:G96)</f>
        <v>9</v>
      </c>
      <c r="K96">
        <f>SUMPRODUCT(MOD(D96:G96,2))</f>
        <v>1</v>
      </c>
      <c r="L96">
        <f>4-K96</f>
        <v>3</v>
      </c>
      <c r="M96">
        <f>COUNTIF(D96:G96,"&gt;=5")</f>
        <v>1</v>
      </c>
      <c r="N96">
        <f>COUNTIF(D96:G96,"&lt;=4")</f>
        <v>3</v>
      </c>
      <c r="O96">
        <f>SUMPRODUCT(1/COUNTIF(D96:G96,D96:G96))</f>
        <v>4</v>
      </c>
      <c r="P96" t="str">
        <f>IF(O96=4,"24-Way (4 Distinct)",IF(O96=3,"12-Way (1 Pair)",IF(O96=2,"6-Way / 4-Way","Straight (Quad)"))))</f>
        <v>24-Way (4 Distinct)</v>
      </c>
      <c r="Q96">
        <f>SUMPRODUCT(COUNTIF(D97:G97,D96:G96))</f>
        <v>2</v>
      </c>
      <c r="R96">
        <f>AVERAGE(J96:J100)</f>
        <v>9</v>
      </c>
      <c r="S96">
        <f>AVERAGE(J96:J115)</f>
        <v>9</v>
      </c>
      <c r="T96">
        <f>R96-S96</f>
        <v>0</v>
      </c>
      <c r="U96" t="str">
        <f>IF(R96&gt;S96,"EXPANDING (HIGH BIAS)",IF(R96&lt;S96,"CONTRACTING (LOW BIAS)","NEUTRAL"))</f>
        <v>NEUTRAL</v>
      </c>
    </row>
    <row r="97">
      <c r="A97">
        <v>15866</v>
      </c>
      <c r="B97" t="str">
        <v>2026-09-26</v>
      </c>
      <c r="C97" t="str">
        <v>MORNING</v>
      </c>
      <c r="D97">
        <v>6</v>
      </c>
      <c r="E97">
        <v>5</v>
      </c>
      <c r="F97">
        <v>0</v>
      </c>
      <c r="G97">
        <v>4</v>
      </c>
      <c r="H97" t="str">
        <f>D97&amp;E97&amp;F97&amp;G97</f>
        <v>6504</v>
      </c>
      <c r="I97" t="str">
        <v>0456</v>
      </c>
      <c r="J97">
        <f>SUM(D97:G97)</f>
        <v>15</v>
      </c>
      <c r="K97">
        <f>SUMPRODUCT(MOD(D97:G97,2))</f>
        <v>1</v>
      </c>
      <c r="L97">
        <f>4-K97</f>
        <v>3</v>
      </c>
      <c r="M97">
        <f>COUNTIF(D97:G97,"&gt;=5")</f>
        <v>2</v>
      </c>
      <c r="N97">
        <f>COUNTIF(D97:G97,"&lt;=4")</f>
        <v>2</v>
      </c>
      <c r="O97">
        <f>SUMPRODUCT(1/COUNTIF(D97:G97,D97:G97))</f>
        <v>4</v>
      </c>
      <c r="P97" t="str">
        <f>IF(O97=4,"24-Way (4 Distinct)",IF(O97=3,"12-Way (1 Pair)",IF(O97=2,"6-Way / 4-Way","Straight (Quad)"))))</f>
        <v>24-Way (4 Distinct)</v>
      </c>
      <c r="Q97">
        <f>SUMPRODUCT(COUNTIF(D98:G98,D97:G97))</f>
        <v>1</v>
      </c>
      <c r="R97">
        <f>AVERAGE(J97:J101)</f>
        <v>15</v>
      </c>
      <c r="S97">
        <f>AVERAGE(J97:J116)</f>
        <v>15</v>
      </c>
      <c r="T97">
        <f>R97-S97</f>
        <v>0</v>
      </c>
      <c r="U97" t="str">
        <f>IF(R97&gt;S97,"EXPANDING (HIGH BIAS)",IF(R97&lt;S97,"CONTRACTING (LOW BIAS)","NEUTRAL"))</f>
        <v>NEUTRAL</v>
      </c>
    </row>
    <row r="98">
      <c r="A98">
        <v>15865</v>
      </c>
      <c r="B98" t="str">
        <v>2026-09-25</v>
      </c>
      <c r="C98" t="str">
        <v>EVENING</v>
      </c>
      <c r="D98">
        <v>7</v>
      </c>
      <c r="E98">
        <v>5</v>
      </c>
      <c r="F98">
        <v>1</v>
      </c>
      <c r="G98">
        <v>3</v>
      </c>
      <c r="H98" t="str">
        <f>D98&amp;E98&amp;F98&amp;G98</f>
        <v>7513</v>
      </c>
      <c r="I98" t="str">
        <v>1357</v>
      </c>
      <c r="J98">
        <f>SUM(D98:G98)</f>
        <v>16</v>
      </c>
      <c r="K98">
        <f>SUMPRODUCT(MOD(D98:G98,2))</f>
        <v>4</v>
      </c>
      <c r="L98">
        <f>4-K98</f>
        <v>0</v>
      </c>
      <c r="M98">
        <f>COUNTIF(D98:G98,"&gt;=5")</f>
        <v>2</v>
      </c>
      <c r="N98">
        <f>COUNTIF(D98:G98,"&lt;=4")</f>
        <v>2</v>
      </c>
      <c r="O98">
        <f>SUMPRODUCT(1/COUNTIF(D98:G98,D98:G98))</f>
        <v>4</v>
      </c>
      <c r="P98" t="str">
        <f>IF(O98=4,"24-Way (4 Distinct)",IF(O98=3,"12-Way (1 Pair)",IF(O98=2,"6-Way / 4-Way","Straight (Quad)"))))</f>
        <v>24-Way (4 Distinct)</v>
      </c>
      <c r="Q98">
        <f>SUMPRODUCT(COUNTIF(D99:G99,D98:G98))</f>
        <v>2</v>
      </c>
      <c r="R98">
        <f>AVERAGE(J98:J102)</f>
        <v>16</v>
      </c>
      <c r="S98">
        <f>AVERAGE(J98:J117)</f>
        <v>16</v>
      </c>
      <c r="T98">
        <f>R98-S98</f>
        <v>0</v>
      </c>
      <c r="U98" t="str">
        <f>IF(R98&gt;S98,"EXPANDING (HIGH BIAS)",IF(R98&lt;S98,"CONTRACTING (LOW BIAS)","NEUTRAL"))</f>
        <v>NEUTRAL</v>
      </c>
    </row>
    <row r="99">
      <c r="A99">
        <v>15864</v>
      </c>
      <c r="B99" t="str">
        <v>2026-09-25</v>
      </c>
      <c r="C99" t="str">
        <v>AFTERNOON</v>
      </c>
      <c r="D99">
        <v>7</v>
      </c>
      <c r="E99">
        <v>2</v>
      </c>
      <c r="F99">
        <v>6</v>
      </c>
      <c r="G99">
        <v>1</v>
      </c>
      <c r="H99" t="str">
        <f>D99&amp;E99&amp;F99&amp;G99</f>
        <v>7261</v>
      </c>
      <c r="I99" t="str">
        <v>1267</v>
      </c>
      <c r="J99">
        <f>SUM(D99:G99)</f>
        <v>16</v>
      </c>
      <c r="K99">
        <f>SUMPRODUCT(MOD(D99:G99,2))</f>
        <v>2</v>
      </c>
      <c r="L99">
        <f>4-K99</f>
        <v>2</v>
      </c>
      <c r="M99">
        <f>COUNTIF(D99:G99,"&gt;=5")</f>
        <v>2</v>
      </c>
      <c r="N99">
        <f>COUNTIF(D99:G99,"&lt;=4")</f>
        <v>2</v>
      </c>
      <c r="O99">
        <f>SUMPRODUCT(1/COUNTIF(D99:G99,D99:G99))</f>
        <v>4</v>
      </c>
      <c r="P99" t="str">
        <f>IF(O99=4,"24-Way (4 Distinct)",IF(O99=3,"12-Way (1 Pair)",IF(O99=2,"6-Way / 4-Way","Straight (Quad)"))))</f>
        <v>24-Way (4 Distinct)</v>
      </c>
      <c r="Q99">
        <f>SUMPRODUCT(COUNTIF(D100:G100,D99:G99))</f>
        <v>2</v>
      </c>
      <c r="R99">
        <f>AVERAGE(J99:J103)</f>
        <v>16</v>
      </c>
      <c r="S99">
        <f>AVERAGE(J99:J118)</f>
        <v>16</v>
      </c>
      <c r="T99">
        <f>R99-S99</f>
        <v>0</v>
      </c>
      <c r="U99" t="str">
        <f>IF(R99&gt;S99,"EXPANDING (HIGH BIAS)",IF(R99&lt;S99,"CONTRACTING (LOW BIAS)","NEUTRAL"))</f>
        <v>NEUTRAL</v>
      </c>
    </row>
    <row r="100">
      <c r="A100">
        <v>15863</v>
      </c>
      <c r="B100" t="str">
        <v>2026-09-25</v>
      </c>
      <c r="C100" t="str">
        <v>MIDDAY</v>
      </c>
      <c r="D100">
        <v>1</v>
      </c>
      <c r="E100">
        <v>7</v>
      </c>
      <c r="F100">
        <v>7</v>
      </c>
      <c r="G100">
        <v>8</v>
      </c>
      <c r="H100" t="str">
        <f>D100&amp;E100&amp;F100&amp;G100</f>
        <v>1778</v>
      </c>
      <c r="I100" t="str">
        <v>1778</v>
      </c>
      <c r="J100">
        <f>SUM(D100:G100)</f>
        <v>23</v>
      </c>
      <c r="K100">
        <f>SUMPRODUCT(MOD(D100:G100,2))</f>
        <v>3</v>
      </c>
      <c r="L100">
        <f>4-K100</f>
        <v>1</v>
      </c>
      <c r="M100">
        <f>COUNTIF(D100:G100,"&gt;=5")</f>
        <v>3</v>
      </c>
      <c r="N100">
        <f>COUNTIF(D100:G100,"&lt;=4")</f>
        <v>1</v>
      </c>
      <c r="O100">
        <f>SUMPRODUCT(1/COUNTIF(D100:G100,D100:G100))</f>
        <v>3</v>
      </c>
      <c r="P100" t="str">
        <f>IF(O100=4,"24-Way (4 Distinct)",IF(O100=3,"12-Way (1 Pair)",IF(O100=2,"6-Way / 4-Way","Straight (Quad)"))))</f>
        <v>12-Way (1 Pair)</v>
      </c>
      <c r="Q100">
        <f>SUMPRODUCT(COUNTIF(D101:G101,D100:G100))</f>
        <v>2</v>
      </c>
      <c r="R100">
        <f>AVERAGE(J100:J104)</f>
        <v>23</v>
      </c>
      <c r="S100">
        <f>AVERAGE(J100:J119)</f>
        <v>23</v>
      </c>
      <c r="T100">
        <f>R100-S100</f>
        <v>0</v>
      </c>
      <c r="U100" t="str">
        <f>IF(R100&gt;S100,"EXPANDING (HIGH BIAS)",IF(R100&lt;S100,"CONTRACTING (LOW BIAS)","NEUTRAL"))</f>
        <v>NEUTRAL</v>
      </c>
    </row>
    <row r="101">
      <c r="A101">
        <v>15862</v>
      </c>
      <c r="B101" t="str">
        <v>2026-09-25</v>
      </c>
      <c r="C101" t="str">
        <v>MORNING</v>
      </c>
      <c r="D101">
        <v>6</v>
      </c>
      <c r="E101">
        <v>8</v>
      </c>
      <c r="F101">
        <v>1</v>
      </c>
      <c r="G101">
        <v>1</v>
      </c>
      <c r="H101" t="str">
        <f>D101&amp;E101&amp;F101&amp;G101</f>
        <v>6811</v>
      </c>
      <c r="I101" t="str">
        <v>1168</v>
      </c>
      <c r="J101">
        <f>SUM(D101:G101)</f>
        <v>16</v>
      </c>
      <c r="K101">
        <f>SUMPRODUCT(MOD(D101:G101,2))</f>
        <v>2</v>
      </c>
      <c r="L101">
        <f>4-K101</f>
        <v>2</v>
      </c>
      <c r="M101">
        <f>COUNTIF(D101:G101,"&gt;=5")</f>
        <v>2</v>
      </c>
      <c r="N101">
        <f>COUNTIF(D101:G101,"&lt;=4")</f>
        <v>2</v>
      </c>
      <c r="O101">
        <f>SUMPRODUCT(1/COUNTIF(D101:G101,D101:G101))</f>
        <v>3</v>
      </c>
      <c r="P101" t="str">
        <f>IF(O101=4,"24-Way (4 Distinct)",IF(O101=3,"12-Way (1 Pair)",IF(O101=2,"6-Way / 4-Way","Straight (Quad)"))))</f>
        <v>12-Way (1 Pair)</v>
      </c>
      <c r="Q101">
        <f>SUMPRODUCT(COUNTIF(D102:G102,D101:G101))</f>
        <v>0</v>
      </c>
      <c r="R101">
        <f>AVERAGE(J101:J105)</f>
        <v>16</v>
      </c>
      <c r="S101">
        <f>AVERAGE(J101:J120)</f>
        <v>16</v>
      </c>
      <c r="T101">
        <f>R101-S101</f>
        <v>0</v>
      </c>
      <c r="U101" t="str">
        <f>IF(R101&gt;S101,"EXPANDING (HIGH BIAS)",IF(R101&lt;S101,"CONTRACTING (LOW BIAS)","NEUTRAL"))</f>
        <v>NEUTRAL</v>
      </c>
    </row>
    <row r="102">
      <c r="A102">
        <v>15861</v>
      </c>
      <c r="B102" t="str">
        <v>2026-09-24</v>
      </c>
      <c r="C102" t="str">
        <v>EVENING</v>
      </c>
      <c r="D102">
        <v>2</v>
      </c>
      <c r="E102">
        <v>0</v>
      </c>
      <c r="F102">
        <v>3</v>
      </c>
      <c r="G102">
        <v>0</v>
      </c>
      <c r="H102" t="str">
        <f>D102&amp;E102&amp;F102&amp;G102</f>
        <v>2030</v>
      </c>
      <c r="I102" t="str">
        <v>0023</v>
      </c>
      <c r="J102">
        <f>SUM(D102:G102)</f>
        <v>5</v>
      </c>
      <c r="K102">
        <f>SUMPRODUCT(MOD(D102:G102,2))</f>
        <v>1</v>
      </c>
      <c r="L102">
        <f>4-K102</f>
        <v>3</v>
      </c>
      <c r="M102">
        <f>COUNTIF(D102:G102,"&gt;=5")</f>
        <v>0</v>
      </c>
      <c r="N102">
        <f>COUNTIF(D102:G102,"&lt;=4")</f>
        <v>4</v>
      </c>
      <c r="O102">
        <f>SUMPRODUCT(1/COUNTIF(D102:G102,D102:G102))</f>
        <v>3</v>
      </c>
      <c r="P102" t="str">
        <f>IF(O102=4,"24-Way (4 Distinct)",IF(O102=3,"12-Way (1 Pair)",IF(O102=2,"6-Way / 4-Way","Straight (Quad)"))))</f>
        <v>12-Way (1 Pair)</v>
      </c>
      <c r="Q102">
        <f>SUMPRODUCT(COUNTIF(D103:G103,D102:G102))</f>
        <v>0</v>
      </c>
      <c r="R102">
        <f>AVERAGE(J102:J106)</f>
        <v>5</v>
      </c>
      <c r="S102">
        <f>AVERAGE(J102:J121)</f>
        <v>5</v>
      </c>
      <c r="T102">
        <f>R102-S102</f>
        <v>0</v>
      </c>
      <c r="U102" t="str">
        <f>IF(R102&gt;S102,"EXPANDING (HIGH BIAS)",IF(R102&lt;S102,"CONTRACTING (LOW BIAS)","NEUTRAL"))</f>
        <v>NEUTRAL</v>
      </c>
    </row>
    <row r="103">
      <c r="A103">
        <v>15860</v>
      </c>
      <c r="B103" t="str">
        <v>2026-09-24</v>
      </c>
      <c r="C103" t="str">
        <v>AFTERNOON</v>
      </c>
      <c r="D103">
        <v>8</v>
      </c>
      <c r="E103">
        <v>5</v>
      </c>
      <c r="F103">
        <v>7</v>
      </c>
      <c r="G103">
        <v>1</v>
      </c>
      <c r="H103" t="str">
        <f>D103&amp;E103&amp;F103&amp;G103</f>
        <v>8571</v>
      </c>
      <c r="I103" t="str">
        <v>1578</v>
      </c>
      <c r="J103">
        <f>SUM(D103:G103)</f>
        <v>21</v>
      </c>
      <c r="K103">
        <f>SUMPRODUCT(MOD(D103:G103,2))</f>
        <v>3</v>
      </c>
      <c r="L103">
        <f>4-K103</f>
        <v>1</v>
      </c>
      <c r="M103">
        <f>COUNTIF(D103:G103,"&gt;=5")</f>
        <v>3</v>
      </c>
      <c r="N103">
        <f>COUNTIF(D103:G103,"&lt;=4")</f>
        <v>1</v>
      </c>
      <c r="O103">
        <f>SUMPRODUCT(1/COUNTIF(D103:G103,D103:G103))</f>
        <v>4</v>
      </c>
      <c r="P103" t="str">
        <f>IF(O103=4,"24-Way (4 Distinct)",IF(O103=3,"12-Way (1 Pair)",IF(O103=2,"6-Way / 4-Way","Straight (Quad)"))))</f>
        <v>24-Way (4 Distinct)</v>
      </c>
      <c r="Q103">
        <f>SUMPRODUCT(COUNTIF(D104:G104,D103:G103))</f>
        <v>0</v>
      </c>
      <c r="R103">
        <f>AVERAGE(J103:J107)</f>
        <v>21</v>
      </c>
      <c r="S103">
        <f>AVERAGE(J103:J122)</f>
        <v>21</v>
      </c>
      <c r="T103">
        <f>R103-S103</f>
        <v>0</v>
      </c>
      <c r="U103" t="str">
        <f>IF(R103&gt;S103,"EXPANDING (HIGH BIAS)",IF(R103&lt;S103,"CONTRACTING (LOW BIAS)","NEUTRAL"))</f>
        <v>NEUTRAL</v>
      </c>
    </row>
    <row r="104">
      <c r="A104">
        <v>15859</v>
      </c>
      <c r="B104" t="str">
        <v>2026-09-24</v>
      </c>
      <c r="C104" t="str">
        <v>MIDDAY</v>
      </c>
      <c r="D104">
        <v>2</v>
      </c>
      <c r="E104">
        <v>6</v>
      </c>
      <c r="F104">
        <v>3</v>
      </c>
      <c r="G104">
        <v>4</v>
      </c>
      <c r="H104" t="str">
        <f>D104&amp;E104&amp;F104&amp;G104</f>
        <v>2634</v>
      </c>
      <c r="I104" t="str">
        <v>2346</v>
      </c>
      <c r="J104">
        <f>SUM(D104:G104)</f>
        <v>15</v>
      </c>
      <c r="K104">
        <f>SUMPRODUCT(MOD(D104:G104,2))</f>
        <v>1</v>
      </c>
      <c r="L104">
        <f>4-K104</f>
        <v>3</v>
      </c>
      <c r="M104">
        <f>COUNTIF(D104:G104,"&gt;=5")</f>
        <v>1</v>
      </c>
      <c r="N104">
        <f>COUNTIF(D104:G104,"&lt;=4")</f>
        <v>3</v>
      </c>
      <c r="O104">
        <f>SUMPRODUCT(1/COUNTIF(D104:G104,D104:G104))</f>
        <v>4</v>
      </c>
      <c r="P104" t="str">
        <f>IF(O104=4,"24-Way (4 Distinct)",IF(O104=3,"12-Way (1 Pair)",IF(O104=2,"6-Way / 4-Way","Straight (Quad)"))))</f>
        <v>24-Way (4 Distinct)</v>
      </c>
      <c r="Q104">
        <f>SUMPRODUCT(COUNTIF(D105:G105,D104:G104))</f>
        <v>2</v>
      </c>
      <c r="R104">
        <f>AVERAGE(J104:J108)</f>
        <v>15</v>
      </c>
      <c r="S104">
        <f>AVERAGE(J104:J123)</f>
        <v>15</v>
      </c>
      <c r="T104">
        <f>R104-S104</f>
        <v>0</v>
      </c>
      <c r="U104" t="str">
        <f>IF(R104&gt;S104,"EXPANDING (HIGH BIAS)",IF(R104&lt;S104,"CONTRACTING (LOW BIAS)","NEUTRAL"))</f>
        <v>NEUTRAL</v>
      </c>
    </row>
    <row r="105">
      <c r="A105">
        <v>15858</v>
      </c>
      <c r="B105" t="str">
        <v>2026-09-24</v>
      </c>
      <c r="C105" t="str">
        <v>MORNING</v>
      </c>
      <c r="D105">
        <v>2</v>
      </c>
      <c r="E105">
        <v>3</v>
      </c>
      <c r="F105">
        <v>1</v>
      </c>
      <c r="G105">
        <v>9</v>
      </c>
      <c r="H105" t="str">
        <f>D105&amp;E105&amp;F105&amp;G105</f>
        <v>2319</v>
      </c>
      <c r="I105" t="str">
        <v>1239</v>
      </c>
      <c r="J105">
        <f>SUM(D105:G105)</f>
        <v>15</v>
      </c>
      <c r="K105">
        <f>SUMPRODUCT(MOD(D105:G105,2))</f>
        <v>3</v>
      </c>
      <c r="L105">
        <f>4-K105</f>
        <v>1</v>
      </c>
      <c r="M105">
        <f>COUNTIF(D105:G105,"&gt;=5")</f>
        <v>1</v>
      </c>
      <c r="N105">
        <f>COUNTIF(D105:G105,"&lt;=4")</f>
        <v>3</v>
      </c>
      <c r="O105">
        <f>SUMPRODUCT(1/COUNTIF(D105:G105,D105:G105))</f>
        <v>4</v>
      </c>
      <c r="P105" t="str">
        <f>IF(O105=4,"24-Way (4 Distinct)",IF(O105=3,"12-Way (1 Pair)",IF(O105=2,"6-Way / 4-Way","Straight (Quad)"))))</f>
        <v>24-Way (4 Distinct)</v>
      </c>
      <c r="Q105">
        <f>SUMPRODUCT(COUNTIF(D106:G106,D105:G105))</f>
        <v>1</v>
      </c>
      <c r="R105">
        <f>AVERAGE(J105:J109)</f>
        <v>15</v>
      </c>
      <c r="S105">
        <f>AVERAGE(J105:J124)</f>
        <v>15</v>
      </c>
      <c r="T105">
        <f>R105-S105</f>
        <v>0</v>
      </c>
      <c r="U105" t="str">
        <f>IF(R105&gt;S105,"EXPANDING (HIGH BIAS)",IF(R105&lt;S105,"CONTRACTING (LOW BIAS)","NEUTRAL"))</f>
        <v>NEUTRAL</v>
      </c>
    </row>
    <row r="106">
      <c r="A106">
        <v>15857</v>
      </c>
      <c r="B106" t="str">
        <v>2026-09-23</v>
      </c>
      <c r="C106" t="str">
        <v>EVENING</v>
      </c>
      <c r="D106">
        <v>6</v>
      </c>
      <c r="E106">
        <v>7</v>
      </c>
      <c r="F106">
        <v>0</v>
      </c>
      <c r="G106">
        <v>1</v>
      </c>
      <c r="H106" t="str">
        <f>D106&amp;E106&amp;F106&amp;G106</f>
        <v>6701</v>
      </c>
      <c r="I106" t="str">
        <v>0167</v>
      </c>
      <c r="J106">
        <f>SUM(D106:G106)</f>
        <v>14</v>
      </c>
      <c r="K106">
        <f>SUMPRODUCT(MOD(D106:G106,2))</f>
        <v>2</v>
      </c>
      <c r="L106">
        <f>4-K106</f>
        <v>2</v>
      </c>
      <c r="M106">
        <f>COUNTIF(D106:G106,"&gt;=5")</f>
        <v>2</v>
      </c>
      <c r="N106">
        <f>COUNTIF(D106:G106,"&lt;=4")</f>
        <v>2</v>
      </c>
      <c r="O106">
        <f>SUMPRODUCT(1/COUNTIF(D106:G106,D106:G106))</f>
        <v>4</v>
      </c>
      <c r="P106" t="str">
        <f>IF(O106=4,"24-Way (4 Distinct)",IF(O106=3,"12-Way (1 Pair)",IF(O106=2,"6-Way / 4-Way","Straight (Quad)"))))</f>
        <v>24-Way (4 Distinct)</v>
      </c>
      <c r="Q106">
        <f>SUMPRODUCT(COUNTIF(D107:G107,D106:G106))</f>
        <v>2</v>
      </c>
      <c r="R106">
        <f>AVERAGE(J106:J110)</f>
        <v>14</v>
      </c>
      <c r="S106">
        <f>AVERAGE(J106:J125)</f>
        <v>14</v>
      </c>
      <c r="T106">
        <f>R106-S106</f>
        <v>0</v>
      </c>
      <c r="U106" t="str">
        <f>IF(R106&gt;S106,"EXPANDING (HIGH BIAS)",IF(R106&lt;S106,"CONTRACTING (LOW BIAS)","NEUTRAL"))</f>
        <v>NEUTRAL</v>
      </c>
    </row>
    <row r="107">
      <c r="A107">
        <v>15856</v>
      </c>
      <c r="B107" t="str">
        <v>2026-09-23</v>
      </c>
      <c r="C107" t="str">
        <v>AFTERNOON</v>
      </c>
      <c r="D107">
        <v>2</v>
      </c>
      <c r="E107">
        <v>3</v>
      </c>
      <c r="F107">
        <v>1</v>
      </c>
      <c r="G107">
        <v>0</v>
      </c>
      <c r="H107" t="str">
        <f>D107&amp;E107&amp;F107&amp;G107</f>
        <v>2310</v>
      </c>
      <c r="I107" t="str">
        <v>0123</v>
      </c>
      <c r="J107">
        <f>SUM(D107:G107)</f>
        <v>6</v>
      </c>
      <c r="K107">
        <f>SUMPRODUCT(MOD(D107:G107,2))</f>
        <v>2</v>
      </c>
      <c r="L107">
        <f>4-K107</f>
        <v>2</v>
      </c>
      <c r="M107">
        <f>COUNTIF(D107:G107,"&gt;=5")</f>
        <v>0</v>
      </c>
      <c r="N107">
        <f>COUNTIF(D107:G107,"&lt;=4")</f>
        <v>4</v>
      </c>
      <c r="O107">
        <f>SUMPRODUCT(1/COUNTIF(D107:G107,D107:G107))</f>
        <v>4</v>
      </c>
      <c r="P107" t="str">
        <f>IF(O107=4,"24-Way (4 Distinct)",IF(O107=3,"12-Way (1 Pair)",IF(O107=2,"6-Way / 4-Way","Straight (Quad)"))))</f>
        <v>24-Way (4 Distinct)</v>
      </c>
      <c r="Q107">
        <f>SUMPRODUCT(COUNTIF(D108:G108,D107:G107))</f>
        <v>1</v>
      </c>
      <c r="R107">
        <f>AVERAGE(J107:J111)</f>
        <v>6</v>
      </c>
      <c r="S107">
        <f>AVERAGE(J107:J126)</f>
        <v>6</v>
      </c>
      <c r="T107">
        <f>R107-S107</f>
        <v>0</v>
      </c>
      <c r="U107" t="str">
        <f>IF(R107&gt;S107,"EXPANDING (HIGH BIAS)",IF(R107&lt;S107,"CONTRACTING (LOW BIAS)","NEUTRAL"))</f>
        <v>NEUTRAL</v>
      </c>
    </row>
    <row r="108">
      <c r="A108">
        <v>15855</v>
      </c>
      <c r="B108" t="str">
        <v>2026-09-23</v>
      </c>
      <c r="C108" t="str">
        <v>MIDDAY</v>
      </c>
      <c r="D108">
        <v>8</v>
      </c>
      <c r="E108">
        <v>7</v>
      </c>
      <c r="F108">
        <v>0</v>
      </c>
      <c r="G108">
        <v>4</v>
      </c>
      <c r="H108" t="str">
        <f>D108&amp;E108&amp;F108&amp;G108</f>
        <v>8704</v>
      </c>
      <c r="I108" t="str">
        <v>0478</v>
      </c>
      <c r="J108">
        <f>SUM(D108:G108)</f>
        <v>19</v>
      </c>
      <c r="K108">
        <f>SUMPRODUCT(MOD(D108:G108,2))</f>
        <v>1</v>
      </c>
      <c r="L108">
        <f>4-K108</f>
        <v>3</v>
      </c>
      <c r="M108">
        <f>COUNTIF(D108:G108,"&gt;=5")</f>
        <v>2</v>
      </c>
      <c r="N108">
        <f>COUNTIF(D108:G108,"&lt;=4")</f>
        <v>2</v>
      </c>
      <c r="O108">
        <f>SUMPRODUCT(1/COUNTIF(D108:G108,D108:G108))</f>
        <v>4</v>
      </c>
      <c r="P108" t="str">
        <f>IF(O108=4,"24-Way (4 Distinct)",IF(O108=3,"12-Way (1 Pair)",IF(O108=2,"6-Way / 4-Way","Straight (Quad)"))))</f>
        <v>24-Way (4 Distinct)</v>
      </c>
      <c r="Q108">
        <f>SUMPRODUCT(COUNTIF(D109:G109,D108:G108))</f>
        <v>1</v>
      </c>
      <c r="R108">
        <f>AVERAGE(J108:J112)</f>
        <v>19</v>
      </c>
      <c r="S108">
        <f>AVERAGE(J108:J127)</f>
        <v>19</v>
      </c>
      <c r="T108">
        <f>R108-S108</f>
        <v>0</v>
      </c>
      <c r="U108" t="str">
        <f>IF(R108&gt;S108,"EXPANDING (HIGH BIAS)",IF(R108&lt;S108,"CONTRACTING (LOW BIAS)","NEUTRAL"))</f>
        <v>NEUTRAL</v>
      </c>
    </row>
    <row r="109">
      <c r="A109">
        <v>15854</v>
      </c>
      <c r="B109" t="str">
        <v>2026-09-23</v>
      </c>
      <c r="C109" t="str">
        <v>MORNING</v>
      </c>
      <c r="D109">
        <v>3</v>
      </c>
      <c r="E109">
        <v>3</v>
      </c>
      <c r="F109">
        <v>4</v>
      </c>
      <c r="G109">
        <v>2</v>
      </c>
      <c r="H109" t="str">
        <f>D109&amp;E109&amp;F109&amp;G109</f>
        <v>3342</v>
      </c>
      <c r="I109" t="str">
        <v>2334</v>
      </c>
      <c r="J109">
        <f>SUM(D109:G109)</f>
        <v>12</v>
      </c>
      <c r="K109">
        <f>SUMPRODUCT(MOD(D109:G109,2))</f>
        <v>2</v>
      </c>
      <c r="L109">
        <f>4-K109</f>
        <v>2</v>
      </c>
      <c r="M109">
        <f>COUNTIF(D109:G109,"&gt;=5")</f>
        <v>0</v>
      </c>
      <c r="N109">
        <f>COUNTIF(D109:G109,"&lt;=4")</f>
        <v>4</v>
      </c>
      <c r="O109">
        <f>SUMPRODUCT(1/COUNTIF(D109:G109,D109:G109))</f>
        <v>3</v>
      </c>
      <c r="P109" t="str">
        <f>IF(O109=4,"24-Way (4 Distinct)",IF(O109=3,"12-Way (1 Pair)",IF(O109=2,"6-Way / 4-Way","Straight (Quad)"))))</f>
        <v>12-Way (1 Pair)</v>
      </c>
      <c r="Q109">
        <f>SUMPRODUCT(COUNTIF(D110:G110,D109:G109))</f>
        <v>0</v>
      </c>
      <c r="R109">
        <f>AVERAGE(J109:J113)</f>
        <v>12</v>
      </c>
      <c r="S109">
        <f>AVERAGE(J109:J128)</f>
        <v>12</v>
      </c>
      <c r="T109">
        <f>R109-S109</f>
        <v>0</v>
      </c>
      <c r="U109" t="str">
        <f>IF(R109&gt;S109,"EXPANDING (HIGH BIAS)",IF(R109&lt;S109,"CONTRACTING (LOW BIAS)","NEUTRAL"))</f>
        <v>NEUTRAL</v>
      </c>
    </row>
    <row r="110">
      <c r="A110">
        <v>15853</v>
      </c>
      <c r="B110" t="str">
        <v>2026-09-22</v>
      </c>
      <c r="C110" t="str">
        <v>EVENING</v>
      </c>
      <c r="D110">
        <v>7</v>
      </c>
      <c r="E110">
        <v>5</v>
      </c>
      <c r="F110">
        <v>6</v>
      </c>
      <c r="G110">
        <v>8</v>
      </c>
      <c r="H110" t="str">
        <f>D110&amp;E110&amp;F110&amp;G110</f>
        <v>7568</v>
      </c>
      <c r="I110" t="str">
        <v>5678</v>
      </c>
      <c r="J110">
        <f>SUM(D110:G110)</f>
        <v>26</v>
      </c>
      <c r="K110">
        <f>SUMPRODUCT(MOD(D110:G110,2))</f>
        <v>2</v>
      </c>
      <c r="L110">
        <f>4-K110</f>
        <v>2</v>
      </c>
      <c r="M110">
        <f>COUNTIF(D110:G110,"&gt;=5")</f>
        <v>4</v>
      </c>
      <c r="N110">
        <f>COUNTIF(D110:G110,"&lt;=4")</f>
        <v>0</v>
      </c>
      <c r="O110">
        <f>SUMPRODUCT(1/COUNTIF(D110:G110,D110:G110))</f>
        <v>4</v>
      </c>
      <c r="P110" t="str">
        <f>IF(O110=4,"24-Way (4 Distinct)",IF(O110=3,"12-Way (1 Pair)",IF(O110=2,"6-Way / 4-Way","Straight (Quad)"))))</f>
        <v>24-Way (4 Distinct)</v>
      </c>
      <c r="Q110">
        <f>SUMPRODUCT(COUNTIF(D111:G111,D110:G110))</f>
        <v>2</v>
      </c>
      <c r="R110">
        <f>AVERAGE(J110:J114)</f>
        <v>26</v>
      </c>
      <c r="S110">
        <f>AVERAGE(J110:J129)</f>
        <v>26</v>
      </c>
      <c r="T110">
        <f>R110-S110</f>
        <v>0</v>
      </c>
      <c r="U110" t="str">
        <f>IF(R110&gt;S110,"EXPANDING (HIGH BIAS)",IF(R110&lt;S110,"CONTRACTING (LOW BIAS)","NEUTRAL"))</f>
        <v>NEUTRAL</v>
      </c>
    </row>
    <row r="111">
      <c r="A111">
        <v>15852</v>
      </c>
      <c r="B111" t="str">
        <v>2026-09-22</v>
      </c>
      <c r="C111" t="str">
        <v>AFTERNOON</v>
      </c>
      <c r="D111">
        <v>8</v>
      </c>
      <c r="E111">
        <v>2</v>
      </c>
      <c r="F111">
        <v>5</v>
      </c>
      <c r="G111">
        <v>1</v>
      </c>
      <c r="H111" t="str">
        <f>D111&amp;E111&amp;F111&amp;G111</f>
        <v>8251</v>
      </c>
      <c r="I111" t="str">
        <v>1258</v>
      </c>
      <c r="J111">
        <f>SUM(D111:G111)</f>
        <v>16</v>
      </c>
      <c r="K111">
        <f>SUMPRODUCT(MOD(D111:G111,2))</f>
        <v>2</v>
      </c>
      <c r="L111">
        <f>4-K111</f>
        <v>2</v>
      </c>
      <c r="M111">
        <f>COUNTIF(D111:G111,"&gt;=5")</f>
        <v>2</v>
      </c>
      <c r="N111">
        <f>COUNTIF(D111:G111,"&lt;=4")</f>
        <v>2</v>
      </c>
      <c r="O111">
        <f>SUMPRODUCT(1/COUNTIF(D111:G111,D111:G111))</f>
        <v>4</v>
      </c>
      <c r="P111" t="str">
        <f>IF(O111=4,"24-Way (4 Distinct)",IF(O111=3,"12-Way (1 Pair)",IF(O111=2,"6-Way / 4-Way","Straight (Quad)"))))</f>
        <v>24-Way (4 Distinct)</v>
      </c>
      <c r="Q111">
        <f>SUMPRODUCT(COUNTIF(D112:G112,D111:G111))</f>
        <v>0</v>
      </c>
      <c r="R111">
        <f>AVERAGE(J111:J115)</f>
        <v>16</v>
      </c>
      <c r="S111">
        <f>AVERAGE(J111:J130)</f>
        <v>16</v>
      </c>
      <c r="T111">
        <f>R111-S111</f>
        <v>0</v>
      </c>
      <c r="U111" t="str">
        <f>IF(R111&gt;S111,"EXPANDING (HIGH BIAS)",IF(R111&lt;S111,"CONTRACTING (LOW BIAS)","NEUTRAL"))</f>
        <v>NEUTRAL</v>
      </c>
    </row>
    <row r="112">
      <c r="A112">
        <v>15851</v>
      </c>
      <c r="B112" t="str">
        <v>2026-09-22</v>
      </c>
      <c r="C112" t="str">
        <v>MIDDAY</v>
      </c>
      <c r="D112">
        <v>6</v>
      </c>
      <c r="E112">
        <v>4</v>
      </c>
      <c r="F112">
        <v>4</v>
      </c>
      <c r="G112">
        <v>7</v>
      </c>
      <c r="H112" t="str">
        <f>D112&amp;E112&amp;F112&amp;G112</f>
        <v>6447</v>
      </c>
      <c r="I112" t="str">
        <v>4467</v>
      </c>
      <c r="J112">
        <f>SUM(D112:G112)</f>
        <v>21</v>
      </c>
      <c r="K112">
        <f>SUMPRODUCT(MOD(D112:G112,2))</f>
        <v>1</v>
      </c>
      <c r="L112">
        <f>4-K112</f>
        <v>3</v>
      </c>
      <c r="M112">
        <f>COUNTIF(D112:G112,"&gt;=5")</f>
        <v>2</v>
      </c>
      <c r="N112">
        <f>COUNTIF(D112:G112,"&lt;=4")</f>
        <v>2</v>
      </c>
      <c r="O112">
        <f>SUMPRODUCT(1/COUNTIF(D112:G112,D112:G112))</f>
        <v>3</v>
      </c>
      <c r="P112" t="str">
        <f>IF(O112=4,"24-Way (4 Distinct)",IF(O112=3,"12-Way (1 Pair)",IF(O112=2,"6-Way / 4-Way","Straight (Quad)"))))</f>
        <v>12-Way (1 Pair)</v>
      </c>
      <c r="Q112">
        <f>SUMPRODUCT(COUNTIF(D113:G113,D112:G112))</f>
        <v>1</v>
      </c>
      <c r="R112">
        <f>AVERAGE(J112:J116)</f>
        <v>21</v>
      </c>
      <c r="S112">
        <f>AVERAGE(J112:J131)</f>
        <v>21</v>
      </c>
      <c r="T112">
        <f>R112-S112</f>
        <v>0</v>
      </c>
      <c r="U112" t="str">
        <f>IF(R112&gt;S112,"EXPANDING (HIGH BIAS)",IF(R112&lt;S112,"CONTRACTING (LOW BIAS)","NEUTRAL"))</f>
        <v>NEUTRAL</v>
      </c>
    </row>
    <row r="113">
      <c r="A113">
        <v>15850</v>
      </c>
      <c r="B113" t="str">
        <v>2026-09-22</v>
      </c>
      <c r="C113" t="str">
        <v>MORNING</v>
      </c>
      <c r="D113">
        <v>2</v>
      </c>
      <c r="E113">
        <v>6</v>
      </c>
      <c r="F113">
        <v>8</v>
      </c>
      <c r="G113">
        <v>9</v>
      </c>
      <c r="H113" t="str">
        <f>D113&amp;E113&amp;F113&amp;G113</f>
        <v>2689</v>
      </c>
      <c r="I113" t="str">
        <v>2689</v>
      </c>
      <c r="J113">
        <f>SUM(D113:G113)</f>
        <v>25</v>
      </c>
      <c r="K113">
        <f>SUMPRODUCT(MOD(D113:G113,2))</f>
        <v>1</v>
      </c>
      <c r="L113">
        <f>4-K113</f>
        <v>3</v>
      </c>
      <c r="M113">
        <f>COUNTIF(D113:G113,"&gt;=5")</f>
        <v>3</v>
      </c>
      <c r="N113">
        <f>COUNTIF(D113:G113,"&lt;=4")</f>
        <v>1</v>
      </c>
      <c r="O113">
        <f>SUMPRODUCT(1/COUNTIF(D113:G113,D113:G113))</f>
        <v>4</v>
      </c>
      <c r="P113" t="str">
        <f>IF(O113=4,"24-Way (4 Distinct)",IF(O113=3,"12-Way (1 Pair)",IF(O113=2,"6-Way / 4-Way","Straight (Quad)"))))</f>
        <v>24-Way (4 Distinct)</v>
      </c>
      <c r="Q113">
        <f>SUMPRODUCT(COUNTIF(D114:G114,D113:G113))</f>
        <v>2</v>
      </c>
      <c r="R113">
        <f>AVERAGE(J113:J117)</f>
        <v>25</v>
      </c>
      <c r="S113">
        <f>AVERAGE(J113:J132)</f>
        <v>25</v>
      </c>
      <c r="T113">
        <f>R113-S113</f>
        <v>0</v>
      </c>
      <c r="U113" t="str">
        <f>IF(R113&gt;S113,"EXPANDING (HIGH BIAS)",IF(R113&lt;S113,"CONTRACTING (LOW BIAS)","NEUTRAL"))</f>
        <v>NEUTRAL</v>
      </c>
    </row>
    <row r="114">
      <c r="A114">
        <v>15849</v>
      </c>
      <c r="B114" t="str">
        <v>2026-09-21</v>
      </c>
      <c r="C114" t="str">
        <v>EVENING</v>
      </c>
      <c r="D114">
        <v>8</v>
      </c>
      <c r="E114">
        <v>2</v>
      </c>
      <c r="F114">
        <v>7</v>
      </c>
      <c r="G114">
        <v>2</v>
      </c>
      <c r="H114" t="str">
        <f>D114&amp;E114&amp;F114&amp;G114</f>
        <v>8272</v>
      </c>
      <c r="I114" t="str">
        <v>2278</v>
      </c>
      <c r="J114">
        <f>SUM(D114:G114)</f>
        <v>19</v>
      </c>
      <c r="K114">
        <f>SUMPRODUCT(MOD(D114:G114,2))</f>
        <v>1</v>
      </c>
      <c r="L114">
        <f>4-K114</f>
        <v>3</v>
      </c>
      <c r="M114">
        <f>COUNTIF(D114:G114,"&gt;=5")</f>
        <v>2</v>
      </c>
      <c r="N114">
        <f>COUNTIF(D114:G114,"&lt;=4")</f>
        <v>2</v>
      </c>
      <c r="O114">
        <f>SUMPRODUCT(1/COUNTIF(D114:G114,D114:G114))</f>
        <v>3</v>
      </c>
      <c r="P114" t="str">
        <f>IF(O114=4,"24-Way (4 Distinct)",IF(O114=3,"12-Way (1 Pair)",IF(O114=2,"6-Way / 4-Way","Straight (Quad)"))))</f>
        <v>12-Way (1 Pair)</v>
      </c>
      <c r="Q114">
        <f>SUMPRODUCT(COUNTIF(D115:G115,D114:G114))</f>
        <v>0</v>
      </c>
      <c r="R114">
        <f>AVERAGE(J114:J118)</f>
        <v>19</v>
      </c>
      <c r="S114">
        <f>AVERAGE(J114:J133)</f>
        <v>19</v>
      </c>
      <c r="T114">
        <f>R114-S114</f>
        <v>0</v>
      </c>
      <c r="U114" t="str">
        <f>IF(R114&gt;S114,"EXPANDING (HIGH BIAS)",IF(R114&lt;S114,"CONTRACTING (LOW BIAS)","NEUTRAL"))</f>
        <v>NEUTRAL</v>
      </c>
    </row>
    <row r="115">
      <c r="A115">
        <v>15848</v>
      </c>
      <c r="B115" t="str">
        <v>2026-09-21</v>
      </c>
      <c r="C115" t="str">
        <v>AFTERNOON</v>
      </c>
      <c r="D115">
        <v>4</v>
      </c>
      <c r="E115">
        <v>0</v>
      </c>
      <c r="F115">
        <v>6</v>
      </c>
      <c r="G115">
        <v>0</v>
      </c>
      <c r="H115" t="str">
        <f>D115&amp;E115&amp;F115&amp;G115</f>
        <v>4060</v>
      </c>
      <c r="I115" t="str">
        <v>0046</v>
      </c>
      <c r="J115">
        <f>SUM(D115:G115)</f>
        <v>10</v>
      </c>
      <c r="K115">
        <f>SUMPRODUCT(MOD(D115:G115,2))</f>
        <v>0</v>
      </c>
      <c r="L115">
        <f>4-K115</f>
        <v>4</v>
      </c>
      <c r="M115">
        <f>COUNTIF(D115:G115,"&gt;=5")</f>
        <v>1</v>
      </c>
      <c r="N115">
        <f>COUNTIF(D115:G115,"&lt;=4")</f>
        <v>3</v>
      </c>
      <c r="O115">
        <f>SUMPRODUCT(1/COUNTIF(D115:G115,D115:G115))</f>
        <v>3</v>
      </c>
      <c r="P115" t="str">
        <f>IF(O115=4,"24-Way (4 Distinct)",IF(O115=3,"12-Way (1 Pair)",IF(O115=2,"6-Way / 4-Way","Straight (Quad)"))))</f>
        <v>12-Way (1 Pair)</v>
      </c>
      <c r="Q115">
        <f>SUMPRODUCT(COUNTIF(D116:G116,D115:G115))</f>
        <v>1</v>
      </c>
      <c r="R115">
        <f>AVERAGE(J115:J119)</f>
        <v>10</v>
      </c>
      <c r="S115">
        <f>AVERAGE(J115:J134)</f>
        <v>10</v>
      </c>
      <c r="T115">
        <f>R115-S115</f>
        <v>0</v>
      </c>
      <c r="U115" t="str">
        <f>IF(R115&gt;S115,"EXPANDING (HIGH BIAS)",IF(R115&lt;S115,"CONTRACTING (LOW BIAS)","NEUTRAL"))</f>
        <v>NEUTRAL</v>
      </c>
    </row>
    <row r="116">
      <c r="A116">
        <v>15847</v>
      </c>
      <c r="B116" t="str">
        <v>2026-09-21</v>
      </c>
      <c r="C116" t="str">
        <v>MIDDAY</v>
      </c>
      <c r="D116">
        <v>2</v>
      </c>
      <c r="E116">
        <v>4</v>
      </c>
      <c r="F116">
        <v>9</v>
      </c>
      <c r="G116">
        <v>5</v>
      </c>
      <c r="H116" t="str">
        <f>D116&amp;E116&amp;F116&amp;G116</f>
        <v>2495</v>
      </c>
      <c r="I116" t="str">
        <v>2459</v>
      </c>
      <c r="J116">
        <f>SUM(D116:G116)</f>
        <v>20</v>
      </c>
      <c r="K116">
        <f>SUMPRODUCT(MOD(D116:G116,2))</f>
        <v>2</v>
      </c>
      <c r="L116">
        <f>4-K116</f>
        <v>2</v>
      </c>
      <c r="M116">
        <f>COUNTIF(D116:G116,"&gt;=5")</f>
        <v>2</v>
      </c>
      <c r="N116">
        <f>COUNTIF(D116:G116,"&lt;=4")</f>
        <v>2</v>
      </c>
      <c r="O116">
        <f>SUMPRODUCT(1/COUNTIF(D116:G116,D116:G116))</f>
        <v>4</v>
      </c>
      <c r="P116" t="str">
        <f>IF(O116=4,"24-Way (4 Distinct)",IF(O116=3,"12-Way (1 Pair)",IF(O116=2,"6-Way / 4-Way","Straight (Quad)"))))</f>
        <v>24-Way (4 Distinct)</v>
      </c>
      <c r="Q116">
        <f>SUMPRODUCT(COUNTIF(D117:G117,D116:G116))</f>
        <v>1</v>
      </c>
      <c r="R116">
        <f>AVERAGE(J116:J120)</f>
        <v>20</v>
      </c>
      <c r="S116">
        <f>AVERAGE(J116:J135)</f>
        <v>20</v>
      </c>
      <c r="T116">
        <f>R116-S116</f>
        <v>0</v>
      </c>
      <c r="U116" t="str">
        <f>IF(R116&gt;S116,"EXPANDING (HIGH BIAS)",IF(R116&lt;S116,"CONTRACTING (LOW BIAS)","NEUTRAL"))</f>
        <v>NEUTRAL</v>
      </c>
    </row>
    <row r="117">
      <c r="A117">
        <v>15846</v>
      </c>
      <c r="B117" t="str">
        <v>2026-09-21</v>
      </c>
      <c r="C117" t="str">
        <v>MORNING</v>
      </c>
      <c r="D117">
        <v>6</v>
      </c>
      <c r="E117">
        <v>1</v>
      </c>
      <c r="F117">
        <v>6</v>
      </c>
      <c r="G117">
        <v>4</v>
      </c>
      <c r="H117" t="str">
        <f>D117&amp;E117&amp;F117&amp;G117</f>
        <v>6164</v>
      </c>
      <c r="I117" t="str">
        <v>1466</v>
      </c>
      <c r="J117">
        <f>SUM(D117:G117)</f>
        <v>17</v>
      </c>
      <c r="K117">
        <f>SUMPRODUCT(MOD(D117:G117,2))</f>
        <v>1</v>
      </c>
      <c r="L117">
        <f>4-K117</f>
        <v>3</v>
      </c>
      <c r="M117">
        <f>COUNTIF(D117:G117,"&gt;=5")</f>
        <v>2</v>
      </c>
      <c r="N117">
        <f>COUNTIF(D117:G117,"&lt;=4")</f>
        <v>2</v>
      </c>
      <c r="O117">
        <f>SUMPRODUCT(1/COUNTIF(D117:G117,D117:G117))</f>
        <v>3</v>
      </c>
      <c r="P117" t="str">
        <f>IF(O117=4,"24-Way (4 Distinct)",IF(O117=3,"12-Way (1 Pair)",IF(O117=2,"6-Way / 4-Way","Straight (Quad)"))))</f>
        <v>12-Way (1 Pair)</v>
      </c>
      <c r="Q117">
        <f>SUMPRODUCT(COUNTIF(D118:G118,D117:G117))</f>
        <v>2</v>
      </c>
      <c r="R117">
        <f>AVERAGE(J117:J121)</f>
        <v>17</v>
      </c>
      <c r="S117">
        <f>AVERAGE(J117:J136)</f>
        <v>17</v>
      </c>
      <c r="T117">
        <f>R117-S117</f>
        <v>0</v>
      </c>
      <c r="U117" t="str">
        <f>IF(R117&gt;S117,"EXPANDING (HIGH BIAS)",IF(R117&lt;S117,"CONTRACTING (LOW BIAS)","NEUTRAL"))</f>
        <v>NEUTRAL</v>
      </c>
    </row>
    <row r="118">
      <c r="A118">
        <v>15845</v>
      </c>
      <c r="B118" t="str">
        <v>2026-09-20</v>
      </c>
      <c r="C118" t="str">
        <v>EVENING</v>
      </c>
      <c r="D118">
        <v>8</v>
      </c>
      <c r="E118">
        <v>1</v>
      </c>
      <c r="F118">
        <v>4</v>
      </c>
      <c r="G118">
        <v>7</v>
      </c>
      <c r="H118" t="str">
        <f>D118&amp;E118&amp;F118&amp;G118</f>
        <v>8147</v>
      </c>
      <c r="I118" t="str">
        <v>1478</v>
      </c>
      <c r="J118">
        <f>SUM(D118:G118)</f>
        <v>20</v>
      </c>
      <c r="K118">
        <f>SUMPRODUCT(MOD(D118:G118,2))</f>
        <v>2</v>
      </c>
      <c r="L118">
        <f>4-K118</f>
        <v>2</v>
      </c>
      <c r="M118">
        <f>COUNTIF(D118:G118,"&gt;=5")</f>
        <v>2</v>
      </c>
      <c r="N118">
        <f>COUNTIF(D118:G118,"&lt;=4")</f>
        <v>2</v>
      </c>
      <c r="O118">
        <f>SUMPRODUCT(1/COUNTIF(D118:G118,D118:G118))</f>
        <v>4</v>
      </c>
      <c r="P118" t="str">
        <f>IF(O118=4,"24-Way (4 Distinct)",IF(O118=3,"12-Way (1 Pair)",IF(O118=2,"6-Way / 4-Way","Straight (Quad)"))))</f>
        <v>24-Way (4 Distinct)</v>
      </c>
      <c r="Q118">
        <f>SUMPRODUCT(COUNTIF(D119:G119,D118:G118))</f>
        <v>2</v>
      </c>
      <c r="R118">
        <f>AVERAGE(J118:J122)</f>
        <v>20</v>
      </c>
      <c r="S118">
        <f>AVERAGE(J118:J137)</f>
        <v>20</v>
      </c>
      <c r="T118">
        <f>R118-S118</f>
        <v>0</v>
      </c>
      <c r="U118" t="str">
        <f>IF(R118&gt;S118,"EXPANDING (HIGH BIAS)",IF(R118&lt;S118,"CONTRACTING (LOW BIAS)","NEUTRAL"))</f>
        <v>NEUTRAL</v>
      </c>
    </row>
    <row r="119">
      <c r="A119">
        <v>15844</v>
      </c>
      <c r="B119" t="str">
        <v>2026-09-20</v>
      </c>
      <c r="C119" t="str">
        <v>AFTERNOON</v>
      </c>
      <c r="D119">
        <v>0</v>
      </c>
      <c r="E119">
        <v>3</v>
      </c>
      <c r="F119">
        <v>1</v>
      </c>
      <c r="G119">
        <v>4</v>
      </c>
      <c r="H119" t="str">
        <f>D119&amp;E119&amp;F119&amp;G119</f>
        <v>0314</v>
      </c>
      <c r="I119" t="str">
        <v>0134</v>
      </c>
      <c r="J119">
        <f>SUM(D119:G119)</f>
        <v>8</v>
      </c>
      <c r="K119">
        <f>SUMPRODUCT(MOD(D119:G119,2))</f>
        <v>2</v>
      </c>
      <c r="L119">
        <f>4-K119</f>
        <v>2</v>
      </c>
      <c r="M119">
        <f>COUNTIF(D119:G119,"&gt;=5")</f>
        <v>0</v>
      </c>
      <c r="N119">
        <f>COUNTIF(D119:G119,"&lt;=4")</f>
        <v>4</v>
      </c>
      <c r="O119">
        <f>SUMPRODUCT(1/COUNTIF(D119:G119,D119:G119))</f>
        <v>4</v>
      </c>
      <c r="P119" t="str">
        <f>IF(O119=4,"24-Way (4 Distinct)",IF(O119=3,"12-Way (1 Pair)",IF(O119=2,"6-Way / 4-Way","Straight (Quad)"))))</f>
        <v>24-Way (4 Distinct)</v>
      </c>
      <c r="Q119">
        <f>SUMPRODUCT(COUNTIF(D120:G120,D119:G119))</f>
        <v>0</v>
      </c>
      <c r="R119">
        <f>AVERAGE(J119:J123)</f>
        <v>8</v>
      </c>
      <c r="S119">
        <f>AVERAGE(J119:J138)</f>
        <v>8</v>
      </c>
      <c r="T119">
        <f>R119-S119</f>
        <v>0</v>
      </c>
      <c r="U119" t="str">
        <f>IF(R119&gt;S119,"EXPANDING (HIGH BIAS)",IF(R119&lt;S119,"CONTRACTING (LOW BIAS)","NEUTRAL"))</f>
        <v>NEUTRAL</v>
      </c>
    </row>
    <row r="120">
      <c r="A120">
        <v>15843</v>
      </c>
      <c r="B120" t="str">
        <v>2026-09-20</v>
      </c>
      <c r="C120" t="str">
        <v>MIDDAY</v>
      </c>
      <c r="D120">
        <v>6</v>
      </c>
      <c r="E120">
        <v>8</v>
      </c>
      <c r="F120">
        <v>9</v>
      </c>
      <c r="G120">
        <v>7</v>
      </c>
      <c r="H120" t="str">
        <f>D120&amp;E120&amp;F120&amp;G120</f>
        <v>6897</v>
      </c>
      <c r="I120" t="str">
        <v>6789</v>
      </c>
      <c r="J120">
        <f>SUM(D120:G120)</f>
        <v>30</v>
      </c>
      <c r="K120">
        <f>SUMPRODUCT(MOD(D120:G120,2))</f>
        <v>2</v>
      </c>
      <c r="L120">
        <f>4-K120</f>
        <v>2</v>
      </c>
      <c r="M120">
        <f>COUNTIF(D120:G120,"&gt;=5")</f>
        <v>4</v>
      </c>
      <c r="N120">
        <f>COUNTIF(D120:G120,"&lt;=4")</f>
        <v>0</v>
      </c>
      <c r="O120">
        <f>SUMPRODUCT(1/COUNTIF(D120:G120,D120:G120))</f>
        <v>4</v>
      </c>
      <c r="P120" t="str">
        <f>IF(O120=4,"24-Way (4 Distinct)",IF(O120=3,"12-Way (1 Pair)",IF(O120=2,"6-Way / 4-Way","Straight (Quad)"))))</f>
        <v>24-Way (4 Distinct)</v>
      </c>
      <c r="Q120">
        <f>SUMPRODUCT(COUNTIF(D121:G121,D120:G120))</f>
        <v>0</v>
      </c>
      <c r="R120">
        <f>AVERAGE(J120:J124)</f>
        <v>30</v>
      </c>
      <c r="S120">
        <f>AVERAGE(J120:J139)</f>
        <v>30</v>
      </c>
      <c r="T120">
        <f>R120-S120</f>
        <v>0</v>
      </c>
      <c r="U120" t="str">
        <f>IF(R120&gt;S120,"EXPANDING (HIGH BIAS)",IF(R120&lt;S120,"CONTRACTING (LOW BIAS)","NEUTRAL"))</f>
        <v>NEUTRAL</v>
      </c>
    </row>
    <row r="121">
      <c r="A121">
        <v>15842</v>
      </c>
      <c r="B121" t="str">
        <v>2026-09-20</v>
      </c>
      <c r="C121" t="str">
        <v>MORNING</v>
      </c>
      <c r="D121">
        <v>3</v>
      </c>
      <c r="E121">
        <v>3</v>
      </c>
      <c r="F121">
        <v>1</v>
      </c>
      <c r="G121">
        <v>1</v>
      </c>
      <c r="H121" t="str">
        <f>D121&amp;E121&amp;F121&amp;G121</f>
        <v>3311</v>
      </c>
      <c r="I121" t="str">
        <v>1133</v>
      </c>
      <c r="J121">
        <f>SUM(D121:G121)</f>
        <v>8</v>
      </c>
      <c r="K121">
        <f>SUMPRODUCT(MOD(D121:G121,2))</f>
        <v>4</v>
      </c>
      <c r="L121">
        <f>4-K121</f>
        <v>0</v>
      </c>
      <c r="M121">
        <f>COUNTIF(D121:G121,"&gt;=5")</f>
        <v>0</v>
      </c>
      <c r="N121">
        <f>COUNTIF(D121:G121,"&lt;=4")</f>
        <v>4</v>
      </c>
      <c r="O121">
        <f>SUMPRODUCT(1/COUNTIF(D121:G121,D121:G121))</f>
        <v>2</v>
      </c>
      <c r="P121" t="str">
        <f>IF(O121=4,"24-Way (4 Distinct)",IF(O121=3,"12-Way (1 Pair)",IF(O121=2,"6-Way / 4-Way","Straight (Quad)"))))</f>
        <v>6-Way (2 Pairs)</v>
      </c>
      <c r="Q121">
        <f>SUMPRODUCT(COUNTIF(D122:G122,D121:G121))</f>
        <v>2</v>
      </c>
      <c r="R121">
        <f>AVERAGE(J121:J125)</f>
        <v>8</v>
      </c>
      <c r="S121">
        <f>AVERAGE(J121:J140)</f>
        <v>8</v>
      </c>
      <c r="T121">
        <f>R121-S121</f>
        <v>0</v>
      </c>
      <c r="U121" t="str">
        <f>IF(R121&gt;S121,"EXPANDING (HIGH BIAS)",IF(R121&lt;S121,"CONTRACTING (LOW BIAS)","NEUTRAL"))</f>
        <v>NEUTRAL</v>
      </c>
    </row>
    <row r="122">
      <c r="A122">
        <v>15841</v>
      </c>
      <c r="B122" t="str">
        <v>2026-09-19</v>
      </c>
      <c r="C122" t="str">
        <v>EVENING</v>
      </c>
      <c r="D122">
        <v>4</v>
      </c>
      <c r="E122">
        <v>4</v>
      </c>
      <c r="F122">
        <v>0</v>
      </c>
      <c r="G122">
        <v>1</v>
      </c>
      <c r="H122" t="str">
        <f>D122&amp;E122&amp;F122&amp;G122</f>
        <v>4401</v>
      </c>
      <c r="I122" t="str">
        <v>0144</v>
      </c>
      <c r="J122">
        <f>SUM(D122:G122)</f>
        <v>9</v>
      </c>
      <c r="K122">
        <f>SUMPRODUCT(MOD(D122:G122,2))</f>
        <v>1</v>
      </c>
      <c r="L122">
        <f>4-K122</f>
        <v>3</v>
      </c>
      <c r="M122">
        <f>COUNTIF(D122:G122,"&gt;=5")</f>
        <v>0</v>
      </c>
      <c r="N122">
        <f>COUNTIF(D122:G122,"&lt;=4")</f>
        <v>4</v>
      </c>
      <c r="O122">
        <f>SUMPRODUCT(1/COUNTIF(D122:G122,D122:G122))</f>
        <v>3</v>
      </c>
      <c r="P122" t="str">
        <f>IF(O122=4,"24-Way (4 Distinct)",IF(O122=3,"12-Way (1 Pair)",IF(O122=2,"6-Way / 4-Way","Straight (Quad)"))))</f>
        <v>12-Way (1 Pair)</v>
      </c>
      <c r="Q122">
        <f>SUMPRODUCT(COUNTIF(D123:G123,D122:G122))</f>
        <v>0</v>
      </c>
      <c r="R122">
        <f>AVERAGE(J122:J126)</f>
        <v>9</v>
      </c>
      <c r="S122">
        <f>AVERAGE(J122:J141)</f>
        <v>9</v>
      </c>
      <c r="T122">
        <f>R122-S122</f>
        <v>0</v>
      </c>
      <c r="U122" t="str">
        <f>IF(R122&gt;S122,"EXPANDING (HIGH BIAS)",IF(R122&lt;S122,"CONTRACTING (LOW BIAS)","NEUTRAL"))</f>
        <v>NEUTRAL</v>
      </c>
    </row>
    <row r="123">
      <c r="A123">
        <v>15840</v>
      </c>
      <c r="B123" t="str">
        <v>2026-09-19</v>
      </c>
      <c r="C123" t="str">
        <v>AFTERNOON</v>
      </c>
      <c r="D123">
        <v>2</v>
      </c>
      <c r="E123">
        <v>3</v>
      </c>
      <c r="F123">
        <v>9</v>
      </c>
      <c r="G123">
        <v>6</v>
      </c>
      <c r="H123" t="str">
        <f>D123&amp;E123&amp;F123&amp;G123</f>
        <v>2396</v>
      </c>
      <c r="I123" t="str">
        <v>2369</v>
      </c>
      <c r="J123">
        <f>SUM(D123:G123)</f>
        <v>20</v>
      </c>
      <c r="K123">
        <f>SUMPRODUCT(MOD(D123:G123,2))</f>
        <v>2</v>
      </c>
      <c r="L123">
        <f>4-K123</f>
        <v>2</v>
      </c>
      <c r="M123">
        <f>COUNTIF(D123:G123,"&gt;=5")</f>
        <v>2</v>
      </c>
      <c r="N123">
        <f>COUNTIF(D123:G123,"&lt;=4")</f>
        <v>2</v>
      </c>
      <c r="O123">
        <f>SUMPRODUCT(1/COUNTIF(D123:G123,D123:G123))</f>
        <v>4</v>
      </c>
      <c r="P123" t="str">
        <f>IF(O123=4,"24-Way (4 Distinct)",IF(O123=3,"12-Way (1 Pair)",IF(O123=2,"6-Way / 4-Way","Straight (Quad)"))))</f>
        <v>24-Way (4 Distinct)</v>
      </c>
      <c r="Q123">
        <f>SUMPRODUCT(COUNTIF(D124:G124,D123:G123))</f>
        <v>2</v>
      </c>
      <c r="R123">
        <f>AVERAGE(J123:J127)</f>
        <v>20</v>
      </c>
      <c r="S123">
        <f>AVERAGE(J123:J142)</f>
        <v>20</v>
      </c>
      <c r="T123">
        <f>R123-S123</f>
        <v>0</v>
      </c>
      <c r="U123" t="str">
        <f>IF(R123&gt;S123,"EXPANDING (HIGH BIAS)",IF(R123&lt;S123,"CONTRACTING (LOW BIAS)","NEUTRAL"))</f>
        <v>NEUTRAL</v>
      </c>
    </row>
    <row r="124">
      <c r="A124">
        <v>15839</v>
      </c>
      <c r="B124" t="str">
        <v>2026-09-19</v>
      </c>
      <c r="C124" t="str">
        <v>MIDDAY</v>
      </c>
      <c r="D124">
        <v>2</v>
      </c>
      <c r="E124">
        <v>2</v>
      </c>
      <c r="F124">
        <v>5</v>
      </c>
      <c r="G124">
        <v>6</v>
      </c>
      <c r="H124" t="str">
        <f>D124&amp;E124&amp;F124&amp;G124</f>
        <v>2256</v>
      </c>
      <c r="I124" t="str">
        <v>2256</v>
      </c>
      <c r="J124">
        <f>SUM(D124:G124)</f>
        <v>15</v>
      </c>
      <c r="K124">
        <f>SUMPRODUCT(MOD(D124:G124,2))</f>
        <v>1</v>
      </c>
      <c r="L124">
        <f>4-K124</f>
        <v>3</v>
      </c>
      <c r="M124">
        <f>COUNTIF(D124:G124,"&gt;=5")</f>
        <v>2</v>
      </c>
      <c r="N124">
        <f>COUNTIF(D124:G124,"&lt;=4")</f>
        <v>2</v>
      </c>
      <c r="O124">
        <f>SUMPRODUCT(1/COUNTIF(D124:G124,D124:G124))</f>
        <v>3</v>
      </c>
      <c r="P124" t="str">
        <f>IF(O124=4,"24-Way (4 Distinct)",IF(O124=3,"12-Way (1 Pair)",IF(O124=2,"6-Way / 4-Way","Straight (Quad)"))))</f>
        <v>12-Way (1 Pair)</v>
      </c>
      <c r="Q124">
        <f>SUMPRODUCT(COUNTIF(D125:G125,D124:G124))</f>
        <v>2</v>
      </c>
      <c r="R124">
        <f>AVERAGE(J124:J128)</f>
        <v>15</v>
      </c>
      <c r="S124">
        <f>AVERAGE(J124:J143)</f>
        <v>15</v>
      </c>
      <c r="T124">
        <f>R124-S124</f>
        <v>0</v>
      </c>
      <c r="U124" t="str">
        <f>IF(R124&gt;S124,"EXPANDING (HIGH BIAS)",IF(R124&lt;S124,"CONTRACTING (LOW BIAS)","NEUTRAL"))</f>
        <v>NEUTRAL</v>
      </c>
    </row>
    <row r="125">
      <c r="A125">
        <v>15838</v>
      </c>
      <c r="B125" t="str">
        <v>2026-09-19</v>
      </c>
      <c r="C125" t="str">
        <v>MORNING</v>
      </c>
      <c r="D125">
        <v>1</v>
      </c>
      <c r="E125">
        <v>8</v>
      </c>
      <c r="F125">
        <v>2</v>
      </c>
      <c r="G125">
        <v>0</v>
      </c>
      <c r="H125" t="str">
        <f>D125&amp;E125&amp;F125&amp;G125</f>
        <v>1820</v>
      </c>
      <c r="I125" t="str">
        <v>0128</v>
      </c>
      <c r="J125">
        <f>SUM(D125:G125)</f>
        <v>11</v>
      </c>
      <c r="K125">
        <f>SUMPRODUCT(MOD(D125:G125,2))</f>
        <v>1</v>
      </c>
      <c r="L125">
        <f>4-K125</f>
        <v>3</v>
      </c>
      <c r="M125">
        <f>COUNTIF(D125:G125,"&gt;=5")</f>
        <v>1</v>
      </c>
      <c r="N125">
        <f>COUNTIF(D125:G125,"&lt;=4")</f>
        <v>3</v>
      </c>
      <c r="O125">
        <f>SUMPRODUCT(1/COUNTIF(D125:G125,D125:G125))</f>
        <v>4</v>
      </c>
      <c r="P125" t="str">
        <f>IF(O125=4,"24-Way (4 Distinct)",IF(O125=3,"12-Way (1 Pair)",IF(O125=2,"6-Way / 4-Way","Straight (Quad)"))))</f>
        <v>24-Way (4 Distinct)</v>
      </c>
      <c r="Q125">
        <f>SUMPRODUCT(COUNTIF(D126:G126,D125:G125))</f>
        <v>2</v>
      </c>
      <c r="R125">
        <f>AVERAGE(J125:J129)</f>
        <v>11</v>
      </c>
      <c r="S125">
        <f>AVERAGE(J125:J144)</f>
        <v>11</v>
      </c>
      <c r="T125">
        <f>R125-S125</f>
        <v>0</v>
      </c>
      <c r="U125" t="str">
        <f>IF(R125&gt;S125,"EXPANDING (HIGH BIAS)",IF(R125&lt;S125,"CONTRACTING (LOW BIAS)","NEUTRAL"))</f>
        <v>NEUTRAL</v>
      </c>
    </row>
    <row r="126">
      <c r="A126">
        <v>15837</v>
      </c>
      <c r="B126" t="str">
        <v>2026-09-18</v>
      </c>
      <c r="C126" t="str">
        <v>EVENING</v>
      </c>
      <c r="D126">
        <v>1</v>
      </c>
      <c r="E126">
        <v>3</v>
      </c>
      <c r="F126">
        <v>8</v>
      </c>
      <c r="G126">
        <v>7</v>
      </c>
      <c r="H126" t="str">
        <f>D126&amp;E126&amp;F126&amp;G126</f>
        <v>1387</v>
      </c>
      <c r="I126" t="str">
        <v>1378</v>
      </c>
      <c r="J126">
        <f>SUM(D126:G126)</f>
        <v>19</v>
      </c>
      <c r="K126">
        <f>SUMPRODUCT(MOD(D126:G126,2))</f>
        <v>3</v>
      </c>
      <c r="L126">
        <f>4-K126</f>
        <v>1</v>
      </c>
      <c r="M126">
        <f>COUNTIF(D126:G126,"&gt;=5")</f>
        <v>2</v>
      </c>
      <c r="N126">
        <f>COUNTIF(D126:G126,"&lt;=4")</f>
        <v>2</v>
      </c>
      <c r="O126">
        <f>SUMPRODUCT(1/COUNTIF(D126:G126,D126:G126))</f>
        <v>4</v>
      </c>
      <c r="P126" t="str">
        <f>IF(O126=4,"24-Way (4 Distinct)",IF(O126=3,"12-Way (1 Pair)",IF(O126=2,"6-Way / 4-Way","Straight (Quad)"))))</f>
        <v>24-Way (4 Distinct)</v>
      </c>
      <c r="Q126">
        <f>SUMPRODUCT(COUNTIF(D127:G127,D126:G126))</f>
        <v>1</v>
      </c>
      <c r="R126">
        <f>AVERAGE(J126:J130)</f>
        <v>19</v>
      </c>
      <c r="S126">
        <f>AVERAGE(J126:J145)</f>
        <v>19</v>
      </c>
      <c r="T126">
        <f>R126-S126</f>
        <v>0</v>
      </c>
      <c r="U126" t="str">
        <f>IF(R126&gt;S126,"EXPANDING (HIGH BIAS)",IF(R126&lt;S126,"CONTRACTING (LOW BIAS)","NEUTRAL"))</f>
        <v>NEUTRAL</v>
      </c>
    </row>
    <row r="127">
      <c r="A127">
        <v>15836</v>
      </c>
      <c r="B127" t="str">
        <v>2026-09-18</v>
      </c>
      <c r="C127" t="str">
        <v>AFTERNOON</v>
      </c>
      <c r="D127">
        <v>0</v>
      </c>
      <c r="E127">
        <v>9</v>
      </c>
      <c r="F127">
        <v>1</v>
      </c>
      <c r="G127">
        <v>5</v>
      </c>
      <c r="H127" t="str">
        <f>D127&amp;E127&amp;F127&amp;G127</f>
        <v>0915</v>
      </c>
      <c r="I127" t="str">
        <v>0159</v>
      </c>
      <c r="J127">
        <f>SUM(D127:G127)</f>
        <v>15</v>
      </c>
      <c r="K127">
        <f>SUMPRODUCT(MOD(D127:G127,2))</f>
        <v>3</v>
      </c>
      <c r="L127">
        <f>4-K127</f>
        <v>1</v>
      </c>
      <c r="M127">
        <f>COUNTIF(D127:G127,"&gt;=5")</f>
        <v>2</v>
      </c>
      <c r="N127">
        <f>COUNTIF(D127:G127,"&lt;=4")</f>
        <v>2</v>
      </c>
      <c r="O127">
        <f>SUMPRODUCT(1/COUNTIF(D127:G127,D127:G127))</f>
        <v>4</v>
      </c>
      <c r="P127" t="str">
        <f>IF(O127=4,"24-Way (4 Distinct)",IF(O127=3,"12-Way (1 Pair)",IF(O127=2,"6-Way / 4-Way","Straight (Quad)"))))</f>
        <v>24-Way (4 Distinct)</v>
      </c>
      <c r="Q127">
        <f>SUMPRODUCT(COUNTIF(D128:G128,D127:G127))</f>
        <v>1</v>
      </c>
      <c r="R127">
        <f>AVERAGE(J127:J131)</f>
        <v>15</v>
      </c>
      <c r="S127">
        <f>AVERAGE(J127:J146)</f>
        <v>15</v>
      </c>
      <c r="T127">
        <f>R127-S127</f>
        <v>0</v>
      </c>
      <c r="U127" t="str">
        <f>IF(R127&gt;S127,"EXPANDING (HIGH BIAS)",IF(R127&lt;S127,"CONTRACTING (LOW BIAS)","NEUTRAL"))</f>
        <v>NEUTRAL</v>
      </c>
    </row>
    <row r="128">
      <c r="A128">
        <v>15835</v>
      </c>
      <c r="B128" t="str">
        <v>2026-09-18</v>
      </c>
      <c r="C128" t="str">
        <v>MIDDAY</v>
      </c>
      <c r="D128">
        <v>9</v>
      </c>
      <c r="E128">
        <v>4</v>
      </c>
      <c r="F128">
        <v>3</v>
      </c>
      <c r="G128">
        <v>7</v>
      </c>
      <c r="H128" t="str">
        <f>D128&amp;E128&amp;F128&amp;G128</f>
        <v>9437</v>
      </c>
      <c r="I128" t="str">
        <v>3479</v>
      </c>
      <c r="J128">
        <f>SUM(D128:G128)</f>
        <v>23</v>
      </c>
      <c r="K128">
        <f>SUMPRODUCT(MOD(D128:G128,2))</f>
        <v>3</v>
      </c>
      <c r="L128">
        <f>4-K128</f>
        <v>1</v>
      </c>
      <c r="M128">
        <f>COUNTIF(D128:G128,"&gt;=5")</f>
        <v>2</v>
      </c>
      <c r="N128">
        <f>COUNTIF(D128:G128,"&lt;=4")</f>
        <v>2</v>
      </c>
      <c r="O128">
        <f>SUMPRODUCT(1/COUNTIF(D128:G128,D128:G128))</f>
        <v>4</v>
      </c>
      <c r="P128" t="str">
        <f>IF(O128=4,"24-Way (4 Distinct)",IF(O128=3,"12-Way (1 Pair)",IF(O128=2,"6-Way / 4-Way","Straight (Quad)"))))</f>
        <v>24-Way (4 Distinct)</v>
      </c>
      <c r="Q128">
        <f>SUMPRODUCT(COUNTIF(D129:G129,D128:G128))</f>
        <v>1</v>
      </c>
      <c r="R128">
        <f>AVERAGE(J128:J132)</f>
        <v>23</v>
      </c>
      <c r="S128">
        <f>AVERAGE(J128:J147)</f>
        <v>23</v>
      </c>
      <c r="T128">
        <f>R128-S128</f>
        <v>0</v>
      </c>
      <c r="U128" t="str">
        <f>IF(R128&gt;S128,"EXPANDING (HIGH BIAS)",IF(R128&lt;S128,"CONTRACTING (LOW BIAS)","NEUTRAL"))</f>
        <v>NEUTRAL</v>
      </c>
    </row>
    <row r="129">
      <c r="A129">
        <v>15834</v>
      </c>
      <c r="B129" t="str">
        <v>2026-09-18</v>
      </c>
      <c r="C129" t="str">
        <v>MORNING</v>
      </c>
      <c r="D129">
        <v>2</v>
      </c>
      <c r="E129">
        <v>2</v>
      </c>
      <c r="F129">
        <v>1</v>
      </c>
      <c r="G129">
        <v>7</v>
      </c>
      <c r="H129" t="str">
        <f>D129&amp;E129&amp;F129&amp;G129</f>
        <v>2217</v>
      </c>
      <c r="I129" t="str">
        <v>1227</v>
      </c>
      <c r="J129">
        <f>SUM(D129:G129)</f>
        <v>12</v>
      </c>
      <c r="K129">
        <f>SUMPRODUCT(MOD(D129:G129,2))</f>
        <v>2</v>
      </c>
      <c r="L129">
        <f>4-K129</f>
        <v>2</v>
      </c>
      <c r="M129">
        <f>COUNTIF(D129:G129,"&gt;=5")</f>
        <v>1</v>
      </c>
      <c r="N129">
        <f>COUNTIF(D129:G129,"&lt;=4")</f>
        <v>3</v>
      </c>
      <c r="O129">
        <f>SUMPRODUCT(1/COUNTIF(D129:G129,D129:G129))</f>
        <v>3</v>
      </c>
      <c r="P129" t="str">
        <f>IF(O129=4,"24-Way (4 Distinct)",IF(O129=3,"12-Way (1 Pair)",IF(O129=2,"6-Way / 4-Way","Straight (Quad)"))))</f>
        <v>12-Way (1 Pair)</v>
      </c>
      <c r="Q129">
        <f>SUMPRODUCT(COUNTIF(D130:G130,D129:G129))</f>
        <v>3</v>
      </c>
      <c r="R129">
        <f>AVERAGE(J129:J133)</f>
        <v>12</v>
      </c>
      <c r="S129">
        <f>AVERAGE(J129:J148)</f>
        <v>12</v>
      </c>
      <c r="T129">
        <f>R129-S129</f>
        <v>0</v>
      </c>
      <c r="U129" t="str">
        <f>IF(R129&gt;S129,"EXPANDING (HIGH BIAS)",IF(R129&lt;S129,"CONTRACTING (LOW BIAS)","NEUTRAL"))</f>
        <v>NEUTRAL</v>
      </c>
    </row>
    <row r="130">
      <c r="A130">
        <v>15833</v>
      </c>
      <c r="B130" t="str">
        <v>2026-09-17</v>
      </c>
      <c r="C130" t="str">
        <v>EVENING</v>
      </c>
      <c r="D130">
        <v>1</v>
      </c>
      <c r="E130">
        <v>6</v>
      </c>
      <c r="F130">
        <v>6</v>
      </c>
      <c r="G130">
        <v>2</v>
      </c>
      <c r="H130" t="str">
        <f>D130&amp;E130&amp;F130&amp;G130</f>
        <v>1662</v>
      </c>
      <c r="I130" t="str">
        <v>1266</v>
      </c>
      <c r="J130">
        <f>SUM(D130:G130)</f>
        <v>15</v>
      </c>
      <c r="K130">
        <f>SUMPRODUCT(MOD(D130:G130,2))</f>
        <v>1</v>
      </c>
      <c r="L130">
        <f>4-K130</f>
        <v>3</v>
      </c>
      <c r="M130">
        <f>COUNTIF(D130:G130,"&gt;=5")</f>
        <v>2</v>
      </c>
      <c r="N130">
        <f>COUNTIF(D130:G130,"&lt;=4")</f>
        <v>2</v>
      </c>
      <c r="O130">
        <f>SUMPRODUCT(1/COUNTIF(D130:G130,D130:G130))</f>
        <v>3</v>
      </c>
      <c r="P130" t="str">
        <f>IF(O130=4,"24-Way (4 Distinct)",IF(O130=3,"12-Way (1 Pair)",IF(O130=2,"6-Way / 4-Way","Straight (Quad)"))))</f>
        <v>12-Way (1 Pair)</v>
      </c>
      <c r="Q130">
        <f>SUMPRODUCT(COUNTIF(D131:G131,D130:G130))</f>
        <v>1</v>
      </c>
      <c r="R130">
        <f>AVERAGE(J130:J134)</f>
        <v>15</v>
      </c>
      <c r="S130">
        <f>AVERAGE(J130:J149)</f>
        <v>15</v>
      </c>
      <c r="T130">
        <f>R130-S130</f>
        <v>0</v>
      </c>
      <c r="U130" t="str">
        <f>IF(R130&gt;S130,"EXPANDING (HIGH BIAS)",IF(R130&lt;S130,"CONTRACTING (LOW BIAS)","NEUTRAL"))</f>
        <v>NEUTRAL</v>
      </c>
    </row>
    <row r="131">
      <c r="A131">
        <v>15832</v>
      </c>
      <c r="B131" t="str">
        <v>2026-09-17</v>
      </c>
      <c r="C131" t="str">
        <v>AFTERNOON</v>
      </c>
      <c r="D131">
        <v>5</v>
      </c>
      <c r="E131">
        <v>1</v>
      </c>
      <c r="F131">
        <v>4</v>
      </c>
      <c r="G131">
        <v>7</v>
      </c>
      <c r="H131" t="str">
        <f>D131&amp;E131&amp;F131&amp;G131</f>
        <v>5147</v>
      </c>
      <c r="I131" t="str">
        <v>1457</v>
      </c>
      <c r="J131">
        <f>SUM(D131:G131)</f>
        <v>17</v>
      </c>
      <c r="K131">
        <f>SUMPRODUCT(MOD(D131:G131,2))</f>
        <v>3</v>
      </c>
      <c r="L131">
        <f>4-K131</f>
        <v>1</v>
      </c>
      <c r="M131">
        <f>COUNTIF(D131:G131,"&gt;=5")</f>
        <v>2</v>
      </c>
      <c r="N131">
        <f>COUNTIF(D131:G131,"&lt;=4")</f>
        <v>2</v>
      </c>
      <c r="O131">
        <f>SUMPRODUCT(1/COUNTIF(D131:G131,D131:G131))</f>
        <v>4</v>
      </c>
      <c r="P131" t="str">
        <f>IF(O131=4,"24-Way (4 Distinct)",IF(O131=3,"12-Way (1 Pair)",IF(O131=2,"6-Way / 4-Way","Straight (Quad)"))))</f>
        <v>24-Way (4 Distinct)</v>
      </c>
      <c r="Q131">
        <f>SUMPRODUCT(COUNTIF(D132:G132,D131:G131))</f>
        <v>1</v>
      </c>
      <c r="R131">
        <f>AVERAGE(J131:J135)</f>
        <v>17</v>
      </c>
      <c r="S131">
        <f>AVERAGE(J131:J150)</f>
        <v>17</v>
      </c>
      <c r="T131">
        <f>R131-S131</f>
        <v>0</v>
      </c>
      <c r="U131" t="str">
        <f>IF(R131&gt;S131,"EXPANDING (HIGH BIAS)",IF(R131&lt;S131,"CONTRACTING (LOW BIAS)","NEUTRAL"))</f>
        <v>NEUTRAL</v>
      </c>
    </row>
    <row r="132">
      <c r="A132">
        <v>15831</v>
      </c>
      <c r="B132" t="str">
        <v>2026-09-17</v>
      </c>
      <c r="C132" t="str">
        <v>MIDDAY</v>
      </c>
      <c r="D132">
        <v>8</v>
      </c>
      <c r="E132">
        <v>1</v>
      </c>
      <c r="F132">
        <v>8</v>
      </c>
      <c r="G132">
        <v>8</v>
      </c>
      <c r="H132" t="str">
        <f>D132&amp;E132&amp;F132&amp;G132</f>
        <v>8188</v>
      </c>
      <c r="I132" t="str">
        <v>1888</v>
      </c>
      <c r="J132">
        <f>SUM(D132:G132)</f>
        <v>25</v>
      </c>
      <c r="K132">
        <f>SUMPRODUCT(MOD(D132:G132,2))</f>
        <v>1</v>
      </c>
      <c r="L132">
        <f>4-K132</f>
        <v>3</v>
      </c>
      <c r="M132">
        <f>COUNTIF(D132:G132,"&gt;=5")</f>
        <v>3</v>
      </c>
      <c r="N132">
        <f>COUNTIF(D132:G132,"&lt;=4")</f>
        <v>1</v>
      </c>
      <c r="O132">
        <f>SUMPRODUCT(1/COUNTIF(D132:G132,D132:G132))</f>
        <v>2</v>
      </c>
      <c r="P132" t="str">
        <f>IF(O132=4,"24-Way (4 Distinct)",IF(O132=3,"12-Way (1 Pair)",IF(O132=2,"6-Way / 4-Way","Straight (Quad)"))))</f>
        <v>4-Way (3-of-Kind)</v>
      </c>
      <c r="Q132">
        <f>SUMPRODUCT(COUNTIF(D133:G133,D132:G132))</f>
        <v>1</v>
      </c>
      <c r="R132">
        <f>AVERAGE(J132:J136)</f>
        <v>25</v>
      </c>
      <c r="S132">
        <f>AVERAGE(J132:J151)</f>
        <v>25</v>
      </c>
      <c r="T132">
        <f>R132-S132</f>
        <v>0</v>
      </c>
      <c r="U132" t="str">
        <f>IF(R132&gt;S132,"EXPANDING (HIGH BIAS)",IF(R132&lt;S132,"CONTRACTING (LOW BIAS)","NEUTRAL"))</f>
        <v>NEUTRAL</v>
      </c>
    </row>
    <row r="133">
      <c r="A133">
        <v>15830</v>
      </c>
      <c r="B133" t="str">
        <v>2026-09-17</v>
      </c>
      <c r="C133" t="str">
        <v>MORNING</v>
      </c>
      <c r="D133">
        <v>6</v>
      </c>
      <c r="E133">
        <v>7</v>
      </c>
      <c r="F133">
        <v>6</v>
      </c>
      <c r="G133">
        <v>1</v>
      </c>
      <c r="H133" t="str">
        <f>D133&amp;E133&amp;F133&amp;G133</f>
        <v>6761</v>
      </c>
      <c r="I133" t="str">
        <v>1667</v>
      </c>
      <c r="J133">
        <f>SUM(D133:G133)</f>
        <v>20</v>
      </c>
      <c r="K133">
        <f>SUMPRODUCT(MOD(D133:G133,2))</f>
        <v>2</v>
      </c>
      <c r="L133">
        <f>4-K133</f>
        <v>2</v>
      </c>
      <c r="M133">
        <f>COUNTIF(D133:G133,"&gt;=5")</f>
        <v>3</v>
      </c>
      <c r="N133">
        <f>COUNTIF(D133:G133,"&lt;=4")</f>
        <v>1</v>
      </c>
      <c r="O133">
        <f>SUMPRODUCT(1/COUNTIF(D133:G133,D133:G133))</f>
        <v>3</v>
      </c>
      <c r="P133" t="str">
        <f>IF(O133=4,"24-Way (4 Distinct)",IF(O133=3,"12-Way (1 Pair)",IF(O133=2,"6-Way / 4-Way","Straight (Quad)"))))</f>
        <v>12-Way (1 Pair)</v>
      </c>
      <c r="Q133">
        <f>SUMPRODUCT(COUNTIF(D134:G134,D133:G133))</f>
        <v>2</v>
      </c>
      <c r="R133">
        <f>AVERAGE(J133:J137)</f>
        <v>20</v>
      </c>
      <c r="S133">
        <f>AVERAGE(J133:J152)</f>
        <v>20</v>
      </c>
      <c r="T133">
        <f>R133-S133</f>
        <v>0</v>
      </c>
      <c r="U133" t="str">
        <f>IF(R133&gt;S133,"EXPANDING (HIGH BIAS)",IF(R133&lt;S133,"CONTRACTING (LOW BIAS)","NEUTRAL"))</f>
        <v>NEUTRAL</v>
      </c>
    </row>
    <row r="134">
      <c r="A134">
        <v>15829</v>
      </c>
      <c r="B134" t="str">
        <v>2026-09-16</v>
      </c>
      <c r="C134" t="str">
        <v>EVENING</v>
      </c>
      <c r="D134">
        <v>6</v>
      </c>
      <c r="E134">
        <v>4</v>
      </c>
      <c r="F134">
        <v>9</v>
      </c>
      <c r="G134">
        <v>2</v>
      </c>
      <c r="H134" t="str">
        <f>D134&amp;E134&amp;F134&amp;G134</f>
        <v>6492</v>
      </c>
      <c r="I134" t="str">
        <v>2469</v>
      </c>
      <c r="J134">
        <f>SUM(D134:G134)</f>
        <v>21</v>
      </c>
      <c r="K134">
        <f>SUMPRODUCT(MOD(D134:G134,2))</f>
        <v>1</v>
      </c>
      <c r="L134">
        <f>4-K134</f>
        <v>3</v>
      </c>
      <c r="M134">
        <f>COUNTIF(D134:G134,"&gt;=5")</f>
        <v>2</v>
      </c>
      <c r="N134">
        <f>COUNTIF(D134:G134,"&lt;=4")</f>
        <v>2</v>
      </c>
      <c r="O134">
        <f>SUMPRODUCT(1/COUNTIF(D134:G134,D134:G134))</f>
        <v>4</v>
      </c>
      <c r="P134" t="str">
        <f>IF(O134=4,"24-Way (4 Distinct)",IF(O134=3,"12-Way (1 Pair)",IF(O134=2,"6-Way / 4-Way","Straight (Quad)"))))</f>
        <v>24-Way (4 Distinct)</v>
      </c>
      <c r="Q134">
        <f>SUMPRODUCT(COUNTIF(D135:G135,D134:G134))</f>
        <v>2</v>
      </c>
      <c r="R134">
        <f>AVERAGE(J134:J138)</f>
        <v>21</v>
      </c>
      <c r="S134">
        <f>AVERAGE(J134:J153)</f>
        <v>21</v>
      </c>
      <c r="T134">
        <f>R134-S134</f>
        <v>0</v>
      </c>
      <c r="U134" t="str">
        <f>IF(R134&gt;S134,"EXPANDING (HIGH BIAS)",IF(R134&lt;S134,"CONTRACTING (LOW BIAS)","NEUTRAL"))</f>
        <v>NEUTRAL</v>
      </c>
    </row>
    <row r="135">
      <c r="A135">
        <v>15828</v>
      </c>
      <c r="B135" t="str">
        <v>2026-09-16</v>
      </c>
      <c r="C135" t="str">
        <v>AFTERNOON</v>
      </c>
      <c r="D135">
        <v>8</v>
      </c>
      <c r="E135">
        <v>6</v>
      </c>
      <c r="F135">
        <v>8</v>
      </c>
      <c r="G135">
        <v>4</v>
      </c>
      <c r="H135" t="str">
        <f>D135&amp;E135&amp;F135&amp;G135</f>
        <v>8684</v>
      </c>
      <c r="I135" t="str">
        <v>4688</v>
      </c>
      <c r="J135">
        <f>SUM(D135:G135)</f>
        <v>26</v>
      </c>
      <c r="K135">
        <f>SUMPRODUCT(MOD(D135:G135,2))</f>
        <v>0</v>
      </c>
      <c r="L135">
        <f>4-K135</f>
        <v>4</v>
      </c>
      <c r="M135">
        <f>COUNTIF(D135:G135,"&gt;=5")</f>
        <v>3</v>
      </c>
      <c r="N135">
        <f>COUNTIF(D135:G135,"&lt;=4")</f>
        <v>1</v>
      </c>
      <c r="O135">
        <f>SUMPRODUCT(1/COUNTIF(D135:G135,D135:G135))</f>
        <v>3</v>
      </c>
      <c r="P135" t="str">
        <f>IF(O135=4,"24-Way (4 Distinct)",IF(O135=3,"12-Way (1 Pair)",IF(O135=2,"6-Way / 4-Way","Straight (Quad)"))))</f>
        <v>12-Way (1 Pair)</v>
      </c>
      <c r="Q135">
        <f>SUMPRODUCT(COUNTIF(D136:G136,D135:G135))</f>
        <v>0</v>
      </c>
      <c r="R135">
        <f>AVERAGE(J135:J139)</f>
        <v>26</v>
      </c>
      <c r="S135">
        <f>AVERAGE(J135:J154)</f>
        <v>26</v>
      </c>
      <c r="T135">
        <f>R135-S135</f>
        <v>0</v>
      </c>
      <c r="U135" t="str">
        <f>IF(R135&gt;S135,"EXPANDING (HIGH BIAS)",IF(R135&lt;S135,"CONTRACTING (LOW BIAS)","NEUTRAL"))</f>
        <v>NEUTRAL</v>
      </c>
    </row>
    <row r="136">
      <c r="A136">
        <v>15827</v>
      </c>
      <c r="B136" t="str">
        <v>2026-09-16</v>
      </c>
      <c r="C136" t="str">
        <v>MIDDAY</v>
      </c>
      <c r="D136">
        <v>9</v>
      </c>
      <c r="E136">
        <v>0</v>
      </c>
      <c r="F136">
        <v>0</v>
      </c>
      <c r="G136">
        <v>1</v>
      </c>
      <c r="H136" t="str">
        <f>D136&amp;E136&amp;F136&amp;G136</f>
        <v>9001</v>
      </c>
      <c r="I136" t="str">
        <v>0019</v>
      </c>
      <c r="J136">
        <f>SUM(D136:G136)</f>
        <v>10</v>
      </c>
      <c r="K136">
        <f>SUMPRODUCT(MOD(D136:G136,2))</f>
        <v>2</v>
      </c>
      <c r="L136">
        <f>4-K136</f>
        <v>2</v>
      </c>
      <c r="M136">
        <f>COUNTIF(D136:G136,"&gt;=5")</f>
        <v>1</v>
      </c>
      <c r="N136">
        <f>COUNTIF(D136:G136,"&lt;=4")</f>
        <v>3</v>
      </c>
      <c r="O136">
        <f>SUMPRODUCT(1/COUNTIF(D136:G136,D136:G136))</f>
        <v>3</v>
      </c>
      <c r="P136" t="str">
        <f>IF(O136=4,"24-Way (4 Distinct)",IF(O136=3,"12-Way (1 Pair)",IF(O136=2,"6-Way / 4-Way","Straight (Quad)"))))</f>
        <v>12-Way (1 Pair)</v>
      </c>
      <c r="Q136">
        <f>SUMPRODUCT(COUNTIF(D137:G137,D136:G136))</f>
        <v>2</v>
      </c>
      <c r="R136">
        <f>AVERAGE(J136:J140)</f>
        <v>10</v>
      </c>
      <c r="S136">
        <f>AVERAGE(J136:J155)</f>
        <v>10</v>
      </c>
      <c r="T136">
        <f>R136-S136</f>
        <v>0</v>
      </c>
      <c r="U136" t="str">
        <f>IF(R136&gt;S136,"EXPANDING (HIGH BIAS)",IF(R136&lt;S136,"CONTRACTING (LOW BIAS)","NEUTRAL"))</f>
        <v>NEUTRAL</v>
      </c>
    </row>
    <row r="137">
      <c r="A137">
        <v>15826</v>
      </c>
      <c r="B137" t="str">
        <v>2026-09-16</v>
      </c>
      <c r="C137" t="str">
        <v>MORNING</v>
      </c>
      <c r="D137">
        <v>8</v>
      </c>
      <c r="E137">
        <v>8</v>
      </c>
      <c r="F137">
        <v>0</v>
      </c>
      <c r="G137">
        <v>3</v>
      </c>
      <c r="H137" t="str">
        <f>D137&amp;E137&amp;F137&amp;G137</f>
        <v>8803</v>
      </c>
      <c r="I137" t="str">
        <v>0388</v>
      </c>
      <c r="J137">
        <f>SUM(D137:G137)</f>
        <v>19</v>
      </c>
      <c r="K137">
        <f>SUMPRODUCT(MOD(D137:G137,2))</f>
        <v>1</v>
      </c>
      <c r="L137">
        <f>4-K137</f>
        <v>3</v>
      </c>
      <c r="M137">
        <f>COUNTIF(D137:G137,"&gt;=5")</f>
        <v>2</v>
      </c>
      <c r="N137">
        <f>COUNTIF(D137:G137,"&lt;=4")</f>
        <v>2</v>
      </c>
      <c r="O137">
        <f>SUMPRODUCT(1/COUNTIF(D137:G137,D137:G137))</f>
        <v>3</v>
      </c>
      <c r="P137" t="str">
        <f>IF(O137=4,"24-Way (4 Distinct)",IF(O137=3,"12-Way (1 Pair)",IF(O137=2,"6-Way / 4-Way","Straight (Quad)"))))</f>
        <v>12-Way (1 Pair)</v>
      </c>
      <c r="Q137">
        <f>SUMPRODUCT(COUNTIF(D138:G138,D137:G137))</f>
        <v>1</v>
      </c>
      <c r="R137">
        <f>AVERAGE(J137:J141)</f>
        <v>19</v>
      </c>
      <c r="S137">
        <f>AVERAGE(J137:J156)</f>
        <v>19</v>
      </c>
      <c r="T137">
        <f>R137-S137</f>
        <v>0</v>
      </c>
      <c r="U137" t="str">
        <f>IF(R137&gt;S137,"EXPANDING (HIGH BIAS)",IF(R137&lt;S137,"CONTRACTING (LOW BIAS)","NEUTRAL"))</f>
        <v>NEUTRAL</v>
      </c>
    </row>
    <row r="138">
      <c r="A138">
        <v>15825</v>
      </c>
      <c r="B138" t="str">
        <v>2026-09-15</v>
      </c>
      <c r="C138" t="str">
        <v>EVENING</v>
      </c>
      <c r="D138">
        <v>0</v>
      </c>
      <c r="E138">
        <v>1</v>
      </c>
      <c r="F138">
        <v>4</v>
      </c>
      <c r="G138">
        <v>4</v>
      </c>
      <c r="H138" t="str">
        <f>D138&amp;E138&amp;F138&amp;G138</f>
        <v>0144</v>
      </c>
      <c r="I138" t="str">
        <v>0144</v>
      </c>
      <c r="J138">
        <f>SUM(D138:G138)</f>
        <v>9</v>
      </c>
      <c r="K138">
        <f>SUMPRODUCT(MOD(D138:G138,2))</f>
        <v>1</v>
      </c>
      <c r="L138">
        <f>4-K138</f>
        <v>3</v>
      </c>
      <c r="M138">
        <f>COUNTIF(D138:G138,"&gt;=5")</f>
        <v>0</v>
      </c>
      <c r="N138">
        <f>COUNTIF(D138:G138,"&lt;=4")</f>
        <v>4</v>
      </c>
      <c r="O138">
        <f>SUMPRODUCT(1/COUNTIF(D138:G138,D138:G138))</f>
        <v>3</v>
      </c>
      <c r="P138" t="str">
        <f>IF(O138=4,"24-Way (4 Distinct)",IF(O138=3,"12-Way (1 Pair)",IF(O138=2,"6-Way / 4-Way","Straight (Quad)"))))</f>
        <v>12-Way (1 Pair)</v>
      </c>
      <c r="Q138">
        <f>SUMPRODUCT(COUNTIF(D139:G139,D138:G138))</f>
        <v>1</v>
      </c>
      <c r="R138">
        <f>AVERAGE(J138:J142)</f>
        <v>9</v>
      </c>
      <c r="S138">
        <f>AVERAGE(J138:J157)</f>
        <v>9</v>
      </c>
      <c r="T138">
        <f>R138-S138</f>
        <v>0</v>
      </c>
      <c r="U138" t="str">
        <f>IF(R138&gt;S138,"EXPANDING (HIGH BIAS)",IF(R138&lt;S138,"CONTRACTING (LOW BIAS)","NEUTRAL"))</f>
        <v>NEUTRAL</v>
      </c>
    </row>
    <row r="139">
      <c r="A139">
        <v>15824</v>
      </c>
      <c r="B139" t="str">
        <v>2026-09-15</v>
      </c>
      <c r="C139" t="str">
        <v>AFTERNOON</v>
      </c>
      <c r="D139">
        <v>2</v>
      </c>
      <c r="E139">
        <v>1</v>
      </c>
      <c r="F139">
        <v>9</v>
      </c>
      <c r="G139">
        <v>6</v>
      </c>
      <c r="H139" t="str">
        <f>D139&amp;E139&amp;F139&amp;G139</f>
        <v>2196</v>
      </c>
      <c r="I139" t="str">
        <v>1269</v>
      </c>
      <c r="J139">
        <f>SUM(D139:G139)</f>
        <v>18</v>
      </c>
      <c r="K139">
        <f>SUMPRODUCT(MOD(D139:G139,2))</f>
        <v>2</v>
      </c>
      <c r="L139">
        <f>4-K139</f>
        <v>2</v>
      </c>
      <c r="M139">
        <f>COUNTIF(D139:G139,"&gt;=5")</f>
        <v>2</v>
      </c>
      <c r="N139">
        <f>COUNTIF(D139:G139,"&lt;=4")</f>
        <v>2</v>
      </c>
      <c r="O139">
        <f>SUMPRODUCT(1/COUNTIF(D139:G139,D139:G139))</f>
        <v>4</v>
      </c>
      <c r="P139" t="str">
        <f>IF(O139=4,"24-Way (4 Distinct)",IF(O139=3,"12-Way (1 Pair)",IF(O139=2,"6-Way / 4-Way","Straight (Quad)"))))</f>
        <v>24-Way (4 Distinct)</v>
      </c>
      <c r="Q139">
        <f>SUMPRODUCT(COUNTIF(D140:G140,D139:G139))</f>
        <v>2</v>
      </c>
      <c r="R139">
        <f>AVERAGE(J139:J143)</f>
        <v>18</v>
      </c>
      <c r="S139">
        <f>AVERAGE(J139:J158)</f>
        <v>18</v>
      </c>
      <c r="T139">
        <f>R139-S139</f>
        <v>0</v>
      </c>
      <c r="U139" t="str">
        <f>IF(R139&gt;S139,"EXPANDING (HIGH BIAS)",IF(R139&lt;S139,"CONTRACTING (LOW BIAS)","NEUTRAL"))</f>
        <v>NEUTRAL</v>
      </c>
    </row>
    <row r="140">
      <c r="A140">
        <v>15823</v>
      </c>
      <c r="B140" t="str">
        <v>2026-09-15</v>
      </c>
      <c r="C140" t="str">
        <v>MIDDAY</v>
      </c>
      <c r="D140">
        <v>5</v>
      </c>
      <c r="E140">
        <v>3</v>
      </c>
      <c r="F140">
        <v>6</v>
      </c>
      <c r="G140">
        <v>2</v>
      </c>
      <c r="H140" t="str">
        <f>D140&amp;E140&amp;F140&amp;G140</f>
        <v>5362</v>
      </c>
      <c r="I140" t="str">
        <v>2356</v>
      </c>
      <c r="J140">
        <f>SUM(D140:G140)</f>
        <v>16</v>
      </c>
      <c r="K140">
        <f>SUMPRODUCT(MOD(D140:G140,2))</f>
        <v>2</v>
      </c>
      <c r="L140">
        <f>4-K140</f>
        <v>2</v>
      </c>
      <c r="M140">
        <f>COUNTIF(D140:G140,"&gt;=5")</f>
        <v>2</v>
      </c>
      <c r="N140">
        <f>COUNTIF(D140:G140,"&lt;=4")</f>
        <v>2</v>
      </c>
      <c r="O140">
        <f>SUMPRODUCT(1/COUNTIF(D140:G140,D140:G140))</f>
        <v>4</v>
      </c>
      <c r="P140" t="str">
        <f>IF(O140=4,"24-Way (4 Distinct)",IF(O140=3,"12-Way (1 Pair)",IF(O140=2,"6-Way / 4-Way","Straight (Quad)"))))</f>
        <v>24-Way (4 Distinct)</v>
      </c>
      <c r="Q140">
        <f>SUMPRODUCT(COUNTIF(D141:G141,D140:G140))</f>
        <v>3</v>
      </c>
      <c r="R140">
        <f>AVERAGE(J140:J144)</f>
        <v>16</v>
      </c>
      <c r="S140">
        <f>AVERAGE(J140:J159)</f>
        <v>16</v>
      </c>
      <c r="T140">
        <f>R140-S140</f>
        <v>0</v>
      </c>
      <c r="U140" t="str">
        <f>IF(R140&gt;S140,"EXPANDING (HIGH BIAS)",IF(R140&lt;S140,"CONTRACTING (LOW BIAS)","NEUTRAL"))</f>
        <v>NEUTRAL</v>
      </c>
    </row>
    <row r="141">
      <c r="A141">
        <v>15822</v>
      </c>
      <c r="B141" t="str">
        <v>2026-09-15</v>
      </c>
      <c r="C141" t="str">
        <v>MORNING</v>
      </c>
      <c r="D141">
        <v>3</v>
      </c>
      <c r="E141">
        <v>9</v>
      </c>
      <c r="F141">
        <v>6</v>
      </c>
      <c r="G141">
        <v>2</v>
      </c>
      <c r="H141" t="str">
        <f>D141&amp;E141&amp;F141&amp;G141</f>
        <v>3962</v>
      </c>
      <c r="I141" t="str">
        <v>2369</v>
      </c>
      <c r="J141">
        <f>SUM(D141:G141)</f>
        <v>20</v>
      </c>
      <c r="K141">
        <f>SUMPRODUCT(MOD(D141:G141,2))</f>
        <v>2</v>
      </c>
      <c r="L141">
        <f>4-K141</f>
        <v>2</v>
      </c>
      <c r="M141">
        <f>COUNTIF(D141:G141,"&gt;=5")</f>
        <v>2</v>
      </c>
      <c r="N141">
        <f>COUNTIF(D141:G141,"&lt;=4")</f>
        <v>2</v>
      </c>
      <c r="O141">
        <f>SUMPRODUCT(1/COUNTIF(D141:G141,D141:G141))</f>
        <v>4</v>
      </c>
      <c r="P141" t="str">
        <f>IF(O141=4,"24-Way (4 Distinct)",IF(O141=3,"12-Way (1 Pair)",IF(O141=2,"6-Way / 4-Way","Straight (Quad)"))))</f>
        <v>24-Way (4 Distinct)</v>
      </c>
      <c r="Q141">
        <f>SUMPRODUCT(COUNTIF(D142:G142,D141:G141))</f>
        <v>0</v>
      </c>
      <c r="R141">
        <f>AVERAGE(J141:J145)</f>
        <v>20</v>
      </c>
      <c r="S141">
        <f>AVERAGE(J141:J160)</f>
        <v>20</v>
      </c>
      <c r="T141">
        <f>R141-S141</f>
        <v>0</v>
      </c>
      <c r="U141" t="str">
        <f>IF(R141&gt;S141,"EXPANDING (HIGH BIAS)",IF(R141&lt;S141,"CONTRACTING (LOW BIAS)","NEUTRAL"))</f>
        <v>NEUTRAL</v>
      </c>
    </row>
    <row r="142">
      <c r="A142">
        <v>15821</v>
      </c>
      <c r="B142" t="str">
        <v>2026-09-14</v>
      </c>
      <c r="C142" t="str">
        <v>EVENING</v>
      </c>
      <c r="D142">
        <v>4</v>
      </c>
      <c r="E142">
        <v>5</v>
      </c>
      <c r="F142">
        <v>1</v>
      </c>
      <c r="G142">
        <v>4</v>
      </c>
      <c r="H142" t="str">
        <f>D142&amp;E142&amp;F142&amp;G142</f>
        <v>4514</v>
      </c>
      <c r="I142" t="str">
        <v>1445</v>
      </c>
      <c r="J142">
        <f>SUM(D142:G142)</f>
        <v>14</v>
      </c>
      <c r="K142">
        <f>SUMPRODUCT(MOD(D142:G142,2))</f>
        <v>2</v>
      </c>
      <c r="L142">
        <f>4-K142</f>
        <v>2</v>
      </c>
      <c r="M142">
        <f>COUNTIF(D142:G142,"&gt;=5")</f>
        <v>1</v>
      </c>
      <c r="N142">
        <f>COUNTIF(D142:G142,"&lt;=4")</f>
        <v>3</v>
      </c>
      <c r="O142">
        <f>SUMPRODUCT(1/COUNTIF(D142:G142,D142:G142))</f>
        <v>3</v>
      </c>
      <c r="P142" t="str">
        <f>IF(O142=4,"24-Way (4 Distinct)",IF(O142=3,"12-Way (1 Pair)",IF(O142=2,"6-Way / 4-Way","Straight (Quad)"))))</f>
        <v>12-Way (1 Pair)</v>
      </c>
      <c r="Q142">
        <f>SUMPRODUCT(COUNTIF(D143:G143,D142:G142))</f>
        <v>3</v>
      </c>
      <c r="R142">
        <f>AVERAGE(J142:J146)</f>
        <v>14</v>
      </c>
      <c r="S142">
        <f>AVERAGE(J142:J161)</f>
        <v>14</v>
      </c>
      <c r="T142">
        <f>R142-S142</f>
        <v>0</v>
      </c>
      <c r="U142" t="str">
        <f>IF(R142&gt;S142,"EXPANDING (HIGH BIAS)",IF(R142&lt;S142,"CONTRACTING (LOW BIAS)","NEUTRAL"))</f>
        <v>NEUTRAL</v>
      </c>
    </row>
    <row r="143">
      <c r="A143">
        <v>15820</v>
      </c>
      <c r="B143" t="str">
        <v>2026-09-14</v>
      </c>
      <c r="C143" t="str">
        <v>AFTERNOON</v>
      </c>
      <c r="D143">
        <v>4</v>
      </c>
      <c r="E143">
        <v>5</v>
      </c>
      <c r="F143">
        <v>2</v>
      </c>
      <c r="G143">
        <v>4</v>
      </c>
      <c r="H143" t="str">
        <f>D143&amp;E143&amp;F143&amp;G143</f>
        <v>4524</v>
      </c>
      <c r="I143" t="str">
        <v>2445</v>
      </c>
      <c r="J143">
        <f>SUM(D143:G143)</f>
        <v>15</v>
      </c>
      <c r="K143">
        <f>SUMPRODUCT(MOD(D143:G143,2))</f>
        <v>1</v>
      </c>
      <c r="L143">
        <f>4-K143</f>
        <v>3</v>
      </c>
      <c r="M143">
        <f>COUNTIF(D143:G143,"&gt;=5")</f>
        <v>1</v>
      </c>
      <c r="N143">
        <f>COUNTIF(D143:G143,"&lt;=4")</f>
        <v>3</v>
      </c>
      <c r="O143">
        <f>SUMPRODUCT(1/COUNTIF(D143:G143,D143:G143))</f>
        <v>3</v>
      </c>
      <c r="P143" t="str">
        <f>IF(O143=4,"24-Way (4 Distinct)",IF(O143=3,"12-Way (1 Pair)",IF(O143=2,"6-Way / 4-Way","Straight (Quad)"))))</f>
        <v>12-Way (1 Pair)</v>
      </c>
      <c r="Q143">
        <f>SUMPRODUCT(COUNTIF(D144:G144,D143:G143))</f>
        <v>2</v>
      </c>
      <c r="R143">
        <f>AVERAGE(J143:J147)</f>
        <v>15</v>
      </c>
      <c r="S143">
        <f>AVERAGE(J143:J162)</f>
        <v>15</v>
      </c>
      <c r="T143">
        <f>R143-S143</f>
        <v>0</v>
      </c>
      <c r="U143" t="str">
        <f>IF(R143&gt;S143,"EXPANDING (HIGH BIAS)",IF(R143&lt;S143,"CONTRACTING (LOW BIAS)","NEUTRAL"))</f>
        <v>NEUTRAL</v>
      </c>
    </row>
    <row r="144">
      <c r="A144">
        <v>15819</v>
      </c>
      <c r="B144" t="str">
        <v>2026-09-14</v>
      </c>
      <c r="C144" t="str">
        <v>MIDDAY</v>
      </c>
      <c r="D144">
        <v>6</v>
      </c>
      <c r="E144">
        <v>4</v>
      </c>
      <c r="F144">
        <v>7</v>
      </c>
      <c r="G144">
        <v>3</v>
      </c>
      <c r="H144" t="str">
        <f>D144&amp;E144&amp;F144&amp;G144</f>
        <v>6473</v>
      </c>
      <c r="I144" t="str">
        <v>3467</v>
      </c>
      <c r="J144">
        <f>SUM(D144:G144)</f>
        <v>20</v>
      </c>
      <c r="K144">
        <f>SUMPRODUCT(MOD(D144:G144,2))</f>
        <v>2</v>
      </c>
      <c r="L144">
        <f>4-K144</f>
        <v>2</v>
      </c>
      <c r="M144">
        <f>COUNTIF(D144:G144,"&gt;=5")</f>
        <v>2</v>
      </c>
      <c r="N144">
        <f>COUNTIF(D144:G144,"&lt;=4")</f>
        <v>2</v>
      </c>
      <c r="O144">
        <f>SUMPRODUCT(1/COUNTIF(D144:G144,D144:G144))</f>
        <v>4</v>
      </c>
      <c r="P144" t="str">
        <f>IF(O144=4,"24-Way (4 Distinct)",IF(O144=3,"12-Way (1 Pair)",IF(O144=2,"6-Way / 4-Way","Straight (Quad)"))))</f>
        <v>24-Way (4 Distinct)</v>
      </c>
      <c r="Q144">
        <f>SUMPRODUCT(COUNTIF(D145:G145,D144:G144))</f>
        <v>0</v>
      </c>
      <c r="R144">
        <f>AVERAGE(J144:J148)</f>
        <v>20</v>
      </c>
      <c r="S144">
        <f>AVERAGE(J144:J163)</f>
        <v>20</v>
      </c>
      <c r="T144">
        <f>R144-S144</f>
        <v>0</v>
      </c>
      <c r="U144" t="str">
        <f>IF(R144&gt;S144,"EXPANDING (HIGH BIAS)",IF(R144&lt;S144,"CONTRACTING (LOW BIAS)","NEUTRAL"))</f>
        <v>NEUTRAL</v>
      </c>
    </row>
    <row r="145">
      <c r="A145">
        <v>15818</v>
      </c>
      <c r="B145" t="str">
        <v>2026-09-14</v>
      </c>
      <c r="C145" t="str">
        <v>MORNING</v>
      </c>
      <c r="D145">
        <v>5</v>
      </c>
      <c r="E145">
        <v>0</v>
      </c>
      <c r="F145">
        <v>9</v>
      </c>
      <c r="G145">
        <v>0</v>
      </c>
      <c r="H145" t="str">
        <f>D145&amp;E145&amp;F145&amp;G145</f>
        <v>5090</v>
      </c>
      <c r="I145" t="str">
        <v>0059</v>
      </c>
      <c r="J145">
        <f>SUM(D145:G145)</f>
        <v>14</v>
      </c>
      <c r="K145">
        <f>SUMPRODUCT(MOD(D145:G145,2))</f>
        <v>2</v>
      </c>
      <c r="L145">
        <f>4-K145</f>
        <v>2</v>
      </c>
      <c r="M145">
        <f>COUNTIF(D145:G145,"&gt;=5")</f>
        <v>2</v>
      </c>
      <c r="N145">
        <f>COUNTIF(D145:G145,"&lt;=4")</f>
        <v>2</v>
      </c>
      <c r="O145">
        <f>SUMPRODUCT(1/COUNTIF(D145:G145,D145:G145))</f>
        <v>3</v>
      </c>
      <c r="P145" t="str">
        <f>IF(O145=4,"24-Way (4 Distinct)",IF(O145=3,"12-Way (1 Pair)",IF(O145=2,"6-Way / 4-Way","Straight (Quad)"))))</f>
        <v>12-Way (1 Pair)</v>
      </c>
      <c r="Q145">
        <f>SUMPRODUCT(COUNTIF(D146:G146,D145:G145))</f>
        <v>1</v>
      </c>
      <c r="R145">
        <f>AVERAGE(J145:J149)</f>
        <v>14</v>
      </c>
      <c r="S145">
        <f>AVERAGE(J145:J164)</f>
        <v>14</v>
      </c>
      <c r="T145">
        <f>R145-S145</f>
        <v>0</v>
      </c>
      <c r="U145" t="str">
        <f>IF(R145&gt;S145,"EXPANDING (HIGH BIAS)",IF(R145&lt;S145,"CONTRACTING (LOW BIAS)","NEUTRAL"))</f>
        <v>NEUTRAL</v>
      </c>
    </row>
    <row r="146">
      <c r="A146">
        <v>15817</v>
      </c>
      <c r="B146" t="str">
        <v>2026-09-13</v>
      </c>
      <c r="C146" t="str">
        <v>EVENING</v>
      </c>
      <c r="D146">
        <v>9</v>
      </c>
      <c r="E146">
        <v>8</v>
      </c>
      <c r="F146">
        <v>8</v>
      </c>
      <c r="G146">
        <v>3</v>
      </c>
      <c r="H146" t="str">
        <f>D146&amp;E146&amp;F146&amp;G146</f>
        <v>9883</v>
      </c>
      <c r="I146" t="str">
        <v>3889</v>
      </c>
      <c r="J146">
        <f>SUM(D146:G146)</f>
        <v>28</v>
      </c>
      <c r="K146">
        <f>SUMPRODUCT(MOD(D146:G146,2))</f>
        <v>2</v>
      </c>
      <c r="L146">
        <f>4-K146</f>
        <v>2</v>
      </c>
      <c r="M146">
        <f>COUNTIF(D146:G146,"&gt;=5")</f>
        <v>3</v>
      </c>
      <c r="N146">
        <f>COUNTIF(D146:G146,"&lt;=4")</f>
        <v>1</v>
      </c>
      <c r="O146">
        <f>SUMPRODUCT(1/COUNTIF(D146:G146,D146:G146))</f>
        <v>3</v>
      </c>
      <c r="P146" t="str">
        <f>IF(O146=4,"24-Way (4 Distinct)",IF(O146=3,"12-Way (1 Pair)",IF(O146=2,"6-Way / 4-Way","Straight (Quad)"))))</f>
        <v>12-Way (1 Pair)</v>
      </c>
      <c r="Q146">
        <f>SUMPRODUCT(COUNTIF(D147:G147,D146:G146))</f>
        <v>3</v>
      </c>
      <c r="R146">
        <f>AVERAGE(J146:J150)</f>
        <v>28</v>
      </c>
      <c r="S146">
        <f>AVERAGE(J146:J165)</f>
        <v>28</v>
      </c>
      <c r="T146">
        <f>R146-S146</f>
        <v>0</v>
      </c>
      <c r="U146" t="str">
        <f>IF(R146&gt;S146,"EXPANDING (HIGH BIAS)",IF(R146&lt;S146,"CONTRACTING (LOW BIAS)","NEUTRAL"))</f>
        <v>NEUTRAL</v>
      </c>
    </row>
    <row r="147">
      <c r="A147">
        <v>15816</v>
      </c>
      <c r="B147" t="str">
        <v>2026-09-13</v>
      </c>
      <c r="C147" t="str">
        <v>AFTERNOON</v>
      </c>
      <c r="D147">
        <v>8</v>
      </c>
      <c r="E147">
        <v>9</v>
      </c>
      <c r="F147">
        <v>8</v>
      </c>
      <c r="G147">
        <v>7</v>
      </c>
      <c r="H147" t="str">
        <f>D147&amp;E147&amp;F147&amp;G147</f>
        <v>8987</v>
      </c>
      <c r="I147" t="str">
        <v>7889</v>
      </c>
      <c r="J147">
        <f>SUM(D147:G147)</f>
        <v>32</v>
      </c>
      <c r="K147">
        <f>SUMPRODUCT(MOD(D147:G147,2))</f>
        <v>2</v>
      </c>
      <c r="L147">
        <f>4-K147</f>
        <v>2</v>
      </c>
      <c r="M147">
        <f>COUNTIF(D147:G147,"&gt;=5")</f>
        <v>4</v>
      </c>
      <c r="N147">
        <f>COUNTIF(D147:G147,"&lt;=4")</f>
        <v>0</v>
      </c>
      <c r="O147">
        <f>SUMPRODUCT(1/COUNTIF(D147:G147,D147:G147))</f>
        <v>3</v>
      </c>
      <c r="P147" t="str">
        <f>IF(O147=4,"24-Way (4 Distinct)",IF(O147=3,"12-Way (1 Pair)",IF(O147=2,"6-Way / 4-Way","Straight (Quad)"))))</f>
        <v>12-Way (1 Pair)</v>
      </c>
      <c r="Q147">
        <f>SUMPRODUCT(COUNTIF(D148:G148,D147:G147))</f>
        <v>2</v>
      </c>
      <c r="R147">
        <f>AVERAGE(J147:J151)</f>
        <v>32</v>
      </c>
      <c r="S147">
        <f>AVERAGE(J147:J166)</f>
        <v>32</v>
      </c>
      <c r="T147">
        <f>R147-S147</f>
        <v>0</v>
      </c>
      <c r="U147" t="str">
        <f>IF(R147&gt;S147,"EXPANDING (HIGH BIAS)",IF(R147&lt;S147,"CONTRACTING (LOW BIAS)","NEUTRAL"))</f>
        <v>NEUTRAL</v>
      </c>
    </row>
    <row r="148">
      <c r="A148">
        <v>15815</v>
      </c>
      <c r="B148" t="str">
        <v>2026-09-13</v>
      </c>
      <c r="C148" t="str">
        <v>MIDDAY</v>
      </c>
      <c r="D148">
        <v>6</v>
      </c>
      <c r="E148">
        <v>8</v>
      </c>
      <c r="F148">
        <v>0</v>
      </c>
      <c r="G148">
        <v>5</v>
      </c>
      <c r="H148" t="str">
        <f>D148&amp;E148&amp;F148&amp;G148</f>
        <v>6805</v>
      </c>
      <c r="I148" t="str">
        <v>0568</v>
      </c>
      <c r="J148">
        <f>SUM(D148:G148)</f>
        <v>19</v>
      </c>
      <c r="K148">
        <f>SUMPRODUCT(MOD(D148:G148,2))</f>
        <v>1</v>
      </c>
      <c r="L148">
        <f>4-K148</f>
        <v>3</v>
      </c>
      <c r="M148">
        <f>COUNTIF(D148:G148,"&gt;=5")</f>
        <v>3</v>
      </c>
      <c r="N148">
        <f>COUNTIF(D148:G148,"&lt;=4")</f>
        <v>1</v>
      </c>
      <c r="O148">
        <f>SUMPRODUCT(1/COUNTIF(D148:G148,D148:G148))</f>
        <v>4</v>
      </c>
      <c r="P148" t="str">
        <f>IF(O148=4,"24-Way (4 Distinct)",IF(O148=3,"12-Way (1 Pair)",IF(O148=2,"6-Way / 4-Way","Straight (Quad)"))))</f>
        <v>24-Way (4 Distinct)</v>
      </c>
      <c r="Q148">
        <f>SUMPRODUCT(COUNTIF(D149:G149,D148:G148))</f>
        <v>1</v>
      </c>
      <c r="R148">
        <f>AVERAGE(J148:J152)</f>
        <v>19</v>
      </c>
      <c r="S148">
        <f>AVERAGE(J148:J167)</f>
        <v>19</v>
      </c>
      <c r="T148">
        <f>R148-S148</f>
        <v>0</v>
      </c>
      <c r="U148" t="str">
        <f>IF(R148&gt;S148,"EXPANDING (HIGH BIAS)",IF(R148&lt;S148,"CONTRACTING (LOW BIAS)","NEUTRAL"))</f>
        <v>NEUTRAL</v>
      </c>
    </row>
    <row r="149">
      <c r="A149">
        <v>15814</v>
      </c>
      <c r="B149" t="str">
        <v>2026-09-13</v>
      </c>
      <c r="C149" t="str">
        <v>MORNING</v>
      </c>
      <c r="D149">
        <v>2</v>
      </c>
      <c r="E149">
        <v>8</v>
      </c>
      <c r="F149">
        <v>2</v>
      </c>
      <c r="G149">
        <v>3</v>
      </c>
      <c r="H149" t="str">
        <f>D149&amp;E149&amp;F149&amp;G149</f>
        <v>2823</v>
      </c>
      <c r="I149" t="str">
        <v>2238</v>
      </c>
      <c r="J149">
        <f>SUM(D149:G149)</f>
        <v>15</v>
      </c>
      <c r="K149">
        <f>SUMPRODUCT(MOD(D149:G149,2))</f>
        <v>1</v>
      </c>
      <c r="L149">
        <f>4-K149</f>
        <v>3</v>
      </c>
      <c r="M149">
        <f>COUNTIF(D149:G149,"&gt;=5")</f>
        <v>1</v>
      </c>
      <c r="N149">
        <f>COUNTIF(D149:G149,"&lt;=4")</f>
        <v>3</v>
      </c>
      <c r="O149">
        <f>SUMPRODUCT(1/COUNTIF(D149:G149,D149:G149))</f>
        <v>3</v>
      </c>
      <c r="P149" t="str">
        <f>IF(O149=4,"24-Way (4 Distinct)",IF(O149=3,"12-Way (1 Pair)",IF(O149=2,"6-Way / 4-Way","Straight (Quad)"))))</f>
        <v>12-Way (1 Pair)</v>
      </c>
      <c r="Q149">
        <f>SUMPRODUCT(COUNTIF(D150:G150,D149:G149))</f>
        <v>2</v>
      </c>
      <c r="R149">
        <f>AVERAGE(J149:J153)</f>
        <v>15</v>
      </c>
      <c r="S149">
        <f>AVERAGE(J149:J168)</f>
        <v>15</v>
      </c>
      <c r="T149">
        <f>R149-S149</f>
        <v>0</v>
      </c>
      <c r="U149" t="str">
        <f>IF(R149&gt;S149,"EXPANDING (HIGH BIAS)",IF(R149&lt;S149,"CONTRACTING (LOW BIAS)","NEUTRAL"))</f>
        <v>NEUTRAL</v>
      </c>
    </row>
    <row r="150">
      <c r="A150">
        <v>15813</v>
      </c>
      <c r="B150" t="str">
        <v>2026-09-12</v>
      </c>
      <c r="C150" t="str">
        <v>EVENING</v>
      </c>
      <c r="D150">
        <v>1</v>
      </c>
      <c r="E150">
        <v>7</v>
      </c>
      <c r="F150">
        <v>2</v>
      </c>
      <c r="G150">
        <v>1</v>
      </c>
      <c r="H150" t="str">
        <f>D150&amp;E150&amp;F150&amp;G150</f>
        <v>1721</v>
      </c>
      <c r="I150" t="str">
        <v>1127</v>
      </c>
      <c r="J150">
        <f>SUM(D150:G150)</f>
        <v>11</v>
      </c>
      <c r="K150">
        <f>SUMPRODUCT(MOD(D150:G150,2))</f>
        <v>3</v>
      </c>
      <c r="L150">
        <f>4-K150</f>
        <v>1</v>
      </c>
      <c r="M150">
        <f>COUNTIF(D150:G150,"&gt;=5")</f>
        <v>1</v>
      </c>
      <c r="N150">
        <f>COUNTIF(D150:G150,"&lt;=4")</f>
        <v>3</v>
      </c>
      <c r="O150">
        <f>SUMPRODUCT(1/COUNTIF(D150:G150,D150:G150))</f>
        <v>3</v>
      </c>
      <c r="P150" t="str">
        <f>IF(O150=4,"24-Way (4 Distinct)",IF(O150=3,"12-Way (1 Pair)",IF(O150=2,"6-Way / 4-Way","Straight (Quad)"))))</f>
        <v>12-Way (1 Pair)</v>
      </c>
      <c r="Q150">
        <f>SUMPRODUCT(COUNTIF(D151:G151,D150:G150))</f>
        <v>2</v>
      </c>
      <c r="R150">
        <f>AVERAGE(J150:J154)</f>
        <v>11</v>
      </c>
      <c r="S150">
        <f>AVERAGE(J150:J169)</f>
        <v>11</v>
      </c>
      <c r="T150">
        <f>R150-S150</f>
        <v>0</v>
      </c>
      <c r="U150" t="str">
        <f>IF(R150&gt;S150,"EXPANDING (HIGH BIAS)",IF(R150&lt;S150,"CONTRACTING (LOW BIAS)","NEUTRAL"))</f>
        <v>NEUTRAL</v>
      </c>
    </row>
    <row r="151">
      <c r="A151">
        <v>15812</v>
      </c>
      <c r="B151" t="str">
        <v>2026-09-12</v>
      </c>
      <c r="C151" t="str">
        <v>AFTERNOON</v>
      </c>
      <c r="D151">
        <v>3</v>
      </c>
      <c r="E151">
        <v>1</v>
      </c>
      <c r="F151">
        <v>3</v>
      </c>
      <c r="G151">
        <v>5</v>
      </c>
      <c r="H151" t="str">
        <f>D151&amp;E151&amp;F151&amp;G151</f>
        <v>3135</v>
      </c>
      <c r="I151" t="str">
        <v>1335</v>
      </c>
      <c r="J151">
        <f>SUM(D151:G151)</f>
        <v>12</v>
      </c>
      <c r="K151">
        <f>SUMPRODUCT(MOD(D151:G151,2))</f>
        <v>4</v>
      </c>
      <c r="L151">
        <f>4-K151</f>
        <v>0</v>
      </c>
      <c r="M151">
        <f>COUNTIF(D151:G151,"&gt;=5")</f>
        <v>1</v>
      </c>
      <c r="N151">
        <f>COUNTIF(D151:G151,"&lt;=4")</f>
        <v>3</v>
      </c>
      <c r="O151">
        <f>SUMPRODUCT(1/COUNTIF(D151:G151,D151:G151))</f>
        <v>3</v>
      </c>
      <c r="P151" t="str">
        <f>IF(O151=4,"24-Way (4 Distinct)",IF(O151=3,"12-Way (1 Pair)",IF(O151=2,"6-Way / 4-Way","Straight (Quad)"))))</f>
        <v>12-Way (1 Pair)</v>
      </c>
      <c r="Q151">
        <f>SUMPRODUCT(COUNTIF(D152:G152,D151:G151))</f>
        <v>4</v>
      </c>
      <c r="R151">
        <f>AVERAGE(J151:J155)</f>
        <v>12</v>
      </c>
      <c r="S151">
        <f>AVERAGE(J151:J170)</f>
        <v>12</v>
      </c>
      <c r="T151">
        <f>R151-S151</f>
        <v>0</v>
      </c>
      <c r="U151" t="str">
        <f>IF(R151&gt;S151,"EXPANDING (HIGH BIAS)",IF(R151&lt;S151,"CONTRACTING (LOW BIAS)","NEUTRAL"))</f>
        <v>NEUTRAL</v>
      </c>
    </row>
    <row r="152">
      <c r="A152">
        <v>15811</v>
      </c>
      <c r="B152" t="str">
        <v>2026-09-12</v>
      </c>
      <c r="C152" t="str">
        <v>MIDDAY</v>
      </c>
      <c r="D152">
        <v>5</v>
      </c>
      <c r="E152">
        <v>1</v>
      </c>
      <c r="F152">
        <v>6</v>
      </c>
      <c r="G152">
        <v>3</v>
      </c>
      <c r="H152" t="str">
        <f>D152&amp;E152&amp;F152&amp;G152</f>
        <v>5163</v>
      </c>
      <c r="I152" t="str">
        <v>1356</v>
      </c>
      <c r="J152">
        <f>SUM(D152:G152)</f>
        <v>15</v>
      </c>
      <c r="K152">
        <f>SUMPRODUCT(MOD(D152:G152,2))</f>
        <v>3</v>
      </c>
      <c r="L152">
        <f>4-K152</f>
        <v>1</v>
      </c>
      <c r="M152">
        <f>COUNTIF(D152:G152,"&gt;=5")</f>
        <v>2</v>
      </c>
      <c r="N152">
        <f>COUNTIF(D152:G152,"&lt;=4")</f>
        <v>2</v>
      </c>
      <c r="O152">
        <f>SUMPRODUCT(1/COUNTIF(D152:G152,D152:G152))</f>
        <v>4</v>
      </c>
      <c r="P152" t="str">
        <f>IF(O152=4,"24-Way (4 Distinct)",IF(O152=3,"12-Way (1 Pair)",IF(O152=2,"6-Way / 4-Way","Straight (Quad)"))))</f>
        <v>24-Way (4 Distinct)</v>
      </c>
      <c r="Q152">
        <f>SUMPRODUCT(COUNTIF(D153:G153,D152:G152))</f>
        <v>1</v>
      </c>
      <c r="R152">
        <f>AVERAGE(J152:J156)</f>
        <v>15</v>
      </c>
      <c r="S152">
        <f>AVERAGE(J152:J171)</f>
        <v>15</v>
      </c>
      <c r="T152">
        <f>R152-S152</f>
        <v>0</v>
      </c>
      <c r="U152" t="str">
        <f>IF(R152&gt;S152,"EXPANDING (HIGH BIAS)",IF(R152&lt;S152,"CONTRACTING (LOW BIAS)","NEUTRAL"))</f>
        <v>NEUTRAL</v>
      </c>
    </row>
    <row r="153">
      <c r="A153">
        <v>15810</v>
      </c>
      <c r="B153" t="str">
        <v>2026-09-12</v>
      </c>
      <c r="C153" t="str">
        <v>MORNING</v>
      </c>
      <c r="D153">
        <v>6</v>
      </c>
      <c r="E153">
        <v>6</v>
      </c>
      <c r="F153">
        <v>8</v>
      </c>
      <c r="G153">
        <v>8</v>
      </c>
      <c r="H153" t="str">
        <f>D153&amp;E153&amp;F153&amp;G153</f>
        <v>6688</v>
      </c>
      <c r="I153" t="str">
        <v>6688</v>
      </c>
      <c r="J153">
        <f>SUM(D153:G153)</f>
        <v>28</v>
      </c>
      <c r="K153">
        <f>SUMPRODUCT(MOD(D153:G153,2))</f>
        <v>0</v>
      </c>
      <c r="L153">
        <f>4-K153</f>
        <v>4</v>
      </c>
      <c r="M153">
        <f>COUNTIF(D153:G153,"&gt;=5")</f>
        <v>4</v>
      </c>
      <c r="N153">
        <f>COUNTIF(D153:G153,"&lt;=4")</f>
        <v>0</v>
      </c>
      <c r="O153">
        <f>SUMPRODUCT(1/COUNTIF(D153:G153,D153:G153))</f>
        <v>2</v>
      </c>
      <c r="P153" t="str">
        <f>IF(O153=4,"24-Way (4 Distinct)",IF(O153=3,"12-Way (1 Pair)",IF(O153=2,"6-Way / 4-Way","Straight (Quad)"))))</f>
        <v>6-Way (2 Pairs)</v>
      </c>
      <c r="Q153">
        <f>SUMPRODUCT(COUNTIF(D154:G154,D153:G153))</f>
        <v>0</v>
      </c>
      <c r="R153">
        <f>AVERAGE(J153:J157)</f>
        <v>28</v>
      </c>
      <c r="S153">
        <f>AVERAGE(J153:J172)</f>
        <v>28</v>
      </c>
      <c r="T153">
        <f>R153-S153</f>
        <v>0</v>
      </c>
      <c r="U153" t="str">
        <f>IF(R153&gt;S153,"EXPANDING (HIGH BIAS)",IF(R153&lt;S153,"CONTRACTING (LOW BIAS)","NEUTRAL"))</f>
        <v>NEUTRAL</v>
      </c>
    </row>
    <row r="154">
      <c r="A154">
        <v>15809</v>
      </c>
      <c r="B154" t="str">
        <v>2026-09-11</v>
      </c>
      <c r="C154" t="str">
        <v>EVENING</v>
      </c>
      <c r="D154">
        <v>3</v>
      </c>
      <c r="E154">
        <v>2</v>
      </c>
      <c r="F154">
        <v>2</v>
      </c>
      <c r="G154">
        <v>7</v>
      </c>
      <c r="H154" t="str">
        <f>D154&amp;E154&amp;F154&amp;G154</f>
        <v>3227</v>
      </c>
      <c r="I154" t="str">
        <v>2237</v>
      </c>
      <c r="J154">
        <f>SUM(D154:G154)</f>
        <v>14</v>
      </c>
      <c r="K154">
        <f>SUMPRODUCT(MOD(D154:G154,2))</f>
        <v>2</v>
      </c>
      <c r="L154">
        <f>4-K154</f>
        <v>2</v>
      </c>
      <c r="M154">
        <f>COUNTIF(D154:G154,"&gt;=5")</f>
        <v>1</v>
      </c>
      <c r="N154">
        <f>COUNTIF(D154:G154,"&lt;=4")</f>
        <v>3</v>
      </c>
      <c r="O154">
        <f>SUMPRODUCT(1/COUNTIF(D154:G154,D154:G154))</f>
        <v>3</v>
      </c>
      <c r="P154" t="str">
        <f>IF(O154=4,"24-Way (4 Distinct)",IF(O154=3,"12-Way (1 Pair)",IF(O154=2,"6-Way / 4-Way","Straight (Quad)"))))</f>
        <v>12-Way (1 Pair)</v>
      </c>
      <c r="Q154">
        <f>SUMPRODUCT(COUNTIF(D155:G155,D154:G154))</f>
        <v>2</v>
      </c>
      <c r="R154">
        <f>AVERAGE(J154:J158)</f>
        <v>14</v>
      </c>
      <c r="S154">
        <f>AVERAGE(J154:J173)</f>
        <v>14</v>
      </c>
      <c r="T154">
        <f>R154-S154</f>
        <v>0</v>
      </c>
      <c r="U154" t="str">
        <f>IF(R154&gt;S154,"EXPANDING (HIGH BIAS)",IF(R154&lt;S154,"CONTRACTING (LOW BIAS)","NEUTRAL"))</f>
        <v>NEUTRAL</v>
      </c>
    </row>
    <row r="155">
      <c r="A155">
        <v>15808</v>
      </c>
      <c r="B155" t="str">
        <v>2026-09-11</v>
      </c>
      <c r="C155" t="str">
        <v>AFTERNOON</v>
      </c>
      <c r="D155">
        <v>2</v>
      </c>
      <c r="E155">
        <v>1</v>
      </c>
      <c r="F155">
        <v>9</v>
      </c>
      <c r="G155">
        <v>9</v>
      </c>
      <c r="H155" t="str">
        <f>D155&amp;E155&amp;F155&amp;G155</f>
        <v>2199</v>
      </c>
      <c r="I155" t="str">
        <v>1299</v>
      </c>
      <c r="J155">
        <f>SUM(D155:G155)</f>
        <v>21</v>
      </c>
      <c r="K155">
        <f>SUMPRODUCT(MOD(D155:G155,2))</f>
        <v>3</v>
      </c>
      <c r="L155">
        <f>4-K155</f>
        <v>1</v>
      </c>
      <c r="M155">
        <f>COUNTIF(D155:G155,"&gt;=5")</f>
        <v>2</v>
      </c>
      <c r="N155">
        <f>COUNTIF(D155:G155,"&lt;=4")</f>
        <v>2</v>
      </c>
      <c r="O155">
        <f>SUMPRODUCT(1/COUNTIF(D155:G155,D155:G155))</f>
        <v>3</v>
      </c>
      <c r="P155" t="str">
        <f>IF(O155=4,"24-Way (4 Distinct)",IF(O155=3,"12-Way (1 Pair)",IF(O155=2,"6-Way / 4-Way","Straight (Quad)"))))</f>
        <v>12-Way (1 Pair)</v>
      </c>
      <c r="Q155">
        <f>SUMPRODUCT(COUNTIF(D156:G156,D155:G155))</f>
        <v>2</v>
      </c>
      <c r="R155">
        <f>AVERAGE(J155:J159)</f>
        <v>21</v>
      </c>
      <c r="S155">
        <f>AVERAGE(J155:J174)</f>
        <v>21</v>
      </c>
      <c r="T155">
        <f>R155-S155</f>
        <v>0</v>
      </c>
      <c r="U155" t="str">
        <f>IF(R155&gt;S155,"EXPANDING (HIGH BIAS)",IF(R155&lt;S155,"CONTRACTING (LOW BIAS)","NEUTRAL"))</f>
        <v>NEUTRAL</v>
      </c>
    </row>
    <row r="156">
      <c r="A156">
        <v>15807</v>
      </c>
      <c r="B156" t="str">
        <v>2026-09-11</v>
      </c>
      <c r="C156" t="str">
        <v>MIDDAY</v>
      </c>
      <c r="D156">
        <v>9</v>
      </c>
      <c r="E156">
        <v>6</v>
      </c>
      <c r="F156">
        <v>8</v>
      </c>
      <c r="G156">
        <v>4</v>
      </c>
      <c r="H156" t="str">
        <f>D156&amp;E156&amp;F156&amp;G156</f>
        <v>9684</v>
      </c>
      <c r="I156" t="str">
        <v>4689</v>
      </c>
      <c r="J156">
        <f>SUM(D156:G156)</f>
        <v>27</v>
      </c>
      <c r="K156">
        <f>SUMPRODUCT(MOD(D156:G156,2))</f>
        <v>1</v>
      </c>
      <c r="L156">
        <f>4-K156</f>
        <v>3</v>
      </c>
      <c r="M156">
        <f>COUNTIF(D156:G156,"&gt;=5")</f>
        <v>3</v>
      </c>
      <c r="N156">
        <f>COUNTIF(D156:G156,"&lt;=4")</f>
        <v>1</v>
      </c>
      <c r="O156">
        <f>SUMPRODUCT(1/COUNTIF(D156:G156,D156:G156))</f>
        <v>4</v>
      </c>
      <c r="P156" t="str">
        <f>IF(O156=4,"24-Way (4 Distinct)",IF(O156=3,"12-Way (1 Pair)",IF(O156=2,"6-Way / 4-Way","Straight (Quad)"))))</f>
        <v>24-Way (4 Distinct)</v>
      </c>
      <c r="Q156">
        <f>SUMPRODUCT(COUNTIF(D157:G157,D156:G156))</f>
        <v>2</v>
      </c>
      <c r="R156">
        <f>AVERAGE(J156:J160)</f>
        <v>27</v>
      </c>
      <c r="S156">
        <f>AVERAGE(J156:J175)</f>
        <v>27</v>
      </c>
      <c r="T156">
        <f>R156-S156</f>
        <v>0</v>
      </c>
      <c r="U156" t="str">
        <f>IF(R156&gt;S156,"EXPANDING (HIGH BIAS)",IF(R156&lt;S156,"CONTRACTING (LOW BIAS)","NEUTRAL"))</f>
        <v>NEUTRAL</v>
      </c>
    </row>
    <row r="157">
      <c r="A157">
        <v>15806</v>
      </c>
      <c r="B157" t="str">
        <v>2026-09-11</v>
      </c>
      <c r="C157" t="str">
        <v>MORNING</v>
      </c>
      <c r="D157">
        <v>4</v>
      </c>
      <c r="E157">
        <v>1</v>
      </c>
      <c r="F157">
        <v>5</v>
      </c>
      <c r="G157">
        <v>6</v>
      </c>
      <c r="H157" t="str">
        <f>D157&amp;E157&amp;F157&amp;G157</f>
        <v>4156</v>
      </c>
      <c r="I157" t="str">
        <v>1456</v>
      </c>
      <c r="J157">
        <f>SUM(D157:G157)</f>
        <v>16</v>
      </c>
      <c r="K157">
        <f>SUMPRODUCT(MOD(D157:G157,2))</f>
        <v>2</v>
      </c>
      <c r="L157">
        <f>4-K157</f>
        <v>2</v>
      </c>
      <c r="M157">
        <f>COUNTIF(D157:G157,"&gt;=5")</f>
        <v>2</v>
      </c>
      <c r="N157">
        <f>COUNTIF(D157:G157,"&lt;=4")</f>
        <v>2</v>
      </c>
      <c r="O157">
        <f>SUMPRODUCT(1/COUNTIF(D157:G157,D157:G157))</f>
        <v>4</v>
      </c>
      <c r="P157" t="str">
        <f>IF(O157=4,"24-Way (4 Distinct)",IF(O157=3,"12-Way (1 Pair)",IF(O157=2,"6-Way / 4-Way","Straight (Quad)"))))</f>
        <v>24-Way (4 Distinct)</v>
      </c>
      <c r="Q157">
        <f>SUMPRODUCT(COUNTIF(D158:G158,D157:G157))</f>
        <v>2</v>
      </c>
      <c r="R157">
        <f>AVERAGE(J157:J161)</f>
        <v>16</v>
      </c>
      <c r="S157">
        <f>AVERAGE(J157:J176)</f>
        <v>16</v>
      </c>
      <c r="T157">
        <f>R157-S157</f>
        <v>0</v>
      </c>
      <c r="U157" t="str">
        <f>IF(R157&gt;S157,"EXPANDING (HIGH BIAS)",IF(R157&lt;S157,"CONTRACTING (LOW BIAS)","NEUTRAL"))</f>
        <v>NEUTRAL</v>
      </c>
    </row>
    <row r="158">
      <c r="A158">
        <v>15805</v>
      </c>
      <c r="B158" t="str">
        <v>2026-09-10</v>
      </c>
      <c r="C158" t="str">
        <v>EVENING</v>
      </c>
      <c r="D158">
        <v>5</v>
      </c>
      <c r="E158">
        <v>8</v>
      </c>
      <c r="F158">
        <v>2</v>
      </c>
      <c r="G158">
        <v>6</v>
      </c>
      <c r="H158" t="str">
        <f>D158&amp;E158&amp;F158&amp;G158</f>
        <v>5826</v>
      </c>
      <c r="I158" t="str">
        <v>2568</v>
      </c>
      <c r="J158">
        <f>SUM(D158:G158)</f>
        <v>21</v>
      </c>
      <c r="K158">
        <f>SUMPRODUCT(MOD(D158:G158,2))</f>
        <v>1</v>
      </c>
      <c r="L158">
        <f>4-K158</f>
        <v>3</v>
      </c>
      <c r="M158">
        <f>COUNTIF(D158:G158,"&gt;=5")</f>
        <v>3</v>
      </c>
      <c r="N158">
        <f>COUNTIF(D158:G158,"&lt;=4")</f>
        <v>1</v>
      </c>
      <c r="O158">
        <f>SUMPRODUCT(1/COUNTIF(D158:G158,D158:G158))</f>
        <v>4</v>
      </c>
      <c r="P158" t="str">
        <f>IF(O158=4,"24-Way (4 Distinct)",IF(O158=3,"12-Way (1 Pair)",IF(O158=2,"6-Way / 4-Way","Straight (Quad)"))))</f>
        <v>24-Way (4 Distinct)</v>
      </c>
      <c r="Q158">
        <f>SUMPRODUCT(COUNTIF(D159:G159,D158:G158))</f>
        <v>2</v>
      </c>
      <c r="R158">
        <f>AVERAGE(J158:J162)</f>
        <v>21</v>
      </c>
      <c r="S158">
        <f>AVERAGE(J158:J177)</f>
        <v>21</v>
      </c>
      <c r="T158">
        <f>R158-S158</f>
        <v>0</v>
      </c>
      <c r="U158" t="str">
        <f>IF(R158&gt;S158,"EXPANDING (HIGH BIAS)",IF(R158&lt;S158,"CONTRACTING (LOW BIAS)","NEUTRAL"))</f>
        <v>NEUTRAL</v>
      </c>
    </row>
    <row r="159">
      <c r="A159">
        <v>15804</v>
      </c>
      <c r="B159" t="str">
        <v>2026-09-10</v>
      </c>
      <c r="C159" t="str">
        <v>AFTERNOON</v>
      </c>
      <c r="D159">
        <v>6</v>
      </c>
      <c r="E159">
        <v>7</v>
      </c>
      <c r="F159">
        <v>6</v>
      </c>
      <c r="G159">
        <v>8</v>
      </c>
      <c r="H159" t="str">
        <f>D159&amp;E159&amp;F159&amp;G159</f>
        <v>6768</v>
      </c>
      <c r="I159" t="str">
        <v>6678</v>
      </c>
      <c r="J159">
        <f>SUM(D159:G159)</f>
        <v>27</v>
      </c>
      <c r="K159">
        <f>SUMPRODUCT(MOD(D159:G159,2))</f>
        <v>1</v>
      </c>
      <c r="L159">
        <f>4-K159</f>
        <v>3</v>
      </c>
      <c r="M159">
        <f>COUNTIF(D159:G159,"&gt;=5")</f>
        <v>4</v>
      </c>
      <c r="N159">
        <f>COUNTIF(D159:G159,"&lt;=4")</f>
        <v>0</v>
      </c>
      <c r="O159">
        <f>SUMPRODUCT(1/COUNTIF(D159:G159,D159:G159))</f>
        <v>3</v>
      </c>
      <c r="P159" t="str">
        <f>IF(O159=4,"24-Way (4 Distinct)",IF(O159=3,"12-Way (1 Pair)",IF(O159=2,"6-Way / 4-Way","Straight (Quad)"))))</f>
        <v>12-Way (1 Pair)</v>
      </c>
      <c r="Q159">
        <f>SUMPRODUCT(COUNTIF(D160:G160,D159:G159))</f>
        <v>0</v>
      </c>
      <c r="R159">
        <f>AVERAGE(J159:J163)</f>
        <v>27</v>
      </c>
      <c r="S159">
        <f>AVERAGE(J159:J178)</f>
        <v>27</v>
      </c>
      <c r="T159">
        <f>R159-S159</f>
        <v>0</v>
      </c>
      <c r="U159" t="str">
        <f>IF(R159&gt;S159,"EXPANDING (HIGH BIAS)",IF(R159&lt;S159,"CONTRACTING (LOW BIAS)","NEUTRAL"))</f>
        <v>NEUTRAL</v>
      </c>
    </row>
    <row r="160">
      <c r="A160">
        <v>15803</v>
      </c>
      <c r="B160" t="str">
        <v>2026-09-10</v>
      </c>
      <c r="C160" t="str">
        <v>MIDDAY</v>
      </c>
      <c r="D160">
        <v>3</v>
      </c>
      <c r="E160">
        <v>5</v>
      </c>
      <c r="F160">
        <v>5</v>
      </c>
      <c r="G160">
        <v>4</v>
      </c>
      <c r="H160" t="str">
        <f>D160&amp;E160&amp;F160&amp;G160</f>
        <v>3554</v>
      </c>
      <c r="I160" t="str">
        <v>3455</v>
      </c>
      <c r="J160">
        <f>SUM(D160:G160)</f>
        <v>17</v>
      </c>
      <c r="K160">
        <f>SUMPRODUCT(MOD(D160:G160,2))</f>
        <v>3</v>
      </c>
      <c r="L160">
        <f>4-K160</f>
        <v>1</v>
      </c>
      <c r="M160">
        <f>COUNTIF(D160:G160,"&gt;=5")</f>
        <v>2</v>
      </c>
      <c r="N160">
        <f>COUNTIF(D160:G160,"&lt;=4")</f>
        <v>2</v>
      </c>
      <c r="O160">
        <f>SUMPRODUCT(1/COUNTIF(D160:G160,D160:G160))</f>
        <v>3</v>
      </c>
      <c r="P160" t="str">
        <f>IF(O160=4,"24-Way (4 Distinct)",IF(O160=3,"12-Way (1 Pair)",IF(O160=2,"6-Way / 4-Way","Straight (Quad)"))))</f>
        <v>12-Way (1 Pair)</v>
      </c>
      <c r="Q160">
        <f>SUMPRODUCT(COUNTIF(D161:G161,D160:G160))</f>
        <v>0</v>
      </c>
      <c r="R160">
        <f>AVERAGE(J160:J164)</f>
        <v>17</v>
      </c>
      <c r="S160">
        <f>AVERAGE(J160:J179)</f>
        <v>17</v>
      </c>
      <c r="T160">
        <f>R160-S160</f>
        <v>0</v>
      </c>
      <c r="U160" t="str">
        <f>IF(R160&gt;S160,"EXPANDING (HIGH BIAS)",IF(R160&lt;S160,"CONTRACTING (LOW BIAS)","NEUTRAL"))</f>
        <v>NEUTRAL</v>
      </c>
    </row>
    <row r="161">
      <c r="A161">
        <v>15802</v>
      </c>
      <c r="B161" t="str">
        <v>2026-09-10</v>
      </c>
      <c r="C161" t="str">
        <v>MORNING</v>
      </c>
      <c r="D161">
        <v>0</v>
      </c>
      <c r="E161">
        <v>0</v>
      </c>
      <c r="F161">
        <v>7</v>
      </c>
      <c r="G161">
        <v>6</v>
      </c>
      <c r="H161" t="str">
        <f>D161&amp;E161&amp;F161&amp;G161</f>
        <v>0076</v>
      </c>
      <c r="I161" t="str">
        <v>0067</v>
      </c>
      <c r="J161">
        <f>SUM(D161:G161)</f>
        <v>13</v>
      </c>
      <c r="K161">
        <f>SUMPRODUCT(MOD(D161:G161,2))</f>
        <v>1</v>
      </c>
      <c r="L161">
        <f>4-K161</f>
        <v>3</v>
      </c>
      <c r="M161">
        <f>COUNTIF(D161:G161,"&gt;=5")</f>
        <v>2</v>
      </c>
      <c r="N161">
        <f>COUNTIF(D161:G161,"&lt;=4")</f>
        <v>2</v>
      </c>
      <c r="O161">
        <f>SUMPRODUCT(1/COUNTIF(D161:G161,D161:G161))</f>
        <v>3</v>
      </c>
      <c r="P161" t="str">
        <f>IF(O161=4,"24-Way (4 Distinct)",IF(O161=3,"12-Way (1 Pair)",IF(O161=2,"6-Way / 4-Way","Straight (Quad)"))))</f>
        <v>12-Way (1 Pair)</v>
      </c>
      <c r="Q161">
        <f>SUMPRODUCT(COUNTIF(D162:G162,D161:G161))</f>
        <v>1</v>
      </c>
      <c r="R161">
        <f>AVERAGE(J161:J165)</f>
        <v>13</v>
      </c>
      <c r="S161">
        <f>AVERAGE(J161:J180)</f>
        <v>13</v>
      </c>
      <c r="T161">
        <f>R161-S161</f>
        <v>0</v>
      </c>
      <c r="U161" t="str">
        <f>IF(R161&gt;S161,"EXPANDING (HIGH BIAS)",IF(R161&lt;S161,"CONTRACTING (LOW BIAS)","NEUTRAL"))</f>
        <v>NEUTRAL</v>
      </c>
    </row>
    <row r="162">
      <c r="A162">
        <v>15801</v>
      </c>
      <c r="B162" t="str">
        <v>2026-09-09</v>
      </c>
      <c r="C162" t="str">
        <v>EVENING</v>
      </c>
      <c r="D162">
        <v>1</v>
      </c>
      <c r="E162">
        <v>2</v>
      </c>
      <c r="F162">
        <v>4</v>
      </c>
      <c r="G162">
        <v>6</v>
      </c>
      <c r="H162" t="str">
        <f>D162&amp;E162&amp;F162&amp;G162</f>
        <v>1246</v>
      </c>
      <c r="I162" t="str">
        <v>1246</v>
      </c>
      <c r="J162">
        <f>SUM(D162:G162)</f>
        <v>13</v>
      </c>
      <c r="K162">
        <f>SUMPRODUCT(MOD(D162:G162,2))</f>
        <v>1</v>
      </c>
      <c r="L162">
        <f>4-K162</f>
        <v>3</v>
      </c>
      <c r="M162">
        <f>COUNTIF(D162:G162,"&gt;=5")</f>
        <v>1</v>
      </c>
      <c r="N162">
        <f>COUNTIF(D162:G162,"&lt;=4")</f>
        <v>3</v>
      </c>
      <c r="O162">
        <f>SUMPRODUCT(1/COUNTIF(D162:G162,D162:G162))</f>
        <v>4</v>
      </c>
      <c r="P162" t="str">
        <f>IF(O162=4,"24-Way (4 Distinct)",IF(O162=3,"12-Way (1 Pair)",IF(O162=2,"6-Way / 4-Way","Straight (Quad)"))))</f>
        <v>24-Way (4 Distinct)</v>
      </c>
      <c r="Q162">
        <f>SUMPRODUCT(COUNTIF(D163:G163,D162:G162))</f>
        <v>1</v>
      </c>
      <c r="R162">
        <f>AVERAGE(J162:J166)</f>
        <v>13</v>
      </c>
      <c r="S162">
        <f>AVERAGE(J162:J181)</f>
        <v>13</v>
      </c>
      <c r="T162">
        <f>R162-S162</f>
        <v>0</v>
      </c>
      <c r="U162" t="str">
        <f>IF(R162&gt;S162,"EXPANDING (HIGH BIAS)",IF(R162&lt;S162,"CONTRACTING (LOW BIAS)","NEUTRAL"))</f>
        <v>NEUTRAL</v>
      </c>
    </row>
    <row r="163">
      <c r="A163">
        <v>15800</v>
      </c>
      <c r="B163" t="str">
        <v>2026-09-09</v>
      </c>
      <c r="C163" t="str">
        <v>AFTERNOON</v>
      </c>
      <c r="D163">
        <v>2</v>
      </c>
      <c r="E163">
        <v>5</v>
      </c>
      <c r="F163">
        <v>0</v>
      </c>
      <c r="G163">
        <v>5</v>
      </c>
      <c r="H163" t="str">
        <f>D163&amp;E163&amp;F163&amp;G163</f>
        <v>2505</v>
      </c>
      <c r="I163" t="str">
        <v>0255</v>
      </c>
      <c r="J163">
        <f>SUM(D163:G163)</f>
        <v>12</v>
      </c>
      <c r="K163">
        <f>SUMPRODUCT(MOD(D163:G163,2))</f>
        <v>2</v>
      </c>
      <c r="L163">
        <f>4-K163</f>
        <v>2</v>
      </c>
      <c r="M163">
        <f>COUNTIF(D163:G163,"&gt;=5")</f>
        <v>2</v>
      </c>
      <c r="N163">
        <f>COUNTIF(D163:G163,"&lt;=4")</f>
        <v>2</v>
      </c>
      <c r="O163">
        <f>SUMPRODUCT(1/COUNTIF(D163:G163,D163:G163))</f>
        <v>3</v>
      </c>
      <c r="P163" t="str">
        <f>IF(O163=4,"24-Way (4 Distinct)",IF(O163=3,"12-Way (1 Pair)",IF(O163=2,"6-Way / 4-Way","Straight (Quad)"))))</f>
        <v>12-Way (1 Pair)</v>
      </c>
      <c r="Q163">
        <f>SUMPRODUCT(COUNTIF(D164:G164,D163:G163))</f>
        <v>1</v>
      </c>
      <c r="R163">
        <f>AVERAGE(J163:J167)</f>
        <v>12</v>
      </c>
      <c r="S163">
        <f>AVERAGE(J163:J182)</f>
        <v>12</v>
      </c>
      <c r="T163">
        <f>R163-S163</f>
        <v>0</v>
      </c>
      <c r="U163" t="str">
        <f>IF(R163&gt;S163,"EXPANDING (HIGH BIAS)",IF(R163&lt;S163,"CONTRACTING (LOW BIAS)","NEUTRAL"))</f>
        <v>NEUTRAL</v>
      </c>
    </row>
    <row r="164">
      <c r="A164">
        <v>15799</v>
      </c>
      <c r="B164" t="str">
        <v>2026-09-09</v>
      </c>
      <c r="C164" t="str">
        <v>MIDDAY</v>
      </c>
      <c r="D164">
        <v>3</v>
      </c>
      <c r="E164">
        <v>7</v>
      </c>
      <c r="F164">
        <v>2</v>
      </c>
      <c r="G164">
        <v>4</v>
      </c>
      <c r="H164" t="str">
        <f>D164&amp;E164&amp;F164&amp;G164</f>
        <v>3724</v>
      </c>
      <c r="I164" t="str">
        <v>2347</v>
      </c>
      <c r="J164">
        <f>SUM(D164:G164)</f>
        <v>16</v>
      </c>
      <c r="K164">
        <f>SUMPRODUCT(MOD(D164:G164,2))</f>
        <v>2</v>
      </c>
      <c r="L164">
        <f>4-K164</f>
        <v>2</v>
      </c>
      <c r="M164">
        <f>COUNTIF(D164:G164,"&gt;=5")</f>
        <v>1</v>
      </c>
      <c r="N164">
        <f>COUNTIF(D164:G164,"&lt;=4")</f>
        <v>3</v>
      </c>
      <c r="O164">
        <f>SUMPRODUCT(1/COUNTIF(D164:G164,D164:G164))</f>
        <v>4</v>
      </c>
      <c r="P164" t="str">
        <f>IF(O164=4,"24-Way (4 Distinct)",IF(O164=3,"12-Way (1 Pair)",IF(O164=2,"6-Way / 4-Way","Straight (Quad)"))))</f>
        <v>24-Way (4 Distinct)</v>
      </c>
      <c r="Q164">
        <f>SUMPRODUCT(COUNTIF(D165:G165,D164:G164))</f>
        <v>1</v>
      </c>
      <c r="R164">
        <f>AVERAGE(J164:J168)</f>
        <v>16</v>
      </c>
      <c r="S164">
        <f>AVERAGE(J164:J183)</f>
        <v>16</v>
      </c>
      <c r="T164">
        <f>R164-S164</f>
        <v>0</v>
      </c>
      <c r="U164" t="str">
        <f>IF(R164&gt;S164,"EXPANDING (HIGH BIAS)",IF(R164&lt;S164,"CONTRACTING (LOW BIAS)","NEUTRAL"))</f>
        <v>NEUTRAL</v>
      </c>
    </row>
    <row r="165">
      <c r="A165">
        <v>15798</v>
      </c>
      <c r="B165" t="str">
        <v>2026-09-09</v>
      </c>
      <c r="C165" t="str">
        <v>MORNING</v>
      </c>
      <c r="D165">
        <v>3</v>
      </c>
      <c r="E165">
        <v>5</v>
      </c>
      <c r="F165">
        <v>3</v>
      </c>
      <c r="G165">
        <v>8</v>
      </c>
      <c r="H165" t="str">
        <f>D165&amp;E165&amp;F165&amp;G165</f>
        <v>3538</v>
      </c>
      <c r="I165" t="str">
        <v>3358</v>
      </c>
      <c r="J165">
        <f>SUM(D165:G165)</f>
        <v>19</v>
      </c>
      <c r="K165">
        <f>SUMPRODUCT(MOD(D165:G165,2))</f>
        <v>3</v>
      </c>
      <c r="L165">
        <f>4-K165</f>
        <v>1</v>
      </c>
      <c r="M165">
        <f>COUNTIF(D165:G165,"&gt;=5")</f>
        <v>2</v>
      </c>
      <c r="N165">
        <f>COUNTIF(D165:G165,"&lt;=4")</f>
        <v>2</v>
      </c>
      <c r="O165">
        <f>SUMPRODUCT(1/COUNTIF(D165:G165,D165:G165))</f>
        <v>3</v>
      </c>
      <c r="P165" t="str">
        <f>IF(O165=4,"24-Way (4 Distinct)",IF(O165=3,"12-Way (1 Pair)",IF(O165=2,"6-Way / 4-Way","Straight (Quad)"))))</f>
        <v>12-Way (1 Pair)</v>
      </c>
      <c r="Q165">
        <f>SUMPRODUCT(COUNTIF(D166:G166,D165:G165))</f>
        <v>1</v>
      </c>
      <c r="R165">
        <f>AVERAGE(J165:J169)</f>
        <v>19</v>
      </c>
      <c r="S165">
        <f>AVERAGE(J165:J184)</f>
        <v>19</v>
      </c>
      <c r="T165">
        <f>R165-S165</f>
        <v>0</v>
      </c>
      <c r="U165" t="str">
        <f>IF(R165&gt;S165,"EXPANDING (HIGH BIAS)",IF(R165&lt;S165,"CONTRACTING (LOW BIAS)","NEUTRAL"))</f>
        <v>NEUTRAL</v>
      </c>
    </row>
    <row r="166">
      <c r="A166">
        <v>15797</v>
      </c>
      <c r="B166" t="str">
        <v>2026-09-08</v>
      </c>
      <c r="C166" t="str">
        <v>EVENING</v>
      </c>
      <c r="D166">
        <v>4</v>
      </c>
      <c r="E166">
        <v>5</v>
      </c>
      <c r="F166">
        <v>5</v>
      </c>
      <c r="G166">
        <v>5</v>
      </c>
      <c r="H166" t="str">
        <f>D166&amp;E166&amp;F166&amp;G166</f>
        <v>4555</v>
      </c>
      <c r="I166" t="str">
        <v>4555</v>
      </c>
      <c r="J166">
        <f>SUM(D166:G166)</f>
        <v>19</v>
      </c>
      <c r="K166">
        <f>SUMPRODUCT(MOD(D166:G166,2))</f>
        <v>3</v>
      </c>
      <c r="L166">
        <f>4-K166</f>
        <v>1</v>
      </c>
      <c r="M166">
        <f>COUNTIF(D166:G166,"&gt;=5")</f>
        <v>3</v>
      </c>
      <c r="N166">
        <f>COUNTIF(D166:G166,"&lt;=4")</f>
        <v>1</v>
      </c>
      <c r="O166">
        <f>SUMPRODUCT(1/COUNTIF(D166:G166,D166:G166))</f>
        <v>2</v>
      </c>
      <c r="P166" t="str">
        <f>IF(O166=4,"24-Way (4 Distinct)",IF(O166=3,"12-Way (1 Pair)",IF(O166=2,"6-Way / 4-Way","Straight (Quad)"))))</f>
        <v>4-Way (3-of-Kind)</v>
      </c>
      <c r="Q166">
        <f>SUMPRODUCT(COUNTIF(D167:G167,D166:G166))</f>
        <v>0</v>
      </c>
      <c r="R166">
        <f>AVERAGE(J166:J170)</f>
        <v>19</v>
      </c>
      <c r="S166">
        <f>AVERAGE(J166:J185)</f>
        <v>19</v>
      </c>
      <c r="T166">
        <f>R166-S166</f>
        <v>0</v>
      </c>
      <c r="U166" t="str">
        <f>IF(R166&gt;S166,"EXPANDING (HIGH BIAS)",IF(R166&lt;S166,"CONTRACTING (LOW BIAS)","NEUTRAL"))</f>
        <v>NEUTRAL</v>
      </c>
    </row>
    <row r="167">
      <c r="A167">
        <v>15796</v>
      </c>
      <c r="B167" t="str">
        <v>2026-09-08</v>
      </c>
      <c r="C167" t="str">
        <v>AFTERNOON</v>
      </c>
      <c r="D167">
        <v>0</v>
      </c>
      <c r="E167">
        <v>0</v>
      </c>
      <c r="F167">
        <v>1</v>
      </c>
      <c r="G167">
        <v>2</v>
      </c>
      <c r="H167" t="str">
        <f>D167&amp;E167&amp;F167&amp;G167</f>
        <v>0012</v>
      </c>
      <c r="I167" t="str">
        <v>0012</v>
      </c>
      <c r="J167">
        <f>SUM(D167:G167)</f>
        <v>3</v>
      </c>
      <c r="K167">
        <f>SUMPRODUCT(MOD(D167:G167,2))</f>
        <v>1</v>
      </c>
      <c r="L167">
        <f>4-K167</f>
        <v>3</v>
      </c>
      <c r="M167">
        <f>COUNTIF(D167:G167,"&gt;=5")</f>
        <v>0</v>
      </c>
      <c r="N167">
        <f>COUNTIF(D167:G167,"&lt;=4")</f>
        <v>4</v>
      </c>
      <c r="O167">
        <f>SUMPRODUCT(1/COUNTIF(D167:G167,D167:G167))</f>
        <v>3</v>
      </c>
      <c r="P167" t="str">
        <f>IF(O167=4,"24-Way (4 Distinct)",IF(O167=3,"12-Way (1 Pair)",IF(O167=2,"6-Way / 4-Way","Straight (Quad)"))))</f>
        <v>12-Way (1 Pair)</v>
      </c>
      <c r="Q167">
        <f>SUMPRODUCT(COUNTIF(D168:G168,D167:G167))</f>
        <v>1</v>
      </c>
      <c r="R167">
        <f>AVERAGE(J167:J171)</f>
        <v>3</v>
      </c>
      <c r="S167">
        <f>AVERAGE(J167:J186)</f>
        <v>3</v>
      </c>
      <c r="T167">
        <f>R167-S167</f>
        <v>0</v>
      </c>
      <c r="U167" t="str">
        <f>IF(R167&gt;S167,"EXPANDING (HIGH BIAS)",IF(R167&lt;S167,"CONTRACTING (LOW BIAS)","NEUTRAL"))</f>
        <v>NEUTRAL</v>
      </c>
    </row>
    <row r="168">
      <c r="A168">
        <v>15795</v>
      </c>
      <c r="B168" t="str">
        <v>2026-09-08</v>
      </c>
      <c r="C168" t="str">
        <v>MIDDAY</v>
      </c>
      <c r="D168">
        <v>5</v>
      </c>
      <c r="E168">
        <v>9</v>
      </c>
      <c r="F168">
        <v>5</v>
      </c>
      <c r="G168">
        <v>1</v>
      </c>
      <c r="H168" t="str">
        <f>D168&amp;E168&amp;F168&amp;G168</f>
        <v>5951</v>
      </c>
      <c r="I168" t="str">
        <v>1559</v>
      </c>
      <c r="J168">
        <f>SUM(D168:G168)</f>
        <v>20</v>
      </c>
      <c r="K168">
        <f>SUMPRODUCT(MOD(D168:G168,2))</f>
        <v>4</v>
      </c>
      <c r="L168">
        <f>4-K168</f>
        <v>0</v>
      </c>
      <c r="M168">
        <f>COUNTIF(D168:G168,"&gt;=5")</f>
        <v>3</v>
      </c>
      <c r="N168">
        <f>COUNTIF(D168:G168,"&lt;=4")</f>
        <v>1</v>
      </c>
      <c r="O168">
        <f>SUMPRODUCT(1/COUNTIF(D168:G168,D168:G168))</f>
        <v>3</v>
      </c>
      <c r="P168" t="str">
        <f>IF(O168=4,"24-Way (4 Distinct)",IF(O168=3,"12-Way (1 Pair)",IF(O168=2,"6-Way / 4-Way","Straight (Quad)"))))</f>
        <v>12-Way (1 Pair)</v>
      </c>
      <c r="Q168">
        <f>SUMPRODUCT(COUNTIF(D169:G169,D168:G168))</f>
        <v>1</v>
      </c>
      <c r="R168">
        <f>AVERAGE(J168:J172)</f>
        <v>20</v>
      </c>
      <c r="S168">
        <f>AVERAGE(J168:J187)</f>
        <v>20</v>
      </c>
      <c r="T168">
        <f>R168-S168</f>
        <v>0</v>
      </c>
      <c r="U168" t="str">
        <f>IF(R168&gt;S168,"EXPANDING (HIGH BIAS)",IF(R168&lt;S168,"CONTRACTING (LOW BIAS)","NEUTRAL"))</f>
        <v>NEUTRAL</v>
      </c>
    </row>
    <row r="169">
      <c r="A169">
        <v>15794</v>
      </c>
      <c r="B169" t="str">
        <v>2026-09-08</v>
      </c>
      <c r="C169" t="str">
        <v>MORNING</v>
      </c>
      <c r="D169">
        <v>0</v>
      </c>
      <c r="E169">
        <v>0</v>
      </c>
      <c r="F169">
        <v>9</v>
      </c>
      <c r="G169">
        <v>9</v>
      </c>
      <c r="H169" t="str">
        <f>D169&amp;E169&amp;F169&amp;G169</f>
        <v>0099</v>
      </c>
      <c r="I169" t="str">
        <v>0099</v>
      </c>
      <c r="J169">
        <f>SUM(D169:G169)</f>
        <v>18</v>
      </c>
      <c r="K169">
        <f>SUMPRODUCT(MOD(D169:G169,2))</f>
        <v>2</v>
      </c>
      <c r="L169">
        <f>4-K169</f>
        <v>2</v>
      </c>
      <c r="M169">
        <f>COUNTIF(D169:G169,"&gt;=5")</f>
        <v>2</v>
      </c>
      <c r="N169">
        <f>COUNTIF(D169:G169,"&lt;=4")</f>
        <v>2</v>
      </c>
      <c r="O169">
        <f>SUMPRODUCT(1/COUNTIF(D169:G169,D169:G169))</f>
        <v>2</v>
      </c>
      <c r="P169" t="str">
        <f>IF(O169=4,"24-Way (4 Distinct)",IF(O169=3,"12-Way (1 Pair)",IF(O169=2,"6-Way / 4-Way","Straight (Quad)"))))</f>
        <v>6-Way (2 Pairs)</v>
      </c>
      <c r="Q169">
        <f>SUMPRODUCT(COUNTIF(D170:G170,D169:G169))</f>
        <v>2</v>
      </c>
      <c r="R169">
        <f>AVERAGE(J169:J173)</f>
        <v>18</v>
      </c>
      <c r="S169">
        <f>AVERAGE(J169:J188)</f>
        <v>18</v>
      </c>
      <c r="T169">
        <f>R169-S169</f>
        <v>0</v>
      </c>
      <c r="U169" t="str">
        <f>IF(R169&gt;S169,"EXPANDING (HIGH BIAS)",IF(R169&lt;S169,"CONTRACTING (LOW BIAS)","NEUTRAL"))</f>
        <v>NEUTRAL</v>
      </c>
    </row>
    <row r="170">
      <c r="A170">
        <v>15793</v>
      </c>
      <c r="B170" t="str">
        <v>2026-09-07</v>
      </c>
      <c r="C170" t="str">
        <v>EVENING</v>
      </c>
      <c r="D170">
        <v>2</v>
      </c>
      <c r="E170">
        <v>6</v>
      </c>
      <c r="F170">
        <v>5</v>
      </c>
      <c r="G170">
        <v>9</v>
      </c>
      <c r="H170" t="str">
        <f>D170&amp;E170&amp;F170&amp;G170</f>
        <v>2659</v>
      </c>
      <c r="I170" t="str">
        <v>2569</v>
      </c>
      <c r="J170">
        <f>SUM(D170:G170)</f>
        <v>22</v>
      </c>
      <c r="K170">
        <f>SUMPRODUCT(MOD(D170:G170,2))</f>
        <v>2</v>
      </c>
      <c r="L170">
        <f>4-K170</f>
        <v>2</v>
      </c>
      <c r="M170">
        <f>COUNTIF(D170:G170,"&gt;=5")</f>
        <v>3</v>
      </c>
      <c r="N170">
        <f>COUNTIF(D170:G170,"&lt;=4")</f>
        <v>1</v>
      </c>
      <c r="O170">
        <f>SUMPRODUCT(1/COUNTIF(D170:G170,D170:G170))</f>
        <v>4</v>
      </c>
      <c r="P170" t="str">
        <f>IF(O170=4,"24-Way (4 Distinct)",IF(O170=3,"12-Way (1 Pair)",IF(O170=2,"6-Way / 4-Way","Straight (Quad)"))))</f>
        <v>24-Way (4 Distinct)</v>
      </c>
      <c r="Q170">
        <f>SUMPRODUCT(COUNTIF(D171:G171,D170:G170))</f>
        <v>0</v>
      </c>
      <c r="R170">
        <f>AVERAGE(J170:J174)</f>
        <v>22</v>
      </c>
      <c r="S170">
        <f>AVERAGE(J170:J189)</f>
        <v>22</v>
      </c>
      <c r="T170">
        <f>R170-S170</f>
        <v>0</v>
      </c>
      <c r="U170" t="str">
        <f>IF(R170&gt;S170,"EXPANDING (HIGH BIAS)",IF(R170&lt;S170,"CONTRACTING (LOW BIAS)","NEUTRAL"))</f>
        <v>NEUTRAL</v>
      </c>
    </row>
    <row r="171">
      <c r="A171">
        <v>15792</v>
      </c>
      <c r="B171" t="str">
        <v>2026-09-07</v>
      </c>
      <c r="C171" t="str">
        <v>AFTERNOON</v>
      </c>
      <c r="D171">
        <v>4</v>
      </c>
      <c r="E171">
        <v>7</v>
      </c>
      <c r="F171">
        <v>7</v>
      </c>
      <c r="G171">
        <v>1</v>
      </c>
      <c r="H171" t="str">
        <f>D171&amp;E171&amp;F171&amp;G171</f>
        <v>4771</v>
      </c>
      <c r="I171" t="str">
        <v>1477</v>
      </c>
      <c r="J171">
        <f>SUM(D171:G171)</f>
        <v>19</v>
      </c>
      <c r="K171">
        <f>SUMPRODUCT(MOD(D171:G171,2))</f>
        <v>3</v>
      </c>
      <c r="L171">
        <f>4-K171</f>
        <v>1</v>
      </c>
      <c r="M171">
        <f>COUNTIF(D171:G171,"&gt;=5")</f>
        <v>2</v>
      </c>
      <c r="N171">
        <f>COUNTIF(D171:G171,"&lt;=4")</f>
        <v>2</v>
      </c>
      <c r="O171">
        <f>SUMPRODUCT(1/COUNTIF(D171:G171,D171:G171))</f>
        <v>3</v>
      </c>
      <c r="P171" t="str">
        <f>IF(O171=4,"24-Way (4 Distinct)",IF(O171=3,"12-Way (1 Pair)",IF(O171=2,"6-Way / 4-Way","Straight (Quad)"))))</f>
        <v>12-Way (1 Pair)</v>
      </c>
      <c r="Q171">
        <f>SUMPRODUCT(COUNTIF(D172:G172,D171:G171))</f>
        <v>1</v>
      </c>
      <c r="R171">
        <f>AVERAGE(J171:J175)</f>
        <v>19</v>
      </c>
      <c r="S171">
        <f>AVERAGE(J171:J190)</f>
        <v>19</v>
      </c>
      <c r="T171">
        <f>R171-S171</f>
        <v>0</v>
      </c>
      <c r="U171" t="str">
        <f>IF(R171&gt;S171,"EXPANDING (HIGH BIAS)",IF(R171&lt;S171,"CONTRACTING (LOW BIAS)","NEUTRAL"))</f>
        <v>NEUTRAL</v>
      </c>
    </row>
    <row r="172">
      <c r="A172">
        <v>15791</v>
      </c>
      <c r="B172" t="str">
        <v>2026-09-07</v>
      </c>
      <c r="C172" t="str">
        <v>MIDDAY</v>
      </c>
      <c r="D172">
        <v>2</v>
      </c>
      <c r="E172">
        <v>1</v>
      </c>
      <c r="F172">
        <v>8</v>
      </c>
      <c r="G172">
        <v>2</v>
      </c>
      <c r="H172" t="str">
        <f>D172&amp;E172&amp;F172&amp;G172</f>
        <v>2182</v>
      </c>
      <c r="I172" t="str">
        <v>1228</v>
      </c>
      <c r="J172">
        <f>SUM(D172:G172)</f>
        <v>13</v>
      </c>
      <c r="K172">
        <f>SUMPRODUCT(MOD(D172:G172,2))</f>
        <v>1</v>
      </c>
      <c r="L172">
        <f>4-K172</f>
        <v>3</v>
      </c>
      <c r="M172">
        <f>COUNTIF(D172:G172,"&gt;=5")</f>
        <v>1</v>
      </c>
      <c r="N172">
        <f>COUNTIF(D172:G172,"&lt;=4")</f>
        <v>3</v>
      </c>
      <c r="O172">
        <f>SUMPRODUCT(1/COUNTIF(D172:G172,D172:G172))</f>
        <v>3</v>
      </c>
      <c r="P172" t="str">
        <f>IF(O172=4,"24-Way (4 Distinct)",IF(O172=3,"12-Way (1 Pair)",IF(O172=2,"6-Way / 4-Way","Straight (Quad)"))))</f>
        <v>12-Way (1 Pair)</v>
      </c>
      <c r="Q172">
        <f>SUMPRODUCT(COUNTIF(D173:G173,D172:G172))</f>
        <v>0</v>
      </c>
      <c r="R172">
        <f>AVERAGE(J172:J176)</f>
        <v>13</v>
      </c>
      <c r="S172">
        <f>AVERAGE(J172:J191)</f>
        <v>13</v>
      </c>
      <c r="T172">
        <f>R172-S172</f>
        <v>0</v>
      </c>
      <c r="U172" t="str">
        <f>IF(R172&gt;S172,"EXPANDING (HIGH BIAS)",IF(R172&lt;S172,"CONTRACTING (LOW BIAS)","NEUTRAL"))</f>
        <v>NEUTRAL</v>
      </c>
    </row>
    <row r="173">
      <c r="A173">
        <v>15790</v>
      </c>
      <c r="B173" t="str">
        <v>2026-09-07</v>
      </c>
      <c r="C173" t="str">
        <v>MORNING</v>
      </c>
      <c r="D173">
        <v>7</v>
      </c>
      <c r="E173">
        <v>5</v>
      </c>
      <c r="F173">
        <v>6</v>
      </c>
      <c r="G173">
        <v>0</v>
      </c>
      <c r="H173" t="str">
        <f>D173&amp;E173&amp;F173&amp;G173</f>
        <v>7560</v>
      </c>
      <c r="I173" t="str">
        <v>0567</v>
      </c>
      <c r="J173">
        <f>SUM(D173:G173)</f>
        <v>18</v>
      </c>
      <c r="K173">
        <f>SUMPRODUCT(MOD(D173:G173,2))</f>
        <v>2</v>
      </c>
      <c r="L173">
        <f>4-K173</f>
        <v>2</v>
      </c>
      <c r="M173">
        <f>COUNTIF(D173:G173,"&gt;=5")</f>
        <v>3</v>
      </c>
      <c r="N173">
        <f>COUNTIF(D173:G173,"&lt;=4")</f>
        <v>1</v>
      </c>
      <c r="O173">
        <f>SUMPRODUCT(1/COUNTIF(D173:G173,D173:G173))</f>
        <v>4</v>
      </c>
      <c r="P173" t="str">
        <f>IF(O173=4,"24-Way (4 Distinct)",IF(O173=3,"12-Way (1 Pair)",IF(O173=2,"6-Way / 4-Way","Straight (Quad)"))))</f>
        <v>24-Way (4 Distinct)</v>
      </c>
      <c r="Q173">
        <f>SUMPRODUCT(COUNTIF(D174:G174,D173:G173))</f>
        <v>2</v>
      </c>
      <c r="R173">
        <f>AVERAGE(J173:J177)</f>
        <v>18</v>
      </c>
      <c r="S173">
        <f>AVERAGE(J173:J192)</f>
        <v>18</v>
      </c>
      <c r="T173">
        <f>R173-S173</f>
        <v>0</v>
      </c>
      <c r="U173" t="str">
        <f>IF(R173&gt;S173,"EXPANDING (HIGH BIAS)",IF(R173&lt;S173,"CONTRACTING (LOW BIAS)","NEUTRAL"))</f>
        <v>NEUTRAL</v>
      </c>
    </row>
    <row r="174">
      <c r="A174">
        <v>15789</v>
      </c>
      <c r="B174" t="str">
        <v>2026-09-06</v>
      </c>
      <c r="C174" t="str">
        <v>EVENING</v>
      </c>
      <c r="D174">
        <v>6</v>
      </c>
      <c r="E174">
        <v>7</v>
      </c>
      <c r="F174">
        <v>3</v>
      </c>
      <c r="G174">
        <v>6</v>
      </c>
      <c r="H174" t="str">
        <f>D174&amp;E174&amp;F174&amp;G174</f>
        <v>6736</v>
      </c>
      <c r="I174" t="str">
        <v>3667</v>
      </c>
      <c r="J174">
        <f>SUM(D174:G174)</f>
        <v>22</v>
      </c>
      <c r="K174">
        <f>SUMPRODUCT(MOD(D174:G174,2))</f>
        <v>2</v>
      </c>
      <c r="L174">
        <f>4-K174</f>
        <v>2</v>
      </c>
      <c r="M174">
        <f>COUNTIF(D174:G174,"&gt;=5")</f>
        <v>3</v>
      </c>
      <c r="N174">
        <f>COUNTIF(D174:G174,"&lt;=4")</f>
        <v>1</v>
      </c>
      <c r="O174">
        <f>SUMPRODUCT(1/COUNTIF(D174:G174,D174:G174))</f>
        <v>3</v>
      </c>
      <c r="P174" t="str">
        <f>IF(O174=4,"24-Way (4 Distinct)",IF(O174=3,"12-Way (1 Pair)",IF(O174=2,"6-Way / 4-Way","Straight (Quad)"))))</f>
        <v>12-Way (1 Pair)</v>
      </c>
      <c r="Q174">
        <f>SUMPRODUCT(COUNTIF(D175:G175,D174:G174))</f>
        <v>0</v>
      </c>
      <c r="R174">
        <f>AVERAGE(J174:J178)</f>
        <v>22</v>
      </c>
      <c r="S174">
        <f>AVERAGE(J174:J193)</f>
        <v>22</v>
      </c>
      <c r="T174">
        <f>R174-S174</f>
        <v>0</v>
      </c>
      <c r="U174" t="str">
        <f>IF(R174&gt;S174,"EXPANDING (HIGH BIAS)",IF(R174&lt;S174,"CONTRACTING (LOW BIAS)","NEUTRAL"))</f>
        <v>NEUTRAL</v>
      </c>
    </row>
    <row r="175">
      <c r="A175">
        <v>15788</v>
      </c>
      <c r="B175" t="str">
        <v>2026-09-06</v>
      </c>
      <c r="C175" t="str">
        <v>AFTERNOON</v>
      </c>
      <c r="D175">
        <v>9</v>
      </c>
      <c r="E175">
        <v>2</v>
      </c>
      <c r="F175">
        <v>2</v>
      </c>
      <c r="G175">
        <v>1</v>
      </c>
      <c r="H175" t="str">
        <f>D175&amp;E175&amp;F175&amp;G175</f>
        <v>9221</v>
      </c>
      <c r="I175" t="str">
        <v>1229</v>
      </c>
      <c r="J175">
        <f>SUM(D175:G175)</f>
        <v>14</v>
      </c>
      <c r="K175">
        <f>SUMPRODUCT(MOD(D175:G175,2))</f>
        <v>2</v>
      </c>
      <c r="L175">
        <f>4-K175</f>
        <v>2</v>
      </c>
      <c r="M175">
        <f>COUNTIF(D175:G175,"&gt;=5")</f>
        <v>1</v>
      </c>
      <c r="N175">
        <f>COUNTIF(D175:G175,"&lt;=4")</f>
        <v>3</v>
      </c>
      <c r="O175">
        <f>SUMPRODUCT(1/COUNTIF(D175:G175,D175:G175))</f>
        <v>3</v>
      </c>
      <c r="P175" t="str">
        <f>IF(O175=4,"24-Way (4 Distinct)",IF(O175=3,"12-Way (1 Pair)",IF(O175=2,"6-Way / 4-Way","Straight (Quad)"))))</f>
        <v>12-Way (1 Pair)</v>
      </c>
      <c r="Q175">
        <f>SUMPRODUCT(COUNTIF(D176:G176,D175:G175))</f>
        <v>3</v>
      </c>
      <c r="R175">
        <f>AVERAGE(J175:J179)</f>
        <v>14</v>
      </c>
      <c r="S175">
        <f>AVERAGE(J175:J194)</f>
        <v>14</v>
      </c>
      <c r="T175">
        <f>R175-S175</f>
        <v>0</v>
      </c>
      <c r="U175" t="str">
        <f>IF(R175&gt;S175,"EXPANDING (HIGH BIAS)",IF(R175&lt;S175,"CONTRACTING (LOW BIAS)","NEUTRAL"))</f>
        <v>NEUTRAL</v>
      </c>
    </row>
    <row r="176">
      <c r="A176">
        <v>15787</v>
      </c>
      <c r="B176" t="str">
        <v>2026-09-06</v>
      </c>
      <c r="C176" t="str">
        <v>MIDDAY</v>
      </c>
      <c r="D176">
        <v>1</v>
      </c>
      <c r="E176">
        <v>5</v>
      </c>
      <c r="F176">
        <v>2</v>
      </c>
      <c r="G176">
        <v>0</v>
      </c>
      <c r="H176" t="str">
        <f>D176&amp;E176&amp;F176&amp;G176</f>
        <v>1520</v>
      </c>
      <c r="I176" t="str">
        <v>0125</v>
      </c>
      <c r="J176">
        <f>SUM(D176:G176)</f>
        <v>8</v>
      </c>
      <c r="K176">
        <f>SUMPRODUCT(MOD(D176:G176,2))</f>
        <v>2</v>
      </c>
      <c r="L176">
        <f>4-K176</f>
        <v>2</v>
      </c>
      <c r="M176">
        <f>COUNTIF(D176:G176,"&gt;=5")</f>
        <v>1</v>
      </c>
      <c r="N176">
        <f>COUNTIF(D176:G176,"&lt;=4")</f>
        <v>3</v>
      </c>
      <c r="O176">
        <f>SUMPRODUCT(1/COUNTIF(D176:G176,D176:G176))</f>
        <v>4</v>
      </c>
      <c r="P176" t="str">
        <f>IF(O176=4,"24-Way (4 Distinct)",IF(O176=3,"12-Way (1 Pair)",IF(O176=2,"6-Way / 4-Way","Straight (Quad)"))))</f>
        <v>24-Way (4 Distinct)</v>
      </c>
      <c r="Q176">
        <f>SUMPRODUCT(COUNTIF(D177:G177,D176:G176))</f>
        <v>1</v>
      </c>
      <c r="R176">
        <f>AVERAGE(J176:J180)</f>
        <v>8</v>
      </c>
      <c r="S176">
        <f>AVERAGE(J176:J195)</f>
        <v>8</v>
      </c>
      <c r="T176">
        <f>R176-S176</f>
        <v>0</v>
      </c>
      <c r="U176" t="str">
        <f>IF(R176&gt;S176,"EXPANDING (HIGH BIAS)",IF(R176&lt;S176,"CONTRACTING (LOW BIAS)","NEUTRAL"))</f>
        <v>NEUTRAL</v>
      </c>
    </row>
    <row r="177">
      <c r="A177">
        <v>15786</v>
      </c>
      <c r="B177" t="str">
        <v>2026-09-06</v>
      </c>
      <c r="C177" t="str">
        <v>MORNING</v>
      </c>
      <c r="D177">
        <v>3</v>
      </c>
      <c r="E177">
        <v>7</v>
      </c>
      <c r="F177">
        <v>0</v>
      </c>
      <c r="G177">
        <v>4</v>
      </c>
      <c r="H177" t="str">
        <f>D177&amp;E177&amp;F177&amp;G177</f>
        <v>3704</v>
      </c>
      <c r="I177" t="str">
        <v>0347</v>
      </c>
      <c r="J177">
        <f>SUM(D177:G177)</f>
        <v>14</v>
      </c>
      <c r="K177">
        <f>SUMPRODUCT(MOD(D177:G177,2))</f>
        <v>2</v>
      </c>
      <c r="L177">
        <f>4-K177</f>
        <v>2</v>
      </c>
      <c r="M177">
        <f>COUNTIF(D177:G177,"&gt;=5")</f>
        <v>1</v>
      </c>
      <c r="N177">
        <f>COUNTIF(D177:G177,"&lt;=4")</f>
        <v>3</v>
      </c>
      <c r="O177">
        <f>SUMPRODUCT(1/COUNTIF(D177:G177,D177:G177))</f>
        <v>4</v>
      </c>
      <c r="P177" t="str">
        <f>IF(O177=4,"24-Way (4 Distinct)",IF(O177=3,"12-Way (1 Pair)",IF(O177=2,"6-Way / 4-Way","Straight (Quad)"))))</f>
        <v>24-Way (4 Distinct)</v>
      </c>
      <c r="Q177">
        <f>SUMPRODUCT(COUNTIF(D178:G178,D177:G177))</f>
        <v>0</v>
      </c>
      <c r="R177">
        <f>AVERAGE(J177:J181)</f>
        <v>14</v>
      </c>
      <c r="S177">
        <f>AVERAGE(J177:J196)</f>
        <v>14</v>
      </c>
      <c r="T177">
        <f>R177-S177</f>
        <v>0</v>
      </c>
      <c r="U177" t="str">
        <f>IF(R177&gt;S177,"EXPANDING (HIGH BIAS)",IF(R177&lt;S177,"CONTRACTING (LOW BIAS)","NEUTRAL"))</f>
        <v>NEUTRAL</v>
      </c>
    </row>
    <row r="178">
      <c r="A178">
        <v>15785</v>
      </c>
      <c r="B178" t="str">
        <v>2026-09-05</v>
      </c>
      <c r="C178" t="str">
        <v>EVENING</v>
      </c>
      <c r="D178">
        <v>9</v>
      </c>
      <c r="E178">
        <v>1</v>
      </c>
      <c r="F178">
        <v>6</v>
      </c>
      <c r="G178">
        <v>5</v>
      </c>
      <c r="H178" t="str">
        <f>D178&amp;E178&amp;F178&amp;G178</f>
        <v>9165</v>
      </c>
      <c r="I178" t="str">
        <v>1569</v>
      </c>
      <c r="J178">
        <f>SUM(D178:G178)</f>
        <v>21</v>
      </c>
      <c r="K178">
        <f>SUMPRODUCT(MOD(D178:G178,2))</f>
        <v>3</v>
      </c>
      <c r="L178">
        <f>4-K178</f>
        <v>1</v>
      </c>
      <c r="M178">
        <f>COUNTIF(D178:G178,"&gt;=5")</f>
        <v>3</v>
      </c>
      <c r="N178">
        <f>COUNTIF(D178:G178,"&lt;=4")</f>
        <v>1</v>
      </c>
      <c r="O178">
        <f>SUMPRODUCT(1/COUNTIF(D178:G178,D178:G178))</f>
        <v>4</v>
      </c>
      <c r="P178" t="str">
        <f>IF(O178=4,"24-Way (4 Distinct)",IF(O178=3,"12-Way (1 Pair)",IF(O178=2,"6-Way / 4-Way","Straight (Quad)"))))</f>
        <v>24-Way (4 Distinct)</v>
      </c>
      <c r="Q178">
        <f>SUMPRODUCT(COUNTIF(D179:G179,D178:G178))</f>
        <v>2</v>
      </c>
      <c r="R178">
        <f>AVERAGE(J178:J182)</f>
        <v>21</v>
      </c>
      <c r="S178">
        <f>AVERAGE(J178:J197)</f>
        <v>21</v>
      </c>
      <c r="T178">
        <f>R178-S178</f>
        <v>0</v>
      </c>
      <c r="U178" t="str">
        <f>IF(R178&gt;S178,"EXPANDING (HIGH BIAS)",IF(R178&lt;S178,"CONTRACTING (LOW BIAS)","NEUTRAL"))</f>
        <v>NEUTRAL</v>
      </c>
    </row>
    <row r="179">
      <c r="A179">
        <v>15784</v>
      </c>
      <c r="B179" t="str">
        <v>2026-09-05</v>
      </c>
      <c r="C179" t="str">
        <v>AFTERNOON</v>
      </c>
      <c r="D179">
        <v>7</v>
      </c>
      <c r="E179">
        <v>3</v>
      </c>
      <c r="F179">
        <v>1</v>
      </c>
      <c r="G179">
        <v>6</v>
      </c>
      <c r="H179" t="str">
        <f>D179&amp;E179&amp;F179&amp;G179</f>
        <v>7316</v>
      </c>
      <c r="I179" t="str">
        <v>1367</v>
      </c>
      <c r="J179">
        <f>SUM(D179:G179)</f>
        <v>17</v>
      </c>
      <c r="K179">
        <f>SUMPRODUCT(MOD(D179:G179,2))</f>
        <v>3</v>
      </c>
      <c r="L179">
        <f>4-K179</f>
        <v>1</v>
      </c>
      <c r="M179">
        <f>COUNTIF(D179:G179,"&gt;=5")</f>
        <v>2</v>
      </c>
      <c r="N179">
        <f>COUNTIF(D179:G179,"&lt;=4")</f>
        <v>2</v>
      </c>
      <c r="O179">
        <f>SUMPRODUCT(1/COUNTIF(D179:G179,D179:G179))</f>
        <v>4</v>
      </c>
      <c r="P179" t="str">
        <f>IF(O179=4,"24-Way (4 Distinct)",IF(O179=3,"12-Way (1 Pair)",IF(O179=2,"6-Way / 4-Way","Straight (Quad)"))))</f>
        <v>24-Way (4 Distinct)</v>
      </c>
      <c r="Q179">
        <f>SUMPRODUCT(COUNTIF(D180:G180,D179:G179))</f>
        <v>1</v>
      </c>
      <c r="R179">
        <f>AVERAGE(J179:J183)</f>
        <v>17</v>
      </c>
      <c r="S179">
        <f>AVERAGE(J179:J198)</f>
        <v>17</v>
      </c>
      <c r="T179">
        <f>R179-S179</f>
        <v>0</v>
      </c>
      <c r="U179" t="str">
        <f>IF(R179&gt;S179,"EXPANDING (HIGH BIAS)",IF(R179&lt;S179,"CONTRACTING (LOW BIAS)","NEUTRAL"))</f>
        <v>NEUTRAL</v>
      </c>
    </row>
    <row r="180">
      <c r="A180">
        <v>15783</v>
      </c>
      <c r="B180" t="str">
        <v>2026-09-05</v>
      </c>
      <c r="C180" t="str">
        <v>MIDDAY</v>
      </c>
      <c r="D180">
        <v>8</v>
      </c>
      <c r="E180">
        <v>6</v>
      </c>
      <c r="F180">
        <v>2</v>
      </c>
      <c r="G180">
        <v>4</v>
      </c>
      <c r="H180" t="str">
        <f>D180&amp;E180&amp;F180&amp;G180</f>
        <v>8624</v>
      </c>
      <c r="I180" t="str">
        <v>2468</v>
      </c>
      <c r="J180">
        <f>SUM(D180:G180)</f>
        <v>20</v>
      </c>
      <c r="K180">
        <f>SUMPRODUCT(MOD(D180:G180,2))</f>
        <v>0</v>
      </c>
      <c r="L180">
        <f>4-K180</f>
        <v>4</v>
      </c>
      <c r="M180">
        <f>COUNTIF(D180:G180,"&gt;=5")</f>
        <v>2</v>
      </c>
      <c r="N180">
        <f>COUNTIF(D180:G180,"&lt;=4")</f>
        <v>2</v>
      </c>
      <c r="O180">
        <f>SUMPRODUCT(1/COUNTIF(D180:G180,D180:G180))</f>
        <v>4</v>
      </c>
      <c r="P180" t="str">
        <f>IF(O180=4,"24-Way (4 Distinct)",IF(O180=3,"12-Way (1 Pair)",IF(O180=2,"6-Way / 4-Way","Straight (Quad)"))))</f>
        <v>24-Way (4 Distinct)</v>
      </c>
      <c r="Q180">
        <f>SUMPRODUCT(COUNTIF(D181:G181,D180:G180))</f>
        <v>2</v>
      </c>
      <c r="R180">
        <f>AVERAGE(J180:J184)</f>
        <v>20</v>
      </c>
      <c r="S180">
        <f>AVERAGE(J180:J199)</f>
        <v>20</v>
      </c>
      <c r="T180">
        <f>R180-S180</f>
        <v>0</v>
      </c>
      <c r="U180" t="str">
        <f>IF(R180&gt;S180,"EXPANDING (HIGH BIAS)",IF(R180&lt;S180,"CONTRACTING (LOW BIAS)","NEUTRAL"))</f>
        <v>NEUTRAL</v>
      </c>
    </row>
    <row r="181">
      <c r="A181">
        <v>15782</v>
      </c>
      <c r="B181" t="str">
        <v>2026-09-05</v>
      </c>
      <c r="C181" t="str">
        <v>MORNING</v>
      </c>
      <c r="D181">
        <v>9</v>
      </c>
      <c r="E181">
        <v>9</v>
      </c>
      <c r="F181">
        <v>4</v>
      </c>
      <c r="G181">
        <v>8</v>
      </c>
      <c r="H181" t="str">
        <f>D181&amp;E181&amp;F181&amp;G181</f>
        <v>9948</v>
      </c>
      <c r="I181" t="str">
        <v>4899</v>
      </c>
      <c r="J181">
        <f>SUM(D181:G181)</f>
        <v>30</v>
      </c>
      <c r="K181">
        <f>SUMPRODUCT(MOD(D181:G181,2))</f>
        <v>2</v>
      </c>
      <c r="L181">
        <f>4-K181</f>
        <v>2</v>
      </c>
      <c r="M181">
        <f>COUNTIF(D181:G181,"&gt;=5")</f>
        <v>3</v>
      </c>
      <c r="N181">
        <f>COUNTIF(D181:G181,"&lt;=4")</f>
        <v>1</v>
      </c>
      <c r="O181">
        <f>SUMPRODUCT(1/COUNTIF(D181:G181,D181:G181))</f>
        <v>3</v>
      </c>
      <c r="P181" t="str">
        <f>IF(O181=4,"24-Way (4 Distinct)",IF(O181=3,"12-Way (1 Pair)",IF(O181=2,"6-Way / 4-Way","Straight (Quad)"))))</f>
        <v>12-Way (1 Pair)</v>
      </c>
      <c r="Q181">
        <f>SUMPRODUCT(COUNTIF(D182:G182,D181:G181))</f>
        <v>0</v>
      </c>
      <c r="R181">
        <f>AVERAGE(J181:J185)</f>
        <v>30</v>
      </c>
      <c r="S181">
        <f>AVERAGE(J181:J200)</f>
        <v>30</v>
      </c>
      <c r="T181">
        <f>R181-S181</f>
        <v>0</v>
      </c>
      <c r="U181" t="str">
        <f>IF(R181&gt;S181,"EXPANDING (HIGH BIAS)",IF(R181&lt;S181,"CONTRACTING (LOW BIAS)","NEUTRAL"))</f>
        <v>NEUTRAL</v>
      </c>
    </row>
    <row r="182">
      <c r="A182">
        <v>15781</v>
      </c>
      <c r="B182" t="str">
        <v>2026-09-04</v>
      </c>
      <c r="C182" t="str">
        <v>EVENING</v>
      </c>
      <c r="D182">
        <v>7</v>
      </c>
      <c r="E182">
        <v>0</v>
      </c>
      <c r="F182">
        <v>3</v>
      </c>
      <c r="G182">
        <v>7</v>
      </c>
      <c r="H182" t="str">
        <f>D182&amp;E182&amp;F182&amp;G182</f>
        <v>7037</v>
      </c>
      <c r="I182" t="str">
        <v>0377</v>
      </c>
      <c r="J182">
        <f>SUM(D182:G182)</f>
        <v>17</v>
      </c>
      <c r="K182">
        <f>SUMPRODUCT(MOD(D182:G182,2))</f>
        <v>3</v>
      </c>
      <c r="L182">
        <f>4-K182</f>
        <v>1</v>
      </c>
      <c r="M182">
        <f>COUNTIF(D182:G182,"&gt;=5")</f>
        <v>2</v>
      </c>
      <c r="N182">
        <f>COUNTIF(D182:G182,"&lt;=4")</f>
        <v>2</v>
      </c>
      <c r="O182">
        <f>SUMPRODUCT(1/COUNTIF(D182:G182,D182:G182))</f>
        <v>3</v>
      </c>
      <c r="P182" t="str">
        <f>IF(O182=4,"24-Way (4 Distinct)",IF(O182=3,"12-Way (1 Pair)",IF(O182=2,"6-Way / 4-Way","Straight (Quad)"))))</f>
        <v>12-Way (1 Pair)</v>
      </c>
      <c r="Q182">
        <f>SUMPRODUCT(COUNTIF(D183:G183,D182:G182))</f>
        <v>3</v>
      </c>
      <c r="R182">
        <f>AVERAGE(J182:J186)</f>
        <v>17</v>
      </c>
      <c r="S182">
        <f>AVERAGE(J182:J201)</f>
        <v>17</v>
      </c>
      <c r="T182">
        <f>R182-S182</f>
        <v>0</v>
      </c>
      <c r="U182" t="str">
        <f>IF(R182&gt;S182,"EXPANDING (HIGH BIAS)",IF(R182&lt;S182,"CONTRACTING (LOW BIAS)","NEUTRAL"))</f>
        <v>NEUTRAL</v>
      </c>
    </row>
    <row r="183">
      <c r="A183">
        <v>15780</v>
      </c>
      <c r="B183" t="str">
        <v>2026-09-04</v>
      </c>
      <c r="C183" t="str">
        <v>AFTERNOON</v>
      </c>
      <c r="D183">
        <v>7</v>
      </c>
      <c r="E183">
        <v>4</v>
      </c>
      <c r="F183">
        <v>2</v>
      </c>
      <c r="G183">
        <v>3</v>
      </c>
      <c r="H183" t="str">
        <f>D183&amp;E183&amp;F183&amp;G183</f>
        <v>7423</v>
      </c>
      <c r="I183" t="str">
        <v>2347</v>
      </c>
      <c r="J183">
        <f>SUM(D183:G183)</f>
        <v>16</v>
      </c>
      <c r="K183">
        <f>SUMPRODUCT(MOD(D183:G183,2))</f>
        <v>2</v>
      </c>
      <c r="L183">
        <f>4-K183</f>
        <v>2</v>
      </c>
      <c r="M183">
        <f>COUNTIF(D183:G183,"&gt;=5")</f>
        <v>1</v>
      </c>
      <c r="N183">
        <f>COUNTIF(D183:G183,"&lt;=4")</f>
        <v>3</v>
      </c>
      <c r="O183">
        <f>SUMPRODUCT(1/COUNTIF(D183:G183,D183:G183))</f>
        <v>4</v>
      </c>
      <c r="P183" t="str">
        <f>IF(O183=4,"24-Way (4 Distinct)",IF(O183=3,"12-Way (1 Pair)",IF(O183=2,"6-Way / 4-Way","Straight (Quad)"))))</f>
        <v>24-Way (4 Distinct)</v>
      </c>
      <c r="Q183">
        <f>SUMPRODUCT(COUNTIF(D184:G184,D183:G183))</f>
        <v>1</v>
      </c>
      <c r="R183">
        <f>AVERAGE(J183:J187)</f>
        <v>16</v>
      </c>
      <c r="S183">
        <f>AVERAGE(J183:J202)</f>
        <v>16</v>
      </c>
      <c r="T183">
        <f>R183-S183</f>
        <v>0</v>
      </c>
      <c r="U183" t="str">
        <f>IF(R183&gt;S183,"EXPANDING (HIGH BIAS)",IF(R183&lt;S183,"CONTRACTING (LOW BIAS)","NEUTRAL"))</f>
        <v>NEUTRAL</v>
      </c>
    </row>
    <row r="184">
      <c r="A184">
        <v>15779</v>
      </c>
      <c r="B184" t="str">
        <v>2026-09-04</v>
      </c>
      <c r="C184" t="str">
        <v>MIDDAY</v>
      </c>
      <c r="D184">
        <v>5</v>
      </c>
      <c r="E184">
        <v>5</v>
      </c>
      <c r="F184">
        <v>7</v>
      </c>
      <c r="G184">
        <v>5</v>
      </c>
      <c r="H184" t="str">
        <f>D184&amp;E184&amp;F184&amp;G184</f>
        <v>5575</v>
      </c>
      <c r="I184" t="str">
        <v>5557</v>
      </c>
      <c r="J184">
        <f>SUM(D184:G184)</f>
        <v>22</v>
      </c>
      <c r="K184">
        <f>SUMPRODUCT(MOD(D184:G184,2))</f>
        <v>4</v>
      </c>
      <c r="L184">
        <f>4-K184</f>
        <v>0</v>
      </c>
      <c r="M184">
        <f>COUNTIF(D184:G184,"&gt;=5")</f>
        <v>4</v>
      </c>
      <c r="N184">
        <f>COUNTIF(D184:G184,"&lt;=4")</f>
        <v>0</v>
      </c>
      <c r="O184">
        <f>SUMPRODUCT(1/COUNTIF(D184:G184,D184:G184))</f>
        <v>2</v>
      </c>
      <c r="P184" t="str">
        <f>IF(O184=4,"24-Way (4 Distinct)",IF(O184=3,"12-Way (1 Pair)",IF(O184=2,"6-Way / 4-Way","Straight (Quad)"))))</f>
        <v>4-Way (3-of-Kind)</v>
      </c>
      <c r="Q184">
        <f>SUMPRODUCT(COUNTIF(D185:G185,D184:G184))</f>
        <v>0</v>
      </c>
      <c r="R184">
        <f>AVERAGE(J184:J188)</f>
        <v>22</v>
      </c>
      <c r="S184">
        <f>AVERAGE(J184:J203)</f>
        <v>22</v>
      </c>
      <c r="T184">
        <f>R184-S184</f>
        <v>0</v>
      </c>
      <c r="U184" t="str">
        <f>IF(R184&gt;S184,"EXPANDING (HIGH BIAS)",IF(R184&lt;S184,"CONTRACTING (LOW BIAS)","NEUTRAL"))</f>
        <v>NEUTRAL</v>
      </c>
    </row>
    <row r="185">
      <c r="A185">
        <v>15778</v>
      </c>
      <c r="B185" t="str">
        <v>2026-09-04</v>
      </c>
      <c r="C185" t="str">
        <v>MORNING</v>
      </c>
      <c r="D185">
        <v>6</v>
      </c>
      <c r="E185">
        <v>4</v>
      </c>
      <c r="F185">
        <v>3</v>
      </c>
      <c r="G185">
        <v>1</v>
      </c>
      <c r="H185" t="str">
        <f>D185&amp;E185&amp;F185&amp;G185</f>
        <v>6431</v>
      </c>
      <c r="I185" t="str">
        <v>1346</v>
      </c>
      <c r="J185">
        <f>SUM(D185:G185)</f>
        <v>14</v>
      </c>
      <c r="K185">
        <f>SUMPRODUCT(MOD(D185:G185,2))</f>
        <v>2</v>
      </c>
      <c r="L185">
        <f>4-K185</f>
        <v>2</v>
      </c>
      <c r="M185">
        <f>COUNTIF(D185:G185,"&gt;=5")</f>
        <v>1</v>
      </c>
      <c r="N185">
        <f>COUNTIF(D185:G185,"&lt;=4")</f>
        <v>3</v>
      </c>
      <c r="O185">
        <f>SUMPRODUCT(1/COUNTIF(D185:G185,D185:G185))</f>
        <v>4</v>
      </c>
      <c r="P185" t="str">
        <f>IF(O185=4,"24-Way (4 Distinct)",IF(O185=3,"12-Way (1 Pair)",IF(O185=2,"6-Way / 4-Way","Straight (Quad)"))))</f>
        <v>24-Way (4 Distinct)</v>
      </c>
      <c r="Q185">
        <f>SUMPRODUCT(COUNTIF(D186:G186,D185:G185))</f>
        <v>1</v>
      </c>
      <c r="R185">
        <f>AVERAGE(J185:J189)</f>
        <v>14</v>
      </c>
      <c r="S185">
        <f>AVERAGE(J185:J204)</f>
        <v>14</v>
      </c>
      <c r="T185">
        <f>R185-S185</f>
        <v>0</v>
      </c>
      <c r="U185" t="str">
        <f>IF(R185&gt;S185,"EXPANDING (HIGH BIAS)",IF(R185&lt;S185,"CONTRACTING (LOW BIAS)","NEUTRAL"))</f>
        <v>NEUTRAL</v>
      </c>
    </row>
    <row r="186">
      <c r="A186">
        <v>15777</v>
      </c>
      <c r="B186" t="str">
        <v>2026-09-03</v>
      </c>
      <c r="C186" t="str">
        <v>EVENING</v>
      </c>
      <c r="D186">
        <v>0</v>
      </c>
      <c r="E186">
        <v>8</v>
      </c>
      <c r="F186">
        <v>4</v>
      </c>
      <c r="G186">
        <v>4</v>
      </c>
      <c r="H186" t="str">
        <f>D186&amp;E186&amp;F186&amp;G186</f>
        <v>0844</v>
      </c>
      <c r="I186" t="str">
        <v>0448</v>
      </c>
      <c r="J186">
        <f>SUM(D186:G186)</f>
        <v>16</v>
      </c>
      <c r="K186">
        <f>SUMPRODUCT(MOD(D186:G186,2))</f>
        <v>0</v>
      </c>
      <c r="L186">
        <f>4-K186</f>
        <v>4</v>
      </c>
      <c r="M186">
        <f>COUNTIF(D186:G186,"&gt;=5")</f>
        <v>1</v>
      </c>
      <c r="N186">
        <f>COUNTIF(D186:G186,"&lt;=4")</f>
        <v>3</v>
      </c>
      <c r="O186">
        <f>SUMPRODUCT(1/COUNTIF(D186:G186,D186:G186))</f>
        <v>3</v>
      </c>
      <c r="P186" t="str">
        <f>IF(O186=4,"24-Way (4 Distinct)",IF(O186=3,"12-Way (1 Pair)",IF(O186=2,"6-Way / 4-Way","Straight (Quad)"))))</f>
        <v>12-Way (1 Pair)</v>
      </c>
      <c r="Q186">
        <f>SUMPRODUCT(COUNTIF(D187:G187,D186:G186))</f>
        <v>0</v>
      </c>
      <c r="R186">
        <f>AVERAGE(J186:J190)</f>
        <v>16</v>
      </c>
      <c r="S186">
        <f>AVERAGE(J186:J205)</f>
        <v>16</v>
      </c>
      <c r="T186">
        <f>R186-S186</f>
        <v>0</v>
      </c>
      <c r="U186" t="str">
        <f>IF(R186&gt;S186,"EXPANDING (HIGH BIAS)",IF(R186&lt;S186,"CONTRACTING (LOW BIAS)","NEUTRAL"))</f>
        <v>NEUTRAL</v>
      </c>
    </row>
    <row r="187">
      <c r="A187">
        <v>15776</v>
      </c>
      <c r="B187" t="str">
        <v>2026-09-03</v>
      </c>
      <c r="C187" t="str">
        <v>AFTERNOON</v>
      </c>
      <c r="D187">
        <v>5</v>
      </c>
      <c r="E187">
        <v>6</v>
      </c>
      <c r="F187">
        <v>6</v>
      </c>
      <c r="G187">
        <v>9</v>
      </c>
      <c r="H187" t="str">
        <f>D187&amp;E187&amp;F187&amp;G187</f>
        <v>5669</v>
      </c>
      <c r="I187" t="str">
        <v>5669</v>
      </c>
      <c r="J187">
        <f>SUM(D187:G187)</f>
        <v>26</v>
      </c>
      <c r="K187">
        <f>SUMPRODUCT(MOD(D187:G187,2))</f>
        <v>2</v>
      </c>
      <c r="L187">
        <f>4-K187</f>
        <v>2</v>
      </c>
      <c r="M187">
        <f>COUNTIF(D187:G187,"&gt;=5")</f>
        <v>4</v>
      </c>
      <c r="N187">
        <f>COUNTIF(D187:G187,"&lt;=4")</f>
        <v>0</v>
      </c>
      <c r="O187">
        <f>SUMPRODUCT(1/COUNTIF(D187:G187,D187:G187))</f>
        <v>3</v>
      </c>
      <c r="P187" t="str">
        <f>IF(O187=4,"24-Way (4 Distinct)",IF(O187=3,"12-Way (1 Pair)",IF(O187=2,"6-Way / 4-Way","Straight (Quad)"))))</f>
        <v>12-Way (1 Pair)</v>
      </c>
      <c r="Q187">
        <f>SUMPRODUCT(COUNTIF(D188:G188,D187:G187))</f>
        <v>2</v>
      </c>
      <c r="R187">
        <f>AVERAGE(J187:J191)</f>
        <v>26</v>
      </c>
      <c r="S187">
        <f>AVERAGE(J187:J206)</f>
        <v>26</v>
      </c>
      <c r="T187">
        <f>R187-S187</f>
        <v>0</v>
      </c>
      <c r="U187" t="str">
        <f>IF(R187&gt;S187,"EXPANDING (HIGH BIAS)",IF(R187&lt;S187,"CONTRACTING (LOW BIAS)","NEUTRAL"))</f>
        <v>NEUTRAL</v>
      </c>
    </row>
    <row r="188">
      <c r="A188">
        <v>15775</v>
      </c>
      <c r="B188" t="str">
        <v>2026-09-03</v>
      </c>
      <c r="C188" t="str">
        <v>MIDDAY</v>
      </c>
      <c r="D188">
        <v>2</v>
      </c>
      <c r="E188">
        <v>7</v>
      </c>
      <c r="F188">
        <v>6</v>
      </c>
      <c r="G188">
        <v>0</v>
      </c>
      <c r="H188" t="str">
        <f>D188&amp;E188&amp;F188&amp;G188</f>
        <v>2760</v>
      </c>
      <c r="I188" t="str">
        <v>0267</v>
      </c>
      <c r="J188">
        <f>SUM(D188:G188)</f>
        <v>15</v>
      </c>
      <c r="K188">
        <f>SUMPRODUCT(MOD(D188:G188,2))</f>
        <v>1</v>
      </c>
      <c r="L188">
        <f>4-K188</f>
        <v>3</v>
      </c>
      <c r="M188">
        <f>COUNTIF(D188:G188,"&gt;=5")</f>
        <v>2</v>
      </c>
      <c r="N188">
        <f>COUNTIF(D188:G188,"&lt;=4")</f>
        <v>2</v>
      </c>
      <c r="O188">
        <f>SUMPRODUCT(1/COUNTIF(D188:G188,D188:G188))</f>
        <v>4</v>
      </c>
      <c r="P188" t="str">
        <f>IF(O188=4,"24-Way (4 Distinct)",IF(O188=3,"12-Way (1 Pair)",IF(O188=2,"6-Way / 4-Way","Straight (Quad)"))))</f>
        <v>24-Way (4 Distinct)</v>
      </c>
      <c r="Q188">
        <f>SUMPRODUCT(COUNTIF(D189:G189,D188:G188))</f>
        <v>1</v>
      </c>
      <c r="R188">
        <f>AVERAGE(J188:J192)</f>
        <v>15</v>
      </c>
      <c r="S188">
        <f>AVERAGE(J188:J207)</f>
        <v>15</v>
      </c>
      <c r="T188">
        <f>R188-S188</f>
        <v>0</v>
      </c>
      <c r="U188" t="str">
        <f>IF(R188&gt;S188,"EXPANDING (HIGH BIAS)",IF(R188&lt;S188,"CONTRACTING (LOW BIAS)","NEUTRAL"))</f>
        <v>NEUTRAL</v>
      </c>
    </row>
    <row r="189">
      <c r="A189">
        <v>15774</v>
      </c>
      <c r="B189" t="str">
        <v>2026-09-03</v>
      </c>
      <c r="C189" t="str">
        <v>MORNING</v>
      </c>
      <c r="D189">
        <v>2</v>
      </c>
      <c r="E189">
        <v>3</v>
      </c>
      <c r="F189">
        <v>3</v>
      </c>
      <c r="G189">
        <v>3</v>
      </c>
      <c r="H189" t="str">
        <f>D189&amp;E189&amp;F189&amp;G189</f>
        <v>2333</v>
      </c>
      <c r="I189" t="str">
        <v>2333</v>
      </c>
      <c r="J189">
        <f>SUM(D189:G189)</f>
        <v>11</v>
      </c>
      <c r="K189">
        <f>SUMPRODUCT(MOD(D189:G189,2))</f>
        <v>3</v>
      </c>
      <c r="L189">
        <f>4-K189</f>
        <v>1</v>
      </c>
      <c r="M189">
        <f>COUNTIF(D189:G189,"&gt;=5")</f>
        <v>0</v>
      </c>
      <c r="N189">
        <f>COUNTIF(D189:G189,"&lt;=4")</f>
        <v>4</v>
      </c>
      <c r="O189">
        <f>SUMPRODUCT(1/COUNTIF(D189:G189,D189:G189))</f>
        <v>2</v>
      </c>
      <c r="P189" t="str">
        <f>IF(O189=4,"24-Way (4 Distinct)",IF(O189=3,"12-Way (1 Pair)",IF(O189=2,"6-Way / 4-Way","Straight (Quad)"))))</f>
        <v>4-Way (3-of-Kind)</v>
      </c>
      <c r="Q189">
        <f>SUMPRODUCT(COUNTIF(D190:G190,D189:G189))</f>
        <v>1</v>
      </c>
      <c r="R189">
        <f>AVERAGE(J189:J193)</f>
        <v>11</v>
      </c>
      <c r="S189">
        <f>AVERAGE(J189:J208)</f>
        <v>11</v>
      </c>
      <c r="T189">
        <f>R189-S189</f>
        <v>0</v>
      </c>
      <c r="U189" t="str">
        <f>IF(R189&gt;S189,"EXPANDING (HIGH BIAS)",IF(R189&lt;S189,"CONTRACTING (LOW BIAS)","NEUTRAL"))</f>
        <v>NEUTRAL</v>
      </c>
    </row>
    <row r="190">
      <c r="A190">
        <v>15773</v>
      </c>
      <c r="B190" t="str">
        <v>2026-09-02</v>
      </c>
      <c r="C190" t="str">
        <v>EVENING</v>
      </c>
      <c r="D190">
        <v>6</v>
      </c>
      <c r="E190">
        <v>5</v>
      </c>
      <c r="F190">
        <v>2</v>
      </c>
      <c r="G190">
        <v>6</v>
      </c>
      <c r="H190" t="str">
        <f>D190&amp;E190&amp;F190&amp;G190</f>
        <v>6526</v>
      </c>
      <c r="I190" t="str">
        <v>2566</v>
      </c>
      <c r="J190">
        <f>SUM(D190:G190)</f>
        <v>19</v>
      </c>
      <c r="K190">
        <f>SUMPRODUCT(MOD(D190:G190,2))</f>
        <v>1</v>
      </c>
      <c r="L190">
        <f>4-K190</f>
        <v>3</v>
      </c>
      <c r="M190">
        <f>COUNTIF(D190:G190,"&gt;=5")</f>
        <v>3</v>
      </c>
      <c r="N190">
        <f>COUNTIF(D190:G190,"&lt;=4")</f>
        <v>1</v>
      </c>
      <c r="O190">
        <f>SUMPRODUCT(1/COUNTIF(D190:G190,D190:G190))</f>
        <v>3</v>
      </c>
      <c r="P190" t="str">
        <f>IF(O190=4,"24-Way (4 Distinct)",IF(O190=3,"12-Way (1 Pair)",IF(O190=2,"6-Way / 4-Way","Straight (Quad)"))))</f>
        <v>12-Way (1 Pair)</v>
      </c>
      <c r="Q190">
        <f>SUMPRODUCT(COUNTIF(D191:G191,D190:G190))</f>
        <v>2</v>
      </c>
      <c r="R190">
        <f>AVERAGE(J190:J194)</f>
        <v>19</v>
      </c>
      <c r="S190">
        <f>AVERAGE(J190:J209)</f>
        <v>19</v>
      </c>
      <c r="T190">
        <f>R190-S190</f>
        <v>0</v>
      </c>
      <c r="U190" t="str">
        <f>IF(R190&gt;S190,"EXPANDING (HIGH BIAS)",IF(R190&lt;S190,"CONTRACTING (LOW BIAS)","NEUTRAL"))</f>
        <v>NEUTRAL</v>
      </c>
    </row>
    <row r="191">
      <c r="A191">
        <v>15772</v>
      </c>
      <c r="B191" t="str">
        <v>2026-09-02</v>
      </c>
      <c r="C191" t="str">
        <v>AFTERNOON</v>
      </c>
      <c r="D191">
        <v>4</v>
      </c>
      <c r="E191">
        <v>3</v>
      </c>
      <c r="F191">
        <v>6</v>
      </c>
      <c r="G191">
        <v>4</v>
      </c>
      <c r="H191" t="str">
        <f>D191&amp;E191&amp;F191&amp;G191</f>
        <v>4364</v>
      </c>
      <c r="I191" t="str">
        <v>3446</v>
      </c>
      <c r="J191">
        <f>SUM(D191:G191)</f>
        <v>17</v>
      </c>
      <c r="K191">
        <f>SUMPRODUCT(MOD(D191:G191,2))</f>
        <v>1</v>
      </c>
      <c r="L191">
        <f>4-K191</f>
        <v>3</v>
      </c>
      <c r="M191">
        <f>COUNTIF(D191:G191,"&gt;=5")</f>
        <v>1</v>
      </c>
      <c r="N191">
        <f>COUNTIF(D191:G191,"&lt;=4")</f>
        <v>3</v>
      </c>
      <c r="O191">
        <f>SUMPRODUCT(1/COUNTIF(D191:G191,D191:G191))</f>
        <v>3</v>
      </c>
      <c r="P191" t="str">
        <f>IF(O191=4,"24-Way (4 Distinct)",IF(O191=3,"12-Way (1 Pair)",IF(O191=2,"6-Way / 4-Way","Straight (Quad)"))))</f>
        <v>12-Way (1 Pair)</v>
      </c>
      <c r="Q191">
        <f>SUMPRODUCT(COUNTIF(D192:G192,D191:G191))</f>
        <v>1</v>
      </c>
      <c r="R191">
        <f>AVERAGE(J191:J195)</f>
        <v>17</v>
      </c>
      <c r="S191">
        <f>AVERAGE(J191:J210)</f>
        <v>17</v>
      </c>
      <c r="T191">
        <f>R191-S191</f>
        <v>0</v>
      </c>
      <c r="U191" t="str">
        <f>IF(R191&gt;S191,"EXPANDING (HIGH BIAS)",IF(R191&lt;S191,"CONTRACTING (LOW BIAS)","NEUTRAL"))</f>
        <v>NEUTRAL</v>
      </c>
    </row>
    <row r="192">
      <c r="A192">
        <v>15771</v>
      </c>
      <c r="B192" t="str">
        <v>2026-09-02</v>
      </c>
      <c r="C192" t="str">
        <v>MIDDAY</v>
      </c>
      <c r="D192">
        <v>6</v>
      </c>
      <c r="E192">
        <v>9</v>
      </c>
      <c r="F192">
        <v>9</v>
      </c>
      <c r="G192">
        <v>2</v>
      </c>
      <c r="H192" t="str">
        <f>D192&amp;E192&amp;F192&amp;G192</f>
        <v>6992</v>
      </c>
      <c r="I192" t="str">
        <v>2699</v>
      </c>
      <c r="J192">
        <f>SUM(D192:G192)</f>
        <v>26</v>
      </c>
      <c r="K192">
        <f>SUMPRODUCT(MOD(D192:G192,2))</f>
        <v>2</v>
      </c>
      <c r="L192">
        <f>4-K192</f>
        <v>2</v>
      </c>
      <c r="M192">
        <f>COUNTIF(D192:G192,"&gt;=5")</f>
        <v>3</v>
      </c>
      <c r="N192">
        <f>COUNTIF(D192:G192,"&lt;=4")</f>
        <v>1</v>
      </c>
      <c r="O192">
        <f>SUMPRODUCT(1/COUNTIF(D192:G192,D192:G192))</f>
        <v>3</v>
      </c>
      <c r="P192" t="str">
        <f>IF(O192=4,"24-Way (4 Distinct)",IF(O192=3,"12-Way (1 Pair)",IF(O192=2,"6-Way / 4-Way","Straight (Quad)"))))</f>
        <v>12-Way (1 Pair)</v>
      </c>
      <c r="Q192">
        <f>SUMPRODUCT(COUNTIF(D193:G193,D192:G192))</f>
        <v>1</v>
      </c>
      <c r="R192">
        <f>AVERAGE(J192:J196)</f>
        <v>26</v>
      </c>
      <c r="S192">
        <f>AVERAGE(J192:J211)</f>
        <v>26</v>
      </c>
      <c r="T192">
        <f>R192-S192</f>
        <v>0</v>
      </c>
      <c r="U192" t="str">
        <f>IF(R192&gt;S192,"EXPANDING (HIGH BIAS)",IF(R192&lt;S192,"CONTRACTING (LOW BIAS)","NEUTRAL"))</f>
        <v>NEUTRAL</v>
      </c>
    </row>
    <row r="193">
      <c r="A193">
        <v>15770</v>
      </c>
      <c r="B193" t="str">
        <v>2026-09-02</v>
      </c>
      <c r="C193" t="str">
        <v>MORNING</v>
      </c>
      <c r="D193">
        <v>5</v>
      </c>
      <c r="E193">
        <v>8</v>
      </c>
      <c r="F193">
        <v>2</v>
      </c>
      <c r="G193">
        <v>8</v>
      </c>
      <c r="H193" t="str">
        <f>D193&amp;E193&amp;F193&amp;G193</f>
        <v>5828</v>
      </c>
      <c r="I193" t="str">
        <v>2588</v>
      </c>
      <c r="J193">
        <f>SUM(D193:G193)</f>
        <v>23</v>
      </c>
      <c r="K193">
        <f>SUMPRODUCT(MOD(D193:G193,2))</f>
        <v>1</v>
      </c>
      <c r="L193">
        <f>4-K193</f>
        <v>3</v>
      </c>
      <c r="M193">
        <f>COUNTIF(D193:G193,"&gt;=5")</f>
        <v>3</v>
      </c>
      <c r="N193">
        <f>COUNTIF(D193:G193,"&lt;=4")</f>
        <v>1</v>
      </c>
      <c r="O193">
        <f>SUMPRODUCT(1/COUNTIF(D193:G193,D193:G193))</f>
        <v>3</v>
      </c>
      <c r="P193" t="str">
        <f>IF(O193=4,"24-Way (4 Distinct)",IF(O193=3,"12-Way (1 Pair)",IF(O193=2,"6-Way / 4-Way","Straight (Quad)"))))</f>
        <v>12-Way (1 Pair)</v>
      </c>
      <c r="Q193">
        <f>SUMPRODUCT(COUNTIF(D194:G194,D193:G193))</f>
        <v>1</v>
      </c>
      <c r="R193">
        <f>AVERAGE(J193:J197)</f>
        <v>23</v>
      </c>
      <c r="S193">
        <f>AVERAGE(J193:J212)</f>
        <v>23</v>
      </c>
      <c r="T193">
        <f>R193-S193</f>
        <v>0</v>
      </c>
      <c r="U193" t="str">
        <f>IF(R193&gt;S193,"EXPANDING (HIGH BIAS)",IF(R193&lt;S193,"CONTRACTING (LOW BIAS)","NEUTRAL"))</f>
        <v>NEUTRAL</v>
      </c>
    </row>
    <row r="194">
      <c r="A194">
        <v>15769</v>
      </c>
      <c r="B194" t="str">
        <v>2026-09-01</v>
      </c>
      <c r="C194" t="str">
        <v>EVENING</v>
      </c>
      <c r="D194">
        <v>6</v>
      </c>
      <c r="E194">
        <v>4</v>
      </c>
      <c r="F194">
        <v>5</v>
      </c>
      <c r="G194">
        <v>4</v>
      </c>
      <c r="H194" t="str">
        <f>D194&amp;E194&amp;F194&amp;G194</f>
        <v>6454</v>
      </c>
      <c r="I194" t="str">
        <v>4456</v>
      </c>
      <c r="J194">
        <f>SUM(D194:G194)</f>
        <v>19</v>
      </c>
      <c r="K194">
        <f>SUMPRODUCT(MOD(D194:G194,2))</f>
        <v>1</v>
      </c>
      <c r="L194">
        <f>4-K194</f>
        <v>3</v>
      </c>
      <c r="M194">
        <f>COUNTIF(D194:G194,"&gt;=5")</f>
        <v>2</v>
      </c>
      <c r="N194">
        <f>COUNTIF(D194:G194,"&lt;=4")</f>
        <v>2</v>
      </c>
      <c r="O194">
        <f>SUMPRODUCT(1/COUNTIF(D194:G194,D194:G194))</f>
        <v>3</v>
      </c>
      <c r="P194" t="str">
        <f>IF(O194=4,"24-Way (4 Distinct)",IF(O194=3,"12-Way (1 Pair)",IF(O194=2,"6-Way / 4-Way","Straight (Quad)"))))</f>
        <v>12-Way (1 Pair)</v>
      </c>
      <c r="Q194">
        <f>SUMPRODUCT(COUNTIF(D195:G195,D194:G194))</f>
        <v>2</v>
      </c>
      <c r="R194">
        <f>AVERAGE(J194:J198)</f>
        <v>19</v>
      </c>
      <c r="S194">
        <f>AVERAGE(J194:J213)</f>
        <v>19</v>
      </c>
      <c r="T194">
        <f>R194-S194</f>
        <v>0</v>
      </c>
      <c r="U194" t="str">
        <f>IF(R194&gt;S194,"EXPANDING (HIGH BIAS)",IF(R194&lt;S194,"CONTRACTING (LOW BIAS)","NEUTRAL"))</f>
        <v>NEUTRAL</v>
      </c>
    </row>
    <row r="195">
      <c r="A195">
        <v>15768</v>
      </c>
      <c r="B195" t="str">
        <v>2026-09-01</v>
      </c>
      <c r="C195" t="str">
        <v>AFTERNOON</v>
      </c>
      <c r="D195">
        <v>6</v>
      </c>
      <c r="E195">
        <v>6</v>
      </c>
      <c r="F195">
        <v>5</v>
      </c>
      <c r="G195">
        <v>7</v>
      </c>
      <c r="H195" t="str">
        <f>D195&amp;E195&amp;F195&amp;G195</f>
        <v>6657</v>
      </c>
      <c r="I195" t="str">
        <v>5667</v>
      </c>
      <c r="J195">
        <f>SUM(D195:G195)</f>
        <v>24</v>
      </c>
      <c r="K195">
        <f>SUMPRODUCT(MOD(D195:G195,2))</f>
        <v>2</v>
      </c>
      <c r="L195">
        <f>4-K195</f>
        <v>2</v>
      </c>
      <c r="M195">
        <f>COUNTIF(D195:G195,"&gt;=5")</f>
        <v>4</v>
      </c>
      <c r="N195">
        <f>COUNTIF(D195:G195,"&lt;=4")</f>
        <v>0</v>
      </c>
      <c r="O195">
        <f>SUMPRODUCT(1/COUNTIF(D195:G195,D195:G195))</f>
        <v>3</v>
      </c>
      <c r="P195" t="str">
        <f>IF(O195=4,"24-Way (4 Distinct)",IF(O195=3,"12-Way (1 Pair)",IF(O195=2,"6-Way / 4-Way","Straight (Quad)"))))</f>
        <v>12-Way (1 Pair)</v>
      </c>
      <c r="Q195">
        <f>SUMPRODUCT(COUNTIF(D196:G196,D195:G195))</f>
        <v>0</v>
      </c>
      <c r="R195">
        <f>AVERAGE(J195:J199)</f>
        <v>24</v>
      </c>
      <c r="S195">
        <f>AVERAGE(J195:J214)</f>
        <v>24</v>
      </c>
      <c r="T195">
        <f>R195-S195</f>
        <v>0</v>
      </c>
      <c r="U195" t="str">
        <f>IF(R195&gt;S195,"EXPANDING (HIGH BIAS)",IF(R195&lt;S195,"CONTRACTING (LOW BIAS)","NEUTRAL"))</f>
        <v>NEUTRAL</v>
      </c>
    </row>
    <row r="196">
      <c r="A196">
        <v>15767</v>
      </c>
      <c r="B196" t="str">
        <v>2026-09-01</v>
      </c>
      <c r="C196" t="str">
        <v>MIDDAY</v>
      </c>
      <c r="D196">
        <v>8</v>
      </c>
      <c r="E196">
        <v>4</v>
      </c>
      <c r="F196">
        <v>4</v>
      </c>
      <c r="G196">
        <v>2</v>
      </c>
      <c r="H196" t="str">
        <f>D196&amp;E196&amp;F196&amp;G196</f>
        <v>8442</v>
      </c>
      <c r="I196" t="str">
        <v>2448</v>
      </c>
      <c r="J196">
        <f>SUM(D196:G196)</f>
        <v>18</v>
      </c>
      <c r="K196">
        <f>SUMPRODUCT(MOD(D196:G196,2))</f>
        <v>0</v>
      </c>
      <c r="L196">
        <f>4-K196</f>
        <v>4</v>
      </c>
      <c r="M196">
        <f>COUNTIF(D196:G196,"&gt;=5")</f>
        <v>1</v>
      </c>
      <c r="N196">
        <f>COUNTIF(D196:G196,"&lt;=4")</f>
        <v>3</v>
      </c>
      <c r="O196">
        <f>SUMPRODUCT(1/COUNTIF(D196:G196,D196:G196))</f>
        <v>3</v>
      </c>
      <c r="P196" t="str">
        <f>IF(O196=4,"24-Way (4 Distinct)",IF(O196=3,"12-Way (1 Pair)",IF(O196=2,"6-Way / 4-Way","Straight (Quad)"))))</f>
        <v>12-Way (1 Pair)</v>
      </c>
      <c r="Q196">
        <f>SUMPRODUCT(COUNTIF(D197:G197,D196:G196))</f>
        <v>1</v>
      </c>
      <c r="R196">
        <f>AVERAGE(J196:J200)</f>
        <v>18</v>
      </c>
      <c r="S196">
        <f>AVERAGE(J196:J215)</f>
        <v>18</v>
      </c>
      <c r="T196">
        <f>R196-S196</f>
        <v>0</v>
      </c>
      <c r="U196" t="str">
        <f>IF(R196&gt;S196,"EXPANDING (HIGH BIAS)",IF(R196&lt;S196,"CONTRACTING (LOW BIAS)","NEUTRAL"))</f>
        <v>NEUTRAL</v>
      </c>
    </row>
    <row r="197">
      <c r="A197">
        <v>15766</v>
      </c>
      <c r="B197" t="str">
        <v>2026-09-01</v>
      </c>
      <c r="C197" t="str">
        <v>MORNING</v>
      </c>
      <c r="D197">
        <v>2</v>
      </c>
      <c r="E197">
        <v>6</v>
      </c>
      <c r="F197">
        <v>9</v>
      </c>
      <c r="G197">
        <v>6</v>
      </c>
      <c r="H197" t="str">
        <f>D197&amp;E197&amp;F197&amp;G197</f>
        <v>2696</v>
      </c>
      <c r="I197" t="str">
        <v>2669</v>
      </c>
      <c r="J197">
        <f>SUM(D197:G197)</f>
        <v>23</v>
      </c>
      <c r="K197">
        <f>SUMPRODUCT(MOD(D197:G197,2))</f>
        <v>1</v>
      </c>
      <c r="L197">
        <f>4-K197</f>
        <v>3</v>
      </c>
      <c r="M197">
        <f>COUNTIF(D197:G197,"&gt;=5")</f>
        <v>3</v>
      </c>
      <c r="N197">
        <f>COUNTIF(D197:G197,"&lt;=4")</f>
        <v>1</v>
      </c>
      <c r="O197">
        <f>SUMPRODUCT(1/COUNTIF(D197:G197,D197:G197))</f>
        <v>3</v>
      </c>
      <c r="P197" t="str">
        <f>IF(O197=4,"24-Way (4 Distinct)",IF(O197=3,"12-Way (1 Pair)",IF(O197=2,"6-Way / 4-Way","Straight (Quad)"))))</f>
        <v>12-Way (1 Pair)</v>
      </c>
      <c r="Q197">
        <f>SUMPRODUCT(COUNTIF(D198:G198,D197:G197))</f>
        <v>1</v>
      </c>
      <c r="R197">
        <f>AVERAGE(J197:J201)</f>
        <v>23</v>
      </c>
      <c r="S197">
        <f>AVERAGE(J197:J216)</f>
        <v>23</v>
      </c>
      <c r="T197">
        <f>R197-S197</f>
        <v>0</v>
      </c>
      <c r="U197" t="str">
        <f>IF(R197&gt;S197,"EXPANDING (HIGH BIAS)",IF(R197&lt;S197,"CONTRACTING (LOW BIAS)","NEUTRAL"))</f>
        <v>NEUTRAL</v>
      </c>
    </row>
    <row r="198">
      <c r="A198">
        <v>15765</v>
      </c>
      <c r="B198" t="str">
        <v>2026-08-31</v>
      </c>
      <c r="C198" t="str">
        <v>EVENING</v>
      </c>
      <c r="D198">
        <v>9</v>
      </c>
      <c r="E198">
        <v>9</v>
      </c>
      <c r="F198">
        <v>0</v>
      </c>
      <c r="G198">
        <v>0</v>
      </c>
      <c r="H198" t="str">
        <f>D198&amp;E198&amp;F198&amp;G198</f>
        <v>9900</v>
      </c>
      <c r="I198" t="str">
        <v>0099</v>
      </c>
      <c r="J198">
        <f>SUM(D198:G198)</f>
        <v>18</v>
      </c>
      <c r="K198">
        <f>SUMPRODUCT(MOD(D198:G198,2))</f>
        <v>2</v>
      </c>
      <c r="L198">
        <f>4-K198</f>
        <v>2</v>
      </c>
      <c r="M198">
        <f>COUNTIF(D198:G198,"&gt;=5")</f>
        <v>2</v>
      </c>
      <c r="N198">
        <f>COUNTIF(D198:G198,"&lt;=4")</f>
        <v>2</v>
      </c>
      <c r="O198">
        <f>SUMPRODUCT(1/COUNTIF(D198:G198,D198:G198))</f>
        <v>2</v>
      </c>
      <c r="P198" t="str">
        <f>IF(O198=4,"24-Way (4 Distinct)",IF(O198=3,"12-Way (1 Pair)",IF(O198=2,"6-Way / 4-Way","Straight (Quad)"))))</f>
        <v>6-Way (2 Pairs)</v>
      </c>
      <c r="Q198">
        <f>SUMPRODUCT(COUNTIF(D199:G199,D198:G198))</f>
        <v>0</v>
      </c>
      <c r="R198">
        <f>AVERAGE(J198:J202)</f>
        <v>18</v>
      </c>
      <c r="S198">
        <f>AVERAGE(J198:J217)</f>
        <v>18</v>
      </c>
      <c r="T198">
        <f>R198-S198</f>
        <v>0</v>
      </c>
      <c r="U198" t="str">
        <f>IF(R198&gt;S198,"EXPANDING (HIGH BIAS)",IF(R198&lt;S198,"CONTRACTING (LOW BIAS)","NEUTRAL"))</f>
        <v>NEUTRAL</v>
      </c>
    </row>
    <row r="199">
      <c r="A199">
        <v>15764</v>
      </c>
      <c r="B199" t="str">
        <v>2026-08-31</v>
      </c>
      <c r="C199" t="str">
        <v>AFTERNOON</v>
      </c>
      <c r="D199">
        <v>3</v>
      </c>
      <c r="E199">
        <v>6</v>
      </c>
      <c r="F199">
        <v>1</v>
      </c>
      <c r="G199">
        <v>8</v>
      </c>
      <c r="H199" t="str">
        <f>D199&amp;E199&amp;F199&amp;G199</f>
        <v>3618</v>
      </c>
      <c r="I199" t="str">
        <v>1368</v>
      </c>
      <c r="J199">
        <f>SUM(D199:G199)</f>
        <v>18</v>
      </c>
      <c r="K199">
        <f>SUMPRODUCT(MOD(D199:G199,2))</f>
        <v>2</v>
      </c>
      <c r="L199">
        <f>4-K199</f>
        <v>2</v>
      </c>
      <c r="M199">
        <f>COUNTIF(D199:G199,"&gt;=5")</f>
        <v>2</v>
      </c>
      <c r="N199">
        <f>COUNTIF(D199:G199,"&lt;=4")</f>
        <v>2</v>
      </c>
      <c r="O199">
        <f>SUMPRODUCT(1/COUNTIF(D199:G199,D199:G199))</f>
        <v>4</v>
      </c>
      <c r="P199" t="str">
        <f>IF(O199=4,"24-Way (4 Distinct)",IF(O199=3,"12-Way (1 Pair)",IF(O199=2,"6-Way / 4-Way","Straight (Quad)"))))</f>
        <v>24-Way (4 Distinct)</v>
      </c>
      <c r="Q199">
        <f>SUMPRODUCT(COUNTIF(D200:G200,D199:G199))</f>
        <v>2</v>
      </c>
      <c r="R199">
        <f>AVERAGE(J199:J203)</f>
        <v>18</v>
      </c>
      <c r="S199">
        <f>AVERAGE(J199:J218)</f>
        <v>18</v>
      </c>
      <c r="T199">
        <f>R199-S199</f>
        <v>0</v>
      </c>
      <c r="U199" t="str">
        <f>IF(R199&gt;S199,"EXPANDING (HIGH BIAS)",IF(R199&lt;S199,"CONTRACTING (LOW BIAS)","NEUTRAL"))</f>
        <v>NEUTRAL</v>
      </c>
    </row>
    <row r="200">
      <c r="A200">
        <v>15763</v>
      </c>
      <c r="B200" t="str">
        <v>2026-08-31</v>
      </c>
      <c r="C200" t="str">
        <v>MIDDAY</v>
      </c>
      <c r="D200">
        <v>0</v>
      </c>
      <c r="E200">
        <v>8</v>
      </c>
      <c r="F200">
        <v>4</v>
      </c>
      <c r="G200">
        <v>1</v>
      </c>
      <c r="H200" t="str">
        <f>D200&amp;E200&amp;F200&amp;G200</f>
        <v>0841</v>
      </c>
      <c r="I200" t="str">
        <v>0148</v>
      </c>
      <c r="J200">
        <f>SUM(D200:G200)</f>
        <v>13</v>
      </c>
      <c r="K200">
        <f>SUMPRODUCT(MOD(D200:G200,2))</f>
        <v>1</v>
      </c>
      <c r="L200">
        <f>4-K200</f>
        <v>3</v>
      </c>
      <c r="M200">
        <f>COUNTIF(D200:G200,"&gt;=5")</f>
        <v>1</v>
      </c>
      <c r="N200">
        <f>COUNTIF(D200:G200,"&lt;=4")</f>
        <v>3</v>
      </c>
      <c r="O200">
        <f>SUMPRODUCT(1/COUNTIF(D200:G200,D200:G200))</f>
        <v>4</v>
      </c>
      <c r="P200" t="str">
        <f>IF(O200=4,"24-Way (4 Distinct)",IF(O200=3,"12-Way (1 Pair)",IF(O200=2,"6-Way / 4-Way","Straight (Quad)"))))</f>
        <v>24-Way (4 Distinct)</v>
      </c>
      <c r="Q200">
        <f>SUMPRODUCT(COUNTIF(D201:G201,D200:G200))</f>
        <v>0</v>
      </c>
      <c r="R200">
        <f>AVERAGE(J200:J204)</f>
        <v>13</v>
      </c>
      <c r="S200">
        <f>AVERAGE(J200:J219)</f>
        <v>13</v>
      </c>
      <c r="T200">
        <f>R200-S200</f>
        <v>0</v>
      </c>
      <c r="U200" t="str">
        <f>IF(R200&gt;S200,"EXPANDING (HIGH BIAS)",IF(R200&lt;S200,"CONTRACTING (LOW BIAS)","NEUTRAL"))</f>
        <v>NEUTRAL</v>
      </c>
    </row>
    <row r="201">
      <c r="A201">
        <v>15762</v>
      </c>
      <c r="B201" t="str">
        <v>2026-08-31</v>
      </c>
      <c r="C201" t="str">
        <v>MORNING</v>
      </c>
      <c r="D201">
        <v>7</v>
      </c>
      <c r="E201">
        <v>7</v>
      </c>
      <c r="F201">
        <v>7</v>
      </c>
      <c r="G201">
        <v>6</v>
      </c>
      <c r="H201" t="str">
        <f>D201&amp;E201&amp;F201&amp;G201</f>
        <v>7776</v>
      </c>
      <c r="I201" t="str">
        <v>6777</v>
      </c>
      <c r="J201">
        <f>SUM(D201:G201)</f>
        <v>27</v>
      </c>
      <c r="K201">
        <f>SUMPRODUCT(MOD(D201:G201,2))</f>
        <v>3</v>
      </c>
      <c r="L201">
        <f>4-K201</f>
        <v>1</v>
      </c>
      <c r="M201">
        <f>COUNTIF(D201:G201,"&gt;=5")</f>
        <v>4</v>
      </c>
      <c r="N201">
        <f>COUNTIF(D201:G201,"&lt;=4")</f>
        <v>0</v>
      </c>
      <c r="O201">
        <f>SUMPRODUCT(1/COUNTIF(D201:G201,D201:G201))</f>
        <v>2</v>
      </c>
      <c r="P201" t="str">
        <f>IF(O201=4,"24-Way (4 Distinct)",IF(O201=3,"12-Way (1 Pair)",IF(O201=2,"6-Way / 4-Way","Straight (Quad)"))))</f>
        <v>4-Way (3-of-Kind)</v>
      </c>
      <c r="Q201">
        <f>SUMPRODUCT(COUNTIF(D202:G202,D201:G201))</f>
        <v>1</v>
      </c>
      <c r="R201">
        <f>AVERAGE(J201:J205)</f>
        <v>27</v>
      </c>
      <c r="S201">
        <f>AVERAGE(J201:J220)</f>
        <v>27</v>
      </c>
      <c r="T201">
        <f>R201-S201</f>
        <v>0</v>
      </c>
      <c r="U201" t="str">
        <f>IF(R201&gt;S201,"EXPANDING (HIGH BIAS)",IF(R201&lt;S201,"CONTRACTING (LOW BIAS)","NEUTRAL"))</f>
        <v>NEUTRAL</v>
      </c>
    </row>
    <row r="202">
      <c r="A202">
        <v>15761</v>
      </c>
      <c r="B202" t="str">
        <v>2026-08-30</v>
      </c>
      <c r="C202" t="str">
        <v>EVENING</v>
      </c>
      <c r="D202">
        <v>1</v>
      </c>
      <c r="E202">
        <v>6</v>
      </c>
      <c r="F202">
        <v>1</v>
      </c>
      <c r="G202">
        <v>9</v>
      </c>
      <c r="H202" t="str">
        <f>D202&amp;E202&amp;F202&amp;G202</f>
        <v>1619</v>
      </c>
      <c r="I202" t="str">
        <v>1169</v>
      </c>
      <c r="J202">
        <f>SUM(D202:G202)</f>
        <v>17</v>
      </c>
      <c r="K202">
        <f>SUMPRODUCT(MOD(D202:G202,2))</f>
        <v>3</v>
      </c>
      <c r="L202">
        <f>4-K202</f>
        <v>1</v>
      </c>
      <c r="M202">
        <f>COUNTIF(D202:G202,"&gt;=5")</f>
        <v>2</v>
      </c>
      <c r="N202">
        <f>COUNTIF(D202:G202,"&lt;=4")</f>
        <v>2</v>
      </c>
      <c r="O202">
        <f>SUMPRODUCT(1/COUNTIF(D202:G202,D202:G202))</f>
        <v>3</v>
      </c>
      <c r="P202" t="str">
        <f>IF(O202=4,"24-Way (4 Distinct)",IF(O202=3,"12-Way (1 Pair)",IF(O202=2,"6-Way / 4-Way","Straight (Quad)"))))</f>
        <v>12-Way (1 Pair)</v>
      </c>
      <c r="Q202">
        <f>SUMPRODUCT(COUNTIF(D203:G203,D202:G202))</f>
        <v>2</v>
      </c>
      <c r="R202">
        <f>AVERAGE(J202:J206)</f>
        <v>17</v>
      </c>
      <c r="S202">
        <f>AVERAGE(J202:J221)</f>
        <v>17</v>
      </c>
      <c r="T202">
        <f>R202-S202</f>
        <v>0</v>
      </c>
      <c r="U202" t="str">
        <f>IF(R202&gt;S202,"EXPANDING (HIGH BIAS)",IF(R202&lt;S202,"CONTRACTING (LOW BIAS)","NEUTRAL"))</f>
        <v>NEUTRAL</v>
      </c>
    </row>
    <row r="203">
      <c r="A203">
        <v>15760</v>
      </c>
      <c r="B203" t="str">
        <v>2026-08-30</v>
      </c>
      <c r="C203" t="str">
        <v>AFTERNOON</v>
      </c>
      <c r="D203">
        <v>2</v>
      </c>
      <c r="E203">
        <v>3</v>
      </c>
      <c r="F203">
        <v>4</v>
      </c>
      <c r="G203">
        <v>1</v>
      </c>
      <c r="H203" t="str">
        <f>D203&amp;E203&amp;F203&amp;G203</f>
        <v>2341</v>
      </c>
      <c r="I203" t="str">
        <v>1234</v>
      </c>
      <c r="J203">
        <f>SUM(D203:G203)</f>
        <v>10</v>
      </c>
      <c r="K203">
        <f>SUMPRODUCT(MOD(D203:G203,2))</f>
        <v>2</v>
      </c>
      <c r="L203">
        <f>4-K203</f>
        <v>2</v>
      </c>
      <c r="M203">
        <f>COUNTIF(D203:G203,"&gt;=5")</f>
        <v>0</v>
      </c>
      <c r="N203">
        <f>COUNTIF(D203:G203,"&lt;=4")</f>
        <v>4</v>
      </c>
      <c r="O203">
        <f>SUMPRODUCT(1/COUNTIF(D203:G203,D203:G203))</f>
        <v>4</v>
      </c>
      <c r="P203" t="str">
        <f>IF(O203=4,"24-Way (4 Distinct)",IF(O203=3,"12-Way (1 Pair)",IF(O203=2,"6-Way / 4-Way","Straight (Quad)"))))</f>
        <v>24-Way (4 Distinct)</v>
      </c>
      <c r="Q203">
        <f>SUMPRODUCT(COUNTIF(D204:G204,D203:G203))</f>
        <v>1</v>
      </c>
      <c r="R203">
        <f>AVERAGE(J203:J207)</f>
        <v>10</v>
      </c>
      <c r="S203">
        <f>AVERAGE(J203:J222)</f>
        <v>10</v>
      </c>
      <c r="T203">
        <f>R203-S203</f>
        <v>0</v>
      </c>
      <c r="U203" t="str">
        <f>IF(R203&gt;S203,"EXPANDING (HIGH BIAS)",IF(R203&lt;S203,"CONTRACTING (LOW BIAS)","NEUTRAL"))</f>
        <v>NEUTRAL</v>
      </c>
    </row>
    <row r="204">
      <c r="A204">
        <v>15759</v>
      </c>
      <c r="B204" t="str">
        <v>2026-08-30</v>
      </c>
      <c r="C204" t="str">
        <v>MIDDAY</v>
      </c>
      <c r="D204">
        <v>9</v>
      </c>
      <c r="E204">
        <v>2</v>
      </c>
      <c r="F204">
        <v>7</v>
      </c>
      <c r="G204">
        <v>7</v>
      </c>
      <c r="H204" t="str">
        <f>D204&amp;E204&amp;F204&amp;G204</f>
        <v>9277</v>
      </c>
      <c r="I204" t="str">
        <v>2779</v>
      </c>
      <c r="J204">
        <f>SUM(D204:G204)</f>
        <v>25</v>
      </c>
      <c r="K204">
        <f>SUMPRODUCT(MOD(D204:G204,2))</f>
        <v>3</v>
      </c>
      <c r="L204">
        <f>4-K204</f>
        <v>1</v>
      </c>
      <c r="M204">
        <f>COUNTIF(D204:G204,"&gt;=5")</f>
        <v>3</v>
      </c>
      <c r="N204">
        <f>COUNTIF(D204:G204,"&lt;=4")</f>
        <v>1</v>
      </c>
      <c r="O204">
        <f>SUMPRODUCT(1/COUNTIF(D204:G204,D204:G204))</f>
        <v>3</v>
      </c>
      <c r="P204" t="str">
        <f>IF(O204=4,"24-Way (4 Distinct)",IF(O204=3,"12-Way (1 Pair)",IF(O204=2,"6-Way / 4-Way","Straight (Quad)"))))</f>
        <v>12-Way (1 Pair)</v>
      </c>
      <c r="Q204">
        <f>SUMPRODUCT(COUNTIF(D205:G205,D204:G204))</f>
        <v>2</v>
      </c>
      <c r="R204">
        <f>AVERAGE(J204:J208)</f>
        <v>25</v>
      </c>
      <c r="S204">
        <f>AVERAGE(J204:J223)</f>
        <v>25</v>
      </c>
      <c r="T204">
        <f>R204-S204</f>
        <v>0</v>
      </c>
      <c r="U204" t="str">
        <f>IF(R204&gt;S204,"EXPANDING (HIGH BIAS)",IF(R204&lt;S204,"CONTRACTING (LOW BIAS)","NEUTRAL"))</f>
        <v>NEUTRAL</v>
      </c>
    </row>
    <row r="205">
      <c r="A205">
        <v>15758</v>
      </c>
      <c r="B205" t="str">
        <v>2026-08-30</v>
      </c>
      <c r="C205" t="str">
        <v>MORNING</v>
      </c>
      <c r="D205">
        <v>3</v>
      </c>
      <c r="E205">
        <v>1</v>
      </c>
      <c r="F205">
        <v>3</v>
      </c>
      <c r="G205">
        <v>7</v>
      </c>
      <c r="H205" t="str">
        <f>D205&amp;E205&amp;F205&amp;G205</f>
        <v>3137</v>
      </c>
      <c r="I205" t="str">
        <v>1337</v>
      </c>
      <c r="J205">
        <f>SUM(D205:G205)</f>
        <v>14</v>
      </c>
      <c r="K205">
        <f>SUMPRODUCT(MOD(D205:G205,2))</f>
        <v>4</v>
      </c>
      <c r="L205">
        <f>4-K205</f>
        <v>0</v>
      </c>
      <c r="M205">
        <f>COUNTIF(D205:G205,"&gt;=5")</f>
        <v>1</v>
      </c>
      <c r="N205">
        <f>COUNTIF(D205:G205,"&lt;=4")</f>
        <v>3</v>
      </c>
      <c r="O205">
        <f>SUMPRODUCT(1/COUNTIF(D205:G205,D205:G205))</f>
        <v>3</v>
      </c>
      <c r="P205" t="str">
        <f>IF(O205=4,"24-Way (4 Distinct)",IF(O205=3,"12-Way (1 Pair)",IF(O205=2,"6-Way / 4-Way","Straight (Quad)"))))</f>
        <v>12-Way (1 Pair)</v>
      </c>
      <c r="Q205">
        <f>SUMPRODUCT(COUNTIF(D206:G206,D205:G205))</f>
        <v>3</v>
      </c>
      <c r="R205">
        <f>AVERAGE(J205:J209)</f>
        <v>14</v>
      </c>
      <c r="S205">
        <f>AVERAGE(J205:J224)</f>
        <v>14</v>
      </c>
      <c r="T205">
        <f>R205-S205</f>
        <v>0</v>
      </c>
      <c r="U205" t="str">
        <f>IF(R205&gt;S205,"EXPANDING (HIGH BIAS)",IF(R205&lt;S205,"CONTRACTING (LOW BIAS)","NEUTRAL"))</f>
        <v>NEUTRAL</v>
      </c>
    </row>
    <row r="206">
      <c r="A206">
        <v>15757</v>
      </c>
      <c r="B206" t="str">
        <v>2026-08-29</v>
      </c>
      <c r="C206" t="str">
        <v>EVENING</v>
      </c>
      <c r="D206">
        <v>3</v>
      </c>
      <c r="E206">
        <v>9</v>
      </c>
      <c r="F206">
        <v>1</v>
      </c>
      <c r="G206">
        <v>9</v>
      </c>
      <c r="H206" t="str">
        <f>D206&amp;E206&amp;F206&amp;G206</f>
        <v>3919</v>
      </c>
      <c r="I206" t="str">
        <v>1399</v>
      </c>
      <c r="J206">
        <f>SUM(D206:G206)</f>
        <v>22</v>
      </c>
      <c r="K206">
        <f>SUMPRODUCT(MOD(D206:G206,2))</f>
        <v>4</v>
      </c>
      <c r="L206">
        <f>4-K206</f>
        <v>0</v>
      </c>
      <c r="M206">
        <f>COUNTIF(D206:G206,"&gt;=5")</f>
        <v>2</v>
      </c>
      <c r="N206">
        <f>COUNTIF(D206:G206,"&lt;=4")</f>
        <v>2</v>
      </c>
      <c r="O206">
        <f>SUMPRODUCT(1/COUNTIF(D206:G206,D206:G206))</f>
        <v>3</v>
      </c>
      <c r="P206" t="str">
        <f>IF(O206=4,"24-Way (4 Distinct)",IF(O206=3,"12-Way (1 Pair)",IF(O206=2,"6-Way / 4-Way","Straight (Quad)"))))</f>
        <v>12-Way (1 Pair)</v>
      </c>
      <c r="Q206">
        <f>SUMPRODUCT(COUNTIF(D207:G207,D206:G206))</f>
        <v>0</v>
      </c>
      <c r="R206">
        <f>AVERAGE(J206:J210)</f>
        <v>22</v>
      </c>
      <c r="S206">
        <f>AVERAGE(J206:J225)</f>
        <v>22</v>
      </c>
      <c r="T206">
        <f>R206-S206</f>
        <v>0</v>
      </c>
      <c r="U206" t="str">
        <f>IF(R206&gt;S206,"EXPANDING (HIGH BIAS)",IF(R206&lt;S206,"CONTRACTING (LOW BIAS)","NEUTRAL"))</f>
        <v>NEUTRAL</v>
      </c>
    </row>
    <row r="207">
      <c r="A207">
        <v>15756</v>
      </c>
      <c r="B207" t="str">
        <v>2026-08-29</v>
      </c>
      <c r="C207" t="str">
        <v>AFTERNOON</v>
      </c>
      <c r="D207">
        <v>4</v>
      </c>
      <c r="E207">
        <v>0</v>
      </c>
      <c r="F207">
        <v>2</v>
      </c>
      <c r="G207">
        <v>0</v>
      </c>
      <c r="H207" t="str">
        <f>D207&amp;E207&amp;F207&amp;G207</f>
        <v>4020</v>
      </c>
      <c r="I207" t="str">
        <v>0024</v>
      </c>
      <c r="J207">
        <f>SUM(D207:G207)</f>
        <v>6</v>
      </c>
      <c r="K207">
        <f>SUMPRODUCT(MOD(D207:G207,2))</f>
        <v>0</v>
      </c>
      <c r="L207">
        <f>4-K207</f>
        <v>4</v>
      </c>
      <c r="M207">
        <f>COUNTIF(D207:G207,"&gt;=5")</f>
        <v>0</v>
      </c>
      <c r="N207">
        <f>COUNTIF(D207:G207,"&lt;=4")</f>
        <v>4</v>
      </c>
      <c r="O207">
        <f>SUMPRODUCT(1/COUNTIF(D207:G207,D207:G207))</f>
        <v>3</v>
      </c>
      <c r="P207" t="str">
        <f>IF(O207=4,"24-Way (4 Distinct)",IF(O207=3,"12-Way (1 Pair)",IF(O207=2,"6-Way / 4-Way","Straight (Quad)"))))</f>
        <v>12-Way (1 Pair)</v>
      </c>
      <c r="Q207">
        <f>SUMPRODUCT(COUNTIF(D208:G208,D207:G207))</f>
        <v>3</v>
      </c>
      <c r="R207">
        <f>AVERAGE(J207:J211)</f>
        <v>6</v>
      </c>
      <c r="S207">
        <f>AVERAGE(J207:J226)</f>
        <v>6</v>
      </c>
      <c r="T207">
        <f>R207-S207</f>
        <v>0</v>
      </c>
      <c r="U207" t="str">
        <f>IF(R207&gt;S207,"EXPANDING (HIGH BIAS)",IF(R207&lt;S207,"CONTRACTING (LOW BIAS)","NEUTRAL"))</f>
        <v>NEUTRAL</v>
      </c>
    </row>
    <row r="208">
      <c r="A208">
        <v>15755</v>
      </c>
      <c r="B208" t="str">
        <v>2026-08-29</v>
      </c>
      <c r="C208" t="str">
        <v>MIDDAY</v>
      </c>
      <c r="D208">
        <v>5</v>
      </c>
      <c r="E208">
        <v>2</v>
      </c>
      <c r="F208">
        <v>0</v>
      </c>
      <c r="G208">
        <v>8</v>
      </c>
      <c r="H208" t="str">
        <f>D208&amp;E208&amp;F208&amp;G208</f>
        <v>5208</v>
      </c>
      <c r="I208" t="str">
        <v>0258</v>
      </c>
      <c r="J208">
        <f>SUM(D208:G208)</f>
        <v>15</v>
      </c>
      <c r="K208">
        <f>SUMPRODUCT(MOD(D208:G208,2))</f>
        <v>1</v>
      </c>
      <c r="L208">
        <f>4-K208</f>
        <v>3</v>
      </c>
      <c r="M208">
        <f>COUNTIF(D208:G208,"&gt;=5")</f>
        <v>2</v>
      </c>
      <c r="N208">
        <f>COUNTIF(D208:G208,"&lt;=4")</f>
        <v>2</v>
      </c>
      <c r="O208">
        <f>SUMPRODUCT(1/COUNTIF(D208:G208,D208:G208))</f>
        <v>4</v>
      </c>
      <c r="P208" t="str">
        <f>IF(O208=4,"24-Way (4 Distinct)",IF(O208=3,"12-Way (1 Pair)",IF(O208=2,"6-Way / 4-Way","Straight (Quad)"))))</f>
        <v>24-Way (4 Distinct)</v>
      </c>
      <c r="Q208">
        <f>SUMPRODUCT(COUNTIF(D209:G209,D208:G208))</f>
        <v>2</v>
      </c>
      <c r="R208">
        <f>AVERAGE(J208:J212)</f>
        <v>15</v>
      </c>
      <c r="S208">
        <f>AVERAGE(J208:J227)</f>
        <v>15</v>
      </c>
      <c r="T208">
        <f>R208-S208</f>
        <v>0</v>
      </c>
      <c r="U208" t="str">
        <f>IF(R208&gt;S208,"EXPANDING (HIGH BIAS)",IF(R208&lt;S208,"CONTRACTING (LOW BIAS)","NEUTRAL"))</f>
        <v>NEUTRAL</v>
      </c>
    </row>
    <row r="209">
      <c r="A209">
        <v>15754</v>
      </c>
      <c r="B209" t="str">
        <v>2026-08-29</v>
      </c>
      <c r="C209" t="str">
        <v>MORNING</v>
      </c>
      <c r="D209">
        <v>8</v>
      </c>
      <c r="E209">
        <v>3</v>
      </c>
      <c r="F209">
        <v>2</v>
      </c>
      <c r="G209">
        <v>3</v>
      </c>
      <c r="H209" t="str">
        <f>D209&amp;E209&amp;F209&amp;G209</f>
        <v>8323</v>
      </c>
      <c r="I209" t="str">
        <v>2338</v>
      </c>
      <c r="J209">
        <f>SUM(D209:G209)</f>
        <v>16</v>
      </c>
      <c r="K209">
        <f>SUMPRODUCT(MOD(D209:G209,2))</f>
        <v>2</v>
      </c>
      <c r="L209">
        <f>4-K209</f>
        <v>2</v>
      </c>
      <c r="M209">
        <f>COUNTIF(D209:G209,"&gt;=5")</f>
        <v>1</v>
      </c>
      <c r="N209">
        <f>COUNTIF(D209:G209,"&lt;=4")</f>
        <v>3</v>
      </c>
      <c r="O209">
        <f>SUMPRODUCT(1/COUNTIF(D209:G209,D209:G209))</f>
        <v>3</v>
      </c>
      <c r="P209" t="str">
        <f>IF(O209=4,"24-Way (4 Distinct)",IF(O209=3,"12-Way (1 Pair)",IF(O209=2,"6-Way / 4-Way","Straight (Quad)"))))</f>
        <v>12-Way (1 Pair)</v>
      </c>
      <c r="Q209">
        <f>SUMPRODUCT(COUNTIF(D210:G210,D209:G209))</f>
        <v>1</v>
      </c>
      <c r="R209">
        <f>AVERAGE(J209:J213)</f>
        <v>16</v>
      </c>
      <c r="S209">
        <f>AVERAGE(J209:J228)</f>
        <v>16</v>
      </c>
      <c r="T209">
        <f>R209-S209</f>
        <v>0</v>
      </c>
      <c r="U209" t="str">
        <f>IF(R209&gt;S209,"EXPANDING (HIGH BIAS)",IF(R209&lt;S209,"CONTRACTING (LOW BIAS)","NEUTRAL"))</f>
        <v>NEUTRAL</v>
      </c>
    </row>
    <row r="210">
      <c r="A210">
        <v>15753</v>
      </c>
      <c r="B210" t="str">
        <v>2026-08-28</v>
      </c>
      <c r="C210" t="str">
        <v>EVENING</v>
      </c>
      <c r="D210">
        <v>2</v>
      </c>
      <c r="E210">
        <v>7</v>
      </c>
      <c r="F210">
        <v>1</v>
      </c>
      <c r="G210">
        <v>9</v>
      </c>
      <c r="H210" t="str">
        <f>D210&amp;E210&amp;F210&amp;G210</f>
        <v>2719</v>
      </c>
      <c r="I210" t="str">
        <v>1279</v>
      </c>
      <c r="J210">
        <f>SUM(D210:G210)</f>
        <v>19</v>
      </c>
      <c r="K210">
        <f>SUMPRODUCT(MOD(D210:G210,2))</f>
        <v>3</v>
      </c>
      <c r="L210">
        <f>4-K210</f>
        <v>1</v>
      </c>
      <c r="M210">
        <f>COUNTIF(D210:G210,"&gt;=5")</f>
        <v>2</v>
      </c>
      <c r="N210">
        <f>COUNTIF(D210:G210,"&lt;=4")</f>
        <v>2</v>
      </c>
      <c r="O210">
        <f>SUMPRODUCT(1/COUNTIF(D210:G210,D210:G210))</f>
        <v>4</v>
      </c>
      <c r="P210" t="str">
        <f>IF(O210=4,"24-Way (4 Distinct)",IF(O210=3,"12-Way (1 Pair)",IF(O210=2,"6-Way / 4-Way","Straight (Quad)"))))</f>
        <v>24-Way (4 Distinct)</v>
      </c>
      <c r="Q210">
        <f>SUMPRODUCT(COUNTIF(D211:G211,D210:G210))</f>
        <v>1</v>
      </c>
      <c r="R210">
        <f>AVERAGE(J210:J214)</f>
        <v>19</v>
      </c>
      <c r="S210">
        <f>AVERAGE(J210:J229)</f>
        <v>19</v>
      </c>
      <c r="T210">
        <f>R210-S210</f>
        <v>0</v>
      </c>
      <c r="U210" t="str">
        <f>IF(R210&gt;S210,"EXPANDING (HIGH BIAS)",IF(R210&lt;S210,"CONTRACTING (LOW BIAS)","NEUTRAL"))</f>
        <v>NEUTRAL</v>
      </c>
    </row>
    <row r="211">
      <c r="A211">
        <v>15752</v>
      </c>
      <c r="B211" t="str">
        <v>2026-08-28</v>
      </c>
      <c r="C211" t="str">
        <v>AFTERNOON</v>
      </c>
      <c r="D211">
        <v>0</v>
      </c>
      <c r="E211">
        <v>5</v>
      </c>
      <c r="F211">
        <v>6</v>
      </c>
      <c r="G211">
        <v>7</v>
      </c>
      <c r="H211" t="str">
        <f>D211&amp;E211&amp;F211&amp;G211</f>
        <v>0567</v>
      </c>
      <c r="I211" t="str">
        <v>0567</v>
      </c>
      <c r="J211">
        <f>SUM(D211:G211)</f>
        <v>18</v>
      </c>
      <c r="K211">
        <f>SUMPRODUCT(MOD(D211:G211,2))</f>
        <v>2</v>
      </c>
      <c r="L211">
        <f>4-K211</f>
        <v>2</v>
      </c>
      <c r="M211">
        <f>COUNTIF(D211:G211,"&gt;=5")</f>
        <v>3</v>
      </c>
      <c r="N211">
        <f>COUNTIF(D211:G211,"&lt;=4")</f>
        <v>1</v>
      </c>
      <c r="O211">
        <f>SUMPRODUCT(1/COUNTIF(D211:G211,D211:G211))</f>
        <v>4</v>
      </c>
      <c r="P211" t="str">
        <f>IF(O211=4,"24-Way (4 Distinct)",IF(O211=3,"12-Way (1 Pair)",IF(O211=2,"6-Way / 4-Way","Straight (Quad)"))))</f>
        <v>24-Way (4 Distinct)</v>
      </c>
      <c r="Q211">
        <f>SUMPRODUCT(COUNTIF(D212:G212,D211:G211))</f>
        <v>1</v>
      </c>
      <c r="R211">
        <f>AVERAGE(J211:J215)</f>
        <v>18</v>
      </c>
      <c r="S211">
        <f>AVERAGE(J211:J230)</f>
        <v>18</v>
      </c>
      <c r="T211">
        <f>R211-S211</f>
        <v>0</v>
      </c>
      <c r="U211" t="str">
        <f>IF(R211&gt;S211,"EXPANDING (HIGH BIAS)",IF(R211&lt;S211,"CONTRACTING (LOW BIAS)","NEUTRAL"))</f>
        <v>NEUTRAL</v>
      </c>
    </row>
    <row r="212">
      <c r="A212">
        <v>15751</v>
      </c>
      <c r="B212" t="str">
        <v>2026-08-28</v>
      </c>
      <c r="C212" t="str">
        <v>MIDDAY</v>
      </c>
      <c r="D212">
        <v>7</v>
      </c>
      <c r="E212">
        <v>2</v>
      </c>
      <c r="F212">
        <v>7</v>
      </c>
      <c r="G212">
        <v>2</v>
      </c>
      <c r="H212" t="str">
        <f>D212&amp;E212&amp;F212&amp;G212</f>
        <v>7272</v>
      </c>
      <c r="I212" t="str">
        <v>2277</v>
      </c>
      <c r="J212">
        <f>SUM(D212:G212)</f>
        <v>18</v>
      </c>
      <c r="K212">
        <f>SUMPRODUCT(MOD(D212:G212,2))</f>
        <v>2</v>
      </c>
      <c r="L212">
        <f>4-K212</f>
        <v>2</v>
      </c>
      <c r="M212">
        <f>COUNTIF(D212:G212,"&gt;=5")</f>
        <v>2</v>
      </c>
      <c r="N212">
        <f>COUNTIF(D212:G212,"&lt;=4")</f>
        <v>2</v>
      </c>
      <c r="O212">
        <f>SUMPRODUCT(1/COUNTIF(D212:G212,D212:G212))</f>
        <v>2</v>
      </c>
      <c r="P212" t="str">
        <f>IF(O212=4,"24-Way (4 Distinct)",IF(O212=3,"12-Way (1 Pair)",IF(O212=2,"6-Way / 4-Way","Straight (Quad)"))))</f>
        <v>6-Way (2 Pairs)</v>
      </c>
      <c r="Q212">
        <f>SUMPRODUCT(COUNTIF(D213:G213,D212:G212))</f>
        <v>2</v>
      </c>
      <c r="R212">
        <f>AVERAGE(J212:J216)</f>
        <v>18</v>
      </c>
      <c r="S212">
        <f>AVERAGE(J212:J231)</f>
        <v>18</v>
      </c>
      <c r="T212">
        <f>R212-S212</f>
        <v>0</v>
      </c>
      <c r="U212" t="str">
        <f>IF(R212&gt;S212,"EXPANDING (HIGH BIAS)",IF(R212&lt;S212,"CONTRACTING (LOW BIAS)","NEUTRAL"))</f>
        <v>NEUTRAL</v>
      </c>
    </row>
    <row r="213">
      <c r="A213">
        <v>15750</v>
      </c>
      <c r="B213" t="str">
        <v>2026-08-28</v>
      </c>
      <c r="C213" t="str">
        <v>MORNING</v>
      </c>
      <c r="D213">
        <v>4</v>
      </c>
      <c r="E213">
        <v>7</v>
      </c>
      <c r="F213">
        <v>8</v>
      </c>
      <c r="G213">
        <v>0</v>
      </c>
      <c r="H213" t="str">
        <f>D213&amp;E213&amp;F213&amp;G213</f>
        <v>4780</v>
      </c>
      <c r="I213" t="str">
        <v>0478</v>
      </c>
      <c r="J213">
        <f>SUM(D213:G213)</f>
        <v>19</v>
      </c>
      <c r="K213">
        <f>SUMPRODUCT(MOD(D213:G213,2))</f>
        <v>1</v>
      </c>
      <c r="L213">
        <f>4-K213</f>
        <v>3</v>
      </c>
      <c r="M213">
        <f>COUNTIF(D213:G213,"&gt;=5")</f>
        <v>2</v>
      </c>
      <c r="N213">
        <f>COUNTIF(D213:G213,"&lt;=4")</f>
        <v>2</v>
      </c>
      <c r="O213">
        <f>SUMPRODUCT(1/COUNTIF(D213:G213,D213:G213))</f>
        <v>4</v>
      </c>
      <c r="P213" t="str">
        <f>IF(O213=4,"24-Way (4 Distinct)",IF(O213=3,"12-Way (1 Pair)",IF(O213=2,"6-Way / 4-Way","Straight (Quad)"))))</f>
        <v>24-Way (4 Distinct)</v>
      </c>
      <c r="Q213">
        <f>SUMPRODUCT(COUNTIF(D214:G214,D213:G213))</f>
        <v>2</v>
      </c>
      <c r="R213">
        <f>AVERAGE(J213:J217)</f>
        <v>19</v>
      </c>
      <c r="S213">
        <f>AVERAGE(J213:J232)</f>
        <v>19</v>
      </c>
      <c r="T213">
        <f>R213-S213</f>
        <v>0</v>
      </c>
      <c r="U213" t="str">
        <f>IF(R213&gt;S213,"EXPANDING (HIGH BIAS)",IF(R213&lt;S213,"CONTRACTING (LOW BIAS)","NEUTRAL"))</f>
        <v>NEUTRAL</v>
      </c>
    </row>
    <row r="214">
      <c r="A214">
        <v>15749</v>
      </c>
      <c r="B214" t="str">
        <v>2026-08-27</v>
      </c>
      <c r="C214" t="str">
        <v>EVENING</v>
      </c>
      <c r="D214">
        <v>7</v>
      </c>
      <c r="E214">
        <v>0</v>
      </c>
      <c r="F214">
        <v>7</v>
      </c>
      <c r="G214">
        <v>0</v>
      </c>
      <c r="H214" t="str">
        <f>D214&amp;E214&amp;F214&amp;G214</f>
        <v>7070</v>
      </c>
      <c r="I214" t="str">
        <v>0077</v>
      </c>
      <c r="J214">
        <f>SUM(D214:G214)</f>
        <v>14</v>
      </c>
      <c r="K214">
        <f>SUMPRODUCT(MOD(D214:G214,2))</f>
        <v>2</v>
      </c>
      <c r="L214">
        <f>4-K214</f>
        <v>2</v>
      </c>
      <c r="M214">
        <f>COUNTIF(D214:G214,"&gt;=5")</f>
        <v>2</v>
      </c>
      <c r="N214">
        <f>COUNTIF(D214:G214,"&lt;=4")</f>
        <v>2</v>
      </c>
      <c r="O214">
        <f>SUMPRODUCT(1/COUNTIF(D214:G214,D214:G214))</f>
        <v>2</v>
      </c>
      <c r="P214" t="str">
        <f>IF(O214=4,"24-Way (4 Distinct)",IF(O214=3,"12-Way (1 Pair)",IF(O214=2,"6-Way / 4-Way","Straight (Quad)"))))</f>
        <v>6-Way (2 Pairs)</v>
      </c>
      <c r="Q214">
        <f>SUMPRODUCT(COUNTIF(D215:G215,D214:G214))</f>
        <v>0</v>
      </c>
      <c r="R214">
        <f>AVERAGE(J214:J218)</f>
        <v>14</v>
      </c>
      <c r="S214">
        <f>AVERAGE(J214:J233)</f>
        <v>14</v>
      </c>
      <c r="T214">
        <f>R214-S214</f>
        <v>0</v>
      </c>
      <c r="U214" t="str">
        <f>IF(R214&gt;S214,"EXPANDING (HIGH BIAS)",IF(R214&lt;S214,"CONTRACTING (LOW BIAS)","NEUTRAL"))</f>
        <v>NEUTRAL</v>
      </c>
    </row>
    <row r="215">
      <c r="A215">
        <v>15748</v>
      </c>
      <c r="B215" t="str">
        <v>2026-08-27</v>
      </c>
      <c r="C215" t="str">
        <v>AFTERNOON</v>
      </c>
      <c r="D215">
        <v>2</v>
      </c>
      <c r="E215">
        <v>9</v>
      </c>
      <c r="F215">
        <v>8</v>
      </c>
      <c r="G215">
        <v>6</v>
      </c>
      <c r="H215" t="str">
        <f>D215&amp;E215&amp;F215&amp;G215</f>
        <v>2986</v>
      </c>
      <c r="I215" t="str">
        <v>2689</v>
      </c>
      <c r="J215">
        <f>SUM(D215:G215)</f>
        <v>25</v>
      </c>
      <c r="K215">
        <f>SUMPRODUCT(MOD(D215:G215,2))</f>
        <v>1</v>
      </c>
      <c r="L215">
        <f>4-K215</f>
        <v>3</v>
      </c>
      <c r="M215">
        <f>COUNTIF(D215:G215,"&gt;=5")</f>
        <v>3</v>
      </c>
      <c r="N215">
        <f>COUNTIF(D215:G215,"&lt;=4")</f>
        <v>1</v>
      </c>
      <c r="O215">
        <f>SUMPRODUCT(1/COUNTIF(D215:G215,D215:G215))</f>
        <v>4</v>
      </c>
      <c r="P215" t="str">
        <f>IF(O215=4,"24-Way (4 Distinct)",IF(O215=3,"12-Way (1 Pair)",IF(O215=2,"6-Way / 4-Way","Straight (Quad)"))))</f>
        <v>24-Way (4 Distinct)</v>
      </c>
      <c r="Q215">
        <f>SUMPRODUCT(COUNTIF(D216:G216,D215:G215))</f>
        <v>1</v>
      </c>
      <c r="R215">
        <f>AVERAGE(J215:J219)</f>
        <v>25</v>
      </c>
      <c r="S215">
        <f>AVERAGE(J215:J234)</f>
        <v>25</v>
      </c>
      <c r="T215">
        <f>R215-S215</f>
        <v>0</v>
      </c>
      <c r="U215" t="str">
        <f>IF(R215&gt;S215,"EXPANDING (HIGH BIAS)",IF(R215&lt;S215,"CONTRACTING (LOW BIAS)","NEUTRAL"))</f>
        <v>NEUTRAL</v>
      </c>
    </row>
    <row r="216">
      <c r="A216">
        <v>15747</v>
      </c>
      <c r="B216" t="str">
        <v>2026-08-27</v>
      </c>
      <c r="C216" t="str">
        <v>MIDDAY</v>
      </c>
      <c r="D216">
        <v>9</v>
      </c>
      <c r="E216">
        <v>3</v>
      </c>
      <c r="F216">
        <v>9</v>
      </c>
      <c r="G216">
        <v>0</v>
      </c>
      <c r="H216" t="str">
        <f>D216&amp;E216&amp;F216&amp;G216</f>
        <v>9390</v>
      </c>
      <c r="I216" t="str">
        <v>0399</v>
      </c>
      <c r="J216">
        <f>SUM(D216:G216)</f>
        <v>21</v>
      </c>
      <c r="K216">
        <f>SUMPRODUCT(MOD(D216:G216,2))</f>
        <v>3</v>
      </c>
      <c r="L216">
        <f>4-K216</f>
        <v>1</v>
      </c>
      <c r="M216">
        <f>COUNTIF(D216:G216,"&gt;=5")</f>
        <v>2</v>
      </c>
      <c r="N216">
        <f>COUNTIF(D216:G216,"&lt;=4")</f>
        <v>2</v>
      </c>
      <c r="O216">
        <f>SUMPRODUCT(1/COUNTIF(D216:G216,D216:G216))</f>
        <v>3</v>
      </c>
      <c r="P216" t="str">
        <f>IF(O216=4,"24-Way (4 Distinct)",IF(O216=3,"12-Way (1 Pair)",IF(O216=2,"6-Way / 4-Way","Straight (Quad)"))))</f>
        <v>12-Way (1 Pair)</v>
      </c>
      <c r="Q216">
        <f>SUMPRODUCT(COUNTIF(D217:G217,D216:G216))</f>
        <v>1</v>
      </c>
      <c r="R216">
        <f>AVERAGE(J216:J220)</f>
        <v>21</v>
      </c>
      <c r="S216">
        <f>AVERAGE(J216:J235)</f>
        <v>21</v>
      </c>
      <c r="T216">
        <f>R216-S216</f>
        <v>0</v>
      </c>
      <c r="U216" t="str">
        <f>IF(R216&gt;S216,"EXPANDING (HIGH BIAS)",IF(R216&lt;S216,"CONTRACTING (LOW BIAS)","NEUTRAL"))</f>
        <v>NEUTRAL</v>
      </c>
    </row>
    <row r="217">
      <c r="A217">
        <v>15746</v>
      </c>
      <c r="B217" t="str">
        <v>2026-08-27</v>
      </c>
      <c r="C217" t="str">
        <v>MORNING</v>
      </c>
      <c r="D217">
        <v>7</v>
      </c>
      <c r="E217">
        <v>4</v>
      </c>
      <c r="F217">
        <v>3</v>
      </c>
      <c r="G217">
        <v>1</v>
      </c>
      <c r="H217" t="str">
        <f>D217&amp;E217&amp;F217&amp;G217</f>
        <v>7431</v>
      </c>
      <c r="I217" t="str">
        <v>1347</v>
      </c>
      <c r="J217">
        <f>SUM(D217:G217)</f>
        <v>15</v>
      </c>
      <c r="K217">
        <f>SUMPRODUCT(MOD(D217:G217,2))</f>
        <v>3</v>
      </c>
      <c r="L217">
        <f>4-K217</f>
        <v>1</v>
      </c>
      <c r="M217">
        <f>COUNTIF(D217:G217,"&gt;=5")</f>
        <v>1</v>
      </c>
      <c r="N217">
        <f>COUNTIF(D217:G217,"&lt;=4")</f>
        <v>3</v>
      </c>
      <c r="O217">
        <f>SUMPRODUCT(1/COUNTIF(D217:G217,D217:G217))</f>
        <v>4</v>
      </c>
      <c r="P217" t="str">
        <f>IF(O217=4,"24-Way (4 Distinct)",IF(O217=3,"12-Way (1 Pair)",IF(O217=2,"6-Way / 4-Way","Straight (Quad)"))))</f>
        <v>24-Way (4 Distinct)</v>
      </c>
      <c r="Q217">
        <f>SUMPRODUCT(COUNTIF(D218:G218,D217:G217))</f>
        <v>2</v>
      </c>
      <c r="R217">
        <f>AVERAGE(J217:J221)</f>
        <v>15</v>
      </c>
      <c r="S217">
        <f>AVERAGE(J217:J236)</f>
        <v>15</v>
      </c>
      <c r="T217">
        <f>R217-S217</f>
        <v>0</v>
      </c>
      <c r="U217" t="str">
        <f>IF(R217&gt;S217,"EXPANDING (HIGH BIAS)",IF(R217&lt;S217,"CONTRACTING (LOW BIAS)","NEUTRAL"))</f>
        <v>NEUTRAL</v>
      </c>
    </row>
    <row r="218">
      <c r="A218">
        <v>15745</v>
      </c>
      <c r="B218" t="str">
        <v>2026-08-26</v>
      </c>
      <c r="C218" t="str">
        <v>EVENING</v>
      </c>
      <c r="D218">
        <v>3</v>
      </c>
      <c r="E218">
        <v>5</v>
      </c>
      <c r="F218">
        <v>7</v>
      </c>
      <c r="G218">
        <v>8</v>
      </c>
      <c r="H218" t="str">
        <f>D218&amp;E218&amp;F218&amp;G218</f>
        <v>3578</v>
      </c>
      <c r="I218" t="str">
        <v>3578</v>
      </c>
      <c r="J218">
        <f>SUM(D218:G218)</f>
        <v>23</v>
      </c>
      <c r="K218">
        <f>SUMPRODUCT(MOD(D218:G218,2))</f>
        <v>3</v>
      </c>
      <c r="L218">
        <f>4-K218</f>
        <v>1</v>
      </c>
      <c r="M218">
        <f>COUNTIF(D218:G218,"&gt;=5")</f>
        <v>3</v>
      </c>
      <c r="N218">
        <f>COUNTIF(D218:G218,"&lt;=4")</f>
        <v>1</v>
      </c>
      <c r="O218">
        <f>SUMPRODUCT(1/COUNTIF(D218:G218,D218:G218))</f>
        <v>4</v>
      </c>
      <c r="P218" t="str">
        <f>IF(O218=4,"24-Way (4 Distinct)",IF(O218=3,"12-Way (1 Pair)",IF(O218=2,"6-Way / 4-Way","Straight (Quad)"))))</f>
        <v>24-Way (4 Distinct)</v>
      </c>
      <c r="Q218">
        <f>SUMPRODUCT(COUNTIF(D219:G219,D218:G218))</f>
        <v>2</v>
      </c>
      <c r="R218">
        <f>AVERAGE(J218:J222)</f>
        <v>23</v>
      </c>
      <c r="S218">
        <f>AVERAGE(J218:J237)</f>
        <v>23</v>
      </c>
      <c r="T218">
        <f>R218-S218</f>
        <v>0</v>
      </c>
      <c r="U218" t="str">
        <f>IF(R218&gt;S218,"EXPANDING (HIGH BIAS)",IF(R218&lt;S218,"CONTRACTING (LOW BIAS)","NEUTRAL"))</f>
        <v>NEUTRAL</v>
      </c>
    </row>
    <row r="219">
      <c r="A219">
        <v>15744</v>
      </c>
      <c r="B219" t="str">
        <v>2026-08-26</v>
      </c>
      <c r="C219" t="str">
        <v>AFTERNOON</v>
      </c>
      <c r="D219">
        <v>7</v>
      </c>
      <c r="E219">
        <v>3</v>
      </c>
      <c r="F219">
        <v>9</v>
      </c>
      <c r="G219">
        <v>6</v>
      </c>
      <c r="H219" t="str">
        <f>D219&amp;E219&amp;F219&amp;G219</f>
        <v>7396</v>
      </c>
      <c r="I219" t="str">
        <v>3679</v>
      </c>
      <c r="J219">
        <f>SUM(D219:G219)</f>
        <v>25</v>
      </c>
      <c r="K219">
        <f>SUMPRODUCT(MOD(D219:G219,2))</f>
        <v>3</v>
      </c>
      <c r="L219">
        <f>4-K219</f>
        <v>1</v>
      </c>
      <c r="M219">
        <f>COUNTIF(D219:G219,"&gt;=5")</f>
        <v>3</v>
      </c>
      <c r="N219">
        <f>COUNTIF(D219:G219,"&lt;=4")</f>
        <v>1</v>
      </c>
      <c r="O219">
        <f>SUMPRODUCT(1/COUNTIF(D219:G219,D219:G219))</f>
        <v>4</v>
      </c>
      <c r="P219" t="str">
        <f>IF(O219=4,"24-Way (4 Distinct)",IF(O219=3,"12-Way (1 Pair)",IF(O219=2,"6-Way / 4-Way","Straight (Quad)"))))</f>
        <v>24-Way (4 Distinct)</v>
      </c>
      <c r="Q219">
        <f>SUMPRODUCT(COUNTIF(D220:G220,D219:G219))</f>
        <v>1</v>
      </c>
      <c r="R219">
        <f>AVERAGE(J219:J223)</f>
        <v>25</v>
      </c>
      <c r="S219">
        <f>AVERAGE(J219:J238)</f>
        <v>25</v>
      </c>
      <c r="T219">
        <f>R219-S219</f>
        <v>0</v>
      </c>
      <c r="U219" t="str">
        <f>IF(R219&gt;S219,"EXPANDING (HIGH BIAS)",IF(R219&lt;S219,"CONTRACTING (LOW BIAS)","NEUTRAL"))</f>
        <v>NEUTRAL</v>
      </c>
    </row>
    <row r="220">
      <c r="A220">
        <v>15743</v>
      </c>
      <c r="B220" t="str">
        <v>2026-08-26</v>
      </c>
      <c r="C220" t="str">
        <v>MIDDAY</v>
      </c>
      <c r="D220">
        <v>9</v>
      </c>
      <c r="E220">
        <v>0</v>
      </c>
      <c r="F220">
        <v>2</v>
      </c>
      <c r="G220">
        <v>0</v>
      </c>
      <c r="H220" t="str">
        <f>D220&amp;E220&amp;F220&amp;G220</f>
        <v>9020</v>
      </c>
      <c r="I220" t="str">
        <v>0029</v>
      </c>
      <c r="J220">
        <f>SUM(D220:G220)</f>
        <v>11</v>
      </c>
      <c r="K220">
        <f>SUMPRODUCT(MOD(D220:G220,2))</f>
        <v>1</v>
      </c>
      <c r="L220">
        <f>4-K220</f>
        <v>3</v>
      </c>
      <c r="M220">
        <f>COUNTIF(D220:G220,"&gt;=5")</f>
        <v>1</v>
      </c>
      <c r="N220">
        <f>COUNTIF(D220:G220,"&lt;=4")</f>
        <v>3</v>
      </c>
      <c r="O220">
        <f>SUMPRODUCT(1/COUNTIF(D220:G220,D220:G220))</f>
        <v>3</v>
      </c>
      <c r="P220" t="str">
        <f>IF(O220=4,"24-Way (4 Distinct)",IF(O220=3,"12-Way (1 Pair)",IF(O220=2,"6-Way / 4-Way","Straight (Quad)"))))</f>
        <v>12-Way (1 Pair)</v>
      </c>
      <c r="Q220">
        <f>SUMPRODUCT(COUNTIF(D221:G221,D220:G220))</f>
        <v>2</v>
      </c>
      <c r="R220">
        <f>AVERAGE(J220:J224)</f>
        <v>11</v>
      </c>
      <c r="S220">
        <f>AVERAGE(J220:J239)</f>
        <v>11</v>
      </c>
      <c r="T220">
        <f>R220-S220</f>
        <v>0</v>
      </c>
      <c r="U220" t="str">
        <f>IF(R220&gt;S220,"EXPANDING (HIGH BIAS)",IF(R220&lt;S220,"CONTRACTING (LOW BIAS)","NEUTRAL"))</f>
        <v>NEUTRAL</v>
      </c>
    </row>
    <row r="221">
      <c r="A221">
        <v>15742</v>
      </c>
      <c r="B221" t="str">
        <v>2026-08-26</v>
      </c>
      <c r="C221" t="str">
        <v>MORNING</v>
      </c>
      <c r="D221">
        <v>4</v>
      </c>
      <c r="E221">
        <v>1</v>
      </c>
      <c r="F221">
        <v>0</v>
      </c>
      <c r="G221">
        <v>3</v>
      </c>
      <c r="H221" t="str">
        <f>D221&amp;E221&amp;F221&amp;G221</f>
        <v>4103</v>
      </c>
      <c r="I221" t="str">
        <v>0134</v>
      </c>
      <c r="J221">
        <f>SUM(D221:G221)</f>
        <v>8</v>
      </c>
      <c r="K221">
        <f>SUMPRODUCT(MOD(D221:G221,2))</f>
        <v>2</v>
      </c>
      <c r="L221">
        <f>4-K221</f>
        <v>2</v>
      </c>
      <c r="M221">
        <f>COUNTIF(D221:G221,"&gt;=5")</f>
        <v>0</v>
      </c>
      <c r="N221">
        <f>COUNTIF(D221:G221,"&lt;=4")</f>
        <v>4</v>
      </c>
      <c r="O221">
        <f>SUMPRODUCT(1/COUNTIF(D221:G221,D221:G221))</f>
        <v>4</v>
      </c>
      <c r="P221" t="str">
        <f>IF(O221=4,"24-Way (4 Distinct)",IF(O221=3,"12-Way (1 Pair)",IF(O221=2,"6-Way / 4-Way","Straight (Quad)"))))</f>
        <v>24-Way (4 Distinct)</v>
      </c>
      <c r="Q221">
        <f>SUMPRODUCT(COUNTIF(D222:G222,D221:G221))</f>
        <v>1</v>
      </c>
      <c r="R221">
        <f>AVERAGE(J221:J225)</f>
        <v>8</v>
      </c>
      <c r="S221">
        <f>AVERAGE(J221:J240)</f>
        <v>8</v>
      </c>
      <c r="T221">
        <f>R221-S221</f>
        <v>0</v>
      </c>
      <c r="U221" t="str">
        <f>IF(R221&gt;S221,"EXPANDING (HIGH BIAS)",IF(R221&lt;S221,"CONTRACTING (LOW BIAS)","NEUTRAL"))</f>
        <v>NEUTRAL</v>
      </c>
    </row>
    <row r="222">
      <c r="A222">
        <v>15741</v>
      </c>
      <c r="B222" t="str">
        <v>2026-08-25</v>
      </c>
      <c r="C222" t="str">
        <v>EVENING</v>
      </c>
      <c r="D222">
        <v>8</v>
      </c>
      <c r="E222">
        <v>9</v>
      </c>
      <c r="F222">
        <v>1</v>
      </c>
      <c r="G222">
        <v>6</v>
      </c>
      <c r="H222" t="str">
        <f>D222&amp;E222&amp;F222&amp;G222</f>
        <v>8916</v>
      </c>
      <c r="I222" t="str">
        <v>1689</v>
      </c>
      <c r="J222">
        <f>SUM(D222:G222)</f>
        <v>24</v>
      </c>
      <c r="K222">
        <f>SUMPRODUCT(MOD(D222:G222,2))</f>
        <v>2</v>
      </c>
      <c r="L222">
        <f>4-K222</f>
        <v>2</v>
      </c>
      <c r="M222">
        <f>COUNTIF(D222:G222,"&gt;=5")</f>
        <v>3</v>
      </c>
      <c r="N222">
        <f>COUNTIF(D222:G222,"&lt;=4")</f>
        <v>1</v>
      </c>
      <c r="O222">
        <f>SUMPRODUCT(1/COUNTIF(D222:G222,D222:G222))</f>
        <v>4</v>
      </c>
      <c r="P222" t="str">
        <f>IF(O222=4,"24-Way (4 Distinct)",IF(O222=3,"12-Way (1 Pair)",IF(O222=2,"6-Way / 4-Way","Straight (Quad)"))))</f>
        <v>24-Way (4 Distinct)</v>
      </c>
      <c r="Q222">
        <f>SUMPRODUCT(COUNTIF(D223:G223,D222:G222))</f>
        <v>1</v>
      </c>
      <c r="R222">
        <f>AVERAGE(J222:J226)</f>
        <v>24</v>
      </c>
      <c r="S222">
        <f>AVERAGE(J222:J241)</f>
        <v>24</v>
      </c>
      <c r="T222">
        <f>R222-S222</f>
        <v>0</v>
      </c>
      <c r="U222" t="str">
        <f>IF(R222&gt;S222,"EXPANDING (HIGH BIAS)",IF(R222&lt;S222,"CONTRACTING (LOW BIAS)","NEUTRAL"))</f>
        <v>NEUTRAL</v>
      </c>
    </row>
    <row r="223">
      <c r="A223">
        <v>15740</v>
      </c>
      <c r="B223" t="str">
        <v>2026-08-25</v>
      </c>
      <c r="C223" t="str">
        <v>AFTERNOON</v>
      </c>
      <c r="D223">
        <v>3</v>
      </c>
      <c r="E223">
        <v>0</v>
      </c>
      <c r="F223">
        <v>4</v>
      </c>
      <c r="G223">
        <v>6</v>
      </c>
      <c r="H223" t="str">
        <f>D223&amp;E223&amp;F223&amp;G223</f>
        <v>3046</v>
      </c>
      <c r="I223" t="str">
        <v>0346</v>
      </c>
      <c r="J223">
        <f>SUM(D223:G223)</f>
        <v>13</v>
      </c>
      <c r="K223">
        <f>SUMPRODUCT(MOD(D223:G223,2))</f>
        <v>1</v>
      </c>
      <c r="L223">
        <f>4-K223</f>
        <v>3</v>
      </c>
      <c r="M223">
        <f>COUNTIF(D223:G223,"&gt;=5")</f>
        <v>1</v>
      </c>
      <c r="N223">
        <f>COUNTIF(D223:G223,"&lt;=4")</f>
        <v>3</v>
      </c>
      <c r="O223">
        <f>SUMPRODUCT(1/COUNTIF(D223:G223,D223:G223))</f>
        <v>4</v>
      </c>
      <c r="P223" t="str">
        <f>IF(O223=4,"24-Way (4 Distinct)",IF(O223=3,"12-Way (1 Pair)",IF(O223=2,"6-Way / 4-Way","Straight (Quad)"))))</f>
        <v>24-Way (4 Distinct)</v>
      </c>
      <c r="Q223">
        <f>SUMPRODUCT(COUNTIF(D224:G224,D223:G223))</f>
        <v>2</v>
      </c>
      <c r="R223">
        <f>AVERAGE(J223:J227)</f>
        <v>13</v>
      </c>
      <c r="S223">
        <f>AVERAGE(J223:J242)</f>
        <v>13</v>
      </c>
      <c r="T223">
        <f>R223-S223</f>
        <v>0</v>
      </c>
      <c r="U223" t="str">
        <f>IF(R223&gt;S223,"EXPANDING (HIGH BIAS)",IF(R223&lt;S223,"CONTRACTING (LOW BIAS)","NEUTRAL"))</f>
        <v>NEUTRAL</v>
      </c>
    </row>
    <row r="224">
      <c r="A224">
        <v>15739</v>
      </c>
      <c r="B224" t="str">
        <v>2026-08-25</v>
      </c>
      <c r="C224" t="str">
        <v>MIDDAY</v>
      </c>
      <c r="D224">
        <v>7</v>
      </c>
      <c r="E224">
        <v>0</v>
      </c>
      <c r="F224">
        <v>6</v>
      </c>
      <c r="G224">
        <v>1</v>
      </c>
      <c r="H224" t="str">
        <f>D224&amp;E224&amp;F224&amp;G224</f>
        <v>7061</v>
      </c>
      <c r="I224" t="str">
        <v>0167</v>
      </c>
      <c r="J224">
        <f>SUM(D224:G224)</f>
        <v>14</v>
      </c>
      <c r="K224">
        <f>SUMPRODUCT(MOD(D224:G224,2))</f>
        <v>2</v>
      </c>
      <c r="L224">
        <f>4-K224</f>
        <v>2</v>
      </c>
      <c r="M224">
        <f>COUNTIF(D224:G224,"&gt;=5")</f>
        <v>2</v>
      </c>
      <c r="N224">
        <f>COUNTIF(D224:G224,"&lt;=4")</f>
        <v>2</v>
      </c>
      <c r="O224">
        <f>SUMPRODUCT(1/COUNTIF(D224:G224,D224:G224))</f>
        <v>4</v>
      </c>
      <c r="P224" t="str">
        <f>IF(O224=4,"24-Way (4 Distinct)",IF(O224=3,"12-Way (1 Pair)",IF(O224=2,"6-Way / 4-Way","Straight (Quad)"))))</f>
        <v>24-Way (4 Distinct)</v>
      </c>
      <c r="Q224">
        <f>SUMPRODUCT(COUNTIF(D225:G225,D224:G224))</f>
        <v>1</v>
      </c>
      <c r="R224">
        <f>AVERAGE(J224:J228)</f>
        <v>14</v>
      </c>
      <c r="S224">
        <f>AVERAGE(J224:J243)</f>
        <v>14</v>
      </c>
      <c r="T224">
        <f>R224-S224</f>
        <v>0</v>
      </c>
      <c r="U224" t="str">
        <f>IF(R224&gt;S224,"EXPANDING (HIGH BIAS)",IF(R224&lt;S224,"CONTRACTING (LOW BIAS)","NEUTRAL"))</f>
        <v>NEUTRAL</v>
      </c>
    </row>
    <row r="225">
      <c r="A225">
        <v>15738</v>
      </c>
      <c r="B225" t="str">
        <v>2026-08-25</v>
      </c>
      <c r="C225" t="str">
        <v>MORNING</v>
      </c>
      <c r="D225">
        <v>8</v>
      </c>
      <c r="E225">
        <v>2</v>
      </c>
      <c r="F225">
        <v>0</v>
      </c>
      <c r="G225">
        <v>5</v>
      </c>
      <c r="H225" t="str">
        <f>D225&amp;E225&amp;F225&amp;G225</f>
        <v>8205</v>
      </c>
      <c r="I225" t="str">
        <v>0258</v>
      </c>
      <c r="J225">
        <f>SUM(D225:G225)</f>
        <v>15</v>
      </c>
      <c r="K225">
        <f>SUMPRODUCT(MOD(D225:G225,2))</f>
        <v>1</v>
      </c>
      <c r="L225">
        <f>4-K225</f>
        <v>3</v>
      </c>
      <c r="M225">
        <f>COUNTIF(D225:G225,"&gt;=5")</f>
        <v>2</v>
      </c>
      <c r="N225">
        <f>COUNTIF(D225:G225,"&lt;=4")</f>
        <v>2</v>
      </c>
      <c r="O225">
        <f>SUMPRODUCT(1/COUNTIF(D225:G225,D225:G225))</f>
        <v>4</v>
      </c>
      <c r="P225" t="str">
        <f>IF(O225=4,"24-Way (4 Distinct)",IF(O225=3,"12-Way (1 Pair)",IF(O225=2,"6-Way / 4-Way","Straight (Quad)"))))</f>
        <v>24-Way (4 Distinct)</v>
      </c>
      <c r="Q225">
        <f>SUMPRODUCT(COUNTIF(D226:G226,D225:G225))</f>
        <v>1</v>
      </c>
      <c r="R225">
        <f>AVERAGE(J225:J229)</f>
        <v>15</v>
      </c>
      <c r="S225">
        <f>AVERAGE(J225:J244)</f>
        <v>15</v>
      </c>
      <c r="T225">
        <f>R225-S225</f>
        <v>0</v>
      </c>
      <c r="U225" t="str">
        <f>IF(R225&gt;S225,"EXPANDING (HIGH BIAS)",IF(R225&lt;S225,"CONTRACTING (LOW BIAS)","NEUTRAL"))</f>
        <v>NEUTRAL</v>
      </c>
    </row>
    <row r="226">
      <c r="A226">
        <v>15737</v>
      </c>
      <c r="B226" t="str">
        <v>2026-08-24</v>
      </c>
      <c r="C226" t="str">
        <v>EVENING</v>
      </c>
      <c r="D226">
        <v>8</v>
      </c>
      <c r="E226">
        <v>8</v>
      </c>
      <c r="F226">
        <v>8</v>
      </c>
      <c r="G226">
        <v>4</v>
      </c>
      <c r="H226" t="str">
        <f>D226&amp;E226&amp;F226&amp;G226</f>
        <v>8884</v>
      </c>
      <c r="I226" t="str">
        <v>4888</v>
      </c>
      <c r="J226">
        <f>SUM(D226:G226)</f>
        <v>28</v>
      </c>
      <c r="K226">
        <f>SUMPRODUCT(MOD(D226:G226,2))</f>
        <v>0</v>
      </c>
      <c r="L226">
        <f>4-K226</f>
        <v>4</v>
      </c>
      <c r="M226">
        <f>COUNTIF(D226:G226,"&gt;=5")</f>
        <v>3</v>
      </c>
      <c r="N226">
        <f>COUNTIF(D226:G226,"&lt;=4")</f>
        <v>1</v>
      </c>
      <c r="O226">
        <f>SUMPRODUCT(1/COUNTIF(D226:G226,D226:G226))</f>
        <v>2</v>
      </c>
      <c r="P226" t="str">
        <f>IF(O226=4,"24-Way (4 Distinct)",IF(O226=3,"12-Way (1 Pair)",IF(O226=2,"6-Way / 4-Way","Straight (Quad)"))))</f>
        <v>4-Way (3-of-Kind)</v>
      </c>
      <c r="Q226">
        <f>SUMPRODUCT(COUNTIF(D227:G227,D226:G226))</f>
        <v>0</v>
      </c>
      <c r="R226">
        <f>AVERAGE(J226:J230)</f>
        <v>28</v>
      </c>
      <c r="S226">
        <f>AVERAGE(J226:J245)</f>
        <v>28</v>
      </c>
      <c r="T226">
        <f>R226-S226</f>
        <v>0</v>
      </c>
      <c r="U226" t="str">
        <f>IF(R226&gt;S226,"EXPANDING (HIGH BIAS)",IF(R226&lt;S226,"CONTRACTING (LOW BIAS)","NEUTRAL"))</f>
        <v>NEUTRAL</v>
      </c>
    </row>
    <row r="227">
      <c r="A227">
        <v>15736</v>
      </c>
      <c r="B227" t="str">
        <v>2026-08-24</v>
      </c>
      <c r="C227" t="str">
        <v>AFTERNOON</v>
      </c>
      <c r="D227">
        <v>1</v>
      </c>
      <c r="E227">
        <v>9</v>
      </c>
      <c r="F227">
        <v>6</v>
      </c>
      <c r="G227">
        <v>5</v>
      </c>
      <c r="H227" t="str">
        <f>D227&amp;E227&amp;F227&amp;G227</f>
        <v>1965</v>
      </c>
      <c r="I227" t="str">
        <v>1569</v>
      </c>
      <c r="J227">
        <f>SUM(D227:G227)</f>
        <v>21</v>
      </c>
      <c r="K227">
        <f>SUMPRODUCT(MOD(D227:G227,2))</f>
        <v>3</v>
      </c>
      <c r="L227">
        <f>4-K227</f>
        <v>1</v>
      </c>
      <c r="M227">
        <f>COUNTIF(D227:G227,"&gt;=5")</f>
        <v>3</v>
      </c>
      <c r="N227">
        <f>COUNTIF(D227:G227,"&lt;=4")</f>
        <v>1</v>
      </c>
      <c r="O227">
        <f>SUMPRODUCT(1/COUNTIF(D227:G227,D227:G227))</f>
        <v>4</v>
      </c>
      <c r="P227" t="str">
        <f>IF(O227=4,"24-Way (4 Distinct)",IF(O227=3,"12-Way (1 Pair)",IF(O227=2,"6-Way / 4-Way","Straight (Quad)"))))</f>
        <v>24-Way (4 Distinct)</v>
      </c>
      <c r="Q227">
        <f>SUMPRODUCT(COUNTIF(D228:G228,D227:G227))</f>
        <v>1</v>
      </c>
      <c r="R227">
        <f>AVERAGE(J227:J231)</f>
        <v>21</v>
      </c>
      <c r="S227">
        <f>AVERAGE(J227:J246)</f>
        <v>21</v>
      </c>
      <c r="T227">
        <f>R227-S227</f>
        <v>0</v>
      </c>
      <c r="U227" t="str">
        <f>IF(R227&gt;S227,"EXPANDING (HIGH BIAS)",IF(R227&lt;S227,"CONTRACTING (LOW BIAS)","NEUTRAL"))</f>
        <v>NEUTRAL</v>
      </c>
    </row>
    <row r="228">
      <c r="A228">
        <v>15735</v>
      </c>
      <c r="B228" t="str">
        <v>2026-08-24</v>
      </c>
      <c r="C228" t="str">
        <v>MIDDAY</v>
      </c>
      <c r="D228">
        <v>1</v>
      </c>
      <c r="E228">
        <v>2</v>
      </c>
      <c r="F228">
        <v>8</v>
      </c>
      <c r="G228">
        <v>2</v>
      </c>
      <c r="H228" t="str">
        <f>D228&amp;E228&amp;F228&amp;G228</f>
        <v>1282</v>
      </c>
      <c r="I228" t="str">
        <v>1228</v>
      </c>
      <c r="J228">
        <f>SUM(D228:G228)</f>
        <v>13</v>
      </c>
      <c r="K228">
        <f>SUMPRODUCT(MOD(D228:G228,2))</f>
        <v>1</v>
      </c>
      <c r="L228">
        <f>4-K228</f>
        <v>3</v>
      </c>
      <c r="M228">
        <f>COUNTIF(D228:G228,"&gt;=5")</f>
        <v>1</v>
      </c>
      <c r="N228">
        <f>COUNTIF(D228:G228,"&lt;=4")</f>
        <v>3</v>
      </c>
      <c r="O228">
        <f>SUMPRODUCT(1/COUNTIF(D228:G228,D228:G228))</f>
        <v>3</v>
      </c>
      <c r="P228" t="str">
        <f>IF(O228=4,"24-Way (4 Distinct)",IF(O228=3,"12-Way (1 Pair)",IF(O228=2,"6-Way / 4-Way","Straight (Quad)"))))</f>
        <v>12-Way (1 Pair)</v>
      </c>
      <c r="Q228">
        <f>SUMPRODUCT(COUNTIF(D229:G229,D228:G228))</f>
        <v>2</v>
      </c>
      <c r="R228">
        <f>AVERAGE(J228:J232)</f>
        <v>13</v>
      </c>
      <c r="S228">
        <f>AVERAGE(J228:J247)</f>
        <v>13</v>
      </c>
      <c r="T228">
        <f>R228-S228</f>
        <v>0</v>
      </c>
      <c r="U228" t="str">
        <f>IF(R228&gt;S228,"EXPANDING (HIGH BIAS)",IF(R228&lt;S228,"CONTRACTING (LOW BIAS)","NEUTRAL"))</f>
        <v>NEUTRAL</v>
      </c>
    </row>
    <row r="229">
      <c r="A229">
        <v>15734</v>
      </c>
      <c r="B229" t="str">
        <v>2026-08-24</v>
      </c>
      <c r="C229" t="str">
        <v>MORNING</v>
      </c>
      <c r="D229">
        <v>1</v>
      </c>
      <c r="E229">
        <v>3</v>
      </c>
      <c r="F229">
        <v>7</v>
      </c>
      <c r="G229">
        <v>8</v>
      </c>
      <c r="H229" t="str">
        <f>D229&amp;E229&amp;F229&amp;G229</f>
        <v>1378</v>
      </c>
      <c r="I229" t="str">
        <v>1378</v>
      </c>
      <c r="J229">
        <f>SUM(D229:G229)</f>
        <v>19</v>
      </c>
      <c r="K229">
        <f>SUMPRODUCT(MOD(D229:G229,2))</f>
        <v>3</v>
      </c>
      <c r="L229">
        <f>4-K229</f>
        <v>1</v>
      </c>
      <c r="M229">
        <f>COUNTIF(D229:G229,"&gt;=5")</f>
        <v>2</v>
      </c>
      <c r="N229">
        <f>COUNTIF(D229:G229,"&lt;=4")</f>
        <v>2</v>
      </c>
      <c r="O229">
        <f>SUMPRODUCT(1/COUNTIF(D229:G229,D229:G229))</f>
        <v>4</v>
      </c>
      <c r="P229" t="str">
        <f>IF(O229=4,"24-Way (4 Distinct)",IF(O229=3,"12-Way (1 Pair)",IF(O229=2,"6-Way / 4-Way","Straight (Quad)"))))</f>
        <v>24-Way (4 Distinct)</v>
      </c>
      <c r="Q229">
        <f>SUMPRODUCT(COUNTIF(D230:G230,D229:G229))</f>
        <v>2</v>
      </c>
      <c r="R229">
        <f>AVERAGE(J229:J233)</f>
        <v>19</v>
      </c>
      <c r="S229">
        <f>AVERAGE(J229:J248)</f>
        <v>19</v>
      </c>
      <c r="T229">
        <f>R229-S229</f>
        <v>0</v>
      </c>
      <c r="U229" t="str">
        <f>IF(R229&gt;S229,"EXPANDING (HIGH BIAS)",IF(R229&lt;S229,"CONTRACTING (LOW BIAS)","NEUTRAL"))</f>
        <v>NEUTRAL</v>
      </c>
    </row>
    <row r="230">
      <c r="A230">
        <v>15733</v>
      </c>
      <c r="B230" t="str">
        <v>2026-08-23</v>
      </c>
      <c r="C230" t="str">
        <v>EVENING</v>
      </c>
      <c r="D230">
        <v>9</v>
      </c>
      <c r="E230">
        <v>6</v>
      </c>
      <c r="F230">
        <v>1</v>
      </c>
      <c r="G230">
        <v>7</v>
      </c>
      <c r="H230" t="str">
        <f>D230&amp;E230&amp;F230&amp;G230</f>
        <v>9617</v>
      </c>
      <c r="I230" t="str">
        <v>1679</v>
      </c>
      <c r="J230">
        <f>SUM(D230:G230)</f>
        <v>23</v>
      </c>
      <c r="K230">
        <f>SUMPRODUCT(MOD(D230:G230,2))</f>
        <v>3</v>
      </c>
      <c r="L230">
        <f>4-K230</f>
        <v>1</v>
      </c>
      <c r="M230">
        <f>COUNTIF(D230:G230,"&gt;=5")</f>
        <v>3</v>
      </c>
      <c r="N230">
        <f>COUNTIF(D230:G230,"&lt;=4")</f>
        <v>1</v>
      </c>
      <c r="O230">
        <f>SUMPRODUCT(1/COUNTIF(D230:G230,D230:G230))</f>
        <v>4</v>
      </c>
      <c r="P230" t="str">
        <f>IF(O230=4,"24-Way (4 Distinct)",IF(O230=3,"12-Way (1 Pair)",IF(O230=2,"6-Way / 4-Way","Straight (Quad)"))))</f>
        <v>24-Way (4 Distinct)</v>
      </c>
      <c r="Q230">
        <f>SUMPRODUCT(COUNTIF(D231:G231,D230:G230))</f>
        <v>2</v>
      </c>
      <c r="R230">
        <f>AVERAGE(J230:J234)</f>
        <v>23</v>
      </c>
      <c r="S230">
        <f>AVERAGE(J230:J249)</f>
        <v>23</v>
      </c>
      <c r="T230">
        <f>R230-S230</f>
        <v>0</v>
      </c>
      <c r="U230" t="str">
        <f>IF(R230&gt;S230,"EXPANDING (HIGH BIAS)",IF(R230&lt;S230,"CONTRACTING (LOW BIAS)","NEUTRAL"))</f>
        <v>NEUTRAL</v>
      </c>
    </row>
    <row r="231">
      <c r="A231">
        <v>15732</v>
      </c>
      <c r="B231" t="str">
        <v>2026-08-23</v>
      </c>
      <c r="C231" t="str">
        <v>AFTERNOON</v>
      </c>
      <c r="D231">
        <v>8</v>
      </c>
      <c r="E231">
        <v>7</v>
      </c>
      <c r="F231">
        <v>4</v>
      </c>
      <c r="G231">
        <v>6</v>
      </c>
      <c r="H231" t="str">
        <f>D231&amp;E231&amp;F231&amp;G231</f>
        <v>8746</v>
      </c>
      <c r="I231" t="str">
        <v>4678</v>
      </c>
      <c r="J231">
        <f>SUM(D231:G231)</f>
        <v>25</v>
      </c>
      <c r="K231">
        <f>SUMPRODUCT(MOD(D231:G231,2))</f>
        <v>1</v>
      </c>
      <c r="L231">
        <f>4-K231</f>
        <v>3</v>
      </c>
      <c r="M231">
        <f>COUNTIF(D231:G231,"&gt;=5")</f>
        <v>3</v>
      </c>
      <c r="N231">
        <f>COUNTIF(D231:G231,"&lt;=4")</f>
        <v>1</v>
      </c>
      <c r="O231">
        <f>SUMPRODUCT(1/COUNTIF(D231:G231,D231:G231))</f>
        <v>4</v>
      </c>
      <c r="P231" t="str">
        <f>IF(O231=4,"24-Way (4 Distinct)",IF(O231=3,"12-Way (1 Pair)",IF(O231=2,"6-Way / 4-Way","Straight (Quad)"))))</f>
        <v>24-Way (4 Distinct)</v>
      </c>
      <c r="Q231">
        <f>SUMPRODUCT(COUNTIF(D232:G232,D231:G231))</f>
        <v>1</v>
      </c>
      <c r="R231">
        <f>AVERAGE(J231:J235)</f>
        <v>25</v>
      </c>
      <c r="S231">
        <f>AVERAGE(J231:J250)</f>
        <v>25</v>
      </c>
      <c r="T231">
        <f>R231-S231</f>
        <v>0</v>
      </c>
      <c r="U231" t="str">
        <f>IF(R231&gt;S231,"EXPANDING (HIGH BIAS)",IF(R231&lt;S231,"CONTRACTING (LOW BIAS)","NEUTRAL"))</f>
        <v>NEUTRAL</v>
      </c>
    </row>
    <row r="232">
      <c r="A232">
        <v>15731</v>
      </c>
      <c r="B232" t="str">
        <v>2026-08-23</v>
      </c>
      <c r="C232" t="str">
        <v>MIDDAY</v>
      </c>
      <c r="D232">
        <v>0</v>
      </c>
      <c r="E232">
        <v>8</v>
      </c>
      <c r="F232">
        <v>2</v>
      </c>
      <c r="G232">
        <v>5</v>
      </c>
      <c r="H232" t="str">
        <f>D232&amp;E232&amp;F232&amp;G232</f>
        <v>0825</v>
      </c>
      <c r="I232" t="str">
        <v>0258</v>
      </c>
      <c r="J232">
        <f>SUM(D232:G232)</f>
        <v>15</v>
      </c>
      <c r="K232">
        <f>SUMPRODUCT(MOD(D232:G232,2))</f>
        <v>1</v>
      </c>
      <c r="L232">
        <f>4-K232</f>
        <v>3</v>
      </c>
      <c r="M232">
        <f>COUNTIF(D232:G232,"&gt;=5")</f>
        <v>2</v>
      </c>
      <c r="N232">
        <f>COUNTIF(D232:G232,"&lt;=4")</f>
        <v>2</v>
      </c>
      <c r="O232">
        <f>SUMPRODUCT(1/COUNTIF(D232:G232,D232:G232))</f>
        <v>4</v>
      </c>
      <c r="P232" t="str">
        <f>IF(O232=4,"24-Way (4 Distinct)",IF(O232=3,"12-Way (1 Pair)",IF(O232=2,"6-Way / 4-Way","Straight (Quad)"))))</f>
        <v>24-Way (4 Distinct)</v>
      </c>
      <c r="Q232">
        <f>SUMPRODUCT(COUNTIF(D233:G233,D232:G232))</f>
        <v>1</v>
      </c>
      <c r="R232">
        <f>AVERAGE(J232:J236)</f>
        <v>15</v>
      </c>
      <c r="S232">
        <f>AVERAGE(J232:J251)</f>
        <v>15</v>
      </c>
      <c r="T232">
        <f>R232-S232</f>
        <v>0</v>
      </c>
      <c r="U232" t="str">
        <f>IF(R232&gt;S232,"EXPANDING (HIGH BIAS)",IF(R232&lt;S232,"CONTRACTING (LOW BIAS)","NEUTRAL"))</f>
        <v>NEUTRAL</v>
      </c>
    </row>
    <row r="233">
      <c r="A233">
        <v>15730</v>
      </c>
      <c r="B233" t="str">
        <v>2026-08-23</v>
      </c>
      <c r="C233" t="str">
        <v>MORNING</v>
      </c>
      <c r="D233">
        <v>5</v>
      </c>
      <c r="E233">
        <v>5</v>
      </c>
      <c r="F233">
        <v>6</v>
      </c>
      <c r="G233">
        <v>4</v>
      </c>
      <c r="H233" t="str">
        <f>D233&amp;E233&amp;F233&amp;G233</f>
        <v>5564</v>
      </c>
      <c r="I233" t="str">
        <v>4556</v>
      </c>
      <c r="J233">
        <f>SUM(D233:G233)</f>
        <v>20</v>
      </c>
      <c r="K233">
        <f>SUMPRODUCT(MOD(D233:G233,2))</f>
        <v>2</v>
      </c>
      <c r="L233">
        <f>4-K233</f>
        <v>2</v>
      </c>
      <c r="M233">
        <f>COUNTIF(D233:G233,"&gt;=5")</f>
        <v>3</v>
      </c>
      <c r="N233">
        <f>COUNTIF(D233:G233,"&lt;=4")</f>
        <v>1</v>
      </c>
      <c r="O233">
        <f>SUMPRODUCT(1/COUNTIF(D233:G233,D233:G233))</f>
        <v>3</v>
      </c>
      <c r="P233" t="str">
        <f>IF(O233=4,"24-Way (4 Distinct)",IF(O233=3,"12-Way (1 Pair)",IF(O233=2,"6-Way / 4-Way","Straight (Quad)"))))</f>
        <v>12-Way (1 Pair)</v>
      </c>
      <c r="Q233">
        <f>SUMPRODUCT(COUNTIF(D234:G234,D233:G233))</f>
        <v>0</v>
      </c>
      <c r="R233">
        <f>AVERAGE(J233:J237)</f>
        <v>20</v>
      </c>
      <c r="S233">
        <f>AVERAGE(J233:J252)</f>
        <v>20</v>
      </c>
      <c r="T233">
        <f>R233-S233</f>
        <v>0</v>
      </c>
      <c r="U233" t="str">
        <f>IF(R233&gt;S233,"EXPANDING (HIGH BIAS)",IF(R233&lt;S233,"CONTRACTING (LOW BIAS)","NEUTRAL"))</f>
        <v>NEUTRAL</v>
      </c>
    </row>
    <row r="234">
      <c r="A234">
        <v>15729</v>
      </c>
      <c r="B234" t="str">
        <v>2026-08-22</v>
      </c>
      <c r="C234" t="str">
        <v>EVENING</v>
      </c>
      <c r="D234">
        <v>2</v>
      </c>
      <c r="E234">
        <v>8</v>
      </c>
      <c r="F234">
        <v>8</v>
      </c>
      <c r="G234">
        <v>9</v>
      </c>
      <c r="H234" t="str">
        <f>D234&amp;E234&amp;F234&amp;G234</f>
        <v>2889</v>
      </c>
      <c r="I234" t="str">
        <v>2889</v>
      </c>
      <c r="J234">
        <f>SUM(D234:G234)</f>
        <v>27</v>
      </c>
      <c r="K234">
        <f>SUMPRODUCT(MOD(D234:G234,2))</f>
        <v>1</v>
      </c>
      <c r="L234">
        <f>4-K234</f>
        <v>3</v>
      </c>
      <c r="M234">
        <f>COUNTIF(D234:G234,"&gt;=5")</f>
        <v>3</v>
      </c>
      <c r="N234">
        <f>COUNTIF(D234:G234,"&lt;=4")</f>
        <v>1</v>
      </c>
      <c r="O234">
        <f>SUMPRODUCT(1/COUNTIF(D234:G234,D234:G234))</f>
        <v>3</v>
      </c>
      <c r="P234" t="str">
        <f>IF(O234=4,"24-Way (4 Distinct)",IF(O234=3,"12-Way (1 Pair)",IF(O234=2,"6-Way / 4-Way","Straight (Quad)"))))</f>
        <v>12-Way (1 Pair)</v>
      </c>
      <c r="Q234">
        <f>SUMPRODUCT(COUNTIF(D235:G235,D234:G234))</f>
        <v>1</v>
      </c>
      <c r="R234">
        <f>AVERAGE(J234:J238)</f>
        <v>27</v>
      </c>
      <c r="S234">
        <f>AVERAGE(J234:J253)</f>
        <v>27</v>
      </c>
      <c r="T234">
        <f>R234-S234</f>
        <v>0</v>
      </c>
      <c r="U234" t="str">
        <f>IF(R234&gt;S234,"EXPANDING (HIGH BIAS)",IF(R234&lt;S234,"CONTRACTING (LOW BIAS)","NEUTRAL"))</f>
        <v>NEUTRAL</v>
      </c>
    </row>
    <row r="235">
      <c r="A235">
        <v>15728</v>
      </c>
      <c r="B235" t="str">
        <v>2026-08-22</v>
      </c>
      <c r="C235" t="str">
        <v>AFTERNOON</v>
      </c>
      <c r="D235">
        <v>5</v>
      </c>
      <c r="E235">
        <v>5</v>
      </c>
      <c r="F235">
        <v>9</v>
      </c>
      <c r="G235">
        <v>0</v>
      </c>
      <c r="H235" t="str">
        <f>D235&amp;E235&amp;F235&amp;G235</f>
        <v>5590</v>
      </c>
      <c r="I235" t="str">
        <v>0559</v>
      </c>
      <c r="J235">
        <f>SUM(D235:G235)</f>
        <v>19</v>
      </c>
      <c r="K235">
        <f>SUMPRODUCT(MOD(D235:G235,2))</f>
        <v>3</v>
      </c>
      <c r="L235">
        <f>4-K235</f>
        <v>1</v>
      </c>
      <c r="M235">
        <f>COUNTIF(D235:G235,"&gt;=5")</f>
        <v>3</v>
      </c>
      <c r="N235">
        <f>COUNTIF(D235:G235,"&lt;=4")</f>
        <v>1</v>
      </c>
      <c r="O235">
        <f>SUMPRODUCT(1/COUNTIF(D235:G235,D235:G235))</f>
        <v>3</v>
      </c>
      <c r="P235" t="str">
        <f>IF(O235=4,"24-Way (4 Distinct)",IF(O235=3,"12-Way (1 Pair)",IF(O235=2,"6-Way / 4-Way","Straight (Quad)"))))</f>
        <v>12-Way (1 Pair)</v>
      </c>
      <c r="Q235">
        <f>SUMPRODUCT(COUNTIF(D236:G236,D235:G235))</f>
        <v>0</v>
      </c>
      <c r="R235">
        <f>AVERAGE(J235:J239)</f>
        <v>19</v>
      </c>
      <c r="S235">
        <f>AVERAGE(J235:J254)</f>
        <v>19</v>
      </c>
      <c r="T235">
        <f>R235-S235</f>
        <v>0</v>
      </c>
      <c r="U235" t="str">
        <f>IF(R235&gt;S235,"EXPANDING (HIGH BIAS)",IF(R235&lt;S235,"CONTRACTING (LOW BIAS)","NEUTRAL"))</f>
        <v>NEUTRAL</v>
      </c>
    </row>
    <row r="236">
      <c r="A236">
        <v>15727</v>
      </c>
      <c r="B236" t="str">
        <v>2026-08-22</v>
      </c>
      <c r="C236" t="str">
        <v>MIDDAY</v>
      </c>
      <c r="D236">
        <v>3</v>
      </c>
      <c r="E236">
        <v>2</v>
      </c>
      <c r="F236">
        <v>8</v>
      </c>
      <c r="G236">
        <v>3</v>
      </c>
      <c r="H236" t="str">
        <f>D236&amp;E236&amp;F236&amp;G236</f>
        <v>3283</v>
      </c>
      <c r="I236" t="str">
        <v>2338</v>
      </c>
      <c r="J236">
        <f>SUM(D236:G236)</f>
        <v>16</v>
      </c>
      <c r="K236">
        <f>SUMPRODUCT(MOD(D236:G236,2))</f>
        <v>2</v>
      </c>
      <c r="L236">
        <f>4-K236</f>
        <v>2</v>
      </c>
      <c r="M236">
        <f>COUNTIF(D236:G236,"&gt;=5")</f>
        <v>1</v>
      </c>
      <c r="N236">
        <f>COUNTIF(D236:G236,"&lt;=4")</f>
        <v>3</v>
      </c>
      <c r="O236">
        <f>SUMPRODUCT(1/COUNTIF(D236:G236,D236:G236))</f>
        <v>3</v>
      </c>
      <c r="P236" t="str">
        <f>IF(O236=4,"24-Way (4 Distinct)",IF(O236=3,"12-Way (1 Pair)",IF(O236=2,"6-Way / 4-Way","Straight (Quad)"))))</f>
        <v>12-Way (1 Pair)</v>
      </c>
      <c r="Q236">
        <f>SUMPRODUCT(COUNTIF(D237:G237,D236:G236))</f>
        <v>1</v>
      </c>
      <c r="R236">
        <f>AVERAGE(J236:J240)</f>
        <v>16</v>
      </c>
      <c r="S236">
        <f>AVERAGE(J236:J255)</f>
        <v>16</v>
      </c>
      <c r="T236">
        <f>R236-S236</f>
        <v>0</v>
      </c>
      <c r="U236" t="str">
        <f>IF(R236&gt;S236,"EXPANDING (HIGH BIAS)",IF(R236&lt;S236,"CONTRACTING (LOW BIAS)","NEUTRAL"))</f>
        <v>NEUTRAL</v>
      </c>
    </row>
    <row r="237">
      <c r="A237">
        <v>15726</v>
      </c>
      <c r="B237" t="str">
        <v>2026-08-22</v>
      </c>
      <c r="C237" t="str">
        <v>MORNING</v>
      </c>
      <c r="D237">
        <v>7</v>
      </c>
      <c r="E237">
        <v>4</v>
      </c>
      <c r="F237">
        <v>8</v>
      </c>
      <c r="G237">
        <v>8</v>
      </c>
      <c r="H237" t="str">
        <f>D237&amp;E237&amp;F237&amp;G237</f>
        <v>7488</v>
      </c>
      <c r="I237" t="str">
        <v>4788</v>
      </c>
      <c r="J237">
        <f>SUM(D237:G237)</f>
        <v>27</v>
      </c>
      <c r="K237">
        <f>SUMPRODUCT(MOD(D237:G237,2))</f>
        <v>1</v>
      </c>
      <c r="L237">
        <f>4-K237</f>
        <v>3</v>
      </c>
      <c r="M237">
        <f>COUNTIF(D237:G237,"&gt;=5")</f>
        <v>3</v>
      </c>
      <c r="N237">
        <f>COUNTIF(D237:G237,"&lt;=4")</f>
        <v>1</v>
      </c>
      <c r="O237">
        <f>SUMPRODUCT(1/COUNTIF(D237:G237,D237:G237))</f>
        <v>3</v>
      </c>
      <c r="P237" t="str">
        <f>IF(O237=4,"24-Way (4 Distinct)",IF(O237=3,"12-Way (1 Pair)",IF(O237=2,"6-Way / 4-Way","Straight (Quad)"))))</f>
        <v>12-Way (1 Pair)</v>
      </c>
      <c r="Q237">
        <f>SUMPRODUCT(COUNTIF(D238:G238,D237:G237))</f>
        <v>1</v>
      </c>
      <c r="R237">
        <f>AVERAGE(J237:J241)</f>
        <v>27</v>
      </c>
      <c r="S237">
        <f>AVERAGE(J237:J256)</f>
        <v>27</v>
      </c>
      <c r="T237">
        <f>R237-S237</f>
        <v>0</v>
      </c>
      <c r="U237" t="str">
        <f>IF(R237&gt;S237,"EXPANDING (HIGH BIAS)",IF(R237&lt;S237,"CONTRACTING (LOW BIAS)","NEUTRAL"))</f>
        <v>NEUTRAL</v>
      </c>
    </row>
    <row r="238">
      <c r="A238">
        <v>15725</v>
      </c>
      <c r="B238" t="str">
        <v>2026-08-21</v>
      </c>
      <c r="C238" t="str">
        <v>EVENING</v>
      </c>
      <c r="D238">
        <v>2</v>
      </c>
      <c r="E238">
        <v>7</v>
      </c>
      <c r="F238">
        <v>7</v>
      </c>
      <c r="G238">
        <v>7</v>
      </c>
      <c r="H238" t="str">
        <f>D238&amp;E238&amp;F238&amp;G238</f>
        <v>2777</v>
      </c>
      <c r="I238" t="str">
        <v>2777</v>
      </c>
      <c r="J238">
        <f>SUM(D238:G238)</f>
        <v>23</v>
      </c>
      <c r="K238">
        <f>SUMPRODUCT(MOD(D238:G238,2))</f>
        <v>3</v>
      </c>
      <c r="L238">
        <f>4-K238</f>
        <v>1</v>
      </c>
      <c r="M238">
        <f>COUNTIF(D238:G238,"&gt;=5")</f>
        <v>3</v>
      </c>
      <c r="N238">
        <f>COUNTIF(D238:G238,"&lt;=4")</f>
        <v>1</v>
      </c>
      <c r="O238">
        <f>SUMPRODUCT(1/COUNTIF(D238:G238,D238:G238))</f>
        <v>2</v>
      </c>
      <c r="P238" t="str">
        <f>IF(O238=4,"24-Way (4 Distinct)",IF(O238=3,"12-Way (1 Pair)",IF(O238=2,"6-Way / 4-Way","Straight (Quad)"))))</f>
        <v>4-Way (3-of-Kind)</v>
      </c>
      <c r="Q238">
        <f>SUMPRODUCT(COUNTIF(D239:G239,D238:G238))</f>
        <v>1</v>
      </c>
      <c r="R238">
        <f>AVERAGE(J238:J242)</f>
        <v>23</v>
      </c>
      <c r="S238">
        <f>AVERAGE(J238:J257)</f>
        <v>23</v>
      </c>
      <c r="T238">
        <f>R238-S238</f>
        <v>0</v>
      </c>
      <c r="U238" t="str">
        <f>IF(R238&gt;S238,"EXPANDING (HIGH BIAS)",IF(R238&lt;S238,"CONTRACTING (LOW BIAS)","NEUTRAL"))</f>
        <v>NEUTRAL</v>
      </c>
    </row>
    <row r="239">
      <c r="A239">
        <v>15724</v>
      </c>
      <c r="B239" t="str">
        <v>2026-08-21</v>
      </c>
      <c r="C239" t="str">
        <v>AFTERNOON</v>
      </c>
      <c r="D239">
        <v>4</v>
      </c>
      <c r="E239">
        <v>5</v>
      </c>
      <c r="F239">
        <v>9</v>
      </c>
      <c r="G239">
        <v>2</v>
      </c>
      <c r="H239" t="str">
        <f>D239&amp;E239&amp;F239&amp;G239</f>
        <v>4592</v>
      </c>
      <c r="I239" t="str">
        <v>2459</v>
      </c>
      <c r="J239">
        <f>SUM(D239:G239)</f>
        <v>20</v>
      </c>
      <c r="K239">
        <f>SUMPRODUCT(MOD(D239:G239,2))</f>
        <v>2</v>
      </c>
      <c r="L239">
        <f>4-K239</f>
        <v>2</v>
      </c>
      <c r="M239">
        <f>COUNTIF(D239:G239,"&gt;=5")</f>
        <v>2</v>
      </c>
      <c r="N239">
        <f>COUNTIF(D239:G239,"&lt;=4")</f>
        <v>2</v>
      </c>
      <c r="O239">
        <f>SUMPRODUCT(1/COUNTIF(D239:G239,D239:G239))</f>
        <v>4</v>
      </c>
      <c r="P239" t="str">
        <f>IF(O239=4,"24-Way (4 Distinct)",IF(O239=3,"12-Way (1 Pair)",IF(O239=2,"6-Way / 4-Way","Straight (Quad)"))))</f>
        <v>24-Way (4 Distinct)</v>
      </c>
      <c r="Q239">
        <f>SUMPRODUCT(COUNTIF(D240:G240,D239:G239))</f>
        <v>1</v>
      </c>
      <c r="R239">
        <f>AVERAGE(J239:J243)</f>
        <v>20</v>
      </c>
      <c r="S239">
        <f>AVERAGE(J239:J258)</f>
        <v>20</v>
      </c>
      <c r="T239">
        <f>R239-S239</f>
        <v>0</v>
      </c>
      <c r="U239" t="str">
        <f>IF(R239&gt;S239,"EXPANDING (HIGH BIAS)",IF(R239&lt;S239,"CONTRACTING (LOW BIAS)","NEUTRAL"))</f>
        <v>NEUTRAL</v>
      </c>
    </row>
    <row r="240">
      <c r="A240">
        <v>15723</v>
      </c>
      <c r="B240" t="str">
        <v>2026-08-21</v>
      </c>
      <c r="C240" t="str">
        <v>MIDDAY</v>
      </c>
      <c r="D240">
        <v>5</v>
      </c>
      <c r="E240">
        <v>6</v>
      </c>
      <c r="F240">
        <v>7</v>
      </c>
      <c r="G240">
        <v>6</v>
      </c>
      <c r="H240" t="str">
        <f>D240&amp;E240&amp;F240&amp;G240</f>
        <v>5676</v>
      </c>
      <c r="I240" t="str">
        <v>5667</v>
      </c>
      <c r="J240">
        <f>SUM(D240:G240)</f>
        <v>24</v>
      </c>
      <c r="K240">
        <f>SUMPRODUCT(MOD(D240:G240,2))</f>
        <v>2</v>
      </c>
      <c r="L240">
        <f>4-K240</f>
        <v>2</v>
      </c>
      <c r="M240">
        <f>COUNTIF(D240:G240,"&gt;=5")</f>
        <v>4</v>
      </c>
      <c r="N240">
        <f>COUNTIF(D240:G240,"&lt;=4")</f>
        <v>0</v>
      </c>
      <c r="O240">
        <f>SUMPRODUCT(1/COUNTIF(D240:G240,D240:G240))</f>
        <v>3</v>
      </c>
      <c r="P240" t="str">
        <f>IF(O240=4,"24-Way (4 Distinct)",IF(O240=3,"12-Way (1 Pair)",IF(O240=2,"6-Way / 4-Way","Straight (Quad)"))))</f>
        <v>12-Way (1 Pair)</v>
      </c>
      <c r="Q240">
        <f>SUMPRODUCT(COUNTIF(D241:G241,D240:G240))</f>
        <v>3</v>
      </c>
      <c r="R240">
        <f>AVERAGE(J240:J244)</f>
        <v>24</v>
      </c>
      <c r="S240">
        <f>AVERAGE(J240:J259)</f>
        <v>24</v>
      </c>
      <c r="T240">
        <f>R240-S240</f>
        <v>0</v>
      </c>
      <c r="U240" t="str">
        <f>IF(R240&gt;S240,"EXPANDING (HIGH BIAS)",IF(R240&lt;S240,"CONTRACTING (LOW BIAS)","NEUTRAL"))</f>
        <v>NEUTRAL</v>
      </c>
    </row>
    <row r="241">
      <c r="A241">
        <v>15722</v>
      </c>
      <c r="B241" t="str">
        <v>2026-08-21</v>
      </c>
      <c r="C241" t="str">
        <v>MORNING</v>
      </c>
      <c r="D241">
        <v>7</v>
      </c>
      <c r="E241">
        <v>6</v>
      </c>
      <c r="F241">
        <v>3</v>
      </c>
      <c r="G241">
        <v>4</v>
      </c>
      <c r="H241" t="str">
        <f>D241&amp;E241&amp;F241&amp;G241</f>
        <v>7634</v>
      </c>
      <c r="I241" t="str">
        <v>3467</v>
      </c>
      <c r="J241">
        <f>SUM(D241:G241)</f>
        <v>20</v>
      </c>
      <c r="K241">
        <f>SUMPRODUCT(MOD(D241:G241,2))</f>
        <v>2</v>
      </c>
      <c r="L241">
        <f>4-K241</f>
        <v>2</v>
      </c>
      <c r="M241">
        <f>COUNTIF(D241:G241,"&gt;=5")</f>
        <v>2</v>
      </c>
      <c r="N241">
        <f>COUNTIF(D241:G241,"&lt;=4")</f>
        <v>2</v>
      </c>
      <c r="O241">
        <f>SUMPRODUCT(1/COUNTIF(D241:G241,D241:G241))</f>
        <v>4</v>
      </c>
      <c r="P241" t="str">
        <f>IF(O241=4,"24-Way (4 Distinct)",IF(O241=3,"12-Way (1 Pair)",IF(O241=2,"6-Way / 4-Way","Straight (Quad)"))))</f>
        <v>24-Way (4 Distinct)</v>
      </c>
      <c r="Q241">
        <f>SUMPRODUCT(COUNTIF(D242:G242,D241:G241))</f>
        <v>1</v>
      </c>
      <c r="R241">
        <f>AVERAGE(J241:J245)</f>
        <v>20</v>
      </c>
      <c r="S241">
        <f>AVERAGE(J241:J260)</f>
        <v>20</v>
      </c>
      <c r="T241">
        <f>R241-S241</f>
        <v>0</v>
      </c>
      <c r="U241" t="str">
        <f>IF(R241&gt;S241,"EXPANDING (HIGH BIAS)",IF(R241&lt;S241,"CONTRACTING (LOW BIAS)","NEUTRAL"))</f>
        <v>NEUTRAL</v>
      </c>
    </row>
    <row r="242">
      <c r="A242">
        <v>15721</v>
      </c>
      <c r="B242" t="str">
        <v>2026-08-20</v>
      </c>
      <c r="C242" t="str">
        <v>EVENING</v>
      </c>
      <c r="D242">
        <v>5</v>
      </c>
      <c r="E242">
        <v>5</v>
      </c>
      <c r="F242">
        <v>6</v>
      </c>
      <c r="G242">
        <v>6</v>
      </c>
      <c r="H242" t="str">
        <f>D242&amp;E242&amp;F242&amp;G242</f>
        <v>5566</v>
      </c>
      <c r="I242" t="str">
        <v>5566</v>
      </c>
      <c r="J242">
        <f>SUM(D242:G242)</f>
        <v>22</v>
      </c>
      <c r="K242">
        <f>SUMPRODUCT(MOD(D242:G242,2))</f>
        <v>2</v>
      </c>
      <c r="L242">
        <f>4-K242</f>
        <v>2</v>
      </c>
      <c r="M242">
        <f>COUNTIF(D242:G242,"&gt;=5")</f>
        <v>4</v>
      </c>
      <c r="N242">
        <f>COUNTIF(D242:G242,"&lt;=4")</f>
        <v>0</v>
      </c>
      <c r="O242">
        <f>SUMPRODUCT(1/COUNTIF(D242:G242,D242:G242))</f>
        <v>2</v>
      </c>
      <c r="P242" t="str">
        <f>IF(O242=4,"24-Way (4 Distinct)",IF(O242=3,"12-Way (1 Pair)",IF(O242=2,"6-Way / 4-Way","Straight (Quad)"))))</f>
        <v>6-Way (2 Pairs)</v>
      </c>
      <c r="Q242">
        <f>SUMPRODUCT(COUNTIF(D243:G243,D242:G242))</f>
        <v>0</v>
      </c>
      <c r="R242">
        <f>AVERAGE(J242:J246)</f>
        <v>22</v>
      </c>
      <c r="S242">
        <f>AVERAGE(J242:J261)</f>
        <v>22</v>
      </c>
      <c r="T242">
        <f>R242-S242</f>
        <v>0</v>
      </c>
      <c r="U242" t="str">
        <f>IF(R242&gt;S242,"EXPANDING (HIGH BIAS)",IF(R242&lt;S242,"CONTRACTING (LOW BIAS)","NEUTRAL"))</f>
        <v>NEUTRAL</v>
      </c>
    </row>
    <row r="243">
      <c r="A243">
        <v>15720</v>
      </c>
      <c r="B243" t="str">
        <v>2026-08-20</v>
      </c>
      <c r="C243" t="str">
        <v>AFTERNOON</v>
      </c>
      <c r="D243">
        <v>4</v>
      </c>
      <c r="E243">
        <v>0</v>
      </c>
      <c r="F243">
        <v>0</v>
      </c>
      <c r="G243">
        <v>0</v>
      </c>
      <c r="H243" t="str">
        <f>D243&amp;E243&amp;F243&amp;G243</f>
        <v>4000</v>
      </c>
      <c r="I243" t="str">
        <v>0004</v>
      </c>
      <c r="J243">
        <f>SUM(D243:G243)</f>
        <v>4</v>
      </c>
      <c r="K243">
        <f>SUMPRODUCT(MOD(D243:G243,2))</f>
        <v>0</v>
      </c>
      <c r="L243">
        <f>4-K243</f>
        <v>4</v>
      </c>
      <c r="M243">
        <f>COUNTIF(D243:G243,"&gt;=5")</f>
        <v>0</v>
      </c>
      <c r="N243">
        <f>COUNTIF(D243:G243,"&lt;=4")</f>
        <v>4</v>
      </c>
      <c r="O243">
        <f>SUMPRODUCT(1/COUNTIF(D243:G243,D243:G243))</f>
        <v>2</v>
      </c>
      <c r="P243" t="str">
        <f>IF(O243=4,"24-Way (4 Distinct)",IF(O243=3,"12-Way (1 Pair)",IF(O243=2,"6-Way / 4-Way","Straight (Quad)"))))</f>
        <v>4-Way (3-of-Kind)</v>
      </c>
      <c r="Q243">
        <f>SUMPRODUCT(COUNTIF(D244:G244,D243:G243))</f>
        <v>0</v>
      </c>
      <c r="R243">
        <f>AVERAGE(J243:J247)</f>
        <v>4</v>
      </c>
      <c r="S243">
        <f>AVERAGE(J243:J262)</f>
        <v>4</v>
      </c>
      <c r="T243">
        <f>R243-S243</f>
        <v>0</v>
      </c>
      <c r="U243" t="str">
        <f>IF(R243&gt;S243,"EXPANDING (HIGH BIAS)",IF(R243&lt;S243,"CONTRACTING (LOW BIAS)","NEUTRAL"))</f>
        <v>NEUTRAL</v>
      </c>
    </row>
    <row r="244">
      <c r="A244">
        <v>15719</v>
      </c>
      <c r="B244" t="str">
        <v>2026-08-20</v>
      </c>
      <c r="C244" t="str">
        <v>MIDDAY</v>
      </c>
      <c r="D244">
        <v>5</v>
      </c>
      <c r="E244">
        <v>6</v>
      </c>
      <c r="F244">
        <v>6</v>
      </c>
      <c r="G244">
        <v>1</v>
      </c>
      <c r="H244" t="str">
        <f>D244&amp;E244&amp;F244&amp;G244</f>
        <v>5661</v>
      </c>
      <c r="I244" t="str">
        <v>1566</v>
      </c>
      <c r="J244">
        <f>SUM(D244:G244)</f>
        <v>18</v>
      </c>
      <c r="K244">
        <f>SUMPRODUCT(MOD(D244:G244,2))</f>
        <v>2</v>
      </c>
      <c r="L244">
        <f>4-K244</f>
        <v>2</v>
      </c>
      <c r="M244">
        <f>COUNTIF(D244:G244,"&gt;=5")</f>
        <v>3</v>
      </c>
      <c r="N244">
        <f>COUNTIF(D244:G244,"&lt;=4")</f>
        <v>1</v>
      </c>
      <c r="O244">
        <f>SUMPRODUCT(1/COUNTIF(D244:G244,D244:G244))</f>
        <v>3</v>
      </c>
      <c r="P244" t="str">
        <f>IF(O244=4,"24-Way (4 Distinct)",IF(O244=3,"12-Way (1 Pair)",IF(O244=2,"6-Way / 4-Way","Straight (Quad)"))))</f>
        <v>12-Way (1 Pair)</v>
      </c>
      <c r="Q244">
        <f>SUMPRODUCT(COUNTIF(D245:G245,D244:G244))</f>
        <v>1</v>
      </c>
      <c r="R244">
        <f>AVERAGE(J244:J248)</f>
        <v>18</v>
      </c>
      <c r="S244">
        <f>AVERAGE(J244:J263)</f>
        <v>18</v>
      </c>
      <c r="T244">
        <f>R244-S244</f>
        <v>0</v>
      </c>
      <c r="U244" t="str">
        <f>IF(R244&gt;S244,"EXPANDING (HIGH BIAS)",IF(R244&lt;S244,"CONTRACTING (LOW BIAS)","NEUTRAL"))</f>
        <v>NEUTRAL</v>
      </c>
    </row>
    <row r="245">
      <c r="A245">
        <v>15718</v>
      </c>
      <c r="B245" t="str">
        <v>2026-08-20</v>
      </c>
      <c r="C245" t="str">
        <v>MORNING</v>
      </c>
      <c r="D245">
        <v>7</v>
      </c>
      <c r="E245">
        <v>1</v>
      </c>
      <c r="F245">
        <v>2</v>
      </c>
      <c r="G245">
        <v>0</v>
      </c>
      <c r="H245" t="str">
        <f>D245&amp;E245&amp;F245&amp;G245</f>
        <v>7120</v>
      </c>
      <c r="I245" t="str">
        <v>0127</v>
      </c>
      <c r="J245">
        <f>SUM(D245:G245)</f>
        <v>10</v>
      </c>
      <c r="K245">
        <f>SUMPRODUCT(MOD(D245:G245,2))</f>
        <v>2</v>
      </c>
      <c r="L245">
        <f>4-K245</f>
        <v>2</v>
      </c>
      <c r="M245">
        <f>COUNTIF(D245:G245,"&gt;=5")</f>
        <v>1</v>
      </c>
      <c r="N245">
        <f>COUNTIF(D245:G245,"&lt;=4")</f>
        <v>3</v>
      </c>
      <c r="O245">
        <f>SUMPRODUCT(1/COUNTIF(D245:G245,D245:G245))</f>
        <v>4</v>
      </c>
      <c r="P245" t="str">
        <f>IF(O245=4,"24-Way (4 Distinct)",IF(O245=3,"12-Way (1 Pair)",IF(O245=2,"6-Way / 4-Way","Straight (Quad)"))))</f>
        <v>24-Way (4 Distinct)</v>
      </c>
      <c r="Q245">
        <f>SUMPRODUCT(COUNTIF(D246:G246,D245:G245))</f>
        <v>1</v>
      </c>
      <c r="R245">
        <f>AVERAGE(J245:J249)</f>
        <v>10</v>
      </c>
      <c r="S245">
        <f>AVERAGE(J245:J264)</f>
        <v>10</v>
      </c>
      <c r="T245">
        <f>R245-S245</f>
        <v>0</v>
      </c>
      <c r="U245" t="str">
        <f>IF(R245&gt;S245,"EXPANDING (HIGH BIAS)",IF(R245&lt;S245,"CONTRACTING (LOW BIAS)","NEUTRAL"))</f>
        <v>NEUTRAL</v>
      </c>
    </row>
    <row r="246">
      <c r="A246">
        <v>15717</v>
      </c>
      <c r="B246" t="str">
        <v>2026-08-19</v>
      </c>
      <c r="C246" t="str">
        <v>EVENING</v>
      </c>
      <c r="D246">
        <v>9</v>
      </c>
      <c r="E246">
        <v>6</v>
      </c>
      <c r="F246">
        <v>2</v>
      </c>
      <c r="G246">
        <v>9</v>
      </c>
      <c r="H246" t="str">
        <f>D246&amp;E246&amp;F246&amp;G246</f>
        <v>9629</v>
      </c>
      <c r="I246" t="str">
        <v>2699</v>
      </c>
      <c r="J246">
        <f>SUM(D246:G246)</f>
        <v>26</v>
      </c>
      <c r="K246">
        <f>SUMPRODUCT(MOD(D246:G246,2))</f>
        <v>2</v>
      </c>
      <c r="L246">
        <f>4-K246</f>
        <v>2</v>
      </c>
      <c r="M246">
        <f>COUNTIF(D246:G246,"&gt;=5")</f>
        <v>3</v>
      </c>
      <c r="N246">
        <f>COUNTIF(D246:G246,"&lt;=4")</f>
        <v>1</v>
      </c>
      <c r="O246">
        <f>SUMPRODUCT(1/COUNTIF(D246:G246,D246:G246))</f>
        <v>3</v>
      </c>
      <c r="P246" t="str">
        <f>IF(O246=4,"24-Way (4 Distinct)",IF(O246=3,"12-Way (1 Pair)",IF(O246=2,"6-Way / 4-Way","Straight (Quad)"))))</f>
        <v>12-Way (1 Pair)</v>
      </c>
      <c r="Q246">
        <f>SUMPRODUCT(COUNTIF(D247:G247,D246:G246))</f>
        <v>3</v>
      </c>
      <c r="R246">
        <f>AVERAGE(J246:J250)</f>
        <v>26</v>
      </c>
      <c r="S246">
        <f>AVERAGE(J246:J265)</f>
        <v>26</v>
      </c>
      <c r="T246">
        <f>R246-S246</f>
        <v>0</v>
      </c>
      <c r="U246" t="str">
        <f>IF(R246&gt;S246,"EXPANDING (HIGH BIAS)",IF(R246&lt;S246,"CONTRACTING (LOW BIAS)","NEUTRAL"))</f>
        <v>NEUTRAL</v>
      </c>
    </row>
    <row r="247">
      <c r="A247">
        <v>15716</v>
      </c>
      <c r="B247" t="str">
        <v>2026-08-19</v>
      </c>
      <c r="C247" t="str">
        <v>AFTERNOON</v>
      </c>
      <c r="D247">
        <v>5</v>
      </c>
      <c r="E247">
        <v>9</v>
      </c>
      <c r="F247">
        <v>6</v>
      </c>
      <c r="G247">
        <v>9</v>
      </c>
      <c r="H247" t="str">
        <f>D247&amp;E247&amp;F247&amp;G247</f>
        <v>5969</v>
      </c>
      <c r="I247" t="str">
        <v>5699</v>
      </c>
      <c r="J247">
        <f>SUM(D247:G247)</f>
        <v>29</v>
      </c>
      <c r="K247">
        <f>SUMPRODUCT(MOD(D247:G247,2))</f>
        <v>3</v>
      </c>
      <c r="L247">
        <f>4-K247</f>
        <v>1</v>
      </c>
      <c r="M247">
        <f>COUNTIF(D247:G247,"&gt;=5")</f>
        <v>4</v>
      </c>
      <c r="N247">
        <f>COUNTIF(D247:G247,"&lt;=4")</f>
        <v>0</v>
      </c>
      <c r="O247">
        <f>SUMPRODUCT(1/COUNTIF(D247:G247,D247:G247))</f>
        <v>3</v>
      </c>
      <c r="P247" t="str">
        <f>IF(O247=4,"24-Way (4 Distinct)",IF(O247=3,"12-Way (1 Pair)",IF(O247=2,"6-Way / 4-Way","Straight (Quad)"))))</f>
        <v>12-Way (1 Pair)</v>
      </c>
      <c r="Q247">
        <f>SUMPRODUCT(COUNTIF(D248:G248,D247:G247))</f>
        <v>2</v>
      </c>
      <c r="R247">
        <f>AVERAGE(J247:J251)</f>
        <v>29</v>
      </c>
      <c r="S247">
        <f>AVERAGE(J247:J266)</f>
        <v>29</v>
      </c>
      <c r="T247">
        <f>R247-S247</f>
        <v>0</v>
      </c>
      <c r="U247" t="str">
        <f>IF(R247&gt;S247,"EXPANDING (HIGH BIAS)",IF(R247&lt;S247,"CONTRACTING (LOW BIAS)","NEUTRAL"))</f>
        <v>NEUTRAL</v>
      </c>
    </row>
    <row r="248">
      <c r="A248">
        <v>15715</v>
      </c>
      <c r="B248" t="str">
        <v>2026-08-19</v>
      </c>
      <c r="C248" t="str">
        <v>MIDDAY</v>
      </c>
      <c r="D248">
        <v>3</v>
      </c>
      <c r="E248">
        <v>9</v>
      </c>
      <c r="F248">
        <v>0</v>
      </c>
      <c r="G248">
        <v>1</v>
      </c>
      <c r="H248" t="str">
        <f>D248&amp;E248&amp;F248&amp;G248</f>
        <v>3901</v>
      </c>
      <c r="I248" t="str">
        <v>0139</v>
      </c>
      <c r="J248">
        <f>SUM(D248:G248)</f>
        <v>13</v>
      </c>
      <c r="K248">
        <f>SUMPRODUCT(MOD(D248:G248,2))</f>
        <v>3</v>
      </c>
      <c r="L248">
        <f>4-K248</f>
        <v>1</v>
      </c>
      <c r="M248">
        <f>COUNTIF(D248:G248,"&gt;=5")</f>
        <v>1</v>
      </c>
      <c r="N248">
        <f>COUNTIF(D248:G248,"&lt;=4")</f>
        <v>3</v>
      </c>
      <c r="O248">
        <f>SUMPRODUCT(1/COUNTIF(D248:G248,D248:G248))</f>
        <v>4</v>
      </c>
      <c r="P248" t="str">
        <f>IF(O248=4,"24-Way (4 Distinct)",IF(O248=3,"12-Way (1 Pair)",IF(O248=2,"6-Way / 4-Way","Straight (Quad)"))))</f>
        <v>24-Way (4 Distinct)</v>
      </c>
      <c r="Q248">
        <f>SUMPRODUCT(COUNTIF(D249:G249,D248:G248))</f>
        <v>1</v>
      </c>
      <c r="R248">
        <f>AVERAGE(J248:J252)</f>
        <v>13</v>
      </c>
      <c r="S248">
        <f>AVERAGE(J248:J267)</f>
        <v>13</v>
      </c>
      <c r="T248">
        <f>R248-S248</f>
        <v>0</v>
      </c>
      <c r="U248" t="str">
        <f>IF(R248&gt;S248,"EXPANDING (HIGH BIAS)",IF(R248&lt;S248,"CONTRACTING (LOW BIAS)","NEUTRAL"))</f>
        <v>NEUTRAL</v>
      </c>
    </row>
    <row r="249">
      <c r="A249">
        <v>15714</v>
      </c>
      <c r="B249" t="str">
        <v>2026-08-19</v>
      </c>
      <c r="C249" t="str">
        <v>MORNING</v>
      </c>
      <c r="D249">
        <v>9</v>
      </c>
      <c r="E249">
        <v>6</v>
      </c>
      <c r="F249">
        <v>8</v>
      </c>
      <c r="G249">
        <v>4</v>
      </c>
      <c r="H249" t="str">
        <f>D249&amp;E249&amp;F249&amp;G249</f>
        <v>9684</v>
      </c>
      <c r="I249" t="str">
        <v>4689</v>
      </c>
      <c r="J249">
        <f>SUM(D249:G249)</f>
        <v>27</v>
      </c>
      <c r="K249">
        <f>SUMPRODUCT(MOD(D249:G249,2))</f>
        <v>1</v>
      </c>
      <c r="L249">
        <f>4-K249</f>
        <v>3</v>
      </c>
      <c r="M249">
        <f>COUNTIF(D249:G249,"&gt;=5")</f>
        <v>3</v>
      </c>
      <c r="N249">
        <f>COUNTIF(D249:G249,"&lt;=4")</f>
        <v>1</v>
      </c>
      <c r="O249">
        <f>SUMPRODUCT(1/COUNTIF(D249:G249,D249:G249))</f>
        <v>4</v>
      </c>
      <c r="P249" t="str">
        <f>IF(O249=4,"24-Way (4 Distinct)",IF(O249=3,"12-Way (1 Pair)",IF(O249=2,"6-Way / 4-Way","Straight (Quad)"))))</f>
        <v>24-Way (4 Distinct)</v>
      </c>
      <c r="Q249">
        <f>SUMPRODUCT(COUNTIF(D250:G250,D249:G249))</f>
        <v>0</v>
      </c>
      <c r="R249">
        <f>AVERAGE(J249:J253)</f>
        <v>27</v>
      </c>
      <c r="S249">
        <f>AVERAGE(J249:J268)</f>
        <v>27</v>
      </c>
      <c r="T249">
        <f>R249-S249</f>
        <v>0</v>
      </c>
      <c r="U249" t="str">
        <f>IF(R249&gt;S249,"EXPANDING (HIGH BIAS)",IF(R249&lt;S249,"CONTRACTING (LOW BIAS)","NEUTRAL"))</f>
        <v>NEUTRAL</v>
      </c>
    </row>
    <row r="250">
      <c r="A250">
        <v>15713</v>
      </c>
      <c r="B250" t="str">
        <v>2026-08-18</v>
      </c>
      <c r="C250" t="str">
        <v>EVENING</v>
      </c>
      <c r="D250">
        <v>2</v>
      </c>
      <c r="E250">
        <v>1</v>
      </c>
      <c r="F250">
        <v>0</v>
      </c>
      <c r="G250">
        <v>0</v>
      </c>
      <c r="H250" t="str">
        <f>D250&amp;E250&amp;F250&amp;G250</f>
        <v>2100</v>
      </c>
      <c r="I250" t="str">
        <v>0012</v>
      </c>
      <c r="J250">
        <f>SUM(D250:G250)</f>
        <v>3</v>
      </c>
      <c r="K250">
        <f>SUMPRODUCT(MOD(D250:G250,2))</f>
        <v>1</v>
      </c>
      <c r="L250">
        <f>4-K250</f>
        <v>3</v>
      </c>
      <c r="M250">
        <f>COUNTIF(D250:G250,"&gt;=5")</f>
        <v>0</v>
      </c>
      <c r="N250">
        <f>COUNTIF(D250:G250,"&lt;=4")</f>
        <v>4</v>
      </c>
      <c r="O250">
        <f>SUMPRODUCT(1/COUNTIF(D250:G250,D250:G250))</f>
        <v>3</v>
      </c>
      <c r="P250" t="str">
        <f>IF(O250=4,"24-Way (4 Distinct)",IF(O250=3,"12-Way (1 Pair)",IF(O250=2,"6-Way / 4-Way","Straight (Quad)"))))</f>
        <v>12-Way (1 Pair)</v>
      </c>
      <c r="Q250">
        <f>SUMPRODUCT(COUNTIF(D251:G251,D250:G250))</f>
        <v>0</v>
      </c>
      <c r="R250">
        <f>AVERAGE(J250:J254)</f>
        <v>3</v>
      </c>
      <c r="S250">
        <f>AVERAGE(J250:J269)</f>
        <v>3</v>
      </c>
      <c r="T250">
        <f>R250-S250</f>
        <v>0</v>
      </c>
      <c r="U250" t="str">
        <f>IF(R250&gt;S250,"EXPANDING (HIGH BIAS)",IF(R250&lt;S250,"CONTRACTING (LOW BIAS)","NEUTRAL"))</f>
        <v>NEUTRAL</v>
      </c>
    </row>
    <row r="251">
      <c r="A251">
        <v>15712</v>
      </c>
      <c r="B251" t="str">
        <v>2026-08-18</v>
      </c>
      <c r="C251" t="str">
        <v>AFTERNOON</v>
      </c>
      <c r="D251">
        <v>7</v>
      </c>
      <c r="E251">
        <v>6</v>
      </c>
      <c r="F251">
        <v>4</v>
      </c>
      <c r="G251">
        <v>6</v>
      </c>
      <c r="H251" t="str">
        <f>D251&amp;E251&amp;F251&amp;G251</f>
        <v>7646</v>
      </c>
      <c r="I251" t="str">
        <v>4667</v>
      </c>
      <c r="J251">
        <f>SUM(D251:G251)</f>
        <v>23</v>
      </c>
      <c r="K251">
        <f>SUMPRODUCT(MOD(D251:G251,2))</f>
        <v>1</v>
      </c>
      <c r="L251">
        <f>4-K251</f>
        <v>3</v>
      </c>
      <c r="M251">
        <f>COUNTIF(D251:G251,"&gt;=5")</f>
        <v>3</v>
      </c>
      <c r="N251">
        <f>COUNTIF(D251:G251,"&lt;=4")</f>
        <v>1</v>
      </c>
      <c r="O251">
        <f>SUMPRODUCT(1/COUNTIF(D251:G251,D251:G251))</f>
        <v>3</v>
      </c>
      <c r="P251" t="str">
        <f>IF(O251=4,"24-Way (4 Distinct)",IF(O251=3,"12-Way (1 Pair)",IF(O251=2,"6-Way / 4-Way","Straight (Quad)"))))</f>
        <v>12-Way (1 Pair)</v>
      </c>
      <c r="Q251">
        <f>SUMPRODUCT(COUNTIF(D252:G252,D251:G251))</f>
        <v>1</v>
      </c>
      <c r="R251">
        <f>AVERAGE(J251:J255)</f>
        <v>23</v>
      </c>
      <c r="S251">
        <f>AVERAGE(J251:J270)</f>
        <v>23</v>
      </c>
      <c r="T251">
        <f>R251-S251</f>
        <v>0</v>
      </c>
      <c r="U251" t="str">
        <f>IF(R251&gt;S251,"EXPANDING (HIGH BIAS)",IF(R251&lt;S251,"CONTRACTING (LOW BIAS)","NEUTRAL"))</f>
        <v>NEUTRAL</v>
      </c>
    </row>
    <row r="252">
      <c r="A252">
        <v>15711</v>
      </c>
      <c r="B252" t="str">
        <v>2026-08-18</v>
      </c>
      <c r="C252" t="str">
        <v>MIDDAY</v>
      </c>
      <c r="D252">
        <v>2</v>
      </c>
      <c r="E252">
        <v>4</v>
      </c>
      <c r="F252">
        <v>4</v>
      </c>
      <c r="G252">
        <v>5</v>
      </c>
      <c r="H252" t="str">
        <f>D252&amp;E252&amp;F252&amp;G252</f>
        <v>2445</v>
      </c>
      <c r="I252" t="str">
        <v>2445</v>
      </c>
      <c r="J252">
        <f>SUM(D252:G252)</f>
        <v>15</v>
      </c>
      <c r="K252">
        <f>SUMPRODUCT(MOD(D252:G252,2))</f>
        <v>1</v>
      </c>
      <c r="L252">
        <f>4-K252</f>
        <v>3</v>
      </c>
      <c r="M252">
        <f>COUNTIF(D252:G252,"&gt;=5")</f>
        <v>1</v>
      </c>
      <c r="N252">
        <f>COUNTIF(D252:G252,"&lt;=4")</f>
        <v>3</v>
      </c>
      <c r="O252">
        <f>SUMPRODUCT(1/COUNTIF(D252:G252,D252:G252))</f>
        <v>3</v>
      </c>
      <c r="P252" t="str">
        <f>IF(O252=4,"24-Way (4 Distinct)",IF(O252=3,"12-Way (1 Pair)",IF(O252=2,"6-Way / 4-Way","Straight (Quad)"))))</f>
        <v>12-Way (1 Pair)</v>
      </c>
      <c r="Q252">
        <f>SUMPRODUCT(COUNTIF(D253:G253,D252:G252))</f>
        <v>1</v>
      </c>
      <c r="R252">
        <f>AVERAGE(J252:J256)</f>
        <v>15</v>
      </c>
      <c r="S252">
        <f>AVERAGE(J252:J271)</f>
        <v>15</v>
      </c>
      <c r="T252">
        <f>R252-S252</f>
        <v>0</v>
      </c>
      <c r="U252" t="str">
        <f>IF(R252&gt;S252,"EXPANDING (HIGH BIAS)",IF(R252&lt;S252,"CONTRACTING (LOW BIAS)","NEUTRAL"))</f>
        <v>NEUTRAL</v>
      </c>
    </row>
    <row r="253">
      <c r="A253">
        <v>15710</v>
      </c>
      <c r="B253" t="str">
        <v>2026-08-18</v>
      </c>
      <c r="C253" t="str">
        <v>MORNING</v>
      </c>
      <c r="D253">
        <v>7</v>
      </c>
      <c r="E253">
        <v>0</v>
      </c>
      <c r="F253">
        <v>1</v>
      </c>
      <c r="G253">
        <v>5</v>
      </c>
      <c r="H253" t="str">
        <f>D253&amp;E253&amp;F253&amp;G253</f>
        <v>7015</v>
      </c>
      <c r="I253" t="str">
        <v>0157</v>
      </c>
      <c r="J253">
        <f>SUM(D253:G253)</f>
        <v>13</v>
      </c>
      <c r="K253">
        <f>SUMPRODUCT(MOD(D253:G253,2))</f>
        <v>3</v>
      </c>
      <c r="L253">
        <f>4-K253</f>
        <v>1</v>
      </c>
      <c r="M253">
        <f>COUNTIF(D253:G253,"&gt;=5")</f>
        <v>2</v>
      </c>
      <c r="N253">
        <f>COUNTIF(D253:G253,"&lt;=4")</f>
        <v>2</v>
      </c>
      <c r="O253">
        <f>SUMPRODUCT(1/COUNTIF(D253:G253,D253:G253))</f>
        <v>4</v>
      </c>
      <c r="P253" t="str">
        <f>IF(O253=4,"24-Way (4 Distinct)",IF(O253=3,"12-Way (1 Pair)",IF(O253=2,"6-Way / 4-Way","Straight (Quad)"))))</f>
        <v>24-Way (4 Distinct)</v>
      </c>
      <c r="Q253">
        <f>SUMPRODUCT(COUNTIF(D254:G254,D253:G253))</f>
        <v>0</v>
      </c>
      <c r="R253">
        <f>AVERAGE(J253:J257)</f>
        <v>13</v>
      </c>
      <c r="S253">
        <f>AVERAGE(J253:J272)</f>
        <v>13</v>
      </c>
      <c r="T253">
        <f>R253-S253</f>
        <v>0</v>
      </c>
      <c r="U253" t="str">
        <f>IF(R253&gt;S253,"EXPANDING (HIGH BIAS)",IF(R253&lt;S253,"CONTRACTING (LOW BIAS)","NEUTRAL"))</f>
        <v>NEUTRAL</v>
      </c>
    </row>
    <row r="254">
      <c r="A254">
        <v>15709</v>
      </c>
      <c r="B254" t="str">
        <v>2026-08-17</v>
      </c>
      <c r="C254" t="str">
        <v>EVENING</v>
      </c>
      <c r="D254">
        <v>8</v>
      </c>
      <c r="E254">
        <v>8</v>
      </c>
      <c r="F254">
        <v>4</v>
      </c>
      <c r="G254">
        <v>4</v>
      </c>
      <c r="H254" t="str">
        <f>D254&amp;E254&amp;F254&amp;G254</f>
        <v>8844</v>
      </c>
      <c r="I254" t="str">
        <v>4488</v>
      </c>
      <c r="J254">
        <f>SUM(D254:G254)</f>
        <v>24</v>
      </c>
      <c r="K254">
        <f>SUMPRODUCT(MOD(D254:G254,2))</f>
        <v>0</v>
      </c>
      <c r="L254">
        <f>4-K254</f>
        <v>4</v>
      </c>
      <c r="M254">
        <f>COUNTIF(D254:G254,"&gt;=5")</f>
        <v>2</v>
      </c>
      <c r="N254">
        <f>COUNTIF(D254:G254,"&lt;=4")</f>
        <v>2</v>
      </c>
      <c r="O254">
        <f>SUMPRODUCT(1/COUNTIF(D254:G254,D254:G254))</f>
        <v>2</v>
      </c>
      <c r="P254" t="str">
        <f>IF(O254=4,"24-Way (4 Distinct)",IF(O254=3,"12-Way (1 Pair)",IF(O254=2,"6-Way / 4-Way","Straight (Quad)"))))</f>
        <v>6-Way (2 Pairs)</v>
      </c>
      <c r="Q254">
        <f>SUMPRODUCT(COUNTIF(D255:G255,D254:G254))</f>
        <v>2</v>
      </c>
      <c r="R254">
        <f>AVERAGE(J254:J258)</f>
        <v>24</v>
      </c>
      <c r="S254">
        <f>AVERAGE(J254:J273)</f>
        <v>24</v>
      </c>
      <c r="T254">
        <f>R254-S254</f>
        <v>0</v>
      </c>
      <c r="U254" t="str">
        <f>IF(R254&gt;S254,"EXPANDING (HIGH BIAS)",IF(R254&lt;S254,"CONTRACTING (LOW BIAS)","NEUTRAL"))</f>
        <v>NEUTRAL</v>
      </c>
    </row>
    <row r="255">
      <c r="A255">
        <v>15708</v>
      </c>
      <c r="B255" t="str">
        <v>2026-08-17</v>
      </c>
      <c r="C255" t="str">
        <v>AFTERNOON</v>
      </c>
      <c r="D255">
        <v>2</v>
      </c>
      <c r="E255">
        <v>9</v>
      </c>
      <c r="F255">
        <v>8</v>
      </c>
      <c r="G255">
        <v>6</v>
      </c>
      <c r="H255" t="str">
        <f>D255&amp;E255&amp;F255&amp;G255</f>
        <v>2986</v>
      </c>
      <c r="I255" t="str">
        <v>2689</v>
      </c>
      <c r="J255">
        <f>SUM(D255:G255)</f>
        <v>25</v>
      </c>
      <c r="K255">
        <f>SUMPRODUCT(MOD(D255:G255,2))</f>
        <v>1</v>
      </c>
      <c r="L255">
        <f>4-K255</f>
        <v>3</v>
      </c>
      <c r="M255">
        <f>COUNTIF(D255:G255,"&gt;=5")</f>
        <v>3</v>
      </c>
      <c r="N255">
        <f>COUNTIF(D255:G255,"&lt;=4")</f>
        <v>1</v>
      </c>
      <c r="O255">
        <f>SUMPRODUCT(1/COUNTIF(D255:G255,D255:G255))</f>
        <v>4</v>
      </c>
      <c r="P255" t="str">
        <f>IF(O255=4,"24-Way (4 Distinct)",IF(O255=3,"12-Way (1 Pair)",IF(O255=2,"6-Way / 4-Way","Straight (Quad)"))))</f>
        <v>24-Way (4 Distinct)</v>
      </c>
      <c r="Q255">
        <f>SUMPRODUCT(COUNTIF(D256:G256,D255:G255))</f>
        <v>2</v>
      </c>
      <c r="R255">
        <f>AVERAGE(J255:J259)</f>
        <v>25</v>
      </c>
      <c r="S255">
        <f>AVERAGE(J255:J274)</f>
        <v>25</v>
      </c>
      <c r="T255">
        <f>R255-S255</f>
        <v>0</v>
      </c>
      <c r="U255" t="str">
        <f>IF(R255&gt;S255,"EXPANDING (HIGH BIAS)",IF(R255&lt;S255,"CONTRACTING (LOW BIAS)","NEUTRAL"))</f>
        <v>NEUTRAL</v>
      </c>
    </row>
    <row r="256">
      <c r="A256">
        <v>15707</v>
      </c>
      <c r="B256" t="str">
        <v>2026-08-17</v>
      </c>
      <c r="C256" t="str">
        <v>MIDDAY</v>
      </c>
      <c r="D256">
        <v>3</v>
      </c>
      <c r="E256">
        <v>7</v>
      </c>
      <c r="F256">
        <v>8</v>
      </c>
      <c r="G256">
        <v>6</v>
      </c>
      <c r="H256" t="str">
        <f>D256&amp;E256&amp;F256&amp;G256</f>
        <v>3786</v>
      </c>
      <c r="I256" t="str">
        <v>3678</v>
      </c>
      <c r="J256">
        <f>SUM(D256:G256)</f>
        <v>24</v>
      </c>
      <c r="K256">
        <f>SUMPRODUCT(MOD(D256:G256,2))</f>
        <v>2</v>
      </c>
      <c r="L256">
        <f>4-K256</f>
        <v>2</v>
      </c>
      <c r="M256">
        <f>COUNTIF(D256:G256,"&gt;=5")</f>
        <v>3</v>
      </c>
      <c r="N256">
        <f>COUNTIF(D256:G256,"&lt;=4")</f>
        <v>1</v>
      </c>
      <c r="O256">
        <f>SUMPRODUCT(1/COUNTIF(D256:G256,D256:G256))</f>
        <v>4</v>
      </c>
      <c r="P256" t="str">
        <f>IF(O256=4,"24-Way (4 Distinct)",IF(O256=3,"12-Way (1 Pair)",IF(O256=2,"6-Way / 4-Way","Straight (Quad)"))))</f>
        <v>24-Way (4 Distinct)</v>
      </c>
      <c r="Q256">
        <f>SUMPRODUCT(COUNTIF(D257:G257,D256:G256))</f>
        <v>1</v>
      </c>
      <c r="R256">
        <f>AVERAGE(J256:J260)</f>
        <v>24</v>
      </c>
      <c r="S256">
        <f>AVERAGE(J256:J275)</f>
        <v>24</v>
      </c>
      <c r="T256">
        <f>R256-S256</f>
        <v>0</v>
      </c>
      <c r="U256" t="str">
        <f>IF(R256&gt;S256,"EXPANDING (HIGH BIAS)",IF(R256&lt;S256,"CONTRACTING (LOW BIAS)","NEUTRAL"))</f>
        <v>NEUTRAL</v>
      </c>
    </row>
    <row r="257">
      <c r="A257">
        <v>15706</v>
      </c>
      <c r="B257" t="str">
        <v>2026-08-17</v>
      </c>
      <c r="C257" t="str">
        <v>MORNING</v>
      </c>
      <c r="D257">
        <v>2</v>
      </c>
      <c r="E257">
        <v>3</v>
      </c>
      <c r="F257">
        <v>0</v>
      </c>
      <c r="G257">
        <v>5</v>
      </c>
      <c r="H257" t="str">
        <f>D257&amp;E257&amp;F257&amp;G257</f>
        <v>2305</v>
      </c>
      <c r="I257" t="str">
        <v>0235</v>
      </c>
      <c r="J257">
        <f>SUM(D257:G257)</f>
        <v>10</v>
      </c>
      <c r="K257">
        <f>SUMPRODUCT(MOD(D257:G257,2))</f>
        <v>2</v>
      </c>
      <c r="L257">
        <f>4-K257</f>
        <v>2</v>
      </c>
      <c r="M257">
        <f>COUNTIF(D257:G257,"&gt;=5")</f>
        <v>1</v>
      </c>
      <c r="N257">
        <f>COUNTIF(D257:G257,"&lt;=4")</f>
        <v>3</v>
      </c>
      <c r="O257">
        <f>SUMPRODUCT(1/COUNTIF(D257:G257,D257:G257))</f>
        <v>4</v>
      </c>
      <c r="P257" t="str">
        <f>IF(O257=4,"24-Way (4 Distinct)",IF(O257=3,"12-Way (1 Pair)",IF(O257=2,"6-Way / 4-Way","Straight (Quad)"))))</f>
        <v>24-Way (4 Distinct)</v>
      </c>
      <c r="Q257">
        <f>SUMPRODUCT(COUNTIF(D258:G258,D257:G257))</f>
        <v>3</v>
      </c>
      <c r="R257">
        <f>AVERAGE(J257:J261)</f>
        <v>10</v>
      </c>
      <c r="S257">
        <f>AVERAGE(J257:J276)</f>
        <v>10</v>
      </c>
      <c r="T257">
        <f>R257-S257</f>
        <v>0</v>
      </c>
      <c r="U257" t="str">
        <f>IF(R257&gt;S257,"EXPANDING (HIGH BIAS)",IF(R257&lt;S257,"CONTRACTING (LOW BIAS)","NEUTRAL"))</f>
        <v>NEUTRAL</v>
      </c>
    </row>
    <row r="258">
      <c r="A258">
        <v>15705</v>
      </c>
      <c r="B258" t="str">
        <v>2026-08-16</v>
      </c>
      <c r="C258" t="str">
        <v>EVENING</v>
      </c>
      <c r="D258">
        <v>2</v>
      </c>
      <c r="E258">
        <v>7</v>
      </c>
      <c r="F258">
        <v>3</v>
      </c>
      <c r="G258">
        <v>5</v>
      </c>
      <c r="H258" t="str">
        <f>D258&amp;E258&amp;F258&amp;G258</f>
        <v>2735</v>
      </c>
      <c r="I258" t="str">
        <v>2357</v>
      </c>
      <c r="J258">
        <f>SUM(D258:G258)</f>
        <v>17</v>
      </c>
      <c r="K258">
        <f>SUMPRODUCT(MOD(D258:G258,2))</f>
        <v>3</v>
      </c>
      <c r="L258">
        <f>4-K258</f>
        <v>1</v>
      </c>
      <c r="M258">
        <f>COUNTIF(D258:G258,"&gt;=5")</f>
        <v>2</v>
      </c>
      <c r="N258">
        <f>COUNTIF(D258:G258,"&lt;=4")</f>
        <v>2</v>
      </c>
      <c r="O258">
        <f>SUMPRODUCT(1/COUNTIF(D258:G258,D258:G258))</f>
        <v>4</v>
      </c>
      <c r="P258" t="str">
        <f>IF(O258=4,"24-Way (4 Distinct)",IF(O258=3,"12-Way (1 Pair)",IF(O258=2,"6-Way / 4-Way","Straight (Quad)"))))</f>
        <v>24-Way (4 Distinct)</v>
      </c>
      <c r="Q258">
        <f>SUMPRODUCT(COUNTIF(D259:G259,D258:G258))</f>
        <v>0</v>
      </c>
      <c r="R258">
        <f>AVERAGE(J258:J262)</f>
        <v>17</v>
      </c>
      <c r="S258">
        <f>AVERAGE(J258:J277)</f>
        <v>17</v>
      </c>
      <c r="T258">
        <f>R258-S258</f>
        <v>0</v>
      </c>
      <c r="U258" t="str">
        <f>IF(R258&gt;S258,"EXPANDING (HIGH BIAS)",IF(R258&lt;S258,"CONTRACTING (LOW BIAS)","NEUTRAL"))</f>
        <v>NEUTRAL</v>
      </c>
    </row>
    <row r="259">
      <c r="A259">
        <v>15704</v>
      </c>
      <c r="B259" t="str">
        <v>2026-08-16</v>
      </c>
      <c r="C259" t="str">
        <v>AFTERNOON</v>
      </c>
      <c r="D259">
        <v>1</v>
      </c>
      <c r="E259">
        <v>4</v>
      </c>
      <c r="F259">
        <v>4</v>
      </c>
      <c r="G259">
        <v>9</v>
      </c>
      <c r="H259" t="str">
        <f>D259&amp;E259&amp;F259&amp;G259</f>
        <v>1449</v>
      </c>
      <c r="I259" t="str">
        <v>1449</v>
      </c>
      <c r="J259">
        <f>SUM(D259:G259)</f>
        <v>18</v>
      </c>
      <c r="K259">
        <f>SUMPRODUCT(MOD(D259:G259,2))</f>
        <v>2</v>
      </c>
      <c r="L259">
        <f>4-K259</f>
        <v>2</v>
      </c>
      <c r="M259">
        <f>COUNTIF(D259:G259,"&gt;=5")</f>
        <v>1</v>
      </c>
      <c r="N259">
        <f>COUNTIF(D259:G259,"&lt;=4")</f>
        <v>3</v>
      </c>
      <c r="O259">
        <f>SUMPRODUCT(1/COUNTIF(D259:G259,D259:G259))</f>
        <v>3</v>
      </c>
      <c r="P259" t="str">
        <f>IF(O259=4,"24-Way (4 Distinct)",IF(O259=3,"12-Way (1 Pair)",IF(O259=2,"6-Way / 4-Way","Straight (Quad)"))))</f>
        <v>12-Way (1 Pair)</v>
      </c>
      <c r="Q259">
        <f>SUMPRODUCT(COUNTIF(D260:G260,D259:G259))</f>
        <v>1</v>
      </c>
      <c r="R259">
        <f>AVERAGE(J259:J263)</f>
        <v>18</v>
      </c>
      <c r="S259">
        <f>AVERAGE(J259:J278)</f>
        <v>18</v>
      </c>
      <c r="T259">
        <f>R259-S259</f>
        <v>0</v>
      </c>
      <c r="U259" t="str">
        <f>IF(R259&gt;S259,"EXPANDING (HIGH BIAS)",IF(R259&lt;S259,"CONTRACTING (LOW BIAS)","NEUTRAL"))</f>
        <v>NEUTRAL</v>
      </c>
    </row>
    <row r="260">
      <c r="A260">
        <v>15703</v>
      </c>
      <c r="B260" t="str">
        <v>2026-08-16</v>
      </c>
      <c r="C260" t="str">
        <v>MIDDAY</v>
      </c>
      <c r="D260">
        <v>8</v>
      </c>
      <c r="E260">
        <v>7</v>
      </c>
      <c r="F260">
        <v>1</v>
      </c>
      <c r="G260">
        <v>2</v>
      </c>
      <c r="H260" t="str">
        <f>D260&amp;E260&amp;F260&amp;G260</f>
        <v>8712</v>
      </c>
      <c r="I260" t="str">
        <v>1278</v>
      </c>
      <c r="J260">
        <f>SUM(D260:G260)</f>
        <v>18</v>
      </c>
      <c r="K260">
        <f>SUMPRODUCT(MOD(D260:G260,2))</f>
        <v>2</v>
      </c>
      <c r="L260">
        <f>4-K260</f>
        <v>2</v>
      </c>
      <c r="M260">
        <f>COUNTIF(D260:G260,"&gt;=5")</f>
        <v>2</v>
      </c>
      <c r="N260">
        <f>COUNTIF(D260:G260,"&lt;=4")</f>
        <v>2</v>
      </c>
      <c r="O260">
        <f>SUMPRODUCT(1/COUNTIF(D260:G260,D260:G260))</f>
        <v>4</v>
      </c>
      <c r="P260" t="str">
        <f>IF(O260=4,"24-Way (4 Distinct)",IF(O260=3,"12-Way (1 Pair)",IF(O260=2,"6-Way / 4-Way","Straight (Quad)"))))</f>
        <v>24-Way (4 Distinct)</v>
      </c>
      <c r="Q260">
        <f>SUMPRODUCT(COUNTIF(D261:G261,D260:G260))</f>
        <v>1</v>
      </c>
      <c r="R260">
        <f>AVERAGE(J260:J264)</f>
        <v>18</v>
      </c>
      <c r="S260">
        <f>AVERAGE(J260:J279)</f>
        <v>18</v>
      </c>
      <c r="T260">
        <f>R260-S260</f>
        <v>0</v>
      </c>
      <c r="U260" t="str">
        <f>IF(R260&gt;S260,"EXPANDING (HIGH BIAS)",IF(R260&lt;S260,"CONTRACTING (LOW BIAS)","NEUTRAL"))</f>
        <v>NEUTRAL</v>
      </c>
    </row>
    <row r="261">
      <c r="A261">
        <v>15702</v>
      </c>
      <c r="B261" t="str">
        <v>2026-08-16</v>
      </c>
      <c r="C261" t="str">
        <v>MORNING</v>
      </c>
      <c r="D261">
        <v>9</v>
      </c>
      <c r="E261">
        <v>8</v>
      </c>
      <c r="F261">
        <v>5</v>
      </c>
      <c r="G261">
        <v>6</v>
      </c>
      <c r="H261" t="str">
        <f>D261&amp;E261&amp;F261&amp;G261</f>
        <v>9856</v>
      </c>
      <c r="I261" t="str">
        <v>5689</v>
      </c>
      <c r="J261">
        <f>SUM(D261:G261)</f>
        <v>28</v>
      </c>
      <c r="K261">
        <f>SUMPRODUCT(MOD(D261:G261,2))</f>
        <v>2</v>
      </c>
      <c r="L261">
        <f>4-K261</f>
        <v>2</v>
      </c>
      <c r="M261">
        <f>COUNTIF(D261:G261,"&gt;=5")</f>
        <v>4</v>
      </c>
      <c r="N261">
        <f>COUNTIF(D261:G261,"&lt;=4")</f>
        <v>0</v>
      </c>
      <c r="O261">
        <f>SUMPRODUCT(1/COUNTIF(D261:G261,D261:G261))</f>
        <v>4</v>
      </c>
      <c r="P261" t="str">
        <f>IF(O261=4,"24-Way (4 Distinct)",IF(O261=3,"12-Way (1 Pair)",IF(O261=2,"6-Way / 4-Way","Straight (Quad)"))))</f>
        <v>24-Way (4 Distinct)</v>
      </c>
      <c r="Q261">
        <f>SUMPRODUCT(COUNTIF(D262:G262,D261:G261))</f>
        <v>2</v>
      </c>
      <c r="R261">
        <f>AVERAGE(J261:J265)</f>
        <v>28</v>
      </c>
      <c r="S261">
        <f>AVERAGE(J261:J280)</f>
        <v>28</v>
      </c>
      <c r="T261">
        <f>R261-S261</f>
        <v>0</v>
      </c>
      <c r="U261" t="str">
        <f>IF(R261&gt;S261,"EXPANDING (HIGH BIAS)",IF(R261&lt;S261,"CONTRACTING (LOW BIAS)","NEUTRAL"))</f>
        <v>NEUTRAL</v>
      </c>
    </row>
    <row r="262">
      <c r="A262">
        <v>15701</v>
      </c>
      <c r="B262" t="str">
        <v>2026-08-15</v>
      </c>
      <c r="C262" t="str">
        <v>EVENING</v>
      </c>
      <c r="D262">
        <v>9</v>
      </c>
      <c r="E262">
        <v>8</v>
      </c>
      <c r="F262">
        <v>2</v>
      </c>
      <c r="G262">
        <v>2</v>
      </c>
      <c r="H262" t="str">
        <f>D262&amp;E262&amp;F262&amp;G262</f>
        <v>9822</v>
      </c>
      <c r="I262" t="str">
        <v>2289</v>
      </c>
      <c r="J262">
        <f>SUM(D262:G262)</f>
        <v>21</v>
      </c>
      <c r="K262">
        <f>SUMPRODUCT(MOD(D262:G262,2))</f>
        <v>1</v>
      </c>
      <c r="L262">
        <f>4-K262</f>
        <v>3</v>
      </c>
      <c r="M262">
        <f>COUNTIF(D262:G262,"&gt;=5")</f>
        <v>2</v>
      </c>
      <c r="N262">
        <f>COUNTIF(D262:G262,"&lt;=4")</f>
        <v>2</v>
      </c>
      <c r="O262">
        <f>SUMPRODUCT(1/COUNTIF(D262:G262,D262:G262))</f>
        <v>3</v>
      </c>
      <c r="P262" t="str">
        <f>IF(O262=4,"24-Way (4 Distinct)",IF(O262=3,"12-Way (1 Pair)",IF(O262=2,"6-Way / 4-Way","Straight (Quad)"))))</f>
        <v>12-Way (1 Pair)</v>
      </c>
      <c r="Q262">
        <f>SUMPRODUCT(COUNTIF(D263:G263,D262:G262))</f>
        <v>0</v>
      </c>
      <c r="R262">
        <f>AVERAGE(J262:J266)</f>
        <v>21</v>
      </c>
      <c r="S262">
        <f>AVERAGE(J262:J281)</f>
        <v>21</v>
      </c>
      <c r="T262">
        <f>R262-S262</f>
        <v>0</v>
      </c>
      <c r="U262" t="str">
        <f>IF(R262&gt;S262,"EXPANDING (HIGH BIAS)",IF(R262&lt;S262,"CONTRACTING (LOW BIAS)","NEUTRAL"))</f>
        <v>NEUTRAL</v>
      </c>
    </row>
    <row r="263">
      <c r="A263">
        <v>15700</v>
      </c>
      <c r="B263" t="str">
        <v>2026-08-15</v>
      </c>
      <c r="C263" t="str">
        <v>AFTERNOON</v>
      </c>
      <c r="D263">
        <v>3</v>
      </c>
      <c r="E263">
        <v>7</v>
      </c>
      <c r="F263">
        <v>4</v>
      </c>
      <c r="G263">
        <v>4</v>
      </c>
      <c r="H263" t="str">
        <f>D263&amp;E263&amp;F263&amp;G263</f>
        <v>3744</v>
      </c>
      <c r="I263" t="str">
        <v>3447</v>
      </c>
      <c r="J263">
        <f>SUM(D263:G263)</f>
        <v>18</v>
      </c>
      <c r="K263">
        <f>SUMPRODUCT(MOD(D263:G263,2))</f>
        <v>2</v>
      </c>
      <c r="L263">
        <f>4-K263</f>
        <v>2</v>
      </c>
      <c r="M263">
        <f>COUNTIF(D263:G263,"&gt;=5")</f>
        <v>1</v>
      </c>
      <c r="N263">
        <f>COUNTIF(D263:G263,"&lt;=4")</f>
        <v>3</v>
      </c>
      <c r="O263">
        <f>SUMPRODUCT(1/COUNTIF(D263:G263,D263:G263))</f>
        <v>3</v>
      </c>
      <c r="P263" t="str">
        <f>IF(O263=4,"24-Way (4 Distinct)",IF(O263=3,"12-Way (1 Pair)",IF(O263=2,"6-Way / 4-Way","Straight (Quad)"))))</f>
        <v>12-Way (1 Pair)</v>
      </c>
      <c r="Q263">
        <f>SUMPRODUCT(COUNTIF(D264:G264,D263:G263))</f>
        <v>1</v>
      </c>
      <c r="R263">
        <f>AVERAGE(J263:J267)</f>
        <v>18</v>
      </c>
      <c r="S263">
        <f>AVERAGE(J263:J282)</f>
        <v>18</v>
      </c>
      <c r="T263">
        <f>R263-S263</f>
        <v>0</v>
      </c>
      <c r="U263" t="str">
        <f>IF(R263&gt;S263,"EXPANDING (HIGH BIAS)",IF(R263&lt;S263,"CONTRACTING (LOW BIAS)","NEUTRAL"))</f>
        <v>NEUTRAL</v>
      </c>
    </row>
    <row r="264">
      <c r="A264">
        <v>15699</v>
      </c>
      <c r="B264" t="str">
        <v>2026-08-15</v>
      </c>
      <c r="C264" t="str">
        <v>MIDDAY</v>
      </c>
      <c r="D264">
        <v>3</v>
      </c>
      <c r="E264">
        <v>2</v>
      </c>
      <c r="F264">
        <v>0</v>
      </c>
      <c r="G264">
        <v>9</v>
      </c>
      <c r="H264" t="str">
        <f>D264&amp;E264&amp;F264&amp;G264</f>
        <v>3209</v>
      </c>
      <c r="I264" t="str">
        <v>0239</v>
      </c>
      <c r="J264">
        <f>SUM(D264:G264)</f>
        <v>14</v>
      </c>
      <c r="K264">
        <f>SUMPRODUCT(MOD(D264:G264,2))</f>
        <v>2</v>
      </c>
      <c r="L264">
        <f>4-K264</f>
        <v>2</v>
      </c>
      <c r="M264">
        <f>COUNTIF(D264:G264,"&gt;=5")</f>
        <v>1</v>
      </c>
      <c r="N264">
        <f>COUNTIF(D264:G264,"&lt;=4")</f>
        <v>3</v>
      </c>
      <c r="O264">
        <f>SUMPRODUCT(1/COUNTIF(D264:G264,D264:G264))</f>
        <v>4</v>
      </c>
      <c r="P264" t="str">
        <f>IF(O264=4,"24-Way (4 Distinct)",IF(O264=3,"12-Way (1 Pair)",IF(O264=2,"6-Way / 4-Way","Straight (Quad)"))))</f>
        <v>24-Way (4 Distinct)</v>
      </c>
      <c r="Q264">
        <f>SUMPRODUCT(COUNTIF(D265:G265,D264:G264))</f>
        <v>1</v>
      </c>
      <c r="R264">
        <f>AVERAGE(J264:J268)</f>
        <v>14</v>
      </c>
      <c r="S264">
        <f>AVERAGE(J264:J283)</f>
        <v>14</v>
      </c>
      <c r="T264">
        <f>R264-S264</f>
        <v>0</v>
      </c>
      <c r="U264" t="str">
        <f>IF(R264&gt;S264,"EXPANDING (HIGH BIAS)",IF(R264&lt;S264,"CONTRACTING (LOW BIAS)","NEUTRAL"))</f>
        <v>NEUTRAL</v>
      </c>
    </row>
    <row r="265">
      <c r="A265">
        <v>15698</v>
      </c>
      <c r="B265" t="str">
        <v>2026-08-15</v>
      </c>
      <c r="C265" t="str">
        <v>MORNING</v>
      </c>
      <c r="D265">
        <v>3</v>
      </c>
      <c r="E265">
        <v>8</v>
      </c>
      <c r="F265">
        <v>1</v>
      </c>
      <c r="G265">
        <v>4</v>
      </c>
      <c r="H265" t="str">
        <f>D265&amp;E265&amp;F265&amp;G265</f>
        <v>3814</v>
      </c>
      <c r="I265" t="str">
        <v>1348</v>
      </c>
      <c r="J265">
        <f>SUM(D265:G265)</f>
        <v>16</v>
      </c>
      <c r="K265">
        <f>SUMPRODUCT(MOD(D265:G265,2))</f>
        <v>2</v>
      </c>
      <c r="L265">
        <f>4-K265</f>
        <v>2</v>
      </c>
      <c r="M265">
        <f>COUNTIF(D265:G265,"&gt;=5")</f>
        <v>1</v>
      </c>
      <c r="N265">
        <f>COUNTIF(D265:G265,"&lt;=4")</f>
        <v>3</v>
      </c>
      <c r="O265">
        <f>SUMPRODUCT(1/COUNTIF(D265:G265,D265:G265))</f>
        <v>4</v>
      </c>
      <c r="P265" t="str">
        <f>IF(O265=4,"24-Way (4 Distinct)",IF(O265=3,"12-Way (1 Pair)",IF(O265=2,"6-Way / 4-Way","Straight (Quad)"))))</f>
        <v>24-Way (4 Distinct)</v>
      </c>
      <c r="Q265">
        <f>SUMPRODUCT(COUNTIF(D266:G266,D265:G265))</f>
        <v>2</v>
      </c>
      <c r="R265">
        <f>AVERAGE(J265:J269)</f>
        <v>16</v>
      </c>
      <c r="S265">
        <f>AVERAGE(J265:J284)</f>
        <v>16</v>
      </c>
      <c r="T265">
        <f>R265-S265</f>
        <v>0</v>
      </c>
      <c r="U265" t="str">
        <f>IF(R265&gt;S265,"EXPANDING (HIGH BIAS)",IF(R265&lt;S265,"CONTRACTING (LOW BIAS)","NEUTRAL"))</f>
        <v>NEUTRAL</v>
      </c>
    </row>
    <row r="266">
      <c r="A266">
        <v>15697</v>
      </c>
      <c r="B266" t="str">
        <v>2026-08-14</v>
      </c>
      <c r="C266" t="str">
        <v>EVENING</v>
      </c>
      <c r="D266">
        <v>9</v>
      </c>
      <c r="E266">
        <v>3</v>
      </c>
      <c r="F266">
        <v>1</v>
      </c>
      <c r="G266">
        <v>0</v>
      </c>
      <c r="H266" t="str">
        <f>D266&amp;E266&amp;F266&amp;G266</f>
        <v>9310</v>
      </c>
      <c r="I266" t="str">
        <v>0139</v>
      </c>
      <c r="J266">
        <f>SUM(D266:G266)</f>
        <v>13</v>
      </c>
      <c r="K266">
        <f>SUMPRODUCT(MOD(D266:G266,2))</f>
        <v>3</v>
      </c>
      <c r="L266">
        <f>4-K266</f>
        <v>1</v>
      </c>
      <c r="M266">
        <f>COUNTIF(D266:G266,"&gt;=5")</f>
        <v>1</v>
      </c>
      <c r="N266">
        <f>COUNTIF(D266:G266,"&lt;=4")</f>
        <v>3</v>
      </c>
      <c r="O266">
        <f>SUMPRODUCT(1/COUNTIF(D266:G266,D266:G266))</f>
        <v>4</v>
      </c>
      <c r="P266" t="str">
        <f>IF(O266=4,"24-Way (4 Distinct)",IF(O266=3,"12-Way (1 Pair)",IF(O266=2,"6-Way / 4-Way","Straight (Quad)"))))</f>
        <v>24-Way (4 Distinct)</v>
      </c>
      <c r="Q266">
        <f>SUMPRODUCT(COUNTIF(D267:G267,D266:G266))</f>
        <v>2</v>
      </c>
      <c r="R266">
        <f>AVERAGE(J266:J270)</f>
        <v>13</v>
      </c>
      <c r="S266">
        <f>AVERAGE(J266:J285)</f>
        <v>13</v>
      </c>
      <c r="T266">
        <f>R266-S266</f>
        <v>0</v>
      </c>
      <c r="U266" t="str">
        <f>IF(R266&gt;S266,"EXPANDING (HIGH BIAS)",IF(R266&lt;S266,"CONTRACTING (LOW BIAS)","NEUTRAL"))</f>
        <v>NEUTRAL</v>
      </c>
    </row>
    <row r="267">
      <c r="A267">
        <v>15696</v>
      </c>
      <c r="B267" t="str">
        <v>2026-08-14</v>
      </c>
      <c r="C267" t="str">
        <v>AFTERNOON</v>
      </c>
      <c r="D267">
        <v>9</v>
      </c>
      <c r="E267">
        <v>7</v>
      </c>
      <c r="F267">
        <v>4</v>
      </c>
      <c r="G267">
        <v>3</v>
      </c>
      <c r="H267" t="str">
        <f>D267&amp;E267&amp;F267&amp;G267</f>
        <v>9743</v>
      </c>
      <c r="I267" t="str">
        <v>3479</v>
      </c>
      <c r="J267">
        <f>SUM(D267:G267)</f>
        <v>23</v>
      </c>
      <c r="K267">
        <f>SUMPRODUCT(MOD(D267:G267,2))</f>
        <v>3</v>
      </c>
      <c r="L267">
        <f>4-K267</f>
        <v>1</v>
      </c>
      <c r="M267">
        <f>COUNTIF(D267:G267,"&gt;=5")</f>
        <v>2</v>
      </c>
      <c r="N267">
        <f>COUNTIF(D267:G267,"&lt;=4")</f>
        <v>2</v>
      </c>
      <c r="O267">
        <f>SUMPRODUCT(1/COUNTIF(D267:G267,D267:G267))</f>
        <v>4</v>
      </c>
      <c r="P267" t="str">
        <f>IF(O267=4,"24-Way (4 Distinct)",IF(O267=3,"12-Way (1 Pair)",IF(O267=2,"6-Way / 4-Way","Straight (Quad)"))))</f>
        <v>24-Way (4 Distinct)</v>
      </c>
      <c r="Q267">
        <f>SUMPRODUCT(COUNTIF(D268:G268,D267:G267))</f>
        <v>2</v>
      </c>
      <c r="R267">
        <f>AVERAGE(J267:J271)</f>
        <v>23</v>
      </c>
      <c r="S267">
        <f>AVERAGE(J267:J286)</f>
        <v>23</v>
      </c>
      <c r="T267">
        <f>R267-S267</f>
        <v>0</v>
      </c>
      <c r="U267" t="str">
        <f>IF(R267&gt;S267,"EXPANDING (HIGH BIAS)",IF(R267&lt;S267,"CONTRACTING (LOW BIAS)","NEUTRAL"))</f>
        <v>NEUTRAL</v>
      </c>
    </row>
    <row r="268">
      <c r="A268">
        <v>15695</v>
      </c>
      <c r="B268" t="str">
        <v>2026-08-14</v>
      </c>
      <c r="C268" t="str">
        <v>MIDDAY</v>
      </c>
      <c r="D268">
        <v>0</v>
      </c>
      <c r="E268">
        <v>5</v>
      </c>
      <c r="F268">
        <v>4</v>
      </c>
      <c r="G268">
        <v>3</v>
      </c>
      <c r="H268" t="str">
        <f>D268&amp;E268&amp;F268&amp;G268</f>
        <v>0543</v>
      </c>
      <c r="I268" t="str">
        <v>0345</v>
      </c>
      <c r="J268">
        <f>SUM(D268:G268)</f>
        <v>12</v>
      </c>
      <c r="K268">
        <f>SUMPRODUCT(MOD(D268:G268,2))</f>
        <v>2</v>
      </c>
      <c r="L268">
        <f>4-K268</f>
        <v>2</v>
      </c>
      <c r="M268">
        <f>COUNTIF(D268:G268,"&gt;=5")</f>
        <v>1</v>
      </c>
      <c r="N268">
        <f>COUNTIF(D268:G268,"&lt;=4")</f>
        <v>3</v>
      </c>
      <c r="O268">
        <f>SUMPRODUCT(1/COUNTIF(D268:G268,D268:G268))</f>
        <v>4</v>
      </c>
      <c r="P268" t="str">
        <f>IF(O268=4,"24-Way (4 Distinct)",IF(O268=3,"12-Way (1 Pair)",IF(O268=2,"6-Way / 4-Way","Straight (Quad)"))))</f>
        <v>24-Way (4 Distinct)</v>
      </c>
      <c r="Q268">
        <f>SUMPRODUCT(COUNTIF(D269:G269,D268:G268))</f>
        <v>1</v>
      </c>
      <c r="R268">
        <f>AVERAGE(J268:J272)</f>
        <v>12</v>
      </c>
      <c r="S268">
        <f>AVERAGE(J268:J287)</f>
        <v>12</v>
      </c>
      <c r="T268">
        <f>R268-S268</f>
        <v>0</v>
      </c>
      <c r="U268" t="str">
        <f>IF(R268&gt;S268,"EXPANDING (HIGH BIAS)",IF(R268&lt;S268,"CONTRACTING (LOW BIAS)","NEUTRAL"))</f>
        <v>NEUTRAL</v>
      </c>
    </row>
    <row r="269">
      <c r="A269">
        <v>15694</v>
      </c>
      <c r="B269" t="str">
        <v>2026-08-14</v>
      </c>
      <c r="C269" t="str">
        <v>MORNING</v>
      </c>
      <c r="D269">
        <v>2</v>
      </c>
      <c r="E269">
        <v>0</v>
      </c>
      <c r="F269">
        <v>2</v>
      </c>
      <c r="G269">
        <v>8</v>
      </c>
      <c r="H269" t="str">
        <f>D269&amp;E269&amp;F269&amp;G269</f>
        <v>2028</v>
      </c>
      <c r="I269" t="str">
        <v>0228</v>
      </c>
      <c r="J269">
        <f>SUM(D269:G269)</f>
        <v>12</v>
      </c>
      <c r="K269">
        <f>SUMPRODUCT(MOD(D269:G269,2))</f>
        <v>0</v>
      </c>
      <c r="L269">
        <f>4-K269</f>
        <v>4</v>
      </c>
      <c r="M269">
        <f>COUNTIF(D269:G269,"&gt;=5")</f>
        <v>1</v>
      </c>
      <c r="N269">
        <f>COUNTIF(D269:G269,"&lt;=4")</f>
        <v>3</v>
      </c>
      <c r="O269">
        <f>SUMPRODUCT(1/COUNTIF(D269:G269,D269:G269))</f>
        <v>3</v>
      </c>
      <c r="P269" t="str">
        <f>IF(O269=4,"24-Way (4 Distinct)",IF(O269=3,"12-Way (1 Pair)",IF(O269=2,"6-Way / 4-Way","Straight (Quad)"))))</f>
        <v>12-Way (1 Pair)</v>
      </c>
      <c r="Q269">
        <f>SUMPRODUCT(COUNTIF(D270:G270,D269:G269))</f>
        <v>1</v>
      </c>
      <c r="R269">
        <f>AVERAGE(J269:J273)</f>
        <v>12</v>
      </c>
      <c r="S269">
        <f>AVERAGE(J269:J288)</f>
        <v>12</v>
      </c>
      <c r="T269">
        <f>R269-S269</f>
        <v>0</v>
      </c>
      <c r="U269" t="str">
        <f>IF(R269&gt;S269,"EXPANDING (HIGH BIAS)",IF(R269&lt;S269,"CONTRACTING (LOW BIAS)","NEUTRAL"))</f>
        <v>NEUTRAL</v>
      </c>
    </row>
    <row r="270">
      <c r="A270">
        <v>15693</v>
      </c>
      <c r="B270" t="str">
        <v>2026-08-13</v>
      </c>
      <c r="C270" t="str">
        <v>EVENING</v>
      </c>
      <c r="D270">
        <v>8</v>
      </c>
      <c r="E270">
        <v>3</v>
      </c>
      <c r="F270">
        <v>5</v>
      </c>
      <c r="G270">
        <v>6</v>
      </c>
      <c r="H270" t="str">
        <f>D270&amp;E270&amp;F270&amp;G270</f>
        <v>8356</v>
      </c>
      <c r="I270" t="str">
        <v>3568</v>
      </c>
      <c r="J270">
        <f>SUM(D270:G270)</f>
        <v>22</v>
      </c>
      <c r="K270">
        <f>SUMPRODUCT(MOD(D270:G270,2))</f>
        <v>2</v>
      </c>
      <c r="L270">
        <f>4-K270</f>
        <v>2</v>
      </c>
      <c r="M270">
        <f>COUNTIF(D270:G270,"&gt;=5")</f>
        <v>3</v>
      </c>
      <c r="N270">
        <f>COUNTIF(D270:G270,"&lt;=4")</f>
        <v>1</v>
      </c>
      <c r="O270">
        <f>SUMPRODUCT(1/COUNTIF(D270:G270,D270:G270))</f>
        <v>4</v>
      </c>
      <c r="P270" t="str">
        <f>IF(O270=4,"24-Way (4 Distinct)",IF(O270=3,"12-Way (1 Pair)",IF(O270=2,"6-Way / 4-Way","Straight (Quad)"))))</f>
        <v>24-Way (4 Distinct)</v>
      </c>
      <c r="Q270">
        <f>SUMPRODUCT(COUNTIF(D271:G271,D270:G270))</f>
        <v>2</v>
      </c>
      <c r="R270">
        <f>AVERAGE(J270:J274)</f>
        <v>22</v>
      </c>
      <c r="S270">
        <f>AVERAGE(J270:J289)</f>
        <v>22</v>
      </c>
      <c r="T270">
        <f>R270-S270</f>
        <v>0</v>
      </c>
      <c r="U270" t="str">
        <f>IF(R270&gt;S270,"EXPANDING (HIGH BIAS)",IF(R270&lt;S270,"CONTRACTING (LOW BIAS)","NEUTRAL"))</f>
        <v>NEUTRAL</v>
      </c>
    </row>
    <row r="271">
      <c r="A271">
        <v>15692</v>
      </c>
      <c r="B271" t="str">
        <v>2026-08-13</v>
      </c>
      <c r="C271" t="str">
        <v>AFTERNOON</v>
      </c>
      <c r="D271">
        <v>3</v>
      </c>
      <c r="E271">
        <v>1</v>
      </c>
      <c r="F271">
        <v>1</v>
      </c>
      <c r="G271">
        <v>6</v>
      </c>
      <c r="H271" t="str">
        <f>D271&amp;E271&amp;F271&amp;G271</f>
        <v>3116</v>
      </c>
      <c r="I271" t="str">
        <v>1136</v>
      </c>
      <c r="J271">
        <f>SUM(D271:G271)</f>
        <v>11</v>
      </c>
      <c r="K271">
        <f>SUMPRODUCT(MOD(D271:G271,2))</f>
        <v>3</v>
      </c>
      <c r="L271">
        <f>4-K271</f>
        <v>1</v>
      </c>
      <c r="M271">
        <f>COUNTIF(D271:G271,"&gt;=5")</f>
        <v>1</v>
      </c>
      <c r="N271">
        <f>COUNTIF(D271:G271,"&lt;=4")</f>
        <v>3</v>
      </c>
      <c r="O271">
        <f>SUMPRODUCT(1/COUNTIF(D271:G271,D271:G271))</f>
        <v>3</v>
      </c>
      <c r="P271" t="str">
        <f>IF(O271=4,"24-Way (4 Distinct)",IF(O271=3,"12-Way (1 Pair)",IF(O271=2,"6-Way / 4-Way","Straight (Quad)"))))</f>
        <v>12-Way (1 Pair)</v>
      </c>
      <c r="Q271">
        <f>SUMPRODUCT(COUNTIF(D272:G272,D271:G271))</f>
        <v>0</v>
      </c>
      <c r="R271">
        <f>AVERAGE(J271:J275)</f>
        <v>11</v>
      </c>
      <c r="S271">
        <f>AVERAGE(J271:J290)</f>
        <v>11</v>
      </c>
      <c r="T271">
        <f>R271-S271</f>
        <v>0</v>
      </c>
      <c r="U271" t="str">
        <f>IF(R271&gt;S271,"EXPANDING (HIGH BIAS)",IF(R271&lt;S271,"CONTRACTING (LOW BIAS)","NEUTRAL"))</f>
        <v>NEUTRAL</v>
      </c>
    </row>
    <row r="272">
      <c r="A272">
        <v>15691</v>
      </c>
      <c r="B272" t="str">
        <v>2026-08-13</v>
      </c>
      <c r="C272" t="str">
        <v>MIDDAY</v>
      </c>
      <c r="D272">
        <v>4</v>
      </c>
      <c r="E272">
        <v>5</v>
      </c>
      <c r="F272">
        <v>2</v>
      </c>
      <c r="G272">
        <v>8</v>
      </c>
      <c r="H272" t="str">
        <f>D272&amp;E272&amp;F272&amp;G272</f>
        <v>4528</v>
      </c>
      <c r="I272" t="str">
        <v>2458</v>
      </c>
      <c r="J272">
        <f>SUM(D272:G272)</f>
        <v>19</v>
      </c>
      <c r="K272">
        <f>SUMPRODUCT(MOD(D272:G272,2))</f>
        <v>1</v>
      </c>
      <c r="L272">
        <f>4-K272</f>
        <v>3</v>
      </c>
      <c r="M272">
        <f>COUNTIF(D272:G272,"&gt;=5")</f>
        <v>2</v>
      </c>
      <c r="N272">
        <f>COUNTIF(D272:G272,"&lt;=4")</f>
        <v>2</v>
      </c>
      <c r="O272">
        <f>SUMPRODUCT(1/COUNTIF(D272:G272,D272:G272))</f>
        <v>4</v>
      </c>
      <c r="P272" t="str">
        <f>IF(O272=4,"24-Way (4 Distinct)",IF(O272=3,"12-Way (1 Pair)",IF(O272=2,"6-Way / 4-Way","Straight (Quad)"))))</f>
        <v>24-Way (4 Distinct)</v>
      </c>
      <c r="Q272">
        <f>SUMPRODUCT(COUNTIF(D273:G273,D272:G272))</f>
        <v>1</v>
      </c>
      <c r="R272">
        <f>AVERAGE(J272:J276)</f>
        <v>19</v>
      </c>
      <c r="S272">
        <f>AVERAGE(J272:J291)</f>
        <v>19</v>
      </c>
      <c r="T272">
        <f>R272-S272</f>
        <v>0</v>
      </c>
      <c r="U272" t="str">
        <f>IF(R272&gt;S272,"EXPANDING (HIGH BIAS)",IF(R272&lt;S272,"CONTRACTING (LOW BIAS)","NEUTRAL"))</f>
        <v>NEUTRAL</v>
      </c>
    </row>
    <row r="273">
      <c r="A273">
        <v>15690</v>
      </c>
      <c r="B273" t="str">
        <v>2026-08-13</v>
      </c>
      <c r="C273" t="str">
        <v>MORNING</v>
      </c>
      <c r="D273">
        <v>7</v>
      </c>
      <c r="E273">
        <v>0</v>
      </c>
      <c r="F273">
        <v>1</v>
      </c>
      <c r="G273">
        <v>4</v>
      </c>
      <c r="H273" t="str">
        <f>D273&amp;E273&amp;F273&amp;G273</f>
        <v>7014</v>
      </c>
      <c r="I273" t="str">
        <v>0147</v>
      </c>
      <c r="J273">
        <f>SUM(D273:G273)</f>
        <v>12</v>
      </c>
      <c r="K273">
        <f>SUMPRODUCT(MOD(D273:G273,2))</f>
        <v>2</v>
      </c>
      <c r="L273">
        <f>4-K273</f>
        <v>2</v>
      </c>
      <c r="M273">
        <f>COUNTIF(D273:G273,"&gt;=5")</f>
        <v>1</v>
      </c>
      <c r="N273">
        <f>COUNTIF(D273:G273,"&lt;=4")</f>
        <v>3</v>
      </c>
      <c r="O273">
        <f>SUMPRODUCT(1/COUNTIF(D273:G273,D273:G273))</f>
        <v>4</v>
      </c>
      <c r="P273" t="str">
        <f>IF(O273=4,"24-Way (4 Distinct)",IF(O273=3,"12-Way (1 Pair)",IF(O273=2,"6-Way / 4-Way","Straight (Quad)"))))</f>
        <v>24-Way (4 Distinct)</v>
      </c>
      <c r="Q273">
        <f>SUMPRODUCT(COUNTIF(D274:G274,D273:G273))</f>
        <v>1</v>
      </c>
      <c r="R273">
        <f>AVERAGE(J273:J277)</f>
        <v>12</v>
      </c>
      <c r="S273">
        <f>AVERAGE(J273:J292)</f>
        <v>12</v>
      </c>
      <c r="T273">
        <f>R273-S273</f>
        <v>0</v>
      </c>
      <c r="U273" t="str">
        <f>IF(R273&gt;S273,"EXPANDING (HIGH BIAS)",IF(R273&lt;S273,"CONTRACTING (LOW BIAS)","NEUTRAL"))</f>
        <v>NEUTRAL</v>
      </c>
    </row>
    <row r="274">
      <c r="A274">
        <v>15689</v>
      </c>
      <c r="B274" t="str">
        <v>2026-08-12</v>
      </c>
      <c r="C274" t="str">
        <v>EVENING</v>
      </c>
      <c r="D274">
        <v>4</v>
      </c>
      <c r="E274">
        <v>4</v>
      </c>
      <c r="F274">
        <v>5</v>
      </c>
      <c r="G274">
        <v>9</v>
      </c>
      <c r="H274" t="str">
        <f>D274&amp;E274&amp;F274&amp;G274</f>
        <v>4459</v>
      </c>
      <c r="I274" t="str">
        <v>4459</v>
      </c>
      <c r="J274">
        <f>SUM(D274:G274)</f>
        <v>22</v>
      </c>
      <c r="K274">
        <f>SUMPRODUCT(MOD(D274:G274,2))</f>
        <v>2</v>
      </c>
      <c r="L274">
        <f>4-K274</f>
        <v>2</v>
      </c>
      <c r="M274">
        <f>COUNTIF(D274:G274,"&gt;=5")</f>
        <v>2</v>
      </c>
      <c r="N274">
        <f>COUNTIF(D274:G274,"&lt;=4")</f>
        <v>2</v>
      </c>
      <c r="O274">
        <f>SUMPRODUCT(1/COUNTIF(D274:G274,D274:G274))</f>
        <v>3</v>
      </c>
      <c r="P274" t="str">
        <f>IF(O274=4,"24-Way (4 Distinct)",IF(O274=3,"12-Way (1 Pair)",IF(O274=2,"6-Way / 4-Way","Straight (Quad)"))))</f>
        <v>12-Way (1 Pair)</v>
      </c>
      <c r="Q274">
        <f>SUMPRODUCT(COUNTIF(D275:G275,D274:G274))</f>
        <v>2</v>
      </c>
      <c r="R274">
        <f>AVERAGE(J274:J278)</f>
        <v>22</v>
      </c>
      <c r="S274">
        <f>AVERAGE(J274:J293)</f>
        <v>22</v>
      </c>
      <c r="T274">
        <f>R274-S274</f>
        <v>0</v>
      </c>
      <c r="U274" t="str">
        <f>IF(R274&gt;S274,"EXPANDING (HIGH BIAS)",IF(R274&lt;S274,"CONTRACTING (LOW BIAS)","NEUTRAL"))</f>
        <v>NEUTRAL</v>
      </c>
    </row>
    <row r="275">
      <c r="A275">
        <v>15688</v>
      </c>
      <c r="B275" t="str">
        <v>2026-08-12</v>
      </c>
      <c r="C275" t="str">
        <v>AFTERNOON</v>
      </c>
      <c r="D275">
        <v>4</v>
      </c>
      <c r="E275">
        <v>7</v>
      </c>
      <c r="F275">
        <v>3</v>
      </c>
      <c r="G275">
        <v>3</v>
      </c>
      <c r="H275" t="str">
        <f>D275&amp;E275&amp;F275&amp;G275</f>
        <v>4733</v>
      </c>
      <c r="I275" t="str">
        <v>3347</v>
      </c>
      <c r="J275">
        <f>SUM(D275:G275)</f>
        <v>17</v>
      </c>
      <c r="K275">
        <f>SUMPRODUCT(MOD(D275:G275,2))</f>
        <v>3</v>
      </c>
      <c r="L275">
        <f>4-K275</f>
        <v>1</v>
      </c>
      <c r="M275">
        <f>COUNTIF(D275:G275,"&gt;=5")</f>
        <v>1</v>
      </c>
      <c r="N275">
        <f>COUNTIF(D275:G275,"&lt;=4")</f>
        <v>3</v>
      </c>
      <c r="O275">
        <f>SUMPRODUCT(1/COUNTIF(D275:G275,D275:G275))</f>
        <v>3</v>
      </c>
      <c r="P275" t="str">
        <f>IF(O275=4,"24-Way (4 Distinct)",IF(O275=3,"12-Way (1 Pair)",IF(O275=2,"6-Way / 4-Way","Straight (Quad)"))))</f>
        <v>12-Way (1 Pair)</v>
      </c>
      <c r="Q275">
        <f>SUMPRODUCT(COUNTIF(D276:G276,D275:G275))</f>
        <v>2</v>
      </c>
      <c r="R275">
        <f>AVERAGE(J275:J279)</f>
        <v>17</v>
      </c>
      <c r="S275">
        <f>AVERAGE(J275:J294)</f>
        <v>17</v>
      </c>
      <c r="T275">
        <f>R275-S275</f>
        <v>0</v>
      </c>
      <c r="U275" t="str">
        <f>IF(R275&gt;S275,"EXPANDING (HIGH BIAS)",IF(R275&lt;S275,"CONTRACTING (LOW BIAS)","NEUTRAL"))</f>
        <v>NEUTRAL</v>
      </c>
    </row>
    <row r="276">
      <c r="A276">
        <v>15687</v>
      </c>
      <c r="B276" t="str">
        <v>2026-08-12</v>
      </c>
      <c r="C276" t="str">
        <v>MIDDAY</v>
      </c>
      <c r="D276">
        <v>0</v>
      </c>
      <c r="E276">
        <v>3</v>
      </c>
      <c r="F276">
        <v>1</v>
      </c>
      <c r="G276">
        <v>2</v>
      </c>
      <c r="H276" t="str">
        <f>D276&amp;E276&amp;F276&amp;G276</f>
        <v>0312</v>
      </c>
      <c r="I276" t="str">
        <v>0123</v>
      </c>
      <c r="J276">
        <f>SUM(D276:G276)</f>
        <v>6</v>
      </c>
      <c r="K276">
        <f>SUMPRODUCT(MOD(D276:G276,2))</f>
        <v>2</v>
      </c>
      <c r="L276">
        <f>4-K276</f>
        <v>2</v>
      </c>
      <c r="M276">
        <f>COUNTIF(D276:G276,"&gt;=5")</f>
        <v>0</v>
      </c>
      <c r="N276">
        <f>COUNTIF(D276:G276,"&lt;=4")</f>
        <v>4</v>
      </c>
      <c r="O276">
        <f>SUMPRODUCT(1/COUNTIF(D276:G276,D276:G276))</f>
        <v>4</v>
      </c>
      <c r="P276" t="str">
        <f>IF(O276=4,"24-Way (4 Distinct)",IF(O276=3,"12-Way (1 Pair)",IF(O276=2,"6-Way / 4-Way","Straight (Quad)"))))</f>
        <v>24-Way (4 Distinct)</v>
      </c>
      <c r="Q276">
        <f>SUMPRODUCT(COUNTIF(D277:G277,D276:G276))</f>
        <v>2</v>
      </c>
      <c r="R276">
        <f>AVERAGE(J276:J280)</f>
        <v>6</v>
      </c>
      <c r="S276">
        <f>AVERAGE(J276:J295)</f>
        <v>6</v>
      </c>
      <c r="T276">
        <f>R276-S276</f>
        <v>0</v>
      </c>
      <c r="U276" t="str">
        <f>IF(R276&gt;S276,"EXPANDING (HIGH BIAS)",IF(R276&lt;S276,"CONTRACTING (LOW BIAS)","NEUTRAL"))</f>
        <v>NEUTRAL</v>
      </c>
    </row>
    <row r="277">
      <c r="A277">
        <v>15686</v>
      </c>
      <c r="B277" t="str">
        <v>2026-08-12</v>
      </c>
      <c r="C277" t="str">
        <v>MORNING</v>
      </c>
      <c r="D277">
        <v>4</v>
      </c>
      <c r="E277">
        <v>8</v>
      </c>
      <c r="F277">
        <v>1</v>
      </c>
      <c r="G277">
        <v>0</v>
      </c>
      <c r="H277" t="str">
        <f>D277&amp;E277&amp;F277&amp;G277</f>
        <v>4810</v>
      </c>
      <c r="I277" t="str">
        <v>0148</v>
      </c>
      <c r="J277">
        <f>SUM(D277:G277)</f>
        <v>13</v>
      </c>
      <c r="K277">
        <f>SUMPRODUCT(MOD(D277:G277,2))</f>
        <v>1</v>
      </c>
      <c r="L277">
        <f>4-K277</f>
        <v>3</v>
      </c>
      <c r="M277">
        <f>COUNTIF(D277:G277,"&gt;=5")</f>
        <v>1</v>
      </c>
      <c r="N277">
        <f>COUNTIF(D277:G277,"&lt;=4")</f>
        <v>3</v>
      </c>
      <c r="O277">
        <f>SUMPRODUCT(1/COUNTIF(D277:G277,D277:G277))</f>
        <v>4</v>
      </c>
      <c r="P277" t="str">
        <f>IF(O277=4,"24-Way (4 Distinct)",IF(O277=3,"12-Way (1 Pair)",IF(O277=2,"6-Way / 4-Way","Straight (Quad)"))))</f>
        <v>24-Way (4 Distinct)</v>
      </c>
      <c r="Q277">
        <f>SUMPRODUCT(COUNTIF(D278:G278,D277:G277))</f>
        <v>1</v>
      </c>
      <c r="R277">
        <f>AVERAGE(J277:J281)</f>
        <v>13</v>
      </c>
      <c r="S277">
        <f>AVERAGE(J277:J296)</f>
        <v>13</v>
      </c>
      <c r="T277">
        <f>R277-S277</f>
        <v>0</v>
      </c>
      <c r="U277" t="str">
        <f>IF(R277&gt;S277,"EXPANDING (HIGH BIAS)",IF(R277&lt;S277,"CONTRACTING (LOW BIAS)","NEUTRAL"))</f>
        <v>NEUTRAL</v>
      </c>
    </row>
    <row r="278">
      <c r="A278">
        <v>15685</v>
      </c>
      <c r="B278" t="str">
        <v>2026-08-11</v>
      </c>
      <c r="C278" t="str">
        <v>EVENING</v>
      </c>
      <c r="D278">
        <v>3</v>
      </c>
      <c r="E278">
        <v>5</v>
      </c>
      <c r="F278">
        <v>9</v>
      </c>
      <c r="G278">
        <v>1</v>
      </c>
      <c r="H278" t="str">
        <f>D278&amp;E278&amp;F278&amp;G278</f>
        <v>3591</v>
      </c>
      <c r="I278" t="str">
        <v>1359</v>
      </c>
      <c r="J278">
        <f>SUM(D278:G278)</f>
        <v>18</v>
      </c>
      <c r="K278">
        <f>SUMPRODUCT(MOD(D278:G278,2))</f>
        <v>4</v>
      </c>
      <c r="L278">
        <f>4-K278</f>
        <v>0</v>
      </c>
      <c r="M278">
        <f>COUNTIF(D278:G278,"&gt;=5")</f>
        <v>2</v>
      </c>
      <c r="N278">
        <f>COUNTIF(D278:G278,"&lt;=4")</f>
        <v>2</v>
      </c>
      <c r="O278">
        <f>SUMPRODUCT(1/COUNTIF(D278:G278,D278:G278))</f>
        <v>4</v>
      </c>
      <c r="P278" t="str">
        <f>IF(O278=4,"24-Way (4 Distinct)",IF(O278=3,"12-Way (1 Pair)",IF(O278=2,"6-Way / 4-Way","Straight (Quad)"))))</f>
        <v>24-Way (4 Distinct)</v>
      </c>
      <c r="Q278">
        <f>SUMPRODUCT(COUNTIF(D279:G279,D278:G278))</f>
        <v>3</v>
      </c>
      <c r="R278">
        <f>AVERAGE(J278:J282)</f>
        <v>18</v>
      </c>
      <c r="S278">
        <f>AVERAGE(J278:J297)</f>
        <v>18</v>
      </c>
      <c r="T278">
        <f>R278-S278</f>
        <v>0</v>
      </c>
      <c r="U278" t="str">
        <f>IF(R278&gt;S278,"EXPANDING (HIGH BIAS)",IF(R278&lt;S278,"CONTRACTING (LOW BIAS)","NEUTRAL"))</f>
        <v>NEUTRAL</v>
      </c>
    </row>
    <row r="279">
      <c r="A279">
        <v>15684</v>
      </c>
      <c r="B279" t="str">
        <v>2026-08-11</v>
      </c>
      <c r="C279" t="str">
        <v>AFTERNOON</v>
      </c>
      <c r="D279">
        <v>1</v>
      </c>
      <c r="E279">
        <v>8</v>
      </c>
      <c r="F279">
        <v>5</v>
      </c>
      <c r="G279">
        <v>9</v>
      </c>
      <c r="H279" t="str">
        <f>D279&amp;E279&amp;F279&amp;G279</f>
        <v>1859</v>
      </c>
      <c r="I279" t="str">
        <v>1589</v>
      </c>
      <c r="J279">
        <f>SUM(D279:G279)</f>
        <v>23</v>
      </c>
      <c r="K279">
        <f>SUMPRODUCT(MOD(D279:G279,2))</f>
        <v>3</v>
      </c>
      <c r="L279">
        <f>4-K279</f>
        <v>1</v>
      </c>
      <c r="M279">
        <f>COUNTIF(D279:G279,"&gt;=5")</f>
        <v>3</v>
      </c>
      <c r="N279">
        <f>COUNTIF(D279:G279,"&lt;=4")</f>
        <v>1</v>
      </c>
      <c r="O279">
        <f>SUMPRODUCT(1/COUNTIF(D279:G279,D279:G279))</f>
        <v>4</v>
      </c>
      <c r="P279" t="str">
        <f>IF(O279=4,"24-Way (4 Distinct)",IF(O279=3,"12-Way (1 Pair)",IF(O279=2,"6-Way / 4-Way","Straight (Quad)"))))</f>
        <v>24-Way (4 Distinct)</v>
      </c>
      <c r="Q279">
        <f>SUMPRODUCT(COUNTIF(D280:G280,D279:G279))</f>
        <v>1</v>
      </c>
      <c r="R279">
        <f>AVERAGE(J279:J283)</f>
        <v>23</v>
      </c>
      <c r="S279">
        <f>AVERAGE(J279:J298)</f>
        <v>23</v>
      </c>
      <c r="T279">
        <f>R279-S279</f>
        <v>0</v>
      </c>
      <c r="U279" t="str">
        <f>IF(R279&gt;S279,"EXPANDING (HIGH BIAS)",IF(R279&lt;S279,"CONTRACTING (LOW BIAS)","NEUTRAL"))</f>
        <v>NEUTRAL</v>
      </c>
    </row>
    <row r="280">
      <c r="A280">
        <v>15683</v>
      </c>
      <c r="B280" t="str">
        <v>2026-08-11</v>
      </c>
      <c r="C280" t="str">
        <v>MIDDAY</v>
      </c>
      <c r="D280">
        <v>6</v>
      </c>
      <c r="E280">
        <v>2</v>
      </c>
      <c r="F280">
        <v>4</v>
      </c>
      <c r="G280">
        <v>8</v>
      </c>
      <c r="H280" t="str">
        <f>D280&amp;E280&amp;F280&amp;G280</f>
        <v>6248</v>
      </c>
      <c r="I280" t="str">
        <v>2468</v>
      </c>
      <c r="J280">
        <f>SUM(D280:G280)</f>
        <v>20</v>
      </c>
      <c r="K280">
        <f>SUMPRODUCT(MOD(D280:G280,2))</f>
        <v>0</v>
      </c>
      <c r="L280">
        <f>4-K280</f>
        <v>4</v>
      </c>
      <c r="M280">
        <f>COUNTIF(D280:G280,"&gt;=5")</f>
        <v>2</v>
      </c>
      <c r="N280">
        <f>COUNTIF(D280:G280,"&lt;=4")</f>
        <v>2</v>
      </c>
      <c r="O280">
        <f>SUMPRODUCT(1/COUNTIF(D280:G280,D280:G280))</f>
        <v>4</v>
      </c>
      <c r="P280" t="str">
        <f>IF(O280=4,"24-Way (4 Distinct)",IF(O280=3,"12-Way (1 Pair)",IF(O280=2,"6-Way / 4-Way","Straight (Quad)"))))</f>
        <v>24-Way (4 Distinct)</v>
      </c>
      <c r="Q280">
        <f>SUMPRODUCT(COUNTIF(D281:G281,D280:G280))</f>
        <v>2</v>
      </c>
      <c r="R280">
        <f>AVERAGE(J280:J284)</f>
        <v>20</v>
      </c>
      <c r="S280">
        <f>AVERAGE(J280:J299)</f>
        <v>20</v>
      </c>
      <c r="T280">
        <f>R280-S280</f>
        <v>0</v>
      </c>
      <c r="U280" t="str">
        <f>IF(R280&gt;S280,"EXPANDING (HIGH BIAS)",IF(R280&lt;S280,"CONTRACTING (LOW BIAS)","NEUTRAL"))</f>
        <v>NEUTRAL</v>
      </c>
    </row>
    <row r="281">
      <c r="A281">
        <v>15682</v>
      </c>
      <c r="B281" t="str">
        <v>2026-08-11</v>
      </c>
      <c r="C281" t="str">
        <v>MORNING</v>
      </c>
      <c r="D281">
        <v>8</v>
      </c>
      <c r="E281">
        <v>2</v>
      </c>
      <c r="F281">
        <v>3</v>
      </c>
      <c r="G281">
        <v>3</v>
      </c>
      <c r="H281" t="str">
        <f>D281&amp;E281&amp;F281&amp;G281</f>
        <v>8233</v>
      </c>
      <c r="I281" t="str">
        <v>2338</v>
      </c>
      <c r="J281">
        <f>SUM(D281:G281)</f>
        <v>16</v>
      </c>
      <c r="K281">
        <f>SUMPRODUCT(MOD(D281:G281,2))</f>
        <v>2</v>
      </c>
      <c r="L281">
        <f>4-K281</f>
        <v>2</v>
      </c>
      <c r="M281">
        <f>COUNTIF(D281:G281,"&gt;=5")</f>
        <v>1</v>
      </c>
      <c r="N281">
        <f>COUNTIF(D281:G281,"&lt;=4")</f>
        <v>3</v>
      </c>
      <c r="O281">
        <f>SUMPRODUCT(1/COUNTIF(D281:G281,D281:G281))</f>
        <v>3</v>
      </c>
      <c r="P281" t="str">
        <f>IF(O281=4,"24-Way (4 Distinct)",IF(O281=3,"12-Way (1 Pair)",IF(O281=2,"6-Way / 4-Way","Straight (Quad)"))))</f>
        <v>12-Way (1 Pair)</v>
      </c>
      <c r="Q281">
        <f>SUMPRODUCT(COUNTIF(D282:G282,D281:G281))</f>
        <v>1</v>
      </c>
      <c r="R281">
        <f>AVERAGE(J281:J285)</f>
        <v>16</v>
      </c>
      <c r="S281">
        <f>AVERAGE(J281:J300)</f>
        <v>16</v>
      </c>
      <c r="T281">
        <f>R281-S281</f>
        <v>0</v>
      </c>
      <c r="U281" t="str">
        <f>IF(R281&gt;S281,"EXPANDING (HIGH BIAS)",IF(R281&lt;S281,"CONTRACTING (LOW BIAS)","NEUTRAL"))</f>
        <v>NEUTRAL</v>
      </c>
    </row>
    <row r="282">
      <c r="A282">
        <v>15681</v>
      </c>
      <c r="B282" t="str">
        <v>2026-08-10</v>
      </c>
      <c r="C282" t="str">
        <v>EVENING</v>
      </c>
      <c r="D282">
        <v>7</v>
      </c>
      <c r="E282">
        <v>9</v>
      </c>
      <c r="F282">
        <v>2</v>
      </c>
      <c r="G282">
        <v>2</v>
      </c>
      <c r="H282" t="str">
        <f>D282&amp;E282&amp;F282&amp;G282</f>
        <v>7922</v>
      </c>
      <c r="I282" t="str">
        <v>2279</v>
      </c>
      <c r="J282">
        <f>SUM(D282:G282)</f>
        <v>20</v>
      </c>
      <c r="K282">
        <f>SUMPRODUCT(MOD(D282:G282,2))</f>
        <v>2</v>
      </c>
      <c r="L282">
        <f>4-K282</f>
        <v>2</v>
      </c>
      <c r="M282">
        <f>COUNTIF(D282:G282,"&gt;=5")</f>
        <v>2</v>
      </c>
      <c r="N282">
        <f>COUNTIF(D282:G282,"&lt;=4")</f>
        <v>2</v>
      </c>
      <c r="O282">
        <f>SUMPRODUCT(1/COUNTIF(D282:G282,D282:G282))</f>
        <v>3</v>
      </c>
      <c r="P282" t="str">
        <f>IF(O282=4,"24-Way (4 Distinct)",IF(O282=3,"12-Way (1 Pair)",IF(O282=2,"6-Way / 4-Way","Straight (Quad)"))))</f>
        <v>12-Way (1 Pair)</v>
      </c>
      <c r="Q282">
        <f>SUMPRODUCT(COUNTIF(D283:G283,D282:G282))</f>
        <v>4</v>
      </c>
      <c r="R282">
        <f>AVERAGE(J282:J286)</f>
        <v>20</v>
      </c>
      <c r="S282">
        <f>AVERAGE(J282:J301)</f>
        <v>20</v>
      </c>
      <c r="T282">
        <f>R282-S282</f>
        <v>0</v>
      </c>
      <c r="U282" t="str">
        <f>IF(R282&gt;S282,"EXPANDING (HIGH BIAS)",IF(R282&lt;S282,"CONTRACTING (LOW BIAS)","NEUTRAL"))</f>
        <v>NEUTRAL</v>
      </c>
    </row>
    <row r="283">
      <c r="A283">
        <v>15680</v>
      </c>
      <c r="B283" t="str">
        <v>2026-08-10</v>
      </c>
      <c r="C283" t="str">
        <v>AFTERNOON</v>
      </c>
      <c r="D283">
        <v>5</v>
      </c>
      <c r="E283">
        <v>7</v>
      </c>
      <c r="F283">
        <v>9</v>
      </c>
      <c r="G283">
        <v>2</v>
      </c>
      <c r="H283" t="str">
        <f>D283&amp;E283&amp;F283&amp;G283</f>
        <v>5792</v>
      </c>
      <c r="I283" t="str">
        <v>2579</v>
      </c>
      <c r="J283">
        <f>SUM(D283:G283)</f>
        <v>23</v>
      </c>
      <c r="K283">
        <f>SUMPRODUCT(MOD(D283:G283,2))</f>
        <v>3</v>
      </c>
      <c r="L283">
        <f>4-K283</f>
        <v>1</v>
      </c>
      <c r="M283">
        <f>COUNTIF(D283:G283,"&gt;=5")</f>
        <v>3</v>
      </c>
      <c r="N283">
        <f>COUNTIF(D283:G283,"&lt;=4")</f>
        <v>1</v>
      </c>
      <c r="O283">
        <f>SUMPRODUCT(1/COUNTIF(D283:G283,D283:G283))</f>
        <v>4</v>
      </c>
      <c r="P283" t="str">
        <f>IF(O283=4,"24-Way (4 Distinct)",IF(O283=3,"12-Way (1 Pair)",IF(O283=2,"6-Way / 4-Way","Straight (Quad)"))))</f>
        <v>24-Way (4 Distinct)</v>
      </c>
      <c r="Q283">
        <f>SUMPRODUCT(COUNTIF(D284:G284,D283:G283))</f>
        <v>1</v>
      </c>
      <c r="R283">
        <f>AVERAGE(J283:J287)</f>
        <v>23</v>
      </c>
      <c r="S283">
        <f>AVERAGE(J283:J302)</f>
        <v>23</v>
      </c>
      <c r="T283">
        <f>R283-S283</f>
        <v>0</v>
      </c>
      <c r="U283" t="str">
        <f>IF(R283&gt;S283,"EXPANDING (HIGH BIAS)",IF(R283&lt;S283,"CONTRACTING (LOW BIAS)","NEUTRAL"))</f>
        <v>NEUTRAL</v>
      </c>
    </row>
    <row r="284">
      <c r="A284">
        <v>15679</v>
      </c>
      <c r="B284" t="str">
        <v>2026-08-10</v>
      </c>
      <c r="C284" t="str">
        <v>MIDDAY</v>
      </c>
      <c r="D284">
        <v>9</v>
      </c>
      <c r="E284">
        <v>3</v>
      </c>
      <c r="F284">
        <v>6</v>
      </c>
      <c r="G284">
        <v>0</v>
      </c>
      <c r="H284" t="str">
        <f>D284&amp;E284&amp;F284&amp;G284</f>
        <v>9360</v>
      </c>
      <c r="I284" t="str">
        <v>0369</v>
      </c>
      <c r="J284">
        <f>SUM(D284:G284)</f>
        <v>18</v>
      </c>
      <c r="K284">
        <f>SUMPRODUCT(MOD(D284:G284,2))</f>
        <v>2</v>
      </c>
      <c r="L284">
        <f>4-K284</f>
        <v>2</v>
      </c>
      <c r="M284">
        <f>COUNTIF(D284:G284,"&gt;=5")</f>
        <v>2</v>
      </c>
      <c r="N284">
        <f>COUNTIF(D284:G284,"&lt;=4")</f>
        <v>2</v>
      </c>
      <c r="O284">
        <f>SUMPRODUCT(1/COUNTIF(D284:G284,D284:G284))</f>
        <v>4</v>
      </c>
      <c r="P284" t="str">
        <f>IF(O284=4,"24-Way (4 Distinct)",IF(O284=3,"12-Way (1 Pair)",IF(O284=2,"6-Way / 4-Way","Straight (Quad)"))))</f>
        <v>24-Way (4 Distinct)</v>
      </c>
      <c r="Q284">
        <f>SUMPRODUCT(COUNTIF(D285:G285,D284:G284))</f>
        <v>1</v>
      </c>
      <c r="R284">
        <f>AVERAGE(J284:J288)</f>
        <v>18</v>
      </c>
      <c r="S284">
        <f>AVERAGE(J284:J303)</f>
        <v>18</v>
      </c>
      <c r="T284">
        <f>R284-S284</f>
        <v>0</v>
      </c>
      <c r="U284" t="str">
        <f>IF(R284&gt;S284,"EXPANDING (HIGH BIAS)",IF(R284&lt;S284,"CONTRACTING (LOW BIAS)","NEUTRAL"))</f>
        <v>NEUTRAL</v>
      </c>
    </row>
    <row r="285">
      <c r="A285">
        <v>15678</v>
      </c>
      <c r="B285" t="str">
        <v>2026-08-10</v>
      </c>
      <c r="C285" t="str">
        <v>MORNING</v>
      </c>
      <c r="D285">
        <v>0</v>
      </c>
      <c r="E285">
        <v>7</v>
      </c>
      <c r="F285">
        <v>7</v>
      </c>
      <c r="G285">
        <v>0</v>
      </c>
      <c r="H285" t="str">
        <f>D285&amp;E285&amp;F285&amp;G285</f>
        <v>0770</v>
      </c>
      <c r="I285" t="str">
        <v>0077</v>
      </c>
      <c r="J285">
        <f>SUM(D285:G285)</f>
        <v>14</v>
      </c>
      <c r="K285">
        <f>SUMPRODUCT(MOD(D285:G285,2))</f>
        <v>2</v>
      </c>
      <c r="L285">
        <f>4-K285</f>
        <v>2</v>
      </c>
      <c r="M285">
        <f>COUNTIF(D285:G285,"&gt;=5")</f>
        <v>2</v>
      </c>
      <c r="N285">
        <f>COUNTIF(D285:G285,"&lt;=4")</f>
        <v>2</v>
      </c>
      <c r="O285">
        <f>SUMPRODUCT(1/COUNTIF(D285:G285,D285:G285))</f>
        <v>2</v>
      </c>
      <c r="P285" t="str">
        <f>IF(O285=4,"24-Way (4 Distinct)",IF(O285=3,"12-Way (1 Pair)",IF(O285=2,"6-Way / 4-Way","Straight (Quad)"))))</f>
        <v>6-Way (2 Pairs)</v>
      </c>
      <c r="Q285">
        <f>SUMPRODUCT(COUNTIF(D286:G286,D285:G285))</f>
        <v>2</v>
      </c>
      <c r="R285">
        <f>AVERAGE(J285:J289)</f>
        <v>14</v>
      </c>
      <c r="S285">
        <f>AVERAGE(J285:J304)</f>
        <v>14</v>
      </c>
      <c r="T285">
        <f>R285-S285</f>
        <v>0</v>
      </c>
      <c r="U285" t="str">
        <f>IF(R285&gt;S285,"EXPANDING (HIGH BIAS)",IF(R285&lt;S285,"CONTRACTING (LOW BIAS)","NEUTRAL"))</f>
        <v>NEUTRAL</v>
      </c>
    </row>
    <row r="286">
      <c r="A286">
        <v>15677</v>
      </c>
      <c r="B286" t="str">
        <v>2026-08-09</v>
      </c>
      <c r="C286" t="str">
        <v>EVENING</v>
      </c>
      <c r="D286">
        <v>0</v>
      </c>
      <c r="E286">
        <v>8</v>
      </c>
      <c r="F286">
        <v>3</v>
      </c>
      <c r="G286">
        <v>3</v>
      </c>
      <c r="H286" t="str">
        <f>D286&amp;E286&amp;F286&amp;G286</f>
        <v>0833</v>
      </c>
      <c r="I286" t="str">
        <v>0338</v>
      </c>
      <c r="J286">
        <f>SUM(D286:G286)</f>
        <v>14</v>
      </c>
      <c r="K286">
        <f>SUMPRODUCT(MOD(D286:G286,2))</f>
        <v>2</v>
      </c>
      <c r="L286">
        <f>4-K286</f>
        <v>2</v>
      </c>
      <c r="M286">
        <f>COUNTIF(D286:G286,"&gt;=5")</f>
        <v>1</v>
      </c>
      <c r="N286">
        <f>COUNTIF(D286:G286,"&lt;=4")</f>
        <v>3</v>
      </c>
      <c r="O286">
        <f>SUMPRODUCT(1/COUNTIF(D286:G286,D286:G286))</f>
        <v>3</v>
      </c>
      <c r="P286" t="str">
        <f>IF(O286=4,"24-Way (4 Distinct)",IF(O286=3,"12-Way (1 Pair)",IF(O286=2,"6-Way / 4-Way","Straight (Quad)"))))</f>
        <v>12-Way (1 Pair)</v>
      </c>
      <c r="Q286">
        <f>SUMPRODUCT(COUNTIF(D287:G287,D286:G286))</f>
        <v>0</v>
      </c>
      <c r="R286">
        <f>AVERAGE(J286:J290)</f>
        <v>14</v>
      </c>
      <c r="S286">
        <f>AVERAGE(J286:J305)</f>
        <v>14</v>
      </c>
      <c r="T286">
        <f>R286-S286</f>
        <v>0</v>
      </c>
      <c r="U286" t="str">
        <f>IF(R286&gt;S286,"EXPANDING (HIGH BIAS)",IF(R286&lt;S286,"CONTRACTING (LOW BIAS)","NEUTRAL"))</f>
        <v>NEUTRAL</v>
      </c>
    </row>
    <row r="287">
      <c r="A287">
        <v>15676</v>
      </c>
      <c r="B287" t="str">
        <v>2026-08-09</v>
      </c>
      <c r="C287" t="str">
        <v>AFTERNOON</v>
      </c>
      <c r="D287">
        <v>1</v>
      </c>
      <c r="E287">
        <v>5</v>
      </c>
      <c r="F287">
        <v>7</v>
      </c>
      <c r="G287">
        <v>4</v>
      </c>
      <c r="H287" t="str">
        <f>D287&amp;E287&amp;F287&amp;G287</f>
        <v>1574</v>
      </c>
      <c r="I287" t="str">
        <v>1457</v>
      </c>
      <c r="J287">
        <f>SUM(D287:G287)</f>
        <v>17</v>
      </c>
      <c r="K287">
        <f>SUMPRODUCT(MOD(D287:G287,2))</f>
        <v>3</v>
      </c>
      <c r="L287">
        <f>4-K287</f>
        <v>1</v>
      </c>
      <c r="M287">
        <f>COUNTIF(D287:G287,"&gt;=5")</f>
        <v>2</v>
      </c>
      <c r="N287">
        <f>COUNTIF(D287:G287,"&lt;=4")</f>
        <v>2</v>
      </c>
      <c r="O287">
        <f>SUMPRODUCT(1/COUNTIF(D287:G287,D287:G287))</f>
        <v>4</v>
      </c>
      <c r="P287" t="str">
        <f>IF(O287=4,"24-Way (4 Distinct)",IF(O287=3,"12-Way (1 Pair)",IF(O287=2,"6-Way / 4-Way","Straight (Quad)"))))</f>
        <v>24-Way (4 Distinct)</v>
      </c>
      <c r="Q287">
        <f>SUMPRODUCT(COUNTIF(D288:G288,D287:G287))</f>
        <v>1</v>
      </c>
      <c r="R287">
        <f>AVERAGE(J287:J291)</f>
        <v>17</v>
      </c>
      <c r="S287">
        <f>AVERAGE(J287:J306)</f>
        <v>17</v>
      </c>
      <c r="T287">
        <f>R287-S287</f>
        <v>0</v>
      </c>
      <c r="U287" t="str">
        <f>IF(R287&gt;S287,"EXPANDING (HIGH BIAS)",IF(R287&lt;S287,"CONTRACTING (LOW BIAS)","NEUTRAL"))</f>
        <v>NEUTRAL</v>
      </c>
    </row>
    <row r="288">
      <c r="A288">
        <v>15675</v>
      </c>
      <c r="B288" t="str">
        <v>2026-08-09</v>
      </c>
      <c r="C288" t="str">
        <v>MIDDAY</v>
      </c>
      <c r="D288">
        <v>3</v>
      </c>
      <c r="E288">
        <v>8</v>
      </c>
      <c r="F288">
        <v>9</v>
      </c>
      <c r="G288">
        <v>1</v>
      </c>
      <c r="H288" t="str">
        <f>D288&amp;E288&amp;F288&amp;G288</f>
        <v>3891</v>
      </c>
      <c r="I288" t="str">
        <v>1389</v>
      </c>
      <c r="J288">
        <f>SUM(D288:G288)</f>
        <v>21</v>
      </c>
      <c r="K288">
        <f>SUMPRODUCT(MOD(D288:G288,2))</f>
        <v>3</v>
      </c>
      <c r="L288">
        <f>4-K288</f>
        <v>1</v>
      </c>
      <c r="M288">
        <f>COUNTIF(D288:G288,"&gt;=5")</f>
        <v>2</v>
      </c>
      <c r="N288">
        <f>COUNTIF(D288:G288,"&lt;=4")</f>
        <v>2</v>
      </c>
      <c r="O288">
        <f>SUMPRODUCT(1/COUNTIF(D288:G288,D288:G288))</f>
        <v>4</v>
      </c>
      <c r="P288" t="str">
        <f>IF(O288=4,"24-Way (4 Distinct)",IF(O288=3,"12-Way (1 Pair)",IF(O288=2,"6-Way / 4-Way","Straight (Quad)"))))</f>
        <v>24-Way (4 Distinct)</v>
      </c>
      <c r="Q288">
        <f>SUMPRODUCT(COUNTIF(D289:G289,D288:G288))</f>
        <v>3</v>
      </c>
      <c r="R288">
        <f>AVERAGE(J288:J292)</f>
        <v>21</v>
      </c>
      <c r="S288">
        <f>AVERAGE(J288:J307)</f>
        <v>21</v>
      </c>
      <c r="T288">
        <f>R288-S288</f>
        <v>0</v>
      </c>
      <c r="U288" t="str">
        <f>IF(R288&gt;S288,"EXPANDING (HIGH BIAS)",IF(R288&lt;S288,"CONTRACTING (LOW BIAS)","NEUTRAL"))</f>
        <v>NEUTRAL</v>
      </c>
    </row>
    <row r="289">
      <c r="A289">
        <v>15674</v>
      </c>
      <c r="B289" t="str">
        <v>2026-08-09</v>
      </c>
      <c r="C289" t="str">
        <v>MORNING</v>
      </c>
      <c r="D289">
        <v>6</v>
      </c>
      <c r="E289">
        <v>8</v>
      </c>
      <c r="F289">
        <v>9</v>
      </c>
      <c r="G289">
        <v>1</v>
      </c>
      <c r="H289" t="str">
        <f>D289&amp;E289&amp;F289&amp;G289</f>
        <v>6891</v>
      </c>
      <c r="I289" t="str">
        <v>1689</v>
      </c>
      <c r="J289">
        <f>SUM(D289:G289)</f>
        <v>24</v>
      </c>
      <c r="K289">
        <f>SUMPRODUCT(MOD(D289:G289,2))</f>
        <v>2</v>
      </c>
      <c r="L289">
        <f>4-K289</f>
        <v>2</v>
      </c>
      <c r="M289">
        <f>COUNTIF(D289:G289,"&gt;=5")</f>
        <v>3</v>
      </c>
      <c r="N289">
        <f>COUNTIF(D289:G289,"&lt;=4")</f>
        <v>1</v>
      </c>
      <c r="O289">
        <f>SUMPRODUCT(1/COUNTIF(D289:G289,D289:G289))</f>
        <v>4</v>
      </c>
      <c r="P289" t="str">
        <f>IF(O289=4,"24-Way (4 Distinct)",IF(O289=3,"12-Way (1 Pair)",IF(O289=2,"6-Way / 4-Way","Straight (Quad)"))))</f>
        <v>24-Way (4 Distinct)</v>
      </c>
      <c r="Q289">
        <f>SUMPRODUCT(COUNTIF(D290:G290,D289:G289))</f>
        <v>2</v>
      </c>
      <c r="R289">
        <f>AVERAGE(J289:J293)</f>
        <v>24</v>
      </c>
      <c r="S289">
        <f>AVERAGE(J289:J308)</f>
        <v>24</v>
      </c>
      <c r="T289">
        <f>R289-S289</f>
        <v>0</v>
      </c>
      <c r="U289" t="str">
        <f>IF(R289&gt;S289,"EXPANDING (HIGH BIAS)",IF(R289&lt;S289,"CONTRACTING (LOW BIAS)","NEUTRAL"))</f>
        <v>NEUTRAL</v>
      </c>
    </row>
    <row r="290">
      <c r="A290">
        <v>15673</v>
      </c>
      <c r="B290" t="str">
        <v>2026-08-08</v>
      </c>
      <c r="C290" t="str">
        <v>EVENING</v>
      </c>
      <c r="D290">
        <v>1</v>
      </c>
      <c r="E290">
        <v>4</v>
      </c>
      <c r="F290">
        <v>9</v>
      </c>
      <c r="G290">
        <v>2</v>
      </c>
      <c r="H290" t="str">
        <f>D290&amp;E290&amp;F290&amp;G290</f>
        <v>1492</v>
      </c>
      <c r="I290" t="str">
        <v>1249</v>
      </c>
      <c r="J290">
        <f>SUM(D290:G290)</f>
        <v>16</v>
      </c>
      <c r="K290">
        <f>SUMPRODUCT(MOD(D290:G290,2))</f>
        <v>2</v>
      </c>
      <c r="L290">
        <f>4-K290</f>
        <v>2</v>
      </c>
      <c r="M290">
        <f>COUNTIF(D290:G290,"&gt;=5")</f>
        <v>1</v>
      </c>
      <c r="N290">
        <f>COUNTIF(D290:G290,"&lt;=4")</f>
        <v>3</v>
      </c>
      <c r="O290">
        <f>SUMPRODUCT(1/COUNTIF(D290:G290,D290:G290))</f>
        <v>4</v>
      </c>
      <c r="P290" t="str">
        <f>IF(O290=4,"24-Way (4 Distinct)",IF(O290=3,"12-Way (1 Pair)",IF(O290=2,"6-Way / 4-Way","Straight (Quad)"))))</f>
        <v>24-Way (4 Distinct)</v>
      </c>
      <c r="Q290">
        <f>SUMPRODUCT(COUNTIF(D291:G291,D290:G290))</f>
        <v>3</v>
      </c>
      <c r="R290">
        <f>AVERAGE(J290:J294)</f>
        <v>16</v>
      </c>
      <c r="S290">
        <f>AVERAGE(J290:J309)</f>
        <v>16</v>
      </c>
      <c r="T290">
        <f>R290-S290</f>
        <v>0</v>
      </c>
      <c r="U290" t="str">
        <f>IF(R290&gt;S290,"EXPANDING (HIGH BIAS)",IF(R290&lt;S290,"CONTRACTING (LOW BIAS)","NEUTRAL"))</f>
        <v>NEUTRAL</v>
      </c>
    </row>
    <row r="291">
      <c r="A291">
        <v>15672</v>
      </c>
      <c r="B291" t="str">
        <v>2026-08-08</v>
      </c>
      <c r="C291" t="str">
        <v>AFTERNOON</v>
      </c>
      <c r="D291">
        <v>2</v>
      </c>
      <c r="E291">
        <v>4</v>
      </c>
      <c r="F291">
        <v>7</v>
      </c>
      <c r="G291">
        <v>1</v>
      </c>
      <c r="H291" t="str">
        <f>D291&amp;E291&amp;F291&amp;G291</f>
        <v>2471</v>
      </c>
      <c r="I291" t="str">
        <v>1247</v>
      </c>
      <c r="J291">
        <f>SUM(D291:G291)</f>
        <v>14</v>
      </c>
      <c r="K291">
        <f>SUMPRODUCT(MOD(D291:G291,2))</f>
        <v>2</v>
      </c>
      <c r="L291">
        <f>4-K291</f>
        <v>2</v>
      </c>
      <c r="M291">
        <f>COUNTIF(D291:G291,"&gt;=5")</f>
        <v>1</v>
      </c>
      <c r="N291">
        <f>COUNTIF(D291:G291,"&lt;=4")</f>
        <v>3</v>
      </c>
      <c r="O291">
        <f>SUMPRODUCT(1/COUNTIF(D291:G291,D291:G291))</f>
        <v>4</v>
      </c>
      <c r="P291" t="str">
        <f>IF(O291=4,"24-Way (4 Distinct)",IF(O291=3,"12-Way (1 Pair)",IF(O291=2,"6-Way / 4-Way","Straight (Quad)"))))</f>
        <v>24-Way (4 Distinct)</v>
      </c>
      <c r="Q291">
        <f>SUMPRODUCT(COUNTIF(D292:G292,D291:G291))</f>
        <v>1</v>
      </c>
      <c r="R291">
        <f>AVERAGE(J291:J295)</f>
        <v>14</v>
      </c>
      <c r="S291">
        <f>AVERAGE(J291:J310)</f>
        <v>14</v>
      </c>
      <c r="T291">
        <f>R291-S291</f>
        <v>0</v>
      </c>
      <c r="U291" t="str">
        <f>IF(R291&gt;S291,"EXPANDING (HIGH BIAS)",IF(R291&lt;S291,"CONTRACTING (LOW BIAS)","NEUTRAL"))</f>
        <v>NEUTRAL</v>
      </c>
    </row>
    <row r="292">
      <c r="A292">
        <v>15671</v>
      </c>
      <c r="B292" t="str">
        <v>2026-08-08</v>
      </c>
      <c r="C292" t="str">
        <v>MIDDAY</v>
      </c>
      <c r="D292">
        <v>7</v>
      </c>
      <c r="E292">
        <v>5</v>
      </c>
      <c r="F292">
        <v>8</v>
      </c>
      <c r="G292">
        <v>0</v>
      </c>
      <c r="H292" t="str">
        <f>D292&amp;E292&amp;F292&amp;G292</f>
        <v>7580</v>
      </c>
      <c r="I292" t="str">
        <v>0578</v>
      </c>
      <c r="J292">
        <f>SUM(D292:G292)</f>
        <v>20</v>
      </c>
      <c r="K292">
        <f>SUMPRODUCT(MOD(D292:G292,2))</f>
        <v>2</v>
      </c>
      <c r="L292">
        <f>4-K292</f>
        <v>2</v>
      </c>
      <c r="M292">
        <f>COUNTIF(D292:G292,"&gt;=5")</f>
        <v>3</v>
      </c>
      <c r="N292">
        <f>COUNTIF(D292:G292,"&lt;=4")</f>
        <v>1</v>
      </c>
      <c r="O292">
        <f>SUMPRODUCT(1/COUNTIF(D292:G292,D292:G292))</f>
        <v>4</v>
      </c>
      <c r="P292" t="str">
        <f>IF(O292=4,"24-Way (4 Distinct)",IF(O292=3,"12-Way (1 Pair)",IF(O292=2,"6-Way / 4-Way","Straight (Quad)"))))</f>
        <v>24-Way (4 Distinct)</v>
      </c>
      <c r="Q292">
        <f>SUMPRODUCT(COUNTIF(D293:G293,D292:G292))</f>
        <v>2</v>
      </c>
      <c r="R292">
        <f>AVERAGE(J292:J296)</f>
        <v>20</v>
      </c>
      <c r="S292">
        <f>AVERAGE(J292:J311)</f>
        <v>20</v>
      </c>
      <c r="T292">
        <f>R292-S292</f>
        <v>0</v>
      </c>
      <c r="U292" t="str">
        <f>IF(R292&gt;S292,"EXPANDING (HIGH BIAS)",IF(R292&lt;S292,"CONTRACTING (LOW BIAS)","NEUTRAL"))</f>
        <v>NEUTRAL</v>
      </c>
    </row>
    <row r="293">
      <c r="A293">
        <v>15670</v>
      </c>
      <c r="B293" t="str">
        <v>2026-08-08</v>
      </c>
      <c r="C293" t="str">
        <v>MORNING</v>
      </c>
      <c r="D293">
        <v>8</v>
      </c>
      <c r="E293">
        <v>9</v>
      </c>
      <c r="F293">
        <v>0</v>
      </c>
      <c r="G293">
        <v>4</v>
      </c>
      <c r="H293" t="str">
        <f>D293&amp;E293&amp;F293&amp;G293</f>
        <v>8904</v>
      </c>
      <c r="I293" t="str">
        <v>0489</v>
      </c>
      <c r="J293">
        <f>SUM(D293:G293)</f>
        <v>21</v>
      </c>
      <c r="K293">
        <f>SUMPRODUCT(MOD(D293:G293,2))</f>
        <v>1</v>
      </c>
      <c r="L293">
        <f>4-K293</f>
        <v>3</v>
      </c>
      <c r="M293">
        <f>COUNTIF(D293:G293,"&gt;=5")</f>
        <v>2</v>
      </c>
      <c r="N293">
        <f>COUNTIF(D293:G293,"&lt;=4")</f>
        <v>2</v>
      </c>
      <c r="O293">
        <f>SUMPRODUCT(1/COUNTIF(D293:G293,D293:G293))</f>
        <v>4</v>
      </c>
      <c r="P293" t="str">
        <f>IF(O293=4,"24-Way (4 Distinct)",IF(O293=3,"12-Way (1 Pair)",IF(O293=2,"6-Way / 4-Way","Straight (Quad)"))))</f>
        <v>24-Way (4 Distinct)</v>
      </c>
      <c r="Q293">
        <f>SUMPRODUCT(COUNTIF(D294:G294,D293:G293))</f>
        <v>1</v>
      </c>
      <c r="R293">
        <f>AVERAGE(J293:J297)</f>
        <v>21</v>
      </c>
      <c r="S293">
        <f>AVERAGE(J293:J312)</f>
        <v>21</v>
      </c>
      <c r="T293">
        <f>R293-S293</f>
        <v>0</v>
      </c>
      <c r="U293" t="str">
        <f>IF(R293&gt;S293,"EXPANDING (HIGH BIAS)",IF(R293&lt;S293,"CONTRACTING (LOW BIAS)","NEUTRAL"))</f>
        <v>NEUTRAL</v>
      </c>
    </row>
    <row r="294">
      <c r="A294">
        <v>15669</v>
      </c>
      <c r="B294" t="str">
        <v>2026-08-07</v>
      </c>
      <c r="C294" t="str">
        <v>EVENING</v>
      </c>
      <c r="D294">
        <v>9</v>
      </c>
      <c r="E294">
        <v>7</v>
      </c>
      <c r="F294">
        <v>3</v>
      </c>
      <c r="G294">
        <v>1</v>
      </c>
      <c r="H294" t="str">
        <f>D294&amp;E294&amp;F294&amp;G294</f>
        <v>9731</v>
      </c>
      <c r="I294" t="str">
        <v>1379</v>
      </c>
      <c r="J294">
        <f>SUM(D294:G294)</f>
        <v>20</v>
      </c>
      <c r="K294">
        <f>SUMPRODUCT(MOD(D294:G294,2))</f>
        <v>4</v>
      </c>
      <c r="L294">
        <f>4-K294</f>
        <v>0</v>
      </c>
      <c r="M294">
        <f>COUNTIF(D294:G294,"&gt;=5")</f>
        <v>2</v>
      </c>
      <c r="N294">
        <f>COUNTIF(D294:G294,"&lt;=4")</f>
        <v>2</v>
      </c>
      <c r="O294">
        <f>SUMPRODUCT(1/COUNTIF(D294:G294,D294:G294))</f>
        <v>4</v>
      </c>
      <c r="P294" t="str">
        <f>IF(O294=4,"24-Way (4 Distinct)",IF(O294=3,"12-Way (1 Pair)",IF(O294=2,"6-Way / 4-Way","Straight (Quad)"))))</f>
        <v>24-Way (4 Distinct)</v>
      </c>
      <c r="Q294">
        <f>SUMPRODUCT(COUNTIF(D295:G295,D294:G294))</f>
        <v>2</v>
      </c>
      <c r="R294">
        <f>AVERAGE(J294:J298)</f>
        <v>20</v>
      </c>
      <c r="S294">
        <f>AVERAGE(J294:J313)</f>
        <v>20</v>
      </c>
      <c r="T294">
        <f>R294-S294</f>
        <v>0</v>
      </c>
      <c r="U294" t="str">
        <f>IF(R294&gt;S294,"EXPANDING (HIGH BIAS)",IF(R294&lt;S294,"CONTRACTING (LOW BIAS)","NEUTRAL"))</f>
        <v>NEUTRAL</v>
      </c>
    </row>
    <row r="295">
      <c r="A295">
        <v>15668</v>
      </c>
      <c r="B295" t="str">
        <v>2026-08-07</v>
      </c>
      <c r="C295" t="str">
        <v>AFTERNOON</v>
      </c>
      <c r="D295">
        <v>2</v>
      </c>
      <c r="E295">
        <v>7</v>
      </c>
      <c r="F295">
        <v>3</v>
      </c>
      <c r="G295">
        <v>6</v>
      </c>
      <c r="H295" t="str">
        <f>D295&amp;E295&amp;F295&amp;G295</f>
        <v>2736</v>
      </c>
      <c r="I295" t="str">
        <v>2367</v>
      </c>
      <c r="J295">
        <f>SUM(D295:G295)</f>
        <v>18</v>
      </c>
      <c r="K295">
        <f>SUMPRODUCT(MOD(D295:G295,2))</f>
        <v>2</v>
      </c>
      <c r="L295">
        <f>4-K295</f>
        <v>2</v>
      </c>
      <c r="M295">
        <f>COUNTIF(D295:G295,"&gt;=5")</f>
        <v>2</v>
      </c>
      <c r="N295">
        <f>COUNTIF(D295:G295,"&lt;=4")</f>
        <v>2</v>
      </c>
      <c r="O295">
        <f>SUMPRODUCT(1/COUNTIF(D295:G295,D295:G295))</f>
        <v>4</v>
      </c>
      <c r="P295" t="str">
        <f>IF(O295=4,"24-Way (4 Distinct)",IF(O295=3,"12-Way (1 Pair)",IF(O295=2,"6-Way / 4-Way","Straight (Quad)"))))</f>
        <v>24-Way (4 Distinct)</v>
      </c>
      <c r="Q295">
        <f>SUMPRODUCT(COUNTIF(D296:G296,D295:G295))</f>
        <v>1</v>
      </c>
      <c r="R295">
        <f>AVERAGE(J295:J299)</f>
        <v>18</v>
      </c>
      <c r="S295">
        <f>AVERAGE(J295:J314)</f>
        <v>18</v>
      </c>
      <c r="T295">
        <f>R295-S295</f>
        <v>0</v>
      </c>
      <c r="U295" t="str">
        <f>IF(R295&gt;S295,"EXPANDING (HIGH BIAS)",IF(R295&lt;S295,"CONTRACTING (LOW BIAS)","NEUTRAL"))</f>
        <v>NEUTRAL</v>
      </c>
    </row>
    <row r="296">
      <c r="A296">
        <v>15667</v>
      </c>
      <c r="B296" t="str">
        <v>2026-08-07</v>
      </c>
      <c r="C296" t="str">
        <v>MIDDAY</v>
      </c>
      <c r="D296">
        <v>5</v>
      </c>
      <c r="E296">
        <v>2</v>
      </c>
      <c r="F296">
        <v>5</v>
      </c>
      <c r="G296">
        <v>0</v>
      </c>
      <c r="H296" t="str">
        <f>D296&amp;E296&amp;F296&amp;G296</f>
        <v>5250</v>
      </c>
      <c r="I296" t="str">
        <v>0255</v>
      </c>
      <c r="J296">
        <f>SUM(D296:G296)</f>
        <v>12</v>
      </c>
      <c r="K296">
        <f>SUMPRODUCT(MOD(D296:G296,2))</f>
        <v>2</v>
      </c>
      <c r="L296">
        <f>4-K296</f>
        <v>2</v>
      </c>
      <c r="M296">
        <f>COUNTIF(D296:G296,"&gt;=5")</f>
        <v>2</v>
      </c>
      <c r="N296">
        <f>COUNTIF(D296:G296,"&lt;=4")</f>
        <v>2</v>
      </c>
      <c r="O296">
        <f>SUMPRODUCT(1/COUNTIF(D296:G296,D296:G296))</f>
        <v>3</v>
      </c>
      <c r="P296" t="str">
        <f>IF(O296=4,"24-Way (4 Distinct)",IF(O296=3,"12-Way (1 Pair)",IF(O296=2,"6-Way / 4-Way","Straight (Quad)"))))</f>
        <v>12-Way (1 Pair)</v>
      </c>
      <c r="Q296">
        <f>SUMPRODUCT(COUNTIF(D297:G297,D296:G296))</f>
        <v>1</v>
      </c>
      <c r="R296">
        <f>AVERAGE(J296:J300)</f>
        <v>12</v>
      </c>
      <c r="S296">
        <f>AVERAGE(J296:J315)</f>
        <v>12</v>
      </c>
      <c r="T296">
        <f>R296-S296</f>
        <v>0</v>
      </c>
      <c r="U296" t="str">
        <f>IF(R296&gt;S296,"EXPANDING (HIGH BIAS)",IF(R296&lt;S296,"CONTRACTING (LOW BIAS)","NEUTRAL"))</f>
        <v>NEUTRAL</v>
      </c>
    </row>
    <row r="297">
      <c r="A297">
        <v>15666</v>
      </c>
      <c r="B297" t="str">
        <v>2026-08-07</v>
      </c>
      <c r="C297" t="str">
        <v>MORNING</v>
      </c>
      <c r="D297">
        <v>8</v>
      </c>
      <c r="E297">
        <v>8</v>
      </c>
      <c r="F297">
        <v>2</v>
      </c>
      <c r="G297">
        <v>6</v>
      </c>
      <c r="H297" t="str">
        <f>D297&amp;E297&amp;F297&amp;G297</f>
        <v>8826</v>
      </c>
      <c r="I297" t="str">
        <v>2688</v>
      </c>
      <c r="J297">
        <f>SUM(D297:G297)</f>
        <v>24</v>
      </c>
      <c r="K297">
        <f>SUMPRODUCT(MOD(D297:G297,2))</f>
        <v>0</v>
      </c>
      <c r="L297">
        <f>4-K297</f>
        <v>4</v>
      </c>
      <c r="M297">
        <f>COUNTIF(D297:G297,"&gt;=5")</f>
        <v>3</v>
      </c>
      <c r="N297">
        <f>COUNTIF(D297:G297,"&lt;=4")</f>
        <v>1</v>
      </c>
      <c r="O297">
        <f>SUMPRODUCT(1/COUNTIF(D297:G297,D297:G297))</f>
        <v>3</v>
      </c>
      <c r="P297" t="str">
        <f>IF(O297=4,"24-Way (4 Distinct)",IF(O297=3,"12-Way (1 Pair)",IF(O297=2,"6-Way / 4-Way","Straight (Quad)"))))</f>
        <v>12-Way (1 Pair)</v>
      </c>
      <c r="Q297">
        <f>SUMPRODUCT(COUNTIF(D298:G298,D297:G297))</f>
        <v>1</v>
      </c>
      <c r="R297">
        <f>AVERAGE(J297:J301)</f>
        <v>24</v>
      </c>
      <c r="S297">
        <f>AVERAGE(J297:J316)</f>
        <v>24</v>
      </c>
      <c r="T297">
        <f>R297-S297</f>
        <v>0</v>
      </c>
      <c r="U297" t="str">
        <f>IF(R297&gt;S297,"EXPANDING (HIGH BIAS)",IF(R297&lt;S297,"CONTRACTING (LOW BIAS)","NEUTRAL"))</f>
        <v>NEUTRAL</v>
      </c>
    </row>
    <row r="298">
      <c r="A298">
        <v>15665</v>
      </c>
      <c r="B298" t="str">
        <v>2026-08-06</v>
      </c>
      <c r="C298" t="str">
        <v>EVENING</v>
      </c>
      <c r="D298">
        <v>1</v>
      </c>
      <c r="E298">
        <v>4</v>
      </c>
      <c r="F298">
        <v>7</v>
      </c>
      <c r="G298">
        <v>2</v>
      </c>
      <c r="H298" t="str">
        <f>D298&amp;E298&amp;F298&amp;G298</f>
        <v>1472</v>
      </c>
      <c r="I298" t="str">
        <v>1247</v>
      </c>
      <c r="J298">
        <f>SUM(D298:G298)</f>
        <v>14</v>
      </c>
      <c r="K298">
        <f>SUMPRODUCT(MOD(D298:G298,2))</f>
        <v>2</v>
      </c>
      <c r="L298">
        <f>4-K298</f>
        <v>2</v>
      </c>
      <c r="M298">
        <f>COUNTIF(D298:G298,"&gt;=5")</f>
        <v>1</v>
      </c>
      <c r="N298">
        <f>COUNTIF(D298:G298,"&lt;=4")</f>
        <v>3</v>
      </c>
      <c r="O298">
        <f>SUMPRODUCT(1/COUNTIF(D298:G298,D298:G298))</f>
        <v>4</v>
      </c>
      <c r="P298" t="str">
        <f>IF(O298=4,"24-Way (4 Distinct)",IF(O298=3,"12-Way (1 Pair)",IF(O298=2,"6-Way / 4-Way","Straight (Quad)"))))</f>
        <v>24-Way (4 Distinct)</v>
      </c>
      <c r="Q298">
        <f>SUMPRODUCT(COUNTIF(D299:G299,D298:G298))</f>
        <v>1</v>
      </c>
      <c r="R298">
        <f>AVERAGE(J298:J302)</f>
        <v>14</v>
      </c>
      <c r="S298">
        <f>AVERAGE(J298:J317)</f>
        <v>14</v>
      </c>
      <c r="T298">
        <f>R298-S298</f>
        <v>0</v>
      </c>
      <c r="U298" t="str">
        <f>IF(R298&gt;S298,"EXPANDING (HIGH BIAS)",IF(R298&lt;S298,"CONTRACTING (LOW BIAS)","NEUTRAL"))</f>
        <v>NEUTRAL</v>
      </c>
    </row>
    <row r="299">
      <c r="A299">
        <v>15664</v>
      </c>
      <c r="B299" t="str">
        <v>2026-08-06</v>
      </c>
      <c r="C299" t="str">
        <v>AFTERNOON</v>
      </c>
      <c r="D299">
        <v>2</v>
      </c>
      <c r="E299">
        <v>0</v>
      </c>
      <c r="F299">
        <v>0</v>
      </c>
      <c r="G299">
        <v>2</v>
      </c>
      <c r="H299" t="str">
        <f>D299&amp;E299&amp;F299&amp;G299</f>
        <v>2002</v>
      </c>
      <c r="I299" t="str">
        <v>0022</v>
      </c>
      <c r="J299">
        <f>SUM(D299:G299)</f>
        <v>4</v>
      </c>
      <c r="K299">
        <f>SUMPRODUCT(MOD(D299:G299,2))</f>
        <v>0</v>
      </c>
      <c r="L299">
        <f>4-K299</f>
        <v>4</v>
      </c>
      <c r="M299">
        <f>COUNTIF(D299:G299,"&gt;=5")</f>
        <v>0</v>
      </c>
      <c r="N299">
        <f>COUNTIF(D299:G299,"&lt;=4")</f>
        <v>4</v>
      </c>
      <c r="O299">
        <f>SUMPRODUCT(1/COUNTIF(D299:G299,D299:G299))</f>
        <v>2</v>
      </c>
      <c r="P299" t="str">
        <f>IF(O299=4,"24-Way (4 Distinct)",IF(O299=3,"12-Way (1 Pair)",IF(O299=2,"6-Way / 4-Way","Straight (Quad)"))))</f>
        <v>6-Way (2 Pairs)</v>
      </c>
      <c r="Q299">
        <f>SUMPRODUCT(COUNTIF(D300:G300,D299:G299))</f>
        <v>0</v>
      </c>
      <c r="R299">
        <f>AVERAGE(J299:J303)</f>
        <v>4</v>
      </c>
      <c r="S299">
        <f>AVERAGE(J299:J318)</f>
        <v>4</v>
      </c>
      <c r="T299">
        <f>R299-S299</f>
        <v>0</v>
      </c>
      <c r="U299" t="str">
        <f>IF(R299&gt;S299,"EXPANDING (HIGH BIAS)",IF(R299&lt;S299,"CONTRACTING (LOW BIAS)","NEUTRAL"))</f>
        <v>NEUTRAL</v>
      </c>
    </row>
    <row r="300">
      <c r="A300">
        <v>15663</v>
      </c>
      <c r="B300" t="str">
        <v>2026-08-06</v>
      </c>
      <c r="C300" t="str">
        <v>MIDDAY</v>
      </c>
      <c r="D300">
        <v>3</v>
      </c>
      <c r="E300">
        <v>3</v>
      </c>
      <c r="F300">
        <v>3</v>
      </c>
      <c r="G300">
        <v>7</v>
      </c>
      <c r="H300" t="str">
        <f>D300&amp;E300&amp;F300&amp;G300</f>
        <v>3337</v>
      </c>
      <c r="I300" t="str">
        <v>3337</v>
      </c>
      <c r="J300">
        <f>SUM(D300:G300)</f>
        <v>16</v>
      </c>
      <c r="K300">
        <f>SUMPRODUCT(MOD(D300:G300,2))</f>
        <v>4</v>
      </c>
      <c r="L300">
        <f>4-K300</f>
        <v>0</v>
      </c>
      <c r="M300">
        <f>COUNTIF(D300:G300,"&gt;=5")</f>
        <v>1</v>
      </c>
      <c r="N300">
        <f>COUNTIF(D300:G300,"&lt;=4")</f>
        <v>3</v>
      </c>
      <c r="O300">
        <f>SUMPRODUCT(1/COUNTIF(D300:G300,D300:G300))</f>
        <v>2</v>
      </c>
      <c r="P300" t="str">
        <f>IF(O300=4,"24-Way (4 Distinct)",IF(O300=3,"12-Way (1 Pair)",IF(O300=2,"6-Way / 4-Way","Straight (Quad)"))))</f>
        <v>4-Way (3-of-Kind)</v>
      </c>
      <c r="Q300">
        <f>SUMPRODUCT(COUNTIF(D301:G301,D300:G300))</f>
        <v>0</v>
      </c>
      <c r="R300">
        <f>AVERAGE(J300:J304)</f>
        <v>16</v>
      </c>
      <c r="S300">
        <f>AVERAGE(J300:J319)</f>
        <v>16</v>
      </c>
      <c r="T300">
        <f>R300-S300</f>
        <v>0</v>
      </c>
      <c r="U300" t="str">
        <f>IF(R300&gt;S300,"EXPANDING (HIGH BIAS)",IF(R300&lt;S300,"CONTRACTING (LOW BIAS)","NEUTRAL"))</f>
        <v>NEUTRAL</v>
      </c>
    </row>
    <row r="301">
      <c r="A301">
        <v>15662</v>
      </c>
      <c r="B301" t="str">
        <v>2026-08-06</v>
      </c>
      <c r="C301" t="str">
        <v>MORNING</v>
      </c>
      <c r="D301">
        <v>6</v>
      </c>
      <c r="E301">
        <v>9</v>
      </c>
      <c r="F301">
        <v>6</v>
      </c>
      <c r="G301">
        <v>0</v>
      </c>
      <c r="H301" t="str">
        <f>D301&amp;E301&amp;F301&amp;G301</f>
        <v>6960</v>
      </c>
      <c r="I301" t="str">
        <v>0669</v>
      </c>
      <c r="J301">
        <f>SUM(D301:G301)</f>
        <v>21</v>
      </c>
      <c r="K301">
        <f>SUMPRODUCT(MOD(D301:G301,2))</f>
        <v>1</v>
      </c>
      <c r="L301">
        <f>4-K301</f>
        <v>3</v>
      </c>
      <c r="M301">
        <f>COUNTIF(D301:G301,"&gt;=5")</f>
        <v>3</v>
      </c>
      <c r="N301">
        <f>COUNTIF(D301:G301,"&lt;=4")</f>
        <v>1</v>
      </c>
      <c r="O301">
        <f>SUMPRODUCT(1/COUNTIF(D301:G301,D301:G301))</f>
        <v>3</v>
      </c>
      <c r="P301" t="str">
        <f>IF(O301=4,"24-Way (4 Distinct)",IF(O301=3,"12-Way (1 Pair)",IF(O301=2,"6-Way / 4-Way","Straight (Quad)"))))</f>
        <v>12-Way (1 Pair)</v>
      </c>
      <c r="Q301">
        <f>SUMPRODUCT(COUNTIF(D302:G302,D301:G301))</f>
        <v>3</v>
      </c>
      <c r="R301">
        <f>AVERAGE(J301:J305)</f>
        <v>21</v>
      </c>
      <c r="S301">
        <f>AVERAGE(J301:J320)</f>
        <v>21</v>
      </c>
      <c r="T301">
        <f>R301-S301</f>
        <v>0</v>
      </c>
      <c r="U301" t="str">
        <f>IF(R301&gt;S301,"EXPANDING (HIGH BIAS)",IF(R301&lt;S301,"CONTRACTING (LOW BIAS)","NEUTRAL"))</f>
        <v>NEUTRAL</v>
      </c>
    </row>
    <row r="302">
      <c r="A302">
        <v>15661</v>
      </c>
      <c r="B302" t="str">
        <v>2026-08-05</v>
      </c>
      <c r="C302" t="str">
        <v>EVENING</v>
      </c>
      <c r="D302">
        <v>4</v>
      </c>
      <c r="E302">
        <v>6</v>
      </c>
      <c r="F302">
        <v>7</v>
      </c>
      <c r="G302">
        <v>0</v>
      </c>
      <c r="H302" t="str">
        <f>D302&amp;E302&amp;F302&amp;G302</f>
        <v>4670</v>
      </c>
      <c r="I302" t="str">
        <v>0467</v>
      </c>
      <c r="J302">
        <f>SUM(D302:G302)</f>
        <v>17</v>
      </c>
      <c r="K302">
        <f>SUMPRODUCT(MOD(D302:G302,2))</f>
        <v>1</v>
      </c>
      <c r="L302">
        <f>4-K302</f>
        <v>3</v>
      </c>
      <c r="M302">
        <f>COUNTIF(D302:G302,"&gt;=5")</f>
        <v>2</v>
      </c>
      <c r="N302">
        <f>COUNTIF(D302:G302,"&lt;=4")</f>
        <v>2</v>
      </c>
      <c r="O302">
        <f>SUMPRODUCT(1/COUNTIF(D302:G302,D302:G302))</f>
        <v>4</v>
      </c>
      <c r="P302" t="str">
        <f>IF(O302=4,"24-Way (4 Distinct)",IF(O302=3,"12-Way (1 Pair)",IF(O302=2,"6-Way / 4-Way","Straight (Quad)"))))</f>
        <v>24-Way (4 Distinct)</v>
      </c>
      <c r="Q302">
        <f>SUMPRODUCT(COUNTIF(D303:G303,D302:G302))</f>
        <v>1</v>
      </c>
      <c r="R302">
        <f>AVERAGE(J302:J306)</f>
        <v>17</v>
      </c>
      <c r="S302">
        <f>AVERAGE(J302:J321)</f>
        <v>17</v>
      </c>
      <c r="T302">
        <f>R302-S302</f>
        <v>0</v>
      </c>
      <c r="U302" t="str">
        <f>IF(R302&gt;S302,"EXPANDING (HIGH BIAS)",IF(R302&lt;S302,"CONTRACTING (LOW BIAS)","NEUTRAL"))</f>
        <v>NEUTRAL</v>
      </c>
    </row>
    <row r="303">
      <c r="A303">
        <v>15660</v>
      </c>
      <c r="B303" t="str">
        <v>2026-08-05</v>
      </c>
      <c r="C303" t="str">
        <v>AFTERNOON</v>
      </c>
      <c r="D303">
        <v>6</v>
      </c>
      <c r="E303">
        <v>5</v>
      </c>
      <c r="F303">
        <v>3</v>
      </c>
      <c r="G303">
        <v>9</v>
      </c>
      <c r="H303" t="str">
        <f>D303&amp;E303&amp;F303&amp;G303</f>
        <v>6539</v>
      </c>
      <c r="I303" t="str">
        <v>3569</v>
      </c>
      <c r="J303">
        <f>SUM(D303:G303)</f>
        <v>23</v>
      </c>
      <c r="K303">
        <f>SUMPRODUCT(MOD(D303:G303,2))</f>
        <v>3</v>
      </c>
      <c r="L303">
        <f>4-K303</f>
        <v>1</v>
      </c>
      <c r="M303">
        <f>COUNTIF(D303:G303,"&gt;=5")</f>
        <v>3</v>
      </c>
      <c r="N303">
        <f>COUNTIF(D303:G303,"&lt;=4")</f>
        <v>1</v>
      </c>
      <c r="O303">
        <f>SUMPRODUCT(1/COUNTIF(D303:G303,D303:G303))</f>
        <v>4</v>
      </c>
      <c r="P303" t="str">
        <f>IF(O303=4,"24-Way (4 Distinct)",IF(O303=3,"12-Way (1 Pair)",IF(O303=2,"6-Way / 4-Way","Straight (Quad)"))))</f>
        <v>24-Way (4 Distinct)</v>
      </c>
      <c r="Q303">
        <f>SUMPRODUCT(COUNTIF(D304:G304,D303:G303))</f>
        <v>0</v>
      </c>
      <c r="R303">
        <f>AVERAGE(J303:J307)</f>
        <v>23</v>
      </c>
      <c r="S303">
        <f>AVERAGE(J303:J322)</f>
        <v>23</v>
      </c>
      <c r="T303">
        <f>R303-S303</f>
        <v>0</v>
      </c>
      <c r="U303" t="str">
        <f>IF(R303&gt;S303,"EXPANDING (HIGH BIAS)",IF(R303&lt;S303,"CONTRACTING (LOW BIAS)","NEUTRAL"))</f>
        <v>NEUTRAL</v>
      </c>
    </row>
    <row r="304">
      <c r="A304">
        <v>15659</v>
      </c>
      <c r="B304" t="str">
        <v>2026-08-05</v>
      </c>
      <c r="C304" t="str">
        <v>MIDDAY</v>
      </c>
      <c r="D304">
        <v>8</v>
      </c>
      <c r="E304">
        <v>8</v>
      </c>
      <c r="F304">
        <v>8</v>
      </c>
      <c r="G304">
        <v>7</v>
      </c>
      <c r="H304" t="str">
        <f>D304&amp;E304&amp;F304&amp;G304</f>
        <v>8887</v>
      </c>
      <c r="I304" t="str">
        <v>7888</v>
      </c>
      <c r="J304">
        <f>SUM(D304:G304)</f>
        <v>31</v>
      </c>
      <c r="K304">
        <f>SUMPRODUCT(MOD(D304:G304,2))</f>
        <v>1</v>
      </c>
      <c r="L304">
        <f>4-K304</f>
        <v>3</v>
      </c>
      <c r="M304">
        <f>COUNTIF(D304:G304,"&gt;=5")</f>
        <v>4</v>
      </c>
      <c r="N304">
        <f>COUNTIF(D304:G304,"&lt;=4")</f>
        <v>0</v>
      </c>
      <c r="O304">
        <f>SUMPRODUCT(1/COUNTIF(D304:G304,D304:G304))</f>
        <v>2</v>
      </c>
      <c r="P304" t="str">
        <f>IF(O304=4,"24-Way (4 Distinct)",IF(O304=3,"12-Way (1 Pair)",IF(O304=2,"6-Way / 4-Way","Straight (Quad)"))))</f>
        <v>4-Way (3-of-Kind)</v>
      </c>
      <c r="Q304">
        <f>SUMPRODUCT(COUNTIF(D305:G305,D304:G304))</f>
        <v>3</v>
      </c>
      <c r="R304">
        <f>AVERAGE(J304:J308)</f>
        <v>31</v>
      </c>
      <c r="S304">
        <f>AVERAGE(J304:J323)</f>
        <v>31</v>
      </c>
      <c r="T304">
        <f>R304-S304</f>
        <v>0</v>
      </c>
      <c r="U304" t="str">
        <f>IF(R304&gt;S304,"EXPANDING (HIGH BIAS)",IF(R304&lt;S304,"CONTRACTING (LOW BIAS)","NEUTRAL"))</f>
        <v>NEUTRAL</v>
      </c>
    </row>
    <row r="305">
      <c r="A305">
        <v>15658</v>
      </c>
      <c r="B305" t="str">
        <v>2026-08-05</v>
      </c>
      <c r="C305" t="str">
        <v>MORNING</v>
      </c>
      <c r="D305">
        <v>9</v>
      </c>
      <c r="E305">
        <v>8</v>
      </c>
      <c r="F305">
        <v>6</v>
      </c>
      <c r="G305">
        <v>3</v>
      </c>
      <c r="H305" t="str">
        <f>D305&amp;E305&amp;F305&amp;G305</f>
        <v>9863</v>
      </c>
      <c r="I305" t="str">
        <v>3689</v>
      </c>
      <c r="J305">
        <f>SUM(D305:G305)</f>
        <v>26</v>
      </c>
      <c r="K305">
        <f>SUMPRODUCT(MOD(D305:G305,2))</f>
        <v>2</v>
      </c>
      <c r="L305">
        <f>4-K305</f>
        <v>2</v>
      </c>
      <c r="M305">
        <f>COUNTIF(D305:G305,"&gt;=5")</f>
        <v>3</v>
      </c>
      <c r="N305">
        <f>COUNTIF(D305:G305,"&lt;=4")</f>
        <v>1</v>
      </c>
      <c r="O305">
        <f>SUMPRODUCT(1/COUNTIF(D305:G305,D305:G305))</f>
        <v>4</v>
      </c>
      <c r="P305" t="str">
        <f>IF(O305=4,"24-Way (4 Distinct)",IF(O305=3,"12-Way (1 Pair)",IF(O305=2,"6-Way / 4-Way","Straight (Quad)"))))</f>
        <v>24-Way (4 Distinct)</v>
      </c>
      <c r="Q305">
        <f>SUMPRODUCT(COUNTIF(D306:G306,D305:G305))</f>
        <v>1</v>
      </c>
      <c r="R305">
        <f>AVERAGE(J305:J309)</f>
        <v>26</v>
      </c>
      <c r="S305">
        <f>AVERAGE(J305:J324)</f>
        <v>26</v>
      </c>
      <c r="T305">
        <f>R305-S305</f>
        <v>0</v>
      </c>
      <c r="U305" t="str">
        <f>IF(R305&gt;S305,"EXPANDING (HIGH BIAS)",IF(R305&lt;S305,"CONTRACTING (LOW BIAS)","NEUTRAL"))</f>
        <v>NEUTRAL</v>
      </c>
    </row>
    <row r="306">
      <c r="A306">
        <v>15657</v>
      </c>
      <c r="B306" t="str">
        <v>2026-08-04</v>
      </c>
      <c r="C306" t="str">
        <v>EVENING</v>
      </c>
      <c r="D306">
        <v>4</v>
      </c>
      <c r="E306">
        <v>5</v>
      </c>
      <c r="F306">
        <v>1</v>
      </c>
      <c r="G306">
        <v>6</v>
      </c>
      <c r="H306" t="str">
        <f>D306&amp;E306&amp;F306&amp;G306</f>
        <v>4516</v>
      </c>
      <c r="I306" t="str">
        <v>1456</v>
      </c>
      <c r="J306">
        <f>SUM(D306:G306)</f>
        <v>16</v>
      </c>
      <c r="K306">
        <f>SUMPRODUCT(MOD(D306:G306,2))</f>
        <v>2</v>
      </c>
      <c r="L306">
        <f>4-K306</f>
        <v>2</v>
      </c>
      <c r="M306">
        <f>COUNTIF(D306:G306,"&gt;=5")</f>
        <v>2</v>
      </c>
      <c r="N306">
        <f>COUNTIF(D306:G306,"&lt;=4")</f>
        <v>2</v>
      </c>
      <c r="O306">
        <f>SUMPRODUCT(1/COUNTIF(D306:G306,D306:G306))</f>
        <v>4</v>
      </c>
      <c r="P306" t="str">
        <f>IF(O306=4,"24-Way (4 Distinct)",IF(O306=3,"12-Way (1 Pair)",IF(O306=2,"6-Way / 4-Way","Straight (Quad)"))))</f>
        <v>24-Way (4 Distinct)</v>
      </c>
      <c r="Q306">
        <f>SUMPRODUCT(COUNTIF(D307:G307,D306:G306))</f>
        <v>2</v>
      </c>
      <c r="R306">
        <f>AVERAGE(J306:J310)</f>
        <v>16</v>
      </c>
      <c r="S306">
        <f>AVERAGE(J306:J325)</f>
        <v>16</v>
      </c>
      <c r="T306">
        <f>R306-S306</f>
        <v>0</v>
      </c>
      <c r="U306" t="str">
        <f>IF(R306&gt;S306,"EXPANDING (HIGH BIAS)",IF(R306&lt;S306,"CONTRACTING (LOW BIAS)","NEUTRAL"))</f>
        <v>NEUTRAL</v>
      </c>
    </row>
    <row r="307">
      <c r="A307">
        <v>15656</v>
      </c>
      <c r="B307" t="str">
        <v>2026-08-04</v>
      </c>
      <c r="C307" t="str">
        <v>AFTERNOON</v>
      </c>
      <c r="D307">
        <v>7</v>
      </c>
      <c r="E307">
        <v>9</v>
      </c>
      <c r="F307">
        <v>1</v>
      </c>
      <c r="G307">
        <v>5</v>
      </c>
      <c r="H307" t="str">
        <f>D307&amp;E307&amp;F307&amp;G307</f>
        <v>7915</v>
      </c>
      <c r="I307" t="str">
        <v>1579</v>
      </c>
      <c r="J307">
        <f>SUM(D307:G307)</f>
        <v>22</v>
      </c>
      <c r="K307">
        <f>SUMPRODUCT(MOD(D307:G307,2))</f>
        <v>4</v>
      </c>
      <c r="L307">
        <f>4-K307</f>
        <v>0</v>
      </c>
      <c r="M307">
        <f>COUNTIF(D307:G307,"&gt;=5")</f>
        <v>3</v>
      </c>
      <c r="N307">
        <f>COUNTIF(D307:G307,"&lt;=4")</f>
        <v>1</v>
      </c>
      <c r="O307">
        <f>SUMPRODUCT(1/COUNTIF(D307:G307,D307:G307))</f>
        <v>4</v>
      </c>
      <c r="P307" t="str">
        <f>IF(O307=4,"24-Way (4 Distinct)",IF(O307=3,"12-Way (1 Pair)",IF(O307=2,"6-Way / 4-Way","Straight (Quad)"))))</f>
        <v>24-Way (4 Distinct)</v>
      </c>
      <c r="Q307">
        <f>SUMPRODUCT(COUNTIF(D308:G308,D307:G307))</f>
        <v>1</v>
      </c>
      <c r="R307">
        <f>AVERAGE(J307:J311)</f>
        <v>22</v>
      </c>
      <c r="S307">
        <f>AVERAGE(J307:J326)</f>
        <v>22</v>
      </c>
      <c r="T307">
        <f>R307-S307</f>
        <v>0</v>
      </c>
      <c r="U307" t="str">
        <f>IF(R307&gt;S307,"EXPANDING (HIGH BIAS)",IF(R307&lt;S307,"CONTRACTING (LOW BIAS)","NEUTRAL"))</f>
        <v>NEUTRAL</v>
      </c>
    </row>
    <row r="308">
      <c r="A308">
        <v>15655</v>
      </c>
      <c r="B308" t="str">
        <v>2026-08-04</v>
      </c>
      <c r="C308" t="str">
        <v>MIDDAY</v>
      </c>
      <c r="D308">
        <v>3</v>
      </c>
      <c r="E308">
        <v>9</v>
      </c>
      <c r="F308">
        <v>8</v>
      </c>
      <c r="G308">
        <v>2</v>
      </c>
      <c r="H308" t="str">
        <f>D308&amp;E308&amp;F308&amp;G308</f>
        <v>3982</v>
      </c>
      <c r="I308" t="str">
        <v>2389</v>
      </c>
      <c r="J308">
        <f>SUM(D308:G308)</f>
        <v>22</v>
      </c>
      <c r="K308">
        <f>SUMPRODUCT(MOD(D308:G308,2))</f>
        <v>2</v>
      </c>
      <c r="L308">
        <f>4-K308</f>
        <v>2</v>
      </c>
      <c r="M308">
        <f>COUNTIF(D308:G308,"&gt;=5")</f>
        <v>2</v>
      </c>
      <c r="N308">
        <f>COUNTIF(D308:G308,"&lt;=4")</f>
        <v>2</v>
      </c>
      <c r="O308">
        <f>SUMPRODUCT(1/COUNTIF(D308:G308,D308:G308))</f>
        <v>4</v>
      </c>
      <c r="P308" t="str">
        <f>IF(O308=4,"24-Way (4 Distinct)",IF(O308=3,"12-Way (1 Pair)",IF(O308=2,"6-Way / 4-Way","Straight (Quad)"))))</f>
        <v>24-Way (4 Distinct)</v>
      </c>
      <c r="Q308">
        <f>SUMPRODUCT(COUNTIF(D309:G309,D308:G308))</f>
        <v>2</v>
      </c>
      <c r="R308">
        <f>AVERAGE(J308:J312)</f>
        <v>22</v>
      </c>
      <c r="S308">
        <f>AVERAGE(J308:J327)</f>
        <v>22</v>
      </c>
      <c r="T308">
        <f>R308-S308</f>
        <v>0</v>
      </c>
      <c r="U308" t="str">
        <f>IF(R308&gt;S308,"EXPANDING (HIGH BIAS)",IF(R308&lt;S308,"CONTRACTING (LOW BIAS)","NEUTRAL"))</f>
        <v>NEUTRAL</v>
      </c>
    </row>
    <row r="309">
      <c r="A309">
        <v>15654</v>
      </c>
      <c r="B309" t="str">
        <v>2026-08-04</v>
      </c>
      <c r="C309" t="str">
        <v>MORNING</v>
      </c>
      <c r="D309">
        <v>7</v>
      </c>
      <c r="E309">
        <v>3</v>
      </c>
      <c r="F309">
        <v>6</v>
      </c>
      <c r="G309">
        <v>9</v>
      </c>
      <c r="H309" t="str">
        <f>D309&amp;E309&amp;F309&amp;G309</f>
        <v>7369</v>
      </c>
      <c r="I309" t="str">
        <v>3679</v>
      </c>
      <c r="J309">
        <f>SUM(D309:G309)</f>
        <v>25</v>
      </c>
      <c r="K309">
        <f>SUMPRODUCT(MOD(D309:G309,2))</f>
        <v>3</v>
      </c>
      <c r="L309">
        <f>4-K309</f>
        <v>1</v>
      </c>
      <c r="M309">
        <f>COUNTIF(D309:G309,"&gt;=5")</f>
        <v>3</v>
      </c>
      <c r="N309">
        <f>COUNTIF(D309:G309,"&lt;=4")</f>
        <v>1</v>
      </c>
      <c r="O309">
        <f>SUMPRODUCT(1/COUNTIF(D309:G309,D309:G309))</f>
        <v>4</v>
      </c>
      <c r="P309" t="str">
        <f>IF(O309=4,"24-Way (4 Distinct)",IF(O309=3,"12-Way (1 Pair)",IF(O309=2,"6-Way / 4-Way","Straight (Quad)"))))</f>
        <v>24-Way (4 Distinct)</v>
      </c>
      <c r="Q309">
        <f>SUMPRODUCT(COUNTIF(D310:G310,D309:G309))</f>
        <v>2</v>
      </c>
      <c r="R309">
        <f>AVERAGE(J309:J313)</f>
        <v>25</v>
      </c>
      <c r="S309">
        <f>AVERAGE(J309:J328)</f>
        <v>25</v>
      </c>
      <c r="T309">
        <f>R309-S309</f>
        <v>0</v>
      </c>
      <c r="U309" t="str">
        <f>IF(R309&gt;S309,"EXPANDING (HIGH BIAS)",IF(R309&lt;S309,"CONTRACTING (LOW BIAS)","NEUTRAL"))</f>
        <v>NEUTRAL</v>
      </c>
    </row>
    <row r="310">
      <c r="A310">
        <v>15653</v>
      </c>
      <c r="B310" t="str">
        <v>2026-08-03</v>
      </c>
      <c r="C310" t="str">
        <v>EVENING</v>
      </c>
      <c r="D310">
        <v>6</v>
      </c>
      <c r="E310">
        <v>8</v>
      </c>
      <c r="F310">
        <v>7</v>
      </c>
      <c r="G310">
        <v>0</v>
      </c>
      <c r="H310" t="str">
        <f>D310&amp;E310&amp;F310&amp;G310</f>
        <v>6870</v>
      </c>
      <c r="I310" t="str">
        <v>0678</v>
      </c>
      <c r="J310">
        <f>SUM(D310:G310)</f>
        <v>21</v>
      </c>
      <c r="K310">
        <f>SUMPRODUCT(MOD(D310:G310,2))</f>
        <v>1</v>
      </c>
      <c r="L310">
        <f>4-K310</f>
        <v>3</v>
      </c>
      <c r="M310">
        <f>COUNTIF(D310:G310,"&gt;=5")</f>
        <v>3</v>
      </c>
      <c r="N310">
        <f>COUNTIF(D310:G310,"&lt;=4")</f>
        <v>1</v>
      </c>
      <c r="O310">
        <f>SUMPRODUCT(1/COUNTIF(D310:G310,D310:G310))</f>
        <v>4</v>
      </c>
      <c r="P310" t="str">
        <f>IF(O310=4,"24-Way (4 Distinct)",IF(O310=3,"12-Way (1 Pair)",IF(O310=2,"6-Way / 4-Way","Straight (Quad)"))))</f>
        <v>24-Way (4 Distinct)</v>
      </c>
      <c r="Q310">
        <f>SUMPRODUCT(COUNTIF(D311:G311,D310:G310))</f>
        <v>1</v>
      </c>
      <c r="R310">
        <f>AVERAGE(J310:J314)</f>
        <v>21</v>
      </c>
      <c r="S310">
        <f>AVERAGE(J310:J329)</f>
        <v>21</v>
      </c>
      <c r="T310">
        <f>R310-S310</f>
        <v>0</v>
      </c>
      <c r="U310" t="str">
        <f>IF(R310&gt;S310,"EXPANDING (HIGH BIAS)",IF(R310&lt;S310,"CONTRACTING (LOW BIAS)","NEUTRAL"))</f>
        <v>NEUTRAL</v>
      </c>
    </row>
    <row r="311">
      <c r="A311">
        <v>15652</v>
      </c>
      <c r="B311" t="str">
        <v>2026-08-03</v>
      </c>
      <c r="C311" t="str">
        <v>AFTERNOON</v>
      </c>
      <c r="D311">
        <v>4</v>
      </c>
      <c r="E311">
        <v>3</v>
      </c>
      <c r="F311">
        <v>2</v>
      </c>
      <c r="G311">
        <v>8</v>
      </c>
      <c r="H311" t="str">
        <f>D311&amp;E311&amp;F311&amp;G311</f>
        <v>4328</v>
      </c>
      <c r="I311" t="str">
        <v>2348</v>
      </c>
      <c r="J311">
        <f>SUM(D311:G311)</f>
        <v>17</v>
      </c>
      <c r="K311">
        <f>SUMPRODUCT(MOD(D311:G311,2))</f>
        <v>1</v>
      </c>
      <c r="L311">
        <f>4-K311</f>
        <v>3</v>
      </c>
      <c r="M311">
        <f>COUNTIF(D311:G311,"&gt;=5")</f>
        <v>1</v>
      </c>
      <c r="N311">
        <f>COUNTIF(D311:G311,"&lt;=4")</f>
        <v>3</v>
      </c>
      <c r="O311">
        <f>SUMPRODUCT(1/COUNTIF(D311:G311,D311:G311))</f>
        <v>4</v>
      </c>
      <c r="P311" t="str">
        <f>IF(O311=4,"24-Way (4 Distinct)",IF(O311=3,"12-Way (1 Pair)",IF(O311=2,"6-Way / 4-Way","Straight (Quad)"))))</f>
        <v>24-Way (4 Distinct)</v>
      </c>
      <c r="Q311">
        <f>SUMPRODUCT(COUNTIF(D312:G312,D311:G311))</f>
        <v>1</v>
      </c>
      <c r="R311">
        <f>AVERAGE(J311:J315)</f>
        <v>17</v>
      </c>
      <c r="S311">
        <f>AVERAGE(J311:J330)</f>
        <v>17</v>
      </c>
      <c r="T311">
        <f>R311-S311</f>
        <v>0</v>
      </c>
      <c r="U311" t="str">
        <f>IF(R311&gt;S311,"EXPANDING (HIGH BIAS)",IF(R311&lt;S311,"CONTRACTING (LOW BIAS)","NEUTRAL"))</f>
        <v>NEUTRAL</v>
      </c>
    </row>
    <row r="312">
      <c r="A312">
        <v>15651</v>
      </c>
      <c r="B312" t="str">
        <v>2026-08-03</v>
      </c>
      <c r="C312" t="str">
        <v>MIDDAY</v>
      </c>
      <c r="D312">
        <v>9</v>
      </c>
      <c r="E312">
        <v>0</v>
      </c>
      <c r="F312">
        <v>4</v>
      </c>
      <c r="G312">
        <v>0</v>
      </c>
      <c r="H312" t="str">
        <f>D312&amp;E312&amp;F312&amp;G312</f>
        <v>9040</v>
      </c>
      <c r="I312" t="str">
        <v>0049</v>
      </c>
      <c r="J312">
        <f>SUM(D312:G312)</f>
        <v>13</v>
      </c>
      <c r="K312">
        <f>SUMPRODUCT(MOD(D312:G312,2))</f>
        <v>1</v>
      </c>
      <c r="L312">
        <f>4-K312</f>
        <v>3</v>
      </c>
      <c r="M312">
        <f>COUNTIF(D312:G312,"&gt;=5")</f>
        <v>1</v>
      </c>
      <c r="N312">
        <f>COUNTIF(D312:G312,"&lt;=4")</f>
        <v>3</v>
      </c>
      <c r="O312">
        <f>SUMPRODUCT(1/COUNTIF(D312:G312,D312:G312))</f>
        <v>3</v>
      </c>
      <c r="P312" t="str">
        <f>IF(O312=4,"24-Way (4 Distinct)",IF(O312=3,"12-Way (1 Pair)",IF(O312=2,"6-Way / 4-Way","Straight (Quad)"))))</f>
        <v>12-Way (1 Pair)</v>
      </c>
      <c r="Q312">
        <f>SUMPRODUCT(COUNTIF(D313:G313,D312:G312))</f>
        <v>3</v>
      </c>
      <c r="R312">
        <f>AVERAGE(J312:J316)</f>
        <v>13</v>
      </c>
      <c r="S312">
        <f>AVERAGE(J312:J331)</f>
        <v>13</v>
      </c>
      <c r="T312">
        <f>R312-S312</f>
        <v>0</v>
      </c>
      <c r="U312" t="str">
        <f>IF(R312&gt;S312,"EXPANDING (HIGH BIAS)",IF(R312&lt;S312,"CONTRACTING (LOW BIAS)","NEUTRAL"))</f>
        <v>NEUTRAL</v>
      </c>
    </row>
    <row r="313">
      <c r="A313">
        <v>15650</v>
      </c>
      <c r="B313" t="str">
        <v>2026-08-03</v>
      </c>
      <c r="C313" t="str">
        <v>MORNING</v>
      </c>
      <c r="D313">
        <v>4</v>
      </c>
      <c r="E313">
        <v>4</v>
      </c>
      <c r="F313">
        <v>0</v>
      </c>
      <c r="G313">
        <v>0</v>
      </c>
      <c r="H313" t="str">
        <f>D313&amp;E313&amp;F313&amp;G313</f>
        <v>4400</v>
      </c>
      <c r="I313" t="str">
        <v>0044</v>
      </c>
      <c r="J313">
        <f>SUM(D313:G313)</f>
        <v>8</v>
      </c>
      <c r="K313">
        <f>SUMPRODUCT(MOD(D313:G313,2))</f>
        <v>0</v>
      </c>
      <c r="L313">
        <f>4-K313</f>
        <v>4</v>
      </c>
      <c r="M313">
        <f>COUNTIF(D313:G313,"&gt;=5")</f>
        <v>0</v>
      </c>
      <c r="N313">
        <f>COUNTIF(D313:G313,"&lt;=4")</f>
        <v>4</v>
      </c>
      <c r="O313">
        <f>SUMPRODUCT(1/COUNTIF(D313:G313,D313:G313))</f>
        <v>2</v>
      </c>
      <c r="P313" t="str">
        <f>IF(O313=4,"24-Way (4 Distinct)",IF(O313=3,"12-Way (1 Pair)",IF(O313=2,"6-Way / 4-Way","Straight (Quad)"))))</f>
        <v>6-Way (2 Pairs)</v>
      </c>
      <c r="Q313">
        <f>SUMPRODUCT(COUNTIF(D314:G314,D313:G313))</f>
        <v>2</v>
      </c>
      <c r="R313">
        <f>AVERAGE(J313:J317)</f>
        <v>8</v>
      </c>
      <c r="S313">
        <f>AVERAGE(J313:J332)</f>
        <v>8</v>
      </c>
      <c r="T313">
        <f>R313-S313</f>
        <v>0</v>
      </c>
      <c r="U313" t="str">
        <f>IF(R313&gt;S313,"EXPANDING (HIGH BIAS)",IF(R313&lt;S313,"CONTRACTING (LOW BIAS)","NEUTRAL"))</f>
        <v>NEUTRAL</v>
      </c>
    </row>
    <row r="314">
      <c r="A314">
        <v>15649</v>
      </c>
      <c r="B314" t="str">
        <v>2026-08-02</v>
      </c>
      <c r="C314" t="str">
        <v>EVENING</v>
      </c>
      <c r="D314">
        <v>1</v>
      </c>
      <c r="E314">
        <v>7</v>
      </c>
      <c r="F314">
        <v>3</v>
      </c>
      <c r="G314">
        <v>4</v>
      </c>
      <c r="H314" t="str">
        <f>D314&amp;E314&amp;F314&amp;G314</f>
        <v>1734</v>
      </c>
      <c r="I314" t="str">
        <v>1347</v>
      </c>
      <c r="J314">
        <f>SUM(D314:G314)</f>
        <v>15</v>
      </c>
      <c r="K314">
        <f>SUMPRODUCT(MOD(D314:G314,2))</f>
        <v>3</v>
      </c>
      <c r="L314">
        <f>4-K314</f>
        <v>1</v>
      </c>
      <c r="M314">
        <f>COUNTIF(D314:G314,"&gt;=5")</f>
        <v>1</v>
      </c>
      <c r="N314">
        <f>COUNTIF(D314:G314,"&lt;=4")</f>
        <v>3</v>
      </c>
      <c r="O314">
        <f>SUMPRODUCT(1/COUNTIF(D314:G314,D314:G314))</f>
        <v>4</v>
      </c>
      <c r="P314" t="str">
        <f>IF(O314=4,"24-Way (4 Distinct)",IF(O314=3,"12-Way (1 Pair)",IF(O314=2,"6-Way / 4-Way","Straight (Quad)"))))</f>
        <v>24-Way (4 Distinct)</v>
      </c>
      <c r="Q314">
        <f>SUMPRODUCT(COUNTIF(D315:G315,D314:G314))</f>
        <v>2</v>
      </c>
      <c r="R314">
        <f>AVERAGE(J314:J318)</f>
        <v>15</v>
      </c>
      <c r="S314">
        <f>AVERAGE(J314:J333)</f>
        <v>15</v>
      </c>
      <c r="T314">
        <f>R314-S314</f>
        <v>0</v>
      </c>
      <c r="U314" t="str">
        <f>IF(R314&gt;S314,"EXPANDING (HIGH BIAS)",IF(R314&lt;S314,"CONTRACTING (LOW BIAS)","NEUTRAL"))</f>
        <v>NEUTRAL</v>
      </c>
    </row>
    <row r="315">
      <c r="A315">
        <v>15648</v>
      </c>
      <c r="B315" t="str">
        <v>2026-08-02</v>
      </c>
      <c r="C315" t="str">
        <v>AFTERNOON</v>
      </c>
      <c r="D315">
        <v>0</v>
      </c>
      <c r="E315">
        <v>4</v>
      </c>
      <c r="F315">
        <v>7</v>
      </c>
      <c r="G315">
        <v>5</v>
      </c>
      <c r="H315" t="str">
        <f>D315&amp;E315&amp;F315&amp;G315</f>
        <v>0475</v>
      </c>
      <c r="I315" t="str">
        <v>0457</v>
      </c>
      <c r="J315">
        <f>SUM(D315:G315)</f>
        <v>16</v>
      </c>
      <c r="K315">
        <f>SUMPRODUCT(MOD(D315:G315,2))</f>
        <v>2</v>
      </c>
      <c r="L315">
        <f>4-K315</f>
        <v>2</v>
      </c>
      <c r="M315">
        <f>COUNTIF(D315:G315,"&gt;=5")</f>
        <v>2</v>
      </c>
      <c r="N315">
        <f>COUNTIF(D315:G315,"&lt;=4")</f>
        <v>2</v>
      </c>
      <c r="O315">
        <f>SUMPRODUCT(1/COUNTIF(D315:G315,D315:G315))</f>
        <v>4</v>
      </c>
      <c r="P315" t="str">
        <f>IF(O315=4,"24-Way (4 Distinct)",IF(O315=3,"12-Way (1 Pair)",IF(O315=2,"6-Way / 4-Way","Straight (Quad)"))))</f>
        <v>24-Way (4 Distinct)</v>
      </c>
      <c r="Q315">
        <f>SUMPRODUCT(COUNTIF(D316:G316,D315:G315))</f>
        <v>2</v>
      </c>
      <c r="R315">
        <f>AVERAGE(J315:J319)</f>
        <v>16</v>
      </c>
      <c r="S315">
        <f>AVERAGE(J315:J334)</f>
        <v>16</v>
      </c>
      <c r="T315">
        <f>R315-S315</f>
        <v>0</v>
      </c>
      <c r="U315" t="str">
        <f>IF(R315&gt;S315,"EXPANDING (HIGH BIAS)",IF(R315&lt;S315,"CONTRACTING (LOW BIAS)","NEUTRAL"))</f>
        <v>NEUTRAL</v>
      </c>
    </row>
    <row r="316">
      <c r="A316">
        <v>15647</v>
      </c>
      <c r="B316" t="str">
        <v>2026-08-02</v>
      </c>
      <c r="C316" t="str">
        <v>MIDDAY</v>
      </c>
      <c r="D316">
        <v>0</v>
      </c>
      <c r="E316">
        <v>3</v>
      </c>
      <c r="F316">
        <v>1</v>
      </c>
      <c r="G316">
        <v>5</v>
      </c>
      <c r="H316" t="str">
        <f>D316&amp;E316&amp;F316&amp;G316</f>
        <v>0315</v>
      </c>
      <c r="I316" t="str">
        <v>0135</v>
      </c>
      <c r="J316">
        <f>SUM(D316:G316)</f>
        <v>9</v>
      </c>
      <c r="K316">
        <f>SUMPRODUCT(MOD(D316:G316,2))</f>
        <v>3</v>
      </c>
      <c r="L316">
        <f>4-K316</f>
        <v>1</v>
      </c>
      <c r="M316">
        <f>COUNTIF(D316:G316,"&gt;=5")</f>
        <v>1</v>
      </c>
      <c r="N316">
        <f>COUNTIF(D316:G316,"&lt;=4")</f>
        <v>3</v>
      </c>
      <c r="O316">
        <f>SUMPRODUCT(1/COUNTIF(D316:G316,D316:G316))</f>
        <v>4</v>
      </c>
      <c r="P316" t="str">
        <f>IF(O316=4,"24-Way (4 Distinct)",IF(O316=3,"12-Way (1 Pair)",IF(O316=2,"6-Way / 4-Way","Straight (Quad)"))))</f>
        <v>24-Way (4 Distinct)</v>
      </c>
      <c r="Q316">
        <f>SUMPRODUCT(COUNTIF(D317:G317,D316:G316))</f>
        <v>0</v>
      </c>
      <c r="R316">
        <f>AVERAGE(J316:J320)</f>
        <v>9</v>
      </c>
      <c r="S316">
        <f>AVERAGE(J316:J335)</f>
        <v>9</v>
      </c>
      <c r="T316">
        <f>R316-S316</f>
        <v>0</v>
      </c>
      <c r="U316" t="str">
        <f>IF(R316&gt;S316,"EXPANDING (HIGH BIAS)",IF(R316&lt;S316,"CONTRACTING (LOW BIAS)","NEUTRAL"))</f>
        <v>NEUTRAL</v>
      </c>
    </row>
    <row r="317">
      <c r="A317">
        <v>15646</v>
      </c>
      <c r="B317" t="str">
        <v>2026-08-02</v>
      </c>
      <c r="C317" t="str">
        <v>MORNING</v>
      </c>
      <c r="D317">
        <v>2</v>
      </c>
      <c r="E317">
        <v>2</v>
      </c>
      <c r="F317">
        <v>8</v>
      </c>
      <c r="G317">
        <v>6</v>
      </c>
      <c r="H317" t="str">
        <f>D317&amp;E317&amp;F317&amp;G317</f>
        <v>2286</v>
      </c>
      <c r="I317" t="str">
        <v>2268</v>
      </c>
      <c r="J317">
        <f>SUM(D317:G317)</f>
        <v>18</v>
      </c>
      <c r="K317">
        <f>SUMPRODUCT(MOD(D317:G317,2))</f>
        <v>0</v>
      </c>
      <c r="L317">
        <f>4-K317</f>
        <v>4</v>
      </c>
      <c r="M317">
        <f>COUNTIF(D317:G317,"&gt;=5")</f>
        <v>2</v>
      </c>
      <c r="N317">
        <f>COUNTIF(D317:G317,"&lt;=4")</f>
        <v>2</v>
      </c>
      <c r="O317">
        <f>SUMPRODUCT(1/COUNTIF(D317:G317,D317:G317))</f>
        <v>3</v>
      </c>
      <c r="P317" t="str">
        <f>IF(O317=4,"24-Way (4 Distinct)",IF(O317=3,"12-Way (1 Pair)",IF(O317=2,"6-Way / 4-Way","Straight (Quad)"))))</f>
        <v>12-Way (1 Pair)</v>
      </c>
      <c r="Q317">
        <f>SUMPRODUCT(COUNTIF(D318:G318,D317:G317))</f>
        <v>3</v>
      </c>
      <c r="R317">
        <f>AVERAGE(J317:J321)</f>
        <v>18</v>
      </c>
      <c r="S317">
        <f>AVERAGE(J317:J336)</f>
        <v>18</v>
      </c>
      <c r="T317">
        <f>R317-S317</f>
        <v>0</v>
      </c>
      <c r="U317" t="str">
        <f>IF(R317&gt;S317,"EXPANDING (HIGH BIAS)",IF(R317&lt;S317,"CONTRACTING (LOW BIAS)","NEUTRAL"))</f>
        <v>NEUTRAL</v>
      </c>
    </row>
    <row r="318">
      <c r="A318">
        <v>15645</v>
      </c>
      <c r="B318" t="str">
        <v>2026-08-01</v>
      </c>
      <c r="C318" t="str">
        <v>EVENING</v>
      </c>
      <c r="D318">
        <v>7</v>
      </c>
      <c r="E318">
        <v>9</v>
      </c>
      <c r="F318">
        <v>2</v>
      </c>
      <c r="G318">
        <v>6</v>
      </c>
      <c r="H318" t="str">
        <f>D318&amp;E318&amp;F318&amp;G318</f>
        <v>7926</v>
      </c>
      <c r="I318" t="str">
        <v>2679</v>
      </c>
      <c r="J318">
        <f>SUM(D318:G318)</f>
        <v>24</v>
      </c>
      <c r="K318">
        <f>SUMPRODUCT(MOD(D318:G318,2))</f>
        <v>2</v>
      </c>
      <c r="L318">
        <f>4-K318</f>
        <v>2</v>
      </c>
      <c r="M318">
        <f>COUNTIF(D318:G318,"&gt;=5")</f>
        <v>3</v>
      </c>
      <c r="N318">
        <f>COUNTIF(D318:G318,"&lt;=4")</f>
        <v>1</v>
      </c>
      <c r="O318">
        <f>SUMPRODUCT(1/COUNTIF(D318:G318,D318:G318))</f>
        <v>4</v>
      </c>
      <c r="P318" t="str">
        <f>IF(O318=4,"24-Way (4 Distinct)",IF(O318=3,"12-Way (1 Pair)",IF(O318=2,"6-Way / 4-Way","Straight (Quad)"))))</f>
        <v>24-Way (4 Distinct)</v>
      </c>
      <c r="Q318">
        <f>SUMPRODUCT(COUNTIF(D319:G319,D318:G318))</f>
        <v>3</v>
      </c>
      <c r="R318">
        <f>AVERAGE(J318:J322)</f>
        <v>24</v>
      </c>
      <c r="S318">
        <f>AVERAGE(J318:J337)</f>
        <v>24</v>
      </c>
      <c r="T318">
        <f>R318-S318</f>
        <v>0</v>
      </c>
      <c r="U318" t="str">
        <f>IF(R318&gt;S318,"EXPANDING (HIGH BIAS)",IF(R318&lt;S318,"CONTRACTING (LOW BIAS)","NEUTRAL"))</f>
        <v>NEUTRAL</v>
      </c>
    </row>
    <row r="319">
      <c r="A319">
        <v>15644</v>
      </c>
      <c r="B319" t="str">
        <v>2026-08-01</v>
      </c>
      <c r="C319" t="str">
        <v>AFTERNOON</v>
      </c>
      <c r="D319">
        <v>2</v>
      </c>
      <c r="E319">
        <v>6</v>
      </c>
      <c r="F319">
        <v>7</v>
      </c>
      <c r="G319">
        <v>1</v>
      </c>
      <c r="H319" t="str">
        <f>D319&amp;E319&amp;F319&amp;G319</f>
        <v>2671</v>
      </c>
      <c r="I319" t="str">
        <v>1267</v>
      </c>
      <c r="J319">
        <f>SUM(D319:G319)</f>
        <v>16</v>
      </c>
      <c r="K319">
        <f>SUMPRODUCT(MOD(D319:G319,2))</f>
        <v>2</v>
      </c>
      <c r="L319">
        <f>4-K319</f>
        <v>2</v>
      </c>
      <c r="M319">
        <f>COUNTIF(D319:G319,"&gt;=5")</f>
        <v>2</v>
      </c>
      <c r="N319">
        <f>COUNTIF(D319:G319,"&lt;=4")</f>
        <v>2</v>
      </c>
      <c r="O319">
        <f>SUMPRODUCT(1/COUNTIF(D319:G319,D319:G319))</f>
        <v>4</v>
      </c>
      <c r="P319" t="str">
        <f>IF(O319=4,"24-Way (4 Distinct)",IF(O319=3,"12-Way (1 Pair)",IF(O319=2,"6-Way / 4-Way","Straight (Quad)"))))</f>
        <v>24-Way (4 Distinct)</v>
      </c>
      <c r="Q319">
        <f>SUMPRODUCT(COUNTIF(D320:G320,D319:G319))</f>
        <v>2</v>
      </c>
      <c r="R319">
        <f>AVERAGE(J319:J323)</f>
        <v>16</v>
      </c>
      <c r="S319">
        <f>AVERAGE(J319:J338)</f>
        <v>16</v>
      </c>
      <c r="T319">
        <f>R319-S319</f>
        <v>0</v>
      </c>
      <c r="U319" t="str">
        <f>IF(R319&gt;S319,"EXPANDING (HIGH BIAS)",IF(R319&lt;S319,"CONTRACTING (LOW BIAS)","NEUTRAL"))</f>
        <v>NEUTRAL</v>
      </c>
    </row>
    <row r="320">
      <c r="A320">
        <v>15643</v>
      </c>
      <c r="B320" t="str">
        <v>2026-08-01</v>
      </c>
      <c r="C320" t="str">
        <v>MIDDAY</v>
      </c>
      <c r="D320">
        <v>6</v>
      </c>
      <c r="E320">
        <v>0</v>
      </c>
      <c r="F320">
        <v>0</v>
      </c>
      <c r="G320">
        <v>7</v>
      </c>
      <c r="H320" t="str">
        <f>D320&amp;E320&amp;F320&amp;G320</f>
        <v>6007</v>
      </c>
      <c r="I320" t="str">
        <v>0067</v>
      </c>
      <c r="J320">
        <f>SUM(D320:G320)</f>
        <v>13</v>
      </c>
      <c r="K320">
        <f>SUMPRODUCT(MOD(D320:G320,2))</f>
        <v>1</v>
      </c>
      <c r="L320">
        <f>4-K320</f>
        <v>3</v>
      </c>
      <c r="M320">
        <f>COUNTIF(D320:G320,"&gt;=5")</f>
        <v>2</v>
      </c>
      <c r="N320">
        <f>COUNTIF(D320:G320,"&lt;=4")</f>
        <v>2</v>
      </c>
      <c r="O320">
        <f>SUMPRODUCT(1/COUNTIF(D320:G320,D320:G320))</f>
        <v>3</v>
      </c>
      <c r="P320" t="str">
        <f>IF(O320=4,"24-Way (4 Distinct)",IF(O320=3,"12-Way (1 Pair)",IF(O320=2,"6-Way / 4-Way","Straight (Quad)"))))</f>
        <v>12-Way (1 Pair)</v>
      </c>
      <c r="Q320">
        <f>SUMPRODUCT(COUNTIF(D321:G321,D320:G320))</f>
        <v>2</v>
      </c>
      <c r="R320">
        <f>AVERAGE(J320:J324)</f>
        <v>13</v>
      </c>
      <c r="S320">
        <f>AVERAGE(J320:J339)</f>
        <v>13</v>
      </c>
      <c r="T320">
        <f>R320-S320</f>
        <v>0</v>
      </c>
      <c r="U320" t="str">
        <f>IF(R320&gt;S320,"EXPANDING (HIGH BIAS)",IF(R320&lt;S320,"CONTRACTING (LOW BIAS)","NEUTRAL"))</f>
        <v>NEUTRAL</v>
      </c>
    </row>
    <row r="321">
      <c r="A321">
        <v>15642</v>
      </c>
      <c r="B321" t="str">
        <v>2026-08-01</v>
      </c>
      <c r="C321" t="str">
        <v>MORNING</v>
      </c>
      <c r="D321">
        <v>9</v>
      </c>
      <c r="E321">
        <v>6</v>
      </c>
      <c r="F321">
        <v>8</v>
      </c>
      <c r="G321">
        <v>7</v>
      </c>
      <c r="H321" t="str">
        <f>D321&amp;E321&amp;F321&amp;G321</f>
        <v>9687</v>
      </c>
      <c r="I321" t="str">
        <v>6789</v>
      </c>
      <c r="J321">
        <f>SUM(D321:G321)</f>
        <v>30</v>
      </c>
      <c r="K321">
        <f>SUMPRODUCT(MOD(D321:G321,2))</f>
        <v>2</v>
      </c>
      <c r="L321">
        <f>4-K321</f>
        <v>2</v>
      </c>
      <c r="M321">
        <f>COUNTIF(D321:G321,"&gt;=5")</f>
        <v>4</v>
      </c>
      <c r="N321">
        <f>COUNTIF(D321:G321,"&lt;=4")</f>
        <v>0</v>
      </c>
      <c r="O321">
        <f>SUMPRODUCT(1/COUNTIF(D321:G321,D321:G321))</f>
        <v>4</v>
      </c>
      <c r="P321" t="str">
        <f>IF(O321=4,"24-Way (4 Distinct)",IF(O321=3,"12-Way (1 Pair)",IF(O321=2,"6-Way / 4-Way","Straight (Quad)"))))</f>
        <v>24-Way (4 Distinct)</v>
      </c>
      <c r="Q321">
        <f>SUMPRODUCT(COUNTIF(D322:G322,D321:G321))</f>
        <v>2</v>
      </c>
      <c r="R321">
        <f>AVERAGE(J321:J325)</f>
        <v>30</v>
      </c>
      <c r="S321">
        <f>AVERAGE(J321:J340)</f>
        <v>30</v>
      </c>
      <c r="T321">
        <f>R321-S321</f>
        <v>0</v>
      </c>
      <c r="U321" t="str">
        <f>IF(R321&gt;S321,"EXPANDING (HIGH BIAS)",IF(R321&lt;S321,"CONTRACTING (LOW BIAS)","NEUTRAL"))</f>
        <v>NEUTRAL</v>
      </c>
    </row>
    <row r="322">
      <c r="A322">
        <v>15641</v>
      </c>
      <c r="B322" t="str">
        <v>2026-07-31</v>
      </c>
      <c r="C322" t="str">
        <v>EVENING</v>
      </c>
      <c r="D322">
        <v>7</v>
      </c>
      <c r="E322">
        <v>3</v>
      </c>
      <c r="F322">
        <v>4</v>
      </c>
      <c r="G322">
        <v>8</v>
      </c>
      <c r="H322" t="str">
        <f>D322&amp;E322&amp;F322&amp;G322</f>
        <v>7348</v>
      </c>
      <c r="I322" t="str">
        <v>3478</v>
      </c>
      <c r="J322">
        <f>SUM(D322:G322)</f>
        <v>22</v>
      </c>
      <c r="K322">
        <f>SUMPRODUCT(MOD(D322:G322,2))</f>
        <v>2</v>
      </c>
      <c r="L322">
        <f>4-K322</f>
        <v>2</v>
      </c>
      <c r="M322">
        <f>COUNTIF(D322:G322,"&gt;=5")</f>
        <v>2</v>
      </c>
      <c r="N322">
        <f>COUNTIF(D322:G322,"&lt;=4")</f>
        <v>2</v>
      </c>
      <c r="O322">
        <f>SUMPRODUCT(1/COUNTIF(D322:G322,D322:G322))</f>
        <v>4</v>
      </c>
      <c r="P322" t="str">
        <f>IF(O322=4,"24-Way (4 Distinct)",IF(O322=3,"12-Way (1 Pair)",IF(O322=2,"6-Way / 4-Way","Straight (Quad)"))))</f>
        <v>24-Way (4 Distinct)</v>
      </c>
      <c r="Q322">
        <f>SUMPRODUCT(COUNTIF(D323:G323,D322:G322))</f>
        <v>1</v>
      </c>
      <c r="R322">
        <f>AVERAGE(J322:J326)</f>
        <v>22</v>
      </c>
      <c r="S322">
        <f>AVERAGE(J322:J341)</f>
        <v>22</v>
      </c>
      <c r="T322">
        <f>R322-S322</f>
        <v>0</v>
      </c>
      <c r="U322" t="str">
        <f>IF(R322&gt;S322,"EXPANDING (HIGH BIAS)",IF(R322&lt;S322,"CONTRACTING (LOW BIAS)","NEUTRAL"))</f>
        <v>NEUTRAL</v>
      </c>
    </row>
    <row r="323">
      <c r="A323">
        <v>15640</v>
      </c>
      <c r="B323" t="str">
        <v>2026-07-31</v>
      </c>
      <c r="C323" t="str">
        <v>AFTERNOON</v>
      </c>
      <c r="D323">
        <v>2</v>
      </c>
      <c r="E323">
        <v>3</v>
      </c>
      <c r="F323">
        <v>1</v>
      </c>
      <c r="G323">
        <v>6</v>
      </c>
      <c r="H323" t="str">
        <f>D323&amp;E323&amp;F323&amp;G323</f>
        <v>2316</v>
      </c>
      <c r="I323" t="str">
        <v>1236</v>
      </c>
      <c r="J323">
        <f>SUM(D323:G323)</f>
        <v>12</v>
      </c>
      <c r="K323">
        <f>SUMPRODUCT(MOD(D323:G323,2))</f>
        <v>2</v>
      </c>
      <c r="L323">
        <f>4-K323</f>
        <v>2</v>
      </c>
      <c r="M323">
        <f>COUNTIF(D323:G323,"&gt;=5")</f>
        <v>1</v>
      </c>
      <c r="N323">
        <f>COUNTIF(D323:G323,"&lt;=4")</f>
        <v>3</v>
      </c>
      <c r="O323">
        <f>SUMPRODUCT(1/COUNTIF(D323:G323,D323:G323))</f>
        <v>4</v>
      </c>
      <c r="P323" t="str">
        <f>IF(O323=4,"24-Way (4 Distinct)",IF(O323=3,"12-Way (1 Pair)",IF(O323=2,"6-Way / 4-Way","Straight (Quad)"))))</f>
        <v>24-Way (4 Distinct)</v>
      </c>
      <c r="Q323">
        <f>SUMPRODUCT(COUNTIF(D324:G324,D323:G323))</f>
        <v>2</v>
      </c>
      <c r="R323">
        <f>AVERAGE(J323:J327)</f>
        <v>12</v>
      </c>
      <c r="S323">
        <f>AVERAGE(J323:J342)</f>
        <v>12</v>
      </c>
      <c r="T323">
        <f>R323-S323</f>
        <v>0</v>
      </c>
      <c r="U323" t="str">
        <f>IF(R323&gt;S323,"EXPANDING (HIGH BIAS)",IF(R323&lt;S323,"CONTRACTING (LOW BIAS)","NEUTRAL"))</f>
        <v>NEUTRAL</v>
      </c>
    </row>
    <row r="324">
      <c r="A324">
        <v>15639</v>
      </c>
      <c r="B324" t="str">
        <v>2026-07-31</v>
      </c>
      <c r="C324" t="str">
        <v>MIDDAY</v>
      </c>
      <c r="D324">
        <v>6</v>
      </c>
      <c r="E324">
        <v>8</v>
      </c>
      <c r="F324">
        <v>3</v>
      </c>
      <c r="G324">
        <v>0</v>
      </c>
      <c r="H324" t="str">
        <f>D324&amp;E324&amp;F324&amp;G324</f>
        <v>6830</v>
      </c>
      <c r="I324" t="str">
        <v>0368</v>
      </c>
      <c r="J324">
        <f>SUM(D324:G324)</f>
        <v>17</v>
      </c>
      <c r="K324">
        <f>SUMPRODUCT(MOD(D324:G324,2))</f>
        <v>1</v>
      </c>
      <c r="L324">
        <f>4-K324</f>
        <v>3</v>
      </c>
      <c r="M324">
        <f>COUNTIF(D324:G324,"&gt;=5")</f>
        <v>2</v>
      </c>
      <c r="N324">
        <f>COUNTIF(D324:G324,"&lt;=4")</f>
        <v>2</v>
      </c>
      <c r="O324">
        <f>SUMPRODUCT(1/COUNTIF(D324:G324,D324:G324))</f>
        <v>4</v>
      </c>
      <c r="P324" t="str">
        <f>IF(O324=4,"24-Way (4 Distinct)",IF(O324=3,"12-Way (1 Pair)",IF(O324=2,"6-Way / 4-Way","Straight (Quad)"))))</f>
        <v>24-Way (4 Distinct)</v>
      </c>
      <c r="Q324">
        <f>SUMPRODUCT(COUNTIF(D325:G325,D324:G324))</f>
        <v>1</v>
      </c>
      <c r="R324">
        <f>AVERAGE(J324:J328)</f>
        <v>17</v>
      </c>
      <c r="S324">
        <f>AVERAGE(J324:J343)</f>
        <v>17</v>
      </c>
      <c r="T324">
        <f>R324-S324</f>
        <v>0</v>
      </c>
      <c r="U324" t="str">
        <f>IF(R324&gt;S324,"EXPANDING (HIGH BIAS)",IF(R324&lt;S324,"CONTRACTING (LOW BIAS)","NEUTRAL"))</f>
        <v>NEUTRAL</v>
      </c>
    </row>
    <row r="325">
      <c r="A325">
        <v>15638</v>
      </c>
      <c r="B325" t="str">
        <v>2026-07-31</v>
      </c>
      <c r="C325" t="str">
        <v>MORNING</v>
      </c>
      <c r="D325">
        <v>5</v>
      </c>
      <c r="E325">
        <v>3</v>
      </c>
      <c r="F325">
        <v>7</v>
      </c>
      <c r="G325">
        <v>5</v>
      </c>
      <c r="H325" t="str">
        <f>D325&amp;E325&amp;F325&amp;G325</f>
        <v>5375</v>
      </c>
      <c r="I325" t="str">
        <v>3557</v>
      </c>
      <c r="J325">
        <f>SUM(D325:G325)</f>
        <v>20</v>
      </c>
      <c r="K325">
        <f>SUMPRODUCT(MOD(D325:G325,2))</f>
        <v>4</v>
      </c>
      <c r="L325">
        <f>4-K325</f>
        <v>0</v>
      </c>
      <c r="M325">
        <f>COUNTIF(D325:G325,"&gt;=5")</f>
        <v>3</v>
      </c>
      <c r="N325">
        <f>COUNTIF(D325:G325,"&lt;=4")</f>
        <v>1</v>
      </c>
      <c r="O325">
        <f>SUMPRODUCT(1/COUNTIF(D325:G325,D325:G325))</f>
        <v>3</v>
      </c>
      <c r="P325" t="str">
        <f>IF(O325=4,"24-Way (4 Distinct)",IF(O325=3,"12-Way (1 Pair)",IF(O325=2,"6-Way / 4-Way","Straight (Quad)"))))</f>
        <v>12-Way (1 Pair)</v>
      </c>
      <c r="Q325">
        <f>SUMPRODUCT(COUNTIF(D326:G326,D325:G325))</f>
        <v>2</v>
      </c>
      <c r="R325">
        <f>AVERAGE(J325:J329)</f>
        <v>20</v>
      </c>
      <c r="S325">
        <f>AVERAGE(J325:J344)</f>
        <v>20</v>
      </c>
      <c r="T325">
        <f>R325-S325</f>
        <v>0</v>
      </c>
      <c r="U325" t="str">
        <f>IF(R325&gt;S325,"EXPANDING (HIGH BIAS)",IF(R325&lt;S325,"CONTRACTING (LOW BIAS)","NEUTRAL"))</f>
        <v>NEUTRAL</v>
      </c>
    </row>
    <row r="326">
      <c r="A326">
        <v>15637</v>
      </c>
      <c r="B326" t="str">
        <v>2026-07-30</v>
      </c>
      <c r="C326" t="str">
        <v>EVENING</v>
      </c>
      <c r="D326">
        <v>4</v>
      </c>
      <c r="E326">
        <v>5</v>
      </c>
      <c r="F326">
        <v>9</v>
      </c>
      <c r="G326">
        <v>2</v>
      </c>
      <c r="H326" t="str">
        <f>D326&amp;E326&amp;F326&amp;G326</f>
        <v>4592</v>
      </c>
      <c r="I326" t="str">
        <v>2459</v>
      </c>
      <c r="J326">
        <f>SUM(D326:G326)</f>
        <v>20</v>
      </c>
      <c r="K326">
        <f>SUMPRODUCT(MOD(D326:G326,2))</f>
        <v>2</v>
      </c>
      <c r="L326">
        <f>4-K326</f>
        <v>2</v>
      </c>
      <c r="M326">
        <f>COUNTIF(D326:G326,"&gt;=5")</f>
        <v>2</v>
      </c>
      <c r="N326">
        <f>COUNTIF(D326:G326,"&lt;=4")</f>
        <v>2</v>
      </c>
      <c r="O326">
        <f>SUMPRODUCT(1/COUNTIF(D326:G326,D326:G326))</f>
        <v>4</v>
      </c>
      <c r="P326" t="str">
        <f>IF(O326=4,"24-Way (4 Distinct)",IF(O326=3,"12-Way (1 Pair)",IF(O326=2,"6-Way / 4-Way","Straight (Quad)"))))</f>
        <v>24-Way (4 Distinct)</v>
      </c>
      <c r="Q326">
        <f>SUMPRODUCT(COUNTIF(D327:G327,D326:G326))</f>
        <v>0</v>
      </c>
      <c r="R326">
        <f>AVERAGE(J326:J330)</f>
        <v>20</v>
      </c>
      <c r="S326">
        <f>AVERAGE(J326:J345)</f>
        <v>20</v>
      </c>
      <c r="T326">
        <f>R326-S326</f>
        <v>0</v>
      </c>
      <c r="U326" t="str">
        <f>IF(R326&gt;S326,"EXPANDING (HIGH BIAS)",IF(R326&lt;S326,"CONTRACTING (LOW BIAS)","NEUTRAL"))</f>
        <v>NEUTRAL</v>
      </c>
    </row>
    <row r="327">
      <c r="A327">
        <v>15636</v>
      </c>
      <c r="B327" t="str">
        <v>2026-07-30</v>
      </c>
      <c r="C327" t="str">
        <v>AFTERNOON</v>
      </c>
      <c r="D327">
        <v>8</v>
      </c>
      <c r="E327">
        <v>8</v>
      </c>
      <c r="F327">
        <v>8</v>
      </c>
      <c r="G327">
        <v>1</v>
      </c>
      <c r="H327" t="str">
        <f>D327&amp;E327&amp;F327&amp;G327</f>
        <v>8881</v>
      </c>
      <c r="I327" t="str">
        <v>1888</v>
      </c>
      <c r="J327">
        <f>SUM(D327:G327)</f>
        <v>25</v>
      </c>
      <c r="K327">
        <f>SUMPRODUCT(MOD(D327:G327,2))</f>
        <v>1</v>
      </c>
      <c r="L327">
        <f>4-K327</f>
        <v>3</v>
      </c>
      <c r="M327">
        <f>COUNTIF(D327:G327,"&gt;=5")</f>
        <v>3</v>
      </c>
      <c r="N327">
        <f>COUNTIF(D327:G327,"&lt;=4")</f>
        <v>1</v>
      </c>
      <c r="O327">
        <f>SUMPRODUCT(1/COUNTIF(D327:G327,D327:G327))</f>
        <v>2</v>
      </c>
      <c r="P327" t="str">
        <f>IF(O327=4,"24-Way (4 Distinct)",IF(O327=3,"12-Way (1 Pair)",IF(O327=2,"6-Way / 4-Way","Straight (Quad)"))))</f>
        <v>4-Way (3-of-Kind)</v>
      </c>
      <c r="Q327">
        <f>SUMPRODUCT(COUNTIF(D328:G328,D327:G327))</f>
        <v>1</v>
      </c>
      <c r="R327">
        <f>AVERAGE(J327:J331)</f>
        <v>25</v>
      </c>
      <c r="S327">
        <f>AVERAGE(J327:J346)</f>
        <v>25</v>
      </c>
      <c r="T327">
        <f>R327-S327</f>
        <v>0</v>
      </c>
      <c r="U327" t="str">
        <f>IF(R327&gt;S327,"EXPANDING (HIGH BIAS)",IF(R327&lt;S327,"CONTRACTING (LOW BIAS)","NEUTRAL"))</f>
        <v>NEUTRAL</v>
      </c>
    </row>
    <row r="328">
      <c r="A328">
        <v>15635</v>
      </c>
      <c r="B328" t="str">
        <v>2026-07-30</v>
      </c>
      <c r="C328" t="str">
        <v>MIDDAY</v>
      </c>
      <c r="D328">
        <v>0</v>
      </c>
      <c r="E328">
        <v>1</v>
      </c>
      <c r="F328">
        <v>4</v>
      </c>
      <c r="G328">
        <v>4</v>
      </c>
      <c r="H328" t="str">
        <f>D328&amp;E328&amp;F328&amp;G328</f>
        <v>0144</v>
      </c>
      <c r="I328" t="str">
        <v>0144</v>
      </c>
      <c r="J328">
        <f>SUM(D328:G328)</f>
        <v>9</v>
      </c>
      <c r="K328">
        <f>SUMPRODUCT(MOD(D328:G328,2))</f>
        <v>1</v>
      </c>
      <c r="L328">
        <f>4-K328</f>
        <v>3</v>
      </c>
      <c r="M328">
        <f>COUNTIF(D328:G328,"&gt;=5")</f>
        <v>0</v>
      </c>
      <c r="N328">
        <f>COUNTIF(D328:G328,"&lt;=4")</f>
        <v>4</v>
      </c>
      <c r="O328">
        <f>SUMPRODUCT(1/COUNTIF(D328:G328,D328:G328))</f>
        <v>3</v>
      </c>
      <c r="P328" t="str">
        <f>IF(O328=4,"24-Way (4 Distinct)",IF(O328=3,"12-Way (1 Pair)",IF(O328=2,"6-Way / 4-Way","Straight (Quad)"))))</f>
        <v>12-Way (1 Pair)</v>
      </c>
      <c r="Q328">
        <f>SUMPRODUCT(COUNTIF(D329:G329,D328:G328))</f>
        <v>1</v>
      </c>
      <c r="R328">
        <f>AVERAGE(J328:J332)</f>
        <v>9</v>
      </c>
      <c r="S328">
        <f>AVERAGE(J328:J347)</f>
        <v>9</v>
      </c>
      <c r="T328">
        <f>R328-S328</f>
        <v>0</v>
      </c>
      <c r="U328" t="str">
        <f>IF(R328&gt;S328,"EXPANDING (HIGH BIAS)",IF(R328&lt;S328,"CONTRACTING (LOW BIAS)","NEUTRAL"))</f>
        <v>NEUTRAL</v>
      </c>
    </row>
    <row r="329">
      <c r="A329">
        <v>15634</v>
      </c>
      <c r="B329" t="str">
        <v>2026-07-30</v>
      </c>
      <c r="C329" t="str">
        <v>MORNING</v>
      </c>
      <c r="D329">
        <v>3</v>
      </c>
      <c r="E329">
        <v>1</v>
      </c>
      <c r="F329">
        <v>5</v>
      </c>
      <c r="G329">
        <v>5</v>
      </c>
      <c r="H329" t="str">
        <f>D329&amp;E329&amp;F329&amp;G329</f>
        <v>3155</v>
      </c>
      <c r="I329" t="str">
        <v>1355</v>
      </c>
      <c r="J329">
        <f>SUM(D329:G329)</f>
        <v>14</v>
      </c>
      <c r="K329">
        <f>SUMPRODUCT(MOD(D329:G329,2))</f>
        <v>4</v>
      </c>
      <c r="L329">
        <f>4-K329</f>
        <v>0</v>
      </c>
      <c r="M329">
        <f>COUNTIF(D329:G329,"&gt;=5")</f>
        <v>2</v>
      </c>
      <c r="N329">
        <f>COUNTIF(D329:G329,"&lt;=4")</f>
        <v>2</v>
      </c>
      <c r="O329">
        <f>SUMPRODUCT(1/COUNTIF(D329:G329,D329:G329))</f>
        <v>3</v>
      </c>
      <c r="P329" t="str">
        <f>IF(O329=4,"24-Way (4 Distinct)",IF(O329=3,"12-Way (1 Pair)",IF(O329=2,"6-Way / 4-Way","Straight (Quad)"))))</f>
        <v>12-Way (1 Pair)</v>
      </c>
      <c r="Q329">
        <f>SUMPRODUCT(COUNTIF(D330:G330,D329:G329))</f>
        <v>2</v>
      </c>
      <c r="R329">
        <f>AVERAGE(J329:J333)</f>
        <v>14</v>
      </c>
      <c r="S329">
        <f>AVERAGE(J329:J348)</f>
        <v>14</v>
      </c>
      <c r="T329">
        <f>R329-S329</f>
        <v>0</v>
      </c>
      <c r="U329" t="str">
        <f>IF(R329&gt;S329,"EXPANDING (HIGH BIAS)",IF(R329&lt;S329,"CONTRACTING (LOW BIAS)","NEUTRAL"))</f>
        <v>NEUTRAL</v>
      </c>
    </row>
    <row r="330">
      <c r="A330">
        <v>15633</v>
      </c>
      <c r="B330" t="str">
        <v>2026-07-29</v>
      </c>
      <c r="C330" t="str">
        <v>EVENING</v>
      </c>
      <c r="D330">
        <v>9</v>
      </c>
      <c r="E330">
        <v>5</v>
      </c>
      <c r="F330">
        <v>6</v>
      </c>
      <c r="G330">
        <v>6</v>
      </c>
      <c r="H330" t="str">
        <f>D330&amp;E330&amp;F330&amp;G330</f>
        <v>9566</v>
      </c>
      <c r="I330" t="str">
        <v>5669</v>
      </c>
      <c r="J330">
        <f>SUM(D330:G330)</f>
        <v>26</v>
      </c>
      <c r="K330">
        <f>SUMPRODUCT(MOD(D330:G330,2))</f>
        <v>2</v>
      </c>
      <c r="L330">
        <f>4-K330</f>
        <v>2</v>
      </c>
      <c r="M330">
        <f>COUNTIF(D330:G330,"&gt;=5")</f>
        <v>4</v>
      </c>
      <c r="N330">
        <f>COUNTIF(D330:G330,"&lt;=4")</f>
        <v>0</v>
      </c>
      <c r="O330">
        <f>SUMPRODUCT(1/COUNTIF(D330:G330,D330:G330))</f>
        <v>3</v>
      </c>
      <c r="P330" t="str">
        <f>IF(O330=4,"24-Way (4 Distinct)",IF(O330=3,"12-Way (1 Pair)",IF(O330=2,"6-Way / 4-Way","Straight (Quad)"))))</f>
        <v>12-Way (1 Pair)</v>
      </c>
      <c r="Q330">
        <f>SUMPRODUCT(COUNTIF(D331:G331,D330:G330))</f>
        <v>0</v>
      </c>
      <c r="R330">
        <f>AVERAGE(J330:J334)</f>
        <v>26</v>
      </c>
      <c r="S330">
        <f>AVERAGE(J330:J349)</f>
        <v>26</v>
      </c>
      <c r="T330">
        <f>R330-S330</f>
        <v>0</v>
      </c>
      <c r="U330" t="str">
        <f>IF(R330&gt;S330,"EXPANDING (HIGH BIAS)",IF(R330&lt;S330,"CONTRACTING (LOW BIAS)","NEUTRAL"))</f>
        <v>NEUTRAL</v>
      </c>
    </row>
    <row r="331">
      <c r="A331">
        <v>15632</v>
      </c>
      <c r="B331" t="str">
        <v>2026-07-29</v>
      </c>
      <c r="C331" t="str">
        <v>AFTERNOON</v>
      </c>
      <c r="D331">
        <v>7</v>
      </c>
      <c r="E331">
        <v>8</v>
      </c>
      <c r="F331">
        <v>4</v>
      </c>
      <c r="G331">
        <v>8</v>
      </c>
      <c r="H331" t="str">
        <f>D331&amp;E331&amp;F331&amp;G331</f>
        <v>7848</v>
      </c>
      <c r="I331" t="str">
        <v>4788</v>
      </c>
      <c r="J331">
        <f>SUM(D331:G331)</f>
        <v>27</v>
      </c>
      <c r="K331">
        <f>SUMPRODUCT(MOD(D331:G331,2))</f>
        <v>1</v>
      </c>
      <c r="L331">
        <f>4-K331</f>
        <v>3</v>
      </c>
      <c r="M331">
        <f>COUNTIF(D331:G331,"&gt;=5")</f>
        <v>3</v>
      </c>
      <c r="N331">
        <f>COUNTIF(D331:G331,"&lt;=4")</f>
        <v>1</v>
      </c>
      <c r="O331">
        <f>SUMPRODUCT(1/COUNTIF(D331:G331,D331:G331))</f>
        <v>3</v>
      </c>
      <c r="P331" t="str">
        <f>IF(O331=4,"24-Way (4 Distinct)",IF(O331=3,"12-Way (1 Pair)",IF(O331=2,"6-Way / 4-Way","Straight (Quad)"))))</f>
        <v>12-Way (1 Pair)</v>
      </c>
      <c r="Q331">
        <f>SUMPRODUCT(COUNTIF(D332:G332,D331:G331))</f>
        <v>1</v>
      </c>
      <c r="R331">
        <f>AVERAGE(J331:J335)</f>
        <v>27</v>
      </c>
      <c r="S331">
        <f>AVERAGE(J331:J350)</f>
        <v>27</v>
      </c>
      <c r="T331">
        <f>R331-S331</f>
        <v>0</v>
      </c>
      <c r="U331" t="str">
        <f>IF(R331&gt;S331,"EXPANDING (HIGH BIAS)",IF(R331&lt;S331,"CONTRACTING (LOW BIAS)","NEUTRAL"))</f>
        <v>NEUTRAL</v>
      </c>
    </row>
    <row r="332">
      <c r="A332">
        <v>15631</v>
      </c>
      <c r="B332" t="str">
        <v>2026-07-29</v>
      </c>
      <c r="C332" t="str">
        <v>MIDDAY</v>
      </c>
      <c r="D332">
        <v>0</v>
      </c>
      <c r="E332">
        <v>4</v>
      </c>
      <c r="F332">
        <v>5</v>
      </c>
      <c r="G332">
        <v>4</v>
      </c>
      <c r="H332" t="str">
        <f>D332&amp;E332&amp;F332&amp;G332</f>
        <v>0454</v>
      </c>
      <c r="I332" t="str">
        <v>0445</v>
      </c>
      <c r="J332">
        <f>SUM(D332:G332)</f>
        <v>13</v>
      </c>
      <c r="K332">
        <f>SUMPRODUCT(MOD(D332:G332,2))</f>
        <v>1</v>
      </c>
      <c r="L332">
        <f>4-K332</f>
        <v>3</v>
      </c>
      <c r="M332">
        <f>COUNTIF(D332:G332,"&gt;=5")</f>
        <v>1</v>
      </c>
      <c r="N332">
        <f>COUNTIF(D332:G332,"&lt;=4")</f>
        <v>3</v>
      </c>
      <c r="O332">
        <f>SUMPRODUCT(1/COUNTIF(D332:G332,D332:G332))</f>
        <v>3</v>
      </c>
      <c r="P332" t="str">
        <f>IF(O332=4,"24-Way (4 Distinct)",IF(O332=3,"12-Way (1 Pair)",IF(O332=2,"6-Way / 4-Way","Straight (Quad)"))))</f>
        <v>12-Way (1 Pair)</v>
      </c>
      <c r="Q332">
        <f>SUMPRODUCT(COUNTIF(D333:G333,D332:G332))</f>
        <v>1</v>
      </c>
      <c r="R332">
        <f>AVERAGE(J332:J336)</f>
        <v>13</v>
      </c>
      <c r="S332">
        <f>AVERAGE(J332:J351)</f>
        <v>13</v>
      </c>
      <c r="T332">
        <f>R332-S332</f>
        <v>0</v>
      </c>
      <c r="U332" t="str">
        <f>IF(R332&gt;S332,"EXPANDING (HIGH BIAS)",IF(R332&lt;S332,"CONTRACTING (LOW BIAS)","NEUTRAL"))</f>
        <v>NEUTRAL</v>
      </c>
    </row>
    <row r="333">
      <c r="A333">
        <v>15630</v>
      </c>
      <c r="B333" t="str">
        <v>2026-07-29</v>
      </c>
      <c r="C333" t="str">
        <v>MORNING</v>
      </c>
      <c r="D333">
        <v>5</v>
      </c>
      <c r="E333">
        <v>8</v>
      </c>
      <c r="F333">
        <v>5</v>
      </c>
      <c r="G333">
        <v>3</v>
      </c>
      <c r="H333" t="str">
        <f>D333&amp;E333&amp;F333&amp;G333</f>
        <v>5853</v>
      </c>
      <c r="I333" t="str">
        <v>3558</v>
      </c>
      <c r="J333">
        <f>SUM(D333:G333)</f>
        <v>21</v>
      </c>
      <c r="K333">
        <f>SUMPRODUCT(MOD(D333:G333,2))</f>
        <v>3</v>
      </c>
      <c r="L333">
        <f>4-K333</f>
        <v>1</v>
      </c>
      <c r="M333">
        <f>COUNTIF(D333:G333,"&gt;=5")</f>
        <v>3</v>
      </c>
      <c r="N333">
        <f>COUNTIF(D333:G333,"&lt;=4")</f>
        <v>1</v>
      </c>
      <c r="O333">
        <f>SUMPRODUCT(1/COUNTIF(D333:G333,D333:G333))</f>
        <v>3</v>
      </c>
      <c r="P333" t="str">
        <f>IF(O333=4,"24-Way (4 Distinct)",IF(O333=3,"12-Way (1 Pair)",IF(O333=2,"6-Way / 4-Way","Straight (Quad)"))))</f>
        <v>12-Way (1 Pair)</v>
      </c>
      <c r="Q333">
        <f>SUMPRODUCT(COUNTIF(D334:G334,D333:G333))</f>
        <v>2</v>
      </c>
      <c r="R333">
        <f>AVERAGE(J333:J337)</f>
        <v>21</v>
      </c>
      <c r="S333">
        <f>AVERAGE(J333:J352)</f>
        <v>21</v>
      </c>
      <c r="T333">
        <f>R333-S333</f>
        <v>0</v>
      </c>
      <c r="U333" t="str">
        <f>IF(R333&gt;S333,"EXPANDING (HIGH BIAS)",IF(R333&lt;S333,"CONTRACTING (LOW BIAS)","NEUTRAL"))</f>
        <v>NEUTRAL</v>
      </c>
    </row>
    <row r="334">
      <c r="A334">
        <v>15629</v>
      </c>
      <c r="B334" t="str">
        <v>2026-07-28</v>
      </c>
      <c r="C334" t="str">
        <v>EVENING</v>
      </c>
      <c r="D334">
        <v>7</v>
      </c>
      <c r="E334">
        <v>9</v>
      </c>
      <c r="F334">
        <v>5</v>
      </c>
      <c r="G334">
        <v>2</v>
      </c>
      <c r="H334" t="str">
        <f>D334&amp;E334&amp;F334&amp;G334</f>
        <v>7952</v>
      </c>
      <c r="I334" t="str">
        <v>2579</v>
      </c>
      <c r="J334">
        <f>SUM(D334:G334)</f>
        <v>23</v>
      </c>
      <c r="K334">
        <f>SUMPRODUCT(MOD(D334:G334,2))</f>
        <v>3</v>
      </c>
      <c r="L334">
        <f>4-K334</f>
        <v>1</v>
      </c>
      <c r="M334">
        <f>COUNTIF(D334:G334,"&gt;=5")</f>
        <v>3</v>
      </c>
      <c r="N334">
        <f>COUNTIF(D334:G334,"&lt;=4")</f>
        <v>1</v>
      </c>
      <c r="O334">
        <f>SUMPRODUCT(1/COUNTIF(D334:G334,D334:G334))</f>
        <v>4</v>
      </c>
      <c r="P334" t="str">
        <f>IF(O334=4,"24-Way (4 Distinct)",IF(O334=3,"12-Way (1 Pair)",IF(O334=2,"6-Way / 4-Way","Straight (Quad)"))))</f>
        <v>24-Way (4 Distinct)</v>
      </c>
      <c r="Q334">
        <f>SUMPRODUCT(COUNTIF(D335:G335,D334:G334))</f>
        <v>1</v>
      </c>
      <c r="R334">
        <f>AVERAGE(J334:J338)</f>
        <v>23</v>
      </c>
      <c r="S334">
        <f>AVERAGE(J334:J353)</f>
        <v>23</v>
      </c>
      <c r="T334">
        <f>R334-S334</f>
        <v>0</v>
      </c>
      <c r="U334" t="str">
        <f>IF(R334&gt;S334,"EXPANDING (HIGH BIAS)",IF(R334&lt;S334,"CONTRACTING (LOW BIAS)","NEUTRAL"))</f>
        <v>NEUTRAL</v>
      </c>
    </row>
    <row r="335">
      <c r="A335">
        <v>15628</v>
      </c>
      <c r="B335" t="str">
        <v>2026-07-28</v>
      </c>
      <c r="C335" t="str">
        <v>AFTERNOON</v>
      </c>
      <c r="D335">
        <v>9</v>
      </c>
      <c r="E335">
        <v>8</v>
      </c>
      <c r="F335">
        <v>6</v>
      </c>
      <c r="G335">
        <v>9</v>
      </c>
      <c r="H335" t="str">
        <f>D335&amp;E335&amp;F335&amp;G335</f>
        <v>9869</v>
      </c>
      <c r="I335" t="str">
        <v>6899</v>
      </c>
      <c r="J335">
        <f>SUM(D335:G335)</f>
        <v>32</v>
      </c>
      <c r="K335">
        <f>SUMPRODUCT(MOD(D335:G335,2))</f>
        <v>2</v>
      </c>
      <c r="L335">
        <f>4-K335</f>
        <v>2</v>
      </c>
      <c r="M335">
        <f>COUNTIF(D335:G335,"&gt;=5")</f>
        <v>4</v>
      </c>
      <c r="N335">
        <f>COUNTIF(D335:G335,"&lt;=4")</f>
        <v>0</v>
      </c>
      <c r="O335">
        <f>SUMPRODUCT(1/COUNTIF(D335:G335,D335:G335))</f>
        <v>3</v>
      </c>
      <c r="P335" t="str">
        <f>IF(O335=4,"24-Way (4 Distinct)",IF(O335=3,"12-Way (1 Pair)",IF(O335=2,"6-Way / 4-Way","Straight (Quad)"))))</f>
        <v>12-Way (1 Pair)</v>
      </c>
      <c r="Q335">
        <f>SUMPRODUCT(COUNTIF(D336:G336,D335:G335))</f>
        <v>1</v>
      </c>
      <c r="R335">
        <f>AVERAGE(J335:J339)</f>
        <v>32</v>
      </c>
      <c r="S335">
        <f>AVERAGE(J335:J354)</f>
        <v>32</v>
      </c>
      <c r="T335">
        <f>R335-S335</f>
        <v>0</v>
      </c>
      <c r="U335" t="str">
        <f>IF(R335&gt;S335,"EXPANDING (HIGH BIAS)",IF(R335&lt;S335,"CONTRACTING (LOW BIAS)","NEUTRAL"))</f>
        <v>NEUTRAL</v>
      </c>
    </row>
    <row r="336">
      <c r="A336">
        <v>15627</v>
      </c>
      <c r="B336" t="str">
        <v>2026-07-28</v>
      </c>
      <c r="C336" t="str">
        <v>MIDDAY</v>
      </c>
      <c r="D336">
        <v>7</v>
      </c>
      <c r="E336">
        <v>7</v>
      </c>
      <c r="F336">
        <v>8</v>
      </c>
      <c r="G336">
        <v>3</v>
      </c>
      <c r="H336" t="str">
        <f>D336&amp;E336&amp;F336&amp;G336</f>
        <v>7783</v>
      </c>
      <c r="I336" t="str">
        <v>3778</v>
      </c>
      <c r="J336">
        <f>SUM(D336:G336)</f>
        <v>25</v>
      </c>
      <c r="K336">
        <f>SUMPRODUCT(MOD(D336:G336,2))</f>
        <v>3</v>
      </c>
      <c r="L336">
        <f>4-K336</f>
        <v>1</v>
      </c>
      <c r="M336">
        <f>COUNTIF(D336:G336,"&gt;=5")</f>
        <v>3</v>
      </c>
      <c r="N336">
        <f>COUNTIF(D336:G336,"&lt;=4")</f>
        <v>1</v>
      </c>
      <c r="O336">
        <f>SUMPRODUCT(1/COUNTIF(D336:G336,D336:G336))</f>
        <v>3</v>
      </c>
      <c r="P336" t="str">
        <f>IF(O336=4,"24-Way (4 Distinct)",IF(O336=3,"12-Way (1 Pair)",IF(O336=2,"6-Way / 4-Way","Straight (Quad)"))))</f>
        <v>12-Way (1 Pair)</v>
      </c>
      <c r="Q336">
        <f>SUMPRODUCT(COUNTIF(D337:G337,D336:G336))</f>
        <v>2</v>
      </c>
      <c r="R336">
        <f>AVERAGE(J336:J340)</f>
        <v>25</v>
      </c>
      <c r="S336">
        <f>AVERAGE(J336:J355)</f>
        <v>25</v>
      </c>
      <c r="T336">
        <f>R336-S336</f>
        <v>0</v>
      </c>
      <c r="U336" t="str">
        <f>IF(R336&gt;S336,"EXPANDING (HIGH BIAS)",IF(R336&lt;S336,"CONTRACTING (LOW BIAS)","NEUTRAL"))</f>
        <v>NEUTRAL</v>
      </c>
    </row>
    <row r="337">
      <c r="A337">
        <v>15626</v>
      </c>
      <c r="B337" t="str">
        <v>2026-07-28</v>
      </c>
      <c r="C337" t="str">
        <v>MORNING</v>
      </c>
      <c r="D337">
        <v>5</v>
      </c>
      <c r="E337">
        <v>3</v>
      </c>
      <c r="F337">
        <v>6</v>
      </c>
      <c r="G337">
        <v>8</v>
      </c>
      <c r="H337" t="str">
        <f>D337&amp;E337&amp;F337&amp;G337</f>
        <v>5368</v>
      </c>
      <c r="I337" t="str">
        <v>3568</v>
      </c>
      <c r="J337">
        <f>SUM(D337:G337)</f>
        <v>22</v>
      </c>
      <c r="K337">
        <f>SUMPRODUCT(MOD(D337:G337,2))</f>
        <v>2</v>
      </c>
      <c r="L337">
        <f>4-K337</f>
        <v>2</v>
      </c>
      <c r="M337">
        <f>COUNTIF(D337:G337,"&gt;=5")</f>
        <v>3</v>
      </c>
      <c r="N337">
        <f>COUNTIF(D337:G337,"&lt;=4")</f>
        <v>1</v>
      </c>
      <c r="O337">
        <f>SUMPRODUCT(1/COUNTIF(D337:G337,D337:G337))</f>
        <v>4</v>
      </c>
      <c r="P337" t="str">
        <f>IF(O337=4,"24-Way (4 Distinct)",IF(O337=3,"12-Way (1 Pair)",IF(O337=2,"6-Way / 4-Way","Straight (Quad)"))))</f>
        <v>24-Way (4 Distinct)</v>
      </c>
      <c r="Q337">
        <f>SUMPRODUCT(COUNTIF(D338:G338,D337:G337))</f>
        <v>2</v>
      </c>
      <c r="R337">
        <f>AVERAGE(J337:J341)</f>
        <v>22</v>
      </c>
      <c r="S337">
        <f>AVERAGE(J337:J356)</f>
        <v>22</v>
      </c>
      <c r="T337">
        <f>R337-S337</f>
        <v>0</v>
      </c>
      <c r="U337" t="str">
        <f>IF(R337&gt;S337,"EXPANDING (HIGH BIAS)",IF(R337&lt;S337,"CONTRACTING (LOW BIAS)","NEUTRAL"))</f>
        <v>NEUTRAL</v>
      </c>
    </row>
    <row r="338">
      <c r="A338">
        <v>15625</v>
      </c>
      <c r="B338" t="str">
        <v>2026-07-27</v>
      </c>
      <c r="C338" t="str">
        <v>EVENING</v>
      </c>
      <c r="D338">
        <v>6</v>
      </c>
      <c r="E338">
        <v>7</v>
      </c>
      <c r="F338">
        <v>8</v>
      </c>
      <c r="G338">
        <v>4</v>
      </c>
      <c r="H338" t="str">
        <f>D338&amp;E338&amp;F338&amp;G338</f>
        <v>6784</v>
      </c>
      <c r="I338" t="str">
        <v>4678</v>
      </c>
      <c r="J338">
        <f>SUM(D338:G338)</f>
        <v>25</v>
      </c>
      <c r="K338">
        <f>SUMPRODUCT(MOD(D338:G338,2))</f>
        <v>1</v>
      </c>
      <c r="L338">
        <f>4-K338</f>
        <v>3</v>
      </c>
      <c r="M338">
        <f>COUNTIF(D338:G338,"&gt;=5")</f>
        <v>3</v>
      </c>
      <c r="N338">
        <f>COUNTIF(D338:G338,"&lt;=4")</f>
        <v>1</v>
      </c>
      <c r="O338">
        <f>SUMPRODUCT(1/COUNTIF(D338:G338,D338:G338))</f>
        <v>4</v>
      </c>
      <c r="P338" t="str">
        <f>IF(O338=4,"24-Way (4 Distinct)",IF(O338=3,"12-Way (1 Pair)",IF(O338=2,"6-Way / 4-Way","Straight (Quad)"))))</f>
        <v>24-Way (4 Distinct)</v>
      </c>
      <c r="Q338">
        <f>SUMPRODUCT(COUNTIF(D339:G339,D338:G338))</f>
        <v>0</v>
      </c>
      <c r="R338">
        <f>AVERAGE(J338:J342)</f>
        <v>25</v>
      </c>
      <c r="S338">
        <f>AVERAGE(J338:J357)</f>
        <v>25</v>
      </c>
      <c r="T338">
        <f>R338-S338</f>
        <v>0</v>
      </c>
      <c r="U338" t="str">
        <f>IF(R338&gt;S338,"EXPANDING (HIGH BIAS)",IF(R338&lt;S338,"CONTRACTING (LOW BIAS)","NEUTRAL"))</f>
        <v>NEUTRAL</v>
      </c>
    </row>
    <row r="339">
      <c r="A339">
        <v>15624</v>
      </c>
      <c r="B339" t="str">
        <v>2026-07-27</v>
      </c>
      <c r="C339" t="str">
        <v>AFTERNOON</v>
      </c>
      <c r="D339">
        <v>2</v>
      </c>
      <c r="E339">
        <v>2</v>
      </c>
      <c r="F339">
        <v>0</v>
      </c>
      <c r="G339">
        <v>5</v>
      </c>
      <c r="H339" t="str">
        <f>D339&amp;E339&amp;F339&amp;G339</f>
        <v>2205</v>
      </c>
      <c r="I339" t="str">
        <v>0225</v>
      </c>
      <c r="J339">
        <f>SUM(D339:G339)</f>
        <v>9</v>
      </c>
      <c r="K339">
        <f>SUMPRODUCT(MOD(D339:G339,2))</f>
        <v>1</v>
      </c>
      <c r="L339">
        <f>4-K339</f>
        <v>3</v>
      </c>
      <c r="M339">
        <f>COUNTIF(D339:G339,"&gt;=5")</f>
        <v>1</v>
      </c>
      <c r="N339">
        <f>COUNTIF(D339:G339,"&lt;=4")</f>
        <v>3</v>
      </c>
      <c r="O339">
        <f>SUMPRODUCT(1/COUNTIF(D339:G339,D339:G339))</f>
        <v>3</v>
      </c>
      <c r="P339" t="str">
        <f>IF(O339=4,"24-Way (4 Distinct)",IF(O339=3,"12-Way (1 Pair)",IF(O339=2,"6-Way / 4-Way","Straight (Quad)"))))</f>
        <v>12-Way (1 Pair)</v>
      </c>
      <c r="Q339">
        <f>SUMPRODUCT(COUNTIF(D340:G340,D339:G339))</f>
        <v>0</v>
      </c>
      <c r="R339">
        <f>AVERAGE(J339:J343)</f>
        <v>9</v>
      </c>
      <c r="S339">
        <f>AVERAGE(J339:J358)</f>
        <v>9</v>
      </c>
      <c r="T339">
        <f>R339-S339</f>
        <v>0</v>
      </c>
      <c r="U339" t="str">
        <f>IF(R339&gt;S339,"EXPANDING (HIGH BIAS)",IF(R339&lt;S339,"CONTRACTING (LOW BIAS)","NEUTRAL"))</f>
        <v>NEUTRAL</v>
      </c>
    </row>
    <row r="340">
      <c r="A340">
        <v>15623</v>
      </c>
      <c r="B340" t="str">
        <v>2026-07-27</v>
      </c>
      <c r="C340" t="str">
        <v>MIDDAY</v>
      </c>
      <c r="D340">
        <v>8</v>
      </c>
      <c r="E340">
        <v>6</v>
      </c>
      <c r="F340">
        <v>4</v>
      </c>
      <c r="G340">
        <v>3</v>
      </c>
      <c r="H340" t="str">
        <f>D340&amp;E340&amp;F340&amp;G340</f>
        <v>8643</v>
      </c>
      <c r="I340" t="str">
        <v>3468</v>
      </c>
      <c r="J340">
        <f>SUM(D340:G340)</f>
        <v>21</v>
      </c>
      <c r="K340">
        <f>SUMPRODUCT(MOD(D340:G340,2))</f>
        <v>1</v>
      </c>
      <c r="L340">
        <f>4-K340</f>
        <v>3</v>
      </c>
      <c r="M340">
        <f>COUNTIF(D340:G340,"&gt;=5")</f>
        <v>2</v>
      </c>
      <c r="N340">
        <f>COUNTIF(D340:G340,"&lt;=4")</f>
        <v>2</v>
      </c>
      <c r="O340">
        <f>SUMPRODUCT(1/COUNTIF(D340:G340,D340:G340))</f>
        <v>4</v>
      </c>
      <c r="P340" t="str">
        <f>IF(O340=4,"24-Way (4 Distinct)",IF(O340=3,"12-Way (1 Pair)",IF(O340=2,"6-Way / 4-Way","Straight (Quad)"))))</f>
        <v>24-Way (4 Distinct)</v>
      </c>
      <c r="Q340">
        <f>SUMPRODUCT(COUNTIF(D341:G341,D340:G340))</f>
        <v>2</v>
      </c>
      <c r="R340">
        <f>AVERAGE(J340:J344)</f>
        <v>21</v>
      </c>
      <c r="S340">
        <f>AVERAGE(J340:J359)</f>
        <v>21</v>
      </c>
      <c r="T340">
        <f>R340-S340</f>
        <v>0</v>
      </c>
      <c r="U340" t="str">
        <f>IF(R340&gt;S340,"EXPANDING (HIGH BIAS)",IF(R340&lt;S340,"CONTRACTING (LOW BIAS)","NEUTRAL"))</f>
        <v>NEUTRAL</v>
      </c>
    </row>
    <row r="341">
      <c r="A341">
        <v>15622</v>
      </c>
      <c r="B341" t="str">
        <v>2026-07-27</v>
      </c>
      <c r="C341" t="str">
        <v>MORNING</v>
      </c>
      <c r="D341">
        <v>3</v>
      </c>
      <c r="E341">
        <v>1</v>
      </c>
      <c r="F341">
        <v>1</v>
      </c>
      <c r="G341">
        <v>6</v>
      </c>
      <c r="H341" t="str">
        <f>D341&amp;E341&amp;F341&amp;G341</f>
        <v>3116</v>
      </c>
      <c r="I341" t="str">
        <v>1136</v>
      </c>
      <c r="J341">
        <f>SUM(D341:G341)</f>
        <v>11</v>
      </c>
      <c r="K341">
        <f>SUMPRODUCT(MOD(D341:G341,2))</f>
        <v>3</v>
      </c>
      <c r="L341">
        <f>4-K341</f>
        <v>1</v>
      </c>
      <c r="M341">
        <f>COUNTIF(D341:G341,"&gt;=5")</f>
        <v>1</v>
      </c>
      <c r="N341">
        <f>COUNTIF(D341:G341,"&lt;=4")</f>
        <v>3</v>
      </c>
      <c r="O341">
        <f>SUMPRODUCT(1/COUNTIF(D341:G341,D341:G341))</f>
        <v>3</v>
      </c>
      <c r="P341" t="str">
        <f>IF(O341=4,"24-Way (4 Distinct)",IF(O341=3,"12-Way (1 Pair)",IF(O341=2,"6-Way / 4-Way","Straight (Quad)"))))</f>
        <v>12-Way (1 Pair)</v>
      </c>
      <c r="Q341">
        <f>SUMPRODUCT(COUNTIF(D342:G342,D341:G341))</f>
        <v>1</v>
      </c>
      <c r="R341">
        <f>AVERAGE(J341:J345)</f>
        <v>11</v>
      </c>
      <c r="S341">
        <f>AVERAGE(J341:J360)</f>
        <v>11</v>
      </c>
      <c r="T341">
        <f>R341-S341</f>
        <v>0</v>
      </c>
      <c r="U341" t="str">
        <f>IF(R341&gt;S341,"EXPANDING (HIGH BIAS)",IF(R341&lt;S341,"CONTRACTING (LOW BIAS)","NEUTRAL"))</f>
        <v>NEUTRAL</v>
      </c>
    </row>
    <row r="342">
      <c r="A342">
        <v>15621</v>
      </c>
      <c r="B342" t="str">
        <v>2026-07-26</v>
      </c>
      <c r="C342" t="str">
        <v>EVENING</v>
      </c>
      <c r="D342">
        <v>0</v>
      </c>
      <c r="E342">
        <v>4</v>
      </c>
      <c r="F342">
        <v>3</v>
      </c>
      <c r="G342">
        <v>9</v>
      </c>
      <c r="H342" t="str">
        <f>D342&amp;E342&amp;F342&amp;G342</f>
        <v>0439</v>
      </c>
      <c r="I342" t="str">
        <v>0349</v>
      </c>
      <c r="J342">
        <f>SUM(D342:G342)</f>
        <v>16</v>
      </c>
      <c r="K342">
        <f>SUMPRODUCT(MOD(D342:G342,2))</f>
        <v>2</v>
      </c>
      <c r="L342">
        <f>4-K342</f>
        <v>2</v>
      </c>
      <c r="M342">
        <f>COUNTIF(D342:G342,"&gt;=5")</f>
        <v>1</v>
      </c>
      <c r="N342">
        <f>COUNTIF(D342:G342,"&lt;=4")</f>
        <v>3</v>
      </c>
      <c r="O342">
        <f>SUMPRODUCT(1/COUNTIF(D342:G342,D342:G342))</f>
        <v>4</v>
      </c>
      <c r="P342" t="str">
        <f>IF(O342=4,"24-Way (4 Distinct)",IF(O342=3,"12-Way (1 Pair)",IF(O342=2,"6-Way / 4-Way","Straight (Quad)"))))</f>
        <v>24-Way (4 Distinct)</v>
      </c>
      <c r="Q342">
        <f>SUMPRODUCT(COUNTIF(D343:G343,D342:G342))</f>
        <v>2</v>
      </c>
      <c r="R342">
        <f>AVERAGE(J342:J346)</f>
        <v>16</v>
      </c>
      <c r="S342">
        <f>AVERAGE(J342:J361)</f>
        <v>16</v>
      </c>
      <c r="T342">
        <f>R342-S342</f>
        <v>0</v>
      </c>
      <c r="U342" t="str">
        <f>IF(R342&gt;S342,"EXPANDING (HIGH BIAS)",IF(R342&lt;S342,"CONTRACTING (LOW BIAS)","NEUTRAL"))</f>
        <v>NEUTRAL</v>
      </c>
    </row>
    <row r="343">
      <c r="A343">
        <v>15620</v>
      </c>
      <c r="B343" t="str">
        <v>2026-07-26</v>
      </c>
      <c r="C343" t="str">
        <v>AFTERNOON</v>
      </c>
      <c r="D343">
        <v>4</v>
      </c>
      <c r="E343">
        <v>1</v>
      </c>
      <c r="F343">
        <v>8</v>
      </c>
      <c r="G343">
        <v>3</v>
      </c>
      <c r="H343" t="str">
        <f>D343&amp;E343&amp;F343&amp;G343</f>
        <v>4183</v>
      </c>
      <c r="I343" t="str">
        <v>1348</v>
      </c>
      <c r="J343">
        <f>SUM(D343:G343)</f>
        <v>16</v>
      </c>
      <c r="K343">
        <f>SUMPRODUCT(MOD(D343:G343,2))</f>
        <v>2</v>
      </c>
      <c r="L343">
        <f>4-K343</f>
        <v>2</v>
      </c>
      <c r="M343">
        <f>COUNTIF(D343:G343,"&gt;=5")</f>
        <v>1</v>
      </c>
      <c r="N343">
        <f>COUNTIF(D343:G343,"&lt;=4")</f>
        <v>3</v>
      </c>
      <c r="O343">
        <f>SUMPRODUCT(1/COUNTIF(D343:G343,D343:G343))</f>
        <v>4</v>
      </c>
      <c r="P343" t="str">
        <f>IF(O343=4,"24-Way (4 Distinct)",IF(O343=3,"12-Way (1 Pair)",IF(O343=2,"6-Way / 4-Way","Straight (Quad)"))))</f>
        <v>24-Way (4 Distinct)</v>
      </c>
      <c r="Q343">
        <f>SUMPRODUCT(COUNTIF(D344:G344,D343:G343))</f>
        <v>2</v>
      </c>
      <c r="R343">
        <f>AVERAGE(J343:J347)</f>
        <v>16</v>
      </c>
      <c r="S343">
        <f>AVERAGE(J343:J362)</f>
        <v>16</v>
      </c>
      <c r="T343">
        <f>R343-S343</f>
        <v>0</v>
      </c>
      <c r="U343" t="str">
        <f>IF(R343&gt;S343,"EXPANDING (HIGH BIAS)",IF(R343&lt;S343,"CONTRACTING (LOW BIAS)","NEUTRAL"))</f>
        <v>NEUTRAL</v>
      </c>
    </row>
    <row r="344">
      <c r="A344">
        <v>15619</v>
      </c>
      <c r="B344" t="str">
        <v>2026-07-26</v>
      </c>
      <c r="C344" t="str">
        <v>MIDDAY</v>
      </c>
      <c r="D344">
        <v>3</v>
      </c>
      <c r="E344">
        <v>0</v>
      </c>
      <c r="F344">
        <v>0</v>
      </c>
      <c r="G344">
        <v>8</v>
      </c>
      <c r="H344" t="str">
        <f>D344&amp;E344&amp;F344&amp;G344</f>
        <v>3008</v>
      </c>
      <c r="I344" t="str">
        <v>0038</v>
      </c>
      <c r="J344">
        <f>SUM(D344:G344)</f>
        <v>11</v>
      </c>
      <c r="K344">
        <f>SUMPRODUCT(MOD(D344:G344,2))</f>
        <v>1</v>
      </c>
      <c r="L344">
        <f>4-K344</f>
        <v>3</v>
      </c>
      <c r="M344">
        <f>COUNTIF(D344:G344,"&gt;=5")</f>
        <v>1</v>
      </c>
      <c r="N344">
        <f>COUNTIF(D344:G344,"&lt;=4")</f>
        <v>3</v>
      </c>
      <c r="O344">
        <f>SUMPRODUCT(1/COUNTIF(D344:G344,D344:G344))</f>
        <v>3</v>
      </c>
      <c r="P344" t="str">
        <f>IF(O344=4,"24-Way (4 Distinct)",IF(O344=3,"12-Way (1 Pair)",IF(O344=2,"6-Way / 4-Way","Straight (Quad)"))))</f>
        <v>12-Way (1 Pair)</v>
      </c>
      <c r="Q344">
        <f>SUMPRODUCT(COUNTIF(D345:G345,D344:G344))</f>
        <v>2</v>
      </c>
      <c r="R344">
        <f>AVERAGE(J344:J348)</f>
        <v>11</v>
      </c>
      <c r="S344">
        <f>AVERAGE(J344:J363)</f>
        <v>11</v>
      </c>
      <c r="T344">
        <f>R344-S344</f>
        <v>0</v>
      </c>
      <c r="U344" t="str">
        <f>IF(R344&gt;S344,"EXPANDING (HIGH BIAS)",IF(R344&lt;S344,"CONTRACTING (LOW BIAS)","NEUTRAL"))</f>
        <v>NEUTRAL</v>
      </c>
    </row>
    <row r="345">
      <c r="A345">
        <v>15618</v>
      </c>
      <c r="B345" t="str">
        <v>2026-07-26</v>
      </c>
      <c r="C345" t="str">
        <v>MORNING</v>
      </c>
      <c r="D345">
        <v>6</v>
      </c>
      <c r="E345">
        <v>8</v>
      </c>
      <c r="F345">
        <v>3</v>
      </c>
      <c r="G345">
        <v>9</v>
      </c>
      <c r="H345" t="str">
        <f>D345&amp;E345&amp;F345&amp;G345</f>
        <v>6839</v>
      </c>
      <c r="I345" t="str">
        <v>3689</v>
      </c>
      <c r="J345">
        <f>SUM(D345:G345)</f>
        <v>26</v>
      </c>
      <c r="K345">
        <f>SUMPRODUCT(MOD(D345:G345,2))</f>
        <v>2</v>
      </c>
      <c r="L345">
        <f>4-K345</f>
        <v>2</v>
      </c>
      <c r="M345">
        <f>COUNTIF(D345:G345,"&gt;=5")</f>
        <v>3</v>
      </c>
      <c r="N345">
        <f>COUNTIF(D345:G345,"&lt;=4")</f>
        <v>1</v>
      </c>
      <c r="O345">
        <f>SUMPRODUCT(1/COUNTIF(D345:G345,D345:G345))</f>
        <v>4</v>
      </c>
      <c r="P345" t="str">
        <f>IF(O345=4,"24-Way (4 Distinct)",IF(O345=3,"12-Way (1 Pair)",IF(O345=2,"6-Way / 4-Way","Straight (Quad)"))))</f>
        <v>24-Way (4 Distinct)</v>
      </c>
      <c r="Q345">
        <f>SUMPRODUCT(COUNTIF(D346:G346,D345:G345))</f>
        <v>1</v>
      </c>
      <c r="R345">
        <f>AVERAGE(J345:J349)</f>
        <v>26</v>
      </c>
      <c r="S345">
        <f>AVERAGE(J345:J364)</f>
        <v>26</v>
      </c>
      <c r="T345">
        <f>R345-S345</f>
        <v>0</v>
      </c>
      <c r="U345" t="str">
        <f>IF(R345&gt;S345,"EXPANDING (HIGH BIAS)",IF(R345&lt;S345,"CONTRACTING (LOW BIAS)","NEUTRAL"))</f>
        <v>NEUTRAL</v>
      </c>
    </row>
    <row r="346">
      <c r="A346">
        <v>15617</v>
      </c>
      <c r="B346" t="str">
        <v>2026-07-25</v>
      </c>
      <c r="C346" t="str">
        <v>EVENING</v>
      </c>
      <c r="D346">
        <v>0</v>
      </c>
      <c r="E346">
        <v>3</v>
      </c>
      <c r="F346">
        <v>7</v>
      </c>
      <c r="G346">
        <v>0</v>
      </c>
      <c r="H346" t="str">
        <f>D346&amp;E346&amp;F346&amp;G346</f>
        <v>0370</v>
      </c>
      <c r="I346" t="str">
        <v>0037</v>
      </c>
      <c r="J346">
        <f>SUM(D346:G346)</f>
        <v>10</v>
      </c>
      <c r="K346">
        <f>SUMPRODUCT(MOD(D346:G346,2))</f>
        <v>2</v>
      </c>
      <c r="L346">
        <f>4-K346</f>
        <v>2</v>
      </c>
      <c r="M346">
        <f>COUNTIF(D346:G346,"&gt;=5")</f>
        <v>1</v>
      </c>
      <c r="N346">
        <f>COUNTIF(D346:G346,"&lt;=4")</f>
        <v>3</v>
      </c>
      <c r="O346">
        <f>SUMPRODUCT(1/COUNTIF(D346:G346,D346:G346))</f>
        <v>3</v>
      </c>
      <c r="P346" t="str">
        <f>IF(O346=4,"24-Way (4 Distinct)",IF(O346=3,"12-Way (1 Pair)",IF(O346=2,"6-Way / 4-Way","Straight (Quad)"))))</f>
        <v>12-Way (1 Pair)</v>
      </c>
      <c r="Q346">
        <f>SUMPRODUCT(COUNTIF(D347:G347,D346:G346))</f>
        <v>0</v>
      </c>
      <c r="R346">
        <f>AVERAGE(J346:J350)</f>
        <v>10</v>
      </c>
      <c r="S346">
        <f>AVERAGE(J346:J365)</f>
        <v>10</v>
      </c>
      <c r="T346">
        <f>R346-S346</f>
        <v>0</v>
      </c>
      <c r="U346" t="str">
        <f>IF(R346&gt;S346,"EXPANDING (HIGH BIAS)",IF(R346&lt;S346,"CONTRACTING (LOW BIAS)","NEUTRAL"))</f>
        <v>NEUTRAL</v>
      </c>
    </row>
    <row r="347">
      <c r="A347">
        <v>15616</v>
      </c>
      <c r="B347" t="str">
        <v>2026-07-25</v>
      </c>
      <c r="C347" t="str">
        <v>AFTERNOON</v>
      </c>
      <c r="D347">
        <v>9</v>
      </c>
      <c r="E347">
        <v>8</v>
      </c>
      <c r="F347">
        <v>6</v>
      </c>
      <c r="G347">
        <v>4</v>
      </c>
      <c r="H347" t="str">
        <f>D347&amp;E347&amp;F347&amp;G347</f>
        <v>9864</v>
      </c>
      <c r="I347" t="str">
        <v>4689</v>
      </c>
      <c r="J347">
        <f>SUM(D347:G347)</f>
        <v>27</v>
      </c>
      <c r="K347">
        <f>SUMPRODUCT(MOD(D347:G347,2))</f>
        <v>1</v>
      </c>
      <c r="L347">
        <f>4-K347</f>
        <v>3</v>
      </c>
      <c r="M347">
        <f>COUNTIF(D347:G347,"&gt;=5")</f>
        <v>3</v>
      </c>
      <c r="N347">
        <f>COUNTIF(D347:G347,"&lt;=4")</f>
        <v>1</v>
      </c>
      <c r="O347">
        <f>SUMPRODUCT(1/COUNTIF(D347:G347,D347:G347))</f>
        <v>4</v>
      </c>
      <c r="P347" t="str">
        <f>IF(O347=4,"24-Way (4 Distinct)",IF(O347=3,"12-Way (1 Pair)",IF(O347=2,"6-Way / 4-Way","Straight (Quad)"))))</f>
        <v>24-Way (4 Distinct)</v>
      </c>
      <c r="Q347">
        <f>SUMPRODUCT(COUNTIF(D348:G348,D347:G347))</f>
        <v>0</v>
      </c>
      <c r="R347">
        <f>AVERAGE(J347:J351)</f>
        <v>27</v>
      </c>
      <c r="S347">
        <f>AVERAGE(J347:J366)</f>
        <v>27</v>
      </c>
      <c r="T347">
        <f>R347-S347</f>
        <v>0</v>
      </c>
      <c r="U347" t="str">
        <f>IF(R347&gt;S347,"EXPANDING (HIGH BIAS)",IF(R347&lt;S347,"CONTRACTING (LOW BIAS)","NEUTRAL"))</f>
        <v>NEUTRAL</v>
      </c>
    </row>
    <row r="348">
      <c r="A348">
        <v>15615</v>
      </c>
      <c r="B348" t="str">
        <v>2026-07-25</v>
      </c>
      <c r="C348" t="str">
        <v>MIDDAY</v>
      </c>
      <c r="D348">
        <v>7</v>
      </c>
      <c r="E348">
        <v>2</v>
      </c>
      <c r="F348">
        <v>5</v>
      </c>
      <c r="G348">
        <v>0</v>
      </c>
      <c r="H348" t="str">
        <f>D348&amp;E348&amp;F348&amp;G348</f>
        <v>7250</v>
      </c>
      <c r="I348" t="str">
        <v>0257</v>
      </c>
      <c r="J348">
        <f>SUM(D348:G348)</f>
        <v>14</v>
      </c>
      <c r="K348">
        <f>SUMPRODUCT(MOD(D348:G348,2))</f>
        <v>2</v>
      </c>
      <c r="L348">
        <f>4-K348</f>
        <v>2</v>
      </c>
      <c r="M348">
        <f>COUNTIF(D348:G348,"&gt;=5")</f>
        <v>2</v>
      </c>
      <c r="N348">
        <f>COUNTIF(D348:G348,"&lt;=4")</f>
        <v>2</v>
      </c>
      <c r="O348">
        <f>SUMPRODUCT(1/COUNTIF(D348:G348,D348:G348))</f>
        <v>4</v>
      </c>
      <c r="P348" t="str">
        <f>IF(O348=4,"24-Way (4 Distinct)",IF(O348=3,"12-Way (1 Pair)",IF(O348=2,"6-Way / 4-Way","Straight (Quad)"))))</f>
        <v>24-Way (4 Distinct)</v>
      </c>
      <c r="Q348">
        <f>SUMPRODUCT(COUNTIF(D349:G349,D348:G348))</f>
        <v>1</v>
      </c>
      <c r="R348">
        <f>AVERAGE(J348:J352)</f>
        <v>14</v>
      </c>
      <c r="S348">
        <f>AVERAGE(J348:J367)</f>
        <v>14</v>
      </c>
      <c r="T348">
        <f>R348-S348</f>
        <v>0</v>
      </c>
      <c r="U348" t="str">
        <f>IF(R348&gt;S348,"EXPANDING (HIGH BIAS)",IF(R348&lt;S348,"CONTRACTING (LOW BIAS)","NEUTRAL"))</f>
        <v>NEUTRAL</v>
      </c>
    </row>
    <row r="349">
      <c r="A349">
        <v>15614</v>
      </c>
      <c r="B349" t="str">
        <v>2026-07-25</v>
      </c>
      <c r="C349" t="str">
        <v>MORNING</v>
      </c>
      <c r="D349">
        <v>8</v>
      </c>
      <c r="E349">
        <v>3</v>
      </c>
      <c r="F349">
        <v>6</v>
      </c>
      <c r="G349">
        <v>5</v>
      </c>
      <c r="H349" t="str">
        <f>D349&amp;E349&amp;F349&amp;G349</f>
        <v>8365</v>
      </c>
      <c r="I349" t="str">
        <v>3568</v>
      </c>
      <c r="J349">
        <f>SUM(D349:G349)</f>
        <v>22</v>
      </c>
      <c r="K349">
        <f>SUMPRODUCT(MOD(D349:G349,2))</f>
        <v>2</v>
      </c>
      <c r="L349">
        <f>4-K349</f>
        <v>2</v>
      </c>
      <c r="M349">
        <f>COUNTIF(D349:G349,"&gt;=5")</f>
        <v>3</v>
      </c>
      <c r="N349">
        <f>COUNTIF(D349:G349,"&lt;=4")</f>
        <v>1</v>
      </c>
      <c r="O349">
        <f>SUMPRODUCT(1/COUNTIF(D349:G349,D349:G349))</f>
        <v>4</v>
      </c>
      <c r="P349" t="str">
        <f>IF(O349=4,"24-Way (4 Distinct)",IF(O349=3,"12-Way (1 Pair)",IF(O349=2,"6-Way / 4-Way","Straight (Quad)"))))</f>
        <v>24-Way (4 Distinct)</v>
      </c>
      <c r="Q349">
        <f>SUMPRODUCT(COUNTIF(D350:G350,D349:G349))</f>
        <v>1</v>
      </c>
      <c r="R349">
        <f>AVERAGE(J349:J353)</f>
        <v>22</v>
      </c>
      <c r="S349">
        <f>AVERAGE(J349:J368)</f>
        <v>22</v>
      </c>
      <c r="T349">
        <f>R349-S349</f>
        <v>0</v>
      </c>
      <c r="U349" t="str">
        <f>IF(R349&gt;S349,"EXPANDING (HIGH BIAS)",IF(R349&lt;S349,"CONTRACTING (LOW BIAS)","NEUTRAL"))</f>
        <v>NEUTRAL</v>
      </c>
    </row>
    <row r="350">
      <c r="A350">
        <v>15613</v>
      </c>
      <c r="B350" t="str">
        <v>2026-07-24</v>
      </c>
      <c r="C350" t="str">
        <v>EVENING</v>
      </c>
      <c r="D350">
        <v>7</v>
      </c>
      <c r="E350">
        <v>7</v>
      </c>
      <c r="F350">
        <v>8</v>
      </c>
      <c r="G350">
        <v>7</v>
      </c>
      <c r="H350" t="str">
        <f>D350&amp;E350&amp;F350&amp;G350</f>
        <v>7787</v>
      </c>
      <c r="I350" t="str">
        <v>7778</v>
      </c>
      <c r="J350">
        <f>SUM(D350:G350)</f>
        <v>29</v>
      </c>
      <c r="K350">
        <f>SUMPRODUCT(MOD(D350:G350,2))</f>
        <v>3</v>
      </c>
      <c r="L350">
        <f>4-K350</f>
        <v>1</v>
      </c>
      <c r="M350">
        <f>COUNTIF(D350:G350,"&gt;=5")</f>
        <v>4</v>
      </c>
      <c r="N350">
        <f>COUNTIF(D350:G350,"&lt;=4")</f>
        <v>0</v>
      </c>
      <c r="O350">
        <f>SUMPRODUCT(1/COUNTIF(D350:G350,D350:G350))</f>
        <v>2</v>
      </c>
      <c r="P350" t="str">
        <f>IF(O350=4,"24-Way (4 Distinct)",IF(O350=3,"12-Way (1 Pair)",IF(O350=2,"6-Way / 4-Way","Straight (Quad)"))))</f>
        <v>4-Way (3-of-Kind)</v>
      </c>
      <c r="Q350">
        <f>SUMPRODUCT(COUNTIF(D351:G351,D350:G350))</f>
        <v>1</v>
      </c>
      <c r="R350">
        <f>AVERAGE(J350:J354)</f>
        <v>29</v>
      </c>
      <c r="S350">
        <f>AVERAGE(J350:J369)</f>
        <v>29</v>
      </c>
      <c r="T350">
        <f>R350-S350</f>
        <v>0</v>
      </c>
      <c r="U350" t="str">
        <f>IF(R350&gt;S350,"EXPANDING (HIGH BIAS)",IF(R350&lt;S350,"CONTRACTING (LOW BIAS)","NEUTRAL"))</f>
        <v>NEUTRAL</v>
      </c>
    </row>
    <row r="351">
      <c r="A351">
        <v>15612</v>
      </c>
      <c r="B351" t="str">
        <v>2026-07-24</v>
      </c>
      <c r="C351" t="str">
        <v>AFTERNOON</v>
      </c>
      <c r="D351">
        <v>9</v>
      </c>
      <c r="E351">
        <v>5</v>
      </c>
      <c r="F351">
        <v>0</v>
      </c>
      <c r="G351">
        <v>8</v>
      </c>
      <c r="H351" t="str">
        <f>D351&amp;E351&amp;F351&amp;G351</f>
        <v>9508</v>
      </c>
      <c r="I351" t="str">
        <v>0589</v>
      </c>
      <c r="J351">
        <f>SUM(D351:G351)</f>
        <v>22</v>
      </c>
      <c r="K351">
        <f>SUMPRODUCT(MOD(D351:G351,2))</f>
        <v>2</v>
      </c>
      <c r="L351">
        <f>4-K351</f>
        <v>2</v>
      </c>
      <c r="M351">
        <f>COUNTIF(D351:G351,"&gt;=5")</f>
        <v>3</v>
      </c>
      <c r="N351">
        <f>COUNTIF(D351:G351,"&lt;=4")</f>
        <v>1</v>
      </c>
      <c r="O351">
        <f>SUMPRODUCT(1/COUNTIF(D351:G351,D351:G351))</f>
        <v>4</v>
      </c>
      <c r="P351" t="str">
        <f>IF(O351=4,"24-Way (4 Distinct)",IF(O351=3,"12-Way (1 Pair)",IF(O351=2,"6-Way / 4-Way","Straight (Quad)"))))</f>
        <v>24-Way (4 Distinct)</v>
      </c>
      <c r="Q351">
        <f>SUMPRODUCT(COUNTIF(D352:G352,D351:G351))</f>
        <v>1</v>
      </c>
      <c r="R351">
        <f>AVERAGE(J351:J355)</f>
        <v>22</v>
      </c>
      <c r="S351">
        <f>AVERAGE(J351:J370)</f>
        <v>22</v>
      </c>
      <c r="T351">
        <f>R351-S351</f>
        <v>0</v>
      </c>
      <c r="U351" t="str">
        <f>IF(R351&gt;S351,"EXPANDING (HIGH BIAS)",IF(R351&lt;S351,"CONTRACTING (LOW BIAS)","NEUTRAL"))</f>
        <v>NEUTRAL</v>
      </c>
    </row>
    <row r="352">
      <c r="A352">
        <v>15611</v>
      </c>
      <c r="B352" t="str">
        <v>2026-07-24</v>
      </c>
      <c r="C352" t="str">
        <v>MIDDAY</v>
      </c>
      <c r="D352">
        <v>3</v>
      </c>
      <c r="E352">
        <v>6</v>
      </c>
      <c r="F352">
        <v>6</v>
      </c>
      <c r="G352">
        <v>5</v>
      </c>
      <c r="H352" t="str">
        <f>D352&amp;E352&amp;F352&amp;G352</f>
        <v>3665</v>
      </c>
      <c r="I352" t="str">
        <v>3566</v>
      </c>
      <c r="J352">
        <f>SUM(D352:G352)</f>
        <v>20</v>
      </c>
      <c r="K352">
        <f>SUMPRODUCT(MOD(D352:G352,2))</f>
        <v>2</v>
      </c>
      <c r="L352">
        <f>4-K352</f>
        <v>2</v>
      </c>
      <c r="M352">
        <f>COUNTIF(D352:G352,"&gt;=5")</f>
        <v>3</v>
      </c>
      <c r="N352">
        <f>COUNTIF(D352:G352,"&lt;=4")</f>
        <v>1</v>
      </c>
      <c r="O352">
        <f>SUMPRODUCT(1/COUNTIF(D352:G352,D352:G352))</f>
        <v>3</v>
      </c>
      <c r="P352" t="str">
        <f>IF(O352=4,"24-Way (4 Distinct)",IF(O352=3,"12-Way (1 Pair)",IF(O352=2,"6-Way / 4-Way","Straight (Quad)"))))</f>
        <v>12-Way (1 Pair)</v>
      </c>
      <c r="Q352">
        <f>SUMPRODUCT(COUNTIF(D353:G353,D352:G352))</f>
        <v>2</v>
      </c>
      <c r="R352">
        <f>AVERAGE(J352:J356)</f>
        <v>20</v>
      </c>
      <c r="S352">
        <f>AVERAGE(J352:J371)</f>
        <v>20</v>
      </c>
      <c r="T352">
        <f>R352-S352</f>
        <v>0</v>
      </c>
      <c r="U352" t="str">
        <f>IF(R352&gt;S352,"EXPANDING (HIGH BIAS)",IF(R352&lt;S352,"CONTRACTING (LOW BIAS)","NEUTRAL"))</f>
        <v>NEUTRAL</v>
      </c>
    </row>
    <row r="353">
      <c r="A353">
        <v>15610</v>
      </c>
      <c r="B353" t="str">
        <v>2026-07-24</v>
      </c>
      <c r="C353" t="str">
        <v>MORNING</v>
      </c>
      <c r="D353">
        <v>4</v>
      </c>
      <c r="E353">
        <v>4</v>
      </c>
      <c r="F353">
        <v>2</v>
      </c>
      <c r="G353">
        <v>6</v>
      </c>
      <c r="H353" t="str">
        <f>D353&amp;E353&amp;F353&amp;G353</f>
        <v>4426</v>
      </c>
      <c r="I353" t="str">
        <v>2446</v>
      </c>
      <c r="J353">
        <f>SUM(D353:G353)</f>
        <v>16</v>
      </c>
      <c r="K353">
        <f>SUMPRODUCT(MOD(D353:G353,2))</f>
        <v>0</v>
      </c>
      <c r="L353">
        <f>4-K353</f>
        <v>4</v>
      </c>
      <c r="M353">
        <f>COUNTIF(D353:G353,"&gt;=5")</f>
        <v>1</v>
      </c>
      <c r="N353">
        <f>COUNTIF(D353:G353,"&lt;=4")</f>
        <v>3</v>
      </c>
      <c r="O353">
        <f>SUMPRODUCT(1/COUNTIF(D353:G353,D353:G353))</f>
        <v>3</v>
      </c>
      <c r="P353" t="str">
        <f>IF(O353=4,"24-Way (4 Distinct)",IF(O353=3,"12-Way (1 Pair)",IF(O353=2,"6-Way / 4-Way","Straight (Quad)"))))</f>
        <v>12-Way (1 Pair)</v>
      </c>
      <c r="Q353">
        <f>SUMPRODUCT(COUNTIF(D354:G354,D353:G353))</f>
        <v>2</v>
      </c>
      <c r="R353">
        <f>AVERAGE(J353:J357)</f>
        <v>16</v>
      </c>
      <c r="S353">
        <f>AVERAGE(J353:J372)</f>
        <v>16</v>
      </c>
      <c r="T353">
        <f>R353-S353</f>
        <v>0</v>
      </c>
      <c r="U353" t="str">
        <f>IF(R353&gt;S353,"EXPANDING (HIGH BIAS)",IF(R353&lt;S353,"CONTRACTING (LOW BIAS)","NEUTRAL"))</f>
        <v>NEUTRAL</v>
      </c>
    </row>
    <row r="354">
      <c r="A354">
        <v>15609</v>
      </c>
      <c r="B354" t="str">
        <v>2026-07-23</v>
      </c>
      <c r="C354" t="str">
        <v>EVENING</v>
      </c>
      <c r="D354">
        <v>4</v>
      </c>
      <c r="E354">
        <v>8</v>
      </c>
      <c r="F354">
        <v>8</v>
      </c>
      <c r="G354">
        <v>1</v>
      </c>
      <c r="H354" t="str">
        <f>D354&amp;E354&amp;F354&amp;G354</f>
        <v>4881</v>
      </c>
      <c r="I354" t="str">
        <v>1488</v>
      </c>
      <c r="J354">
        <f>SUM(D354:G354)</f>
        <v>21</v>
      </c>
      <c r="K354">
        <f>SUMPRODUCT(MOD(D354:G354,2))</f>
        <v>1</v>
      </c>
      <c r="L354">
        <f>4-K354</f>
        <v>3</v>
      </c>
      <c r="M354">
        <f>COUNTIF(D354:G354,"&gt;=5")</f>
        <v>2</v>
      </c>
      <c r="N354">
        <f>COUNTIF(D354:G354,"&lt;=4")</f>
        <v>2</v>
      </c>
      <c r="O354">
        <f>SUMPRODUCT(1/COUNTIF(D354:G354,D354:G354))</f>
        <v>3</v>
      </c>
      <c r="P354" t="str">
        <f>IF(O354=4,"24-Way (4 Distinct)",IF(O354=3,"12-Way (1 Pair)",IF(O354=2,"6-Way / 4-Way","Straight (Quad)"))))</f>
        <v>12-Way (1 Pair)</v>
      </c>
      <c r="Q354">
        <f>SUMPRODUCT(COUNTIF(D355:G355,D354:G354))</f>
        <v>4</v>
      </c>
      <c r="R354">
        <f>AVERAGE(J354:J358)</f>
        <v>21</v>
      </c>
      <c r="S354">
        <f>AVERAGE(J354:J373)</f>
        <v>21</v>
      </c>
      <c r="T354">
        <f>R354-S354</f>
        <v>0</v>
      </c>
      <c r="U354" t="str">
        <f>IF(R354&gt;S354,"EXPANDING (HIGH BIAS)",IF(R354&lt;S354,"CONTRACTING (LOW BIAS)","NEUTRAL"))</f>
        <v>NEUTRAL</v>
      </c>
    </row>
    <row r="355">
      <c r="A355">
        <v>15608</v>
      </c>
      <c r="B355" t="str">
        <v>2026-07-23</v>
      </c>
      <c r="C355" t="str">
        <v>AFTERNOON</v>
      </c>
      <c r="D355">
        <v>4</v>
      </c>
      <c r="E355">
        <v>8</v>
      </c>
      <c r="F355">
        <v>1</v>
      </c>
      <c r="G355">
        <v>9</v>
      </c>
      <c r="H355" t="str">
        <f>D355&amp;E355&amp;F355&amp;G355</f>
        <v>4819</v>
      </c>
      <c r="I355" t="str">
        <v>1489</v>
      </c>
      <c r="J355">
        <f>SUM(D355:G355)</f>
        <v>22</v>
      </c>
      <c r="K355">
        <f>SUMPRODUCT(MOD(D355:G355,2))</f>
        <v>2</v>
      </c>
      <c r="L355">
        <f>4-K355</f>
        <v>2</v>
      </c>
      <c r="M355">
        <f>COUNTIF(D355:G355,"&gt;=5")</f>
        <v>2</v>
      </c>
      <c r="N355">
        <f>COUNTIF(D355:G355,"&lt;=4")</f>
        <v>2</v>
      </c>
      <c r="O355">
        <f>SUMPRODUCT(1/COUNTIF(D355:G355,D355:G355))</f>
        <v>4</v>
      </c>
      <c r="P355" t="str">
        <f>IF(O355=4,"24-Way (4 Distinct)",IF(O355=3,"12-Way (1 Pair)",IF(O355=2,"6-Way / 4-Way","Straight (Quad)"))))</f>
        <v>24-Way (4 Distinct)</v>
      </c>
      <c r="Q355">
        <f>SUMPRODUCT(COUNTIF(D356:G356,D355:G355))</f>
        <v>0</v>
      </c>
      <c r="R355">
        <f>AVERAGE(J355:J359)</f>
        <v>22</v>
      </c>
      <c r="S355">
        <f>AVERAGE(J355:J374)</f>
        <v>22</v>
      </c>
      <c r="T355">
        <f>R355-S355</f>
        <v>0</v>
      </c>
      <c r="U355" t="str">
        <f>IF(R355&gt;S355,"EXPANDING (HIGH BIAS)",IF(R355&lt;S355,"CONTRACTING (LOW BIAS)","NEUTRAL"))</f>
        <v>NEUTRAL</v>
      </c>
    </row>
    <row r="356">
      <c r="A356">
        <v>15607</v>
      </c>
      <c r="B356" t="str">
        <v>2026-07-23</v>
      </c>
      <c r="C356" t="str">
        <v>MIDDAY</v>
      </c>
      <c r="D356">
        <v>5</v>
      </c>
      <c r="E356">
        <v>2</v>
      </c>
      <c r="F356">
        <v>5</v>
      </c>
      <c r="G356">
        <v>5</v>
      </c>
      <c r="H356" t="str">
        <f>D356&amp;E356&amp;F356&amp;G356</f>
        <v>5255</v>
      </c>
      <c r="I356" t="str">
        <v>2555</v>
      </c>
      <c r="J356">
        <f>SUM(D356:G356)</f>
        <v>17</v>
      </c>
      <c r="K356">
        <f>SUMPRODUCT(MOD(D356:G356,2))</f>
        <v>3</v>
      </c>
      <c r="L356">
        <f>4-K356</f>
        <v>1</v>
      </c>
      <c r="M356">
        <f>COUNTIF(D356:G356,"&gt;=5")</f>
        <v>3</v>
      </c>
      <c r="N356">
        <f>COUNTIF(D356:G356,"&lt;=4")</f>
        <v>1</v>
      </c>
      <c r="O356">
        <f>SUMPRODUCT(1/COUNTIF(D356:G356,D356:G356))</f>
        <v>2</v>
      </c>
      <c r="P356" t="str">
        <f>IF(O356=4,"24-Way (4 Distinct)",IF(O356=3,"12-Way (1 Pair)",IF(O356=2,"6-Way / 4-Way","Straight (Quad)"))))</f>
        <v>4-Way (3-of-Kind)</v>
      </c>
      <c r="Q356">
        <f>SUMPRODUCT(COUNTIF(D357:G357,D356:G356))</f>
        <v>0</v>
      </c>
      <c r="R356">
        <f>AVERAGE(J356:J360)</f>
        <v>17</v>
      </c>
      <c r="S356">
        <f>AVERAGE(J356:J375)</f>
        <v>17</v>
      </c>
      <c r="T356">
        <f>R356-S356</f>
        <v>0</v>
      </c>
      <c r="U356" t="str">
        <f>IF(R356&gt;S356,"EXPANDING (HIGH BIAS)",IF(R356&lt;S356,"CONTRACTING (LOW BIAS)","NEUTRAL"))</f>
        <v>NEUTRAL</v>
      </c>
    </row>
    <row r="357">
      <c r="A357">
        <v>15606</v>
      </c>
      <c r="B357" t="str">
        <v>2026-07-23</v>
      </c>
      <c r="C357" t="str">
        <v>MORNING</v>
      </c>
      <c r="D357">
        <v>4</v>
      </c>
      <c r="E357">
        <v>1</v>
      </c>
      <c r="F357">
        <v>9</v>
      </c>
      <c r="G357">
        <v>6</v>
      </c>
      <c r="H357" t="str">
        <f>D357&amp;E357&amp;F357&amp;G357</f>
        <v>4196</v>
      </c>
      <c r="I357" t="str">
        <v>1469</v>
      </c>
      <c r="J357">
        <f>SUM(D357:G357)</f>
        <v>20</v>
      </c>
      <c r="K357">
        <f>SUMPRODUCT(MOD(D357:G357,2))</f>
        <v>2</v>
      </c>
      <c r="L357">
        <f>4-K357</f>
        <v>2</v>
      </c>
      <c r="M357">
        <f>COUNTIF(D357:G357,"&gt;=5")</f>
        <v>2</v>
      </c>
      <c r="N357">
        <f>COUNTIF(D357:G357,"&lt;=4")</f>
        <v>2</v>
      </c>
      <c r="O357">
        <f>SUMPRODUCT(1/COUNTIF(D357:G357,D357:G357))</f>
        <v>4</v>
      </c>
      <c r="P357" t="str">
        <f>IF(O357=4,"24-Way (4 Distinct)",IF(O357=3,"12-Way (1 Pair)",IF(O357=2,"6-Way / 4-Way","Straight (Quad)"))))</f>
        <v>24-Way (4 Distinct)</v>
      </c>
      <c r="Q357">
        <f>SUMPRODUCT(COUNTIF(D358:G358,D357:G357))</f>
        <v>1</v>
      </c>
      <c r="R357">
        <f>AVERAGE(J357:J361)</f>
        <v>20</v>
      </c>
      <c r="S357">
        <f>AVERAGE(J357:J376)</f>
        <v>20</v>
      </c>
      <c r="T357">
        <f>R357-S357</f>
        <v>0</v>
      </c>
      <c r="U357" t="str">
        <f>IF(R357&gt;S357,"EXPANDING (HIGH BIAS)",IF(R357&lt;S357,"CONTRACTING (LOW BIAS)","NEUTRAL"))</f>
        <v>NEUTRAL</v>
      </c>
    </row>
    <row r="358">
      <c r="A358">
        <v>15605</v>
      </c>
      <c r="B358" t="str">
        <v>2026-07-22</v>
      </c>
      <c r="C358" t="str">
        <v>EVENING</v>
      </c>
      <c r="D358">
        <v>3</v>
      </c>
      <c r="E358">
        <v>2</v>
      </c>
      <c r="F358">
        <v>4</v>
      </c>
      <c r="G358">
        <v>7</v>
      </c>
      <c r="H358" t="str">
        <f>D358&amp;E358&amp;F358&amp;G358</f>
        <v>3247</v>
      </c>
      <c r="I358" t="str">
        <v>2347</v>
      </c>
      <c r="J358">
        <f>SUM(D358:G358)</f>
        <v>16</v>
      </c>
      <c r="K358">
        <f>SUMPRODUCT(MOD(D358:G358,2))</f>
        <v>2</v>
      </c>
      <c r="L358">
        <f>4-K358</f>
        <v>2</v>
      </c>
      <c r="M358">
        <f>COUNTIF(D358:G358,"&gt;=5")</f>
        <v>1</v>
      </c>
      <c r="N358">
        <f>COUNTIF(D358:G358,"&lt;=4")</f>
        <v>3</v>
      </c>
      <c r="O358">
        <f>SUMPRODUCT(1/COUNTIF(D358:G358,D358:G358))</f>
        <v>4</v>
      </c>
      <c r="P358" t="str">
        <f>IF(O358=4,"24-Way (4 Distinct)",IF(O358=3,"12-Way (1 Pair)",IF(O358=2,"6-Way / 4-Way","Straight (Quad)"))))</f>
        <v>24-Way (4 Distinct)</v>
      </c>
      <c r="Q358">
        <f>SUMPRODUCT(COUNTIF(D359:G359,D358:G358))</f>
        <v>1</v>
      </c>
      <c r="R358">
        <f>AVERAGE(J358:J362)</f>
        <v>16</v>
      </c>
      <c r="S358">
        <f>AVERAGE(J358:J377)</f>
        <v>16</v>
      </c>
      <c r="T358">
        <f>R358-S358</f>
        <v>0</v>
      </c>
      <c r="U358" t="str">
        <f>IF(R358&gt;S358,"EXPANDING (HIGH BIAS)",IF(R358&lt;S358,"CONTRACTING (LOW BIAS)","NEUTRAL"))</f>
        <v>NEUTRAL</v>
      </c>
    </row>
    <row r="359">
      <c r="A359">
        <v>15604</v>
      </c>
      <c r="B359" t="str">
        <v>2026-07-22</v>
      </c>
      <c r="C359" t="str">
        <v>AFTERNOON</v>
      </c>
      <c r="D359">
        <v>5</v>
      </c>
      <c r="E359">
        <v>3</v>
      </c>
      <c r="F359">
        <v>1</v>
      </c>
      <c r="G359">
        <v>9</v>
      </c>
      <c r="H359" t="str">
        <f>D359&amp;E359&amp;F359&amp;G359</f>
        <v>5319</v>
      </c>
      <c r="I359" t="str">
        <v>1359</v>
      </c>
      <c r="J359">
        <f>SUM(D359:G359)</f>
        <v>18</v>
      </c>
      <c r="K359">
        <f>SUMPRODUCT(MOD(D359:G359,2))</f>
        <v>4</v>
      </c>
      <c r="L359">
        <f>4-K359</f>
        <v>0</v>
      </c>
      <c r="M359">
        <f>COUNTIF(D359:G359,"&gt;=5")</f>
        <v>2</v>
      </c>
      <c r="N359">
        <f>COUNTIF(D359:G359,"&lt;=4")</f>
        <v>2</v>
      </c>
      <c r="O359">
        <f>SUMPRODUCT(1/COUNTIF(D359:G359,D359:G359))</f>
        <v>4</v>
      </c>
      <c r="P359" t="str">
        <f>IF(O359=4,"24-Way (4 Distinct)",IF(O359=3,"12-Way (1 Pair)",IF(O359=2,"6-Way / 4-Way","Straight (Quad)"))))</f>
        <v>24-Way (4 Distinct)</v>
      </c>
      <c r="Q359">
        <f>SUMPRODUCT(COUNTIF(D360:G360,D359:G359))</f>
        <v>0</v>
      </c>
      <c r="R359">
        <f>AVERAGE(J359:J363)</f>
        <v>18</v>
      </c>
      <c r="S359">
        <f>AVERAGE(J359:J378)</f>
        <v>18</v>
      </c>
      <c r="T359">
        <f>R359-S359</f>
        <v>0</v>
      </c>
      <c r="U359" t="str">
        <f>IF(R359&gt;S359,"EXPANDING (HIGH BIAS)",IF(R359&lt;S359,"CONTRACTING (LOW BIAS)","NEUTRAL"))</f>
        <v>NEUTRAL</v>
      </c>
    </row>
    <row r="360">
      <c r="A360">
        <v>15603</v>
      </c>
      <c r="B360" t="str">
        <v>2026-07-22</v>
      </c>
      <c r="C360" t="str">
        <v>MIDDAY</v>
      </c>
      <c r="D360">
        <v>7</v>
      </c>
      <c r="E360">
        <v>2</v>
      </c>
      <c r="F360">
        <v>7</v>
      </c>
      <c r="G360">
        <v>7</v>
      </c>
      <c r="H360" t="str">
        <f>D360&amp;E360&amp;F360&amp;G360</f>
        <v>7277</v>
      </c>
      <c r="I360" t="str">
        <v>2777</v>
      </c>
      <c r="J360">
        <f>SUM(D360:G360)</f>
        <v>23</v>
      </c>
      <c r="K360">
        <f>SUMPRODUCT(MOD(D360:G360,2))</f>
        <v>3</v>
      </c>
      <c r="L360">
        <f>4-K360</f>
        <v>1</v>
      </c>
      <c r="M360">
        <f>COUNTIF(D360:G360,"&gt;=5")</f>
        <v>3</v>
      </c>
      <c r="N360">
        <f>COUNTIF(D360:G360,"&lt;=4")</f>
        <v>1</v>
      </c>
      <c r="O360">
        <f>SUMPRODUCT(1/COUNTIF(D360:G360,D360:G360))</f>
        <v>2</v>
      </c>
      <c r="P360" t="str">
        <f>IF(O360=4,"24-Way (4 Distinct)",IF(O360=3,"12-Way (1 Pair)",IF(O360=2,"6-Way / 4-Way","Straight (Quad)"))))</f>
        <v>4-Way (3-of-Kind)</v>
      </c>
      <c r="Q360">
        <f>SUMPRODUCT(COUNTIF(D361:G361,D360:G360))</f>
        <v>0</v>
      </c>
      <c r="R360">
        <f>AVERAGE(J360:J364)</f>
        <v>23</v>
      </c>
      <c r="S360">
        <f>AVERAGE(J360:J379)</f>
        <v>23</v>
      </c>
      <c r="T360">
        <f>R360-S360</f>
        <v>0</v>
      </c>
      <c r="U360" t="str">
        <f>IF(R360&gt;S360,"EXPANDING (HIGH BIAS)",IF(R360&lt;S360,"CONTRACTING (LOW BIAS)","NEUTRAL"))</f>
        <v>NEUTRAL</v>
      </c>
    </row>
    <row r="361">
      <c r="A361">
        <v>15602</v>
      </c>
      <c r="B361" t="str">
        <v>2026-07-22</v>
      </c>
      <c r="C361" t="str">
        <v>MORNING</v>
      </c>
      <c r="D361">
        <v>3</v>
      </c>
      <c r="E361">
        <v>9</v>
      </c>
      <c r="F361">
        <v>4</v>
      </c>
      <c r="G361">
        <v>9</v>
      </c>
      <c r="H361" t="str">
        <f>D361&amp;E361&amp;F361&amp;G361</f>
        <v>3949</v>
      </c>
      <c r="I361" t="str">
        <v>3499</v>
      </c>
      <c r="J361">
        <f>SUM(D361:G361)</f>
        <v>25</v>
      </c>
      <c r="K361">
        <f>SUMPRODUCT(MOD(D361:G361,2))</f>
        <v>3</v>
      </c>
      <c r="L361">
        <f>4-K361</f>
        <v>1</v>
      </c>
      <c r="M361">
        <f>COUNTIF(D361:G361,"&gt;=5")</f>
        <v>2</v>
      </c>
      <c r="N361">
        <f>COUNTIF(D361:G361,"&lt;=4")</f>
        <v>2</v>
      </c>
      <c r="O361">
        <f>SUMPRODUCT(1/COUNTIF(D361:G361,D361:G361))</f>
        <v>3</v>
      </c>
      <c r="P361" t="str">
        <f>IF(O361=4,"24-Way (4 Distinct)",IF(O361=3,"12-Way (1 Pair)",IF(O361=2,"6-Way / 4-Way","Straight (Quad)"))))</f>
        <v>12-Way (1 Pair)</v>
      </c>
      <c r="Q361">
        <f>SUMPRODUCT(COUNTIF(D362:G362,D361:G361))</f>
        <v>3</v>
      </c>
      <c r="R361">
        <f>AVERAGE(J361:J365)</f>
        <v>25</v>
      </c>
      <c r="S361">
        <f>AVERAGE(J361:J380)</f>
        <v>25</v>
      </c>
      <c r="T361">
        <f>R361-S361</f>
        <v>0</v>
      </c>
      <c r="U361" t="str">
        <f>IF(R361&gt;S361,"EXPANDING (HIGH BIAS)",IF(R361&lt;S361,"CONTRACTING (LOW BIAS)","NEUTRAL"))</f>
        <v>NEUTRAL</v>
      </c>
    </row>
    <row r="362">
      <c r="A362">
        <v>15601</v>
      </c>
      <c r="B362" t="str">
        <v>2026-07-21</v>
      </c>
      <c r="C362" t="str">
        <v>EVENING</v>
      </c>
      <c r="D362">
        <v>5</v>
      </c>
      <c r="E362">
        <v>3</v>
      </c>
      <c r="F362">
        <v>5</v>
      </c>
      <c r="G362">
        <v>9</v>
      </c>
      <c r="H362" t="str">
        <f>D362&amp;E362&amp;F362&amp;G362</f>
        <v>5359</v>
      </c>
      <c r="I362" t="str">
        <v>3559</v>
      </c>
      <c r="J362">
        <f>SUM(D362:G362)</f>
        <v>22</v>
      </c>
      <c r="K362">
        <f>SUMPRODUCT(MOD(D362:G362,2))</f>
        <v>4</v>
      </c>
      <c r="L362">
        <f>4-K362</f>
        <v>0</v>
      </c>
      <c r="M362">
        <f>COUNTIF(D362:G362,"&gt;=5")</f>
        <v>3</v>
      </c>
      <c r="N362">
        <f>COUNTIF(D362:G362,"&lt;=4")</f>
        <v>1</v>
      </c>
      <c r="O362">
        <f>SUMPRODUCT(1/COUNTIF(D362:G362,D362:G362))</f>
        <v>3</v>
      </c>
      <c r="P362" t="str">
        <f>IF(O362=4,"24-Way (4 Distinct)",IF(O362=3,"12-Way (1 Pair)",IF(O362=2,"6-Way / 4-Way","Straight (Quad)"))))</f>
        <v>12-Way (1 Pair)</v>
      </c>
      <c r="Q362">
        <f>SUMPRODUCT(COUNTIF(D363:G363,D362:G362))</f>
        <v>3</v>
      </c>
      <c r="R362">
        <f>AVERAGE(J362:J366)</f>
        <v>22</v>
      </c>
      <c r="S362">
        <f>AVERAGE(J362:J381)</f>
        <v>22</v>
      </c>
      <c r="T362">
        <f>R362-S362</f>
        <v>0</v>
      </c>
      <c r="U362" t="str">
        <f>IF(R362&gt;S362,"EXPANDING (HIGH BIAS)",IF(R362&lt;S362,"CONTRACTING (LOW BIAS)","NEUTRAL"))</f>
        <v>NEUTRAL</v>
      </c>
    </row>
    <row r="363">
      <c r="A363">
        <v>15600</v>
      </c>
      <c r="B363" t="str">
        <v>2026-07-21</v>
      </c>
      <c r="C363" t="str">
        <v>AFTERNOON</v>
      </c>
      <c r="D363">
        <v>5</v>
      </c>
      <c r="E363">
        <v>3</v>
      </c>
      <c r="F363">
        <v>2</v>
      </c>
      <c r="G363">
        <v>8</v>
      </c>
      <c r="H363" t="str">
        <f>D363&amp;E363&amp;F363&amp;G363</f>
        <v>5328</v>
      </c>
      <c r="I363" t="str">
        <v>2358</v>
      </c>
      <c r="J363">
        <f>SUM(D363:G363)</f>
        <v>18</v>
      </c>
      <c r="K363">
        <f>SUMPRODUCT(MOD(D363:G363,2))</f>
        <v>2</v>
      </c>
      <c r="L363">
        <f>4-K363</f>
        <v>2</v>
      </c>
      <c r="M363">
        <f>COUNTIF(D363:G363,"&gt;=5")</f>
        <v>2</v>
      </c>
      <c r="N363">
        <f>COUNTIF(D363:G363,"&lt;=4")</f>
        <v>2</v>
      </c>
      <c r="O363">
        <f>SUMPRODUCT(1/COUNTIF(D363:G363,D363:G363))</f>
        <v>4</v>
      </c>
      <c r="P363" t="str">
        <f>IF(O363=4,"24-Way (4 Distinct)",IF(O363=3,"12-Way (1 Pair)",IF(O363=2,"6-Way / 4-Way","Straight (Quad)"))))</f>
        <v>24-Way (4 Distinct)</v>
      </c>
      <c r="Q363">
        <f>SUMPRODUCT(COUNTIF(D364:G364,D363:G363))</f>
        <v>2</v>
      </c>
      <c r="R363">
        <f>AVERAGE(J363:J367)</f>
        <v>18</v>
      </c>
      <c r="S363">
        <f>AVERAGE(J363:J382)</f>
        <v>18</v>
      </c>
      <c r="T363">
        <f>R363-S363</f>
        <v>0</v>
      </c>
      <c r="U363" t="str">
        <f>IF(R363&gt;S363,"EXPANDING (HIGH BIAS)",IF(R363&lt;S363,"CONTRACTING (LOW BIAS)","NEUTRAL"))</f>
        <v>NEUTRAL</v>
      </c>
    </row>
    <row r="364">
      <c r="A364">
        <v>15599</v>
      </c>
      <c r="B364" t="str">
        <v>2026-07-21</v>
      </c>
      <c r="C364" t="str">
        <v>MIDDAY</v>
      </c>
      <c r="D364">
        <v>8</v>
      </c>
      <c r="E364">
        <v>5</v>
      </c>
      <c r="F364">
        <v>4</v>
      </c>
      <c r="G364">
        <v>1</v>
      </c>
      <c r="H364" t="str">
        <f>D364&amp;E364&amp;F364&amp;G364</f>
        <v>8541</v>
      </c>
      <c r="I364" t="str">
        <v>1458</v>
      </c>
      <c r="J364">
        <f>SUM(D364:G364)</f>
        <v>18</v>
      </c>
      <c r="K364">
        <f>SUMPRODUCT(MOD(D364:G364,2))</f>
        <v>2</v>
      </c>
      <c r="L364">
        <f>4-K364</f>
        <v>2</v>
      </c>
      <c r="M364">
        <f>COUNTIF(D364:G364,"&gt;=5")</f>
        <v>2</v>
      </c>
      <c r="N364">
        <f>COUNTIF(D364:G364,"&lt;=4")</f>
        <v>2</v>
      </c>
      <c r="O364">
        <f>SUMPRODUCT(1/COUNTIF(D364:G364,D364:G364))</f>
        <v>4</v>
      </c>
      <c r="P364" t="str">
        <f>IF(O364=4,"24-Way (4 Distinct)",IF(O364=3,"12-Way (1 Pair)",IF(O364=2,"6-Way / 4-Way","Straight (Quad)"))))</f>
        <v>24-Way (4 Distinct)</v>
      </c>
      <c r="Q364">
        <f>SUMPRODUCT(COUNTIF(D365:G365,D364:G364))</f>
        <v>2</v>
      </c>
      <c r="R364">
        <f>AVERAGE(J364:J368)</f>
        <v>18</v>
      </c>
      <c r="S364">
        <f>AVERAGE(J364:J383)</f>
        <v>18</v>
      </c>
      <c r="T364">
        <f>R364-S364</f>
        <v>0</v>
      </c>
      <c r="U364" t="str">
        <f>IF(R364&gt;S364,"EXPANDING (HIGH BIAS)",IF(R364&lt;S364,"CONTRACTING (LOW BIAS)","NEUTRAL"))</f>
        <v>NEUTRAL</v>
      </c>
    </row>
    <row r="365">
      <c r="A365">
        <v>15598</v>
      </c>
      <c r="B365" t="str">
        <v>2026-07-21</v>
      </c>
      <c r="C365" t="str">
        <v>MORNING</v>
      </c>
      <c r="D365">
        <v>1</v>
      </c>
      <c r="E365">
        <v>8</v>
      </c>
      <c r="F365">
        <v>8</v>
      </c>
      <c r="G365">
        <v>9</v>
      </c>
      <c r="H365" t="str">
        <f>D365&amp;E365&amp;F365&amp;G365</f>
        <v>1889</v>
      </c>
      <c r="I365" t="str">
        <v>1889</v>
      </c>
      <c r="J365">
        <f>SUM(D365:G365)</f>
        <v>26</v>
      </c>
      <c r="K365">
        <f>SUMPRODUCT(MOD(D365:G365,2))</f>
        <v>2</v>
      </c>
      <c r="L365">
        <f>4-K365</f>
        <v>2</v>
      </c>
      <c r="M365">
        <f>COUNTIF(D365:G365,"&gt;=5")</f>
        <v>3</v>
      </c>
      <c r="N365">
        <f>COUNTIF(D365:G365,"&lt;=4")</f>
        <v>1</v>
      </c>
      <c r="O365">
        <f>SUMPRODUCT(1/COUNTIF(D365:G365,D365:G365))</f>
        <v>3</v>
      </c>
      <c r="P365" t="str">
        <f>IF(O365=4,"24-Way (4 Distinct)",IF(O365=3,"12-Way (1 Pair)",IF(O365=2,"6-Way / 4-Way","Straight (Quad)"))))</f>
        <v>12-Way (1 Pair)</v>
      </c>
      <c r="Q365">
        <f>SUMPRODUCT(COUNTIF(D366:G366,D365:G365))</f>
        <v>2</v>
      </c>
      <c r="R365">
        <f>AVERAGE(J365:J369)</f>
        <v>26</v>
      </c>
      <c r="S365">
        <f>AVERAGE(J365:J384)</f>
        <v>26</v>
      </c>
      <c r="T365">
        <f>R365-S365</f>
        <v>0</v>
      </c>
      <c r="U365" t="str">
        <f>IF(R365&gt;S365,"EXPANDING (HIGH BIAS)",IF(R365&lt;S365,"CONTRACTING (LOW BIAS)","NEUTRAL"))</f>
        <v>NEUTRAL</v>
      </c>
    </row>
    <row r="366">
      <c r="A366">
        <v>15597</v>
      </c>
      <c r="B366" t="str">
        <v>2026-07-20</v>
      </c>
      <c r="C366" t="str">
        <v>EVENING</v>
      </c>
      <c r="D366">
        <v>1</v>
      </c>
      <c r="E366">
        <v>0</v>
      </c>
      <c r="F366">
        <v>3</v>
      </c>
      <c r="G366">
        <v>9</v>
      </c>
      <c r="H366" t="str">
        <f>D366&amp;E366&amp;F366&amp;G366</f>
        <v>1039</v>
      </c>
      <c r="I366" t="str">
        <v>0139</v>
      </c>
      <c r="J366">
        <f>SUM(D366:G366)</f>
        <v>13</v>
      </c>
      <c r="K366">
        <f>SUMPRODUCT(MOD(D366:G366,2))</f>
        <v>3</v>
      </c>
      <c r="L366">
        <f>4-K366</f>
        <v>1</v>
      </c>
      <c r="M366">
        <f>COUNTIF(D366:G366,"&gt;=5")</f>
        <v>1</v>
      </c>
      <c r="N366">
        <f>COUNTIF(D366:G366,"&lt;=4")</f>
        <v>3</v>
      </c>
      <c r="O366">
        <f>SUMPRODUCT(1/COUNTIF(D366:G366,D366:G366))</f>
        <v>4</v>
      </c>
      <c r="P366" t="str">
        <f>IF(O366=4,"24-Way (4 Distinct)",IF(O366=3,"12-Way (1 Pair)",IF(O366=2,"6-Way / 4-Way","Straight (Quad)"))))</f>
        <v>24-Way (4 Distinct)</v>
      </c>
      <c r="Q366">
        <f>SUMPRODUCT(COUNTIF(D367:G367,D366:G366))</f>
        <v>2</v>
      </c>
      <c r="R366">
        <f>AVERAGE(J366:J370)</f>
        <v>13</v>
      </c>
      <c r="S366">
        <f>AVERAGE(J366:J385)</f>
        <v>13</v>
      </c>
      <c r="T366">
        <f>R366-S366</f>
        <v>0</v>
      </c>
      <c r="U366" t="str">
        <f>IF(R366&gt;S366,"EXPANDING (HIGH BIAS)",IF(R366&lt;S366,"CONTRACTING (LOW BIAS)","NEUTRAL"))</f>
        <v>NEUTRAL</v>
      </c>
    </row>
    <row r="367">
      <c r="A367">
        <v>15596</v>
      </c>
      <c r="B367" t="str">
        <v>2026-07-20</v>
      </c>
      <c r="C367" t="str">
        <v>AFTERNOON</v>
      </c>
      <c r="D367">
        <v>8</v>
      </c>
      <c r="E367">
        <v>4</v>
      </c>
      <c r="F367">
        <v>9</v>
      </c>
      <c r="G367">
        <v>3</v>
      </c>
      <c r="H367" t="str">
        <f>D367&amp;E367&amp;F367&amp;G367</f>
        <v>8493</v>
      </c>
      <c r="I367" t="str">
        <v>3489</v>
      </c>
      <c r="J367">
        <f>SUM(D367:G367)</f>
        <v>24</v>
      </c>
      <c r="K367">
        <f>SUMPRODUCT(MOD(D367:G367,2))</f>
        <v>2</v>
      </c>
      <c r="L367">
        <f>4-K367</f>
        <v>2</v>
      </c>
      <c r="M367">
        <f>COUNTIF(D367:G367,"&gt;=5")</f>
        <v>2</v>
      </c>
      <c r="N367">
        <f>COUNTIF(D367:G367,"&lt;=4")</f>
        <v>2</v>
      </c>
      <c r="O367">
        <f>SUMPRODUCT(1/COUNTIF(D367:G367,D367:G367))</f>
        <v>4</v>
      </c>
      <c r="P367" t="str">
        <f>IF(O367=4,"24-Way (4 Distinct)",IF(O367=3,"12-Way (1 Pair)",IF(O367=2,"6-Way / 4-Way","Straight (Quad)"))))</f>
        <v>24-Way (4 Distinct)</v>
      </c>
      <c r="Q367">
        <f>SUMPRODUCT(COUNTIF(D368:G368,D367:G367))</f>
        <v>2</v>
      </c>
      <c r="R367">
        <f>AVERAGE(J367:J371)</f>
        <v>24</v>
      </c>
      <c r="S367">
        <f>AVERAGE(J367:J386)</f>
        <v>24</v>
      </c>
      <c r="T367">
        <f>R367-S367</f>
        <v>0</v>
      </c>
      <c r="U367" t="str">
        <f>IF(R367&gt;S367,"EXPANDING (HIGH BIAS)",IF(R367&lt;S367,"CONTRACTING (LOW BIAS)","NEUTRAL"))</f>
        <v>NEUTRAL</v>
      </c>
    </row>
    <row r="368">
      <c r="A368">
        <v>15595</v>
      </c>
      <c r="B368" t="str">
        <v>2026-07-20</v>
      </c>
      <c r="C368" t="str">
        <v>MIDDAY</v>
      </c>
      <c r="D368">
        <v>9</v>
      </c>
      <c r="E368">
        <v>2</v>
      </c>
      <c r="F368">
        <v>9</v>
      </c>
      <c r="G368">
        <v>4</v>
      </c>
      <c r="H368" t="str">
        <f>D368&amp;E368&amp;F368&amp;G368</f>
        <v>9294</v>
      </c>
      <c r="I368" t="str">
        <v>2499</v>
      </c>
      <c r="J368">
        <f>SUM(D368:G368)</f>
        <v>24</v>
      </c>
      <c r="K368">
        <f>SUMPRODUCT(MOD(D368:G368,2))</f>
        <v>2</v>
      </c>
      <c r="L368">
        <f>4-K368</f>
        <v>2</v>
      </c>
      <c r="M368">
        <f>COUNTIF(D368:G368,"&gt;=5")</f>
        <v>2</v>
      </c>
      <c r="N368">
        <f>COUNTIF(D368:G368,"&lt;=4")</f>
        <v>2</v>
      </c>
      <c r="O368">
        <f>SUMPRODUCT(1/COUNTIF(D368:G368,D368:G368))</f>
        <v>3</v>
      </c>
      <c r="P368" t="str">
        <f>IF(O368=4,"24-Way (4 Distinct)",IF(O368=3,"12-Way (1 Pair)",IF(O368=2,"6-Way / 4-Way","Straight (Quad)"))))</f>
        <v>12-Way (1 Pair)</v>
      </c>
      <c r="Q368">
        <f>SUMPRODUCT(COUNTIF(D369:G369,D368:G368))</f>
        <v>1</v>
      </c>
      <c r="R368">
        <f>AVERAGE(J368:J372)</f>
        <v>24</v>
      </c>
      <c r="S368">
        <f>AVERAGE(J368:J387)</f>
        <v>24</v>
      </c>
      <c r="T368">
        <f>R368-S368</f>
        <v>0</v>
      </c>
      <c r="U368" t="str">
        <f>IF(R368&gt;S368,"EXPANDING (HIGH BIAS)",IF(R368&lt;S368,"CONTRACTING (LOW BIAS)","NEUTRAL"))</f>
        <v>NEUTRAL</v>
      </c>
    </row>
    <row r="369">
      <c r="A369">
        <v>15594</v>
      </c>
      <c r="B369" t="str">
        <v>2026-07-20</v>
      </c>
      <c r="C369" t="str">
        <v>MORNING</v>
      </c>
      <c r="D369">
        <v>0</v>
      </c>
      <c r="E369">
        <v>7</v>
      </c>
      <c r="F369">
        <v>5</v>
      </c>
      <c r="G369">
        <v>4</v>
      </c>
      <c r="H369" t="str">
        <f>D369&amp;E369&amp;F369&amp;G369</f>
        <v>0754</v>
      </c>
      <c r="I369" t="str">
        <v>0457</v>
      </c>
      <c r="J369">
        <f>SUM(D369:G369)</f>
        <v>16</v>
      </c>
      <c r="K369">
        <f>SUMPRODUCT(MOD(D369:G369,2))</f>
        <v>2</v>
      </c>
      <c r="L369">
        <f>4-K369</f>
        <v>2</v>
      </c>
      <c r="M369">
        <f>COUNTIF(D369:G369,"&gt;=5")</f>
        <v>2</v>
      </c>
      <c r="N369">
        <f>COUNTIF(D369:G369,"&lt;=4")</f>
        <v>2</v>
      </c>
      <c r="O369">
        <f>SUMPRODUCT(1/COUNTIF(D369:G369,D369:G369))</f>
        <v>4</v>
      </c>
      <c r="P369" t="str">
        <f>IF(O369=4,"24-Way (4 Distinct)",IF(O369=3,"12-Way (1 Pair)",IF(O369=2,"6-Way / 4-Way","Straight (Quad)"))))</f>
        <v>24-Way (4 Distinct)</v>
      </c>
      <c r="Q369">
        <f>SUMPRODUCT(COUNTIF(D370:G370,D369:G369))</f>
        <v>2</v>
      </c>
      <c r="R369">
        <f>AVERAGE(J369:J373)</f>
        <v>16</v>
      </c>
      <c r="S369">
        <f>AVERAGE(J369:J388)</f>
        <v>16</v>
      </c>
      <c r="T369">
        <f>R369-S369</f>
        <v>0</v>
      </c>
      <c r="U369" t="str">
        <f>IF(R369&gt;S369,"EXPANDING (HIGH BIAS)",IF(R369&lt;S369,"CONTRACTING (LOW BIAS)","NEUTRAL"))</f>
        <v>NEUTRAL</v>
      </c>
    </row>
    <row r="370">
      <c r="A370">
        <v>15593</v>
      </c>
      <c r="B370" t="str">
        <v>2026-07-19</v>
      </c>
      <c r="C370" t="str">
        <v>EVENING</v>
      </c>
      <c r="D370">
        <v>2</v>
      </c>
      <c r="E370">
        <v>7</v>
      </c>
      <c r="F370">
        <v>4</v>
      </c>
      <c r="G370">
        <v>2</v>
      </c>
      <c r="H370" t="str">
        <f>D370&amp;E370&amp;F370&amp;G370</f>
        <v>2742</v>
      </c>
      <c r="I370" t="str">
        <v>2247</v>
      </c>
      <c r="J370">
        <f>SUM(D370:G370)</f>
        <v>15</v>
      </c>
      <c r="K370">
        <f>SUMPRODUCT(MOD(D370:G370,2))</f>
        <v>1</v>
      </c>
      <c r="L370">
        <f>4-K370</f>
        <v>3</v>
      </c>
      <c r="M370">
        <f>COUNTIF(D370:G370,"&gt;=5")</f>
        <v>1</v>
      </c>
      <c r="N370">
        <f>COUNTIF(D370:G370,"&lt;=4")</f>
        <v>3</v>
      </c>
      <c r="O370">
        <f>SUMPRODUCT(1/COUNTIF(D370:G370,D370:G370))</f>
        <v>3</v>
      </c>
      <c r="P370" t="str">
        <f>IF(O370=4,"24-Way (4 Distinct)",IF(O370=3,"12-Way (1 Pair)",IF(O370=2,"6-Way / 4-Way","Straight (Quad)"))))</f>
        <v>12-Way (1 Pair)</v>
      </c>
      <c r="Q370">
        <f>SUMPRODUCT(COUNTIF(D371:G371,D370:G370))</f>
        <v>3</v>
      </c>
      <c r="R370">
        <f>AVERAGE(J370:J374)</f>
        <v>15</v>
      </c>
      <c r="S370">
        <f>AVERAGE(J370:J389)</f>
        <v>15</v>
      </c>
      <c r="T370">
        <f>R370-S370</f>
        <v>0</v>
      </c>
      <c r="U370" t="str">
        <f>IF(R370&gt;S370,"EXPANDING (HIGH BIAS)",IF(R370&lt;S370,"CONTRACTING (LOW BIAS)","NEUTRAL"))</f>
        <v>NEUTRAL</v>
      </c>
    </row>
    <row r="371">
      <c r="A371">
        <v>15592</v>
      </c>
      <c r="B371" t="str">
        <v>2026-07-19</v>
      </c>
      <c r="C371" t="str">
        <v>AFTERNOON</v>
      </c>
      <c r="D371">
        <v>4</v>
      </c>
      <c r="E371">
        <v>2</v>
      </c>
      <c r="F371">
        <v>1</v>
      </c>
      <c r="G371">
        <v>4</v>
      </c>
      <c r="H371" t="str">
        <f>D371&amp;E371&amp;F371&amp;G371</f>
        <v>4214</v>
      </c>
      <c r="I371" t="str">
        <v>1244</v>
      </c>
      <c r="J371">
        <f>SUM(D371:G371)</f>
        <v>11</v>
      </c>
      <c r="K371">
        <f>SUMPRODUCT(MOD(D371:G371,2))</f>
        <v>1</v>
      </c>
      <c r="L371">
        <f>4-K371</f>
        <v>3</v>
      </c>
      <c r="M371">
        <f>COUNTIF(D371:G371,"&gt;=5")</f>
        <v>0</v>
      </c>
      <c r="N371">
        <f>COUNTIF(D371:G371,"&lt;=4")</f>
        <v>4</v>
      </c>
      <c r="O371">
        <f>SUMPRODUCT(1/COUNTIF(D371:G371,D371:G371))</f>
        <v>3</v>
      </c>
      <c r="P371" t="str">
        <f>IF(O371=4,"24-Way (4 Distinct)",IF(O371=3,"12-Way (1 Pair)",IF(O371=2,"6-Way / 4-Way","Straight (Quad)"))))</f>
        <v>12-Way (1 Pair)</v>
      </c>
      <c r="Q371">
        <f>SUMPRODUCT(COUNTIF(D372:G372,D371:G371))</f>
        <v>3</v>
      </c>
      <c r="R371">
        <f>AVERAGE(J371:J375)</f>
        <v>11</v>
      </c>
      <c r="S371">
        <f>AVERAGE(J371:J390)</f>
        <v>11</v>
      </c>
      <c r="T371">
        <f>R371-S371</f>
        <v>0</v>
      </c>
      <c r="U371" t="str">
        <f>IF(R371&gt;S371,"EXPANDING (HIGH BIAS)",IF(R371&lt;S371,"CONTRACTING (LOW BIAS)","NEUTRAL"))</f>
        <v>NEUTRAL</v>
      </c>
    </row>
    <row r="372">
      <c r="A372">
        <v>15591</v>
      </c>
      <c r="B372" t="str">
        <v>2026-07-19</v>
      </c>
      <c r="C372" t="str">
        <v>MIDDAY</v>
      </c>
      <c r="D372">
        <v>2</v>
      </c>
      <c r="E372">
        <v>9</v>
      </c>
      <c r="F372">
        <v>4</v>
      </c>
      <c r="G372">
        <v>3</v>
      </c>
      <c r="H372" t="str">
        <f>D372&amp;E372&amp;F372&amp;G372</f>
        <v>2943</v>
      </c>
      <c r="I372" t="str">
        <v>2349</v>
      </c>
      <c r="J372">
        <f>SUM(D372:G372)</f>
        <v>18</v>
      </c>
      <c r="K372">
        <f>SUMPRODUCT(MOD(D372:G372,2))</f>
        <v>2</v>
      </c>
      <c r="L372">
        <f>4-K372</f>
        <v>2</v>
      </c>
      <c r="M372">
        <f>COUNTIF(D372:G372,"&gt;=5")</f>
        <v>1</v>
      </c>
      <c r="N372">
        <f>COUNTIF(D372:G372,"&lt;=4")</f>
        <v>3</v>
      </c>
      <c r="O372">
        <f>SUMPRODUCT(1/COUNTIF(D372:G372,D372:G372))</f>
        <v>4</v>
      </c>
      <c r="P372" t="str">
        <f>IF(O372=4,"24-Way (4 Distinct)",IF(O372=3,"12-Way (1 Pair)",IF(O372=2,"6-Way / 4-Way","Straight (Quad)"))))</f>
        <v>24-Way (4 Distinct)</v>
      </c>
      <c r="Q372">
        <f>SUMPRODUCT(COUNTIF(D373:G373,D372:G372))</f>
        <v>1</v>
      </c>
      <c r="R372">
        <f>AVERAGE(J372:J376)</f>
        <v>18</v>
      </c>
      <c r="S372">
        <f>AVERAGE(J372:J391)</f>
        <v>18</v>
      </c>
      <c r="T372">
        <f>R372-S372</f>
        <v>0</v>
      </c>
      <c r="U372" t="str">
        <f>IF(R372&gt;S372,"EXPANDING (HIGH BIAS)",IF(R372&lt;S372,"CONTRACTING (LOW BIAS)","NEUTRAL"))</f>
        <v>NEUTRAL</v>
      </c>
    </row>
    <row r="373">
      <c r="A373">
        <v>15590</v>
      </c>
      <c r="B373" t="str">
        <v>2026-07-19</v>
      </c>
      <c r="C373" t="str">
        <v>MORNING</v>
      </c>
      <c r="D373">
        <v>8</v>
      </c>
      <c r="E373">
        <v>0</v>
      </c>
      <c r="F373">
        <v>7</v>
      </c>
      <c r="G373">
        <v>3</v>
      </c>
      <c r="H373" t="str">
        <f>D373&amp;E373&amp;F373&amp;G373</f>
        <v>8073</v>
      </c>
      <c r="I373" t="str">
        <v>0378</v>
      </c>
      <c r="J373">
        <f>SUM(D373:G373)</f>
        <v>18</v>
      </c>
      <c r="K373">
        <f>SUMPRODUCT(MOD(D373:G373,2))</f>
        <v>2</v>
      </c>
      <c r="L373">
        <f>4-K373</f>
        <v>2</v>
      </c>
      <c r="M373">
        <f>COUNTIF(D373:G373,"&gt;=5")</f>
        <v>2</v>
      </c>
      <c r="N373">
        <f>COUNTIF(D373:G373,"&lt;=4")</f>
        <v>2</v>
      </c>
      <c r="O373">
        <f>SUMPRODUCT(1/COUNTIF(D373:G373,D373:G373))</f>
        <v>4</v>
      </c>
      <c r="P373" t="str">
        <f>IF(O373=4,"24-Way (4 Distinct)",IF(O373=3,"12-Way (1 Pair)",IF(O373=2,"6-Way / 4-Way","Straight (Quad)"))))</f>
        <v>24-Way (4 Distinct)</v>
      </c>
      <c r="Q373">
        <f>SUMPRODUCT(COUNTIF(D374:G374,D373:G373))</f>
        <v>2</v>
      </c>
      <c r="R373">
        <f>AVERAGE(J373:J377)</f>
        <v>18</v>
      </c>
      <c r="S373">
        <f>AVERAGE(J373:J392)</f>
        <v>18</v>
      </c>
      <c r="T373">
        <f>R373-S373</f>
        <v>0</v>
      </c>
      <c r="U373" t="str">
        <f>IF(R373&gt;S373,"EXPANDING (HIGH BIAS)",IF(R373&lt;S373,"CONTRACTING (LOW BIAS)","NEUTRAL"))</f>
        <v>NEUTRAL</v>
      </c>
    </row>
    <row r="374">
      <c r="A374">
        <v>15589</v>
      </c>
      <c r="B374" t="str">
        <v>2026-07-18</v>
      </c>
      <c r="C374" t="str">
        <v>EVENING</v>
      </c>
      <c r="D374">
        <v>8</v>
      </c>
      <c r="E374">
        <v>2</v>
      </c>
      <c r="F374">
        <v>4</v>
      </c>
      <c r="G374">
        <v>3</v>
      </c>
      <c r="H374" t="str">
        <f>D374&amp;E374&amp;F374&amp;G374</f>
        <v>8243</v>
      </c>
      <c r="I374" t="str">
        <v>2348</v>
      </c>
      <c r="J374">
        <f>SUM(D374:G374)</f>
        <v>17</v>
      </c>
      <c r="K374">
        <f>SUMPRODUCT(MOD(D374:G374,2))</f>
        <v>1</v>
      </c>
      <c r="L374">
        <f>4-K374</f>
        <v>3</v>
      </c>
      <c r="M374">
        <f>COUNTIF(D374:G374,"&gt;=5")</f>
        <v>1</v>
      </c>
      <c r="N374">
        <f>COUNTIF(D374:G374,"&lt;=4")</f>
        <v>3</v>
      </c>
      <c r="O374">
        <f>SUMPRODUCT(1/COUNTIF(D374:G374,D374:G374))</f>
        <v>4</v>
      </c>
      <c r="P374" t="str">
        <f>IF(O374=4,"24-Way (4 Distinct)",IF(O374=3,"12-Way (1 Pair)",IF(O374=2,"6-Way / 4-Way","Straight (Quad)"))))</f>
        <v>24-Way (4 Distinct)</v>
      </c>
      <c r="Q374">
        <f>SUMPRODUCT(COUNTIF(D375:G375,D374:G374))</f>
        <v>1</v>
      </c>
      <c r="R374">
        <f>AVERAGE(J374:J378)</f>
        <v>17</v>
      </c>
      <c r="S374">
        <f>AVERAGE(J374:J393)</f>
        <v>17</v>
      </c>
      <c r="T374">
        <f>R374-S374</f>
        <v>0</v>
      </c>
      <c r="U374" t="str">
        <f>IF(R374&gt;S374,"EXPANDING (HIGH BIAS)",IF(R374&lt;S374,"CONTRACTING (LOW BIAS)","NEUTRAL"))</f>
        <v>NEUTRAL</v>
      </c>
    </row>
    <row r="375">
      <c r="A375">
        <v>15588</v>
      </c>
      <c r="B375" t="str">
        <v>2026-07-18</v>
      </c>
      <c r="C375" t="str">
        <v>AFTERNOON</v>
      </c>
      <c r="D375">
        <v>1</v>
      </c>
      <c r="E375">
        <v>8</v>
      </c>
      <c r="F375">
        <v>7</v>
      </c>
      <c r="G375">
        <v>0</v>
      </c>
      <c r="H375" t="str">
        <f>D375&amp;E375&amp;F375&amp;G375</f>
        <v>1870</v>
      </c>
      <c r="I375" t="str">
        <v>0178</v>
      </c>
      <c r="J375">
        <f>SUM(D375:G375)</f>
        <v>16</v>
      </c>
      <c r="K375">
        <f>SUMPRODUCT(MOD(D375:G375,2))</f>
        <v>2</v>
      </c>
      <c r="L375">
        <f>4-K375</f>
        <v>2</v>
      </c>
      <c r="M375">
        <f>COUNTIF(D375:G375,"&gt;=5")</f>
        <v>2</v>
      </c>
      <c r="N375">
        <f>COUNTIF(D375:G375,"&lt;=4")</f>
        <v>2</v>
      </c>
      <c r="O375">
        <f>SUMPRODUCT(1/COUNTIF(D375:G375,D375:G375))</f>
        <v>4</v>
      </c>
      <c r="P375" t="str">
        <f>IF(O375=4,"24-Way (4 Distinct)",IF(O375=3,"12-Way (1 Pair)",IF(O375=2,"6-Way / 4-Way","Straight (Quad)"))))</f>
        <v>24-Way (4 Distinct)</v>
      </c>
      <c r="Q375">
        <f>SUMPRODUCT(COUNTIF(D376:G376,D375:G375))</f>
        <v>1</v>
      </c>
      <c r="R375">
        <f>AVERAGE(J375:J379)</f>
        <v>16</v>
      </c>
      <c r="S375">
        <f>AVERAGE(J375:J394)</f>
        <v>16</v>
      </c>
      <c r="T375">
        <f>R375-S375</f>
        <v>0</v>
      </c>
      <c r="U375" t="str">
        <f>IF(R375&gt;S375,"EXPANDING (HIGH BIAS)",IF(R375&lt;S375,"CONTRACTING (LOW BIAS)","NEUTRAL"))</f>
        <v>NEUTRAL</v>
      </c>
    </row>
    <row r="376">
      <c r="A376">
        <v>15587</v>
      </c>
      <c r="B376" t="str">
        <v>2026-07-18</v>
      </c>
      <c r="C376" t="str">
        <v>MIDDAY</v>
      </c>
      <c r="D376">
        <v>7</v>
      </c>
      <c r="E376">
        <v>9</v>
      </c>
      <c r="F376">
        <v>6</v>
      </c>
      <c r="G376">
        <v>2</v>
      </c>
      <c r="H376" t="str">
        <f>D376&amp;E376&amp;F376&amp;G376</f>
        <v>7962</v>
      </c>
      <c r="I376" t="str">
        <v>2679</v>
      </c>
      <c r="J376">
        <f>SUM(D376:G376)</f>
        <v>24</v>
      </c>
      <c r="K376">
        <f>SUMPRODUCT(MOD(D376:G376,2))</f>
        <v>2</v>
      </c>
      <c r="L376">
        <f>4-K376</f>
        <v>2</v>
      </c>
      <c r="M376">
        <f>COUNTIF(D376:G376,"&gt;=5")</f>
        <v>3</v>
      </c>
      <c r="N376">
        <f>COUNTIF(D376:G376,"&lt;=4")</f>
        <v>1</v>
      </c>
      <c r="O376">
        <f>SUMPRODUCT(1/COUNTIF(D376:G376,D376:G376))</f>
        <v>4</v>
      </c>
      <c r="P376" t="str">
        <f>IF(O376=4,"24-Way (4 Distinct)",IF(O376=3,"12-Way (1 Pair)",IF(O376=2,"6-Way / 4-Way","Straight (Quad)"))))</f>
        <v>24-Way (4 Distinct)</v>
      </c>
      <c r="Q376">
        <f>SUMPRODUCT(COUNTIF(D377:G377,D376:G376))</f>
        <v>1</v>
      </c>
      <c r="R376">
        <f>AVERAGE(J376:J380)</f>
        <v>24</v>
      </c>
      <c r="S376">
        <f>AVERAGE(J376:J395)</f>
        <v>24</v>
      </c>
      <c r="T376">
        <f>R376-S376</f>
        <v>0</v>
      </c>
      <c r="U376" t="str">
        <f>IF(R376&gt;S376,"EXPANDING (HIGH BIAS)",IF(R376&lt;S376,"CONTRACTING (LOW BIAS)","NEUTRAL"))</f>
        <v>NEUTRAL</v>
      </c>
    </row>
    <row r="377">
      <c r="A377">
        <v>15586</v>
      </c>
      <c r="B377" t="str">
        <v>2026-07-18</v>
      </c>
      <c r="C377" t="str">
        <v>MORNING</v>
      </c>
      <c r="D377">
        <v>1</v>
      </c>
      <c r="E377">
        <v>2</v>
      </c>
      <c r="F377">
        <v>4</v>
      </c>
      <c r="G377">
        <v>4</v>
      </c>
      <c r="H377" t="str">
        <f>D377&amp;E377&amp;F377&amp;G377</f>
        <v>1244</v>
      </c>
      <c r="I377" t="str">
        <v>1244</v>
      </c>
      <c r="J377">
        <f>SUM(D377:G377)</f>
        <v>11</v>
      </c>
      <c r="K377">
        <f>SUMPRODUCT(MOD(D377:G377,2))</f>
        <v>1</v>
      </c>
      <c r="L377">
        <f>4-K377</f>
        <v>3</v>
      </c>
      <c r="M377">
        <f>COUNTIF(D377:G377,"&gt;=5")</f>
        <v>0</v>
      </c>
      <c r="N377">
        <f>COUNTIF(D377:G377,"&lt;=4")</f>
        <v>4</v>
      </c>
      <c r="O377">
        <f>SUMPRODUCT(1/COUNTIF(D377:G377,D377:G377))</f>
        <v>3</v>
      </c>
      <c r="P377" t="str">
        <f>IF(O377=4,"24-Way (4 Distinct)",IF(O377=3,"12-Way (1 Pair)",IF(O377=2,"6-Way / 4-Way","Straight (Quad)"))))</f>
        <v>12-Way (1 Pair)</v>
      </c>
      <c r="Q377">
        <f>SUMPRODUCT(COUNTIF(D378:G378,D377:G377))</f>
        <v>1</v>
      </c>
      <c r="R377">
        <f>AVERAGE(J377:J381)</f>
        <v>11</v>
      </c>
      <c r="S377">
        <f>AVERAGE(J377:J396)</f>
        <v>11</v>
      </c>
      <c r="T377">
        <f>R377-S377</f>
        <v>0</v>
      </c>
      <c r="U377" t="str">
        <f>IF(R377&gt;S377,"EXPANDING (HIGH BIAS)",IF(R377&lt;S377,"CONTRACTING (LOW BIAS)","NEUTRAL"))</f>
        <v>NEUTRAL</v>
      </c>
    </row>
    <row r="378">
      <c r="A378">
        <v>15584</v>
      </c>
      <c r="B378" t="str">
        <v>2026-07-17</v>
      </c>
      <c r="C378" t="str">
        <v>AFTERNOON</v>
      </c>
      <c r="D378">
        <v>5</v>
      </c>
      <c r="E378">
        <v>6</v>
      </c>
      <c r="F378">
        <v>5</v>
      </c>
      <c r="G378">
        <v>2</v>
      </c>
      <c r="H378" t="str">
        <f>D378&amp;E378&amp;F378&amp;G378</f>
        <v>5652</v>
      </c>
      <c r="I378" t="str">
        <v>2556</v>
      </c>
      <c r="J378">
        <f>SUM(D378:G378)</f>
        <v>18</v>
      </c>
      <c r="K378">
        <f>SUMPRODUCT(MOD(D378:G378,2))</f>
        <v>2</v>
      </c>
      <c r="L378">
        <f>4-K378</f>
        <v>2</v>
      </c>
      <c r="M378">
        <f>COUNTIF(D378:G378,"&gt;=5")</f>
        <v>3</v>
      </c>
      <c r="N378">
        <f>COUNTIF(D378:G378,"&lt;=4")</f>
        <v>1</v>
      </c>
      <c r="O378">
        <f>SUMPRODUCT(1/COUNTIF(D378:G378,D378:G378))</f>
        <v>3</v>
      </c>
      <c r="P378" t="str">
        <f>IF(O378=4,"24-Way (4 Distinct)",IF(O378=3,"12-Way (1 Pair)",IF(O378=2,"6-Way / 4-Way","Straight (Quad)"))))</f>
        <v>12-Way (1 Pair)</v>
      </c>
      <c r="Q378">
        <f>SUMPRODUCT(COUNTIF(D379:G379,D378:G378))</f>
        <v>1</v>
      </c>
      <c r="R378">
        <f>AVERAGE(J378:J382)</f>
        <v>18</v>
      </c>
      <c r="S378">
        <f>AVERAGE(J378:J397)</f>
        <v>18</v>
      </c>
      <c r="T378">
        <f>R378-S378</f>
        <v>0</v>
      </c>
      <c r="U378" t="str">
        <f>IF(R378&gt;S378,"EXPANDING (HIGH BIAS)",IF(R378&lt;S378,"CONTRACTING (LOW BIAS)","NEUTRAL"))</f>
        <v>NEUTRAL</v>
      </c>
    </row>
    <row r="379">
      <c r="A379">
        <v>15583</v>
      </c>
      <c r="B379" t="str">
        <v>2026-07-17</v>
      </c>
      <c r="C379" t="str">
        <v>MIDDAY</v>
      </c>
      <c r="D379">
        <v>6</v>
      </c>
      <c r="E379">
        <v>3</v>
      </c>
      <c r="F379">
        <v>1</v>
      </c>
      <c r="G379">
        <v>9</v>
      </c>
      <c r="H379" t="str">
        <f>D379&amp;E379&amp;F379&amp;G379</f>
        <v>6319</v>
      </c>
      <c r="I379" t="str">
        <v>1369</v>
      </c>
      <c r="J379">
        <f>SUM(D379:G379)</f>
        <v>19</v>
      </c>
      <c r="K379">
        <f>SUMPRODUCT(MOD(D379:G379,2))</f>
        <v>3</v>
      </c>
      <c r="L379">
        <f>4-K379</f>
        <v>1</v>
      </c>
      <c r="M379">
        <f>COUNTIF(D379:G379,"&gt;=5")</f>
        <v>2</v>
      </c>
      <c r="N379">
        <f>COUNTIF(D379:G379,"&lt;=4")</f>
        <v>2</v>
      </c>
      <c r="O379">
        <f>SUMPRODUCT(1/COUNTIF(D379:G379,D379:G379))</f>
        <v>4</v>
      </c>
      <c r="P379" t="str">
        <f>IF(O379=4,"24-Way (4 Distinct)",IF(O379=3,"12-Way (1 Pair)",IF(O379=2,"6-Way / 4-Way","Straight (Quad)"))))</f>
        <v>24-Way (4 Distinct)</v>
      </c>
      <c r="Q379">
        <f>SUMPRODUCT(COUNTIF(D380:G380,D379:G379))</f>
        <v>1</v>
      </c>
      <c r="R379">
        <f>AVERAGE(J379:J383)</f>
        <v>19</v>
      </c>
      <c r="S379">
        <f>AVERAGE(J379:J398)</f>
        <v>19</v>
      </c>
      <c r="T379">
        <f>R379-S379</f>
        <v>0</v>
      </c>
      <c r="U379" t="str">
        <f>IF(R379&gt;S379,"EXPANDING (HIGH BIAS)",IF(R379&lt;S379,"CONTRACTING (LOW BIAS)","NEUTRAL"))</f>
        <v>NEUTRAL</v>
      </c>
    </row>
    <row r="380">
      <c r="A380">
        <v>15582</v>
      </c>
      <c r="B380" t="str">
        <v>2026-07-17</v>
      </c>
      <c r="C380" t="str">
        <v>MORNING</v>
      </c>
      <c r="D380">
        <v>4</v>
      </c>
      <c r="E380">
        <v>8</v>
      </c>
      <c r="F380">
        <v>7</v>
      </c>
      <c r="G380">
        <v>1</v>
      </c>
      <c r="H380" t="str">
        <f>D380&amp;E380&amp;F380&amp;G380</f>
        <v>4871</v>
      </c>
      <c r="I380" t="str">
        <v>1478</v>
      </c>
      <c r="J380">
        <f>SUM(D380:G380)</f>
        <v>20</v>
      </c>
      <c r="K380">
        <f>SUMPRODUCT(MOD(D380:G380,2))</f>
        <v>2</v>
      </c>
      <c r="L380">
        <f>4-K380</f>
        <v>2</v>
      </c>
      <c r="M380">
        <f>COUNTIF(D380:G380,"&gt;=5")</f>
        <v>2</v>
      </c>
      <c r="N380">
        <f>COUNTIF(D380:G380,"&lt;=4")</f>
        <v>2</v>
      </c>
      <c r="O380">
        <f>SUMPRODUCT(1/COUNTIF(D380:G380,D380:G380))</f>
        <v>4</v>
      </c>
      <c r="P380" t="str">
        <f>IF(O380=4,"24-Way (4 Distinct)",IF(O380=3,"12-Way (1 Pair)",IF(O380=2,"6-Way / 4-Way","Straight (Quad)"))))</f>
        <v>24-Way (4 Distinct)</v>
      </c>
      <c r="Q380">
        <f>SUMPRODUCT(COUNTIF(D381:G381,D380:G380))</f>
        <v>2</v>
      </c>
      <c r="R380">
        <f>AVERAGE(J380:J384)</f>
        <v>20</v>
      </c>
      <c r="S380">
        <f>AVERAGE(J380:J399)</f>
        <v>20</v>
      </c>
      <c r="T380">
        <f>R380-S380</f>
        <v>0</v>
      </c>
      <c r="U380" t="str">
        <f>IF(R380&gt;S380,"EXPANDING (HIGH BIAS)",IF(R380&lt;S380,"CONTRACTING (LOW BIAS)","NEUTRAL"))</f>
        <v>NEUTRAL</v>
      </c>
    </row>
    <row r="381">
      <c r="A381">
        <v>15579</v>
      </c>
      <c r="B381" t="str">
        <v>2026-07-16</v>
      </c>
      <c r="C381" t="str">
        <v>MIDDAY</v>
      </c>
      <c r="D381">
        <v>3</v>
      </c>
      <c r="E381">
        <v>1</v>
      </c>
      <c r="F381">
        <v>6</v>
      </c>
      <c r="G381">
        <v>7</v>
      </c>
      <c r="H381" t="str">
        <f>D381&amp;E381&amp;F381&amp;G381</f>
        <v>3167</v>
      </c>
      <c r="I381" t="str">
        <v>1367</v>
      </c>
      <c r="J381">
        <f>SUM(D381:G381)</f>
        <v>17</v>
      </c>
      <c r="K381">
        <f>SUMPRODUCT(MOD(D381:G381,2))</f>
        <v>3</v>
      </c>
      <c r="L381">
        <f>4-K381</f>
        <v>1</v>
      </c>
      <c r="M381">
        <f>COUNTIF(D381:G381,"&gt;=5")</f>
        <v>2</v>
      </c>
      <c r="N381">
        <f>COUNTIF(D381:G381,"&lt;=4")</f>
        <v>2</v>
      </c>
      <c r="O381">
        <f>SUMPRODUCT(1/COUNTIF(D381:G381,D381:G381))</f>
        <v>4</v>
      </c>
      <c r="P381" t="str">
        <f>IF(O381=4,"24-Way (4 Distinct)",IF(O381=3,"12-Way (1 Pair)",IF(O381=2,"6-Way / 4-Way","Straight (Quad)"))))</f>
        <v>24-Way (4 Distinct)</v>
      </c>
      <c r="Q381">
        <f>SUMPRODUCT(COUNTIF(D382:G382,D381:G381))</f>
        <v>0</v>
      </c>
      <c r="R381">
        <f>AVERAGE(J381:J385)</f>
        <v>17</v>
      </c>
      <c r="S381">
        <f>AVERAGE(J381:J400)</f>
        <v>17</v>
      </c>
      <c r="T381">
        <f>R381-S381</f>
        <v>0</v>
      </c>
      <c r="U381" t="str">
        <f>IF(R381&gt;S381,"EXPANDING (HIGH BIAS)",IF(R381&lt;S381,"CONTRACTING (LOW BIAS)","NEUTRAL"))</f>
        <v>NEUTRAL</v>
      </c>
    </row>
    <row r="382">
      <c r="A382">
        <v>15578</v>
      </c>
      <c r="B382" t="str">
        <v>2026-07-16</v>
      </c>
      <c r="C382" t="str">
        <v>MORNING</v>
      </c>
      <c r="D382">
        <v>5</v>
      </c>
      <c r="E382">
        <v>9</v>
      </c>
      <c r="F382">
        <v>9</v>
      </c>
      <c r="G382">
        <v>8</v>
      </c>
      <c r="H382" t="str">
        <f>D382&amp;E382&amp;F382&amp;G382</f>
        <v>5998</v>
      </c>
      <c r="I382" t="str">
        <v>5899</v>
      </c>
      <c r="J382">
        <f>SUM(D382:G382)</f>
        <v>31</v>
      </c>
      <c r="K382">
        <f>SUMPRODUCT(MOD(D382:G382,2))</f>
        <v>3</v>
      </c>
      <c r="L382">
        <f>4-K382</f>
        <v>1</v>
      </c>
      <c r="M382">
        <f>COUNTIF(D382:G382,"&gt;=5")</f>
        <v>4</v>
      </c>
      <c r="N382">
        <f>COUNTIF(D382:G382,"&lt;=4")</f>
        <v>0</v>
      </c>
      <c r="O382">
        <f>SUMPRODUCT(1/COUNTIF(D382:G382,D382:G382))</f>
        <v>3</v>
      </c>
      <c r="P382" t="str">
        <f>IF(O382=4,"24-Way (4 Distinct)",IF(O382=3,"12-Way (1 Pair)",IF(O382=2,"6-Way / 4-Way","Straight (Quad)"))))</f>
        <v>12-Way (1 Pair)</v>
      </c>
      <c r="Q382">
        <f>SUMPRODUCT(COUNTIF(D383:G383,D382:G382))</f>
        <v>3</v>
      </c>
      <c r="R382">
        <f>AVERAGE(J382:J386)</f>
        <v>31</v>
      </c>
      <c r="S382">
        <f>AVERAGE(J382:J401)</f>
        <v>31</v>
      </c>
      <c r="T382">
        <f>R382-S382</f>
        <v>0</v>
      </c>
      <c r="U382" t="str">
        <f>IF(R382&gt;S382,"EXPANDING (HIGH BIAS)",IF(R382&lt;S382,"CONTRACTING (LOW BIAS)","NEUTRAL"))</f>
        <v>NEUTRAL</v>
      </c>
    </row>
    <row r="383">
      <c r="A383">
        <v>15575</v>
      </c>
      <c r="B383" t="str">
        <v>2026-07-15</v>
      </c>
      <c r="C383" t="str">
        <v>MIDDAY</v>
      </c>
      <c r="D383">
        <v>7</v>
      </c>
      <c r="E383">
        <v>2</v>
      </c>
      <c r="F383">
        <v>9</v>
      </c>
      <c r="G383">
        <v>8</v>
      </c>
      <c r="H383" t="str">
        <f>D383&amp;E383&amp;F383&amp;G383</f>
        <v>7298</v>
      </c>
      <c r="I383" t="str">
        <v>2789</v>
      </c>
      <c r="J383">
        <f>SUM(D383:G383)</f>
        <v>26</v>
      </c>
      <c r="K383">
        <f>SUMPRODUCT(MOD(D383:G383,2))</f>
        <v>2</v>
      </c>
      <c r="L383">
        <f>4-K383</f>
        <v>2</v>
      </c>
      <c r="M383">
        <f>COUNTIF(D383:G383,"&gt;=5")</f>
        <v>3</v>
      </c>
      <c r="N383">
        <f>COUNTIF(D383:G383,"&lt;=4")</f>
        <v>1</v>
      </c>
      <c r="O383">
        <f>SUMPRODUCT(1/COUNTIF(D383:G383,D383:G383))</f>
        <v>4</v>
      </c>
      <c r="P383" t="str">
        <f>IF(O383=4,"24-Way (4 Distinct)",IF(O383=3,"12-Way (1 Pair)",IF(O383=2,"6-Way / 4-Way","Straight (Quad)"))))</f>
        <v>24-Way (4 Distinct)</v>
      </c>
      <c r="Q383">
        <f>SUMPRODUCT(COUNTIF(D384:G384,D383:G383))</f>
        <v>0</v>
      </c>
      <c r="R383">
        <f>AVERAGE(J383:J387)</f>
        <v>26</v>
      </c>
      <c r="S383">
        <f>AVERAGE(J383:J402)</f>
        <v>26</v>
      </c>
      <c r="T383">
        <f>R383-S383</f>
        <v>0</v>
      </c>
      <c r="U383" t="str">
        <f>IF(R383&gt;S383,"EXPANDING (HIGH BIAS)",IF(R383&lt;S383,"CONTRACTING (LOW BIAS)","NEUTRAL"))</f>
        <v>NEUTRAL</v>
      </c>
    </row>
    <row r="384">
      <c r="A384">
        <v>15574</v>
      </c>
      <c r="B384" t="str">
        <v>2026-07-15</v>
      </c>
      <c r="C384" t="str">
        <v>MORNING</v>
      </c>
      <c r="D384">
        <v>3</v>
      </c>
      <c r="E384">
        <v>6</v>
      </c>
      <c r="F384">
        <v>6</v>
      </c>
      <c r="G384">
        <v>4</v>
      </c>
      <c r="H384" t="str">
        <f>D384&amp;E384&amp;F384&amp;G384</f>
        <v>3664</v>
      </c>
      <c r="I384" t="str">
        <v>3466</v>
      </c>
      <c r="J384">
        <f>SUM(D384:G384)</f>
        <v>19</v>
      </c>
      <c r="K384">
        <f>SUMPRODUCT(MOD(D384:G384,2))</f>
        <v>1</v>
      </c>
      <c r="L384">
        <f>4-K384</f>
        <v>3</v>
      </c>
      <c r="M384">
        <f>COUNTIF(D384:G384,"&gt;=5")</f>
        <v>2</v>
      </c>
      <c r="N384">
        <f>COUNTIF(D384:G384,"&lt;=4")</f>
        <v>2</v>
      </c>
      <c r="O384">
        <f>SUMPRODUCT(1/COUNTIF(D384:G384,D384:G384))</f>
        <v>3</v>
      </c>
      <c r="P384" t="str">
        <f>IF(O384=4,"24-Way (4 Distinct)",IF(O384=3,"12-Way (1 Pair)",IF(O384=2,"6-Way / 4-Way","Straight (Quad)"))))</f>
        <v>12-Way (1 Pair)</v>
      </c>
      <c r="Q384">
        <f>SUMPRODUCT(COUNTIF(D385:G385,D384:G384))</f>
        <v>1</v>
      </c>
      <c r="R384">
        <f>AVERAGE(J384:J388)</f>
        <v>19</v>
      </c>
      <c r="S384">
        <f>AVERAGE(J384:J403)</f>
        <v>19</v>
      </c>
      <c r="T384">
        <f>R384-S384</f>
        <v>0</v>
      </c>
      <c r="U384" t="str">
        <f>IF(R384&gt;S384,"EXPANDING (HIGH BIAS)",IF(R384&lt;S384,"CONTRACTING (LOW BIAS)","NEUTRAL"))</f>
        <v>NEUTRAL</v>
      </c>
    </row>
    <row r="385">
      <c r="A385">
        <v>15571</v>
      </c>
      <c r="B385" t="str">
        <v>2026-07-14</v>
      </c>
      <c r="C385" t="str">
        <v>MIDDAY</v>
      </c>
      <c r="D385">
        <v>4</v>
      </c>
      <c r="E385">
        <v>1</v>
      </c>
      <c r="F385">
        <v>7</v>
      </c>
      <c r="G385">
        <v>4</v>
      </c>
      <c r="H385" t="str">
        <f>D385&amp;E385&amp;F385&amp;G385</f>
        <v>4174</v>
      </c>
      <c r="I385" t="str">
        <v>1447</v>
      </c>
      <c r="J385">
        <f>SUM(D385:G385)</f>
        <v>16</v>
      </c>
      <c r="K385">
        <f>SUMPRODUCT(MOD(D385:G385,2))</f>
        <v>2</v>
      </c>
      <c r="L385">
        <f>4-K385</f>
        <v>2</v>
      </c>
      <c r="M385">
        <f>COUNTIF(D385:G385,"&gt;=5")</f>
        <v>1</v>
      </c>
      <c r="N385">
        <f>COUNTIF(D385:G385,"&lt;=4")</f>
        <v>3</v>
      </c>
      <c r="O385">
        <f>SUMPRODUCT(1/COUNTIF(D385:G385,D385:G385))</f>
        <v>3</v>
      </c>
      <c r="P385" t="str">
        <f>IF(O385=4,"24-Way (4 Distinct)",IF(O385=3,"12-Way (1 Pair)",IF(O385=2,"6-Way / 4-Way","Straight (Quad)"))))</f>
        <v>12-Way (1 Pair)</v>
      </c>
      <c r="Q385">
        <f>SUMPRODUCT(COUNTIF(D386:G386,D385:G385))</f>
        <v>0</v>
      </c>
      <c r="R385">
        <f>AVERAGE(J385:J389)</f>
        <v>16</v>
      </c>
      <c r="S385">
        <f>AVERAGE(J385:J404)</f>
        <v>16</v>
      </c>
      <c r="T385">
        <f>R385-S385</f>
        <v>0</v>
      </c>
      <c r="U385" t="str">
        <f>IF(R385&gt;S385,"EXPANDING (HIGH BIAS)",IF(R385&lt;S385,"CONTRACTING (LOW BIAS)","NEUTRAL"))</f>
        <v>NEUTRAL</v>
      </c>
    </row>
    <row r="386">
      <c r="A386">
        <v>15570</v>
      </c>
      <c r="B386" t="str">
        <v>2026-07-14</v>
      </c>
      <c r="C386" t="str">
        <v>MORNING</v>
      </c>
      <c r="D386">
        <v>3</v>
      </c>
      <c r="E386">
        <v>8</v>
      </c>
      <c r="F386">
        <v>3</v>
      </c>
      <c r="G386">
        <v>3</v>
      </c>
      <c r="H386" t="str">
        <f>D386&amp;E386&amp;F386&amp;G386</f>
        <v>3833</v>
      </c>
      <c r="I386" t="str">
        <v>3338</v>
      </c>
      <c r="J386">
        <f>SUM(D386:G386)</f>
        <v>17</v>
      </c>
      <c r="K386">
        <f>SUMPRODUCT(MOD(D386:G386,2))</f>
        <v>3</v>
      </c>
      <c r="L386">
        <f>4-K386</f>
        <v>1</v>
      </c>
      <c r="M386">
        <f>COUNTIF(D386:G386,"&gt;=5")</f>
        <v>1</v>
      </c>
      <c r="N386">
        <f>COUNTIF(D386:G386,"&lt;=4")</f>
        <v>3</v>
      </c>
      <c r="O386">
        <f>SUMPRODUCT(1/COUNTIF(D386:G386,D386:G386))</f>
        <v>2</v>
      </c>
      <c r="P386" t="str">
        <f>IF(O386=4,"24-Way (4 Distinct)",IF(O386=3,"12-Way (1 Pair)",IF(O386=2,"6-Way / 4-Way","Straight (Quad)"))))</f>
        <v>4-Way (3-of-Kind)</v>
      </c>
      <c r="Q386">
        <f>SUMPRODUCT(COUNTIF(D387:G387,D386:G386))</f>
        <v>1</v>
      </c>
      <c r="R386">
        <f>AVERAGE(J386:J390)</f>
        <v>17</v>
      </c>
      <c r="S386">
        <f>AVERAGE(J386:J405)</f>
        <v>17</v>
      </c>
      <c r="T386">
        <f>R386-S386</f>
        <v>0</v>
      </c>
      <c r="U386" t="str">
        <f>IF(R386&gt;S386,"EXPANDING (HIGH BIAS)",IF(R386&lt;S386,"CONTRACTING (LOW BIAS)","NEUTRAL"))</f>
        <v>NEUTRAL</v>
      </c>
    </row>
    <row r="387">
      <c r="A387">
        <v>15567</v>
      </c>
      <c r="B387" t="str">
        <v>2026-07-13</v>
      </c>
      <c r="C387" t="str">
        <v>MIDDAY</v>
      </c>
      <c r="D387">
        <v>9</v>
      </c>
      <c r="E387">
        <v>8</v>
      </c>
      <c r="F387">
        <v>1</v>
      </c>
      <c r="G387">
        <v>0</v>
      </c>
      <c r="H387" t="str">
        <f>D387&amp;E387&amp;F387&amp;G387</f>
        <v>9810</v>
      </c>
      <c r="I387" t="str">
        <v>0189</v>
      </c>
      <c r="J387">
        <f>SUM(D387:G387)</f>
        <v>18</v>
      </c>
      <c r="K387">
        <f>SUMPRODUCT(MOD(D387:G387,2))</f>
        <v>2</v>
      </c>
      <c r="L387">
        <f>4-K387</f>
        <v>2</v>
      </c>
      <c r="M387">
        <f>COUNTIF(D387:G387,"&gt;=5")</f>
        <v>2</v>
      </c>
      <c r="N387">
        <f>COUNTIF(D387:G387,"&lt;=4")</f>
        <v>2</v>
      </c>
      <c r="O387">
        <f>SUMPRODUCT(1/COUNTIF(D387:G387,D387:G387))</f>
        <v>4</v>
      </c>
      <c r="P387" t="str">
        <f>IF(O387=4,"24-Way (4 Distinct)",IF(O387=3,"12-Way (1 Pair)",IF(O387=2,"6-Way / 4-Way","Straight (Quad)"))))</f>
        <v>24-Way (4 Distinct)</v>
      </c>
      <c r="Q387">
        <f>SUMPRODUCT(COUNTIF(D388:G388,D387:G387))</f>
        <v>2</v>
      </c>
      <c r="R387">
        <f>AVERAGE(J387:J391)</f>
        <v>18</v>
      </c>
      <c r="S387">
        <f>AVERAGE(J387:J406)</f>
        <v>18</v>
      </c>
      <c r="T387">
        <f>R387-S387</f>
        <v>0</v>
      </c>
      <c r="U387" t="str">
        <f>IF(R387&gt;S387,"EXPANDING (HIGH BIAS)",IF(R387&lt;S387,"CONTRACTING (LOW BIAS)","NEUTRAL"))</f>
        <v>NEUTRAL</v>
      </c>
    </row>
    <row r="388">
      <c r="A388">
        <v>15566</v>
      </c>
      <c r="B388" t="str">
        <v>2026-07-13</v>
      </c>
      <c r="C388" t="str">
        <v>MORNING</v>
      </c>
      <c r="D388">
        <v>7</v>
      </c>
      <c r="E388">
        <v>0</v>
      </c>
      <c r="F388">
        <v>9</v>
      </c>
      <c r="G388">
        <v>6</v>
      </c>
      <c r="H388" t="str">
        <f>D388&amp;E388&amp;F388&amp;G388</f>
        <v>7096</v>
      </c>
      <c r="I388" t="str">
        <v>0679</v>
      </c>
      <c r="J388">
        <f>SUM(D388:G388)</f>
        <v>22</v>
      </c>
      <c r="K388">
        <f>SUMPRODUCT(MOD(D388:G388,2))</f>
        <v>2</v>
      </c>
      <c r="L388">
        <f>4-K388</f>
        <v>2</v>
      </c>
      <c r="M388">
        <f>COUNTIF(D388:G388,"&gt;=5")</f>
        <v>3</v>
      </c>
      <c r="N388">
        <f>COUNTIF(D388:G388,"&lt;=4")</f>
        <v>1</v>
      </c>
      <c r="O388">
        <f>SUMPRODUCT(1/COUNTIF(D388:G388,D388:G388))</f>
        <v>4</v>
      </c>
      <c r="P388" t="str">
        <f>IF(O388=4,"24-Way (4 Distinct)",IF(O388=3,"12-Way (1 Pair)",IF(O388=2,"6-Way / 4-Way","Straight (Quad)"))))</f>
        <v>24-Way (4 Distinct)</v>
      </c>
      <c r="Q388">
        <f>SUMPRODUCT(COUNTIF(D389:G389,D388:G388))</f>
        <v>2</v>
      </c>
      <c r="R388">
        <f>AVERAGE(J388:J392)</f>
        <v>22</v>
      </c>
      <c r="S388">
        <f>AVERAGE(J388:J407)</f>
        <v>22</v>
      </c>
      <c r="T388">
        <f>R388-S388</f>
        <v>0</v>
      </c>
      <c r="U388" t="str">
        <f>IF(R388&gt;S388,"EXPANDING (HIGH BIAS)",IF(R388&lt;S388,"CONTRACTING (LOW BIAS)","NEUTRAL"))</f>
        <v>NEUTRAL</v>
      </c>
    </row>
    <row r="389">
      <c r="A389">
        <v>15561</v>
      </c>
      <c r="B389" t="str">
        <v>2026-07-11</v>
      </c>
      <c r="C389" t="str">
        <v>EVENING</v>
      </c>
      <c r="D389">
        <v>0</v>
      </c>
      <c r="E389">
        <v>4</v>
      </c>
      <c r="F389">
        <v>6</v>
      </c>
      <c r="G389">
        <v>2</v>
      </c>
      <c r="H389" t="str">
        <f>D389&amp;E389&amp;F389&amp;G389</f>
        <v>0462</v>
      </c>
      <c r="I389" t="str">
        <v>0246</v>
      </c>
      <c r="J389">
        <f>SUM(D389:G389)</f>
        <v>12</v>
      </c>
      <c r="K389">
        <f>SUMPRODUCT(MOD(D389:G389,2))</f>
        <v>0</v>
      </c>
      <c r="L389">
        <f>4-K389</f>
        <v>4</v>
      </c>
      <c r="M389">
        <f>COUNTIF(D389:G389,"&gt;=5")</f>
        <v>1</v>
      </c>
      <c r="N389">
        <f>COUNTIF(D389:G389,"&lt;=4")</f>
        <v>3</v>
      </c>
      <c r="O389">
        <f>SUMPRODUCT(1/COUNTIF(D389:G389,D389:G389))</f>
        <v>4</v>
      </c>
      <c r="P389" t="str">
        <f>IF(O389=4,"24-Way (4 Distinct)",IF(O389=3,"12-Way (1 Pair)",IF(O389=2,"6-Way / 4-Way","Straight (Quad)"))))</f>
        <v>24-Way (4 Distinct)</v>
      </c>
      <c r="Q389">
        <f>SUMPRODUCT(COUNTIF(D390:G390,D389:G389))</f>
        <v>1</v>
      </c>
      <c r="R389">
        <f>AVERAGE(J389:J393)</f>
        <v>12</v>
      </c>
      <c r="S389">
        <f>AVERAGE(J389:J408)</f>
        <v>12</v>
      </c>
      <c r="T389">
        <f>R389-S389</f>
        <v>0</v>
      </c>
      <c r="U389" t="str">
        <f>IF(R389&gt;S389,"EXPANDING (HIGH BIAS)",IF(R389&lt;S389,"CONTRACTING (LOW BIAS)","NEUTRAL"))</f>
        <v>NEUTRAL</v>
      </c>
    </row>
    <row r="390">
      <c r="A390">
        <v>15560</v>
      </c>
      <c r="B390" t="str">
        <v>2026-07-11</v>
      </c>
      <c r="C390" t="str">
        <v>AFTERNOON</v>
      </c>
      <c r="D390">
        <v>3</v>
      </c>
      <c r="E390">
        <v>0</v>
      </c>
      <c r="F390">
        <v>0</v>
      </c>
      <c r="G390">
        <v>0</v>
      </c>
      <c r="H390" t="str">
        <f>D390&amp;E390&amp;F390&amp;G390</f>
        <v>3000</v>
      </c>
      <c r="I390" t="str">
        <v>0003</v>
      </c>
      <c r="J390">
        <f>SUM(D390:G390)</f>
        <v>3</v>
      </c>
      <c r="K390">
        <f>SUMPRODUCT(MOD(D390:G390,2))</f>
        <v>1</v>
      </c>
      <c r="L390">
        <f>4-K390</f>
        <v>3</v>
      </c>
      <c r="M390">
        <f>COUNTIF(D390:G390,"&gt;=5")</f>
        <v>0</v>
      </c>
      <c r="N390">
        <f>COUNTIF(D390:G390,"&lt;=4")</f>
        <v>4</v>
      </c>
      <c r="O390">
        <f>SUMPRODUCT(1/COUNTIF(D390:G390,D390:G390))</f>
        <v>2</v>
      </c>
      <c r="P390" t="str">
        <f>IF(O390=4,"24-Way (4 Distinct)",IF(O390=3,"12-Way (1 Pair)",IF(O390=2,"6-Way / 4-Way","Straight (Quad)"))))</f>
        <v>4-Way (3-of-Kind)</v>
      </c>
      <c r="Q390">
        <f>SUMPRODUCT(COUNTIF(D391:G391,D390:G390))</f>
        <v>0</v>
      </c>
      <c r="R390">
        <f>AVERAGE(J390:J394)</f>
        <v>3</v>
      </c>
      <c r="S390">
        <f>AVERAGE(J390:J409)</f>
        <v>3</v>
      </c>
      <c r="T390">
        <f>R390-S390</f>
        <v>0</v>
      </c>
      <c r="U390" t="str">
        <f>IF(R390&gt;S390,"EXPANDING (HIGH BIAS)",IF(R390&lt;S390,"CONTRACTING (LOW BIAS)","NEUTRAL"))</f>
        <v>NEUTRAL</v>
      </c>
    </row>
    <row r="391">
      <c r="A391">
        <v>15559</v>
      </c>
      <c r="B391" t="str">
        <v>2026-07-11</v>
      </c>
      <c r="C391" t="str">
        <v>MIDDAY</v>
      </c>
      <c r="D391">
        <v>5</v>
      </c>
      <c r="E391">
        <v>9</v>
      </c>
      <c r="F391">
        <v>6</v>
      </c>
      <c r="G391">
        <v>2</v>
      </c>
      <c r="H391" t="str">
        <f>D391&amp;E391&amp;F391&amp;G391</f>
        <v>5962</v>
      </c>
      <c r="I391" t="str">
        <v>2569</v>
      </c>
      <c r="J391">
        <f>SUM(D391:G391)</f>
        <v>22</v>
      </c>
      <c r="K391">
        <f>SUMPRODUCT(MOD(D391:G391,2))</f>
        <v>2</v>
      </c>
      <c r="L391">
        <f>4-K391</f>
        <v>2</v>
      </c>
      <c r="M391">
        <f>COUNTIF(D391:G391,"&gt;=5")</f>
        <v>3</v>
      </c>
      <c r="N391">
        <f>COUNTIF(D391:G391,"&lt;=4")</f>
        <v>1</v>
      </c>
      <c r="O391">
        <f>SUMPRODUCT(1/COUNTIF(D391:G391,D391:G391))</f>
        <v>4</v>
      </c>
      <c r="P391" t="str">
        <f>IF(O391=4,"24-Way (4 Distinct)",IF(O391=3,"12-Way (1 Pair)",IF(O391=2,"6-Way / 4-Way","Straight (Quad)"))))</f>
        <v>24-Way (4 Distinct)</v>
      </c>
      <c r="Q391">
        <f>SUMPRODUCT(COUNTIF(D392:G392,D391:G391))</f>
        <v>2</v>
      </c>
      <c r="R391">
        <f>AVERAGE(J391:J395)</f>
        <v>22</v>
      </c>
      <c r="S391">
        <f>AVERAGE(J391:J410)</f>
        <v>22</v>
      </c>
      <c r="T391">
        <f>R391-S391</f>
        <v>0</v>
      </c>
      <c r="U391" t="str">
        <f>IF(R391&gt;S391,"EXPANDING (HIGH BIAS)",IF(R391&lt;S391,"CONTRACTING (LOW BIAS)","NEUTRAL"))</f>
        <v>NEUTRAL</v>
      </c>
    </row>
    <row r="392">
      <c r="A392">
        <v>15558</v>
      </c>
      <c r="B392" t="str">
        <v>2026-07-11</v>
      </c>
      <c r="C392" t="str">
        <v>MORNING</v>
      </c>
      <c r="D392">
        <v>2</v>
      </c>
      <c r="E392">
        <v>5</v>
      </c>
      <c r="F392">
        <v>2</v>
      </c>
      <c r="G392">
        <v>8</v>
      </c>
      <c r="H392" t="str">
        <f>D392&amp;E392&amp;F392&amp;G392</f>
        <v>2528</v>
      </c>
      <c r="I392" t="str">
        <v>2258</v>
      </c>
      <c r="J392">
        <f>SUM(D392:G392)</f>
        <v>17</v>
      </c>
      <c r="K392">
        <f>SUMPRODUCT(MOD(D392:G392,2))</f>
        <v>1</v>
      </c>
      <c r="L392">
        <f>4-K392</f>
        <v>3</v>
      </c>
      <c r="M392">
        <f>COUNTIF(D392:G392,"&gt;=5")</f>
        <v>2</v>
      </c>
      <c r="N392">
        <f>COUNTIF(D392:G392,"&lt;=4")</f>
        <v>2</v>
      </c>
      <c r="O392">
        <f>SUMPRODUCT(1/COUNTIF(D392:G392,D392:G392))</f>
        <v>3</v>
      </c>
      <c r="P392" t="str">
        <f>IF(O392=4,"24-Way (4 Distinct)",IF(O392=3,"12-Way (1 Pair)",IF(O392=2,"6-Way / 4-Way","Straight (Quad)"))))</f>
        <v>12-Way (1 Pair)</v>
      </c>
      <c r="Q392">
        <f>SUMPRODUCT(COUNTIF(D393:G393,D392:G392))</f>
        <v>0</v>
      </c>
      <c r="R392">
        <f>AVERAGE(J392:J396)</f>
        <v>17</v>
      </c>
      <c r="S392">
        <f>AVERAGE(J392:J411)</f>
        <v>17</v>
      </c>
      <c r="T392">
        <f>R392-S392</f>
        <v>0</v>
      </c>
      <c r="U392" t="str">
        <f>IF(R392&gt;S392,"EXPANDING (HIGH BIAS)",IF(R392&lt;S392,"CONTRACTING (LOW BIAS)","NEUTRAL"))</f>
        <v>NEUTRAL</v>
      </c>
    </row>
    <row r="393">
      <c r="A393">
        <v>15557</v>
      </c>
      <c r="B393" t="str">
        <v>2026-07-10</v>
      </c>
      <c r="C393" t="str">
        <v>EVENING</v>
      </c>
      <c r="D393">
        <v>1</v>
      </c>
      <c r="E393">
        <v>7</v>
      </c>
      <c r="F393">
        <v>3</v>
      </c>
      <c r="G393">
        <v>3</v>
      </c>
      <c r="H393" t="str">
        <f>D393&amp;E393&amp;F393&amp;G393</f>
        <v>1733</v>
      </c>
      <c r="I393" t="str">
        <v>1337</v>
      </c>
      <c r="J393">
        <f>SUM(D393:G393)</f>
        <v>14</v>
      </c>
      <c r="K393">
        <f>SUMPRODUCT(MOD(D393:G393,2))</f>
        <v>4</v>
      </c>
      <c r="L393">
        <f>4-K393</f>
        <v>0</v>
      </c>
      <c r="M393">
        <f>COUNTIF(D393:G393,"&gt;=5")</f>
        <v>1</v>
      </c>
      <c r="N393">
        <f>COUNTIF(D393:G393,"&lt;=4")</f>
        <v>3</v>
      </c>
      <c r="O393">
        <f>SUMPRODUCT(1/COUNTIF(D393:G393,D393:G393))</f>
        <v>3</v>
      </c>
      <c r="P393" t="str">
        <f>IF(O393=4,"24-Way (4 Distinct)",IF(O393=3,"12-Way (1 Pair)",IF(O393=2,"6-Way / 4-Way","Straight (Quad)"))))</f>
        <v>12-Way (1 Pair)</v>
      </c>
      <c r="Q393">
        <f>SUMPRODUCT(COUNTIF(D394:G394,D393:G393))</f>
        <v>2</v>
      </c>
      <c r="R393">
        <f>AVERAGE(J393:J397)</f>
        <v>14</v>
      </c>
      <c r="S393">
        <f>AVERAGE(J393:J412)</f>
        <v>14</v>
      </c>
      <c r="T393">
        <f>R393-S393</f>
        <v>0</v>
      </c>
      <c r="U393" t="str">
        <f>IF(R393&gt;S393,"EXPANDING (HIGH BIAS)",IF(R393&lt;S393,"CONTRACTING (LOW BIAS)","NEUTRAL"))</f>
        <v>NEUTRAL</v>
      </c>
    </row>
    <row r="394">
      <c r="A394">
        <v>15556</v>
      </c>
      <c r="B394" t="str">
        <v>2026-07-10</v>
      </c>
      <c r="C394" t="str">
        <v>AFTERNOON</v>
      </c>
      <c r="D394">
        <v>0</v>
      </c>
      <c r="E394">
        <v>3</v>
      </c>
      <c r="F394">
        <v>3</v>
      </c>
      <c r="G394">
        <v>6</v>
      </c>
      <c r="H394" t="str">
        <f>D394&amp;E394&amp;F394&amp;G394</f>
        <v>0336</v>
      </c>
      <c r="I394" t="str">
        <v>0336</v>
      </c>
      <c r="J394">
        <f>SUM(D394:G394)</f>
        <v>12</v>
      </c>
      <c r="K394">
        <f>SUMPRODUCT(MOD(D394:G394,2))</f>
        <v>2</v>
      </c>
      <c r="L394">
        <f>4-K394</f>
        <v>2</v>
      </c>
      <c r="M394">
        <f>COUNTIF(D394:G394,"&gt;=5")</f>
        <v>1</v>
      </c>
      <c r="N394">
        <f>COUNTIF(D394:G394,"&lt;=4")</f>
        <v>3</v>
      </c>
      <c r="O394">
        <f>SUMPRODUCT(1/COUNTIF(D394:G394,D394:G394))</f>
        <v>3</v>
      </c>
      <c r="P394" t="str">
        <f>IF(O394=4,"24-Way (4 Distinct)",IF(O394=3,"12-Way (1 Pair)",IF(O394=2,"6-Way / 4-Way","Straight (Quad)"))))</f>
        <v>12-Way (1 Pair)</v>
      </c>
      <c r="Q394">
        <f>SUMPRODUCT(COUNTIF(D395:G395,D394:G394))</f>
        <v>0</v>
      </c>
      <c r="R394">
        <f>AVERAGE(J394:J398)</f>
        <v>12</v>
      </c>
      <c r="S394">
        <f>AVERAGE(J394:J413)</f>
        <v>12</v>
      </c>
      <c r="T394">
        <f>R394-S394</f>
        <v>0</v>
      </c>
      <c r="U394" t="str">
        <f>IF(R394&gt;S394,"EXPANDING (HIGH BIAS)",IF(R394&lt;S394,"CONTRACTING (LOW BIAS)","NEUTRAL"))</f>
        <v>NEUTRAL</v>
      </c>
    </row>
    <row r="395">
      <c r="A395">
        <v>15555</v>
      </c>
      <c r="B395" t="str">
        <v>2026-07-10</v>
      </c>
      <c r="C395" t="str">
        <v>MIDDAY</v>
      </c>
      <c r="D395">
        <v>1</v>
      </c>
      <c r="E395">
        <v>7</v>
      </c>
      <c r="F395">
        <v>5</v>
      </c>
      <c r="G395">
        <v>4</v>
      </c>
      <c r="H395" t="str">
        <f>D395&amp;E395&amp;F395&amp;G395</f>
        <v>1754</v>
      </c>
      <c r="I395" t="str">
        <v>1457</v>
      </c>
      <c r="J395">
        <f>SUM(D395:G395)</f>
        <v>17</v>
      </c>
      <c r="K395">
        <f>SUMPRODUCT(MOD(D395:G395,2))</f>
        <v>3</v>
      </c>
      <c r="L395">
        <f>4-K395</f>
        <v>1</v>
      </c>
      <c r="M395">
        <f>COUNTIF(D395:G395,"&gt;=5")</f>
        <v>2</v>
      </c>
      <c r="N395">
        <f>COUNTIF(D395:G395,"&lt;=4")</f>
        <v>2</v>
      </c>
      <c r="O395">
        <f>SUMPRODUCT(1/COUNTIF(D395:G395,D395:G395))</f>
        <v>4</v>
      </c>
      <c r="P395" t="str">
        <f>IF(O395=4,"24-Way (4 Distinct)",IF(O395=3,"12-Way (1 Pair)",IF(O395=2,"6-Way / 4-Way","Straight (Quad)"))))</f>
        <v>24-Way (4 Distinct)</v>
      </c>
      <c r="Q395">
        <f>SUMPRODUCT(COUNTIF(D396:G396,D395:G395))</f>
        <v>1</v>
      </c>
      <c r="R395">
        <f>AVERAGE(J395:J399)</f>
        <v>17</v>
      </c>
      <c r="S395">
        <f>AVERAGE(J395:J414)</f>
        <v>17</v>
      </c>
      <c r="T395">
        <f>R395-S395</f>
        <v>0</v>
      </c>
      <c r="U395" t="str">
        <f>IF(R395&gt;S395,"EXPANDING (HIGH BIAS)",IF(R395&lt;S395,"CONTRACTING (LOW BIAS)","NEUTRAL"))</f>
        <v>NEUTRAL</v>
      </c>
    </row>
    <row r="396">
      <c r="A396">
        <v>15554</v>
      </c>
      <c r="B396" t="str">
        <v>2026-07-10</v>
      </c>
      <c r="C396" t="str">
        <v>MORNING</v>
      </c>
      <c r="D396">
        <v>1</v>
      </c>
      <c r="E396">
        <v>0</v>
      </c>
      <c r="F396">
        <v>6</v>
      </c>
      <c r="G396">
        <v>0</v>
      </c>
      <c r="H396" t="str">
        <f>D396&amp;E396&amp;F396&amp;G396</f>
        <v>1060</v>
      </c>
      <c r="I396" t="str">
        <v>0016</v>
      </c>
      <c r="J396">
        <f>SUM(D396:G396)</f>
        <v>7</v>
      </c>
      <c r="K396">
        <f>SUMPRODUCT(MOD(D396:G396,2))</f>
        <v>1</v>
      </c>
      <c r="L396">
        <f>4-K396</f>
        <v>3</v>
      </c>
      <c r="M396">
        <f>COUNTIF(D396:G396,"&gt;=5")</f>
        <v>1</v>
      </c>
      <c r="N396">
        <f>COUNTIF(D396:G396,"&lt;=4")</f>
        <v>3</v>
      </c>
      <c r="O396">
        <f>SUMPRODUCT(1/COUNTIF(D396:G396,D396:G396))</f>
        <v>3</v>
      </c>
      <c r="P396" t="str">
        <f>IF(O396=4,"24-Way (4 Distinct)",IF(O396=3,"12-Way (1 Pair)",IF(O396=2,"6-Way / 4-Way","Straight (Quad)"))))</f>
        <v>12-Way (1 Pair)</v>
      </c>
      <c r="Q396">
        <f>SUMPRODUCT(COUNTIF(D397:G397,D396:G396))</f>
        <v>2</v>
      </c>
      <c r="R396">
        <f>AVERAGE(J396:J400)</f>
        <v>7</v>
      </c>
      <c r="S396">
        <f>AVERAGE(J396:J415)</f>
        <v>7</v>
      </c>
      <c r="T396">
        <f>R396-S396</f>
        <v>0</v>
      </c>
      <c r="U396" t="str">
        <f>IF(R396&gt;S396,"EXPANDING (HIGH BIAS)",IF(R396&lt;S396,"CONTRACTING (LOW BIAS)","NEUTRAL"))</f>
        <v>NEUTRAL</v>
      </c>
    </row>
    <row r="397">
      <c r="A397">
        <v>15553</v>
      </c>
      <c r="B397" t="str">
        <v>2026-07-09</v>
      </c>
      <c r="C397" t="str">
        <v>EVENING</v>
      </c>
      <c r="D397">
        <v>2</v>
      </c>
      <c r="E397">
        <v>0</v>
      </c>
      <c r="F397">
        <v>4</v>
      </c>
      <c r="G397">
        <v>2</v>
      </c>
      <c r="H397" t="str">
        <f>D397&amp;E397&amp;F397&amp;G397</f>
        <v>2042</v>
      </c>
      <c r="I397" t="str">
        <v>0224</v>
      </c>
      <c r="J397">
        <f>SUM(D397:G397)</f>
        <v>8</v>
      </c>
      <c r="K397">
        <f>SUMPRODUCT(MOD(D397:G397,2))</f>
        <v>0</v>
      </c>
      <c r="L397">
        <f>4-K397</f>
        <v>4</v>
      </c>
      <c r="M397">
        <f>COUNTIF(D397:G397,"&gt;=5")</f>
        <v>0</v>
      </c>
      <c r="N397">
        <f>COUNTIF(D397:G397,"&lt;=4")</f>
        <v>4</v>
      </c>
      <c r="O397">
        <f>SUMPRODUCT(1/COUNTIF(D397:G397,D397:G397))</f>
        <v>3</v>
      </c>
      <c r="P397" t="str">
        <f>IF(O397=4,"24-Way (4 Distinct)",IF(O397=3,"12-Way (1 Pair)",IF(O397=2,"6-Way / 4-Way","Straight (Quad)"))))</f>
        <v>12-Way (1 Pair)</v>
      </c>
      <c r="Q397">
        <f>SUMPRODUCT(COUNTIF(D398:G398,D397:G397))</f>
        <v>1</v>
      </c>
      <c r="R397">
        <f>AVERAGE(J397:J401)</f>
        <v>8</v>
      </c>
      <c r="S397">
        <f>AVERAGE(J397:J416)</f>
        <v>8</v>
      </c>
      <c r="T397">
        <f>R397-S397</f>
        <v>0</v>
      </c>
      <c r="U397" t="str">
        <f>IF(R397&gt;S397,"EXPANDING (HIGH BIAS)",IF(R397&lt;S397,"CONTRACTING (LOW BIAS)","NEUTRAL"))</f>
        <v>NEUTRAL</v>
      </c>
    </row>
    <row r="398">
      <c r="A398">
        <v>15552</v>
      </c>
      <c r="B398" t="str">
        <v>2026-07-09</v>
      </c>
      <c r="C398" t="str">
        <v>AFTERNOON</v>
      </c>
      <c r="D398">
        <v>8</v>
      </c>
      <c r="E398">
        <v>4</v>
      </c>
      <c r="F398">
        <v>9</v>
      </c>
      <c r="G398">
        <v>8</v>
      </c>
      <c r="H398" t="str">
        <f>D398&amp;E398&amp;F398&amp;G398</f>
        <v>8498</v>
      </c>
      <c r="I398" t="str">
        <v>4889</v>
      </c>
      <c r="J398">
        <f>SUM(D398:G398)</f>
        <v>29</v>
      </c>
      <c r="K398">
        <f>SUMPRODUCT(MOD(D398:G398,2))</f>
        <v>1</v>
      </c>
      <c r="L398">
        <f>4-K398</f>
        <v>3</v>
      </c>
      <c r="M398">
        <f>COUNTIF(D398:G398,"&gt;=5")</f>
        <v>3</v>
      </c>
      <c r="N398">
        <f>COUNTIF(D398:G398,"&lt;=4")</f>
        <v>1</v>
      </c>
      <c r="O398">
        <f>SUMPRODUCT(1/COUNTIF(D398:G398,D398:G398))</f>
        <v>3</v>
      </c>
      <c r="P398" t="str">
        <f>IF(O398=4,"24-Way (4 Distinct)",IF(O398=3,"12-Way (1 Pair)",IF(O398=2,"6-Way / 4-Way","Straight (Quad)"))))</f>
        <v>12-Way (1 Pair)</v>
      </c>
      <c r="Q398">
        <f>SUMPRODUCT(COUNTIF(D399:G399,D398:G398))</f>
        <v>2</v>
      </c>
      <c r="R398">
        <f>AVERAGE(J398:J402)</f>
        <v>29</v>
      </c>
      <c r="S398">
        <f>AVERAGE(J398:J417)</f>
        <v>29</v>
      </c>
      <c r="T398">
        <f>R398-S398</f>
        <v>0</v>
      </c>
      <c r="U398" t="str">
        <f>IF(R398&gt;S398,"EXPANDING (HIGH BIAS)",IF(R398&lt;S398,"CONTRACTING (LOW BIAS)","NEUTRAL"))</f>
        <v>NEUTRAL</v>
      </c>
    </row>
    <row r="399">
      <c r="A399">
        <v>15551</v>
      </c>
      <c r="B399" t="str">
        <v>2026-07-09</v>
      </c>
      <c r="C399" t="str">
        <v>MIDDAY</v>
      </c>
      <c r="D399">
        <v>3</v>
      </c>
      <c r="E399">
        <v>1</v>
      </c>
      <c r="F399">
        <v>6</v>
      </c>
      <c r="G399">
        <v>8</v>
      </c>
      <c r="H399" t="str">
        <f>D399&amp;E399&amp;F399&amp;G399</f>
        <v>3168</v>
      </c>
      <c r="I399" t="str">
        <v>1368</v>
      </c>
      <c r="J399">
        <f>SUM(D399:G399)</f>
        <v>18</v>
      </c>
      <c r="K399">
        <f>SUMPRODUCT(MOD(D399:G399,2))</f>
        <v>2</v>
      </c>
      <c r="L399">
        <f>4-K399</f>
        <v>2</v>
      </c>
      <c r="M399">
        <f>COUNTIF(D399:G399,"&gt;=5")</f>
        <v>2</v>
      </c>
      <c r="N399">
        <f>COUNTIF(D399:G399,"&lt;=4")</f>
        <v>2</v>
      </c>
      <c r="O399">
        <f>SUMPRODUCT(1/COUNTIF(D399:G399,D399:G399))</f>
        <v>4</v>
      </c>
      <c r="P399" t="str">
        <f>IF(O399=4,"24-Way (4 Distinct)",IF(O399=3,"12-Way (1 Pair)",IF(O399=2,"6-Way / 4-Way","Straight (Quad)"))))</f>
        <v>24-Way (4 Distinct)</v>
      </c>
      <c r="Q399">
        <f>SUMPRODUCT(COUNTIF(D400:G400,D399:G399))</f>
        <v>2</v>
      </c>
      <c r="R399">
        <f>AVERAGE(J399:J403)</f>
        <v>18</v>
      </c>
      <c r="S399">
        <f>AVERAGE(J399:J418)</f>
        <v>18</v>
      </c>
      <c r="T399">
        <f>R399-S399</f>
        <v>0</v>
      </c>
      <c r="U399" t="str">
        <f>IF(R399&gt;S399,"EXPANDING (HIGH BIAS)",IF(R399&lt;S399,"CONTRACTING (LOW BIAS)","NEUTRAL"))</f>
        <v>NEUTRAL</v>
      </c>
    </row>
    <row r="400">
      <c r="A400">
        <v>15550</v>
      </c>
      <c r="B400" t="str">
        <v>2026-07-09</v>
      </c>
      <c r="C400" t="str">
        <v>MORNING</v>
      </c>
      <c r="D400">
        <v>5</v>
      </c>
      <c r="E400">
        <v>7</v>
      </c>
      <c r="F400">
        <v>6</v>
      </c>
      <c r="G400">
        <v>8</v>
      </c>
      <c r="H400" t="str">
        <f>D400&amp;E400&amp;F400&amp;G400</f>
        <v>5768</v>
      </c>
      <c r="I400" t="str">
        <v>5678</v>
      </c>
      <c r="J400">
        <f>SUM(D400:G400)</f>
        <v>26</v>
      </c>
      <c r="K400">
        <f>SUMPRODUCT(MOD(D400:G400,2))</f>
        <v>2</v>
      </c>
      <c r="L400">
        <f>4-K400</f>
        <v>2</v>
      </c>
      <c r="M400">
        <f>COUNTIF(D400:G400,"&gt;=5")</f>
        <v>4</v>
      </c>
      <c r="N400">
        <f>COUNTIF(D400:G400,"&lt;=4")</f>
        <v>0</v>
      </c>
      <c r="O400">
        <f>SUMPRODUCT(1/COUNTIF(D400:G400,D400:G400))</f>
        <v>4</v>
      </c>
      <c r="P400" t="str">
        <f>IF(O400=4,"24-Way (4 Distinct)",IF(O400=3,"12-Way (1 Pair)",IF(O400=2,"6-Way / 4-Way","Straight (Quad)"))))</f>
        <v>24-Way (4 Distinct)</v>
      </c>
      <c r="Q400">
        <f>SUMPRODUCT(COUNTIF(D401:G401,D400:G400))</f>
        <v>2</v>
      </c>
      <c r="R400">
        <f>AVERAGE(J400:J404)</f>
        <v>26</v>
      </c>
      <c r="S400">
        <f>AVERAGE(J400:J419)</f>
        <v>26</v>
      </c>
      <c r="T400">
        <f>R400-S400</f>
        <v>0</v>
      </c>
      <c r="U400" t="str">
        <f>IF(R400&gt;S400,"EXPANDING (HIGH BIAS)",IF(R400&lt;S400,"CONTRACTING (LOW BIAS)","NEUTRAL"))</f>
        <v>NEUTRAL</v>
      </c>
    </row>
    <row r="401">
      <c r="A401">
        <v>15549</v>
      </c>
      <c r="B401" t="str">
        <v>2026-07-08</v>
      </c>
      <c r="C401" t="str">
        <v>EVENING</v>
      </c>
      <c r="D401">
        <v>4</v>
      </c>
      <c r="E401">
        <v>5</v>
      </c>
      <c r="F401">
        <v>8</v>
      </c>
      <c r="G401">
        <v>3</v>
      </c>
      <c r="H401" t="str">
        <f>D401&amp;E401&amp;F401&amp;G401</f>
        <v>4583</v>
      </c>
      <c r="I401" t="str">
        <v>3458</v>
      </c>
      <c r="J401">
        <f>SUM(D401:G401)</f>
        <v>20</v>
      </c>
      <c r="K401">
        <f>SUMPRODUCT(MOD(D401:G401,2))</f>
        <v>2</v>
      </c>
      <c r="L401">
        <f>4-K401</f>
        <v>2</v>
      </c>
      <c r="M401">
        <f>COUNTIF(D401:G401,"&gt;=5")</f>
        <v>2</v>
      </c>
      <c r="N401">
        <f>COUNTIF(D401:G401,"&lt;=4")</f>
        <v>2</v>
      </c>
      <c r="O401">
        <f>SUMPRODUCT(1/COUNTIF(D401:G401,D401:G401))</f>
        <v>4</v>
      </c>
      <c r="P401" t="str">
        <f>IF(O401=4,"24-Way (4 Distinct)",IF(O401=3,"12-Way (1 Pair)",IF(O401=2,"6-Way / 4-Way","Straight (Quad)"))))</f>
        <v>24-Way (4 Distinct)</v>
      </c>
      <c r="Q401">
        <f>SUMPRODUCT(COUNTIF(D402:G402,D401:G401))</f>
        <v>2</v>
      </c>
      <c r="R401">
        <f>AVERAGE(J401:J405)</f>
        <v>20</v>
      </c>
      <c r="S401">
        <f>AVERAGE(J401:J420)</f>
        <v>20</v>
      </c>
      <c r="T401">
        <f>R401-S401</f>
        <v>0</v>
      </c>
      <c r="U401" t="str">
        <f>IF(R401&gt;S401,"EXPANDING (HIGH BIAS)",IF(R401&lt;S401,"CONTRACTING (LOW BIAS)","NEUTRAL"))</f>
        <v>NEUTRAL</v>
      </c>
    </row>
    <row r="402">
      <c r="A402">
        <v>15548</v>
      </c>
      <c r="B402" t="str">
        <v>2026-07-08</v>
      </c>
      <c r="C402" t="str">
        <v>AFTERNOON</v>
      </c>
      <c r="D402">
        <v>0</v>
      </c>
      <c r="E402">
        <v>5</v>
      </c>
      <c r="F402">
        <v>7</v>
      </c>
      <c r="G402">
        <v>3</v>
      </c>
      <c r="H402" t="str">
        <f>D402&amp;E402&amp;F402&amp;G402</f>
        <v>0573</v>
      </c>
      <c r="I402" t="str">
        <v>0357</v>
      </c>
      <c r="J402">
        <f>SUM(D402:G402)</f>
        <v>15</v>
      </c>
      <c r="K402">
        <f>SUMPRODUCT(MOD(D402:G402,2))</f>
        <v>3</v>
      </c>
      <c r="L402">
        <f>4-K402</f>
        <v>1</v>
      </c>
      <c r="M402">
        <f>COUNTIF(D402:G402,"&gt;=5")</f>
        <v>2</v>
      </c>
      <c r="N402">
        <f>COUNTIF(D402:G402,"&lt;=4")</f>
        <v>2</v>
      </c>
      <c r="O402">
        <f>SUMPRODUCT(1/COUNTIF(D402:G402,D402:G402))</f>
        <v>4</v>
      </c>
      <c r="P402" t="str">
        <f>IF(O402=4,"24-Way (4 Distinct)",IF(O402=3,"12-Way (1 Pair)",IF(O402=2,"6-Way / 4-Way","Straight (Quad)"))))</f>
        <v>24-Way (4 Distinct)</v>
      </c>
      <c r="Q402">
        <f>SUMPRODUCT(COUNTIF(D403:G403,D402:G402))</f>
        <v>1</v>
      </c>
      <c r="R402">
        <f>AVERAGE(J402:J406)</f>
        <v>15</v>
      </c>
      <c r="S402">
        <f>AVERAGE(J402:J421)</f>
        <v>15</v>
      </c>
      <c r="T402">
        <f>R402-S402</f>
        <v>0</v>
      </c>
      <c r="U402" t="str">
        <f>IF(R402&gt;S402,"EXPANDING (HIGH BIAS)",IF(R402&lt;S402,"CONTRACTING (LOW BIAS)","NEUTRAL"))</f>
        <v>NEUTRAL</v>
      </c>
    </row>
    <row r="403">
      <c r="A403">
        <v>15547</v>
      </c>
      <c r="B403" t="str">
        <v>2026-07-08</v>
      </c>
      <c r="C403" t="str">
        <v>MIDDAY</v>
      </c>
      <c r="D403">
        <v>4</v>
      </c>
      <c r="E403">
        <v>8</v>
      </c>
      <c r="F403">
        <v>5</v>
      </c>
      <c r="G403">
        <v>6</v>
      </c>
      <c r="H403" t="str">
        <f>D403&amp;E403&amp;F403&amp;G403</f>
        <v>4856</v>
      </c>
      <c r="I403" t="str">
        <v>4568</v>
      </c>
      <c r="J403">
        <f>SUM(D403:G403)</f>
        <v>23</v>
      </c>
      <c r="K403">
        <f>SUMPRODUCT(MOD(D403:G403,2))</f>
        <v>1</v>
      </c>
      <c r="L403">
        <f>4-K403</f>
        <v>3</v>
      </c>
      <c r="M403">
        <f>COUNTIF(D403:G403,"&gt;=5")</f>
        <v>3</v>
      </c>
      <c r="N403">
        <f>COUNTIF(D403:G403,"&lt;=4")</f>
        <v>1</v>
      </c>
      <c r="O403">
        <f>SUMPRODUCT(1/COUNTIF(D403:G403,D403:G403))</f>
        <v>4</v>
      </c>
      <c r="P403" t="str">
        <f>IF(O403=4,"24-Way (4 Distinct)",IF(O403=3,"12-Way (1 Pair)",IF(O403=2,"6-Way / 4-Way","Straight (Quad)"))))</f>
        <v>24-Way (4 Distinct)</v>
      </c>
      <c r="Q403">
        <f>SUMPRODUCT(COUNTIF(D404:G404,D403:G403))</f>
        <v>2</v>
      </c>
      <c r="R403">
        <f>AVERAGE(J403:J407)</f>
        <v>23</v>
      </c>
      <c r="S403">
        <f>AVERAGE(J403:J422)</f>
        <v>23</v>
      </c>
      <c r="T403">
        <f>R403-S403</f>
        <v>0</v>
      </c>
      <c r="U403" t="str">
        <f>IF(R403&gt;S403,"EXPANDING (HIGH BIAS)",IF(R403&lt;S403,"CONTRACTING (LOW BIAS)","NEUTRAL"))</f>
        <v>NEUTRAL</v>
      </c>
    </row>
    <row r="404">
      <c r="A404">
        <v>15546</v>
      </c>
      <c r="B404" t="str">
        <v>2026-07-08</v>
      </c>
      <c r="C404" t="str">
        <v>MORNING</v>
      </c>
      <c r="D404">
        <v>3</v>
      </c>
      <c r="E404">
        <v>8</v>
      </c>
      <c r="F404">
        <v>2</v>
      </c>
      <c r="G404">
        <v>6</v>
      </c>
      <c r="H404" t="str">
        <f>D404&amp;E404&amp;F404&amp;G404</f>
        <v>3826</v>
      </c>
      <c r="I404" t="str">
        <v>2368</v>
      </c>
      <c r="J404">
        <f>SUM(D404:G404)</f>
        <v>19</v>
      </c>
      <c r="K404">
        <f>SUMPRODUCT(MOD(D404:G404,2))</f>
        <v>1</v>
      </c>
      <c r="L404">
        <f>4-K404</f>
        <v>3</v>
      </c>
      <c r="M404">
        <f>COUNTIF(D404:G404,"&gt;=5")</f>
        <v>2</v>
      </c>
      <c r="N404">
        <f>COUNTIF(D404:G404,"&lt;=4")</f>
        <v>2</v>
      </c>
      <c r="O404">
        <f>SUMPRODUCT(1/COUNTIF(D404:G404,D404:G404))</f>
        <v>4</v>
      </c>
      <c r="P404" t="str">
        <f>IF(O404=4,"24-Way (4 Distinct)",IF(O404=3,"12-Way (1 Pair)",IF(O404=2,"6-Way / 4-Way","Straight (Quad)"))))</f>
        <v>24-Way (4 Distinct)</v>
      </c>
      <c r="Q404">
        <f>SUMPRODUCT(COUNTIF(D405:G405,D404:G404))</f>
        <v>1</v>
      </c>
      <c r="R404">
        <f>AVERAGE(J404:J408)</f>
        <v>19</v>
      </c>
      <c r="S404">
        <f>AVERAGE(J404:J423)</f>
        <v>19</v>
      </c>
      <c r="T404">
        <f>R404-S404</f>
        <v>0</v>
      </c>
      <c r="U404" t="str">
        <f>IF(R404&gt;S404,"EXPANDING (HIGH BIAS)",IF(R404&lt;S404,"CONTRACTING (LOW BIAS)","NEUTRAL"))</f>
        <v>NEUTRAL</v>
      </c>
    </row>
    <row r="405">
      <c r="A405">
        <v>15545</v>
      </c>
      <c r="B405" t="str">
        <v>2026-07-07</v>
      </c>
      <c r="C405" t="str">
        <v>EVENING</v>
      </c>
      <c r="D405">
        <v>6</v>
      </c>
      <c r="E405">
        <v>9</v>
      </c>
      <c r="F405">
        <v>9</v>
      </c>
      <c r="G405">
        <v>9</v>
      </c>
      <c r="H405" t="str">
        <f>D405&amp;E405&amp;F405&amp;G405</f>
        <v>6999</v>
      </c>
      <c r="I405" t="str">
        <v>6999</v>
      </c>
      <c r="J405">
        <f>SUM(D405:G405)</f>
        <v>33</v>
      </c>
      <c r="K405">
        <f>SUMPRODUCT(MOD(D405:G405,2))</f>
        <v>3</v>
      </c>
      <c r="L405">
        <f>4-K405</f>
        <v>1</v>
      </c>
      <c r="M405">
        <f>COUNTIF(D405:G405,"&gt;=5")</f>
        <v>4</v>
      </c>
      <c r="N405">
        <f>COUNTIF(D405:G405,"&lt;=4")</f>
        <v>0</v>
      </c>
      <c r="O405">
        <f>SUMPRODUCT(1/COUNTIF(D405:G405,D405:G405))</f>
        <v>2</v>
      </c>
      <c r="P405" t="str">
        <f>IF(O405=4,"24-Way (4 Distinct)",IF(O405=3,"12-Way (1 Pair)",IF(O405=2,"6-Way / 4-Way","Straight (Quad)"))))</f>
        <v>4-Way (3-of-Kind)</v>
      </c>
      <c r="Q405">
        <f>SUMPRODUCT(COUNTIF(D406:G406,D405:G405))</f>
        <v>3</v>
      </c>
      <c r="R405">
        <f>AVERAGE(J405:J409)</f>
        <v>33</v>
      </c>
      <c r="S405">
        <f>AVERAGE(J405:J424)</f>
        <v>33</v>
      </c>
      <c r="T405">
        <f>R405-S405</f>
        <v>0</v>
      </c>
      <c r="U405" t="str">
        <f>IF(R405&gt;S405,"EXPANDING (HIGH BIAS)",IF(R405&lt;S405,"CONTRACTING (LOW BIAS)","NEUTRAL"))</f>
        <v>NEUTRAL</v>
      </c>
    </row>
    <row r="406">
      <c r="A406">
        <v>15544</v>
      </c>
      <c r="B406" t="str">
        <v>2026-07-07</v>
      </c>
      <c r="C406" t="str">
        <v>AFTERNOON</v>
      </c>
      <c r="D406">
        <v>2</v>
      </c>
      <c r="E406">
        <v>9</v>
      </c>
      <c r="F406">
        <v>1</v>
      </c>
      <c r="G406">
        <v>9</v>
      </c>
      <c r="H406" t="str">
        <f>D406&amp;E406&amp;F406&amp;G406</f>
        <v>2919</v>
      </c>
      <c r="I406" t="str">
        <v>1299</v>
      </c>
      <c r="J406">
        <f>SUM(D406:G406)</f>
        <v>21</v>
      </c>
      <c r="K406">
        <f>SUMPRODUCT(MOD(D406:G406,2))</f>
        <v>3</v>
      </c>
      <c r="L406">
        <f>4-K406</f>
        <v>1</v>
      </c>
      <c r="M406">
        <f>COUNTIF(D406:G406,"&gt;=5")</f>
        <v>2</v>
      </c>
      <c r="N406">
        <f>COUNTIF(D406:G406,"&lt;=4")</f>
        <v>2</v>
      </c>
      <c r="O406">
        <f>SUMPRODUCT(1/COUNTIF(D406:G406,D406:G406))</f>
        <v>3</v>
      </c>
      <c r="P406" t="str">
        <f>IF(O406=4,"24-Way (4 Distinct)",IF(O406=3,"12-Way (1 Pair)",IF(O406=2,"6-Way / 4-Way","Straight (Quad)"))))</f>
        <v>12-Way (1 Pair)</v>
      </c>
      <c r="Q406">
        <f>SUMPRODUCT(COUNTIF(D407:G407,D406:G406))</f>
        <v>3</v>
      </c>
      <c r="R406">
        <f>AVERAGE(J406:J410)</f>
        <v>21</v>
      </c>
      <c r="S406">
        <f>AVERAGE(J406:J425)</f>
        <v>21</v>
      </c>
      <c r="T406">
        <f>R406-S406</f>
        <v>0</v>
      </c>
      <c r="U406" t="str">
        <f>IF(R406&gt;S406,"EXPANDING (HIGH BIAS)",IF(R406&lt;S406,"CONTRACTING (LOW BIAS)","NEUTRAL"))</f>
        <v>NEUTRAL</v>
      </c>
    </row>
    <row r="407">
      <c r="A407">
        <v>15543</v>
      </c>
      <c r="B407" t="str">
        <v>2026-07-07</v>
      </c>
      <c r="C407" t="str">
        <v>MIDDAY</v>
      </c>
      <c r="D407">
        <v>9</v>
      </c>
      <c r="E407">
        <v>2</v>
      </c>
      <c r="F407">
        <v>9</v>
      </c>
      <c r="G407">
        <v>4</v>
      </c>
      <c r="H407" t="str">
        <f>D407&amp;E407&amp;F407&amp;G407</f>
        <v>9294</v>
      </c>
      <c r="I407" t="str">
        <v>2499</v>
      </c>
      <c r="J407">
        <f>SUM(D407:G407)</f>
        <v>24</v>
      </c>
      <c r="K407">
        <f>SUMPRODUCT(MOD(D407:G407,2))</f>
        <v>2</v>
      </c>
      <c r="L407">
        <f>4-K407</f>
        <v>2</v>
      </c>
      <c r="M407">
        <f>COUNTIF(D407:G407,"&gt;=5")</f>
        <v>2</v>
      </c>
      <c r="N407">
        <f>COUNTIF(D407:G407,"&lt;=4")</f>
        <v>2</v>
      </c>
      <c r="O407">
        <f>SUMPRODUCT(1/COUNTIF(D407:G407,D407:G407))</f>
        <v>3</v>
      </c>
      <c r="P407" t="str">
        <f>IF(O407=4,"24-Way (4 Distinct)",IF(O407=3,"12-Way (1 Pair)",IF(O407=2,"6-Way / 4-Way","Straight (Quad)"))))</f>
        <v>12-Way (1 Pair)</v>
      </c>
      <c r="Q407">
        <f>SUMPRODUCT(COUNTIF(D408:G408,D407:G407))</f>
        <v>2</v>
      </c>
      <c r="R407">
        <f>AVERAGE(J407:J411)</f>
        <v>24</v>
      </c>
      <c r="S407">
        <f>AVERAGE(J407:J426)</f>
        <v>24</v>
      </c>
      <c r="T407">
        <f>R407-S407</f>
        <v>0</v>
      </c>
      <c r="U407" t="str">
        <f>IF(R407&gt;S407,"EXPANDING (HIGH BIAS)",IF(R407&lt;S407,"CONTRACTING (LOW BIAS)","NEUTRAL"))</f>
        <v>NEUTRAL</v>
      </c>
    </row>
    <row r="408">
      <c r="A408">
        <v>15542</v>
      </c>
      <c r="B408" t="str">
        <v>2026-07-07</v>
      </c>
      <c r="C408" t="str">
        <v>MORNING</v>
      </c>
      <c r="D408">
        <v>6</v>
      </c>
      <c r="E408">
        <v>2</v>
      </c>
      <c r="F408">
        <v>0</v>
      </c>
      <c r="G408">
        <v>4</v>
      </c>
      <c r="H408" t="str">
        <f>D408&amp;E408&amp;F408&amp;G408</f>
        <v>6204</v>
      </c>
      <c r="I408" t="str">
        <v>0246</v>
      </c>
      <c r="J408">
        <f>SUM(D408:G408)</f>
        <v>12</v>
      </c>
      <c r="K408">
        <f>SUMPRODUCT(MOD(D408:G408,2))</f>
        <v>0</v>
      </c>
      <c r="L408">
        <f>4-K408</f>
        <v>4</v>
      </c>
      <c r="M408">
        <f>COUNTIF(D408:G408,"&gt;=5")</f>
        <v>1</v>
      </c>
      <c r="N408">
        <f>COUNTIF(D408:G408,"&lt;=4")</f>
        <v>3</v>
      </c>
      <c r="O408">
        <f>SUMPRODUCT(1/COUNTIF(D408:G408,D408:G408))</f>
        <v>4</v>
      </c>
      <c r="P408" t="str">
        <f>IF(O408=4,"24-Way (4 Distinct)",IF(O408=3,"12-Way (1 Pair)",IF(O408=2,"6-Way / 4-Way","Straight (Quad)"))))</f>
        <v>24-Way (4 Distinct)</v>
      </c>
      <c r="Q408">
        <f>SUMPRODUCT(COUNTIF(D409:G409,D408:G408))</f>
        <v>3</v>
      </c>
      <c r="R408">
        <f>AVERAGE(J408:J412)</f>
        <v>12</v>
      </c>
      <c r="S408">
        <f>AVERAGE(J408:J427)</f>
        <v>12</v>
      </c>
      <c r="T408">
        <f>R408-S408</f>
        <v>0</v>
      </c>
      <c r="U408" t="str">
        <f>IF(R408&gt;S408,"EXPANDING (HIGH BIAS)",IF(R408&lt;S408,"CONTRACTING (LOW BIAS)","NEUTRAL"))</f>
        <v>NEUTRAL</v>
      </c>
    </row>
    <row r="409">
      <c r="A409">
        <v>15541</v>
      </c>
      <c r="B409" t="str">
        <v>2026-07-06</v>
      </c>
      <c r="C409" t="str">
        <v>EVENING</v>
      </c>
      <c r="D409">
        <v>2</v>
      </c>
      <c r="E409">
        <v>4</v>
      </c>
      <c r="F409">
        <v>6</v>
      </c>
      <c r="G409">
        <v>8</v>
      </c>
      <c r="H409" t="str">
        <f>D409&amp;E409&amp;F409&amp;G409</f>
        <v>2468</v>
      </c>
      <c r="I409" t="str">
        <v>2468</v>
      </c>
      <c r="J409">
        <f>SUM(D409:G409)</f>
        <v>20</v>
      </c>
      <c r="K409">
        <f>SUMPRODUCT(MOD(D409:G409,2))</f>
        <v>0</v>
      </c>
      <c r="L409">
        <f>4-K409</f>
        <v>4</v>
      </c>
      <c r="M409">
        <f>COUNTIF(D409:G409,"&gt;=5")</f>
        <v>2</v>
      </c>
      <c r="N409">
        <f>COUNTIF(D409:G409,"&lt;=4")</f>
        <v>2</v>
      </c>
      <c r="O409">
        <f>SUMPRODUCT(1/COUNTIF(D409:G409,D409:G409))</f>
        <v>4</v>
      </c>
      <c r="P409" t="str">
        <f>IF(O409=4,"24-Way (4 Distinct)",IF(O409=3,"12-Way (1 Pair)",IF(O409=2,"6-Way / 4-Way","Straight (Quad)"))))</f>
        <v>24-Way (4 Distinct)</v>
      </c>
      <c r="Q409">
        <f>SUMPRODUCT(COUNTIF(D410:G410,D409:G409))</f>
        <v>2</v>
      </c>
      <c r="R409">
        <f>AVERAGE(J409:J413)</f>
        <v>20</v>
      </c>
      <c r="S409">
        <f>AVERAGE(J409:J428)</f>
        <v>20</v>
      </c>
      <c r="T409">
        <f>R409-S409</f>
        <v>0</v>
      </c>
      <c r="U409" t="str">
        <f>IF(R409&gt;S409,"EXPANDING (HIGH BIAS)",IF(R409&lt;S409,"CONTRACTING (LOW BIAS)","NEUTRAL"))</f>
        <v>NEUTRAL</v>
      </c>
    </row>
    <row r="410">
      <c r="A410">
        <v>15540</v>
      </c>
      <c r="B410" t="str">
        <v>2026-07-06</v>
      </c>
      <c r="C410" t="str">
        <v>AFTERNOON</v>
      </c>
      <c r="D410">
        <v>3</v>
      </c>
      <c r="E410">
        <v>4</v>
      </c>
      <c r="F410">
        <v>1</v>
      </c>
      <c r="G410">
        <v>8</v>
      </c>
      <c r="H410" t="str">
        <f>D410&amp;E410&amp;F410&amp;G410</f>
        <v>3418</v>
      </c>
      <c r="I410" t="str">
        <v>1348</v>
      </c>
      <c r="J410">
        <f>SUM(D410:G410)</f>
        <v>16</v>
      </c>
      <c r="K410">
        <f>SUMPRODUCT(MOD(D410:G410,2))</f>
        <v>2</v>
      </c>
      <c r="L410">
        <f>4-K410</f>
        <v>2</v>
      </c>
      <c r="M410">
        <f>COUNTIF(D410:G410,"&gt;=5")</f>
        <v>1</v>
      </c>
      <c r="N410">
        <f>COUNTIF(D410:G410,"&lt;=4")</f>
        <v>3</v>
      </c>
      <c r="O410">
        <f>SUMPRODUCT(1/COUNTIF(D410:G410,D410:G410))</f>
        <v>4</v>
      </c>
      <c r="P410" t="str">
        <f>IF(O410=4,"24-Way (4 Distinct)",IF(O410=3,"12-Way (1 Pair)",IF(O410=2,"6-Way / 4-Way","Straight (Quad)"))))</f>
        <v>24-Way (4 Distinct)</v>
      </c>
      <c r="Q410">
        <f>SUMPRODUCT(COUNTIF(D411:G411,D410:G410))</f>
        <v>2</v>
      </c>
      <c r="R410">
        <f>AVERAGE(J410:J414)</f>
        <v>16</v>
      </c>
      <c r="S410">
        <f>AVERAGE(J410:J429)</f>
        <v>16</v>
      </c>
      <c r="T410">
        <f>R410-S410</f>
        <v>0</v>
      </c>
      <c r="U410" t="str">
        <f>IF(R410&gt;S410,"EXPANDING (HIGH BIAS)",IF(R410&lt;S410,"CONTRACTING (LOW BIAS)","NEUTRAL"))</f>
        <v>NEUTRAL</v>
      </c>
    </row>
    <row r="411">
      <c r="A411">
        <v>15539</v>
      </c>
      <c r="B411" t="str">
        <v>2026-07-06</v>
      </c>
      <c r="C411" t="str">
        <v>MIDDAY</v>
      </c>
      <c r="D411">
        <v>9</v>
      </c>
      <c r="E411">
        <v>3</v>
      </c>
      <c r="F411">
        <v>1</v>
      </c>
      <c r="G411">
        <v>1</v>
      </c>
      <c r="H411" t="str">
        <f>D411&amp;E411&amp;F411&amp;G411</f>
        <v>9311</v>
      </c>
      <c r="I411" t="str">
        <v>1139</v>
      </c>
      <c r="J411">
        <f>SUM(D411:G411)</f>
        <v>14</v>
      </c>
      <c r="K411">
        <f>SUMPRODUCT(MOD(D411:G411,2))</f>
        <v>4</v>
      </c>
      <c r="L411">
        <f>4-K411</f>
        <v>0</v>
      </c>
      <c r="M411">
        <f>COUNTIF(D411:G411,"&gt;=5")</f>
        <v>1</v>
      </c>
      <c r="N411">
        <f>COUNTIF(D411:G411,"&lt;=4")</f>
        <v>3</v>
      </c>
      <c r="O411">
        <f>SUMPRODUCT(1/COUNTIF(D411:G411,D411:G411))</f>
        <v>3</v>
      </c>
      <c r="P411" t="str">
        <f>IF(O411=4,"24-Way (4 Distinct)",IF(O411=3,"12-Way (1 Pair)",IF(O411=2,"6-Way / 4-Way","Straight (Quad)"))))</f>
        <v>12-Way (1 Pair)</v>
      </c>
      <c r="Q411">
        <f>SUMPRODUCT(COUNTIF(D412:G412,D411:G411))</f>
        <v>2</v>
      </c>
      <c r="R411">
        <f>AVERAGE(J411:J415)</f>
        <v>14</v>
      </c>
      <c r="S411">
        <f>AVERAGE(J411:J430)</f>
        <v>14</v>
      </c>
      <c r="T411">
        <f>R411-S411</f>
        <v>0</v>
      </c>
      <c r="U411" t="str">
        <f>IF(R411&gt;S411,"EXPANDING (HIGH BIAS)",IF(R411&lt;S411,"CONTRACTING (LOW BIAS)","NEUTRAL"))</f>
        <v>NEUTRAL</v>
      </c>
    </row>
    <row r="412">
      <c r="A412">
        <v>15538</v>
      </c>
      <c r="B412" t="str">
        <v>2026-07-06</v>
      </c>
      <c r="C412" t="str">
        <v>MORNING</v>
      </c>
      <c r="D412">
        <v>6</v>
      </c>
      <c r="E412">
        <v>8</v>
      </c>
      <c r="F412">
        <v>8</v>
      </c>
      <c r="G412">
        <v>1</v>
      </c>
      <c r="H412" t="str">
        <f>D412&amp;E412&amp;F412&amp;G412</f>
        <v>6881</v>
      </c>
      <c r="I412" t="str">
        <v>1688</v>
      </c>
      <c r="J412">
        <f>SUM(D412:G412)</f>
        <v>23</v>
      </c>
      <c r="K412">
        <f>SUMPRODUCT(MOD(D412:G412,2))</f>
        <v>1</v>
      </c>
      <c r="L412">
        <f>4-K412</f>
        <v>3</v>
      </c>
      <c r="M412">
        <f>COUNTIF(D412:G412,"&gt;=5")</f>
        <v>3</v>
      </c>
      <c r="N412">
        <f>COUNTIF(D412:G412,"&lt;=4")</f>
        <v>1</v>
      </c>
      <c r="O412">
        <f>SUMPRODUCT(1/COUNTIF(D412:G412,D412:G412))</f>
        <v>3</v>
      </c>
      <c r="P412" t="str">
        <f>IF(O412=4,"24-Way (4 Distinct)",IF(O412=3,"12-Way (1 Pair)",IF(O412=2,"6-Way / 4-Way","Straight (Quad)"))))</f>
        <v>12-Way (1 Pair)</v>
      </c>
      <c r="Q412">
        <f>SUMPRODUCT(COUNTIF(D413:G413,D412:G412))</f>
        <v>3</v>
      </c>
      <c r="R412">
        <f>AVERAGE(J412:J416)</f>
        <v>23</v>
      </c>
      <c r="S412">
        <f>AVERAGE(J412:J431)</f>
        <v>23</v>
      </c>
      <c r="T412">
        <f>R412-S412</f>
        <v>0</v>
      </c>
      <c r="U412" t="str">
        <f>IF(R412&gt;S412,"EXPANDING (HIGH BIAS)",IF(R412&lt;S412,"CONTRACTING (LOW BIAS)","NEUTRAL"))</f>
        <v>NEUTRAL</v>
      </c>
    </row>
    <row r="413">
      <c r="A413">
        <v>15533</v>
      </c>
      <c r="B413" t="str">
        <v>2026-07-04</v>
      </c>
      <c r="C413" t="str">
        <v>EVENING</v>
      </c>
      <c r="D413">
        <v>8</v>
      </c>
      <c r="E413">
        <v>7</v>
      </c>
      <c r="F413">
        <v>8</v>
      </c>
      <c r="G413">
        <v>1</v>
      </c>
      <c r="H413" t="str">
        <f>D413&amp;E413&amp;F413&amp;G413</f>
        <v>8781</v>
      </c>
      <c r="I413" t="str">
        <v>1788</v>
      </c>
      <c r="J413">
        <f>SUM(D413:G413)</f>
        <v>24</v>
      </c>
      <c r="K413">
        <f>SUMPRODUCT(MOD(D413:G413,2))</f>
        <v>2</v>
      </c>
      <c r="L413">
        <f>4-K413</f>
        <v>2</v>
      </c>
      <c r="M413">
        <f>COUNTIF(D413:G413,"&gt;=5")</f>
        <v>3</v>
      </c>
      <c r="N413">
        <f>COUNTIF(D413:G413,"&lt;=4")</f>
        <v>1</v>
      </c>
      <c r="O413">
        <f>SUMPRODUCT(1/COUNTIF(D413:G413,D413:G413))</f>
        <v>3</v>
      </c>
      <c r="P413" t="str">
        <f>IF(O413=4,"24-Way (4 Distinct)",IF(O413=3,"12-Way (1 Pair)",IF(O413=2,"6-Way / 4-Way","Straight (Quad)"))))</f>
        <v>12-Way (1 Pair)</v>
      </c>
      <c r="Q413">
        <f>SUMPRODUCT(COUNTIF(D414:G414,D413:G413))</f>
        <v>1</v>
      </c>
      <c r="R413">
        <f>AVERAGE(J413:J417)</f>
        <v>24</v>
      </c>
      <c r="S413">
        <f>AVERAGE(J413:J432)</f>
        <v>24</v>
      </c>
      <c r="T413">
        <f>R413-S413</f>
        <v>0</v>
      </c>
      <c r="U413" t="str">
        <f>IF(R413&gt;S413,"EXPANDING (HIGH BIAS)",IF(R413&lt;S413,"CONTRACTING (LOW BIAS)","NEUTRAL"))</f>
        <v>NEUTRAL</v>
      </c>
    </row>
    <row r="414">
      <c r="A414">
        <v>15532</v>
      </c>
      <c r="B414" t="str">
        <v>2026-07-04</v>
      </c>
      <c r="C414" t="str">
        <v>AFTERNOON</v>
      </c>
      <c r="D414">
        <v>2</v>
      </c>
      <c r="E414">
        <v>7</v>
      </c>
      <c r="F414">
        <v>9</v>
      </c>
      <c r="G414">
        <v>5</v>
      </c>
      <c r="H414" t="str">
        <f>D414&amp;E414&amp;F414&amp;G414</f>
        <v>2795</v>
      </c>
      <c r="I414" t="str">
        <v>2579</v>
      </c>
      <c r="J414">
        <f>SUM(D414:G414)</f>
        <v>23</v>
      </c>
      <c r="K414">
        <f>SUMPRODUCT(MOD(D414:G414,2))</f>
        <v>3</v>
      </c>
      <c r="L414">
        <f>4-K414</f>
        <v>1</v>
      </c>
      <c r="M414">
        <f>COUNTIF(D414:G414,"&gt;=5")</f>
        <v>3</v>
      </c>
      <c r="N414">
        <f>COUNTIF(D414:G414,"&lt;=4")</f>
        <v>1</v>
      </c>
      <c r="O414">
        <f>SUMPRODUCT(1/COUNTIF(D414:G414,D414:G414))</f>
        <v>4</v>
      </c>
      <c r="P414" t="str">
        <f>IF(O414=4,"24-Way (4 Distinct)",IF(O414=3,"12-Way (1 Pair)",IF(O414=2,"6-Way / 4-Way","Straight (Quad)"))))</f>
        <v>24-Way (4 Distinct)</v>
      </c>
      <c r="Q414">
        <f>SUMPRODUCT(COUNTIF(D415:G415,D414:G414))</f>
        <v>2</v>
      </c>
      <c r="R414">
        <f>AVERAGE(J414:J418)</f>
        <v>23</v>
      </c>
      <c r="S414">
        <f>AVERAGE(J414:J433)</f>
        <v>23</v>
      </c>
      <c r="T414">
        <f>R414-S414</f>
        <v>0</v>
      </c>
      <c r="U414" t="str">
        <f>IF(R414&gt;S414,"EXPANDING (HIGH BIAS)",IF(R414&lt;S414,"CONTRACTING (LOW BIAS)","NEUTRAL"))</f>
        <v>NEUTRAL</v>
      </c>
    </row>
    <row r="415">
      <c r="A415">
        <v>15531</v>
      </c>
      <c r="B415" t="str">
        <v>2026-07-04</v>
      </c>
      <c r="C415" t="str">
        <v>MIDDAY</v>
      </c>
      <c r="D415">
        <v>2</v>
      </c>
      <c r="E415">
        <v>6</v>
      </c>
      <c r="F415">
        <v>8</v>
      </c>
      <c r="G415">
        <v>9</v>
      </c>
      <c r="H415" t="str">
        <f>D415&amp;E415&amp;F415&amp;G415</f>
        <v>2689</v>
      </c>
      <c r="I415" t="str">
        <v>2689</v>
      </c>
      <c r="J415">
        <f>SUM(D415:G415)</f>
        <v>25</v>
      </c>
      <c r="K415">
        <f>SUMPRODUCT(MOD(D415:G415,2))</f>
        <v>1</v>
      </c>
      <c r="L415">
        <f>4-K415</f>
        <v>3</v>
      </c>
      <c r="M415">
        <f>COUNTIF(D415:G415,"&gt;=5")</f>
        <v>3</v>
      </c>
      <c r="N415">
        <f>COUNTIF(D415:G415,"&lt;=4")</f>
        <v>1</v>
      </c>
      <c r="O415">
        <f>SUMPRODUCT(1/COUNTIF(D415:G415,D415:G415))</f>
        <v>4</v>
      </c>
      <c r="P415" t="str">
        <f>IF(O415=4,"24-Way (4 Distinct)",IF(O415=3,"12-Way (1 Pair)",IF(O415=2,"6-Way / 4-Way","Straight (Quad)"))))</f>
        <v>24-Way (4 Distinct)</v>
      </c>
      <c r="Q415">
        <f>SUMPRODUCT(COUNTIF(D416:G416,D415:G415))</f>
        <v>2</v>
      </c>
      <c r="R415">
        <f>AVERAGE(J415:J419)</f>
        <v>25</v>
      </c>
      <c r="S415">
        <f>AVERAGE(J415:J434)</f>
        <v>25</v>
      </c>
      <c r="T415">
        <f>R415-S415</f>
        <v>0</v>
      </c>
      <c r="U415" t="str">
        <f>IF(R415&gt;S415,"EXPANDING (HIGH BIAS)",IF(R415&lt;S415,"CONTRACTING (LOW BIAS)","NEUTRAL"))</f>
        <v>NEUTRAL</v>
      </c>
    </row>
    <row r="416">
      <c r="A416">
        <v>15530</v>
      </c>
      <c r="B416" t="str">
        <v>2026-07-04</v>
      </c>
      <c r="C416" t="str">
        <v>MORNING</v>
      </c>
      <c r="D416">
        <v>2</v>
      </c>
      <c r="E416">
        <v>7</v>
      </c>
      <c r="F416">
        <v>4</v>
      </c>
      <c r="G416">
        <v>8</v>
      </c>
      <c r="H416" t="str">
        <f>D416&amp;E416&amp;F416&amp;G416</f>
        <v>2748</v>
      </c>
      <c r="I416" t="str">
        <v>2478</v>
      </c>
      <c r="J416">
        <f>SUM(D416:G416)</f>
        <v>21</v>
      </c>
      <c r="K416">
        <f>SUMPRODUCT(MOD(D416:G416,2))</f>
        <v>1</v>
      </c>
      <c r="L416">
        <f>4-K416</f>
        <v>3</v>
      </c>
      <c r="M416">
        <f>COUNTIF(D416:G416,"&gt;=5")</f>
        <v>2</v>
      </c>
      <c r="N416">
        <f>COUNTIF(D416:G416,"&lt;=4")</f>
        <v>2</v>
      </c>
      <c r="O416">
        <f>SUMPRODUCT(1/COUNTIF(D416:G416,D416:G416))</f>
        <v>4</v>
      </c>
      <c r="P416" t="str">
        <f>IF(O416=4,"24-Way (4 Distinct)",IF(O416=3,"12-Way (1 Pair)",IF(O416=2,"6-Way / 4-Way","Straight (Quad)"))))</f>
        <v>24-Way (4 Distinct)</v>
      </c>
      <c r="Q416">
        <f>SUMPRODUCT(COUNTIF(D417:G417,D416:G416))</f>
        <v>2</v>
      </c>
      <c r="R416">
        <f>AVERAGE(J416:J420)</f>
        <v>21</v>
      </c>
      <c r="S416">
        <f>AVERAGE(J416:J435)</f>
        <v>21</v>
      </c>
      <c r="T416">
        <f>R416-S416</f>
        <v>0</v>
      </c>
      <c r="U416" t="str">
        <f>IF(R416&gt;S416,"EXPANDING (HIGH BIAS)",IF(R416&lt;S416,"CONTRACTING (LOW BIAS)","NEUTRAL"))</f>
        <v>NEUTRAL</v>
      </c>
    </row>
    <row r="417">
      <c r="A417">
        <v>15529</v>
      </c>
      <c r="B417" t="str">
        <v>2026-07-03</v>
      </c>
      <c r="C417" t="str">
        <v>EVENING</v>
      </c>
      <c r="D417">
        <v>8</v>
      </c>
      <c r="E417">
        <v>2</v>
      </c>
      <c r="F417">
        <v>1</v>
      </c>
      <c r="G417">
        <v>2</v>
      </c>
      <c r="H417" t="str">
        <f>D417&amp;E417&amp;F417&amp;G417</f>
        <v>8212</v>
      </c>
      <c r="I417" t="str">
        <v>1228</v>
      </c>
      <c r="J417">
        <f>SUM(D417:G417)</f>
        <v>13</v>
      </c>
      <c r="K417">
        <f>SUMPRODUCT(MOD(D417:G417,2))</f>
        <v>1</v>
      </c>
      <c r="L417">
        <f>4-K417</f>
        <v>3</v>
      </c>
      <c r="M417">
        <f>COUNTIF(D417:G417,"&gt;=5")</f>
        <v>1</v>
      </c>
      <c r="N417">
        <f>COUNTIF(D417:G417,"&lt;=4")</f>
        <v>3</v>
      </c>
      <c r="O417">
        <f>SUMPRODUCT(1/COUNTIF(D417:G417,D417:G417))</f>
        <v>3</v>
      </c>
      <c r="P417" t="str">
        <f>IF(O417=4,"24-Way (4 Distinct)",IF(O417=3,"12-Way (1 Pair)",IF(O417=2,"6-Way / 4-Way","Straight (Quad)"))))</f>
        <v>12-Way (1 Pair)</v>
      </c>
      <c r="Q417">
        <f>SUMPRODUCT(COUNTIF(D418:G418,D417:G417))</f>
        <v>2</v>
      </c>
      <c r="R417">
        <f>AVERAGE(J417:J421)</f>
        <v>13</v>
      </c>
      <c r="S417">
        <f>AVERAGE(J417:J436)</f>
        <v>13</v>
      </c>
      <c r="T417">
        <f>R417-S417</f>
        <v>0</v>
      </c>
      <c r="U417" t="str">
        <f>IF(R417&gt;S417,"EXPANDING (HIGH BIAS)",IF(R417&lt;S417,"CONTRACTING (LOW BIAS)","NEUTRAL"))</f>
        <v>NEUTRAL</v>
      </c>
    </row>
    <row r="418">
      <c r="A418">
        <v>15528</v>
      </c>
      <c r="B418" t="str">
        <v>2026-07-03</v>
      </c>
      <c r="C418" t="str">
        <v>AFTERNOON</v>
      </c>
      <c r="D418">
        <v>1</v>
      </c>
      <c r="E418">
        <v>4</v>
      </c>
      <c r="F418">
        <v>8</v>
      </c>
      <c r="G418">
        <v>6</v>
      </c>
      <c r="H418" t="str">
        <f>D418&amp;E418&amp;F418&amp;G418</f>
        <v>1486</v>
      </c>
      <c r="I418" t="str">
        <v>1468</v>
      </c>
      <c r="J418">
        <f>SUM(D418:G418)</f>
        <v>19</v>
      </c>
      <c r="K418">
        <f>SUMPRODUCT(MOD(D418:G418,2))</f>
        <v>1</v>
      </c>
      <c r="L418">
        <f>4-K418</f>
        <v>3</v>
      </c>
      <c r="M418">
        <f>COUNTIF(D418:G418,"&gt;=5")</f>
        <v>2</v>
      </c>
      <c r="N418">
        <f>COUNTIF(D418:G418,"&lt;=4")</f>
        <v>2</v>
      </c>
      <c r="O418">
        <f>SUMPRODUCT(1/COUNTIF(D418:G418,D418:G418))</f>
        <v>4</v>
      </c>
      <c r="P418" t="str">
        <f>IF(O418=4,"24-Way (4 Distinct)",IF(O418=3,"12-Way (1 Pair)",IF(O418=2,"6-Way / 4-Way","Straight (Quad)"))))</f>
        <v>24-Way (4 Distinct)</v>
      </c>
      <c r="Q418">
        <f>SUMPRODUCT(COUNTIF(D419:G419,D418:G418))</f>
        <v>1</v>
      </c>
      <c r="R418">
        <f>AVERAGE(J418:J422)</f>
        <v>19</v>
      </c>
      <c r="S418">
        <f>AVERAGE(J418:J437)</f>
        <v>19</v>
      </c>
      <c r="T418">
        <f>R418-S418</f>
        <v>0</v>
      </c>
      <c r="U418" t="str">
        <f>IF(R418&gt;S418,"EXPANDING (HIGH BIAS)",IF(R418&lt;S418,"CONTRACTING (LOW BIAS)","NEUTRAL"))</f>
        <v>NEUTRAL</v>
      </c>
    </row>
    <row r="419">
      <c r="A419">
        <v>15527</v>
      </c>
      <c r="B419" t="str">
        <v>2026-07-03</v>
      </c>
      <c r="C419" t="str">
        <v>MIDDAY</v>
      </c>
      <c r="D419">
        <v>0</v>
      </c>
      <c r="E419">
        <v>2</v>
      </c>
      <c r="F419">
        <v>5</v>
      </c>
      <c r="G419">
        <v>1</v>
      </c>
      <c r="H419" t="str">
        <f>D419&amp;E419&amp;F419&amp;G419</f>
        <v>0251</v>
      </c>
      <c r="I419" t="str">
        <v>0125</v>
      </c>
      <c r="J419">
        <f>SUM(D419:G419)</f>
        <v>8</v>
      </c>
      <c r="K419">
        <f>SUMPRODUCT(MOD(D419:G419,2))</f>
        <v>2</v>
      </c>
      <c r="L419">
        <f>4-K419</f>
        <v>2</v>
      </c>
      <c r="M419">
        <f>COUNTIF(D419:G419,"&gt;=5")</f>
        <v>1</v>
      </c>
      <c r="N419">
        <f>COUNTIF(D419:G419,"&lt;=4")</f>
        <v>3</v>
      </c>
      <c r="O419">
        <f>SUMPRODUCT(1/COUNTIF(D419:G419,D419:G419))</f>
        <v>4</v>
      </c>
      <c r="P419" t="str">
        <f>IF(O419=4,"24-Way (4 Distinct)",IF(O419=3,"12-Way (1 Pair)",IF(O419=2,"6-Way / 4-Way","Straight (Quad)"))))</f>
        <v>24-Way (4 Distinct)</v>
      </c>
      <c r="Q419">
        <f>SUMPRODUCT(COUNTIF(D420:G420,D419:G419))</f>
        <v>2</v>
      </c>
      <c r="R419">
        <f>AVERAGE(J419:J423)</f>
        <v>8</v>
      </c>
      <c r="S419">
        <f>AVERAGE(J419:J438)</f>
        <v>8</v>
      </c>
      <c r="T419">
        <f>R419-S419</f>
        <v>0</v>
      </c>
      <c r="U419" t="str">
        <f>IF(R419&gt;S419,"EXPANDING (HIGH BIAS)",IF(R419&lt;S419,"CONTRACTING (LOW BIAS)","NEUTRAL"))</f>
        <v>NEUTRAL</v>
      </c>
    </row>
    <row r="420">
      <c r="A420">
        <v>15526</v>
      </c>
      <c r="B420" t="str">
        <v>2026-07-03</v>
      </c>
      <c r="C420" t="str">
        <v>MORNING</v>
      </c>
      <c r="D420">
        <v>6</v>
      </c>
      <c r="E420">
        <v>5</v>
      </c>
      <c r="F420">
        <v>0</v>
      </c>
      <c r="G420">
        <v>7</v>
      </c>
      <c r="H420" t="str">
        <f>D420&amp;E420&amp;F420&amp;G420</f>
        <v>6507</v>
      </c>
      <c r="I420" t="str">
        <v>0567</v>
      </c>
      <c r="J420">
        <f>SUM(D420:G420)</f>
        <v>18</v>
      </c>
      <c r="K420">
        <f>SUMPRODUCT(MOD(D420:G420,2))</f>
        <v>2</v>
      </c>
      <c r="L420">
        <f>4-K420</f>
        <v>2</v>
      </c>
      <c r="M420">
        <f>COUNTIF(D420:G420,"&gt;=5")</f>
        <v>3</v>
      </c>
      <c r="N420">
        <f>COUNTIF(D420:G420,"&lt;=4")</f>
        <v>1</v>
      </c>
      <c r="O420">
        <f>SUMPRODUCT(1/COUNTIF(D420:G420,D420:G420))</f>
        <v>4</v>
      </c>
      <c r="P420" t="str">
        <f>IF(O420=4,"24-Way (4 Distinct)",IF(O420=3,"12-Way (1 Pair)",IF(O420=2,"6-Way / 4-Way","Straight (Quad)"))))</f>
        <v>24-Way (4 Distinct)</v>
      </c>
      <c r="Q420">
        <f>SUMPRODUCT(COUNTIF(D421:G421,D420:G420))</f>
        <v>2</v>
      </c>
      <c r="R420">
        <f>AVERAGE(J420:J424)</f>
        <v>18</v>
      </c>
      <c r="S420">
        <f>AVERAGE(J420:J439)</f>
        <v>18</v>
      </c>
      <c r="T420">
        <f>R420-S420</f>
        <v>0</v>
      </c>
      <c r="U420" t="str">
        <f>IF(R420&gt;S420,"EXPANDING (HIGH BIAS)",IF(R420&lt;S420,"CONTRACTING (LOW BIAS)","NEUTRAL"))</f>
        <v>NEUTRAL</v>
      </c>
    </row>
    <row r="421">
      <c r="A421">
        <v>15525</v>
      </c>
      <c r="B421" t="str">
        <v>2026-07-02</v>
      </c>
      <c r="C421" t="str">
        <v>EVENING</v>
      </c>
      <c r="D421">
        <v>3</v>
      </c>
      <c r="E421">
        <v>6</v>
      </c>
      <c r="F421">
        <v>0</v>
      </c>
      <c r="G421">
        <v>0</v>
      </c>
      <c r="H421" t="str">
        <f>D421&amp;E421&amp;F421&amp;G421</f>
        <v>3600</v>
      </c>
      <c r="I421" t="str">
        <v>0036</v>
      </c>
      <c r="J421">
        <f>SUM(D421:G421)</f>
        <v>9</v>
      </c>
      <c r="K421">
        <f>SUMPRODUCT(MOD(D421:G421,2))</f>
        <v>1</v>
      </c>
      <c r="L421">
        <f>4-K421</f>
        <v>3</v>
      </c>
      <c r="M421">
        <f>COUNTIF(D421:G421,"&gt;=5")</f>
        <v>1</v>
      </c>
      <c r="N421">
        <f>COUNTIF(D421:G421,"&lt;=4")</f>
        <v>3</v>
      </c>
      <c r="O421">
        <f>SUMPRODUCT(1/COUNTIF(D421:G421,D421:G421))</f>
        <v>3</v>
      </c>
      <c r="P421" t="str">
        <f>IF(O421=4,"24-Way (4 Distinct)",IF(O421=3,"12-Way (1 Pair)",IF(O421=2,"6-Way / 4-Way","Straight (Quad)"))))</f>
        <v>12-Way (1 Pair)</v>
      </c>
      <c r="Q421">
        <f>SUMPRODUCT(COUNTIF(D422:G422,D421:G421))</f>
        <v>0</v>
      </c>
      <c r="R421">
        <f>AVERAGE(J421:J425)</f>
        <v>9</v>
      </c>
      <c r="S421">
        <f>AVERAGE(J421:J440)</f>
        <v>9</v>
      </c>
      <c r="T421">
        <f>R421-S421</f>
        <v>0</v>
      </c>
      <c r="U421" t="str">
        <f>IF(R421&gt;S421,"EXPANDING (HIGH BIAS)",IF(R421&lt;S421,"CONTRACTING (LOW BIAS)","NEUTRAL"))</f>
        <v>NEUTRAL</v>
      </c>
    </row>
    <row r="422">
      <c r="A422">
        <v>15524</v>
      </c>
      <c r="B422" t="str">
        <v>2026-07-02</v>
      </c>
      <c r="C422" t="str">
        <v>AFTERNOON</v>
      </c>
      <c r="D422">
        <v>8</v>
      </c>
      <c r="E422">
        <v>7</v>
      </c>
      <c r="F422">
        <v>7</v>
      </c>
      <c r="G422">
        <v>4</v>
      </c>
      <c r="H422" t="str">
        <f>D422&amp;E422&amp;F422&amp;G422</f>
        <v>8774</v>
      </c>
      <c r="I422" t="str">
        <v>4778</v>
      </c>
      <c r="J422">
        <f>SUM(D422:G422)</f>
        <v>26</v>
      </c>
      <c r="K422">
        <f>SUMPRODUCT(MOD(D422:G422,2))</f>
        <v>2</v>
      </c>
      <c r="L422">
        <f>4-K422</f>
        <v>2</v>
      </c>
      <c r="M422">
        <f>COUNTIF(D422:G422,"&gt;=5")</f>
        <v>3</v>
      </c>
      <c r="N422">
        <f>COUNTIF(D422:G422,"&lt;=4")</f>
        <v>1</v>
      </c>
      <c r="O422">
        <f>SUMPRODUCT(1/COUNTIF(D422:G422,D422:G422))</f>
        <v>3</v>
      </c>
      <c r="P422" t="str">
        <f>IF(O422=4,"24-Way (4 Distinct)",IF(O422=3,"12-Way (1 Pair)",IF(O422=2,"6-Way / 4-Way","Straight (Quad)"))))</f>
        <v>12-Way (1 Pair)</v>
      </c>
      <c r="Q422">
        <f>SUMPRODUCT(COUNTIF(D423:G423,D422:G422))</f>
        <v>1</v>
      </c>
      <c r="R422">
        <f>AVERAGE(J422:J426)</f>
        <v>26</v>
      </c>
      <c r="S422">
        <f>AVERAGE(J422:J441)</f>
        <v>26</v>
      </c>
      <c r="T422">
        <f>R422-S422</f>
        <v>0</v>
      </c>
      <c r="U422" t="str">
        <f>IF(R422&gt;S422,"EXPANDING (HIGH BIAS)",IF(R422&lt;S422,"CONTRACTING (LOW BIAS)","NEUTRAL"))</f>
        <v>NEUTRAL</v>
      </c>
    </row>
    <row r="423">
      <c r="A423">
        <v>15523</v>
      </c>
      <c r="B423" t="str">
        <v>2026-07-02</v>
      </c>
      <c r="C423" t="str">
        <v>MIDDAY</v>
      </c>
      <c r="D423">
        <v>1</v>
      </c>
      <c r="E423">
        <v>0</v>
      </c>
      <c r="F423">
        <v>8</v>
      </c>
      <c r="G423">
        <v>0</v>
      </c>
      <c r="H423" t="str">
        <f>D423&amp;E423&amp;F423&amp;G423</f>
        <v>1080</v>
      </c>
      <c r="I423" t="str">
        <v>0018</v>
      </c>
      <c r="J423">
        <f>SUM(D423:G423)</f>
        <v>9</v>
      </c>
      <c r="K423">
        <f>SUMPRODUCT(MOD(D423:G423,2))</f>
        <v>1</v>
      </c>
      <c r="L423">
        <f>4-K423</f>
        <v>3</v>
      </c>
      <c r="M423">
        <f>COUNTIF(D423:G423,"&gt;=5")</f>
        <v>1</v>
      </c>
      <c r="N423">
        <f>COUNTIF(D423:G423,"&lt;=4")</f>
        <v>3</v>
      </c>
      <c r="O423">
        <f>SUMPRODUCT(1/COUNTIF(D423:G423,D423:G423))</f>
        <v>3</v>
      </c>
      <c r="P423" t="str">
        <f>IF(O423=4,"24-Way (4 Distinct)",IF(O423=3,"12-Way (1 Pair)",IF(O423=2,"6-Way / 4-Way","Straight (Quad)"))))</f>
        <v>12-Way (1 Pair)</v>
      </c>
      <c r="Q423">
        <f>SUMPRODUCT(COUNTIF(D424:G424,D423:G423))</f>
        <v>0</v>
      </c>
      <c r="R423">
        <f>AVERAGE(J423:J427)</f>
        <v>9</v>
      </c>
      <c r="S423">
        <f>AVERAGE(J423:J442)</f>
        <v>9</v>
      </c>
      <c r="T423">
        <f>R423-S423</f>
        <v>0</v>
      </c>
      <c r="U423" t="str">
        <f>IF(R423&gt;S423,"EXPANDING (HIGH BIAS)",IF(R423&lt;S423,"CONTRACTING (LOW BIAS)","NEUTRAL"))</f>
        <v>NEUTRAL</v>
      </c>
    </row>
    <row r="424">
      <c r="A424">
        <v>15522</v>
      </c>
      <c r="B424" t="str">
        <v>2026-07-02</v>
      </c>
      <c r="C424" t="str">
        <v>MORNING</v>
      </c>
      <c r="D424">
        <v>9</v>
      </c>
      <c r="E424">
        <v>7</v>
      </c>
      <c r="F424">
        <v>5</v>
      </c>
      <c r="G424">
        <v>5</v>
      </c>
      <c r="H424" t="str">
        <f>D424&amp;E424&amp;F424&amp;G424</f>
        <v>9755</v>
      </c>
      <c r="I424" t="str">
        <v>5579</v>
      </c>
      <c r="J424">
        <f>SUM(D424:G424)</f>
        <v>26</v>
      </c>
      <c r="K424">
        <f>SUMPRODUCT(MOD(D424:G424,2))</f>
        <v>4</v>
      </c>
      <c r="L424">
        <f>4-K424</f>
        <v>0</v>
      </c>
      <c r="M424">
        <f>COUNTIF(D424:G424,"&gt;=5")</f>
        <v>4</v>
      </c>
      <c r="N424">
        <f>COUNTIF(D424:G424,"&lt;=4")</f>
        <v>0</v>
      </c>
      <c r="O424">
        <f>SUMPRODUCT(1/COUNTIF(D424:G424,D424:G424))</f>
        <v>3</v>
      </c>
      <c r="P424" t="str">
        <f>IF(O424=4,"24-Way (4 Distinct)",IF(O424=3,"12-Way (1 Pair)",IF(O424=2,"6-Way / 4-Way","Straight (Quad)"))))</f>
        <v>12-Way (1 Pair)</v>
      </c>
      <c r="Q424">
        <f>SUMPRODUCT(COUNTIF(D425:G425,D424:G424))</f>
        <v>1</v>
      </c>
      <c r="R424">
        <f>AVERAGE(J424:J428)</f>
        <v>26</v>
      </c>
      <c r="S424">
        <f>AVERAGE(J424:J443)</f>
        <v>26</v>
      </c>
      <c r="T424">
        <f>R424-S424</f>
        <v>0</v>
      </c>
      <c r="U424" t="str">
        <f>IF(R424&gt;S424,"EXPANDING (HIGH BIAS)",IF(R424&lt;S424,"CONTRACTING (LOW BIAS)","NEUTRAL"))</f>
        <v>NEUTRAL</v>
      </c>
    </row>
    <row r="425">
      <c r="A425">
        <v>15521</v>
      </c>
      <c r="B425" t="str">
        <v>2026-07-01</v>
      </c>
      <c r="C425" t="str">
        <v>EVENING</v>
      </c>
      <c r="D425">
        <v>8</v>
      </c>
      <c r="E425">
        <v>6</v>
      </c>
      <c r="F425">
        <v>7</v>
      </c>
      <c r="G425">
        <v>1</v>
      </c>
      <c r="H425" t="str">
        <f>D425&amp;E425&amp;F425&amp;G425</f>
        <v>8671</v>
      </c>
      <c r="I425" t="str">
        <v>1678</v>
      </c>
      <c r="J425">
        <f>SUM(D425:G425)</f>
        <v>22</v>
      </c>
      <c r="K425">
        <f>SUMPRODUCT(MOD(D425:G425,2))</f>
        <v>2</v>
      </c>
      <c r="L425">
        <f>4-K425</f>
        <v>2</v>
      </c>
      <c r="M425">
        <f>COUNTIF(D425:G425,"&gt;=5")</f>
        <v>3</v>
      </c>
      <c r="N425">
        <f>COUNTIF(D425:G425,"&lt;=4")</f>
        <v>1</v>
      </c>
      <c r="O425">
        <f>SUMPRODUCT(1/COUNTIF(D425:G425,D425:G425))</f>
        <v>4</v>
      </c>
      <c r="P425" t="str">
        <f>IF(O425=4,"24-Way (4 Distinct)",IF(O425=3,"12-Way (1 Pair)",IF(O425=2,"6-Way / 4-Way","Straight (Quad)"))))</f>
        <v>24-Way (4 Distinct)</v>
      </c>
      <c r="Q425">
        <f>SUMPRODUCT(COUNTIF(D426:G426,D425:G425))</f>
        <v>0</v>
      </c>
      <c r="R425">
        <f>AVERAGE(J425:J429)</f>
        <v>22</v>
      </c>
      <c r="S425">
        <f>AVERAGE(J425:J444)</f>
        <v>22</v>
      </c>
      <c r="T425">
        <f>R425-S425</f>
        <v>0</v>
      </c>
      <c r="U425" t="str">
        <f>IF(R425&gt;S425,"EXPANDING (HIGH BIAS)",IF(R425&lt;S425,"CONTRACTING (LOW BIAS)","NEUTRAL"))</f>
        <v>NEUTRAL</v>
      </c>
    </row>
    <row r="426">
      <c r="A426">
        <v>15520</v>
      </c>
      <c r="B426" t="str">
        <v>2026-07-01</v>
      </c>
      <c r="C426" t="str">
        <v>AFTERNOON</v>
      </c>
      <c r="D426">
        <v>5</v>
      </c>
      <c r="E426">
        <v>4</v>
      </c>
      <c r="F426">
        <v>9</v>
      </c>
      <c r="G426">
        <v>4</v>
      </c>
      <c r="H426" t="str">
        <f>D426&amp;E426&amp;F426&amp;G426</f>
        <v>5494</v>
      </c>
      <c r="I426" t="str">
        <v>4459</v>
      </c>
      <c r="J426">
        <f>SUM(D426:G426)</f>
        <v>22</v>
      </c>
      <c r="K426">
        <f>SUMPRODUCT(MOD(D426:G426,2))</f>
        <v>2</v>
      </c>
      <c r="L426">
        <f>4-K426</f>
        <v>2</v>
      </c>
      <c r="M426">
        <f>COUNTIF(D426:G426,"&gt;=5")</f>
        <v>2</v>
      </c>
      <c r="N426">
        <f>COUNTIF(D426:G426,"&lt;=4")</f>
        <v>2</v>
      </c>
      <c r="O426">
        <f>SUMPRODUCT(1/COUNTIF(D426:G426,D426:G426))</f>
        <v>3</v>
      </c>
      <c r="P426" t="str">
        <f>IF(O426=4,"24-Way (4 Distinct)",IF(O426=3,"12-Way (1 Pair)",IF(O426=2,"6-Way / 4-Way","Straight (Quad)"))))</f>
        <v>12-Way (1 Pair)</v>
      </c>
      <c r="Q426">
        <f>SUMPRODUCT(COUNTIF(D427:G427,D426:G426))</f>
        <v>0</v>
      </c>
      <c r="R426">
        <f>AVERAGE(J426:J430)</f>
        <v>22</v>
      </c>
      <c r="S426">
        <f>AVERAGE(J426:J445)</f>
        <v>22</v>
      </c>
      <c r="T426">
        <f>R426-S426</f>
        <v>0</v>
      </c>
      <c r="U426" t="str">
        <f>IF(R426&gt;S426,"EXPANDING (HIGH BIAS)",IF(R426&lt;S426,"CONTRACTING (LOW BIAS)","NEUTRAL"))</f>
        <v>NEUTRAL</v>
      </c>
    </row>
    <row r="427">
      <c r="A427">
        <v>15519</v>
      </c>
      <c r="B427" t="str">
        <v>2026-07-01</v>
      </c>
      <c r="C427" t="str">
        <v>MIDDAY</v>
      </c>
      <c r="D427">
        <v>1</v>
      </c>
      <c r="E427">
        <v>7</v>
      </c>
      <c r="F427">
        <v>8</v>
      </c>
      <c r="G427">
        <v>3</v>
      </c>
      <c r="H427" t="str">
        <f>D427&amp;E427&amp;F427&amp;G427</f>
        <v>1783</v>
      </c>
      <c r="I427" t="str">
        <v>1378</v>
      </c>
      <c r="J427">
        <f>SUM(D427:G427)</f>
        <v>19</v>
      </c>
      <c r="K427">
        <f>SUMPRODUCT(MOD(D427:G427,2))</f>
        <v>3</v>
      </c>
      <c r="L427">
        <f>4-K427</f>
        <v>1</v>
      </c>
      <c r="M427">
        <f>COUNTIF(D427:G427,"&gt;=5")</f>
        <v>2</v>
      </c>
      <c r="N427">
        <f>COUNTIF(D427:G427,"&lt;=4")</f>
        <v>2</v>
      </c>
      <c r="O427">
        <f>SUMPRODUCT(1/COUNTIF(D427:G427,D427:G427))</f>
        <v>4</v>
      </c>
      <c r="P427" t="str">
        <f>IF(O427=4,"24-Way (4 Distinct)",IF(O427=3,"12-Way (1 Pair)",IF(O427=2,"6-Way / 4-Way","Straight (Quad)"))))</f>
        <v>24-Way (4 Distinct)</v>
      </c>
      <c r="Q427">
        <f>SUMPRODUCT(COUNTIF(D428:G428,D427:G427))</f>
        <v>1</v>
      </c>
      <c r="R427">
        <f>AVERAGE(J427:J431)</f>
        <v>19</v>
      </c>
      <c r="S427">
        <f>AVERAGE(J427:J446)</f>
        <v>19</v>
      </c>
      <c r="T427">
        <f>R427-S427</f>
        <v>0</v>
      </c>
      <c r="U427" t="str">
        <f>IF(R427&gt;S427,"EXPANDING (HIGH BIAS)",IF(R427&lt;S427,"CONTRACTING (LOW BIAS)","NEUTRAL"))</f>
        <v>NEUTRAL</v>
      </c>
    </row>
    <row r="428">
      <c r="A428">
        <v>15518</v>
      </c>
      <c r="B428" t="str">
        <v>2026-07-01</v>
      </c>
      <c r="C428" t="str">
        <v>MORNING</v>
      </c>
      <c r="D428">
        <v>6</v>
      </c>
      <c r="E428">
        <v>8</v>
      </c>
      <c r="F428">
        <v>9</v>
      </c>
      <c r="G428">
        <v>8</v>
      </c>
      <c r="H428" t="str">
        <f>D428&amp;E428&amp;F428&amp;G428</f>
        <v>6898</v>
      </c>
      <c r="I428" t="str">
        <v>6889</v>
      </c>
      <c r="J428">
        <f>SUM(D428:G428)</f>
        <v>31</v>
      </c>
      <c r="K428">
        <f>SUMPRODUCT(MOD(D428:G428,2))</f>
        <v>1</v>
      </c>
      <c r="L428">
        <f>4-K428</f>
        <v>3</v>
      </c>
      <c r="M428">
        <f>COUNTIF(D428:G428,"&gt;=5")</f>
        <v>4</v>
      </c>
      <c r="N428">
        <f>COUNTIF(D428:G428,"&lt;=4")</f>
        <v>0</v>
      </c>
      <c r="O428">
        <f>SUMPRODUCT(1/COUNTIF(D428:G428,D428:G428))</f>
        <v>3</v>
      </c>
      <c r="P428" t="str">
        <f>IF(O428=4,"24-Way (4 Distinct)",IF(O428=3,"12-Way (1 Pair)",IF(O428=2,"6-Way / 4-Way","Straight (Quad)"))))</f>
        <v>12-Way (1 Pair)</v>
      </c>
      <c r="Q428">
        <f>SUMPRODUCT(COUNTIF(D429:G429,D428:G428))</f>
        <v>1</v>
      </c>
      <c r="R428">
        <f>AVERAGE(J428:J432)</f>
        <v>31</v>
      </c>
      <c r="S428">
        <f>AVERAGE(J428:J447)</f>
        <v>31</v>
      </c>
      <c r="T428">
        <f>R428-S428</f>
        <v>0</v>
      </c>
      <c r="U428" t="str">
        <f>IF(R428&gt;S428,"EXPANDING (HIGH BIAS)",IF(R428&lt;S428,"CONTRACTING (LOW BIAS)","NEUTRAL"))</f>
        <v>NEUTRAL</v>
      </c>
    </row>
    <row r="429">
      <c r="A429">
        <v>15517</v>
      </c>
      <c r="B429" t="str">
        <v>2026-06-30</v>
      </c>
      <c r="C429" t="str">
        <v>EVENING</v>
      </c>
      <c r="D429">
        <v>6</v>
      </c>
      <c r="E429">
        <v>6</v>
      </c>
      <c r="F429">
        <v>4</v>
      </c>
      <c r="G429">
        <v>0</v>
      </c>
      <c r="H429" t="str">
        <f>D429&amp;E429&amp;F429&amp;G429</f>
        <v>6640</v>
      </c>
      <c r="I429" t="str">
        <v>0466</v>
      </c>
      <c r="J429">
        <f>SUM(D429:G429)</f>
        <v>16</v>
      </c>
      <c r="K429">
        <f>SUMPRODUCT(MOD(D429:G429,2))</f>
        <v>0</v>
      </c>
      <c r="L429">
        <f>4-K429</f>
        <v>4</v>
      </c>
      <c r="M429">
        <f>COUNTIF(D429:G429,"&gt;=5")</f>
        <v>2</v>
      </c>
      <c r="N429">
        <f>COUNTIF(D429:G429,"&lt;=4")</f>
        <v>2</v>
      </c>
      <c r="O429">
        <f>SUMPRODUCT(1/COUNTIF(D429:G429,D429:G429))</f>
        <v>3</v>
      </c>
      <c r="P429" t="str">
        <f>IF(O429=4,"24-Way (4 Distinct)",IF(O429=3,"12-Way (1 Pair)",IF(O429=2,"6-Way / 4-Way","Straight (Quad)"))))</f>
        <v>12-Way (1 Pair)</v>
      </c>
      <c r="Q429">
        <f>SUMPRODUCT(COUNTIF(D430:G430,D429:G429))</f>
        <v>2</v>
      </c>
      <c r="R429">
        <f>AVERAGE(J429:J433)</f>
        <v>16</v>
      </c>
      <c r="S429">
        <f>AVERAGE(J429:J448)</f>
        <v>16</v>
      </c>
      <c r="T429">
        <f>R429-S429</f>
        <v>0</v>
      </c>
      <c r="U429" t="str">
        <f>IF(R429&gt;S429,"EXPANDING (HIGH BIAS)",IF(R429&lt;S429,"CONTRACTING (LOW BIAS)","NEUTRAL"))</f>
        <v>NEUTRAL</v>
      </c>
    </row>
    <row r="430">
      <c r="A430">
        <v>15516</v>
      </c>
      <c r="B430" t="str">
        <v>2026-06-30</v>
      </c>
      <c r="C430" t="str">
        <v>AFTERNOON</v>
      </c>
      <c r="D430">
        <v>9</v>
      </c>
      <c r="E430">
        <v>8</v>
      </c>
      <c r="F430">
        <v>6</v>
      </c>
      <c r="G430">
        <v>3</v>
      </c>
      <c r="H430" t="str">
        <f>D430&amp;E430&amp;F430&amp;G430</f>
        <v>9863</v>
      </c>
      <c r="I430" t="str">
        <v>3689</v>
      </c>
      <c r="J430">
        <f>SUM(D430:G430)</f>
        <v>26</v>
      </c>
      <c r="K430">
        <f>SUMPRODUCT(MOD(D430:G430,2))</f>
        <v>2</v>
      </c>
      <c r="L430">
        <f>4-K430</f>
        <v>2</v>
      </c>
      <c r="M430">
        <f>COUNTIF(D430:G430,"&gt;=5")</f>
        <v>3</v>
      </c>
      <c r="N430">
        <f>COUNTIF(D430:G430,"&lt;=4")</f>
        <v>1</v>
      </c>
      <c r="O430">
        <f>SUMPRODUCT(1/COUNTIF(D430:G430,D430:G430))</f>
        <v>4</v>
      </c>
      <c r="P430" t="str">
        <f>IF(O430=4,"24-Way (4 Distinct)",IF(O430=3,"12-Way (1 Pair)",IF(O430=2,"6-Way / 4-Way","Straight (Quad)"))))</f>
        <v>24-Way (4 Distinct)</v>
      </c>
      <c r="Q430">
        <f>SUMPRODUCT(COUNTIF(D431:G431,D430:G430))</f>
        <v>1</v>
      </c>
      <c r="R430">
        <f>AVERAGE(J430:J434)</f>
        <v>26</v>
      </c>
      <c r="S430">
        <f>AVERAGE(J430:J449)</f>
        <v>26</v>
      </c>
      <c r="T430">
        <f>R430-S430</f>
        <v>0</v>
      </c>
      <c r="U430" t="str">
        <f>IF(R430&gt;S430,"EXPANDING (HIGH BIAS)",IF(R430&lt;S430,"CONTRACTING (LOW BIAS)","NEUTRAL"))</f>
        <v>NEUTRAL</v>
      </c>
    </row>
    <row r="431">
      <c r="A431">
        <v>15515</v>
      </c>
      <c r="B431" t="str">
        <v>2026-06-30</v>
      </c>
      <c r="C431" t="str">
        <v>MIDDAY</v>
      </c>
      <c r="D431">
        <v>1</v>
      </c>
      <c r="E431">
        <v>6</v>
      </c>
      <c r="F431">
        <v>7</v>
      </c>
      <c r="G431">
        <v>1</v>
      </c>
      <c r="H431" t="str">
        <f>D431&amp;E431&amp;F431&amp;G431</f>
        <v>1671</v>
      </c>
      <c r="I431" t="str">
        <v>1167</v>
      </c>
      <c r="J431">
        <f>SUM(D431:G431)</f>
        <v>15</v>
      </c>
      <c r="K431">
        <f>SUMPRODUCT(MOD(D431:G431,2))</f>
        <v>3</v>
      </c>
      <c r="L431">
        <f>4-K431</f>
        <v>1</v>
      </c>
      <c r="M431">
        <f>COUNTIF(D431:G431,"&gt;=5")</f>
        <v>2</v>
      </c>
      <c r="N431">
        <f>COUNTIF(D431:G431,"&lt;=4")</f>
        <v>2</v>
      </c>
      <c r="O431">
        <f>SUMPRODUCT(1/COUNTIF(D431:G431,D431:G431))</f>
        <v>3</v>
      </c>
      <c r="P431" t="str">
        <f>IF(O431=4,"24-Way (4 Distinct)",IF(O431=3,"12-Way (1 Pair)",IF(O431=2,"6-Way / 4-Way","Straight (Quad)"))))</f>
        <v>12-Way (1 Pair)</v>
      </c>
      <c r="Q431">
        <f>SUMPRODUCT(COUNTIF(D432:G432,D431:G431))</f>
        <v>0</v>
      </c>
      <c r="R431">
        <f>AVERAGE(J431:J435)</f>
        <v>15</v>
      </c>
      <c r="S431">
        <f>AVERAGE(J431:J450)</f>
        <v>15</v>
      </c>
      <c r="T431">
        <f>R431-S431</f>
        <v>0</v>
      </c>
      <c r="U431" t="str">
        <f>IF(R431&gt;S431,"EXPANDING (HIGH BIAS)",IF(R431&lt;S431,"CONTRACTING (LOW BIAS)","NEUTRAL"))</f>
        <v>NEUTRAL</v>
      </c>
    </row>
    <row r="432">
      <c r="A432">
        <v>15514</v>
      </c>
      <c r="B432" t="str">
        <v>2026-06-30</v>
      </c>
      <c r="C432" t="str">
        <v>MORNING</v>
      </c>
      <c r="D432">
        <v>8</v>
      </c>
      <c r="E432">
        <v>2</v>
      </c>
      <c r="F432">
        <v>8</v>
      </c>
      <c r="G432">
        <v>5</v>
      </c>
      <c r="H432" t="str">
        <f>D432&amp;E432&amp;F432&amp;G432</f>
        <v>8285</v>
      </c>
      <c r="I432" t="str">
        <v>2588</v>
      </c>
      <c r="J432">
        <f>SUM(D432:G432)</f>
        <v>23</v>
      </c>
      <c r="K432">
        <f>SUMPRODUCT(MOD(D432:G432,2))</f>
        <v>1</v>
      </c>
      <c r="L432">
        <f>4-K432</f>
        <v>3</v>
      </c>
      <c r="M432">
        <f>COUNTIF(D432:G432,"&gt;=5")</f>
        <v>3</v>
      </c>
      <c r="N432">
        <f>COUNTIF(D432:G432,"&lt;=4")</f>
        <v>1</v>
      </c>
      <c r="O432">
        <f>SUMPRODUCT(1/COUNTIF(D432:G432,D432:G432))</f>
        <v>3</v>
      </c>
      <c r="P432" t="str">
        <f>IF(O432=4,"24-Way (4 Distinct)",IF(O432=3,"12-Way (1 Pair)",IF(O432=2,"6-Way / 4-Way","Straight (Quad)"))))</f>
        <v>12-Way (1 Pair)</v>
      </c>
      <c r="Q432">
        <f>SUMPRODUCT(COUNTIF(D433:G433,D432:G432))</f>
        <v>0</v>
      </c>
      <c r="R432">
        <f>AVERAGE(J432:J436)</f>
        <v>23</v>
      </c>
      <c r="S432">
        <f>AVERAGE(J432:J451)</f>
        <v>23</v>
      </c>
      <c r="T432">
        <f>R432-S432</f>
        <v>0</v>
      </c>
      <c r="U432" t="str">
        <f>IF(R432&gt;S432,"EXPANDING (HIGH BIAS)",IF(R432&lt;S432,"CONTRACTING (LOW BIAS)","NEUTRAL"))</f>
        <v>NEUTRAL</v>
      </c>
    </row>
    <row r="433">
      <c r="A433">
        <v>15513</v>
      </c>
      <c r="B433" t="str">
        <v>2026-06-29</v>
      </c>
      <c r="C433" t="str">
        <v>EVENING</v>
      </c>
      <c r="D433">
        <v>3</v>
      </c>
      <c r="E433">
        <v>4</v>
      </c>
      <c r="F433">
        <v>9</v>
      </c>
      <c r="G433">
        <v>0</v>
      </c>
      <c r="H433" t="str">
        <f>D433&amp;E433&amp;F433&amp;G433</f>
        <v>3490</v>
      </c>
      <c r="I433" t="str">
        <v>0349</v>
      </c>
      <c r="J433">
        <f>SUM(D433:G433)</f>
        <v>16</v>
      </c>
      <c r="K433">
        <f>SUMPRODUCT(MOD(D433:G433,2))</f>
        <v>2</v>
      </c>
      <c r="L433">
        <f>4-K433</f>
        <v>2</v>
      </c>
      <c r="M433">
        <f>COUNTIF(D433:G433,"&gt;=5")</f>
        <v>1</v>
      </c>
      <c r="N433">
        <f>COUNTIF(D433:G433,"&lt;=4")</f>
        <v>3</v>
      </c>
      <c r="O433">
        <f>SUMPRODUCT(1/COUNTIF(D433:G433,D433:G433))</f>
        <v>4</v>
      </c>
      <c r="P433" t="str">
        <f>IF(O433=4,"24-Way (4 Distinct)",IF(O433=3,"12-Way (1 Pair)",IF(O433=2,"6-Way / 4-Way","Straight (Quad)"))))</f>
        <v>24-Way (4 Distinct)</v>
      </c>
      <c r="Q433">
        <f>SUMPRODUCT(COUNTIF(D434:G434,D433:G433))</f>
        <v>2</v>
      </c>
      <c r="R433">
        <f>AVERAGE(J433:J437)</f>
        <v>16</v>
      </c>
      <c r="S433">
        <f>AVERAGE(J433:J452)</f>
        <v>16</v>
      </c>
      <c r="T433">
        <f>R433-S433</f>
        <v>0</v>
      </c>
      <c r="U433" t="str">
        <f>IF(R433&gt;S433,"EXPANDING (HIGH BIAS)",IF(R433&lt;S433,"CONTRACTING (LOW BIAS)","NEUTRAL"))</f>
        <v>NEUTRAL</v>
      </c>
    </row>
    <row r="434">
      <c r="A434">
        <v>15512</v>
      </c>
      <c r="B434" t="str">
        <v>2026-06-29</v>
      </c>
      <c r="C434" t="str">
        <v>AFTERNOON</v>
      </c>
      <c r="D434">
        <v>3</v>
      </c>
      <c r="E434">
        <v>1</v>
      </c>
      <c r="F434">
        <v>8</v>
      </c>
      <c r="G434">
        <v>0</v>
      </c>
      <c r="H434" t="str">
        <f>D434&amp;E434&amp;F434&amp;G434</f>
        <v>3180</v>
      </c>
      <c r="I434" t="str">
        <v>0138</v>
      </c>
      <c r="J434">
        <f>SUM(D434:G434)</f>
        <v>12</v>
      </c>
      <c r="K434">
        <f>SUMPRODUCT(MOD(D434:G434,2))</f>
        <v>2</v>
      </c>
      <c r="L434">
        <f>4-K434</f>
        <v>2</v>
      </c>
      <c r="M434">
        <f>COUNTIF(D434:G434,"&gt;=5")</f>
        <v>1</v>
      </c>
      <c r="N434">
        <f>COUNTIF(D434:G434,"&lt;=4")</f>
        <v>3</v>
      </c>
      <c r="O434">
        <f>SUMPRODUCT(1/COUNTIF(D434:G434,D434:G434))</f>
        <v>4</v>
      </c>
      <c r="P434" t="str">
        <f>IF(O434=4,"24-Way (4 Distinct)",IF(O434=3,"12-Way (1 Pair)",IF(O434=2,"6-Way / 4-Way","Straight (Quad)"))))</f>
        <v>24-Way (4 Distinct)</v>
      </c>
      <c r="Q434">
        <f>SUMPRODUCT(COUNTIF(D435:G435,D434:G434))</f>
        <v>3</v>
      </c>
      <c r="R434">
        <f>AVERAGE(J434:J438)</f>
        <v>12</v>
      </c>
      <c r="S434">
        <f>AVERAGE(J434:J453)</f>
        <v>12</v>
      </c>
      <c r="T434">
        <f>R434-S434</f>
        <v>0</v>
      </c>
      <c r="U434" t="str">
        <f>IF(R434&gt;S434,"EXPANDING (HIGH BIAS)",IF(R434&lt;S434,"CONTRACTING (LOW BIAS)","NEUTRAL"))</f>
        <v>NEUTRAL</v>
      </c>
    </row>
    <row r="435">
      <c r="A435">
        <v>15511</v>
      </c>
      <c r="B435" t="str">
        <v>2026-06-29</v>
      </c>
      <c r="C435" t="str">
        <v>MIDDAY</v>
      </c>
      <c r="D435">
        <v>3</v>
      </c>
      <c r="E435">
        <v>8</v>
      </c>
      <c r="F435">
        <v>0</v>
      </c>
      <c r="G435">
        <v>8</v>
      </c>
      <c r="H435" t="str">
        <f>D435&amp;E435&amp;F435&amp;G435</f>
        <v>3808</v>
      </c>
      <c r="I435" t="str">
        <v>0388</v>
      </c>
      <c r="J435">
        <f>SUM(D435:G435)</f>
        <v>19</v>
      </c>
      <c r="K435">
        <f>SUMPRODUCT(MOD(D435:G435,2))</f>
        <v>1</v>
      </c>
      <c r="L435">
        <f>4-K435</f>
        <v>3</v>
      </c>
      <c r="M435">
        <f>COUNTIF(D435:G435,"&gt;=5")</f>
        <v>2</v>
      </c>
      <c r="N435">
        <f>COUNTIF(D435:G435,"&lt;=4")</f>
        <v>2</v>
      </c>
      <c r="O435">
        <f>SUMPRODUCT(1/COUNTIF(D435:G435,D435:G435))</f>
        <v>3</v>
      </c>
      <c r="P435" t="str">
        <f>IF(O435=4,"24-Way (4 Distinct)",IF(O435=3,"12-Way (1 Pair)",IF(O435=2,"6-Way / 4-Way","Straight (Quad)"))))</f>
        <v>12-Way (1 Pair)</v>
      </c>
      <c r="Q435">
        <f>SUMPRODUCT(COUNTIF(D436:G436,D435:G435))</f>
        <v>3</v>
      </c>
      <c r="R435">
        <f>AVERAGE(J435:J439)</f>
        <v>19</v>
      </c>
      <c r="S435">
        <f>AVERAGE(J435:J454)</f>
        <v>19</v>
      </c>
      <c r="T435">
        <f>R435-S435</f>
        <v>0</v>
      </c>
      <c r="U435" t="str">
        <f>IF(R435&gt;S435,"EXPANDING (HIGH BIAS)",IF(R435&lt;S435,"CONTRACTING (LOW BIAS)","NEUTRAL"))</f>
        <v>NEUTRAL</v>
      </c>
    </row>
    <row r="436">
      <c r="A436">
        <v>15510</v>
      </c>
      <c r="B436" t="str">
        <v>2026-06-29</v>
      </c>
      <c r="C436" t="str">
        <v>MORNING</v>
      </c>
      <c r="D436">
        <v>3</v>
      </c>
      <c r="E436">
        <v>2</v>
      </c>
      <c r="F436">
        <v>5</v>
      </c>
      <c r="G436">
        <v>8</v>
      </c>
      <c r="H436" t="str">
        <f>D436&amp;E436&amp;F436&amp;G436</f>
        <v>3258</v>
      </c>
      <c r="I436" t="str">
        <v>2358</v>
      </c>
      <c r="J436">
        <f>SUM(D436:G436)</f>
        <v>18</v>
      </c>
      <c r="K436">
        <f>SUMPRODUCT(MOD(D436:G436,2))</f>
        <v>2</v>
      </c>
      <c r="L436">
        <f>4-K436</f>
        <v>2</v>
      </c>
      <c r="M436">
        <f>COUNTIF(D436:G436,"&gt;=5")</f>
        <v>2</v>
      </c>
      <c r="N436">
        <f>COUNTIF(D436:G436,"&lt;=4")</f>
        <v>2</v>
      </c>
      <c r="O436">
        <f>SUMPRODUCT(1/COUNTIF(D436:G436,D436:G436))</f>
        <v>4</v>
      </c>
      <c r="P436" t="str">
        <f>IF(O436=4,"24-Way (4 Distinct)",IF(O436=3,"12-Way (1 Pair)",IF(O436=2,"6-Way / 4-Way","Straight (Quad)"))))</f>
        <v>24-Way (4 Distinct)</v>
      </c>
      <c r="Q436">
        <f>SUMPRODUCT(COUNTIF(D437:G437,D436:G436))</f>
        <v>2</v>
      </c>
      <c r="R436">
        <f>AVERAGE(J436:J440)</f>
        <v>18</v>
      </c>
      <c r="S436">
        <f>AVERAGE(J436:J455)</f>
        <v>18</v>
      </c>
      <c r="T436">
        <f>R436-S436</f>
        <v>0</v>
      </c>
      <c r="U436" t="str">
        <f>IF(R436&gt;S436,"EXPANDING (HIGH BIAS)",IF(R436&lt;S436,"CONTRACTING (LOW BIAS)","NEUTRAL"))</f>
        <v>NEUTRAL</v>
      </c>
    </row>
    <row r="437">
      <c r="A437">
        <v>15505</v>
      </c>
      <c r="B437" t="str">
        <v>2026-06-27</v>
      </c>
      <c r="C437" t="str">
        <v>EVENING</v>
      </c>
      <c r="D437">
        <v>4</v>
      </c>
      <c r="E437">
        <v>9</v>
      </c>
      <c r="F437">
        <v>2</v>
      </c>
      <c r="G437">
        <v>5</v>
      </c>
      <c r="H437" t="str">
        <f>D437&amp;E437&amp;F437&amp;G437</f>
        <v>4925</v>
      </c>
      <c r="I437" t="str">
        <v>2459</v>
      </c>
      <c r="J437">
        <f>SUM(D437:G437)</f>
        <v>20</v>
      </c>
      <c r="K437">
        <f>SUMPRODUCT(MOD(D437:G437,2))</f>
        <v>2</v>
      </c>
      <c r="L437">
        <f>4-K437</f>
        <v>2</v>
      </c>
      <c r="M437">
        <f>COUNTIF(D437:G437,"&gt;=5")</f>
        <v>2</v>
      </c>
      <c r="N437">
        <f>COUNTIF(D437:G437,"&lt;=4")</f>
        <v>2</v>
      </c>
      <c r="O437">
        <f>SUMPRODUCT(1/COUNTIF(D437:G437,D437:G437))</f>
        <v>4</v>
      </c>
      <c r="P437" t="str">
        <f>IF(O437=4,"24-Way (4 Distinct)",IF(O437=3,"12-Way (1 Pair)",IF(O437=2,"6-Way / 4-Way","Straight (Quad)"))))</f>
        <v>24-Way (4 Distinct)</v>
      </c>
      <c r="Q437">
        <f>SUMPRODUCT(COUNTIF(D438:G438,D437:G437))</f>
        <v>0</v>
      </c>
      <c r="R437">
        <f>AVERAGE(J437:J441)</f>
        <v>20</v>
      </c>
      <c r="S437">
        <f>AVERAGE(J437:J456)</f>
        <v>20</v>
      </c>
      <c r="T437">
        <f>R437-S437</f>
        <v>0</v>
      </c>
      <c r="U437" t="str">
        <f>IF(R437&gt;S437,"EXPANDING (HIGH BIAS)",IF(R437&lt;S437,"CONTRACTING (LOW BIAS)","NEUTRAL"))</f>
        <v>NEUTRAL</v>
      </c>
    </row>
    <row r="438">
      <c r="A438">
        <v>15504</v>
      </c>
      <c r="B438" t="str">
        <v>2026-06-27</v>
      </c>
      <c r="C438" t="str">
        <v>AFTERNOON</v>
      </c>
      <c r="D438">
        <v>1</v>
      </c>
      <c r="E438">
        <v>7</v>
      </c>
      <c r="F438">
        <v>8</v>
      </c>
      <c r="G438">
        <v>0</v>
      </c>
      <c r="H438" t="str">
        <f>D438&amp;E438&amp;F438&amp;G438</f>
        <v>1780</v>
      </c>
      <c r="I438" t="str">
        <v>0178</v>
      </c>
      <c r="J438">
        <f>SUM(D438:G438)</f>
        <v>16</v>
      </c>
      <c r="K438">
        <f>SUMPRODUCT(MOD(D438:G438,2))</f>
        <v>2</v>
      </c>
      <c r="L438">
        <f>4-K438</f>
        <v>2</v>
      </c>
      <c r="M438">
        <f>COUNTIF(D438:G438,"&gt;=5")</f>
        <v>2</v>
      </c>
      <c r="N438">
        <f>COUNTIF(D438:G438,"&lt;=4")</f>
        <v>2</v>
      </c>
      <c r="O438">
        <f>SUMPRODUCT(1/COUNTIF(D438:G438,D438:G438))</f>
        <v>4</v>
      </c>
      <c r="P438" t="str">
        <f>IF(O438=4,"24-Way (4 Distinct)",IF(O438=3,"12-Way (1 Pair)",IF(O438=2,"6-Way / 4-Way","Straight (Quad)"))))</f>
        <v>24-Way (4 Distinct)</v>
      </c>
      <c r="Q438">
        <f>SUMPRODUCT(COUNTIF(D439:G439,D438:G438))</f>
        <v>1</v>
      </c>
      <c r="R438">
        <f>AVERAGE(J438:J442)</f>
        <v>16</v>
      </c>
      <c r="S438">
        <f>AVERAGE(J438:J457)</f>
        <v>16</v>
      </c>
      <c r="T438">
        <f>R438-S438</f>
        <v>0</v>
      </c>
      <c r="U438" t="str">
        <f>IF(R438&gt;S438,"EXPANDING (HIGH BIAS)",IF(R438&lt;S438,"CONTRACTING (LOW BIAS)","NEUTRAL"))</f>
        <v>NEUTRAL</v>
      </c>
    </row>
    <row r="439">
      <c r="A439">
        <v>15503</v>
      </c>
      <c r="B439" t="str">
        <v>2026-06-27</v>
      </c>
      <c r="C439" t="str">
        <v>MIDDAY</v>
      </c>
      <c r="D439">
        <v>1</v>
      </c>
      <c r="E439">
        <v>9</v>
      </c>
      <c r="F439">
        <v>4</v>
      </c>
      <c r="G439">
        <v>9</v>
      </c>
      <c r="H439" t="str">
        <f>D439&amp;E439&amp;F439&amp;G439</f>
        <v>1949</v>
      </c>
      <c r="I439" t="str">
        <v>1499</v>
      </c>
      <c r="J439">
        <f>SUM(D439:G439)</f>
        <v>23</v>
      </c>
      <c r="K439">
        <f>SUMPRODUCT(MOD(D439:G439,2))</f>
        <v>3</v>
      </c>
      <c r="L439">
        <f>4-K439</f>
        <v>1</v>
      </c>
      <c r="M439">
        <f>COUNTIF(D439:G439,"&gt;=5")</f>
        <v>2</v>
      </c>
      <c r="N439">
        <f>COUNTIF(D439:G439,"&lt;=4")</f>
        <v>2</v>
      </c>
      <c r="O439">
        <f>SUMPRODUCT(1/COUNTIF(D439:G439,D439:G439))</f>
        <v>3</v>
      </c>
      <c r="P439" t="str">
        <f>IF(O439=4,"24-Way (4 Distinct)",IF(O439=3,"12-Way (1 Pair)",IF(O439=2,"6-Way / 4-Way","Straight (Quad)"))))</f>
        <v>12-Way (1 Pair)</v>
      </c>
      <c r="Q439">
        <f>SUMPRODUCT(COUNTIF(D440:G440,D439:G439))</f>
        <v>1</v>
      </c>
      <c r="R439">
        <f>AVERAGE(J439:J443)</f>
        <v>23</v>
      </c>
      <c r="S439">
        <f>AVERAGE(J439:J458)</f>
        <v>23</v>
      </c>
      <c r="T439">
        <f>R439-S439</f>
        <v>0</v>
      </c>
      <c r="U439" t="str">
        <f>IF(R439&gt;S439,"EXPANDING (HIGH BIAS)",IF(R439&lt;S439,"CONTRACTING (LOW BIAS)","NEUTRAL"))</f>
        <v>NEUTRAL</v>
      </c>
    </row>
    <row r="440">
      <c r="A440">
        <v>15502</v>
      </c>
      <c r="B440" t="str">
        <v>2026-06-27</v>
      </c>
      <c r="C440" t="str">
        <v>MORNING</v>
      </c>
      <c r="D440">
        <v>2</v>
      </c>
      <c r="E440">
        <v>6</v>
      </c>
      <c r="F440">
        <v>4</v>
      </c>
      <c r="G440">
        <v>8</v>
      </c>
      <c r="H440" t="str">
        <f>D440&amp;E440&amp;F440&amp;G440</f>
        <v>2648</v>
      </c>
      <c r="I440" t="str">
        <v>2468</v>
      </c>
      <c r="J440">
        <f>SUM(D440:G440)</f>
        <v>20</v>
      </c>
      <c r="K440">
        <f>SUMPRODUCT(MOD(D440:G440,2))</f>
        <v>0</v>
      </c>
      <c r="L440">
        <f>4-K440</f>
        <v>4</v>
      </c>
      <c r="M440">
        <f>COUNTIF(D440:G440,"&gt;=5")</f>
        <v>2</v>
      </c>
      <c r="N440">
        <f>COUNTIF(D440:G440,"&lt;=4")</f>
        <v>2</v>
      </c>
      <c r="O440">
        <f>SUMPRODUCT(1/COUNTIF(D440:G440,D440:G440))</f>
        <v>4</v>
      </c>
      <c r="P440" t="str">
        <f>IF(O440=4,"24-Way (4 Distinct)",IF(O440=3,"12-Way (1 Pair)",IF(O440=2,"6-Way / 4-Way","Straight (Quad)"))))</f>
        <v>24-Way (4 Distinct)</v>
      </c>
      <c r="Q440">
        <f>SUMPRODUCT(COUNTIF(D441:G441,D440:G440))</f>
        <v>1</v>
      </c>
      <c r="R440">
        <f>AVERAGE(J440:J444)</f>
        <v>20</v>
      </c>
      <c r="S440">
        <f>AVERAGE(J440:J459)</f>
        <v>20</v>
      </c>
      <c r="T440">
        <f>R440-S440</f>
        <v>0</v>
      </c>
      <c r="U440" t="str">
        <f>IF(R440&gt;S440,"EXPANDING (HIGH BIAS)",IF(R440&lt;S440,"CONTRACTING (LOW BIAS)","NEUTRAL"))</f>
        <v>NEUTRAL</v>
      </c>
    </row>
    <row r="441">
      <c r="A441">
        <v>15501</v>
      </c>
      <c r="B441" t="str">
        <v>2026-06-26</v>
      </c>
      <c r="C441" t="str">
        <v>EVENING</v>
      </c>
      <c r="D441">
        <v>7</v>
      </c>
      <c r="E441">
        <v>8</v>
      </c>
      <c r="F441">
        <v>3</v>
      </c>
      <c r="G441">
        <v>0</v>
      </c>
      <c r="H441" t="str">
        <f>D441&amp;E441&amp;F441&amp;G441</f>
        <v>7830</v>
      </c>
      <c r="I441" t="str">
        <v>0378</v>
      </c>
      <c r="J441">
        <f>SUM(D441:G441)</f>
        <v>18</v>
      </c>
      <c r="K441">
        <f>SUMPRODUCT(MOD(D441:G441,2))</f>
        <v>2</v>
      </c>
      <c r="L441">
        <f>4-K441</f>
        <v>2</v>
      </c>
      <c r="M441">
        <f>COUNTIF(D441:G441,"&gt;=5")</f>
        <v>2</v>
      </c>
      <c r="N441">
        <f>COUNTIF(D441:G441,"&lt;=4")</f>
        <v>2</v>
      </c>
      <c r="O441">
        <f>SUMPRODUCT(1/COUNTIF(D441:G441,D441:G441))</f>
        <v>4</v>
      </c>
      <c r="P441" t="str">
        <f>IF(O441=4,"24-Way (4 Distinct)",IF(O441=3,"12-Way (1 Pair)",IF(O441=2,"6-Way / 4-Way","Straight (Quad)"))))</f>
        <v>24-Way (4 Distinct)</v>
      </c>
      <c r="Q441">
        <f>SUMPRODUCT(COUNTIF(D442:G442,D441:G441))</f>
        <v>2</v>
      </c>
      <c r="R441">
        <f>AVERAGE(J441:J445)</f>
        <v>18</v>
      </c>
      <c r="S441">
        <f>AVERAGE(J441:J460)</f>
        <v>18</v>
      </c>
      <c r="T441">
        <f>R441-S441</f>
        <v>0</v>
      </c>
      <c r="U441" t="str">
        <f>IF(R441&gt;S441,"EXPANDING (HIGH BIAS)",IF(R441&lt;S441,"CONTRACTING (LOW BIAS)","NEUTRAL"))</f>
        <v>NEUTRAL</v>
      </c>
    </row>
    <row r="442">
      <c r="A442">
        <v>15500</v>
      </c>
      <c r="B442" t="str">
        <v>2026-06-26</v>
      </c>
      <c r="C442" t="str">
        <v>AFTERNOON</v>
      </c>
      <c r="D442">
        <v>7</v>
      </c>
      <c r="E442">
        <v>8</v>
      </c>
      <c r="F442">
        <v>8</v>
      </c>
      <c r="G442">
        <v>1</v>
      </c>
      <c r="H442" t="str">
        <f>D442&amp;E442&amp;F442&amp;G442</f>
        <v>7881</v>
      </c>
      <c r="I442" t="str">
        <v>1788</v>
      </c>
      <c r="J442">
        <f>SUM(D442:G442)</f>
        <v>24</v>
      </c>
      <c r="K442">
        <f>SUMPRODUCT(MOD(D442:G442,2))</f>
        <v>2</v>
      </c>
      <c r="L442">
        <f>4-K442</f>
        <v>2</v>
      </c>
      <c r="M442">
        <f>COUNTIF(D442:G442,"&gt;=5")</f>
        <v>3</v>
      </c>
      <c r="N442">
        <f>COUNTIF(D442:G442,"&lt;=4")</f>
        <v>1</v>
      </c>
      <c r="O442">
        <f>SUMPRODUCT(1/COUNTIF(D442:G442,D442:G442))</f>
        <v>3</v>
      </c>
      <c r="P442" t="str">
        <f>IF(O442=4,"24-Way (4 Distinct)",IF(O442=3,"12-Way (1 Pair)",IF(O442=2,"6-Way / 4-Way","Straight (Quad)"))))</f>
        <v>12-Way (1 Pair)</v>
      </c>
      <c r="Q442">
        <f>SUMPRODUCT(COUNTIF(D443:G443,D442:G442))</f>
        <v>2</v>
      </c>
      <c r="R442">
        <f>AVERAGE(J442:J446)</f>
        <v>24</v>
      </c>
      <c r="S442">
        <f>AVERAGE(J442:J461)</f>
        <v>24</v>
      </c>
      <c r="T442">
        <f>R442-S442</f>
        <v>0</v>
      </c>
      <c r="U442" t="str">
        <f>IF(R442&gt;S442,"EXPANDING (HIGH BIAS)",IF(R442&lt;S442,"CONTRACTING (LOW BIAS)","NEUTRAL"))</f>
        <v>NEUTRAL</v>
      </c>
    </row>
    <row r="443">
      <c r="A443">
        <v>15499</v>
      </c>
      <c r="B443" t="str">
        <v>2026-06-26</v>
      </c>
      <c r="C443" t="str">
        <v>MIDDAY</v>
      </c>
      <c r="D443">
        <v>4</v>
      </c>
      <c r="E443">
        <v>8</v>
      </c>
      <c r="F443">
        <v>9</v>
      </c>
      <c r="G443">
        <v>2</v>
      </c>
      <c r="H443" t="str">
        <f>D443&amp;E443&amp;F443&amp;G443</f>
        <v>4892</v>
      </c>
      <c r="I443" t="str">
        <v>2489</v>
      </c>
      <c r="J443">
        <f>SUM(D443:G443)</f>
        <v>23</v>
      </c>
      <c r="K443">
        <f>SUMPRODUCT(MOD(D443:G443,2))</f>
        <v>1</v>
      </c>
      <c r="L443">
        <f>4-K443</f>
        <v>3</v>
      </c>
      <c r="M443">
        <f>COUNTIF(D443:G443,"&gt;=5")</f>
        <v>2</v>
      </c>
      <c r="N443">
        <f>COUNTIF(D443:G443,"&lt;=4")</f>
        <v>2</v>
      </c>
      <c r="O443">
        <f>SUMPRODUCT(1/COUNTIF(D443:G443,D443:G443))</f>
        <v>4</v>
      </c>
      <c r="P443" t="str">
        <f>IF(O443=4,"24-Way (4 Distinct)",IF(O443=3,"12-Way (1 Pair)",IF(O443=2,"6-Way / 4-Way","Straight (Quad)"))))</f>
        <v>24-Way (4 Distinct)</v>
      </c>
      <c r="Q443">
        <f>SUMPRODUCT(COUNTIF(D444:G444,D443:G443))</f>
        <v>1</v>
      </c>
      <c r="R443">
        <f>AVERAGE(J443:J447)</f>
        <v>23</v>
      </c>
      <c r="S443">
        <f>AVERAGE(J443:J462)</f>
        <v>23</v>
      </c>
      <c r="T443">
        <f>R443-S443</f>
        <v>0</v>
      </c>
      <c r="U443" t="str">
        <f>IF(R443&gt;S443,"EXPANDING (HIGH BIAS)",IF(R443&lt;S443,"CONTRACTING (LOW BIAS)","NEUTRAL"))</f>
        <v>NEUTRAL</v>
      </c>
    </row>
    <row r="444">
      <c r="A444">
        <v>15498</v>
      </c>
      <c r="B444" t="str">
        <v>2026-06-26</v>
      </c>
      <c r="C444" t="str">
        <v>MORNING</v>
      </c>
      <c r="D444">
        <v>6</v>
      </c>
      <c r="E444">
        <v>2</v>
      </c>
      <c r="F444">
        <v>5</v>
      </c>
      <c r="G444">
        <v>6</v>
      </c>
      <c r="H444" t="str">
        <f>D444&amp;E444&amp;F444&amp;G444</f>
        <v>6256</v>
      </c>
      <c r="I444" t="str">
        <v>2566</v>
      </c>
      <c r="J444">
        <f>SUM(D444:G444)</f>
        <v>19</v>
      </c>
      <c r="K444">
        <f>SUMPRODUCT(MOD(D444:G444,2))</f>
        <v>1</v>
      </c>
      <c r="L444">
        <f>4-K444</f>
        <v>3</v>
      </c>
      <c r="M444">
        <f>COUNTIF(D444:G444,"&gt;=5")</f>
        <v>3</v>
      </c>
      <c r="N444">
        <f>COUNTIF(D444:G444,"&lt;=4")</f>
        <v>1</v>
      </c>
      <c r="O444">
        <f>SUMPRODUCT(1/COUNTIF(D444:G444,D444:G444))</f>
        <v>3</v>
      </c>
      <c r="P444" t="str">
        <f>IF(O444=4,"24-Way (4 Distinct)",IF(O444=3,"12-Way (1 Pair)",IF(O444=2,"6-Way / 4-Way","Straight (Quad)"))))</f>
        <v>12-Way (1 Pair)</v>
      </c>
      <c r="Q444">
        <f>SUMPRODUCT(COUNTIF(D445:G445,D444:G444))</f>
        <v>1</v>
      </c>
      <c r="R444">
        <f>AVERAGE(J444:J448)</f>
        <v>19</v>
      </c>
      <c r="S444">
        <f>AVERAGE(J444:J463)</f>
        <v>19</v>
      </c>
      <c r="T444">
        <f>R444-S444</f>
        <v>0</v>
      </c>
      <c r="U444" t="str">
        <f>IF(R444&gt;S444,"EXPANDING (HIGH BIAS)",IF(R444&lt;S444,"CONTRACTING (LOW BIAS)","NEUTRAL"))</f>
        <v>NEUTRAL</v>
      </c>
    </row>
    <row r="445">
      <c r="A445">
        <v>15497</v>
      </c>
      <c r="B445" t="str">
        <v>2026-06-25</v>
      </c>
      <c r="C445" t="str">
        <v>EVENING</v>
      </c>
      <c r="D445">
        <v>7</v>
      </c>
      <c r="E445">
        <v>0</v>
      </c>
      <c r="F445">
        <v>0</v>
      </c>
      <c r="G445">
        <v>5</v>
      </c>
      <c r="H445" t="str">
        <f>D445&amp;E445&amp;F445&amp;G445</f>
        <v>7005</v>
      </c>
      <c r="I445" t="str">
        <v>0057</v>
      </c>
      <c r="J445">
        <f>SUM(D445:G445)</f>
        <v>12</v>
      </c>
      <c r="K445">
        <f>SUMPRODUCT(MOD(D445:G445,2))</f>
        <v>2</v>
      </c>
      <c r="L445">
        <f>4-K445</f>
        <v>2</v>
      </c>
      <c r="M445">
        <f>COUNTIF(D445:G445,"&gt;=5")</f>
        <v>2</v>
      </c>
      <c r="N445">
        <f>COUNTIF(D445:G445,"&lt;=4")</f>
        <v>2</v>
      </c>
      <c r="O445">
        <f>SUMPRODUCT(1/COUNTIF(D445:G445,D445:G445))</f>
        <v>3</v>
      </c>
      <c r="P445" t="str">
        <f>IF(O445=4,"24-Way (4 Distinct)",IF(O445=3,"12-Way (1 Pair)",IF(O445=2,"6-Way / 4-Way","Straight (Quad)"))))</f>
        <v>12-Way (1 Pair)</v>
      </c>
      <c r="Q445">
        <f>SUMPRODUCT(COUNTIF(D446:G446,D445:G445))</f>
        <v>0</v>
      </c>
      <c r="R445">
        <f>AVERAGE(J445:J449)</f>
        <v>12</v>
      </c>
      <c r="S445">
        <f>AVERAGE(J445:J464)</f>
        <v>12</v>
      </c>
      <c r="T445">
        <f>R445-S445</f>
        <v>0</v>
      </c>
      <c r="U445" t="str">
        <f>IF(R445&gt;S445,"EXPANDING (HIGH BIAS)",IF(R445&lt;S445,"CONTRACTING (LOW BIAS)","NEUTRAL"))</f>
        <v>NEUTRAL</v>
      </c>
    </row>
    <row r="446">
      <c r="A446">
        <v>15496</v>
      </c>
      <c r="B446" t="str">
        <v>2026-06-25</v>
      </c>
      <c r="C446" t="str">
        <v>AFTERNOON</v>
      </c>
      <c r="D446">
        <v>6</v>
      </c>
      <c r="E446">
        <v>1</v>
      </c>
      <c r="F446">
        <v>9</v>
      </c>
      <c r="G446">
        <v>2</v>
      </c>
      <c r="H446" t="str">
        <f>D446&amp;E446&amp;F446&amp;G446</f>
        <v>6192</v>
      </c>
      <c r="I446" t="str">
        <v>1269</v>
      </c>
      <c r="J446">
        <f>SUM(D446:G446)</f>
        <v>18</v>
      </c>
      <c r="K446">
        <f>SUMPRODUCT(MOD(D446:G446,2))</f>
        <v>2</v>
      </c>
      <c r="L446">
        <f>4-K446</f>
        <v>2</v>
      </c>
      <c r="M446">
        <f>COUNTIF(D446:G446,"&gt;=5")</f>
        <v>2</v>
      </c>
      <c r="N446">
        <f>COUNTIF(D446:G446,"&lt;=4")</f>
        <v>2</v>
      </c>
      <c r="O446">
        <f>SUMPRODUCT(1/COUNTIF(D446:G446,D446:G446))</f>
        <v>4</v>
      </c>
      <c r="P446" t="str">
        <f>IF(O446=4,"24-Way (4 Distinct)",IF(O446=3,"12-Way (1 Pair)",IF(O446=2,"6-Way / 4-Way","Straight (Quad)"))))</f>
        <v>24-Way (4 Distinct)</v>
      </c>
      <c r="Q446">
        <f>SUMPRODUCT(COUNTIF(D447:G447,D446:G446))</f>
        <v>1</v>
      </c>
      <c r="R446">
        <f>AVERAGE(J446:J450)</f>
        <v>18</v>
      </c>
      <c r="S446">
        <f>AVERAGE(J446:J465)</f>
        <v>18</v>
      </c>
      <c r="T446">
        <f>R446-S446</f>
        <v>0</v>
      </c>
      <c r="U446" t="str">
        <f>IF(R446&gt;S446,"EXPANDING (HIGH BIAS)",IF(R446&lt;S446,"CONTRACTING (LOW BIAS)","NEUTRAL"))</f>
        <v>NEUTRAL</v>
      </c>
    </row>
    <row r="447">
      <c r="A447">
        <v>15495</v>
      </c>
      <c r="B447" t="str">
        <v>2026-06-25</v>
      </c>
      <c r="C447" t="str">
        <v>MIDDAY</v>
      </c>
      <c r="D447">
        <v>3</v>
      </c>
      <c r="E447">
        <v>5</v>
      </c>
      <c r="F447">
        <v>1</v>
      </c>
      <c r="G447">
        <v>1</v>
      </c>
      <c r="H447" t="str">
        <f>D447&amp;E447&amp;F447&amp;G447</f>
        <v>3511</v>
      </c>
      <c r="I447" t="str">
        <v>1135</v>
      </c>
      <c r="J447">
        <f>SUM(D447:G447)</f>
        <v>10</v>
      </c>
      <c r="K447">
        <f>SUMPRODUCT(MOD(D447:G447,2))</f>
        <v>4</v>
      </c>
      <c r="L447">
        <f>4-K447</f>
        <v>0</v>
      </c>
      <c r="M447">
        <f>COUNTIF(D447:G447,"&gt;=5")</f>
        <v>1</v>
      </c>
      <c r="N447">
        <f>COUNTIF(D447:G447,"&lt;=4")</f>
        <v>3</v>
      </c>
      <c r="O447">
        <f>SUMPRODUCT(1/COUNTIF(D447:G447,D447:G447))</f>
        <v>3</v>
      </c>
      <c r="P447" t="str">
        <f>IF(O447=4,"24-Way (4 Distinct)",IF(O447=3,"12-Way (1 Pair)",IF(O447=2,"6-Way / 4-Way","Straight (Quad)"))))</f>
        <v>12-Way (1 Pair)</v>
      </c>
      <c r="Q447">
        <f>SUMPRODUCT(COUNTIF(D448:G448,D447:G447))</f>
        <v>0</v>
      </c>
      <c r="R447">
        <f>AVERAGE(J447:J451)</f>
        <v>10</v>
      </c>
      <c r="S447">
        <f>AVERAGE(J447:J466)</f>
        <v>10</v>
      </c>
      <c r="T447">
        <f>R447-S447</f>
        <v>0</v>
      </c>
      <c r="U447" t="str">
        <f>IF(R447&gt;S447,"EXPANDING (HIGH BIAS)",IF(R447&lt;S447,"CONTRACTING (LOW BIAS)","NEUTRAL"))</f>
        <v>NEUTRAL</v>
      </c>
    </row>
    <row r="448">
      <c r="A448">
        <v>15494</v>
      </c>
      <c r="B448" t="str">
        <v>2026-06-25</v>
      </c>
      <c r="C448" t="str">
        <v>MORNING</v>
      </c>
      <c r="D448">
        <v>8</v>
      </c>
      <c r="E448">
        <v>9</v>
      </c>
      <c r="F448">
        <v>9</v>
      </c>
      <c r="G448">
        <v>8</v>
      </c>
      <c r="H448" t="str">
        <f>D448&amp;E448&amp;F448&amp;G448</f>
        <v>8998</v>
      </c>
      <c r="I448" t="str">
        <v>8899</v>
      </c>
      <c r="J448">
        <f>SUM(D448:G448)</f>
        <v>34</v>
      </c>
      <c r="K448">
        <f>SUMPRODUCT(MOD(D448:G448,2))</f>
        <v>2</v>
      </c>
      <c r="L448">
        <f>4-K448</f>
        <v>2</v>
      </c>
      <c r="M448">
        <f>COUNTIF(D448:G448,"&gt;=5")</f>
        <v>4</v>
      </c>
      <c r="N448">
        <f>COUNTIF(D448:G448,"&lt;=4")</f>
        <v>0</v>
      </c>
      <c r="O448">
        <f>SUMPRODUCT(1/COUNTIF(D448:G448,D448:G448))</f>
        <v>2</v>
      </c>
      <c r="P448" t="str">
        <f>IF(O448=4,"24-Way (4 Distinct)",IF(O448=3,"12-Way (1 Pair)",IF(O448=2,"6-Way / 4-Way","Straight (Quad)"))))</f>
        <v>6-Way (2 Pairs)</v>
      </c>
      <c r="Q448">
        <f>SUMPRODUCT(COUNTIF(D449:G449,D448:G448))</f>
        <v>2</v>
      </c>
      <c r="R448">
        <f>AVERAGE(J448:J452)</f>
        <v>34</v>
      </c>
      <c r="S448">
        <f>AVERAGE(J448:J467)</f>
        <v>34</v>
      </c>
      <c r="T448">
        <f>R448-S448</f>
        <v>0</v>
      </c>
      <c r="U448" t="str">
        <f>IF(R448&gt;S448,"EXPANDING (HIGH BIAS)",IF(R448&lt;S448,"CONTRACTING (LOW BIAS)","NEUTRAL"))</f>
        <v>NEUTRAL</v>
      </c>
    </row>
    <row r="449">
      <c r="A449">
        <v>15493</v>
      </c>
      <c r="B449" t="str">
        <v>2026-06-24</v>
      </c>
      <c r="C449" t="str">
        <v>EVENING</v>
      </c>
      <c r="D449">
        <v>9</v>
      </c>
      <c r="E449">
        <v>5</v>
      </c>
      <c r="F449">
        <v>2</v>
      </c>
      <c r="G449">
        <v>5</v>
      </c>
      <c r="H449" t="str">
        <f>D449&amp;E449&amp;F449&amp;G449</f>
        <v>9525</v>
      </c>
      <c r="I449" t="str">
        <v>2559</v>
      </c>
      <c r="J449">
        <f>SUM(D449:G449)</f>
        <v>21</v>
      </c>
      <c r="K449">
        <f>SUMPRODUCT(MOD(D449:G449,2))</f>
        <v>3</v>
      </c>
      <c r="L449">
        <f>4-K449</f>
        <v>1</v>
      </c>
      <c r="M449">
        <f>COUNTIF(D449:G449,"&gt;=5")</f>
        <v>3</v>
      </c>
      <c r="N449">
        <f>COUNTIF(D449:G449,"&lt;=4")</f>
        <v>1</v>
      </c>
      <c r="O449">
        <f>SUMPRODUCT(1/COUNTIF(D449:G449,D449:G449))</f>
        <v>3</v>
      </c>
      <c r="P449" t="str">
        <f>IF(O449=4,"24-Way (4 Distinct)",IF(O449=3,"12-Way (1 Pair)",IF(O449=2,"6-Way / 4-Way","Straight (Quad)"))))</f>
        <v>12-Way (1 Pair)</v>
      </c>
      <c r="Q449">
        <f>SUMPRODUCT(COUNTIF(D450:G450,D449:G449))</f>
        <v>2</v>
      </c>
      <c r="R449">
        <f>AVERAGE(J449:J453)</f>
        <v>21</v>
      </c>
      <c r="S449">
        <f>AVERAGE(J449:J468)</f>
        <v>21</v>
      </c>
      <c r="T449">
        <f>R449-S449</f>
        <v>0</v>
      </c>
      <c r="U449" t="str">
        <f>IF(R449&gt;S449,"EXPANDING (HIGH BIAS)",IF(R449&lt;S449,"CONTRACTING (LOW BIAS)","NEUTRAL"))</f>
        <v>NEUTRAL</v>
      </c>
    </row>
    <row r="450">
      <c r="A450">
        <v>15492</v>
      </c>
      <c r="B450" t="str">
        <v>2026-06-24</v>
      </c>
      <c r="C450" t="str">
        <v>AFTERNOON</v>
      </c>
      <c r="D450">
        <v>7</v>
      </c>
      <c r="E450">
        <v>7</v>
      </c>
      <c r="F450">
        <v>5</v>
      </c>
      <c r="G450">
        <v>6</v>
      </c>
      <c r="H450" t="str">
        <f>D450&amp;E450&amp;F450&amp;G450</f>
        <v>7756</v>
      </c>
      <c r="I450" t="str">
        <v>5677</v>
      </c>
      <c r="J450">
        <f>SUM(D450:G450)</f>
        <v>25</v>
      </c>
      <c r="K450">
        <f>SUMPRODUCT(MOD(D450:G450,2))</f>
        <v>3</v>
      </c>
      <c r="L450">
        <f>4-K450</f>
        <v>1</v>
      </c>
      <c r="M450">
        <f>COUNTIF(D450:G450,"&gt;=5")</f>
        <v>4</v>
      </c>
      <c r="N450">
        <f>COUNTIF(D450:G450,"&lt;=4")</f>
        <v>0</v>
      </c>
      <c r="O450">
        <f>SUMPRODUCT(1/COUNTIF(D450:G450,D450:G450))</f>
        <v>3</v>
      </c>
      <c r="P450" t="str">
        <f>IF(O450=4,"24-Way (4 Distinct)",IF(O450=3,"12-Way (1 Pair)",IF(O450=2,"6-Way / 4-Way","Straight (Quad)"))))</f>
        <v>12-Way (1 Pair)</v>
      </c>
      <c r="Q450">
        <f>SUMPRODUCT(COUNTIF(D451:G451,D450:G450))</f>
        <v>1</v>
      </c>
      <c r="R450">
        <f>AVERAGE(J450:J454)</f>
        <v>25</v>
      </c>
      <c r="S450">
        <f>AVERAGE(J450:J469)</f>
        <v>25</v>
      </c>
      <c r="T450">
        <f>R450-S450</f>
        <v>0</v>
      </c>
      <c r="U450" t="str">
        <f>IF(R450&gt;S450,"EXPANDING (HIGH BIAS)",IF(R450&lt;S450,"CONTRACTING (LOW BIAS)","NEUTRAL"))</f>
        <v>NEUTRAL</v>
      </c>
    </row>
    <row r="451">
      <c r="A451">
        <v>15491</v>
      </c>
      <c r="B451" t="str">
        <v>2026-06-24</v>
      </c>
      <c r="C451" t="str">
        <v>MIDDAY</v>
      </c>
      <c r="D451">
        <v>2</v>
      </c>
      <c r="E451">
        <v>5</v>
      </c>
      <c r="F451">
        <v>9</v>
      </c>
      <c r="G451">
        <v>8</v>
      </c>
      <c r="H451" t="str">
        <f>D451&amp;E451&amp;F451&amp;G451</f>
        <v>2598</v>
      </c>
      <c r="I451" t="str">
        <v>2589</v>
      </c>
      <c r="J451">
        <f>SUM(D451:G451)</f>
        <v>24</v>
      </c>
      <c r="K451">
        <f>SUMPRODUCT(MOD(D451:G451,2))</f>
        <v>2</v>
      </c>
      <c r="L451">
        <f>4-K451</f>
        <v>2</v>
      </c>
      <c r="M451">
        <f>COUNTIF(D451:G451,"&gt;=5")</f>
        <v>3</v>
      </c>
      <c r="N451">
        <f>COUNTIF(D451:G451,"&lt;=4")</f>
        <v>1</v>
      </c>
      <c r="O451">
        <f>SUMPRODUCT(1/COUNTIF(D451:G451,D451:G451))</f>
        <v>4</v>
      </c>
      <c r="P451" t="str">
        <f>IF(O451=4,"24-Way (4 Distinct)",IF(O451=3,"12-Way (1 Pair)",IF(O451=2,"6-Way / 4-Way","Straight (Quad)"))))</f>
        <v>24-Way (4 Distinct)</v>
      </c>
      <c r="Q451">
        <f>SUMPRODUCT(COUNTIF(D452:G452,D451:G451))</f>
        <v>1</v>
      </c>
      <c r="R451">
        <f>AVERAGE(J451:J455)</f>
        <v>24</v>
      </c>
      <c r="S451">
        <f>AVERAGE(J451:J470)</f>
        <v>24</v>
      </c>
      <c r="T451">
        <f>R451-S451</f>
        <v>0</v>
      </c>
      <c r="U451" t="str">
        <f>IF(R451&gt;S451,"EXPANDING (HIGH BIAS)",IF(R451&lt;S451,"CONTRACTING (LOW BIAS)","NEUTRAL"))</f>
        <v>NEUTRAL</v>
      </c>
    </row>
    <row r="452">
      <c r="A452">
        <v>15490</v>
      </c>
      <c r="B452" t="str">
        <v>2026-06-24</v>
      </c>
      <c r="C452" t="str">
        <v>MORNING</v>
      </c>
      <c r="D452">
        <v>4</v>
      </c>
      <c r="E452">
        <v>3</v>
      </c>
      <c r="F452">
        <v>4</v>
      </c>
      <c r="G452">
        <v>9</v>
      </c>
      <c r="H452" t="str">
        <f>D452&amp;E452&amp;F452&amp;G452</f>
        <v>4349</v>
      </c>
      <c r="I452" t="str">
        <v>3449</v>
      </c>
      <c r="J452">
        <f>SUM(D452:G452)</f>
        <v>20</v>
      </c>
      <c r="K452">
        <f>SUMPRODUCT(MOD(D452:G452,2))</f>
        <v>2</v>
      </c>
      <c r="L452">
        <f>4-K452</f>
        <v>2</v>
      </c>
      <c r="M452">
        <f>COUNTIF(D452:G452,"&gt;=5")</f>
        <v>1</v>
      </c>
      <c r="N452">
        <f>COUNTIF(D452:G452,"&lt;=4")</f>
        <v>3</v>
      </c>
      <c r="O452">
        <f>SUMPRODUCT(1/COUNTIF(D452:G452,D452:G452))</f>
        <v>3</v>
      </c>
      <c r="P452" t="str">
        <f>IF(O452=4,"24-Way (4 Distinct)",IF(O452=3,"12-Way (1 Pair)",IF(O452=2,"6-Way / 4-Way","Straight (Quad)"))))</f>
        <v>12-Way (1 Pair)</v>
      </c>
      <c r="Q452">
        <f>SUMPRODUCT(COUNTIF(D453:G453,D452:G452))</f>
        <v>2</v>
      </c>
      <c r="R452">
        <f>AVERAGE(J452:J456)</f>
        <v>20</v>
      </c>
      <c r="S452">
        <f>AVERAGE(J452:J471)</f>
        <v>20</v>
      </c>
      <c r="T452">
        <f>R452-S452</f>
        <v>0</v>
      </c>
      <c r="U452" t="str">
        <f>IF(R452&gt;S452,"EXPANDING (HIGH BIAS)",IF(R452&lt;S452,"CONTRACTING (LOW BIAS)","NEUTRAL"))</f>
        <v>NEUTRAL</v>
      </c>
    </row>
    <row r="453">
      <c r="A453">
        <v>15489</v>
      </c>
      <c r="B453" t="str">
        <v>2026-06-23</v>
      </c>
      <c r="C453" t="str">
        <v>EVENING</v>
      </c>
      <c r="D453">
        <v>8</v>
      </c>
      <c r="E453">
        <v>4</v>
      </c>
      <c r="F453">
        <v>1</v>
      </c>
      <c r="G453">
        <v>1</v>
      </c>
      <c r="H453" t="str">
        <f>D453&amp;E453&amp;F453&amp;G453</f>
        <v>8411</v>
      </c>
      <c r="I453" t="str">
        <v>1148</v>
      </c>
      <c r="J453">
        <f>SUM(D453:G453)</f>
        <v>14</v>
      </c>
      <c r="K453">
        <f>SUMPRODUCT(MOD(D453:G453,2))</f>
        <v>2</v>
      </c>
      <c r="L453">
        <f>4-K453</f>
        <v>2</v>
      </c>
      <c r="M453">
        <f>COUNTIF(D453:G453,"&gt;=5")</f>
        <v>1</v>
      </c>
      <c r="N453">
        <f>COUNTIF(D453:G453,"&lt;=4")</f>
        <v>3</v>
      </c>
      <c r="O453">
        <f>SUMPRODUCT(1/COUNTIF(D453:G453,D453:G453))</f>
        <v>3</v>
      </c>
      <c r="P453" t="str">
        <f>IF(O453=4,"24-Way (4 Distinct)",IF(O453=3,"12-Way (1 Pair)",IF(O453=2,"6-Way / 4-Way","Straight (Quad)"))))</f>
        <v>12-Way (1 Pair)</v>
      </c>
      <c r="Q453">
        <f>SUMPRODUCT(COUNTIF(D454:G454,D453:G453))</f>
        <v>1</v>
      </c>
      <c r="R453">
        <f>AVERAGE(J453:J457)</f>
        <v>14</v>
      </c>
      <c r="S453">
        <f>AVERAGE(J453:J472)</f>
        <v>14</v>
      </c>
      <c r="T453">
        <f>R453-S453</f>
        <v>0</v>
      </c>
      <c r="U453" t="str">
        <f>IF(R453&gt;S453,"EXPANDING (HIGH BIAS)",IF(R453&lt;S453,"CONTRACTING (LOW BIAS)","NEUTRAL"))</f>
        <v>NEUTRAL</v>
      </c>
    </row>
    <row r="454">
      <c r="A454">
        <v>15488</v>
      </c>
      <c r="B454" t="str">
        <v>2026-06-23</v>
      </c>
      <c r="C454" t="str">
        <v>AFTERNOON</v>
      </c>
      <c r="D454">
        <v>8</v>
      </c>
      <c r="E454">
        <v>2</v>
      </c>
      <c r="F454">
        <v>5</v>
      </c>
      <c r="G454">
        <v>2</v>
      </c>
      <c r="H454" t="str">
        <f>D454&amp;E454&amp;F454&amp;G454</f>
        <v>8252</v>
      </c>
      <c r="I454" t="str">
        <v>2258</v>
      </c>
      <c r="J454">
        <f>SUM(D454:G454)</f>
        <v>17</v>
      </c>
      <c r="K454">
        <f>SUMPRODUCT(MOD(D454:G454,2))</f>
        <v>1</v>
      </c>
      <c r="L454">
        <f>4-K454</f>
        <v>3</v>
      </c>
      <c r="M454">
        <f>COUNTIF(D454:G454,"&gt;=5")</f>
        <v>2</v>
      </c>
      <c r="N454">
        <f>COUNTIF(D454:G454,"&lt;=4")</f>
        <v>2</v>
      </c>
      <c r="O454">
        <f>SUMPRODUCT(1/COUNTIF(D454:G454,D454:G454))</f>
        <v>3</v>
      </c>
      <c r="P454" t="str">
        <f>IF(O454=4,"24-Way (4 Distinct)",IF(O454=3,"12-Way (1 Pair)",IF(O454=2,"6-Way / 4-Way","Straight (Quad)"))))</f>
        <v>12-Way (1 Pair)</v>
      </c>
      <c r="Q454">
        <f>SUMPRODUCT(COUNTIF(D455:G455,D454:G454))</f>
        <v>3</v>
      </c>
      <c r="R454">
        <f>AVERAGE(J454:J458)</f>
        <v>17</v>
      </c>
      <c r="S454">
        <f>AVERAGE(J454:J473)</f>
        <v>17</v>
      </c>
      <c r="T454">
        <f>R454-S454</f>
        <v>0</v>
      </c>
      <c r="U454" t="str">
        <f>IF(R454&gt;S454,"EXPANDING (HIGH BIAS)",IF(R454&lt;S454,"CONTRACTING (LOW BIAS)","NEUTRAL"))</f>
        <v>NEUTRAL</v>
      </c>
    </row>
    <row r="455">
      <c r="A455">
        <v>15487</v>
      </c>
      <c r="B455" t="str">
        <v>2026-06-23</v>
      </c>
      <c r="C455" t="str">
        <v>MIDDAY</v>
      </c>
      <c r="D455">
        <v>5</v>
      </c>
      <c r="E455">
        <v>2</v>
      </c>
      <c r="F455">
        <v>6</v>
      </c>
      <c r="G455">
        <v>4</v>
      </c>
      <c r="H455" t="str">
        <f>D455&amp;E455&amp;F455&amp;G455</f>
        <v>5264</v>
      </c>
      <c r="I455" t="str">
        <v>2456</v>
      </c>
      <c r="J455">
        <f>SUM(D455:G455)</f>
        <v>17</v>
      </c>
      <c r="K455">
        <f>SUMPRODUCT(MOD(D455:G455,2))</f>
        <v>1</v>
      </c>
      <c r="L455">
        <f>4-K455</f>
        <v>3</v>
      </c>
      <c r="M455">
        <f>COUNTIF(D455:G455,"&gt;=5")</f>
        <v>2</v>
      </c>
      <c r="N455">
        <f>COUNTIF(D455:G455,"&lt;=4")</f>
        <v>2</v>
      </c>
      <c r="O455">
        <f>SUMPRODUCT(1/COUNTIF(D455:G455,D455:G455))</f>
        <v>4</v>
      </c>
      <c r="P455" t="str">
        <f>IF(O455=4,"24-Way (4 Distinct)",IF(O455=3,"12-Way (1 Pair)",IF(O455=2,"6-Way / 4-Way","Straight (Quad)"))))</f>
        <v>24-Way (4 Distinct)</v>
      </c>
      <c r="Q455">
        <f>SUMPRODUCT(COUNTIF(D456:G456,D455:G455))</f>
        <v>3</v>
      </c>
      <c r="R455">
        <f>AVERAGE(J455:J459)</f>
        <v>17</v>
      </c>
      <c r="S455">
        <f>AVERAGE(J455:J474)</f>
        <v>17</v>
      </c>
      <c r="T455">
        <f>R455-S455</f>
        <v>0</v>
      </c>
      <c r="U455" t="str">
        <f>IF(R455&gt;S455,"EXPANDING (HIGH BIAS)",IF(R455&lt;S455,"CONTRACTING (LOW BIAS)","NEUTRAL"))</f>
        <v>NEUTRAL</v>
      </c>
    </row>
    <row r="456">
      <c r="A456">
        <v>15486</v>
      </c>
      <c r="B456" t="str">
        <v>2026-06-23</v>
      </c>
      <c r="C456" t="str">
        <v>MORNING</v>
      </c>
      <c r="D456">
        <v>6</v>
      </c>
      <c r="E456">
        <v>5</v>
      </c>
      <c r="F456">
        <v>1</v>
      </c>
      <c r="G456">
        <v>4</v>
      </c>
      <c r="H456" t="str">
        <f>D456&amp;E456&amp;F456&amp;G456</f>
        <v>6514</v>
      </c>
      <c r="I456" t="str">
        <v>1456</v>
      </c>
      <c r="J456">
        <f>SUM(D456:G456)</f>
        <v>16</v>
      </c>
      <c r="K456">
        <f>SUMPRODUCT(MOD(D456:G456,2))</f>
        <v>2</v>
      </c>
      <c r="L456">
        <f>4-K456</f>
        <v>2</v>
      </c>
      <c r="M456">
        <f>COUNTIF(D456:G456,"&gt;=5")</f>
        <v>2</v>
      </c>
      <c r="N456">
        <f>COUNTIF(D456:G456,"&lt;=4")</f>
        <v>2</v>
      </c>
      <c r="O456">
        <f>SUMPRODUCT(1/COUNTIF(D456:G456,D456:G456))</f>
        <v>4</v>
      </c>
      <c r="P456" t="str">
        <f>IF(O456=4,"24-Way (4 Distinct)",IF(O456=3,"12-Way (1 Pair)",IF(O456=2,"6-Way / 4-Way","Straight (Quad)"))))</f>
        <v>24-Way (4 Distinct)</v>
      </c>
      <c r="Q456">
        <f>SUMPRODUCT(COUNTIF(D457:G457,D456:G456))</f>
        <v>1</v>
      </c>
      <c r="R456">
        <f>AVERAGE(J456:J460)</f>
        <v>16</v>
      </c>
      <c r="S456">
        <f>AVERAGE(J456:J475)</f>
        <v>16</v>
      </c>
      <c r="T456">
        <f>R456-S456</f>
        <v>0</v>
      </c>
      <c r="U456" t="str">
        <f>IF(R456&gt;S456,"EXPANDING (HIGH BIAS)",IF(R456&lt;S456,"CONTRACTING (LOW BIAS)","NEUTRAL"))</f>
        <v>NEUTRAL</v>
      </c>
    </row>
    <row r="457">
      <c r="A457">
        <v>15485</v>
      </c>
      <c r="B457" t="str">
        <v>2026-06-22</v>
      </c>
      <c r="C457" t="str">
        <v>EVENING</v>
      </c>
      <c r="D457">
        <v>2</v>
      </c>
      <c r="E457">
        <v>7</v>
      </c>
      <c r="F457">
        <v>4</v>
      </c>
      <c r="G457">
        <v>8</v>
      </c>
      <c r="H457" t="str">
        <f>D457&amp;E457&amp;F457&amp;G457</f>
        <v>2748</v>
      </c>
      <c r="I457" t="str">
        <v>2478</v>
      </c>
      <c r="J457">
        <f>SUM(D457:G457)</f>
        <v>21</v>
      </c>
      <c r="K457">
        <f>SUMPRODUCT(MOD(D457:G457,2))</f>
        <v>1</v>
      </c>
      <c r="L457">
        <f>4-K457</f>
        <v>3</v>
      </c>
      <c r="M457">
        <f>COUNTIF(D457:G457,"&gt;=5")</f>
        <v>2</v>
      </c>
      <c r="N457">
        <f>COUNTIF(D457:G457,"&lt;=4")</f>
        <v>2</v>
      </c>
      <c r="O457">
        <f>SUMPRODUCT(1/COUNTIF(D457:G457,D457:G457))</f>
        <v>4</v>
      </c>
      <c r="P457" t="str">
        <f>IF(O457=4,"24-Way (4 Distinct)",IF(O457=3,"12-Way (1 Pair)",IF(O457=2,"6-Way / 4-Way","Straight (Quad)"))))</f>
        <v>24-Way (4 Distinct)</v>
      </c>
      <c r="Q457">
        <f>SUMPRODUCT(COUNTIF(D458:G458,D457:G457))</f>
        <v>1</v>
      </c>
      <c r="R457">
        <f>AVERAGE(J457:J461)</f>
        <v>21</v>
      </c>
      <c r="S457">
        <f>AVERAGE(J457:J476)</f>
        <v>21</v>
      </c>
      <c r="T457">
        <f>R457-S457</f>
        <v>0</v>
      </c>
      <c r="U457" t="str">
        <f>IF(R457&gt;S457,"EXPANDING (HIGH BIAS)",IF(R457&lt;S457,"CONTRACTING (LOW BIAS)","NEUTRAL"))</f>
        <v>NEUTRAL</v>
      </c>
    </row>
    <row r="458">
      <c r="A458">
        <v>15484</v>
      </c>
      <c r="B458" t="str">
        <v>2026-06-22</v>
      </c>
      <c r="C458" t="str">
        <v>AFTERNOON</v>
      </c>
      <c r="D458">
        <v>6</v>
      </c>
      <c r="E458">
        <v>8</v>
      </c>
      <c r="F458">
        <v>5</v>
      </c>
      <c r="G458">
        <v>5</v>
      </c>
      <c r="H458" t="str">
        <f>D458&amp;E458&amp;F458&amp;G458</f>
        <v>6855</v>
      </c>
      <c r="I458" t="str">
        <v>5568</v>
      </c>
      <c r="J458">
        <f>SUM(D458:G458)</f>
        <v>24</v>
      </c>
      <c r="K458">
        <f>SUMPRODUCT(MOD(D458:G458,2))</f>
        <v>2</v>
      </c>
      <c r="L458">
        <f>4-K458</f>
        <v>2</v>
      </c>
      <c r="M458">
        <f>COUNTIF(D458:G458,"&gt;=5")</f>
        <v>4</v>
      </c>
      <c r="N458">
        <f>COUNTIF(D458:G458,"&lt;=4")</f>
        <v>0</v>
      </c>
      <c r="O458">
        <f>SUMPRODUCT(1/COUNTIF(D458:G458,D458:G458))</f>
        <v>3</v>
      </c>
      <c r="P458" t="str">
        <f>IF(O458=4,"24-Way (4 Distinct)",IF(O458=3,"12-Way (1 Pair)",IF(O458=2,"6-Way / 4-Way","Straight (Quad)"))))</f>
        <v>12-Way (1 Pair)</v>
      </c>
      <c r="Q458">
        <f>SUMPRODUCT(COUNTIF(D459:G459,D458:G458))</f>
        <v>1</v>
      </c>
      <c r="R458">
        <f>AVERAGE(J458:J462)</f>
        <v>24</v>
      </c>
      <c r="S458">
        <f>AVERAGE(J458:J477)</f>
        <v>24</v>
      </c>
      <c r="T458">
        <f>R458-S458</f>
        <v>0</v>
      </c>
      <c r="U458" t="str">
        <f>IF(R458&gt;S458,"EXPANDING (HIGH BIAS)",IF(R458&lt;S458,"CONTRACTING (LOW BIAS)","NEUTRAL"))</f>
        <v>NEUTRAL</v>
      </c>
    </row>
    <row r="459">
      <c r="A459">
        <v>15483</v>
      </c>
      <c r="B459" t="str">
        <v>2026-06-22</v>
      </c>
      <c r="C459" t="str">
        <v>MIDDAY</v>
      </c>
      <c r="D459">
        <v>3</v>
      </c>
      <c r="E459">
        <v>6</v>
      </c>
      <c r="F459">
        <v>0</v>
      </c>
      <c r="G459">
        <v>7</v>
      </c>
      <c r="H459" t="str">
        <f>D459&amp;E459&amp;F459&amp;G459</f>
        <v>3607</v>
      </c>
      <c r="I459" t="str">
        <v>0367</v>
      </c>
      <c r="J459">
        <f>SUM(D459:G459)</f>
        <v>16</v>
      </c>
      <c r="K459">
        <f>SUMPRODUCT(MOD(D459:G459,2))</f>
        <v>2</v>
      </c>
      <c r="L459">
        <f>4-K459</f>
        <v>2</v>
      </c>
      <c r="M459">
        <f>COUNTIF(D459:G459,"&gt;=5")</f>
        <v>2</v>
      </c>
      <c r="N459">
        <f>COUNTIF(D459:G459,"&lt;=4")</f>
        <v>2</v>
      </c>
      <c r="O459">
        <f>SUMPRODUCT(1/COUNTIF(D459:G459,D459:G459))</f>
        <v>4</v>
      </c>
      <c r="P459" t="str">
        <f>IF(O459=4,"24-Way (4 Distinct)",IF(O459=3,"12-Way (1 Pair)",IF(O459=2,"6-Way / 4-Way","Straight (Quad)"))))</f>
        <v>24-Way (4 Distinct)</v>
      </c>
      <c r="Q459">
        <f>SUMPRODUCT(COUNTIF(D460:G460,D459:G459))</f>
        <v>0</v>
      </c>
      <c r="R459">
        <f>AVERAGE(J459:J463)</f>
        <v>16</v>
      </c>
      <c r="S459">
        <f>AVERAGE(J459:J478)</f>
        <v>16</v>
      </c>
      <c r="T459">
        <f>R459-S459</f>
        <v>0</v>
      </c>
      <c r="U459" t="str">
        <f>IF(R459&gt;S459,"EXPANDING (HIGH BIAS)",IF(R459&lt;S459,"CONTRACTING (LOW BIAS)","NEUTRAL"))</f>
        <v>NEUTRAL</v>
      </c>
    </row>
    <row r="460">
      <c r="A460">
        <v>15482</v>
      </c>
      <c r="B460" t="str">
        <v>2026-06-22</v>
      </c>
      <c r="C460" t="str">
        <v>MORNING</v>
      </c>
      <c r="D460">
        <v>1</v>
      </c>
      <c r="E460">
        <v>5</v>
      </c>
      <c r="F460">
        <v>1</v>
      </c>
      <c r="G460">
        <v>1</v>
      </c>
      <c r="H460" t="str">
        <f>D460&amp;E460&amp;F460&amp;G460</f>
        <v>1511</v>
      </c>
      <c r="I460" t="str">
        <v>1115</v>
      </c>
      <c r="J460">
        <f>SUM(D460:G460)</f>
        <v>8</v>
      </c>
      <c r="K460">
        <f>SUMPRODUCT(MOD(D460:G460,2))</f>
        <v>4</v>
      </c>
      <c r="L460">
        <f>4-K460</f>
        <v>0</v>
      </c>
      <c r="M460">
        <f>COUNTIF(D460:G460,"&gt;=5")</f>
        <v>1</v>
      </c>
      <c r="N460">
        <f>COUNTIF(D460:G460,"&lt;=4")</f>
        <v>3</v>
      </c>
      <c r="O460">
        <f>SUMPRODUCT(1/COUNTIF(D460:G460,D460:G460))</f>
        <v>2</v>
      </c>
      <c r="P460" t="str">
        <f>IF(O460=4,"24-Way (4 Distinct)",IF(O460=3,"12-Way (1 Pair)",IF(O460=2,"6-Way / 4-Way","Straight (Quad)"))))</f>
        <v>4-Way (3-of-Kind)</v>
      </c>
      <c r="Q460">
        <f>SUMPRODUCT(COUNTIF(D461:G461,D460:G460))</f>
        <v>0</v>
      </c>
      <c r="R460">
        <f>AVERAGE(J460:J464)</f>
        <v>8</v>
      </c>
      <c r="S460">
        <f>AVERAGE(J460:J479)</f>
        <v>8</v>
      </c>
      <c r="T460">
        <f>R460-S460</f>
        <v>0</v>
      </c>
      <c r="U460" t="str">
        <f>IF(R460&gt;S460,"EXPANDING (HIGH BIAS)",IF(R460&lt;S460,"CONTRACTING (LOW BIAS)","NEUTRAL"))</f>
        <v>NEUTRAL</v>
      </c>
    </row>
    <row r="461">
      <c r="A461">
        <v>15477</v>
      </c>
      <c r="B461" t="str">
        <v>2026-06-20</v>
      </c>
      <c r="C461" t="str">
        <v>EVENING</v>
      </c>
      <c r="D461">
        <v>4</v>
      </c>
      <c r="E461">
        <v>6</v>
      </c>
      <c r="F461">
        <v>2</v>
      </c>
      <c r="G461">
        <v>6</v>
      </c>
      <c r="H461" t="str">
        <f>D461&amp;E461&amp;F461&amp;G461</f>
        <v>4626</v>
      </c>
      <c r="I461" t="str">
        <v>2466</v>
      </c>
      <c r="J461">
        <f>SUM(D461:G461)</f>
        <v>18</v>
      </c>
      <c r="K461">
        <f>SUMPRODUCT(MOD(D461:G461,2))</f>
        <v>0</v>
      </c>
      <c r="L461">
        <f>4-K461</f>
        <v>4</v>
      </c>
      <c r="M461">
        <f>COUNTIF(D461:G461,"&gt;=5")</f>
        <v>2</v>
      </c>
      <c r="N461">
        <f>COUNTIF(D461:G461,"&lt;=4")</f>
        <v>2</v>
      </c>
      <c r="O461">
        <f>SUMPRODUCT(1/COUNTIF(D461:G461,D461:G461))</f>
        <v>3</v>
      </c>
      <c r="P461" t="str">
        <f>IF(O461=4,"24-Way (4 Distinct)",IF(O461=3,"12-Way (1 Pair)",IF(O461=2,"6-Way / 4-Way","Straight (Quad)"))))</f>
        <v>12-Way (1 Pair)</v>
      </c>
      <c r="Q461">
        <f>SUMPRODUCT(COUNTIF(D462:G462,D461:G461))</f>
        <v>1</v>
      </c>
      <c r="R461">
        <f>AVERAGE(J461:J465)</f>
        <v>18</v>
      </c>
      <c r="S461">
        <f>AVERAGE(J461:J480)</f>
        <v>18</v>
      </c>
      <c r="T461">
        <f>R461-S461</f>
        <v>0</v>
      </c>
      <c r="U461" t="str">
        <f>IF(R461&gt;S461,"EXPANDING (HIGH BIAS)",IF(R461&lt;S461,"CONTRACTING (LOW BIAS)","NEUTRAL"))</f>
        <v>NEUTRAL</v>
      </c>
    </row>
    <row r="462">
      <c r="A462">
        <v>15476</v>
      </c>
      <c r="B462" t="str">
        <v>2026-06-20</v>
      </c>
      <c r="C462" t="str">
        <v>AFTERNOON</v>
      </c>
      <c r="D462">
        <v>9</v>
      </c>
      <c r="E462">
        <v>8</v>
      </c>
      <c r="F462">
        <v>4</v>
      </c>
      <c r="G462">
        <v>0</v>
      </c>
      <c r="H462" t="str">
        <f>D462&amp;E462&amp;F462&amp;G462</f>
        <v>9840</v>
      </c>
      <c r="I462" t="str">
        <v>0489</v>
      </c>
      <c r="J462">
        <f>SUM(D462:G462)</f>
        <v>21</v>
      </c>
      <c r="K462">
        <f>SUMPRODUCT(MOD(D462:G462,2))</f>
        <v>1</v>
      </c>
      <c r="L462">
        <f>4-K462</f>
        <v>3</v>
      </c>
      <c r="M462">
        <f>COUNTIF(D462:G462,"&gt;=5")</f>
        <v>2</v>
      </c>
      <c r="N462">
        <f>COUNTIF(D462:G462,"&lt;=4")</f>
        <v>2</v>
      </c>
      <c r="O462">
        <f>SUMPRODUCT(1/COUNTIF(D462:G462,D462:G462))</f>
        <v>4</v>
      </c>
      <c r="P462" t="str">
        <f>IF(O462=4,"24-Way (4 Distinct)",IF(O462=3,"12-Way (1 Pair)",IF(O462=2,"6-Way / 4-Way","Straight (Quad)"))))</f>
        <v>24-Way (4 Distinct)</v>
      </c>
      <c r="Q462">
        <f>SUMPRODUCT(COUNTIF(D463:G463,D462:G462))</f>
        <v>2</v>
      </c>
      <c r="R462">
        <f>AVERAGE(J462:J466)</f>
        <v>21</v>
      </c>
      <c r="S462">
        <f>AVERAGE(J462:J481)</f>
        <v>21</v>
      </c>
      <c r="T462">
        <f>R462-S462</f>
        <v>0</v>
      </c>
      <c r="U462" t="str">
        <f>IF(R462&gt;S462,"EXPANDING (HIGH BIAS)",IF(R462&lt;S462,"CONTRACTING (LOW BIAS)","NEUTRAL"))</f>
        <v>NEUTRAL</v>
      </c>
    </row>
    <row r="463">
      <c r="A463">
        <v>15475</v>
      </c>
      <c r="B463" t="str">
        <v>2026-06-20</v>
      </c>
      <c r="C463" t="str">
        <v>MIDDAY</v>
      </c>
      <c r="D463">
        <v>0</v>
      </c>
      <c r="E463">
        <v>7</v>
      </c>
      <c r="F463">
        <v>8</v>
      </c>
      <c r="G463">
        <v>5</v>
      </c>
      <c r="H463" t="str">
        <f>D463&amp;E463&amp;F463&amp;G463</f>
        <v>0785</v>
      </c>
      <c r="I463" t="str">
        <v>0578</v>
      </c>
      <c r="J463">
        <f>SUM(D463:G463)</f>
        <v>20</v>
      </c>
      <c r="K463">
        <f>SUMPRODUCT(MOD(D463:G463,2))</f>
        <v>2</v>
      </c>
      <c r="L463">
        <f>4-K463</f>
        <v>2</v>
      </c>
      <c r="M463">
        <f>COUNTIF(D463:G463,"&gt;=5")</f>
        <v>3</v>
      </c>
      <c r="N463">
        <f>COUNTIF(D463:G463,"&lt;=4")</f>
        <v>1</v>
      </c>
      <c r="O463">
        <f>SUMPRODUCT(1/COUNTIF(D463:G463,D463:G463))</f>
        <v>4</v>
      </c>
      <c r="P463" t="str">
        <f>IF(O463=4,"24-Way (4 Distinct)",IF(O463=3,"12-Way (1 Pair)",IF(O463=2,"6-Way / 4-Way","Straight (Quad)"))))</f>
        <v>24-Way (4 Distinct)</v>
      </c>
      <c r="Q463">
        <f>SUMPRODUCT(COUNTIF(D464:G464,D463:G463))</f>
        <v>2</v>
      </c>
      <c r="R463">
        <f>AVERAGE(J463:J467)</f>
        <v>20</v>
      </c>
      <c r="S463">
        <f>AVERAGE(J463:J482)</f>
        <v>20</v>
      </c>
      <c r="T463">
        <f>R463-S463</f>
        <v>0</v>
      </c>
      <c r="U463" t="str">
        <f>IF(R463&gt;S463,"EXPANDING (HIGH BIAS)",IF(R463&lt;S463,"CONTRACTING (LOW BIAS)","NEUTRAL"))</f>
        <v>NEUTRAL</v>
      </c>
    </row>
    <row r="464">
      <c r="A464">
        <v>15474</v>
      </c>
      <c r="B464" t="str">
        <v>2026-06-20</v>
      </c>
      <c r="C464" t="str">
        <v>MORNING</v>
      </c>
      <c r="D464">
        <v>3</v>
      </c>
      <c r="E464">
        <v>2</v>
      </c>
      <c r="F464">
        <v>0</v>
      </c>
      <c r="G464">
        <v>8</v>
      </c>
      <c r="H464" t="str">
        <f>D464&amp;E464&amp;F464&amp;G464</f>
        <v>3208</v>
      </c>
      <c r="I464" t="str">
        <v>0238</v>
      </c>
      <c r="J464">
        <f>SUM(D464:G464)</f>
        <v>13</v>
      </c>
      <c r="K464">
        <f>SUMPRODUCT(MOD(D464:G464,2))</f>
        <v>1</v>
      </c>
      <c r="L464">
        <f>4-K464</f>
        <v>3</v>
      </c>
      <c r="M464">
        <f>COUNTIF(D464:G464,"&gt;=5")</f>
        <v>1</v>
      </c>
      <c r="N464">
        <f>COUNTIF(D464:G464,"&lt;=4")</f>
        <v>3</v>
      </c>
      <c r="O464">
        <f>SUMPRODUCT(1/COUNTIF(D464:G464,D464:G464))</f>
        <v>4</v>
      </c>
      <c r="P464" t="str">
        <f>IF(O464=4,"24-Way (4 Distinct)",IF(O464=3,"12-Way (1 Pair)",IF(O464=2,"6-Way / 4-Way","Straight (Quad)"))))</f>
        <v>24-Way (4 Distinct)</v>
      </c>
      <c r="Q464">
        <f>SUMPRODUCT(COUNTIF(D465:G465,D464:G464))</f>
        <v>1</v>
      </c>
      <c r="R464">
        <f>AVERAGE(J464:J468)</f>
        <v>13</v>
      </c>
      <c r="S464">
        <f>AVERAGE(J464:J483)</f>
        <v>13</v>
      </c>
      <c r="T464">
        <f>R464-S464</f>
        <v>0</v>
      </c>
      <c r="U464" t="str">
        <f>IF(R464&gt;S464,"EXPANDING (HIGH BIAS)",IF(R464&lt;S464,"CONTRACTING (LOW BIAS)","NEUTRAL"))</f>
        <v>NEUTRAL</v>
      </c>
    </row>
    <row r="465">
      <c r="A465">
        <v>15473</v>
      </c>
      <c r="B465" t="str">
        <v>2026-06-19</v>
      </c>
      <c r="C465" t="str">
        <v>EVENING</v>
      </c>
      <c r="D465">
        <v>0</v>
      </c>
      <c r="E465">
        <v>9</v>
      </c>
      <c r="F465">
        <v>4</v>
      </c>
      <c r="G465">
        <v>1</v>
      </c>
      <c r="H465" t="str">
        <f>D465&amp;E465&amp;F465&amp;G465</f>
        <v>0941</v>
      </c>
      <c r="I465" t="str">
        <v>0149</v>
      </c>
      <c r="J465">
        <f>SUM(D465:G465)</f>
        <v>14</v>
      </c>
      <c r="K465">
        <f>SUMPRODUCT(MOD(D465:G465,2))</f>
        <v>2</v>
      </c>
      <c r="L465">
        <f>4-K465</f>
        <v>2</v>
      </c>
      <c r="M465">
        <f>COUNTIF(D465:G465,"&gt;=5")</f>
        <v>1</v>
      </c>
      <c r="N465">
        <f>COUNTIF(D465:G465,"&lt;=4")</f>
        <v>3</v>
      </c>
      <c r="O465">
        <f>SUMPRODUCT(1/COUNTIF(D465:G465,D465:G465))</f>
        <v>4</v>
      </c>
      <c r="P465" t="str">
        <f>IF(O465=4,"24-Way (4 Distinct)",IF(O465=3,"12-Way (1 Pair)",IF(O465=2,"6-Way / 4-Way","Straight (Quad)"))))</f>
        <v>24-Way (4 Distinct)</v>
      </c>
      <c r="Q465">
        <f>SUMPRODUCT(COUNTIF(D466:G466,D465:G465))</f>
        <v>0</v>
      </c>
      <c r="R465">
        <f>AVERAGE(J465:J469)</f>
        <v>14</v>
      </c>
      <c r="S465">
        <f>AVERAGE(J465:J484)</f>
        <v>14</v>
      </c>
      <c r="T465">
        <f>R465-S465</f>
        <v>0</v>
      </c>
      <c r="U465" t="str">
        <f>IF(R465&gt;S465,"EXPANDING (HIGH BIAS)",IF(R465&lt;S465,"CONTRACTING (LOW BIAS)","NEUTRAL"))</f>
        <v>NEUTRAL</v>
      </c>
    </row>
    <row r="466">
      <c r="A466">
        <v>15472</v>
      </c>
      <c r="B466" t="str">
        <v>2026-06-19</v>
      </c>
      <c r="C466" t="str">
        <v>AFTERNOON</v>
      </c>
      <c r="D466">
        <v>8</v>
      </c>
      <c r="E466">
        <v>2</v>
      </c>
      <c r="F466">
        <v>6</v>
      </c>
      <c r="G466">
        <v>5</v>
      </c>
      <c r="H466" t="str">
        <f>D466&amp;E466&amp;F466&amp;G466</f>
        <v>8265</v>
      </c>
      <c r="I466" t="str">
        <v>2568</v>
      </c>
      <c r="J466">
        <f>SUM(D466:G466)</f>
        <v>21</v>
      </c>
      <c r="K466">
        <f>SUMPRODUCT(MOD(D466:G466,2))</f>
        <v>1</v>
      </c>
      <c r="L466">
        <f>4-K466</f>
        <v>3</v>
      </c>
      <c r="M466">
        <f>COUNTIF(D466:G466,"&gt;=5")</f>
        <v>3</v>
      </c>
      <c r="N466">
        <f>COUNTIF(D466:G466,"&lt;=4")</f>
        <v>1</v>
      </c>
      <c r="O466">
        <f>SUMPRODUCT(1/COUNTIF(D466:G466,D466:G466))</f>
        <v>4</v>
      </c>
      <c r="P466" t="str">
        <f>IF(O466=4,"24-Way (4 Distinct)",IF(O466=3,"12-Way (1 Pair)",IF(O466=2,"6-Way / 4-Way","Straight (Quad)"))))</f>
        <v>24-Way (4 Distinct)</v>
      </c>
      <c r="Q466">
        <f>SUMPRODUCT(COUNTIF(D467:G467,D466:G466))</f>
        <v>0</v>
      </c>
      <c r="R466">
        <f>AVERAGE(J466:J470)</f>
        <v>21</v>
      </c>
      <c r="S466">
        <f>AVERAGE(J466:J485)</f>
        <v>21</v>
      </c>
      <c r="T466">
        <f>R466-S466</f>
        <v>0</v>
      </c>
      <c r="U466" t="str">
        <f>IF(R466&gt;S466,"EXPANDING (HIGH BIAS)",IF(R466&lt;S466,"CONTRACTING (LOW BIAS)","NEUTRAL"))</f>
        <v>NEUTRAL</v>
      </c>
    </row>
    <row r="467">
      <c r="A467">
        <v>15471</v>
      </c>
      <c r="B467" t="str">
        <v>2026-06-19</v>
      </c>
      <c r="C467" t="str">
        <v>MIDDAY</v>
      </c>
      <c r="D467">
        <v>3</v>
      </c>
      <c r="E467">
        <v>9</v>
      </c>
      <c r="F467">
        <v>7</v>
      </c>
      <c r="G467">
        <v>7</v>
      </c>
      <c r="H467" t="str">
        <f>D467&amp;E467&amp;F467&amp;G467</f>
        <v>3977</v>
      </c>
      <c r="I467" t="str">
        <v>3779</v>
      </c>
      <c r="J467">
        <f>SUM(D467:G467)</f>
        <v>26</v>
      </c>
      <c r="K467">
        <f>SUMPRODUCT(MOD(D467:G467,2))</f>
        <v>4</v>
      </c>
      <c r="L467">
        <f>4-K467</f>
        <v>0</v>
      </c>
      <c r="M467">
        <f>COUNTIF(D467:G467,"&gt;=5")</f>
        <v>3</v>
      </c>
      <c r="N467">
        <f>COUNTIF(D467:G467,"&lt;=4")</f>
        <v>1</v>
      </c>
      <c r="O467">
        <f>SUMPRODUCT(1/COUNTIF(D467:G467,D467:G467))</f>
        <v>3</v>
      </c>
      <c r="P467" t="str">
        <f>IF(O467=4,"24-Way (4 Distinct)",IF(O467=3,"12-Way (1 Pair)",IF(O467=2,"6-Way / 4-Way","Straight (Quad)"))))</f>
        <v>12-Way (1 Pair)</v>
      </c>
      <c r="Q467">
        <f>SUMPRODUCT(COUNTIF(D468:G468,D467:G467))</f>
        <v>0</v>
      </c>
      <c r="R467">
        <f>AVERAGE(J467:J471)</f>
        <v>26</v>
      </c>
      <c r="S467">
        <f>AVERAGE(J467:J486)</f>
        <v>26</v>
      </c>
      <c r="T467">
        <f>R467-S467</f>
        <v>0</v>
      </c>
      <c r="U467" t="str">
        <f>IF(R467&gt;S467,"EXPANDING (HIGH BIAS)",IF(R467&lt;S467,"CONTRACTING (LOW BIAS)","NEUTRAL"))</f>
        <v>NEUTRAL</v>
      </c>
    </row>
    <row r="468">
      <c r="A468">
        <v>15470</v>
      </c>
      <c r="B468" t="str">
        <v>2026-06-19</v>
      </c>
      <c r="C468" t="str">
        <v>MORNING</v>
      </c>
      <c r="D468">
        <v>5</v>
      </c>
      <c r="E468">
        <v>1</v>
      </c>
      <c r="F468">
        <v>8</v>
      </c>
      <c r="G468">
        <v>6</v>
      </c>
      <c r="H468" t="str">
        <f>D468&amp;E468&amp;F468&amp;G468</f>
        <v>5186</v>
      </c>
      <c r="I468" t="str">
        <v>1568</v>
      </c>
      <c r="J468">
        <f>SUM(D468:G468)</f>
        <v>20</v>
      </c>
      <c r="K468">
        <f>SUMPRODUCT(MOD(D468:G468,2))</f>
        <v>2</v>
      </c>
      <c r="L468">
        <f>4-K468</f>
        <v>2</v>
      </c>
      <c r="M468">
        <f>COUNTIF(D468:G468,"&gt;=5")</f>
        <v>3</v>
      </c>
      <c r="N468">
        <f>COUNTIF(D468:G468,"&lt;=4")</f>
        <v>1</v>
      </c>
      <c r="O468">
        <f>SUMPRODUCT(1/COUNTIF(D468:G468,D468:G468))</f>
        <v>4</v>
      </c>
      <c r="P468" t="str">
        <f>IF(O468=4,"24-Way (4 Distinct)",IF(O468=3,"12-Way (1 Pair)",IF(O468=2,"6-Way / 4-Way","Straight (Quad)"))))</f>
        <v>24-Way (4 Distinct)</v>
      </c>
      <c r="Q468">
        <f>SUMPRODUCT(COUNTIF(D469:G469,D468:G468))</f>
        <v>1</v>
      </c>
      <c r="R468">
        <f>AVERAGE(J468:J472)</f>
        <v>20</v>
      </c>
      <c r="S468">
        <f>AVERAGE(J468:J487)</f>
        <v>20</v>
      </c>
      <c r="T468">
        <f>R468-S468</f>
        <v>0</v>
      </c>
      <c r="U468" t="str">
        <f>IF(R468&gt;S468,"EXPANDING (HIGH BIAS)",IF(R468&lt;S468,"CONTRACTING (LOW BIAS)","NEUTRAL"))</f>
        <v>NEUTRAL</v>
      </c>
    </row>
    <row r="469">
      <c r="A469">
        <v>15469</v>
      </c>
      <c r="B469" t="str">
        <v>2026-06-18</v>
      </c>
      <c r="C469" t="str">
        <v>EVENING</v>
      </c>
      <c r="D469">
        <v>4</v>
      </c>
      <c r="E469">
        <v>5</v>
      </c>
      <c r="F469">
        <v>0</v>
      </c>
      <c r="G469">
        <v>7</v>
      </c>
      <c r="H469" t="str">
        <f>D469&amp;E469&amp;F469&amp;G469</f>
        <v>4507</v>
      </c>
      <c r="I469" t="str">
        <v>0457</v>
      </c>
      <c r="J469">
        <f>SUM(D469:G469)</f>
        <v>16</v>
      </c>
      <c r="K469">
        <f>SUMPRODUCT(MOD(D469:G469,2))</f>
        <v>2</v>
      </c>
      <c r="L469">
        <f>4-K469</f>
        <v>2</v>
      </c>
      <c r="M469">
        <f>COUNTIF(D469:G469,"&gt;=5")</f>
        <v>2</v>
      </c>
      <c r="N469">
        <f>COUNTIF(D469:G469,"&lt;=4")</f>
        <v>2</v>
      </c>
      <c r="O469">
        <f>SUMPRODUCT(1/COUNTIF(D469:G469,D469:G469))</f>
        <v>4</v>
      </c>
      <c r="P469" t="str">
        <f>IF(O469=4,"24-Way (4 Distinct)",IF(O469=3,"12-Way (1 Pair)",IF(O469=2,"6-Way / 4-Way","Straight (Quad)"))))</f>
        <v>24-Way (4 Distinct)</v>
      </c>
      <c r="Q469">
        <f>SUMPRODUCT(COUNTIF(D470:G470,D469:G469))</f>
        <v>2</v>
      </c>
      <c r="R469">
        <f>AVERAGE(J469:J473)</f>
        <v>16</v>
      </c>
      <c r="S469">
        <f>AVERAGE(J469:J488)</f>
        <v>16</v>
      </c>
      <c r="T469">
        <f>R469-S469</f>
        <v>0</v>
      </c>
      <c r="U469" t="str">
        <f>IF(R469&gt;S469,"EXPANDING (HIGH BIAS)",IF(R469&lt;S469,"CONTRACTING (LOW BIAS)","NEUTRAL"))</f>
        <v>NEUTRAL</v>
      </c>
    </row>
    <row r="470">
      <c r="A470">
        <v>15468</v>
      </c>
      <c r="B470" t="str">
        <v>2026-06-18</v>
      </c>
      <c r="C470" t="str">
        <v>AFTERNOON</v>
      </c>
      <c r="D470">
        <v>0</v>
      </c>
      <c r="E470">
        <v>4</v>
      </c>
      <c r="F470">
        <v>4</v>
      </c>
      <c r="G470">
        <v>4</v>
      </c>
      <c r="H470" t="str">
        <f>D470&amp;E470&amp;F470&amp;G470</f>
        <v>0444</v>
      </c>
      <c r="I470" t="str">
        <v>0444</v>
      </c>
      <c r="J470">
        <f>SUM(D470:G470)</f>
        <v>12</v>
      </c>
      <c r="K470">
        <f>SUMPRODUCT(MOD(D470:G470,2))</f>
        <v>0</v>
      </c>
      <c r="L470">
        <f>4-K470</f>
        <v>4</v>
      </c>
      <c r="M470">
        <f>COUNTIF(D470:G470,"&gt;=5")</f>
        <v>0</v>
      </c>
      <c r="N470">
        <f>COUNTIF(D470:G470,"&lt;=4")</f>
        <v>4</v>
      </c>
      <c r="O470">
        <f>SUMPRODUCT(1/COUNTIF(D470:G470,D470:G470))</f>
        <v>2</v>
      </c>
      <c r="P470" t="str">
        <f>IF(O470=4,"24-Way (4 Distinct)",IF(O470=3,"12-Way (1 Pair)",IF(O470=2,"6-Way / 4-Way","Straight (Quad)"))))</f>
        <v>4-Way (3-of-Kind)</v>
      </c>
      <c r="Q470">
        <f>SUMPRODUCT(COUNTIF(D471:G471,D470:G470))</f>
        <v>1</v>
      </c>
      <c r="R470">
        <f>AVERAGE(J470:J474)</f>
        <v>12</v>
      </c>
      <c r="S470">
        <f>AVERAGE(J470:J489)</f>
        <v>12</v>
      </c>
      <c r="T470">
        <f>R470-S470</f>
        <v>0</v>
      </c>
      <c r="U470" t="str">
        <f>IF(R470&gt;S470,"EXPANDING (HIGH BIAS)",IF(R470&lt;S470,"CONTRACTING (LOW BIAS)","NEUTRAL"))</f>
        <v>NEUTRAL</v>
      </c>
    </row>
    <row r="471">
      <c r="A471">
        <v>15467</v>
      </c>
      <c r="B471" t="str">
        <v>2026-06-18</v>
      </c>
      <c r="C471" t="str">
        <v>MIDDAY</v>
      </c>
      <c r="D471">
        <v>3</v>
      </c>
      <c r="E471">
        <v>1</v>
      </c>
      <c r="F471">
        <v>8</v>
      </c>
      <c r="G471">
        <v>0</v>
      </c>
      <c r="H471" t="str">
        <f>D471&amp;E471&amp;F471&amp;G471</f>
        <v>3180</v>
      </c>
      <c r="I471" t="str">
        <v>0138</v>
      </c>
      <c r="J471">
        <f>SUM(D471:G471)</f>
        <v>12</v>
      </c>
      <c r="K471">
        <f>SUMPRODUCT(MOD(D471:G471,2))</f>
        <v>2</v>
      </c>
      <c r="L471">
        <f>4-K471</f>
        <v>2</v>
      </c>
      <c r="M471">
        <f>COUNTIF(D471:G471,"&gt;=5")</f>
        <v>1</v>
      </c>
      <c r="N471">
        <f>COUNTIF(D471:G471,"&lt;=4")</f>
        <v>3</v>
      </c>
      <c r="O471">
        <f>SUMPRODUCT(1/COUNTIF(D471:G471,D471:G471))</f>
        <v>4</v>
      </c>
      <c r="P471" t="str">
        <f>IF(O471=4,"24-Way (4 Distinct)",IF(O471=3,"12-Way (1 Pair)",IF(O471=2,"6-Way / 4-Way","Straight (Quad)"))))</f>
        <v>24-Way (4 Distinct)</v>
      </c>
      <c r="Q471">
        <f>SUMPRODUCT(COUNTIF(D472:G472,D471:G471))</f>
        <v>1</v>
      </c>
      <c r="R471">
        <f>AVERAGE(J471:J475)</f>
        <v>12</v>
      </c>
      <c r="S471">
        <f>AVERAGE(J471:J490)</f>
        <v>12</v>
      </c>
      <c r="T471">
        <f>R471-S471</f>
        <v>0</v>
      </c>
      <c r="U471" t="str">
        <f>IF(R471&gt;S471,"EXPANDING (HIGH BIAS)",IF(R471&lt;S471,"CONTRACTING (LOW BIAS)","NEUTRAL"))</f>
        <v>NEUTRAL</v>
      </c>
    </row>
    <row r="472">
      <c r="A472">
        <v>15466</v>
      </c>
      <c r="B472" t="str">
        <v>2026-06-18</v>
      </c>
      <c r="C472" t="str">
        <v>MORNING</v>
      </c>
      <c r="D472">
        <v>6</v>
      </c>
      <c r="E472">
        <v>4</v>
      </c>
      <c r="F472">
        <v>5</v>
      </c>
      <c r="G472">
        <v>3</v>
      </c>
      <c r="H472" t="str">
        <f>D472&amp;E472&amp;F472&amp;G472</f>
        <v>6453</v>
      </c>
      <c r="I472" t="str">
        <v>3456</v>
      </c>
      <c r="J472">
        <f>SUM(D472:G472)</f>
        <v>18</v>
      </c>
      <c r="K472">
        <f>SUMPRODUCT(MOD(D472:G472,2))</f>
        <v>2</v>
      </c>
      <c r="L472">
        <f>4-K472</f>
        <v>2</v>
      </c>
      <c r="M472">
        <f>COUNTIF(D472:G472,"&gt;=5")</f>
        <v>2</v>
      </c>
      <c r="N472">
        <f>COUNTIF(D472:G472,"&lt;=4")</f>
        <v>2</v>
      </c>
      <c r="O472">
        <f>SUMPRODUCT(1/COUNTIF(D472:G472,D472:G472))</f>
        <v>4</v>
      </c>
      <c r="P472" t="str">
        <f>IF(O472=4,"24-Way (4 Distinct)",IF(O472=3,"12-Way (1 Pair)",IF(O472=2,"6-Way / 4-Way","Straight (Quad)"))))</f>
        <v>24-Way (4 Distinct)</v>
      </c>
      <c r="Q472">
        <f>SUMPRODUCT(COUNTIF(D473:G473,D472:G472))</f>
        <v>1</v>
      </c>
      <c r="R472">
        <f>AVERAGE(J472:J476)</f>
        <v>18</v>
      </c>
      <c r="S472">
        <f>AVERAGE(J472:J491)</f>
        <v>18</v>
      </c>
      <c r="T472">
        <f>R472-S472</f>
        <v>0</v>
      </c>
      <c r="U472" t="str">
        <f>IF(R472&gt;S472,"EXPANDING (HIGH BIAS)",IF(R472&lt;S472,"CONTRACTING (LOW BIAS)","NEUTRAL"))</f>
        <v>NEUTRAL</v>
      </c>
    </row>
    <row r="473">
      <c r="A473">
        <v>15465</v>
      </c>
      <c r="B473" t="str">
        <v>2026-06-17</v>
      </c>
      <c r="C473" t="str">
        <v>EVENING</v>
      </c>
      <c r="D473">
        <v>1</v>
      </c>
      <c r="E473">
        <v>1</v>
      </c>
      <c r="F473">
        <v>7</v>
      </c>
      <c r="G473">
        <v>5</v>
      </c>
      <c r="H473" t="str">
        <f>D473&amp;E473&amp;F473&amp;G473</f>
        <v>1175</v>
      </c>
      <c r="I473" t="str">
        <v>1157</v>
      </c>
      <c r="J473">
        <f>SUM(D473:G473)</f>
        <v>14</v>
      </c>
      <c r="K473">
        <f>SUMPRODUCT(MOD(D473:G473,2))</f>
        <v>4</v>
      </c>
      <c r="L473">
        <f>4-K473</f>
        <v>0</v>
      </c>
      <c r="M473">
        <f>COUNTIF(D473:G473,"&gt;=5")</f>
        <v>2</v>
      </c>
      <c r="N473">
        <f>COUNTIF(D473:G473,"&lt;=4")</f>
        <v>2</v>
      </c>
      <c r="O473">
        <f>SUMPRODUCT(1/COUNTIF(D473:G473,D473:G473))</f>
        <v>3</v>
      </c>
      <c r="P473" t="str">
        <f>IF(O473=4,"24-Way (4 Distinct)",IF(O473=3,"12-Way (1 Pair)",IF(O473=2,"6-Way / 4-Way","Straight (Quad)"))))</f>
        <v>12-Way (1 Pair)</v>
      </c>
      <c r="Q473">
        <f>SUMPRODUCT(COUNTIF(D474:G474,D473:G473))</f>
        <v>3</v>
      </c>
      <c r="R473">
        <f>AVERAGE(J473:J477)</f>
        <v>14</v>
      </c>
      <c r="S473">
        <f>AVERAGE(J473:J492)</f>
        <v>14</v>
      </c>
      <c r="T473">
        <f>R473-S473</f>
        <v>0</v>
      </c>
      <c r="U473" t="str">
        <f>IF(R473&gt;S473,"EXPANDING (HIGH BIAS)",IF(R473&lt;S473,"CONTRACTING (LOW BIAS)","NEUTRAL"))</f>
        <v>NEUTRAL</v>
      </c>
    </row>
    <row r="474">
      <c r="A474">
        <v>15464</v>
      </c>
      <c r="B474" t="str">
        <v>2026-06-17</v>
      </c>
      <c r="C474" t="str">
        <v>AFTERNOON</v>
      </c>
      <c r="D474">
        <v>1</v>
      </c>
      <c r="E474">
        <v>1</v>
      </c>
      <c r="F474">
        <v>5</v>
      </c>
      <c r="G474">
        <v>0</v>
      </c>
      <c r="H474" t="str">
        <f>D474&amp;E474&amp;F474&amp;G474</f>
        <v>1150</v>
      </c>
      <c r="I474" t="str">
        <v>0115</v>
      </c>
      <c r="J474">
        <f>SUM(D474:G474)</f>
        <v>7</v>
      </c>
      <c r="K474">
        <f>SUMPRODUCT(MOD(D474:G474,2))</f>
        <v>3</v>
      </c>
      <c r="L474">
        <f>4-K474</f>
        <v>1</v>
      </c>
      <c r="M474">
        <f>COUNTIF(D474:G474,"&gt;=5")</f>
        <v>1</v>
      </c>
      <c r="N474">
        <f>COUNTIF(D474:G474,"&lt;=4")</f>
        <v>3</v>
      </c>
      <c r="O474">
        <f>SUMPRODUCT(1/COUNTIF(D474:G474,D474:G474))</f>
        <v>3</v>
      </c>
      <c r="P474" t="str">
        <f>IF(O474=4,"24-Way (4 Distinct)",IF(O474=3,"12-Way (1 Pair)",IF(O474=2,"6-Way / 4-Way","Straight (Quad)"))))</f>
        <v>12-Way (1 Pair)</v>
      </c>
      <c r="Q474">
        <f>SUMPRODUCT(COUNTIF(D475:G475,D474:G474))</f>
        <v>3</v>
      </c>
      <c r="R474">
        <f>AVERAGE(J474:J478)</f>
        <v>7</v>
      </c>
      <c r="S474">
        <f>AVERAGE(J474:J493)</f>
        <v>7</v>
      </c>
      <c r="T474">
        <f>R474-S474</f>
        <v>0</v>
      </c>
      <c r="U474" t="str">
        <f>IF(R474&gt;S474,"EXPANDING (HIGH BIAS)",IF(R474&lt;S474,"CONTRACTING (LOW BIAS)","NEUTRAL"))</f>
        <v>NEUTRAL</v>
      </c>
    </row>
    <row r="475">
      <c r="A475">
        <v>15463</v>
      </c>
      <c r="B475" t="str">
        <v>2026-06-17</v>
      </c>
      <c r="C475" t="str">
        <v>MIDDAY</v>
      </c>
      <c r="D475">
        <v>7</v>
      </c>
      <c r="E475">
        <v>5</v>
      </c>
      <c r="F475">
        <v>1</v>
      </c>
      <c r="G475">
        <v>1</v>
      </c>
      <c r="H475" t="str">
        <f>D475&amp;E475&amp;F475&amp;G475</f>
        <v>7511</v>
      </c>
      <c r="I475" t="str">
        <v>1157</v>
      </c>
      <c r="J475">
        <f>SUM(D475:G475)</f>
        <v>14</v>
      </c>
      <c r="K475">
        <f>SUMPRODUCT(MOD(D475:G475,2))</f>
        <v>4</v>
      </c>
      <c r="L475">
        <f>4-K475</f>
        <v>0</v>
      </c>
      <c r="M475">
        <f>COUNTIF(D475:G475,"&gt;=5")</f>
        <v>2</v>
      </c>
      <c r="N475">
        <f>COUNTIF(D475:G475,"&lt;=4")</f>
        <v>2</v>
      </c>
      <c r="O475">
        <f>SUMPRODUCT(1/COUNTIF(D475:G475,D475:G475))</f>
        <v>3</v>
      </c>
      <c r="P475" t="str">
        <f>IF(O475=4,"24-Way (4 Distinct)",IF(O475=3,"12-Way (1 Pair)",IF(O475=2,"6-Way / 4-Way","Straight (Quad)"))))</f>
        <v>12-Way (1 Pair)</v>
      </c>
      <c r="Q475">
        <f>SUMPRODUCT(COUNTIF(D476:G476,D475:G475))</f>
        <v>1</v>
      </c>
      <c r="R475">
        <f>AVERAGE(J475:J479)</f>
        <v>14</v>
      </c>
      <c r="S475">
        <f>AVERAGE(J475:J494)</f>
        <v>14</v>
      </c>
      <c r="T475">
        <f>R475-S475</f>
        <v>0</v>
      </c>
      <c r="U475" t="str">
        <f>IF(R475&gt;S475,"EXPANDING (HIGH BIAS)",IF(R475&lt;S475,"CONTRACTING (LOW BIAS)","NEUTRAL"))</f>
        <v>NEUTRAL</v>
      </c>
    </row>
    <row r="476">
      <c r="A476">
        <v>15462</v>
      </c>
      <c r="B476" t="str">
        <v>2026-06-17</v>
      </c>
      <c r="C476" t="str">
        <v>MORNING</v>
      </c>
      <c r="D476">
        <v>3</v>
      </c>
      <c r="E476">
        <v>6</v>
      </c>
      <c r="F476">
        <v>5</v>
      </c>
      <c r="G476">
        <v>5</v>
      </c>
      <c r="H476" t="str">
        <f>D476&amp;E476&amp;F476&amp;G476</f>
        <v>3655</v>
      </c>
      <c r="I476" t="str">
        <v>3556</v>
      </c>
      <c r="J476">
        <f>SUM(D476:G476)</f>
        <v>19</v>
      </c>
      <c r="K476">
        <f>SUMPRODUCT(MOD(D476:G476,2))</f>
        <v>3</v>
      </c>
      <c r="L476">
        <f>4-K476</f>
        <v>1</v>
      </c>
      <c r="M476">
        <f>COUNTIF(D476:G476,"&gt;=5")</f>
        <v>3</v>
      </c>
      <c r="N476">
        <f>COUNTIF(D476:G476,"&lt;=4")</f>
        <v>1</v>
      </c>
      <c r="O476">
        <f>SUMPRODUCT(1/COUNTIF(D476:G476,D476:G476))</f>
        <v>3</v>
      </c>
      <c r="P476" t="str">
        <f>IF(O476=4,"24-Way (4 Distinct)",IF(O476=3,"12-Way (1 Pair)",IF(O476=2,"6-Way / 4-Way","Straight (Quad)"))))</f>
        <v>12-Way (1 Pair)</v>
      </c>
      <c r="Q476">
        <f>SUMPRODUCT(COUNTIF(D477:G477,D476:G476))</f>
        <v>1</v>
      </c>
      <c r="R476">
        <f>AVERAGE(J476:J480)</f>
        <v>19</v>
      </c>
      <c r="S476">
        <f>AVERAGE(J476:J495)</f>
        <v>19</v>
      </c>
      <c r="T476">
        <f>R476-S476</f>
        <v>0</v>
      </c>
      <c r="U476" t="str">
        <f>IF(R476&gt;S476,"EXPANDING (HIGH BIAS)",IF(R476&lt;S476,"CONTRACTING (LOW BIAS)","NEUTRAL"))</f>
        <v>NEUTRAL</v>
      </c>
    </row>
    <row r="477">
      <c r="A477">
        <v>15461</v>
      </c>
      <c r="B477" t="str">
        <v>2026-06-16</v>
      </c>
      <c r="C477" t="str">
        <v>EVENING</v>
      </c>
      <c r="D477">
        <v>7</v>
      </c>
      <c r="E477">
        <v>6</v>
      </c>
      <c r="F477">
        <v>6</v>
      </c>
      <c r="G477">
        <v>8</v>
      </c>
      <c r="H477" t="str">
        <f>D477&amp;E477&amp;F477&amp;G477</f>
        <v>7668</v>
      </c>
      <c r="I477" t="str">
        <v>6678</v>
      </c>
      <c r="J477">
        <f>SUM(D477:G477)</f>
        <v>27</v>
      </c>
      <c r="K477">
        <f>SUMPRODUCT(MOD(D477:G477,2))</f>
        <v>1</v>
      </c>
      <c r="L477">
        <f>4-K477</f>
        <v>3</v>
      </c>
      <c r="M477">
        <f>COUNTIF(D477:G477,"&gt;=5")</f>
        <v>4</v>
      </c>
      <c r="N477">
        <f>COUNTIF(D477:G477,"&lt;=4")</f>
        <v>0</v>
      </c>
      <c r="O477">
        <f>SUMPRODUCT(1/COUNTIF(D477:G477,D477:G477))</f>
        <v>3</v>
      </c>
      <c r="P477" t="str">
        <f>IF(O477=4,"24-Way (4 Distinct)",IF(O477=3,"12-Way (1 Pair)",IF(O477=2,"6-Way / 4-Way","Straight (Quad)"))))</f>
        <v>12-Way (1 Pair)</v>
      </c>
      <c r="Q477">
        <f>SUMPRODUCT(COUNTIF(D478:G478,D477:G477))</f>
        <v>0</v>
      </c>
      <c r="R477">
        <f>AVERAGE(J477:J481)</f>
        <v>27</v>
      </c>
      <c r="S477">
        <f>AVERAGE(J477:J496)</f>
        <v>27</v>
      </c>
      <c r="T477">
        <f>R477-S477</f>
        <v>0</v>
      </c>
      <c r="U477" t="str">
        <f>IF(R477&gt;S477,"EXPANDING (HIGH BIAS)",IF(R477&lt;S477,"CONTRACTING (LOW BIAS)","NEUTRAL"))</f>
        <v>NEUTRAL</v>
      </c>
    </row>
    <row r="478">
      <c r="A478">
        <v>15460</v>
      </c>
      <c r="B478" t="str">
        <v>2026-06-16</v>
      </c>
      <c r="C478" t="str">
        <v>AFTERNOON</v>
      </c>
      <c r="D478">
        <v>4</v>
      </c>
      <c r="E478">
        <v>4</v>
      </c>
      <c r="F478">
        <v>9</v>
      </c>
      <c r="G478">
        <v>2</v>
      </c>
      <c r="H478" t="str">
        <f>D478&amp;E478&amp;F478&amp;G478</f>
        <v>4492</v>
      </c>
      <c r="I478" t="str">
        <v>2449</v>
      </c>
      <c r="J478">
        <f>SUM(D478:G478)</f>
        <v>19</v>
      </c>
      <c r="K478">
        <f>SUMPRODUCT(MOD(D478:G478,2))</f>
        <v>1</v>
      </c>
      <c r="L478">
        <f>4-K478</f>
        <v>3</v>
      </c>
      <c r="M478">
        <f>COUNTIF(D478:G478,"&gt;=5")</f>
        <v>1</v>
      </c>
      <c r="N478">
        <f>COUNTIF(D478:G478,"&lt;=4")</f>
        <v>3</v>
      </c>
      <c r="O478">
        <f>SUMPRODUCT(1/COUNTIF(D478:G478,D478:G478))</f>
        <v>3</v>
      </c>
      <c r="P478" t="str">
        <f>IF(O478=4,"24-Way (4 Distinct)",IF(O478=3,"12-Way (1 Pair)",IF(O478=2,"6-Way / 4-Way","Straight (Quad)"))))</f>
        <v>12-Way (1 Pair)</v>
      </c>
      <c r="Q478">
        <f>SUMPRODUCT(COUNTIF(D479:G479,D478:G478))</f>
        <v>1</v>
      </c>
      <c r="R478">
        <f>AVERAGE(J478:J482)</f>
        <v>19</v>
      </c>
      <c r="S478">
        <f>AVERAGE(J478:J497)</f>
        <v>19</v>
      </c>
      <c r="T478">
        <f>R478-S478</f>
        <v>0</v>
      </c>
      <c r="U478" t="str">
        <f>IF(R478&gt;S478,"EXPANDING (HIGH BIAS)",IF(R478&lt;S478,"CONTRACTING (LOW BIAS)","NEUTRAL"))</f>
        <v>NEUTRAL</v>
      </c>
    </row>
    <row r="479">
      <c r="A479">
        <v>15459</v>
      </c>
      <c r="B479" t="str">
        <v>2026-06-16</v>
      </c>
      <c r="C479" t="str">
        <v>MIDDAY</v>
      </c>
      <c r="D479">
        <v>3</v>
      </c>
      <c r="E479">
        <v>5</v>
      </c>
      <c r="F479">
        <v>9</v>
      </c>
      <c r="G479">
        <v>1</v>
      </c>
      <c r="H479" t="str">
        <f>D479&amp;E479&amp;F479&amp;G479</f>
        <v>3591</v>
      </c>
      <c r="I479" t="str">
        <v>1359</v>
      </c>
      <c r="J479">
        <f>SUM(D479:G479)</f>
        <v>18</v>
      </c>
      <c r="K479">
        <f>SUMPRODUCT(MOD(D479:G479,2))</f>
        <v>4</v>
      </c>
      <c r="L479">
        <f>4-K479</f>
        <v>0</v>
      </c>
      <c r="M479">
        <f>COUNTIF(D479:G479,"&gt;=5")</f>
        <v>2</v>
      </c>
      <c r="N479">
        <f>COUNTIF(D479:G479,"&lt;=4")</f>
        <v>2</v>
      </c>
      <c r="O479">
        <f>SUMPRODUCT(1/COUNTIF(D479:G479,D479:G479))</f>
        <v>4</v>
      </c>
      <c r="P479" t="str">
        <f>IF(O479=4,"24-Way (4 Distinct)",IF(O479=3,"12-Way (1 Pair)",IF(O479=2,"6-Way / 4-Way","Straight (Quad)"))))</f>
        <v>24-Way (4 Distinct)</v>
      </c>
      <c r="Q479">
        <f>SUMPRODUCT(COUNTIF(D480:G480,D479:G479))</f>
        <v>3</v>
      </c>
      <c r="R479">
        <f>AVERAGE(J479:J483)</f>
        <v>18</v>
      </c>
      <c r="S479">
        <f>AVERAGE(J479:J498)</f>
        <v>18</v>
      </c>
      <c r="T479">
        <f>R479-S479</f>
        <v>0</v>
      </c>
      <c r="U479" t="str">
        <f>IF(R479&gt;S479,"EXPANDING (HIGH BIAS)",IF(R479&lt;S479,"CONTRACTING (LOW BIAS)","NEUTRAL"))</f>
        <v>NEUTRAL</v>
      </c>
    </row>
    <row r="480">
      <c r="A480">
        <v>15458</v>
      </c>
      <c r="B480" t="str">
        <v>2026-06-16</v>
      </c>
      <c r="C480" t="str">
        <v>MORNING</v>
      </c>
      <c r="D480">
        <v>8</v>
      </c>
      <c r="E480">
        <v>5</v>
      </c>
      <c r="F480">
        <v>3</v>
      </c>
      <c r="G480">
        <v>9</v>
      </c>
      <c r="H480" t="str">
        <f>D480&amp;E480&amp;F480&amp;G480</f>
        <v>8539</v>
      </c>
      <c r="I480" t="str">
        <v>3589</v>
      </c>
      <c r="J480">
        <f>SUM(D480:G480)</f>
        <v>25</v>
      </c>
      <c r="K480">
        <f>SUMPRODUCT(MOD(D480:G480,2))</f>
        <v>3</v>
      </c>
      <c r="L480">
        <f>4-K480</f>
        <v>1</v>
      </c>
      <c r="M480">
        <f>COUNTIF(D480:G480,"&gt;=5")</f>
        <v>3</v>
      </c>
      <c r="N480">
        <f>COUNTIF(D480:G480,"&lt;=4")</f>
        <v>1</v>
      </c>
      <c r="O480">
        <f>SUMPRODUCT(1/COUNTIF(D480:G480,D480:G480))</f>
        <v>4</v>
      </c>
      <c r="P480" t="str">
        <f>IF(O480=4,"24-Way (4 Distinct)",IF(O480=3,"12-Way (1 Pair)",IF(O480=2,"6-Way / 4-Way","Straight (Quad)"))))</f>
        <v>24-Way (4 Distinct)</v>
      </c>
      <c r="Q480">
        <f>SUMPRODUCT(COUNTIF(D481:G481,D480:G480))</f>
        <v>2</v>
      </c>
      <c r="R480">
        <f>AVERAGE(J480:J484)</f>
        <v>25</v>
      </c>
      <c r="S480">
        <f>AVERAGE(J480:J499)</f>
        <v>25</v>
      </c>
      <c r="T480">
        <f>R480-S480</f>
        <v>0</v>
      </c>
      <c r="U480" t="str">
        <f>IF(R480&gt;S480,"EXPANDING (HIGH BIAS)",IF(R480&lt;S480,"CONTRACTING (LOW BIAS)","NEUTRAL"))</f>
        <v>NEUTRAL</v>
      </c>
    </row>
    <row r="481">
      <c r="A481">
        <v>15457</v>
      </c>
      <c r="B481" t="str">
        <v>2026-06-15</v>
      </c>
      <c r="C481" t="str">
        <v>EVENING</v>
      </c>
      <c r="D481">
        <v>2</v>
      </c>
      <c r="E481">
        <v>8</v>
      </c>
      <c r="F481">
        <v>3</v>
      </c>
      <c r="G481">
        <v>2</v>
      </c>
      <c r="H481" t="str">
        <f>D481&amp;E481&amp;F481&amp;G481</f>
        <v>2832</v>
      </c>
      <c r="I481" t="str">
        <v>2238</v>
      </c>
      <c r="J481">
        <f>SUM(D481:G481)</f>
        <v>15</v>
      </c>
      <c r="K481">
        <f>SUMPRODUCT(MOD(D481:G481,2))</f>
        <v>1</v>
      </c>
      <c r="L481">
        <f>4-K481</f>
        <v>3</v>
      </c>
      <c r="M481">
        <f>COUNTIF(D481:G481,"&gt;=5")</f>
        <v>1</v>
      </c>
      <c r="N481">
        <f>COUNTIF(D481:G481,"&lt;=4")</f>
        <v>3</v>
      </c>
      <c r="O481">
        <f>SUMPRODUCT(1/COUNTIF(D481:G481,D481:G481))</f>
        <v>3</v>
      </c>
      <c r="P481" t="str">
        <f>IF(O481=4,"24-Way (4 Distinct)",IF(O481=3,"12-Way (1 Pair)",IF(O481=2,"6-Way / 4-Way","Straight (Quad)"))))</f>
        <v>12-Way (1 Pair)</v>
      </c>
      <c r="Q481">
        <f>SUMPRODUCT(COUNTIF(D482:G482,D481:G481))</f>
        <v>3</v>
      </c>
      <c r="R481">
        <f>AVERAGE(J481:J485)</f>
        <v>15</v>
      </c>
      <c r="S481">
        <f>AVERAGE(J481:J500)</f>
        <v>15</v>
      </c>
      <c r="T481">
        <f>R481-S481</f>
        <v>0</v>
      </c>
      <c r="U481" t="str">
        <f>IF(R481&gt;S481,"EXPANDING (HIGH BIAS)",IF(R481&lt;S481,"CONTRACTING (LOW BIAS)","NEUTRAL"))</f>
        <v>NEUTRAL</v>
      </c>
    </row>
    <row r="482">
      <c r="A482">
        <v>15456</v>
      </c>
      <c r="B482" t="str">
        <v>2026-06-15</v>
      </c>
      <c r="C482" t="str">
        <v>AFTERNOON</v>
      </c>
      <c r="D482">
        <v>1</v>
      </c>
      <c r="E482">
        <v>2</v>
      </c>
      <c r="F482">
        <v>7</v>
      </c>
      <c r="G482">
        <v>8</v>
      </c>
      <c r="H482" t="str">
        <f>D482&amp;E482&amp;F482&amp;G482</f>
        <v>1278</v>
      </c>
      <c r="I482" t="str">
        <v>1278</v>
      </c>
      <c r="J482">
        <f>SUM(D482:G482)</f>
        <v>18</v>
      </c>
      <c r="K482">
        <f>SUMPRODUCT(MOD(D482:G482,2))</f>
        <v>2</v>
      </c>
      <c r="L482">
        <f>4-K482</f>
        <v>2</v>
      </c>
      <c r="M482">
        <f>COUNTIF(D482:G482,"&gt;=5")</f>
        <v>2</v>
      </c>
      <c r="N482">
        <f>COUNTIF(D482:G482,"&lt;=4")</f>
        <v>2</v>
      </c>
      <c r="O482">
        <f>SUMPRODUCT(1/COUNTIF(D482:G482,D482:G482))</f>
        <v>4</v>
      </c>
      <c r="P482" t="str">
        <f>IF(O482=4,"24-Way (4 Distinct)",IF(O482=3,"12-Way (1 Pair)",IF(O482=2,"6-Way / 4-Way","Straight (Quad)"))))</f>
        <v>24-Way (4 Distinct)</v>
      </c>
      <c r="Q482">
        <f>SUMPRODUCT(COUNTIF(D483:G483,D482:G482))</f>
        <v>1</v>
      </c>
      <c r="R482">
        <f>AVERAGE(J482:J486)</f>
        <v>18</v>
      </c>
      <c r="S482">
        <f>AVERAGE(J482:J501)</f>
        <v>18</v>
      </c>
      <c r="T482">
        <f>R482-S482</f>
        <v>0</v>
      </c>
      <c r="U482" t="str">
        <f>IF(R482&gt;S482,"EXPANDING (HIGH BIAS)",IF(R482&lt;S482,"CONTRACTING (LOW BIAS)","NEUTRAL"))</f>
        <v>NEUTRAL</v>
      </c>
    </row>
    <row r="483">
      <c r="A483">
        <v>15455</v>
      </c>
      <c r="B483" t="str">
        <v>2026-06-15</v>
      </c>
      <c r="C483" t="str">
        <v>MIDDAY</v>
      </c>
      <c r="D483">
        <v>7</v>
      </c>
      <c r="E483">
        <v>7</v>
      </c>
      <c r="F483">
        <v>9</v>
      </c>
      <c r="G483">
        <v>4</v>
      </c>
      <c r="H483" t="str">
        <f>D483&amp;E483&amp;F483&amp;G483</f>
        <v>7794</v>
      </c>
      <c r="I483" t="str">
        <v>4779</v>
      </c>
      <c r="J483">
        <f>SUM(D483:G483)</f>
        <v>27</v>
      </c>
      <c r="K483">
        <f>SUMPRODUCT(MOD(D483:G483,2))</f>
        <v>3</v>
      </c>
      <c r="L483">
        <f>4-K483</f>
        <v>1</v>
      </c>
      <c r="M483">
        <f>COUNTIF(D483:G483,"&gt;=5")</f>
        <v>3</v>
      </c>
      <c r="N483">
        <f>COUNTIF(D483:G483,"&lt;=4")</f>
        <v>1</v>
      </c>
      <c r="O483">
        <f>SUMPRODUCT(1/COUNTIF(D483:G483,D483:G483))</f>
        <v>3</v>
      </c>
      <c r="P483" t="str">
        <f>IF(O483=4,"24-Way (4 Distinct)",IF(O483=3,"12-Way (1 Pair)",IF(O483=2,"6-Way / 4-Way","Straight (Quad)"))))</f>
        <v>12-Way (1 Pair)</v>
      </c>
      <c r="Q483">
        <f>SUMPRODUCT(COUNTIF(D484:G484,D483:G483))</f>
        <v>0</v>
      </c>
      <c r="R483">
        <f>AVERAGE(J483:J487)</f>
        <v>27</v>
      </c>
      <c r="S483">
        <f>AVERAGE(J483:J502)</f>
        <v>27</v>
      </c>
      <c r="T483">
        <f>R483-S483</f>
        <v>0</v>
      </c>
      <c r="U483" t="str">
        <f>IF(R483&gt;S483,"EXPANDING (HIGH BIAS)",IF(R483&lt;S483,"CONTRACTING (LOW BIAS)","NEUTRAL"))</f>
        <v>NEUTRAL</v>
      </c>
    </row>
    <row r="484">
      <c r="A484">
        <v>15454</v>
      </c>
      <c r="B484" t="str">
        <v>2026-06-15</v>
      </c>
      <c r="C484" t="str">
        <v>MORNING</v>
      </c>
      <c r="D484">
        <v>1</v>
      </c>
      <c r="E484">
        <v>0</v>
      </c>
      <c r="F484">
        <v>8</v>
      </c>
      <c r="G484">
        <v>5</v>
      </c>
      <c r="H484" t="str">
        <f>D484&amp;E484&amp;F484&amp;G484</f>
        <v>1085</v>
      </c>
      <c r="I484" t="str">
        <v>0158</v>
      </c>
      <c r="J484">
        <f>SUM(D484:G484)</f>
        <v>14</v>
      </c>
      <c r="K484">
        <f>SUMPRODUCT(MOD(D484:G484,2))</f>
        <v>2</v>
      </c>
      <c r="L484">
        <f>4-K484</f>
        <v>2</v>
      </c>
      <c r="M484">
        <f>COUNTIF(D484:G484,"&gt;=5")</f>
        <v>2</v>
      </c>
      <c r="N484">
        <f>COUNTIF(D484:G484,"&lt;=4")</f>
        <v>2</v>
      </c>
      <c r="O484">
        <f>SUMPRODUCT(1/COUNTIF(D484:G484,D484:G484))</f>
        <v>4</v>
      </c>
      <c r="P484" t="str">
        <f>IF(O484=4,"24-Way (4 Distinct)",IF(O484=3,"12-Way (1 Pair)",IF(O484=2,"6-Way / 4-Way","Straight (Quad)"))))</f>
        <v>24-Way (4 Distinct)</v>
      </c>
      <c r="Q484">
        <f>SUMPRODUCT(COUNTIF(D485:G485,D484:G484))</f>
        <v>1</v>
      </c>
      <c r="R484">
        <f>AVERAGE(J484:J488)</f>
        <v>14</v>
      </c>
      <c r="S484">
        <f>AVERAGE(J484:J503)</f>
        <v>14</v>
      </c>
      <c r="T484">
        <f>R484-S484</f>
        <v>0</v>
      </c>
      <c r="U484" t="str">
        <f>IF(R484&gt;S484,"EXPANDING (HIGH BIAS)",IF(R484&lt;S484,"CONTRACTING (LOW BIAS)","NEUTRAL"))</f>
        <v>NEUTRAL</v>
      </c>
    </row>
    <row r="485">
      <c r="A485">
        <v>15449</v>
      </c>
      <c r="B485" t="str">
        <v>2026-06-13</v>
      </c>
      <c r="C485" t="str">
        <v>EVENING</v>
      </c>
      <c r="D485">
        <v>7</v>
      </c>
      <c r="E485">
        <v>6</v>
      </c>
      <c r="F485">
        <v>5</v>
      </c>
      <c r="G485">
        <v>7</v>
      </c>
      <c r="H485" t="str">
        <f>D485&amp;E485&amp;F485&amp;G485</f>
        <v>7657</v>
      </c>
      <c r="I485" t="str">
        <v>5677</v>
      </c>
      <c r="J485">
        <f>SUM(D485:G485)</f>
        <v>25</v>
      </c>
      <c r="K485">
        <f>SUMPRODUCT(MOD(D485:G485,2))</f>
        <v>3</v>
      </c>
      <c r="L485">
        <f>4-K485</f>
        <v>1</v>
      </c>
      <c r="M485">
        <f>COUNTIF(D485:G485,"&gt;=5")</f>
        <v>4</v>
      </c>
      <c r="N485">
        <f>COUNTIF(D485:G485,"&lt;=4")</f>
        <v>0</v>
      </c>
      <c r="O485">
        <f>SUMPRODUCT(1/COUNTIF(D485:G485,D485:G485))</f>
        <v>3</v>
      </c>
      <c r="P485" t="str">
        <f>IF(O485=4,"24-Way (4 Distinct)",IF(O485=3,"12-Way (1 Pair)",IF(O485=2,"6-Way / 4-Way","Straight (Quad)"))))</f>
        <v>12-Way (1 Pair)</v>
      </c>
      <c r="Q485">
        <f>SUMPRODUCT(COUNTIF(D486:G486,D485:G485))</f>
        <v>2</v>
      </c>
      <c r="R485">
        <f>AVERAGE(J485:J489)</f>
        <v>25</v>
      </c>
      <c r="S485">
        <f>AVERAGE(J485:J504)</f>
        <v>25</v>
      </c>
      <c r="T485">
        <f>R485-S485</f>
        <v>0</v>
      </c>
      <c r="U485" t="str">
        <f>IF(R485&gt;S485,"EXPANDING (HIGH BIAS)",IF(R485&lt;S485,"CONTRACTING (LOW BIAS)","NEUTRAL"))</f>
        <v>NEUTRAL</v>
      </c>
    </row>
    <row r="486">
      <c r="A486">
        <v>15448</v>
      </c>
      <c r="B486" t="str">
        <v>2026-06-13</v>
      </c>
      <c r="C486" t="str">
        <v>AFTERNOON</v>
      </c>
      <c r="D486">
        <v>8</v>
      </c>
      <c r="E486">
        <v>8</v>
      </c>
      <c r="F486">
        <v>7</v>
      </c>
      <c r="G486">
        <v>7</v>
      </c>
      <c r="H486" t="str">
        <f>D486&amp;E486&amp;F486&amp;G486</f>
        <v>8877</v>
      </c>
      <c r="I486" t="str">
        <v>7788</v>
      </c>
      <c r="J486">
        <f>SUM(D486:G486)</f>
        <v>30</v>
      </c>
      <c r="K486">
        <f>SUMPRODUCT(MOD(D486:G486,2))</f>
        <v>2</v>
      </c>
      <c r="L486">
        <f>4-K486</f>
        <v>2</v>
      </c>
      <c r="M486">
        <f>COUNTIF(D486:G486,"&gt;=5")</f>
        <v>4</v>
      </c>
      <c r="N486">
        <f>COUNTIF(D486:G486,"&lt;=4")</f>
        <v>0</v>
      </c>
      <c r="O486">
        <f>SUMPRODUCT(1/COUNTIF(D486:G486,D486:G486))</f>
        <v>2</v>
      </c>
      <c r="P486" t="str">
        <f>IF(O486=4,"24-Way (4 Distinct)",IF(O486=3,"12-Way (1 Pair)",IF(O486=2,"6-Way / 4-Way","Straight (Quad)"))))</f>
        <v>6-Way (2 Pairs)</v>
      </c>
      <c r="Q486">
        <f>SUMPRODUCT(COUNTIF(D487:G487,D486:G486))</f>
        <v>0</v>
      </c>
      <c r="R486">
        <f>AVERAGE(J486:J490)</f>
        <v>30</v>
      </c>
      <c r="S486">
        <f>AVERAGE(J486:J505)</f>
        <v>30</v>
      </c>
      <c r="T486">
        <f>R486-S486</f>
        <v>0</v>
      </c>
      <c r="U486" t="str">
        <f>IF(R486&gt;S486,"EXPANDING (HIGH BIAS)",IF(R486&lt;S486,"CONTRACTING (LOW BIAS)","NEUTRAL"))</f>
        <v>NEUTRAL</v>
      </c>
    </row>
    <row r="487">
      <c r="A487">
        <v>15447</v>
      </c>
      <c r="B487" t="str">
        <v>2026-06-13</v>
      </c>
      <c r="C487" t="str">
        <v>MIDDAY</v>
      </c>
      <c r="D487">
        <v>4</v>
      </c>
      <c r="E487">
        <v>3</v>
      </c>
      <c r="F487">
        <v>3</v>
      </c>
      <c r="G487">
        <v>9</v>
      </c>
      <c r="H487" t="str">
        <f>D487&amp;E487&amp;F487&amp;G487</f>
        <v>4339</v>
      </c>
      <c r="I487" t="str">
        <v>3349</v>
      </c>
      <c r="J487">
        <f>SUM(D487:G487)</f>
        <v>19</v>
      </c>
      <c r="K487">
        <f>SUMPRODUCT(MOD(D487:G487,2))</f>
        <v>3</v>
      </c>
      <c r="L487">
        <f>4-K487</f>
        <v>1</v>
      </c>
      <c r="M487">
        <f>COUNTIF(D487:G487,"&gt;=5")</f>
        <v>1</v>
      </c>
      <c r="N487">
        <f>COUNTIF(D487:G487,"&lt;=4")</f>
        <v>3</v>
      </c>
      <c r="O487">
        <f>SUMPRODUCT(1/COUNTIF(D487:G487,D487:G487))</f>
        <v>3</v>
      </c>
      <c r="P487" t="str">
        <f>IF(O487=4,"24-Way (4 Distinct)",IF(O487=3,"12-Way (1 Pair)",IF(O487=2,"6-Way / 4-Way","Straight (Quad)"))))</f>
        <v>12-Way (1 Pair)</v>
      </c>
      <c r="Q487">
        <f>SUMPRODUCT(COUNTIF(D488:G488,D487:G487))</f>
        <v>2</v>
      </c>
      <c r="R487">
        <f>AVERAGE(J487:J491)</f>
        <v>19</v>
      </c>
      <c r="S487">
        <f>AVERAGE(J487:J506)</f>
        <v>19</v>
      </c>
      <c r="T487">
        <f>R487-S487</f>
        <v>0</v>
      </c>
      <c r="U487" t="str">
        <f>IF(R487&gt;S487,"EXPANDING (HIGH BIAS)",IF(R487&lt;S487,"CONTRACTING (LOW BIAS)","NEUTRAL"))</f>
        <v>NEUTRAL</v>
      </c>
    </row>
    <row r="488">
      <c r="A488">
        <v>15446</v>
      </c>
      <c r="B488" t="str">
        <v>2026-06-13</v>
      </c>
      <c r="C488" t="str">
        <v>MORNING</v>
      </c>
      <c r="D488">
        <v>9</v>
      </c>
      <c r="E488">
        <v>5</v>
      </c>
      <c r="F488">
        <v>2</v>
      </c>
      <c r="G488">
        <v>4</v>
      </c>
      <c r="H488" t="str">
        <f>D488&amp;E488&amp;F488&amp;G488</f>
        <v>9524</v>
      </c>
      <c r="I488" t="str">
        <v>2459</v>
      </c>
      <c r="J488">
        <f>SUM(D488:G488)</f>
        <v>20</v>
      </c>
      <c r="K488">
        <f>SUMPRODUCT(MOD(D488:G488,2))</f>
        <v>2</v>
      </c>
      <c r="L488">
        <f>4-K488</f>
        <v>2</v>
      </c>
      <c r="M488">
        <f>COUNTIF(D488:G488,"&gt;=5")</f>
        <v>2</v>
      </c>
      <c r="N488">
        <f>COUNTIF(D488:G488,"&lt;=4")</f>
        <v>2</v>
      </c>
      <c r="O488">
        <f>SUMPRODUCT(1/COUNTIF(D488:G488,D488:G488))</f>
        <v>4</v>
      </c>
      <c r="P488" t="str">
        <f>IF(O488=4,"24-Way (4 Distinct)",IF(O488=3,"12-Way (1 Pair)",IF(O488=2,"6-Way / 4-Way","Straight (Quad)"))))</f>
        <v>24-Way (4 Distinct)</v>
      </c>
      <c r="Q488">
        <f>SUMPRODUCT(COUNTIF(D489:G489,D488:G488))</f>
        <v>1</v>
      </c>
      <c r="R488">
        <f>AVERAGE(J488:J492)</f>
        <v>20</v>
      </c>
      <c r="S488">
        <f>AVERAGE(J488:J507)</f>
        <v>20</v>
      </c>
      <c r="T488">
        <f>R488-S488</f>
        <v>0</v>
      </c>
      <c r="U488" t="str">
        <f>IF(R488&gt;S488,"EXPANDING (HIGH BIAS)",IF(R488&lt;S488,"CONTRACTING (LOW BIAS)","NEUTRAL"))</f>
        <v>NEUTRAL</v>
      </c>
    </row>
    <row r="489">
      <c r="A489">
        <v>15445</v>
      </c>
      <c r="B489" t="str">
        <v>2026-06-12</v>
      </c>
      <c r="C489" t="str">
        <v>EVENING</v>
      </c>
      <c r="D489">
        <v>7</v>
      </c>
      <c r="E489">
        <v>2</v>
      </c>
      <c r="F489">
        <v>2</v>
      </c>
      <c r="G489">
        <v>0</v>
      </c>
      <c r="H489" t="str">
        <f>D489&amp;E489&amp;F489&amp;G489</f>
        <v>7220</v>
      </c>
      <c r="I489" t="str">
        <v>0227</v>
      </c>
      <c r="J489">
        <f>SUM(D489:G489)</f>
        <v>11</v>
      </c>
      <c r="K489">
        <f>SUMPRODUCT(MOD(D489:G489,2))</f>
        <v>1</v>
      </c>
      <c r="L489">
        <f>4-K489</f>
        <v>3</v>
      </c>
      <c r="M489">
        <f>COUNTIF(D489:G489,"&gt;=5")</f>
        <v>1</v>
      </c>
      <c r="N489">
        <f>COUNTIF(D489:G489,"&lt;=4")</f>
        <v>3</v>
      </c>
      <c r="O489">
        <f>SUMPRODUCT(1/COUNTIF(D489:G489,D489:G489))</f>
        <v>3</v>
      </c>
      <c r="P489" t="str">
        <f>IF(O489=4,"24-Way (4 Distinct)",IF(O489=3,"12-Way (1 Pair)",IF(O489=2,"6-Way / 4-Way","Straight (Quad)"))))</f>
        <v>12-Way (1 Pair)</v>
      </c>
      <c r="Q489">
        <f>SUMPRODUCT(COUNTIF(D490:G490,D489:G489))</f>
        <v>1</v>
      </c>
      <c r="R489">
        <f>AVERAGE(J489:J493)</f>
        <v>11</v>
      </c>
      <c r="S489">
        <f>AVERAGE(J489:J508)</f>
        <v>11</v>
      </c>
      <c r="T489">
        <f>R489-S489</f>
        <v>0</v>
      </c>
      <c r="U489" t="str">
        <f>IF(R489&gt;S489,"EXPANDING (HIGH BIAS)",IF(R489&lt;S489,"CONTRACTING (LOW BIAS)","NEUTRAL"))</f>
        <v>NEUTRAL</v>
      </c>
    </row>
    <row r="490">
      <c r="A490">
        <v>15444</v>
      </c>
      <c r="B490" t="str">
        <v>2026-06-12</v>
      </c>
      <c r="C490" t="str">
        <v>AFTERNOON</v>
      </c>
      <c r="D490">
        <v>1</v>
      </c>
      <c r="E490">
        <v>8</v>
      </c>
      <c r="F490">
        <v>7</v>
      </c>
      <c r="G490">
        <v>4</v>
      </c>
      <c r="H490" t="str">
        <f>D490&amp;E490&amp;F490&amp;G490</f>
        <v>1874</v>
      </c>
      <c r="I490" t="str">
        <v>1478</v>
      </c>
      <c r="J490">
        <f>SUM(D490:G490)</f>
        <v>20</v>
      </c>
      <c r="K490">
        <f>SUMPRODUCT(MOD(D490:G490,2))</f>
        <v>2</v>
      </c>
      <c r="L490">
        <f>4-K490</f>
        <v>2</v>
      </c>
      <c r="M490">
        <f>COUNTIF(D490:G490,"&gt;=5")</f>
        <v>2</v>
      </c>
      <c r="N490">
        <f>COUNTIF(D490:G490,"&lt;=4")</f>
        <v>2</v>
      </c>
      <c r="O490">
        <f>SUMPRODUCT(1/COUNTIF(D490:G490,D490:G490))</f>
        <v>4</v>
      </c>
      <c r="P490" t="str">
        <f>IF(O490=4,"24-Way (4 Distinct)",IF(O490=3,"12-Way (1 Pair)",IF(O490=2,"6-Way / 4-Way","Straight (Quad)"))))</f>
        <v>24-Way (4 Distinct)</v>
      </c>
      <c r="Q490">
        <f>SUMPRODUCT(COUNTIF(D491:G491,D490:G490))</f>
        <v>2</v>
      </c>
      <c r="R490">
        <f>AVERAGE(J490:J494)</f>
        <v>20</v>
      </c>
      <c r="S490">
        <f>AVERAGE(J490:J509)</f>
        <v>20</v>
      </c>
      <c r="T490">
        <f>R490-S490</f>
        <v>0</v>
      </c>
      <c r="U490" t="str">
        <f>IF(R490&gt;S490,"EXPANDING (HIGH BIAS)",IF(R490&lt;S490,"CONTRACTING (LOW BIAS)","NEUTRAL"))</f>
        <v>NEUTRAL</v>
      </c>
    </row>
    <row r="491">
      <c r="A491">
        <v>15443</v>
      </c>
      <c r="B491" t="str">
        <v>2026-06-12</v>
      </c>
      <c r="C491" t="str">
        <v>MIDDAY</v>
      </c>
      <c r="D491">
        <v>8</v>
      </c>
      <c r="E491">
        <v>3</v>
      </c>
      <c r="F491">
        <v>2</v>
      </c>
      <c r="G491">
        <v>7</v>
      </c>
      <c r="H491" t="str">
        <f>D491&amp;E491&amp;F491&amp;G491</f>
        <v>8327</v>
      </c>
      <c r="I491" t="str">
        <v>2378</v>
      </c>
      <c r="J491">
        <f>SUM(D491:G491)</f>
        <v>20</v>
      </c>
      <c r="K491">
        <f>SUMPRODUCT(MOD(D491:G491,2))</f>
        <v>2</v>
      </c>
      <c r="L491">
        <f>4-K491</f>
        <v>2</v>
      </c>
      <c r="M491">
        <f>COUNTIF(D491:G491,"&gt;=5")</f>
        <v>2</v>
      </c>
      <c r="N491">
        <f>COUNTIF(D491:G491,"&lt;=4")</f>
        <v>2</v>
      </c>
      <c r="O491">
        <f>SUMPRODUCT(1/COUNTIF(D491:G491,D491:G491))</f>
        <v>4</v>
      </c>
      <c r="P491" t="str">
        <f>IF(O491=4,"24-Way (4 Distinct)",IF(O491=3,"12-Way (1 Pair)",IF(O491=2,"6-Way / 4-Way","Straight (Quad)"))))</f>
        <v>24-Way (4 Distinct)</v>
      </c>
      <c r="Q491">
        <f>SUMPRODUCT(COUNTIF(D492:G492,D491:G491))</f>
        <v>1</v>
      </c>
      <c r="R491">
        <f>AVERAGE(J491:J495)</f>
        <v>20</v>
      </c>
      <c r="S491">
        <f>AVERAGE(J491:J510)</f>
        <v>20</v>
      </c>
      <c r="T491">
        <f>R491-S491</f>
        <v>0</v>
      </c>
      <c r="U491" t="str">
        <f>IF(R491&gt;S491,"EXPANDING (HIGH BIAS)",IF(R491&lt;S491,"CONTRACTING (LOW BIAS)","NEUTRAL"))</f>
        <v>NEUTRAL</v>
      </c>
    </row>
    <row r="492">
      <c r="A492">
        <v>15442</v>
      </c>
      <c r="B492" t="str">
        <v>2026-06-12</v>
      </c>
      <c r="C492" t="str">
        <v>MORNING</v>
      </c>
      <c r="D492">
        <v>0</v>
      </c>
      <c r="E492">
        <v>6</v>
      </c>
      <c r="F492">
        <v>3</v>
      </c>
      <c r="G492">
        <v>5</v>
      </c>
      <c r="H492" t="str">
        <f>D492&amp;E492&amp;F492&amp;G492</f>
        <v>0635</v>
      </c>
      <c r="I492" t="str">
        <v>0356</v>
      </c>
      <c r="J492">
        <f>SUM(D492:G492)</f>
        <v>14</v>
      </c>
      <c r="K492">
        <f>SUMPRODUCT(MOD(D492:G492,2))</f>
        <v>2</v>
      </c>
      <c r="L492">
        <f>4-K492</f>
        <v>2</v>
      </c>
      <c r="M492">
        <f>COUNTIF(D492:G492,"&gt;=5")</f>
        <v>2</v>
      </c>
      <c r="N492">
        <f>COUNTIF(D492:G492,"&lt;=4")</f>
        <v>2</v>
      </c>
      <c r="O492">
        <f>SUMPRODUCT(1/COUNTIF(D492:G492,D492:G492))</f>
        <v>4</v>
      </c>
      <c r="P492" t="str">
        <f>IF(O492=4,"24-Way (4 Distinct)",IF(O492=3,"12-Way (1 Pair)",IF(O492=2,"6-Way / 4-Way","Straight (Quad)"))))</f>
        <v>24-Way (4 Distinct)</v>
      </c>
      <c r="Q492">
        <f>SUMPRODUCT(COUNTIF(D493:G493,D492:G492))</f>
        <v>1</v>
      </c>
      <c r="R492">
        <f>AVERAGE(J492:J496)</f>
        <v>14</v>
      </c>
      <c r="S492">
        <f>AVERAGE(J492:J511)</f>
        <v>14</v>
      </c>
      <c r="T492">
        <f>R492-S492</f>
        <v>0</v>
      </c>
      <c r="U492" t="str">
        <f>IF(R492&gt;S492,"EXPANDING (HIGH BIAS)",IF(R492&lt;S492,"CONTRACTING (LOW BIAS)","NEUTRAL"))</f>
        <v>NEUTRAL</v>
      </c>
    </row>
    <row r="493">
      <c r="A493">
        <v>15441</v>
      </c>
      <c r="B493" t="str">
        <v>2026-06-11</v>
      </c>
      <c r="C493" t="str">
        <v>EVENING</v>
      </c>
      <c r="D493">
        <v>8</v>
      </c>
      <c r="E493">
        <v>0</v>
      </c>
      <c r="F493">
        <v>1</v>
      </c>
      <c r="G493">
        <v>1</v>
      </c>
      <c r="H493" t="str">
        <f>D493&amp;E493&amp;F493&amp;G493</f>
        <v>8011</v>
      </c>
      <c r="I493" t="str">
        <v>0118</v>
      </c>
      <c r="J493">
        <f>SUM(D493:G493)</f>
        <v>10</v>
      </c>
      <c r="K493">
        <f>SUMPRODUCT(MOD(D493:G493,2))</f>
        <v>2</v>
      </c>
      <c r="L493">
        <f>4-K493</f>
        <v>2</v>
      </c>
      <c r="M493">
        <f>COUNTIF(D493:G493,"&gt;=5")</f>
        <v>1</v>
      </c>
      <c r="N493">
        <f>COUNTIF(D493:G493,"&lt;=4")</f>
        <v>3</v>
      </c>
      <c r="O493">
        <f>SUMPRODUCT(1/COUNTIF(D493:G493,D493:G493))</f>
        <v>3</v>
      </c>
      <c r="P493" t="str">
        <f>IF(O493=4,"24-Way (4 Distinct)",IF(O493=3,"12-Way (1 Pair)",IF(O493=2,"6-Way / 4-Way","Straight (Quad)"))))</f>
        <v>12-Way (1 Pair)</v>
      </c>
      <c r="Q493">
        <f>SUMPRODUCT(COUNTIF(D494:G494,D493:G493))</f>
        <v>3</v>
      </c>
      <c r="R493">
        <f>AVERAGE(J493:J497)</f>
        <v>10</v>
      </c>
      <c r="S493">
        <f>AVERAGE(J493:J512)</f>
        <v>10</v>
      </c>
      <c r="T493">
        <f>R493-S493</f>
        <v>0</v>
      </c>
      <c r="U493" t="str">
        <f>IF(R493&gt;S493,"EXPANDING (HIGH BIAS)",IF(R493&lt;S493,"CONTRACTING (LOW BIAS)","NEUTRAL"))</f>
        <v>NEUTRAL</v>
      </c>
    </row>
    <row r="494">
      <c r="A494">
        <v>15440</v>
      </c>
      <c r="B494" t="str">
        <v>2026-06-11</v>
      </c>
      <c r="C494" t="str">
        <v>AFTERNOON</v>
      </c>
      <c r="D494">
        <v>9</v>
      </c>
      <c r="E494">
        <v>8</v>
      </c>
      <c r="F494">
        <v>3</v>
      </c>
      <c r="G494">
        <v>1</v>
      </c>
      <c r="H494" t="str">
        <f>D494&amp;E494&amp;F494&amp;G494</f>
        <v>9831</v>
      </c>
      <c r="I494" t="str">
        <v>1389</v>
      </c>
      <c r="J494">
        <f>SUM(D494:G494)</f>
        <v>21</v>
      </c>
      <c r="K494">
        <f>SUMPRODUCT(MOD(D494:G494,2))</f>
        <v>3</v>
      </c>
      <c r="L494">
        <f>4-K494</f>
        <v>1</v>
      </c>
      <c r="M494">
        <f>COUNTIF(D494:G494,"&gt;=5")</f>
        <v>2</v>
      </c>
      <c r="N494">
        <f>COUNTIF(D494:G494,"&lt;=4")</f>
        <v>2</v>
      </c>
      <c r="O494">
        <f>SUMPRODUCT(1/COUNTIF(D494:G494,D494:G494))</f>
        <v>4</v>
      </c>
      <c r="P494" t="str">
        <f>IF(O494=4,"24-Way (4 Distinct)",IF(O494=3,"12-Way (1 Pair)",IF(O494=2,"6-Way / 4-Way","Straight (Quad)"))))</f>
        <v>24-Way (4 Distinct)</v>
      </c>
      <c r="Q494">
        <f>SUMPRODUCT(COUNTIF(D495:G495,D494:G494))</f>
        <v>1</v>
      </c>
      <c r="R494">
        <f>AVERAGE(J494:J498)</f>
        <v>21</v>
      </c>
      <c r="S494">
        <f>AVERAGE(J494:J513)</f>
        <v>21</v>
      </c>
      <c r="T494">
        <f>R494-S494</f>
        <v>0</v>
      </c>
      <c r="U494" t="str">
        <f>IF(R494&gt;S494,"EXPANDING (HIGH BIAS)",IF(R494&lt;S494,"CONTRACTING (LOW BIAS)","NEUTRAL"))</f>
        <v>NEUTRAL</v>
      </c>
    </row>
    <row r="495">
      <c r="A495">
        <v>15439</v>
      </c>
      <c r="B495" t="str">
        <v>2026-06-11</v>
      </c>
      <c r="C495" t="str">
        <v>MIDDAY</v>
      </c>
      <c r="D495">
        <v>5</v>
      </c>
      <c r="E495">
        <v>4</v>
      </c>
      <c r="F495">
        <v>3</v>
      </c>
      <c r="G495">
        <v>4</v>
      </c>
      <c r="H495" t="str">
        <f>D495&amp;E495&amp;F495&amp;G495</f>
        <v>5434</v>
      </c>
      <c r="I495" t="str">
        <v>3445</v>
      </c>
      <c r="J495">
        <f>SUM(D495:G495)</f>
        <v>16</v>
      </c>
      <c r="K495">
        <f>SUMPRODUCT(MOD(D495:G495,2))</f>
        <v>2</v>
      </c>
      <c r="L495">
        <f>4-K495</f>
        <v>2</v>
      </c>
      <c r="M495">
        <f>COUNTIF(D495:G495,"&gt;=5")</f>
        <v>1</v>
      </c>
      <c r="N495">
        <f>COUNTIF(D495:G495,"&lt;=4")</f>
        <v>3</v>
      </c>
      <c r="O495">
        <f>SUMPRODUCT(1/COUNTIF(D495:G495,D495:G495))</f>
        <v>3</v>
      </c>
      <c r="P495" t="str">
        <f>IF(O495=4,"24-Way (4 Distinct)",IF(O495=3,"12-Way (1 Pair)",IF(O495=2,"6-Way / 4-Way","Straight (Quad)"))))</f>
        <v>12-Way (1 Pair)</v>
      </c>
      <c r="Q495">
        <f>SUMPRODUCT(COUNTIF(D496:G496,D495:G495))</f>
        <v>0</v>
      </c>
      <c r="R495">
        <f>AVERAGE(J495:J499)</f>
        <v>16</v>
      </c>
      <c r="S495">
        <f>AVERAGE(J495:J514)</f>
        <v>16</v>
      </c>
      <c r="T495">
        <f>R495-S495</f>
        <v>0</v>
      </c>
      <c r="U495" t="str">
        <f>IF(R495&gt;S495,"EXPANDING (HIGH BIAS)",IF(R495&lt;S495,"CONTRACTING (LOW BIAS)","NEUTRAL"))</f>
        <v>NEUTRAL</v>
      </c>
    </row>
    <row r="496">
      <c r="A496">
        <v>15438</v>
      </c>
      <c r="B496" t="str">
        <v>2026-06-11</v>
      </c>
      <c r="C496" t="str">
        <v>MORNING</v>
      </c>
      <c r="D496">
        <v>2</v>
      </c>
      <c r="E496">
        <v>6</v>
      </c>
      <c r="F496">
        <v>1</v>
      </c>
      <c r="G496">
        <v>6</v>
      </c>
      <c r="H496" t="str">
        <f>D496&amp;E496&amp;F496&amp;G496</f>
        <v>2616</v>
      </c>
      <c r="I496" t="str">
        <v>1266</v>
      </c>
      <c r="J496">
        <f>SUM(D496:G496)</f>
        <v>15</v>
      </c>
      <c r="K496">
        <f>SUMPRODUCT(MOD(D496:G496,2))</f>
        <v>1</v>
      </c>
      <c r="L496">
        <f>4-K496</f>
        <v>3</v>
      </c>
      <c r="M496">
        <f>COUNTIF(D496:G496,"&gt;=5")</f>
        <v>2</v>
      </c>
      <c r="N496">
        <f>COUNTIF(D496:G496,"&lt;=4")</f>
        <v>2</v>
      </c>
      <c r="O496">
        <f>SUMPRODUCT(1/COUNTIF(D496:G496,D496:G496))</f>
        <v>3</v>
      </c>
      <c r="P496" t="str">
        <f>IF(O496=4,"24-Way (4 Distinct)",IF(O496=3,"12-Way (1 Pair)",IF(O496=2,"6-Way / 4-Way","Straight (Quad)"))))</f>
        <v>12-Way (1 Pair)</v>
      </c>
      <c r="Q496">
        <f>SUMPRODUCT(COUNTIF(D497:G497,D496:G496))</f>
        <v>1</v>
      </c>
      <c r="R496">
        <f>AVERAGE(J496:J500)</f>
        <v>15</v>
      </c>
      <c r="S496">
        <f>AVERAGE(J496:J515)</f>
        <v>15</v>
      </c>
      <c r="T496">
        <f>R496-S496</f>
        <v>0</v>
      </c>
      <c r="U496" t="str">
        <f>IF(R496&gt;S496,"EXPANDING (HIGH BIAS)",IF(R496&lt;S496,"CONTRACTING (LOW BIAS)","NEUTRAL"))</f>
        <v>NEUTRAL</v>
      </c>
    </row>
    <row r="497">
      <c r="A497">
        <v>15437</v>
      </c>
      <c r="B497" t="str">
        <v>2026-06-10</v>
      </c>
      <c r="C497" t="str">
        <v>EVENING</v>
      </c>
      <c r="D497">
        <v>3</v>
      </c>
      <c r="E497">
        <v>9</v>
      </c>
      <c r="F497">
        <v>8</v>
      </c>
      <c r="G497">
        <v>1</v>
      </c>
      <c r="H497" t="str">
        <f>D497&amp;E497&amp;F497&amp;G497</f>
        <v>3981</v>
      </c>
      <c r="I497" t="str">
        <v>1389</v>
      </c>
      <c r="J497">
        <f>SUM(D497:G497)</f>
        <v>21</v>
      </c>
      <c r="K497">
        <f>SUMPRODUCT(MOD(D497:G497,2))</f>
        <v>3</v>
      </c>
      <c r="L497">
        <f>4-K497</f>
        <v>1</v>
      </c>
      <c r="M497">
        <f>COUNTIF(D497:G497,"&gt;=5")</f>
        <v>2</v>
      </c>
      <c r="N497">
        <f>COUNTIF(D497:G497,"&lt;=4")</f>
        <v>2</v>
      </c>
      <c r="O497">
        <f>SUMPRODUCT(1/COUNTIF(D497:G497,D497:G497))</f>
        <v>4</v>
      </c>
      <c r="P497" t="str">
        <f>IF(O497=4,"24-Way (4 Distinct)",IF(O497=3,"12-Way (1 Pair)",IF(O497=2,"6-Way / 4-Way","Straight (Quad)"))))</f>
        <v>24-Way (4 Distinct)</v>
      </c>
      <c r="Q497">
        <f>SUMPRODUCT(COUNTIF(D498:G498,D497:G497))</f>
        <v>1</v>
      </c>
      <c r="R497">
        <f>AVERAGE(J497:J501)</f>
        <v>21</v>
      </c>
      <c r="S497">
        <f>AVERAGE(J497:J516)</f>
        <v>21</v>
      </c>
      <c r="T497">
        <f>R497-S497</f>
        <v>0</v>
      </c>
      <c r="U497" t="str">
        <f>IF(R497&gt;S497,"EXPANDING (HIGH BIAS)",IF(R497&lt;S497,"CONTRACTING (LOW BIAS)","NEUTRAL"))</f>
        <v>NEUTRAL</v>
      </c>
    </row>
    <row r="498">
      <c r="A498">
        <v>15436</v>
      </c>
      <c r="B498" t="str">
        <v>2026-06-10</v>
      </c>
      <c r="C498" t="str">
        <v>AFTERNOON</v>
      </c>
      <c r="D498">
        <v>1</v>
      </c>
      <c r="E498">
        <v>4</v>
      </c>
      <c r="F498">
        <v>1</v>
      </c>
      <c r="G498">
        <v>4</v>
      </c>
      <c r="H498" t="str">
        <f>D498&amp;E498&amp;F498&amp;G498</f>
        <v>1414</v>
      </c>
      <c r="I498" t="str">
        <v>1144</v>
      </c>
      <c r="J498">
        <f>SUM(D498:G498)</f>
        <v>10</v>
      </c>
      <c r="K498">
        <f>SUMPRODUCT(MOD(D498:G498,2))</f>
        <v>2</v>
      </c>
      <c r="L498">
        <f>4-K498</f>
        <v>2</v>
      </c>
      <c r="M498">
        <f>COUNTIF(D498:G498,"&gt;=5")</f>
        <v>0</v>
      </c>
      <c r="N498">
        <f>COUNTIF(D498:G498,"&lt;=4")</f>
        <v>4</v>
      </c>
      <c r="O498">
        <f>SUMPRODUCT(1/COUNTIF(D498:G498,D498:G498))</f>
        <v>2</v>
      </c>
      <c r="P498" t="str">
        <f>IF(O498=4,"24-Way (4 Distinct)",IF(O498=3,"12-Way (1 Pair)",IF(O498=2,"6-Way / 4-Way","Straight (Quad)"))))</f>
        <v>6-Way (2 Pairs)</v>
      </c>
      <c r="Q498">
        <f>SUMPRODUCT(COUNTIF(D499:G499,D498:G498))</f>
        <v>2</v>
      </c>
      <c r="R498">
        <f>AVERAGE(J498:J502)</f>
        <v>10</v>
      </c>
      <c r="S498">
        <f>AVERAGE(J498:J517)</f>
        <v>10</v>
      </c>
      <c r="T498">
        <f>R498-S498</f>
        <v>0</v>
      </c>
      <c r="U498" t="str">
        <f>IF(R498&gt;S498,"EXPANDING (HIGH BIAS)",IF(R498&lt;S498,"CONTRACTING (LOW BIAS)","NEUTRAL"))</f>
        <v>NEUTRAL</v>
      </c>
    </row>
    <row r="499">
      <c r="A499">
        <v>15435</v>
      </c>
      <c r="B499" t="str">
        <v>2026-06-10</v>
      </c>
      <c r="C499" t="str">
        <v>MIDDAY</v>
      </c>
      <c r="D499">
        <v>2</v>
      </c>
      <c r="E499">
        <v>7</v>
      </c>
      <c r="F499">
        <v>4</v>
      </c>
      <c r="G499">
        <v>8</v>
      </c>
      <c r="H499" t="str">
        <f>D499&amp;E499&amp;F499&amp;G499</f>
        <v>2748</v>
      </c>
      <c r="I499" t="str">
        <v>2478</v>
      </c>
      <c r="J499">
        <f>SUM(D499:G499)</f>
        <v>21</v>
      </c>
      <c r="K499">
        <f>SUMPRODUCT(MOD(D499:G499,2))</f>
        <v>1</v>
      </c>
      <c r="L499">
        <f>4-K499</f>
        <v>3</v>
      </c>
      <c r="M499">
        <f>COUNTIF(D499:G499,"&gt;=5")</f>
        <v>2</v>
      </c>
      <c r="N499">
        <f>COUNTIF(D499:G499,"&lt;=4")</f>
        <v>2</v>
      </c>
      <c r="O499">
        <f>SUMPRODUCT(1/COUNTIF(D499:G499,D499:G499))</f>
        <v>4</v>
      </c>
      <c r="P499" t="str">
        <f>IF(O499=4,"24-Way (4 Distinct)",IF(O499=3,"12-Way (1 Pair)",IF(O499=2,"6-Way / 4-Way","Straight (Quad)"))))</f>
        <v>24-Way (4 Distinct)</v>
      </c>
      <c r="Q499">
        <f>SUMPRODUCT(COUNTIF(D500:G500,D499:G499))</f>
        <v>0</v>
      </c>
      <c r="R499">
        <f>AVERAGE(J499:J503)</f>
        <v>21</v>
      </c>
      <c r="S499">
        <f>AVERAGE(J499:J518)</f>
        <v>21</v>
      </c>
      <c r="T499">
        <f>R499-S499</f>
        <v>0</v>
      </c>
      <c r="U499" t="str">
        <f>IF(R499&gt;S499,"EXPANDING (HIGH BIAS)",IF(R499&lt;S499,"CONTRACTING (LOW BIAS)","NEUTRAL"))</f>
        <v>NEUTRAL</v>
      </c>
    </row>
    <row r="500">
      <c r="A500">
        <v>15434</v>
      </c>
      <c r="B500" t="str">
        <v>2026-06-10</v>
      </c>
      <c r="C500" t="str">
        <v>MORNING</v>
      </c>
      <c r="D500">
        <v>1</v>
      </c>
      <c r="E500">
        <v>0</v>
      </c>
      <c r="F500">
        <v>1</v>
      </c>
      <c r="G500">
        <v>5</v>
      </c>
      <c r="H500" t="str">
        <f>D500&amp;E500&amp;F500&amp;G500</f>
        <v>1015</v>
      </c>
      <c r="I500" t="str">
        <v>0115</v>
      </c>
      <c r="J500">
        <f>SUM(D500:G500)</f>
        <v>7</v>
      </c>
      <c r="K500">
        <f>SUMPRODUCT(MOD(D500:G500,2))</f>
        <v>3</v>
      </c>
      <c r="L500">
        <f>4-K500</f>
        <v>1</v>
      </c>
      <c r="M500">
        <f>COUNTIF(D500:G500,"&gt;=5")</f>
        <v>1</v>
      </c>
      <c r="N500">
        <f>COUNTIF(D500:G500,"&lt;=4")</f>
        <v>3</v>
      </c>
      <c r="O500">
        <f>SUMPRODUCT(1/COUNTIF(D500:G500,D500:G500))</f>
        <v>3</v>
      </c>
      <c r="P500" t="str">
        <f>IF(O500=4,"24-Way (4 Distinct)",IF(O500=3,"12-Way (1 Pair)",IF(O500=2,"6-Way / 4-Way","Straight (Quad)"))))</f>
        <v>12-Way (1 Pair)</v>
      </c>
      <c r="Q500">
        <f>SUMPRODUCT(COUNTIF(D501:G501,D500:G500))</f>
        <v>1</v>
      </c>
      <c r="R500">
        <f>AVERAGE(J500:J504)</f>
        <v>7</v>
      </c>
      <c r="S500">
        <f>AVERAGE(J500:J519)</f>
        <v>7</v>
      </c>
      <c r="T500">
        <f>R500-S500</f>
        <v>0</v>
      </c>
      <c r="U500" t="str">
        <f>IF(R500&gt;S500,"EXPANDING (HIGH BIAS)",IF(R500&lt;S500,"CONTRACTING (LOW BIAS)","NEUTRAL"))</f>
        <v>NEUTRAL</v>
      </c>
    </row>
    <row r="501">
      <c r="A501">
        <v>15433</v>
      </c>
      <c r="B501" t="str">
        <v>2026-06-09</v>
      </c>
      <c r="C501" t="str">
        <v>EVENING</v>
      </c>
      <c r="D501">
        <v>5</v>
      </c>
      <c r="E501">
        <v>8</v>
      </c>
      <c r="F501">
        <v>6</v>
      </c>
      <c r="G501">
        <v>4</v>
      </c>
      <c r="H501" t="str">
        <f>D501&amp;E501&amp;F501&amp;G501</f>
        <v>5864</v>
      </c>
      <c r="I501" t="str">
        <v>4568</v>
      </c>
      <c r="J501">
        <f>SUM(D501:G501)</f>
        <v>23</v>
      </c>
      <c r="K501">
        <f>SUMPRODUCT(MOD(D501:G501,2))</f>
        <v>1</v>
      </c>
      <c r="L501">
        <f>4-K501</f>
        <v>3</v>
      </c>
      <c r="M501">
        <f>COUNTIF(D501:G501,"&gt;=5")</f>
        <v>3</v>
      </c>
      <c r="N501">
        <f>COUNTIF(D501:G501,"&lt;=4")</f>
        <v>1</v>
      </c>
      <c r="O501">
        <f>SUMPRODUCT(1/COUNTIF(D501:G501,D501:G501))</f>
        <v>4</v>
      </c>
      <c r="P501" t="str">
        <f>IF(O501=4,"24-Way (4 Distinct)",IF(O501=3,"12-Way (1 Pair)",IF(O501=2,"6-Way / 4-Way","Straight (Quad)"))))</f>
        <v>24-Way (4 Distinct)</v>
      </c>
      <c r="Q501">
        <f>SUMPRODUCT(COUNTIF(D502:G502,D501:G501))</f>
        <v>2</v>
      </c>
      <c r="R501">
        <f>AVERAGE(J501:J505)</f>
        <v>23</v>
      </c>
      <c r="S501">
        <f>AVERAGE(J501:J520)</f>
        <v>23</v>
      </c>
      <c r="T501">
        <f>R501-S501</f>
        <v>0</v>
      </c>
      <c r="U501" t="str">
        <f>IF(R501&gt;S501,"EXPANDING (HIGH BIAS)",IF(R501&lt;S501,"CONTRACTING (LOW BIAS)","NEUTRAL"))</f>
        <v>NEUTRAL</v>
      </c>
    </row>
    <row r="502">
      <c r="A502">
        <v>15432</v>
      </c>
      <c r="B502" t="str">
        <v>2026-06-09</v>
      </c>
      <c r="C502" t="str">
        <v>AFTERNOON</v>
      </c>
      <c r="D502">
        <v>7</v>
      </c>
      <c r="E502">
        <v>5</v>
      </c>
      <c r="F502">
        <v>6</v>
      </c>
      <c r="G502">
        <v>3</v>
      </c>
      <c r="H502" t="str">
        <f>D502&amp;E502&amp;F502&amp;G502</f>
        <v>7563</v>
      </c>
      <c r="I502" t="str">
        <v>3567</v>
      </c>
      <c r="J502">
        <f>SUM(D502:G502)</f>
        <v>21</v>
      </c>
      <c r="K502">
        <f>SUMPRODUCT(MOD(D502:G502,2))</f>
        <v>3</v>
      </c>
      <c r="L502">
        <f>4-K502</f>
        <v>1</v>
      </c>
      <c r="M502">
        <f>COUNTIF(D502:G502,"&gt;=5")</f>
        <v>3</v>
      </c>
      <c r="N502">
        <f>COUNTIF(D502:G502,"&lt;=4")</f>
        <v>1</v>
      </c>
      <c r="O502">
        <f>SUMPRODUCT(1/COUNTIF(D502:G502,D502:G502))</f>
        <v>4</v>
      </c>
      <c r="P502" t="str">
        <f>IF(O502=4,"24-Way (4 Distinct)",IF(O502=3,"12-Way (1 Pair)",IF(O502=2,"6-Way / 4-Way","Straight (Quad)"))))</f>
        <v>24-Way (4 Distinct)</v>
      </c>
      <c r="Q502">
        <f>SUMPRODUCT(COUNTIF(D503:G503,D502:G502))</f>
        <v>0</v>
      </c>
      <c r="R502">
        <f>AVERAGE(J502:J506)</f>
        <v>21</v>
      </c>
      <c r="S502">
        <f>AVERAGE(J502:J521)</f>
        <v>21</v>
      </c>
      <c r="T502">
        <f>R502-S502</f>
        <v>0</v>
      </c>
      <c r="U502" t="str">
        <f>IF(R502&gt;S502,"EXPANDING (HIGH BIAS)",IF(R502&lt;S502,"CONTRACTING (LOW BIAS)","NEUTRAL"))</f>
        <v>NEUTRAL</v>
      </c>
    </row>
    <row r="503">
      <c r="A503">
        <v>15431</v>
      </c>
      <c r="B503" t="str">
        <v>2026-06-09</v>
      </c>
      <c r="C503" t="str">
        <v>MIDDAY</v>
      </c>
      <c r="D503">
        <v>8</v>
      </c>
      <c r="E503">
        <v>2</v>
      </c>
      <c r="F503">
        <v>1</v>
      </c>
      <c r="G503">
        <v>1</v>
      </c>
      <c r="H503" t="str">
        <f>D503&amp;E503&amp;F503&amp;G503</f>
        <v>8211</v>
      </c>
      <c r="I503" t="str">
        <v>1128</v>
      </c>
      <c r="J503">
        <f>SUM(D503:G503)</f>
        <v>12</v>
      </c>
      <c r="K503">
        <f>SUMPRODUCT(MOD(D503:G503,2))</f>
        <v>2</v>
      </c>
      <c r="L503">
        <f>4-K503</f>
        <v>2</v>
      </c>
      <c r="M503">
        <f>COUNTIF(D503:G503,"&gt;=5")</f>
        <v>1</v>
      </c>
      <c r="N503">
        <f>COUNTIF(D503:G503,"&lt;=4")</f>
        <v>3</v>
      </c>
      <c r="O503">
        <f>SUMPRODUCT(1/COUNTIF(D503:G503,D503:G503))</f>
        <v>3</v>
      </c>
      <c r="P503" t="str">
        <f>IF(O503=4,"24-Way (4 Distinct)",IF(O503=3,"12-Way (1 Pair)",IF(O503=2,"6-Way / 4-Way","Straight (Quad)"))))</f>
        <v>12-Way (1 Pair)</v>
      </c>
      <c r="Q503">
        <f>SUMPRODUCT(COUNTIF(D504:G504,D503:G503))</f>
        <v>3</v>
      </c>
      <c r="R503">
        <f>AVERAGE(J503:J507)</f>
        <v>12</v>
      </c>
      <c r="S503">
        <f>AVERAGE(J503:J522)</f>
        <v>12</v>
      </c>
      <c r="T503">
        <f>R503-S503</f>
        <v>0</v>
      </c>
      <c r="U503" t="str">
        <f>IF(R503&gt;S503,"EXPANDING (HIGH BIAS)",IF(R503&lt;S503,"CONTRACTING (LOW BIAS)","NEUTRAL"))</f>
        <v>NEUTRAL</v>
      </c>
    </row>
    <row r="504">
      <c r="A504">
        <v>15430</v>
      </c>
      <c r="B504" t="str">
        <v>2026-06-09</v>
      </c>
      <c r="C504" t="str">
        <v>MORNING</v>
      </c>
      <c r="D504">
        <v>1</v>
      </c>
      <c r="E504">
        <v>2</v>
      </c>
      <c r="F504">
        <v>4</v>
      </c>
      <c r="G504">
        <v>7</v>
      </c>
      <c r="H504" t="str">
        <f>D504&amp;E504&amp;F504&amp;G504</f>
        <v>1247</v>
      </c>
      <c r="I504" t="str">
        <v>1247</v>
      </c>
      <c r="J504">
        <f>SUM(D504:G504)</f>
        <v>14</v>
      </c>
      <c r="K504">
        <f>SUMPRODUCT(MOD(D504:G504,2))</f>
        <v>2</v>
      </c>
      <c r="L504">
        <f>4-K504</f>
        <v>2</v>
      </c>
      <c r="M504">
        <f>COUNTIF(D504:G504,"&gt;=5")</f>
        <v>1</v>
      </c>
      <c r="N504">
        <f>COUNTIF(D504:G504,"&lt;=4")</f>
        <v>3</v>
      </c>
      <c r="O504">
        <f>SUMPRODUCT(1/COUNTIF(D504:G504,D504:G504))</f>
        <v>4</v>
      </c>
      <c r="P504" t="str">
        <f>IF(O504=4,"24-Way (4 Distinct)",IF(O504=3,"12-Way (1 Pair)",IF(O504=2,"6-Way / 4-Way","Straight (Quad)"))))</f>
        <v>24-Way (4 Distinct)</v>
      </c>
      <c r="Q504">
        <f>SUMPRODUCT(COUNTIF(D505:G505,D504:G504))</f>
        <v>3</v>
      </c>
      <c r="R504">
        <f>AVERAGE(J504:J508)</f>
        <v>14</v>
      </c>
      <c r="S504">
        <f>AVERAGE(J504:J523)</f>
        <v>14</v>
      </c>
      <c r="T504">
        <f>R504-S504</f>
        <v>0</v>
      </c>
      <c r="U504" t="str">
        <f>IF(R504&gt;S504,"EXPANDING (HIGH BIAS)",IF(R504&lt;S504,"CONTRACTING (LOW BIAS)","NEUTRAL"))</f>
        <v>NEUTRAL</v>
      </c>
    </row>
    <row r="505">
      <c r="A505">
        <v>15429</v>
      </c>
      <c r="B505" t="str">
        <v>2026-06-08</v>
      </c>
      <c r="C505" t="str">
        <v>EVENING</v>
      </c>
      <c r="D505">
        <v>4</v>
      </c>
      <c r="E505">
        <v>7</v>
      </c>
      <c r="F505">
        <v>7</v>
      </c>
      <c r="G505">
        <v>2</v>
      </c>
      <c r="H505" t="str">
        <f>D505&amp;E505&amp;F505&amp;G505</f>
        <v>4772</v>
      </c>
      <c r="I505" t="str">
        <v>2477</v>
      </c>
      <c r="J505">
        <f>SUM(D505:G505)</f>
        <v>20</v>
      </c>
      <c r="K505">
        <f>SUMPRODUCT(MOD(D505:G505,2))</f>
        <v>2</v>
      </c>
      <c r="L505">
        <f>4-K505</f>
        <v>2</v>
      </c>
      <c r="M505">
        <f>COUNTIF(D505:G505,"&gt;=5")</f>
        <v>2</v>
      </c>
      <c r="N505">
        <f>COUNTIF(D505:G505,"&lt;=4")</f>
        <v>2</v>
      </c>
      <c r="O505">
        <f>SUMPRODUCT(1/COUNTIF(D505:G505,D505:G505))</f>
        <v>3</v>
      </c>
      <c r="P505" t="str">
        <f>IF(O505=4,"24-Way (4 Distinct)",IF(O505=3,"12-Way (1 Pair)",IF(O505=2,"6-Way / 4-Way","Straight (Quad)"))))</f>
        <v>12-Way (1 Pair)</v>
      </c>
      <c r="Q505">
        <f>SUMPRODUCT(COUNTIF(D506:G506,D505:G505))</f>
        <v>4</v>
      </c>
      <c r="R505">
        <f>AVERAGE(J505:J509)</f>
        <v>20</v>
      </c>
      <c r="S505">
        <f>AVERAGE(J505:J524)</f>
        <v>20</v>
      </c>
      <c r="T505">
        <f>R505-S505</f>
        <v>0</v>
      </c>
      <c r="U505" t="str">
        <f>IF(R505&gt;S505,"EXPANDING (HIGH BIAS)",IF(R505&lt;S505,"CONTRACTING (LOW BIAS)","NEUTRAL"))</f>
        <v>NEUTRAL</v>
      </c>
    </row>
    <row r="506">
      <c r="A506">
        <v>15428</v>
      </c>
      <c r="B506" t="str">
        <v>2026-06-08</v>
      </c>
      <c r="C506" t="str">
        <v>AFTERNOON</v>
      </c>
      <c r="D506">
        <v>8</v>
      </c>
      <c r="E506">
        <v>2</v>
      </c>
      <c r="F506">
        <v>7</v>
      </c>
      <c r="G506">
        <v>4</v>
      </c>
      <c r="H506" t="str">
        <f>D506&amp;E506&amp;F506&amp;G506</f>
        <v>8274</v>
      </c>
      <c r="I506" t="str">
        <v>2478</v>
      </c>
      <c r="J506">
        <f>SUM(D506:G506)</f>
        <v>21</v>
      </c>
      <c r="K506">
        <f>SUMPRODUCT(MOD(D506:G506,2))</f>
        <v>1</v>
      </c>
      <c r="L506">
        <f>4-K506</f>
        <v>3</v>
      </c>
      <c r="M506">
        <f>COUNTIF(D506:G506,"&gt;=5")</f>
        <v>2</v>
      </c>
      <c r="N506">
        <f>COUNTIF(D506:G506,"&lt;=4")</f>
        <v>2</v>
      </c>
      <c r="O506">
        <f>SUMPRODUCT(1/COUNTIF(D506:G506,D506:G506))</f>
        <v>4</v>
      </c>
      <c r="P506" t="str">
        <f>IF(O506=4,"24-Way (4 Distinct)",IF(O506=3,"12-Way (1 Pair)",IF(O506=2,"6-Way / 4-Way","Straight (Quad)"))))</f>
        <v>24-Way (4 Distinct)</v>
      </c>
      <c r="Q506">
        <f>SUMPRODUCT(COUNTIF(D507:G507,D506:G506))</f>
        <v>2</v>
      </c>
      <c r="R506">
        <f>AVERAGE(J506:J510)</f>
        <v>21</v>
      </c>
      <c r="S506">
        <f>AVERAGE(J506:J525)</f>
        <v>21</v>
      </c>
      <c r="T506">
        <f>R506-S506</f>
        <v>0</v>
      </c>
      <c r="U506" t="str">
        <f>IF(R506&gt;S506,"EXPANDING (HIGH BIAS)",IF(R506&lt;S506,"CONTRACTING (LOW BIAS)","NEUTRAL"))</f>
        <v>NEUTRAL</v>
      </c>
    </row>
    <row r="507">
      <c r="A507">
        <v>15427</v>
      </c>
      <c r="B507" t="str">
        <v>2026-06-08</v>
      </c>
      <c r="C507" t="str">
        <v>MIDDAY</v>
      </c>
      <c r="D507">
        <v>6</v>
      </c>
      <c r="E507">
        <v>8</v>
      </c>
      <c r="F507">
        <v>1</v>
      </c>
      <c r="G507">
        <v>2</v>
      </c>
      <c r="H507" t="str">
        <f>D507&amp;E507&amp;F507&amp;G507</f>
        <v>6812</v>
      </c>
      <c r="I507" t="str">
        <v>1268</v>
      </c>
      <c r="J507">
        <f>SUM(D507:G507)</f>
        <v>17</v>
      </c>
      <c r="K507">
        <f>SUMPRODUCT(MOD(D507:G507,2))</f>
        <v>1</v>
      </c>
      <c r="L507">
        <f>4-K507</f>
        <v>3</v>
      </c>
      <c r="M507">
        <f>COUNTIF(D507:G507,"&gt;=5")</f>
        <v>2</v>
      </c>
      <c r="N507">
        <f>COUNTIF(D507:G507,"&lt;=4")</f>
        <v>2</v>
      </c>
      <c r="O507">
        <f>SUMPRODUCT(1/COUNTIF(D507:G507,D507:G507))</f>
        <v>4</v>
      </c>
      <c r="P507" t="str">
        <f>IF(O507=4,"24-Way (4 Distinct)",IF(O507=3,"12-Way (1 Pair)",IF(O507=2,"6-Way / 4-Way","Straight (Quad)"))))</f>
        <v>24-Way (4 Distinct)</v>
      </c>
      <c r="Q507">
        <f>SUMPRODUCT(COUNTIF(D508:G508,D507:G507))</f>
        <v>2</v>
      </c>
      <c r="R507">
        <f>AVERAGE(J507:J511)</f>
        <v>17</v>
      </c>
      <c r="S507">
        <f>AVERAGE(J507:J526)</f>
        <v>17</v>
      </c>
      <c r="T507">
        <f>R507-S507</f>
        <v>0</v>
      </c>
      <c r="U507" t="str">
        <f>IF(R507&gt;S507,"EXPANDING (HIGH BIAS)",IF(R507&lt;S507,"CONTRACTING (LOW BIAS)","NEUTRAL"))</f>
        <v>NEUTRAL</v>
      </c>
    </row>
    <row r="508">
      <c r="A508">
        <v>15426</v>
      </c>
      <c r="B508" t="str">
        <v>2026-06-08</v>
      </c>
      <c r="C508" t="str">
        <v>MORNING</v>
      </c>
      <c r="D508">
        <v>8</v>
      </c>
      <c r="E508">
        <v>9</v>
      </c>
      <c r="F508">
        <v>1</v>
      </c>
      <c r="G508">
        <v>5</v>
      </c>
      <c r="H508" t="str">
        <f>D508&amp;E508&amp;F508&amp;G508</f>
        <v>8915</v>
      </c>
      <c r="I508" t="str">
        <v>1589</v>
      </c>
      <c r="J508">
        <f>SUM(D508:G508)</f>
        <v>23</v>
      </c>
      <c r="K508">
        <f>SUMPRODUCT(MOD(D508:G508,2))</f>
        <v>3</v>
      </c>
      <c r="L508">
        <f>4-K508</f>
        <v>1</v>
      </c>
      <c r="M508">
        <f>COUNTIF(D508:G508,"&gt;=5")</f>
        <v>3</v>
      </c>
      <c r="N508">
        <f>COUNTIF(D508:G508,"&lt;=4")</f>
        <v>1</v>
      </c>
      <c r="O508">
        <f>SUMPRODUCT(1/COUNTIF(D508:G508,D508:G508))</f>
        <v>4</v>
      </c>
      <c r="P508" t="str">
        <f>IF(O508=4,"24-Way (4 Distinct)",IF(O508=3,"12-Way (1 Pair)",IF(O508=2,"6-Way / 4-Way","Straight (Quad)"))))</f>
        <v>24-Way (4 Distinct)</v>
      </c>
      <c r="Q508">
        <f>SUMPRODUCT(COUNTIF(D509:G509,D508:G508))</f>
        <v>0</v>
      </c>
      <c r="R508">
        <f>AVERAGE(J508:J512)</f>
        <v>23</v>
      </c>
      <c r="S508">
        <f>AVERAGE(J508:J527)</f>
        <v>23</v>
      </c>
      <c r="T508">
        <f>R508-S508</f>
        <v>0</v>
      </c>
      <c r="U508" t="str">
        <f>IF(R508&gt;S508,"EXPANDING (HIGH BIAS)",IF(R508&lt;S508,"CONTRACTING (LOW BIAS)","NEUTRAL"))</f>
        <v>NEUTRAL</v>
      </c>
    </row>
    <row r="509">
      <c r="A509">
        <v>15421</v>
      </c>
      <c r="B509" t="str">
        <v>2026-06-06</v>
      </c>
      <c r="C509" t="str">
        <v>EVENING</v>
      </c>
      <c r="D509">
        <v>6</v>
      </c>
      <c r="E509">
        <v>7</v>
      </c>
      <c r="F509">
        <v>2</v>
      </c>
      <c r="G509">
        <v>3</v>
      </c>
      <c r="H509" t="str">
        <f>D509&amp;E509&amp;F509&amp;G509</f>
        <v>6723</v>
      </c>
      <c r="I509" t="str">
        <v>2367</v>
      </c>
      <c r="J509">
        <f>SUM(D509:G509)</f>
        <v>18</v>
      </c>
      <c r="K509">
        <f>SUMPRODUCT(MOD(D509:G509,2))</f>
        <v>2</v>
      </c>
      <c r="L509">
        <f>4-K509</f>
        <v>2</v>
      </c>
      <c r="M509">
        <f>COUNTIF(D509:G509,"&gt;=5")</f>
        <v>2</v>
      </c>
      <c r="N509">
        <f>COUNTIF(D509:G509,"&lt;=4")</f>
        <v>2</v>
      </c>
      <c r="O509">
        <f>SUMPRODUCT(1/COUNTIF(D509:G509,D509:G509))</f>
        <v>4</v>
      </c>
      <c r="P509" t="str">
        <f>IF(O509=4,"24-Way (4 Distinct)",IF(O509=3,"12-Way (1 Pair)",IF(O509=2,"6-Way / 4-Way","Straight (Quad)"))))</f>
        <v>24-Way (4 Distinct)</v>
      </c>
      <c r="Q509">
        <f>SUMPRODUCT(COUNTIF(D510:G510,D509:G509))</f>
        <v>2</v>
      </c>
      <c r="R509">
        <f>AVERAGE(J509:J513)</f>
        <v>18</v>
      </c>
      <c r="S509">
        <f>AVERAGE(J509:J528)</f>
        <v>18</v>
      </c>
      <c r="T509">
        <f>R509-S509</f>
        <v>0</v>
      </c>
      <c r="U509" t="str">
        <f>IF(R509&gt;S509,"EXPANDING (HIGH BIAS)",IF(R509&lt;S509,"CONTRACTING (LOW BIAS)","NEUTRAL"))</f>
        <v>NEUTRAL</v>
      </c>
    </row>
    <row r="510">
      <c r="A510">
        <v>15420</v>
      </c>
      <c r="B510" t="str">
        <v>2026-06-06</v>
      </c>
      <c r="C510" t="str">
        <v>AFTERNOON</v>
      </c>
      <c r="D510">
        <v>3</v>
      </c>
      <c r="E510">
        <v>3</v>
      </c>
      <c r="F510">
        <v>7</v>
      </c>
      <c r="G510">
        <v>0</v>
      </c>
      <c r="H510" t="str">
        <f>D510&amp;E510&amp;F510&amp;G510</f>
        <v>3370</v>
      </c>
      <c r="I510" t="str">
        <v>0337</v>
      </c>
      <c r="J510">
        <f>SUM(D510:G510)</f>
        <v>13</v>
      </c>
      <c r="K510">
        <f>SUMPRODUCT(MOD(D510:G510,2))</f>
        <v>3</v>
      </c>
      <c r="L510">
        <f>4-K510</f>
        <v>1</v>
      </c>
      <c r="M510">
        <f>COUNTIF(D510:G510,"&gt;=5")</f>
        <v>1</v>
      </c>
      <c r="N510">
        <f>COUNTIF(D510:G510,"&lt;=4")</f>
        <v>3</v>
      </c>
      <c r="O510">
        <f>SUMPRODUCT(1/COUNTIF(D510:G510,D510:G510))</f>
        <v>3</v>
      </c>
      <c r="P510" t="str">
        <f>IF(O510=4,"24-Way (4 Distinct)",IF(O510=3,"12-Way (1 Pair)",IF(O510=2,"6-Way / 4-Way","Straight (Quad)"))))</f>
        <v>12-Way (1 Pair)</v>
      </c>
      <c r="Q510">
        <f>SUMPRODUCT(COUNTIF(D511:G511,D510:G510))</f>
        <v>1</v>
      </c>
      <c r="R510">
        <f>AVERAGE(J510:J514)</f>
        <v>13</v>
      </c>
      <c r="S510">
        <f>AVERAGE(J510:J529)</f>
        <v>13</v>
      </c>
      <c r="T510">
        <f>R510-S510</f>
        <v>0</v>
      </c>
      <c r="U510" t="str">
        <f>IF(R510&gt;S510,"EXPANDING (HIGH BIAS)",IF(R510&lt;S510,"CONTRACTING (LOW BIAS)","NEUTRAL"))</f>
        <v>NEUTRAL</v>
      </c>
    </row>
    <row r="511">
      <c r="A511">
        <v>15419</v>
      </c>
      <c r="B511" t="str">
        <v>2026-06-06</v>
      </c>
      <c r="C511" t="str">
        <v>MIDDAY</v>
      </c>
      <c r="D511">
        <v>6</v>
      </c>
      <c r="E511">
        <v>0</v>
      </c>
      <c r="F511">
        <v>8</v>
      </c>
      <c r="G511">
        <v>2</v>
      </c>
      <c r="H511" t="str">
        <f>D511&amp;E511&amp;F511&amp;G511</f>
        <v>6082</v>
      </c>
      <c r="I511" t="str">
        <v>0268</v>
      </c>
      <c r="J511">
        <f>SUM(D511:G511)</f>
        <v>16</v>
      </c>
      <c r="K511">
        <f>SUMPRODUCT(MOD(D511:G511,2))</f>
        <v>0</v>
      </c>
      <c r="L511">
        <f>4-K511</f>
        <v>4</v>
      </c>
      <c r="M511">
        <f>COUNTIF(D511:G511,"&gt;=5")</f>
        <v>2</v>
      </c>
      <c r="N511">
        <f>COUNTIF(D511:G511,"&lt;=4")</f>
        <v>2</v>
      </c>
      <c r="O511">
        <f>SUMPRODUCT(1/COUNTIF(D511:G511,D511:G511))</f>
        <v>4</v>
      </c>
      <c r="P511" t="str">
        <f>IF(O511=4,"24-Way (4 Distinct)",IF(O511=3,"12-Way (1 Pair)",IF(O511=2,"6-Way / 4-Way","Straight (Quad)"))))</f>
        <v>24-Way (4 Distinct)</v>
      </c>
      <c r="Q511">
        <f>SUMPRODUCT(COUNTIF(D512:G512,D511:G511))</f>
        <v>2</v>
      </c>
      <c r="R511">
        <f>AVERAGE(J511:J515)</f>
        <v>16</v>
      </c>
      <c r="S511">
        <f>AVERAGE(J511:J530)</f>
        <v>16</v>
      </c>
      <c r="T511">
        <f>R511-S511</f>
        <v>0</v>
      </c>
      <c r="U511" t="str">
        <f>IF(R511&gt;S511,"EXPANDING (HIGH BIAS)",IF(R511&lt;S511,"CONTRACTING (LOW BIAS)","NEUTRAL"))</f>
        <v>NEUTRAL</v>
      </c>
    </row>
    <row r="512">
      <c r="A512">
        <v>15418</v>
      </c>
      <c r="B512" t="str">
        <v>2026-06-06</v>
      </c>
      <c r="C512" t="str">
        <v>MORNING</v>
      </c>
      <c r="D512">
        <v>1</v>
      </c>
      <c r="E512">
        <v>7</v>
      </c>
      <c r="F512">
        <v>6</v>
      </c>
      <c r="G512">
        <v>0</v>
      </c>
      <c r="H512" t="str">
        <f>D512&amp;E512&amp;F512&amp;G512</f>
        <v>1760</v>
      </c>
      <c r="I512" t="str">
        <v>0167</v>
      </c>
      <c r="J512">
        <f>SUM(D512:G512)</f>
        <v>14</v>
      </c>
      <c r="K512">
        <f>SUMPRODUCT(MOD(D512:G512,2))</f>
        <v>2</v>
      </c>
      <c r="L512">
        <f>4-K512</f>
        <v>2</v>
      </c>
      <c r="M512">
        <f>COUNTIF(D512:G512,"&gt;=5")</f>
        <v>2</v>
      </c>
      <c r="N512">
        <f>COUNTIF(D512:G512,"&lt;=4")</f>
        <v>2</v>
      </c>
      <c r="O512">
        <f>SUMPRODUCT(1/COUNTIF(D512:G512,D512:G512))</f>
        <v>4</v>
      </c>
      <c r="P512" t="str">
        <f>IF(O512=4,"24-Way (4 Distinct)",IF(O512=3,"12-Way (1 Pair)",IF(O512=2,"6-Way / 4-Way","Straight (Quad)"))))</f>
        <v>24-Way (4 Distinct)</v>
      </c>
      <c r="Q512">
        <f>SUMPRODUCT(COUNTIF(D513:G513,D512:G512))</f>
        <v>1</v>
      </c>
      <c r="R512">
        <f>AVERAGE(J512:J516)</f>
        <v>14</v>
      </c>
      <c r="S512">
        <f>AVERAGE(J512:J531)</f>
        <v>14</v>
      </c>
      <c r="T512">
        <f>R512-S512</f>
        <v>0</v>
      </c>
      <c r="U512" t="str">
        <f>IF(R512&gt;S512,"EXPANDING (HIGH BIAS)",IF(R512&lt;S512,"CONTRACTING (LOW BIAS)","NEUTRAL"))</f>
        <v>NEUTRAL</v>
      </c>
    </row>
    <row r="513">
      <c r="A513">
        <v>15417</v>
      </c>
      <c r="B513" t="str">
        <v>2026-06-05</v>
      </c>
      <c r="C513" t="str">
        <v>EVENING</v>
      </c>
      <c r="D513">
        <v>5</v>
      </c>
      <c r="E513">
        <v>1</v>
      </c>
      <c r="F513">
        <v>1</v>
      </c>
      <c r="G513">
        <v>8</v>
      </c>
      <c r="H513" t="str">
        <f>D513&amp;E513&amp;F513&amp;G513</f>
        <v>5118</v>
      </c>
      <c r="I513" t="str">
        <v>1158</v>
      </c>
      <c r="J513">
        <f>SUM(D513:G513)</f>
        <v>15</v>
      </c>
      <c r="K513">
        <f>SUMPRODUCT(MOD(D513:G513,2))</f>
        <v>3</v>
      </c>
      <c r="L513">
        <f>4-K513</f>
        <v>1</v>
      </c>
      <c r="M513">
        <f>COUNTIF(D513:G513,"&gt;=5")</f>
        <v>2</v>
      </c>
      <c r="N513">
        <f>COUNTIF(D513:G513,"&lt;=4")</f>
        <v>2</v>
      </c>
      <c r="O513">
        <f>SUMPRODUCT(1/COUNTIF(D513:G513,D513:G513))</f>
        <v>3</v>
      </c>
      <c r="P513" t="str">
        <f>IF(O513=4,"24-Way (4 Distinct)",IF(O513=3,"12-Way (1 Pair)",IF(O513=2,"6-Way / 4-Way","Straight (Quad)"))))</f>
        <v>12-Way (1 Pair)</v>
      </c>
      <c r="Q513">
        <f>SUMPRODUCT(COUNTIF(D514:G514,D513:G513))</f>
        <v>3</v>
      </c>
      <c r="R513">
        <f>AVERAGE(J513:J517)</f>
        <v>15</v>
      </c>
      <c r="S513">
        <f>AVERAGE(J513:J532)</f>
        <v>15</v>
      </c>
      <c r="T513">
        <f>R513-S513</f>
        <v>0</v>
      </c>
      <c r="U513" t="str">
        <f>IF(R513&gt;S513,"EXPANDING (HIGH BIAS)",IF(R513&lt;S513,"CONTRACTING (LOW BIAS)","NEUTRAL"))</f>
        <v>NEUTRAL</v>
      </c>
    </row>
    <row r="514">
      <c r="A514">
        <v>15416</v>
      </c>
      <c r="B514" t="str">
        <v>2026-06-05</v>
      </c>
      <c r="C514" t="str">
        <v>AFTERNOON</v>
      </c>
      <c r="D514">
        <v>5</v>
      </c>
      <c r="E514">
        <v>5</v>
      </c>
      <c r="F514">
        <v>6</v>
      </c>
      <c r="G514">
        <v>1</v>
      </c>
      <c r="H514" t="str">
        <f>D514&amp;E514&amp;F514&amp;G514</f>
        <v>5561</v>
      </c>
      <c r="I514" t="str">
        <v>1556</v>
      </c>
      <c r="J514">
        <f>SUM(D514:G514)</f>
        <v>17</v>
      </c>
      <c r="K514">
        <f>SUMPRODUCT(MOD(D514:G514,2))</f>
        <v>3</v>
      </c>
      <c r="L514">
        <f>4-K514</f>
        <v>1</v>
      </c>
      <c r="M514">
        <f>COUNTIF(D514:G514,"&gt;=5")</f>
        <v>3</v>
      </c>
      <c r="N514">
        <f>COUNTIF(D514:G514,"&lt;=4")</f>
        <v>1</v>
      </c>
      <c r="O514">
        <f>SUMPRODUCT(1/COUNTIF(D514:G514,D514:G514))</f>
        <v>3</v>
      </c>
      <c r="P514" t="str">
        <f>IF(O514=4,"24-Way (4 Distinct)",IF(O514=3,"12-Way (1 Pair)",IF(O514=2,"6-Way / 4-Way","Straight (Quad)"))))</f>
        <v>12-Way (1 Pair)</v>
      </c>
      <c r="Q514">
        <f>SUMPRODUCT(COUNTIF(D515:G515,D514:G514))</f>
        <v>3</v>
      </c>
      <c r="R514">
        <f>AVERAGE(J514:J518)</f>
        <v>17</v>
      </c>
      <c r="S514">
        <f>AVERAGE(J514:J533)</f>
        <v>17</v>
      </c>
      <c r="T514">
        <f>R514-S514</f>
        <v>0</v>
      </c>
      <c r="U514" t="str">
        <f>IF(R514&gt;S514,"EXPANDING (HIGH BIAS)",IF(R514&lt;S514,"CONTRACTING (LOW BIAS)","NEUTRAL"))</f>
        <v>NEUTRAL</v>
      </c>
    </row>
    <row r="515">
      <c r="A515">
        <v>15415</v>
      </c>
      <c r="B515" t="str">
        <v>2026-06-05</v>
      </c>
      <c r="C515" t="str">
        <v>MIDDAY</v>
      </c>
      <c r="D515">
        <v>1</v>
      </c>
      <c r="E515">
        <v>2</v>
      </c>
      <c r="F515">
        <v>7</v>
      </c>
      <c r="G515">
        <v>5</v>
      </c>
      <c r="H515" t="str">
        <f>D515&amp;E515&amp;F515&amp;G515</f>
        <v>1275</v>
      </c>
      <c r="I515" t="str">
        <v>1257</v>
      </c>
      <c r="J515">
        <f>SUM(D515:G515)</f>
        <v>15</v>
      </c>
      <c r="K515">
        <f>SUMPRODUCT(MOD(D515:G515,2))</f>
        <v>3</v>
      </c>
      <c r="L515">
        <f>4-K515</f>
        <v>1</v>
      </c>
      <c r="M515">
        <f>COUNTIF(D515:G515,"&gt;=5")</f>
        <v>2</v>
      </c>
      <c r="N515">
        <f>COUNTIF(D515:G515,"&lt;=4")</f>
        <v>2</v>
      </c>
      <c r="O515">
        <f>SUMPRODUCT(1/COUNTIF(D515:G515,D515:G515))</f>
        <v>4</v>
      </c>
      <c r="P515" t="str">
        <f>IF(O515=4,"24-Way (4 Distinct)",IF(O515=3,"12-Way (1 Pair)",IF(O515=2,"6-Way / 4-Way","Straight (Quad)"))))</f>
        <v>24-Way (4 Distinct)</v>
      </c>
      <c r="Q515">
        <f>SUMPRODUCT(COUNTIF(D516:G516,D515:G515))</f>
        <v>3</v>
      </c>
      <c r="R515">
        <f>AVERAGE(J515:J519)</f>
        <v>15</v>
      </c>
      <c r="S515">
        <f>AVERAGE(J515:J534)</f>
        <v>15</v>
      </c>
      <c r="T515">
        <f>R515-S515</f>
        <v>0</v>
      </c>
      <c r="U515" t="str">
        <f>IF(R515&gt;S515,"EXPANDING (HIGH BIAS)",IF(R515&lt;S515,"CONTRACTING (LOW BIAS)","NEUTRAL"))</f>
        <v>NEUTRAL</v>
      </c>
    </row>
    <row r="516">
      <c r="A516">
        <v>15414</v>
      </c>
      <c r="B516" t="str">
        <v>2026-06-05</v>
      </c>
      <c r="C516" t="str">
        <v>MORNING</v>
      </c>
      <c r="D516">
        <v>5</v>
      </c>
      <c r="E516">
        <v>2</v>
      </c>
      <c r="F516">
        <v>2</v>
      </c>
      <c r="G516">
        <v>7</v>
      </c>
      <c r="H516" t="str">
        <f>D516&amp;E516&amp;F516&amp;G516</f>
        <v>5227</v>
      </c>
      <c r="I516" t="str">
        <v>2257</v>
      </c>
      <c r="J516">
        <f>SUM(D516:G516)</f>
        <v>16</v>
      </c>
      <c r="K516">
        <f>SUMPRODUCT(MOD(D516:G516,2))</f>
        <v>2</v>
      </c>
      <c r="L516">
        <f>4-K516</f>
        <v>2</v>
      </c>
      <c r="M516">
        <f>COUNTIF(D516:G516,"&gt;=5")</f>
        <v>2</v>
      </c>
      <c r="N516">
        <f>COUNTIF(D516:G516,"&lt;=4")</f>
        <v>2</v>
      </c>
      <c r="O516">
        <f>SUMPRODUCT(1/COUNTIF(D516:G516,D516:G516))</f>
        <v>3</v>
      </c>
      <c r="P516" t="str">
        <f>IF(O516=4,"24-Way (4 Distinct)",IF(O516=3,"12-Way (1 Pair)",IF(O516=2,"6-Way / 4-Way","Straight (Quad)"))))</f>
        <v>12-Way (1 Pair)</v>
      </c>
      <c r="Q516">
        <f>SUMPRODUCT(COUNTIF(D517:G517,D516:G516))</f>
        <v>1</v>
      </c>
      <c r="R516">
        <f>AVERAGE(J516:J520)</f>
        <v>16</v>
      </c>
      <c r="S516">
        <f>AVERAGE(J516:J535)</f>
        <v>16</v>
      </c>
      <c r="T516">
        <f>R516-S516</f>
        <v>0</v>
      </c>
      <c r="U516" t="str">
        <f>IF(R516&gt;S516,"EXPANDING (HIGH BIAS)",IF(R516&lt;S516,"CONTRACTING (LOW BIAS)","NEUTRAL"))</f>
        <v>NEUTRAL</v>
      </c>
    </row>
    <row r="517">
      <c r="A517">
        <v>15413</v>
      </c>
      <c r="B517" t="str">
        <v>2026-06-03</v>
      </c>
      <c r="C517" t="str">
        <v>EVENING</v>
      </c>
      <c r="D517">
        <v>6</v>
      </c>
      <c r="E517">
        <v>7</v>
      </c>
      <c r="F517">
        <v>7</v>
      </c>
      <c r="G517">
        <v>9</v>
      </c>
      <c r="H517" t="str">
        <f>D517&amp;E517&amp;F517&amp;G517</f>
        <v>6779</v>
      </c>
      <c r="I517" t="str">
        <v>6779</v>
      </c>
      <c r="J517">
        <f>SUM(D517:G517)</f>
        <v>29</v>
      </c>
      <c r="K517">
        <f>SUMPRODUCT(MOD(D517:G517,2))</f>
        <v>3</v>
      </c>
      <c r="L517">
        <f>4-K517</f>
        <v>1</v>
      </c>
      <c r="M517">
        <f>COUNTIF(D517:G517,"&gt;=5")</f>
        <v>4</v>
      </c>
      <c r="N517">
        <f>COUNTIF(D517:G517,"&lt;=4")</f>
        <v>0</v>
      </c>
      <c r="O517">
        <f>SUMPRODUCT(1/COUNTIF(D517:G517,D517:G517))</f>
        <v>3</v>
      </c>
      <c r="P517" t="str">
        <f>IF(O517=4,"24-Way (4 Distinct)",IF(O517=3,"12-Way (1 Pair)",IF(O517=2,"6-Way / 4-Way","Straight (Quad)"))))</f>
        <v>12-Way (1 Pair)</v>
      </c>
      <c r="Q517">
        <f>SUMPRODUCT(COUNTIF(D518:G518,D517:G517))</f>
        <v>1</v>
      </c>
      <c r="R517">
        <f>AVERAGE(J517:J521)</f>
        <v>29</v>
      </c>
      <c r="S517">
        <f>AVERAGE(J517:J536)</f>
        <v>29</v>
      </c>
      <c r="T517">
        <f>R517-S517</f>
        <v>0</v>
      </c>
      <c r="U517" t="str">
        <f>IF(R517&gt;S517,"EXPANDING (HIGH BIAS)",IF(R517&lt;S517,"CONTRACTING (LOW BIAS)","NEUTRAL"))</f>
        <v>NEUTRAL</v>
      </c>
    </row>
    <row r="518">
      <c r="A518">
        <v>15412</v>
      </c>
      <c r="B518" t="str">
        <v>2026-06-03</v>
      </c>
      <c r="C518" t="str">
        <v>AFTERNOON</v>
      </c>
      <c r="D518">
        <v>4</v>
      </c>
      <c r="E518">
        <v>9</v>
      </c>
      <c r="F518">
        <v>0</v>
      </c>
      <c r="G518">
        <v>4</v>
      </c>
      <c r="H518" t="str">
        <f>D518&amp;E518&amp;F518&amp;G518</f>
        <v>4904</v>
      </c>
      <c r="I518" t="str">
        <v>0449</v>
      </c>
      <c r="J518">
        <f>SUM(D518:G518)</f>
        <v>17</v>
      </c>
      <c r="K518">
        <f>SUMPRODUCT(MOD(D518:G518,2))</f>
        <v>1</v>
      </c>
      <c r="L518">
        <f>4-K518</f>
        <v>3</v>
      </c>
      <c r="M518">
        <f>COUNTIF(D518:G518,"&gt;=5")</f>
        <v>1</v>
      </c>
      <c r="N518">
        <f>COUNTIF(D518:G518,"&lt;=4")</f>
        <v>3</v>
      </c>
      <c r="O518">
        <f>SUMPRODUCT(1/COUNTIF(D518:G518,D518:G518))</f>
        <v>3</v>
      </c>
      <c r="P518" t="str">
        <f>IF(O518=4,"24-Way (4 Distinct)",IF(O518=3,"12-Way (1 Pair)",IF(O518=2,"6-Way / 4-Way","Straight (Quad)"))))</f>
        <v>12-Way (1 Pair)</v>
      </c>
      <c r="Q518">
        <f>SUMPRODUCT(COUNTIF(D519:G519,D518:G518))</f>
        <v>1</v>
      </c>
      <c r="R518">
        <f>AVERAGE(J518:J522)</f>
        <v>17</v>
      </c>
      <c r="S518">
        <f>AVERAGE(J518:J537)</f>
        <v>17</v>
      </c>
      <c r="T518">
        <f>R518-S518</f>
        <v>0</v>
      </c>
      <c r="U518" t="str">
        <f>IF(R518&gt;S518,"EXPANDING (HIGH BIAS)",IF(R518&lt;S518,"CONTRACTING (LOW BIAS)","NEUTRAL"))</f>
        <v>NEUTRAL</v>
      </c>
    </row>
    <row r="519">
      <c r="A519">
        <v>15411</v>
      </c>
      <c r="B519" t="str">
        <v>2026-06-03</v>
      </c>
      <c r="C519" t="str">
        <v>MIDDAY</v>
      </c>
      <c r="D519">
        <v>7</v>
      </c>
      <c r="E519">
        <v>1</v>
      </c>
      <c r="F519">
        <v>0</v>
      </c>
      <c r="G519">
        <v>1</v>
      </c>
      <c r="H519" t="str">
        <f>D519&amp;E519&amp;F519&amp;G519</f>
        <v>7101</v>
      </c>
      <c r="I519" t="str">
        <v>0117</v>
      </c>
      <c r="J519">
        <f>SUM(D519:G519)</f>
        <v>9</v>
      </c>
      <c r="K519">
        <f>SUMPRODUCT(MOD(D519:G519,2))</f>
        <v>3</v>
      </c>
      <c r="L519">
        <f>4-K519</f>
        <v>1</v>
      </c>
      <c r="M519">
        <f>COUNTIF(D519:G519,"&gt;=5")</f>
        <v>1</v>
      </c>
      <c r="N519">
        <f>COUNTIF(D519:G519,"&lt;=4")</f>
        <v>3</v>
      </c>
      <c r="O519">
        <f>SUMPRODUCT(1/COUNTIF(D519:G519,D519:G519))</f>
        <v>3</v>
      </c>
      <c r="P519" t="str">
        <f>IF(O519=4,"24-Way (4 Distinct)",IF(O519=3,"12-Way (1 Pair)",IF(O519=2,"6-Way / 4-Way","Straight (Quad)"))))</f>
        <v>12-Way (1 Pair)</v>
      </c>
      <c r="Q519">
        <f>SUMPRODUCT(COUNTIF(D520:G520,D519:G519))</f>
        <v>3</v>
      </c>
      <c r="R519">
        <f>AVERAGE(J519:J523)</f>
        <v>9</v>
      </c>
      <c r="S519">
        <f>AVERAGE(J519:J538)</f>
        <v>9</v>
      </c>
      <c r="T519">
        <f>R519-S519</f>
        <v>0</v>
      </c>
      <c r="U519" t="str">
        <f>IF(R519&gt;S519,"EXPANDING (HIGH BIAS)",IF(R519&lt;S519,"CONTRACTING (LOW BIAS)","NEUTRAL"))</f>
        <v>NEUTRAL</v>
      </c>
    </row>
    <row r="520">
      <c r="A520">
        <v>15410</v>
      </c>
      <c r="B520" t="str">
        <v>2026-06-03</v>
      </c>
      <c r="C520" t="str">
        <v>MORNING</v>
      </c>
      <c r="D520">
        <v>1</v>
      </c>
      <c r="E520">
        <v>6</v>
      </c>
      <c r="F520">
        <v>0</v>
      </c>
      <c r="G520">
        <v>9</v>
      </c>
      <c r="H520" t="str">
        <f>D520&amp;E520&amp;F520&amp;G520</f>
        <v>1609</v>
      </c>
      <c r="I520" t="str">
        <v>0169</v>
      </c>
      <c r="J520">
        <f>SUM(D520:G520)</f>
        <v>16</v>
      </c>
      <c r="K520">
        <f>SUMPRODUCT(MOD(D520:G520,2))</f>
        <v>2</v>
      </c>
      <c r="L520">
        <f>4-K520</f>
        <v>2</v>
      </c>
      <c r="M520">
        <f>COUNTIF(D520:G520,"&gt;=5")</f>
        <v>2</v>
      </c>
      <c r="N520">
        <f>COUNTIF(D520:G520,"&lt;=4")</f>
        <v>2</v>
      </c>
      <c r="O520">
        <f>SUMPRODUCT(1/COUNTIF(D520:G520,D520:G520))</f>
        <v>4</v>
      </c>
      <c r="P520" t="str">
        <f>IF(O520=4,"24-Way (4 Distinct)",IF(O520=3,"12-Way (1 Pair)",IF(O520=2,"6-Way / 4-Way","Straight (Quad)"))))</f>
        <v>24-Way (4 Distinct)</v>
      </c>
      <c r="Q520">
        <f>SUMPRODUCT(COUNTIF(D521:G521,D520:G520))</f>
        <v>0</v>
      </c>
      <c r="R520">
        <f>AVERAGE(J520:J524)</f>
        <v>16</v>
      </c>
      <c r="S520">
        <f>AVERAGE(J520:J539)</f>
        <v>16</v>
      </c>
      <c r="T520">
        <f>R520-S520</f>
        <v>0</v>
      </c>
      <c r="U520" t="str">
        <f>IF(R520&gt;S520,"EXPANDING (HIGH BIAS)",IF(R520&lt;S520,"CONTRACTING (LOW BIAS)","NEUTRAL"))</f>
        <v>NEUTRAL</v>
      </c>
    </row>
    <row r="521">
      <c r="A521">
        <v>15409</v>
      </c>
      <c r="B521" t="str">
        <v>2026-06-02</v>
      </c>
      <c r="C521" t="str">
        <v>EVENING</v>
      </c>
      <c r="D521">
        <v>3</v>
      </c>
      <c r="E521">
        <v>3</v>
      </c>
      <c r="F521">
        <v>4</v>
      </c>
      <c r="G521">
        <v>8</v>
      </c>
      <c r="H521" t="str">
        <f>D521&amp;E521&amp;F521&amp;G521</f>
        <v>3348</v>
      </c>
      <c r="I521" t="str">
        <v>3348</v>
      </c>
      <c r="J521">
        <f>SUM(D521:G521)</f>
        <v>18</v>
      </c>
      <c r="K521">
        <f>SUMPRODUCT(MOD(D521:G521,2))</f>
        <v>2</v>
      </c>
      <c r="L521">
        <f>4-K521</f>
        <v>2</v>
      </c>
      <c r="M521">
        <f>COUNTIF(D521:G521,"&gt;=5")</f>
        <v>1</v>
      </c>
      <c r="N521">
        <f>COUNTIF(D521:G521,"&lt;=4")</f>
        <v>3</v>
      </c>
      <c r="O521">
        <f>SUMPRODUCT(1/COUNTIF(D521:G521,D521:G521))</f>
        <v>3</v>
      </c>
      <c r="P521" t="str">
        <f>IF(O521=4,"24-Way (4 Distinct)",IF(O521=3,"12-Way (1 Pair)",IF(O521=2,"6-Way / 4-Way","Straight (Quad)"))))</f>
        <v>12-Way (1 Pair)</v>
      </c>
      <c r="Q521">
        <f>SUMPRODUCT(COUNTIF(D522:G522,D521:G521))</f>
        <v>3</v>
      </c>
      <c r="R521">
        <f>AVERAGE(J521:J525)</f>
        <v>18</v>
      </c>
      <c r="S521">
        <f>AVERAGE(J521:J540)</f>
        <v>18</v>
      </c>
      <c r="T521">
        <f>R521-S521</f>
        <v>0</v>
      </c>
      <c r="U521" t="str">
        <f>IF(R521&gt;S521,"EXPANDING (HIGH BIAS)",IF(R521&lt;S521,"CONTRACTING (LOW BIAS)","NEUTRAL"))</f>
        <v>NEUTRAL</v>
      </c>
    </row>
    <row r="522">
      <c r="A522">
        <v>15408</v>
      </c>
      <c r="B522" t="str">
        <v>2026-06-02</v>
      </c>
      <c r="C522" t="str">
        <v>AFTERNOON</v>
      </c>
      <c r="D522">
        <v>3</v>
      </c>
      <c r="E522">
        <v>1</v>
      </c>
      <c r="F522">
        <v>4</v>
      </c>
      <c r="G522">
        <v>4</v>
      </c>
      <c r="H522" t="str">
        <f>D522&amp;E522&amp;F522&amp;G522</f>
        <v>3144</v>
      </c>
      <c r="I522" t="str">
        <v>1344</v>
      </c>
      <c r="J522">
        <f>SUM(D522:G522)</f>
        <v>12</v>
      </c>
      <c r="K522">
        <f>SUMPRODUCT(MOD(D522:G522,2))</f>
        <v>2</v>
      </c>
      <c r="L522">
        <f>4-K522</f>
        <v>2</v>
      </c>
      <c r="M522">
        <f>COUNTIF(D522:G522,"&gt;=5")</f>
        <v>0</v>
      </c>
      <c r="N522">
        <f>COUNTIF(D522:G522,"&lt;=4")</f>
        <v>4</v>
      </c>
      <c r="O522">
        <f>SUMPRODUCT(1/COUNTIF(D522:G522,D522:G522))</f>
        <v>3</v>
      </c>
      <c r="P522" t="str">
        <f>IF(O522=4,"24-Way (4 Distinct)",IF(O522=3,"12-Way (1 Pair)",IF(O522=2,"6-Way / 4-Way","Straight (Quad)"))))</f>
        <v>12-Way (1 Pair)</v>
      </c>
      <c r="Q522">
        <f>SUMPRODUCT(COUNTIF(D523:G523,D522:G522))</f>
        <v>1</v>
      </c>
      <c r="R522">
        <f>AVERAGE(J522:J526)</f>
        <v>12</v>
      </c>
      <c r="S522">
        <f>AVERAGE(J522:J541)</f>
        <v>12</v>
      </c>
      <c r="T522">
        <f>R522-S522</f>
        <v>0</v>
      </c>
      <c r="U522" t="str">
        <f>IF(R522&gt;S522,"EXPANDING (HIGH BIAS)",IF(R522&lt;S522,"CONTRACTING (LOW BIAS)","NEUTRAL"))</f>
        <v>NEUTRAL</v>
      </c>
    </row>
    <row r="523">
      <c r="A523">
        <v>15407</v>
      </c>
      <c r="B523" t="str">
        <v>2026-06-02</v>
      </c>
      <c r="C523" t="str">
        <v>MIDDAY</v>
      </c>
      <c r="D523">
        <v>6</v>
      </c>
      <c r="E523">
        <v>3</v>
      </c>
      <c r="F523">
        <v>8</v>
      </c>
      <c r="G523">
        <v>6</v>
      </c>
      <c r="H523" t="str">
        <f>D523&amp;E523&amp;F523&amp;G523</f>
        <v>6386</v>
      </c>
      <c r="I523" t="str">
        <v>3668</v>
      </c>
      <c r="J523">
        <f>SUM(D523:G523)</f>
        <v>23</v>
      </c>
      <c r="K523">
        <f>SUMPRODUCT(MOD(D523:G523,2))</f>
        <v>1</v>
      </c>
      <c r="L523">
        <f>4-K523</f>
        <v>3</v>
      </c>
      <c r="M523">
        <f>COUNTIF(D523:G523,"&gt;=5")</f>
        <v>3</v>
      </c>
      <c r="N523">
        <f>COUNTIF(D523:G523,"&lt;=4")</f>
        <v>1</v>
      </c>
      <c r="O523">
        <f>SUMPRODUCT(1/COUNTIF(D523:G523,D523:G523))</f>
        <v>3</v>
      </c>
      <c r="P523" t="str">
        <f>IF(O523=4,"24-Way (4 Distinct)",IF(O523=3,"12-Way (1 Pair)",IF(O523=2,"6-Way / 4-Way","Straight (Quad)"))))</f>
        <v>12-Way (1 Pair)</v>
      </c>
      <c r="Q523">
        <f>SUMPRODUCT(COUNTIF(D524:G524,D523:G523))</f>
        <v>3</v>
      </c>
      <c r="R523">
        <f>AVERAGE(J523:J527)</f>
        <v>23</v>
      </c>
      <c r="S523">
        <f>AVERAGE(J523:J542)</f>
        <v>23</v>
      </c>
      <c r="T523">
        <f>R523-S523</f>
        <v>0</v>
      </c>
      <c r="U523" t="str">
        <f>IF(R523&gt;S523,"EXPANDING (HIGH BIAS)",IF(R523&lt;S523,"CONTRACTING (LOW BIAS)","NEUTRAL"))</f>
        <v>NEUTRAL</v>
      </c>
    </row>
    <row r="524">
      <c r="A524">
        <v>15406</v>
      </c>
      <c r="B524" t="str">
        <v>2026-06-02</v>
      </c>
      <c r="C524" t="str">
        <v>MORNING</v>
      </c>
      <c r="D524">
        <v>6</v>
      </c>
      <c r="E524">
        <v>3</v>
      </c>
      <c r="F524">
        <v>7</v>
      </c>
      <c r="G524">
        <v>5</v>
      </c>
      <c r="H524" t="str">
        <f>D524&amp;E524&amp;F524&amp;G524</f>
        <v>6375</v>
      </c>
      <c r="I524" t="str">
        <v>3567</v>
      </c>
      <c r="J524">
        <f>SUM(D524:G524)</f>
        <v>21</v>
      </c>
      <c r="K524">
        <f>SUMPRODUCT(MOD(D524:G524,2))</f>
        <v>3</v>
      </c>
      <c r="L524">
        <f>4-K524</f>
        <v>1</v>
      </c>
      <c r="M524">
        <f>COUNTIF(D524:G524,"&gt;=5")</f>
        <v>3</v>
      </c>
      <c r="N524">
        <f>COUNTIF(D524:G524,"&lt;=4")</f>
        <v>1</v>
      </c>
      <c r="O524">
        <f>SUMPRODUCT(1/COUNTIF(D524:G524,D524:G524))</f>
        <v>4</v>
      </c>
      <c r="P524" t="str">
        <f>IF(O524=4,"24-Way (4 Distinct)",IF(O524=3,"12-Way (1 Pair)",IF(O524=2,"6-Way / 4-Way","Straight (Quad)"))))</f>
        <v>24-Way (4 Distinct)</v>
      </c>
      <c r="Q524">
        <f>SUMPRODUCT(COUNTIF(D525:G525,D524:G524))</f>
        <v>3</v>
      </c>
      <c r="R524">
        <f>AVERAGE(J524:J528)</f>
        <v>21</v>
      </c>
      <c r="S524">
        <f>AVERAGE(J524:J543)</f>
        <v>21</v>
      </c>
      <c r="T524">
        <f>R524-S524</f>
        <v>0</v>
      </c>
      <c r="U524" t="str">
        <f>IF(R524&gt;S524,"EXPANDING (HIGH BIAS)",IF(R524&lt;S524,"CONTRACTING (LOW BIAS)","NEUTRAL"))</f>
        <v>NEUTRAL</v>
      </c>
    </row>
    <row r="525">
      <c r="A525">
        <v>15405</v>
      </c>
      <c r="B525" t="str">
        <v>2026-06-01</v>
      </c>
      <c r="C525" t="str">
        <v>EVENING</v>
      </c>
      <c r="D525">
        <v>6</v>
      </c>
      <c r="E525">
        <v>0</v>
      </c>
      <c r="F525">
        <v>5</v>
      </c>
      <c r="G525">
        <v>7</v>
      </c>
      <c r="H525" t="str">
        <f>D525&amp;E525&amp;F525&amp;G525</f>
        <v>6057</v>
      </c>
      <c r="I525" t="str">
        <v>0567</v>
      </c>
      <c r="J525">
        <f>SUM(D525:G525)</f>
        <v>18</v>
      </c>
      <c r="K525">
        <f>SUMPRODUCT(MOD(D525:G525,2))</f>
        <v>2</v>
      </c>
      <c r="L525">
        <f>4-K525</f>
        <v>2</v>
      </c>
      <c r="M525">
        <f>COUNTIF(D525:G525,"&gt;=5")</f>
        <v>3</v>
      </c>
      <c r="N525">
        <f>COUNTIF(D525:G525,"&lt;=4")</f>
        <v>1</v>
      </c>
      <c r="O525">
        <f>SUMPRODUCT(1/COUNTIF(D525:G525,D525:G525))</f>
        <v>4</v>
      </c>
      <c r="P525" t="str">
        <f>IF(O525=4,"24-Way (4 Distinct)",IF(O525=3,"12-Way (1 Pair)",IF(O525=2,"6-Way / 4-Way","Straight (Quad)"))))</f>
        <v>24-Way (4 Distinct)</v>
      </c>
      <c r="Q525">
        <f>SUMPRODUCT(COUNTIF(D526:G526,D525:G525))</f>
        <v>2</v>
      </c>
      <c r="R525">
        <f>AVERAGE(J525:J529)</f>
        <v>18</v>
      </c>
      <c r="S525">
        <f>AVERAGE(J525:J544)</f>
        <v>18</v>
      </c>
      <c r="T525">
        <f>R525-S525</f>
        <v>0</v>
      </c>
      <c r="U525" t="str">
        <f>IF(R525&gt;S525,"EXPANDING (HIGH BIAS)",IF(R525&lt;S525,"CONTRACTING (LOW BIAS)","NEUTRAL"))</f>
        <v>NEUTRAL</v>
      </c>
    </row>
    <row r="526">
      <c r="A526">
        <v>15404</v>
      </c>
      <c r="B526" t="str">
        <v>2026-06-01</v>
      </c>
      <c r="C526" t="str">
        <v>AFTERNOON</v>
      </c>
      <c r="D526">
        <v>0</v>
      </c>
      <c r="E526">
        <v>7</v>
      </c>
      <c r="F526">
        <v>9</v>
      </c>
      <c r="G526">
        <v>7</v>
      </c>
      <c r="H526" t="str">
        <f>D526&amp;E526&amp;F526&amp;G526</f>
        <v>0797</v>
      </c>
      <c r="I526" t="str">
        <v>0779</v>
      </c>
      <c r="J526">
        <f>SUM(D526:G526)</f>
        <v>23</v>
      </c>
      <c r="K526">
        <f>SUMPRODUCT(MOD(D526:G526,2))</f>
        <v>3</v>
      </c>
      <c r="L526">
        <f>4-K526</f>
        <v>1</v>
      </c>
      <c r="M526">
        <f>COUNTIF(D526:G526,"&gt;=5")</f>
        <v>3</v>
      </c>
      <c r="N526">
        <f>COUNTIF(D526:G526,"&lt;=4")</f>
        <v>1</v>
      </c>
      <c r="O526">
        <f>SUMPRODUCT(1/COUNTIF(D526:G526,D526:G526))</f>
        <v>3</v>
      </c>
      <c r="P526" t="str">
        <f>IF(O526=4,"24-Way (4 Distinct)",IF(O526=3,"12-Way (1 Pair)",IF(O526=2,"6-Way / 4-Way","Straight (Quad)"))))</f>
        <v>12-Way (1 Pair)</v>
      </c>
      <c r="Q526">
        <f>SUMPRODUCT(COUNTIF(D527:G527,D526:G526))</f>
        <v>1</v>
      </c>
      <c r="R526">
        <f>AVERAGE(J526:J530)</f>
        <v>23</v>
      </c>
      <c r="S526">
        <f>AVERAGE(J526:J545)</f>
        <v>23</v>
      </c>
      <c r="T526">
        <f>R526-S526</f>
        <v>0</v>
      </c>
      <c r="U526" t="str">
        <f>IF(R526&gt;S526,"EXPANDING (HIGH BIAS)",IF(R526&lt;S526,"CONTRACTING (LOW BIAS)","NEUTRAL"))</f>
        <v>NEUTRAL</v>
      </c>
    </row>
    <row r="527">
      <c r="A527">
        <v>15403</v>
      </c>
      <c r="B527" t="str">
        <v>2026-06-01</v>
      </c>
      <c r="C527" t="str">
        <v>MIDDAY</v>
      </c>
      <c r="D527">
        <v>9</v>
      </c>
      <c r="E527">
        <v>2</v>
      </c>
      <c r="F527">
        <v>9</v>
      </c>
      <c r="G527">
        <v>8</v>
      </c>
      <c r="H527" t="str">
        <f>D527&amp;E527&amp;F527&amp;G527</f>
        <v>9298</v>
      </c>
      <c r="I527" t="str">
        <v>2899</v>
      </c>
      <c r="J527">
        <f>SUM(D527:G527)</f>
        <v>28</v>
      </c>
      <c r="K527">
        <f>SUMPRODUCT(MOD(D527:G527,2))</f>
        <v>2</v>
      </c>
      <c r="L527">
        <f>4-K527</f>
        <v>2</v>
      </c>
      <c r="M527">
        <f>COUNTIF(D527:G527,"&gt;=5")</f>
        <v>3</v>
      </c>
      <c r="N527">
        <f>COUNTIF(D527:G527,"&lt;=4")</f>
        <v>1</v>
      </c>
      <c r="O527">
        <f>SUMPRODUCT(1/COUNTIF(D527:G527,D527:G527))</f>
        <v>3</v>
      </c>
      <c r="P527" t="str">
        <f>IF(O527=4,"24-Way (4 Distinct)",IF(O527=3,"12-Way (1 Pair)",IF(O527=2,"6-Way / 4-Way","Straight (Quad)"))))</f>
        <v>12-Way (1 Pair)</v>
      </c>
      <c r="Q527">
        <f>SUMPRODUCT(COUNTIF(D528:G528,D527:G527))</f>
        <v>2</v>
      </c>
      <c r="R527">
        <f>AVERAGE(J527:J531)</f>
        <v>28</v>
      </c>
      <c r="S527">
        <f>AVERAGE(J527:J546)</f>
        <v>28</v>
      </c>
      <c r="T527">
        <f>R527-S527</f>
        <v>0</v>
      </c>
      <c r="U527" t="str">
        <f>IF(R527&gt;S527,"EXPANDING (HIGH BIAS)",IF(R527&lt;S527,"CONTRACTING (LOW BIAS)","NEUTRAL"))</f>
        <v>NEUTRAL</v>
      </c>
    </row>
    <row r="528">
      <c r="A528">
        <v>15402</v>
      </c>
      <c r="B528" t="str">
        <v>2026-06-01</v>
      </c>
      <c r="C528" t="str">
        <v>MORNING</v>
      </c>
      <c r="D528">
        <v>9</v>
      </c>
      <c r="E528">
        <v>9</v>
      </c>
      <c r="F528">
        <v>3</v>
      </c>
      <c r="G528">
        <v>1</v>
      </c>
      <c r="H528" t="str">
        <f>D528&amp;E528&amp;F528&amp;G528</f>
        <v>9931</v>
      </c>
      <c r="I528" t="str">
        <v>1399</v>
      </c>
      <c r="J528">
        <f>SUM(D528:G528)</f>
        <v>22</v>
      </c>
      <c r="K528">
        <f>SUMPRODUCT(MOD(D528:G528,2))</f>
        <v>4</v>
      </c>
      <c r="L528">
        <f>4-K528</f>
        <v>0</v>
      </c>
      <c r="M528">
        <f>COUNTIF(D528:G528,"&gt;=5")</f>
        <v>2</v>
      </c>
      <c r="N528">
        <f>COUNTIF(D528:G528,"&lt;=4")</f>
        <v>2</v>
      </c>
      <c r="O528">
        <f>SUMPRODUCT(1/COUNTIF(D528:G528,D528:G528))</f>
        <v>3</v>
      </c>
      <c r="P528" t="str">
        <f>IF(O528=4,"24-Way (4 Distinct)",IF(O528=3,"12-Way (1 Pair)",IF(O528=2,"6-Way / 4-Way","Straight (Quad)"))))</f>
        <v>12-Way (1 Pair)</v>
      </c>
      <c r="Q528">
        <f>SUMPRODUCT(COUNTIF(D529:G529,D528:G528))</f>
        <v>2</v>
      </c>
      <c r="R528">
        <f>AVERAGE(J528:J532)</f>
        <v>22</v>
      </c>
      <c r="S528">
        <f>AVERAGE(J528:J547)</f>
        <v>22</v>
      </c>
      <c r="T528">
        <f>R528-S528</f>
        <v>0</v>
      </c>
      <c r="U528" t="str">
        <f>IF(R528&gt;S528,"EXPANDING (HIGH BIAS)",IF(R528&lt;S528,"CONTRACTING (LOW BIAS)","NEUTRAL"))</f>
        <v>NEUTRAL</v>
      </c>
    </row>
    <row r="529">
      <c r="A529">
        <v>15397</v>
      </c>
      <c r="B529" t="str">
        <v>2026-05-30</v>
      </c>
      <c r="C529" t="str">
        <v>EVENING</v>
      </c>
      <c r="D529">
        <v>4</v>
      </c>
      <c r="E529">
        <v>8</v>
      </c>
      <c r="F529">
        <v>3</v>
      </c>
      <c r="G529">
        <v>1</v>
      </c>
      <c r="H529" t="str">
        <f>D529&amp;E529&amp;F529&amp;G529</f>
        <v>4831</v>
      </c>
      <c r="I529" t="str">
        <v>1348</v>
      </c>
      <c r="J529">
        <f>SUM(D529:G529)</f>
        <v>16</v>
      </c>
      <c r="K529">
        <f>SUMPRODUCT(MOD(D529:G529,2))</f>
        <v>2</v>
      </c>
      <c r="L529">
        <f>4-K529</f>
        <v>2</v>
      </c>
      <c r="M529">
        <f>COUNTIF(D529:G529,"&gt;=5")</f>
        <v>1</v>
      </c>
      <c r="N529">
        <f>COUNTIF(D529:G529,"&lt;=4")</f>
        <v>3</v>
      </c>
      <c r="O529">
        <f>SUMPRODUCT(1/COUNTIF(D529:G529,D529:G529))</f>
        <v>4</v>
      </c>
      <c r="P529" t="str">
        <f>IF(O529=4,"24-Way (4 Distinct)",IF(O529=3,"12-Way (1 Pair)",IF(O529=2,"6-Way / 4-Way","Straight (Quad)"))))</f>
        <v>24-Way (4 Distinct)</v>
      </c>
      <c r="Q529">
        <f>SUMPRODUCT(COUNTIF(D530:G530,D529:G529))</f>
        <v>2</v>
      </c>
      <c r="R529">
        <f>AVERAGE(J529:J533)</f>
        <v>16</v>
      </c>
      <c r="S529">
        <f>AVERAGE(J529:J548)</f>
        <v>16</v>
      </c>
      <c r="T529">
        <f>R529-S529</f>
        <v>0</v>
      </c>
      <c r="U529" t="str">
        <f>IF(R529&gt;S529,"EXPANDING (HIGH BIAS)",IF(R529&lt;S529,"CONTRACTING (LOW BIAS)","NEUTRAL"))</f>
        <v>NEUTRAL</v>
      </c>
    </row>
    <row r="530">
      <c r="A530">
        <v>15396</v>
      </c>
      <c r="B530" t="str">
        <v>2026-05-30</v>
      </c>
      <c r="C530" t="str">
        <v>AFTERNOON</v>
      </c>
      <c r="D530">
        <v>7</v>
      </c>
      <c r="E530">
        <v>8</v>
      </c>
      <c r="F530">
        <v>7</v>
      </c>
      <c r="G530">
        <v>4</v>
      </c>
      <c r="H530" t="str">
        <f>D530&amp;E530&amp;F530&amp;G530</f>
        <v>7874</v>
      </c>
      <c r="I530" t="str">
        <v>4778</v>
      </c>
      <c r="J530">
        <f>SUM(D530:G530)</f>
        <v>26</v>
      </c>
      <c r="K530">
        <f>SUMPRODUCT(MOD(D530:G530,2))</f>
        <v>2</v>
      </c>
      <c r="L530">
        <f>4-K530</f>
        <v>2</v>
      </c>
      <c r="M530">
        <f>COUNTIF(D530:G530,"&gt;=5")</f>
        <v>3</v>
      </c>
      <c r="N530">
        <f>COUNTIF(D530:G530,"&lt;=4")</f>
        <v>1</v>
      </c>
      <c r="O530">
        <f>SUMPRODUCT(1/COUNTIF(D530:G530,D530:G530))</f>
        <v>3</v>
      </c>
      <c r="P530" t="str">
        <f>IF(O530=4,"24-Way (4 Distinct)",IF(O530=3,"12-Way (1 Pair)",IF(O530=2,"6-Way / 4-Way","Straight (Quad)"))))</f>
        <v>12-Way (1 Pair)</v>
      </c>
      <c r="Q530">
        <f>SUMPRODUCT(COUNTIF(D531:G531,D530:G530))</f>
        <v>0</v>
      </c>
      <c r="R530">
        <f>AVERAGE(J530:J534)</f>
        <v>26</v>
      </c>
      <c r="S530">
        <f>AVERAGE(J530:J549)</f>
        <v>26</v>
      </c>
      <c r="T530">
        <f>R530-S530</f>
        <v>0</v>
      </c>
      <c r="U530" t="str">
        <f>IF(R530&gt;S530,"EXPANDING (HIGH BIAS)",IF(R530&lt;S530,"CONTRACTING (LOW BIAS)","NEUTRAL"))</f>
        <v>NEUTRAL</v>
      </c>
    </row>
    <row r="531">
      <c r="A531">
        <v>15395</v>
      </c>
      <c r="B531" t="str">
        <v>2026-05-30</v>
      </c>
      <c r="C531" t="str">
        <v>MIDDAY</v>
      </c>
      <c r="D531">
        <v>5</v>
      </c>
      <c r="E531">
        <v>6</v>
      </c>
      <c r="F531">
        <v>2</v>
      </c>
      <c r="G531">
        <v>6</v>
      </c>
      <c r="H531" t="str">
        <f>D531&amp;E531&amp;F531&amp;G531</f>
        <v>5626</v>
      </c>
      <c r="I531" t="str">
        <v>2566</v>
      </c>
      <c r="J531">
        <f>SUM(D531:G531)</f>
        <v>19</v>
      </c>
      <c r="K531">
        <f>SUMPRODUCT(MOD(D531:G531,2))</f>
        <v>1</v>
      </c>
      <c r="L531">
        <f>4-K531</f>
        <v>3</v>
      </c>
      <c r="M531">
        <f>COUNTIF(D531:G531,"&gt;=5")</f>
        <v>3</v>
      </c>
      <c r="N531">
        <f>COUNTIF(D531:G531,"&lt;=4")</f>
        <v>1</v>
      </c>
      <c r="O531">
        <f>SUMPRODUCT(1/COUNTIF(D531:G531,D531:G531))</f>
        <v>3</v>
      </c>
      <c r="P531" t="str">
        <f>IF(O531=4,"24-Way (4 Distinct)",IF(O531=3,"12-Way (1 Pair)",IF(O531=2,"6-Way / 4-Way","Straight (Quad)"))))</f>
        <v>12-Way (1 Pair)</v>
      </c>
      <c r="Q531">
        <f>SUMPRODUCT(COUNTIF(D532:G532,D531:G531))</f>
        <v>3</v>
      </c>
      <c r="R531">
        <f>AVERAGE(J531:J535)</f>
        <v>19</v>
      </c>
      <c r="S531">
        <f>AVERAGE(J531:J550)</f>
        <v>19</v>
      </c>
      <c r="T531">
        <f>R531-S531</f>
        <v>0</v>
      </c>
      <c r="U531" t="str">
        <f>IF(R531&gt;S531,"EXPANDING (HIGH BIAS)",IF(R531&lt;S531,"CONTRACTING (LOW BIAS)","NEUTRAL"))</f>
        <v>NEUTRAL</v>
      </c>
    </row>
    <row r="532">
      <c r="A532">
        <v>15394</v>
      </c>
      <c r="B532" t="str">
        <v>2026-05-30</v>
      </c>
      <c r="C532" t="str">
        <v>MORNING</v>
      </c>
      <c r="D532">
        <v>2</v>
      </c>
      <c r="E532">
        <v>2</v>
      </c>
      <c r="F532">
        <v>4</v>
      </c>
      <c r="G532">
        <v>6</v>
      </c>
      <c r="H532" t="str">
        <f>D532&amp;E532&amp;F532&amp;G532</f>
        <v>2246</v>
      </c>
      <c r="I532" t="str">
        <v>2246</v>
      </c>
      <c r="J532">
        <f>SUM(D532:G532)</f>
        <v>14</v>
      </c>
      <c r="K532">
        <f>SUMPRODUCT(MOD(D532:G532,2))</f>
        <v>0</v>
      </c>
      <c r="L532">
        <f>4-K532</f>
        <v>4</v>
      </c>
      <c r="M532">
        <f>COUNTIF(D532:G532,"&gt;=5")</f>
        <v>1</v>
      </c>
      <c r="N532">
        <f>COUNTIF(D532:G532,"&lt;=4")</f>
        <v>3</v>
      </c>
      <c r="O532">
        <f>SUMPRODUCT(1/COUNTIF(D532:G532,D532:G532))</f>
        <v>3</v>
      </c>
      <c r="P532" t="str">
        <f>IF(O532=4,"24-Way (4 Distinct)",IF(O532=3,"12-Way (1 Pair)",IF(O532=2,"6-Way / 4-Way","Straight (Quad)"))))</f>
        <v>12-Way (1 Pair)</v>
      </c>
      <c r="Q532">
        <f>SUMPRODUCT(COUNTIF(D533:G533,D532:G532))</f>
        <v>3</v>
      </c>
      <c r="R532">
        <f>AVERAGE(J532:J536)</f>
        <v>14</v>
      </c>
      <c r="S532">
        <f>AVERAGE(J532:J551)</f>
        <v>14</v>
      </c>
      <c r="T532">
        <f>R532-S532</f>
        <v>0</v>
      </c>
      <c r="U532" t="str">
        <f>IF(R532&gt;S532,"EXPANDING (HIGH BIAS)",IF(R532&lt;S532,"CONTRACTING (LOW BIAS)","NEUTRAL"))</f>
        <v>NEUTRAL</v>
      </c>
    </row>
    <row r="533">
      <c r="A533">
        <v>15393</v>
      </c>
      <c r="B533" t="str">
        <v>2026-05-29</v>
      </c>
      <c r="C533" t="str">
        <v>EVENING</v>
      </c>
      <c r="D533">
        <v>2</v>
      </c>
      <c r="E533">
        <v>4</v>
      </c>
      <c r="F533">
        <v>9</v>
      </c>
      <c r="G533">
        <v>7</v>
      </c>
      <c r="H533" t="str">
        <f>D533&amp;E533&amp;F533&amp;G533</f>
        <v>2497</v>
      </c>
      <c r="I533" t="str">
        <v>2479</v>
      </c>
      <c r="J533">
        <f>SUM(D533:G533)</f>
        <v>22</v>
      </c>
      <c r="K533">
        <f>SUMPRODUCT(MOD(D533:G533,2))</f>
        <v>2</v>
      </c>
      <c r="L533">
        <f>4-K533</f>
        <v>2</v>
      </c>
      <c r="M533">
        <f>COUNTIF(D533:G533,"&gt;=5")</f>
        <v>2</v>
      </c>
      <c r="N533">
        <f>COUNTIF(D533:G533,"&lt;=4")</f>
        <v>2</v>
      </c>
      <c r="O533">
        <f>SUMPRODUCT(1/COUNTIF(D533:G533,D533:G533))</f>
        <v>4</v>
      </c>
      <c r="P533" t="str">
        <f>IF(O533=4,"24-Way (4 Distinct)",IF(O533=3,"12-Way (1 Pair)",IF(O533=2,"6-Way / 4-Way","Straight (Quad)"))))</f>
        <v>24-Way (4 Distinct)</v>
      </c>
      <c r="Q533">
        <f>SUMPRODUCT(COUNTIF(D534:G534,D533:G533))</f>
        <v>3</v>
      </c>
      <c r="R533">
        <f>AVERAGE(J533:J537)</f>
        <v>22</v>
      </c>
      <c r="S533">
        <f>AVERAGE(J533:J552)</f>
        <v>22</v>
      </c>
      <c r="T533">
        <f>R533-S533</f>
        <v>0</v>
      </c>
      <c r="U533" t="str">
        <f>IF(R533&gt;S533,"EXPANDING (HIGH BIAS)",IF(R533&lt;S533,"CONTRACTING (LOW BIAS)","NEUTRAL"))</f>
        <v>NEUTRAL</v>
      </c>
    </row>
    <row r="534">
      <c r="A534">
        <v>15392</v>
      </c>
      <c r="B534" t="str">
        <v>2026-05-29</v>
      </c>
      <c r="C534" t="str">
        <v>AFTERNOON</v>
      </c>
      <c r="D534">
        <v>9</v>
      </c>
      <c r="E534">
        <v>9</v>
      </c>
      <c r="F534">
        <v>7</v>
      </c>
      <c r="G534">
        <v>4</v>
      </c>
      <c r="H534" t="str">
        <f>D534&amp;E534&amp;F534&amp;G534</f>
        <v>9974</v>
      </c>
      <c r="I534" t="str">
        <v>4799</v>
      </c>
      <c r="J534">
        <f>SUM(D534:G534)</f>
        <v>29</v>
      </c>
      <c r="K534">
        <f>SUMPRODUCT(MOD(D534:G534,2))</f>
        <v>3</v>
      </c>
      <c r="L534">
        <f>4-K534</f>
        <v>1</v>
      </c>
      <c r="M534">
        <f>COUNTIF(D534:G534,"&gt;=5")</f>
        <v>3</v>
      </c>
      <c r="N534">
        <f>COUNTIF(D534:G534,"&lt;=4")</f>
        <v>1</v>
      </c>
      <c r="O534">
        <f>SUMPRODUCT(1/COUNTIF(D534:G534,D534:G534))</f>
        <v>3</v>
      </c>
      <c r="P534" t="str">
        <f>IF(O534=4,"24-Way (4 Distinct)",IF(O534=3,"12-Way (1 Pair)",IF(O534=2,"6-Way / 4-Way","Straight (Quad)"))))</f>
        <v>12-Way (1 Pair)</v>
      </c>
      <c r="Q534">
        <f>SUMPRODUCT(COUNTIF(D535:G535,D534:G534))</f>
        <v>3</v>
      </c>
      <c r="R534">
        <f>AVERAGE(J534:J538)</f>
        <v>29</v>
      </c>
      <c r="S534">
        <f>AVERAGE(J534:J553)</f>
        <v>29</v>
      </c>
      <c r="T534">
        <f>R534-S534</f>
        <v>0</v>
      </c>
      <c r="U534" t="str">
        <f>IF(R534&gt;S534,"EXPANDING (HIGH BIAS)",IF(R534&lt;S534,"CONTRACTING (LOW BIAS)","NEUTRAL"))</f>
        <v>NEUTRAL</v>
      </c>
    </row>
    <row r="535">
      <c r="A535">
        <v>15391</v>
      </c>
      <c r="B535" t="str">
        <v>2026-05-29</v>
      </c>
      <c r="C535" t="str">
        <v>MIDDAY</v>
      </c>
      <c r="D535">
        <v>7</v>
      </c>
      <c r="E535">
        <v>6</v>
      </c>
      <c r="F535">
        <v>9</v>
      </c>
      <c r="G535">
        <v>1</v>
      </c>
      <c r="H535" t="str">
        <f>D535&amp;E535&amp;F535&amp;G535</f>
        <v>7691</v>
      </c>
      <c r="I535" t="str">
        <v>1679</v>
      </c>
      <c r="J535">
        <f>SUM(D535:G535)</f>
        <v>23</v>
      </c>
      <c r="K535">
        <f>SUMPRODUCT(MOD(D535:G535,2))</f>
        <v>3</v>
      </c>
      <c r="L535">
        <f>4-K535</f>
        <v>1</v>
      </c>
      <c r="M535">
        <f>COUNTIF(D535:G535,"&gt;=5")</f>
        <v>3</v>
      </c>
      <c r="N535">
        <f>COUNTIF(D535:G535,"&lt;=4")</f>
        <v>1</v>
      </c>
      <c r="O535">
        <f>SUMPRODUCT(1/COUNTIF(D535:G535,D535:G535))</f>
        <v>4</v>
      </c>
      <c r="P535" t="str">
        <f>IF(O535=4,"24-Way (4 Distinct)",IF(O535=3,"12-Way (1 Pair)",IF(O535=2,"6-Way / 4-Way","Straight (Quad)"))))</f>
        <v>24-Way (4 Distinct)</v>
      </c>
      <c r="Q535">
        <f>SUMPRODUCT(COUNTIF(D536:G536,D535:G535))</f>
        <v>1</v>
      </c>
      <c r="R535">
        <f>AVERAGE(J535:J539)</f>
        <v>23</v>
      </c>
      <c r="S535">
        <f>AVERAGE(J535:J554)</f>
        <v>23</v>
      </c>
      <c r="T535">
        <f>R535-S535</f>
        <v>0</v>
      </c>
      <c r="U535" t="str">
        <f>IF(R535&gt;S535,"EXPANDING (HIGH BIAS)",IF(R535&lt;S535,"CONTRACTING (LOW BIAS)","NEUTRAL"))</f>
        <v>NEUTRAL</v>
      </c>
    </row>
    <row r="536">
      <c r="A536">
        <v>15390</v>
      </c>
      <c r="B536" t="str">
        <v>2026-05-29</v>
      </c>
      <c r="C536" t="str">
        <v>MORNING</v>
      </c>
      <c r="D536">
        <v>3</v>
      </c>
      <c r="E536">
        <v>9</v>
      </c>
      <c r="F536">
        <v>9</v>
      </c>
      <c r="G536">
        <v>3</v>
      </c>
      <c r="H536" t="str">
        <f>D536&amp;E536&amp;F536&amp;G536</f>
        <v>3993</v>
      </c>
      <c r="I536" t="str">
        <v>3399</v>
      </c>
      <c r="J536">
        <f>SUM(D536:G536)</f>
        <v>24</v>
      </c>
      <c r="K536">
        <f>SUMPRODUCT(MOD(D536:G536,2))</f>
        <v>4</v>
      </c>
      <c r="L536">
        <f>4-K536</f>
        <v>0</v>
      </c>
      <c r="M536">
        <f>COUNTIF(D536:G536,"&gt;=5")</f>
        <v>2</v>
      </c>
      <c r="N536">
        <f>COUNTIF(D536:G536,"&lt;=4")</f>
        <v>2</v>
      </c>
      <c r="O536">
        <f>SUMPRODUCT(1/COUNTIF(D536:G536,D536:G536))</f>
        <v>2</v>
      </c>
      <c r="P536" t="str">
        <f>IF(O536=4,"24-Way (4 Distinct)",IF(O536=3,"12-Way (1 Pair)",IF(O536=2,"6-Way / 4-Way","Straight (Quad)"))))</f>
        <v>6-Way (2 Pairs)</v>
      </c>
      <c r="Q536">
        <f>SUMPRODUCT(COUNTIF(D537:G537,D536:G536))</f>
        <v>2</v>
      </c>
      <c r="R536">
        <f>AVERAGE(J536:J540)</f>
        <v>24</v>
      </c>
      <c r="S536">
        <f>AVERAGE(J536:J555)</f>
        <v>24</v>
      </c>
      <c r="T536">
        <f>R536-S536</f>
        <v>0</v>
      </c>
      <c r="U536" t="str">
        <f>IF(R536&gt;S536,"EXPANDING (HIGH BIAS)",IF(R536&lt;S536,"CONTRACTING (LOW BIAS)","NEUTRAL"))</f>
        <v>NEUTRAL</v>
      </c>
    </row>
    <row r="537">
      <c r="A537">
        <v>15389</v>
      </c>
      <c r="B537" t="str">
        <v>2026-05-28</v>
      </c>
      <c r="C537" t="str">
        <v>EVENING</v>
      </c>
      <c r="D537">
        <v>6</v>
      </c>
      <c r="E537">
        <v>9</v>
      </c>
      <c r="F537">
        <v>8</v>
      </c>
      <c r="G537">
        <v>1</v>
      </c>
      <c r="H537" t="str">
        <f>D537&amp;E537&amp;F537&amp;G537</f>
        <v>6981</v>
      </c>
      <c r="I537" t="str">
        <v>1689</v>
      </c>
      <c r="J537">
        <f>SUM(D537:G537)</f>
        <v>24</v>
      </c>
      <c r="K537">
        <f>SUMPRODUCT(MOD(D537:G537,2))</f>
        <v>2</v>
      </c>
      <c r="L537">
        <f>4-K537</f>
        <v>2</v>
      </c>
      <c r="M537">
        <f>COUNTIF(D537:G537,"&gt;=5")</f>
        <v>3</v>
      </c>
      <c r="N537">
        <f>COUNTIF(D537:G537,"&lt;=4")</f>
        <v>1</v>
      </c>
      <c r="O537">
        <f>SUMPRODUCT(1/COUNTIF(D537:G537,D537:G537))</f>
        <v>4</v>
      </c>
      <c r="P537" t="str">
        <f>IF(O537=4,"24-Way (4 Distinct)",IF(O537=3,"12-Way (1 Pair)",IF(O537=2,"6-Way / 4-Way","Straight (Quad)"))))</f>
        <v>24-Way (4 Distinct)</v>
      </c>
      <c r="Q537">
        <f>SUMPRODUCT(COUNTIF(D538:G538,D537:G537))</f>
        <v>1</v>
      </c>
      <c r="R537">
        <f>AVERAGE(J537:J541)</f>
        <v>24</v>
      </c>
      <c r="S537">
        <f>AVERAGE(J537:J556)</f>
        <v>24</v>
      </c>
      <c r="T537">
        <f>R537-S537</f>
        <v>0</v>
      </c>
      <c r="U537" t="str">
        <f>IF(R537&gt;S537,"EXPANDING (HIGH BIAS)",IF(R537&lt;S537,"CONTRACTING (LOW BIAS)","NEUTRAL"))</f>
        <v>NEUTRAL</v>
      </c>
    </row>
    <row r="538">
      <c r="A538">
        <v>15388</v>
      </c>
      <c r="B538" t="str">
        <v>2026-05-28</v>
      </c>
      <c r="C538" t="str">
        <v>AFTERNOON</v>
      </c>
      <c r="D538">
        <v>2</v>
      </c>
      <c r="E538">
        <v>3</v>
      </c>
      <c r="F538">
        <v>2</v>
      </c>
      <c r="G538">
        <v>8</v>
      </c>
      <c r="H538" t="str">
        <f>D538&amp;E538&amp;F538&amp;G538</f>
        <v>2328</v>
      </c>
      <c r="I538" t="str">
        <v>2238</v>
      </c>
      <c r="J538">
        <f>SUM(D538:G538)</f>
        <v>15</v>
      </c>
      <c r="K538">
        <f>SUMPRODUCT(MOD(D538:G538,2))</f>
        <v>1</v>
      </c>
      <c r="L538">
        <f>4-K538</f>
        <v>3</v>
      </c>
      <c r="M538">
        <f>COUNTIF(D538:G538,"&gt;=5")</f>
        <v>1</v>
      </c>
      <c r="N538">
        <f>COUNTIF(D538:G538,"&lt;=4")</f>
        <v>3</v>
      </c>
      <c r="O538">
        <f>SUMPRODUCT(1/COUNTIF(D538:G538,D538:G538))</f>
        <v>3</v>
      </c>
      <c r="P538" t="str">
        <f>IF(O538=4,"24-Way (4 Distinct)",IF(O538=3,"12-Way (1 Pair)",IF(O538=2,"6-Way / 4-Way","Straight (Quad)"))))</f>
        <v>12-Way (1 Pair)</v>
      </c>
      <c r="Q538">
        <f>SUMPRODUCT(COUNTIF(D539:G539,D538:G538))</f>
        <v>2</v>
      </c>
      <c r="R538">
        <f>AVERAGE(J538:J542)</f>
        <v>15</v>
      </c>
      <c r="S538">
        <f>AVERAGE(J538:J557)</f>
        <v>15</v>
      </c>
      <c r="T538">
        <f>R538-S538</f>
        <v>0</v>
      </c>
      <c r="U538" t="str">
        <f>IF(R538&gt;S538,"EXPANDING (HIGH BIAS)",IF(R538&lt;S538,"CONTRACTING (LOW BIAS)","NEUTRAL"))</f>
        <v>NEUTRAL</v>
      </c>
    </row>
    <row r="539">
      <c r="A539">
        <v>15387</v>
      </c>
      <c r="B539" t="str">
        <v>2026-05-28</v>
      </c>
      <c r="C539" t="str">
        <v>MIDDAY</v>
      </c>
      <c r="D539">
        <v>9</v>
      </c>
      <c r="E539">
        <v>2</v>
      </c>
      <c r="F539">
        <v>7</v>
      </c>
      <c r="G539">
        <v>9</v>
      </c>
      <c r="H539" t="str">
        <f>D539&amp;E539&amp;F539&amp;G539</f>
        <v>9279</v>
      </c>
      <c r="I539" t="str">
        <v>2799</v>
      </c>
      <c r="J539">
        <f>SUM(D539:G539)</f>
        <v>27</v>
      </c>
      <c r="K539">
        <f>SUMPRODUCT(MOD(D539:G539,2))</f>
        <v>3</v>
      </c>
      <c r="L539">
        <f>4-K539</f>
        <v>1</v>
      </c>
      <c r="M539">
        <f>COUNTIF(D539:G539,"&gt;=5")</f>
        <v>3</v>
      </c>
      <c r="N539">
        <f>COUNTIF(D539:G539,"&lt;=4")</f>
        <v>1</v>
      </c>
      <c r="O539">
        <f>SUMPRODUCT(1/COUNTIF(D539:G539,D539:G539))</f>
        <v>3</v>
      </c>
      <c r="P539" t="str">
        <f>IF(O539=4,"24-Way (4 Distinct)",IF(O539=3,"12-Way (1 Pair)",IF(O539=2,"6-Way / 4-Way","Straight (Quad)"))))</f>
        <v>12-Way (1 Pair)</v>
      </c>
      <c r="Q539">
        <f>SUMPRODUCT(COUNTIF(D540:G540,D539:G539))</f>
        <v>0</v>
      </c>
      <c r="R539">
        <f>AVERAGE(J539:J543)</f>
        <v>27</v>
      </c>
      <c r="S539">
        <f>AVERAGE(J539:J558)</f>
        <v>27</v>
      </c>
      <c r="T539">
        <f>R539-S539</f>
        <v>0</v>
      </c>
      <c r="U539" t="str">
        <f>IF(R539&gt;S539,"EXPANDING (HIGH BIAS)",IF(R539&lt;S539,"CONTRACTING (LOW BIAS)","NEUTRAL"))</f>
        <v>NEUTRAL</v>
      </c>
    </row>
    <row r="540">
      <c r="A540">
        <v>15386</v>
      </c>
      <c r="B540" t="str">
        <v>2026-05-28</v>
      </c>
      <c r="C540" t="str">
        <v>MORNING</v>
      </c>
      <c r="D540">
        <v>5</v>
      </c>
      <c r="E540">
        <v>3</v>
      </c>
      <c r="F540">
        <v>3</v>
      </c>
      <c r="G540">
        <v>8</v>
      </c>
      <c r="H540" t="str">
        <f>D540&amp;E540&amp;F540&amp;G540</f>
        <v>5338</v>
      </c>
      <c r="I540" t="str">
        <v>3358</v>
      </c>
      <c r="J540">
        <f>SUM(D540:G540)</f>
        <v>19</v>
      </c>
      <c r="K540">
        <f>SUMPRODUCT(MOD(D540:G540,2))</f>
        <v>3</v>
      </c>
      <c r="L540">
        <f>4-K540</f>
        <v>1</v>
      </c>
      <c r="M540">
        <f>COUNTIF(D540:G540,"&gt;=5")</f>
        <v>2</v>
      </c>
      <c r="N540">
        <f>COUNTIF(D540:G540,"&lt;=4")</f>
        <v>2</v>
      </c>
      <c r="O540">
        <f>SUMPRODUCT(1/COUNTIF(D540:G540,D540:G540))</f>
        <v>3</v>
      </c>
      <c r="P540" t="str">
        <f>IF(O540=4,"24-Way (4 Distinct)",IF(O540=3,"12-Way (1 Pair)",IF(O540=2,"6-Way / 4-Way","Straight (Quad)"))))</f>
        <v>12-Way (1 Pair)</v>
      </c>
      <c r="Q540">
        <f>SUMPRODUCT(COUNTIF(D541:G541,D540:G540))</f>
        <v>3</v>
      </c>
      <c r="R540">
        <f>AVERAGE(J540:J544)</f>
        <v>19</v>
      </c>
      <c r="S540">
        <f>AVERAGE(J540:J559)</f>
        <v>19</v>
      </c>
      <c r="T540">
        <f>R540-S540</f>
        <v>0</v>
      </c>
      <c r="U540" t="str">
        <f>IF(R540&gt;S540,"EXPANDING (HIGH BIAS)",IF(R540&lt;S540,"CONTRACTING (LOW BIAS)","NEUTRAL"))</f>
        <v>NEUTRAL</v>
      </c>
    </row>
    <row r="541">
      <c r="A541">
        <v>15385</v>
      </c>
      <c r="B541" t="str">
        <v>2026-05-27</v>
      </c>
      <c r="C541" t="str">
        <v>EVENING</v>
      </c>
      <c r="D541">
        <v>8</v>
      </c>
      <c r="E541">
        <v>1</v>
      </c>
      <c r="F541">
        <v>3</v>
      </c>
      <c r="G541">
        <v>4</v>
      </c>
      <c r="H541" t="str">
        <f>D541&amp;E541&amp;F541&amp;G541</f>
        <v>8134</v>
      </c>
      <c r="I541" t="str">
        <v>1348</v>
      </c>
      <c r="J541">
        <f>SUM(D541:G541)</f>
        <v>16</v>
      </c>
      <c r="K541">
        <f>SUMPRODUCT(MOD(D541:G541,2))</f>
        <v>2</v>
      </c>
      <c r="L541">
        <f>4-K541</f>
        <v>2</v>
      </c>
      <c r="M541">
        <f>COUNTIF(D541:G541,"&gt;=5")</f>
        <v>1</v>
      </c>
      <c r="N541">
        <f>COUNTIF(D541:G541,"&lt;=4")</f>
        <v>3</v>
      </c>
      <c r="O541">
        <f>SUMPRODUCT(1/COUNTIF(D541:G541,D541:G541))</f>
        <v>4</v>
      </c>
      <c r="P541" t="str">
        <f>IF(O541=4,"24-Way (4 Distinct)",IF(O541=3,"12-Way (1 Pair)",IF(O541=2,"6-Way / 4-Way","Straight (Quad)"))))</f>
        <v>24-Way (4 Distinct)</v>
      </c>
      <c r="Q541">
        <f>SUMPRODUCT(COUNTIF(D542:G542,D541:G541))</f>
        <v>1</v>
      </c>
      <c r="R541">
        <f>AVERAGE(J541:J545)</f>
        <v>16</v>
      </c>
      <c r="S541">
        <f>AVERAGE(J541:J560)</f>
        <v>16</v>
      </c>
      <c r="T541">
        <f>R541-S541</f>
        <v>0</v>
      </c>
      <c r="U541" t="str">
        <f>IF(R541&gt;S541,"EXPANDING (HIGH BIAS)",IF(R541&lt;S541,"CONTRACTING (LOW BIAS)","NEUTRAL"))</f>
        <v>NEUTRAL</v>
      </c>
    </row>
    <row r="542">
      <c r="A542">
        <v>15384</v>
      </c>
      <c r="B542" t="str">
        <v>2026-05-27</v>
      </c>
      <c r="C542" t="str">
        <v>AFTERNOON</v>
      </c>
      <c r="D542">
        <v>6</v>
      </c>
      <c r="E542">
        <v>2</v>
      </c>
      <c r="F542">
        <v>7</v>
      </c>
      <c r="G542">
        <v>8</v>
      </c>
      <c r="H542" t="str">
        <f>D542&amp;E542&amp;F542&amp;G542</f>
        <v>6278</v>
      </c>
      <c r="I542" t="str">
        <v>2678</v>
      </c>
      <c r="J542">
        <f>SUM(D542:G542)</f>
        <v>23</v>
      </c>
      <c r="K542">
        <f>SUMPRODUCT(MOD(D542:G542,2))</f>
        <v>1</v>
      </c>
      <c r="L542">
        <f>4-K542</f>
        <v>3</v>
      </c>
      <c r="M542">
        <f>COUNTIF(D542:G542,"&gt;=5")</f>
        <v>3</v>
      </c>
      <c r="N542">
        <f>COUNTIF(D542:G542,"&lt;=4")</f>
        <v>1</v>
      </c>
      <c r="O542">
        <f>SUMPRODUCT(1/COUNTIF(D542:G542,D542:G542))</f>
        <v>4</v>
      </c>
      <c r="P542" t="str">
        <f>IF(O542=4,"24-Way (4 Distinct)",IF(O542=3,"12-Way (1 Pair)",IF(O542=2,"6-Way / 4-Way","Straight (Quad)"))))</f>
        <v>24-Way (4 Distinct)</v>
      </c>
      <c r="Q542">
        <f>SUMPRODUCT(COUNTIF(D543:G543,D542:G542))</f>
        <v>1</v>
      </c>
      <c r="R542">
        <f>AVERAGE(J542:J546)</f>
        <v>23</v>
      </c>
      <c r="S542">
        <f>AVERAGE(J542:J561)</f>
        <v>23</v>
      </c>
      <c r="T542">
        <f>R542-S542</f>
        <v>0</v>
      </c>
      <c r="U542" t="str">
        <f>IF(R542&gt;S542,"EXPANDING (HIGH BIAS)",IF(R542&lt;S542,"CONTRACTING (LOW BIAS)","NEUTRAL"))</f>
        <v>NEUTRAL</v>
      </c>
    </row>
    <row r="543">
      <c r="A543">
        <v>15383</v>
      </c>
      <c r="B543" t="str">
        <v>2026-05-27</v>
      </c>
      <c r="C543" t="str">
        <v>MIDDAY</v>
      </c>
      <c r="D543">
        <v>5</v>
      </c>
      <c r="E543">
        <v>1</v>
      </c>
      <c r="F543">
        <v>5</v>
      </c>
      <c r="G543">
        <v>8</v>
      </c>
      <c r="H543" t="str">
        <f>D543&amp;E543&amp;F543&amp;G543</f>
        <v>5158</v>
      </c>
      <c r="I543" t="str">
        <v>1558</v>
      </c>
      <c r="J543">
        <f>SUM(D543:G543)</f>
        <v>19</v>
      </c>
      <c r="K543">
        <f>SUMPRODUCT(MOD(D543:G543,2))</f>
        <v>3</v>
      </c>
      <c r="L543">
        <f>4-K543</f>
        <v>1</v>
      </c>
      <c r="M543">
        <f>COUNTIF(D543:G543,"&gt;=5")</f>
        <v>3</v>
      </c>
      <c r="N543">
        <f>COUNTIF(D543:G543,"&lt;=4")</f>
        <v>1</v>
      </c>
      <c r="O543">
        <f>SUMPRODUCT(1/COUNTIF(D543:G543,D543:G543))</f>
        <v>3</v>
      </c>
      <c r="P543" t="str">
        <f>IF(O543=4,"24-Way (4 Distinct)",IF(O543=3,"12-Way (1 Pair)",IF(O543=2,"6-Way / 4-Way","Straight (Quad)"))))</f>
        <v>12-Way (1 Pair)</v>
      </c>
      <c r="Q543">
        <f>SUMPRODUCT(COUNTIF(D544:G544,D543:G543))</f>
        <v>1</v>
      </c>
      <c r="R543">
        <f>AVERAGE(J543:J547)</f>
        <v>19</v>
      </c>
      <c r="S543">
        <f>AVERAGE(J543:J562)</f>
        <v>19</v>
      </c>
      <c r="T543">
        <f>R543-S543</f>
        <v>0</v>
      </c>
      <c r="U543" t="str">
        <f>IF(R543&gt;S543,"EXPANDING (HIGH BIAS)",IF(R543&lt;S543,"CONTRACTING (LOW BIAS)","NEUTRAL"))</f>
        <v>NEUTRAL</v>
      </c>
    </row>
    <row r="544">
      <c r="A544">
        <v>15382</v>
      </c>
      <c r="B544" t="str">
        <v>2026-05-27</v>
      </c>
      <c r="C544" t="str">
        <v>MORNING</v>
      </c>
      <c r="D544">
        <v>2</v>
      </c>
      <c r="E544">
        <v>7</v>
      </c>
      <c r="F544">
        <v>0</v>
      </c>
      <c r="G544">
        <v>8</v>
      </c>
      <c r="H544" t="str">
        <f>D544&amp;E544&amp;F544&amp;G544</f>
        <v>2708</v>
      </c>
      <c r="I544" t="str">
        <v>0278</v>
      </c>
      <c r="J544">
        <f>SUM(D544:G544)</f>
        <v>17</v>
      </c>
      <c r="K544">
        <f>SUMPRODUCT(MOD(D544:G544,2))</f>
        <v>1</v>
      </c>
      <c r="L544">
        <f>4-K544</f>
        <v>3</v>
      </c>
      <c r="M544">
        <f>COUNTIF(D544:G544,"&gt;=5")</f>
        <v>2</v>
      </c>
      <c r="N544">
        <f>COUNTIF(D544:G544,"&lt;=4")</f>
        <v>2</v>
      </c>
      <c r="O544">
        <f>SUMPRODUCT(1/COUNTIF(D544:G544,D544:G544))</f>
        <v>4</v>
      </c>
      <c r="P544" t="str">
        <f>IF(O544=4,"24-Way (4 Distinct)",IF(O544=3,"12-Way (1 Pair)",IF(O544=2,"6-Way / 4-Way","Straight (Quad)"))))</f>
        <v>24-Way (4 Distinct)</v>
      </c>
      <c r="Q544">
        <f>SUMPRODUCT(COUNTIF(D545:G545,D544:G544))</f>
        <v>1</v>
      </c>
      <c r="R544">
        <f>AVERAGE(J544:J548)</f>
        <v>17</v>
      </c>
      <c r="S544">
        <f>AVERAGE(J544:J563)</f>
        <v>17</v>
      </c>
      <c r="T544">
        <f>R544-S544</f>
        <v>0</v>
      </c>
      <c r="U544" t="str">
        <f>IF(R544&gt;S544,"EXPANDING (HIGH BIAS)",IF(R544&lt;S544,"CONTRACTING (LOW BIAS)","NEUTRAL"))</f>
        <v>NEUTRAL</v>
      </c>
    </row>
    <row r="545">
      <c r="A545">
        <v>15381</v>
      </c>
      <c r="B545" t="str">
        <v>2026-05-26</v>
      </c>
      <c r="C545" t="str">
        <v>EVENING</v>
      </c>
      <c r="D545">
        <v>4</v>
      </c>
      <c r="E545">
        <v>5</v>
      </c>
      <c r="F545">
        <v>2</v>
      </c>
      <c r="G545">
        <v>2</v>
      </c>
      <c r="H545" t="str">
        <f>D545&amp;E545&amp;F545&amp;G545</f>
        <v>4522</v>
      </c>
      <c r="I545" t="str">
        <v>2245</v>
      </c>
      <c r="J545">
        <f>SUM(D545:G545)</f>
        <v>13</v>
      </c>
      <c r="K545">
        <f>SUMPRODUCT(MOD(D545:G545,2))</f>
        <v>1</v>
      </c>
      <c r="L545">
        <f>4-K545</f>
        <v>3</v>
      </c>
      <c r="M545">
        <f>COUNTIF(D545:G545,"&gt;=5")</f>
        <v>1</v>
      </c>
      <c r="N545">
        <f>COUNTIF(D545:G545,"&lt;=4")</f>
        <v>3</v>
      </c>
      <c r="O545">
        <f>SUMPRODUCT(1/COUNTIF(D545:G545,D545:G545))</f>
        <v>3</v>
      </c>
      <c r="P545" t="str">
        <f>IF(O545=4,"24-Way (4 Distinct)",IF(O545=3,"12-Way (1 Pair)",IF(O545=2,"6-Way / 4-Way","Straight (Quad)"))))</f>
        <v>12-Way (1 Pair)</v>
      </c>
      <c r="Q545">
        <f>SUMPRODUCT(COUNTIF(D546:G546,D545:G545))</f>
        <v>1</v>
      </c>
      <c r="R545">
        <f>AVERAGE(J545:J549)</f>
        <v>13</v>
      </c>
      <c r="S545">
        <f>AVERAGE(J545:J564)</f>
        <v>13</v>
      </c>
      <c r="T545">
        <f>R545-S545</f>
        <v>0</v>
      </c>
      <c r="U545" t="str">
        <f>IF(R545&gt;S545,"EXPANDING (HIGH BIAS)",IF(R545&lt;S545,"CONTRACTING (LOW BIAS)","NEUTRAL"))</f>
        <v>NEUTRAL</v>
      </c>
    </row>
    <row r="546">
      <c r="A546">
        <v>15380</v>
      </c>
      <c r="B546" t="str">
        <v>2026-05-26</v>
      </c>
      <c r="C546" t="str">
        <v>AFTERNOON</v>
      </c>
      <c r="D546">
        <v>9</v>
      </c>
      <c r="E546">
        <v>4</v>
      </c>
      <c r="F546">
        <v>7</v>
      </c>
      <c r="G546">
        <v>4</v>
      </c>
      <c r="H546" t="str">
        <f>D546&amp;E546&amp;F546&amp;G546</f>
        <v>9474</v>
      </c>
      <c r="I546" t="str">
        <v>4479</v>
      </c>
      <c r="J546">
        <f>SUM(D546:G546)</f>
        <v>24</v>
      </c>
      <c r="K546">
        <f>SUMPRODUCT(MOD(D546:G546,2))</f>
        <v>2</v>
      </c>
      <c r="L546">
        <f>4-K546</f>
        <v>2</v>
      </c>
      <c r="M546">
        <f>COUNTIF(D546:G546,"&gt;=5")</f>
        <v>2</v>
      </c>
      <c r="N546">
        <f>COUNTIF(D546:G546,"&lt;=4")</f>
        <v>2</v>
      </c>
      <c r="O546">
        <f>SUMPRODUCT(1/COUNTIF(D546:G546,D546:G546))</f>
        <v>3</v>
      </c>
      <c r="P546" t="str">
        <f>IF(O546=4,"24-Way (4 Distinct)",IF(O546=3,"12-Way (1 Pair)",IF(O546=2,"6-Way / 4-Way","Straight (Quad)"))))</f>
        <v>12-Way (1 Pair)</v>
      </c>
      <c r="Q546">
        <f>SUMPRODUCT(COUNTIF(D547:G547,D546:G546))</f>
        <v>0</v>
      </c>
      <c r="R546">
        <f>AVERAGE(J546:J550)</f>
        <v>24</v>
      </c>
      <c r="S546">
        <f>AVERAGE(J546:J565)</f>
        <v>24</v>
      </c>
      <c r="T546">
        <f>R546-S546</f>
        <v>0</v>
      </c>
      <c r="U546" t="str">
        <f>IF(R546&gt;S546,"EXPANDING (HIGH BIAS)",IF(R546&lt;S546,"CONTRACTING (LOW BIAS)","NEUTRAL"))</f>
        <v>NEUTRAL</v>
      </c>
    </row>
    <row r="547">
      <c r="A547">
        <v>15379</v>
      </c>
      <c r="B547" t="str">
        <v>2026-05-26</v>
      </c>
      <c r="C547" t="str">
        <v>MIDDAY</v>
      </c>
      <c r="D547">
        <v>0</v>
      </c>
      <c r="E547">
        <v>1</v>
      </c>
      <c r="F547">
        <v>8</v>
      </c>
      <c r="G547">
        <v>3</v>
      </c>
      <c r="H547" t="str">
        <f>D547&amp;E547&amp;F547&amp;G547</f>
        <v>0183</v>
      </c>
      <c r="I547" t="str">
        <v>0138</v>
      </c>
      <c r="J547">
        <f>SUM(D547:G547)</f>
        <v>12</v>
      </c>
      <c r="K547">
        <f>SUMPRODUCT(MOD(D547:G547,2))</f>
        <v>2</v>
      </c>
      <c r="L547">
        <f>4-K547</f>
        <v>2</v>
      </c>
      <c r="M547">
        <f>COUNTIF(D547:G547,"&gt;=5")</f>
        <v>1</v>
      </c>
      <c r="N547">
        <f>COUNTIF(D547:G547,"&lt;=4")</f>
        <v>3</v>
      </c>
      <c r="O547">
        <f>SUMPRODUCT(1/COUNTIF(D547:G547,D547:G547))</f>
        <v>4</v>
      </c>
      <c r="P547" t="str">
        <f>IF(O547=4,"24-Way (4 Distinct)",IF(O547=3,"12-Way (1 Pair)",IF(O547=2,"6-Way / 4-Way","Straight (Quad)"))))</f>
        <v>24-Way (4 Distinct)</v>
      </c>
      <c r="Q547">
        <f>SUMPRODUCT(COUNTIF(D548:G548,D547:G547))</f>
        <v>1</v>
      </c>
      <c r="R547">
        <f>AVERAGE(J547:J551)</f>
        <v>12</v>
      </c>
      <c r="S547">
        <f>AVERAGE(J547:J566)</f>
        <v>12</v>
      </c>
      <c r="T547">
        <f>R547-S547</f>
        <v>0</v>
      </c>
      <c r="U547" t="str">
        <f>IF(R547&gt;S547,"EXPANDING (HIGH BIAS)",IF(R547&lt;S547,"CONTRACTING (LOW BIAS)","NEUTRAL"))</f>
        <v>NEUTRAL</v>
      </c>
    </row>
    <row r="548">
      <c r="A548">
        <v>15378</v>
      </c>
      <c r="B548" t="str">
        <v>2026-05-26</v>
      </c>
      <c r="C548" t="str">
        <v>MORNING</v>
      </c>
      <c r="D548">
        <v>4</v>
      </c>
      <c r="E548">
        <v>2</v>
      </c>
      <c r="F548">
        <v>8</v>
      </c>
      <c r="G548">
        <v>7</v>
      </c>
      <c r="H548" t="str">
        <f>D548&amp;E548&amp;F548&amp;G548</f>
        <v>4287</v>
      </c>
      <c r="I548" t="str">
        <v>2478</v>
      </c>
      <c r="J548">
        <f>SUM(D548:G548)</f>
        <v>21</v>
      </c>
      <c r="K548">
        <f>SUMPRODUCT(MOD(D548:G548,2))</f>
        <v>1</v>
      </c>
      <c r="L548">
        <f>4-K548</f>
        <v>3</v>
      </c>
      <c r="M548">
        <f>COUNTIF(D548:G548,"&gt;=5")</f>
        <v>2</v>
      </c>
      <c r="N548">
        <f>COUNTIF(D548:G548,"&lt;=4")</f>
        <v>2</v>
      </c>
      <c r="O548">
        <f>SUMPRODUCT(1/COUNTIF(D548:G548,D548:G548))</f>
        <v>4</v>
      </c>
      <c r="P548" t="str">
        <f>IF(O548=4,"24-Way (4 Distinct)",IF(O548=3,"12-Way (1 Pair)",IF(O548=2,"6-Way / 4-Way","Straight (Quad)"))))</f>
        <v>24-Way (4 Distinct)</v>
      </c>
      <c r="Q548">
        <f>SUMPRODUCT(COUNTIF(D549:G549,D548:G548))</f>
        <v>2</v>
      </c>
      <c r="R548">
        <f>AVERAGE(J548:J552)</f>
        <v>21</v>
      </c>
      <c r="S548">
        <f>AVERAGE(J548:J567)</f>
        <v>21</v>
      </c>
      <c r="T548">
        <f>R548-S548</f>
        <v>0</v>
      </c>
      <c r="U548" t="str">
        <f>IF(R548&gt;S548,"EXPANDING (HIGH BIAS)",IF(R548&lt;S548,"CONTRACTING (LOW BIAS)","NEUTRAL"))</f>
        <v>NEUTRAL</v>
      </c>
    </row>
    <row r="549">
      <c r="A549">
        <v>15377</v>
      </c>
      <c r="B549" t="str">
        <v>2026-05-25</v>
      </c>
      <c r="C549" t="str">
        <v>EVENING</v>
      </c>
      <c r="D549">
        <v>8</v>
      </c>
      <c r="E549">
        <v>4</v>
      </c>
      <c r="F549">
        <v>3</v>
      </c>
      <c r="G549">
        <v>3</v>
      </c>
      <c r="H549" t="str">
        <f>D549&amp;E549&amp;F549&amp;G549</f>
        <v>8433</v>
      </c>
      <c r="I549" t="str">
        <v>3348</v>
      </c>
      <c r="J549">
        <f>SUM(D549:G549)</f>
        <v>18</v>
      </c>
      <c r="K549">
        <f>SUMPRODUCT(MOD(D549:G549,2))</f>
        <v>2</v>
      </c>
      <c r="L549">
        <f>4-K549</f>
        <v>2</v>
      </c>
      <c r="M549">
        <f>COUNTIF(D549:G549,"&gt;=5")</f>
        <v>1</v>
      </c>
      <c r="N549">
        <f>COUNTIF(D549:G549,"&lt;=4")</f>
        <v>3</v>
      </c>
      <c r="O549">
        <f>SUMPRODUCT(1/COUNTIF(D549:G549,D549:G549))</f>
        <v>3</v>
      </c>
      <c r="P549" t="str">
        <f>IF(O549=4,"24-Way (4 Distinct)",IF(O549=3,"12-Way (1 Pair)",IF(O549=2,"6-Way / 4-Way","Straight (Quad)"))))</f>
        <v>12-Way (1 Pair)</v>
      </c>
      <c r="Q549">
        <f>SUMPRODUCT(COUNTIF(D550:G550,D549:G549))</f>
        <v>1</v>
      </c>
      <c r="R549">
        <f>AVERAGE(J549:J553)</f>
        <v>18</v>
      </c>
      <c r="S549">
        <f>AVERAGE(J549:J568)</f>
        <v>18</v>
      </c>
      <c r="T549">
        <f>R549-S549</f>
        <v>0</v>
      </c>
      <c r="U549" t="str">
        <f>IF(R549&gt;S549,"EXPANDING (HIGH BIAS)",IF(R549&lt;S549,"CONTRACTING (LOW BIAS)","NEUTRAL"))</f>
        <v>NEUTRAL</v>
      </c>
    </row>
    <row r="550">
      <c r="A550">
        <v>15376</v>
      </c>
      <c r="B550" t="str">
        <v>2026-05-25</v>
      </c>
      <c r="C550" t="str">
        <v>AFTERNOON</v>
      </c>
      <c r="D550">
        <v>9</v>
      </c>
      <c r="E550">
        <v>9</v>
      </c>
      <c r="F550">
        <v>4</v>
      </c>
      <c r="G550">
        <v>6</v>
      </c>
      <c r="H550" t="str">
        <f>D550&amp;E550&amp;F550&amp;G550</f>
        <v>9946</v>
      </c>
      <c r="I550" t="str">
        <v>4699</v>
      </c>
      <c r="J550">
        <f>SUM(D550:G550)</f>
        <v>28</v>
      </c>
      <c r="K550">
        <f>SUMPRODUCT(MOD(D550:G550,2))</f>
        <v>2</v>
      </c>
      <c r="L550">
        <f>4-K550</f>
        <v>2</v>
      </c>
      <c r="M550">
        <f>COUNTIF(D550:G550,"&gt;=5")</f>
        <v>3</v>
      </c>
      <c r="N550">
        <f>COUNTIF(D550:G550,"&lt;=4")</f>
        <v>1</v>
      </c>
      <c r="O550">
        <f>SUMPRODUCT(1/COUNTIF(D550:G550,D550:G550))</f>
        <v>3</v>
      </c>
      <c r="P550" t="str">
        <f>IF(O550=4,"24-Way (4 Distinct)",IF(O550=3,"12-Way (1 Pair)",IF(O550=2,"6-Way / 4-Way","Straight (Quad)"))))</f>
        <v>12-Way (1 Pair)</v>
      </c>
      <c r="Q550">
        <f>SUMPRODUCT(COUNTIF(D551:G551,D550:G550))</f>
        <v>3</v>
      </c>
      <c r="R550">
        <f>AVERAGE(J550:J554)</f>
        <v>28</v>
      </c>
      <c r="S550">
        <f>AVERAGE(J550:J569)</f>
        <v>28</v>
      </c>
      <c r="T550">
        <f>R550-S550</f>
        <v>0</v>
      </c>
      <c r="U550" t="str">
        <f>IF(R550&gt;S550,"EXPANDING (HIGH BIAS)",IF(R550&lt;S550,"CONTRACTING (LOW BIAS)","NEUTRAL"))</f>
        <v>NEUTRAL</v>
      </c>
    </row>
    <row r="551">
      <c r="A551">
        <v>15375</v>
      </c>
      <c r="B551" t="str">
        <v>2026-05-25</v>
      </c>
      <c r="C551" t="str">
        <v>MIDDAY</v>
      </c>
      <c r="D551">
        <v>2</v>
      </c>
      <c r="E551">
        <v>9</v>
      </c>
      <c r="F551">
        <v>6</v>
      </c>
      <c r="G551">
        <v>1</v>
      </c>
      <c r="H551" t="str">
        <f>D551&amp;E551&amp;F551&amp;G551</f>
        <v>2961</v>
      </c>
      <c r="I551" t="str">
        <v>1269</v>
      </c>
      <c r="J551">
        <f>SUM(D551:G551)</f>
        <v>18</v>
      </c>
      <c r="K551">
        <f>SUMPRODUCT(MOD(D551:G551,2))</f>
        <v>2</v>
      </c>
      <c r="L551">
        <f>4-K551</f>
        <v>2</v>
      </c>
      <c r="M551">
        <f>COUNTIF(D551:G551,"&gt;=5")</f>
        <v>2</v>
      </c>
      <c r="N551">
        <f>COUNTIF(D551:G551,"&lt;=4")</f>
        <v>2</v>
      </c>
      <c r="O551">
        <f>SUMPRODUCT(1/COUNTIF(D551:G551,D551:G551))</f>
        <v>4</v>
      </c>
      <c r="P551" t="str">
        <f>IF(O551=4,"24-Way (4 Distinct)",IF(O551=3,"12-Way (1 Pair)",IF(O551=2,"6-Way / 4-Way","Straight (Quad)"))))</f>
        <v>24-Way (4 Distinct)</v>
      </c>
      <c r="Q551">
        <f>SUMPRODUCT(COUNTIF(D552:G552,D551:G551))</f>
        <v>2</v>
      </c>
      <c r="R551">
        <f>AVERAGE(J551:J555)</f>
        <v>18</v>
      </c>
      <c r="S551">
        <f>AVERAGE(J551:J570)</f>
        <v>18</v>
      </c>
      <c r="T551">
        <f>R551-S551</f>
        <v>0</v>
      </c>
      <c r="U551" t="str">
        <f>IF(R551&gt;S551,"EXPANDING (HIGH BIAS)",IF(R551&lt;S551,"CONTRACTING (LOW BIAS)","NEUTRAL"))</f>
        <v>NEUTRAL</v>
      </c>
    </row>
    <row r="552">
      <c r="A552">
        <v>15374</v>
      </c>
      <c r="B552" t="str">
        <v>2026-05-25</v>
      </c>
      <c r="C552" t="str">
        <v>MORNING</v>
      </c>
      <c r="D552">
        <v>9</v>
      </c>
      <c r="E552">
        <v>9</v>
      </c>
      <c r="F552">
        <v>0</v>
      </c>
      <c r="G552">
        <v>6</v>
      </c>
      <c r="H552" t="str">
        <f>D552&amp;E552&amp;F552&amp;G552</f>
        <v>9906</v>
      </c>
      <c r="I552" t="str">
        <v>0699</v>
      </c>
      <c r="J552">
        <f>SUM(D552:G552)</f>
        <v>24</v>
      </c>
      <c r="K552">
        <f>SUMPRODUCT(MOD(D552:G552,2))</f>
        <v>2</v>
      </c>
      <c r="L552">
        <f>4-K552</f>
        <v>2</v>
      </c>
      <c r="M552">
        <f>COUNTIF(D552:G552,"&gt;=5")</f>
        <v>3</v>
      </c>
      <c r="N552">
        <f>COUNTIF(D552:G552,"&lt;=4")</f>
        <v>1</v>
      </c>
      <c r="O552">
        <f>SUMPRODUCT(1/COUNTIF(D552:G552,D552:G552))</f>
        <v>3</v>
      </c>
      <c r="P552" t="str">
        <f>IF(O552=4,"24-Way (4 Distinct)",IF(O552=3,"12-Way (1 Pair)",IF(O552=2,"6-Way / 4-Way","Straight (Quad)"))))</f>
        <v>12-Way (1 Pair)</v>
      </c>
      <c r="Q552">
        <f>SUMPRODUCT(COUNTIF(D553:G553,D552:G552))</f>
        <v>2</v>
      </c>
      <c r="R552">
        <f>AVERAGE(J552:J556)</f>
        <v>24</v>
      </c>
      <c r="S552">
        <f>AVERAGE(J552:J571)</f>
        <v>24</v>
      </c>
      <c r="T552">
        <f>R552-S552</f>
        <v>0</v>
      </c>
      <c r="U552" t="str">
        <f>IF(R552&gt;S552,"EXPANDING (HIGH BIAS)",IF(R552&lt;S552,"CONTRACTING (LOW BIAS)","NEUTRAL"))</f>
        <v>NEUTRAL</v>
      </c>
    </row>
    <row r="553">
      <c r="A553">
        <v>15369</v>
      </c>
      <c r="B553" t="str">
        <v>2026-05-23</v>
      </c>
      <c r="C553" t="str">
        <v>EVENING</v>
      </c>
      <c r="D553">
        <v>3</v>
      </c>
      <c r="E553">
        <v>9</v>
      </c>
      <c r="F553">
        <v>1</v>
      </c>
      <c r="G553">
        <v>4</v>
      </c>
      <c r="H553" t="str">
        <f>D553&amp;E553&amp;F553&amp;G553</f>
        <v>3914</v>
      </c>
      <c r="I553" t="str">
        <v>1349</v>
      </c>
      <c r="J553">
        <f>SUM(D553:G553)</f>
        <v>17</v>
      </c>
      <c r="K553">
        <f>SUMPRODUCT(MOD(D553:G553,2))</f>
        <v>3</v>
      </c>
      <c r="L553">
        <f>4-K553</f>
        <v>1</v>
      </c>
      <c r="M553">
        <f>COUNTIF(D553:G553,"&gt;=5")</f>
        <v>1</v>
      </c>
      <c r="N553">
        <f>COUNTIF(D553:G553,"&lt;=4")</f>
        <v>3</v>
      </c>
      <c r="O553">
        <f>SUMPRODUCT(1/COUNTIF(D553:G553,D553:G553))</f>
        <v>4</v>
      </c>
      <c r="P553" t="str">
        <f>IF(O553=4,"24-Way (4 Distinct)",IF(O553=3,"12-Way (1 Pair)",IF(O553=2,"6-Way / 4-Way","Straight (Quad)"))))</f>
        <v>24-Way (4 Distinct)</v>
      </c>
      <c r="Q553">
        <f>SUMPRODUCT(COUNTIF(D554:G554,D553:G553))</f>
        <v>2</v>
      </c>
      <c r="R553">
        <f>AVERAGE(J553:J557)</f>
        <v>17</v>
      </c>
      <c r="S553">
        <f>AVERAGE(J553:J572)</f>
        <v>17</v>
      </c>
      <c r="T553">
        <f>R553-S553</f>
        <v>0</v>
      </c>
      <c r="U553" t="str">
        <f>IF(R553&gt;S553,"EXPANDING (HIGH BIAS)",IF(R553&lt;S553,"CONTRACTING (LOW BIAS)","NEUTRAL"))</f>
        <v>NEUTRAL</v>
      </c>
    </row>
    <row r="554">
      <c r="A554">
        <v>15368</v>
      </c>
      <c r="B554" t="str">
        <v>2026-05-23</v>
      </c>
      <c r="C554" t="str">
        <v>AFTERNOON</v>
      </c>
      <c r="D554">
        <v>9</v>
      </c>
      <c r="E554">
        <v>8</v>
      </c>
      <c r="F554">
        <v>6</v>
      </c>
      <c r="G554">
        <v>4</v>
      </c>
      <c r="H554" t="str">
        <f>D554&amp;E554&amp;F554&amp;G554</f>
        <v>9864</v>
      </c>
      <c r="I554" t="str">
        <v>4689</v>
      </c>
      <c r="J554">
        <f>SUM(D554:G554)</f>
        <v>27</v>
      </c>
      <c r="K554">
        <f>SUMPRODUCT(MOD(D554:G554,2))</f>
        <v>1</v>
      </c>
      <c r="L554">
        <f>4-K554</f>
        <v>3</v>
      </c>
      <c r="M554">
        <f>COUNTIF(D554:G554,"&gt;=5")</f>
        <v>3</v>
      </c>
      <c r="N554">
        <f>COUNTIF(D554:G554,"&lt;=4")</f>
        <v>1</v>
      </c>
      <c r="O554">
        <f>SUMPRODUCT(1/COUNTIF(D554:G554,D554:G554))</f>
        <v>4</v>
      </c>
      <c r="P554" t="str">
        <f>IF(O554=4,"24-Way (4 Distinct)",IF(O554=3,"12-Way (1 Pair)",IF(O554=2,"6-Way / 4-Way","Straight (Quad)"))))</f>
        <v>24-Way (4 Distinct)</v>
      </c>
      <c r="Q554">
        <f>SUMPRODUCT(COUNTIF(D555:G555,D554:G554))</f>
        <v>1</v>
      </c>
      <c r="R554">
        <f>AVERAGE(J554:J558)</f>
        <v>27</v>
      </c>
      <c r="S554">
        <f>AVERAGE(J554:J573)</f>
        <v>27</v>
      </c>
      <c r="T554">
        <f>R554-S554</f>
        <v>0</v>
      </c>
      <c r="U554" t="str">
        <f>IF(R554&gt;S554,"EXPANDING (HIGH BIAS)",IF(R554&lt;S554,"CONTRACTING (LOW BIAS)","NEUTRAL"))</f>
        <v>NEUTRAL</v>
      </c>
    </row>
    <row r="555">
      <c r="A555">
        <v>15367</v>
      </c>
      <c r="B555" t="str">
        <v>2026-05-23</v>
      </c>
      <c r="C555" t="str">
        <v>MIDDAY</v>
      </c>
      <c r="D555">
        <v>0</v>
      </c>
      <c r="E555">
        <v>7</v>
      </c>
      <c r="F555">
        <v>4</v>
      </c>
      <c r="G555">
        <v>3</v>
      </c>
      <c r="H555" t="str">
        <f>D555&amp;E555&amp;F555&amp;G555</f>
        <v>0743</v>
      </c>
      <c r="I555" t="str">
        <v>0347</v>
      </c>
      <c r="J555">
        <f>SUM(D555:G555)</f>
        <v>14</v>
      </c>
      <c r="K555">
        <f>SUMPRODUCT(MOD(D555:G555,2))</f>
        <v>2</v>
      </c>
      <c r="L555">
        <f>4-K555</f>
        <v>2</v>
      </c>
      <c r="M555">
        <f>COUNTIF(D555:G555,"&gt;=5")</f>
        <v>1</v>
      </c>
      <c r="N555">
        <f>COUNTIF(D555:G555,"&lt;=4")</f>
        <v>3</v>
      </c>
      <c r="O555">
        <f>SUMPRODUCT(1/COUNTIF(D555:G555,D555:G555))</f>
        <v>4</v>
      </c>
      <c r="P555" t="str">
        <f>IF(O555=4,"24-Way (4 Distinct)",IF(O555=3,"12-Way (1 Pair)",IF(O555=2,"6-Way / 4-Way","Straight (Quad)"))))</f>
        <v>24-Way (4 Distinct)</v>
      </c>
      <c r="Q555">
        <f>SUMPRODUCT(COUNTIF(D556:G556,D555:G555))</f>
        <v>1</v>
      </c>
      <c r="R555">
        <f>AVERAGE(J555:J559)</f>
        <v>14</v>
      </c>
      <c r="S555">
        <f>AVERAGE(J555:J574)</f>
        <v>14</v>
      </c>
      <c r="T555">
        <f>R555-S555</f>
        <v>0</v>
      </c>
      <c r="U555" t="str">
        <f>IF(R555&gt;S555,"EXPANDING (HIGH BIAS)",IF(R555&lt;S555,"CONTRACTING (LOW BIAS)","NEUTRAL"))</f>
        <v>NEUTRAL</v>
      </c>
    </row>
    <row r="556">
      <c r="A556">
        <v>15366</v>
      </c>
      <c r="B556" t="str">
        <v>2026-05-23</v>
      </c>
      <c r="C556" t="str">
        <v>MORNING</v>
      </c>
      <c r="D556">
        <v>2</v>
      </c>
      <c r="E556">
        <v>2</v>
      </c>
      <c r="F556">
        <v>0</v>
      </c>
      <c r="G556">
        <v>5</v>
      </c>
      <c r="H556" t="str">
        <f>D556&amp;E556&amp;F556&amp;G556</f>
        <v>2205</v>
      </c>
      <c r="I556" t="str">
        <v>0225</v>
      </c>
      <c r="J556">
        <f>SUM(D556:G556)</f>
        <v>9</v>
      </c>
      <c r="K556">
        <f>SUMPRODUCT(MOD(D556:G556,2))</f>
        <v>1</v>
      </c>
      <c r="L556">
        <f>4-K556</f>
        <v>3</v>
      </c>
      <c r="M556">
        <f>COUNTIF(D556:G556,"&gt;=5")</f>
        <v>1</v>
      </c>
      <c r="N556">
        <f>COUNTIF(D556:G556,"&lt;=4")</f>
        <v>3</v>
      </c>
      <c r="O556">
        <f>SUMPRODUCT(1/COUNTIF(D556:G556,D556:G556))</f>
        <v>3</v>
      </c>
      <c r="P556" t="str">
        <f>IF(O556=4,"24-Way (4 Distinct)",IF(O556=3,"12-Way (1 Pair)",IF(O556=2,"6-Way / 4-Way","Straight (Quad)"))))</f>
        <v>12-Way (1 Pair)</v>
      </c>
      <c r="Q556">
        <f>SUMPRODUCT(COUNTIF(D557:G557,D556:G556))</f>
        <v>2</v>
      </c>
      <c r="R556">
        <f>AVERAGE(J556:J560)</f>
        <v>9</v>
      </c>
      <c r="S556">
        <f>AVERAGE(J556:J575)</f>
        <v>9</v>
      </c>
      <c r="T556">
        <f>R556-S556</f>
        <v>0</v>
      </c>
      <c r="U556" t="str">
        <f>IF(R556&gt;S556,"EXPANDING (HIGH BIAS)",IF(R556&lt;S556,"CONTRACTING (LOW BIAS)","NEUTRAL"))</f>
        <v>NEUTRAL</v>
      </c>
    </row>
    <row r="557">
      <c r="A557">
        <v>15365</v>
      </c>
      <c r="B557" t="str">
        <v>2026-05-22</v>
      </c>
      <c r="C557" t="str">
        <v>EVENING</v>
      </c>
      <c r="D557">
        <v>6</v>
      </c>
      <c r="E557">
        <v>9</v>
      </c>
      <c r="F557">
        <v>2</v>
      </c>
      <c r="G557">
        <v>6</v>
      </c>
      <c r="H557" t="str">
        <f>D557&amp;E557&amp;F557&amp;G557</f>
        <v>6926</v>
      </c>
      <c r="I557" t="str">
        <v>2669</v>
      </c>
      <c r="J557">
        <f>SUM(D557:G557)</f>
        <v>23</v>
      </c>
      <c r="K557">
        <f>SUMPRODUCT(MOD(D557:G557,2))</f>
        <v>1</v>
      </c>
      <c r="L557">
        <f>4-K557</f>
        <v>3</v>
      </c>
      <c r="M557">
        <f>COUNTIF(D557:G557,"&gt;=5")</f>
        <v>3</v>
      </c>
      <c r="N557">
        <f>COUNTIF(D557:G557,"&lt;=4")</f>
        <v>1</v>
      </c>
      <c r="O557">
        <f>SUMPRODUCT(1/COUNTIF(D557:G557,D557:G557))</f>
        <v>3</v>
      </c>
      <c r="P557" t="str">
        <f>IF(O557=4,"24-Way (4 Distinct)",IF(O557=3,"12-Way (1 Pair)",IF(O557=2,"6-Way / 4-Way","Straight (Quad)"))))</f>
        <v>12-Way (1 Pair)</v>
      </c>
      <c r="Q557">
        <f>SUMPRODUCT(COUNTIF(D558:G558,D557:G557))</f>
        <v>0</v>
      </c>
      <c r="R557">
        <f>AVERAGE(J557:J561)</f>
        <v>23</v>
      </c>
      <c r="S557">
        <f>AVERAGE(J557:J576)</f>
        <v>23</v>
      </c>
      <c r="T557">
        <f>R557-S557</f>
        <v>0</v>
      </c>
      <c r="U557" t="str">
        <f>IF(R557&gt;S557,"EXPANDING (HIGH BIAS)",IF(R557&lt;S557,"CONTRACTING (LOW BIAS)","NEUTRAL"))</f>
        <v>NEUTRAL</v>
      </c>
    </row>
    <row r="558">
      <c r="A558">
        <v>15364</v>
      </c>
      <c r="B558" t="str">
        <v>2026-05-22</v>
      </c>
      <c r="C558" t="str">
        <v>AFTERNOON</v>
      </c>
      <c r="D558">
        <v>5</v>
      </c>
      <c r="E558">
        <v>7</v>
      </c>
      <c r="F558">
        <v>8</v>
      </c>
      <c r="G558">
        <v>8</v>
      </c>
      <c r="H558" t="str">
        <f>D558&amp;E558&amp;F558&amp;G558</f>
        <v>5788</v>
      </c>
      <c r="I558" t="str">
        <v>5788</v>
      </c>
      <c r="J558">
        <f>SUM(D558:G558)</f>
        <v>28</v>
      </c>
      <c r="K558">
        <f>SUMPRODUCT(MOD(D558:G558,2))</f>
        <v>2</v>
      </c>
      <c r="L558">
        <f>4-K558</f>
        <v>2</v>
      </c>
      <c r="M558">
        <f>COUNTIF(D558:G558,"&gt;=5")</f>
        <v>4</v>
      </c>
      <c r="N558">
        <f>COUNTIF(D558:G558,"&lt;=4")</f>
        <v>0</v>
      </c>
      <c r="O558">
        <f>SUMPRODUCT(1/COUNTIF(D558:G558,D558:G558))</f>
        <v>3</v>
      </c>
      <c r="P558" t="str">
        <f>IF(O558=4,"24-Way (4 Distinct)",IF(O558=3,"12-Way (1 Pair)",IF(O558=2,"6-Way / 4-Way","Straight (Quad)"))))</f>
        <v>12-Way (1 Pair)</v>
      </c>
      <c r="Q558">
        <f>SUMPRODUCT(COUNTIF(D559:G559,D558:G558))</f>
        <v>3</v>
      </c>
      <c r="R558">
        <f>AVERAGE(J558:J562)</f>
        <v>28</v>
      </c>
      <c r="S558">
        <f>AVERAGE(J558:J577)</f>
        <v>28</v>
      </c>
      <c r="T558">
        <f>R558-S558</f>
        <v>0</v>
      </c>
      <c r="U558" t="str">
        <f>IF(R558&gt;S558,"EXPANDING (HIGH BIAS)",IF(R558&lt;S558,"CONTRACTING (LOW BIAS)","NEUTRAL"))</f>
        <v>NEUTRAL</v>
      </c>
    </row>
    <row r="559">
      <c r="A559">
        <v>15363</v>
      </c>
      <c r="B559" t="str">
        <v>2026-05-22</v>
      </c>
      <c r="C559" t="str">
        <v>MIDDAY</v>
      </c>
      <c r="D559">
        <v>5</v>
      </c>
      <c r="E559">
        <v>8</v>
      </c>
      <c r="F559">
        <v>1</v>
      </c>
      <c r="G559">
        <v>8</v>
      </c>
      <c r="H559" t="str">
        <f>D559&amp;E559&amp;F559&amp;G559</f>
        <v>5818</v>
      </c>
      <c r="I559" t="str">
        <v>1588</v>
      </c>
      <c r="J559">
        <f>SUM(D559:G559)</f>
        <v>22</v>
      </c>
      <c r="K559">
        <f>SUMPRODUCT(MOD(D559:G559,2))</f>
        <v>2</v>
      </c>
      <c r="L559">
        <f>4-K559</f>
        <v>2</v>
      </c>
      <c r="M559">
        <f>COUNTIF(D559:G559,"&gt;=5")</f>
        <v>3</v>
      </c>
      <c r="N559">
        <f>COUNTIF(D559:G559,"&lt;=4")</f>
        <v>1</v>
      </c>
      <c r="O559">
        <f>SUMPRODUCT(1/COUNTIF(D559:G559,D559:G559))</f>
        <v>3</v>
      </c>
      <c r="P559" t="str">
        <f>IF(O559=4,"24-Way (4 Distinct)",IF(O559=3,"12-Way (1 Pair)",IF(O559=2,"6-Way / 4-Way","Straight (Quad)"))))</f>
        <v>12-Way (1 Pair)</v>
      </c>
      <c r="Q559">
        <f>SUMPRODUCT(COUNTIF(D560:G560,D559:G559))</f>
        <v>2</v>
      </c>
      <c r="R559">
        <f>AVERAGE(J559:J563)</f>
        <v>22</v>
      </c>
      <c r="S559">
        <f>AVERAGE(J559:J578)</f>
        <v>22</v>
      </c>
      <c r="T559">
        <f>R559-S559</f>
        <v>0</v>
      </c>
      <c r="U559" t="str">
        <f>IF(R559&gt;S559,"EXPANDING (HIGH BIAS)",IF(R559&lt;S559,"CONTRACTING (LOW BIAS)","NEUTRAL"))</f>
        <v>NEUTRAL</v>
      </c>
    </row>
    <row r="560">
      <c r="A560">
        <v>15362</v>
      </c>
      <c r="B560" t="str">
        <v>2026-05-22</v>
      </c>
      <c r="C560" t="str">
        <v>MORNING</v>
      </c>
      <c r="D560">
        <v>3</v>
      </c>
      <c r="E560">
        <v>3</v>
      </c>
      <c r="F560">
        <v>6</v>
      </c>
      <c r="G560">
        <v>8</v>
      </c>
      <c r="H560" t="str">
        <f>D560&amp;E560&amp;F560&amp;G560</f>
        <v>3368</v>
      </c>
      <c r="I560" t="str">
        <v>3368</v>
      </c>
      <c r="J560">
        <f>SUM(D560:G560)</f>
        <v>20</v>
      </c>
      <c r="K560">
        <f>SUMPRODUCT(MOD(D560:G560,2))</f>
        <v>2</v>
      </c>
      <c r="L560">
        <f>4-K560</f>
        <v>2</v>
      </c>
      <c r="M560">
        <f>COUNTIF(D560:G560,"&gt;=5")</f>
        <v>2</v>
      </c>
      <c r="N560">
        <f>COUNTIF(D560:G560,"&lt;=4")</f>
        <v>2</v>
      </c>
      <c r="O560">
        <f>SUMPRODUCT(1/COUNTIF(D560:G560,D560:G560))</f>
        <v>3</v>
      </c>
      <c r="P560" t="str">
        <f>IF(O560=4,"24-Way (4 Distinct)",IF(O560=3,"12-Way (1 Pair)",IF(O560=2,"6-Way / 4-Way","Straight (Quad)"))))</f>
        <v>12-Way (1 Pair)</v>
      </c>
      <c r="Q560">
        <f>SUMPRODUCT(COUNTIF(D561:G561,D560:G560))</f>
        <v>0</v>
      </c>
      <c r="R560">
        <f>AVERAGE(J560:J564)</f>
        <v>20</v>
      </c>
      <c r="S560">
        <f>AVERAGE(J560:J579)</f>
        <v>20</v>
      </c>
      <c r="T560">
        <f>R560-S560</f>
        <v>0</v>
      </c>
      <c r="U560" t="str">
        <f>IF(R560&gt;S560,"EXPANDING (HIGH BIAS)",IF(R560&lt;S560,"CONTRACTING (LOW BIAS)","NEUTRAL"))</f>
        <v>NEUTRAL</v>
      </c>
    </row>
    <row r="561">
      <c r="A561">
        <v>15361</v>
      </c>
      <c r="B561" t="str">
        <v>2026-05-21</v>
      </c>
      <c r="C561" t="str">
        <v>EVENING</v>
      </c>
      <c r="D561">
        <v>1</v>
      </c>
      <c r="E561">
        <v>1</v>
      </c>
      <c r="F561">
        <v>7</v>
      </c>
      <c r="G561">
        <v>9</v>
      </c>
      <c r="H561" t="str">
        <f>D561&amp;E561&amp;F561&amp;G561</f>
        <v>1179</v>
      </c>
      <c r="I561" t="str">
        <v>1179</v>
      </c>
      <c r="J561">
        <f>SUM(D561:G561)</f>
        <v>18</v>
      </c>
      <c r="K561">
        <f>SUMPRODUCT(MOD(D561:G561,2))</f>
        <v>4</v>
      </c>
      <c r="L561">
        <f>4-K561</f>
        <v>0</v>
      </c>
      <c r="M561">
        <f>COUNTIF(D561:G561,"&gt;=5")</f>
        <v>2</v>
      </c>
      <c r="N561">
        <f>COUNTIF(D561:G561,"&lt;=4")</f>
        <v>2</v>
      </c>
      <c r="O561">
        <f>SUMPRODUCT(1/COUNTIF(D561:G561,D561:G561))</f>
        <v>3</v>
      </c>
      <c r="P561" t="str">
        <f>IF(O561=4,"24-Way (4 Distinct)",IF(O561=3,"12-Way (1 Pair)",IF(O561=2,"6-Way / 4-Way","Straight (Quad)"))))</f>
        <v>12-Way (1 Pair)</v>
      </c>
      <c r="Q561">
        <f>SUMPRODUCT(COUNTIF(D562:G562,D561:G561))</f>
        <v>1</v>
      </c>
      <c r="R561">
        <f>AVERAGE(J561:J565)</f>
        <v>18</v>
      </c>
      <c r="S561">
        <f>AVERAGE(J561:J580)</f>
        <v>18</v>
      </c>
      <c r="T561">
        <f>R561-S561</f>
        <v>0</v>
      </c>
      <c r="U561" t="str">
        <f>IF(R561&gt;S561,"EXPANDING (HIGH BIAS)",IF(R561&lt;S561,"CONTRACTING (LOW BIAS)","NEUTRAL"))</f>
        <v>NEUTRAL</v>
      </c>
    </row>
    <row r="562">
      <c r="A562">
        <v>15360</v>
      </c>
      <c r="B562" t="str">
        <v>2026-05-21</v>
      </c>
      <c r="C562" t="str">
        <v>AFTERNOON</v>
      </c>
      <c r="D562">
        <v>9</v>
      </c>
      <c r="E562">
        <v>4</v>
      </c>
      <c r="F562">
        <v>4</v>
      </c>
      <c r="G562">
        <v>6</v>
      </c>
      <c r="H562" t="str">
        <f>D562&amp;E562&amp;F562&amp;G562</f>
        <v>9446</v>
      </c>
      <c r="I562" t="str">
        <v>4469</v>
      </c>
      <c r="J562">
        <f>SUM(D562:G562)</f>
        <v>23</v>
      </c>
      <c r="K562">
        <f>SUMPRODUCT(MOD(D562:G562,2))</f>
        <v>1</v>
      </c>
      <c r="L562">
        <f>4-K562</f>
        <v>3</v>
      </c>
      <c r="M562">
        <f>COUNTIF(D562:G562,"&gt;=5")</f>
        <v>2</v>
      </c>
      <c r="N562">
        <f>COUNTIF(D562:G562,"&lt;=4")</f>
        <v>2</v>
      </c>
      <c r="O562">
        <f>SUMPRODUCT(1/COUNTIF(D562:G562,D562:G562))</f>
        <v>3</v>
      </c>
      <c r="P562" t="str">
        <f>IF(O562=4,"24-Way (4 Distinct)",IF(O562=3,"12-Way (1 Pair)",IF(O562=2,"6-Way / 4-Way","Straight (Quad)"))))</f>
        <v>12-Way (1 Pair)</v>
      </c>
      <c r="Q562">
        <f>SUMPRODUCT(COUNTIF(D563:G563,D562:G562))</f>
        <v>1</v>
      </c>
      <c r="R562">
        <f>AVERAGE(J562:J566)</f>
        <v>23</v>
      </c>
      <c r="S562">
        <f>AVERAGE(J562:J581)</f>
        <v>23</v>
      </c>
      <c r="T562">
        <f>R562-S562</f>
        <v>0</v>
      </c>
      <c r="U562" t="str">
        <f>IF(R562&gt;S562,"EXPANDING (HIGH BIAS)",IF(R562&lt;S562,"CONTRACTING (LOW BIAS)","NEUTRAL"))</f>
        <v>NEUTRAL</v>
      </c>
    </row>
    <row r="563">
      <c r="A563">
        <v>15359</v>
      </c>
      <c r="B563" t="str">
        <v>2026-05-21</v>
      </c>
      <c r="C563" t="str">
        <v>MIDDAY</v>
      </c>
      <c r="D563">
        <v>3</v>
      </c>
      <c r="E563">
        <v>2</v>
      </c>
      <c r="F563">
        <v>6</v>
      </c>
      <c r="G563">
        <v>0</v>
      </c>
      <c r="H563" t="str">
        <f>D563&amp;E563&amp;F563&amp;G563</f>
        <v>3260</v>
      </c>
      <c r="I563" t="str">
        <v>0236</v>
      </c>
      <c r="J563">
        <f>SUM(D563:G563)</f>
        <v>11</v>
      </c>
      <c r="K563">
        <f>SUMPRODUCT(MOD(D563:G563,2))</f>
        <v>1</v>
      </c>
      <c r="L563">
        <f>4-K563</f>
        <v>3</v>
      </c>
      <c r="M563">
        <f>COUNTIF(D563:G563,"&gt;=5")</f>
        <v>1</v>
      </c>
      <c r="N563">
        <f>COUNTIF(D563:G563,"&lt;=4")</f>
        <v>3</v>
      </c>
      <c r="O563">
        <f>SUMPRODUCT(1/COUNTIF(D563:G563,D563:G563))</f>
        <v>4</v>
      </c>
      <c r="P563" t="str">
        <f>IF(O563=4,"24-Way (4 Distinct)",IF(O563=3,"12-Way (1 Pair)",IF(O563=2,"6-Way / 4-Way","Straight (Quad)"))))</f>
        <v>24-Way (4 Distinct)</v>
      </c>
      <c r="Q563">
        <f>SUMPRODUCT(COUNTIF(D564:G564,D563:G563))</f>
        <v>1</v>
      </c>
      <c r="R563">
        <f>AVERAGE(J563:J567)</f>
        <v>11</v>
      </c>
      <c r="S563">
        <f>AVERAGE(J563:J582)</f>
        <v>11</v>
      </c>
      <c r="T563">
        <f>R563-S563</f>
        <v>0</v>
      </c>
      <c r="U563" t="str">
        <f>IF(R563&gt;S563,"EXPANDING (HIGH BIAS)",IF(R563&lt;S563,"CONTRACTING (LOW BIAS)","NEUTRAL"))</f>
        <v>NEUTRAL</v>
      </c>
    </row>
    <row r="564">
      <c r="A564">
        <v>15358</v>
      </c>
      <c r="B564" t="str">
        <v>2026-05-21</v>
      </c>
      <c r="C564" t="str">
        <v>MORNING</v>
      </c>
      <c r="D564">
        <v>7</v>
      </c>
      <c r="E564">
        <v>3</v>
      </c>
      <c r="F564">
        <v>9</v>
      </c>
      <c r="G564">
        <v>8</v>
      </c>
      <c r="H564" t="str">
        <f>D564&amp;E564&amp;F564&amp;G564</f>
        <v>7398</v>
      </c>
      <c r="I564" t="str">
        <v>3789</v>
      </c>
      <c r="J564">
        <f>SUM(D564:G564)</f>
        <v>27</v>
      </c>
      <c r="K564">
        <f>SUMPRODUCT(MOD(D564:G564,2))</f>
        <v>3</v>
      </c>
      <c r="L564">
        <f>4-K564</f>
        <v>1</v>
      </c>
      <c r="M564">
        <f>COUNTIF(D564:G564,"&gt;=5")</f>
        <v>3</v>
      </c>
      <c r="N564">
        <f>COUNTIF(D564:G564,"&lt;=4")</f>
        <v>1</v>
      </c>
      <c r="O564">
        <f>SUMPRODUCT(1/COUNTIF(D564:G564,D564:G564))</f>
        <v>4</v>
      </c>
      <c r="P564" t="str">
        <f>IF(O564=4,"24-Way (4 Distinct)",IF(O564=3,"12-Way (1 Pair)",IF(O564=2,"6-Way / 4-Way","Straight (Quad)"))))</f>
        <v>24-Way (4 Distinct)</v>
      </c>
      <c r="Q564">
        <f>SUMPRODUCT(COUNTIF(D565:G565,D564:G564))</f>
        <v>2</v>
      </c>
      <c r="R564">
        <f>AVERAGE(J564:J568)</f>
        <v>27</v>
      </c>
      <c r="S564">
        <f>AVERAGE(J564:J583)</f>
        <v>27</v>
      </c>
      <c r="T564">
        <f>R564-S564</f>
        <v>0</v>
      </c>
      <c r="U564" t="str">
        <f>IF(R564&gt;S564,"EXPANDING (HIGH BIAS)",IF(R564&lt;S564,"CONTRACTING (LOW BIAS)","NEUTRAL"))</f>
        <v>NEUTRAL</v>
      </c>
    </row>
    <row r="565">
      <c r="A565">
        <v>15356</v>
      </c>
      <c r="B565" t="str">
        <v>2026-05-20</v>
      </c>
      <c r="C565" t="str">
        <v>AFTERNOON</v>
      </c>
      <c r="D565">
        <v>8</v>
      </c>
      <c r="E565">
        <v>6</v>
      </c>
      <c r="F565">
        <v>2</v>
      </c>
      <c r="G565">
        <v>3</v>
      </c>
      <c r="H565" t="str">
        <f>D565&amp;E565&amp;F565&amp;G565</f>
        <v>8623</v>
      </c>
      <c r="I565" t="str">
        <v>2368</v>
      </c>
      <c r="J565">
        <f>SUM(D565:G565)</f>
        <v>19</v>
      </c>
      <c r="K565">
        <f>SUMPRODUCT(MOD(D565:G565,2))</f>
        <v>1</v>
      </c>
      <c r="L565">
        <f>4-K565</f>
        <v>3</v>
      </c>
      <c r="M565">
        <f>COUNTIF(D565:G565,"&gt;=5")</f>
        <v>2</v>
      </c>
      <c r="N565">
        <f>COUNTIF(D565:G565,"&lt;=4")</f>
        <v>2</v>
      </c>
      <c r="O565">
        <f>SUMPRODUCT(1/COUNTIF(D565:G565,D565:G565))</f>
        <v>4</v>
      </c>
      <c r="P565" t="str">
        <f>IF(O565=4,"24-Way (4 Distinct)",IF(O565=3,"12-Way (1 Pair)",IF(O565=2,"6-Way / 4-Way","Straight (Quad)"))))</f>
        <v>24-Way (4 Distinct)</v>
      </c>
      <c r="Q565">
        <f>SUMPRODUCT(COUNTIF(D566:G566,D565:G565))</f>
        <v>2</v>
      </c>
      <c r="R565">
        <f>AVERAGE(J565:J569)</f>
        <v>19</v>
      </c>
      <c r="S565">
        <f>AVERAGE(J565:J584)</f>
        <v>19</v>
      </c>
      <c r="T565">
        <f>R565-S565</f>
        <v>0</v>
      </c>
      <c r="U565" t="str">
        <f>IF(R565&gt;S565,"EXPANDING (HIGH BIAS)",IF(R565&lt;S565,"CONTRACTING (LOW BIAS)","NEUTRAL"))</f>
        <v>NEUTRAL</v>
      </c>
    </row>
    <row r="566">
      <c r="A566">
        <v>15355</v>
      </c>
      <c r="B566" t="str">
        <v>2026-05-20</v>
      </c>
      <c r="C566" t="str">
        <v>MIDDAY</v>
      </c>
      <c r="D566">
        <v>1</v>
      </c>
      <c r="E566">
        <v>3</v>
      </c>
      <c r="F566">
        <v>2</v>
      </c>
      <c r="G566">
        <v>3</v>
      </c>
      <c r="H566" t="str">
        <f>D566&amp;E566&amp;F566&amp;G566</f>
        <v>1323</v>
      </c>
      <c r="I566" t="str">
        <v>1233</v>
      </c>
      <c r="J566">
        <f>SUM(D566:G566)</f>
        <v>9</v>
      </c>
      <c r="K566">
        <f>SUMPRODUCT(MOD(D566:G566,2))</f>
        <v>3</v>
      </c>
      <c r="L566">
        <f>4-K566</f>
        <v>1</v>
      </c>
      <c r="M566">
        <f>COUNTIF(D566:G566,"&gt;=5")</f>
        <v>0</v>
      </c>
      <c r="N566">
        <f>COUNTIF(D566:G566,"&lt;=4")</f>
        <v>4</v>
      </c>
      <c r="O566">
        <f>SUMPRODUCT(1/COUNTIF(D566:G566,D566:G566))</f>
        <v>3</v>
      </c>
      <c r="P566" t="str">
        <f>IF(O566=4,"24-Way (4 Distinct)",IF(O566=3,"12-Way (1 Pair)",IF(O566=2,"6-Way / 4-Way","Straight (Quad)"))))</f>
        <v>12-Way (1 Pair)</v>
      </c>
      <c r="Q566">
        <f>SUMPRODUCT(COUNTIF(D567:G567,D566:G566))</f>
        <v>1</v>
      </c>
      <c r="R566">
        <f>AVERAGE(J566:J570)</f>
        <v>9</v>
      </c>
      <c r="S566">
        <f>AVERAGE(J566:J585)</f>
        <v>9</v>
      </c>
      <c r="T566">
        <f>R566-S566</f>
        <v>0</v>
      </c>
      <c r="U566" t="str">
        <f>IF(R566&gt;S566,"EXPANDING (HIGH BIAS)",IF(R566&lt;S566,"CONTRACTING (LOW BIAS)","NEUTRAL"))</f>
        <v>NEUTRAL</v>
      </c>
    </row>
    <row r="567">
      <c r="A567">
        <v>15354</v>
      </c>
      <c r="B567" t="str">
        <v>2026-05-20</v>
      </c>
      <c r="C567" t="str">
        <v>MORNING</v>
      </c>
      <c r="D567">
        <v>5</v>
      </c>
      <c r="E567">
        <v>8</v>
      </c>
      <c r="F567">
        <v>7</v>
      </c>
      <c r="G567">
        <v>1</v>
      </c>
      <c r="H567" t="str">
        <f>D567&amp;E567&amp;F567&amp;G567</f>
        <v>5871</v>
      </c>
      <c r="I567" t="str">
        <v>1578</v>
      </c>
      <c r="J567">
        <f>SUM(D567:G567)</f>
        <v>21</v>
      </c>
      <c r="K567">
        <f>SUMPRODUCT(MOD(D567:G567,2))</f>
        <v>3</v>
      </c>
      <c r="L567">
        <f>4-K567</f>
        <v>1</v>
      </c>
      <c r="M567">
        <f>COUNTIF(D567:G567,"&gt;=5")</f>
        <v>3</v>
      </c>
      <c r="N567">
        <f>COUNTIF(D567:G567,"&lt;=4")</f>
        <v>1</v>
      </c>
      <c r="O567">
        <f>SUMPRODUCT(1/COUNTIF(D567:G567,D567:G567))</f>
        <v>4</v>
      </c>
      <c r="P567" t="str">
        <f>IF(O567=4,"24-Way (4 Distinct)",IF(O567=3,"12-Way (1 Pair)",IF(O567=2,"6-Way / 4-Way","Straight (Quad)"))))</f>
        <v>24-Way (4 Distinct)</v>
      </c>
      <c r="Q567">
        <f>SUMPRODUCT(COUNTIF(D568:G568,D567:G567))</f>
        <v>1</v>
      </c>
      <c r="R567">
        <f>AVERAGE(J567:J571)</f>
        <v>21</v>
      </c>
      <c r="S567">
        <f>AVERAGE(J567:J586)</f>
        <v>21</v>
      </c>
      <c r="T567">
        <f>R567-S567</f>
        <v>0</v>
      </c>
      <c r="U567" t="str">
        <f>IF(R567&gt;S567,"EXPANDING (HIGH BIAS)",IF(R567&lt;S567,"CONTRACTING (LOW BIAS)","NEUTRAL"))</f>
        <v>NEUTRAL</v>
      </c>
    </row>
    <row r="568">
      <c r="A568">
        <v>15351</v>
      </c>
      <c r="B568" t="str">
        <v>2026-05-19</v>
      </c>
      <c r="C568" t="str">
        <v>MIDDAY</v>
      </c>
      <c r="D568">
        <v>0</v>
      </c>
      <c r="E568">
        <v>8</v>
      </c>
      <c r="F568">
        <v>6</v>
      </c>
      <c r="G568">
        <v>0</v>
      </c>
      <c r="H568" t="str">
        <f>D568&amp;E568&amp;F568&amp;G568</f>
        <v>0860</v>
      </c>
      <c r="I568" t="str">
        <v>0068</v>
      </c>
      <c r="J568">
        <f>SUM(D568:G568)</f>
        <v>14</v>
      </c>
      <c r="K568">
        <f>SUMPRODUCT(MOD(D568:G568,2))</f>
        <v>0</v>
      </c>
      <c r="L568">
        <f>4-K568</f>
        <v>4</v>
      </c>
      <c r="M568">
        <f>COUNTIF(D568:G568,"&gt;=5")</f>
        <v>2</v>
      </c>
      <c r="N568">
        <f>COUNTIF(D568:G568,"&lt;=4")</f>
        <v>2</v>
      </c>
      <c r="O568">
        <f>SUMPRODUCT(1/COUNTIF(D568:G568,D568:G568))</f>
        <v>3</v>
      </c>
      <c r="P568" t="str">
        <f>IF(O568=4,"24-Way (4 Distinct)",IF(O568=3,"12-Way (1 Pair)",IF(O568=2,"6-Way / 4-Way","Straight (Quad)"))))</f>
        <v>12-Way (1 Pair)</v>
      </c>
      <c r="Q568">
        <f>SUMPRODUCT(COUNTIF(D569:G569,D568:G568))</f>
        <v>2</v>
      </c>
      <c r="R568">
        <f>AVERAGE(J568:J572)</f>
        <v>14</v>
      </c>
      <c r="S568">
        <f>AVERAGE(J568:J587)</f>
        <v>14</v>
      </c>
      <c r="T568">
        <f>R568-S568</f>
        <v>0</v>
      </c>
      <c r="U568" t="str">
        <f>IF(R568&gt;S568,"EXPANDING (HIGH BIAS)",IF(R568&lt;S568,"CONTRACTING (LOW BIAS)","NEUTRAL"))</f>
        <v>NEUTRAL</v>
      </c>
    </row>
    <row r="569">
      <c r="A569">
        <v>15350</v>
      </c>
      <c r="B569" t="str">
        <v>2026-05-19</v>
      </c>
      <c r="C569" t="str">
        <v>MORNING</v>
      </c>
      <c r="D569">
        <v>3</v>
      </c>
      <c r="E569">
        <v>6</v>
      </c>
      <c r="F569">
        <v>5</v>
      </c>
      <c r="G569">
        <v>8</v>
      </c>
      <c r="H569" t="str">
        <f>D569&amp;E569&amp;F569&amp;G569</f>
        <v>3658</v>
      </c>
      <c r="I569" t="str">
        <v>3568</v>
      </c>
      <c r="J569">
        <f>SUM(D569:G569)</f>
        <v>22</v>
      </c>
      <c r="K569">
        <f>SUMPRODUCT(MOD(D569:G569,2))</f>
        <v>2</v>
      </c>
      <c r="L569">
        <f>4-K569</f>
        <v>2</v>
      </c>
      <c r="M569">
        <f>COUNTIF(D569:G569,"&gt;=5")</f>
        <v>3</v>
      </c>
      <c r="N569">
        <f>COUNTIF(D569:G569,"&lt;=4")</f>
        <v>1</v>
      </c>
      <c r="O569">
        <f>SUMPRODUCT(1/COUNTIF(D569:G569,D569:G569))</f>
        <v>4</v>
      </c>
      <c r="P569" t="str">
        <f>IF(O569=4,"24-Way (4 Distinct)",IF(O569=3,"12-Way (1 Pair)",IF(O569=2,"6-Way / 4-Way","Straight (Quad)"))))</f>
        <v>24-Way (4 Distinct)</v>
      </c>
      <c r="Q569">
        <f>SUMPRODUCT(COUNTIF(D570:G570,D569:G569))</f>
        <v>0</v>
      </c>
      <c r="R569">
        <f>AVERAGE(J569:J573)</f>
        <v>22</v>
      </c>
      <c r="S569">
        <f>AVERAGE(J569:J588)</f>
        <v>22</v>
      </c>
      <c r="T569">
        <f>R569-S569</f>
        <v>0</v>
      </c>
      <c r="U569" t="str">
        <f>IF(R569&gt;S569,"EXPANDING (HIGH BIAS)",IF(R569&lt;S569,"CONTRACTING (LOW BIAS)","NEUTRAL"))</f>
        <v>NEUTRAL</v>
      </c>
    </row>
    <row r="570">
      <c r="A570">
        <v>15349</v>
      </c>
      <c r="B570" t="str">
        <v>2026-05-18</v>
      </c>
      <c r="C570" t="str">
        <v>EVENING</v>
      </c>
      <c r="D570">
        <v>2</v>
      </c>
      <c r="E570">
        <v>9</v>
      </c>
      <c r="F570">
        <v>9</v>
      </c>
      <c r="G570">
        <v>0</v>
      </c>
      <c r="H570" t="str">
        <f>D570&amp;E570&amp;F570&amp;G570</f>
        <v>2990</v>
      </c>
      <c r="I570" t="str">
        <v>0299</v>
      </c>
      <c r="J570">
        <f>SUM(D570:G570)</f>
        <v>20</v>
      </c>
      <c r="K570">
        <f>SUMPRODUCT(MOD(D570:G570,2))</f>
        <v>2</v>
      </c>
      <c r="L570">
        <f>4-K570</f>
        <v>2</v>
      </c>
      <c r="M570">
        <f>COUNTIF(D570:G570,"&gt;=5")</f>
        <v>2</v>
      </c>
      <c r="N570">
        <f>COUNTIF(D570:G570,"&lt;=4")</f>
        <v>2</v>
      </c>
      <c r="O570">
        <f>SUMPRODUCT(1/COUNTIF(D570:G570,D570:G570))</f>
        <v>3</v>
      </c>
      <c r="P570" t="str">
        <f>IF(O570=4,"24-Way (4 Distinct)",IF(O570=3,"12-Way (1 Pair)",IF(O570=2,"6-Way / 4-Way","Straight (Quad)"))))</f>
        <v>12-Way (1 Pair)</v>
      </c>
      <c r="Q570">
        <f>SUMPRODUCT(COUNTIF(D571:G571,D570:G570))</f>
        <v>1</v>
      </c>
      <c r="R570">
        <f>AVERAGE(J570:J574)</f>
        <v>20</v>
      </c>
      <c r="S570">
        <f>AVERAGE(J570:J589)</f>
        <v>20</v>
      </c>
      <c r="T570">
        <f>R570-S570</f>
        <v>0</v>
      </c>
      <c r="U570" t="str">
        <f>IF(R570&gt;S570,"EXPANDING (HIGH BIAS)",IF(R570&lt;S570,"CONTRACTING (LOW BIAS)","NEUTRAL"))</f>
        <v>NEUTRAL</v>
      </c>
    </row>
    <row r="571">
      <c r="A571">
        <v>15348</v>
      </c>
      <c r="B571" t="str">
        <v>2026-05-18</v>
      </c>
      <c r="C571" t="str">
        <v>AFTERNOON</v>
      </c>
      <c r="D571">
        <v>3</v>
      </c>
      <c r="E571">
        <v>4</v>
      </c>
      <c r="F571">
        <v>6</v>
      </c>
      <c r="G571">
        <v>2</v>
      </c>
      <c r="H571" t="str">
        <f>D571&amp;E571&amp;F571&amp;G571</f>
        <v>3462</v>
      </c>
      <c r="I571" t="str">
        <v>2346</v>
      </c>
      <c r="J571">
        <f>SUM(D571:G571)</f>
        <v>15</v>
      </c>
      <c r="K571">
        <f>SUMPRODUCT(MOD(D571:G571,2))</f>
        <v>1</v>
      </c>
      <c r="L571">
        <f>4-K571</f>
        <v>3</v>
      </c>
      <c r="M571">
        <f>COUNTIF(D571:G571,"&gt;=5")</f>
        <v>1</v>
      </c>
      <c r="N571">
        <f>COUNTIF(D571:G571,"&lt;=4")</f>
        <v>3</v>
      </c>
      <c r="O571">
        <f>SUMPRODUCT(1/COUNTIF(D571:G571,D571:G571))</f>
        <v>4</v>
      </c>
      <c r="P571" t="str">
        <f>IF(O571=4,"24-Way (4 Distinct)",IF(O571=3,"12-Way (1 Pair)",IF(O571=2,"6-Way / 4-Way","Straight (Quad)"))))</f>
        <v>24-Way (4 Distinct)</v>
      </c>
      <c r="Q571">
        <f>SUMPRODUCT(COUNTIF(D572:G572,D571:G571))</f>
        <v>1</v>
      </c>
      <c r="R571">
        <f>AVERAGE(J571:J575)</f>
        <v>15</v>
      </c>
      <c r="S571">
        <f>AVERAGE(J571:J590)</f>
        <v>15</v>
      </c>
      <c r="T571">
        <f>R571-S571</f>
        <v>0</v>
      </c>
      <c r="U571" t="str">
        <f>IF(R571&gt;S571,"EXPANDING (HIGH BIAS)",IF(R571&lt;S571,"CONTRACTING (LOW BIAS)","NEUTRAL"))</f>
        <v>NEUTRAL</v>
      </c>
    </row>
    <row r="572">
      <c r="A572">
        <v>15347</v>
      </c>
      <c r="B572" t="str">
        <v>2026-05-18</v>
      </c>
      <c r="C572" t="str">
        <v>MIDDAY</v>
      </c>
      <c r="D572">
        <v>3</v>
      </c>
      <c r="E572">
        <v>1</v>
      </c>
      <c r="F572">
        <v>7</v>
      </c>
      <c r="G572">
        <v>5</v>
      </c>
      <c r="H572" t="str">
        <f>D572&amp;E572&amp;F572&amp;G572</f>
        <v>3175</v>
      </c>
      <c r="I572" t="str">
        <v>1357</v>
      </c>
      <c r="J572">
        <f>SUM(D572:G572)</f>
        <v>16</v>
      </c>
      <c r="K572">
        <f>SUMPRODUCT(MOD(D572:G572,2))</f>
        <v>4</v>
      </c>
      <c r="L572">
        <f>4-K572</f>
        <v>0</v>
      </c>
      <c r="M572">
        <f>COUNTIF(D572:G572,"&gt;=5")</f>
        <v>2</v>
      </c>
      <c r="N572">
        <f>COUNTIF(D572:G572,"&lt;=4")</f>
        <v>2</v>
      </c>
      <c r="O572">
        <f>SUMPRODUCT(1/COUNTIF(D572:G572,D572:G572))</f>
        <v>4</v>
      </c>
      <c r="P572" t="str">
        <f>IF(O572=4,"24-Way (4 Distinct)",IF(O572=3,"12-Way (1 Pair)",IF(O572=2,"6-Way / 4-Way","Straight (Quad)"))))</f>
        <v>24-Way (4 Distinct)</v>
      </c>
      <c r="Q572">
        <f>SUMPRODUCT(COUNTIF(D573:G573,D572:G572))</f>
        <v>0</v>
      </c>
      <c r="R572">
        <f>AVERAGE(J572:J576)</f>
        <v>16</v>
      </c>
      <c r="S572">
        <f>AVERAGE(J572:J591)</f>
        <v>16</v>
      </c>
      <c r="T572">
        <f>R572-S572</f>
        <v>0</v>
      </c>
      <c r="U572" t="str">
        <f>IF(R572&gt;S572,"EXPANDING (HIGH BIAS)",IF(R572&lt;S572,"CONTRACTING (LOW BIAS)","NEUTRAL"))</f>
        <v>NEUTRAL</v>
      </c>
    </row>
    <row r="573">
      <c r="A573">
        <v>15346</v>
      </c>
      <c r="B573" t="str">
        <v>2026-05-18</v>
      </c>
      <c r="C573" t="str">
        <v>MORNING</v>
      </c>
      <c r="D573">
        <v>8</v>
      </c>
      <c r="E573">
        <v>2</v>
      </c>
      <c r="F573">
        <v>6</v>
      </c>
      <c r="G573">
        <v>4</v>
      </c>
      <c r="H573" t="str">
        <f>D573&amp;E573&amp;F573&amp;G573</f>
        <v>8264</v>
      </c>
      <c r="I573" t="str">
        <v>2468</v>
      </c>
      <c r="J573">
        <f>SUM(D573:G573)</f>
        <v>20</v>
      </c>
      <c r="K573">
        <f>SUMPRODUCT(MOD(D573:G573,2))</f>
        <v>0</v>
      </c>
      <c r="L573">
        <f>4-K573</f>
        <v>4</v>
      </c>
      <c r="M573">
        <f>COUNTIF(D573:G573,"&gt;=5")</f>
        <v>2</v>
      </c>
      <c r="N573">
        <f>COUNTIF(D573:G573,"&lt;=4")</f>
        <v>2</v>
      </c>
      <c r="O573">
        <f>SUMPRODUCT(1/COUNTIF(D573:G573,D573:G573))</f>
        <v>4</v>
      </c>
      <c r="P573" t="str">
        <f>IF(O573=4,"24-Way (4 Distinct)",IF(O573=3,"12-Way (1 Pair)",IF(O573=2,"6-Way / 4-Way","Straight (Quad)"))))</f>
        <v>24-Way (4 Distinct)</v>
      </c>
      <c r="Q573">
        <f>SUMPRODUCT(COUNTIF(D574:G574,D573:G573))</f>
        <v>3</v>
      </c>
      <c r="R573">
        <f>AVERAGE(J573:J577)</f>
        <v>20</v>
      </c>
      <c r="S573">
        <f>AVERAGE(J573:J592)</f>
        <v>20</v>
      </c>
      <c r="T573">
        <f>R573-S573</f>
        <v>0</v>
      </c>
      <c r="U573" t="str">
        <f>IF(R573&gt;S573,"EXPANDING (HIGH BIAS)",IF(R573&lt;S573,"CONTRACTING (LOW BIAS)","NEUTRAL"))</f>
        <v>NEUTRAL</v>
      </c>
    </row>
    <row r="574">
      <c r="A574">
        <v>15341</v>
      </c>
      <c r="B574" t="str">
        <v>2026-05-16</v>
      </c>
      <c r="C574" t="str">
        <v>EVENING</v>
      </c>
      <c r="D574">
        <v>1</v>
      </c>
      <c r="E574">
        <v>4</v>
      </c>
      <c r="F574">
        <v>8</v>
      </c>
      <c r="G574">
        <v>6</v>
      </c>
      <c r="H574" t="str">
        <f>D574&amp;E574&amp;F574&amp;G574</f>
        <v>1486</v>
      </c>
      <c r="I574" t="str">
        <v>1468</v>
      </c>
      <c r="J574">
        <f>SUM(D574:G574)</f>
        <v>19</v>
      </c>
      <c r="K574">
        <f>SUMPRODUCT(MOD(D574:G574,2))</f>
        <v>1</v>
      </c>
      <c r="L574">
        <f>4-K574</f>
        <v>3</v>
      </c>
      <c r="M574">
        <f>COUNTIF(D574:G574,"&gt;=5")</f>
        <v>2</v>
      </c>
      <c r="N574">
        <f>COUNTIF(D574:G574,"&lt;=4")</f>
        <v>2</v>
      </c>
      <c r="O574">
        <f>SUMPRODUCT(1/COUNTIF(D574:G574,D574:G574))</f>
        <v>4</v>
      </c>
      <c r="P574" t="str">
        <f>IF(O574=4,"24-Way (4 Distinct)",IF(O574=3,"12-Way (1 Pair)",IF(O574=2,"6-Way / 4-Way","Straight (Quad)"))))</f>
        <v>24-Way (4 Distinct)</v>
      </c>
      <c r="Q574">
        <f>SUMPRODUCT(COUNTIF(D575:G575,D574:G574))</f>
        <v>1</v>
      </c>
      <c r="R574">
        <f>AVERAGE(J574:J578)</f>
        <v>19</v>
      </c>
      <c r="S574">
        <f>AVERAGE(J574:J593)</f>
        <v>19</v>
      </c>
      <c r="T574">
        <f>R574-S574</f>
        <v>0</v>
      </c>
      <c r="U574" t="str">
        <f>IF(R574&gt;S574,"EXPANDING (HIGH BIAS)",IF(R574&lt;S574,"CONTRACTING (LOW BIAS)","NEUTRAL"))</f>
        <v>NEUTRAL</v>
      </c>
    </row>
    <row r="575">
      <c r="A575">
        <v>15340</v>
      </c>
      <c r="B575" t="str">
        <v>2026-05-16</v>
      </c>
      <c r="C575" t="str">
        <v>AFTERNOON</v>
      </c>
      <c r="D575">
        <v>4</v>
      </c>
      <c r="E575">
        <v>9</v>
      </c>
      <c r="F575">
        <v>2</v>
      </c>
      <c r="G575">
        <v>5</v>
      </c>
      <c r="H575" t="str">
        <f>D575&amp;E575&amp;F575&amp;G575</f>
        <v>4925</v>
      </c>
      <c r="I575" t="str">
        <v>2459</v>
      </c>
      <c r="J575">
        <f>SUM(D575:G575)</f>
        <v>20</v>
      </c>
      <c r="K575">
        <f>SUMPRODUCT(MOD(D575:G575,2))</f>
        <v>2</v>
      </c>
      <c r="L575">
        <f>4-K575</f>
        <v>2</v>
      </c>
      <c r="M575">
        <f>COUNTIF(D575:G575,"&gt;=5")</f>
        <v>2</v>
      </c>
      <c r="N575">
        <f>COUNTIF(D575:G575,"&lt;=4")</f>
        <v>2</v>
      </c>
      <c r="O575">
        <f>SUMPRODUCT(1/COUNTIF(D575:G575,D575:G575))</f>
        <v>4</v>
      </c>
      <c r="P575" t="str">
        <f>IF(O575=4,"24-Way (4 Distinct)",IF(O575=3,"12-Way (1 Pair)",IF(O575=2,"6-Way / 4-Way","Straight (Quad)"))))</f>
        <v>24-Way (4 Distinct)</v>
      </c>
      <c r="Q575">
        <f>SUMPRODUCT(COUNTIF(D576:G576,D575:G575))</f>
        <v>1</v>
      </c>
      <c r="R575">
        <f>AVERAGE(J575:J579)</f>
        <v>20</v>
      </c>
      <c r="S575">
        <f>AVERAGE(J575:J594)</f>
        <v>20</v>
      </c>
      <c r="T575">
        <f>R575-S575</f>
        <v>0</v>
      </c>
      <c r="U575" t="str">
        <f>IF(R575&gt;S575,"EXPANDING (HIGH BIAS)",IF(R575&lt;S575,"CONTRACTING (LOW BIAS)","NEUTRAL"))</f>
        <v>NEUTRAL</v>
      </c>
    </row>
    <row r="576">
      <c r="A576">
        <v>15339</v>
      </c>
      <c r="B576" t="str">
        <v>2026-05-16</v>
      </c>
      <c r="C576" t="str">
        <v>MIDDAY</v>
      </c>
      <c r="D576">
        <v>4</v>
      </c>
      <c r="E576">
        <v>1</v>
      </c>
      <c r="F576">
        <v>4</v>
      </c>
      <c r="G576">
        <v>1</v>
      </c>
      <c r="H576" t="str">
        <f>D576&amp;E576&amp;F576&amp;G576</f>
        <v>4141</v>
      </c>
      <c r="I576" t="str">
        <v>1144</v>
      </c>
      <c r="J576">
        <f>SUM(D576:G576)</f>
        <v>10</v>
      </c>
      <c r="K576">
        <f>SUMPRODUCT(MOD(D576:G576,2))</f>
        <v>2</v>
      </c>
      <c r="L576">
        <f>4-K576</f>
        <v>2</v>
      </c>
      <c r="M576">
        <f>COUNTIF(D576:G576,"&gt;=5")</f>
        <v>0</v>
      </c>
      <c r="N576">
        <f>COUNTIF(D576:G576,"&lt;=4")</f>
        <v>4</v>
      </c>
      <c r="O576">
        <f>SUMPRODUCT(1/COUNTIF(D576:G576,D576:G576))</f>
        <v>2</v>
      </c>
      <c r="P576" t="str">
        <f>IF(O576=4,"24-Way (4 Distinct)",IF(O576=3,"12-Way (1 Pair)",IF(O576=2,"6-Way / 4-Way","Straight (Quad)"))))</f>
        <v>6-Way (2 Pairs)</v>
      </c>
      <c r="Q576">
        <f>SUMPRODUCT(COUNTIF(D577:G577,D576:G576))</f>
        <v>2</v>
      </c>
      <c r="R576">
        <f>AVERAGE(J576:J580)</f>
        <v>10</v>
      </c>
      <c r="S576">
        <f>AVERAGE(J576:J595)</f>
        <v>10</v>
      </c>
      <c r="T576">
        <f>R576-S576</f>
        <v>0</v>
      </c>
      <c r="U576" t="str">
        <f>IF(R576&gt;S576,"EXPANDING (HIGH BIAS)",IF(R576&lt;S576,"CONTRACTING (LOW BIAS)","NEUTRAL"))</f>
        <v>NEUTRAL</v>
      </c>
    </row>
    <row r="577">
      <c r="A577">
        <v>15338</v>
      </c>
      <c r="B577" t="str">
        <v>2026-05-16</v>
      </c>
      <c r="C577" t="str">
        <v>MORNING</v>
      </c>
      <c r="D577">
        <v>1</v>
      </c>
      <c r="E577">
        <v>9</v>
      </c>
      <c r="F577">
        <v>5</v>
      </c>
      <c r="G577">
        <v>9</v>
      </c>
      <c r="H577" t="str">
        <f>D577&amp;E577&amp;F577&amp;G577</f>
        <v>1959</v>
      </c>
      <c r="I577" t="str">
        <v>1599</v>
      </c>
      <c r="J577">
        <f>SUM(D577:G577)</f>
        <v>24</v>
      </c>
      <c r="K577">
        <f>SUMPRODUCT(MOD(D577:G577,2))</f>
        <v>4</v>
      </c>
      <c r="L577">
        <f>4-K577</f>
        <v>0</v>
      </c>
      <c r="M577">
        <f>COUNTIF(D577:G577,"&gt;=5")</f>
        <v>3</v>
      </c>
      <c r="N577">
        <f>COUNTIF(D577:G577,"&lt;=4")</f>
        <v>1</v>
      </c>
      <c r="O577">
        <f>SUMPRODUCT(1/COUNTIF(D577:G577,D577:G577))</f>
        <v>3</v>
      </c>
      <c r="P577" t="str">
        <f>IF(O577=4,"24-Way (4 Distinct)",IF(O577=3,"12-Way (1 Pair)",IF(O577=2,"6-Way / 4-Way","Straight (Quad)"))))</f>
        <v>12-Way (1 Pair)</v>
      </c>
      <c r="Q577">
        <f>SUMPRODUCT(COUNTIF(D578:G578,D577:G577))</f>
        <v>1</v>
      </c>
      <c r="R577">
        <f>AVERAGE(J577:J581)</f>
        <v>24</v>
      </c>
      <c r="S577">
        <f>AVERAGE(J577:J596)</f>
        <v>24</v>
      </c>
      <c r="T577">
        <f>R577-S577</f>
        <v>0</v>
      </c>
      <c r="U577" t="str">
        <f>IF(R577&gt;S577,"EXPANDING (HIGH BIAS)",IF(R577&lt;S577,"CONTRACTING (LOW BIAS)","NEUTRAL"))</f>
        <v>NEUTRAL</v>
      </c>
    </row>
    <row r="578">
      <c r="A578">
        <v>15337</v>
      </c>
      <c r="B578" t="str">
        <v>2026-05-15</v>
      </c>
      <c r="C578" t="str">
        <v>EVENING</v>
      </c>
      <c r="D578">
        <v>2</v>
      </c>
      <c r="E578">
        <v>5</v>
      </c>
      <c r="F578">
        <v>0</v>
      </c>
      <c r="G578">
        <v>5</v>
      </c>
      <c r="H578" t="str">
        <f>D578&amp;E578&amp;F578&amp;G578</f>
        <v>2505</v>
      </c>
      <c r="I578" t="str">
        <v>0255</v>
      </c>
      <c r="J578">
        <f>SUM(D578:G578)</f>
        <v>12</v>
      </c>
      <c r="K578">
        <f>SUMPRODUCT(MOD(D578:G578,2))</f>
        <v>2</v>
      </c>
      <c r="L578">
        <f>4-K578</f>
        <v>2</v>
      </c>
      <c r="M578">
        <f>COUNTIF(D578:G578,"&gt;=5")</f>
        <v>2</v>
      </c>
      <c r="N578">
        <f>COUNTIF(D578:G578,"&lt;=4")</f>
        <v>2</v>
      </c>
      <c r="O578">
        <f>SUMPRODUCT(1/COUNTIF(D578:G578,D578:G578))</f>
        <v>3</v>
      </c>
      <c r="P578" t="str">
        <f>IF(O578=4,"24-Way (4 Distinct)",IF(O578=3,"12-Way (1 Pair)",IF(O578=2,"6-Way / 4-Way","Straight (Quad)"))))</f>
        <v>12-Way (1 Pair)</v>
      </c>
      <c r="Q578">
        <f>SUMPRODUCT(COUNTIF(D579:G579,D578:G578))</f>
        <v>2</v>
      </c>
      <c r="R578">
        <f>AVERAGE(J578:J582)</f>
        <v>12</v>
      </c>
      <c r="S578">
        <f>AVERAGE(J578:J597)</f>
        <v>12</v>
      </c>
      <c r="T578">
        <f>R578-S578</f>
        <v>0</v>
      </c>
      <c r="U578" t="str">
        <f>IF(R578&gt;S578,"EXPANDING (HIGH BIAS)",IF(R578&lt;S578,"CONTRACTING (LOW BIAS)","NEUTRAL"))</f>
        <v>NEUTRAL</v>
      </c>
    </row>
    <row r="579">
      <c r="A579">
        <v>15336</v>
      </c>
      <c r="B579" t="str">
        <v>2026-05-15</v>
      </c>
      <c r="C579" t="str">
        <v>AFTERNOON</v>
      </c>
      <c r="D579">
        <v>2</v>
      </c>
      <c r="E579">
        <v>7</v>
      </c>
      <c r="F579">
        <v>0</v>
      </c>
      <c r="G579">
        <v>6</v>
      </c>
      <c r="H579" t="str">
        <f>D579&amp;E579&amp;F579&amp;G579</f>
        <v>2706</v>
      </c>
      <c r="I579" t="str">
        <v>0267</v>
      </c>
      <c r="J579">
        <f>SUM(D579:G579)</f>
        <v>15</v>
      </c>
      <c r="K579">
        <f>SUMPRODUCT(MOD(D579:G579,2))</f>
        <v>1</v>
      </c>
      <c r="L579">
        <f>4-K579</f>
        <v>3</v>
      </c>
      <c r="M579">
        <f>COUNTIF(D579:G579,"&gt;=5")</f>
        <v>2</v>
      </c>
      <c r="N579">
        <f>COUNTIF(D579:G579,"&lt;=4")</f>
        <v>2</v>
      </c>
      <c r="O579">
        <f>SUMPRODUCT(1/COUNTIF(D579:G579,D579:G579))</f>
        <v>4</v>
      </c>
      <c r="P579" t="str">
        <f>IF(O579=4,"24-Way (4 Distinct)",IF(O579=3,"12-Way (1 Pair)",IF(O579=2,"6-Way / 4-Way","Straight (Quad)"))))</f>
        <v>24-Way (4 Distinct)</v>
      </c>
      <c r="Q579">
        <f>SUMPRODUCT(COUNTIF(D580:G580,D579:G579))</f>
        <v>1</v>
      </c>
      <c r="R579">
        <f>AVERAGE(J579:J583)</f>
        <v>15</v>
      </c>
      <c r="S579">
        <f>AVERAGE(J579:J598)</f>
        <v>15</v>
      </c>
      <c r="T579">
        <f>R579-S579</f>
        <v>0</v>
      </c>
      <c r="U579" t="str">
        <f>IF(R579&gt;S579,"EXPANDING (HIGH BIAS)",IF(R579&lt;S579,"CONTRACTING (LOW BIAS)","NEUTRAL"))</f>
        <v>NEUTRAL</v>
      </c>
    </row>
    <row r="580">
      <c r="A580">
        <v>15335</v>
      </c>
      <c r="B580" t="str">
        <v>2026-05-15</v>
      </c>
      <c r="C580" t="str">
        <v>MIDDAY</v>
      </c>
      <c r="D580">
        <v>2</v>
      </c>
      <c r="E580">
        <v>3</v>
      </c>
      <c r="F580">
        <v>4</v>
      </c>
      <c r="G580">
        <v>5</v>
      </c>
      <c r="H580" t="str">
        <f>D580&amp;E580&amp;F580&amp;G580</f>
        <v>2345</v>
      </c>
      <c r="I580" t="str">
        <v>2345</v>
      </c>
      <c r="J580">
        <f>SUM(D580:G580)</f>
        <v>14</v>
      </c>
      <c r="K580">
        <f>SUMPRODUCT(MOD(D580:G580,2))</f>
        <v>2</v>
      </c>
      <c r="L580">
        <f>4-K580</f>
        <v>2</v>
      </c>
      <c r="M580">
        <f>COUNTIF(D580:G580,"&gt;=5")</f>
        <v>1</v>
      </c>
      <c r="N580">
        <f>COUNTIF(D580:G580,"&lt;=4")</f>
        <v>3</v>
      </c>
      <c r="O580">
        <f>SUMPRODUCT(1/COUNTIF(D580:G580,D580:G580))</f>
        <v>4</v>
      </c>
      <c r="P580" t="str">
        <f>IF(O580=4,"24-Way (4 Distinct)",IF(O580=3,"12-Way (1 Pair)",IF(O580=2,"6-Way / 4-Way","Straight (Quad)"))))</f>
        <v>24-Way (4 Distinct)</v>
      </c>
      <c r="Q580">
        <f>SUMPRODUCT(COUNTIF(D581:G581,D580:G580))</f>
        <v>0</v>
      </c>
      <c r="R580">
        <f>AVERAGE(J580:J584)</f>
        <v>14</v>
      </c>
      <c r="S580">
        <f>AVERAGE(J580:J599)</f>
        <v>14</v>
      </c>
      <c r="T580">
        <f>R580-S580</f>
        <v>0</v>
      </c>
      <c r="U580" t="str">
        <f>IF(R580&gt;S580,"EXPANDING (HIGH BIAS)",IF(R580&lt;S580,"CONTRACTING (LOW BIAS)","NEUTRAL"))</f>
        <v>NEUTRAL</v>
      </c>
    </row>
    <row r="581">
      <c r="A581">
        <v>15334</v>
      </c>
      <c r="B581" t="str">
        <v>2026-05-15</v>
      </c>
      <c r="C581" t="str">
        <v>MORNING</v>
      </c>
      <c r="D581">
        <v>9</v>
      </c>
      <c r="E581">
        <v>9</v>
      </c>
      <c r="F581">
        <v>7</v>
      </c>
      <c r="G581">
        <v>6</v>
      </c>
      <c r="H581" t="str">
        <f>D581&amp;E581&amp;F581&amp;G581</f>
        <v>9976</v>
      </c>
      <c r="I581" t="str">
        <v>6799</v>
      </c>
      <c r="J581">
        <f>SUM(D581:G581)</f>
        <v>31</v>
      </c>
      <c r="K581">
        <f>SUMPRODUCT(MOD(D581:G581,2))</f>
        <v>3</v>
      </c>
      <c r="L581">
        <f>4-K581</f>
        <v>1</v>
      </c>
      <c r="M581">
        <f>COUNTIF(D581:G581,"&gt;=5")</f>
        <v>4</v>
      </c>
      <c r="N581">
        <f>COUNTIF(D581:G581,"&lt;=4")</f>
        <v>0</v>
      </c>
      <c r="O581">
        <f>SUMPRODUCT(1/COUNTIF(D581:G581,D581:G581))</f>
        <v>3</v>
      </c>
      <c r="P581" t="str">
        <f>IF(O581=4,"24-Way (4 Distinct)",IF(O581=3,"12-Way (1 Pair)",IF(O581=2,"6-Way / 4-Way","Straight (Quad)"))))</f>
        <v>12-Way (1 Pair)</v>
      </c>
      <c r="Q581">
        <f>SUMPRODUCT(COUNTIF(D582:G582,D581:G581))</f>
        <v>2</v>
      </c>
      <c r="R581">
        <f>AVERAGE(J581:J585)</f>
        <v>31</v>
      </c>
      <c r="S581">
        <f>AVERAGE(J581:J600)</f>
        <v>31</v>
      </c>
      <c r="T581">
        <f>R581-S581</f>
        <v>0</v>
      </c>
      <c r="U581" t="str">
        <f>IF(R581&gt;S581,"EXPANDING (HIGH BIAS)",IF(R581&lt;S581,"CONTRACTING (LOW BIAS)","NEUTRAL"))</f>
        <v>NEUTRAL</v>
      </c>
    </row>
    <row r="582">
      <c r="A582">
        <v>15330</v>
      </c>
      <c r="B582" t="str">
        <v>2026-05-14</v>
      </c>
      <c r="C582" t="str">
        <v>MORNING</v>
      </c>
      <c r="D582">
        <v>1</v>
      </c>
      <c r="E582">
        <v>9</v>
      </c>
      <c r="F582">
        <v>5</v>
      </c>
      <c r="G582">
        <v>0</v>
      </c>
      <c r="H582" t="str">
        <f>D582&amp;E582&amp;F582&amp;G582</f>
        <v>1950</v>
      </c>
      <c r="I582" t="str">
        <v>0159</v>
      </c>
      <c r="J582">
        <f>SUM(D582:G582)</f>
        <v>15</v>
      </c>
      <c r="K582">
        <f>SUMPRODUCT(MOD(D582:G582,2))</f>
        <v>3</v>
      </c>
      <c r="L582">
        <f>4-K582</f>
        <v>1</v>
      </c>
      <c r="M582">
        <f>COUNTIF(D582:G582,"&gt;=5")</f>
        <v>2</v>
      </c>
      <c r="N582">
        <f>COUNTIF(D582:G582,"&lt;=4")</f>
        <v>2</v>
      </c>
      <c r="O582">
        <f>SUMPRODUCT(1/COUNTIF(D582:G582,D582:G582))</f>
        <v>4</v>
      </c>
      <c r="P582" t="str">
        <f>IF(O582=4,"24-Way (4 Distinct)",IF(O582=3,"12-Way (1 Pair)",IF(O582=2,"6-Way / 4-Way","Straight (Quad)"))))</f>
        <v>24-Way (4 Distinct)</v>
      </c>
      <c r="Q582">
        <f>SUMPRODUCT(COUNTIF(D583:G583,D582:G582))</f>
        <v>2</v>
      </c>
      <c r="R582">
        <f>AVERAGE(J582:J586)</f>
        <v>15</v>
      </c>
      <c r="S582">
        <f>AVERAGE(J582:J601)</f>
        <v>15</v>
      </c>
      <c r="T582">
        <f>R582-S582</f>
        <v>0</v>
      </c>
      <c r="U582" t="str">
        <f>IF(R582&gt;S582,"EXPANDING (HIGH BIAS)",IF(R582&lt;S582,"CONTRACTING (LOW BIAS)","NEUTRAL"))</f>
        <v>NEUTRAL</v>
      </c>
    </row>
    <row r="583">
      <c r="A583">
        <v>15329</v>
      </c>
      <c r="B583" t="str">
        <v>2026-05-13</v>
      </c>
      <c r="C583" t="str">
        <v>EVENING</v>
      </c>
      <c r="D583">
        <v>1</v>
      </c>
      <c r="E583">
        <v>0</v>
      </c>
      <c r="F583">
        <v>6</v>
      </c>
      <c r="G583">
        <v>8</v>
      </c>
      <c r="H583" t="str">
        <f>D583&amp;E583&amp;F583&amp;G583</f>
        <v>1068</v>
      </c>
      <c r="I583" t="str">
        <v>0168</v>
      </c>
      <c r="J583">
        <f>SUM(D583:G583)</f>
        <v>15</v>
      </c>
      <c r="K583">
        <f>SUMPRODUCT(MOD(D583:G583,2))</f>
        <v>1</v>
      </c>
      <c r="L583">
        <f>4-K583</f>
        <v>3</v>
      </c>
      <c r="M583">
        <f>COUNTIF(D583:G583,"&gt;=5")</f>
        <v>2</v>
      </c>
      <c r="N583">
        <f>COUNTIF(D583:G583,"&lt;=4")</f>
        <v>2</v>
      </c>
      <c r="O583">
        <f>SUMPRODUCT(1/COUNTIF(D583:G583,D583:G583))</f>
        <v>4</v>
      </c>
      <c r="P583" t="str">
        <f>IF(O583=4,"24-Way (4 Distinct)",IF(O583=3,"12-Way (1 Pair)",IF(O583=2,"6-Way / 4-Way","Straight (Quad)"))))</f>
        <v>24-Way (4 Distinct)</v>
      </c>
      <c r="Q583">
        <f>SUMPRODUCT(COUNTIF(D584:G584,D583:G583))</f>
        <v>2</v>
      </c>
      <c r="R583">
        <f>AVERAGE(J583:J587)</f>
        <v>15</v>
      </c>
      <c r="S583">
        <f>AVERAGE(J583:J602)</f>
        <v>15</v>
      </c>
      <c r="T583">
        <f>R583-S583</f>
        <v>0</v>
      </c>
      <c r="U583" t="str">
        <f>IF(R583&gt;S583,"EXPANDING (HIGH BIAS)",IF(R583&lt;S583,"CONTRACTING (LOW BIAS)","NEUTRAL"))</f>
        <v>NEUTRAL</v>
      </c>
    </row>
    <row r="584">
      <c r="A584">
        <v>15328</v>
      </c>
      <c r="B584" t="str">
        <v>2026-05-13</v>
      </c>
      <c r="C584" t="str">
        <v>AFTERNOON</v>
      </c>
      <c r="D584">
        <v>2</v>
      </c>
      <c r="E584">
        <v>1</v>
      </c>
      <c r="F584">
        <v>0</v>
      </c>
      <c r="G584">
        <v>3</v>
      </c>
      <c r="H584" t="str">
        <f>D584&amp;E584&amp;F584&amp;G584</f>
        <v>2103</v>
      </c>
      <c r="I584" t="str">
        <v>0123</v>
      </c>
      <c r="J584">
        <f>SUM(D584:G584)</f>
        <v>6</v>
      </c>
      <c r="K584">
        <f>SUMPRODUCT(MOD(D584:G584,2))</f>
        <v>2</v>
      </c>
      <c r="L584">
        <f>4-K584</f>
        <v>2</v>
      </c>
      <c r="M584">
        <f>COUNTIF(D584:G584,"&gt;=5")</f>
        <v>0</v>
      </c>
      <c r="N584">
        <f>COUNTIF(D584:G584,"&lt;=4")</f>
        <v>4</v>
      </c>
      <c r="O584">
        <f>SUMPRODUCT(1/COUNTIF(D584:G584,D584:G584))</f>
        <v>4</v>
      </c>
      <c r="P584" t="str">
        <f>IF(O584=4,"24-Way (4 Distinct)",IF(O584=3,"12-Way (1 Pair)",IF(O584=2,"6-Way / 4-Way","Straight (Quad)"))))</f>
        <v>24-Way (4 Distinct)</v>
      </c>
      <c r="Q584">
        <f>SUMPRODUCT(COUNTIF(D585:G585,D584:G584))</f>
        <v>1</v>
      </c>
      <c r="R584">
        <f>AVERAGE(J584:J588)</f>
        <v>6</v>
      </c>
      <c r="S584">
        <f>AVERAGE(J584:J603)</f>
        <v>6</v>
      </c>
      <c r="T584">
        <f>R584-S584</f>
        <v>0</v>
      </c>
      <c r="U584" t="str">
        <f>IF(R584&gt;S584,"EXPANDING (HIGH BIAS)",IF(R584&lt;S584,"CONTRACTING (LOW BIAS)","NEUTRAL"))</f>
        <v>NEUTRAL</v>
      </c>
    </row>
    <row r="585">
      <c r="A585">
        <v>15327</v>
      </c>
      <c r="B585" t="str">
        <v>2026-05-13</v>
      </c>
      <c r="C585" t="str">
        <v>MIDDAY</v>
      </c>
      <c r="D585">
        <v>9</v>
      </c>
      <c r="E585">
        <v>9</v>
      </c>
      <c r="F585">
        <v>1</v>
      </c>
      <c r="G585">
        <v>6</v>
      </c>
      <c r="H585" t="str">
        <f>D585&amp;E585&amp;F585&amp;G585</f>
        <v>9916</v>
      </c>
      <c r="I585" t="str">
        <v>1699</v>
      </c>
      <c r="J585">
        <f>SUM(D585:G585)</f>
        <v>25</v>
      </c>
      <c r="K585">
        <f>SUMPRODUCT(MOD(D585:G585,2))</f>
        <v>3</v>
      </c>
      <c r="L585">
        <f>4-K585</f>
        <v>1</v>
      </c>
      <c r="M585">
        <f>COUNTIF(D585:G585,"&gt;=5")</f>
        <v>3</v>
      </c>
      <c r="N585">
        <f>COUNTIF(D585:G585,"&lt;=4")</f>
        <v>1</v>
      </c>
      <c r="O585">
        <f>SUMPRODUCT(1/COUNTIF(D585:G585,D585:G585))</f>
        <v>3</v>
      </c>
      <c r="P585" t="str">
        <f>IF(O585=4,"24-Way (4 Distinct)",IF(O585=3,"12-Way (1 Pair)",IF(O585=2,"6-Way / 4-Way","Straight (Quad)"))))</f>
        <v>12-Way (1 Pair)</v>
      </c>
      <c r="Q585">
        <f>SUMPRODUCT(COUNTIF(D586:G586,D585:G585))</f>
        <v>2</v>
      </c>
      <c r="R585">
        <f>AVERAGE(J585:J589)</f>
        <v>25</v>
      </c>
      <c r="S585">
        <f>AVERAGE(J585:J604)</f>
        <v>25</v>
      </c>
      <c r="T585">
        <f>R585-S585</f>
        <v>0</v>
      </c>
      <c r="U585" t="str">
        <f>IF(R585&gt;S585,"EXPANDING (HIGH BIAS)",IF(R585&lt;S585,"CONTRACTING (LOW BIAS)","NEUTRAL"))</f>
        <v>NEUTRAL</v>
      </c>
    </row>
    <row r="586">
      <c r="A586">
        <v>15326</v>
      </c>
      <c r="B586" t="str">
        <v>2026-05-13</v>
      </c>
      <c r="C586" t="str">
        <v>MORNING</v>
      </c>
      <c r="D586">
        <v>9</v>
      </c>
      <c r="E586">
        <v>2</v>
      </c>
      <c r="F586">
        <v>0</v>
      </c>
      <c r="G586">
        <v>5</v>
      </c>
      <c r="H586" t="str">
        <f>D586&amp;E586&amp;F586&amp;G586</f>
        <v>9205</v>
      </c>
      <c r="I586" t="str">
        <v>0259</v>
      </c>
      <c r="J586">
        <f>SUM(D586:G586)</f>
        <v>16</v>
      </c>
      <c r="K586">
        <f>SUMPRODUCT(MOD(D586:G586,2))</f>
        <v>2</v>
      </c>
      <c r="L586">
        <f>4-K586</f>
        <v>2</v>
      </c>
      <c r="M586">
        <f>COUNTIF(D586:G586,"&gt;=5")</f>
        <v>2</v>
      </c>
      <c r="N586">
        <f>COUNTIF(D586:G586,"&lt;=4")</f>
        <v>2</v>
      </c>
      <c r="O586">
        <f>SUMPRODUCT(1/COUNTIF(D586:G586,D586:G586))</f>
        <v>4</v>
      </c>
      <c r="P586" t="str">
        <f>IF(O586=4,"24-Way (4 Distinct)",IF(O586=3,"12-Way (1 Pair)",IF(O586=2,"6-Way / 4-Way","Straight (Quad)"))))</f>
        <v>24-Way (4 Distinct)</v>
      </c>
      <c r="Q586">
        <f>SUMPRODUCT(COUNTIF(D587:G587,D586:G586))</f>
        <v>0</v>
      </c>
      <c r="R586">
        <f>AVERAGE(J586:J590)</f>
        <v>16</v>
      </c>
      <c r="S586">
        <f>AVERAGE(J586:J605)</f>
        <v>16</v>
      </c>
      <c r="T586">
        <f>R586-S586</f>
        <v>0</v>
      </c>
      <c r="U586" t="str">
        <f>IF(R586&gt;S586,"EXPANDING (HIGH BIAS)",IF(R586&lt;S586,"CONTRACTING (LOW BIAS)","NEUTRAL"))</f>
        <v>NEUTRAL</v>
      </c>
    </row>
    <row r="587">
      <c r="A587">
        <v>15325</v>
      </c>
      <c r="B587" t="str">
        <v>2026-05-12</v>
      </c>
      <c r="C587" t="str">
        <v>EVENING</v>
      </c>
      <c r="D587">
        <v>3</v>
      </c>
      <c r="E587">
        <v>1</v>
      </c>
      <c r="F587">
        <v>6</v>
      </c>
      <c r="G587">
        <v>7</v>
      </c>
      <c r="H587" t="str">
        <f>D587&amp;E587&amp;F587&amp;G587</f>
        <v>3167</v>
      </c>
      <c r="I587" t="str">
        <v>1367</v>
      </c>
      <c r="J587">
        <f>SUM(D587:G587)</f>
        <v>17</v>
      </c>
      <c r="K587">
        <f>SUMPRODUCT(MOD(D587:G587,2))</f>
        <v>3</v>
      </c>
      <c r="L587">
        <f>4-K587</f>
        <v>1</v>
      </c>
      <c r="M587">
        <f>COUNTIF(D587:G587,"&gt;=5")</f>
        <v>2</v>
      </c>
      <c r="N587">
        <f>COUNTIF(D587:G587,"&lt;=4")</f>
        <v>2</v>
      </c>
      <c r="O587">
        <f>SUMPRODUCT(1/COUNTIF(D587:G587,D587:G587))</f>
        <v>4</v>
      </c>
      <c r="P587" t="str">
        <f>IF(O587=4,"24-Way (4 Distinct)",IF(O587=3,"12-Way (1 Pair)",IF(O587=2,"6-Way / 4-Way","Straight (Quad)"))))</f>
        <v>24-Way (4 Distinct)</v>
      </c>
      <c r="Q587">
        <f>SUMPRODUCT(COUNTIF(D588:G588,D587:G587))</f>
        <v>0</v>
      </c>
      <c r="R587">
        <f>AVERAGE(J587:J591)</f>
        <v>17</v>
      </c>
      <c r="S587">
        <f>AVERAGE(J587:J606)</f>
        <v>17</v>
      </c>
      <c r="T587">
        <f>R587-S587</f>
        <v>0</v>
      </c>
      <c r="U587" t="str">
        <f>IF(R587&gt;S587,"EXPANDING (HIGH BIAS)",IF(R587&lt;S587,"CONTRACTING (LOW BIAS)","NEUTRAL"))</f>
        <v>NEUTRAL</v>
      </c>
    </row>
    <row r="588">
      <c r="A588">
        <v>15324</v>
      </c>
      <c r="B588" t="str">
        <v>2026-05-12</v>
      </c>
      <c r="C588" t="str">
        <v>AFTERNOON</v>
      </c>
      <c r="D588">
        <v>4</v>
      </c>
      <c r="E588">
        <v>2</v>
      </c>
      <c r="F588">
        <v>8</v>
      </c>
      <c r="G588">
        <v>0</v>
      </c>
      <c r="H588" t="str">
        <f>D588&amp;E588&amp;F588&amp;G588</f>
        <v>4280</v>
      </c>
      <c r="I588" t="str">
        <v>0248</v>
      </c>
      <c r="J588">
        <f>SUM(D588:G588)</f>
        <v>14</v>
      </c>
      <c r="K588">
        <f>SUMPRODUCT(MOD(D588:G588,2))</f>
        <v>0</v>
      </c>
      <c r="L588">
        <f>4-K588</f>
        <v>4</v>
      </c>
      <c r="M588">
        <f>COUNTIF(D588:G588,"&gt;=5")</f>
        <v>1</v>
      </c>
      <c r="N588">
        <f>COUNTIF(D588:G588,"&lt;=4")</f>
        <v>3</v>
      </c>
      <c r="O588">
        <f>SUMPRODUCT(1/COUNTIF(D588:G588,D588:G588))</f>
        <v>4</v>
      </c>
      <c r="P588" t="str">
        <f>IF(O588=4,"24-Way (4 Distinct)",IF(O588=3,"12-Way (1 Pair)",IF(O588=2,"6-Way / 4-Way","Straight (Quad)"))))</f>
        <v>24-Way (4 Distinct)</v>
      </c>
      <c r="Q588">
        <f>SUMPRODUCT(COUNTIF(D589:G589,D588:G588))</f>
        <v>1</v>
      </c>
      <c r="R588">
        <f>AVERAGE(J588:J592)</f>
        <v>14</v>
      </c>
      <c r="S588">
        <f>AVERAGE(J588:J607)</f>
        <v>14</v>
      </c>
      <c r="T588">
        <f>R588-S588</f>
        <v>0</v>
      </c>
      <c r="U588" t="str">
        <f>IF(R588&gt;S588,"EXPANDING (HIGH BIAS)",IF(R588&lt;S588,"CONTRACTING (LOW BIAS)","NEUTRAL"))</f>
        <v>NEUTRAL</v>
      </c>
    </row>
    <row r="589">
      <c r="A589">
        <v>15323</v>
      </c>
      <c r="B589" t="str">
        <v>2026-05-12</v>
      </c>
      <c r="C589" t="str">
        <v>MIDDAY</v>
      </c>
      <c r="D589">
        <v>8</v>
      </c>
      <c r="E589">
        <v>5</v>
      </c>
      <c r="F589">
        <v>7</v>
      </c>
      <c r="G589">
        <v>7</v>
      </c>
      <c r="H589" t="str">
        <f>D589&amp;E589&amp;F589&amp;G589</f>
        <v>8577</v>
      </c>
      <c r="I589" t="str">
        <v>5778</v>
      </c>
      <c r="J589">
        <f>SUM(D589:G589)</f>
        <v>27</v>
      </c>
      <c r="K589">
        <f>SUMPRODUCT(MOD(D589:G589,2))</f>
        <v>3</v>
      </c>
      <c r="L589">
        <f>4-K589</f>
        <v>1</v>
      </c>
      <c r="M589">
        <f>COUNTIF(D589:G589,"&gt;=5")</f>
        <v>4</v>
      </c>
      <c r="N589">
        <f>COUNTIF(D589:G589,"&lt;=4")</f>
        <v>0</v>
      </c>
      <c r="O589">
        <f>SUMPRODUCT(1/COUNTIF(D589:G589,D589:G589))</f>
        <v>3</v>
      </c>
      <c r="P589" t="str">
        <f>IF(O589=4,"24-Way (4 Distinct)",IF(O589=3,"12-Way (1 Pair)",IF(O589=2,"6-Way / 4-Way","Straight (Quad)"))))</f>
        <v>12-Way (1 Pair)</v>
      </c>
      <c r="Q589">
        <f>SUMPRODUCT(COUNTIF(D590:G590,D589:G589))</f>
        <v>3</v>
      </c>
      <c r="R589">
        <f>AVERAGE(J589:J593)</f>
        <v>27</v>
      </c>
      <c r="S589">
        <f>AVERAGE(J589:J608)</f>
        <v>27</v>
      </c>
      <c r="T589">
        <f>R589-S589</f>
        <v>0</v>
      </c>
      <c r="U589" t="str">
        <f>IF(R589&gt;S589,"EXPANDING (HIGH BIAS)",IF(R589&lt;S589,"CONTRACTING (LOW BIAS)","NEUTRAL"))</f>
        <v>NEUTRAL</v>
      </c>
    </row>
    <row r="590">
      <c r="A590">
        <v>15322</v>
      </c>
      <c r="B590" t="str">
        <v>2026-05-12</v>
      </c>
      <c r="C590" t="str">
        <v>MORNING</v>
      </c>
      <c r="D590">
        <v>9</v>
      </c>
      <c r="E590">
        <v>5</v>
      </c>
      <c r="F590">
        <v>7</v>
      </c>
      <c r="G590">
        <v>2</v>
      </c>
      <c r="H590" t="str">
        <f>D590&amp;E590&amp;F590&amp;G590</f>
        <v>9572</v>
      </c>
      <c r="I590" t="str">
        <v>2579</v>
      </c>
      <c r="J590">
        <f>SUM(D590:G590)</f>
        <v>23</v>
      </c>
      <c r="K590">
        <f>SUMPRODUCT(MOD(D590:G590,2))</f>
        <v>3</v>
      </c>
      <c r="L590">
        <f>4-K590</f>
        <v>1</v>
      </c>
      <c r="M590">
        <f>COUNTIF(D590:G590,"&gt;=5")</f>
        <v>3</v>
      </c>
      <c r="N590">
        <f>COUNTIF(D590:G590,"&lt;=4")</f>
        <v>1</v>
      </c>
      <c r="O590">
        <f>SUMPRODUCT(1/COUNTIF(D590:G590,D590:G590))</f>
        <v>4</v>
      </c>
      <c r="P590" t="str">
        <f>IF(O590=4,"24-Way (4 Distinct)",IF(O590=3,"12-Way (1 Pair)",IF(O590=2,"6-Way / 4-Way","Straight (Quad)"))))</f>
        <v>24-Way (4 Distinct)</v>
      </c>
      <c r="Q590">
        <f>SUMPRODUCT(COUNTIF(D591:G591,D590:G590))</f>
        <v>2</v>
      </c>
      <c r="R590">
        <f>AVERAGE(J590:J594)</f>
        <v>23</v>
      </c>
      <c r="S590">
        <f>AVERAGE(J590:J609)</f>
        <v>23</v>
      </c>
      <c r="T590">
        <f>R590-S590</f>
        <v>0</v>
      </c>
      <c r="U590" t="str">
        <f>IF(R590&gt;S590,"EXPANDING (HIGH BIAS)",IF(R590&lt;S590,"CONTRACTING (LOW BIAS)","NEUTRAL"))</f>
        <v>NEUTRAL</v>
      </c>
    </row>
    <row r="591">
      <c r="A591">
        <v>15321</v>
      </c>
      <c r="B591" t="str">
        <v>2026-05-11</v>
      </c>
      <c r="C591" t="str">
        <v>EVENING</v>
      </c>
      <c r="D591">
        <v>0</v>
      </c>
      <c r="E591">
        <v>5</v>
      </c>
      <c r="F591">
        <v>7</v>
      </c>
      <c r="G591">
        <v>5</v>
      </c>
      <c r="H591" t="str">
        <f>D591&amp;E591&amp;F591&amp;G591</f>
        <v>0575</v>
      </c>
      <c r="I591" t="str">
        <v>0557</v>
      </c>
      <c r="J591">
        <f>SUM(D591:G591)</f>
        <v>17</v>
      </c>
      <c r="K591">
        <f>SUMPRODUCT(MOD(D591:G591,2))</f>
        <v>3</v>
      </c>
      <c r="L591">
        <f>4-K591</f>
        <v>1</v>
      </c>
      <c r="M591">
        <f>COUNTIF(D591:G591,"&gt;=5")</f>
        <v>3</v>
      </c>
      <c r="N591">
        <f>COUNTIF(D591:G591,"&lt;=4")</f>
        <v>1</v>
      </c>
      <c r="O591">
        <f>SUMPRODUCT(1/COUNTIF(D591:G591,D591:G591))</f>
        <v>3</v>
      </c>
      <c r="P591" t="str">
        <f>IF(O591=4,"24-Way (4 Distinct)",IF(O591=3,"12-Way (1 Pair)",IF(O591=2,"6-Way / 4-Way","Straight (Quad)"))))</f>
        <v>12-Way (1 Pair)</v>
      </c>
      <c r="Q591">
        <f>SUMPRODUCT(COUNTIF(D592:G592,D591:G591))</f>
        <v>2</v>
      </c>
      <c r="R591">
        <f>AVERAGE(J591:J595)</f>
        <v>17</v>
      </c>
      <c r="S591">
        <f>AVERAGE(J591:J610)</f>
        <v>17</v>
      </c>
      <c r="T591">
        <f>R591-S591</f>
        <v>0</v>
      </c>
      <c r="U591" t="str">
        <f>IF(R591&gt;S591,"EXPANDING (HIGH BIAS)",IF(R591&lt;S591,"CONTRACTING (LOW BIAS)","NEUTRAL"))</f>
        <v>NEUTRAL</v>
      </c>
    </row>
    <row r="592">
      <c r="A592">
        <v>15320</v>
      </c>
      <c r="B592" t="str">
        <v>2026-05-11</v>
      </c>
      <c r="C592" t="str">
        <v>AFTERNOON</v>
      </c>
      <c r="D592">
        <v>3</v>
      </c>
      <c r="E592">
        <v>6</v>
      </c>
      <c r="F592">
        <v>5</v>
      </c>
      <c r="G592">
        <v>9</v>
      </c>
      <c r="H592" t="str">
        <f>D592&amp;E592&amp;F592&amp;G592</f>
        <v>3659</v>
      </c>
      <c r="I592" t="str">
        <v>3569</v>
      </c>
      <c r="J592">
        <f>SUM(D592:G592)</f>
        <v>23</v>
      </c>
      <c r="K592">
        <f>SUMPRODUCT(MOD(D592:G592,2))</f>
        <v>3</v>
      </c>
      <c r="L592">
        <f>4-K592</f>
        <v>1</v>
      </c>
      <c r="M592">
        <f>COUNTIF(D592:G592,"&gt;=5")</f>
        <v>3</v>
      </c>
      <c r="N592">
        <f>COUNTIF(D592:G592,"&lt;=4")</f>
        <v>1</v>
      </c>
      <c r="O592">
        <f>SUMPRODUCT(1/COUNTIF(D592:G592,D592:G592))</f>
        <v>4</v>
      </c>
      <c r="P592" t="str">
        <f>IF(O592=4,"24-Way (4 Distinct)",IF(O592=3,"12-Way (1 Pair)",IF(O592=2,"6-Way / 4-Way","Straight (Quad)"))))</f>
        <v>24-Way (4 Distinct)</v>
      </c>
      <c r="Q592">
        <f>SUMPRODUCT(COUNTIF(D593:G593,D592:G592))</f>
        <v>2</v>
      </c>
      <c r="R592">
        <f>AVERAGE(J592:J596)</f>
        <v>23</v>
      </c>
      <c r="S592">
        <f>AVERAGE(J592:J611)</f>
        <v>23</v>
      </c>
      <c r="T592">
        <f>R592-S592</f>
        <v>0</v>
      </c>
      <c r="U592" t="str">
        <f>IF(R592&gt;S592,"EXPANDING (HIGH BIAS)",IF(R592&lt;S592,"CONTRACTING (LOW BIAS)","NEUTRAL"))</f>
        <v>NEUTRAL</v>
      </c>
    </row>
    <row r="593">
      <c r="A593">
        <v>15319</v>
      </c>
      <c r="B593" t="str">
        <v>2026-05-11</v>
      </c>
      <c r="C593" t="str">
        <v>MIDDAY</v>
      </c>
      <c r="D593">
        <v>3</v>
      </c>
      <c r="E593">
        <v>7</v>
      </c>
      <c r="F593">
        <v>5</v>
      </c>
      <c r="G593">
        <v>5</v>
      </c>
      <c r="H593" t="str">
        <f>D593&amp;E593&amp;F593&amp;G593</f>
        <v>3755</v>
      </c>
      <c r="I593" t="str">
        <v>3557</v>
      </c>
      <c r="J593">
        <f>SUM(D593:G593)</f>
        <v>20</v>
      </c>
      <c r="K593">
        <f>SUMPRODUCT(MOD(D593:G593,2))</f>
        <v>4</v>
      </c>
      <c r="L593">
        <f>4-K593</f>
        <v>0</v>
      </c>
      <c r="M593">
        <f>COUNTIF(D593:G593,"&gt;=5")</f>
        <v>3</v>
      </c>
      <c r="N593">
        <f>COUNTIF(D593:G593,"&lt;=4")</f>
        <v>1</v>
      </c>
      <c r="O593">
        <f>SUMPRODUCT(1/COUNTIF(D593:G593,D593:G593))</f>
        <v>3</v>
      </c>
      <c r="P593" t="str">
        <f>IF(O593=4,"24-Way (4 Distinct)",IF(O593=3,"12-Way (1 Pair)",IF(O593=2,"6-Way / 4-Way","Straight (Quad)"))))</f>
        <v>12-Way (1 Pair)</v>
      </c>
      <c r="Q593">
        <f>SUMPRODUCT(COUNTIF(D594:G594,D593:G593))</f>
        <v>1</v>
      </c>
      <c r="R593">
        <f>AVERAGE(J593:J597)</f>
        <v>20</v>
      </c>
      <c r="S593">
        <f>AVERAGE(J593:J612)</f>
        <v>20</v>
      </c>
      <c r="T593">
        <f>R593-S593</f>
        <v>0</v>
      </c>
      <c r="U593" t="str">
        <f>IF(R593&gt;S593,"EXPANDING (HIGH BIAS)",IF(R593&lt;S593,"CONTRACTING (LOW BIAS)","NEUTRAL"))</f>
        <v>NEUTRAL</v>
      </c>
    </row>
    <row r="594">
      <c r="A594">
        <v>15318</v>
      </c>
      <c r="B594" t="str">
        <v>2026-05-11</v>
      </c>
      <c r="C594" t="str">
        <v>MORNING</v>
      </c>
      <c r="D594">
        <v>3</v>
      </c>
      <c r="E594">
        <v>3</v>
      </c>
      <c r="F594">
        <v>2</v>
      </c>
      <c r="G594">
        <v>8</v>
      </c>
      <c r="H594" t="str">
        <f>D594&amp;E594&amp;F594&amp;G594</f>
        <v>3328</v>
      </c>
      <c r="I594" t="str">
        <v>2338</v>
      </c>
      <c r="J594">
        <f>SUM(D594:G594)</f>
        <v>16</v>
      </c>
      <c r="K594">
        <f>SUMPRODUCT(MOD(D594:G594,2))</f>
        <v>2</v>
      </c>
      <c r="L594">
        <f>4-K594</f>
        <v>2</v>
      </c>
      <c r="M594">
        <f>COUNTIF(D594:G594,"&gt;=5")</f>
        <v>1</v>
      </c>
      <c r="N594">
        <f>COUNTIF(D594:G594,"&lt;=4")</f>
        <v>3</v>
      </c>
      <c r="O594">
        <f>SUMPRODUCT(1/COUNTIF(D594:G594,D594:G594))</f>
        <v>3</v>
      </c>
      <c r="P594" t="str">
        <f>IF(O594=4,"24-Way (4 Distinct)",IF(O594=3,"12-Way (1 Pair)",IF(O594=2,"6-Way / 4-Way","Straight (Quad)"))))</f>
        <v>12-Way (1 Pair)</v>
      </c>
      <c r="Q594">
        <f>SUMPRODUCT(COUNTIF(D595:G595,D594:G594))</f>
        <v>0</v>
      </c>
      <c r="R594">
        <f>AVERAGE(J594:J598)</f>
        <v>16</v>
      </c>
      <c r="S594">
        <f>AVERAGE(J594:J613)</f>
        <v>16</v>
      </c>
      <c r="T594">
        <f>R594-S594</f>
        <v>0</v>
      </c>
      <c r="U594" t="str">
        <f>IF(R594&gt;S594,"EXPANDING (HIGH BIAS)",IF(R594&lt;S594,"CONTRACTING (LOW BIAS)","NEUTRAL"))</f>
        <v>NEUTRAL</v>
      </c>
    </row>
    <row r="595">
      <c r="A595">
        <v>15313</v>
      </c>
      <c r="B595" t="str">
        <v>2026-05-09</v>
      </c>
      <c r="C595" t="str">
        <v>EVENING</v>
      </c>
      <c r="D595">
        <v>5</v>
      </c>
      <c r="E595">
        <v>0</v>
      </c>
      <c r="F595">
        <v>0</v>
      </c>
      <c r="G595">
        <v>0</v>
      </c>
      <c r="H595" t="str">
        <f>D595&amp;E595&amp;F595&amp;G595</f>
        <v>5000</v>
      </c>
      <c r="I595" t="str">
        <v>0005</v>
      </c>
      <c r="J595">
        <f>SUM(D595:G595)</f>
        <v>5</v>
      </c>
      <c r="K595">
        <f>SUMPRODUCT(MOD(D595:G595,2))</f>
        <v>1</v>
      </c>
      <c r="L595">
        <f>4-K595</f>
        <v>3</v>
      </c>
      <c r="M595">
        <f>COUNTIF(D595:G595,"&gt;=5")</f>
        <v>1</v>
      </c>
      <c r="N595">
        <f>COUNTIF(D595:G595,"&lt;=4")</f>
        <v>3</v>
      </c>
      <c r="O595">
        <f>SUMPRODUCT(1/COUNTIF(D595:G595,D595:G595))</f>
        <v>2</v>
      </c>
      <c r="P595" t="str">
        <f>IF(O595=4,"24-Way (4 Distinct)",IF(O595=3,"12-Way (1 Pair)",IF(O595=2,"6-Way / 4-Way","Straight (Quad)"))))</f>
        <v>4-Way (3-of-Kind)</v>
      </c>
      <c r="Q595">
        <f>SUMPRODUCT(COUNTIF(D596:G596,D595:G595))</f>
        <v>1</v>
      </c>
      <c r="R595">
        <f>AVERAGE(J595:J599)</f>
        <v>5</v>
      </c>
      <c r="S595">
        <f>AVERAGE(J595:J614)</f>
        <v>5</v>
      </c>
      <c r="T595">
        <f>R595-S595</f>
        <v>0</v>
      </c>
      <c r="U595" t="str">
        <f>IF(R595&gt;S595,"EXPANDING (HIGH BIAS)",IF(R595&lt;S595,"CONTRACTING (LOW BIAS)","NEUTRAL"))</f>
        <v>NEUTRAL</v>
      </c>
    </row>
    <row r="596">
      <c r="A596">
        <v>15312</v>
      </c>
      <c r="B596" t="str">
        <v>2026-05-09</v>
      </c>
      <c r="C596" t="str">
        <v>AFTERNOON</v>
      </c>
      <c r="D596">
        <v>3</v>
      </c>
      <c r="E596">
        <v>2</v>
      </c>
      <c r="F596">
        <v>5</v>
      </c>
      <c r="G596">
        <v>1</v>
      </c>
      <c r="H596" t="str">
        <f>D596&amp;E596&amp;F596&amp;G596</f>
        <v>3251</v>
      </c>
      <c r="I596" t="str">
        <v>1235</v>
      </c>
      <c r="J596">
        <f>SUM(D596:G596)</f>
        <v>11</v>
      </c>
      <c r="K596">
        <f>SUMPRODUCT(MOD(D596:G596,2))</f>
        <v>3</v>
      </c>
      <c r="L596">
        <f>4-K596</f>
        <v>1</v>
      </c>
      <c r="M596">
        <f>COUNTIF(D596:G596,"&gt;=5")</f>
        <v>1</v>
      </c>
      <c r="N596">
        <f>COUNTIF(D596:G596,"&lt;=4")</f>
        <v>3</v>
      </c>
      <c r="O596">
        <f>SUMPRODUCT(1/COUNTIF(D596:G596,D596:G596))</f>
        <v>4</v>
      </c>
      <c r="P596" t="str">
        <f>IF(O596=4,"24-Way (4 Distinct)",IF(O596=3,"12-Way (1 Pair)",IF(O596=2,"6-Way / 4-Way","Straight (Quad)"))))</f>
        <v>24-Way (4 Distinct)</v>
      </c>
      <c r="Q596">
        <f>SUMPRODUCT(COUNTIF(D597:G597,D596:G596))</f>
        <v>2</v>
      </c>
      <c r="R596">
        <f>AVERAGE(J596:J600)</f>
        <v>11</v>
      </c>
      <c r="S596">
        <f>AVERAGE(J596:J615)</f>
        <v>11</v>
      </c>
      <c r="T596">
        <f>R596-S596</f>
        <v>0</v>
      </c>
      <c r="U596" t="str">
        <f>IF(R596&gt;S596,"EXPANDING (HIGH BIAS)",IF(R596&lt;S596,"CONTRACTING (LOW BIAS)","NEUTRAL"))</f>
        <v>NEUTRAL</v>
      </c>
    </row>
    <row r="597">
      <c r="A597">
        <v>15311</v>
      </c>
      <c r="B597" t="str">
        <v>2026-05-09</v>
      </c>
      <c r="C597" t="str">
        <v>MIDDAY</v>
      </c>
      <c r="D597">
        <v>3</v>
      </c>
      <c r="E597">
        <v>2</v>
      </c>
      <c r="F597">
        <v>9</v>
      </c>
      <c r="G597">
        <v>0</v>
      </c>
      <c r="H597" t="str">
        <f>D597&amp;E597&amp;F597&amp;G597</f>
        <v>3290</v>
      </c>
      <c r="I597" t="str">
        <v>0239</v>
      </c>
      <c r="J597">
        <f>SUM(D597:G597)</f>
        <v>14</v>
      </c>
      <c r="K597">
        <f>SUMPRODUCT(MOD(D597:G597,2))</f>
        <v>2</v>
      </c>
      <c r="L597">
        <f>4-K597</f>
        <v>2</v>
      </c>
      <c r="M597">
        <f>COUNTIF(D597:G597,"&gt;=5")</f>
        <v>1</v>
      </c>
      <c r="N597">
        <f>COUNTIF(D597:G597,"&lt;=4")</f>
        <v>3</v>
      </c>
      <c r="O597">
        <f>SUMPRODUCT(1/COUNTIF(D597:G597,D597:G597))</f>
        <v>4</v>
      </c>
      <c r="P597" t="str">
        <f>IF(O597=4,"24-Way (4 Distinct)",IF(O597=3,"12-Way (1 Pair)",IF(O597=2,"6-Way / 4-Way","Straight (Quad)"))))</f>
        <v>24-Way (4 Distinct)</v>
      </c>
      <c r="Q597">
        <f>SUMPRODUCT(COUNTIF(D598:G598,D597:G597))</f>
        <v>2</v>
      </c>
      <c r="R597">
        <f>AVERAGE(J597:J601)</f>
        <v>14</v>
      </c>
      <c r="S597">
        <f>AVERAGE(J597:J616)</f>
        <v>14</v>
      </c>
      <c r="T597">
        <f>R597-S597</f>
        <v>0</v>
      </c>
      <c r="U597" t="str">
        <f>IF(R597&gt;S597,"EXPANDING (HIGH BIAS)",IF(R597&lt;S597,"CONTRACTING (LOW BIAS)","NEUTRAL"))</f>
        <v>NEUTRAL</v>
      </c>
    </row>
    <row r="598">
      <c r="A598">
        <v>15310</v>
      </c>
      <c r="B598" t="str">
        <v>2026-05-09</v>
      </c>
      <c r="C598" t="str">
        <v>MORNING</v>
      </c>
      <c r="D598">
        <v>2</v>
      </c>
      <c r="E598">
        <v>2</v>
      </c>
      <c r="F598">
        <v>9</v>
      </c>
      <c r="G598">
        <v>5</v>
      </c>
      <c r="H598" t="str">
        <f>D598&amp;E598&amp;F598&amp;G598</f>
        <v>2295</v>
      </c>
      <c r="I598" t="str">
        <v>2259</v>
      </c>
      <c r="J598">
        <f>SUM(D598:G598)</f>
        <v>18</v>
      </c>
      <c r="K598">
        <f>SUMPRODUCT(MOD(D598:G598,2))</f>
        <v>2</v>
      </c>
      <c r="L598">
        <f>4-K598</f>
        <v>2</v>
      </c>
      <c r="M598">
        <f>COUNTIF(D598:G598,"&gt;=5")</f>
        <v>2</v>
      </c>
      <c r="N598">
        <f>COUNTIF(D598:G598,"&lt;=4")</f>
        <v>2</v>
      </c>
      <c r="O598">
        <f>SUMPRODUCT(1/COUNTIF(D598:G598,D598:G598))</f>
        <v>3</v>
      </c>
      <c r="P598" t="str">
        <f>IF(O598=4,"24-Way (4 Distinct)",IF(O598=3,"12-Way (1 Pair)",IF(O598=2,"6-Way / 4-Way","Straight (Quad)"))))</f>
        <v>12-Way (1 Pair)</v>
      </c>
      <c r="Q598">
        <f>SUMPRODUCT(COUNTIF(D599:G599,D598:G598))</f>
        <v>0</v>
      </c>
      <c r="R598">
        <f>AVERAGE(J598:J602)</f>
        <v>18</v>
      </c>
      <c r="S598">
        <f>AVERAGE(J598:J617)</f>
        <v>18</v>
      </c>
      <c r="T598">
        <f>R598-S598</f>
        <v>0</v>
      </c>
      <c r="U598" t="str">
        <f>IF(R598&gt;S598,"EXPANDING (HIGH BIAS)",IF(R598&lt;S598,"CONTRACTING (LOW BIAS)","NEUTRAL"))</f>
        <v>NEUTRAL</v>
      </c>
    </row>
    <row r="599">
      <c r="A599">
        <v>15309</v>
      </c>
      <c r="B599" t="str">
        <v>2026-05-08</v>
      </c>
      <c r="C599" t="str">
        <v>EVENING</v>
      </c>
      <c r="D599">
        <v>4</v>
      </c>
      <c r="E599">
        <v>0</v>
      </c>
      <c r="F599">
        <v>0</v>
      </c>
      <c r="G599">
        <v>3</v>
      </c>
      <c r="H599" t="str">
        <f>D599&amp;E599&amp;F599&amp;G599</f>
        <v>4003</v>
      </c>
      <c r="I599" t="str">
        <v>0034</v>
      </c>
      <c r="J599">
        <f>SUM(D599:G599)</f>
        <v>7</v>
      </c>
      <c r="K599">
        <f>SUMPRODUCT(MOD(D599:G599,2))</f>
        <v>1</v>
      </c>
      <c r="L599">
        <f>4-K599</f>
        <v>3</v>
      </c>
      <c r="M599">
        <f>COUNTIF(D599:G599,"&gt;=5")</f>
        <v>0</v>
      </c>
      <c r="N599">
        <f>COUNTIF(D599:G599,"&lt;=4")</f>
        <v>4</v>
      </c>
      <c r="O599">
        <f>SUMPRODUCT(1/COUNTIF(D599:G599,D599:G599))</f>
        <v>3</v>
      </c>
      <c r="P599" t="str">
        <f>IF(O599=4,"24-Way (4 Distinct)",IF(O599=3,"12-Way (1 Pair)",IF(O599=2,"6-Way / 4-Way","Straight (Quad)"))))</f>
        <v>12-Way (1 Pair)</v>
      </c>
      <c r="Q599">
        <f>SUMPRODUCT(COUNTIF(D600:G600,D599:G599))</f>
        <v>1</v>
      </c>
      <c r="R599">
        <f>AVERAGE(J599:J603)</f>
        <v>7</v>
      </c>
      <c r="S599">
        <f>AVERAGE(J599:J618)</f>
        <v>7</v>
      </c>
      <c r="T599">
        <f>R599-S599</f>
        <v>0</v>
      </c>
      <c r="U599" t="str">
        <f>IF(R599&gt;S599,"EXPANDING (HIGH BIAS)",IF(R599&lt;S599,"CONTRACTING (LOW BIAS)","NEUTRAL"))</f>
        <v>NEUTRAL</v>
      </c>
    </row>
    <row r="600">
      <c r="A600">
        <v>15308</v>
      </c>
      <c r="B600" t="str">
        <v>2026-05-08</v>
      </c>
      <c r="C600" t="str">
        <v>AFTERNOON</v>
      </c>
      <c r="D600">
        <v>3</v>
      </c>
      <c r="E600">
        <v>7</v>
      </c>
      <c r="F600">
        <v>1</v>
      </c>
      <c r="G600">
        <v>2</v>
      </c>
      <c r="H600" t="str">
        <f>D600&amp;E600&amp;F600&amp;G600</f>
        <v>3712</v>
      </c>
      <c r="I600" t="str">
        <v>1237</v>
      </c>
      <c r="J600">
        <f>SUM(D600:G600)</f>
        <v>13</v>
      </c>
      <c r="K600">
        <f>SUMPRODUCT(MOD(D600:G600,2))</f>
        <v>3</v>
      </c>
      <c r="L600">
        <f>4-K600</f>
        <v>1</v>
      </c>
      <c r="M600">
        <f>COUNTIF(D600:G600,"&gt;=5")</f>
        <v>1</v>
      </c>
      <c r="N600">
        <f>COUNTIF(D600:G600,"&lt;=4")</f>
        <v>3</v>
      </c>
      <c r="O600">
        <f>SUMPRODUCT(1/COUNTIF(D600:G600,D600:G600))</f>
        <v>4</v>
      </c>
      <c r="P600" t="str">
        <f>IF(O600=4,"24-Way (4 Distinct)",IF(O600=3,"12-Way (1 Pair)",IF(O600=2,"6-Way / 4-Way","Straight (Quad)"))))</f>
        <v>24-Way (4 Distinct)</v>
      </c>
      <c r="Q600">
        <f>SUMPRODUCT(COUNTIF(D601:G601,D600:G600))</f>
        <v>1</v>
      </c>
      <c r="R600">
        <f>AVERAGE(J600:J604)</f>
        <v>13</v>
      </c>
      <c r="S600">
        <f>AVERAGE(J600:J619)</f>
        <v>13</v>
      </c>
      <c r="T600">
        <f>R600-S600</f>
        <v>0</v>
      </c>
      <c r="U600" t="str">
        <f>IF(R600&gt;S600,"EXPANDING (HIGH BIAS)",IF(R600&lt;S600,"CONTRACTING (LOW BIAS)","NEUTRAL"))</f>
        <v>NEUTRAL</v>
      </c>
    </row>
    <row r="601">
      <c r="A601">
        <v>15307</v>
      </c>
      <c r="B601" t="str">
        <v>2026-05-08</v>
      </c>
      <c r="C601" t="str">
        <v>MIDDAY</v>
      </c>
      <c r="D601">
        <v>7</v>
      </c>
      <c r="E601">
        <v>9</v>
      </c>
      <c r="F601">
        <v>5</v>
      </c>
      <c r="G601">
        <v>9</v>
      </c>
      <c r="H601" t="str">
        <f>D601&amp;E601&amp;F601&amp;G601</f>
        <v>7959</v>
      </c>
      <c r="I601" t="str">
        <v>5799</v>
      </c>
      <c r="J601">
        <f>SUM(D601:G601)</f>
        <v>30</v>
      </c>
      <c r="K601">
        <f>SUMPRODUCT(MOD(D601:G601,2))</f>
        <v>4</v>
      </c>
      <c r="L601">
        <f>4-K601</f>
        <v>0</v>
      </c>
      <c r="M601">
        <f>COUNTIF(D601:G601,"&gt;=5")</f>
        <v>4</v>
      </c>
      <c r="N601">
        <f>COUNTIF(D601:G601,"&lt;=4")</f>
        <v>0</v>
      </c>
      <c r="O601">
        <f>SUMPRODUCT(1/COUNTIF(D601:G601,D601:G601))</f>
        <v>3</v>
      </c>
      <c r="P601" t="str">
        <f>IF(O601=4,"24-Way (4 Distinct)",IF(O601=3,"12-Way (1 Pair)",IF(O601=2,"6-Way / 4-Way","Straight (Quad)"))))</f>
        <v>12-Way (1 Pair)</v>
      </c>
      <c r="Q601">
        <f>SUMPRODUCT(COUNTIF(D602:G602,D601:G601))</f>
        <v>2</v>
      </c>
      <c r="R601">
        <f>AVERAGE(J601:J605)</f>
        <v>30</v>
      </c>
      <c r="S601">
        <f>AVERAGE(J601:J620)</f>
        <v>30</v>
      </c>
      <c r="T601">
        <f>R601-S601</f>
        <v>0</v>
      </c>
      <c r="U601" t="str">
        <f>IF(R601&gt;S601,"EXPANDING (HIGH BIAS)",IF(R601&lt;S601,"CONTRACTING (LOW BIAS)","NEUTRAL"))</f>
        <v>NEUTRAL</v>
      </c>
    </row>
    <row r="602">
      <c r="A602">
        <v>15306</v>
      </c>
      <c r="B602" t="str">
        <v>2026-05-08</v>
      </c>
      <c r="C602" t="str">
        <v>MORNING</v>
      </c>
      <c r="D602">
        <v>0</v>
      </c>
      <c r="E602">
        <v>9</v>
      </c>
      <c r="F602">
        <v>8</v>
      </c>
      <c r="G602">
        <v>2</v>
      </c>
      <c r="H602" t="str">
        <f>D602&amp;E602&amp;F602&amp;G602</f>
        <v>0982</v>
      </c>
      <c r="I602" t="str">
        <v>0289</v>
      </c>
      <c r="J602">
        <f>SUM(D602:G602)</f>
        <v>19</v>
      </c>
      <c r="K602">
        <f>SUMPRODUCT(MOD(D602:G602,2))</f>
        <v>1</v>
      </c>
      <c r="L602">
        <f>4-K602</f>
        <v>3</v>
      </c>
      <c r="M602">
        <f>COUNTIF(D602:G602,"&gt;=5")</f>
        <v>2</v>
      </c>
      <c r="N602">
        <f>COUNTIF(D602:G602,"&lt;=4")</f>
        <v>2</v>
      </c>
      <c r="O602">
        <f>SUMPRODUCT(1/COUNTIF(D602:G602,D602:G602))</f>
        <v>4</v>
      </c>
      <c r="P602" t="str">
        <f>IF(O602=4,"24-Way (4 Distinct)",IF(O602=3,"12-Way (1 Pair)",IF(O602=2,"6-Way / 4-Way","Straight (Quad)"))))</f>
        <v>24-Way (4 Distinct)</v>
      </c>
      <c r="Q602">
        <f>SUMPRODUCT(COUNTIF(D603:G603,D602:G602))</f>
        <v>2</v>
      </c>
      <c r="R602">
        <f>AVERAGE(J602:J606)</f>
        <v>19</v>
      </c>
      <c r="S602">
        <f>AVERAGE(J602:J621)</f>
        <v>19</v>
      </c>
      <c r="T602">
        <f>R602-S602</f>
        <v>0</v>
      </c>
      <c r="U602" t="str">
        <f>IF(R602&gt;S602,"EXPANDING (HIGH BIAS)",IF(R602&lt;S602,"CONTRACTING (LOW BIAS)","NEUTRAL"))</f>
        <v>NEUTRAL</v>
      </c>
    </row>
    <row r="603">
      <c r="A603">
        <v>15305</v>
      </c>
      <c r="B603" t="str">
        <v>2026-05-07</v>
      </c>
      <c r="C603" t="str">
        <v>EVENING</v>
      </c>
      <c r="D603">
        <v>8</v>
      </c>
      <c r="E603">
        <v>2</v>
      </c>
      <c r="F603">
        <v>7</v>
      </c>
      <c r="G603">
        <v>4</v>
      </c>
      <c r="H603" t="str">
        <f>D603&amp;E603&amp;F603&amp;G603</f>
        <v>8274</v>
      </c>
      <c r="I603" t="str">
        <v>2478</v>
      </c>
      <c r="J603">
        <f>SUM(D603:G603)</f>
        <v>21</v>
      </c>
      <c r="K603">
        <f>SUMPRODUCT(MOD(D603:G603,2))</f>
        <v>1</v>
      </c>
      <c r="L603">
        <f>4-K603</f>
        <v>3</v>
      </c>
      <c r="M603">
        <f>COUNTIF(D603:G603,"&gt;=5")</f>
        <v>2</v>
      </c>
      <c r="N603">
        <f>COUNTIF(D603:G603,"&lt;=4")</f>
        <v>2</v>
      </c>
      <c r="O603">
        <f>SUMPRODUCT(1/COUNTIF(D603:G603,D603:G603))</f>
        <v>4</v>
      </c>
      <c r="P603" t="str">
        <f>IF(O603=4,"24-Way (4 Distinct)",IF(O603=3,"12-Way (1 Pair)",IF(O603=2,"6-Way / 4-Way","Straight (Quad)"))))</f>
        <v>24-Way (4 Distinct)</v>
      </c>
      <c r="Q603">
        <f>SUMPRODUCT(COUNTIF(D604:G604,D603:G603))</f>
        <v>2</v>
      </c>
      <c r="R603">
        <f>AVERAGE(J603:J607)</f>
        <v>21</v>
      </c>
      <c r="S603">
        <f>AVERAGE(J603:J622)</f>
        <v>21</v>
      </c>
      <c r="T603">
        <f>R603-S603</f>
        <v>0</v>
      </c>
      <c r="U603" t="str">
        <f>IF(R603&gt;S603,"EXPANDING (HIGH BIAS)",IF(R603&lt;S603,"CONTRACTING (LOW BIAS)","NEUTRAL"))</f>
        <v>NEUTRAL</v>
      </c>
    </row>
    <row r="604">
      <c r="A604">
        <v>15304</v>
      </c>
      <c r="B604" t="str">
        <v>2026-05-07</v>
      </c>
      <c r="C604" t="str">
        <v>AFTERNOON</v>
      </c>
      <c r="D604">
        <v>7</v>
      </c>
      <c r="E604">
        <v>6</v>
      </c>
      <c r="F604">
        <v>7</v>
      </c>
      <c r="G604">
        <v>4</v>
      </c>
      <c r="H604" t="str">
        <f>D604&amp;E604&amp;F604&amp;G604</f>
        <v>7674</v>
      </c>
      <c r="I604" t="str">
        <v>4677</v>
      </c>
      <c r="J604">
        <f>SUM(D604:G604)</f>
        <v>24</v>
      </c>
      <c r="K604">
        <f>SUMPRODUCT(MOD(D604:G604,2))</f>
        <v>2</v>
      </c>
      <c r="L604">
        <f>4-K604</f>
        <v>2</v>
      </c>
      <c r="M604">
        <f>COUNTIF(D604:G604,"&gt;=5")</f>
        <v>3</v>
      </c>
      <c r="N604">
        <f>COUNTIF(D604:G604,"&lt;=4")</f>
        <v>1</v>
      </c>
      <c r="O604">
        <f>SUMPRODUCT(1/COUNTIF(D604:G604,D604:G604))</f>
        <v>3</v>
      </c>
      <c r="P604" t="str">
        <f>IF(O604=4,"24-Way (4 Distinct)",IF(O604=3,"12-Way (1 Pair)",IF(O604=2,"6-Way / 4-Way","Straight (Quad)"))))</f>
        <v>12-Way (1 Pair)</v>
      </c>
      <c r="Q604">
        <f>SUMPRODUCT(COUNTIF(D605:G605,D604:G604))</f>
        <v>3</v>
      </c>
      <c r="R604">
        <f>AVERAGE(J604:J608)</f>
        <v>24</v>
      </c>
      <c r="S604">
        <f>AVERAGE(J604:J623)</f>
        <v>24</v>
      </c>
      <c r="T604">
        <f>R604-S604</f>
        <v>0</v>
      </c>
      <c r="U604" t="str">
        <f>IF(R604&gt;S604,"EXPANDING (HIGH BIAS)",IF(R604&lt;S604,"CONTRACTING (LOW BIAS)","NEUTRAL"))</f>
        <v>NEUTRAL</v>
      </c>
    </row>
    <row r="605">
      <c r="A605">
        <v>15303</v>
      </c>
      <c r="B605" t="str">
        <v>2026-05-07</v>
      </c>
      <c r="C605" t="str">
        <v>MIDDAY</v>
      </c>
      <c r="D605">
        <v>2</v>
      </c>
      <c r="E605">
        <v>4</v>
      </c>
      <c r="F605">
        <v>7</v>
      </c>
      <c r="G605">
        <v>3</v>
      </c>
      <c r="H605" t="str">
        <f>D605&amp;E605&amp;F605&amp;G605</f>
        <v>2473</v>
      </c>
      <c r="I605" t="str">
        <v>2347</v>
      </c>
      <c r="J605">
        <f>SUM(D605:G605)</f>
        <v>16</v>
      </c>
      <c r="K605">
        <f>SUMPRODUCT(MOD(D605:G605,2))</f>
        <v>2</v>
      </c>
      <c r="L605">
        <f>4-K605</f>
        <v>2</v>
      </c>
      <c r="M605">
        <f>COUNTIF(D605:G605,"&gt;=5")</f>
        <v>1</v>
      </c>
      <c r="N605">
        <f>COUNTIF(D605:G605,"&lt;=4")</f>
        <v>3</v>
      </c>
      <c r="O605">
        <f>SUMPRODUCT(1/COUNTIF(D605:G605,D605:G605))</f>
        <v>4</v>
      </c>
      <c r="P605" t="str">
        <f>IF(O605=4,"24-Way (4 Distinct)",IF(O605=3,"12-Way (1 Pair)",IF(O605=2,"6-Way / 4-Way","Straight (Quad)"))))</f>
        <v>24-Way (4 Distinct)</v>
      </c>
      <c r="Q605">
        <f>SUMPRODUCT(COUNTIF(D606:G606,D605:G605))</f>
        <v>1</v>
      </c>
      <c r="R605">
        <f>AVERAGE(J605:J609)</f>
        <v>16</v>
      </c>
      <c r="S605">
        <f>AVERAGE(J605:J624)</f>
        <v>16</v>
      </c>
      <c r="T605">
        <f>R605-S605</f>
        <v>0</v>
      </c>
      <c r="U605" t="str">
        <f>IF(R605&gt;S605,"EXPANDING (HIGH BIAS)",IF(R605&lt;S605,"CONTRACTING (LOW BIAS)","NEUTRAL"))</f>
        <v>NEUTRAL</v>
      </c>
    </row>
    <row r="606">
      <c r="A606">
        <v>15302</v>
      </c>
      <c r="B606" t="str">
        <v>2026-05-07</v>
      </c>
      <c r="C606" t="str">
        <v>MORNING</v>
      </c>
      <c r="D606">
        <v>9</v>
      </c>
      <c r="E606">
        <v>2</v>
      </c>
      <c r="F606">
        <v>5</v>
      </c>
      <c r="G606">
        <v>5</v>
      </c>
      <c r="H606" t="str">
        <f>D606&amp;E606&amp;F606&amp;G606</f>
        <v>9255</v>
      </c>
      <c r="I606" t="str">
        <v>2559</v>
      </c>
      <c r="J606">
        <f>SUM(D606:G606)</f>
        <v>21</v>
      </c>
      <c r="K606">
        <f>SUMPRODUCT(MOD(D606:G606,2))</f>
        <v>3</v>
      </c>
      <c r="L606">
        <f>4-K606</f>
        <v>1</v>
      </c>
      <c r="M606">
        <f>COUNTIF(D606:G606,"&gt;=5")</f>
        <v>3</v>
      </c>
      <c r="N606">
        <f>COUNTIF(D606:G606,"&lt;=4")</f>
        <v>1</v>
      </c>
      <c r="O606">
        <f>SUMPRODUCT(1/COUNTIF(D606:G606,D606:G606))</f>
        <v>3</v>
      </c>
      <c r="P606" t="str">
        <f>IF(O606=4,"24-Way (4 Distinct)",IF(O606=3,"12-Way (1 Pair)",IF(O606=2,"6-Way / 4-Way","Straight (Quad)"))))</f>
        <v>12-Way (1 Pair)</v>
      </c>
      <c r="Q606">
        <f>SUMPRODUCT(COUNTIF(D607:G607,D606:G606))</f>
        <v>0</v>
      </c>
      <c r="R606">
        <f>AVERAGE(J606:J610)</f>
        <v>21</v>
      </c>
      <c r="S606">
        <f>AVERAGE(J606:J625)</f>
        <v>21</v>
      </c>
      <c r="T606">
        <f>R606-S606</f>
        <v>0</v>
      </c>
      <c r="U606" t="str">
        <f>IF(R606&gt;S606,"EXPANDING (HIGH BIAS)",IF(R606&lt;S606,"CONTRACTING (LOW BIAS)","NEUTRAL"))</f>
        <v>NEUTRAL</v>
      </c>
    </row>
    <row r="607">
      <c r="A607">
        <v>15300</v>
      </c>
      <c r="B607" t="str">
        <v>2026-05-06</v>
      </c>
      <c r="C607" t="str">
        <v>AFTERNOON</v>
      </c>
      <c r="D607">
        <v>4</v>
      </c>
      <c r="E607">
        <v>8</v>
      </c>
      <c r="F607">
        <v>6</v>
      </c>
      <c r="G607">
        <v>4</v>
      </c>
      <c r="H607" t="str">
        <f>D607&amp;E607&amp;F607&amp;G607</f>
        <v>4864</v>
      </c>
      <c r="I607" t="str">
        <v>4468</v>
      </c>
      <c r="J607">
        <f>SUM(D607:G607)</f>
        <v>22</v>
      </c>
      <c r="K607">
        <f>SUMPRODUCT(MOD(D607:G607,2))</f>
        <v>0</v>
      </c>
      <c r="L607">
        <f>4-K607</f>
        <v>4</v>
      </c>
      <c r="M607">
        <f>COUNTIF(D607:G607,"&gt;=5")</f>
        <v>2</v>
      </c>
      <c r="N607">
        <f>COUNTIF(D607:G607,"&lt;=4")</f>
        <v>2</v>
      </c>
      <c r="O607">
        <f>SUMPRODUCT(1/COUNTIF(D607:G607,D607:G607))</f>
        <v>3</v>
      </c>
      <c r="P607" t="str">
        <f>IF(O607=4,"24-Way (4 Distinct)",IF(O607=3,"12-Way (1 Pair)",IF(O607=2,"6-Way / 4-Way","Straight (Quad)"))))</f>
        <v>12-Way (1 Pair)</v>
      </c>
      <c r="Q607">
        <f>SUMPRODUCT(COUNTIF(D608:G608,D607:G607))</f>
        <v>1</v>
      </c>
      <c r="R607">
        <f>AVERAGE(J607:J611)</f>
        <v>22</v>
      </c>
      <c r="S607">
        <f>AVERAGE(J607:J626)</f>
        <v>22</v>
      </c>
      <c r="T607">
        <f>R607-S607</f>
        <v>0</v>
      </c>
      <c r="U607" t="str">
        <f>IF(R607&gt;S607,"EXPANDING (HIGH BIAS)",IF(R607&lt;S607,"CONTRACTING (LOW BIAS)","NEUTRAL"))</f>
        <v>NEUTRAL</v>
      </c>
    </row>
    <row r="608">
      <c r="A608">
        <v>15299</v>
      </c>
      <c r="B608" t="str">
        <v>2026-05-06</v>
      </c>
      <c r="C608" t="str">
        <v>MIDDAY</v>
      </c>
      <c r="D608">
        <v>1</v>
      </c>
      <c r="E608">
        <v>8</v>
      </c>
      <c r="F608">
        <v>3</v>
      </c>
      <c r="G608">
        <v>9</v>
      </c>
      <c r="H608" t="str">
        <f>D608&amp;E608&amp;F608&amp;G608</f>
        <v>1839</v>
      </c>
      <c r="I608" t="str">
        <v>1389</v>
      </c>
      <c r="J608">
        <f>SUM(D608:G608)</f>
        <v>21</v>
      </c>
      <c r="K608">
        <f>SUMPRODUCT(MOD(D608:G608,2))</f>
        <v>3</v>
      </c>
      <c r="L608">
        <f>4-K608</f>
        <v>1</v>
      </c>
      <c r="M608">
        <f>COUNTIF(D608:G608,"&gt;=5")</f>
        <v>2</v>
      </c>
      <c r="N608">
        <f>COUNTIF(D608:G608,"&lt;=4")</f>
        <v>2</v>
      </c>
      <c r="O608">
        <f>SUMPRODUCT(1/COUNTIF(D608:G608,D608:G608))</f>
        <v>4</v>
      </c>
      <c r="P608" t="str">
        <f>IF(O608=4,"24-Way (4 Distinct)",IF(O608=3,"12-Way (1 Pair)",IF(O608=2,"6-Way / 4-Way","Straight (Quad)"))))</f>
        <v>24-Way (4 Distinct)</v>
      </c>
      <c r="Q608">
        <f>SUMPRODUCT(COUNTIF(D609:G609,D608:G608))</f>
        <v>2</v>
      </c>
      <c r="R608">
        <f>AVERAGE(J608:J612)</f>
        <v>21</v>
      </c>
      <c r="S608">
        <f>AVERAGE(J608:J627)</f>
        <v>21</v>
      </c>
      <c r="T608">
        <f>R608-S608</f>
        <v>0</v>
      </c>
      <c r="U608" t="str">
        <f>IF(R608&gt;S608,"EXPANDING (HIGH BIAS)",IF(R608&lt;S608,"CONTRACTING (LOW BIAS)","NEUTRAL"))</f>
        <v>NEUTRAL</v>
      </c>
    </row>
    <row r="609">
      <c r="A609">
        <v>15298</v>
      </c>
      <c r="B609" t="str">
        <v>2026-05-06</v>
      </c>
      <c r="C609" t="str">
        <v>MORNING</v>
      </c>
      <c r="D609">
        <v>0</v>
      </c>
      <c r="E609">
        <v>8</v>
      </c>
      <c r="F609">
        <v>3</v>
      </c>
      <c r="G609">
        <v>0</v>
      </c>
      <c r="H609" t="str">
        <f>D609&amp;E609&amp;F609&amp;G609</f>
        <v>0830</v>
      </c>
      <c r="I609" t="str">
        <v>0038</v>
      </c>
      <c r="J609">
        <f>SUM(D609:G609)</f>
        <v>11</v>
      </c>
      <c r="K609">
        <f>SUMPRODUCT(MOD(D609:G609,2))</f>
        <v>1</v>
      </c>
      <c r="L609">
        <f>4-K609</f>
        <v>3</v>
      </c>
      <c r="M609">
        <f>COUNTIF(D609:G609,"&gt;=5")</f>
        <v>1</v>
      </c>
      <c r="N609">
        <f>COUNTIF(D609:G609,"&lt;=4")</f>
        <v>3</v>
      </c>
      <c r="O609">
        <f>SUMPRODUCT(1/COUNTIF(D609:G609,D609:G609))</f>
        <v>3</v>
      </c>
      <c r="P609" t="str">
        <f>IF(O609=4,"24-Way (4 Distinct)",IF(O609=3,"12-Way (1 Pair)",IF(O609=2,"6-Way / 4-Way","Straight (Quad)"))))</f>
        <v>12-Way (1 Pair)</v>
      </c>
      <c r="Q609">
        <f>SUMPRODUCT(COUNTIF(D610:G610,D609:G609))</f>
        <v>2</v>
      </c>
      <c r="R609">
        <f>AVERAGE(J609:J613)</f>
        <v>11</v>
      </c>
      <c r="S609">
        <f>AVERAGE(J609:J628)</f>
        <v>11</v>
      </c>
      <c r="T609">
        <f>R609-S609</f>
        <v>0</v>
      </c>
      <c r="U609" t="str">
        <f>IF(R609&gt;S609,"EXPANDING (HIGH BIAS)",IF(R609&lt;S609,"CONTRACTING (LOW BIAS)","NEUTRAL"))</f>
        <v>NEUTRAL</v>
      </c>
    </row>
    <row r="610">
      <c r="A610">
        <v>15297</v>
      </c>
      <c r="B610" t="str">
        <v>2026-05-05</v>
      </c>
      <c r="C610" t="str">
        <v>EVENING</v>
      </c>
      <c r="D610">
        <v>1</v>
      </c>
      <c r="E610">
        <v>0</v>
      </c>
      <c r="F610">
        <v>9</v>
      </c>
      <c r="G610">
        <v>2</v>
      </c>
      <c r="H610" t="str">
        <f>D610&amp;E610&amp;F610&amp;G610</f>
        <v>1092</v>
      </c>
      <c r="I610" t="str">
        <v>0129</v>
      </c>
      <c r="J610">
        <f>SUM(D610:G610)</f>
        <v>12</v>
      </c>
      <c r="K610">
        <f>SUMPRODUCT(MOD(D610:G610,2))</f>
        <v>2</v>
      </c>
      <c r="L610">
        <f>4-K610</f>
        <v>2</v>
      </c>
      <c r="M610">
        <f>COUNTIF(D610:G610,"&gt;=5")</f>
        <v>1</v>
      </c>
      <c r="N610">
        <f>COUNTIF(D610:G610,"&lt;=4")</f>
        <v>3</v>
      </c>
      <c r="O610">
        <f>SUMPRODUCT(1/COUNTIF(D610:G610,D610:G610))</f>
        <v>4</v>
      </c>
      <c r="P610" t="str">
        <f>IF(O610=4,"24-Way (4 Distinct)",IF(O610=3,"12-Way (1 Pair)",IF(O610=2,"6-Way / 4-Way","Straight (Quad)"))))</f>
        <v>24-Way (4 Distinct)</v>
      </c>
      <c r="Q610">
        <f>SUMPRODUCT(COUNTIF(D611:G611,D610:G610))</f>
        <v>1</v>
      </c>
      <c r="R610">
        <f>AVERAGE(J610:J614)</f>
        <v>12</v>
      </c>
      <c r="S610">
        <f>AVERAGE(J610:J629)</f>
        <v>12</v>
      </c>
      <c r="T610">
        <f>R610-S610</f>
        <v>0</v>
      </c>
      <c r="U610" t="str">
        <f>IF(R610&gt;S610,"EXPANDING (HIGH BIAS)",IF(R610&lt;S610,"CONTRACTING (LOW BIAS)","NEUTRAL"))</f>
        <v>NEUTRAL</v>
      </c>
    </row>
    <row r="611">
      <c r="A611">
        <v>15296</v>
      </c>
      <c r="B611" t="str">
        <v>2026-05-05</v>
      </c>
      <c r="C611" t="str">
        <v>AFTERNOON</v>
      </c>
      <c r="D611">
        <v>8</v>
      </c>
      <c r="E611">
        <v>0</v>
      </c>
      <c r="F611">
        <v>5</v>
      </c>
      <c r="G611">
        <v>7</v>
      </c>
      <c r="H611" t="str">
        <f>D611&amp;E611&amp;F611&amp;G611</f>
        <v>8057</v>
      </c>
      <c r="I611" t="str">
        <v>0578</v>
      </c>
      <c r="J611">
        <f>SUM(D611:G611)</f>
        <v>20</v>
      </c>
      <c r="K611">
        <f>SUMPRODUCT(MOD(D611:G611,2))</f>
        <v>2</v>
      </c>
      <c r="L611">
        <f>4-K611</f>
        <v>2</v>
      </c>
      <c r="M611">
        <f>COUNTIF(D611:G611,"&gt;=5")</f>
        <v>3</v>
      </c>
      <c r="N611">
        <f>COUNTIF(D611:G611,"&lt;=4")</f>
        <v>1</v>
      </c>
      <c r="O611">
        <f>SUMPRODUCT(1/COUNTIF(D611:G611,D611:G611))</f>
        <v>4</v>
      </c>
      <c r="P611" t="str">
        <f>IF(O611=4,"24-Way (4 Distinct)",IF(O611=3,"12-Way (1 Pair)",IF(O611=2,"6-Way / 4-Way","Straight (Quad)"))))</f>
        <v>24-Way (4 Distinct)</v>
      </c>
      <c r="Q611">
        <f>SUMPRODUCT(COUNTIF(D612:G612,D611:G611))</f>
        <v>0</v>
      </c>
      <c r="R611">
        <f>AVERAGE(J611:J615)</f>
        <v>20</v>
      </c>
      <c r="S611">
        <f>AVERAGE(J611:J630)</f>
        <v>20</v>
      </c>
      <c r="T611">
        <f>R611-S611</f>
        <v>0</v>
      </c>
      <c r="U611" t="str">
        <f>IF(R611&gt;S611,"EXPANDING (HIGH BIAS)",IF(R611&lt;S611,"CONTRACTING (LOW BIAS)","NEUTRAL"))</f>
        <v>NEUTRAL</v>
      </c>
    </row>
    <row r="612">
      <c r="A612">
        <v>15295</v>
      </c>
      <c r="B612" t="str">
        <v>2026-05-05</v>
      </c>
      <c r="C612" t="str">
        <v>MIDDAY</v>
      </c>
      <c r="D612">
        <v>2</v>
      </c>
      <c r="E612">
        <v>6</v>
      </c>
      <c r="F612">
        <v>4</v>
      </c>
      <c r="G612">
        <v>3</v>
      </c>
      <c r="H612" t="str">
        <f>D612&amp;E612&amp;F612&amp;G612</f>
        <v>2643</v>
      </c>
      <c r="I612" t="str">
        <v>2346</v>
      </c>
      <c r="J612">
        <f>SUM(D612:G612)</f>
        <v>15</v>
      </c>
      <c r="K612">
        <f>SUMPRODUCT(MOD(D612:G612,2))</f>
        <v>1</v>
      </c>
      <c r="L612">
        <f>4-K612</f>
        <v>3</v>
      </c>
      <c r="M612">
        <f>COUNTIF(D612:G612,"&gt;=5")</f>
        <v>1</v>
      </c>
      <c r="N612">
        <f>COUNTIF(D612:G612,"&lt;=4")</f>
        <v>3</v>
      </c>
      <c r="O612">
        <f>SUMPRODUCT(1/COUNTIF(D612:G612,D612:G612))</f>
        <v>4</v>
      </c>
      <c r="P612" t="str">
        <f>IF(O612=4,"24-Way (4 Distinct)",IF(O612=3,"12-Way (1 Pair)",IF(O612=2,"6-Way / 4-Way","Straight (Quad)"))))</f>
        <v>24-Way (4 Distinct)</v>
      </c>
      <c r="Q612">
        <f>SUMPRODUCT(COUNTIF(D613:G613,D612:G612))</f>
        <v>1</v>
      </c>
      <c r="R612">
        <f>AVERAGE(J612:J616)</f>
        <v>15</v>
      </c>
      <c r="S612">
        <f>AVERAGE(J612:J631)</f>
        <v>15</v>
      </c>
      <c r="T612">
        <f>R612-S612</f>
        <v>0</v>
      </c>
      <c r="U612" t="str">
        <f>IF(R612&gt;S612,"EXPANDING (HIGH BIAS)",IF(R612&lt;S612,"CONTRACTING (LOW BIAS)","NEUTRAL"))</f>
        <v>NEUTRAL</v>
      </c>
    </row>
    <row r="613">
      <c r="A613">
        <v>15294</v>
      </c>
      <c r="B613" t="str">
        <v>2026-05-05</v>
      </c>
      <c r="C613" t="str">
        <v>MORNING</v>
      </c>
      <c r="D613">
        <v>7</v>
      </c>
      <c r="E613">
        <v>9</v>
      </c>
      <c r="F613">
        <v>2</v>
      </c>
      <c r="G613">
        <v>7</v>
      </c>
      <c r="H613" t="str">
        <f>D613&amp;E613&amp;F613&amp;G613</f>
        <v>7927</v>
      </c>
      <c r="I613" t="str">
        <v>2779</v>
      </c>
      <c r="J613">
        <f>SUM(D613:G613)</f>
        <v>25</v>
      </c>
      <c r="K613">
        <f>SUMPRODUCT(MOD(D613:G613,2))</f>
        <v>3</v>
      </c>
      <c r="L613">
        <f>4-K613</f>
        <v>1</v>
      </c>
      <c r="M613">
        <f>COUNTIF(D613:G613,"&gt;=5")</f>
        <v>3</v>
      </c>
      <c r="N613">
        <f>COUNTIF(D613:G613,"&lt;=4")</f>
        <v>1</v>
      </c>
      <c r="O613">
        <f>SUMPRODUCT(1/COUNTIF(D613:G613,D613:G613))</f>
        <v>3</v>
      </c>
      <c r="P613" t="str">
        <f>IF(O613=4,"24-Way (4 Distinct)",IF(O613=3,"12-Way (1 Pair)",IF(O613=2,"6-Way / 4-Way","Straight (Quad)"))))</f>
        <v>12-Way (1 Pair)</v>
      </c>
      <c r="Q613">
        <f>SUMPRODUCT(COUNTIF(D614:G614,D613:G613))</f>
        <v>1</v>
      </c>
      <c r="R613">
        <f>AVERAGE(J613:J617)</f>
        <v>25</v>
      </c>
      <c r="S613">
        <f>AVERAGE(J613:J632)</f>
        <v>25</v>
      </c>
      <c r="T613">
        <f>R613-S613</f>
        <v>0</v>
      </c>
      <c r="U613" t="str">
        <f>IF(R613&gt;S613,"EXPANDING (HIGH BIAS)",IF(R613&lt;S613,"CONTRACTING (LOW BIAS)","NEUTRAL"))</f>
        <v>NEUTRAL</v>
      </c>
    </row>
    <row r="614">
      <c r="A614">
        <v>15293</v>
      </c>
      <c r="B614" t="str">
        <v>2026-05-04</v>
      </c>
      <c r="C614" t="str">
        <v>EVENING</v>
      </c>
      <c r="D614">
        <v>2</v>
      </c>
      <c r="E614">
        <v>5</v>
      </c>
      <c r="F614">
        <v>5</v>
      </c>
      <c r="G614">
        <v>0</v>
      </c>
      <c r="H614" t="str">
        <f>D614&amp;E614&amp;F614&amp;G614</f>
        <v>2550</v>
      </c>
      <c r="I614" t="str">
        <v>0255</v>
      </c>
      <c r="J614">
        <f>SUM(D614:G614)</f>
        <v>12</v>
      </c>
      <c r="K614">
        <f>SUMPRODUCT(MOD(D614:G614,2))</f>
        <v>2</v>
      </c>
      <c r="L614">
        <f>4-K614</f>
        <v>2</v>
      </c>
      <c r="M614">
        <f>COUNTIF(D614:G614,"&gt;=5")</f>
        <v>2</v>
      </c>
      <c r="N614">
        <f>COUNTIF(D614:G614,"&lt;=4")</f>
        <v>2</v>
      </c>
      <c r="O614">
        <f>SUMPRODUCT(1/COUNTIF(D614:G614,D614:G614))</f>
        <v>3</v>
      </c>
      <c r="P614" t="str">
        <f>IF(O614=4,"24-Way (4 Distinct)",IF(O614=3,"12-Way (1 Pair)",IF(O614=2,"6-Way / 4-Way","Straight (Quad)"))))</f>
        <v>12-Way (1 Pair)</v>
      </c>
      <c r="Q614">
        <f>SUMPRODUCT(COUNTIF(D615:G615,D614:G614))</f>
        <v>0</v>
      </c>
      <c r="R614">
        <f>AVERAGE(J614:J618)</f>
        <v>12</v>
      </c>
      <c r="S614">
        <f>AVERAGE(J614:J633)</f>
        <v>12</v>
      </c>
      <c r="T614">
        <f>R614-S614</f>
        <v>0</v>
      </c>
      <c r="U614" t="str">
        <f>IF(R614&gt;S614,"EXPANDING (HIGH BIAS)",IF(R614&lt;S614,"CONTRACTING (LOW BIAS)","NEUTRAL"))</f>
        <v>NEUTRAL</v>
      </c>
    </row>
    <row r="615">
      <c r="A615">
        <v>15292</v>
      </c>
      <c r="B615" t="str">
        <v>2026-05-04</v>
      </c>
      <c r="C615" t="str">
        <v>AFTERNOON</v>
      </c>
      <c r="D615">
        <v>9</v>
      </c>
      <c r="E615">
        <v>4</v>
      </c>
      <c r="F615">
        <v>9</v>
      </c>
      <c r="G615">
        <v>3</v>
      </c>
      <c r="H615" t="str">
        <f>D615&amp;E615&amp;F615&amp;G615</f>
        <v>9493</v>
      </c>
      <c r="I615" t="str">
        <v>3499</v>
      </c>
      <c r="J615">
        <f>SUM(D615:G615)</f>
        <v>25</v>
      </c>
      <c r="K615">
        <f>SUMPRODUCT(MOD(D615:G615,2))</f>
        <v>3</v>
      </c>
      <c r="L615">
        <f>4-K615</f>
        <v>1</v>
      </c>
      <c r="M615">
        <f>COUNTIF(D615:G615,"&gt;=5")</f>
        <v>2</v>
      </c>
      <c r="N615">
        <f>COUNTIF(D615:G615,"&lt;=4")</f>
        <v>2</v>
      </c>
      <c r="O615">
        <f>SUMPRODUCT(1/COUNTIF(D615:G615,D615:G615))</f>
        <v>3</v>
      </c>
      <c r="P615" t="str">
        <f>IF(O615=4,"24-Way (4 Distinct)",IF(O615=3,"12-Way (1 Pair)",IF(O615=2,"6-Way / 4-Way","Straight (Quad)"))))</f>
        <v>12-Way (1 Pair)</v>
      </c>
      <c r="Q615">
        <f>SUMPRODUCT(COUNTIF(D616:G616,D615:G615))</f>
        <v>0</v>
      </c>
      <c r="R615">
        <f>AVERAGE(J615:J619)</f>
        <v>25</v>
      </c>
      <c r="S615">
        <f>AVERAGE(J615:J634)</f>
        <v>25</v>
      </c>
      <c r="T615">
        <f>R615-S615</f>
        <v>0</v>
      </c>
      <c r="U615" t="str">
        <f>IF(R615&gt;S615,"EXPANDING (HIGH BIAS)",IF(R615&lt;S615,"CONTRACTING (LOW BIAS)","NEUTRAL"))</f>
        <v>NEUTRAL</v>
      </c>
    </row>
    <row r="616">
      <c r="A616">
        <v>15291</v>
      </c>
      <c r="B616" t="str">
        <v>2026-05-04</v>
      </c>
      <c r="C616" t="str">
        <v>MIDDAY</v>
      </c>
      <c r="D616">
        <v>1</v>
      </c>
      <c r="E616">
        <v>8</v>
      </c>
      <c r="F616">
        <v>5</v>
      </c>
      <c r="G616">
        <v>1</v>
      </c>
      <c r="H616" t="str">
        <f>D616&amp;E616&amp;F616&amp;G616</f>
        <v>1851</v>
      </c>
      <c r="I616" t="str">
        <v>1158</v>
      </c>
      <c r="J616">
        <f>SUM(D616:G616)</f>
        <v>15</v>
      </c>
      <c r="K616">
        <f>SUMPRODUCT(MOD(D616:G616,2))</f>
        <v>3</v>
      </c>
      <c r="L616">
        <f>4-K616</f>
        <v>1</v>
      </c>
      <c r="M616">
        <f>COUNTIF(D616:G616,"&gt;=5")</f>
        <v>2</v>
      </c>
      <c r="N616">
        <f>COUNTIF(D616:G616,"&lt;=4")</f>
        <v>2</v>
      </c>
      <c r="O616">
        <f>SUMPRODUCT(1/COUNTIF(D616:G616,D616:G616))</f>
        <v>3</v>
      </c>
      <c r="P616" t="str">
        <f>IF(O616=4,"24-Way (4 Distinct)",IF(O616=3,"12-Way (1 Pair)",IF(O616=2,"6-Way / 4-Way","Straight (Quad)"))))</f>
        <v>12-Way (1 Pair)</v>
      </c>
      <c r="Q616">
        <f>SUMPRODUCT(COUNTIF(D617:G617,D616:G616))</f>
        <v>1</v>
      </c>
      <c r="R616">
        <f>AVERAGE(J616:J620)</f>
        <v>15</v>
      </c>
      <c r="S616">
        <f>AVERAGE(J616:J635)</f>
        <v>15</v>
      </c>
      <c r="T616">
        <f>R616-S616</f>
        <v>0</v>
      </c>
      <c r="U616" t="str">
        <f>IF(R616&gt;S616,"EXPANDING (HIGH BIAS)",IF(R616&lt;S616,"CONTRACTING (LOW BIAS)","NEUTRAL"))</f>
        <v>NEUTRAL</v>
      </c>
    </row>
    <row r="617">
      <c r="A617">
        <v>15290</v>
      </c>
      <c r="B617" t="str">
        <v>2026-05-04</v>
      </c>
      <c r="C617" t="str">
        <v>MORNING</v>
      </c>
      <c r="D617">
        <v>6</v>
      </c>
      <c r="E617">
        <v>5</v>
      </c>
      <c r="F617">
        <v>9</v>
      </c>
      <c r="G617">
        <v>0</v>
      </c>
      <c r="H617" t="str">
        <f>D617&amp;E617&amp;F617&amp;G617</f>
        <v>6590</v>
      </c>
      <c r="I617" t="str">
        <v>0569</v>
      </c>
      <c r="J617">
        <f>SUM(D617:G617)</f>
        <v>20</v>
      </c>
      <c r="K617">
        <f>SUMPRODUCT(MOD(D617:G617,2))</f>
        <v>2</v>
      </c>
      <c r="L617">
        <f>4-K617</f>
        <v>2</v>
      </c>
      <c r="M617">
        <f>COUNTIF(D617:G617,"&gt;=5")</f>
        <v>3</v>
      </c>
      <c r="N617">
        <f>COUNTIF(D617:G617,"&lt;=4")</f>
        <v>1</v>
      </c>
      <c r="O617">
        <f>SUMPRODUCT(1/COUNTIF(D617:G617,D617:G617))</f>
        <v>4</v>
      </c>
      <c r="P617" t="str">
        <f>IF(O617=4,"24-Way (4 Distinct)",IF(O617=3,"12-Way (1 Pair)",IF(O617=2,"6-Way / 4-Way","Straight (Quad)"))))</f>
        <v>24-Way (4 Distinct)</v>
      </c>
      <c r="Q617">
        <f>SUMPRODUCT(COUNTIF(D618:G618,D617:G617))</f>
        <v>1</v>
      </c>
      <c r="R617">
        <f>AVERAGE(J617:J621)</f>
        <v>20</v>
      </c>
      <c r="S617">
        <f>AVERAGE(J617:J636)</f>
        <v>20</v>
      </c>
      <c r="T617">
        <f>R617-S617</f>
        <v>0</v>
      </c>
      <c r="U617" t="str">
        <f>IF(R617&gt;S617,"EXPANDING (HIGH BIAS)",IF(R617&lt;S617,"CONTRACTING (LOW BIAS)","NEUTRAL"))</f>
        <v>NEUTRAL</v>
      </c>
    </row>
    <row r="618">
      <c r="A618">
        <v>15285</v>
      </c>
      <c r="B618" t="str">
        <v>2026-05-02</v>
      </c>
      <c r="C618" t="str">
        <v>EVENING</v>
      </c>
      <c r="D618">
        <v>7</v>
      </c>
      <c r="E618">
        <v>4</v>
      </c>
      <c r="F618">
        <v>8</v>
      </c>
      <c r="G618">
        <v>0</v>
      </c>
      <c r="H618" t="str">
        <f>D618&amp;E618&amp;F618&amp;G618</f>
        <v>7480</v>
      </c>
      <c r="I618" t="str">
        <v>0478</v>
      </c>
      <c r="J618">
        <f>SUM(D618:G618)</f>
        <v>19</v>
      </c>
      <c r="K618">
        <f>SUMPRODUCT(MOD(D618:G618,2))</f>
        <v>1</v>
      </c>
      <c r="L618">
        <f>4-K618</f>
        <v>3</v>
      </c>
      <c r="M618">
        <f>COUNTIF(D618:G618,"&gt;=5")</f>
        <v>2</v>
      </c>
      <c r="N618">
        <f>COUNTIF(D618:G618,"&lt;=4")</f>
        <v>2</v>
      </c>
      <c r="O618">
        <f>SUMPRODUCT(1/COUNTIF(D618:G618,D618:G618))</f>
        <v>4</v>
      </c>
      <c r="P618" t="str">
        <f>IF(O618=4,"24-Way (4 Distinct)",IF(O618=3,"12-Way (1 Pair)",IF(O618=2,"6-Way / 4-Way","Straight (Quad)"))))</f>
        <v>24-Way (4 Distinct)</v>
      </c>
      <c r="Q618">
        <f>SUMPRODUCT(COUNTIF(D619:G619,D618:G618))</f>
        <v>0</v>
      </c>
      <c r="R618">
        <f>AVERAGE(J618:J622)</f>
        <v>19</v>
      </c>
      <c r="S618">
        <f>AVERAGE(J618:J637)</f>
        <v>19</v>
      </c>
      <c r="T618">
        <f>R618-S618</f>
        <v>0</v>
      </c>
      <c r="U618" t="str">
        <f>IF(R618&gt;S618,"EXPANDING (HIGH BIAS)",IF(R618&lt;S618,"CONTRACTING (LOW BIAS)","NEUTRAL"))</f>
        <v>NEUTRAL</v>
      </c>
    </row>
    <row r="619">
      <c r="A619">
        <v>15284</v>
      </c>
      <c r="B619" t="str">
        <v>2026-05-02</v>
      </c>
      <c r="C619" t="str">
        <v>AFTERNOON</v>
      </c>
      <c r="D619">
        <v>2</v>
      </c>
      <c r="E619">
        <v>6</v>
      </c>
      <c r="F619">
        <v>1</v>
      </c>
      <c r="G619">
        <v>2</v>
      </c>
      <c r="H619" t="str">
        <f>D619&amp;E619&amp;F619&amp;G619</f>
        <v>2612</v>
      </c>
      <c r="I619" t="str">
        <v>1226</v>
      </c>
      <c r="J619">
        <f>SUM(D619:G619)</f>
        <v>11</v>
      </c>
      <c r="K619">
        <f>SUMPRODUCT(MOD(D619:G619,2))</f>
        <v>1</v>
      </c>
      <c r="L619">
        <f>4-K619</f>
        <v>3</v>
      </c>
      <c r="M619">
        <f>COUNTIF(D619:G619,"&gt;=5")</f>
        <v>1</v>
      </c>
      <c r="N619">
        <f>COUNTIF(D619:G619,"&lt;=4")</f>
        <v>3</v>
      </c>
      <c r="O619">
        <f>SUMPRODUCT(1/COUNTIF(D619:G619,D619:G619))</f>
        <v>3</v>
      </c>
      <c r="P619" t="str">
        <f>IF(O619=4,"24-Way (4 Distinct)",IF(O619=3,"12-Way (1 Pair)",IF(O619=2,"6-Way / 4-Way","Straight (Quad)"))))</f>
        <v>12-Way (1 Pair)</v>
      </c>
      <c r="Q619">
        <f>SUMPRODUCT(COUNTIF(D620:G620,D619:G619))</f>
        <v>2</v>
      </c>
      <c r="R619">
        <f>AVERAGE(J619:J623)</f>
        <v>11</v>
      </c>
      <c r="S619">
        <f>AVERAGE(J619:J638)</f>
        <v>11</v>
      </c>
      <c r="T619">
        <f>R619-S619</f>
        <v>0</v>
      </c>
      <c r="U619" t="str">
        <f>IF(R619&gt;S619,"EXPANDING (HIGH BIAS)",IF(R619&lt;S619,"CONTRACTING (LOW BIAS)","NEUTRAL"))</f>
        <v>NEUTRAL</v>
      </c>
    </row>
    <row r="620">
      <c r="A620">
        <v>15283</v>
      </c>
      <c r="B620" t="str">
        <v>2026-05-02</v>
      </c>
      <c r="C620" t="str">
        <v>MIDDAY</v>
      </c>
      <c r="D620">
        <v>4</v>
      </c>
      <c r="E620">
        <v>6</v>
      </c>
      <c r="F620">
        <v>5</v>
      </c>
      <c r="G620">
        <v>1</v>
      </c>
      <c r="H620" t="str">
        <f>D620&amp;E620&amp;F620&amp;G620</f>
        <v>4651</v>
      </c>
      <c r="I620" t="str">
        <v>1456</v>
      </c>
      <c r="J620">
        <f>SUM(D620:G620)</f>
        <v>16</v>
      </c>
      <c r="K620">
        <f>SUMPRODUCT(MOD(D620:G620,2))</f>
        <v>2</v>
      </c>
      <c r="L620">
        <f>4-K620</f>
        <v>2</v>
      </c>
      <c r="M620">
        <f>COUNTIF(D620:G620,"&gt;=5")</f>
        <v>2</v>
      </c>
      <c r="N620">
        <f>COUNTIF(D620:G620,"&lt;=4")</f>
        <v>2</v>
      </c>
      <c r="O620">
        <f>SUMPRODUCT(1/COUNTIF(D620:G620,D620:G620))</f>
        <v>4</v>
      </c>
      <c r="P620" t="str">
        <f>IF(O620=4,"24-Way (4 Distinct)",IF(O620=3,"12-Way (1 Pair)",IF(O620=2,"6-Way / 4-Way","Straight (Quad)"))))</f>
        <v>24-Way (4 Distinct)</v>
      </c>
      <c r="Q620">
        <f>SUMPRODUCT(COUNTIF(D621:G621,D620:G620))</f>
        <v>1</v>
      </c>
      <c r="R620">
        <f>AVERAGE(J620:J624)</f>
        <v>16</v>
      </c>
      <c r="S620">
        <f>AVERAGE(J620:J639)</f>
        <v>16</v>
      </c>
      <c r="T620">
        <f>R620-S620</f>
        <v>0</v>
      </c>
      <c r="U620" t="str">
        <f>IF(R620&gt;S620,"EXPANDING (HIGH BIAS)",IF(R620&lt;S620,"CONTRACTING (LOW BIAS)","NEUTRAL"))</f>
        <v>NEUTRAL</v>
      </c>
    </row>
    <row r="621">
      <c r="A621">
        <v>15282</v>
      </c>
      <c r="B621" t="str">
        <v>2026-05-02</v>
      </c>
      <c r="C621" t="str">
        <v>MORNING</v>
      </c>
      <c r="D621">
        <v>7</v>
      </c>
      <c r="E621">
        <v>4</v>
      </c>
      <c r="F621">
        <v>7</v>
      </c>
      <c r="G621">
        <v>8</v>
      </c>
      <c r="H621" t="str">
        <f>D621&amp;E621&amp;F621&amp;G621</f>
        <v>7478</v>
      </c>
      <c r="I621" t="str">
        <v>4778</v>
      </c>
      <c r="J621">
        <f>SUM(D621:G621)</f>
        <v>26</v>
      </c>
      <c r="K621">
        <f>SUMPRODUCT(MOD(D621:G621,2))</f>
        <v>2</v>
      </c>
      <c r="L621">
        <f>4-K621</f>
        <v>2</v>
      </c>
      <c r="M621">
        <f>COUNTIF(D621:G621,"&gt;=5")</f>
        <v>3</v>
      </c>
      <c r="N621">
        <f>COUNTIF(D621:G621,"&lt;=4")</f>
        <v>1</v>
      </c>
      <c r="O621">
        <f>SUMPRODUCT(1/COUNTIF(D621:G621,D621:G621))</f>
        <v>3</v>
      </c>
      <c r="P621" t="str">
        <f>IF(O621=4,"24-Way (4 Distinct)",IF(O621=3,"12-Way (1 Pair)",IF(O621=2,"6-Way / 4-Way","Straight (Quad)"))))</f>
        <v>12-Way (1 Pair)</v>
      </c>
      <c r="Q621">
        <f>SUMPRODUCT(COUNTIF(D622:G622,D621:G621))</f>
        <v>2</v>
      </c>
      <c r="R621">
        <f>AVERAGE(J621:J625)</f>
        <v>26</v>
      </c>
      <c r="S621">
        <f>AVERAGE(J621:J640)</f>
        <v>26</v>
      </c>
      <c r="T621">
        <f>R621-S621</f>
        <v>0</v>
      </c>
      <c r="U621" t="str">
        <f>IF(R621&gt;S621,"EXPANDING (HIGH BIAS)",IF(R621&lt;S621,"CONTRACTING (LOW BIAS)","NEUTRAL"))</f>
        <v>NEUTRAL</v>
      </c>
    </row>
    <row r="622">
      <c r="A622">
        <v>15280</v>
      </c>
      <c r="B622" t="str">
        <v>2026-05-01</v>
      </c>
      <c r="C622" t="str">
        <v>AFTERNOON</v>
      </c>
      <c r="D622">
        <v>7</v>
      </c>
      <c r="E622">
        <v>9</v>
      </c>
      <c r="F622">
        <v>7</v>
      </c>
      <c r="G622">
        <v>2</v>
      </c>
      <c r="H622" t="str">
        <f>D622&amp;E622&amp;F622&amp;G622</f>
        <v>7972</v>
      </c>
      <c r="I622" t="str">
        <v>2779</v>
      </c>
      <c r="J622">
        <f>SUM(D622:G622)</f>
        <v>25</v>
      </c>
      <c r="K622">
        <f>SUMPRODUCT(MOD(D622:G622,2))</f>
        <v>3</v>
      </c>
      <c r="L622">
        <f>4-K622</f>
        <v>1</v>
      </c>
      <c r="M622">
        <f>COUNTIF(D622:G622,"&gt;=5")</f>
        <v>3</v>
      </c>
      <c r="N622">
        <f>COUNTIF(D622:G622,"&lt;=4")</f>
        <v>1</v>
      </c>
      <c r="O622">
        <f>SUMPRODUCT(1/COUNTIF(D622:G622,D622:G622))</f>
        <v>3</v>
      </c>
      <c r="P622" t="str">
        <f>IF(O622=4,"24-Way (4 Distinct)",IF(O622=3,"12-Way (1 Pair)",IF(O622=2,"6-Way / 4-Way","Straight (Quad)"))))</f>
        <v>12-Way (1 Pair)</v>
      </c>
      <c r="Q622">
        <f>SUMPRODUCT(COUNTIF(D623:G623,D622:G622))</f>
        <v>2</v>
      </c>
      <c r="R622">
        <f>AVERAGE(J622:J626)</f>
        <v>25</v>
      </c>
      <c r="S622">
        <f>AVERAGE(J622:J641)</f>
        <v>25</v>
      </c>
      <c r="T622">
        <f>R622-S622</f>
        <v>0</v>
      </c>
      <c r="U622" t="str">
        <f>IF(R622&gt;S622,"EXPANDING (HIGH BIAS)",IF(R622&lt;S622,"CONTRACTING (LOW BIAS)","NEUTRAL"))</f>
        <v>NEUTRAL</v>
      </c>
    </row>
    <row r="623">
      <c r="A623">
        <v>15279</v>
      </c>
      <c r="B623" t="str">
        <v>2026-05-01</v>
      </c>
      <c r="C623" t="str">
        <v>MIDDAY</v>
      </c>
      <c r="D623">
        <v>9</v>
      </c>
      <c r="E623">
        <v>2</v>
      </c>
      <c r="F623">
        <v>4</v>
      </c>
      <c r="G623">
        <v>0</v>
      </c>
      <c r="H623" t="str">
        <f>D623&amp;E623&amp;F623&amp;G623</f>
        <v>9240</v>
      </c>
      <c r="I623" t="str">
        <v>0249</v>
      </c>
      <c r="J623">
        <f>SUM(D623:G623)</f>
        <v>15</v>
      </c>
      <c r="K623">
        <f>SUMPRODUCT(MOD(D623:G623,2))</f>
        <v>1</v>
      </c>
      <c r="L623">
        <f>4-K623</f>
        <v>3</v>
      </c>
      <c r="M623">
        <f>COUNTIF(D623:G623,"&gt;=5")</f>
        <v>1</v>
      </c>
      <c r="N623">
        <f>COUNTIF(D623:G623,"&lt;=4")</f>
        <v>3</v>
      </c>
      <c r="O623">
        <f>SUMPRODUCT(1/COUNTIF(D623:G623,D623:G623))</f>
        <v>4</v>
      </c>
      <c r="P623" t="str">
        <f>IF(O623=4,"24-Way (4 Distinct)",IF(O623=3,"12-Way (1 Pair)",IF(O623=2,"6-Way / 4-Way","Straight (Quad)"))))</f>
        <v>24-Way (4 Distinct)</v>
      </c>
      <c r="Q623">
        <f>SUMPRODUCT(COUNTIF(D624:G624,D623:G623))</f>
        <v>0</v>
      </c>
      <c r="R623">
        <f>AVERAGE(J623:J627)</f>
        <v>15</v>
      </c>
      <c r="S623">
        <f>AVERAGE(J623:J642)</f>
        <v>15</v>
      </c>
      <c r="T623">
        <f>R623-S623</f>
        <v>0</v>
      </c>
      <c r="U623" t="str">
        <f>IF(R623&gt;S623,"EXPANDING (HIGH BIAS)",IF(R623&lt;S623,"CONTRACTING (LOW BIAS)","NEUTRAL"))</f>
        <v>NEUTRAL</v>
      </c>
    </row>
    <row r="624">
      <c r="A624">
        <v>15278</v>
      </c>
      <c r="B624" t="str">
        <v>2026-05-01</v>
      </c>
      <c r="C624" t="str">
        <v>MORNING</v>
      </c>
      <c r="D624">
        <v>1</v>
      </c>
      <c r="E624">
        <v>7</v>
      </c>
      <c r="F624">
        <v>7</v>
      </c>
      <c r="G624">
        <v>8</v>
      </c>
      <c r="H624" t="str">
        <f>D624&amp;E624&amp;F624&amp;G624</f>
        <v>1778</v>
      </c>
      <c r="I624" t="str">
        <v>1778</v>
      </c>
      <c r="J624">
        <f>SUM(D624:G624)</f>
        <v>23</v>
      </c>
      <c r="K624">
        <f>SUMPRODUCT(MOD(D624:G624,2))</f>
        <v>3</v>
      </c>
      <c r="L624">
        <f>4-K624</f>
        <v>1</v>
      </c>
      <c r="M624">
        <f>COUNTIF(D624:G624,"&gt;=5")</f>
        <v>3</v>
      </c>
      <c r="N624">
        <f>COUNTIF(D624:G624,"&lt;=4")</f>
        <v>1</v>
      </c>
      <c r="O624">
        <f>SUMPRODUCT(1/COUNTIF(D624:G624,D624:G624))</f>
        <v>3</v>
      </c>
      <c r="P624" t="str">
        <f>IF(O624=4,"24-Way (4 Distinct)",IF(O624=3,"12-Way (1 Pair)",IF(O624=2,"6-Way / 4-Way","Straight (Quad)"))))</f>
        <v>12-Way (1 Pair)</v>
      </c>
      <c r="Q624">
        <f>SUMPRODUCT(COUNTIF(D625:G625,D624:G624))</f>
        <v>2</v>
      </c>
      <c r="R624">
        <f>AVERAGE(J624:J628)</f>
        <v>23</v>
      </c>
      <c r="S624">
        <f>AVERAGE(J624:J643)</f>
        <v>23</v>
      </c>
      <c r="T624">
        <f>R624-S624</f>
        <v>0</v>
      </c>
      <c r="U624" t="str">
        <f>IF(R624&gt;S624,"EXPANDING (HIGH BIAS)",IF(R624&lt;S624,"CONTRACTING (LOW BIAS)","NEUTRAL"))</f>
        <v>NEUTRAL</v>
      </c>
    </row>
    <row r="625">
      <c r="A625">
        <v>15277</v>
      </c>
      <c r="B625" t="str">
        <v>2026-04-30</v>
      </c>
      <c r="C625" t="str">
        <v>EVENING</v>
      </c>
      <c r="D625">
        <v>2</v>
      </c>
      <c r="E625">
        <v>4</v>
      </c>
      <c r="F625">
        <v>9</v>
      </c>
      <c r="G625">
        <v>7</v>
      </c>
      <c r="H625" t="str">
        <f>D625&amp;E625&amp;F625&amp;G625</f>
        <v>2497</v>
      </c>
      <c r="I625" t="str">
        <v>2479</v>
      </c>
      <c r="J625">
        <f>SUM(D625:G625)</f>
        <v>22</v>
      </c>
      <c r="K625">
        <f>SUMPRODUCT(MOD(D625:G625,2))</f>
        <v>2</v>
      </c>
      <c r="L625">
        <f>4-K625</f>
        <v>2</v>
      </c>
      <c r="M625">
        <f>COUNTIF(D625:G625,"&gt;=5")</f>
        <v>2</v>
      </c>
      <c r="N625">
        <f>COUNTIF(D625:G625,"&lt;=4")</f>
        <v>2</v>
      </c>
      <c r="O625">
        <f>SUMPRODUCT(1/COUNTIF(D625:G625,D625:G625))</f>
        <v>4</v>
      </c>
      <c r="P625" t="str">
        <f>IF(O625=4,"24-Way (4 Distinct)",IF(O625=3,"12-Way (1 Pair)",IF(O625=2,"6-Way / 4-Way","Straight (Quad)"))))</f>
        <v>24-Way (4 Distinct)</v>
      </c>
      <c r="Q625">
        <f>SUMPRODUCT(COUNTIF(D626:G626,D625:G625))</f>
        <v>1</v>
      </c>
      <c r="R625">
        <f>AVERAGE(J625:J629)</f>
        <v>22</v>
      </c>
      <c r="S625">
        <f>AVERAGE(J625:J644)</f>
        <v>22</v>
      </c>
      <c r="T625">
        <f>R625-S625</f>
        <v>0</v>
      </c>
      <c r="U625" t="str">
        <f>IF(R625&gt;S625,"EXPANDING (HIGH BIAS)",IF(R625&lt;S625,"CONTRACTING (LOW BIAS)","NEUTRAL"))</f>
        <v>NEUTRAL</v>
      </c>
    </row>
    <row r="626">
      <c r="A626">
        <v>15276</v>
      </c>
      <c r="B626" t="str">
        <v>2026-04-30</v>
      </c>
      <c r="C626" t="str">
        <v>AFTERNOON</v>
      </c>
      <c r="D626">
        <v>1</v>
      </c>
      <c r="E626">
        <v>1</v>
      </c>
      <c r="F626">
        <v>3</v>
      </c>
      <c r="G626">
        <v>4</v>
      </c>
      <c r="H626" t="str">
        <f>D626&amp;E626&amp;F626&amp;G626</f>
        <v>1134</v>
      </c>
      <c r="I626" t="str">
        <v>1134</v>
      </c>
      <c r="J626">
        <f>SUM(D626:G626)</f>
        <v>9</v>
      </c>
      <c r="K626">
        <f>SUMPRODUCT(MOD(D626:G626,2))</f>
        <v>3</v>
      </c>
      <c r="L626">
        <f>4-K626</f>
        <v>1</v>
      </c>
      <c r="M626">
        <f>COUNTIF(D626:G626,"&gt;=5")</f>
        <v>0</v>
      </c>
      <c r="N626">
        <f>COUNTIF(D626:G626,"&lt;=4")</f>
        <v>4</v>
      </c>
      <c r="O626">
        <f>SUMPRODUCT(1/COUNTIF(D626:G626,D626:G626))</f>
        <v>3</v>
      </c>
      <c r="P626" t="str">
        <f>IF(O626=4,"24-Way (4 Distinct)",IF(O626=3,"12-Way (1 Pair)",IF(O626=2,"6-Way / 4-Way","Straight (Quad)"))))</f>
        <v>12-Way (1 Pair)</v>
      </c>
      <c r="Q626">
        <f>SUMPRODUCT(COUNTIF(D627:G627,D626:G626))</f>
        <v>0</v>
      </c>
      <c r="R626">
        <f>AVERAGE(J626:J630)</f>
        <v>9</v>
      </c>
      <c r="S626">
        <f>AVERAGE(J626:J645)</f>
        <v>9</v>
      </c>
      <c r="T626">
        <f>R626-S626</f>
        <v>0</v>
      </c>
      <c r="U626" t="str">
        <f>IF(R626&gt;S626,"EXPANDING (HIGH BIAS)",IF(R626&lt;S626,"CONTRACTING (LOW BIAS)","NEUTRAL"))</f>
        <v>NEUTRAL</v>
      </c>
    </row>
    <row r="627">
      <c r="A627">
        <v>15275</v>
      </c>
      <c r="B627" t="str">
        <v>2026-04-30</v>
      </c>
      <c r="C627" t="str">
        <v>MIDDAY</v>
      </c>
      <c r="D627">
        <v>0</v>
      </c>
      <c r="E627">
        <v>9</v>
      </c>
      <c r="F627">
        <v>6</v>
      </c>
      <c r="G627">
        <v>2</v>
      </c>
      <c r="H627" t="str">
        <f>D627&amp;E627&amp;F627&amp;G627</f>
        <v>0962</v>
      </c>
      <c r="I627" t="str">
        <v>0269</v>
      </c>
      <c r="J627">
        <f>SUM(D627:G627)</f>
        <v>17</v>
      </c>
      <c r="K627">
        <f>SUMPRODUCT(MOD(D627:G627,2))</f>
        <v>1</v>
      </c>
      <c r="L627">
        <f>4-K627</f>
        <v>3</v>
      </c>
      <c r="M627">
        <f>COUNTIF(D627:G627,"&gt;=5")</f>
        <v>2</v>
      </c>
      <c r="N627">
        <f>COUNTIF(D627:G627,"&lt;=4")</f>
        <v>2</v>
      </c>
      <c r="O627">
        <f>SUMPRODUCT(1/COUNTIF(D627:G627,D627:G627))</f>
        <v>4</v>
      </c>
      <c r="P627" t="str">
        <f>IF(O627=4,"24-Way (4 Distinct)",IF(O627=3,"12-Way (1 Pair)",IF(O627=2,"6-Way / 4-Way","Straight (Quad)"))))</f>
        <v>24-Way (4 Distinct)</v>
      </c>
      <c r="Q627">
        <f>SUMPRODUCT(COUNTIF(D628:G628,D627:G627))</f>
        <v>2</v>
      </c>
      <c r="R627">
        <f>AVERAGE(J627:J631)</f>
        <v>17</v>
      </c>
      <c r="S627">
        <f>AVERAGE(J627:J646)</f>
        <v>17</v>
      </c>
      <c r="T627">
        <f>R627-S627</f>
        <v>0</v>
      </c>
      <c r="U627" t="str">
        <f>IF(R627&gt;S627,"EXPANDING (HIGH BIAS)",IF(R627&lt;S627,"CONTRACTING (LOW BIAS)","NEUTRAL"))</f>
        <v>NEUTRAL</v>
      </c>
    </row>
    <row r="628">
      <c r="A628">
        <v>15274</v>
      </c>
      <c r="B628" t="str">
        <v>2026-04-30</v>
      </c>
      <c r="C628" t="str">
        <v>MORNING</v>
      </c>
      <c r="D628">
        <v>3</v>
      </c>
      <c r="E628">
        <v>3</v>
      </c>
      <c r="F628">
        <v>2</v>
      </c>
      <c r="G628">
        <v>6</v>
      </c>
      <c r="H628" t="str">
        <f>D628&amp;E628&amp;F628&amp;G628</f>
        <v>3326</v>
      </c>
      <c r="I628" t="str">
        <v>2336</v>
      </c>
      <c r="J628">
        <f>SUM(D628:G628)</f>
        <v>14</v>
      </c>
      <c r="K628">
        <f>SUMPRODUCT(MOD(D628:G628,2))</f>
        <v>2</v>
      </c>
      <c r="L628">
        <f>4-K628</f>
        <v>2</v>
      </c>
      <c r="M628">
        <f>COUNTIF(D628:G628,"&gt;=5")</f>
        <v>1</v>
      </c>
      <c r="N628">
        <f>COUNTIF(D628:G628,"&lt;=4")</f>
        <v>3</v>
      </c>
      <c r="O628">
        <f>SUMPRODUCT(1/COUNTIF(D628:G628,D628:G628))</f>
        <v>3</v>
      </c>
      <c r="P628" t="str">
        <f>IF(O628=4,"24-Way (4 Distinct)",IF(O628=3,"12-Way (1 Pair)",IF(O628=2,"6-Way / 4-Way","Straight (Quad)"))))</f>
        <v>12-Way (1 Pair)</v>
      </c>
      <c r="Q628">
        <f>SUMPRODUCT(COUNTIF(D629:G629,D628:G628))</f>
        <v>1</v>
      </c>
      <c r="R628">
        <f>AVERAGE(J628:J632)</f>
        <v>14</v>
      </c>
      <c r="S628">
        <f>AVERAGE(J628:J647)</f>
        <v>14</v>
      </c>
      <c r="T628">
        <f>R628-S628</f>
        <v>0</v>
      </c>
      <c r="U628" t="str">
        <f>IF(R628&gt;S628,"EXPANDING (HIGH BIAS)",IF(R628&lt;S628,"CONTRACTING (LOW BIAS)","NEUTRAL"))</f>
        <v>NEUTRAL</v>
      </c>
    </row>
    <row r="629">
      <c r="A629">
        <v>15273</v>
      </c>
      <c r="B629" t="str">
        <v>2026-04-29</v>
      </c>
      <c r="C629" t="str">
        <v>EVENING</v>
      </c>
      <c r="D629">
        <v>6</v>
      </c>
      <c r="E629">
        <v>5</v>
      </c>
      <c r="F629">
        <v>0</v>
      </c>
      <c r="G629">
        <v>0</v>
      </c>
      <c r="H629" t="str">
        <f>D629&amp;E629&amp;F629&amp;G629</f>
        <v>6500</v>
      </c>
      <c r="I629" t="str">
        <v>0056</v>
      </c>
      <c r="J629">
        <f>SUM(D629:G629)</f>
        <v>11</v>
      </c>
      <c r="K629">
        <f>SUMPRODUCT(MOD(D629:G629,2))</f>
        <v>1</v>
      </c>
      <c r="L629">
        <f>4-K629</f>
        <v>3</v>
      </c>
      <c r="M629">
        <f>COUNTIF(D629:G629,"&gt;=5")</f>
        <v>2</v>
      </c>
      <c r="N629">
        <f>COUNTIF(D629:G629,"&lt;=4")</f>
        <v>2</v>
      </c>
      <c r="O629">
        <f>SUMPRODUCT(1/COUNTIF(D629:G629,D629:G629))</f>
        <v>3</v>
      </c>
      <c r="P629" t="str">
        <f>IF(O629=4,"24-Way (4 Distinct)",IF(O629=3,"12-Way (1 Pair)",IF(O629=2,"6-Way / 4-Way","Straight (Quad)"))))</f>
        <v>12-Way (1 Pair)</v>
      </c>
      <c r="Q629">
        <f>SUMPRODUCT(COUNTIF(D630:G630,D629:G629))</f>
        <v>1</v>
      </c>
      <c r="R629">
        <f>AVERAGE(J629:J633)</f>
        <v>11</v>
      </c>
      <c r="S629">
        <f>AVERAGE(J629:J648)</f>
        <v>11</v>
      </c>
      <c r="T629">
        <f>R629-S629</f>
        <v>0</v>
      </c>
      <c r="U629" t="str">
        <f>IF(R629&gt;S629,"EXPANDING (HIGH BIAS)",IF(R629&lt;S629,"CONTRACTING (LOW BIAS)","NEUTRAL"))</f>
        <v>NEUTRAL</v>
      </c>
    </row>
    <row r="630">
      <c r="A630">
        <v>15272</v>
      </c>
      <c r="B630" t="str">
        <v>2026-04-29</v>
      </c>
      <c r="C630" t="str">
        <v>AFTERNOON</v>
      </c>
      <c r="D630">
        <v>7</v>
      </c>
      <c r="E630">
        <v>4</v>
      </c>
      <c r="F630">
        <v>4</v>
      </c>
      <c r="G630">
        <v>5</v>
      </c>
      <c r="H630" t="str">
        <f>D630&amp;E630&amp;F630&amp;G630</f>
        <v>7445</v>
      </c>
      <c r="I630" t="str">
        <v>4457</v>
      </c>
      <c r="J630">
        <f>SUM(D630:G630)</f>
        <v>20</v>
      </c>
      <c r="K630">
        <f>SUMPRODUCT(MOD(D630:G630,2))</f>
        <v>2</v>
      </c>
      <c r="L630">
        <f>4-K630</f>
        <v>2</v>
      </c>
      <c r="M630">
        <f>COUNTIF(D630:G630,"&gt;=5")</f>
        <v>2</v>
      </c>
      <c r="N630">
        <f>COUNTIF(D630:G630,"&lt;=4")</f>
        <v>2</v>
      </c>
      <c r="O630">
        <f>SUMPRODUCT(1/COUNTIF(D630:G630,D630:G630))</f>
        <v>3</v>
      </c>
      <c r="P630" t="str">
        <f>IF(O630=4,"24-Way (4 Distinct)",IF(O630=3,"12-Way (1 Pair)",IF(O630=2,"6-Way / 4-Way","Straight (Quad)"))))</f>
        <v>12-Way (1 Pair)</v>
      </c>
      <c r="Q630">
        <f>SUMPRODUCT(COUNTIF(D631:G631,D630:G630))</f>
        <v>1</v>
      </c>
      <c r="R630">
        <f>AVERAGE(J630:J634)</f>
        <v>20</v>
      </c>
      <c r="S630">
        <f>AVERAGE(J630:J649)</f>
        <v>20</v>
      </c>
      <c r="T630">
        <f>R630-S630</f>
        <v>0</v>
      </c>
      <c r="U630" t="str">
        <f>IF(R630&gt;S630,"EXPANDING (HIGH BIAS)",IF(R630&lt;S630,"CONTRACTING (LOW BIAS)","NEUTRAL"))</f>
        <v>NEUTRAL</v>
      </c>
    </row>
    <row r="631">
      <c r="A631">
        <v>15271</v>
      </c>
      <c r="B631" t="str">
        <v>2026-04-29</v>
      </c>
      <c r="C631" t="str">
        <v>MIDDAY</v>
      </c>
      <c r="D631">
        <v>1</v>
      </c>
      <c r="E631">
        <v>2</v>
      </c>
      <c r="F631">
        <v>0</v>
      </c>
      <c r="G631">
        <v>7</v>
      </c>
      <c r="H631" t="str">
        <f>D631&amp;E631&amp;F631&amp;G631</f>
        <v>1207</v>
      </c>
      <c r="I631" t="str">
        <v>0127</v>
      </c>
      <c r="J631">
        <f>SUM(D631:G631)</f>
        <v>10</v>
      </c>
      <c r="K631">
        <f>SUMPRODUCT(MOD(D631:G631,2))</f>
        <v>2</v>
      </c>
      <c r="L631">
        <f>4-K631</f>
        <v>2</v>
      </c>
      <c r="M631">
        <f>COUNTIF(D631:G631,"&gt;=5")</f>
        <v>1</v>
      </c>
      <c r="N631">
        <f>COUNTIF(D631:G631,"&lt;=4")</f>
        <v>3</v>
      </c>
      <c r="O631">
        <f>SUMPRODUCT(1/COUNTIF(D631:G631,D631:G631))</f>
        <v>4</v>
      </c>
      <c r="P631" t="str">
        <f>IF(O631=4,"24-Way (4 Distinct)",IF(O631=3,"12-Way (1 Pair)",IF(O631=2,"6-Way / 4-Way","Straight (Quad)"))))</f>
        <v>24-Way (4 Distinct)</v>
      </c>
      <c r="Q631">
        <f>SUMPRODUCT(COUNTIF(D632:G632,D631:G631))</f>
        <v>1</v>
      </c>
      <c r="R631">
        <f>AVERAGE(J631:J635)</f>
        <v>10</v>
      </c>
      <c r="S631">
        <f>AVERAGE(J631:J650)</f>
        <v>10</v>
      </c>
      <c r="T631">
        <f>R631-S631</f>
        <v>0</v>
      </c>
      <c r="U631" t="str">
        <f>IF(R631&gt;S631,"EXPANDING (HIGH BIAS)",IF(R631&lt;S631,"CONTRACTING (LOW BIAS)","NEUTRAL"))</f>
        <v>NEUTRAL</v>
      </c>
    </row>
    <row r="632">
      <c r="A632">
        <v>15270</v>
      </c>
      <c r="B632" t="str">
        <v>2026-04-29</v>
      </c>
      <c r="C632" t="str">
        <v>MORNING</v>
      </c>
      <c r="D632">
        <v>5</v>
      </c>
      <c r="E632">
        <v>5</v>
      </c>
      <c r="F632">
        <v>1</v>
      </c>
      <c r="G632">
        <v>6</v>
      </c>
      <c r="H632" t="str">
        <f>D632&amp;E632&amp;F632&amp;G632</f>
        <v>5516</v>
      </c>
      <c r="I632" t="str">
        <v>1556</v>
      </c>
      <c r="J632">
        <f>SUM(D632:G632)</f>
        <v>17</v>
      </c>
      <c r="K632">
        <f>SUMPRODUCT(MOD(D632:G632,2))</f>
        <v>3</v>
      </c>
      <c r="L632">
        <f>4-K632</f>
        <v>1</v>
      </c>
      <c r="M632">
        <f>COUNTIF(D632:G632,"&gt;=5")</f>
        <v>3</v>
      </c>
      <c r="N632">
        <f>COUNTIF(D632:G632,"&lt;=4")</f>
        <v>1</v>
      </c>
      <c r="O632">
        <f>SUMPRODUCT(1/COUNTIF(D632:G632,D632:G632))</f>
        <v>3</v>
      </c>
      <c r="P632" t="str">
        <f>IF(O632=4,"24-Way (4 Distinct)",IF(O632=3,"12-Way (1 Pair)",IF(O632=2,"6-Way / 4-Way","Straight (Quad)"))))</f>
        <v>12-Way (1 Pair)</v>
      </c>
      <c r="Q632">
        <f>SUMPRODUCT(COUNTIF(D633:G633,D632:G632))</f>
        <v>1</v>
      </c>
      <c r="R632">
        <f>AVERAGE(J632:J636)</f>
        <v>17</v>
      </c>
      <c r="S632">
        <f>AVERAGE(J632:J651)</f>
        <v>17</v>
      </c>
      <c r="T632">
        <f>R632-S632</f>
        <v>0</v>
      </c>
      <c r="U632" t="str">
        <f>IF(R632&gt;S632,"EXPANDING (HIGH BIAS)",IF(R632&lt;S632,"CONTRACTING (LOW BIAS)","NEUTRAL"))</f>
        <v>NEUTRAL</v>
      </c>
    </row>
    <row r="633">
      <c r="A633">
        <v>15266</v>
      </c>
      <c r="B633" t="str">
        <v>2026-04-28</v>
      </c>
      <c r="C633" t="str">
        <v>MORNING</v>
      </c>
      <c r="D633">
        <v>4</v>
      </c>
      <c r="E633">
        <v>2</v>
      </c>
      <c r="F633">
        <v>6</v>
      </c>
      <c r="G633">
        <v>9</v>
      </c>
      <c r="H633" t="str">
        <f>D633&amp;E633&amp;F633&amp;G633</f>
        <v>4269</v>
      </c>
      <c r="I633" t="str">
        <v>2469</v>
      </c>
      <c r="J633">
        <f>SUM(D633:G633)</f>
        <v>21</v>
      </c>
      <c r="K633">
        <f>SUMPRODUCT(MOD(D633:G633,2))</f>
        <v>1</v>
      </c>
      <c r="L633">
        <f>4-K633</f>
        <v>3</v>
      </c>
      <c r="M633">
        <f>COUNTIF(D633:G633,"&gt;=5")</f>
        <v>2</v>
      </c>
      <c r="N633">
        <f>COUNTIF(D633:G633,"&lt;=4")</f>
        <v>2</v>
      </c>
      <c r="O633">
        <f>SUMPRODUCT(1/COUNTIF(D633:G633,D633:G633))</f>
        <v>4</v>
      </c>
      <c r="P633" t="str">
        <f>IF(O633=4,"24-Way (4 Distinct)",IF(O633=3,"12-Way (1 Pair)",IF(O633=2,"6-Way / 4-Way","Straight (Quad)"))))</f>
        <v>24-Way (4 Distinct)</v>
      </c>
      <c r="Q633">
        <f>SUMPRODUCT(COUNTIF(D634:G634,D633:G633))</f>
        <v>2</v>
      </c>
      <c r="R633">
        <f>AVERAGE(J633:J637)</f>
        <v>21</v>
      </c>
      <c r="S633">
        <f>AVERAGE(J633:J652)</f>
        <v>21</v>
      </c>
      <c r="T633">
        <f>R633-S633</f>
        <v>0</v>
      </c>
      <c r="U633" t="str">
        <f>IF(R633&gt;S633,"EXPANDING (HIGH BIAS)",IF(R633&lt;S633,"CONTRACTING (LOW BIAS)","NEUTRAL"))</f>
        <v>NEUTRAL</v>
      </c>
    </row>
    <row r="634">
      <c r="A634">
        <v>15265</v>
      </c>
      <c r="B634" t="str">
        <v>2026-04-27</v>
      </c>
      <c r="C634" t="str">
        <v>EVENING</v>
      </c>
      <c r="D634">
        <v>4</v>
      </c>
      <c r="E634">
        <v>4</v>
      </c>
      <c r="F634">
        <v>3</v>
      </c>
      <c r="G634">
        <v>2</v>
      </c>
      <c r="H634" t="str">
        <f>D634&amp;E634&amp;F634&amp;G634</f>
        <v>4432</v>
      </c>
      <c r="I634" t="str">
        <v>2344</v>
      </c>
      <c r="J634">
        <f>SUM(D634:G634)</f>
        <v>13</v>
      </c>
      <c r="K634">
        <f>SUMPRODUCT(MOD(D634:G634,2))</f>
        <v>1</v>
      </c>
      <c r="L634">
        <f>4-K634</f>
        <v>3</v>
      </c>
      <c r="M634">
        <f>COUNTIF(D634:G634,"&gt;=5")</f>
        <v>0</v>
      </c>
      <c r="N634">
        <f>COUNTIF(D634:G634,"&lt;=4")</f>
        <v>4</v>
      </c>
      <c r="O634">
        <f>SUMPRODUCT(1/COUNTIF(D634:G634,D634:G634))</f>
        <v>3</v>
      </c>
      <c r="P634" t="str">
        <f>IF(O634=4,"24-Way (4 Distinct)",IF(O634=3,"12-Way (1 Pair)",IF(O634=2,"6-Way / 4-Way","Straight (Quad)"))))</f>
        <v>12-Way (1 Pair)</v>
      </c>
      <c r="Q634">
        <f>SUMPRODUCT(COUNTIF(D635:G635,D634:G634))</f>
        <v>2</v>
      </c>
      <c r="R634">
        <f>AVERAGE(J634:J638)</f>
        <v>13</v>
      </c>
      <c r="S634">
        <f>AVERAGE(J634:J653)</f>
        <v>13</v>
      </c>
      <c r="T634">
        <f>R634-S634</f>
        <v>0</v>
      </c>
      <c r="U634" t="str">
        <f>IF(R634&gt;S634,"EXPANDING (HIGH BIAS)",IF(R634&lt;S634,"CONTRACTING (LOW BIAS)","NEUTRAL"))</f>
        <v>NEUTRAL</v>
      </c>
    </row>
    <row r="635">
      <c r="A635">
        <v>15264</v>
      </c>
      <c r="B635" t="str">
        <v>2026-04-27</v>
      </c>
      <c r="C635" t="str">
        <v>AFTERNOON</v>
      </c>
      <c r="D635">
        <v>8</v>
      </c>
      <c r="E635">
        <v>1</v>
      </c>
      <c r="F635">
        <v>4</v>
      </c>
      <c r="G635">
        <v>8</v>
      </c>
      <c r="H635" t="str">
        <f>D635&amp;E635&amp;F635&amp;G635</f>
        <v>8148</v>
      </c>
      <c r="I635" t="str">
        <v>1488</v>
      </c>
      <c r="J635">
        <f>SUM(D635:G635)</f>
        <v>21</v>
      </c>
      <c r="K635">
        <f>SUMPRODUCT(MOD(D635:G635,2))</f>
        <v>1</v>
      </c>
      <c r="L635">
        <f>4-K635</f>
        <v>3</v>
      </c>
      <c r="M635">
        <f>COUNTIF(D635:G635,"&gt;=5")</f>
        <v>2</v>
      </c>
      <c r="N635">
        <f>COUNTIF(D635:G635,"&lt;=4")</f>
        <v>2</v>
      </c>
      <c r="O635">
        <f>SUMPRODUCT(1/COUNTIF(D635:G635,D635:G635))</f>
        <v>3</v>
      </c>
      <c r="P635" t="str">
        <f>IF(O635=4,"24-Way (4 Distinct)",IF(O635=3,"12-Way (1 Pair)",IF(O635=2,"6-Way / 4-Way","Straight (Quad)"))))</f>
        <v>12-Way (1 Pair)</v>
      </c>
      <c r="Q635">
        <f>SUMPRODUCT(COUNTIF(D636:G636,D635:G635))</f>
        <v>1</v>
      </c>
      <c r="R635">
        <f>AVERAGE(J635:J639)</f>
        <v>21</v>
      </c>
      <c r="S635">
        <f>AVERAGE(J635:J654)</f>
        <v>21</v>
      </c>
      <c r="T635">
        <f>R635-S635</f>
        <v>0</v>
      </c>
      <c r="U635" t="str">
        <f>IF(R635&gt;S635,"EXPANDING (HIGH BIAS)",IF(R635&lt;S635,"CONTRACTING (LOW BIAS)","NEUTRAL"))</f>
        <v>NEUTRAL</v>
      </c>
    </row>
    <row r="636">
      <c r="A636">
        <v>15263</v>
      </c>
      <c r="B636" t="str">
        <v>2026-04-27</v>
      </c>
      <c r="C636" t="str">
        <v>MIDDAY</v>
      </c>
      <c r="D636">
        <v>3</v>
      </c>
      <c r="E636">
        <v>0</v>
      </c>
      <c r="F636">
        <v>4</v>
      </c>
      <c r="G636">
        <v>4</v>
      </c>
      <c r="H636" t="str">
        <f>D636&amp;E636&amp;F636&amp;G636</f>
        <v>3044</v>
      </c>
      <c r="I636" t="str">
        <v>0344</v>
      </c>
      <c r="J636">
        <f>SUM(D636:G636)</f>
        <v>11</v>
      </c>
      <c r="K636">
        <f>SUMPRODUCT(MOD(D636:G636,2))</f>
        <v>1</v>
      </c>
      <c r="L636">
        <f>4-K636</f>
        <v>3</v>
      </c>
      <c r="M636">
        <f>COUNTIF(D636:G636,"&gt;=5")</f>
        <v>0</v>
      </c>
      <c r="N636">
        <f>COUNTIF(D636:G636,"&lt;=4")</f>
        <v>4</v>
      </c>
      <c r="O636">
        <f>SUMPRODUCT(1/COUNTIF(D636:G636,D636:G636))</f>
        <v>3</v>
      </c>
      <c r="P636" t="str">
        <f>IF(O636=4,"24-Way (4 Distinct)",IF(O636=3,"12-Way (1 Pair)",IF(O636=2,"6-Way / 4-Way","Straight (Quad)"))))</f>
        <v>12-Way (1 Pair)</v>
      </c>
      <c r="Q636">
        <f>SUMPRODUCT(COUNTIF(D637:G637,D636:G636))</f>
        <v>0</v>
      </c>
      <c r="R636">
        <f>AVERAGE(J636:J640)</f>
        <v>11</v>
      </c>
      <c r="S636">
        <f>AVERAGE(J636:J655)</f>
        <v>11</v>
      </c>
      <c r="T636">
        <f>R636-S636</f>
        <v>0</v>
      </c>
      <c r="U636" t="str">
        <f>IF(R636&gt;S636,"EXPANDING (HIGH BIAS)",IF(R636&lt;S636,"CONTRACTING (LOW BIAS)","NEUTRAL"))</f>
        <v>NEUTRAL</v>
      </c>
    </row>
    <row r="637">
      <c r="A637">
        <v>15262</v>
      </c>
      <c r="B637" t="str">
        <v>2026-04-27</v>
      </c>
      <c r="C637" t="str">
        <v>MORNING</v>
      </c>
      <c r="D637">
        <v>1</v>
      </c>
      <c r="E637">
        <v>5</v>
      </c>
      <c r="F637">
        <v>8</v>
      </c>
      <c r="G637">
        <v>1</v>
      </c>
      <c r="H637" t="str">
        <f>D637&amp;E637&amp;F637&amp;G637</f>
        <v>1581</v>
      </c>
      <c r="I637" t="str">
        <v>1158</v>
      </c>
      <c r="J637">
        <f>SUM(D637:G637)</f>
        <v>15</v>
      </c>
      <c r="K637">
        <f>SUMPRODUCT(MOD(D637:G637,2))</f>
        <v>3</v>
      </c>
      <c r="L637">
        <f>4-K637</f>
        <v>1</v>
      </c>
      <c r="M637">
        <f>COUNTIF(D637:G637,"&gt;=5")</f>
        <v>2</v>
      </c>
      <c r="N637">
        <f>COUNTIF(D637:G637,"&lt;=4")</f>
        <v>2</v>
      </c>
      <c r="O637">
        <f>SUMPRODUCT(1/COUNTIF(D637:G637,D637:G637))</f>
        <v>3</v>
      </c>
      <c r="P637" t="str">
        <f>IF(O637=4,"24-Way (4 Distinct)",IF(O637=3,"12-Way (1 Pair)",IF(O637=2,"6-Way / 4-Way","Straight (Quad)"))))</f>
        <v>12-Way (1 Pair)</v>
      </c>
      <c r="Q637">
        <f>SUMPRODUCT(COUNTIF(D638:G638,D637:G637))</f>
        <v>2</v>
      </c>
      <c r="R637">
        <f>AVERAGE(J637:J641)</f>
        <v>15</v>
      </c>
      <c r="S637">
        <f>AVERAGE(J637:J656)</f>
        <v>15</v>
      </c>
      <c r="T637">
        <f>R637-S637</f>
        <v>0</v>
      </c>
      <c r="U637" t="str">
        <f>IF(R637&gt;S637,"EXPANDING (HIGH BIAS)",IF(R637&lt;S637,"CONTRACTING (LOW BIAS)","NEUTRAL"))</f>
        <v>NEUTRAL</v>
      </c>
    </row>
    <row r="638">
      <c r="A638">
        <v>15256</v>
      </c>
      <c r="B638" t="str">
        <v>2026-04-25</v>
      </c>
      <c r="C638" t="str">
        <v>AFTERNOON</v>
      </c>
      <c r="D638">
        <v>1</v>
      </c>
      <c r="E638">
        <v>4</v>
      </c>
      <c r="F638">
        <v>2</v>
      </c>
      <c r="G638">
        <v>9</v>
      </c>
      <c r="H638" t="str">
        <f>D638&amp;E638&amp;F638&amp;G638</f>
        <v>1429</v>
      </c>
      <c r="I638" t="str">
        <v>1249</v>
      </c>
      <c r="J638">
        <f>SUM(D638:G638)</f>
        <v>16</v>
      </c>
      <c r="K638">
        <f>SUMPRODUCT(MOD(D638:G638,2))</f>
        <v>2</v>
      </c>
      <c r="L638">
        <f>4-K638</f>
        <v>2</v>
      </c>
      <c r="M638">
        <f>COUNTIF(D638:G638,"&gt;=5")</f>
        <v>1</v>
      </c>
      <c r="N638">
        <f>COUNTIF(D638:G638,"&lt;=4")</f>
        <v>3</v>
      </c>
      <c r="O638">
        <f>SUMPRODUCT(1/COUNTIF(D638:G638,D638:G638))</f>
        <v>4</v>
      </c>
      <c r="P638" t="str">
        <f>IF(O638=4,"24-Way (4 Distinct)",IF(O638=3,"12-Way (1 Pair)",IF(O638=2,"6-Way / 4-Way","Straight (Quad)"))))</f>
        <v>24-Way (4 Distinct)</v>
      </c>
      <c r="Q638">
        <f>SUMPRODUCT(COUNTIF(D639:G639,D638:G638))</f>
        <v>2</v>
      </c>
      <c r="R638">
        <f>AVERAGE(J638:J642)</f>
        <v>16</v>
      </c>
      <c r="S638">
        <f>AVERAGE(J638:J657)</f>
        <v>16</v>
      </c>
      <c r="T638">
        <f>R638-S638</f>
        <v>0</v>
      </c>
      <c r="U638" t="str">
        <f>IF(R638&gt;S638,"EXPANDING (HIGH BIAS)",IF(R638&lt;S638,"CONTRACTING (LOW BIAS)","NEUTRAL"))</f>
        <v>NEUTRAL</v>
      </c>
    </row>
    <row r="639">
      <c r="A639">
        <v>15255</v>
      </c>
      <c r="B639" t="str">
        <v>2026-04-25</v>
      </c>
      <c r="C639" t="str">
        <v>MIDDAY</v>
      </c>
      <c r="D639">
        <v>4</v>
      </c>
      <c r="E639">
        <v>9</v>
      </c>
      <c r="F639">
        <v>8</v>
      </c>
      <c r="G639">
        <v>0</v>
      </c>
      <c r="H639" t="str">
        <f>D639&amp;E639&amp;F639&amp;G639</f>
        <v>4980</v>
      </c>
      <c r="I639" t="str">
        <v>0489</v>
      </c>
      <c r="J639">
        <f>SUM(D639:G639)</f>
        <v>21</v>
      </c>
      <c r="K639">
        <f>SUMPRODUCT(MOD(D639:G639,2))</f>
        <v>1</v>
      </c>
      <c r="L639">
        <f>4-K639</f>
        <v>3</v>
      </c>
      <c r="M639">
        <f>COUNTIF(D639:G639,"&gt;=5")</f>
        <v>2</v>
      </c>
      <c r="N639">
        <f>COUNTIF(D639:G639,"&lt;=4")</f>
        <v>2</v>
      </c>
      <c r="O639">
        <f>SUMPRODUCT(1/COUNTIF(D639:G639,D639:G639))</f>
        <v>4</v>
      </c>
      <c r="P639" t="str">
        <f>IF(O639=4,"24-Way (4 Distinct)",IF(O639=3,"12-Way (1 Pair)",IF(O639=2,"6-Way / 4-Way","Straight (Quad)"))))</f>
        <v>24-Way (4 Distinct)</v>
      </c>
      <c r="Q639">
        <f>SUMPRODUCT(COUNTIF(D640:G640,D639:G639))</f>
        <v>2</v>
      </c>
      <c r="R639">
        <f>AVERAGE(J639:J643)</f>
        <v>21</v>
      </c>
      <c r="S639">
        <f>AVERAGE(J639:J658)</f>
        <v>21</v>
      </c>
      <c r="T639">
        <f>R639-S639</f>
        <v>0</v>
      </c>
      <c r="U639" t="str">
        <f>IF(R639&gt;S639,"EXPANDING (HIGH BIAS)",IF(R639&lt;S639,"CONTRACTING (LOW BIAS)","NEUTRAL"))</f>
        <v>NEUTRAL</v>
      </c>
    </row>
    <row r="640">
      <c r="A640">
        <v>15254</v>
      </c>
      <c r="B640" t="str">
        <v>2026-04-25</v>
      </c>
      <c r="C640" t="str">
        <v>MORNING</v>
      </c>
      <c r="D640">
        <v>9</v>
      </c>
      <c r="E640">
        <v>9</v>
      </c>
      <c r="F640">
        <v>8</v>
      </c>
      <c r="G640">
        <v>7</v>
      </c>
      <c r="H640" t="str">
        <f>D640&amp;E640&amp;F640&amp;G640</f>
        <v>9987</v>
      </c>
      <c r="I640" t="str">
        <v>7899</v>
      </c>
      <c r="J640">
        <f>SUM(D640:G640)</f>
        <v>33</v>
      </c>
      <c r="K640">
        <f>SUMPRODUCT(MOD(D640:G640,2))</f>
        <v>3</v>
      </c>
      <c r="L640">
        <f>4-K640</f>
        <v>1</v>
      </c>
      <c r="M640">
        <f>COUNTIF(D640:G640,"&gt;=5")</f>
        <v>4</v>
      </c>
      <c r="N640">
        <f>COUNTIF(D640:G640,"&lt;=4")</f>
        <v>0</v>
      </c>
      <c r="O640">
        <f>SUMPRODUCT(1/COUNTIF(D640:G640,D640:G640))</f>
        <v>3</v>
      </c>
      <c r="P640" t="str">
        <f>IF(O640=4,"24-Way (4 Distinct)",IF(O640=3,"12-Way (1 Pair)",IF(O640=2,"6-Way / 4-Way","Straight (Quad)"))))</f>
        <v>12-Way (1 Pair)</v>
      </c>
      <c r="Q640">
        <f>SUMPRODUCT(COUNTIF(D641:G641,D640:G640))</f>
        <v>1</v>
      </c>
      <c r="R640">
        <f>AVERAGE(J640:J644)</f>
        <v>33</v>
      </c>
      <c r="S640">
        <f>AVERAGE(J640:J659)</f>
        <v>33</v>
      </c>
      <c r="T640">
        <f>R640-S640</f>
        <v>0</v>
      </c>
      <c r="U640" t="str">
        <f>IF(R640&gt;S640,"EXPANDING (HIGH BIAS)",IF(R640&lt;S640,"CONTRACTING (LOW BIAS)","NEUTRAL"))</f>
        <v>NEUTRAL</v>
      </c>
    </row>
    <row r="641">
      <c r="A641">
        <v>15253</v>
      </c>
      <c r="B641" t="str">
        <v>2026-04-24</v>
      </c>
      <c r="C641" t="str">
        <v>EVENING</v>
      </c>
      <c r="D641">
        <v>6</v>
      </c>
      <c r="E641">
        <v>0</v>
      </c>
      <c r="F641">
        <v>7</v>
      </c>
      <c r="G641">
        <v>2</v>
      </c>
      <c r="H641" t="str">
        <f>D641&amp;E641&amp;F641&amp;G641</f>
        <v>6072</v>
      </c>
      <c r="I641" t="str">
        <v>0267</v>
      </c>
      <c r="J641">
        <f>SUM(D641:G641)</f>
        <v>15</v>
      </c>
      <c r="K641">
        <f>SUMPRODUCT(MOD(D641:G641,2))</f>
        <v>1</v>
      </c>
      <c r="L641">
        <f>4-K641</f>
        <v>3</v>
      </c>
      <c r="M641">
        <f>COUNTIF(D641:G641,"&gt;=5")</f>
        <v>2</v>
      </c>
      <c r="N641">
        <f>COUNTIF(D641:G641,"&lt;=4")</f>
        <v>2</v>
      </c>
      <c r="O641">
        <f>SUMPRODUCT(1/COUNTIF(D641:G641,D641:G641))</f>
        <v>4</v>
      </c>
      <c r="P641" t="str">
        <f>IF(O641=4,"24-Way (4 Distinct)",IF(O641=3,"12-Way (1 Pair)",IF(O641=2,"6-Way / 4-Way","Straight (Quad)"))))</f>
        <v>24-Way (4 Distinct)</v>
      </c>
      <c r="Q641">
        <f>SUMPRODUCT(COUNTIF(D642:G642,D641:G641))</f>
        <v>2</v>
      </c>
      <c r="R641">
        <f>AVERAGE(J641:J645)</f>
        <v>15</v>
      </c>
      <c r="S641">
        <f>AVERAGE(J641:J660)</f>
        <v>15</v>
      </c>
      <c r="T641">
        <f>R641-S641</f>
        <v>0</v>
      </c>
      <c r="U641" t="str">
        <f>IF(R641&gt;S641,"EXPANDING (HIGH BIAS)",IF(R641&lt;S641,"CONTRACTING (LOW BIAS)","NEUTRAL"))</f>
        <v>NEUTRAL</v>
      </c>
    </row>
    <row r="642">
      <c r="A642">
        <v>15252</v>
      </c>
      <c r="B642" t="str">
        <v>2026-04-24</v>
      </c>
      <c r="C642" t="str">
        <v>AFTERNOON</v>
      </c>
      <c r="D642">
        <v>3</v>
      </c>
      <c r="E642">
        <v>2</v>
      </c>
      <c r="F642">
        <v>5</v>
      </c>
      <c r="G642">
        <v>0</v>
      </c>
      <c r="H642" t="str">
        <f>D642&amp;E642&amp;F642&amp;G642</f>
        <v>3250</v>
      </c>
      <c r="I642" t="str">
        <v>0235</v>
      </c>
      <c r="J642">
        <f>SUM(D642:G642)</f>
        <v>10</v>
      </c>
      <c r="K642">
        <f>SUMPRODUCT(MOD(D642:G642,2))</f>
        <v>2</v>
      </c>
      <c r="L642">
        <f>4-K642</f>
        <v>2</v>
      </c>
      <c r="M642">
        <f>COUNTIF(D642:G642,"&gt;=5")</f>
        <v>1</v>
      </c>
      <c r="N642">
        <f>COUNTIF(D642:G642,"&lt;=4")</f>
        <v>3</v>
      </c>
      <c r="O642">
        <f>SUMPRODUCT(1/COUNTIF(D642:G642,D642:G642))</f>
        <v>4</v>
      </c>
      <c r="P642" t="str">
        <f>IF(O642=4,"24-Way (4 Distinct)",IF(O642=3,"12-Way (1 Pair)",IF(O642=2,"6-Way / 4-Way","Straight (Quad)"))))</f>
        <v>24-Way (4 Distinct)</v>
      </c>
      <c r="Q642">
        <f>SUMPRODUCT(COUNTIF(D643:G643,D642:G642))</f>
        <v>1</v>
      </c>
      <c r="R642">
        <f>AVERAGE(J642:J646)</f>
        <v>10</v>
      </c>
      <c r="S642">
        <f>AVERAGE(J642:J661)</f>
        <v>10</v>
      </c>
      <c r="T642">
        <f>R642-S642</f>
        <v>0</v>
      </c>
      <c r="U642" t="str">
        <f>IF(R642&gt;S642,"EXPANDING (HIGH BIAS)",IF(R642&lt;S642,"CONTRACTING (LOW BIAS)","NEUTRAL"))</f>
        <v>NEUTRAL</v>
      </c>
    </row>
    <row r="643">
      <c r="A643">
        <v>15251</v>
      </c>
      <c r="B643" t="str">
        <v>2026-04-24</v>
      </c>
      <c r="C643" t="str">
        <v>MIDDAY</v>
      </c>
      <c r="D643">
        <v>8</v>
      </c>
      <c r="E643">
        <v>2</v>
      </c>
      <c r="F643">
        <v>7</v>
      </c>
      <c r="G643">
        <v>8</v>
      </c>
      <c r="H643" t="str">
        <f>D643&amp;E643&amp;F643&amp;G643</f>
        <v>8278</v>
      </c>
      <c r="I643" t="str">
        <v>2788</v>
      </c>
      <c r="J643">
        <f>SUM(D643:G643)</f>
        <v>25</v>
      </c>
      <c r="K643">
        <f>SUMPRODUCT(MOD(D643:G643,2))</f>
        <v>1</v>
      </c>
      <c r="L643">
        <f>4-K643</f>
        <v>3</v>
      </c>
      <c r="M643">
        <f>COUNTIF(D643:G643,"&gt;=5")</f>
        <v>3</v>
      </c>
      <c r="N643">
        <f>COUNTIF(D643:G643,"&lt;=4")</f>
        <v>1</v>
      </c>
      <c r="O643">
        <f>SUMPRODUCT(1/COUNTIF(D643:G643,D643:G643))</f>
        <v>3</v>
      </c>
      <c r="P643" t="str">
        <f>IF(O643=4,"24-Way (4 Distinct)",IF(O643=3,"12-Way (1 Pair)",IF(O643=2,"6-Way / 4-Way","Straight (Quad)"))))</f>
        <v>12-Way (1 Pair)</v>
      </c>
      <c r="Q643">
        <f>SUMPRODUCT(COUNTIF(D644:G644,D643:G643))</f>
        <v>0</v>
      </c>
      <c r="R643">
        <f>AVERAGE(J643:J647)</f>
        <v>25</v>
      </c>
      <c r="S643">
        <f>AVERAGE(J643:J662)</f>
        <v>25</v>
      </c>
      <c r="T643">
        <f>R643-S643</f>
        <v>0</v>
      </c>
      <c r="U643" t="str">
        <f>IF(R643&gt;S643,"EXPANDING (HIGH BIAS)",IF(R643&lt;S643,"CONTRACTING (LOW BIAS)","NEUTRAL"))</f>
        <v>NEUTRAL</v>
      </c>
    </row>
    <row r="644">
      <c r="A644">
        <v>15250</v>
      </c>
      <c r="B644" t="str">
        <v>2026-04-24</v>
      </c>
      <c r="C644" t="str">
        <v>MORNING</v>
      </c>
      <c r="D644">
        <v>5</v>
      </c>
      <c r="E644">
        <v>3</v>
      </c>
      <c r="F644">
        <v>4</v>
      </c>
      <c r="G644">
        <v>1</v>
      </c>
      <c r="H644" t="str">
        <f>D644&amp;E644&amp;F644&amp;G644</f>
        <v>5341</v>
      </c>
      <c r="I644" t="str">
        <v>1345</v>
      </c>
      <c r="J644">
        <f>SUM(D644:G644)</f>
        <v>13</v>
      </c>
      <c r="K644">
        <f>SUMPRODUCT(MOD(D644:G644,2))</f>
        <v>3</v>
      </c>
      <c r="L644">
        <f>4-K644</f>
        <v>1</v>
      </c>
      <c r="M644">
        <f>COUNTIF(D644:G644,"&gt;=5")</f>
        <v>1</v>
      </c>
      <c r="N644">
        <f>COUNTIF(D644:G644,"&lt;=4")</f>
        <v>3</v>
      </c>
      <c r="O644">
        <f>SUMPRODUCT(1/COUNTIF(D644:G644,D644:G644))</f>
        <v>4</v>
      </c>
      <c r="P644" t="str">
        <f>IF(O644=4,"24-Way (4 Distinct)",IF(O644=3,"12-Way (1 Pair)",IF(O644=2,"6-Way / 4-Way","Straight (Quad)"))))</f>
        <v>24-Way (4 Distinct)</v>
      </c>
      <c r="Q644">
        <f>SUMPRODUCT(COUNTIF(D645:G645,D644:G644))</f>
        <v>3</v>
      </c>
      <c r="R644">
        <f>AVERAGE(J644:J648)</f>
        <v>13</v>
      </c>
      <c r="S644">
        <f>AVERAGE(J644:J663)</f>
        <v>13</v>
      </c>
      <c r="T644">
        <f>R644-S644</f>
        <v>0</v>
      </c>
      <c r="U644" t="str">
        <f>IF(R644&gt;S644,"EXPANDING (HIGH BIAS)",IF(R644&lt;S644,"CONTRACTING (LOW BIAS)","NEUTRAL"))</f>
        <v>NEUTRAL</v>
      </c>
    </row>
    <row r="645">
      <c r="A645">
        <v>15249</v>
      </c>
      <c r="B645" t="str">
        <v>2026-04-23</v>
      </c>
      <c r="C645" t="str">
        <v>EVENING</v>
      </c>
      <c r="D645">
        <v>5</v>
      </c>
      <c r="E645">
        <v>1</v>
      </c>
      <c r="F645">
        <v>7</v>
      </c>
      <c r="G645">
        <v>4</v>
      </c>
      <c r="H645" t="str">
        <f>D645&amp;E645&amp;F645&amp;G645</f>
        <v>5174</v>
      </c>
      <c r="I645" t="str">
        <v>1457</v>
      </c>
      <c r="J645">
        <f>SUM(D645:G645)</f>
        <v>17</v>
      </c>
      <c r="K645">
        <f>SUMPRODUCT(MOD(D645:G645,2))</f>
        <v>3</v>
      </c>
      <c r="L645">
        <f>4-K645</f>
        <v>1</v>
      </c>
      <c r="M645">
        <f>COUNTIF(D645:G645,"&gt;=5")</f>
        <v>2</v>
      </c>
      <c r="N645">
        <f>COUNTIF(D645:G645,"&lt;=4")</f>
        <v>2</v>
      </c>
      <c r="O645">
        <f>SUMPRODUCT(1/COUNTIF(D645:G645,D645:G645))</f>
        <v>4</v>
      </c>
      <c r="P645" t="str">
        <f>IF(O645=4,"24-Way (4 Distinct)",IF(O645=3,"12-Way (1 Pair)",IF(O645=2,"6-Way / 4-Way","Straight (Quad)"))))</f>
        <v>24-Way (4 Distinct)</v>
      </c>
      <c r="Q645">
        <f>SUMPRODUCT(COUNTIF(D646:G646,D645:G645))</f>
        <v>2</v>
      </c>
      <c r="R645">
        <f>AVERAGE(J645:J649)</f>
        <v>17</v>
      </c>
      <c r="S645">
        <f>AVERAGE(J645:J664)</f>
        <v>17</v>
      </c>
      <c r="T645">
        <f>R645-S645</f>
        <v>0</v>
      </c>
      <c r="U645" t="str">
        <f>IF(R645&gt;S645,"EXPANDING (HIGH BIAS)",IF(R645&lt;S645,"CONTRACTING (LOW BIAS)","NEUTRAL"))</f>
        <v>NEUTRAL</v>
      </c>
    </row>
    <row r="646">
      <c r="A646">
        <v>15248</v>
      </c>
      <c r="B646" t="str">
        <v>2026-04-23</v>
      </c>
      <c r="C646" t="str">
        <v>AFTERNOON</v>
      </c>
      <c r="D646">
        <v>1</v>
      </c>
      <c r="E646">
        <v>8</v>
      </c>
      <c r="F646">
        <v>5</v>
      </c>
      <c r="G646">
        <v>0</v>
      </c>
      <c r="H646" t="str">
        <f>D646&amp;E646&amp;F646&amp;G646</f>
        <v>1850</v>
      </c>
      <c r="I646" t="str">
        <v>0158</v>
      </c>
      <c r="J646">
        <f>SUM(D646:G646)</f>
        <v>14</v>
      </c>
      <c r="K646">
        <f>SUMPRODUCT(MOD(D646:G646,2))</f>
        <v>2</v>
      </c>
      <c r="L646">
        <f>4-K646</f>
        <v>2</v>
      </c>
      <c r="M646">
        <f>COUNTIF(D646:G646,"&gt;=5")</f>
        <v>2</v>
      </c>
      <c r="N646">
        <f>COUNTIF(D646:G646,"&lt;=4")</f>
        <v>2</v>
      </c>
      <c r="O646">
        <f>SUMPRODUCT(1/COUNTIF(D646:G646,D646:G646))</f>
        <v>4</v>
      </c>
      <c r="P646" t="str">
        <f>IF(O646=4,"24-Way (4 Distinct)",IF(O646=3,"12-Way (1 Pair)",IF(O646=2,"6-Way / 4-Way","Straight (Quad)"))))</f>
        <v>24-Way (4 Distinct)</v>
      </c>
      <c r="Q646">
        <f>SUMPRODUCT(COUNTIF(D647:G647,D646:G646))</f>
        <v>2</v>
      </c>
      <c r="R646">
        <f>AVERAGE(J646:J650)</f>
        <v>14</v>
      </c>
      <c r="S646">
        <f>AVERAGE(J646:J665)</f>
        <v>14</v>
      </c>
      <c r="T646">
        <f>R646-S646</f>
        <v>0</v>
      </c>
      <c r="U646" t="str">
        <f>IF(R646&gt;S646,"EXPANDING (HIGH BIAS)",IF(R646&lt;S646,"CONTRACTING (LOW BIAS)","NEUTRAL"))</f>
        <v>NEUTRAL</v>
      </c>
    </row>
    <row r="647">
      <c r="A647">
        <v>15247</v>
      </c>
      <c r="B647" t="str">
        <v>2026-04-23</v>
      </c>
      <c r="C647" t="str">
        <v>MIDDAY</v>
      </c>
      <c r="D647">
        <v>1</v>
      </c>
      <c r="E647">
        <v>6</v>
      </c>
      <c r="F647">
        <v>0</v>
      </c>
      <c r="G647">
        <v>6</v>
      </c>
      <c r="H647" t="str">
        <f>D647&amp;E647&amp;F647&amp;G647</f>
        <v>1606</v>
      </c>
      <c r="I647" t="str">
        <v>0166</v>
      </c>
      <c r="J647">
        <f>SUM(D647:G647)</f>
        <v>13</v>
      </c>
      <c r="K647">
        <f>SUMPRODUCT(MOD(D647:G647,2))</f>
        <v>1</v>
      </c>
      <c r="L647">
        <f>4-K647</f>
        <v>3</v>
      </c>
      <c r="M647">
        <f>COUNTIF(D647:G647,"&gt;=5")</f>
        <v>2</v>
      </c>
      <c r="N647">
        <f>COUNTIF(D647:G647,"&lt;=4")</f>
        <v>2</v>
      </c>
      <c r="O647">
        <f>SUMPRODUCT(1/COUNTIF(D647:G647,D647:G647))</f>
        <v>3</v>
      </c>
      <c r="P647" t="str">
        <f>IF(O647=4,"24-Way (4 Distinct)",IF(O647=3,"12-Way (1 Pair)",IF(O647=2,"6-Way / 4-Way","Straight (Quad)"))))</f>
        <v>12-Way (1 Pair)</v>
      </c>
      <c r="Q647">
        <f>SUMPRODUCT(COUNTIF(D648:G648,D647:G647))</f>
        <v>1</v>
      </c>
      <c r="R647">
        <f>AVERAGE(J647:J651)</f>
        <v>13</v>
      </c>
      <c r="S647">
        <f>AVERAGE(J647:J666)</f>
        <v>13</v>
      </c>
      <c r="T647">
        <f>R647-S647</f>
        <v>0</v>
      </c>
      <c r="U647" t="str">
        <f>IF(R647&gt;S647,"EXPANDING (HIGH BIAS)",IF(R647&lt;S647,"CONTRACTING (LOW BIAS)","NEUTRAL"))</f>
        <v>NEUTRAL</v>
      </c>
    </row>
    <row r="648">
      <c r="A648">
        <v>15246</v>
      </c>
      <c r="B648" t="str">
        <v>2026-04-23</v>
      </c>
      <c r="C648" t="str">
        <v>MORNING</v>
      </c>
      <c r="D648">
        <v>1</v>
      </c>
      <c r="E648">
        <v>1</v>
      </c>
      <c r="F648">
        <v>2</v>
      </c>
      <c r="G648">
        <v>2</v>
      </c>
      <c r="H648" t="str">
        <f>D648&amp;E648&amp;F648&amp;G648</f>
        <v>1122</v>
      </c>
      <c r="I648" t="str">
        <v>1122</v>
      </c>
      <c r="J648">
        <f>SUM(D648:G648)</f>
        <v>6</v>
      </c>
      <c r="K648">
        <f>SUMPRODUCT(MOD(D648:G648,2))</f>
        <v>2</v>
      </c>
      <c r="L648">
        <f>4-K648</f>
        <v>2</v>
      </c>
      <c r="M648">
        <f>COUNTIF(D648:G648,"&gt;=5")</f>
        <v>0</v>
      </c>
      <c r="N648">
        <f>COUNTIF(D648:G648,"&lt;=4")</f>
        <v>4</v>
      </c>
      <c r="O648">
        <f>SUMPRODUCT(1/COUNTIF(D648:G648,D648:G648))</f>
        <v>2</v>
      </c>
      <c r="P648" t="str">
        <f>IF(O648=4,"24-Way (4 Distinct)",IF(O648=3,"12-Way (1 Pair)",IF(O648=2,"6-Way / 4-Way","Straight (Quad)"))))</f>
        <v>6-Way (2 Pairs)</v>
      </c>
      <c r="Q648">
        <f>SUMPRODUCT(COUNTIF(D649:G649,D648:G648))</f>
        <v>2</v>
      </c>
      <c r="R648">
        <f>AVERAGE(J648:J652)</f>
        <v>6</v>
      </c>
      <c r="S648">
        <f>AVERAGE(J648:J667)</f>
        <v>6</v>
      </c>
      <c r="T648">
        <f>R648-S648</f>
        <v>0</v>
      </c>
      <c r="U648" t="str">
        <f>IF(R648&gt;S648,"EXPANDING (HIGH BIAS)",IF(R648&lt;S648,"CONTRACTING (LOW BIAS)","NEUTRAL"))</f>
        <v>NEUTRAL</v>
      </c>
    </row>
    <row r="649">
      <c r="A649">
        <v>15238</v>
      </c>
      <c r="B649" t="str">
        <v>2026-04-21</v>
      </c>
      <c r="C649" t="str">
        <v>MORNING</v>
      </c>
      <c r="D649">
        <v>8</v>
      </c>
      <c r="E649">
        <v>2</v>
      </c>
      <c r="F649">
        <v>7</v>
      </c>
      <c r="G649">
        <v>8</v>
      </c>
      <c r="H649" t="str">
        <f>D649&amp;E649&amp;F649&amp;G649</f>
        <v>8278</v>
      </c>
      <c r="I649" t="str">
        <v>2788</v>
      </c>
      <c r="J649">
        <f>SUM(D649:G649)</f>
        <v>25</v>
      </c>
      <c r="K649">
        <f>SUMPRODUCT(MOD(D649:G649,2))</f>
        <v>1</v>
      </c>
      <c r="L649">
        <f>4-K649</f>
        <v>3</v>
      </c>
      <c r="M649">
        <f>COUNTIF(D649:G649,"&gt;=5")</f>
        <v>3</v>
      </c>
      <c r="N649">
        <f>COUNTIF(D649:G649,"&lt;=4")</f>
        <v>1</v>
      </c>
      <c r="O649">
        <f>SUMPRODUCT(1/COUNTIF(D649:G649,D649:G649))</f>
        <v>3</v>
      </c>
      <c r="P649" t="str">
        <f>IF(O649=4,"24-Way (4 Distinct)",IF(O649=3,"12-Way (1 Pair)",IF(O649=2,"6-Way / 4-Way","Straight (Quad)"))))</f>
        <v>12-Way (1 Pair)</v>
      </c>
      <c r="Q649">
        <f>SUMPRODUCT(COUNTIF(D650:G650,D649:G649))</f>
        <v>2</v>
      </c>
      <c r="R649">
        <f>AVERAGE(J649:J653)</f>
        <v>25</v>
      </c>
      <c r="S649">
        <f>AVERAGE(J649:J668)</f>
        <v>25</v>
      </c>
      <c r="T649">
        <f>R649-S649</f>
        <v>0</v>
      </c>
      <c r="U649" t="str">
        <f>IF(R649&gt;S649,"EXPANDING (HIGH BIAS)",IF(R649&lt;S649,"CONTRACTING (LOW BIAS)","NEUTRAL"))</f>
        <v>NEUTRAL</v>
      </c>
    </row>
    <row r="650">
      <c r="A650">
        <v>15226</v>
      </c>
      <c r="B650" t="str">
        <v>2026-04-18</v>
      </c>
      <c r="C650" t="str">
        <v>MORNING</v>
      </c>
      <c r="D650">
        <v>7</v>
      </c>
      <c r="E650">
        <v>2</v>
      </c>
      <c r="F650">
        <v>0</v>
      </c>
      <c r="G650">
        <v>9</v>
      </c>
      <c r="H650" t="str">
        <f>D650&amp;E650&amp;F650&amp;G650</f>
        <v>7209</v>
      </c>
      <c r="I650" t="str">
        <v>0279</v>
      </c>
      <c r="J650">
        <f>SUM(D650:G650)</f>
        <v>18</v>
      </c>
      <c r="K650">
        <f>SUMPRODUCT(MOD(D650:G650,2))</f>
        <v>2</v>
      </c>
      <c r="L650">
        <f>4-K650</f>
        <v>2</v>
      </c>
      <c r="M650">
        <f>COUNTIF(D650:G650,"&gt;=5")</f>
        <v>2</v>
      </c>
      <c r="N650">
        <f>COUNTIF(D650:G650,"&lt;=4")</f>
        <v>2</v>
      </c>
      <c r="O650">
        <f>SUMPRODUCT(1/COUNTIF(D650:G650,D650:G650))</f>
        <v>4</v>
      </c>
      <c r="P650" t="str">
        <f>IF(O650=4,"24-Way (4 Distinct)",IF(O650=3,"12-Way (1 Pair)",IF(O650=2,"6-Way / 4-Way","Straight (Quad)"))))</f>
        <v>24-Way (4 Distinct)</v>
      </c>
      <c r="Q650">
        <f>SUMPRODUCT(COUNTIF(D651:G651,D650:G650))</f>
        <v>2</v>
      </c>
      <c r="R650">
        <f>AVERAGE(J650:J654)</f>
        <v>18</v>
      </c>
      <c r="S650">
        <f>AVERAGE(J650:J669)</f>
        <v>18</v>
      </c>
      <c r="T650">
        <f>R650-S650</f>
        <v>0</v>
      </c>
      <c r="U650" t="str">
        <f>IF(R650&gt;S650,"EXPANDING (HIGH BIAS)",IF(R650&lt;S650,"CONTRACTING (LOW BIAS)","NEUTRAL"))</f>
        <v>NEUTRAL</v>
      </c>
    </row>
    <row r="651">
      <c r="A651">
        <v>15221</v>
      </c>
      <c r="B651" t="str">
        <v>2026-04-16</v>
      </c>
      <c r="C651" t="str">
        <v>EVENING</v>
      </c>
      <c r="D651">
        <v>5</v>
      </c>
      <c r="E651">
        <v>0</v>
      </c>
      <c r="F651">
        <v>0</v>
      </c>
      <c r="G651">
        <v>7</v>
      </c>
      <c r="H651" t="str">
        <f>D651&amp;E651&amp;F651&amp;G651</f>
        <v>5007</v>
      </c>
      <c r="I651" t="str">
        <v>0057</v>
      </c>
      <c r="J651">
        <f>SUM(D651:G651)</f>
        <v>12</v>
      </c>
      <c r="K651">
        <f>SUMPRODUCT(MOD(D651:G651,2))</f>
        <v>2</v>
      </c>
      <c r="L651">
        <f>4-K651</f>
        <v>2</v>
      </c>
      <c r="M651">
        <f>COUNTIF(D651:G651,"&gt;=5")</f>
        <v>2</v>
      </c>
      <c r="N651">
        <f>COUNTIF(D651:G651,"&lt;=4")</f>
        <v>2</v>
      </c>
      <c r="O651">
        <f>SUMPRODUCT(1/COUNTIF(D651:G651,D651:G651))</f>
        <v>3</v>
      </c>
      <c r="P651" t="str">
        <f>IF(O651=4,"24-Way (4 Distinct)",IF(O651=3,"12-Way (1 Pair)",IF(O651=2,"6-Way / 4-Way","Straight (Quad)"))))</f>
        <v>12-Way (1 Pair)</v>
      </c>
      <c r="Q651">
        <f>SUMPRODUCT(COUNTIF(D652:G652,D651:G651))</f>
        <v>1</v>
      </c>
      <c r="R651">
        <f>AVERAGE(J651:J655)</f>
        <v>12</v>
      </c>
      <c r="S651">
        <f>AVERAGE(J651:J670)</f>
        <v>12</v>
      </c>
      <c r="T651">
        <f>R651-S651</f>
        <v>0</v>
      </c>
      <c r="U651" t="str">
        <f>IF(R651&gt;S651,"EXPANDING (HIGH BIAS)",IF(R651&lt;S651,"CONTRACTING (LOW BIAS)","NEUTRAL"))</f>
        <v>NEUTRAL</v>
      </c>
    </row>
    <row r="652">
      <c r="A652">
        <v>15220</v>
      </c>
      <c r="B652" t="str">
        <v>2026-04-16</v>
      </c>
      <c r="C652" t="str">
        <v>AFTERNOON</v>
      </c>
      <c r="D652">
        <v>1</v>
      </c>
      <c r="E652">
        <v>2</v>
      </c>
      <c r="F652">
        <v>3</v>
      </c>
      <c r="G652">
        <v>7</v>
      </c>
      <c r="H652" t="str">
        <f>D652&amp;E652&amp;F652&amp;G652</f>
        <v>1237</v>
      </c>
      <c r="I652" t="str">
        <v>1237</v>
      </c>
      <c r="J652">
        <f>SUM(D652:G652)</f>
        <v>13</v>
      </c>
      <c r="K652">
        <f>SUMPRODUCT(MOD(D652:G652,2))</f>
        <v>3</v>
      </c>
      <c r="L652">
        <f>4-K652</f>
        <v>1</v>
      </c>
      <c r="M652">
        <f>COUNTIF(D652:G652,"&gt;=5")</f>
        <v>1</v>
      </c>
      <c r="N652">
        <f>COUNTIF(D652:G652,"&lt;=4")</f>
        <v>3</v>
      </c>
      <c r="O652">
        <f>SUMPRODUCT(1/COUNTIF(D652:G652,D652:G652))</f>
        <v>4</v>
      </c>
      <c r="P652" t="str">
        <f>IF(O652=4,"24-Way (4 Distinct)",IF(O652=3,"12-Way (1 Pair)",IF(O652=2,"6-Way / 4-Way","Straight (Quad)"))))</f>
        <v>24-Way (4 Distinct)</v>
      </c>
      <c r="Q652">
        <f>SUMPRODUCT(COUNTIF(D653:G653,D652:G652))</f>
        <v>1</v>
      </c>
      <c r="R652">
        <f>AVERAGE(J652:J656)</f>
        <v>13</v>
      </c>
      <c r="S652">
        <f>AVERAGE(J652:J671)</f>
        <v>13</v>
      </c>
      <c r="T652">
        <f>R652-S652</f>
        <v>0</v>
      </c>
      <c r="U652" t="str">
        <f>IF(R652&gt;S652,"EXPANDING (HIGH BIAS)",IF(R652&lt;S652,"CONTRACTING (LOW BIAS)","NEUTRAL"))</f>
        <v>NEUTRAL</v>
      </c>
    </row>
    <row r="653">
      <c r="A653">
        <v>15219</v>
      </c>
      <c r="B653" t="str">
        <v>2026-04-16</v>
      </c>
      <c r="C653" t="str">
        <v>MIDDAY</v>
      </c>
      <c r="D653">
        <v>7</v>
      </c>
      <c r="E653">
        <v>9</v>
      </c>
      <c r="F653">
        <v>4</v>
      </c>
      <c r="G653">
        <v>6</v>
      </c>
      <c r="H653" t="str">
        <f>D653&amp;E653&amp;F653&amp;G653</f>
        <v>7946</v>
      </c>
      <c r="I653" t="str">
        <v>4679</v>
      </c>
      <c r="J653">
        <f>SUM(D653:G653)</f>
        <v>26</v>
      </c>
      <c r="K653">
        <f>SUMPRODUCT(MOD(D653:G653,2))</f>
        <v>2</v>
      </c>
      <c r="L653">
        <f>4-K653</f>
        <v>2</v>
      </c>
      <c r="M653">
        <f>COUNTIF(D653:G653,"&gt;=5")</f>
        <v>3</v>
      </c>
      <c r="N653">
        <f>COUNTIF(D653:G653,"&lt;=4")</f>
        <v>1</v>
      </c>
      <c r="O653">
        <f>SUMPRODUCT(1/COUNTIF(D653:G653,D653:G653))</f>
        <v>4</v>
      </c>
      <c r="P653" t="str">
        <f>IF(O653=4,"24-Way (4 Distinct)",IF(O653=3,"12-Way (1 Pair)",IF(O653=2,"6-Way / 4-Way","Straight (Quad)"))))</f>
        <v>24-Way (4 Distinct)</v>
      </c>
      <c r="Q653">
        <f>SUMPRODUCT(COUNTIF(D654:G654,D653:G653))</f>
        <v>3</v>
      </c>
      <c r="R653">
        <f>AVERAGE(J653:J657)</f>
        <v>26</v>
      </c>
      <c r="S653">
        <f>AVERAGE(J653:J672)</f>
        <v>26</v>
      </c>
      <c r="T653">
        <f>R653-S653</f>
        <v>0</v>
      </c>
      <c r="U653" t="str">
        <f>IF(R653&gt;S653,"EXPANDING (HIGH BIAS)",IF(R653&lt;S653,"CONTRACTING (LOW BIAS)","NEUTRAL"))</f>
        <v>NEUTRAL</v>
      </c>
    </row>
    <row r="654">
      <c r="A654">
        <v>15218</v>
      </c>
      <c r="B654" t="str">
        <v>2026-04-16</v>
      </c>
      <c r="C654" t="str">
        <v>MORNING</v>
      </c>
      <c r="D654">
        <v>6</v>
      </c>
      <c r="E654">
        <v>4</v>
      </c>
      <c r="F654">
        <v>7</v>
      </c>
      <c r="G654">
        <v>2</v>
      </c>
      <c r="H654" t="str">
        <f>D654&amp;E654&amp;F654&amp;G654</f>
        <v>6472</v>
      </c>
      <c r="I654" t="str">
        <v>2467</v>
      </c>
      <c r="J654">
        <f>SUM(D654:G654)</f>
        <v>19</v>
      </c>
      <c r="K654">
        <f>SUMPRODUCT(MOD(D654:G654,2))</f>
        <v>1</v>
      </c>
      <c r="L654">
        <f>4-K654</f>
        <v>3</v>
      </c>
      <c r="M654">
        <f>COUNTIF(D654:G654,"&gt;=5")</f>
        <v>2</v>
      </c>
      <c r="N654">
        <f>COUNTIF(D654:G654,"&lt;=4")</f>
        <v>2</v>
      </c>
      <c r="O654">
        <f>SUMPRODUCT(1/COUNTIF(D654:G654,D654:G654))</f>
        <v>4</v>
      </c>
      <c r="P654" t="str">
        <f>IF(O654=4,"24-Way (4 Distinct)",IF(O654=3,"12-Way (1 Pair)",IF(O654=2,"6-Way / 4-Way","Straight (Quad)"))))</f>
        <v>24-Way (4 Distinct)</v>
      </c>
      <c r="Q654">
        <f>SUMPRODUCT(COUNTIF(D655:G655,D654:G654))</f>
        <v>1</v>
      </c>
      <c r="R654">
        <f>AVERAGE(J654:J658)</f>
        <v>19</v>
      </c>
      <c r="S654">
        <f>AVERAGE(J654:J673)</f>
        <v>19</v>
      </c>
      <c r="T654">
        <f>R654-S654</f>
        <v>0</v>
      </c>
      <c r="U654" t="str">
        <f>IF(R654&gt;S654,"EXPANDING (HIGH BIAS)",IF(R654&lt;S654,"CONTRACTING (LOW BIAS)","NEUTRAL"))</f>
        <v>NEUTRAL</v>
      </c>
    </row>
    <row r="655">
      <c r="A655">
        <v>15209</v>
      </c>
      <c r="B655" t="str">
        <v>2026-04-13</v>
      </c>
      <c r="C655" t="str">
        <v>EVENING</v>
      </c>
      <c r="D655">
        <v>0</v>
      </c>
      <c r="E655">
        <v>1</v>
      </c>
      <c r="F655">
        <v>4</v>
      </c>
      <c r="G655">
        <v>8</v>
      </c>
      <c r="H655" t="str">
        <f>D655&amp;E655&amp;F655&amp;G655</f>
        <v>0148</v>
      </c>
      <c r="I655" t="str">
        <v>0148</v>
      </c>
      <c r="J655">
        <f>SUM(D655:G655)</f>
        <v>13</v>
      </c>
      <c r="K655">
        <f>SUMPRODUCT(MOD(D655:G655,2))</f>
        <v>1</v>
      </c>
      <c r="L655">
        <f>4-K655</f>
        <v>3</v>
      </c>
      <c r="M655">
        <f>COUNTIF(D655:G655,"&gt;=5")</f>
        <v>1</v>
      </c>
      <c r="N655">
        <f>COUNTIF(D655:G655,"&lt;=4")</f>
        <v>3</v>
      </c>
      <c r="O655">
        <f>SUMPRODUCT(1/COUNTIF(D655:G655,D655:G655))</f>
        <v>4</v>
      </c>
      <c r="P655" t="str">
        <f>IF(O655=4,"24-Way (4 Distinct)",IF(O655=3,"12-Way (1 Pair)",IF(O655=2,"6-Way / 4-Way","Straight (Quad)"))))</f>
        <v>24-Way (4 Distinct)</v>
      </c>
      <c r="Q655">
        <f>SUMPRODUCT(COUNTIF(D656:G656,D655:G655))</f>
        <v>2</v>
      </c>
      <c r="R655">
        <f>AVERAGE(J655:J659)</f>
        <v>13</v>
      </c>
      <c r="S655">
        <f>AVERAGE(J655:J674)</f>
        <v>13</v>
      </c>
      <c r="T655">
        <f>R655-S655</f>
        <v>0</v>
      </c>
      <c r="U655" t="str">
        <f>IF(R655&gt;S655,"EXPANDING (HIGH BIAS)",IF(R655&lt;S655,"CONTRACTING (LOW BIAS)","NEUTRAL"))</f>
        <v>NEUTRAL</v>
      </c>
    </row>
    <row r="656">
      <c r="A656">
        <v>15208</v>
      </c>
      <c r="B656" t="str">
        <v>2026-04-13</v>
      </c>
      <c r="C656" t="str">
        <v>AFTERNOON</v>
      </c>
      <c r="D656">
        <v>8</v>
      </c>
      <c r="E656">
        <v>8</v>
      </c>
      <c r="F656">
        <v>5</v>
      </c>
      <c r="G656">
        <v>1</v>
      </c>
      <c r="H656" t="str">
        <f>D656&amp;E656&amp;F656&amp;G656</f>
        <v>8851</v>
      </c>
      <c r="I656" t="str">
        <v>1588</v>
      </c>
      <c r="J656">
        <f>SUM(D656:G656)</f>
        <v>22</v>
      </c>
      <c r="K656">
        <f>SUMPRODUCT(MOD(D656:G656,2))</f>
        <v>2</v>
      </c>
      <c r="L656">
        <f>4-K656</f>
        <v>2</v>
      </c>
      <c r="M656">
        <f>COUNTIF(D656:G656,"&gt;=5")</f>
        <v>3</v>
      </c>
      <c r="N656">
        <f>COUNTIF(D656:G656,"&lt;=4")</f>
        <v>1</v>
      </c>
      <c r="O656">
        <f>SUMPRODUCT(1/COUNTIF(D656:G656,D656:G656))</f>
        <v>3</v>
      </c>
      <c r="P656" t="str">
        <f>IF(O656=4,"24-Way (4 Distinct)",IF(O656=3,"12-Way (1 Pair)",IF(O656=2,"6-Way / 4-Way","Straight (Quad)"))))</f>
        <v>12-Way (1 Pair)</v>
      </c>
      <c r="Q656">
        <f>SUMPRODUCT(COUNTIF(D657:G657,D656:G656))</f>
        <v>1</v>
      </c>
      <c r="R656">
        <f>AVERAGE(J656:J660)</f>
        <v>22</v>
      </c>
      <c r="S656">
        <f>AVERAGE(J656:J675)</f>
        <v>22</v>
      </c>
      <c r="T656">
        <f>R656-S656</f>
        <v>0</v>
      </c>
      <c r="U656" t="str">
        <f>IF(R656&gt;S656,"EXPANDING (HIGH BIAS)",IF(R656&lt;S656,"CONTRACTING (LOW BIAS)","NEUTRAL"))</f>
        <v>NEUTRAL</v>
      </c>
    </row>
    <row r="657">
      <c r="A657">
        <v>15207</v>
      </c>
      <c r="B657" t="str">
        <v>2026-04-13</v>
      </c>
      <c r="C657" t="str">
        <v>MIDDAY</v>
      </c>
      <c r="D657">
        <v>4</v>
      </c>
      <c r="E657">
        <v>5</v>
      </c>
      <c r="F657">
        <v>4</v>
      </c>
      <c r="G657">
        <v>3</v>
      </c>
      <c r="H657" t="str">
        <f>D657&amp;E657&amp;F657&amp;G657</f>
        <v>4543</v>
      </c>
      <c r="I657" t="str">
        <v>3445</v>
      </c>
      <c r="J657">
        <f>SUM(D657:G657)</f>
        <v>16</v>
      </c>
      <c r="K657">
        <f>SUMPRODUCT(MOD(D657:G657,2))</f>
        <v>2</v>
      </c>
      <c r="L657">
        <f>4-K657</f>
        <v>2</v>
      </c>
      <c r="M657">
        <f>COUNTIF(D657:G657,"&gt;=5")</f>
        <v>1</v>
      </c>
      <c r="N657">
        <f>COUNTIF(D657:G657,"&lt;=4")</f>
        <v>3</v>
      </c>
      <c r="O657">
        <f>SUMPRODUCT(1/COUNTIF(D657:G657,D657:G657))</f>
        <v>3</v>
      </c>
      <c r="P657" t="str">
        <f>IF(O657=4,"24-Way (4 Distinct)",IF(O657=3,"12-Way (1 Pair)",IF(O657=2,"6-Way / 4-Way","Straight (Quad)"))))</f>
        <v>12-Way (1 Pair)</v>
      </c>
      <c r="Q657">
        <f>SUMPRODUCT(COUNTIF(D658:G658,D657:G657))</f>
        <v>3</v>
      </c>
      <c r="R657">
        <f>AVERAGE(J657:J661)</f>
        <v>16</v>
      </c>
      <c r="S657">
        <f>AVERAGE(J657:J676)</f>
        <v>16</v>
      </c>
      <c r="T657">
        <f>R657-S657</f>
        <v>0</v>
      </c>
      <c r="U657" t="str">
        <f>IF(R657&gt;S657,"EXPANDING (HIGH BIAS)",IF(R657&lt;S657,"CONTRACTING (LOW BIAS)","NEUTRAL"))</f>
        <v>NEUTRAL</v>
      </c>
    </row>
    <row r="658">
      <c r="A658">
        <v>15206</v>
      </c>
      <c r="B658" t="str">
        <v>2026-04-13</v>
      </c>
      <c r="C658" t="str">
        <v>MORNING</v>
      </c>
      <c r="D658">
        <v>7</v>
      </c>
      <c r="E658">
        <v>6</v>
      </c>
      <c r="F658">
        <v>3</v>
      </c>
      <c r="G658">
        <v>4</v>
      </c>
      <c r="H658" t="str">
        <f>D658&amp;E658&amp;F658&amp;G658</f>
        <v>7634</v>
      </c>
      <c r="I658" t="str">
        <v>3467</v>
      </c>
      <c r="J658">
        <f>SUM(D658:G658)</f>
        <v>20</v>
      </c>
      <c r="K658">
        <f>SUMPRODUCT(MOD(D658:G658,2))</f>
        <v>2</v>
      </c>
      <c r="L658">
        <f>4-K658</f>
        <v>2</v>
      </c>
      <c r="M658">
        <f>COUNTIF(D658:G658,"&gt;=5")</f>
        <v>2</v>
      </c>
      <c r="N658">
        <f>COUNTIF(D658:G658,"&lt;=4")</f>
        <v>2</v>
      </c>
      <c r="O658">
        <f>SUMPRODUCT(1/COUNTIF(D658:G658,D658:G658))</f>
        <v>4</v>
      </c>
      <c r="P658" t="str">
        <f>IF(O658=4,"24-Way (4 Distinct)",IF(O658=3,"12-Way (1 Pair)",IF(O658=2,"6-Way / 4-Way","Straight (Quad)"))))</f>
        <v>24-Way (4 Distinct)</v>
      </c>
      <c r="Q658">
        <f>SUMPRODUCT(COUNTIF(D659:G659,D658:G658))</f>
        <v>0</v>
      </c>
      <c r="R658">
        <f>AVERAGE(J658:J662)</f>
        <v>20</v>
      </c>
      <c r="S658">
        <f>AVERAGE(J658:J677)</f>
        <v>20</v>
      </c>
      <c r="T658">
        <f>R658-S658</f>
        <v>0</v>
      </c>
      <c r="U658" t="str">
        <f>IF(R658&gt;S658,"EXPANDING (HIGH BIAS)",IF(R658&lt;S658,"CONTRACTING (LOW BIAS)","NEUTRAL"))</f>
        <v>NEUTRAL</v>
      </c>
    </row>
    <row r="659">
      <c r="A659">
        <v>15201</v>
      </c>
      <c r="B659" t="str">
        <v>2026-04-11</v>
      </c>
      <c r="C659" t="str">
        <v>EVENING</v>
      </c>
      <c r="D659">
        <v>2</v>
      </c>
      <c r="E659">
        <v>5</v>
      </c>
      <c r="F659">
        <v>0</v>
      </c>
      <c r="G659">
        <v>1</v>
      </c>
      <c r="H659" t="str">
        <f>D659&amp;E659&amp;F659&amp;G659</f>
        <v>2501</v>
      </c>
      <c r="I659" t="str">
        <v>0125</v>
      </c>
      <c r="J659">
        <f>SUM(D659:G659)</f>
        <v>8</v>
      </c>
      <c r="K659">
        <f>SUMPRODUCT(MOD(D659:G659,2))</f>
        <v>2</v>
      </c>
      <c r="L659">
        <f>4-K659</f>
        <v>2</v>
      </c>
      <c r="M659">
        <f>COUNTIF(D659:G659,"&gt;=5")</f>
        <v>1</v>
      </c>
      <c r="N659">
        <f>COUNTIF(D659:G659,"&lt;=4")</f>
        <v>3</v>
      </c>
      <c r="O659">
        <f>SUMPRODUCT(1/COUNTIF(D659:G659,D659:G659))</f>
        <v>4</v>
      </c>
      <c r="P659" t="str">
        <f>IF(O659=4,"24-Way (4 Distinct)",IF(O659=3,"12-Way (1 Pair)",IF(O659=2,"6-Way / 4-Way","Straight (Quad)"))))</f>
        <v>24-Way (4 Distinct)</v>
      </c>
      <c r="Q659">
        <f>SUMPRODUCT(COUNTIF(D660:G660,D659:G659))</f>
        <v>0</v>
      </c>
      <c r="R659">
        <f>AVERAGE(J659:J663)</f>
        <v>8</v>
      </c>
      <c r="S659">
        <f>AVERAGE(J659:J678)</f>
        <v>8</v>
      </c>
      <c r="T659">
        <f>R659-S659</f>
        <v>0</v>
      </c>
      <c r="U659" t="str">
        <f>IF(R659&gt;S659,"EXPANDING (HIGH BIAS)",IF(R659&lt;S659,"CONTRACTING (LOW BIAS)","NEUTRAL"))</f>
        <v>NEUTRAL</v>
      </c>
    </row>
    <row r="660">
      <c r="A660">
        <v>15200</v>
      </c>
      <c r="B660" t="str">
        <v>2026-04-11</v>
      </c>
      <c r="C660" t="str">
        <v>AFTERNOON</v>
      </c>
      <c r="D660">
        <v>6</v>
      </c>
      <c r="E660">
        <v>3</v>
      </c>
      <c r="F660">
        <v>7</v>
      </c>
      <c r="G660">
        <v>6</v>
      </c>
      <c r="H660" t="str">
        <f>D660&amp;E660&amp;F660&amp;G660</f>
        <v>6376</v>
      </c>
      <c r="I660" t="str">
        <v>3667</v>
      </c>
      <c r="J660">
        <f>SUM(D660:G660)</f>
        <v>22</v>
      </c>
      <c r="K660">
        <f>SUMPRODUCT(MOD(D660:G660,2))</f>
        <v>2</v>
      </c>
      <c r="L660">
        <f>4-K660</f>
        <v>2</v>
      </c>
      <c r="M660">
        <f>COUNTIF(D660:G660,"&gt;=5")</f>
        <v>3</v>
      </c>
      <c r="N660">
        <f>COUNTIF(D660:G660,"&lt;=4")</f>
        <v>1</v>
      </c>
      <c r="O660">
        <f>SUMPRODUCT(1/COUNTIF(D660:G660,D660:G660))</f>
        <v>3</v>
      </c>
      <c r="P660" t="str">
        <f>IF(O660=4,"24-Way (4 Distinct)",IF(O660=3,"12-Way (1 Pair)",IF(O660=2,"6-Way / 4-Way","Straight (Quad)"))))</f>
        <v>12-Way (1 Pair)</v>
      </c>
      <c r="Q660">
        <f>SUMPRODUCT(COUNTIF(D661:G661,D660:G660))</f>
        <v>0</v>
      </c>
      <c r="R660">
        <f>AVERAGE(J660:J664)</f>
        <v>22</v>
      </c>
      <c r="S660">
        <f>AVERAGE(J660:J679)</f>
        <v>22</v>
      </c>
      <c r="T660">
        <f>R660-S660</f>
        <v>0</v>
      </c>
      <c r="U660" t="str">
        <f>IF(R660&gt;S660,"EXPANDING (HIGH BIAS)",IF(R660&lt;S660,"CONTRACTING (LOW BIAS)","NEUTRAL"))</f>
        <v>NEUTRAL</v>
      </c>
    </row>
    <row r="661">
      <c r="A661">
        <v>15199</v>
      </c>
      <c r="B661" t="str">
        <v>2026-04-11</v>
      </c>
      <c r="C661" t="str">
        <v>MIDDAY</v>
      </c>
      <c r="D661">
        <v>1</v>
      </c>
      <c r="E661">
        <v>5</v>
      </c>
      <c r="F661">
        <v>5</v>
      </c>
      <c r="G661">
        <v>1</v>
      </c>
      <c r="H661" t="str">
        <f>D661&amp;E661&amp;F661&amp;G661</f>
        <v>1551</v>
      </c>
      <c r="I661" t="str">
        <v>1155</v>
      </c>
      <c r="J661">
        <f>SUM(D661:G661)</f>
        <v>12</v>
      </c>
      <c r="K661">
        <f>SUMPRODUCT(MOD(D661:G661,2))</f>
        <v>4</v>
      </c>
      <c r="L661">
        <f>4-K661</f>
        <v>0</v>
      </c>
      <c r="M661">
        <f>COUNTIF(D661:G661,"&gt;=5")</f>
        <v>2</v>
      </c>
      <c r="N661">
        <f>COUNTIF(D661:G661,"&lt;=4")</f>
        <v>2</v>
      </c>
      <c r="O661">
        <f>SUMPRODUCT(1/COUNTIF(D661:G661,D661:G661))</f>
        <v>2</v>
      </c>
      <c r="P661" t="str">
        <f>IF(O661=4,"24-Way (4 Distinct)",IF(O661=3,"12-Way (1 Pair)",IF(O661=2,"6-Way / 4-Way","Straight (Quad)"))))</f>
        <v>6-Way (2 Pairs)</v>
      </c>
      <c r="Q661">
        <f>SUMPRODUCT(COUNTIF(D662:G662,D661:G661))</f>
        <v>0</v>
      </c>
      <c r="R661">
        <f>AVERAGE(J661:J665)</f>
        <v>12</v>
      </c>
      <c r="S661">
        <f>AVERAGE(J661:J680)</f>
        <v>12</v>
      </c>
      <c r="T661">
        <f>R661-S661</f>
        <v>0</v>
      </c>
      <c r="U661" t="str">
        <f>IF(R661&gt;S661,"EXPANDING (HIGH BIAS)",IF(R661&lt;S661,"CONTRACTING (LOW BIAS)","NEUTRAL"))</f>
        <v>NEUTRAL</v>
      </c>
    </row>
    <row r="662">
      <c r="A662">
        <v>15198</v>
      </c>
      <c r="B662" t="str">
        <v>2026-04-11</v>
      </c>
      <c r="C662" t="str">
        <v>MORNING</v>
      </c>
      <c r="D662">
        <v>6</v>
      </c>
      <c r="E662">
        <v>4</v>
      </c>
      <c r="F662">
        <v>6</v>
      </c>
      <c r="G662">
        <v>7</v>
      </c>
      <c r="H662" t="str">
        <f>D662&amp;E662&amp;F662&amp;G662</f>
        <v>6467</v>
      </c>
      <c r="I662" t="str">
        <v>4667</v>
      </c>
      <c r="J662">
        <f>SUM(D662:G662)</f>
        <v>23</v>
      </c>
      <c r="K662">
        <f>SUMPRODUCT(MOD(D662:G662,2))</f>
        <v>1</v>
      </c>
      <c r="L662">
        <f>4-K662</f>
        <v>3</v>
      </c>
      <c r="M662">
        <f>COUNTIF(D662:G662,"&gt;=5")</f>
        <v>3</v>
      </c>
      <c r="N662">
        <f>COUNTIF(D662:G662,"&lt;=4")</f>
        <v>1</v>
      </c>
      <c r="O662">
        <f>SUMPRODUCT(1/COUNTIF(D662:G662,D662:G662))</f>
        <v>3</v>
      </c>
      <c r="P662" t="str">
        <f>IF(O662=4,"24-Way (4 Distinct)",IF(O662=3,"12-Way (1 Pair)",IF(O662=2,"6-Way / 4-Way","Straight (Quad)"))))</f>
        <v>12-Way (1 Pair)</v>
      </c>
      <c r="Q662">
        <f>SUMPRODUCT(COUNTIF(D663:G663,D662:G662))</f>
        <v>1</v>
      </c>
      <c r="R662">
        <f>AVERAGE(J662:J666)</f>
        <v>23</v>
      </c>
      <c r="S662">
        <f>AVERAGE(J662:J681)</f>
        <v>23</v>
      </c>
      <c r="T662">
        <f>R662-S662</f>
        <v>0</v>
      </c>
      <c r="U662" t="str">
        <f>IF(R662&gt;S662,"EXPANDING (HIGH BIAS)",IF(R662&lt;S662,"CONTRACTING (LOW BIAS)","NEUTRAL"))</f>
        <v>NEUTRAL</v>
      </c>
    </row>
    <row r="663">
      <c r="A663">
        <v>15196</v>
      </c>
      <c r="B663" t="str">
        <v>2026-04-10</v>
      </c>
      <c r="C663" t="str">
        <v>AFTERNOON</v>
      </c>
      <c r="D663">
        <v>5</v>
      </c>
      <c r="E663">
        <v>3</v>
      </c>
      <c r="F663">
        <v>4</v>
      </c>
      <c r="G663">
        <v>2</v>
      </c>
      <c r="H663" t="str">
        <f>D663&amp;E663&amp;F663&amp;G663</f>
        <v>5342</v>
      </c>
      <c r="I663" t="str">
        <v>2345</v>
      </c>
      <c r="J663">
        <f>SUM(D663:G663)</f>
        <v>14</v>
      </c>
      <c r="K663">
        <f>SUMPRODUCT(MOD(D663:G663,2))</f>
        <v>2</v>
      </c>
      <c r="L663">
        <f>4-K663</f>
        <v>2</v>
      </c>
      <c r="M663">
        <f>COUNTIF(D663:G663,"&gt;=5")</f>
        <v>1</v>
      </c>
      <c r="N663">
        <f>COUNTIF(D663:G663,"&lt;=4")</f>
        <v>3</v>
      </c>
      <c r="O663">
        <f>SUMPRODUCT(1/COUNTIF(D663:G663,D663:G663))</f>
        <v>4</v>
      </c>
      <c r="P663" t="str">
        <f>IF(O663=4,"24-Way (4 Distinct)",IF(O663=3,"12-Way (1 Pair)",IF(O663=2,"6-Way / 4-Way","Straight (Quad)"))))</f>
        <v>24-Way (4 Distinct)</v>
      </c>
      <c r="Q663">
        <f>SUMPRODUCT(COUNTIF(D664:G664,D663:G663))</f>
        <v>2</v>
      </c>
      <c r="R663">
        <f>AVERAGE(J663:J667)</f>
        <v>14</v>
      </c>
      <c r="S663">
        <f>AVERAGE(J663:J682)</f>
        <v>14</v>
      </c>
      <c r="T663">
        <f>R663-S663</f>
        <v>0</v>
      </c>
      <c r="U663" t="str">
        <f>IF(R663&gt;S663,"EXPANDING (HIGH BIAS)",IF(R663&lt;S663,"CONTRACTING (LOW BIAS)","NEUTRAL"))</f>
        <v>NEUTRAL</v>
      </c>
    </row>
    <row r="664">
      <c r="A664">
        <v>15195</v>
      </c>
      <c r="B664" t="str">
        <v>2026-04-10</v>
      </c>
      <c r="C664" t="str">
        <v>MIDDAY</v>
      </c>
      <c r="D664">
        <v>2</v>
      </c>
      <c r="E664">
        <v>2</v>
      </c>
      <c r="F664">
        <v>6</v>
      </c>
      <c r="G664">
        <v>5</v>
      </c>
      <c r="H664" t="str">
        <f>D664&amp;E664&amp;F664&amp;G664</f>
        <v>2265</v>
      </c>
      <c r="I664" t="str">
        <v>2256</v>
      </c>
      <c r="J664">
        <f>SUM(D664:G664)</f>
        <v>15</v>
      </c>
      <c r="K664">
        <f>SUMPRODUCT(MOD(D664:G664,2))</f>
        <v>1</v>
      </c>
      <c r="L664">
        <f>4-K664</f>
        <v>3</v>
      </c>
      <c r="M664">
        <f>COUNTIF(D664:G664,"&gt;=5")</f>
        <v>2</v>
      </c>
      <c r="N664">
        <f>COUNTIF(D664:G664,"&lt;=4")</f>
        <v>2</v>
      </c>
      <c r="O664">
        <f>SUMPRODUCT(1/COUNTIF(D664:G664,D664:G664))</f>
        <v>3</v>
      </c>
      <c r="P664" t="str">
        <f>IF(O664=4,"24-Way (4 Distinct)",IF(O664=3,"12-Way (1 Pair)",IF(O664=2,"6-Way / 4-Way","Straight (Quad)"))))</f>
        <v>12-Way (1 Pair)</v>
      </c>
      <c r="Q664">
        <f>SUMPRODUCT(COUNTIF(D665:G665,D664:G664))</f>
        <v>2</v>
      </c>
      <c r="R664">
        <f>AVERAGE(J664:J668)</f>
        <v>15</v>
      </c>
      <c r="S664">
        <f>AVERAGE(J664:J683)</f>
        <v>15</v>
      </c>
      <c r="T664">
        <f>R664-S664</f>
        <v>0</v>
      </c>
      <c r="U664" t="str">
        <f>IF(R664&gt;S664,"EXPANDING (HIGH BIAS)",IF(R664&lt;S664,"CONTRACTING (LOW BIAS)","NEUTRAL"))</f>
        <v>NEUTRAL</v>
      </c>
    </row>
    <row r="665">
      <c r="A665">
        <v>15194</v>
      </c>
      <c r="B665" t="str">
        <v>2026-04-10</v>
      </c>
      <c r="C665" t="str">
        <v>MORNING</v>
      </c>
      <c r="D665">
        <v>5</v>
      </c>
      <c r="E665">
        <v>6</v>
      </c>
      <c r="F665">
        <v>0</v>
      </c>
      <c r="G665">
        <v>6</v>
      </c>
      <c r="H665" t="str">
        <f>D665&amp;E665&amp;F665&amp;G665</f>
        <v>5606</v>
      </c>
      <c r="I665" t="str">
        <v>0566</v>
      </c>
      <c r="J665">
        <f>SUM(D665:G665)</f>
        <v>17</v>
      </c>
      <c r="K665">
        <f>SUMPRODUCT(MOD(D665:G665,2))</f>
        <v>1</v>
      </c>
      <c r="L665">
        <f>4-K665</f>
        <v>3</v>
      </c>
      <c r="M665">
        <f>COUNTIF(D665:G665,"&gt;=5")</f>
        <v>3</v>
      </c>
      <c r="N665">
        <f>COUNTIF(D665:G665,"&lt;=4")</f>
        <v>1</v>
      </c>
      <c r="O665">
        <f>SUMPRODUCT(1/COUNTIF(D665:G665,D665:G665))</f>
        <v>3</v>
      </c>
      <c r="P665" t="str">
        <f>IF(O665=4,"24-Way (4 Distinct)",IF(O665=3,"12-Way (1 Pair)",IF(O665=2,"6-Way / 4-Way","Straight (Quad)"))))</f>
        <v>12-Way (1 Pair)</v>
      </c>
      <c r="Q665">
        <f>SUMPRODUCT(COUNTIF(D666:G666,D665:G665))</f>
        <v>1</v>
      </c>
      <c r="R665">
        <f>AVERAGE(J665:J669)</f>
        <v>17</v>
      </c>
      <c r="S665">
        <f>AVERAGE(J665:J684)</f>
        <v>17</v>
      </c>
      <c r="T665">
        <f>R665-S665</f>
        <v>0</v>
      </c>
      <c r="U665" t="str">
        <f>IF(R665&gt;S665,"EXPANDING (HIGH BIAS)",IF(R665&lt;S665,"CONTRACTING (LOW BIAS)","NEUTRAL"))</f>
        <v>NEUTRAL</v>
      </c>
    </row>
    <row r="666">
      <c r="A666">
        <v>15188</v>
      </c>
      <c r="B666" t="str">
        <v>2026-04-08</v>
      </c>
      <c r="C666" t="str">
        <v>AFTERNOON</v>
      </c>
      <c r="D666">
        <v>5</v>
      </c>
      <c r="E666">
        <v>3</v>
      </c>
      <c r="F666">
        <v>3</v>
      </c>
      <c r="G666">
        <v>4</v>
      </c>
      <c r="H666" t="str">
        <f>D666&amp;E666&amp;F666&amp;G666</f>
        <v>5334</v>
      </c>
      <c r="I666" t="str">
        <v>3345</v>
      </c>
      <c r="J666">
        <f>SUM(D666:G666)</f>
        <v>15</v>
      </c>
      <c r="K666">
        <f>SUMPRODUCT(MOD(D666:G666,2))</f>
        <v>3</v>
      </c>
      <c r="L666">
        <f>4-K666</f>
        <v>1</v>
      </c>
      <c r="M666">
        <f>COUNTIF(D666:G666,"&gt;=5")</f>
        <v>1</v>
      </c>
      <c r="N666">
        <f>COUNTIF(D666:G666,"&lt;=4")</f>
        <v>3</v>
      </c>
      <c r="O666">
        <f>SUMPRODUCT(1/COUNTIF(D666:G666,D666:G666))</f>
        <v>3</v>
      </c>
      <c r="P666" t="str">
        <f>IF(O666=4,"24-Way (4 Distinct)",IF(O666=3,"12-Way (1 Pair)",IF(O666=2,"6-Way / 4-Way","Straight (Quad)"))))</f>
        <v>12-Way (1 Pair)</v>
      </c>
      <c r="Q666">
        <f>SUMPRODUCT(COUNTIF(D667:G667,D666:G666))</f>
        <v>2</v>
      </c>
      <c r="R666">
        <f>AVERAGE(J666:J670)</f>
        <v>15</v>
      </c>
      <c r="S666">
        <f>AVERAGE(J666:J685)</f>
        <v>15</v>
      </c>
      <c r="T666">
        <f>R666-S666</f>
        <v>0</v>
      </c>
      <c r="U666" t="str">
        <f>IF(R666&gt;S666,"EXPANDING (HIGH BIAS)",IF(R666&lt;S666,"CONTRACTING (LOW BIAS)","NEUTRAL"))</f>
        <v>NEUTRAL</v>
      </c>
    </row>
    <row r="667">
      <c r="A667">
        <v>15187</v>
      </c>
      <c r="B667" t="str">
        <v>2026-04-08</v>
      </c>
      <c r="C667" t="str">
        <v>MIDDAY</v>
      </c>
      <c r="D667">
        <v>5</v>
      </c>
      <c r="E667">
        <v>4</v>
      </c>
      <c r="F667">
        <v>8</v>
      </c>
      <c r="G667">
        <v>1</v>
      </c>
      <c r="H667" t="str">
        <f>D667&amp;E667&amp;F667&amp;G667</f>
        <v>5481</v>
      </c>
      <c r="I667" t="str">
        <v>1458</v>
      </c>
      <c r="J667">
        <f>SUM(D667:G667)</f>
        <v>18</v>
      </c>
      <c r="K667">
        <f>SUMPRODUCT(MOD(D667:G667,2))</f>
        <v>2</v>
      </c>
      <c r="L667">
        <f>4-K667</f>
        <v>2</v>
      </c>
      <c r="M667">
        <f>COUNTIF(D667:G667,"&gt;=5")</f>
        <v>2</v>
      </c>
      <c r="N667">
        <f>COUNTIF(D667:G667,"&lt;=4")</f>
        <v>2</v>
      </c>
      <c r="O667">
        <f>SUMPRODUCT(1/COUNTIF(D667:G667,D667:G667))</f>
        <v>4</v>
      </c>
      <c r="P667" t="str">
        <f>IF(O667=4,"24-Way (4 Distinct)",IF(O667=3,"12-Way (1 Pair)",IF(O667=2,"6-Way / 4-Way","Straight (Quad)"))))</f>
        <v>24-Way (4 Distinct)</v>
      </c>
      <c r="Q667">
        <f>SUMPRODUCT(COUNTIF(D668:G668,D667:G667))</f>
        <v>1</v>
      </c>
      <c r="R667">
        <f>AVERAGE(J667:J671)</f>
        <v>18</v>
      </c>
      <c r="S667">
        <f>AVERAGE(J667:J686)</f>
        <v>18</v>
      </c>
      <c r="T667">
        <f>R667-S667</f>
        <v>0</v>
      </c>
      <c r="U667" t="str">
        <f>IF(R667&gt;S667,"EXPANDING (HIGH BIAS)",IF(R667&lt;S667,"CONTRACTING (LOW BIAS)","NEUTRAL"))</f>
        <v>NEUTRAL</v>
      </c>
    </row>
    <row r="668">
      <c r="A668">
        <v>15186</v>
      </c>
      <c r="B668" t="str">
        <v>2026-04-08</v>
      </c>
      <c r="C668" t="str">
        <v>MORNING</v>
      </c>
      <c r="D668">
        <v>7</v>
      </c>
      <c r="E668">
        <v>4</v>
      </c>
      <c r="F668">
        <v>9</v>
      </c>
      <c r="G668">
        <v>4</v>
      </c>
      <c r="H668" t="str">
        <f>D668&amp;E668&amp;F668&amp;G668</f>
        <v>7494</v>
      </c>
      <c r="I668" t="str">
        <v>4479</v>
      </c>
      <c r="J668">
        <f>SUM(D668:G668)</f>
        <v>24</v>
      </c>
      <c r="K668">
        <f>SUMPRODUCT(MOD(D668:G668,2))</f>
        <v>2</v>
      </c>
      <c r="L668">
        <f>4-K668</f>
        <v>2</v>
      </c>
      <c r="M668">
        <f>COUNTIF(D668:G668,"&gt;=5")</f>
        <v>2</v>
      </c>
      <c r="N668">
        <f>COUNTIF(D668:G668,"&lt;=4")</f>
        <v>2</v>
      </c>
      <c r="O668">
        <f>SUMPRODUCT(1/COUNTIF(D668:G668,D668:G668))</f>
        <v>3</v>
      </c>
      <c r="P668" t="str">
        <f>IF(O668=4,"24-Way (4 Distinct)",IF(O668=3,"12-Way (1 Pair)",IF(O668=2,"6-Way / 4-Way","Straight (Quad)"))))</f>
        <v>12-Way (1 Pair)</v>
      </c>
      <c r="Q668">
        <f>SUMPRODUCT(COUNTIF(D669:G669,D668:G668))</f>
        <v>2</v>
      </c>
      <c r="R668">
        <f>AVERAGE(J668:J672)</f>
        <v>24</v>
      </c>
      <c r="S668">
        <f>AVERAGE(J668:J687)</f>
        <v>24</v>
      </c>
      <c r="T668">
        <f>R668-S668</f>
        <v>0</v>
      </c>
      <c r="U668" t="str">
        <f>IF(R668&gt;S668,"EXPANDING (HIGH BIAS)",IF(R668&lt;S668,"CONTRACTING (LOW BIAS)","NEUTRAL"))</f>
        <v>NEUTRAL</v>
      </c>
    </row>
    <row r="669">
      <c r="A669">
        <v>15183</v>
      </c>
      <c r="B669" t="str">
        <v>2026-04-07</v>
      </c>
      <c r="C669" t="str">
        <v>MIDDAY</v>
      </c>
      <c r="D669">
        <v>9</v>
      </c>
      <c r="E669">
        <v>7</v>
      </c>
      <c r="F669">
        <v>0</v>
      </c>
      <c r="G669">
        <v>0</v>
      </c>
      <c r="H669" t="str">
        <f>D669&amp;E669&amp;F669&amp;G669</f>
        <v>9700</v>
      </c>
      <c r="I669" t="str">
        <v>0079</v>
      </c>
      <c r="J669">
        <f>SUM(D669:G669)</f>
        <v>16</v>
      </c>
      <c r="K669">
        <f>SUMPRODUCT(MOD(D669:G669,2))</f>
        <v>2</v>
      </c>
      <c r="L669">
        <f>4-K669</f>
        <v>2</v>
      </c>
      <c r="M669">
        <f>COUNTIF(D669:G669,"&gt;=5")</f>
        <v>2</v>
      </c>
      <c r="N669">
        <f>COUNTIF(D669:G669,"&lt;=4")</f>
        <v>2</v>
      </c>
      <c r="O669">
        <f>SUMPRODUCT(1/COUNTIF(D669:G669,D669:G669))</f>
        <v>3</v>
      </c>
      <c r="P669" t="str">
        <f>IF(O669=4,"24-Way (4 Distinct)",IF(O669=3,"12-Way (1 Pair)",IF(O669=2,"6-Way / 4-Way","Straight (Quad)"))))</f>
        <v>12-Way (1 Pair)</v>
      </c>
      <c r="Q669">
        <f>SUMPRODUCT(COUNTIF(D670:G670,D669:G669))</f>
        <v>1</v>
      </c>
      <c r="R669">
        <f>AVERAGE(J669:J673)</f>
        <v>16</v>
      </c>
      <c r="S669">
        <f>AVERAGE(J669:J688)</f>
        <v>16</v>
      </c>
      <c r="T669">
        <f>R669-S669</f>
        <v>0</v>
      </c>
      <c r="U669" t="str">
        <f>IF(R669&gt;S669,"EXPANDING (HIGH BIAS)",IF(R669&lt;S669,"CONTRACTING (LOW BIAS)","NEUTRAL"))</f>
        <v>NEUTRAL</v>
      </c>
    </row>
    <row r="670">
      <c r="A670">
        <v>15182</v>
      </c>
      <c r="B670" t="str">
        <v>2026-04-07</v>
      </c>
      <c r="C670" t="str">
        <v>MORNING</v>
      </c>
      <c r="D670">
        <v>7</v>
      </c>
      <c r="E670">
        <v>3</v>
      </c>
      <c r="F670">
        <v>6</v>
      </c>
      <c r="G670">
        <v>7</v>
      </c>
      <c r="H670" t="str">
        <f>D670&amp;E670&amp;F670&amp;G670</f>
        <v>7367</v>
      </c>
      <c r="I670" t="str">
        <v>3677</v>
      </c>
      <c r="J670">
        <f>SUM(D670:G670)</f>
        <v>23</v>
      </c>
      <c r="K670">
        <f>SUMPRODUCT(MOD(D670:G670,2))</f>
        <v>3</v>
      </c>
      <c r="L670">
        <f>4-K670</f>
        <v>1</v>
      </c>
      <c r="M670">
        <f>COUNTIF(D670:G670,"&gt;=5")</f>
        <v>3</v>
      </c>
      <c r="N670">
        <f>COUNTIF(D670:G670,"&lt;=4")</f>
        <v>1</v>
      </c>
      <c r="O670">
        <f>SUMPRODUCT(1/COUNTIF(D670:G670,D670:G670))</f>
        <v>3</v>
      </c>
      <c r="P670" t="str">
        <f>IF(O670=4,"24-Way (4 Distinct)",IF(O670=3,"12-Way (1 Pair)",IF(O670=2,"6-Way / 4-Way","Straight (Quad)"))))</f>
        <v>12-Way (1 Pair)</v>
      </c>
      <c r="Q670">
        <f>SUMPRODUCT(COUNTIF(D671:G671,D670:G670))</f>
        <v>3</v>
      </c>
      <c r="R670">
        <f>AVERAGE(J670:J674)</f>
        <v>23</v>
      </c>
      <c r="S670">
        <f>AVERAGE(J670:J689)</f>
        <v>23</v>
      </c>
      <c r="T670">
        <f>R670-S670</f>
        <v>0</v>
      </c>
      <c r="U670" t="str">
        <f>IF(R670&gt;S670,"EXPANDING (HIGH BIAS)",IF(R670&lt;S670,"CONTRACTING (LOW BIAS)","NEUTRAL"))</f>
        <v>NEUTRAL</v>
      </c>
    </row>
    <row r="671">
      <c r="A671">
        <v>15179</v>
      </c>
      <c r="B671" t="str">
        <v>2026-04-06</v>
      </c>
      <c r="C671" t="str">
        <v>MIDDAY</v>
      </c>
      <c r="D671">
        <v>4</v>
      </c>
      <c r="E671">
        <v>5</v>
      </c>
      <c r="F671">
        <v>6</v>
      </c>
      <c r="G671">
        <v>7</v>
      </c>
      <c r="H671" t="str">
        <f>D671&amp;E671&amp;F671&amp;G671</f>
        <v>4567</v>
      </c>
      <c r="I671" t="str">
        <v>4567</v>
      </c>
      <c r="J671">
        <f>SUM(D671:G671)</f>
        <v>22</v>
      </c>
      <c r="K671">
        <f>SUMPRODUCT(MOD(D671:G671,2))</f>
        <v>2</v>
      </c>
      <c r="L671">
        <f>4-K671</f>
        <v>2</v>
      </c>
      <c r="M671">
        <f>COUNTIF(D671:G671,"&gt;=5")</f>
        <v>3</v>
      </c>
      <c r="N671">
        <f>COUNTIF(D671:G671,"&lt;=4")</f>
        <v>1</v>
      </c>
      <c r="O671">
        <f>SUMPRODUCT(1/COUNTIF(D671:G671,D671:G671))</f>
        <v>4</v>
      </c>
      <c r="P671" t="str">
        <f>IF(O671=4,"24-Way (4 Distinct)",IF(O671=3,"12-Way (1 Pair)",IF(O671=2,"6-Way / 4-Way","Straight (Quad)"))))</f>
        <v>24-Way (4 Distinct)</v>
      </c>
      <c r="Q671">
        <f>SUMPRODUCT(COUNTIF(D672:G672,D671:G671))</f>
        <v>1</v>
      </c>
      <c r="R671">
        <f>AVERAGE(J671:J675)</f>
        <v>22</v>
      </c>
      <c r="S671">
        <f>AVERAGE(J671:J690)</f>
        <v>22</v>
      </c>
      <c r="T671">
        <f>R671-S671</f>
        <v>0</v>
      </c>
      <c r="U671" t="str">
        <f>IF(R671&gt;S671,"EXPANDING (HIGH BIAS)",IF(R671&lt;S671,"CONTRACTING (LOW BIAS)","NEUTRAL"))</f>
        <v>NEUTRAL</v>
      </c>
    </row>
    <row r="672">
      <c r="A672">
        <v>15178</v>
      </c>
      <c r="B672" t="str">
        <v>2026-04-06</v>
      </c>
      <c r="C672" t="str">
        <v>MORNING</v>
      </c>
      <c r="D672">
        <v>1</v>
      </c>
      <c r="E672">
        <v>7</v>
      </c>
      <c r="F672">
        <v>7</v>
      </c>
      <c r="G672">
        <v>7</v>
      </c>
      <c r="H672" t="str">
        <f>D672&amp;E672&amp;F672&amp;G672</f>
        <v>1777</v>
      </c>
      <c r="I672" t="str">
        <v>1777</v>
      </c>
      <c r="J672">
        <f>SUM(D672:G672)</f>
        <v>22</v>
      </c>
      <c r="K672">
        <f>SUMPRODUCT(MOD(D672:G672,2))</f>
        <v>4</v>
      </c>
      <c r="L672">
        <f>4-K672</f>
        <v>0</v>
      </c>
      <c r="M672">
        <f>COUNTIF(D672:G672,"&gt;=5")</f>
        <v>3</v>
      </c>
      <c r="N672">
        <f>COUNTIF(D672:G672,"&lt;=4")</f>
        <v>1</v>
      </c>
      <c r="O672">
        <f>SUMPRODUCT(1/COUNTIF(D672:G672,D672:G672))</f>
        <v>2</v>
      </c>
      <c r="P672" t="str">
        <f>IF(O672=4,"24-Way (4 Distinct)",IF(O672=3,"12-Way (1 Pair)",IF(O672=2,"6-Way / 4-Way","Straight (Quad)"))))</f>
        <v>4-Way (3-of-Kind)</v>
      </c>
      <c r="Q672">
        <f>SUMPRODUCT(COUNTIF(D673:G673,D672:G672))</f>
        <v>1</v>
      </c>
      <c r="R672">
        <f>AVERAGE(J672:J676)</f>
        <v>22</v>
      </c>
      <c r="S672">
        <f>AVERAGE(J672:J691)</f>
        <v>22</v>
      </c>
      <c r="T672">
        <f>R672-S672</f>
        <v>0</v>
      </c>
      <c r="U672" t="str">
        <f>IF(R672&gt;S672,"EXPANDING (HIGH BIAS)",IF(R672&lt;S672,"CONTRACTING (LOW BIAS)","NEUTRAL"))</f>
        <v>NEUTRAL</v>
      </c>
    </row>
    <row r="673">
      <c r="A673">
        <v>15176</v>
      </c>
      <c r="B673" t="str">
        <v>2026-04-04</v>
      </c>
      <c r="C673" t="str">
        <v>AFTERNOON</v>
      </c>
      <c r="D673">
        <v>9</v>
      </c>
      <c r="E673">
        <v>6</v>
      </c>
      <c r="F673">
        <v>1</v>
      </c>
      <c r="G673">
        <v>6</v>
      </c>
      <c r="H673" t="str">
        <f>D673&amp;E673&amp;F673&amp;G673</f>
        <v>9616</v>
      </c>
      <c r="I673" t="str">
        <v>1669</v>
      </c>
      <c r="J673">
        <f>SUM(D673:G673)</f>
        <v>22</v>
      </c>
      <c r="K673">
        <f>SUMPRODUCT(MOD(D673:G673,2))</f>
        <v>2</v>
      </c>
      <c r="L673">
        <f>4-K673</f>
        <v>2</v>
      </c>
      <c r="M673">
        <f>COUNTIF(D673:G673,"&gt;=5")</f>
        <v>3</v>
      </c>
      <c r="N673">
        <f>COUNTIF(D673:G673,"&lt;=4")</f>
        <v>1</v>
      </c>
      <c r="O673">
        <f>SUMPRODUCT(1/COUNTIF(D673:G673,D673:G673))</f>
        <v>3</v>
      </c>
      <c r="P673" t="str">
        <f>IF(O673=4,"24-Way (4 Distinct)",IF(O673=3,"12-Way (1 Pair)",IF(O673=2,"6-Way / 4-Way","Straight (Quad)"))))</f>
        <v>12-Way (1 Pair)</v>
      </c>
      <c r="Q673">
        <f>SUMPRODUCT(COUNTIF(D674:G674,D673:G673))</f>
        <v>1</v>
      </c>
      <c r="R673">
        <f>AVERAGE(J673:J677)</f>
        <v>22</v>
      </c>
      <c r="S673">
        <f>AVERAGE(J673:J692)</f>
        <v>22</v>
      </c>
      <c r="T673">
        <f>R673-S673</f>
        <v>0</v>
      </c>
      <c r="U673" t="str">
        <f>IF(R673&gt;S673,"EXPANDING (HIGH BIAS)",IF(R673&lt;S673,"CONTRACTING (LOW BIAS)","NEUTRAL"))</f>
        <v>NEUTRAL</v>
      </c>
    </row>
    <row r="674">
      <c r="A674">
        <v>15175</v>
      </c>
      <c r="B674" t="str">
        <v>2026-04-04</v>
      </c>
      <c r="C674" t="str">
        <v>MIDDAY</v>
      </c>
      <c r="D674">
        <v>9</v>
      </c>
      <c r="E674">
        <v>2</v>
      </c>
      <c r="F674">
        <v>0</v>
      </c>
      <c r="G674">
        <v>9</v>
      </c>
      <c r="H674" t="str">
        <f>D674&amp;E674&amp;F674&amp;G674</f>
        <v>9209</v>
      </c>
      <c r="I674" t="str">
        <v>0299</v>
      </c>
      <c r="J674">
        <f>SUM(D674:G674)</f>
        <v>20</v>
      </c>
      <c r="K674">
        <f>SUMPRODUCT(MOD(D674:G674,2))</f>
        <v>2</v>
      </c>
      <c r="L674">
        <f>4-K674</f>
        <v>2</v>
      </c>
      <c r="M674">
        <f>COUNTIF(D674:G674,"&gt;=5")</f>
        <v>2</v>
      </c>
      <c r="N674">
        <f>COUNTIF(D674:G674,"&lt;=4")</f>
        <v>2</v>
      </c>
      <c r="O674">
        <f>SUMPRODUCT(1/COUNTIF(D674:G674,D674:G674))</f>
        <v>3</v>
      </c>
      <c r="P674" t="str">
        <f>IF(O674=4,"24-Way (4 Distinct)",IF(O674=3,"12-Way (1 Pair)",IF(O674=2,"6-Way / 4-Way","Straight (Quad)"))))</f>
        <v>12-Way (1 Pair)</v>
      </c>
      <c r="Q674">
        <f>SUMPRODUCT(COUNTIF(D675:G675,D674:G674))</f>
        <v>2</v>
      </c>
      <c r="R674">
        <f>AVERAGE(J674:J678)</f>
        <v>20</v>
      </c>
      <c r="S674">
        <f>AVERAGE(J674:J693)</f>
        <v>20</v>
      </c>
      <c r="T674">
        <f>R674-S674</f>
        <v>0</v>
      </c>
      <c r="U674" t="str">
        <f>IF(R674&gt;S674,"EXPANDING (HIGH BIAS)",IF(R674&lt;S674,"CONTRACTING (LOW BIAS)","NEUTRAL"))</f>
        <v>NEUTRAL</v>
      </c>
    </row>
    <row r="675">
      <c r="A675">
        <v>15174</v>
      </c>
      <c r="B675" t="str">
        <v>2026-04-04</v>
      </c>
      <c r="C675" t="str">
        <v>MORNING</v>
      </c>
      <c r="D675">
        <v>6</v>
      </c>
      <c r="E675">
        <v>0</v>
      </c>
      <c r="F675">
        <v>2</v>
      </c>
      <c r="G675">
        <v>4</v>
      </c>
      <c r="H675" t="str">
        <f>D675&amp;E675&amp;F675&amp;G675</f>
        <v>6024</v>
      </c>
      <c r="I675" t="str">
        <v>0246</v>
      </c>
      <c r="J675">
        <f>SUM(D675:G675)</f>
        <v>12</v>
      </c>
      <c r="K675">
        <f>SUMPRODUCT(MOD(D675:G675,2))</f>
        <v>0</v>
      </c>
      <c r="L675">
        <f>4-K675</f>
        <v>4</v>
      </c>
      <c r="M675">
        <f>COUNTIF(D675:G675,"&gt;=5")</f>
        <v>1</v>
      </c>
      <c r="N675">
        <f>COUNTIF(D675:G675,"&lt;=4")</f>
        <v>3</v>
      </c>
      <c r="O675">
        <f>SUMPRODUCT(1/COUNTIF(D675:G675,D675:G675))</f>
        <v>4</v>
      </c>
      <c r="P675" t="str">
        <f>IF(O675=4,"24-Way (4 Distinct)",IF(O675=3,"12-Way (1 Pair)",IF(O675=2,"6-Way / 4-Way","Straight (Quad)"))))</f>
        <v>24-Way (4 Distinct)</v>
      </c>
      <c r="Q675">
        <f>SUMPRODUCT(COUNTIF(D676:G676,D675:G675))</f>
        <v>1</v>
      </c>
      <c r="R675">
        <f>AVERAGE(J675:J679)</f>
        <v>12</v>
      </c>
      <c r="S675">
        <f>AVERAGE(J675:J694)</f>
        <v>12</v>
      </c>
      <c r="T675">
        <f>R675-S675</f>
        <v>0</v>
      </c>
      <c r="U675" t="str">
        <f>IF(R675&gt;S675,"EXPANDING (HIGH BIAS)",IF(R675&lt;S675,"CONTRACTING (LOW BIAS)","NEUTRAL"))</f>
        <v>NEUTRAL</v>
      </c>
    </row>
    <row r="676">
      <c r="A676">
        <v>15173</v>
      </c>
      <c r="B676" t="str">
        <v>2026-04-02</v>
      </c>
      <c r="C676" t="str">
        <v>EVENING</v>
      </c>
      <c r="D676">
        <v>2</v>
      </c>
      <c r="E676">
        <v>1</v>
      </c>
      <c r="F676">
        <v>3</v>
      </c>
      <c r="G676">
        <v>1</v>
      </c>
      <c r="H676" t="str">
        <f>D676&amp;E676&amp;F676&amp;G676</f>
        <v>2131</v>
      </c>
      <c r="I676" t="str">
        <v>1123</v>
      </c>
      <c r="J676">
        <f>SUM(D676:G676)</f>
        <v>7</v>
      </c>
      <c r="K676">
        <f>SUMPRODUCT(MOD(D676:G676,2))</f>
        <v>3</v>
      </c>
      <c r="L676">
        <f>4-K676</f>
        <v>1</v>
      </c>
      <c r="M676">
        <f>COUNTIF(D676:G676,"&gt;=5")</f>
        <v>0</v>
      </c>
      <c r="N676">
        <f>COUNTIF(D676:G676,"&lt;=4")</f>
        <v>4</v>
      </c>
      <c r="O676">
        <f>SUMPRODUCT(1/COUNTIF(D676:G676,D676:G676))</f>
        <v>3</v>
      </c>
      <c r="P676" t="str">
        <f>IF(O676=4,"24-Way (4 Distinct)",IF(O676=3,"12-Way (1 Pair)",IF(O676=2,"6-Way / 4-Way","Straight (Quad)"))))</f>
        <v>12-Way (1 Pair)</v>
      </c>
      <c r="Q676">
        <f>SUMPRODUCT(COUNTIF(D677:G677,D676:G676))</f>
        <v>3</v>
      </c>
      <c r="R676">
        <f>AVERAGE(J676:J680)</f>
        <v>7</v>
      </c>
      <c r="S676">
        <f>AVERAGE(J676:J695)</f>
        <v>7</v>
      </c>
      <c r="T676">
        <f>R676-S676</f>
        <v>0</v>
      </c>
      <c r="U676" t="str">
        <f>IF(R676&gt;S676,"EXPANDING (HIGH BIAS)",IF(R676&lt;S676,"CONTRACTING (LOW BIAS)","NEUTRAL"))</f>
        <v>NEUTRAL</v>
      </c>
    </row>
    <row r="677">
      <c r="A677">
        <v>15172</v>
      </c>
      <c r="B677" t="str">
        <v>2026-04-02</v>
      </c>
      <c r="C677" t="str">
        <v>AFTERNOON</v>
      </c>
      <c r="D677">
        <v>9</v>
      </c>
      <c r="E677">
        <v>3</v>
      </c>
      <c r="F677">
        <v>1</v>
      </c>
      <c r="G677">
        <v>0</v>
      </c>
      <c r="H677" t="str">
        <f>D677&amp;E677&amp;F677&amp;G677</f>
        <v>9310</v>
      </c>
      <c r="I677" t="str">
        <v>0139</v>
      </c>
      <c r="J677">
        <f>SUM(D677:G677)</f>
        <v>13</v>
      </c>
      <c r="K677">
        <f>SUMPRODUCT(MOD(D677:G677,2))</f>
        <v>3</v>
      </c>
      <c r="L677">
        <f>4-K677</f>
        <v>1</v>
      </c>
      <c r="M677">
        <f>COUNTIF(D677:G677,"&gt;=5")</f>
        <v>1</v>
      </c>
      <c r="N677">
        <f>COUNTIF(D677:G677,"&lt;=4")</f>
        <v>3</v>
      </c>
      <c r="O677">
        <f>SUMPRODUCT(1/COUNTIF(D677:G677,D677:G677))</f>
        <v>4</v>
      </c>
      <c r="P677" t="str">
        <f>IF(O677=4,"24-Way (4 Distinct)",IF(O677=3,"12-Way (1 Pair)",IF(O677=2,"6-Way / 4-Way","Straight (Quad)"))))</f>
        <v>24-Way (4 Distinct)</v>
      </c>
      <c r="Q677">
        <f>SUMPRODUCT(COUNTIF(D678:G678,D677:G677))</f>
        <v>1</v>
      </c>
      <c r="R677">
        <f>AVERAGE(J677:J681)</f>
        <v>13</v>
      </c>
      <c r="S677">
        <f>AVERAGE(J677:J696)</f>
        <v>13</v>
      </c>
      <c r="T677">
        <f>R677-S677</f>
        <v>0</v>
      </c>
      <c r="U677" t="str">
        <f>IF(R677&gt;S677,"EXPANDING (HIGH BIAS)",IF(R677&lt;S677,"CONTRACTING (LOW BIAS)","NEUTRAL"))</f>
        <v>NEUTRAL</v>
      </c>
    </row>
    <row r="678">
      <c r="A678">
        <v>15171</v>
      </c>
      <c r="B678" t="str">
        <v>2026-04-02</v>
      </c>
      <c r="C678" t="str">
        <v>MIDDAY</v>
      </c>
      <c r="D678">
        <v>4</v>
      </c>
      <c r="E678">
        <v>3</v>
      </c>
      <c r="F678">
        <v>2</v>
      </c>
      <c r="G678">
        <v>6</v>
      </c>
      <c r="H678" t="str">
        <f>D678&amp;E678&amp;F678&amp;G678</f>
        <v>4326</v>
      </c>
      <c r="I678" t="str">
        <v>2346</v>
      </c>
      <c r="J678">
        <f>SUM(D678:G678)</f>
        <v>15</v>
      </c>
      <c r="K678">
        <f>SUMPRODUCT(MOD(D678:G678,2))</f>
        <v>1</v>
      </c>
      <c r="L678">
        <f>4-K678</f>
        <v>3</v>
      </c>
      <c r="M678">
        <f>COUNTIF(D678:G678,"&gt;=5")</f>
        <v>1</v>
      </c>
      <c r="N678">
        <f>COUNTIF(D678:G678,"&lt;=4")</f>
        <v>3</v>
      </c>
      <c r="O678">
        <f>SUMPRODUCT(1/COUNTIF(D678:G678,D678:G678))</f>
        <v>4</v>
      </c>
      <c r="P678" t="str">
        <f>IF(O678=4,"24-Way (4 Distinct)",IF(O678=3,"12-Way (1 Pair)",IF(O678=2,"6-Way / 4-Way","Straight (Quad)"))))</f>
        <v>24-Way (4 Distinct)</v>
      </c>
      <c r="Q678">
        <f>SUMPRODUCT(COUNTIF(D679:G679,D678:G678))</f>
        <v>2</v>
      </c>
      <c r="R678">
        <f>AVERAGE(J678:J682)</f>
        <v>15</v>
      </c>
      <c r="S678">
        <f>AVERAGE(J678:J697)</f>
        <v>15</v>
      </c>
      <c r="T678">
        <f>R678-S678</f>
        <v>0</v>
      </c>
      <c r="U678" t="str">
        <f>IF(R678&gt;S678,"EXPANDING (HIGH BIAS)",IF(R678&lt;S678,"CONTRACTING (LOW BIAS)","NEUTRAL"))</f>
        <v>NEUTRAL</v>
      </c>
    </row>
    <row r="679">
      <c r="A679">
        <v>15170</v>
      </c>
      <c r="B679" t="str">
        <v>2026-04-02</v>
      </c>
      <c r="C679" t="str">
        <v>MORNING</v>
      </c>
      <c r="D679">
        <v>4</v>
      </c>
      <c r="E679">
        <v>6</v>
      </c>
      <c r="F679">
        <v>8</v>
      </c>
      <c r="G679">
        <v>7</v>
      </c>
      <c r="H679" t="str">
        <f>D679&amp;E679&amp;F679&amp;G679</f>
        <v>4687</v>
      </c>
      <c r="I679" t="str">
        <v>4678</v>
      </c>
      <c r="J679">
        <f>SUM(D679:G679)</f>
        <v>25</v>
      </c>
      <c r="K679">
        <f>SUMPRODUCT(MOD(D679:G679,2))</f>
        <v>1</v>
      </c>
      <c r="L679">
        <f>4-K679</f>
        <v>3</v>
      </c>
      <c r="M679">
        <f>COUNTIF(D679:G679,"&gt;=5")</f>
        <v>3</v>
      </c>
      <c r="N679">
        <f>COUNTIF(D679:G679,"&lt;=4")</f>
        <v>1</v>
      </c>
      <c r="O679">
        <f>SUMPRODUCT(1/COUNTIF(D679:G679,D679:G679))</f>
        <v>4</v>
      </c>
      <c r="P679" t="str">
        <f>IF(O679=4,"24-Way (4 Distinct)",IF(O679=3,"12-Way (1 Pair)",IF(O679=2,"6-Way / 4-Way","Straight (Quad)"))))</f>
        <v>24-Way (4 Distinct)</v>
      </c>
      <c r="Q679">
        <f>SUMPRODUCT(COUNTIF(D680:G680,D679:G679))</f>
        <v>2</v>
      </c>
      <c r="R679">
        <f>AVERAGE(J679:J683)</f>
        <v>25</v>
      </c>
      <c r="S679">
        <f>AVERAGE(J679:J698)</f>
        <v>25</v>
      </c>
      <c r="T679">
        <f>R679-S679</f>
        <v>0</v>
      </c>
      <c r="U679" t="str">
        <f>IF(R679&gt;S679,"EXPANDING (HIGH BIAS)",IF(R679&lt;S679,"CONTRACTING (LOW BIAS)","NEUTRAL"))</f>
        <v>NEUTRAL</v>
      </c>
    </row>
    <row r="680">
      <c r="A680">
        <v>15153</v>
      </c>
      <c r="B680" t="str">
        <v>2026-03-27</v>
      </c>
      <c r="C680" t="str">
        <v>EVENING</v>
      </c>
      <c r="D680">
        <v>7</v>
      </c>
      <c r="E680">
        <v>0</v>
      </c>
      <c r="F680">
        <v>6</v>
      </c>
      <c r="G680">
        <v>3</v>
      </c>
      <c r="H680" t="str">
        <f>D680&amp;E680&amp;F680&amp;G680</f>
        <v>7063</v>
      </c>
      <c r="I680" t="str">
        <v>0367</v>
      </c>
      <c r="J680">
        <f>SUM(D680:G680)</f>
        <v>16</v>
      </c>
      <c r="K680">
        <f>SUMPRODUCT(MOD(D680:G680,2))</f>
        <v>2</v>
      </c>
      <c r="L680">
        <f>4-K680</f>
        <v>2</v>
      </c>
      <c r="M680">
        <f>COUNTIF(D680:G680,"&gt;=5")</f>
        <v>2</v>
      </c>
      <c r="N680">
        <f>COUNTIF(D680:G680,"&lt;=4")</f>
        <v>2</v>
      </c>
      <c r="O680">
        <f>SUMPRODUCT(1/COUNTIF(D680:G680,D680:G680))</f>
        <v>4</v>
      </c>
      <c r="P680" t="str">
        <f>IF(O680=4,"24-Way (4 Distinct)",IF(O680=3,"12-Way (1 Pair)",IF(O680=2,"6-Way / 4-Way","Straight (Quad)"))))</f>
        <v>24-Way (4 Distinct)</v>
      </c>
      <c r="Q680">
        <f>SUMPRODUCT(COUNTIF(D681:G681,D680:G680))</f>
        <v>1</v>
      </c>
      <c r="R680">
        <f>AVERAGE(J680:J684)</f>
        <v>16</v>
      </c>
      <c r="S680">
        <f>AVERAGE(J680:J699)</f>
        <v>16</v>
      </c>
      <c r="T680">
        <f>R680-S680</f>
        <v>0</v>
      </c>
      <c r="U680" t="str">
        <f>IF(R680&gt;S680,"EXPANDING (HIGH BIAS)",IF(R680&lt;S680,"CONTRACTING (LOW BIAS)","NEUTRAL"))</f>
        <v>NEUTRAL</v>
      </c>
    </row>
    <row r="681">
      <c r="A681">
        <v>15152</v>
      </c>
      <c r="B681" t="str">
        <v>2026-03-27</v>
      </c>
      <c r="C681" t="str">
        <v>AFTERNOON</v>
      </c>
      <c r="D681">
        <v>3</v>
      </c>
      <c r="E681">
        <v>4</v>
      </c>
      <c r="F681">
        <v>1</v>
      </c>
      <c r="G681">
        <v>9</v>
      </c>
      <c r="H681" t="str">
        <f>D681&amp;E681&amp;F681&amp;G681</f>
        <v>3419</v>
      </c>
      <c r="I681" t="str">
        <v>1349</v>
      </c>
      <c r="J681">
        <f>SUM(D681:G681)</f>
        <v>17</v>
      </c>
      <c r="K681">
        <f>SUMPRODUCT(MOD(D681:G681,2))</f>
        <v>3</v>
      </c>
      <c r="L681">
        <f>4-K681</f>
        <v>1</v>
      </c>
      <c r="M681">
        <f>COUNTIF(D681:G681,"&gt;=5")</f>
        <v>1</v>
      </c>
      <c r="N681">
        <f>COUNTIF(D681:G681,"&lt;=4")</f>
        <v>3</v>
      </c>
      <c r="O681">
        <f>SUMPRODUCT(1/COUNTIF(D681:G681,D681:G681))</f>
        <v>4</v>
      </c>
      <c r="P681" t="str">
        <f>IF(O681=4,"24-Way (4 Distinct)",IF(O681=3,"12-Way (1 Pair)",IF(O681=2,"6-Way / 4-Way","Straight (Quad)"))))</f>
        <v>24-Way (4 Distinct)</v>
      </c>
      <c r="Q681">
        <f>SUMPRODUCT(COUNTIF(D682:G682,D681:G681))</f>
        <v>2</v>
      </c>
      <c r="R681">
        <f>AVERAGE(J681:J685)</f>
        <v>17</v>
      </c>
      <c r="S681">
        <f>AVERAGE(J681:J700)</f>
        <v>17</v>
      </c>
      <c r="T681">
        <f>R681-S681</f>
        <v>0</v>
      </c>
      <c r="U681" t="str">
        <f>IF(R681&gt;S681,"EXPANDING (HIGH BIAS)",IF(R681&lt;S681,"CONTRACTING (LOW BIAS)","NEUTRAL"))</f>
        <v>NEUTRAL</v>
      </c>
    </row>
    <row r="682">
      <c r="A682">
        <v>15151</v>
      </c>
      <c r="B682" t="str">
        <v>2026-03-27</v>
      </c>
      <c r="C682" t="str">
        <v>MIDDAY</v>
      </c>
      <c r="D682">
        <v>9</v>
      </c>
      <c r="E682">
        <v>6</v>
      </c>
      <c r="F682">
        <v>0</v>
      </c>
      <c r="G682">
        <v>4</v>
      </c>
      <c r="H682" t="str">
        <f>D682&amp;E682&amp;F682&amp;G682</f>
        <v>9604</v>
      </c>
      <c r="I682" t="str">
        <v>0469</v>
      </c>
      <c r="J682">
        <f>SUM(D682:G682)</f>
        <v>19</v>
      </c>
      <c r="K682">
        <f>SUMPRODUCT(MOD(D682:G682,2))</f>
        <v>1</v>
      </c>
      <c r="L682">
        <f>4-K682</f>
        <v>3</v>
      </c>
      <c r="M682">
        <f>COUNTIF(D682:G682,"&gt;=5")</f>
        <v>2</v>
      </c>
      <c r="N682">
        <f>COUNTIF(D682:G682,"&lt;=4")</f>
        <v>2</v>
      </c>
      <c r="O682">
        <f>SUMPRODUCT(1/COUNTIF(D682:G682,D682:G682))</f>
        <v>4</v>
      </c>
      <c r="P682" t="str">
        <f>IF(O682=4,"24-Way (4 Distinct)",IF(O682=3,"12-Way (1 Pair)",IF(O682=2,"6-Way / 4-Way","Straight (Quad)"))))</f>
        <v>24-Way (4 Distinct)</v>
      </c>
      <c r="Q682">
        <f>SUMPRODUCT(COUNTIF(D683:G683,D682:G682))</f>
        <v>2</v>
      </c>
      <c r="R682">
        <f>AVERAGE(J682:J686)</f>
        <v>19</v>
      </c>
      <c r="S682">
        <f>AVERAGE(J682:J701)</f>
        <v>19</v>
      </c>
      <c r="T682">
        <f>R682-S682</f>
        <v>0</v>
      </c>
      <c r="U682" t="str">
        <f>IF(R682&gt;S682,"EXPANDING (HIGH BIAS)",IF(R682&lt;S682,"CONTRACTING (LOW BIAS)","NEUTRAL"))</f>
        <v>NEUTRAL</v>
      </c>
    </row>
    <row r="683">
      <c r="A683">
        <v>15150</v>
      </c>
      <c r="B683" t="str">
        <v>2026-03-27</v>
      </c>
      <c r="C683" t="str">
        <v>MORNING</v>
      </c>
      <c r="D683">
        <v>4</v>
      </c>
      <c r="E683">
        <v>1</v>
      </c>
      <c r="F683">
        <v>6</v>
      </c>
      <c r="G683">
        <v>4</v>
      </c>
      <c r="H683" t="str">
        <f>D683&amp;E683&amp;F683&amp;G683</f>
        <v>4164</v>
      </c>
      <c r="I683" t="str">
        <v>1446</v>
      </c>
      <c r="J683">
        <f>SUM(D683:G683)</f>
        <v>15</v>
      </c>
      <c r="K683">
        <f>SUMPRODUCT(MOD(D683:G683,2))</f>
        <v>1</v>
      </c>
      <c r="L683">
        <f>4-K683</f>
        <v>3</v>
      </c>
      <c r="M683">
        <f>COUNTIF(D683:G683,"&gt;=5")</f>
        <v>1</v>
      </c>
      <c r="N683">
        <f>COUNTIF(D683:G683,"&lt;=4")</f>
        <v>3</v>
      </c>
      <c r="O683">
        <f>SUMPRODUCT(1/COUNTIF(D683:G683,D683:G683))</f>
        <v>3</v>
      </c>
      <c r="P683" t="str">
        <f>IF(O683=4,"24-Way (4 Distinct)",IF(O683=3,"12-Way (1 Pair)",IF(O683=2,"6-Way / 4-Way","Straight (Quad)"))))</f>
        <v>12-Way (1 Pair)</v>
      </c>
      <c r="Q683">
        <f>SUMPRODUCT(COUNTIF(D684:G684,D683:G683))</f>
        <v>1</v>
      </c>
      <c r="R683">
        <f>AVERAGE(J683:J687)</f>
        <v>15</v>
      </c>
      <c r="S683">
        <f>AVERAGE(J683:J702)</f>
        <v>15</v>
      </c>
      <c r="T683">
        <f>R683-S683</f>
        <v>0</v>
      </c>
      <c r="U683" t="str">
        <f>IF(R683&gt;S683,"EXPANDING (HIGH BIAS)",IF(R683&lt;S683,"CONTRACTING (LOW BIAS)","NEUTRAL"))</f>
        <v>NEUTRAL</v>
      </c>
    </row>
    <row r="684">
      <c r="A684">
        <v>15149</v>
      </c>
      <c r="B684" t="str">
        <v>2026-03-26</v>
      </c>
      <c r="C684" t="str">
        <v>EVENING</v>
      </c>
      <c r="D684">
        <v>9</v>
      </c>
      <c r="E684">
        <v>1</v>
      </c>
      <c r="F684">
        <v>5</v>
      </c>
      <c r="G684">
        <v>9</v>
      </c>
      <c r="H684" t="str">
        <f>D684&amp;E684&amp;F684&amp;G684</f>
        <v>9159</v>
      </c>
      <c r="I684" t="str">
        <v>1599</v>
      </c>
      <c r="J684">
        <f>SUM(D684:G684)</f>
        <v>24</v>
      </c>
      <c r="K684">
        <f>SUMPRODUCT(MOD(D684:G684,2))</f>
        <v>4</v>
      </c>
      <c r="L684">
        <f>4-K684</f>
        <v>0</v>
      </c>
      <c r="M684">
        <f>COUNTIF(D684:G684,"&gt;=5")</f>
        <v>3</v>
      </c>
      <c r="N684">
        <f>COUNTIF(D684:G684,"&lt;=4")</f>
        <v>1</v>
      </c>
      <c r="O684">
        <f>SUMPRODUCT(1/COUNTIF(D684:G684,D684:G684))</f>
        <v>3</v>
      </c>
      <c r="P684" t="str">
        <f>IF(O684=4,"24-Way (4 Distinct)",IF(O684=3,"12-Way (1 Pair)",IF(O684=2,"6-Way / 4-Way","Straight (Quad)"))))</f>
        <v>12-Way (1 Pair)</v>
      </c>
      <c r="Q684">
        <f>SUMPRODUCT(COUNTIF(D685:G685,D684:G684))</f>
        <v>2</v>
      </c>
      <c r="R684">
        <f>AVERAGE(J684:J688)</f>
        <v>24</v>
      </c>
      <c r="S684">
        <f>AVERAGE(J684:J703)</f>
        <v>24</v>
      </c>
      <c r="T684">
        <f>R684-S684</f>
        <v>0</v>
      </c>
      <c r="U684" t="str">
        <f>IF(R684&gt;S684,"EXPANDING (HIGH BIAS)",IF(R684&lt;S684,"CONTRACTING (LOW BIAS)","NEUTRAL"))</f>
        <v>NEUTRAL</v>
      </c>
    </row>
    <row r="685">
      <c r="A685">
        <v>15148</v>
      </c>
      <c r="B685" t="str">
        <v>2026-03-26</v>
      </c>
      <c r="C685" t="str">
        <v>AFTERNOON</v>
      </c>
      <c r="D685">
        <v>6</v>
      </c>
      <c r="E685">
        <v>7</v>
      </c>
      <c r="F685">
        <v>7</v>
      </c>
      <c r="G685">
        <v>9</v>
      </c>
      <c r="H685" t="str">
        <f>D685&amp;E685&amp;F685&amp;G685</f>
        <v>6779</v>
      </c>
      <c r="I685" t="str">
        <v>6779</v>
      </c>
      <c r="J685">
        <f>SUM(D685:G685)</f>
        <v>29</v>
      </c>
      <c r="K685">
        <f>SUMPRODUCT(MOD(D685:G685,2))</f>
        <v>3</v>
      </c>
      <c r="L685">
        <f>4-K685</f>
        <v>1</v>
      </c>
      <c r="M685">
        <f>COUNTIF(D685:G685,"&gt;=5")</f>
        <v>4</v>
      </c>
      <c r="N685">
        <f>COUNTIF(D685:G685,"&lt;=4")</f>
        <v>0</v>
      </c>
      <c r="O685">
        <f>SUMPRODUCT(1/COUNTIF(D685:G685,D685:G685))</f>
        <v>3</v>
      </c>
      <c r="P685" t="str">
        <f>IF(O685=4,"24-Way (4 Distinct)",IF(O685=3,"12-Way (1 Pair)",IF(O685=2,"6-Way / 4-Way","Straight (Quad)"))))</f>
        <v>12-Way (1 Pair)</v>
      </c>
      <c r="Q685">
        <f>SUMPRODUCT(COUNTIF(D686:G686,D685:G685))</f>
        <v>1</v>
      </c>
      <c r="R685">
        <f>AVERAGE(J685:J689)</f>
        <v>29</v>
      </c>
      <c r="S685">
        <f>AVERAGE(J685:J704)</f>
        <v>29</v>
      </c>
      <c r="T685">
        <f>R685-S685</f>
        <v>0</v>
      </c>
      <c r="U685" t="str">
        <f>IF(R685&gt;S685,"EXPANDING (HIGH BIAS)",IF(R685&lt;S685,"CONTRACTING (LOW BIAS)","NEUTRAL"))</f>
        <v>NEUTRAL</v>
      </c>
    </row>
    <row r="686">
      <c r="A686">
        <v>15147</v>
      </c>
      <c r="B686" t="str">
        <v>2026-03-26</v>
      </c>
      <c r="C686" t="str">
        <v>MIDDAY</v>
      </c>
      <c r="D686">
        <v>8</v>
      </c>
      <c r="E686">
        <v>6</v>
      </c>
      <c r="F686">
        <v>0</v>
      </c>
      <c r="G686">
        <v>2</v>
      </c>
      <c r="H686" t="str">
        <f>D686&amp;E686&amp;F686&amp;G686</f>
        <v>8602</v>
      </c>
      <c r="I686" t="str">
        <v>0268</v>
      </c>
      <c r="J686">
        <f>SUM(D686:G686)</f>
        <v>16</v>
      </c>
      <c r="K686">
        <f>SUMPRODUCT(MOD(D686:G686,2))</f>
        <v>0</v>
      </c>
      <c r="L686">
        <f>4-K686</f>
        <v>4</v>
      </c>
      <c r="M686">
        <f>COUNTIF(D686:G686,"&gt;=5")</f>
        <v>2</v>
      </c>
      <c r="N686">
        <f>COUNTIF(D686:G686,"&lt;=4")</f>
        <v>2</v>
      </c>
      <c r="O686">
        <f>SUMPRODUCT(1/COUNTIF(D686:G686,D686:G686))</f>
        <v>4</v>
      </c>
      <c r="P686" t="str">
        <f>IF(O686=4,"24-Way (4 Distinct)",IF(O686=3,"12-Way (1 Pair)",IF(O686=2,"6-Way / 4-Way","Straight (Quad)"))))</f>
        <v>24-Way (4 Distinct)</v>
      </c>
      <c r="Q686">
        <f>SUMPRODUCT(COUNTIF(D687:G687,D686:G686))</f>
        <v>0</v>
      </c>
      <c r="R686">
        <f>AVERAGE(J686:J690)</f>
        <v>16</v>
      </c>
      <c r="S686">
        <f>AVERAGE(J686:J705)</f>
        <v>16</v>
      </c>
      <c r="T686">
        <f>R686-S686</f>
        <v>0</v>
      </c>
      <c r="U686" t="str">
        <f>IF(R686&gt;S686,"EXPANDING (HIGH BIAS)",IF(R686&lt;S686,"CONTRACTING (LOW BIAS)","NEUTRAL"))</f>
        <v>NEUTRAL</v>
      </c>
    </row>
    <row r="687">
      <c r="A687">
        <v>15146</v>
      </c>
      <c r="B687" t="str">
        <v>2026-03-26</v>
      </c>
      <c r="C687" t="str">
        <v>MORNING</v>
      </c>
      <c r="D687">
        <v>4</v>
      </c>
      <c r="E687">
        <v>7</v>
      </c>
      <c r="F687">
        <v>1</v>
      </c>
      <c r="G687">
        <v>3</v>
      </c>
      <c r="H687" t="str">
        <f>D687&amp;E687&amp;F687&amp;G687</f>
        <v>4713</v>
      </c>
      <c r="I687" t="str">
        <v>1347</v>
      </c>
      <c r="J687">
        <f>SUM(D687:G687)</f>
        <v>15</v>
      </c>
      <c r="K687">
        <f>SUMPRODUCT(MOD(D687:G687,2))</f>
        <v>3</v>
      </c>
      <c r="L687">
        <f>4-K687</f>
        <v>1</v>
      </c>
      <c r="M687">
        <f>COUNTIF(D687:G687,"&gt;=5")</f>
        <v>1</v>
      </c>
      <c r="N687">
        <f>COUNTIF(D687:G687,"&lt;=4")</f>
        <v>3</v>
      </c>
      <c r="O687">
        <f>SUMPRODUCT(1/COUNTIF(D687:G687,D687:G687))</f>
        <v>4</v>
      </c>
      <c r="P687" t="str">
        <f>IF(O687=4,"24-Way (4 Distinct)",IF(O687=3,"12-Way (1 Pair)",IF(O687=2,"6-Way / 4-Way","Straight (Quad)"))))</f>
        <v>24-Way (4 Distinct)</v>
      </c>
      <c r="Q687">
        <f>SUMPRODUCT(COUNTIF(D688:G688,D687:G687))</f>
        <v>1</v>
      </c>
      <c r="R687">
        <f>AVERAGE(J687:J691)</f>
        <v>15</v>
      </c>
      <c r="S687">
        <f>AVERAGE(J687:J706)</f>
        <v>15</v>
      </c>
      <c r="T687">
        <f>R687-S687</f>
        <v>0</v>
      </c>
      <c r="U687" t="str">
        <f>IF(R687&gt;S687,"EXPANDING (HIGH BIAS)",IF(R687&lt;S687,"CONTRACTING (LOW BIAS)","NEUTRAL"))</f>
        <v>NEUTRAL</v>
      </c>
    </row>
    <row r="688">
      <c r="A688">
        <v>15142</v>
      </c>
      <c r="B688" t="str">
        <v>2026-03-25</v>
      </c>
      <c r="C688" t="str">
        <v>MORNING</v>
      </c>
      <c r="D688">
        <v>6</v>
      </c>
      <c r="E688">
        <v>2</v>
      </c>
      <c r="F688">
        <v>3</v>
      </c>
      <c r="G688">
        <v>8</v>
      </c>
      <c r="H688" t="str">
        <f>D688&amp;E688&amp;F688&amp;G688</f>
        <v>6238</v>
      </c>
      <c r="I688" t="str">
        <v>2368</v>
      </c>
      <c r="J688">
        <f>SUM(D688:G688)</f>
        <v>19</v>
      </c>
      <c r="K688">
        <f>SUMPRODUCT(MOD(D688:G688,2))</f>
        <v>1</v>
      </c>
      <c r="L688">
        <f>4-K688</f>
        <v>3</v>
      </c>
      <c r="M688">
        <f>COUNTIF(D688:G688,"&gt;=5")</f>
        <v>2</v>
      </c>
      <c r="N688">
        <f>COUNTIF(D688:G688,"&lt;=4")</f>
        <v>2</v>
      </c>
      <c r="O688">
        <f>SUMPRODUCT(1/COUNTIF(D688:G688,D688:G688))</f>
        <v>4</v>
      </c>
      <c r="P688" t="str">
        <f>IF(O688=4,"24-Way (4 Distinct)",IF(O688=3,"12-Way (1 Pair)",IF(O688=2,"6-Way / 4-Way","Straight (Quad)"))))</f>
        <v>24-Way (4 Distinct)</v>
      </c>
      <c r="Q688">
        <f>SUMPRODUCT(COUNTIF(D689:G689,D688:G688))</f>
        <v>3</v>
      </c>
      <c r="R688">
        <f>AVERAGE(J688:J692)</f>
        <v>19</v>
      </c>
      <c r="S688">
        <f>AVERAGE(J688:J707)</f>
        <v>19</v>
      </c>
      <c r="T688">
        <f>R688-S688</f>
        <v>0</v>
      </c>
      <c r="U688" t="str">
        <f>IF(R688&gt;S688,"EXPANDING (HIGH BIAS)",IF(R688&lt;S688,"CONTRACTING (LOW BIAS)","NEUTRAL"))</f>
        <v>NEUTRAL</v>
      </c>
    </row>
    <row r="689">
      <c r="A689">
        <v>15139</v>
      </c>
      <c r="B689" t="str">
        <v>2026-03-24</v>
      </c>
      <c r="C689" t="str">
        <v>MIDDAY</v>
      </c>
      <c r="D689">
        <v>6</v>
      </c>
      <c r="E689">
        <v>3</v>
      </c>
      <c r="F689">
        <v>2</v>
      </c>
      <c r="G689">
        <v>3</v>
      </c>
      <c r="H689" t="str">
        <f>D689&amp;E689&amp;F689&amp;G689</f>
        <v>6323</v>
      </c>
      <c r="I689" t="str">
        <v>2336</v>
      </c>
      <c r="J689">
        <f>SUM(D689:G689)</f>
        <v>14</v>
      </c>
      <c r="K689">
        <f>SUMPRODUCT(MOD(D689:G689,2))</f>
        <v>2</v>
      </c>
      <c r="L689">
        <f>4-K689</f>
        <v>2</v>
      </c>
      <c r="M689">
        <f>COUNTIF(D689:G689,"&gt;=5")</f>
        <v>1</v>
      </c>
      <c r="N689">
        <f>COUNTIF(D689:G689,"&lt;=4")</f>
        <v>3</v>
      </c>
      <c r="O689">
        <f>SUMPRODUCT(1/COUNTIF(D689:G689,D689:G689))</f>
        <v>3</v>
      </c>
      <c r="P689" t="str">
        <f>IF(O689=4,"24-Way (4 Distinct)",IF(O689=3,"12-Way (1 Pair)",IF(O689=2,"6-Way / 4-Way","Straight (Quad)"))))</f>
        <v>12-Way (1 Pair)</v>
      </c>
      <c r="Q689">
        <f>SUMPRODUCT(COUNTIF(D690:G690,D689:G689))</f>
        <v>4</v>
      </c>
      <c r="R689">
        <f>AVERAGE(J689:J693)</f>
        <v>14</v>
      </c>
      <c r="S689">
        <f>AVERAGE(J689:J708)</f>
        <v>14</v>
      </c>
      <c r="T689">
        <f>R689-S689</f>
        <v>0</v>
      </c>
      <c r="U689" t="str">
        <f>IF(R689&gt;S689,"EXPANDING (HIGH BIAS)",IF(R689&lt;S689,"CONTRACTING (LOW BIAS)","NEUTRAL"))</f>
        <v>NEUTRAL</v>
      </c>
    </row>
    <row r="690">
      <c r="A690">
        <v>15138</v>
      </c>
      <c r="B690" t="str">
        <v>2026-03-24</v>
      </c>
      <c r="C690" t="str">
        <v>MORNING</v>
      </c>
      <c r="D690">
        <v>3</v>
      </c>
      <c r="E690">
        <v>2</v>
      </c>
      <c r="F690">
        <v>5</v>
      </c>
      <c r="G690">
        <v>6</v>
      </c>
      <c r="H690" t="str">
        <f>D690&amp;E690&amp;F690&amp;G690</f>
        <v>3256</v>
      </c>
      <c r="I690" t="str">
        <v>2356</v>
      </c>
      <c r="J690">
        <f>SUM(D690:G690)</f>
        <v>16</v>
      </c>
      <c r="K690">
        <f>SUMPRODUCT(MOD(D690:G690,2))</f>
        <v>2</v>
      </c>
      <c r="L690">
        <f>4-K690</f>
        <v>2</v>
      </c>
      <c r="M690">
        <f>COUNTIF(D690:G690,"&gt;=5")</f>
        <v>2</v>
      </c>
      <c r="N690">
        <f>COUNTIF(D690:G690,"&lt;=4")</f>
        <v>2</v>
      </c>
      <c r="O690">
        <f>SUMPRODUCT(1/COUNTIF(D690:G690,D690:G690))</f>
        <v>4</v>
      </c>
      <c r="P690" t="str">
        <f>IF(O690=4,"24-Way (4 Distinct)",IF(O690=3,"12-Way (1 Pair)",IF(O690=2,"6-Way / 4-Way","Straight (Quad)"))))</f>
        <v>24-Way (4 Distinct)</v>
      </c>
      <c r="Q690">
        <f>SUMPRODUCT(COUNTIF(D691:G691,D690:G690))</f>
        <v>2</v>
      </c>
      <c r="R690">
        <f>AVERAGE(J690:J694)</f>
        <v>16</v>
      </c>
      <c r="S690">
        <f>AVERAGE(J690:J709)</f>
        <v>16</v>
      </c>
      <c r="T690">
        <f>R690-S690</f>
        <v>0</v>
      </c>
      <c r="U690" t="str">
        <f>IF(R690&gt;S690,"EXPANDING (HIGH BIAS)",IF(R690&lt;S690,"CONTRACTING (LOW BIAS)","NEUTRAL"))</f>
        <v>NEUTRAL</v>
      </c>
    </row>
    <row r="691">
      <c r="A691">
        <v>15129</v>
      </c>
      <c r="B691" t="str">
        <v>2026-03-19</v>
      </c>
      <c r="C691" t="str">
        <v>EVENING</v>
      </c>
      <c r="D691">
        <v>5</v>
      </c>
      <c r="E691">
        <v>5</v>
      </c>
      <c r="F691">
        <v>3</v>
      </c>
      <c r="G691">
        <v>4</v>
      </c>
      <c r="H691" t="str">
        <f>D691&amp;E691&amp;F691&amp;G691</f>
        <v>5534</v>
      </c>
      <c r="I691" t="str">
        <v>3455</v>
      </c>
      <c r="J691">
        <f>SUM(D691:G691)</f>
        <v>17</v>
      </c>
      <c r="K691">
        <f>SUMPRODUCT(MOD(D691:G691,2))</f>
        <v>3</v>
      </c>
      <c r="L691">
        <f>4-K691</f>
        <v>1</v>
      </c>
      <c r="M691">
        <f>COUNTIF(D691:G691,"&gt;=5")</f>
        <v>2</v>
      </c>
      <c r="N691">
        <f>COUNTIF(D691:G691,"&lt;=4")</f>
        <v>2</v>
      </c>
      <c r="O691">
        <f>SUMPRODUCT(1/COUNTIF(D691:G691,D691:G691))</f>
        <v>3</v>
      </c>
      <c r="P691" t="str">
        <f>IF(O691=4,"24-Way (4 Distinct)",IF(O691=3,"12-Way (1 Pair)",IF(O691=2,"6-Way / 4-Way","Straight (Quad)"))))</f>
        <v>12-Way (1 Pair)</v>
      </c>
      <c r="Q691">
        <f>SUMPRODUCT(COUNTIF(D692:G692,D691:G691))</f>
        <v>0</v>
      </c>
      <c r="R691">
        <f>AVERAGE(J691:J695)</f>
        <v>17</v>
      </c>
      <c r="S691">
        <f>AVERAGE(J691:J710)</f>
        <v>17</v>
      </c>
      <c r="T691">
        <f>R691-S691</f>
        <v>0</v>
      </c>
      <c r="U691" t="str">
        <f>IF(R691&gt;S691,"EXPANDING (HIGH BIAS)",IF(R691&lt;S691,"CONTRACTING (LOW BIAS)","NEUTRAL"))</f>
        <v>NEUTRAL</v>
      </c>
    </row>
    <row r="692">
      <c r="A692">
        <v>15128</v>
      </c>
      <c r="B692" t="str">
        <v>2026-03-19</v>
      </c>
      <c r="C692" t="str">
        <v>AFTERNOON</v>
      </c>
      <c r="D692">
        <v>2</v>
      </c>
      <c r="E692">
        <v>0</v>
      </c>
      <c r="F692">
        <v>2</v>
      </c>
      <c r="G692">
        <v>8</v>
      </c>
      <c r="H692" t="str">
        <f>D692&amp;E692&amp;F692&amp;G692</f>
        <v>2028</v>
      </c>
      <c r="I692" t="str">
        <v>0228</v>
      </c>
      <c r="J692">
        <f>SUM(D692:G692)</f>
        <v>12</v>
      </c>
      <c r="K692">
        <f>SUMPRODUCT(MOD(D692:G692,2))</f>
        <v>0</v>
      </c>
      <c r="L692">
        <f>4-K692</f>
        <v>4</v>
      </c>
      <c r="M692">
        <f>COUNTIF(D692:G692,"&gt;=5")</f>
        <v>1</v>
      </c>
      <c r="N692">
        <f>COUNTIF(D692:G692,"&lt;=4")</f>
        <v>3</v>
      </c>
      <c r="O692">
        <f>SUMPRODUCT(1/COUNTIF(D692:G692,D692:G692))</f>
        <v>3</v>
      </c>
      <c r="P692" t="str">
        <f>IF(O692=4,"24-Way (4 Distinct)",IF(O692=3,"12-Way (1 Pair)",IF(O692=2,"6-Way / 4-Way","Straight (Quad)"))))</f>
        <v>12-Way (1 Pair)</v>
      </c>
      <c r="Q692">
        <f>SUMPRODUCT(COUNTIF(D693:G693,D692:G692))</f>
        <v>1</v>
      </c>
      <c r="R692">
        <f>AVERAGE(J692:J696)</f>
        <v>12</v>
      </c>
      <c r="S692">
        <f>AVERAGE(J692:J711)</f>
        <v>12</v>
      </c>
      <c r="T692">
        <f>R692-S692</f>
        <v>0</v>
      </c>
      <c r="U692" t="str">
        <f>IF(R692&gt;S692,"EXPANDING (HIGH BIAS)",IF(R692&lt;S692,"CONTRACTING (LOW BIAS)","NEUTRAL"))</f>
        <v>NEUTRAL</v>
      </c>
    </row>
    <row r="693">
      <c r="A693">
        <v>15127</v>
      </c>
      <c r="B693" t="str">
        <v>2026-03-19</v>
      </c>
      <c r="C693" t="str">
        <v>MIDDAY</v>
      </c>
      <c r="D693">
        <v>5</v>
      </c>
      <c r="E693">
        <v>9</v>
      </c>
      <c r="F693">
        <v>8</v>
      </c>
      <c r="G693">
        <v>9</v>
      </c>
      <c r="H693" t="str">
        <f>D693&amp;E693&amp;F693&amp;G693</f>
        <v>5989</v>
      </c>
      <c r="I693" t="str">
        <v>5899</v>
      </c>
      <c r="J693">
        <f>SUM(D693:G693)</f>
        <v>31</v>
      </c>
      <c r="K693">
        <f>SUMPRODUCT(MOD(D693:G693,2))</f>
        <v>3</v>
      </c>
      <c r="L693">
        <f>4-K693</f>
        <v>1</v>
      </c>
      <c r="M693">
        <f>COUNTIF(D693:G693,"&gt;=5")</f>
        <v>4</v>
      </c>
      <c r="N693">
        <f>COUNTIF(D693:G693,"&lt;=4")</f>
        <v>0</v>
      </c>
      <c r="O693">
        <f>SUMPRODUCT(1/COUNTIF(D693:G693,D693:G693))</f>
        <v>3</v>
      </c>
      <c r="P693" t="str">
        <f>IF(O693=4,"24-Way (4 Distinct)",IF(O693=3,"12-Way (1 Pair)",IF(O693=2,"6-Way / 4-Way","Straight (Quad)"))))</f>
        <v>12-Way (1 Pair)</v>
      </c>
      <c r="Q693">
        <f>SUMPRODUCT(COUNTIF(D694:G694,D693:G693))</f>
        <v>0</v>
      </c>
      <c r="R693">
        <f>AVERAGE(J693:J697)</f>
        <v>31</v>
      </c>
      <c r="S693">
        <f>AVERAGE(J693:J712)</f>
        <v>31</v>
      </c>
      <c r="T693">
        <f>R693-S693</f>
        <v>0</v>
      </c>
      <c r="U693" t="str">
        <f>IF(R693&gt;S693,"EXPANDING (HIGH BIAS)",IF(R693&lt;S693,"CONTRACTING (LOW BIAS)","NEUTRAL"))</f>
        <v>NEUTRAL</v>
      </c>
    </row>
    <row r="694">
      <c r="A694">
        <v>15126</v>
      </c>
      <c r="B694" t="str">
        <v>2026-03-19</v>
      </c>
      <c r="C694" t="str">
        <v>MORNING</v>
      </c>
      <c r="D694">
        <v>7</v>
      </c>
      <c r="E694">
        <v>0</v>
      </c>
      <c r="F694">
        <v>4</v>
      </c>
      <c r="G694">
        <v>1</v>
      </c>
      <c r="H694" t="str">
        <f>D694&amp;E694&amp;F694&amp;G694</f>
        <v>7041</v>
      </c>
      <c r="I694" t="str">
        <v>0147</v>
      </c>
      <c r="J694">
        <f>SUM(D694:G694)</f>
        <v>12</v>
      </c>
      <c r="K694">
        <f>SUMPRODUCT(MOD(D694:G694,2))</f>
        <v>2</v>
      </c>
      <c r="L694">
        <f>4-K694</f>
        <v>2</v>
      </c>
      <c r="M694">
        <f>COUNTIF(D694:G694,"&gt;=5")</f>
        <v>1</v>
      </c>
      <c r="N694">
        <f>COUNTIF(D694:G694,"&lt;=4")</f>
        <v>3</v>
      </c>
      <c r="O694">
        <f>SUMPRODUCT(1/COUNTIF(D694:G694,D694:G694))</f>
        <v>4</v>
      </c>
      <c r="P694" t="str">
        <f>IF(O694=4,"24-Way (4 Distinct)",IF(O694=3,"12-Way (1 Pair)",IF(O694=2,"6-Way / 4-Way","Straight (Quad)"))))</f>
        <v>24-Way (4 Distinct)</v>
      </c>
      <c r="Q694">
        <f>SUMPRODUCT(COUNTIF(D695:G695,D694:G694))</f>
        <v>2</v>
      </c>
      <c r="R694">
        <f>AVERAGE(J694:J698)</f>
        <v>12</v>
      </c>
      <c r="S694">
        <f>AVERAGE(J694:J713)</f>
        <v>12</v>
      </c>
      <c r="T694">
        <f>R694-S694</f>
        <v>0</v>
      </c>
      <c r="U694" t="str">
        <f>IF(R694&gt;S694,"EXPANDING (HIGH BIAS)",IF(R694&lt;S694,"CONTRACTING (LOW BIAS)","NEUTRAL"))</f>
        <v>NEUTRAL</v>
      </c>
    </row>
    <row r="695">
      <c r="A695">
        <v>15124</v>
      </c>
      <c r="B695" t="str">
        <v>2026-03-18</v>
      </c>
      <c r="C695" t="str">
        <v>AFTERNOON</v>
      </c>
      <c r="D695">
        <v>0</v>
      </c>
      <c r="E695">
        <v>0</v>
      </c>
      <c r="F695">
        <v>6</v>
      </c>
      <c r="G695">
        <v>4</v>
      </c>
      <c r="H695" t="str">
        <f>D695&amp;E695&amp;F695&amp;G695</f>
        <v>0064</v>
      </c>
      <c r="I695" t="str">
        <v>0046</v>
      </c>
      <c r="J695">
        <f>SUM(D695:G695)</f>
        <v>10</v>
      </c>
      <c r="K695">
        <f>SUMPRODUCT(MOD(D695:G695,2))</f>
        <v>0</v>
      </c>
      <c r="L695">
        <f>4-K695</f>
        <v>4</v>
      </c>
      <c r="M695">
        <f>COUNTIF(D695:G695,"&gt;=5")</f>
        <v>1</v>
      </c>
      <c r="N695">
        <f>COUNTIF(D695:G695,"&lt;=4")</f>
        <v>3</v>
      </c>
      <c r="O695">
        <f>SUMPRODUCT(1/COUNTIF(D695:G695,D695:G695))</f>
        <v>3</v>
      </c>
      <c r="P695" t="str">
        <f>IF(O695=4,"24-Way (4 Distinct)",IF(O695=3,"12-Way (1 Pair)",IF(O695=2,"6-Way / 4-Way","Straight (Quad)"))))</f>
        <v>12-Way (1 Pair)</v>
      </c>
      <c r="Q695">
        <f>SUMPRODUCT(COUNTIF(D696:G696,D695:G695))</f>
        <v>2</v>
      </c>
      <c r="R695">
        <f>AVERAGE(J695:J699)</f>
        <v>10</v>
      </c>
      <c r="S695">
        <f>AVERAGE(J695:J714)</f>
        <v>10</v>
      </c>
      <c r="T695">
        <f>R695-S695</f>
        <v>0</v>
      </c>
      <c r="U695" t="str">
        <f>IF(R695&gt;S695,"EXPANDING (HIGH BIAS)",IF(R695&lt;S695,"CONTRACTING (LOW BIAS)","NEUTRAL"))</f>
        <v>NEUTRAL</v>
      </c>
    </row>
    <row r="696">
      <c r="A696">
        <v>15123</v>
      </c>
      <c r="B696" t="str">
        <v>2026-03-18</v>
      </c>
      <c r="C696" t="str">
        <v>MIDDAY</v>
      </c>
      <c r="D696">
        <v>4</v>
      </c>
      <c r="E696">
        <v>1</v>
      </c>
      <c r="F696">
        <v>6</v>
      </c>
      <c r="G696">
        <v>4</v>
      </c>
      <c r="H696" t="str">
        <f>D696&amp;E696&amp;F696&amp;G696</f>
        <v>4164</v>
      </c>
      <c r="I696" t="str">
        <v>1446</v>
      </c>
      <c r="J696">
        <f>SUM(D696:G696)</f>
        <v>15</v>
      </c>
      <c r="K696">
        <f>SUMPRODUCT(MOD(D696:G696,2))</f>
        <v>1</v>
      </c>
      <c r="L696">
        <f>4-K696</f>
        <v>3</v>
      </c>
      <c r="M696">
        <f>COUNTIF(D696:G696,"&gt;=5")</f>
        <v>1</v>
      </c>
      <c r="N696">
        <f>COUNTIF(D696:G696,"&lt;=4")</f>
        <v>3</v>
      </c>
      <c r="O696">
        <f>SUMPRODUCT(1/COUNTIF(D696:G696,D696:G696))</f>
        <v>3</v>
      </c>
      <c r="P696" t="str">
        <f>IF(O696=4,"24-Way (4 Distinct)",IF(O696=3,"12-Way (1 Pair)",IF(O696=2,"6-Way / 4-Way","Straight (Quad)"))))</f>
        <v>12-Way (1 Pair)</v>
      </c>
      <c r="Q696">
        <f>SUMPRODUCT(COUNTIF(D697:G697,D696:G696))</f>
        <v>0</v>
      </c>
      <c r="R696">
        <f>AVERAGE(J696:J700)</f>
        <v>15</v>
      </c>
      <c r="S696">
        <f>AVERAGE(J696:J715)</f>
        <v>15</v>
      </c>
      <c r="T696">
        <f>R696-S696</f>
        <v>0</v>
      </c>
      <c r="U696" t="str">
        <f>IF(R696&gt;S696,"EXPANDING (HIGH BIAS)",IF(R696&lt;S696,"CONTRACTING (LOW BIAS)","NEUTRAL"))</f>
        <v>NEUTRAL</v>
      </c>
    </row>
    <row r="697">
      <c r="A697">
        <v>15122</v>
      </c>
      <c r="B697" t="str">
        <v>2026-03-18</v>
      </c>
      <c r="C697" t="str">
        <v>MORNING</v>
      </c>
      <c r="D697">
        <v>5</v>
      </c>
      <c r="E697">
        <v>0</v>
      </c>
      <c r="F697">
        <v>0</v>
      </c>
      <c r="G697">
        <v>3</v>
      </c>
      <c r="H697" t="str">
        <f>D697&amp;E697&amp;F697&amp;G697</f>
        <v>5003</v>
      </c>
      <c r="I697" t="str">
        <v>0035</v>
      </c>
      <c r="J697">
        <f>SUM(D697:G697)</f>
        <v>8</v>
      </c>
      <c r="K697">
        <f>SUMPRODUCT(MOD(D697:G697,2))</f>
        <v>2</v>
      </c>
      <c r="L697">
        <f>4-K697</f>
        <v>2</v>
      </c>
      <c r="M697">
        <f>COUNTIF(D697:G697,"&gt;=5")</f>
        <v>1</v>
      </c>
      <c r="N697">
        <f>COUNTIF(D697:G697,"&lt;=4")</f>
        <v>3</v>
      </c>
      <c r="O697">
        <f>SUMPRODUCT(1/COUNTIF(D697:G697,D697:G697))</f>
        <v>3</v>
      </c>
      <c r="P697" t="str">
        <f>IF(O697=4,"24-Way (4 Distinct)",IF(O697=3,"12-Way (1 Pair)",IF(O697=2,"6-Way / 4-Way","Straight (Quad)"))))</f>
        <v>12-Way (1 Pair)</v>
      </c>
      <c r="Q697">
        <f>SUMPRODUCT(COUNTIF(D698:G698,D697:G697))</f>
        <v>2</v>
      </c>
      <c r="R697">
        <f>AVERAGE(J697:J701)</f>
        <v>8</v>
      </c>
      <c r="S697">
        <f>AVERAGE(J697:J716)</f>
        <v>8</v>
      </c>
      <c r="T697">
        <f>R697-S697</f>
        <v>0</v>
      </c>
      <c r="U697" t="str">
        <f>IF(R697&gt;S697,"EXPANDING (HIGH BIAS)",IF(R697&lt;S697,"CONTRACTING (LOW BIAS)","NEUTRAL"))</f>
        <v>NEUTRAL</v>
      </c>
    </row>
    <row r="698">
      <c r="A698">
        <v>15109</v>
      </c>
      <c r="B698" t="str">
        <v>2026-03-14</v>
      </c>
      <c r="C698" t="str">
        <v>EVENING</v>
      </c>
      <c r="D698">
        <v>3</v>
      </c>
      <c r="E698">
        <v>4</v>
      </c>
      <c r="F698">
        <v>5</v>
      </c>
      <c r="G698">
        <v>2</v>
      </c>
      <c r="H698" t="str">
        <f>D698&amp;E698&amp;F698&amp;G698</f>
        <v>3452</v>
      </c>
      <c r="I698" t="str">
        <v>2345</v>
      </c>
      <c r="J698">
        <f>SUM(D698:G698)</f>
        <v>14</v>
      </c>
      <c r="K698">
        <f>SUMPRODUCT(MOD(D698:G698,2))</f>
        <v>2</v>
      </c>
      <c r="L698">
        <f>4-K698</f>
        <v>2</v>
      </c>
      <c r="M698">
        <f>COUNTIF(D698:G698,"&gt;=5")</f>
        <v>1</v>
      </c>
      <c r="N698">
        <f>COUNTIF(D698:G698,"&lt;=4")</f>
        <v>3</v>
      </c>
      <c r="O698">
        <f>SUMPRODUCT(1/COUNTIF(D698:G698,D698:G698))</f>
        <v>4</v>
      </c>
      <c r="P698" t="str">
        <f>IF(O698=4,"24-Way (4 Distinct)",IF(O698=3,"12-Way (1 Pair)",IF(O698=2,"6-Way / 4-Way","Straight (Quad)"))))</f>
        <v>24-Way (4 Distinct)</v>
      </c>
      <c r="Q698">
        <f>SUMPRODUCT(COUNTIF(D699:G699,D698:G698))</f>
        <v>1</v>
      </c>
      <c r="R698">
        <f>AVERAGE(J698:J702)</f>
        <v>14</v>
      </c>
      <c r="S698">
        <f>AVERAGE(J698:J717)</f>
        <v>14</v>
      </c>
      <c r="T698">
        <f>R698-S698</f>
        <v>0</v>
      </c>
      <c r="U698" t="str">
        <f>IF(R698&gt;S698,"EXPANDING (HIGH BIAS)",IF(R698&lt;S698,"CONTRACTING (LOW BIAS)","NEUTRAL"))</f>
        <v>NEUTRAL</v>
      </c>
    </row>
    <row r="699">
      <c r="A699">
        <v>15108</v>
      </c>
      <c r="B699" t="str">
        <v>2026-03-14</v>
      </c>
      <c r="C699" t="str">
        <v>AFTERNOON</v>
      </c>
      <c r="D699">
        <v>6</v>
      </c>
      <c r="E699">
        <v>9</v>
      </c>
      <c r="F699">
        <v>4</v>
      </c>
      <c r="G699">
        <v>4</v>
      </c>
      <c r="H699" t="str">
        <f>D699&amp;E699&amp;F699&amp;G699</f>
        <v>6944</v>
      </c>
      <c r="I699" t="str">
        <v>4469</v>
      </c>
      <c r="J699">
        <f>SUM(D699:G699)</f>
        <v>23</v>
      </c>
      <c r="K699">
        <f>SUMPRODUCT(MOD(D699:G699,2))</f>
        <v>1</v>
      </c>
      <c r="L699">
        <f>4-K699</f>
        <v>3</v>
      </c>
      <c r="M699">
        <f>COUNTIF(D699:G699,"&gt;=5")</f>
        <v>2</v>
      </c>
      <c r="N699">
        <f>COUNTIF(D699:G699,"&lt;=4")</f>
        <v>2</v>
      </c>
      <c r="O699">
        <f>SUMPRODUCT(1/COUNTIF(D699:G699,D699:G699))</f>
        <v>3</v>
      </c>
      <c r="P699" t="str">
        <f>IF(O699=4,"24-Way (4 Distinct)",IF(O699=3,"12-Way (1 Pair)",IF(O699=2,"6-Way / 4-Way","Straight (Quad)"))))</f>
        <v>12-Way (1 Pair)</v>
      </c>
      <c r="Q699">
        <f>SUMPRODUCT(COUNTIF(D700:G700,D699:G699))</f>
        <v>2</v>
      </c>
      <c r="R699">
        <f>AVERAGE(J699:J703)</f>
        <v>23</v>
      </c>
      <c r="S699">
        <f>AVERAGE(J699:J718)</f>
        <v>23</v>
      </c>
      <c r="T699">
        <f>R699-S699</f>
        <v>0</v>
      </c>
      <c r="U699" t="str">
        <f>IF(R699&gt;S699,"EXPANDING (HIGH BIAS)",IF(R699&lt;S699,"CONTRACTING (LOW BIAS)","NEUTRAL"))</f>
        <v>NEUTRAL</v>
      </c>
    </row>
    <row r="700">
      <c r="A700">
        <v>15107</v>
      </c>
      <c r="B700" t="str">
        <v>2026-03-14</v>
      </c>
      <c r="C700" t="str">
        <v>MIDDAY</v>
      </c>
      <c r="D700">
        <v>1</v>
      </c>
      <c r="E700">
        <v>0</v>
      </c>
      <c r="F700">
        <v>4</v>
      </c>
      <c r="G700">
        <v>8</v>
      </c>
      <c r="H700" t="str">
        <f>D700&amp;E700&amp;F700&amp;G700</f>
        <v>1048</v>
      </c>
      <c r="I700" t="str">
        <v>0148</v>
      </c>
      <c r="J700">
        <f>SUM(D700:G700)</f>
        <v>13</v>
      </c>
      <c r="K700">
        <f>SUMPRODUCT(MOD(D700:G700,2))</f>
        <v>1</v>
      </c>
      <c r="L700">
        <f>4-K700</f>
        <v>3</v>
      </c>
      <c r="M700">
        <f>COUNTIF(D700:G700,"&gt;=5")</f>
        <v>1</v>
      </c>
      <c r="N700">
        <f>COUNTIF(D700:G700,"&lt;=4")</f>
        <v>3</v>
      </c>
      <c r="O700">
        <f>SUMPRODUCT(1/COUNTIF(D700:G700,D700:G700))</f>
        <v>4</v>
      </c>
      <c r="P700" t="str">
        <f>IF(O700=4,"24-Way (4 Distinct)",IF(O700=3,"12-Way (1 Pair)",IF(O700=2,"6-Way / 4-Way","Straight (Quad)"))))</f>
        <v>24-Way (4 Distinct)</v>
      </c>
      <c r="Q700">
        <f>SUMPRODUCT(COUNTIF(D701:G701,D700:G700))</f>
        <v>3</v>
      </c>
      <c r="R700">
        <f>AVERAGE(J700:J704)</f>
        <v>13</v>
      </c>
      <c r="S700">
        <f>AVERAGE(J700:J719)</f>
        <v>13</v>
      </c>
      <c r="T700">
        <f>R700-S700</f>
        <v>0</v>
      </c>
      <c r="U700" t="str">
        <f>IF(R700&gt;S700,"EXPANDING (HIGH BIAS)",IF(R700&lt;S700,"CONTRACTING (LOW BIAS)","NEUTRAL"))</f>
        <v>NEUTRAL</v>
      </c>
    </row>
    <row r="701">
      <c r="A701">
        <v>15106</v>
      </c>
      <c r="B701" t="str">
        <v>2026-03-14</v>
      </c>
      <c r="C701" t="str">
        <v>MORNING</v>
      </c>
      <c r="D701">
        <v>1</v>
      </c>
      <c r="E701">
        <v>1</v>
      </c>
      <c r="F701">
        <v>4</v>
      </c>
      <c r="G701">
        <v>0</v>
      </c>
      <c r="H701" t="str">
        <f>D701&amp;E701&amp;F701&amp;G701</f>
        <v>1140</v>
      </c>
      <c r="I701" t="str">
        <v>0114</v>
      </c>
      <c r="J701">
        <f>SUM(D701:G701)</f>
        <v>6</v>
      </c>
      <c r="K701">
        <f>SUMPRODUCT(MOD(D701:G701,2))</f>
        <v>2</v>
      </c>
      <c r="L701">
        <f>4-K701</f>
        <v>2</v>
      </c>
      <c r="M701">
        <f>COUNTIF(D701:G701,"&gt;=5")</f>
        <v>0</v>
      </c>
      <c r="N701">
        <f>COUNTIF(D701:G701,"&lt;=4")</f>
        <v>4</v>
      </c>
      <c r="O701">
        <f>SUMPRODUCT(1/COUNTIF(D701:G701,D701:G701))</f>
        <v>3</v>
      </c>
      <c r="P701" t="str">
        <f>IF(O701=4,"24-Way (4 Distinct)",IF(O701=3,"12-Way (1 Pair)",IF(O701=2,"6-Way / 4-Way","Straight (Quad)"))))</f>
        <v>12-Way (1 Pair)</v>
      </c>
      <c r="Q701">
        <f>SUMPRODUCT(COUNTIF(D702:G702,D701:G701))</f>
        <v>1</v>
      </c>
      <c r="R701">
        <f>AVERAGE(J701:J705)</f>
        <v>6</v>
      </c>
      <c r="S701">
        <f>AVERAGE(J701:J720)</f>
        <v>6</v>
      </c>
      <c r="T701">
        <f>R701-S701</f>
        <v>0</v>
      </c>
      <c r="U701" t="str">
        <f>IF(R701&gt;S701,"EXPANDING (HIGH BIAS)",IF(R701&lt;S701,"CONTRACTING (LOW BIAS)","NEUTRAL"))</f>
        <v>NEUTRAL</v>
      </c>
    </row>
    <row r="702">
      <c r="A702">
        <v>15102</v>
      </c>
      <c r="B702" t="str">
        <v>2026-03-13</v>
      </c>
      <c r="C702" t="str">
        <v>MORNING</v>
      </c>
      <c r="D702">
        <v>0</v>
      </c>
      <c r="E702">
        <v>8</v>
      </c>
      <c r="F702">
        <v>2</v>
      </c>
      <c r="G702">
        <v>0</v>
      </c>
      <c r="H702" t="str">
        <f>D702&amp;E702&amp;F702&amp;G702</f>
        <v>0820</v>
      </c>
      <c r="I702" t="str">
        <v>0028</v>
      </c>
      <c r="J702">
        <f>SUM(D702:G702)</f>
        <v>10</v>
      </c>
      <c r="K702">
        <f>SUMPRODUCT(MOD(D702:G702,2))</f>
        <v>0</v>
      </c>
      <c r="L702">
        <f>4-K702</f>
        <v>4</v>
      </c>
      <c r="M702">
        <f>COUNTIF(D702:G702,"&gt;=5")</f>
        <v>1</v>
      </c>
      <c r="N702">
        <f>COUNTIF(D702:G702,"&lt;=4")</f>
        <v>3</v>
      </c>
      <c r="O702">
        <f>SUMPRODUCT(1/COUNTIF(D702:G702,D702:G702))</f>
        <v>3</v>
      </c>
      <c r="P702" t="str">
        <f>IF(O702=4,"24-Way (4 Distinct)",IF(O702=3,"12-Way (1 Pair)",IF(O702=2,"6-Way / 4-Way","Straight (Quad)"))))</f>
        <v>12-Way (1 Pair)</v>
      </c>
      <c r="Q702">
        <f>SUMPRODUCT(COUNTIF(D703:G703,D702:G702))</f>
        <v>3</v>
      </c>
      <c r="R702">
        <f>AVERAGE(J702:J706)</f>
        <v>10</v>
      </c>
      <c r="S702">
        <f>AVERAGE(J702:J721)</f>
        <v>10</v>
      </c>
      <c r="T702">
        <f>R702-S702</f>
        <v>0</v>
      </c>
      <c r="U702" t="str">
        <f>IF(R702&gt;S702,"EXPANDING (HIGH BIAS)",IF(R702&lt;S702,"CONTRACTING (LOW BIAS)","NEUTRAL"))</f>
        <v>NEUTRAL</v>
      </c>
    </row>
    <row r="703">
      <c r="A703">
        <v>15100</v>
      </c>
      <c r="B703" t="str">
        <v>2026-03-12</v>
      </c>
      <c r="C703" t="str">
        <v>AFTERNOON</v>
      </c>
      <c r="D703">
        <v>3</v>
      </c>
      <c r="E703">
        <v>0</v>
      </c>
      <c r="F703">
        <v>8</v>
      </c>
      <c r="G703">
        <v>9</v>
      </c>
      <c r="H703" t="str">
        <f>D703&amp;E703&amp;F703&amp;G703</f>
        <v>3089</v>
      </c>
      <c r="I703" t="str">
        <v>0389</v>
      </c>
      <c r="J703">
        <f>SUM(D703:G703)</f>
        <v>20</v>
      </c>
      <c r="K703">
        <f>SUMPRODUCT(MOD(D703:G703,2))</f>
        <v>2</v>
      </c>
      <c r="L703">
        <f>4-K703</f>
        <v>2</v>
      </c>
      <c r="M703">
        <f>COUNTIF(D703:G703,"&gt;=5")</f>
        <v>2</v>
      </c>
      <c r="N703">
        <f>COUNTIF(D703:G703,"&lt;=4")</f>
        <v>2</v>
      </c>
      <c r="O703">
        <f>SUMPRODUCT(1/COUNTIF(D703:G703,D703:G703))</f>
        <v>4</v>
      </c>
      <c r="P703" t="str">
        <f>IF(O703=4,"24-Way (4 Distinct)",IF(O703=3,"12-Way (1 Pair)",IF(O703=2,"6-Way / 4-Way","Straight (Quad)"))))</f>
        <v>24-Way (4 Distinct)</v>
      </c>
      <c r="Q703">
        <f>SUMPRODUCT(COUNTIF(D704:G704,D703:G703))</f>
        <v>2</v>
      </c>
      <c r="R703">
        <f>AVERAGE(J703:J707)</f>
        <v>20</v>
      </c>
      <c r="S703">
        <f>AVERAGE(J703:J722)</f>
        <v>20</v>
      </c>
      <c r="T703">
        <f>R703-S703</f>
        <v>0</v>
      </c>
      <c r="U703" t="str">
        <f>IF(R703&gt;S703,"EXPANDING (HIGH BIAS)",IF(R703&lt;S703,"CONTRACTING (LOW BIAS)","NEUTRAL"))</f>
        <v>NEUTRAL</v>
      </c>
    </row>
    <row r="704">
      <c r="A704">
        <v>15099</v>
      </c>
      <c r="B704" t="str">
        <v>2026-03-12</v>
      </c>
      <c r="C704" t="str">
        <v>MIDDAY</v>
      </c>
      <c r="D704">
        <v>3</v>
      </c>
      <c r="E704">
        <v>8</v>
      </c>
      <c r="F704">
        <v>3</v>
      </c>
      <c r="G704">
        <v>1</v>
      </c>
      <c r="H704" t="str">
        <f>D704&amp;E704&amp;F704&amp;G704</f>
        <v>3831</v>
      </c>
      <c r="I704" t="str">
        <v>1338</v>
      </c>
      <c r="J704">
        <f>SUM(D704:G704)</f>
        <v>15</v>
      </c>
      <c r="K704">
        <f>SUMPRODUCT(MOD(D704:G704,2))</f>
        <v>3</v>
      </c>
      <c r="L704">
        <f>4-K704</f>
        <v>1</v>
      </c>
      <c r="M704">
        <f>COUNTIF(D704:G704,"&gt;=5")</f>
        <v>1</v>
      </c>
      <c r="N704">
        <f>COUNTIF(D704:G704,"&lt;=4")</f>
        <v>3</v>
      </c>
      <c r="O704">
        <f>SUMPRODUCT(1/COUNTIF(D704:G704,D704:G704))</f>
        <v>3</v>
      </c>
      <c r="P704" t="str">
        <f>IF(O704=4,"24-Way (4 Distinct)",IF(O704=3,"12-Way (1 Pair)",IF(O704=2,"6-Way / 4-Way","Straight (Quad)"))))</f>
        <v>12-Way (1 Pair)</v>
      </c>
      <c r="Q704">
        <f>SUMPRODUCT(COUNTIF(D705:G705,D704:G704))</f>
        <v>2</v>
      </c>
      <c r="R704">
        <f>AVERAGE(J704:J708)</f>
        <v>15</v>
      </c>
      <c r="S704">
        <f>AVERAGE(J704:J723)</f>
        <v>15</v>
      </c>
      <c r="T704">
        <f>R704-S704</f>
        <v>0</v>
      </c>
      <c r="U704" t="str">
        <f>IF(R704&gt;S704,"EXPANDING (HIGH BIAS)",IF(R704&lt;S704,"CONTRACTING (LOW BIAS)","NEUTRAL"))</f>
        <v>NEUTRAL</v>
      </c>
    </row>
    <row r="705">
      <c r="A705">
        <v>15098</v>
      </c>
      <c r="B705" t="str">
        <v>2026-03-12</v>
      </c>
      <c r="C705" t="str">
        <v>MORNING</v>
      </c>
      <c r="D705">
        <v>4</v>
      </c>
      <c r="E705">
        <v>3</v>
      </c>
      <c r="F705">
        <v>7</v>
      </c>
      <c r="G705">
        <v>7</v>
      </c>
      <c r="H705" t="str">
        <f>D705&amp;E705&amp;F705&amp;G705</f>
        <v>4377</v>
      </c>
      <c r="I705" t="str">
        <v>3477</v>
      </c>
      <c r="J705">
        <f>SUM(D705:G705)</f>
        <v>21</v>
      </c>
      <c r="K705">
        <f>SUMPRODUCT(MOD(D705:G705,2))</f>
        <v>3</v>
      </c>
      <c r="L705">
        <f>4-K705</f>
        <v>1</v>
      </c>
      <c r="M705">
        <f>COUNTIF(D705:G705,"&gt;=5")</f>
        <v>2</v>
      </c>
      <c r="N705">
        <f>COUNTIF(D705:G705,"&lt;=4")</f>
        <v>2</v>
      </c>
      <c r="O705">
        <f>SUMPRODUCT(1/COUNTIF(D705:G705,D705:G705))</f>
        <v>3</v>
      </c>
      <c r="P705" t="str">
        <f>IF(O705=4,"24-Way (4 Distinct)",IF(O705=3,"12-Way (1 Pair)",IF(O705=2,"6-Way / 4-Way","Straight (Quad)"))))</f>
        <v>12-Way (1 Pair)</v>
      </c>
      <c r="Q705">
        <f>SUMPRODUCT(COUNTIF(D706:G706,D705:G705))</f>
        <v>2</v>
      </c>
      <c r="R705">
        <f>AVERAGE(J705:J709)</f>
        <v>21</v>
      </c>
      <c r="S705">
        <f>AVERAGE(J705:J724)</f>
        <v>21</v>
      </c>
      <c r="T705">
        <f>R705-S705</f>
        <v>0</v>
      </c>
      <c r="U705" t="str">
        <f>IF(R705&gt;S705,"EXPANDING (HIGH BIAS)",IF(R705&lt;S705,"CONTRACTING (LOW BIAS)","NEUTRAL"))</f>
        <v>NEUTRAL</v>
      </c>
    </row>
    <row r="706">
      <c r="A706">
        <v>15097</v>
      </c>
      <c r="B706" t="str">
        <v>2026-03-11</v>
      </c>
      <c r="C706" t="str">
        <v>EVENING</v>
      </c>
      <c r="D706">
        <v>9</v>
      </c>
      <c r="E706">
        <v>6</v>
      </c>
      <c r="F706">
        <v>7</v>
      </c>
      <c r="G706">
        <v>2</v>
      </c>
      <c r="H706" t="str">
        <f>D706&amp;E706&amp;F706&amp;G706</f>
        <v>9672</v>
      </c>
      <c r="I706" t="str">
        <v>2679</v>
      </c>
      <c r="J706">
        <f>SUM(D706:G706)</f>
        <v>24</v>
      </c>
      <c r="K706">
        <f>SUMPRODUCT(MOD(D706:G706,2))</f>
        <v>2</v>
      </c>
      <c r="L706">
        <f>4-K706</f>
        <v>2</v>
      </c>
      <c r="M706">
        <f>COUNTIF(D706:G706,"&gt;=5")</f>
        <v>3</v>
      </c>
      <c r="N706">
        <f>COUNTIF(D706:G706,"&lt;=4")</f>
        <v>1</v>
      </c>
      <c r="O706">
        <f>SUMPRODUCT(1/COUNTIF(D706:G706,D706:G706))</f>
        <v>4</v>
      </c>
      <c r="P706" t="str">
        <f>IF(O706=4,"24-Way (4 Distinct)",IF(O706=3,"12-Way (1 Pair)",IF(O706=2,"6-Way / 4-Way","Straight (Quad)"))))</f>
        <v>24-Way (4 Distinct)</v>
      </c>
      <c r="Q706">
        <f>SUMPRODUCT(COUNTIF(D707:G707,D706:G706))</f>
        <v>2</v>
      </c>
      <c r="R706">
        <f>AVERAGE(J706:J710)</f>
        <v>24</v>
      </c>
      <c r="S706">
        <f>AVERAGE(J706:J725)</f>
        <v>24</v>
      </c>
      <c r="T706">
        <f>R706-S706</f>
        <v>0</v>
      </c>
      <c r="U706" t="str">
        <f>IF(R706&gt;S706,"EXPANDING (HIGH BIAS)",IF(R706&lt;S706,"CONTRACTING (LOW BIAS)","NEUTRAL"))</f>
        <v>NEUTRAL</v>
      </c>
    </row>
    <row r="707">
      <c r="A707">
        <v>15096</v>
      </c>
      <c r="B707" t="str">
        <v>2026-03-11</v>
      </c>
      <c r="C707" t="str">
        <v>AFTERNOON</v>
      </c>
      <c r="D707">
        <v>9</v>
      </c>
      <c r="E707">
        <v>5</v>
      </c>
      <c r="F707">
        <v>3</v>
      </c>
      <c r="G707">
        <v>7</v>
      </c>
      <c r="H707" t="str">
        <f>D707&amp;E707&amp;F707&amp;G707</f>
        <v>9537</v>
      </c>
      <c r="I707" t="str">
        <v>3579</v>
      </c>
      <c r="J707">
        <f>SUM(D707:G707)</f>
        <v>24</v>
      </c>
      <c r="K707">
        <f>SUMPRODUCT(MOD(D707:G707,2))</f>
        <v>4</v>
      </c>
      <c r="L707">
        <f>4-K707</f>
        <v>0</v>
      </c>
      <c r="M707">
        <f>COUNTIF(D707:G707,"&gt;=5")</f>
        <v>3</v>
      </c>
      <c r="N707">
        <f>COUNTIF(D707:G707,"&lt;=4")</f>
        <v>1</v>
      </c>
      <c r="O707">
        <f>SUMPRODUCT(1/COUNTIF(D707:G707,D707:G707))</f>
        <v>4</v>
      </c>
      <c r="P707" t="str">
        <f>IF(O707=4,"24-Way (4 Distinct)",IF(O707=3,"12-Way (1 Pair)",IF(O707=2,"6-Way / 4-Way","Straight (Quad)"))))</f>
        <v>24-Way (4 Distinct)</v>
      </c>
      <c r="Q707">
        <f>SUMPRODUCT(COUNTIF(D708:G708,D707:G707))</f>
        <v>2</v>
      </c>
      <c r="R707">
        <f>AVERAGE(J707:J711)</f>
        <v>24</v>
      </c>
      <c r="S707">
        <f>AVERAGE(J707:J726)</f>
        <v>24</v>
      </c>
      <c r="T707">
        <f>R707-S707</f>
        <v>0</v>
      </c>
      <c r="U707" t="str">
        <f>IF(R707&gt;S707,"EXPANDING (HIGH BIAS)",IF(R707&lt;S707,"CONTRACTING (LOW BIAS)","NEUTRAL"))</f>
        <v>NEUTRAL</v>
      </c>
    </row>
    <row r="708">
      <c r="A708">
        <v>15095</v>
      </c>
      <c r="B708" t="str">
        <v>2026-03-11</v>
      </c>
      <c r="C708" t="str">
        <v>MIDDAY</v>
      </c>
      <c r="D708">
        <v>7</v>
      </c>
      <c r="E708">
        <v>7</v>
      </c>
      <c r="F708">
        <v>3</v>
      </c>
      <c r="G708">
        <v>2</v>
      </c>
      <c r="H708" t="str">
        <f>D708&amp;E708&amp;F708&amp;G708</f>
        <v>7732</v>
      </c>
      <c r="I708" t="str">
        <v>2377</v>
      </c>
      <c r="J708">
        <f>SUM(D708:G708)</f>
        <v>19</v>
      </c>
      <c r="K708">
        <f>SUMPRODUCT(MOD(D708:G708,2))</f>
        <v>3</v>
      </c>
      <c r="L708">
        <f>4-K708</f>
        <v>1</v>
      </c>
      <c r="M708">
        <f>COUNTIF(D708:G708,"&gt;=5")</f>
        <v>2</v>
      </c>
      <c r="N708">
        <f>COUNTIF(D708:G708,"&lt;=4")</f>
        <v>2</v>
      </c>
      <c r="O708">
        <f>SUMPRODUCT(1/COUNTIF(D708:G708,D708:G708))</f>
        <v>3</v>
      </c>
      <c r="P708" t="str">
        <f>IF(O708=4,"24-Way (4 Distinct)",IF(O708=3,"12-Way (1 Pair)",IF(O708=2,"6-Way / 4-Way","Straight (Quad)"))))</f>
        <v>12-Way (1 Pair)</v>
      </c>
      <c r="Q708">
        <f>SUMPRODUCT(COUNTIF(D709:G709,D708:G708))</f>
        <v>1</v>
      </c>
      <c r="R708">
        <f>AVERAGE(J708:J712)</f>
        <v>19</v>
      </c>
      <c r="S708">
        <f>AVERAGE(J708:J727)</f>
        <v>19</v>
      </c>
      <c r="T708">
        <f>R708-S708</f>
        <v>0</v>
      </c>
      <c r="U708" t="str">
        <f>IF(R708&gt;S708,"EXPANDING (HIGH BIAS)",IF(R708&lt;S708,"CONTRACTING (LOW BIAS)","NEUTRAL"))</f>
        <v>NEUTRAL</v>
      </c>
    </row>
    <row r="709">
      <c r="A709">
        <v>15094</v>
      </c>
      <c r="B709" t="str">
        <v>2026-03-11</v>
      </c>
      <c r="C709" t="str">
        <v>MORNING</v>
      </c>
      <c r="D709">
        <v>6</v>
      </c>
      <c r="E709">
        <v>6</v>
      </c>
      <c r="F709">
        <v>1</v>
      </c>
      <c r="G709">
        <v>3</v>
      </c>
      <c r="H709" t="str">
        <f>D709&amp;E709&amp;F709&amp;G709</f>
        <v>6613</v>
      </c>
      <c r="I709" t="str">
        <v>1366</v>
      </c>
      <c r="J709">
        <f>SUM(D709:G709)</f>
        <v>16</v>
      </c>
      <c r="K709">
        <f>SUMPRODUCT(MOD(D709:G709,2))</f>
        <v>2</v>
      </c>
      <c r="L709">
        <f>4-K709</f>
        <v>2</v>
      </c>
      <c r="M709">
        <f>COUNTIF(D709:G709,"&gt;=5")</f>
        <v>2</v>
      </c>
      <c r="N709">
        <f>COUNTIF(D709:G709,"&lt;=4")</f>
        <v>2</v>
      </c>
      <c r="O709">
        <f>SUMPRODUCT(1/COUNTIF(D709:G709,D709:G709))</f>
        <v>3</v>
      </c>
      <c r="P709" t="str">
        <f>IF(O709=4,"24-Way (4 Distinct)",IF(O709=3,"12-Way (1 Pair)",IF(O709=2,"6-Way / 4-Way","Straight (Quad)"))))</f>
        <v>12-Way (1 Pair)</v>
      </c>
      <c r="Q709">
        <f>SUMPRODUCT(COUNTIF(D710:G710,D709:G709))</f>
        <v>1</v>
      </c>
      <c r="R709">
        <f>AVERAGE(J709:J713)</f>
        <v>16</v>
      </c>
      <c r="S709">
        <f>AVERAGE(J709:J728)</f>
        <v>16</v>
      </c>
      <c r="T709">
        <f>R709-S709</f>
        <v>0</v>
      </c>
      <c r="U709" t="str">
        <f>IF(R709&gt;S709,"EXPANDING (HIGH BIAS)",IF(R709&lt;S709,"CONTRACTING (LOW BIAS)","NEUTRAL"))</f>
        <v>NEUTRAL</v>
      </c>
    </row>
    <row r="710">
      <c r="A710">
        <v>15088</v>
      </c>
      <c r="B710" t="str">
        <v>2026-03-09</v>
      </c>
      <c r="C710" t="str">
        <v>AFTERNOON</v>
      </c>
      <c r="D710">
        <v>9</v>
      </c>
      <c r="E710">
        <v>0</v>
      </c>
      <c r="F710">
        <v>0</v>
      </c>
      <c r="G710">
        <v>3</v>
      </c>
      <c r="H710" t="str">
        <f>D710&amp;E710&amp;F710&amp;G710</f>
        <v>9003</v>
      </c>
      <c r="I710" t="str">
        <v>0039</v>
      </c>
      <c r="J710">
        <f>SUM(D710:G710)</f>
        <v>12</v>
      </c>
      <c r="K710">
        <f>SUMPRODUCT(MOD(D710:G710,2))</f>
        <v>2</v>
      </c>
      <c r="L710">
        <f>4-K710</f>
        <v>2</v>
      </c>
      <c r="M710">
        <f>COUNTIF(D710:G710,"&gt;=5")</f>
        <v>1</v>
      </c>
      <c r="N710">
        <f>COUNTIF(D710:G710,"&lt;=4")</f>
        <v>3</v>
      </c>
      <c r="O710">
        <f>SUMPRODUCT(1/COUNTIF(D710:G710,D710:G710))</f>
        <v>3</v>
      </c>
      <c r="P710" t="str">
        <f>IF(O710=4,"24-Way (4 Distinct)",IF(O710=3,"12-Way (1 Pair)",IF(O710=2,"6-Way / 4-Way","Straight (Quad)"))))</f>
        <v>12-Way (1 Pair)</v>
      </c>
      <c r="Q710">
        <f>SUMPRODUCT(COUNTIF(D711:G711,D710:G710))</f>
        <v>0</v>
      </c>
      <c r="R710">
        <f>AVERAGE(J710:J714)</f>
        <v>12</v>
      </c>
      <c r="S710">
        <f>AVERAGE(J710:J729)</f>
        <v>12</v>
      </c>
      <c r="T710">
        <f>R710-S710</f>
        <v>0</v>
      </c>
      <c r="U710" t="str">
        <f>IF(R710&gt;S710,"EXPANDING (HIGH BIAS)",IF(R710&lt;S710,"CONTRACTING (LOW BIAS)","NEUTRAL"))</f>
        <v>NEUTRAL</v>
      </c>
    </row>
    <row r="711">
      <c r="A711">
        <v>15087</v>
      </c>
      <c r="B711" t="str">
        <v>2026-03-09</v>
      </c>
      <c r="C711" t="str">
        <v>MIDDAY</v>
      </c>
      <c r="D711">
        <v>8</v>
      </c>
      <c r="E711">
        <v>2</v>
      </c>
      <c r="F711">
        <v>1</v>
      </c>
      <c r="G711">
        <v>7</v>
      </c>
      <c r="H711" t="str">
        <f>D711&amp;E711&amp;F711&amp;G711</f>
        <v>8217</v>
      </c>
      <c r="I711" t="str">
        <v>1278</v>
      </c>
      <c r="J711">
        <f>SUM(D711:G711)</f>
        <v>18</v>
      </c>
      <c r="K711">
        <f>SUMPRODUCT(MOD(D711:G711,2))</f>
        <v>2</v>
      </c>
      <c r="L711">
        <f>4-K711</f>
        <v>2</v>
      </c>
      <c r="M711">
        <f>COUNTIF(D711:G711,"&gt;=5")</f>
        <v>2</v>
      </c>
      <c r="N711">
        <f>COUNTIF(D711:G711,"&lt;=4")</f>
        <v>2</v>
      </c>
      <c r="O711">
        <f>SUMPRODUCT(1/COUNTIF(D711:G711,D711:G711))</f>
        <v>4</v>
      </c>
      <c r="P711" t="str">
        <f>IF(O711=4,"24-Way (4 Distinct)",IF(O711=3,"12-Way (1 Pair)",IF(O711=2,"6-Way / 4-Way","Straight (Quad)"))))</f>
        <v>24-Way (4 Distinct)</v>
      </c>
      <c r="Q711">
        <f>SUMPRODUCT(COUNTIF(D712:G712,D711:G711))</f>
        <v>1</v>
      </c>
      <c r="R711">
        <f>AVERAGE(J711:J715)</f>
        <v>18</v>
      </c>
      <c r="S711">
        <f>AVERAGE(J711:J730)</f>
        <v>18</v>
      </c>
      <c r="T711">
        <f>R711-S711</f>
        <v>0</v>
      </c>
      <c r="U711" t="str">
        <f>IF(R711&gt;S711,"EXPANDING (HIGH BIAS)",IF(R711&lt;S711,"CONTRACTING (LOW BIAS)","NEUTRAL"))</f>
        <v>NEUTRAL</v>
      </c>
    </row>
    <row r="712">
      <c r="A712">
        <v>15086</v>
      </c>
      <c r="B712" t="str">
        <v>2026-03-09</v>
      </c>
      <c r="C712" t="str">
        <v>MORNING</v>
      </c>
      <c r="D712">
        <v>5</v>
      </c>
      <c r="E712">
        <v>2</v>
      </c>
      <c r="F712">
        <v>3</v>
      </c>
      <c r="G712">
        <v>5</v>
      </c>
      <c r="H712" t="str">
        <f>D712&amp;E712&amp;F712&amp;G712</f>
        <v>5235</v>
      </c>
      <c r="I712" t="str">
        <v>2355</v>
      </c>
      <c r="J712">
        <f>SUM(D712:G712)</f>
        <v>15</v>
      </c>
      <c r="K712">
        <f>SUMPRODUCT(MOD(D712:G712,2))</f>
        <v>3</v>
      </c>
      <c r="L712">
        <f>4-K712</f>
        <v>1</v>
      </c>
      <c r="M712">
        <f>COUNTIF(D712:G712,"&gt;=5")</f>
        <v>2</v>
      </c>
      <c r="N712">
        <f>COUNTIF(D712:G712,"&lt;=4")</f>
        <v>2</v>
      </c>
      <c r="O712">
        <f>SUMPRODUCT(1/COUNTIF(D712:G712,D712:G712))</f>
        <v>3</v>
      </c>
      <c r="P712" t="str">
        <f>IF(O712=4,"24-Way (4 Distinct)",IF(O712=3,"12-Way (1 Pair)",IF(O712=2,"6-Way / 4-Way","Straight (Quad)"))))</f>
        <v>12-Way (1 Pair)</v>
      </c>
      <c r="Q712">
        <f>SUMPRODUCT(COUNTIF(D713:G713,D712:G712))</f>
        <v>0</v>
      </c>
      <c r="R712">
        <f>AVERAGE(J712:J716)</f>
        <v>15</v>
      </c>
      <c r="S712">
        <f>AVERAGE(J712:J731)</f>
        <v>15</v>
      </c>
      <c r="T712">
        <f>R712-S712</f>
        <v>0</v>
      </c>
      <c r="U712" t="str">
        <f>IF(R712&gt;S712,"EXPANDING (HIGH BIAS)",IF(R712&lt;S712,"CONTRACTING (LOW BIAS)","NEUTRAL"))</f>
        <v>NEUTRAL</v>
      </c>
    </row>
    <row r="713">
      <c r="A713">
        <v>15079</v>
      </c>
      <c r="B713" t="str">
        <v>2026-03-07</v>
      </c>
      <c r="C713" t="str">
        <v>MIDDAY</v>
      </c>
      <c r="D713">
        <v>8</v>
      </c>
      <c r="E713">
        <v>6</v>
      </c>
      <c r="F713">
        <v>0</v>
      </c>
      <c r="G713">
        <v>7</v>
      </c>
      <c r="H713" t="str">
        <f>D713&amp;E713&amp;F713&amp;G713</f>
        <v>8607</v>
      </c>
      <c r="I713" t="str">
        <v>0678</v>
      </c>
      <c r="J713">
        <f>SUM(D713:G713)</f>
        <v>21</v>
      </c>
      <c r="K713">
        <f>SUMPRODUCT(MOD(D713:G713,2))</f>
        <v>1</v>
      </c>
      <c r="L713">
        <f>4-K713</f>
        <v>3</v>
      </c>
      <c r="M713">
        <f>COUNTIF(D713:G713,"&gt;=5")</f>
        <v>3</v>
      </c>
      <c r="N713">
        <f>COUNTIF(D713:G713,"&lt;=4")</f>
        <v>1</v>
      </c>
      <c r="O713">
        <f>SUMPRODUCT(1/COUNTIF(D713:G713,D713:G713))</f>
        <v>4</v>
      </c>
      <c r="P713" t="str">
        <f>IF(O713=4,"24-Way (4 Distinct)",IF(O713=3,"12-Way (1 Pair)",IF(O713=2,"6-Way / 4-Way","Straight (Quad)"))))</f>
        <v>24-Way (4 Distinct)</v>
      </c>
      <c r="Q713">
        <f>SUMPRODUCT(COUNTIF(D714:G714,D713:G713))</f>
        <v>1</v>
      </c>
      <c r="R713">
        <f>AVERAGE(J713:J717)</f>
        <v>21</v>
      </c>
      <c r="S713">
        <f>AVERAGE(J713:J732)</f>
        <v>21</v>
      </c>
      <c r="T713">
        <f>R713-S713</f>
        <v>0</v>
      </c>
      <c r="U713" t="str">
        <f>IF(R713&gt;S713,"EXPANDING (HIGH BIAS)",IF(R713&lt;S713,"CONTRACTING (LOW BIAS)","NEUTRAL"))</f>
        <v>NEUTRAL</v>
      </c>
    </row>
    <row r="714">
      <c r="A714">
        <v>15078</v>
      </c>
      <c r="B714" t="str">
        <v>2026-03-07</v>
      </c>
      <c r="C714" t="str">
        <v>MORNING</v>
      </c>
      <c r="D714">
        <v>9</v>
      </c>
      <c r="E714">
        <v>9</v>
      </c>
      <c r="F714">
        <v>1</v>
      </c>
      <c r="G714">
        <v>0</v>
      </c>
      <c r="H714" t="str">
        <f>D714&amp;E714&amp;F714&amp;G714</f>
        <v>9910</v>
      </c>
      <c r="I714" t="str">
        <v>0199</v>
      </c>
      <c r="J714">
        <f>SUM(D714:G714)</f>
        <v>19</v>
      </c>
      <c r="K714">
        <f>SUMPRODUCT(MOD(D714:G714,2))</f>
        <v>3</v>
      </c>
      <c r="L714">
        <f>4-K714</f>
        <v>1</v>
      </c>
      <c r="M714">
        <f>COUNTIF(D714:G714,"&gt;=5")</f>
        <v>2</v>
      </c>
      <c r="N714">
        <f>COUNTIF(D714:G714,"&lt;=4")</f>
        <v>2</v>
      </c>
      <c r="O714">
        <f>SUMPRODUCT(1/COUNTIF(D714:G714,D714:G714))</f>
        <v>3</v>
      </c>
      <c r="P714" t="str">
        <f>IF(O714=4,"24-Way (4 Distinct)",IF(O714=3,"12-Way (1 Pair)",IF(O714=2,"6-Way / 4-Way","Straight (Quad)"))))</f>
        <v>12-Way (1 Pair)</v>
      </c>
      <c r="Q714">
        <f>SUMPRODUCT(COUNTIF(D715:G715,D714:G714))</f>
        <v>3</v>
      </c>
      <c r="R714">
        <f>AVERAGE(J714:J718)</f>
        <v>19</v>
      </c>
      <c r="S714">
        <f>AVERAGE(J714:J733)</f>
        <v>19</v>
      </c>
      <c r="T714">
        <f>R714-S714</f>
        <v>0</v>
      </c>
      <c r="U714" t="str">
        <f>IF(R714&gt;S714,"EXPANDING (HIGH BIAS)",IF(R714&lt;S714,"CONTRACTING (LOW BIAS)","NEUTRAL"))</f>
        <v>NEUTRAL</v>
      </c>
    </row>
    <row r="715">
      <c r="A715">
        <v>15074</v>
      </c>
      <c r="B715" t="str">
        <v>2026-03-06</v>
      </c>
      <c r="C715" t="str">
        <v>MORNING</v>
      </c>
      <c r="D715">
        <v>9</v>
      </c>
      <c r="E715">
        <v>6</v>
      </c>
      <c r="F715">
        <v>3</v>
      </c>
      <c r="G715">
        <v>1</v>
      </c>
      <c r="H715" t="str">
        <f>D715&amp;E715&amp;F715&amp;G715</f>
        <v>9631</v>
      </c>
      <c r="I715" t="str">
        <v>1369</v>
      </c>
      <c r="J715">
        <f>SUM(D715:G715)</f>
        <v>19</v>
      </c>
      <c r="K715">
        <f>SUMPRODUCT(MOD(D715:G715,2))</f>
        <v>3</v>
      </c>
      <c r="L715">
        <f>4-K715</f>
        <v>1</v>
      </c>
      <c r="M715">
        <f>COUNTIF(D715:G715,"&gt;=5")</f>
        <v>2</v>
      </c>
      <c r="N715">
        <f>COUNTIF(D715:G715,"&lt;=4")</f>
        <v>2</v>
      </c>
      <c r="O715">
        <f>SUMPRODUCT(1/COUNTIF(D715:G715,D715:G715))</f>
        <v>4</v>
      </c>
      <c r="P715" t="str">
        <f>IF(O715=4,"24-Way (4 Distinct)",IF(O715=3,"12-Way (1 Pair)",IF(O715=2,"6-Way / 4-Way","Straight (Quad)"))))</f>
        <v>24-Way (4 Distinct)</v>
      </c>
      <c r="Q715">
        <f>SUMPRODUCT(COUNTIF(D716:G716,D715:G715))</f>
        <v>2</v>
      </c>
      <c r="R715">
        <f>AVERAGE(J715:J719)</f>
        <v>19</v>
      </c>
      <c r="S715">
        <f>AVERAGE(J715:J734)</f>
        <v>19</v>
      </c>
      <c r="T715">
        <f>R715-S715</f>
        <v>0</v>
      </c>
      <c r="U715" t="str">
        <f>IF(R715&gt;S715,"EXPANDING (HIGH BIAS)",IF(R715&lt;S715,"CONTRACTING (LOW BIAS)","NEUTRAL"))</f>
        <v>NEUTRAL</v>
      </c>
    </row>
    <row r="716">
      <c r="A716">
        <v>15071</v>
      </c>
      <c r="B716" t="str">
        <v>2026-03-05</v>
      </c>
      <c r="C716" t="str">
        <v>MIDDAY</v>
      </c>
      <c r="D716">
        <v>3</v>
      </c>
      <c r="E716">
        <v>3</v>
      </c>
      <c r="F716">
        <v>9</v>
      </c>
      <c r="G716">
        <v>9</v>
      </c>
      <c r="H716" t="str">
        <f>D716&amp;E716&amp;F716&amp;G716</f>
        <v>3399</v>
      </c>
      <c r="I716" t="str">
        <v>3399</v>
      </c>
      <c r="J716">
        <f>SUM(D716:G716)</f>
        <v>24</v>
      </c>
      <c r="K716">
        <f>SUMPRODUCT(MOD(D716:G716,2))</f>
        <v>4</v>
      </c>
      <c r="L716">
        <f>4-K716</f>
        <v>0</v>
      </c>
      <c r="M716">
        <f>COUNTIF(D716:G716,"&gt;=5")</f>
        <v>2</v>
      </c>
      <c r="N716">
        <f>COUNTIF(D716:G716,"&lt;=4")</f>
        <v>2</v>
      </c>
      <c r="O716">
        <f>SUMPRODUCT(1/COUNTIF(D716:G716,D716:G716))</f>
        <v>2</v>
      </c>
      <c r="P716" t="str">
        <f>IF(O716=4,"24-Way (4 Distinct)",IF(O716=3,"12-Way (1 Pair)",IF(O716=2,"6-Way / 4-Way","Straight (Quad)"))))</f>
        <v>6-Way (2 Pairs)</v>
      </c>
      <c r="Q716">
        <f>SUMPRODUCT(COUNTIF(D717:G717,D716:G716))</f>
        <v>4</v>
      </c>
      <c r="R716">
        <f>AVERAGE(J716:J720)</f>
        <v>24</v>
      </c>
      <c r="S716">
        <f>AVERAGE(J716:J735)</f>
        <v>24</v>
      </c>
      <c r="T716">
        <f>R716-S716</f>
        <v>0</v>
      </c>
      <c r="U716" t="str">
        <f>IF(R716&gt;S716,"EXPANDING (HIGH BIAS)",IF(R716&lt;S716,"CONTRACTING (LOW BIAS)","NEUTRAL"))</f>
        <v>NEUTRAL</v>
      </c>
    </row>
    <row r="717">
      <c r="A717">
        <v>15070</v>
      </c>
      <c r="B717" t="str">
        <v>2026-03-05</v>
      </c>
      <c r="C717" t="str">
        <v>MORNING</v>
      </c>
      <c r="D717">
        <v>9</v>
      </c>
      <c r="E717">
        <v>3</v>
      </c>
      <c r="F717">
        <v>9</v>
      </c>
      <c r="G717">
        <v>0</v>
      </c>
      <c r="H717" t="str">
        <f>D717&amp;E717&amp;F717&amp;G717</f>
        <v>9390</v>
      </c>
      <c r="I717" t="str">
        <v>0399</v>
      </c>
      <c r="J717">
        <f>SUM(D717:G717)</f>
        <v>21</v>
      </c>
      <c r="K717">
        <f>SUMPRODUCT(MOD(D717:G717,2))</f>
        <v>3</v>
      </c>
      <c r="L717">
        <f>4-K717</f>
        <v>1</v>
      </c>
      <c r="M717">
        <f>COUNTIF(D717:G717,"&gt;=5")</f>
        <v>2</v>
      </c>
      <c r="N717">
        <f>COUNTIF(D717:G717,"&lt;=4")</f>
        <v>2</v>
      </c>
      <c r="O717">
        <f>SUMPRODUCT(1/COUNTIF(D717:G717,D717:G717))</f>
        <v>3</v>
      </c>
      <c r="P717" t="str">
        <f>IF(O717=4,"24-Way (4 Distinct)",IF(O717=3,"12-Way (1 Pair)",IF(O717=2,"6-Way / 4-Way","Straight (Quad)"))))</f>
        <v>12-Way (1 Pair)</v>
      </c>
      <c r="Q717">
        <f>SUMPRODUCT(COUNTIF(D718:G718,D717:G717))</f>
        <v>2</v>
      </c>
      <c r="R717">
        <f>AVERAGE(J717:J721)</f>
        <v>21</v>
      </c>
      <c r="S717">
        <f>AVERAGE(J717:J736)</f>
        <v>21</v>
      </c>
      <c r="T717">
        <f>R717-S717</f>
        <v>0</v>
      </c>
      <c r="U717" t="str">
        <f>IF(R717&gt;S717,"EXPANDING (HIGH BIAS)",IF(R717&lt;S717,"CONTRACTING (LOW BIAS)","NEUTRAL"))</f>
        <v>NEUTRAL</v>
      </c>
    </row>
    <row r="718">
      <c r="A718">
        <v>15068</v>
      </c>
      <c r="B718" t="str">
        <v>2026-03-04</v>
      </c>
      <c r="C718" t="str">
        <v>AFTERNOON</v>
      </c>
      <c r="D718">
        <v>9</v>
      </c>
      <c r="E718">
        <v>9</v>
      </c>
      <c r="F718">
        <v>7</v>
      </c>
      <c r="G718">
        <v>6</v>
      </c>
      <c r="H718" t="str">
        <f>D718&amp;E718&amp;F718&amp;G718</f>
        <v>9976</v>
      </c>
      <c r="I718" t="str">
        <v>6799</v>
      </c>
      <c r="J718">
        <f>SUM(D718:G718)</f>
        <v>31</v>
      </c>
      <c r="K718">
        <f>SUMPRODUCT(MOD(D718:G718,2))</f>
        <v>3</v>
      </c>
      <c r="L718">
        <f>4-K718</f>
        <v>1</v>
      </c>
      <c r="M718">
        <f>COUNTIF(D718:G718,"&gt;=5")</f>
        <v>4</v>
      </c>
      <c r="N718">
        <f>COUNTIF(D718:G718,"&lt;=4")</f>
        <v>0</v>
      </c>
      <c r="O718">
        <f>SUMPRODUCT(1/COUNTIF(D718:G718,D718:G718))</f>
        <v>3</v>
      </c>
      <c r="P718" t="str">
        <f>IF(O718=4,"24-Way (4 Distinct)",IF(O718=3,"12-Way (1 Pair)",IF(O718=2,"6-Way / 4-Way","Straight (Quad)"))))</f>
        <v>12-Way (1 Pair)</v>
      </c>
      <c r="Q718">
        <f>SUMPRODUCT(COUNTIF(D719:G719,D718:G718))</f>
        <v>2</v>
      </c>
      <c r="R718">
        <f>AVERAGE(J718:J722)</f>
        <v>31</v>
      </c>
      <c r="S718">
        <f>AVERAGE(J718:J737)</f>
        <v>31</v>
      </c>
      <c r="T718">
        <f>R718-S718</f>
        <v>0</v>
      </c>
      <c r="U718" t="str">
        <f>IF(R718&gt;S718,"EXPANDING (HIGH BIAS)",IF(R718&lt;S718,"CONTRACTING (LOW BIAS)","NEUTRAL"))</f>
        <v>NEUTRAL</v>
      </c>
    </row>
    <row r="719">
      <c r="A719">
        <v>15067</v>
      </c>
      <c r="B719" t="str">
        <v>2026-03-04</v>
      </c>
      <c r="C719" t="str">
        <v>MIDDAY</v>
      </c>
      <c r="D719">
        <v>0</v>
      </c>
      <c r="E719">
        <v>9</v>
      </c>
      <c r="F719">
        <v>5</v>
      </c>
      <c r="G719">
        <v>3</v>
      </c>
      <c r="H719" t="str">
        <f>D719&amp;E719&amp;F719&amp;G719</f>
        <v>0953</v>
      </c>
      <c r="I719" t="str">
        <v>0359</v>
      </c>
      <c r="J719">
        <f>SUM(D719:G719)</f>
        <v>17</v>
      </c>
      <c r="K719">
        <f>SUMPRODUCT(MOD(D719:G719,2))</f>
        <v>3</v>
      </c>
      <c r="L719">
        <f>4-K719</f>
        <v>1</v>
      </c>
      <c r="M719">
        <f>COUNTIF(D719:G719,"&gt;=5")</f>
        <v>2</v>
      </c>
      <c r="N719">
        <f>COUNTIF(D719:G719,"&lt;=4")</f>
        <v>2</v>
      </c>
      <c r="O719">
        <f>SUMPRODUCT(1/COUNTIF(D719:G719,D719:G719))</f>
        <v>4</v>
      </c>
      <c r="P719" t="str">
        <f>IF(O719=4,"24-Way (4 Distinct)",IF(O719=3,"12-Way (1 Pair)",IF(O719=2,"6-Way / 4-Way","Straight (Quad)"))))</f>
        <v>24-Way (4 Distinct)</v>
      </c>
      <c r="Q719">
        <f>SUMPRODUCT(COUNTIF(D720:G720,D719:G719))</f>
        <v>0</v>
      </c>
      <c r="R719">
        <f>AVERAGE(J719:J723)</f>
        <v>17</v>
      </c>
      <c r="S719">
        <f>AVERAGE(J719:J738)</f>
        <v>17</v>
      </c>
      <c r="T719">
        <f>R719-S719</f>
        <v>0</v>
      </c>
      <c r="U719" t="str">
        <f>IF(R719&gt;S719,"EXPANDING (HIGH BIAS)",IF(R719&lt;S719,"CONTRACTING (LOW BIAS)","NEUTRAL"))</f>
        <v>NEUTRAL</v>
      </c>
    </row>
    <row r="720">
      <c r="A720">
        <v>15066</v>
      </c>
      <c r="B720" t="str">
        <v>2026-03-04</v>
      </c>
      <c r="C720" t="str">
        <v>MORNING</v>
      </c>
      <c r="D720">
        <v>6</v>
      </c>
      <c r="E720">
        <v>7</v>
      </c>
      <c r="F720">
        <v>7</v>
      </c>
      <c r="G720">
        <v>1</v>
      </c>
      <c r="H720" t="str">
        <f>D720&amp;E720&amp;F720&amp;G720</f>
        <v>6771</v>
      </c>
      <c r="I720" t="str">
        <v>1677</v>
      </c>
      <c r="J720">
        <f>SUM(D720:G720)</f>
        <v>21</v>
      </c>
      <c r="K720">
        <f>SUMPRODUCT(MOD(D720:G720,2))</f>
        <v>3</v>
      </c>
      <c r="L720">
        <f>4-K720</f>
        <v>1</v>
      </c>
      <c r="M720">
        <f>COUNTIF(D720:G720,"&gt;=5")</f>
        <v>3</v>
      </c>
      <c r="N720">
        <f>COUNTIF(D720:G720,"&lt;=4")</f>
        <v>1</v>
      </c>
      <c r="O720">
        <f>SUMPRODUCT(1/COUNTIF(D720:G720,D720:G720))</f>
        <v>3</v>
      </c>
      <c r="P720" t="str">
        <f>IF(O720=4,"24-Way (4 Distinct)",IF(O720=3,"12-Way (1 Pair)",IF(O720=2,"6-Way / 4-Way","Straight (Quad)"))))</f>
        <v>12-Way (1 Pair)</v>
      </c>
      <c r="Q720">
        <f>SUMPRODUCT(COUNTIF(D721:G721,D720:G720))</f>
        <v>2</v>
      </c>
      <c r="R720">
        <f>AVERAGE(J720:J724)</f>
        <v>21</v>
      </c>
      <c r="S720">
        <f>AVERAGE(J720:J739)</f>
        <v>21</v>
      </c>
      <c r="T720">
        <f>R720-S720</f>
        <v>0</v>
      </c>
      <c r="U720" t="str">
        <f>IF(R720&gt;S720,"EXPANDING (HIGH BIAS)",IF(R720&lt;S720,"CONTRACTING (LOW BIAS)","NEUTRAL"))</f>
        <v>NEUTRAL</v>
      </c>
    </row>
    <row r="721">
      <c r="A721">
        <v>15062</v>
      </c>
      <c r="B721" t="str">
        <v>2026-03-03</v>
      </c>
      <c r="C721" t="str">
        <v>MORNING</v>
      </c>
      <c r="D721">
        <v>4</v>
      </c>
      <c r="E721">
        <v>7</v>
      </c>
      <c r="F721">
        <v>3</v>
      </c>
      <c r="G721">
        <v>4</v>
      </c>
      <c r="H721" t="str">
        <f>D721&amp;E721&amp;F721&amp;G721</f>
        <v>4734</v>
      </c>
      <c r="I721" t="str">
        <v>3447</v>
      </c>
      <c r="J721">
        <f>SUM(D721:G721)</f>
        <v>18</v>
      </c>
      <c r="K721">
        <f>SUMPRODUCT(MOD(D721:G721,2))</f>
        <v>2</v>
      </c>
      <c r="L721">
        <f>4-K721</f>
        <v>2</v>
      </c>
      <c r="M721">
        <f>COUNTIF(D721:G721,"&gt;=5")</f>
        <v>1</v>
      </c>
      <c r="N721">
        <f>COUNTIF(D721:G721,"&lt;=4")</f>
        <v>3</v>
      </c>
      <c r="O721">
        <f>SUMPRODUCT(1/COUNTIF(D721:G721,D721:G721))</f>
        <v>3</v>
      </c>
      <c r="P721" t="str">
        <f>IF(O721=4,"24-Way (4 Distinct)",IF(O721=3,"12-Way (1 Pair)",IF(O721=2,"6-Way / 4-Way","Straight (Quad)"))))</f>
        <v>12-Way (1 Pair)</v>
      </c>
      <c r="Q721">
        <f>SUMPRODUCT(COUNTIF(D722:G722,D721:G721))</f>
        <v>2</v>
      </c>
      <c r="R721">
        <f>AVERAGE(J721:J725)</f>
        <v>18</v>
      </c>
      <c r="S721">
        <f>AVERAGE(J721:J740)</f>
        <v>18</v>
      </c>
      <c r="T721">
        <f>R721-S721</f>
        <v>0</v>
      </c>
      <c r="U721" t="str">
        <f>IF(R721&gt;S721,"EXPANDING (HIGH BIAS)",IF(R721&lt;S721,"CONTRACTING (LOW BIAS)","NEUTRAL"))</f>
        <v>NEUTRAL</v>
      </c>
    </row>
    <row r="722">
      <c r="A722">
        <v>15053</v>
      </c>
      <c r="B722" t="str">
        <v>2026-02-28</v>
      </c>
      <c r="C722" t="str">
        <v>EVENING</v>
      </c>
      <c r="D722">
        <v>4</v>
      </c>
      <c r="E722">
        <v>8</v>
      </c>
      <c r="F722">
        <v>2</v>
      </c>
      <c r="G722">
        <v>9</v>
      </c>
      <c r="H722" t="str">
        <f>D722&amp;E722&amp;F722&amp;G722</f>
        <v>4829</v>
      </c>
      <c r="I722" t="str">
        <v>2489</v>
      </c>
      <c r="J722">
        <f>SUM(D722:G722)</f>
        <v>23</v>
      </c>
      <c r="K722">
        <f>SUMPRODUCT(MOD(D722:G722,2))</f>
        <v>1</v>
      </c>
      <c r="L722">
        <f>4-K722</f>
        <v>3</v>
      </c>
      <c r="M722">
        <f>COUNTIF(D722:G722,"&gt;=5")</f>
        <v>2</v>
      </c>
      <c r="N722">
        <f>COUNTIF(D722:G722,"&lt;=4")</f>
        <v>2</v>
      </c>
      <c r="O722">
        <f>SUMPRODUCT(1/COUNTIF(D722:G722,D722:G722))</f>
        <v>4</v>
      </c>
      <c r="P722" t="str">
        <f>IF(O722=4,"24-Way (4 Distinct)",IF(O722=3,"12-Way (1 Pair)",IF(O722=2,"6-Way / 4-Way","Straight (Quad)"))))</f>
        <v>24-Way (4 Distinct)</v>
      </c>
      <c r="Q722">
        <f>SUMPRODUCT(COUNTIF(D723:G723,D722:G722))</f>
        <v>1</v>
      </c>
      <c r="R722">
        <f>AVERAGE(J722:J726)</f>
        <v>23</v>
      </c>
      <c r="S722">
        <f>AVERAGE(J722:J741)</f>
        <v>23</v>
      </c>
      <c r="T722">
        <f>R722-S722</f>
        <v>0</v>
      </c>
      <c r="U722" t="str">
        <f>IF(R722&gt;S722,"EXPANDING (HIGH BIAS)",IF(R722&lt;S722,"CONTRACTING (LOW BIAS)","NEUTRAL"))</f>
        <v>NEUTRAL</v>
      </c>
    </row>
    <row r="723">
      <c r="A723">
        <v>15052</v>
      </c>
      <c r="B723" t="str">
        <v>2026-02-28</v>
      </c>
      <c r="C723" t="str">
        <v>AFTERNOON</v>
      </c>
      <c r="D723">
        <v>5</v>
      </c>
      <c r="E723">
        <v>8</v>
      </c>
      <c r="F723">
        <v>5</v>
      </c>
      <c r="G723">
        <v>5</v>
      </c>
      <c r="H723" t="str">
        <f>D723&amp;E723&amp;F723&amp;G723</f>
        <v>5855</v>
      </c>
      <c r="I723" t="str">
        <v>5558</v>
      </c>
      <c r="J723">
        <f>SUM(D723:G723)</f>
        <v>23</v>
      </c>
      <c r="K723">
        <f>SUMPRODUCT(MOD(D723:G723,2))</f>
        <v>3</v>
      </c>
      <c r="L723">
        <f>4-K723</f>
        <v>1</v>
      </c>
      <c r="M723">
        <f>COUNTIF(D723:G723,"&gt;=5")</f>
        <v>4</v>
      </c>
      <c r="N723">
        <f>COUNTIF(D723:G723,"&lt;=4")</f>
        <v>0</v>
      </c>
      <c r="O723">
        <f>SUMPRODUCT(1/COUNTIF(D723:G723,D723:G723))</f>
        <v>2</v>
      </c>
      <c r="P723" t="str">
        <f>IF(O723=4,"24-Way (4 Distinct)",IF(O723=3,"12-Way (1 Pair)",IF(O723=2,"6-Way / 4-Way","Straight (Quad)"))))</f>
        <v>4-Way (3-of-Kind)</v>
      </c>
      <c r="Q723">
        <f>SUMPRODUCT(COUNTIF(D724:G724,D723:G723))</f>
        <v>1</v>
      </c>
      <c r="R723">
        <f>AVERAGE(J723:J727)</f>
        <v>23</v>
      </c>
      <c r="S723">
        <f>AVERAGE(J723:J742)</f>
        <v>23</v>
      </c>
      <c r="T723">
        <f>R723-S723</f>
        <v>0</v>
      </c>
      <c r="U723" t="str">
        <f>IF(R723&gt;S723,"EXPANDING (HIGH BIAS)",IF(R723&lt;S723,"CONTRACTING (LOW BIAS)","NEUTRAL"))</f>
        <v>NEUTRAL</v>
      </c>
    </row>
    <row r="724">
      <c r="A724">
        <v>15051</v>
      </c>
      <c r="B724" t="str">
        <v>2026-02-28</v>
      </c>
      <c r="C724" t="str">
        <v>MIDDAY</v>
      </c>
      <c r="D724">
        <v>0</v>
      </c>
      <c r="E724">
        <v>1</v>
      </c>
      <c r="F724">
        <v>8</v>
      </c>
      <c r="G724">
        <v>9</v>
      </c>
      <c r="H724" t="str">
        <f>D724&amp;E724&amp;F724&amp;G724</f>
        <v>0189</v>
      </c>
      <c r="I724" t="str">
        <v>0189</v>
      </c>
      <c r="J724">
        <f>SUM(D724:G724)</f>
        <v>18</v>
      </c>
      <c r="K724">
        <f>SUMPRODUCT(MOD(D724:G724,2))</f>
        <v>2</v>
      </c>
      <c r="L724">
        <f>4-K724</f>
        <v>2</v>
      </c>
      <c r="M724">
        <f>COUNTIF(D724:G724,"&gt;=5")</f>
        <v>2</v>
      </c>
      <c r="N724">
        <f>COUNTIF(D724:G724,"&lt;=4")</f>
        <v>2</v>
      </c>
      <c r="O724">
        <f>SUMPRODUCT(1/COUNTIF(D724:G724,D724:G724))</f>
        <v>4</v>
      </c>
      <c r="P724" t="str">
        <f>IF(O724=4,"24-Way (4 Distinct)",IF(O724=3,"12-Way (1 Pair)",IF(O724=2,"6-Way / 4-Way","Straight (Quad)"))))</f>
        <v>24-Way (4 Distinct)</v>
      </c>
      <c r="Q724">
        <f>SUMPRODUCT(COUNTIF(D725:G725,D724:G724))</f>
        <v>2</v>
      </c>
      <c r="R724">
        <f>AVERAGE(J724:J728)</f>
        <v>18</v>
      </c>
      <c r="S724">
        <f>AVERAGE(J724:J743)</f>
        <v>18</v>
      </c>
      <c r="T724">
        <f>R724-S724</f>
        <v>0</v>
      </c>
      <c r="U724" t="str">
        <f>IF(R724&gt;S724,"EXPANDING (HIGH BIAS)",IF(R724&lt;S724,"CONTRACTING (LOW BIAS)","NEUTRAL"))</f>
        <v>NEUTRAL</v>
      </c>
    </row>
    <row r="725">
      <c r="A725">
        <v>15050</v>
      </c>
      <c r="B725" t="str">
        <v>2026-02-28</v>
      </c>
      <c r="C725" t="str">
        <v>MORNING</v>
      </c>
      <c r="D725">
        <v>5</v>
      </c>
      <c r="E725">
        <v>3</v>
      </c>
      <c r="F725">
        <v>0</v>
      </c>
      <c r="G725">
        <v>8</v>
      </c>
      <c r="H725" t="str">
        <f>D725&amp;E725&amp;F725&amp;G725</f>
        <v>5308</v>
      </c>
      <c r="I725" t="str">
        <v>0358</v>
      </c>
      <c r="J725">
        <f>SUM(D725:G725)</f>
        <v>16</v>
      </c>
      <c r="K725">
        <f>SUMPRODUCT(MOD(D725:G725,2))</f>
        <v>2</v>
      </c>
      <c r="L725">
        <f>4-K725</f>
        <v>2</v>
      </c>
      <c r="M725">
        <f>COUNTIF(D725:G725,"&gt;=5")</f>
        <v>2</v>
      </c>
      <c r="N725">
        <f>COUNTIF(D725:G725,"&lt;=4")</f>
        <v>2</v>
      </c>
      <c r="O725">
        <f>SUMPRODUCT(1/COUNTIF(D725:G725,D725:G725))</f>
        <v>4</v>
      </c>
      <c r="P725" t="str">
        <f>IF(O725=4,"24-Way (4 Distinct)",IF(O725=3,"12-Way (1 Pair)",IF(O725=2,"6-Way / 4-Way","Straight (Quad)"))))</f>
        <v>24-Way (4 Distinct)</v>
      </c>
      <c r="Q725">
        <f>SUMPRODUCT(COUNTIF(D726:G726,D725:G725))</f>
        <v>2</v>
      </c>
      <c r="R725">
        <f>AVERAGE(J725:J729)</f>
        <v>16</v>
      </c>
      <c r="S725">
        <f>AVERAGE(J725:J744)</f>
        <v>16</v>
      </c>
      <c r="T725">
        <f>R725-S725</f>
        <v>0</v>
      </c>
      <c r="U725" t="str">
        <f>IF(R725&gt;S725,"EXPANDING (HIGH BIAS)",IF(R725&lt;S725,"CONTRACTING (LOW BIAS)","NEUTRAL"))</f>
        <v>NEUTRAL</v>
      </c>
    </row>
    <row r="726">
      <c r="A726">
        <v>15048</v>
      </c>
      <c r="B726" t="str">
        <v>2026-02-27</v>
      </c>
      <c r="C726" t="str">
        <v>AFTERNOON</v>
      </c>
      <c r="D726">
        <v>2</v>
      </c>
      <c r="E726">
        <v>9</v>
      </c>
      <c r="F726">
        <v>5</v>
      </c>
      <c r="G726">
        <v>3</v>
      </c>
      <c r="H726" t="str">
        <f>D726&amp;E726&amp;F726&amp;G726</f>
        <v>2953</v>
      </c>
      <c r="I726" t="str">
        <v>2359</v>
      </c>
      <c r="J726">
        <f>SUM(D726:G726)</f>
        <v>19</v>
      </c>
      <c r="K726">
        <f>SUMPRODUCT(MOD(D726:G726,2))</f>
        <v>3</v>
      </c>
      <c r="L726">
        <f>4-K726</f>
        <v>1</v>
      </c>
      <c r="M726">
        <f>COUNTIF(D726:G726,"&gt;=5")</f>
        <v>2</v>
      </c>
      <c r="N726">
        <f>COUNTIF(D726:G726,"&lt;=4")</f>
        <v>2</v>
      </c>
      <c r="O726">
        <f>SUMPRODUCT(1/COUNTIF(D726:G726,D726:G726))</f>
        <v>4</v>
      </c>
      <c r="P726" t="str">
        <f>IF(O726=4,"24-Way (4 Distinct)",IF(O726=3,"12-Way (1 Pair)",IF(O726=2,"6-Way / 4-Way","Straight (Quad)"))))</f>
        <v>24-Way (4 Distinct)</v>
      </c>
      <c r="Q726">
        <f>SUMPRODUCT(COUNTIF(D727:G727,D726:G726))</f>
        <v>0</v>
      </c>
      <c r="R726">
        <f>AVERAGE(J726:J730)</f>
        <v>19</v>
      </c>
      <c r="S726">
        <f>AVERAGE(J726:J745)</f>
        <v>19</v>
      </c>
      <c r="T726">
        <f>R726-S726</f>
        <v>0</v>
      </c>
      <c r="U726" t="str">
        <f>IF(R726&gt;S726,"EXPANDING (HIGH BIAS)",IF(R726&lt;S726,"CONTRACTING (LOW BIAS)","NEUTRAL"))</f>
        <v>NEUTRAL</v>
      </c>
    </row>
    <row r="727">
      <c r="A727">
        <v>15047</v>
      </c>
      <c r="B727" t="str">
        <v>2026-02-27</v>
      </c>
      <c r="C727" t="str">
        <v>MIDDAY</v>
      </c>
      <c r="D727">
        <v>8</v>
      </c>
      <c r="E727">
        <v>8</v>
      </c>
      <c r="F727">
        <v>4</v>
      </c>
      <c r="G727">
        <v>0</v>
      </c>
      <c r="H727" t="str">
        <f>D727&amp;E727&amp;F727&amp;G727</f>
        <v>8840</v>
      </c>
      <c r="I727" t="str">
        <v>0488</v>
      </c>
      <c r="J727">
        <f>SUM(D727:G727)</f>
        <v>20</v>
      </c>
      <c r="K727">
        <f>SUMPRODUCT(MOD(D727:G727,2))</f>
        <v>0</v>
      </c>
      <c r="L727">
        <f>4-K727</f>
        <v>4</v>
      </c>
      <c r="M727">
        <f>COUNTIF(D727:G727,"&gt;=5")</f>
        <v>2</v>
      </c>
      <c r="N727">
        <f>COUNTIF(D727:G727,"&lt;=4")</f>
        <v>2</v>
      </c>
      <c r="O727">
        <f>SUMPRODUCT(1/COUNTIF(D727:G727,D727:G727))</f>
        <v>3</v>
      </c>
      <c r="P727" t="str">
        <f>IF(O727=4,"24-Way (4 Distinct)",IF(O727=3,"12-Way (1 Pair)",IF(O727=2,"6-Way / 4-Way","Straight (Quad)"))))</f>
        <v>12-Way (1 Pair)</v>
      </c>
      <c r="Q727">
        <f>SUMPRODUCT(COUNTIF(D728:G728,D727:G727))</f>
        <v>2</v>
      </c>
      <c r="R727">
        <f>AVERAGE(J727:J731)</f>
        <v>20</v>
      </c>
      <c r="S727">
        <f>AVERAGE(J727:J746)</f>
        <v>20</v>
      </c>
      <c r="T727">
        <f>R727-S727</f>
        <v>0</v>
      </c>
      <c r="U727" t="str">
        <f>IF(R727&gt;S727,"EXPANDING (HIGH BIAS)",IF(R727&lt;S727,"CONTRACTING (LOW BIAS)","NEUTRAL"))</f>
        <v>NEUTRAL</v>
      </c>
    </row>
    <row r="728">
      <c r="A728">
        <v>15046</v>
      </c>
      <c r="B728" t="str">
        <v>2026-02-27</v>
      </c>
      <c r="C728" t="str">
        <v>MORNING</v>
      </c>
      <c r="D728">
        <v>8</v>
      </c>
      <c r="E728">
        <v>2</v>
      </c>
      <c r="F728">
        <v>8</v>
      </c>
      <c r="G728">
        <v>3</v>
      </c>
      <c r="H728" t="str">
        <f>D728&amp;E728&amp;F728&amp;G728</f>
        <v>8283</v>
      </c>
      <c r="I728" t="str">
        <v>2388</v>
      </c>
      <c r="J728">
        <f>SUM(D728:G728)</f>
        <v>21</v>
      </c>
      <c r="K728">
        <f>SUMPRODUCT(MOD(D728:G728,2))</f>
        <v>1</v>
      </c>
      <c r="L728">
        <f>4-K728</f>
        <v>3</v>
      </c>
      <c r="M728">
        <f>COUNTIF(D728:G728,"&gt;=5")</f>
        <v>2</v>
      </c>
      <c r="N728">
        <f>COUNTIF(D728:G728,"&lt;=4")</f>
        <v>2</v>
      </c>
      <c r="O728">
        <f>SUMPRODUCT(1/COUNTIF(D728:G728,D728:G728))</f>
        <v>3</v>
      </c>
      <c r="P728" t="str">
        <f>IF(O728=4,"24-Way (4 Distinct)",IF(O728=3,"12-Way (1 Pair)",IF(O728=2,"6-Way / 4-Way","Straight (Quad)"))))</f>
        <v>12-Way (1 Pair)</v>
      </c>
      <c r="Q728">
        <f>SUMPRODUCT(COUNTIF(D729:G729,D728:G728))</f>
        <v>0</v>
      </c>
      <c r="R728">
        <f>AVERAGE(J728:J732)</f>
        <v>21</v>
      </c>
      <c r="S728">
        <f>AVERAGE(J728:J747)</f>
        <v>21</v>
      </c>
      <c r="T728">
        <f>R728-S728</f>
        <v>0</v>
      </c>
      <c r="U728" t="str">
        <f>IF(R728&gt;S728,"EXPANDING (HIGH BIAS)",IF(R728&lt;S728,"CONTRACTING (LOW BIAS)","NEUTRAL"))</f>
        <v>NEUTRAL</v>
      </c>
    </row>
    <row r="729">
      <c r="A729">
        <v>15033</v>
      </c>
      <c r="B729" t="str">
        <v>2026-02-23</v>
      </c>
      <c r="C729" t="str">
        <v>EVENING</v>
      </c>
      <c r="D729">
        <v>4</v>
      </c>
      <c r="E729">
        <v>0</v>
      </c>
      <c r="F729">
        <v>7</v>
      </c>
      <c r="G729">
        <v>5</v>
      </c>
      <c r="H729" t="str">
        <f>D729&amp;E729&amp;F729&amp;G729</f>
        <v>4075</v>
      </c>
      <c r="I729" t="str">
        <v>0457</v>
      </c>
      <c r="J729">
        <f>SUM(D729:G729)</f>
        <v>16</v>
      </c>
      <c r="K729">
        <f>SUMPRODUCT(MOD(D729:G729,2))</f>
        <v>2</v>
      </c>
      <c r="L729">
        <f>4-K729</f>
        <v>2</v>
      </c>
      <c r="M729">
        <f>COUNTIF(D729:G729,"&gt;=5")</f>
        <v>2</v>
      </c>
      <c r="N729">
        <f>COUNTIF(D729:G729,"&lt;=4")</f>
        <v>2</v>
      </c>
      <c r="O729">
        <f>SUMPRODUCT(1/COUNTIF(D729:G729,D729:G729))</f>
        <v>4</v>
      </c>
      <c r="P729" t="str">
        <f>IF(O729=4,"24-Way (4 Distinct)",IF(O729=3,"12-Way (1 Pair)",IF(O729=2,"6-Way / 4-Way","Straight (Quad)"))))</f>
        <v>24-Way (4 Distinct)</v>
      </c>
      <c r="Q729">
        <f>SUMPRODUCT(COUNTIF(D730:G730,D729:G729))</f>
        <v>2</v>
      </c>
      <c r="R729">
        <f>AVERAGE(J729:J733)</f>
        <v>16</v>
      </c>
      <c r="S729">
        <f>AVERAGE(J729:J748)</f>
        <v>16</v>
      </c>
      <c r="T729">
        <f>R729-S729</f>
        <v>0</v>
      </c>
      <c r="U729" t="str">
        <f>IF(R729&gt;S729,"EXPANDING (HIGH BIAS)",IF(R729&lt;S729,"CONTRACTING (LOW BIAS)","NEUTRAL"))</f>
        <v>NEUTRAL</v>
      </c>
    </row>
    <row r="730">
      <c r="A730">
        <v>15032</v>
      </c>
      <c r="B730" t="str">
        <v>2026-02-23</v>
      </c>
      <c r="C730" t="str">
        <v>AFTERNOON</v>
      </c>
      <c r="D730">
        <v>1</v>
      </c>
      <c r="E730">
        <v>4</v>
      </c>
      <c r="F730">
        <v>0</v>
      </c>
      <c r="G730">
        <v>4</v>
      </c>
      <c r="H730" t="str">
        <f>D730&amp;E730&amp;F730&amp;G730</f>
        <v>1404</v>
      </c>
      <c r="I730" t="str">
        <v>0144</v>
      </c>
      <c r="J730">
        <f>SUM(D730:G730)</f>
        <v>9</v>
      </c>
      <c r="K730">
        <f>SUMPRODUCT(MOD(D730:G730,2))</f>
        <v>1</v>
      </c>
      <c r="L730">
        <f>4-K730</f>
        <v>3</v>
      </c>
      <c r="M730">
        <f>COUNTIF(D730:G730,"&gt;=5")</f>
        <v>0</v>
      </c>
      <c r="N730">
        <f>COUNTIF(D730:G730,"&lt;=4")</f>
        <v>4</v>
      </c>
      <c r="O730">
        <f>SUMPRODUCT(1/COUNTIF(D730:G730,D730:G730))</f>
        <v>3</v>
      </c>
      <c r="P730" t="str">
        <f>IF(O730=4,"24-Way (4 Distinct)",IF(O730=3,"12-Way (1 Pair)",IF(O730=2,"6-Way / 4-Way","Straight (Quad)"))))</f>
        <v>12-Way (1 Pair)</v>
      </c>
      <c r="Q730">
        <f>SUMPRODUCT(COUNTIF(D731:G731,D730:G730))</f>
        <v>1</v>
      </c>
      <c r="R730">
        <f>AVERAGE(J730:J734)</f>
        <v>9</v>
      </c>
      <c r="S730">
        <f>AVERAGE(J730:J749)</f>
        <v>9</v>
      </c>
      <c r="T730">
        <f>R730-S730</f>
        <v>0</v>
      </c>
      <c r="U730" t="str">
        <f>IF(R730&gt;S730,"EXPANDING (HIGH BIAS)",IF(R730&lt;S730,"CONTRACTING (LOW BIAS)","NEUTRAL"))</f>
        <v>NEUTRAL</v>
      </c>
    </row>
    <row r="731">
      <c r="A731">
        <v>15031</v>
      </c>
      <c r="B731" t="str">
        <v>2026-02-23</v>
      </c>
      <c r="C731" t="str">
        <v>MIDDAY</v>
      </c>
      <c r="D731">
        <v>3</v>
      </c>
      <c r="E731">
        <v>9</v>
      </c>
      <c r="F731">
        <v>0</v>
      </c>
      <c r="G731">
        <v>5</v>
      </c>
      <c r="H731" t="str">
        <f>D731&amp;E731&amp;F731&amp;G731</f>
        <v>3905</v>
      </c>
      <c r="I731" t="str">
        <v>0359</v>
      </c>
      <c r="J731">
        <f>SUM(D731:G731)</f>
        <v>17</v>
      </c>
      <c r="K731">
        <f>SUMPRODUCT(MOD(D731:G731,2))</f>
        <v>3</v>
      </c>
      <c r="L731">
        <f>4-K731</f>
        <v>1</v>
      </c>
      <c r="M731">
        <f>COUNTIF(D731:G731,"&gt;=5")</f>
        <v>2</v>
      </c>
      <c r="N731">
        <f>COUNTIF(D731:G731,"&lt;=4")</f>
        <v>2</v>
      </c>
      <c r="O731">
        <f>SUMPRODUCT(1/COUNTIF(D731:G731,D731:G731))</f>
        <v>4</v>
      </c>
      <c r="P731" t="str">
        <f>IF(O731=4,"24-Way (4 Distinct)",IF(O731=3,"12-Way (1 Pair)",IF(O731=2,"6-Way / 4-Way","Straight (Quad)"))))</f>
        <v>24-Way (4 Distinct)</v>
      </c>
      <c r="Q731">
        <f>SUMPRODUCT(COUNTIF(D732:G732,D731:G731))</f>
        <v>1</v>
      </c>
      <c r="R731">
        <f>AVERAGE(J731:J735)</f>
        <v>17</v>
      </c>
      <c r="S731">
        <f>AVERAGE(J731:J750)</f>
        <v>17</v>
      </c>
      <c r="T731">
        <f>R731-S731</f>
        <v>0</v>
      </c>
      <c r="U731" t="str">
        <f>IF(R731&gt;S731,"EXPANDING (HIGH BIAS)",IF(R731&lt;S731,"CONTRACTING (LOW BIAS)","NEUTRAL"))</f>
        <v>NEUTRAL</v>
      </c>
    </row>
    <row r="732">
      <c r="A732">
        <v>15030</v>
      </c>
      <c r="B732" t="str">
        <v>2026-02-23</v>
      </c>
      <c r="C732" t="str">
        <v>MORNING</v>
      </c>
      <c r="D732">
        <v>7</v>
      </c>
      <c r="E732">
        <v>7</v>
      </c>
      <c r="F732">
        <v>9</v>
      </c>
      <c r="G732">
        <v>4</v>
      </c>
      <c r="H732" t="str">
        <f>D732&amp;E732&amp;F732&amp;G732</f>
        <v>7794</v>
      </c>
      <c r="I732" t="str">
        <v>4779</v>
      </c>
      <c r="J732">
        <f>SUM(D732:G732)</f>
        <v>27</v>
      </c>
      <c r="K732">
        <f>SUMPRODUCT(MOD(D732:G732,2))</f>
        <v>3</v>
      </c>
      <c r="L732">
        <f>4-K732</f>
        <v>1</v>
      </c>
      <c r="M732">
        <f>COUNTIF(D732:G732,"&gt;=5")</f>
        <v>3</v>
      </c>
      <c r="N732">
        <f>COUNTIF(D732:G732,"&lt;=4")</f>
        <v>1</v>
      </c>
      <c r="O732">
        <f>SUMPRODUCT(1/COUNTIF(D732:G732,D732:G732))</f>
        <v>3</v>
      </c>
      <c r="P732" t="str">
        <f>IF(O732=4,"24-Way (4 Distinct)",IF(O732=3,"12-Way (1 Pair)",IF(O732=2,"6-Way / 4-Way","Straight (Quad)"))))</f>
        <v>12-Way (1 Pair)</v>
      </c>
      <c r="Q732">
        <f>SUMPRODUCT(COUNTIF(D733:G733,D732:G732))</f>
        <v>2</v>
      </c>
      <c r="R732">
        <f>AVERAGE(J732:J736)</f>
        <v>27</v>
      </c>
      <c r="S732">
        <f>AVERAGE(J732:J751)</f>
        <v>27</v>
      </c>
      <c r="T732">
        <f>R732-S732</f>
        <v>0</v>
      </c>
      <c r="U732" t="str">
        <f>IF(R732&gt;S732,"EXPANDING (HIGH BIAS)",IF(R732&lt;S732,"CONTRACTING (LOW BIAS)","NEUTRAL"))</f>
        <v>NEUTRAL</v>
      </c>
    </row>
    <row r="733">
      <c r="A733">
        <v>15022</v>
      </c>
      <c r="B733" t="str">
        <v>2026-02-21</v>
      </c>
      <c r="C733" t="str">
        <v>MORNING</v>
      </c>
      <c r="D733">
        <v>6</v>
      </c>
      <c r="E733">
        <v>6</v>
      </c>
      <c r="F733">
        <v>9</v>
      </c>
      <c r="G733">
        <v>4</v>
      </c>
      <c r="H733" t="str">
        <f>D733&amp;E733&amp;F733&amp;G733</f>
        <v>6694</v>
      </c>
      <c r="I733" t="str">
        <v>4669</v>
      </c>
      <c r="J733">
        <f>SUM(D733:G733)</f>
        <v>25</v>
      </c>
      <c r="K733">
        <f>SUMPRODUCT(MOD(D733:G733,2))</f>
        <v>1</v>
      </c>
      <c r="L733">
        <f>4-K733</f>
        <v>3</v>
      </c>
      <c r="M733">
        <f>COUNTIF(D733:G733,"&gt;=5")</f>
        <v>3</v>
      </c>
      <c r="N733">
        <f>COUNTIF(D733:G733,"&lt;=4")</f>
        <v>1</v>
      </c>
      <c r="O733">
        <f>SUMPRODUCT(1/COUNTIF(D733:G733,D733:G733))</f>
        <v>3</v>
      </c>
      <c r="P733" t="str">
        <f>IF(O733=4,"24-Way (4 Distinct)",IF(O733=3,"12-Way (1 Pair)",IF(O733=2,"6-Way / 4-Way","Straight (Quad)"))))</f>
        <v>12-Way (1 Pair)</v>
      </c>
      <c r="Q733">
        <f>SUMPRODUCT(COUNTIF(D734:G734,D733:G733))</f>
        <v>2</v>
      </c>
      <c r="R733">
        <f>AVERAGE(J733:J737)</f>
        <v>25</v>
      </c>
      <c r="S733">
        <f>AVERAGE(J733:J752)</f>
        <v>25</v>
      </c>
      <c r="T733">
        <f>R733-S733</f>
        <v>0</v>
      </c>
      <c r="U733" t="str">
        <f>IF(R733&gt;S733,"EXPANDING (HIGH BIAS)",IF(R733&lt;S733,"CONTRACTING (LOW BIAS)","NEUTRAL"))</f>
        <v>NEUTRAL</v>
      </c>
    </row>
    <row r="734">
      <c r="A734">
        <v>15019</v>
      </c>
      <c r="B734" t="str">
        <v>2026-02-20</v>
      </c>
      <c r="C734" t="str">
        <v>MIDDAY</v>
      </c>
      <c r="D734">
        <v>6</v>
      </c>
      <c r="E734">
        <v>0</v>
      </c>
      <c r="F734">
        <v>0</v>
      </c>
      <c r="G734">
        <v>6</v>
      </c>
      <c r="H734" t="str">
        <f>D734&amp;E734&amp;F734&amp;G734</f>
        <v>6006</v>
      </c>
      <c r="I734" t="str">
        <v>0066</v>
      </c>
      <c r="J734">
        <f>SUM(D734:G734)</f>
        <v>12</v>
      </c>
      <c r="K734">
        <f>SUMPRODUCT(MOD(D734:G734,2))</f>
        <v>0</v>
      </c>
      <c r="L734">
        <f>4-K734</f>
        <v>4</v>
      </c>
      <c r="M734">
        <f>COUNTIF(D734:G734,"&gt;=5")</f>
        <v>2</v>
      </c>
      <c r="N734">
        <f>COUNTIF(D734:G734,"&lt;=4")</f>
        <v>2</v>
      </c>
      <c r="O734">
        <f>SUMPRODUCT(1/COUNTIF(D734:G734,D734:G734))</f>
        <v>2</v>
      </c>
      <c r="P734" t="str">
        <f>IF(O734=4,"24-Way (4 Distinct)",IF(O734=3,"12-Way (1 Pair)",IF(O734=2,"6-Way / 4-Way","Straight (Quad)"))))</f>
        <v>6-Way (2 Pairs)</v>
      </c>
      <c r="Q734">
        <f>SUMPRODUCT(COUNTIF(D735:G735,D734:G734))</f>
        <v>2</v>
      </c>
      <c r="R734">
        <f>AVERAGE(J734:J738)</f>
        <v>12</v>
      </c>
      <c r="S734">
        <f>AVERAGE(J734:J753)</f>
        <v>12</v>
      </c>
      <c r="T734">
        <f>R734-S734</f>
        <v>0</v>
      </c>
      <c r="U734" t="str">
        <f>IF(R734&gt;S734,"EXPANDING (HIGH BIAS)",IF(R734&lt;S734,"CONTRACTING (LOW BIAS)","NEUTRAL"))</f>
        <v>NEUTRAL</v>
      </c>
    </row>
    <row r="735">
      <c r="A735">
        <v>15018</v>
      </c>
      <c r="B735" t="str">
        <v>2026-02-20</v>
      </c>
      <c r="C735" t="str">
        <v>MORNING</v>
      </c>
      <c r="D735">
        <v>7</v>
      </c>
      <c r="E735">
        <v>3</v>
      </c>
      <c r="F735">
        <v>9</v>
      </c>
      <c r="G735">
        <v>0</v>
      </c>
      <c r="H735" t="str">
        <f>D735&amp;E735&amp;F735&amp;G735</f>
        <v>7390</v>
      </c>
      <c r="I735" t="str">
        <v>0379</v>
      </c>
      <c r="J735">
        <f>SUM(D735:G735)</f>
        <v>19</v>
      </c>
      <c r="K735">
        <f>SUMPRODUCT(MOD(D735:G735,2))</f>
        <v>3</v>
      </c>
      <c r="L735">
        <f>4-K735</f>
        <v>1</v>
      </c>
      <c r="M735">
        <f>COUNTIF(D735:G735,"&gt;=5")</f>
        <v>2</v>
      </c>
      <c r="N735">
        <f>COUNTIF(D735:G735,"&lt;=4")</f>
        <v>2</v>
      </c>
      <c r="O735">
        <f>SUMPRODUCT(1/COUNTIF(D735:G735,D735:G735))</f>
        <v>4</v>
      </c>
      <c r="P735" t="str">
        <f>IF(O735=4,"24-Way (4 Distinct)",IF(O735=3,"12-Way (1 Pair)",IF(O735=2,"6-Way / 4-Way","Straight (Quad)"))))</f>
        <v>24-Way (4 Distinct)</v>
      </c>
      <c r="Q735">
        <f>SUMPRODUCT(COUNTIF(D736:G736,D735:G735))</f>
        <v>2</v>
      </c>
      <c r="R735">
        <f>AVERAGE(J735:J739)</f>
        <v>19</v>
      </c>
      <c r="S735">
        <f>AVERAGE(J735:J754)</f>
        <v>19</v>
      </c>
      <c r="T735">
        <f>R735-S735</f>
        <v>0</v>
      </c>
      <c r="U735" t="str">
        <f>IF(R735&gt;S735,"EXPANDING (HIGH BIAS)",IF(R735&lt;S735,"CONTRACTING (LOW BIAS)","NEUTRAL"))</f>
        <v>NEUTRAL</v>
      </c>
    </row>
    <row r="736">
      <c r="A736">
        <v>15017</v>
      </c>
      <c r="B736" t="str">
        <v>2026-02-19</v>
      </c>
      <c r="C736" t="str">
        <v>EVENING</v>
      </c>
      <c r="D736">
        <v>7</v>
      </c>
      <c r="E736">
        <v>1</v>
      </c>
      <c r="F736">
        <v>5</v>
      </c>
      <c r="G736">
        <v>9</v>
      </c>
      <c r="H736" t="str">
        <f>D736&amp;E736&amp;F736&amp;G736</f>
        <v>7159</v>
      </c>
      <c r="I736" t="str">
        <v>1579</v>
      </c>
      <c r="J736">
        <f>SUM(D736:G736)</f>
        <v>22</v>
      </c>
      <c r="K736">
        <f>SUMPRODUCT(MOD(D736:G736,2))</f>
        <v>4</v>
      </c>
      <c r="L736">
        <f>4-K736</f>
        <v>0</v>
      </c>
      <c r="M736">
        <f>COUNTIF(D736:G736,"&gt;=5")</f>
        <v>3</v>
      </c>
      <c r="N736">
        <f>COUNTIF(D736:G736,"&lt;=4")</f>
        <v>1</v>
      </c>
      <c r="O736">
        <f>SUMPRODUCT(1/COUNTIF(D736:G736,D736:G736))</f>
        <v>4</v>
      </c>
      <c r="P736" t="str">
        <f>IF(O736=4,"24-Way (4 Distinct)",IF(O736=3,"12-Way (1 Pair)",IF(O736=2,"6-Way / 4-Way","Straight (Quad)"))))</f>
        <v>24-Way (4 Distinct)</v>
      </c>
      <c r="Q736">
        <f>SUMPRODUCT(COUNTIF(D737:G737,D736:G736))</f>
        <v>1</v>
      </c>
      <c r="R736">
        <f>AVERAGE(J736:J740)</f>
        <v>22</v>
      </c>
      <c r="S736">
        <f>AVERAGE(J736:J755)</f>
        <v>22</v>
      </c>
      <c r="T736">
        <f>R736-S736</f>
        <v>0</v>
      </c>
      <c r="U736" t="str">
        <f>IF(R736&gt;S736,"EXPANDING (HIGH BIAS)",IF(R736&lt;S736,"CONTRACTING (LOW BIAS)","NEUTRAL"))</f>
        <v>NEUTRAL</v>
      </c>
    </row>
    <row r="737">
      <c r="A737">
        <v>15016</v>
      </c>
      <c r="B737" t="str">
        <v>2026-02-19</v>
      </c>
      <c r="C737" t="str">
        <v>AFTERNOON</v>
      </c>
      <c r="D737">
        <v>4</v>
      </c>
      <c r="E737">
        <v>9</v>
      </c>
      <c r="F737">
        <v>4</v>
      </c>
      <c r="G737">
        <v>4</v>
      </c>
      <c r="H737" t="str">
        <f>D737&amp;E737&amp;F737&amp;G737</f>
        <v>4944</v>
      </c>
      <c r="I737" t="str">
        <v>4449</v>
      </c>
      <c r="J737">
        <f>SUM(D737:G737)</f>
        <v>21</v>
      </c>
      <c r="K737">
        <f>SUMPRODUCT(MOD(D737:G737,2))</f>
        <v>1</v>
      </c>
      <c r="L737">
        <f>4-K737</f>
        <v>3</v>
      </c>
      <c r="M737">
        <f>COUNTIF(D737:G737,"&gt;=5")</f>
        <v>1</v>
      </c>
      <c r="N737">
        <f>COUNTIF(D737:G737,"&lt;=4")</f>
        <v>3</v>
      </c>
      <c r="O737">
        <f>SUMPRODUCT(1/COUNTIF(D737:G737,D737:G737))</f>
        <v>2</v>
      </c>
      <c r="P737" t="str">
        <f>IF(O737=4,"24-Way (4 Distinct)",IF(O737=3,"12-Way (1 Pair)",IF(O737=2,"6-Way / 4-Way","Straight (Quad)"))))</f>
        <v>4-Way (3-of-Kind)</v>
      </c>
      <c r="Q737">
        <f>SUMPRODUCT(COUNTIF(D738:G738,D737:G737))</f>
        <v>4</v>
      </c>
      <c r="R737">
        <f>AVERAGE(J737:J741)</f>
        <v>21</v>
      </c>
      <c r="S737">
        <f>AVERAGE(J737:J756)</f>
        <v>21</v>
      </c>
      <c r="T737">
        <f>R737-S737</f>
        <v>0</v>
      </c>
      <c r="U737" t="str">
        <f>IF(R737&gt;S737,"EXPANDING (HIGH BIAS)",IF(R737&lt;S737,"CONTRACTING (LOW BIAS)","NEUTRAL"))</f>
        <v>NEUTRAL</v>
      </c>
    </row>
    <row r="738">
      <c r="A738">
        <v>15015</v>
      </c>
      <c r="B738" t="str">
        <v>2026-02-19</v>
      </c>
      <c r="C738" t="str">
        <v>MIDDAY</v>
      </c>
      <c r="D738">
        <v>4</v>
      </c>
      <c r="E738">
        <v>2</v>
      </c>
      <c r="F738">
        <v>9</v>
      </c>
      <c r="G738">
        <v>8</v>
      </c>
      <c r="H738" t="str">
        <f>D738&amp;E738&amp;F738&amp;G738</f>
        <v>4298</v>
      </c>
      <c r="I738" t="str">
        <v>2489</v>
      </c>
      <c r="J738">
        <f>SUM(D738:G738)</f>
        <v>23</v>
      </c>
      <c r="K738">
        <f>SUMPRODUCT(MOD(D738:G738,2))</f>
        <v>1</v>
      </c>
      <c r="L738">
        <f>4-K738</f>
        <v>3</v>
      </c>
      <c r="M738">
        <f>COUNTIF(D738:G738,"&gt;=5")</f>
        <v>2</v>
      </c>
      <c r="N738">
        <f>COUNTIF(D738:G738,"&lt;=4")</f>
        <v>2</v>
      </c>
      <c r="O738">
        <f>SUMPRODUCT(1/COUNTIF(D738:G738,D738:G738))</f>
        <v>4</v>
      </c>
      <c r="P738" t="str">
        <f>IF(O738=4,"24-Way (4 Distinct)",IF(O738=3,"12-Way (1 Pair)",IF(O738=2,"6-Way / 4-Way","Straight (Quad)"))))</f>
        <v>24-Way (4 Distinct)</v>
      </c>
      <c r="Q738">
        <f>SUMPRODUCT(COUNTIF(D739:G739,D738:G738))</f>
        <v>1</v>
      </c>
      <c r="R738">
        <f>AVERAGE(J738:J742)</f>
        <v>23</v>
      </c>
      <c r="S738">
        <f>AVERAGE(J738:J757)</f>
        <v>23</v>
      </c>
      <c r="T738">
        <f>R738-S738</f>
        <v>0</v>
      </c>
      <c r="U738" t="str">
        <f>IF(R738&gt;S738,"EXPANDING (HIGH BIAS)",IF(R738&lt;S738,"CONTRACTING (LOW BIAS)","NEUTRAL"))</f>
        <v>NEUTRAL</v>
      </c>
    </row>
    <row r="739">
      <c r="A739">
        <v>15014</v>
      </c>
      <c r="B739" t="str">
        <v>2026-02-19</v>
      </c>
      <c r="C739" t="str">
        <v>MORNING</v>
      </c>
      <c r="D739">
        <v>6</v>
      </c>
      <c r="E739">
        <v>5</v>
      </c>
      <c r="F739">
        <v>8</v>
      </c>
      <c r="G739">
        <v>1</v>
      </c>
      <c r="H739" t="str">
        <f>D739&amp;E739&amp;F739&amp;G739</f>
        <v>6581</v>
      </c>
      <c r="I739" t="str">
        <v>1568</v>
      </c>
      <c r="J739">
        <f>SUM(D739:G739)</f>
        <v>20</v>
      </c>
      <c r="K739">
        <f>SUMPRODUCT(MOD(D739:G739,2))</f>
        <v>2</v>
      </c>
      <c r="L739">
        <f>4-K739</f>
        <v>2</v>
      </c>
      <c r="M739">
        <f>COUNTIF(D739:G739,"&gt;=5")</f>
        <v>3</v>
      </c>
      <c r="N739">
        <f>COUNTIF(D739:G739,"&lt;=4")</f>
        <v>1</v>
      </c>
      <c r="O739">
        <f>SUMPRODUCT(1/COUNTIF(D739:G739,D739:G739))</f>
        <v>4</v>
      </c>
      <c r="P739" t="str">
        <f>IF(O739=4,"24-Way (4 Distinct)",IF(O739=3,"12-Way (1 Pair)",IF(O739=2,"6-Way / 4-Way","Straight (Quad)"))))</f>
        <v>24-Way (4 Distinct)</v>
      </c>
      <c r="Q739">
        <f>SUMPRODUCT(COUNTIF(D740:G740,D739:G739))</f>
        <v>2</v>
      </c>
      <c r="R739">
        <f>AVERAGE(J739:J743)</f>
        <v>20</v>
      </c>
      <c r="S739">
        <f>AVERAGE(J739:J758)</f>
        <v>20</v>
      </c>
      <c r="T739">
        <f>R739-S739</f>
        <v>0</v>
      </c>
      <c r="U739" t="str">
        <f>IF(R739&gt;S739,"EXPANDING (HIGH BIAS)",IF(R739&lt;S739,"CONTRACTING (LOW BIAS)","NEUTRAL"))</f>
        <v>NEUTRAL</v>
      </c>
    </row>
    <row r="740">
      <c r="A740">
        <v>15011</v>
      </c>
      <c r="B740" t="str">
        <v>2026-02-18</v>
      </c>
      <c r="C740" t="str">
        <v>MIDDAY</v>
      </c>
      <c r="D740">
        <v>9</v>
      </c>
      <c r="E740">
        <v>6</v>
      </c>
      <c r="F740">
        <v>6</v>
      </c>
      <c r="G740">
        <v>8</v>
      </c>
      <c r="H740" t="str">
        <f>D740&amp;E740&amp;F740&amp;G740</f>
        <v>9668</v>
      </c>
      <c r="I740" t="str">
        <v>6689</v>
      </c>
      <c r="J740">
        <f>SUM(D740:G740)</f>
        <v>29</v>
      </c>
      <c r="K740">
        <f>SUMPRODUCT(MOD(D740:G740,2))</f>
        <v>1</v>
      </c>
      <c r="L740">
        <f>4-K740</f>
        <v>3</v>
      </c>
      <c r="M740">
        <f>COUNTIF(D740:G740,"&gt;=5")</f>
        <v>4</v>
      </c>
      <c r="N740">
        <f>COUNTIF(D740:G740,"&lt;=4")</f>
        <v>0</v>
      </c>
      <c r="O740">
        <f>SUMPRODUCT(1/COUNTIF(D740:G740,D740:G740))</f>
        <v>3</v>
      </c>
      <c r="P740" t="str">
        <f>IF(O740=4,"24-Way (4 Distinct)",IF(O740=3,"12-Way (1 Pair)",IF(O740=2,"6-Way / 4-Way","Straight (Quad)"))))</f>
        <v>12-Way (1 Pair)</v>
      </c>
      <c r="Q740">
        <f>SUMPRODUCT(COUNTIF(D741:G741,D740:G740))</f>
        <v>1</v>
      </c>
      <c r="R740">
        <f>AVERAGE(J740:J744)</f>
        <v>29</v>
      </c>
      <c r="S740">
        <f>AVERAGE(J740:J759)</f>
        <v>29</v>
      </c>
      <c r="T740">
        <f>R740-S740</f>
        <v>0</v>
      </c>
      <c r="U740" t="str">
        <f>IF(R740&gt;S740,"EXPANDING (HIGH BIAS)",IF(R740&lt;S740,"CONTRACTING (LOW BIAS)","NEUTRAL"))</f>
        <v>NEUTRAL</v>
      </c>
    </row>
    <row r="741">
      <c r="A741">
        <v>15010</v>
      </c>
      <c r="B741" t="str">
        <v>2026-02-18</v>
      </c>
      <c r="C741" t="str">
        <v>MORNING</v>
      </c>
      <c r="D741">
        <v>0</v>
      </c>
      <c r="E741">
        <v>2</v>
      </c>
      <c r="F741">
        <v>4</v>
      </c>
      <c r="G741">
        <v>8</v>
      </c>
      <c r="H741" t="str">
        <f>D741&amp;E741&amp;F741&amp;G741</f>
        <v>0248</v>
      </c>
      <c r="I741" t="str">
        <v>0248</v>
      </c>
      <c r="J741">
        <f>SUM(D741:G741)</f>
        <v>14</v>
      </c>
      <c r="K741">
        <f>SUMPRODUCT(MOD(D741:G741,2))</f>
        <v>0</v>
      </c>
      <c r="L741">
        <f>4-K741</f>
        <v>4</v>
      </c>
      <c r="M741">
        <f>COUNTIF(D741:G741,"&gt;=5")</f>
        <v>1</v>
      </c>
      <c r="N741">
        <f>COUNTIF(D741:G741,"&lt;=4")</f>
        <v>3</v>
      </c>
      <c r="O741">
        <f>SUMPRODUCT(1/COUNTIF(D741:G741,D741:G741))</f>
        <v>4</v>
      </c>
      <c r="P741" t="str">
        <f>IF(O741=4,"24-Way (4 Distinct)",IF(O741=3,"12-Way (1 Pair)",IF(O741=2,"6-Way / 4-Way","Straight (Quad)"))))</f>
        <v>24-Way (4 Distinct)</v>
      </c>
      <c r="Q741">
        <f>SUMPRODUCT(COUNTIF(D742:G742,D741:G741))</f>
        <v>2</v>
      </c>
      <c r="R741">
        <f>AVERAGE(J741:J745)</f>
        <v>14</v>
      </c>
      <c r="S741">
        <f>AVERAGE(J741:J760)</f>
        <v>14</v>
      </c>
      <c r="T741">
        <f>R741-S741</f>
        <v>0</v>
      </c>
      <c r="U741" t="str">
        <f>IF(R741&gt;S741,"EXPANDING (HIGH BIAS)",IF(R741&lt;S741,"CONTRACTING (LOW BIAS)","NEUTRAL"))</f>
        <v>NEUTRAL</v>
      </c>
    </row>
    <row r="742">
      <c r="A742">
        <v>15009</v>
      </c>
      <c r="B742" t="str">
        <v>2026-02-17</v>
      </c>
      <c r="C742" t="str">
        <v>EVENING</v>
      </c>
      <c r="D742">
        <v>0</v>
      </c>
      <c r="E742">
        <v>1</v>
      </c>
      <c r="F742">
        <v>3</v>
      </c>
      <c r="G742">
        <v>8</v>
      </c>
      <c r="H742" t="str">
        <f>D742&amp;E742&amp;F742&amp;G742</f>
        <v>0138</v>
      </c>
      <c r="I742" t="str">
        <v>0138</v>
      </c>
      <c r="J742">
        <f>SUM(D742:G742)</f>
        <v>12</v>
      </c>
      <c r="K742">
        <f>SUMPRODUCT(MOD(D742:G742,2))</f>
        <v>2</v>
      </c>
      <c r="L742">
        <f>4-K742</f>
        <v>2</v>
      </c>
      <c r="M742">
        <f>COUNTIF(D742:G742,"&gt;=5")</f>
        <v>1</v>
      </c>
      <c r="N742">
        <f>COUNTIF(D742:G742,"&lt;=4")</f>
        <v>3</v>
      </c>
      <c r="O742">
        <f>SUMPRODUCT(1/COUNTIF(D742:G742,D742:G742))</f>
        <v>4</v>
      </c>
      <c r="P742" t="str">
        <f>IF(O742=4,"24-Way (4 Distinct)",IF(O742=3,"12-Way (1 Pair)",IF(O742=2,"6-Way / 4-Way","Straight (Quad)"))))</f>
        <v>24-Way (4 Distinct)</v>
      </c>
      <c r="Q742">
        <f>SUMPRODUCT(COUNTIF(D743:G743,D742:G742))</f>
        <v>1</v>
      </c>
      <c r="R742">
        <f>AVERAGE(J742:J746)</f>
        <v>12</v>
      </c>
      <c r="S742">
        <f>AVERAGE(J742:J761)</f>
        <v>12</v>
      </c>
      <c r="T742">
        <f>R742-S742</f>
        <v>0</v>
      </c>
      <c r="U742" t="str">
        <f>IF(R742&gt;S742,"EXPANDING (HIGH BIAS)",IF(R742&lt;S742,"CONTRACTING (LOW BIAS)","NEUTRAL"))</f>
        <v>NEUTRAL</v>
      </c>
    </row>
    <row r="743">
      <c r="A743">
        <v>15008</v>
      </c>
      <c r="B743" t="str">
        <v>2026-02-17</v>
      </c>
      <c r="C743" t="str">
        <v>AFTERNOON</v>
      </c>
      <c r="D743">
        <v>2</v>
      </c>
      <c r="E743">
        <v>9</v>
      </c>
      <c r="F743">
        <v>4</v>
      </c>
      <c r="G743">
        <v>1</v>
      </c>
      <c r="H743" t="str">
        <f>D743&amp;E743&amp;F743&amp;G743</f>
        <v>2941</v>
      </c>
      <c r="I743" t="str">
        <v>1249</v>
      </c>
      <c r="J743">
        <f>SUM(D743:G743)</f>
        <v>16</v>
      </c>
      <c r="K743">
        <f>SUMPRODUCT(MOD(D743:G743,2))</f>
        <v>2</v>
      </c>
      <c r="L743">
        <f>4-K743</f>
        <v>2</v>
      </c>
      <c r="M743">
        <f>COUNTIF(D743:G743,"&gt;=5")</f>
        <v>1</v>
      </c>
      <c r="N743">
        <f>COUNTIF(D743:G743,"&lt;=4")</f>
        <v>3</v>
      </c>
      <c r="O743">
        <f>SUMPRODUCT(1/COUNTIF(D743:G743,D743:G743))</f>
        <v>4</v>
      </c>
      <c r="P743" t="str">
        <f>IF(O743=4,"24-Way (4 Distinct)",IF(O743=3,"12-Way (1 Pair)",IF(O743=2,"6-Way / 4-Way","Straight (Quad)"))))</f>
        <v>24-Way (4 Distinct)</v>
      </c>
      <c r="Q743">
        <f>SUMPRODUCT(COUNTIF(D744:G744,D743:G743))</f>
        <v>1</v>
      </c>
      <c r="R743">
        <f>AVERAGE(J743:J747)</f>
        <v>16</v>
      </c>
      <c r="S743">
        <f>AVERAGE(J743:J762)</f>
        <v>16</v>
      </c>
      <c r="T743">
        <f>R743-S743</f>
        <v>0</v>
      </c>
      <c r="U743" t="str">
        <f>IF(R743&gt;S743,"EXPANDING (HIGH BIAS)",IF(R743&lt;S743,"CONTRACTING (LOW BIAS)","NEUTRAL"))</f>
        <v>NEUTRAL</v>
      </c>
    </row>
    <row r="744">
      <c r="A744">
        <v>15007</v>
      </c>
      <c r="B744" t="str">
        <v>2026-02-17</v>
      </c>
      <c r="C744" t="str">
        <v>MIDDAY</v>
      </c>
      <c r="D744">
        <v>7</v>
      </c>
      <c r="E744">
        <v>8</v>
      </c>
      <c r="F744">
        <v>2</v>
      </c>
      <c r="G744">
        <v>8</v>
      </c>
      <c r="H744" t="str">
        <f>D744&amp;E744&amp;F744&amp;G744</f>
        <v>7828</v>
      </c>
      <c r="I744" t="str">
        <v>2788</v>
      </c>
      <c r="J744">
        <f>SUM(D744:G744)</f>
        <v>25</v>
      </c>
      <c r="K744">
        <f>SUMPRODUCT(MOD(D744:G744,2))</f>
        <v>1</v>
      </c>
      <c r="L744">
        <f>4-K744</f>
        <v>3</v>
      </c>
      <c r="M744">
        <f>COUNTIF(D744:G744,"&gt;=5")</f>
        <v>3</v>
      </c>
      <c r="N744">
        <f>COUNTIF(D744:G744,"&lt;=4")</f>
        <v>1</v>
      </c>
      <c r="O744">
        <f>SUMPRODUCT(1/COUNTIF(D744:G744,D744:G744))</f>
        <v>3</v>
      </c>
      <c r="P744" t="str">
        <f>IF(O744=4,"24-Way (4 Distinct)",IF(O744=3,"12-Way (1 Pair)",IF(O744=2,"6-Way / 4-Way","Straight (Quad)"))))</f>
        <v>12-Way (1 Pair)</v>
      </c>
      <c r="Q744">
        <f>SUMPRODUCT(COUNTIF(D745:G745,D744:G744))</f>
        <v>1</v>
      </c>
      <c r="R744">
        <f>AVERAGE(J744:J748)</f>
        <v>25</v>
      </c>
      <c r="S744">
        <f>AVERAGE(J744:J763)</f>
        <v>25</v>
      </c>
      <c r="T744">
        <f>R744-S744</f>
        <v>0</v>
      </c>
      <c r="U744" t="str">
        <f>IF(R744&gt;S744,"EXPANDING (HIGH BIAS)",IF(R744&lt;S744,"CONTRACTING (LOW BIAS)","NEUTRAL"))</f>
        <v>NEUTRAL</v>
      </c>
    </row>
    <row r="745">
      <c r="A745">
        <v>15006</v>
      </c>
      <c r="B745" t="str">
        <v>2026-02-17</v>
      </c>
      <c r="C745" t="str">
        <v>MORNING</v>
      </c>
      <c r="D745">
        <v>4</v>
      </c>
      <c r="E745">
        <v>0</v>
      </c>
      <c r="F745">
        <v>7</v>
      </c>
      <c r="G745">
        <v>4</v>
      </c>
      <c r="H745" t="str">
        <f>D745&amp;E745&amp;F745&amp;G745</f>
        <v>4074</v>
      </c>
      <c r="I745" t="str">
        <v>0447</v>
      </c>
      <c r="J745">
        <f>SUM(D745:G745)</f>
        <v>15</v>
      </c>
      <c r="K745">
        <f>SUMPRODUCT(MOD(D745:G745,2))</f>
        <v>1</v>
      </c>
      <c r="L745">
        <f>4-K745</f>
        <v>3</v>
      </c>
      <c r="M745">
        <f>COUNTIF(D745:G745,"&gt;=5")</f>
        <v>1</v>
      </c>
      <c r="N745">
        <f>COUNTIF(D745:G745,"&lt;=4")</f>
        <v>3</v>
      </c>
      <c r="O745">
        <f>SUMPRODUCT(1/COUNTIF(D745:G745,D745:G745))</f>
        <v>3</v>
      </c>
      <c r="P745" t="str">
        <f>IF(O745=4,"24-Way (4 Distinct)",IF(O745=3,"12-Way (1 Pair)",IF(O745=2,"6-Way / 4-Way","Straight (Quad)"))))</f>
        <v>12-Way (1 Pair)</v>
      </c>
      <c r="Q745">
        <f>SUMPRODUCT(COUNTIF(D746:G746,D745:G745))</f>
        <v>1</v>
      </c>
      <c r="R745">
        <f>AVERAGE(J745:J749)</f>
        <v>15</v>
      </c>
      <c r="S745">
        <f>AVERAGE(J745:J764)</f>
        <v>15</v>
      </c>
      <c r="T745">
        <f>R745-S745</f>
        <v>0</v>
      </c>
      <c r="U745" t="str">
        <f>IF(R745&gt;S745,"EXPANDING (HIGH BIAS)",IF(R745&lt;S745,"CONTRACTING (LOW BIAS)","NEUTRAL"))</f>
        <v>NEUTRAL</v>
      </c>
    </row>
    <row r="746">
      <c r="A746">
        <v>15004</v>
      </c>
      <c r="B746" t="str">
        <v>2026-02-16</v>
      </c>
      <c r="C746" t="str">
        <v>AFTERNOON</v>
      </c>
      <c r="D746">
        <v>0</v>
      </c>
      <c r="E746">
        <v>8</v>
      </c>
      <c r="F746">
        <v>0</v>
      </c>
      <c r="G746">
        <v>9</v>
      </c>
      <c r="H746" t="str">
        <f>D746&amp;E746&amp;F746&amp;G746</f>
        <v>0809</v>
      </c>
      <c r="I746" t="str">
        <v>0089</v>
      </c>
      <c r="J746">
        <f>SUM(D746:G746)</f>
        <v>17</v>
      </c>
      <c r="K746">
        <f>SUMPRODUCT(MOD(D746:G746,2))</f>
        <v>1</v>
      </c>
      <c r="L746">
        <f>4-K746</f>
        <v>3</v>
      </c>
      <c r="M746">
        <f>COUNTIF(D746:G746,"&gt;=5")</f>
        <v>2</v>
      </c>
      <c r="N746">
        <f>COUNTIF(D746:G746,"&lt;=4")</f>
        <v>2</v>
      </c>
      <c r="O746">
        <f>SUMPRODUCT(1/COUNTIF(D746:G746,D746:G746))</f>
        <v>3</v>
      </c>
      <c r="P746" t="str">
        <f>IF(O746=4,"24-Way (4 Distinct)",IF(O746=3,"12-Way (1 Pair)",IF(O746=2,"6-Way / 4-Way","Straight (Quad)"))))</f>
        <v>12-Way (1 Pair)</v>
      </c>
      <c r="Q746">
        <f>SUMPRODUCT(COUNTIF(D747:G747,D746:G746))</f>
        <v>1</v>
      </c>
      <c r="R746">
        <f>AVERAGE(J746:J750)</f>
        <v>17</v>
      </c>
      <c r="S746">
        <f>AVERAGE(J746:J765)</f>
        <v>17</v>
      </c>
      <c r="T746">
        <f>R746-S746</f>
        <v>0</v>
      </c>
      <c r="U746" t="str">
        <f>IF(R746&gt;S746,"EXPANDING (HIGH BIAS)",IF(R746&lt;S746,"CONTRACTING (LOW BIAS)","NEUTRAL"))</f>
        <v>NEUTRAL</v>
      </c>
    </row>
    <row r="747">
      <c r="A747">
        <v>15003</v>
      </c>
      <c r="B747" t="str">
        <v>2026-02-16</v>
      </c>
      <c r="C747" t="str">
        <v>MIDDAY</v>
      </c>
      <c r="D747">
        <v>6</v>
      </c>
      <c r="E747">
        <v>2</v>
      </c>
      <c r="F747">
        <v>7</v>
      </c>
      <c r="G747">
        <v>8</v>
      </c>
      <c r="H747" t="str">
        <f>D747&amp;E747&amp;F747&amp;G747</f>
        <v>6278</v>
      </c>
      <c r="I747" t="str">
        <v>2678</v>
      </c>
      <c r="J747">
        <f>SUM(D747:G747)</f>
        <v>23</v>
      </c>
      <c r="K747">
        <f>SUMPRODUCT(MOD(D747:G747,2))</f>
        <v>1</v>
      </c>
      <c r="L747">
        <f>4-K747</f>
        <v>3</v>
      </c>
      <c r="M747">
        <f>COUNTIF(D747:G747,"&gt;=5")</f>
        <v>3</v>
      </c>
      <c r="N747">
        <f>COUNTIF(D747:G747,"&lt;=4")</f>
        <v>1</v>
      </c>
      <c r="O747">
        <f>SUMPRODUCT(1/COUNTIF(D747:G747,D747:G747))</f>
        <v>4</v>
      </c>
      <c r="P747" t="str">
        <f>IF(O747=4,"24-Way (4 Distinct)",IF(O747=3,"12-Way (1 Pair)",IF(O747=2,"6-Way / 4-Way","Straight (Quad)"))))</f>
        <v>24-Way (4 Distinct)</v>
      </c>
      <c r="Q747">
        <f>SUMPRODUCT(COUNTIF(D748:G748,D747:G747))</f>
        <v>1</v>
      </c>
      <c r="R747">
        <f>AVERAGE(J747:J751)</f>
        <v>23</v>
      </c>
      <c r="S747">
        <f>AVERAGE(J747:J766)</f>
        <v>23</v>
      </c>
      <c r="T747">
        <f>R747-S747</f>
        <v>0</v>
      </c>
      <c r="U747" t="str">
        <f>IF(R747&gt;S747,"EXPANDING (HIGH BIAS)",IF(R747&lt;S747,"CONTRACTING (LOW BIAS)","NEUTRAL"))</f>
        <v>NEUTRAL</v>
      </c>
    </row>
    <row r="748">
      <c r="A748">
        <v>15002</v>
      </c>
      <c r="B748" t="str">
        <v>2026-02-16</v>
      </c>
      <c r="C748" t="str">
        <v>MORNING</v>
      </c>
      <c r="D748">
        <v>3</v>
      </c>
      <c r="E748">
        <v>8</v>
      </c>
      <c r="F748">
        <v>5</v>
      </c>
      <c r="G748">
        <v>3</v>
      </c>
      <c r="H748" t="str">
        <f>D748&amp;E748&amp;F748&amp;G748</f>
        <v>3853</v>
      </c>
      <c r="I748" t="str">
        <v>3358</v>
      </c>
      <c r="J748">
        <f>SUM(D748:G748)</f>
        <v>19</v>
      </c>
      <c r="K748">
        <f>SUMPRODUCT(MOD(D748:G748,2))</f>
        <v>3</v>
      </c>
      <c r="L748">
        <f>4-K748</f>
        <v>1</v>
      </c>
      <c r="M748">
        <f>COUNTIF(D748:G748,"&gt;=5")</f>
        <v>2</v>
      </c>
      <c r="N748">
        <f>COUNTIF(D748:G748,"&lt;=4")</f>
        <v>2</v>
      </c>
      <c r="O748">
        <f>SUMPRODUCT(1/COUNTIF(D748:G748,D748:G748))</f>
        <v>3</v>
      </c>
      <c r="P748" t="str">
        <f>IF(O748=4,"24-Way (4 Distinct)",IF(O748=3,"12-Way (1 Pair)",IF(O748=2,"6-Way / 4-Way","Straight (Quad)"))))</f>
        <v>12-Way (1 Pair)</v>
      </c>
      <c r="Q748">
        <f>SUMPRODUCT(COUNTIF(D749:G749,D748:G748))</f>
        <v>1</v>
      </c>
      <c r="R748">
        <f>AVERAGE(J748:J752)</f>
        <v>19</v>
      </c>
      <c r="S748">
        <f>AVERAGE(J748:J767)</f>
        <v>19</v>
      </c>
      <c r="T748">
        <f>R748-S748</f>
        <v>0</v>
      </c>
      <c r="U748" t="str">
        <f>IF(R748&gt;S748,"EXPANDING (HIGH BIAS)",IF(R748&lt;S748,"CONTRACTING (LOW BIAS)","NEUTRAL"))</f>
        <v>NEUTRAL</v>
      </c>
    </row>
    <row r="749">
      <c r="A749">
        <v>14997</v>
      </c>
      <c r="B749" t="str">
        <v>2026-02-14</v>
      </c>
      <c r="C749" t="str">
        <v>EVENING</v>
      </c>
      <c r="D749">
        <v>2</v>
      </c>
      <c r="E749">
        <v>6</v>
      </c>
      <c r="F749">
        <v>5</v>
      </c>
      <c r="G749">
        <v>1</v>
      </c>
      <c r="H749" t="str">
        <f>D749&amp;E749&amp;F749&amp;G749</f>
        <v>2651</v>
      </c>
      <c r="I749" t="str">
        <v>1256</v>
      </c>
      <c r="J749">
        <f>SUM(D749:G749)</f>
        <v>14</v>
      </c>
      <c r="K749">
        <f>SUMPRODUCT(MOD(D749:G749,2))</f>
        <v>2</v>
      </c>
      <c r="L749">
        <f>4-K749</f>
        <v>2</v>
      </c>
      <c r="M749">
        <f>COUNTIF(D749:G749,"&gt;=5")</f>
        <v>2</v>
      </c>
      <c r="N749">
        <f>COUNTIF(D749:G749,"&lt;=4")</f>
        <v>2</v>
      </c>
      <c r="O749">
        <f>SUMPRODUCT(1/COUNTIF(D749:G749,D749:G749))</f>
        <v>4</v>
      </c>
      <c r="P749" t="str">
        <f>IF(O749=4,"24-Way (4 Distinct)",IF(O749=3,"12-Way (1 Pair)",IF(O749=2,"6-Way / 4-Way","Straight (Quad)"))))</f>
        <v>24-Way (4 Distinct)</v>
      </c>
      <c r="Q749">
        <f>SUMPRODUCT(COUNTIF(D750:G750,D749:G749))</f>
        <v>1</v>
      </c>
      <c r="R749">
        <f>AVERAGE(J749:J753)</f>
        <v>14</v>
      </c>
      <c r="S749">
        <f>AVERAGE(J749:J768)</f>
        <v>14</v>
      </c>
      <c r="T749">
        <f>R749-S749</f>
        <v>0</v>
      </c>
      <c r="U749" t="str">
        <f>IF(R749&gt;S749,"EXPANDING (HIGH BIAS)",IF(R749&lt;S749,"CONTRACTING (LOW BIAS)","NEUTRAL"))</f>
        <v>NEUTRAL</v>
      </c>
    </row>
    <row r="750">
      <c r="A750">
        <v>14996</v>
      </c>
      <c r="B750" t="str">
        <v>2026-02-14</v>
      </c>
      <c r="C750" t="str">
        <v>AFTERNOON</v>
      </c>
      <c r="D750">
        <v>2</v>
      </c>
      <c r="E750">
        <v>9</v>
      </c>
      <c r="F750">
        <v>2</v>
      </c>
      <c r="G750">
        <v>2</v>
      </c>
      <c r="H750" t="str">
        <f>D750&amp;E750&amp;F750&amp;G750</f>
        <v>2922</v>
      </c>
      <c r="I750" t="str">
        <v>2229</v>
      </c>
      <c r="J750">
        <f>SUM(D750:G750)</f>
        <v>15</v>
      </c>
      <c r="K750">
        <f>SUMPRODUCT(MOD(D750:G750,2))</f>
        <v>1</v>
      </c>
      <c r="L750">
        <f>4-K750</f>
        <v>3</v>
      </c>
      <c r="M750">
        <f>COUNTIF(D750:G750,"&gt;=5")</f>
        <v>1</v>
      </c>
      <c r="N750">
        <f>COUNTIF(D750:G750,"&lt;=4")</f>
        <v>3</v>
      </c>
      <c r="O750">
        <f>SUMPRODUCT(1/COUNTIF(D750:G750,D750:G750))</f>
        <v>2</v>
      </c>
      <c r="P750" t="str">
        <f>IF(O750=4,"24-Way (4 Distinct)",IF(O750=3,"12-Way (1 Pair)",IF(O750=2,"6-Way / 4-Way","Straight (Quad)"))))</f>
        <v>4-Way (3-of-Kind)</v>
      </c>
      <c r="Q750">
        <f>SUMPRODUCT(COUNTIF(D751:G751,D750:G750))</f>
        <v>1</v>
      </c>
      <c r="R750">
        <f>AVERAGE(J750:J754)</f>
        <v>15</v>
      </c>
      <c r="S750">
        <f>AVERAGE(J750:J769)</f>
        <v>15</v>
      </c>
      <c r="T750">
        <f>R750-S750</f>
        <v>0</v>
      </c>
      <c r="U750" t="str">
        <f>IF(R750&gt;S750,"EXPANDING (HIGH BIAS)",IF(R750&lt;S750,"CONTRACTING (LOW BIAS)","NEUTRAL"))</f>
        <v>NEUTRAL</v>
      </c>
    </row>
    <row r="751">
      <c r="A751">
        <v>14995</v>
      </c>
      <c r="B751" t="str">
        <v>2026-02-14</v>
      </c>
      <c r="C751" t="str">
        <v>MIDDAY</v>
      </c>
      <c r="D751">
        <v>0</v>
      </c>
      <c r="E751">
        <v>1</v>
      </c>
      <c r="F751">
        <v>4</v>
      </c>
      <c r="G751">
        <v>9</v>
      </c>
      <c r="H751" t="str">
        <f>D751&amp;E751&amp;F751&amp;G751</f>
        <v>0149</v>
      </c>
      <c r="I751" t="str">
        <v>0149</v>
      </c>
      <c r="J751">
        <f>SUM(D751:G751)</f>
        <v>14</v>
      </c>
      <c r="K751">
        <f>SUMPRODUCT(MOD(D751:G751,2))</f>
        <v>2</v>
      </c>
      <c r="L751">
        <f>4-K751</f>
        <v>2</v>
      </c>
      <c r="M751">
        <f>COUNTIF(D751:G751,"&gt;=5")</f>
        <v>1</v>
      </c>
      <c r="N751">
        <f>COUNTIF(D751:G751,"&lt;=4")</f>
        <v>3</v>
      </c>
      <c r="O751">
        <f>SUMPRODUCT(1/COUNTIF(D751:G751,D751:G751))</f>
        <v>4</v>
      </c>
      <c r="P751" t="str">
        <f>IF(O751=4,"24-Way (4 Distinct)",IF(O751=3,"12-Way (1 Pair)",IF(O751=2,"6-Way / 4-Way","Straight (Quad)"))))</f>
        <v>24-Way (4 Distinct)</v>
      </c>
      <c r="Q751">
        <f>SUMPRODUCT(COUNTIF(D752:G752,D751:G751))</f>
        <v>1</v>
      </c>
      <c r="R751">
        <f>AVERAGE(J751:J755)</f>
        <v>14</v>
      </c>
      <c r="S751">
        <f>AVERAGE(J751:J770)</f>
        <v>14</v>
      </c>
      <c r="T751">
        <f>R751-S751</f>
        <v>0</v>
      </c>
      <c r="U751" t="str">
        <f>IF(R751&gt;S751,"EXPANDING (HIGH BIAS)",IF(R751&lt;S751,"CONTRACTING (LOW BIAS)","NEUTRAL"))</f>
        <v>NEUTRAL</v>
      </c>
    </row>
    <row r="752">
      <c r="A752">
        <v>14994</v>
      </c>
      <c r="B752" t="str">
        <v>2026-02-14</v>
      </c>
      <c r="C752" t="str">
        <v>MORNING</v>
      </c>
      <c r="D752">
        <v>9</v>
      </c>
      <c r="E752">
        <v>2</v>
      </c>
      <c r="F752">
        <v>6</v>
      </c>
      <c r="G752">
        <v>5</v>
      </c>
      <c r="H752" t="str">
        <f>D752&amp;E752&amp;F752&amp;G752</f>
        <v>9265</v>
      </c>
      <c r="I752" t="str">
        <v>2569</v>
      </c>
      <c r="J752">
        <f>SUM(D752:G752)</f>
        <v>22</v>
      </c>
      <c r="K752">
        <f>SUMPRODUCT(MOD(D752:G752,2))</f>
        <v>2</v>
      </c>
      <c r="L752">
        <f>4-K752</f>
        <v>2</v>
      </c>
      <c r="M752">
        <f>COUNTIF(D752:G752,"&gt;=5")</f>
        <v>3</v>
      </c>
      <c r="N752">
        <f>COUNTIF(D752:G752,"&lt;=4")</f>
        <v>1</v>
      </c>
      <c r="O752">
        <f>SUMPRODUCT(1/COUNTIF(D752:G752,D752:G752))</f>
        <v>4</v>
      </c>
      <c r="P752" t="str">
        <f>IF(O752=4,"24-Way (4 Distinct)",IF(O752=3,"12-Way (1 Pair)",IF(O752=2,"6-Way / 4-Way","Straight (Quad)"))))</f>
        <v>24-Way (4 Distinct)</v>
      </c>
      <c r="Q752">
        <f>SUMPRODUCT(COUNTIF(D753:G753,D752:G752))</f>
        <v>1</v>
      </c>
      <c r="R752">
        <f>AVERAGE(J752:J756)</f>
        <v>22</v>
      </c>
      <c r="S752">
        <f>AVERAGE(J752:J771)</f>
        <v>22</v>
      </c>
      <c r="T752">
        <f>R752-S752</f>
        <v>0</v>
      </c>
      <c r="U752" t="str">
        <f>IF(R752&gt;S752,"EXPANDING (HIGH BIAS)",IF(R752&lt;S752,"CONTRACTING (LOW BIAS)","NEUTRAL"))</f>
        <v>NEUTRAL</v>
      </c>
    </row>
    <row r="753">
      <c r="A753">
        <v>14991</v>
      </c>
      <c r="B753" t="str">
        <v>2026-02-13</v>
      </c>
      <c r="C753" t="str">
        <v>MIDDAY</v>
      </c>
      <c r="D753">
        <v>3</v>
      </c>
      <c r="E753">
        <v>5</v>
      </c>
      <c r="F753">
        <v>0</v>
      </c>
      <c r="G753">
        <v>4</v>
      </c>
      <c r="H753" t="str">
        <f>D753&amp;E753&amp;F753&amp;G753</f>
        <v>3504</v>
      </c>
      <c r="I753" t="str">
        <v>0345</v>
      </c>
      <c r="J753">
        <f>SUM(D753:G753)</f>
        <v>12</v>
      </c>
      <c r="K753">
        <f>SUMPRODUCT(MOD(D753:G753,2))</f>
        <v>2</v>
      </c>
      <c r="L753">
        <f>4-K753</f>
        <v>2</v>
      </c>
      <c r="M753">
        <f>COUNTIF(D753:G753,"&gt;=5")</f>
        <v>1</v>
      </c>
      <c r="N753">
        <f>COUNTIF(D753:G753,"&lt;=4")</f>
        <v>3</v>
      </c>
      <c r="O753">
        <f>SUMPRODUCT(1/COUNTIF(D753:G753,D753:G753))</f>
        <v>4</v>
      </c>
      <c r="P753" t="str">
        <f>IF(O753=4,"24-Way (4 Distinct)",IF(O753=3,"12-Way (1 Pair)",IF(O753=2,"6-Way / 4-Way","Straight (Quad)"))))</f>
        <v>24-Way (4 Distinct)</v>
      </c>
      <c r="Q753">
        <f>SUMPRODUCT(COUNTIF(D754:G754,D753:G753))</f>
        <v>3</v>
      </c>
      <c r="R753">
        <f>AVERAGE(J753:J757)</f>
        <v>12</v>
      </c>
      <c r="S753">
        <f>AVERAGE(J753:J772)</f>
        <v>12</v>
      </c>
      <c r="T753">
        <f>R753-S753</f>
        <v>0</v>
      </c>
      <c r="U753" t="str">
        <f>IF(R753&gt;S753,"EXPANDING (HIGH BIAS)",IF(R753&lt;S753,"CONTRACTING (LOW BIAS)","NEUTRAL"))</f>
        <v>NEUTRAL</v>
      </c>
    </row>
    <row r="754">
      <c r="A754">
        <v>14990</v>
      </c>
      <c r="B754" t="str">
        <v>2026-02-13</v>
      </c>
      <c r="C754" t="str">
        <v>MORNING</v>
      </c>
      <c r="D754">
        <v>3</v>
      </c>
      <c r="E754">
        <v>5</v>
      </c>
      <c r="F754">
        <v>0</v>
      </c>
      <c r="G754">
        <v>6</v>
      </c>
      <c r="H754" t="str">
        <f>D754&amp;E754&amp;F754&amp;G754</f>
        <v>3506</v>
      </c>
      <c r="I754" t="str">
        <v>0356</v>
      </c>
      <c r="J754">
        <f>SUM(D754:G754)</f>
        <v>14</v>
      </c>
      <c r="K754">
        <f>SUMPRODUCT(MOD(D754:G754,2))</f>
        <v>2</v>
      </c>
      <c r="L754">
        <f>4-K754</f>
        <v>2</v>
      </c>
      <c r="M754">
        <f>COUNTIF(D754:G754,"&gt;=5")</f>
        <v>2</v>
      </c>
      <c r="N754">
        <f>COUNTIF(D754:G754,"&lt;=4")</f>
        <v>2</v>
      </c>
      <c r="O754">
        <f>SUMPRODUCT(1/COUNTIF(D754:G754,D754:G754))</f>
        <v>4</v>
      </c>
      <c r="P754" t="str">
        <f>IF(O754=4,"24-Way (4 Distinct)",IF(O754=3,"12-Way (1 Pair)",IF(O754=2,"6-Way / 4-Way","Straight (Quad)"))))</f>
        <v>24-Way (4 Distinct)</v>
      </c>
      <c r="Q754">
        <f>SUMPRODUCT(COUNTIF(D755:G755,D754:G754))</f>
        <v>1</v>
      </c>
      <c r="R754">
        <f>AVERAGE(J754:J758)</f>
        <v>14</v>
      </c>
      <c r="S754">
        <f>AVERAGE(J754:J773)</f>
        <v>14</v>
      </c>
      <c r="T754">
        <f>R754-S754</f>
        <v>0</v>
      </c>
      <c r="U754" t="str">
        <f>IF(R754&gt;S754,"EXPANDING (HIGH BIAS)",IF(R754&lt;S754,"CONTRACTING (LOW BIAS)","NEUTRAL"))</f>
        <v>NEUTRAL</v>
      </c>
    </row>
    <row r="755">
      <c r="A755">
        <v>14988</v>
      </c>
      <c r="B755" t="str">
        <v>2026-02-12</v>
      </c>
      <c r="C755" t="str">
        <v>AFTERNOON</v>
      </c>
      <c r="D755">
        <v>5</v>
      </c>
      <c r="E755">
        <v>8</v>
      </c>
      <c r="F755">
        <v>4</v>
      </c>
      <c r="G755">
        <v>9</v>
      </c>
      <c r="H755" t="str">
        <f>D755&amp;E755&amp;F755&amp;G755</f>
        <v>5849</v>
      </c>
      <c r="I755" t="str">
        <v>4589</v>
      </c>
      <c r="J755">
        <f>SUM(D755:G755)</f>
        <v>26</v>
      </c>
      <c r="K755">
        <f>SUMPRODUCT(MOD(D755:G755,2))</f>
        <v>2</v>
      </c>
      <c r="L755">
        <f>4-K755</f>
        <v>2</v>
      </c>
      <c r="M755">
        <f>COUNTIF(D755:G755,"&gt;=5")</f>
        <v>3</v>
      </c>
      <c r="N755">
        <f>COUNTIF(D755:G755,"&lt;=4")</f>
        <v>1</v>
      </c>
      <c r="O755">
        <f>SUMPRODUCT(1/COUNTIF(D755:G755,D755:G755))</f>
        <v>4</v>
      </c>
      <c r="P755" t="str">
        <f>IF(O755=4,"24-Way (4 Distinct)",IF(O755=3,"12-Way (1 Pair)",IF(O755=2,"6-Way / 4-Way","Straight (Quad)"))))</f>
        <v>24-Way (4 Distinct)</v>
      </c>
      <c r="Q755">
        <f>SUMPRODUCT(COUNTIF(D756:G756,D755:G755))</f>
        <v>1</v>
      </c>
      <c r="R755">
        <f>AVERAGE(J755:J759)</f>
        <v>26</v>
      </c>
      <c r="S755">
        <f>AVERAGE(J755:J774)</f>
        <v>26</v>
      </c>
      <c r="T755">
        <f>R755-S755</f>
        <v>0</v>
      </c>
      <c r="U755" t="str">
        <f>IF(R755&gt;S755,"EXPANDING (HIGH BIAS)",IF(R755&lt;S755,"CONTRACTING (LOW BIAS)","NEUTRAL"))</f>
        <v>NEUTRAL</v>
      </c>
    </row>
    <row r="756">
      <c r="A756">
        <v>14987</v>
      </c>
      <c r="B756" t="str">
        <v>2026-02-12</v>
      </c>
      <c r="C756" t="str">
        <v>MIDDAY</v>
      </c>
      <c r="D756">
        <v>1</v>
      </c>
      <c r="E756">
        <v>8</v>
      </c>
      <c r="F756">
        <v>2</v>
      </c>
      <c r="G756">
        <v>3</v>
      </c>
      <c r="H756" t="str">
        <f>D756&amp;E756&amp;F756&amp;G756</f>
        <v>1823</v>
      </c>
      <c r="I756" t="str">
        <v>1238</v>
      </c>
      <c r="J756">
        <f>SUM(D756:G756)</f>
        <v>14</v>
      </c>
      <c r="K756">
        <f>SUMPRODUCT(MOD(D756:G756,2))</f>
        <v>2</v>
      </c>
      <c r="L756">
        <f>4-K756</f>
        <v>2</v>
      </c>
      <c r="M756">
        <f>COUNTIF(D756:G756,"&gt;=5")</f>
        <v>1</v>
      </c>
      <c r="N756">
        <f>COUNTIF(D756:G756,"&lt;=4")</f>
        <v>3</v>
      </c>
      <c r="O756">
        <f>SUMPRODUCT(1/COUNTIF(D756:G756,D756:G756))</f>
        <v>4</v>
      </c>
      <c r="P756" t="str">
        <f>IF(O756=4,"24-Way (4 Distinct)",IF(O756=3,"12-Way (1 Pair)",IF(O756=2,"6-Way / 4-Way","Straight (Quad)"))))</f>
        <v>24-Way (4 Distinct)</v>
      </c>
      <c r="Q756">
        <f>SUMPRODUCT(COUNTIF(D757:G757,D756:G756))</f>
        <v>1</v>
      </c>
      <c r="R756">
        <f>AVERAGE(J756:J760)</f>
        <v>14</v>
      </c>
      <c r="S756">
        <f>AVERAGE(J756:J775)</f>
        <v>14</v>
      </c>
      <c r="T756">
        <f>R756-S756</f>
        <v>0</v>
      </c>
      <c r="U756" t="str">
        <f>IF(R756&gt;S756,"EXPANDING (HIGH BIAS)",IF(R756&lt;S756,"CONTRACTING (LOW BIAS)","NEUTRAL"))</f>
        <v>NEUTRAL</v>
      </c>
    </row>
    <row r="757">
      <c r="A757">
        <v>14986</v>
      </c>
      <c r="B757" t="str">
        <v>2026-02-12</v>
      </c>
      <c r="C757" t="str">
        <v>MORNING</v>
      </c>
      <c r="D757">
        <v>2</v>
      </c>
      <c r="E757">
        <v>7</v>
      </c>
      <c r="F757">
        <v>6</v>
      </c>
      <c r="G757">
        <v>7</v>
      </c>
      <c r="H757" t="str">
        <f>D757&amp;E757&amp;F757&amp;G757</f>
        <v>2767</v>
      </c>
      <c r="I757" t="str">
        <v>2677</v>
      </c>
      <c r="J757">
        <f>SUM(D757:G757)</f>
        <v>22</v>
      </c>
      <c r="K757">
        <f>SUMPRODUCT(MOD(D757:G757,2))</f>
        <v>2</v>
      </c>
      <c r="L757">
        <f>4-K757</f>
        <v>2</v>
      </c>
      <c r="M757">
        <f>COUNTIF(D757:G757,"&gt;=5")</f>
        <v>3</v>
      </c>
      <c r="N757">
        <f>COUNTIF(D757:G757,"&lt;=4")</f>
        <v>1</v>
      </c>
      <c r="O757">
        <f>SUMPRODUCT(1/COUNTIF(D757:G757,D757:G757))</f>
        <v>3</v>
      </c>
      <c r="P757" t="str">
        <f>IF(O757=4,"24-Way (4 Distinct)",IF(O757=3,"12-Way (1 Pair)",IF(O757=2,"6-Way / 4-Way","Straight (Quad)"))))</f>
        <v>12-Way (1 Pair)</v>
      </c>
      <c r="Q757">
        <f>SUMPRODUCT(COUNTIF(D758:G758,D757:G757))</f>
        <v>2</v>
      </c>
      <c r="R757">
        <f>AVERAGE(J757:J761)</f>
        <v>22</v>
      </c>
      <c r="S757">
        <f>AVERAGE(J757:J776)</f>
        <v>22</v>
      </c>
      <c r="T757">
        <f>R757-S757</f>
        <v>0</v>
      </c>
      <c r="U757" t="str">
        <f>IF(R757&gt;S757,"EXPANDING (HIGH BIAS)",IF(R757&lt;S757,"CONTRACTING (LOW BIAS)","NEUTRAL"))</f>
        <v>NEUTRAL</v>
      </c>
    </row>
    <row r="758">
      <c r="A758">
        <v>14980</v>
      </c>
      <c r="B758" t="str">
        <v>2026-02-10</v>
      </c>
      <c r="C758" t="str">
        <v>AFTERNOON</v>
      </c>
      <c r="D758">
        <v>3</v>
      </c>
      <c r="E758">
        <v>7</v>
      </c>
      <c r="F758">
        <v>4</v>
      </c>
      <c r="G758">
        <v>4</v>
      </c>
      <c r="H758" t="str">
        <f>D758&amp;E758&amp;F758&amp;G758</f>
        <v>3744</v>
      </c>
      <c r="I758" t="str">
        <v>3447</v>
      </c>
      <c r="J758">
        <f>SUM(D758:G758)</f>
        <v>18</v>
      </c>
      <c r="K758">
        <f>SUMPRODUCT(MOD(D758:G758,2))</f>
        <v>2</v>
      </c>
      <c r="L758">
        <f>4-K758</f>
        <v>2</v>
      </c>
      <c r="M758">
        <f>COUNTIF(D758:G758,"&gt;=5")</f>
        <v>1</v>
      </c>
      <c r="N758">
        <f>COUNTIF(D758:G758,"&lt;=4")</f>
        <v>3</v>
      </c>
      <c r="O758">
        <f>SUMPRODUCT(1/COUNTIF(D758:G758,D758:G758))</f>
        <v>3</v>
      </c>
      <c r="P758" t="str">
        <f>IF(O758=4,"24-Way (4 Distinct)",IF(O758=3,"12-Way (1 Pair)",IF(O758=2,"6-Way / 4-Way","Straight (Quad)"))))</f>
        <v>12-Way (1 Pair)</v>
      </c>
      <c r="Q758">
        <f>SUMPRODUCT(COUNTIF(D759:G759,D758:G758))</f>
        <v>0</v>
      </c>
      <c r="R758">
        <f>AVERAGE(J758:J762)</f>
        <v>18</v>
      </c>
      <c r="S758">
        <f>AVERAGE(J758:J777)</f>
        <v>18</v>
      </c>
      <c r="T758">
        <f>R758-S758</f>
        <v>0</v>
      </c>
      <c r="U758" t="str">
        <f>IF(R758&gt;S758,"EXPANDING (HIGH BIAS)",IF(R758&lt;S758,"CONTRACTING (LOW BIAS)","NEUTRAL"))</f>
        <v>NEUTRAL</v>
      </c>
    </row>
    <row r="759">
      <c r="A759">
        <v>14979</v>
      </c>
      <c r="B759" t="str">
        <v>2026-02-10</v>
      </c>
      <c r="C759" t="str">
        <v>MIDDAY</v>
      </c>
      <c r="D759">
        <v>6</v>
      </c>
      <c r="E759">
        <v>6</v>
      </c>
      <c r="F759">
        <v>6</v>
      </c>
      <c r="G759">
        <v>0</v>
      </c>
      <c r="H759" t="str">
        <f>D759&amp;E759&amp;F759&amp;G759</f>
        <v>6660</v>
      </c>
      <c r="I759" t="str">
        <v>0666</v>
      </c>
      <c r="J759">
        <f>SUM(D759:G759)</f>
        <v>18</v>
      </c>
      <c r="K759">
        <f>SUMPRODUCT(MOD(D759:G759,2))</f>
        <v>0</v>
      </c>
      <c r="L759">
        <f>4-K759</f>
        <v>4</v>
      </c>
      <c r="M759">
        <f>COUNTIF(D759:G759,"&gt;=5")</f>
        <v>3</v>
      </c>
      <c r="N759">
        <f>COUNTIF(D759:G759,"&lt;=4")</f>
        <v>1</v>
      </c>
      <c r="O759">
        <f>SUMPRODUCT(1/COUNTIF(D759:G759,D759:G759))</f>
        <v>2</v>
      </c>
      <c r="P759" t="str">
        <f>IF(O759=4,"24-Way (4 Distinct)",IF(O759=3,"12-Way (1 Pair)",IF(O759=2,"6-Way / 4-Way","Straight (Quad)"))))</f>
        <v>4-Way (3-of-Kind)</v>
      </c>
      <c r="Q759">
        <f>SUMPRODUCT(COUNTIF(D760:G760,D759:G759))</f>
        <v>0</v>
      </c>
      <c r="R759">
        <f>AVERAGE(J759:J763)</f>
        <v>18</v>
      </c>
      <c r="S759">
        <f>AVERAGE(J759:J778)</f>
        <v>18</v>
      </c>
      <c r="T759">
        <f>R759-S759</f>
        <v>0</v>
      </c>
      <c r="U759" t="str">
        <f>IF(R759&gt;S759,"EXPANDING (HIGH BIAS)",IF(R759&lt;S759,"CONTRACTING (LOW BIAS)","NEUTRAL"))</f>
        <v>NEUTRAL</v>
      </c>
    </row>
    <row r="760">
      <c r="A760">
        <v>14978</v>
      </c>
      <c r="B760" t="str">
        <v>2026-02-10</v>
      </c>
      <c r="C760" t="str">
        <v>MORNING</v>
      </c>
      <c r="D760">
        <v>8</v>
      </c>
      <c r="E760">
        <v>9</v>
      </c>
      <c r="F760">
        <v>9</v>
      </c>
      <c r="G760">
        <v>9</v>
      </c>
      <c r="H760" t="str">
        <f>D760&amp;E760&amp;F760&amp;G760</f>
        <v>8999</v>
      </c>
      <c r="I760" t="str">
        <v>8999</v>
      </c>
      <c r="J760">
        <f>SUM(D760:G760)</f>
        <v>35</v>
      </c>
      <c r="K760">
        <f>SUMPRODUCT(MOD(D760:G760,2))</f>
        <v>3</v>
      </c>
      <c r="L760">
        <f>4-K760</f>
        <v>1</v>
      </c>
      <c r="M760">
        <f>COUNTIF(D760:G760,"&gt;=5")</f>
        <v>4</v>
      </c>
      <c r="N760">
        <f>COUNTIF(D760:G760,"&lt;=4")</f>
        <v>0</v>
      </c>
      <c r="O760">
        <f>SUMPRODUCT(1/COUNTIF(D760:G760,D760:G760))</f>
        <v>2</v>
      </c>
      <c r="P760" t="str">
        <f>IF(O760=4,"24-Way (4 Distinct)",IF(O760=3,"12-Way (1 Pair)",IF(O760=2,"6-Way / 4-Way","Straight (Quad)"))))</f>
        <v>4-Way (3-of-Kind)</v>
      </c>
      <c r="Q760">
        <f>SUMPRODUCT(COUNTIF(D761:G761,D760:G760))</f>
        <v>3</v>
      </c>
      <c r="R760">
        <f>AVERAGE(J760:J764)</f>
        <v>35</v>
      </c>
      <c r="S760">
        <f>AVERAGE(J760:J779)</f>
        <v>35</v>
      </c>
      <c r="T760">
        <f>R760-S760</f>
        <v>0</v>
      </c>
      <c r="U760" t="str">
        <f>IF(R760&gt;S760,"EXPANDING (HIGH BIAS)",IF(R760&lt;S760,"CONTRACTING (LOW BIAS)","NEUTRAL"))</f>
        <v>NEUTRAL</v>
      </c>
    </row>
    <row r="761">
      <c r="A761">
        <v>14977</v>
      </c>
      <c r="B761" t="str">
        <v>2026-02-09</v>
      </c>
      <c r="C761" t="str">
        <v>EVENING</v>
      </c>
      <c r="D761">
        <v>5</v>
      </c>
      <c r="E761">
        <v>9</v>
      </c>
      <c r="F761">
        <v>0</v>
      </c>
      <c r="G761">
        <v>3</v>
      </c>
      <c r="H761" t="str">
        <f>D761&amp;E761&amp;F761&amp;G761</f>
        <v>5903</v>
      </c>
      <c r="I761" t="str">
        <v>0359</v>
      </c>
      <c r="J761">
        <f>SUM(D761:G761)</f>
        <v>17</v>
      </c>
      <c r="K761">
        <f>SUMPRODUCT(MOD(D761:G761,2))</f>
        <v>3</v>
      </c>
      <c r="L761">
        <f>4-K761</f>
        <v>1</v>
      </c>
      <c r="M761">
        <f>COUNTIF(D761:G761,"&gt;=5")</f>
        <v>2</v>
      </c>
      <c r="N761">
        <f>COUNTIF(D761:G761,"&lt;=4")</f>
        <v>2</v>
      </c>
      <c r="O761">
        <f>SUMPRODUCT(1/COUNTIF(D761:G761,D761:G761))</f>
        <v>4</v>
      </c>
      <c r="P761" t="str">
        <f>IF(O761=4,"24-Way (4 Distinct)",IF(O761=3,"12-Way (1 Pair)",IF(O761=2,"6-Way / 4-Way","Straight (Quad)"))))</f>
        <v>24-Way (4 Distinct)</v>
      </c>
      <c r="Q761">
        <f>SUMPRODUCT(COUNTIF(D762:G762,D761:G761))</f>
        <v>1</v>
      </c>
      <c r="R761">
        <f>AVERAGE(J761:J765)</f>
        <v>17</v>
      </c>
      <c r="S761">
        <f>AVERAGE(J761:J780)</f>
        <v>17</v>
      </c>
      <c r="T761">
        <f>R761-S761</f>
        <v>0</v>
      </c>
      <c r="U761" t="str">
        <f>IF(R761&gt;S761,"EXPANDING (HIGH BIAS)",IF(R761&lt;S761,"CONTRACTING (LOW BIAS)","NEUTRAL"))</f>
        <v>NEUTRAL</v>
      </c>
    </row>
    <row r="762">
      <c r="A762">
        <v>14976</v>
      </c>
      <c r="B762" t="str">
        <v>2026-02-09</v>
      </c>
      <c r="C762" t="str">
        <v>AFTERNOON</v>
      </c>
      <c r="D762">
        <v>5</v>
      </c>
      <c r="E762">
        <v>2</v>
      </c>
      <c r="F762">
        <v>4</v>
      </c>
      <c r="G762">
        <v>5</v>
      </c>
      <c r="H762" t="str">
        <f>D762&amp;E762&amp;F762&amp;G762</f>
        <v>5245</v>
      </c>
      <c r="I762" t="str">
        <v>2455</v>
      </c>
      <c r="J762">
        <f>SUM(D762:G762)</f>
        <v>16</v>
      </c>
      <c r="K762">
        <f>SUMPRODUCT(MOD(D762:G762,2))</f>
        <v>2</v>
      </c>
      <c r="L762">
        <f>4-K762</f>
        <v>2</v>
      </c>
      <c r="M762">
        <f>COUNTIF(D762:G762,"&gt;=5")</f>
        <v>2</v>
      </c>
      <c r="N762">
        <f>COUNTIF(D762:G762,"&lt;=4")</f>
        <v>2</v>
      </c>
      <c r="O762">
        <f>SUMPRODUCT(1/COUNTIF(D762:G762,D762:G762))</f>
        <v>3</v>
      </c>
      <c r="P762" t="str">
        <f>IF(O762=4,"24-Way (4 Distinct)",IF(O762=3,"12-Way (1 Pair)",IF(O762=2,"6-Way / 4-Way","Straight (Quad)"))))</f>
        <v>12-Way (1 Pair)</v>
      </c>
      <c r="Q762">
        <f>SUMPRODUCT(COUNTIF(D763:G763,D762:G762))</f>
        <v>3</v>
      </c>
      <c r="R762">
        <f>AVERAGE(J762:J766)</f>
        <v>16</v>
      </c>
      <c r="S762">
        <f>AVERAGE(J762:J781)</f>
        <v>16</v>
      </c>
      <c r="T762">
        <f>R762-S762</f>
        <v>0</v>
      </c>
      <c r="U762" t="str">
        <f>IF(R762&gt;S762,"EXPANDING (HIGH BIAS)",IF(R762&lt;S762,"CONTRACTING (LOW BIAS)","NEUTRAL"))</f>
        <v>NEUTRAL</v>
      </c>
    </row>
    <row r="763">
      <c r="A763">
        <v>14975</v>
      </c>
      <c r="B763" t="str">
        <v>2026-02-09</v>
      </c>
      <c r="C763" t="str">
        <v>MIDDAY</v>
      </c>
      <c r="D763">
        <v>4</v>
      </c>
      <c r="E763">
        <v>9</v>
      </c>
      <c r="F763">
        <v>5</v>
      </c>
      <c r="G763">
        <v>5</v>
      </c>
      <c r="H763" t="str">
        <f>D763&amp;E763&amp;F763&amp;G763</f>
        <v>4955</v>
      </c>
      <c r="I763" t="str">
        <v>4559</v>
      </c>
      <c r="J763">
        <f>SUM(D763:G763)</f>
        <v>23</v>
      </c>
      <c r="K763">
        <f>SUMPRODUCT(MOD(D763:G763,2))</f>
        <v>3</v>
      </c>
      <c r="L763">
        <f>4-K763</f>
        <v>1</v>
      </c>
      <c r="M763">
        <f>COUNTIF(D763:G763,"&gt;=5")</f>
        <v>3</v>
      </c>
      <c r="N763">
        <f>COUNTIF(D763:G763,"&lt;=4")</f>
        <v>1</v>
      </c>
      <c r="O763">
        <f>SUMPRODUCT(1/COUNTIF(D763:G763,D763:G763))</f>
        <v>3</v>
      </c>
      <c r="P763" t="str">
        <f>IF(O763=4,"24-Way (4 Distinct)",IF(O763=3,"12-Way (1 Pair)",IF(O763=2,"6-Way / 4-Way","Straight (Quad)"))))</f>
        <v>12-Way (1 Pair)</v>
      </c>
      <c r="Q763">
        <f>SUMPRODUCT(COUNTIF(D764:G764,D763:G763))</f>
        <v>2</v>
      </c>
      <c r="R763">
        <f>AVERAGE(J763:J767)</f>
        <v>23</v>
      </c>
      <c r="S763">
        <f>AVERAGE(J763:J782)</f>
        <v>23</v>
      </c>
      <c r="T763">
        <f>R763-S763</f>
        <v>0</v>
      </c>
      <c r="U763" t="str">
        <f>IF(R763&gt;S763,"EXPANDING (HIGH BIAS)",IF(R763&lt;S763,"CONTRACTING (LOW BIAS)","NEUTRAL"))</f>
        <v>NEUTRAL</v>
      </c>
    </row>
    <row r="764">
      <c r="A764">
        <v>14974</v>
      </c>
      <c r="B764" t="str">
        <v>2026-02-09</v>
      </c>
      <c r="C764" t="str">
        <v>MORNING</v>
      </c>
      <c r="D764">
        <v>3</v>
      </c>
      <c r="E764">
        <v>7</v>
      </c>
      <c r="F764">
        <v>5</v>
      </c>
      <c r="G764">
        <v>5</v>
      </c>
      <c r="H764" t="str">
        <f>D764&amp;E764&amp;F764&amp;G764</f>
        <v>3755</v>
      </c>
      <c r="I764" t="str">
        <v>3557</v>
      </c>
      <c r="J764">
        <f>SUM(D764:G764)</f>
        <v>20</v>
      </c>
      <c r="K764">
        <f>SUMPRODUCT(MOD(D764:G764,2))</f>
        <v>4</v>
      </c>
      <c r="L764">
        <f>4-K764</f>
        <v>0</v>
      </c>
      <c r="M764">
        <f>COUNTIF(D764:G764,"&gt;=5")</f>
        <v>3</v>
      </c>
      <c r="N764">
        <f>COUNTIF(D764:G764,"&lt;=4")</f>
        <v>1</v>
      </c>
      <c r="O764">
        <f>SUMPRODUCT(1/COUNTIF(D764:G764,D764:G764))</f>
        <v>3</v>
      </c>
      <c r="P764" t="str">
        <f>IF(O764=4,"24-Way (4 Distinct)",IF(O764=3,"12-Way (1 Pair)",IF(O764=2,"6-Way / 4-Way","Straight (Quad)"))))</f>
        <v>12-Way (1 Pair)</v>
      </c>
      <c r="Q764">
        <f>SUMPRODUCT(COUNTIF(D765:G765,D764:G764))</f>
        <v>0</v>
      </c>
      <c r="R764">
        <f>AVERAGE(J764:J768)</f>
        <v>20</v>
      </c>
      <c r="S764">
        <f>AVERAGE(J764:J783)</f>
        <v>20</v>
      </c>
      <c r="T764">
        <f>R764-S764</f>
        <v>0</v>
      </c>
      <c r="U764" t="str">
        <f>IF(R764&gt;S764,"EXPANDING (HIGH BIAS)",IF(R764&lt;S764,"CONTRACTING (LOW BIAS)","NEUTRAL"))</f>
        <v>NEUTRAL</v>
      </c>
    </row>
    <row r="765">
      <c r="A765">
        <v>14969</v>
      </c>
      <c r="B765" t="str">
        <v>2026-02-07</v>
      </c>
      <c r="C765" t="str">
        <v>EVENING</v>
      </c>
      <c r="D765">
        <v>4</v>
      </c>
      <c r="E765">
        <v>4</v>
      </c>
      <c r="F765">
        <v>2</v>
      </c>
      <c r="G765">
        <v>1</v>
      </c>
      <c r="H765" t="str">
        <f>D765&amp;E765&amp;F765&amp;G765</f>
        <v>4421</v>
      </c>
      <c r="I765" t="str">
        <v>1244</v>
      </c>
      <c r="J765">
        <f>SUM(D765:G765)</f>
        <v>11</v>
      </c>
      <c r="K765">
        <f>SUMPRODUCT(MOD(D765:G765,2))</f>
        <v>1</v>
      </c>
      <c r="L765">
        <f>4-K765</f>
        <v>3</v>
      </c>
      <c r="M765">
        <f>COUNTIF(D765:G765,"&gt;=5")</f>
        <v>0</v>
      </c>
      <c r="N765">
        <f>COUNTIF(D765:G765,"&lt;=4")</f>
        <v>4</v>
      </c>
      <c r="O765">
        <f>SUMPRODUCT(1/COUNTIF(D765:G765,D765:G765))</f>
        <v>3</v>
      </c>
      <c r="P765" t="str">
        <f>IF(O765=4,"24-Way (4 Distinct)",IF(O765=3,"12-Way (1 Pair)",IF(O765=2,"6-Way / 4-Way","Straight (Quad)"))))</f>
        <v>12-Way (1 Pair)</v>
      </c>
      <c r="Q765">
        <f>SUMPRODUCT(COUNTIF(D766:G766,D765:G765))</f>
        <v>2</v>
      </c>
      <c r="R765">
        <f>AVERAGE(J765:J769)</f>
        <v>11</v>
      </c>
      <c r="S765">
        <f>AVERAGE(J765:J784)</f>
        <v>11</v>
      </c>
      <c r="T765">
        <f>R765-S765</f>
        <v>0</v>
      </c>
      <c r="U765" t="str">
        <f>IF(R765&gt;S765,"EXPANDING (HIGH BIAS)",IF(R765&lt;S765,"CONTRACTING (LOW BIAS)","NEUTRAL"))</f>
        <v>NEUTRAL</v>
      </c>
    </row>
    <row r="766">
      <c r="A766">
        <v>14968</v>
      </c>
      <c r="B766" t="str">
        <v>2026-02-07</v>
      </c>
      <c r="C766" t="str">
        <v>AFTERNOON</v>
      </c>
      <c r="D766">
        <v>0</v>
      </c>
      <c r="E766">
        <v>7</v>
      </c>
      <c r="F766">
        <v>4</v>
      </c>
      <c r="G766">
        <v>8</v>
      </c>
      <c r="H766" t="str">
        <f>D766&amp;E766&amp;F766&amp;G766</f>
        <v>0748</v>
      </c>
      <c r="I766" t="str">
        <v>0478</v>
      </c>
      <c r="J766">
        <f>SUM(D766:G766)</f>
        <v>19</v>
      </c>
      <c r="K766">
        <f>SUMPRODUCT(MOD(D766:G766,2))</f>
        <v>1</v>
      </c>
      <c r="L766">
        <f>4-K766</f>
        <v>3</v>
      </c>
      <c r="M766">
        <f>COUNTIF(D766:G766,"&gt;=5")</f>
        <v>2</v>
      </c>
      <c r="N766">
        <f>COUNTIF(D766:G766,"&lt;=4")</f>
        <v>2</v>
      </c>
      <c r="O766">
        <f>SUMPRODUCT(1/COUNTIF(D766:G766,D766:G766))</f>
        <v>4</v>
      </c>
      <c r="P766" t="str">
        <f>IF(O766=4,"24-Way (4 Distinct)",IF(O766=3,"12-Way (1 Pair)",IF(O766=2,"6-Way / 4-Way","Straight (Quad)"))))</f>
        <v>24-Way (4 Distinct)</v>
      </c>
      <c r="Q766">
        <f>SUMPRODUCT(COUNTIF(D767:G767,D766:G766))</f>
        <v>2</v>
      </c>
      <c r="R766">
        <f>AVERAGE(J766:J770)</f>
        <v>19</v>
      </c>
      <c r="S766">
        <f>AVERAGE(J766:J785)</f>
        <v>19</v>
      </c>
      <c r="T766">
        <f>R766-S766</f>
        <v>0</v>
      </c>
      <c r="U766" t="str">
        <f>IF(R766&gt;S766,"EXPANDING (HIGH BIAS)",IF(R766&lt;S766,"CONTRACTING (LOW BIAS)","NEUTRAL"))</f>
        <v>NEUTRAL</v>
      </c>
    </row>
    <row r="767">
      <c r="A767">
        <v>14967</v>
      </c>
      <c r="B767" t="str">
        <v>2026-02-07</v>
      </c>
      <c r="C767" t="str">
        <v>MIDDAY</v>
      </c>
      <c r="D767">
        <v>2</v>
      </c>
      <c r="E767">
        <v>7</v>
      </c>
      <c r="F767">
        <v>2</v>
      </c>
      <c r="G767">
        <v>8</v>
      </c>
      <c r="H767" t="str">
        <f>D767&amp;E767&amp;F767&amp;G767</f>
        <v>2728</v>
      </c>
      <c r="I767" t="str">
        <v>2278</v>
      </c>
      <c r="J767">
        <f>SUM(D767:G767)</f>
        <v>19</v>
      </c>
      <c r="K767">
        <f>SUMPRODUCT(MOD(D767:G767,2))</f>
        <v>1</v>
      </c>
      <c r="L767">
        <f>4-K767</f>
        <v>3</v>
      </c>
      <c r="M767">
        <f>COUNTIF(D767:G767,"&gt;=5")</f>
        <v>2</v>
      </c>
      <c r="N767">
        <f>COUNTIF(D767:G767,"&lt;=4")</f>
        <v>2</v>
      </c>
      <c r="O767">
        <f>SUMPRODUCT(1/COUNTIF(D767:G767,D767:G767))</f>
        <v>3</v>
      </c>
      <c r="P767" t="str">
        <f>IF(O767=4,"24-Way (4 Distinct)",IF(O767=3,"12-Way (1 Pair)",IF(O767=2,"6-Way / 4-Way","Straight (Quad)"))))</f>
        <v>12-Way (1 Pair)</v>
      </c>
      <c r="Q767">
        <f>SUMPRODUCT(COUNTIF(D768:G768,D767:G767))</f>
        <v>1</v>
      </c>
      <c r="R767">
        <f>AVERAGE(J767:J771)</f>
        <v>19</v>
      </c>
      <c r="S767">
        <f>AVERAGE(J767:J786)</f>
        <v>19</v>
      </c>
      <c r="T767">
        <f>R767-S767</f>
        <v>0</v>
      </c>
      <c r="U767" t="str">
        <f>IF(R767&gt;S767,"EXPANDING (HIGH BIAS)",IF(R767&lt;S767,"CONTRACTING (LOW BIAS)","NEUTRAL"))</f>
        <v>NEUTRAL</v>
      </c>
    </row>
    <row r="768">
      <c r="A768">
        <v>14966</v>
      </c>
      <c r="B768" t="str">
        <v>2026-02-07</v>
      </c>
      <c r="C768" t="str">
        <v>MORNING</v>
      </c>
      <c r="D768">
        <v>1</v>
      </c>
      <c r="E768">
        <v>3</v>
      </c>
      <c r="F768">
        <v>5</v>
      </c>
      <c r="G768">
        <v>7</v>
      </c>
      <c r="H768" t="str">
        <f>D768&amp;E768&amp;F768&amp;G768</f>
        <v>1357</v>
      </c>
      <c r="I768" t="str">
        <v>1357</v>
      </c>
      <c r="J768">
        <f>SUM(D768:G768)</f>
        <v>16</v>
      </c>
      <c r="K768">
        <f>SUMPRODUCT(MOD(D768:G768,2))</f>
        <v>4</v>
      </c>
      <c r="L768">
        <f>4-K768</f>
        <v>0</v>
      </c>
      <c r="M768">
        <f>COUNTIF(D768:G768,"&gt;=5")</f>
        <v>2</v>
      </c>
      <c r="N768">
        <f>COUNTIF(D768:G768,"&lt;=4")</f>
        <v>2</v>
      </c>
      <c r="O768">
        <f>SUMPRODUCT(1/COUNTIF(D768:G768,D768:G768))</f>
        <v>4</v>
      </c>
      <c r="P768" t="str">
        <f>IF(O768=4,"24-Way (4 Distinct)",IF(O768=3,"12-Way (1 Pair)",IF(O768=2,"6-Way / 4-Way","Straight (Quad)"))))</f>
        <v>24-Way (4 Distinct)</v>
      </c>
      <c r="Q768">
        <f>SUMPRODUCT(COUNTIF(D769:G769,D768:G768))</f>
        <v>2</v>
      </c>
      <c r="R768">
        <f>AVERAGE(J768:J772)</f>
        <v>16</v>
      </c>
      <c r="S768">
        <f>AVERAGE(J768:J787)</f>
        <v>16</v>
      </c>
      <c r="T768">
        <f>R768-S768</f>
        <v>0</v>
      </c>
      <c r="U768" t="str">
        <f>IF(R768&gt;S768,"EXPANDING (HIGH BIAS)",IF(R768&lt;S768,"CONTRACTING (LOW BIAS)","NEUTRAL"))</f>
        <v>NEUTRAL</v>
      </c>
    </row>
    <row r="769">
      <c r="A769">
        <v>14961</v>
      </c>
      <c r="B769" t="str">
        <v>2026-02-05</v>
      </c>
      <c r="C769" t="str">
        <v>EVENING</v>
      </c>
      <c r="D769">
        <v>8</v>
      </c>
      <c r="E769">
        <v>7</v>
      </c>
      <c r="F769">
        <v>3</v>
      </c>
      <c r="G769">
        <v>6</v>
      </c>
      <c r="H769" t="str">
        <f>D769&amp;E769&amp;F769&amp;G769</f>
        <v>8736</v>
      </c>
      <c r="I769" t="str">
        <v>3678</v>
      </c>
      <c r="J769">
        <f>SUM(D769:G769)</f>
        <v>24</v>
      </c>
      <c r="K769">
        <f>SUMPRODUCT(MOD(D769:G769,2))</f>
        <v>2</v>
      </c>
      <c r="L769">
        <f>4-K769</f>
        <v>2</v>
      </c>
      <c r="M769">
        <f>COUNTIF(D769:G769,"&gt;=5")</f>
        <v>3</v>
      </c>
      <c r="N769">
        <f>COUNTIF(D769:G769,"&lt;=4")</f>
        <v>1</v>
      </c>
      <c r="O769">
        <f>SUMPRODUCT(1/COUNTIF(D769:G769,D769:G769))</f>
        <v>4</v>
      </c>
      <c r="P769" t="str">
        <f>IF(O769=4,"24-Way (4 Distinct)",IF(O769=3,"12-Way (1 Pair)",IF(O769=2,"6-Way / 4-Way","Straight (Quad)"))))</f>
        <v>24-Way (4 Distinct)</v>
      </c>
      <c r="Q769">
        <f>SUMPRODUCT(COUNTIF(D770:G770,D769:G769))</f>
        <v>1</v>
      </c>
      <c r="R769">
        <f>AVERAGE(J769:J773)</f>
        <v>24</v>
      </c>
      <c r="S769">
        <f>AVERAGE(J769:J788)</f>
        <v>24</v>
      </c>
      <c r="T769">
        <f>R769-S769</f>
        <v>0</v>
      </c>
      <c r="U769" t="str">
        <f>IF(R769&gt;S769,"EXPANDING (HIGH BIAS)",IF(R769&lt;S769,"CONTRACTING (LOW BIAS)","NEUTRAL"))</f>
        <v>NEUTRAL</v>
      </c>
    </row>
    <row r="770">
      <c r="A770">
        <v>14960</v>
      </c>
      <c r="B770" t="str">
        <v>2026-02-05</v>
      </c>
      <c r="C770" t="str">
        <v>AFTERNOON</v>
      </c>
      <c r="D770">
        <v>1</v>
      </c>
      <c r="E770">
        <v>4</v>
      </c>
      <c r="F770">
        <v>0</v>
      </c>
      <c r="G770">
        <v>8</v>
      </c>
      <c r="H770" t="str">
        <f>D770&amp;E770&amp;F770&amp;G770</f>
        <v>1408</v>
      </c>
      <c r="I770" t="str">
        <v>0148</v>
      </c>
      <c r="J770">
        <f>SUM(D770:G770)</f>
        <v>13</v>
      </c>
      <c r="K770">
        <f>SUMPRODUCT(MOD(D770:G770,2))</f>
        <v>1</v>
      </c>
      <c r="L770">
        <f>4-K770</f>
        <v>3</v>
      </c>
      <c r="M770">
        <f>COUNTIF(D770:G770,"&gt;=5")</f>
        <v>1</v>
      </c>
      <c r="N770">
        <f>COUNTIF(D770:G770,"&lt;=4")</f>
        <v>3</v>
      </c>
      <c r="O770">
        <f>SUMPRODUCT(1/COUNTIF(D770:G770,D770:G770))</f>
        <v>4</v>
      </c>
      <c r="P770" t="str">
        <f>IF(O770=4,"24-Way (4 Distinct)",IF(O770=3,"12-Way (1 Pair)",IF(O770=2,"6-Way / 4-Way","Straight (Quad)"))))</f>
        <v>24-Way (4 Distinct)</v>
      </c>
      <c r="Q770">
        <f>SUMPRODUCT(COUNTIF(D771:G771,D770:G770))</f>
        <v>1</v>
      </c>
      <c r="R770">
        <f>AVERAGE(J770:J774)</f>
        <v>13</v>
      </c>
      <c r="S770">
        <f>AVERAGE(J770:J789)</f>
        <v>13</v>
      </c>
      <c r="T770">
        <f>R770-S770</f>
        <v>0</v>
      </c>
      <c r="U770" t="str">
        <f>IF(R770&gt;S770,"EXPANDING (HIGH BIAS)",IF(R770&lt;S770,"CONTRACTING (LOW BIAS)","NEUTRAL"))</f>
        <v>NEUTRAL</v>
      </c>
    </row>
    <row r="771">
      <c r="A771">
        <v>14959</v>
      </c>
      <c r="B771" t="str">
        <v>2026-02-05</v>
      </c>
      <c r="C771" t="str">
        <v>MIDDAY</v>
      </c>
      <c r="D771">
        <v>1</v>
      </c>
      <c r="E771">
        <v>1</v>
      </c>
      <c r="F771">
        <v>3</v>
      </c>
      <c r="G771">
        <v>9</v>
      </c>
      <c r="H771" t="str">
        <f>D771&amp;E771&amp;F771&amp;G771</f>
        <v>1139</v>
      </c>
      <c r="I771" t="str">
        <v>1139</v>
      </c>
      <c r="J771">
        <f>SUM(D771:G771)</f>
        <v>14</v>
      </c>
      <c r="K771">
        <f>SUMPRODUCT(MOD(D771:G771,2))</f>
        <v>4</v>
      </c>
      <c r="L771">
        <f>4-K771</f>
        <v>0</v>
      </c>
      <c r="M771">
        <f>COUNTIF(D771:G771,"&gt;=5")</f>
        <v>1</v>
      </c>
      <c r="N771">
        <f>COUNTIF(D771:G771,"&lt;=4")</f>
        <v>3</v>
      </c>
      <c r="O771">
        <f>SUMPRODUCT(1/COUNTIF(D771:G771,D771:G771))</f>
        <v>3</v>
      </c>
      <c r="P771" t="str">
        <f>IF(O771=4,"24-Way (4 Distinct)",IF(O771=3,"12-Way (1 Pair)",IF(O771=2,"6-Way / 4-Way","Straight (Quad)"))))</f>
        <v>12-Way (1 Pair)</v>
      </c>
      <c r="Q771">
        <f>SUMPRODUCT(COUNTIF(D772:G772,D771:G771))</f>
        <v>0</v>
      </c>
      <c r="R771">
        <f>AVERAGE(J771:J775)</f>
        <v>14</v>
      </c>
      <c r="S771">
        <f>AVERAGE(J771:J790)</f>
        <v>14</v>
      </c>
      <c r="T771">
        <f>R771-S771</f>
        <v>0</v>
      </c>
      <c r="U771" t="str">
        <f>IF(R771&gt;S771,"EXPANDING (HIGH BIAS)",IF(R771&lt;S771,"CONTRACTING (LOW BIAS)","NEUTRAL"))</f>
        <v>NEUTRAL</v>
      </c>
    </row>
    <row r="772">
      <c r="A772">
        <v>14958</v>
      </c>
      <c r="B772" t="str">
        <v>2026-02-05</v>
      </c>
      <c r="C772" t="str">
        <v>MORNING</v>
      </c>
      <c r="D772">
        <v>5</v>
      </c>
      <c r="E772">
        <v>4</v>
      </c>
      <c r="F772">
        <v>6</v>
      </c>
      <c r="G772">
        <v>6</v>
      </c>
      <c r="H772" t="str">
        <f>D772&amp;E772&amp;F772&amp;G772</f>
        <v>5466</v>
      </c>
      <c r="I772" t="str">
        <v>4566</v>
      </c>
      <c r="J772">
        <f>SUM(D772:G772)</f>
        <v>21</v>
      </c>
      <c r="K772">
        <f>SUMPRODUCT(MOD(D772:G772,2))</f>
        <v>1</v>
      </c>
      <c r="L772">
        <f>4-K772</f>
        <v>3</v>
      </c>
      <c r="M772">
        <f>COUNTIF(D772:G772,"&gt;=5")</f>
        <v>3</v>
      </c>
      <c r="N772">
        <f>COUNTIF(D772:G772,"&lt;=4")</f>
        <v>1</v>
      </c>
      <c r="O772">
        <f>SUMPRODUCT(1/COUNTIF(D772:G772,D772:G772))</f>
        <v>3</v>
      </c>
      <c r="P772" t="str">
        <f>IF(O772=4,"24-Way (4 Distinct)",IF(O772=3,"12-Way (1 Pair)",IF(O772=2,"6-Way / 4-Way","Straight (Quad)"))))</f>
        <v>12-Way (1 Pair)</v>
      </c>
      <c r="Q772">
        <f>SUMPRODUCT(COUNTIF(D773:G773,D772:G772))</f>
        <v>1</v>
      </c>
      <c r="R772">
        <f>AVERAGE(J772:J776)</f>
        <v>21</v>
      </c>
      <c r="S772">
        <f>AVERAGE(J772:J791)</f>
        <v>21</v>
      </c>
      <c r="T772">
        <f>R772-S772</f>
        <v>0</v>
      </c>
      <c r="U772" t="str">
        <f>IF(R772&gt;S772,"EXPANDING (HIGH BIAS)",IF(R772&lt;S772,"CONTRACTING (LOW BIAS)","NEUTRAL"))</f>
        <v>NEUTRAL</v>
      </c>
    </row>
    <row r="773">
      <c r="A773">
        <v>14956</v>
      </c>
      <c r="B773" t="str">
        <v>2026-02-04</v>
      </c>
      <c r="C773" t="str">
        <v>AFTERNOON</v>
      </c>
      <c r="D773">
        <v>8</v>
      </c>
      <c r="E773">
        <v>3</v>
      </c>
      <c r="F773">
        <v>5</v>
      </c>
      <c r="G773">
        <v>5</v>
      </c>
      <c r="H773" t="str">
        <f>D773&amp;E773&amp;F773&amp;G773</f>
        <v>8355</v>
      </c>
      <c r="I773" t="str">
        <v>3558</v>
      </c>
      <c r="J773">
        <f>SUM(D773:G773)</f>
        <v>21</v>
      </c>
      <c r="K773">
        <f>SUMPRODUCT(MOD(D773:G773,2))</f>
        <v>3</v>
      </c>
      <c r="L773">
        <f>4-K773</f>
        <v>1</v>
      </c>
      <c r="M773">
        <f>COUNTIF(D773:G773,"&gt;=5")</f>
        <v>3</v>
      </c>
      <c r="N773">
        <f>COUNTIF(D773:G773,"&lt;=4")</f>
        <v>1</v>
      </c>
      <c r="O773">
        <f>SUMPRODUCT(1/COUNTIF(D773:G773,D773:G773))</f>
        <v>3</v>
      </c>
      <c r="P773" t="str">
        <f>IF(O773=4,"24-Way (4 Distinct)",IF(O773=3,"12-Way (1 Pair)",IF(O773=2,"6-Way / 4-Way","Straight (Quad)"))))</f>
        <v>12-Way (1 Pair)</v>
      </c>
      <c r="Q773">
        <f>SUMPRODUCT(COUNTIF(D774:G774,D773:G773))</f>
        <v>2</v>
      </c>
      <c r="R773">
        <f>AVERAGE(J773:J777)</f>
        <v>21</v>
      </c>
      <c r="S773">
        <f>AVERAGE(J773:J792)</f>
        <v>21</v>
      </c>
      <c r="T773">
        <f>R773-S773</f>
        <v>0</v>
      </c>
      <c r="U773" t="str">
        <f>IF(R773&gt;S773,"EXPANDING (HIGH BIAS)",IF(R773&lt;S773,"CONTRACTING (LOW BIAS)","NEUTRAL"))</f>
        <v>NEUTRAL</v>
      </c>
    </row>
    <row r="774">
      <c r="A774">
        <v>14955</v>
      </c>
      <c r="B774" t="str">
        <v>2026-02-04</v>
      </c>
      <c r="C774" t="str">
        <v>MIDDAY</v>
      </c>
      <c r="D774">
        <v>4</v>
      </c>
      <c r="E774">
        <v>5</v>
      </c>
      <c r="F774">
        <v>9</v>
      </c>
      <c r="G774">
        <v>9</v>
      </c>
      <c r="H774" t="str">
        <f>D774&amp;E774&amp;F774&amp;G774</f>
        <v>4599</v>
      </c>
      <c r="I774" t="str">
        <v>4599</v>
      </c>
      <c r="J774">
        <f>SUM(D774:G774)</f>
        <v>27</v>
      </c>
      <c r="K774">
        <f>SUMPRODUCT(MOD(D774:G774,2))</f>
        <v>3</v>
      </c>
      <c r="L774">
        <f>4-K774</f>
        <v>1</v>
      </c>
      <c r="M774">
        <f>COUNTIF(D774:G774,"&gt;=5")</f>
        <v>3</v>
      </c>
      <c r="N774">
        <f>COUNTIF(D774:G774,"&lt;=4")</f>
        <v>1</v>
      </c>
      <c r="O774">
        <f>SUMPRODUCT(1/COUNTIF(D774:G774,D774:G774))</f>
        <v>3</v>
      </c>
      <c r="P774" t="str">
        <f>IF(O774=4,"24-Way (4 Distinct)",IF(O774=3,"12-Way (1 Pair)",IF(O774=2,"6-Way / 4-Way","Straight (Quad)"))))</f>
        <v>12-Way (1 Pair)</v>
      </c>
      <c r="Q774">
        <f>SUMPRODUCT(COUNTIF(D775:G775,D774:G774))</f>
        <v>1</v>
      </c>
      <c r="R774">
        <f>AVERAGE(J774:J778)</f>
        <v>27</v>
      </c>
      <c r="S774">
        <f>AVERAGE(J774:J793)</f>
        <v>27</v>
      </c>
      <c r="T774">
        <f>R774-S774</f>
        <v>0</v>
      </c>
      <c r="U774" t="str">
        <f>IF(R774&gt;S774,"EXPANDING (HIGH BIAS)",IF(R774&lt;S774,"CONTRACTING (LOW BIAS)","NEUTRAL"))</f>
        <v>NEUTRAL</v>
      </c>
    </row>
    <row r="775">
      <c r="A775">
        <v>14954</v>
      </c>
      <c r="B775" t="str">
        <v>2026-02-04</v>
      </c>
      <c r="C775" t="str">
        <v>MORNING</v>
      </c>
      <c r="D775">
        <v>6</v>
      </c>
      <c r="E775">
        <v>6</v>
      </c>
      <c r="F775">
        <v>8</v>
      </c>
      <c r="G775">
        <v>5</v>
      </c>
      <c r="H775" t="str">
        <f>D775&amp;E775&amp;F775&amp;G775</f>
        <v>6685</v>
      </c>
      <c r="I775" t="str">
        <v>5668</v>
      </c>
      <c r="J775">
        <f>SUM(D775:G775)</f>
        <v>25</v>
      </c>
      <c r="K775">
        <f>SUMPRODUCT(MOD(D775:G775,2))</f>
        <v>1</v>
      </c>
      <c r="L775">
        <f>4-K775</f>
        <v>3</v>
      </c>
      <c r="M775">
        <f>COUNTIF(D775:G775,"&gt;=5")</f>
        <v>4</v>
      </c>
      <c r="N775">
        <f>COUNTIF(D775:G775,"&lt;=4")</f>
        <v>0</v>
      </c>
      <c r="O775">
        <f>SUMPRODUCT(1/COUNTIF(D775:G775,D775:G775))</f>
        <v>3</v>
      </c>
      <c r="P775" t="str">
        <f>IF(O775=4,"24-Way (4 Distinct)",IF(O775=3,"12-Way (1 Pair)",IF(O775=2,"6-Way / 4-Way","Straight (Quad)"))))</f>
        <v>12-Way (1 Pair)</v>
      </c>
      <c r="Q775">
        <f>SUMPRODUCT(COUNTIF(D776:G776,D775:G775))</f>
        <v>1</v>
      </c>
      <c r="R775">
        <f>AVERAGE(J775:J779)</f>
        <v>25</v>
      </c>
      <c r="S775">
        <f>AVERAGE(J775:J794)</f>
        <v>25</v>
      </c>
      <c r="T775">
        <f>R775-S775</f>
        <v>0</v>
      </c>
      <c r="U775" t="str">
        <f>IF(R775&gt;S775,"EXPANDING (HIGH BIAS)",IF(R775&lt;S775,"CONTRACTING (LOW BIAS)","NEUTRAL"))</f>
        <v>NEUTRAL</v>
      </c>
    </row>
    <row r="776">
      <c r="A776">
        <v>14947</v>
      </c>
      <c r="B776" t="str">
        <v>2026-02-02</v>
      </c>
      <c r="C776" t="str">
        <v>MIDDAY</v>
      </c>
      <c r="D776">
        <v>8</v>
      </c>
      <c r="E776">
        <v>8</v>
      </c>
      <c r="F776">
        <v>3</v>
      </c>
      <c r="G776">
        <v>7</v>
      </c>
      <c r="H776" t="str">
        <f>D776&amp;E776&amp;F776&amp;G776</f>
        <v>8837</v>
      </c>
      <c r="I776" t="str">
        <v>3788</v>
      </c>
      <c r="J776">
        <f>SUM(D776:G776)</f>
        <v>26</v>
      </c>
      <c r="K776">
        <f>SUMPRODUCT(MOD(D776:G776,2))</f>
        <v>2</v>
      </c>
      <c r="L776">
        <f>4-K776</f>
        <v>2</v>
      </c>
      <c r="M776">
        <f>COUNTIF(D776:G776,"&gt;=5")</f>
        <v>3</v>
      </c>
      <c r="N776">
        <f>COUNTIF(D776:G776,"&lt;=4")</f>
        <v>1</v>
      </c>
      <c r="O776">
        <f>SUMPRODUCT(1/COUNTIF(D776:G776,D776:G776))</f>
        <v>3</v>
      </c>
      <c r="P776" t="str">
        <f>IF(O776=4,"24-Way (4 Distinct)",IF(O776=3,"12-Way (1 Pair)",IF(O776=2,"6-Way / 4-Way","Straight (Quad)"))))</f>
        <v>12-Way (1 Pair)</v>
      </c>
      <c r="Q776">
        <f>SUMPRODUCT(COUNTIF(D777:G777,D776:G776))</f>
        <v>2</v>
      </c>
      <c r="R776">
        <f>AVERAGE(J776:J780)</f>
        <v>26</v>
      </c>
      <c r="S776">
        <f>AVERAGE(J776:J795)</f>
        <v>26</v>
      </c>
      <c r="T776">
        <f>R776-S776</f>
        <v>0</v>
      </c>
      <c r="U776" t="str">
        <f>IF(R776&gt;S776,"EXPANDING (HIGH BIAS)",IF(R776&lt;S776,"CONTRACTING (LOW BIAS)","NEUTRAL"))</f>
        <v>NEUTRAL</v>
      </c>
    </row>
    <row r="777">
      <c r="A777">
        <v>14946</v>
      </c>
      <c r="B777" t="str">
        <v>2026-02-02</v>
      </c>
      <c r="C777" t="str">
        <v>MORNING</v>
      </c>
      <c r="D777">
        <v>8</v>
      </c>
      <c r="E777">
        <v>0</v>
      </c>
      <c r="F777">
        <v>4</v>
      </c>
      <c r="G777">
        <v>1</v>
      </c>
      <c r="H777" t="str">
        <f>D777&amp;E777&amp;F777&amp;G777</f>
        <v>8041</v>
      </c>
      <c r="I777" t="str">
        <v>0148</v>
      </c>
      <c r="J777">
        <f>SUM(D777:G777)</f>
        <v>13</v>
      </c>
      <c r="K777">
        <f>SUMPRODUCT(MOD(D777:G777,2))</f>
        <v>1</v>
      </c>
      <c r="L777">
        <f>4-K777</f>
        <v>3</v>
      </c>
      <c r="M777">
        <f>COUNTIF(D777:G777,"&gt;=5")</f>
        <v>1</v>
      </c>
      <c r="N777">
        <f>COUNTIF(D777:G777,"&lt;=4")</f>
        <v>3</v>
      </c>
      <c r="O777">
        <f>SUMPRODUCT(1/COUNTIF(D777:G777,D777:G777))</f>
        <v>4</v>
      </c>
      <c r="P777" t="str">
        <f>IF(O777=4,"24-Way (4 Distinct)",IF(O777=3,"12-Way (1 Pair)",IF(O777=2,"6-Way / 4-Way","Straight (Quad)"))))</f>
        <v>24-Way (4 Distinct)</v>
      </c>
      <c r="Q777">
        <f>SUMPRODUCT(COUNTIF(D778:G778,D777:G777))</f>
        <v>1</v>
      </c>
      <c r="R777">
        <f>AVERAGE(J777:J781)</f>
        <v>13</v>
      </c>
      <c r="S777">
        <f>AVERAGE(J777:J796)</f>
        <v>13</v>
      </c>
      <c r="T777">
        <f>R777-S777</f>
        <v>0</v>
      </c>
      <c r="U777" t="str">
        <f>IF(R777&gt;S777,"EXPANDING (HIGH BIAS)",IF(R777&lt;S777,"CONTRACTING (LOW BIAS)","NEUTRAL"))</f>
        <v>NEUTRAL</v>
      </c>
    </row>
    <row r="778">
      <c r="A778">
        <v>14939</v>
      </c>
      <c r="B778" t="str">
        <v>2026-01-30</v>
      </c>
      <c r="C778" t="str">
        <v>MIDDAY</v>
      </c>
      <c r="D778">
        <v>9</v>
      </c>
      <c r="E778">
        <v>3</v>
      </c>
      <c r="F778">
        <v>8</v>
      </c>
      <c r="G778">
        <v>9</v>
      </c>
      <c r="H778" t="str">
        <f>D778&amp;E778&amp;F778&amp;G778</f>
        <v>9389</v>
      </c>
      <c r="I778" t="str">
        <v>3899</v>
      </c>
      <c r="J778">
        <f>SUM(D778:G778)</f>
        <v>29</v>
      </c>
      <c r="K778">
        <f>SUMPRODUCT(MOD(D778:G778,2))</f>
        <v>3</v>
      </c>
      <c r="L778">
        <f>4-K778</f>
        <v>1</v>
      </c>
      <c r="M778">
        <f>COUNTIF(D778:G778,"&gt;=5")</f>
        <v>3</v>
      </c>
      <c r="N778">
        <f>COUNTIF(D778:G778,"&lt;=4")</f>
        <v>1</v>
      </c>
      <c r="O778">
        <f>SUMPRODUCT(1/COUNTIF(D778:G778,D778:G778))</f>
        <v>3</v>
      </c>
      <c r="P778" t="str">
        <f>IF(O778=4,"24-Way (4 Distinct)",IF(O778=3,"12-Way (1 Pair)",IF(O778=2,"6-Way / 4-Way","Straight (Quad)"))))</f>
        <v>12-Way (1 Pair)</v>
      </c>
      <c r="Q778">
        <f>SUMPRODUCT(COUNTIF(D779:G779,D778:G778))</f>
        <v>2</v>
      </c>
      <c r="R778">
        <f>AVERAGE(J778:J782)</f>
        <v>29</v>
      </c>
      <c r="S778">
        <f>AVERAGE(J778:J797)</f>
        <v>29</v>
      </c>
      <c r="T778">
        <f>R778-S778</f>
        <v>0</v>
      </c>
      <c r="U778" t="str">
        <f>IF(R778&gt;S778,"EXPANDING (HIGH BIAS)",IF(R778&lt;S778,"CONTRACTING (LOW BIAS)","NEUTRAL"))</f>
        <v>NEUTRAL</v>
      </c>
    </row>
    <row r="779">
      <c r="A779">
        <v>14938</v>
      </c>
      <c r="B779" t="str">
        <v>2026-01-30</v>
      </c>
      <c r="C779" t="str">
        <v>MORNING</v>
      </c>
      <c r="D779">
        <v>3</v>
      </c>
      <c r="E779">
        <v>1</v>
      </c>
      <c r="F779">
        <v>8</v>
      </c>
      <c r="G779">
        <v>6</v>
      </c>
      <c r="H779" t="str">
        <f>D779&amp;E779&amp;F779&amp;G779</f>
        <v>3186</v>
      </c>
      <c r="I779" t="str">
        <v>1368</v>
      </c>
      <c r="J779">
        <f>SUM(D779:G779)</f>
        <v>18</v>
      </c>
      <c r="K779">
        <f>SUMPRODUCT(MOD(D779:G779,2))</f>
        <v>2</v>
      </c>
      <c r="L779">
        <f>4-K779</f>
        <v>2</v>
      </c>
      <c r="M779">
        <f>COUNTIF(D779:G779,"&gt;=5")</f>
        <v>2</v>
      </c>
      <c r="N779">
        <f>COUNTIF(D779:G779,"&lt;=4")</f>
        <v>2</v>
      </c>
      <c r="O779">
        <f>SUMPRODUCT(1/COUNTIF(D779:G779,D779:G779))</f>
        <v>4</v>
      </c>
      <c r="P779" t="str">
        <f>IF(O779=4,"24-Way (4 Distinct)",IF(O779=3,"12-Way (1 Pair)",IF(O779=2,"6-Way / 4-Way","Straight (Quad)"))))</f>
        <v>24-Way (4 Distinct)</v>
      </c>
      <c r="Q779">
        <f>SUMPRODUCT(COUNTIF(D780:G780,D779:G779))</f>
        <v>2</v>
      </c>
      <c r="R779">
        <f>AVERAGE(J779:J783)</f>
        <v>18</v>
      </c>
      <c r="S779">
        <f>AVERAGE(J779:J798)</f>
        <v>18</v>
      </c>
      <c r="T779">
        <f>R779-S779</f>
        <v>0</v>
      </c>
      <c r="U779" t="str">
        <f>IF(R779&gt;S779,"EXPANDING (HIGH BIAS)",IF(R779&lt;S779,"CONTRACTING (LOW BIAS)","NEUTRAL"))</f>
        <v>NEUTRAL</v>
      </c>
    </row>
    <row r="780">
      <c r="A780">
        <v>14937</v>
      </c>
      <c r="B780" t="str">
        <v>2026-01-29</v>
      </c>
      <c r="C780" t="str">
        <v>EVENING</v>
      </c>
      <c r="D780">
        <v>8</v>
      </c>
      <c r="E780">
        <v>3</v>
      </c>
      <c r="F780">
        <v>5</v>
      </c>
      <c r="G780">
        <v>3</v>
      </c>
      <c r="H780" t="str">
        <f>D780&amp;E780&amp;F780&amp;G780</f>
        <v>8353</v>
      </c>
      <c r="I780" t="str">
        <v>3358</v>
      </c>
      <c r="J780">
        <f>SUM(D780:G780)</f>
        <v>19</v>
      </c>
      <c r="K780">
        <f>SUMPRODUCT(MOD(D780:G780,2))</f>
        <v>3</v>
      </c>
      <c r="L780">
        <f>4-K780</f>
        <v>1</v>
      </c>
      <c r="M780">
        <f>COUNTIF(D780:G780,"&gt;=5")</f>
        <v>2</v>
      </c>
      <c r="N780">
        <f>COUNTIF(D780:G780,"&lt;=4")</f>
        <v>2</v>
      </c>
      <c r="O780">
        <f>SUMPRODUCT(1/COUNTIF(D780:G780,D780:G780))</f>
        <v>3</v>
      </c>
      <c r="P780" t="str">
        <f>IF(O780=4,"24-Way (4 Distinct)",IF(O780=3,"12-Way (1 Pair)",IF(O780=2,"6-Way / 4-Way","Straight (Quad)"))))</f>
        <v>12-Way (1 Pair)</v>
      </c>
      <c r="Q780">
        <f>SUMPRODUCT(COUNTIF(D781:G781,D780:G780))</f>
        <v>0</v>
      </c>
      <c r="R780">
        <f>AVERAGE(J780:J784)</f>
        <v>19</v>
      </c>
      <c r="S780">
        <f>AVERAGE(J780:J799)</f>
        <v>19</v>
      </c>
      <c r="T780">
        <f>R780-S780</f>
        <v>0</v>
      </c>
      <c r="U780" t="str">
        <f>IF(R780&gt;S780,"EXPANDING (HIGH BIAS)",IF(R780&lt;S780,"CONTRACTING (LOW BIAS)","NEUTRAL"))</f>
        <v>NEUTRAL</v>
      </c>
    </row>
    <row r="781">
      <c r="A781">
        <v>14936</v>
      </c>
      <c r="B781" t="str">
        <v>2026-01-29</v>
      </c>
      <c r="C781" t="str">
        <v>AFTERNOON</v>
      </c>
      <c r="D781">
        <v>6</v>
      </c>
      <c r="E781">
        <v>4</v>
      </c>
      <c r="F781">
        <v>6</v>
      </c>
      <c r="G781">
        <v>2</v>
      </c>
      <c r="H781" t="str">
        <f>D781&amp;E781&amp;F781&amp;G781</f>
        <v>6462</v>
      </c>
      <c r="I781" t="str">
        <v>2466</v>
      </c>
      <c r="J781">
        <f>SUM(D781:G781)</f>
        <v>18</v>
      </c>
      <c r="K781">
        <f>SUMPRODUCT(MOD(D781:G781,2))</f>
        <v>0</v>
      </c>
      <c r="L781">
        <f>4-K781</f>
        <v>4</v>
      </c>
      <c r="M781">
        <f>COUNTIF(D781:G781,"&gt;=5")</f>
        <v>2</v>
      </c>
      <c r="N781">
        <f>COUNTIF(D781:G781,"&lt;=4")</f>
        <v>2</v>
      </c>
      <c r="O781">
        <f>SUMPRODUCT(1/COUNTIF(D781:G781,D781:G781))</f>
        <v>3</v>
      </c>
      <c r="P781" t="str">
        <f>IF(O781=4,"24-Way (4 Distinct)",IF(O781=3,"12-Way (1 Pair)",IF(O781=2,"6-Way / 4-Way","Straight (Quad)"))))</f>
        <v>12-Way (1 Pair)</v>
      </c>
      <c r="Q781">
        <f>SUMPRODUCT(COUNTIF(D782:G782,D781:G781))</f>
        <v>1</v>
      </c>
      <c r="R781">
        <f>AVERAGE(J781:J785)</f>
        <v>18</v>
      </c>
      <c r="S781">
        <f>AVERAGE(J781:J800)</f>
        <v>18</v>
      </c>
      <c r="T781">
        <f>R781-S781</f>
        <v>0</v>
      </c>
      <c r="U781" t="str">
        <f>IF(R781&gt;S781,"EXPANDING (HIGH BIAS)",IF(R781&lt;S781,"CONTRACTING (LOW BIAS)","NEUTRAL"))</f>
        <v>NEUTRAL</v>
      </c>
    </row>
    <row r="782">
      <c r="A782">
        <v>14935</v>
      </c>
      <c r="B782" t="str">
        <v>2026-01-29</v>
      </c>
      <c r="C782" t="str">
        <v>MIDDAY</v>
      </c>
      <c r="D782">
        <v>8</v>
      </c>
      <c r="E782">
        <v>3</v>
      </c>
      <c r="F782">
        <v>4</v>
      </c>
      <c r="G782">
        <v>9</v>
      </c>
      <c r="H782" t="str">
        <f>D782&amp;E782&amp;F782&amp;G782</f>
        <v>8349</v>
      </c>
      <c r="I782" t="str">
        <v>3489</v>
      </c>
      <c r="J782">
        <f>SUM(D782:G782)</f>
        <v>24</v>
      </c>
      <c r="K782">
        <f>SUMPRODUCT(MOD(D782:G782,2))</f>
        <v>2</v>
      </c>
      <c r="L782">
        <f>4-K782</f>
        <v>2</v>
      </c>
      <c r="M782">
        <f>COUNTIF(D782:G782,"&gt;=5")</f>
        <v>2</v>
      </c>
      <c r="N782">
        <f>COUNTIF(D782:G782,"&lt;=4")</f>
        <v>2</v>
      </c>
      <c r="O782">
        <f>SUMPRODUCT(1/COUNTIF(D782:G782,D782:G782))</f>
        <v>4</v>
      </c>
      <c r="P782" t="str">
        <f>IF(O782=4,"24-Way (4 Distinct)",IF(O782=3,"12-Way (1 Pair)",IF(O782=2,"6-Way / 4-Way","Straight (Quad)"))))</f>
        <v>24-Way (4 Distinct)</v>
      </c>
      <c r="Q782">
        <f>SUMPRODUCT(COUNTIF(D783:G783,D782:G782))</f>
        <v>2</v>
      </c>
      <c r="R782">
        <f>AVERAGE(J782:J786)</f>
        <v>24</v>
      </c>
      <c r="S782">
        <f>AVERAGE(J782:J801)</f>
        <v>24</v>
      </c>
      <c r="T782">
        <f>R782-S782</f>
        <v>0</v>
      </c>
      <c r="U782" t="str">
        <f>IF(R782&gt;S782,"EXPANDING (HIGH BIAS)",IF(R782&lt;S782,"CONTRACTING (LOW BIAS)","NEUTRAL"))</f>
        <v>NEUTRAL</v>
      </c>
    </row>
    <row r="783">
      <c r="A783">
        <v>14934</v>
      </c>
      <c r="B783" t="str">
        <v>2026-01-29</v>
      </c>
      <c r="C783" t="str">
        <v>MORNING</v>
      </c>
      <c r="D783">
        <v>6</v>
      </c>
      <c r="E783">
        <v>3</v>
      </c>
      <c r="F783">
        <v>4</v>
      </c>
      <c r="G783">
        <v>3</v>
      </c>
      <c r="H783" t="str">
        <f>D783&amp;E783&amp;F783&amp;G783</f>
        <v>6343</v>
      </c>
      <c r="I783" t="str">
        <v>3346</v>
      </c>
      <c r="J783">
        <f>SUM(D783:G783)</f>
        <v>16</v>
      </c>
      <c r="K783">
        <f>SUMPRODUCT(MOD(D783:G783,2))</f>
        <v>2</v>
      </c>
      <c r="L783">
        <f>4-K783</f>
        <v>2</v>
      </c>
      <c r="M783">
        <f>COUNTIF(D783:G783,"&gt;=5")</f>
        <v>1</v>
      </c>
      <c r="N783">
        <f>COUNTIF(D783:G783,"&lt;=4")</f>
        <v>3</v>
      </c>
      <c r="O783">
        <f>SUMPRODUCT(1/COUNTIF(D783:G783,D783:G783))</f>
        <v>3</v>
      </c>
      <c r="P783" t="str">
        <f>IF(O783=4,"24-Way (4 Distinct)",IF(O783=3,"12-Way (1 Pair)",IF(O783=2,"6-Way / 4-Way","Straight (Quad)"))))</f>
        <v>12-Way (1 Pair)</v>
      </c>
      <c r="Q783">
        <f>SUMPRODUCT(COUNTIF(D784:G784,D783:G783))</f>
        <v>2</v>
      </c>
      <c r="R783">
        <f>AVERAGE(J783:J787)</f>
        <v>16</v>
      </c>
      <c r="S783">
        <f>AVERAGE(J783:J802)</f>
        <v>16</v>
      </c>
      <c r="T783">
        <f>R783-S783</f>
        <v>0</v>
      </c>
      <c r="U783" t="str">
        <f>IF(R783&gt;S783,"EXPANDING (HIGH BIAS)",IF(R783&lt;S783,"CONTRACTING (LOW BIAS)","NEUTRAL"))</f>
        <v>NEUTRAL</v>
      </c>
    </row>
    <row r="784">
      <c r="A784">
        <v>14931</v>
      </c>
      <c r="B784" t="str">
        <v>2026-01-28</v>
      </c>
      <c r="C784" t="str">
        <v>MIDDAY</v>
      </c>
      <c r="D784">
        <v>0</v>
      </c>
      <c r="E784">
        <v>3</v>
      </c>
      <c r="F784">
        <v>9</v>
      </c>
      <c r="G784">
        <v>1</v>
      </c>
      <c r="H784" t="str">
        <f>D784&amp;E784&amp;F784&amp;G784</f>
        <v>0391</v>
      </c>
      <c r="I784" t="str">
        <v>0139</v>
      </c>
      <c r="J784">
        <f>SUM(D784:G784)</f>
        <v>13</v>
      </c>
      <c r="K784">
        <f>SUMPRODUCT(MOD(D784:G784,2))</f>
        <v>3</v>
      </c>
      <c r="L784">
        <f>4-K784</f>
        <v>1</v>
      </c>
      <c r="M784">
        <f>COUNTIF(D784:G784,"&gt;=5")</f>
        <v>1</v>
      </c>
      <c r="N784">
        <f>COUNTIF(D784:G784,"&lt;=4")</f>
        <v>3</v>
      </c>
      <c r="O784">
        <f>SUMPRODUCT(1/COUNTIF(D784:G784,D784:G784))</f>
        <v>4</v>
      </c>
      <c r="P784" t="str">
        <f>IF(O784=4,"24-Way (4 Distinct)",IF(O784=3,"12-Way (1 Pair)",IF(O784=2,"6-Way / 4-Way","Straight (Quad)"))))</f>
        <v>24-Way (4 Distinct)</v>
      </c>
      <c r="Q784">
        <f>SUMPRODUCT(COUNTIF(D785:G785,D784:G784))</f>
        <v>1</v>
      </c>
      <c r="R784">
        <f>AVERAGE(J784:J788)</f>
        <v>13</v>
      </c>
      <c r="S784">
        <f>AVERAGE(J784:J803)</f>
        <v>13</v>
      </c>
      <c r="T784">
        <f>R784-S784</f>
        <v>0</v>
      </c>
      <c r="U784" t="str">
        <f>IF(R784&gt;S784,"EXPANDING (HIGH BIAS)",IF(R784&lt;S784,"CONTRACTING (LOW BIAS)","NEUTRAL"))</f>
        <v>NEUTRAL</v>
      </c>
    </row>
    <row r="785">
      <c r="A785">
        <v>14930</v>
      </c>
      <c r="B785" t="str">
        <v>2026-01-28</v>
      </c>
      <c r="C785" t="str">
        <v>MORNING</v>
      </c>
      <c r="D785">
        <v>7</v>
      </c>
      <c r="E785">
        <v>9</v>
      </c>
      <c r="F785">
        <v>8</v>
      </c>
      <c r="G785">
        <v>8</v>
      </c>
      <c r="H785" t="str">
        <f>D785&amp;E785&amp;F785&amp;G785</f>
        <v>7988</v>
      </c>
      <c r="I785" t="str">
        <v>7889</v>
      </c>
      <c r="J785">
        <f>SUM(D785:G785)</f>
        <v>32</v>
      </c>
      <c r="K785">
        <f>SUMPRODUCT(MOD(D785:G785,2))</f>
        <v>2</v>
      </c>
      <c r="L785">
        <f>4-K785</f>
        <v>2</v>
      </c>
      <c r="M785">
        <f>COUNTIF(D785:G785,"&gt;=5")</f>
        <v>4</v>
      </c>
      <c r="N785">
        <f>COUNTIF(D785:G785,"&lt;=4")</f>
        <v>0</v>
      </c>
      <c r="O785">
        <f>SUMPRODUCT(1/COUNTIF(D785:G785,D785:G785))</f>
        <v>3</v>
      </c>
      <c r="P785" t="str">
        <f>IF(O785=4,"24-Way (4 Distinct)",IF(O785=3,"12-Way (1 Pair)",IF(O785=2,"6-Way / 4-Way","Straight (Quad)"))))</f>
        <v>12-Way (1 Pair)</v>
      </c>
      <c r="Q785">
        <f>SUMPRODUCT(COUNTIF(D786:G786,D785:G785))</f>
        <v>1</v>
      </c>
      <c r="R785">
        <f>AVERAGE(J785:J789)</f>
        <v>32</v>
      </c>
      <c r="S785">
        <f>AVERAGE(J785:J804)</f>
        <v>32</v>
      </c>
      <c r="T785">
        <f>R785-S785</f>
        <v>0</v>
      </c>
      <c r="U785" t="str">
        <f>IF(R785&gt;S785,"EXPANDING (HIGH BIAS)",IF(R785&lt;S785,"CONTRACTING (LOW BIAS)","NEUTRAL"))</f>
        <v>NEUTRAL</v>
      </c>
    </row>
    <row r="786">
      <c r="A786">
        <v>14929</v>
      </c>
      <c r="B786" t="str">
        <v>2026-01-27</v>
      </c>
      <c r="C786" t="str">
        <v>EVENING</v>
      </c>
      <c r="D786">
        <v>9</v>
      </c>
      <c r="E786">
        <v>3</v>
      </c>
      <c r="F786">
        <v>3</v>
      </c>
      <c r="G786">
        <v>0</v>
      </c>
      <c r="H786" t="str">
        <f>D786&amp;E786&amp;F786&amp;G786</f>
        <v>9330</v>
      </c>
      <c r="I786" t="str">
        <v>0339</v>
      </c>
      <c r="J786">
        <f>SUM(D786:G786)</f>
        <v>15</v>
      </c>
      <c r="K786">
        <f>SUMPRODUCT(MOD(D786:G786,2))</f>
        <v>3</v>
      </c>
      <c r="L786">
        <f>4-K786</f>
        <v>1</v>
      </c>
      <c r="M786">
        <f>COUNTIF(D786:G786,"&gt;=5")</f>
        <v>1</v>
      </c>
      <c r="N786">
        <f>COUNTIF(D786:G786,"&lt;=4")</f>
        <v>3</v>
      </c>
      <c r="O786">
        <f>SUMPRODUCT(1/COUNTIF(D786:G786,D786:G786))</f>
        <v>3</v>
      </c>
      <c r="P786" t="str">
        <f>IF(O786=4,"24-Way (4 Distinct)",IF(O786=3,"12-Way (1 Pair)",IF(O786=2,"6-Way / 4-Way","Straight (Quad)"))))</f>
        <v>12-Way (1 Pair)</v>
      </c>
      <c r="Q786">
        <f>SUMPRODUCT(COUNTIF(D787:G787,D786:G786))</f>
        <v>3</v>
      </c>
      <c r="R786">
        <f>AVERAGE(J786:J790)</f>
        <v>15</v>
      </c>
      <c r="S786">
        <f>AVERAGE(J786:J805)</f>
        <v>15</v>
      </c>
      <c r="T786">
        <f>R786-S786</f>
        <v>0</v>
      </c>
      <c r="U786" t="str">
        <f>IF(R786&gt;S786,"EXPANDING (HIGH BIAS)",IF(R786&lt;S786,"CONTRACTING (LOW BIAS)","NEUTRAL"))</f>
        <v>NEUTRAL</v>
      </c>
    </row>
    <row r="787">
      <c r="A787">
        <v>14928</v>
      </c>
      <c r="B787" t="str">
        <v>2026-01-27</v>
      </c>
      <c r="C787" t="str">
        <v>AFTERNOON</v>
      </c>
      <c r="D787">
        <v>9</v>
      </c>
      <c r="E787">
        <v>3</v>
      </c>
      <c r="F787">
        <v>6</v>
      </c>
      <c r="G787">
        <v>1</v>
      </c>
      <c r="H787" t="str">
        <f>D787&amp;E787&amp;F787&amp;G787</f>
        <v>9361</v>
      </c>
      <c r="I787" t="str">
        <v>1369</v>
      </c>
      <c r="J787">
        <f>SUM(D787:G787)</f>
        <v>19</v>
      </c>
      <c r="K787">
        <f>SUMPRODUCT(MOD(D787:G787,2))</f>
        <v>3</v>
      </c>
      <c r="L787">
        <f>4-K787</f>
        <v>1</v>
      </c>
      <c r="M787">
        <f>COUNTIF(D787:G787,"&gt;=5")</f>
        <v>2</v>
      </c>
      <c r="N787">
        <f>COUNTIF(D787:G787,"&lt;=4")</f>
        <v>2</v>
      </c>
      <c r="O787">
        <f>SUMPRODUCT(1/COUNTIF(D787:G787,D787:G787))</f>
        <v>4</v>
      </c>
      <c r="P787" t="str">
        <f>IF(O787=4,"24-Way (4 Distinct)",IF(O787=3,"12-Way (1 Pair)",IF(O787=2,"6-Way / 4-Way","Straight (Quad)"))))</f>
        <v>24-Way (4 Distinct)</v>
      </c>
      <c r="Q787">
        <f>SUMPRODUCT(COUNTIF(D788:G788,D787:G787))</f>
        <v>0</v>
      </c>
      <c r="R787">
        <f>AVERAGE(J787:J791)</f>
        <v>19</v>
      </c>
      <c r="S787">
        <f>AVERAGE(J787:J806)</f>
        <v>19</v>
      </c>
      <c r="T787">
        <f>R787-S787</f>
        <v>0</v>
      </c>
      <c r="U787" t="str">
        <f>IF(R787&gt;S787,"EXPANDING (HIGH BIAS)",IF(R787&lt;S787,"CONTRACTING (LOW BIAS)","NEUTRAL"))</f>
        <v>NEUTRAL</v>
      </c>
    </row>
    <row r="788">
      <c r="A788">
        <v>14927</v>
      </c>
      <c r="B788" t="str">
        <v>2026-01-27</v>
      </c>
      <c r="C788" t="str">
        <v>MIDDAY</v>
      </c>
      <c r="D788">
        <v>4</v>
      </c>
      <c r="E788">
        <v>5</v>
      </c>
      <c r="F788">
        <v>0</v>
      </c>
      <c r="G788">
        <v>4</v>
      </c>
      <c r="H788" t="str">
        <f>D788&amp;E788&amp;F788&amp;G788</f>
        <v>4504</v>
      </c>
      <c r="I788" t="str">
        <v>0445</v>
      </c>
      <c r="J788">
        <f>SUM(D788:G788)</f>
        <v>13</v>
      </c>
      <c r="K788">
        <f>SUMPRODUCT(MOD(D788:G788,2))</f>
        <v>1</v>
      </c>
      <c r="L788">
        <f>4-K788</f>
        <v>3</v>
      </c>
      <c r="M788">
        <f>COUNTIF(D788:G788,"&gt;=5")</f>
        <v>1</v>
      </c>
      <c r="N788">
        <f>COUNTIF(D788:G788,"&lt;=4")</f>
        <v>3</v>
      </c>
      <c r="O788">
        <f>SUMPRODUCT(1/COUNTIF(D788:G788,D788:G788))</f>
        <v>3</v>
      </c>
      <c r="P788" t="str">
        <f>IF(O788=4,"24-Way (4 Distinct)",IF(O788=3,"12-Way (1 Pair)",IF(O788=2,"6-Way / 4-Way","Straight (Quad)"))))</f>
        <v>12-Way (1 Pair)</v>
      </c>
      <c r="Q788">
        <f>SUMPRODUCT(COUNTIF(D789:G789,D788:G788))</f>
        <v>2</v>
      </c>
      <c r="R788">
        <f>AVERAGE(J788:J792)</f>
        <v>13</v>
      </c>
      <c r="S788">
        <f>AVERAGE(J788:J807)</f>
        <v>13</v>
      </c>
      <c r="T788">
        <f>R788-S788</f>
        <v>0</v>
      </c>
      <c r="U788" t="str">
        <f>IF(R788&gt;S788,"EXPANDING (HIGH BIAS)",IF(R788&lt;S788,"CONTRACTING (LOW BIAS)","NEUTRAL"))</f>
        <v>NEUTRAL</v>
      </c>
    </row>
    <row r="789">
      <c r="A789">
        <v>14926</v>
      </c>
      <c r="B789" t="str">
        <v>2026-01-27</v>
      </c>
      <c r="C789" t="str">
        <v>MORNING</v>
      </c>
      <c r="D789">
        <v>1</v>
      </c>
      <c r="E789">
        <v>4</v>
      </c>
      <c r="F789">
        <v>3</v>
      </c>
      <c r="G789">
        <v>3</v>
      </c>
      <c r="H789" t="str">
        <f>D789&amp;E789&amp;F789&amp;G789</f>
        <v>1433</v>
      </c>
      <c r="I789" t="str">
        <v>1334</v>
      </c>
      <c r="J789">
        <f>SUM(D789:G789)</f>
        <v>11</v>
      </c>
      <c r="K789">
        <f>SUMPRODUCT(MOD(D789:G789,2))</f>
        <v>3</v>
      </c>
      <c r="L789">
        <f>4-K789</f>
        <v>1</v>
      </c>
      <c r="M789">
        <f>COUNTIF(D789:G789,"&gt;=5")</f>
        <v>0</v>
      </c>
      <c r="N789">
        <f>COUNTIF(D789:G789,"&lt;=4")</f>
        <v>4</v>
      </c>
      <c r="O789">
        <f>SUMPRODUCT(1/COUNTIF(D789:G789,D789:G789))</f>
        <v>3</v>
      </c>
      <c r="P789" t="str">
        <f>IF(O789=4,"24-Way (4 Distinct)",IF(O789=3,"12-Way (1 Pair)",IF(O789=2,"6-Way / 4-Way","Straight (Quad)"))))</f>
        <v>12-Way (1 Pair)</v>
      </c>
      <c r="Q789">
        <f>SUMPRODUCT(COUNTIF(D790:G790,D789:G789))</f>
        <v>0</v>
      </c>
      <c r="R789">
        <f>AVERAGE(J789:J793)</f>
        <v>11</v>
      </c>
      <c r="S789">
        <f>AVERAGE(J789:J808)</f>
        <v>11</v>
      </c>
      <c r="T789">
        <f>R789-S789</f>
        <v>0</v>
      </c>
      <c r="U789" t="str">
        <f>IF(R789&gt;S789,"EXPANDING (HIGH BIAS)",IF(R789&lt;S789,"CONTRACTING (LOW BIAS)","NEUTRAL"))</f>
        <v>NEUTRAL</v>
      </c>
    </row>
    <row r="790">
      <c r="A790">
        <v>14920</v>
      </c>
      <c r="B790" t="str">
        <v>2026-01-24</v>
      </c>
      <c r="C790" t="str">
        <v>AFTERNOON</v>
      </c>
      <c r="D790">
        <v>0</v>
      </c>
      <c r="E790">
        <v>8</v>
      </c>
      <c r="F790">
        <v>2</v>
      </c>
      <c r="G790">
        <v>6</v>
      </c>
      <c r="H790" t="str">
        <f>D790&amp;E790&amp;F790&amp;G790</f>
        <v>0826</v>
      </c>
      <c r="I790" t="str">
        <v>0268</v>
      </c>
      <c r="J790">
        <f>SUM(D790:G790)</f>
        <v>16</v>
      </c>
      <c r="K790">
        <f>SUMPRODUCT(MOD(D790:G790,2))</f>
        <v>0</v>
      </c>
      <c r="L790">
        <f>4-K790</f>
        <v>4</v>
      </c>
      <c r="M790">
        <f>COUNTIF(D790:G790,"&gt;=5")</f>
        <v>2</v>
      </c>
      <c r="N790">
        <f>COUNTIF(D790:G790,"&lt;=4")</f>
        <v>2</v>
      </c>
      <c r="O790">
        <f>SUMPRODUCT(1/COUNTIF(D790:G790,D790:G790))</f>
        <v>4</v>
      </c>
      <c r="P790" t="str">
        <f>IF(O790=4,"24-Way (4 Distinct)",IF(O790=3,"12-Way (1 Pair)",IF(O790=2,"6-Way / 4-Way","Straight (Quad)"))))</f>
        <v>24-Way (4 Distinct)</v>
      </c>
      <c r="Q790">
        <f>SUMPRODUCT(COUNTIF(D791:G791,D790:G790))</f>
        <v>0</v>
      </c>
      <c r="R790">
        <f>AVERAGE(J790:J794)</f>
        <v>16</v>
      </c>
      <c r="S790">
        <f>AVERAGE(J790:J809)</f>
        <v>16</v>
      </c>
      <c r="T790">
        <f>R790-S790</f>
        <v>0</v>
      </c>
      <c r="U790" t="str">
        <f>IF(R790&gt;S790,"EXPANDING (HIGH BIAS)",IF(R790&lt;S790,"CONTRACTING (LOW BIAS)","NEUTRAL"))</f>
        <v>NEUTRAL</v>
      </c>
    </row>
    <row r="791">
      <c r="A791">
        <v>14919</v>
      </c>
      <c r="B791" t="str">
        <v>2026-01-24</v>
      </c>
      <c r="C791" t="str">
        <v>MIDDAY</v>
      </c>
      <c r="D791">
        <v>7</v>
      </c>
      <c r="E791">
        <v>7</v>
      </c>
      <c r="F791">
        <v>7</v>
      </c>
      <c r="G791">
        <v>5</v>
      </c>
      <c r="H791" t="str">
        <f>D791&amp;E791&amp;F791&amp;G791</f>
        <v>7775</v>
      </c>
      <c r="I791" t="str">
        <v>5777</v>
      </c>
      <c r="J791">
        <f>SUM(D791:G791)</f>
        <v>26</v>
      </c>
      <c r="K791">
        <f>SUMPRODUCT(MOD(D791:G791,2))</f>
        <v>4</v>
      </c>
      <c r="L791">
        <f>4-K791</f>
        <v>0</v>
      </c>
      <c r="M791">
        <f>COUNTIF(D791:G791,"&gt;=5")</f>
        <v>4</v>
      </c>
      <c r="N791">
        <f>COUNTIF(D791:G791,"&lt;=4")</f>
        <v>0</v>
      </c>
      <c r="O791">
        <f>SUMPRODUCT(1/COUNTIF(D791:G791,D791:G791))</f>
        <v>2</v>
      </c>
      <c r="P791" t="str">
        <f>IF(O791=4,"24-Way (4 Distinct)",IF(O791=3,"12-Way (1 Pair)",IF(O791=2,"6-Way / 4-Way","Straight (Quad)"))))</f>
        <v>4-Way (3-of-Kind)</v>
      </c>
      <c r="Q791">
        <f>SUMPRODUCT(COUNTIF(D792:G792,D791:G791))</f>
        <v>0</v>
      </c>
      <c r="R791">
        <f>AVERAGE(J791:J795)</f>
        <v>26</v>
      </c>
      <c r="S791">
        <f>AVERAGE(J791:J810)</f>
        <v>26</v>
      </c>
      <c r="T791">
        <f>R791-S791</f>
        <v>0</v>
      </c>
      <c r="U791" t="str">
        <f>IF(R791&gt;S791,"EXPANDING (HIGH BIAS)",IF(R791&lt;S791,"CONTRACTING (LOW BIAS)","NEUTRAL"))</f>
        <v>NEUTRAL</v>
      </c>
    </row>
    <row r="792">
      <c r="A792">
        <v>14918</v>
      </c>
      <c r="B792" t="str">
        <v>2026-01-24</v>
      </c>
      <c r="C792" t="str">
        <v>MORNING</v>
      </c>
      <c r="D792">
        <v>1</v>
      </c>
      <c r="E792">
        <v>9</v>
      </c>
      <c r="F792">
        <v>4</v>
      </c>
      <c r="G792">
        <v>0</v>
      </c>
      <c r="H792" t="str">
        <f>D792&amp;E792&amp;F792&amp;G792</f>
        <v>1940</v>
      </c>
      <c r="I792" t="str">
        <v>0149</v>
      </c>
      <c r="J792">
        <f>SUM(D792:G792)</f>
        <v>14</v>
      </c>
      <c r="K792">
        <f>SUMPRODUCT(MOD(D792:G792,2))</f>
        <v>2</v>
      </c>
      <c r="L792">
        <f>4-K792</f>
        <v>2</v>
      </c>
      <c r="M792">
        <f>COUNTIF(D792:G792,"&gt;=5")</f>
        <v>1</v>
      </c>
      <c r="N792">
        <f>COUNTIF(D792:G792,"&lt;=4")</f>
        <v>3</v>
      </c>
      <c r="O792">
        <f>SUMPRODUCT(1/COUNTIF(D792:G792,D792:G792))</f>
        <v>4</v>
      </c>
      <c r="P792" t="str">
        <f>IF(O792=4,"24-Way (4 Distinct)",IF(O792=3,"12-Way (1 Pair)",IF(O792=2,"6-Way / 4-Way","Straight (Quad)"))))</f>
        <v>24-Way (4 Distinct)</v>
      </c>
      <c r="Q792">
        <f>SUMPRODUCT(COUNTIF(D793:G793,D792:G792))</f>
        <v>1</v>
      </c>
      <c r="R792">
        <f>AVERAGE(J792:J796)</f>
        <v>14</v>
      </c>
      <c r="S792">
        <f>AVERAGE(J792:J811)</f>
        <v>14</v>
      </c>
      <c r="T792">
        <f>R792-S792</f>
        <v>0</v>
      </c>
      <c r="U792" t="str">
        <f>IF(R792&gt;S792,"EXPANDING (HIGH BIAS)",IF(R792&lt;S792,"CONTRACTING (LOW BIAS)","NEUTRAL"))</f>
        <v>NEUTRAL</v>
      </c>
    </row>
    <row r="793">
      <c r="A793">
        <v>14915</v>
      </c>
      <c r="B793" t="str">
        <v>2026-01-23</v>
      </c>
      <c r="C793" t="str">
        <v>MIDDAY</v>
      </c>
      <c r="D793">
        <v>5</v>
      </c>
      <c r="E793">
        <v>9</v>
      </c>
      <c r="F793">
        <v>8</v>
      </c>
      <c r="G793">
        <v>8</v>
      </c>
      <c r="H793" t="str">
        <f>D793&amp;E793&amp;F793&amp;G793</f>
        <v>5988</v>
      </c>
      <c r="I793" t="str">
        <v>5889</v>
      </c>
      <c r="J793">
        <f>SUM(D793:G793)</f>
        <v>30</v>
      </c>
      <c r="K793">
        <f>SUMPRODUCT(MOD(D793:G793,2))</f>
        <v>2</v>
      </c>
      <c r="L793">
        <f>4-K793</f>
        <v>2</v>
      </c>
      <c r="M793">
        <f>COUNTIF(D793:G793,"&gt;=5")</f>
        <v>4</v>
      </c>
      <c r="N793">
        <f>COUNTIF(D793:G793,"&lt;=4")</f>
        <v>0</v>
      </c>
      <c r="O793">
        <f>SUMPRODUCT(1/COUNTIF(D793:G793,D793:G793))</f>
        <v>3</v>
      </c>
      <c r="P793" t="str">
        <f>IF(O793=4,"24-Way (4 Distinct)",IF(O793=3,"12-Way (1 Pair)",IF(O793=2,"6-Way / 4-Way","Straight (Quad)"))))</f>
        <v>12-Way (1 Pair)</v>
      </c>
      <c r="Q793">
        <f>SUMPRODUCT(COUNTIF(D794:G794,D793:G793))</f>
        <v>2</v>
      </c>
      <c r="R793">
        <f>AVERAGE(J793:J797)</f>
        <v>30</v>
      </c>
      <c r="S793">
        <f>AVERAGE(J793:J812)</f>
        <v>30</v>
      </c>
      <c r="T793">
        <f>R793-S793</f>
        <v>0</v>
      </c>
      <c r="U793" t="str">
        <f>IF(R793&gt;S793,"EXPANDING (HIGH BIAS)",IF(R793&lt;S793,"CONTRACTING (LOW BIAS)","NEUTRAL"))</f>
        <v>NEUTRAL</v>
      </c>
    </row>
    <row r="794">
      <c r="A794">
        <v>14914</v>
      </c>
      <c r="B794" t="str">
        <v>2026-01-23</v>
      </c>
      <c r="C794" t="str">
        <v>MORNING</v>
      </c>
      <c r="D794">
        <v>1</v>
      </c>
      <c r="E794">
        <v>4</v>
      </c>
      <c r="F794">
        <v>8</v>
      </c>
      <c r="G794">
        <v>8</v>
      </c>
      <c r="H794" t="str">
        <f>D794&amp;E794&amp;F794&amp;G794</f>
        <v>1488</v>
      </c>
      <c r="I794" t="str">
        <v>1488</v>
      </c>
      <c r="J794">
        <f>SUM(D794:G794)</f>
        <v>21</v>
      </c>
      <c r="K794">
        <f>SUMPRODUCT(MOD(D794:G794,2))</f>
        <v>1</v>
      </c>
      <c r="L794">
        <f>4-K794</f>
        <v>3</v>
      </c>
      <c r="M794">
        <f>COUNTIF(D794:G794,"&gt;=5")</f>
        <v>2</v>
      </c>
      <c r="N794">
        <f>COUNTIF(D794:G794,"&lt;=4")</f>
        <v>2</v>
      </c>
      <c r="O794">
        <f>SUMPRODUCT(1/COUNTIF(D794:G794,D794:G794))</f>
        <v>3</v>
      </c>
      <c r="P794" t="str">
        <f>IF(O794=4,"24-Way (4 Distinct)",IF(O794=3,"12-Way (1 Pair)",IF(O794=2,"6-Way / 4-Way","Straight (Quad)"))))</f>
        <v>12-Way (1 Pair)</v>
      </c>
      <c r="Q794">
        <f>SUMPRODUCT(COUNTIF(D795:G795,D794:G794))</f>
        <v>2</v>
      </c>
      <c r="R794">
        <f>AVERAGE(J794:J798)</f>
        <v>21</v>
      </c>
      <c r="S794">
        <f>AVERAGE(J794:J813)</f>
        <v>21</v>
      </c>
      <c r="T794">
        <f>R794-S794</f>
        <v>0</v>
      </c>
      <c r="U794" t="str">
        <f>IF(R794&gt;S794,"EXPANDING (HIGH BIAS)",IF(R794&lt;S794,"CONTRACTING (LOW BIAS)","NEUTRAL"))</f>
        <v>NEUTRAL</v>
      </c>
    </row>
    <row r="795">
      <c r="A795">
        <v>14912</v>
      </c>
      <c r="B795" t="str">
        <v>2026-01-22</v>
      </c>
      <c r="C795" t="str">
        <v>AFTERNOON</v>
      </c>
      <c r="D795">
        <v>8</v>
      </c>
      <c r="E795">
        <v>5</v>
      </c>
      <c r="F795">
        <v>2</v>
      </c>
      <c r="G795">
        <v>2</v>
      </c>
      <c r="H795" t="str">
        <f>D795&amp;E795&amp;F795&amp;G795</f>
        <v>8522</v>
      </c>
      <c r="I795" t="str">
        <v>2258</v>
      </c>
      <c r="J795">
        <f>SUM(D795:G795)</f>
        <v>17</v>
      </c>
      <c r="K795">
        <f>SUMPRODUCT(MOD(D795:G795,2))</f>
        <v>1</v>
      </c>
      <c r="L795">
        <f>4-K795</f>
        <v>3</v>
      </c>
      <c r="M795">
        <f>COUNTIF(D795:G795,"&gt;=5")</f>
        <v>2</v>
      </c>
      <c r="N795">
        <f>COUNTIF(D795:G795,"&lt;=4")</f>
        <v>2</v>
      </c>
      <c r="O795">
        <f>SUMPRODUCT(1/COUNTIF(D795:G795,D795:G795))</f>
        <v>3</v>
      </c>
      <c r="P795" t="str">
        <f>IF(O795=4,"24-Way (4 Distinct)",IF(O795=3,"12-Way (1 Pair)",IF(O795=2,"6-Way / 4-Way","Straight (Quad)"))))</f>
        <v>12-Way (1 Pair)</v>
      </c>
      <c r="Q795">
        <f>SUMPRODUCT(COUNTIF(D796:G796,D795:G795))</f>
        <v>0</v>
      </c>
      <c r="R795">
        <f>AVERAGE(J795:J799)</f>
        <v>17</v>
      </c>
      <c r="S795">
        <f>AVERAGE(J795:J814)</f>
        <v>17</v>
      </c>
      <c r="T795">
        <f>R795-S795</f>
        <v>0</v>
      </c>
      <c r="U795" t="str">
        <f>IF(R795&gt;S795,"EXPANDING (HIGH BIAS)",IF(R795&lt;S795,"CONTRACTING (LOW BIAS)","NEUTRAL"))</f>
        <v>NEUTRAL</v>
      </c>
    </row>
    <row r="796">
      <c r="A796">
        <v>14911</v>
      </c>
      <c r="B796" t="str">
        <v>2026-01-22</v>
      </c>
      <c r="C796" t="str">
        <v>MIDDAY</v>
      </c>
      <c r="D796">
        <v>1</v>
      </c>
      <c r="E796">
        <v>3</v>
      </c>
      <c r="F796">
        <v>4</v>
      </c>
      <c r="G796">
        <v>4</v>
      </c>
      <c r="H796" t="str">
        <f>D796&amp;E796&amp;F796&amp;G796</f>
        <v>1344</v>
      </c>
      <c r="I796" t="str">
        <v>1344</v>
      </c>
      <c r="J796">
        <f>SUM(D796:G796)</f>
        <v>12</v>
      </c>
      <c r="K796">
        <f>SUMPRODUCT(MOD(D796:G796,2))</f>
        <v>2</v>
      </c>
      <c r="L796">
        <f>4-K796</f>
        <v>2</v>
      </c>
      <c r="M796">
        <f>COUNTIF(D796:G796,"&gt;=5")</f>
        <v>0</v>
      </c>
      <c r="N796">
        <f>COUNTIF(D796:G796,"&lt;=4")</f>
        <v>4</v>
      </c>
      <c r="O796">
        <f>SUMPRODUCT(1/COUNTIF(D796:G796,D796:G796))</f>
        <v>3</v>
      </c>
      <c r="P796" t="str">
        <f>IF(O796=4,"24-Way (4 Distinct)",IF(O796=3,"12-Way (1 Pair)",IF(O796=2,"6-Way / 4-Way","Straight (Quad)"))))</f>
        <v>12-Way (1 Pair)</v>
      </c>
      <c r="Q796">
        <f>SUMPRODUCT(COUNTIF(D797:G797,D796:G796))</f>
        <v>2</v>
      </c>
      <c r="R796">
        <f>AVERAGE(J796:J800)</f>
        <v>12</v>
      </c>
      <c r="S796">
        <f>AVERAGE(J796:J815)</f>
        <v>12</v>
      </c>
      <c r="T796">
        <f>R796-S796</f>
        <v>0</v>
      </c>
      <c r="U796" t="str">
        <f>IF(R796&gt;S796,"EXPANDING (HIGH BIAS)",IF(R796&lt;S796,"CONTRACTING (LOW BIAS)","NEUTRAL"))</f>
        <v>NEUTRAL</v>
      </c>
    </row>
    <row r="797">
      <c r="A797">
        <v>14910</v>
      </c>
      <c r="B797" t="str">
        <v>2026-01-22</v>
      </c>
      <c r="C797" t="str">
        <v>MORNING</v>
      </c>
      <c r="D797">
        <v>0</v>
      </c>
      <c r="E797">
        <v>6</v>
      </c>
      <c r="F797">
        <v>2</v>
      </c>
      <c r="G797">
        <v>4</v>
      </c>
      <c r="H797" t="str">
        <f>D797&amp;E797&amp;F797&amp;G797</f>
        <v>0624</v>
      </c>
      <c r="I797" t="str">
        <v>0246</v>
      </c>
      <c r="J797">
        <f>SUM(D797:G797)</f>
        <v>12</v>
      </c>
      <c r="K797">
        <f>SUMPRODUCT(MOD(D797:G797,2))</f>
        <v>0</v>
      </c>
      <c r="L797">
        <f>4-K797</f>
        <v>4</v>
      </c>
      <c r="M797">
        <f>COUNTIF(D797:G797,"&gt;=5")</f>
        <v>1</v>
      </c>
      <c r="N797">
        <f>COUNTIF(D797:G797,"&lt;=4")</f>
        <v>3</v>
      </c>
      <c r="O797">
        <f>SUMPRODUCT(1/COUNTIF(D797:G797,D797:G797))</f>
        <v>4</v>
      </c>
      <c r="P797" t="str">
        <f>IF(O797=4,"24-Way (4 Distinct)",IF(O797=3,"12-Way (1 Pair)",IF(O797=2,"6-Way / 4-Way","Straight (Quad)"))))</f>
        <v>24-Way (4 Distinct)</v>
      </c>
      <c r="Q797">
        <f>SUMPRODUCT(COUNTIF(D798:G798,D797:G797))</f>
        <v>3</v>
      </c>
      <c r="R797">
        <f>AVERAGE(J797:J801)</f>
        <v>12</v>
      </c>
      <c r="S797">
        <f>AVERAGE(J797:J816)</f>
        <v>12</v>
      </c>
      <c r="T797">
        <f>R797-S797</f>
        <v>0</v>
      </c>
      <c r="U797" t="str">
        <f>IF(R797&gt;S797,"EXPANDING (HIGH BIAS)",IF(R797&lt;S797,"CONTRACTING (LOW BIAS)","NEUTRAL"))</f>
        <v>NEUTRAL</v>
      </c>
    </row>
    <row r="798">
      <c r="A798">
        <v>14908</v>
      </c>
      <c r="B798" t="str">
        <v>2026-01-21</v>
      </c>
      <c r="C798" t="str">
        <v>AFTERNOON</v>
      </c>
      <c r="D798">
        <v>4</v>
      </c>
      <c r="E798">
        <v>6</v>
      </c>
      <c r="F798">
        <v>7</v>
      </c>
      <c r="G798">
        <v>0</v>
      </c>
      <c r="H798" t="str">
        <f>D798&amp;E798&amp;F798&amp;G798</f>
        <v>4670</v>
      </c>
      <c r="I798" t="str">
        <v>0467</v>
      </c>
      <c r="J798">
        <f>SUM(D798:G798)</f>
        <v>17</v>
      </c>
      <c r="K798">
        <f>SUMPRODUCT(MOD(D798:G798,2))</f>
        <v>1</v>
      </c>
      <c r="L798">
        <f>4-K798</f>
        <v>3</v>
      </c>
      <c r="M798">
        <f>COUNTIF(D798:G798,"&gt;=5")</f>
        <v>2</v>
      </c>
      <c r="N798">
        <f>COUNTIF(D798:G798,"&lt;=4")</f>
        <v>2</v>
      </c>
      <c r="O798">
        <f>SUMPRODUCT(1/COUNTIF(D798:G798,D798:G798))</f>
        <v>4</v>
      </c>
      <c r="P798" t="str">
        <f>IF(O798=4,"24-Way (4 Distinct)",IF(O798=3,"12-Way (1 Pair)",IF(O798=2,"6-Way / 4-Way","Straight (Quad)"))))</f>
        <v>24-Way (4 Distinct)</v>
      </c>
      <c r="Q798">
        <f>SUMPRODUCT(COUNTIF(D799:G799,D798:G798))</f>
        <v>3</v>
      </c>
      <c r="R798">
        <f>AVERAGE(J798:J802)</f>
        <v>17</v>
      </c>
      <c r="S798">
        <f>AVERAGE(J798:J817)</f>
        <v>17</v>
      </c>
      <c r="T798">
        <f>R798-S798</f>
        <v>0</v>
      </c>
      <c r="U798" t="str">
        <f>IF(R798&gt;S798,"EXPANDING (HIGH BIAS)",IF(R798&lt;S798,"CONTRACTING (LOW BIAS)","NEUTRAL"))</f>
        <v>NEUTRAL</v>
      </c>
    </row>
    <row r="799">
      <c r="A799">
        <v>14907</v>
      </c>
      <c r="B799" t="str">
        <v>2026-01-21</v>
      </c>
      <c r="C799" t="str">
        <v>MIDDAY</v>
      </c>
      <c r="D799">
        <v>6</v>
      </c>
      <c r="E799">
        <v>4</v>
      </c>
      <c r="F799">
        <v>4</v>
      </c>
      <c r="G799">
        <v>7</v>
      </c>
      <c r="H799" t="str">
        <f>D799&amp;E799&amp;F799&amp;G799</f>
        <v>6447</v>
      </c>
      <c r="I799" t="str">
        <v>4467</v>
      </c>
      <c r="J799">
        <f>SUM(D799:G799)</f>
        <v>21</v>
      </c>
      <c r="K799">
        <f>SUMPRODUCT(MOD(D799:G799,2))</f>
        <v>1</v>
      </c>
      <c r="L799">
        <f>4-K799</f>
        <v>3</v>
      </c>
      <c r="M799">
        <f>COUNTIF(D799:G799,"&gt;=5")</f>
        <v>2</v>
      </c>
      <c r="N799">
        <f>COUNTIF(D799:G799,"&lt;=4")</f>
        <v>2</v>
      </c>
      <c r="O799">
        <f>SUMPRODUCT(1/COUNTIF(D799:G799,D799:G799))</f>
        <v>3</v>
      </c>
      <c r="P799" t="str">
        <f>IF(O799=4,"24-Way (4 Distinct)",IF(O799=3,"12-Way (1 Pair)",IF(O799=2,"6-Way / 4-Way","Straight (Quad)"))))</f>
        <v>12-Way (1 Pair)</v>
      </c>
      <c r="Q799">
        <f>SUMPRODUCT(COUNTIF(D800:G800,D799:G799))</f>
        <v>3</v>
      </c>
      <c r="R799">
        <f>AVERAGE(J799:J803)</f>
        <v>21</v>
      </c>
      <c r="S799">
        <f>AVERAGE(J799:J818)</f>
        <v>21</v>
      </c>
      <c r="T799">
        <f>R799-S799</f>
        <v>0</v>
      </c>
      <c r="U799" t="str">
        <f>IF(R799&gt;S799,"EXPANDING (HIGH BIAS)",IF(R799&lt;S799,"CONTRACTING (LOW BIAS)","NEUTRAL"))</f>
        <v>NEUTRAL</v>
      </c>
    </row>
    <row r="800">
      <c r="A800">
        <v>14906</v>
      </c>
      <c r="B800" t="str">
        <v>2026-01-21</v>
      </c>
      <c r="C800" t="str">
        <v>MORNING</v>
      </c>
      <c r="D800">
        <v>4</v>
      </c>
      <c r="E800">
        <v>4</v>
      </c>
      <c r="F800">
        <v>7</v>
      </c>
      <c r="G800">
        <v>1</v>
      </c>
      <c r="H800" t="str">
        <f>D800&amp;E800&amp;F800&amp;G800</f>
        <v>4471</v>
      </c>
      <c r="I800" t="str">
        <v>1447</v>
      </c>
      <c r="J800">
        <f>SUM(D800:G800)</f>
        <v>16</v>
      </c>
      <c r="K800">
        <f>SUMPRODUCT(MOD(D800:G800,2))</f>
        <v>2</v>
      </c>
      <c r="L800">
        <f>4-K800</f>
        <v>2</v>
      </c>
      <c r="M800">
        <f>COUNTIF(D800:G800,"&gt;=5")</f>
        <v>1</v>
      </c>
      <c r="N800">
        <f>COUNTIF(D800:G800,"&lt;=4")</f>
        <v>3</v>
      </c>
      <c r="O800">
        <f>SUMPRODUCT(1/COUNTIF(D800:G800,D800:G800))</f>
        <v>3</v>
      </c>
      <c r="P800" t="str">
        <f>IF(O800=4,"24-Way (4 Distinct)",IF(O800=3,"12-Way (1 Pair)",IF(O800=2,"6-Way / 4-Way","Straight (Quad)"))))</f>
        <v>12-Way (1 Pair)</v>
      </c>
      <c r="Q800">
        <f>SUMPRODUCT(COUNTIF(D801:G801,D800:G800))</f>
        <v>1</v>
      </c>
      <c r="R800">
        <f>AVERAGE(J800:J804)</f>
        <v>16</v>
      </c>
      <c r="S800">
        <f>AVERAGE(J800:J819)</f>
        <v>16</v>
      </c>
      <c r="T800">
        <f>R800-S800</f>
        <v>0</v>
      </c>
      <c r="U800" t="str">
        <f>IF(R800&gt;S800,"EXPANDING (HIGH BIAS)",IF(R800&lt;S800,"CONTRACTING (LOW BIAS)","NEUTRAL"))</f>
        <v>NEUTRAL</v>
      </c>
    </row>
    <row r="801">
      <c r="A801">
        <v>14905</v>
      </c>
      <c r="B801" t="str">
        <v>2026-01-20</v>
      </c>
      <c r="C801" t="str">
        <v>EVENING</v>
      </c>
      <c r="D801">
        <v>0</v>
      </c>
      <c r="E801">
        <v>0</v>
      </c>
      <c r="F801">
        <v>3</v>
      </c>
      <c r="G801">
        <v>7</v>
      </c>
      <c r="H801" t="str">
        <f>D801&amp;E801&amp;F801&amp;G801</f>
        <v>0037</v>
      </c>
      <c r="I801" t="str">
        <v>0037</v>
      </c>
      <c r="J801">
        <f>SUM(D801:G801)</f>
        <v>10</v>
      </c>
      <c r="K801">
        <f>SUMPRODUCT(MOD(D801:G801,2))</f>
        <v>2</v>
      </c>
      <c r="L801">
        <f>4-K801</f>
        <v>2</v>
      </c>
      <c r="M801">
        <f>COUNTIF(D801:G801,"&gt;=5")</f>
        <v>1</v>
      </c>
      <c r="N801">
        <f>COUNTIF(D801:G801,"&lt;=4")</f>
        <v>3</v>
      </c>
      <c r="O801">
        <f>SUMPRODUCT(1/COUNTIF(D801:G801,D801:G801))</f>
        <v>3</v>
      </c>
      <c r="P801" t="str">
        <f>IF(O801=4,"24-Way (4 Distinct)",IF(O801=3,"12-Way (1 Pair)",IF(O801=2,"6-Way / 4-Way","Straight (Quad)"))))</f>
        <v>12-Way (1 Pair)</v>
      </c>
      <c r="Q801">
        <f>SUMPRODUCT(COUNTIF(D802:G802,D801:G801))</f>
        <v>0</v>
      </c>
      <c r="R801">
        <f>AVERAGE(J801:J805)</f>
        <v>10</v>
      </c>
      <c r="S801">
        <f>AVERAGE(J801:J820)</f>
        <v>10</v>
      </c>
      <c r="T801">
        <f>R801-S801</f>
        <v>0</v>
      </c>
      <c r="U801" t="str">
        <f>IF(R801&gt;S801,"EXPANDING (HIGH BIAS)",IF(R801&lt;S801,"CONTRACTING (LOW BIAS)","NEUTRAL"))</f>
        <v>NEUTRAL</v>
      </c>
    </row>
    <row r="802">
      <c r="A802">
        <v>14904</v>
      </c>
      <c r="B802" t="str">
        <v>2026-01-20</v>
      </c>
      <c r="C802" t="str">
        <v>AFTERNOON</v>
      </c>
      <c r="D802">
        <v>1</v>
      </c>
      <c r="E802">
        <v>2</v>
      </c>
      <c r="F802">
        <v>1</v>
      </c>
      <c r="G802">
        <v>6</v>
      </c>
      <c r="H802" t="str">
        <f>D802&amp;E802&amp;F802&amp;G802</f>
        <v>1216</v>
      </c>
      <c r="I802" t="str">
        <v>1126</v>
      </c>
      <c r="J802">
        <f>SUM(D802:G802)</f>
        <v>10</v>
      </c>
      <c r="K802">
        <f>SUMPRODUCT(MOD(D802:G802,2))</f>
        <v>2</v>
      </c>
      <c r="L802">
        <f>4-K802</f>
        <v>2</v>
      </c>
      <c r="M802">
        <f>COUNTIF(D802:G802,"&gt;=5")</f>
        <v>1</v>
      </c>
      <c r="N802">
        <f>COUNTIF(D802:G802,"&lt;=4")</f>
        <v>3</v>
      </c>
      <c r="O802">
        <f>SUMPRODUCT(1/COUNTIF(D802:G802,D802:G802))</f>
        <v>3</v>
      </c>
      <c r="P802" t="str">
        <f>IF(O802=4,"24-Way (4 Distinct)",IF(O802=3,"12-Way (1 Pair)",IF(O802=2,"6-Way / 4-Way","Straight (Quad)"))))</f>
        <v>12-Way (1 Pair)</v>
      </c>
      <c r="Q802">
        <f>SUMPRODUCT(COUNTIF(D803:G803,D802:G802))</f>
        <v>1</v>
      </c>
      <c r="R802">
        <f>AVERAGE(J802:J806)</f>
        <v>10</v>
      </c>
      <c r="S802">
        <f>AVERAGE(J802:J821)</f>
        <v>10</v>
      </c>
      <c r="T802">
        <f>R802-S802</f>
        <v>0</v>
      </c>
      <c r="U802" t="str">
        <f>IF(R802&gt;S802,"EXPANDING (HIGH BIAS)",IF(R802&lt;S802,"CONTRACTING (LOW BIAS)","NEUTRAL"))</f>
        <v>NEUTRAL</v>
      </c>
    </row>
    <row r="803">
      <c r="A803">
        <v>14903</v>
      </c>
      <c r="B803" t="str">
        <v>2026-01-20</v>
      </c>
      <c r="C803" t="str">
        <v>MIDDAY</v>
      </c>
      <c r="D803">
        <v>9</v>
      </c>
      <c r="E803">
        <v>2</v>
      </c>
      <c r="F803">
        <v>9</v>
      </c>
      <c r="G803">
        <v>2</v>
      </c>
      <c r="H803" t="str">
        <f>D803&amp;E803&amp;F803&amp;G803</f>
        <v>9292</v>
      </c>
      <c r="I803" t="str">
        <v>2299</v>
      </c>
      <c r="J803">
        <f>SUM(D803:G803)</f>
        <v>22</v>
      </c>
      <c r="K803">
        <f>SUMPRODUCT(MOD(D803:G803,2))</f>
        <v>2</v>
      </c>
      <c r="L803">
        <f>4-K803</f>
        <v>2</v>
      </c>
      <c r="M803">
        <f>COUNTIF(D803:G803,"&gt;=5")</f>
        <v>2</v>
      </c>
      <c r="N803">
        <f>COUNTIF(D803:G803,"&lt;=4")</f>
        <v>2</v>
      </c>
      <c r="O803">
        <f>SUMPRODUCT(1/COUNTIF(D803:G803,D803:G803))</f>
        <v>2</v>
      </c>
      <c r="P803" t="str">
        <f>IF(O803=4,"24-Way (4 Distinct)",IF(O803=3,"12-Way (1 Pair)",IF(O803=2,"6-Way / 4-Way","Straight (Quad)"))))</f>
        <v>6-Way (2 Pairs)</v>
      </c>
      <c r="Q803">
        <f>SUMPRODUCT(COUNTIF(D804:G804,D803:G803))</f>
        <v>2</v>
      </c>
      <c r="R803">
        <f>AVERAGE(J803:J807)</f>
        <v>22</v>
      </c>
      <c r="S803">
        <f>AVERAGE(J803:J822)</f>
        <v>22</v>
      </c>
      <c r="T803">
        <f>R803-S803</f>
        <v>0</v>
      </c>
      <c r="U803" t="str">
        <f>IF(R803&gt;S803,"EXPANDING (HIGH BIAS)",IF(R803&lt;S803,"CONTRACTING (LOW BIAS)","NEUTRAL"))</f>
        <v>NEUTRAL</v>
      </c>
    </row>
    <row r="804">
      <c r="A804">
        <v>14902</v>
      </c>
      <c r="B804" t="str">
        <v>2026-01-20</v>
      </c>
      <c r="C804" t="str">
        <v>MORNING</v>
      </c>
      <c r="D804">
        <v>2</v>
      </c>
      <c r="E804">
        <v>1</v>
      </c>
      <c r="F804">
        <v>8</v>
      </c>
      <c r="G804">
        <v>5</v>
      </c>
      <c r="H804" t="str">
        <f>D804&amp;E804&amp;F804&amp;G804</f>
        <v>2185</v>
      </c>
      <c r="I804" t="str">
        <v>1258</v>
      </c>
      <c r="J804">
        <f>SUM(D804:G804)</f>
        <v>16</v>
      </c>
      <c r="K804">
        <f>SUMPRODUCT(MOD(D804:G804,2))</f>
        <v>2</v>
      </c>
      <c r="L804">
        <f>4-K804</f>
        <v>2</v>
      </c>
      <c r="M804">
        <f>COUNTIF(D804:G804,"&gt;=5")</f>
        <v>2</v>
      </c>
      <c r="N804">
        <f>COUNTIF(D804:G804,"&lt;=4")</f>
        <v>2</v>
      </c>
      <c r="O804">
        <f>SUMPRODUCT(1/COUNTIF(D804:G804,D804:G804))</f>
        <v>4</v>
      </c>
      <c r="P804" t="str">
        <f>IF(O804=4,"24-Way (4 Distinct)",IF(O804=3,"12-Way (1 Pair)",IF(O804=2,"6-Way / 4-Way","Straight (Quad)"))))</f>
        <v>24-Way (4 Distinct)</v>
      </c>
      <c r="Q804">
        <f>SUMPRODUCT(COUNTIF(D805:G805,D804:G804))</f>
        <v>2</v>
      </c>
      <c r="R804">
        <f>AVERAGE(J804:J808)</f>
        <v>16</v>
      </c>
      <c r="S804">
        <f>AVERAGE(J804:J823)</f>
        <v>16</v>
      </c>
      <c r="T804">
        <f>R804-S804</f>
        <v>0</v>
      </c>
      <c r="U804" t="str">
        <f>IF(R804&gt;S804,"EXPANDING (HIGH BIAS)",IF(R804&lt;S804,"CONTRACTING (LOW BIAS)","NEUTRAL"))</f>
        <v>NEUTRAL</v>
      </c>
    </row>
    <row r="805">
      <c r="A805">
        <v>14901</v>
      </c>
      <c r="B805" t="str">
        <v>2026-01-19</v>
      </c>
      <c r="C805" t="str">
        <v>EVENING</v>
      </c>
      <c r="D805">
        <v>2</v>
      </c>
      <c r="E805">
        <v>2</v>
      </c>
      <c r="F805">
        <v>7</v>
      </c>
      <c r="G805">
        <v>8</v>
      </c>
      <c r="H805" t="str">
        <f>D805&amp;E805&amp;F805&amp;G805</f>
        <v>2278</v>
      </c>
      <c r="I805" t="str">
        <v>2278</v>
      </c>
      <c r="J805">
        <f>SUM(D805:G805)</f>
        <v>19</v>
      </c>
      <c r="K805">
        <f>SUMPRODUCT(MOD(D805:G805,2))</f>
        <v>1</v>
      </c>
      <c r="L805">
        <f>4-K805</f>
        <v>3</v>
      </c>
      <c r="M805">
        <f>COUNTIF(D805:G805,"&gt;=5")</f>
        <v>2</v>
      </c>
      <c r="N805">
        <f>COUNTIF(D805:G805,"&lt;=4")</f>
        <v>2</v>
      </c>
      <c r="O805">
        <f>SUMPRODUCT(1/COUNTIF(D805:G805,D805:G805))</f>
        <v>3</v>
      </c>
      <c r="P805" t="str">
        <f>IF(O805=4,"24-Way (4 Distinct)",IF(O805=3,"12-Way (1 Pair)",IF(O805=2,"6-Way / 4-Way","Straight (Quad)"))))</f>
        <v>12-Way (1 Pair)</v>
      </c>
      <c r="Q805">
        <f>SUMPRODUCT(COUNTIF(D806:G806,D805:G805))</f>
        <v>2</v>
      </c>
      <c r="R805">
        <f>AVERAGE(J805:J809)</f>
        <v>19</v>
      </c>
      <c r="S805">
        <f>AVERAGE(J805:J824)</f>
        <v>19</v>
      </c>
      <c r="T805">
        <f>R805-S805</f>
        <v>0</v>
      </c>
      <c r="U805" t="str">
        <f>IF(R805&gt;S805,"EXPANDING (HIGH BIAS)",IF(R805&lt;S805,"CONTRACTING (LOW BIAS)","NEUTRAL"))</f>
        <v>NEUTRAL</v>
      </c>
    </row>
    <row r="806">
      <c r="A806">
        <v>14900</v>
      </c>
      <c r="B806" t="str">
        <v>2026-01-19</v>
      </c>
      <c r="C806" t="str">
        <v>AFTERNOON</v>
      </c>
      <c r="D806">
        <v>7</v>
      </c>
      <c r="E806">
        <v>1</v>
      </c>
      <c r="F806">
        <v>8</v>
      </c>
      <c r="G806">
        <v>0</v>
      </c>
      <c r="H806" t="str">
        <f>D806&amp;E806&amp;F806&amp;G806</f>
        <v>7180</v>
      </c>
      <c r="I806" t="str">
        <v>0178</v>
      </c>
      <c r="J806">
        <f>SUM(D806:G806)</f>
        <v>16</v>
      </c>
      <c r="K806">
        <f>SUMPRODUCT(MOD(D806:G806,2))</f>
        <v>2</v>
      </c>
      <c r="L806">
        <f>4-K806</f>
        <v>2</v>
      </c>
      <c r="M806">
        <f>COUNTIF(D806:G806,"&gt;=5")</f>
        <v>2</v>
      </c>
      <c r="N806">
        <f>COUNTIF(D806:G806,"&lt;=4")</f>
        <v>2</v>
      </c>
      <c r="O806">
        <f>SUMPRODUCT(1/COUNTIF(D806:G806,D806:G806))</f>
        <v>4</v>
      </c>
      <c r="P806" t="str">
        <f>IF(O806=4,"24-Way (4 Distinct)",IF(O806=3,"12-Way (1 Pair)",IF(O806=2,"6-Way / 4-Way","Straight (Quad)"))))</f>
        <v>24-Way (4 Distinct)</v>
      </c>
      <c r="Q806">
        <f>SUMPRODUCT(COUNTIF(D807:G807,D806:G806))</f>
        <v>2</v>
      </c>
      <c r="R806">
        <f>AVERAGE(J806:J810)</f>
        <v>16</v>
      </c>
      <c r="S806">
        <f>AVERAGE(J806:J825)</f>
        <v>16</v>
      </c>
      <c r="T806">
        <f>R806-S806</f>
        <v>0</v>
      </c>
      <c r="U806" t="str">
        <f>IF(R806&gt;S806,"EXPANDING (HIGH BIAS)",IF(R806&lt;S806,"CONTRACTING (LOW BIAS)","NEUTRAL"))</f>
        <v>NEUTRAL</v>
      </c>
    </row>
    <row r="807">
      <c r="A807">
        <v>14899</v>
      </c>
      <c r="B807" t="str">
        <v>2026-01-19</v>
      </c>
      <c r="C807" t="str">
        <v>MIDDAY</v>
      </c>
      <c r="D807">
        <v>0</v>
      </c>
      <c r="E807">
        <v>6</v>
      </c>
      <c r="F807">
        <v>6</v>
      </c>
      <c r="G807">
        <v>8</v>
      </c>
      <c r="H807" t="str">
        <f>D807&amp;E807&amp;F807&amp;G807</f>
        <v>0668</v>
      </c>
      <c r="I807" t="str">
        <v>0668</v>
      </c>
      <c r="J807">
        <f>SUM(D807:G807)</f>
        <v>20</v>
      </c>
      <c r="K807">
        <f>SUMPRODUCT(MOD(D807:G807,2))</f>
        <v>0</v>
      </c>
      <c r="L807">
        <f>4-K807</f>
        <v>4</v>
      </c>
      <c r="M807">
        <f>COUNTIF(D807:G807,"&gt;=5")</f>
        <v>3</v>
      </c>
      <c r="N807">
        <f>COUNTIF(D807:G807,"&lt;=4")</f>
        <v>1</v>
      </c>
      <c r="O807">
        <f>SUMPRODUCT(1/COUNTIF(D807:G807,D807:G807))</f>
        <v>3</v>
      </c>
      <c r="P807" t="str">
        <f>IF(O807=4,"24-Way (4 Distinct)",IF(O807=3,"12-Way (1 Pair)",IF(O807=2,"6-Way / 4-Way","Straight (Quad)"))))</f>
        <v>12-Way (1 Pair)</v>
      </c>
      <c r="Q807">
        <f>SUMPRODUCT(COUNTIF(D808:G808,D807:G807))</f>
        <v>1</v>
      </c>
      <c r="R807">
        <f>AVERAGE(J807:J811)</f>
        <v>20</v>
      </c>
      <c r="S807">
        <f>AVERAGE(J807:J826)</f>
        <v>20</v>
      </c>
      <c r="T807">
        <f>R807-S807</f>
        <v>0</v>
      </c>
      <c r="U807" t="str">
        <f>IF(R807&gt;S807,"EXPANDING (HIGH BIAS)",IF(R807&lt;S807,"CONTRACTING (LOW BIAS)","NEUTRAL"))</f>
        <v>NEUTRAL</v>
      </c>
    </row>
    <row r="808">
      <c r="A808">
        <v>14898</v>
      </c>
      <c r="B808" t="str">
        <v>2026-01-19</v>
      </c>
      <c r="C808" t="str">
        <v>MORNING</v>
      </c>
      <c r="D808">
        <v>2</v>
      </c>
      <c r="E808">
        <v>1</v>
      </c>
      <c r="F808">
        <v>4</v>
      </c>
      <c r="G808">
        <v>0</v>
      </c>
      <c r="H808" t="str">
        <f>D808&amp;E808&amp;F808&amp;G808</f>
        <v>2140</v>
      </c>
      <c r="I808" t="str">
        <v>0124</v>
      </c>
      <c r="J808">
        <f>SUM(D808:G808)</f>
        <v>7</v>
      </c>
      <c r="K808">
        <f>SUMPRODUCT(MOD(D808:G808,2))</f>
        <v>1</v>
      </c>
      <c r="L808">
        <f>4-K808</f>
        <v>3</v>
      </c>
      <c r="M808">
        <f>COUNTIF(D808:G808,"&gt;=5")</f>
        <v>0</v>
      </c>
      <c r="N808">
        <f>COUNTIF(D808:G808,"&lt;=4")</f>
        <v>4</v>
      </c>
      <c r="O808">
        <f>SUMPRODUCT(1/COUNTIF(D808:G808,D808:G808))</f>
        <v>4</v>
      </c>
      <c r="P808" t="str">
        <f>IF(O808=4,"24-Way (4 Distinct)",IF(O808=3,"12-Way (1 Pair)",IF(O808=2,"6-Way / 4-Way","Straight (Quad)"))))</f>
        <v>24-Way (4 Distinct)</v>
      </c>
      <c r="Q808">
        <f>SUMPRODUCT(COUNTIF(D809:G809,D808:G808))</f>
        <v>1</v>
      </c>
      <c r="R808">
        <f>AVERAGE(J808:J812)</f>
        <v>7</v>
      </c>
      <c r="S808">
        <f>AVERAGE(J808:J827)</f>
        <v>7</v>
      </c>
      <c r="T808">
        <f>R808-S808</f>
        <v>0</v>
      </c>
      <c r="U808" t="str">
        <f>IF(R808&gt;S808,"EXPANDING (HIGH BIAS)",IF(R808&lt;S808,"CONTRACTING (LOW BIAS)","NEUTRAL"))</f>
        <v>NEUTRAL</v>
      </c>
    </row>
    <row r="809">
      <c r="A809">
        <v>14897</v>
      </c>
      <c r="B809" t="str">
        <v>2026-01-17</v>
      </c>
      <c r="C809" t="str">
        <v>EVENING</v>
      </c>
      <c r="D809">
        <v>6</v>
      </c>
      <c r="E809">
        <v>9</v>
      </c>
      <c r="F809">
        <v>6</v>
      </c>
      <c r="G809">
        <v>1</v>
      </c>
      <c r="H809" t="str">
        <f>D809&amp;E809&amp;F809&amp;G809</f>
        <v>6961</v>
      </c>
      <c r="I809" t="str">
        <v>1669</v>
      </c>
      <c r="J809">
        <f>SUM(D809:G809)</f>
        <v>22</v>
      </c>
      <c r="K809">
        <f>SUMPRODUCT(MOD(D809:G809,2))</f>
        <v>2</v>
      </c>
      <c r="L809">
        <f>4-K809</f>
        <v>2</v>
      </c>
      <c r="M809">
        <f>COUNTIF(D809:G809,"&gt;=5")</f>
        <v>3</v>
      </c>
      <c r="N809">
        <f>COUNTIF(D809:G809,"&lt;=4")</f>
        <v>1</v>
      </c>
      <c r="O809">
        <f>SUMPRODUCT(1/COUNTIF(D809:G809,D809:G809))</f>
        <v>3</v>
      </c>
      <c r="P809" t="str">
        <f>IF(O809=4,"24-Way (4 Distinct)",IF(O809=3,"12-Way (1 Pair)",IF(O809=2,"6-Way / 4-Way","Straight (Quad)"))))</f>
        <v>12-Way (1 Pair)</v>
      </c>
      <c r="Q809">
        <f>SUMPRODUCT(COUNTIF(D810:G810,D809:G809))</f>
        <v>1</v>
      </c>
      <c r="R809">
        <f>AVERAGE(J809:J813)</f>
        <v>22</v>
      </c>
      <c r="S809">
        <f>AVERAGE(J809:J828)</f>
        <v>22</v>
      </c>
      <c r="T809">
        <f>R809-S809</f>
        <v>0</v>
      </c>
      <c r="U809" t="str">
        <f>IF(R809&gt;S809,"EXPANDING (HIGH BIAS)",IF(R809&lt;S809,"CONTRACTING (LOW BIAS)","NEUTRAL"))</f>
        <v>NEUTRAL</v>
      </c>
    </row>
    <row r="810">
      <c r="A810">
        <v>14896</v>
      </c>
      <c r="B810" t="str">
        <v>2026-01-17</v>
      </c>
      <c r="C810" t="str">
        <v>AFTERNOON</v>
      </c>
      <c r="D810">
        <v>4</v>
      </c>
      <c r="E810">
        <v>2</v>
      </c>
      <c r="F810">
        <v>1</v>
      </c>
      <c r="G810">
        <v>7</v>
      </c>
      <c r="H810" t="str">
        <f>D810&amp;E810&amp;F810&amp;G810</f>
        <v>4217</v>
      </c>
      <c r="I810" t="str">
        <v>1247</v>
      </c>
      <c r="J810">
        <f>SUM(D810:G810)</f>
        <v>14</v>
      </c>
      <c r="K810">
        <f>SUMPRODUCT(MOD(D810:G810,2))</f>
        <v>2</v>
      </c>
      <c r="L810">
        <f>4-K810</f>
        <v>2</v>
      </c>
      <c r="M810">
        <f>COUNTIF(D810:G810,"&gt;=5")</f>
        <v>1</v>
      </c>
      <c r="N810">
        <f>COUNTIF(D810:G810,"&lt;=4")</f>
        <v>3</v>
      </c>
      <c r="O810">
        <f>SUMPRODUCT(1/COUNTIF(D810:G810,D810:G810))</f>
        <v>4</v>
      </c>
      <c r="P810" t="str">
        <f>IF(O810=4,"24-Way (4 Distinct)",IF(O810=3,"12-Way (1 Pair)",IF(O810=2,"6-Way / 4-Way","Straight (Quad)"))))</f>
        <v>24-Way (4 Distinct)</v>
      </c>
      <c r="Q810">
        <f>SUMPRODUCT(COUNTIF(D811:G811,D810:G810))</f>
        <v>1</v>
      </c>
      <c r="R810">
        <f>AVERAGE(J810:J814)</f>
        <v>14</v>
      </c>
      <c r="S810">
        <f>AVERAGE(J810:J829)</f>
        <v>14</v>
      </c>
      <c r="T810">
        <f>R810-S810</f>
        <v>0</v>
      </c>
      <c r="U810" t="str">
        <f>IF(R810&gt;S810,"EXPANDING (HIGH BIAS)",IF(R810&lt;S810,"CONTRACTING (LOW BIAS)","NEUTRAL"))</f>
        <v>NEUTRAL</v>
      </c>
    </row>
    <row r="811">
      <c r="A811">
        <v>14895</v>
      </c>
      <c r="B811" t="str">
        <v>2026-01-17</v>
      </c>
      <c r="C811" t="str">
        <v>MIDDAY</v>
      </c>
      <c r="D811">
        <v>4</v>
      </c>
      <c r="E811">
        <v>5</v>
      </c>
      <c r="F811">
        <v>0</v>
      </c>
      <c r="G811">
        <v>6</v>
      </c>
      <c r="H811" t="str">
        <f>D811&amp;E811&amp;F811&amp;G811</f>
        <v>4506</v>
      </c>
      <c r="I811" t="str">
        <v>0456</v>
      </c>
      <c r="J811">
        <f>SUM(D811:G811)</f>
        <v>15</v>
      </c>
      <c r="K811">
        <f>SUMPRODUCT(MOD(D811:G811,2))</f>
        <v>1</v>
      </c>
      <c r="L811">
        <f>4-K811</f>
        <v>3</v>
      </c>
      <c r="M811">
        <f>COUNTIF(D811:G811,"&gt;=5")</f>
        <v>2</v>
      </c>
      <c r="N811">
        <f>COUNTIF(D811:G811,"&lt;=4")</f>
        <v>2</v>
      </c>
      <c r="O811">
        <f>SUMPRODUCT(1/COUNTIF(D811:G811,D811:G811))</f>
        <v>4</v>
      </c>
      <c r="P811" t="str">
        <f>IF(O811=4,"24-Way (4 Distinct)",IF(O811=3,"12-Way (1 Pair)",IF(O811=2,"6-Way / 4-Way","Straight (Quad)"))))</f>
        <v>24-Way (4 Distinct)</v>
      </c>
      <c r="Q811">
        <f>SUMPRODUCT(COUNTIF(D812:G812,D811:G811))</f>
        <v>1</v>
      </c>
      <c r="R811">
        <f>AVERAGE(J811:J815)</f>
        <v>15</v>
      </c>
      <c r="S811">
        <f>AVERAGE(J811:J830)</f>
        <v>15</v>
      </c>
      <c r="T811">
        <f>R811-S811</f>
        <v>0</v>
      </c>
      <c r="U811" t="str">
        <f>IF(R811&gt;S811,"EXPANDING (HIGH BIAS)",IF(R811&lt;S811,"CONTRACTING (LOW BIAS)","NEUTRAL"))</f>
        <v>NEUTRAL</v>
      </c>
    </row>
    <row r="812">
      <c r="A812">
        <v>14894</v>
      </c>
      <c r="B812" t="str">
        <v>2026-01-17</v>
      </c>
      <c r="C812" t="str">
        <v>MORNING</v>
      </c>
      <c r="D812">
        <v>8</v>
      </c>
      <c r="E812">
        <v>2</v>
      </c>
      <c r="F812">
        <v>7</v>
      </c>
      <c r="G812">
        <v>0</v>
      </c>
      <c r="H812" t="str">
        <f>D812&amp;E812&amp;F812&amp;G812</f>
        <v>8270</v>
      </c>
      <c r="I812" t="str">
        <v>0278</v>
      </c>
      <c r="J812">
        <f>SUM(D812:G812)</f>
        <v>17</v>
      </c>
      <c r="K812">
        <f>SUMPRODUCT(MOD(D812:G812,2))</f>
        <v>1</v>
      </c>
      <c r="L812">
        <f>4-K812</f>
        <v>3</v>
      </c>
      <c r="M812">
        <f>COUNTIF(D812:G812,"&gt;=5")</f>
        <v>2</v>
      </c>
      <c r="N812">
        <f>COUNTIF(D812:G812,"&lt;=4")</f>
        <v>2</v>
      </c>
      <c r="O812">
        <f>SUMPRODUCT(1/COUNTIF(D812:G812,D812:G812))</f>
        <v>4</v>
      </c>
      <c r="P812" t="str">
        <f>IF(O812=4,"24-Way (4 Distinct)",IF(O812=3,"12-Way (1 Pair)",IF(O812=2,"6-Way / 4-Way","Straight (Quad)"))))</f>
        <v>24-Way (4 Distinct)</v>
      </c>
      <c r="Q812">
        <f>SUMPRODUCT(COUNTIF(D813:G813,D812:G812))</f>
        <v>1</v>
      </c>
      <c r="R812">
        <f>AVERAGE(J812:J816)</f>
        <v>17</v>
      </c>
      <c r="S812">
        <f>AVERAGE(J812:J831)</f>
        <v>17</v>
      </c>
      <c r="T812">
        <f>R812-S812</f>
        <v>0</v>
      </c>
      <c r="U812" t="str">
        <f>IF(R812&gt;S812,"EXPANDING (HIGH BIAS)",IF(R812&lt;S812,"CONTRACTING (LOW BIAS)","NEUTRAL"))</f>
        <v>NEUTRAL</v>
      </c>
    </row>
    <row r="813">
      <c r="A813">
        <v>14892</v>
      </c>
      <c r="B813" t="str">
        <v>2026-01-16</v>
      </c>
      <c r="C813" t="str">
        <v>AFTERNOON</v>
      </c>
      <c r="D813">
        <v>6</v>
      </c>
      <c r="E813">
        <v>2</v>
      </c>
      <c r="F813">
        <v>9</v>
      </c>
      <c r="G813">
        <v>2</v>
      </c>
      <c r="H813" t="str">
        <f>D813&amp;E813&amp;F813&amp;G813</f>
        <v>6292</v>
      </c>
      <c r="I813" t="str">
        <v>2269</v>
      </c>
      <c r="J813">
        <f>SUM(D813:G813)</f>
        <v>19</v>
      </c>
      <c r="K813">
        <f>SUMPRODUCT(MOD(D813:G813,2))</f>
        <v>1</v>
      </c>
      <c r="L813">
        <f>4-K813</f>
        <v>3</v>
      </c>
      <c r="M813">
        <f>COUNTIF(D813:G813,"&gt;=5")</f>
        <v>2</v>
      </c>
      <c r="N813">
        <f>COUNTIF(D813:G813,"&lt;=4")</f>
        <v>2</v>
      </c>
      <c r="O813">
        <f>SUMPRODUCT(1/COUNTIF(D813:G813,D813:G813))</f>
        <v>3</v>
      </c>
      <c r="P813" t="str">
        <f>IF(O813=4,"24-Way (4 Distinct)",IF(O813=3,"12-Way (1 Pair)",IF(O813=2,"6-Way / 4-Way","Straight (Quad)"))))</f>
        <v>12-Way (1 Pair)</v>
      </c>
      <c r="Q813">
        <f>SUMPRODUCT(COUNTIF(D814:G814,D813:G813))</f>
        <v>0</v>
      </c>
      <c r="R813">
        <f>AVERAGE(J813:J817)</f>
        <v>19</v>
      </c>
      <c r="S813">
        <f>AVERAGE(J813:J832)</f>
        <v>19</v>
      </c>
      <c r="T813">
        <f>R813-S813</f>
        <v>0</v>
      </c>
      <c r="U813" t="str">
        <f>IF(R813&gt;S813,"EXPANDING (HIGH BIAS)",IF(R813&lt;S813,"CONTRACTING (LOW BIAS)","NEUTRAL"))</f>
        <v>NEUTRAL</v>
      </c>
    </row>
    <row r="814">
      <c r="A814">
        <v>14891</v>
      </c>
      <c r="B814" t="str">
        <v>2026-01-16</v>
      </c>
      <c r="C814" t="str">
        <v>MIDDAY</v>
      </c>
      <c r="D814">
        <v>3</v>
      </c>
      <c r="E814">
        <v>1</v>
      </c>
      <c r="F814">
        <v>4</v>
      </c>
      <c r="G814">
        <v>0</v>
      </c>
      <c r="H814" t="str">
        <f>D814&amp;E814&amp;F814&amp;G814</f>
        <v>3140</v>
      </c>
      <c r="I814" t="str">
        <v>0134</v>
      </c>
      <c r="J814">
        <f>SUM(D814:G814)</f>
        <v>8</v>
      </c>
      <c r="K814">
        <f>SUMPRODUCT(MOD(D814:G814,2))</f>
        <v>2</v>
      </c>
      <c r="L814">
        <f>4-K814</f>
        <v>2</v>
      </c>
      <c r="M814">
        <f>COUNTIF(D814:G814,"&gt;=5")</f>
        <v>0</v>
      </c>
      <c r="N814">
        <f>COUNTIF(D814:G814,"&lt;=4")</f>
        <v>4</v>
      </c>
      <c r="O814">
        <f>SUMPRODUCT(1/COUNTIF(D814:G814,D814:G814))</f>
        <v>4</v>
      </c>
      <c r="P814" t="str">
        <f>IF(O814=4,"24-Way (4 Distinct)",IF(O814=3,"12-Way (1 Pair)",IF(O814=2,"6-Way / 4-Way","Straight (Quad)"))))</f>
        <v>24-Way (4 Distinct)</v>
      </c>
      <c r="Q814">
        <f>SUMPRODUCT(COUNTIF(D815:G815,D814:G814))</f>
        <v>2</v>
      </c>
      <c r="R814">
        <f>AVERAGE(J814:J818)</f>
        <v>8</v>
      </c>
      <c r="S814">
        <f>AVERAGE(J814:J833)</f>
        <v>8</v>
      </c>
      <c r="T814">
        <f>R814-S814</f>
        <v>0</v>
      </c>
      <c r="U814" t="str">
        <f>IF(R814&gt;S814,"EXPANDING (HIGH BIAS)",IF(R814&lt;S814,"CONTRACTING (LOW BIAS)","NEUTRAL"))</f>
        <v>NEUTRAL</v>
      </c>
    </row>
    <row r="815">
      <c r="A815">
        <v>14890</v>
      </c>
      <c r="B815" t="str">
        <v>2026-01-16</v>
      </c>
      <c r="C815" t="str">
        <v>MORNING</v>
      </c>
      <c r="D815">
        <v>2</v>
      </c>
      <c r="E815">
        <v>7</v>
      </c>
      <c r="F815">
        <v>4</v>
      </c>
      <c r="G815">
        <v>0</v>
      </c>
      <c r="H815" t="str">
        <f>D815&amp;E815&amp;F815&amp;G815</f>
        <v>2740</v>
      </c>
      <c r="I815" t="str">
        <v>0247</v>
      </c>
      <c r="J815">
        <f>SUM(D815:G815)</f>
        <v>13</v>
      </c>
      <c r="K815">
        <f>SUMPRODUCT(MOD(D815:G815,2))</f>
        <v>1</v>
      </c>
      <c r="L815">
        <f>4-K815</f>
        <v>3</v>
      </c>
      <c r="M815">
        <f>COUNTIF(D815:G815,"&gt;=5")</f>
        <v>1</v>
      </c>
      <c r="N815">
        <f>COUNTIF(D815:G815,"&lt;=4")</f>
        <v>3</v>
      </c>
      <c r="O815">
        <f>SUMPRODUCT(1/COUNTIF(D815:G815,D815:G815))</f>
        <v>4</v>
      </c>
      <c r="P815" t="str">
        <f>IF(O815=4,"24-Way (4 Distinct)",IF(O815=3,"12-Way (1 Pair)",IF(O815=2,"6-Way / 4-Way","Straight (Quad)"))))</f>
        <v>24-Way (4 Distinct)</v>
      </c>
      <c r="Q815">
        <f>SUMPRODUCT(COUNTIF(D816:G816,D815:G815))</f>
        <v>1</v>
      </c>
      <c r="R815">
        <f>AVERAGE(J815:J819)</f>
        <v>13</v>
      </c>
      <c r="S815">
        <f>AVERAGE(J815:J834)</f>
        <v>13</v>
      </c>
      <c r="T815">
        <f>R815-S815</f>
        <v>0</v>
      </c>
      <c r="U815" t="str">
        <f>IF(R815&gt;S815,"EXPANDING (HIGH BIAS)",IF(R815&lt;S815,"CONTRACTING (LOW BIAS)","NEUTRAL"))</f>
        <v>NEUTRAL</v>
      </c>
    </row>
    <row r="816">
      <c r="A816">
        <v>14887</v>
      </c>
      <c r="B816" t="str">
        <v>2026-01-15</v>
      </c>
      <c r="C816" t="str">
        <v>MIDDAY</v>
      </c>
      <c r="D816">
        <v>9</v>
      </c>
      <c r="E816">
        <v>6</v>
      </c>
      <c r="F816">
        <v>0</v>
      </c>
      <c r="G816">
        <v>6</v>
      </c>
      <c r="H816" t="str">
        <f>D816&amp;E816&amp;F816&amp;G816</f>
        <v>9606</v>
      </c>
      <c r="I816" t="str">
        <v>0669</v>
      </c>
      <c r="J816">
        <f>SUM(D816:G816)</f>
        <v>21</v>
      </c>
      <c r="K816">
        <f>SUMPRODUCT(MOD(D816:G816,2))</f>
        <v>1</v>
      </c>
      <c r="L816">
        <f>4-K816</f>
        <v>3</v>
      </c>
      <c r="M816">
        <f>COUNTIF(D816:G816,"&gt;=5")</f>
        <v>3</v>
      </c>
      <c r="N816">
        <f>COUNTIF(D816:G816,"&lt;=4")</f>
        <v>1</v>
      </c>
      <c r="O816">
        <f>SUMPRODUCT(1/COUNTIF(D816:G816,D816:G816))</f>
        <v>3</v>
      </c>
      <c r="P816" t="str">
        <f>IF(O816=4,"24-Way (4 Distinct)",IF(O816=3,"12-Way (1 Pair)",IF(O816=2,"6-Way / 4-Way","Straight (Quad)"))))</f>
        <v>12-Way (1 Pair)</v>
      </c>
      <c r="Q816">
        <f>SUMPRODUCT(COUNTIF(D817:G817,D816:G816))</f>
        <v>2</v>
      </c>
      <c r="R816">
        <f>AVERAGE(J816:J820)</f>
        <v>21</v>
      </c>
      <c r="S816">
        <f>AVERAGE(J816:J835)</f>
        <v>21</v>
      </c>
      <c r="T816">
        <f>R816-S816</f>
        <v>0</v>
      </c>
      <c r="U816" t="str">
        <f>IF(R816&gt;S816,"EXPANDING (HIGH BIAS)",IF(R816&lt;S816,"CONTRACTING (LOW BIAS)","NEUTRAL"))</f>
        <v>NEUTRAL</v>
      </c>
    </row>
    <row r="817">
      <c r="A817">
        <v>14886</v>
      </c>
      <c r="B817" t="str">
        <v>2026-01-15</v>
      </c>
      <c r="C817" t="str">
        <v>MORNING</v>
      </c>
      <c r="D817">
        <v>8</v>
      </c>
      <c r="E817">
        <v>5</v>
      </c>
      <c r="F817">
        <v>6</v>
      </c>
      <c r="G817">
        <v>1</v>
      </c>
      <c r="H817" t="str">
        <f>D817&amp;E817&amp;F817&amp;G817</f>
        <v>8561</v>
      </c>
      <c r="I817" t="str">
        <v>1568</v>
      </c>
      <c r="J817">
        <f>SUM(D817:G817)</f>
        <v>20</v>
      </c>
      <c r="K817">
        <f>SUMPRODUCT(MOD(D817:G817,2))</f>
        <v>2</v>
      </c>
      <c r="L817">
        <f>4-K817</f>
        <v>2</v>
      </c>
      <c r="M817">
        <f>COUNTIF(D817:G817,"&gt;=5")</f>
        <v>3</v>
      </c>
      <c r="N817">
        <f>COUNTIF(D817:G817,"&lt;=4")</f>
        <v>1</v>
      </c>
      <c r="O817">
        <f>SUMPRODUCT(1/COUNTIF(D817:G817,D817:G817))</f>
        <v>4</v>
      </c>
      <c r="P817" t="str">
        <f>IF(O817=4,"24-Way (4 Distinct)",IF(O817=3,"12-Way (1 Pair)",IF(O817=2,"6-Way / 4-Way","Straight (Quad)"))))</f>
        <v>24-Way (4 Distinct)</v>
      </c>
      <c r="Q817">
        <f>SUMPRODUCT(COUNTIF(D818:G818,D817:G817))</f>
        <v>2</v>
      </c>
      <c r="R817">
        <f>AVERAGE(J817:J821)</f>
        <v>20</v>
      </c>
      <c r="S817">
        <f>AVERAGE(J817:J836)</f>
        <v>20</v>
      </c>
      <c r="T817">
        <f>R817-S817</f>
        <v>0</v>
      </c>
      <c r="U817" t="str">
        <f>IF(R817&gt;S817,"EXPANDING (HIGH BIAS)",IF(R817&lt;S817,"CONTRACTING (LOW BIAS)","NEUTRAL"))</f>
        <v>NEUTRAL</v>
      </c>
    </row>
    <row r="818">
      <c r="A818">
        <v>14882</v>
      </c>
      <c r="B818" t="str">
        <v>2026-01-14</v>
      </c>
      <c r="C818" t="str">
        <v>MORNING</v>
      </c>
      <c r="D818">
        <v>5</v>
      </c>
      <c r="E818">
        <v>0</v>
      </c>
      <c r="F818">
        <v>8</v>
      </c>
      <c r="G818">
        <v>9</v>
      </c>
      <c r="H818" t="str">
        <f>D818&amp;E818&amp;F818&amp;G818</f>
        <v>5089</v>
      </c>
      <c r="I818" t="str">
        <v>0589</v>
      </c>
      <c r="J818">
        <f>SUM(D818:G818)</f>
        <v>22</v>
      </c>
      <c r="K818">
        <f>SUMPRODUCT(MOD(D818:G818,2))</f>
        <v>2</v>
      </c>
      <c r="L818">
        <f>4-K818</f>
        <v>2</v>
      </c>
      <c r="M818">
        <f>COUNTIF(D818:G818,"&gt;=5")</f>
        <v>3</v>
      </c>
      <c r="N818">
        <f>COUNTIF(D818:G818,"&lt;=4")</f>
        <v>1</v>
      </c>
      <c r="O818">
        <f>SUMPRODUCT(1/COUNTIF(D818:G818,D818:G818))</f>
        <v>4</v>
      </c>
      <c r="P818" t="str">
        <f>IF(O818=4,"24-Way (4 Distinct)",IF(O818=3,"12-Way (1 Pair)",IF(O818=2,"6-Way / 4-Way","Straight (Quad)"))))</f>
        <v>24-Way (4 Distinct)</v>
      </c>
      <c r="Q818">
        <f>SUMPRODUCT(COUNTIF(D819:G819,D818:G818))</f>
        <v>2</v>
      </c>
      <c r="R818">
        <f>AVERAGE(J818:J822)</f>
        <v>22</v>
      </c>
      <c r="S818">
        <f>AVERAGE(J818:J837)</f>
        <v>22</v>
      </c>
      <c r="T818">
        <f>R818-S818</f>
        <v>0</v>
      </c>
      <c r="U818" t="str">
        <f>IF(R818&gt;S818,"EXPANDING (HIGH BIAS)",IF(R818&lt;S818,"CONTRACTING (LOW BIAS)","NEUTRAL"))</f>
        <v>NEUTRAL</v>
      </c>
    </row>
    <row r="819">
      <c r="A819">
        <v>14881</v>
      </c>
      <c r="B819" t="str">
        <v>2026-01-13</v>
      </c>
      <c r="C819" t="str">
        <v>EVENING</v>
      </c>
      <c r="D819">
        <v>5</v>
      </c>
      <c r="E819">
        <v>4</v>
      </c>
      <c r="F819">
        <v>8</v>
      </c>
      <c r="G819">
        <v>1</v>
      </c>
      <c r="H819" t="str">
        <f>D819&amp;E819&amp;F819&amp;G819</f>
        <v>5481</v>
      </c>
      <c r="I819" t="str">
        <v>1458</v>
      </c>
      <c r="J819">
        <f>SUM(D819:G819)</f>
        <v>18</v>
      </c>
      <c r="K819">
        <f>SUMPRODUCT(MOD(D819:G819,2))</f>
        <v>2</v>
      </c>
      <c r="L819">
        <f>4-K819</f>
        <v>2</v>
      </c>
      <c r="M819">
        <f>COUNTIF(D819:G819,"&gt;=5")</f>
        <v>2</v>
      </c>
      <c r="N819">
        <f>COUNTIF(D819:G819,"&lt;=4")</f>
        <v>2</v>
      </c>
      <c r="O819">
        <f>SUMPRODUCT(1/COUNTIF(D819:G819,D819:G819))</f>
        <v>4</v>
      </c>
      <c r="P819" t="str">
        <f>IF(O819=4,"24-Way (4 Distinct)",IF(O819=3,"12-Way (1 Pair)",IF(O819=2,"6-Way / 4-Way","Straight (Quad)"))))</f>
        <v>24-Way (4 Distinct)</v>
      </c>
      <c r="Q819">
        <f>SUMPRODUCT(COUNTIF(D820:G820,D819:G819))</f>
        <v>0</v>
      </c>
      <c r="R819">
        <f>AVERAGE(J819:J823)</f>
        <v>18</v>
      </c>
      <c r="S819">
        <f>AVERAGE(J819:J838)</f>
        <v>18</v>
      </c>
      <c r="T819">
        <f>R819-S819</f>
        <v>0</v>
      </c>
      <c r="U819" t="str">
        <f>IF(R819&gt;S819,"EXPANDING (HIGH BIAS)",IF(R819&lt;S819,"CONTRACTING (LOW BIAS)","NEUTRAL"))</f>
        <v>NEUTRAL</v>
      </c>
    </row>
    <row r="820">
      <c r="A820">
        <v>14880</v>
      </c>
      <c r="B820" t="str">
        <v>2026-01-13</v>
      </c>
      <c r="C820" t="str">
        <v>AFTERNOON</v>
      </c>
      <c r="D820">
        <v>7</v>
      </c>
      <c r="E820">
        <v>0</v>
      </c>
      <c r="F820">
        <v>9</v>
      </c>
      <c r="G820">
        <v>6</v>
      </c>
      <c r="H820" t="str">
        <f>D820&amp;E820&amp;F820&amp;G820</f>
        <v>7096</v>
      </c>
      <c r="I820" t="str">
        <v>0679</v>
      </c>
      <c r="J820">
        <f>SUM(D820:G820)</f>
        <v>22</v>
      </c>
      <c r="K820">
        <f>SUMPRODUCT(MOD(D820:G820,2))</f>
        <v>2</v>
      </c>
      <c r="L820">
        <f>4-K820</f>
        <v>2</v>
      </c>
      <c r="M820">
        <f>COUNTIF(D820:G820,"&gt;=5")</f>
        <v>3</v>
      </c>
      <c r="N820">
        <f>COUNTIF(D820:G820,"&lt;=4")</f>
        <v>1</v>
      </c>
      <c r="O820">
        <f>SUMPRODUCT(1/COUNTIF(D820:G820,D820:G820))</f>
        <v>4</v>
      </c>
      <c r="P820" t="str">
        <f>IF(O820=4,"24-Way (4 Distinct)",IF(O820=3,"12-Way (1 Pair)",IF(O820=2,"6-Way / 4-Way","Straight (Quad)"))))</f>
        <v>24-Way (4 Distinct)</v>
      </c>
      <c r="Q820">
        <f>SUMPRODUCT(COUNTIF(D821:G821,D820:G820))</f>
        <v>1</v>
      </c>
      <c r="R820">
        <f>AVERAGE(J820:J824)</f>
        <v>22</v>
      </c>
      <c r="S820">
        <f>AVERAGE(J820:J839)</f>
        <v>22</v>
      </c>
      <c r="T820">
        <f>R820-S820</f>
        <v>0</v>
      </c>
      <c r="U820" t="str">
        <f>IF(R820&gt;S820,"EXPANDING (HIGH BIAS)",IF(R820&lt;S820,"CONTRACTING (LOW BIAS)","NEUTRAL"))</f>
        <v>NEUTRAL</v>
      </c>
    </row>
    <row r="821">
      <c r="A821">
        <v>14879</v>
      </c>
      <c r="B821" t="str">
        <v>2026-01-13</v>
      </c>
      <c r="C821" t="str">
        <v>MIDDAY</v>
      </c>
      <c r="D821">
        <v>4</v>
      </c>
      <c r="E821">
        <v>5</v>
      </c>
      <c r="F821">
        <v>6</v>
      </c>
      <c r="G821">
        <v>5</v>
      </c>
      <c r="H821" t="str">
        <f>D821&amp;E821&amp;F821&amp;G821</f>
        <v>4565</v>
      </c>
      <c r="I821" t="str">
        <v>4556</v>
      </c>
      <c r="J821">
        <f>SUM(D821:G821)</f>
        <v>20</v>
      </c>
      <c r="K821">
        <f>SUMPRODUCT(MOD(D821:G821,2))</f>
        <v>2</v>
      </c>
      <c r="L821">
        <f>4-K821</f>
        <v>2</v>
      </c>
      <c r="M821">
        <f>COUNTIF(D821:G821,"&gt;=5")</f>
        <v>3</v>
      </c>
      <c r="N821">
        <f>COUNTIF(D821:G821,"&lt;=4")</f>
        <v>1</v>
      </c>
      <c r="O821">
        <f>SUMPRODUCT(1/COUNTIF(D821:G821,D821:G821))</f>
        <v>3</v>
      </c>
      <c r="P821" t="str">
        <f>IF(O821=4,"24-Way (4 Distinct)",IF(O821=3,"12-Way (1 Pair)",IF(O821=2,"6-Way / 4-Way","Straight (Quad)"))))</f>
        <v>12-Way (1 Pair)</v>
      </c>
      <c r="Q821">
        <f>SUMPRODUCT(COUNTIF(D822:G822,D821:G821))</f>
        <v>1</v>
      </c>
      <c r="R821">
        <f>AVERAGE(J821:J825)</f>
        <v>20</v>
      </c>
      <c r="S821">
        <f>AVERAGE(J821:J840)</f>
        <v>20</v>
      </c>
      <c r="T821">
        <f>R821-S821</f>
        <v>0</v>
      </c>
      <c r="U821" t="str">
        <f>IF(R821&gt;S821,"EXPANDING (HIGH BIAS)",IF(R821&lt;S821,"CONTRACTING (LOW BIAS)","NEUTRAL"))</f>
        <v>NEUTRAL</v>
      </c>
    </row>
    <row r="822">
      <c r="A822">
        <v>14878</v>
      </c>
      <c r="B822" t="str">
        <v>2026-01-13</v>
      </c>
      <c r="C822" t="str">
        <v>MORNING</v>
      </c>
      <c r="D822">
        <v>3</v>
      </c>
      <c r="E822">
        <v>9</v>
      </c>
      <c r="F822">
        <v>4</v>
      </c>
      <c r="G822">
        <v>7</v>
      </c>
      <c r="H822" t="str">
        <f>D822&amp;E822&amp;F822&amp;G822</f>
        <v>3947</v>
      </c>
      <c r="I822" t="str">
        <v>3479</v>
      </c>
      <c r="J822">
        <f>SUM(D822:G822)</f>
        <v>23</v>
      </c>
      <c r="K822">
        <f>SUMPRODUCT(MOD(D822:G822,2))</f>
        <v>3</v>
      </c>
      <c r="L822">
        <f>4-K822</f>
        <v>1</v>
      </c>
      <c r="M822">
        <f>COUNTIF(D822:G822,"&gt;=5")</f>
        <v>2</v>
      </c>
      <c r="N822">
        <f>COUNTIF(D822:G822,"&lt;=4")</f>
        <v>2</v>
      </c>
      <c r="O822">
        <f>SUMPRODUCT(1/COUNTIF(D822:G822,D822:G822))</f>
        <v>4</v>
      </c>
      <c r="P822" t="str">
        <f>IF(O822=4,"24-Way (4 Distinct)",IF(O822=3,"12-Way (1 Pair)",IF(O822=2,"6-Way / 4-Way","Straight (Quad)"))))</f>
        <v>24-Way (4 Distinct)</v>
      </c>
      <c r="Q822">
        <f>SUMPRODUCT(COUNTIF(D823:G823,D822:G822))</f>
        <v>2</v>
      </c>
      <c r="R822">
        <f>AVERAGE(J822:J826)</f>
        <v>23</v>
      </c>
      <c r="S822">
        <f>AVERAGE(J822:J841)</f>
        <v>23</v>
      </c>
      <c r="T822">
        <f>R822-S822</f>
        <v>0</v>
      </c>
      <c r="U822" t="str">
        <f>IF(R822&gt;S822,"EXPANDING (HIGH BIAS)",IF(R822&lt;S822,"CONTRACTING (LOW BIAS)","NEUTRAL"))</f>
        <v>NEUTRAL</v>
      </c>
    </row>
    <row r="823">
      <c r="A823">
        <v>14877</v>
      </c>
      <c r="B823" t="str">
        <v>2026-01-12</v>
      </c>
      <c r="C823" t="str">
        <v>EVENING</v>
      </c>
      <c r="D823">
        <v>6</v>
      </c>
      <c r="E823">
        <v>9</v>
      </c>
      <c r="F823">
        <v>0</v>
      </c>
      <c r="G823">
        <v>3</v>
      </c>
      <c r="H823" t="str">
        <f>D823&amp;E823&amp;F823&amp;G823</f>
        <v>6903</v>
      </c>
      <c r="I823" t="str">
        <v>0369</v>
      </c>
      <c r="J823">
        <f>SUM(D823:G823)</f>
        <v>18</v>
      </c>
      <c r="K823">
        <f>SUMPRODUCT(MOD(D823:G823,2))</f>
        <v>2</v>
      </c>
      <c r="L823">
        <f>4-K823</f>
        <v>2</v>
      </c>
      <c r="M823">
        <f>COUNTIF(D823:G823,"&gt;=5")</f>
        <v>2</v>
      </c>
      <c r="N823">
        <f>COUNTIF(D823:G823,"&lt;=4")</f>
        <v>2</v>
      </c>
      <c r="O823">
        <f>SUMPRODUCT(1/COUNTIF(D823:G823,D823:G823))</f>
        <v>4</v>
      </c>
      <c r="P823" t="str">
        <f>IF(O823=4,"24-Way (4 Distinct)",IF(O823=3,"12-Way (1 Pair)",IF(O823=2,"6-Way / 4-Way","Straight (Quad)"))))</f>
        <v>24-Way (4 Distinct)</v>
      </c>
      <c r="Q823">
        <f>SUMPRODUCT(COUNTIF(D824:G824,D823:G823))</f>
        <v>2</v>
      </c>
      <c r="R823">
        <f>AVERAGE(J823:J827)</f>
        <v>18</v>
      </c>
      <c r="S823">
        <f>AVERAGE(J823:J842)</f>
        <v>18</v>
      </c>
      <c r="T823">
        <f>R823-S823</f>
        <v>0</v>
      </c>
      <c r="U823" t="str">
        <f>IF(R823&gt;S823,"EXPANDING (HIGH BIAS)",IF(R823&lt;S823,"CONTRACTING (LOW BIAS)","NEUTRAL"))</f>
        <v>NEUTRAL</v>
      </c>
    </row>
    <row r="824">
      <c r="A824">
        <v>14876</v>
      </c>
      <c r="B824" t="str">
        <v>2026-01-12</v>
      </c>
      <c r="C824" t="str">
        <v>AFTERNOON</v>
      </c>
      <c r="D824">
        <v>9</v>
      </c>
      <c r="E824">
        <v>2</v>
      </c>
      <c r="F824">
        <v>6</v>
      </c>
      <c r="G824">
        <v>4</v>
      </c>
      <c r="H824" t="str">
        <f>D824&amp;E824&amp;F824&amp;G824</f>
        <v>9264</v>
      </c>
      <c r="I824" t="str">
        <v>2469</v>
      </c>
      <c r="J824">
        <f>SUM(D824:G824)</f>
        <v>21</v>
      </c>
      <c r="K824">
        <f>SUMPRODUCT(MOD(D824:G824,2))</f>
        <v>1</v>
      </c>
      <c r="L824">
        <f>4-K824</f>
        <v>3</v>
      </c>
      <c r="M824">
        <f>COUNTIF(D824:G824,"&gt;=5")</f>
        <v>2</v>
      </c>
      <c r="N824">
        <f>COUNTIF(D824:G824,"&lt;=4")</f>
        <v>2</v>
      </c>
      <c r="O824">
        <f>SUMPRODUCT(1/COUNTIF(D824:G824,D824:G824))</f>
        <v>4</v>
      </c>
      <c r="P824" t="str">
        <f>IF(O824=4,"24-Way (4 Distinct)",IF(O824=3,"12-Way (1 Pair)",IF(O824=2,"6-Way / 4-Way","Straight (Quad)"))))</f>
        <v>24-Way (4 Distinct)</v>
      </c>
      <c r="Q824">
        <f>SUMPRODUCT(COUNTIF(D825:G825,D824:G824))</f>
        <v>2</v>
      </c>
      <c r="R824">
        <f>AVERAGE(J824:J828)</f>
        <v>21</v>
      </c>
      <c r="S824">
        <f>AVERAGE(J824:J843)</f>
        <v>21</v>
      </c>
      <c r="T824">
        <f>R824-S824</f>
        <v>0</v>
      </c>
      <c r="U824" t="str">
        <f>IF(R824&gt;S824,"EXPANDING (HIGH BIAS)",IF(R824&lt;S824,"CONTRACTING (LOW BIAS)","NEUTRAL"))</f>
        <v>NEUTRAL</v>
      </c>
    </row>
    <row r="825">
      <c r="A825">
        <v>14875</v>
      </c>
      <c r="B825" t="str">
        <v>2026-01-12</v>
      </c>
      <c r="C825" t="str">
        <v>MIDDAY</v>
      </c>
      <c r="D825">
        <v>4</v>
      </c>
      <c r="E825">
        <v>8</v>
      </c>
      <c r="F825">
        <v>9</v>
      </c>
      <c r="G825">
        <v>5</v>
      </c>
      <c r="H825" t="str">
        <f>D825&amp;E825&amp;F825&amp;G825</f>
        <v>4895</v>
      </c>
      <c r="I825" t="str">
        <v>4589</v>
      </c>
      <c r="J825">
        <f>SUM(D825:G825)</f>
        <v>26</v>
      </c>
      <c r="K825">
        <f>SUMPRODUCT(MOD(D825:G825,2))</f>
        <v>2</v>
      </c>
      <c r="L825">
        <f>4-K825</f>
        <v>2</v>
      </c>
      <c r="M825">
        <f>COUNTIF(D825:G825,"&gt;=5")</f>
        <v>3</v>
      </c>
      <c r="N825">
        <f>COUNTIF(D825:G825,"&lt;=4")</f>
        <v>1</v>
      </c>
      <c r="O825">
        <f>SUMPRODUCT(1/COUNTIF(D825:G825,D825:G825))</f>
        <v>4</v>
      </c>
      <c r="P825" t="str">
        <f>IF(O825=4,"24-Way (4 Distinct)",IF(O825=3,"12-Way (1 Pair)",IF(O825=2,"6-Way / 4-Way","Straight (Quad)"))))</f>
        <v>24-Way (4 Distinct)</v>
      </c>
      <c r="Q825">
        <f>SUMPRODUCT(COUNTIF(D826:G826,D825:G825))</f>
        <v>2</v>
      </c>
      <c r="R825">
        <f>AVERAGE(J825:J829)</f>
        <v>26</v>
      </c>
      <c r="S825">
        <f>AVERAGE(J825:J844)</f>
        <v>26</v>
      </c>
      <c r="T825">
        <f>R825-S825</f>
        <v>0</v>
      </c>
      <c r="U825" t="str">
        <f>IF(R825&gt;S825,"EXPANDING (HIGH BIAS)",IF(R825&lt;S825,"CONTRACTING (LOW BIAS)","NEUTRAL"))</f>
        <v>NEUTRAL</v>
      </c>
    </row>
    <row r="826">
      <c r="A826">
        <v>14874</v>
      </c>
      <c r="B826" t="str">
        <v>2026-01-12</v>
      </c>
      <c r="C826" t="str">
        <v>MORNING</v>
      </c>
      <c r="D826">
        <v>8</v>
      </c>
      <c r="E826">
        <v>8</v>
      </c>
      <c r="F826">
        <v>4</v>
      </c>
      <c r="G826">
        <v>0</v>
      </c>
      <c r="H826" t="str">
        <f>D826&amp;E826&amp;F826&amp;G826</f>
        <v>8840</v>
      </c>
      <c r="I826" t="str">
        <v>0488</v>
      </c>
      <c r="J826">
        <f>SUM(D826:G826)</f>
        <v>20</v>
      </c>
      <c r="K826">
        <f>SUMPRODUCT(MOD(D826:G826,2))</f>
        <v>0</v>
      </c>
      <c r="L826">
        <f>4-K826</f>
        <v>4</v>
      </c>
      <c r="M826">
        <f>COUNTIF(D826:G826,"&gt;=5")</f>
        <v>2</v>
      </c>
      <c r="N826">
        <f>COUNTIF(D826:G826,"&lt;=4")</f>
        <v>2</v>
      </c>
      <c r="O826">
        <f>SUMPRODUCT(1/COUNTIF(D826:G826,D826:G826))</f>
        <v>3</v>
      </c>
      <c r="P826" t="str">
        <f>IF(O826=4,"24-Way (4 Distinct)",IF(O826=3,"12-Way (1 Pair)",IF(O826=2,"6-Way / 4-Way","Straight (Quad)"))))</f>
        <v>12-Way (1 Pair)</v>
      </c>
      <c r="Q826">
        <f>SUMPRODUCT(COUNTIF(D827:G827,D826:G826))</f>
        <v>3</v>
      </c>
      <c r="R826">
        <f>AVERAGE(J826:J830)</f>
        <v>20</v>
      </c>
      <c r="S826">
        <f>AVERAGE(J826:J845)</f>
        <v>20</v>
      </c>
      <c r="T826">
        <f>R826-S826</f>
        <v>0</v>
      </c>
      <c r="U826" t="str">
        <f>IF(R826&gt;S826,"EXPANDING (HIGH BIAS)",IF(R826&lt;S826,"CONTRACTING (LOW BIAS)","NEUTRAL"))</f>
        <v>NEUTRAL</v>
      </c>
    </row>
    <row r="827">
      <c r="A827">
        <v>14872</v>
      </c>
      <c r="B827" t="str">
        <v>2026-01-10</v>
      </c>
      <c r="C827" t="str">
        <v>AFTERNOON</v>
      </c>
      <c r="D827">
        <v>4</v>
      </c>
      <c r="E827">
        <v>4</v>
      </c>
      <c r="F827">
        <v>6</v>
      </c>
      <c r="G827">
        <v>8</v>
      </c>
      <c r="H827" t="str">
        <f>D827&amp;E827&amp;F827&amp;G827</f>
        <v>4468</v>
      </c>
      <c r="I827" t="str">
        <v>4468</v>
      </c>
      <c r="J827">
        <f>SUM(D827:G827)</f>
        <v>22</v>
      </c>
      <c r="K827">
        <f>SUMPRODUCT(MOD(D827:G827,2))</f>
        <v>0</v>
      </c>
      <c r="L827">
        <f>4-K827</f>
        <v>4</v>
      </c>
      <c r="M827">
        <f>COUNTIF(D827:G827,"&gt;=5")</f>
        <v>2</v>
      </c>
      <c r="N827">
        <f>COUNTIF(D827:G827,"&lt;=4")</f>
        <v>2</v>
      </c>
      <c r="O827">
        <f>SUMPRODUCT(1/COUNTIF(D827:G827,D827:G827))</f>
        <v>3</v>
      </c>
      <c r="P827" t="str">
        <f>IF(O827=4,"24-Way (4 Distinct)",IF(O827=3,"12-Way (1 Pair)",IF(O827=2,"6-Way / 4-Way","Straight (Quad)"))))</f>
        <v>12-Way (1 Pair)</v>
      </c>
      <c r="Q827">
        <f>SUMPRODUCT(COUNTIF(D828:G828,D827:G827))</f>
        <v>2</v>
      </c>
      <c r="R827">
        <f>AVERAGE(J827:J831)</f>
        <v>22</v>
      </c>
      <c r="S827">
        <f>AVERAGE(J827:J846)</f>
        <v>22</v>
      </c>
      <c r="T827">
        <f>R827-S827</f>
        <v>0</v>
      </c>
      <c r="U827" t="str">
        <f>IF(R827&gt;S827,"EXPANDING (HIGH BIAS)",IF(R827&lt;S827,"CONTRACTING (LOW BIAS)","NEUTRAL"))</f>
        <v>NEUTRAL</v>
      </c>
    </row>
    <row r="828">
      <c r="A828">
        <v>14871</v>
      </c>
      <c r="B828" t="str">
        <v>2026-01-10</v>
      </c>
      <c r="C828" t="str">
        <v>MIDDAY</v>
      </c>
      <c r="D828">
        <v>4</v>
      </c>
      <c r="E828">
        <v>5</v>
      </c>
      <c r="F828">
        <v>1</v>
      </c>
      <c r="G828">
        <v>0</v>
      </c>
      <c r="H828" t="str">
        <f>D828&amp;E828&amp;F828&amp;G828</f>
        <v>4510</v>
      </c>
      <c r="I828" t="str">
        <v>0145</v>
      </c>
      <c r="J828">
        <f>SUM(D828:G828)</f>
        <v>10</v>
      </c>
      <c r="K828">
        <f>SUMPRODUCT(MOD(D828:G828,2))</f>
        <v>2</v>
      </c>
      <c r="L828">
        <f>4-K828</f>
        <v>2</v>
      </c>
      <c r="M828">
        <f>COUNTIF(D828:G828,"&gt;=5")</f>
        <v>1</v>
      </c>
      <c r="N828">
        <f>COUNTIF(D828:G828,"&lt;=4")</f>
        <v>3</v>
      </c>
      <c r="O828">
        <f>SUMPRODUCT(1/COUNTIF(D828:G828,D828:G828))</f>
        <v>4</v>
      </c>
      <c r="P828" t="str">
        <f>IF(O828=4,"24-Way (4 Distinct)",IF(O828=3,"12-Way (1 Pair)",IF(O828=2,"6-Way / 4-Way","Straight (Quad)"))))</f>
        <v>24-Way (4 Distinct)</v>
      </c>
      <c r="Q828">
        <f>SUMPRODUCT(COUNTIF(D829:G829,D828:G828))</f>
        <v>3</v>
      </c>
      <c r="R828">
        <f>AVERAGE(J828:J832)</f>
        <v>10</v>
      </c>
      <c r="S828">
        <f>AVERAGE(J828:J847)</f>
        <v>10</v>
      </c>
      <c r="T828">
        <f>R828-S828</f>
        <v>0</v>
      </c>
      <c r="U828" t="str">
        <f>IF(R828&gt;S828,"EXPANDING (HIGH BIAS)",IF(R828&lt;S828,"CONTRACTING (LOW BIAS)","NEUTRAL"))</f>
        <v>NEUTRAL</v>
      </c>
    </row>
    <row r="829">
      <c r="A829">
        <v>14870</v>
      </c>
      <c r="B829" t="str">
        <v>2026-01-10</v>
      </c>
      <c r="C829" t="str">
        <v>MORNING</v>
      </c>
      <c r="D829">
        <v>1</v>
      </c>
      <c r="E829">
        <v>4</v>
      </c>
      <c r="F829">
        <v>2</v>
      </c>
      <c r="G829">
        <v>0</v>
      </c>
      <c r="H829" t="str">
        <f>D829&amp;E829&amp;F829&amp;G829</f>
        <v>1420</v>
      </c>
      <c r="I829" t="str">
        <v>0124</v>
      </c>
      <c r="J829">
        <f>SUM(D829:G829)</f>
        <v>7</v>
      </c>
      <c r="K829">
        <f>SUMPRODUCT(MOD(D829:G829,2))</f>
        <v>1</v>
      </c>
      <c r="L829">
        <f>4-K829</f>
        <v>3</v>
      </c>
      <c r="M829">
        <f>COUNTIF(D829:G829,"&gt;=5")</f>
        <v>0</v>
      </c>
      <c r="N829">
        <f>COUNTIF(D829:G829,"&lt;=4")</f>
        <v>4</v>
      </c>
      <c r="O829">
        <f>SUMPRODUCT(1/COUNTIF(D829:G829,D829:G829))</f>
        <v>4</v>
      </c>
      <c r="P829" t="str">
        <f>IF(O829=4,"24-Way (4 Distinct)",IF(O829=3,"12-Way (1 Pair)",IF(O829=2,"6-Way / 4-Way","Straight (Quad)"))))</f>
        <v>24-Way (4 Distinct)</v>
      </c>
      <c r="Q829">
        <f>SUMPRODUCT(COUNTIF(D830:G830,D829:G829))</f>
        <v>2</v>
      </c>
      <c r="R829">
        <f>AVERAGE(J829:J833)</f>
        <v>7</v>
      </c>
      <c r="S829">
        <f>AVERAGE(J829:J848)</f>
        <v>7</v>
      </c>
      <c r="T829">
        <f>R829-S829</f>
        <v>0</v>
      </c>
      <c r="U829" t="str">
        <f>IF(R829&gt;S829,"EXPANDING (HIGH BIAS)",IF(R829&lt;S829,"CONTRACTING (LOW BIAS)","NEUTRAL"))</f>
        <v>NEUTRAL</v>
      </c>
    </row>
    <row r="830">
      <c r="A830">
        <v>14869</v>
      </c>
      <c r="B830" t="str">
        <v>2026-01-09</v>
      </c>
      <c r="C830" t="str">
        <v>EVENING</v>
      </c>
      <c r="D830">
        <v>5</v>
      </c>
      <c r="E830">
        <v>2</v>
      </c>
      <c r="F830">
        <v>4</v>
      </c>
      <c r="G830">
        <v>5</v>
      </c>
      <c r="H830" t="str">
        <f>D830&amp;E830&amp;F830&amp;G830</f>
        <v>5245</v>
      </c>
      <c r="I830" t="str">
        <v>2455</v>
      </c>
      <c r="J830">
        <f>SUM(D830:G830)</f>
        <v>16</v>
      </c>
      <c r="K830">
        <f>SUMPRODUCT(MOD(D830:G830,2))</f>
        <v>2</v>
      </c>
      <c r="L830">
        <f>4-K830</f>
        <v>2</v>
      </c>
      <c r="M830">
        <f>COUNTIF(D830:G830,"&gt;=5")</f>
        <v>2</v>
      </c>
      <c r="N830">
        <f>COUNTIF(D830:G830,"&lt;=4")</f>
        <v>2</v>
      </c>
      <c r="O830">
        <f>SUMPRODUCT(1/COUNTIF(D830:G830,D830:G830))</f>
        <v>3</v>
      </c>
      <c r="P830" t="str">
        <f>IF(O830=4,"24-Way (4 Distinct)",IF(O830=3,"12-Way (1 Pair)",IF(O830=2,"6-Way / 4-Way","Straight (Quad)"))))</f>
        <v>12-Way (1 Pair)</v>
      </c>
      <c r="Q830">
        <f>SUMPRODUCT(COUNTIF(D831:G831,D830:G830))</f>
        <v>3</v>
      </c>
      <c r="R830">
        <f>AVERAGE(J830:J834)</f>
        <v>16</v>
      </c>
      <c r="S830">
        <f>AVERAGE(J830:J849)</f>
        <v>16</v>
      </c>
      <c r="T830">
        <f>R830-S830</f>
        <v>0</v>
      </c>
      <c r="U830" t="str">
        <f>IF(R830&gt;S830,"EXPANDING (HIGH BIAS)",IF(R830&lt;S830,"CONTRACTING (LOW BIAS)","NEUTRAL"))</f>
        <v>NEUTRAL</v>
      </c>
    </row>
    <row r="831">
      <c r="A831">
        <v>14868</v>
      </c>
      <c r="B831" t="str">
        <v>2026-01-09</v>
      </c>
      <c r="C831" t="str">
        <v>AFTERNOON</v>
      </c>
      <c r="D831">
        <v>2</v>
      </c>
      <c r="E831">
        <v>5</v>
      </c>
      <c r="F831">
        <v>8</v>
      </c>
      <c r="G831">
        <v>1</v>
      </c>
      <c r="H831" t="str">
        <f>D831&amp;E831&amp;F831&amp;G831</f>
        <v>2581</v>
      </c>
      <c r="I831" t="str">
        <v>1258</v>
      </c>
      <c r="J831">
        <f>SUM(D831:G831)</f>
        <v>16</v>
      </c>
      <c r="K831">
        <f>SUMPRODUCT(MOD(D831:G831,2))</f>
        <v>2</v>
      </c>
      <c r="L831">
        <f>4-K831</f>
        <v>2</v>
      </c>
      <c r="M831">
        <f>COUNTIF(D831:G831,"&gt;=5")</f>
        <v>2</v>
      </c>
      <c r="N831">
        <f>COUNTIF(D831:G831,"&lt;=4")</f>
        <v>2</v>
      </c>
      <c r="O831">
        <f>SUMPRODUCT(1/COUNTIF(D831:G831,D831:G831))</f>
        <v>4</v>
      </c>
      <c r="P831" t="str">
        <f>IF(O831=4,"24-Way (4 Distinct)",IF(O831=3,"12-Way (1 Pair)",IF(O831=2,"6-Way / 4-Way","Straight (Quad)"))))</f>
        <v>24-Way (4 Distinct)</v>
      </c>
      <c r="Q831">
        <f>SUMPRODUCT(COUNTIF(D832:G832,D831:G831))</f>
        <v>3</v>
      </c>
      <c r="R831">
        <f>AVERAGE(J831:J835)</f>
        <v>16</v>
      </c>
      <c r="S831">
        <f>AVERAGE(J831:J850)</f>
        <v>16</v>
      </c>
      <c r="T831">
        <f>R831-S831</f>
        <v>0</v>
      </c>
      <c r="U831" t="str">
        <f>IF(R831&gt;S831,"EXPANDING (HIGH BIAS)",IF(R831&lt;S831,"CONTRACTING (LOW BIAS)","NEUTRAL"))</f>
        <v>NEUTRAL</v>
      </c>
    </row>
    <row r="832">
      <c r="A832">
        <v>14867</v>
      </c>
      <c r="B832" t="str">
        <v>2026-01-09</v>
      </c>
      <c r="C832" t="str">
        <v>MIDDAY</v>
      </c>
      <c r="D832">
        <v>8</v>
      </c>
      <c r="E832">
        <v>5</v>
      </c>
      <c r="F832">
        <v>2</v>
      </c>
      <c r="G832">
        <v>5</v>
      </c>
      <c r="H832" t="str">
        <f>D832&amp;E832&amp;F832&amp;G832</f>
        <v>8525</v>
      </c>
      <c r="I832" t="str">
        <v>2558</v>
      </c>
      <c r="J832">
        <f>SUM(D832:G832)</f>
        <v>20</v>
      </c>
      <c r="K832">
        <f>SUMPRODUCT(MOD(D832:G832,2))</f>
        <v>2</v>
      </c>
      <c r="L832">
        <f>4-K832</f>
        <v>2</v>
      </c>
      <c r="M832">
        <f>COUNTIF(D832:G832,"&gt;=5")</f>
        <v>3</v>
      </c>
      <c r="N832">
        <f>COUNTIF(D832:G832,"&lt;=4")</f>
        <v>1</v>
      </c>
      <c r="O832">
        <f>SUMPRODUCT(1/COUNTIF(D832:G832,D832:G832))</f>
        <v>3</v>
      </c>
      <c r="P832" t="str">
        <f>IF(O832=4,"24-Way (4 Distinct)",IF(O832=3,"12-Way (1 Pair)",IF(O832=2,"6-Way / 4-Way","Straight (Quad)"))))</f>
        <v>12-Way (1 Pair)</v>
      </c>
      <c r="Q832">
        <f>SUMPRODUCT(COUNTIF(D833:G833,D832:G832))</f>
        <v>1</v>
      </c>
      <c r="R832">
        <f>AVERAGE(J832:J836)</f>
        <v>20</v>
      </c>
      <c r="S832">
        <f>AVERAGE(J832:J851)</f>
        <v>20</v>
      </c>
      <c r="T832">
        <f>R832-S832</f>
        <v>0</v>
      </c>
      <c r="U832" t="str">
        <f>IF(R832&gt;S832,"EXPANDING (HIGH BIAS)",IF(R832&lt;S832,"CONTRACTING (LOW BIAS)","NEUTRAL"))</f>
        <v>NEUTRAL</v>
      </c>
    </row>
    <row r="833">
      <c r="A833">
        <v>14866</v>
      </c>
      <c r="B833" t="str">
        <v>2026-01-09</v>
      </c>
      <c r="C833" t="str">
        <v>MORNING</v>
      </c>
      <c r="D833">
        <v>2</v>
      </c>
      <c r="E833">
        <v>1</v>
      </c>
      <c r="F833">
        <v>0</v>
      </c>
      <c r="G833">
        <v>4</v>
      </c>
      <c r="H833" t="str">
        <f>D833&amp;E833&amp;F833&amp;G833</f>
        <v>2104</v>
      </c>
      <c r="I833" t="str">
        <v>0124</v>
      </c>
      <c r="J833">
        <f>SUM(D833:G833)</f>
        <v>7</v>
      </c>
      <c r="K833">
        <f>SUMPRODUCT(MOD(D833:G833,2))</f>
        <v>1</v>
      </c>
      <c r="L833">
        <f>4-K833</f>
        <v>3</v>
      </c>
      <c r="M833">
        <f>COUNTIF(D833:G833,"&gt;=5")</f>
        <v>0</v>
      </c>
      <c r="N833">
        <f>COUNTIF(D833:G833,"&lt;=4")</f>
        <v>4</v>
      </c>
      <c r="O833">
        <f>SUMPRODUCT(1/COUNTIF(D833:G833,D833:G833))</f>
        <v>4</v>
      </c>
      <c r="P833" t="str">
        <f>IF(O833=4,"24-Way (4 Distinct)",IF(O833=3,"12-Way (1 Pair)",IF(O833=2,"6-Way / 4-Way","Straight (Quad)"))))</f>
        <v>24-Way (4 Distinct)</v>
      </c>
      <c r="Q833">
        <f>SUMPRODUCT(COUNTIF(D834:G834,D833:G833))</f>
        <v>1</v>
      </c>
      <c r="R833">
        <f>AVERAGE(J833:J837)</f>
        <v>7</v>
      </c>
      <c r="S833">
        <f>AVERAGE(J833:J852)</f>
        <v>7</v>
      </c>
      <c r="T833">
        <f>R833-S833</f>
        <v>0</v>
      </c>
      <c r="U833" t="str">
        <f>IF(R833&gt;S833,"EXPANDING (HIGH BIAS)",IF(R833&lt;S833,"CONTRACTING (LOW BIAS)","NEUTRAL"))</f>
        <v>NEUTRAL</v>
      </c>
    </row>
    <row r="834">
      <c r="A834">
        <v>14864</v>
      </c>
      <c r="B834" t="str">
        <v>2026-01-08</v>
      </c>
      <c r="C834" t="str">
        <v>AFTERNOON</v>
      </c>
      <c r="D834">
        <v>0</v>
      </c>
      <c r="E834">
        <v>6</v>
      </c>
      <c r="F834">
        <v>3</v>
      </c>
      <c r="G834">
        <v>5</v>
      </c>
      <c r="H834" t="str">
        <f>D834&amp;E834&amp;F834&amp;G834</f>
        <v>0635</v>
      </c>
      <c r="I834" t="str">
        <v>0356</v>
      </c>
      <c r="J834">
        <f>SUM(D834:G834)</f>
        <v>14</v>
      </c>
      <c r="K834">
        <f>SUMPRODUCT(MOD(D834:G834,2))</f>
        <v>2</v>
      </c>
      <c r="L834">
        <f>4-K834</f>
        <v>2</v>
      </c>
      <c r="M834">
        <f>COUNTIF(D834:G834,"&gt;=5")</f>
        <v>2</v>
      </c>
      <c r="N834">
        <f>COUNTIF(D834:G834,"&lt;=4")</f>
        <v>2</v>
      </c>
      <c r="O834">
        <f>SUMPRODUCT(1/COUNTIF(D834:G834,D834:G834))</f>
        <v>4</v>
      </c>
      <c r="P834" t="str">
        <f>IF(O834=4,"24-Way (4 Distinct)",IF(O834=3,"12-Way (1 Pair)",IF(O834=2,"6-Way / 4-Way","Straight (Quad)"))))</f>
        <v>24-Way (4 Distinct)</v>
      </c>
      <c r="Q834">
        <f>SUMPRODUCT(COUNTIF(D835:G835,D834:G834))</f>
        <v>1</v>
      </c>
      <c r="R834">
        <f>AVERAGE(J834:J838)</f>
        <v>14</v>
      </c>
      <c r="S834">
        <f>AVERAGE(J834:J853)</f>
        <v>14</v>
      </c>
      <c r="T834">
        <f>R834-S834</f>
        <v>0</v>
      </c>
      <c r="U834" t="str">
        <f>IF(R834&gt;S834,"EXPANDING (HIGH BIAS)",IF(R834&lt;S834,"CONTRACTING (LOW BIAS)","NEUTRAL"))</f>
        <v>NEUTRAL</v>
      </c>
    </row>
    <row r="835">
      <c r="A835">
        <v>14863</v>
      </c>
      <c r="B835" t="str">
        <v>2026-01-08</v>
      </c>
      <c r="C835" t="str">
        <v>MIDDAY</v>
      </c>
      <c r="D835">
        <v>2</v>
      </c>
      <c r="E835">
        <v>0</v>
      </c>
      <c r="F835">
        <v>7</v>
      </c>
      <c r="G835">
        <v>7</v>
      </c>
      <c r="H835" t="str">
        <f>D835&amp;E835&amp;F835&amp;G835</f>
        <v>2077</v>
      </c>
      <c r="I835" t="str">
        <v>0277</v>
      </c>
      <c r="J835">
        <f>SUM(D835:G835)</f>
        <v>16</v>
      </c>
      <c r="K835">
        <f>SUMPRODUCT(MOD(D835:G835,2))</f>
        <v>2</v>
      </c>
      <c r="L835">
        <f>4-K835</f>
        <v>2</v>
      </c>
      <c r="M835">
        <f>COUNTIF(D835:G835,"&gt;=5")</f>
        <v>2</v>
      </c>
      <c r="N835">
        <f>COUNTIF(D835:G835,"&lt;=4")</f>
        <v>2</v>
      </c>
      <c r="O835">
        <f>SUMPRODUCT(1/COUNTIF(D835:G835,D835:G835))</f>
        <v>3</v>
      </c>
      <c r="P835" t="str">
        <f>IF(O835=4,"24-Way (4 Distinct)",IF(O835=3,"12-Way (1 Pair)",IF(O835=2,"6-Way / 4-Way","Straight (Quad)"))))</f>
        <v>12-Way (1 Pair)</v>
      </c>
      <c r="Q835">
        <f>SUMPRODUCT(COUNTIF(D836:G836,D835:G835))</f>
        <v>2</v>
      </c>
      <c r="R835">
        <f>AVERAGE(J835:J839)</f>
        <v>16</v>
      </c>
      <c r="S835">
        <f>AVERAGE(J835:J854)</f>
        <v>16</v>
      </c>
      <c r="T835">
        <f>R835-S835</f>
        <v>0</v>
      </c>
      <c r="U835" t="str">
        <f>IF(R835&gt;S835,"EXPANDING (HIGH BIAS)",IF(R835&lt;S835,"CONTRACTING (LOW BIAS)","NEUTRAL"))</f>
        <v>NEUTRAL</v>
      </c>
    </row>
    <row r="836">
      <c r="A836">
        <v>14862</v>
      </c>
      <c r="B836" t="str">
        <v>2026-01-08</v>
      </c>
      <c r="C836" t="str">
        <v>MORNING</v>
      </c>
      <c r="D836">
        <v>9</v>
      </c>
      <c r="E836">
        <v>6</v>
      </c>
      <c r="F836">
        <v>4</v>
      </c>
      <c r="G836">
        <v>7</v>
      </c>
      <c r="H836" t="str">
        <f>D836&amp;E836&amp;F836&amp;G836</f>
        <v>9647</v>
      </c>
      <c r="I836" t="str">
        <v>4679</v>
      </c>
      <c r="J836">
        <f>SUM(D836:G836)</f>
        <v>26</v>
      </c>
      <c r="K836">
        <f>SUMPRODUCT(MOD(D836:G836,2))</f>
        <v>2</v>
      </c>
      <c r="L836">
        <f>4-K836</f>
        <v>2</v>
      </c>
      <c r="M836">
        <f>COUNTIF(D836:G836,"&gt;=5")</f>
        <v>3</v>
      </c>
      <c r="N836">
        <f>COUNTIF(D836:G836,"&lt;=4")</f>
        <v>1</v>
      </c>
      <c r="O836">
        <f>SUMPRODUCT(1/COUNTIF(D836:G836,D836:G836))</f>
        <v>4</v>
      </c>
      <c r="P836" t="str">
        <f>IF(O836=4,"24-Way (4 Distinct)",IF(O836=3,"12-Way (1 Pair)",IF(O836=2,"6-Way / 4-Way","Straight (Quad)"))))</f>
        <v>24-Way (4 Distinct)</v>
      </c>
      <c r="Q836">
        <f>SUMPRODUCT(COUNTIF(D837:G837,D836:G836))</f>
        <v>1</v>
      </c>
      <c r="R836">
        <f>AVERAGE(J836:J840)</f>
        <v>26</v>
      </c>
      <c r="S836">
        <f>AVERAGE(J836:J855)</f>
        <v>26</v>
      </c>
      <c r="T836">
        <f>R836-S836</f>
        <v>0</v>
      </c>
      <c r="U836" t="str">
        <f>IF(R836&gt;S836,"EXPANDING (HIGH BIAS)",IF(R836&lt;S836,"CONTRACTING (LOW BIAS)","NEUTRAL"))</f>
        <v>NEUTRAL</v>
      </c>
    </row>
    <row r="837">
      <c r="A837">
        <v>14861</v>
      </c>
      <c r="B837" t="str">
        <v>2026-01-07</v>
      </c>
      <c r="C837" t="str">
        <v>EVENING</v>
      </c>
      <c r="D837">
        <v>4</v>
      </c>
      <c r="E837">
        <v>3</v>
      </c>
      <c r="F837">
        <v>8</v>
      </c>
      <c r="G837">
        <v>4</v>
      </c>
      <c r="H837" t="str">
        <f>D837&amp;E837&amp;F837&amp;G837</f>
        <v>4384</v>
      </c>
      <c r="I837" t="str">
        <v>3448</v>
      </c>
      <c r="J837">
        <f>SUM(D837:G837)</f>
        <v>19</v>
      </c>
      <c r="K837">
        <f>SUMPRODUCT(MOD(D837:G837,2))</f>
        <v>1</v>
      </c>
      <c r="L837">
        <f>4-K837</f>
        <v>3</v>
      </c>
      <c r="M837">
        <f>COUNTIF(D837:G837,"&gt;=5")</f>
        <v>1</v>
      </c>
      <c r="N837">
        <f>COUNTIF(D837:G837,"&lt;=4")</f>
        <v>3</v>
      </c>
      <c r="O837">
        <f>SUMPRODUCT(1/COUNTIF(D837:G837,D837:G837))</f>
        <v>3</v>
      </c>
      <c r="P837" t="str">
        <f>IF(O837=4,"24-Way (4 Distinct)",IF(O837=3,"12-Way (1 Pair)",IF(O837=2,"6-Way / 4-Way","Straight (Quad)"))))</f>
        <v>12-Way (1 Pair)</v>
      </c>
      <c r="Q837">
        <f>SUMPRODUCT(COUNTIF(D838:G838,D837:G837))</f>
        <v>0</v>
      </c>
      <c r="R837">
        <f>AVERAGE(J837:J841)</f>
        <v>19</v>
      </c>
      <c r="S837">
        <f>AVERAGE(J837:J856)</f>
        <v>19</v>
      </c>
      <c r="T837">
        <f>R837-S837</f>
        <v>0</v>
      </c>
      <c r="U837" t="str">
        <f>IF(R837&gt;S837,"EXPANDING (HIGH BIAS)",IF(R837&lt;S837,"CONTRACTING (LOW BIAS)","NEUTRAL"))</f>
        <v>NEUTRAL</v>
      </c>
    </row>
    <row r="838">
      <c r="A838">
        <v>14860</v>
      </c>
      <c r="B838" t="str">
        <v>2026-01-07</v>
      </c>
      <c r="C838" t="str">
        <v>AFTERNOON</v>
      </c>
      <c r="D838">
        <v>2</v>
      </c>
      <c r="E838">
        <v>5</v>
      </c>
      <c r="F838">
        <v>5</v>
      </c>
      <c r="G838">
        <v>7</v>
      </c>
      <c r="H838" t="str">
        <f>D838&amp;E838&amp;F838&amp;G838</f>
        <v>2557</v>
      </c>
      <c r="I838" t="str">
        <v>2557</v>
      </c>
      <c r="J838">
        <f>SUM(D838:G838)</f>
        <v>19</v>
      </c>
      <c r="K838">
        <f>SUMPRODUCT(MOD(D838:G838,2))</f>
        <v>3</v>
      </c>
      <c r="L838">
        <f>4-K838</f>
        <v>1</v>
      </c>
      <c r="M838">
        <f>COUNTIF(D838:G838,"&gt;=5")</f>
        <v>3</v>
      </c>
      <c r="N838">
        <f>COUNTIF(D838:G838,"&lt;=4")</f>
        <v>1</v>
      </c>
      <c r="O838">
        <f>SUMPRODUCT(1/COUNTIF(D838:G838,D838:G838))</f>
        <v>3</v>
      </c>
      <c r="P838" t="str">
        <f>IF(O838=4,"24-Way (4 Distinct)",IF(O838=3,"12-Way (1 Pair)",IF(O838=2,"6-Way / 4-Way","Straight (Quad)"))))</f>
        <v>12-Way (1 Pair)</v>
      </c>
      <c r="Q838">
        <f>SUMPRODUCT(COUNTIF(D839:G839,D838:G838))</f>
        <v>2</v>
      </c>
      <c r="R838">
        <f>AVERAGE(J838:J842)</f>
        <v>19</v>
      </c>
      <c r="S838">
        <f>AVERAGE(J838:J857)</f>
        <v>19</v>
      </c>
      <c r="T838">
        <f>R838-S838</f>
        <v>0</v>
      </c>
      <c r="U838" t="str">
        <f>IF(R838&gt;S838,"EXPANDING (HIGH BIAS)",IF(R838&lt;S838,"CONTRACTING (LOW BIAS)","NEUTRAL"))</f>
        <v>NEUTRAL</v>
      </c>
    </row>
    <row r="839">
      <c r="A839">
        <v>14859</v>
      </c>
      <c r="B839" t="str">
        <v>2026-01-07</v>
      </c>
      <c r="C839" t="str">
        <v>MIDDAY</v>
      </c>
      <c r="D839">
        <v>3</v>
      </c>
      <c r="E839">
        <v>6</v>
      </c>
      <c r="F839">
        <v>5</v>
      </c>
      <c r="G839">
        <v>3</v>
      </c>
      <c r="H839" t="str">
        <f>D839&amp;E839&amp;F839&amp;G839</f>
        <v>3653</v>
      </c>
      <c r="I839" t="str">
        <v>3356</v>
      </c>
      <c r="J839">
        <f>SUM(D839:G839)</f>
        <v>17</v>
      </c>
      <c r="K839">
        <f>SUMPRODUCT(MOD(D839:G839,2))</f>
        <v>3</v>
      </c>
      <c r="L839">
        <f>4-K839</f>
        <v>1</v>
      </c>
      <c r="M839">
        <f>COUNTIF(D839:G839,"&gt;=5")</f>
        <v>2</v>
      </c>
      <c r="N839">
        <f>COUNTIF(D839:G839,"&lt;=4")</f>
        <v>2</v>
      </c>
      <c r="O839">
        <f>SUMPRODUCT(1/COUNTIF(D839:G839,D839:G839))</f>
        <v>3</v>
      </c>
      <c r="P839" t="str">
        <f>IF(O839=4,"24-Way (4 Distinct)",IF(O839=3,"12-Way (1 Pair)",IF(O839=2,"6-Way / 4-Way","Straight (Quad)"))))</f>
        <v>12-Way (1 Pair)</v>
      </c>
      <c r="Q839">
        <f>SUMPRODUCT(COUNTIF(D840:G840,D839:G839))</f>
        <v>0</v>
      </c>
      <c r="R839">
        <f>AVERAGE(J839:J843)</f>
        <v>17</v>
      </c>
      <c r="S839">
        <f>AVERAGE(J839:J858)</f>
        <v>17</v>
      </c>
      <c r="T839">
        <f>R839-S839</f>
        <v>0</v>
      </c>
      <c r="U839" t="str">
        <f>IF(R839&gt;S839,"EXPANDING (HIGH BIAS)",IF(R839&lt;S839,"CONTRACTING (LOW BIAS)","NEUTRAL"))</f>
        <v>NEUTRAL</v>
      </c>
    </row>
    <row r="840">
      <c r="A840">
        <v>14858</v>
      </c>
      <c r="B840" t="str">
        <v>2026-01-07</v>
      </c>
      <c r="C840" t="str">
        <v>MORNING</v>
      </c>
      <c r="D840">
        <v>1</v>
      </c>
      <c r="E840">
        <v>9</v>
      </c>
      <c r="F840">
        <v>4</v>
      </c>
      <c r="G840">
        <v>9</v>
      </c>
      <c r="H840" t="str">
        <f>D840&amp;E840&amp;F840&amp;G840</f>
        <v>1949</v>
      </c>
      <c r="I840" t="str">
        <v>1499</v>
      </c>
      <c r="J840">
        <f>SUM(D840:G840)</f>
        <v>23</v>
      </c>
      <c r="K840">
        <f>SUMPRODUCT(MOD(D840:G840,2))</f>
        <v>3</v>
      </c>
      <c r="L840">
        <f>4-K840</f>
        <v>1</v>
      </c>
      <c r="M840">
        <f>COUNTIF(D840:G840,"&gt;=5")</f>
        <v>2</v>
      </c>
      <c r="N840">
        <f>COUNTIF(D840:G840,"&lt;=4")</f>
        <v>2</v>
      </c>
      <c r="O840">
        <f>SUMPRODUCT(1/COUNTIF(D840:G840,D840:G840))</f>
        <v>3</v>
      </c>
      <c r="P840" t="str">
        <f>IF(O840=4,"24-Way (4 Distinct)",IF(O840=3,"12-Way (1 Pair)",IF(O840=2,"6-Way / 4-Way","Straight (Quad)"))))</f>
        <v>12-Way (1 Pair)</v>
      </c>
      <c r="Q840">
        <f>SUMPRODUCT(COUNTIF(D841:G841,D840:G840))</f>
        <v>2</v>
      </c>
      <c r="R840">
        <f>AVERAGE(J840:J844)</f>
        <v>23</v>
      </c>
      <c r="S840">
        <f>AVERAGE(J840:J858)</f>
        <v>23</v>
      </c>
      <c r="T840">
        <f>R840-S840</f>
        <v>0</v>
      </c>
      <c r="U840" t="str">
        <f>IF(R840&gt;S840,"EXPANDING (HIGH BIAS)",IF(R840&lt;S840,"CONTRACTING (LOW BIAS)","NEUTRAL"))</f>
        <v>NEUTRAL</v>
      </c>
    </row>
    <row r="841">
      <c r="A841">
        <v>14857</v>
      </c>
      <c r="B841" t="str">
        <v>2026-01-06</v>
      </c>
      <c r="C841" t="str">
        <v>EVENING</v>
      </c>
      <c r="D841">
        <v>0</v>
      </c>
      <c r="E841">
        <v>9</v>
      </c>
      <c r="F841">
        <v>8</v>
      </c>
      <c r="G841">
        <v>8</v>
      </c>
      <c r="H841" t="str">
        <f>D841&amp;E841&amp;F841&amp;G841</f>
        <v>0988</v>
      </c>
      <c r="I841" t="str">
        <v>0889</v>
      </c>
      <c r="J841">
        <f>SUM(D841:G841)</f>
        <v>25</v>
      </c>
      <c r="K841">
        <f>SUMPRODUCT(MOD(D841:G841,2))</f>
        <v>1</v>
      </c>
      <c r="L841">
        <f>4-K841</f>
        <v>3</v>
      </c>
      <c r="M841">
        <f>COUNTIF(D841:G841,"&gt;=5")</f>
        <v>3</v>
      </c>
      <c r="N841">
        <f>COUNTIF(D841:G841,"&lt;=4")</f>
        <v>1</v>
      </c>
      <c r="O841">
        <f>SUMPRODUCT(1/COUNTIF(D841:G841,D841:G841))</f>
        <v>3</v>
      </c>
      <c r="P841" t="str">
        <f>IF(O841=4,"24-Way (4 Distinct)",IF(O841=3,"12-Way (1 Pair)",IF(O841=2,"6-Way / 4-Way","Straight (Quad)"))))</f>
        <v>12-Way (1 Pair)</v>
      </c>
      <c r="Q841">
        <f>SUMPRODUCT(COUNTIF(D842:G842,D841:G841))</f>
        <v>3</v>
      </c>
      <c r="R841">
        <f>AVERAGE(J841:J845)</f>
        <v>25</v>
      </c>
      <c r="S841">
        <f>AVERAGE(J841:J858)</f>
        <v>25</v>
      </c>
      <c r="T841">
        <f>R841-S841</f>
        <v>0</v>
      </c>
      <c r="U841" t="str">
        <f>IF(R841&gt;S841,"EXPANDING (HIGH BIAS)",IF(R841&lt;S841,"CONTRACTING (LOW BIAS)","NEUTRAL"))</f>
        <v>NEUTRAL</v>
      </c>
    </row>
    <row r="842">
      <c r="A842">
        <v>14856</v>
      </c>
      <c r="B842" t="str">
        <v>2026-01-06</v>
      </c>
      <c r="C842" t="str">
        <v>AFTERNOON</v>
      </c>
      <c r="D842">
        <v>8</v>
      </c>
      <c r="E842">
        <v>0</v>
      </c>
      <c r="F842">
        <v>4</v>
      </c>
      <c r="G842">
        <v>5</v>
      </c>
      <c r="H842" t="str">
        <f>D842&amp;E842&amp;F842&amp;G842</f>
        <v>8045</v>
      </c>
      <c r="I842" t="str">
        <v>0458</v>
      </c>
      <c r="J842">
        <f>SUM(D842:G842)</f>
        <v>17</v>
      </c>
      <c r="K842">
        <f>SUMPRODUCT(MOD(D842:G842,2))</f>
        <v>1</v>
      </c>
      <c r="L842">
        <f>4-K842</f>
        <v>3</v>
      </c>
      <c r="M842">
        <f>COUNTIF(D842:G842,"&gt;=5")</f>
        <v>2</v>
      </c>
      <c r="N842">
        <f>COUNTIF(D842:G842,"&lt;=4")</f>
        <v>2</v>
      </c>
      <c r="O842">
        <f>SUMPRODUCT(1/COUNTIF(D842:G842,D842:G842))</f>
        <v>4</v>
      </c>
      <c r="P842" t="str">
        <f>IF(O842=4,"24-Way (4 Distinct)",IF(O842=3,"12-Way (1 Pair)",IF(O842=2,"6-Way / 4-Way","Straight (Quad)"))))</f>
        <v>24-Way (4 Distinct)</v>
      </c>
      <c r="Q842">
        <f>SUMPRODUCT(COUNTIF(D843:G843,D842:G842))</f>
        <v>1</v>
      </c>
      <c r="R842">
        <f>AVERAGE(J842:J846)</f>
        <v>17</v>
      </c>
      <c r="S842">
        <f>AVERAGE(J842:J858)</f>
        <v>17</v>
      </c>
      <c r="T842">
        <f>R842-S842</f>
        <v>0</v>
      </c>
      <c r="U842" t="str">
        <f>IF(R842&gt;S842,"EXPANDING (HIGH BIAS)",IF(R842&lt;S842,"CONTRACTING (LOW BIAS)","NEUTRAL"))</f>
        <v>NEUTRAL</v>
      </c>
    </row>
    <row r="843">
      <c r="A843">
        <v>14855</v>
      </c>
      <c r="B843" t="str">
        <v>2026-01-06</v>
      </c>
      <c r="C843" t="str">
        <v>MIDDAY</v>
      </c>
      <c r="D843">
        <v>9</v>
      </c>
      <c r="E843">
        <v>7</v>
      </c>
      <c r="F843">
        <v>2</v>
      </c>
      <c r="G843">
        <v>4</v>
      </c>
      <c r="H843" t="str">
        <f>D843&amp;E843&amp;F843&amp;G843</f>
        <v>9724</v>
      </c>
      <c r="I843" t="str">
        <v>2479</v>
      </c>
      <c r="J843">
        <f>SUM(D843:G843)</f>
        <v>22</v>
      </c>
      <c r="K843">
        <f>SUMPRODUCT(MOD(D843:G843,2))</f>
        <v>2</v>
      </c>
      <c r="L843">
        <f>4-K843</f>
        <v>2</v>
      </c>
      <c r="M843">
        <f>COUNTIF(D843:G843,"&gt;=5")</f>
        <v>2</v>
      </c>
      <c r="N843">
        <f>COUNTIF(D843:G843,"&lt;=4")</f>
        <v>2</v>
      </c>
      <c r="O843">
        <f>SUMPRODUCT(1/COUNTIF(D843:G843,D843:G843))</f>
        <v>4</v>
      </c>
      <c r="P843" t="str">
        <f>IF(O843=4,"24-Way (4 Distinct)",IF(O843=3,"12-Way (1 Pair)",IF(O843=2,"6-Way / 4-Way","Straight (Quad)"))))</f>
        <v>24-Way (4 Distinct)</v>
      </c>
      <c r="Q843">
        <f>SUMPRODUCT(COUNTIF(D844:G844,D843:G843))</f>
        <v>1</v>
      </c>
      <c r="R843">
        <f>AVERAGE(J843:J847)</f>
        <v>22</v>
      </c>
      <c r="S843">
        <f>AVERAGE(J843:J858)</f>
        <v>22</v>
      </c>
      <c r="T843">
        <f>R843-S843</f>
        <v>0</v>
      </c>
      <c r="U843" t="str">
        <f>IF(R843&gt;S843,"EXPANDING (HIGH BIAS)",IF(R843&lt;S843,"CONTRACTING (LOW BIAS)","NEUTRAL"))</f>
        <v>NEUTRAL</v>
      </c>
    </row>
    <row r="844">
      <c r="A844">
        <v>14854</v>
      </c>
      <c r="B844" t="str">
        <v>2026-01-06</v>
      </c>
      <c r="C844" t="str">
        <v>MORNING</v>
      </c>
      <c r="D844">
        <v>3</v>
      </c>
      <c r="E844">
        <v>0</v>
      </c>
      <c r="F844">
        <v>8</v>
      </c>
      <c r="G844">
        <v>7</v>
      </c>
      <c r="H844" t="str">
        <f>D844&amp;E844&amp;F844&amp;G844</f>
        <v>3087</v>
      </c>
      <c r="I844" t="str">
        <v>0378</v>
      </c>
      <c r="J844">
        <f>SUM(D844:G844)</f>
        <v>18</v>
      </c>
      <c r="K844">
        <f>SUMPRODUCT(MOD(D844:G844,2))</f>
        <v>2</v>
      </c>
      <c r="L844">
        <f>4-K844</f>
        <v>2</v>
      </c>
      <c r="M844">
        <f>COUNTIF(D844:G844,"&gt;=5")</f>
        <v>2</v>
      </c>
      <c r="N844">
        <f>COUNTIF(D844:G844,"&lt;=4")</f>
        <v>2</v>
      </c>
      <c r="O844">
        <f>SUMPRODUCT(1/COUNTIF(D844:G844,D844:G844))</f>
        <v>4</v>
      </c>
      <c r="P844" t="str">
        <f>IF(O844=4,"24-Way (4 Distinct)",IF(O844=3,"12-Way (1 Pair)",IF(O844=2,"6-Way / 4-Way","Straight (Quad)"))))</f>
        <v>24-Way (4 Distinct)</v>
      </c>
      <c r="Q844">
        <f>SUMPRODUCT(COUNTIF(D845:G845,D844:G844))</f>
        <v>1</v>
      </c>
      <c r="R844">
        <f>AVERAGE(J844:J848)</f>
        <v>18</v>
      </c>
      <c r="S844">
        <f>AVERAGE(J844:J858)</f>
        <v>18</v>
      </c>
      <c r="T844">
        <f>R844-S844</f>
        <v>0</v>
      </c>
      <c r="U844" t="str">
        <f>IF(R844&gt;S844,"EXPANDING (HIGH BIAS)",IF(R844&lt;S844,"CONTRACTING (LOW BIAS)","NEUTRAL"))</f>
        <v>NEUTRAL</v>
      </c>
    </row>
    <row r="845">
      <c r="A845">
        <v>14853</v>
      </c>
      <c r="B845" t="str">
        <v>2026-01-05</v>
      </c>
      <c r="C845" t="str">
        <v>EVENING</v>
      </c>
      <c r="D845">
        <v>7</v>
      </c>
      <c r="E845">
        <v>4</v>
      </c>
      <c r="F845">
        <v>1</v>
      </c>
      <c r="G845">
        <v>9</v>
      </c>
      <c r="H845" t="str">
        <f>D845&amp;E845&amp;F845&amp;G845</f>
        <v>7419</v>
      </c>
      <c r="I845" t="str">
        <v>1479</v>
      </c>
      <c r="J845">
        <f>SUM(D845:G845)</f>
        <v>21</v>
      </c>
      <c r="K845">
        <f>SUMPRODUCT(MOD(D845:G845,2))</f>
        <v>3</v>
      </c>
      <c r="L845">
        <f>4-K845</f>
        <v>1</v>
      </c>
      <c r="M845">
        <f>COUNTIF(D845:G845,"&gt;=5")</f>
        <v>2</v>
      </c>
      <c r="N845">
        <f>COUNTIF(D845:G845,"&lt;=4")</f>
        <v>2</v>
      </c>
      <c r="O845">
        <f>SUMPRODUCT(1/COUNTIF(D845:G845,D845:G845))</f>
        <v>4</v>
      </c>
      <c r="P845" t="str">
        <f>IF(O845=4,"24-Way (4 Distinct)",IF(O845=3,"12-Way (1 Pair)",IF(O845=2,"6-Way / 4-Way","Straight (Quad)"))))</f>
        <v>24-Way (4 Distinct)</v>
      </c>
      <c r="Q845">
        <f>SUMPRODUCT(COUNTIF(D846:G846,D845:G845))</f>
        <v>1</v>
      </c>
      <c r="R845">
        <f>AVERAGE(J845:J849)</f>
        <v>21</v>
      </c>
      <c r="S845">
        <f>AVERAGE(J845:J858)</f>
        <v>21</v>
      </c>
      <c r="T845">
        <f>R845-S845</f>
        <v>0</v>
      </c>
      <c r="U845" t="str">
        <f>IF(R845&gt;S845,"EXPANDING (HIGH BIAS)",IF(R845&lt;S845,"CONTRACTING (LOW BIAS)","NEUTRAL"))</f>
        <v>NEUTRAL</v>
      </c>
    </row>
    <row r="846">
      <c r="A846">
        <v>14852</v>
      </c>
      <c r="B846" t="str">
        <v>2026-01-05</v>
      </c>
      <c r="C846" t="str">
        <v>AFTERNOON</v>
      </c>
      <c r="D846">
        <v>8</v>
      </c>
      <c r="E846">
        <v>3</v>
      </c>
      <c r="F846">
        <v>9</v>
      </c>
      <c r="G846">
        <v>6</v>
      </c>
      <c r="H846" t="str">
        <f>D846&amp;E846&amp;F846&amp;G846</f>
        <v>8396</v>
      </c>
      <c r="I846" t="str">
        <v>3689</v>
      </c>
      <c r="J846">
        <f>SUM(D846:G846)</f>
        <v>26</v>
      </c>
      <c r="K846">
        <f>SUMPRODUCT(MOD(D846:G846,2))</f>
        <v>2</v>
      </c>
      <c r="L846">
        <f>4-K846</f>
        <v>2</v>
      </c>
      <c r="M846">
        <f>COUNTIF(D846:G846,"&gt;=5")</f>
        <v>3</v>
      </c>
      <c r="N846">
        <f>COUNTIF(D846:G846,"&lt;=4")</f>
        <v>1</v>
      </c>
      <c r="O846">
        <f>SUMPRODUCT(1/COUNTIF(D846:G846,D846:G846))</f>
        <v>4</v>
      </c>
      <c r="P846" t="str">
        <f>IF(O846=4,"24-Way (4 Distinct)",IF(O846=3,"12-Way (1 Pair)",IF(O846=2,"6-Way / 4-Way","Straight (Quad)"))))</f>
        <v>24-Way (4 Distinct)</v>
      </c>
      <c r="Q846">
        <f>SUMPRODUCT(COUNTIF(D847:G847,D846:G846))</f>
        <v>1</v>
      </c>
      <c r="R846">
        <f>AVERAGE(J846:J850)</f>
        <v>26</v>
      </c>
      <c r="S846">
        <f>AVERAGE(J846:J858)</f>
        <v>26</v>
      </c>
      <c r="T846">
        <f>R846-S846</f>
        <v>0</v>
      </c>
      <c r="U846" t="str">
        <f>IF(R846&gt;S846,"EXPANDING (HIGH BIAS)",IF(R846&lt;S846,"CONTRACTING (LOW BIAS)","NEUTRAL"))</f>
        <v>NEUTRAL</v>
      </c>
    </row>
    <row r="847">
      <c r="A847">
        <v>14851</v>
      </c>
      <c r="B847" t="str">
        <v>2026-01-05</v>
      </c>
      <c r="C847" t="str">
        <v>MIDDAY</v>
      </c>
      <c r="D847">
        <v>9</v>
      </c>
      <c r="E847">
        <v>7</v>
      </c>
      <c r="F847">
        <v>1</v>
      </c>
      <c r="G847">
        <v>4</v>
      </c>
      <c r="H847" t="str">
        <f>D847&amp;E847&amp;F847&amp;G847</f>
        <v>9714</v>
      </c>
      <c r="I847" t="str">
        <v>1479</v>
      </c>
      <c r="J847">
        <f>SUM(D847:G847)</f>
        <v>21</v>
      </c>
      <c r="K847">
        <f>SUMPRODUCT(MOD(D847:G847,2))</f>
        <v>3</v>
      </c>
      <c r="L847">
        <f>4-K847</f>
        <v>1</v>
      </c>
      <c r="M847">
        <f>COUNTIF(D847:G847,"&gt;=5")</f>
        <v>2</v>
      </c>
      <c r="N847">
        <f>COUNTIF(D847:G847,"&lt;=4")</f>
        <v>2</v>
      </c>
      <c r="O847">
        <f>SUMPRODUCT(1/COUNTIF(D847:G847,D847:G847))</f>
        <v>4</v>
      </c>
      <c r="P847" t="str">
        <f>IF(O847=4,"24-Way (4 Distinct)",IF(O847=3,"12-Way (1 Pair)",IF(O847=2,"6-Way / 4-Way","Straight (Quad)"))))</f>
        <v>24-Way (4 Distinct)</v>
      </c>
      <c r="Q847">
        <f>SUMPRODUCT(COUNTIF(D848:G848,D847:G847))</f>
        <v>2</v>
      </c>
      <c r="R847">
        <f>AVERAGE(J847:J851)</f>
        <v>21</v>
      </c>
      <c r="S847">
        <f>AVERAGE(J847:J858)</f>
        <v>21</v>
      </c>
      <c r="T847">
        <f>R847-S847</f>
        <v>0</v>
      </c>
      <c r="U847" t="str">
        <f>IF(R847&gt;S847,"EXPANDING (HIGH BIAS)",IF(R847&lt;S847,"CONTRACTING (LOW BIAS)","NEUTRAL"))</f>
        <v>NEUTRAL</v>
      </c>
    </row>
    <row r="848">
      <c r="A848">
        <v>14850</v>
      </c>
      <c r="B848" t="str">
        <v>2026-01-05</v>
      </c>
      <c r="C848" t="str">
        <v>MORNING</v>
      </c>
      <c r="D848">
        <v>9</v>
      </c>
      <c r="E848">
        <v>1</v>
      </c>
      <c r="F848">
        <v>5</v>
      </c>
      <c r="G848">
        <v>0</v>
      </c>
      <c r="H848" t="str">
        <f>D848&amp;E848&amp;F848&amp;G848</f>
        <v>9150</v>
      </c>
      <c r="I848" t="str">
        <v>0159</v>
      </c>
      <c r="J848">
        <f>SUM(D848:G848)</f>
        <v>15</v>
      </c>
      <c r="K848">
        <f>SUMPRODUCT(MOD(D848:G848,2))</f>
        <v>3</v>
      </c>
      <c r="L848">
        <f>4-K848</f>
        <v>1</v>
      </c>
      <c r="M848">
        <f>COUNTIF(D848:G848,"&gt;=5")</f>
        <v>2</v>
      </c>
      <c r="N848">
        <f>COUNTIF(D848:G848,"&lt;=4")</f>
        <v>2</v>
      </c>
      <c r="O848">
        <f>SUMPRODUCT(1/COUNTIF(D848:G848,D848:G848))</f>
        <v>4</v>
      </c>
      <c r="P848" t="str">
        <f>IF(O848=4,"24-Way (4 Distinct)",IF(O848=3,"12-Way (1 Pair)",IF(O848=2,"6-Way / 4-Way","Straight (Quad)"))))</f>
        <v>24-Way (4 Distinct)</v>
      </c>
      <c r="Q848">
        <f>SUMPRODUCT(COUNTIF(D849:G849,D848:G848))</f>
        <v>0</v>
      </c>
      <c r="R848">
        <f>AVERAGE(J848:J852)</f>
        <v>15</v>
      </c>
      <c r="S848">
        <f>AVERAGE(J848:J858)</f>
        <v>15</v>
      </c>
      <c r="T848">
        <f>R848-S848</f>
        <v>0</v>
      </c>
      <c r="U848" t="str">
        <f>IF(R848&gt;S848,"EXPANDING (HIGH BIAS)",IF(R848&lt;S848,"CONTRACTING (LOW BIAS)","NEUTRAL"))</f>
        <v>NEUTRAL</v>
      </c>
    </row>
    <row r="849">
      <c r="A849">
        <v>14849</v>
      </c>
      <c r="B849" t="str">
        <v>2026-01-03</v>
      </c>
      <c r="C849" t="str">
        <v>EVENING</v>
      </c>
      <c r="D849">
        <v>4</v>
      </c>
      <c r="E849">
        <v>4</v>
      </c>
      <c r="F849">
        <v>4</v>
      </c>
      <c r="G849">
        <v>7</v>
      </c>
      <c r="H849" t="str">
        <f>D849&amp;E849&amp;F849&amp;G849</f>
        <v>4447</v>
      </c>
      <c r="I849" t="str">
        <v>4447</v>
      </c>
      <c r="J849">
        <f>SUM(D849:G849)</f>
        <v>19</v>
      </c>
      <c r="K849">
        <f>SUMPRODUCT(MOD(D849:G849,2))</f>
        <v>1</v>
      </c>
      <c r="L849">
        <f>4-K849</f>
        <v>3</v>
      </c>
      <c r="M849">
        <f>COUNTIF(D849:G849,"&gt;=5")</f>
        <v>1</v>
      </c>
      <c r="N849">
        <f>COUNTIF(D849:G849,"&lt;=4")</f>
        <v>3</v>
      </c>
      <c r="O849">
        <f>SUMPRODUCT(1/COUNTIF(D849:G849,D849:G849))</f>
        <v>2</v>
      </c>
      <c r="P849" t="str">
        <f>IF(O849=4,"24-Way (4 Distinct)",IF(O849=3,"12-Way (1 Pair)",IF(O849=2,"6-Way / 4-Way","Straight (Quad)"))))</f>
        <v>4-Way (3-of-Kind)</v>
      </c>
      <c r="Q849">
        <f>SUMPRODUCT(COUNTIF(D850:G850,D849:G849))</f>
        <v>0</v>
      </c>
      <c r="R849">
        <f>AVERAGE(J849:J853)</f>
        <v>19</v>
      </c>
      <c r="S849">
        <f>AVERAGE(J849:J858)</f>
        <v>19</v>
      </c>
      <c r="T849">
        <f>R849-S849</f>
        <v>0</v>
      </c>
      <c r="U849" t="str">
        <f>IF(R849&gt;S849,"EXPANDING (HIGH BIAS)",IF(R849&lt;S849,"CONTRACTING (LOW BIAS)","NEUTRAL"))</f>
        <v>NEUTRAL</v>
      </c>
    </row>
    <row r="850">
      <c r="A850">
        <v>14848</v>
      </c>
      <c r="B850" t="str">
        <v>2026-01-03</v>
      </c>
      <c r="C850" t="str">
        <v>AFTERNOON</v>
      </c>
      <c r="D850">
        <v>8</v>
      </c>
      <c r="E850">
        <v>5</v>
      </c>
      <c r="F850">
        <v>6</v>
      </c>
      <c r="G850">
        <v>5</v>
      </c>
      <c r="H850" t="str">
        <f>D850&amp;E850&amp;F850&amp;G850</f>
        <v>8565</v>
      </c>
      <c r="I850" t="str">
        <v>5568</v>
      </c>
      <c r="J850">
        <f>SUM(D850:G850)</f>
        <v>24</v>
      </c>
      <c r="K850">
        <f>SUMPRODUCT(MOD(D850:G850,2))</f>
        <v>2</v>
      </c>
      <c r="L850">
        <f>4-K850</f>
        <v>2</v>
      </c>
      <c r="M850">
        <f>COUNTIF(D850:G850,"&gt;=5")</f>
        <v>4</v>
      </c>
      <c r="N850">
        <f>COUNTIF(D850:G850,"&lt;=4")</f>
        <v>0</v>
      </c>
      <c r="O850">
        <f>SUMPRODUCT(1/COUNTIF(D850:G850,D850:G850))</f>
        <v>3</v>
      </c>
      <c r="P850" t="str">
        <f>IF(O850=4,"24-Way (4 Distinct)",IF(O850=3,"12-Way (1 Pair)",IF(O850=2,"6-Way / 4-Way","Straight (Quad)"))))</f>
        <v>12-Way (1 Pair)</v>
      </c>
      <c r="Q850">
        <f>SUMPRODUCT(COUNTIF(D851:G851,D850:G850))</f>
        <v>2</v>
      </c>
      <c r="R850">
        <f>AVERAGE(J850:J854)</f>
        <v>24</v>
      </c>
      <c r="S850">
        <f>AVERAGE(J850:J858)</f>
        <v>24</v>
      </c>
      <c r="T850">
        <f>R850-S850</f>
        <v>0</v>
      </c>
      <c r="U850" t="str">
        <f>IF(R850&gt;S850,"EXPANDING (HIGH BIAS)",IF(R850&lt;S850,"CONTRACTING (LOW BIAS)","NEUTRAL"))</f>
        <v>NEUTRAL</v>
      </c>
    </row>
    <row r="851">
      <c r="A851">
        <v>14847</v>
      </c>
      <c r="B851" t="str">
        <v>2026-01-03</v>
      </c>
      <c r="C851" t="str">
        <v>MIDDAY</v>
      </c>
      <c r="D851">
        <v>0</v>
      </c>
      <c r="E851">
        <v>2</v>
      </c>
      <c r="F851">
        <v>5</v>
      </c>
      <c r="G851">
        <v>5</v>
      </c>
      <c r="H851" t="str">
        <f>D851&amp;E851&amp;F851&amp;G851</f>
        <v>0255</v>
      </c>
      <c r="I851" t="str">
        <v>0255</v>
      </c>
      <c r="J851">
        <f>SUM(D851:G851)</f>
        <v>12</v>
      </c>
      <c r="K851">
        <f>SUMPRODUCT(MOD(D851:G851,2))</f>
        <v>2</v>
      </c>
      <c r="L851">
        <f>4-K851</f>
        <v>2</v>
      </c>
      <c r="M851">
        <f>COUNTIF(D851:G851,"&gt;=5")</f>
        <v>2</v>
      </c>
      <c r="N851">
        <f>COUNTIF(D851:G851,"&lt;=4")</f>
        <v>2</v>
      </c>
      <c r="O851">
        <f>SUMPRODUCT(1/COUNTIF(D851:G851,D851:G851))</f>
        <v>3</v>
      </c>
      <c r="P851" t="str">
        <f>IF(O851=4,"24-Way (4 Distinct)",IF(O851=3,"12-Way (1 Pair)",IF(O851=2,"6-Way / 4-Way","Straight (Quad)"))))</f>
        <v>12-Way (1 Pair)</v>
      </c>
      <c r="Q851">
        <f>SUMPRODUCT(COUNTIF(D852:G852,D851:G851))</f>
        <v>1</v>
      </c>
      <c r="R851">
        <f>AVERAGE(J851:J855)</f>
        <v>12</v>
      </c>
      <c r="S851">
        <f>AVERAGE(J851:J858)</f>
        <v>12</v>
      </c>
      <c r="T851">
        <f>R851-S851</f>
        <v>0</v>
      </c>
      <c r="U851" t="str">
        <f>IF(R851&gt;S851,"EXPANDING (HIGH BIAS)",IF(R851&lt;S851,"CONTRACTING (LOW BIAS)","NEUTRAL"))</f>
        <v>NEUTRAL</v>
      </c>
    </row>
    <row r="852">
      <c r="A852">
        <v>14846</v>
      </c>
      <c r="B852" t="str">
        <v>2026-01-03</v>
      </c>
      <c r="C852" t="str">
        <v>MORNING</v>
      </c>
      <c r="D852">
        <v>9</v>
      </c>
      <c r="E852">
        <v>0</v>
      </c>
      <c r="F852">
        <v>6</v>
      </c>
      <c r="G852">
        <v>9</v>
      </c>
      <c r="H852" t="str">
        <f>D852&amp;E852&amp;F852&amp;G852</f>
        <v>9069</v>
      </c>
      <c r="I852" t="str">
        <v>0699</v>
      </c>
      <c r="J852">
        <f>SUM(D852:G852)</f>
        <v>24</v>
      </c>
      <c r="K852">
        <f>SUMPRODUCT(MOD(D852:G852,2))</f>
        <v>2</v>
      </c>
      <c r="L852">
        <f>4-K852</f>
        <v>2</v>
      </c>
      <c r="M852">
        <f>COUNTIF(D852:G852,"&gt;=5")</f>
        <v>3</v>
      </c>
      <c r="N852">
        <f>COUNTIF(D852:G852,"&lt;=4")</f>
        <v>1</v>
      </c>
      <c r="O852">
        <f>SUMPRODUCT(1/COUNTIF(D852:G852,D852:G852))</f>
        <v>3</v>
      </c>
      <c r="P852" t="str">
        <f>IF(O852=4,"24-Way (4 Distinct)",IF(O852=3,"12-Way (1 Pair)",IF(O852=2,"6-Way / 4-Way","Straight (Quad)"))))</f>
        <v>12-Way (1 Pair)</v>
      </c>
      <c r="Q852">
        <f>SUMPRODUCT(COUNTIF(D853:G853,D852:G852))</f>
        <v>3</v>
      </c>
      <c r="R852">
        <f>AVERAGE(J852:J856)</f>
        <v>24</v>
      </c>
      <c r="S852">
        <f>AVERAGE(J852:J858)</f>
        <v>24</v>
      </c>
      <c r="T852">
        <f>R852-S852</f>
        <v>0</v>
      </c>
      <c r="U852" t="str">
        <f>IF(R852&gt;S852,"EXPANDING (HIGH BIAS)",IF(R852&lt;S852,"CONTRACTING (LOW BIAS)","NEUTRAL"))</f>
        <v>NEUTRAL</v>
      </c>
    </row>
    <row r="853">
      <c r="A853">
        <v>14844</v>
      </c>
      <c r="B853" t="str">
        <v>2026-01-02</v>
      </c>
      <c r="C853" t="str">
        <v>AFTERNOON</v>
      </c>
      <c r="D853">
        <v>9</v>
      </c>
      <c r="E853">
        <v>4</v>
      </c>
      <c r="F853">
        <v>7</v>
      </c>
      <c r="G853">
        <v>0</v>
      </c>
      <c r="H853" t="str">
        <f>D853&amp;E853&amp;F853&amp;G853</f>
        <v>9470</v>
      </c>
      <c r="I853" t="str">
        <v>0479</v>
      </c>
      <c r="J853">
        <f>SUM(D853:G853)</f>
        <v>20</v>
      </c>
      <c r="K853">
        <f>SUMPRODUCT(MOD(D853:G853,2))</f>
        <v>2</v>
      </c>
      <c r="L853">
        <f>4-K853</f>
        <v>2</v>
      </c>
      <c r="M853">
        <f>COUNTIF(D853:G853,"&gt;=5")</f>
        <v>2</v>
      </c>
      <c r="N853">
        <f>COUNTIF(D853:G853,"&lt;=4")</f>
        <v>2</v>
      </c>
      <c r="O853">
        <f>SUMPRODUCT(1/COUNTIF(D853:G853,D853:G853))</f>
        <v>4</v>
      </c>
      <c r="P853" t="str">
        <f>IF(O853=4,"24-Way (4 Distinct)",IF(O853=3,"12-Way (1 Pair)",IF(O853=2,"6-Way / 4-Way","Straight (Quad)"))))</f>
        <v>24-Way (4 Distinct)</v>
      </c>
      <c r="Q853">
        <f>SUMPRODUCT(COUNTIF(D854:G854,D853:G853))</f>
        <v>2</v>
      </c>
      <c r="R853">
        <f>AVERAGE(J853:J857)</f>
        <v>20</v>
      </c>
      <c r="S853">
        <f>AVERAGE(J853:J858)</f>
        <v>20</v>
      </c>
      <c r="T853">
        <f>R853-S853</f>
        <v>0</v>
      </c>
      <c r="U853" t="str">
        <f>IF(R853&gt;S853,"EXPANDING (HIGH BIAS)",IF(R853&lt;S853,"CONTRACTING (LOW BIAS)","NEUTRAL"))</f>
        <v>NEUTRAL</v>
      </c>
    </row>
    <row r="854">
      <c r="A854">
        <v>14843</v>
      </c>
      <c r="B854" t="str">
        <v>2026-01-02</v>
      </c>
      <c r="C854" t="str">
        <v>MIDDAY</v>
      </c>
      <c r="D854">
        <v>2</v>
      </c>
      <c r="E854">
        <v>4</v>
      </c>
      <c r="F854">
        <v>8</v>
      </c>
      <c r="G854">
        <v>0</v>
      </c>
      <c r="H854" t="str">
        <f>D854&amp;E854&amp;F854&amp;G854</f>
        <v>2480</v>
      </c>
      <c r="I854" t="str">
        <v>0248</v>
      </c>
      <c r="J854">
        <f>SUM(D854:G854)</f>
        <v>14</v>
      </c>
      <c r="K854">
        <f>SUMPRODUCT(MOD(D854:G854,2))</f>
        <v>0</v>
      </c>
      <c r="L854">
        <f>4-K854</f>
        <v>4</v>
      </c>
      <c r="M854">
        <f>COUNTIF(D854:G854,"&gt;=5")</f>
        <v>1</v>
      </c>
      <c r="N854">
        <f>COUNTIF(D854:G854,"&lt;=4")</f>
        <v>3</v>
      </c>
      <c r="O854">
        <f>SUMPRODUCT(1/COUNTIF(D854:G854,D854:G854))</f>
        <v>4</v>
      </c>
      <c r="P854" t="str">
        <f>IF(O854=4,"24-Way (4 Distinct)",IF(O854=3,"12-Way (1 Pair)",IF(O854=2,"6-Way / 4-Way","Straight (Quad)"))))</f>
        <v>24-Way (4 Distinct)</v>
      </c>
      <c r="Q854">
        <f>SUMPRODUCT(COUNTIF(D855:G855,D854:G854))</f>
        <v>0</v>
      </c>
      <c r="R854">
        <f>AVERAGE(J854:J858)</f>
        <v>14</v>
      </c>
      <c r="S854">
        <f>AVERAGE(J854:J858)</f>
        <v>14</v>
      </c>
      <c r="T854">
        <f>R854-S854</f>
        <v>0</v>
      </c>
      <c r="U854" t="str">
        <f>IF(R854&gt;S854,"EXPANDING (HIGH BIAS)",IF(R854&lt;S854,"CONTRACTING (LOW BIAS)","NEUTRAL"))</f>
        <v>NEUTRAL</v>
      </c>
    </row>
    <row r="855">
      <c r="A855">
        <v>14842</v>
      </c>
      <c r="B855" t="str">
        <v>2026-01-02</v>
      </c>
      <c r="C855" t="str">
        <v>MORNING</v>
      </c>
      <c r="D855">
        <v>7</v>
      </c>
      <c r="E855">
        <v>9</v>
      </c>
      <c r="F855">
        <v>1</v>
      </c>
      <c r="G855">
        <v>3</v>
      </c>
      <c r="H855" t="str">
        <f>D855&amp;E855&amp;F855&amp;G855</f>
        <v>7913</v>
      </c>
      <c r="I855" t="str">
        <v>1379</v>
      </c>
      <c r="J855">
        <f>SUM(D855:G855)</f>
        <v>20</v>
      </c>
      <c r="K855">
        <f>SUMPRODUCT(MOD(D855:G855,2))</f>
        <v>4</v>
      </c>
      <c r="L855">
        <f>4-K855</f>
        <v>0</v>
      </c>
      <c r="M855">
        <f>COUNTIF(D855:G855,"&gt;=5")</f>
        <v>2</v>
      </c>
      <c r="N855">
        <f>COUNTIF(D855:G855,"&lt;=4")</f>
        <v>2</v>
      </c>
      <c r="O855">
        <f>SUMPRODUCT(1/COUNTIF(D855:G855,D855:G855))</f>
        <v>4</v>
      </c>
      <c r="P855" t="str">
        <f>IF(O855=4,"24-Way (4 Distinct)",IF(O855=3,"12-Way (1 Pair)",IF(O855=2,"6-Way / 4-Way","Straight (Quad)"))))</f>
        <v>24-Way (4 Distinct)</v>
      </c>
      <c r="Q855">
        <f>SUMPRODUCT(COUNTIF(D856:G856,D855:G855))</f>
        <v>1</v>
      </c>
      <c r="R855">
        <f>AVERAGE(J855:J858)</f>
        <v>20</v>
      </c>
      <c r="S855">
        <f>AVERAGE(J855:J858)</f>
        <v>20</v>
      </c>
      <c r="T855">
        <f>R855-S855</f>
        <v>0</v>
      </c>
      <c r="U855" t="str">
        <f>IF(R855&gt;S855,"EXPANDING (HIGH BIAS)",IF(R855&lt;S855,"CONTRACTING (LOW BIAS)","NEUTRAL"))</f>
        <v>NEUTRAL</v>
      </c>
    </row>
    <row r="856">
      <c r="A856">
        <v>14840</v>
      </c>
      <c r="B856" t="str">
        <v>2026-01-01</v>
      </c>
      <c r="C856" t="str">
        <v>AFTERNOON</v>
      </c>
      <c r="D856">
        <v>2</v>
      </c>
      <c r="E856">
        <v>5</v>
      </c>
      <c r="F856">
        <v>2</v>
      </c>
      <c r="G856">
        <v>3</v>
      </c>
      <c r="H856" t="str">
        <f>D856&amp;E856&amp;F856&amp;G856</f>
        <v>2523</v>
      </c>
      <c r="I856" t="str">
        <v>2235</v>
      </c>
      <c r="J856">
        <f>SUM(D856:G856)</f>
        <v>12</v>
      </c>
      <c r="K856">
        <f>SUMPRODUCT(MOD(D856:G856,2))</f>
        <v>2</v>
      </c>
      <c r="L856">
        <f>4-K856</f>
        <v>2</v>
      </c>
      <c r="M856">
        <f>COUNTIF(D856:G856,"&gt;=5")</f>
        <v>1</v>
      </c>
      <c r="N856">
        <f>COUNTIF(D856:G856,"&lt;=4")</f>
        <v>3</v>
      </c>
      <c r="O856">
        <f>SUMPRODUCT(1/COUNTIF(D856:G856,D856:G856))</f>
        <v>3</v>
      </c>
      <c r="P856" t="str">
        <f>IF(O856=4,"24-Way (4 Distinct)",IF(O856=3,"12-Way (1 Pair)",IF(O856=2,"6-Way / 4-Way","Straight (Quad)"))))</f>
        <v>12-Way (1 Pair)</v>
      </c>
      <c r="Q856">
        <f>SUMPRODUCT(COUNTIF(D857:G857,D856:G856))</f>
        <v>3</v>
      </c>
      <c r="R856">
        <f>AVERAGE(J856:J858)</f>
        <v>12</v>
      </c>
      <c r="S856">
        <f>AVERAGE(J856:J858)</f>
        <v>12</v>
      </c>
      <c r="T856">
        <f>R856-S856</f>
        <v>0</v>
      </c>
      <c r="U856" t="str">
        <f>IF(R856&gt;S856,"EXPANDING (HIGH BIAS)",IF(R856&lt;S856,"CONTRACTING (LOW BIAS)","NEUTRAL"))</f>
        <v>NEUTRAL</v>
      </c>
    </row>
    <row r="857">
      <c r="A857">
        <v>14839</v>
      </c>
      <c r="B857" t="str">
        <v>2026-01-01</v>
      </c>
      <c r="C857" t="str">
        <v>MIDDAY</v>
      </c>
      <c r="D857">
        <v>2</v>
      </c>
      <c r="E857">
        <v>0</v>
      </c>
      <c r="F857">
        <v>1</v>
      </c>
      <c r="G857">
        <v>5</v>
      </c>
      <c r="H857" t="str">
        <f>D857&amp;E857&amp;F857&amp;G857</f>
        <v>2015</v>
      </c>
      <c r="I857" t="str">
        <v>0125</v>
      </c>
      <c r="J857">
        <f>SUM(D857:G857)</f>
        <v>8</v>
      </c>
      <c r="K857">
        <f>SUMPRODUCT(MOD(D857:G857,2))</f>
        <v>2</v>
      </c>
      <c r="L857">
        <f>4-K857</f>
        <v>2</v>
      </c>
      <c r="M857">
        <f>COUNTIF(D857:G857,"&gt;=5")</f>
        <v>1</v>
      </c>
      <c r="N857">
        <f>COUNTIF(D857:G857,"&lt;=4")</f>
        <v>3</v>
      </c>
      <c r="O857">
        <f>SUMPRODUCT(1/COUNTIF(D857:G857,D857:G857))</f>
        <v>4</v>
      </c>
      <c r="P857" t="str">
        <f>IF(O857=4,"24-Way (4 Distinct)",IF(O857=3,"12-Way (1 Pair)",IF(O857=2,"6-Way / 4-Way","Straight (Quad)"))))</f>
        <v>24-Way (4 Distinct)</v>
      </c>
      <c r="Q857">
        <f>SUMPRODUCT(COUNTIF(D858:G858,D857:G857))</f>
        <v>2</v>
      </c>
      <c r="R857">
        <f>AVERAGE(J857:J858)</f>
        <v>8</v>
      </c>
      <c r="S857">
        <f>AVERAGE(J857:J858)</f>
        <v>8</v>
      </c>
      <c r="T857">
        <f>R857-S857</f>
        <v>0</v>
      </c>
      <c r="U857" t="str">
        <f>IF(R857&gt;S857,"EXPANDING (HIGH BIAS)",IF(R857&lt;S857,"CONTRACTING (LOW BIAS)","NEUTRAL"))</f>
        <v>NEUTRAL</v>
      </c>
    </row>
    <row r="858">
      <c r="A858">
        <v>14838</v>
      </c>
      <c r="B858" t="str">
        <v>2026-01-01</v>
      </c>
      <c r="C858" t="str">
        <v>MORNING</v>
      </c>
      <c r="D858">
        <v>7</v>
      </c>
      <c r="E858">
        <v>5</v>
      </c>
      <c r="F858">
        <v>3</v>
      </c>
      <c r="G858">
        <v>2</v>
      </c>
      <c r="H858" t="str">
        <f>D858&amp;E858&amp;F858&amp;G858</f>
        <v>7532</v>
      </c>
      <c r="I858" t="str">
        <v>2357</v>
      </c>
      <c r="J858">
        <f>SUM(D858:G858)</f>
        <v>17</v>
      </c>
      <c r="K858">
        <f>SUMPRODUCT(MOD(D858:G858,2))</f>
        <v>3</v>
      </c>
      <c r="L858">
        <f>4-K858</f>
        <v>1</v>
      </c>
      <c r="M858">
        <f>COUNTIF(D858:G858,"&gt;=5")</f>
        <v>2</v>
      </c>
      <c r="N858">
        <f>COUNTIF(D858:G858,"&lt;=4")</f>
        <v>2</v>
      </c>
      <c r="O858">
        <f>SUMPRODUCT(1/COUNTIF(D858:G858,D858:G858))</f>
        <v>4</v>
      </c>
      <c r="P858" t="str">
        <f>IF(O858=4,"24-Way (4 Distinct)",IF(O858=3,"12-Way (1 Pair)",IF(O858=2,"6-Way / 4-Way","Straight (Quad)"))))</f>
        <v>24-Way (4 Distinct)</v>
      </c>
      <c r="Q858">
        <f>0</f>
        <v>0</v>
      </c>
      <c r="R858">
        <f>AVERAGE(J858:J858)</f>
        <v>17</v>
      </c>
      <c r="S858">
        <f>AVERAGE(J858:J858)</f>
        <v>17</v>
      </c>
      <c r="T858">
        <f>R858-S858</f>
        <v>0</v>
      </c>
      <c r="U858" t="str">
        <f>IF(R858&gt;S858,"EXPANDING (HIGH BIAS)",IF(R858&lt;S858,"CONTRACTING (LOW BIAS)","NEUTRAL"))</f>
        <v>NEUTRAL</v>
      </c>
    </row>
  </sheetData>
  <ignoredErrors>
    <ignoredError numberStoredAsText="1" sqref="A1:AC8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Multiplier</v>
      </c>
      <c r="I1" t="str">
        <v>Winning Combination</v>
      </c>
      <c r="J1" t="str">
        <v>Sum</v>
      </c>
      <c r="K1" t="str">
        <v>Mean Ball</v>
      </c>
      <c r="L1" t="str">
        <v>Spread (Max-Min)</v>
      </c>
      <c r="M1" t="str">
        <v>Odd Count</v>
      </c>
      <c r="N1" t="str">
        <v>Even Count</v>
      </c>
      <c r="O1" t="str">
        <v>Low Count (1-10)</v>
      </c>
      <c r="P1" t="str">
        <v>High Count (11-20)</v>
      </c>
      <c r="Q1" t="str">
        <v>Consecutive Pairs</v>
      </c>
      <c r="R1" t="str">
        <v>Lag-1 Repeats</v>
      </c>
      <c r="S1" t="str">
        <v>SMA 5 (Moving Avg)</v>
      </c>
      <c r="T1" t="str">
        <v>SMA 20 (Moving Avg)</v>
      </c>
      <c r="U1" t="str">
        <v>Trend Momentum (Δ SMA)</v>
      </c>
      <c r="V1" t="str">
        <v>Trend Signal</v>
      </c>
      <c r="X1" t="str">
        <v>CASH POT ANALYST SUMMARY &amp; FORECAST</v>
      </c>
      <c r="Y1" t="str">
        <v>VALUE (EXCEL FORMULA)</v>
      </c>
      <c r="Z1" t="str">
        <v/>
      </c>
      <c r="AA1" t="str">
        <v>BALL</v>
      </c>
      <c r="AB1" t="str">
        <v>OBSERVED FREQ (COUNTIF)</v>
      </c>
      <c r="AC1" t="str">
        <v>EXPECTED FREQ</v>
      </c>
      <c r="AD1" t="str">
        <v>TENSION (Z-SCORE)</v>
      </c>
    </row>
    <row r="2">
      <c r="A2">
        <v>7942</v>
      </c>
      <c r="B2" t="str">
        <v>2026-10-19</v>
      </c>
      <c r="C2">
        <v>2</v>
      </c>
      <c r="D2">
        <v>3</v>
      </c>
      <c r="E2">
        <v>7</v>
      </c>
      <c r="F2">
        <v>11</v>
      </c>
      <c r="G2">
        <v>15</v>
      </c>
      <c r="H2">
        <v>4</v>
      </c>
      <c r="I2" t="str">
        <v>2 - 3 - 7 - 11 - 15 [x4]</v>
      </c>
      <c r="J2">
        <f>SUM(C2:G2)</f>
        <v>38</v>
      </c>
      <c r="K2">
        <f>AVERAGE(C2:G2)</f>
        <v>7.6</v>
      </c>
      <c r="L2">
        <f>MAX(C2:G2)-MIN(C2:G2)</f>
        <v>13</v>
      </c>
      <c r="M2">
        <f>SUMPRODUCT(MOD(C2:G2,2))</f>
        <v>4</v>
      </c>
      <c r="N2">
        <f>5-M2</f>
        <v>1</v>
      </c>
      <c r="O2">
        <f>COUNTIF(C2:G2,"&lt;=10")</f>
        <v>3</v>
      </c>
      <c r="P2">
        <f>COUNTIF(C2:G2,"&gt;=11")</f>
        <v>2</v>
      </c>
      <c r="Q2">
        <f>SUMPRODUCT(--(D2:G2-C2:F2=1))</f>
        <v>1</v>
      </c>
      <c r="R2">
        <f>SUMPRODUCT(COUNTIF(C3:G3,C2:G2))</f>
        <v>1</v>
      </c>
      <c r="S2">
        <f>AVERAGE(J2:J6)</f>
        <v>38</v>
      </c>
      <c r="T2">
        <f>AVERAGE(J2:J21)</f>
        <v>38</v>
      </c>
      <c r="U2">
        <f>S2-T2</f>
        <v>0</v>
      </c>
      <c r="V2" t="str">
        <f>IF(S2&gt;T2,"EXPANDING (BULLISH)",IF(S2&lt;T2,"CONTRACTING (BEARISH)","NEUTRAL"))</f>
        <v>NEUTRAL</v>
      </c>
      <c r="X2" t="str">
        <v>Total Draws Evaluated</v>
      </c>
      <c r="Y2">
        <f>COUNT(A2:A195)</f>
        <v>194</v>
      </c>
      <c r="Z2" t="str">
        <v/>
      </c>
      <c r="AA2" t="str">
        <v>Ball 1</v>
      </c>
      <c r="AB2">
        <f>COUNTIF($C$2:$G$195,1)</f>
        <v>44</v>
      </c>
      <c r="AC2">
        <v>48.5</v>
      </c>
      <c r="AD2">
        <f>ROUND((AB2-AC2)/6.03,2)</f>
        <v>-0.75</v>
      </c>
    </row>
    <row r="3">
      <c r="A3">
        <v>7941</v>
      </c>
      <c r="B3" t="str">
        <v>2026-10-18</v>
      </c>
      <c r="C3">
        <v>3</v>
      </c>
      <c r="D3">
        <v>4</v>
      </c>
      <c r="E3">
        <v>6</v>
      </c>
      <c r="F3">
        <v>17</v>
      </c>
      <c r="G3">
        <v>19</v>
      </c>
      <c r="H3">
        <v>1</v>
      </c>
      <c r="I3" t="str">
        <v>3 - 4 - 6 - 17 - 19 [x1]</v>
      </c>
      <c r="J3">
        <f>SUM(C3:G3)</f>
        <v>49</v>
      </c>
      <c r="K3">
        <f>AVERAGE(C3:G3)</f>
        <v>9.8</v>
      </c>
      <c r="L3">
        <f>MAX(C3:G3)-MIN(C3:G3)</f>
        <v>16</v>
      </c>
      <c r="M3">
        <f>SUMPRODUCT(MOD(C3:G3,2))</f>
        <v>3</v>
      </c>
      <c r="N3">
        <f>5-M3</f>
        <v>2</v>
      </c>
      <c r="O3">
        <f>COUNTIF(C3:G3,"&lt;=10")</f>
        <v>3</v>
      </c>
      <c r="P3">
        <f>COUNTIF(C3:G3,"&gt;=11")</f>
        <v>2</v>
      </c>
      <c r="Q3">
        <f>SUMPRODUCT(--(D3:G3-C3:F3=1))</f>
        <v>1</v>
      </c>
      <c r="R3">
        <f>SUMPRODUCT(COUNTIF(C4:G4,C3:G3))</f>
        <v>1</v>
      </c>
      <c r="S3">
        <f>AVERAGE(J3:J7)</f>
        <v>49</v>
      </c>
      <c r="T3">
        <f>AVERAGE(J3:J22)</f>
        <v>49</v>
      </c>
      <c r="U3">
        <f>S3-T3</f>
        <v>0</v>
      </c>
      <c r="V3" t="str">
        <f>IF(S3&gt;T3,"EXPANDING (BULLISH)",IF(S3&lt;T3,"CONTRACTING (BEARISH)","NEUTRAL"))</f>
        <v>NEUTRAL</v>
      </c>
      <c r="X3" t="str">
        <v>NEXT DRAW PREDICTED SUM (FORECAST.LINEAR)</v>
      </c>
      <c r="Y3">
        <f>ROUND(FORECAST.LINEAR(A2+1,J2:J31,A2:A31),1)</f>
        <v>53.1</v>
      </c>
      <c r="Z3" t="str">
        <v/>
      </c>
      <c r="AA3" t="str">
        <v>Ball 2</v>
      </c>
      <c r="AB3">
        <f>COUNTIF($C$2:$G$195,2)</f>
        <v>49</v>
      </c>
      <c r="AC3">
        <v>48.5</v>
      </c>
      <c r="AD3">
        <f>ROUND((AB3-AC3)/6.03,2)</f>
        <v>0.08</v>
      </c>
    </row>
    <row r="4">
      <c r="A4">
        <v>7940</v>
      </c>
      <c r="B4" t="str">
        <v>2026-10-17</v>
      </c>
      <c r="C4">
        <v>2</v>
      </c>
      <c r="D4">
        <v>7</v>
      </c>
      <c r="E4">
        <v>14</v>
      </c>
      <c r="F4">
        <v>16</v>
      </c>
      <c r="G4">
        <v>17</v>
      </c>
      <c r="H4">
        <v>4</v>
      </c>
      <c r="I4" t="str">
        <v>2 - 7 - 14 - 16 - 17 [x4]</v>
      </c>
      <c r="J4">
        <f>SUM(C4:G4)</f>
        <v>56</v>
      </c>
      <c r="K4">
        <f>AVERAGE(C4:G4)</f>
        <v>11.2</v>
      </c>
      <c r="L4">
        <f>MAX(C4:G4)-MIN(C4:G4)</f>
        <v>15</v>
      </c>
      <c r="M4">
        <f>SUMPRODUCT(MOD(C4:G4,2))</f>
        <v>2</v>
      </c>
      <c r="N4">
        <f>5-M4</f>
        <v>3</v>
      </c>
      <c r="O4">
        <f>COUNTIF(C4:G4,"&lt;=10")</f>
        <v>2</v>
      </c>
      <c r="P4">
        <f>COUNTIF(C4:G4,"&gt;=11")</f>
        <v>3</v>
      </c>
      <c r="Q4">
        <f>SUMPRODUCT(--(D4:G4-C4:F4=1))</f>
        <v>1</v>
      </c>
      <c r="R4">
        <f>SUMPRODUCT(COUNTIF(C5:G5,C4:G4))</f>
        <v>2</v>
      </c>
      <c r="S4">
        <f>AVERAGE(J4:J8)</f>
        <v>56</v>
      </c>
      <c r="T4">
        <f>AVERAGE(J4:J23)</f>
        <v>56</v>
      </c>
      <c r="U4">
        <f>S4-T4</f>
        <v>0</v>
      </c>
      <c r="V4" t="str">
        <f>IF(S4&gt;T4,"EXPANDING (BULLISH)",IF(S4&lt;T4,"CONTRACTING (BEARISH)","NEUTRAL"))</f>
        <v>NEUTRAL</v>
      </c>
      <c r="X4" t="str">
        <v>Trendline Velocity / Slope (SLOPE)</v>
      </c>
      <c r="Y4">
        <f>ROUND(SLOPE(J2:J31,A2:A31),3)</f>
        <v>0.021</v>
      </c>
      <c r="Z4" t="str">
        <v/>
      </c>
      <c r="AA4" t="str">
        <v>Ball 3</v>
      </c>
      <c r="AB4">
        <f>COUNTIF($C$2:$G$195,3)</f>
        <v>47</v>
      </c>
      <c r="AC4">
        <v>48.5</v>
      </c>
      <c r="AD4">
        <f>ROUND((AB4-AC4)/6.03,2)</f>
        <v>-0.25</v>
      </c>
    </row>
    <row r="5">
      <c r="A5">
        <v>7939</v>
      </c>
      <c r="B5" t="str">
        <v>2026-10-16</v>
      </c>
      <c r="C5">
        <v>4</v>
      </c>
      <c r="D5">
        <v>5</v>
      </c>
      <c r="E5">
        <v>7</v>
      </c>
      <c r="F5">
        <v>9</v>
      </c>
      <c r="G5">
        <v>14</v>
      </c>
      <c r="H5">
        <v>4</v>
      </c>
      <c r="I5" t="str">
        <v>4 - 5 - 7 - 9 - 14 [x4]</v>
      </c>
      <c r="J5">
        <f>SUM(C5:G5)</f>
        <v>39</v>
      </c>
      <c r="K5">
        <f>AVERAGE(C5:G5)</f>
        <v>7.8</v>
      </c>
      <c r="L5">
        <f>MAX(C5:G5)-MIN(C5:G5)</f>
        <v>10</v>
      </c>
      <c r="M5">
        <f>SUMPRODUCT(MOD(C5:G5,2))</f>
        <v>3</v>
      </c>
      <c r="N5">
        <f>5-M5</f>
        <v>2</v>
      </c>
      <c r="O5">
        <f>COUNTIF(C5:G5,"&lt;=10")</f>
        <v>4</v>
      </c>
      <c r="P5">
        <f>COUNTIF(C5:G5,"&gt;=11")</f>
        <v>1</v>
      </c>
      <c r="Q5">
        <f>SUMPRODUCT(--(D5:G5-C5:F5=1))</f>
        <v>1</v>
      </c>
      <c r="R5">
        <f>SUMPRODUCT(COUNTIF(C6:G6,C5:G5))</f>
        <v>0</v>
      </c>
      <c r="S5">
        <f>AVERAGE(J5:J9)</f>
        <v>39</v>
      </c>
      <c r="T5">
        <f>AVERAGE(J5:J24)</f>
        <v>39</v>
      </c>
      <c r="U5">
        <f>S5-T5</f>
        <v>0</v>
      </c>
      <c r="V5" t="str">
        <f>IF(S5&gt;T5,"EXPANDING (BULLISH)",IF(S5&lt;T5,"CONTRACTING (BEARISH)","NEUTRAL"))</f>
        <v>NEUTRAL</v>
      </c>
      <c r="X5" t="str">
        <v>R-Squared Goodness of Fit (RSQ)</v>
      </c>
      <c r="Y5">
        <f>ROUND(RSQ(J2:J31,A2:A31),3)</f>
        <v>0.05</v>
      </c>
      <c r="Z5" t="str">
        <v/>
      </c>
      <c r="AA5" t="str">
        <v>Ball 4</v>
      </c>
      <c r="AB5">
        <f>COUNTIF($C$2:$G$195,4)</f>
        <v>45</v>
      </c>
      <c r="AC5">
        <v>48.5</v>
      </c>
      <c r="AD5">
        <f>ROUND((AB5-AC5)/6.03,2)</f>
        <v>-0.58</v>
      </c>
    </row>
    <row r="6">
      <c r="A6">
        <v>7938</v>
      </c>
      <c r="B6" t="str">
        <v>2026-10-15</v>
      </c>
      <c r="C6">
        <v>6</v>
      </c>
      <c r="D6">
        <v>8</v>
      </c>
      <c r="E6">
        <v>11</v>
      </c>
      <c r="F6">
        <v>13</v>
      </c>
      <c r="G6">
        <v>18</v>
      </c>
      <c r="H6">
        <v>4</v>
      </c>
      <c r="I6" t="str">
        <v>6 - 8 - 11 - 13 - 18 [x4]</v>
      </c>
      <c r="J6">
        <f>SUM(C6:G6)</f>
        <v>56</v>
      </c>
      <c r="K6">
        <f>AVERAGE(C6:G6)</f>
        <v>11.2</v>
      </c>
      <c r="L6">
        <f>MAX(C6:G6)-MIN(C6:G6)</f>
        <v>12</v>
      </c>
      <c r="M6">
        <f>SUMPRODUCT(MOD(C6:G6,2))</f>
        <v>2</v>
      </c>
      <c r="N6">
        <f>5-M6</f>
        <v>3</v>
      </c>
      <c r="O6">
        <f>COUNTIF(C6:G6,"&lt;=10")</f>
        <v>2</v>
      </c>
      <c r="P6">
        <f>COUNTIF(C6:G6,"&gt;=11")</f>
        <v>3</v>
      </c>
      <c r="Q6">
        <f>SUMPRODUCT(--(D6:G6-C6:F6=1))</f>
        <v>0</v>
      </c>
      <c r="R6">
        <f>SUMPRODUCT(COUNTIF(C7:G7,C6:G6))</f>
        <v>1</v>
      </c>
      <c r="S6">
        <f>AVERAGE(J6:J10)</f>
        <v>56</v>
      </c>
      <c r="T6">
        <f>AVERAGE(J6:J25)</f>
        <v>56</v>
      </c>
      <c r="U6">
        <f>S6-T6</f>
        <v>0</v>
      </c>
      <c r="V6" t="str">
        <f>IF(S6&gt;T6,"EXPANDING (BULLISH)",IF(S6&lt;T6,"CONTRACTING (BEARISH)","NEUTRAL"))</f>
        <v>NEUTRAL</v>
      </c>
      <c r="X6" t="str">
        <v>Forecast Corridor Low (-1σ)</v>
      </c>
      <c r="Y6">
        <f>ROUND(FORECAST.LINEAR(A2+1,J2:J31,A2:A31)-STDEV.S(J2:J31),1)</f>
        <v>42.8</v>
      </c>
      <c r="Z6" t="str">
        <v/>
      </c>
      <c r="AA6" t="str">
        <v>Ball 5</v>
      </c>
      <c r="AB6">
        <f>COUNTIF($C$2:$G$195,5)</f>
        <v>48</v>
      </c>
      <c r="AC6">
        <v>48.5</v>
      </c>
      <c r="AD6">
        <f>ROUND((AB6-AC6)/6.03,2)</f>
        <v>-0.08</v>
      </c>
    </row>
    <row r="7">
      <c r="A7">
        <v>7937</v>
      </c>
      <c r="B7" t="str">
        <v>2026-10-14</v>
      </c>
      <c r="C7">
        <v>5</v>
      </c>
      <c r="D7">
        <v>6</v>
      </c>
      <c r="E7">
        <v>9</v>
      </c>
      <c r="F7">
        <v>10</v>
      </c>
      <c r="G7">
        <v>17</v>
      </c>
      <c r="H7">
        <v>1</v>
      </c>
      <c r="I7" t="str">
        <v>5 - 6 - 9 - 10 - 17 [x1]</v>
      </c>
      <c r="J7">
        <f>SUM(C7:G7)</f>
        <v>47</v>
      </c>
      <c r="K7">
        <f>AVERAGE(C7:G7)</f>
        <v>9.4</v>
      </c>
      <c r="L7">
        <f>MAX(C7:G7)-MIN(C7:G7)</f>
        <v>12</v>
      </c>
      <c r="M7">
        <f>SUMPRODUCT(MOD(C7:G7,2))</f>
        <v>3</v>
      </c>
      <c r="N7">
        <f>5-M7</f>
        <v>2</v>
      </c>
      <c r="O7">
        <f>COUNTIF(C7:G7,"&lt;=10")</f>
        <v>4</v>
      </c>
      <c r="P7">
        <f>COUNTIF(C7:G7,"&gt;=11")</f>
        <v>1</v>
      </c>
      <c r="Q7">
        <f>SUMPRODUCT(--(D7:G7-C7:F7=1))</f>
        <v>2</v>
      </c>
      <c r="R7">
        <f>SUMPRODUCT(COUNTIF(C8:G8,C7:G7))</f>
        <v>1</v>
      </c>
      <c r="S7">
        <f>AVERAGE(J7:J11)</f>
        <v>47</v>
      </c>
      <c r="T7">
        <f>AVERAGE(J7:J26)</f>
        <v>47</v>
      </c>
      <c r="U7">
        <f>S7-T7</f>
        <v>0</v>
      </c>
      <c r="V7" t="str">
        <f>IF(S7&gt;T7,"EXPANDING (BULLISH)",IF(S7&lt;T7,"CONTRACTING (BEARISH)","NEUTRAL"))</f>
        <v>NEUTRAL</v>
      </c>
      <c r="X7" t="str">
        <v>Forecast Corridor High (+1σ)</v>
      </c>
      <c r="Y7">
        <f>ROUND(FORECAST.LINEAR(A2+1,J2:J31,A2:A31)+STDEV.S(J2:J31),1)</f>
        <v>63.4</v>
      </c>
      <c r="Z7" t="str">
        <v/>
      </c>
      <c r="AA7" t="str">
        <v>Ball 6</v>
      </c>
      <c r="AB7">
        <f>COUNTIF($C$2:$G$195,6)</f>
        <v>57</v>
      </c>
      <c r="AC7">
        <v>48.5</v>
      </c>
      <c r="AD7">
        <f>ROUND((AB7-AC7)/6.03,2)</f>
        <v>1.41</v>
      </c>
    </row>
    <row r="8">
      <c r="A8">
        <v>7936</v>
      </c>
      <c r="B8" t="str">
        <v>2026-10-13</v>
      </c>
      <c r="C8">
        <v>4</v>
      </c>
      <c r="D8">
        <v>8</v>
      </c>
      <c r="E8">
        <v>12</v>
      </c>
      <c r="F8">
        <v>17</v>
      </c>
      <c r="G8">
        <v>20</v>
      </c>
      <c r="H8">
        <v>1</v>
      </c>
      <c r="I8" t="str">
        <v>4 - 8 - 12 - 17 - 20 [x1]</v>
      </c>
      <c r="J8">
        <f>SUM(C8:G8)</f>
        <v>61</v>
      </c>
      <c r="K8">
        <f>AVERAGE(C8:G8)</f>
        <v>12.2</v>
      </c>
      <c r="L8">
        <f>MAX(C8:G8)-MIN(C8:G8)</f>
        <v>16</v>
      </c>
      <c r="M8">
        <f>SUMPRODUCT(MOD(C8:G8,2))</f>
        <v>1</v>
      </c>
      <c r="N8">
        <f>5-M8</f>
        <v>4</v>
      </c>
      <c r="O8">
        <f>COUNTIF(C8:G8,"&lt;=10")</f>
        <v>2</v>
      </c>
      <c r="P8">
        <f>COUNTIF(C8:G8,"&gt;=11")</f>
        <v>3</v>
      </c>
      <c r="Q8">
        <f>SUMPRODUCT(--(D8:G8-C8:F8=1))</f>
        <v>0</v>
      </c>
      <c r="R8">
        <f>SUMPRODUCT(COUNTIF(C9:G9,C8:G8))</f>
        <v>2</v>
      </c>
      <c r="S8">
        <f>AVERAGE(J8:J12)</f>
        <v>61</v>
      </c>
      <c r="T8">
        <f>AVERAGE(J8:J27)</f>
        <v>61</v>
      </c>
      <c r="U8">
        <f>S8-T8</f>
        <v>0</v>
      </c>
      <c r="V8" t="str">
        <f>IF(S8&gt;T8,"EXPANDING (BULLISH)",IF(S8&lt;T8,"CONTRACTING (BEARISH)","NEUTRAL"))</f>
        <v>NEUTRAL</v>
      </c>
      <c r="X8" t="str">
        <v>Historical Average Sum</v>
      </c>
      <c r="Y8">
        <f>AVERAGE(J2:J195)</f>
        <v>52</v>
      </c>
      <c r="Z8" t="str">
        <v/>
      </c>
      <c r="AA8" t="str">
        <v>Ball 7</v>
      </c>
      <c r="AB8">
        <f>COUNTIF($C$2:$G$195,7)</f>
        <v>53</v>
      </c>
      <c r="AC8">
        <v>48.5</v>
      </c>
      <c r="AD8">
        <f>ROUND((AB8-AC8)/6.03,2)</f>
        <v>0.75</v>
      </c>
    </row>
    <row r="9">
      <c r="A9">
        <v>7935</v>
      </c>
      <c r="B9" t="str">
        <v>2026-10-12</v>
      </c>
      <c r="C9">
        <v>3</v>
      </c>
      <c r="D9">
        <v>8</v>
      </c>
      <c r="E9">
        <v>11</v>
      </c>
      <c r="F9">
        <v>12</v>
      </c>
      <c r="G9">
        <v>14</v>
      </c>
      <c r="H9">
        <v>4</v>
      </c>
      <c r="I9" t="str">
        <v>3 - 8 - 11 - 12 - 14 [x4]</v>
      </c>
      <c r="J9">
        <f>SUM(C9:G9)</f>
        <v>48</v>
      </c>
      <c r="K9">
        <f>AVERAGE(C9:G9)</f>
        <v>9.6</v>
      </c>
      <c r="L9">
        <f>MAX(C9:G9)-MIN(C9:G9)</f>
        <v>11</v>
      </c>
      <c r="M9">
        <f>SUMPRODUCT(MOD(C9:G9,2))</f>
        <v>2</v>
      </c>
      <c r="N9">
        <f>5-M9</f>
        <v>3</v>
      </c>
      <c r="O9">
        <f>COUNTIF(C9:G9,"&lt;=10")</f>
        <v>2</v>
      </c>
      <c r="P9">
        <f>COUNTIF(C9:G9,"&gt;=11")</f>
        <v>3</v>
      </c>
      <c r="Q9">
        <f>SUMPRODUCT(--(D9:G9-C9:F9=1))</f>
        <v>1</v>
      </c>
      <c r="R9">
        <f>SUMPRODUCT(COUNTIF(C10:G10,C9:G9))</f>
        <v>2</v>
      </c>
      <c r="S9">
        <f>AVERAGE(J9:J13)</f>
        <v>48</v>
      </c>
      <c r="T9">
        <f>AVERAGE(J9:J28)</f>
        <v>48</v>
      </c>
      <c r="U9">
        <f>S9-T9</f>
        <v>0</v>
      </c>
      <c r="V9" t="str">
        <f>IF(S9&gt;T9,"EXPANDING (BULLISH)",IF(S9&lt;T9,"CONTRACTING (BEARISH)","NEUTRAL"))</f>
        <v>NEUTRAL</v>
      </c>
      <c r="X9" t="str">
        <v>Sum Standard Deviation</v>
      </c>
      <c r="Y9">
        <f>STDEV.S(J2:J195)</f>
        <v>10.7</v>
      </c>
      <c r="Z9" t="str">
        <v/>
      </c>
      <c r="AA9" t="str">
        <v>Ball 8</v>
      </c>
      <c r="AB9">
        <f>COUNTIF($C$2:$G$195,8)</f>
        <v>50</v>
      </c>
      <c r="AC9">
        <v>48.5</v>
      </c>
      <c r="AD9">
        <f>ROUND((AB9-AC9)/6.03,2)</f>
        <v>0.25</v>
      </c>
    </row>
    <row r="10">
      <c r="A10">
        <v>7934</v>
      </c>
      <c r="B10" t="str">
        <v>2026-10-11</v>
      </c>
      <c r="C10">
        <v>5</v>
      </c>
      <c r="D10">
        <v>7</v>
      </c>
      <c r="E10">
        <v>12</v>
      </c>
      <c r="F10">
        <v>14</v>
      </c>
      <c r="G10">
        <v>16</v>
      </c>
      <c r="H10">
        <v>1</v>
      </c>
      <c r="I10" t="str">
        <v>5 - 7 - 12 - 14 - 16 [x1]</v>
      </c>
      <c r="J10">
        <f>SUM(C10:G10)</f>
        <v>54</v>
      </c>
      <c r="K10">
        <f>AVERAGE(C10:G10)</f>
        <v>10.8</v>
      </c>
      <c r="L10">
        <f>MAX(C10:G10)-MIN(C10:G10)</f>
        <v>11</v>
      </c>
      <c r="M10">
        <f>SUMPRODUCT(MOD(C10:G10,2))</f>
        <v>2</v>
      </c>
      <c r="N10">
        <f>5-M10</f>
        <v>3</v>
      </c>
      <c r="O10">
        <f>COUNTIF(C10:G10,"&lt;=10")</f>
        <v>2</v>
      </c>
      <c r="P10">
        <f>COUNTIF(C10:G10,"&gt;=11")</f>
        <v>3</v>
      </c>
      <c r="Q10">
        <f>SUMPRODUCT(--(D10:G10-C10:F10=1))</f>
        <v>0</v>
      </c>
      <c r="R10">
        <f>SUMPRODUCT(COUNTIF(C11:G11,C10:G10))</f>
        <v>3</v>
      </c>
      <c r="S10">
        <f>AVERAGE(J10:J14)</f>
        <v>54</v>
      </c>
      <c r="T10">
        <f>AVERAGE(J10:J29)</f>
        <v>54</v>
      </c>
      <c r="U10">
        <f>S10-T10</f>
        <v>0</v>
      </c>
      <c r="V10" t="str">
        <f>IF(S10&gt;T10,"EXPANDING (BULLISH)",IF(S10&lt;T10,"CONTRACTING (BEARISH)","NEUTRAL"))</f>
        <v>NEUTRAL</v>
      </c>
      <c r="X10" t="str">
        <v>Theoretical Mean Sum</v>
      </c>
      <c r="Y10">
        <v>52.5</v>
      </c>
      <c r="Z10" t="str">
        <v/>
      </c>
      <c r="AA10" t="str">
        <v>Ball 9</v>
      </c>
      <c r="AB10">
        <f>COUNTIF($C$2:$G$195,9)</f>
        <v>51</v>
      </c>
      <c r="AC10">
        <v>48.5</v>
      </c>
      <c r="AD10">
        <f>ROUND((AB10-AC10)/6.03,2)</f>
        <v>0.41</v>
      </c>
    </row>
    <row r="11">
      <c r="A11">
        <v>7933</v>
      </c>
      <c r="B11" t="str">
        <v>2026-10-10</v>
      </c>
      <c r="C11">
        <v>5</v>
      </c>
      <c r="D11">
        <v>7</v>
      </c>
      <c r="E11">
        <v>12</v>
      </c>
      <c r="F11">
        <v>15</v>
      </c>
      <c r="G11">
        <v>20</v>
      </c>
      <c r="H11">
        <v>4</v>
      </c>
      <c r="I11" t="str">
        <v>5 - 7 - 12 - 15 - 20 [x4]</v>
      </c>
      <c r="J11">
        <f>SUM(C11:G11)</f>
        <v>59</v>
      </c>
      <c r="K11">
        <f>AVERAGE(C11:G11)</f>
        <v>11.8</v>
      </c>
      <c r="L11">
        <f>MAX(C11:G11)-MIN(C11:G11)</f>
        <v>15</v>
      </c>
      <c r="M11">
        <f>SUMPRODUCT(MOD(C11:G11,2))</f>
        <v>3</v>
      </c>
      <c r="N11">
        <f>5-M11</f>
        <v>2</v>
      </c>
      <c r="O11">
        <f>COUNTIF(C11:G11,"&lt;=10")</f>
        <v>2</v>
      </c>
      <c r="P11">
        <f>COUNTIF(C11:G11,"&gt;=11")</f>
        <v>3</v>
      </c>
      <c r="Q11">
        <f>SUMPRODUCT(--(D11:G11-C11:F11=1))</f>
        <v>0</v>
      </c>
      <c r="R11">
        <f>SUMPRODUCT(COUNTIF(C12:G12,C11:G11))</f>
        <v>2</v>
      </c>
      <c r="S11">
        <f>AVERAGE(J11:J15)</f>
        <v>59</v>
      </c>
      <c r="T11">
        <f>AVERAGE(J11:J30)</f>
        <v>59</v>
      </c>
      <c r="U11">
        <f>S11-T11</f>
        <v>0</v>
      </c>
      <c r="V11" t="str">
        <f>IF(S11&gt;T11,"EXPANDING (BULLISH)",IF(S11&lt;T11,"CONTRACTING (BEARISH)","NEUTRAL"))</f>
        <v>NEUTRAL</v>
      </c>
      <c r="X11" t="str">
        <v>Average Spread (Max-Min)</v>
      </c>
      <c r="Y11">
        <f>AVERAGE(L2:L195)</f>
        <v>13.8</v>
      </c>
      <c r="Z11" t="str">
        <v/>
      </c>
      <c r="AA11" t="str">
        <v>Ball 10</v>
      </c>
      <c r="AB11">
        <f>COUNTIF($C$2:$G$195,10)</f>
        <v>55</v>
      </c>
      <c r="AC11">
        <v>48.5</v>
      </c>
      <c r="AD11">
        <f>ROUND((AB11-AC11)/6.03,2)</f>
        <v>1.08</v>
      </c>
    </row>
    <row r="12">
      <c r="A12">
        <v>7932</v>
      </c>
      <c r="B12" t="str">
        <v>2026-10-09</v>
      </c>
      <c r="C12">
        <v>4</v>
      </c>
      <c r="D12">
        <v>7</v>
      </c>
      <c r="E12">
        <v>10</v>
      </c>
      <c r="F12">
        <v>12</v>
      </c>
      <c r="G12">
        <v>14</v>
      </c>
      <c r="H12">
        <v>2</v>
      </c>
      <c r="I12" t="str">
        <v>4 - 7 - 10 - 12 - 14 [x2]</v>
      </c>
      <c r="J12">
        <f>SUM(C12:G12)</f>
        <v>47</v>
      </c>
      <c r="K12">
        <f>AVERAGE(C12:G12)</f>
        <v>9.4</v>
      </c>
      <c r="L12">
        <f>MAX(C12:G12)-MIN(C12:G12)</f>
        <v>10</v>
      </c>
      <c r="M12">
        <f>SUMPRODUCT(MOD(C12:G12,2))</f>
        <v>1</v>
      </c>
      <c r="N12">
        <f>5-M12</f>
        <v>4</v>
      </c>
      <c r="O12">
        <f>COUNTIF(C12:G12,"&lt;=10")</f>
        <v>3</v>
      </c>
      <c r="P12">
        <f>COUNTIF(C12:G12,"&gt;=11")</f>
        <v>2</v>
      </c>
      <c r="Q12">
        <f>SUMPRODUCT(--(D12:G12-C12:F12=1))</f>
        <v>0</v>
      </c>
      <c r="R12">
        <f>SUMPRODUCT(COUNTIF(C13:G13,C12:G12))</f>
        <v>1</v>
      </c>
      <c r="S12">
        <f>AVERAGE(J12:J16)</f>
        <v>47</v>
      </c>
      <c r="T12">
        <f>AVERAGE(J12:J31)</f>
        <v>47</v>
      </c>
      <c r="U12">
        <f>S12-T12</f>
        <v>0</v>
      </c>
      <c r="V12" t="str">
        <f>IF(S12&gt;T12,"EXPANDING (BULLISH)",IF(S12&lt;T12,"CONTRACTING (BEARISH)","NEUTRAL"))</f>
        <v>NEUTRAL</v>
      </c>
      <c r="X12" t="str">
        <v>Average Odd Count</v>
      </c>
      <c r="Y12">
        <f>AVERAGE(M2:M195)</f>
        <v>2.5</v>
      </c>
      <c r="Z12" t="str">
        <v/>
      </c>
      <c r="AA12" t="str">
        <v>Ball 11</v>
      </c>
      <c r="AB12">
        <f>COUNTIF($C$2:$G$195,11)</f>
        <v>44</v>
      </c>
      <c r="AC12">
        <v>48.5</v>
      </c>
      <c r="AD12">
        <f>ROUND((AB12-AC12)/6.03,2)</f>
        <v>-0.75</v>
      </c>
    </row>
    <row r="13">
      <c r="A13">
        <v>7931</v>
      </c>
      <c r="B13" t="str">
        <v>2026-10-08</v>
      </c>
      <c r="C13">
        <v>2</v>
      </c>
      <c r="D13">
        <v>10</v>
      </c>
      <c r="E13">
        <v>13</v>
      </c>
      <c r="F13">
        <v>17</v>
      </c>
      <c r="G13">
        <v>20</v>
      </c>
      <c r="H13">
        <v>2</v>
      </c>
      <c r="I13" t="str">
        <v>2 - 10 - 13 - 17 - 20 [x2]</v>
      </c>
      <c r="J13">
        <f>SUM(C13:G13)</f>
        <v>62</v>
      </c>
      <c r="K13">
        <f>AVERAGE(C13:G13)</f>
        <v>12.4</v>
      </c>
      <c r="L13">
        <f>MAX(C13:G13)-MIN(C13:G13)</f>
        <v>18</v>
      </c>
      <c r="M13">
        <f>SUMPRODUCT(MOD(C13:G13,2))</f>
        <v>2</v>
      </c>
      <c r="N13">
        <f>5-M13</f>
        <v>3</v>
      </c>
      <c r="O13">
        <f>COUNTIF(C13:G13,"&lt;=10")</f>
        <v>2</v>
      </c>
      <c r="P13">
        <f>COUNTIF(C13:G13,"&gt;=11")</f>
        <v>3</v>
      </c>
      <c r="Q13">
        <f>SUMPRODUCT(--(D13:G13-C13:F13=1))</f>
        <v>0</v>
      </c>
      <c r="R13">
        <f>SUMPRODUCT(COUNTIF(C14:G14,C13:G13))</f>
        <v>2</v>
      </c>
      <c r="S13">
        <f>AVERAGE(J13:J17)</f>
        <v>62</v>
      </c>
      <c r="T13">
        <f>AVERAGE(J13:J32)</f>
        <v>62</v>
      </c>
      <c r="U13">
        <f>S13-T13</f>
        <v>0</v>
      </c>
      <c r="V13" t="str">
        <f>IF(S13&gt;T13,"EXPANDING (BULLISH)",IF(S13&lt;T13,"CONTRACTING (BEARISH)","NEUTRAL"))</f>
        <v>NEUTRAL</v>
      </c>
      <c r="X13" t="str">
        <v>Average Consecutive Pairs</v>
      </c>
      <c r="Y13">
        <f>AVERAGE(Q2:Q195)</f>
        <v>1.1</v>
      </c>
      <c r="Z13" t="str">
        <v/>
      </c>
      <c r="AA13" t="str">
        <v>Ball 12</v>
      </c>
      <c r="AB13">
        <f>COUNTIF($C$2:$G$195,12)</f>
        <v>58</v>
      </c>
      <c r="AC13">
        <v>48.5</v>
      </c>
      <c r="AD13">
        <f>ROUND((AB13-AC13)/6.03,2)</f>
        <v>1.58</v>
      </c>
    </row>
    <row r="14">
      <c r="A14">
        <v>7930</v>
      </c>
      <c r="B14" t="str">
        <v>2026-10-07</v>
      </c>
      <c r="C14">
        <v>2</v>
      </c>
      <c r="D14">
        <v>5</v>
      </c>
      <c r="E14">
        <v>8</v>
      </c>
      <c r="F14">
        <v>13</v>
      </c>
      <c r="G14">
        <v>15</v>
      </c>
      <c r="H14">
        <v>3</v>
      </c>
      <c r="I14" t="str">
        <v>2 - 5 - 8 - 13 - 15 [x3]</v>
      </c>
      <c r="J14">
        <f>SUM(C14:G14)</f>
        <v>43</v>
      </c>
      <c r="K14">
        <f>AVERAGE(C14:G14)</f>
        <v>8.6</v>
      </c>
      <c r="L14">
        <f>MAX(C14:G14)-MIN(C14:G14)</f>
        <v>13</v>
      </c>
      <c r="M14">
        <f>SUMPRODUCT(MOD(C14:G14,2))</f>
        <v>3</v>
      </c>
      <c r="N14">
        <f>5-M14</f>
        <v>2</v>
      </c>
      <c r="O14">
        <f>COUNTIF(C14:G14,"&lt;=10")</f>
        <v>3</v>
      </c>
      <c r="P14">
        <f>COUNTIF(C14:G14,"&gt;=11")</f>
        <v>2</v>
      </c>
      <c r="Q14">
        <f>SUMPRODUCT(--(D14:G14-C14:F14=1))</f>
        <v>0</v>
      </c>
      <c r="R14">
        <f>SUMPRODUCT(COUNTIF(C15:G15,C14:G14))</f>
        <v>1</v>
      </c>
      <c r="S14">
        <f>AVERAGE(J14:J18)</f>
        <v>43</v>
      </c>
      <c r="T14">
        <f>AVERAGE(J14:J33)</f>
        <v>43</v>
      </c>
      <c r="U14">
        <f>S14-T14</f>
        <v>0</v>
      </c>
      <c r="V14" t="str">
        <f>IF(S14&gt;T14,"EXPANDING (BULLISH)",IF(S14&lt;T14,"CONTRACTING (BEARISH)","NEUTRAL"))</f>
        <v>NEUTRAL</v>
      </c>
      <c r="X14" t="str">
        <v>Average Lag-1 Carryover</v>
      </c>
      <c r="Y14">
        <f>AVERAGE(R2:R195)</f>
        <v>1.25</v>
      </c>
      <c r="Z14" t="str">
        <v/>
      </c>
      <c r="AA14" t="str">
        <v>Ball 13</v>
      </c>
      <c r="AB14">
        <f>COUNTIF($C$2:$G$195,13)</f>
        <v>48</v>
      </c>
      <c r="AC14">
        <v>48.5</v>
      </c>
      <c r="AD14">
        <f>ROUND((AB14-AC14)/6.03,2)</f>
        <v>-0.08</v>
      </c>
    </row>
    <row r="15">
      <c r="A15">
        <v>7929</v>
      </c>
      <c r="B15" t="str">
        <v>2026-10-06</v>
      </c>
      <c r="C15">
        <v>10</v>
      </c>
      <c r="D15">
        <v>12</v>
      </c>
      <c r="E15">
        <v>14</v>
      </c>
      <c r="F15">
        <v>15</v>
      </c>
      <c r="G15">
        <v>18</v>
      </c>
      <c r="H15">
        <v>1</v>
      </c>
      <c r="I15" t="str">
        <v>10 - 12 - 14 - 15 - 18 [x1]</v>
      </c>
      <c r="J15">
        <f>SUM(C15:G15)</f>
        <v>69</v>
      </c>
      <c r="K15">
        <f>AVERAGE(C15:G15)</f>
        <v>13.8</v>
      </c>
      <c r="L15">
        <f>MAX(C15:G15)-MIN(C15:G15)</f>
        <v>8</v>
      </c>
      <c r="M15">
        <f>SUMPRODUCT(MOD(C15:G15,2))</f>
        <v>1</v>
      </c>
      <c r="N15">
        <f>5-M15</f>
        <v>4</v>
      </c>
      <c r="O15">
        <f>COUNTIF(C15:G15,"&lt;=10")</f>
        <v>1</v>
      </c>
      <c r="P15">
        <f>COUNTIF(C15:G15,"&gt;=11")</f>
        <v>4</v>
      </c>
      <c r="Q15">
        <f>SUMPRODUCT(--(D15:G15-C15:F15=1))</f>
        <v>1</v>
      </c>
      <c r="R15">
        <f>SUMPRODUCT(COUNTIF(C16:G16,C15:G15))</f>
        <v>2</v>
      </c>
      <c r="S15">
        <f>AVERAGE(J15:J19)</f>
        <v>69</v>
      </c>
      <c r="T15">
        <f>AVERAGE(J15:J34)</f>
        <v>69</v>
      </c>
      <c r="U15">
        <f>S15-T15</f>
        <v>0</v>
      </c>
      <c r="V15" t="str">
        <f>IF(S15&gt;T15,"EXPANDING (BULLISH)",IF(S15&lt;T15,"CONTRACTING (BEARISH)","NEUTRAL"))</f>
        <v>NEUTRAL</v>
      </c>
      <c r="X15" t="str">
        <v/>
      </c>
      <c r="Y15" t="str">
        <v/>
      </c>
      <c r="Z15" t="str">
        <v/>
      </c>
      <c r="AA15" t="str">
        <v>Ball 14</v>
      </c>
      <c r="AB15">
        <f>COUNTIF($C$2:$G$195,14)</f>
        <v>45</v>
      </c>
      <c r="AC15">
        <v>48.5</v>
      </c>
      <c r="AD15">
        <f>ROUND((AB15-AC15)/6.03,2)</f>
        <v>-0.58</v>
      </c>
    </row>
    <row r="16">
      <c r="A16">
        <v>7928</v>
      </c>
      <c r="B16" t="str">
        <v>2026-10-05</v>
      </c>
      <c r="C16">
        <v>5</v>
      </c>
      <c r="D16">
        <v>8</v>
      </c>
      <c r="E16">
        <v>11</v>
      </c>
      <c r="F16">
        <v>15</v>
      </c>
      <c r="G16">
        <v>18</v>
      </c>
      <c r="H16">
        <v>4</v>
      </c>
      <c r="I16" t="str">
        <v>5 - 8 - 11 - 15 - 18 [x4]</v>
      </c>
      <c r="J16">
        <f>SUM(C16:G16)</f>
        <v>57</v>
      </c>
      <c r="K16">
        <f>AVERAGE(C16:G16)</f>
        <v>11.4</v>
      </c>
      <c r="L16">
        <f>MAX(C16:G16)-MIN(C16:G16)</f>
        <v>13</v>
      </c>
      <c r="M16">
        <f>SUMPRODUCT(MOD(C16:G16,2))</f>
        <v>3</v>
      </c>
      <c r="N16">
        <f>5-M16</f>
        <v>2</v>
      </c>
      <c r="O16">
        <f>COUNTIF(C16:G16,"&lt;=10")</f>
        <v>2</v>
      </c>
      <c r="P16">
        <f>COUNTIF(C16:G16,"&gt;=11")</f>
        <v>3</v>
      </c>
      <c r="Q16">
        <f>SUMPRODUCT(--(D16:G16-C16:F16=1))</f>
        <v>0</v>
      </c>
      <c r="R16">
        <f>SUMPRODUCT(COUNTIF(C17:G17,C16:G16))</f>
        <v>0</v>
      </c>
      <c r="S16">
        <f>AVERAGE(J16:J20)</f>
        <v>57</v>
      </c>
      <c r="T16">
        <f>AVERAGE(J16:J35)</f>
        <v>57</v>
      </c>
      <c r="U16">
        <f>S16-T16</f>
        <v>0</v>
      </c>
      <c r="V16" t="str">
        <f>IF(S16&gt;T16,"EXPANDING (BULLISH)",IF(S16&lt;T16,"CONTRACTING (BEARISH)","NEUTRAL"))</f>
        <v>NEUTRAL</v>
      </c>
      <c r="X16" t="str">
        <v/>
      </c>
      <c r="Y16" t="str">
        <v/>
      </c>
      <c r="Z16" t="str">
        <v/>
      </c>
      <c r="AA16" t="str">
        <v>Ball 15</v>
      </c>
      <c r="AB16">
        <f>COUNTIF($C$2:$G$195,15)</f>
        <v>49</v>
      </c>
      <c r="AC16">
        <v>48.5</v>
      </c>
      <c r="AD16">
        <f>ROUND((AB16-AC16)/6.03,2)</f>
        <v>0.08</v>
      </c>
    </row>
    <row r="17">
      <c r="A17">
        <v>7927</v>
      </c>
      <c r="B17" t="str">
        <v>2026-10-04</v>
      </c>
      <c r="C17">
        <v>9</v>
      </c>
      <c r="D17">
        <v>10</v>
      </c>
      <c r="E17">
        <v>12</v>
      </c>
      <c r="F17">
        <v>13</v>
      </c>
      <c r="G17">
        <v>14</v>
      </c>
      <c r="H17">
        <v>4</v>
      </c>
      <c r="I17" t="str">
        <v>9 - 10 - 12 - 13 - 14 [x4]</v>
      </c>
      <c r="J17">
        <f>SUM(C17:G17)</f>
        <v>58</v>
      </c>
      <c r="K17">
        <f>AVERAGE(C17:G17)</f>
        <v>11.6</v>
      </c>
      <c r="L17">
        <f>MAX(C17:G17)-MIN(C17:G17)</f>
        <v>5</v>
      </c>
      <c r="M17">
        <f>SUMPRODUCT(MOD(C17:G17,2))</f>
        <v>2</v>
      </c>
      <c r="N17">
        <f>5-M17</f>
        <v>3</v>
      </c>
      <c r="O17">
        <f>COUNTIF(C17:G17,"&lt;=10")</f>
        <v>2</v>
      </c>
      <c r="P17">
        <f>COUNTIF(C17:G17,"&gt;=11")</f>
        <v>3</v>
      </c>
      <c r="Q17">
        <f>SUMPRODUCT(--(D17:G17-C17:F17=1))</f>
        <v>3</v>
      </c>
      <c r="R17">
        <f>SUMPRODUCT(COUNTIF(C18:G18,C17:G17))</f>
        <v>1</v>
      </c>
      <c r="S17">
        <f>AVERAGE(J17:J21)</f>
        <v>58</v>
      </c>
      <c r="T17">
        <f>AVERAGE(J17:J36)</f>
        <v>58</v>
      </c>
      <c r="U17">
        <f>S17-T17</f>
        <v>0</v>
      </c>
      <c r="V17" t="str">
        <f>IF(S17&gt;T17,"EXPANDING (BULLISH)",IF(S17&lt;T17,"CONTRACTING (BEARISH)","NEUTRAL"))</f>
        <v>NEUTRAL</v>
      </c>
      <c r="X17" t="str">
        <v/>
      </c>
      <c r="Y17" t="str">
        <v/>
      </c>
      <c r="Z17" t="str">
        <v/>
      </c>
      <c r="AA17" t="str">
        <v>Ball 16</v>
      </c>
      <c r="AB17">
        <f>COUNTIF($C$2:$G$195,16)</f>
        <v>38</v>
      </c>
      <c r="AC17">
        <v>48.5</v>
      </c>
      <c r="AD17">
        <f>ROUND((AB17-AC17)/6.03,2)</f>
        <v>-1.74</v>
      </c>
    </row>
    <row r="18">
      <c r="A18">
        <v>7926</v>
      </c>
      <c r="B18" t="str">
        <v>2026-10-03</v>
      </c>
      <c r="C18">
        <v>1</v>
      </c>
      <c r="D18">
        <v>4</v>
      </c>
      <c r="E18">
        <v>6</v>
      </c>
      <c r="F18">
        <v>9</v>
      </c>
      <c r="G18">
        <v>17</v>
      </c>
      <c r="H18">
        <v>2</v>
      </c>
      <c r="I18" t="str">
        <v>1 - 4 - 6 - 9 - 17 [x2]</v>
      </c>
      <c r="J18">
        <f>SUM(C18:G18)</f>
        <v>37</v>
      </c>
      <c r="K18">
        <f>AVERAGE(C18:G18)</f>
        <v>7.4</v>
      </c>
      <c r="L18">
        <f>MAX(C18:G18)-MIN(C18:G18)</f>
        <v>16</v>
      </c>
      <c r="M18">
        <f>SUMPRODUCT(MOD(C18:G18,2))</f>
        <v>3</v>
      </c>
      <c r="N18">
        <f>5-M18</f>
        <v>2</v>
      </c>
      <c r="O18">
        <f>COUNTIF(C18:G18,"&lt;=10")</f>
        <v>4</v>
      </c>
      <c r="P18">
        <f>COUNTIF(C18:G18,"&gt;=11")</f>
        <v>1</v>
      </c>
      <c r="Q18">
        <f>SUMPRODUCT(--(D18:G18-C18:F18=1))</f>
        <v>0</v>
      </c>
      <c r="R18">
        <f>SUMPRODUCT(COUNTIF(C19:G19,C18:G18))</f>
        <v>1</v>
      </c>
      <c r="S18">
        <f>AVERAGE(J18:J22)</f>
        <v>37</v>
      </c>
      <c r="T18">
        <f>AVERAGE(J18:J37)</f>
        <v>37</v>
      </c>
      <c r="U18">
        <f>S18-T18</f>
        <v>0</v>
      </c>
      <c r="V18" t="str">
        <f>IF(S18&gt;T18,"EXPANDING (BULLISH)",IF(S18&lt;T18,"CONTRACTING (BEARISH)","NEUTRAL"))</f>
        <v>NEUTRAL</v>
      </c>
      <c r="X18" t="str">
        <v/>
      </c>
      <c r="Y18" t="str">
        <v/>
      </c>
      <c r="Z18" t="str">
        <v/>
      </c>
      <c r="AA18" t="str">
        <v>Ball 17</v>
      </c>
      <c r="AB18">
        <f>COUNTIF($C$2:$G$195,17)</f>
        <v>53</v>
      </c>
      <c r="AC18">
        <v>48.5</v>
      </c>
      <c r="AD18">
        <f>ROUND((AB18-AC18)/6.03,2)</f>
        <v>0.75</v>
      </c>
    </row>
    <row r="19">
      <c r="A19">
        <v>7925</v>
      </c>
      <c r="B19" t="str">
        <v>2026-10-02</v>
      </c>
      <c r="C19">
        <v>5</v>
      </c>
      <c r="D19">
        <v>6</v>
      </c>
      <c r="E19">
        <v>10</v>
      </c>
      <c r="F19">
        <v>11</v>
      </c>
      <c r="G19">
        <v>18</v>
      </c>
      <c r="H19">
        <v>3</v>
      </c>
      <c r="I19" t="str">
        <v>5 - 6 - 10 - 11 - 18 [x3]</v>
      </c>
      <c r="J19">
        <f>SUM(C19:G19)</f>
        <v>50</v>
      </c>
      <c r="K19">
        <f>AVERAGE(C19:G19)</f>
        <v>10</v>
      </c>
      <c r="L19">
        <f>MAX(C19:G19)-MIN(C19:G19)</f>
        <v>13</v>
      </c>
      <c r="M19">
        <f>SUMPRODUCT(MOD(C19:G19,2))</f>
        <v>2</v>
      </c>
      <c r="N19">
        <f>5-M19</f>
        <v>3</v>
      </c>
      <c r="O19">
        <f>COUNTIF(C19:G19,"&lt;=10")</f>
        <v>3</v>
      </c>
      <c r="P19">
        <f>COUNTIF(C19:G19,"&gt;=11")</f>
        <v>2</v>
      </c>
      <c r="Q19">
        <f>SUMPRODUCT(--(D19:G19-C19:F19=1))</f>
        <v>2</v>
      </c>
      <c r="R19">
        <f>SUMPRODUCT(COUNTIF(C20:G20,C19:G19))</f>
        <v>1</v>
      </c>
      <c r="S19">
        <f>AVERAGE(J19:J23)</f>
        <v>50</v>
      </c>
      <c r="T19">
        <f>AVERAGE(J19:J38)</f>
        <v>50</v>
      </c>
      <c r="U19">
        <f>S19-T19</f>
        <v>0</v>
      </c>
      <c r="V19" t="str">
        <f>IF(S19&gt;T19,"EXPANDING (BULLISH)",IF(S19&lt;T19,"CONTRACTING (BEARISH)","NEUTRAL"))</f>
        <v>NEUTRAL</v>
      </c>
      <c r="X19" t="str">
        <v/>
      </c>
      <c r="Y19" t="str">
        <v/>
      </c>
      <c r="Z19" t="str">
        <v/>
      </c>
      <c r="AA19" t="str">
        <v>Ball 18</v>
      </c>
      <c r="AB19">
        <f>COUNTIF($C$2:$G$195,18)</f>
        <v>43</v>
      </c>
      <c r="AC19">
        <v>48.5</v>
      </c>
      <c r="AD19">
        <f>ROUND((AB19-AC19)/6.03,2)</f>
        <v>-0.91</v>
      </c>
    </row>
    <row r="20">
      <c r="A20">
        <v>7924</v>
      </c>
      <c r="B20" t="str">
        <v>2026-10-01</v>
      </c>
      <c r="C20">
        <v>1</v>
      </c>
      <c r="D20">
        <v>14</v>
      </c>
      <c r="E20">
        <v>18</v>
      </c>
      <c r="F20">
        <v>19</v>
      </c>
      <c r="G20">
        <v>20</v>
      </c>
      <c r="H20">
        <v>3</v>
      </c>
      <c r="I20" t="str">
        <v>1 - 14 - 18 - 19 - 20 [x3]</v>
      </c>
      <c r="J20">
        <f>SUM(C20:G20)</f>
        <v>72</v>
      </c>
      <c r="K20">
        <f>AVERAGE(C20:G20)</f>
        <v>14.4</v>
      </c>
      <c r="L20">
        <f>MAX(C20:G20)-MIN(C20:G20)</f>
        <v>19</v>
      </c>
      <c r="M20">
        <f>SUMPRODUCT(MOD(C20:G20,2))</f>
        <v>2</v>
      </c>
      <c r="N20">
        <f>5-M20</f>
        <v>3</v>
      </c>
      <c r="O20">
        <f>COUNTIF(C20:G20,"&lt;=10")</f>
        <v>1</v>
      </c>
      <c r="P20">
        <f>COUNTIF(C20:G20,"&gt;=11")</f>
        <v>4</v>
      </c>
      <c r="Q20">
        <f>SUMPRODUCT(--(D20:G20-C20:F20=1))</f>
        <v>2</v>
      </c>
      <c r="R20">
        <f>SUMPRODUCT(COUNTIF(C21:G21,C20:G20))</f>
        <v>1</v>
      </c>
      <c r="S20">
        <f>AVERAGE(J20:J24)</f>
        <v>72</v>
      </c>
      <c r="T20">
        <f>AVERAGE(J20:J39)</f>
        <v>72</v>
      </c>
      <c r="U20">
        <f>S20-T20</f>
        <v>0</v>
      </c>
      <c r="V20" t="str">
        <f>IF(S20&gt;T20,"EXPANDING (BULLISH)",IF(S20&lt;T20,"CONTRACTING (BEARISH)","NEUTRAL"))</f>
        <v>NEUTRAL</v>
      </c>
      <c r="X20" t="str">
        <v/>
      </c>
      <c r="Y20" t="str">
        <v/>
      </c>
      <c r="Z20" t="str">
        <v/>
      </c>
      <c r="AA20" t="str">
        <v>Ball 19</v>
      </c>
      <c r="AB20">
        <f>COUNTIF($C$2:$G$195,19)</f>
        <v>45</v>
      </c>
      <c r="AC20">
        <v>48.5</v>
      </c>
      <c r="AD20">
        <f>ROUND((AB20-AC20)/6.03,2)</f>
        <v>-0.58</v>
      </c>
    </row>
    <row r="21">
      <c r="A21">
        <v>7923</v>
      </c>
      <c r="B21" t="str">
        <v>2026-09-30</v>
      </c>
      <c r="C21">
        <v>3</v>
      </c>
      <c r="D21">
        <v>6</v>
      </c>
      <c r="E21">
        <v>15</v>
      </c>
      <c r="F21">
        <v>16</v>
      </c>
      <c r="G21">
        <v>20</v>
      </c>
      <c r="H21">
        <v>1</v>
      </c>
      <c r="I21" t="str">
        <v>3 - 6 - 15 - 16 - 20 [x1]</v>
      </c>
      <c r="J21">
        <f>SUM(C21:G21)</f>
        <v>60</v>
      </c>
      <c r="K21">
        <f>AVERAGE(C21:G21)</f>
        <v>12</v>
      </c>
      <c r="L21">
        <f>MAX(C21:G21)-MIN(C21:G21)</f>
        <v>17</v>
      </c>
      <c r="M21">
        <f>SUMPRODUCT(MOD(C21:G21,2))</f>
        <v>2</v>
      </c>
      <c r="N21">
        <f>5-M21</f>
        <v>3</v>
      </c>
      <c r="O21">
        <f>COUNTIF(C21:G21,"&lt;=10")</f>
        <v>2</v>
      </c>
      <c r="P21">
        <f>COUNTIF(C21:G21,"&gt;=11")</f>
        <v>3</v>
      </c>
      <c r="Q21">
        <f>SUMPRODUCT(--(D21:G21-C21:F21=1))</f>
        <v>1</v>
      </c>
      <c r="R21">
        <f>SUMPRODUCT(COUNTIF(C22:G22,C21:G21))</f>
        <v>0</v>
      </c>
      <c r="S21">
        <f>AVERAGE(J21:J25)</f>
        <v>60</v>
      </c>
      <c r="T21">
        <f>AVERAGE(J21:J40)</f>
        <v>60</v>
      </c>
      <c r="U21">
        <f>S21-T21</f>
        <v>0</v>
      </c>
      <c r="V21" t="str">
        <f>IF(S21&gt;T21,"EXPANDING (BULLISH)",IF(S21&lt;T21,"CONTRACTING (BEARISH)","NEUTRAL"))</f>
        <v>NEUTRAL</v>
      </c>
      <c r="X21" t="str">
        <v/>
      </c>
      <c r="Y21" t="str">
        <v/>
      </c>
      <c r="Z21" t="str">
        <v/>
      </c>
      <c r="AA21" t="str">
        <v>Ball 20</v>
      </c>
      <c r="AB21">
        <f>COUNTIF($C$2:$G$195,20)</f>
        <v>48</v>
      </c>
      <c r="AC21">
        <v>48.5</v>
      </c>
      <c r="AD21">
        <f>ROUND((AB21-AC21)/6.03,2)</f>
        <v>-0.08</v>
      </c>
    </row>
    <row r="22">
      <c r="A22">
        <v>7922</v>
      </c>
      <c r="B22" t="str">
        <v>2026-09-29</v>
      </c>
      <c r="C22">
        <v>8</v>
      </c>
      <c r="D22">
        <v>9</v>
      </c>
      <c r="E22">
        <v>17</v>
      </c>
      <c r="F22">
        <v>18</v>
      </c>
      <c r="G22">
        <v>19</v>
      </c>
      <c r="H22">
        <v>1</v>
      </c>
      <c r="I22" t="str">
        <v>8 - 9 - 17 - 18 - 19 [x1]</v>
      </c>
      <c r="J22">
        <f>SUM(C22:G22)</f>
        <v>71</v>
      </c>
      <c r="K22">
        <f>AVERAGE(C22:G22)</f>
        <v>14.2</v>
      </c>
      <c r="L22">
        <f>MAX(C22:G22)-MIN(C22:G22)</f>
        <v>11</v>
      </c>
      <c r="M22">
        <f>SUMPRODUCT(MOD(C22:G22,2))</f>
        <v>3</v>
      </c>
      <c r="N22">
        <f>5-M22</f>
        <v>2</v>
      </c>
      <c r="O22">
        <f>COUNTIF(C22:G22,"&lt;=10")</f>
        <v>2</v>
      </c>
      <c r="P22">
        <f>COUNTIF(C22:G22,"&gt;=11")</f>
        <v>3</v>
      </c>
      <c r="Q22">
        <f>SUMPRODUCT(--(D22:G22-C22:F22=1))</f>
        <v>3</v>
      </c>
      <c r="R22">
        <f>SUMPRODUCT(COUNTIF(C23:G23,C22:G22))</f>
        <v>2</v>
      </c>
      <c r="S22">
        <f>AVERAGE(J22:J26)</f>
        <v>71</v>
      </c>
      <c r="T22">
        <f>AVERAGE(J22:J41)</f>
        <v>71</v>
      </c>
      <c r="U22">
        <f>S22-T22</f>
        <v>0</v>
      </c>
      <c r="V22" t="str">
        <f>IF(S22&gt;T22,"EXPANDING (BULLISH)",IF(S22&lt;T22,"CONTRACTING (BEARISH)","NEUTRAL"))</f>
        <v>NEUTRAL</v>
      </c>
    </row>
    <row r="23">
      <c r="A23">
        <v>7921</v>
      </c>
      <c r="B23" t="str">
        <v>2026-09-28</v>
      </c>
      <c r="C23">
        <v>7</v>
      </c>
      <c r="D23">
        <v>9</v>
      </c>
      <c r="E23">
        <v>10</v>
      </c>
      <c r="F23">
        <v>16</v>
      </c>
      <c r="G23">
        <v>17</v>
      </c>
      <c r="H23">
        <v>2</v>
      </c>
      <c r="I23" t="str">
        <v>7 - 9 - 10 - 16 - 17 [x2]</v>
      </c>
      <c r="J23">
        <f>SUM(C23:G23)</f>
        <v>59</v>
      </c>
      <c r="K23">
        <f>AVERAGE(C23:G23)</f>
        <v>11.8</v>
      </c>
      <c r="L23">
        <f>MAX(C23:G23)-MIN(C23:G23)</f>
        <v>10</v>
      </c>
      <c r="M23">
        <f>SUMPRODUCT(MOD(C23:G23,2))</f>
        <v>3</v>
      </c>
      <c r="N23">
        <f>5-M23</f>
        <v>2</v>
      </c>
      <c r="O23">
        <f>COUNTIF(C23:G23,"&lt;=10")</f>
        <v>3</v>
      </c>
      <c r="P23">
        <f>COUNTIF(C23:G23,"&gt;=11")</f>
        <v>2</v>
      </c>
      <c r="Q23">
        <f>SUMPRODUCT(--(D23:G23-C23:F23=1))</f>
        <v>2</v>
      </c>
      <c r="R23">
        <f>SUMPRODUCT(COUNTIF(C24:G24,C23:G23))</f>
        <v>1</v>
      </c>
      <c r="S23">
        <f>AVERAGE(J23:J27)</f>
        <v>59</v>
      </c>
      <c r="T23">
        <f>AVERAGE(J23:J42)</f>
        <v>59</v>
      </c>
      <c r="U23">
        <f>S23-T23</f>
        <v>0</v>
      </c>
      <c r="V23" t="str">
        <f>IF(S23&gt;T23,"EXPANDING (BULLISH)",IF(S23&lt;T23,"CONTRACTING (BEARISH)","NEUTRAL"))</f>
        <v>NEUTRAL</v>
      </c>
    </row>
    <row r="24">
      <c r="A24">
        <v>7920</v>
      </c>
      <c r="B24" t="str">
        <v>2026-09-27</v>
      </c>
      <c r="C24">
        <v>6</v>
      </c>
      <c r="D24">
        <v>12</v>
      </c>
      <c r="E24">
        <v>13</v>
      </c>
      <c r="F24">
        <v>16</v>
      </c>
      <c r="G24">
        <v>19</v>
      </c>
      <c r="H24">
        <v>3</v>
      </c>
      <c r="I24" t="str">
        <v>6 - 12 - 13 - 16 - 19 [x3]</v>
      </c>
      <c r="J24">
        <f>SUM(C24:G24)</f>
        <v>66</v>
      </c>
      <c r="K24">
        <f>AVERAGE(C24:G24)</f>
        <v>13.2</v>
      </c>
      <c r="L24">
        <f>MAX(C24:G24)-MIN(C24:G24)</f>
        <v>13</v>
      </c>
      <c r="M24">
        <f>SUMPRODUCT(MOD(C24:G24,2))</f>
        <v>2</v>
      </c>
      <c r="N24">
        <f>5-M24</f>
        <v>3</v>
      </c>
      <c r="O24">
        <f>COUNTIF(C24:G24,"&lt;=10")</f>
        <v>1</v>
      </c>
      <c r="P24">
        <f>COUNTIF(C24:G24,"&gt;=11")</f>
        <v>4</v>
      </c>
      <c r="Q24">
        <f>SUMPRODUCT(--(D24:G24-C24:F24=1))</f>
        <v>1</v>
      </c>
      <c r="R24">
        <f>SUMPRODUCT(COUNTIF(C25:G25,C24:G24))</f>
        <v>1</v>
      </c>
      <c r="S24">
        <f>AVERAGE(J24:J28)</f>
        <v>66</v>
      </c>
      <c r="T24">
        <f>AVERAGE(J24:J43)</f>
        <v>66</v>
      </c>
      <c r="U24">
        <f>S24-T24</f>
        <v>0</v>
      </c>
      <c r="V24" t="str">
        <f>IF(S24&gt;T24,"EXPANDING (BULLISH)",IF(S24&lt;T24,"CONTRACTING (BEARISH)","NEUTRAL"))</f>
        <v>NEUTRAL</v>
      </c>
    </row>
    <row r="25">
      <c r="A25">
        <v>7919</v>
      </c>
      <c r="B25" t="str">
        <v>2026-09-26</v>
      </c>
      <c r="C25">
        <v>1</v>
      </c>
      <c r="D25">
        <v>3</v>
      </c>
      <c r="E25">
        <v>9</v>
      </c>
      <c r="F25">
        <v>10</v>
      </c>
      <c r="G25">
        <v>12</v>
      </c>
      <c r="H25">
        <v>4</v>
      </c>
      <c r="I25" t="str">
        <v>1 - 3 - 9 - 10 - 12 [x4]</v>
      </c>
      <c r="J25">
        <f>SUM(C25:G25)</f>
        <v>35</v>
      </c>
      <c r="K25">
        <f>AVERAGE(C25:G25)</f>
        <v>7</v>
      </c>
      <c r="L25">
        <f>MAX(C25:G25)-MIN(C25:G25)</f>
        <v>11</v>
      </c>
      <c r="M25">
        <f>SUMPRODUCT(MOD(C25:G25,2))</f>
        <v>3</v>
      </c>
      <c r="N25">
        <f>5-M25</f>
        <v>2</v>
      </c>
      <c r="O25">
        <f>COUNTIF(C25:G25,"&lt;=10")</f>
        <v>4</v>
      </c>
      <c r="P25">
        <f>COUNTIF(C25:G25,"&gt;=11")</f>
        <v>1</v>
      </c>
      <c r="Q25">
        <f>SUMPRODUCT(--(D25:G25-C25:F25=1))</f>
        <v>1</v>
      </c>
      <c r="R25">
        <f>SUMPRODUCT(COUNTIF(C26:G26,C25:G25))</f>
        <v>3</v>
      </c>
      <c r="S25">
        <f>AVERAGE(J25:J29)</f>
        <v>35</v>
      </c>
      <c r="T25">
        <f>AVERAGE(J25:J44)</f>
        <v>35</v>
      </c>
      <c r="U25">
        <f>S25-T25</f>
        <v>0</v>
      </c>
      <c r="V25" t="str">
        <f>IF(S25&gt;T25,"EXPANDING (BULLISH)",IF(S25&lt;T25,"CONTRACTING (BEARISH)","NEUTRAL"))</f>
        <v>NEUTRAL</v>
      </c>
    </row>
    <row r="26">
      <c r="A26">
        <v>7918</v>
      </c>
      <c r="B26" t="str">
        <v>2026-09-25</v>
      </c>
      <c r="C26">
        <v>1</v>
      </c>
      <c r="D26">
        <v>3</v>
      </c>
      <c r="E26">
        <v>12</v>
      </c>
      <c r="F26">
        <v>17</v>
      </c>
      <c r="G26">
        <v>18</v>
      </c>
      <c r="H26">
        <v>1</v>
      </c>
      <c r="I26" t="str">
        <v>1 - 3 - 12 - 17 - 18 [x1]</v>
      </c>
      <c r="J26">
        <f>SUM(C26:G26)</f>
        <v>51</v>
      </c>
      <c r="K26">
        <f>AVERAGE(C26:G26)</f>
        <v>10.2</v>
      </c>
      <c r="L26">
        <f>MAX(C26:G26)-MIN(C26:G26)</f>
        <v>17</v>
      </c>
      <c r="M26">
        <f>SUMPRODUCT(MOD(C26:G26,2))</f>
        <v>3</v>
      </c>
      <c r="N26">
        <f>5-M26</f>
        <v>2</v>
      </c>
      <c r="O26">
        <f>COUNTIF(C26:G26,"&lt;=10")</f>
        <v>2</v>
      </c>
      <c r="P26">
        <f>COUNTIF(C26:G26,"&gt;=11")</f>
        <v>3</v>
      </c>
      <c r="Q26">
        <f>SUMPRODUCT(--(D26:G26-C26:F26=1))</f>
        <v>1</v>
      </c>
      <c r="R26">
        <f>SUMPRODUCT(COUNTIF(C27:G27,C26:G26))</f>
        <v>2</v>
      </c>
      <c r="S26">
        <f>AVERAGE(J26:J30)</f>
        <v>51</v>
      </c>
      <c r="T26">
        <f>AVERAGE(J26:J45)</f>
        <v>51</v>
      </c>
      <c r="U26">
        <f>S26-T26</f>
        <v>0</v>
      </c>
      <c r="V26" t="str">
        <f>IF(S26&gt;T26,"EXPANDING (BULLISH)",IF(S26&lt;T26,"CONTRACTING (BEARISH)","NEUTRAL"))</f>
        <v>NEUTRAL</v>
      </c>
    </row>
    <row r="27">
      <c r="A27">
        <v>7917</v>
      </c>
      <c r="B27" t="str">
        <v>2026-09-24</v>
      </c>
      <c r="C27">
        <v>2</v>
      </c>
      <c r="D27">
        <v>3</v>
      </c>
      <c r="E27">
        <v>16</v>
      </c>
      <c r="F27">
        <v>18</v>
      </c>
      <c r="G27">
        <v>19</v>
      </c>
      <c r="H27">
        <v>3</v>
      </c>
      <c r="I27" t="str">
        <v>2 - 3 - 16 - 18 - 19 [x3]</v>
      </c>
      <c r="J27">
        <f>SUM(C27:G27)</f>
        <v>58</v>
      </c>
      <c r="K27">
        <f>AVERAGE(C27:G27)</f>
        <v>11.6</v>
      </c>
      <c r="L27">
        <f>MAX(C27:G27)-MIN(C27:G27)</f>
        <v>17</v>
      </c>
      <c r="M27">
        <f>SUMPRODUCT(MOD(C27:G27,2))</f>
        <v>2</v>
      </c>
      <c r="N27">
        <f>5-M27</f>
        <v>3</v>
      </c>
      <c r="O27">
        <f>COUNTIF(C27:G27,"&lt;=10")</f>
        <v>2</v>
      </c>
      <c r="P27">
        <f>COUNTIF(C27:G27,"&gt;=11")</f>
        <v>3</v>
      </c>
      <c r="Q27">
        <f>SUMPRODUCT(--(D27:G27-C27:F27=1))</f>
        <v>2</v>
      </c>
      <c r="R27">
        <f>SUMPRODUCT(COUNTIF(C28:G28,C27:G27))</f>
        <v>1</v>
      </c>
      <c r="S27">
        <f>AVERAGE(J27:J31)</f>
        <v>58</v>
      </c>
      <c r="T27">
        <f>AVERAGE(J27:J46)</f>
        <v>58</v>
      </c>
      <c r="U27">
        <f>S27-T27</f>
        <v>0</v>
      </c>
      <c r="V27" t="str">
        <f>IF(S27&gt;T27,"EXPANDING (BULLISH)",IF(S27&lt;T27,"CONTRACTING (BEARISH)","NEUTRAL"))</f>
        <v>NEUTRAL</v>
      </c>
    </row>
    <row r="28">
      <c r="A28">
        <v>7916</v>
      </c>
      <c r="B28" t="str">
        <v>2026-09-23</v>
      </c>
      <c r="C28">
        <v>3</v>
      </c>
      <c r="D28">
        <v>5</v>
      </c>
      <c r="E28">
        <v>8</v>
      </c>
      <c r="F28">
        <v>15</v>
      </c>
      <c r="G28">
        <v>20</v>
      </c>
      <c r="H28">
        <v>3</v>
      </c>
      <c r="I28" t="str">
        <v>3 - 5 - 8 - 15 - 20 [x3]</v>
      </c>
      <c r="J28">
        <f>SUM(C28:G28)</f>
        <v>51</v>
      </c>
      <c r="K28">
        <f>AVERAGE(C28:G28)</f>
        <v>10.2</v>
      </c>
      <c r="L28">
        <f>MAX(C28:G28)-MIN(C28:G28)</f>
        <v>17</v>
      </c>
      <c r="M28">
        <f>SUMPRODUCT(MOD(C28:G28,2))</f>
        <v>3</v>
      </c>
      <c r="N28">
        <f>5-M28</f>
        <v>2</v>
      </c>
      <c r="O28">
        <f>COUNTIF(C28:G28,"&lt;=10")</f>
        <v>3</v>
      </c>
      <c r="P28">
        <f>COUNTIF(C28:G28,"&gt;=11")</f>
        <v>2</v>
      </c>
      <c r="Q28">
        <f>SUMPRODUCT(--(D28:G28-C28:F28=1))</f>
        <v>0</v>
      </c>
      <c r="R28">
        <f>SUMPRODUCT(COUNTIF(C29:G29,C28:G28))</f>
        <v>2</v>
      </c>
      <c r="S28">
        <f>AVERAGE(J28:J32)</f>
        <v>51</v>
      </c>
      <c r="T28">
        <f>AVERAGE(J28:J47)</f>
        <v>51</v>
      </c>
      <c r="U28">
        <f>S28-T28</f>
        <v>0</v>
      </c>
      <c r="V28" t="str">
        <f>IF(S28&gt;T28,"EXPANDING (BULLISH)",IF(S28&lt;T28,"CONTRACTING (BEARISH)","NEUTRAL"))</f>
        <v>NEUTRAL</v>
      </c>
    </row>
    <row r="29">
      <c r="A29">
        <v>7915</v>
      </c>
      <c r="B29" t="str">
        <v>2026-09-22</v>
      </c>
      <c r="C29">
        <v>1</v>
      </c>
      <c r="D29">
        <v>5</v>
      </c>
      <c r="E29">
        <v>8</v>
      </c>
      <c r="F29">
        <v>12</v>
      </c>
      <c r="G29">
        <v>19</v>
      </c>
      <c r="H29">
        <v>3</v>
      </c>
      <c r="I29" t="str">
        <v>1 - 5 - 8 - 12 - 19 [x3]</v>
      </c>
      <c r="J29">
        <f>SUM(C29:G29)</f>
        <v>45</v>
      </c>
      <c r="K29">
        <f>AVERAGE(C29:G29)</f>
        <v>9</v>
      </c>
      <c r="L29">
        <f>MAX(C29:G29)-MIN(C29:G29)</f>
        <v>18</v>
      </c>
      <c r="M29">
        <f>SUMPRODUCT(MOD(C29:G29,2))</f>
        <v>3</v>
      </c>
      <c r="N29">
        <f>5-M29</f>
        <v>2</v>
      </c>
      <c r="O29">
        <f>COUNTIF(C29:G29,"&lt;=10")</f>
        <v>3</v>
      </c>
      <c r="P29">
        <f>COUNTIF(C29:G29,"&gt;=11")</f>
        <v>2</v>
      </c>
      <c r="Q29">
        <f>SUMPRODUCT(--(D29:G29-C29:F29=1))</f>
        <v>0</v>
      </c>
      <c r="R29">
        <f>SUMPRODUCT(COUNTIF(C30:G30,C29:G29))</f>
        <v>2</v>
      </c>
      <c r="S29">
        <f>AVERAGE(J29:J33)</f>
        <v>45</v>
      </c>
      <c r="T29">
        <f>AVERAGE(J29:J48)</f>
        <v>45</v>
      </c>
      <c r="U29">
        <f>S29-T29</f>
        <v>0</v>
      </c>
      <c r="V29" t="str">
        <f>IF(S29&gt;T29,"EXPANDING (BULLISH)",IF(S29&lt;T29,"CONTRACTING (BEARISH)","NEUTRAL"))</f>
        <v>NEUTRAL</v>
      </c>
    </row>
    <row r="30">
      <c r="A30">
        <v>7914</v>
      </c>
      <c r="B30" t="str">
        <v>2026-09-21</v>
      </c>
      <c r="C30">
        <v>2</v>
      </c>
      <c r="D30">
        <v>5</v>
      </c>
      <c r="E30">
        <v>12</v>
      </c>
      <c r="F30">
        <v>16</v>
      </c>
      <c r="G30">
        <v>17</v>
      </c>
      <c r="H30">
        <v>2</v>
      </c>
      <c r="I30" t="str">
        <v>2 - 5 - 12 - 16 - 17 [x2]</v>
      </c>
      <c r="J30">
        <f>SUM(C30:G30)</f>
        <v>52</v>
      </c>
      <c r="K30">
        <f>AVERAGE(C30:G30)</f>
        <v>10.4</v>
      </c>
      <c r="L30">
        <f>MAX(C30:G30)-MIN(C30:G30)</f>
        <v>15</v>
      </c>
      <c r="M30">
        <f>SUMPRODUCT(MOD(C30:G30,2))</f>
        <v>2</v>
      </c>
      <c r="N30">
        <f>5-M30</f>
        <v>3</v>
      </c>
      <c r="O30">
        <f>COUNTIF(C30:G30,"&lt;=10")</f>
        <v>2</v>
      </c>
      <c r="P30">
        <f>COUNTIF(C30:G30,"&gt;=11")</f>
        <v>3</v>
      </c>
      <c r="Q30">
        <f>SUMPRODUCT(--(D30:G30-C30:F30=1))</f>
        <v>1</v>
      </c>
      <c r="R30">
        <f>SUMPRODUCT(COUNTIF(C31:G31,C30:G30))</f>
        <v>0</v>
      </c>
      <c r="S30">
        <f>AVERAGE(J30:J34)</f>
        <v>52</v>
      </c>
      <c r="T30">
        <f>AVERAGE(J30:J49)</f>
        <v>52</v>
      </c>
      <c r="U30">
        <f>S30-T30</f>
        <v>0</v>
      </c>
      <c r="V30" t="str">
        <f>IF(S30&gt;T30,"EXPANDING (BULLISH)",IF(S30&lt;T30,"CONTRACTING (BEARISH)","NEUTRAL"))</f>
        <v>NEUTRAL</v>
      </c>
    </row>
    <row r="31">
      <c r="A31">
        <v>7913</v>
      </c>
      <c r="B31" t="str">
        <v>2026-09-20</v>
      </c>
      <c r="C31">
        <v>3</v>
      </c>
      <c r="D31">
        <v>10</v>
      </c>
      <c r="E31">
        <v>11</v>
      </c>
      <c r="F31">
        <v>15</v>
      </c>
      <c r="G31">
        <v>18</v>
      </c>
      <c r="H31">
        <v>2</v>
      </c>
      <c r="I31" t="str">
        <v>3 - 10 - 11 - 15 - 18 [x2]</v>
      </c>
      <c r="J31">
        <f>SUM(C31:G31)</f>
        <v>57</v>
      </c>
      <c r="K31">
        <f>AVERAGE(C31:G31)</f>
        <v>11.4</v>
      </c>
      <c r="L31">
        <f>MAX(C31:G31)-MIN(C31:G31)</f>
        <v>15</v>
      </c>
      <c r="M31">
        <f>SUMPRODUCT(MOD(C31:G31,2))</f>
        <v>3</v>
      </c>
      <c r="N31">
        <f>5-M31</f>
        <v>2</v>
      </c>
      <c r="O31">
        <f>COUNTIF(C31:G31,"&lt;=10")</f>
        <v>2</v>
      </c>
      <c r="P31">
        <f>COUNTIF(C31:G31,"&gt;=11")</f>
        <v>3</v>
      </c>
      <c r="Q31">
        <f>SUMPRODUCT(--(D31:G31-C31:F31=1))</f>
        <v>1</v>
      </c>
      <c r="R31">
        <f>SUMPRODUCT(COUNTIF(C32:G32,C31:G31))</f>
        <v>2</v>
      </c>
      <c r="S31">
        <f>AVERAGE(J31:J35)</f>
        <v>57</v>
      </c>
      <c r="T31">
        <f>AVERAGE(J31:J50)</f>
        <v>57</v>
      </c>
      <c r="U31">
        <f>S31-T31</f>
        <v>0</v>
      </c>
      <c r="V31" t="str">
        <f>IF(S31&gt;T31,"EXPANDING (BULLISH)",IF(S31&lt;T31,"CONTRACTING (BEARISH)","NEUTRAL"))</f>
        <v>NEUTRAL</v>
      </c>
    </row>
    <row r="32">
      <c r="A32">
        <v>7912</v>
      </c>
      <c r="B32" t="str">
        <v>2026-09-19</v>
      </c>
      <c r="C32">
        <v>1</v>
      </c>
      <c r="D32">
        <v>4</v>
      </c>
      <c r="E32">
        <v>5</v>
      </c>
      <c r="F32">
        <v>10</v>
      </c>
      <c r="G32">
        <v>18</v>
      </c>
      <c r="H32">
        <v>2</v>
      </c>
      <c r="I32" t="str">
        <v>1 - 4 - 5 - 10 - 18 [x2]</v>
      </c>
      <c r="J32">
        <f>SUM(C32:G32)</f>
        <v>38</v>
      </c>
      <c r="K32">
        <f>AVERAGE(C32:G32)</f>
        <v>7.6</v>
      </c>
      <c r="L32">
        <f>MAX(C32:G32)-MIN(C32:G32)</f>
        <v>17</v>
      </c>
      <c r="M32">
        <f>SUMPRODUCT(MOD(C32:G32,2))</f>
        <v>2</v>
      </c>
      <c r="N32">
        <f>5-M32</f>
        <v>3</v>
      </c>
      <c r="O32">
        <f>COUNTIF(C32:G32,"&lt;=10")</f>
        <v>4</v>
      </c>
      <c r="P32">
        <f>COUNTIF(C32:G32,"&gt;=11")</f>
        <v>1</v>
      </c>
      <c r="Q32">
        <f>SUMPRODUCT(--(D32:G32-C32:F32=1))</f>
        <v>1</v>
      </c>
      <c r="R32">
        <f>SUMPRODUCT(COUNTIF(C33:G33,C32:G32))</f>
        <v>1</v>
      </c>
      <c r="S32">
        <f>AVERAGE(J32:J36)</f>
        <v>38</v>
      </c>
      <c r="T32">
        <f>AVERAGE(J32:J51)</f>
        <v>38</v>
      </c>
      <c r="U32">
        <f>S32-T32</f>
        <v>0</v>
      </c>
      <c r="V32" t="str">
        <f>IF(S32&gt;T32,"EXPANDING (BULLISH)",IF(S32&lt;T32,"CONTRACTING (BEARISH)","NEUTRAL"))</f>
        <v>NEUTRAL</v>
      </c>
    </row>
    <row r="33">
      <c r="A33">
        <v>7911</v>
      </c>
      <c r="B33" t="str">
        <v>2026-09-18</v>
      </c>
      <c r="C33">
        <v>6</v>
      </c>
      <c r="D33">
        <v>8</v>
      </c>
      <c r="E33">
        <v>14</v>
      </c>
      <c r="F33">
        <v>15</v>
      </c>
      <c r="G33">
        <v>18</v>
      </c>
      <c r="H33">
        <v>1</v>
      </c>
      <c r="I33" t="str">
        <v>6 - 8 - 14 - 15 - 18 [x1]</v>
      </c>
      <c r="J33">
        <f>SUM(C33:G33)</f>
        <v>61</v>
      </c>
      <c r="K33">
        <f>AVERAGE(C33:G33)</f>
        <v>12.2</v>
      </c>
      <c r="L33">
        <f>MAX(C33:G33)-MIN(C33:G33)</f>
        <v>12</v>
      </c>
      <c r="M33">
        <f>SUMPRODUCT(MOD(C33:G33,2))</f>
        <v>1</v>
      </c>
      <c r="N33">
        <f>5-M33</f>
        <v>4</v>
      </c>
      <c r="O33">
        <f>COUNTIF(C33:G33,"&lt;=10")</f>
        <v>2</v>
      </c>
      <c r="P33">
        <f>COUNTIF(C33:G33,"&gt;=11")</f>
        <v>3</v>
      </c>
      <c r="Q33">
        <f>SUMPRODUCT(--(D33:G33-C33:F33=1))</f>
        <v>1</v>
      </c>
      <c r="R33">
        <f>SUMPRODUCT(COUNTIF(C34:G34,C33:G33))</f>
        <v>1</v>
      </c>
      <c r="S33">
        <f>AVERAGE(J33:J37)</f>
        <v>61</v>
      </c>
      <c r="T33">
        <f>AVERAGE(J33:J52)</f>
        <v>61</v>
      </c>
      <c r="U33">
        <f>S33-T33</f>
        <v>0</v>
      </c>
      <c r="V33" t="str">
        <f>IF(S33&gt;T33,"EXPANDING (BULLISH)",IF(S33&lt;T33,"CONTRACTING (BEARISH)","NEUTRAL"))</f>
        <v>NEUTRAL</v>
      </c>
    </row>
    <row r="34">
      <c r="A34">
        <v>7910</v>
      </c>
      <c r="B34" t="str">
        <v>2026-09-17</v>
      </c>
      <c r="C34">
        <v>8</v>
      </c>
      <c r="D34">
        <v>10</v>
      </c>
      <c r="E34">
        <v>13</v>
      </c>
      <c r="F34">
        <v>17</v>
      </c>
      <c r="G34">
        <v>20</v>
      </c>
      <c r="H34">
        <v>3</v>
      </c>
      <c r="I34" t="str">
        <v>8 - 10 - 13 - 17 - 20 [x3]</v>
      </c>
      <c r="J34">
        <f>SUM(C34:G34)</f>
        <v>68</v>
      </c>
      <c r="K34">
        <f>AVERAGE(C34:G34)</f>
        <v>13.6</v>
      </c>
      <c r="L34">
        <f>MAX(C34:G34)-MIN(C34:G34)</f>
        <v>12</v>
      </c>
      <c r="M34">
        <f>SUMPRODUCT(MOD(C34:G34,2))</f>
        <v>2</v>
      </c>
      <c r="N34">
        <f>5-M34</f>
        <v>3</v>
      </c>
      <c r="O34">
        <f>COUNTIF(C34:G34,"&lt;=10")</f>
        <v>2</v>
      </c>
      <c r="P34">
        <f>COUNTIF(C34:G34,"&gt;=11")</f>
        <v>3</v>
      </c>
      <c r="Q34">
        <f>SUMPRODUCT(--(D34:G34-C34:F34=1))</f>
        <v>0</v>
      </c>
      <c r="R34">
        <f>SUMPRODUCT(COUNTIF(C35:G35,C34:G34))</f>
        <v>2</v>
      </c>
      <c r="S34">
        <f>AVERAGE(J34:J38)</f>
        <v>68</v>
      </c>
      <c r="T34">
        <f>AVERAGE(J34:J53)</f>
        <v>68</v>
      </c>
      <c r="U34">
        <f>S34-T34</f>
        <v>0</v>
      </c>
      <c r="V34" t="str">
        <f>IF(S34&gt;T34,"EXPANDING (BULLISH)",IF(S34&lt;T34,"CONTRACTING (BEARISH)","NEUTRAL"))</f>
        <v>NEUTRAL</v>
      </c>
    </row>
    <row r="35">
      <c r="A35">
        <v>7909</v>
      </c>
      <c r="B35" t="str">
        <v>2026-09-16</v>
      </c>
      <c r="C35">
        <v>3</v>
      </c>
      <c r="D35">
        <v>8</v>
      </c>
      <c r="E35">
        <v>15</v>
      </c>
      <c r="F35">
        <v>19</v>
      </c>
      <c r="G35">
        <v>20</v>
      </c>
      <c r="H35">
        <v>3</v>
      </c>
      <c r="I35" t="str">
        <v>3 - 8 - 15 - 19 - 20 [x3]</v>
      </c>
      <c r="J35">
        <f>SUM(C35:G35)</f>
        <v>65</v>
      </c>
      <c r="K35">
        <f>AVERAGE(C35:G35)</f>
        <v>13</v>
      </c>
      <c r="L35">
        <f>MAX(C35:G35)-MIN(C35:G35)</f>
        <v>17</v>
      </c>
      <c r="M35">
        <f>SUMPRODUCT(MOD(C35:G35,2))</f>
        <v>3</v>
      </c>
      <c r="N35">
        <f>5-M35</f>
        <v>2</v>
      </c>
      <c r="O35">
        <f>COUNTIF(C35:G35,"&lt;=10")</f>
        <v>2</v>
      </c>
      <c r="P35">
        <f>COUNTIF(C35:G35,"&gt;=11")</f>
        <v>3</v>
      </c>
      <c r="Q35">
        <f>SUMPRODUCT(--(D35:G35-C35:F35=1))</f>
        <v>1</v>
      </c>
      <c r="R35">
        <f>SUMPRODUCT(COUNTIF(C36:G36,C35:G35))</f>
        <v>0</v>
      </c>
      <c r="S35">
        <f>AVERAGE(J35:J39)</f>
        <v>65</v>
      </c>
      <c r="T35">
        <f>AVERAGE(J35:J54)</f>
        <v>65</v>
      </c>
      <c r="U35">
        <f>S35-T35</f>
        <v>0</v>
      </c>
      <c r="V35" t="str">
        <f>IF(S35&gt;T35,"EXPANDING (BULLISH)",IF(S35&lt;T35,"CONTRACTING (BEARISH)","NEUTRAL"))</f>
        <v>NEUTRAL</v>
      </c>
    </row>
    <row r="36">
      <c r="A36">
        <v>7908</v>
      </c>
      <c r="B36" t="str">
        <v>2026-09-15</v>
      </c>
      <c r="C36">
        <v>4</v>
      </c>
      <c r="D36">
        <v>5</v>
      </c>
      <c r="E36">
        <v>13</v>
      </c>
      <c r="F36">
        <v>14</v>
      </c>
      <c r="G36">
        <v>17</v>
      </c>
      <c r="H36">
        <v>3</v>
      </c>
      <c r="I36" t="str">
        <v>4 - 5 - 13 - 14 - 17 [x3]</v>
      </c>
      <c r="J36">
        <f>SUM(C36:G36)</f>
        <v>53</v>
      </c>
      <c r="K36">
        <f>AVERAGE(C36:G36)</f>
        <v>10.6</v>
      </c>
      <c r="L36">
        <f>MAX(C36:G36)-MIN(C36:G36)</f>
        <v>13</v>
      </c>
      <c r="M36">
        <f>SUMPRODUCT(MOD(C36:G36,2))</f>
        <v>3</v>
      </c>
      <c r="N36">
        <f>5-M36</f>
        <v>2</v>
      </c>
      <c r="O36">
        <f>COUNTIF(C36:G36,"&lt;=10")</f>
        <v>2</v>
      </c>
      <c r="P36">
        <f>COUNTIF(C36:G36,"&gt;=11")</f>
        <v>3</v>
      </c>
      <c r="Q36">
        <f>SUMPRODUCT(--(D36:G36-C36:F36=1))</f>
        <v>2</v>
      </c>
      <c r="R36">
        <f>SUMPRODUCT(COUNTIF(C37:G37,C36:G36))</f>
        <v>2</v>
      </c>
      <c r="S36">
        <f>AVERAGE(J36:J40)</f>
        <v>53</v>
      </c>
      <c r="T36">
        <f>AVERAGE(J36:J55)</f>
        <v>53</v>
      </c>
      <c r="U36">
        <f>S36-T36</f>
        <v>0</v>
      </c>
      <c r="V36" t="str">
        <f>IF(S36&gt;T36,"EXPANDING (BULLISH)",IF(S36&lt;T36,"CONTRACTING (BEARISH)","NEUTRAL"))</f>
        <v>NEUTRAL</v>
      </c>
    </row>
    <row r="37">
      <c r="A37">
        <v>7907</v>
      </c>
      <c r="B37" t="str">
        <v>2026-09-14</v>
      </c>
      <c r="C37">
        <v>1</v>
      </c>
      <c r="D37">
        <v>5</v>
      </c>
      <c r="E37">
        <v>15</v>
      </c>
      <c r="F37">
        <v>17</v>
      </c>
      <c r="G37">
        <v>19</v>
      </c>
      <c r="H37">
        <v>2</v>
      </c>
      <c r="I37" t="str">
        <v>1 - 5 - 15 - 17 - 19 [x2]</v>
      </c>
      <c r="J37">
        <f>SUM(C37:G37)</f>
        <v>57</v>
      </c>
      <c r="K37">
        <f>AVERAGE(C37:G37)</f>
        <v>11.4</v>
      </c>
      <c r="L37">
        <f>MAX(C37:G37)-MIN(C37:G37)</f>
        <v>18</v>
      </c>
      <c r="M37">
        <f>SUMPRODUCT(MOD(C37:G37,2))</f>
        <v>5</v>
      </c>
      <c r="N37">
        <f>5-M37</f>
        <v>0</v>
      </c>
      <c r="O37">
        <f>COUNTIF(C37:G37,"&lt;=10")</f>
        <v>2</v>
      </c>
      <c r="P37">
        <f>COUNTIF(C37:G37,"&gt;=11")</f>
        <v>3</v>
      </c>
      <c r="Q37">
        <f>SUMPRODUCT(--(D37:G37-C37:F37=1))</f>
        <v>0</v>
      </c>
      <c r="R37">
        <f>SUMPRODUCT(COUNTIF(C38:G38,C37:G37))</f>
        <v>0</v>
      </c>
      <c r="S37">
        <f>AVERAGE(J37:J41)</f>
        <v>57</v>
      </c>
      <c r="T37">
        <f>AVERAGE(J37:J56)</f>
        <v>57</v>
      </c>
      <c r="U37">
        <f>S37-T37</f>
        <v>0</v>
      </c>
      <c r="V37" t="str">
        <f>IF(S37&gt;T37,"EXPANDING (BULLISH)",IF(S37&lt;T37,"CONTRACTING (BEARISH)","NEUTRAL"))</f>
        <v>NEUTRAL</v>
      </c>
    </row>
    <row r="38">
      <c r="A38">
        <v>7906</v>
      </c>
      <c r="B38" t="str">
        <v>2026-09-13</v>
      </c>
      <c r="C38">
        <v>2</v>
      </c>
      <c r="D38">
        <v>6</v>
      </c>
      <c r="E38">
        <v>8</v>
      </c>
      <c r="F38">
        <v>11</v>
      </c>
      <c r="G38">
        <v>20</v>
      </c>
      <c r="H38">
        <v>2</v>
      </c>
      <c r="I38" t="str">
        <v>2 - 6 - 8 - 11 - 20 [x2]</v>
      </c>
      <c r="J38">
        <f>SUM(C38:G38)</f>
        <v>47</v>
      </c>
      <c r="K38">
        <f>AVERAGE(C38:G38)</f>
        <v>9.4</v>
      </c>
      <c r="L38">
        <f>MAX(C38:G38)-MIN(C38:G38)</f>
        <v>18</v>
      </c>
      <c r="M38">
        <f>SUMPRODUCT(MOD(C38:G38,2))</f>
        <v>1</v>
      </c>
      <c r="N38">
        <f>5-M38</f>
        <v>4</v>
      </c>
      <c r="O38">
        <f>COUNTIF(C38:G38,"&lt;=10")</f>
        <v>3</v>
      </c>
      <c r="P38">
        <f>COUNTIF(C38:G38,"&gt;=11")</f>
        <v>2</v>
      </c>
      <c r="Q38">
        <f>SUMPRODUCT(--(D38:G38-C38:F38=1))</f>
        <v>0</v>
      </c>
      <c r="R38">
        <f>SUMPRODUCT(COUNTIF(C39:G39,C38:G38))</f>
        <v>2</v>
      </c>
      <c r="S38">
        <f>AVERAGE(J38:J42)</f>
        <v>47</v>
      </c>
      <c r="T38">
        <f>AVERAGE(J38:J57)</f>
        <v>47</v>
      </c>
      <c r="U38">
        <f>S38-T38</f>
        <v>0</v>
      </c>
      <c r="V38" t="str">
        <f>IF(S38&gt;T38,"EXPANDING (BULLISH)",IF(S38&lt;T38,"CONTRACTING (BEARISH)","NEUTRAL"))</f>
        <v>NEUTRAL</v>
      </c>
    </row>
    <row r="39">
      <c r="A39">
        <v>7905</v>
      </c>
      <c r="B39" t="str">
        <v>2026-09-12</v>
      </c>
      <c r="C39">
        <v>1</v>
      </c>
      <c r="D39">
        <v>8</v>
      </c>
      <c r="E39">
        <v>10</v>
      </c>
      <c r="F39">
        <v>15</v>
      </c>
      <c r="G39">
        <v>20</v>
      </c>
      <c r="H39">
        <v>3</v>
      </c>
      <c r="I39" t="str">
        <v>1 - 8 - 10 - 15 - 20 [x3]</v>
      </c>
      <c r="J39">
        <f>SUM(C39:G39)</f>
        <v>54</v>
      </c>
      <c r="K39">
        <f>AVERAGE(C39:G39)</f>
        <v>10.8</v>
      </c>
      <c r="L39">
        <f>MAX(C39:G39)-MIN(C39:G39)</f>
        <v>19</v>
      </c>
      <c r="M39">
        <f>SUMPRODUCT(MOD(C39:G39,2))</f>
        <v>2</v>
      </c>
      <c r="N39">
        <f>5-M39</f>
        <v>3</v>
      </c>
      <c r="O39">
        <f>COUNTIF(C39:G39,"&lt;=10")</f>
        <v>3</v>
      </c>
      <c r="P39">
        <f>COUNTIF(C39:G39,"&gt;=11")</f>
        <v>2</v>
      </c>
      <c r="Q39">
        <f>SUMPRODUCT(--(D39:G39-C39:F39=1))</f>
        <v>0</v>
      </c>
      <c r="R39">
        <f>SUMPRODUCT(COUNTIF(C40:G40,C39:G39))</f>
        <v>1</v>
      </c>
      <c r="S39">
        <f>AVERAGE(J39:J43)</f>
        <v>54</v>
      </c>
      <c r="T39">
        <f>AVERAGE(J39:J58)</f>
        <v>54</v>
      </c>
      <c r="U39">
        <f>S39-T39</f>
        <v>0</v>
      </c>
      <c r="V39" t="str">
        <f>IF(S39&gt;T39,"EXPANDING (BULLISH)",IF(S39&lt;T39,"CONTRACTING (BEARISH)","NEUTRAL"))</f>
        <v>NEUTRAL</v>
      </c>
    </row>
    <row r="40">
      <c r="A40">
        <v>7904</v>
      </c>
      <c r="B40" t="str">
        <v>2026-09-11</v>
      </c>
      <c r="C40">
        <v>11</v>
      </c>
      <c r="D40">
        <v>12</v>
      </c>
      <c r="E40">
        <v>14</v>
      </c>
      <c r="F40">
        <v>15</v>
      </c>
      <c r="G40">
        <v>18</v>
      </c>
      <c r="H40">
        <v>1</v>
      </c>
      <c r="I40" t="str">
        <v>11 - 12 - 14 - 15 - 18 [x1]</v>
      </c>
      <c r="J40">
        <f>SUM(C40:G40)</f>
        <v>70</v>
      </c>
      <c r="K40">
        <f>AVERAGE(C40:G40)</f>
        <v>14</v>
      </c>
      <c r="L40">
        <f>MAX(C40:G40)-MIN(C40:G40)</f>
        <v>7</v>
      </c>
      <c r="M40">
        <f>SUMPRODUCT(MOD(C40:G40,2))</f>
        <v>2</v>
      </c>
      <c r="N40">
        <f>5-M40</f>
        <v>3</v>
      </c>
      <c r="O40">
        <f>COUNTIF(C40:G40,"&lt;=10")</f>
        <v>0</v>
      </c>
      <c r="P40">
        <f>COUNTIF(C40:G40,"&gt;=11")</f>
        <v>5</v>
      </c>
      <c r="Q40">
        <f>SUMPRODUCT(--(D40:G40-C40:F40=1))</f>
        <v>2</v>
      </c>
      <c r="R40">
        <f>SUMPRODUCT(COUNTIF(C41:G41,C40:G40))</f>
        <v>1</v>
      </c>
      <c r="S40">
        <f>AVERAGE(J40:J44)</f>
        <v>70</v>
      </c>
      <c r="T40">
        <f>AVERAGE(J40:J59)</f>
        <v>70</v>
      </c>
      <c r="U40">
        <f>S40-T40</f>
        <v>0</v>
      </c>
      <c r="V40" t="str">
        <f>IF(S40&gt;T40,"EXPANDING (BULLISH)",IF(S40&lt;T40,"CONTRACTING (BEARISH)","NEUTRAL"))</f>
        <v>NEUTRAL</v>
      </c>
    </row>
    <row r="41">
      <c r="A41">
        <v>7903</v>
      </c>
      <c r="B41" t="str">
        <v>2026-09-10</v>
      </c>
      <c r="C41">
        <v>1</v>
      </c>
      <c r="D41">
        <v>5</v>
      </c>
      <c r="E41">
        <v>9</v>
      </c>
      <c r="F41">
        <v>15</v>
      </c>
      <c r="G41">
        <v>16</v>
      </c>
      <c r="H41">
        <v>3</v>
      </c>
      <c r="I41" t="str">
        <v>1 - 5 - 9 - 15 - 16 [x3]</v>
      </c>
      <c r="J41">
        <f>SUM(C41:G41)</f>
        <v>46</v>
      </c>
      <c r="K41">
        <f>AVERAGE(C41:G41)</f>
        <v>9.2</v>
      </c>
      <c r="L41">
        <f>MAX(C41:G41)-MIN(C41:G41)</f>
        <v>15</v>
      </c>
      <c r="M41">
        <f>SUMPRODUCT(MOD(C41:G41,2))</f>
        <v>4</v>
      </c>
      <c r="N41">
        <f>5-M41</f>
        <v>1</v>
      </c>
      <c r="O41">
        <f>COUNTIF(C41:G41,"&lt;=10")</f>
        <v>3</v>
      </c>
      <c r="P41">
        <f>COUNTIF(C41:G41,"&gt;=11")</f>
        <v>2</v>
      </c>
      <c r="Q41">
        <f>SUMPRODUCT(--(D41:G41-C41:F41=1))</f>
        <v>1</v>
      </c>
      <c r="R41">
        <f>SUMPRODUCT(COUNTIF(C42:G42,C41:G41))</f>
        <v>2</v>
      </c>
      <c r="S41">
        <f>AVERAGE(J41:J45)</f>
        <v>46</v>
      </c>
      <c r="T41">
        <f>AVERAGE(J41:J60)</f>
        <v>46</v>
      </c>
      <c r="U41">
        <f>S41-T41</f>
        <v>0</v>
      </c>
      <c r="V41" t="str">
        <f>IF(S41&gt;T41,"EXPANDING (BULLISH)",IF(S41&lt;T41,"CONTRACTING (BEARISH)","NEUTRAL"))</f>
        <v>NEUTRAL</v>
      </c>
    </row>
    <row r="42">
      <c r="A42">
        <v>7902</v>
      </c>
      <c r="B42" t="str">
        <v>2026-09-09</v>
      </c>
      <c r="C42">
        <v>1</v>
      </c>
      <c r="D42">
        <v>3</v>
      </c>
      <c r="E42">
        <v>9</v>
      </c>
      <c r="F42">
        <v>12</v>
      </c>
      <c r="G42">
        <v>17</v>
      </c>
      <c r="H42">
        <v>1</v>
      </c>
      <c r="I42" t="str">
        <v>1 - 3 - 9 - 12 - 17 [x1]</v>
      </c>
      <c r="J42">
        <f>SUM(C42:G42)</f>
        <v>42</v>
      </c>
      <c r="K42">
        <f>AVERAGE(C42:G42)</f>
        <v>8.4</v>
      </c>
      <c r="L42">
        <f>MAX(C42:G42)-MIN(C42:G42)</f>
        <v>16</v>
      </c>
      <c r="M42">
        <f>SUMPRODUCT(MOD(C42:G42,2))</f>
        <v>4</v>
      </c>
      <c r="N42">
        <f>5-M42</f>
        <v>1</v>
      </c>
      <c r="O42">
        <f>COUNTIF(C42:G42,"&lt;=10")</f>
        <v>3</v>
      </c>
      <c r="P42">
        <f>COUNTIF(C42:G42,"&gt;=11")</f>
        <v>2</v>
      </c>
      <c r="Q42">
        <f>SUMPRODUCT(--(D42:G42-C42:F42=1))</f>
        <v>0</v>
      </c>
      <c r="R42">
        <f>SUMPRODUCT(COUNTIF(C43:G43,C42:G42))</f>
        <v>1</v>
      </c>
      <c r="S42">
        <f>AVERAGE(J42:J46)</f>
        <v>42</v>
      </c>
      <c r="T42">
        <f>AVERAGE(J42:J61)</f>
        <v>42</v>
      </c>
      <c r="U42">
        <f>S42-T42</f>
        <v>0</v>
      </c>
      <c r="V42" t="str">
        <f>IF(S42&gt;T42,"EXPANDING (BULLISH)",IF(S42&lt;T42,"CONTRACTING (BEARISH)","NEUTRAL"))</f>
        <v>NEUTRAL</v>
      </c>
    </row>
    <row r="43">
      <c r="A43">
        <v>7901</v>
      </c>
      <c r="B43" t="str">
        <v>2026-09-08</v>
      </c>
      <c r="C43">
        <v>3</v>
      </c>
      <c r="D43">
        <v>4</v>
      </c>
      <c r="E43">
        <v>10</v>
      </c>
      <c r="F43">
        <v>13</v>
      </c>
      <c r="G43">
        <v>15</v>
      </c>
      <c r="H43">
        <v>4</v>
      </c>
      <c r="I43" t="str">
        <v>3 - 4 - 10 - 13 - 15 [x4]</v>
      </c>
      <c r="J43">
        <f>SUM(C43:G43)</f>
        <v>45</v>
      </c>
      <c r="K43">
        <f>AVERAGE(C43:G43)</f>
        <v>9</v>
      </c>
      <c r="L43">
        <f>MAX(C43:G43)-MIN(C43:G43)</f>
        <v>12</v>
      </c>
      <c r="M43">
        <f>SUMPRODUCT(MOD(C43:G43,2))</f>
        <v>3</v>
      </c>
      <c r="N43">
        <f>5-M43</f>
        <v>2</v>
      </c>
      <c r="O43">
        <f>COUNTIF(C43:G43,"&lt;=10")</f>
        <v>3</v>
      </c>
      <c r="P43">
        <f>COUNTIF(C43:G43,"&gt;=11")</f>
        <v>2</v>
      </c>
      <c r="Q43">
        <f>SUMPRODUCT(--(D43:G43-C43:F43=1))</f>
        <v>1</v>
      </c>
      <c r="R43">
        <f>SUMPRODUCT(COUNTIF(C44:G44,C43:G43))</f>
        <v>1</v>
      </c>
      <c r="S43">
        <f>AVERAGE(J43:J47)</f>
        <v>45</v>
      </c>
      <c r="T43">
        <f>AVERAGE(J43:J62)</f>
        <v>45</v>
      </c>
      <c r="U43">
        <f>S43-T43</f>
        <v>0</v>
      </c>
      <c r="V43" t="str">
        <f>IF(S43&gt;T43,"EXPANDING (BULLISH)",IF(S43&lt;T43,"CONTRACTING (BEARISH)","NEUTRAL"))</f>
        <v>NEUTRAL</v>
      </c>
    </row>
    <row r="44">
      <c r="A44">
        <v>7900</v>
      </c>
      <c r="B44" t="str">
        <v>2026-09-07</v>
      </c>
      <c r="C44">
        <v>3</v>
      </c>
      <c r="D44">
        <v>11</v>
      </c>
      <c r="E44">
        <v>14</v>
      </c>
      <c r="F44">
        <v>17</v>
      </c>
      <c r="G44">
        <v>20</v>
      </c>
      <c r="H44">
        <v>3</v>
      </c>
      <c r="I44" t="str">
        <v>3 - 11 - 14 - 17 - 20 [x3]</v>
      </c>
      <c r="J44">
        <f>SUM(C44:G44)</f>
        <v>65</v>
      </c>
      <c r="K44">
        <f>AVERAGE(C44:G44)</f>
        <v>13</v>
      </c>
      <c r="L44">
        <f>MAX(C44:G44)-MIN(C44:G44)</f>
        <v>17</v>
      </c>
      <c r="M44">
        <f>SUMPRODUCT(MOD(C44:G44,2))</f>
        <v>3</v>
      </c>
      <c r="N44">
        <f>5-M44</f>
        <v>2</v>
      </c>
      <c r="O44">
        <f>COUNTIF(C44:G44,"&lt;=10")</f>
        <v>1</v>
      </c>
      <c r="P44">
        <f>COUNTIF(C44:G44,"&gt;=11")</f>
        <v>4</v>
      </c>
      <c r="Q44">
        <f>SUMPRODUCT(--(D44:G44-C44:F44=1))</f>
        <v>0</v>
      </c>
      <c r="R44">
        <f>SUMPRODUCT(COUNTIF(C45:G45,C44:G44))</f>
        <v>3</v>
      </c>
      <c r="S44">
        <f>AVERAGE(J44:J48)</f>
        <v>65</v>
      </c>
      <c r="T44">
        <f>AVERAGE(J44:J63)</f>
        <v>65</v>
      </c>
      <c r="U44">
        <f>S44-T44</f>
        <v>0</v>
      </c>
      <c r="V44" t="str">
        <f>IF(S44&gt;T44,"EXPANDING (BULLISH)",IF(S44&lt;T44,"CONTRACTING (BEARISH)","NEUTRAL"))</f>
        <v>NEUTRAL</v>
      </c>
    </row>
    <row r="45">
      <c r="A45">
        <v>7899</v>
      </c>
      <c r="B45" t="str">
        <v>2026-09-06</v>
      </c>
      <c r="C45">
        <v>1</v>
      </c>
      <c r="D45">
        <v>11</v>
      </c>
      <c r="E45">
        <v>14</v>
      </c>
      <c r="F45">
        <v>17</v>
      </c>
      <c r="G45">
        <v>19</v>
      </c>
      <c r="H45">
        <v>1</v>
      </c>
      <c r="I45" t="str">
        <v>1 - 11 - 14 - 17 - 19 [x1]</v>
      </c>
      <c r="J45">
        <f>SUM(C45:G45)</f>
        <v>62</v>
      </c>
      <c r="K45">
        <f>AVERAGE(C45:G45)</f>
        <v>12.4</v>
      </c>
      <c r="L45">
        <f>MAX(C45:G45)-MIN(C45:G45)</f>
        <v>18</v>
      </c>
      <c r="M45">
        <f>SUMPRODUCT(MOD(C45:G45,2))</f>
        <v>4</v>
      </c>
      <c r="N45">
        <f>5-M45</f>
        <v>1</v>
      </c>
      <c r="O45">
        <f>COUNTIF(C45:G45,"&lt;=10")</f>
        <v>1</v>
      </c>
      <c r="P45">
        <f>COUNTIF(C45:G45,"&gt;=11")</f>
        <v>4</v>
      </c>
      <c r="Q45">
        <f>SUMPRODUCT(--(D45:G45-C45:F45=1))</f>
        <v>0</v>
      </c>
      <c r="R45">
        <f>SUMPRODUCT(COUNTIF(C46:G46,C45:G45))</f>
        <v>2</v>
      </c>
      <c r="S45">
        <f>AVERAGE(J45:J49)</f>
        <v>62</v>
      </c>
      <c r="T45">
        <f>AVERAGE(J45:J64)</f>
        <v>62</v>
      </c>
      <c r="U45">
        <f>S45-T45</f>
        <v>0</v>
      </c>
      <c r="V45" t="str">
        <f>IF(S45&gt;T45,"EXPANDING (BULLISH)",IF(S45&lt;T45,"CONTRACTING (BEARISH)","NEUTRAL"))</f>
        <v>NEUTRAL</v>
      </c>
    </row>
    <row r="46">
      <c r="A46">
        <v>7898</v>
      </c>
      <c r="B46" t="str">
        <v>2026-09-05</v>
      </c>
      <c r="C46">
        <v>4</v>
      </c>
      <c r="D46">
        <v>5</v>
      </c>
      <c r="E46">
        <v>9</v>
      </c>
      <c r="F46">
        <v>17</v>
      </c>
      <c r="G46">
        <v>19</v>
      </c>
      <c r="H46">
        <v>3</v>
      </c>
      <c r="I46" t="str">
        <v>4 - 5 - 9 - 17 - 19 [x3]</v>
      </c>
      <c r="J46">
        <f>SUM(C46:G46)</f>
        <v>54</v>
      </c>
      <c r="K46">
        <f>AVERAGE(C46:G46)</f>
        <v>10.8</v>
      </c>
      <c r="L46">
        <f>MAX(C46:G46)-MIN(C46:G46)</f>
        <v>15</v>
      </c>
      <c r="M46">
        <f>SUMPRODUCT(MOD(C46:G46,2))</f>
        <v>4</v>
      </c>
      <c r="N46">
        <f>5-M46</f>
        <v>1</v>
      </c>
      <c r="O46">
        <f>COUNTIF(C46:G46,"&lt;=10")</f>
        <v>3</v>
      </c>
      <c r="P46">
        <f>COUNTIF(C46:G46,"&gt;=11")</f>
        <v>2</v>
      </c>
      <c r="Q46">
        <f>SUMPRODUCT(--(D46:G46-C46:F46=1))</f>
        <v>1</v>
      </c>
      <c r="R46">
        <f>SUMPRODUCT(COUNTIF(C47:G47,C46:G46))</f>
        <v>3</v>
      </c>
      <c r="S46">
        <f>AVERAGE(J46:J50)</f>
        <v>54</v>
      </c>
      <c r="T46">
        <f>AVERAGE(J46:J65)</f>
        <v>54</v>
      </c>
      <c r="U46">
        <f>S46-T46</f>
        <v>0</v>
      </c>
      <c r="V46" t="str">
        <f>IF(S46&gt;T46,"EXPANDING (BULLISH)",IF(S46&lt;T46,"CONTRACTING (BEARISH)","NEUTRAL"))</f>
        <v>NEUTRAL</v>
      </c>
    </row>
    <row r="47">
      <c r="A47">
        <v>7897</v>
      </c>
      <c r="B47" t="str">
        <v>2026-09-04</v>
      </c>
      <c r="C47">
        <v>5</v>
      </c>
      <c r="D47">
        <v>7</v>
      </c>
      <c r="E47">
        <v>10</v>
      </c>
      <c r="F47">
        <v>17</v>
      </c>
      <c r="G47">
        <v>19</v>
      </c>
      <c r="H47">
        <v>2</v>
      </c>
      <c r="I47" t="str">
        <v>5 - 7 - 10 - 17 - 19 [x2]</v>
      </c>
      <c r="J47">
        <f>SUM(C47:G47)</f>
        <v>58</v>
      </c>
      <c r="K47">
        <f>AVERAGE(C47:G47)</f>
        <v>11.6</v>
      </c>
      <c r="L47">
        <f>MAX(C47:G47)-MIN(C47:G47)</f>
        <v>14</v>
      </c>
      <c r="M47">
        <f>SUMPRODUCT(MOD(C47:G47,2))</f>
        <v>4</v>
      </c>
      <c r="N47">
        <f>5-M47</f>
        <v>1</v>
      </c>
      <c r="O47">
        <f>COUNTIF(C47:G47,"&lt;=10")</f>
        <v>3</v>
      </c>
      <c r="P47">
        <f>COUNTIF(C47:G47,"&gt;=11")</f>
        <v>2</v>
      </c>
      <c r="Q47">
        <f>SUMPRODUCT(--(D47:G47-C47:F47=1))</f>
        <v>0</v>
      </c>
      <c r="R47">
        <f>SUMPRODUCT(COUNTIF(C48:G48,C47:G47))</f>
        <v>1</v>
      </c>
      <c r="S47">
        <f>AVERAGE(J47:J51)</f>
        <v>58</v>
      </c>
      <c r="T47">
        <f>AVERAGE(J47:J66)</f>
        <v>58</v>
      </c>
      <c r="U47">
        <f>S47-T47</f>
        <v>0</v>
      </c>
      <c r="V47" t="str">
        <f>IF(S47&gt;T47,"EXPANDING (BULLISH)",IF(S47&lt;T47,"CONTRACTING (BEARISH)","NEUTRAL"))</f>
        <v>NEUTRAL</v>
      </c>
    </row>
    <row r="48">
      <c r="A48">
        <v>7896</v>
      </c>
      <c r="B48" t="str">
        <v>2026-09-03</v>
      </c>
      <c r="C48">
        <v>3</v>
      </c>
      <c r="D48">
        <v>9</v>
      </c>
      <c r="E48">
        <v>13</v>
      </c>
      <c r="F48">
        <v>19</v>
      </c>
      <c r="G48">
        <v>20</v>
      </c>
      <c r="H48">
        <v>3</v>
      </c>
      <c r="I48" t="str">
        <v>3 - 9 - 13 - 19 - 20 [x3]</v>
      </c>
      <c r="J48">
        <f>SUM(C48:G48)</f>
        <v>64</v>
      </c>
      <c r="K48">
        <f>AVERAGE(C48:G48)</f>
        <v>12.8</v>
      </c>
      <c r="L48">
        <f>MAX(C48:G48)-MIN(C48:G48)</f>
        <v>17</v>
      </c>
      <c r="M48">
        <f>SUMPRODUCT(MOD(C48:G48,2))</f>
        <v>4</v>
      </c>
      <c r="N48">
        <f>5-M48</f>
        <v>1</v>
      </c>
      <c r="O48">
        <f>COUNTIF(C48:G48,"&lt;=10")</f>
        <v>2</v>
      </c>
      <c r="P48">
        <f>COUNTIF(C48:G48,"&gt;=11")</f>
        <v>3</v>
      </c>
      <c r="Q48">
        <f>SUMPRODUCT(--(D48:G48-C48:F48=1))</f>
        <v>1</v>
      </c>
      <c r="R48">
        <f>SUMPRODUCT(COUNTIF(C49:G49,C48:G48))</f>
        <v>1</v>
      </c>
      <c r="S48">
        <f>AVERAGE(J48:J52)</f>
        <v>64</v>
      </c>
      <c r="T48">
        <f>AVERAGE(J48:J67)</f>
        <v>64</v>
      </c>
      <c r="U48">
        <f>S48-T48</f>
        <v>0</v>
      </c>
      <c r="V48" t="str">
        <f>IF(S48&gt;T48,"EXPANDING (BULLISH)",IF(S48&lt;T48,"CONTRACTING (BEARISH)","NEUTRAL"))</f>
        <v>NEUTRAL</v>
      </c>
    </row>
    <row r="49">
      <c r="A49">
        <v>7895</v>
      </c>
      <c r="B49" t="str">
        <v>2026-09-02</v>
      </c>
      <c r="C49">
        <v>4</v>
      </c>
      <c r="D49">
        <v>5</v>
      </c>
      <c r="E49">
        <v>9</v>
      </c>
      <c r="F49">
        <v>14</v>
      </c>
      <c r="G49">
        <v>18</v>
      </c>
      <c r="H49">
        <v>4</v>
      </c>
      <c r="I49" t="str">
        <v>4 - 5 - 9 - 14 - 18 [x4]</v>
      </c>
      <c r="J49">
        <f>SUM(C49:G49)</f>
        <v>50</v>
      </c>
      <c r="K49">
        <f>AVERAGE(C49:G49)</f>
        <v>10</v>
      </c>
      <c r="L49">
        <f>MAX(C49:G49)-MIN(C49:G49)</f>
        <v>14</v>
      </c>
      <c r="M49">
        <f>SUMPRODUCT(MOD(C49:G49,2))</f>
        <v>2</v>
      </c>
      <c r="N49">
        <f>5-M49</f>
        <v>3</v>
      </c>
      <c r="O49">
        <f>COUNTIF(C49:G49,"&lt;=10")</f>
        <v>3</v>
      </c>
      <c r="P49">
        <f>COUNTIF(C49:G49,"&gt;=11")</f>
        <v>2</v>
      </c>
      <c r="Q49">
        <f>SUMPRODUCT(--(D49:G49-C49:F49=1))</f>
        <v>1</v>
      </c>
      <c r="R49">
        <f>SUMPRODUCT(COUNTIF(C50:G50,C49:G49))</f>
        <v>1</v>
      </c>
      <c r="S49">
        <f>AVERAGE(J49:J53)</f>
        <v>50</v>
      </c>
      <c r="T49">
        <f>AVERAGE(J49:J68)</f>
        <v>50</v>
      </c>
      <c r="U49">
        <f>S49-T49</f>
        <v>0</v>
      </c>
      <c r="V49" t="str">
        <f>IF(S49&gt;T49,"EXPANDING (BULLISH)",IF(S49&lt;T49,"CONTRACTING (BEARISH)","NEUTRAL"))</f>
        <v>NEUTRAL</v>
      </c>
    </row>
    <row r="50">
      <c r="A50">
        <v>7894</v>
      </c>
      <c r="B50" t="str">
        <v>2026-09-01</v>
      </c>
      <c r="C50">
        <v>1</v>
      </c>
      <c r="D50">
        <v>3</v>
      </c>
      <c r="E50">
        <v>5</v>
      </c>
      <c r="F50">
        <v>7</v>
      </c>
      <c r="G50">
        <v>15</v>
      </c>
      <c r="H50">
        <v>2</v>
      </c>
      <c r="I50" t="str">
        <v>1 - 3 - 5 - 7 - 15 [x2]</v>
      </c>
      <c r="J50">
        <f>SUM(C50:G50)</f>
        <v>31</v>
      </c>
      <c r="K50">
        <f>AVERAGE(C50:G50)</f>
        <v>6.2</v>
      </c>
      <c r="L50">
        <f>MAX(C50:G50)-MIN(C50:G50)</f>
        <v>14</v>
      </c>
      <c r="M50">
        <f>SUMPRODUCT(MOD(C50:G50,2))</f>
        <v>5</v>
      </c>
      <c r="N50">
        <f>5-M50</f>
        <v>0</v>
      </c>
      <c r="O50">
        <f>COUNTIF(C50:G50,"&lt;=10")</f>
        <v>4</v>
      </c>
      <c r="P50">
        <f>COUNTIF(C50:G50,"&gt;=11")</f>
        <v>1</v>
      </c>
      <c r="Q50">
        <f>SUMPRODUCT(--(D50:G50-C50:F50=1))</f>
        <v>0</v>
      </c>
      <c r="R50">
        <f>SUMPRODUCT(COUNTIF(C51:G51,C50:G50))</f>
        <v>1</v>
      </c>
      <c r="S50">
        <f>AVERAGE(J50:J54)</f>
        <v>31</v>
      </c>
      <c r="T50">
        <f>AVERAGE(J50:J69)</f>
        <v>31</v>
      </c>
      <c r="U50">
        <f>S50-T50</f>
        <v>0</v>
      </c>
      <c r="V50" t="str">
        <f>IF(S50&gt;T50,"EXPANDING (BULLISH)",IF(S50&lt;T50,"CONTRACTING (BEARISH)","NEUTRAL"))</f>
        <v>NEUTRAL</v>
      </c>
    </row>
    <row r="51">
      <c r="A51">
        <v>7893</v>
      </c>
      <c r="B51" t="str">
        <v>2026-08-31</v>
      </c>
      <c r="C51">
        <v>6</v>
      </c>
      <c r="D51">
        <v>7</v>
      </c>
      <c r="E51">
        <v>9</v>
      </c>
      <c r="F51">
        <v>10</v>
      </c>
      <c r="G51">
        <v>20</v>
      </c>
      <c r="H51">
        <v>2</v>
      </c>
      <c r="I51" t="str">
        <v>6 - 7 - 9 - 10 - 20 [x2]</v>
      </c>
      <c r="J51">
        <f>SUM(C51:G51)</f>
        <v>52</v>
      </c>
      <c r="K51">
        <f>AVERAGE(C51:G51)</f>
        <v>10.4</v>
      </c>
      <c r="L51">
        <f>MAX(C51:G51)-MIN(C51:G51)</f>
        <v>14</v>
      </c>
      <c r="M51">
        <f>SUMPRODUCT(MOD(C51:G51,2))</f>
        <v>2</v>
      </c>
      <c r="N51">
        <f>5-M51</f>
        <v>3</v>
      </c>
      <c r="O51">
        <f>COUNTIF(C51:G51,"&lt;=10")</f>
        <v>4</v>
      </c>
      <c r="P51">
        <f>COUNTIF(C51:G51,"&gt;=11")</f>
        <v>1</v>
      </c>
      <c r="Q51">
        <f>SUMPRODUCT(--(D51:G51-C51:F51=1))</f>
        <v>2</v>
      </c>
      <c r="R51">
        <f>SUMPRODUCT(COUNTIF(C52:G52,C51:G51))</f>
        <v>2</v>
      </c>
      <c r="S51">
        <f>AVERAGE(J51:J55)</f>
        <v>52</v>
      </c>
      <c r="T51">
        <f>AVERAGE(J51:J70)</f>
        <v>52</v>
      </c>
      <c r="U51">
        <f>S51-T51</f>
        <v>0</v>
      </c>
      <c r="V51" t="str">
        <f>IF(S51&gt;T51,"EXPANDING (BULLISH)",IF(S51&lt;T51,"CONTRACTING (BEARISH)","NEUTRAL"))</f>
        <v>NEUTRAL</v>
      </c>
    </row>
    <row r="52">
      <c r="A52">
        <v>7892</v>
      </c>
      <c r="B52" t="str">
        <v>2026-08-30</v>
      </c>
      <c r="C52">
        <v>7</v>
      </c>
      <c r="D52">
        <v>8</v>
      </c>
      <c r="E52">
        <v>9</v>
      </c>
      <c r="F52">
        <v>12</v>
      </c>
      <c r="G52">
        <v>17</v>
      </c>
      <c r="H52">
        <v>1</v>
      </c>
      <c r="I52" t="str">
        <v>7 - 8 - 9 - 12 - 17 [x1]</v>
      </c>
      <c r="J52">
        <f>SUM(C52:G52)</f>
        <v>53</v>
      </c>
      <c r="K52">
        <f>AVERAGE(C52:G52)</f>
        <v>10.6</v>
      </c>
      <c r="L52">
        <f>MAX(C52:G52)-MIN(C52:G52)</f>
        <v>10</v>
      </c>
      <c r="M52">
        <f>SUMPRODUCT(MOD(C52:G52,2))</f>
        <v>3</v>
      </c>
      <c r="N52">
        <f>5-M52</f>
        <v>2</v>
      </c>
      <c r="O52">
        <f>COUNTIF(C52:G52,"&lt;=10")</f>
        <v>3</v>
      </c>
      <c r="P52">
        <f>COUNTIF(C52:G52,"&gt;=11")</f>
        <v>2</v>
      </c>
      <c r="Q52">
        <f>SUMPRODUCT(--(D52:G52-C52:F52=1))</f>
        <v>2</v>
      </c>
      <c r="R52">
        <f>SUMPRODUCT(COUNTIF(C53:G53,C52:G52))</f>
        <v>2</v>
      </c>
      <c r="S52">
        <f>AVERAGE(J52:J56)</f>
        <v>53</v>
      </c>
      <c r="T52">
        <f>AVERAGE(J52:J71)</f>
        <v>53</v>
      </c>
      <c r="U52">
        <f>S52-T52</f>
        <v>0</v>
      </c>
      <c r="V52" t="str">
        <f>IF(S52&gt;T52,"EXPANDING (BULLISH)",IF(S52&lt;T52,"CONTRACTING (BEARISH)","NEUTRAL"))</f>
        <v>NEUTRAL</v>
      </c>
    </row>
    <row r="53">
      <c r="A53">
        <v>7891</v>
      </c>
      <c r="B53" t="str">
        <v>2026-08-29</v>
      </c>
      <c r="C53">
        <v>2</v>
      </c>
      <c r="D53">
        <v>7</v>
      </c>
      <c r="E53">
        <v>14</v>
      </c>
      <c r="F53">
        <v>17</v>
      </c>
      <c r="G53">
        <v>18</v>
      </c>
      <c r="H53">
        <v>2</v>
      </c>
      <c r="I53" t="str">
        <v>2 - 7 - 14 - 17 - 18 [x2]</v>
      </c>
      <c r="J53">
        <f>SUM(C53:G53)</f>
        <v>58</v>
      </c>
      <c r="K53">
        <f>AVERAGE(C53:G53)</f>
        <v>11.6</v>
      </c>
      <c r="L53">
        <f>MAX(C53:G53)-MIN(C53:G53)</f>
        <v>16</v>
      </c>
      <c r="M53">
        <f>SUMPRODUCT(MOD(C53:G53,2))</f>
        <v>2</v>
      </c>
      <c r="N53">
        <f>5-M53</f>
        <v>3</v>
      </c>
      <c r="O53">
        <f>COUNTIF(C53:G53,"&lt;=10")</f>
        <v>2</v>
      </c>
      <c r="P53">
        <f>COUNTIF(C53:G53,"&gt;=11")</f>
        <v>3</v>
      </c>
      <c r="Q53">
        <f>SUMPRODUCT(--(D53:G53-C53:F53=1))</f>
        <v>1</v>
      </c>
      <c r="R53">
        <f>SUMPRODUCT(COUNTIF(C54:G54,C53:G53))</f>
        <v>1</v>
      </c>
      <c r="S53">
        <f>AVERAGE(J53:J57)</f>
        <v>58</v>
      </c>
      <c r="T53">
        <f>AVERAGE(J53:J72)</f>
        <v>58</v>
      </c>
      <c r="U53">
        <f>S53-T53</f>
        <v>0</v>
      </c>
      <c r="V53" t="str">
        <f>IF(S53&gt;T53,"EXPANDING (BULLISH)",IF(S53&lt;T53,"CONTRACTING (BEARISH)","NEUTRAL"))</f>
        <v>NEUTRAL</v>
      </c>
    </row>
    <row r="54">
      <c r="A54">
        <v>7890</v>
      </c>
      <c r="B54" t="str">
        <v>2026-08-28</v>
      </c>
      <c r="C54">
        <v>2</v>
      </c>
      <c r="D54">
        <v>3</v>
      </c>
      <c r="E54">
        <v>5</v>
      </c>
      <c r="F54">
        <v>10</v>
      </c>
      <c r="G54">
        <v>11</v>
      </c>
      <c r="H54">
        <v>1</v>
      </c>
      <c r="I54" t="str">
        <v>2 - 3 - 5 - 10 - 11 [x1]</v>
      </c>
      <c r="J54">
        <f>SUM(C54:G54)</f>
        <v>31</v>
      </c>
      <c r="K54">
        <f>AVERAGE(C54:G54)</f>
        <v>6.2</v>
      </c>
      <c r="L54">
        <f>MAX(C54:G54)-MIN(C54:G54)</f>
        <v>9</v>
      </c>
      <c r="M54">
        <f>SUMPRODUCT(MOD(C54:G54,2))</f>
        <v>3</v>
      </c>
      <c r="N54">
        <f>5-M54</f>
        <v>2</v>
      </c>
      <c r="O54">
        <f>COUNTIF(C54:G54,"&lt;=10")</f>
        <v>4</v>
      </c>
      <c r="P54">
        <f>COUNTIF(C54:G54,"&gt;=11")</f>
        <v>1</v>
      </c>
      <c r="Q54">
        <f>SUMPRODUCT(--(D54:G54-C54:F54=1))</f>
        <v>2</v>
      </c>
      <c r="R54">
        <f>SUMPRODUCT(COUNTIF(C55:G55,C54:G54))</f>
        <v>2</v>
      </c>
      <c r="S54">
        <f>AVERAGE(J54:J58)</f>
        <v>31</v>
      </c>
      <c r="T54">
        <f>AVERAGE(J54:J73)</f>
        <v>31</v>
      </c>
      <c r="U54">
        <f>S54-T54</f>
        <v>0</v>
      </c>
      <c r="V54" t="str">
        <f>IF(S54&gt;T54,"EXPANDING (BULLISH)",IF(S54&lt;T54,"CONTRACTING (BEARISH)","NEUTRAL"))</f>
        <v>NEUTRAL</v>
      </c>
    </row>
    <row r="55">
      <c r="A55">
        <v>7889</v>
      </c>
      <c r="B55" t="str">
        <v>2026-08-27</v>
      </c>
      <c r="C55">
        <v>2</v>
      </c>
      <c r="D55">
        <v>5</v>
      </c>
      <c r="E55">
        <v>7</v>
      </c>
      <c r="F55">
        <v>9</v>
      </c>
      <c r="G55">
        <v>15</v>
      </c>
      <c r="H55">
        <v>3</v>
      </c>
      <c r="I55" t="str">
        <v>2 - 5 - 7 - 9 - 15 [x3]</v>
      </c>
      <c r="J55">
        <f>SUM(C55:G55)</f>
        <v>38</v>
      </c>
      <c r="K55">
        <f>AVERAGE(C55:G55)</f>
        <v>7.6</v>
      </c>
      <c r="L55">
        <f>MAX(C55:G55)-MIN(C55:G55)</f>
        <v>13</v>
      </c>
      <c r="M55">
        <f>SUMPRODUCT(MOD(C55:G55,2))</f>
        <v>4</v>
      </c>
      <c r="N55">
        <f>5-M55</f>
        <v>1</v>
      </c>
      <c r="O55">
        <f>COUNTIF(C55:G55,"&lt;=10")</f>
        <v>4</v>
      </c>
      <c r="P55">
        <f>COUNTIF(C55:G55,"&gt;=11")</f>
        <v>1</v>
      </c>
      <c r="Q55">
        <f>SUMPRODUCT(--(D55:G55-C55:F55=1))</f>
        <v>0</v>
      </c>
      <c r="R55">
        <f>SUMPRODUCT(COUNTIF(C56:G56,C55:G55))</f>
        <v>2</v>
      </c>
      <c r="S55">
        <f>AVERAGE(J55:J59)</f>
        <v>38</v>
      </c>
      <c r="T55">
        <f>AVERAGE(J55:J74)</f>
        <v>38</v>
      </c>
      <c r="U55">
        <f>S55-T55</f>
        <v>0</v>
      </c>
      <c r="V55" t="str">
        <f>IF(S55&gt;T55,"EXPANDING (BULLISH)",IF(S55&lt;T55,"CONTRACTING (BEARISH)","NEUTRAL"))</f>
        <v>NEUTRAL</v>
      </c>
    </row>
    <row r="56">
      <c r="A56">
        <v>7888</v>
      </c>
      <c r="B56" t="str">
        <v>2026-08-26</v>
      </c>
      <c r="C56">
        <v>2</v>
      </c>
      <c r="D56">
        <v>6</v>
      </c>
      <c r="E56">
        <v>7</v>
      </c>
      <c r="F56">
        <v>8</v>
      </c>
      <c r="G56">
        <v>11</v>
      </c>
      <c r="H56">
        <v>3</v>
      </c>
      <c r="I56" t="str">
        <v>2 - 6 - 7 - 8 - 11 [x3]</v>
      </c>
      <c r="J56">
        <f>SUM(C56:G56)</f>
        <v>34</v>
      </c>
      <c r="K56">
        <f>AVERAGE(C56:G56)</f>
        <v>6.8</v>
      </c>
      <c r="L56">
        <f>MAX(C56:G56)-MIN(C56:G56)</f>
        <v>9</v>
      </c>
      <c r="M56">
        <f>SUMPRODUCT(MOD(C56:G56,2))</f>
        <v>2</v>
      </c>
      <c r="N56">
        <f>5-M56</f>
        <v>3</v>
      </c>
      <c r="O56">
        <f>COUNTIF(C56:G56,"&lt;=10")</f>
        <v>4</v>
      </c>
      <c r="P56">
        <f>COUNTIF(C56:G56,"&gt;=11")</f>
        <v>1</v>
      </c>
      <c r="Q56">
        <f>SUMPRODUCT(--(D56:G56-C56:F56=1))</f>
        <v>2</v>
      </c>
      <c r="R56">
        <f>SUMPRODUCT(COUNTIF(C57:G57,C56:G56))</f>
        <v>0</v>
      </c>
      <c r="S56">
        <f>AVERAGE(J56:J60)</f>
        <v>34</v>
      </c>
      <c r="T56">
        <f>AVERAGE(J56:J75)</f>
        <v>34</v>
      </c>
      <c r="U56">
        <f>S56-T56</f>
        <v>0</v>
      </c>
      <c r="V56" t="str">
        <f>IF(S56&gt;T56,"EXPANDING (BULLISH)",IF(S56&lt;T56,"CONTRACTING (BEARISH)","NEUTRAL"))</f>
        <v>NEUTRAL</v>
      </c>
    </row>
    <row r="57">
      <c r="A57">
        <v>7887</v>
      </c>
      <c r="B57" t="str">
        <v>2026-08-25</v>
      </c>
      <c r="C57">
        <v>1</v>
      </c>
      <c r="D57">
        <v>3</v>
      </c>
      <c r="E57">
        <v>9</v>
      </c>
      <c r="F57">
        <v>13</v>
      </c>
      <c r="G57">
        <v>14</v>
      </c>
      <c r="H57">
        <v>1</v>
      </c>
      <c r="I57" t="str">
        <v>1 - 3 - 9 - 13 - 14 [x1]</v>
      </c>
      <c r="J57">
        <f>SUM(C57:G57)</f>
        <v>40</v>
      </c>
      <c r="K57">
        <f>AVERAGE(C57:G57)</f>
        <v>8</v>
      </c>
      <c r="L57">
        <f>MAX(C57:G57)-MIN(C57:G57)</f>
        <v>13</v>
      </c>
      <c r="M57">
        <f>SUMPRODUCT(MOD(C57:G57,2))</f>
        <v>4</v>
      </c>
      <c r="N57">
        <f>5-M57</f>
        <v>1</v>
      </c>
      <c r="O57">
        <f>COUNTIF(C57:G57,"&lt;=10")</f>
        <v>3</v>
      </c>
      <c r="P57">
        <f>COUNTIF(C57:G57,"&gt;=11")</f>
        <v>2</v>
      </c>
      <c r="Q57">
        <f>SUMPRODUCT(--(D57:G57-C57:F57=1))</f>
        <v>1</v>
      </c>
      <c r="R57">
        <f>SUMPRODUCT(COUNTIF(C58:G58,C57:G57))</f>
        <v>2</v>
      </c>
      <c r="S57">
        <f>AVERAGE(J57:J61)</f>
        <v>40</v>
      </c>
      <c r="T57">
        <f>AVERAGE(J57:J76)</f>
        <v>40</v>
      </c>
      <c r="U57">
        <f>S57-T57</f>
        <v>0</v>
      </c>
      <c r="V57" t="str">
        <f>IF(S57&gt;T57,"EXPANDING (BULLISH)",IF(S57&lt;T57,"CONTRACTING (BEARISH)","NEUTRAL"))</f>
        <v>NEUTRAL</v>
      </c>
    </row>
    <row r="58">
      <c r="A58">
        <v>7886</v>
      </c>
      <c r="B58" t="str">
        <v>2026-08-24</v>
      </c>
      <c r="C58">
        <v>1</v>
      </c>
      <c r="D58">
        <v>6</v>
      </c>
      <c r="E58">
        <v>9</v>
      </c>
      <c r="F58">
        <v>10</v>
      </c>
      <c r="G58">
        <v>12</v>
      </c>
      <c r="H58">
        <v>3</v>
      </c>
      <c r="I58" t="str">
        <v>1 - 6 - 9 - 10 - 12 [x3]</v>
      </c>
      <c r="J58">
        <f>SUM(C58:G58)</f>
        <v>38</v>
      </c>
      <c r="K58">
        <f>AVERAGE(C58:G58)</f>
        <v>7.6</v>
      </c>
      <c r="L58">
        <f>MAX(C58:G58)-MIN(C58:G58)</f>
        <v>11</v>
      </c>
      <c r="M58">
        <f>SUMPRODUCT(MOD(C58:G58,2))</f>
        <v>2</v>
      </c>
      <c r="N58">
        <f>5-M58</f>
        <v>3</v>
      </c>
      <c r="O58">
        <f>COUNTIF(C58:G58,"&lt;=10")</f>
        <v>4</v>
      </c>
      <c r="P58">
        <f>COUNTIF(C58:G58,"&gt;=11")</f>
        <v>1</v>
      </c>
      <c r="Q58">
        <f>SUMPRODUCT(--(D58:G58-C58:F58=1))</f>
        <v>1</v>
      </c>
      <c r="R58">
        <f>SUMPRODUCT(COUNTIF(C59:G59,C58:G58))</f>
        <v>1</v>
      </c>
      <c r="S58">
        <f>AVERAGE(J58:J62)</f>
        <v>38</v>
      </c>
      <c r="T58">
        <f>AVERAGE(J58:J77)</f>
        <v>38</v>
      </c>
      <c r="U58">
        <f>S58-T58</f>
        <v>0</v>
      </c>
      <c r="V58" t="str">
        <f>IF(S58&gt;T58,"EXPANDING (BULLISH)",IF(S58&lt;T58,"CONTRACTING (BEARISH)","NEUTRAL"))</f>
        <v>NEUTRAL</v>
      </c>
    </row>
    <row r="59">
      <c r="A59">
        <v>7885</v>
      </c>
      <c r="B59" t="str">
        <v>2026-08-23</v>
      </c>
      <c r="C59">
        <v>3</v>
      </c>
      <c r="D59">
        <v>4</v>
      </c>
      <c r="E59">
        <v>6</v>
      </c>
      <c r="F59">
        <v>13</v>
      </c>
      <c r="G59">
        <v>16</v>
      </c>
      <c r="H59">
        <v>3</v>
      </c>
      <c r="I59" t="str">
        <v>3 - 4 - 6 - 13 - 16 [x3]</v>
      </c>
      <c r="J59">
        <f>SUM(C59:G59)</f>
        <v>42</v>
      </c>
      <c r="K59">
        <f>AVERAGE(C59:G59)</f>
        <v>8.4</v>
      </c>
      <c r="L59">
        <f>MAX(C59:G59)-MIN(C59:G59)</f>
        <v>13</v>
      </c>
      <c r="M59">
        <f>SUMPRODUCT(MOD(C59:G59,2))</f>
        <v>2</v>
      </c>
      <c r="N59">
        <f>5-M59</f>
        <v>3</v>
      </c>
      <c r="O59">
        <f>COUNTIF(C59:G59,"&lt;=10")</f>
        <v>3</v>
      </c>
      <c r="P59">
        <f>COUNTIF(C59:G59,"&gt;=11")</f>
        <v>2</v>
      </c>
      <c r="Q59">
        <f>SUMPRODUCT(--(D59:G59-C59:F59=1))</f>
        <v>1</v>
      </c>
      <c r="R59">
        <f>SUMPRODUCT(COUNTIF(C60:G60,C59:G59))</f>
        <v>1</v>
      </c>
      <c r="S59">
        <f>AVERAGE(J59:J63)</f>
        <v>42</v>
      </c>
      <c r="T59">
        <f>AVERAGE(J59:J78)</f>
        <v>42</v>
      </c>
      <c r="U59">
        <f>S59-T59</f>
        <v>0</v>
      </c>
      <c r="V59" t="str">
        <f>IF(S59&gt;T59,"EXPANDING (BULLISH)",IF(S59&lt;T59,"CONTRACTING (BEARISH)","NEUTRAL"))</f>
        <v>NEUTRAL</v>
      </c>
    </row>
    <row r="60">
      <c r="A60">
        <v>7884</v>
      </c>
      <c r="B60" t="str">
        <v>2026-08-22</v>
      </c>
      <c r="C60">
        <v>6</v>
      </c>
      <c r="D60">
        <v>7</v>
      </c>
      <c r="E60">
        <v>11</v>
      </c>
      <c r="F60">
        <v>19</v>
      </c>
      <c r="G60">
        <v>20</v>
      </c>
      <c r="H60">
        <v>2</v>
      </c>
      <c r="I60" t="str">
        <v>6 - 7 - 11 - 19 - 20 [x2]</v>
      </c>
      <c r="J60">
        <f>SUM(C60:G60)</f>
        <v>63</v>
      </c>
      <c r="K60">
        <f>AVERAGE(C60:G60)</f>
        <v>12.6</v>
      </c>
      <c r="L60">
        <f>MAX(C60:G60)-MIN(C60:G60)</f>
        <v>14</v>
      </c>
      <c r="M60">
        <f>SUMPRODUCT(MOD(C60:G60,2))</f>
        <v>3</v>
      </c>
      <c r="N60">
        <f>5-M60</f>
        <v>2</v>
      </c>
      <c r="O60">
        <f>COUNTIF(C60:G60,"&lt;=10")</f>
        <v>2</v>
      </c>
      <c r="P60">
        <f>COUNTIF(C60:G60,"&gt;=11")</f>
        <v>3</v>
      </c>
      <c r="Q60">
        <f>SUMPRODUCT(--(D60:G60-C60:F60=1))</f>
        <v>2</v>
      </c>
      <c r="R60">
        <f>SUMPRODUCT(COUNTIF(C61:G61,C60:G60))</f>
        <v>1</v>
      </c>
      <c r="S60">
        <f>AVERAGE(J60:J64)</f>
        <v>63</v>
      </c>
      <c r="T60">
        <f>AVERAGE(J60:J79)</f>
        <v>63</v>
      </c>
      <c r="U60">
        <f>S60-T60</f>
        <v>0</v>
      </c>
      <c r="V60" t="str">
        <f>IF(S60&gt;T60,"EXPANDING (BULLISH)",IF(S60&lt;T60,"CONTRACTING (BEARISH)","NEUTRAL"))</f>
        <v>NEUTRAL</v>
      </c>
    </row>
    <row r="61">
      <c r="A61">
        <v>7883</v>
      </c>
      <c r="B61" t="str">
        <v>2026-08-21</v>
      </c>
      <c r="C61">
        <v>7</v>
      </c>
      <c r="D61">
        <v>8</v>
      </c>
      <c r="E61">
        <v>9</v>
      </c>
      <c r="F61">
        <v>15</v>
      </c>
      <c r="G61">
        <v>16</v>
      </c>
      <c r="H61">
        <v>4</v>
      </c>
      <c r="I61" t="str">
        <v>7 - 8 - 9 - 15 - 16 [x4]</v>
      </c>
      <c r="J61">
        <f>SUM(C61:G61)</f>
        <v>55</v>
      </c>
      <c r="K61">
        <f>AVERAGE(C61:G61)</f>
        <v>11</v>
      </c>
      <c r="L61">
        <f>MAX(C61:G61)-MIN(C61:G61)</f>
        <v>9</v>
      </c>
      <c r="M61">
        <f>SUMPRODUCT(MOD(C61:G61,2))</f>
        <v>3</v>
      </c>
      <c r="N61">
        <f>5-M61</f>
        <v>2</v>
      </c>
      <c r="O61">
        <f>COUNTIF(C61:G61,"&lt;=10")</f>
        <v>3</v>
      </c>
      <c r="P61">
        <f>COUNTIF(C61:G61,"&gt;=11")</f>
        <v>2</v>
      </c>
      <c r="Q61">
        <f>SUMPRODUCT(--(D61:G61-C61:F61=1))</f>
        <v>3</v>
      </c>
      <c r="R61">
        <f>SUMPRODUCT(COUNTIF(C62:G62,C61:G61))</f>
        <v>1</v>
      </c>
      <c r="S61">
        <f>AVERAGE(J61:J65)</f>
        <v>55</v>
      </c>
      <c r="T61">
        <f>AVERAGE(J61:J80)</f>
        <v>55</v>
      </c>
      <c r="U61">
        <f>S61-T61</f>
        <v>0</v>
      </c>
      <c r="V61" t="str">
        <f>IF(S61&gt;T61,"EXPANDING (BULLISH)",IF(S61&lt;T61,"CONTRACTING (BEARISH)","NEUTRAL"))</f>
        <v>NEUTRAL</v>
      </c>
    </row>
    <row r="62">
      <c r="A62">
        <v>7882</v>
      </c>
      <c r="B62" t="str">
        <v>2026-08-20</v>
      </c>
      <c r="C62">
        <v>4</v>
      </c>
      <c r="D62">
        <v>5</v>
      </c>
      <c r="E62">
        <v>8</v>
      </c>
      <c r="F62">
        <v>12</v>
      </c>
      <c r="G62">
        <v>13</v>
      </c>
      <c r="H62">
        <v>4</v>
      </c>
      <c r="I62" t="str">
        <v>4 - 5 - 8 - 12 - 13 [x4]</v>
      </c>
      <c r="J62">
        <f>SUM(C62:G62)</f>
        <v>42</v>
      </c>
      <c r="K62">
        <f>AVERAGE(C62:G62)</f>
        <v>8.4</v>
      </c>
      <c r="L62">
        <f>MAX(C62:G62)-MIN(C62:G62)</f>
        <v>9</v>
      </c>
      <c r="M62">
        <f>SUMPRODUCT(MOD(C62:G62,2))</f>
        <v>2</v>
      </c>
      <c r="N62">
        <f>5-M62</f>
        <v>3</v>
      </c>
      <c r="O62">
        <f>COUNTIF(C62:G62,"&lt;=10")</f>
        <v>3</v>
      </c>
      <c r="P62">
        <f>COUNTIF(C62:G62,"&gt;=11")</f>
        <v>2</v>
      </c>
      <c r="Q62">
        <f>SUMPRODUCT(--(D62:G62-C62:F62=1))</f>
        <v>2</v>
      </c>
      <c r="R62">
        <f>SUMPRODUCT(COUNTIF(C63:G63,C62:G62))</f>
        <v>1</v>
      </c>
      <c r="S62">
        <f>AVERAGE(J62:J66)</f>
        <v>42</v>
      </c>
      <c r="T62">
        <f>AVERAGE(J62:J81)</f>
        <v>42</v>
      </c>
      <c r="U62">
        <f>S62-T62</f>
        <v>0</v>
      </c>
      <c r="V62" t="str">
        <f>IF(S62&gt;T62,"EXPANDING (BULLISH)",IF(S62&lt;T62,"CONTRACTING (BEARISH)","NEUTRAL"))</f>
        <v>NEUTRAL</v>
      </c>
    </row>
    <row r="63">
      <c r="A63">
        <v>7881</v>
      </c>
      <c r="B63" t="str">
        <v>2026-08-19</v>
      </c>
      <c r="C63">
        <v>1</v>
      </c>
      <c r="D63">
        <v>3</v>
      </c>
      <c r="E63">
        <v>4</v>
      </c>
      <c r="F63">
        <v>10</v>
      </c>
      <c r="G63">
        <v>20</v>
      </c>
      <c r="H63">
        <v>1</v>
      </c>
      <c r="I63" t="str">
        <v>1 - 3 - 4 - 10 - 20 [x1]</v>
      </c>
      <c r="J63">
        <f>SUM(C63:G63)</f>
        <v>38</v>
      </c>
      <c r="K63">
        <f>AVERAGE(C63:G63)</f>
        <v>7.6</v>
      </c>
      <c r="L63">
        <f>MAX(C63:G63)-MIN(C63:G63)</f>
        <v>19</v>
      </c>
      <c r="M63">
        <f>SUMPRODUCT(MOD(C63:G63,2))</f>
        <v>2</v>
      </c>
      <c r="N63">
        <f>5-M63</f>
        <v>3</v>
      </c>
      <c r="O63">
        <f>COUNTIF(C63:G63,"&lt;=10")</f>
        <v>4</v>
      </c>
      <c r="P63">
        <f>COUNTIF(C63:G63,"&gt;=11")</f>
        <v>1</v>
      </c>
      <c r="Q63">
        <f>SUMPRODUCT(--(D63:G63-C63:F63=1))</f>
        <v>1</v>
      </c>
      <c r="R63">
        <f>SUMPRODUCT(COUNTIF(C64:G64,C63:G63))</f>
        <v>3</v>
      </c>
      <c r="S63">
        <f>AVERAGE(J63:J67)</f>
        <v>38</v>
      </c>
      <c r="T63">
        <f>AVERAGE(J63:J82)</f>
        <v>38</v>
      </c>
      <c r="U63">
        <f>S63-T63</f>
        <v>0</v>
      </c>
      <c r="V63" t="str">
        <f>IF(S63&gt;T63,"EXPANDING (BULLISH)",IF(S63&lt;T63,"CONTRACTING (BEARISH)","NEUTRAL"))</f>
        <v>NEUTRAL</v>
      </c>
    </row>
    <row r="64">
      <c r="A64">
        <v>7880</v>
      </c>
      <c r="B64" t="str">
        <v>2026-08-18</v>
      </c>
      <c r="C64">
        <v>1</v>
      </c>
      <c r="D64">
        <v>3</v>
      </c>
      <c r="E64">
        <v>4</v>
      </c>
      <c r="F64">
        <v>6</v>
      </c>
      <c r="G64">
        <v>11</v>
      </c>
      <c r="H64">
        <v>1</v>
      </c>
      <c r="I64" t="str">
        <v>1 - 3 - 4 - 6 - 11 [x1]</v>
      </c>
      <c r="J64">
        <f>SUM(C64:G64)</f>
        <v>25</v>
      </c>
      <c r="K64">
        <f>AVERAGE(C64:G64)</f>
        <v>5</v>
      </c>
      <c r="L64">
        <f>MAX(C64:G64)-MIN(C64:G64)</f>
        <v>10</v>
      </c>
      <c r="M64">
        <f>SUMPRODUCT(MOD(C64:G64,2))</f>
        <v>3</v>
      </c>
      <c r="N64">
        <f>5-M64</f>
        <v>2</v>
      </c>
      <c r="O64">
        <f>COUNTIF(C64:G64,"&lt;=10")</f>
        <v>4</v>
      </c>
      <c r="P64">
        <f>COUNTIF(C64:G64,"&gt;=11")</f>
        <v>1</v>
      </c>
      <c r="Q64">
        <f>SUMPRODUCT(--(D64:G64-C64:F64=1))</f>
        <v>1</v>
      </c>
      <c r="R64">
        <f>SUMPRODUCT(COUNTIF(C65:G65,C64:G64))</f>
        <v>1</v>
      </c>
      <c r="S64">
        <f>AVERAGE(J64:J68)</f>
        <v>25</v>
      </c>
      <c r="T64">
        <f>AVERAGE(J64:J83)</f>
        <v>25</v>
      </c>
      <c r="U64">
        <f>S64-T64</f>
        <v>0</v>
      </c>
      <c r="V64" t="str">
        <f>IF(S64&gt;T64,"EXPANDING (BULLISH)",IF(S64&lt;T64,"CONTRACTING (BEARISH)","NEUTRAL"))</f>
        <v>NEUTRAL</v>
      </c>
    </row>
    <row r="65">
      <c r="A65">
        <v>7879</v>
      </c>
      <c r="B65" t="str">
        <v>2026-08-17</v>
      </c>
      <c r="C65">
        <v>4</v>
      </c>
      <c r="D65">
        <v>7</v>
      </c>
      <c r="E65">
        <v>9</v>
      </c>
      <c r="F65">
        <v>14</v>
      </c>
      <c r="G65">
        <v>19</v>
      </c>
      <c r="H65">
        <v>2</v>
      </c>
      <c r="I65" t="str">
        <v>4 - 7 - 9 - 14 - 19 [x2]</v>
      </c>
      <c r="J65">
        <f>SUM(C65:G65)</f>
        <v>53</v>
      </c>
      <c r="K65">
        <f>AVERAGE(C65:G65)</f>
        <v>10.6</v>
      </c>
      <c r="L65">
        <f>MAX(C65:G65)-MIN(C65:G65)</f>
        <v>15</v>
      </c>
      <c r="M65">
        <f>SUMPRODUCT(MOD(C65:G65,2))</f>
        <v>3</v>
      </c>
      <c r="N65">
        <f>5-M65</f>
        <v>2</v>
      </c>
      <c r="O65">
        <f>COUNTIF(C65:G65,"&lt;=10")</f>
        <v>3</v>
      </c>
      <c r="P65">
        <f>COUNTIF(C65:G65,"&gt;=11")</f>
        <v>2</v>
      </c>
      <c r="Q65">
        <f>SUMPRODUCT(--(D65:G65-C65:F65=1))</f>
        <v>0</v>
      </c>
      <c r="R65">
        <f>SUMPRODUCT(COUNTIF(C66:G66,C65:G65))</f>
        <v>2</v>
      </c>
      <c r="S65">
        <f>AVERAGE(J65:J69)</f>
        <v>53</v>
      </c>
      <c r="T65">
        <f>AVERAGE(J65:J84)</f>
        <v>53</v>
      </c>
      <c r="U65">
        <f>S65-T65</f>
        <v>0</v>
      </c>
      <c r="V65" t="str">
        <f>IF(S65&gt;T65,"EXPANDING (BULLISH)",IF(S65&lt;T65,"CONTRACTING (BEARISH)","NEUTRAL"))</f>
        <v>NEUTRAL</v>
      </c>
    </row>
    <row r="66">
      <c r="A66">
        <v>7878</v>
      </c>
      <c r="B66" t="str">
        <v>2026-08-16</v>
      </c>
      <c r="C66">
        <v>1</v>
      </c>
      <c r="D66">
        <v>4</v>
      </c>
      <c r="E66">
        <v>6</v>
      </c>
      <c r="F66">
        <v>7</v>
      </c>
      <c r="G66">
        <v>10</v>
      </c>
      <c r="H66">
        <v>2</v>
      </c>
      <c r="I66" t="str">
        <v>1 - 4 - 6 - 7 - 10 [x2]</v>
      </c>
      <c r="J66">
        <f>SUM(C66:G66)</f>
        <v>28</v>
      </c>
      <c r="K66">
        <f>AVERAGE(C66:G66)</f>
        <v>5.6</v>
      </c>
      <c r="L66">
        <f>MAX(C66:G66)-MIN(C66:G66)</f>
        <v>9</v>
      </c>
      <c r="M66">
        <f>SUMPRODUCT(MOD(C66:G66,2))</f>
        <v>2</v>
      </c>
      <c r="N66">
        <f>5-M66</f>
        <v>3</v>
      </c>
      <c r="O66">
        <f>COUNTIF(C66:G66,"&lt;=10")</f>
        <v>5</v>
      </c>
      <c r="P66">
        <f>COUNTIF(C66:G66,"&gt;=11")</f>
        <v>0</v>
      </c>
      <c r="Q66">
        <f>SUMPRODUCT(--(D66:G66-C66:F66=1))</f>
        <v>1</v>
      </c>
      <c r="R66">
        <f>SUMPRODUCT(COUNTIF(C67:G67,C66:G66))</f>
        <v>1</v>
      </c>
      <c r="S66">
        <f>AVERAGE(J66:J70)</f>
        <v>28</v>
      </c>
      <c r="T66">
        <f>AVERAGE(J66:J85)</f>
        <v>28</v>
      </c>
      <c r="U66">
        <f>S66-T66</f>
        <v>0</v>
      </c>
      <c r="V66" t="str">
        <f>IF(S66&gt;T66,"EXPANDING (BULLISH)",IF(S66&lt;T66,"CONTRACTING (BEARISH)","NEUTRAL"))</f>
        <v>NEUTRAL</v>
      </c>
    </row>
    <row r="67">
      <c r="A67">
        <v>7877</v>
      </c>
      <c r="B67" t="str">
        <v>2026-08-15</v>
      </c>
      <c r="C67">
        <v>2</v>
      </c>
      <c r="D67">
        <v>7</v>
      </c>
      <c r="E67">
        <v>9</v>
      </c>
      <c r="F67">
        <v>12</v>
      </c>
      <c r="G67">
        <v>16</v>
      </c>
      <c r="H67">
        <v>2</v>
      </c>
      <c r="I67" t="str">
        <v>2 - 7 - 9 - 12 - 16 [x2]</v>
      </c>
      <c r="J67">
        <f>SUM(C67:G67)</f>
        <v>46</v>
      </c>
      <c r="K67">
        <f>AVERAGE(C67:G67)</f>
        <v>9.2</v>
      </c>
      <c r="L67">
        <f>MAX(C67:G67)-MIN(C67:G67)</f>
        <v>14</v>
      </c>
      <c r="M67">
        <f>SUMPRODUCT(MOD(C67:G67,2))</f>
        <v>2</v>
      </c>
      <c r="N67">
        <f>5-M67</f>
        <v>3</v>
      </c>
      <c r="O67">
        <f>COUNTIF(C67:G67,"&lt;=10")</f>
        <v>3</v>
      </c>
      <c r="P67">
        <f>COUNTIF(C67:G67,"&gt;=11")</f>
        <v>2</v>
      </c>
      <c r="Q67">
        <f>SUMPRODUCT(--(D67:G67-C67:F67=1))</f>
        <v>0</v>
      </c>
      <c r="R67">
        <f>SUMPRODUCT(COUNTIF(C68:G68,C67:G67))</f>
        <v>3</v>
      </c>
      <c r="S67">
        <f>AVERAGE(J67:J71)</f>
        <v>46</v>
      </c>
      <c r="T67">
        <f>AVERAGE(J67:J86)</f>
        <v>46</v>
      </c>
      <c r="U67">
        <f>S67-T67</f>
        <v>0</v>
      </c>
      <c r="V67" t="str">
        <f>IF(S67&gt;T67,"EXPANDING (BULLISH)",IF(S67&lt;T67,"CONTRACTING (BEARISH)","NEUTRAL"))</f>
        <v>NEUTRAL</v>
      </c>
    </row>
    <row r="68">
      <c r="A68">
        <v>7876</v>
      </c>
      <c r="B68" t="str">
        <v>2026-08-14</v>
      </c>
      <c r="C68">
        <v>2</v>
      </c>
      <c r="D68">
        <v>12</v>
      </c>
      <c r="E68">
        <v>13</v>
      </c>
      <c r="F68">
        <v>15</v>
      </c>
      <c r="G68">
        <v>16</v>
      </c>
      <c r="H68">
        <v>2</v>
      </c>
      <c r="I68" t="str">
        <v>2 - 12 - 13 - 15 - 16 [x2]</v>
      </c>
      <c r="J68">
        <f>SUM(C68:G68)</f>
        <v>58</v>
      </c>
      <c r="K68">
        <f>AVERAGE(C68:G68)</f>
        <v>11.6</v>
      </c>
      <c r="L68">
        <f>MAX(C68:G68)-MIN(C68:G68)</f>
        <v>14</v>
      </c>
      <c r="M68">
        <f>SUMPRODUCT(MOD(C68:G68,2))</f>
        <v>2</v>
      </c>
      <c r="N68">
        <f>5-M68</f>
        <v>3</v>
      </c>
      <c r="O68">
        <f>COUNTIF(C68:G68,"&lt;=10")</f>
        <v>1</v>
      </c>
      <c r="P68">
        <f>COUNTIF(C68:G68,"&gt;=11")</f>
        <v>4</v>
      </c>
      <c r="Q68">
        <f>SUMPRODUCT(--(D68:G68-C68:F68=1))</f>
        <v>2</v>
      </c>
      <c r="R68">
        <f>SUMPRODUCT(COUNTIF(C69:G69,C68:G68))</f>
        <v>0</v>
      </c>
      <c r="S68">
        <f>AVERAGE(J68:J72)</f>
        <v>58</v>
      </c>
      <c r="T68">
        <f>AVERAGE(J68:J87)</f>
        <v>58</v>
      </c>
      <c r="U68">
        <f>S68-T68</f>
        <v>0</v>
      </c>
      <c r="V68" t="str">
        <f>IF(S68&gt;T68,"EXPANDING (BULLISH)",IF(S68&lt;T68,"CONTRACTING (BEARISH)","NEUTRAL"))</f>
        <v>NEUTRAL</v>
      </c>
    </row>
    <row r="69">
      <c r="A69">
        <v>7875</v>
      </c>
      <c r="B69" t="str">
        <v>2026-08-13</v>
      </c>
      <c r="C69">
        <v>5</v>
      </c>
      <c r="D69">
        <v>6</v>
      </c>
      <c r="E69">
        <v>8</v>
      </c>
      <c r="F69">
        <v>9</v>
      </c>
      <c r="G69">
        <v>14</v>
      </c>
      <c r="H69">
        <v>2</v>
      </c>
      <c r="I69" t="str">
        <v>5 - 6 - 8 - 9 - 14 [x2]</v>
      </c>
      <c r="J69">
        <f>SUM(C69:G69)</f>
        <v>42</v>
      </c>
      <c r="K69">
        <f>AVERAGE(C69:G69)</f>
        <v>8.4</v>
      </c>
      <c r="L69">
        <f>MAX(C69:G69)-MIN(C69:G69)</f>
        <v>9</v>
      </c>
      <c r="M69">
        <f>SUMPRODUCT(MOD(C69:G69,2))</f>
        <v>2</v>
      </c>
      <c r="N69">
        <f>5-M69</f>
        <v>3</v>
      </c>
      <c r="O69">
        <f>COUNTIF(C69:G69,"&lt;=10")</f>
        <v>4</v>
      </c>
      <c r="P69">
        <f>COUNTIF(C69:G69,"&gt;=11")</f>
        <v>1</v>
      </c>
      <c r="Q69">
        <f>SUMPRODUCT(--(D69:G69-C69:F69=1))</f>
        <v>2</v>
      </c>
      <c r="R69">
        <f>SUMPRODUCT(COUNTIF(C70:G70,C69:G69))</f>
        <v>1</v>
      </c>
      <c r="S69">
        <f>AVERAGE(J69:J73)</f>
        <v>42</v>
      </c>
      <c r="T69">
        <f>AVERAGE(J69:J88)</f>
        <v>42</v>
      </c>
      <c r="U69">
        <f>S69-T69</f>
        <v>0</v>
      </c>
      <c r="V69" t="str">
        <f>IF(S69&gt;T69,"EXPANDING (BULLISH)",IF(S69&lt;T69,"CONTRACTING (BEARISH)","NEUTRAL"))</f>
        <v>NEUTRAL</v>
      </c>
    </row>
    <row r="70">
      <c r="A70">
        <v>7874</v>
      </c>
      <c r="B70" t="str">
        <v>2026-08-12</v>
      </c>
      <c r="C70">
        <v>4</v>
      </c>
      <c r="D70">
        <v>6</v>
      </c>
      <c r="E70">
        <v>11</v>
      </c>
      <c r="F70">
        <v>19</v>
      </c>
      <c r="G70">
        <v>20</v>
      </c>
      <c r="H70">
        <v>4</v>
      </c>
      <c r="I70" t="str">
        <v>4 - 6 - 11 - 19 - 20 [x4]</v>
      </c>
      <c r="J70">
        <f>SUM(C70:G70)</f>
        <v>60</v>
      </c>
      <c r="K70">
        <f>AVERAGE(C70:G70)</f>
        <v>12</v>
      </c>
      <c r="L70">
        <f>MAX(C70:G70)-MIN(C70:G70)</f>
        <v>16</v>
      </c>
      <c r="M70">
        <f>SUMPRODUCT(MOD(C70:G70,2))</f>
        <v>2</v>
      </c>
      <c r="N70">
        <f>5-M70</f>
        <v>3</v>
      </c>
      <c r="O70">
        <f>COUNTIF(C70:G70,"&lt;=10")</f>
        <v>2</v>
      </c>
      <c r="P70">
        <f>COUNTIF(C70:G70,"&gt;=11")</f>
        <v>3</v>
      </c>
      <c r="Q70">
        <f>SUMPRODUCT(--(D70:G70-C70:F70=1))</f>
        <v>1</v>
      </c>
      <c r="R70">
        <f>SUMPRODUCT(COUNTIF(C71:G71,C70:G70))</f>
        <v>2</v>
      </c>
      <c r="S70">
        <f>AVERAGE(J70:J74)</f>
        <v>60</v>
      </c>
      <c r="T70">
        <f>AVERAGE(J70:J89)</f>
        <v>60</v>
      </c>
      <c r="U70">
        <f>S70-T70</f>
        <v>0</v>
      </c>
      <c r="V70" t="str">
        <f>IF(S70&gt;T70,"EXPANDING (BULLISH)",IF(S70&lt;T70,"CONTRACTING (BEARISH)","NEUTRAL"))</f>
        <v>NEUTRAL</v>
      </c>
    </row>
    <row r="71">
      <c r="A71">
        <v>7873</v>
      </c>
      <c r="B71" t="str">
        <v>2026-08-11</v>
      </c>
      <c r="C71">
        <v>1</v>
      </c>
      <c r="D71">
        <v>9</v>
      </c>
      <c r="E71">
        <v>14</v>
      </c>
      <c r="F71">
        <v>19</v>
      </c>
      <c r="G71">
        <v>20</v>
      </c>
      <c r="H71">
        <v>1</v>
      </c>
      <c r="I71" t="str">
        <v>1 - 9 - 14 - 19 - 20 [x1]</v>
      </c>
      <c r="J71">
        <f>SUM(C71:G71)</f>
        <v>63</v>
      </c>
      <c r="K71">
        <f>AVERAGE(C71:G71)</f>
        <v>12.6</v>
      </c>
      <c r="L71">
        <f>MAX(C71:G71)-MIN(C71:G71)</f>
        <v>19</v>
      </c>
      <c r="M71">
        <f>SUMPRODUCT(MOD(C71:G71,2))</f>
        <v>3</v>
      </c>
      <c r="N71">
        <f>5-M71</f>
        <v>2</v>
      </c>
      <c r="O71">
        <f>COUNTIF(C71:G71,"&lt;=10")</f>
        <v>2</v>
      </c>
      <c r="P71">
        <f>COUNTIF(C71:G71,"&gt;=11")</f>
        <v>3</v>
      </c>
      <c r="Q71">
        <f>SUMPRODUCT(--(D71:G71-C71:F71=1))</f>
        <v>1</v>
      </c>
      <c r="R71">
        <f>SUMPRODUCT(COUNTIF(C72:G72,C71:G71))</f>
        <v>0</v>
      </c>
      <c r="S71">
        <f>AVERAGE(J71:J75)</f>
        <v>63</v>
      </c>
      <c r="T71">
        <f>AVERAGE(J71:J90)</f>
        <v>63</v>
      </c>
      <c r="U71">
        <f>S71-T71</f>
        <v>0</v>
      </c>
      <c r="V71" t="str">
        <f>IF(S71&gt;T71,"EXPANDING (BULLISH)",IF(S71&lt;T71,"CONTRACTING (BEARISH)","NEUTRAL"))</f>
        <v>NEUTRAL</v>
      </c>
    </row>
    <row r="72">
      <c r="A72">
        <v>7872</v>
      </c>
      <c r="B72" t="str">
        <v>2026-08-10</v>
      </c>
      <c r="C72">
        <v>10</v>
      </c>
      <c r="D72">
        <v>13</v>
      </c>
      <c r="E72">
        <v>16</v>
      </c>
      <c r="F72">
        <v>17</v>
      </c>
      <c r="G72">
        <v>18</v>
      </c>
      <c r="H72">
        <v>3</v>
      </c>
      <c r="I72" t="str">
        <v>10 - 13 - 16 - 17 - 18 [x3]</v>
      </c>
      <c r="J72">
        <f>SUM(C72:G72)</f>
        <v>74</v>
      </c>
      <c r="K72">
        <f>AVERAGE(C72:G72)</f>
        <v>14.8</v>
      </c>
      <c r="L72">
        <f>MAX(C72:G72)-MIN(C72:G72)</f>
        <v>8</v>
      </c>
      <c r="M72">
        <f>SUMPRODUCT(MOD(C72:G72,2))</f>
        <v>2</v>
      </c>
      <c r="N72">
        <f>5-M72</f>
        <v>3</v>
      </c>
      <c r="O72">
        <f>COUNTIF(C72:G72,"&lt;=10")</f>
        <v>1</v>
      </c>
      <c r="P72">
        <f>COUNTIF(C72:G72,"&gt;=11")</f>
        <v>4</v>
      </c>
      <c r="Q72">
        <f>SUMPRODUCT(--(D72:G72-C72:F72=1))</f>
        <v>2</v>
      </c>
      <c r="R72">
        <f>SUMPRODUCT(COUNTIF(C73:G73,C72:G72))</f>
        <v>2</v>
      </c>
      <c r="S72">
        <f>AVERAGE(J72:J76)</f>
        <v>74</v>
      </c>
      <c r="T72">
        <f>AVERAGE(J72:J91)</f>
        <v>74</v>
      </c>
      <c r="U72">
        <f>S72-T72</f>
        <v>0</v>
      </c>
      <c r="V72" t="str">
        <f>IF(S72&gt;T72,"EXPANDING (BULLISH)",IF(S72&lt;T72,"CONTRACTING (BEARISH)","NEUTRAL"))</f>
        <v>NEUTRAL</v>
      </c>
    </row>
    <row r="73">
      <c r="A73">
        <v>7871</v>
      </c>
      <c r="B73" t="str">
        <v>2026-08-09</v>
      </c>
      <c r="C73">
        <v>10</v>
      </c>
      <c r="D73">
        <v>11</v>
      </c>
      <c r="E73">
        <v>13</v>
      </c>
      <c r="F73">
        <v>14</v>
      </c>
      <c r="G73">
        <v>19</v>
      </c>
      <c r="H73">
        <v>3</v>
      </c>
      <c r="I73" t="str">
        <v>10 - 11 - 13 - 14 - 19 [x3]</v>
      </c>
      <c r="J73">
        <f>SUM(C73:G73)</f>
        <v>67</v>
      </c>
      <c r="K73">
        <f>AVERAGE(C73:G73)</f>
        <v>13.4</v>
      </c>
      <c r="L73">
        <f>MAX(C73:G73)-MIN(C73:G73)</f>
        <v>9</v>
      </c>
      <c r="M73">
        <f>SUMPRODUCT(MOD(C73:G73,2))</f>
        <v>3</v>
      </c>
      <c r="N73">
        <f>5-M73</f>
        <v>2</v>
      </c>
      <c r="O73">
        <f>COUNTIF(C73:G73,"&lt;=10")</f>
        <v>1</v>
      </c>
      <c r="P73">
        <f>COUNTIF(C73:G73,"&gt;=11")</f>
        <v>4</v>
      </c>
      <c r="Q73">
        <f>SUMPRODUCT(--(D73:G73-C73:F73=1))</f>
        <v>2</v>
      </c>
      <c r="R73">
        <f>SUMPRODUCT(COUNTIF(C74:G74,C73:G73))</f>
        <v>1</v>
      </c>
      <c r="S73">
        <f>AVERAGE(J73:J77)</f>
        <v>67</v>
      </c>
      <c r="T73">
        <f>AVERAGE(J73:J92)</f>
        <v>67</v>
      </c>
      <c r="U73">
        <f>S73-T73</f>
        <v>0</v>
      </c>
      <c r="V73" t="str">
        <f>IF(S73&gt;T73,"EXPANDING (BULLISH)",IF(S73&lt;T73,"CONTRACTING (BEARISH)","NEUTRAL"))</f>
        <v>NEUTRAL</v>
      </c>
    </row>
    <row r="74">
      <c r="A74">
        <v>7870</v>
      </c>
      <c r="B74" t="str">
        <v>2026-08-08</v>
      </c>
      <c r="C74">
        <v>6</v>
      </c>
      <c r="D74">
        <v>7</v>
      </c>
      <c r="E74">
        <v>8</v>
      </c>
      <c r="F74">
        <v>11</v>
      </c>
      <c r="G74">
        <v>17</v>
      </c>
      <c r="H74">
        <v>4</v>
      </c>
      <c r="I74" t="str">
        <v>6 - 7 - 8 - 11 - 17 [x4]</v>
      </c>
      <c r="J74">
        <f>SUM(C74:G74)</f>
        <v>49</v>
      </c>
      <c r="K74">
        <f>AVERAGE(C74:G74)</f>
        <v>9.8</v>
      </c>
      <c r="L74">
        <f>MAX(C74:G74)-MIN(C74:G74)</f>
        <v>11</v>
      </c>
      <c r="M74">
        <f>SUMPRODUCT(MOD(C74:G74,2))</f>
        <v>3</v>
      </c>
      <c r="N74">
        <f>5-M74</f>
        <v>2</v>
      </c>
      <c r="O74">
        <f>COUNTIF(C74:G74,"&lt;=10")</f>
        <v>3</v>
      </c>
      <c r="P74">
        <f>COUNTIF(C74:G74,"&gt;=11")</f>
        <v>2</v>
      </c>
      <c r="Q74">
        <f>SUMPRODUCT(--(D74:G74-C74:F74=1))</f>
        <v>2</v>
      </c>
      <c r="R74">
        <f>SUMPRODUCT(COUNTIF(C75:G75,C74:G74))</f>
        <v>2</v>
      </c>
      <c r="S74">
        <f>AVERAGE(J74:J78)</f>
        <v>49</v>
      </c>
      <c r="T74">
        <f>AVERAGE(J74:J93)</f>
        <v>49</v>
      </c>
      <c r="U74">
        <f>S74-T74</f>
        <v>0</v>
      </c>
      <c r="V74" t="str">
        <f>IF(S74&gt;T74,"EXPANDING (BULLISH)",IF(S74&lt;T74,"CONTRACTING (BEARISH)","NEUTRAL"))</f>
        <v>NEUTRAL</v>
      </c>
    </row>
    <row r="75">
      <c r="A75">
        <v>7869</v>
      </c>
      <c r="B75" t="str">
        <v>2026-08-07</v>
      </c>
      <c r="C75">
        <v>3</v>
      </c>
      <c r="D75">
        <v>4</v>
      </c>
      <c r="E75">
        <v>11</v>
      </c>
      <c r="F75">
        <v>12</v>
      </c>
      <c r="G75">
        <v>17</v>
      </c>
      <c r="H75">
        <v>1</v>
      </c>
      <c r="I75" t="str">
        <v>3 - 4 - 11 - 12 - 17 [x1]</v>
      </c>
      <c r="J75">
        <f>SUM(C75:G75)</f>
        <v>47</v>
      </c>
      <c r="K75">
        <f>AVERAGE(C75:G75)</f>
        <v>9.4</v>
      </c>
      <c r="L75">
        <f>MAX(C75:G75)-MIN(C75:G75)</f>
        <v>14</v>
      </c>
      <c r="M75">
        <f>SUMPRODUCT(MOD(C75:G75,2))</f>
        <v>3</v>
      </c>
      <c r="N75">
        <f>5-M75</f>
        <v>2</v>
      </c>
      <c r="O75">
        <f>COUNTIF(C75:G75,"&lt;=10")</f>
        <v>2</v>
      </c>
      <c r="P75">
        <f>COUNTIF(C75:G75,"&gt;=11")</f>
        <v>3</v>
      </c>
      <c r="Q75">
        <f>SUMPRODUCT(--(D75:G75-C75:F75=1))</f>
        <v>2</v>
      </c>
      <c r="R75">
        <f>SUMPRODUCT(COUNTIF(C76:G76,C75:G75))</f>
        <v>1</v>
      </c>
      <c r="S75">
        <f>AVERAGE(J75:J79)</f>
        <v>47</v>
      </c>
      <c r="T75">
        <f>AVERAGE(J75:J94)</f>
        <v>47</v>
      </c>
      <c r="U75">
        <f>S75-T75</f>
        <v>0</v>
      </c>
      <c r="V75" t="str">
        <f>IF(S75&gt;T75,"EXPANDING (BULLISH)",IF(S75&lt;T75,"CONTRACTING (BEARISH)","NEUTRAL"))</f>
        <v>NEUTRAL</v>
      </c>
    </row>
    <row r="76">
      <c r="A76">
        <v>7868</v>
      </c>
      <c r="B76" t="str">
        <v>2026-08-06</v>
      </c>
      <c r="C76">
        <v>1</v>
      </c>
      <c r="D76">
        <v>9</v>
      </c>
      <c r="E76">
        <v>13</v>
      </c>
      <c r="F76">
        <v>15</v>
      </c>
      <c r="G76">
        <v>17</v>
      </c>
      <c r="H76">
        <v>3</v>
      </c>
      <c r="I76" t="str">
        <v>1 - 9 - 13 - 15 - 17 [x3]</v>
      </c>
      <c r="J76">
        <f>SUM(C76:G76)</f>
        <v>55</v>
      </c>
      <c r="K76">
        <f>AVERAGE(C76:G76)</f>
        <v>11</v>
      </c>
      <c r="L76">
        <f>MAX(C76:G76)-MIN(C76:G76)</f>
        <v>16</v>
      </c>
      <c r="M76">
        <f>SUMPRODUCT(MOD(C76:G76,2))</f>
        <v>5</v>
      </c>
      <c r="N76">
        <f>5-M76</f>
        <v>0</v>
      </c>
      <c r="O76">
        <f>COUNTIF(C76:G76,"&lt;=10")</f>
        <v>2</v>
      </c>
      <c r="P76">
        <f>COUNTIF(C76:G76,"&gt;=11")</f>
        <v>3</v>
      </c>
      <c r="Q76">
        <f>SUMPRODUCT(--(D76:G76-C76:F76=1))</f>
        <v>0</v>
      </c>
      <c r="R76">
        <f>SUMPRODUCT(COUNTIF(C77:G77,C76:G76))</f>
        <v>1</v>
      </c>
      <c r="S76">
        <f>AVERAGE(J76:J80)</f>
        <v>55</v>
      </c>
      <c r="T76">
        <f>AVERAGE(J76:J95)</f>
        <v>55</v>
      </c>
      <c r="U76">
        <f>S76-T76</f>
        <v>0</v>
      </c>
      <c r="V76" t="str">
        <f>IF(S76&gt;T76,"EXPANDING (BULLISH)",IF(S76&lt;T76,"CONTRACTING (BEARISH)","NEUTRAL"))</f>
        <v>NEUTRAL</v>
      </c>
    </row>
    <row r="77">
      <c r="A77">
        <v>7867</v>
      </c>
      <c r="B77" t="str">
        <v>2026-08-05</v>
      </c>
      <c r="C77">
        <v>6</v>
      </c>
      <c r="D77">
        <v>8</v>
      </c>
      <c r="E77">
        <v>9</v>
      </c>
      <c r="F77">
        <v>12</v>
      </c>
      <c r="G77">
        <v>14</v>
      </c>
      <c r="H77">
        <v>3</v>
      </c>
      <c r="I77" t="str">
        <v>6 - 8 - 9 - 12 - 14 [x3]</v>
      </c>
      <c r="J77">
        <f>SUM(C77:G77)</f>
        <v>49</v>
      </c>
      <c r="K77">
        <f>AVERAGE(C77:G77)</f>
        <v>9.8</v>
      </c>
      <c r="L77">
        <f>MAX(C77:G77)-MIN(C77:G77)</f>
        <v>8</v>
      </c>
      <c r="M77">
        <f>SUMPRODUCT(MOD(C77:G77,2))</f>
        <v>1</v>
      </c>
      <c r="N77">
        <f>5-M77</f>
        <v>4</v>
      </c>
      <c r="O77">
        <f>COUNTIF(C77:G77,"&lt;=10")</f>
        <v>3</v>
      </c>
      <c r="P77">
        <f>COUNTIF(C77:G77,"&gt;=11")</f>
        <v>2</v>
      </c>
      <c r="Q77">
        <f>SUMPRODUCT(--(D77:G77-C77:F77=1))</f>
        <v>1</v>
      </c>
      <c r="R77">
        <f>SUMPRODUCT(COUNTIF(C78:G78,C77:G77))</f>
        <v>0</v>
      </c>
      <c r="S77">
        <f>AVERAGE(J77:J81)</f>
        <v>49</v>
      </c>
      <c r="T77">
        <f>AVERAGE(J77:J96)</f>
        <v>49</v>
      </c>
      <c r="U77">
        <f>S77-T77</f>
        <v>0</v>
      </c>
      <c r="V77" t="str">
        <f>IF(S77&gt;T77,"EXPANDING (BULLISH)",IF(S77&lt;T77,"CONTRACTING (BEARISH)","NEUTRAL"))</f>
        <v>NEUTRAL</v>
      </c>
    </row>
    <row r="78">
      <c r="A78">
        <v>7866</v>
      </c>
      <c r="B78" t="str">
        <v>2026-08-04</v>
      </c>
      <c r="C78">
        <v>1</v>
      </c>
      <c r="D78">
        <v>4</v>
      </c>
      <c r="E78">
        <v>17</v>
      </c>
      <c r="F78">
        <v>18</v>
      </c>
      <c r="G78">
        <v>20</v>
      </c>
      <c r="H78">
        <v>1</v>
      </c>
      <c r="I78" t="str">
        <v>1 - 4 - 17 - 18 - 20 [x1]</v>
      </c>
      <c r="J78">
        <f>SUM(C78:G78)</f>
        <v>60</v>
      </c>
      <c r="K78">
        <f>AVERAGE(C78:G78)</f>
        <v>12</v>
      </c>
      <c r="L78">
        <f>MAX(C78:G78)-MIN(C78:G78)</f>
        <v>19</v>
      </c>
      <c r="M78">
        <f>SUMPRODUCT(MOD(C78:G78,2))</f>
        <v>2</v>
      </c>
      <c r="N78">
        <f>5-M78</f>
        <v>3</v>
      </c>
      <c r="O78">
        <f>COUNTIF(C78:G78,"&lt;=10")</f>
        <v>2</v>
      </c>
      <c r="P78">
        <f>COUNTIF(C78:G78,"&gt;=11")</f>
        <v>3</v>
      </c>
      <c r="Q78">
        <f>SUMPRODUCT(--(D78:G78-C78:F78=1))</f>
        <v>1</v>
      </c>
      <c r="R78">
        <f>SUMPRODUCT(COUNTIF(C79:G79,C78:G78))</f>
        <v>1</v>
      </c>
      <c r="S78">
        <f>AVERAGE(J78:J82)</f>
        <v>60</v>
      </c>
      <c r="T78">
        <f>AVERAGE(J78:J97)</f>
        <v>60</v>
      </c>
      <c r="U78">
        <f>S78-T78</f>
        <v>0</v>
      </c>
      <c r="V78" t="str">
        <f>IF(S78&gt;T78,"EXPANDING (BULLISH)",IF(S78&lt;T78,"CONTRACTING (BEARISH)","NEUTRAL"))</f>
        <v>NEUTRAL</v>
      </c>
    </row>
    <row r="79">
      <c r="A79">
        <v>7865</v>
      </c>
      <c r="B79" t="str">
        <v>2026-08-03</v>
      </c>
      <c r="C79">
        <v>5</v>
      </c>
      <c r="D79">
        <v>9</v>
      </c>
      <c r="E79">
        <v>10</v>
      </c>
      <c r="F79">
        <v>12</v>
      </c>
      <c r="G79">
        <v>18</v>
      </c>
      <c r="H79">
        <v>2</v>
      </c>
      <c r="I79" t="str">
        <v>5 - 9 - 10 - 12 - 18 [x2]</v>
      </c>
      <c r="J79">
        <f>SUM(C79:G79)</f>
        <v>54</v>
      </c>
      <c r="K79">
        <f>AVERAGE(C79:G79)</f>
        <v>10.8</v>
      </c>
      <c r="L79">
        <f>MAX(C79:G79)-MIN(C79:G79)</f>
        <v>13</v>
      </c>
      <c r="M79">
        <f>SUMPRODUCT(MOD(C79:G79,2))</f>
        <v>2</v>
      </c>
      <c r="N79">
        <f>5-M79</f>
        <v>3</v>
      </c>
      <c r="O79">
        <f>COUNTIF(C79:G79,"&lt;=10")</f>
        <v>3</v>
      </c>
      <c r="P79">
        <f>COUNTIF(C79:G79,"&gt;=11")</f>
        <v>2</v>
      </c>
      <c r="Q79">
        <f>SUMPRODUCT(--(D79:G79-C79:F79=1))</f>
        <v>1</v>
      </c>
      <c r="R79">
        <f>SUMPRODUCT(COUNTIF(C80:G80,C79:G79))</f>
        <v>0</v>
      </c>
      <c r="S79">
        <f>AVERAGE(J79:J83)</f>
        <v>54</v>
      </c>
      <c r="T79">
        <f>AVERAGE(J79:J98)</f>
        <v>54</v>
      </c>
      <c r="U79">
        <f>S79-T79</f>
        <v>0</v>
      </c>
      <c r="V79" t="str">
        <f>IF(S79&gt;T79,"EXPANDING (BULLISH)",IF(S79&lt;T79,"CONTRACTING (BEARISH)","NEUTRAL"))</f>
        <v>NEUTRAL</v>
      </c>
    </row>
    <row r="80">
      <c r="A80">
        <v>7864</v>
      </c>
      <c r="B80" t="str">
        <v>2026-08-02</v>
      </c>
      <c r="C80">
        <v>1</v>
      </c>
      <c r="D80">
        <v>6</v>
      </c>
      <c r="E80">
        <v>8</v>
      </c>
      <c r="F80">
        <v>16</v>
      </c>
      <c r="G80">
        <v>19</v>
      </c>
      <c r="H80">
        <v>1</v>
      </c>
      <c r="I80" t="str">
        <v>1 - 6 - 8 - 16 - 19 [x1]</v>
      </c>
      <c r="J80">
        <f>SUM(C80:G80)</f>
        <v>50</v>
      </c>
      <c r="K80">
        <f>AVERAGE(C80:G80)</f>
        <v>10</v>
      </c>
      <c r="L80">
        <f>MAX(C80:G80)-MIN(C80:G80)</f>
        <v>18</v>
      </c>
      <c r="M80">
        <f>SUMPRODUCT(MOD(C80:G80,2))</f>
        <v>2</v>
      </c>
      <c r="N80">
        <f>5-M80</f>
        <v>3</v>
      </c>
      <c r="O80">
        <f>COUNTIF(C80:G80,"&lt;=10")</f>
        <v>3</v>
      </c>
      <c r="P80">
        <f>COUNTIF(C80:G80,"&gt;=11")</f>
        <v>2</v>
      </c>
      <c r="Q80">
        <f>SUMPRODUCT(--(D80:G80-C80:F80=1))</f>
        <v>0</v>
      </c>
      <c r="R80">
        <f>SUMPRODUCT(COUNTIF(C81:G81,C80:G80))</f>
        <v>2</v>
      </c>
      <c r="S80">
        <f>AVERAGE(J80:J84)</f>
        <v>50</v>
      </c>
      <c r="T80">
        <f>AVERAGE(J80:J99)</f>
        <v>50</v>
      </c>
      <c r="U80">
        <f>S80-T80</f>
        <v>0</v>
      </c>
      <c r="V80" t="str">
        <f>IF(S80&gt;T80,"EXPANDING (BULLISH)",IF(S80&lt;T80,"CONTRACTING (BEARISH)","NEUTRAL"))</f>
        <v>NEUTRAL</v>
      </c>
    </row>
    <row r="81">
      <c r="A81">
        <v>7863</v>
      </c>
      <c r="B81" t="str">
        <v>2026-08-01</v>
      </c>
      <c r="C81">
        <v>4</v>
      </c>
      <c r="D81">
        <v>6</v>
      </c>
      <c r="E81">
        <v>7</v>
      </c>
      <c r="F81">
        <v>18</v>
      </c>
      <c r="G81">
        <v>19</v>
      </c>
      <c r="H81">
        <v>4</v>
      </c>
      <c r="I81" t="str">
        <v>4 - 6 - 7 - 18 - 19 [x4]</v>
      </c>
      <c r="J81">
        <f>SUM(C81:G81)</f>
        <v>54</v>
      </c>
      <c r="K81">
        <f>AVERAGE(C81:G81)</f>
        <v>10.8</v>
      </c>
      <c r="L81">
        <f>MAX(C81:G81)-MIN(C81:G81)</f>
        <v>15</v>
      </c>
      <c r="M81">
        <f>SUMPRODUCT(MOD(C81:G81,2))</f>
        <v>2</v>
      </c>
      <c r="N81">
        <f>5-M81</f>
        <v>3</v>
      </c>
      <c r="O81">
        <f>COUNTIF(C81:G81,"&lt;=10")</f>
        <v>3</v>
      </c>
      <c r="P81">
        <f>COUNTIF(C81:G81,"&gt;=11")</f>
        <v>2</v>
      </c>
      <c r="Q81">
        <f>SUMPRODUCT(--(D81:G81-C81:F81=1))</f>
        <v>2</v>
      </c>
      <c r="R81">
        <f>SUMPRODUCT(COUNTIF(C82:G82,C81:G81))</f>
        <v>1</v>
      </c>
      <c r="S81">
        <f>AVERAGE(J81:J85)</f>
        <v>54</v>
      </c>
      <c r="T81">
        <f>AVERAGE(J81:J100)</f>
        <v>54</v>
      </c>
      <c r="U81">
        <f>S81-T81</f>
        <v>0</v>
      </c>
      <c r="V81" t="str">
        <f>IF(S81&gt;T81,"EXPANDING (BULLISH)",IF(S81&lt;T81,"CONTRACTING (BEARISH)","NEUTRAL"))</f>
        <v>NEUTRAL</v>
      </c>
    </row>
    <row r="82">
      <c r="A82">
        <v>7862</v>
      </c>
      <c r="B82" t="str">
        <v>2026-07-31</v>
      </c>
      <c r="C82">
        <v>1</v>
      </c>
      <c r="D82">
        <v>3</v>
      </c>
      <c r="E82">
        <v>4</v>
      </c>
      <c r="F82">
        <v>10</v>
      </c>
      <c r="G82">
        <v>20</v>
      </c>
      <c r="H82">
        <v>1</v>
      </c>
      <c r="I82" t="str">
        <v>1 - 3 - 4 - 10 - 20 [x1]</v>
      </c>
      <c r="J82">
        <f>SUM(C82:G82)</f>
        <v>38</v>
      </c>
      <c r="K82">
        <f>AVERAGE(C82:G82)</f>
        <v>7.6</v>
      </c>
      <c r="L82">
        <f>MAX(C82:G82)-MIN(C82:G82)</f>
        <v>19</v>
      </c>
      <c r="M82">
        <f>SUMPRODUCT(MOD(C82:G82,2))</f>
        <v>2</v>
      </c>
      <c r="N82">
        <f>5-M82</f>
        <v>3</v>
      </c>
      <c r="O82">
        <f>COUNTIF(C82:G82,"&lt;=10")</f>
        <v>4</v>
      </c>
      <c r="P82">
        <f>COUNTIF(C82:G82,"&gt;=11")</f>
        <v>1</v>
      </c>
      <c r="Q82">
        <f>SUMPRODUCT(--(D82:G82-C82:F82=1))</f>
        <v>1</v>
      </c>
      <c r="R82">
        <f>SUMPRODUCT(COUNTIF(C83:G83,C82:G82))</f>
        <v>1</v>
      </c>
      <c r="S82">
        <f>AVERAGE(J82:J86)</f>
        <v>38</v>
      </c>
      <c r="T82">
        <f>AVERAGE(J82:J101)</f>
        <v>38</v>
      </c>
      <c r="U82">
        <f>S82-T82</f>
        <v>0</v>
      </c>
      <c r="V82" t="str">
        <f>IF(S82&gt;T82,"EXPANDING (BULLISH)",IF(S82&lt;T82,"CONTRACTING (BEARISH)","NEUTRAL"))</f>
        <v>NEUTRAL</v>
      </c>
    </row>
    <row r="83">
      <c r="A83">
        <v>7861</v>
      </c>
      <c r="B83" t="str">
        <v>2026-07-30</v>
      </c>
      <c r="C83">
        <v>2</v>
      </c>
      <c r="D83">
        <v>3</v>
      </c>
      <c r="E83">
        <v>9</v>
      </c>
      <c r="F83">
        <v>15</v>
      </c>
      <c r="G83">
        <v>17</v>
      </c>
      <c r="H83">
        <v>4</v>
      </c>
      <c r="I83" t="str">
        <v>2 - 3 - 9 - 15 - 17 [x4]</v>
      </c>
      <c r="J83">
        <f>SUM(C83:G83)</f>
        <v>46</v>
      </c>
      <c r="K83">
        <f>AVERAGE(C83:G83)</f>
        <v>9.2</v>
      </c>
      <c r="L83">
        <f>MAX(C83:G83)-MIN(C83:G83)</f>
        <v>15</v>
      </c>
      <c r="M83">
        <f>SUMPRODUCT(MOD(C83:G83,2))</f>
        <v>4</v>
      </c>
      <c r="N83">
        <f>5-M83</f>
        <v>1</v>
      </c>
      <c r="O83">
        <f>COUNTIF(C83:G83,"&lt;=10")</f>
        <v>3</v>
      </c>
      <c r="P83">
        <f>COUNTIF(C83:G83,"&gt;=11")</f>
        <v>2</v>
      </c>
      <c r="Q83">
        <f>SUMPRODUCT(--(D83:G83-C83:F83=1))</f>
        <v>1</v>
      </c>
      <c r="R83">
        <f>SUMPRODUCT(COUNTIF(C84:G84,C83:G83))</f>
        <v>0</v>
      </c>
      <c r="S83">
        <f>AVERAGE(J83:J87)</f>
        <v>46</v>
      </c>
      <c r="T83">
        <f>AVERAGE(J83:J102)</f>
        <v>46</v>
      </c>
      <c r="U83">
        <f>S83-T83</f>
        <v>0</v>
      </c>
      <c r="V83" t="str">
        <f>IF(S83&gt;T83,"EXPANDING (BULLISH)",IF(S83&lt;T83,"CONTRACTING (BEARISH)","NEUTRAL"))</f>
        <v>NEUTRAL</v>
      </c>
    </row>
    <row r="84">
      <c r="A84">
        <v>7860</v>
      </c>
      <c r="B84" t="str">
        <v>2026-07-29</v>
      </c>
      <c r="C84">
        <v>6</v>
      </c>
      <c r="D84">
        <v>10</v>
      </c>
      <c r="E84">
        <v>12</v>
      </c>
      <c r="F84">
        <v>16</v>
      </c>
      <c r="G84">
        <v>18</v>
      </c>
      <c r="H84">
        <v>2</v>
      </c>
      <c r="I84" t="str">
        <v>6 - 10 - 12 - 16 - 18 [x2]</v>
      </c>
      <c r="J84">
        <f>SUM(C84:G84)</f>
        <v>62</v>
      </c>
      <c r="K84">
        <f>AVERAGE(C84:G84)</f>
        <v>12.4</v>
      </c>
      <c r="L84">
        <f>MAX(C84:G84)-MIN(C84:G84)</f>
        <v>12</v>
      </c>
      <c r="M84">
        <f>SUMPRODUCT(MOD(C84:G84,2))</f>
        <v>0</v>
      </c>
      <c r="N84">
        <f>5-M84</f>
        <v>5</v>
      </c>
      <c r="O84">
        <f>COUNTIF(C84:G84,"&lt;=10")</f>
        <v>2</v>
      </c>
      <c r="P84">
        <f>COUNTIF(C84:G84,"&gt;=11")</f>
        <v>3</v>
      </c>
      <c r="Q84">
        <f>SUMPRODUCT(--(D84:G84-C84:F84=1))</f>
        <v>0</v>
      </c>
      <c r="R84">
        <f>SUMPRODUCT(COUNTIF(C85:G85,C84:G84))</f>
        <v>1</v>
      </c>
      <c r="S84">
        <f>AVERAGE(J84:J88)</f>
        <v>62</v>
      </c>
      <c r="T84">
        <f>AVERAGE(J84:J103)</f>
        <v>62</v>
      </c>
      <c r="U84">
        <f>S84-T84</f>
        <v>0</v>
      </c>
      <c r="V84" t="str">
        <f>IF(S84&gt;T84,"EXPANDING (BULLISH)",IF(S84&lt;T84,"CONTRACTING (BEARISH)","NEUTRAL"))</f>
        <v>NEUTRAL</v>
      </c>
    </row>
    <row r="85">
      <c r="A85">
        <v>7859</v>
      </c>
      <c r="B85" t="str">
        <v>2026-07-28</v>
      </c>
      <c r="C85">
        <v>2</v>
      </c>
      <c r="D85">
        <v>4</v>
      </c>
      <c r="E85">
        <v>5</v>
      </c>
      <c r="F85">
        <v>6</v>
      </c>
      <c r="G85">
        <v>15</v>
      </c>
      <c r="H85">
        <v>1</v>
      </c>
      <c r="I85" t="str">
        <v>2 - 4 - 5 - 6 - 15 [x1]</v>
      </c>
      <c r="J85">
        <f>SUM(C85:G85)</f>
        <v>32</v>
      </c>
      <c r="K85">
        <f>AVERAGE(C85:G85)</f>
        <v>6.4</v>
      </c>
      <c r="L85">
        <f>MAX(C85:G85)-MIN(C85:G85)</f>
        <v>13</v>
      </c>
      <c r="M85">
        <f>SUMPRODUCT(MOD(C85:G85,2))</f>
        <v>2</v>
      </c>
      <c r="N85">
        <f>5-M85</f>
        <v>3</v>
      </c>
      <c r="O85">
        <f>COUNTIF(C85:G85,"&lt;=10")</f>
        <v>4</v>
      </c>
      <c r="P85">
        <f>COUNTIF(C85:G85,"&gt;=11")</f>
        <v>1</v>
      </c>
      <c r="Q85">
        <f>SUMPRODUCT(--(D85:G85-C85:F85=1))</f>
        <v>2</v>
      </c>
      <c r="R85">
        <f>SUMPRODUCT(COUNTIF(C86:G86,C85:G85))</f>
        <v>1</v>
      </c>
      <c r="S85">
        <f>AVERAGE(J85:J89)</f>
        <v>32</v>
      </c>
      <c r="T85">
        <f>AVERAGE(J85:J104)</f>
        <v>32</v>
      </c>
      <c r="U85">
        <f>S85-T85</f>
        <v>0</v>
      </c>
      <c r="V85" t="str">
        <f>IF(S85&gt;T85,"EXPANDING (BULLISH)",IF(S85&lt;T85,"CONTRACTING (BEARISH)","NEUTRAL"))</f>
        <v>NEUTRAL</v>
      </c>
    </row>
    <row r="86">
      <c r="A86">
        <v>7858</v>
      </c>
      <c r="B86" t="str">
        <v>2026-07-27</v>
      </c>
      <c r="C86">
        <v>5</v>
      </c>
      <c r="D86">
        <v>10</v>
      </c>
      <c r="E86">
        <v>11</v>
      </c>
      <c r="F86">
        <v>12</v>
      </c>
      <c r="G86">
        <v>14</v>
      </c>
      <c r="H86">
        <v>4</v>
      </c>
      <c r="I86" t="str">
        <v>5 - 10 - 11 - 12 - 14 [x4]</v>
      </c>
      <c r="J86">
        <f>SUM(C86:G86)</f>
        <v>52</v>
      </c>
      <c r="K86">
        <f>AVERAGE(C86:G86)</f>
        <v>10.4</v>
      </c>
      <c r="L86">
        <f>MAX(C86:G86)-MIN(C86:G86)</f>
        <v>9</v>
      </c>
      <c r="M86">
        <f>SUMPRODUCT(MOD(C86:G86,2))</f>
        <v>2</v>
      </c>
      <c r="N86">
        <f>5-M86</f>
        <v>3</v>
      </c>
      <c r="O86">
        <f>COUNTIF(C86:G86,"&lt;=10")</f>
        <v>2</v>
      </c>
      <c r="P86">
        <f>COUNTIF(C86:G86,"&gt;=11")</f>
        <v>3</v>
      </c>
      <c r="Q86">
        <f>SUMPRODUCT(--(D86:G86-C86:F86=1))</f>
        <v>2</v>
      </c>
      <c r="R86">
        <f>SUMPRODUCT(COUNTIF(C87:G87,C86:G86))</f>
        <v>1</v>
      </c>
      <c r="S86">
        <f>AVERAGE(J86:J90)</f>
        <v>52</v>
      </c>
      <c r="T86">
        <f>AVERAGE(J86:J105)</f>
        <v>52</v>
      </c>
      <c r="U86">
        <f>S86-T86</f>
        <v>0</v>
      </c>
      <c r="V86" t="str">
        <f>IF(S86&gt;T86,"EXPANDING (BULLISH)",IF(S86&lt;T86,"CONTRACTING (BEARISH)","NEUTRAL"))</f>
        <v>NEUTRAL</v>
      </c>
    </row>
    <row r="87">
      <c r="A87">
        <v>7857</v>
      </c>
      <c r="B87" t="str">
        <v>2026-07-26</v>
      </c>
      <c r="C87">
        <v>1</v>
      </c>
      <c r="D87">
        <v>2</v>
      </c>
      <c r="E87">
        <v>8</v>
      </c>
      <c r="F87">
        <v>14</v>
      </c>
      <c r="G87">
        <v>15</v>
      </c>
      <c r="H87">
        <v>1</v>
      </c>
      <c r="I87" t="str">
        <v>1 - 2 - 8 - 14 - 15 [x1]</v>
      </c>
      <c r="J87">
        <f>SUM(C87:G87)</f>
        <v>40</v>
      </c>
      <c r="K87">
        <f>AVERAGE(C87:G87)</f>
        <v>8</v>
      </c>
      <c r="L87">
        <f>MAX(C87:G87)-MIN(C87:G87)</f>
        <v>14</v>
      </c>
      <c r="M87">
        <f>SUMPRODUCT(MOD(C87:G87,2))</f>
        <v>2</v>
      </c>
      <c r="N87">
        <f>5-M87</f>
        <v>3</v>
      </c>
      <c r="O87">
        <f>COUNTIF(C87:G87,"&lt;=10")</f>
        <v>3</v>
      </c>
      <c r="P87">
        <f>COUNTIF(C87:G87,"&gt;=11")</f>
        <v>2</v>
      </c>
      <c r="Q87">
        <f>SUMPRODUCT(--(D87:G87-C87:F87=1))</f>
        <v>2</v>
      </c>
      <c r="R87">
        <f>SUMPRODUCT(COUNTIF(C88:G88,C87:G87))</f>
        <v>1</v>
      </c>
      <c r="S87">
        <f>AVERAGE(J87:J91)</f>
        <v>40</v>
      </c>
      <c r="T87">
        <f>AVERAGE(J87:J106)</f>
        <v>40</v>
      </c>
      <c r="U87">
        <f>S87-T87</f>
        <v>0</v>
      </c>
      <c r="V87" t="str">
        <f>IF(S87&gt;T87,"EXPANDING (BULLISH)",IF(S87&lt;T87,"CONTRACTING (BEARISH)","NEUTRAL"))</f>
        <v>NEUTRAL</v>
      </c>
    </row>
    <row r="88">
      <c r="A88">
        <v>7856</v>
      </c>
      <c r="B88" t="str">
        <v>2026-07-25</v>
      </c>
      <c r="C88">
        <v>7</v>
      </c>
      <c r="D88">
        <v>13</v>
      </c>
      <c r="E88">
        <v>14</v>
      </c>
      <c r="F88">
        <v>16</v>
      </c>
      <c r="G88">
        <v>20</v>
      </c>
      <c r="H88">
        <v>3</v>
      </c>
      <c r="I88" t="str">
        <v>7 - 13 - 14 - 16 - 20 [x3]</v>
      </c>
      <c r="J88">
        <f>SUM(C88:G88)</f>
        <v>70</v>
      </c>
      <c r="K88">
        <f>AVERAGE(C88:G88)</f>
        <v>14</v>
      </c>
      <c r="L88">
        <f>MAX(C88:G88)-MIN(C88:G88)</f>
        <v>13</v>
      </c>
      <c r="M88">
        <f>SUMPRODUCT(MOD(C88:G88,2))</f>
        <v>2</v>
      </c>
      <c r="N88">
        <f>5-M88</f>
        <v>3</v>
      </c>
      <c r="O88">
        <f>COUNTIF(C88:G88,"&lt;=10")</f>
        <v>1</v>
      </c>
      <c r="P88">
        <f>COUNTIF(C88:G88,"&gt;=11")</f>
        <v>4</v>
      </c>
      <c r="Q88">
        <f>SUMPRODUCT(--(D88:G88-C88:F88=1))</f>
        <v>1</v>
      </c>
      <c r="R88">
        <f>SUMPRODUCT(COUNTIF(C89:G89,C88:G88))</f>
        <v>2</v>
      </c>
      <c r="S88">
        <f>AVERAGE(J88:J92)</f>
        <v>70</v>
      </c>
      <c r="T88">
        <f>AVERAGE(J88:J107)</f>
        <v>70</v>
      </c>
      <c r="U88">
        <f>S88-T88</f>
        <v>0</v>
      </c>
      <c r="V88" t="str">
        <f>IF(S88&gt;T88,"EXPANDING (BULLISH)",IF(S88&lt;T88,"CONTRACTING (BEARISH)","NEUTRAL"))</f>
        <v>NEUTRAL</v>
      </c>
    </row>
    <row r="89">
      <c r="A89">
        <v>7855</v>
      </c>
      <c r="B89" t="str">
        <v>2026-07-24</v>
      </c>
      <c r="C89">
        <v>8</v>
      </c>
      <c r="D89">
        <v>13</v>
      </c>
      <c r="E89">
        <v>15</v>
      </c>
      <c r="F89">
        <v>17</v>
      </c>
      <c r="G89">
        <v>20</v>
      </c>
      <c r="H89">
        <v>1</v>
      </c>
      <c r="I89" t="str">
        <v>8 - 13 - 15 - 17 - 20 [x1]</v>
      </c>
      <c r="J89">
        <f>SUM(C89:G89)</f>
        <v>73</v>
      </c>
      <c r="K89">
        <f>AVERAGE(C89:G89)</f>
        <v>14.6</v>
      </c>
      <c r="L89">
        <f>MAX(C89:G89)-MIN(C89:G89)</f>
        <v>12</v>
      </c>
      <c r="M89">
        <f>SUMPRODUCT(MOD(C89:G89,2))</f>
        <v>3</v>
      </c>
      <c r="N89">
        <f>5-M89</f>
        <v>2</v>
      </c>
      <c r="O89">
        <f>COUNTIF(C89:G89,"&lt;=10")</f>
        <v>1</v>
      </c>
      <c r="P89">
        <f>COUNTIF(C89:G89,"&gt;=11")</f>
        <v>4</v>
      </c>
      <c r="Q89">
        <f>SUMPRODUCT(--(D89:G89-C89:F89=1))</f>
        <v>0</v>
      </c>
      <c r="R89">
        <f>SUMPRODUCT(COUNTIF(C90:G90,C89:G89))</f>
        <v>1</v>
      </c>
      <c r="S89">
        <f>AVERAGE(J89:J93)</f>
        <v>73</v>
      </c>
      <c r="T89">
        <f>AVERAGE(J89:J108)</f>
        <v>73</v>
      </c>
      <c r="U89">
        <f>S89-T89</f>
        <v>0</v>
      </c>
      <c r="V89" t="str">
        <f>IF(S89&gt;T89,"EXPANDING (BULLISH)",IF(S89&lt;T89,"CONTRACTING (BEARISH)","NEUTRAL"))</f>
        <v>NEUTRAL</v>
      </c>
    </row>
    <row r="90">
      <c r="A90">
        <v>7854</v>
      </c>
      <c r="B90" t="str">
        <v>2026-07-23</v>
      </c>
      <c r="C90">
        <v>7</v>
      </c>
      <c r="D90">
        <v>11</v>
      </c>
      <c r="E90">
        <v>12</v>
      </c>
      <c r="F90">
        <v>13</v>
      </c>
      <c r="G90">
        <v>16</v>
      </c>
      <c r="H90">
        <v>2</v>
      </c>
      <c r="I90" t="str">
        <v>7 - 11 - 12 - 13 - 16 [x2]</v>
      </c>
      <c r="J90">
        <f>SUM(C90:G90)</f>
        <v>59</v>
      </c>
      <c r="K90">
        <f>AVERAGE(C90:G90)</f>
        <v>11.8</v>
      </c>
      <c r="L90">
        <f>MAX(C90:G90)-MIN(C90:G90)</f>
        <v>9</v>
      </c>
      <c r="M90">
        <f>SUMPRODUCT(MOD(C90:G90,2))</f>
        <v>3</v>
      </c>
      <c r="N90">
        <f>5-M90</f>
        <v>2</v>
      </c>
      <c r="O90">
        <f>COUNTIF(C90:G90,"&lt;=10")</f>
        <v>1</v>
      </c>
      <c r="P90">
        <f>COUNTIF(C90:G90,"&gt;=11")</f>
        <v>4</v>
      </c>
      <c r="Q90">
        <f>SUMPRODUCT(--(D90:G90-C90:F90=1))</f>
        <v>2</v>
      </c>
      <c r="R90">
        <f>SUMPRODUCT(COUNTIF(C91:G91,C90:G90))</f>
        <v>1</v>
      </c>
      <c r="S90">
        <f>AVERAGE(J90:J94)</f>
        <v>59</v>
      </c>
      <c r="T90">
        <f>AVERAGE(J90:J109)</f>
        <v>59</v>
      </c>
      <c r="U90">
        <f>S90-T90</f>
        <v>0</v>
      </c>
      <c r="V90" t="str">
        <f>IF(S90&gt;T90,"EXPANDING (BULLISH)",IF(S90&lt;T90,"CONTRACTING (BEARISH)","NEUTRAL"))</f>
        <v>NEUTRAL</v>
      </c>
    </row>
    <row r="91">
      <c r="A91">
        <v>7853</v>
      </c>
      <c r="B91" t="str">
        <v>2026-07-22</v>
      </c>
      <c r="C91">
        <v>5</v>
      </c>
      <c r="D91">
        <v>6</v>
      </c>
      <c r="E91">
        <v>8</v>
      </c>
      <c r="F91">
        <v>13</v>
      </c>
      <c r="G91">
        <v>17</v>
      </c>
      <c r="H91">
        <v>1</v>
      </c>
      <c r="I91" t="str">
        <v>5 - 6 - 8 - 13 - 17 [x1]</v>
      </c>
      <c r="J91">
        <f>SUM(C91:G91)</f>
        <v>49</v>
      </c>
      <c r="K91">
        <f>AVERAGE(C91:G91)</f>
        <v>9.8</v>
      </c>
      <c r="L91">
        <f>MAX(C91:G91)-MIN(C91:G91)</f>
        <v>12</v>
      </c>
      <c r="M91">
        <f>SUMPRODUCT(MOD(C91:G91,2))</f>
        <v>3</v>
      </c>
      <c r="N91">
        <f>5-M91</f>
        <v>2</v>
      </c>
      <c r="O91">
        <f>COUNTIF(C91:G91,"&lt;=10")</f>
        <v>3</v>
      </c>
      <c r="P91">
        <f>COUNTIF(C91:G91,"&gt;=11")</f>
        <v>2</v>
      </c>
      <c r="Q91">
        <f>SUMPRODUCT(--(D91:G91-C91:F91=1))</f>
        <v>1</v>
      </c>
      <c r="R91">
        <f>SUMPRODUCT(COUNTIF(C92:G92,C91:G91))</f>
        <v>3</v>
      </c>
      <c r="S91">
        <f>AVERAGE(J91:J95)</f>
        <v>49</v>
      </c>
      <c r="T91">
        <f>AVERAGE(J91:J110)</f>
        <v>49</v>
      </c>
      <c r="U91">
        <f>S91-T91</f>
        <v>0</v>
      </c>
      <c r="V91" t="str">
        <f>IF(S91&gt;T91,"EXPANDING (BULLISH)",IF(S91&lt;T91,"CONTRACTING (BEARISH)","NEUTRAL"))</f>
        <v>NEUTRAL</v>
      </c>
    </row>
    <row r="92">
      <c r="A92">
        <v>7852</v>
      </c>
      <c r="B92" t="str">
        <v>2026-07-21</v>
      </c>
      <c r="C92">
        <v>6</v>
      </c>
      <c r="D92">
        <v>8</v>
      </c>
      <c r="E92">
        <v>11</v>
      </c>
      <c r="F92">
        <v>13</v>
      </c>
      <c r="G92">
        <v>20</v>
      </c>
      <c r="H92">
        <v>3</v>
      </c>
      <c r="I92" t="str">
        <v>6 - 8 - 11 - 13 - 20 [x3]</v>
      </c>
      <c r="J92">
        <f>SUM(C92:G92)</f>
        <v>58</v>
      </c>
      <c r="K92">
        <f>AVERAGE(C92:G92)</f>
        <v>11.6</v>
      </c>
      <c r="L92">
        <f>MAX(C92:G92)-MIN(C92:G92)</f>
        <v>14</v>
      </c>
      <c r="M92">
        <f>SUMPRODUCT(MOD(C92:G92,2))</f>
        <v>2</v>
      </c>
      <c r="N92">
        <f>5-M92</f>
        <v>3</v>
      </c>
      <c r="O92">
        <f>COUNTIF(C92:G92,"&lt;=10")</f>
        <v>2</v>
      </c>
      <c r="P92">
        <f>COUNTIF(C92:G92,"&gt;=11")</f>
        <v>3</v>
      </c>
      <c r="Q92">
        <f>SUMPRODUCT(--(D92:G92-C92:F92=1))</f>
        <v>0</v>
      </c>
      <c r="R92">
        <f>SUMPRODUCT(COUNTIF(C93:G93,C92:G92))</f>
        <v>0</v>
      </c>
      <c r="S92">
        <f>AVERAGE(J92:J96)</f>
        <v>58</v>
      </c>
      <c r="T92">
        <f>AVERAGE(J92:J111)</f>
        <v>58</v>
      </c>
      <c r="U92">
        <f>S92-T92</f>
        <v>0</v>
      </c>
      <c r="V92" t="str">
        <f>IF(S92&gt;T92,"EXPANDING (BULLISH)",IF(S92&lt;T92,"CONTRACTING (BEARISH)","NEUTRAL"))</f>
        <v>NEUTRAL</v>
      </c>
    </row>
    <row r="93">
      <c r="A93">
        <v>7851</v>
      </c>
      <c r="B93" t="str">
        <v>2026-07-20</v>
      </c>
      <c r="C93">
        <v>3</v>
      </c>
      <c r="D93">
        <v>9</v>
      </c>
      <c r="E93">
        <v>12</v>
      </c>
      <c r="F93">
        <v>15</v>
      </c>
      <c r="G93">
        <v>17</v>
      </c>
      <c r="H93">
        <v>4</v>
      </c>
      <c r="I93" t="str">
        <v>3 - 9 - 12 - 15 - 17 [x4]</v>
      </c>
      <c r="J93">
        <f>SUM(C93:G93)</f>
        <v>56</v>
      </c>
      <c r="K93">
        <f>AVERAGE(C93:G93)</f>
        <v>11.2</v>
      </c>
      <c r="L93">
        <f>MAX(C93:G93)-MIN(C93:G93)</f>
        <v>14</v>
      </c>
      <c r="M93">
        <f>SUMPRODUCT(MOD(C93:G93,2))</f>
        <v>4</v>
      </c>
      <c r="N93">
        <f>5-M93</f>
        <v>1</v>
      </c>
      <c r="O93">
        <f>COUNTIF(C93:G93,"&lt;=10")</f>
        <v>2</v>
      </c>
      <c r="P93">
        <f>COUNTIF(C93:G93,"&gt;=11")</f>
        <v>3</v>
      </c>
      <c r="Q93">
        <f>SUMPRODUCT(--(D93:G93-C93:F93=1))</f>
        <v>0</v>
      </c>
      <c r="R93">
        <f>SUMPRODUCT(COUNTIF(C94:G94,C93:G93))</f>
        <v>1</v>
      </c>
      <c r="S93">
        <f>AVERAGE(J93:J97)</f>
        <v>56</v>
      </c>
      <c r="T93">
        <f>AVERAGE(J93:J112)</f>
        <v>56</v>
      </c>
      <c r="U93">
        <f>S93-T93</f>
        <v>0</v>
      </c>
      <c r="V93" t="str">
        <f>IF(S93&gt;T93,"EXPANDING (BULLISH)",IF(S93&lt;T93,"CONTRACTING (BEARISH)","NEUTRAL"))</f>
        <v>NEUTRAL</v>
      </c>
    </row>
    <row r="94">
      <c r="A94">
        <v>7850</v>
      </c>
      <c r="B94" t="str">
        <v>2026-07-19</v>
      </c>
      <c r="C94">
        <v>2</v>
      </c>
      <c r="D94">
        <v>8</v>
      </c>
      <c r="E94">
        <v>9</v>
      </c>
      <c r="F94">
        <v>16</v>
      </c>
      <c r="G94">
        <v>18</v>
      </c>
      <c r="H94">
        <v>1</v>
      </c>
      <c r="I94" t="str">
        <v>2 - 8 - 9 - 16 - 18 [x1]</v>
      </c>
      <c r="J94">
        <f>SUM(C94:G94)</f>
        <v>53</v>
      </c>
      <c r="K94">
        <f>AVERAGE(C94:G94)</f>
        <v>10.6</v>
      </c>
      <c r="L94">
        <f>MAX(C94:G94)-MIN(C94:G94)</f>
        <v>16</v>
      </c>
      <c r="M94">
        <f>SUMPRODUCT(MOD(C94:G94,2))</f>
        <v>1</v>
      </c>
      <c r="N94">
        <f>5-M94</f>
        <v>4</v>
      </c>
      <c r="O94">
        <f>COUNTIF(C94:G94,"&lt;=10")</f>
        <v>3</v>
      </c>
      <c r="P94">
        <f>COUNTIF(C94:G94,"&gt;=11")</f>
        <v>2</v>
      </c>
      <c r="Q94">
        <f>SUMPRODUCT(--(D94:G94-C94:F94=1))</f>
        <v>1</v>
      </c>
      <c r="R94">
        <f>SUMPRODUCT(COUNTIF(C95:G95,C94:G94))</f>
        <v>2</v>
      </c>
      <c r="S94">
        <f>AVERAGE(J94:J98)</f>
        <v>53</v>
      </c>
      <c r="T94">
        <f>AVERAGE(J94:J113)</f>
        <v>53</v>
      </c>
      <c r="U94">
        <f>S94-T94</f>
        <v>0</v>
      </c>
      <c r="V94" t="str">
        <f>IF(S94&gt;T94,"EXPANDING (BULLISH)",IF(S94&lt;T94,"CONTRACTING (BEARISH)","NEUTRAL"))</f>
        <v>NEUTRAL</v>
      </c>
    </row>
    <row r="95">
      <c r="A95">
        <v>7849</v>
      </c>
      <c r="B95" t="str">
        <v>2026-07-18</v>
      </c>
      <c r="C95">
        <v>2</v>
      </c>
      <c r="D95">
        <v>7</v>
      </c>
      <c r="E95">
        <v>8</v>
      </c>
      <c r="F95">
        <v>10</v>
      </c>
      <c r="G95">
        <v>17</v>
      </c>
      <c r="H95">
        <v>4</v>
      </c>
      <c r="I95" t="str">
        <v>2 - 7 - 8 - 10 - 17 [x4]</v>
      </c>
      <c r="J95">
        <f>SUM(C95:G95)</f>
        <v>44</v>
      </c>
      <c r="K95">
        <f>AVERAGE(C95:G95)</f>
        <v>8.8</v>
      </c>
      <c r="L95">
        <f>MAX(C95:G95)-MIN(C95:G95)</f>
        <v>15</v>
      </c>
      <c r="M95">
        <f>SUMPRODUCT(MOD(C95:G95,2))</f>
        <v>2</v>
      </c>
      <c r="N95">
        <f>5-M95</f>
        <v>3</v>
      </c>
      <c r="O95">
        <f>COUNTIF(C95:G95,"&lt;=10")</f>
        <v>4</v>
      </c>
      <c r="P95">
        <f>COUNTIF(C95:G95,"&gt;=11")</f>
        <v>1</v>
      </c>
      <c r="Q95">
        <f>SUMPRODUCT(--(D95:G95-C95:F95=1))</f>
        <v>1</v>
      </c>
      <c r="R95">
        <f>SUMPRODUCT(COUNTIF(C96:G96,C95:G95))</f>
        <v>2</v>
      </c>
      <c r="S95">
        <f>AVERAGE(J95:J99)</f>
        <v>44</v>
      </c>
      <c r="T95">
        <f>AVERAGE(J95:J114)</f>
        <v>44</v>
      </c>
      <c r="U95">
        <f>S95-T95</f>
        <v>0</v>
      </c>
      <c r="V95" t="str">
        <f>IF(S95&gt;T95,"EXPANDING (BULLISH)",IF(S95&lt;T95,"CONTRACTING (BEARISH)","NEUTRAL"))</f>
        <v>NEUTRAL</v>
      </c>
    </row>
    <row r="96">
      <c r="A96">
        <v>7848</v>
      </c>
      <c r="B96" t="str">
        <v>2026-07-17</v>
      </c>
      <c r="C96">
        <v>2</v>
      </c>
      <c r="D96">
        <v>5</v>
      </c>
      <c r="E96">
        <v>12</v>
      </c>
      <c r="F96">
        <v>15</v>
      </c>
      <c r="G96">
        <v>17</v>
      </c>
      <c r="H96">
        <v>2</v>
      </c>
      <c r="I96" t="str">
        <v>2 - 5 - 12 - 15 - 17 [x2]</v>
      </c>
      <c r="J96">
        <f>SUM(C96:G96)</f>
        <v>51</v>
      </c>
      <c r="K96">
        <f>AVERAGE(C96:G96)</f>
        <v>10.2</v>
      </c>
      <c r="L96">
        <f>MAX(C96:G96)-MIN(C96:G96)</f>
        <v>15</v>
      </c>
      <c r="M96">
        <f>SUMPRODUCT(MOD(C96:G96,2))</f>
        <v>3</v>
      </c>
      <c r="N96">
        <f>5-M96</f>
        <v>2</v>
      </c>
      <c r="O96">
        <f>COUNTIF(C96:G96,"&lt;=10")</f>
        <v>2</v>
      </c>
      <c r="P96">
        <f>COUNTIF(C96:G96,"&gt;=11")</f>
        <v>3</v>
      </c>
      <c r="Q96">
        <f>SUMPRODUCT(--(D96:G96-C96:F96=1))</f>
        <v>0</v>
      </c>
      <c r="R96">
        <f>SUMPRODUCT(COUNTIF(C97:G97,C96:G96))</f>
        <v>2</v>
      </c>
      <c r="S96">
        <f>AVERAGE(J96:J100)</f>
        <v>51</v>
      </c>
      <c r="T96">
        <f>AVERAGE(J96:J115)</f>
        <v>51</v>
      </c>
      <c r="U96">
        <f>S96-T96</f>
        <v>0</v>
      </c>
      <c r="V96" t="str">
        <f>IF(S96&gt;T96,"EXPANDING (BULLISH)",IF(S96&lt;T96,"CONTRACTING (BEARISH)","NEUTRAL"))</f>
        <v>NEUTRAL</v>
      </c>
    </row>
    <row r="97">
      <c r="A97">
        <v>7847</v>
      </c>
      <c r="B97" t="str">
        <v>2026-07-16</v>
      </c>
      <c r="C97">
        <v>2</v>
      </c>
      <c r="D97">
        <v>4</v>
      </c>
      <c r="E97">
        <v>8</v>
      </c>
      <c r="F97">
        <v>10</v>
      </c>
      <c r="G97">
        <v>12</v>
      </c>
      <c r="H97">
        <v>3</v>
      </c>
      <c r="I97" t="str">
        <v>2 - 4 - 8 - 10 - 12 [x3]</v>
      </c>
      <c r="J97">
        <f>SUM(C97:G97)</f>
        <v>36</v>
      </c>
      <c r="K97">
        <f>AVERAGE(C97:G97)</f>
        <v>7.2</v>
      </c>
      <c r="L97">
        <f>MAX(C97:G97)-MIN(C97:G97)</f>
        <v>10</v>
      </c>
      <c r="M97">
        <f>SUMPRODUCT(MOD(C97:G97,2))</f>
        <v>0</v>
      </c>
      <c r="N97">
        <f>5-M97</f>
        <v>5</v>
      </c>
      <c r="O97">
        <f>COUNTIF(C97:G97,"&lt;=10")</f>
        <v>4</v>
      </c>
      <c r="P97">
        <f>COUNTIF(C97:G97,"&gt;=11")</f>
        <v>1</v>
      </c>
      <c r="Q97">
        <f>SUMPRODUCT(--(D97:G97-C97:F97=1))</f>
        <v>0</v>
      </c>
      <c r="R97">
        <f>SUMPRODUCT(COUNTIF(C98:G98,C97:G97))</f>
        <v>2</v>
      </c>
      <c r="S97">
        <f>AVERAGE(J97:J101)</f>
        <v>36</v>
      </c>
      <c r="T97">
        <f>AVERAGE(J97:J116)</f>
        <v>36</v>
      </c>
      <c r="U97">
        <f>S97-T97</f>
        <v>0</v>
      </c>
      <c r="V97" t="str">
        <f>IF(S97&gt;T97,"EXPANDING (BULLISH)",IF(S97&lt;T97,"CONTRACTING (BEARISH)","NEUTRAL"))</f>
        <v>NEUTRAL</v>
      </c>
    </row>
    <row r="98">
      <c r="A98">
        <v>7846</v>
      </c>
      <c r="B98" t="str">
        <v>2026-07-15</v>
      </c>
      <c r="C98">
        <v>4</v>
      </c>
      <c r="D98">
        <v>5</v>
      </c>
      <c r="E98">
        <v>12</v>
      </c>
      <c r="F98">
        <v>13</v>
      </c>
      <c r="G98">
        <v>20</v>
      </c>
      <c r="H98">
        <v>1</v>
      </c>
      <c r="I98" t="str">
        <v>4 - 5 - 12 - 13 - 20 [x1]</v>
      </c>
      <c r="J98">
        <f>SUM(C98:G98)</f>
        <v>54</v>
      </c>
      <c r="K98">
        <f>AVERAGE(C98:G98)</f>
        <v>10.8</v>
      </c>
      <c r="L98">
        <f>MAX(C98:G98)-MIN(C98:G98)</f>
        <v>16</v>
      </c>
      <c r="M98">
        <f>SUMPRODUCT(MOD(C98:G98,2))</f>
        <v>2</v>
      </c>
      <c r="N98">
        <f>5-M98</f>
        <v>3</v>
      </c>
      <c r="O98">
        <f>COUNTIF(C98:G98,"&lt;=10")</f>
        <v>2</v>
      </c>
      <c r="P98">
        <f>COUNTIF(C98:G98,"&gt;=11")</f>
        <v>3</v>
      </c>
      <c r="Q98">
        <f>SUMPRODUCT(--(D98:G98-C98:F98=1))</f>
        <v>2</v>
      </c>
      <c r="R98">
        <f>SUMPRODUCT(COUNTIF(C99:G99,C98:G98))</f>
        <v>0</v>
      </c>
      <c r="S98">
        <f>AVERAGE(J98:J102)</f>
        <v>54</v>
      </c>
      <c r="T98">
        <f>AVERAGE(J98:J117)</f>
        <v>54</v>
      </c>
      <c r="U98">
        <f>S98-T98</f>
        <v>0</v>
      </c>
      <c r="V98" t="str">
        <f>IF(S98&gt;T98,"EXPANDING (BULLISH)",IF(S98&lt;T98,"CONTRACTING (BEARISH)","NEUTRAL"))</f>
        <v>NEUTRAL</v>
      </c>
    </row>
    <row r="99">
      <c r="A99">
        <v>7845</v>
      </c>
      <c r="B99" t="str">
        <v>2026-07-14</v>
      </c>
      <c r="C99">
        <v>7</v>
      </c>
      <c r="D99">
        <v>10</v>
      </c>
      <c r="E99">
        <v>15</v>
      </c>
      <c r="F99">
        <v>17</v>
      </c>
      <c r="G99">
        <v>18</v>
      </c>
      <c r="H99">
        <v>2</v>
      </c>
      <c r="I99" t="str">
        <v>7 - 10 - 15 - 17 - 18 [x2]</v>
      </c>
      <c r="J99">
        <f>SUM(C99:G99)</f>
        <v>67</v>
      </c>
      <c r="K99">
        <f>AVERAGE(C99:G99)</f>
        <v>13.4</v>
      </c>
      <c r="L99">
        <f>MAX(C99:G99)-MIN(C99:G99)</f>
        <v>11</v>
      </c>
      <c r="M99">
        <f>SUMPRODUCT(MOD(C99:G99,2))</f>
        <v>3</v>
      </c>
      <c r="N99">
        <f>5-M99</f>
        <v>2</v>
      </c>
      <c r="O99">
        <f>COUNTIF(C99:G99,"&lt;=10")</f>
        <v>2</v>
      </c>
      <c r="P99">
        <f>COUNTIF(C99:G99,"&gt;=11")</f>
        <v>3</v>
      </c>
      <c r="Q99">
        <f>SUMPRODUCT(--(D99:G99-C99:F99=1))</f>
        <v>1</v>
      </c>
      <c r="R99">
        <f>SUMPRODUCT(COUNTIF(C100:G100,C99:G99))</f>
        <v>0</v>
      </c>
      <c r="S99">
        <f>AVERAGE(J99:J103)</f>
        <v>67</v>
      </c>
      <c r="T99">
        <f>AVERAGE(J99:J118)</f>
        <v>67</v>
      </c>
      <c r="U99">
        <f>S99-T99</f>
        <v>0</v>
      </c>
      <c r="V99" t="str">
        <f>IF(S99&gt;T99,"EXPANDING (BULLISH)",IF(S99&lt;T99,"CONTRACTING (BEARISH)","NEUTRAL"))</f>
        <v>NEUTRAL</v>
      </c>
    </row>
    <row r="100">
      <c r="A100">
        <v>7844</v>
      </c>
      <c r="B100" t="str">
        <v>2026-07-13</v>
      </c>
      <c r="C100">
        <v>3</v>
      </c>
      <c r="D100">
        <v>6</v>
      </c>
      <c r="E100">
        <v>14</v>
      </c>
      <c r="F100">
        <v>16</v>
      </c>
      <c r="G100">
        <v>19</v>
      </c>
      <c r="H100">
        <v>3</v>
      </c>
      <c r="I100" t="str">
        <v>3 - 6 - 14 - 16 - 19 [x3]</v>
      </c>
      <c r="J100">
        <f>SUM(C100:G100)</f>
        <v>58</v>
      </c>
      <c r="K100">
        <f>AVERAGE(C100:G100)</f>
        <v>11.6</v>
      </c>
      <c r="L100">
        <f>MAX(C100:G100)-MIN(C100:G100)</f>
        <v>16</v>
      </c>
      <c r="M100">
        <f>SUMPRODUCT(MOD(C100:G100,2))</f>
        <v>2</v>
      </c>
      <c r="N100">
        <f>5-M100</f>
        <v>3</v>
      </c>
      <c r="O100">
        <f>COUNTIF(C100:G100,"&lt;=10")</f>
        <v>2</v>
      </c>
      <c r="P100">
        <f>COUNTIF(C100:G100,"&gt;=11")</f>
        <v>3</v>
      </c>
      <c r="Q100">
        <f>SUMPRODUCT(--(D100:G100-C100:F100=1))</f>
        <v>0</v>
      </c>
      <c r="R100">
        <f>SUMPRODUCT(COUNTIF(C101:G101,C100:G100))</f>
        <v>2</v>
      </c>
      <c r="S100">
        <f>AVERAGE(J100:J104)</f>
        <v>58</v>
      </c>
      <c r="T100">
        <f>AVERAGE(J100:J119)</f>
        <v>58</v>
      </c>
      <c r="U100">
        <f>S100-T100</f>
        <v>0</v>
      </c>
      <c r="V100" t="str">
        <f>IF(S100&gt;T100,"EXPANDING (BULLISH)",IF(S100&lt;T100,"CONTRACTING (BEARISH)","NEUTRAL"))</f>
        <v>NEUTRAL</v>
      </c>
    </row>
    <row r="101">
      <c r="A101">
        <v>7842</v>
      </c>
      <c r="B101" t="str">
        <v>2026-07-11</v>
      </c>
      <c r="C101">
        <v>1</v>
      </c>
      <c r="D101">
        <v>6</v>
      </c>
      <c r="E101">
        <v>13</v>
      </c>
      <c r="F101">
        <v>18</v>
      </c>
      <c r="G101">
        <v>19</v>
      </c>
      <c r="H101">
        <v>2</v>
      </c>
      <c r="I101" t="str">
        <v>1 - 6 - 13 - 18 - 19 [x2]</v>
      </c>
      <c r="J101">
        <f>SUM(C101:G101)</f>
        <v>57</v>
      </c>
      <c r="K101">
        <f>AVERAGE(C101:G101)</f>
        <v>11.4</v>
      </c>
      <c r="L101">
        <f>MAX(C101:G101)-MIN(C101:G101)</f>
        <v>18</v>
      </c>
      <c r="M101">
        <f>SUMPRODUCT(MOD(C101:G101,2))</f>
        <v>3</v>
      </c>
      <c r="N101">
        <f>5-M101</f>
        <v>2</v>
      </c>
      <c r="O101">
        <f>COUNTIF(C101:G101,"&lt;=10")</f>
        <v>2</v>
      </c>
      <c r="P101">
        <f>COUNTIF(C101:G101,"&gt;=11")</f>
        <v>3</v>
      </c>
      <c r="Q101">
        <f>SUMPRODUCT(--(D101:G101-C101:F101=1))</f>
        <v>1</v>
      </c>
      <c r="R101">
        <f>SUMPRODUCT(COUNTIF(C102:G102,C101:G101))</f>
        <v>2</v>
      </c>
      <c r="S101">
        <f>AVERAGE(J101:J105)</f>
        <v>57</v>
      </c>
      <c r="T101">
        <f>AVERAGE(J101:J120)</f>
        <v>57</v>
      </c>
      <c r="U101">
        <f>S101-T101</f>
        <v>0</v>
      </c>
      <c r="V101" t="str">
        <f>IF(S101&gt;T101,"EXPANDING (BULLISH)",IF(S101&lt;T101,"CONTRACTING (BEARISH)","NEUTRAL"))</f>
        <v>NEUTRAL</v>
      </c>
    </row>
    <row r="102">
      <c r="A102">
        <v>7841</v>
      </c>
      <c r="B102" t="str">
        <v>2026-07-10</v>
      </c>
      <c r="C102">
        <v>1</v>
      </c>
      <c r="D102">
        <v>5</v>
      </c>
      <c r="E102">
        <v>12</v>
      </c>
      <c r="F102">
        <v>14</v>
      </c>
      <c r="G102">
        <v>18</v>
      </c>
      <c r="H102">
        <v>1</v>
      </c>
      <c r="I102" t="str">
        <v>1 - 5 - 12 - 14 - 18 [x1]</v>
      </c>
      <c r="J102">
        <f>SUM(C102:G102)</f>
        <v>50</v>
      </c>
      <c r="K102">
        <f>AVERAGE(C102:G102)</f>
        <v>10</v>
      </c>
      <c r="L102">
        <f>MAX(C102:G102)-MIN(C102:G102)</f>
        <v>17</v>
      </c>
      <c r="M102">
        <f>SUMPRODUCT(MOD(C102:G102,2))</f>
        <v>2</v>
      </c>
      <c r="N102">
        <f>5-M102</f>
        <v>3</v>
      </c>
      <c r="O102">
        <f>COUNTIF(C102:G102,"&lt;=10")</f>
        <v>2</v>
      </c>
      <c r="P102">
        <f>COUNTIF(C102:G102,"&gt;=11")</f>
        <v>3</v>
      </c>
      <c r="Q102">
        <f>SUMPRODUCT(--(D102:G102-C102:F102=1))</f>
        <v>0</v>
      </c>
      <c r="R102">
        <f>SUMPRODUCT(COUNTIF(C103:G103,C102:G102))</f>
        <v>1</v>
      </c>
      <c r="S102">
        <f>AVERAGE(J102:J106)</f>
        <v>50</v>
      </c>
      <c r="T102">
        <f>AVERAGE(J102:J121)</f>
        <v>50</v>
      </c>
      <c r="U102">
        <f>S102-T102</f>
        <v>0</v>
      </c>
      <c r="V102" t="str">
        <f>IF(S102&gt;T102,"EXPANDING (BULLISH)",IF(S102&lt;T102,"CONTRACTING (BEARISH)","NEUTRAL"))</f>
        <v>NEUTRAL</v>
      </c>
    </row>
    <row r="103">
      <c r="A103">
        <v>7840</v>
      </c>
      <c r="B103" t="str">
        <v>2026-07-09</v>
      </c>
      <c r="C103">
        <v>4</v>
      </c>
      <c r="D103">
        <v>6</v>
      </c>
      <c r="E103">
        <v>11</v>
      </c>
      <c r="F103">
        <v>15</v>
      </c>
      <c r="G103">
        <v>18</v>
      </c>
      <c r="H103">
        <v>3</v>
      </c>
      <c r="I103" t="str">
        <v>4 - 6 - 11 - 15 - 18 [x3]</v>
      </c>
      <c r="J103">
        <f>SUM(C103:G103)</f>
        <v>54</v>
      </c>
      <c r="K103">
        <f>AVERAGE(C103:G103)</f>
        <v>10.8</v>
      </c>
      <c r="L103">
        <f>MAX(C103:G103)-MIN(C103:G103)</f>
        <v>14</v>
      </c>
      <c r="M103">
        <f>SUMPRODUCT(MOD(C103:G103,2))</f>
        <v>2</v>
      </c>
      <c r="N103">
        <f>5-M103</f>
        <v>3</v>
      </c>
      <c r="O103">
        <f>COUNTIF(C103:G103,"&lt;=10")</f>
        <v>2</v>
      </c>
      <c r="P103">
        <f>COUNTIF(C103:G103,"&gt;=11")</f>
        <v>3</v>
      </c>
      <c r="Q103">
        <f>SUMPRODUCT(--(D103:G103-C103:F103=1))</f>
        <v>0</v>
      </c>
      <c r="R103">
        <f>SUMPRODUCT(COUNTIF(C104:G104,C103:G103))</f>
        <v>2</v>
      </c>
      <c r="S103">
        <f>AVERAGE(J103:J107)</f>
        <v>54</v>
      </c>
      <c r="T103">
        <f>AVERAGE(J103:J122)</f>
        <v>54</v>
      </c>
      <c r="U103">
        <f>S103-T103</f>
        <v>0</v>
      </c>
      <c r="V103" t="str">
        <f>IF(S103&gt;T103,"EXPANDING (BULLISH)",IF(S103&lt;T103,"CONTRACTING (BEARISH)","NEUTRAL"))</f>
        <v>NEUTRAL</v>
      </c>
    </row>
    <row r="104">
      <c r="A104">
        <v>7839</v>
      </c>
      <c r="B104" t="str">
        <v>2026-07-08</v>
      </c>
      <c r="C104">
        <v>2</v>
      </c>
      <c r="D104">
        <v>6</v>
      </c>
      <c r="E104">
        <v>11</v>
      </c>
      <c r="F104">
        <v>13</v>
      </c>
      <c r="G104">
        <v>20</v>
      </c>
      <c r="H104">
        <v>1</v>
      </c>
      <c r="I104" t="str">
        <v>2 - 6 - 11 - 13 - 20 [x1]</v>
      </c>
      <c r="J104">
        <f>SUM(C104:G104)</f>
        <v>52</v>
      </c>
      <c r="K104">
        <f>AVERAGE(C104:G104)</f>
        <v>10.4</v>
      </c>
      <c r="L104">
        <f>MAX(C104:G104)-MIN(C104:G104)</f>
        <v>18</v>
      </c>
      <c r="M104">
        <f>SUMPRODUCT(MOD(C104:G104,2))</f>
        <v>2</v>
      </c>
      <c r="N104">
        <f>5-M104</f>
        <v>3</v>
      </c>
      <c r="O104">
        <f>COUNTIF(C104:G104,"&lt;=10")</f>
        <v>2</v>
      </c>
      <c r="P104">
        <f>COUNTIF(C104:G104,"&gt;=11")</f>
        <v>3</v>
      </c>
      <c r="Q104">
        <f>SUMPRODUCT(--(D104:G104-C104:F104=1))</f>
        <v>0</v>
      </c>
      <c r="R104">
        <f>SUMPRODUCT(COUNTIF(C105:G105,C104:G104))</f>
        <v>3</v>
      </c>
      <c r="S104">
        <f>AVERAGE(J104:J108)</f>
        <v>52</v>
      </c>
      <c r="T104">
        <f>AVERAGE(J104:J123)</f>
        <v>52</v>
      </c>
      <c r="U104">
        <f>S104-T104</f>
        <v>0</v>
      </c>
      <c r="V104" t="str">
        <f>IF(S104&gt;T104,"EXPANDING (BULLISH)",IF(S104&lt;T104,"CONTRACTING (BEARISH)","NEUTRAL"))</f>
        <v>NEUTRAL</v>
      </c>
    </row>
    <row r="105">
      <c r="A105">
        <v>7838</v>
      </c>
      <c r="B105" t="str">
        <v>2026-07-07</v>
      </c>
      <c r="C105">
        <v>2</v>
      </c>
      <c r="D105">
        <v>5</v>
      </c>
      <c r="E105">
        <v>6</v>
      </c>
      <c r="F105">
        <v>12</v>
      </c>
      <c r="G105">
        <v>13</v>
      </c>
      <c r="H105">
        <v>2</v>
      </c>
      <c r="I105" t="str">
        <v>2 - 5 - 6 - 12 - 13 [x2]</v>
      </c>
      <c r="J105">
        <f>SUM(C105:G105)</f>
        <v>38</v>
      </c>
      <c r="K105">
        <f>AVERAGE(C105:G105)</f>
        <v>7.6</v>
      </c>
      <c r="L105">
        <f>MAX(C105:G105)-MIN(C105:G105)</f>
        <v>11</v>
      </c>
      <c r="M105">
        <f>SUMPRODUCT(MOD(C105:G105,2))</f>
        <v>2</v>
      </c>
      <c r="N105">
        <f>5-M105</f>
        <v>3</v>
      </c>
      <c r="O105">
        <f>COUNTIF(C105:G105,"&lt;=10")</f>
        <v>3</v>
      </c>
      <c r="P105">
        <f>COUNTIF(C105:G105,"&gt;=11")</f>
        <v>2</v>
      </c>
      <c r="Q105">
        <f>SUMPRODUCT(--(D105:G105-C105:F105=1))</f>
        <v>2</v>
      </c>
      <c r="R105">
        <f>SUMPRODUCT(COUNTIF(C106:G106,C105:G105))</f>
        <v>0</v>
      </c>
      <c r="S105">
        <f>AVERAGE(J105:J109)</f>
        <v>38</v>
      </c>
      <c r="T105">
        <f>AVERAGE(J105:J124)</f>
        <v>38</v>
      </c>
      <c r="U105">
        <f>S105-T105</f>
        <v>0</v>
      </c>
      <c r="V105" t="str">
        <f>IF(S105&gt;T105,"EXPANDING (BULLISH)",IF(S105&lt;T105,"CONTRACTING (BEARISH)","NEUTRAL"))</f>
        <v>NEUTRAL</v>
      </c>
    </row>
    <row r="106">
      <c r="A106">
        <v>7837</v>
      </c>
      <c r="B106" t="str">
        <v>2026-07-06</v>
      </c>
      <c r="C106">
        <v>1</v>
      </c>
      <c r="D106">
        <v>8</v>
      </c>
      <c r="E106">
        <v>11</v>
      </c>
      <c r="F106">
        <v>14</v>
      </c>
      <c r="G106">
        <v>17</v>
      </c>
      <c r="H106">
        <v>2</v>
      </c>
      <c r="I106" t="str">
        <v>1 - 8 - 11 - 14 - 17 [x2]</v>
      </c>
      <c r="J106">
        <f>SUM(C106:G106)</f>
        <v>51</v>
      </c>
      <c r="K106">
        <f>AVERAGE(C106:G106)</f>
        <v>10.2</v>
      </c>
      <c r="L106">
        <f>MAX(C106:G106)-MIN(C106:G106)</f>
        <v>16</v>
      </c>
      <c r="M106">
        <f>SUMPRODUCT(MOD(C106:G106,2))</f>
        <v>3</v>
      </c>
      <c r="N106">
        <f>5-M106</f>
        <v>2</v>
      </c>
      <c r="O106">
        <f>COUNTIF(C106:G106,"&lt;=10")</f>
        <v>2</v>
      </c>
      <c r="P106">
        <f>COUNTIF(C106:G106,"&gt;=11")</f>
        <v>3</v>
      </c>
      <c r="Q106">
        <f>SUMPRODUCT(--(D106:G106-C106:F106=1))</f>
        <v>0</v>
      </c>
      <c r="R106">
        <f>SUMPRODUCT(COUNTIF(C107:G107,C106:G106))</f>
        <v>2</v>
      </c>
      <c r="S106">
        <f>AVERAGE(J106:J110)</f>
        <v>51</v>
      </c>
      <c r="T106">
        <f>AVERAGE(J106:J125)</f>
        <v>51</v>
      </c>
      <c r="U106">
        <f>S106-T106</f>
        <v>0</v>
      </c>
      <c r="V106" t="str">
        <f>IF(S106&gt;T106,"EXPANDING (BULLISH)",IF(S106&lt;T106,"CONTRACTING (BEARISH)","NEUTRAL"))</f>
        <v>NEUTRAL</v>
      </c>
    </row>
    <row r="107">
      <c r="A107">
        <v>7835</v>
      </c>
      <c r="B107" t="str">
        <v>2026-07-04</v>
      </c>
      <c r="C107">
        <v>1</v>
      </c>
      <c r="D107">
        <v>11</v>
      </c>
      <c r="E107">
        <v>12</v>
      </c>
      <c r="F107">
        <v>18</v>
      </c>
      <c r="G107">
        <v>20</v>
      </c>
      <c r="H107">
        <v>2</v>
      </c>
      <c r="I107" t="str">
        <v>1 - 11 - 12 - 18 - 20 [x2]</v>
      </c>
      <c r="J107">
        <f>SUM(C107:G107)</f>
        <v>62</v>
      </c>
      <c r="K107">
        <f>AVERAGE(C107:G107)</f>
        <v>12.4</v>
      </c>
      <c r="L107">
        <f>MAX(C107:G107)-MIN(C107:G107)</f>
        <v>19</v>
      </c>
      <c r="M107">
        <f>SUMPRODUCT(MOD(C107:G107,2))</f>
        <v>2</v>
      </c>
      <c r="N107">
        <f>5-M107</f>
        <v>3</v>
      </c>
      <c r="O107">
        <f>COUNTIF(C107:G107,"&lt;=10")</f>
        <v>1</v>
      </c>
      <c r="P107">
        <f>COUNTIF(C107:G107,"&gt;=11")</f>
        <v>4</v>
      </c>
      <c r="Q107">
        <f>SUMPRODUCT(--(D107:G107-C107:F107=1))</f>
        <v>1</v>
      </c>
      <c r="R107">
        <f>SUMPRODUCT(COUNTIF(C108:G108,C107:G107))</f>
        <v>2</v>
      </c>
      <c r="S107">
        <f>AVERAGE(J107:J111)</f>
        <v>62</v>
      </c>
      <c r="T107">
        <f>AVERAGE(J107:J126)</f>
        <v>62</v>
      </c>
      <c r="U107">
        <f>S107-T107</f>
        <v>0</v>
      </c>
      <c r="V107" t="str">
        <f>IF(S107&gt;T107,"EXPANDING (BULLISH)",IF(S107&lt;T107,"CONTRACTING (BEARISH)","NEUTRAL"))</f>
        <v>NEUTRAL</v>
      </c>
    </row>
    <row r="108">
      <c r="A108">
        <v>7834</v>
      </c>
      <c r="B108" t="str">
        <v>2026-07-03</v>
      </c>
      <c r="C108">
        <v>2</v>
      </c>
      <c r="D108">
        <v>9</v>
      </c>
      <c r="E108">
        <v>12</v>
      </c>
      <c r="F108">
        <v>16</v>
      </c>
      <c r="G108">
        <v>20</v>
      </c>
      <c r="H108">
        <v>4</v>
      </c>
      <c r="I108" t="str">
        <v>2 - 9 - 12 - 16 - 20 [x4]</v>
      </c>
      <c r="J108">
        <f>SUM(C108:G108)</f>
        <v>59</v>
      </c>
      <c r="K108">
        <f>AVERAGE(C108:G108)</f>
        <v>11.8</v>
      </c>
      <c r="L108">
        <f>MAX(C108:G108)-MIN(C108:G108)</f>
        <v>18</v>
      </c>
      <c r="M108">
        <f>SUMPRODUCT(MOD(C108:G108,2))</f>
        <v>1</v>
      </c>
      <c r="N108">
        <f>5-M108</f>
        <v>4</v>
      </c>
      <c r="O108">
        <f>COUNTIF(C108:G108,"&lt;=10")</f>
        <v>2</v>
      </c>
      <c r="P108">
        <f>COUNTIF(C108:G108,"&gt;=11")</f>
        <v>3</v>
      </c>
      <c r="Q108">
        <f>SUMPRODUCT(--(D108:G108-C108:F108=1))</f>
        <v>0</v>
      </c>
      <c r="R108">
        <f>SUMPRODUCT(COUNTIF(C109:G109,C108:G108))</f>
        <v>2</v>
      </c>
      <c r="S108">
        <f>AVERAGE(J108:J112)</f>
        <v>59</v>
      </c>
      <c r="T108">
        <f>AVERAGE(J108:J127)</f>
        <v>59</v>
      </c>
      <c r="U108">
        <f>S108-T108</f>
        <v>0</v>
      </c>
      <c r="V108" t="str">
        <f>IF(S108&gt;T108,"EXPANDING (BULLISH)",IF(S108&lt;T108,"CONTRACTING (BEARISH)","NEUTRAL"))</f>
        <v>NEUTRAL</v>
      </c>
    </row>
    <row r="109">
      <c r="A109">
        <v>7833</v>
      </c>
      <c r="B109" t="str">
        <v>2026-07-02</v>
      </c>
      <c r="C109">
        <v>1</v>
      </c>
      <c r="D109">
        <v>3</v>
      </c>
      <c r="E109">
        <v>8</v>
      </c>
      <c r="F109">
        <v>9</v>
      </c>
      <c r="G109">
        <v>16</v>
      </c>
      <c r="H109">
        <v>2</v>
      </c>
      <c r="I109" t="str">
        <v>1 - 3 - 8 - 9 - 16 [x2]</v>
      </c>
      <c r="J109">
        <f>SUM(C109:G109)</f>
        <v>37</v>
      </c>
      <c r="K109">
        <f>AVERAGE(C109:G109)</f>
        <v>7.4</v>
      </c>
      <c r="L109">
        <f>MAX(C109:G109)-MIN(C109:G109)</f>
        <v>15</v>
      </c>
      <c r="M109">
        <f>SUMPRODUCT(MOD(C109:G109,2))</f>
        <v>3</v>
      </c>
      <c r="N109">
        <f>5-M109</f>
        <v>2</v>
      </c>
      <c r="O109">
        <f>COUNTIF(C109:G109,"&lt;=10")</f>
        <v>4</v>
      </c>
      <c r="P109">
        <f>COUNTIF(C109:G109,"&gt;=11")</f>
        <v>1</v>
      </c>
      <c r="Q109">
        <f>SUMPRODUCT(--(D109:G109-C109:F109=1))</f>
        <v>1</v>
      </c>
      <c r="R109">
        <f>SUMPRODUCT(COUNTIF(C110:G110,C109:G109))</f>
        <v>0</v>
      </c>
      <c r="S109">
        <f>AVERAGE(J109:J113)</f>
        <v>37</v>
      </c>
      <c r="T109">
        <f>AVERAGE(J109:J128)</f>
        <v>37</v>
      </c>
      <c r="U109">
        <f>S109-T109</f>
        <v>0</v>
      </c>
      <c r="V109" t="str">
        <f>IF(S109&gt;T109,"EXPANDING (BULLISH)",IF(S109&lt;T109,"CONTRACTING (BEARISH)","NEUTRAL"))</f>
        <v>NEUTRAL</v>
      </c>
    </row>
    <row r="110">
      <c r="A110">
        <v>7832</v>
      </c>
      <c r="B110" t="str">
        <v>2026-07-01</v>
      </c>
      <c r="C110">
        <v>5</v>
      </c>
      <c r="D110">
        <v>6</v>
      </c>
      <c r="E110">
        <v>15</v>
      </c>
      <c r="F110">
        <v>18</v>
      </c>
      <c r="G110">
        <v>19</v>
      </c>
      <c r="H110">
        <v>3</v>
      </c>
      <c r="I110" t="str">
        <v>5 - 6 - 15 - 18 - 19 [x3]</v>
      </c>
      <c r="J110">
        <f>SUM(C110:G110)</f>
        <v>63</v>
      </c>
      <c r="K110">
        <f>AVERAGE(C110:G110)</f>
        <v>12.6</v>
      </c>
      <c r="L110">
        <f>MAX(C110:G110)-MIN(C110:G110)</f>
        <v>14</v>
      </c>
      <c r="M110">
        <f>SUMPRODUCT(MOD(C110:G110,2))</f>
        <v>3</v>
      </c>
      <c r="N110">
        <f>5-M110</f>
        <v>2</v>
      </c>
      <c r="O110">
        <f>COUNTIF(C110:G110,"&lt;=10")</f>
        <v>2</v>
      </c>
      <c r="P110">
        <f>COUNTIF(C110:G110,"&gt;=11")</f>
        <v>3</v>
      </c>
      <c r="Q110">
        <f>SUMPRODUCT(--(D110:G110-C110:F110=1))</f>
        <v>2</v>
      </c>
      <c r="R110">
        <f>SUMPRODUCT(COUNTIF(C111:G111,C110:G110))</f>
        <v>3</v>
      </c>
      <c r="S110">
        <f>AVERAGE(J110:J114)</f>
        <v>63</v>
      </c>
      <c r="T110">
        <f>AVERAGE(J110:J129)</f>
        <v>63</v>
      </c>
      <c r="U110">
        <f>S110-T110</f>
        <v>0</v>
      </c>
      <c r="V110" t="str">
        <f>IF(S110&gt;T110,"EXPANDING (BULLISH)",IF(S110&lt;T110,"CONTRACTING (BEARISH)","NEUTRAL"))</f>
        <v>NEUTRAL</v>
      </c>
    </row>
    <row r="111">
      <c r="A111">
        <v>7831</v>
      </c>
      <c r="B111" t="str">
        <v>2026-06-30</v>
      </c>
      <c r="C111">
        <v>1</v>
      </c>
      <c r="D111">
        <v>5</v>
      </c>
      <c r="E111">
        <v>8</v>
      </c>
      <c r="F111">
        <v>15</v>
      </c>
      <c r="G111">
        <v>19</v>
      </c>
      <c r="H111">
        <v>2</v>
      </c>
      <c r="I111" t="str">
        <v>1 - 5 - 8 - 15 - 19 [x2]</v>
      </c>
      <c r="J111">
        <f>SUM(C111:G111)</f>
        <v>48</v>
      </c>
      <c r="K111">
        <f>AVERAGE(C111:G111)</f>
        <v>9.6</v>
      </c>
      <c r="L111">
        <f>MAX(C111:G111)-MIN(C111:G111)</f>
        <v>18</v>
      </c>
      <c r="M111">
        <f>SUMPRODUCT(MOD(C111:G111,2))</f>
        <v>4</v>
      </c>
      <c r="N111">
        <f>5-M111</f>
        <v>1</v>
      </c>
      <c r="O111">
        <f>COUNTIF(C111:G111,"&lt;=10")</f>
        <v>3</v>
      </c>
      <c r="P111">
        <f>COUNTIF(C111:G111,"&gt;=11")</f>
        <v>2</v>
      </c>
      <c r="Q111">
        <f>SUMPRODUCT(--(D111:G111-C111:F111=1))</f>
        <v>0</v>
      </c>
      <c r="R111">
        <f>SUMPRODUCT(COUNTIF(C112:G112,C111:G111))</f>
        <v>2</v>
      </c>
      <c r="S111">
        <f>AVERAGE(J111:J115)</f>
        <v>48</v>
      </c>
      <c r="T111">
        <f>AVERAGE(J111:J130)</f>
        <v>48</v>
      </c>
      <c r="U111">
        <f>S111-T111</f>
        <v>0</v>
      </c>
      <c r="V111" t="str">
        <f>IF(S111&gt;T111,"EXPANDING (BULLISH)",IF(S111&lt;T111,"CONTRACTING (BEARISH)","NEUTRAL"))</f>
        <v>NEUTRAL</v>
      </c>
    </row>
    <row r="112">
      <c r="A112">
        <v>7830</v>
      </c>
      <c r="B112" t="str">
        <v>2026-06-29</v>
      </c>
      <c r="C112">
        <v>3</v>
      </c>
      <c r="D112">
        <v>5</v>
      </c>
      <c r="E112">
        <v>9</v>
      </c>
      <c r="F112">
        <v>12</v>
      </c>
      <c r="G112">
        <v>19</v>
      </c>
      <c r="H112">
        <v>3</v>
      </c>
      <c r="I112" t="str">
        <v>3 - 5 - 9 - 12 - 19 [x3]</v>
      </c>
      <c r="J112">
        <f>SUM(C112:G112)</f>
        <v>48</v>
      </c>
      <c r="K112">
        <f>AVERAGE(C112:G112)</f>
        <v>9.6</v>
      </c>
      <c r="L112">
        <f>MAX(C112:G112)-MIN(C112:G112)</f>
        <v>16</v>
      </c>
      <c r="M112">
        <f>SUMPRODUCT(MOD(C112:G112,2))</f>
        <v>4</v>
      </c>
      <c r="N112">
        <f>5-M112</f>
        <v>1</v>
      </c>
      <c r="O112">
        <f>COUNTIF(C112:G112,"&lt;=10")</f>
        <v>3</v>
      </c>
      <c r="P112">
        <f>COUNTIF(C112:G112,"&gt;=11")</f>
        <v>2</v>
      </c>
      <c r="Q112">
        <f>SUMPRODUCT(--(D112:G112-C112:F112=1))</f>
        <v>0</v>
      </c>
      <c r="R112">
        <f>SUMPRODUCT(COUNTIF(C113:G113,C112:G112))</f>
        <v>0</v>
      </c>
      <c r="S112">
        <f>AVERAGE(J112:J116)</f>
        <v>48</v>
      </c>
      <c r="T112">
        <f>AVERAGE(J112:J131)</f>
        <v>48</v>
      </c>
      <c r="U112">
        <f>S112-T112</f>
        <v>0</v>
      </c>
      <c r="V112" t="str">
        <f>IF(S112&gt;T112,"EXPANDING (BULLISH)",IF(S112&lt;T112,"CONTRACTING (BEARISH)","NEUTRAL"))</f>
        <v>NEUTRAL</v>
      </c>
    </row>
    <row r="113">
      <c r="A113">
        <v>7828</v>
      </c>
      <c r="B113" t="str">
        <v>2026-06-27</v>
      </c>
      <c r="C113">
        <v>6</v>
      </c>
      <c r="D113">
        <v>7</v>
      </c>
      <c r="E113">
        <v>11</v>
      </c>
      <c r="F113">
        <v>16</v>
      </c>
      <c r="G113">
        <v>18</v>
      </c>
      <c r="H113">
        <v>4</v>
      </c>
      <c r="I113" t="str">
        <v>6 - 7 - 11 - 16 - 18 [x4]</v>
      </c>
      <c r="J113">
        <f>SUM(C113:G113)</f>
        <v>58</v>
      </c>
      <c r="K113">
        <f>AVERAGE(C113:G113)</f>
        <v>11.6</v>
      </c>
      <c r="L113">
        <f>MAX(C113:G113)-MIN(C113:G113)</f>
        <v>12</v>
      </c>
      <c r="M113">
        <f>SUMPRODUCT(MOD(C113:G113,2))</f>
        <v>2</v>
      </c>
      <c r="N113">
        <f>5-M113</f>
        <v>3</v>
      </c>
      <c r="O113">
        <f>COUNTIF(C113:G113,"&lt;=10")</f>
        <v>2</v>
      </c>
      <c r="P113">
        <f>COUNTIF(C113:G113,"&gt;=11")</f>
        <v>3</v>
      </c>
      <c r="Q113">
        <f>SUMPRODUCT(--(D113:G113-C113:F113=1))</f>
        <v>1</v>
      </c>
      <c r="R113">
        <f>SUMPRODUCT(COUNTIF(C114:G114,C113:G113))</f>
        <v>3</v>
      </c>
      <c r="S113">
        <f>AVERAGE(J113:J117)</f>
        <v>58</v>
      </c>
      <c r="T113">
        <f>AVERAGE(J113:J132)</f>
        <v>58</v>
      </c>
      <c r="U113">
        <f>S113-T113</f>
        <v>0</v>
      </c>
      <c r="V113" t="str">
        <f>IF(S113&gt;T113,"EXPANDING (BULLISH)",IF(S113&lt;T113,"CONTRACTING (BEARISH)","NEUTRAL"))</f>
        <v>NEUTRAL</v>
      </c>
    </row>
    <row r="114">
      <c r="A114">
        <v>7827</v>
      </c>
      <c r="B114" t="str">
        <v>2026-06-26</v>
      </c>
      <c r="C114">
        <v>3</v>
      </c>
      <c r="D114">
        <v>11</v>
      </c>
      <c r="E114">
        <v>12</v>
      </c>
      <c r="F114">
        <v>16</v>
      </c>
      <c r="G114">
        <v>18</v>
      </c>
      <c r="H114">
        <v>1</v>
      </c>
      <c r="I114" t="str">
        <v>3 - 11 - 12 - 16 - 18 [x1]</v>
      </c>
      <c r="J114">
        <f>SUM(C114:G114)</f>
        <v>60</v>
      </c>
      <c r="K114">
        <f>AVERAGE(C114:G114)</f>
        <v>12</v>
      </c>
      <c r="L114">
        <f>MAX(C114:G114)-MIN(C114:G114)</f>
        <v>15</v>
      </c>
      <c r="M114">
        <f>SUMPRODUCT(MOD(C114:G114,2))</f>
        <v>2</v>
      </c>
      <c r="N114">
        <f>5-M114</f>
        <v>3</v>
      </c>
      <c r="O114">
        <f>COUNTIF(C114:G114,"&lt;=10")</f>
        <v>1</v>
      </c>
      <c r="P114">
        <f>COUNTIF(C114:G114,"&gt;=11")</f>
        <v>4</v>
      </c>
      <c r="Q114">
        <f>SUMPRODUCT(--(D114:G114-C114:F114=1))</f>
        <v>1</v>
      </c>
      <c r="R114">
        <f>SUMPRODUCT(COUNTIF(C115:G115,C114:G114))</f>
        <v>0</v>
      </c>
      <c r="S114">
        <f>AVERAGE(J114:J118)</f>
        <v>60</v>
      </c>
      <c r="T114">
        <f>AVERAGE(J114:J133)</f>
        <v>60</v>
      </c>
      <c r="U114">
        <f>S114-T114</f>
        <v>0</v>
      </c>
      <c r="V114" t="str">
        <f>IF(S114&gt;T114,"EXPANDING (BULLISH)",IF(S114&lt;T114,"CONTRACTING (BEARISH)","NEUTRAL"))</f>
        <v>NEUTRAL</v>
      </c>
    </row>
    <row r="115">
      <c r="A115">
        <v>7826</v>
      </c>
      <c r="B115" t="str">
        <v>2026-06-25</v>
      </c>
      <c r="C115">
        <v>1</v>
      </c>
      <c r="D115">
        <v>2</v>
      </c>
      <c r="E115">
        <v>4</v>
      </c>
      <c r="F115">
        <v>9</v>
      </c>
      <c r="G115">
        <v>19</v>
      </c>
      <c r="H115">
        <v>2</v>
      </c>
      <c r="I115" t="str">
        <v>1 - 2 - 4 - 9 - 19 [x2]</v>
      </c>
      <c r="J115">
        <f>SUM(C115:G115)</f>
        <v>35</v>
      </c>
      <c r="K115">
        <f>AVERAGE(C115:G115)</f>
        <v>7</v>
      </c>
      <c r="L115">
        <f>MAX(C115:G115)-MIN(C115:G115)</f>
        <v>18</v>
      </c>
      <c r="M115">
        <f>SUMPRODUCT(MOD(C115:G115,2))</f>
        <v>3</v>
      </c>
      <c r="N115">
        <f>5-M115</f>
        <v>2</v>
      </c>
      <c r="O115">
        <f>COUNTIF(C115:G115,"&lt;=10")</f>
        <v>4</v>
      </c>
      <c r="P115">
        <f>COUNTIF(C115:G115,"&gt;=11")</f>
        <v>1</v>
      </c>
      <c r="Q115">
        <f>SUMPRODUCT(--(D115:G115-C115:F115=1))</f>
        <v>1</v>
      </c>
      <c r="R115">
        <f>SUMPRODUCT(COUNTIF(C116:G116,C115:G115))</f>
        <v>2</v>
      </c>
      <c r="S115">
        <f>AVERAGE(J115:J119)</f>
        <v>35</v>
      </c>
      <c r="T115">
        <f>AVERAGE(J115:J134)</f>
        <v>35</v>
      </c>
      <c r="U115">
        <f>S115-T115</f>
        <v>0</v>
      </c>
      <c r="V115" t="str">
        <f>IF(S115&gt;T115,"EXPANDING (BULLISH)",IF(S115&lt;T115,"CONTRACTING (BEARISH)","NEUTRAL"))</f>
        <v>NEUTRAL</v>
      </c>
    </row>
    <row r="116">
      <c r="A116">
        <v>7825</v>
      </c>
      <c r="B116" t="str">
        <v>2026-06-24</v>
      </c>
      <c r="C116">
        <v>4</v>
      </c>
      <c r="D116">
        <v>8</v>
      </c>
      <c r="E116">
        <v>9</v>
      </c>
      <c r="F116">
        <v>11</v>
      </c>
      <c r="G116">
        <v>14</v>
      </c>
      <c r="H116">
        <v>1</v>
      </c>
      <c r="I116" t="str">
        <v>4 - 8 - 9 - 11 - 14 [x1]</v>
      </c>
      <c r="J116">
        <f>SUM(C116:G116)</f>
        <v>46</v>
      </c>
      <c r="K116">
        <f>AVERAGE(C116:G116)</f>
        <v>9.2</v>
      </c>
      <c r="L116">
        <f>MAX(C116:G116)-MIN(C116:G116)</f>
        <v>10</v>
      </c>
      <c r="M116">
        <f>SUMPRODUCT(MOD(C116:G116,2))</f>
        <v>2</v>
      </c>
      <c r="N116">
        <f>5-M116</f>
        <v>3</v>
      </c>
      <c r="O116">
        <f>COUNTIF(C116:G116,"&lt;=10")</f>
        <v>3</v>
      </c>
      <c r="P116">
        <f>COUNTIF(C116:G116,"&gt;=11")</f>
        <v>2</v>
      </c>
      <c r="Q116">
        <f>SUMPRODUCT(--(D116:G116-C116:F116=1))</f>
        <v>1</v>
      </c>
      <c r="R116">
        <f>SUMPRODUCT(COUNTIF(C117:G117,C116:G116))</f>
        <v>0</v>
      </c>
      <c r="S116">
        <f>AVERAGE(J116:J120)</f>
        <v>46</v>
      </c>
      <c r="T116">
        <f>AVERAGE(J116:J135)</f>
        <v>46</v>
      </c>
      <c r="U116">
        <f>S116-T116</f>
        <v>0</v>
      </c>
      <c r="V116" t="str">
        <f>IF(S116&gt;T116,"EXPANDING (BULLISH)",IF(S116&lt;T116,"CONTRACTING (BEARISH)","NEUTRAL"))</f>
        <v>NEUTRAL</v>
      </c>
    </row>
    <row r="117">
      <c r="A117">
        <v>7824</v>
      </c>
      <c r="B117" t="str">
        <v>2026-06-23</v>
      </c>
      <c r="C117">
        <v>7</v>
      </c>
      <c r="D117">
        <v>10</v>
      </c>
      <c r="E117">
        <v>12</v>
      </c>
      <c r="F117">
        <v>15</v>
      </c>
      <c r="G117">
        <v>19</v>
      </c>
      <c r="H117">
        <v>1</v>
      </c>
      <c r="I117" t="str">
        <v>7 - 10 - 12 - 15 - 19 [x1]</v>
      </c>
      <c r="J117">
        <f>SUM(C117:G117)</f>
        <v>63</v>
      </c>
      <c r="K117">
        <f>AVERAGE(C117:G117)</f>
        <v>12.6</v>
      </c>
      <c r="L117">
        <f>MAX(C117:G117)-MIN(C117:G117)</f>
        <v>12</v>
      </c>
      <c r="M117">
        <f>SUMPRODUCT(MOD(C117:G117,2))</f>
        <v>3</v>
      </c>
      <c r="N117">
        <f>5-M117</f>
        <v>2</v>
      </c>
      <c r="O117">
        <f>COUNTIF(C117:G117,"&lt;=10")</f>
        <v>2</v>
      </c>
      <c r="P117">
        <f>COUNTIF(C117:G117,"&gt;=11")</f>
        <v>3</v>
      </c>
      <c r="Q117">
        <f>SUMPRODUCT(--(D117:G117-C117:F117=1))</f>
        <v>0</v>
      </c>
      <c r="R117">
        <f>SUMPRODUCT(COUNTIF(C118:G118,C117:G117))</f>
        <v>3</v>
      </c>
      <c r="S117">
        <f>AVERAGE(J117:J121)</f>
        <v>63</v>
      </c>
      <c r="T117">
        <f>AVERAGE(J117:J136)</f>
        <v>63</v>
      </c>
      <c r="U117">
        <f>S117-T117</f>
        <v>0</v>
      </c>
      <c r="V117" t="str">
        <f>IF(S117&gt;T117,"EXPANDING (BULLISH)",IF(S117&lt;T117,"CONTRACTING (BEARISH)","NEUTRAL"))</f>
        <v>NEUTRAL</v>
      </c>
    </row>
    <row r="118">
      <c r="A118">
        <v>7823</v>
      </c>
      <c r="B118" t="str">
        <v>2026-06-22</v>
      </c>
      <c r="C118">
        <v>7</v>
      </c>
      <c r="D118">
        <v>9</v>
      </c>
      <c r="E118">
        <v>10</v>
      </c>
      <c r="F118">
        <v>12</v>
      </c>
      <c r="G118">
        <v>17</v>
      </c>
      <c r="H118">
        <v>2</v>
      </c>
      <c r="I118" t="str">
        <v>7 - 9 - 10 - 12 - 17 [x2]</v>
      </c>
      <c r="J118">
        <f>SUM(C118:G118)</f>
        <v>55</v>
      </c>
      <c r="K118">
        <f>AVERAGE(C118:G118)</f>
        <v>11</v>
      </c>
      <c r="L118">
        <f>MAX(C118:G118)-MIN(C118:G118)</f>
        <v>10</v>
      </c>
      <c r="M118">
        <f>SUMPRODUCT(MOD(C118:G118,2))</f>
        <v>3</v>
      </c>
      <c r="N118">
        <f>5-M118</f>
        <v>2</v>
      </c>
      <c r="O118">
        <f>COUNTIF(C118:G118,"&lt;=10")</f>
        <v>3</v>
      </c>
      <c r="P118">
        <f>COUNTIF(C118:G118,"&gt;=11")</f>
        <v>2</v>
      </c>
      <c r="Q118">
        <f>SUMPRODUCT(--(D118:G118-C118:F118=1))</f>
        <v>1</v>
      </c>
      <c r="R118">
        <f>SUMPRODUCT(COUNTIF(C119:G119,C118:G118))</f>
        <v>2</v>
      </c>
      <c r="S118">
        <f>AVERAGE(J118:J122)</f>
        <v>55</v>
      </c>
      <c r="T118">
        <f>AVERAGE(J118:J137)</f>
        <v>55</v>
      </c>
      <c r="U118">
        <f>S118-T118</f>
        <v>0</v>
      </c>
      <c r="V118" t="str">
        <f>IF(S118&gt;T118,"EXPANDING (BULLISH)",IF(S118&lt;T118,"CONTRACTING (BEARISH)","NEUTRAL"))</f>
        <v>NEUTRAL</v>
      </c>
    </row>
    <row r="119">
      <c r="A119">
        <v>7821</v>
      </c>
      <c r="B119" t="str">
        <v>2026-06-20</v>
      </c>
      <c r="C119">
        <v>4</v>
      </c>
      <c r="D119">
        <v>9</v>
      </c>
      <c r="E119">
        <v>10</v>
      </c>
      <c r="F119">
        <v>14</v>
      </c>
      <c r="G119">
        <v>16</v>
      </c>
      <c r="H119">
        <v>4</v>
      </c>
      <c r="I119" t="str">
        <v>4 - 9 - 10 - 14 - 16 [x4]</v>
      </c>
      <c r="J119">
        <f>SUM(C119:G119)</f>
        <v>53</v>
      </c>
      <c r="K119">
        <f>AVERAGE(C119:G119)</f>
        <v>10.6</v>
      </c>
      <c r="L119">
        <f>MAX(C119:G119)-MIN(C119:G119)</f>
        <v>12</v>
      </c>
      <c r="M119">
        <f>SUMPRODUCT(MOD(C119:G119,2))</f>
        <v>1</v>
      </c>
      <c r="N119">
        <f>5-M119</f>
        <v>4</v>
      </c>
      <c r="O119">
        <f>COUNTIF(C119:G119,"&lt;=10")</f>
        <v>3</v>
      </c>
      <c r="P119">
        <f>COUNTIF(C119:G119,"&gt;=11")</f>
        <v>2</v>
      </c>
      <c r="Q119">
        <f>SUMPRODUCT(--(D119:G119-C119:F119=1))</f>
        <v>1</v>
      </c>
      <c r="R119">
        <f>SUMPRODUCT(COUNTIF(C120:G120,C119:G119))</f>
        <v>2</v>
      </c>
      <c r="S119">
        <f>AVERAGE(J119:J123)</f>
        <v>53</v>
      </c>
      <c r="T119">
        <f>AVERAGE(J119:J138)</f>
        <v>53</v>
      </c>
      <c r="U119">
        <f>S119-T119</f>
        <v>0</v>
      </c>
      <c r="V119" t="str">
        <f>IF(S119&gt;T119,"EXPANDING (BULLISH)",IF(S119&lt;T119,"CONTRACTING (BEARISH)","NEUTRAL"))</f>
        <v>NEUTRAL</v>
      </c>
    </row>
    <row r="120">
      <c r="A120">
        <v>7820</v>
      </c>
      <c r="B120" t="str">
        <v>2026-06-19</v>
      </c>
      <c r="C120">
        <v>3</v>
      </c>
      <c r="D120">
        <v>7</v>
      </c>
      <c r="E120">
        <v>10</v>
      </c>
      <c r="F120">
        <v>14</v>
      </c>
      <c r="G120">
        <v>18</v>
      </c>
      <c r="H120">
        <v>1</v>
      </c>
      <c r="I120" t="str">
        <v>3 - 7 - 10 - 14 - 18 [x1]</v>
      </c>
      <c r="J120">
        <f>SUM(C120:G120)</f>
        <v>52</v>
      </c>
      <c r="K120">
        <f>AVERAGE(C120:G120)</f>
        <v>10.4</v>
      </c>
      <c r="L120">
        <f>MAX(C120:G120)-MIN(C120:G120)</f>
        <v>15</v>
      </c>
      <c r="M120">
        <f>SUMPRODUCT(MOD(C120:G120,2))</f>
        <v>2</v>
      </c>
      <c r="N120">
        <f>5-M120</f>
        <v>3</v>
      </c>
      <c r="O120">
        <f>COUNTIF(C120:G120,"&lt;=10")</f>
        <v>3</v>
      </c>
      <c r="P120">
        <f>COUNTIF(C120:G120,"&gt;=11")</f>
        <v>2</v>
      </c>
      <c r="Q120">
        <f>SUMPRODUCT(--(D120:G120-C120:F120=1))</f>
        <v>0</v>
      </c>
      <c r="R120">
        <f>SUMPRODUCT(COUNTIF(C121:G121,C120:G120))</f>
        <v>0</v>
      </c>
      <c r="S120">
        <f>AVERAGE(J120:J124)</f>
        <v>52</v>
      </c>
      <c r="T120">
        <f>AVERAGE(J120:J139)</f>
        <v>52</v>
      </c>
      <c r="U120">
        <f>S120-T120</f>
        <v>0</v>
      </c>
      <c r="V120" t="str">
        <f>IF(S120&gt;T120,"EXPANDING (BULLISH)",IF(S120&lt;T120,"CONTRACTING (BEARISH)","NEUTRAL"))</f>
        <v>NEUTRAL</v>
      </c>
    </row>
    <row r="121">
      <c r="A121">
        <v>7819</v>
      </c>
      <c r="B121" t="str">
        <v>2026-06-18</v>
      </c>
      <c r="C121">
        <v>4</v>
      </c>
      <c r="D121">
        <v>6</v>
      </c>
      <c r="E121">
        <v>8</v>
      </c>
      <c r="F121">
        <v>11</v>
      </c>
      <c r="G121">
        <v>16</v>
      </c>
      <c r="H121">
        <v>3</v>
      </c>
      <c r="I121" t="str">
        <v>4 - 6 - 8 - 11 - 16 [x3]</v>
      </c>
      <c r="J121">
        <f>SUM(C121:G121)</f>
        <v>45</v>
      </c>
      <c r="K121">
        <f>AVERAGE(C121:G121)</f>
        <v>9</v>
      </c>
      <c r="L121">
        <f>MAX(C121:G121)-MIN(C121:G121)</f>
        <v>12</v>
      </c>
      <c r="M121">
        <f>SUMPRODUCT(MOD(C121:G121,2))</f>
        <v>1</v>
      </c>
      <c r="N121">
        <f>5-M121</f>
        <v>4</v>
      </c>
      <c r="O121">
        <f>COUNTIF(C121:G121,"&lt;=10")</f>
        <v>3</v>
      </c>
      <c r="P121">
        <f>COUNTIF(C121:G121,"&gt;=11")</f>
        <v>2</v>
      </c>
      <c r="Q121">
        <f>SUMPRODUCT(--(D121:G121-C121:F121=1))</f>
        <v>0</v>
      </c>
      <c r="R121">
        <f>SUMPRODUCT(COUNTIF(C122:G122,C121:G121))</f>
        <v>4</v>
      </c>
      <c r="S121">
        <f>AVERAGE(J121:J125)</f>
        <v>45</v>
      </c>
      <c r="T121">
        <f>AVERAGE(J121:J140)</f>
        <v>45</v>
      </c>
      <c r="U121">
        <f>S121-T121</f>
        <v>0</v>
      </c>
      <c r="V121" t="str">
        <f>IF(S121&gt;T121,"EXPANDING (BULLISH)",IF(S121&lt;T121,"CONTRACTING (BEARISH)","NEUTRAL"))</f>
        <v>NEUTRAL</v>
      </c>
    </row>
    <row r="122">
      <c r="A122">
        <v>7818</v>
      </c>
      <c r="B122" t="str">
        <v>2026-06-17</v>
      </c>
      <c r="C122">
        <v>3</v>
      </c>
      <c r="D122">
        <v>4</v>
      </c>
      <c r="E122">
        <v>6</v>
      </c>
      <c r="F122">
        <v>8</v>
      </c>
      <c r="G122">
        <v>16</v>
      </c>
      <c r="H122">
        <v>2</v>
      </c>
      <c r="I122" t="str">
        <v>3 - 4 - 6 - 8 - 16 [x2]</v>
      </c>
      <c r="J122">
        <f>SUM(C122:G122)</f>
        <v>37</v>
      </c>
      <c r="K122">
        <f>AVERAGE(C122:G122)</f>
        <v>7.4</v>
      </c>
      <c r="L122">
        <f>MAX(C122:G122)-MIN(C122:G122)</f>
        <v>13</v>
      </c>
      <c r="M122">
        <f>SUMPRODUCT(MOD(C122:G122,2))</f>
        <v>1</v>
      </c>
      <c r="N122">
        <f>5-M122</f>
        <v>4</v>
      </c>
      <c r="O122">
        <f>COUNTIF(C122:G122,"&lt;=10")</f>
        <v>4</v>
      </c>
      <c r="P122">
        <f>COUNTIF(C122:G122,"&gt;=11")</f>
        <v>1</v>
      </c>
      <c r="Q122">
        <f>SUMPRODUCT(--(D122:G122-C122:F122=1))</f>
        <v>1</v>
      </c>
      <c r="R122">
        <f>SUMPRODUCT(COUNTIF(C123:G123,C122:G122))</f>
        <v>1</v>
      </c>
      <c r="S122">
        <f>AVERAGE(J122:J126)</f>
        <v>37</v>
      </c>
      <c r="T122">
        <f>AVERAGE(J122:J141)</f>
        <v>37</v>
      </c>
      <c r="U122">
        <f>S122-T122</f>
        <v>0</v>
      </c>
      <c r="V122" t="str">
        <f>IF(S122&gt;T122,"EXPANDING (BULLISH)",IF(S122&lt;T122,"CONTRACTING (BEARISH)","NEUTRAL"))</f>
        <v>NEUTRAL</v>
      </c>
    </row>
    <row r="123">
      <c r="A123">
        <v>7817</v>
      </c>
      <c r="B123" t="str">
        <v>2026-06-16</v>
      </c>
      <c r="C123">
        <v>2</v>
      </c>
      <c r="D123">
        <v>5</v>
      </c>
      <c r="E123">
        <v>11</v>
      </c>
      <c r="F123">
        <v>15</v>
      </c>
      <c r="G123">
        <v>16</v>
      </c>
      <c r="H123">
        <v>4</v>
      </c>
      <c r="I123" t="str">
        <v>2 - 5 - 11 - 15 - 16 [x4]</v>
      </c>
      <c r="J123">
        <f>SUM(C123:G123)</f>
        <v>49</v>
      </c>
      <c r="K123">
        <f>AVERAGE(C123:G123)</f>
        <v>9.8</v>
      </c>
      <c r="L123">
        <f>MAX(C123:G123)-MIN(C123:G123)</f>
        <v>14</v>
      </c>
      <c r="M123">
        <f>SUMPRODUCT(MOD(C123:G123,2))</f>
        <v>3</v>
      </c>
      <c r="N123">
        <f>5-M123</f>
        <v>2</v>
      </c>
      <c r="O123">
        <f>COUNTIF(C123:G123,"&lt;=10")</f>
        <v>2</v>
      </c>
      <c r="P123">
        <f>COUNTIF(C123:G123,"&gt;=11")</f>
        <v>3</v>
      </c>
      <c r="Q123">
        <f>SUMPRODUCT(--(D123:G123-C123:F123=1))</f>
        <v>1</v>
      </c>
      <c r="R123">
        <f>SUMPRODUCT(COUNTIF(C124:G124,C123:G123))</f>
        <v>1</v>
      </c>
      <c r="S123">
        <f>AVERAGE(J123:J127)</f>
        <v>49</v>
      </c>
      <c r="T123">
        <f>AVERAGE(J123:J142)</f>
        <v>49</v>
      </c>
      <c r="U123">
        <f>S123-T123</f>
        <v>0</v>
      </c>
      <c r="V123" t="str">
        <f>IF(S123&gt;T123,"EXPANDING (BULLISH)",IF(S123&lt;T123,"CONTRACTING (BEARISH)","NEUTRAL"))</f>
        <v>NEUTRAL</v>
      </c>
    </row>
    <row r="124">
      <c r="A124">
        <v>7816</v>
      </c>
      <c r="B124" t="str">
        <v>2026-06-15</v>
      </c>
      <c r="C124">
        <v>6</v>
      </c>
      <c r="D124">
        <v>8</v>
      </c>
      <c r="E124">
        <v>11</v>
      </c>
      <c r="F124">
        <v>18</v>
      </c>
      <c r="G124">
        <v>19</v>
      </c>
      <c r="H124">
        <v>3</v>
      </c>
      <c r="I124" t="str">
        <v>6 - 8 - 11 - 18 - 19 [x3]</v>
      </c>
      <c r="J124">
        <f>SUM(C124:G124)</f>
        <v>62</v>
      </c>
      <c r="K124">
        <f>AVERAGE(C124:G124)</f>
        <v>12.4</v>
      </c>
      <c r="L124">
        <f>MAX(C124:G124)-MIN(C124:G124)</f>
        <v>13</v>
      </c>
      <c r="M124">
        <f>SUMPRODUCT(MOD(C124:G124,2))</f>
        <v>2</v>
      </c>
      <c r="N124">
        <f>5-M124</f>
        <v>3</v>
      </c>
      <c r="O124">
        <f>COUNTIF(C124:G124,"&lt;=10")</f>
        <v>2</v>
      </c>
      <c r="P124">
        <f>COUNTIF(C124:G124,"&gt;=11")</f>
        <v>3</v>
      </c>
      <c r="Q124">
        <f>SUMPRODUCT(--(D124:G124-C124:F124=1))</f>
        <v>1</v>
      </c>
      <c r="R124">
        <f>SUMPRODUCT(COUNTIF(C125:G125,C124:G124))</f>
        <v>1</v>
      </c>
      <c r="S124">
        <f>AVERAGE(J124:J128)</f>
        <v>62</v>
      </c>
      <c r="T124">
        <f>AVERAGE(J124:J143)</f>
        <v>62</v>
      </c>
      <c r="U124">
        <f>S124-T124</f>
        <v>0</v>
      </c>
      <c r="V124" t="str">
        <f>IF(S124&gt;T124,"EXPANDING (BULLISH)",IF(S124&lt;T124,"CONTRACTING (BEARISH)","NEUTRAL"))</f>
        <v>NEUTRAL</v>
      </c>
    </row>
    <row r="125">
      <c r="A125">
        <v>7814</v>
      </c>
      <c r="B125" t="str">
        <v>2026-06-13</v>
      </c>
      <c r="C125">
        <v>7</v>
      </c>
      <c r="D125">
        <v>9</v>
      </c>
      <c r="E125">
        <v>13</v>
      </c>
      <c r="F125">
        <v>16</v>
      </c>
      <c r="G125">
        <v>18</v>
      </c>
      <c r="H125">
        <v>2</v>
      </c>
      <c r="I125" t="str">
        <v>7 - 9 - 13 - 16 - 18 [x2]</v>
      </c>
      <c r="J125">
        <f>SUM(C125:G125)</f>
        <v>63</v>
      </c>
      <c r="K125">
        <f>AVERAGE(C125:G125)</f>
        <v>12.6</v>
      </c>
      <c r="L125">
        <f>MAX(C125:G125)-MIN(C125:G125)</f>
        <v>11</v>
      </c>
      <c r="M125">
        <f>SUMPRODUCT(MOD(C125:G125,2))</f>
        <v>3</v>
      </c>
      <c r="N125">
        <f>5-M125</f>
        <v>2</v>
      </c>
      <c r="O125">
        <f>COUNTIF(C125:G125,"&lt;=10")</f>
        <v>2</v>
      </c>
      <c r="P125">
        <f>COUNTIF(C125:G125,"&gt;=11")</f>
        <v>3</v>
      </c>
      <c r="Q125">
        <f>SUMPRODUCT(--(D125:G125-C125:F125=1))</f>
        <v>0</v>
      </c>
      <c r="R125">
        <f>SUMPRODUCT(COUNTIF(C126:G126,C125:G125))</f>
        <v>1</v>
      </c>
      <c r="S125">
        <f>AVERAGE(J125:J129)</f>
        <v>63</v>
      </c>
      <c r="T125">
        <f>AVERAGE(J125:J144)</f>
        <v>63</v>
      </c>
      <c r="U125">
        <f>S125-T125</f>
        <v>0</v>
      </c>
      <c r="V125" t="str">
        <f>IF(S125&gt;T125,"EXPANDING (BULLISH)",IF(S125&lt;T125,"CONTRACTING (BEARISH)","NEUTRAL"))</f>
        <v>NEUTRAL</v>
      </c>
    </row>
    <row r="126">
      <c r="A126">
        <v>7813</v>
      </c>
      <c r="B126" t="str">
        <v>2026-06-12</v>
      </c>
      <c r="C126">
        <v>6</v>
      </c>
      <c r="D126">
        <v>7</v>
      </c>
      <c r="E126">
        <v>11</v>
      </c>
      <c r="F126">
        <v>12</v>
      </c>
      <c r="G126">
        <v>15</v>
      </c>
      <c r="H126">
        <v>1</v>
      </c>
      <c r="I126" t="str">
        <v>6 - 7 - 11 - 12 - 15 [x1]</v>
      </c>
      <c r="J126">
        <f>SUM(C126:G126)</f>
        <v>51</v>
      </c>
      <c r="K126">
        <f>AVERAGE(C126:G126)</f>
        <v>10.2</v>
      </c>
      <c r="L126">
        <f>MAX(C126:G126)-MIN(C126:G126)</f>
        <v>9</v>
      </c>
      <c r="M126">
        <f>SUMPRODUCT(MOD(C126:G126,2))</f>
        <v>3</v>
      </c>
      <c r="N126">
        <f>5-M126</f>
        <v>2</v>
      </c>
      <c r="O126">
        <f>COUNTIF(C126:G126,"&lt;=10")</f>
        <v>2</v>
      </c>
      <c r="P126">
        <f>COUNTIF(C126:G126,"&gt;=11")</f>
        <v>3</v>
      </c>
      <c r="Q126">
        <f>SUMPRODUCT(--(D126:G126-C126:F126=1))</f>
        <v>2</v>
      </c>
      <c r="R126">
        <f>SUMPRODUCT(COUNTIF(C127:G127,C126:G126))</f>
        <v>1</v>
      </c>
      <c r="S126">
        <f>AVERAGE(J126:J130)</f>
        <v>51</v>
      </c>
      <c r="T126">
        <f>AVERAGE(J126:J145)</f>
        <v>51</v>
      </c>
      <c r="U126">
        <f>S126-T126</f>
        <v>0</v>
      </c>
      <c r="V126" t="str">
        <f>IF(S126&gt;T126,"EXPANDING (BULLISH)",IF(S126&lt;T126,"CONTRACTING (BEARISH)","NEUTRAL"))</f>
        <v>NEUTRAL</v>
      </c>
    </row>
    <row r="127">
      <c r="A127">
        <v>7812</v>
      </c>
      <c r="B127" t="str">
        <v>2026-06-11</v>
      </c>
      <c r="C127">
        <v>4</v>
      </c>
      <c r="D127">
        <v>5</v>
      </c>
      <c r="E127">
        <v>6</v>
      </c>
      <c r="F127">
        <v>9</v>
      </c>
      <c r="G127">
        <v>13</v>
      </c>
      <c r="H127">
        <v>4</v>
      </c>
      <c r="I127" t="str">
        <v>4 - 5 - 6 - 9 - 13 [x4]</v>
      </c>
      <c r="J127">
        <f>SUM(C127:G127)</f>
        <v>37</v>
      </c>
      <c r="K127">
        <f>AVERAGE(C127:G127)</f>
        <v>7.4</v>
      </c>
      <c r="L127">
        <f>MAX(C127:G127)-MIN(C127:G127)</f>
        <v>9</v>
      </c>
      <c r="M127">
        <f>SUMPRODUCT(MOD(C127:G127,2))</f>
        <v>3</v>
      </c>
      <c r="N127">
        <f>5-M127</f>
        <v>2</v>
      </c>
      <c r="O127">
        <f>COUNTIF(C127:G127,"&lt;=10")</f>
        <v>4</v>
      </c>
      <c r="P127">
        <f>COUNTIF(C127:G127,"&gt;=11")</f>
        <v>1</v>
      </c>
      <c r="Q127">
        <f>SUMPRODUCT(--(D127:G127-C127:F127=1))</f>
        <v>2</v>
      </c>
      <c r="R127">
        <f>SUMPRODUCT(COUNTIF(C128:G128,C127:G127))</f>
        <v>1</v>
      </c>
      <c r="S127">
        <f>AVERAGE(J127:J131)</f>
        <v>37</v>
      </c>
      <c r="T127">
        <f>AVERAGE(J127:J146)</f>
        <v>37</v>
      </c>
      <c r="U127">
        <f>S127-T127</f>
        <v>0</v>
      </c>
      <c r="V127" t="str">
        <f>IF(S127&gt;T127,"EXPANDING (BULLISH)",IF(S127&lt;T127,"CONTRACTING (BEARISH)","NEUTRAL"))</f>
        <v>NEUTRAL</v>
      </c>
    </row>
    <row r="128">
      <c r="A128">
        <v>7811</v>
      </c>
      <c r="B128" t="str">
        <v>2026-06-10</v>
      </c>
      <c r="C128">
        <v>5</v>
      </c>
      <c r="D128">
        <v>11</v>
      </c>
      <c r="E128">
        <v>14</v>
      </c>
      <c r="F128">
        <v>16</v>
      </c>
      <c r="G128">
        <v>18</v>
      </c>
      <c r="H128">
        <v>4</v>
      </c>
      <c r="I128" t="str">
        <v>5 - 11 - 14 - 16 - 18 [x4]</v>
      </c>
      <c r="J128">
        <f>SUM(C128:G128)</f>
        <v>64</v>
      </c>
      <c r="K128">
        <f>AVERAGE(C128:G128)</f>
        <v>12.8</v>
      </c>
      <c r="L128">
        <f>MAX(C128:G128)-MIN(C128:G128)</f>
        <v>13</v>
      </c>
      <c r="M128">
        <f>SUMPRODUCT(MOD(C128:G128,2))</f>
        <v>2</v>
      </c>
      <c r="N128">
        <f>5-M128</f>
        <v>3</v>
      </c>
      <c r="O128">
        <f>COUNTIF(C128:G128,"&lt;=10")</f>
        <v>1</v>
      </c>
      <c r="P128">
        <f>COUNTIF(C128:G128,"&gt;=11")</f>
        <v>4</v>
      </c>
      <c r="Q128">
        <f>SUMPRODUCT(--(D128:G128-C128:F128=1))</f>
        <v>0</v>
      </c>
      <c r="R128">
        <f>SUMPRODUCT(COUNTIF(C129:G129,C128:G128))</f>
        <v>0</v>
      </c>
      <c r="S128">
        <f>AVERAGE(J128:J132)</f>
        <v>64</v>
      </c>
      <c r="T128">
        <f>AVERAGE(J128:J147)</f>
        <v>64</v>
      </c>
      <c r="U128">
        <f>S128-T128</f>
        <v>0</v>
      </c>
      <c r="V128" t="str">
        <f>IF(S128&gt;T128,"EXPANDING (BULLISH)",IF(S128&lt;T128,"CONTRACTING (BEARISH)","NEUTRAL"))</f>
        <v>NEUTRAL</v>
      </c>
    </row>
    <row r="129">
      <c r="A129">
        <v>7810</v>
      </c>
      <c r="B129" t="str">
        <v>2026-06-09</v>
      </c>
      <c r="C129">
        <v>2</v>
      </c>
      <c r="D129">
        <v>6</v>
      </c>
      <c r="E129">
        <v>9</v>
      </c>
      <c r="F129">
        <v>10</v>
      </c>
      <c r="G129">
        <v>19</v>
      </c>
      <c r="H129">
        <v>4</v>
      </c>
      <c r="I129" t="str">
        <v>2 - 6 - 9 - 10 - 19 [x4]</v>
      </c>
      <c r="J129">
        <f>SUM(C129:G129)</f>
        <v>46</v>
      </c>
      <c r="K129">
        <f>AVERAGE(C129:G129)</f>
        <v>9.2</v>
      </c>
      <c r="L129">
        <f>MAX(C129:G129)-MIN(C129:G129)</f>
        <v>17</v>
      </c>
      <c r="M129">
        <f>SUMPRODUCT(MOD(C129:G129,2))</f>
        <v>2</v>
      </c>
      <c r="N129">
        <f>5-M129</f>
        <v>3</v>
      </c>
      <c r="O129">
        <f>COUNTIF(C129:G129,"&lt;=10")</f>
        <v>4</v>
      </c>
      <c r="P129">
        <f>COUNTIF(C129:G129,"&gt;=11")</f>
        <v>1</v>
      </c>
      <c r="Q129">
        <f>SUMPRODUCT(--(D129:G129-C129:F129=1))</f>
        <v>1</v>
      </c>
      <c r="R129">
        <f>SUMPRODUCT(COUNTIF(C130:G130,C129:G129))</f>
        <v>2</v>
      </c>
      <c r="S129">
        <f>AVERAGE(J129:J133)</f>
        <v>46</v>
      </c>
      <c r="T129">
        <f>AVERAGE(J129:J148)</f>
        <v>46</v>
      </c>
      <c r="U129">
        <f>S129-T129</f>
        <v>0</v>
      </c>
      <c r="V129" t="str">
        <f>IF(S129&gt;T129,"EXPANDING (BULLISH)",IF(S129&lt;T129,"CONTRACTING (BEARISH)","NEUTRAL"))</f>
        <v>NEUTRAL</v>
      </c>
    </row>
    <row r="130">
      <c r="A130">
        <v>7809</v>
      </c>
      <c r="B130" t="str">
        <v>2026-06-08</v>
      </c>
      <c r="C130">
        <v>1</v>
      </c>
      <c r="D130">
        <v>2</v>
      </c>
      <c r="E130">
        <v>9</v>
      </c>
      <c r="F130">
        <v>11</v>
      </c>
      <c r="G130">
        <v>20</v>
      </c>
      <c r="H130">
        <v>2</v>
      </c>
      <c r="I130" t="str">
        <v>1 - 2 - 9 - 11 - 20 [x2]</v>
      </c>
      <c r="J130">
        <f>SUM(C130:G130)</f>
        <v>43</v>
      </c>
      <c r="K130">
        <f>AVERAGE(C130:G130)</f>
        <v>8.6</v>
      </c>
      <c r="L130">
        <f>MAX(C130:G130)-MIN(C130:G130)</f>
        <v>19</v>
      </c>
      <c r="M130">
        <f>SUMPRODUCT(MOD(C130:G130,2))</f>
        <v>3</v>
      </c>
      <c r="N130">
        <f>5-M130</f>
        <v>2</v>
      </c>
      <c r="O130">
        <f>COUNTIF(C130:G130,"&lt;=10")</f>
        <v>3</v>
      </c>
      <c r="P130">
        <f>COUNTIF(C130:G130,"&gt;=11")</f>
        <v>2</v>
      </c>
      <c r="Q130">
        <f>SUMPRODUCT(--(D130:G130-C130:F130=1))</f>
        <v>1</v>
      </c>
      <c r="R130">
        <f>SUMPRODUCT(COUNTIF(C131:G131,C130:G130))</f>
        <v>1</v>
      </c>
      <c r="S130">
        <f>AVERAGE(J130:J134)</f>
        <v>43</v>
      </c>
      <c r="T130">
        <f>AVERAGE(J130:J149)</f>
        <v>43</v>
      </c>
      <c r="U130">
        <f>S130-T130</f>
        <v>0</v>
      </c>
      <c r="V130" t="str">
        <f>IF(S130&gt;T130,"EXPANDING (BULLISH)",IF(S130&lt;T130,"CONTRACTING (BEARISH)","NEUTRAL"))</f>
        <v>NEUTRAL</v>
      </c>
    </row>
    <row r="131">
      <c r="A131">
        <v>7807</v>
      </c>
      <c r="B131" t="str">
        <v>2026-06-06</v>
      </c>
      <c r="C131">
        <v>2</v>
      </c>
      <c r="D131">
        <v>4</v>
      </c>
      <c r="E131">
        <v>5</v>
      </c>
      <c r="F131">
        <v>14</v>
      </c>
      <c r="G131">
        <v>15</v>
      </c>
      <c r="H131">
        <v>4</v>
      </c>
      <c r="I131" t="str">
        <v>2 - 4 - 5 - 14 - 15 [x4]</v>
      </c>
      <c r="J131">
        <f>SUM(C131:G131)</f>
        <v>40</v>
      </c>
      <c r="K131">
        <f>AVERAGE(C131:G131)</f>
        <v>8</v>
      </c>
      <c r="L131">
        <f>MAX(C131:G131)-MIN(C131:G131)</f>
        <v>13</v>
      </c>
      <c r="M131">
        <f>SUMPRODUCT(MOD(C131:G131,2))</f>
        <v>2</v>
      </c>
      <c r="N131">
        <f>5-M131</f>
        <v>3</v>
      </c>
      <c r="O131">
        <f>COUNTIF(C131:G131,"&lt;=10")</f>
        <v>3</v>
      </c>
      <c r="P131">
        <f>COUNTIF(C131:G131,"&gt;=11")</f>
        <v>2</v>
      </c>
      <c r="Q131">
        <f>SUMPRODUCT(--(D131:G131-C131:F131=1))</f>
        <v>2</v>
      </c>
      <c r="R131">
        <f>SUMPRODUCT(COUNTIF(C132:G132,C131:G131))</f>
        <v>0</v>
      </c>
      <c r="S131">
        <f>AVERAGE(J131:J135)</f>
        <v>40</v>
      </c>
      <c r="T131">
        <f>AVERAGE(J131:J150)</f>
        <v>40</v>
      </c>
      <c r="U131">
        <f>S131-T131</f>
        <v>0</v>
      </c>
      <c r="V131" t="str">
        <f>IF(S131&gt;T131,"EXPANDING (BULLISH)",IF(S131&lt;T131,"CONTRACTING (BEARISH)","NEUTRAL"))</f>
        <v>NEUTRAL</v>
      </c>
    </row>
    <row r="132">
      <c r="A132">
        <v>7806</v>
      </c>
      <c r="B132" t="str">
        <v>2026-06-05</v>
      </c>
      <c r="C132">
        <v>7</v>
      </c>
      <c r="D132">
        <v>8</v>
      </c>
      <c r="E132">
        <v>12</v>
      </c>
      <c r="F132">
        <v>13</v>
      </c>
      <c r="G132">
        <v>16</v>
      </c>
      <c r="H132">
        <v>1</v>
      </c>
      <c r="I132" t="str">
        <v>7 - 8 - 12 - 13 - 16 [x1]</v>
      </c>
      <c r="J132">
        <f>SUM(C132:G132)</f>
        <v>56</v>
      </c>
      <c r="K132">
        <f>AVERAGE(C132:G132)</f>
        <v>11.2</v>
      </c>
      <c r="L132">
        <f>MAX(C132:G132)-MIN(C132:G132)</f>
        <v>9</v>
      </c>
      <c r="M132">
        <f>SUMPRODUCT(MOD(C132:G132,2))</f>
        <v>2</v>
      </c>
      <c r="N132">
        <f>5-M132</f>
        <v>3</v>
      </c>
      <c r="O132">
        <f>COUNTIF(C132:G132,"&lt;=10")</f>
        <v>2</v>
      </c>
      <c r="P132">
        <f>COUNTIF(C132:G132,"&gt;=11")</f>
        <v>3</v>
      </c>
      <c r="Q132">
        <f>SUMPRODUCT(--(D132:G132-C132:F132=1))</f>
        <v>2</v>
      </c>
      <c r="R132">
        <f>SUMPRODUCT(COUNTIF(C133:G133,C132:G132))</f>
        <v>1</v>
      </c>
      <c r="S132">
        <f>AVERAGE(J132:J136)</f>
        <v>56</v>
      </c>
      <c r="T132">
        <f>AVERAGE(J132:J151)</f>
        <v>56</v>
      </c>
      <c r="U132">
        <f>S132-T132</f>
        <v>0</v>
      </c>
      <c r="V132" t="str">
        <f>IF(S132&gt;T132,"EXPANDING (BULLISH)",IF(S132&lt;T132,"CONTRACTING (BEARISH)","NEUTRAL"))</f>
        <v>NEUTRAL</v>
      </c>
    </row>
    <row r="133">
      <c r="A133">
        <v>7805</v>
      </c>
      <c r="B133" t="str">
        <v>2026-06-03</v>
      </c>
      <c r="C133">
        <v>1</v>
      </c>
      <c r="D133">
        <v>5</v>
      </c>
      <c r="E133">
        <v>7</v>
      </c>
      <c r="F133">
        <v>14</v>
      </c>
      <c r="G133">
        <v>17</v>
      </c>
      <c r="H133">
        <v>3</v>
      </c>
      <c r="I133" t="str">
        <v>1 - 5 - 7 - 14 - 17 [x3]</v>
      </c>
      <c r="J133">
        <f>SUM(C133:G133)</f>
        <v>44</v>
      </c>
      <c r="K133">
        <f>AVERAGE(C133:G133)</f>
        <v>8.8</v>
      </c>
      <c r="L133">
        <f>MAX(C133:G133)-MIN(C133:G133)</f>
        <v>16</v>
      </c>
      <c r="M133">
        <f>SUMPRODUCT(MOD(C133:G133,2))</f>
        <v>4</v>
      </c>
      <c r="N133">
        <f>5-M133</f>
        <v>1</v>
      </c>
      <c r="O133">
        <f>COUNTIF(C133:G133,"&lt;=10")</f>
        <v>3</v>
      </c>
      <c r="P133">
        <f>COUNTIF(C133:G133,"&gt;=11")</f>
        <v>2</v>
      </c>
      <c r="Q133">
        <f>SUMPRODUCT(--(D133:G133-C133:F133=1))</f>
        <v>0</v>
      </c>
      <c r="R133">
        <f>SUMPRODUCT(COUNTIF(C134:G134,C133:G133))</f>
        <v>2</v>
      </c>
      <c r="S133">
        <f>AVERAGE(J133:J137)</f>
        <v>44</v>
      </c>
      <c r="T133">
        <f>AVERAGE(J133:J152)</f>
        <v>44</v>
      </c>
      <c r="U133">
        <f>S133-T133</f>
        <v>0</v>
      </c>
      <c r="V133" t="str">
        <f>IF(S133&gt;T133,"EXPANDING (BULLISH)",IF(S133&lt;T133,"CONTRACTING (BEARISH)","NEUTRAL"))</f>
        <v>NEUTRAL</v>
      </c>
    </row>
    <row r="134">
      <c r="A134">
        <v>7804</v>
      </c>
      <c r="B134" t="str">
        <v>2026-06-02</v>
      </c>
      <c r="C134">
        <v>1</v>
      </c>
      <c r="D134">
        <v>6</v>
      </c>
      <c r="E134">
        <v>8</v>
      </c>
      <c r="F134">
        <v>14</v>
      </c>
      <c r="G134">
        <v>15</v>
      </c>
      <c r="H134">
        <v>1</v>
      </c>
      <c r="I134" t="str">
        <v>1 - 6 - 8 - 14 - 15 [x1]</v>
      </c>
      <c r="J134">
        <f>SUM(C134:G134)</f>
        <v>44</v>
      </c>
      <c r="K134">
        <f>AVERAGE(C134:G134)</f>
        <v>8.8</v>
      </c>
      <c r="L134">
        <f>MAX(C134:G134)-MIN(C134:G134)</f>
        <v>14</v>
      </c>
      <c r="M134">
        <f>SUMPRODUCT(MOD(C134:G134,2))</f>
        <v>2</v>
      </c>
      <c r="N134">
        <f>5-M134</f>
        <v>3</v>
      </c>
      <c r="O134">
        <f>COUNTIF(C134:G134,"&lt;=10")</f>
        <v>3</v>
      </c>
      <c r="P134">
        <f>COUNTIF(C134:G134,"&gt;=11")</f>
        <v>2</v>
      </c>
      <c r="Q134">
        <f>SUMPRODUCT(--(D134:G134-C134:F134=1))</f>
        <v>1</v>
      </c>
      <c r="R134">
        <f>SUMPRODUCT(COUNTIF(C135:G135,C134:G134))</f>
        <v>0</v>
      </c>
      <c r="S134">
        <f>AVERAGE(J134:J138)</f>
        <v>44</v>
      </c>
      <c r="T134">
        <f>AVERAGE(J134:J153)</f>
        <v>44</v>
      </c>
      <c r="U134">
        <f>S134-T134</f>
        <v>0</v>
      </c>
      <c r="V134" t="str">
        <f>IF(S134&gt;T134,"EXPANDING (BULLISH)",IF(S134&lt;T134,"CONTRACTING (BEARISH)","NEUTRAL"))</f>
        <v>NEUTRAL</v>
      </c>
    </row>
    <row r="135">
      <c r="A135">
        <v>7803</v>
      </c>
      <c r="B135" t="str">
        <v>2026-06-01</v>
      </c>
      <c r="C135">
        <v>3</v>
      </c>
      <c r="D135">
        <v>5</v>
      </c>
      <c r="E135">
        <v>13</v>
      </c>
      <c r="F135">
        <v>17</v>
      </c>
      <c r="G135">
        <v>19</v>
      </c>
      <c r="H135">
        <v>3</v>
      </c>
      <c r="I135" t="str">
        <v>3 - 5 - 13 - 17 - 19 [x3]</v>
      </c>
      <c r="J135">
        <f>SUM(C135:G135)</f>
        <v>57</v>
      </c>
      <c r="K135">
        <f>AVERAGE(C135:G135)</f>
        <v>11.4</v>
      </c>
      <c r="L135">
        <f>MAX(C135:G135)-MIN(C135:G135)</f>
        <v>16</v>
      </c>
      <c r="M135">
        <f>SUMPRODUCT(MOD(C135:G135,2))</f>
        <v>5</v>
      </c>
      <c r="N135">
        <f>5-M135</f>
        <v>0</v>
      </c>
      <c r="O135">
        <f>COUNTIF(C135:G135,"&lt;=10")</f>
        <v>2</v>
      </c>
      <c r="P135">
        <f>COUNTIF(C135:G135,"&gt;=11")</f>
        <v>3</v>
      </c>
      <c r="Q135">
        <f>SUMPRODUCT(--(D135:G135-C135:F135=1))</f>
        <v>0</v>
      </c>
      <c r="R135">
        <f>SUMPRODUCT(COUNTIF(C136:G136,C135:G135))</f>
        <v>0</v>
      </c>
      <c r="S135">
        <f>AVERAGE(J135:J139)</f>
        <v>57</v>
      </c>
      <c r="T135">
        <f>AVERAGE(J135:J154)</f>
        <v>57</v>
      </c>
      <c r="U135">
        <f>S135-T135</f>
        <v>0</v>
      </c>
      <c r="V135" t="str">
        <f>IF(S135&gt;T135,"EXPANDING (BULLISH)",IF(S135&lt;T135,"CONTRACTING (BEARISH)","NEUTRAL"))</f>
        <v>NEUTRAL</v>
      </c>
    </row>
    <row r="136">
      <c r="A136">
        <v>7801</v>
      </c>
      <c r="B136" t="str">
        <v>2026-05-30</v>
      </c>
      <c r="C136">
        <v>1</v>
      </c>
      <c r="D136">
        <v>6</v>
      </c>
      <c r="E136">
        <v>7</v>
      </c>
      <c r="F136">
        <v>11</v>
      </c>
      <c r="G136">
        <v>12</v>
      </c>
      <c r="H136">
        <v>3</v>
      </c>
      <c r="I136" t="str">
        <v>1 - 6 - 7 - 11 - 12 [x3]</v>
      </c>
      <c r="J136">
        <f>SUM(C136:G136)</f>
        <v>37</v>
      </c>
      <c r="K136">
        <f>AVERAGE(C136:G136)</f>
        <v>7.4</v>
      </c>
      <c r="L136">
        <f>MAX(C136:G136)-MIN(C136:G136)</f>
        <v>11</v>
      </c>
      <c r="M136">
        <f>SUMPRODUCT(MOD(C136:G136,2))</f>
        <v>3</v>
      </c>
      <c r="N136">
        <f>5-M136</f>
        <v>2</v>
      </c>
      <c r="O136">
        <f>COUNTIF(C136:G136,"&lt;=10")</f>
        <v>3</v>
      </c>
      <c r="P136">
        <f>COUNTIF(C136:G136,"&gt;=11")</f>
        <v>2</v>
      </c>
      <c r="Q136">
        <f>SUMPRODUCT(--(D136:G136-C136:F136=1))</f>
        <v>2</v>
      </c>
      <c r="R136">
        <f>SUMPRODUCT(COUNTIF(C137:G137,C136:G136))</f>
        <v>1</v>
      </c>
      <c r="S136">
        <f>AVERAGE(J136:J140)</f>
        <v>37</v>
      </c>
      <c r="T136">
        <f>AVERAGE(J136:J155)</f>
        <v>37</v>
      </c>
      <c r="U136">
        <f>S136-T136</f>
        <v>0</v>
      </c>
      <c r="V136" t="str">
        <f>IF(S136&gt;T136,"EXPANDING (BULLISH)",IF(S136&lt;T136,"CONTRACTING (BEARISH)","NEUTRAL"))</f>
        <v>NEUTRAL</v>
      </c>
    </row>
    <row r="137">
      <c r="A137">
        <v>7800</v>
      </c>
      <c r="B137" t="str">
        <v>2026-05-29</v>
      </c>
      <c r="C137">
        <v>6</v>
      </c>
      <c r="D137">
        <v>10</v>
      </c>
      <c r="E137">
        <v>13</v>
      </c>
      <c r="F137">
        <v>17</v>
      </c>
      <c r="G137">
        <v>19</v>
      </c>
      <c r="H137">
        <v>3</v>
      </c>
      <c r="I137" t="str">
        <v>6 - 10 - 13 - 17 - 19 [x3]</v>
      </c>
      <c r="J137">
        <f>SUM(C137:G137)</f>
        <v>65</v>
      </c>
      <c r="K137">
        <f>AVERAGE(C137:G137)</f>
        <v>13</v>
      </c>
      <c r="L137">
        <f>MAX(C137:G137)-MIN(C137:G137)</f>
        <v>13</v>
      </c>
      <c r="M137">
        <f>SUMPRODUCT(MOD(C137:G137,2))</f>
        <v>3</v>
      </c>
      <c r="N137">
        <f>5-M137</f>
        <v>2</v>
      </c>
      <c r="O137">
        <f>COUNTIF(C137:G137,"&lt;=10")</f>
        <v>2</v>
      </c>
      <c r="P137">
        <f>COUNTIF(C137:G137,"&gt;=11")</f>
        <v>3</v>
      </c>
      <c r="Q137">
        <f>SUMPRODUCT(--(D137:G137-C137:F137=1))</f>
        <v>0</v>
      </c>
      <c r="R137">
        <f>SUMPRODUCT(COUNTIF(C138:G138,C137:G137))</f>
        <v>1</v>
      </c>
      <c r="S137">
        <f>AVERAGE(J137:J141)</f>
        <v>65</v>
      </c>
      <c r="T137">
        <f>AVERAGE(J137:J156)</f>
        <v>65</v>
      </c>
      <c r="U137">
        <f>S137-T137</f>
        <v>0</v>
      </c>
      <c r="V137" t="str">
        <f>IF(S137&gt;T137,"EXPANDING (BULLISH)",IF(S137&lt;T137,"CONTRACTING (BEARISH)","NEUTRAL"))</f>
        <v>NEUTRAL</v>
      </c>
    </row>
    <row r="138">
      <c r="A138">
        <v>7799</v>
      </c>
      <c r="B138" t="str">
        <v>2026-05-28</v>
      </c>
      <c r="C138">
        <v>2</v>
      </c>
      <c r="D138">
        <v>10</v>
      </c>
      <c r="E138">
        <v>12</v>
      </c>
      <c r="F138">
        <v>15</v>
      </c>
      <c r="G138">
        <v>20</v>
      </c>
      <c r="H138">
        <v>3</v>
      </c>
      <c r="I138" t="str">
        <v>2 - 10 - 12 - 15 - 20 [x3]</v>
      </c>
      <c r="J138">
        <f>SUM(C138:G138)</f>
        <v>59</v>
      </c>
      <c r="K138">
        <f>AVERAGE(C138:G138)</f>
        <v>11.8</v>
      </c>
      <c r="L138">
        <f>MAX(C138:G138)-MIN(C138:G138)</f>
        <v>18</v>
      </c>
      <c r="M138">
        <f>SUMPRODUCT(MOD(C138:G138,2))</f>
        <v>1</v>
      </c>
      <c r="N138">
        <f>5-M138</f>
        <v>4</v>
      </c>
      <c r="O138">
        <f>COUNTIF(C138:G138,"&lt;=10")</f>
        <v>2</v>
      </c>
      <c r="P138">
        <f>COUNTIF(C138:G138,"&gt;=11")</f>
        <v>3</v>
      </c>
      <c r="Q138">
        <f>SUMPRODUCT(--(D138:G138-C138:F138=1))</f>
        <v>0</v>
      </c>
      <c r="R138">
        <f>SUMPRODUCT(COUNTIF(C139:G139,C138:G138))</f>
        <v>3</v>
      </c>
      <c r="S138">
        <f>AVERAGE(J138:J142)</f>
        <v>59</v>
      </c>
      <c r="T138">
        <f>AVERAGE(J138:J157)</f>
        <v>59</v>
      </c>
      <c r="U138">
        <f>S138-T138</f>
        <v>0</v>
      </c>
      <c r="V138" t="str">
        <f>IF(S138&gt;T138,"EXPANDING (BULLISH)",IF(S138&lt;T138,"CONTRACTING (BEARISH)","NEUTRAL"))</f>
        <v>NEUTRAL</v>
      </c>
    </row>
    <row r="139">
      <c r="A139">
        <v>7798</v>
      </c>
      <c r="B139" t="str">
        <v>2026-05-27</v>
      </c>
      <c r="C139">
        <v>1</v>
      </c>
      <c r="D139">
        <v>2</v>
      </c>
      <c r="E139">
        <v>6</v>
      </c>
      <c r="F139">
        <v>12</v>
      </c>
      <c r="G139">
        <v>15</v>
      </c>
      <c r="H139">
        <v>4</v>
      </c>
      <c r="I139" t="str">
        <v>1 - 2 - 6 - 12 - 15 [x4]</v>
      </c>
      <c r="J139">
        <f>SUM(C139:G139)</f>
        <v>36</v>
      </c>
      <c r="K139">
        <f>AVERAGE(C139:G139)</f>
        <v>7.2</v>
      </c>
      <c r="L139">
        <f>MAX(C139:G139)-MIN(C139:G139)</f>
        <v>14</v>
      </c>
      <c r="M139">
        <f>SUMPRODUCT(MOD(C139:G139,2))</f>
        <v>2</v>
      </c>
      <c r="N139">
        <f>5-M139</f>
        <v>3</v>
      </c>
      <c r="O139">
        <f>COUNTIF(C139:G139,"&lt;=10")</f>
        <v>3</v>
      </c>
      <c r="P139">
        <f>COUNTIF(C139:G139,"&gt;=11")</f>
        <v>2</v>
      </c>
      <c r="Q139">
        <f>SUMPRODUCT(--(D139:G139-C139:F139=1))</f>
        <v>1</v>
      </c>
      <c r="R139">
        <f>SUMPRODUCT(COUNTIF(C140:G140,C139:G139))</f>
        <v>1</v>
      </c>
      <c r="S139">
        <f>AVERAGE(J139:J143)</f>
        <v>36</v>
      </c>
      <c r="T139">
        <f>AVERAGE(J139:J158)</f>
        <v>36</v>
      </c>
      <c r="U139">
        <f>S139-T139</f>
        <v>0</v>
      </c>
      <c r="V139" t="str">
        <f>IF(S139&gt;T139,"EXPANDING (BULLISH)",IF(S139&lt;T139,"CONTRACTING (BEARISH)","NEUTRAL"))</f>
        <v>NEUTRAL</v>
      </c>
    </row>
    <row r="140">
      <c r="A140">
        <v>7797</v>
      </c>
      <c r="B140" t="str">
        <v>2026-05-26</v>
      </c>
      <c r="C140">
        <v>7</v>
      </c>
      <c r="D140">
        <v>10</v>
      </c>
      <c r="E140">
        <v>15</v>
      </c>
      <c r="F140">
        <v>16</v>
      </c>
      <c r="G140">
        <v>20</v>
      </c>
      <c r="H140">
        <v>2</v>
      </c>
      <c r="I140" t="str">
        <v>7 - 10 - 15 - 16 - 20 [x2]</v>
      </c>
      <c r="J140">
        <f>SUM(C140:G140)</f>
        <v>68</v>
      </c>
      <c r="K140">
        <f>AVERAGE(C140:G140)</f>
        <v>13.6</v>
      </c>
      <c r="L140">
        <f>MAX(C140:G140)-MIN(C140:G140)</f>
        <v>13</v>
      </c>
      <c r="M140">
        <f>SUMPRODUCT(MOD(C140:G140,2))</f>
        <v>2</v>
      </c>
      <c r="N140">
        <f>5-M140</f>
        <v>3</v>
      </c>
      <c r="O140">
        <f>COUNTIF(C140:G140,"&lt;=10")</f>
        <v>2</v>
      </c>
      <c r="P140">
        <f>COUNTIF(C140:G140,"&gt;=11")</f>
        <v>3</v>
      </c>
      <c r="Q140">
        <f>SUMPRODUCT(--(D140:G140-C140:F140=1))</f>
        <v>1</v>
      </c>
      <c r="R140">
        <f>SUMPRODUCT(COUNTIF(C141:G141,C140:G140))</f>
        <v>2</v>
      </c>
      <c r="S140">
        <f>AVERAGE(J140:J144)</f>
        <v>68</v>
      </c>
      <c r="T140">
        <f>AVERAGE(J140:J159)</f>
        <v>68</v>
      </c>
      <c r="U140">
        <f>S140-T140</f>
        <v>0</v>
      </c>
      <c r="V140" t="str">
        <f>IF(S140&gt;T140,"EXPANDING (BULLISH)",IF(S140&lt;T140,"CONTRACTING (BEARISH)","NEUTRAL"))</f>
        <v>NEUTRAL</v>
      </c>
    </row>
    <row r="141">
      <c r="A141">
        <v>7796</v>
      </c>
      <c r="B141" t="str">
        <v>2026-05-25</v>
      </c>
      <c r="C141">
        <v>4</v>
      </c>
      <c r="D141">
        <v>10</v>
      </c>
      <c r="E141">
        <v>12</v>
      </c>
      <c r="F141">
        <v>18</v>
      </c>
      <c r="G141">
        <v>20</v>
      </c>
      <c r="H141">
        <v>3</v>
      </c>
      <c r="I141" t="str">
        <v>4 - 10 - 12 - 18 - 20 [x3]</v>
      </c>
      <c r="J141">
        <f>SUM(C141:G141)</f>
        <v>64</v>
      </c>
      <c r="K141">
        <f>AVERAGE(C141:G141)</f>
        <v>12.8</v>
      </c>
      <c r="L141">
        <f>MAX(C141:G141)-MIN(C141:G141)</f>
        <v>16</v>
      </c>
      <c r="M141">
        <f>SUMPRODUCT(MOD(C141:G141,2))</f>
        <v>0</v>
      </c>
      <c r="N141">
        <f>5-M141</f>
        <v>5</v>
      </c>
      <c r="O141">
        <f>COUNTIF(C141:G141,"&lt;=10")</f>
        <v>2</v>
      </c>
      <c r="P141">
        <f>COUNTIF(C141:G141,"&gt;=11")</f>
        <v>3</v>
      </c>
      <c r="Q141">
        <f>SUMPRODUCT(--(D141:G141-C141:F141=1))</f>
        <v>0</v>
      </c>
      <c r="R141">
        <f>SUMPRODUCT(COUNTIF(C142:G142,C141:G141))</f>
        <v>2</v>
      </c>
      <c r="S141">
        <f>AVERAGE(J141:J145)</f>
        <v>64</v>
      </c>
      <c r="T141">
        <f>AVERAGE(J141:J160)</f>
        <v>64</v>
      </c>
      <c r="U141">
        <f>S141-T141</f>
        <v>0</v>
      </c>
      <c r="V141" t="str">
        <f>IF(S141&gt;T141,"EXPANDING (BULLISH)",IF(S141&lt;T141,"CONTRACTING (BEARISH)","NEUTRAL"))</f>
        <v>NEUTRAL</v>
      </c>
    </row>
    <row r="142">
      <c r="A142">
        <v>7794</v>
      </c>
      <c r="B142" t="str">
        <v>2026-05-23</v>
      </c>
      <c r="C142">
        <v>2</v>
      </c>
      <c r="D142">
        <v>3</v>
      </c>
      <c r="E142">
        <v>4</v>
      </c>
      <c r="F142">
        <v>8</v>
      </c>
      <c r="G142">
        <v>12</v>
      </c>
      <c r="H142">
        <v>3</v>
      </c>
      <c r="I142" t="str">
        <v>2 - 3 - 4 - 8 - 12 [x3]</v>
      </c>
      <c r="J142">
        <f>SUM(C142:G142)</f>
        <v>29</v>
      </c>
      <c r="K142">
        <f>AVERAGE(C142:G142)</f>
        <v>5.8</v>
      </c>
      <c r="L142">
        <f>MAX(C142:G142)-MIN(C142:G142)</f>
        <v>10</v>
      </c>
      <c r="M142">
        <f>SUMPRODUCT(MOD(C142:G142,2))</f>
        <v>1</v>
      </c>
      <c r="N142">
        <f>5-M142</f>
        <v>4</v>
      </c>
      <c r="O142">
        <f>COUNTIF(C142:G142,"&lt;=10")</f>
        <v>4</v>
      </c>
      <c r="P142">
        <f>COUNTIF(C142:G142,"&gt;=11")</f>
        <v>1</v>
      </c>
      <c r="Q142">
        <f>SUMPRODUCT(--(D142:G142-C142:F142=1))</f>
        <v>2</v>
      </c>
      <c r="R142">
        <f>SUMPRODUCT(COUNTIF(C143:G143,C142:G142))</f>
        <v>4</v>
      </c>
      <c r="S142">
        <f>AVERAGE(J142:J146)</f>
        <v>29</v>
      </c>
      <c r="T142">
        <f>AVERAGE(J142:J161)</f>
        <v>29</v>
      </c>
      <c r="U142">
        <f>S142-T142</f>
        <v>0</v>
      </c>
      <c r="V142" t="str">
        <f>IF(S142&gt;T142,"EXPANDING (BULLISH)",IF(S142&lt;T142,"CONTRACTING (BEARISH)","NEUTRAL"))</f>
        <v>NEUTRAL</v>
      </c>
    </row>
    <row r="143">
      <c r="A143">
        <v>7793</v>
      </c>
      <c r="B143" t="str">
        <v>2026-05-22</v>
      </c>
      <c r="C143">
        <v>3</v>
      </c>
      <c r="D143">
        <v>4</v>
      </c>
      <c r="E143">
        <v>8</v>
      </c>
      <c r="F143">
        <v>10</v>
      </c>
      <c r="G143">
        <v>12</v>
      </c>
      <c r="H143">
        <v>1</v>
      </c>
      <c r="I143" t="str">
        <v>3 - 4 - 8 - 10 - 12 [x1]</v>
      </c>
      <c r="J143">
        <f>SUM(C143:G143)</f>
        <v>37</v>
      </c>
      <c r="K143">
        <f>AVERAGE(C143:G143)</f>
        <v>7.4</v>
      </c>
      <c r="L143">
        <f>MAX(C143:G143)-MIN(C143:G143)</f>
        <v>9</v>
      </c>
      <c r="M143">
        <f>SUMPRODUCT(MOD(C143:G143,2))</f>
        <v>1</v>
      </c>
      <c r="N143">
        <f>5-M143</f>
        <v>4</v>
      </c>
      <c r="O143">
        <f>COUNTIF(C143:G143,"&lt;=10")</f>
        <v>4</v>
      </c>
      <c r="P143">
        <f>COUNTIF(C143:G143,"&gt;=11")</f>
        <v>1</v>
      </c>
      <c r="Q143">
        <f>SUMPRODUCT(--(D143:G143-C143:F143=1))</f>
        <v>1</v>
      </c>
      <c r="R143">
        <f>SUMPRODUCT(COUNTIF(C144:G144,C143:G143))</f>
        <v>2</v>
      </c>
      <c r="S143">
        <f>AVERAGE(J143:J147)</f>
        <v>37</v>
      </c>
      <c r="T143">
        <f>AVERAGE(J143:J162)</f>
        <v>37</v>
      </c>
      <c r="U143">
        <f>S143-T143</f>
        <v>0</v>
      </c>
      <c r="V143" t="str">
        <f>IF(S143&gt;T143,"EXPANDING (BULLISH)",IF(S143&lt;T143,"CONTRACTING (BEARISH)","NEUTRAL"))</f>
        <v>NEUTRAL</v>
      </c>
    </row>
    <row r="144">
      <c r="A144">
        <v>7792</v>
      </c>
      <c r="B144" t="str">
        <v>2026-05-21</v>
      </c>
      <c r="C144">
        <v>3</v>
      </c>
      <c r="D144">
        <v>7</v>
      </c>
      <c r="E144">
        <v>12</v>
      </c>
      <c r="F144">
        <v>17</v>
      </c>
      <c r="G144">
        <v>18</v>
      </c>
      <c r="H144">
        <v>4</v>
      </c>
      <c r="I144" t="str">
        <v>3 - 7 - 12 - 17 - 18 [x4]</v>
      </c>
      <c r="J144">
        <f>SUM(C144:G144)</f>
        <v>57</v>
      </c>
      <c r="K144">
        <f>AVERAGE(C144:G144)</f>
        <v>11.4</v>
      </c>
      <c r="L144">
        <f>MAX(C144:G144)-MIN(C144:G144)</f>
        <v>15</v>
      </c>
      <c r="M144">
        <f>SUMPRODUCT(MOD(C144:G144,2))</f>
        <v>3</v>
      </c>
      <c r="N144">
        <f>5-M144</f>
        <v>2</v>
      </c>
      <c r="O144">
        <f>COUNTIF(C144:G144,"&lt;=10")</f>
        <v>2</v>
      </c>
      <c r="P144">
        <f>COUNTIF(C144:G144,"&gt;=11")</f>
        <v>3</v>
      </c>
      <c r="Q144">
        <f>SUMPRODUCT(--(D144:G144-C144:F144=1))</f>
        <v>1</v>
      </c>
      <c r="R144">
        <f>SUMPRODUCT(COUNTIF(C145:G145,C144:G144))</f>
        <v>3</v>
      </c>
      <c r="S144">
        <f>AVERAGE(J144:J148)</f>
        <v>57</v>
      </c>
      <c r="T144">
        <f>AVERAGE(J144:J163)</f>
        <v>57</v>
      </c>
      <c r="U144">
        <f>S144-T144</f>
        <v>0</v>
      </c>
      <c r="V144" t="str">
        <f>IF(S144&gt;T144,"EXPANDING (BULLISH)",IF(S144&lt;T144,"CONTRACTING (BEARISH)","NEUTRAL"))</f>
        <v>NEUTRAL</v>
      </c>
    </row>
    <row r="145">
      <c r="A145">
        <v>7791</v>
      </c>
      <c r="B145" t="str">
        <v>2026-05-20</v>
      </c>
      <c r="C145">
        <v>3</v>
      </c>
      <c r="D145">
        <v>7</v>
      </c>
      <c r="E145">
        <v>12</v>
      </c>
      <c r="F145">
        <v>13</v>
      </c>
      <c r="G145">
        <v>20</v>
      </c>
      <c r="H145">
        <v>2</v>
      </c>
      <c r="I145" t="str">
        <v>3 - 7 - 12 - 13 - 20 [x2]</v>
      </c>
      <c r="J145">
        <f>SUM(C145:G145)</f>
        <v>55</v>
      </c>
      <c r="K145">
        <f>AVERAGE(C145:G145)</f>
        <v>11</v>
      </c>
      <c r="L145">
        <f>MAX(C145:G145)-MIN(C145:G145)</f>
        <v>17</v>
      </c>
      <c r="M145">
        <f>SUMPRODUCT(MOD(C145:G145,2))</f>
        <v>3</v>
      </c>
      <c r="N145">
        <f>5-M145</f>
        <v>2</v>
      </c>
      <c r="O145">
        <f>COUNTIF(C145:G145,"&lt;=10")</f>
        <v>2</v>
      </c>
      <c r="P145">
        <f>COUNTIF(C145:G145,"&gt;=11")</f>
        <v>3</v>
      </c>
      <c r="Q145">
        <f>SUMPRODUCT(--(D145:G145-C145:F145=1))</f>
        <v>1</v>
      </c>
      <c r="R145">
        <f>SUMPRODUCT(COUNTIF(C146:G146,C145:G145))</f>
        <v>3</v>
      </c>
      <c r="S145">
        <f>AVERAGE(J145:J149)</f>
        <v>55</v>
      </c>
      <c r="T145">
        <f>AVERAGE(J145:J164)</f>
        <v>55</v>
      </c>
      <c r="U145">
        <f>S145-T145</f>
        <v>0</v>
      </c>
      <c r="V145" t="str">
        <f>IF(S145&gt;T145,"EXPANDING (BULLISH)",IF(S145&lt;T145,"CONTRACTING (BEARISH)","NEUTRAL"))</f>
        <v>NEUTRAL</v>
      </c>
    </row>
    <row r="146">
      <c r="A146">
        <v>7790</v>
      </c>
      <c r="B146" t="str">
        <v>2026-05-19</v>
      </c>
      <c r="C146">
        <v>2</v>
      </c>
      <c r="D146">
        <v>3</v>
      </c>
      <c r="E146">
        <v>6</v>
      </c>
      <c r="F146">
        <v>7</v>
      </c>
      <c r="G146">
        <v>13</v>
      </c>
      <c r="H146">
        <v>1</v>
      </c>
      <c r="I146" t="str">
        <v>2 - 3 - 6 - 7 - 13 [x1]</v>
      </c>
      <c r="J146">
        <f>SUM(C146:G146)</f>
        <v>31</v>
      </c>
      <c r="K146">
        <f>AVERAGE(C146:G146)</f>
        <v>6.2</v>
      </c>
      <c r="L146">
        <f>MAX(C146:G146)-MIN(C146:G146)</f>
        <v>11</v>
      </c>
      <c r="M146">
        <f>SUMPRODUCT(MOD(C146:G146,2))</f>
        <v>3</v>
      </c>
      <c r="N146">
        <f>5-M146</f>
        <v>2</v>
      </c>
      <c r="O146">
        <f>COUNTIF(C146:G146,"&lt;=10")</f>
        <v>4</v>
      </c>
      <c r="P146">
        <f>COUNTIF(C146:G146,"&gt;=11")</f>
        <v>1</v>
      </c>
      <c r="Q146">
        <f>SUMPRODUCT(--(D146:G146-C146:F146=1))</f>
        <v>2</v>
      </c>
      <c r="R146">
        <f>SUMPRODUCT(COUNTIF(C147:G147,C146:G146))</f>
        <v>2</v>
      </c>
      <c r="S146">
        <f>AVERAGE(J146:J150)</f>
        <v>31</v>
      </c>
      <c r="T146">
        <f>AVERAGE(J146:J165)</f>
        <v>31</v>
      </c>
      <c r="U146">
        <f>S146-T146</f>
        <v>0</v>
      </c>
      <c r="V146" t="str">
        <f>IF(S146&gt;T146,"EXPANDING (BULLISH)",IF(S146&lt;T146,"CONTRACTING (BEARISH)","NEUTRAL"))</f>
        <v>NEUTRAL</v>
      </c>
    </row>
    <row r="147">
      <c r="A147">
        <v>7789</v>
      </c>
      <c r="B147" t="str">
        <v>2026-05-18</v>
      </c>
      <c r="C147">
        <v>2</v>
      </c>
      <c r="D147">
        <v>3</v>
      </c>
      <c r="E147">
        <v>8</v>
      </c>
      <c r="F147">
        <v>14</v>
      </c>
      <c r="G147">
        <v>19</v>
      </c>
      <c r="H147">
        <v>3</v>
      </c>
      <c r="I147" t="str">
        <v>2 - 3 - 8 - 14 - 19 [x3]</v>
      </c>
      <c r="J147">
        <f>SUM(C147:G147)</f>
        <v>46</v>
      </c>
      <c r="K147">
        <f>AVERAGE(C147:G147)</f>
        <v>9.2</v>
      </c>
      <c r="L147">
        <f>MAX(C147:G147)-MIN(C147:G147)</f>
        <v>17</v>
      </c>
      <c r="M147">
        <f>SUMPRODUCT(MOD(C147:G147,2))</f>
        <v>2</v>
      </c>
      <c r="N147">
        <f>5-M147</f>
        <v>3</v>
      </c>
      <c r="O147">
        <f>COUNTIF(C147:G147,"&lt;=10")</f>
        <v>3</v>
      </c>
      <c r="P147">
        <f>COUNTIF(C147:G147,"&gt;=11")</f>
        <v>2</v>
      </c>
      <c r="Q147">
        <f>SUMPRODUCT(--(D147:G147-C147:F147=1))</f>
        <v>1</v>
      </c>
      <c r="R147">
        <f>SUMPRODUCT(COUNTIF(C148:G148,C147:G147))</f>
        <v>2</v>
      </c>
      <c r="S147">
        <f>AVERAGE(J147:J151)</f>
        <v>46</v>
      </c>
      <c r="T147">
        <f>AVERAGE(J147:J166)</f>
        <v>46</v>
      </c>
      <c r="U147">
        <f>S147-T147</f>
        <v>0</v>
      </c>
      <c r="V147" t="str">
        <f>IF(S147&gt;T147,"EXPANDING (BULLISH)",IF(S147&lt;T147,"CONTRACTING (BEARISH)","NEUTRAL"))</f>
        <v>NEUTRAL</v>
      </c>
    </row>
    <row r="148">
      <c r="A148">
        <v>7787</v>
      </c>
      <c r="B148" t="str">
        <v>2026-05-16</v>
      </c>
      <c r="C148">
        <v>6</v>
      </c>
      <c r="D148">
        <v>14</v>
      </c>
      <c r="E148">
        <v>17</v>
      </c>
      <c r="F148">
        <v>19</v>
      </c>
      <c r="G148">
        <v>20</v>
      </c>
      <c r="H148">
        <v>4</v>
      </c>
      <c r="I148" t="str">
        <v>6 - 14 - 17 - 19 - 20 [x4]</v>
      </c>
      <c r="J148">
        <f>SUM(C148:G148)</f>
        <v>76</v>
      </c>
      <c r="K148">
        <f>AVERAGE(C148:G148)</f>
        <v>15.2</v>
      </c>
      <c r="L148">
        <f>MAX(C148:G148)-MIN(C148:G148)</f>
        <v>14</v>
      </c>
      <c r="M148">
        <f>SUMPRODUCT(MOD(C148:G148,2))</f>
        <v>2</v>
      </c>
      <c r="N148">
        <f>5-M148</f>
        <v>3</v>
      </c>
      <c r="O148">
        <f>COUNTIF(C148:G148,"&lt;=10")</f>
        <v>1</v>
      </c>
      <c r="P148">
        <f>COUNTIF(C148:G148,"&gt;=11")</f>
        <v>4</v>
      </c>
      <c r="Q148">
        <f>SUMPRODUCT(--(D148:G148-C148:F148=1))</f>
        <v>1</v>
      </c>
      <c r="R148">
        <f>SUMPRODUCT(COUNTIF(C149:G149,C148:G148))</f>
        <v>1</v>
      </c>
      <c r="S148">
        <f>AVERAGE(J148:J152)</f>
        <v>76</v>
      </c>
      <c r="T148">
        <f>AVERAGE(J148:J167)</f>
        <v>76</v>
      </c>
      <c r="U148">
        <f>S148-T148</f>
        <v>0</v>
      </c>
      <c r="V148" t="str">
        <f>IF(S148&gt;T148,"EXPANDING (BULLISH)",IF(S148&lt;T148,"CONTRACTING (BEARISH)","NEUTRAL"))</f>
        <v>NEUTRAL</v>
      </c>
    </row>
    <row r="149">
      <c r="A149">
        <v>7786</v>
      </c>
      <c r="B149" t="str">
        <v>2026-05-15</v>
      </c>
      <c r="C149">
        <v>4</v>
      </c>
      <c r="D149">
        <v>8</v>
      </c>
      <c r="E149">
        <v>9</v>
      </c>
      <c r="F149">
        <v>11</v>
      </c>
      <c r="G149">
        <v>19</v>
      </c>
      <c r="H149">
        <v>3</v>
      </c>
      <c r="I149" t="str">
        <v>4 - 8 - 9 - 11 - 19 [x3]</v>
      </c>
      <c r="J149">
        <f>SUM(C149:G149)</f>
        <v>51</v>
      </c>
      <c r="K149">
        <f>AVERAGE(C149:G149)</f>
        <v>10.2</v>
      </c>
      <c r="L149">
        <f>MAX(C149:G149)-MIN(C149:G149)</f>
        <v>15</v>
      </c>
      <c r="M149">
        <f>SUMPRODUCT(MOD(C149:G149,2))</f>
        <v>3</v>
      </c>
      <c r="N149">
        <f>5-M149</f>
        <v>2</v>
      </c>
      <c r="O149">
        <f>COUNTIF(C149:G149,"&lt;=10")</f>
        <v>3</v>
      </c>
      <c r="P149">
        <f>COUNTIF(C149:G149,"&gt;=11")</f>
        <v>2</v>
      </c>
      <c r="Q149">
        <f>SUMPRODUCT(--(D149:G149-C149:F149=1))</f>
        <v>1</v>
      </c>
      <c r="R149">
        <f>SUMPRODUCT(COUNTIF(C150:G150,C149:G149))</f>
        <v>1</v>
      </c>
      <c r="S149">
        <f>AVERAGE(J149:J153)</f>
        <v>51</v>
      </c>
      <c r="T149">
        <f>AVERAGE(J149:J168)</f>
        <v>51</v>
      </c>
      <c r="U149">
        <f>S149-T149</f>
        <v>0</v>
      </c>
      <c r="V149" t="str">
        <f>IF(S149&gt;T149,"EXPANDING (BULLISH)",IF(S149&lt;T149,"CONTRACTING (BEARISH)","NEUTRAL"))</f>
        <v>NEUTRAL</v>
      </c>
    </row>
    <row r="150">
      <c r="A150">
        <v>7785</v>
      </c>
      <c r="B150" t="str">
        <v>2026-05-14</v>
      </c>
      <c r="C150">
        <v>2</v>
      </c>
      <c r="D150">
        <v>7</v>
      </c>
      <c r="E150">
        <v>8</v>
      </c>
      <c r="F150">
        <v>18</v>
      </c>
      <c r="G150">
        <v>20</v>
      </c>
      <c r="H150">
        <v>3</v>
      </c>
      <c r="I150" t="str">
        <v>2 - 7 - 8 - 18 - 20 [x3]</v>
      </c>
      <c r="J150">
        <f>SUM(C150:G150)</f>
        <v>55</v>
      </c>
      <c r="K150">
        <f>AVERAGE(C150:G150)</f>
        <v>11</v>
      </c>
      <c r="L150">
        <f>MAX(C150:G150)-MIN(C150:G150)</f>
        <v>18</v>
      </c>
      <c r="M150">
        <f>SUMPRODUCT(MOD(C150:G150,2))</f>
        <v>1</v>
      </c>
      <c r="N150">
        <f>5-M150</f>
        <v>4</v>
      </c>
      <c r="O150">
        <f>COUNTIF(C150:G150,"&lt;=10")</f>
        <v>3</v>
      </c>
      <c r="P150">
        <f>COUNTIF(C150:G150,"&gt;=11")</f>
        <v>2</v>
      </c>
      <c r="Q150">
        <f>SUMPRODUCT(--(D150:G150-C150:F150=1))</f>
        <v>1</v>
      </c>
      <c r="R150">
        <f>SUMPRODUCT(COUNTIF(C151:G151,C150:G150))</f>
        <v>2</v>
      </c>
      <c r="S150">
        <f>AVERAGE(J150:J154)</f>
        <v>55</v>
      </c>
      <c r="T150">
        <f>AVERAGE(J150:J169)</f>
        <v>55</v>
      </c>
      <c r="U150">
        <f>S150-T150</f>
        <v>0</v>
      </c>
      <c r="V150" t="str">
        <f>IF(S150&gt;T150,"EXPANDING (BULLISH)",IF(S150&lt;T150,"CONTRACTING (BEARISH)","NEUTRAL"))</f>
        <v>NEUTRAL</v>
      </c>
    </row>
    <row r="151">
      <c r="A151">
        <v>7784</v>
      </c>
      <c r="B151" t="str">
        <v>2026-05-13</v>
      </c>
      <c r="C151">
        <v>5</v>
      </c>
      <c r="D151">
        <v>6</v>
      </c>
      <c r="E151">
        <v>7</v>
      </c>
      <c r="F151">
        <v>12</v>
      </c>
      <c r="G151">
        <v>20</v>
      </c>
      <c r="H151">
        <v>3</v>
      </c>
      <c r="I151" t="str">
        <v>5 - 6 - 7 - 12 - 20 [x3]</v>
      </c>
      <c r="J151">
        <f>SUM(C151:G151)</f>
        <v>50</v>
      </c>
      <c r="K151">
        <f>AVERAGE(C151:G151)</f>
        <v>10</v>
      </c>
      <c r="L151">
        <f>MAX(C151:G151)-MIN(C151:G151)</f>
        <v>15</v>
      </c>
      <c r="M151">
        <f>SUMPRODUCT(MOD(C151:G151,2))</f>
        <v>2</v>
      </c>
      <c r="N151">
        <f>5-M151</f>
        <v>3</v>
      </c>
      <c r="O151">
        <f>COUNTIF(C151:G151,"&lt;=10")</f>
        <v>3</v>
      </c>
      <c r="P151">
        <f>COUNTIF(C151:G151,"&gt;=11")</f>
        <v>2</v>
      </c>
      <c r="Q151">
        <f>SUMPRODUCT(--(D151:G151-C151:F151=1))</f>
        <v>2</v>
      </c>
      <c r="R151">
        <f>SUMPRODUCT(COUNTIF(C152:G152,C151:G151))</f>
        <v>1</v>
      </c>
      <c r="S151">
        <f>AVERAGE(J151:J155)</f>
        <v>50</v>
      </c>
      <c r="T151">
        <f>AVERAGE(J151:J170)</f>
        <v>50</v>
      </c>
      <c r="U151">
        <f>S151-T151</f>
        <v>0</v>
      </c>
      <c r="V151" t="str">
        <f>IF(S151&gt;T151,"EXPANDING (BULLISH)",IF(S151&lt;T151,"CONTRACTING (BEARISH)","NEUTRAL"))</f>
        <v>NEUTRAL</v>
      </c>
    </row>
    <row r="152">
      <c r="A152">
        <v>7783</v>
      </c>
      <c r="B152" t="str">
        <v>2026-05-12</v>
      </c>
      <c r="C152">
        <v>6</v>
      </c>
      <c r="D152">
        <v>9</v>
      </c>
      <c r="E152">
        <v>10</v>
      </c>
      <c r="F152">
        <v>13</v>
      </c>
      <c r="G152">
        <v>17</v>
      </c>
      <c r="H152">
        <v>2</v>
      </c>
      <c r="I152" t="str">
        <v>6 - 9 - 10 - 13 - 17 [x2]</v>
      </c>
      <c r="J152">
        <f>SUM(C152:G152)</f>
        <v>55</v>
      </c>
      <c r="K152">
        <f>AVERAGE(C152:G152)</f>
        <v>11</v>
      </c>
      <c r="L152">
        <f>MAX(C152:G152)-MIN(C152:G152)</f>
        <v>11</v>
      </c>
      <c r="M152">
        <f>SUMPRODUCT(MOD(C152:G152,2))</f>
        <v>3</v>
      </c>
      <c r="N152">
        <f>5-M152</f>
        <v>2</v>
      </c>
      <c r="O152">
        <f>COUNTIF(C152:G152,"&lt;=10")</f>
        <v>3</v>
      </c>
      <c r="P152">
        <f>COUNTIF(C152:G152,"&gt;=11")</f>
        <v>2</v>
      </c>
      <c r="Q152">
        <f>SUMPRODUCT(--(D152:G152-C152:F152=1))</f>
        <v>1</v>
      </c>
      <c r="R152">
        <f>SUMPRODUCT(COUNTIF(C153:G153,C152:G152))</f>
        <v>2</v>
      </c>
      <c r="S152">
        <f>AVERAGE(J152:J156)</f>
        <v>55</v>
      </c>
      <c r="T152">
        <f>AVERAGE(J152:J171)</f>
        <v>55</v>
      </c>
      <c r="U152">
        <f>S152-T152</f>
        <v>0</v>
      </c>
      <c r="V152" t="str">
        <f>IF(S152&gt;T152,"EXPANDING (BULLISH)",IF(S152&lt;T152,"CONTRACTING (BEARISH)","NEUTRAL"))</f>
        <v>NEUTRAL</v>
      </c>
    </row>
    <row r="153">
      <c r="A153">
        <v>7782</v>
      </c>
      <c r="B153" t="str">
        <v>2026-05-11</v>
      </c>
      <c r="C153">
        <v>3</v>
      </c>
      <c r="D153">
        <v>10</v>
      </c>
      <c r="E153">
        <v>12</v>
      </c>
      <c r="F153">
        <v>17</v>
      </c>
      <c r="G153">
        <v>20</v>
      </c>
      <c r="H153">
        <v>2</v>
      </c>
      <c r="I153" t="str">
        <v>3 - 10 - 12 - 17 - 20 [x2]</v>
      </c>
      <c r="J153">
        <f>SUM(C153:G153)</f>
        <v>62</v>
      </c>
      <c r="K153">
        <f>AVERAGE(C153:G153)</f>
        <v>12.4</v>
      </c>
      <c r="L153">
        <f>MAX(C153:G153)-MIN(C153:G153)</f>
        <v>17</v>
      </c>
      <c r="M153">
        <f>SUMPRODUCT(MOD(C153:G153,2))</f>
        <v>2</v>
      </c>
      <c r="N153">
        <f>5-M153</f>
        <v>3</v>
      </c>
      <c r="O153">
        <f>COUNTIF(C153:G153,"&lt;=10")</f>
        <v>2</v>
      </c>
      <c r="P153">
        <f>COUNTIF(C153:G153,"&gt;=11")</f>
        <v>3</v>
      </c>
      <c r="Q153">
        <f>SUMPRODUCT(--(D153:G153-C153:F153=1))</f>
        <v>0</v>
      </c>
      <c r="R153">
        <f>SUMPRODUCT(COUNTIF(C154:G154,C153:G153))</f>
        <v>0</v>
      </c>
      <c r="S153">
        <f>AVERAGE(J153:J157)</f>
        <v>62</v>
      </c>
      <c r="T153">
        <f>AVERAGE(J153:J172)</f>
        <v>62</v>
      </c>
      <c r="U153">
        <f>S153-T153</f>
        <v>0</v>
      </c>
      <c r="V153" t="str">
        <f>IF(S153&gt;T153,"EXPANDING (BULLISH)",IF(S153&lt;T153,"CONTRACTING (BEARISH)","NEUTRAL"))</f>
        <v>NEUTRAL</v>
      </c>
    </row>
    <row r="154">
      <c r="A154">
        <v>7780</v>
      </c>
      <c r="B154" t="str">
        <v>2026-05-09</v>
      </c>
      <c r="C154">
        <v>2</v>
      </c>
      <c r="D154">
        <v>4</v>
      </c>
      <c r="E154">
        <v>14</v>
      </c>
      <c r="F154">
        <v>15</v>
      </c>
      <c r="G154">
        <v>19</v>
      </c>
      <c r="H154">
        <v>3</v>
      </c>
      <c r="I154" t="str">
        <v>2 - 4 - 14 - 15 - 19 [x3]</v>
      </c>
      <c r="J154">
        <f>SUM(C154:G154)</f>
        <v>54</v>
      </c>
      <c r="K154">
        <f>AVERAGE(C154:G154)</f>
        <v>10.8</v>
      </c>
      <c r="L154">
        <f>MAX(C154:G154)-MIN(C154:G154)</f>
        <v>17</v>
      </c>
      <c r="M154">
        <f>SUMPRODUCT(MOD(C154:G154,2))</f>
        <v>2</v>
      </c>
      <c r="N154">
        <f>5-M154</f>
        <v>3</v>
      </c>
      <c r="O154">
        <f>COUNTIF(C154:G154,"&lt;=10")</f>
        <v>2</v>
      </c>
      <c r="P154">
        <f>COUNTIF(C154:G154,"&gt;=11")</f>
        <v>3</v>
      </c>
      <c r="Q154">
        <f>SUMPRODUCT(--(D154:G154-C154:F154=1))</f>
        <v>1</v>
      </c>
      <c r="R154">
        <f>SUMPRODUCT(COUNTIF(C155:G155,C154:G154))</f>
        <v>1</v>
      </c>
      <c r="S154">
        <f>AVERAGE(J154:J158)</f>
        <v>54</v>
      </c>
      <c r="T154">
        <f>AVERAGE(J154:J173)</f>
        <v>54</v>
      </c>
      <c r="U154">
        <f>S154-T154</f>
        <v>0</v>
      </c>
      <c r="V154" t="str">
        <f>IF(S154&gt;T154,"EXPANDING (BULLISH)",IF(S154&lt;T154,"CONTRACTING (BEARISH)","NEUTRAL"))</f>
        <v>NEUTRAL</v>
      </c>
    </row>
    <row r="155">
      <c r="A155">
        <v>7779</v>
      </c>
      <c r="B155" t="str">
        <v>2026-05-08</v>
      </c>
      <c r="C155">
        <v>4</v>
      </c>
      <c r="D155">
        <v>8</v>
      </c>
      <c r="E155">
        <v>10</v>
      </c>
      <c r="F155">
        <v>17</v>
      </c>
      <c r="G155">
        <v>18</v>
      </c>
      <c r="H155">
        <v>1</v>
      </c>
      <c r="I155" t="str">
        <v>4 - 8 - 10 - 17 - 18 [x1]</v>
      </c>
      <c r="J155">
        <f>SUM(C155:G155)</f>
        <v>57</v>
      </c>
      <c r="K155">
        <f>AVERAGE(C155:G155)</f>
        <v>11.4</v>
      </c>
      <c r="L155">
        <f>MAX(C155:G155)-MIN(C155:G155)</f>
        <v>14</v>
      </c>
      <c r="M155">
        <f>SUMPRODUCT(MOD(C155:G155,2))</f>
        <v>1</v>
      </c>
      <c r="N155">
        <f>5-M155</f>
        <v>4</v>
      </c>
      <c r="O155">
        <f>COUNTIF(C155:G155,"&lt;=10")</f>
        <v>3</v>
      </c>
      <c r="P155">
        <f>COUNTIF(C155:G155,"&gt;=11")</f>
        <v>2</v>
      </c>
      <c r="Q155">
        <f>SUMPRODUCT(--(D155:G155-C155:F155=1))</f>
        <v>1</v>
      </c>
      <c r="R155">
        <f>SUMPRODUCT(COUNTIF(C156:G156,C155:G155))</f>
        <v>2</v>
      </c>
      <c r="S155">
        <f>AVERAGE(J155:J159)</f>
        <v>57</v>
      </c>
      <c r="T155">
        <f>AVERAGE(J155:J174)</f>
        <v>57</v>
      </c>
      <c r="U155">
        <f>S155-T155</f>
        <v>0</v>
      </c>
      <c r="V155" t="str">
        <f>IF(S155&gt;T155,"EXPANDING (BULLISH)",IF(S155&lt;T155,"CONTRACTING (BEARISH)","NEUTRAL"))</f>
        <v>NEUTRAL</v>
      </c>
    </row>
    <row r="156">
      <c r="A156">
        <v>7778</v>
      </c>
      <c r="B156" t="str">
        <v>2026-05-07</v>
      </c>
      <c r="C156">
        <v>2</v>
      </c>
      <c r="D156">
        <v>3</v>
      </c>
      <c r="E156">
        <v>4</v>
      </c>
      <c r="F156">
        <v>8</v>
      </c>
      <c r="G156">
        <v>12</v>
      </c>
      <c r="H156">
        <v>2</v>
      </c>
      <c r="I156" t="str">
        <v>2 - 3 - 4 - 8 - 12 [x2]</v>
      </c>
      <c r="J156">
        <f>SUM(C156:G156)</f>
        <v>29</v>
      </c>
      <c r="K156">
        <f>AVERAGE(C156:G156)</f>
        <v>5.8</v>
      </c>
      <c r="L156">
        <f>MAX(C156:G156)-MIN(C156:G156)</f>
        <v>10</v>
      </c>
      <c r="M156">
        <f>SUMPRODUCT(MOD(C156:G156,2))</f>
        <v>1</v>
      </c>
      <c r="N156">
        <f>5-M156</f>
        <v>4</v>
      </c>
      <c r="O156">
        <f>COUNTIF(C156:G156,"&lt;=10")</f>
        <v>4</v>
      </c>
      <c r="P156">
        <f>COUNTIF(C156:G156,"&gt;=11")</f>
        <v>1</v>
      </c>
      <c r="Q156">
        <f>SUMPRODUCT(--(D156:G156-C156:F156=1))</f>
        <v>2</v>
      </c>
      <c r="R156">
        <f>SUMPRODUCT(COUNTIF(C157:G157,C156:G156))</f>
        <v>1</v>
      </c>
      <c r="S156">
        <f>AVERAGE(J156:J160)</f>
        <v>29</v>
      </c>
      <c r="T156">
        <f>AVERAGE(J156:J175)</f>
        <v>29</v>
      </c>
      <c r="U156">
        <f>S156-T156</f>
        <v>0</v>
      </c>
      <c r="V156" t="str">
        <f>IF(S156&gt;T156,"EXPANDING (BULLISH)",IF(S156&lt;T156,"CONTRACTING (BEARISH)","NEUTRAL"))</f>
        <v>NEUTRAL</v>
      </c>
    </row>
    <row r="157">
      <c r="A157">
        <v>7777</v>
      </c>
      <c r="B157" t="str">
        <v>2026-05-06</v>
      </c>
      <c r="C157">
        <v>2</v>
      </c>
      <c r="D157">
        <v>5</v>
      </c>
      <c r="E157">
        <v>9</v>
      </c>
      <c r="F157">
        <v>19</v>
      </c>
      <c r="G157">
        <v>20</v>
      </c>
      <c r="H157">
        <v>1</v>
      </c>
      <c r="I157" t="str">
        <v>2 - 5 - 9 - 19 - 20 [x1]</v>
      </c>
      <c r="J157">
        <f>SUM(C157:G157)</f>
        <v>55</v>
      </c>
      <c r="K157">
        <f>AVERAGE(C157:G157)</f>
        <v>11</v>
      </c>
      <c r="L157">
        <f>MAX(C157:G157)-MIN(C157:G157)</f>
        <v>18</v>
      </c>
      <c r="M157">
        <f>SUMPRODUCT(MOD(C157:G157,2))</f>
        <v>3</v>
      </c>
      <c r="N157">
        <f>5-M157</f>
        <v>2</v>
      </c>
      <c r="O157">
        <f>COUNTIF(C157:G157,"&lt;=10")</f>
        <v>3</v>
      </c>
      <c r="P157">
        <f>COUNTIF(C157:G157,"&gt;=11")</f>
        <v>2</v>
      </c>
      <c r="Q157">
        <f>SUMPRODUCT(--(D157:G157-C157:F157=1))</f>
        <v>1</v>
      </c>
      <c r="R157">
        <f>SUMPRODUCT(COUNTIF(C158:G158,C157:G157))</f>
        <v>0</v>
      </c>
      <c r="S157">
        <f>AVERAGE(J157:J161)</f>
        <v>55</v>
      </c>
      <c r="T157">
        <f>AVERAGE(J157:J176)</f>
        <v>55</v>
      </c>
      <c r="U157">
        <f>S157-T157</f>
        <v>0</v>
      </c>
      <c r="V157" t="str">
        <f>IF(S157&gt;T157,"EXPANDING (BULLISH)",IF(S157&lt;T157,"CONTRACTING (BEARISH)","NEUTRAL"))</f>
        <v>NEUTRAL</v>
      </c>
    </row>
    <row r="158">
      <c r="A158">
        <v>7776</v>
      </c>
      <c r="B158" t="str">
        <v>2026-05-05</v>
      </c>
      <c r="C158">
        <v>4</v>
      </c>
      <c r="D158">
        <v>6</v>
      </c>
      <c r="E158">
        <v>7</v>
      </c>
      <c r="F158">
        <v>17</v>
      </c>
      <c r="G158">
        <v>18</v>
      </c>
      <c r="H158">
        <v>1</v>
      </c>
      <c r="I158" t="str">
        <v>4 - 6 - 7 - 17 - 18 [x1]</v>
      </c>
      <c r="J158">
        <f>SUM(C158:G158)</f>
        <v>52</v>
      </c>
      <c r="K158">
        <f>AVERAGE(C158:G158)</f>
        <v>10.4</v>
      </c>
      <c r="L158">
        <f>MAX(C158:G158)-MIN(C158:G158)</f>
        <v>14</v>
      </c>
      <c r="M158">
        <f>SUMPRODUCT(MOD(C158:G158,2))</f>
        <v>2</v>
      </c>
      <c r="N158">
        <f>5-M158</f>
        <v>3</v>
      </c>
      <c r="O158">
        <f>COUNTIF(C158:G158,"&lt;=10")</f>
        <v>3</v>
      </c>
      <c r="P158">
        <f>COUNTIF(C158:G158,"&gt;=11")</f>
        <v>2</v>
      </c>
      <c r="Q158">
        <f>SUMPRODUCT(--(D158:G158-C158:F158=1))</f>
        <v>2</v>
      </c>
      <c r="R158">
        <f>SUMPRODUCT(COUNTIF(C159:G159,C158:G158))</f>
        <v>1</v>
      </c>
      <c r="S158">
        <f>AVERAGE(J158:J162)</f>
        <v>52</v>
      </c>
      <c r="T158">
        <f>AVERAGE(J158:J177)</f>
        <v>52</v>
      </c>
      <c r="U158">
        <f>S158-T158</f>
        <v>0</v>
      </c>
      <c r="V158" t="str">
        <f>IF(S158&gt;T158,"EXPANDING (BULLISH)",IF(S158&lt;T158,"CONTRACTING (BEARISH)","NEUTRAL"))</f>
        <v>NEUTRAL</v>
      </c>
    </row>
    <row r="159">
      <c r="A159">
        <v>7775</v>
      </c>
      <c r="B159" t="str">
        <v>2026-05-04</v>
      </c>
      <c r="C159">
        <v>2</v>
      </c>
      <c r="D159">
        <v>5</v>
      </c>
      <c r="E159">
        <v>9</v>
      </c>
      <c r="F159">
        <v>17</v>
      </c>
      <c r="G159">
        <v>20</v>
      </c>
      <c r="H159">
        <v>3</v>
      </c>
      <c r="I159" t="str">
        <v>2 - 5 - 9 - 17 - 20 [x3]</v>
      </c>
      <c r="J159">
        <f>SUM(C159:G159)</f>
        <v>53</v>
      </c>
      <c r="K159">
        <f>AVERAGE(C159:G159)</f>
        <v>10.6</v>
      </c>
      <c r="L159">
        <f>MAX(C159:G159)-MIN(C159:G159)</f>
        <v>18</v>
      </c>
      <c r="M159">
        <f>SUMPRODUCT(MOD(C159:G159,2))</f>
        <v>3</v>
      </c>
      <c r="N159">
        <f>5-M159</f>
        <v>2</v>
      </c>
      <c r="O159">
        <f>COUNTIF(C159:G159,"&lt;=10")</f>
        <v>3</v>
      </c>
      <c r="P159">
        <f>COUNTIF(C159:G159,"&gt;=11")</f>
        <v>2</v>
      </c>
      <c r="Q159">
        <f>SUMPRODUCT(--(D159:G159-C159:F159=1))</f>
        <v>0</v>
      </c>
      <c r="R159">
        <f>SUMPRODUCT(COUNTIF(C160:G160,C159:G159))</f>
        <v>2</v>
      </c>
      <c r="S159">
        <f>AVERAGE(J159:J163)</f>
        <v>53</v>
      </c>
      <c r="T159">
        <f>AVERAGE(J159:J178)</f>
        <v>53</v>
      </c>
      <c r="U159">
        <f>S159-T159</f>
        <v>0</v>
      </c>
      <c r="V159" t="str">
        <f>IF(S159&gt;T159,"EXPANDING (BULLISH)",IF(S159&lt;T159,"CONTRACTING (BEARISH)","NEUTRAL"))</f>
        <v>NEUTRAL</v>
      </c>
    </row>
    <row r="160">
      <c r="A160">
        <v>7773</v>
      </c>
      <c r="B160" t="str">
        <v>2026-05-02</v>
      </c>
      <c r="C160">
        <v>2</v>
      </c>
      <c r="D160">
        <v>10</v>
      </c>
      <c r="E160">
        <v>14</v>
      </c>
      <c r="F160">
        <v>16</v>
      </c>
      <c r="G160">
        <v>20</v>
      </c>
      <c r="H160">
        <v>2</v>
      </c>
      <c r="I160" t="str">
        <v>2 - 10 - 14 - 16 - 20 [x2]</v>
      </c>
      <c r="J160">
        <f>SUM(C160:G160)</f>
        <v>62</v>
      </c>
      <c r="K160">
        <f>AVERAGE(C160:G160)</f>
        <v>12.4</v>
      </c>
      <c r="L160">
        <f>MAX(C160:G160)-MIN(C160:G160)</f>
        <v>18</v>
      </c>
      <c r="M160">
        <f>SUMPRODUCT(MOD(C160:G160,2))</f>
        <v>0</v>
      </c>
      <c r="N160">
        <f>5-M160</f>
        <v>5</v>
      </c>
      <c r="O160">
        <f>COUNTIF(C160:G160,"&lt;=10")</f>
        <v>2</v>
      </c>
      <c r="P160">
        <f>COUNTIF(C160:G160,"&gt;=11")</f>
        <v>3</v>
      </c>
      <c r="Q160">
        <f>SUMPRODUCT(--(D160:G160-C160:F160=1))</f>
        <v>0</v>
      </c>
      <c r="R160">
        <f>SUMPRODUCT(COUNTIF(C161:G161,C160:G160))</f>
        <v>1</v>
      </c>
      <c r="S160">
        <f>AVERAGE(J160:J164)</f>
        <v>62</v>
      </c>
      <c r="T160">
        <f>AVERAGE(J160:J179)</f>
        <v>62</v>
      </c>
      <c r="U160">
        <f>S160-T160</f>
        <v>0</v>
      </c>
      <c r="V160" t="str">
        <f>IF(S160&gt;T160,"EXPANDING (BULLISH)",IF(S160&lt;T160,"CONTRACTING (BEARISH)","NEUTRAL"))</f>
        <v>NEUTRAL</v>
      </c>
    </row>
    <row r="161">
      <c r="A161">
        <v>7772</v>
      </c>
      <c r="B161" t="str">
        <v>2026-05-01</v>
      </c>
      <c r="C161">
        <v>3</v>
      </c>
      <c r="D161">
        <v>9</v>
      </c>
      <c r="E161">
        <v>12</v>
      </c>
      <c r="F161">
        <v>15</v>
      </c>
      <c r="G161">
        <v>20</v>
      </c>
      <c r="H161">
        <v>2</v>
      </c>
      <c r="I161" t="str">
        <v>3 - 9 - 12 - 15 - 20 [x2]</v>
      </c>
      <c r="J161">
        <f>SUM(C161:G161)</f>
        <v>59</v>
      </c>
      <c r="K161">
        <f>AVERAGE(C161:G161)</f>
        <v>11.8</v>
      </c>
      <c r="L161">
        <f>MAX(C161:G161)-MIN(C161:G161)</f>
        <v>17</v>
      </c>
      <c r="M161">
        <f>SUMPRODUCT(MOD(C161:G161,2))</f>
        <v>3</v>
      </c>
      <c r="N161">
        <f>5-M161</f>
        <v>2</v>
      </c>
      <c r="O161">
        <f>COUNTIF(C161:G161,"&lt;=10")</f>
        <v>2</v>
      </c>
      <c r="P161">
        <f>COUNTIF(C161:G161,"&gt;=11")</f>
        <v>3</v>
      </c>
      <c r="Q161">
        <f>SUMPRODUCT(--(D161:G161-C161:F161=1))</f>
        <v>0</v>
      </c>
      <c r="R161">
        <f>SUMPRODUCT(COUNTIF(C162:G162,C161:G161))</f>
        <v>0</v>
      </c>
      <c r="S161">
        <f>AVERAGE(J161:J165)</f>
        <v>59</v>
      </c>
      <c r="T161">
        <f>AVERAGE(J161:J180)</f>
        <v>59</v>
      </c>
      <c r="U161">
        <f>S161-T161</f>
        <v>0</v>
      </c>
      <c r="V161" t="str">
        <f>IF(S161&gt;T161,"EXPANDING (BULLISH)",IF(S161&lt;T161,"CONTRACTING (BEARISH)","NEUTRAL"))</f>
        <v>NEUTRAL</v>
      </c>
    </row>
    <row r="162">
      <c r="A162">
        <v>7771</v>
      </c>
      <c r="B162" t="str">
        <v>2026-04-30</v>
      </c>
      <c r="C162">
        <v>1</v>
      </c>
      <c r="D162">
        <v>7</v>
      </c>
      <c r="E162">
        <v>10</v>
      </c>
      <c r="F162">
        <v>11</v>
      </c>
      <c r="G162">
        <v>19</v>
      </c>
      <c r="H162">
        <v>2</v>
      </c>
      <c r="I162" t="str">
        <v>1 - 7 - 10 - 11 - 19 [x2]</v>
      </c>
      <c r="J162">
        <f>SUM(C162:G162)</f>
        <v>48</v>
      </c>
      <c r="K162">
        <f>AVERAGE(C162:G162)</f>
        <v>9.6</v>
      </c>
      <c r="L162">
        <f>MAX(C162:G162)-MIN(C162:G162)</f>
        <v>18</v>
      </c>
      <c r="M162">
        <f>SUMPRODUCT(MOD(C162:G162,2))</f>
        <v>4</v>
      </c>
      <c r="N162">
        <f>5-M162</f>
        <v>1</v>
      </c>
      <c r="O162">
        <f>COUNTIF(C162:G162,"&lt;=10")</f>
        <v>3</v>
      </c>
      <c r="P162">
        <f>COUNTIF(C162:G162,"&gt;=11")</f>
        <v>2</v>
      </c>
      <c r="Q162">
        <f>SUMPRODUCT(--(D162:G162-C162:F162=1))</f>
        <v>1</v>
      </c>
      <c r="R162">
        <f>SUMPRODUCT(COUNTIF(C163:G163,C162:G162))</f>
        <v>0</v>
      </c>
      <c r="S162">
        <f>AVERAGE(J162:J166)</f>
        <v>48</v>
      </c>
      <c r="T162">
        <f>AVERAGE(J162:J181)</f>
        <v>48</v>
      </c>
      <c r="U162">
        <f>S162-T162</f>
        <v>0</v>
      </c>
      <c r="V162" t="str">
        <f>IF(S162&gt;T162,"EXPANDING (BULLISH)",IF(S162&lt;T162,"CONTRACTING (BEARISH)","NEUTRAL"))</f>
        <v>NEUTRAL</v>
      </c>
    </row>
    <row r="163">
      <c r="A163">
        <v>7770</v>
      </c>
      <c r="B163" t="str">
        <v>2026-04-29</v>
      </c>
      <c r="C163">
        <v>8</v>
      </c>
      <c r="D163">
        <v>12</v>
      </c>
      <c r="E163">
        <v>13</v>
      </c>
      <c r="F163">
        <v>15</v>
      </c>
      <c r="G163">
        <v>17</v>
      </c>
      <c r="H163">
        <v>3</v>
      </c>
      <c r="I163" t="str">
        <v>8 - 12 - 13 - 15 - 17 [x3]</v>
      </c>
      <c r="J163">
        <f>SUM(C163:G163)</f>
        <v>65</v>
      </c>
      <c r="K163">
        <f>AVERAGE(C163:G163)</f>
        <v>13</v>
      </c>
      <c r="L163">
        <f>MAX(C163:G163)-MIN(C163:G163)</f>
        <v>9</v>
      </c>
      <c r="M163">
        <f>SUMPRODUCT(MOD(C163:G163,2))</f>
        <v>3</v>
      </c>
      <c r="N163">
        <f>5-M163</f>
        <v>2</v>
      </c>
      <c r="O163">
        <f>COUNTIF(C163:G163,"&lt;=10")</f>
        <v>1</v>
      </c>
      <c r="P163">
        <f>COUNTIF(C163:G163,"&gt;=11")</f>
        <v>4</v>
      </c>
      <c r="Q163">
        <f>SUMPRODUCT(--(D163:G163-C163:F163=1))</f>
        <v>1</v>
      </c>
      <c r="R163">
        <f>SUMPRODUCT(COUNTIF(C164:G164,C163:G163))</f>
        <v>0</v>
      </c>
      <c r="S163">
        <f>AVERAGE(J163:J167)</f>
        <v>65</v>
      </c>
      <c r="T163">
        <f>AVERAGE(J163:J182)</f>
        <v>65</v>
      </c>
      <c r="U163">
        <f>S163-T163</f>
        <v>0</v>
      </c>
      <c r="V163" t="str">
        <f>IF(S163&gt;T163,"EXPANDING (BULLISH)",IF(S163&lt;T163,"CONTRACTING (BEARISH)","NEUTRAL"))</f>
        <v>NEUTRAL</v>
      </c>
    </row>
    <row r="164">
      <c r="A164">
        <v>7768</v>
      </c>
      <c r="B164" t="str">
        <v>2026-04-27</v>
      </c>
      <c r="C164">
        <v>3</v>
      </c>
      <c r="D164">
        <v>6</v>
      </c>
      <c r="E164">
        <v>10</v>
      </c>
      <c r="F164">
        <v>16</v>
      </c>
      <c r="G164">
        <v>18</v>
      </c>
      <c r="H164">
        <v>4</v>
      </c>
      <c r="I164" t="str">
        <v>3 - 6 - 10 - 16 - 18 [x4]</v>
      </c>
      <c r="J164">
        <f>SUM(C164:G164)</f>
        <v>53</v>
      </c>
      <c r="K164">
        <f>AVERAGE(C164:G164)</f>
        <v>10.6</v>
      </c>
      <c r="L164">
        <f>MAX(C164:G164)-MIN(C164:G164)</f>
        <v>15</v>
      </c>
      <c r="M164">
        <f>SUMPRODUCT(MOD(C164:G164,2))</f>
        <v>1</v>
      </c>
      <c r="N164">
        <f>5-M164</f>
        <v>4</v>
      </c>
      <c r="O164">
        <f>COUNTIF(C164:G164,"&lt;=10")</f>
        <v>3</v>
      </c>
      <c r="P164">
        <f>COUNTIF(C164:G164,"&gt;=11")</f>
        <v>2</v>
      </c>
      <c r="Q164">
        <f>SUMPRODUCT(--(D164:G164-C164:F164=1))</f>
        <v>0</v>
      </c>
      <c r="R164">
        <f>SUMPRODUCT(COUNTIF(C165:G165,C164:G164))</f>
        <v>2</v>
      </c>
      <c r="S164">
        <f>AVERAGE(J164:J168)</f>
        <v>53</v>
      </c>
      <c r="T164">
        <f>AVERAGE(J164:J183)</f>
        <v>53</v>
      </c>
      <c r="U164">
        <f>S164-T164</f>
        <v>0</v>
      </c>
      <c r="V164" t="str">
        <f>IF(S164&gt;T164,"EXPANDING (BULLISH)",IF(S164&lt;T164,"CONTRACTING (BEARISH)","NEUTRAL"))</f>
        <v>NEUTRAL</v>
      </c>
    </row>
    <row r="165">
      <c r="A165">
        <v>7765</v>
      </c>
      <c r="B165" t="str">
        <v>2026-04-24</v>
      </c>
      <c r="C165">
        <v>6</v>
      </c>
      <c r="D165">
        <v>7</v>
      </c>
      <c r="E165">
        <v>8</v>
      </c>
      <c r="F165">
        <v>10</v>
      </c>
      <c r="G165">
        <v>19</v>
      </c>
      <c r="H165">
        <v>1</v>
      </c>
      <c r="I165" t="str">
        <v>6 - 7 - 8 - 10 - 19 [x1]</v>
      </c>
      <c r="J165">
        <f>SUM(C165:G165)</f>
        <v>50</v>
      </c>
      <c r="K165">
        <f>AVERAGE(C165:G165)</f>
        <v>10</v>
      </c>
      <c r="L165">
        <f>MAX(C165:G165)-MIN(C165:G165)</f>
        <v>13</v>
      </c>
      <c r="M165">
        <f>SUMPRODUCT(MOD(C165:G165,2))</f>
        <v>2</v>
      </c>
      <c r="N165">
        <f>5-M165</f>
        <v>3</v>
      </c>
      <c r="O165">
        <f>COUNTIF(C165:G165,"&lt;=10")</f>
        <v>4</v>
      </c>
      <c r="P165">
        <f>COUNTIF(C165:G165,"&gt;=11")</f>
        <v>1</v>
      </c>
      <c r="Q165">
        <f>SUMPRODUCT(--(D165:G165-C165:F165=1))</f>
        <v>2</v>
      </c>
      <c r="R165">
        <f>SUMPRODUCT(COUNTIF(C166:G166,C165:G165))</f>
        <v>3</v>
      </c>
      <c r="S165">
        <f>AVERAGE(J165:J169)</f>
        <v>50</v>
      </c>
      <c r="T165">
        <f>AVERAGE(J165:J184)</f>
        <v>50</v>
      </c>
      <c r="U165">
        <f>S165-T165</f>
        <v>0</v>
      </c>
      <c r="V165" t="str">
        <f>IF(S165&gt;T165,"EXPANDING (BULLISH)",IF(S165&lt;T165,"CONTRACTING (BEARISH)","NEUTRAL"))</f>
        <v>NEUTRAL</v>
      </c>
    </row>
    <row r="166">
      <c r="A166">
        <v>7764</v>
      </c>
      <c r="B166" t="str">
        <v>2026-04-23</v>
      </c>
      <c r="C166">
        <v>6</v>
      </c>
      <c r="D166">
        <v>10</v>
      </c>
      <c r="E166">
        <v>11</v>
      </c>
      <c r="F166">
        <v>19</v>
      </c>
      <c r="G166">
        <v>20</v>
      </c>
      <c r="H166">
        <v>3</v>
      </c>
      <c r="I166" t="str">
        <v>6 - 10 - 11 - 19 - 20 [x3]</v>
      </c>
      <c r="J166">
        <f>SUM(C166:G166)</f>
        <v>66</v>
      </c>
      <c r="K166">
        <f>AVERAGE(C166:G166)</f>
        <v>13.2</v>
      </c>
      <c r="L166">
        <f>MAX(C166:G166)-MIN(C166:G166)</f>
        <v>14</v>
      </c>
      <c r="M166">
        <f>SUMPRODUCT(MOD(C166:G166,2))</f>
        <v>2</v>
      </c>
      <c r="N166">
        <f>5-M166</f>
        <v>3</v>
      </c>
      <c r="O166">
        <f>COUNTIF(C166:G166,"&lt;=10")</f>
        <v>2</v>
      </c>
      <c r="P166">
        <f>COUNTIF(C166:G166,"&gt;=11")</f>
        <v>3</v>
      </c>
      <c r="Q166">
        <f>SUMPRODUCT(--(D166:G166-C166:F166=1))</f>
        <v>2</v>
      </c>
      <c r="R166">
        <f>SUMPRODUCT(COUNTIF(C167:G167,C166:G166))</f>
        <v>3</v>
      </c>
      <c r="S166">
        <f>AVERAGE(J166:J170)</f>
        <v>66</v>
      </c>
      <c r="T166">
        <f>AVERAGE(J166:J185)</f>
        <v>66</v>
      </c>
      <c r="U166">
        <f>S166-T166</f>
        <v>0</v>
      </c>
      <c r="V166" t="str">
        <f>IF(S166&gt;T166,"EXPANDING (BULLISH)",IF(S166&lt;T166,"CONTRACTING (BEARISH)","NEUTRAL"))</f>
        <v>NEUTRAL</v>
      </c>
    </row>
    <row r="167">
      <c r="A167">
        <v>7757</v>
      </c>
      <c r="B167" t="str">
        <v>2026-04-16</v>
      </c>
      <c r="C167">
        <v>4</v>
      </c>
      <c r="D167">
        <v>6</v>
      </c>
      <c r="E167">
        <v>10</v>
      </c>
      <c r="F167">
        <v>11</v>
      </c>
      <c r="G167">
        <v>17</v>
      </c>
      <c r="H167">
        <v>4</v>
      </c>
      <c r="I167" t="str">
        <v>4 - 6 - 10 - 11 - 17 [x4]</v>
      </c>
      <c r="J167">
        <f>SUM(C167:G167)</f>
        <v>48</v>
      </c>
      <c r="K167">
        <f>AVERAGE(C167:G167)</f>
        <v>9.6</v>
      </c>
      <c r="L167">
        <f>MAX(C167:G167)-MIN(C167:G167)</f>
        <v>13</v>
      </c>
      <c r="M167">
        <f>SUMPRODUCT(MOD(C167:G167,2))</f>
        <v>2</v>
      </c>
      <c r="N167">
        <f>5-M167</f>
        <v>3</v>
      </c>
      <c r="O167">
        <f>COUNTIF(C167:G167,"&lt;=10")</f>
        <v>3</v>
      </c>
      <c r="P167">
        <f>COUNTIF(C167:G167,"&gt;=11")</f>
        <v>2</v>
      </c>
      <c r="Q167">
        <f>SUMPRODUCT(--(D167:G167-C167:F167=1))</f>
        <v>1</v>
      </c>
      <c r="R167">
        <f>SUMPRODUCT(COUNTIF(C168:G168,C167:G167))</f>
        <v>2</v>
      </c>
      <c r="S167">
        <f>AVERAGE(J167:J171)</f>
        <v>48</v>
      </c>
      <c r="T167">
        <f>AVERAGE(J167:J186)</f>
        <v>48</v>
      </c>
      <c r="U167">
        <f>S167-T167</f>
        <v>0</v>
      </c>
      <c r="V167" t="str">
        <f>IF(S167&gt;T167,"EXPANDING (BULLISH)",IF(S167&lt;T167,"CONTRACTING (BEARISH)","NEUTRAL"))</f>
        <v>NEUTRAL</v>
      </c>
    </row>
    <row r="168">
      <c r="A168">
        <v>7754</v>
      </c>
      <c r="B168" t="str">
        <v>2026-04-13</v>
      </c>
      <c r="C168">
        <v>5</v>
      </c>
      <c r="D168">
        <v>10</v>
      </c>
      <c r="E168">
        <v>13</v>
      </c>
      <c r="F168">
        <v>14</v>
      </c>
      <c r="G168">
        <v>17</v>
      </c>
      <c r="H168">
        <v>3</v>
      </c>
      <c r="I168" t="str">
        <v>5 - 10 - 13 - 14 - 17 [x3]</v>
      </c>
      <c r="J168">
        <f>SUM(C168:G168)</f>
        <v>59</v>
      </c>
      <c r="K168">
        <f>AVERAGE(C168:G168)</f>
        <v>11.8</v>
      </c>
      <c r="L168">
        <f>MAX(C168:G168)-MIN(C168:G168)</f>
        <v>12</v>
      </c>
      <c r="M168">
        <f>SUMPRODUCT(MOD(C168:G168,2))</f>
        <v>3</v>
      </c>
      <c r="N168">
        <f>5-M168</f>
        <v>2</v>
      </c>
      <c r="O168">
        <f>COUNTIF(C168:G168,"&lt;=10")</f>
        <v>2</v>
      </c>
      <c r="P168">
        <f>COUNTIF(C168:G168,"&gt;=11")</f>
        <v>3</v>
      </c>
      <c r="Q168">
        <f>SUMPRODUCT(--(D168:G168-C168:F168=1))</f>
        <v>1</v>
      </c>
      <c r="R168">
        <f>SUMPRODUCT(COUNTIF(C169:G169,C168:G168))</f>
        <v>1</v>
      </c>
      <c r="S168">
        <f>AVERAGE(J168:J172)</f>
        <v>59</v>
      </c>
      <c r="T168">
        <f>AVERAGE(J168:J187)</f>
        <v>59</v>
      </c>
      <c r="U168">
        <f>S168-T168</f>
        <v>0</v>
      </c>
      <c r="V168" t="str">
        <f>IF(S168&gt;T168,"EXPANDING (BULLISH)",IF(S168&lt;T168,"CONTRACTING (BEARISH)","NEUTRAL"))</f>
        <v>NEUTRAL</v>
      </c>
    </row>
    <row r="169">
      <c r="A169">
        <v>7752</v>
      </c>
      <c r="B169" t="str">
        <v>2026-04-11</v>
      </c>
      <c r="C169">
        <v>3</v>
      </c>
      <c r="D169">
        <v>7</v>
      </c>
      <c r="E169">
        <v>13</v>
      </c>
      <c r="F169">
        <v>16</v>
      </c>
      <c r="G169">
        <v>19</v>
      </c>
      <c r="H169">
        <v>4</v>
      </c>
      <c r="I169" t="str">
        <v>3 - 7 - 13 - 16 - 19 [x4]</v>
      </c>
      <c r="J169">
        <f>SUM(C169:G169)</f>
        <v>58</v>
      </c>
      <c r="K169">
        <f>AVERAGE(C169:G169)</f>
        <v>11.6</v>
      </c>
      <c r="L169">
        <f>MAX(C169:G169)-MIN(C169:G169)</f>
        <v>16</v>
      </c>
      <c r="M169">
        <f>SUMPRODUCT(MOD(C169:G169,2))</f>
        <v>4</v>
      </c>
      <c r="N169">
        <f>5-M169</f>
        <v>1</v>
      </c>
      <c r="O169">
        <f>COUNTIF(C169:G169,"&lt;=10")</f>
        <v>2</v>
      </c>
      <c r="P169">
        <f>COUNTIF(C169:G169,"&gt;=11")</f>
        <v>3</v>
      </c>
      <c r="Q169">
        <f>SUMPRODUCT(--(D169:G169-C169:F169=1))</f>
        <v>0</v>
      </c>
      <c r="R169">
        <f>SUMPRODUCT(COUNTIF(C170:G170,C169:G169))</f>
        <v>2</v>
      </c>
      <c r="S169">
        <f>AVERAGE(J169:J173)</f>
        <v>58</v>
      </c>
      <c r="T169">
        <f>AVERAGE(J169:J188)</f>
        <v>58</v>
      </c>
      <c r="U169">
        <f>S169-T169</f>
        <v>0</v>
      </c>
      <c r="V169" t="str">
        <f>IF(S169&gt;T169,"EXPANDING (BULLISH)",IF(S169&lt;T169,"CONTRACTING (BEARISH)","NEUTRAL"))</f>
        <v>NEUTRAL</v>
      </c>
    </row>
    <row r="170">
      <c r="A170">
        <v>7745</v>
      </c>
      <c r="B170" t="str">
        <v>2026-04-02</v>
      </c>
      <c r="C170">
        <v>7</v>
      </c>
      <c r="D170">
        <v>10</v>
      </c>
      <c r="E170">
        <v>13</v>
      </c>
      <c r="F170">
        <v>15</v>
      </c>
      <c r="G170">
        <v>20</v>
      </c>
      <c r="H170">
        <v>4</v>
      </c>
      <c r="I170" t="str">
        <v>7 - 10 - 13 - 15 - 20 [x4]</v>
      </c>
      <c r="J170">
        <f>SUM(C170:G170)</f>
        <v>65</v>
      </c>
      <c r="K170">
        <f>AVERAGE(C170:G170)</f>
        <v>13</v>
      </c>
      <c r="L170">
        <f>MAX(C170:G170)-MIN(C170:G170)</f>
        <v>13</v>
      </c>
      <c r="M170">
        <f>SUMPRODUCT(MOD(C170:G170,2))</f>
        <v>3</v>
      </c>
      <c r="N170">
        <f>5-M170</f>
        <v>2</v>
      </c>
      <c r="O170">
        <f>COUNTIF(C170:G170,"&lt;=10")</f>
        <v>2</v>
      </c>
      <c r="P170">
        <f>COUNTIF(C170:G170,"&gt;=11")</f>
        <v>3</v>
      </c>
      <c r="Q170">
        <f>SUMPRODUCT(--(D170:G170-C170:F170=1))</f>
        <v>0</v>
      </c>
      <c r="R170">
        <f>SUMPRODUCT(COUNTIF(C171:G171,C170:G170))</f>
        <v>1</v>
      </c>
      <c r="S170">
        <f>AVERAGE(J170:J174)</f>
        <v>65</v>
      </c>
      <c r="T170">
        <f>AVERAGE(J170:J189)</f>
        <v>65</v>
      </c>
      <c r="U170">
        <f>S170-T170</f>
        <v>0</v>
      </c>
      <c r="V170" t="str">
        <f>IF(S170&gt;T170,"EXPANDING (BULLISH)",IF(S170&lt;T170,"CONTRACTING (BEARISH)","NEUTRAL"))</f>
        <v>NEUTRAL</v>
      </c>
    </row>
    <row r="171">
      <c r="A171">
        <v>7739</v>
      </c>
      <c r="B171" t="str">
        <v>2026-03-26</v>
      </c>
      <c r="C171">
        <v>4</v>
      </c>
      <c r="D171">
        <v>6</v>
      </c>
      <c r="E171">
        <v>9</v>
      </c>
      <c r="F171">
        <v>15</v>
      </c>
      <c r="G171">
        <v>17</v>
      </c>
      <c r="H171">
        <v>3</v>
      </c>
      <c r="I171" t="str">
        <v>4 - 6 - 9 - 15 - 17 [x3]</v>
      </c>
      <c r="J171">
        <f>SUM(C171:G171)</f>
        <v>51</v>
      </c>
      <c r="K171">
        <f>AVERAGE(C171:G171)</f>
        <v>10.2</v>
      </c>
      <c r="L171">
        <f>MAX(C171:G171)-MIN(C171:G171)</f>
        <v>13</v>
      </c>
      <c r="M171">
        <f>SUMPRODUCT(MOD(C171:G171,2))</f>
        <v>3</v>
      </c>
      <c r="N171">
        <f>5-M171</f>
        <v>2</v>
      </c>
      <c r="O171">
        <f>COUNTIF(C171:G171,"&lt;=10")</f>
        <v>3</v>
      </c>
      <c r="P171">
        <f>COUNTIF(C171:G171,"&gt;=11")</f>
        <v>2</v>
      </c>
      <c r="Q171">
        <f>SUMPRODUCT(--(D171:G171-C171:F171=1))</f>
        <v>0</v>
      </c>
      <c r="R171">
        <f>SUMPRODUCT(COUNTIF(C172:G172,C171:G171))</f>
        <v>1</v>
      </c>
      <c r="S171">
        <f>AVERAGE(J171:J175)</f>
        <v>51</v>
      </c>
      <c r="T171">
        <f>AVERAGE(J171:J190)</f>
        <v>51</v>
      </c>
      <c r="U171">
        <f>S171-T171</f>
        <v>0</v>
      </c>
      <c r="V171" t="str">
        <f>IF(S171&gt;T171,"EXPANDING (BULLISH)",IF(S171&lt;T171,"CONTRACTING (BEARISH)","NEUTRAL"))</f>
        <v>NEUTRAL</v>
      </c>
    </row>
    <row r="172">
      <c r="A172">
        <v>7734</v>
      </c>
      <c r="B172" t="str">
        <v>2026-03-19</v>
      </c>
      <c r="C172">
        <v>1</v>
      </c>
      <c r="D172">
        <v>2</v>
      </c>
      <c r="E172">
        <v>6</v>
      </c>
      <c r="F172">
        <v>10</v>
      </c>
      <c r="G172">
        <v>14</v>
      </c>
      <c r="H172">
        <v>2</v>
      </c>
      <c r="I172" t="str">
        <v>1 - 2 - 6 - 10 - 14 [x2]</v>
      </c>
      <c r="J172">
        <f>SUM(C172:G172)</f>
        <v>33</v>
      </c>
      <c r="K172">
        <f>AVERAGE(C172:G172)</f>
        <v>6.6</v>
      </c>
      <c r="L172">
        <f>MAX(C172:G172)-MIN(C172:G172)</f>
        <v>13</v>
      </c>
      <c r="M172">
        <f>SUMPRODUCT(MOD(C172:G172,2))</f>
        <v>1</v>
      </c>
      <c r="N172">
        <f>5-M172</f>
        <v>4</v>
      </c>
      <c r="O172">
        <f>COUNTIF(C172:G172,"&lt;=10")</f>
        <v>4</v>
      </c>
      <c r="P172">
        <f>COUNTIF(C172:G172,"&gt;=11")</f>
        <v>1</v>
      </c>
      <c r="Q172">
        <f>SUMPRODUCT(--(D172:G172-C172:F172=1))</f>
        <v>1</v>
      </c>
      <c r="R172">
        <f>SUMPRODUCT(COUNTIF(C173:G173,C172:G172))</f>
        <v>2</v>
      </c>
      <c r="S172">
        <f>AVERAGE(J172:J176)</f>
        <v>33</v>
      </c>
      <c r="T172">
        <f>AVERAGE(J172:J191)</f>
        <v>33</v>
      </c>
      <c r="U172">
        <f>S172-T172</f>
        <v>0</v>
      </c>
      <c r="V172" t="str">
        <f>IF(S172&gt;T172,"EXPANDING (BULLISH)",IF(S172&lt;T172,"CONTRACTING (BEARISH)","NEUTRAL"))</f>
        <v>NEUTRAL</v>
      </c>
    </row>
    <row r="173">
      <c r="A173">
        <v>7729</v>
      </c>
      <c r="B173" t="str">
        <v>2026-03-14</v>
      </c>
      <c r="C173">
        <v>2</v>
      </c>
      <c r="D173">
        <v>10</v>
      </c>
      <c r="E173">
        <v>12</v>
      </c>
      <c r="F173">
        <v>15</v>
      </c>
      <c r="G173">
        <v>16</v>
      </c>
      <c r="H173">
        <v>2</v>
      </c>
      <c r="I173" t="str">
        <v>2 - 10 - 12 - 15 - 16 [x2]</v>
      </c>
      <c r="J173">
        <f>SUM(C173:G173)</f>
        <v>55</v>
      </c>
      <c r="K173">
        <f>AVERAGE(C173:G173)</f>
        <v>11</v>
      </c>
      <c r="L173">
        <f>MAX(C173:G173)-MIN(C173:G173)</f>
        <v>14</v>
      </c>
      <c r="M173">
        <f>SUMPRODUCT(MOD(C173:G173,2))</f>
        <v>1</v>
      </c>
      <c r="N173">
        <f>5-M173</f>
        <v>4</v>
      </c>
      <c r="O173">
        <f>COUNTIF(C173:G173,"&lt;=10")</f>
        <v>2</v>
      </c>
      <c r="P173">
        <f>COUNTIF(C173:G173,"&gt;=11")</f>
        <v>3</v>
      </c>
      <c r="Q173">
        <f>SUMPRODUCT(--(D173:G173-C173:F173=1))</f>
        <v>1</v>
      </c>
      <c r="R173">
        <f>SUMPRODUCT(COUNTIF(C174:G174,C173:G173))</f>
        <v>1</v>
      </c>
      <c r="S173">
        <f>AVERAGE(J173:J177)</f>
        <v>55</v>
      </c>
      <c r="T173">
        <f>AVERAGE(J173:J192)</f>
        <v>55</v>
      </c>
      <c r="U173">
        <f>S173-T173</f>
        <v>0</v>
      </c>
      <c r="V173" t="str">
        <f>IF(S173&gt;T173,"EXPANDING (BULLISH)",IF(S173&lt;T173,"CONTRACTING (BEARISH)","NEUTRAL"))</f>
        <v>NEUTRAL</v>
      </c>
    </row>
    <row r="174">
      <c r="A174">
        <v>7726</v>
      </c>
      <c r="B174" t="str">
        <v>2026-03-11</v>
      </c>
      <c r="C174">
        <v>2</v>
      </c>
      <c r="D174">
        <v>3</v>
      </c>
      <c r="E174">
        <v>5</v>
      </c>
      <c r="F174">
        <v>6</v>
      </c>
      <c r="G174">
        <v>13</v>
      </c>
      <c r="H174">
        <v>1</v>
      </c>
      <c r="I174" t="str">
        <v>2 - 3 - 5 - 6 - 13 [x1]</v>
      </c>
      <c r="J174">
        <f>SUM(C174:G174)</f>
        <v>29</v>
      </c>
      <c r="K174">
        <f>AVERAGE(C174:G174)</f>
        <v>5.8</v>
      </c>
      <c r="L174">
        <f>MAX(C174:G174)-MIN(C174:G174)</f>
        <v>11</v>
      </c>
      <c r="M174">
        <f>SUMPRODUCT(MOD(C174:G174,2))</f>
        <v>3</v>
      </c>
      <c r="N174">
        <f>5-M174</f>
        <v>2</v>
      </c>
      <c r="O174">
        <f>COUNTIF(C174:G174,"&lt;=10")</f>
        <v>4</v>
      </c>
      <c r="P174">
        <f>COUNTIF(C174:G174,"&gt;=11")</f>
        <v>1</v>
      </c>
      <c r="Q174">
        <f>SUMPRODUCT(--(D174:G174-C174:F174=1))</f>
        <v>2</v>
      </c>
      <c r="R174">
        <f>SUMPRODUCT(COUNTIF(C175:G175,C174:G174))</f>
        <v>1</v>
      </c>
      <c r="S174">
        <f>AVERAGE(J174:J178)</f>
        <v>29</v>
      </c>
      <c r="T174">
        <f>AVERAGE(J174:J193)</f>
        <v>29</v>
      </c>
      <c r="U174">
        <f>S174-T174</f>
        <v>0</v>
      </c>
      <c r="V174" t="str">
        <f>IF(S174&gt;T174,"EXPANDING (BULLISH)",IF(S174&lt;T174,"CONTRACTING (BEARISH)","NEUTRAL"))</f>
        <v>NEUTRAL</v>
      </c>
    </row>
    <row r="175">
      <c r="A175">
        <v>7719</v>
      </c>
      <c r="B175" t="str">
        <v>2026-03-04</v>
      </c>
      <c r="C175">
        <v>5</v>
      </c>
      <c r="D175">
        <v>14</v>
      </c>
      <c r="E175">
        <v>15</v>
      </c>
      <c r="F175">
        <v>19</v>
      </c>
      <c r="G175">
        <v>20</v>
      </c>
      <c r="H175">
        <v>1</v>
      </c>
      <c r="I175" t="str">
        <v>5 - 14 - 15 - 19 - 20 [x1]</v>
      </c>
      <c r="J175">
        <f>SUM(C175:G175)</f>
        <v>73</v>
      </c>
      <c r="K175">
        <f>AVERAGE(C175:G175)</f>
        <v>14.6</v>
      </c>
      <c r="L175">
        <f>MAX(C175:G175)-MIN(C175:G175)</f>
        <v>15</v>
      </c>
      <c r="M175">
        <f>SUMPRODUCT(MOD(C175:G175,2))</f>
        <v>3</v>
      </c>
      <c r="N175">
        <f>5-M175</f>
        <v>2</v>
      </c>
      <c r="O175">
        <f>COUNTIF(C175:G175,"&lt;=10")</f>
        <v>1</v>
      </c>
      <c r="P175">
        <f>COUNTIF(C175:G175,"&gt;=11")</f>
        <v>4</v>
      </c>
      <c r="Q175">
        <f>SUMPRODUCT(--(D175:G175-C175:F175=1))</f>
        <v>2</v>
      </c>
      <c r="R175">
        <f>SUMPRODUCT(COUNTIF(C176:G176,C175:G175))</f>
        <v>0</v>
      </c>
      <c r="S175">
        <f>AVERAGE(J175:J179)</f>
        <v>73</v>
      </c>
      <c r="T175">
        <f>AVERAGE(J175:J194)</f>
        <v>73</v>
      </c>
      <c r="U175">
        <f>S175-T175</f>
        <v>0</v>
      </c>
      <c r="V175" t="str">
        <f>IF(S175&gt;T175,"EXPANDING (BULLISH)",IF(S175&lt;T175,"CONTRACTING (BEARISH)","NEUTRAL"))</f>
        <v>NEUTRAL</v>
      </c>
    </row>
    <row r="176">
      <c r="A176">
        <v>7715</v>
      </c>
      <c r="B176" t="str">
        <v>2026-02-28</v>
      </c>
      <c r="C176">
        <v>1</v>
      </c>
      <c r="D176">
        <v>4</v>
      </c>
      <c r="E176">
        <v>7</v>
      </c>
      <c r="F176">
        <v>8</v>
      </c>
      <c r="G176">
        <v>10</v>
      </c>
      <c r="H176">
        <v>4</v>
      </c>
      <c r="I176" t="str">
        <v>1 - 4 - 7 - 8 - 10 [x4]</v>
      </c>
      <c r="J176">
        <f>SUM(C176:G176)</f>
        <v>30</v>
      </c>
      <c r="K176">
        <f>AVERAGE(C176:G176)</f>
        <v>6</v>
      </c>
      <c r="L176">
        <f>MAX(C176:G176)-MIN(C176:G176)</f>
        <v>9</v>
      </c>
      <c r="M176">
        <f>SUMPRODUCT(MOD(C176:G176,2))</f>
        <v>2</v>
      </c>
      <c r="N176">
        <f>5-M176</f>
        <v>3</v>
      </c>
      <c r="O176">
        <f>COUNTIF(C176:G176,"&lt;=10")</f>
        <v>5</v>
      </c>
      <c r="P176">
        <f>COUNTIF(C176:G176,"&gt;=11")</f>
        <v>0</v>
      </c>
      <c r="Q176">
        <f>SUMPRODUCT(--(D176:G176-C176:F176=1))</f>
        <v>1</v>
      </c>
      <c r="R176">
        <f>SUMPRODUCT(COUNTIF(C177:G177,C176:G176))</f>
        <v>0</v>
      </c>
      <c r="S176">
        <f>AVERAGE(J176:J180)</f>
        <v>30</v>
      </c>
      <c r="T176">
        <f>AVERAGE(J176:J195)</f>
        <v>30</v>
      </c>
      <c r="U176">
        <f>S176-T176</f>
        <v>0</v>
      </c>
      <c r="V176" t="str">
        <f>IF(S176&gt;T176,"EXPANDING (BULLISH)",IF(S176&lt;T176,"CONTRACTING (BEARISH)","NEUTRAL"))</f>
        <v>NEUTRAL</v>
      </c>
    </row>
    <row r="177">
      <c r="A177">
        <v>7710</v>
      </c>
      <c r="B177" t="str">
        <v>2026-02-23</v>
      </c>
      <c r="C177">
        <v>3</v>
      </c>
      <c r="D177">
        <v>12</v>
      </c>
      <c r="E177">
        <v>13</v>
      </c>
      <c r="F177">
        <v>16</v>
      </c>
      <c r="G177">
        <v>19</v>
      </c>
      <c r="H177">
        <v>4</v>
      </c>
      <c r="I177" t="str">
        <v>3 - 12 - 13 - 16 - 19 [x4]</v>
      </c>
      <c r="J177">
        <f>SUM(C177:G177)</f>
        <v>63</v>
      </c>
      <c r="K177">
        <f>AVERAGE(C177:G177)</f>
        <v>12.6</v>
      </c>
      <c r="L177">
        <f>MAX(C177:G177)-MIN(C177:G177)</f>
        <v>16</v>
      </c>
      <c r="M177">
        <f>SUMPRODUCT(MOD(C177:G177,2))</f>
        <v>3</v>
      </c>
      <c r="N177">
        <f>5-M177</f>
        <v>2</v>
      </c>
      <c r="O177">
        <f>COUNTIF(C177:G177,"&lt;=10")</f>
        <v>1</v>
      </c>
      <c r="P177">
        <f>COUNTIF(C177:G177,"&gt;=11")</f>
        <v>4</v>
      </c>
      <c r="Q177">
        <f>SUMPRODUCT(--(D177:G177-C177:F177=1))</f>
        <v>1</v>
      </c>
      <c r="R177">
        <f>SUMPRODUCT(COUNTIF(C178:G178,C177:G177))</f>
        <v>1</v>
      </c>
      <c r="S177">
        <f>AVERAGE(J177:J181)</f>
        <v>63</v>
      </c>
      <c r="T177">
        <f>AVERAGE(J177:J195)</f>
        <v>63</v>
      </c>
      <c r="U177">
        <f>S177-T177</f>
        <v>0</v>
      </c>
      <c r="V177" t="str">
        <f>IF(S177&gt;T177,"EXPANDING (BULLISH)",IF(S177&lt;T177,"CONTRACTING (BEARISH)","NEUTRAL"))</f>
        <v>NEUTRAL</v>
      </c>
    </row>
    <row r="178">
      <c r="A178">
        <v>7706</v>
      </c>
      <c r="B178" t="str">
        <v>2026-02-19</v>
      </c>
      <c r="C178">
        <v>1</v>
      </c>
      <c r="D178">
        <v>6</v>
      </c>
      <c r="E178">
        <v>9</v>
      </c>
      <c r="F178">
        <v>13</v>
      </c>
      <c r="G178">
        <v>14</v>
      </c>
      <c r="H178">
        <v>3</v>
      </c>
      <c r="I178" t="str">
        <v>1 - 6 - 9 - 13 - 14 [x3]</v>
      </c>
      <c r="J178">
        <f>SUM(C178:G178)</f>
        <v>43</v>
      </c>
      <c r="K178">
        <f>AVERAGE(C178:G178)</f>
        <v>8.6</v>
      </c>
      <c r="L178">
        <f>MAX(C178:G178)-MIN(C178:G178)</f>
        <v>13</v>
      </c>
      <c r="M178">
        <f>SUMPRODUCT(MOD(C178:G178,2))</f>
        <v>3</v>
      </c>
      <c r="N178">
        <f>5-M178</f>
        <v>2</v>
      </c>
      <c r="O178">
        <f>COUNTIF(C178:G178,"&lt;=10")</f>
        <v>3</v>
      </c>
      <c r="P178">
        <f>COUNTIF(C178:G178,"&gt;=11")</f>
        <v>2</v>
      </c>
      <c r="Q178">
        <f>SUMPRODUCT(--(D178:G178-C178:F178=1))</f>
        <v>1</v>
      </c>
      <c r="R178">
        <f>SUMPRODUCT(COUNTIF(C179:G179,C178:G178))</f>
        <v>2</v>
      </c>
      <c r="S178">
        <f>AVERAGE(J178:J182)</f>
        <v>43</v>
      </c>
      <c r="T178">
        <f>AVERAGE(J178:J195)</f>
        <v>43</v>
      </c>
      <c r="U178">
        <f>S178-T178</f>
        <v>0</v>
      </c>
      <c r="V178" t="str">
        <f>IF(S178&gt;T178,"EXPANDING (BULLISH)",IF(S178&lt;T178,"CONTRACTING (BEARISH)","NEUTRAL"))</f>
        <v>NEUTRAL</v>
      </c>
    </row>
    <row r="179">
      <c r="A179">
        <v>7704</v>
      </c>
      <c r="B179" t="str">
        <v>2026-02-17</v>
      </c>
      <c r="C179">
        <v>3</v>
      </c>
      <c r="D179">
        <v>4</v>
      </c>
      <c r="E179">
        <v>9</v>
      </c>
      <c r="F179">
        <v>14</v>
      </c>
      <c r="G179">
        <v>15</v>
      </c>
      <c r="H179">
        <v>1</v>
      </c>
      <c r="I179" t="str">
        <v>3 - 4 - 9 - 14 - 15 [x1]</v>
      </c>
      <c r="J179">
        <f>SUM(C179:G179)</f>
        <v>45</v>
      </c>
      <c r="K179">
        <f>AVERAGE(C179:G179)</f>
        <v>9</v>
      </c>
      <c r="L179">
        <f>MAX(C179:G179)-MIN(C179:G179)</f>
        <v>12</v>
      </c>
      <c r="M179">
        <f>SUMPRODUCT(MOD(C179:G179,2))</f>
        <v>3</v>
      </c>
      <c r="N179">
        <f>5-M179</f>
        <v>2</v>
      </c>
      <c r="O179">
        <f>COUNTIF(C179:G179,"&lt;=10")</f>
        <v>3</v>
      </c>
      <c r="P179">
        <f>COUNTIF(C179:G179,"&gt;=11")</f>
        <v>2</v>
      </c>
      <c r="Q179">
        <f>SUMPRODUCT(--(D179:G179-C179:F179=1))</f>
        <v>2</v>
      </c>
      <c r="R179">
        <f>SUMPRODUCT(COUNTIF(C180:G180,C179:G179))</f>
        <v>0</v>
      </c>
      <c r="S179">
        <f>AVERAGE(J179:J183)</f>
        <v>45</v>
      </c>
      <c r="T179">
        <f>AVERAGE(J179:J195)</f>
        <v>45</v>
      </c>
      <c r="U179">
        <f>S179-T179</f>
        <v>0</v>
      </c>
      <c r="V179" t="str">
        <f>IF(S179&gt;T179,"EXPANDING (BULLISH)",IF(S179&lt;T179,"CONTRACTING (BEARISH)","NEUTRAL"))</f>
        <v>NEUTRAL</v>
      </c>
    </row>
    <row r="180">
      <c r="A180">
        <v>7701</v>
      </c>
      <c r="B180" t="str">
        <v>2026-02-14</v>
      </c>
      <c r="C180">
        <v>1</v>
      </c>
      <c r="D180">
        <v>2</v>
      </c>
      <c r="E180">
        <v>17</v>
      </c>
      <c r="F180">
        <v>18</v>
      </c>
      <c r="G180">
        <v>20</v>
      </c>
      <c r="H180">
        <v>4</v>
      </c>
      <c r="I180" t="str">
        <v>1 - 2 - 17 - 18 - 20 [x4]</v>
      </c>
      <c r="J180">
        <f>SUM(C180:G180)</f>
        <v>58</v>
      </c>
      <c r="K180">
        <f>AVERAGE(C180:G180)</f>
        <v>11.6</v>
      </c>
      <c r="L180">
        <f>MAX(C180:G180)-MIN(C180:G180)</f>
        <v>19</v>
      </c>
      <c r="M180">
        <f>SUMPRODUCT(MOD(C180:G180,2))</f>
        <v>2</v>
      </c>
      <c r="N180">
        <f>5-M180</f>
        <v>3</v>
      </c>
      <c r="O180">
        <f>COUNTIF(C180:G180,"&lt;=10")</f>
        <v>2</v>
      </c>
      <c r="P180">
        <f>COUNTIF(C180:G180,"&gt;=11")</f>
        <v>3</v>
      </c>
      <c r="Q180">
        <f>SUMPRODUCT(--(D180:G180-C180:F180=1))</f>
        <v>2</v>
      </c>
      <c r="R180">
        <f>SUMPRODUCT(COUNTIF(C181:G181,C180:G180))</f>
        <v>0</v>
      </c>
      <c r="S180">
        <f>AVERAGE(J180:J184)</f>
        <v>58</v>
      </c>
      <c r="T180">
        <f>AVERAGE(J180:J195)</f>
        <v>58</v>
      </c>
      <c r="U180">
        <f>S180-T180</f>
        <v>0</v>
      </c>
      <c r="V180" t="str">
        <f>IF(S180&gt;T180,"EXPANDING (BULLISH)",IF(S180&lt;T180,"CONTRACTING (BEARISH)","NEUTRAL"))</f>
        <v>NEUTRAL</v>
      </c>
    </row>
    <row r="181">
      <c r="A181">
        <v>7696</v>
      </c>
      <c r="B181" t="str">
        <v>2026-02-09</v>
      </c>
      <c r="C181">
        <v>5</v>
      </c>
      <c r="D181">
        <v>10</v>
      </c>
      <c r="E181">
        <v>13</v>
      </c>
      <c r="F181">
        <v>14</v>
      </c>
      <c r="G181">
        <v>16</v>
      </c>
      <c r="H181">
        <v>2</v>
      </c>
      <c r="I181" t="str">
        <v>5 - 10 - 13 - 14 - 16 [x2]</v>
      </c>
      <c r="J181">
        <f>SUM(C181:G181)</f>
        <v>58</v>
      </c>
      <c r="K181">
        <f>AVERAGE(C181:G181)</f>
        <v>11.6</v>
      </c>
      <c r="L181">
        <f>MAX(C181:G181)-MIN(C181:G181)</f>
        <v>11</v>
      </c>
      <c r="M181">
        <f>SUMPRODUCT(MOD(C181:G181,2))</f>
        <v>2</v>
      </c>
      <c r="N181">
        <f>5-M181</f>
        <v>3</v>
      </c>
      <c r="O181">
        <f>COUNTIF(C181:G181,"&lt;=10")</f>
        <v>2</v>
      </c>
      <c r="P181">
        <f>COUNTIF(C181:G181,"&gt;=11")</f>
        <v>3</v>
      </c>
      <c r="Q181">
        <f>SUMPRODUCT(--(D181:G181-C181:F181=1))</f>
        <v>1</v>
      </c>
      <c r="R181">
        <f>SUMPRODUCT(COUNTIF(C182:G182,C181:G181))</f>
        <v>0</v>
      </c>
      <c r="S181">
        <f>AVERAGE(J181:J185)</f>
        <v>58</v>
      </c>
      <c r="T181">
        <f>AVERAGE(J181:J195)</f>
        <v>58</v>
      </c>
      <c r="U181">
        <f>S181-T181</f>
        <v>0</v>
      </c>
      <c r="V181" t="str">
        <f>IF(S181&gt;T181,"EXPANDING (BULLISH)",IF(S181&lt;T181,"CONTRACTING (BEARISH)","NEUTRAL"))</f>
        <v>NEUTRAL</v>
      </c>
    </row>
    <row r="182">
      <c r="A182">
        <v>7694</v>
      </c>
      <c r="B182" t="str">
        <v>2026-02-07</v>
      </c>
      <c r="C182">
        <v>2</v>
      </c>
      <c r="D182">
        <v>9</v>
      </c>
      <c r="E182">
        <v>15</v>
      </c>
      <c r="F182">
        <v>18</v>
      </c>
      <c r="G182">
        <v>20</v>
      </c>
      <c r="H182">
        <v>3</v>
      </c>
      <c r="I182" t="str">
        <v>2 - 9 - 15 - 18 - 20 [x3]</v>
      </c>
      <c r="J182">
        <f>SUM(C182:G182)</f>
        <v>64</v>
      </c>
      <c r="K182">
        <f>AVERAGE(C182:G182)</f>
        <v>12.8</v>
      </c>
      <c r="L182">
        <f>MAX(C182:G182)-MIN(C182:G182)</f>
        <v>18</v>
      </c>
      <c r="M182">
        <f>SUMPRODUCT(MOD(C182:G182,2))</f>
        <v>2</v>
      </c>
      <c r="N182">
        <f>5-M182</f>
        <v>3</v>
      </c>
      <c r="O182">
        <f>COUNTIF(C182:G182,"&lt;=10")</f>
        <v>2</v>
      </c>
      <c r="P182">
        <f>COUNTIF(C182:G182,"&gt;=11")</f>
        <v>3</v>
      </c>
      <c r="Q182">
        <f>SUMPRODUCT(--(D182:G182-C182:F182=1))</f>
        <v>0</v>
      </c>
      <c r="R182">
        <f>SUMPRODUCT(COUNTIF(C183:G183,C182:G182))</f>
        <v>3</v>
      </c>
      <c r="S182">
        <f>AVERAGE(J182:J186)</f>
        <v>64</v>
      </c>
      <c r="T182">
        <f>AVERAGE(J182:J195)</f>
        <v>64</v>
      </c>
      <c r="U182">
        <f>S182-T182</f>
        <v>0</v>
      </c>
      <c r="V182" t="str">
        <f>IF(S182&gt;T182,"EXPANDING (BULLISH)",IF(S182&lt;T182,"CONTRACTING (BEARISH)","NEUTRAL"))</f>
        <v>NEUTRAL</v>
      </c>
    </row>
    <row r="183">
      <c r="A183">
        <v>7692</v>
      </c>
      <c r="B183" t="str">
        <v>2026-02-05</v>
      </c>
      <c r="C183">
        <v>7</v>
      </c>
      <c r="D183">
        <v>11</v>
      </c>
      <c r="E183">
        <v>15</v>
      </c>
      <c r="F183">
        <v>18</v>
      </c>
      <c r="G183">
        <v>20</v>
      </c>
      <c r="H183">
        <v>2</v>
      </c>
      <c r="I183" t="str">
        <v>7 - 11 - 15 - 18 - 20 [x2]</v>
      </c>
      <c r="J183">
        <f>SUM(C183:G183)</f>
        <v>71</v>
      </c>
      <c r="K183">
        <f>AVERAGE(C183:G183)</f>
        <v>14.2</v>
      </c>
      <c r="L183">
        <f>MAX(C183:G183)-MIN(C183:G183)</f>
        <v>13</v>
      </c>
      <c r="M183">
        <f>SUMPRODUCT(MOD(C183:G183,2))</f>
        <v>3</v>
      </c>
      <c r="N183">
        <f>5-M183</f>
        <v>2</v>
      </c>
      <c r="O183">
        <f>COUNTIF(C183:G183,"&lt;=10")</f>
        <v>1</v>
      </c>
      <c r="P183">
        <f>COUNTIF(C183:G183,"&gt;=11")</f>
        <v>4</v>
      </c>
      <c r="Q183">
        <f>SUMPRODUCT(--(D183:G183-C183:F183=1))</f>
        <v>0</v>
      </c>
      <c r="R183">
        <f>SUMPRODUCT(COUNTIF(C184:G184,C183:G183))</f>
        <v>2</v>
      </c>
      <c r="S183">
        <f>AVERAGE(J183:J187)</f>
        <v>71</v>
      </c>
      <c r="T183">
        <f>AVERAGE(J183:J195)</f>
        <v>71</v>
      </c>
      <c r="U183">
        <f>S183-T183</f>
        <v>0</v>
      </c>
      <c r="V183" t="str">
        <f>IF(S183&gt;T183,"EXPANDING (BULLISH)",IF(S183&lt;T183,"CONTRACTING (BEARISH)","NEUTRAL"))</f>
        <v>NEUTRAL</v>
      </c>
    </row>
    <row r="184">
      <c r="A184">
        <v>7686</v>
      </c>
      <c r="B184" t="str">
        <v>2026-01-29</v>
      </c>
      <c r="C184">
        <v>3</v>
      </c>
      <c r="D184">
        <v>6</v>
      </c>
      <c r="E184">
        <v>11</v>
      </c>
      <c r="F184">
        <v>13</v>
      </c>
      <c r="G184">
        <v>20</v>
      </c>
      <c r="H184">
        <v>2</v>
      </c>
      <c r="I184" t="str">
        <v>3 - 6 - 11 - 13 - 20 [x2]</v>
      </c>
      <c r="J184">
        <f>SUM(C184:G184)</f>
        <v>53</v>
      </c>
      <c r="K184">
        <f>AVERAGE(C184:G184)</f>
        <v>10.6</v>
      </c>
      <c r="L184">
        <f>MAX(C184:G184)-MIN(C184:G184)</f>
        <v>17</v>
      </c>
      <c r="M184">
        <f>SUMPRODUCT(MOD(C184:G184,2))</f>
        <v>3</v>
      </c>
      <c r="N184">
        <f>5-M184</f>
        <v>2</v>
      </c>
      <c r="O184">
        <f>COUNTIF(C184:G184,"&lt;=10")</f>
        <v>2</v>
      </c>
      <c r="P184">
        <f>COUNTIF(C184:G184,"&gt;=11")</f>
        <v>3</v>
      </c>
      <c r="Q184">
        <f>SUMPRODUCT(--(D184:G184-C184:F184=1))</f>
        <v>0</v>
      </c>
      <c r="R184">
        <f>SUMPRODUCT(COUNTIF(C185:G185,C184:G184))</f>
        <v>1</v>
      </c>
      <c r="S184">
        <f>AVERAGE(J184:J188)</f>
        <v>53</v>
      </c>
      <c r="T184">
        <f>AVERAGE(J184:J195)</f>
        <v>53</v>
      </c>
      <c r="U184">
        <f>S184-T184</f>
        <v>0</v>
      </c>
      <c r="V184" t="str">
        <f>IF(S184&gt;T184,"EXPANDING (BULLISH)",IF(S184&lt;T184,"CONTRACTING (BEARISH)","NEUTRAL"))</f>
        <v>NEUTRAL</v>
      </c>
    </row>
    <row r="185">
      <c r="A185">
        <v>7684</v>
      </c>
      <c r="B185" t="str">
        <v>2026-01-27</v>
      </c>
      <c r="C185">
        <v>2</v>
      </c>
      <c r="D185">
        <v>3</v>
      </c>
      <c r="E185">
        <v>7</v>
      </c>
      <c r="F185">
        <v>18</v>
      </c>
      <c r="G185">
        <v>19</v>
      </c>
      <c r="H185">
        <v>1</v>
      </c>
      <c r="I185" t="str">
        <v>2 - 3 - 7 - 18 - 19 [x1]</v>
      </c>
      <c r="J185">
        <f>SUM(C185:G185)</f>
        <v>49</v>
      </c>
      <c r="K185">
        <f>AVERAGE(C185:G185)</f>
        <v>9.8</v>
      </c>
      <c r="L185">
        <f>MAX(C185:G185)-MIN(C185:G185)</f>
        <v>17</v>
      </c>
      <c r="M185">
        <f>SUMPRODUCT(MOD(C185:G185,2))</f>
        <v>3</v>
      </c>
      <c r="N185">
        <f>5-M185</f>
        <v>2</v>
      </c>
      <c r="O185">
        <f>COUNTIF(C185:G185,"&lt;=10")</f>
        <v>3</v>
      </c>
      <c r="P185">
        <f>COUNTIF(C185:G185,"&gt;=11")</f>
        <v>2</v>
      </c>
      <c r="Q185">
        <f>SUMPRODUCT(--(D185:G185-C185:F185=1))</f>
        <v>2</v>
      </c>
      <c r="R185">
        <f>SUMPRODUCT(COUNTIF(C186:G186,C185:G185))</f>
        <v>3</v>
      </c>
      <c r="S185">
        <f>AVERAGE(J185:J189)</f>
        <v>49</v>
      </c>
      <c r="T185">
        <f>AVERAGE(J185:J195)</f>
        <v>49</v>
      </c>
      <c r="U185">
        <f>S185-T185</f>
        <v>0</v>
      </c>
      <c r="V185" t="str">
        <f>IF(S185&gt;T185,"EXPANDING (BULLISH)",IF(S185&lt;T185,"CONTRACTING (BEARISH)","NEUTRAL"))</f>
        <v>NEUTRAL</v>
      </c>
    </row>
    <row r="186">
      <c r="A186">
        <v>7678</v>
      </c>
      <c r="B186" t="str">
        <v>2026-01-20</v>
      </c>
      <c r="C186">
        <v>7</v>
      </c>
      <c r="D186">
        <v>11</v>
      </c>
      <c r="E186">
        <v>17</v>
      </c>
      <c r="F186">
        <v>18</v>
      </c>
      <c r="G186">
        <v>19</v>
      </c>
      <c r="H186">
        <v>2</v>
      </c>
      <c r="I186" t="str">
        <v>7 - 11 - 17 - 18 - 19 [x2]</v>
      </c>
      <c r="J186">
        <f>SUM(C186:G186)</f>
        <v>72</v>
      </c>
      <c r="K186">
        <f>AVERAGE(C186:G186)</f>
        <v>14.4</v>
      </c>
      <c r="L186">
        <f>MAX(C186:G186)-MIN(C186:G186)</f>
        <v>12</v>
      </c>
      <c r="M186">
        <f>SUMPRODUCT(MOD(C186:G186,2))</f>
        <v>4</v>
      </c>
      <c r="N186">
        <f>5-M186</f>
        <v>1</v>
      </c>
      <c r="O186">
        <f>COUNTIF(C186:G186,"&lt;=10")</f>
        <v>1</v>
      </c>
      <c r="P186">
        <f>COUNTIF(C186:G186,"&gt;=11")</f>
        <v>4</v>
      </c>
      <c r="Q186">
        <f>SUMPRODUCT(--(D186:G186-C186:F186=1))</f>
        <v>2</v>
      </c>
      <c r="R186">
        <f>SUMPRODUCT(COUNTIF(C187:G187,C186:G186))</f>
        <v>0</v>
      </c>
      <c r="S186">
        <f>AVERAGE(J186:J190)</f>
        <v>72</v>
      </c>
      <c r="T186">
        <f>AVERAGE(J186:J195)</f>
        <v>72</v>
      </c>
      <c r="U186">
        <f>S186-T186</f>
        <v>0</v>
      </c>
      <c r="V186" t="str">
        <f>IF(S186&gt;T186,"EXPANDING (BULLISH)",IF(S186&lt;T186,"CONTRACTING (BEARISH)","NEUTRAL"))</f>
        <v>NEUTRAL</v>
      </c>
    </row>
    <row r="187">
      <c r="A187">
        <v>7677</v>
      </c>
      <c r="B187" t="str">
        <v>2026-01-19</v>
      </c>
      <c r="C187">
        <v>2</v>
      </c>
      <c r="D187">
        <v>9</v>
      </c>
      <c r="E187">
        <v>13</v>
      </c>
      <c r="F187">
        <v>15</v>
      </c>
      <c r="G187">
        <v>16</v>
      </c>
      <c r="H187">
        <v>4</v>
      </c>
      <c r="I187" t="str">
        <v>2 - 9 - 13 - 15 - 16 [x4]</v>
      </c>
      <c r="J187">
        <f>SUM(C187:G187)</f>
        <v>55</v>
      </c>
      <c r="K187">
        <f>AVERAGE(C187:G187)</f>
        <v>11</v>
      </c>
      <c r="L187">
        <f>MAX(C187:G187)-MIN(C187:G187)</f>
        <v>14</v>
      </c>
      <c r="M187">
        <f>SUMPRODUCT(MOD(C187:G187,2))</f>
        <v>3</v>
      </c>
      <c r="N187">
        <f>5-M187</f>
        <v>2</v>
      </c>
      <c r="O187">
        <f>COUNTIF(C187:G187,"&lt;=10")</f>
        <v>2</v>
      </c>
      <c r="P187">
        <f>COUNTIF(C187:G187,"&gt;=11")</f>
        <v>3</v>
      </c>
      <c r="Q187">
        <f>SUMPRODUCT(--(D187:G187-C187:F187=1))</f>
        <v>1</v>
      </c>
      <c r="R187">
        <f>SUMPRODUCT(COUNTIF(C188:G188,C187:G187))</f>
        <v>1</v>
      </c>
      <c r="S187">
        <f>AVERAGE(J187:J191)</f>
        <v>55</v>
      </c>
      <c r="T187">
        <f>AVERAGE(J187:J195)</f>
        <v>55</v>
      </c>
      <c r="U187">
        <f>S187-T187</f>
        <v>0</v>
      </c>
      <c r="V187" t="str">
        <f>IF(S187&gt;T187,"EXPANDING (BULLISH)",IF(S187&lt;T187,"CONTRACTING (BEARISH)","NEUTRAL"))</f>
        <v>NEUTRAL</v>
      </c>
    </row>
    <row r="188">
      <c r="A188">
        <v>7676</v>
      </c>
      <c r="B188" t="str">
        <v>2026-01-17</v>
      </c>
      <c r="C188">
        <v>5</v>
      </c>
      <c r="D188">
        <v>7</v>
      </c>
      <c r="E188">
        <v>8</v>
      </c>
      <c r="F188">
        <v>12</v>
      </c>
      <c r="G188">
        <v>13</v>
      </c>
      <c r="H188">
        <v>2</v>
      </c>
      <c r="I188" t="str">
        <v>5 - 7 - 8 - 12 - 13 [x2]</v>
      </c>
      <c r="J188">
        <f>SUM(C188:G188)</f>
        <v>45</v>
      </c>
      <c r="K188">
        <f>AVERAGE(C188:G188)</f>
        <v>9</v>
      </c>
      <c r="L188">
        <f>MAX(C188:G188)-MIN(C188:G188)</f>
        <v>8</v>
      </c>
      <c r="M188">
        <f>SUMPRODUCT(MOD(C188:G188,2))</f>
        <v>3</v>
      </c>
      <c r="N188">
        <f>5-M188</f>
        <v>2</v>
      </c>
      <c r="O188">
        <f>COUNTIF(C188:G188,"&lt;=10")</f>
        <v>3</v>
      </c>
      <c r="P188">
        <f>COUNTIF(C188:G188,"&gt;=11")</f>
        <v>2</v>
      </c>
      <c r="Q188">
        <f>SUMPRODUCT(--(D188:G188-C188:F188=1))</f>
        <v>2</v>
      </c>
      <c r="R188">
        <f>SUMPRODUCT(COUNTIF(C189:G189,C188:G188))</f>
        <v>2</v>
      </c>
      <c r="S188">
        <f>AVERAGE(J188:J192)</f>
        <v>45</v>
      </c>
      <c r="T188">
        <f>AVERAGE(J188:J195)</f>
        <v>45</v>
      </c>
      <c r="U188">
        <f>S188-T188</f>
        <v>0</v>
      </c>
      <c r="V188" t="str">
        <f>IF(S188&gt;T188,"EXPANDING (BULLISH)",IF(S188&lt;T188,"CONTRACTING (BEARISH)","NEUTRAL"))</f>
        <v>NEUTRAL</v>
      </c>
    </row>
    <row r="189">
      <c r="A189">
        <v>7672</v>
      </c>
      <c r="B189" t="str">
        <v>2026-01-13</v>
      </c>
      <c r="C189">
        <v>2</v>
      </c>
      <c r="D189">
        <v>7</v>
      </c>
      <c r="E189">
        <v>13</v>
      </c>
      <c r="F189">
        <v>17</v>
      </c>
      <c r="G189">
        <v>19</v>
      </c>
      <c r="H189">
        <v>4</v>
      </c>
      <c r="I189" t="str">
        <v>2 - 7 - 13 - 17 - 19 [x4]</v>
      </c>
      <c r="J189">
        <f>SUM(C189:G189)</f>
        <v>58</v>
      </c>
      <c r="K189">
        <f>AVERAGE(C189:G189)</f>
        <v>11.6</v>
      </c>
      <c r="L189">
        <f>MAX(C189:G189)-MIN(C189:G189)</f>
        <v>17</v>
      </c>
      <c r="M189">
        <f>SUMPRODUCT(MOD(C189:G189,2))</f>
        <v>4</v>
      </c>
      <c r="N189">
        <f>5-M189</f>
        <v>1</v>
      </c>
      <c r="O189">
        <f>COUNTIF(C189:G189,"&lt;=10")</f>
        <v>2</v>
      </c>
      <c r="P189">
        <f>COUNTIF(C189:G189,"&gt;=11")</f>
        <v>3</v>
      </c>
      <c r="Q189">
        <f>SUMPRODUCT(--(D189:G189-C189:F189=1))</f>
        <v>0</v>
      </c>
      <c r="R189">
        <f>SUMPRODUCT(COUNTIF(C190:G190,C189:G189))</f>
        <v>2</v>
      </c>
      <c r="S189">
        <f>AVERAGE(J189:J193)</f>
        <v>58</v>
      </c>
      <c r="T189">
        <f>AVERAGE(J189:J195)</f>
        <v>58</v>
      </c>
      <c r="U189">
        <f>S189-T189</f>
        <v>0</v>
      </c>
      <c r="V189" t="str">
        <f>IF(S189&gt;T189,"EXPANDING (BULLISH)",IF(S189&lt;T189,"CONTRACTING (BEARISH)","NEUTRAL"))</f>
        <v>NEUTRAL</v>
      </c>
    </row>
    <row r="190">
      <c r="A190">
        <v>7671</v>
      </c>
      <c r="B190" t="str">
        <v>2026-01-12</v>
      </c>
      <c r="C190">
        <v>1</v>
      </c>
      <c r="D190">
        <v>2</v>
      </c>
      <c r="E190">
        <v>10</v>
      </c>
      <c r="F190">
        <v>12</v>
      </c>
      <c r="G190">
        <v>17</v>
      </c>
      <c r="H190">
        <v>2</v>
      </c>
      <c r="I190" t="str">
        <v>1 - 2 - 10 - 12 - 17 [x2]</v>
      </c>
      <c r="J190">
        <f>SUM(C190:G190)</f>
        <v>42</v>
      </c>
      <c r="K190">
        <f>AVERAGE(C190:G190)</f>
        <v>8.4</v>
      </c>
      <c r="L190">
        <f>MAX(C190:G190)-MIN(C190:G190)</f>
        <v>16</v>
      </c>
      <c r="M190">
        <f>SUMPRODUCT(MOD(C190:G190,2))</f>
        <v>2</v>
      </c>
      <c r="N190">
        <f>5-M190</f>
        <v>3</v>
      </c>
      <c r="O190">
        <f>COUNTIF(C190:G190,"&lt;=10")</f>
        <v>3</v>
      </c>
      <c r="P190">
        <f>COUNTIF(C190:G190,"&gt;=11")</f>
        <v>2</v>
      </c>
      <c r="Q190">
        <f>SUMPRODUCT(--(D190:G190-C190:F190=1))</f>
        <v>1</v>
      </c>
      <c r="R190">
        <f>SUMPRODUCT(COUNTIF(C191:G191,C190:G190))</f>
        <v>2</v>
      </c>
      <c r="S190">
        <f>AVERAGE(J190:J194)</f>
        <v>42</v>
      </c>
      <c r="T190">
        <f>AVERAGE(J190:J195)</f>
        <v>42</v>
      </c>
      <c r="U190">
        <f>S190-T190</f>
        <v>0</v>
      </c>
      <c r="V190" t="str">
        <f>IF(S190&gt;T190,"EXPANDING (BULLISH)",IF(S190&lt;T190,"CONTRACTING (BEARISH)","NEUTRAL"))</f>
        <v>NEUTRAL</v>
      </c>
    </row>
    <row r="191">
      <c r="A191">
        <v>7669</v>
      </c>
      <c r="B191" t="str">
        <v>2026-01-09</v>
      </c>
      <c r="C191">
        <v>2</v>
      </c>
      <c r="D191">
        <v>7</v>
      </c>
      <c r="E191">
        <v>10</v>
      </c>
      <c r="F191">
        <v>11</v>
      </c>
      <c r="G191">
        <v>13</v>
      </c>
      <c r="H191">
        <v>2</v>
      </c>
      <c r="I191" t="str">
        <v>2 - 7 - 10 - 11 - 13 [x2]</v>
      </c>
      <c r="J191">
        <f>SUM(C191:G191)</f>
        <v>43</v>
      </c>
      <c r="K191">
        <f>AVERAGE(C191:G191)</f>
        <v>8.6</v>
      </c>
      <c r="L191">
        <f>MAX(C191:G191)-MIN(C191:G191)</f>
        <v>11</v>
      </c>
      <c r="M191">
        <f>SUMPRODUCT(MOD(C191:G191,2))</f>
        <v>3</v>
      </c>
      <c r="N191">
        <f>5-M191</f>
        <v>2</v>
      </c>
      <c r="O191">
        <f>COUNTIF(C191:G191,"&lt;=10")</f>
        <v>3</v>
      </c>
      <c r="P191">
        <f>COUNTIF(C191:G191,"&gt;=11")</f>
        <v>2</v>
      </c>
      <c r="Q191">
        <f>SUMPRODUCT(--(D191:G191-C191:F191=1))</f>
        <v>1</v>
      </c>
      <c r="R191">
        <f>SUMPRODUCT(COUNTIF(C192:G192,C191:G191))</f>
        <v>1</v>
      </c>
      <c r="S191">
        <f>AVERAGE(J191:J195)</f>
        <v>43</v>
      </c>
      <c r="T191">
        <f>AVERAGE(J191:J195)</f>
        <v>43</v>
      </c>
      <c r="U191">
        <f>S191-T191</f>
        <v>0</v>
      </c>
      <c r="V191" t="str">
        <f>IF(S191&gt;T191,"EXPANDING (BULLISH)",IF(S191&lt;T191,"CONTRACTING (BEARISH)","NEUTRAL"))</f>
        <v>NEUTRAL</v>
      </c>
    </row>
    <row r="192">
      <c r="A192">
        <v>7667</v>
      </c>
      <c r="B192" t="str">
        <v>2026-01-07</v>
      </c>
      <c r="C192">
        <v>4</v>
      </c>
      <c r="D192">
        <v>8</v>
      </c>
      <c r="E192">
        <v>9</v>
      </c>
      <c r="F192">
        <v>13</v>
      </c>
      <c r="G192">
        <v>19</v>
      </c>
      <c r="H192">
        <v>1</v>
      </c>
      <c r="I192" t="str">
        <v>4 - 8 - 9 - 13 - 19 [x1]</v>
      </c>
      <c r="J192">
        <f>SUM(C192:G192)</f>
        <v>53</v>
      </c>
      <c r="K192">
        <f>AVERAGE(C192:G192)</f>
        <v>10.6</v>
      </c>
      <c r="L192">
        <f>MAX(C192:G192)-MIN(C192:G192)</f>
        <v>15</v>
      </c>
      <c r="M192">
        <f>SUMPRODUCT(MOD(C192:G192,2))</f>
        <v>3</v>
      </c>
      <c r="N192">
        <f>5-M192</f>
        <v>2</v>
      </c>
      <c r="O192">
        <f>COUNTIF(C192:G192,"&lt;=10")</f>
        <v>3</v>
      </c>
      <c r="P192">
        <f>COUNTIF(C192:G192,"&gt;=11")</f>
        <v>2</v>
      </c>
      <c r="Q192">
        <f>SUMPRODUCT(--(D192:G192-C192:F192=1))</f>
        <v>1</v>
      </c>
      <c r="R192">
        <f>SUMPRODUCT(COUNTIF(C193:G193,C192:G192))</f>
        <v>2</v>
      </c>
      <c r="S192">
        <f>AVERAGE(J192:J195)</f>
        <v>53</v>
      </c>
      <c r="T192">
        <f>AVERAGE(J192:J195)</f>
        <v>53</v>
      </c>
      <c r="U192">
        <f>S192-T192</f>
        <v>0</v>
      </c>
      <c r="V192" t="str">
        <f>IF(S192&gt;T192,"EXPANDING (BULLISH)",IF(S192&lt;T192,"CONTRACTING (BEARISH)","NEUTRAL"))</f>
        <v>NEUTRAL</v>
      </c>
    </row>
    <row r="193">
      <c r="A193">
        <v>7666</v>
      </c>
      <c r="B193" t="str">
        <v>2026-01-06</v>
      </c>
      <c r="C193">
        <v>1</v>
      </c>
      <c r="D193">
        <v>8</v>
      </c>
      <c r="E193">
        <v>11</v>
      </c>
      <c r="F193">
        <v>13</v>
      </c>
      <c r="G193">
        <v>17</v>
      </c>
      <c r="H193">
        <v>1</v>
      </c>
      <c r="I193" t="str">
        <v>1 - 8 - 11 - 13 - 17 [x1]</v>
      </c>
      <c r="J193">
        <f>SUM(C193:G193)</f>
        <v>50</v>
      </c>
      <c r="K193">
        <f>AVERAGE(C193:G193)</f>
        <v>10</v>
      </c>
      <c r="L193">
        <f>MAX(C193:G193)-MIN(C193:G193)</f>
        <v>16</v>
      </c>
      <c r="M193">
        <f>SUMPRODUCT(MOD(C193:G193,2))</f>
        <v>4</v>
      </c>
      <c r="N193">
        <f>5-M193</f>
        <v>1</v>
      </c>
      <c r="O193">
        <f>COUNTIF(C193:G193,"&lt;=10")</f>
        <v>2</v>
      </c>
      <c r="P193">
        <f>COUNTIF(C193:G193,"&gt;=11")</f>
        <v>3</v>
      </c>
      <c r="Q193">
        <f>SUMPRODUCT(--(D193:G193-C193:F193=1))</f>
        <v>0</v>
      </c>
      <c r="R193">
        <f>SUMPRODUCT(COUNTIF(C194:G194,C193:G193))</f>
        <v>1</v>
      </c>
      <c r="S193">
        <f>AVERAGE(J193:J195)</f>
        <v>50</v>
      </c>
      <c r="T193">
        <f>AVERAGE(J193:J195)</f>
        <v>50</v>
      </c>
      <c r="U193">
        <f>S193-T193</f>
        <v>0</v>
      </c>
      <c r="V193" t="str">
        <f>IF(S193&gt;T193,"EXPANDING (BULLISH)",IF(S193&lt;T193,"CONTRACTING (BEARISH)","NEUTRAL"))</f>
        <v>NEUTRAL</v>
      </c>
    </row>
    <row r="194">
      <c r="A194">
        <v>7665</v>
      </c>
      <c r="B194" t="str">
        <v>2026-01-05</v>
      </c>
      <c r="C194">
        <v>1</v>
      </c>
      <c r="D194">
        <v>9</v>
      </c>
      <c r="E194">
        <v>12</v>
      </c>
      <c r="F194">
        <v>14</v>
      </c>
      <c r="G194">
        <v>20</v>
      </c>
      <c r="H194">
        <v>4</v>
      </c>
      <c r="I194" t="str">
        <v>1 - 9 - 12 - 14 - 20 [x4]</v>
      </c>
      <c r="J194">
        <f>SUM(C194:G194)</f>
        <v>56</v>
      </c>
      <c r="K194">
        <f>AVERAGE(C194:G194)</f>
        <v>11.2</v>
      </c>
      <c r="L194">
        <f>MAX(C194:G194)-MIN(C194:G194)</f>
        <v>19</v>
      </c>
      <c r="M194">
        <f>SUMPRODUCT(MOD(C194:G194,2))</f>
        <v>2</v>
      </c>
      <c r="N194">
        <f>5-M194</f>
        <v>3</v>
      </c>
      <c r="O194">
        <f>COUNTIF(C194:G194,"&lt;=10")</f>
        <v>2</v>
      </c>
      <c r="P194">
        <f>COUNTIF(C194:G194,"&gt;=11")</f>
        <v>3</v>
      </c>
      <c r="Q194">
        <f>SUMPRODUCT(--(D194:G194-C194:F194=1))</f>
        <v>0</v>
      </c>
      <c r="R194">
        <f>SUMPRODUCT(COUNTIF(C195:G195,C194:G194))</f>
        <v>3</v>
      </c>
      <c r="S194">
        <f>AVERAGE(J194:J195)</f>
        <v>56</v>
      </c>
      <c r="T194">
        <f>AVERAGE(J194:J195)</f>
        <v>56</v>
      </c>
      <c r="U194">
        <f>S194-T194</f>
        <v>0</v>
      </c>
      <c r="V194" t="str">
        <f>IF(S194&gt;T194,"EXPANDING (BULLISH)",IF(S194&lt;T194,"CONTRACTING (BEARISH)","NEUTRAL"))</f>
        <v>NEUTRAL</v>
      </c>
    </row>
    <row r="195">
      <c r="A195">
        <v>7664</v>
      </c>
      <c r="B195" t="str">
        <v>2026-01-03</v>
      </c>
      <c r="C195">
        <v>1</v>
      </c>
      <c r="D195">
        <v>5</v>
      </c>
      <c r="E195">
        <v>7</v>
      </c>
      <c r="F195">
        <v>12</v>
      </c>
      <c r="G195">
        <v>20</v>
      </c>
      <c r="H195">
        <v>2</v>
      </c>
      <c r="I195" t="str">
        <v>1 - 5 - 7 - 12 - 20 [x2]</v>
      </c>
      <c r="J195">
        <f>SUM(C195:G195)</f>
        <v>45</v>
      </c>
      <c r="K195">
        <f>AVERAGE(C195:G195)</f>
        <v>9</v>
      </c>
      <c r="L195">
        <f>MAX(C195:G195)-MIN(C195:G195)</f>
        <v>19</v>
      </c>
      <c r="M195">
        <f>SUMPRODUCT(MOD(C195:G195,2))</f>
        <v>3</v>
      </c>
      <c r="N195">
        <f>5-M195</f>
        <v>2</v>
      </c>
      <c r="O195">
        <f>COUNTIF(C195:G195,"&lt;=10")</f>
        <v>3</v>
      </c>
      <c r="P195">
        <f>COUNTIF(C195:G195,"&gt;=11")</f>
        <v>2</v>
      </c>
      <c r="Q195">
        <f>SUMPRODUCT(--(D195:G195-C195:F195=1))</f>
        <v>0</v>
      </c>
      <c r="R195">
        <f>0</f>
        <v>0</v>
      </c>
      <c r="S195">
        <f>AVERAGE(J195:J195)</f>
        <v>45</v>
      </c>
      <c r="T195">
        <f>AVERAGE(J195:J195)</f>
        <v>45</v>
      </c>
      <c r="U195">
        <f>S195-T195</f>
        <v>0</v>
      </c>
      <c r="V195" t="str">
        <f>IF(S195&gt;T195,"EXPANDING (BULLISH)",IF(S195&lt;T195,"CONTRACTING (BEARISH)","NEUTRAL"))</f>
        <v>NEUTRAL</v>
      </c>
    </row>
  </sheetData>
  <ignoredErrors>
    <ignoredError numberStoredAsText="1" sqref="A1:AD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872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Powerball</v>
      </c>
      <c r="I1" t="str">
        <v>Winning Combination</v>
      </c>
      <c r="J1" t="str">
        <v>Sum</v>
      </c>
      <c r="K1" t="str">
        <v>Mean Ball</v>
      </c>
      <c r="L1" t="str">
        <v>Spread (Max-Min)</v>
      </c>
      <c r="M1" t="str">
        <v>Odd Count</v>
      </c>
      <c r="N1" t="str">
        <v>Even Count</v>
      </c>
      <c r="O1" t="str">
        <v>Low Count (1-17)</v>
      </c>
      <c r="P1" t="str">
        <v>High Count (18-35)</v>
      </c>
      <c r="Q1" t="str">
        <v>Consecutive Pairs</v>
      </c>
      <c r="R1" t="str">
        <v>Lag-1 Repeats</v>
      </c>
      <c r="S1" t="str">
        <v>SMA 5 (Moving Avg)</v>
      </c>
      <c r="T1" t="str">
        <v>SMA 20 (Moving Avg)</v>
      </c>
      <c r="U1" t="str">
        <v>Trend Momentum (Δ SMA)</v>
      </c>
      <c r="V1" t="str">
        <v>Trend Signal</v>
      </c>
      <c r="X1" t="str">
        <v>LOTTO PLUS ANALYST SUMMARY &amp; FORECAST</v>
      </c>
      <c r="Y1" t="str">
        <v>VALUE (EXCEL FORMULA)</v>
      </c>
      <c r="Z1" t="str">
        <v/>
      </c>
      <c r="AA1" t="str">
        <v>BALL</v>
      </c>
      <c r="AB1" t="str">
        <v>OBSERVED FREQ (COUNTIF)</v>
      </c>
      <c r="AC1" t="str">
        <v>EXPECTED FREQ</v>
      </c>
      <c r="AD1" t="str">
        <v>TENSION (Z-SCORE)</v>
      </c>
    </row>
    <row r="2">
      <c r="A2">
        <v>2576</v>
      </c>
      <c r="B2" t="str">
        <v>2026-10-17</v>
      </c>
      <c r="C2">
        <v>23</v>
      </c>
      <c r="D2">
        <v>24</v>
      </c>
      <c r="E2">
        <v>26</v>
      </c>
      <c r="F2">
        <v>27</v>
      </c>
      <c r="G2">
        <v>35</v>
      </c>
      <c r="H2">
        <v>1</v>
      </c>
      <c r="I2" t="str">
        <v>23 - 24 - 26 - 27 - 35 [PB: 1]</v>
      </c>
      <c r="J2">
        <f>SUM(C2:G2)</f>
        <v>135</v>
      </c>
      <c r="K2">
        <f>AVERAGE(C2:G2)</f>
        <v>27</v>
      </c>
      <c r="L2">
        <f>MAX(C2:G2)-MIN(C2:G2)</f>
        <v>12</v>
      </c>
      <c r="M2">
        <f>SUMPRODUCT(MOD(C2:G2,2))</f>
        <v>3</v>
      </c>
      <c r="N2">
        <f>5-M2</f>
        <v>2</v>
      </c>
      <c r="O2">
        <f>COUNTIF(C2:G2,"&lt;=17")</f>
        <v>0</v>
      </c>
      <c r="P2">
        <f>COUNTIF(C2:G2,"&gt;=18")</f>
        <v>5</v>
      </c>
      <c r="Q2">
        <f>SUMPRODUCT(--(D2:G2-C2:F2=1))</f>
        <v>2</v>
      </c>
      <c r="R2">
        <f>SUMPRODUCT(COUNTIF(C3:G3,C2:G2))</f>
        <v>0</v>
      </c>
      <c r="S2">
        <f>AVERAGE(J2:J6)</f>
        <v>135</v>
      </c>
      <c r="T2">
        <f>AVERAGE(J2:J21)</f>
        <v>135</v>
      </c>
      <c r="U2">
        <f>S2-T2</f>
        <v>0</v>
      </c>
      <c r="V2" t="str">
        <f>IF(S2&gt;T2,"EXPANDING (BULLISH)",IF(S2&lt;T2,"CONTRACTING (BEARISH)","NEUTRAL"))</f>
        <v>NEUTRAL</v>
      </c>
      <c r="X2" t="str">
        <v>Total Draws Evaluated</v>
      </c>
      <c r="Y2">
        <f>COUNT(A2:A872)</f>
        <v>871</v>
      </c>
      <c r="Z2" t="str">
        <v/>
      </c>
      <c r="AA2" t="str">
        <v>Ball 1</v>
      </c>
      <c r="AB2">
        <f>COUNTIF($C$2:$G$872,1)</f>
        <v>109</v>
      </c>
      <c r="AC2">
        <v>124.4</v>
      </c>
      <c r="AD2">
        <f>ROUND((AB2-AC2)/10.33,2)</f>
        <v>-1.49</v>
      </c>
    </row>
    <row r="3">
      <c r="A3">
        <v>2575</v>
      </c>
      <c r="B3" t="str">
        <v>2026-10-14</v>
      </c>
      <c r="C3">
        <v>6</v>
      </c>
      <c r="D3">
        <v>9</v>
      </c>
      <c r="E3">
        <v>14</v>
      </c>
      <c r="F3">
        <v>19</v>
      </c>
      <c r="G3">
        <v>29</v>
      </c>
      <c r="H3">
        <v>10</v>
      </c>
      <c r="I3" t="str">
        <v>6 - 9 - 14 - 19 - 29 [PB: 10]</v>
      </c>
      <c r="J3">
        <f>SUM(C3:G3)</f>
        <v>77</v>
      </c>
      <c r="K3">
        <f>AVERAGE(C3:G3)</f>
        <v>15.4</v>
      </c>
      <c r="L3">
        <f>MAX(C3:G3)-MIN(C3:G3)</f>
        <v>23</v>
      </c>
      <c r="M3">
        <f>SUMPRODUCT(MOD(C3:G3,2))</f>
        <v>3</v>
      </c>
      <c r="N3">
        <f>5-M3</f>
        <v>2</v>
      </c>
      <c r="O3">
        <f>COUNTIF(C3:G3,"&lt;=17")</f>
        <v>3</v>
      </c>
      <c r="P3">
        <f>COUNTIF(C3:G3,"&gt;=18")</f>
        <v>2</v>
      </c>
      <c r="Q3">
        <f>SUMPRODUCT(--(D3:G3-C3:F3=1))</f>
        <v>0</v>
      </c>
      <c r="R3">
        <f>SUMPRODUCT(COUNTIF(C4:G4,C3:G3))</f>
        <v>0</v>
      </c>
      <c r="S3">
        <f>AVERAGE(J3:J7)</f>
        <v>77</v>
      </c>
      <c r="T3">
        <f>AVERAGE(J3:J22)</f>
        <v>77</v>
      </c>
      <c r="U3">
        <f>S3-T3</f>
        <v>0</v>
      </c>
      <c r="V3" t="str">
        <f>IF(S3&gt;T3,"EXPANDING (BULLISH)",IF(S3&lt;T3,"CONTRACTING (BEARISH)","NEUTRAL"))</f>
        <v>NEUTRAL</v>
      </c>
      <c r="X3" t="str">
        <v>NEXT DRAW PREDICTED SUM (FORECAST.LINEAR)</v>
      </c>
      <c r="Y3">
        <f>ROUND(FORECAST.LINEAR(A2+1,J2:J31,A2:A31),1)</f>
        <v>91.2</v>
      </c>
      <c r="Z3" t="str">
        <v/>
      </c>
      <c r="AA3" t="str">
        <v>Ball 2</v>
      </c>
      <c r="AB3">
        <f>COUNTIF($C$2:$G$872,2)</f>
        <v>114</v>
      </c>
      <c r="AC3">
        <v>124.4</v>
      </c>
      <c r="AD3">
        <f>ROUND((AB3-AC3)/10.33,2)</f>
        <v>-1.01</v>
      </c>
    </row>
    <row r="4">
      <c r="A4">
        <v>2574</v>
      </c>
      <c r="B4" t="str">
        <v>2026-10-10</v>
      </c>
      <c r="C4">
        <v>10</v>
      </c>
      <c r="D4">
        <v>11</v>
      </c>
      <c r="E4">
        <v>22</v>
      </c>
      <c r="F4">
        <v>28</v>
      </c>
      <c r="G4">
        <v>31</v>
      </c>
      <c r="H4">
        <v>8</v>
      </c>
      <c r="I4" t="str">
        <v>10 - 11 - 22 - 28 - 31 [PB: 8]</v>
      </c>
      <c r="J4">
        <f>SUM(C4:G4)</f>
        <v>102</v>
      </c>
      <c r="K4">
        <f>AVERAGE(C4:G4)</f>
        <v>20.4</v>
      </c>
      <c r="L4">
        <f>MAX(C4:G4)-MIN(C4:G4)</f>
        <v>21</v>
      </c>
      <c r="M4">
        <f>SUMPRODUCT(MOD(C4:G4,2))</f>
        <v>2</v>
      </c>
      <c r="N4">
        <f>5-M4</f>
        <v>3</v>
      </c>
      <c r="O4">
        <f>COUNTIF(C4:G4,"&lt;=17")</f>
        <v>2</v>
      </c>
      <c r="P4">
        <f>COUNTIF(C4:G4,"&gt;=18")</f>
        <v>3</v>
      </c>
      <c r="Q4">
        <f>SUMPRODUCT(--(D4:G4-C4:F4=1))</f>
        <v>1</v>
      </c>
      <c r="R4">
        <f>SUMPRODUCT(COUNTIF(C5:G5,C4:G4))</f>
        <v>0</v>
      </c>
      <c r="S4">
        <f>AVERAGE(J4:J8)</f>
        <v>102</v>
      </c>
      <c r="T4">
        <f>AVERAGE(J4:J23)</f>
        <v>102</v>
      </c>
      <c r="U4">
        <f>S4-T4</f>
        <v>0</v>
      </c>
      <c r="V4" t="str">
        <f>IF(S4&gt;T4,"EXPANDING (BULLISH)",IF(S4&lt;T4,"CONTRACTING (BEARISH)","NEUTRAL"))</f>
        <v>NEUTRAL</v>
      </c>
      <c r="X4" t="str">
        <v>Trendline Velocity / Slope (SLOPE)</v>
      </c>
      <c r="Y4">
        <f>ROUND(SLOPE(J2:J31,A2:A31),3)</f>
        <v>0.035</v>
      </c>
      <c r="Z4" t="str">
        <v/>
      </c>
      <c r="AA4" t="str">
        <v>Ball 3</v>
      </c>
      <c r="AB4">
        <f>COUNTIF($C$2:$G$872,3)</f>
        <v>126</v>
      </c>
      <c r="AC4">
        <v>124.4</v>
      </c>
      <c r="AD4">
        <f>ROUND((AB4-AC4)/10.33,2)</f>
        <v>0.15</v>
      </c>
    </row>
    <row r="5">
      <c r="A5">
        <v>2573</v>
      </c>
      <c r="B5" t="str">
        <v>2026-10-07</v>
      </c>
      <c r="C5">
        <v>2</v>
      </c>
      <c r="D5">
        <v>13</v>
      </c>
      <c r="E5">
        <v>16</v>
      </c>
      <c r="F5">
        <v>18</v>
      </c>
      <c r="G5">
        <v>23</v>
      </c>
      <c r="H5">
        <v>5</v>
      </c>
      <c r="I5" t="str">
        <v>2 - 13 - 16 - 18 - 23 [PB: 5]</v>
      </c>
      <c r="J5">
        <f>SUM(C5:G5)</f>
        <v>72</v>
      </c>
      <c r="K5">
        <f>AVERAGE(C5:G5)</f>
        <v>14.4</v>
      </c>
      <c r="L5">
        <f>MAX(C5:G5)-MIN(C5:G5)</f>
        <v>21</v>
      </c>
      <c r="M5">
        <f>SUMPRODUCT(MOD(C5:G5,2))</f>
        <v>2</v>
      </c>
      <c r="N5">
        <f>5-M5</f>
        <v>3</v>
      </c>
      <c r="O5">
        <f>COUNTIF(C5:G5,"&lt;=17")</f>
        <v>3</v>
      </c>
      <c r="P5">
        <f>COUNTIF(C5:G5,"&gt;=18")</f>
        <v>2</v>
      </c>
      <c r="Q5">
        <f>SUMPRODUCT(--(D5:G5-C5:F5=1))</f>
        <v>0</v>
      </c>
      <c r="R5">
        <f>SUMPRODUCT(COUNTIF(C6:G6,C5:G5))</f>
        <v>3</v>
      </c>
      <c r="S5">
        <f>AVERAGE(J5:J9)</f>
        <v>72</v>
      </c>
      <c r="T5">
        <f>AVERAGE(J5:J24)</f>
        <v>72</v>
      </c>
      <c r="U5">
        <f>S5-T5</f>
        <v>0</v>
      </c>
      <c r="V5" t="str">
        <f>IF(S5&gt;T5,"EXPANDING (BULLISH)",IF(S5&lt;T5,"CONTRACTING (BEARISH)","NEUTRAL"))</f>
        <v>NEUTRAL</v>
      </c>
      <c r="X5" t="str">
        <v>R-Squared Goodness of Fit (RSQ)</v>
      </c>
      <c r="Y5">
        <f>ROUND(RSQ(J2:J31,A2:A31),3)</f>
        <v>0.06</v>
      </c>
      <c r="Z5" t="str">
        <v/>
      </c>
      <c r="AA5" t="str">
        <v>Ball 4</v>
      </c>
      <c r="AB5">
        <f>COUNTIF($C$2:$G$872,4)</f>
        <v>128</v>
      </c>
      <c r="AC5">
        <v>124.4</v>
      </c>
      <c r="AD5">
        <f>ROUND((AB5-AC5)/10.33,2)</f>
        <v>0.35</v>
      </c>
    </row>
    <row r="6">
      <c r="A6">
        <v>2572</v>
      </c>
      <c r="B6" t="str">
        <v>2026-10-03</v>
      </c>
      <c r="C6">
        <v>2</v>
      </c>
      <c r="D6">
        <v>4</v>
      </c>
      <c r="E6">
        <v>18</v>
      </c>
      <c r="F6">
        <v>23</v>
      </c>
      <c r="G6">
        <v>29</v>
      </c>
      <c r="H6">
        <v>8</v>
      </c>
      <c r="I6" t="str">
        <v>2 - 4 - 18 - 23 - 29 [PB: 8]</v>
      </c>
      <c r="J6">
        <f>SUM(C6:G6)</f>
        <v>76</v>
      </c>
      <c r="K6">
        <f>AVERAGE(C6:G6)</f>
        <v>15.2</v>
      </c>
      <c r="L6">
        <f>MAX(C6:G6)-MIN(C6:G6)</f>
        <v>27</v>
      </c>
      <c r="M6">
        <f>SUMPRODUCT(MOD(C6:G6,2))</f>
        <v>2</v>
      </c>
      <c r="N6">
        <f>5-M6</f>
        <v>3</v>
      </c>
      <c r="O6">
        <f>COUNTIF(C6:G6,"&lt;=17")</f>
        <v>2</v>
      </c>
      <c r="P6">
        <f>COUNTIF(C6:G6,"&gt;=18")</f>
        <v>3</v>
      </c>
      <c r="Q6">
        <f>SUMPRODUCT(--(D6:G6-C6:F6=1))</f>
        <v>0</v>
      </c>
      <c r="R6">
        <f>SUMPRODUCT(COUNTIF(C7:G7,C6:G6))</f>
        <v>1</v>
      </c>
      <c r="S6">
        <f>AVERAGE(J6:J10)</f>
        <v>76</v>
      </c>
      <c r="T6">
        <f>AVERAGE(J6:J25)</f>
        <v>76</v>
      </c>
      <c r="U6">
        <f>S6-T6</f>
        <v>0</v>
      </c>
      <c r="V6" t="str">
        <f>IF(S6&gt;T6,"EXPANDING (BULLISH)",IF(S6&lt;T6,"CONTRACTING (BEARISH)","NEUTRAL"))</f>
        <v>NEUTRAL</v>
      </c>
      <c r="X6" t="str">
        <v>Forecast Corridor Low (-1σ)</v>
      </c>
      <c r="Y6">
        <f>ROUND(FORECAST.LINEAR(A2+1,J2:J31,A2:A31)-STDEV.S(J2:J31),1)</f>
        <v>72.8</v>
      </c>
      <c r="Z6" t="str">
        <v/>
      </c>
      <c r="AA6" t="str">
        <v>Ball 5</v>
      </c>
      <c r="AB6">
        <f>COUNTIF($C$2:$G$872,5)</f>
        <v>126</v>
      </c>
      <c r="AC6">
        <v>124.4</v>
      </c>
      <c r="AD6">
        <f>ROUND((AB6-AC6)/10.33,2)</f>
        <v>0.15</v>
      </c>
    </row>
    <row r="7">
      <c r="A7">
        <v>2571</v>
      </c>
      <c r="B7" t="str">
        <v>2026-09-30</v>
      </c>
      <c r="C7">
        <v>1</v>
      </c>
      <c r="D7">
        <v>9</v>
      </c>
      <c r="E7">
        <v>23</v>
      </c>
      <c r="F7">
        <v>32</v>
      </c>
      <c r="G7">
        <v>34</v>
      </c>
      <c r="H7">
        <v>9</v>
      </c>
      <c r="I7" t="str">
        <v>1 - 9 - 23 - 32 - 34 [PB: 9]</v>
      </c>
      <c r="J7">
        <f>SUM(C7:G7)</f>
        <v>99</v>
      </c>
      <c r="K7">
        <f>AVERAGE(C7:G7)</f>
        <v>19.8</v>
      </c>
      <c r="L7">
        <f>MAX(C7:G7)-MIN(C7:G7)</f>
        <v>33</v>
      </c>
      <c r="M7">
        <f>SUMPRODUCT(MOD(C7:G7,2))</f>
        <v>3</v>
      </c>
      <c r="N7">
        <f>5-M7</f>
        <v>2</v>
      </c>
      <c r="O7">
        <f>COUNTIF(C7:G7,"&lt;=17")</f>
        <v>2</v>
      </c>
      <c r="P7">
        <f>COUNTIF(C7:G7,"&gt;=18")</f>
        <v>3</v>
      </c>
      <c r="Q7">
        <f>SUMPRODUCT(--(D7:G7-C7:F7=1))</f>
        <v>0</v>
      </c>
      <c r="R7">
        <f>SUMPRODUCT(COUNTIF(C8:G8,C7:G7))</f>
        <v>1</v>
      </c>
      <c r="S7">
        <f>AVERAGE(J7:J11)</f>
        <v>99</v>
      </c>
      <c r="T7">
        <f>AVERAGE(J7:J26)</f>
        <v>99</v>
      </c>
      <c r="U7">
        <f>S7-T7</f>
        <v>0</v>
      </c>
      <c r="V7" t="str">
        <f>IF(S7&gt;T7,"EXPANDING (BULLISH)",IF(S7&lt;T7,"CONTRACTING (BEARISH)","NEUTRAL"))</f>
        <v>NEUTRAL</v>
      </c>
      <c r="X7" t="str">
        <v>Forecast Corridor High (+1σ)</v>
      </c>
      <c r="Y7">
        <f>ROUND(FORECAST.LINEAR(A2+1,J2:J31,A2:A31)+STDEV.S(J2:J31),1)</f>
        <v>109.6</v>
      </c>
      <c r="Z7" t="str">
        <v/>
      </c>
      <c r="AA7" t="str">
        <v>Ball 6</v>
      </c>
      <c r="AB7">
        <f>COUNTIF($C$2:$G$872,6)</f>
        <v>117</v>
      </c>
      <c r="AC7">
        <v>124.4</v>
      </c>
      <c r="AD7">
        <f>ROUND((AB7-AC7)/10.33,2)</f>
        <v>-0.72</v>
      </c>
    </row>
    <row r="8">
      <c r="A8">
        <v>2570</v>
      </c>
      <c r="B8" t="str">
        <v>2026-09-26</v>
      </c>
      <c r="C8">
        <v>6</v>
      </c>
      <c r="D8">
        <v>12</v>
      </c>
      <c r="E8">
        <v>18</v>
      </c>
      <c r="F8">
        <v>19</v>
      </c>
      <c r="G8">
        <v>34</v>
      </c>
      <c r="H8">
        <v>6</v>
      </c>
      <c r="I8" t="str">
        <v>6 - 12 - 18 - 19 - 34 [PB: 6]</v>
      </c>
      <c r="J8">
        <f>SUM(C8:G8)</f>
        <v>89</v>
      </c>
      <c r="K8">
        <f>AVERAGE(C8:G8)</f>
        <v>17.8</v>
      </c>
      <c r="L8">
        <f>MAX(C8:G8)-MIN(C8:G8)</f>
        <v>28</v>
      </c>
      <c r="M8">
        <f>SUMPRODUCT(MOD(C8:G8,2))</f>
        <v>1</v>
      </c>
      <c r="N8">
        <f>5-M8</f>
        <v>4</v>
      </c>
      <c r="O8">
        <f>COUNTIF(C8:G8,"&lt;=17")</f>
        <v>2</v>
      </c>
      <c r="P8">
        <f>COUNTIF(C8:G8,"&gt;=18")</f>
        <v>3</v>
      </c>
      <c r="Q8">
        <f>SUMPRODUCT(--(D8:G8-C8:F8=1))</f>
        <v>1</v>
      </c>
      <c r="R8">
        <f>SUMPRODUCT(COUNTIF(C9:G9,C8:G8))</f>
        <v>0</v>
      </c>
      <c r="S8">
        <f>AVERAGE(J8:J12)</f>
        <v>89</v>
      </c>
      <c r="T8">
        <f>AVERAGE(J8:J27)</f>
        <v>89</v>
      </c>
      <c r="U8">
        <f>S8-T8</f>
        <v>0</v>
      </c>
      <c r="V8" t="str">
        <f>IF(S8&gt;T8,"EXPANDING (BULLISH)",IF(S8&lt;T8,"CONTRACTING (BEARISH)","NEUTRAL"))</f>
        <v>NEUTRAL</v>
      </c>
      <c r="X8" t="str">
        <v>Historical Average Sum</v>
      </c>
      <c r="Y8">
        <f>AVERAGE(J2:J872)</f>
        <v>90.1</v>
      </c>
      <c r="Z8" t="str">
        <v/>
      </c>
      <c r="AA8" t="str">
        <v>Ball 7</v>
      </c>
      <c r="AB8">
        <f>COUNTIF($C$2:$G$872,7)</f>
        <v>138</v>
      </c>
      <c r="AC8">
        <v>124.4</v>
      </c>
      <c r="AD8">
        <f>ROUND((AB8-AC8)/10.33,2)</f>
        <v>1.32</v>
      </c>
    </row>
    <row r="9">
      <c r="A9">
        <v>2569</v>
      </c>
      <c r="B9" t="str">
        <v>2026-09-23</v>
      </c>
      <c r="C9">
        <v>3</v>
      </c>
      <c r="D9">
        <v>9</v>
      </c>
      <c r="E9">
        <v>16</v>
      </c>
      <c r="F9">
        <v>22</v>
      </c>
      <c r="G9">
        <v>26</v>
      </c>
      <c r="H9">
        <v>7</v>
      </c>
      <c r="I9" t="str">
        <v>3 - 9 - 16 - 22 - 26 [PB: 7]</v>
      </c>
      <c r="J9">
        <f>SUM(C9:G9)</f>
        <v>76</v>
      </c>
      <c r="K9">
        <f>AVERAGE(C9:G9)</f>
        <v>15.2</v>
      </c>
      <c r="L9">
        <f>MAX(C9:G9)-MIN(C9:G9)</f>
        <v>23</v>
      </c>
      <c r="M9">
        <f>SUMPRODUCT(MOD(C9:G9,2))</f>
        <v>2</v>
      </c>
      <c r="N9">
        <f>5-M9</f>
        <v>3</v>
      </c>
      <c r="O9">
        <f>COUNTIF(C9:G9,"&lt;=17")</f>
        <v>3</v>
      </c>
      <c r="P9">
        <f>COUNTIF(C9:G9,"&gt;=18")</f>
        <v>2</v>
      </c>
      <c r="Q9">
        <f>SUMPRODUCT(--(D9:G9-C9:F9=1))</f>
        <v>0</v>
      </c>
      <c r="R9">
        <f>SUMPRODUCT(COUNTIF(C10:G10,C9:G9))</f>
        <v>0</v>
      </c>
      <c r="S9">
        <f>AVERAGE(J9:J13)</f>
        <v>76</v>
      </c>
      <c r="T9">
        <f>AVERAGE(J9:J28)</f>
        <v>76</v>
      </c>
      <c r="U9">
        <f>S9-T9</f>
        <v>0</v>
      </c>
      <c r="V9" t="str">
        <f>IF(S9&gt;T9,"EXPANDING (BULLISH)",IF(S9&lt;T9,"CONTRACTING (BEARISH)","NEUTRAL"))</f>
        <v>NEUTRAL</v>
      </c>
      <c r="X9" t="str">
        <v>Sum Standard Deviation</v>
      </c>
      <c r="Y9">
        <f>STDEV.S(J2:J872)</f>
        <v>21.2</v>
      </c>
      <c r="Z9" t="str">
        <v/>
      </c>
      <c r="AA9" t="str">
        <v>Ball 8</v>
      </c>
      <c r="AB9">
        <f>COUNTIF($C$2:$G$872,8)</f>
        <v>120</v>
      </c>
      <c r="AC9">
        <v>124.4</v>
      </c>
      <c r="AD9">
        <f>ROUND((AB9-AC9)/10.33,2)</f>
        <v>-0.43</v>
      </c>
    </row>
    <row r="10">
      <c r="A10">
        <v>2568</v>
      </c>
      <c r="B10" t="str">
        <v>2026-09-19</v>
      </c>
      <c r="C10">
        <v>12</v>
      </c>
      <c r="D10">
        <v>28</v>
      </c>
      <c r="E10">
        <v>29</v>
      </c>
      <c r="F10">
        <v>31</v>
      </c>
      <c r="G10">
        <v>32</v>
      </c>
      <c r="H10">
        <v>6</v>
      </c>
      <c r="I10" t="str">
        <v>12 - 28 - 29 - 31 - 32 [PB: 6]</v>
      </c>
      <c r="J10">
        <f>SUM(C10:G10)</f>
        <v>132</v>
      </c>
      <c r="K10">
        <f>AVERAGE(C10:G10)</f>
        <v>26.4</v>
      </c>
      <c r="L10">
        <f>MAX(C10:G10)-MIN(C10:G10)</f>
        <v>20</v>
      </c>
      <c r="M10">
        <f>SUMPRODUCT(MOD(C10:G10,2))</f>
        <v>2</v>
      </c>
      <c r="N10">
        <f>5-M10</f>
        <v>3</v>
      </c>
      <c r="O10">
        <f>COUNTIF(C10:G10,"&lt;=17")</f>
        <v>1</v>
      </c>
      <c r="P10">
        <f>COUNTIF(C10:G10,"&gt;=18")</f>
        <v>4</v>
      </c>
      <c r="Q10">
        <f>SUMPRODUCT(--(D10:G10-C10:F10=1))</f>
        <v>2</v>
      </c>
      <c r="R10">
        <f>SUMPRODUCT(COUNTIF(C11:G11,C10:G10))</f>
        <v>1</v>
      </c>
      <c r="S10">
        <f>AVERAGE(J10:J14)</f>
        <v>132</v>
      </c>
      <c r="T10">
        <f>AVERAGE(J10:J29)</f>
        <v>132</v>
      </c>
      <c r="U10">
        <f>S10-T10</f>
        <v>0</v>
      </c>
      <c r="V10" t="str">
        <f>IF(S10&gt;T10,"EXPANDING (BULLISH)",IF(S10&lt;T10,"CONTRACTING (BEARISH)","NEUTRAL"))</f>
        <v>NEUTRAL</v>
      </c>
      <c r="X10" t="str">
        <v>Theoretical Mean Sum</v>
      </c>
      <c r="Y10">
        <v>90</v>
      </c>
      <c r="Z10" t="str">
        <v/>
      </c>
      <c r="AA10" t="str">
        <v>Ball 9</v>
      </c>
      <c r="AB10">
        <f>COUNTIF($C$2:$G$872,9)</f>
        <v>134</v>
      </c>
      <c r="AC10">
        <v>124.4</v>
      </c>
      <c r="AD10">
        <f>ROUND((AB10-AC10)/10.33,2)</f>
        <v>0.93</v>
      </c>
    </row>
    <row r="11">
      <c r="A11">
        <v>2567</v>
      </c>
      <c r="B11" t="str">
        <v>2026-09-16</v>
      </c>
      <c r="C11">
        <v>3</v>
      </c>
      <c r="D11">
        <v>11</v>
      </c>
      <c r="E11">
        <v>18</v>
      </c>
      <c r="F11">
        <v>26</v>
      </c>
      <c r="G11">
        <v>28</v>
      </c>
      <c r="H11">
        <v>7</v>
      </c>
      <c r="I11" t="str">
        <v>3 - 11 - 18 - 26 - 28 [PB: 7]</v>
      </c>
      <c r="J11">
        <f>SUM(C11:G11)</f>
        <v>86</v>
      </c>
      <c r="K11">
        <f>AVERAGE(C11:G11)</f>
        <v>17.2</v>
      </c>
      <c r="L11">
        <f>MAX(C11:G11)-MIN(C11:G11)</f>
        <v>25</v>
      </c>
      <c r="M11">
        <f>SUMPRODUCT(MOD(C11:G11,2))</f>
        <v>2</v>
      </c>
      <c r="N11">
        <f>5-M11</f>
        <v>3</v>
      </c>
      <c r="O11">
        <f>COUNTIF(C11:G11,"&lt;=17")</f>
        <v>2</v>
      </c>
      <c r="P11">
        <f>COUNTIF(C11:G11,"&gt;=18")</f>
        <v>3</v>
      </c>
      <c r="Q11">
        <f>SUMPRODUCT(--(D11:G11-C11:F11=1))</f>
        <v>0</v>
      </c>
      <c r="R11">
        <f>SUMPRODUCT(COUNTIF(C12:G12,C11:G11))</f>
        <v>1</v>
      </c>
      <c r="S11">
        <f>AVERAGE(J11:J15)</f>
        <v>86</v>
      </c>
      <c r="T11">
        <f>AVERAGE(J11:J30)</f>
        <v>86</v>
      </c>
      <c r="U11">
        <f>S11-T11</f>
        <v>0</v>
      </c>
      <c r="V11" t="str">
        <f>IF(S11&gt;T11,"EXPANDING (BULLISH)",IF(S11&lt;T11,"CONTRACTING (BEARISH)","NEUTRAL"))</f>
        <v>NEUTRAL</v>
      </c>
      <c r="X11" t="str">
        <v>Average Spread (Max-Min)</v>
      </c>
      <c r="Y11">
        <f>AVERAGE(L2:L872)</f>
        <v>23.7</v>
      </c>
      <c r="Z11" t="str">
        <v/>
      </c>
      <c r="AA11" t="str">
        <v>Ball 10</v>
      </c>
      <c r="AB11">
        <f>COUNTIF($C$2:$G$872,10)</f>
        <v>128</v>
      </c>
      <c r="AC11">
        <v>124.4</v>
      </c>
      <c r="AD11">
        <f>ROUND((AB11-AC11)/10.33,2)</f>
        <v>0.35</v>
      </c>
    </row>
    <row r="12">
      <c r="A12">
        <v>2566</v>
      </c>
      <c r="B12" t="str">
        <v>2026-09-12</v>
      </c>
      <c r="C12">
        <v>18</v>
      </c>
      <c r="D12">
        <v>19</v>
      </c>
      <c r="E12">
        <v>21</v>
      </c>
      <c r="F12">
        <v>25</v>
      </c>
      <c r="G12">
        <v>31</v>
      </c>
      <c r="H12">
        <v>8</v>
      </c>
      <c r="I12" t="str">
        <v>18 - 19 - 21 - 25 - 31 [PB: 8]</v>
      </c>
      <c r="J12">
        <f>SUM(C12:G12)</f>
        <v>114</v>
      </c>
      <c r="K12">
        <f>AVERAGE(C12:G12)</f>
        <v>22.8</v>
      </c>
      <c r="L12">
        <f>MAX(C12:G12)-MIN(C12:G12)</f>
        <v>13</v>
      </c>
      <c r="M12">
        <f>SUMPRODUCT(MOD(C12:G12,2))</f>
        <v>4</v>
      </c>
      <c r="N12">
        <f>5-M12</f>
        <v>1</v>
      </c>
      <c r="O12">
        <f>COUNTIF(C12:G12,"&lt;=17")</f>
        <v>0</v>
      </c>
      <c r="P12">
        <f>COUNTIF(C12:G12,"&gt;=18")</f>
        <v>5</v>
      </c>
      <c r="Q12">
        <f>SUMPRODUCT(--(D12:G12-C12:F12=1))</f>
        <v>1</v>
      </c>
      <c r="R12">
        <f>SUMPRODUCT(COUNTIF(C13:G13,C12:G12))</f>
        <v>1</v>
      </c>
      <c r="S12">
        <f>AVERAGE(J12:J16)</f>
        <v>114</v>
      </c>
      <c r="T12">
        <f>AVERAGE(J12:J31)</f>
        <v>114</v>
      </c>
      <c r="U12">
        <f>S12-T12</f>
        <v>0</v>
      </c>
      <c r="V12" t="str">
        <f>IF(S12&gt;T12,"EXPANDING (BULLISH)",IF(S12&lt;T12,"CONTRACTING (BEARISH)","NEUTRAL"))</f>
        <v>NEUTRAL</v>
      </c>
      <c r="X12" t="str">
        <v>Average Odd Count</v>
      </c>
      <c r="Y12">
        <f>AVERAGE(M2:M872)</f>
        <v>2.5</v>
      </c>
      <c r="Z12" t="str">
        <v/>
      </c>
      <c r="AA12" t="str">
        <v>Ball 11</v>
      </c>
      <c r="AB12">
        <f>COUNTIF($C$2:$G$872,11)</f>
        <v>135</v>
      </c>
      <c r="AC12">
        <v>124.4</v>
      </c>
      <c r="AD12">
        <f>ROUND((AB12-AC12)/10.33,2)</f>
        <v>1.03</v>
      </c>
    </row>
    <row r="13">
      <c r="A13">
        <v>2565</v>
      </c>
      <c r="B13" t="str">
        <v>2026-09-09</v>
      </c>
      <c r="C13">
        <v>5</v>
      </c>
      <c r="D13">
        <v>7</v>
      </c>
      <c r="E13">
        <v>19</v>
      </c>
      <c r="F13">
        <v>27</v>
      </c>
      <c r="G13">
        <v>34</v>
      </c>
      <c r="H13">
        <v>5</v>
      </c>
      <c r="I13" t="str">
        <v>5 - 7 - 19 - 27 - 34 [PB: 5]</v>
      </c>
      <c r="J13">
        <f>SUM(C13:G13)</f>
        <v>92</v>
      </c>
      <c r="K13">
        <f>AVERAGE(C13:G13)</f>
        <v>18.4</v>
      </c>
      <c r="L13">
        <f>MAX(C13:G13)-MIN(C13:G13)</f>
        <v>29</v>
      </c>
      <c r="M13">
        <f>SUMPRODUCT(MOD(C13:G13,2))</f>
        <v>4</v>
      </c>
      <c r="N13">
        <f>5-M13</f>
        <v>1</v>
      </c>
      <c r="O13">
        <f>COUNTIF(C13:G13,"&lt;=17")</f>
        <v>2</v>
      </c>
      <c r="P13">
        <f>COUNTIF(C13:G13,"&gt;=18")</f>
        <v>3</v>
      </c>
      <c r="Q13">
        <f>SUMPRODUCT(--(D13:G13-C13:F13=1))</f>
        <v>0</v>
      </c>
      <c r="R13">
        <f>SUMPRODUCT(COUNTIF(C14:G14,C13:G13))</f>
        <v>0</v>
      </c>
      <c r="S13">
        <f>AVERAGE(J13:J17)</f>
        <v>92</v>
      </c>
      <c r="T13">
        <f>AVERAGE(J13:J32)</f>
        <v>92</v>
      </c>
      <c r="U13">
        <f>S13-T13</f>
        <v>0</v>
      </c>
      <c r="V13" t="str">
        <f>IF(S13&gt;T13,"EXPANDING (BULLISH)",IF(S13&lt;T13,"CONTRACTING (BEARISH)","NEUTRAL"))</f>
        <v>NEUTRAL</v>
      </c>
      <c r="X13" t="str">
        <v>Average Consecutive Pairs</v>
      </c>
      <c r="Y13">
        <f>AVERAGE(Q2:Q872)</f>
        <v>0.65</v>
      </c>
      <c r="Z13" t="str">
        <v/>
      </c>
      <c r="AA13" t="str">
        <v>Ball 12</v>
      </c>
      <c r="AB13">
        <f>COUNTIF($C$2:$G$872,12)</f>
        <v>124</v>
      </c>
      <c r="AC13">
        <v>124.4</v>
      </c>
      <c r="AD13">
        <f>ROUND((AB13-AC13)/10.33,2)</f>
        <v>-0.04</v>
      </c>
    </row>
    <row r="14">
      <c r="A14">
        <v>2564</v>
      </c>
      <c r="B14" t="str">
        <v>2026-09-05</v>
      </c>
      <c r="C14">
        <v>4</v>
      </c>
      <c r="D14">
        <v>9</v>
      </c>
      <c r="E14">
        <v>12</v>
      </c>
      <c r="F14">
        <v>17</v>
      </c>
      <c r="G14">
        <v>24</v>
      </c>
      <c r="H14">
        <v>1</v>
      </c>
      <c r="I14" t="str">
        <v>4 - 9 - 12 - 17 - 24 [PB: 1]</v>
      </c>
      <c r="J14">
        <f>SUM(C14:G14)</f>
        <v>66</v>
      </c>
      <c r="K14">
        <f>AVERAGE(C14:G14)</f>
        <v>13.2</v>
      </c>
      <c r="L14">
        <f>MAX(C14:G14)-MIN(C14:G14)</f>
        <v>20</v>
      </c>
      <c r="M14">
        <f>SUMPRODUCT(MOD(C14:G14,2))</f>
        <v>2</v>
      </c>
      <c r="N14">
        <f>5-M14</f>
        <v>3</v>
      </c>
      <c r="O14">
        <f>COUNTIF(C14:G14,"&lt;=17")</f>
        <v>4</v>
      </c>
      <c r="P14">
        <f>COUNTIF(C14:G14,"&gt;=18")</f>
        <v>1</v>
      </c>
      <c r="Q14">
        <f>SUMPRODUCT(--(D14:G14-C14:F14=1))</f>
        <v>0</v>
      </c>
      <c r="R14">
        <f>SUMPRODUCT(COUNTIF(C15:G15,C14:G14))</f>
        <v>1</v>
      </c>
      <c r="S14">
        <f>AVERAGE(J14:J18)</f>
        <v>66</v>
      </c>
      <c r="T14">
        <f>AVERAGE(J14:J33)</f>
        <v>66</v>
      </c>
      <c r="U14">
        <f>S14-T14</f>
        <v>0</v>
      </c>
      <c r="V14" t="str">
        <f>IF(S14&gt;T14,"EXPANDING (BULLISH)",IF(S14&lt;T14,"CONTRACTING (BEARISH)","NEUTRAL"))</f>
        <v>NEUTRAL</v>
      </c>
      <c r="X14" t="str">
        <v>Average Lag-1 Carryover</v>
      </c>
      <c r="Y14">
        <f>AVERAGE(R2:R872)</f>
        <v>0.72</v>
      </c>
      <c r="Z14" t="str">
        <v/>
      </c>
      <c r="AA14" t="str">
        <v>Ball 13</v>
      </c>
      <c r="AB14">
        <f>COUNTIF($C$2:$G$872,13)</f>
        <v>134</v>
      </c>
      <c r="AC14">
        <v>124.4</v>
      </c>
      <c r="AD14">
        <f>ROUND((AB14-AC14)/10.33,2)</f>
        <v>0.93</v>
      </c>
    </row>
    <row r="15">
      <c r="A15">
        <v>2563</v>
      </c>
      <c r="B15" t="str">
        <v>2026-09-02</v>
      </c>
      <c r="C15">
        <v>10</v>
      </c>
      <c r="D15">
        <v>16</v>
      </c>
      <c r="E15">
        <v>17</v>
      </c>
      <c r="F15">
        <v>20</v>
      </c>
      <c r="G15">
        <v>28</v>
      </c>
      <c r="H15">
        <v>5</v>
      </c>
      <c r="I15" t="str">
        <v>10 - 16 - 17 - 20 - 28 [PB: 5]</v>
      </c>
      <c r="J15">
        <f>SUM(C15:G15)</f>
        <v>91</v>
      </c>
      <c r="K15">
        <f>AVERAGE(C15:G15)</f>
        <v>18.2</v>
      </c>
      <c r="L15">
        <f>MAX(C15:G15)-MIN(C15:G15)</f>
        <v>18</v>
      </c>
      <c r="M15">
        <f>SUMPRODUCT(MOD(C15:G15,2))</f>
        <v>1</v>
      </c>
      <c r="N15">
        <f>5-M15</f>
        <v>4</v>
      </c>
      <c r="O15">
        <f>COUNTIF(C15:G15,"&lt;=17")</f>
        <v>3</v>
      </c>
      <c r="P15">
        <f>COUNTIF(C15:G15,"&gt;=18")</f>
        <v>2</v>
      </c>
      <c r="Q15">
        <f>SUMPRODUCT(--(D15:G15-C15:F15=1))</f>
        <v>1</v>
      </c>
      <c r="R15">
        <f>SUMPRODUCT(COUNTIF(C16:G16,C15:G15))</f>
        <v>3</v>
      </c>
      <c r="S15">
        <f>AVERAGE(J15:J19)</f>
        <v>91</v>
      </c>
      <c r="T15">
        <f>AVERAGE(J15:J34)</f>
        <v>91</v>
      </c>
      <c r="U15">
        <f>S15-T15</f>
        <v>0</v>
      </c>
      <c r="V15" t="str">
        <f>IF(S15&gt;T15,"EXPANDING (BULLISH)",IF(S15&lt;T15,"CONTRACTING (BEARISH)","NEUTRAL"))</f>
        <v>NEUTRAL</v>
      </c>
      <c r="X15" t="str">
        <v/>
      </c>
      <c r="Y15" t="str">
        <v/>
      </c>
      <c r="Z15" t="str">
        <v/>
      </c>
      <c r="AA15" t="str">
        <v>Ball 14</v>
      </c>
      <c r="AB15">
        <f>COUNTIF($C$2:$G$872,14)</f>
        <v>96</v>
      </c>
      <c r="AC15">
        <v>124.4</v>
      </c>
      <c r="AD15">
        <f>ROUND((AB15-AC15)/10.33,2)</f>
        <v>-2.75</v>
      </c>
    </row>
    <row r="16">
      <c r="A16">
        <v>2562</v>
      </c>
      <c r="B16" t="str">
        <v>2026-08-29</v>
      </c>
      <c r="C16">
        <v>14</v>
      </c>
      <c r="D16">
        <v>16</v>
      </c>
      <c r="E16">
        <v>17</v>
      </c>
      <c r="F16">
        <v>28</v>
      </c>
      <c r="G16">
        <v>31</v>
      </c>
      <c r="H16">
        <v>2</v>
      </c>
      <c r="I16" t="str">
        <v>14 - 16 - 17 - 28 - 31 [PB: 2]</v>
      </c>
      <c r="J16">
        <f>SUM(C16:G16)</f>
        <v>106</v>
      </c>
      <c r="K16">
        <f>AVERAGE(C16:G16)</f>
        <v>21.2</v>
      </c>
      <c r="L16">
        <f>MAX(C16:G16)-MIN(C16:G16)</f>
        <v>17</v>
      </c>
      <c r="M16">
        <f>SUMPRODUCT(MOD(C16:G16,2))</f>
        <v>2</v>
      </c>
      <c r="N16">
        <f>5-M16</f>
        <v>3</v>
      </c>
      <c r="O16">
        <f>COUNTIF(C16:G16,"&lt;=17")</f>
        <v>3</v>
      </c>
      <c r="P16">
        <f>COUNTIF(C16:G16,"&gt;=18")</f>
        <v>2</v>
      </c>
      <c r="Q16">
        <f>SUMPRODUCT(--(D16:G16-C16:F16=1))</f>
        <v>1</v>
      </c>
      <c r="R16">
        <f>SUMPRODUCT(COUNTIF(C17:G17,C16:G16))</f>
        <v>2</v>
      </c>
      <c r="S16">
        <f>AVERAGE(J16:J20)</f>
        <v>106</v>
      </c>
      <c r="T16">
        <f>AVERAGE(J16:J35)</f>
        <v>106</v>
      </c>
      <c r="U16">
        <f>S16-T16</f>
        <v>0</v>
      </c>
      <c r="V16" t="str">
        <f>IF(S16&gt;T16,"EXPANDING (BULLISH)",IF(S16&lt;T16,"CONTRACTING (BEARISH)","NEUTRAL"))</f>
        <v>NEUTRAL</v>
      </c>
      <c r="X16" t="str">
        <v/>
      </c>
      <c r="Y16" t="str">
        <v/>
      </c>
      <c r="Z16" t="str">
        <v/>
      </c>
      <c r="AA16" t="str">
        <v>Ball 15</v>
      </c>
      <c r="AB16">
        <f>COUNTIF($C$2:$G$872,15)</f>
        <v>114</v>
      </c>
      <c r="AC16">
        <v>124.4</v>
      </c>
      <c r="AD16">
        <f>ROUND((AB16-AC16)/10.33,2)</f>
        <v>-1.01</v>
      </c>
    </row>
    <row r="17">
      <c r="A17">
        <v>2561</v>
      </c>
      <c r="B17" t="str">
        <v>2026-08-26</v>
      </c>
      <c r="C17">
        <v>1</v>
      </c>
      <c r="D17">
        <v>4</v>
      </c>
      <c r="E17">
        <v>14</v>
      </c>
      <c r="F17">
        <v>28</v>
      </c>
      <c r="G17">
        <v>33</v>
      </c>
      <c r="H17">
        <v>3</v>
      </c>
      <c r="I17" t="str">
        <v>1 - 4 - 14 - 28 - 33 [PB: 3]</v>
      </c>
      <c r="J17">
        <f>SUM(C17:G17)</f>
        <v>80</v>
      </c>
      <c r="K17">
        <f>AVERAGE(C17:G17)</f>
        <v>16</v>
      </c>
      <c r="L17">
        <f>MAX(C17:G17)-MIN(C17:G17)</f>
        <v>32</v>
      </c>
      <c r="M17">
        <f>SUMPRODUCT(MOD(C17:G17,2))</f>
        <v>2</v>
      </c>
      <c r="N17">
        <f>5-M17</f>
        <v>3</v>
      </c>
      <c r="O17">
        <f>COUNTIF(C17:G17,"&lt;=17")</f>
        <v>3</v>
      </c>
      <c r="P17">
        <f>COUNTIF(C17:G17,"&gt;=18")</f>
        <v>2</v>
      </c>
      <c r="Q17">
        <f>SUMPRODUCT(--(D17:G17-C17:F17=1))</f>
        <v>0</v>
      </c>
      <c r="R17">
        <f>SUMPRODUCT(COUNTIF(C18:G18,C17:G17))</f>
        <v>2</v>
      </c>
      <c r="S17">
        <f>AVERAGE(J17:J21)</f>
        <v>80</v>
      </c>
      <c r="T17">
        <f>AVERAGE(J17:J36)</f>
        <v>80</v>
      </c>
      <c r="U17">
        <f>S17-T17</f>
        <v>0</v>
      </c>
      <c r="V17" t="str">
        <f>IF(S17&gt;T17,"EXPANDING (BULLISH)",IF(S17&lt;T17,"CONTRACTING (BEARISH)","NEUTRAL"))</f>
        <v>NEUTRAL</v>
      </c>
      <c r="X17" t="str">
        <v/>
      </c>
      <c r="Y17" t="str">
        <v/>
      </c>
      <c r="Z17" t="str">
        <v/>
      </c>
      <c r="AA17" t="str">
        <v>Ball 16</v>
      </c>
      <c r="AB17">
        <f>COUNTIF($C$2:$G$872,16)</f>
        <v>137</v>
      </c>
      <c r="AC17">
        <v>124.4</v>
      </c>
      <c r="AD17">
        <f>ROUND((AB17-AC17)/10.33,2)</f>
        <v>1.22</v>
      </c>
    </row>
    <row r="18">
      <c r="A18">
        <v>2560</v>
      </c>
      <c r="B18" t="str">
        <v>2026-08-22</v>
      </c>
      <c r="C18">
        <v>4</v>
      </c>
      <c r="D18">
        <v>9</v>
      </c>
      <c r="E18">
        <v>13</v>
      </c>
      <c r="F18">
        <v>28</v>
      </c>
      <c r="G18">
        <v>29</v>
      </c>
      <c r="H18">
        <v>8</v>
      </c>
      <c r="I18" t="str">
        <v>4 - 9 - 13 - 28 - 29 [PB: 8]</v>
      </c>
      <c r="J18">
        <f>SUM(C18:G18)</f>
        <v>83</v>
      </c>
      <c r="K18">
        <f>AVERAGE(C18:G18)</f>
        <v>16.6</v>
      </c>
      <c r="L18">
        <f>MAX(C18:G18)-MIN(C18:G18)</f>
        <v>25</v>
      </c>
      <c r="M18">
        <f>SUMPRODUCT(MOD(C18:G18,2))</f>
        <v>3</v>
      </c>
      <c r="N18">
        <f>5-M18</f>
        <v>2</v>
      </c>
      <c r="O18">
        <f>COUNTIF(C18:G18,"&lt;=17")</f>
        <v>3</v>
      </c>
      <c r="P18">
        <f>COUNTIF(C18:G18,"&gt;=18")</f>
        <v>2</v>
      </c>
      <c r="Q18">
        <f>SUMPRODUCT(--(D18:G18-C18:F18=1))</f>
        <v>1</v>
      </c>
      <c r="R18">
        <f>SUMPRODUCT(COUNTIF(C19:G19,C18:G18))</f>
        <v>0</v>
      </c>
      <c r="S18">
        <f>AVERAGE(J18:J22)</f>
        <v>83</v>
      </c>
      <c r="T18">
        <f>AVERAGE(J18:J37)</f>
        <v>83</v>
      </c>
      <c r="U18">
        <f>S18-T18</f>
        <v>0</v>
      </c>
      <c r="V18" t="str">
        <f>IF(S18&gt;T18,"EXPANDING (BULLISH)",IF(S18&lt;T18,"CONTRACTING (BEARISH)","NEUTRAL"))</f>
        <v>NEUTRAL</v>
      </c>
      <c r="X18" t="str">
        <v/>
      </c>
      <c r="Y18" t="str">
        <v/>
      </c>
      <c r="Z18" t="str">
        <v/>
      </c>
      <c r="AA18" t="str">
        <v>Ball 17</v>
      </c>
      <c r="AB18">
        <f>COUNTIF($C$2:$G$872,17)</f>
        <v>148</v>
      </c>
      <c r="AC18">
        <v>124.4</v>
      </c>
      <c r="AD18">
        <f>ROUND((AB18-AC18)/10.33,2)</f>
        <v>2.29</v>
      </c>
    </row>
    <row r="19">
      <c r="A19">
        <v>2559</v>
      </c>
      <c r="B19" t="str">
        <v>2026-08-19</v>
      </c>
      <c r="C19">
        <v>5</v>
      </c>
      <c r="D19">
        <v>19</v>
      </c>
      <c r="E19">
        <v>25</v>
      </c>
      <c r="F19">
        <v>26</v>
      </c>
      <c r="G19">
        <v>30</v>
      </c>
      <c r="H19">
        <v>3</v>
      </c>
      <c r="I19" t="str">
        <v>5 - 19 - 25 - 26 - 30 [PB: 3]</v>
      </c>
      <c r="J19">
        <f>SUM(C19:G19)</f>
        <v>105</v>
      </c>
      <c r="K19">
        <f>AVERAGE(C19:G19)</f>
        <v>21</v>
      </c>
      <c r="L19">
        <f>MAX(C19:G19)-MIN(C19:G19)</f>
        <v>25</v>
      </c>
      <c r="M19">
        <f>SUMPRODUCT(MOD(C19:G19,2))</f>
        <v>3</v>
      </c>
      <c r="N19">
        <f>5-M19</f>
        <v>2</v>
      </c>
      <c r="O19">
        <f>COUNTIF(C19:G19,"&lt;=17")</f>
        <v>1</v>
      </c>
      <c r="P19">
        <f>COUNTIF(C19:G19,"&gt;=18")</f>
        <v>4</v>
      </c>
      <c r="Q19">
        <f>SUMPRODUCT(--(D19:G19-C19:F19=1))</f>
        <v>1</v>
      </c>
      <c r="R19">
        <f>SUMPRODUCT(COUNTIF(C20:G20,C19:G19))</f>
        <v>1</v>
      </c>
      <c r="S19">
        <f>AVERAGE(J19:J23)</f>
        <v>105</v>
      </c>
      <c r="T19">
        <f>AVERAGE(J19:J38)</f>
        <v>105</v>
      </c>
      <c r="U19">
        <f>S19-T19</f>
        <v>0</v>
      </c>
      <c r="V19" t="str">
        <f>IF(S19&gt;T19,"EXPANDING (BULLISH)",IF(S19&lt;T19,"CONTRACTING (BEARISH)","NEUTRAL"))</f>
        <v>NEUTRAL</v>
      </c>
      <c r="X19" t="str">
        <v/>
      </c>
      <c r="Y19" t="str">
        <v/>
      </c>
      <c r="Z19" t="str">
        <v/>
      </c>
      <c r="AA19" t="str">
        <v>Ball 18</v>
      </c>
      <c r="AB19">
        <f>COUNTIF($C$2:$G$872,18)</f>
        <v>122</v>
      </c>
      <c r="AC19">
        <v>124.4</v>
      </c>
      <c r="AD19">
        <f>ROUND((AB19-AC19)/10.33,2)</f>
        <v>-0.23</v>
      </c>
    </row>
    <row r="20">
      <c r="A20">
        <v>2558</v>
      </c>
      <c r="B20" t="str">
        <v>2026-08-15</v>
      </c>
      <c r="C20">
        <v>13</v>
      </c>
      <c r="D20">
        <v>17</v>
      </c>
      <c r="E20">
        <v>24</v>
      </c>
      <c r="F20">
        <v>30</v>
      </c>
      <c r="G20">
        <v>34</v>
      </c>
      <c r="H20">
        <v>5</v>
      </c>
      <c r="I20" t="str">
        <v>13 - 17 - 24 - 30 - 34 [PB: 5]</v>
      </c>
      <c r="J20">
        <f>SUM(C20:G20)</f>
        <v>118</v>
      </c>
      <c r="K20">
        <f>AVERAGE(C20:G20)</f>
        <v>23.6</v>
      </c>
      <c r="L20">
        <f>MAX(C20:G20)-MIN(C20:G20)</f>
        <v>21</v>
      </c>
      <c r="M20">
        <f>SUMPRODUCT(MOD(C20:G20,2))</f>
        <v>2</v>
      </c>
      <c r="N20">
        <f>5-M20</f>
        <v>3</v>
      </c>
      <c r="O20">
        <f>COUNTIF(C20:G20,"&lt;=17")</f>
        <v>2</v>
      </c>
      <c r="P20">
        <f>COUNTIF(C20:G20,"&gt;=18")</f>
        <v>3</v>
      </c>
      <c r="Q20">
        <f>SUMPRODUCT(--(D20:G20-C20:F20=1))</f>
        <v>0</v>
      </c>
      <c r="R20">
        <f>SUMPRODUCT(COUNTIF(C21:G21,C20:G20))</f>
        <v>1</v>
      </c>
      <c r="S20">
        <f>AVERAGE(J20:J24)</f>
        <v>118</v>
      </c>
      <c r="T20">
        <f>AVERAGE(J20:J39)</f>
        <v>118</v>
      </c>
      <c r="U20">
        <f>S20-T20</f>
        <v>0</v>
      </c>
      <c r="V20" t="str">
        <f>IF(S20&gt;T20,"EXPANDING (BULLISH)",IF(S20&lt;T20,"CONTRACTING (BEARISH)","NEUTRAL"))</f>
        <v>NEUTRAL</v>
      </c>
      <c r="X20" t="str">
        <v/>
      </c>
      <c r="Y20" t="str">
        <v/>
      </c>
      <c r="Z20" t="str">
        <v/>
      </c>
      <c r="AA20" t="str">
        <v>Ball 19</v>
      </c>
      <c r="AB20">
        <f>COUNTIF($C$2:$G$872,19)</f>
        <v>135</v>
      </c>
      <c r="AC20">
        <v>124.4</v>
      </c>
      <c r="AD20">
        <f>ROUND((AB20-AC20)/10.33,2)</f>
        <v>1.03</v>
      </c>
    </row>
    <row r="21">
      <c r="A21">
        <v>2557</v>
      </c>
      <c r="B21" t="str">
        <v>2026-08-12</v>
      </c>
      <c r="C21">
        <v>5</v>
      </c>
      <c r="D21">
        <v>12</v>
      </c>
      <c r="E21">
        <v>19</v>
      </c>
      <c r="F21">
        <v>24</v>
      </c>
      <c r="G21">
        <v>26</v>
      </c>
      <c r="H21">
        <v>4</v>
      </c>
      <c r="I21" t="str">
        <v>5 - 12 - 19 - 24 - 26 [PB: 4]</v>
      </c>
      <c r="J21">
        <f>SUM(C21:G21)</f>
        <v>86</v>
      </c>
      <c r="K21">
        <f>AVERAGE(C21:G21)</f>
        <v>17.2</v>
      </c>
      <c r="L21">
        <f>MAX(C21:G21)-MIN(C21:G21)</f>
        <v>21</v>
      </c>
      <c r="M21">
        <f>SUMPRODUCT(MOD(C21:G21,2))</f>
        <v>2</v>
      </c>
      <c r="N21">
        <f>5-M21</f>
        <v>3</v>
      </c>
      <c r="O21">
        <f>COUNTIF(C21:G21,"&lt;=17")</f>
        <v>2</v>
      </c>
      <c r="P21">
        <f>COUNTIF(C21:G21,"&gt;=18")</f>
        <v>3</v>
      </c>
      <c r="Q21">
        <f>SUMPRODUCT(--(D21:G21-C21:F21=1))</f>
        <v>0</v>
      </c>
      <c r="R21">
        <f>SUMPRODUCT(COUNTIF(C22:G22,C21:G21))</f>
        <v>1</v>
      </c>
      <c r="S21">
        <f>AVERAGE(J21:J25)</f>
        <v>86</v>
      </c>
      <c r="T21">
        <f>AVERAGE(J21:J40)</f>
        <v>86</v>
      </c>
      <c r="U21">
        <f>S21-T21</f>
        <v>0</v>
      </c>
      <c r="V21" t="str">
        <f>IF(S21&gt;T21,"EXPANDING (BULLISH)",IF(S21&lt;T21,"CONTRACTING (BEARISH)","NEUTRAL"))</f>
        <v>NEUTRAL</v>
      </c>
      <c r="X21" t="str">
        <v/>
      </c>
      <c r="Y21" t="str">
        <v/>
      </c>
      <c r="Z21" t="str">
        <v/>
      </c>
      <c r="AA21" t="str">
        <v>Ball 20</v>
      </c>
      <c r="AB21">
        <f>COUNTIF($C$2:$G$872,20)</f>
        <v>124</v>
      </c>
      <c r="AC21">
        <v>124.4</v>
      </c>
      <c r="AD21">
        <f>ROUND((AB21-AC21)/10.33,2)</f>
        <v>-0.04</v>
      </c>
    </row>
    <row r="22">
      <c r="A22">
        <v>2556</v>
      </c>
      <c r="B22" t="str">
        <v>2026-08-08</v>
      </c>
      <c r="C22">
        <v>8</v>
      </c>
      <c r="D22">
        <v>24</v>
      </c>
      <c r="E22">
        <v>28</v>
      </c>
      <c r="F22">
        <v>29</v>
      </c>
      <c r="G22">
        <v>34</v>
      </c>
      <c r="H22">
        <v>6</v>
      </c>
      <c r="I22" t="str">
        <v>8 - 24 - 28 - 29 - 34 [PB: 6]</v>
      </c>
      <c r="J22">
        <f>SUM(C22:G22)</f>
        <v>123</v>
      </c>
      <c r="K22">
        <f>AVERAGE(C22:G22)</f>
        <v>24.6</v>
      </c>
      <c r="L22">
        <f>MAX(C22:G22)-MIN(C22:G22)</f>
        <v>26</v>
      </c>
      <c r="M22">
        <f>SUMPRODUCT(MOD(C22:G22,2))</f>
        <v>1</v>
      </c>
      <c r="N22">
        <f>5-M22</f>
        <v>4</v>
      </c>
      <c r="O22">
        <f>COUNTIF(C22:G22,"&lt;=17")</f>
        <v>1</v>
      </c>
      <c r="P22">
        <f>COUNTIF(C22:G22,"&gt;=18")</f>
        <v>4</v>
      </c>
      <c r="Q22">
        <f>SUMPRODUCT(--(D22:G22-C22:F22=1))</f>
        <v>1</v>
      </c>
      <c r="R22">
        <f>SUMPRODUCT(COUNTIF(C23:G23,C22:G22))</f>
        <v>0</v>
      </c>
      <c r="S22">
        <f>AVERAGE(J22:J26)</f>
        <v>123</v>
      </c>
      <c r="T22">
        <f>AVERAGE(J22:J41)</f>
        <v>123</v>
      </c>
      <c r="U22">
        <f>S22-T22</f>
        <v>0</v>
      </c>
      <c r="V22" t="str">
        <f>IF(S22&gt;T22,"EXPANDING (BULLISH)",IF(S22&lt;T22,"CONTRACTING (BEARISH)","NEUTRAL"))</f>
        <v>NEUTRAL</v>
      </c>
      <c r="X22" t="str">
        <v/>
      </c>
      <c r="Y22" t="str">
        <v/>
      </c>
      <c r="Z22" t="str">
        <v/>
      </c>
      <c r="AA22" t="str">
        <v>Ball 21</v>
      </c>
      <c r="AB22">
        <f>COUNTIF($C$2:$G$872,21)</f>
        <v>116</v>
      </c>
      <c r="AC22">
        <v>124.4</v>
      </c>
      <c r="AD22">
        <f>ROUND((AB22-AC22)/10.33,2)</f>
        <v>-0.81</v>
      </c>
    </row>
    <row r="23">
      <c r="A23">
        <v>2555</v>
      </c>
      <c r="B23" t="str">
        <v>2026-08-05</v>
      </c>
      <c r="C23">
        <v>1</v>
      </c>
      <c r="D23">
        <v>6</v>
      </c>
      <c r="E23">
        <v>18</v>
      </c>
      <c r="F23">
        <v>19</v>
      </c>
      <c r="G23">
        <v>25</v>
      </c>
      <c r="H23">
        <v>5</v>
      </c>
      <c r="I23" t="str">
        <v>1 - 6 - 18 - 19 - 25 [PB: 5]</v>
      </c>
      <c r="J23">
        <f>SUM(C23:G23)</f>
        <v>69</v>
      </c>
      <c r="K23">
        <f>AVERAGE(C23:G23)</f>
        <v>13.8</v>
      </c>
      <c r="L23">
        <f>MAX(C23:G23)-MIN(C23:G23)</f>
        <v>24</v>
      </c>
      <c r="M23">
        <f>SUMPRODUCT(MOD(C23:G23,2))</f>
        <v>3</v>
      </c>
      <c r="N23">
        <f>5-M23</f>
        <v>2</v>
      </c>
      <c r="O23">
        <f>COUNTIF(C23:G23,"&lt;=17")</f>
        <v>2</v>
      </c>
      <c r="P23">
        <f>COUNTIF(C23:G23,"&gt;=18")</f>
        <v>3</v>
      </c>
      <c r="Q23">
        <f>SUMPRODUCT(--(D23:G23-C23:F23=1))</f>
        <v>1</v>
      </c>
      <c r="R23">
        <f>SUMPRODUCT(COUNTIF(C24:G24,C23:G23))</f>
        <v>0</v>
      </c>
      <c r="S23">
        <f>AVERAGE(J23:J27)</f>
        <v>69</v>
      </c>
      <c r="T23">
        <f>AVERAGE(J23:J42)</f>
        <v>69</v>
      </c>
      <c r="U23">
        <f>S23-T23</f>
        <v>0</v>
      </c>
      <c r="V23" t="str">
        <f>IF(S23&gt;T23,"EXPANDING (BULLISH)",IF(S23&lt;T23,"CONTRACTING (BEARISH)","NEUTRAL"))</f>
        <v>NEUTRAL</v>
      </c>
      <c r="X23" t="str">
        <v/>
      </c>
      <c r="Y23" t="str">
        <v/>
      </c>
      <c r="Z23" t="str">
        <v/>
      </c>
      <c r="AA23" t="str">
        <v>Ball 22</v>
      </c>
      <c r="AB23">
        <f>COUNTIF($C$2:$G$872,22)</f>
        <v>105</v>
      </c>
      <c r="AC23">
        <v>124.4</v>
      </c>
      <c r="AD23">
        <f>ROUND((AB23-AC23)/10.33,2)</f>
        <v>-1.88</v>
      </c>
    </row>
    <row r="24">
      <c r="A24">
        <v>2554</v>
      </c>
      <c r="B24" t="str">
        <v>2026-08-01</v>
      </c>
      <c r="C24">
        <v>3</v>
      </c>
      <c r="D24">
        <v>4</v>
      </c>
      <c r="E24">
        <v>11</v>
      </c>
      <c r="F24">
        <v>12</v>
      </c>
      <c r="G24">
        <v>23</v>
      </c>
      <c r="H24">
        <v>10</v>
      </c>
      <c r="I24" t="str">
        <v>3 - 4 - 11 - 12 - 23 [PB: 10]</v>
      </c>
      <c r="J24">
        <f>SUM(C24:G24)</f>
        <v>53</v>
      </c>
      <c r="K24">
        <f>AVERAGE(C24:G24)</f>
        <v>10.6</v>
      </c>
      <c r="L24">
        <f>MAX(C24:G24)-MIN(C24:G24)</f>
        <v>20</v>
      </c>
      <c r="M24">
        <f>SUMPRODUCT(MOD(C24:G24,2))</f>
        <v>3</v>
      </c>
      <c r="N24">
        <f>5-M24</f>
        <v>2</v>
      </c>
      <c r="O24">
        <f>COUNTIF(C24:G24,"&lt;=17")</f>
        <v>4</v>
      </c>
      <c r="P24">
        <f>COUNTIF(C24:G24,"&gt;=18")</f>
        <v>1</v>
      </c>
      <c r="Q24">
        <f>SUMPRODUCT(--(D24:G24-C24:F24=1))</f>
        <v>2</v>
      </c>
      <c r="R24">
        <f>SUMPRODUCT(COUNTIF(C25:G25,C24:G24))</f>
        <v>2</v>
      </c>
      <c r="S24">
        <f>AVERAGE(J24:J28)</f>
        <v>53</v>
      </c>
      <c r="T24">
        <f>AVERAGE(J24:J43)</f>
        <v>53</v>
      </c>
      <c r="U24">
        <f>S24-T24</f>
        <v>0</v>
      </c>
      <c r="V24" t="str">
        <f>IF(S24&gt;T24,"EXPANDING (BULLISH)",IF(S24&lt;T24,"CONTRACTING (BEARISH)","NEUTRAL"))</f>
        <v>NEUTRAL</v>
      </c>
      <c r="X24" t="str">
        <v/>
      </c>
      <c r="Y24" t="str">
        <v/>
      </c>
      <c r="Z24" t="str">
        <v/>
      </c>
      <c r="AA24" t="str">
        <v>Ball 23</v>
      </c>
      <c r="AB24">
        <f>COUNTIF($C$2:$G$872,23)</f>
        <v>127</v>
      </c>
      <c r="AC24">
        <v>124.4</v>
      </c>
      <c r="AD24">
        <f>ROUND((AB24-AC24)/10.33,2)</f>
        <v>0.25</v>
      </c>
    </row>
    <row r="25">
      <c r="A25">
        <v>2553</v>
      </c>
      <c r="B25" t="str">
        <v>2026-07-29</v>
      </c>
      <c r="C25">
        <v>4</v>
      </c>
      <c r="D25">
        <v>7</v>
      </c>
      <c r="E25">
        <v>9</v>
      </c>
      <c r="F25">
        <v>16</v>
      </c>
      <c r="G25">
        <v>23</v>
      </c>
      <c r="H25">
        <v>6</v>
      </c>
      <c r="I25" t="str">
        <v>4 - 7 - 9 - 16 - 23 [PB: 6]</v>
      </c>
      <c r="J25">
        <f>SUM(C25:G25)</f>
        <v>59</v>
      </c>
      <c r="K25">
        <f>AVERAGE(C25:G25)</f>
        <v>11.8</v>
      </c>
      <c r="L25">
        <f>MAX(C25:G25)-MIN(C25:G25)</f>
        <v>19</v>
      </c>
      <c r="M25">
        <f>SUMPRODUCT(MOD(C25:G25,2))</f>
        <v>3</v>
      </c>
      <c r="N25">
        <f>5-M25</f>
        <v>2</v>
      </c>
      <c r="O25">
        <f>COUNTIF(C25:G25,"&lt;=17")</f>
        <v>4</v>
      </c>
      <c r="P25">
        <f>COUNTIF(C25:G25,"&gt;=18")</f>
        <v>1</v>
      </c>
      <c r="Q25">
        <f>SUMPRODUCT(--(D25:G25-C25:F25=1))</f>
        <v>0</v>
      </c>
      <c r="R25">
        <f>SUMPRODUCT(COUNTIF(C26:G26,C25:G25))</f>
        <v>0</v>
      </c>
      <c r="S25">
        <f>AVERAGE(J25:J29)</f>
        <v>59</v>
      </c>
      <c r="T25">
        <f>AVERAGE(J25:J44)</f>
        <v>59</v>
      </c>
      <c r="U25">
        <f>S25-T25</f>
        <v>0</v>
      </c>
      <c r="V25" t="str">
        <f>IF(S25&gt;T25,"EXPANDING (BULLISH)",IF(S25&lt;T25,"CONTRACTING (BEARISH)","NEUTRAL"))</f>
        <v>NEUTRAL</v>
      </c>
      <c r="X25" t="str">
        <v/>
      </c>
      <c r="Y25" t="str">
        <v/>
      </c>
      <c r="Z25" t="str">
        <v/>
      </c>
      <c r="AA25" t="str">
        <v>Ball 24</v>
      </c>
      <c r="AB25">
        <f>COUNTIF($C$2:$G$872,24)</f>
        <v>119</v>
      </c>
      <c r="AC25">
        <v>124.4</v>
      </c>
      <c r="AD25">
        <f>ROUND((AB25-AC25)/10.33,2)</f>
        <v>-0.52</v>
      </c>
    </row>
    <row r="26">
      <c r="A26">
        <v>2552</v>
      </c>
      <c r="B26" t="str">
        <v>2026-07-25</v>
      </c>
      <c r="C26">
        <v>6</v>
      </c>
      <c r="D26">
        <v>13</v>
      </c>
      <c r="E26">
        <v>27</v>
      </c>
      <c r="F26">
        <v>32</v>
      </c>
      <c r="G26">
        <v>33</v>
      </c>
      <c r="H26">
        <v>10</v>
      </c>
      <c r="I26" t="str">
        <v>6 - 13 - 27 - 32 - 33 [PB: 10]</v>
      </c>
      <c r="J26">
        <f>SUM(C26:G26)</f>
        <v>111</v>
      </c>
      <c r="K26">
        <f>AVERAGE(C26:G26)</f>
        <v>22.2</v>
      </c>
      <c r="L26">
        <f>MAX(C26:G26)-MIN(C26:G26)</f>
        <v>27</v>
      </c>
      <c r="M26">
        <f>SUMPRODUCT(MOD(C26:G26,2))</f>
        <v>3</v>
      </c>
      <c r="N26">
        <f>5-M26</f>
        <v>2</v>
      </c>
      <c r="O26">
        <f>COUNTIF(C26:G26,"&lt;=17")</f>
        <v>2</v>
      </c>
      <c r="P26">
        <f>COUNTIF(C26:G26,"&gt;=18")</f>
        <v>3</v>
      </c>
      <c r="Q26">
        <f>SUMPRODUCT(--(D26:G26-C26:F26=1))</f>
        <v>1</v>
      </c>
      <c r="R26">
        <f>SUMPRODUCT(COUNTIF(C27:G27,C26:G26))</f>
        <v>1</v>
      </c>
      <c r="S26">
        <f>AVERAGE(J26:J30)</f>
        <v>111</v>
      </c>
      <c r="T26">
        <f>AVERAGE(J26:J45)</f>
        <v>111</v>
      </c>
      <c r="U26">
        <f>S26-T26</f>
        <v>0</v>
      </c>
      <c r="V26" t="str">
        <f>IF(S26&gt;T26,"EXPANDING (BULLISH)",IF(S26&lt;T26,"CONTRACTING (BEARISH)","NEUTRAL"))</f>
        <v>NEUTRAL</v>
      </c>
      <c r="X26" t="str">
        <v/>
      </c>
      <c r="Y26" t="str">
        <v/>
      </c>
      <c r="Z26" t="str">
        <v/>
      </c>
      <c r="AA26" t="str">
        <v>Ball 25</v>
      </c>
      <c r="AB26">
        <f>COUNTIF($C$2:$G$872,25)</f>
        <v>138</v>
      </c>
      <c r="AC26">
        <v>124.4</v>
      </c>
      <c r="AD26">
        <f>ROUND((AB26-AC26)/10.33,2)</f>
        <v>1.32</v>
      </c>
    </row>
    <row r="27">
      <c r="A27">
        <v>2551</v>
      </c>
      <c r="B27" t="str">
        <v>2026-07-22</v>
      </c>
      <c r="C27">
        <v>6</v>
      </c>
      <c r="D27">
        <v>11</v>
      </c>
      <c r="E27">
        <v>14</v>
      </c>
      <c r="F27">
        <v>15</v>
      </c>
      <c r="G27">
        <v>16</v>
      </c>
      <c r="H27">
        <v>10</v>
      </c>
      <c r="I27" t="str">
        <v>6 - 11 - 14 - 15 - 16 [PB: 10]</v>
      </c>
      <c r="J27">
        <f>SUM(C27:G27)</f>
        <v>62</v>
      </c>
      <c r="K27">
        <f>AVERAGE(C27:G27)</f>
        <v>12.4</v>
      </c>
      <c r="L27">
        <f>MAX(C27:G27)-MIN(C27:G27)</f>
        <v>10</v>
      </c>
      <c r="M27">
        <f>SUMPRODUCT(MOD(C27:G27,2))</f>
        <v>2</v>
      </c>
      <c r="N27">
        <f>5-M27</f>
        <v>3</v>
      </c>
      <c r="O27">
        <f>COUNTIF(C27:G27,"&lt;=17")</f>
        <v>5</v>
      </c>
      <c r="P27">
        <f>COUNTIF(C27:G27,"&gt;=18")</f>
        <v>0</v>
      </c>
      <c r="Q27">
        <f>SUMPRODUCT(--(D27:G27-C27:F27=1))</f>
        <v>2</v>
      </c>
      <c r="R27">
        <f>SUMPRODUCT(COUNTIF(C28:G28,C27:G27))</f>
        <v>0</v>
      </c>
      <c r="S27">
        <f>AVERAGE(J27:J31)</f>
        <v>62</v>
      </c>
      <c r="T27">
        <f>AVERAGE(J27:J46)</f>
        <v>62</v>
      </c>
      <c r="U27">
        <f>S27-T27</f>
        <v>0</v>
      </c>
      <c r="V27" t="str">
        <f>IF(S27&gt;T27,"EXPANDING (BULLISH)",IF(S27&lt;T27,"CONTRACTING (BEARISH)","NEUTRAL"))</f>
        <v>NEUTRAL</v>
      </c>
      <c r="X27" t="str">
        <v/>
      </c>
      <c r="Y27" t="str">
        <v/>
      </c>
      <c r="Z27" t="str">
        <v/>
      </c>
      <c r="AA27" t="str">
        <v>Ball 26</v>
      </c>
      <c r="AB27">
        <f>COUNTIF($C$2:$G$872,26)</f>
        <v>113</v>
      </c>
      <c r="AC27">
        <v>124.4</v>
      </c>
      <c r="AD27">
        <f>ROUND((AB27-AC27)/10.33,2)</f>
        <v>-1.1</v>
      </c>
    </row>
    <row r="28">
      <c r="A28">
        <v>2550</v>
      </c>
      <c r="B28" t="str">
        <v>2026-07-18</v>
      </c>
      <c r="C28">
        <v>1</v>
      </c>
      <c r="D28">
        <v>13</v>
      </c>
      <c r="E28">
        <v>22</v>
      </c>
      <c r="F28">
        <v>27</v>
      </c>
      <c r="G28">
        <v>30</v>
      </c>
      <c r="H28">
        <v>5</v>
      </c>
      <c r="I28" t="str">
        <v>1 - 13 - 22 - 27 - 30 [PB: 5]</v>
      </c>
      <c r="J28">
        <f>SUM(C28:G28)</f>
        <v>93</v>
      </c>
      <c r="K28">
        <f>AVERAGE(C28:G28)</f>
        <v>18.6</v>
      </c>
      <c r="L28">
        <f>MAX(C28:G28)-MIN(C28:G28)</f>
        <v>29</v>
      </c>
      <c r="M28">
        <f>SUMPRODUCT(MOD(C28:G28,2))</f>
        <v>3</v>
      </c>
      <c r="N28">
        <f>5-M28</f>
        <v>2</v>
      </c>
      <c r="O28">
        <f>COUNTIF(C28:G28,"&lt;=17")</f>
        <v>2</v>
      </c>
      <c r="P28">
        <f>COUNTIF(C28:G28,"&gt;=18")</f>
        <v>3</v>
      </c>
      <c r="Q28">
        <f>SUMPRODUCT(--(D28:G28-C28:F28=1))</f>
        <v>0</v>
      </c>
      <c r="R28">
        <f>SUMPRODUCT(COUNTIF(C29:G29,C28:G28))</f>
        <v>2</v>
      </c>
      <c r="S28">
        <f>AVERAGE(J28:J32)</f>
        <v>93</v>
      </c>
      <c r="T28">
        <f>AVERAGE(J28:J47)</f>
        <v>93</v>
      </c>
      <c r="U28">
        <f>S28-T28</f>
        <v>0</v>
      </c>
      <c r="V28" t="str">
        <f>IF(S28&gt;T28,"EXPANDING (BULLISH)",IF(S28&lt;T28,"CONTRACTING (BEARISH)","NEUTRAL"))</f>
        <v>NEUTRAL</v>
      </c>
      <c r="X28" t="str">
        <v/>
      </c>
      <c r="Y28" t="str">
        <v/>
      </c>
      <c r="Z28" t="str">
        <v/>
      </c>
      <c r="AA28" t="str">
        <v>Ball 27</v>
      </c>
      <c r="AB28">
        <f>COUNTIF($C$2:$G$872,27)</f>
        <v>126</v>
      </c>
      <c r="AC28">
        <v>124.4</v>
      </c>
      <c r="AD28">
        <f>ROUND((AB28-AC28)/10.33,2)</f>
        <v>0.15</v>
      </c>
    </row>
    <row r="29">
      <c r="A29">
        <v>2549</v>
      </c>
      <c r="B29" t="str">
        <v>2026-07-15</v>
      </c>
      <c r="C29">
        <v>1</v>
      </c>
      <c r="D29">
        <v>16</v>
      </c>
      <c r="E29">
        <v>19</v>
      </c>
      <c r="F29">
        <v>30</v>
      </c>
      <c r="G29">
        <v>32</v>
      </c>
      <c r="H29">
        <v>9</v>
      </c>
      <c r="I29" t="str">
        <v>1 - 16 - 19 - 30 - 32 [PB: 9]</v>
      </c>
      <c r="J29">
        <f>SUM(C29:G29)</f>
        <v>98</v>
      </c>
      <c r="K29">
        <f>AVERAGE(C29:G29)</f>
        <v>19.6</v>
      </c>
      <c r="L29">
        <f>MAX(C29:G29)-MIN(C29:G29)</f>
        <v>31</v>
      </c>
      <c r="M29">
        <f>SUMPRODUCT(MOD(C29:G29,2))</f>
        <v>2</v>
      </c>
      <c r="N29">
        <f>5-M29</f>
        <v>3</v>
      </c>
      <c r="O29">
        <f>COUNTIF(C29:G29,"&lt;=17")</f>
        <v>2</v>
      </c>
      <c r="P29">
        <f>COUNTIF(C29:G29,"&gt;=18")</f>
        <v>3</v>
      </c>
      <c r="Q29">
        <f>SUMPRODUCT(--(D29:G29-C29:F29=1))</f>
        <v>0</v>
      </c>
      <c r="R29">
        <f>SUMPRODUCT(COUNTIF(C30:G30,C29:G29))</f>
        <v>1</v>
      </c>
      <c r="S29">
        <f>AVERAGE(J29:J33)</f>
        <v>98</v>
      </c>
      <c r="T29">
        <f>AVERAGE(J29:J48)</f>
        <v>98</v>
      </c>
      <c r="U29">
        <f>S29-T29</f>
        <v>0</v>
      </c>
      <c r="V29" t="str">
        <f>IF(S29&gt;T29,"EXPANDING (BULLISH)",IF(S29&lt;T29,"CONTRACTING (BEARISH)","NEUTRAL"))</f>
        <v>NEUTRAL</v>
      </c>
      <c r="X29" t="str">
        <v/>
      </c>
      <c r="Y29" t="str">
        <v/>
      </c>
      <c r="Z29" t="str">
        <v/>
      </c>
      <c r="AA29" t="str">
        <v>Ball 28</v>
      </c>
      <c r="AB29">
        <f>COUNTIF($C$2:$G$872,28)</f>
        <v>144</v>
      </c>
      <c r="AC29">
        <v>124.4</v>
      </c>
      <c r="AD29">
        <f>ROUND((AB29-AC29)/10.33,2)</f>
        <v>1.9</v>
      </c>
    </row>
    <row r="30">
      <c r="A30">
        <v>2548</v>
      </c>
      <c r="B30" t="str">
        <v>2026-07-11</v>
      </c>
      <c r="C30">
        <v>3</v>
      </c>
      <c r="D30">
        <v>13</v>
      </c>
      <c r="E30">
        <v>19</v>
      </c>
      <c r="F30">
        <v>21</v>
      </c>
      <c r="G30">
        <v>35</v>
      </c>
      <c r="H30">
        <v>4</v>
      </c>
      <c r="I30" t="str">
        <v>3 - 13 - 19 - 21 - 35 [PB: 4]</v>
      </c>
      <c r="J30">
        <f>SUM(C30:G30)</f>
        <v>91</v>
      </c>
      <c r="K30">
        <f>AVERAGE(C30:G30)</f>
        <v>18.2</v>
      </c>
      <c r="L30">
        <f>MAX(C30:G30)-MIN(C30:G30)</f>
        <v>32</v>
      </c>
      <c r="M30">
        <f>SUMPRODUCT(MOD(C30:G30,2))</f>
        <v>5</v>
      </c>
      <c r="N30">
        <f>5-M30</f>
        <v>0</v>
      </c>
      <c r="O30">
        <f>COUNTIF(C30:G30,"&lt;=17")</f>
        <v>2</v>
      </c>
      <c r="P30">
        <f>COUNTIF(C30:G30,"&gt;=18")</f>
        <v>3</v>
      </c>
      <c r="Q30">
        <f>SUMPRODUCT(--(D30:G30-C30:F30=1))</f>
        <v>0</v>
      </c>
      <c r="R30">
        <f>SUMPRODUCT(COUNTIF(C31:G31,C30:G30))</f>
        <v>0</v>
      </c>
      <c r="S30">
        <f>AVERAGE(J30:J34)</f>
        <v>91</v>
      </c>
      <c r="T30">
        <f>AVERAGE(J30:J49)</f>
        <v>91</v>
      </c>
      <c r="U30">
        <f>S30-T30</f>
        <v>0</v>
      </c>
      <c r="V30" t="str">
        <f>IF(S30&gt;T30,"EXPANDING (BULLISH)",IF(S30&lt;T30,"CONTRACTING (BEARISH)","NEUTRAL"))</f>
        <v>NEUTRAL</v>
      </c>
      <c r="X30" t="str">
        <v/>
      </c>
      <c r="Y30" t="str">
        <v/>
      </c>
      <c r="Z30" t="str">
        <v/>
      </c>
      <c r="AA30" t="str">
        <v>Ball 29</v>
      </c>
      <c r="AB30">
        <f>COUNTIF($C$2:$G$872,29)</f>
        <v>143</v>
      </c>
      <c r="AC30">
        <v>124.4</v>
      </c>
      <c r="AD30">
        <f>ROUND((AB30-AC30)/10.33,2)</f>
        <v>1.8</v>
      </c>
    </row>
    <row r="31">
      <c r="A31">
        <v>2547</v>
      </c>
      <c r="B31" t="str">
        <v>2026-07-08</v>
      </c>
      <c r="C31">
        <v>8</v>
      </c>
      <c r="D31">
        <v>10</v>
      </c>
      <c r="E31">
        <v>16</v>
      </c>
      <c r="F31">
        <v>23</v>
      </c>
      <c r="G31">
        <v>28</v>
      </c>
      <c r="H31">
        <v>1</v>
      </c>
      <c r="I31" t="str">
        <v>8 - 10 - 16 - 23 - 28 [PB: 1]</v>
      </c>
      <c r="J31">
        <f>SUM(C31:G31)</f>
        <v>85</v>
      </c>
      <c r="K31">
        <f>AVERAGE(C31:G31)</f>
        <v>17</v>
      </c>
      <c r="L31">
        <f>MAX(C31:G31)-MIN(C31:G31)</f>
        <v>20</v>
      </c>
      <c r="M31">
        <f>SUMPRODUCT(MOD(C31:G31,2))</f>
        <v>1</v>
      </c>
      <c r="N31">
        <f>5-M31</f>
        <v>4</v>
      </c>
      <c r="O31">
        <f>COUNTIF(C31:G31,"&lt;=17")</f>
        <v>3</v>
      </c>
      <c r="P31">
        <f>COUNTIF(C31:G31,"&gt;=18")</f>
        <v>2</v>
      </c>
      <c r="Q31">
        <f>SUMPRODUCT(--(D31:G31-C31:F31=1))</f>
        <v>0</v>
      </c>
      <c r="R31">
        <f>SUMPRODUCT(COUNTIF(C32:G32,C31:G31))</f>
        <v>2</v>
      </c>
      <c r="S31">
        <f>AVERAGE(J31:J35)</f>
        <v>85</v>
      </c>
      <c r="T31">
        <f>AVERAGE(J31:J50)</f>
        <v>85</v>
      </c>
      <c r="U31">
        <f>S31-T31</f>
        <v>0</v>
      </c>
      <c r="V31" t="str">
        <f>IF(S31&gt;T31,"EXPANDING (BULLISH)",IF(S31&lt;T31,"CONTRACTING (BEARISH)","NEUTRAL"))</f>
        <v>NEUTRAL</v>
      </c>
      <c r="X31" t="str">
        <v/>
      </c>
      <c r="Y31" t="str">
        <v/>
      </c>
      <c r="Z31" t="str">
        <v/>
      </c>
      <c r="AA31" t="str">
        <v>Ball 30</v>
      </c>
      <c r="AB31">
        <f>COUNTIF($C$2:$G$872,30)</f>
        <v>111</v>
      </c>
      <c r="AC31">
        <v>124.4</v>
      </c>
      <c r="AD31">
        <f>ROUND((AB31-AC31)/10.33,2)</f>
        <v>-1.3</v>
      </c>
    </row>
    <row r="32">
      <c r="A32">
        <v>2546</v>
      </c>
      <c r="B32" t="str">
        <v>2026-07-04</v>
      </c>
      <c r="C32">
        <v>1</v>
      </c>
      <c r="D32">
        <v>3</v>
      </c>
      <c r="E32">
        <v>22</v>
      </c>
      <c r="F32">
        <v>23</v>
      </c>
      <c r="G32">
        <v>28</v>
      </c>
      <c r="H32">
        <v>2</v>
      </c>
      <c r="I32" t="str">
        <v>1 - 3 - 22 - 23 - 28 [PB: 2]</v>
      </c>
      <c r="J32">
        <f>SUM(C32:G32)</f>
        <v>77</v>
      </c>
      <c r="K32">
        <f>AVERAGE(C32:G32)</f>
        <v>15.4</v>
      </c>
      <c r="L32">
        <f>MAX(C32:G32)-MIN(C32:G32)</f>
        <v>27</v>
      </c>
      <c r="M32">
        <f>SUMPRODUCT(MOD(C32:G32,2))</f>
        <v>3</v>
      </c>
      <c r="N32">
        <f>5-M32</f>
        <v>2</v>
      </c>
      <c r="O32">
        <f>COUNTIF(C32:G32,"&lt;=17")</f>
        <v>2</v>
      </c>
      <c r="P32">
        <f>COUNTIF(C32:G32,"&gt;=18")</f>
        <v>3</v>
      </c>
      <c r="Q32">
        <f>SUMPRODUCT(--(D32:G32-C32:F32=1))</f>
        <v>1</v>
      </c>
      <c r="R32">
        <f>SUMPRODUCT(COUNTIF(C33:G33,C32:G32))</f>
        <v>1</v>
      </c>
      <c r="S32">
        <f>AVERAGE(J32:J36)</f>
        <v>77</v>
      </c>
      <c r="T32">
        <f>AVERAGE(J32:J51)</f>
        <v>77</v>
      </c>
      <c r="U32">
        <f>S32-T32</f>
        <v>0</v>
      </c>
      <c r="V32" t="str">
        <f>IF(S32&gt;T32,"EXPANDING (BULLISH)",IF(S32&lt;T32,"CONTRACTING (BEARISH)","NEUTRAL"))</f>
        <v>NEUTRAL</v>
      </c>
      <c r="X32" t="str">
        <v/>
      </c>
      <c r="Y32" t="str">
        <v/>
      </c>
      <c r="Z32" t="str">
        <v/>
      </c>
      <c r="AA32" t="str">
        <v>Ball 31</v>
      </c>
      <c r="AB32">
        <f>COUNTIF($C$2:$G$872,31)</f>
        <v>128</v>
      </c>
      <c r="AC32">
        <v>124.4</v>
      </c>
      <c r="AD32">
        <f>ROUND((AB32-AC32)/10.33,2)</f>
        <v>0.35</v>
      </c>
    </row>
    <row r="33">
      <c r="A33">
        <v>2545</v>
      </c>
      <c r="B33" t="str">
        <v>2026-07-01</v>
      </c>
      <c r="C33">
        <v>11</v>
      </c>
      <c r="D33">
        <v>18</v>
      </c>
      <c r="E33">
        <v>23</v>
      </c>
      <c r="F33">
        <v>26</v>
      </c>
      <c r="G33">
        <v>34</v>
      </c>
      <c r="H33">
        <v>8</v>
      </c>
      <c r="I33" t="str">
        <v>11 - 18 - 23 - 26 - 34 [PB: 8]</v>
      </c>
      <c r="J33">
        <f>SUM(C33:G33)</f>
        <v>112</v>
      </c>
      <c r="K33">
        <f>AVERAGE(C33:G33)</f>
        <v>22.4</v>
      </c>
      <c r="L33">
        <f>MAX(C33:G33)-MIN(C33:G33)</f>
        <v>23</v>
      </c>
      <c r="M33">
        <f>SUMPRODUCT(MOD(C33:G33,2))</f>
        <v>2</v>
      </c>
      <c r="N33">
        <f>5-M33</f>
        <v>3</v>
      </c>
      <c r="O33">
        <f>COUNTIF(C33:G33,"&lt;=17")</f>
        <v>1</v>
      </c>
      <c r="P33">
        <f>COUNTIF(C33:G33,"&gt;=18")</f>
        <v>4</v>
      </c>
      <c r="Q33">
        <f>SUMPRODUCT(--(D33:G33-C33:F33=1))</f>
        <v>0</v>
      </c>
      <c r="R33">
        <f>SUMPRODUCT(COUNTIF(C34:G34,C33:G33))</f>
        <v>0</v>
      </c>
      <c r="S33">
        <f>AVERAGE(J33:J37)</f>
        <v>112</v>
      </c>
      <c r="T33">
        <f>AVERAGE(J33:J52)</f>
        <v>112</v>
      </c>
      <c r="U33">
        <f>S33-T33</f>
        <v>0</v>
      </c>
      <c r="V33" t="str">
        <f>IF(S33&gt;T33,"EXPANDING (BULLISH)",IF(S33&lt;T33,"CONTRACTING (BEARISH)","NEUTRAL"))</f>
        <v>NEUTRAL</v>
      </c>
      <c r="X33" t="str">
        <v/>
      </c>
      <c r="Y33" t="str">
        <v/>
      </c>
      <c r="Z33" t="str">
        <v/>
      </c>
      <c r="AA33" t="str">
        <v>Ball 32</v>
      </c>
      <c r="AB33">
        <f>COUNTIF($C$2:$G$872,32)</f>
        <v>103</v>
      </c>
      <c r="AC33">
        <v>124.4</v>
      </c>
      <c r="AD33">
        <f>ROUND((AB33-AC33)/10.33,2)</f>
        <v>-2.07</v>
      </c>
    </row>
    <row r="34">
      <c r="A34">
        <v>2544</v>
      </c>
      <c r="B34" t="str">
        <v>2026-06-27</v>
      </c>
      <c r="C34">
        <v>3</v>
      </c>
      <c r="D34">
        <v>6</v>
      </c>
      <c r="E34">
        <v>17</v>
      </c>
      <c r="F34">
        <v>22</v>
      </c>
      <c r="G34">
        <v>31</v>
      </c>
      <c r="H34">
        <v>2</v>
      </c>
      <c r="I34" t="str">
        <v>3 - 6 - 17 - 22 - 31 [PB: 2]</v>
      </c>
      <c r="J34">
        <f>SUM(C34:G34)</f>
        <v>79</v>
      </c>
      <c r="K34">
        <f>AVERAGE(C34:G34)</f>
        <v>15.8</v>
      </c>
      <c r="L34">
        <f>MAX(C34:G34)-MIN(C34:G34)</f>
        <v>28</v>
      </c>
      <c r="M34">
        <f>SUMPRODUCT(MOD(C34:G34,2))</f>
        <v>3</v>
      </c>
      <c r="N34">
        <f>5-M34</f>
        <v>2</v>
      </c>
      <c r="O34">
        <f>COUNTIF(C34:G34,"&lt;=17")</f>
        <v>3</v>
      </c>
      <c r="P34">
        <f>COUNTIF(C34:G34,"&gt;=18")</f>
        <v>2</v>
      </c>
      <c r="Q34">
        <f>SUMPRODUCT(--(D34:G34-C34:F34=1))</f>
        <v>0</v>
      </c>
      <c r="R34">
        <f>SUMPRODUCT(COUNTIF(C35:G35,C34:G34))</f>
        <v>0</v>
      </c>
      <c r="S34">
        <f>AVERAGE(J34:J38)</f>
        <v>79</v>
      </c>
      <c r="T34">
        <f>AVERAGE(J34:J53)</f>
        <v>79</v>
      </c>
      <c r="U34">
        <f>S34-T34</f>
        <v>0</v>
      </c>
      <c r="V34" t="str">
        <f>IF(S34&gt;T34,"EXPANDING (BULLISH)",IF(S34&lt;T34,"CONTRACTING (BEARISH)","NEUTRAL"))</f>
        <v>NEUTRAL</v>
      </c>
      <c r="X34" t="str">
        <v/>
      </c>
      <c r="Y34" t="str">
        <v/>
      </c>
      <c r="Z34" t="str">
        <v/>
      </c>
      <c r="AA34" t="str">
        <v>Ball 33</v>
      </c>
      <c r="AB34">
        <f>COUNTIF($C$2:$G$872,33)</f>
        <v>120</v>
      </c>
      <c r="AC34">
        <v>124.4</v>
      </c>
      <c r="AD34">
        <f>ROUND((AB34-AC34)/10.33,2)</f>
        <v>-0.43</v>
      </c>
    </row>
    <row r="35">
      <c r="A35">
        <v>2543</v>
      </c>
      <c r="B35" t="str">
        <v>2026-06-24</v>
      </c>
      <c r="C35">
        <v>2</v>
      </c>
      <c r="D35">
        <v>11</v>
      </c>
      <c r="E35">
        <v>15</v>
      </c>
      <c r="F35">
        <v>18</v>
      </c>
      <c r="G35">
        <v>19</v>
      </c>
      <c r="H35">
        <v>9</v>
      </c>
      <c r="I35" t="str">
        <v>2 - 11 - 15 - 18 - 19 [PB: 9]</v>
      </c>
      <c r="J35">
        <f>SUM(C35:G35)</f>
        <v>65</v>
      </c>
      <c r="K35">
        <f>AVERAGE(C35:G35)</f>
        <v>13</v>
      </c>
      <c r="L35">
        <f>MAX(C35:G35)-MIN(C35:G35)</f>
        <v>17</v>
      </c>
      <c r="M35">
        <f>SUMPRODUCT(MOD(C35:G35,2))</f>
        <v>3</v>
      </c>
      <c r="N35">
        <f>5-M35</f>
        <v>2</v>
      </c>
      <c r="O35">
        <f>COUNTIF(C35:G35,"&lt;=17")</f>
        <v>3</v>
      </c>
      <c r="P35">
        <f>COUNTIF(C35:G35,"&gt;=18")</f>
        <v>2</v>
      </c>
      <c r="Q35">
        <f>SUMPRODUCT(--(D35:G35-C35:F35=1))</f>
        <v>1</v>
      </c>
      <c r="R35">
        <f>SUMPRODUCT(COUNTIF(C36:G36,C35:G35))</f>
        <v>1</v>
      </c>
      <c r="S35">
        <f>AVERAGE(J35:J39)</f>
        <v>65</v>
      </c>
      <c r="T35">
        <f>AVERAGE(J35:J54)</f>
        <v>65</v>
      </c>
      <c r="U35">
        <f>S35-T35</f>
        <v>0</v>
      </c>
      <c r="V35" t="str">
        <f>IF(S35&gt;T35,"EXPANDING (BULLISH)",IF(S35&lt;T35,"CONTRACTING (BEARISH)","NEUTRAL"))</f>
        <v>NEUTRAL</v>
      </c>
      <c r="X35" t="str">
        <v/>
      </c>
      <c r="Y35" t="str">
        <v/>
      </c>
      <c r="Z35" t="str">
        <v/>
      </c>
      <c r="AA35" t="str">
        <v>Ball 34</v>
      </c>
      <c r="AB35">
        <f>COUNTIF($C$2:$G$872,34)</f>
        <v>121</v>
      </c>
      <c r="AC35">
        <v>124.4</v>
      </c>
      <c r="AD35">
        <f>ROUND((AB35-AC35)/10.33,2)</f>
        <v>-0.33</v>
      </c>
    </row>
    <row r="36">
      <c r="A36">
        <v>2542</v>
      </c>
      <c r="B36" t="str">
        <v>2026-06-20</v>
      </c>
      <c r="C36">
        <v>1</v>
      </c>
      <c r="D36">
        <v>11</v>
      </c>
      <c r="E36">
        <v>12</v>
      </c>
      <c r="F36">
        <v>14</v>
      </c>
      <c r="G36">
        <v>20</v>
      </c>
      <c r="H36">
        <v>10</v>
      </c>
      <c r="I36" t="str">
        <v>1 - 11 - 12 - 14 - 20 [PB: 10]</v>
      </c>
      <c r="J36">
        <f>SUM(C36:G36)</f>
        <v>58</v>
      </c>
      <c r="K36">
        <f>AVERAGE(C36:G36)</f>
        <v>11.6</v>
      </c>
      <c r="L36">
        <f>MAX(C36:G36)-MIN(C36:G36)</f>
        <v>19</v>
      </c>
      <c r="M36">
        <f>SUMPRODUCT(MOD(C36:G36,2))</f>
        <v>2</v>
      </c>
      <c r="N36">
        <f>5-M36</f>
        <v>3</v>
      </c>
      <c r="O36">
        <f>COUNTIF(C36:G36,"&lt;=17")</f>
        <v>4</v>
      </c>
      <c r="P36">
        <f>COUNTIF(C36:G36,"&gt;=18")</f>
        <v>1</v>
      </c>
      <c r="Q36">
        <f>SUMPRODUCT(--(D36:G36-C36:F36=1))</f>
        <v>1</v>
      </c>
      <c r="R36">
        <f>SUMPRODUCT(COUNTIF(C37:G37,C36:G36))</f>
        <v>0</v>
      </c>
      <c r="S36">
        <f>AVERAGE(J36:J40)</f>
        <v>58</v>
      </c>
      <c r="T36">
        <f>AVERAGE(J36:J55)</f>
        <v>58</v>
      </c>
      <c r="U36">
        <f>S36-T36</f>
        <v>0</v>
      </c>
      <c r="V36" t="str">
        <f>IF(S36&gt;T36,"EXPANDING (BULLISH)",IF(S36&lt;T36,"CONTRACTING (BEARISH)","NEUTRAL"))</f>
        <v>NEUTRAL</v>
      </c>
      <c r="X36" t="str">
        <v/>
      </c>
      <c r="Y36" t="str">
        <v/>
      </c>
      <c r="Z36" t="str">
        <v/>
      </c>
      <c r="AA36" t="str">
        <v>Ball 35</v>
      </c>
      <c r="AB36">
        <f>COUNTIF($C$2:$G$872,35)</f>
        <v>107</v>
      </c>
      <c r="AC36">
        <v>124.4</v>
      </c>
      <c r="AD36">
        <f>ROUND((AB36-AC36)/10.33,2)</f>
        <v>-1.68</v>
      </c>
    </row>
    <row r="37">
      <c r="A37">
        <v>2541</v>
      </c>
      <c r="B37" t="str">
        <v>2026-06-17</v>
      </c>
      <c r="C37">
        <v>4</v>
      </c>
      <c r="D37">
        <v>6</v>
      </c>
      <c r="E37">
        <v>10</v>
      </c>
      <c r="F37">
        <v>25</v>
      </c>
      <c r="G37">
        <v>32</v>
      </c>
      <c r="H37">
        <v>2</v>
      </c>
      <c r="I37" t="str">
        <v>4 - 6 - 10 - 25 - 32 [PB: 2]</v>
      </c>
      <c r="J37">
        <f>SUM(C37:G37)</f>
        <v>77</v>
      </c>
      <c r="K37">
        <f>AVERAGE(C37:G37)</f>
        <v>15.4</v>
      </c>
      <c r="L37">
        <f>MAX(C37:G37)-MIN(C37:G37)</f>
        <v>28</v>
      </c>
      <c r="M37">
        <f>SUMPRODUCT(MOD(C37:G37,2))</f>
        <v>1</v>
      </c>
      <c r="N37">
        <f>5-M37</f>
        <v>4</v>
      </c>
      <c r="O37">
        <f>COUNTIF(C37:G37,"&lt;=17")</f>
        <v>3</v>
      </c>
      <c r="P37">
        <f>COUNTIF(C37:G37,"&gt;=18")</f>
        <v>2</v>
      </c>
      <c r="Q37">
        <f>SUMPRODUCT(--(D37:G37-C37:F37=1))</f>
        <v>0</v>
      </c>
      <c r="R37">
        <f>SUMPRODUCT(COUNTIF(C38:G38,C37:G37))</f>
        <v>0</v>
      </c>
      <c r="S37">
        <f>AVERAGE(J37:J41)</f>
        <v>77</v>
      </c>
      <c r="T37">
        <f>AVERAGE(J37:J56)</f>
        <v>77</v>
      </c>
      <c r="U37">
        <f>S37-T37</f>
        <v>0</v>
      </c>
      <c r="V37" t="str">
        <f>IF(S37&gt;T37,"EXPANDING (BULLISH)",IF(S37&lt;T37,"CONTRACTING (BEARISH)","NEUTRAL"))</f>
        <v>NEUTRAL</v>
      </c>
    </row>
    <row r="38">
      <c r="A38">
        <v>2540</v>
      </c>
      <c r="B38" t="str">
        <v>2026-06-13</v>
      </c>
      <c r="C38">
        <v>2</v>
      </c>
      <c r="D38">
        <v>9</v>
      </c>
      <c r="E38">
        <v>14</v>
      </c>
      <c r="F38">
        <v>20</v>
      </c>
      <c r="G38">
        <v>24</v>
      </c>
      <c r="H38">
        <v>2</v>
      </c>
      <c r="I38" t="str">
        <v>2 - 9 - 14 - 20 - 24 [PB: 2]</v>
      </c>
      <c r="J38">
        <f>SUM(C38:G38)</f>
        <v>69</v>
      </c>
      <c r="K38">
        <f>AVERAGE(C38:G38)</f>
        <v>13.8</v>
      </c>
      <c r="L38">
        <f>MAX(C38:G38)-MIN(C38:G38)</f>
        <v>22</v>
      </c>
      <c r="M38">
        <f>SUMPRODUCT(MOD(C38:G38,2))</f>
        <v>1</v>
      </c>
      <c r="N38">
        <f>5-M38</f>
        <v>4</v>
      </c>
      <c r="O38">
        <f>COUNTIF(C38:G38,"&lt;=17")</f>
        <v>3</v>
      </c>
      <c r="P38">
        <f>COUNTIF(C38:G38,"&gt;=18")</f>
        <v>2</v>
      </c>
      <c r="Q38">
        <f>SUMPRODUCT(--(D38:G38-C38:F38=1))</f>
        <v>0</v>
      </c>
      <c r="R38">
        <f>SUMPRODUCT(COUNTIF(C39:G39,C38:G38))</f>
        <v>1</v>
      </c>
      <c r="S38">
        <f>AVERAGE(J38:J42)</f>
        <v>69</v>
      </c>
      <c r="T38">
        <f>AVERAGE(J38:J57)</f>
        <v>69</v>
      </c>
      <c r="U38">
        <f>S38-T38</f>
        <v>0</v>
      </c>
      <c r="V38" t="str">
        <f>IF(S38&gt;T38,"EXPANDING (BULLISH)",IF(S38&lt;T38,"CONTRACTING (BEARISH)","NEUTRAL"))</f>
        <v>NEUTRAL</v>
      </c>
    </row>
    <row r="39">
      <c r="A39">
        <v>2539</v>
      </c>
      <c r="B39" t="str">
        <v>2026-06-10</v>
      </c>
      <c r="C39">
        <v>2</v>
      </c>
      <c r="D39">
        <v>7</v>
      </c>
      <c r="E39">
        <v>12</v>
      </c>
      <c r="F39">
        <v>19</v>
      </c>
      <c r="G39">
        <v>31</v>
      </c>
      <c r="H39">
        <v>1</v>
      </c>
      <c r="I39" t="str">
        <v>2 - 7 - 12 - 19 - 31 [PB: 1]</v>
      </c>
      <c r="J39">
        <f>SUM(C39:G39)</f>
        <v>71</v>
      </c>
      <c r="K39">
        <f>AVERAGE(C39:G39)</f>
        <v>14.2</v>
      </c>
      <c r="L39">
        <f>MAX(C39:G39)-MIN(C39:G39)</f>
        <v>29</v>
      </c>
      <c r="M39">
        <f>SUMPRODUCT(MOD(C39:G39,2))</f>
        <v>3</v>
      </c>
      <c r="N39">
        <f>5-M39</f>
        <v>2</v>
      </c>
      <c r="O39">
        <f>COUNTIF(C39:G39,"&lt;=17")</f>
        <v>3</v>
      </c>
      <c r="P39">
        <f>COUNTIF(C39:G39,"&gt;=18")</f>
        <v>2</v>
      </c>
      <c r="Q39">
        <f>SUMPRODUCT(--(D39:G39-C39:F39=1))</f>
        <v>0</v>
      </c>
      <c r="R39">
        <f>SUMPRODUCT(COUNTIF(C40:G40,C39:G39))</f>
        <v>1</v>
      </c>
      <c r="S39">
        <f>AVERAGE(J39:J43)</f>
        <v>71</v>
      </c>
      <c r="T39">
        <f>AVERAGE(J39:J58)</f>
        <v>71</v>
      </c>
      <c r="U39">
        <f>S39-T39</f>
        <v>0</v>
      </c>
      <c r="V39" t="str">
        <f>IF(S39&gt;T39,"EXPANDING (BULLISH)",IF(S39&lt;T39,"CONTRACTING (BEARISH)","NEUTRAL"))</f>
        <v>NEUTRAL</v>
      </c>
    </row>
    <row r="40">
      <c r="A40">
        <v>2538</v>
      </c>
      <c r="B40" t="str">
        <v>2026-06-06</v>
      </c>
      <c r="C40">
        <v>6</v>
      </c>
      <c r="D40">
        <v>12</v>
      </c>
      <c r="E40">
        <v>14</v>
      </c>
      <c r="F40">
        <v>21</v>
      </c>
      <c r="G40">
        <v>29</v>
      </c>
      <c r="H40">
        <v>1</v>
      </c>
      <c r="I40" t="str">
        <v>6 - 12 - 14 - 21 - 29 [PB: 1]</v>
      </c>
      <c r="J40">
        <f>SUM(C40:G40)</f>
        <v>82</v>
      </c>
      <c r="K40">
        <f>AVERAGE(C40:G40)</f>
        <v>16.4</v>
      </c>
      <c r="L40">
        <f>MAX(C40:G40)-MIN(C40:G40)</f>
        <v>23</v>
      </c>
      <c r="M40">
        <f>SUMPRODUCT(MOD(C40:G40,2))</f>
        <v>2</v>
      </c>
      <c r="N40">
        <f>5-M40</f>
        <v>3</v>
      </c>
      <c r="O40">
        <f>COUNTIF(C40:G40,"&lt;=17")</f>
        <v>3</v>
      </c>
      <c r="P40">
        <f>COUNTIF(C40:G40,"&gt;=18")</f>
        <v>2</v>
      </c>
      <c r="Q40">
        <f>SUMPRODUCT(--(D40:G40-C40:F40=1))</f>
        <v>0</v>
      </c>
      <c r="R40">
        <f>SUMPRODUCT(COUNTIF(C41:G41,C40:G40))</f>
        <v>1</v>
      </c>
      <c r="S40">
        <f>AVERAGE(J40:J44)</f>
        <v>82</v>
      </c>
      <c r="T40">
        <f>AVERAGE(J40:J59)</f>
        <v>82</v>
      </c>
      <c r="U40">
        <f>S40-T40</f>
        <v>0</v>
      </c>
      <c r="V40" t="str">
        <f>IF(S40&gt;T40,"EXPANDING (BULLISH)",IF(S40&lt;T40,"CONTRACTING (BEARISH)","NEUTRAL"))</f>
        <v>NEUTRAL</v>
      </c>
    </row>
    <row r="41">
      <c r="A41">
        <v>2537</v>
      </c>
      <c r="B41" t="str">
        <v>2026-06-03</v>
      </c>
      <c r="C41">
        <v>5</v>
      </c>
      <c r="D41">
        <v>10</v>
      </c>
      <c r="E41">
        <v>16</v>
      </c>
      <c r="F41">
        <v>21</v>
      </c>
      <c r="G41">
        <v>24</v>
      </c>
      <c r="H41">
        <v>2</v>
      </c>
      <c r="I41" t="str">
        <v>5 - 10 - 16 - 21 - 24 [PB: 2]</v>
      </c>
      <c r="J41">
        <f>SUM(C41:G41)</f>
        <v>76</v>
      </c>
      <c r="K41">
        <f>AVERAGE(C41:G41)</f>
        <v>15.2</v>
      </c>
      <c r="L41">
        <f>MAX(C41:G41)-MIN(C41:G41)</f>
        <v>19</v>
      </c>
      <c r="M41">
        <f>SUMPRODUCT(MOD(C41:G41,2))</f>
        <v>2</v>
      </c>
      <c r="N41">
        <f>5-M41</f>
        <v>3</v>
      </c>
      <c r="O41">
        <f>COUNTIF(C41:G41,"&lt;=17")</f>
        <v>3</v>
      </c>
      <c r="P41">
        <f>COUNTIF(C41:G41,"&gt;=18")</f>
        <v>2</v>
      </c>
      <c r="Q41">
        <f>SUMPRODUCT(--(D41:G41-C41:F41=1))</f>
        <v>0</v>
      </c>
      <c r="R41">
        <f>SUMPRODUCT(COUNTIF(C42:G42,C41:G41))</f>
        <v>1</v>
      </c>
      <c r="S41">
        <f>AVERAGE(J41:J45)</f>
        <v>76</v>
      </c>
      <c r="T41">
        <f>AVERAGE(J41:J60)</f>
        <v>76</v>
      </c>
      <c r="U41">
        <f>S41-T41</f>
        <v>0</v>
      </c>
      <c r="V41" t="str">
        <f>IF(S41&gt;T41,"EXPANDING (BULLISH)",IF(S41&lt;T41,"CONTRACTING (BEARISH)","NEUTRAL"))</f>
        <v>NEUTRAL</v>
      </c>
    </row>
    <row r="42">
      <c r="A42">
        <v>2536</v>
      </c>
      <c r="B42" t="str">
        <v>2026-05-30</v>
      </c>
      <c r="C42">
        <v>10</v>
      </c>
      <c r="D42">
        <v>23</v>
      </c>
      <c r="E42">
        <v>29</v>
      </c>
      <c r="F42">
        <v>32</v>
      </c>
      <c r="G42">
        <v>33</v>
      </c>
      <c r="H42">
        <v>3</v>
      </c>
      <c r="I42" t="str">
        <v>10 - 23 - 29 - 32 - 33 [PB: 3]</v>
      </c>
      <c r="J42">
        <f>SUM(C42:G42)</f>
        <v>127</v>
      </c>
      <c r="K42">
        <f>AVERAGE(C42:G42)</f>
        <v>25.4</v>
      </c>
      <c r="L42">
        <f>MAX(C42:G42)-MIN(C42:G42)</f>
        <v>23</v>
      </c>
      <c r="M42">
        <f>SUMPRODUCT(MOD(C42:G42,2))</f>
        <v>3</v>
      </c>
      <c r="N42">
        <f>5-M42</f>
        <v>2</v>
      </c>
      <c r="O42">
        <f>COUNTIF(C42:G42,"&lt;=17")</f>
        <v>1</v>
      </c>
      <c r="P42">
        <f>COUNTIF(C42:G42,"&gt;=18")</f>
        <v>4</v>
      </c>
      <c r="Q42">
        <f>SUMPRODUCT(--(D42:G42-C42:F42=1))</f>
        <v>1</v>
      </c>
      <c r="R42">
        <f>SUMPRODUCT(COUNTIF(C43:G43,C42:G42))</f>
        <v>0</v>
      </c>
      <c r="S42">
        <f>AVERAGE(J42:J46)</f>
        <v>127</v>
      </c>
      <c r="T42">
        <f>AVERAGE(J42:J61)</f>
        <v>127</v>
      </c>
      <c r="U42">
        <f>S42-T42</f>
        <v>0</v>
      </c>
      <c r="V42" t="str">
        <f>IF(S42&gt;T42,"EXPANDING (BULLISH)",IF(S42&lt;T42,"CONTRACTING (BEARISH)","NEUTRAL"))</f>
        <v>NEUTRAL</v>
      </c>
    </row>
    <row r="43">
      <c r="A43">
        <v>2535</v>
      </c>
      <c r="B43" t="str">
        <v>2026-05-27</v>
      </c>
      <c r="C43">
        <v>19</v>
      </c>
      <c r="D43">
        <v>21</v>
      </c>
      <c r="E43">
        <v>22</v>
      </c>
      <c r="F43">
        <v>24</v>
      </c>
      <c r="G43">
        <v>27</v>
      </c>
      <c r="H43">
        <v>6</v>
      </c>
      <c r="I43" t="str">
        <v>19 - 21 - 22 - 24 - 27 [PB: 6]</v>
      </c>
      <c r="J43">
        <f>SUM(C43:G43)</f>
        <v>113</v>
      </c>
      <c r="K43">
        <f>AVERAGE(C43:G43)</f>
        <v>22.6</v>
      </c>
      <c r="L43">
        <f>MAX(C43:G43)-MIN(C43:G43)</f>
        <v>8</v>
      </c>
      <c r="M43">
        <f>SUMPRODUCT(MOD(C43:G43,2))</f>
        <v>3</v>
      </c>
      <c r="N43">
        <f>5-M43</f>
        <v>2</v>
      </c>
      <c r="O43">
        <f>COUNTIF(C43:G43,"&lt;=17")</f>
        <v>0</v>
      </c>
      <c r="P43">
        <f>COUNTIF(C43:G43,"&gt;=18")</f>
        <v>5</v>
      </c>
      <c r="Q43">
        <f>SUMPRODUCT(--(D43:G43-C43:F43=1))</f>
        <v>1</v>
      </c>
      <c r="R43">
        <f>SUMPRODUCT(COUNTIF(C44:G44,C43:G43))</f>
        <v>0</v>
      </c>
      <c r="S43">
        <f>AVERAGE(J43:J47)</f>
        <v>113</v>
      </c>
      <c r="T43">
        <f>AVERAGE(J43:J62)</f>
        <v>113</v>
      </c>
      <c r="U43">
        <f>S43-T43</f>
        <v>0</v>
      </c>
      <c r="V43" t="str">
        <f>IF(S43&gt;T43,"EXPANDING (BULLISH)",IF(S43&lt;T43,"CONTRACTING (BEARISH)","NEUTRAL"))</f>
        <v>NEUTRAL</v>
      </c>
    </row>
    <row r="44">
      <c r="A44">
        <v>2534</v>
      </c>
      <c r="B44" t="str">
        <v>2026-05-23</v>
      </c>
      <c r="C44">
        <v>13</v>
      </c>
      <c r="D44">
        <v>17</v>
      </c>
      <c r="E44">
        <v>28</v>
      </c>
      <c r="F44">
        <v>29</v>
      </c>
      <c r="G44">
        <v>34</v>
      </c>
      <c r="H44">
        <v>1</v>
      </c>
      <c r="I44" t="str">
        <v>13 - 17 - 28 - 29 - 34 [PB: 1]</v>
      </c>
      <c r="J44">
        <f>SUM(C44:G44)</f>
        <v>121</v>
      </c>
      <c r="K44">
        <f>AVERAGE(C44:G44)</f>
        <v>24.2</v>
      </c>
      <c r="L44">
        <f>MAX(C44:G44)-MIN(C44:G44)</f>
        <v>21</v>
      </c>
      <c r="M44">
        <f>SUMPRODUCT(MOD(C44:G44,2))</f>
        <v>3</v>
      </c>
      <c r="N44">
        <f>5-M44</f>
        <v>2</v>
      </c>
      <c r="O44">
        <f>COUNTIF(C44:G44,"&lt;=17")</f>
        <v>2</v>
      </c>
      <c r="P44">
        <f>COUNTIF(C44:G44,"&gt;=18")</f>
        <v>3</v>
      </c>
      <c r="Q44">
        <f>SUMPRODUCT(--(D44:G44-C44:F44=1))</f>
        <v>1</v>
      </c>
      <c r="R44">
        <f>SUMPRODUCT(COUNTIF(C45:G45,C44:G44))</f>
        <v>1</v>
      </c>
      <c r="S44">
        <f>AVERAGE(J44:J48)</f>
        <v>121</v>
      </c>
      <c r="T44">
        <f>AVERAGE(J44:J63)</f>
        <v>121</v>
      </c>
      <c r="U44">
        <f>S44-T44</f>
        <v>0</v>
      </c>
      <c r="V44" t="str">
        <f>IF(S44&gt;T44,"EXPANDING (BULLISH)",IF(S44&lt;T44,"CONTRACTING (BEARISH)","NEUTRAL"))</f>
        <v>NEUTRAL</v>
      </c>
    </row>
    <row r="45">
      <c r="A45">
        <v>2533</v>
      </c>
      <c r="B45" t="str">
        <v>2026-05-20</v>
      </c>
      <c r="C45">
        <v>11</v>
      </c>
      <c r="D45">
        <v>15</v>
      </c>
      <c r="E45">
        <v>28</v>
      </c>
      <c r="F45">
        <v>30</v>
      </c>
      <c r="G45">
        <v>35</v>
      </c>
      <c r="H45">
        <v>1</v>
      </c>
      <c r="I45" t="str">
        <v>11 - 15 - 28 - 30 - 35 [PB: 1]</v>
      </c>
      <c r="J45">
        <f>SUM(C45:G45)</f>
        <v>119</v>
      </c>
      <c r="K45">
        <f>AVERAGE(C45:G45)</f>
        <v>23.8</v>
      </c>
      <c r="L45">
        <f>MAX(C45:G45)-MIN(C45:G45)</f>
        <v>24</v>
      </c>
      <c r="M45">
        <f>SUMPRODUCT(MOD(C45:G45,2))</f>
        <v>3</v>
      </c>
      <c r="N45">
        <f>5-M45</f>
        <v>2</v>
      </c>
      <c r="O45">
        <f>COUNTIF(C45:G45,"&lt;=17")</f>
        <v>2</v>
      </c>
      <c r="P45">
        <f>COUNTIF(C45:G45,"&gt;=18")</f>
        <v>3</v>
      </c>
      <c r="Q45">
        <f>SUMPRODUCT(--(D45:G45-C45:F45=1))</f>
        <v>0</v>
      </c>
      <c r="R45">
        <f>SUMPRODUCT(COUNTIF(C46:G46,C45:G45))</f>
        <v>2</v>
      </c>
      <c r="S45">
        <f>AVERAGE(J45:J49)</f>
        <v>119</v>
      </c>
      <c r="T45">
        <f>AVERAGE(J45:J64)</f>
        <v>119</v>
      </c>
      <c r="U45">
        <f>S45-T45</f>
        <v>0</v>
      </c>
      <c r="V45" t="str">
        <f>IF(S45&gt;T45,"EXPANDING (BULLISH)",IF(S45&lt;T45,"CONTRACTING (BEARISH)","NEUTRAL"))</f>
        <v>NEUTRAL</v>
      </c>
    </row>
    <row r="46">
      <c r="A46">
        <v>2532</v>
      </c>
      <c r="B46" t="str">
        <v>2026-05-16</v>
      </c>
      <c r="C46">
        <v>7</v>
      </c>
      <c r="D46">
        <v>9</v>
      </c>
      <c r="E46">
        <v>14</v>
      </c>
      <c r="F46">
        <v>28</v>
      </c>
      <c r="G46">
        <v>35</v>
      </c>
      <c r="H46">
        <v>2</v>
      </c>
      <c r="I46" t="str">
        <v>7 - 9 - 14 - 28 - 35 [PB: 2]</v>
      </c>
      <c r="J46">
        <f>SUM(C46:G46)</f>
        <v>93</v>
      </c>
      <c r="K46">
        <f>AVERAGE(C46:G46)</f>
        <v>18.6</v>
      </c>
      <c r="L46">
        <f>MAX(C46:G46)-MIN(C46:G46)</f>
        <v>28</v>
      </c>
      <c r="M46">
        <f>SUMPRODUCT(MOD(C46:G46,2))</f>
        <v>3</v>
      </c>
      <c r="N46">
        <f>5-M46</f>
        <v>2</v>
      </c>
      <c r="O46">
        <f>COUNTIF(C46:G46,"&lt;=17")</f>
        <v>3</v>
      </c>
      <c r="P46">
        <f>COUNTIF(C46:G46,"&gt;=18")</f>
        <v>2</v>
      </c>
      <c r="Q46">
        <f>SUMPRODUCT(--(D46:G46-C46:F46=1))</f>
        <v>0</v>
      </c>
      <c r="R46">
        <f>SUMPRODUCT(COUNTIF(C47:G47,C46:G46))</f>
        <v>2</v>
      </c>
      <c r="S46">
        <f>AVERAGE(J46:J50)</f>
        <v>93</v>
      </c>
      <c r="T46">
        <f>AVERAGE(J46:J65)</f>
        <v>93</v>
      </c>
      <c r="U46">
        <f>S46-T46</f>
        <v>0</v>
      </c>
      <c r="V46" t="str">
        <f>IF(S46&gt;T46,"EXPANDING (BULLISH)",IF(S46&lt;T46,"CONTRACTING (BEARISH)","NEUTRAL"))</f>
        <v>NEUTRAL</v>
      </c>
    </row>
    <row r="47">
      <c r="A47">
        <v>2531</v>
      </c>
      <c r="B47" t="str">
        <v>2026-05-13</v>
      </c>
      <c r="C47">
        <v>7</v>
      </c>
      <c r="D47">
        <v>9</v>
      </c>
      <c r="E47">
        <v>11</v>
      </c>
      <c r="F47">
        <v>25</v>
      </c>
      <c r="G47">
        <v>27</v>
      </c>
      <c r="H47">
        <v>10</v>
      </c>
      <c r="I47" t="str">
        <v>7 - 9 - 11 - 25 - 27 [PB: 10]</v>
      </c>
      <c r="J47">
        <f>SUM(C47:G47)</f>
        <v>79</v>
      </c>
      <c r="K47">
        <f>AVERAGE(C47:G47)</f>
        <v>15.8</v>
      </c>
      <c r="L47">
        <f>MAX(C47:G47)-MIN(C47:G47)</f>
        <v>20</v>
      </c>
      <c r="M47">
        <f>SUMPRODUCT(MOD(C47:G47,2))</f>
        <v>5</v>
      </c>
      <c r="N47">
        <f>5-M47</f>
        <v>0</v>
      </c>
      <c r="O47">
        <f>COUNTIF(C47:G47,"&lt;=17")</f>
        <v>3</v>
      </c>
      <c r="P47">
        <f>COUNTIF(C47:G47,"&gt;=18")</f>
        <v>2</v>
      </c>
      <c r="Q47">
        <f>SUMPRODUCT(--(D47:G47-C47:F47=1))</f>
        <v>0</v>
      </c>
      <c r="R47">
        <f>SUMPRODUCT(COUNTIF(C48:G48,C47:G47))</f>
        <v>2</v>
      </c>
      <c r="S47">
        <f>AVERAGE(J47:J51)</f>
        <v>79</v>
      </c>
      <c r="T47">
        <f>AVERAGE(J47:J66)</f>
        <v>79</v>
      </c>
      <c r="U47">
        <f>S47-T47</f>
        <v>0</v>
      </c>
      <c r="V47" t="str">
        <f>IF(S47&gt;T47,"EXPANDING (BULLISH)",IF(S47&lt;T47,"CONTRACTING (BEARISH)","NEUTRAL"))</f>
        <v>NEUTRAL</v>
      </c>
    </row>
    <row r="48">
      <c r="A48">
        <v>2530</v>
      </c>
      <c r="B48" t="str">
        <v>2026-05-09</v>
      </c>
      <c r="C48">
        <v>9</v>
      </c>
      <c r="D48">
        <v>14</v>
      </c>
      <c r="E48">
        <v>18</v>
      </c>
      <c r="F48">
        <v>27</v>
      </c>
      <c r="G48">
        <v>28</v>
      </c>
      <c r="H48">
        <v>9</v>
      </c>
      <c r="I48" t="str">
        <v>9 - 14 - 18 - 27 - 28 [PB: 9]</v>
      </c>
      <c r="J48">
        <f>SUM(C48:G48)</f>
        <v>96</v>
      </c>
      <c r="K48">
        <f>AVERAGE(C48:G48)</f>
        <v>19.2</v>
      </c>
      <c r="L48">
        <f>MAX(C48:G48)-MIN(C48:G48)</f>
        <v>19</v>
      </c>
      <c r="M48">
        <f>SUMPRODUCT(MOD(C48:G48,2))</f>
        <v>2</v>
      </c>
      <c r="N48">
        <f>5-M48</f>
        <v>3</v>
      </c>
      <c r="O48">
        <f>COUNTIF(C48:G48,"&lt;=17")</f>
        <v>2</v>
      </c>
      <c r="P48">
        <f>COUNTIF(C48:G48,"&gt;=18")</f>
        <v>3</v>
      </c>
      <c r="Q48">
        <f>SUMPRODUCT(--(D48:G48-C48:F48=1))</f>
        <v>1</v>
      </c>
      <c r="R48">
        <f>SUMPRODUCT(COUNTIF(C49:G49,C48:G48))</f>
        <v>0</v>
      </c>
      <c r="S48">
        <f>AVERAGE(J48:J52)</f>
        <v>96</v>
      </c>
      <c r="T48">
        <f>AVERAGE(J48:J67)</f>
        <v>96</v>
      </c>
      <c r="U48">
        <f>S48-T48</f>
        <v>0</v>
      </c>
      <c r="V48" t="str">
        <f>IF(S48&gt;T48,"EXPANDING (BULLISH)",IF(S48&lt;T48,"CONTRACTING (BEARISH)","NEUTRAL"))</f>
        <v>NEUTRAL</v>
      </c>
    </row>
    <row r="49">
      <c r="A49">
        <v>2529</v>
      </c>
      <c r="B49" t="str">
        <v>2026-05-06</v>
      </c>
      <c r="C49">
        <v>8</v>
      </c>
      <c r="D49">
        <v>19</v>
      </c>
      <c r="E49">
        <v>23</v>
      </c>
      <c r="F49">
        <v>24</v>
      </c>
      <c r="G49">
        <v>34</v>
      </c>
      <c r="H49">
        <v>1</v>
      </c>
      <c r="I49" t="str">
        <v>8 - 19 - 23 - 24 - 34 [PB: 1]</v>
      </c>
      <c r="J49">
        <f>SUM(C49:G49)</f>
        <v>108</v>
      </c>
      <c r="K49">
        <f>AVERAGE(C49:G49)</f>
        <v>21.6</v>
      </c>
      <c r="L49">
        <f>MAX(C49:G49)-MIN(C49:G49)</f>
        <v>26</v>
      </c>
      <c r="M49">
        <f>SUMPRODUCT(MOD(C49:G49,2))</f>
        <v>2</v>
      </c>
      <c r="N49">
        <f>5-M49</f>
        <v>3</v>
      </c>
      <c r="O49">
        <f>COUNTIF(C49:G49,"&lt;=17")</f>
        <v>1</v>
      </c>
      <c r="P49">
        <f>COUNTIF(C49:G49,"&gt;=18")</f>
        <v>4</v>
      </c>
      <c r="Q49">
        <f>SUMPRODUCT(--(D49:G49-C49:F49=1))</f>
        <v>1</v>
      </c>
      <c r="R49">
        <f>SUMPRODUCT(COUNTIF(C50:G50,C49:G49))</f>
        <v>3</v>
      </c>
      <c r="S49">
        <f>AVERAGE(J49:J53)</f>
        <v>108</v>
      </c>
      <c r="T49">
        <f>AVERAGE(J49:J68)</f>
        <v>108</v>
      </c>
      <c r="U49">
        <f>S49-T49</f>
        <v>0</v>
      </c>
      <c r="V49" t="str">
        <f>IF(S49&gt;T49,"EXPANDING (BULLISH)",IF(S49&lt;T49,"CONTRACTING (BEARISH)","NEUTRAL"))</f>
        <v>NEUTRAL</v>
      </c>
    </row>
    <row r="50">
      <c r="A50">
        <v>2528</v>
      </c>
      <c r="B50" t="str">
        <v>2026-05-02</v>
      </c>
      <c r="C50">
        <v>8</v>
      </c>
      <c r="D50">
        <v>9</v>
      </c>
      <c r="E50">
        <v>12</v>
      </c>
      <c r="F50">
        <v>23</v>
      </c>
      <c r="G50">
        <v>24</v>
      </c>
      <c r="H50">
        <v>2</v>
      </c>
      <c r="I50" t="str">
        <v>8 - 9 - 12 - 23 - 24 [PB: 2]</v>
      </c>
      <c r="J50">
        <f>SUM(C50:G50)</f>
        <v>76</v>
      </c>
      <c r="K50">
        <f>AVERAGE(C50:G50)</f>
        <v>15.2</v>
      </c>
      <c r="L50">
        <f>MAX(C50:G50)-MIN(C50:G50)</f>
        <v>16</v>
      </c>
      <c r="M50">
        <f>SUMPRODUCT(MOD(C50:G50,2))</f>
        <v>2</v>
      </c>
      <c r="N50">
        <f>5-M50</f>
        <v>3</v>
      </c>
      <c r="O50">
        <f>COUNTIF(C50:G50,"&lt;=17")</f>
        <v>3</v>
      </c>
      <c r="P50">
        <f>COUNTIF(C50:G50,"&gt;=18")</f>
        <v>2</v>
      </c>
      <c r="Q50">
        <f>SUMPRODUCT(--(D50:G50-C50:F50=1))</f>
        <v>2</v>
      </c>
      <c r="R50">
        <f>SUMPRODUCT(COUNTIF(C51:G51,C50:G50))</f>
        <v>2</v>
      </c>
      <c r="S50">
        <f>AVERAGE(J50:J54)</f>
        <v>76</v>
      </c>
      <c r="T50">
        <f>AVERAGE(J50:J69)</f>
        <v>76</v>
      </c>
      <c r="U50">
        <f>S50-T50</f>
        <v>0</v>
      </c>
      <c r="V50" t="str">
        <f>IF(S50&gt;T50,"EXPANDING (BULLISH)",IF(S50&lt;T50,"CONTRACTING (BEARISH)","NEUTRAL"))</f>
        <v>NEUTRAL</v>
      </c>
    </row>
    <row r="51">
      <c r="A51">
        <v>2527</v>
      </c>
      <c r="B51" t="str">
        <v>2026-04-29</v>
      </c>
      <c r="C51">
        <v>6</v>
      </c>
      <c r="D51">
        <v>8</v>
      </c>
      <c r="E51">
        <v>15</v>
      </c>
      <c r="F51">
        <v>23</v>
      </c>
      <c r="G51">
        <v>31</v>
      </c>
      <c r="H51">
        <v>2</v>
      </c>
      <c r="I51" t="str">
        <v>6 - 8 - 15 - 23 - 31 [PB: 2]</v>
      </c>
      <c r="J51">
        <f>SUM(C51:G51)</f>
        <v>83</v>
      </c>
      <c r="K51">
        <f>AVERAGE(C51:G51)</f>
        <v>16.6</v>
      </c>
      <c r="L51">
        <f>MAX(C51:G51)-MIN(C51:G51)</f>
        <v>25</v>
      </c>
      <c r="M51">
        <f>SUMPRODUCT(MOD(C51:G51,2))</f>
        <v>3</v>
      </c>
      <c r="N51">
        <f>5-M51</f>
        <v>2</v>
      </c>
      <c r="O51">
        <f>COUNTIF(C51:G51,"&lt;=17")</f>
        <v>3</v>
      </c>
      <c r="P51">
        <f>COUNTIF(C51:G51,"&gt;=18")</f>
        <v>2</v>
      </c>
      <c r="Q51">
        <f>SUMPRODUCT(--(D51:G51-C51:F51=1))</f>
        <v>0</v>
      </c>
      <c r="R51">
        <f>SUMPRODUCT(COUNTIF(C52:G52,C51:G51))</f>
        <v>1</v>
      </c>
      <c r="S51">
        <f>AVERAGE(J51:J55)</f>
        <v>83</v>
      </c>
      <c r="T51">
        <f>AVERAGE(J51:J70)</f>
        <v>83</v>
      </c>
      <c r="U51">
        <f>S51-T51</f>
        <v>0</v>
      </c>
      <c r="V51" t="str">
        <f>IF(S51&gt;T51,"EXPANDING (BULLISH)",IF(S51&lt;T51,"CONTRACTING (BEARISH)","NEUTRAL"))</f>
        <v>NEUTRAL</v>
      </c>
    </row>
    <row r="52">
      <c r="A52">
        <v>2526</v>
      </c>
      <c r="B52" t="str">
        <v>2026-04-25</v>
      </c>
      <c r="C52">
        <v>8</v>
      </c>
      <c r="D52">
        <v>12</v>
      </c>
      <c r="E52">
        <v>22</v>
      </c>
      <c r="F52">
        <v>25</v>
      </c>
      <c r="G52">
        <v>33</v>
      </c>
      <c r="H52">
        <v>3</v>
      </c>
      <c r="I52" t="str">
        <v>8 - 12 - 22 - 25 - 33 [PB: 3]</v>
      </c>
      <c r="J52">
        <f>SUM(C52:G52)</f>
        <v>100</v>
      </c>
      <c r="K52">
        <f>AVERAGE(C52:G52)</f>
        <v>20</v>
      </c>
      <c r="L52">
        <f>MAX(C52:G52)-MIN(C52:G52)</f>
        <v>25</v>
      </c>
      <c r="M52">
        <f>SUMPRODUCT(MOD(C52:G52,2))</f>
        <v>2</v>
      </c>
      <c r="N52">
        <f>5-M52</f>
        <v>3</v>
      </c>
      <c r="O52">
        <f>COUNTIF(C52:G52,"&lt;=17")</f>
        <v>2</v>
      </c>
      <c r="P52">
        <f>COUNTIF(C52:G52,"&gt;=18")</f>
        <v>3</v>
      </c>
      <c r="Q52">
        <f>SUMPRODUCT(--(D52:G52-C52:F52=1))</f>
        <v>0</v>
      </c>
      <c r="R52">
        <f>SUMPRODUCT(COUNTIF(C53:G53,C52:G52))</f>
        <v>0</v>
      </c>
      <c r="S52">
        <f>AVERAGE(J52:J56)</f>
        <v>100</v>
      </c>
      <c r="T52">
        <f>AVERAGE(J52:J71)</f>
        <v>100</v>
      </c>
      <c r="U52">
        <f>S52-T52</f>
        <v>0</v>
      </c>
      <c r="V52" t="str">
        <f>IF(S52&gt;T52,"EXPANDING (BULLISH)",IF(S52&lt;T52,"CONTRACTING (BEARISH)","NEUTRAL"))</f>
        <v>NEUTRAL</v>
      </c>
    </row>
    <row r="53">
      <c r="A53">
        <v>2525</v>
      </c>
      <c r="B53" t="str">
        <v>2026-04-22</v>
      </c>
      <c r="C53">
        <v>10</v>
      </c>
      <c r="D53">
        <v>17</v>
      </c>
      <c r="E53">
        <v>27</v>
      </c>
      <c r="F53">
        <v>28</v>
      </c>
      <c r="G53">
        <v>30</v>
      </c>
      <c r="H53">
        <v>2</v>
      </c>
      <c r="I53" t="str">
        <v>10 - 17 - 27 - 28 - 30 [PB: 2]</v>
      </c>
      <c r="J53">
        <f>SUM(C53:G53)</f>
        <v>112</v>
      </c>
      <c r="K53">
        <f>AVERAGE(C53:G53)</f>
        <v>22.4</v>
      </c>
      <c r="L53">
        <f>MAX(C53:G53)-MIN(C53:G53)</f>
        <v>20</v>
      </c>
      <c r="M53">
        <f>SUMPRODUCT(MOD(C53:G53,2))</f>
        <v>2</v>
      </c>
      <c r="N53">
        <f>5-M53</f>
        <v>3</v>
      </c>
      <c r="O53">
        <f>COUNTIF(C53:G53,"&lt;=17")</f>
        <v>2</v>
      </c>
      <c r="P53">
        <f>COUNTIF(C53:G53,"&gt;=18")</f>
        <v>3</v>
      </c>
      <c r="Q53">
        <f>SUMPRODUCT(--(D53:G53-C53:F53=1))</f>
        <v>1</v>
      </c>
      <c r="R53">
        <f>SUMPRODUCT(COUNTIF(C54:G54,C53:G53))</f>
        <v>0</v>
      </c>
      <c r="S53">
        <f>AVERAGE(J53:J57)</f>
        <v>112</v>
      </c>
      <c r="T53">
        <f>AVERAGE(J53:J72)</f>
        <v>112</v>
      </c>
      <c r="U53">
        <f>S53-T53</f>
        <v>0</v>
      </c>
      <c r="V53" t="str">
        <f>IF(S53&gt;T53,"EXPANDING (BULLISH)",IF(S53&lt;T53,"CONTRACTING (BEARISH)","NEUTRAL"))</f>
        <v>NEUTRAL</v>
      </c>
    </row>
    <row r="54">
      <c r="A54">
        <v>2524</v>
      </c>
      <c r="B54" t="str">
        <v>2026-04-18</v>
      </c>
      <c r="C54">
        <v>8</v>
      </c>
      <c r="D54">
        <v>19</v>
      </c>
      <c r="E54">
        <v>21</v>
      </c>
      <c r="F54">
        <v>23</v>
      </c>
      <c r="G54">
        <v>29</v>
      </c>
      <c r="H54">
        <v>7</v>
      </c>
      <c r="I54" t="str">
        <v>8 - 19 - 21 - 23 - 29 [PB: 7]</v>
      </c>
      <c r="J54">
        <f>SUM(C54:G54)</f>
        <v>100</v>
      </c>
      <c r="K54">
        <f>AVERAGE(C54:G54)</f>
        <v>20</v>
      </c>
      <c r="L54">
        <f>MAX(C54:G54)-MIN(C54:G54)</f>
        <v>21</v>
      </c>
      <c r="M54">
        <f>SUMPRODUCT(MOD(C54:G54,2))</f>
        <v>4</v>
      </c>
      <c r="N54">
        <f>5-M54</f>
        <v>1</v>
      </c>
      <c r="O54">
        <f>COUNTIF(C54:G54,"&lt;=17")</f>
        <v>1</v>
      </c>
      <c r="P54">
        <f>COUNTIF(C54:G54,"&gt;=18")</f>
        <v>4</v>
      </c>
      <c r="Q54">
        <f>SUMPRODUCT(--(D54:G54-C54:F54=1))</f>
        <v>0</v>
      </c>
      <c r="R54">
        <f>SUMPRODUCT(COUNTIF(C55:G55,C54:G54))</f>
        <v>2</v>
      </c>
      <c r="S54">
        <f>AVERAGE(J54:J58)</f>
        <v>100</v>
      </c>
      <c r="T54">
        <f>AVERAGE(J54:J73)</f>
        <v>100</v>
      </c>
      <c r="U54">
        <f>S54-T54</f>
        <v>0</v>
      </c>
      <c r="V54" t="str">
        <f>IF(S54&gt;T54,"EXPANDING (BULLISH)",IF(S54&lt;T54,"CONTRACTING (BEARISH)","NEUTRAL"))</f>
        <v>NEUTRAL</v>
      </c>
    </row>
    <row r="55">
      <c r="A55">
        <v>2523</v>
      </c>
      <c r="B55" t="str">
        <v>2026-04-15</v>
      </c>
      <c r="C55">
        <v>4</v>
      </c>
      <c r="D55">
        <v>12</v>
      </c>
      <c r="E55">
        <v>17</v>
      </c>
      <c r="F55">
        <v>23</v>
      </c>
      <c r="G55">
        <v>29</v>
      </c>
      <c r="H55">
        <v>3</v>
      </c>
      <c r="I55" t="str">
        <v>4 - 12 - 17 - 23 - 29 [PB: 3]</v>
      </c>
      <c r="J55">
        <f>SUM(C55:G55)</f>
        <v>85</v>
      </c>
      <c r="K55">
        <f>AVERAGE(C55:G55)</f>
        <v>17</v>
      </c>
      <c r="L55">
        <f>MAX(C55:G55)-MIN(C55:G55)</f>
        <v>25</v>
      </c>
      <c r="M55">
        <f>SUMPRODUCT(MOD(C55:G55,2))</f>
        <v>3</v>
      </c>
      <c r="N55">
        <f>5-M55</f>
        <v>2</v>
      </c>
      <c r="O55">
        <f>COUNTIF(C55:G55,"&lt;=17")</f>
        <v>3</v>
      </c>
      <c r="P55">
        <f>COUNTIF(C55:G55,"&gt;=18")</f>
        <v>2</v>
      </c>
      <c r="Q55">
        <f>SUMPRODUCT(--(D55:G55-C55:F55=1))</f>
        <v>0</v>
      </c>
      <c r="R55">
        <f>SUMPRODUCT(COUNTIF(C56:G56,C55:G55))</f>
        <v>0</v>
      </c>
      <c r="S55">
        <f>AVERAGE(J55:J59)</f>
        <v>85</v>
      </c>
      <c r="T55">
        <f>AVERAGE(J55:J74)</f>
        <v>85</v>
      </c>
      <c r="U55">
        <f>S55-T55</f>
        <v>0</v>
      </c>
      <c r="V55" t="str">
        <f>IF(S55&gt;T55,"EXPANDING (BULLISH)",IF(S55&lt;T55,"CONTRACTING (BEARISH)","NEUTRAL"))</f>
        <v>NEUTRAL</v>
      </c>
    </row>
    <row r="56">
      <c r="A56">
        <v>2522</v>
      </c>
      <c r="B56" t="str">
        <v>2026-04-11</v>
      </c>
      <c r="C56">
        <v>1</v>
      </c>
      <c r="D56">
        <v>6</v>
      </c>
      <c r="E56">
        <v>11</v>
      </c>
      <c r="F56">
        <v>24</v>
      </c>
      <c r="G56">
        <v>28</v>
      </c>
      <c r="H56">
        <v>10</v>
      </c>
      <c r="I56" t="str">
        <v>1 - 6 - 11 - 24 - 28 [PB: 10]</v>
      </c>
      <c r="J56">
        <f>SUM(C56:G56)</f>
        <v>70</v>
      </c>
      <c r="K56">
        <f>AVERAGE(C56:G56)</f>
        <v>14</v>
      </c>
      <c r="L56">
        <f>MAX(C56:G56)-MIN(C56:G56)</f>
        <v>27</v>
      </c>
      <c r="M56">
        <f>SUMPRODUCT(MOD(C56:G56,2))</f>
        <v>2</v>
      </c>
      <c r="N56">
        <f>5-M56</f>
        <v>3</v>
      </c>
      <c r="O56">
        <f>COUNTIF(C56:G56,"&lt;=17")</f>
        <v>3</v>
      </c>
      <c r="P56">
        <f>COUNTIF(C56:G56,"&gt;=18")</f>
        <v>2</v>
      </c>
      <c r="Q56">
        <f>SUMPRODUCT(--(D56:G56-C56:F56=1))</f>
        <v>0</v>
      </c>
      <c r="R56">
        <f>SUMPRODUCT(COUNTIF(C57:G57,C56:G56))</f>
        <v>1</v>
      </c>
      <c r="S56">
        <f>AVERAGE(J56:J60)</f>
        <v>70</v>
      </c>
      <c r="T56">
        <f>AVERAGE(J56:J75)</f>
        <v>70</v>
      </c>
      <c r="U56">
        <f>S56-T56</f>
        <v>0</v>
      </c>
      <c r="V56" t="str">
        <f>IF(S56&gt;T56,"EXPANDING (BULLISH)",IF(S56&lt;T56,"CONTRACTING (BEARISH)","NEUTRAL"))</f>
        <v>NEUTRAL</v>
      </c>
    </row>
    <row r="57">
      <c r="A57">
        <v>2521</v>
      </c>
      <c r="B57" t="str">
        <v>2026-04-08</v>
      </c>
      <c r="C57">
        <v>6</v>
      </c>
      <c r="D57">
        <v>10</v>
      </c>
      <c r="E57">
        <v>20</v>
      </c>
      <c r="F57">
        <v>21</v>
      </c>
      <c r="G57">
        <v>27</v>
      </c>
      <c r="H57">
        <v>3</v>
      </c>
      <c r="I57" t="str">
        <v>6 - 10 - 20 - 21 - 27 [PB: 3]</v>
      </c>
      <c r="J57">
        <f>SUM(C57:G57)</f>
        <v>84</v>
      </c>
      <c r="K57">
        <f>AVERAGE(C57:G57)</f>
        <v>16.8</v>
      </c>
      <c r="L57">
        <f>MAX(C57:G57)-MIN(C57:G57)</f>
        <v>21</v>
      </c>
      <c r="M57">
        <f>SUMPRODUCT(MOD(C57:G57,2))</f>
        <v>2</v>
      </c>
      <c r="N57">
        <f>5-M57</f>
        <v>3</v>
      </c>
      <c r="O57">
        <f>COUNTIF(C57:G57,"&lt;=17")</f>
        <v>2</v>
      </c>
      <c r="P57">
        <f>COUNTIF(C57:G57,"&gt;=18")</f>
        <v>3</v>
      </c>
      <c r="Q57">
        <f>SUMPRODUCT(--(D57:G57-C57:F57=1))</f>
        <v>1</v>
      </c>
      <c r="R57">
        <f>SUMPRODUCT(COUNTIF(C58:G58,C57:G57))</f>
        <v>1</v>
      </c>
      <c r="S57">
        <f>AVERAGE(J57:J61)</f>
        <v>84</v>
      </c>
      <c r="T57">
        <f>AVERAGE(J57:J76)</f>
        <v>84</v>
      </c>
      <c r="U57">
        <f>S57-T57</f>
        <v>0</v>
      </c>
      <c r="V57" t="str">
        <f>IF(S57&gt;T57,"EXPANDING (BULLISH)",IF(S57&lt;T57,"CONTRACTING (BEARISH)","NEUTRAL"))</f>
        <v>NEUTRAL</v>
      </c>
    </row>
    <row r="58">
      <c r="A58">
        <v>2520</v>
      </c>
      <c r="B58" t="str">
        <v>2026-04-04</v>
      </c>
      <c r="C58">
        <v>7</v>
      </c>
      <c r="D58">
        <v>13</v>
      </c>
      <c r="E58">
        <v>21</v>
      </c>
      <c r="F58">
        <v>31</v>
      </c>
      <c r="G58">
        <v>34</v>
      </c>
      <c r="H58">
        <v>8</v>
      </c>
      <c r="I58" t="str">
        <v>7 - 13 - 21 - 31 - 34 [PB: 8]</v>
      </c>
      <c r="J58">
        <f>SUM(C58:G58)</f>
        <v>106</v>
      </c>
      <c r="K58">
        <f>AVERAGE(C58:G58)</f>
        <v>21.2</v>
      </c>
      <c r="L58">
        <f>MAX(C58:G58)-MIN(C58:G58)</f>
        <v>27</v>
      </c>
      <c r="M58">
        <f>SUMPRODUCT(MOD(C58:G58,2))</f>
        <v>4</v>
      </c>
      <c r="N58">
        <f>5-M58</f>
        <v>1</v>
      </c>
      <c r="O58">
        <f>COUNTIF(C58:G58,"&lt;=17")</f>
        <v>2</v>
      </c>
      <c r="P58">
        <f>COUNTIF(C58:G58,"&gt;=18")</f>
        <v>3</v>
      </c>
      <c r="Q58">
        <f>SUMPRODUCT(--(D58:G58-C58:F58=1))</f>
        <v>0</v>
      </c>
      <c r="R58">
        <f>SUMPRODUCT(COUNTIF(C59:G59,C58:G58))</f>
        <v>1</v>
      </c>
      <c r="S58">
        <f>AVERAGE(J58:J62)</f>
        <v>106</v>
      </c>
      <c r="T58">
        <f>AVERAGE(J58:J77)</f>
        <v>106</v>
      </c>
      <c r="U58">
        <f>S58-T58</f>
        <v>0</v>
      </c>
      <c r="V58" t="str">
        <f>IF(S58&gt;T58,"EXPANDING (BULLISH)",IF(S58&lt;T58,"CONTRACTING (BEARISH)","NEUTRAL"))</f>
        <v>NEUTRAL</v>
      </c>
    </row>
    <row r="59">
      <c r="A59">
        <v>2519</v>
      </c>
      <c r="B59" t="str">
        <v>2026-04-01</v>
      </c>
      <c r="C59">
        <v>3</v>
      </c>
      <c r="D59">
        <v>9</v>
      </c>
      <c r="E59">
        <v>11</v>
      </c>
      <c r="F59">
        <v>21</v>
      </c>
      <c r="G59">
        <v>23</v>
      </c>
      <c r="H59">
        <v>1</v>
      </c>
      <c r="I59" t="str">
        <v>3 - 9 - 11 - 21 - 23 [PB: 1]</v>
      </c>
      <c r="J59">
        <f>SUM(C59:G59)</f>
        <v>67</v>
      </c>
      <c r="K59">
        <f>AVERAGE(C59:G59)</f>
        <v>13.4</v>
      </c>
      <c r="L59">
        <f>MAX(C59:G59)-MIN(C59:G59)</f>
        <v>20</v>
      </c>
      <c r="M59">
        <f>SUMPRODUCT(MOD(C59:G59,2))</f>
        <v>5</v>
      </c>
      <c r="N59">
        <f>5-M59</f>
        <v>0</v>
      </c>
      <c r="O59">
        <f>COUNTIF(C59:G59,"&lt;=17")</f>
        <v>3</v>
      </c>
      <c r="P59">
        <f>COUNTIF(C59:G59,"&gt;=18")</f>
        <v>2</v>
      </c>
      <c r="Q59">
        <f>SUMPRODUCT(--(D59:G59-C59:F59=1))</f>
        <v>0</v>
      </c>
      <c r="R59">
        <f>SUMPRODUCT(COUNTIF(C60:G60,C59:G59))</f>
        <v>2</v>
      </c>
      <c r="S59">
        <f>AVERAGE(J59:J63)</f>
        <v>67</v>
      </c>
      <c r="T59">
        <f>AVERAGE(J59:J78)</f>
        <v>67</v>
      </c>
      <c r="U59">
        <f>S59-T59</f>
        <v>0</v>
      </c>
      <c r="V59" t="str">
        <f>IF(S59&gt;T59,"EXPANDING (BULLISH)",IF(S59&lt;T59,"CONTRACTING (BEARISH)","NEUTRAL"))</f>
        <v>NEUTRAL</v>
      </c>
    </row>
    <row r="60">
      <c r="A60">
        <v>2518</v>
      </c>
      <c r="B60" t="str">
        <v>2026-03-28</v>
      </c>
      <c r="C60">
        <v>3</v>
      </c>
      <c r="D60">
        <v>10</v>
      </c>
      <c r="E60">
        <v>23</v>
      </c>
      <c r="F60">
        <v>25</v>
      </c>
      <c r="G60">
        <v>33</v>
      </c>
      <c r="H60">
        <v>10</v>
      </c>
      <c r="I60" t="str">
        <v>3 - 10 - 23 - 25 - 33 [PB: 10]</v>
      </c>
      <c r="J60">
        <f>SUM(C60:G60)</f>
        <v>94</v>
      </c>
      <c r="K60">
        <f>AVERAGE(C60:G60)</f>
        <v>18.8</v>
      </c>
      <c r="L60">
        <f>MAX(C60:G60)-MIN(C60:G60)</f>
        <v>30</v>
      </c>
      <c r="M60">
        <f>SUMPRODUCT(MOD(C60:G60,2))</f>
        <v>4</v>
      </c>
      <c r="N60">
        <f>5-M60</f>
        <v>1</v>
      </c>
      <c r="O60">
        <f>COUNTIF(C60:G60,"&lt;=17")</f>
        <v>2</v>
      </c>
      <c r="P60">
        <f>COUNTIF(C60:G60,"&gt;=18")</f>
        <v>3</v>
      </c>
      <c r="Q60">
        <f>SUMPRODUCT(--(D60:G60-C60:F60=1))</f>
        <v>0</v>
      </c>
      <c r="R60">
        <f>SUMPRODUCT(COUNTIF(C61:G61,C60:G60))</f>
        <v>2</v>
      </c>
      <c r="S60">
        <f>AVERAGE(J60:J64)</f>
        <v>94</v>
      </c>
      <c r="T60">
        <f>AVERAGE(J60:J79)</f>
        <v>94</v>
      </c>
      <c r="U60">
        <f>S60-T60</f>
        <v>0</v>
      </c>
      <c r="V60" t="str">
        <f>IF(S60&gt;T60,"EXPANDING (BULLISH)",IF(S60&lt;T60,"CONTRACTING (BEARISH)","NEUTRAL"))</f>
        <v>NEUTRAL</v>
      </c>
    </row>
    <row r="61">
      <c r="A61">
        <v>2517</v>
      </c>
      <c r="B61" t="str">
        <v>2026-03-25</v>
      </c>
      <c r="C61">
        <v>10</v>
      </c>
      <c r="D61">
        <v>14</v>
      </c>
      <c r="E61">
        <v>20</v>
      </c>
      <c r="F61">
        <v>23</v>
      </c>
      <c r="G61">
        <v>24</v>
      </c>
      <c r="H61">
        <v>4</v>
      </c>
      <c r="I61" t="str">
        <v>10 - 14 - 20 - 23 - 24 [PB: 4]</v>
      </c>
      <c r="J61">
        <f>SUM(C61:G61)</f>
        <v>91</v>
      </c>
      <c r="K61">
        <f>AVERAGE(C61:G61)</f>
        <v>18.2</v>
      </c>
      <c r="L61">
        <f>MAX(C61:G61)-MIN(C61:G61)</f>
        <v>14</v>
      </c>
      <c r="M61">
        <f>SUMPRODUCT(MOD(C61:G61,2))</f>
        <v>1</v>
      </c>
      <c r="N61">
        <f>5-M61</f>
        <v>4</v>
      </c>
      <c r="O61">
        <f>COUNTIF(C61:G61,"&lt;=17")</f>
        <v>2</v>
      </c>
      <c r="P61">
        <f>COUNTIF(C61:G61,"&gt;=18")</f>
        <v>3</v>
      </c>
      <c r="Q61">
        <f>SUMPRODUCT(--(D61:G61-C61:F61=1))</f>
        <v>1</v>
      </c>
      <c r="R61">
        <f>SUMPRODUCT(COUNTIF(C62:G62,C61:G61))</f>
        <v>0</v>
      </c>
      <c r="S61">
        <f>AVERAGE(J61:J65)</f>
        <v>91</v>
      </c>
      <c r="T61">
        <f>AVERAGE(J61:J80)</f>
        <v>91</v>
      </c>
      <c r="U61">
        <f>S61-T61</f>
        <v>0</v>
      </c>
      <c r="V61" t="str">
        <f>IF(S61&gt;T61,"EXPANDING (BULLISH)",IF(S61&lt;T61,"CONTRACTING (BEARISH)","NEUTRAL"))</f>
        <v>NEUTRAL</v>
      </c>
    </row>
    <row r="62">
      <c r="A62">
        <v>2516</v>
      </c>
      <c r="B62" t="str">
        <v>2026-03-18</v>
      </c>
      <c r="C62">
        <v>15</v>
      </c>
      <c r="D62">
        <v>18</v>
      </c>
      <c r="E62">
        <v>21</v>
      </c>
      <c r="F62">
        <v>22</v>
      </c>
      <c r="G62">
        <v>34</v>
      </c>
      <c r="H62">
        <v>7</v>
      </c>
      <c r="I62" t="str">
        <v>15 - 18 - 21 - 22 - 34 [PB: 7]</v>
      </c>
      <c r="J62">
        <f>SUM(C62:G62)</f>
        <v>110</v>
      </c>
      <c r="K62">
        <f>AVERAGE(C62:G62)</f>
        <v>22</v>
      </c>
      <c r="L62">
        <f>MAX(C62:G62)-MIN(C62:G62)</f>
        <v>19</v>
      </c>
      <c r="M62">
        <f>SUMPRODUCT(MOD(C62:G62,2))</f>
        <v>2</v>
      </c>
      <c r="N62">
        <f>5-M62</f>
        <v>3</v>
      </c>
      <c r="O62">
        <f>COUNTIF(C62:G62,"&lt;=17")</f>
        <v>1</v>
      </c>
      <c r="P62">
        <f>COUNTIF(C62:G62,"&gt;=18")</f>
        <v>4</v>
      </c>
      <c r="Q62">
        <f>SUMPRODUCT(--(D62:G62-C62:F62=1))</f>
        <v>1</v>
      </c>
      <c r="R62">
        <f>SUMPRODUCT(COUNTIF(C63:G63,C62:G62))</f>
        <v>1</v>
      </c>
      <c r="S62">
        <f>AVERAGE(J62:J66)</f>
        <v>110</v>
      </c>
      <c r="T62">
        <f>AVERAGE(J62:J81)</f>
        <v>110</v>
      </c>
      <c r="U62">
        <f>S62-T62</f>
        <v>0</v>
      </c>
      <c r="V62" t="str">
        <f>IF(S62&gt;T62,"EXPANDING (BULLISH)",IF(S62&lt;T62,"CONTRACTING (BEARISH)","NEUTRAL"))</f>
        <v>NEUTRAL</v>
      </c>
    </row>
    <row r="63">
      <c r="A63">
        <v>2515</v>
      </c>
      <c r="B63" t="str">
        <v>2026-03-14</v>
      </c>
      <c r="C63">
        <v>10</v>
      </c>
      <c r="D63">
        <v>13</v>
      </c>
      <c r="E63">
        <v>14</v>
      </c>
      <c r="F63">
        <v>17</v>
      </c>
      <c r="G63">
        <v>21</v>
      </c>
      <c r="H63">
        <v>5</v>
      </c>
      <c r="I63" t="str">
        <v>10 - 13 - 14 - 17 - 21 [PB: 5]</v>
      </c>
      <c r="J63">
        <f>SUM(C63:G63)</f>
        <v>75</v>
      </c>
      <c r="K63">
        <f>AVERAGE(C63:G63)</f>
        <v>15</v>
      </c>
      <c r="L63">
        <f>MAX(C63:G63)-MIN(C63:G63)</f>
        <v>11</v>
      </c>
      <c r="M63">
        <f>SUMPRODUCT(MOD(C63:G63,2))</f>
        <v>3</v>
      </c>
      <c r="N63">
        <f>5-M63</f>
        <v>2</v>
      </c>
      <c r="O63">
        <f>COUNTIF(C63:G63,"&lt;=17")</f>
        <v>4</v>
      </c>
      <c r="P63">
        <f>COUNTIF(C63:G63,"&gt;=18")</f>
        <v>1</v>
      </c>
      <c r="Q63">
        <f>SUMPRODUCT(--(D63:G63-C63:F63=1))</f>
        <v>1</v>
      </c>
      <c r="R63">
        <f>SUMPRODUCT(COUNTIF(C64:G64,C63:G63))</f>
        <v>0</v>
      </c>
      <c r="S63">
        <f>AVERAGE(J63:J67)</f>
        <v>75</v>
      </c>
      <c r="T63">
        <f>AVERAGE(J63:J82)</f>
        <v>75</v>
      </c>
      <c r="U63">
        <f>S63-T63</f>
        <v>0</v>
      </c>
      <c r="V63" t="str">
        <f>IF(S63&gt;T63,"EXPANDING (BULLISH)",IF(S63&lt;T63,"CONTRACTING (BEARISH)","NEUTRAL"))</f>
        <v>NEUTRAL</v>
      </c>
    </row>
    <row r="64">
      <c r="A64">
        <v>2514</v>
      </c>
      <c r="B64" t="str">
        <v>2026-03-11</v>
      </c>
      <c r="C64">
        <v>15</v>
      </c>
      <c r="D64">
        <v>19</v>
      </c>
      <c r="E64">
        <v>24</v>
      </c>
      <c r="F64">
        <v>33</v>
      </c>
      <c r="G64">
        <v>35</v>
      </c>
      <c r="H64">
        <v>9</v>
      </c>
      <c r="I64" t="str">
        <v>15 - 19 - 24 - 33 - 35 [PB: 9]</v>
      </c>
      <c r="J64">
        <f>SUM(C64:G64)</f>
        <v>126</v>
      </c>
      <c r="K64">
        <f>AVERAGE(C64:G64)</f>
        <v>25.2</v>
      </c>
      <c r="L64">
        <f>MAX(C64:G64)-MIN(C64:G64)</f>
        <v>20</v>
      </c>
      <c r="M64">
        <f>SUMPRODUCT(MOD(C64:G64,2))</f>
        <v>4</v>
      </c>
      <c r="N64">
        <f>5-M64</f>
        <v>1</v>
      </c>
      <c r="O64">
        <f>COUNTIF(C64:G64,"&lt;=17")</f>
        <v>1</v>
      </c>
      <c r="P64">
        <f>COUNTIF(C64:G64,"&gt;=18")</f>
        <v>4</v>
      </c>
      <c r="Q64">
        <f>SUMPRODUCT(--(D64:G64-C64:F64=1))</f>
        <v>0</v>
      </c>
      <c r="R64">
        <f>SUMPRODUCT(COUNTIF(C65:G65,C64:G64))</f>
        <v>1</v>
      </c>
      <c r="S64">
        <f>AVERAGE(J64:J68)</f>
        <v>126</v>
      </c>
      <c r="T64">
        <f>AVERAGE(J64:J83)</f>
        <v>126</v>
      </c>
      <c r="U64">
        <f>S64-T64</f>
        <v>0</v>
      </c>
      <c r="V64" t="str">
        <f>IF(S64&gt;T64,"EXPANDING (BULLISH)",IF(S64&lt;T64,"CONTRACTING (BEARISH)","NEUTRAL"))</f>
        <v>NEUTRAL</v>
      </c>
    </row>
    <row r="65">
      <c r="A65">
        <v>2513</v>
      </c>
      <c r="B65" t="str">
        <v>2026-03-07</v>
      </c>
      <c r="C65">
        <v>7</v>
      </c>
      <c r="D65">
        <v>10</v>
      </c>
      <c r="E65">
        <v>14</v>
      </c>
      <c r="F65">
        <v>25</v>
      </c>
      <c r="G65">
        <v>33</v>
      </c>
      <c r="H65">
        <v>4</v>
      </c>
      <c r="I65" t="str">
        <v>7 - 10 - 14 - 25 - 33 [PB: 4]</v>
      </c>
      <c r="J65">
        <f>SUM(C65:G65)</f>
        <v>89</v>
      </c>
      <c r="K65">
        <f>AVERAGE(C65:G65)</f>
        <v>17.8</v>
      </c>
      <c r="L65">
        <f>MAX(C65:G65)-MIN(C65:G65)</f>
        <v>26</v>
      </c>
      <c r="M65">
        <f>SUMPRODUCT(MOD(C65:G65,2))</f>
        <v>3</v>
      </c>
      <c r="N65">
        <f>5-M65</f>
        <v>2</v>
      </c>
      <c r="O65">
        <f>COUNTIF(C65:G65,"&lt;=17")</f>
        <v>3</v>
      </c>
      <c r="P65">
        <f>COUNTIF(C65:G65,"&gt;=18")</f>
        <v>2</v>
      </c>
      <c r="Q65">
        <f>SUMPRODUCT(--(D65:G65-C65:F65=1))</f>
        <v>0</v>
      </c>
      <c r="R65">
        <f>SUMPRODUCT(COUNTIF(C66:G66,C65:G65))</f>
        <v>1</v>
      </c>
      <c r="S65">
        <f>AVERAGE(J65:J69)</f>
        <v>89</v>
      </c>
      <c r="T65">
        <f>AVERAGE(J65:J84)</f>
        <v>89</v>
      </c>
      <c r="U65">
        <f>S65-T65</f>
        <v>0</v>
      </c>
      <c r="V65" t="str">
        <f>IF(S65&gt;T65,"EXPANDING (BULLISH)",IF(S65&lt;T65,"CONTRACTING (BEARISH)","NEUTRAL"))</f>
        <v>NEUTRAL</v>
      </c>
    </row>
    <row r="66">
      <c r="A66">
        <v>2512</v>
      </c>
      <c r="B66" t="str">
        <v>2026-03-04</v>
      </c>
      <c r="C66">
        <v>14</v>
      </c>
      <c r="D66">
        <v>16</v>
      </c>
      <c r="E66">
        <v>18</v>
      </c>
      <c r="F66">
        <v>27</v>
      </c>
      <c r="G66">
        <v>28</v>
      </c>
      <c r="H66">
        <v>4</v>
      </c>
      <c r="I66" t="str">
        <v>14 - 16 - 18 - 27 - 28 [PB: 4]</v>
      </c>
      <c r="J66">
        <f>SUM(C66:G66)</f>
        <v>103</v>
      </c>
      <c r="K66">
        <f>AVERAGE(C66:G66)</f>
        <v>20.6</v>
      </c>
      <c r="L66">
        <f>MAX(C66:G66)-MIN(C66:G66)</f>
        <v>14</v>
      </c>
      <c r="M66">
        <f>SUMPRODUCT(MOD(C66:G66,2))</f>
        <v>1</v>
      </c>
      <c r="N66">
        <f>5-M66</f>
        <v>4</v>
      </c>
      <c r="O66">
        <f>COUNTIF(C66:G66,"&lt;=17")</f>
        <v>2</v>
      </c>
      <c r="P66">
        <f>COUNTIF(C66:G66,"&gt;=18")</f>
        <v>3</v>
      </c>
      <c r="Q66">
        <f>SUMPRODUCT(--(D66:G66-C66:F66=1))</f>
        <v>1</v>
      </c>
      <c r="R66">
        <f>SUMPRODUCT(COUNTIF(C67:G67,C66:G66))</f>
        <v>0</v>
      </c>
      <c r="S66">
        <f>AVERAGE(J66:J70)</f>
        <v>103</v>
      </c>
      <c r="T66">
        <f>AVERAGE(J66:J85)</f>
        <v>103</v>
      </c>
      <c r="U66">
        <f>S66-T66</f>
        <v>0</v>
      </c>
      <c r="V66" t="str">
        <f>IF(S66&gt;T66,"EXPANDING (BULLISH)",IF(S66&lt;T66,"CONTRACTING (BEARISH)","NEUTRAL"))</f>
        <v>NEUTRAL</v>
      </c>
    </row>
    <row r="67">
      <c r="A67">
        <v>2511</v>
      </c>
      <c r="B67" t="str">
        <v>2026-02-28</v>
      </c>
      <c r="C67">
        <v>2</v>
      </c>
      <c r="D67">
        <v>5</v>
      </c>
      <c r="E67">
        <v>10</v>
      </c>
      <c r="F67">
        <v>11</v>
      </c>
      <c r="G67">
        <v>34</v>
      </c>
      <c r="H67">
        <v>4</v>
      </c>
      <c r="I67" t="str">
        <v>2 - 5 - 10 - 11 - 34 [PB: 4]</v>
      </c>
      <c r="J67">
        <f>SUM(C67:G67)</f>
        <v>62</v>
      </c>
      <c r="K67">
        <f>AVERAGE(C67:G67)</f>
        <v>12.4</v>
      </c>
      <c r="L67">
        <f>MAX(C67:G67)-MIN(C67:G67)</f>
        <v>32</v>
      </c>
      <c r="M67">
        <f>SUMPRODUCT(MOD(C67:G67,2))</f>
        <v>2</v>
      </c>
      <c r="N67">
        <f>5-M67</f>
        <v>3</v>
      </c>
      <c r="O67">
        <f>COUNTIF(C67:G67,"&lt;=17")</f>
        <v>4</v>
      </c>
      <c r="P67">
        <f>COUNTIF(C67:G67,"&gt;=18")</f>
        <v>1</v>
      </c>
      <c r="Q67">
        <f>SUMPRODUCT(--(D67:G67-C67:F67=1))</f>
        <v>1</v>
      </c>
      <c r="R67">
        <f>SUMPRODUCT(COUNTIF(C68:G68,C67:G67))</f>
        <v>1</v>
      </c>
      <c r="S67">
        <f>AVERAGE(J67:J71)</f>
        <v>62</v>
      </c>
      <c r="T67">
        <f>AVERAGE(J67:J86)</f>
        <v>62</v>
      </c>
      <c r="U67">
        <f>S67-T67</f>
        <v>0</v>
      </c>
      <c r="V67" t="str">
        <f>IF(S67&gt;T67,"EXPANDING (BULLISH)",IF(S67&lt;T67,"CONTRACTING (BEARISH)","NEUTRAL"))</f>
        <v>NEUTRAL</v>
      </c>
    </row>
    <row r="68">
      <c r="A68">
        <v>2510</v>
      </c>
      <c r="B68" t="str">
        <v>2026-02-25</v>
      </c>
      <c r="C68">
        <v>6</v>
      </c>
      <c r="D68">
        <v>11</v>
      </c>
      <c r="E68">
        <v>20</v>
      </c>
      <c r="F68">
        <v>30</v>
      </c>
      <c r="G68">
        <v>31</v>
      </c>
      <c r="H68">
        <v>5</v>
      </c>
      <c r="I68" t="str">
        <v>6 - 11 - 20 - 30 - 31 [PB: 5]</v>
      </c>
      <c r="J68">
        <f>SUM(C68:G68)</f>
        <v>98</v>
      </c>
      <c r="K68">
        <f>AVERAGE(C68:G68)</f>
        <v>19.6</v>
      </c>
      <c r="L68">
        <f>MAX(C68:G68)-MIN(C68:G68)</f>
        <v>25</v>
      </c>
      <c r="M68">
        <f>SUMPRODUCT(MOD(C68:G68,2))</f>
        <v>2</v>
      </c>
      <c r="N68">
        <f>5-M68</f>
        <v>3</v>
      </c>
      <c r="O68">
        <f>COUNTIF(C68:G68,"&lt;=17")</f>
        <v>2</v>
      </c>
      <c r="P68">
        <f>COUNTIF(C68:G68,"&gt;=18")</f>
        <v>3</v>
      </c>
      <c r="Q68">
        <f>SUMPRODUCT(--(D68:G68-C68:F68=1))</f>
        <v>1</v>
      </c>
      <c r="R68">
        <f>SUMPRODUCT(COUNTIF(C69:G69,C68:G68))</f>
        <v>1</v>
      </c>
      <c r="S68">
        <f>AVERAGE(J68:J72)</f>
        <v>98</v>
      </c>
      <c r="T68">
        <f>AVERAGE(J68:J87)</f>
        <v>98</v>
      </c>
      <c r="U68">
        <f>S68-T68</f>
        <v>0</v>
      </c>
      <c r="V68" t="str">
        <f>IF(S68&gt;T68,"EXPANDING (BULLISH)",IF(S68&lt;T68,"CONTRACTING (BEARISH)","NEUTRAL"))</f>
        <v>NEUTRAL</v>
      </c>
    </row>
    <row r="69">
      <c r="A69">
        <v>2509</v>
      </c>
      <c r="B69" t="str">
        <v>2026-02-21</v>
      </c>
      <c r="C69">
        <v>1</v>
      </c>
      <c r="D69">
        <v>6</v>
      </c>
      <c r="E69">
        <v>28</v>
      </c>
      <c r="F69">
        <v>29</v>
      </c>
      <c r="G69">
        <v>33</v>
      </c>
      <c r="H69">
        <v>5</v>
      </c>
      <c r="I69" t="str">
        <v>1 - 6 - 28 - 29 - 33 [PB: 5]</v>
      </c>
      <c r="J69">
        <f>SUM(C69:G69)</f>
        <v>97</v>
      </c>
      <c r="K69">
        <f>AVERAGE(C69:G69)</f>
        <v>19.4</v>
      </c>
      <c r="L69">
        <f>MAX(C69:G69)-MIN(C69:G69)</f>
        <v>32</v>
      </c>
      <c r="M69">
        <f>SUMPRODUCT(MOD(C69:G69,2))</f>
        <v>3</v>
      </c>
      <c r="N69">
        <f>5-M69</f>
        <v>2</v>
      </c>
      <c r="O69">
        <f>COUNTIF(C69:G69,"&lt;=17")</f>
        <v>2</v>
      </c>
      <c r="P69">
        <f>COUNTIF(C69:G69,"&gt;=18")</f>
        <v>3</v>
      </c>
      <c r="Q69">
        <f>SUMPRODUCT(--(D69:G69-C69:F69=1))</f>
        <v>1</v>
      </c>
      <c r="R69">
        <f>SUMPRODUCT(COUNTIF(C70:G70,C69:G69))</f>
        <v>0</v>
      </c>
      <c r="S69">
        <f>AVERAGE(J69:J73)</f>
        <v>97</v>
      </c>
      <c r="T69">
        <f>AVERAGE(J69:J88)</f>
        <v>97</v>
      </c>
      <c r="U69">
        <f>S69-T69</f>
        <v>0</v>
      </c>
      <c r="V69" t="str">
        <f>IF(S69&gt;T69,"EXPANDING (BULLISH)",IF(S69&lt;T69,"CONTRACTING (BEARISH)","NEUTRAL"))</f>
        <v>NEUTRAL</v>
      </c>
    </row>
    <row r="70">
      <c r="A70">
        <v>2508</v>
      </c>
      <c r="B70" t="str">
        <v>2026-02-18</v>
      </c>
      <c r="C70">
        <v>4</v>
      </c>
      <c r="D70">
        <v>8</v>
      </c>
      <c r="E70">
        <v>17</v>
      </c>
      <c r="F70">
        <v>18</v>
      </c>
      <c r="G70">
        <v>30</v>
      </c>
      <c r="H70">
        <v>6</v>
      </c>
      <c r="I70" t="str">
        <v>4 - 8 - 17 - 18 - 30 [PB: 6]</v>
      </c>
      <c r="J70">
        <f>SUM(C70:G70)</f>
        <v>77</v>
      </c>
      <c r="K70">
        <f>AVERAGE(C70:G70)</f>
        <v>15.4</v>
      </c>
      <c r="L70">
        <f>MAX(C70:G70)-MIN(C70:G70)</f>
        <v>26</v>
      </c>
      <c r="M70">
        <f>SUMPRODUCT(MOD(C70:G70,2))</f>
        <v>1</v>
      </c>
      <c r="N70">
        <f>5-M70</f>
        <v>4</v>
      </c>
      <c r="O70">
        <f>COUNTIF(C70:G70,"&lt;=17")</f>
        <v>3</v>
      </c>
      <c r="P70">
        <f>COUNTIF(C70:G70,"&gt;=18")</f>
        <v>2</v>
      </c>
      <c r="Q70">
        <f>SUMPRODUCT(--(D70:G70-C70:F70=1))</f>
        <v>1</v>
      </c>
      <c r="R70">
        <f>SUMPRODUCT(COUNTIF(C71:G71,C70:G70))</f>
        <v>2</v>
      </c>
      <c r="S70">
        <f>AVERAGE(J70:J74)</f>
        <v>77</v>
      </c>
      <c r="T70">
        <f>AVERAGE(J70:J89)</f>
        <v>77</v>
      </c>
      <c r="U70">
        <f>S70-T70</f>
        <v>0</v>
      </c>
      <c r="V70" t="str">
        <f>IF(S70&gt;T70,"EXPANDING (BULLISH)",IF(S70&lt;T70,"CONTRACTING (BEARISH)","NEUTRAL"))</f>
        <v>NEUTRAL</v>
      </c>
    </row>
    <row r="71">
      <c r="A71">
        <v>2507</v>
      </c>
      <c r="B71" t="str">
        <v>2026-02-14</v>
      </c>
      <c r="C71">
        <v>4</v>
      </c>
      <c r="D71">
        <v>7</v>
      </c>
      <c r="E71">
        <v>12</v>
      </c>
      <c r="F71">
        <v>16</v>
      </c>
      <c r="G71">
        <v>18</v>
      </c>
      <c r="H71">
        <v>7</v>
      </c>
      <c r="I71" t="str">
        <v>4 - 7 - 12 - 16 - 18 [PB: 7]</v>
      </c>
      <c r="J71">
        <f>SUM(C71:G71)</f>
        <v>57</v>
      </c>
      <c r="K71">
        <f>AVERAGE(C71:G71)</f>
        <v>11.4</v>
      </c>
      <c r="L71">
        <f>MAX(C71:G71)-MIN(C71:G71)</f>
        <v>14</v>
      </c>
      <c r="M71">
        <f>SUMPRODUCT(MOD(C71:G71,2))</f>
        <v>1</v>
      </c>
      <c r="N71">
        <f>5-M71</f>
        <v>4</v>
      </c>
      <c r="O71">
        <f>COUNTIF(C71:G71,"&lt;=17")</f>
        <v>4</v>
      </c>
      <c r="P71">
        <f>COUNTIF(C71:G71,"&gt;=18")</f>
        <v>1</v>
      </c>
      <c r="Q71">
        <f>SUMPRODUCT(--(D71:G71-C71:F71=1))</f>
        <v>0</v>
      </c>
      <c r="R71">
        <f>SUMPRODUCT(COUNTIF(C72:G72,C71:G71))</f>
        <v>2</v>
      </c>
      <c r="S71">
        <f>AVERAGE(J71:J75)</f>
        <v>57</v>
      </c>
      <c r="T71">
        <f>AVERAGE(J71:J90)</f>
        <v>57</v>
      </c>
      <c r="U71">
        <f>S71-T71</f>
        <v>0</v>
      </c>
      <c r="V71" t="str">
        <f>IF(S71&gt;T71,"EXPANDING (BULLISH)",IF(S71&lt;T71,"CONTRACTING (BEARISH)","NEUTRAL"))</f>
        <v>NEUTRAL</v>
      </c>
    </row>
    <row r="72">
      <c r="A72">
        <v>2506</v>
      </c>
      <c r="B72" t="str">
        <v>2026-02-11</v>
      </c>
      <c r="C72">
        <v>3</v>
      </c>
      <c r="D72">
        <v>4</v>
      </c>
      <c r="E72">
        <v>8</v>
      </c>
      <c r="F72">
        <v>12</v>
      </c>
      <c r="G72">
        <v>15</v>
      </c>
      <c r="H72">
        <v>7</v>
      </c>
      <c r="I72" t="str">
        <v>3 - 4 - 8 - 12 - 15 [PB: 7]</v>
      </c>
      <c r="J72">
        <f>SUM(C72:G72)</f>
        <v>42</v>
      </c>
      <c r="K72">
        <f>AVERAGE(C72:G72)</f>
        <v>8.4</v>
      </c>
      <c r="L72">
        <f>MAX(C72:G72)-MIN(C72:G72)</f>
        <v>12</v>
      </c>
      <c r="M72">
        <f>SUMPRODUCT(MOD(C72:G72,2))</f>
        <v>2</v>
      </c>
      <c r="N72">
        <f>5-M72</f>
        <v>3</v>
      </c>
      <c r="O72">
        <f>COUNTIF(C72:G72,"&lt;=17")</f>
        <v>5</v>
      </c>
      <c r="P72">
        <f>COUNTIF(C72:G72,"&gt;=18")</f>
        <v>0</v>
      </c>
      <c r="Q72">
        <f>SUMPRODUCT(--(D72:G72-C72:F72=1))</f>
        <v>1</v>
      </c>
      <c r="R72">
        <f>SUMPRODUCT(COUNTIF(C73:G73,C72:G72))</f>
        <v>0</v>
      </c>
      <c r="S72">
        <f>AVERAGE(J72:J76)</f>
        <v>42</v>
      </c>
      <c r="T72">
        <f>AVERAGE(J72:J91)</f>
        <v>42</v>
      </c>
      <c r="U72">
        <f>S72-T72</f>
        <v>0</v>
      </c>
      <c r="V72" t="str">
        <f>IF(S72&gt;T72,"EXPANDING (BULLISH)",IF(S72&lt;T72,"CONTRACTING (BEARISH)","NEUTRAL"))</f>
        <v>NEUTRAL</v>
      </c>
    </row>
    <row r="73">
      <c r="A73">
        <v>2505</v>
      </c>
      <c r="B73" t="str">
        <v>2026-02-07</v>
      </c>
      <c r="C73">
        <v>6</v>
      </c>
      <c r="D73">
        <v>17</v>
      </c>
      <c r="E73">
        <v>32</v>
      </c>
      <c r="F73">
        <v>34</v>
      </c>
      <c r="G73">
        <v>35</v>
      </c>
      <c r="H73">
        <v>6</v>
      </c>
      <c r="I73" t="str">
        <v>6 - 17 - 32 - 34 - 35 [PB: 6]</v>
      </c>
      <c r="J73">
        <f>SUM(C73:G73)</f>
        <v>124</v>
      </c>
      <c r="K73">
        <f>AVERAGE(C73:G73)</f>
        <v>24.8</v>
      </c>
      <c r="L73">
        <f>MAX(C73:G73)-MIN(C73:G73)</f>
        <v>29</v>
      </c>
      <c r="M73">
        <f>SUMPRODUCT(MOD(C73:G73,2))</f>
        <v>2</v>
      </c>
      <c r="N73">
        <f>5-M73</f>
        <v>3</v>
      </c>
      <c r="O73">
        <f>COUNTIF(C73:G73,"&lt;=17")</f>
        <v>2</v>
      </c>
      <c r="P73">
        <f>COUNTIF(C73:G73,"&gt;=18")</f>
        <v>3</v>
      </c>
      <c r="Q73">
        <f>SUMPRODUCT(--(D73:G73-C73:F73=1))</f>
        <v>1</v>
      </c>
      <c r="R73">
        <f>SUMPRODUCT(COUNTIF(C74:G74,C73:G73))</f>
        <v>0</v>
      </c>
      <c r="S73">
        <f>AVERAGE(J73:J77)</f>
        <v>124</v>
      </c>
      <c r="T73">
        <f>AVERAGE(J73:J92)</f>
        <v>124</v>
      </c>
      <c r="U73">
        <f>S73-T73</f>
        <v>0</v>
      </c>
      <c r="V73" t="str">
        <f>IF(S73&gt;T73,"EXPANDING (BULLISH)",IF(S73&lt;T73,"CONTRACTING (BEARISH)","NEUTRAL"))</f>
        <v>NEUTRAL</v>
      </c>
    </row>
    <row r="74">
      <c r="A74">
        <v>2504</v>
      </c>
      <c r="B74" t="str">
        <v>2026-02-04</v>
      </c>
      <c r="C74">
        <v>8</v>
      </c>
      <c r="D74">
        <v>20</v>
      </c>
      <c r="E74">
        <v>22</v>
      </c>
      <c r="F74">
        <v>29</v>
      </c>
      <c r="G74">
        <v>31</v>
      </c>
      <c r="H74">
        <v>9</v>
      </c>
      <c r="I74" t="str">
        <v>8 - 20 - 22 - 29 - 31 [PB: 9]</v>
      </c>
      <c r="J74">
        <f>SUM(C74:G74)</f>
        <v>110</v>
      </c>
      <c r="K74">
        <f>AVERAGE(C74:G74)</f>
        <v>22</v>
      </c>
      <c r="L74">
        <f>MAX(C74:G74)-MIN(C74:G74)</f>
        <v>23</v>
      </c>
      <c r="M74">
        <f>SUMPRODUCT(MOD(C74:G74,2))</f>
        <v>2</v>
      </c>
      <c r="N74">
        <f>5-M74</f>
        <v>3</v>
      </c>
      <c r="O74">
        <f>COUNTIF(C74:G74,"&lt;=17")</f>
        <v>1</v>
      </c>
      <c r="P74">
        <f>COUNTIF(C74:G74,"&gt;=18")</f>
        <v>4</v>
      </c>
      <c r="Q74">
        <f>SUMPRODUCT(--(D74:G74-C74:F74=1))</f>
        <v>0</v>
      </c>
      <c r="R74">
        <f>SUMPRODUCT(COUNTIF(C75:G75,C74:G74))</f>
        <v>0</v>
      </c>
      <c r="S74">
        <f>AVERAGE(J74:J78)</f>
        <v>110</v>
      </c>
      <c r="T74">
        <f>AVERAGE(J74:J93)</f>
        <v>110</v>
      </c>
      <c r="U74">
        <f>S74-T74</f>
        <v>0</v>
      </c>
      <c r="V74" t="str">
        <f>IF(S74&gt;T74,"EXPANDING (BULLISH)",IF(S74&lt;T74,"CONTRACTING (BEARISH)","NEUTRAL"))</f>
        <v>NEUTRAL</v>
      </c>
    </row>
    <row r="75">
      <c r="A75">
        <v>2503</v>
      </c>
      <c r="B75" t="str">
        <v>2026-01-31</v>
      </c>
      <c r="C75">
        <v>1</v>
      </c>
      <c r="D75">
        <v>3</v>
      </c>
      <c r="E75">
        <v>18</v>
      </c>
      <c r="F75">
        <v>26</v>
      </c>
      <c r="G75">
        <v>34</v>
      </c>
      <c r="H75">
        <v>8</v>
      </c>
      <c r="I75" t="str">
        <v>1 - 3 - 18 - 26 - 34 [PB: 8]</v>
      </c>
      <c r="J75">
        <f>SUM(C75:G75)</f>
        <v>82</v>
      </c>
      <c r="K75">
        <f>AVERAGE(C75:G75)</f>
        <v>16.4</v>
      </c>
      <c r="L75">
        <f>MAX(C75:G75)-MIN(C75:G75)</f>
        <v>33</v>
      </c>
      <c r="M75">
        <f>SUMPRODUCT(MOD(C75:G75,2))</f>
        <v>2</v>
      </c>
      <c r="N75">
        <f>5-M75</f>
        <v>3</v>
      </c>
      <c r="O75">
        <f>COUNTIF(C75:G75,"&lt;=17")</f>
        <v>2</v>
      </c>
      <c r="P75">
        <f>COUNTIF(C75:G75,"&gt;=18")</f>
        <v>3</v>
      </c>
      <c r="Q75">
        <f>SUMPRODUCT(--(D75:G75-C75:F75=1))</f>
        <v>0</v>
      </c>
      <c r="R75">
        <f>SUMPRODUCT(COUNTIF(C76:G76,C75:G75))</f>
        <v>1</v>
      </c>
      <c r="S75">
        <f>AVERAGE(J75:J79)</f>
        <v>82</v>
      </c>
      <c r="T75">
        <f>AVERAGE(J75:J94)</f>
        <v>82</v>
      </c>
      <c r="U75">
        <f>S75-T75</f>
        <v>0</v>
      </c>
      <c r="V75" t="str">
        <f>IF(S75&gt;T75,"EXPANDING (BULLISH)",IF(S75&lt;T75,"CONTRACTING (BEARISH)","NEUTRAL"))</f>
        <v>NEUTRAL</v>
      </c>
    </row>
    <row r="76">
      <c r="A76">
        <v>2502</v>
      </c>
      <c r="B76" t="str">
        <v>2026-01-28</v>
      </c>
      <c r="C76">
        <v>23</v>
      </c>
      <c r="D76">
        <v>28</v>
      </c>
      <c r="E76">
        <v>29</v>
      </c>
      <c r="F76">
        <v>33</v>
      </c>
      <c r="G76">
        <v>34</v>
      </c>
      <c r="H76">
        <v>1</v>
      </c>
      <c r="I76" t="str">
        <v>23 - 28 - 29 - 33 - 34 [PB: 1]</v>
      </c>
      <c r="J76">
        <f>SUM(C76:G76)</f>
        <v>147</v>
      </c>
      <c r="K76">
        <f>AVERAGE(C76:G76)</f>
        <v>29.4</v>
      </c>
      <c r="L76">
        <f>MAX(C76:G76)-MIN(C76:G76)</f>
        <v>11</v>
      </c>
      <c r="M76">
        <f>SUMPRODUCT(MOD(C76:G76,2))</f>
        <v>3</v>
      </c>
      <c r="N76">
        <f>5-M76</f>
        <v>2</v>
      </c>
      <c r="O76">
        <f>COUNTIF(C76:G76,"&lt;=17")</f>
        <v>0</v>
      </c>
      <c r="P76">
        <f>COUNTIF(C76:G76,"&gt;=18")</f>
        <v>5</v>
      </c>
      <c r="Q76">
        <f>SUMPRODUCT(--(D76:G76-C76:F76=1))</f>
        <v>2</v>
      </c>
      <c r="R76">
        <f>SUMPRODUCT(COUNTIF(C77:G77,C76:G76))</f>
        <v>1</v>
      </c>
      <c r="S76">
        <f>AVERAGE(J76:J80)</f>
        <v>147</v>
      </c>
      <c r="T76">
        <f>AVERAGE(J76:J95)</f>
        <v>147</v>
      </c>
      <c r="U76">
        <f>S76-T76</f>
        <v>0</v>
      </c>
      <c r="V76" t="str">
        <f>IF(S76&gt;T76,"EXPANDING (BULLISH)",IF(S76&lt;T76,"CONTRACTING (BEARISH)","NEUTRAL"))</f>
        <v>NEUTRAL</v>
      </c>
    </row>
    <row r="77">
      <c r="A77">
        <v>2501</v>
      </c>
      <c r="B77" t="str">
        <v>2026-01-24</v>
      </c>
      <c r="C77">
        <v>8</v>
      </c>
      <c r="D77">
        <v>19</v>
      </c>
      <c r="E77">
        <v>22</v>
      </c>
      <c r="F77">
        <v>24</v>
      </c>
      <c r="G77">
        <v>28</v>
      </c>
      <c r="H77">
        <v>2</v>
      </c>
      <c r="I77" t="str">
        <v>8 - 19 - 22 - 24 - 28 [PB: 2]</v>
      </c>
      <c r="J77">
        <f>SUM(C77:G77)</f>
        <v>101</v>
      </c>
      <c r="K77">
        <f>AVERAGE(C77:G77)</f>
        <v>20.2</v>
      </c>
      <c r="L77">
        <f>MAX(C77:G77)-MIN(C77:G77)</f>
        <v>20</v>
      </c>
      <c r="M77">
        <f>SUMPRODUCT(MOD(C77:G77,2))</f>
        <v>1</v>
      </c>
      <c r="N77">
        <f>5-M77</f>
        <v>4</v>
      </c>
      <c r="O77">
        <f>COUNTIF(C77:G77,"&lt;=17")</f>
        <v>1</v>
      </c>
      <c r="P77">
        <f>COUNTIF(C77:G77,"&gt;=18")</f>
        <v>4</v>
      </c>
      <c r="Q77">
        <f>SUMPRODUCT(--(D77:G77-C77:F77=1))</f>
        <v>0</v>
      </c>
      <c r="R77">
        <f>SUMPRODUCT(COUNTIF(C78:G78,C77:G77))</f>
        <v>1</v>
      </c>
      <c r="S77">
        <f>AVERAGE(J77:J81)</f>
        <v>101</v>
      </c>
      <c r="T77">
        <f>AVERAGE(J77:J96)</f>
        <v>101</v>
      </c>
      <c r="U77">
        <f>S77-T77</f>
        <v>0</v>
      </c>
      <c r="V77" t="str">
        <f>IF(S77&gt;T77,"EXPANDING (BULLISH)",IF(S77&lt;T77,"CONTRACTING (BEARISH)","NEUTRAL"))</f>
        <v>NEUTRAL</v>
      </c>
    </row>
    <row r="78">
      <c r="A78">
        <v>2500</v>
      </c>
      <c r="B78" t="str">
        <v>2026-01-21</v>
      </c>
      <c r="C78">
        <v>3</v>
      </c>
      <c r="D78">
        <v>6</v>
      </c>
      <c r="E78">
        <v>8</v>
      </c>
      <c r="F78">
        <v>17</v>
      </c>
      <c r="G78">
        <v>23</v>
      </c>
      <c r="H78">
        <v>2</v>
      </c>
      <c r="I78" t="str">
        <v>3 - 6 - 8 - 17 - 23 [PB: 2]</v>
      </c>
      <c r="J78">
        <f>SUM(C78:G78)</f>
        <v>57</v>
      </c>
      <c r="K78">
        <f>AVERAGE(C78:G78)</f>
        <v>11.4</v>
      </c>
      <c r="L78">
        <f>MAX(C78:G78)-MIN(C78:G78)</f>
        <v>20</v>
      </c>
      <c r="M78">
        <f>SUMPRODUCT(MOD(C78:G78,2))</f>
        <v>3</v>
      </c>
      <c r="N78">
        <f>5-M78</f>
        <v>2</v>
      </c>
      <c r="O78">
        <f>COUNTIF(C78:G78,"&lt;=17")</f>
        <v>4</v>
      </c>
      <c r="P78">
        <f>COUNTIF(C78:G78,"&gt;=18")</f>
        <v>1</v>
      </c>
      <c r="Q78">
        <f>SUMPRODUCT(--(D78:G78-C78:F78=1))</f>
        <v>0</v>
      </c>
      <c r="R78">
        <f>SUMPRODUCT(COUNTIF(C79:G79,C78:G78))</f>
        <v>0</v>
      </c>
      <c r="S78">
        <f>AVERAGE(J78:J82)</f>
        <v>57</v>
      </c>
      <c r="T78">
        <f>AVERAGE(J78:J97)</f>
        <v>57</v>
      </c>
      <c r="U78">
        <f>S78-T78</f>
        <v>0</v>
      </c>
      <c r="V78" t="str">
        <f>IF(S78&gt;T78,"EXPANDING (BULLISH)",IF(S78&lt;T78,"CONTRACTING (BEARISH)","NEUTRAL"))</f>
        <v>NEUTRAL</v>
      </c>
    </row>
    <row r="79">
      <c r="A79">
        <v>2499</v>
      </c>
      <c r="B79" t="str">
        <v>2026-01-17</v>
      </c>
      <c r="C79">
        <v>10</v>
      </c>
      <c r="D79">
        <v>13</v>
      </c>
      <c r="E79">
        <v>16</v>
      </c>
      <c r="F79">
        <v>20</v>
      </c>
      <c r="G79">
        <v>25</v>
      </c>
      <c r="H79">
        <v>3</v>
      </c>
      <c r="I79" t="str">
        <v>10 - 13 - 16 - 20 - 25 [PB: 3]</v>
      </c>
      <c r="J79">
        <f>SUM(C79:G79)</f>
        <v>84</v>
      </c>
      <c r="K79">
        <f>AVERAGE(C79:G79)</f>
        <v>16.8</v>
      </c>
      <c r="L79">
        <f>MAX(C79:G79)-MIN(C79:G79)</f>
        <v>15</v>
      </c>
      <c r="M79">
        <f>SUMPRODUCT(MOD(C79:G79,2))</f>
        <v>2</v>
      </c>
      <c r="N79">
        <f>5-M79</f>
        <v>3</v>
      </c>
      <c r="O79">
        <f>COUNTIF(C79:G79,"&lt;=17")</f>
        <v>3</v>
      </c>
      <c r="P79">
        <f>COUNTIF(C79:G79,"&gt;=18")</f>
        <v>2</v>
      </c>
      <c r="Q79">
        <f>SUMPRODUCT(--(D79:G79-C79:F79=1))</f>
        <v>0</v>
      </c>
      <c r="R79">
        <f>SUMPRODUCT(COUNTIF(C80:G80,C79:G79))</f>
        <v>0</v>
      </c>
      <c r="S79">
        <f>AVERAGE(J79:J83)</f>
        <v>84</v>
      </c>
      <c r="T79">
        <f>AVERAGE(J79:J98)</f>
        <v>84</v>
      </c>
      <c r="U79">
        <f>S79-T79</f>
        <v>0</v>
      </c>
      <c r="V79" t="str">
        <f>IF(S79&gt;T79,"EXPANDING (BULLISH)",IF(S79&lt;T79,"CONTRACTING (BEARISH)","NEUTRAL"))</f>
        <v>NEUTRAL</v>
      </c>
    </row>
    <row r="80">
      <c r="A80">
        <v>2498</v>
      </c>
      <c r="B80" t="str">
        <v>2026-01-14</v>
      </c>
      <c r="C80">
        <v>6</v>
      </c>
      <c r="D80">
        <v>7</v>
      </c>
      <c r="E80">
        <v>8</v>
      </c>
      <c r="F80">
        <v>17</v>
      </c>
      <c r="G80">
        <v>21</v>
      </c>
      <c r="H80">
        <v>8</v>
      </c>
      <c r="I80" t="str">
        <v>6 - 7 - 8 - 17 - 21 [PB: 8]</v>
      </c>
      <c r="J80">
        <f>SUM(C80:G80)</f>
        <v>59</v>
      </c>
      <c r="K80">
        <f>AVERAGE(C80:G80)</f>
        <v>11.8</v>
      </c>
      <c r="L80">
        <f>MAX(C80:G80)-MIN(C80:G80)</f>
        <v>15</v>
      </c>
      <c r="M80">
        <f>SUMPRODUCT(MOD(C80:G80,2))</f>
        <v>3</v>
      </c>
      <c r="N80">
        <f>5-M80</f>
        <v>2</v>
      </c>
      <c r="O80">
        <f>COUNTIF(C80:G80,"&lt;=17")</f>
        <v>4</v>
      </c>
      <c r="P80">
        <f>COUNTIF(C80:G80,"&gt;=18")</f>
        <v>1</v>
      </c>
      <c r="Q80">
        <f>SUMPRODUCT(--(D80:G80-C80:F80=1))</f>
        <v>2</v>
      </c>
      <c r="R80">
        <f>SUMPRODUCT(COUNTIF(C81:G81,C80:G80))</f>
        <v>1</v>
      </c>
      <c r="S80">
        <f>AVERAGE(J80:J84)</f>
        <v>59</v>
      </c>
      <c r="T80">
        <f>AVERAGE(J80:J99)</f>
        <v>59</v>
      </c>
      <c r="U80">
        <f>S80-T80</f>
        <v>0</v>
      </c>
      <c r="V80" t="str">
        <f>IF(S80&gt;T80,"EXPANDING (BULLISH)",IF(S80&lt;T80,"CONTRACTING (BEARISH)","NEUTRAL"))</f>
        <v>NEUTRAL</v>
      </c>
    </row>
    <row r="81">
      <c r="A81">
        <v>2497</v>
      </c>
      <c r="B81" t="str">
        <v>2026-01-10</v>
      </c>
      <c r="C81">
        <v>8</v>
      </c>
      <c r="D81">
        <v>20</v>
      </c>
      <c r="E81">
        <v>24</v>
      </c>
      <c r="F81">
        <v>26</v>
      </c>
      <c r="G81">
        <v>29</v>
      </c>
      <c r="H81">
        <v>8</v>
      </c>
      <c r="I81" t="str">
        <v>8 - 20 - 24 - 26 - 29 [PB: 8]</v>
      </c>
      <c r="J81">
        <f>SUM(C81:G81)</f>
        <v>107</v>
      </c>
      <c r="K81">
        <f>AVERAGE(C81:G81)</f>
        <v>21.4</v>
      </c>
      <c r="L81">
        <f>MAX(C81:G81)-MIN(C81:G81)</f>
        <v>21</v>
      </c>
      <c r="M81">
        <f>SUMPRODUCT(MOD(C81:G81,2))</f>
        <v>1</v>
      </c>
      <c r="N81">
        <f>5-M81</f>
        <v>4</v>
      </c>
      <c r="O81">
        <f>COUNTIF(C81:G81,"&lt;=17")</f>
        <v>1</v>
      </c>
      <c r="P81">
        <f>COUNTIF(C81:G81,"&gt;=18")</f>
        <v>4</v>
      </c>
      <c r="Q81">
        <f>SUMPRODUCT(--(D81:G81-C81:F81=1))</f>
        <v>0</v>
      </c>
      <c r="R81">
        <f>SUMPRODUCT(COUNTIF(C82:G82,C81:G81))</f>
        <v>1</v>
      </c>
      <c r="S81">
        <f>AVERAGE(J81:J85)</f>
        <v>107</v>
      </c>
      <c r="T81">
        <f>AVERAGE(J81:J100)</f>
        <v>107</v>
      </c>
      <c r="U81">
        <f>S81-T81</f>
        <v>0</v>
      </c>
      <c r="V81" t="str">
        <f>IF(S81&gt;T81,"EXPANDING (BULLISH)",IF(S81&lt;T81,"CONTRACTING (BEARISH)","NEUTRAL"))</f>
        <v>NEUTRAL</v>
      </c>
    </row>
    <row r="82">
      <c r="A82">
        <v>2496</v>
      </c>
      <c r="B82" t="str">
        <v>2026-01-07</v>
      </c>
      <c r="C82">
        <v>8</v>
      </c>
      <c r="D82">
        <v>12</v>
      </c>
      <c r="E82">
        <v>18</v>
      </c>
      <c r="F82">
        <v>27</v>
      </c>
      <c r="G82">
        <v>32</v>
      </c>
      <c r="H82">
        <v>1</v>
      </c>
      <c r="I82" t="str">
        <v>8 - 12 - 18 - 27 - 32 [PB: 1]</v>
      </c>
      <c r="J82">
        <f>SUM(C82:G82)</f>
        <v>97</v>
      </c>
      <c r="K82">
        <f>AVERAGE(C82:G82)</f>
        <v>19.4</v>
      </c>
      <c r="L82">
        <f>MAX(C82:G82)-MIN(C82:G82)</f>
        <v>24</v>
      </c>
      <c r="M82">
        <f>SUMPRODUCT(MOD(C82:G82,2))</f>
        <v>1</v>
      </c>
      <c r="N82">
        <f>5-M82</f>
        <v>4</v>
      </c>
      <c r="O82">
        <f>COUNTIF(C82:G82,"&lt;=17")</f>
        <v>2</v>
      </c>
      <c r="P82">
        <f>COUNTIF(C82:G82,"&gt;=18")</f>
        <v>3</v>
      </c>
      <c r="Q82">
        <f>SUMPRODUCT(--(D82:G82-C82:F82=1))</f>
        <v>0</v>
      </c>
      <c r="R82">
        <f>SUMPRODUCT(COUNTIF(C83:G83,C82:G82))</f>
        <v>0</v>
      </c>
      <c r="S82">
        <f>AVERAGE(J82:J86)</f>
        <v>97</v>
      </c>
      <c r="T82">
        <f>AVERAGE(J82:J101)</f>
        <v>97</v>
      </c>
      <c r="U82">
        <f>S82-T82</f>
        <v>0</v>
      </c>
      <c r="V82" t="str">
        <f>IF(S82&gt;T82,"EXPANDING (BULLISH)",IF(S82&lt;T82,"CONTRACTING (BEARISH)","NEUTRAL"))</f>
        <v>NEUTRAL</v>
      </c>
    </row>
    <row r="83">
      <c r="A83">
        <v>2495</v>
      </c>
      <c r="B83" t="str">
        <v>2026-01-03</v>
      </c>
      <c r="C83">
        <v>1</v>
      </c>
      <c r="D83">
        <v>3</v>
      </c>
      <c r="E83">
        <v>20</v>
      </c>
      <c r="F83">
        <v>24</v>
      </c>
      <c r="G83">
        <v>33</v>
      </c>
      <c r="H83">
        <v>10</v>
      </c>
      <c r="I83" t="str">
        <v>1 - 3 - 20 - 24 - 33 [PB: 10]</v>
      </c>
      <c r="J83">
        <f>SUM(C83:G83)</f>
        <v>81</v>
      </c>
      <c r="K83">
        <f>AVERAGE(C83:G83)</f>
        <v>16.2</v>
      </c>
      <c r="L83">
        <f>MAX(C83:G83)-MIN(C83:G83)</f>
        <v>32</v>
      </c>
      <c r="M83">
        <f>SUMPRODUCT(MOD(C83:G83,2))</f>
        <v>3</v>
      </c>
      <c r="N83">
        <f>5-M83</f>
        <v>2</v>
      </c>
      <c r="O83">
        <f>COUNTIF(C83:G83,"&lt;=17")</f>
        <v>2</v>
      </c>
      <c r="P83">
        <f>COUNTIF(C83:G83,"&gt;=18")</f>
        <v>3</v>
      </c>
      <c r="Q83">
        <f>SUMPRODUCT(--(D83:G83-C83:F83=1))</f>
        <v>0</v>
      </c>
      <c r="R83">
        <f>SUMPRODUCT(COUNTIF(C84:G84,C83:G83))</f>
        <v>1</v>
      </c>
      <c r="S83">
        <f>AVERAGE(J83:J87)</f>
        <v>81</v>
      </c>
      <c r="T83">
        <f>AVERAGE(J83:J102)</f>
        <v>81</v>
      </c>
      <c r="U83">
        <f>S83-T83</f>
        <v>0</v>
      </c>
      <c r="V83" t="str">
        <f>IF(S83&gt;T83,"EXPANDING (BULLISH)",IF(S83&lt;T83,"CONTRACTING (BEARISH)","NEUTRAL"))</f>
        <v>NEUTRAL</v>
      </c>
    </row>
    <row r="84">
      <c r="A84">
        <v>2494</v>
      </c>
      <c r="B84" t="str">
        <v>2025-12-31</v>
      </c>
      <c r="C84">
        <v>16</v>
      </c>
      <c r="D84">
        <v>20</v>
      </c>
      <c r="E84">
        <v>29</v>
      </c>
      <c r="F84">
        <v>31</v>
      </c>
      <c r="G84">
        <v>34</v>
      </c>
      <c r="H84">
        <v>7</v>
      </c>
      <c r="I84" t="str">
        <v>16 - 20 - 29 - 31 - 34 [PB: 7]</v>
      </c>
      <c r="J84">
        <f>SUM(C84:G84)</f>
        <v>130</v>
      </c>
      <c r="K84">
        <f>AVERAGE(C84:G84)</f>
        <v>26</v>
      </c>
      <c r="L84">
        <f>MAX(C84:G84)-MIN(C84:G84)</f>
        <v>18</v>
      </c>
      <c r="M84">
        <f>SUMPRODUCT(MOD(C84:G84,2))</f>
        <v>2</v>
      </c>
      <c r="N84">
        <f>5-M84</f>
        <v>3</v>
      </c>
      <c r="O84">
        <f>COUNTIF(C84:G84,"&lt;=17")</f>
        <v>1</v>
      </c>
      <c r="P84">
        <f>COUNTIF(C84:G84,"&gt;=18")</f>
        <v>4</v>
      </c>
      <c r="Q84">
        <f>SUMPRODUCT(--(D84:G84-C84:F84=1))</f>
        <v>0</v>
      </c>
      <c r="R84">
        <f>SUMPRODUCT(COUNTIF(C85:G85,C84:G84))</f>
        <v>1</v>
      </c>
      <c r="S84">
        <f>AVERAGE(J84:J88)</f>
        <v>130</v>
      </c>
      <c r="T84">
        <f>AVERAGE(J84:J103)</f>
        <v>130</v>
      </c>
      <c r="U84">
        <f>S84-T84</f>
        <v>0</v>
      </c>
      <c r="V84" t="str">
        <f>IF(S84&gt;T84,"EXPANDING (BULLISH)",IF(S84&lt;T84,"CONTRACTING (BEARISH)","NEUTRAL"))</f>
        <v>NEUTRAL</v>
      </c>
    </row>
    <row r="85">
      <c r="A85">
        <v>2493</v>
      </c>
      <c r="B85" t="str">
        <v>2025-12-27</v>
      </c>
      <c r="C85">
        <v>5</v>
      </c>
      <c r="D85">
        <v>8</v>
      </c>
      <c r="E85">
        <v>19</v>
      </c>
      <c r="F85">
        <v>22</v>
      </c>
      <c r="G85">
        <v>29</v>
      </c>
      <c r="H85">
        <v>5</v>
      </c>
      <c r="I85" t="str">
        <v>5 - 8 - 19 - 22 - 29 [PB: 5]</v>
      </c>
      <c r="J85">
        <f>SUM(C85:G85)</f>
        <v>83</v>
      </c>
      <c r="K85">
        <f>AVERAGE(C85:G85)</f>
        <v>16.6</v>
      </c>
      <c r="L85">
        <f>MAX(C85:G85)-MIN(C85:G85)</f>
        <v>24</v>
      </c>
      <c r="M85">
        <f>SUMPRODUCT(MOD(C85:G85,2))</f>
        <v>3</v>
      </c>
      <c r="N85">
        <f>5-M85</f>
        <v>2</v>
      </c>
      <c r="O85">
        <f>COUNTIF(C85:G85,"&lt;=17")</f>
        <v>2</v>
      </c>
      <c r="P85">
        <f>COUNTIF(C85:G85,"&gt;=18")</f>
        <v>3</v>
      </c>
      <c r="Q85">
        <f>SUMPRODUCT(--(D85:G85-C85:F85=1))</f>
        <v>0</v>
      </c>
      <c r="R85">
        <f>SUMPRODUCT(COUNTIF(C86:G86,C85:G85))</f>
        <v>1</v>
      </c>
      <c r="S85">
        <f>AVERAGE(J85:J89)</f>
        <v>83</v>
      </c>
      <c r="T85">
        <f>AVERAGE(J85:J104)</f>
        <v>83</v>
      </c>
      <c r="U85">
        <f>S85-T85</f>
        <v>0</v>
      </c>
      <c r="V85" t="str">
        <f>IF(S85&gt;T85,"EXPANDING (BULLISH)",IF(S85&lt;T85,"CONTRACTING (BEARISH)","NEUTRAL"))</f>
        <v>NEUTRAL</v>
      </c>
    </row>
    <row r="86">
      <c r="A86">
        <v>2492</v>
      </c>
      <c r="B86" t="str">
        <v>2025-12-24</v>
      </c>
      <c r="C86">
        <v>9</v>
      </c>
      <c r="D86">
        <v>14</v>
      </c>
      <c r="E86">
        <v>15</v>
      </c>
      <c r="F86">
        <v>22</v>
      </c>
      <c r="G86">
        <v>30</v>
      </c>
      <c r="H86">
        <v>5</v>
      </c>
      <c r="I86" t="str">
        <v>9 - 14 - 15 - 22 - 30 [PB: 5]</v>
      </c>
      <c r="J86">
        <f>SUM(C86:G86)</f>
        <v>90</v>
      </c>
      <c r="K86">
        <f>AVERAGE(C86:G86)</f>
        <v>18</v>
      </c>
      <c r="L86">
        <f>MAX(C86:G86)-MIN(C86:G86)</f>
        <v>21</v>
      </c>
      <c r="M86">
        <f>SUMPRODUCT(MOD(C86:G86,2))</f>
        <v>2</v>
      </c>
      <c r="N86">
        <f>5-M86</f>
        <v>3</v>
      </c>
      <c r="O86">
        <f>COUNTIF(C86:G86,"&lt;=17")</f>
        <v>3</v>
      </c>
      <c r="P86">
        <f>COUNTIF(C86:G86,"&gt;=18")</f>
        <v>2</v>
      </c>
      <c r="Q86">
        <f>SUMPRODUCT(--(D86:G86-C86:F86=1))</f>
        <v>1</v>
      </c>
      <c r="R86">
        <f>SUMPRODUCT(COUNTIF(C87:G87,C86:G86))</f>
        <v>1</v>
      </c>
      <c r="S86">
        <f>AVERAGE(J86:J90)</f>
        <v>90</v>
      </c>
      <c r="T86">
        <f>AVERAGE(J86:J105)</f>
        <v>90</v>
      </c>
      <c r="U86">
        <f>S86-T86</f>
        <v>0</v>
      </c>
      <c r="V86" t="str">
        <f>IF(S86&gt;T86,"EXPANDING (BULLISH)",IF(S86&lt;T86,"CONTRACTING (BEARISH)","NEUTRAL"))</f>
        <v>NEUTRAL</v>
      </c>
    </row>
    <row r="87">
      <c r="A87">
        <v>2491</v>
      </c>
      <c r="B87" t="str">
        <v>2025-12-20</v>
      </c>
      <c r="C87">
        <v>9</v>
      </c>
      <c r="D87">
        <v>12</v>
      </c>
      <c r="E87">
        <v>19</v>
      </c>
      <c r="F87">
        <v>27</v>
      </c>
      <c r="G87">
        <v>33</v>
      </c>
      <c r="H87">
        <v>2</v>
      </c>
      <c r="I87" t="str">
        <v>9 - 12 - 19 - 27 - 33 [PB: 2]</v>
      </c>
      <c r="J87">
        <f>SUM(C87:G87)</f>
        <v>100</v>
      </c>
      <c r="K87">
        <f>AVERAGE(C87:G87)</f>
        <v>20</v>
      </c>
      <c r="L87">
        <f>MAX(C87:G87)-MIN(C87:G87)</f>
        <v>24</v>
      </c>
      <c r="M87">
        <f>SUMPRODUCT(MOD(C87:G87,2))</f>
        <v>4</v>
      </c>
      <c r="N87">
        <f>5-M87</f>
        <v>1</v>
      </c>
      <c r="O87">
        <f>COUNTIF(C87:G87,"&lt;=17")</f>
        <v>2</v>
      </c>
      <c r="P87">
        <f>COUNTIF(C87:G87,"&gt;=18")</f>
        <v>3</v>
      </c>
      <c r="Q87">
        <f>SUMPRODUCT(--(D87:G87-C87:F87=1))</f>
        <v>0</v>
      </c>
      <c r="R87">
        <f>SUMPRODUCT(COUNTIF(C88:G88,C87:G87))</f>
        <v>1</v>
      </c>
      <c r="S87">
        <f>AVERAGE(J87:J91)</f>
        <v>100</v>
      </c>
      <c r="T87">
        <f>AVERAGE(J87:J106)</f>
        <v>100</v>
      </c>
      <c r="U87">
        <f>S87-T87</f>
        <v>0</v>
      </c>
      <c r="V87" t="str">
        <f>IF(S87&gt;T87,"EXPANDING (BULLISH)",IF(S87&lt;T87,"CONTRACTING (BEARISH)","NEUTRAL"))</f>
        <v>NEUTRAL</v>
      </c>
    </row>
    <row r="88">
      <c r="A88">
        <v>2490</v>
      </c>
      <c r="B88" t="str">
        <v>2025-12-17</v>
      </c>
      <c r="C88">
        <v>15</v>
      </c>
      <c r="D88">
        <v>23</v>
      </c>
      <c r="E88">
        <v>29</v>
      </c>
      <c r="F88">
        <v>33</v>
      </c>
      <c r="G88">
        <v>35</v>
      </c>
      <c r="H88">
        <v>4</v>
      </c>
      <c r="I88" t="str">
        <v>15 - 23 - 29 - 33 - 35 [PB: 4]</v>
      </c>
      <c r="J88">
        <f>SUM(C88:G88)</f>
        <v>135</v>
      </c>
      <c r="K88">
        <f>AVERAGE(C88:G88)</f>
        <v>27</v>
      </c>
      <c r="L88">
        <f>MAX(C88:G88)-MIN(C88:G88)</f>
        <v>20</v>
      </c>
      <c r="M88">
        <f>SUMPRODUCT(MOD(C88:G88,2))</f>
        <v>5</v>
      </c>
      <c r="N88">
        <f>5-M88</f>
        <v>0</v>
      </c>
      <c r="O88">
        <f>COUNTIF(C88:G88,"&lt;=17")</f>
        <v>1</v>
      </c>
      <c r="P88">
        <f>COUNTIF(C88:G88,"&gt;=18")</f>
        <v>4</v>
      </c>
      <c r="Q88">
        <f>SUMPRODUCT(--(D88:G88-C88:F88=1))</f>
        <v>0</v>
      </c>
      <c r="R88">
        <f>SUMPRODUCT(COUNTIF(C89:G89,C88:G88))</f>
        <v>0</v>
      </c>
      <c r="S88">
        <f>AVERAGE(J88:J92)</f>
        <v>135</v>
      </c>
      <c r="T88">
        <f>AVERAGE(J88:J107)</f>
        <v>135</v>
      </c>
      <c r="U88">
        <f>S88-T88</f>
        <v>0</v>
      </c>
      <c r="V88" t="str">
        <f>IF(S88&gt;T88,"EXPANDING (BULLISH)",IF(S88&lt;T88,"CONTRACTING (BEARISH)","NEUTRAL"))</f>
        <v>NEUTRAL</v>
      </c>
    </row>
    <row r="89">
      <c r="A89">
        <v>2489</v>
      </c>
      <c r="B89" t="str">
        <v>2025-12-13</v>
      </c>
      <c r="C89">
        <v>1</v>
      </c>
      <c r="D89">
        <v>4</v>
      </c>
      <c r="E89">
        <v>9</v>
      </c>
      <c r="F89">
        <v>25</v>
      </c>
      <c r="G89">
        <v>31</v>
      </c>
      <c r="H89">
        <v>8</v>
      </c>
      <c r="I89" t="str">
        <v>1 - 4 - 9 - 25 - 31 [PB: 8]</v>
      </c>
      <c r="J89">
        <f>SUM(C89:G89)</f>
        <v>70</v>
      </c>
      <c r="K89">
        <f>AVERAGE(C89:G89)</f>
        <v>14</v>
      </c>
      <c r="L89">
        <f>MAX(C89:G89)-MIN(C89:G89)</f>
        <v>30</v>
      </c>
      <c r="M89">
        <f>SUMPRODUCT(MOD(C89:G89,2))</f>
        <v>4</v>
      </c>
      <c r="N89">
        <f>5-M89</f>
        <v>1</v>
      </c>
      <c r="O89">
        <f>COUNTIF(C89:G89,"&lt;=17")</f>
        <v>3</v>
      </c>
      <c r="P89">
        <f>COUNTIF(C89:G89,"&gt;=18")</f>
        <v>2</v>
      </c>
      <c r="Q89">
        <f>SUMPRODUCT(--(D89:G89-C89:F89=1))</f>
        <v>0</v>
      </c>
      <c r="R89">
        <f>SUMPRODUCT(COUNTIF(C90:G90,C89:G89))</f>
        <v>0</v>
      </c>
      <c r="S89">
        <f>AVERAGE(J89:J93)</f>
        <v>70</v>
      </c>
      <c r="T89">
        <f>AVERAGE(J89:J108)</f>
        <v>70</v>
      </c>
      <c r="U89">
        <f>S89-T89</f>
        <v>0</v>
      </c>
      <c r="V89" t="str">
        <f>IF(S89&gt;T89,"EXPANDING (BULLISH)",IF(S89&lt;T89,"CONTRACTING (BEARISH)","NEUTRAL"))</f>
        <v>NEUTRAL</v>
      </c>
    </row>
    <row r="90">
      <c r="A90">
        <v>2488</v>
      </c>
      <c r="B90" t="str">
        <v>2025-12-10</v>
      </c>
      <c r="C90">
        <v>5</v>
      </c>
      <c r="D90">
        <v>13</v>
      </c>
      <c r="E90">
        <v>16</v>
      </c>
      <c r="F90">
        <v>26</v>
      </c>
      <c r="G90">
        <v>33</v>
      </c>
      <c r="H90">
        <v>3</v>
      </c>
      <c r="I90" t="str">
        <v>5 - 13 - 16 - 26 - 33 [PB: 3]</v>
      </c>
      <c r="J90">
        <f>SUM(C90:G90)</f>
        <v>93</v>
      </c>
      <c r="K90">
        <f>AVERAGE(C90:G90)</f>
        <v>18.6</v>
      </c>
      <c r="L90">
        <f>MAX(C90:G90)-MIN(C90:G90)</f>
        <v>28</v>
      </c>
      <c r="M90">
        <f>SUMPRODUCT(MOD(C90:G90,2))</f>
        <v>3</v>
      </c>
      <c r="N90">
        <f>5-M90</f>
        <v>2</v>
      </c>
      <c r="O90">
        <f>COUNTIF(C90:G90,"&lt;=17")</f>
        <v>3</v>
      </c>
      <c r="P90">
        <f>COUNTIF(C90:G90,"&gt;=18")</f>
        <v>2</v>
      </c>
      <c r="Q90">
        <f>SUMPRODUCT(--(D90:G90-C90:F90=1))</f>
        <v>0</v>
      </c>
      <c r="R90">
        <f>SUMPRODUCT(COUNTIF(C91:G91,C90:G90))</f>
        <v>1</v>
      </c>
      <c r="S90">
        <f>AVERAGE(J90:J94)</f>
        <v>93</v>
      </c>
      <c r="T90">
        <f>AVERAGE(J90:J109)</f>
        <v>93</v>
      </c>
      <c r="U90">
        <f>S90-T90</f>
        <v>0</v>
      </c>
      <c r="V90" t="str">
        <f>IF(S90&gt;T90,"EXPANDING (BULLISH)",IF(S90&lt;T90,"CONTRACTING (BEARISH)","NEUTRAL"))</f>
        <v>NEUTRAL</v>
      </c>
    </row>
    <row r="91">
      <c r="A91">
        <v>2487</v>
      </c>
      <c r="B91" t="str">
        <v>2025-12-06</v>
      </c>
      <c r="C91">
        <v>3</v>
      </c>
      <c r="D91">
        <v>5</v>
      </c>
      <c r="E91">
        <v>6</v>
      </c>
      <c r="F91">
        <v>12</v>
      </c>
      <c r="G91">
        <v>25</v>
      </c>
      <c r="H91">
        <v>8</v>
      </c>
      <c r="I91" t="str">
        <v>3 - 5 - 6 - 12 - 25 [PB: 8]</v>
      </c>
      <c r="J91">
        <f>SUM(C91:G91)</f>
        <v>51</v>
      </c>
      <c r="K91">
        <f>AVERAGE(C91:G91)</f>
        <v>10.2</v>
      </c>
      <c r="L91">
        <f>MAX(C91:G91)-MIN(C91:G91)</f>
        <v>22</v>
      </c>
      <c r="M91">
        <f>SUMPRODUCT(MOD(C91:G91,2))</f>
        <v>3</v>
      </c>
      <c r="N91">
        <f>5-M91</f>
        <v>2</v>
      </c>
      <c r="O91">
        <f>COUNTIF(C91:G91,"&lt;=17")</f>
        <v>4</v>
      </c>
      <c r="P91">
        <f>COUNTIF(C91:G91,"&gt;=18")</f>
        <v>1</v>
      </c>
      <c r="Q91">
        <f>SUMPRODUCT(--(D91:G91-C91:F91=1))</f>
        <v>1</v>
      </c>
      <c r="R91">
        <f>SUMPRODUCT(COUNTIF(C92:G92,C91:G91))</f>
        <v>1</v>
      </c>
      <c r="S91">
        <f>AVERAGE(J91:J95)</f>
        <v>51</v>
      </c>
      <c r="T91">
        <f>AVERAGE(J91:J110)</f>
        <v>51</v>
      </c>
      <c r="U91">
        <f>S91-T91</f>
        <v>0</v>
      </c>
      <c r="V91" t="str">
        <f>IF(S91&gt;T91,"EXPANDING (BULLISH)",IF(S91&lt;T91,"CONTRACTING (BEARISH)","NEUTRAL"))</f>
        <v>NEUTRAL</v>
      </c>
    </row>
    <row r="92">
      <c r="A92">
        <v>2486</v>
      </c>
      <c r="B92" t="str">
        <v>2025-12-03</v>
      </c>
      <c r="C92">
        <v>3</v>
      </c>
      <c r="D92">
        <v>11</v>
      </c>
      <c r="E92">
        <v>23</v>
      </c>
      <c r="F92">
        <v>24</v>
      </c>
      <c r="G92">
        <v>33</v>
      </c>
      <c r="H92">
        <v>8</v>
      </c>
      <c r="I92" t="str">
        <v>3 - 11 - 23 - 24 - 33 [PB: 8]</v>
      </c>
      <c r="J92">
        <f>SUM(C92:G92)</f>
        <v>94</v>
      </c>
      <c r="K92">
        <f>AVERAGE(C92:G92)</f>
        <v>18.8</v>
      </c>
      <c r="L92">
        <f>MAX(C92:G92)-MIN(C92:G92)</f>
        <v>30</v>
      </c>
      <c r="M92">
        <f>SUMPRODUCT(MOD(C92:G92,2))</f>
        <v>4</v>
      </c>
      <c r="N92">
        <f>5-M92</f>
        <v>1</v>
      </c>
      <c r="O92">
        <f>COUNTIF(C92:G92,"&lt;=17")</f>
        <v>2</v>
      </c>
      <c r="P92">
        <f>COUNTIF(C92:G92,"&gt;=18")</f>
        <v>3</v>
      </c>
      <c r="Q92">
        <f>SUMPRODUCT(--(D92:G92-C92:F92=1))</f>
        <v>1</v>
      </c>
      <c r="R92">
        <f>SUMPRODUCT(COUNTIF(C93:G93,C92:G92))</f>
        <v>0</v>
      </c>
      <c r="S92">
        <f>AVERAGE(J92:J96)</f>
        <v>94</v>
      </c>
      <c r="T92">
        <f>AVERAGE(J92:J111)</f>
        <v>94</v>
      </c>
      <c r="U92">
        <f>S92-T92</f>
        <v>0</v>
      </c>
      <c r="V92" t="str">
        <f>IF(S92&gt;T92,"EXPANDING (BULLISH)",IF(S92&lt;T92,"CONTRACTING (BEARISH)","NEUTRAL"))</f>
        <v>NEUTRAL</v>
      </c>
    </row>
    <row r="93">
      <c r="A93">
        <v>2485</v>
      </c>
      <c r="B93" t="str">
        <v>2025-11-29</v>
      </c>
      <c r="C93">
        <v>10</v>
      </c>
      <c r="D93">
        <v>13</v>
      </c>
      <c r="E93">
        <v>15</v>
      </c>
      <c r="F93">
        <v>29</v>
      </c>
      <c r="G93">
        <v>31</v>
      </c>
      <c r="H93">
        <v>4</v>
      </c>
      <c r="I93" t="str">
        <v>10 - 13 - 15 - 29 - 31 [PB: 4]</v>
      </c>
      <c r="J93">
        <f>SUM(C93:G93)</f>
        <v>98</v>
      </c>
      <c r="K93">
        <f>AVERAGE(C93:G93)</f>
        <v>19.6</v>
      </c>
      <c r="L93">
        <f>MAX(C93:G93)-MIN(C93:G93)</f>
        <v>21</v>
      </c>
      <c r="M93">
        <f>SUMPRODUCT(MOD(C93:G93,2))</f>
        <v>4</v>
      </c>
      <c r="N93">
        <f>5-M93</f>
        <v>1</v>
      </c>
      <c r="O93">
        <f>COUNTIF(C93:G93,"&lt;=17")</f>
        <v>3</v>
      </c>
      <c r="P93">
        <f>COUNTIF(C93:G93,"&gt;=18")</f>
        <v>2</v>
      </c>
      <c r="Q93">
        <f>SUMPRODUCT(--(D93:G93-C93:F93=1))</f>
        <v>0</v>
      </c>
      <c r="R93">
        <f>SUMPRODUCT(COUNTIF(C94:G94,C93:G93))</f>
        <v>0</v>
      </c>
      <c r="S93">
        <f>AVERAGE(J93:J97)</f>
        <v>98</v>
      </c>
      <c r="T93">
        <f>AVERAGE(J93:J112)</f>
        <v>98</v>
      </c>
      <c r="U93">
        <f>S93-T93</f>
        <v>0</v>
      </c>
      <c r="V93" t="str">
        <f>IF(S93&gt;T93,"EXPANDING (BULLISH)",IF(S93&lt;T93,"CONTRACTING (BEARISH)","NEUTRAL"))</f>
        <v>NEUTRAL</v>
      </c>
    </row>
    <row r="94">
      <c r="A94">
        <v>2484</v>
      </c>
      <c r="B94" t="str">
        <v>2025-11-26</v>
      </c>
      <c r="C94">
        <v>1</v>
      </c>
      <c r="D94">
        <v>7</v>
      </c>
      <c r="E94">
        <v>14</v>
      </c>
      <c r="F94">
        <v>20</v>
      </c>
      <c r="G94">
        <v>32</v>
      </c>
      <c r="H94">
        <v>6</v>
      </c>
      <c r="I94" t="str">
        <v>1 - 7 - 14 - 20 - 32 [PB: 6]</v>
      </c>
      <c r="J94">
        <f>SUM(C94:G94)</f>
        <v>74</v>
      </c>
      <c r="K94">
        <f>AVERAGE(C94:G94)</f>
        <v>14.8</v>
      </c>
      <c r="L94">
        <f>MAX(C94:G94)-MIN(C94:G94)</f>
        <v>31</v>
      </c>
      <c r="M94">
        <f>SUMPRODUCT(MOD(C94:G94,2))</f>
        <v>2</v>
      </c>
      <c r="N94">
        <f>5-M94</f>
        <v>3</v>
      </c>
      <c r="O94">
        <f>COUNTIF(C94:G94,"&lt;=17")</f>
        <v>3</v>
      </c>
      <c r="P94">
        <f>COUNTIF(C94:G94,"&gt;=18")</f>
        <v>2</v>
      </c>
      <c r="Q94">
        <f>SUMPRODUCT(--(D94:G94-C94:F94=1))</f>
        <v>0</v>
      </c>
      <c r="R94">
        <f>SUMPRODUCT(COUNTIF(C95:G95,C94:G94))</f>
        <v>0</v>
      </c>
      <c r="S94">
        <f>AVERAGE(J94:J98)</f>
        <v>74</v>
      </c>
      <c r="T94">
        <f>AVERAGE(J94:J113)</f>
        <v>74</v>
      </c>
      <c r="U94">
        <f>S94-T94</f>
        <v>0</v>
      </c>
      <c r="V94" t="str">
        <f>IF(S94&gt;T94,"EXPANDING (BULLISH)",IF(S94&lt;T94,"CONTRACTING (BEARISH)","NEUTRAL"))</f>
        <v>NEUTRAL</v>
      </c>
    </row>
    <row r="95">
      <c r="A95">
        <v>2483</v>
      </c>
      <c r="B95" t="str">
        <v>2025-11-22</v>
      </c>
      <c r="C95">
        <v>2</v>
      </c>
      <c r="D95">
        <v>17</v>
      </c>
      <c r="E95">
        <v>28</v>
      </c>
      <c r="F95">
        <v>30</v>
      </c>
      <c r="G95">
        <v>31</v>
      </c>
      <c r="H95">
        <v>4</v>
      </c>
      <c r="I95" t="str">
        <v>2 - 17 - 28 - 30 - 31 [PB: 4]</v>
      </c>
      <c r="J95">
        <f>SUM(C95:G95)</f>
        <v>108</v>
      </c>
      <c r="K95">
        <f>AVERAGE(C95:G95)</f>
        <v>21.6</v>
      </c>
      <c r="L95">
        <f>MAX(C95:G95)-MIN(C95:G95)</f>
        <v>29</v>
      </c>
      <c r="M95">
        <f>SUMPRODUCT(MOD(C95:G95,2))</f>
        <v>2</v>
      </c>
      <c r="N95">
        <f>5-M95</f>
        <v>3</v>
      </c>
      <c r="O95">
        <f>COUNTIF(C95:G95,"&lt;=17")</f>
        <v>2</v>
      </c>
      <c r="P95">
        <f>COUNTIF(C95:G95,"&gt;=18")</f>
        <v>3</v>
      </c>
      <c r="Q95">
        <f>SUMPRODUCT(--(D95:G95-C95:F95=1))</f>
        <v>1</v>
      </c>
      <c r="R95">
        <f>SUMPRODUCT(COUNTIF(C96:G96,C95:G95))</f>
        <v>1</v>
      </c>
      <c r="S95">
        <f>AVERAGE(J95:J99)</f>
        <v>108</v>
      </c>
      <c r="T95">
        <f>AVERAGE(J95:J114)</f>
        <v>108</v>
      </c>
      <c r="U95">
        <f>S95-T95</f>
        <v>0</v>
      </c>
      <c r="V95" t="str">
        <f>IF(S95&gt;T95,"EXPANDING (BULLISH)",IF(S95&lt;T95,"CONTRACTING (BEARISH)","NEUTRAL"))</f>
        <v>NEUTRAL</v>
      </c>
    </row>
    <row r="96">
      <c r="A96">
        <v>2482</v>
      </c>
      <c r="B96" t="str">
        <v>2025-11-19</v>
      </c>
      <c r="C96">
        <v>11</v>
      </c>
      <c r="D96">
        <v>18</v>
      </c>
      <c r="E96">
        <v>19</v>
      </c>
      <c r="F96">
        <v>27</v>
      </c>
      <c r="G96">
        <v>30</v>
      </c>
      <c r="H96">
        <v>9</v>
      </c>
      <c r="I96" t="str">
        <v>11 - 18 - 19 - 27 - 30 [PB: 9]</v>
      </c>
      <c r="J96">
        <f>SUM(C96:G96)</f>
        <v>105</v>
      </c>
      <c r="K96">
        <f>AVERAGE(C96:G96)</f>
        <v>21</v>
      </c>
      <c r="L96">
        <f>MAX(C96:G96)-MIN(C96:G96)</f>
        <v>19</v>
      </c>
      <c r="M96">
        <f>SUMPRODUCT(MOD(C96:G96,2))</f>
        <v>3</v>
      </c>
      <c r="N96">
        <f>5-M96</f>
        <v>2</v>
      </c>
      <c r="O96">
        <f>COUNTIF(C96:G96,"&lt;=17")</f>
        <v>1</v>
      </c>
      <c r="P96">
        <f>COUNTIF(C96:G96,"&gt;=18")</f>
        <v>4</v>
      </c>
      <c r="Q96">
        <f>SUMPRODUCT(--(D96:G96-C96:F96=1))</f>
        <v>1</v>
      </c>
      <c r="R96">
        <f>SUMPRODUCT(COUNTIF(C97:G97,C96:G96))</f>
        <v>0</v>
      </c>
      <c r="S96">
        <f>AVERAGE(J96:J100)</f>
        <v>105</v>
      </c>
      <c r="T96">
        <f>AVERAGE(J96:J115)</f>
        <v>105</v>
      </c>
      <c r="U96">
        <f>S96-T96</f>
        <v>0</v>
      </c>
      <c r="V96" t="str">
        <f>IF(S96&gt;T96,"EXPANDING (BULLISH)",IF(S96&lt;T96,"CONTRACTING (BEARISH)","NEUTRAL"))</f>
        <v>NEUTRAL</v>
      </c>
    </row>
    <row r="97">
      <c r="A97">
        <v>2481</v>
      </c>
      <c r="B97" t="str">
        <v>2025-11-15</v>
      </c>
      <c r="C97">
        <v>4</v>
      </c>
      <c r="D97">
        <v>6</v>
      </c>
      <c r="E97">
        <v>17</v>
      </c>
      <c r="F97">
        <v>25</v>
      </c>
      <c r="G97">
        <v>34</v>
      </c>
      <c r="H97">
        <v>7</v>
      </c>
      <c r="I97" t="str">
        <v>4 - 6 - 17 - 25 - 34 [PB: 7]</v>
      </c>
      <c r="J97">
        <f>SUM(C97:G97)</f>
        <v>86</v>
      </c>
      <c r="K97">
        <f>AVERAGE(C97:G97)</f>
        <v>17.2</v>
      </c>
      <c r="L97">
        <f>MAX(C97:G97)-MIN(C97:G97)</f>
        <v>30</v>
      </c>
      <c r="M97">
        <f>SUMPRODUCT(MOD(C97:G97,2))</f>
        <v>2</v>
      </c>
      <c r="N97">
        <f>5-M97</f>
        <v>3</v>
      </c>
      <c r="O97">
        <f>COUNTIF(C97:G97,"&lt;=17")</f>
        <v>3</v>
      </c>
      <c r="P97">
        <f>COUNTIF(C97:G97,"&gt;=18")</f>
        <v>2</v>
      </c>
      <c r="Q97">
        <f>SUMPRODUCT(--(D97:G97-C97:F97=1))</f>
        <v>0</v>
      </c>
      <c r="R97">
        <f>SUMPRODUCT(COUNTIF(C98:G98,C97:G97))</f>
        <v>1</v>
      </c>
      <c r="S97">
        <f>AVERAGE(J97:J101)</f>
        <v>86</v>
      </c>
      <c r="T97">
        <f>AVERAGE(J97:J116)</f>
        <v>86</v>
      </c>
      <c r="U97">
        <f>S97-T97</f>
        <v>0</v>
      </c>
      <c r="V97" t="str">
        <f>IF(S97&gt;T97,"EXPANDING (BULLISH)",IF(S97&lt;T97,"CONTRACTING (BEARISH)","NEUTRAL"))</f>
        <v>NEUTRAL</v>
      </c>
    </row>
    <row r="98">
      <c r="A98">
        <v>2480</v>
      </c>
      <c r="B98" t="str">
        <v>2025-11-12</v>
      </c>
      <c r="C98">
        <v>9</v>
      </c>
      <c r="D98">
        <v>11</v>
      </c>
      <c r="E98">
        <v>16</v>
      </c>
      <c r="F98">
        <v>17</v>
      </c>
      <c r="G98">
        <v>32</v>
      </c>
      <c r="H98">
        <v>4</v>
      </c>
      <c r="I98" t="str">
        <v>9 - 11 - 16 - 17 - 32 [PB: 4]</v>
      </c>
      <c r="J98">
        <f>SUM(C98:G98)</f>
        <v>85</v>
      </c>
      <c r="K98">
        <f>AVERAGE(C98:G98)</f>
        <v>17</v>
      </c>
      <c r="L98">
        <f>MAX(C98:G98)-MIN(C98:G98)</f>
        <v>23</v>
      </c>
      <c r="M98">
        <f>SUMPRODUCT(MOD(C98:G98,2))</f>
        <v>3</v>
      </c>
      <c r="N98">
        <f>5-M98</f>
        <v>2</v>
      </c>
      <c r="O98">
        <f>COUNTIF(C98:G98,"&lt;=17")</f>
        <v>4</v>
      </c>
      <c r="P98">
        <f>COUNTIF(C98:G98,"&gt;=18")</f>
        <v>1</v>
      </c>
      <c r="Q98">
        <f>SUMPRODUCT(--(D98:G98-C98:F98=1))</f>
        <v>1</v>
      </c>
      <c r="R98">
        <f>SUMPRODUCT(COUNTIF(C99:G99,C98:G98))</f>
        <v>2</v>
      </c>
      <c r="S98">
        <f>AVERAGE(J98:J102)</f>
        <v>85</v>
      </c>
      <c r="T98">
        <f>AVERAGE(J98:J117)</f>
        <v>85</v>
      </c>
      <c r="U98">
        <f>S98-T98</f>
        <v>0</v>
      </c>
      <c r="V98" t="str">
        <f>IF(S98&gt;T98,"EXPANDING (BULLISH)",IF(S98&lt;T98,"CONTRACTING (BEARISH)","NEUTRAL"))</f>
        <v>NEUTRAL</v>
      </c>
    </row>
    <row r="99">
      <c r="A99">
        <v>2479</v>
      </c>
      <c r="B99" t="str">
        <v>2025-11-08</v>
      </c>
      <c r="C99">
        <v>9</v>
      </c>
      <c r="D99">
        <v>16</v>
      </c>
      <c r="E99">
        <v>21</v>
      </c>
      <c r="F99">
        <v>25</v>
      </c>
      <c r="G99">
        <v>26</v>
      </c>
      <c r="H99">
        <v>1</v>
      </c>
      <c r="I99" t="str">
        <v>9 - 16 - 21 - 25 - 26 [PB: 1]</v>
      </c>
      <c r="J99">
        <f>SUM(C99:G99)</f>
        <v>97</v>
      </c>
      <c r="K99">
        <f>AVERAGE(C99:G99)</f>
        <v>19.4</v>
      </c>
      <c r="L99">
        <f>MAX(C99:G99)-MIN(C99:G99)</f>
        <v>17</v>
      </c>
      <c r="M99">
        <f>SUMPRODUCT(MOD(C99:G99,2))</f>
        <v>3</v>
      </c>
      <c r="N99">
        <f>5-M99</f>
        <v>2</v>
      </c>
      <c r="O99">
        <f>COUNTIF(C99:G99,"&lt;=17")</f>
        <v>2</v>
      </c>
      <c r="P99">
        <f>COUNTIF(C99:G99,"&gt;=18")</f>
        <v>3</v>
      </c>
      <c r="Q99">
        <f>SUMPRODUCT(--(D99:G99-C99:F99=1))</f>
        <v>1</v>
      </c>
      <c r="R99">
        <f>SUMPRODUCT(COUNTIF(C100:G100,C99:G99))</f>
        <v>0</v>
      </c>
      <c r="S99">
        <f>AVERAGE(J99:J103)</f>
        <v>97</v>
      </c>
      <c r="T99">
        <f>AVERAGE(J99:J118)</f>
        <v>97</v>
      </c>
      <c r="U99">
        <f>S99-T99</f>
        <v>0</v>
      </c>
      <c r="V99" t="str">
        <f>IF(S99&gt;T99,"EXPANDING (BULLISH)",IF(S99&lt;T99,"CONTRACTING (BEARISH)","NEUTRAL"))</f>
        <v>NEUTRAL</v>
      </c>
    </row>
    <row r="100">
      <c r="A100">
        <v>2478</v>
      </c>
      <c r="B100" t="str">
        <v>2025-11-05</v>
      </c>
      <c r="C100">
        <v>2</v>
      </c>
      <c r="D100">
        <v>8</v>
      </c>
      <c r="E100">
        <v>12</v>
      </c>
      <c r="F100">
        <v>14</v>
      </c>
      <c r="G100">
        <v>20</v>
      </c>
      <c r="H100">
        <v>7</v>
      </c>
      <c r="I100" t="str">
        <v>2 - 8 - 12 - 14 - 20 [PB: 7]</v>
      </c>
      <c r="J100">
        <f>SUM(C100:G100)</f>
        <v>56</v>
      </c>
      <c r="K100">
        <f>AVERAGE(C100:G100)</f>
        <v>11.2</v>
      </c>
      <c r="L100">
        <f>MAX(C100:G100)-MIN(C100:G100)</f>
        <v>18</v>
      </c>
      <c r="M100">
        <f>SUMPRODUCT(MOD(C100:G100,2))</f>
        <v>0</v>
      </c>
      <c r="N100">
        <f>5-M100</f>
        <v>5</v>
      </c>
      <c r="O100">
        <f>COUNTIF(C100:G100,"&lt;=17")</f>
        <v>4</v>
      </c>
      <c r="P100">
        <f>COUNTIF(C100:G100,"&gt;=18")</f>
        <v>1</v>
      </c>
      <c r="Q100">
        <f>SUMPRODUCT(--(D100:G100-C100:F100=1))</f>
        <v>0</v>
      </c>
      <c r="R100">
        <f>SUMPRODUCT(COUNTIF(C101:G101,C100:G100))</f>
        <v>0</v>
      </c>
      <c r="S100">
        <f>AVERAGE(J100:J104)</f>
        <v>56</v>
      </c>
      <c r="T100">
        <f>AVERAGE(J100:J119)</f>
        <v>56</v>
      </c>
      <c r="U100">
        <f>S100-T100</f>
        <v>0</v>
      </c>
      <c r="V100" t="str">
        <f>IF(S100&gt;T100,"EXPANDING (BULLISH)",IF(S100&lt;T100,"CONTRACTING (BEARISH)","NEUTRAL"))</f>
        <v>NEUTRAL</v>
      </c>
    </row>
    <row r="101">
      <c r="A101">
        <v>2477</v>
      </c>
      <c r="B101" t="str">
        <v>2025-11-01</v>
      </c>
      <c r="C101">
        <v>6</v>
      </c>
      <c r="D101">
        <v>18</v>
      </c>
      <c r="E101">
        <v>25</v>
      </c>
      <c r="F101">
        <v>27</v>
      </c>
      <c r="G101">
        <v>28</v>
      </c>
      <c r="H101">
        <v>8</v>
      </c>
      <c r="I101" t="str">
        <v>6 - 18 - 25 - 27 - 28 [PB: 8]</v>
      </c>
      <c r="J101">
        <f>SUM(C101:G101)</f>
        <v>104</v>
      </c>
      <c r="K101">
        <f>AVERAGE(C101:G101)</f>
        <v>20.8</v>
      </c>
      <c r="L101">
        <f>MAX(C101:G101)-MIN(C101:G101)</f>
        <v>22</v>
      </c>
      <c r="M101">
        <f>SUMPRODUCT(MOD(C101:G101,2))</f>
        <v>2</v>
      </c>
      <c r="N101">
        <f>5-M101</f>
        <v>3</v>
      </c>
      <c r="O101">
        <f>COUNTIF(C101:G101,"&lt;=17")</f>
        <v>1</v>
      </c>
      <c r="P101">
        <f>COUNTIF(C101:G101,"&gt;=18")</f>
        <v>4</v>
      </c>
      <c r="Q101">
        <f>SUMPRODUCT(--(D101:G101-C101:F101=1))</f>
        <v>1</v>
      </c>
      <c r="R101">
        <f>SUMPRODUCT(COUNTIF(C102:G102,C101:G101))</f>
        <v>0</v>
      </c>
      <c r="S101">
        <f>AVERAGE(J101:J105)</f>
        <v>104</v>
      </c>
      <c r="T101">
        <f>AVERAGE(J101:J120)</f>
        <v>104</v>
      </c>
      <c r="U101">
        <f>S101-T101</f>
        <v>0</v>
      </c>
      <c r="V101" t="str">
        <f>IF(S101&gt;T101,"EXPANDING (BULLISH)",IF(S101&lt;T101,"CONTRACTING (BEARISH)","NEUTRAL"))</f>
        <v>NEUTRAL</v>
      </c>
    </row>
    <row r="102">
      <c r="A102">
        <v>2476</v>
      </c>
      <c r="B102" t="str">
        <v>2025-10-29</v>
      </c>
      <c r="C102">
        <v>5</v>
      </c>
      <c r="D102">
        <v>8</v>
      </c>
      <c r="E102">
        <v>20</v>
      </c>
      <c r="F102">
        <v>30</v>
      </c>
      <c r="G102">
        <v>32</v>
      </c>
      <c r="H102">
        <v>9</v>
      </c>
      <c r="I102" t="str">
        <v>5 - 8 - 20 - 30 - 32 [PB: 9]</v>
      </c>
      <c r="J102">
        <f>SUM(C102:G102)</f>
        <v>95</v>
      </c>
      <c r="K102">
        <f>AVERAGE(C102:G102)</f>
        <v>19</v>
      </c>
      <c r="L102">
        <f>MAX(C102:G102)-MIN(C102:G102)</f>
        <v>27</v>
      </c>
      <c r="M102">
        <f>SUMPRODUCT(MOD(C102:G102,2))</f>
        <v>1</v>
      </c>
      <c r="N102">
        <f>5-M102</f>
        <v>4</v>
      </c>
      <c r="O102">
        <f>COUNTIF(C102:G102,"&lt;=17")</f>
        <v>2</v>
      </c>
      <c r="P102">
        <f>COUNTIF(C102:G102,"&gt;=18")</f>
        <v>3</v>
      </c>
      <c r="Q102">
        <f>SUMPRODUCT(--(D102:G102-C102:F102=1))</f>
        <v>0</v>
      </c>
      <c r="R102">
        <f>SUMPRODUCT(COUNTIF(C103:G103,C102:G102))</f>
        <v>2</v>
      </c>
      <c r="S102">
        <f>AVERAGE(J102:J106)</f>
        <v>95</v>
      </c>
      <c r="T102">
        <f>AVERAGE(J102:J121)</f>
        <v>95</v>
      </c>
      <c r="U102">
        <f>S102-T102</f>
        <v>0</v>
      </c>
      <c r="V102" t="str">
        <f>IF(S102&gt;T102,"EXPANDING (BULLISH)",IF(S102&lt;T102,"CONTRACTING (BEARISH)","NEUTRAL"))</f>
        <v>NEUTRAL</v>
      </c>
    </row>
    <row r="103">
      <c r="A103">
        <v>2475</v>
      </c>
      <c r="B103" t="str">
        <v>2025-10-25</v>
      </c>
      <c r="C103">
        <v>8</v>
      </c>
      <c r="D103">
        <v>11</v>
      </c>
      <c r="E103">
        <v>14</v>
      </c>
      <c r="F103">
        <v>32</v>
      </c>
      <c r="G103">
        <v>34</v>
      </c>
      <c r="H103">
        <v>5</v>
      </c>
      <c r="I103" t="str">
        <v>8 - 11 - 14 - 32 - 34 [PB: 5]</v>
      </c>
      <c r="J103">
        <f>SUM(C103:G103)</f>
        <v>99</v>
      </c>
      <c r="K103">
        <f>AVERAGE(C103:G103)</f>
        <v>19.8</v>
      </c>
      <c r="L103">
        <f>MAX(C103:G103)-MIN(C103:G103)</f>
        <v>26</v>
      </c>
      <c r="M103">
        <f>SUMPRODUCT(MOD(C103:G103,2))</f>
        <v>1</v>
      </c>
      <c r="N103">
        <f>5-M103</f>
        <v>4</v>
      </c>
      <c r="O103">
        <f>COUNTIF(C103:G103,"&lt;=17")</f>
        <v>3</v>
      </c>
      <c r="P103">
        <f>COUNTIF(C103:G103,"&gt;=18")</f>
        <v>2</v>
      </c>
      <c r="Q103">
        <f>SUMPRODUCT(--(D103:G103-C103:F103=1))</f>
        <v>0</v>
      </c>
      <c r="R103">
        <f>SUMPRODUCT(COUNTIF(C104:G104,C103:G103))</f>
        <v>1</v>
      </c>
      <c r="S103">
        <f>AVERAGE(J103:J107)</f>
        <v>99</v>
      </c>
      <c r="T103">
        <f>AVERAGE(J103:J122)</f>
        <v>99</v>
      </c>
      <c r="U103">
        <f>S103-T103</f>
        <v>0</v>
      </c>
      <c r="V103" t="str">
        <f>IF(S103&gt;T103,"EXPANDING (BULLISH)",IF(S103&lt;T103,"CONTRACTING (BEARISH)","NEUTRAL"))</f>
        <v>NEUTRAL</v>
      </c>
    </row>
    <row r="104">
      <c r="A104">
        <v>2474</v>
      </c>
      <c r="B104" t="str">
        <v>2025-10-22</v>
      </c>
      <c r="C104">
        <v>13</v>
      </c>
      <c r="D104">
        <v>15</v>
      </c>
      <c r="E104">
        <v>18</v>
      </c>
      <c r="F104">
        <v>23</v>
      </c>
      <c r="G104">
        <v>34</v>
      </c>
      <c r="H104">
        <v>8</v>
      </c>
      <c r="I104" t="str">
        <v>13 - 15 - 18 - 23 - 34 [PB: 8]</v>
      </c>
      <c r="J104">
        <f>SUM(C104:G104)</f>
        <v>103</v>
      </c>
      <c r="K104">
        <f>AVERAGE(C104:G104)</f>
        <v>20.6</v>
      </c>
      <c r="L104">
        <f>MAX(C104:G104)-MIN(C104:G104)</f>
        <v>21</v>
      </c>
      <c r="M104">
        <f>SUMPRODUCT(MOD(C104:G104,2))</f>
        <v>3</v>
      </c>
      <c r="N104">
        <f>5-M104</f>
        <v>2</v>
      </c>
      <c r="O104">
        <f>COUNTIF(C104:G104,"&lt;=17")</f>
        <v>2</v>
      </c>
      <c r="P104">
        <f>COUNTIF(C104:G104,"&gt;=18")</f>
        <v>3</v>
      </c>
      <c r="Q104">
        <f>SUMPRODUCT(--(D104:G104-C104:F104=1))</f>
        <v>0</v>
      </c>
      <c r="R104">
        <f>SUMPRODUCT(COUNTIF(C105:G105,C104:G104))</f>
        <v>0</v>
      </c>
      <c r="S104">
        <f>AVERAGE(J104:J108)</f>
        <v>103</v>
      </c>
      <c r="T104">
        <f>AVERAGE(J104:J123)</f>
        <v>103</v>
      </c>
      <c r="U104">
        <f>S104-T104</f>
        <v>0</v>
      </c>
      <c r="V104" t="str">
        <f>IF(S104&gt;T104,"EXPANDING (BULLISH)",IF(S104&lt;T104,"CONTRACTING (BEARISH)","NEUTRAL"))</f>
        <v>NEUTRAL</v>
      </c>
    </row>
    <row r="105">
      <c r="A105">
        <v>2473</v>
      </c>
      <c r="B105" t="str">
        <v>2025-10-18</v>
      </c>
      <c r="C105">
        <v>7</v>
      </c>
      <c r="D105">
        <v>11</v>
      </c>
      <c r="E105">
        <v>12</v>
      </c>
      <c r="F105">
        <v>20</v>
      </c>
      <c r="G105">
        <v>25</v>
      </c>
      <c r="H105">
        <v>2</v>
      </c>
      <c r="I105" t="str">
        <v>7 - 11 - 12 - 20 - 25 [PB: 2]</v>
      </c>
      <c r="J105">
        <f>SUM(C105:G105)</f>
        <v>75</v>
      </c>
      <c r="K105">
        <f>AVERAGE(C105:G105)</f>
        <v>15</v>
      </c>
      <c r="L105">
        <f>MAX(C105:G105)-MIN(C105:G105)</f>
        <v>18</v>
      </c>
      <c r="M105">
        <f>SUMPRODUCT(MOD(C105:G105,2))</f>
        <v>3</v>
      </c>
      <c r="N105">
        <f>5-M105</f>
        <v>2</v>
      </c>
      <c r="O105">
        <f>COUNTIF(C105:G105,"&lt;=17")</f>
        <v>3</v>
      </c>
      <c r="P105">
        <f>COUNTIF(C105:G105,"&gt;=18")</f>
        <v>2</v>
      </c>
      <c r="Q105">
        <f>SUMPRODUCT(--(D105:G105-C105:F105=1))</f>
        <v>1</v>
      </c>
      <c r="R105">
        <f>SUMPRODUCT(COUNTIF(C106:G106,C105:G105))</f>
        <v>1</v>
      </c>
      <c r="S105">
        <f>AVERAGE(J105:J109)</f>
        <v>75</v>
      </c>
      <c r="T105">
        <f>AVERAGE(J105:J124)</f>
        <v>75</v>
      </c>
      <c r="U105">
        <f>S105-T105</f>
        <v>0</v>
      </c>
      <c r="V105" t="str">
        <f>IF(S105&gt;T105,"EXPANDING (BULLISH)",IF(S105&lt;T105,"CONTRACTING (BEARISH)","NEUTRAL"))</f>
        <v>NEUTRAL</v>
      </c>
    </row>
    <row r="106">
      <c r="A106">
        <v>2472</v>
      </c>
      <c r="B106" t="str">
        <v>2025-10-15</v>
      </c>
      <c r="C106">
        <v>12</v>
      </c>
      <c r="D106">
        <v>14</v>
      </c>
      <c r="E106">
        <v>18</v>
      </c>
      <c r="F106">
        <v>33</v>
      </c>
      <c r="G106">
        <v>35</v>
      </c>
      <c r="H106">
        <v>8</v>
      </c>
      <c r="I106" t="str">
        <v>12 - 14 - 18 - 33 - 35 [PB: 8]</v>
      </c>
      <c r="J106">
        <f>SUM(C106:G106)</f>
        <v>112</v>
      </c>
      <c r="K106">
        <f>AVERAGE(C106:G106)</f>
        <v>22.4</v>
      </c>
      <c r="L106">
        <f>MAX(C106:G106)-MIN(C106:G106)</f>
        <v>23</v>
      </c>
      <c r="M106">
        <f>SUMPRODUCT(MOD(C106:G106,2))</f>
        <v>2</v>
      </c>
      <c r="N106">
        <f>5-M106</f>
        <v>3</v>
      </c>
      <c r="O106">
        <f>COUNTIF(C106:G106,"&lt;=17")</f>
        <v>2</v>
      </c>
      <c r="P106">
        <f>COUNTIF(C106:G106,"&gt;=18")</f>
        <v>3</v>
      </c>
      <c r="Q106">
        <f>SUMPRODUCT(--(D106:G106-C106:F106=1))</f>
        <v>0</v>
      </c>
      <c r="R106">
        <f>SUMPRODUCT(COUNTIF(C107:G107,C106:G106))</f>
        <v>0</v>
      </c>
      <c r="S106">
        <f>AVERAGE(J106:J110)</f>
        <v>112</v>
      </c>
      <c r="T106">
        <f>AVERAGE(J106:J125)</f>
        <v>112</v>
      </c>
      <c r="U106">
        <f>S106-T106</f>
        <v>0</v>
      </c>
      <c r="V106" t="str">
        <f>IF(S106&gt;T106,"EXPANDING (BULLISH)",IF(S106&lt;T106,"CONTRACTING (BEARISH)","NEUTRAL"))</f>
        <v>NEUTRAL</v>
      </c>
    </row>
    <row r="107">
      <c r="A107">
        <v>2471</v>
      </c>
      <c r="B107" t="str">
        <v>2025-10-11</v>
      </c>
      <c r="C107">
        <v>6</v>
      </c>
      <c r="D107">
        <v>16</v>
      </c>
      <c r="E107">
        <v>17</v>
      </c>
      <c r="F107">
        <v>26</v>
      </c>
      <c r="G107">
        <v>30</v>
      </c>
      <c r="H107">
        <v>10</v>
      </c>
      <c r="I107" t="str">
        <v>6 - 16 - 17 - 26 - 30 [PB: 10]</v>
      </c>
      <c r="J107">
        <f>SUM(C107:G107)</f>
        <v>95</v>
      </c>
      <c r="K107">
        <f>AVERAGE(C107:G107)</f>
        <v>19</v>
      </c>
      <c r="L107">
        <f>MAX(C107:G107)-MIN(C107:G107)</f>
        <v>24</v>
      </c>
      <c r="M107">
        <f>SUMPRODUCT(MOD(C107:G107,2))</f>
        <v>1</v>
      </c>
      <c r="N107">
        <f>5-M107</f>
        <v>4</v>
      </c>
      <c r="O107">
        <f>COUNTIF(C107:G107,"&lt;=17")</f>
        <v>3</v>
      </c>
      <c r="P107">
        <f>COUNTIF(C107:G107,"&gt;=18")</f>
        <v>2</v>
      </c>
      <c r="Q107">
        <f>SUMPRODUCT(--(D107:G107-C107:F107=1))</f>
        <v>1</v>
      </c>
      <c r="R107">
        <f>SUMPRODUCT(COUNTIF(C108:G108,C107:G107))</f>
        <v>1</v>
      </c>
      <c r="S107">
        <f>AVERAGE(J107:J111)</f>
        <v>95</v>
      </c>
      <c r="T107">
        <f>AVERAGE(J107:J126)</f>
        <v>95</v>
      </c>
      <c r="U107">
        <f>S107-T107</f>
        <v>0</v>
      </c>
      <c r="V107" t="str">
        <f>IF(S107&gt;T107,"EXPANDING (BULLISH)",IF(S107&lt;T107,"CONTRACTING (BEARISH)","NEUTRAL"))</f>
        <v>NEUTRAL</v>
      </c>
    </row>
    <row r="108">
      <c r="A108">
        <v>2470</v>
      </c>
      <c r="B108" t="str">
        <v>2025-10-08</v>
      </c>
      <c r="C108">
        <v>9</v>
      </c>
      <c r="D108">
        <v>10</v>
      </c>
      <c r="E108">
        <v>18</v>
      </c>
      <c r="F108">
        <v>21</v>
      </c>
      <c r="G108">
        <v>26</v>
      </c>
      <c r="H108">
        <v>3</v>
      </c>
      <c r="I108" t="str">
        <v>9 - 10 - 18 - 21 - 26 [PB: 3]</v>
      </c>
      <c r="J108">
        <f>SUM(C108:G108)</f>
        <v>84</v>
      </c>
      <c r="K108">
        <f>AVERAGE(C108:G108)</f>
        <v>16.8</v>
      </c>
      <c r="L108">
        <f>MAX(C108:G108)-MIN(C108:G108)</f>
        <v>17</v>
      </c>
      <c r="M108">
        <f>SUMPRODUCT(MOD(C108:G108,2))</f>
        <v>2</v>
      </c>
      <c r="N108">
        <f>5-M108</f>
        <v>3</v>
      </c>
      <c r="O108">
        <f>COUNTIF(C108:G108,"&lt;=17")</f>
        <v>2</v>
      </c>
      <c r="P108">
        <f>COUNTIF(C108:G108,"&gt;=18")</f>
        <v>3</v>
      </c>
      <c r="Q108">
        <f>SUMPRODUCT(--(D108:G108-C108:F108=1))</f>
        <v>1</v>
      </c>
      <c r="R108">
        <f>SUMPRODUCT(COUNTIF(C109:G109,C108:G108))</f>
        <v>1</v>
      </c>
      <c r="S108">
        <f>AVERAGE(J108:J112)</f>
        <v>84</v>
      </c>
      <c r="T108">
        <f>AVERAGE(J108:J127)</f>
        <v>84</v>
      </c>
      <c r="U108">
        <f>S108-T108</f>
        <v>0</v>
      </c>
      <c r="V108" t="str">
        <f>IF(S108&gt;T108,"EXPANDING (BULLISH)",IF(S108&lt;T108,"CONTRACTING (BEARISH)","NEUTRAL"))</f>
        <v>NEUTRAL</v>
      </c>
    </row>
    <row r="109">
      <c r="A109">
        <v>2469</v>
      </c>
      <c r="B109" t="str">
        <v>2025-10-04</v>
      </c>
      <c r="C109">
        <v>4</v>
      </c>
      <c r="D109">
        <v>7</v>
      </c>
      <c r="E109">
        <v>10</v>
      </c>
      <c r="F109">
        <v>19</v>
      </c>
      <c r="G109">
        <v>22</v>
      </c>
      <c r="H109">
        <v>1</v>
      </c>
      <c r="I109" t="str">
        <v>4 - 7 - 10 - 19 - 22 [PB: 1]</v>
      </c>
      <c r="J109">
        <f>SUM(C109:G109)</f>
        <v>62</v>
      </c>
      <c r="K109">
        <f>AVERAGE(C109:G109)</f>
        <v>12.4</v>
      </c>
      <c r="L109">
        <f>MAX(C109:G109)-MIN(C109:G109)</f>
        <v>18</v>
      </c>
      <c r="M109">
        <f>SUMPRODUCT(MOD(C109:G109,2))</f>
        <v>2</v>
      </c>
      <c r="N109">
        <f>5-M109</f>
        <v>3</v>
      </c>
      <c r="O109">
        <f>COUNTIF(C109:G109,"&lt;=17")</f>
        <v>3</v>
      </c>
      <c r="P109">
        <f>COUNTIF(C109:G109,"&gt;=18")</f>
        <v>2</v>
      </c>
      <c r="Q109">
        <f>SUMPRODUCT(--(D109:G109-C109:F109=1))</f>
        <v>0</v>
      </c>
      <c r="R109">
        <f>SUMPRODUCT(COUNTIF(C110:G110,C109:G109))</f>
        <v>0</v>
      </c>
      <c r="S109">
        <f>AVERAGE(J109:J113)</f>
        <v>62</v>
      </c>
      <c r="T109">
        <f>AVERAGE(J109:J128)</f>
        <v>62</v>
      </c>
      <c r="U109">
        <f>S109-T109</f>
        <v>0</v>
      </c>
      <c r="V109" t="str">
        <f>IF(S109&gt;T109,"EXPANDING (BULLISH)",IF(S109&lt;T109,"CONTRACTING (BEARISH)","NEUTRAL"))</f>
        <v>NEUTRAL</v>
      </c>
    </row>
    <row r="110">
      <c r="A110">
        <v>2468</v>
      </c>
      <c r="B110" t="str">
        <v>2025-10-01</v>
      </c>
      <c r="C110">
        <v>8</v>
      </c>
      <c r="D110">
        <v>20</v>
      </c>
      <c r="E110">
        <v>25</v>
      </c>
      <c r="F110">
        <v>30</v>
      </c>
      <c r="G110">
        <v>35</v>
      </c>
      <c r="H110">
        <v>9</v>
      </c>
      <c r="I110" t="str">
        <v>8 - 20 - 25 - 30 - 35 [PB: 9]</v>
      </c>
      <c r="J110">
        <f>SUM(C110:G110)</f>
        <v>118</v>
      </c>
      <c r="K110">
        <f>AVERAGE(C110:G110)</f>
        <v>23.6</v>
      </c>
      <c r="L110">
        <f>MAX(C110:G110)-MIN(C110:G110)</f>
        <v>27</v>
      </c>
      <c r="M110">
        <f>SUMPRODUCT(MOD(C110:G110,2))</f>
        <v>2</v>
      </c>
      <c r="N110">
        <f>5-M110</f>
        <v>3</v>
      </c>
      <c r="O110">
        <f>COUNTIF(C110:G110,"&lt;=17")</f>
        <v>1</v>
      </c>
      <c r="P110">
        <f>COUNTIF(C110:G110,"&gt;=18")</f>
        <v>4</v>
      </c>
      <c r="Q110">
        <f>SUMPRODUCT(--(D110:G110-C110:F110=1))</f>
        <v>0</v>
      </c>
      <c r="R110">
        <f>SUMPRODUCT(COUNTIF(C111:G111,C110:G110))</f>
        <v>0</v>
      </c>
      <c r="S110">
        <f>AVERAGE(J110:J114)</f>
        <v>118</v>
      </c>
      <c r="T110">
        <f>AVERAGE(J110:J129)</f>
        <v>118</v>
      </c>
      <c r="U110">
        <f>S110-T110</f>
        <v>0</v>
      </c>
      <c r="V110" t="str">
        <f>IF(S110&gt;T110,"EXPANDING (BULLISH)",IF(S110&lt;T110,"CONTRACTING (BEARISH)","NEUTRAL"))</f>
        <v>NEUTRAL</v>
      </c>
    </row>
    <row r="111">
      <c r="A111">
        <v>2467</v>
      </c>
      <c r="B111" t="str">
        <v>2025-09-27</v>
      </c>
      <c r="C111">
        <v>2</v>
      </c>
      <c r="D111">
        <v>3</v>
      </c>
      <c r="E111">
        <v>7</v>
      </c>
      <c r="F111">
        <v>11</v>
      </c>
      <c r="G111">
        <v>12</v>
      </c>
      <c r="H111">
        <v>1</v>
      </c>
      <c r="I111" t="str">
        <v>2 - 3 - 7 - 11 - 12 [PB: 1]</v>
      </c>
      <c r="J111">
        <f>SUM(C111:G111)</f>
        <v>35</v>
      </c>
      <c r="K111">
        <f>AVERAGE(C111:G111)</f>
        <v>7</v>
      </c>
      <c r="L111">
        <f>MAX(C111:G111)-MIN(C111:G111)</f>
        <v>10</v>
      </c>
      <c r="M111">
        <f>SUMPRODUCT(MOD(C111:G111,2))</f>
        <v>3</v>
      </c>
      <c r="N111">
        <f>5-M111</f>
        <v>2</v>
      </c>
      <c r="O111">
        <f>COUNTIF(C111:G111,"&lt;=17")</f>
        <v>5</v>
      </c>
      <c r="P111">
        <f>COUNTIF(C111:G111,"&gt;=18")</f>
        <v>0</v>
      </c>
      <c r="Q111">
        <f>SUMPRODUCT(--(D111:G111-C111:F111=1))</f>
        <v>2</v>
      </c>
      <c r="R111">
        <f>SUMPRODUCT(COUNTIF(C112:G112,C111:G111))</f>
        <v>0</v>
      </c>
      <c r="S111">
        <f>AVERAGE(J111:J115)</f>
        <v>35</v>
      </c>
      <c r="T111">
        <f>AVERAGE(J111:J130)</f>
        <v>35</v>
      </c>
      <c r="U111">
        <f>S111-T111</f>
        <v>0</v>
      </c>
      <c r="V111" t="str">
        <f>IF(S111&gt;T111,"EXPANDING (BULLISH)",IF(S111&lt;T111,"CONTRACTING (BEARISH)","NEUTRAL"))</f>
        <v>NEUTRAL</v>
      </c>
    </row>
    <row r="112">
      <c r="A112">
        <v>2466</v>
      </c>
      <c r="B112" t="str">
        <v>2025-09-24</v>
      </c>
      <c r="C112">
        <v>6</v>
      </c>
      <c r="D112">
        <v>8</v>
      </c>
      <c r="E112">
        <v>15</v>
      </c>
      <c r="F112">
        <v>20</v>
      </c>
      <c r="G112">
        <v>29</v>
      </c>
      <c r="H112">
        <v>4</v>
      </c>
      <c r="I112" t="str">
        <v>6 - 8 - 15 - 20 - 29 [PB: 4]</v>
      </c>
      <c r="J112">
        <f>SUM(C112:G112)</f>
        <v>78</v>
      </c>
      <c r="K112">
        <f>AVERAGE(C112:G112)</f>
        <v>15.6</v>
      </c>
      <c r="L112">
        <f>MAX(C112:G112)-MIN(C112:G112)</f>
        <v>23</v>
      </c>
      <c r="M112">
        <f>SUMPRODUCT(MOD(C112:G112,2))</f>
        <v>2</v>
      </c>
      <c r="N112">
        <f>5-M112</f>
        <v>3</v>
      </c>
      <c r="O112">
        <f>COUNTIF(C112:G112,"&lt;=17")</f>
        <v>3</v>
      </c>
      <c r="P112">
        <f>COUNTIF(C112:G112,"&gt;=18")</f>
        <v>2</v>
      </c>
      <c r="Q112">
        <f>SUMPRODUCT(--(D112:G112-C112:F112=1))</f>
        <v>0</v>
      </c>
      <c r="R112">
        <f>SUMPRODUCT(COUNTIF(C113:G113,C112:G112))</f>
        <v>1</v>
      </c>
      <c r="S112">
        <f>AVERAGE(J112:J116)</f>
        <v>78</v>
      </c>
      <c r="T112">
        <f>AVERAGE(J112:J131)</f>
        <v>78</v>
      </c>
      <c r="U112">
        <f>S112-T112</f>
        <v>0</v>
      </c>
      <c r="V112" t="str">
        <f>IF(S112&gt;T112,"EXPANDING (BULLISH)",IF(S112&lt;T112,"CONTRACTING (BEARISH)","NEUTRAL"))</f>
        <v>NEUTRAL</v>
      </c>
    </row>
    <row r="113">
      <c r="A113">
        <v>2465</v>
      </c>
      <c r="B113" t="str">
        <v>2025-09-20</v>
      </c>
      <c r="C113">
        <v>2</v>
      </c>
      <c r="D113">
        <v>6</v>
      </c>
      <c r="E113">
        <v>19</v>
      </c>
      <c r="F113">
        <v>27</v>
      </c>
      <c r="G113">
        <v>31</v>
      </c>
      <c r="H113">
        <v>4</v>
      </c>
      <c r="I113" t="str">
        <v>2 - 6 - 19 - 27 - 31 [PB: 4]</v>
      </c>
      <c r="J113">
        <f>SUM(C113:G113)</f>
        <v>85</v>
      </c>
      <c r="K113">
        <f>AVERAGE(C113:G113)</f>
        <v>17</v>
      </c>
      <c r="L113">
        <f>MAX(C113:G113)-MIN(C113:G113)</f>
        <v>29</v>
      </c>
      <c r="M113">
        <f>SUMPRODUCT(MOD(C113:G113,2))</f>
        <v>3</v>
      </c>
      <c r="N113">
        <f>5-M113</f>
        <v>2</v>
      </c>
      <c r="O113">
        <f>COUNTIF(C113:G113,"&lt;=17")</f>
        <v>2</v>
      </c>
      <c r="P113">
        <f>COUNTIF(C113:G113,"&gt;=18")</f>
        <v>3</v>
      </c>
      <c r="Q113">
        <f>SUMPRODUCT(--(D113:G113-C113:F113=1))</f>
        <v>0</v>
      </c>
      <c r="R113">
        <f>SUMPRODUCT(COUNTIF(C114:G114,C113:G113))</f>
        <v>2</v>
      </c>
      <c r="S113">
        <f>AVERAGE(J113:J117)</f>
        <v>85</v>
      </c>
      <c r="T113">
        <f>AVERAGE(J113:J132)</f>
        <v>85</v>
      </c>
      <c r="U113">
        <f>S113-T113</f>
        <v>0</v>
      </c>
      <c r="V113" t="str">
        <f>IF(S113&gt;T113,"EXPANDING (BULLISH)",IF(S113&lt;T113,"CONTRACTING (BEARISH)","NEUTRAL"))</f>
        <v>NEUTRAL</v>
      </c>
    </row>
    <row r="114">
      <c r="A114">
        <v>2464</v>
      </c>
      <c r="B114" t="str">
        <v>2025-09-17</v>
      </c>
      <c r="C114">
        <v>2</v>
      </c>
      <c r="D114">
        <v>10</v>
      </c>
      <c r="E114">
        <v>31</v>
      </c>
      <c r="F114">
        <v>33</v>
      </c>
      <c r="G114">
        <v>34</v>
      </c>
      <c r="H114">
        <v>8</v>
      </c>
      <c r="I114" t="str">
        <v>2 - 10 - 31 - 33 - 34 [PB: 8]</v>
      </c>
      <c r="J114">
        <f>SUM(C114:G114)</f>
        <v>110</v>
      </c>
      <c r="K114">
        <f>AVERAGE(C114:G114)</f>
        <v>22</v>
      </c>
      <c r="L114">
        <f>MAX(C114:G114)-MIN(C114:G114)</f>
        <v>32</v>
      </c>
      <c r="M114">
        <f>SUMPRODUCT(MOD(C114:G114,2))</f>
        <v>2</v>
      </c>
      <c r="N114">
        <f>5-M114</f>
        <v>3</v>
      </c>
      <c r="O114">
        <f>COUNTIF(C114:G114,"&lt;=17")</f>
        <v>2</v>
      </c>
      <c r="P114">
        <f>COUNTIF(C114:G114,"&gt;=18")</f>
        <v>3</v>
      </c>
      <c r="Q114">
        <f>SUMPRODUCT(--(D114:G114-C114:F114=1))</f>
        <v>1</v>
      </c>
      <c r="R114">
        <f>SUMPRODUCT(COUNTIF(C115:G115,C114:G114))</f>
        <v>1</v>
      </c>
      <c r="S114">
        <f>AVERAGE(J114:J118)</f>
        <v>110</v>
      </c>
      <c r="T114">
        <f>AVERAGE(J114:J133)</f>
        <v>110</v>
      </c>
      <c r="U114">
        <f>S114-T114</f>
        <v>0</v>
      </c>
      <c r="V114" t="str">
        <f>IF(S114&gt;T114,"EXPANDING (BULLISH)",IF(S114&lt;T114,"CONTRACTING (BEARISH)","NEUTRAL"))</f>
        <v>NEUTRAL</v>
      </c>
    </row>
    <row r="115">
      <c r="A115">
        <v>2463</v>
      </c>
      <c r="B115" t="str">
        <v>2025-09-13</v>
      </c>
      <c r="C115">
        <v>9</v>
      </c>
      <c r="D115">
        <v>10</v>
      </c>
      <c r="E115">
        <v>16</v>
      </c>
      <c r="F115">
        <v>21</v>
      </c>
      <c r="G115">
        <v>22</v>
      </c>
      <c r="H115">
        <v>4</v>
      </c>
      <c r="I115" t="str">
        <v>9 - 10 - 16 - 21 - 22 [PB: 4]</v>
      </c>
      <c r="J115">
        <f>SUM(C115:G115)</f>
        <v>78</v>
      </c>
      <c r="K115">
        <f>AVERAGE(C115:G115)</f>
        <v>15.6</v>
      </c>
      <c r="L115">
        <f>MAX(C115:G115)-MIN(C115:G115)</f>
        <v>13</v>
      </c>
      <c r="M115">
        <f>SUMPRODUCT(MOD(C115:G115,2))</f>
        <v>2</v>
      </c>
      <c r="N115">
        <f>5-M115</f>
        <v>3</v>
      </c>
      <c r="O115">
        <f>COUNTIF(C115:G115,"&lt;=17")</f>
        <v>3</v>
      </c>
      <c r="P115">
        <f>COUNTIF(C115:G115,"&gt;=18")</f>
        <v>2</v>
      </c>
      <c r="Q115">
        <f>SUMPRODUCT(--(D115:G115-C115:F115=1))</f>
        <v>2</v>
      </c>
      <c r="R115">
        <f>SUMPRODUCT(COUNTIF(C116:G116,C115:G115))</f>
        <v>0</v>
      </c>
      <c r="S115">
        <f>AVERAGE(J115:J119)</f>
        <v>78</v>
      </c>
      <c r="T115">
        <f>AVERAGE(J115:J134)</f>
        <v>78</v>
      </c>
      <c r="U115">
        <f>S115-T115</f>
        <v>0</v>
      </c>
      <c r="V115" t="str">
        <f>IF(S115&gt;T115,"EXPANDING (BULLISH)",IF(S115&lt;T115,"CONTRACTING (BEARISH)","NEUTRAL"))</f>
        <v>NEUTRAL</v>
      </c>
    </row>
    <row r="116">
      <c r="A116">
        <v>2462</v>
      </c>
      <c r="B116" t="str">
        <v>2025-09-10</v>
      </c>
      <c r="C116">
        <v>3</v>
      </c>
      <c r="D116">
        <v>11</v>
      </c>
      <c r="E116">
        <v>23</v>
      </c>
      <c r="F116">
        <v>30</v>
      </c>
      <c r="G116">
        <v>31</v>
      </c>
      <c r="H116">
        <v>3</v>
      </c>
      <c r="I116" t="str">
        <v>3 - 11 - 23 - 30 - 31 [PB: 3]</v>
      </c>
      <c r="J116">
        <f>SUM(C116:G116)</f>
        <v>98</v>
      </c>
      <c r="K116">
        <f>AVERAGE(C116:G116)</f>
        <v>19.6</v>
      </c>
      <c r="L116">
        <f>MAX(C116:G116)-MIN(C116:G116)</f>
        <v>28</v>
      </c>
      <c r="M116">
        <f>SUMPRODUCT(MOD(C116:G116,2))</f>
        <v>4</v>
      </c>
      <c r="N116">
        <f>5-M116</f>
        <v>1</v>
      </c>
      <c r="O116">
        <f>COUNTIF(C116:G116,"&lt;=17")</f>
        <v>2</v>
      </c>
      <c r="P116">
        <f>COUNTIF(C116:G116,"&gt;=18")</f>
        <v>3</v>
      </c>
      <c r="Q116">
        <f>SUMPRODUCT(--(D116:G116-C116:F116=1))</f>
        <v>1</v>
      </c>
      <c r="R116">
        <f>SUMPRODUCT(COUNTIF(C117:G117,C116:G116))</f>
        <v>1</v>
      </c>
      <c r="S116">
        <f>AVERAGE(J116:J120)</f>
        <v>98</v>
      </c>
      <c r="T116">
        <f>AVERAGE(J116:J135)</f>
        <v>98</v>
      </c>
      <c r="U116">
        <f>S116-T116</f>
        <v>0</v>
      </c>
      <c r="V116" t="str">
        <f>IF(S116&gt;T116,"EXPANDING (BULLISH)",IF(S116&lt;T116,"CONTRACTING (BEARISH)","NEUTRAL"))</f>
        <v>NEUTRAL</v>
      </c>
    </row>
    <row r="117">
      <c r="A117">
        <v>2461</v>
      </c>
      <c r="B117" t="str">
        <v>2025-09-06</v>
      </c>
      <c r="C117">
        <v>12</v>
      </c>
      <c r="D117">
        <v>22</v>
      </c>
      <c r="E117">
        <v>24</v>
      </c>
      <c r="F117">
        <v>25</v>
      </c>
      <c r="G117">
        <v>30</v>
      </c>
      <c r="H117">
        <v>4</v>
      </c>
      <c r="I117" t="str">
        <v>12 - 22 - 24 - 25 - 30 [PB: 4]</v>
      </c>
      <c r="J117">
        <f>SUM(C117:G117)</f>
        <v>113</v>
      </c>
      <c r="K117">
        <f>AVERAGE(C117:G117)</f>
        <v>22.6</v>
      </c>
      <c r="L117">
        <f>MAX(C117:G117)-MIN(C117:G117)</f>
        <v>18</v>
      </c>
      <c r="M117">
        <f>SUMPRODUCT(MOD(C117:G117,2))</f>
        <v>1</v>
      </c>
      <c r="N117">
        <f>5-M117</f>
        <v>4</v>
      </c>
      <c r="O117">
        <f>COUNTIF(C117:G117,"&lt;=17")</f>
        <v>1</v>
      </c>
      <c r="P117">
        <f>COUNTIF(C117:G117,"&gt;=18")</f>
        <v>4</v>
      </c>
      <c r="Q117">
        <f>SUMPRODUCT(--(D117:G117-C117:F117=1))</f>
        <v>1</v>
      </c>
      <c r="R117">
        <f>SUMPRODUCT(COUNTIF(C118:G118,C117:G117))</f>
        <v>0</v>
      </c>
      <c r="S117">
        <f>AVERAGE(J117:J121)</f>
        <v>113</v>
      </c>
      <c r="T117">
        <f>AVERAGE(J117:J136)</f>
        <v>113</v>
      </c>
      <c r="U117">
        <f>S117-T117</f>
        <v>0</v>
      </c>
      <c r="V117" t="str">
        <f>IF(S117&gt;T117,"EXPANDING (BULLISH)",IF(S117&lt;T117,"CONTRACTING (BEARISH)","NEUTRAL"))</f>
        <v>NEUTRAL</v>
      </c>
    </row>
    <row r="118">
      <c r="A118">
        <v>2460</v>
      </c>
      <c r="B118" t="str">
        <v>2025-09-03</v>
      </c>
      <c r="C118">
        <v>2</v>
      </c>
      <c r="D118">
        <v>13</v>
      </c>
      <c r="E118">
        <v>20</v>
      </c>
      <c r="F118">
        <v>28</v>
      </c>
      <c r="G118">
        <v>29</v>
      </c>
      <c r="H118">
        <v>3</v>
      </c>
      <c r="I118" t="str">
        <v>2 - 13 - 20 - 28 - 29 [PB: 3]</v>
      </c>
      <c r="J118">
        <f>SUM(C118:G118)</f>
        <v>92</v>
      </c>
      <c r="K118">
        <f>AVERAGE(C118:G118)</f>
        <v>18.4</v>
      </c>
      <c r="L118">
        <f>MAX(C118:G118)-MIN(C118:G118)</f>
        <v>27</v>
      </c>
      <c r="M118">
        <f>SUMPRODUCT(MOD(C118:G118,2))</f>
        <v>2</v>
      </c>
      <c r="N118">
        <f>5-M118</f>
        <v>3</v>
      </c>
      <c r="O118">
        <f>COUNTIF(C118:G118,"&lt;=17")</f>
        <v>2</v>
      </c>
      <c r="P118">
        <f>COUNTIF(C118:G118,"&gt;=18")</f>
        <v>3</v>
      </c>
      <c r="Q118">
        <f>SUMPRODUCT(--(D118:G118-C118:F118=1))</f>
        <v>1</v>
      </c>
      <c r="R118">
        <f>SUMPRODUCT(COUNTIF(C119:G119,C118:G118))</f>
        <v>2</v>
      </c>
      <c r="S118">
        <f>AVERAGE(J118:J122)</f>
        <v>92</v>
      </c>
      <c r="T118">
        <f>AVERAGE(J118:J137)</f>
        <v>92</v>
      </c>
      <c r="U118">
        <f>S118-T118</f>
        <v>0</v>
      </c>
      <c r="V118" t="str">
        <f>IF(S118&gt;T118,"EXPANDING (BULLISH)",IF(S118&lt;T118,"CONTRACTING (BEARISH)","NEUTRAL"))</f>
        <v>NEUTRAL</v>
      </c>
    </row>
    <row r="119">
      <c r="A119">
        <v>2459</v>
      </c>
      <c r="B119" t="str">
        <v>2025-08-30</v>
      </c>
      <c r="C119">
        <v>6</v>
      </c>
      <c r="D119">
        <v>11</v>
      </c>
      <c r="E119">
        <v>20</v>
      </c>
      <c r="F119">
        <v>28</v>
      </c>
      <c r="G119">
        <v>31</v>
      </c>
      <c r="H119">
        <v>1</v>
      </c>
      <c r="I119" t="str">
        <v>6 - 11 - 20 - 28 - 31 [PB: 1]</v>
      </c>
      <c r="J119">
        <f>SUM(C119:G119)</f>
        <v>96</v>
      </c>
      <c r="K119">
        <f>AVERAGE(C119:G119)</f>
        <v>19.2</v>
      </c>
      <c r="L119">
        <f>MAX(C119:G119)-MIN(C119:G119)</f>
        <v>25</v>
      </c>
      <c r="M119">
        <f>SUMPRODUCT(MOD(C119:G119,2))</f>
        <v>2</v>
      </c>
      <c r="N119">
        <f>5-M119</f>
        <v>3</v>
      </c>
      <c r="O119">
        <f>COUNTIF(C119:G119,"&lt;=17")</f>
        <v>2</v>
      </c>
      <c r="P119">
        <f>COUNTIF(C119:G119,"&gt;=18")</f>
        <v>3</v>
      </c>
      <c r="Q119">
        <f>SUMPRODUCT(--(D119:G119-C119:F119=1))</f>
        <v>0</v>
      </c>
      <c r="R119">
        <f>SUMPRODUCT(COUNTIF(C120:G120,C119:G119))</f>
        <v>1</v>
      </c>
      <c r="S119">
        <f>AVERAGE(J119:J123)</f>
        <v>96</v>
      </c>
      <c r="T119">
        <f>AVERAGE(J119:J138)</f>
        <v>96</v>
      </c>
      <c r="U119">
        <f>S119-T119</f>
        <v>0</v>
      </c>
      <c r="V119" t="str">
        <f>IF(S119&gt;T119,"EXPANDING (BULLISH)",IF(S119&lt;T119,"CONTRACTING (BEARISH)","NEUTRAL"))</f>
        <v>NEUTRAL</v>
      </c>
    </row>
    <row r="120">
      <c r="A120">
        <v>2458</v>
      </c>
      <c r="B120" t="str">
        <v>2025-08-27</v>
      </c>
      <c r="C120">
        <v>15</v>
      </c>
      <c r="D120">
        <v>17</v>
      </c>
      <c r="E120">
        <v>18</v>
      </c>
      <c r="F120">
        <v>20</v>
      </c>
      <c r="G120">
        <v>34</v>
      </c>
      <c r="H120">
        <v>5</v>
      </c>
      <c r="I120" t="str">
        <v>15 - 17 - 18 - 20 - 34 [PB: 5]</v>
      </c>
      <c r="J120">
        <f>SUM(C120:G120)</f>
        <v>104</v>
      </c>
      <c r="K120">
        <f>AVERAGE(C120:G120)</f>
        <v>20.8</v>
      </c>
      <c r="L120">
        <f>MAX(C120:G120)-MIN(C120:G120)</f>
        <v>19</v>
      </c>
      <c r="M120">
        <f>SUMPRODUCT(MOD(C120:G120,2))</f>
        <v>2</v>
      </c>
      <c r="N120">
        <f>5-M120</f>
        <v>3</v>
      </c>
      <c r="O120">
        <f>COUNTIF(C120:G120,"&lt;=17")</f>
        <v>2</v>
      </c>
      <c r="P120">
        <f>COUNTIF(C120:G120,"&gt;=18")</f>
        <v>3</v>
      </c>
      <c r="Q120">
        <f>SUMPRODUCT(--(D120:G120-C120:F120=1))</f>
        <v>1</v>
      </c>
      <c r="R120">
        <f>SUMPRODUCT(COUNTIF(C121:G121,C120:G120))</f>
        <v>0</v>
      </c>
      <c r="S120">
        <f>AVERAGE(J120:J124)</f>
        <v>104</v>
      </c>
      <c r="T120">
        <f>AVERAGE(J120:J139)</f>
        <v>104</v>
      </c>
      <c r="U120">
        <f>S120-T120</f>
        <v>0</v>
      </c>
      <c r="V120" t="str">
        <f>IF(S120&gt;T120,"EXPANDING (BULLISH)",IF(S120&lt;T120,"CONTRACTING (BEARISH)","NEUTRAL"))</f>
        <v>NEUTRAL</v>
      </c>
    </row>
    <row r="121">
      <c r="A121">
        <v>2457</v>
      </c>
      <c r="B121" t="str">
        <v>2025-08-23</v>
      </c>
      <c r="C121">
        <v>6</v>
      </c>
      <c r="D121">
        <v>7</v>
      </c>
      <c r="E121">
        <v>9</v>
      </c>
      <c r="F121">
        <v>14</v>
      </c>
      <c r="G121">
        <v>26</v>
      </c>
      <c r="H121">
        <v>2</v>
      </c>
      <c r="I121" t="str">
        <v>6 - 7 - 9 - 14 - 26 [PB: 2]</v>
      </c>
      <c r="J121">
        <f>SUM(C121:G121)</f>
        <v>62</v>
      </c>
      <c r="K121">
        <f>AVERAGE(C121:G121)</f>
        <v>12.4</v>
      </c>
      <c r="L121">
        <f>MAX(C121:G121)-MIN(C121:G121)</f>
        <v>20</v>
      </c>
      <c r="M121">
        <f>SUMPRODUCT(MOD(C121:G121,2))</f>
        <v>2</v>
      </c>
      <c r="N121">
        <f>5-M121</f>
        <v>3</v>
      </c>
      <c r="O121">
        <f>COUNTIF(C121:G121,"&lt;=17")</f>
        <v>4</v>
      </c>
      <c r="P121">
        <f>COUNTIF(C121:G121,"&gt;=18")</f>
        <v>1</v>
      </c>
      <c r="Q121">
        <f>SUMPRODUCT(--(D121:G121-C121:F121=1))</f>
        <v>1</v>
      </c>
      <c r="R121">
        <f>SUMPRODUCT(COUNTIF(C122:G122,C121:G121))</f>
        <v>0</v>
      </c>
      <c r="S121">
        <f>AVERAGE(J121:J125)</f>
        <v>62</v>
      </c>
      <c r="T121">
        <f>AVERAGE(J121:J140)</f>
        <v>62</v>
      </c>
      <c r="U121">
        <f>S121-T121</f>
        <v>0</v>
      </c>
      <c r="V121" t="str">
        <f>IF(S121&gt;T121,"EXPANDING (BULLISH)",IF(S121&lt;T121,"CONTRACTING (BEARISH)","NEUTRAL"))</f>
        <v>NEUTRAL</v>
      </c>
    </row>
    <row r="122">
      <c r="A122">
        <v>2456</v>
      </c>
      <c r="B122" t="str">
        <v>2025-08-20</v>
      </c>
      <c r="C122">
        <v>1</v>
      </c>
      <c r="D122">
        <v>13</v>
      </c>
      <c r="E122">
        <v>19</v>
      </c>
      <c r="F122">
        <v>21</v>
      </c>
      <c r="G122">
        <v>28</v>
      </c>
      <c r="H122">
        <v>6</v>
      </c>
      <c r="I122" t="str">
        <v>1 - 13 - 19 - 21 - 28 [PB: 6]</v>
      </c>
      <c r="J122">
        <f>SUM(C122:G122)</f>
        <v>82</v>
      </c>
      <c r="K122">
        <f>AVERAGE(C122:G122)</f>
        <v>16.4</v>
      </c>
      <c r="L122">
        <f>MAX(C122:G122)-MIN(C122:G122)</f>
        <v>27</v>
      </c>
      <c r="M122">
        <f>SUMPRODUCT(MOD(C122:G122,2))</f>
        <v>4</v>
      </c>
      <c r="N122">
        <f>5-M122</f>
        <v>1</v>
      </c>
      <c r="O122">
        <f>COUNTIF(C122:G122,"&lt;=17")</f>
        <v>2</v>
      </c>
      <c r="P122">
        <f>COUNTIF(C122:G122,"&gt;=18")</f>
        <v>3</v>
      </c>
      <c r="Q122">
        <f>SUMPRODUCT(--(D122:G122-C122:F122=1))</f>
        <v>0</v>
      </c>
      <c r="R122">
        <f>SUMPRODUCT(COUNTIF(C123:G123,C122:G122))</f>
        <v>1</v>
      </c>
      <c r="S122">
        <f>AVERAGE(J122:J126)</f>
        <v>82</v>
      </c>
      <c r="T122">
        <f>AVERAGE(J122:J141)</f>
        <v>82</v>
      </c>
      <c r="U122">
        <f>S122-T122</f>
        <v>0</v>
      </c>
      <c r="V122" t="str">
        <f>IF(S122&gt;T122,"EXPANDING (BULLISH)",IF(S122&lt;T122,"CONTRACTING (BEARISH)","NEUTRAL"))</f>
        <v>NEUTRAL</v>
      </c>
    </row>
    <row r="123">
      <c r="A123">
        <v>2455</v>
      </c>
      <c r="B123" t="str">
        <v>2025-08-16</v>
      </c>
      <c r="C123">
        <v>7</v>
      </c>
      <c r="D123">
        <v>11</v>
      </c>
      <c r="E123">
        <v>13</v>
      </c>
      <c r="F123">
        <v>20</v>
      </c>
      <c r="G123">
        <v>26</v>
      </c>
      <c r="H123">
        <v>10</v>
      </c>
      <c r="I123" t="str">
        <v>7 - 11 - 13 - 20 - 26 [PB: 10]</v>
      </c>
      <c r="J123">
        <f>SUM(C123:G123)</f>
        <v>77</v>
      </c>
      <c r="K123">
        <f>AVERAGE(C123:G123)</f>
        <v>15.4</v>
      </c>
      <c r="L123">
        <f>MAX(C123:G123)-MIN(C123:G123)</f>
        <v>19</v>
      </c>
      <c r="M123">
        <f>SUMPRODUCT(MOD(C123:G123,2))</f>
        <v>3</v>
      </c>
      <c r="N123">
        <f>5-M123</f>
        <v>2</v>
      </c>
      <c r="O123">
        <f>COUNTIF(C123:G123,"&lt;=17")</f>
        <v>3</v>
      </c>
      <c r="P123">
        <f>COUNTIF(C123:G123,"&gt;=18")</f>
        <v>2</v>
      </c>
      <c r="Q123">
        <f>SUMPRODUCT(--(D123:G123-C123:F123=1))</f>
        <v>0</v>
      </c>
      <c r="R123">
        <f>SUMPRODUCT(COUNTIF(C124:G124,C123:G123))</f>
        <v>0</v>
      </c>
      <c r="S123">
        <f>AVERAGE(J123:J127)</f>
        <v>77</v>
      </c>
      <c r="T123">
        <f>AVERAGE(J123:J142)</f>
        <v>77</v>
      </c>
      <c r="U123">
        <f>S123-T123</f>
        <v>0</v>
      </c>
      <c r="V123" t="str">
        <f>IF(S123&gt;T123,"EXPANDING (BULLISH)",IF(S123&lt;T123,"CONTRACTING (BEARISH)","NEUTRAL"))</f>
        <v>NEUTRAL</v>
      </c>
    </row>
    <row r="124">
      <c r="A124">
        <v>2454</v>
      </c>
      <c r="B124" t="str">
        <v>2025-08-13</v>
      </c>
      <c r="C124">
        <v>18</v>
      </c>
      <c r="D124">
        <v>19</v>
      </c>
      <c r="E124">
        <v>25</v>
      </c>
      <c r="F124">
        <v>28</v>
      </c>
      <c r="G124">
        <v>29</v>
      </c>
      <c r="H124">
        <v>10</v>
      </c>
      <c r="I124" t="str">
        <v>18 - 19 - 25 - 28 - 29 [PB: 10]</v>
      </c>
      <c r="J124">
        <f>SUM(C124:G124)</f>
        <v>119</v>
      </c>
      <c r="K124">
        <f>AVERAGE(C124:G124)</f>
        <v>23.8</v>
      </c>
      <c r="L124">
        <f>MAX(C124:G124)-MIN(C124:G124)</f>
        <v>11</v>
      </c>
      <c r="M124">
        <f>SUMPRODUCT(MOD(C124:G124,2))</f>
        <v>3</v>
      </c>
      <c r="N124">
        <f>5-M124</f>
        <v>2</v>
      </c>
      <c r="O124">
        <f>COUNTIF(C124:G124,"&lt;=17")</f>
        <v>0</v>
      </c>
      <c r="P124">
        <f>COUNTIF(C124:G124,"&gt;=18")</f>
        <v>5</v>
      </c>
      <c r="Q124">
        <f>SUMPRODUCT(--(D124:G124-C124:F124=1))</f>
        <v>2</v>
      </c>
      <c r="R124">
        <f>SUMPRODUCT(COUNTIF(C125:G125,C124:G124))</f>
        <v>1</v>
      </c>
      <c r="S124">
        <f>AVERAGE(J124:J128)</f>
        <v>119</v>
      </c>
      <c r="T124">
        <f>AVERAGE(J124:J143)</f>
        <v>119</v>
      </c>
      <c r="U124">
        <f>S124-T124</f>
        <v>0</v>
      </c>
      <c r="V124" t="str">
        <f>IF(S124&gt;T124,"EXPANDING (BULLISH)",IF(S124&lt;T124,"CONTRACTING (BEARISH)","NEUTRAL"))</f>
        <v>NEUTRAL</v>
      </c>
    </row>
    <row r="125">
      <c r="A125">
        <v>2453</v>
      </c>
      <c r="B125" t="str">
        <v>2025-08-09</v>
      </c>
      <c r="C125">
        <v>4</v>
      </c>
      <c r="D125">
        <v>9</v>
      </c>
      <c r="E125">
        <v>19</v>
      </c>
      <c r="F125">
        <v>22</v>
      </c>
      <c r="G125">
        <v>31</v>
      </c>
      <c r="H125">
        <v>9</v>
      </c>
      <c r="I125" t="str">
        <v>4 - 9 - 19 - 22 - 31 [PB: 9]</v>
      </c>
      <c r="J125">
        <f>SUM(C125:G125)</f>
        <v>85</v>
      </c>
      <c r="K125">
        <f>AVERAGE(C125:G125)</f>
        <v>17</v>
      </c>
      <c r="L125">
        <f>MAX(C125:G125)-MIN(C125:G125)</f>
        <v>27</v>
      </c>
      <c r="M125">
        <f>SUMPRODUCT(MOD(C125:G125,2))</f>
        <v>3</v>
      </c>
      <c r="N125">
        <f>5-M125</f>
        <v>2</v>
      </c>
      <c r="O125">
        <f>COUNTIF(C125:G125,"&lt;=17")</f>
        <v>2</v>
      </c>
      <c r="P125">
        <f>COUNTIF(C125:G125,"&gt;=18")</f>
        <v>3</v>
      </c>
      <c r="Q125">
        <f>SUMPRODUCT(--(D125:G125-C125:F125=1))</f>
        <v>0</v>
      </c>
      <c r="R125">
        <f>SUMPRODUCT(COUNTIF(C126:G126,C125:G125))</f>
        <v>1</v>
      </c>
      <c r="S125">
        <f>AVERAGE(J125:J129)</f>
        <v>85</v>
      </c>
      <c r="T125">
        <f>AVERAGE(J125:J144)</f>
        <v>85</v>
      </c>
      <c r="U125">
        <f>S125-T125</f>
        <v>0</v>
      </c>
      <c r="V125" t="str">
        <f>IF(S125&gt;T125,"EXPANDING (BULLISH)",IF(S125&lt;T125,"CONTRACTING (BEARISH)","NEUTRAL"))</f>
        <v>NEUTRAL</v>
      </c>
    </row>
    <row r="126">
      <c r="A126">
        <v>2452</v>
      </c>
      <c r="B126" t="str">
        <v>2025-08-06</v>
      </c>
      <c r="C126">
        <v>5</v>
      </c>
      <c r="D126">
        <v>6</v>
      </c>
      <c r="E126">
        <v>11</v>
      </c>
      <c r="F126">
        <v>19</v>
      </c>
      <c r="G126">
        <v>33</v>
      </c>
      <c r="H126">
        <v>6</v>
      </c>
      <c r="I126" t="str">
        <v>5 - 6 - 11 - 19 - 33 [PB: 6]</v>
      </c>
      <c r="J126">
        <f>SUM(C126:G126)</f>
        <v>74</v>
      </c>
      <c r="K126">
        <f>AVERAGE(C126:G126)</f>
        <v>14.8</v>
      </c>
      <c r="L126">
        <f>MAX(C126:G126)-MIN(C126:G126)</f>
        <v>28</v>
      </c>
      <c r="M126">
        <f>SUMPRODUCT(MOD(C126:G126,2))</f>
        <v>4</v>
      </c>
      <c r="N126">
        <f>5-M126</f>
        <v>1</v>
      </c>
      <c r="O126">
        <f>COUNTIF(C126:G126,"&lt;=17")</f>
        <v>3</v>
      </c>
      <c r="P126">
        <f>COUNTIF(C126:G126,"&gt;=18")</f>
        <v>2</v>
      </c>
      <c r="Q126">
        <f>SUMPRODUCT(--(D126:G126-C126:F126=1))</f>
        <v>1</v>
      </c>
      <c r="R126">
        <f>SUMPRODUCT(COUNTIF(C127:G127,C126:G126))</f>
        <v>0</v>
      </c>
      <c r="S126">
        <f>AVERAGE(J126:J130)</f>
        <v>74</v>
      </c>
      <c r="T126">
        <f>AVERAGE(J126:J145)</f>
        <v>74</v>
      </c>
      <c r="U126">
        <f>S126-T126</f>
        <v>0</v>
      </c>
      <c r="V126" t="str">
        <f>IF(S126&gt;T126,"EXPANDING (BULLISH)",IF(S126&lt;T126,"CONTRACTING (BEARISH)","NEUTRAL"))</f>
        <v>NEUTRAL</v>
      </c>
    </row>
    <row r="127">
      <c r="A127">
        <v>2451</v>
      </c>
      <c r="B127" t="str">
        <v>2025-08-02</v>
      </c>
      <c r="C127">
        <v>7</v>
      </c>
      <c r="D127">
        <v>23</v>
      </c>
      <c r="E127">
        <v>26</v>
      </c>
      <c r="F127">
        <v>29</v>
      </c>
      <c r="G127">
        <v>32</v>
      </c>
      <c r="H127">
        <v>3</v>
      </c>
      <c r="I127" t="str">
        <v>7 - 23 - 26 - 29 - 32 [PB: 3]</v>
      </c>
      <c r="J127">
        <f>SUM(C127:G127)</f>
        <v>117</v>
      </c>
      <c r="K127">
        <f>AVERAGE(C127:G127)</f>
        <v>23.4</v>
      </c>
      <c r="L127">
        <f>MAX(C127:G127)-MIN(C127:G127)</f>
        <v>25</v>
      </c>
      <c r="M127">
        <f>SUMPRODUCT(MOD(C127:G127,2))</f>
        <v>3</v>
      </c>
      <c r="N127">
        <f>5-M127</f>
        <v>2</v>
      </c>
      <c r="O127">
        <f>COUNTIF(C127:G127,"&lt;=17")</f>
        <v>1</v>
      </c>
      <c r="P127">
        <f>COUNTIF(C127:G127,"&gt;=18")</f>
        <v>4</v>
      </c>
      <c r="Q127">
        <f>SUMPRODUCT(--(D127:G127-C127:F127=1))</f>
        <v>0</v>
      </c>
      <c r="R127">
        <f>SUMPRODUCT(COUNTIF(C128:G128,C127:G127))</f>
        <v>1</v>
      </c>
      <c r="S127">
        <f>AVERAGE(J127:J131)</f>
        <v>117</v>
      </c>
      <c r="T127">
        <f>AVERAGE(J127:J146)</f>
        <v>117</v>
      </c>
      <c r="U127">
        <f>S127-T127</f>
        <v>0</v>
      </c>
      <c r="V127" t="str">
        <f>IF(S127&gt;T127,"EXPANDING (BULLISH)",IF(S127&lt;T127,"CONTRACTING (BEARISH)","NEUTRAL"))</f>
        <v>NEUTRAL</v>
      </c>
    </row>
    <row r="128">
      <c r="A128">
        <v>2450</v>
      </c>
      <c r="B128" t="str">
        <v>2025-07-30</v>
      </c>
      <c r="C128">
        <v>1</v>
      </c>
      <c r="D128">
        <v>9</v>
      </c>
      <c r="E128">
        <v>17</v>
      </c>
      <c r="F128">
        <v>21</v>
      </c>
      <c r="G128">
        <v>23</v>
      </c>
      <c r="H128">
        <v>1</v>
      </c>
      <c r="I128" t="str">
        <v>1 - 9 - 17 - 21 - 23 [PB: 1]</v>
      </c>
      <c r="J128">
        <f>SUM(C128:G128)</f>
        <v>71</v>
      </c>
      <c r="K128">
        <f>AVERAGE(C128:G128)</f>
        <v>14.2</v>
      </c>
      <c r="L128">
        <f>MAX(C128:G128)-MIN(C128:G128)</f>
        <v>22</v>
      </c>
      <c r="M128">
        <f>SUMPRODUCT(MOD(C128:G128,2))</f>
        <v>5</v>
      </c>
      <c r="N128">
        <f>5-M128</f>
        <v>0</v>
      </c>
      <c r="O128">
        <f>COUNTIF(C128:G128,"&lt;=17")</f>
        <v>3</v>
      </c>
      <c r="P128">
        <f>COUNTIF(C128:G128,"&gt;=18")</f>
        <v>2</v>
      </c>
      <c r="Q128">
        <f>SUMPRODUCT(--(D128:G128-C128:F128=1))</f>
        <v>0</v>
      </c>
      <c r="R128">
        <f>SUMPRODUCT(COUNTIF(C129:G129,C128:G128))</f>
        <v>0</v>
      </c>
      <c r="S128">
        <f>AVERAGE(J128:J132)</f>
        <v>71</v>
      </c>
      <c r="T128">
        <f>AVERAGE(J128:J147)</f>
        <v>71</v>
      </c>
      <c r="U128">
        <f>S128-T128</f>
        <v>0</v>
      </c>
      <c r="V128" t="str">
        <f>IF(S128&gt;T128,"EXPANDING (BULLISH)",IF(S128&lt;T128,"CONTRACTING (BEARISH)","NEUTRAL"))</f>
        <v>NEUTRAL</v>
      </c>
    </row>
    <row r="129">
      <c r="A129">
        <v>2449</v>
      </c>
      <c r="B129" t="str">
        <v>2025-07-26</v>
      </c>
      <c r="C129">
        <v>14</v>
      </c>
      <c r="D129">
        <v>29</v>
      </c>
      <c r="E129">
        <v>30</v>
      </c>
      <c r="F129">
        <v>31</v>
      </c>
      <c r="G129">
        <v>34</v>
      </c>
      <c r="H129">
        <v>9</v>
      </c>
      <c r="I129" t="str">
        <v>14 - 29 - 30 - 31 - 34 [PB: 9]</v>
      </c>
      <c r="J129">
        <f>SUM(C129:G129)</f>
        <v>138</v>
      </c>
      <c r="K129">
        <f>AVERAGE(C129:G129)</f>
        <v>27.6</v>
      </c>
      <c r="L129">
        <f>MAX(C129:G129)-MIN(C129:G129)</f>
        <v>20</v>
      </c>
      <c r="M129">
        <f>SUMPRODUCT(MOD(C129:G129,2))</f>
        <v>2</v>
      </c>
      <c r="N129">
        <f>5-M129</f>
        <v>3</v>
      </c>
      <c r="O129">
        <f>COUNTIF(C129:G129,"&lt;=17")</f>
        <v>1</v>
      </c>
      <c r="P129">
        <f>COUNTIF(C129:G129,"&gt;=18")</f>
        <v>4</v>
      </c>
      <c r="Q129">
        <f>SUMPRODUCT(--(D129:G129-C129:F129=1))</f>
        <v>2</v>
      </c>
      <c r="R129">
        <f>SUMPRODUCT(COUNTIF(C130:G130,C129:G129))</f>
        <v>0</v>
      </c>
      <c r="S129">
        <f>AVERAGE(J129:J133)</f>
        <v>138</v>
      </c>
      <c r="T129">
        <f>AVERAGE(J129:J148)</f>
        <v>138</v>
      </c>
      <c r="U129">
        <f>S129-T129</f>
        <v>0</v>
      </c>
      <c r="V129" t="str">
        <f>IF(S129&gt;T129,"EXPANDING (BULLISH)",IF(S129&lt;T129,"CONTRACTING (BEARISH)","NEUTRAL"))</f>
        <v>NEUTRAL</v>
      </c>
    </row>
    <row r="130">
      <c r="A130">
        <v>2448</v>
      </c>
      <c r="B130" t="str">
        <v>2025-07-23</v>
      </c>
      <c r="C130">
        <v>5</v>
      </c>
      <c r="D130">
        <v>8</v>
      </c>
      <c r="E130">
        <v>12</v>
      </c>
      <c r="F130">
        <v>32</v>
      </c>
      <c r="G130">
        <v>35</v>
      </c>
      <c r="H130">
        <v>9</v>
      </c>
      <c r="I130" t="str">
        <v>5 - 8 - 12 - 32 - 35 [PB: 9]</v>
      </c>
      <c r="J130">
        <f>SUM(C130:G130)</f>
        <v>92</v>
      </c>
      <c r="K130">
        <f>AVERAGE(C130:G130)</f>
        <v>18.4</v>
      </c>
      <c r="L130">
        <f>MAX(C130:G130)-MIN(C130:G130)</f>
        <v>30</v>
      </c>
      <c r="M130">
        <f>SUMPRODUCT(MOD(C130:G130,2))</f>
        <v>2</v>
      </c>
      <c r="N130">
        <f>5-M130</f>
        <v>3</v>
      </c>
      <c r="O130">
        <f>COUNTIF(C130:G130,"&lt;=17")</f>
        <v>3</v>
      </c>
      <c r="P130">
        <f>COUNTIF(C130:G130,"&gt;=18")</f>
        <v>2</v>
      </c>
      <c r="Q130">
        <f>SUMPRODUCT(--(D130:G130-C130:F130=1))</f>
        <v>0</v>
      </c>
      <c r="R130">
        <f>SUMPRODUCT(COUNTIF(C131:G131,C130:G130))</f>
        <v>1</v>
      </c>
      <c r="S130">
        <f>AVERAGE(J130:J134)</f>
        <v>92</v>
      </c>
      <c r="T130">
        <f>AVERAGE(J130:J149)</f>
        <v>92</v>
      </c>
      <c r="U130">
        <f>S130-T130</f>
        <v>0</v>
      </c>
      <c r="V130" t="str">
        <f>IF(S130&gt;T130,"EXPANDING (BULLISH)",IF(S130&lt;T130,"CONTRACTING (BEARISH)","NEUTRAL"))</f>
        <v>NEUTRAL</v>
      </c>
    </row>
    <row r="131">
      <c r="A131">
        <v>2447</v>
      </c>
      <c r="B131" t="str">
        <v>2025-07-19</v>
      </c>
      <c r="C131">
        <v>3</v>
      </c>
      <c r="D131">
        <v>5</v>
      </c>
      <c r="E131">
        <v>14</v>
      </c>
      <c r="F131">
        <v>28</v>
      </c>
      <c r="G131">
        <v>31</v>
      </c>
      <c r="H131">
        <v>3</v>
      </c>
      <c r="I131" t="str">
        <v>3 - 5 - 14 - 28 - 31 [PB: 3]</v>
      </c>
      <c r="J131">
        <f>SUM(C131:G131)</f>
        <v>81</v>
      </c>
      <c r="K131">
        <f>AVERAGE(C131:G131)</f>
        <v>16.2</v>
      </c>
      <c r="L131">
        <f>MAX(C131:G131)-MIN(C131:G131)</f>
        <v>28</v>
      </c>
      <c r="M131">
        <f>SUMPRODUCT(MOD(C131:G131,2))</f>
        <v>3</v>
      </c>
      <c r="N131">
        <f>5-M131</f>
        <v>2</v>
      </c>
      <c r="O131">
        <f>COUNTIF(C131:G131,"&lt;=17")</f>
        <v>3</v>
      </c>
      <c r="P131">
        <f>COUNTIF(C131:G131,"&gt;=18")</f>
        <v>2</v>
      </c>
      <c r="Q131">
        <f>SUMPRODUCT(--(D131:G131-C131:F131=1))</f>
        <v>0</v>
      </c>
      <c r="R131">
        <f>SUMPRODUCT(COUNTIF(C132:G132,C131:G131))</f>
        <v>1</v>
      </c>
      <c r="S131">
        <f>AVERAGE(J131:J135)</f>
        <v>81</v>
      </c>
      <c r="T131">
        <f>AVERAGE(J131:J150)</f>
        <v>81</v>
      </c>
      <c r="U131">
        <f>S131-T131</f>
        <v>0</v>
      </c>
      <c r="V131" t="str">
        <f>IF(S131&gt;T131,"EXPANDING (BULLISH)",IF(S131&lt;T131,"CONTRACTING (BEARISH)","NEUTRAL"))</f>
        <v>NEUTRAL</v>
      </c>
    </row>
    <row r="132">
      <c r="A132">
        <v>2446</v>
      </c>
      <c r="B132" t="str">
        <v>2025-07-16</v>
      </c>
      <c r="C132">
        <v>6</v>
      </c>
      <c r="D132">
        <v>11</v>
      </c>
      <c r="E132">
        <v>23</v>
      </c>
      <c r="F132">
        <v>25</v>
      </c>
      <c r="G132">
        <v>28</v>
      </c>
      <c r="H132">
        <v>2</v>
      </c>
      <c r="I132" t="str">
        <v>6 - 11 - 23 - 25 - 28 [PB: 2]</v>
      </c>
      <c r="J132">
        <f>SUM(C132:G132)</f>
        <v>93</v>
      </c>
      <c r="K132">
        <f>AVERAGE(C132:G132)</f>
        <v>18.6</v>
      </c>
      <c r="L132">
        <f>MAX(C132:G132)-MIN(C132:G132)</f>
        <v>22</v>
      </c>
      <c r="M132">
        <f>SUMPRODUCT(MOD(C132:G132,2))</f>
        <v>3</v>
      </c>
      <c r="N132">
        <f>5-M132</f>
        <v>2</v>
      </c>
      <c r="O132">
        <f>COUNTIF(C132:G132,"&lt;=17")</f>
        <v>2</v>
      </c>
      <c r="P132">
        <f>COUNTIF(C132:G132,"&gt;=18")</f>
        <v>3</v>
      </c>
      <c r="Q132">
        <f>SUMPRODUCT(--(D132:G132-C132:F132=1))</f>
        <v>0</v>
      </c>
      <c r="R132">
        <f>SUMPRODUCT(COUNTIF(C133:G133,C132:G132))</f>
        <v>1</v>
      </c>
      <c r="S132">
        <f>AVERAGE(J132:J136)</f>
        <v>93</v>
      </c>
      <c r="T132">
        <f>AVERAGE(J132:J151)</f>
        <v>93</v>
      </c>
      <c r="U132">
        <f>S132-T132</f>
        <v>0</v>
      </c>
      <c r="V132" t="str">
        <f>IF(S132&gt;T132,"EXPANDING (BULLISH)",IF(S132&lt;T132,"CONTRACTING (BEARISH)","NEUTRAL"))</f>
        <v>NEUTRAL</v>
      </c>
    </row>
    <row r="133">
      <c r="A133">
        <v>2445</v>
      </c>
      <c r="B133" t="str">
        <v>2025-07-12</v>
      </c>
      <c r="C133">
        <v>2</v>
      </c>
      <c r="D133">
        <v>11</v>
      </c>
      <c r="E133">
        <v>20</v>
      </c>
      <c r="F133">
        <v>30</v>
      </c>
      <c r="G133">
        <v>34</v>
      </c>
      <c r="H133">
        <v>1</v>
      </c>
      <c r="I133" t="str">
        <v>2 - 11 - 20 - 30 - 34 [PB: 1]</v>
      </c>
      <c r="J133">
        <f>SUM(C133:G133)</f>
        <v>97</v>
      </c>
      <c r="K133">
        <f>AVERAGE(C133:G133)</f>
        <v>19.4</v>
      </c>
      <c r="L133">
        <f>MAX(C133:G133)-MIN(C133:G133)</f>
        <v>32</v>
      </c>
      <c r="M133">
        <f>SUMPRODUCT(MOD(C133:G133,2))</f>
        <v>1</v>
      </c>
      <c r="N133">
        <f>5-M133</f>
        <v>4</v>
      </c>
      <c r="O133">
        <f>COUNTIF(C133:G133,"&lt;=17")</f>
        <v>2</v>
      </c>
      <c r="P133">
        <f>COUNTIF(C133:G133,"&gt;=18")</f>
        <v>3</v>
      </c>
      <c r="Q133">
        <f>SUMPRODUCT(--(D133:G133-C133:F133=1))</f>
        <v>0</v>
      </c>
      <c r="R133">
        <f>SUMPRODUCT(COUNTIF(C134:G134,C133:G133))</f>
        <v>2</v>
      </c>
      <c r="S133">
        <f>AVERAGE(J133:J137)</f>
        <v>97</v>
      </c>
      <c r="T133">
        <f>AVERAGE(J133:J152)</f>
        <v>97</v>
      </c>
      <c r="U133">
        <f>S133-T133</f>
        <v>0</v>
      </c>
      <c r="V133" t="str">
        <f>IF(S133&gt;T133,"EXPANDING (BULLISH)",IF(S133&lt;T133,"CONTRACTING (BEARISH)","NEUTRAL"))</f>
        <v>NEUTRAL</v>
      </c>
    </row>
    <row r="134">
      <c r="A134">
        <v>2444</v>
      </c>
      <c r="B134" t="str">
        <v>2025-07-09</v>
      </c>
      <c r="C134">
        <v>11</v>
      </c>
      <c r="D134">
        <v>20</v>
      </c>
      <c r="E134">
        <v>21</v>
      </c>
      <c r="F134">
        <v>29</v>
      </c>
      <c r="G134">
        <v>33</v>
      </c>
      <c r="H134">
        <v>10</v>
      </c>
      <c r="I134" t="str">
        <v>11 - 20 - 21 - 29 - 33 [PB: 10]</v>
      </c>
      <c r="J134">
        <f>SUM(C134:G134)</f>
        <v>114</v>
      </c>
      <c r="K134">
        <f>AVERAGE(C134:G134)</f>
        <v>22.8</v>
      </c>
      <c r="L134">
        <f>MAX(C134:G134)-MIN(C134:G134)</f>
        <v>22</v>
      </c>
      <c r="M134">
        <f>SUMPRODUCT(MOD(C134:G134,2))</f>
        <v>4</v>
      </c>
      <c r="N134">
        <f>5-M134</f>
        <v>1</v>
      </c>
      <c r="O134">
        <f>COUNTIF(C134:G134,"&lt;=17")</f>
        <v>1</v>
      </c>
      <c r="P134">
        <f>COUNTIF(C134:G134,"&gt;=18")</f>
        <v>4</v>
      </c>
      <c r="Q134">
        <f>SUMPRODUCT(--(D134:G134-C134:F134=1))</f>
        <v>1</v>
      </c>
      <c r="R134">
        <f>SUMPRODUCT(COUNTIF(C135:G135,C134:G134))</f>
        <v>1</v>
      </c>
      <c r="S134">
        <f>AVERAGE(J134:J138)</f>
        <v>114</v>
      </c>
      <c r="T134">
        <f>AVERAGE(J134:J153)</f>
        <v>114</v>
      </c>
      <c r="U134">
        <f>S134-T134</f>
        <v>0</v>
      </c>
      <c r="V134" t="str">
        <f>IF(S134&gt;T134,"EXPANDING (BULLISH)",IF(S134&lt;T134,"CONTRACTING (BEARISH)","NEUTRAL"))</f>
        <v>NEUTRAL</v>
      </c>
    </row>
    <row r="135">
      <c r="A135">
        <v>2443</v>
      </c>
      <c r="B135" t="str">
        <v>2025-07-05</v>
      </c>
      <c r="C135">
        <v>4</v>
      </c>
      <c r="D135">
        <v>8</v>
      </c>
      <c r="E135">
        <v>13</v>
      </c>
      <c r="F135">
        <v>31</v>
      </c>
      <c r="G135">
        <v>33</v>
      </c>
      <c r="H135">
        <v>6</v>
      </c>
      <c r="I135" t="str">
        <v>4 - 8 - 13 - 31 - 33 [PB: 6]</v>
      </c>
      <c r="J135">
        <f>SUM(C135:G135)</f>
        <v>89</v>
      </c>
      <c r="K135">
        <f>AVERAGE(C135:G135)</f>
        <v>17.8</v>
      </c>
      <c r="L135">
        <f>MAX(C135:G135)-MIN(C135:G135)</f>
        <v>29</v>
      </c>
      <c r="M135">
        <f>SUMPRODUCT(MOD(C135:G135,2))</f>
        <v>3</v>
      </c>
      <c r="N135">
        <f>5-M135</f>
        <v>2</v>
      </c>
      <c r="O135">
        <f>COUNTIF(C135:G135,"&lt;=17")</f>
        <v>3</v>
      </c>
      <c r="P135">
        <f>COUNTIF(C135:G135,"&gt;=18")</f>
        <v>2</v>
      </c>
      <c r="Q135">
        <f>SUMPRODUCT(--(D135:G135-C135:F135=1))</f>
        <v>0</v>
      </c>
      <c r="R135">
        <f>SUMPRODUCT(COUNTIF(C136:G136,C135:G135))</f>
        <v>0</v>
      </c>
      <c r="S135">
        <f>AVERAGE(J135:J139)</f>
        <v>89</v>
      </c>
      <c r="T135">
        <f>AVERAGE(J135:J154)</f>
        <v>89</v>
      </c>
      <c r="U135">
        <f>S135-T135</f>
        <v>0</v>
      </c>
      <c r="V135" t="str">
        <f>IF(S135&gt;T135,"EXPANDING (BULLISH)",IF(S135&lt;T135,"CONTRACTING (BEARISH)","NEUTRAL"))</f>
        <v>NEUTRAL</v>
      </c>
    </row>
    <row r="136">
      <c r="A136">
        <v>2442</v>
      </c>
      <c r="B136" t="str">
        <v>2025-07-02</v>
      </c>
      <c r="C136">
        <v>7</v>
      </c>
      <c r="D136">
        <v>21</v>
      </c>
      <c r="E136">
        <v>24</v>
      </c>
      <c r="F136">
        <v>26</v>
      </c>
      <c r="G136">
        <v>29</v>
      </c>
      <c r="H136">
        <v>3</v>
      </c>
      <c r="I136" t="str">
        <v>7 - 21 - 24 - 26 - 29 [PB: 3]</v>
      </c>
      <c r="J136">
        <f>SUM(C136:G136)</f>
        <v>107</v>
      </c>
      <c r="K136">
        <f>AVERAGE(C136:G136)</f>
        <v>21.4</v>
      </c>
      <c r="L136">
        <f>MAX(C136:G136)-MIN(C136:G136)</f>
        <v>22</v>
      </c>
      <c r="M136">
        <f>SUMPRODUCT(MOD(C136:G136,2))</f>
        <v>3</v>
      </c>
      <c r="N136">
        <f>5-M136</f>
        <v>2</v>
      </c>
      <c r="O136">
        <f>COUNTIF(C136:G136,"&lt;=17")</f>
        <v>1</v>
      </c>
      <c r="P136">
        <f>COUNTIF(C136:G136,"&gt;=18")</f>
        <v>4</v>
      </c>
      <c r="Q136">
        <f>SUMPRODUCT(--(D136:G136-C136:F136=1))</f>
        <v>0</v>
      </c>
      <c r="R136">
        <f>SUMPRODUCT(COUNTIF(C137:G137,C136:G136))</f>
        <v>1</v>
      </c>
      <c r="S136">
        <f>AVERAGE(J136:J140)</f>
        <v>107</v>
      </c>
      <c r="T136">
        <f>AVERAGE(J136:J155)</f>
        <v>107</v>
      </c>
      <c r="U136">
        <f>S136-T136</f>
        <v>0</v>
      </c>
      <c r="V136" t="str">
        <f>IF(S136&gt;T136,"EXPANDING (BULLISH)",IF(S136&lt;T136,"CONTRACTING (BEARISH)","NEUTRAL"))</f>
        <v>NEUTRAL</v>
      </c>
    </row>
    <row r="137">
      <c r="A137">
        <v>2441</v>
      </c>
      <c r="B137" t="str">
        <v>2025-06-28</v>
      </c>
      <c r="C137">
        <v>19</v>
      </c>
      <c r="D137">
        <v>20</v>
      </c>
      <c r="E137">
        <v>29</v>
      </c>
      <c r="F137">
        <v>31</v>
      </c>
      <c r="G137">
        <v>32</v>
      </c>
      <c r="H137">
        <v>4</v>
      </c>
      <c r="I137" t="str">
        <v>19 - 20 - 29 - 31 - 32 [PB: 4]</v>
      </c>
      <c r="J137">
        <f>SUM(C137:G137)</f>
        <v>131</v>
      </c>
      <c r="K137">
        <f>AVERAGE(C137:G137)</f>
        <v>26.2</v>
      </c>
      <c r="L137">
        <f>MAX(C137:G137)-MIN(C137:G137)</f>
        <v>13</v>
      </c>
      <c r="M137">
        <f>SUMPRODUCT(MOD(C137:G137,2))</f>
        <v>3</v>
      </c>
      <c r="N137">
        <f>5-M137</f>
        <v>2</v>
      </c>
      <c r="O137">
        <f>COUNTIF(C137:G137,"&lt;=17")</f>
        <v>0</v>
      </c>
      <c r="P137">
        <f>COUNTIF(C137:G137,"&gt;=18")</f>
        <v>5</v>
      </c>
      <c r="Q137">
        <f>SUMPRODUCT(--(D137:G137-C137:F137=1))</f>
        <v>2</v>
      </c>
      <c r="R137">
        <f>SUMPRODUCT(COUNTIF(C138:G138,C137:G137))</f>
        <v>2</v>
      </c>
      <c r="S137">
        <f>AVERAGE(J137:J141)</f>
        <v>131</v>
      </c>
      <c r="T137">
        <f>AVERAGE(J137:J156)</f>
        <v>131</v>
      </c>
      <c r="U137">
        <f>S137-T137</f>
        <v>0</v>
      </c>
      <c r="V137" t="str">
        <f>IF(S137&gt;T137,"EXPANDING (BULLISH)",IF(S137&lt;T137,"CONTRACTING (BEARISH)","NEUTRAL"))</f>
        <v>NEUTRAL</v>
      </c>
    </row>
    <row r="138">
      <c r="A138">
        <v>2440</v>
      </c>
      <c r="B138" t="str">
        <v>2025-06-25</v>
      </c>
      <c r="C138">
        <v>2</v>
      </c>
      <c r="D138">
        <v>10</v>
      </c>
      <c r="E138">
        <v>20</v>
      </c>
      <c r="F138">
        <v>28</v>
      </c>
      <c r="G138">
        <v>29</v>
      </c>
      <c r="H138">
        <v>2</v>
      </c>
      <c r="I138" t="str">
        <v>2 - 10 - 20 - 28 - 29 [PB: 2]</v>
      </c>
      <c r="J138">
        <f>SUM(C138:G138)</f>
        <v>89</v>
      </c>
      <c r="K138">
        <f>AVERAGE(C138:G138)</f>
        <v>17.8</v>
      </c>
      <c r="L138">
        <f>MAX(C138:G138)-MIN(C138:G138)</f>
        <v>27</v>
      </c>
      <c r="M138">
        <f>SUMPRODUCT(MOD(C138:G138,2))</f>
        <v>1</v>
      </c>
      <c r="N138">
        <f>5-M138</f>
        <v>4</v>
      </c>
      <c r="O138">
        <f>COUNTIF(C138:G138,"&lt;=17")</f>
        <v>2</v>
      </c>
      <c r="P138">
        <f>COUNTIF(C138:G138,"&gt;=18")</f>
        <v>3</v>
      </c>
      <c r="Q138">
        <f>SUMPRODUCT(--(D138:G138-C138:F138=1))</f>
        <v>1</v>
      </c>
      <c r="R138">
        <f>SUMPRODUCT(COUNTIF(C139:G139,C138:G138))</f>
        <v>2</v>
      </c>
      <c r="S138">
        <f>AVERAGE(J138:J142)</f>
        <v>89</v>
      </c>
      <c r="T138">
        <f>AVERAGE(J138:J157)</f>
        <v>89</v>
      </c>
      <c r="U138">
        <f>S138-T138</f>
        <v>0</v>
      </c>
      <c r="V138" t="str">
        <f>IF(S138&gt;T138,"EXPANDING (BULLISH)",IF(S138&lt;T138,"CONTRACTING (BEARISH)","NEUTRAL"))</f>
        <v>NEUTRAL</v>
      </c>
    </row>
    <row r="139">
      <c r="A139">
        <v>2439</v>
      </c>
      <c r="B139" t="str">
        <v>2025-06-21</v>
      </c>
      <c r="C139">
        <v>7</v>
      </c>
      <c r="D139">
        <v>8</v>
      </c>
      <c r="E139">
        <v>25</v>
      </c>
      <c r="F139">
        <v>28</v>
      </c>
      <c r="G139">
        <v>29</v>
      </c>
      <c r="H139">
        <v>9</v>
      </c>
      <c r="I139" t="str">
        <v>7 - 8 - 25 - 28 - 29 [PB: 9]</v>
      </c>
      <c r="J139">
        <f>SUM(C139:G139)</f>
        <v>97</v>
      </c>
      <c r="K139">
        <f>AVERAGE(C139:G139)</f>
        <v>19.4</v>
      </c>
      <c r="L139">
        <f>MAX(C139:G139)-MIN(C139:G139)</f>
        <v>22</v>
      </c>
      <c r="M139">
        <f>SUMPRODUCT(MOD(C139:G139,2))</f>
        <v>3</v>
      </c>
      <c r="N139">
        <f>5-M139</f>
        <v>2</v>
      </c>
      <c r="O139">
        <f>COUNTIF(C139:G139,"&lt;=17")</f>
        <v>2</v>
      </c>
      <c r="P139">
        <f>COUNTIF(C139:G139,"&gt;=18")</f>
        <v>3</v>
      </c>
      <c r="Q139">
        <f>SUMPRODUCT(--(D139:G139-C139:F139=1))</f>
        <v>2</v>
      </c>
      <c r="R139">
        <f>SUMPRODUCT(COUNTIF(C140:G140,C139:G139))</f>
        <v>1</v>
      </c>
      <c r="S139">
        <f>AVERAGE(J139:J143)</f>
        <v>97</v>
      </c>
      <c r="T139">
        <f>AVERAGE(J139:J158)</f>
        <v>97</v>
      </c>
      <c r="U139">
        <f>S139-T139</f>
        <v>0</v>
      </c>
      <c r="V139" t="str">
        <f>IF(S139&gt;T139,"EXPANDING (BULLISH)",IF(S139&lt;T139,"CONTRACTING (BEARISH)","NEUTRAL"))</f>
        <v>NEUTRAL</v>
      </c>
    </row>
    <row r="140">
      <c r="A140">
        <v>2438</v>
      </c>
      <c r="B140" t="str">
        <v>2025-06-18</v>
      </c>
      <c r="C140">
        <v>2</v>
      </c>
      <c r="D140">
        <v>7</v>
      </c>
      <c r="E140">
        <v>12</v>
      </c>
      <c r="F140">
        <v>20</v>
      </c>
      <c r="G140">
        <v>35</v>
      </c>
      <c r="H140">
        <v>1</v>
      </c>
      <c r="I140" t="str">
        <v>2 - 7 - 12 - 20 - 35 [PB: 1]</v>
      </c>
      <c r="J140">
        <f>SUM(C140:G140)</f>
        <v>76</v>
      </c>
      <c r="K140">
        <f>AVERAGE(C140:G140)</f>
        <v>15.2</v>
      </c>
      <c r="L140">
        <f>MAX(C140:G140)-MIN(C140:G140)</f>
        <v>33</v>
      </c>
      <c r="M140">
        <f>SUMPRODUCT(MOD(C140:G140,2))</f>
        <v>2</v>
      </c>
      <c r="N140">
        <f>5-M140</f>
        <v>3</v>
      </c>
      <c r="O140">
        <f>COUNTIF(C140:G140,"&lt;=17")</f>
        <v>3</v>
      </c>
      <c r="P140">
        <f>COUNTIF(C140:G140,"&gt;=18")</f>
        <v>2</v>
      </c>
      <c r="Q140">
        <f>SUMPRODUCT(--(D140:G140-C140:F140=1))</f>
        <v>0</v>
      </c>
      <c r="R140">
        <f>SUMPRODUCT(COUNTIF(C141:G141,C140:G140))</f>
        <v>0</v>
      </c>
      <c r="S140">
        <f>AVERAGE(J140:J144)</f>
        <v>76</v>
      </c>
      <c r="T140">
        <f>AVERAGE(J140:J159)</f>
        <v>76</v>
      </c>
      <c r="U140">
        <f>S140-T140</f>
        <v>0</v>
      </c>
      <c r="V140" t="str">
        <f>IF(S140&gt;T140,"EXPANDING (BULLISH)",IF(S140&lt;T140,"CONTRACTING (BEARISH)","NEUTRAL"))</f>
        <v>NEUTRAL</v>
      </c>
    </row>
    <row r="141">
      <c r="A141">
        <v>2437</v>
      </c>
      <c r="B141" t="str">
        <v>2025-06-14</v>
      </c>
      <c r="C141">
        <v>11</v>
      </c>
      <c r="D141">
        <v>16</v>
      </c>
      <c r="E141">
        <v>17</v>
      </c>
      <c r="F141">
        <v>18</v>
      </c>
      <c r="G141">
        <v>31</v>
      </c>
      <c r="H141">
        <v>6</v>
      </c>
      <c r="I141" t="str">
        <v>11 - 16 - 17 - 18 - 31 [PB: 6]</v>
      </c>
      <c r="J141">
        <f>SUM(C141:G141)</f>
        <v>93</v>
      </c>
      <c r="K141">
        <f>AVERAGE(C141:G141)</f>
        <v>18.6</v>
      </c>
      <c r="L141">
        <f>MAX(C141:G141)-MIN(C141:G141)</f>
        <v>20</v>
      </c>
      <c r="M141">
        <f>SUMPRODUCT(MOD(C141:G141,2))</f>
        <v>3</v>
      </c>
      <c r="N141">
        <f>5-M141</f>
        <v>2</v>
      </c>
      <c r="O141">
        <f>COUNTIF(C141:G141,"&lt;=17")</f>
        <v>3</v>
      </c>
      <c r="P141">
        <f>COUNTIF(C141:G141,"&gt;=18")</f>
        <v>2</v>
      </c>
      <c r="Q141">
        <f>SUMPRODUCT(--(D141:G141-C141:F141=1))</f>
        <v>2</v>
      </c>
      <c r="R141">
        <f>SUMPRODUCT(COUNTIF(C142:G142,C141:G141))</f>
        <v>1</v>
      </c>
      <c r="S141">
        <f>AVERAGE(J141:J145)</f>
        <v>93</v>
      </c>
      <c r="T141">
        <f>AVERAGE(J141:J160)</f>
        <v>93</v>
      </c>
      <c r="U141">
        <f>S141-T141</f>
        <v>0</v>
      </c>
      <c r="V141" t="str">
        <f>IF(S141&gt;T141,"EXPANDING (BULLISH)",IF(S141&lt;T141,"CONTRACTING (BEARISH)","NEUTRAL"))</f>
        <v>NEUTRAL</v>
      </c>
    </row>
    <row r="142">
      <c r="A142">
        <v>2436</v>
      </c>
      <c r="B142" t="str">
        <v>2025-06-11</v>
      </c>
      <c r="C142">
        <v>3</v>
      </c>
      <c r="D142">
        <v>10</v>
      </c>
      <c r="E142">
        <v>11</v>
      </c>
      <c r="F142">
        <v>19</v>
      </c>
      <c r="G142">
        <v>32</v>
      </c>
      <c r="H142">
        <v>3</v>
      </c>
      <c r="I142" t="str">
        <v>3 - 10 - 11 - 19 - 32 [PB: 3]</v>
      </c>
      <c r="J142">
        <f>SUM(C142:G142)</f>
        <v>75</v>
      </c>
      <c r="K142">
        <f>AVERAGE(C142:G142)</f>
        <v>15</v>
      </c>
      <c r="L142">
        <f>MAX(C142:G142)-MIN(C142:G142)</f>
        <v>29</v>
      </c>
      <c r="M142">
        <f>SUMPRODUCT(MOD(C142:G142,2))</f>
        <v>3</v>
      </c>
      <c r="N142">
        <f>5-M142</f>
        <v>2</v>
      </c>
      <c r="O142">
        <f>COUNTIF(C142:G142,"&lt;=17")</f>
        <v>3</v>
      </c>
      <c r="P142">
        <f>COUNTIF(C142:G142,"&gt;=18")</f>
        <v>2</v>
      </c>
      <c r="Q142">
        <f>SUMPRODUCT(--(D142:G142-C142:F142=1))</f>
        <v>1</v>
      </c>
      <c r="R142">
        <f>SUMPRODUCT(COUNTIF(C143:G143,C142:G142))</f>
        <v>0</v>
      </c>
      <c r="S142">
        <f>AVERAGE(J142:J146)</f>
        <v>75</v>
      </c>
      <c r="T142">
        <f>AVERAGE(J142:J161)</f>
        <v>75</v>
      </c>
      <c r="U142">
        <f>S142-T142</f>
        <v>0</v>
      </c>
      <c r="V142" t="str">
        <f>IF(S142&gt;T142,"EXPANDING (BULLISH)",IF(S142&lt;T142,"CONTRACTING (BEARISH)","NEUTRAL"))</f>
        <v>NEUTRAL</v>
      </c>
    </row>
    <row r="143">
      <c r="A143">
        <v>2435</v>
      </c>
      <c r="B143" t="str">
        <v>2025-06-07</v>
      </c>
      <c r="C143">
        <v>13</v>
      </c>
      <c r="D143">
        <v>14</v>
      </c>
      <c r="E143">
        <v>16</v>
      </c>
      <c r="F143">
        <v>18</v>
      </c>
      <c r="G143">
        <v>22</v>
      </c>
      <c r="H143">
        <v>2</v>
      </c>
      <c r="I143" t="str">
        <v>13 - 14 - 16 - 18 - 22 [PB: 2]</v>
      </c>
      <c r="J143">
        <f>SUM(C143:G143)</f>
        <v>83</v>
      </c>
      <c r="K143">
        <f>AVERAGE(C143:G143)</f>
        <v>16.6</v>
      </c>
      <c r="L143">
        <f>MAX(C143:G143)-MIN(C143:G143)</f>
        <v>9</v>
      </c>
      <c r="M143">
        <f>SUMPRODUCT(MOD(C143:G143,2))</f>
        <v>1</v>
      </c>
      <c r="N143">
        <f>5-M143</f>
        <v>4</v>
      </c>
      <c r="O143">
        <f>COUNTIF(C143:G143,"&lt;=17")</f>
        <v>3</v>
      </c>
      <c r="P143">
        <f>COUNTIF(C143:G143,"&gt;=18")</f>
        <v>2</v>
      </c>
      <c r="Q143">
        <f>SUMPRODUCT(--(D143:G143-C143:F143=1))</f>
        <v>1</v>
      </c>
      <c r="R143">
        <f>SUMPRODUCT(COUNTIF(C144:G144,C143:G143))</f>
        <v>1</v>
      </c>
      <c r="S143">
        <f>AVERAGE(J143:J147)</f>
        <v>83</v>
      </c>
      <c r="T143">
        <f>AVERAGE(J143:J162)</f>
        <v>83</v>
      </c>
      <c r="U143">
        <f>S143-T143</f>
        <v>0</v>
      </c>
      <c r="V143" t="str">
        <f>IF(S143&gt;T143,"EXPANDING (BULLISH)",IF(S143&lt;T143,"CONTRACTING (BEARISH)","NEUTRAL"))</f>
        <v>NEUTRAL</v>
      </c>
    </row>
    <row r="144">
      <c r="A144">
        <v>2434</v>
      </c>
      <c r="B144" t="str">
        <v>2025-06-04</v>
      </c>
      <c r="C144">
        <v>12</v>
      </c>
      <c r="D144">
        <v>13</v>
      </c>
      <c r="E144">
        <v>15</v>
      </c>
      <c r="F144">
        <v>23</v>
      </c>
      <c r="G144">
        <v>29</v>
      </c>
      <c r="H144">
        <v>1</v>
      </c>
      <c r="I144" t="str">
        <v>12 - 13 - 15 - 23 - 29 [PB: 1]</v>
      </c>
      <c r="J144">
        <f>SUM(C144:G144)</f>
        <v>92</v>
      </c>
      <c r="K144">
        <f>AVERAGE(C144:G144)</f>
        <v>18.4</v>
      </c>
      <c r="L144">
        <f>MAX(C144:G144)-MIN(C144:G144)</f>
        <v>17</v>
      </c>
      <c r="M144">
        <f>SUMPRODUCT(MOD(C144:G144,2))</f>
        <v>4</v>
      </c>
      <c r="N144">
        <f>5-M144</f>
        <v>1</v>
      </c>
      <c r="O144">
        <f>COUNTIF(C144:G144,"&lt;=17")</f>
        <v>3</v>
      </c>
      <c r="P144">
        <f>COUNTIF(C144:G144,"&gt;=18")</f>
        <v>2</v>
      </c>
      <c r="Q144">
        <f>SUMPRODUCT(--(D144:G144-C144:F144=1))</f>
        <v>1</v>
      </c>
      <c r="R144">
        <f>SUMPRODUCT(COUNTIF(C145:G145,C144:G144))</f>
        <v>0</v>
      </c>
      <c r="S144">
        <f>AVERAGE(J144:J148)</f>
        <v>92</v>
      </c>
      <c r="T144">
        <f>AVERAGE(J144:J163)</f>
        <v>92</v>
      </c>
      <c r="U144">
        <f>S144-T144</f>
        <v>0</v>
      </c>
      <c r="V144" t="str">
        <f>IF(S144&gt;T144,"EXPANDING (BULLISH)",IF(S144&lt;T144,"CONTRACTING (BEARISH)","NEUTRAL"))</f>
        <v>NEUTRAL</v>
      </c>
    </row>
    <row r="145">
      <c r="A145">
        <v>2433</v>
      </c>
      <c r="B145" t="str">
        <v>2025-05-31</v>
      </c>
      <c r="C145">
        <v>6</v>
      </c>
      <c r="D145">
        <v>11</v>
      </c>
      <c r="E145">
        <v>18</v>
      </c>
      <c r="F145">
        <v>21</v>
      </c>
      <c r="G145">
        <v>24</v>
      </c>
      <c r="H145">
        <v>6</v>
      </c>
      <c r="I145" t="str">
        <v>6 - 11 - 18 - 21 - 24 [PB: 6]</v>
      </c>
      <c r="J145">
        <f>SUM(C145:G145)</f>
        <v>80</v>
      </c>
      <c r="K145">
        <f>AVERAGE(C145:G145)</f>
        <v>16</v>
      </c>
      <c r="L145">
        <f>MAX(C145:G145)-MIN(C145:G145)</f>
        <v>18</v>
      </c>
      <c r="M145">
        <f>SUMPRODUCT(MOD(C145:G145,2))</f>
        <v>2</v>
      </c>
      <c r="N145">
        <f>5-M145</f>
        <v>3</v>
      </c>
      <c r="O145">
        <f>COUNTIF(C145:G145,"&lt;=17")</f>
        <v>2</v>
      </c>
      <c r="P145">
        <f>COUNTIF(C145:G145,"&gt;=18")</f>
        <v>3</v>
      </c>
      <c r="Q145">
        <f>SUMPRODUCT(--(D145:G145-C145:F145=1))</f>
        <v>0</v>
      </c>
      <c r="R145">
        <f>SUMPRODUCT(COUNTIF(C146:G146,C145:G145))</f>
        <v>1</v>
      </c>
      <c r="S145">
        <f>AVERAGE(J145:J149)</f>
        <v>80</v>
      </c>
      <c r="T145">
        <f>AVERAGE(J145:J164)</f>
        <v>80</v>
      </c>
      <c r="U145">
        <f>S145-T145</f>
        <v>0</v>
      </c>
      <c r="V145" t="str">
        <f>IF(S145&gt;T145,"EXPANDING (BULLISH)",IF(S145&lt;T145,"CONTRACTING (BEARISH)","NEUTRAL"))</f>
        <v>NEUTRAL</v>
      </c>
    </row>
    <row r="146">
      <c r="A146">
        <v>2432</v>
      </c>
      <c r="B146" t="str">
        <v>2025-05-28</v>
      </c>
      <c r="C146">
        <v>8</v>
      </c>
      <c r="D146">
        <v>9</v>
      </c>
      <c r="E146">
        <v>11</v>
      </c>
      <c r="F146">
        <v>14</v>
      </c>
      <c r="G146">
        <v>16</v>
      </c>
      <c r="H146">
        <v>9</v>
      </c>
      <c r="I146" t="str">
        <v>8 - 9 - 11 - 14 - 16 [PB: 9]</v>
      </c>
      <c r="J146">
        <f>SUM(C146:G146)</f>
        <v>58</v>
      </c>
      <c r="K146">
        <f>AVERAGE(C146:G146)</f>
        <v>11.6</v>
      </c>
      <c r="L146">
        <f>MAX(C146:G146)-MIN(C146:G146)</f>
        <v>8</v>
      </c>
      <c r="M146">
        <f>SUMPRODUCT(MOD(C146:G146,2))</f>
        <v>2</v>
      </c>
      <c r="N146">
        <f>5-M146</f>
        <v>3</v>
      </c>
      <c r="O146">
        <f>COUNTIF(C146:G146,"&lt;=17")</f>
        <v>5</v>
      </c>
      <c r="P146">
        <f>COUNTIF(C146:G146,"&gt;=18")</f>
        <v>0</v>
      </c>
      <c r="Q146">
        <f>SUMPRODUCT(--(D146:G146-C146:F146=1))</f>
        <v>1</v>
      </c>
      <c r="R146">
        <f>SUMPRODUCT(COUNTIF(C147:G147,C146:G146))</f>
        <v>0</v>
      </c>
      <c r="S146">
        <f>AVERAGE(J146:J150)</f>
        <v>58</v>
      </c>
      <c r="T146">
        <f>AVERAGE(J146:J165)</f>
        <v>58</v>
      </c>
      <c r="U146">
        <f>S146-T146</f>
        <v>0</v>
      </c>
      <c r="V146" t="str">
        <f>IF(S146&gt;T146,"EXPANDING (BULLISH)",IF(S146&lt;T146,"CONTRACTING (BEARISH)","NEUTRAL"))</f>
        <v>NEUTRAL</v>
      </c>
    </row>
    <row r="147">
      <c r="A147">
        <v>2431</v>
      </c>
      <c r="B147" t="str">
        <v>2025-05-24</v>
      </c>
      <c r="C147">
        <v>18</v>
      </c>
      <c r="D147">
        <v>26</v>
      </c>
      <c r="E147">
        <v>28</v>
      </c>
      <c r="F147">
        <v>32</v>
      </c>
      <c r="G147">
        <v>34</v>
      </c>
      <c r="H147">
        <v>10</v>
      </c>
      <c r="I147" t="str">
        <v>18 - 26 - 28 - 32 - 34 [PB: 10]</v>
      </c>
      <c r="J147">
        <f>SUM(C147:G147)</f>
        <v>138</v>
      </c>
      <c r="K147">
        <f>AVERAGE(C147:G147)</f>
        <v>27.6</v>
      </c>
      <c r="L147">
        <f>MAX(C147:G147)-MIN(C147:G147)</f>
        <v>16</v>
      </c>
      <c r="M147">
        <f>SUMPRODUCT(MOD(C147:G147,2))</f>
        <v>0</v>
      </c>
      <c r="N147">
        <f>5-M147</f>
        <v>5</v>
      </c>
      <c r="O147">
        <f>COUNTIF(C147:G147,"&lt;=17")</f>
        <v>0</v>
      </c>
      <c r="P147">
        <f>COUNTIF(C147:G147,"&gt;=18")</f>
        <v>5</v>
      </c>
      <c r="Q147">
        <f>SUMPRODUCT(--(D147:G147-C147:F147=1))</f>
        <v>0</v>
      </c>
      <c r="R147">
        <f>SUMPRODUCT(COUNTIF(C148:G148,C147:G147))</f>
        <v>0</v>
      </c>
      <c r="S147">
        <f>AVERAGE(J147:J151)</f>
        <v>138</v>
      </c>
      <c r="T147">
        <f>AVERAGE(J147:J166)</f>
        <v>138</v>
      </c>
      <c r="U147">
        <f>S147-T147</f>
        <v>0</v>
      </c>
      <c r="V147" t="str">
        <f>IF(S147&gt;T147,"EXPANDING (BULLISH)",IF(S147&lt;T147,"CONTRACTING (BEARISH)","NEUTRAL"))</f>
        <v>NEUTRAL</v>
      </c>
    </row>
    <row r="148">
      <c r="A148">
        <v>2430</v>
      </c>
      <c r="B148" t="str">
        <v>2025-05-21</v>
      </c>
      <c r="C148">
        <v>1</v>
      </c>
      <c r="D148">
        <v>2</v>
      </c>
      <c r="E148">
        <v>3</v>
      </c>
      <c r="F148">
        <v>5</v>
      </c>
      <c r="G148">
        <v>6</v>
      </c>
      <c r="H148">
        <v>8</v>
      </c>
      <c r="I148" t="str">
        <v>1 - 2 - 3 - 5 - 6 [PB: 8]</v>
      </c>
      <c r="J148">
        <f>SUM(C148:G148)</f>
        <v>17</v>
      </c>
      <c r="K148">
        <f>AVERAGE(C148:G148)</f>
        <v>3.4</v>
      </c>
      <c r="L148">
        <f>MAX(C148:G148)-MIN(C148:G148)</f>
        <v>5</v>
      </c>
      <c r="M148">
        <f>SUMPRODUCT(MOD(C148:G148,2))</f>
        <v>3</v>
      </c>
      <c r="N148">
        <f>5-M148</f>
        <v>2</v>
      </c>
      <c r="O148">
        <f>COUNTIF(C148:G148,"&lt;=17")</f>
        <v>5</v>
      </c>
      <c r="P148">
        <f>COUNTIF(C148:G148,"&gt;=18")</f>
        <v>0</v>
      </c>
      <c r="Q148">
        <f>SUMPRODUCT(--(D148:G148-C148:F148=1))</f>
        <v>3</v>
      </c>
      <c r="R148">
        <f>SUMPRODUCT(COUNTIF(C149:G149,C148:G148))</f>
        <v>1</v>
      </c>
      <c r="S148">
        <f>AVERAGE(J148:J152)</f>
        <v>17</v>
      </c>
      <c r="T148">
        <f>AVERAGE(J148:J167)</f>
        <v>17</v>
      </c>
      <c r="U148">
        <f>S148-T148</f>
        <v>0</v>
      </c>
      <c r="V148" t="str">
        <f>IF(S148&gt;T148,"EXPANDING (BULLISH)",IF(S148&lt;T148,"CONTRACTING (BEARISH)","NEUTRAL"))</f>
        <v>NEUTRAL</v>
      </c>
    </row>
    <row r="149">
      <c r="A149">
        <v>2429</v>
      </c>
      <c r="B149" t="str">
        <v>2025-05-17</v>
      </c>
      <c r="C149">
        <v>6</v>
      </c>
      <c r="D149">
        <v>8</v>
      </c>
      <c r="E149">
        <v>19</v>
      </c>
      <c r="F149">
        <v>27</v>
      </c>
      <c r="G149">
        <v>32</v>
      </c>
      <c r="H149">
        <v>4</v>
      </c>
      <c r="I149" t="str">
        <v>6 - 8 - 19 - 27 - 32 [PB: 4]</v>
      </c>
      <c r="J149">
        <f>SUM(C149:G149)</f>
        <v>92</v>
      </c>
      <c r="K149">
        <f>AVERAGE(C149:G149)</f>
        <v>18.4</v>
      </c>
      <c r="L149">
        <f>MAX(C149:G149)-MIN(C149:G149)</f>
        <v>26</v>
      </c>
      <c r="M149">
        <f>SUMPRODUCT(MOD(C149:G149,2))</f>
        <v>2</v>
      </c>
      <c r="N149">
        <f>5-M149</f>
        <v>3</v>
      </c>
      <c r="O149">
        <f>COUNTIF(C149:G149,"&lt;=17")</f>
        <v>2</v>
      </c>
      <c r="P149">
        <f>COUNTIF(C149:G149,"&gt;=18")</f>
        <v>3</v>
      </c>
      <c r="Q149">
        <f>SUMPRODUCT(--(D149:G149-C149:F149=1))</f>
        <v>0</v>
      </c>
      <c r="R149">
        <f>SUMPRODUCT(COUNTIF(C150:G150,C149:G149))</f>
        <v>0</v>
      </c>
      <c r="S149">
        <f>AVERAGE(J149:J153)</f>
        <v>92</v>
      </c>
      <c r="T149">
        <f>AVERAGE(J149:J168)</f>
        <v>92</v>
      </c>
      <c r="U149">
        <f>S149-T149</f>
        <v>0</v>
      </c>
      <c r="V149" t="str">
        <f>IF(S149&gt;T149,"EXPANDING (BULLISH)",IF(S149&lt;T149,"CONTRACTING (BEARISH)","NEUTRAL"))</f>
        <v>NEUTRAL</v>
      </c>
    </row>
    <row r="150">
      <c r="A150">
        <v>2428</v>
      </c>
      <c r="B150" t="str">
        <v>2025-05-14</v>
      </c>
      <c r="C150">
        <v>13</v>
      </c>
      <c r="D150">
        <v>14</v>
      </c>
      <c r="E150">
        <v>16</v>
      </c>
      <c r="F150">
        <v>17</v>
      </c>
      <c r="G150">
        <v>20</v>
      </c>
      <c r="H150">
        <v>3</v>
      </c>
      <c r="I150" t="str">
        <v>13 - 14 - 16 - 17 - 20 [PB: 3]</v>
      </c>
      <c r="J150">
        <f>SUM(C150:G150)</f>
        <v>80</v>
      </c>
      <c r="K150">
        <f>AVERAGE(C150:G150)</f>
        <v>16</v>
      </c>
      <c r="L150">
        <f>MAX(C150:G150)-MIN(C150:G150)</f>
        <v>7</v>
      </c>
      <c r="M150">
        <f>SUMPRODUCT(MOD(C150:G150,2))</f>
        <v>2</v>
      </c>
      <c r="N150">
        <f>5-M150</f>
        <v>3</v>
      </c>
      <c r="O150">
        <f>COUNTIF(C150:G150,"&lt;=17")</f>
        <v>4</v>
      </c>
      <c r="P150">
        <f>COUNTIF(C150:G150,"&gt;=18")</f>
        <v>1</v>
      </c>
      <c r="Q150">
        <f>SUMPRODUCT(--(D150:G150-C150:F150=1))</f>
        <v>2</v>
      </c>
      <c r="R150">
        <f>SUMPRODUCT(COUNTIF(C151:G151,C150:G150))</f>
        <v>0</v>
      </c>
      <c r="S150">
        <f>AVERAGE(J150:J154)</f>
        <v>80</v>
      </c>
      <c r="T150">
        <f>AVERAGE(J150:J169)</f>
        <v>80</v>
      </c>
      <c r="U150">
        <f>S150-T150</f>
        <v>0</v>
      </c>
      <c r="V150" t="str">
        <f>IF(S150&gt;T150,"EXPANDING (BULLISH)",IF(S150&lt;T150,"CONTRACTING (BEARISH)","NEUTRAL"))</f>
        <v>NEUTRAL</v>
      </c>
    </row>
    <row r="151">
      <c r="A151">
        <v>2427</v>
      </c>
      <c r="B151" t="str">
        <v>2025-05-10</v>
      </c>
      <c r="C151">
        <v>3</v>
      </c>
      <c r="D151">
        <v>4</v>
      </c>
      <c r="E151">
        <v>22</v>
      </c>
      <c r="F151">
        <v>24</v>
      </c>
      <c r="G151">
        <v>30</v>
      </c>
      <c r="H151">
        <v>6</v>
      </c>
      <c r="I151" t="str">
        <v>3 - 4 - 22 - 24 - 30 [PB: 6]</v>
      </c>
      <c r="J151">
        <f>SUM(C151:G151)</f>
        <v>83</v>
      </c>
      <c r="K151">
        <f>AVERAGE(C151:G151)</f>
        <v>16.6</v>
      </c>
      <c r="L151">
        <f>MAX(C151:G151)-MIN(C151:G151)</f>
        <v>27</v>
      </c>
      <c r="M151">
        <f>SUMPRODUCT(MOD(C151:G151,2))</f>
        <v>1</v>
      </c>
      <c r="N151">
        <f>5-M151</f>
        <v>4</v>
      </c>
      <c r="O151">
        <f>COUNTIF(C151:G151,"&lt;=17")</f>
        <v>2</v>
      </c>
      <c r="P151">
        <f>COUNTIF(C151:G151,"&gt;=18")</f>
        <v>3</v>
      </c>
      <c r="Q151">
        <f>SUMPRODUCT(--(D151:G151-C151:F151=1))</f>
        <v>1</v>
      </c>
      <c r="R151">
        <f>SUMPRODUCT(COUNTIF(C152:G152,C151:G151))</f>
        <v>1</v>
      </c>
      <c r="S151">
        <f>AVERAGE(J151:J155)</f>
        <v>83</v>
      </c>
      <c r="T151">
        <f>AVERAGE(J151:J170)</f>
        <v>83</v>
      </c>
      <c r="U151">
        <f>S151-T151</f>
        <v>0</v>
      </c>
      <c r="V151" t="str">
        <f>IF(S151&gt;T151,"EXPANDING (BULLISH)",IF(S151&lt;T151,"CONTRACTING (BEARISH)","NEUTRAL"))</f>
        <v>NEUTRAL</v>
      </c>
    </row>
    <row r="152">
      <c r="A152">
        <v>2426</v>
      </c>
      <c r="B152" t="str">
        <v>2025-05-07</v>
      </c>
      <c r="C152">
        <v>7</v>
      </c>
      <c r="D152">
        <v>11</v>
      </c>
      <c r="E152">
        <v>16</v>
      </c>
      <c r="F152">
        <v>21</v>
      </c>
      <c r="G152">
        <v>30</v>
      </c>
      <c r="H152">
        <v>5</v>
      </c>
      <c r="I152" t="str">
        <v>7 - 11 - 16 - 21 - 30 [PB: 5]</v>
      </c>
      <c r="J152">
        <f>SUM(C152:G152)</f>
        <v>85</v>
      </c>
      <c r="K152">
        <f>AVERAGE(C152:G152)</f>
        <v>17</v>
      </c>
      <c r="L152">
        <f>MAX(C152:G152)-MIN(C152:G152)</f>
        <v>23</v>
      </c>
      <c r="M152">
        <f>SUMPRODUCT(MOD(C152:G152,2))</f>
        <v>3</v>
      </c>
      <c r="N152">
        <f>5-M152</f>
        <v>2</v>
      </c>
      <c r="O152">
        <f>COUNTIF(C152:G152,"&lt;=17")</f>
        <v>3</v>
      </c>
      <c r="P152">
        <f>COUNTIF(C152:G152,"&gt;=18")</f>
        <v>2</v>
      </c>
      <c r="Q152">
        <f>SUMPRODUCT(--(D152:G152-C152:F152=1))</f>
        <v>0</v>
      </c>
      <c r="R152">
        <f>SUMPRODUCT(COUNTIF(C153:G153,C152:G152))</f>
        <v>0</v>
      </c>
      <c r="S152">
        <f>AVERAGE(J152:J156)</f>
        <v>85</v>
      </c>
      <c r="T152">
        <f>AVERAGE(J152:J171)</f>
        <v>85</v>
      </c>
      <c r="U152">
        <f>S152-T152</f>
        <v>0</v>
      </c>
      <c r="V152" t="str">
        <f>IF(S152&gt;T152,"EXPANDING (BULLISH)",IF(S152&lt;T152,"CONTRACTING (BEARISH)","NEUTRAL"))</f>
        <v>NEUTRAL</v>
      </c>
    </row>
    <row r="153">
      <c r="A153">
        <v>2425</v>
      </c>
      <c r="B153" t="str">
        <v>2025-05-03</v>
      </c>
      <c r="C153">
        <v>2</v>
      </c>
      <c r="D153">
        <v>10</v>
      </c>
      <c r="E153">
        <v>13</v>
      </c>
      <c r="F153">
        <v>28</v>
      </c>
      <c r="G153">
        <v>29</v>
      </c>
      <c r="H153">
        <v>5</v>
      </c>
      <c r="I153" t="str">
        <v>2 - 10 - 13 - 28 - 29 [PB: 5]</v>
      </c>
      <c r="J153">
        <f>SUM(C153:G153)</f>
        <v>82</v>
      </c>
      <c r="K153">
        <f>AVERAGE(C153:G153)</f>
        <v>16.4</v>
      </c>
      <c r="L153">
        <f>MAX(C153:G153)-MIN(C153:G153)</f>
        <v>27</v>
      </c>
      <c r="M153">
        <f>SUMPRODUCT(MOD(C153:G153,2))</f>
        <v>2</v>
      </c>
      <c r="N153">
        <f>5-M153</f>
        <v>3</v>
      </c>
      <c r="O153">
        <f>COUNTIF(C153:G153,"&lt;=17")</f>
        <v>3</v>
      </c>
      <c r="P153">
        <f>COUNTIF(C153:G153,"&gt;=18")</f>
        <v>2</v>
      </c>
      <c r="Q153">
        <f>SUMPRODUCT(--(D153:G153-C153:F153=1))</f>
        <v>1</v>
      </c>
      <c r="R153">
        <f>SUMPRODUCT(COUNTIF(C154:G154,C153:G153))</f>
        <v>2</v>
      </c>
      <c r="S153">
        <f>AVERAGE(J153:J157)</f>
        <v>82</v>
      </c>
      <c r="T153">
        <f>AVERAGE(J153:J172)</f>
        <v>82</v>
      </c>
      <c r="U153">
        <f>S153-T153</f>
        <v>0</v>
      </c>
      <c r="V153" t="str">
        <f>IF(S153&gt;T153,"EXPANDING (BULLISH)",IF(S153&lt;T153,"CONTRACTING (BEARISH)","NEUTRAL"))</f>
        <v>NEUTRAL</v>
      </c>
    </row>
    <row r="154">
      <c r="A154">
        <v>2424</v>
      </c>
      <c r="B154" t="str">
        <v>2025-04-30</v>
      </c>
      <c r="C154">
        <v>10</v>
      </c>
      <c r="D154">
        <v>19</v>
      </c>
      <c r="E154">
        <v>26</v>
      </c>
      <c r="F154">
        <v>29</v>
      </c>
      <c r="G154">
        <v>33</v>
      </c>
      <c r="H154">
        <v>9</v>
      </c>
      <c r="I154" t="str">
        <v>10 - 19 - 26 - 29 - 33 [PB: 9]</v>
      </c>
      <c r="J154">
        <f>SUM(C154:G154)</f>
        <v>117</v>
      </c>
      <c r="K154">
        <f>AVERAGE(C154:G154)</f>
        <v>23.4</v>
      </c>
      <c r="L154">
        <f>MAX(C154:G154)-MIN(C154:G154)</f>
        <v>23</v>
      </c>
      <c r="M154">
        <f>SUMPRODUCT(MOD(C154:G154,2))</f>
        <v>3</v>
      </c>
      <c r="N154">
        <f>5-M154</f>
        <v>2</v>
      </c>
      <c r="O154">
        <f>COUNTIF(C154:G154,"&lt;=17")</f>
        <v>1</v>
      </c>
      <c r="P154">
        <f>COUNTIF(C154:G154,"&gt;=18")</f>
        <v>4</v>
      </c>
      <c r="Q154">
        <f>SUMPRODUCT(--(D154:G154-C154:F154=1))</f>
        <v>0</v>
      </c>
      <c r="R154">
        <f>SUMPRODUCT(COUNTIF(C155:G155,C154:G154))</f>
        <v>2</v>
      </c>
      <c r="S154">
        <f>AVERAGE(J154:J158)</f>
        <v>117</v>
      </c>
      <c r="T154">
        <f>AVERAGE(J154:J173)</f>
        <v>117</v>
      </c>
      <c r="U154">
        <f>S154-T154</f>
        <v>0</v>
      </c>
      <c r="V154" t="str">
        <f>IF(S154&gt;T154,"EXPANDING (BULLISH)",IF(S154&lt;T154,"CONTRACTING (BEARISH)","NEUTRAL"))</f>
        <v>NEUTRAL</v>
      </c>
    </row>
    <row r="155">
      <c r="A155">
        <v>2423</v>
      </c>
      <c r="B155" t="str">
        <v>2025-04-26</v>
      </c>
      <c r="C155">
        <v>3</v>
      </c>
      <c r="D155">
        <v>16</v>
      </c>
      <c r="E155">
        <v>19</v>
      </c>
      <c r="F155">
        <v>26</v>
      </c>
      <c r="G155">
        <v>27</v>
      </c>
      <c r="H155">
        <v>3</v>
      </c>
      <c r="I155" t="str">
        <v>3 - 16 - 19 - 26 - 27 [PB: 3]</v>
      </c>
      <c r="J155">
        <f>SUM(C155:G155)</f>
        <v>91</v>
      </c>
      <c r="K155">
        <f>AVERAGE(C155:G155)</f>
        <v>18.2</v>
      </c>
      <c r="L155">
        <f>MAX(C155:G155)-MIN(C155:G155)</f>
        <v>24</v>
      </c>
      <c r="M155">
        <f>SUMPRODUCT(MOD(C155:G155,2))</f>
        <v>3</v>
      </c>
      <c r="N155">
        <f>5-M155</f>
        <v>2</v>
      </c>
      <c r="O155">
        <f>COUNTIF(C155:G155,"&lt;=17")</f>
        <v>2</v>
      </c>
      <c r="P155">
        <f>COUNTIF(C155:G155,"&gt;=18")</f>
        <v>3</v>
      </c>
      <c r="Q155">
        <f>SUMPRODUCT(--(D155:G155-C155:F155=1))</f>
        <v>1</v>
      </c>
      <c r="R155">
        <f>SUMPRODUCT(COUNTIF(C156:G156,C155:G155))</f>
        <v>1</v>
      </c>
      <c r="S155">
        <f>AVERAGE(J155:J159)</f>
        <v>91</v>
      </c>
      <c r="T155">
        <f>AVERAGE(J155:J174)</f>
        <v>91</v>
      </c>
      <c r="U155">
        <f>S155-T155</f>
        <v>0</v>
      </c>
      <c r="V155" t="str">
        <f>IF(S155&gt;T155,"EXPANDING (BULLISH)",IF(S155&lt;T155,"CONTRACTING (BEARISH)","NEUTRAL"))</f>
        <v>NEUTRAL</v>
      </c>
    </row>
    <row r="156">
      <c r="A156">
        <v>2422</v>
      </c>
      <c r="B156" t="str">
        <v>2025-04-23</v>
      </c>
      <c r="C156">
        <v>19</v>
      </c>
      <c r="D156">
        <v>20</v>
      </c>
      <c r="E156">
        <v>23</v>
      </c>
      <c r="F156">
        <v>25</v>
      </c>
      <c r="G156">
        <v>33</v>
      </c>
      <c r="H156">
        <v>2</v>
      </c>
      <c r="I156" t="str">
        <v>19 - 20 - 23 - 25 - 33 [PB: 2]</v>
      </c>
      <c r="J156">
        <f>SUM(C156:G156)</f>
        <v>120</v>
      </c>
      <c r="K156">
        <f>AVERAGE(C156:G156)</f>
        <v>24</v>
      </c>
      <c r="L156">
        <f>MAX(C156:G156)-MIN(C156:G156)</f>
        <v>14</v>
      </c>
      <c r="M156">
        <f>SUMPRODUCT(MOD(C156:G156,2))</f>
        <v>4</v>
      </c>
      <c r="N156">
        <f>5-M156</f>
        <v>1</v>
      </c>
      <c r="O156">
        <f>COUNTIF(C156:G156,"&lt;=17")</f>
        <v>0</v>
      </c>
      <c r="P156">
        <f>COUNTIF(C156:G156,"&gt;=18")</f>
        <v>5</v>
      </c>
      <c r="Q156">
        <f>SUMPRODUCT(--(D156:G156-C156:F156=1))</f>
        <v>1</v>
      </c>
      <c r="R156">
        <f>SUMPRODUCT(COUNTIF(C157:G157,C156:G156))</f>
        <v>2</v>
      </c>
      <c r="S156">
        <f>AVERAGE(J156:J160)</f>
        <v>120</v>
      </c>
      <c r="T156">
        <f>AVERAGE(J156:J175)</f>
        <v>120</v>
      </c>
      <c r="U156">
        <f>S156-T156</f>
        <v>0</v>
      </c>
      <c r="V156" t="str">
        <f>IF(S156&gt;T156,"EXPANDING (BULLISH)",IF(S156&lt;T156,"CONTRACTING (BEARISH)","NEUTRAL"))</f>
        <v>NEUTRAL</v>
      </c>
    </row>
    <row r="157">
      <c r="A157">
        <v>2421</v>
      </c>
      <c r="B157" t="str">
        <v>2025-04-19</v>
      </c>
      <c r="C157">
        <v>2</v>
      </c>
      <c r="D157">
        <v>9</v>
      </c>
      <c r="E157">
        <v>23</v>
      </c>
      <c r="F157">
        <v>33</v>
      </c>
      <c r="G157">
        <v>35</v>
      </c>
      <c r="H157">
        <v>8</v>
      </c>
      <c r="I157" t="str">
        <v>2 - 9 - 23 - 33 - 35 [PB: 8]</v>
      </c>
      <c r="J157">
        <f>SUM(C157:G157)</f>
        <v>102</v>
      </c>
      <c r="K157">
        <f>AVERAGE(C157:G157)</f>
        <v>20.4</v>
      </c>
      <c r="L157">
        <f>MAX(C157:G157)-MIN(C157:G157)</f>
        <v>33</v>
      </c>
      <c r="M157">
        <f>SUMPRODUCT(MOD(C157:G157,2))</f>
        <v>4</v>
      </c>
      <c r="N157">
        <f>5-M157</f>
        <v>1</v>
      </c>
      <c r="O157">
        <f>COUNTIF(C157:G157,"&lt;=17")</f>
        <v>2</v>
      </c>
      <c r="P157">
        <f>COUNTIF(C157:G157,"&gt;=18")</f>
        <v>3</v>
      </c>
      <c r="Q157">
        <f>SUMPRODUCT(--(D157:G157-C157:F157=1))</f>
        <v>0</v>
      </c>
      <c r="R157">
        <f>SUMPRODUCT(COUNTIF(C158:G158,C157:G157))</f>
        <v>1</v>
      </c>
      <c r="S157">
        <f>AVERAGE(J157:J161)</f>
        <v>102</v>
      </c>
      <c r="T157">
        <f>AVERAGE(J157:J176)</f>
        <v>102</v>
      </c>
      <c r="U157">
        <f>S157-T157</f>
        <v>0</v>
      </c>
      <c r="V157" t="str">
        <f>IF(S157&gt;T157,"EXPANDING (BULLISH)",IF(S157&lt;T157,"CONTRACTING (BEARISH)","NEUTRAL"))</f>
        <v>NEUTRAL</v>
      </c>
    </row>
    <row r="158">
      <c r="A158">
        <v>2420</v>
      </c>
      <c r="B158" t="str">
        <v>2025-04-16</v>
      </c>
      <c r="C158">
        <v>1</v>
      </c>
      <c r="D158">
        <v>3</v>
      </c>
      <c r="E158">
        <v>17</v>
      </c>
      <c r="F158">
        <v>24</v>
      </c>
      <c r="G158">
        <v>33</v>
      </c>
      <c r="H158">
        <v>4</v>
      </c>
      <c r="I158" t="str">
        <v>1 - 3 - 17 - 24 - 33 [PB: 4]</v>
      </c>
      <c r="J158">
        <f>SUM(C158:G158)</f>
        <v>78</v>
      </c>
      <c r="K158">
        <f>AVERAGE(C158:G158)</f>
        <v>15.6</v>
      </c>
      <c r="L158">
        <f>MAX(C158:G158)-MIN(C158:G158)</f>
        <v>32</v>
      </c>
      <c r="M158">
        <f>SUMPRODUCT(MOD(C158:G158,2))</f>
        <v>4</v>
      </c>
      <c r="N158">
        <f>5-M158</f>
        <v>1</v>
      </c>
      <c r="O158">
        <f>COUNTIF(C158:G158,"&lt;=17")</f>
        <v>3</v>
      </c>
      <c r="P158">
        <f>COUNTIF(C158:G158,"&gt;=18")</f>
        <v>2</v>
      </c>
      <c r="Q158">
        <f>SUMPRODUCT(--(D158:G158-C158:F158=1))</f>
        <v>0</v>
      </c>
      <c r="R158">
        <f>SUMPRODUCT(COUNTIF(C159:G159,C158:G158))</f>
        <v>1</v>
      </c>
      <c r="S158">
        <f>AVERAGE(J158:J162)</f>
        <v>78</v>
      </c>
      <c r="T158">
        <f>AVERAGE(J158:J177)</f>
        <v>78</v>
      </c>
      <c r="U158">
        <f>S158-T158</f>
        <v>0</v>
      </c>
      <c r="V158" t="str">
        <f>IF(S158&gt;T158,"EXPANDING (BULLISH)",IF(S158&lt;T158,"CONTRACTING (BEARISH)","NEUTRAL"))</f>
        <v>NEUTRAL</v>
      </c>
    </row>
    <row r="159">
      <c r="A159">
        <v>2419</v>
      </c>
      <c r="B159" t="str">
        <v>2025-04-12</v>
      </c>
      <c r="C159">
        <v>7</v>
      </c>
      <c r="D159">
        <v>8</v>
      </c>
      <c r="E159">
        <v>20</v>
      </c>
      <c r="F159">
        <v>22</v>
      </c>
      <c r="G159">
        <v>24</v>
      </c>
      <c r="H159">
        <v>9</v>
      </c>
      <c r="I159" t="str">
        <v>7 - 8 - 20 - 22 - 24 [PB: 9]</v>
      </c>
      <c r="J159">
        <f>SUM(C159:G159)</f>
        <v>81</v>
      </c>
      <c r="K159">
        <f>AVERAGE(C159:G159)</f>
        <v>16.2</v>
      </c>
      <c r="L159">
        <f>MAX(C159:G159)-MIN(C159:G159)</f>
        <v>17</v>
      </c>
      <c r="M159">
        <f>SUMPRODUCT(MOD(C159:G159,2))</f>
        <v>1</v>
      </c>
      <c r="N159">
        <f>5-M159</f>
        <v>4</v>
      </c>
      <c r="O159">
        <f>COUNTIF(C159:G159,"&lt;=17")</f>
        <v>2</v>
      </c>
      <c r="P159">
        <f>COUNTIF(C159:G159,"&gt;=18")</f>
        <v>3</v>
      </c>
      <c r="Q159">
        <f>SUMPRODUCT(--(D159:G159-C159:F159=1))</f>
        <v>1</v>
      </c>
      <c r="R159">
        <f>SUMPRODUCT(COUNTIF(C160:G160,C159:G159))</f>
        <v>0</v>
      </c>
      <c r="S159">
        <f>AVERAGE(J159:J163)</f>
        <v>81</v>
      </c>
      <c r="T159">
        <f>AVERAGE(J159:J178)</f>
        <v>81</v>
      </c>
      <c r="U159">
        <f>S159-T159</f>
        <v>0</v>
      </c>
      <c r="V159" t="str">
        <f>IF(S159&gt;T159,"EXPANDING (BULLISH)",IF(S159&lt;T159,"CONTRACTING (BEARISH)","NEUTRAL"))</f>
        <v>NEUTRAL</v>
      </c>
    </row>
    <row r="160">
      <c r="A160">
        <v>2418</v>
      </c>
      <c r="B160" t="str">
        <v>2025-04-09</v>
      </c>
      <c r="C160">
        <v>1</v>
      </c>
      <c r="D160">
        <v>13</v>
      </c>
      <c r="E160">
        <v>17</v>
      </c>
      <c r="F160">
        <v>18</v>
      </c>
      <c r="G160">
        <v>27</v>
      </c>
      <c r="H160">
        <v>6</v>
      </c>
      <c r="I160" t="str">
        <v>1 - 13 - 17 - 18 - 27 [PB: 6]</v>
      </c>
      <c r="J160">
        <f>SUM(C160:G160)</f>
        <v>76</v>
      </c>
      <c r="K160">
        <f>AVERAGE(C160:G160)</f>
        <v>15.2</v>
      </c>
      <c r="L160">
        <f>MAX(C160:G160)-MIN(C160:G160)</f>
        <v>26</v>
      </c>
      <c r="M160">
        <f>SUMPRODUCT(MOD(C160:G160,2))</f>
        <v>4</v>
      </c>
      <c r="N160">
        <f>5-M160</f>
        <v>1</v>
      </c>
      <c r="O160">
        <f>COUNTIF(C160:G160,"&lt;=17")</f>
        <v>3</v>
      </c>
      <c r="P160">
        <f>COUNTIF(C160:G160,"&gt;=18")</f>
        <v>2</v>
      </c>
      <c r="Q160">
        <f>SUMPRODUCT(--(D160:G160-C160:F160=1))</f>
        <v>1</v>
      </c>
      <c r="R160">
        <f>SUMPRODUCT(COUNTIF(C161:G161,C160:G160))</f>
        <v>2</v>
      </c>
      <c r="S160">
        <f>AVERAGE(J160:J164)</f>
        <v>76</v>
      </c>
      <c r="T160">
        <f>AVERAGE(J160:J179)</f>
        <v>76</v>
      </c>
      <c r="U160">
        <f>S160-T160</f>
        <v>0</v>
      </c>
      <c r="V160" t="str">
        <f>IF(S160&gt;T160,"EXPANDING (BULLISH)",IF(S160&lt;T160,"CONTRACTING (BEARISH)","NEUTRAL"))</f>
        <v>NEUTRAL</v>
      </c>
    </row>
    <row r="161">
      <c r="A161">
        <v>2417</v>
      </c>
      <c r="B161" t="str">
        <v>2025-04-05</v>
      </c>
      <c r="C161">
        <v>18</v>
      </c>
      <c r="D161">
        <v>21</v>
      </c>
      <c r="E161">
        <v>27</v>
      </c>
      <c r="F161">
        <v>28</v>
      </c>
      <c r="G161">
        <v>30</v>
      </c>
      <c r="H161">
        <v>1</v>
      </c>
      <c r="I161" t="str">
        <v>18 - 21 - 27 - 28 - 30 [PB: 1]</v>
      </c>
      <c r="J161">
        <f>SUM(C161:G161)</f>
        <v>124</v>
      </c>
      <c r="K161">
        <f>AVERAGE(C161:G161)</f>
        <v>24.8</v>
      </c>
      <c r="L161">
        <f>MAX(C161:G161)-MIN(C161:G161)</f>
        <v>12</v>
      </c>
      <c r="M161">
        <f>SUMPRODUCT(MOD(C161:G161,2))</f>
        <v>2</v>
      </c>
      <c r="N161">
        <f>5-M161</f>
        <v>3</v>
      </c>
      <c r="O161">
        <f>COUNTIF(C161:G161,"&lt;=17")</f>
        <v>0</v>
      </c>
      <c r="P161">
        <f>COUNTIF(C161:G161,"&gt;=18")</f>
        <v>5</v>
      </c>
      <c r="Q161">
        <f>SUMPRODUCT(--(D161:G161-C161:F161=1))</f>
        <v>1</v>
      </c>
      <c r="R161">
        <f>SUMPRODUCT(COUNTIF(C162:G162,C161:G161))</f>
        <v>1</v>
      </c>
      <c r="S161">
        <f>AVERAGE(J161:J165)</f>
        <v>124</v>
      </c>
      <c r="T161">
        <f>AVERAGE(J161:J180)</f>
        <v>124</v>
      </c>
      <c r="U161">
        <f>S161-T161</f>
        <v>0</v>
      </c>
      <c r="V161" t="str">
        <f>IF(S161&gt;T161,"EXPANDING (BULLISH)",IF(S161&lt;T161,"CONTRACTING (BEARISH)","NEUTRAL"))</f>
        <v>NEUTRAL</v>
      </c>
    </row>
    <row r="162">
      <c r="A162">
        <v>2416</v>
      </c>
      <c r="B162" t="str">
        <v>2025-04-02</v>
      </c>
      <c r="C162">
        <v>10</v>
      </c>
      <c r="D162">
        <v>14</v>
      </c>
      <c r="E162">
        <v>18</v>
      </c>
      <c r="F162">
        <v>22</v>
      </c>
      <c r="G162">
        <v>32</v>
      </c>
      <c r="H162">
        <v>10</v>
      </c>
      <c r="I162" t="str">
        <v>10 - 14 - 18 - 22 - 32 [PB: 10]</v>
      </c>
      <c r="J162">
        <f>SUM(C162:G162)</f>
        <v>96</v>
      </c>
      <c r="K162">
        <f>AVERAGE(C162:G162)</f>
        <v>19.2</v>
      </c>
      <c r="L162">
        <f>MAX(C162:G162)-MIN(C162:G162)</f>
        <v>22</v>
      </c>
      <c r="M162">
        <f>SUMPRODUCT(MOD(C162:G162,2))</f>
        <v>0</v>
      </c>
      <c r="N162">
        <f>5-M162</f>
        <v>5</v>
      </c>
      <c r="O162">
        <f>COUNTIF(C162:G162,"&lt;=17")</f>
        <v>2</v>
      </c>
      <c r="P162">
        <f>COUNTIF(C162:G162,"&gt;=18")</f>
        <v>3</v>
      </c>
      <c r="Q162">
        <f>SUMPRODUCT(--(D162:G162-C162:F162=1))</f>
        <v>0</v>
      </c>
      <c r="R162">
        <f>SUMPRODUCT(COUNTIF(C163:G163,C162:G162))</f>
        <v>1</v>
      </c>
      <c r="S162">
        <f>AVERAGE(J162:J166)</f>
        <v>96</v>
      </c>
      <c r="T162">
        <f>AVERAGE(J162:J181)</f>
        <v>96</v>
      </c>
      <c r="U162">
        <f>S162-T162</f>
        <v>0</v>
      </c>
      <c r="V162" t="str">
        <f>IF(S162&gt;T162,"EXPANDING (BULLISH)",IF(S162&lt;T162,"CONTRACTING (BEARISH)","NEUTRAL"))</f>
        <v>NEUTRAL</v>
      </c>
    </row>
    <row r="163">
      <c r="A163">
        <v>2415</v>
      </c>
      <c r="B163" t="str">
        <v>2025-03-29</v>
      </c>
      <c r="C163">
        <v>16</v>
      </c>
      <c r="D163">
        <v>17</v>
      </c>
      <c r="E163">
        <v>18</v>
      </c>
      <c r="F163">
        <v>27</v>
      </c>
      <c r="G163">
        <v>28</v>
      </c>
      <c r="H163">
        <v>10</v>
      </c>
      <c r="I163" t="str">
        <v>16 - 17 - 18 - 27 - 28 [PB: 10]</v>
      </c>
      <c r="J163">
        <f>SUM(C163:G163)</f>
        <v>106</v>
      </c>
      <c r="K163">
        <f>AVERAGE(C163:G163)</f>
        <v>21.2</v>
      </c>
      <c r="L163">
        <f>MAX(C163:G163)-MIN(C163:G163)</f>
        <v>12</v>
      </c>
      <c r="M163">
        <f>SUMPRODUCT(MOD(C163:G163,2))</f>
        <v>2</v>
      </c>
      <c r="N163">
        <f>5-M163</f>
        <v>3</v>
      </c>
      <c r="O163">
        <f>COUNTIF(C163:G163,"&lt;=17")</f>
        <v>2</v>
      </c>
      <c r="P163">
        <f>COUNTIF(C163:G163,"&gt;=18")</f>
        <v>3</v>
      </c>
      <c r="Q163">
        <f>SUMPRODUCT(--(D163:G163-C163:F163=1))</f>
        <v>3</v>
      </c>
      <c r="R163">
        <f>SUMPRODUCT(COUNTIF(C164:G164,C163:G163))</f>
        <v>1</v>
      </c>
      <c r="S163">
        <f>AVERAGE(J163:J167)</f>
        <v>106</v>
      </c>
      <c r="T163">
        <f>AVERAGE(J163:J182)</f>
        <v>106</v>
      </c>
      <c r="U163">
        <f>S163-T163</f>
        <v>0</v>
      </c>
      <c r="V163" t="str">
        <f>IF(S163&gt;T163,"EXPANDING (BULLISH)",IF(S163&lt;T163,"CONTRACTING (BEARISH)","NEUTRAL"))</f>
        <v>NEUTRAL</v>
      </c>
    </row>
    <row r="164">
      <c r="A164">
        <v>2414</v>
      </c>
      <c r="B164" t="str">
        <v>2025-03-26</v>
      </c>
      <c r="C164">
        <v>9</v>
      </c>
      <c r="D164">
        <v>13</v>
      </c>
      <c r="E164">
        <v>24</v>
      </c>
      <c r="F164">
        <v>28</v>
      </c>
      <c r="G164">
        <v>32</v>
      </c>
      <c r="H164">
        <v>2</v>
      </c>
      <c r="I164" t="str">
        <v>9 - 13 - 24 - 28 - 32 [PB: 2]</v>
      </c>
      <c r="J164">
        <f>SUM(C164:G164)</f>
        <v>106</v>
      </c>
      <c r="K164">
        <f>AVERAGE(C164:G164)</f>
        <v>21.2</v>
      </c>
      <c r="L164">
        <f>MAX(C164:G164)-MIN(C164:G164)</f>
        <v>23</v>
      </c>
      <c r="M164">
        <f>SUMPRODUCT(MOD(C164:G164,2))</f>
        <v>2</v>
      </c>
      <c r="N164">
        <f>5-M164</f>
        <v>3</v>
      </c>
      <c r="O164">
        <f>COUNTIF(C164:G164,"&lt;=17")</f>
        <v>2</v>
      </c>
      <c r="P164">
        <f>COUNTIF(C164:G164,"&gt;=18")</f>
        <v>3</v>
      </c>
      <c r="Q164">
        <f>SUMPRODUCT(--(D164:G164-C164:F164=1))</f>
        <v>0</v>
      </c>
      <c r="R164">
        <f>SUMPRODUCT(COUNTIF(C165:G165,C164:G164))</f>
        <v>0</v>
      </c>
      <c r="S164">
        <f>AVERAGE(J164:J168)</f>
        <v>106</v>
      </c>
      <c r="T164">
        <f>AVERAGE(J164:J183)</f>
        <v>106</v>
      </c>
      <c r="U164">
        <f>S164-T164</f>
        <v>0</v>
      </c>
      <c r="V164" t="str">
        <f>IF(S164&gt;T164,"EXPANDING (BULLISH)",IF(S164&lt;T164,"CONTRACTING (BEARISH)","NEUTRAL"))</f>
        <v>NEUTRAL</v>
      </c>
    </row>
    <row r="165">
      <c r="A165">
        <v>2413</v>
      </c>
      <c r="B165" t="str">
        <v>2025-03-22</v>
      </c>
      <c r="C165">
        <v>3</v>
      </c>
      <c r="D165">
        <v>6</v>
      </c>
      <c r="E165">
        <v>15</v>
      </c>
      <c r="F165">
        <v>19</v>
      </c>
      <c r="G165">
        <v>23</v>
      </c>
      <c r="H165">
        <v>9</v>
      </c>
      <c r="I165" t="str">
        <v>3 - 6 - 15 - 19 - 23 [PB: 9]</v>
      </c>
      <c r="J165">
        <f>SUM(C165:G165)</f>
        <v>66</v>
      </c>
      <c r="K165">
        <f>AVERAGE(C165:G165)</f>
        <v>13.2</v>
      </c>
      <c r="L165">
        <f>MAX(C165:G165)-MIN(C165:G165)</f>
        <v>20</v>
      </c>
      <c r="M165">
        <f>SUMPRODUCT(MOD(C165:G165,2))</f>
        <v>4</v>
      </c>
      <c r="N165">
        <f>5-M165</f>
        <v>1</v>
      </c>
      <c r="O165">
        <f>COUNTIF(C165:G165,"&lt;=17")</f>
        <v>3</v>
      </c>
      <c r="P165">
        <f>COUNTIF(C165:G165,"&gt;=18")</f>
        <v>2</v>
      </c>
      <c r="Q165">
        <f>SUMPRODUCT(--(D165:G165-C165:F165=1))</f>
        <v>0</v>
      </c>
      <c r="R165">
        <f>SUMPRODUCT(COUNTIF(C166:G166,C165:G165))</f>
        <v>0</v>
      </c>
      <c r="S165">
        <f>AVERAGE(J165:J169)</f>
        <v>66</v>
      </c>
      <c r="T165">
        <f>AVERAGE(J165:J184)</f>
        <v>66</v>
      </c>
      <c r="U165">
        <f>S165-T165</f>
        <v>0</v>
      </c>
      <c r="V165" t="str">
        <f>IF(S165&gt;T165,"EXPANDING (BULLISH)",IF(S165&lt;T165,"CONTRACTING (BEARISH)","NEUTRAL"))</f>
        <v>NEUTRAL</v>
      </c>
    </row>
    <row r="166">
      <c r="A166">
        <v>2412</v>
      </c>
      <c r="B166" t="str">
        <v>2025-03-19</v>
      </c>
      <c r="C166">
        <v>5</v>
      </c>
      <c r="D166">
        <v>8</v>
      </c>
      <c r="E166">
        <v>14</v>
      </c>
      <c r="F166">
        <v>17</v>
      </c>
      <c r="G166">
        <v>29</v>
      </c>
      <c r="H166">
        <v>6</v>
      </c>
      <c r="I166" t="str">
        <v>5 - 8 - 14 - 17 - 29 [PB: 6]</v>
      </c>
      <c r="J166">
        <f>SUM(C166:G166)</f>
        <v>73</v>
      </c>
      <c r="K166">
        <f>AVERAGE(C166:G166)</f>
        <v>14.6</v>
      </c>
      <c r="L166">
        <f>MAX(C166:G166)-MIN(C166:G166)</f>
        <v>24</v>
      </c>
      <c r="M166">
        <f>SUMPRODUCT(MOD(C166:G166,2))</f>
        <v>3</v>
      </c>
      <c r="N166">
        <f>5-M166</f>
        <v>2</v>
      </c>
      <c r="O166">
        <f>COUNTIF(C166:G166,"&lt;=17")</f>
        <v>4</v>
      </c>
      <c r="P166">
        <f>COUNTIF(C166:G166,"&gt;=18")</f>
        <v>1</v>
      </c>
      <c r="Q166">
        <f>SUMPRODUCT(--(D166:G166-C166:F166=1))</f>
        <v>0</v>
      </c>
      <c r="R166">
        <f>SUMPRODUCT(COUNTIF(C167:G167,C166:G166))</f>
        <v>0</v>
      </c>
      <c r="S166">
        <f>AVERAGE(J166:J170)</f>
        <v>73</v>
      </c>
      <c r="T166">
        <f>AVERAGE(J166:J185)</f>
        <v>73</v>
      </c>
      <c r="U166">
        <f>S166-T166</f>
        <v>0</v>
      </c>
      <c r="V166" t="str">
        <f>IF(S166&gt;T166,"EXPANDING (BULLISH)",IF(S166&lt;T166,"CONTRACTING (BEARISH)","NEUTRAL"))</f>
        <v>NEUTRAL</v>
      </c>
    </row>
    <row r="167">
      <c r="A167">
        <v>2411</v>
      </c>
      <c r="B167" t="str">
        <v>2025-03-15</v>
      </c>
      <c r="C167">
        <v>1</v>
      </c>
      <c r="D167">
        <v>10</v>
      </c>
      <c r="E167">
        <v>16</v>
      </c>
      <c r="F167">
        <v>22</v>
      </c>
      <c r="G167">
        <v>24</v>
      </c>
      <c r="H167">
        <v>4</v>
      </c>
      <c r="I167" t="str">
        <v>1 - 10 - 16 - 22 - 24 [PB: 4]</v>
      </c>
      <c r="J167">
        <f>SUM(C167:G167)</f>
        <v>73</v>
      </c>
      <c r="K167">
        <f>AVERAGE(C167:G167)</f>
        <v>14.6</v>
      </c>
      <c r="L167">
        <f>MAX(C167:G167)-MIN(C167:G167)</f>
        <v>23</v>
      </c>
      <c r="M167">
        <f>SUMPRODUCT(MOD(C167:G167,2))</f>
        <v>1</v>
      </c>
      <c r="N167">
        <f>5-M167</f>
        <v>4</v>
      </c>
      <c r="O167">
        <f>COUNTIF(C167:G167,"&lt;=17")</f>
        <v>3</v>
      </c>
      <c r="P167">
        <f>COUNTIF(C167:G167,"&gt;=18")</f>
        <v>2</v>
      </c>
      <c r="Q167">
        <f>SUMPRODUCT(--(D167:G167-C167:F167=1))</f>
        <v>0</v>
      </c>
      <c r="R167">
        <f>SUMPRODUCT(COUNTIF(C168:G168,C167:G167))</f>
        <v>1</v>
      </c>
      <c r="S167">
        <f>AVERAGE(J167:J171)</f>
        <v>73</v>
      </c>
      <c r="T167">
        <f>AVERAGE(J167:J186)</f>
        <v>73</v>
      </c>
      <c r="U167">
        <f>S167-T167</f>
        <v>0</v>
      </c>
      <c r="V167" t="str">
        <f>IF(S167&gt;T167,"EXPANDING (BULLISH)",IF(S167&lt;T167,"CONTRACTING (BEARISH)","NEUTRAL"))</f>
        <v>NEUTRAL</v>
      </c>
    </row>
    <row r="168">
      <c r="A168">
        <v>2410</v>
      </c>
      <c r="B168" t="str">
        <v>2025-03-12</v>
      </c>
      <c r="C168">
        <v>3</v>
      </c>
      <c r="D168">
        <v>10</v>
      </c>
      <c r="E168">
        <v>17</v>
      </c>
      <c r="F168">
        <v>23</v>
      </c>
      <c r="G168">
        <v>35</v>
      </c>
      <c r="H168">
        <v>5</v>
      </c>
      <c r="I168" t="str">
        <v>3 - 10 - 17 - 23 - 35 [PB: 5]</v>
      </c>
      <c r="J168">
        <f>SUM(C168:G168)</f>
        <v>88</v>
      </c>
      <c r="K168">
        <f>AVERAGE(C168:G168)</f>
        <v>17.6</v>
      </c>
      <c r="L168">
        <f>MAX(C168:G168)-MIN(C168:G168)</f>
        <v>32</v>
      </c>
      <c r="M168">
        <f>SUMPRODUCT(MOD(C168:G168,2))</f>
        <v>4</v>
      </c>
      <c r="N168">
        <f>5-M168</f>
        <v>1</v>
      </c>
      <c r="O168">
        <f>COUNTIF(C168:G168,"&lt;=17")</f>
        <v>3</v>
      </c>
      <c r="P168">
        <f>COUNTIF(C168:G168,"&gt;=18")</f>
        <v>2</v>
      </c>
      <c r="Q168">
        <f>SUMPRODUCT(--(D168:G168-C168:F168=1))</f>
        <v>0</v>
      </c>
      <c r="R168">
        <f>SUMPRODUCT(COUNTIF(C169:G169,C168:G168))</f>
        <v>0</v>
      </c>
      <c r="S168">
        <f>AVERAGE(J168:J172)</f>
        <v>88</v>
      </c>
      <c r="T168">
        <f>AVERAGE(J168:J187)</f>
        <v>88</v>
      </c>
      <c r="U168">
        <f>S168-T168</f>
        <v>0</v>
      </c>
      <c r="V168" t="str">
        <f>IF(S168&gt;T168,"EXPANDING (BULLISH)",IF(S168&lt;T168,"CONTRACTING (BEARISH)","NEUTRAL"))</f>
        <v>NEUTRAL</v>
      </c>
    </row>
    <row r="169">
      <c r="A169">
        <v>2409</v>
      </c>
      <c r="B169" t="str">
        <v>2025-03-08</v>
      </c>
      <c r="C169">
        <v>4</v>
      </c>
      <c r="D169">
        <v>13</v>
      </c>
      <c r="E169">
        <v>20</v>
      </c>
      <c r="F169">
        <v>29</v>
      </c>
      <c r="G169">
        <v>31</v>
      </c>
      <c r="H169">
        <v>10</v>
      </c>
      <c r="I169" t="str">
        <v>4 - 13 - 20 - 29 - 31 [PB: 10]</v>
      </c>
      <c r="J169">
        <f>SUM(C169:G169)</f>
        <v>97</v>
      </c>
      <c r="K169">
        <f>AVERAGE(C169:G169)</f>
        <v>19.4</v>
      </c>
      <c r="L169">
        <f>MAX(C169:G169)-MIN(C169:G169)</f>
        <v>27</v>
      </c>
      <c r="M169">
        <f>SUMPRODUCT(MOD(C169:G169,2))</f>
        <v>3</v>
      </c>
      <c r="N169">
        <f>5-M169</f>
        <v>2</v>
      </c>
      <c r="O169">
        <f>COUNTIF(C169:G169,"&lt;=17")</f>
        <v>2</v>
      </c>
      <c r="P169">
        <f>COUNTIF(C169:G169,"&gt;=18")</f>
        <v>3</v>
      </c>
      <c r="Q169">
        <f>SUMPRODUCT(--(D169:G169-C169:F169=1))</f>
        <v>0</v>
      </c>
      <c r="R169">
        <f>SUMPRODUCT(COUNTIF(C170:G170,C169:G169))</f>
        <v>2</v>
      </c>
      <c r="S169">
        <f>AVERAGE(J169:J173)</f>
        <v>97</v>
      </c>
      <c r="T169">
        <f>AVERAGE(J169:J188)</f>
        <v>97</v>
      </c>
      <c r="U169">
        <f>S169-T169</f>
        <v>0</v>
      </c>
      <c r="V169" t="str">
        <f>IF(S169&gt;T169,"EXPANDING (BULLISH)",IF(S169&lt;T169,"CONTRACTING (BEARISH)","NEUTRAL"))</f>
        <v>NEUTRAL</v>
      </c>
    </row>
    <row r="170">
      <c r="A170">
        <v>2408</v>
      </c>
      <c r="B170" t="str">
        <v>2025-03-05</v>
      </c>
      <c r="C170">
        <v>1</v>
      </c>
      <c r="D170">
        <v>5</v>
      </c>
      <c r="E170">
        <v>13</v>
      </c>
      <c r="F170">
        <v>20</v>
      </c>
      <c r="G170">
        <v>25</v>
      </c>
      <c r="H170">
        <v>2</v>
      </c>
      <c r="I170" t="str">
        <v>1 - 5 - 13 - 20 - 25 [PB: 2]</v>
      </c>
      <c r="J170">
        <f>SUM(C170:G170)</f>
        <v>64</v>
      </c>
      <c r="K170">
        <f>AVERAGE(C170:G170)</f>
        <v>12.8</v>
      </c>
      <c r="L170">
        <f>MAX(C170:G170)-MIN(C170:G170)</f>
        <v>24</v>
      </c>
      <c r="M170">
        <f>SUMPRODUCT(MOD(C170:G170,2))</f>
        <v>4</v>
      </c>
      <c r="N170">
        <f>5-M170</f>
        <v>1</v>
      </c>
      <c r="O170">
        <f>COUNTIF(C170:G170,"&lt;=17")</f>
        <v>3</v>
      </c>
      <c r="P170">
        <f>COUNTIF(C170:G170,"&gt;=18")</f>
        <v>2</v>
      </c>
      <c r="Q170">
        <f>SUMPRODUCT(--(D170:G170-C170:F170=1))</f>
        <v>0</v>
      </c>
      <c r="R170">
        <f>SUMPRODUCT(COUNTIF(C171:G171,C170:G170))</f>
        <v>0</v>
      </c>
      <c r="S170">
        <f>AVERAGE(J170:J174)</f>
        <v>64</v>
      </c>
      <c r="T170">
        <f>AVERAGE(J170:J189)</f>
        <v>64</v>
      </c>
      <c r="U170">
        <f>S170-T170</f>
        <v>0</v>
      </c>
      <c r="V170" t="str">
        <f>IF(S170&gt;T170,"EXPANDING (BULLISH)",IF(S170&lt;T170,"CONTRACTING (BEARISH)","NEUTRAL"))</f>
        <v>NEUTRAL</v>
      </c>
    </row>
    <row r="171">
      <c r="A171">
        <v>2407</v>
      </c>
      <c r="B171" t="str">
        <v>2025-03-01</v>
      </c>
      <c r="C171">
        <v>4</v>
      </c>
      <c r="D171">
        <v>17</v>
      </c>
      <c r="E171">
        <v>18</v>
      </c>
      <c r="F171">
        <v>22</v>
      </c>
      <c r="G171">
        <v>33</v>
      </c>
      <c r="H171">
        <v>8</v>
      </c>
      <c r="I171" t="str">
        <v>4 - 17 - 18 - 22 - 33 [PB: 8]</v>
      </c>
      <c r="J171">
        <f>SUM(C171:G171)</f>
        <v>94</v>
      </c>
      <c r="K171">
        <f>AVERAGE(C171:G171)</f>
        <v>18.8</v>
      </c>
      <c r="L171">
        <f>MAX(C171:G171)-MIN(C171:G171)</f>
        <v>29</v>
      </c>
      <c r="M171">
        <f>SUMPRODUCT(MOD(C171:G171,2))</f>
        <v>2</v>
      </c>
      <c r="N171">
        <f>5-M171</f>
        <v>3</v>
      </c>
      <c r="O171">
        <f>COUNTIF(C171:G171,"&lt;=17")</f>
        <v>2</v>
      </c>
      <c r="P171">
        <f>COUNTIF(C171:G171,"&gt;=18")</f>
        <v>3</v>
      </c>
      <c r="Q171">
        <f>SUMPRODUCT(--(D171:G171-C171:F171=1))</f>
        <v>1</v>
      </c>
      <c r="R171">
        <f>SUMPRODUCT(COUNTIF(C172:G172,C171:G171))</f>
        <v>1</v>
      </c>
      <c r="S171">
        <f>AVERAGE(J171:J175)</f>
        <v>94</v>
      </c>
      <c r="T171">
        <f>AVERAGE(J171:J190)</f>
        <v>94</v>
      </c>
      <c r="U171">
        <f>S171-T171</f>
        <v>0</v>
      </c>
      <c r="V171" t="str">
        <f>IF(S171&gt;T171,"EXPANDING (BULLISH)",IF(S171&lt;T171,"CONTRACTING (BEARISH)","NEUTRAL"))</f>
        <v>NEUTRAL</v>
      </c>
    </row>
    <row r="172">
      <c r="A172">
        <v>2406</v>
      </c>
      <c r="B172" t="str">
        <v>2025-02-26</v>
      </c>
      <c r="C172">
        <v>5</v>
      </c>
      <c r="D172">
        <v>7</v>
      </c>
      <c r="E172">
        <v>22</v>
      </c>
      <c r="F172">
        <v>24</v>
      </c>
      <c r="G172">
        <v>25</v>
      </c>
      <c r="H172">
        <v>5</v>
      </c>
      <c r="I172" t="str">
        <v>5 - 7 - 22 - 24 - 25 [PB: 5]</v>
      </c>
      <c r="J172">
        <f>SUM(C172:G172)</f>
        <v>83</v>
      </c>
      <c r="K172">
        <f>AVERAGE(C172:G172)</f>
        <v>16.6</v>
      </c>
      <c r="L172">
        <f>MAX(C172:G172)-MIN(C172:G172)</f>
        <v>20</v>
      </c>
      <c r="M172">
        <f>SUMPRODUCT(MOD(C172:G172,2))</f>
        <v>3</v>
      </c>
      <c r="N172">
        <f>5-M172</f>
        <v>2</v>
      </c>
      <c r="O172">
        <f>COUNTIF(C172:G172,"&lt;=17")</f>
        <v>2</v>
      </c>
      <c r="P172">
        <f>COUNTIF(C172:G172,"&gt;=18")</f>
        <v>3</v>
      </c>
      <c r="Q172">
        <f>SUMPRODUCT(--(D172:G172-C172:F172=1))</f>
        <v>1</v>
      </c>
      <c r="R172">
        <f>SUMPRODUCT(COUNTIF(C173:G173,C172:G172))</f>
        <v>1</v>
      </c>
      <c r="S172">
        <f>AVERAGE(J172:J176)</f>
        <v>83</v>
      </c>
      <c r="T172">
        <f>AVERAGE(J172:J191)</f>
        <v>83</v>
      </c>
      <c r="U172">
        <f>S172-T172</f>
        <v>0</v>
      </c>
      <c r="V172" t="str">
        <f>IF(S172&gt;T172,"EXPANDING (BULLISH)",IF(S172&lt;T172,"CONTRACTING (BEARISH)","NEUTRAL"))</f>
        <v>NEUTRAL</v>
      </c>
    </row>
    <row r="173">
      <c r="A173">
        <v>2405</v>
      </c>
      <c r="B173" t="str">
        <v>2025-02-22</v>
      </c>
      <c r="C173">
        <v>4</v>
      </c>
      <c r="D173">
        <v>9</v>
      </c>
      <c r="E173">
        <v>15</v>
      </c>
      <c r="F173">
        <v>22</v>
      </c>
      <c r="G173">
        <v>35</v>
      </c>
      <c r="H173">
        <v>2</v>
      </c>
      <c r="I173" t="str">
        <v>4 - 9 - 15 - 22 - 35 [PB: 2]</v>
      </c>
      <c r="J173">
        <f>SUM(C173:G173)</f>
        <v>85</v>
      </c>
      <c r="K173">
        <f>AVERAGE(C173:G173)</f>
        <v>17</v>
      </c>
      <c r="L173">
        <f>MAX(C173:G173)-MIN(C173:G173)</f>
        <v>31</v>
      </c>
      <c r="M173">
        <f>SUMPRODUCT(MOD(C173:G173,2))</f>
        <v>3</v>
      </c>
      <c r="N173">
        <f>5-M173</f>
        <v>2</v>
      </c>
      <c r="O173">
        <f>COUNTIF(C173:G173,"&lt;=17")</f>
        <v>3</v>
      </c>
      <c r="P173">
        <f>COUNTIF(C173:G173,"&gt;=18")</f>
        <v>2</v>
      </c>
      <c r="Q173">
        <f>SUMPRODUCT(--(D173:G173-C173:F173=1))</f>
        <v>0</v>
      </c>
      <c r="R173">
        <f>SUMPRODUCT(COUNTIF(C174:G174,C173:G173))</f>
        <v>2</v>
      </c>
      <c r="S173">
        <f>AVERAGE(J173:J177)</f>
        <v>85</v>
      </c>
      <c r="T173">
        <f>AVERAGE(J173:J192)</f>
        <v>85</v>
      </c>
      <c r="U173">
        <f>S173-T173</f>
        <v>0</v>
      </c>
      <c r="V173" t="str">
        <f>IF(S173&gt;T173,"EXPANDING (BULLISH)",IF(S173&lt;T173,"CONTRACTING (BEARISH)","NEUTRAL"))</f>
        <v>NEUTRAL</v>
      </c>
    </row>
    <row r="174">
      <c r="A174">
        <v>2404</v>
      </c>
      <c r="B174" t="str">
        <v>2025-02-19</v>
      </c>
      <c r="C174">
        <v>5</v>
      </c>
      <c r="D174">
        <v>9</v>
      </c>
      <c r="E174">
        <v>13</v>
      </c>
      <c r="F174">
        <v>30</v>
      </c>
      <c r="G174">
        <v>35</v>
      </c>
      <c r="H174">
        <v>7</v>
      </c>
      <c r="I174" t="str">
        <v>5 - 9 - 13 - 30 - 35 [PB: 7]</v>
      </c>
      <c r="J174">
        <f>SUM(C174:G174)</f>
        <v>92</v>
      </c>
      <c r="K174">
        <f>AVERAGE(C174:G174)</f>
        <v>18.4</v>
      </c>
      <c r="L174">
        <f>MAX(C174:G174)-MIN(C174:G174)</f>
        <v>30</v>
      </c>
      <c r="M174">
        <f>SUMPRODUCT(MOD(C174:G174,2))</f>
        <v>4</v>
      </c>
      <c r="N174">
        <f>5-M174</f>
        <v>1</v>
      </c>
      <c r="O174">
        <f>COUNTIF(C174:G174,"&lt;=17")</f>
        <v>3</v>
      </c>
      <c r="P174">
        <f>COUNTIF(C174:G174,"&gt;=18")</f>
        <v>2</v>
      </c>
      <c r="Q174">
        <f>SUMPRODUCT(--(D174:G174-C174:F174=1))</f>
        <v>0</v>
      </c>
      <c r="R174">
        <f>SUMPRODUCT(COUNTIF(C175:G175,C174:G174))</f>
        <v>0</v>
      </c>
      <c r="S174">
        <f>AVERAGE(J174:J178)</f>
        <v>92</v>
      </c>
      <c r="T174">
        <f>AVERAGE(J174:J193)</f>
        <v>92</v>
      </c>
      <c r="U174">
        <f>S174-T174</f>
        <v>0</v>
      </c>
      <c r="V174" t="str">
        <f>IF(S174&gt;T174,"EXPANDING (BULLISH)",IF(S174&lt;T174,"CONTRACTING (BEARISH)","NEUTRAL"))</f>
        <v>NEUTRAL</v>
      </c>
    </row>
    <row r="175">
      <c r="A175">
        <v>2403</v>
      </c>
      <c r="B175" t="str">
        <v>2025-02-15</v>
      </c>
      <c r="C175">
        <v>6</v>
      </c>
      <c r="D175">
        <v>7</v>
      </c>
      <c r="E175">
        <v>11</v>
      </c>
      <c r="F175">
        <v>24</v>
      </c>
      <c r="G175">
        <v>34</v>
      </c>
      <c r="H175">
        <v>2</v>
      </c>
      <c r="I175" t="str">
        <v>6 - 7 - 11 - 24 - 34 [PB: 2]</v>
      </c>
      <c r="J175">
        <f>SUM(C175:G175)</f>
        <v>82</v>
      </c>
      <c r="K175">
        <f>AVERAGE(C175:G175)</f>
        <v>16.4</v>
      </c>
      <c r="L175">
        <f>MAX(C175:G175)-MIN(C175:G175)</f>
        <v>28</v>
      </c>
      <c r="M175">
        <f>SUMPRODUCT(MOD(C175:G175,2))</f>
        <v>2</v>
      </c>
      <c r="N175">
        <f>5-M175</f>
        <v>3</v>
      </c>
      <c r="O175">
        <f>COUNTIF(C175:G175,"&lt;=17")</f>
        <v>3</v>
      </c>
      <c r="P175">
        <f>COUNTIF(C175:G175,"&gt;=18")</f>
        <v>2</v>
      </c>
      <c r="Q175">
        <f>SUMPRODUCT(--(D175:G175-C175:F175=1))</f>
        <v>1</v>
      </c>
      <c r="R175">
        <f>SUMPRODUCT(COUNTIF(C176:G176,C175:G175))</f>
        <v>2</v>
      </c>
      <c r="S175">
        <f>AVERAGE(J175:J179)</f>
        <v>82</v>
      </c>
      <c r="T175">
        <f>AVERAGE(J175:J194)</f>
        <v>82</v>
      </c>
      <c r="U175">
        <f>S175-T175</f>
        <v>0</v>
      </c>
      <c r="V175" t="str">
        <f>IF(S175&gt;T175,"EXPANDING (BULLISH)",IF(S175&lt;T175,"CONTRACTING (BEARISH)","NEUTRAL"))</f>
        <v>NEUTRAL</v>
      </c>
    </row>
    <row r="176">
      <c r="A176">
        <v>2402</v>
      </c>
      <c r="B176" t="str">
        <v>2025-02-12</v>
      </c>
      <c r="C176">
        <v>5</v>
      </c>
      <c r="D176">
        <v>6</v>
      </c>
      <c r="E176">
        <v>16</v>
      </c>
      <c r="F176">
        <v>17</v>
      </c>
      <c r="G176">
        <v>24</v>
      </c>
      <c r="H176">
        <v>8</v>
      </c>
      <c r="I176" t="str">
        <v>5 - 6 - 16 - 17 - 24 [PB: 8]</v>
      </c>
      <c r="J176">
        <f>SUM(C176:G176)</f>
        <v>68</v>
      </c>
      <c r="K176">
        <f>AVERAGE(C176:G176)</f>
        <v>13.6</v>
      </c>
      <c r="L176">
        <f>MAX(C176:G176)-MIN(C176:G176)</f>
        <v>19</v>
      </c>
      <c r="M176">
        <f>SUMPRODUCT(MOD(C176:G176,2))</f>
        <v>2</v>
      </c>
      <c r="N176">
        <f>5-M176</f>
        <v>3</v>
      </c>
      <c r="O176">
        <f>COUNTIF(C176:G176,"&lt;=17")</f>
        <v>4</v>
      </c>
      <c r="P176">
        <f>COUNTIF(C176:G176,"&gt;=18")</f>
        <v>1</v>
      </c>
      <c r="Q176">
        <f>SUMPRODUCT(--(D176:G176-C176:F176=1))</f>
        <v>2</v>
      </c>
      <c r="R176">
        <f>SUMPRODUCT(COUNTIF(C177:G177,C176:G176))</f>
        <v>1</v>
      </c>
      <c r="S176">
        <f>AVERAGE(J176:J180)</f>
        <v>68</v>
      </c>
      <c r="T176">
        <f>AVERAGE(J176:J195)</f>
        <v>68</v>
      </c>
      <c r="U176">
        <f>S176-T176</f>
        <v>0</v>
      </c>
      <c r="V176" t="str">
        <f>IF(S176&gt;T176,"EXPANDING (BULLISH)",IF(S176&lt;T176,"CONTRACTING (BEARISH)","NEUTRAL"))</f>
        <v>NEUTRAL</v>
      </c>
    </row>
    <row r="177">
      <c r="A177">
        <v>2401</v>
      </c>
      <c r="B177" t="str">
        <v>2025-02-08</v>
      </c>
      <c r="C177">
        <v>13</v>
      </c>
      <c r="D177">
        <v>17</v>
      </c>
      <c r="E177">
        <v>21</v>
      </c>
      <c r="F177">
        <v>26</v>
      </c>
      <c r="G177">
        <v>27</v>
      </c>
      <c r="H177">
        <v>6</v>
      </c>
      <c r="I177" t="str">
        <v>13 - 17 - 21 - 26 - 27 [PB: 6]</v>
      </c>
      <c r="J177">
        <f>SUM(C177:G177)</f>
        <v>104</v>
      </c>
      <c r="K177">
        <f>AVERAGE(C177:G177)</f>
        <v>20.8</v>
      </c>
      <c r="L177">
        <f>MAX(C177:G177)-MIN(C177:G177)</f>
        <v>14</v>
      </c>
      <c r="M177">
        <f>SUMPRODUCT(MOD(C177:G177,2))</f>
        <v>4</v>
      </c>
      <c r="N177">
        <f>5-M177</f>
        <v>1</v>
      </c>
      <c r="O177">
        <f>COUNTIF(C177:G177,"&lt;=17")</f>
        <v>2</v>
      </c>
      <c r="P177">
        <f>COUNTIF(C177:G177,"&gt;=18")</f>
        <v>3</v>
      </c>
      <c r="Q177">
        <f>SUMPRODUCT(--(D177:G177-C177:F177=1))</f>
        <v>1</v>
      </c>
      <c r="R177">
        <f>SUMPRODUCT(COUNTIF(C178:G178,C177:G177))</f>
        <v>1</v>
      </c>
      <c r="S177">
        <f>AVERAGE(J177:J181)</f>
        <v>104</v>
      </c>
      <c r="T177">
        <f>AVERAGE(J177:J196)</f>
        <v>104</v>
      </c>
      <c r="U177">
        <f>S177-T177</f>
        <v>0</v>
      </c>
      <c r="V177" t="str">
        <f>IF(S177&gt;T177,"EXPANDING (BULLISH)",IF(S177&lt;T177,"CONTRACTING (BEARISH)","NEUTRAL"))</f>
        <v>NEUTRAL</v>
      </c>
    </row>
    <row r="178">
      <c r="A178">
        <v>2400</v>
      </c>
      <c r="B178" t="str">
        <v>2025-02-05</v>
      </c>
      <c r="C178">
        <v>3</v>
      </c>
      <c r="D178">
        <v>4</v>
      </c>
      <c r="E178">
        <v>8</v>
      </c>
      <c r="F178">
        <v>16</v>
      </c>
      <c r="G178">
        <v>27</v>
      </c>
      <c r="H178">
        <v>7</v>
      </c>
      <c r="I178" t="str">
        <v>3 - 4 - 8 - 16 - 27 [PB: 7]</v>
      </c>
      <c r="J178">
        <f>SUM(C178:G178)</f>
        <v>58</v>
      </c>
      <c r="K178">
        <f>AVERAGE(C178:G178)</f>
        <v>11.6</v>
      </c>
      <c r="L178">
        <f>MAX(C178:G178)-MIN(C178:G178)</f>
        <v>24</v>
      </c>
      <c r="M178">
        <f>SUMPRODUCT(MOD(C178:G178,2))</f>
        <v>2</v>
      </c>
      <c r="N178">
        <f>5-M178</f>
        <v>3</v>
      </c>
      <c r="O178">
        <f>COUNTIF(C178:G178,"&lt;=17")</f>
        <v>4</v>
      </c>
      <c r="P178">
        <f>COUNTIF(C178:G178,"&gt;=18")</f>
        <v>1</v>
      </c>
      <c r="Q178">
        <f>SUMPRODUCT(--(D178:G178-C178:F178=1))</f>
        <v>1</v>
      </c>
      <c r="R178">
        <f>SUMPRODUCT(COUNTIF(C179:G179,C178:G178))</f>
        <v>0</v>
      </c>
      <c r="S178">
        <f>AVERAGE(J178:J182)</f>
        <v>58</v>
      </c>
      <c r="T178">
        <f>AVERAGE(J178:J197)</f>
        <v>58</v>
      </c>
      <c r="U178">
        <f>S178-T178</f>
        <v>0</v>
      </c>
      <c r="V178" t="str">
        <f>IF(S178&gt;T178,"EXPANDING (BULLISH)",IF(S178&lt;T178,"CONTRACTING (BEARISH)","NEUTRAL"))</f>
        <v>NEUTRAL</v>
      </c>
    </row>
    <row r="179">
      <c r="A179">
        <v>2399</v>
      </c>
      <c r="B179" t="str">
        <v>2025-02-01</v>
      </c>
      <c r="C179">
        <v>13</v>
      </c>
      <c r="D179">
        <v>19</v>
      </c>
      <c r="E179">
        <v>21</v>
      </c>
      <c r="F179">
        <v>22</v>
      </c>
      <c r="G179">
        <v>32</v>
      </c>
      <c r="H179">
        <v>1</v>
      </c>
      <c r="I179" t="str">
        <v>13 - 19 - 21 - 22 - 32 [PB: 1]</v>
      </c>
      <c r="J179">
        <f>SUM(C179:G179)</f>
        <v>107</v>
      </c>
      <c r="K179">
        <f>AVERAGE(C179:G179)</f>
        <v>21.4</v>
      </c>
      <c r="L179">
        <f>MAX(C179:G179)-MIN(C179:G179)</f>
        <v>19</v>
      </c>
      <c r="M179">
        <f>SUMPRODUCT(MOD(C179:G179,2))</f>
        <v>3</v>
      </c>
      <c r="N179">
        <f>5-M179</f>
        <v>2</v>
      </c>
      <c r="O179">
        <f>COUNTIF(C179:G179,"&lt;=17")</f>
        <v>1</v>
      </c>
      <c r="P179">
        <f>COUNTIF(C179:G179,"&gt;=18")</f>
        <v>4</v>
      </c>
      <c r="Q179">
        <f>SUMPRODUCT(--(D179:G179-C179:F179=1))</f>
        <v>1</v>
      </c>
      <c r="R179">
        <f>SUMPRODUCT(COUNTIF(C180:G180,C179:G179))</f>
        <v>0</v>
      </c>
      <c r="S179">
        <f>AVERAGE(J179:J183)</f>
        <v>107</v>
      </c>
      <c r="T179">
        <f>AVERAGE(J179:J198)</f>
        <v>107</v>
      </c>
      <c r="U179">
        <f>S179-T179</f>
        <v>0</v>
      </c>
      <c r="V179" t="str">
        <f>IF(S179&gt;T179,"EXPANDING (BULLISH)",IF(S179&lt;T179,"CONTRACTING (BEARISH)","NEUTRAL"))</f>
        <v>NEUTRAL</v>
      </c>
    </row>
    <row r="180">
      <c r="A180">
        <v>2398</v>
      </c>
      <c r="B180" t="str">
        <v>2025-01-29</v>
      </c>
      <c r="C180">
        <v>8</v>
      </c>
      <c r="D180">
        <v>9</v>
      </c>
      <c r="E180">
        <v>28</v>
      </c>
      <c r="F180">
        <v>31</v>
      </c>
      <c r="G180">
        <v>34</v>
      </c>
      <c r="H180">
        <v>2</v>
      </c>
      <c r="I180" t="str">
        <v>8 - 9 - 28 - 31 - 34 [PB: 2]</v>
      </c>
      <c r="J180">
        <f>SUM(C180:G180)</f>
        <v>110</v>
      </c>
      <c r="K180">
        <f>AVERAGE(C180:G180)</f>
        <v>22</v>
      </c>
      <c r="L180">
        <f>MAX(C180:G180)-MIN(C180:G180)</f>
        <v>26</v>
      </c>
      <c r="M180">
        <f>SUMPRODUCT(MOD(C180:G180,2))</f>
        <v>2</v>
      </c>
      <c r="N180">
        <f>5-M180</f>
        <v>3</v>
      </c>
      <c r="O180">
        <f>COUNTIF(C180:G180,"&lt;=17")</f>
        <v>2</v>
      </c>
      <c r="P180">
        <f>COUNTIF(C180:G180,"&gt;=18")</f>
        <v>3</v>
      </c>
      <c r="Q180">
        <f>SUMPRODUCT(--(D180:G180-C180:F180=1))</f>
        <v>1</v>
      </c>
      <c r="R180">
        <f>SUMPRODUCT(COUNTIF(C181:G181,C180:G180))</f>
        <v>1</v>
      </c>
      <c r="S180">
        <f>AVERAGE(J180:J184)</f>
        <v>110</v>
      </c>
      <c r="T180">
        <f>AVERAGE(J180:J199)</f>
        <v>110</v>
      </c>
      <c r="U180">
        <f>S180-T180</f>
        <v>0</v>
      </c>
      <c r="V180" t="str">
        <f>IF(S180&gt;T180,"EXPANDING (BULLISH)",IF(S180&lt;T180,"CONTRACTING (BEARISH)","NEUTRAL"))</f>
        <v>NEUTRAL</v>
      </c>
    </row>
    <row r="181">
      <c r="A181">
        <v>2397</v>
      </c>
      <c r="B181" t="str">
        <v>2025-01-25</v>
      </c>
      <c r="C181">
        <v>16</v>
      </c>
      <c r="D181">
        <v>19</v>
      </c>
      <c r="E181">
        <v>29</v>
      </c>
      <c r="F181">
        <v>31</v>
      </c>
      <c r="G181">
        <v>33</v>
      </c>
      <c r="H181">
        <v>8</v>
      </c>
      <c r="I181" t="str">
        <v>16 - 19 - 29 - 31 - 33 [PB: 8]</v>
      </c>
      <c r="J181">
        <f>SUM(C181:G181)</f>
        <v>128</v>
      </c>
      <c r="K181">
        <f>AVERAGE(C181:G181)</f>
        <v>25.6</v>
      </c>
      <c r="L181">
        <f>MAX(C181:G181)-MIN(C181:G181)</f>
        <v>17</v>
      </c>
      <c r="M181">
        <f>SUMPRODUCT(MOD(C181:G181,2))</f>
        <v>4</v>
      </c>
      <c r="N181">
        <f>5-M181</f>
        <v>1</v>
      </c>
      <c r="O181">
        <f>COUNTIF(C181:G181,"&lt;=17")</f>
        <v>1</v>
      </c>
      <c r="P181">
        <f>COUNTIF(C181:G181,"&gt;=18")</f>
        <v>4</v>
      </c>
      <c r="Q181">
        <f>SUMPRODUCT(--(D181:G181-C181:F181=1))</f>
        <v>0</v>
      </c>
      <c r="R181">
        <f>SUMPRODUCT(COUNTIF(C182:G182,C181:G181))</f>
        <v>1</v>
      </c>
      <c r="S181">
        <f>AVERAGE(J181:J185)</f>
        <v>128</v>
      </c>
      <c r="T181">
        <f>AVERAGE(J181:J200)</f>
        <v>128</v>
      </c>
      <c r="U181">
        <f>S181-T181</f>
        <v>0</v>
      </c>
      <c r="V181" t="str">
        <f>IF(S181&gt;T181,"EXPANDING (BULLISH)",IF(S181&lt;T181,"CONTRACTING (BEARISH)","NEUTRAL"))</f>
        <v>NEUTRAL</v>
      </c>
    </row>
    <row r="182">
      <c r="A182">
        <v>2396</v>
      </c>
      <c r="B182" t="str">
        <v>2025-01-22</v>
      </c>
      <c r="C182">
        <v>19</v>
      </c>
      <c r="D182">
        <v>22</v>
      </c>
      <c r="E182">
        <v>26</v>
      </c>
      <c r="F182">
        <v>28</v>
      </c>
      <c r="G182">
        <v>34</v>
      </c>
      <c r="H182">
        <v>5</v>
      </c>
      <c r="I182" t="str">
        <v>19 - 22 - 26 - 28 - 34 [PB: 5]</v>
      </c>
      <c r="J182">
        <f>SUM(C182:G182)</f>
        <v>129</v>
      </c>
      <c r="K182">
        <f>AVERAGE(C182:G182)</f>
        <v>25.8</v>
      </c>
      <c r="L182">
        <f>MAX(C182:G182)-MIN(C182:G182)</f>
        <v>15</v>
      </c>
      <c r="M182">
        <f>SUMPRODUCT(MOD(C182:G182,2))</f>
        <v>1</v>
      </c>
      <c r="N182">
        <f>5-M182</f>
        <v>4</v>
      </c>
      <c r="O182">
        <f>COUNTIF(C182:G182,"&lt;=17")</f>
        <v>0</v>
      </c>
      <c r="P182">
        <f>COUNTIF(C182:G182,"&gt;=18")</f>
        <v>5</v>
      </c>
      <c r="Q182">
        <f>SUMPRODUCT(--(D182:G182-C182:F182=1))</f>
        <v>0</v>
      </c>
      <c r="R182">
        <f>SUMPRODUCT(COUNTIF(C183:G183,C182:G182))</f>
        <v>2</v>
      </c>
      <c r="S182">
        <f>AVERAGE(J182:J186)</f>
        <v>129</v>
      </c>
      <c r="T182">
        <f>AVERAGE(J182:J201)</f>
        <v>129</v>
      </c>
      <c r="U182">
        <f>S182-T182</f>
        <v>0</v>
      </c>
      <c r="V182" t="str">
        <f>IF(S182&gt;T182,"EXPANDING (BULLISH)",IF(S182&lt;T182,"CONTRACTING (BEARISH)","NEUTRAL"))</f>
        <v>NEUTRAL</v>
      </c>
    </row>
    <row r="183">
      <c r="A183">
        <v>2395</v>
      </c>
      <c r="B183" t="str">
        <v>2025-01-18</v>
      </c>
      <c r="C183">
        <v>5</v>
      </c>
      <c r="D183">
        <v>14</v>
      </c>
      <c r="E183">
        <v>19</v>
      </c>
      <c r="F183">
        <v>33</v>
      </c>
      <c r="G183">
        <v>34</v>
      </c>
      <c r="H183">
        <v>1</v>
      </c>
      <c r="I183" t="str">
        <v>5 - 14 - 19 - 33 - 34 [PB: 1]</v>
      </c>
      <c r="J183">
        <f>SUM(C183:G183)</f>
        <v>105</v>
      </c>
      <c r="K183">
        <f>AVERAGE(C183:G183)</f>
        <v>21</v>
      </c>
      <c r="L183">
        <f>MAX(C183:G183)-MIN(C183:G183)</f>
        <v>29</v>
      </c>
      <c r="M183">
        <f>SUMPRODUCT(MOD(C183:G183,2))</f>
        <v>3</v>
      </c>
      <c r="N183">
        <f>5-M183</f>
        <v>2</v>
      </c>
      <c r="O183">
        <f>COUNTIF(C183:G183,"&lt;=17")</f>
        <v>2</v>
      </c>
      <c r="P183">
        <f>COUNTIF(C183:G183,"&gt;=18")</f>
        <v>3</v>
      </c>
      <c r="Q183">
        <f>SUMPRODUCT(--(D183:G183-C183:F183=1))</f>
        <v>1</v>
      </c>
      <c r="R183">
        <f>SUMPRODUCT(COUNTIF(C184:G184,C183:G183))</f>
        <v>0</v>
      </c>
      <c r="S183">
        <f>AVERAGE(J183:J187)</f>
        <v>105</v>
      </c>
      <c r="T183">
        <f>AVERAGE(J183:J202)</f>
        <v>105</v>
      </c>
      <c r="U183">
        <f>S183-T183</f>
        <v>0</v>
      </c>
      <c r="V183" t="str">
        <f>IF(S183&gt;T183,"EXPANDING (BULLISH)",IF(S183&lt;T183,"CONTRACTING (BEARISH)","NEUTRAL"))</f>
        <v>NEUTRAL</v>
      </c>
    </row>
    <row r="184">
      <c r="A184">
        <v>2394</v>
      </c>
      <c r="B184" t="str">
        <v>2025-01-15</v>
      </c>
      <c r="C184">
        <v>9</v>
      </c>
      <c r="D184">
        <v>17</v>
      </c>
      <c r="E184">
        <v>27</v>
      </c>
      <c r="F184">
        <v>29</v>
      </c>
      <c r="G184">
        <v>35</v>
      </c>
      <c r="H184">
        <v>1</v>
      </c>
      <c r="I184" t="str">
        <v>9 - 17 - 27 - 29 - 35 [PB: 1]</v>
      </c>
      <c r="J184">
        <f>SUM(C184:G184)</f>
        <v>117</v>
      </c>
      <c r="K184">
        <f>AVERAGE(C184:G184)</f>
        <v>23.4</v>
      </c>
      <c r="L184">
        <f>MAX(C184:G184)-MIN(C184:G184)</f>
        <v>26</v>
      </c>
      <c r="M184">
        <f>SUMPRODUCT(MOD(C184:G184,2))</f>
        <v>5</v>
      </c>
      <c r="N184">
        <f>5-M184</f>
        <v>0</v>
      </c>
      <c r="O184">
        <f>COUNTIF(C184:G184,"&lt;=17")</f>
        <v>2</v>
      </c>
      <c r="P184">
        <f>COUNTIF(C184:G184,"&gt;=18")</f>
        <v>3</v>
      </c>
      <c r="Q184">
        <f>SUMPRODUCT(--(D184:G184-C184:F184=1))</f>
        <v>0</v>
      </c>
      <c r="R184">
        <f>SUMPRODUCT(COUNTIF(C185:G185,C184:G184))</f>
        <v>0</v>
      </c>
      <c r="S184">
        <f>AVERAGE(J184:J188)</f>
        <v>117</v>
      </c>
      <c r="T184">
        <f>AVERAGE(J184:J203)</f>
        <v>117</v>
      </c>
      <c r="U184">
        <f>S184-T184</f>
        <v>0</v>
      </c>
      <c r="V184" t="str">
        <f>IF(S184&gt;T184,"EXPANDING (BULLISH)",IF(S184&lt;T184,"CONTRACTING (BEARISH)","NEUTRAL"))</f>
        <v>NEUTRAL</v>
      </c>
    </row>
    <row r="185">
      <c r="A185">
        <v>2393</v>
      </c>
      <c r="B185" t="str">
        <v>2025-01-11</v>
      </c>
      <c r="C185">
        <v>7</v>
      </c>
      <c r="D185">
        <v>10</v>
      </c>
      <c r="E185">
        <v>18</v>
      </c>
      <c r="F185">
        <v>28</v>
      </c>
      <c r="G185">
        <v>31</v>
      </c>
      <c r="H185">
        <v>4</v>
      </c>
      <c r="I185" t="str">
        <v>7 - 10 - 18 - 28 - 31 [PB: 4]</v>
      </c>
      <c r="J185">
        <f>SUM(C185:G185)</f>
        <v>94</v>
      </c>
      <c r="K185">
        <f>AVERAGE(C185:G185)</f>
        <v>18.8</v>
      </c>
      <c r="L185">
        <f>MAX(C185:G185)-MIN(C185:G185)</f>
        <v>24</v>
      </c>
      <c r="M185">
        <f>SUMPRODUCT(MOD(C185:G185,2))</f>
        <v>2</v>
      </c>
      <c r="N185">
        <f>5-M185</f>
        <v>3</v>
      </c>
      <c r="O185">
        <f>COUNTIF(C185:G185,"&lt;=17")</f>
        <v>2</v>
      </c>
      <c r="P185">
        <f>COUNTIF(C185:G185,"&gt;=18")</f>
        <v>3</v>
      </c>
      <c r="Q185">
        <f>SUMPRODUCT(--(D185:G185-C185:F185=1))</f>
        <v>0</v>
      </c>
      <c r="R185">
        <f>SUMPRODUCT(COUNTIF(C186:G186,C185:G185))</f>
        <v>1</v>
      </c>
      <c r="S185">
        <f>AVERAGE(J185:J189)</f>
        <v>94</v>
      </c>
      <c r="T185">
        <f>AVERAGE(J185:J204)</f>
        <v>94</v>
      </c>
      <c r="U185">
        <f>S185-T185</f>
        <v>0</v>
      </c>
      <c r="V185" t="str">
        <f>IF(S185&gt;T185,"EXPANDING (BULLISH)",IF(S185&lt;T185,"CONTRACTING (BEARISH)","NEUTRAL"))</f>
        <v>NEUTRAL</v>
      </c>
    </row>
    <row r="186">
      <c r="A186">
        <v>2392</v>
      </c>
      <c r="B186" t="str">
        <v>2025-01-08</v>
      </c>
      <c r="C186">
        <v>8</v>
      </c>
      <c r="D186">
        <v>22</v>
      </c>
      <c r="E186">
        <v>26</v>
      </c>
      <c r="F186">
        <v>31</v>
      </c>
      <c r="G186">
        <v>35</v>
      </c>
      <c r="H186">
        <v>2</v>
      </c>
      <c r="I186" t="str">
        <v>8 - 22 - 26 - 31 - 35 [PB: 2]</v>
      </c>
      <c r="J186">
        <f>SUM(C186:G186)</f>
        <v>122</v>
      </c>
      <c r="K186">
        <f>AVERAGE(C186:G186)</f>
        <v>24.4</v>
      </c>
      <c r="L186">
        <f>MAX(C186:G186)-MIN(C186:G186)</f>
        <v>27</v>
      </c>
      <c r="M186">
        <f>SUMPRODUCT(MOD(C186:G186,2))</f>
        <v>2</v>
      </c>
      <c r="N186">
        <f>5-M186</f>
        <v>3</v>
      </c>
      <c r="O186">
        <f>COUNTIF(C186:G186,"&lt;=17")</f>
        <v>1</v>
      </c>
      <c r="P186">
        <f>COUNTIF(C186:G186,"&gt;=18")</f>
        <v>4</v>
      </c>
      <c r="Q186">
        <f>SUMPRODUCT(--(D186:G186-C186:F186=1))</f>
        <v>0</v>
      </c>
      <c r="R186">
        <f>SUMPRODUCT(COUNTIF(C187:G187,C186:G186))</f>
        <v>1</v>
      </c>
      <c r="S186">
        <f>AVERAGE(J186:J190)</f>
        <v>122</v>
      </c>
      <c r="T186">
        <f>AVERAGE(J186:J205)</f>
        <v>122</v>
      </c>
      <c r="U186">
        <f>S186-T186</f>
        <v>0</v>
      </c>
      <c r="V186" t="str">
        <f>IF(S186&gt;T186,"EXPANDING (BULLISH)",IF(S186&lt;T186,"CONTRACTING (BEARISH)","NEUTRAL"))</f>
        <v>NEUTRAL</v>
      </c>
    </row>
    <row r="187">
      <c r="A187">
        <v>2391</v>
      </c>
      <c r="B187" t="str">
        <v>2025-01-04</v>
      </c>
      <c r="C187">
        <v>1</v>
      </c>
      <c r="D187">
        <v>7</v>
      </c>
      <c r="E187">
        <v>16</v>
      </c>
      <c r="F187">
        <v>17</v>
      </c>
      <c r="G187">
        <v>35</v>
      </c>
      <c r="H187">
        <v>2</v>
      </c>
      <c r="I187" t="str">
        <v>1 - 7 - 16 - 17 - 35 [PB: 2]</v>
      </c>
      <c r="J187">
        <f>SUM(C187:G187)</f>
        <v>76</v>
      </c>
      <c r="K187">
        <f>AVERAGE(C187:G187)</f>
        <v>15.2</v>
      </c>
      <c r="L187">
        <f>MAX(C187:G187)-MIN(C187:G187)</f>
        <v>34</v>
      </c>
      <c r="M187">
        <f>SUMPRODUCT(MOD(C187:G187,2))</f>
        <v>4</v>
      </c>
      <c r="N187">
        <f>5-M187</f>
        <v>1</v>
      </c>
      <c r="O187">
        <f>COUNTIF(C187:G187,"&lt;=17")</f>
        <v>4</v>
      </c>
      <c r="P187">
        <f>COUNTIF(C187:G187,"&gt;=18")</f>
        <v>1</v>
      </c>
      <c r="Q187">
        <f>SUMPRODUCT(--(D187:G187-C187:F187=1))</f>
        <v>1</v>
      </c>
      <c r="R187">
        <f>SUMPRODUCT(COUNTIF(C188:G188,C187:G187))</f>
        <v>2</v>
      </c>
      <c r="S187">
        <f>AVERAGE(J187:J191)</f>
        <v>76</v>
      </c>
      <c r="T187">
        <f>AVERAGE(J187:J206)</f>
        <v>76</v>
      </c>
      <c r="U187">
        <f>S187-T187</f>
        <v>0</v>
      </c>
      <c r="V187" t="str">
        <f>IF(S187&gt;T187,"EXPANDING (BULLISH)",IF(S187&lt;T187,"CONTRACTING (BEARISH)","NEUTRAL"))</f>
        <v>NEUTRAL</v>
      </c>
    </row>
    <row r="188">
      <c r="A188">
        <v>2390</v>
      </c>
      <c r="B188" t="str">
        <v>2025-01-01</v>
      </c>
      <c r="C188">
        <v>3</v>
      </c>
      <c r="D188">
        <v>7</v>
      </c>
      <c r="E188">
        <v>17</v>
      </c>
      <c r="F188">
        <v>31</v>
      </c>
      <c r="G188">
        <v>33</v>
      </c>
      <c r="H188">
        <v>6</v>
      </c>
      <c r="I188" t="str">
        <v>3 - 7 - 17 - 31 - 33 [PB: 6]</v>
      </c>
      <c r="J188">
        <f>SUM(C188:G188)</f>
        <v>91</v>
      </c>
      <c r="K188">
        <f>AVERAGE(C188:G188)</f>
        <v>18.2</v>
      </c>
      <c r="L188">
        <f>MAX(C188:G188)-MIN(C188:G188)</f>
        <v>30</v>
      </c>
      <c r="M188">
        <f>SUMPRODUCT(MOD(C188:G188,2))</f>
        <v>5</v>
      </c>
      <c r="N188">
        <f>5-M188</f>
        <v>0</v>
      </c>
      <c r="O188">
        <f>COUNTIF(C188:G188,"&lt;=17")</f>
        <v>3</v>
      </c>
      <c r="P188">
        <f>COUNTIF(C188:G188,"&gt;=18")</f>
        <v>2</v>
      </c>
      <c r="Q188">
        <f>SUMPRODUCT(--(D188:G188-C188:F188=1))</f>
        <v>0</v>
      </c>
      <c r="R188">
        <f>SUMPRODUCT(COUNTIF(C189:G189,C188:G188))</f>
        <v>0</v>
      </c>
      <c r="S188">
        <f>AVERAGE(J188:J192)</f>
        <v>91</v>
      </c>
      <c r="T188">
        <f>AVERAGE(J188:J207)</f>
        <v>91</v>
      </c>
      <c r="U188">
        <f>S188-T188</f>
        <v>0</v>
      </c>
      <c r="V188" t="str">
        <f>IF(S188&gt;T188,"EXPANDING (BULLISH)",IF(S188&lt;T188,"CONTRACTING (BEARISH)","NEUTRAL"))</f>
        <v>NEUTRAL</v>
      </c>
    </row>
    <row r="189">
      <c r="A189">
        <v>2389</v>
      </c>
      <c r="B189" t="str">
        <v>2024-12-28</v>
      </c>
      <c r="C189">
        <v>9</v>
      </c>
      <c r="D189">
        <v>11</v>
      </c>
      <c r="E189">
        <v>13</v>
      </c>
      <c r="F189">
        <v>15</v>
      </c>
      <c r="G189">
        <v>24</v>
      </c>
      <c r="H189">
        <v>3</v>
      </c>
      <c r="I189" t="str">
        <v>9 - 11 - 13 - 15 - 24 [PB: 3]</v>
      </c>
      <c r="J189">
        <f>SUM(C189:G189)</f>
        <v>72</v>
      </c>
      <c r="K189">
        <f>AVERAGE(C189:G189)</f>
        <v>14.4</v>
      </c>
      <c r="L189">
        <f>MAX(C189:G189)-MIN(C189:G189)</f>
        <v>15</v>
      </c>
      <c r="M189">
        <f>SUMPRODUCT(MOD(C189:G189,2))</f>
        <v>4</v>
      </c>
      <c r="N189">
        <f>5-M189</f>
        <v>1</v>
      </c>
      <c r="O189">
        <f>COUNTIF(C189:G189,"&lt;=17")</f>
        <v>4</v>
      </c>
      <c r="P189">
        <f>COUNTIF(C189:G189,"&gt;=18")</f>
        <v>1</v>
      </c>
      <c r="Q189">
        <f>SUMPRODUCT(--(D189:G189-C189:F189=1))</f>
        <v>0</v>
      </c>
      <c r="R189">
        <f>SUMPRODUCT(COUNTIF(C190:G190,C189:G189))</f>
        <v>0</v>
      </c>
      <c r="S189">
        <f>AVERAGE(J189:J193)</f>
        <v>72</v>
      </c>
      <c r="T189">
        <f>AVERAGE(J189:J208)</f>
        <v>72</v>
      </c>
      <c r="U189">
        <f>S189-T189</f>
        <v>0</v>
      </c>
      <c r="V189" t="str">
        <f>IF(S189&gt;T189,"EXPANDING (BULLISH)",IF(S189&lt;T189,"CONTRACTING (BEARISH)","NEUTRAL"))</f>
        <v>NEUTRAL</v>
      </c>
    </row>
    <row r="190">
      <c r="A190">
        <v>2388</v>
      </c>
      <c r="B190" t="str">
        <v>2024-12-21</v>
      </c>
      <c r="C190">
        <v>7</v>
      </c>
      <c r="D190">
        <v>17</v>
      </c>
      <c r="E190">
        <v>19</v>
      </c>
      <c r="F190">
        <v>26</v>
      </c>
      <c r="G190">
        <v>27</v>
      </c>
      <c r="H190">
        <v>6</v>
      </c>
      <c r="I190" t="str">
        <v>7 - 17 - 19 - 26 - 27 [PB: 6]</v>
      </c>
      <c r="J190">
        <f>SUM(C190:G190)</f>
        <v>96</v>
      </c>
      <c r="K190">
        <f>AVERAGE(C190:G190)</f>
        <v>19.2</v>
      </c>
      <c r="L190">
        <f>MAX(C190:G190)-MIN(C190:G190)</f>
        <v>20</v>
      </c>
      <c r="M190">
        <f>SUMPRODUCT(MOD(C190:G190,2))</f>
        <v>4</v>
      </c>
      <c r="N190">
        <f>5-M190</f>
        <v>1</v>
      </c>
      <c r="O190">
        <f>COUNTIF(C190:G190,"&lt;=17")</f>
        <v>2</v>
      </c>
      <c r="P190">
        <f>COUNTIF(C190:G190,"&gt;=18")</f>
        <v>3</v>
      </c>
      <c r="Q190">
        <f>SUMPRODUCT(--(D190:G190-C190:F190=1))</f>
        <v>1</v>
      </c>
      <c r="R190">
        <f>SUMPRODUCT(COUNTIF(C191:G191,C190:G190))</f>
        <v>2</v>
      </c>
      <c r="S190">
        <f>AVERAGE(J190:J194)</f>
        <v>96</v>
      </c>
      <c r="T190">
        <f>AVERAGE(J190:J209)</f>
        <v>96</v>
      </c>
      <c r="U190">
        <f>S190-T190</f>
        <v>0</v>
      </c>
      <c r="V190" t="str">
        <f>IF(S190&gt;T190,"EXPANDING (BULLISH)",IF(S190&lt;T190,"CONTRACTING (BEARISH)","NEUTRAL"))</f>
        <v>NEUTRAL</v>
      </c>
    </row>
    <row r="191">
      <c r="A191">
        <v>2387</v>
      </c>
      <c r="B191" t="str">
        <v>2024-12-18</v>
      </c>
      <c r="C191">
        <v>6</v>
      </c>
      <c r="D191">
        <v>7</v>
      </c>
      <c r="E191">
        <v>16</v>
      </c>
      <c r="F191">
        <v>19</v>
      </c>
      <c r="G191">
        <v>31</v>
      </c>
      <c r="H191">
        <v>4</v>
      </c>
      <c r="I191" t="str">
        <v>6 - 7 - 16 - 19 - 31 [PB: 4]</v>
      </c>
      <c r="J191">
        <f>SUM(C191:G191)</f>
        <v>79</v>
      </c>
      <c r="K191">
        <f>AVERAGE(C191:G191)</f>
        <v>15.8</v>
      </c>
      <c r="L191">
        <f>MAX(C191:G191)-MIN(C191:G191)</f>
        <v>25</v>
      </c>
      <c r="M191">
        <f>SUMPRODUCT(MOD(C191:G191,2))</f>
        <v>3</v>
      </c>
      <c r="N191">
        <f>5-M191</f>
        <v>2</v>
      </c>
      <c r="O191">
        <f>COUNTIF(C191:G191,"&lt;=17")</f>
        <v>3</v>
      </c>
      <c r="P191">
        <f>COUNTIF(C191:G191,"&gt;=18")</f>
        <v>2</v>
      </c>
      <c r="Q191">
        <f>SUMPRODUCT(--(D191:G191-C191:F191=1))</f>
        <v>1</v>
      </c>
      <c r="R191">
        <f>SUMPRODUCT(COUNTIF(C192:G192,C191:G191))</f>
        <v>2</v>
      </c>
      <c r="S191">
        <f>AVERAGE(J191:J195)</f>
        <v>79</v>
      </c>
      <c r="T191">
        <f>AVERAGE(J191:J210)</f>
        <v>79</v>
      </c>
      <c r="U191">
        <f>S191-T191</f>
        <v>0</v>
      </c>
      <c r="V191" t="str">
        <f>IF(S191&gt;T191,"EXPANDING (BULLISH)",IF(S191&lt;T191,"CONTRACTING (BEARISH)","NEUTRAL"))</f>
        <v>NEUTRAL</v>
      </c>
    </row>
    <row r="192">
      <c r="A192">
        <v>2386</v>
      </c>
      <c r="B192" t="str">
        <v>2024-12-14</v>
      </c>
      <c r="C192">
        <v>16</v>
      </c>
      <c r="D192">
        <v>18</v>
      </c>
      <c r="E192">
        <v>25</v>
      </c>
      <c r="F192">
        <v>31</v>
      </c>
      <c r="G192">
        <v>35</v>
      </c>
      <c r="H192">
        <v>8</v>
      </c>
      <c r="I192" t="str">
        <v>16 - 18 - 25 - 31 - 35 [PB: 8]</v>
      </c>
      <c r="J192">
        <f>SUM(C192:G192)</f>
        <v>125</v>
      </c>
      <c r="K192">
        <f>AVERAGE(C192:G192)</f>
        <v>25</v>
      </c>
      <c r="L192">
        <f>MAX(C192:G192)-MIN(C192:G192)</f>
        <v>19</v>
      </c>
      <c r="M192">
        <f>SUMPRODUCT(MOD(C192:G192,2))</f>
        <v>3</v>
      </c>
      <c r="N192">
        <f>5-M192</f>
        <v>2</v>
      </c>
      <c r="O192">
        <f>COUNTIF(C192:G192,"&lt;=17")</f>
        <v>1</v>
      </c>
      <c r="P192">
        <f>COUNTIF(C192:G192,"&gt;=18")</f>
        <v>4</v>
      </c>
      <c r="Q192">
        <f>SUMPRODUCT(--(D192:G192-C192:F192=1))</f>
        <v>0</v>
      </c>
      <c r="R192">
        <f>SUMPRODUCT(COUNTIF(C193:G193,C192:G192))</f>
        <v>1</v>
      </c>
      <c r="S192">
        <f>AVERAGE(J192:J196)</f>
        <v>125</v>
      </c>
      <c r="T192">
        <f>AVERAGE(J192:J211)</f>
        <v>125</v>
      </c>
      <c r="U192">
        <f>S192-T192</f>
        <v>0</v>
      </c>
      <c r="V192" t="str">
        <f>IF(S192&gt;T192,"EXPANDING (BULLISH)",IF(S192&lt;T192,"CONTRACTING (BEARISH)","NEUTRAL"))</f>
        <v>NEUTRAL</v>
      </c>
    </row>
    <row r="193">
      <c r="A193">
        <v>2385</v>
      </c>
      <c r="B193" t="str">
        <v>2024-12-11</v>
      </c>
      <c r="C193">
        <v>12</v>
      </c>
      <c r="D193">
        <v>16</v>
      </c>
      <c r="E193">
        <v>19</v>
      </c>
      <c r="F193">
        <v>29</v>
      </c>
      <c r="G193">
        <v>34</v>
      </c>
      <c r="H193">
        <v>2</v>
      </c>
      <c r="I193" t="str">
        <v>12 - 16 - 19 - 29 - 34 [PB: 2]</v>
      </c>
      <c r="J193">
        <f>SUM(C193:G193)</f>
        <v>110</v>
      </c>
      <c r="K193">
        <f>AVERAGE(C193:G193)</f>
        <v>22</v>
      </c>
      <c r="L193">
        <f>MAX(C193:G193)-MIN(C193:G193)</f>
        <v>22</v>
      </c>
      <c r="M193">
        <f>SUMPRODUCT(MOD(C193:G193,2))</f>
        <v>2</v>
      </c>
      <c r="N193">
        <f>5-M193</f>
        <v>3</v>
      </c>
      <c r="O193">
        <f>COUNTIF(C193:G193,"&lt;=17")</f>
        <v>2</v>
      </c>
      <c r="P193">
        <f>COUNTIF(C193:G193,"&gt;=18")</f>
        <v>3</v>
      </c>
      <c r="Q193">
        <f>SUMPRODUCT(--(D193:G193-C193:F193=1))</f>
        <v>0</v>
      </c>
      <c r="R193">
        <f>SUMPRODUCT(COUNTIF(C194:G194,C193:G193))</f>
        <v>0</v>
      </c>
      <c r="S193">
        <f>AVERAGE(J193:J197)</f>
        <v>110</v>
      </c>
      <c r="T193">
        <f>AVERAGE(J193:J212)</f>
        <v>110</v>
      </c>
      <c r="U193">
        <f>S193-T193</f>
        <v>0</v>
      </c>
      <c r="V193" t="str">
        <f>IF(S193&gt;T193,"EXPANDING (BULLISH)",IF(S193&lt;T193,"CONTRACTING (BEARISH)","NEUTRAL"))</f>
        <v>NEUTRAL</v>
      </c>
    </row>
    <row r="194">
      <c r="A194">
        <v>2384</v>
      </c>
      <c r="B194" t="str">
        <v>2024-12-07</v>
      </c>
      <c r="C194">
        <v>2</v>
      </c>
      <c r="D194">
        <v>4</v>
      </c>
      <c r="E194">
        <v>14</v>
      </c>
      <c r="F194">
        <v>17</v>
      </c>
      <c r="G194">
        <v>28</v>
      </c>
      <c r="H194">
        <v>8</v>
      </c>
      <c r="I194" t="str">
        <v>2 - 4 - 14 - 17 - 28 [PB: 8]</v>
      </c>
      <c r="J194">
        <f>SUM(C194:G194)</f>
        <v>65</v>
      </c>
      <c r="K194">
        <f>AVERAGE(C194:G194)</f>
        <v>13</v>
      </c>
      <c r="L194">
        <f>MAX(C194:G194)-MIN(C194:G194)</f>
        <v>26</v>
      </c>
      <c r="M194">
        <f>SUMPRODUCT(MOD(C194:G194,2))</f>
        <v>1</v>
      </c>
      <c r="N194">
        <f>5-M194</f>
        <v>4</v>
      </c>
      <c r="O194">
        <f>COUNTIF(C194:G194,"&lt;=17")</f>
        <v>4</v>
      </c>
      <c r="P194">
        <f>COUNTIF(C194:G194,"&gt;=18")</f>
        <v>1</v>
      </c>
      <c r="Q194">
        <f>SUMPRODUCT(--(D194:G194-C194:F194=1))</f>
        <v>0</v>
      </c>
      <c r="R194">
        <f>SUMPRODUCT(COUNTIF(C195:G195,C194:G194))</f>
        <v>1</v>
      </c>
      <c r="S194">
        <f>AVERAGE(J194:J198)</f>
        <v>65</v>
      </c>
      <c r="T194">
        <f>AVERAGE(J194:J213)</f>
        <v>65</v>
      </c>
      <c r="U194">
        <f>S194-T194</f>
        <v>0</v>
      </c>
      <c r="V194" t="str">
        <f>IF(S194&gt;T194,"EXPANDING (BULLISH)",IF(S194&lt;T194,"CONTRACTING (BEARISH)","NEUTRAL"))</f>
        <v>NEUTRAL</v>
      </c>
    </row>
    <row r="195">
      <c r="A195">
        <v>2383</v>
      </c>
      <c r="B195" t="str">
        <v>2024-12-04</v>
      </c>
      <c r="C195">
        <v>6</v>
      </c>
      <c r="D195">
        <v>14</v>
      </c>
      <c r="E195">
        <v>27</v>
      </c>
      <c r="F195">
        <v>29</v>
      </c>
      <c r="G195">
        <v>33</v>
      </c>
      <c r="H195">
        <v>2</v>
      </c>
      <c r="I195" t="str">
        <v>6 - 14 - 27 - 29 - 33 [PB: 2]</v>
      </c>
      <c r="J195">
        <f>SUM(C195:G195)</f>
        <v>109</v>
      </c>
      <c r="K195">
        <f>AVERAGE(C195:G195)</f>
        <v>21.8</v>
      </c>
      <c r="L195">
        <f>MAX(C195:G195)-MIN(C195:G195)</f>
        <v>27</v>
      </c>
      <c r="M195">
        <f>SUMPRODUCT(MOD(C195:G195,2))</f>
        <v>3</v>
      </c>
      <c r="N195">
        <f>5-M195</f>
        <v>2</v>
      </c>
      <c r="O195">
        <f>COUNTIF(C195:G195,"&lt;=17")</f>
        <v>2</v>
      </c>
      <c r="P195">
        <f>COUNTIF(C195:G195,"&gt;=18")</f>
        <v>3</v>
      </c>
      <c r="Q195">
        <f>SUMPRODUCT(--(D195:G195-C195:F195=1))</f>
        <v>0</v>
      </c>
      <c r="R195">
        <f>SUMPRODUCT(COUNTIF(C196:G196,C195:G195))</f>
        <v>1</v>
      </c>
      <c r="S195">
        <f>AVERAGE(J195:J199)</f>
        <v>109</v>
      </c>
      <c r="T195">
        <f>AVERAGE(J195:J214)</f>
        <v>109</v>
      </c>
      <c r="U195">
        <f>S195-T195</f>
        <v>0</v>
      </c>
      <c r="V195" t="str">
        <f>IF(S195&gt;T195,"EXPANDING (BULLISH)",IF(S195&lt;T195,"CONTRACTING (BEARISH)","NEUTRAL"))</f>
        <v>NEUTRAL</v>
      </c>
    </row>
    <row r="196">
      <c r="A196">
        <v>2382</v>
      </c>
      <c r="B196" t="str">
        <v>2024-11-30</v>
      </c>
      <c r="C196">
        <v>4</v>
      </c>
      <c r="D196">
        <v>28</v>
      </c>
      <c r="E196">
        <v>29</v>
      </c>
      <c r="F196">
        <v>30</v>
      </c>
      <c r="G196">
        <v>31</v>
      </c>
      <c r="H196">
        <v>4</v>
      </c>
      <c r="I196" t="str">
        <v>4 - 28 - 29 - 30 - 31 [PB: 4]</v>
      </c>
      <c r="J196">
        <f>SUM(C196:G196)</f>
        <v>122</v>
      </c>
      <c r="K196">
        <f>AVERAGE(C196:G196)</f>
        <v>24.4</v>
      </c>
      <c r="L196">
        <f>MAX(C196:G196)-MIN(C196:G196)</f>
        <v>27</v>
      </c>
      <c r="M196">
        <f>SUMPRODUCT(MOD(C196:G196,2))</f>
        <v>2</v>
      </c>
      <c r="N196">
        <f>5-M196</f>
        <v>3</v>
      </c>
      <c r="O196">
        <f>COUNTIF(C196:G196,"&lt;=17")</f>
        <v>1</v>
      </c>
      <c r="P196">
        <f>COUNTIF(C196:G196,"&gt;=18")</f>
        <v>4</v>
      </c>
      <c r="Q196">
        <f>SUMPRODUCT(--(D196:G196-C196:F196=1))</f>
        <v>3</v>
      </c>
      <c r="R196">
        <f>SUMPRODUCT(COUNTIF(C197:G197,C196:G196))</f>
        <v>1</v>
      </c>
      <c r="S196">
        <f>AVERAGE(J196:J200)</f>
        <v>122</v>
      </c>
      <c r="T196">
        <f>AVERAGE(J196:J215)</f>
        <v>122</v>
      </c>
      <c r="U196">
        <f>S196-T196</f>
        <v>0</v>
      </c>
      <c r="V196" t="str">
        <f>IF(S196&gt;T196,"EXPANDING (BULLISH)",IF(S196&lt;T196,"CONTRACTING (BEARISH)","NEUTRAL"))</f>
        <v>NEUTRAL</v>
      </c>
    </row>
    <row r="197">
      <c r="A197">
        <v>2381</v>
      </c>
      <c r="B197" t="str">
        <v>2024-11-27</v>
      </c>
      <c r="C197">
        <v>4</v>
      </c>
      <c r="D197">
        <v>10</v>
      </c>
      <c r="E197">
        <v>14</v>
      </c>
      <c r="F197">
        <v>20</v>
      </c>
      <c r="G197">
        <v>34</v>
      </c>
      <c r="H197">
        <v>4</v>
      </c>
      <c r="I197" t="str">
        <v>4 - 10 - 14 - 20 - 34 [PB: 4]</v>
      </c>
      <c r="J197">
        <f>SUM(C197:G197)</f>
        <v>82</v>
      </c>
      <c r="K197">
        <f>AVERAGE(C197:G197)</f>
        <v>16.4</v>
      </c>
      <c r="L197">
        <f>MAX(C197:G197)-MIN(C197:G197)</f>
        <v>30</v>
      </c>
      <c r="M197">
        <f>SUMPRODUCT(MOD(C197:G197,2))</f>
        <v>0</v>
      </c>
      <c r="N197">
        <f>5-M197</f>
        <v>5</v>
      </c>
      <c r="O197">
        <f>COUNTIF(C197:G197,"&lt;=17")</f>
        <v>3</v>
      </c>
      <c r="P197">
        <f>COUNTIF(C197:G197,"&gt;=18")</f>
        <v>2</v>
      </c>
      <c r="Q197">
        <f>SUMPRODUCT(--(D197:G197-C197:F197=1))</f>
        <v>0</v>
      </c>
      <c r="R197">
        <f>SUMPRODUCT(COUNTIF(C198:G198,C197:G197))</f>
        <v>0</v>
      </c>
      <c r="S197">
        <f>AVERAGE(J197:J201)</f>
        <v>82</v>
      </c>
      <c r="T197">
        <f>AVERAGE(J197:J216)</f>
        <v>82</v>
      </c>
      <c r="U197">
        <f>S197-T197</f>
        <v>0</v>
      </c>
      <c r="V197" t="str">
        <f>IF(S197&gt;T197,"EXPANDING (BULLISH)",IF(S197&lt;T197,"CONTRACTING (BEARISH)","NEUTRAL"))</f>
        <v>NEUTRAL</v>
      </c>
    </row>
    <row r="198">
      <c r="A198">
        <v>2380</v>
      </c>
      <c r="B198" t="str">
        <v>2024-11-23</v>
      </c>
      <c r="C198">
        <v>17</v>
      </c>
      <c r="D198">
        <v>23</v>
      </c>
      <c r="E198">
        <v>24</v>
      </c>
      <c r="F198">
        <v>25</v>
      </c>
      <c r="G198">
        <v>33</v>
      </c>
      <c r="H198">
        <v>4</v>
      </c>
      <c r="I198" t="str">
        <v>17 - 23 - 24 - 25 - 33 [PB: 4]</v>
      </c>
      <c r="J198">
        <f>SUM(C198:G198)</f>
        <v>122</v>
      </c>
      <c r="K198">
        <f>AVERAGE(C198:G198)</f>
        <v>24.4</v>
      </c>
      <c r="L198">
        <f>MAX(C198:G198)-MIN(C198:G198)</f>
        <v>16</v>
      </c>
      <c r="M198">
        <f>SUMPRODUCT(MOD(C198:G198,2))</f>
        <v>4</v>
      </c>
      <c r="N198">
        <f>5-M198</f>
        <v>1</v>
      </c>
      <c r="O198">
        <f>COUNTIF(C198:G198,"&lt;=17")</f>
        <v>1</v>
      </c>
      <c r="P198">
        <f>COUNTIF(C198:G198,"&gt;=18")</f>
        <v>4</v>
      </c>
      <c r="Q198">
        <f>SUMPRODUCT(--(D198:G198-C198:F198=1))</f>
        <v>2</v>
      </c>
      <c r="R198">
        <f>SUMPRODUCT(COUNTIF(C199:G199,C198:G198))</f>
        <v>1</v>
      </c>
      <c r="S198">
        <f>AVERAGE(J198:J202)</f>
        <v>122</v>
      </c>
      <c r="T198">
        <f>AVERAGE(J198:J217)</f>
        <v>122</v>
      </c>
      <c r="U198">
        <f>S198-T198</f>
        <v>0</v>
      </c>
      <c r="V198" t="str">
        <f>IF(S198&gt;T198,"EXPANDING (BULLISH)",IF(S198&lt;T198,"CONTRACTING (BEARISH)","NEUTRAL"))</f>
        <v>NEUTRAL</v>
      </c>
    </row>
    <row r="199">
      <c r="A199">
        <v>2379</v>
      </c>
      <c r="B199" t="str">
        <v>2024-11-20</v>
      </c>
      <c r="C199">
        <v>3</v>
      </c>
      <c r="D199">
        <v>8</v>
      </c>
      <c r="E199">
        <v>17</v>
      </c>
      <c r="F199">
        <v>29</v>
      </c>
      <c r="G199">
        <v>34</v>
      </c>
      <c r="H199">
        <v>2</v>
      </c>
      <c r="I199" t="str">
        <v>3 - 8 - 17 - 29 - 34 [PB: 2]</v>
      </c>
      <c r="J199">
        <f>SUM(C199:G199)</f>
        <v>91</v>
      </c>
      <c r="K199">
        <f>AVERAGE(C199:G199)</f>
        <v>18.2</v>
      </c>
      <c r="L199">
        <f>MAX(C199:G199)-MIN(C199:G199)</f>
        <v>31</v>
      </c>
      <c r="M199">
        <f>SUMPRODUCT(MOD(C199:G199,2))</f>
        <v>3</v>
      </c>
      <c r="N199">
        <f>5-M199</f>
        <v>2</v>
      </c>
      <c r="O199">
        <f>COUNTIF(C199:G199,"&lt;=17")</f>
        <v>3</v>
      </c>
      <c r="P199">
        <f>COUNTIF(C199:G199,"&gt;=18")</f>
        <v>2</v>
      </c>
      <c r="Q199">
        <f>SUMPRODUCT(--(D199:G199-C199:F199=1))</f>
        <v>0</v>
      </c>
      <c r="R199">
        <f>SUMPRODUCT(COUNTIF(C200:G200,C199:G199))</f>
        <v>0</v>
      </c>
      <c r="S199">
        <f>AVERAGE(J199:J203)</f>
        <v>91</v>
      </c>
      <c r="T199">
        <f>AVERAGE(J199:J218)</f>
        <v>91</v>
      </c>
      <c r="U199">
        <f>S199-T199</f>
        <v>0</v>
      </c>
      <c r="V199" t="str">
        <f>IF(S199&gt;T199,"EXPANDING (BULLISH)",IF(S199&lt;T199,"CONTRACTING (BEARISH)","NEUTRAL"))</f>
        <v>NEUTRAL</v>
      </c>
    </row>
    <row r="200">
      <c r="A200">
        <v>2378</v>
      </c>
      <c r="B200" t="str">
        <v>2024-11-16</v>
      </c>
      <c r="C200">
        <v>9</v>
      </c>
      <c r="D200">
        <v>11</v>
      </c>
      <c r="E200">
        <v>14</v>
      </c>
      <c r="F200">
        <v>31</v>
      </c>
      <c r="G200">
        <v>35</v>
      </c>
      <c r="H200">
        <v>7</v>
      </c>
      <c r="I200" t="str">
        <v>9 - 11 - 14 - 31 - 35 [PB: 7]</v>
      </c>
      <c r="J200">
        <f>SUM(C200:G200)</f>
        <v>100</v>
      </c>
      <c r="K200">
        <f>AVERAGE(C200:G200)</f>
        <v>20</v>
      </c>
      <c r="L200">
        <f>MAX(C200:G200)-MIN(C200:G200)</f>
        <v>26</v>
      </c>
      <c r="M200">
        <f>SUMPRODUCT(MOD(C200:G200,2))</f>
        <v>4</v>
      </c>
      <c r="N200">
        <f>5-M200</f>
        <v>1</v>
      </c>
      <c r="O200">
        <f>COUNTIF(C200:G200,"&lt;=17")</f>
        <v>3</v>
      </c>
      <c r="P200">
        <f>COUNTIF(C200:G200,"&gt;=18")</f>
        <v>2</v>
      </c>
      <c r="Q200">
        <f>SUMPRODUCT(--(D200:G200-C200:F200=1))</f>
        <v>0</v>
      </c>
      <c r="R200">
        <f>SUMPRODUCT(COUNTIF(C201:G201,C200:G200))</f>
        <v>2</v>
      </c>
      <c r="S200">
        <f>AVERAGE(J200:J204)</f>
        <v>100</v>
      </c>
      <c r="T200">
        <f>AVERAGE(J200:J219)</f>
        <v>100</v>
      </c>
      <c r="U200">
        <f>S200-T200</f>
        <v>0</v>
      </c>
      <c r="V200" t="str">
        <f>IF(S200&gt;T200,"EXPANDING (BULLISH)",IF(S200&lt;T200,"CONTRACTING (BEARISH)","NEUTRAL"))</f>
        <v>NEUTRAL</v>
      </c>
    </row>
    <row r="201">
      <c r="A201">
        <v>2377</v>
      </c>
      <c r="B201" t="str">
        <v>2024-11-13</v>
      </c>
      <c r="C201">
        <v>9</v>
      </c>
      <c r="D201">
        <v>10</v>
      </c>
      <c r="E201">
        <v>17</v>
      </c>
      <c r="F201">
        <v>25</v>
      </c>
      <c r="G201">
        <v>31</v>
      </c>
      <c r="H201">
        <v>5</v>
      </c>
      <c r="I201" t="str">
        <v>9 - 10 - 17 - 25 - 31 [PB: 5]</v>
      </c>
      <c r="J201">
        <f>SUM(C201:G201)</f>
        <v>92</v>
      </c>
      <c r="K201">
        <f>AVERAGE(C201:G201)</f>
        <v>18.4</v>
      </c>
      <c r="L201">
        <f>MAX(C201:G201)-MIN(C201:G201)</f>
        <v>22</v>
      </c>
      <c r="M201">
        <f>SUMPRODUCT(MOD(C201:G201,2))</f>
        <v>4</v>
      </c>
      <c r="N201">
        <f>5-M201</f>
        <v>1</v>
      </c>
      <c r="O201">
        <f>COUNTIF(C201:G201,"&lt;=17")</f>
        <v>3</v>
      </c>
      <c r="P201">
        <f>COUNTIF(C201:G201,"&gt;=18")</f>
        <v>2</v>
      </c>
      <c r="Q201">
        <f>SUMPRODUCT(--(D201:G201-C201:F201=1))</f>
        <v>1</v>
      </c>
      <c r="R201">
        <f>SUMPRODUCT(COUNTIF(C202:G202,C201:G201))</f>
        <v>1</v>
      </c>
      <c r="S201">
        <f>AVERAGE(J201:J205)</f>
        <v>92</v>
      </c>
      <c r="T201">
        <f>AVERAGE(J201:J220)</f>
        <v>92</v>
      </c>
      <c r="U201">
        <f>S201-T201</f>
        <v>0</v>
      </c>
      <c r="V201" t="str">
        <f>IF(S201&gt;T201,"EXPANDING (BULLISH)",IF(S201&lt;T201,"CONTRACTING (BEARISH)","NEUTRAL"))</f>
        <v>NEUTRAL</v>
      </c>
    </row>
    <row r="202">
      <c r="A202">
        <v>2376</v>
      </c>
      <c r="B202" t="str">
        <v>2024-11-09</v>
      </c>
      <c r="C202">
        <v>1</v>
      </c>
      <c r="D202">
        <v>13</v>
      </c>
      <c r="E202">
        <v>25</v>
      </c>
      <c r="F202">
        <v>34</v>
      </c>
      <c r="G202">
        <v>35</v>
      </c>
      <c r="H202">
        <v>8</v>
      </c>
      <c r="I202" t="str">
        <v>1 - 13 - 25 - 34 - 35 [PB: 8]</v>
      </c>
      <c r="J202">
        <f>SUM(C202:G202)</f>
        <v>108</v>
      </c>
      <c r="K202">
        <f>AVERAGE(C202:G202)</f>
        <v>21.6</v>
      </c>
      <c r="L202">
        <f>MAX(C202:G202)-MIN(C202:G202)</f>
        <v>34</v>
      </c>
      <c r="M202">
        <f>SUMPRODUCT(MOD(C202:G202,2))</f>
        <v>4</v>
      </c>
      <c r="N202">
        <f>5-M202</f>
        <v>1</v>
      </c>
      <c r="O202">
        <f>COUNTIF(C202:G202,"&lt;=17")</f>
        <v>2</v>
      </c>
      <c r="P202">
        <f>COUNTIF(C202:G202,"&gt;=18")</f>
        <v>3</v>
      </c>
      <c r="Q202">
        <f>SUMPRODUCT(--(D202:G202-C202:F202=1))</f>
        <v>1</v>
      </c>
      <c r="R202">
        <f>SUMPRODUCT(COUNTIF(C203:G203,C202:G202))</f>
        <v>1</v>
      </c>
      <c r="S202">
        <f>AVERAGE(J202:J206)</f>
        <v>108</v>
      </c>
      <c r="T202">
        <f>AVERAGE(J202:J221)</f>
        <v>108</v>
      </c>
      <c r="U202">
        <f>S202-T202</f>
        <v>0</v>
      </c>
      <c r="V202" t="str">
        <f>IF(S202&gt;T202,"EXPANDING (BULLISH)",IF(S202&lt;T202,"CONTRACTING (BEARISH)","NEUTRAL"))</f>
        <v>NEUTRAL</v>
      </c>
    </row>
    <row r="203">
      <c r="A203">
        <v>2375</v>
      </c>
      <c r="B203" t="str">
        <v>2024-11-06</v>
      </c>
      <c r="C203">
        <v>5</v>
      </c>
      <c r="D203">
        <v>7</v>
      </c>
      <c r="E203">
        <v>8</v>
      </c>
      <c r="F203">
        <v>25</v>
      </c>
      <c r="G203">
        <v>28</v>
      </c>
      <c r="H203">
        <v>10</v>
      </c>
      <c r="I203" t="str">
        <v>5 - 7 - 8 - 25 - 28 [PB: 10]</v>
      </c>
      <c r="J203">
        <f>SUM(C203:G203)</f>
        <v>73</v>
      </c>
      <c r="K203">
        <f>AVERAGE(C203:G203)</f>
        <v>14.6</v>
      </c>
      <c r="L203">
        <f>MAX(C203:G203)-MIN(C203:G203)</f>
        <v>23</v>
      </c>
      <c r="M203">
        <f>SUMPRODUCT(MOD(C203:G203,2))</f>
        <v>3</v>
      </c>
      <c r="N203">
        <f>5-M203</f>
        <v>2</v>
      </c>
      <c r="O203">
        <f>COUNTIF(C203:G203,"&lt;=17")</f>
        <v>3</v>
      </c>
      <c r="P203">
        <f>COUNTIF(C203:G203,"&gt;=18")</f>
        <v>2</v>
      </c>
      <c r="Q203">
        <f>SUMPRODUCT(--(D203:G203-C203:F203=1))</f>
        <v>1</v>
      </c>
      <c r="R203">
        <f>SUMPRODUCT(COUNTIF(C204:G204,C203:G203))</f>
        <v>0</v>
      </c>
      <c r="S203">
        <f>AVERAGE(J203:J207)</f>
        <v>73</v>
      </c>
      <c r="T203">
        <f>AVERAGE(J203:J222)</f>
        <v>73</v>
      </c>
      <c r="U203">
        <f>S203-T203</f>
        <v>0</v>
      </c>
      <c r="V203" t="str">
        <f>IF(S203&gt;T203,"EXPANDING (BULLISH)",IF(S203&lt;T203,"CONTRACTING (BEARISH)","NEUTRAL"))</f>
        <v>NEUTRAL</v>
      </c>
    </row>
    <row r="204">
      <c r="A204">
        <v>2374</v>
      </c>
      <c r="B204" t="str">
        <v>2024-11-02</v>
      </c>
      <c r="C204">
        <v>6</v>
      </c>
      <c r="D204">
        <v>9</v>
      </c>
      <c r="E204">
        <v>17</v>
      </c>
      <c r="F204">
        <v>31</v>
      </c>
      <c r="G204">
        <v>33</v>
      </c>
      <c r="H204">
        <v>2</v>
      </c>
      <c r="I204" t="str">
        <v>6 - 9 - 17 - 31 - 33 [PB: 2]</v>
      </c>
      <c r="J204">
        <f>SUM(C204:G204)</f>
        <v>96</v>
      </c>
      <c r="K204">
        <f>AVERAGE(C204:G204)</f>
        <v>19.2</v>
      </c>
      <c r="L204">
        <f>MAX(C204:G204)-MIN(C204:G204)</f>
        <v>27</v>
      </c>
      <c r="M204">
        <f>SUMPRODUCT(MOD(C204:G204,2))</f>
        <v>4</v>
      </c>
      <c r="N204">
        <f>5-M204</f>
        <v>1</v>
      </c>
      <c r="O204">
        <f>COUNTIF(C204:G204,"&lt;=17")</f>
        <v>3</v>
      </c>
      <c r="P204">
        <f>COUNTIF(C204:G204,"&gt;=18")</f>
        <v>2</v>
      </c>
      <c r="Q204">
        <f>SUMPRODUCT(--(D204:G204-C204:F204=1))</f>
        <v>0</v>
      </c>
      <c r="R204">
        <f>SUMPRODUCT(COUNTIF(C205:G205,C204:G204))</f>
        <v>0</v>
      </c>
      <c r="S204">
        <f>AVERAGE(J204:J208)</f>
        <v>96</v>
      </c>
      <c r="T204">
        <f>AVERAGE(J204:J223)</f>
        <v>96</v>
      </c>
      <c r="U204">
        <f>S204-T204</f>
        <v>0</v>
      </c>
      <c r="V204" t="str">
        <f>IF(S204&gt;T204,"EXPANDING (BULLISH)",IF(S204&lt;T204,"CONTRACTING (BEARISH)","NEUTRAL"))</f>
        <v>NEUTRAL</v>
      </c>
    </row>
    <row r="205">
      <c r="A205">
        <v>2373</v>
      </c>
      <c r="B205" t="str">
        <v>2024-10-30</v>
      </c>
      <c r="C205">
        <v>4</v>
      </c>
      <c r="D205">
        <v>15</v>
      </c>
      <c r="E205">
        <v>25</v>
      </c>
      <c r="F205">
        <v>29</v>
      </c>
      <c r="G205">
        <v>32</v>
      </c>
      <c r="H205">
        <v>9</v>
      </c>
      <c r="I205" t="str">
        <v>4 - 15 - 25 - 29 - 32 [PB: 9]</v>
      </c>
      <c r="J205">
        <f>SUM(C205:G205)</f>
        <v>105</v>
      </c>
      <c r="K205">
        <f>AVERAGE(C205:G205)</f>
        <v>21</v>
      </c>
      <c r="L205">
        <f>MAX(C205:G205)-MIN(C205:G205)</f>
        <v>28</v>
      </c>
      <c r="M205">
        <f>SUMPRODUCT(MOD(C205:G205,2))</f>
        <v>3</v>
      </c>
      <c r="N205">
        <f>5-M205</f>
        <v>2</v>
      </c>
      <c r="O205">
        <f>COUNTIF(C205:G205,"&lt;=17")</f>
        <v>2</v>
      </c>
      <c r="P205">
        <f>COUNTIF(C205:G205,"&gt;=18")</f>
        <v>3</v>
      </c>
      <c r="Q205">
        <f>SUMPRODUCT(--(D205:G205-C205:F205=1))</f>
        <v>0</v>
      </c>
      <c r="R205">
        <f>SUMPRODUCT(COUNTIF(C206:G206,C205:G205))</f>
        <v>1</v>
      </c>
      <c r="S205">
        <f>AVERAGE(J205:J209)</f>
        <v>105</v>
      </c>
      <c r="T205">
        <f>AVERAGE(J205:J224)</f>
        <v>105</v>
      </c>
      <c r="U205">
        <f>S205-T205</f>
        <v>0</v>
      </c>
      <c r="V205" t="str">
        <f>IF(S205&gt;T205,"EXPANDING (BULLISH)",IF(S205&lt;T205,"CONTRACTING (BEARISH)","NEUTRAL"))</f>
        <v>NEUTRAL</v>
      </c>
    </row>
    <row r="206">
      <c r="A206">
        <v>2372</v>
      </c>
      <c r="B206" t="str">
        <v>2024-10-26</v>
      </c>
      <c r="C206">
        <v>2</v>
      </c>
      <c r="D206">
        <v>7</v>
      </c>
      <c r="E206">
        <v>26</v>
      </c>
      <c r="F206">
        <v>28</v>
      </c>
      <c r="G206">
        <v>29</v>
      </c>
      <c r="H206">
        <v>7</v>
      </c>
      <c r="I206" t="str">
        <v>2 - 7 - 26 - 28 - 29 [PB: 7]</v>
      </c>
      <c r="J206">
        <f>SUM(C206:G206)</f>
        <v>92</v>
      </c>
      <c r="K206">
        <f>AVERAGE(C206:G206)</f>
        <v>18.4</v>
      </c>
      <c r="L206">
        <f>MAX(C206:G206)-MIN(C206:G206)</f>
        <v>27</v>
      </c>
      <c r="M206">
        <f>SUMPRODUCT(MOD(C206:G206,2))</f>
        <v>2</v>
      </c>
      <c r="N206">
        <f>5-M206</f>
        <v>3</v>
      </c>
      <c r="O206">
        <f>COUNTIF(C206:G206,"&lt;=17")</f>
        <v>2</v>
      </c>
      <c r="P206">
        <f>COUNTIF(C206:G206,"&gt;=18")</f>
        <v>3</v>
      </c>
      <c r="Q206">
        <f>SUMPRODUCT(--(D206:G206-C206:F206=1))</f>
        <v>1</v>
      </c>
      <c r="R206">
        <f>SUMPRODUCT(COUNTIF(C207:G207,C206:G206))</f>
        <v>1</v>
      </c>
      <c r="S206">
        <f>AVERAGE(J206:J210)</f>
        <v>92</v>
      </c>
      <c r="T206">
        <f>AVERAGE(J206:J225)</f>
        <v>92</v>
      </c>
      <c r="U206">
        <f>S206-T206</f>
        <v>0</v>
      </c>
      <c r="V206" t="str">
        <f>IF(S206&gt;T206,"EXPANDING (BULLISH)",IF(S206&lt;T206,"CONTRACTING (BEARISH)","NEUTRAL"))</f>
        <v>NEUTRAL</v>
      </c>
    </row>
    <row r="207">
      <c r="A207">
        <v>2371</v>
      </c>
      <c r="B207" t="str">
        <v>2024-10-23</v>
      </c>
      <c r="C207">
        <v>9</v>
      </c>
      <c r="D207">
        <v>16</v>
      </c>
      <c r="E207">
        <v>23</v>
      </c>
      <c r="F207">
        <v>24</v>
      </c>
      <c r="G207">
        <v>29</v>
      </c>
      <c r="H207">
        <v>10</v>
      </c>
      <c r="I207" t="str">
        <v>9 - 16 - 23 - 24 - 29 [PB: 10]</v>
      </c>
      <c r="J207">
        <f>SUM(C207:G207)</f>
        <v>101</v>
      </c>
      <c r="K207">
        <f>AVERAGE(C207:G207)</f>
        <v>20.2</v>
      </c>
      <c r="L207">
        <f>MAX(C207:G207)-MIN(C207:G207)</f>
        <v>20</v>
      </c>
      <c r="M207">
        <f>SUMPRODUCT(MOD(C207:G207,2))</f>
        <v>3</v>
      </c>
      <c r="N207">
        <f>5-M207</f>
        <v>2</v>
      </c>
      <c r="O207">
        <f>COUNTIF(C207:G207,"&lt;=17")</f>
        <v>2</v>
      </c>
      <c r="P207">
        <f>COUNTIF(C207:G207,"&gt;=18")</f>
        <v>3</v>
      </c>
      <c r="Q207">
        <f>SUMPRODUCT(--(D207:G207-C207:F207=1))</f>
        <v>1</v>
      </c>
      <c r="R207">
        <f>SUMPRODUCT(COUNTIF(C208:G208,C207:G207))</f>
        <v>2</v>
      </c>
      <c r="S207">
        <f>AVERAGE(J207:J211)</f>
        <v>101</v>
      </c>
      <c r="T207">
        <f>AVERAGE(J207:J226)</f>
        <v>101</v>
      </c>
      <c r="U207">
        <f>S207-T207</f>
        <v>0</v>
      </c>
      <c r="V207" t="str">
        <f>IF(S207&gt;T207,"EXPANDING (BULLISH)",IF(S207&lt;T207,"CONTRACTING (BEARISH)","NEUTRAL"))</f>
        <v>NEUTRAL</v>
      </c>
    </row>
    <row r="208">
      <c r="A208">
        <v>2370</v>
      </c>
      <c r="B208" t="str">
        <v>2024-10-19</v>
      </c>
      <c r="C208">
        <v>1</v>
      </c>
      <c r="D208">
        <v>9</v>
      </c>
      <c r="E208">
        <v>17</v>
      </c>
      <c r="F208">
        <v>29</v>
      </c>
      <c r="G208">
        <v>35</v>
      </c>
      <c r="H208">
        <v>10</v>
      </c>
      <c r="I208" t="str">
        <v>1 - 9 - 17 - 29 - 35 [PB: 10]</v>
      </c>
      <c r="J208">
        <f>SUM(C208:G208)</f>
        <v>91</v>
      </c>
      <c r="K208">
        <f>AVERAGE(C208:G208)</f>
        <v>18.2</v>
      </c>
      <c r="L208">
        <f>MAX(C208:G208)-MIN(C208:G208)</f>
        <v>34</v>
      </c>
      <c r="M208">
        <f>SUMPRODUCT(MOD(C208:G208,2))</f>
        <v>5</v>
      </c>
      <c r="N208">
        <f>5-M208</f>
        <v>0</v>
      </c>
      <c r="O208">
        <f>COUNTIF(C208:G208,"&lt;=17")</f>
        <v>3</v>
      </c>
      <c r="P208">
        <f>COUNTIF(C208:G208,"&gt;=18")</f>
        <v>2</v>
      </c>
      <c r="Q208">
        <f>SUMPRODUCT(--(D208:G208-C208:F208=1))</f>
        <v>0</v>
      </c>
      <c r="R208">
        <f>SUMPRODUCT(COUNTIF(C209:G209,C208:G208))</f>
        <v>1</v>
      </c>
      <c r="S208">
        <f>AVERAGE(J208:J212)</f>
        <v>91</v>
      </c>
      <c r="T208">
        <f>AVERAGE(J208:J227)</f>
        <v>91</v>
      </c>
      <c r="U208">
        <f>S208-T208</f>
        <v>0</v>
      </c>
      <c r="V208" t="str">
        <f>IF(S208&gt;T208,"EXPANDING (BULLISH)",IF(S208&lt;T208,"CONTRACTING (BEARISH)","NEUTRAL"))</f>
        <v>NEUTRAL</v>
      </c>
    </row>
    <row r="209">
      <c r="A209">
        <v>2369</v>
      </c>
      <c r="B209" t="str">
        <v>2024-10-16</v>
      </c>
      <c r="C209">
        <v>7</v>
      </c>
      <c r="D209">
        <v>8</v>
      </c>
      <c r="E209">
        <v>29</v>
      </c>
      <c r="F209">
        <v>30</v>
      </c>
      <c r="G209">
        <v>33</v>
      </c>
      <c r="H209">
        <v>7</v>
      </c>
      <c r="I209" t="str">
        <v>7 - 8 - 29 - 30 - 33 [PB: 7]</v>
      </c>
      <c r="J209">
        <f>SUM(C209:G209)</f>
        <v>107</v>
      </c>
      <c r="K209">
        <f>AVERAGE(C209:G209)</f>
        <v>21.4</v>
      </c>
      <c r="L209">
        <f>MAX(C209:G209)-MIN(C209:G209)</f>
        <v>26</v>
      </c>
      <c r="M209">
        <f>SUMPRODUCT(MOD(C209:G209,2))</f>
        <v>3</v>
      </c>
      <c r="N209">
        <f>5-M209</f>
        <v>2</v>
      </c>
      <c r="O209">
        <f>COUNTIF(C209:G209,"&lt;=17")</f>
        <v>2</v>
      </c>
      <c r="P209">
        <f>COUNTIF(C209:G209,"&gt;=18")</f>
        <v>3</v>
      </c>
      <c r="Q209">
        <f>SUMPRODUCT(--(D209:G209-C209:F209=1))</f>
        <v>2</v>
      </c>
      <c r="R209">
        <f>SUMPRODUCT(COUNTIF(C210:G210,C209:G209))</f>
        <v>0</v>
      </c>
      <c r="S209">
        <f>AVERAGE(J209:J213)</f>
        <v>107</v>
      </c>
      <c r="T209">
        <f>AVERAGE(J209:J228)</f>
        <v>107</v>
      </c>
      <c r="U209">
        <f>S209-T209</f>
        <v>0</v>
      </c>
      <c r="V209" t="str">
        <f>IF(S209&gt;T209,"EXPANDING (BULLISH)",IF(S209&lt;T209,"CONTRACTING (BEARISH)","NEUTRAL"))</f>
        <v>NEUTRAL</v>
      </c>
    </row>
    <row r="210">
      <c r="A210">
        <v>2368</v>
      </c>
      <c r="B210" t="str">
        <v>2024-10-12</v>
      </c>
      <c r="C210">
        <v>5</v>
      </c>
      <c r="D210">
        <v>6</v>
      </c>
      <c r="E210">
        <v>13</v>
      </c>
      <c r="F210">
        <v>26</v>
      </c>
      <c r="G210">
        <v>35</v>
      </c>
      <c r="H210">
        <v>8</v>
      </c>
      <c r="I210" t="str">
        <v>5 - 6 - 13 - 26 - 35 [PB: 8]</v>
      </c>
      <c r="J210">
        <f>SUM(C210:G210)</f>
        <v>85</v>
      </c>
      <c r="K210">
        <f>AVERAGE(C210:G210)</f>
        <v>17</v>
      </c>
      <c r="L210">
        <f>MAX(C210:G210)-MIN(C210:G210)</f>
        <v>30</v>
      </c>
      <c r="M210">
        <f>SUMPRODUCT(MOD(C210:G210,2))</f>
        <v>3</v>
      </c>
      <c r="N210">
        <f>5-M210</f>
        <v>2</v>
      </c>
      <c r="O210">
        <f>COUNTIF(C210:G210,"&lt;=17")</f>
        <v>3</v>
      </c>
      <c r="P210">
        <f>COUNTIF(C210:G210,"&gt;=18")</f>
        <v>2</v>
      </c>
      <c r="Q210">
        <f>SUMPRODUCT(--(D210:G210-C210:F210=1))</f>
        <v>1</v>
      </c>
      <c r="R210">
        <f>SUMPRODUCT(COUNTIF(C211:G211,C210:G210))</f>
        <v>2</v>
      </c>
      <c r="S210">
        <f>AVERAGE(J210:J214)</f>
        <v>85</v>
      </c>
      <c r="T210">
        <f>AVERAGE(J210:J229)</f>
        <v>85</v>
      </c>
      <c r="U210">
        <f>S210-T210</f>
        <v>0</v>
      </c>
      <c r="V210" t="str">
        <f>IF(S210&gt;T210,"EXPANDING (BULLISH)",IF(S210&lt;T210,"CONTRACTING (BEARISH)","NEUTRAL"))</f>
        <v>NEUTRAL</v>
      </c>
    </row>
    <row r="211">
      <c r="A211">
        <v>2367</v>
      </c>
      <c r="B211" t="str">
        <v>2024-10-09</v>
      </c>
      <c r="C211">
        <v>6</v>
      </c>
      <c r="D211">
        <v>10</v>
      </c>
      <c r="E211">
        <v>13</v>
      </c>
      <c r="F211">
        <v>15</v>
      </c>
      <c r="G211">
        <v>20</v>
      </c>
      <c r="H211">
        <v>6</v>
      </c>
      <c r="I211" t="str">
        <v>6 - 10 - 13 - 15 - 20 [PB: 6]</v>
      </c>
      <c r="J211">
        <f>SUM(C211:G211)</f>
        <v>64</v>
      </c>
      <c r="K211">
        <f>AVERAGE(C211:G211)</f>
        <v>12.8</v>
      </c>
      <c r="L211">
        <f>MAX(C211:G211)-MIN(C211:G211)</f>
        <v>14</v>
      </c>
      <c r="M211">
        <f>SUMPRODUCT(MOD(C211:G211,2))</f>
        <v>2</v>
      </c>
      <c r="N211">
        <f>5-M211</f>
        <v>3</v>
      </c>
      <c r="O211">
        <f>COUNTIF(C211:G211,"&lt;=17")</f>
        <v>4</v>
      </c>
      <c r="P211">
        <f>COUNTIF(C211:G211,"&gt;=18")</f>
        <v>1</v>
      </c>
      <c r="Q211">
        <f>SUMPRODUCT(--(D211:G211-C211:F211=1))</f>
        <v>0</v>
      </c>
      <c r="R211">
        <f>SUMPRODUCT(COUNTIF(C212:G212,C211:G211))</f>
        <v>0</v>
      </c>
      <c r="S211">
        <f>AVERAGE(J211:J215)</f>
        <v>64</v>
      </c>
      <c r="T211">
        <f>AVERAGE(J211:J230)</f>
        <v>64</v>
      </c>
      <c r="U211">
        <f>S211-T211</f>
        <v>0</v>
      </c>
      <c r="V211" t="str">
        <f>IF(S211&gt;T211,"EXPANDING (BULLISH)",IF(S211&lt;T211,"CONTRACTING (BEARISH)","NEUTRAL"))</f>
        <v>NEUTRAL</v>
      </c>
    </row>
    <row r="212">
      <c r="A212">
        <v>2366</v>
      </c>
      <c r="B212" t="str">
        <v>2024-10-05</v>
      </c>
      <c r="C212">
        <v>16</v>
      </c>
      <c r="D212">
        <v>23</v>
      </c>
      <c r="E212">
        <v>24</v>
      </c>
      <c r="F212">
        <v>28</v>
      </c>
      <c r="G212">
        <v>29</v>
      </c>
      <c r="H212">
        <v>8</v>
      </c>
      <c r="I212" t="str">
        <v>16 - 23 - 24 - 28 - 29 [PB: 8]</v>
      </c>
      <c r="J212">
        <f>SUM(C212:G212)</f>
        <v>120</v>
      </c>
      <c r="K212">
        <f>AVERAGE(C212:G212)</f>
        <v>24</v>
      </c>
      <c r="L212">
        <f>MAX(C212:G212)-MIN(C212:G212)</f>
        <v>13</v>
      </c>
      <c r="M212">
        <f>SUMPRODUCT(MOD(C212:G212,2))</f>
        <v>2</v>
      </c>
      <c r="N212">
        <f>5-M212</f>
        <v>3</v>
      </c>
      <c r="O212">
        <f>COUNTIF(C212:G212,"&lt;=17")</f>
        <v>1</v>
      </c>
      <c r="P212">
        <f>COUNTIF(C212:G212,"&gt;=18")</f>
        <v>4</v>
      </c>
      <c r="Q212">
        <f>SUMPRODUCT(--(D212:G212-C212:F212=1))</f>
        <v>2</v>
      </c>
      <c r="R212">
        <f>SUMPRODUCT(COUNTIF(C213:G213,C212:G212))</f>
        <v>1</v>
      </c>
      <c r="S212">
        <f>AVERAGE(J212:J216)</f>
        <v>120</v>
      </c>
      <c r="T212">
        <f>AVERAGE(J212:J231)</f>
        <v>120</v>
      </c>
      <c r="U212">
        <f>S212-T212</f>
        <v>0</v>
      </c>
      <c r="V212" t="str">
        <f>IF(S212&gt;T212,"EXPANDING (BULLISH)",IF(S212&lt;T212,"CONTRACTING (BEARISH)","NEUTRAL"))</f>
        <v>NEUTRAL</v>
      </c>
    </row>
    <row r="213">
      <c r="A213">
        <v>2365</v>
      </c>
      <c r="B213" t="str">
        <v>2024-10-02</v>
      </c>
      <c r="C213">
        <v>12</v>
      </c>
      <c r="D213">
        <v>19</v>
      </c>
      <c r="E213">
        <v>24</v>
      </c>
      <c r="F213">
        <v>34</v>
      </c>
      <c r="G213">
        <v>35</v>
      </c>
      <c r="H213">
        <v>5</v>
      </c>
      <c r="I213" t="str">
        <v>12 - 19 - 24 - 34 - 35 [PB: 5]</v>
      </c>
      <c r="J213">
        <f>SUM(C213:G213)</f>
        <v>124</v>
      </c>
      <c r="K213">
        <f>AVERAGE(C213:G213)</f>
        <v>24.8</v>
      </c>
      <c r="L213">
        <f>MAX(C213:G213)-MIN(C213:G213)</f>
        <v>23</v>
      </c>
      <c r="M213">
        <f>SUMPRODUCT(MOD(C213:G213,2))</f>
        <v>2</v>
      </c>
      <c r="N213">
        <f>5-M213</f>
        <v>3</v>
      </c>
      <c r="O213">
        <f>COUNTIF(C213:G213,"&lt;=17")</f>
        <v>1</v>
      </c>
      <c r="P213">
        <f>COUNTIF(C213:G213,"&gt;=18")</f>
        <v>4</v>
      </c>
      <c r="Q213">
        <f>SUMPRODUCT(--(D213:G213-C213:F213=1))</f>
        <v>1</v>
      </c>
      <c r="R213">
        <f>SUMPRODUCT(COUNTIF(C214:G214,C213:G213))</f>
        <v>0</v>
      </c>
      <c r="S213">
        <f>AVERAGE(J213:J217)</f>
        <v>124</v>
      </c>
      <c r="T213">
        <f>AVERAGE(J213:J232)</f>
        <v>124</v>
      </c>
      <c r="U213">
        <f>S213-T213</f>
        <v>0</v>
      </c>
      <c r="V213" t="str">
        <f>IF(S213&gt;T213,"EXPANDING (BULLISH)",IF(S213&lt;T213,"CONTRACTING (BEARISH)","NEUTRAL"))</f>
        <v>NEUTRAL</v>
      </c>
    </row>
    <row r="214">
      <c r="A214">
        <v>2364</v>
      </c>
      <c r="B214" t="str">
        <v>2024-09-28</v>
      </c>
      <c r="C214">
        <v>10</v>
      </c>
      <c r="D214">
        <v>16</v>
      </c>
      <c r="E214">
        <v>17</v>
      </c>
      <c r="F214">
        <v>25</v>
      </c>
      <c r="G214">
        <v>26</v>
      </c>
      <c r="H214">
        <v>10</v>
      </c>
      <c r="I214" t="str">
        <v>10 - 16 - 17 - 25 - 26 [PB: 10]</v>
      </c>
      <c r="J214">
        <f>SUM(C214:G214)</f>
        <v>94</v>
      </c>
      <c r="K214">
        <f>AVERAGE(C214:G214)</f>
        <v>18.8</v>
      </c>
      <c r="L214">
        <f>MAX(C214:G214)-MIN(C214:G214)</f>
        <v>16</v>
      </c>
      <c r="M214">
        <f>SUMPRODUCT(MOD(C214:G214,2))</f>
        <v>2</v>
      </c>
      <c r="N214">
        <f>5-M214</f>
        <v>3</v>
      </c>
      <c r="O214">
        <f>COUNTIF(C214:G214,"&lt;=17")</f>
        <v>3</v>
      </c>
      <c r="P214">
        <f>COUNTIF(C214:G214,"&gt;=18")</f>
        <v>2</v>
      </c>
      <c r="Q214">
        <f>SUMPRODUCT(--(D214:G214-C214:F214=1))</f>
        <v>2</v>
      </c>
      <c r="R214">
        <f>SUMPRODUCT(COUNTIF(C215:G215,C214:G214))</f>
        <v>1</v>
      </c>
      <c r="S214">
        <f>AVERAGE(J214:J218)</f>
        <v>94</v>
      </c>
      <c r="T214">
        <f>AVERAGE(J214:J233)</f>
        <v>94</v>
      </c>
      <c r="U214">
        <f>S214-T214</f>
        <v>0</v>
      </c>
      <c r="V214" t="str">
        <f>IF(S214&gt;T214,"EXPANDING (BULLISH)",IF(S214&lt;T214,"CONTRACTING (BEARISH)","NEUTRAL"))</f>
        <v>NEUTRAL</v>
      </c>
    </row>
    <row r="215">
      <c r="A215">
        <v>2363</v>
      </c>
      <c r="B215" t="str">
        <v>2024-09-25</v>
      </c>
      <c r="C215">
        <v>11</v>
      </c>
      <c r="D215">
        <v>15</v>
      </c>
      <c r="E215">
        <v>20</v>
      </c>
      <c r="F215">
        <v>23</v>
      </c>
      <c r="G215">
        <v>25</v>
      </c>
      <c r="H215">
        <v>7</v>
      </c>
      <c r="I215" t="str">
        <v>11 - 15 - 20 - 23 - 25 [PB: 7]</v>
      </c>
      <c r="J215">
        <f>SUM(C215:G215)</f>
        <v>94</v>
      </c>
      <c r="K215">
        <f>AVERAGE(C215:G215)</f>
        <v>18.8</v>
      </c>
      <c r="L215">
        <f>MAX(C215:G215)-MIN(C215:G215)</f>
        <v>14</v>
      </c>
      <c r="M215">
        <f>SUMPRODUCT(MOD(C215:G215,2))</f>
        <v>4</v>
      </c>
      <c r="N215">
        <f>5-M215</f>
        <v>1</v>
      </c>
      <c r="O215">
        <f>COUNTIF(C215:G215,"&lt;=17")</f>
        <v>2</v>
      </c>
      <c r="P215">
        <f>COUNTIF(C215:G215,"&gt;=18")</f>
        <v>3</v>
      </c>
      <c r="Q215">
        <f>SUMPRODUCT(--(D215:G215-C215:F215=1))</f>
        <v>0</v>
      </c>
      <c r="R215">
        <f>SUMPRODUCT(COUNTIF(C216:G216,C215:G215))</f>
        <v>1</v>
      </c>
      <c r="S215">
        <f>AVERAGE(J215:J219)</f>
        <v>94</v>
      </c>
      <c r="T215">
        <f>AVERAGE(J215:J234)</f>
        <v>94</v>
      </c>
      <c r="U215">
        <f>S215-T215</f>
        <v>0</v>
      </c>
      <c r="V215" t="str">
        <f>IF(S215&gt;T215,"EXPANDING (BULLISH)",IF(S215&lt;T215,"CONTRACTING (BEARISH)","NEUTRAL"))</f>
        <v>NEUTRAL</v>
      </c>
    </row>
    <row r="216">
      <c r="A216">
        <v>2362</v>
      </c>
      <c r="B216" t="str">
        <v>2024-09-21</v>
      </c>
      <c r="C216">
        <v>15</v>
      </c>
      <c r="D216">
        <v>16</v>
      </c>
      <c r="E216">
        <v>19</v>
      </c>
      <c r="F216">
        <v>21</v>
      </c>
      <c r="G216">
        <v>33</v>
      </c>
      <c r="H216">
        <v>1</v>
      </c>
      <c r="I216" t="str">
        <v>15 - 16 - 19 - 21 - 33 [PB: 1]</v>
      </c>
      <c r="J216">
        <f>SUM(C216:G216)</f>
        <v>104</v>
      </c>
      <c r="K216">
        <f>AVERAGE(C216:G216)</f>
        <v>20.8</v>
      </c>
      <c r="L216">
        <f>MAX(C216:G216)-MIN(C216:G216)</f>
        <v>18</v>
      </c>
      <c r="M216">
        <f>SUMPRODUCT(MOD(C216:G216,2))</f>
        <v>4</v>
      </c>
      <c r="N216">
        <f>5-M216</f>
        <v>1</v>
      </c>
      <c r="O216">
        <f>COUNTIF(C216:G216,"&lt;=17")</f>
        <v>2</v>
      </c>
      <c r="P216">
        <f>COUNTIF(C216:G216,"&gt;=18")</f>
        <v>3</v>
      </c>
      <c r="Q216">
        <f>SUMPRODUCT(--(D216:G216-C216:F216=1))</f>
        <v>1</v>
      </c>
      <c r="R216">
        <f>SUMPRODUCT(COUNTIF(C217:G217,C216:G216))</f>
        <v>1</v>
      </c>
      <c r="S216">
        <f>AVERAGE(J216:J220)</f>
        <v>104</v>
      </c>
      <c r="T216">
        <f>AVERAGE(J216:J235)</f>
        <v>104</v>
      </c>
      <c r="U216">
        <f>S216-T216</f>
        <v>0</v>
      </c>
      <c r="V216" t="str">
        <f>IF(S216&gt;T216,"EXPANDING (BULLISH)",IF(S216&lt;T216,"CONTRACTING (BEARISH)","NEUTRAL"))</f>
        <v>NEUTRAL</v>
      </c>
    </row>
    <row r="217">
      <c r="A217">
        <v>2361</v>
      </c>
      <c r="B217" t="str">
        <v>2024-09-18</v>
      </c>
      <c r="C217">
        <v>1</v>
      </c>
      <c r="D217">
        <v>4</v>
      </c>
      <c r="E217">
        <v>15</v>
      </c>
      <c r="F217">
        <v>27</v>
      </c>
      <c r="G217">
        <v>29</v>
      </c>
      <c r="H217">
        <v>7</v>
      </c>
      <c r="I217" t="str">
        <v>1 - 4 - 15 - 27 - 29 [PB: 7]</v>
      </c>
      <c r="J217">
        <f>SUM(C217:G217)</f>
        <v>76</v>
      </c>
      <c r="K217">
        <f>AVERAGE(C217:G217)</f>
        <v>15.2</v>
      </c>
      <c r="L217">
        <f>MAX(C217:G217)-MIN(C217:G217)</f>
        <v>28</v>
      </c>
      <c r="M217">
        <f>SUMPRODUCT(MOD(C217:G217,2))</f>
        <v>4</v>
      </c>
      <c r="N217">
        <f>5-M217</f>
        <v>1</v>
      </c>
      <c r="O217">
        <f>COUNTIF(C217:G217,"&lt;=17")</f>
        <v>3</v>
      </c>
      <c r="P217">
        <f>COUNTIF(C217:G217,"&gt;=18")</f>
        <v>2</v>
      </c>
      <c r="Q217">
        <f>SUMPRODUCT(--(D217:G217-C217:F217=1))</f>
        <v>0</v>
      </c>
      <c r="R217">
        <f>SUMPRODUCT(COUNTIF(C218:G218,C217:G217))</f>
        <v>1</v>
      </c>
      <c r="S217">
        <f>AVERAGE(J217:J221)</f>
        <v>76</v>
      </c>
      <c r="T217">
        <f>AVERAGE(J217:J236)</f>
        <v>76</v>
      </c>
      <c r="U217">
        <f>S217-T217</f>
        <v>0</v>
      </c>
      <c r="V217" t="str">
        <f>IF(S217&gt;T217,"EXPANDING (BULLISH)",IF(S217&lt;T217,"CONTRACTING (BEARISH)","NEUTRAL"))</f>
        <v>NEUTRAL</v>
      </c>
    </row>
    <row r="218">
      <c r="A218">
        <v>2360</v>
      </c>
      <c r="B218" t="str">
        <v>2024-09-14</v>
      </c>
      <c r="C218">
        <v>10</v>
      </c>
      <c r="D218">
        <v>15</v>
      </c>
      <c r="E218">
        <v>20</v>
      </c>
      <c r="F218">
        <v>24</v>
      </c>
      <c r="G218">
        <v>34</v>
      </c>
      <c r="H218">
        <v>9</v>
      </c>
      <c r="I218" t="str">
        <v>10 - 15 - 20 - 24 - 34 [PB: 9]</v>
      </c>
      <c r="J218">
        <f>SUM(C218:G218)</f>
        <v>103</v>
      </c>
      <c r="K218">
        <f>AVERAGE(C218:G218)</f>
        <v>20.6</v>
      </c>
      <c r="L218">
        <f>MAX(C218:G218)-MIN(C218:G218)</f>
        <v>24</v>
      </c>
      <c r="M218">
        <f>SUMPRODUCT(MOD(C218:G218,2))</f>
        <v>1</v>
      </c>
      <c r="N218">
        <f>5-M218</f>
        <v>4</v>
      </c>
      <c r="O218">
        <f>COUNTIF(C218:G218,"&lt;=17")</f>
        <v>2</v>
      </c>
      <c r="P218">
        <f>COUNTIF(C218:G218,"&gt;=18")</f>
        <v>3</v>
      </c>
      <c r="Q218">
        <f>SUMPRODUCT(--(D218:G218-C218:F218=1))</f>
        <v>0</v>
      </c>
      <c r="R218">
        <f>SUMPRODUCT(COUNTIF(C219:G219,C218:G218))</f>
        <v>1</v>
      </c>
      <c r="S218">
        <f>AVERAGE(J218:J222)</f>
        <v>103</v>
      </c>
      <c r="T218">
        <f>AVERAGE(J218:J237)</f>
        <v>103</v>
      </c>
      <c r="U218">
        <f>S218-T218</f>
        <v>0</v>
      </c>
      <c r="V218" t="str">
        <f>IF(S218&gt;T218,"EXPANDING (BULLISH)",IF(S218&lt;T218,"CONTRACTING (BEARISH)","NEUTRAL"))</f>
        <v>NEUTRAL</v>
      </c>
    </row>
    <row r="219">
      <c r="A219">
        <v>2359</v>
      </c>
      <c r="B219" t="str">
        <v>2024-09-11</v>
      </c>
      <c r="C219">
        <v>1</v>
      </c>
      <c r="D219">
        <v>3</v>
      </c>
      <c r="E219">
        <v>5</v>
      </c>
      <c r="F219">
        <v>14</v>
      </c>
      <c r="G219">
        <v>24</v>
      </c>
      <c r="H219">
        <v>3</v>
      </c>
      <c r="I219" t="str">
        <v>1 - 3 - 5 - 14 - 24 [PB: 3]</v>
      </c>
      <c r="J219">
        <f>SUM(C219:G219)</f>
        <v>47</v>
      </c>
      <c r="K219">
        <f>AVERAGE(C219:G219)</f>
        <v>9.4</v>
      </c>
      <c r="L219">
        <f>MAX(C219:G219)-MIN(C219:G219)</f>
        <v>23</v>
      </c>
      <c r="M219">
        <f>SUMPRODUCT(MOD(C219:G219,2))</f>
        <v>3</v>
      </c>
      <c r="N219">
        <f>5-M219</f>
        <v>2</v>
      </c>
      <c r="O219">
        <f>COUNTIF(C219:G219,"&lt;=17")</f>
        <v>4</v>
      </c>
      <c r="P219">
        <f>COUNTIF(C219:G219,"&gt;=18")</f>
        <v>1</v>
      </c>
      <c r="Q219">
        <f>SUMPRODUCT(--(D219:G219-C219:F219=1))</f>
        <v>0</v>
      </c>
      <c r="R219">
        <f>SUMPRODUCT(COUNTIF(C220:G220,C219:G219))</f>
        <v>0</v>
      </c>
      <c r="S219">
        <f>AVERAGE(J219:J223)</f>
        <v>47</v>
      </c>
      <c r="T219">
        <f>AVERAGE(J219:J238)</f>
        <v>47</v>
      </c>
      <c r="U219">
        <f>S219-T219</f>
        <v>0</v>
      </c>
      <c r="V219" t="str">
        <f>IF(S219&gt;T219,"EXPANDING (BULLISH)",IF(S219&lt;T219,"CONTRACTING (BEARISH)","NEUTRAL"))</f>
        <v>NEUTRAL</v>
      </c>
    </row>
    <row r="220">
      <c r="A220">
        <v>2358</v>
      </c>
      <c r="B220" t="str">
        <v>2024-09-07</v>
      </c>
      <c r="C220">
        <v>8</v>
      </c>
      <c r="D220">
        <v>12</v>
      </c>
      <c r="E220">
        <v>23</v>
      </c>
      <c r="F220">
        <v>32</v>
      </c>
      <c r="G220">
        <v>33</v>
      </c>
      <c r="H220">
        <v>4</v>
      </c>
      <c r="I220" t="str">
        <v>8 - 12 - 23 - 32 - 33 [PB: 4]</v>
      </c>
      <c r="J220">
        <f>SUM(C220:G220)</f>
        <v>108</v>
      </c>
      <c r="K220">
        <f>AVERAGE(C220:G220)</f>
        <v>21.6</v>
      </c>
      <c r="L220">
        <f>MAX(C220:G220)-MIN(C220:G220)</f>
        <v>25</v>
      </c>
      <c r="M220">
        <f>SUMPRODUCT(MOD(C220:G220,2))</f>
        <v>2</v>
      </c>
      <c r="N220">
        <f>5-M220</f>
        <v>3</v>
      </c>
      <c r="O220">
        <f>COUNTIF(C220:G220,"&lt;=17")</f>
        <v>2</v>
      </c>
      <c r="P220">
        <f>COUNTIF(C220:G220,"&gt;=18")</f>
        <v>3</v>
      </c>
      <c r="Q220">
        <f>SUMPRODUCT(--(D220:G220-C220:F220=1))</f>
        <v>1</v>
      </c>
      <c r="R220">
        <f>SUMPRODUCT(COUNTIF(C221:G221,C220:G220))</f>
        <v>1</v>
      </c>
      <c r="S220">
        <f>AVERAGE(J220:J224)</f>
        <v>108</v>
      </c>
      <c r="T220">
        <f>AVERAGE(J220:J239)</f>
        <v>108</v>
      </c>
      <c r="U220">
        <f>S220-T220</f>
        <v>0</v>
      </c>
      <c r="V220" t="str">
        <f>IF(S220&gt;T220,"EXPANDING (BULLISH)",IF(S220&lt;T220,"CONTRACTING (BEARISH)","NEUTRAL"))</f>
        <v>NEUTRAL</v>
      </c>
    </row>
    <row r="221">
      <c r="A221">
        <v>2357</v>
      </c>
      <c r="B221" t="str">
        <v>2024-09-04</v>
      </c>
      <c r="C221">
        <v>11</v>
      </c>
      <c r="D221">
        <v>17</v>
      </c>
      <c r="E221">
        <v>20</v>
      </c>
      <c r="F221">
        <v>29</v>
      </c>
      <c r="G221">
        <v>33</v>
      </c>
      <c r="H221">
        <v>10</v>
      </c>
      <c r="I221" t="str">
        <v>11 - 17 - 20 - 29 - 33 [PB: 10]</v>
      </c>
      <c r="J221">
        <f>SUM(C221:G221)</f>
        <v>110</v>
      </c>
      <c r="K221">
        <f>AVERAGE(C221:G221)</f>
        <v>22</v>
      </c>
      <c r="L221">
        <f>MAX(C221:G221)-MIN(C221:G221)</f>
        <v>22</v>
      </c>
      <c r="M221">
        <f>SUMPRODUCT(MOD(C221:G221,2))</f>
        <v>4</v>
      </c>
      <c r="N221">
        <f>5-M221</f>
        <v>1</v>
      </c>
      <c r="O221">
        <f>COUNTIF(C221:G221,"&lt;=17")</f>
        <v>2</v>
      </c>
      <c r="P221">
        <f>COUNTIF(C221:G221,"&gt;=18")</f>
        <v>3</v>
      </c>
      <c r="Q221">
        <f>SUMPRODUCT(--(D221:G221-C221:F221=1))</f>
        <v>0</v>
      </c>
      <c r="R221">
        <f>SUMPRODUCT(COUNTIF(C222:G222,C221:G221))</f>
        <v>2</v>
      </c>
      <c r="S221">
        <f>AVERAGE(J221:J225)</f>
        <v>110</v>
      </c>
      <c r="T221">
        <f>AVERAGE(J221:J240)</f>
        <v>110</v>
      </c>
      <c r="U221">
        <f>S221-T221</f>
        <v>0</v>
      </c>
      <c r="V221" t="str">
        <f>IF(S221&gt;T221,"EXPANDING (BULLISH)",IF(S221&lt;T221,"CONTRACTING (BEARISH)","NEUTRAL"))</f>
        <v>NEUTRAL</v>
      </c>
    </row>
    <row r="222">
      <c r="A222">
        <v>2356</v>
      </c>
      <c r="B222" t="str">
        <v>2024-08-31</v>
      </c>
      <c r="C222">
        <v>2</v>
      </c>
      <c r="D222">
        <v>11</v>
      </c>
      <c r="E222">
        <v>12</v>
      </c>
      <c r="F222">
        <v>31</v>
      </c>
      <c r="G222">
        <v>33</v>
      </c>
      <c r="H222">
        <v>3</v>
      </c>
      <c r="I222" t="str">
        <v>2 - 11 - 12 - 31 - 33 [PB: 3]</v>
      </c>
      <c r="J222">
        <f>SUM(C222:G222)</f>
        <v>89</v>
      </c>
      <c r="K222">
        <f>AVERAGE(C222:G222)</f>
        <v>17.8</v>
      </c>
      <c r="L222">
        <f>MAX(C222:G222)-MIN(C222:G222)</f>
        <v>31</v>
      </c>
      <c r="M222">
        <f>SUMPRODUCT(MOD(C222:G222,2))</f>
        <v>3</v>
      </c>
      <c r="N222">
        <f>5-M222</f>
        <v>2</v>
      </c>
      <c r="O222">
        <f>COUNTIF(C222:G222,"&lt;=17")</f>
        <v>3</v>
      </c>
      <c r="P222">
        <f>COUNTIF(C222:G222,"&gt;=18")</f>
        <v>2</v>
      </c>
      <c r="Q222">
        <f>SUMPRODUCT(--(D222:G222-C222:F222=1))</f>
        <v>1</v>
      </c>
      <c r="R222">
        <f>SUMPRODUCT(COUNTIF(C223:G223,C222:G222))</f>
        <v>0</v>
      </c>
      <c r="S222">
        <f>AVERAGE(J222:J226)</f>
        <v>89</v>
      </c>
      <c r="T222">
        <f>AVERAGE(J222:J241)</f>
        <v>89</v>
      </c>
      <c r="U222">
        <f>S222-T222</f>
        <v>0</v>
      </c>
      <c r="V222" t="str">
        <f>IF(S222&gt;T222,"EXPANDING (BULLISH)",IF(S222&lt;T222,"CONTRACTING (BEARISH)","NEUTRAL"))</f>
        <v>NEUTRAL</v>
      </c>
    </row>
    <row r="223">
      <c r="A223">
        <v>2355</v>
      </c>
      <c r="B223" t="str">
        <v>2024-08-28</v>
      </c>
      <c r="C223">
        <v>1</v>
      </c>
      <c r="D223">
        <v>4</v>
      </c>
      <c r="E223">
        <v>19</v>
      </c>
      <c r="F223">
        <v>34</v>
      </c>
      <c r="G223">
        <v>35</v>
      </c>
      <c r="H223">
        <v>8</v>
      </c>
      <c r="I223" t="str">
        <v>1 - 4 - 19 - 34 - 35 [PB: 8]</v>
      </c>
      <c r="J223">
        <f>SUM(C223:G223)</f>
        <v>93</v>
      </c>
      <c r="K223">
        <f>AVERAGE(C223:G223)</f>
        <v>18.6</v>
      </c>
      <c r="L223">
        <f>MAX(C223:G223)-MIN(C223:G223)</f>
        <v>34</v>
      </c>
      <c r="M223">
        <f>SUMPRODUCT(MOD(C223:G223,2))</f>
        <v>3</v>
      </c>
      <c r="N223">
        <f>5-M223</f>
        <v>2</v>
      </c>
      <c r="O223">
        <f>COUNTIF(C223:G223,"&lt;=17")</f>
        <v>2</v>
      </c>
      <c r="P223">
        <f>COUNTIF(C223:G223,"&gt;=18")</f>
        <v>3</v>
      </c>
      <c r="Q223">
        <f>SUMPRODUCT(--(D223:G223-C223:F223=1))</f>
        <v>1</v>
      </c>
      <c r="R223">
        <f>SUMPRODUCT(COUNTIF(C224:G224,C223:G223))</f>
        <v>1</v>
      </c>
      <c r="S223">
        <f>AVERAGE(J223:J227)</f>
        <v>93</v>
      </c>
      <c r="T223">
        <f>AVERAGE(J223:J242)</f>
        <v>93</v>
      </c>
      <c r="U223">
        <f>S223-T223</f>
        <v>0</v>
      </c>
      <c r="V223" t="str">
        <f>IF(S223&gt;T223,"EXPANDING (BULLISH)",IF(S223&lt;T223,"CONTRACTING (BEARISH)","NEUTRAL"))</f>
        <v>NEUTRAL</v>
      </c>
    </row>
    <row r="224">
      <c r="A224">
        <v>2354</v>
      </c>
      <c r="B224" t="str">
        <v>2024-08-24</v>
      </c>
      <c r="C224">
        <v>1</v>
      </c>
      <c r="D224">
        <v>11</v>
      </c>
      <c r="E224">
        <v>22</v>
      </c>
      <c r="F224">
        <v>25</v>
      </c>
      <c r="G224">
        <v>30</v>
      </c>
      <c r="H224">
        <v>9</v>
      </c>
      <c r="I224" t="str">
        <v>1 - 11 - 22 - 25 - 30 [PB: 9]</v>
      </c>
      <c r="J224">
        <f>SUM(C224:G224)</f>
        <v>89</v>
      </c>
      <c r="K224">
        <f>AVERAGE(C224:G224)</f>
        <v>17.8</v>
      </c>
      <c r="L224">
        <f>MAX(C224:G224)-MIN(C224:G224)</f>
        <v>29</v>
      </c>
      <c r="M224">
        <f>SUMPRODUCT(MOD(C224:G224,2))</f>
        <v>3</v>
      </c>
      <c r="N224">
        <f>5-M224</f>
        <v>2</v>
      </c>
      <c r="O224">
        <f>COUNTIF(C224:G224,"&lt;=17")</f>
        <v>2</v>
      </c>
      <c r="P224">
        <f>COUNTIF(C224:G224,"&gt;=18")</f>
        <v>3</v>
      </c>
      <c r="Q224">
        <f>SUMPRODUCT(--(D224:G224-C224:F224=1))</f>
        <v>0</v>
      </c>
      <c r="R224">
        <f>SUMPRODUCT(COUNTIF(C225:G225,C224:G224))</f>
        <v>1</v>
      </c>
      <c r="S224">
        <f>AVERAGE(J224:J228)</f>
        <v>89</v>
      </c>
      <c r="T224">
        <f>AVERAGE(J224:J243)</f>
        <v>89</v>
      </c>
      <c r="U224">
        <f>S224-T224</f>
        <v>0</v>
      </c>
      <c r="V224" t="str">
        <f>IF(S224&gt;T224,"EXPANDING (BULLISH)",IF(S224&lt;T224,"CONTRACTING (BEARISH)","NEUTRAL"))</f>
        <v>NEUTRAL</v>
      </c>
    </row>
    <row r="225">
      <c r="A225">
        <v>2353</v>
      </c>
      <c r="B225" t="str">
        <v>2024-08-21</v>
      </c>
      <c r="C225">
        <v>3</v>
      </c>
      <c r="D225">
        <v>4</v>
      </c>
      <c r="E225">
        <v>13</v>
      </c>
      <c r="F225">
        <v>19</v>
      </c>
      <c r="G225">
        <v>22</v>
      </c>
      <c r="H225">
        <v>7</v>
      </c>
      <c r="I225" t="str">
        <v>3 - 4 - 13 - 19 - 22 [PB: 7]</v>
      </c>
      <c r="J225">
        <f>SUM(C225:G225)</f>
        <v>61</v>
      </c>
      <c r="K225">
        <f>AVERAGE(C225:G225)</f>
        <v>12.2</v>
      </c>
      <c r="L225">
        <f>MAX(C225:G225)-MIN(C225:G225)</f>
        <v>19</v>
      </c>
      <c r="M225">
        <f>SUMPRODUCT(MOD(C225:G225,2))</f>
        <v>3</v>
      </c>
      <c r="N225">
        <f>5-M225</f>
        <v>2</v>
      </c>
      <c r="O225">
        <f>COUNTIF(C225:G225,"&lt;=17")</f>
        <v>3</v>
      </c>
      <c r="P225">
        <f>COUNTIF(C225:G225,"&gt;=18")</f>
        <v>2</v>
      </c>
      <c r="Q225">
        <f>SUMPRODUCT(--(D225:G225-C225:F225=1))</f>
        <v>1</v>
      </c>
      <c r="R225">
        <f>SUMPRODUCT(COUNTIF(C226:G226,C225:G225))</f>
        <v>0</v>
      </c>
      <c r="S225">
        <f>AVERAGE(J225:J229)</f>
        <v>61</v>
      </c>
      <c r="T225">
        <f>AVERAGE(J225:J244)</f>
        <v>61</v>
      </c>
      <c r="U225">
        <f>S225-T225</f>
        <v>0</v>
      </c>
      <c r="V225" t="str">
        <f>IF(S225&gt;T225,"EXPANDING (BULLISH)",IF(S225&lt;T225,"CONTRACTING (BEARISH)","NEUTRAL"))</f>
        <v>NEUTRAL</v>
      </c>
    </row>
    <row r="226">
      <c r="A226">
        <v>2352</v>
      </c>
      <c r="B226" t="str">
        <v>2024-08-17</v>
      </c>
      <c r="C226">
        <v>7</v>
      </c>
      <c r="D226">
        <v>10</v>
      </c>
      <c r="E226">
        <v>16</v>
      </c>
      <c r="F226">
        <v>26</v>
      </c>
      <c r="G226">
        <v>31</v>
      </c>
      <c r="H226">
        <v>3</v>
      </c>
      <c r="I226" t="str">
        <v>7 - 10 - 16 - 26 - 31 [PB: 3]</v>
      </c>
      <c r="J226">
        <f>SUM(C226:G226)</f>
        <v>90</v>
      </c>
      <c r="K226">
        <f>AVERAGE(C226:G226)</f>
        <v>18</v>
      </c>
      <c r="L226">
        <f>MAX(C226:G226)-MIN(C226:G226)</f>
        <v>24</v>
      </c>
      <c r="M226">
        <f>SUMPRODUCT(MOD(C226:G226,2))</f>
        <v>2</v>
      </c>
      <c r="N226">
        <f>5-M226</f>
        <v>3</v>
      </c>
      <c r="O226">
        <f>COUNTIF(C226:G226,"&lt;=17")</f>
        <v>3</v>
      </c>
      <c r="P226">
        <f>COUNTIF(C226:G226,"&gt;=18")</f>
        <v>2</v>
      </c>
      <c r="Q226">
        <f>SUMPRODUCT(--(D226:G226-C226:F226=1))</f>
        <v>0</v>
      </c>
      <c r="R226">
        <f>SUMPRODUCT(COUNTIF(C227:G227,C226:G226))</f>
        <v>0</v>
      </c>
      <c r="S226">
        <f>AVERAGE(J226:J230)</f>
        <v>90</v>
      </c>
      <c r="T226">
        <f>AVERAGE(J226:J245)</f>
        <v>90</v>
      </c>
      <c r="U226">
        <f>S226-T226</f>
        <v>0</v>
      </c>
      <c r="V226" t="str">
        <f>IF(S226&gt;T226,"EXPANDING (BULLISH)",IF(S226&lt;T226,"CONTRACTING (BEARISH)","NEUTRAL"))</f>
        <v>NEUTRAL</v>
      </c>
    </row>
    <row r="227">
      <c r="A227">
        <v>2351</v>
      </c>
      <c r="B227" t="str">
        <v>2024-08-14</v>
      </c>
      <c r="C227">
        <v>2</v>
      </c>
      <c r="D227">
        <v>3</v>
      </c>
      <c r="E227">
        <v>6</v>
      </c>
      <c r="F227">
        <v>15</v>
      </c>
      <c r="G227">
        <v>25</v>
      </c>
      <c r="H227">
        <v>8</v>
      </c>
      <c r="I227" t="str">
        <v>2 - 3 - 6 - 15 - 25 [PB: 8]</v>
      </c>
      <c r="J227">
        <f>SUM(C227:G227)</f>
        <v>51</v>
      </c>
      <c r="K227">
        <f>AVERAGE(C227:G227)</f>
        <v>10.2</v>
      </c>
      <c r="L227">
        <f>MAX(C227:G227)-MIN(C227:G227)</f>
        <v>23</v>
      </c>
      <c r="M227">
        <f>SUMPRODUCT(MOD(C227:G227,2))</f>
        <v>3</v>
      </c>
      <c r="N227">
        <f>5-M227</f>
        <v>2</v>
      </c>
      <c r="O227">
        <f>COUNTIF(C227:G227,"&lt;=17")</f>
        <v>4</v>
      </c>
      <c r="P227">
        <f>COUNTIF(C227:G227,"&gt;=18")</f>
        <v>1</v>
      </c>
      <c r="Q227">
        <f>SUMPRODUCT(--(D227:G227-C227:F227=1))</f>
        <v>1</v>
      </c>
      <c r="R227">
        <f>SUMPRODUCT(COUNTIF(C228:G228,C227:G227))</f>
        <v>2</v>
      </c>
      <c r="S227">
        <f>AVERAGE(J227:J231)</f>
        <v>51</v>
      </c>
      <c r="T227">
        <f>AVERAGE(J227:J246)</f>
        <v>51</v>
      </c>
      <c r="U227">
        <f>S227-T227</f>
        <v>0</v>
      </c>
      <c r="V227" t="str">
        <f>IF(S227&gt;T227,"EXPANDING (BULLISH)",IF(S227&lt;T227,"CONTRACTING (BEARISH)","NEUTRAL"))</f>
        <v>NEUTRAL</v>
      </c>
    </row>
    <row r="228">
      <c r="A228">
        <v>2350</v>
      </c>
      <c r="B228" t="str">
        <v>2024-08-10</v>
      </c>
      <c r="C228">
        <v>1</v>
      </c>
      <c r="D228">
        <v>2</v>
      </c>
      <c r="E228">
        <v>7</v>
      </c>
      <c r="F228">
        <v>15</v>
      </c>
      <c r="G228">
        <v>35</v>
      </c>
      <c r="H228">
        <v>10</v>
      </c>
      <c r="I228" t="str">
        <v>1 - 2 - 7 - 15 - 35 [PB: 10]</v>
      </c>
      <c r="J228">
        <f>SUM(C228:G228)</f>
        <v>60</v>
      </c>
      <c r="K228">
        <f>AVERAGE(C228:G228)</f>
        <v>12</v>
      </c>
      <c r="L228">
        <f>MAX(C228:G228)-MIN(C228:G228)</f>
        <v>34</v>
      </c>
      <c r="M228">
        <f>SUMPRODUCT(MOD(C228:G228,2))</f>
        <v>4</v>
      </c>
      <c r="N228">
        <f>5-M228</f>
        <v>1</v>
      </c>
      <c r="O228">
        <f>COUNTIF(C228:G228,"&lt;=17")</f>
        <v>4</v>
      </c>
      <c r="P228">
        <f>COUNTIF(C228:G228,"&gt;=18")</f>
        <v>1</v>
      </c>
      <c r="Q228">
        <f>SUMPRODUCT(--(D228:G228-C228:F228=1))</f>
        <v>1</v>
      </c>
      <c r="R228">
        <f>SUMPRODUCT(COUNTIF(C229:G229,C228:G228))</f>
        <v>1</v>
      </c>
      <c r="S228">
        <f>AVERAGE(J228:J232)</f>
        <v>60</v>
      </c>
      <c r="T228">
        <f>AVERAGE(J228:J247)</f>
        <v>60</v>
      </c>
      <c r="U228">
        <f>S228-T228</f>
        <v>0</v>
      </c>
      <c r="V228" t="str">
        <f>IF(S228&gt;T228,"EXPANDING (BULLISH)",IF(S228&lt;T228,"CONTRACTING (BEARISH)","NEUTRAL"))</f>
        <v>NEUTRAL</v>
      </c>
    </row>
    <row r="229">
      <c r="A229">
        <v>2349</v>
      </c>
      <c r="B229" t="str">
        <v>2024-08-07</v>
      </c>
      <c r="C229">
        <v>14</v>
      </c>
      <c r="D229">
        <v>15</v>
      </c>
      <c r="E229">
        <v>17</v>
      </c>
      <c r="F229">
        <v>18</v>
      </c>
      <c r="G229">
        <v>19</v>
      </c>
      <c r="H229">
        <v>6</v>
      </c>
      <c r="I229" t="str">
        <v>14 - 15 - 17 - 18 - 19 [PB: 6]</v>
      </c>
      <c r="J229">
        <f>SUM(C229:G229)</f>
        <v>83</v>
      </c>
      <c r="K229">
        <f>AVERAGE(C229:G229)</f>
        <v>16.6</v>
      </c>
      <c r="L229">
        <f>MAX(C229:G229)-MIN(C229:G229)</f>
        <v>5</v>
      </c>
      <c r="M229">
        <f>SUMPRODUCT(MOD(C229:G229,2))</f>
        <v>3</v>
      </c>
      <c r="N229">
        <f>5-M229</f>
        <v>2</v>
      </c>
      <c r="O229">
        <f>COUNTIF(C229:G229,"&lt;=17")</f>
        <v>3</v>
      </c>
      <c r="P229">
        <f>COUNTIF(C229:G229,"&gt;=18")</f>
        <v>2</v>
      </c>
      <c r="Q229">
        <f>SUMPRODUCT(--(D229:G229-C229:F229=1))</f>
        <v>3</v>
      </c>
      <c r="R229">
        <f>SUMPRODUCT(COUNTIF(C230:G230,C229:G229))</f>
        <v>0</v>
      </c>
      <c r="S229">
        <f>AVERAGE(J229:J233)</f>
        <v>83</v>
      </c>
      <c r="T229">
        <f>AVERAGE(J229:J248)</f>
        <v>83</v>
      </c>
      <c r="U229">
        <f>S229-T229</f>
        <v>0</v>
      </c>
      <c r="V229" t="str">
        <f>IF(S229&gt;T229,"EXPANDING (BULLISH)",IF(S229&lt;T229,"CONTRACTING (BEARISH)","NEUTRAL"))</f>
        <v>NEUTRAL</v>
      </c>
    </row>
    <row r="230">
      <c r="A230">
        <v>2348</v>
      </c>
      <c r="B230" t="str">
        <v>2024-08-03</v>
      </c>
      <c r="C230">
        <v>9</v>
      </c>
      <c r="D230">
        <v>22</v>
      </c>
      <c r="E230">
        <v>24</v>
      </c>
      <c r="F230">
        <v>33</v>
      </c>
      <c r="G230">
        <v>35</v>
      </c>
      <c r="H230">
        <v>7</v>
      </c>
      <c r="I230" t="str">
        <v>9 - 22 - 24 - 33 - 35 [PB: 7]</v>
      </c>
      <c r="J230">
        <f>SUM(C230:G230)</f>
        <v>123</v>
      </c>
      <c r="K230">
        <f>AVERAGE(C230:G230)</f>
        <v>24.6</v>
      </c>
      <c r="L230">
        <f>MAX(C230:G230)-MIN(C230:G230)</f>
        <v>26</v>
      </c>
      <c r="M230">
        <f>SUMPRODUCT(MOD(C230:G230,2))</f>
        <v>3</v>
      </c>
      <c r="N230">
        <f>5-M230</f>
        <v>2</v>
      </c>
      <c r="O230">
        <f>COUNTIF(C230:G230,"&lt;=17")</f>
        <v>1</v>
      </c>
      <c r="P230">
        <f>COUNTIF(C230:G230,"&gt;=18")</f>
        <v>4</v>
      </c>
      <c r="Q230">
        <f>SUMPRODUCT(--(D230:G230-C230:F230=1))</f>
        <v>0</v>
      </c>
      <c r="R230">
        <f>SUMPRODUCT(COUNTIF(C231:G231,C230:G230))</f>
        <v>0</v>
      </c>
      <c r="S230">
        <f>AVERAGE(J230:J234)</f>
        <v>123</v>
      </c>
      <c r="T230">
        <f>AVERAGE(J230:J249)</f>
        <v>123</v>
      </c>
      <c r="U230">
        <f>S230-T230</f>
        <v>0</v>
      </c>
      <c r="V230" t="str">
        <f>IF(S230&gt;T230,"EXPANDING (BULLISH)",IF(S230&lt;T230,"CONTRACTING (BEARISH)","NEUTRAL"))</f>
        <v>NEUTRAL</v>
      </c>
    </row>
    <row r="231">
      <c r="A231">
        <v>2347</v>
      </c>
      <c r="B231" t="str">
        <v>2024-07-31</v>
      </c>
      <c r="C231">
        <v>5</v>
      </c>
      <c r="D231">
        <v>8</v>
      </c>
      <c r="E231">
        <v>11</v>
      </c>
      <c r="F231">
        <v>17</v>
      </c>
      <c r="G231">
        <v>30</v>
      </c>
      <c r="H231">
        <v>9</v>
      </c>
      <c r="I231" t="str">
        <v>5 - 8 - 11 - 17 - 30 [PB: 9]</v>
      </c>
      <c r="J231">
        <f>SUM(C231:G231)</f>
        <v>71</v>
      </c>
      <c r="K231">
        <f>AVERAGE(C231:G231)</f>
        <v>14.2</v>
      </c>
      <c r="L231">
        <f>MAX(C231:G231)-MIN(C231:G231)</f>
        <v>25</v>
      </c>
      <c r="M231">
        <f>SUMPRODUCT(MOD(C231:G231,2))</f>
        <v>3</v>
      </c>
      <c r="N231">
        <f>5-M231</f>
        <v>2</v>
      </c>
      <c r="O231">
        <f>COUNTIF(C231:G231,"&lt;=17")</f>
        <v>4</v>
      </c>
      <c r="P231">
        <f>COUNTIF(C231:G231,"&gt;=18")</f>
        <v>1</v>
      </c>
      <c r="Q231">
        <f>SUMPRODUCT(--(D231:G231-C231:F231=1))</f>
        <v>0</v>
      </c>
      <c r="R231">
        <f>SUMPRODUCT(COUNTIF(C232:G232,C231:G231))</f>
        <v>3</v>
      </c>
      <c r="S231">
        <f>AVERAGE(J231:J235)</f>
        <v>71</v>
      </c>
      <c r="T231">
        <f>AVERAGE(J231:J250)</f>
        <v>71</v>
      </c>
      <c r="U231">
        <f>S231-T231</f>
        <v>0</v>
      </c>
      <c r="V231" t="str">
        <f>IF(S231&gt;T231,"EXPANDING (BULLISH)",IF(S231&lt;T231,"CONTRACTING (BEARISH)","NEUTRAL"))</f>
        <v>NEUTRAL</v>
      </c>
    </row>
    <row r="232">
      <c r="A232">
        <v>2346</v>
      </c>
      <c r="B232" t="str">
        <v>2024-07-27</v>
      </c>
      <c r="C232">
        <v>1</v>
      </c>
      <c r="D232">
        <v>5</v>
      </c>
      <c r="E232">
        <v>11</v>
      </c>
      <c r="F232">
        <v>16</v>
      </c>
      <c r="G232">
        <v>17</v>
      </c>
      <c r="H232">
        <v>7</v>
      </c>
      <c r="I232" t="str">
        <v>1 - 5 - 11 - 16 - 17 [PB: 7]</v>
      </c>
      <c r="J232">
        <f>SUM(C232:G232)</f>
        <v>50</v>
      </c>
      <c r="K232">
        <f>AVERAGE(C232:G232)</f>
        <v>10</v>
      </c>
      <c r="L232">
        <f>MAX(C232:G232)-MIN(C232:G232)</f>
        <v>16</v>
      </c>
      <c r="M232">
        <f>SUMPRODUCT(MOD(C232:G232,2))</f>
        <v>4</v>
      </c>
      <c r="N232">
        <f>5-M232</f>
        <v>1</v>
      </c>
      <c r="O232">
        <f>COUNTIF(C232:G232,"&lt;=17")</f>
        <v>5</v>
      </c>
      <c r="P232">
        <f>COUNTIF(C232:G232,"&gt;=18")</f>
        <v>0</v>
      </c>
      <c r="Q232">
        <f>SUMPRODUCT(--(D232:G232-C232:F232=1))</f>
        <v>1</v>
      </c>
      <c r="R232">
        <f>SUMPRODUCT(COUNTIF(C233:G233,C232:G232))</f>
        <v>0</v>
      </c>
      <c r="S232">
        <f>AVERAGE(J232:J236)</f>
        <v>50</v>
      </c>
      <c r="T232">
        <f>AVERAGE(J232:J251)</f>
        <v>50</v>
      </c>
      <c r="U232">
        <f>S232-T232</f>
        <v>0</v>
      </c>
      <c r="V232" t="str">
        <f>IF(S232&gt;T232,"EXPANDING (BULLISH)",IF(S232&lt;T232,"CONTRACTING (BEARISH)","NEUTRAL"))</f>
        <v>NEUTRAL</v>
      </c>
    </row>
    <row r="233">
      <c r="A233">
        <v>2345</v>
      </c>
      <c r="B233" t="str">
        <v>2024-07-24</v>
      </c>
      <c r="C233">
        <v>2</v>
      </c>
      <c r="D233">
        <v>8</v>
      </c>
      <c r="E233">
        <v>13</v>
      </c>
      <c r="F233">
        <v>20</v>
      </c>
      <c r="G233">
        <v>25</v>
      </c>
      <c r="H233">
        <v>9</v>
      </c>
      <c r="I233" t="str">
        <v>2 - 8 - 13 - 20 - 25 [PB: 9]</v>
      </c>
      <c r="J233">
        <f>SUM(C233:G233)</f>
        <v>68</v>
      </c>
      <c r="K233">
        <f>AVERAGE(C233:G233)</f>
        <v>13.6</v>
      </c>
      <c r="L233">
        <f>MAX(C233:G233)-MIN(C233:G233)</f>
        <v>23</v>
      </c>
      <c r="M233">
        <f>SUMPRODUCT(MOD(C233:G233,2))</f>
        <v>2</v>
      </c>
      <c r="N233">
        <f>5-M233</f>
        <v>3</v>
      </c>
      <c r="O233">
        <f>COUNTIF(C233:G233,"&lt;=17")</f>
        <v>3</v>
      </c>
      <c r="P233">
        <f>COUNTIF(C233:G233,"&gt;=18")</f>
        <v>2</v>
      </c>
      <c r="Q233">
        <f>SUMPRODUCT(--(D233:G233-C233:F233=1))</f>
        <v>0</v>
      </c>
      <c r="R233">
        <f>SUMPRODUCT(COUNTIF(C234:G234,C233:G233))</f>
        <v>2</v>
      </c>
      <c r="S233">
        <f>AVERAGE(J233:J237)</f>
        <v>68</v>
      </c>
      <c r="T233">
        <f>AVERAGE(J233:J252)</f>
        <v>68</v>
      </c>
      <c r="U233">
        <f>S233-T233</f>
        <v>0</v>
      </c>
      <c r="V233" t="str">
        <f>IF(S233&gt;T233,"EXPANDING (BULLISH)",IF(S233&lt;T233,"CONTRACTING (BEARISH)","NEUTRAL"))</f>
        <v>NEUTRAL</v>
      </c>
    </row>
    <row r="234">
      <c r="A234">
        <v>2344</v>
      </c>
      <c r="B234" t="str">
        <v>2024-07-20</v>
      </c>
      <c r="C234">
        <v>8</v>
      </c>
      <c r="D234">
        <v>23</v>
      </c>
      <c r="E234">
        <v>25</v>
      </c>
      <c r="F234">
        <v>32</v>
      </c>
      <c r="G234">
        <v>33</v>
      </c>
      <c r="H234">
        <v>9</v>
      </c>
      <c r="I234" t="str">
        <v>8 - 23 - 25 - 32 - 33 [PB: 9]</v>
      </c>
      <c r="J234">
        <f>SUM(C234:G234)</f>
        <v>121</v>
      </c>
      <c r="K234">
        <f>AVERAGE(C234:G234)</f>
        <v>24.2</v>
      </c>
      <c r="L234">
        <f>MAX(C234:G234)-MIN(C234:G234)</f>
        <v>25</v>
      </c>
      <c r="M234">
        <f>SUMPRODUCT(MOD(C234:G234,2))</f>
        <v>3</v>
      </c>
      <c r="N234">
        <f>5-M234</f>
        <v>2</v>
      </c>
      <c r="O234">
        <f>COUNTIF(C234:G234,"&lt;=17")</f>
        <v>1</v>
      </c>
      <c r="P234">
        <f>COUNTIF(C234:G234,"&gt;=18")</f>
        <v>4</v>
      </c>
      <c r="Q234">
        <f>SUMPRODUCT(--(D234:G234-C234:F234=1))</f>
        <v>1</v>
      </c>
      <c r="R234">
        <f>SUMPRODUCT(COUNTIF(C235:G235,C234:G234))</f>
        <v>3</v>
      </c>
      <c r="S234">
        <f>AVERAGE(J234:J238)</f>
        <v>121</v>
      </c>
      <c r="T234">
        <f>AVERAGE(J234:J253)</f>
        <v>121</v>
      </c>
      <c r="U234">
        <f>S234-T234</f>
        <v>0</v>
      </c>
      <c r="V234" t="str">
        <f>IF(S234&gt;T234,"EXPANDING (BULLISH)",IF(S234&lt;T234,"CONTRACTING (BEARISH)","NEUTRAL"))</f>
        <v>NEUTRAL</v>
      </c>
    </row>
    <row r="235">
      <c r="A235">
        <v>2343</v>
      </c>
      <c r="B235" t="str">
        <v>2024-07-17</v>
      </c>
      <c r="C235">
        <v>9</v>
      </c>
      <c r="D235">
        <v>25</v>
      </c>
      <c r="E235">
        <v>28</v>
      </c>
      <c r="F235">
        <v>32</v>
      </c>
      <c r="G235">
        <v>33</v>
      </c>
      <c r="H235">
        <v>4</v>
      </c>
      <c r="I235" t="str">
        <v>9 - 25 - 28 - 32 - 33 [PB: 4]</v>
      </c>
      <c r="J235">
        <f>SUM(C235:G235)</f>
        <v>127</v>
      </c>
      <c r="K235">
        <f>AVERAGE(C235:G235)</f>
        <v>25.4</v>
      </c>
      <c r="L235">
        <f>MAX(C235:G235)-MIN(C235:G235)</f>
        <v>24</v>
      </c>
      <c r="M235">
        <f>SUMPRODUCT(MOD(C235:G235,2))</f>
        <v>3</v>
      </c>
      <c r="N235">
        <f>5-M235</f>
        <v>2</v>
      </c>
      <c r="O235">
        <f>COUNTIF(C235:G235,"&lt;=17")</f>
        <v>1</v>
      </c>
      <c r="P235">
        <f>COUNTIF(C235:G235,"&gt;=18")</f>
        <v>4</v>
      </c>
      <c r="Q235">
        <f>SUMPRODUCT(--(D235:G235-C235:F235=1))</f>
        <v>1</v>
      </c>
      <c r="R235">
        <f>SUMPRODUCT(COUNTIF(C236:G236,C235:G235))</f>
        <v>1</v>
      </c>
      <c r="S235">
        <f>AVERAGE(J235:J239)</f>
        <v>127</v>
      </c>
      <c r="T235">
        <f>AVERAGE(J235:J254)</f>
        <v>127</v>
      </c>
      <c r="U235">
        <f>S235-T235</f>
        <v>0</v>
      </c>
      <c r="V235" t="str">
        <f>IF(S235&gt;T235,"EXPANDING (BULLISH)",IF(S235&lt;T235,"CONTRACTING (BEARISH)","NEUTRAL"))</f>
        <v>NEUTRAL</v>
      </c>
    </row>
    <row r="236">
      <c r="A236">
        <v>2342</v>
      </c>
      <c r="B236" t="str">
        <v>2024-07-13</v>
      </c>
      <c r="C236">
        <v>7</v>
      </c>
      <c r="D236">
        <v>13</v>
      </c>
      <c r="E236">
        <v>14</v>
      </c>
      <c r="F236">
        <v>16</v>
      </c>
      <c r="G236">
        <v>32</v>
      </c>
      <c r="H236">
        <v>9</v>
      </c>
      <c r="I236" t="str">
        <v>7 - 13 - 14 - 16 - 32 [PB: 9]</v>
      </c>
      <c r="J236">
        <f>SUM(C236:G236)</f>
        <v>82</v>
      </c>
      <c r="K236">
        <f>AVERAGE(C236:G236)</f>
        <v>16.4</v>
      </c>
      <c r="L236">
        <f>MAX(C236:G236)-MIN(C236:G236)</f>
        <v>25</v>
      </c>
      <c r="M236">
        <f>SUMPRODUCT(MOD(C236:G236,2))</f>
        <v>2</v>
      </c>
      <c r="N236">
        <f>5-M236</f>
        <v>3</v>
      </c>
      <c r="O236">
        <f>COUNTIF(C236:G236,"&lt;=17")</f>
        <v>4</v>
      </c>
      <c r="P236">
        <f>COUNTIF(C236:G236,"&gt;=18")</f>
        <v>1</v>
      </c>
      <c r="Q236">
        <f>SUMPRODUCT(--(D236:G236-C236:F236=1))</f>
        <v>1</v>
      </c>
      <c r="R236">
        <f>SUMPRODUCT(COUNTIF(C237:G237,C236:G236))</f>
        <v>0</v>
      </c>
      <c r="S236">
        <f>AVERAGE(J236:J240)</f>
        <v>82</v>
      </c>
      <c r="T236">
        <f>AVERAGE(J236:J255)</f>
        <v>82</v>
      </c>
      <c r="U236">
        <f>S236-T236</f>
        <v>0</v>
      </c>
      <c r="V236" t="str">
        <f>IF(S236&gt;T236,"EXPANDING (BULLISH)",IF(S236&lt;T236,"CONTRACTING (BEARISH)","NEUTRAL"))</f>
        <v>NEUTRAL</v>
      </c>
    </row>
    <row r="237">
      <c r="A237">
        <v>2341</v>
      </c>
      <c r="B237" t="str">
        <v>2024-07-10</v>
      </c>
      <c r="C237">
        <v>3</v>
      </c>
      <c r="D237">
        <v>4</v>
      </c>
      <c r="E237">
        <v>5</v>
      </c>
      <c r="F237">
        <v>12</v>
      </c>
      <c r="G237">
        <v>17</v>
      </c>
      <c r="H237">
        <v>6</v>
      </c>
      <c r="I237" t="str">
        <v>3 - 4 - 5 - 12 - 17 [PB: 6]</v>
      </c>
      <c r="J237">
        <f>SUM(C237:G237)</f>
        <v>41</v>
      </c>
      <c r="K237">
        <f>AVERAGE(C237:G237)</f>
        <v>8.2</v>
      </c>
      <c r="L237">
        <f>MAX(C237:G237)-MIN(C237:G237)</f>
        <v>14</v>
      </c>
      <c r="M237">
        <f>SUMPRODUCT(MOD(C237:G237,2))</f>
        <v>3</v>
      </c>
      <c r="N237">
        <f>5-M237</f>
        <v>2</v>
      </c>
      <c r="O237">
        <f>COUNTIF(C237:G237,"&lt;=17")</f>
        <v>5</v>
      </c>
      <c r="P237">
        <f>COUNTIF(C237:G237,"&gt;=18")</f>
        <v>0</v>
      </c>
      <c r="Q237">
        <f>SUMPRODUCT(--(D237:G237-C237:F237=1))</f>
        <v>2</v>
      </c>
      <c r="R237">
        <f>SUMPRODUCT(COUNTIF(C238:G238,C237:G237))</f>
        <v>1</v>
      </c>
      <c r="S237">
        <f>AVERAGE(J237:J241)</f>
        <v>41</v>
      </c>
      <c r="T237">
        <f>AVERAGE(J237:J256)</f>
        <v>41</v>
      </c>
      <c r="U237">
        <f>S237-T237</f>
        <v>0</v>
      </c>
      <c r="V237" t="str">
        <f>IF(S237&gt;T237,"EXPANDING (BULLISH)",IF(S237&lt;T237,"CONTRACTING (BEARISH)","NEUTRAL"))</f>
        <v>NEUTRAL</v>
      </c>
    </row>
    <row r="238">
      <c r="A238">
        <v>2340</v>
      </c>
      <c r="B238" t="str">
        <v>2024-07-06</v>
      </c>
      <c r="C238">
        <v>4</v>
      </c>
      <c r="D238">
        <v>9</v>
      </c>
      <c r="E238">
        <v>16</v>
      </c>
      <c r="F238">
        <v>18</v>
      </c>
      <c r="G238">
        <v>24</v>
      </c>
      <c r="H238">
        <v>3</v>
      </c>
      <c r="I238" t="str">
        <v>4 - 9 - 16 - 18 - 24 [PB: 3]</v>
      </c>
      <c r="J238">
        <f>SUM(C238:G238)</f>
        <v>71</v>
      </c>
      <c r="K238">
        <f>AVERAGE(C238:G238)</f>
        <v>14.2</v>
      </c>
      <c r="L238">
        <f>MAX(C238:G238)-MIN(C238:G238)</f>
        <v>20</v>
      </c>
      <c r="M238">
        <f>SUMPRODUCT(MOD(C238:G238,2))</f>
        <v>1</v>
      </c>
      <c r="N238">
        <f>5-M238</f>
        <v>4</v>
      </c>
      <c r="O238">
        <f>COUNTIF(C238:G238,"&lt;=17")</f>
        <v>3</v>
      </c>
      <c r="P238">
        <f>COUNTIF(C238:G238,"&gt;=18")</f>
        <v>2</v>
      </c>
      <c r="Q238">
        <f>SUMPRODUCT(--(D238:G238-C238:F238=1))</f>
        <v>0</v>
      </c>
      <c r="R238">
        <f>SUMPRODUCT(COUNTIF(C239:G239,C238:G238))</f>
        <v>1</v>
      </c>
      <c r="S238">
        <f>AVERAGE(J238:J242)</f>
        <v>71</v>
      </c>
      <c r="T238">
        <f>AVERAGE(J238:J257)</f>
        <v>71</v>
      </c>
      <c r="U238">
        <f>S238-T238</f>
        <v>0</v>
      </c>
      <c r="V238" t="str">
        <f>IF(S238&gt;T238,"EXPANDING (BULLISH)",IF(S238&lt;T238,"CONTRACTING (BEARISH)","NEUTRAL"))</f>
        <v>NEUTRAL</v>
      </c>
    </row>
    <row r="239">
      <c r="A239">
        <v>2339</v>
      </c>
      <c r="B239" t="str">
        <v>2024-07-03</v>
      </c>
      <c r="C239">
        <v>6</v>
      </c>
      <c r="D239">
        <v>8</v>
      </c>
      <c r="E239">
        <v>15</v>
      </c>
      <c r="F239">
        <v>18</v>
      </c>
      <c r="G239">
        <v>35</v>
      </c>
      <c r="H239">
        <v>3</v>
      </c>
      <c r="I239" t="str">
        <v>6 - 8 - 15 - 18 - 35 [PB: 3]</v>
      </c>
      <c r="J239">
        <f>SUM(C239:G239)</f>
        <v>82</v>
      </c>
      <c r="K239">
        <f>AVERAGE(C239:G239)</f>
        <v>16.4</v>
      </c>
      <c r="L239">
        <f>MAX(C239:G239)-MIN(C239:G239)</f>
        <v>29</v>
      </c>
      <c r="M239">
        <f>SUMPRODUCT(MOD(C239:G239,2))</f>
        <v>2</v>
      </c>
      <c r="N239">
        <f>5-M239</f>
        <v>3</v>
      </c>
      <c r="O239">
        <f>COUNTIF(C239:G239,"&lt;=17")</f>
        <v>3</v>
      </c>
      <c r="P239">
        <f>COUNTIF(C239:G239,"&gt;=18")</f>
        <v>2</v>
      </c>
      <c r="Q239">
        <f>SUMPRODUCT(--(D239:G239-C239:F239=1))</f>
        <v>0</v>
      </c>
      <c r="R239">
        <f>SUMPRODUCT(COUNTIF(C240:G240,C239:G239))</f>
        <v>1</v>
      </c>
      <c r="S239">
        <f>AVERAGE(J239:J243)</f>
        <v>82</v>
      </c>
      <c r="T239">
        <f>AVERAGE(J239:J258)</f>
        <v>82</v>
      </c>
      <c r="U239">
        <f>S239-T239</f>
        <v>0</v>
      </c>
      <c r="V239" t="str">
        <f>IF(S239&gt;T239,"EXPANDING (BULLISH)",IF(S239&lt;T239,"CONTRACTING (BEARISH)","NEUTRAL"))</f>
        <v>NEUTRAL</v>
      </c>
    </row>
    <row r="240">
      <c r="A240">
        <v>2338</v>
      </c>
      <c r="B240" t="str">
        <v>2024-06-29</v>
      </c>
      <c r="C240">
        <v>8</v>
      </c>
      <c r="D240">
        <v>11</v>
      </c>
      <c r="E240">
        <v>16</v>
      </c>
      <c r="F240">
        <v>22</v>
      </c>
      <c r="G240">
        <v>25</v>
      </c>
      <c r="H240">
        <v>7</v>
      </c>
      <c r="I240" t="str">
        <v>8 - 11 - 16 - 22 - 25 [PB: 7]</v>
      </c>
      <c r="J240">
        <f>SUM(C240:G240)</f>
        <v>82</v>
      </c>
      <c r="K240">
        <f>AVERAGE(C240:G240)</f>
        <v>16.4</v>
      </c>
      <c r="L240">
        <f>MAX(C240:G240)-MIN(C240:G240)</f>
        <v>17</v>
      </c>
      <c r="M240">
        <f>SUMPRODUCT(MOD(C240:G240,2))</f>
        <v>2</v>
      </c>
      <c r="N240">
        <f>5-M240</f>
        <v>3</v>
      </c>
      <c r="O240">
        <f>COUNTIF(C240:G240,"&lt;=17")</f>
        <v>3</v>
      </c>
      <c r="P240">
        <f>COUNTIF(C240:G240,"&gt;=18")</f>
        <v>2</v>
      </c>
      <c r="Q240">
        <f>SUMPRODUCT(--(D240:G240-C240:F240=1))</f>
        <v>0</v>
      </c>
      <c r="R240">
        <f>SUMPRODUCT(COUNTIF(C241:G241,C240:G240))</f>
        <v>1</v>
      </c>
      <c r="S240">
        <f>AVERAGE(J240:J244)</f>
        <v>82</v>
      </c>
      <c r="T240">
        <f>AVERAGE(J240:J259)</f>
        <v>82</v>
      </c>
      <c r="U240">
        <f>S240-T240</f>
        <v>0</v>
      </c>
      <c r="V240" t="str">
        <f>IF(S240&gt;T240,"EXPANDING (BULLISH)",IF(S240&lt;T240,"CONTRACTING (BEARISH)","NEUTRAL"))</f>
        <v>NEUTRAL</v>
      </c>
    </row>
    <row r="241">
      <c r="A241">
        <v>2337</v>
      </c>
      <c r="B241" t="str">
        <v>2024-06-26</v>
      </c>
      <c r="C241">
        <v>1</v>
      </c>
      <c r="D241">
        <v>2</v>
      </c>
      <c r="E241">
        <v>7</v>
      </c>
      <c r="F241">
        <v>11</v>
      </c>
      <c r="G241">
        <v>30</v>
      </c>
      <c r="H241">
        <v>4</v>
      </c>
      <c r="I241" t="str">
        <v>1 - 2 - 7 - 11 - 30 [PB: 4]</v>
      </c>
      <c r="J241">
        <f>SUM(C241:G241)</f>
        <v>51</v>
      </c>
      <c r="K241">
        <f>AVERAGE(C241:G241)</f>
        <v>10.2</v>
      </c>
      <c r="L241">
        <f>MAX(C241:G241)-MIN(C241:G241)</f>
        <v>29</v>
      </c>
      <c r="M241">
        <f>SUMPRODUCT(MOD(C241:G241,2))</f>
        <v>3</v>
      </c>
      <c r="N241">
        <f>5-M241</f>
        <v>2</v>
      </c>
      <c r="O241">
        <f>COUNTIF(C241:G241,"&lt;=17")</f>
        <v>4</v>
      </c>
      <c r="P241">
        <f>COUNTIF(C241:G241,"&gt;=18")</f>
        <v>1</v>
      </c>
      <c r="Q241">
        <f>SUMPRODUCT(--(D241:G241-C241:F241=1))</f>
        <v>1</v>
      </c>
      <c r="R241">
        <f>SUMPRODUCT(COUNTIF(C242:G242,C241:G241))</f>
        <v>1</v>
      </c>
      <c r="S241">
        <f>AVERAGE(J241:J245)</f>
        <v>51</v>
      </c>
      <c r="T241">
        <f>AVERAGE(J241:J260)</f>
        <v>51</v>
      </c>
      <c r="U241">
        <f>S241-T241</f>
        <v>0</v>
      </c>
      <c r="V241" t="str">
        <f>IF(S241&gt;T241,"EXPANDING (BULLISH)",IF(S241&lt;T241,"CONTRACTING (BEARISH)","NEUTRAL"))</f>
        <v>NEUTRAL</v>
      </c>
    </row>
    <row r="242">
      <c r="A242">
        <v>2336</v>
      </c>
      <c r="B242" t="str">
        <v>2024-06-22</v>
      </c>
      <c r="C242">
        <v>11</v>
      </c>
      <c r="D242">
        <v>12</v>
      </c>
      <c r="E242">
        <v>17</v>
      </c>
      <c r="F242">
        <v>19</v>
      </c>
      <c r="G242">
        <v>21</v>
      </c>
      <c r="H242">
        <v>3</v>
      </c>
      <c r="I242" t="str">
        <v>11 - 12 - 17 - 19 - 21 [PB: 3]</v>
      </c>
      <c r="J242">
        <f>SUM(C242:G242)</f>
        <v>80</v>
      </c>
      <c r="K242">
        <f>AVERAGE(C242:G242)</f>
        <v>16</v>
      </c>
      <c r="L242">
        <f>MAX(C242:G242)-MIN(C242:G242)</f>
        <v>10</v>
      </c>
      <c r="M242">
        <f>SUMPRODUCT(MOD(C242:G242,2))</f>
        <v>4</v>
      </c>
      <c r="N242">
        <f>5-M242</f>
        <v>1</v>
      </c>
      <c r="O242">
        <f>COUNTIF(C242:G242,"&lt;=17")</f>
        <v>3</v>
      </c>
      <c r="P242">
        <f>COUNTIF(C242:G242,"&gt;=18")</f>
        <v>2</v>
      </c>
      <c r="Q242">
        <f>SUMPRODUCT(--(D242:G242-C242:F242=1))</f>
        <v>1</v>
      </c>
      <c r="R242">
        <f>SUMPRODUCT(COUNTIF(C243:G243,C242:G242))</f>
        <v>2</v>
      </c>
      <c r="S242">
        <f>AVERAGE(J242:J246)</f>
        <v>80</v>
      </c>
      <c r="T242">
        <f>AVERAGE(J242:J261)</f>
        <v>80</v>
      </c>
      <c r="U242">
        <f>S242-T242</f>
        <v>0</v>
      </c>
      <c r="V242" t="str">
        <f>IF(S242&gt;T242,"EXPANDING (BULLISH)",IF(S242&lt;T242,"CONTRACTING (BEARISH)","NEUTRAL"))</f>
        <v>NEUTRAL</v>
      </c>
    </row>
    <row r="243">
      <c r="A243">
        <v>2335</v>
      </c>
      <c r="B243" t="str">
        <v>2024-06-19</v>
      </c>
      <c r="C243">
        <v>5</v>
      </c>
      <c r="D243">
        <v>15</v>
      </c>
      <c r="E243">
        <v>17</v>
      </c>
      <c r="F243">
        <v>21</v>
      </c>
      <c r="G243">
        <v>34</v>
      </c>
      <c r="H243">
        <v>2</v>
      </c>
      <c r="I243" t="str">
        <v>5 - 15 - 17 - 21 - 34 [PB: 2]</v>
      </c>
      <c r="J243">
        <f>SUM(C243:G243)</f>
        <v>92</v>
      </c>
      <c r="K243">
        <f>AVERAGE(C243:G243)</f>
        <v>18.4</v>
      </c>
      <c r="L243">
        <f>MAX(C243:G243)-MIN(C243:G243)</f>
        <v>29</v>
      </c>
      <c r="M243">
        <f>SUMPRODUCT(MOD(C243:G243,2))</f>
        <v>4</v>
      </c>
      <c r="N243">
        <f>5-M243</f>
        <v>1</v>
      </c>
      <c r="O243">
        <f>COUNTIF(C243:G243,"&lt;=17")</f>
        <v>3</v>
      </c>
      <c r="P243">
        <f>COUNTIF(C243:G243,"&gt;=18")</f>
        <v>2</v>
      </c>
      <c r="Q243">
        <f>SUMPRODUCT(--(D243:G243-C243:F243=1))</f>
        <v>0</v>
      </c>
      <c r="R243">
        <f>SUMPRODUCT(COUNTIF(C244:G244,C243:G243))</f>
        <v>1</v>
      </c>
      <c r="S243">
        <f>AVERAGE(J243:J247)</f>
        <v>92</v>
      </c>
      <c r="T243">
        <f>AVERAGE(J243:J262)</f>
        <v>92</v>
      </c>
      <c r="U243">
        <f>S243-T243</f>
        <v>0</v>
      </c>
      <c r="V243" t="str">
        <f>IF(S243&gt;T243,"EXPANDING (BULLISH)",IF(S243&lt;T243,"CONTRACTING (BEARISH)","NEUTRAL"))</f>
        <v>NEUTRAL</v>
      </c>
    </row>
    <row r="244">
      <c r="A244">
        <v>2334</v>
      </c>
      <c r="B244" t="str">
        <v>2024-06-15</v>
      </c>
      <c r="C244">
        <v>1</v>
      </c>
      <c r="D244">
        <v>6</v>
      </c>
      <c r="E244">
        <v>21</v>
      </c>
      <c r="F244">
        <v>28</v>
      </c>
      <c r="G244">
        <v>29</v>
      </c>
      <c r="H244">
        <v>3</v>
      </c>
      <c r="I244" t="str">
        <v>1 - 6 - 21 - 28 - 29 [PB: 3]</v>
      </c>
      <c r="J244">
        <f>SUM(C244:G244)</f>
        <v>85</v>
      </c>
      <c r="K244">
        <f>AVERAGE(C244:G244)</f>
        <v>17</v>
      </c>
      <c r="L244">
        <f>MAX(C244:G244)-MIN(C244:G244)</f>
        <v>28</v>
      </c>
      <c r="M244">
        <f>SUMPRODUCT(MOD(C244:G244,2))</f>
        <v>3</v>
      </c>
      <c r="N244">
        <f>5-M244</f>
        <v>2</v>
      </c>
      <c r="O244">
        <f>COUNTIF(C244:G244,"&lt;=17")</f>
        <v>2</v>
      </c>
      <c r="P244">
        <f>COUNTIF(C244:G244,"&gt;=18")</f>
        <v>3</v>
      </c>
      <c r="Q244">
        <f>SUMPRODUCT(--(D244:G244-C244:F244=1))</f>
        <v>1</v>
      </c>
      <c r="R244">
        <f>SUMPRODUCT(COUNTIF(C245:G245,C244:G244))</f>
        <v>1</v>
      </c>
      <c r="S244">
        <f>AVERAGE(J244:J248)</f>
        <v>85</v>
      </c>
      <c r="T244">
        <f>AVERAGE(J244:J263)</f>
        <v>85</v>
      </c>
      <c r="U244">
        <f>S244-T244</f>
        <v>0</v>
      </c>
      <c r="V244" t="str">
        <f>IF(S244&gt;T244,"EXPANDING (BULLISH)",IF(S244&lt;T244,"CONTRACTING (BEARISH)","NEUTRAL"))</f>
        <v>NEUTRAL</v>
      </c>
    </row>
    <row r="245">
      <c r="A245">
        <v>2333</v>
      </c>
      <c r="B245" t="str">
        <v>2024-06-12</v>
      </c>
      <c r="C245">
        <v>17</v>
      </c>
      <c r="D245">
        <v>21</v>
      </c>
      <c r="E245">
        <v>24</v>
      </c>
      <c r="F245">
        <v>31</v>
      </c>
      <c r="G245">
        <v>34</v>
      </c>
      <c r="H245">
        <v>5</v>
      </c>
      <c r="I245" t="str">
        <v>17 - 21 - 24 - 31 - 34 [PB: 5]</v>
      </c>
      <c r="J245">
        <f>SUM(C245:G245)</f>
        <v>127</v>
      </c>
      <c r="K245">
        <f>AVERAGE(C245:G245)</f>
        <v>25.4</v>
      </c>
      <c r="L245">
        <f>MAX(C245:G245)-MIN(C245:G245)</f>
        <v>17</v>
      </c>
      <c r="M245">
        <f>SUMPRODUCT(MOD(C245:G245,2))</f>
        <v>3</v>
      </c>
      <c r="N245">
        <f>5-M245</f>
        <v>2</v>
      </c>
      <c r="O245">
        <f>COUNTIF(C245:G245,"&lt;=17")</f>
        <v>1</v>
      </c>
      <c r="P245">
        <f>COUNTIF(C245:G245,"&gt;=18")</f>
        <v>4</v>
      </c>
      <c r="Q245">
        <f>SUMPRODUCT(--(D245:G245-C245:F245=1))</f>
        <v>0</v>
      </c>
      <c r="R245">
        <f>SUMPRODUCT(COUNTIF(C246:G246,C245:G245))</f>
        <v>2</v>
      </c>
      <c r="S245">
        <f>AVERAGE(J245:J249)</f>
        <v>127</v>
      </c>
      <c r="T245">
        <f>AVERAGE(J245:J264)</f>
        <v>127</v>
      </c>
      <c r="U245">
        <f>S245-T245</f>
        <v>0</v>
      </c>
      <c r="V245" t="str">
        <f>IF(S245&gt;T245,"EXPANDING (BULLISH)",IF(S245&lt;T245,"CONTRACTING (BEARISH)","NEUTRAL"))</f>
        <v>NEUTRAL</v>
      </c>
    </row>
    <row r="246">
      <c r="A246">
        <v>2332</v>
      </c>
      <c r="B246" t="str">
        <v>2024-06-08</v>
      </c>
      <c r="C246">
        <v>10</v>
      </c>
      <c r="D246">
        <v>20</v>
      </c>
      <c r="E246">
        <v>21</v>
      </c>
      <c r="F246">
        <v>24</v>
      </c>
      <c r="G246">
        <v>26</v>
      </c>
      <c r="H246">
        <v>3</v>
      </c>
      <c r="I246" t="str">
        <v>10 - 20 - 21 - 24 - 26 [PB: 3]</v>
      </c>
      <c r="J246">
        <f>SUM(C246:G246)</f>
        <v>101</v>
      </c>
      <c r="K246">
        <f>AVERAGE(C246:G246)</f>
        <v>20.2</v>
      </c>
      <c r="L246">
        <f>MAX(C246:G246)-MIN(C246:G246)</f>
        <v>16</v>
      </c>
      <c r="M246">
        <f>SUMPRODUCT(MOD(C246:G246,2))</f>
        <v>1</v>
      </c>
      <c r="N246">
        <f>5-M246</f>
        <v>4</v>
      </c>
      <c r="O246">
        <f>COUNTIF(C246:G246,"&lt;=17")</f>
        <v>1</v>
      </c>
      <c r="P246">
        <f>COUNTIF(C246:G246,"&gt;=18")</f>
        <v>4</v>
      </c>
      <c r="Q246">
        <f>SUMPRODUCT(--(D246:G246-C246:F246=1))</f>
        <v>1</v>
      </c>
      <c r="R246">
        <f>SUMPRODUCT(COUNTIF(C247:G247,C246:G246))</f>
        <v>0</v>
      </c>
      <c r="S246">
        <f>AVERAGE(J246:J250)</f>
        <v>101</v>
      </c>
      <c r="T246">
        <f>AVERAGE(J246:J265)</f>
        <v>101</v>
      </c>
      <c r="U246">
        <f>S246-T246</f>
        <v>0</v>
      </c>
      <c r="V246" t="str">
        <f>IF(S246&gt;T246,"EXPANDING (BULLISH)",IF(S246&lt;T246,"CONTRACTING (BEARISH)","NEUTRAL"))</f>
        <v>NEUTRAL</v>
      </c>
    </row>
    <row r="247">
      <c r="A247">
        <v>2331</v>
      </c>
      <c r="B247" t="str">
        <v>2024-06-05</v>
      </c>
      <c r="C247">
        <v>8</v>
      </c>
      <c r="D247">
        <v>9</v>
      </c>
      <c r="E247">
        <v>13</v>
      </c>
      <c r="F247">
        <v>22</v>
      </c>
      <c r="G247">
        <v>35</v>
      </c>
      <c r="H247">
        <v>4</v>
      </c>
      <c r="I247" t="str">
        <v>8 - 9 - 13 - 22 - 35 [PB: 4]</v>
      </c>
      <c r="J247">
        <f>SUM(C247:G247)</f>
        <v>87</v>
      </c>
      <c r="K247">
        <f>AVERAGE(C247:G247)</f>
        <v>17.4</v>
      </c>
      <c r="L247">
        <f>MAX(C247:G247)-MIN(C247:G247)</f>
        <v>27</v>
      </c>
      <c r="M247">
        <f>SUMPRODUCT(MOD(C247:G247,2))</f>
        <v>3</v>
      </c>
      <c r="N247">
        <f>5-M247</f>
        <v>2</v>
      </c>
      <c r="O247">
        <f>COUNTIF(C247:G247,"&lt;=17")</f>
        <v>3</v>
      </c>
      <c r="P247">
        <f>COUNTIF(C247:G247,"&gt;=18")</f>
        <v>2</v>
      </c>
      <c r="Q247">
        <f>SUMPRODUCT(--(D247:G247-C247:F247=1))</f>
        <v>1</v>
      </c>
      <c r="R247">
        <f>SUMPRODUCT(COUNTIF(C248:G248,C247:G247))</f>
        <v>1</v>
      </c>
      <c r="S247">
        <f>AVERAGE(J247:J251)</f>
        <v>87</v>
      </c>
      <c r="T247">
        <f>AVERAGE(J247:J266)</f>
        <v>87</v>
      </c>
      <c r="U247">
        <f>S247-T247</f>
        <v>0</v>
      </c>
      <c r="V247" t="str">
        <f>IF(S247&gt;T247,"EXPANDING (BULLISH)",IF(S247&lt;T247,"CONTRACTING (BEARISH)","NEUTRAL"))</f>
        <v>NEUTRAL</v>
      </c>
    </row>
    <row r="248">
      <c r="A248">
        <v>2330</v>
      </c>
      <c r="B248" t="str">
        <v>2024-06-01</v>
      </c>
      <c r="C248">
        <v>2</v>
      </c>
      <c r="D248">
        <v>21</v>
      </c>
      <c r="E248">
        <v>22</v>
      </c>
      <c r="F248">
        <v>27</v>
      </c>
      <c r="G248">
        <v>28</v>
      </c>
      <c r="H248">
        <v>2</v>
      </c>
      <c r="I248" t="str">
        <v>2 - 21 - 22 - 27 - 28 [PB: 2]</v>
      </c>
      <c r="J248">
        <f>SUM(C248:G248)</f>
        <v>100</v>
      </c>
      <c r="K248">
        <f>AVERAGE(C248:G248)</f>
        <v>20</v>
      </c>
      <c r="L248">
        <f>MAX(C248:G248)-MIN(C248:G248)</f>
        <v>26</v>
      </c>
      <c r="M248">
        <f>SUMPRODUCT(MOD(C248:G248,2))</f>
        <v>2</v>
      </c>
      <c r="N248">
        <f>5-M248</f>
        <v>3</v>
      </c>
      <c r="O248">
        <f>COUNTIF(C248:G248,"&lt;=17")</f>
        <v>1</v>
      </c>
      <c r="P248">
        <f>COUNTIF(C248:G248,"&gt;=18")</f>
        <v>4</v>
      </c>
      <c r="Q248">
        <f>SUMPRODUCT(--(D248:G248-C248:F248=1))</f>
        <v>2</v>
      </c>
      <c r="R248">
        <f>SUMPRODUCT(COUNTIF(C249:G249,C248:G248))</f>
        <v>0</v>
      </c>
      <c r="S248">
        <f>AVERAGE(J248:J252)</f>
        <v>100</v>
      </c>
      <c r="T248">
        <f>AVERAGE(J248:J267)</f>
        <v>100</v>
      </c>
      <c r="U248">
        <f>S248-T248</f>
        <v>0</v>
      </c>
      <c r="V248" t="str">
        <f>IF(S248&gt;T248,"EXPANDING (BULLISH)",IF(S248&lt;T248,"CONTRACTING (BEARISH)","NEUTRAL"))</f>
        <v>NEUTRAL</v>
      </c>
    </row>
    <row r="249">
      <c r="A249">
        <v>2329</v>
      </c>
      <c r="B249" t="str">
        <v>2024-05-29</v>
      </c>
      <c r="C249">
        <v>13</v>
      </c>
      <c r="D249">
        <v>16</v>
      </c>
      <c r="E249">
        <v>20</v>
      </c>
      <c r="F249">
        <v>23</v>
      </c>
      <c r="G249">
        <v>35</v>
      </c>
      <c r="H249">
        <v>1</v>
      </c>
      <c r="I249" t="str">
        <v>13 - 16 - 20 - 23 - 35 [PB: 1]</v>
      </c>
      <c r="J249">
        <f>SUM(C249:G249)</f>
        <v>107</v>
      </c>
      <c r="K249">
        <f>AVERAGE(C249:G249)</f>
        <v>21.4</v>
      </c>
      <c r="L249">
        <f>MAX(C249:G249)-MIN(C249:G249)</f>
        <v>22</v>
      </c>
      <c r="M249">
        <f>SUMPRODUCT(MOD(C249:G249,2))</f>
        <v>3</v>
      </c>
      <c r="N249">
        <f>5-M249</f>
        <v>2</v>
      </c>
      <c r="O249">
        <f>COUNTIF(C249:G249,"&lt;=17")</f>
        <v>2</v>
      </c>
      <c r="P249">
        <f>COUNTIF(C249:G249,"&gt;=18")</f>
        <v>3</v>
      </c>
      <c r="Q249">
        <f>SUMPRODUCT(--(D249:G249-C249:F249=1))</f>
        <v>0</v>
      </c>
      <c r="R249">
        <f>SUMPRODUCT(COUNTIF(C250:G250,C249:G249))</f>
        <v>1</v>
      </c>
      <c r="S249">
        <f>AVERAGE(J249:J253)</f>
        <v>107</v>
      </c>
      <c r="T249">
        <f>AVERAGE(J249:J268)</f>
        <v>107</v>
      </c>
      <c r="U249">
        <f>S249-T249</f>
        <v>0</v>
      </c>
      <c r="V249" t="str">
        <f>IF(S249&gt;T249,"EXPANDING (BULLISH)",IF(S249&lt;T249,"CONTRACTING (BEARISH)","NEUTRAL"))</f>
        <v>NEUTRAL</v>
      </c>
    </row>
    <row r="250">
      <c r="A250">
        <v>2328</v>
      </c>
      <c r="B250" t="str">
        <v>2024-05-25</v>
      </c>
      <c r="C250">
        <v>5</v>
      </c>
      <c r="D250">
        <v>7</v>
      </c>
      <c r="E250">
        <v>10</v>
      </c>
      <c r="F250">
        <v>17</v>
      </c>
      <c r="G250">
        <v>20</v>
      </c>
      <c r="H250">
        <v>1</v>
      </c>
      <c r="I250" t="str">
        <v>5 - 7 - 10 - 17 - 20 [PB: 1]</v>
      </c>
      <c r="J250">
        <f>SUM(C250:G250)</f>
        <v>59</v>
      </c>
      <c r="K250">
        <f>AVERAGE(C250:G250)</f>
        <v>11.8</v>
      </c>
      <c r="L250">
        <f>MAX(C250:G250)-MIN(C250:G250)</f>
        <v>15</v>
      </c>
      <c r="M250">
        <f>SUMPRODUCT(MOD(C250:G250,2))</f>
        <v>3</v>
      </c>
      <c r="N250">
        <f>5-M250</f>
        <v>2</v>
      </c>
      <c r="O250">
        <f>COUNTIF(C250:G250,"&lt;=17")</f>
        <v>4</v>
      </c>
      <c r="P250">
        <f>COUNTIF(C250:G250,"&gt;=18")</f>
        <v>1</v>
      </c>
      <c r="Q250">
        <f>SUMPRODUCT(--(D250:G250-C250:F250=1))</f>
        <v>0</v>
      </c>
      <c r="R250">
        <f>SUMPRODUCT(COUNTIF(C251:G251,C250:G250))</f>
        <v>2</v>
      </c>
      <c r="S250">
        <f>AVERAGE(J250:J254)</f>
        <v>59</v>
      </c>
      <c r="T250">
        <f>AVERAGE(J250:J269)</f>
        <v>59</v>
      </c>
      <c r="U250">
        <f>S250-T250</f>
        <v>0</v>
      </c>
      <c r="V250" t="str">
        <f>IF(S250&gt;T250,"EXPANDING (BULLISH)",IF(S250&lt;T250,"CONTRACTING (BEARISH)","NEUTRAL"))</f>
        <v>NEUTRAL</v>
      </c>
    </row>
    <row r="251">
      <c r="A251">
        <v>2327</v>
      </c>
      <c r="B251" t="str">
        <v>2024-05-22</v>
      </c>
      <c r="C251">
        <v>10</v>
      </c>
      <c r="D251">
        <v>17</v>
      </c>
      <c r="E251">
        <v>18</v>
      </c>
      <c r="F251">
        <v>24</v>
      </c>
      <c r="G251">
        <v>35</v>
      </c>
      <c r="H251">
        <v>9</v>
      </c>
      <c r="I251" t="str">
        <v>10 - 17 - 18 - 24 - 35 [PB: 9]</v>
      </c>
      <c r="J251">
        <f>SUM(C251:G251)</f>
        <v>104</v>
      </c>
      <c r="K251">
        <f>AVERAGE(C251:G251)</f>
        <v>20.8</v>
      </c>
      <c r="L251">
        <f>MAX(C251:G251)-MIN(C251:G251)</f>
        <v>25</v>
      </c>
      <c r="M251">
        <f>SUMPRODUCT(MOD(C251:G251,2))</f>
        <v>2</v>
      </c>
      <c r="N251">
        <f>5-M251</f>
        <v>3</v>
      </c>
      <c r="O251">
        <f>COUNTIF(C251:G251,"&lt;=17")</f>
        <v>2</v>
      </c>
      <c r="P251">
        <f>COUNTIF(C251:G251,"&gt;=18")</f>
        <v>3</v>
      </c>
      <c r="Q251">
        <f>SUMPRODUCT(--(D251:G251-C251:F251=1))</f>
        <v>1</v>
      </c>
      <c r="R251">
        <f>SUMPRODUCT(COUNTIF(C252:G252,C251:G251))</f>
        <v>2</v>
      </c>
      <c r="S251">
        <f>AVERAGE(J251:J255)</f>
        <v>104</v>
      </c>
      <c r="T251">
        <f>AVERAGE(J251:J270)</f>
        <v>104</v>
      </c>
      <c r="U251">
        <f>S251-T251</f>
        <v>0</v>
      </c>
      <c r="V251" t="str">
        <f>IF(S251&gt;T251,"EXPANDING (BULLISH)",IF(S251&lt;T251,"CONTRACTING (BEARISH)","NEUTRAL"))</f>
        <v>NEUTRAL</v>
      </c>
    </row>
    <row r="252">
      <c r="A252">
        <v>2326</v>
      </c>
      <c r="B252" t="str">
        <v>2024-05-18</v>
      </c>
      <c r="C252">
        <v>10</v>
      </c>
      <c r="D252">
        <v>11</v>
      </c>
      <c r="E252">
        <v>16</v>
      </c>
      <c r="F252">
        <v>17</v>
      </c>
      <c r="G252">
        <v>25</v>
      </c>
      <c r="H252">
        <v>2</v>
      </c>
      <c r="I252" t="str">
        <v>10 - 11 - 16 - 17 - 25 [PB: 2]</v>
      </c>
      <c r="J252">
        <f>SUM(C252:G252)</f>
        <v>79</v>
      </c>
      <c r="K252">
        <f>AVERAGE(C252:G252)</f>
        <v>15.8</v>
      </c>
      <c r="L252">
        <f>MAX(C252:G252)-MIN(C252:G252)</f>
        <v>15</v>
      </c>
      <c r="M252">
        <f>SUMPRODUCT(MOD(C252:G252,2))</f>
        <v>3</v>
      </c>
      <c r="N252">
        <f>5-M252</f>
        <v>2</v>
      </c>
      <c r="O252">
        <f>COUNTIF(C252:G252,"&lt;=17")</f>
        <v>4</v>
      </c>
      <c r="P252">
        <f>COUNTIF(C252:G252,"&gt;=18")</f>
        <v>1</v>
      </c>
      <c r="Q252">
        <f>SUMPRODUCT(--(D252:G252-C252:F252=1))</f>
        <v>2</v>
      </c>
      <c r="R252">
        <f>SUMPRODUCT(COUNTIF(C253:G253,C252:G252))</f>
        <v>2</v>
      </c>
      <c r="S252">
        <f>AVERAGE(J252:J256)</f>
        <v>79</v>
      </c>
      <c r="T252">
        <f>AVERAGE(J252:J271)</f>
        <v>79</v>
      </c>
      <c r="U252">
        <f>S252-T252</f>
        <v>0</v>
      </c>
      <c r="V252" t="str">
        <f>IF(S252&gt;T252,"EXPANDING (BULLISH)",IF(S252&lt;T252,"CONTRACTING (BEARISH)","NEUTRAL"))</f>
        <v>NEUTRAL</v>
      </c>
    </row>
    <row r="253">
      <c r="A253">
        <v>2325</v>
      </c>
      <c r="B253" t="str">
        <v>2024-05-15</v>
      </c>
      <c r="C253">
        <v>2</v>
      </c>
      <c r="D253">
        <v>11</v>
      </c>
      <c r="E253">
        <v>15</v>
      </c>
      <c r="F253">
        <v>23</v>
      </c>
      <c r="G253">
        <v>25</v>
      </c>
      <c r="H253">
        <v>6</v>
      </c>
      <c r="I253" t="str">
        <v>2 - 11 - 15 - 23 - 25 [PB: 6]</v>
      </c>
      <c r="J253">
        <f>SUM(C253:G253)</f>
        <v>76</v>
      </c>
      <c r="K253">
        <f>AVERAGE(C253:G253)</f>
        <v>15.2</v>
      </c>
      <c r="L253">
        <f>MAX(C253:G253)-MIN(C253:G253)</f>
        <v>23</v>
      </c>
      <c r="M253">
        <f>SUMPRODUCT(MOD(C253:G253,2))</f>
        <v>4</v>
      </c>
      <c r="N253">
        <f>5-M253</f>
        <v>1</v>
      </c>
      <c r="O253">
        <f>COUNTIF(C253:G253,"&lt;=17")</f>
        <v>3</v>
      </c>
      <c r="P253">
        <f>COUNTIF(C253:G253,"&gt;=18")</f>
        <v>2</v>
      </c>
      <c r="Q253">
        <f>SUMPRODUCT(--(D253:G253-C253:F253=1))</f>
        <v>0</v>
      </c>
      <c r="R253">
        <f>SUMPRODUCT(COUNTIF(C254:G254,C253:G253))</f>
        <v>0</v>
      </c>
      <c r="S253">
        <f>AVERAGE(J253:J257)</f>
        <v>76</v>
      </c>
      <c r="T253">
        <f>AVERAGE(J253:J272)</f>
        <v>76</v>
      </c>
      <c r="U253">
        <f>S253-T253</f>
        <v>0</v>
      </c>
      <c r="V253" t="str">
        <f>IF(S253&gt;T253,"EXPANDING (BULLISH)",IF(S253&lt;T253,"CONTRACTING (BEARISH)","NEUTRAL"))</f>
        <v>NEUTRAL</v>
      </c>
    </row>
    <row r="254">
      <c r="A254">
        <v>2324</v>
      </c>
      <c r="B254" t="str">
        <v>2024-05-11</v>
      </c>
      <c r="C254">
        <v>6</v>
      </c>
      <c r="D254">
        <v>14</v>
      </c>
      <c r="E254">
        <v>18</v>
      </c>
      <c r="F254">
        <v>21</v>
      </c>
      <c r="G254">
        <v>29</v>
      </c>
      <c r="H254">
        <v>7</v>
      </c>
      <c r="I254" t="str">
        <v>6 - 14 - 18 - 21 - 29 [PB: 7]</v>
      </c>
      <c r="J254">
        <f>SUM(C254:G254)</f>
        <v>88</v>
      </c>
      <c r="K254">
        <f>AVERAGE(C254:G254)</f>
        <v>17.6</v>
      </c>
      <c r="L254">
        <f>MAX(C254:G254)-MIN(C254:G254)</f>
        <v>23</v>
      </c>
      <c r="M254">
        <f>SUMPRODUCT(MOD(C254:G254,2))</f>
        <v>2</v>
      </c>
      <c r="N254">
        <f>5-M254</f>
        <v>3</v>
      </c>
      <c r="O254">
        <f>COUNTIF(C254:G254,"&lt;=17")</f>
        <v>2</v>
      </c>
      <c r="P254">
        <f>COUNTIF(C254:G254,"&gt;=18")</f>
        <v>3</v>
      </c>
      <c r="Q254">
        <f>SUMPRODUCT(--(D254:G254-C254:F254=1))</f>
        <v>0</v>
      </c>
      <c r="R254">
        <f>SUMPRODUCT(COUNTIF(C255:G255,C254:G254))</f>
        <v>1</v>
      </c>
      <c r="S254">
        <f>AVERAGE(J254:J258)</f>
        <v>88</v>
      </c>
      <c r="T254">
        <f>AVERAGE(J254:J273)</f>
        <v>88</v>
      </c>
      <c r="U254">
        <f>S254-T254</f>
        <v>0</v>
      </c>
      <c r="V254" t="str">
        <f>IF(S254&gt;T254,"EXPANDING (BULLISH)",IF(S254&lt;T254,"CONTRACTING (BEARISH)","NEUTRAL"))</f>
        <v>NEUTRAL</v>
      </c>
    </row>
    <row r="255">
      <c r="A255">
        <v>2323</v>
      </c>
      <c r="B255" t="str">
        <v>2024-05-08</v>
      </c>
      <c r="C255">
        <v>1</v>
      </c>
      <c r="D255">
        <v>5</v>
      </c>
      <c r="E255">
        <v>6</v>
      </c>
      <c r="F255">
        <v>23</v>
      </c>
      <c r="G255">
        <v>30</v>
      </c>
      <c r="H255">
        <v>6</v>
      </c>
      <c r="I255" t="str">
        <v>1 - 5 - 6 - 23 - 30 [PB: 6]</v>
      </c>
      <c r="J255">
        <f>SUM(C255:G255)</f>
        <v>65</v>
      </c>
      <c r="K255">
        <f>AVERAGE(C255:G255)</f>
        <v>13</v>
      </c>
      <c r="L255">
        <f>MAX(C255:G255)-MIN(C255:G255)</f>
        <v>29</v>
      </c>
      <c r="M255">
        <f>SUMPRODUCT(MOD(C255:G255,2))</f>
        <v>3</v>
      </c>
      <c r="N255">
        <f>5-M255</f>
        <v>2</v>
      </c>
      <c r="O255">
        <f>COUNTIF(C255:G255,"&lt;=17")</f>
        <v>3</v>
      </c>
      <c r="P255">
        <f>COUNTIF(C255:G255,"&gt;=18")</f>
        <v>2</v>
      </c>
      <c r="Q255">
        <f>SUMPRODUCT(--(D255:G255-C255:F255=1))</f>
        <v>1</v>
      </c>
      <c r="R255">
        <f>SUMPRODUCT(COUNTIF(C256:G256,C255:G255))</f>
        <v>0</v>
      </c>
      <c r="S255">
        <f>AVERAGE(J255:J259)</f>
        <v>65</v>
      </c>
      <c r="T255">
        <f>AVERAGE(J255:J274)</f>
        <v>65</v>
      </c>
      <c r="U255">
        <f>S255-T255</f>
        <v>0</v>
      </c>
      <c r="V255" t="str">
        <f>IF(S255&gt;T255,"EXPANDING (BULLISH)",IF(S255&lt;T255,"CONTRACTING (BEARISH)","NEUTRAL"))</f>
        <v>NEUTRAL</v>
      </c>
    </row>
    <row r="256">
      <c r="A256">
        <v>2322</v>
      </c>
      <c r="B256" t="str">
        <v>2024-05-04</v>
      </c>
      <c r="C256">
        <v>3</v>
      </c>
      <c r="D256">
        <v>13</v>
      </c>
      <c r="E256">
        <v>22</v>
      </c>
      <c r="F256">
        <v>26</v>
      </c>
      <c r="G256">
        <v>27</v>
      </c>
      <c r="H256">
        <v>9</v>
      </c>
      <c r="I256" t="str">
        <v>3 - 13 - 22 - 26 - 27 [PB: 9]</v>
      </c>
      <c r="J256">
        <f>SUM(C256:G256)</f>
        <v>91</v>
      </c>
      <c r="K256">
        <f>AVERAGE(C256:G256)</f>
        <v>18.2</v>
      </c>
      <c r="L256">
        <f>MAX(C256:G256)-MIN(C256:G256)</f>
        <v>24</v>
      </c>
      <c r="M256">
        <f>SUMPRODUCT(MOD(C256:G256,2))</f>
        <v>3</v>
      </c>
      <c r="N256">
        <f>5-M256</f>
        <v>2</v>
      </c>
      <c r="O256">
        <f>COUNTIF(C256:G256,"&lt;=17")</f>
        <v>2</v>
      </c>
      <c r="P256">
        <f>COUNTIF(C256:G256,"&gt;=18")</f>
        <v>3</v>
      </c>
      <c r="Q256">
        <f>SUMPRODUCT(--(D256:G256-C256:F256=1))</f>
        <v>1</v>
      </c>
      <c r="R256">
        <f>SUMPRODUCT(COUNTIF(C257:G257,C256:G256))</f>
        <v>0</v>
      </c>
      <c r="S256">
        <f>AVERAGE(J256:J260)</f>
        <v>91</v>
      </c>
      <c r="T256">
        <f>AVERAGE(J256:J275)</f>
        <v>91</v>
      </c>
      <c r="U256">
        <f>S256-T256</f>
        <v>0</v>
      </c>
      <c r="V256" t="str">
        <f>IF(S256&gt;T256,"EXPANDING (BULLISH)",IF(S256&lt;T256,"CONTRACTING (BEARISH)","NEUTRAL"))</f>
        <v>NEUTRAL</v>
      </c>
    </row>
    <row r="257">
      <c r="A257">
        <v>2321</v>
      </c>
      <c r="B257" t="str">
        <v>2024-05-01</v>
      </c>
      <c r="C257">
        <v>4</v>
      </c>
      <c r="D257">
        <v>9</v>
      </c>
      <c r="E257">
        <v>12</v>
      </c>
      <c r="F257">
        <v>18</v>
      </c>
      <c r="G257">
        <v>24</v>
      </c>
      <c r="H257">
        <v>9</v>
      </c>
      <c r="I257" t="str">
        <v>4 - 9 - 12 - 18 - 24 [PB: 9]</v>
      </c>
      <c r="J257">
        <f>SUM(C257:G257)</f>
        <v>67</v>
      </c>
      <c r="K257">
        <f>AVERAGE(C257:G257)</f>
        <v>13.4</v>
      </c>
      <c r="L257">
        <f>MAX(C257:G257)-MIN(C257:G257)</f>
        <v>20</v>
      </c>
      <c r="M257">
        <f>SUMPRODUCT(MOD(C257:G257,2))</f>
        <v>1</v>
      </c>
      <c r="N257">
        <f>5-M257</f>
        <v>4</v>
      </c>
      <c r="O257">
        <f>COUNTIF(C257:G257,"&lt;=17")</f>
        <v>3</v>
      </c>
      <c r="P257">
        <f>COUNTIF(C257:G257,"&gt;=18")</f>
        <v>2</v>
      </c>
      <c r="Q257">
        <f>SUMPRODUCT(--(D257:G257-C257:F257=1))</f>
        <v>0</v>
      </c>
      <c r="R257">
        <f>SUMPRODUCT(COUNTIF(C258:G258,C257:G257))</f>
        <v>2</v>
      </c>
      <c r="S257">
        <f>AVERAGE(J257:J261)</f>
        <v>67</v>
      </c>
      <c r="T257">
        <f>AVERAGE(J257:J276)</f>
        <v>67</v>
      </c>
      <c r="U257">
        <f>S257-T257</f>
        <v>0</v>
      </c>
      <c r="V257" t="str">
        <f>IF(S257&gt;T257,"EXPANDING (BULLISH)",IF(S257&lt;T257,"CONTRACTING (BEARISH)","NEUTRAL"))</f>
        <v>NEUTRAL</v>
      </c>
    </row>
    <row r="258">
      <c r="A258">
        <v>2320</v>
      </c>
      <c r="B258" t="str">
        <v>2024-04-27</v>
      </c>
      <c r="C258">
        <v>2</v>
      </c>
      <c r="D258">
        <v>9</v>
      </c>
      <c r="E258">
        <v>18</v>
      </c>
      <c r="F258">
        <v>19</v>
      </c>
      <c r="G258">
        <v>27</v>
      </c>
      <c r="H258">
        <v>7</v>
      </c>
      <c r="I258" t="str">
        <v>2 - 9 - 18 - 19 - 27 [PB: 7]</v>
      </c>
      <c r="J258">
        <f>SUM(C258:G258)</f>
        <v>75</v>
      </c>
      <c r="K258">
        <f>AVERAGE(C258:G258)</f>
        <v>15</v>
      </c>
      <c r="L258">
        <f>MAX(C258:G258)-MIN(C258:G258)</f>
        <v>25</v>
      </c>
      <c r="M258">
        <f>SUMPRODUCT(MOD(C258:G258,2))</f>
        <v>3</v>
      </c>
      <c r="N258">
        <f>5-M258</f>
        <v>2</v>
      </c>
      <c r="O258">
        <f>COUNTIF(C258:G258,"&lt;=17")</f>
        <v>2</v>
      </c>
      <c r="P258">
        <f>COUNTIF(C258:G258,"&gt;=18")</f>
        <v>3</v>
      </c>
      <c r="Q258">
        <f>SUMPRODUCT(--(D258:G258-C258:F258=1))</f>
        <v>1</v>
      </c>
      <c r="R258">
        <f>SUMPRODUCT(COUNTIF(C259:G259,C258:G258))</f>
        <v>1</v>
      </c>
      <c r="S258">
        <f>AVERAGE(J258:J262)</f>
        <v>75</v>
      </c>
      <c r="T258">
        <f>AVERAGE(J258:J277)</f>
        <v>75</v>
      </c>
      <c r="U258">
        <f>S258-T258</f>
        <v>0</v>
      </c>
      <c r="V258" t="str">
        <f>IF(S258&gt;T258,"EXPANDING (BULLISH)",IF(S258&lt;T258,"CONTRACTING (BEARISH)","NEUTRAL"))</f>
        <v>NEUTRAL</v>
      </c>
    </row>
    <row r="259">
      <c r="A259">
        <v>2319</v>
      </c>
      <c r="B259" t="str">
        <v>2024-04-24</v>
      </c>
      <c r="C259">
        <v>10</v>
      </c>
      <c r="D259">
        <v>12</v>
      </c>
      <c r="E259">
        <v>19</v>
      </c>
      <c r="F259">
        <v>24</v>
      </c>
      <c r="G259">
        <v>28</v>
      </c>
      <c r="H259">
        <v>3</v>
      </c>
      <c r="I259" t="str">
        <v>10 - 12 - 19 - 24 - 28 [PB: 3]</v>
      </c>
      <c r="J259">
        <f>SUM(C259:G259)</f>
        <v>93</v>
      </c>
      <c r="K259">
        <f>AVERAGE(C259:G259)</f>
        <v>18.6</v>
      </c>
      <c r="L259">
        <f>MAX(C259:G259)-MIN(C259:G259)</f>
        <v>18</v>
      </c>
      <c r="M259">
        <f>SUMPRODUCT(MOD(C259:G259,2))</f>
        <v>1</v>
      </c>
      <c r="N259">
        <f>5-M259</f>
        <v>4</v>
      </c>
      <c r="O259">
        <f>COUNTIF(C259:G259,"&lt;=17")</f>
        <v>2</v>
      </c>
      <c r="P259">
        <f>COUNTIF(C259:G259,"&gt;=18")</f>
        <v>3</v>
      </c>
      <c r="Q259">
        <f>SUMPRODUCT(--(D259:G259-C259:F259=1))</f>
        <v>0</v>
      </c>
      <c r="R259">
        <f>SUMPRODUCT(COUNTIF(C260:G260,C259:G259))</f>
        <v>0</v>
      </c>
      <c r="S259">
        <f>AVERAGE(J259:J263)</f>
        <v>93</v>
      </c>
      <c r="T259">
        <f>AVERAGE(J259:J278)</f>
        <v>93</v>
      </c>
      <c r="U259">
        <f>S259-T259</f>
        <v>0</v>
      </c>
      <c r="V259" t="str">
        <f>IF(S259&gt;T259,"EXPANDING (BULLISH)",IF(S259&lt;T259,"CONTRACTING (BEARISH)","NEUTRAL"))</f>
        <v>NEUTRAL</v>
      </c>
    </row>
    <row r="260">
      <c r="A260">
        <v>2318</v>
      </c>
      <c r="B260" t="str">
        <v>2024-04-20</v>
      </c>
      <c r="C260">
        <v>3</v>
      </c>
      <c r="D260">
        <v>11</v>
      </c>
      <c r="E260">
        <v>16</v>
      </c>
      <c r="F260">
        <v>17</v>
      </c>
      <c r="G260">
        <v>21</v>
      </c>
      <c r="H260">
        <v>3</v>
      </c>
      <c r="I260" t="str">
        <v>3 - 11 - 16 - 17 - 21 [PB: 3]</v>
      </c>
      <c r="J260">
        <f>SUM(C260:G260)</f>
        <v>68</v>
      </c>
      <c r="K260">
        <f>AVERAGE(C260:G260)</f>
        <v>13.6</v>
      </c>
      <c r="L260">
        <f>MAX(C260:G260)-MIN(C260:G260)</f>
        <v>18</v>
      </c>
      <c r="M260">
        <f>SUMPRODUCT(MOD(C260:G260,2))</f>
        <v>4</v>
      </c>
      <c r="N260">
        <f>5-M260</f>
        <v>1</v>
      </c>
      <c r="O260">
        <f>COUNTIF(C260:G260,"&lt;=17")</f>
        <v>4</v>
      </c>
      <c r="P260">
        <f>COUNTIF(C260:G260,"&gt;=18")</f>
        <v>1</v>
      </c>
      <c r="Q260">
        <f>SUMPRODUCT(--(D260:G260-C260:F260=1))</f>
        <v>1</v>
      </c>
      <c r="R260">
        <f>SUMPRODUCT(COUNTIF(C261:G261,C260:G260))</f>
        <v>1</v>
      </c>
      <c r="S260">
        <f>AVERAGE(J260:J264)</f>
        <v>68</v>
      </c>
      <c r="T260">
        <f>AVERAGE(J260:J279)</f>
        <v>68</v>
      </c>
      <c r="U260">
        <f>S260-T260</f>
        <v>0</v>
      </c>
      <c r="V260" t="str">
        <f>IF(S260&gt;T260,"EXPANDING (BULLISH)",IF(S260&lt;T260,"CONTRACTING (BEARISH)","NEUTRAL"))</f>
        <v>NEUTRAL</v>
      </c>
    </row>
    <row r="261">
      <c r="A261">
        <v>2317</v>
      </c>
      <c r="B261" t="str">
        <v>2024-04-17</v>
      </c>
      <c r="C261">
        <v>3</v>
      </c>
      <c r="D261">
        <v>5</v>
      </c>
      <c r="E261">
        <v>7</v>
      </c>
      <c r="F261">
        <v>8</v>
      </c>
      <c r="G261">
        <v>23</v>
      </c>
      <c r="H261">
        <v>10</v>
      </c>
      <c r="I261" t="str">
        <v>3 - 5 - 7 - 8 - 23 [PB: 10]</v>
      </c>
      <c r="J261">
        <f>SUM(C261:G261)</f>
        <v>46</v>
      </c>
      <c r="K261">
        <f>AVERAGE(C261:G261)</f>
        <v>9.2</v>
      </c>
      <c r="L261">
        <f>MAX(C261:G261)-MIN(C261:G261)</f>
        <v>20</v>
      </c>
      <c r="M261">
        <f>SUMPRODUCT(MOD(C261:G261,2))</f>
        <v>4</v>
      </c>
      <c r="N261">
        <f>5-M261</f>
        <v>1</v>
      </c>
      <c r="O261">
        <f>COUNTIF(C261:G261,"&lt;=17")</f>
        <v>4</v>
      </c>
      <c r="P261">
        <f>COUNTIF(C261:G261,"&gt;=18")</f>
        <v>1</v>
      </c>
      <c r="Q261">
        <f>SUMPRODUCT(--(D261:G261-C261:F261=1))</f>
        <v>1</v>
      </c>
      <c r="R261">
        <f>SUMPRODUCT(COUNTIF(C262:G262,C261:G261))</f>
        <v>1</v>
      </c>
      <c r="S261">
        <f>AVERAGE(J261:J265)</f>
        <v>46</v>
      </c>
      <c r="T261">
        <f>AVERAGE(J261:J280)</f>
        <v>46</v>
      </c>
      <c r="U261">
        <f>S261-T261</f>
        <v>0</v>
      </c>
      <c r="V261" t="str">
        <f>IF(S261&gt;T261,"EXPANDING (BULLISH)",IF(S261&lt;T261,"CONTRACTING (BEARISH)","NEUTRAL"))</f>
        <v>NEUTRAL</v>
      </c>
    </row>
    <row r="262">
      <c r="A262">
        <v>2316</v>
      </c>
      <c r="B262" t="str">
        <v>2024-04-13</v>
      </c>
      <c r="C262">
        <v>7</v>
      </c>
      <c r="D262">
        <v>14</v>
      </c>
      <c r="E262">
        <v>18</v>
      </c>
      <c r="F262">
        <v>28</v>
      </c>
      <c r="G262">
        <v>33</v>
      </c>
      <c r="H262">
        <v>10</v>
      </c>
      <c r="I262" t="str">
        <v>7 - 14 - 18 - 28 - 33 [PB: 10]</v>
      </c>
      <c r="J262">
        <f>SUM(C262:G262)</f>
        <v>100</v>
      </c>
      <c r="K262">
        <f>AVERAGE(C262:G262)</f>
        <v>20</v>
      </c>
      <c r="L262">
        <f>MAX(C262:G262)-MIN(C262:G262)</f>
        <v>26</v>
      </c>
      <c r="M262">
        <f>SUMPRODUCT(MOD(C262:G262,2))</f>
        <v>2</v>
      </c>
      <c r="N262">
        <f>5-M262</f>
        <v>3</v>
      </c>
      <c r="O262">
        <f>COUNTIF(C262:G262,"&lt;=17")</f>
        <v>2</v>
      </c>
      <c r="P262">
        <f>COUNTIF(C262:G262,"&gt;=18")</f>
        <v>3</v>
      </c>
      <c r="Q262">
        <f>SUMPRODUCT(--(D262:G262-C262:F262=1))</f>
        <v>0</v>
      </c>
      <c r="R262">
        <f>SUMPRODUCT(COUNTIF(C263:G263,C262:G262))</f>
        <v>1</v>
      </c>
      <c r="S262">
        <f>AVERAGE(J262:J266)</f>
        <v>100</v>
      </c>
      <c r="T262">
        <f>AVERAGE(J262:J281)</f>
        <v>100</v>
      </c>
      <c r="U262">
        <f>S262-T262</f>
        <v>0</v>
      </c>
      <c r="V262" t="str">
        <f>IF(S262&gt;T262,"EXPANDING (BULLISH)",IF(S262&lt;T262,"CONTRACTING (BEARISH)","NEUTRAL"))</f>
        <v>NEUTRAL</v>
      </c>
    </row>
    <row r="263">
      <c r="A263">
        <v>2315</v>
      </c>
      <c r="B263" t="str">
        <v>2024-04-06</v>
      </c>
      <c r="C263">
        <v>9</v>
      </c>
      <c r="D263">
        <v>18</v>
      </c>
      <c r="E263">
        <v>25</v>
      </c>
      <c r="F263">
        <v>29</v>
      </c>
      <c r="G263">
        <v>35</v>
      </c>
      <c r="H263">
        <v>2</v>
      </c>
      <c r="I263" t="str">
        <v>9 - 18 - 25 - 29 - 35 [PB: 2]</v>
      </c>
      <c r="J263">
        <f>SUM(C263:G263)</f>
        <v>116</v>
      </c>
      <c r="K263">
        <f>AVERAGE(C263:G263)</f>
        <v>23.2</v>
      </c>
      <c r="L263">
        <f>MAX(C263:G263)-MIN(C263:G263)</f>
        <v>26</v>
      </c>
      <c r="M263">
        <f>SUMPRODUCT(MOD(C263:G263,2))</f>
        <v>4</v>
      </c>
      <c r="N263">
        <f>5-M263</f>
        <v>1</v>
      </c>
      <c r="O263">
        <f>COUNTIF(C263:G263,"&lt;=17")</f>
        <v>1</v>
      </c>
      <c r="P263">
        <f>COUNTIF(C263:G263,"&gt;=18")</f>
        <v>4</v>
      </c>
      <c r="Q263">
        <f>SUMPRODUCT(--(D263:G263-C263:F263=1))</f>
        <v>0</v>
      </c>
      <c r="R263">
        <f>SUMPRODUCT(COUNTIF(C264:G264,C263:G263))</f>
        <v>0</v>
      </c>
      <c r="S263">
        <f>AVERAGE(J263:J267)</f>
        <v>116</v>
      </c>
      <c r="T263">
        <f>AVERAGE(J263:J282)</f>
        <v>116</v>
      </c>
      <c r="U263">
        <f>S263-T263</f>
        <v>0</v>
      </c>
      <c r="V263" t="str">
        <f>IF(S263&gt;T263,"EXPANDING (BULLISH)",IF(S263&lt;T263,"CONTRACTING (BEARISH)","NEUTRAL"))</f>
        <v>NEUTRAL</v>
      </c>
    </row>
    <row r="264">
      <c r="A264">
        <v>2314</v>
      </c>
      <c r="B264" t="str">
        <v>2024-04-03</v>
      </c>
      <c r="C264">
        <v>5</v>
      </c>
      <c r="D264">
        <v>13</v>
      </c>
      <c r="E264">
        <v>17</v>
      </c>
      <c r="F264">
        <v>21</v>
      </c>
      <c r="G264">
        <v>22</v>
      </c>
      <c r="H264">
        <v>7</v>
      </c>
      <c r="I264" t="str">
        <v>5 - 13 - 17 - 21 - 22 [PB: 7]</v>
      </c>
      <c r="J264">
        <f>SUM(C264:G264)</f>
        <v>78</v>
      </c>
      <c r="K264">
        <f>AVERAGE(C264:G264)</f>
        <v>15.6</v>
      </c>
      <c r="L264">
        <f>MAX(C264:G264)-MIN(C264:G264)</f>
        <v>17</v>
      </c>
      <c r="M264">
        <f>SUMPRODUCT(MOD(C264:G264,2))</f>
        <v>4</v>
      </c>
      <c r="N264">
        <f>5-M264</f>
        <v>1</v>
      </c>
      <c r="O264">
        <f>COUNTIF(C264:G264,"&lt;=17")</f>
        <v>3</v>
      </c>
      <c r="P264">
        <f>COUNTIF(C264:G264,"&gt;=18")</f>
        <v>2</v>
      </c>
      <c r="Q264">
        <f>SUMPRODUCT(--(D264:G264-C264:F264=1))</f>
        <v>1</v>
      </c>
      <c r="R264">
        <f>SUMPRODUCT(COUNTIF(C265:G265,C264:G264))</f>
        <v>1</v>
      </c>
      <c r="S264">
        <f>AVERAGE(J264:J268)</f>
        <v>78</v>
      </c>
      <c r="T264">
        <f>AVERAGE(J264:J283)</f>
        <v>78</v>
      </c>
      <c r="U264">
        <f>S264-T264</f>
        <v>0</v>
      </c>
      <c r="V264" t="str">
        <f>IF(S264&gt;T264,"EXPANDING (BULLISH)",IF(S264&lt;T264,"CONTRACTING (BEARISH)","NEUTRAL"))</f>
        <v>NEUTRAL</v>
      </c>
    </row>
    <row r="265">
      <c r="A265">
        <v>2313</v>
      </c>
      <c r="B265" t="str">
        <v>2024-03-27</v>
      </c>
      <c r="C265">
        <v>9</v>
      </c>
      <c r="D265">
        <v>12</v>
      </c>
      <c r="E265">
        <v>13</v>
      </c>
      <c r="F265">
        <v>15</v>
      </c>
      <c r="G265">
        <v>35</v>
      </c>
      <c r="H265">
        <v>9</v>
      </c>
      <c r="I265" t="str">
        <v>9 - 12 - 13 - 15 - 35 [PB: 9]</v>
      </c>
      <c r="J265">
        <f>SUM(C265:G265)</f>
        <v>84</v>
      </c>
      <c r="K265">
        <f>AVERAGE(C265:G265)</f>
        <v>16.8</v>
      </c>
      <c r="L265">
        <f>MAX(C265:G265)-MIN(C265:G265)</f>
        <v>26</v>
      </c>
      <c r="M265">
        <f>SUMPRODUCT(MOD(C265:G265,2))</f>
        <v>4</v>
      </c>
      <c r="N265">
        <f>5-M265</f>
        <v>1</v>
      </c>
      <c r="O265">
        <f>COUNTIF(C265:G265,"&lt;=17")</f>
        <v>4</v>
      </c>
      <c r="P265">
        <f>COUNTIF(C265:G265,"&gt;=18")</f>
        <v>1</v>
      </c>
      <c r="Q265">
        <f>SUMPRODUCT(--(D265:G265-C265:F265=1))</f>
        <v>1</v>
      </c>
      <c r="R265">
        <f>SUMPRODUCT(COUNTIF(C266:G266,C265:G265))</f>
        <v>0</v>
      </c>
      <c r="S265">
        <f>AVERAGE(J265:J269)</f>
        <v>84</v>
      </c>
      <c r="T265">
        <f>AVERAGE(J265:J284)</f>
        <v>84</v>
      </c>
      <c r="U265">
        <f>S265-T265</f>
        <v>0</v>
      </c>
      <c r="V265" t="str">
        <f>IF(S265&gt;T265,"EXPANDING (BULLISH)",IF(S265&lt;T265,"CONTRACTING (BEARISH)","NEUTRAL"))</f>
        <v>NEUTRAL</v>
      </c>
    </row>
    <row r="266">
      <c r="A266">
        <v>2312</v>
      </c>
      <c r="B266" t="str">
        <v>2024-03-23</v>
      </c>
      <c r="C266">
        <v>3</v>
      </c>
      <c r="D266">
        <v>20</v>
      </c>
      <c r="E266">
        <v>23</v>
      </c>
      <c r="F266">
        <v>24</v>
      </c>
      <c r="G266">
        <v>25</v>
      </c>
      <c r="H266">
        <v>8</v>
      </c>
      <c r="I266" t="str">
        <v>3 - 20 - 23 - 24 - 25 [PB: 8]</v>
      </c>
      <c r="J266">
        <f>SUM(C266:G266)</f>
        <v>95</v>
      </c>
      <c r="K266">
        <f>AVERAGE(C266:G266)</f>
        <v>19</v>
      </c>
      <c r="L266">
        <f>MAX(C266:G266)-MIN(C266:G266)</f>
        <v>22</v>
      </c>
      <c r="M266">
        <f>SUMPRODUCT(MOD(C266:G266,2))</f>
        <v>3</v>
      </c>
      <c r="N266">
        <f>5-M266</f>
        <v>2</v>
      </c>
      <c r="O266">
        <f>COUNTIF(C266:G266,"&lt;=17")</f>
        <v>1</v>
      </c>
      <c r="P266">
        <f>COUNTIF(C266:G266,"&gt;=18")</f>
        <v>4</v>
      </c>
      <c r="Q266">
        <f>SUMPRODUCT(--(D266:G266-C266:F266=1))</f>
        <v>2</v>
      </c>
      <c r="R266">
        <f>SUMPRODUCT(COUNTIF(C267:G267,C266:G266))</f>
        <v>0</v>
      </c>
      <c r="S266">
        <f>AVERAGE(J266:J270)</f>
        <v>95</v>
      </c>
      <c r="T266">
        <f>AVERAGE(J266:J285)</f>
        <v>95</v>
      </c>
      <c r="U266">
        <f>S266-T266</f>
        <v>0</v>
      </c>
      <c r="V266" t="str">
        <f>IF(S266&gt;T266,"EXPANDING (BULLISH)",IF(S266&lt;T266,"CONTRACTING (BEARISH)","NEUTRAL"))</f>
        <v>NEUTRAL</v>
      </c>
    </row>
    <row r="267">
      <c r="A267">
        <v>2311</v>
      </c>
      <c r="B267" t="str">
        <v>2024-03-20</v>
      </c>
      <c r="C267">
        <v>1</v>
      </c>
      <c r="D267">
        <v>2</v>
      </c>
      <c r="E267">
        <v>8</v>
      </c>
      <c r="F267">
        <v>17</v>
      </c>
      <c r="G267">
        <v>30</v>
      </c>
      <c r="H267">
        <v>6</v>
      </c>
      <c r="I267" t="str">
        <v>1 - 2 - 8 - 17 - 30 [PB: 6]</v>
      </c>
      <c r="J267">
        <f>SUM(C267:G267)</f>
        <v>58</v>
      </c>
      <c r="K267">
        <f>AVERAGE(C267:G267)</f>
        <v>11.6</v>
      </c>
      <c r="L267">
        <f>MAX(C267:G267)-MIN(C267:G267)</f>
        <v>29</v>
      </c>
      <c r="M267">
        <f>SUMPRODUCT(MOD(C267:G267,2))</f>
        <v>2</v>
      </c>
      <c r="N267">
        <f>5-M267</f>
        <v>3</v>
      </c>
      <c r="O267">
        <f>COUNTIF(C267:G267,"&lt;=17")</f>
        <v>4</v>
      </c>
      <c r="P267">
        <f>COUNTIF(C267:G267,"&gt;=18")</f>
        <v>1</v>
      </c>
      <c r="Q267">
        <f>SUMPRODUCT(--(D267:G267-C267:F267=1))</f>
        <v>1</v>
      </c>
      <c r="R267">
        <f>SUMPRODUCT(COUNTIF(C268:G268,C267:G267))</f>
        <v>1</v>
      </c>
      <c r="S267">
        <f>AVERAGE(J267:J271)</f>
        <v>58</v>
      </c>
      <c r="T267">
        <f>AVERAGE(J267:J286)</f>
        <v>58</v>
      </c>
      <c r="U267">
        <f>S267-T267</f>
        <v>0</v>
      </c>
      <c r="V267" t="str">
        <f>IF(S267&gt;T267,"EXPANDING (BULLISH)",IF(S267&lt;T267,"CONTRACTING (BEARISH)","NEUTRAL"))</f>
        <v>NEUTRAL</v>
      </c>
    </row>
    <row r="268">
      <c r="A268">
        <v>2310</v>
      </c>
      <c r="B268" t="str">
        <v>2024-03-16</v>
      </c>
      <c r="C268">
        <v>5</v>
      </c>
      <c r="D268">
        <v>11</v>
      </c>
      <c r="E268">
        <v>15</v>
      </c>
      <c r="F268">
        <v>24</v>
      </c>
      <c r="G268">
        <v>30</v>
      </c>
      <c r="H268">
        <v>8</v>
      </c>
      <c r="I268" t="str">
        <v>5 - 11 - 15 - 24 - 30 [PB: 8]</v>
      </c>
      <c r="J268">
        <f>SUM(C268:G268)</f>
        <v>85</v>
      </c>
      <c r="K268">
        <f>AVERAGE(C268:G268)</f>
        <v>17</v>
      </c>
      <c r="L268">
        <f>MAX(C268:G268)-MIN(C268:G268)</f>
        <v>25</v>
      </c>
      <c r="M268">
        <f>SUMPRODUCT(MOD(C268:G268,2))</f>
        <v>3</v>
      </c>
      <c r="N268">
        <f>5-M268</f>
        <v>2</v>
      </c>
      <c r="O268">
        <f>COUNTIF(C268:G268,"&lt;=17")</f>
        <v>3</v>
      </c>
      <c r="P268">
        <f>COUNTIF(C268:G268,"&gt;=18")</f>
        <v>2</v>
      </c>
      <c r="Q268">
        <f>SUMPRODUCT(--(D268:G268-C268:F268=1))</f>
        <v>0</v>
      </c>
      <c r="R268">
        <f>SUMPRODUCT(COUNTIF(C269:G269,C268:G268))</f>
        <v>2</v>
      </c>
      <c r="S268">
        <f>AVERAGE(J268:J272)</f>
        <v>85</v>
      </c>
      <c r="T268">
        <f>AVERAGE(J268:J287)</f>
        <v>85</v>
      </c>
      <c r="U268">
        <f>S268-T268</f>
        <v>0</v>
      </c>
      <c r="V268" t="str">
        <f>IF(S268&gt;T268,"EXPANDING (BULLISH)",IF(S268&lt;T268,"CONTRACTING (BEARISH)","NEUTRAL"))</f>
        <v>NEUTRAL</v>
      </c>
    </row>
    <row r="269">
      <c r="A269">
        <v>2309</v>
      </c>
      <c r="B269" t="str">
        <v>2024-03-13</v>
      </c>
      <c r="C269">
        <v>5</v>
      </c>
      <c r="D269">
        <v>25</v>
      </c>
      <c r="E269">
        <v>28</v>
      </c>
      <c r="F269">
        <v>30</v>
      </c>
      <c r="G269">
        <v>32</v>
      </c>
      <c r="H269">
        <v>10</v>
      </c>
      <c r="I269" t="str">
        <v>5 - 25 - 28 - 30 - 32 [PB: 10]</v>
      </c>
      <c r="J269">
        <f>SUM(C269:G269)</f>
        <v>120</v>
      </c>
      <c r="K269">
        <f>AVERAGE(C269:G269)</f>
        <v>24</v>
      </c>
      <c r="L269">
        <f>MAX(C269:G269)-MIN(C269:G269)</f>
        <v>27</v>
      </c>
      <c r="M269">
        <f>SUMPRODUCT(MOD(C269:G269,2))</f>
        <v>2</v>
      </c>
      <c r="N269">
        <f>5-M269</f>
        <v>3</v>
      </c>
      <c r="O269">
        <f>COUNTIF(C269:G269,"&lt;=17")</f>
        <v>1</v>
      </c>
      <c r="P269">
        <f>COUNTIF(C269:G269,"&gt;=18")</f>
        <v>4</v>
      </c>
      <c r="Q269">
        <f>SUMPRODUCT(--(D269:G269-C269:F269=1))</f>
        <v>0</v>
      </c>
      <c r="R269">
        <f>SUMPRODUCT(COUNTIF(C270:G270,C269:G269))</f>
        <v>2</v>
      </c>
      <c r="S269">
        <f>AVERAGE(J269:J273)</f>
        <v>120</v>
      </c>
      <c r="T269">
        <f>AVERAGE(J269:J288)</f>
        <v>120</v>
      </c>
      <c r="U269">
        <f>S269-T269</f>
        <v>0</v>
      </c>
      <c r="V269" t="str">
        <f>IF(S269&gt;T269,"EXPANDING (BULLISH)",IF(S269&lt;T269,"CONTRACTING (BEARISH)","NEUTRAL"))</f>
        <v>NEUTRAL</v>
      </c>
    </row>
    <row r="270">
      <c r="A270">
        <v>2308</v>
      </c>
      <c r="B270" t="str">
        <v>2024-03-09</v>
      </c>
      <c r="C270">
        <v>2</v>
      </c>
      <c r="D270">
        <v>26</v>
      </c>
      <c r="E270">
        <v>28</v>
      </c>
      <c r="F270">
        <v>29</v>
      </c>
      <c r="G270">
        <v>30</v>
      </c>
      <c r="H270">
        <v>4</v>
      </c>
      <c r="I270" t="str">
        <v>2 - 26 - 28 - 29 - 30 [PB: 4]</v>
      </c>
      <c r="J270">
        <f>SUM(C270:G270)</f>
        <v>115</v>
      </c>
      <c r="K270">
        <f>AVERAGE(C270:G270)</f>
        <v>23</v>
      </c>
      <c r="L270">
        <f>MAX(C270:G270)-MIN(C270:G270)</f>
        <v>28</v>
      </c>
      <c r="M270">
        <f>SUMPRODUCT(MOD(C270:G270,2))</f>
        <v>1</v>
      </c>
      <c r="N270">
        <f>5-M270</f>
        <v>4</v>
      </c>
      <c r="O270">
        <f>COUNTIF(C270:G270,"&lt;=17")</f>
        <v>1</v>
      </c>
      <c r="P270">
        <f>COUNTIF(C270:G270,"&gt;=18")</f>
        <v>4</v>
      </c>
      <c r="Q270">
        <f>SUMPRODUCT(--(D270:G270-C270:F270=1))</f>
        <v>2</v>
      </c>
      <c r="R270">
        <f>SUMPRODUCT(COUNTIF(C271:G271,C270:G270))</f>
        <v>0</v>
      </c>
      <c r="S270">
        <f>AVERAGE(J270:J274)</f>
        <v>115</v>
      </c>
      <c r="T270">
        <f>AVERAGE(J270:J289)</f>
        <v>115</v>
      </c>
      <c r="U270">
        <f>S270-T270</f>
        <v>0</v>
      </c>
      <c r="V270" t="str">
        <f>IF(S270&gt;T270,"EXPANDING (BULLISH)",IF(S270&lt;T270,"CONTRACTING (BEARISH)","NEUTRAL"))</f>
        <v>NEUTRAL</v>
      </c>
    </row>
    <row r="271">
      <c r="A271">
        <v>2307</v>
      </c>
      <c r="B271" t="str">
        <v>2024-03-06</v>
      </c>
      <c r="C271">
        <v>5</v>
      </c>
      <c r="D271">
        <v>7</v>
      </c>
      <c r="E271">
        <v>9</v>
      </c>
      <c r="F271">
        <v>16</v>
      </c>
      <c r="G271">
        <v>27</v>
      </c>
      <c r="H271">
        <v>7</v>
      </c>
      <c r="I271" t="str">
        <v>5 - 7 - 9 - 16 - 27 [PB: 7]</v>
      </c>
      <c r="J271">
        <f>SUM(C271:G271)</f>
        <v>64</v>
      </c>
      <c r="K271">
        <f>AVERAGE(C271:G271)</f>
        <v>12.8</v>
      </c>
      <c r="L271">
        <f>MAX(C271:G271)-MIN(C271:G271)</f>
        <v>22</v>
      </c>
      <c r="M271">
        <f>SUMPRODUCT(MOD(C271:G271,2))</f>
        <v>4</v>
      </c>
      <c r="N271">
        <f>5-M271</f>
        <v>1</v>
      </c>
      <c r="O271">
        <f>COUNTIF(C271:G271,"&lt;=17")</f>
        <v>4</v>
      </c>
      <c r="P271">
        <f>COUNTIF(C271:G271,"&gt;=18")</f>
        <v>1</v>
      </c>
      <c r="Q271">
        <f>SUMPRODUCT(--(D271:G271-C271:F271=1))</f>
        <v>0</v>
      </c>
      <c r="R271">
        <f>SUMPRODUCT(COUNTIF(C272:G272,C271:G271))</f>
        <v>2</v>
      </c>
      <c r="S271">
        <f>AVERAGE(J271:J275)</f>
        <v>64</v>
      </c>
      <c r="T271">
        <f>AVERAGE(J271:J290)</f>
        <v>64</v>
      </c>
      <c r="U271">
        <f>S271-T271</f>
        <v>0</v>
      </c>
      <c r="V271" t="str">
        <f>IF(S271&gt;T271,"EXPANDING (BULLISH)",IF(S271&lt;T271,"CONTRACTING (BEARISH)","NEUTRAL"))</f>
        <v>NEUTRAL</v>
      </c>
    </row>
    <row r="272">
      <c r="A272">
        <v>2306</v>
      </c>
      <c r="B272" t="str">
        <v>2024-03-02</v>
      </c>
      <c r="C272">
        <v>4</v>
      </c>
      <c r="D272">
        <v>5</v>
      </c>
      <c r="E272">
        <v>10</v>
      </c>
      <c r="F272">
        <v>24</v>
      </c>
      <c r="G272">
        <v>27</v>
      </c>
      <c r="H272">
        <v>7</v>
      </c>
      <c r="I272" t="str">
        <v>4 - 5 - 10 - 24 - 27 [PB: 7]</v>
      </c>
      <c r="J272">
        <f>SUM(C272:G272)</f>
        <v>70</v>
      </c>
      <c r="K272">
        <f>AVERAGE(C272:G272)</f>
        <v>14</v>
      </c>
      <c r="L272">
        <f>MAX(C272:G272)-MIN(C272:G272)</f>
        <v>23</v>
      </c>
      <c r="M272">
        <f>SUMPRODUCT(MOD(C272:G272,2))</f>
        <v>2</v>
      </c>
      <c r="N272">
        <f>5-M272</f>
        <v>3</v>
      </c>
      <c r="O272">
        <f>COUNTIF(C272:G272,"&lt;=17")</f>
        <v>3</v>
      </c>
      <c r="P272">
        <f>COUNTIF(C272:G272,"&gt;=18")</f>
        <v>2</v>
      </c>
      <c r="Q272">
        <f>SUMPRODUCT(--(D272:G272-C272:F272=1))</f>
        <v>1</v>
      </c>
      <c r="R272">
        <f>SUMPRODUCT(COUNTIF(C273:G273,C272:G272))</f>
        <v>1</v>
      </c>
      <c r="S272">
        <f>AVERAGE(J272:J276)</f>
        <v>70</v>
      </c>
      <c r="T272">
        <f>AVERAGE(J272:J291)</f>
        <v>70</v>
      </c>
      <c r="U272">
        <f>S272-T272</f>
        <v>0</v>
      </c>
      <c r="V272" t="str">
        <f>IF(S272&gt;T272,"EXPANDING (BULLISH)",IF(S272&lt;T272,"CONTRACTING (BEARISH)","NEUTRAL"))</f>
        <v>NEUTRAL</v>
      </c>
    </row>
    <row r="273">
      <c r="A273">
        <v>2305</v>
      </c>
      <c r="B273" t="str">
        <v>2024-02-28</v>
      </c>
      <c r="C273">
        <v>2</v>
      </c>
      <c r="D273">
        <v>6</v>
      </c>
      <c r="E273">
        <v>24</v>
      </c>
      <c r="F273">
        <v>28</v>
      </c>
      <c r="G273">
        <v>31</v>
      </c>
      <c r="H273">
        <v>5</v>
      </c>
      <c r="I273" t="str">
        <v>2 - 6 - 24 - 28 - 31 [PB: 5]</v>
      </c>
      <c r="J273">
        <f>SUM(C273:G273)</f>
        <v>91</v>
      </c>
      <c r="K273">
        <f>AVERAGE(C273:G273)</f>
        <v>18.2</v>
      </c>
      <c r="L273">
        <f>MAX(C273:G273)-MIN(C273:G273)</f>
        <v>29</v>
      </c>
      <c r="M273">
        <f>SUMPRODUCT(MOD(C273:G273,2))</f>
        <v>1</v>
      </c>
      <c r="N273">
        <f>5-M273</f>
        <v>4</v>
      </c>
      <c r="O273">
        <f>COUNTIF(C273:G273,"&lt;=17")</f>
        <v>2</v>
      </c>
      <c r="P273">
        <f>COUNTIF(C273:G273,"&gt;=18")</f>
        <v>3</v>
      </c>
      <c r="Q273">
        <f>SUMPRODUCT(--(D273:G273-C273:F273=1))</f>
        <v>0</v>
      </c>
      <c r="R273">
        <f>SUMPRODUCT(COUNTIF(C274:G274,C273:G273))</f>
        <v>1</v>
      </c>
      <c r="S273">
        <f>AVERAGE(J273:J277)</f>
        <v>91</v>
      </c>
      <c r="T273">
        <f>AVERAGE(J273:J292)</f>
        <v>91</v>
      </c>
      <c r="U273">
        <f>S273-T273</f>
        <v>0</v>
      </c>
      <c r="V273" t="str">
        <f>IF(S273&gt;T273,"EXPANDING (BULLISH)",IF(S273&lt;T273,"CONTRACTING (BEARISH)","NEUTRAL"))</f>
        <v>NEUTRAL</v>
      </c>
    </row>
    <row r="274">
      <c r="A274">
        <v>2304</v>
      </c>
      <c r="B274" t="str">
        <v>2024-02-24</v>
      </c>
      <c r="C274">
        <v>1</v>
      </c>
      <c r="D274">
        <v>15</v>
      </c>
      <c r="E274">
        <v>22</v>
      </c>
      <c r="F274">
        <v>27</v>
      </c>
      <c r="G274">
        <v>31</v>
      </c>
      <c r="H274">
        <v>5</v>
      </c>
      <c r="I274" t="str">
        <v>1 - 15 - 22 - 27 - 31 [PB: 5]</v>
      </c>
      <c r="J274">
        <f>SUM(C274:G274)</f>
        <v>96</v>
      </c>
      <c r="K274">
        <f>AVERAGE(C274:G274)</f>
        <v>19.2</v>
      </c>
      <c r="L274">
        <f>MAX(C274:G274)-MIN(C274:G274)</f>
        <v>30</v>
      </c>
      <c r="M274">
        <f>SUMPRODUCT(MOD(C274:G274,2))</f>
        <v>4</v>
      </c>
      <c r="N274">
        <f>5-M274</f>
        <v>1</v>
      </c>
      <c r="O274">
        <f>COUNTIF(C274:G274,"&lt;=17")</f>
        <v>2</v>
      </c>
      <c r="P274">
        <f>COUNTIF(C274:G274,"&gt;=18")</f>
        <v>3</v>
      </c>
      <c r="Q274">
        <f>SUMPRODUCT(--(D274:G274-C274:F274=1))</f>
        <v>0</v>
      </c>
      <c r="R274">
        <f>SUMPRODUCT(COUNTIF(C275:G275,C274:G274))</f>
        <v>1</v>
      </c>
      <c r="S274">
        <f>AVERAGE(J274:J278)</f>
        <v>96</v>
      </c>
      <c r="T274">
        <f>AVERAGE(J274:J293)</f>
        <v>96</v>
      </c>
      <c r="U274">
        <f>S274-T274</f>
        <v>0</v>
      </c>
      <c r="V274" t="str">
        <f>IF(S274&gt;T274,"EXPANDING (BULLISH)",IF(S274&lt;T274,"CONTRACTING (BEARISH)","NEUTRAL"))</f>
        <v>NEUTRAL</v>
      </c>
    </row>
    <row r="275">
      <c r="A275">
        <v>2303</v>
      </c>
      <c r="B275" t="str">
        <v>2024-02-21</v>
      </c>
      <c r="C275">
        <v>4</v>
      </c>
      <c r="D275">
        <v>13</v>
      </c>
      <c r="E275">
        <v>19</v>
      </c>
      <c r="F275">
        <v>30</v>
      </c>
      <c r="G275">
        <v>31</v>
      </c>
      <c r="H275">
        <v>4</v>
      </c>
      <c r="I275" t="str">
        <v>4 - 13 - 19 - 30 - 31 [PB: 4]</v>
      </c>
      <c r="J275">
        <f>SUM(C275:G275)</f>
        <v>97</v>
      </c>
      <c r="K275">
        <f>AVERAGE(C275:G275)</f>
        <v>19.4</v>
      </c>
      <c r="L275">
        <f>MAX(C275:G275)-MIN(C275:G275)</f>
        <v>27</v>
      </c>
      <c r="M275">
        <f>SUMPRODUCT(MOD(C275:G275,2))</f>
        <v>3</v>
      </c>
      <c r="N275">
        <f>5-M275</f>
        <v>2</v>
      </c>
      <c r="O275">
        <f>COUNTIF(C275:G275,"&lt;=17")</f>
        <v>2</v>
      </c>
      <c r="P275">
        <f>COUNTIF(C275:G275,"&gt;=18")</f>
        <v>3</v>
      </c>
      <c r="Q275">
        <f>SUMPRODUCT(--(D275:G275-C275:F275=1))</f>
        <v>1</v>
      </c>
      <c r="R275">
        <f>SUMPRODUCT(COUNTIF(C276:G276,C275:G275))</f>
        <v>2</v>
      </c>
      <c r="S275">
        <f>AVERAGE(J275:J279)</f>
        <v>97</v>
      </c>
      <c r="T275">
        <f>AVERAGE(J275:J294)</f>
        <v>97</v>
      </c>
      <c r="U275">
        <f>S275-T275</f>
        <v>0</v>
      </c>
      <c r="V275" t="str">
        <f>IF(S275&gt;T275,"EXPANDING (BULLISH)",IF(S275&lt;T275,"CONTRACTING (BEARISH)","NEUTRAL"))</f>
        <v>NEUTRAL</v>
      </c>
    </row>
    <row r="276">
      <c r="A276">
        <v>2302</v>
      </c>
      <c r="B276" t="str">
        <v>2024-02-17</v>
      </c>
      <c r="C276">
        <v>2</v>
      </c>
      <c r="D276">
        <v>13</v>
      </c>
      <c r="E276">
        <v>16</v>
      </c>
      <c r="F276">
        <v>18</v>
      </c>
      <c r="G276">
        <v>30</v>
      </c>
      <c r="H276">
        <v>2</v>
      </c>
      <c r="I276" t="str">
        <v>2 - 13 - 16 - 18 - 30 [PB: 2]</v>
      </c>
      <c r="J276">
        <f>SUM(C276:G276)</f>
        <v>79</v>
      </c>
      <c r="K276">
        <f>AVERAGE(C276:G276)</f>
        <v>15.8</v>
      </c>
      <c r="L276">
        <f>MAX(C276:G276)-MIN(C276:G276)</f>
        <v>28</v>
      </c>
      <c r="M276">
        <f>SUMPRODUCT(MOD(C276:G276,2))</f>
        <v>1</v>
      </c>
      <c r="N276">
        <f>5-M276</f>
        <v>4</v>
      </c>
      <c r="O276">
        <f>COUNTIF(C276:G276,"&lt;=17")</f>
        <v>3</v>
      </c>
      <c r="P276">
        <f>COUNTIF(C276:G276,"&gt;=18")</f>
        <v>2</v>
      </c>
      <c r="Q276">
        <f>SUMPRODUCT(--(D276:G276-C276:F276=1))</f>
        <v>0</v>
      </c>
      <c r="R276">
        <f>SUMPRODUCT(COUNTIF(C277:G277,C276:G276))</f>
        <v>0</v>
      </c>
      <c r="S276">
        <f>AVERAGE(J276:J280)</f>
        <v>79</v>
      </c>
      <c r="T276">
        <f>AVERAGE(J276:J295)</f>
        <v>79</v>
      </c>
      <c r="U276">
        <f>S276-T276</f>
        <v>0</v>
      </c>
      <c r="V276" t="str">
        <f>IF(S276&gt;T276,"EXPANDING (BULLISH)",IF(S276&lt;T276,"CONTRACTING (BEARISH)","NEUTRAL"))</f>
        <v>NEUTRAL</v>
      </c>
    </row>
    <row r="277">
      <c r="A277">
        <v>2301</v>
      </c>
      <c r="B277" t="str">
        <v>2024-02-14</v>
      </c>
      <c r="C277">
        <v>3</v>
      </c>
      <c r="D277">
        <v>4</v>
      </c>
      <c r="E277">
        <v>7</v>
      </c>
      <c r="F277">
        <v>34</v>
      </c>
      <c r="G277">
        <v>35</v>
      </c>
      <c r="H277">
        <v>10</v>
      </c>
      <c r="I277" t="str">
        <v>3 - 4 - 7 - 34 - 35 [PB: 10]</v>
      </c>
      <c r="J277">
        <f>SUM(C277:G277)</f>
        <v>83</v>
      </c>
      <c r="K277">
        <f>AVERAGE(C277:G277)</f>
        <v>16.6</v>
      </c>
      <c r="L277">
        <f>MAX(C277:G277)-MIN(C277:G277)</f>
        <v>32</v>
      </c>
      <c r="M277">
        <f>SUMPRODUCT(MOD(C277:G277,2))</f>
        <v>3</v>
      </c>
      <c r="N277">
        <f>5-M277</f>
        <v>2</v>
      </c>
      <c r="O277">
        <f>COUNTIF(C277:G277,"&lt;=17")</f>
        <v>3</v>
      </c>
      <c r="P277">
        <f>COUNTIF(C277:G277,"&gt;=18")</f>
        <v>2</v>
      </c>
      <c r="Q277">
        <f>SUMPRODUCT(--(D277:G277-C277:F277=1))</f>
        <v>2</v>
      </c>
      <c r="R277">
        <f>SUMPRODUCT(COUNTIF(C278:G278,C277:G277))</f>
        <v>1</v>
      </c>
      <c r="S277">
        <f>AVERAGE(J277:J281)</f>
        <v>83</v>
      </c>
      <c r="T277">
        <f>AVERAGE(J277:J296)</f>
        <v>83</v>
      </c>
      <c r="U277">
        <f>S277-T277</f>
        <v>0</v>
      </c>
      <c r="V277" t="str">
        <f>IF(S277&gt;T277,"EXPANDING (BULLISH)",IF(S277&lt;T277,"CONTRACTING (BEARISH)","NEUTRAL"))</f>
        <v>NEUTRAL</v>
      </c>
    </row>
    <row r="278">
      <c r="A278">
        <v>2300</v>
      </c>
      <c r="B278" t="str">
        <v>2024-02-10</v>
      </c>
      <c r="C278">
        <v>4</v>
      </c>
      <c r="D278">
        <v>11</v>
      </c>
      <c r="E278">
        <v>13</v>
      </c>
      <c r="F278">
        <v>24</v>
      </c>
      <c r="G278">
        <v>29</v>
      </c>
      <c r="H278">
        <v>9</v>
      </c>
      <c r="I278" t="str">
        <v>4 - 11 - 13 - 24 - 29 [PB: 9]</v>
      </c>
      <c r="J278">
        <f>SUM(C278:G278)</f>
        <v>81</v>
      </c>
      <c r="K278">
        <f>AVERAGE(C278:G278)</f>
        <v>16.2</v>
      </c>
      <c r="L278">
        <f>MAX(C278:G278)-MIN(C278:G278)</f>
        <v>25</v>
      </c>
      <c r="M278">
        <f>SUMPRODUCT(MOD(C278:G278,2))</f>
        <v>3</v>
      </c>
      <c r="N278">
        <f>5-M278</f>
        <v>2</v>
      </c>
      <c r="O278">
        <f>COUNTIF(C278:G278,"&lt;=17")</f>
        <v>3</v>
      </c>
      <c r="P278">
        <f>COUNTIF(C278:G278,"&gt;=18")</f>
        <v>2</v>
      </c>
      <c r="Q278">
        <f>SUMPRODUCT(--(D278:G278-C278:F278=1))</f>
        <v>0</v>
      </c>
      <c r="R278">
        <f>SUMPRODUCT(COUNTIF(C279:G279,C278:G278))</f>
        <v>0</v>
      </c>
      <c r="S278">
        <f>AVERAGE(J278:J282)</f>
        <v>81</v>
      </c>
      <c r="T278">
        <f>AVERAGE(J278:J297)</f>
        <v>81</v>
      </c>
      <c r="U278">
        <f>S278-T278</f>
        <v>0</v>
      </c>
      <c r="V278" t="str">
        <f>IF(S278&gt;T278,"EXPANDING (BULLISH)",IF(S278&lt;T278,"CONTRACTING (BEARISH)","NEUTRAL"))</f>
        <v>NEUTRAL</v>
      </c>
    </row>
    <row r="279">
      <c r="A279">
        <v>2299</v>
      </c>
      <c r="B279" t="str">
        <v>2024-02-07</v>
      </c>
      <c r="C279">
        <v>14</v>
      </c>
      <c r="D279">
        <v>18</v>
      </c>
      <c r="E279">
        <v>20</v>
      </c>
      <c r="F279">
        <v>30</v>
      </c>
      <c r="G279">
        <v>32</v>
      </c>
      <c r="H279">
        <v>7</v>
      </c>
      <c r="I279" t="str">
        <v>14 - 18 - 20 - 30 - 32 [PB: 7]</v>
      </c>
      <c r="J279">
        <f>SUM(C279:G279)</f>
        <v>114</v>
      </c>
      <c r="K279">
        <f>AVERAGE(C279:G279)</f>
        <v>22.8</v>
      </c>
      <c r="L279">
        <f>MAX(C279:G279)-MIN(C279:G279)</f>
        <v>18</v>
      </c>
      <c r="M279">
        <f>SUMPRODUCT(MOD(C279:G279,2))</f>
        <v>0</v>
      </c>
      <c r="N279">
        <f>5-M279</f>
        <v>5</v>
      </c>
      <c r="O279">
        <f>COUNTIF(C279:G279,"&lt;=17")</f>
        <v>1</v>
      </c>
      <c r="P279">
        <f>COUNTIF(C279:G279,"&gt;=18")</f>
        <v>4</v>
      </c>
      <c r="Q279">
        <f>SUMPRODUCT(--(D279:G279-C279:F279=1))</f>
        <v>0</v>
      </c>
      <c r="R279">
        <f>SUMPRODUCT(COUNTIF(C280:G280,C279:G279))</f>
        <v>1</v>
      </c>
      <c r="S279">
        <f>AVERAGE(J279:J283)</f>
        <v>114</v>
      </c>
      <c r="T279">
        <f>AVERAGE(J279:J298)</f>
        <v>114</v>
      </c>
      <c r="U279">
        <f>S279-T279</f>
        <v>0</v>
      </c>
      <c r="V279" t="str">
        <f>IF(S279&gt;T279,"EXPANDING (BULLISH)",IF(S279&lt;T279,"CONTRACTING (BEARISH)","NEUTRAL"))</f>
        <v>NEUTRAL</v>
      </c>
    </row>
    <row r="280">
      <c r="A280">
        <v>2298</v>
      </c>
      <c r="B280" t="str">
        <v>2024-02-03</v>
      </c>
      <c r="C280">
        <v>7</v>
      </c>
      <c r="D280">
        <v>24</v>
      </c>
      <c r="E280">
        <v>31</v>
      </c>
      <c r="F280">
        <v>32</v>
      </c>
      <c r="G280">
        <v>33</v>
      </c>
      <c r="H280">
        <v>3</v>
      </c>
      <c r="I280" t="str">
        <v>7 - 24 - 31 - 32 - 33 [PB: 3]</v>
      </c>
      <c r="J280">
        <f>SUM(C280:G280)</f>
        <v>127</v>
      </c>
      <c r="K280">
        <f>AVERAGE(C280:G280)</f>
        <v>25.4</v>
      </c>
      <c r="L280">
        <f>MAX(C280:G280)-MIN(C280:G280)</f>
        <v>26</v>
      </c>
      <c r="M280">
        <f>SUMPRODUCT(MOD(C280:G280,2))</f>
        <v>3</v>
      </c>
      <c r="N280">
        <f>5-M280</f>
        <v>2</v>
      </c>
      <c r="O280">
        <f>COUNTIF(C280:G280,"&lt;=17")</f>
        <v>1</v>
      </c>
      <c r="P280">
        <f>COUNTIF(C280:G280,"&gt;=18")</f>
        <v>4</v>
      </c>
      <c r="Q280">
        <f>SUMPRODUCT(--(D280:G280-C280:F280=1))</f>
        <v>2</v>
      </c>
      <c r="R280">
        <f>SUMPRODUCT(COUNTIF(C281:G281,C280:G280))</f>
        <v>1</v>
      </c>
      <c r="S280">
        <f>AVERAGE(J280:J284)</f>
        <v>127</v>
      </c>
      <c r="T280">
        <f>AVERAGE(J280:J299)</f>
        <v>127</v>
      </c>
      <c r="U280">
        <f>S280-T280</f>
        <v>0</v>
      </c>
      <c r="V280" t="str">
        <f>IF(S280&gt;T280,"EXPANDING (BULLISH)",IF(S280&lt;T280,"CONTRACTING (BEARISH)","NEUTRAL"))</f>
        <v>NEUTRAL</v>
      </c>
    </row>
    <row r="281">
      <c r="A281">
        <v>2297</v>
      </c>
      <c r="B281" t="str">
        <v>2024-01-31</v>
      </c>
      <c r="C281">
        <v>5</v>
      </c>
      <c r="D281">
        <v>8</v>
      </c>
      <c r="E281">
        <v>9</v>
      </c>
      <c r="F281">
        <v>23</v>
      </c>
      <c r="G281">
        <v>32</v>
      </c>
      <c r="H281">
        <v>5</v>
      </c>
      <c r="I281" t="str">
        <v>5 - 8 - 9 - 23 - 32 [PB: 5]</v>
      </c>
      <c r="J281">
        <f>SUM(C281:G281)</f>
        <v>77</v>
      </c>
      <c r="K281">
        <f>AVERAGE(C281:G281)</f>
        <v>15.4</v>
      </c>
      <c r="L281">
        <f>MAX(C281:G281)-MIN(C281:G281)</f>
        <v>27</v>
      </c>
      <c r="M281">
        <f>SUMPRODUCT(MOD(C281:G281,2))</f>
        <v>3</v>
      </c>
      <c r="N281">
        <f>5-M281</f>
        <v>2</v>
      </c>
      <c r="O281">
        <f>COUNTIF(C281:G281,"&lt;=17")</f>
        <v>3</v>
      </c>
      <c r="P281">
        <f>COUNTIF(C281:G281,"&gt;=18")</f>
        <v>2</v>
      </c>
      <c r="Q281">
        <f>SUMPRODUCT(--(D281:G281-C281:F281=1))</f>
        <v>1</v>
      </c>
      <c r="R281">
        <f>SUMPRODUCT(COUNTIF(C282:G282,C281:G281))</f>
        <v>1</v>
      </c>
      <c r="S281">
        <f>AVERAGE(J281:J285)</f>
        <v>77</v>
      </c>
      <c r="T281">
        <f>AVERAGE(J281:J300)</f>
        <v>77</v>
      </c>
      <c r="U281">
        <f>S281-T281</f>
        <v>0</v>
      </c>
      <c r="V281" t="str">
        <f>IF(S281&gt;T281,"EXPANDING (BULLISH)",IF(S281&lt;T281,"CONTRACTING (BEARISH)","NEUTRAL"))</f>
        <v>NEUTRAL</v>
      </c>
    </row>
    <row r="282">
      <c r="A282">
        <v>2296</v>
      </c>
      <c r="B282" t="str">
        <v>2024-01-27</v>
      </c>
      <c r="C282">
        <v>4</v>
      </c>
      <c r="D282">
        <v>7</v>
      </c>
      <c r="E282">
        <v>19</v>
      </c>
      <c r="F282">
        <v>23</v>
      </c>
      <c r="G282">
        <v>25</v>
      </c>
      <c r="H282">
        <v>8</v>
      </c>
      <c r="I282" t="str">
        <v>4 - 7 - 19 - 23 - 25 [PB: 8]</v>
      </c>
      <c r="J282">
        <f>SUM(C282:G282)</f>
        <v>78</v>
      </c>
      <c r="K282">
        <f>AVERAGE(C282:G282)</f>
        <v>15.6</v>
      </c>
      <c r="L282">
        <f>MAX(C282:G282)-MIN(C282:G282)</f>
        <v>21</v>
      </c>
      <c r="M282">
        <f>SUMPRODUCT(MOD(C282:G282,2))</f>
        <v>4</v>
      </c>
      <c r="N282">
        <f>5-M282</f>
        <v>1</v>
      </c>
      <c r="O282">
        <f>COUNTIF(C282:G282,"&lt;=17")</f>
        <v>2</v>
      </c>
      <c r="P282">
        <f>COUNTIF(C282:G282,"&gt;=18")</f>
        <v>3</v>
      </c>
      <c r="Q282">
        <f>SUMPRODUCT(--(D282:G282-C282:F282=1))</f>
        <v>0</v>
      </c>
      <c r="R282">
        <f>SUMPRODUCT(COUNTIF(C283:G283,C282:G282))</f>
        <v>1</v>
      </c>
      <c r="S282">
        <f>AVERAGE(J282:J286)</f>
        <v>78</v>
      </c>
      <c r="T282">
        <f>AVERAGE(J282:J301)</f>
        <v>78</v>
      </c>
      <c r="U282">
        <f>S282-T282</f>
        <v>0</v>
      </c>
      <c r="V282" t="str">
        <f>IF(S282&gt;T282,"EXPANDING (BULLISH)",IF(S282&lt;T282,"CONTRACTING (BEARISH)","NEUTRAL"))</f>
        <v>NEUTRAL</v>
      </c>
    </row>
    <row r="283">
      <c r="A283">
        <v>2295</v>
      </c>
      <c r="B283" t="str">
        <v>2024-01-24</v>
      </c>
      <c r="C283">
        <v>4</v>
      </c>
      <c r="D283">
        <v>12</v>
      </c>
      <c r="E283">
        <v>13</v>
      </c>
      <c r="F283">
        <v>18</v>
      </c>
      <c r="G283">
        <v>33</v>
      </c>
      <c r="H283">
        <v>1</v>
      </c>
      <c r="I283" t="str">
        <v>4 - 12 - 13 - 18 - 33 [PB: 1]</v>
      </c>
      <c r="J283">
        <f>SUM(C283:G283)</f>
        <v>80</v>
      </c>
      <c r="K283">
        <f>AVERAGE(C283:G283)</f>
        <v>16</v>
      </c>
      <c r="L283">
        <f>MAX(C283:G283)-MIN(C283:G283)</f>
        <v>29</v>
      </c>
      <c r="M283">
        <f>SUMPRODUCT(MOD(C283:G283,2))</f>
        <v>2</v>
      </c>
      <c r="N283">
        <f>5-M283</f>
        <v>3</v>
      </c>
      <c r="O283">
        <f>COUNTIF(C283:G283,"&lt;=17")</f>
        <v>3</v>
      </c>
      <c r="P283">
        <f>COUNTIF(C283:G283,"&gt;=18")</f>
        <v>2</v>
      </c>
      <c r="Q283">
        <f>SUMPRODUCT(--(D283:G283-C283:F283=1))</f>
        <v>1</v>
      </c>
      <c r="R283">
        <f>SUMPRODUCT(COUNTIF(C284:G284,C283:G283))</f>
        <v>0</v>
      </c>
      <c r="S283">
        <f>AVERAGE(J283:J287)</f>
        <v>80</v>
      </c>
      <c r="T283">
        <f>AVERAGE(J283:J302)</f>
        <v>80</v>
      </c>
      <c r="U283">
        <f>S283-T283</f>
        <v>0</v>
      </c>
      <c r="V283" t="str">
        <f>IF(S283&gt;T283,"EXPANDING (BULLISH)",IF(S283&lt;T283,"CONTRACTING (BEARISH)","NEUTRAL"))</f>
        <v>NEUTRAL</v>
      </c>
    </row>
    <row r="284">
      <c r="A284">
        <v>2294</v>
      </c>
      <c r="B284" t="str">
        <v>2024-01-20</v>
      </c>
      <c r="C284">
        <v>7</v>
      </c>
      <c r="D284">
        <v>17</v>
      </c>
      <c r="E284">
        <v>19</v>
      </c>
      <c r="F284">
        <v>26</v>
      </c>
      <c r="G284">
        <v>34</v>
      </c>
      <c r="H284">
        <v>2</v>
      </c>
      <c r="I284" t="str">
        <v>7 - 17 - 19 - 26 - 34 [PB: 2]</v>
      </c>
      <c r="J284">
        <f>SUM(C284:G284)</f>
        <v>103</v>
      </c>
      <c r="K284">
        <f>AVERAGE(C284:G284)</f>
        <v>20.6</v>
      </c>
      <c r="L284">
        <f>MAX(C284:G284)-MIN(C284:G284)</f>
        <v>27</v>
      </c>
      <c r="M284">
        <f>SUMPRODUCT(MOD(C284:G284,2))</f>
        <v>3</v>
      </c>
      <c r="N284">
        <f>5-M284</f>
        <v>2</v>
      </c>
      <c r="O284">
        <f>COUNTIF(C284:G284,"&lt;=17")</f>
        <v>2</v>
      </c>
      <c r="P284">
        <f>COUNTIF(C284:G284,"&gt;=18")</f>
        <v>3</v>
      </c>
      <c r="Q284">
        <f>SUMPRODUCT(--(D284:G284-C284:F284=1))</f>
        <v>0</v>
      </c>
      <c r="R284">
        <f>SUMPRODUCT(COUNTIF(C285:G285,C284:G284))</f>
        <v>0</v>
      </c>
      <c r="S284">
        <f>AVERAGE(J284:J288)</f>
        <v>103</v>
      </c>
      <c r="T284">
        <f>AVERAGE(J284:J303)</f>
        <v>103</v>
      </c>
      <c r="U284">
        <f>S284-T284</f>
        <v>0</v>
      </c>
      <c r="V284" t="str">
        <f>IF(S284&gt;T284,"EXPANDING (BULLISH)",IF(S284&lt;T284,"CONTRACTING (BEARISH)","NEUTRAL"))</f>
        <v>NEUTRAL</v>
      </c>
    </row>
    <row r="285">
      <c r="A285">
        <v>2293</v>
      </c>
      <c r="B285" t="str">
        <v>2024-01-17</v>
      </c>
      <c r="C285">
        <v>12</v>
      </c>
      <c r="D285">
        <v>13</v>
      </c>
      <c r="E285">
        <v>18</v>
      </c>
      <c r="F285">
        <v>25</v>
      </c>
      <c r="G285">
        <v>28</v>
      </c>
      <c r="H285">
        <v>10</v>
      </c>
      <c r="I285" t="str">
        <v>12 - 13 - 18 - 25 - 28 [PB: 10]</v>
      </c>
      <c r="J285">
        <f>SUM(C285:G285)</f>
        <v>96</v>
      </c>
      <c r="K285">
        <f>AVERAGE(C285:G285)</f>
        <v>19.2</v>
      </c>
      <c r="L285">
        <f>MAX(C285:G285)-MIN(C285:G285)</f>
        <v>16</v>
      </c>
      <c r="M285">
        <f>SUMPRODUCT(MOD(C285:G285,2))</f>
        <v>2</v>
      </c>
      <c r="N285">
        <f>5-M285</f>
        <v>3</v>
      </c>
      <c r="O285">
        <f>COUNTIF(C285:G285,"&lt;=17")</f>
        <v>2</v>
      </c>
      <c r="P285">
        <f>COUNTIF(C285:G285,"&gt;=18")</f>
        <v>3</v>
      </c>
      <c r="Q285">
        <f>SUMPRODUCT(--(D285:G285-C285:F285=1))</f>
        <v>1</v>
      </c>
      <c r="R285">
        <f>SUMPRODUCT(COUNTIF(C286:G286,C285:G285))</f>
        <v>1</v>
      </c>
      <c r="S285">
        <f>AVERAGE(J285:J289)</f>
        <v>96</v>
      </c>
      <c r="T285">
        <f>AVERAGE(J285:J304)</f>
        <v>96</v>
      </c>
      <c r="U285">
        <f>S285-T285</f>
        <v>0</v>
      </c>
      <c r="V285" t="str">
        <f>IF(S285&gt;T285,"EXPANDING (BULLISH)",IF(S285&lt;T285,"CONTRACTING (BEARISH)","NEUTRAL"))</f>
        <v>NEUTRAL</v>
      </c>
    </row>
    <row r="286">
      <c r="A286">
        <v>2292</v>
      </c>
      <c r="B286" t="str">
        <v>2024-01-13</v>
      </c>
      <c r="C286">
        <v>3</v>
      </c>
      <c r="D286">
        <v>6</v>
      </c>
      <c r="E286">
        <v>11</v>
      </c>
      <c r="F286">
        <v>25</v>
      </c>
      <c r="G286">
        <v>26</v>
      </c>
      <c r="H286">
        <v>4</v>
      </c>
      <c r="I286" t="str">
        <v>3 - 6 - 11 - 25 - 26 [PB: 4]</v>
      </c>
      <c r="J286">
        <f>SUM(C286:G286)</f>
        <v>71</v>
      </c>
      <c r="K286">
        <f>AVERAGE(C286:G286)</f>
        <v>14.2</v>
      </c>
      <c r="L286">
        <f>MAX(C286:G286)-MIN(C286:G286)</f>
        <v>23</v>
      </c>
      <c r="M286">
        <f>SUMPRODUCT(MOD(C286:G286,2))</f>
        <v>3</v>
      </c>
      <c r="N286">
        <f>5-M286</f>
        <v>2</v>
      </c>
      <c r="O286">
        <f>COUNTIF(C286:G286,"&lt;=17")</f>
        <v>3</v>
      </c>
      <c r="P286">
        <f>COUNTIF(C286:G286,"&gt;=18")</f>
        <v>2</v>
      </c>
      <c r="Q286">
        <f>SUMPRODUCT(--(D286:G286-C286:F286=1))</f>
        <v>1</v>
      </c>
      <c r="R286">
        <f>SUMPRODUCT(COUNTIF(C287:G287,C286:G286))</f>
        <v>0</v>
      </c>
      <c r="S286">
        <f>AVERAGE(J286:J290)</f>
        <v>71</v>
      </c>
      <c r="T286">
        <f>AVERAGE(J286:J305)</f>
        <v>71</v>
      </c>
      <c r="U286">
        <f>S286-T286</f>
        <v>0</v>
      </c>
      <c r="V286" t="str">
        <f>IF(S286&gt;T286,"EXPANDING (BULLISH)",IF(S286&lt;T286,"CONTRACTING (BEARISH)","NEUTRAL"))</f>
        <v>NEUTRAL</v>
      </c>
    </row>
    <row r="287">
      <c r="A287">
        <v>2291</v>
      </c>
      <c r="B287" t="str">
        <v>2024-01-10</v>
      </c>
      <c r="C287">
        <v>4</v>
      </c>
      <c r="D287">
        <v>5</v>
      </c>
      <c r="E287">
        <v>7</v>
      </c>
      <c r="F287">
        <v>27</v>
      </c>
      <c r="G287">
        <v>32</v>
      </c>
      <c r="H287">
        <v>3</v>
      </c>
      <c r="I287" t="str">
        <v>4 - 5 - 7 - 27 - 32 [PB: 3]</v>
      </c>
      <c r="J287">
        <f>SUM(C287:G287)</f>
        <v>75</v>
      </c>
      <c r="K287">
        <f>AVERAGE(C287:G287)</f>
        <v>15</v>
      </c>
      <c r="L287">
        <f>MAX(C287:G287)-MIN(C287:G287)</f>
        <v>28</v>
      </c>
      <c r="M287">
        <f>SUMPRODUCT(MOD(C287:G287,2))</f>
        <v>3</v>
      </c>
      <c r="N287">
        <f>5-M287</f>
        <v>2</v>
      </c>
      <c r="O287">
        <f>COUNTIF(C287:G287,"&lt;=17")</f>
        <v>3</v>
      </c>
      <c r="P287">
        <f>COUNTIF(C287:G287,"&gt;=18")</f>
        <v>2</v>
      </c>
      <c r="Q287">
        <f>SUMPRODUCT(--(D287:G287-C287:F287=1))</f>
        <v>1</v>
      </c>
      <c r="R287">
        <f>SUMPRODUCT(COUNTIF(C288:G288,C287:G287))</f>
        <v>1</v>
      </c>
      <c r="S287">
        <f>AVERAGE(J287:J291)</f>
        <v>75</v>
      </c>
      <c r="T287">
        <f>AVERAGE(J287:J306)</f>
        <v>75</v>
      </c>
      <c r="U287">
        <f>S287-T287</f>
        <v>0</v>
      </c>
      <c r="V287" t="str">
        <f>IF(S287&gt;T287,"EXPANDING (BULLISH)",IF(S287&lt;T287,"CONTRACTING (BEARISH)","NEUTRAL"))</f>
        <v>NEUTRAL</v>
      </c>
    </row>
    <row r="288">
      <c r="A288">
        <v>2290</v>
      </c>
      <c r="B288" t="str">
        <v>2024-01-06</v>
      </c>
      <c r="C288">
        <v>7</v>
      </c>
      <c r="D288">
        <v>10</v>
      </c>
      <c r="E288">
        <v>13</v>
      </c>
      <c r="F288">
        <v>28</v>
      </c>
      <c r="G288">
        <v>31</v>
      </c>
      <c r="H288">
        <v>3</v>
      </c>
      <c r="I288" t="str">
        <v>7 - 10 - 13 - 28 - 31 [PB: 3]</v>
      </c>
      <c r="J288">
        <f>SUM(C288:G288)</f>
        <v>89</v>
      </c>
      <c r="K288">
        <f>AVERAGE(C288:G288)</f>
        <v>17.8</v>
      </c>
      <c r="L288">
        <f>MAX(C288:G288)-MIN(C288:G288)</f>
        <v>24</v>
      </c>
      <c r="M288">
        <f>SUMPRODUCT(MOD(C288:G288,2))</f>
        <v>3</v>
      </c>
      <c r="N288">
        <f>5-M288</f>
        <v>2</v>
      </c>
      <c r="O288">
        <f>COUNTIF(C288:G288,"&lt;=17")</f>
        <v>3</v>
      </c>
      <c r="P288">
        <f>COUNTIF(C288:G288,"&gt;=18")</f>
        <v>2</v>
      </c>
      <c r="Q288">
        <f>SUMPRODUCT(--(D288:G288-C288:F288=1))</f>
        <v>0</v>
      </c>
      <c r="R288">
        <f>SUMPRODUCT(COUNTIF(C289:G289,C288:G288))</f>
        <v>1</v>
      </c>
      <c r="S288">
        <f>AVERAGE(J288:J292)</f>
        <v>89</v>
      </c>
      <c r="T288">
        <f>AVERAGE(J288:J307)</f>
        <v>89</v>
      </c>
      <c r="U288">
        <f>S288-T288</f>
        <v>0</v>
      </c>
      <c r="V288" t="str">
        <f>IF(S288&gt;T288,"EXPANDING (BULLISH)",IF(S288&lt;T288,"CONTRACTING (BEARISH)","NEUTRAL"))</f>
        <v>NEUTRAL</v>
      </c>
    </row>
    <row r="289">
      <c r="A289">
        <v>2289</v>
      </c>
      <c r="B289" t="str">
        <v>2024-01-03</v>
      </c>
      <c r="C289">
        <v>3</v>
      </c>
      <c r="D289">
        <v>9</v>
      </c>
      <c r="E289">
        <v>13</v>
      </c>
      <c r="F289">
        <v>21</v>
      </c>
      <c r="G289">
        <v>24</v>
      </c>
      <c r="H289">
        <v>4</v>
      </c>
      <c r="I289" t="str">
        <v>3 - 9 - 13 - 21 - 24 [PB: 4]</v>
      </c>
      <c r="J289">
        <f>SUM(C289:G289)</f>
        <v>70</v>
      </c>
      <c r="K289">
        <f>AVERAGE(C289:G289)</f>
        <v>14</v>
      </c>
      <c r="L289">
        <f>MAX(C289:G289)-MIN(C289:G289)</f>
        <v>21</v>
      </c>
      <c r="M289">
        <f>SUMPRODUCT(MOD(C289:G289,2))</f>
        <v>4</v>
      </c>
      <c r="N289">
        <f>5-M289</f>
        <v>1</v>
      </c>
      <c r="O289">
        <f>COUNTIF(C289:G289,"&lt;=17")</f>
        <v>3</v>
      </c>
      <c r="P289">
        <f>COUNTIF(C289:G289,"&gt;=18")</f>
        <v>2</v>
      </c>
      <c r="Q289">
        <f>SUMPRODUCT(--(D289:G289-C289:F289=1))</f>
        <v>0</v>
      </c>
      <c r="R289">
        <f>SUMPRODUCT(COUNTIF(C290:G290,C289:G289))</f>
        <v>0</v>
      </c>
      <c r="S289">
        <f>AVERAGE(J289:J293)</f>
        <v>70</v>
      </c>
      <c r="T289">
        <f>AVERAGE(J289:J308)</f>
        <v>70</v>
      </c>
      <c r="U289">
        <f>S289-T289</f>
        <v>0</v>
      </c>
      <c r="V289" t="str">
        <f>IF(S289&gt;T289,"EXPANDING (BULLISH)",IF(S289&lt;T289,"CONTRACTING (BEARISH)","NEUTRAL"))</f>
        <v>NEUTRAL</v>
      </c>
    </row>
    <row r="290">
      <c r="A290">
        <v>2288</v>
      </c>
      <c r="B290" t="str">
        <v>2023-12-30</v>
      </c>
      <c r="C290">
        <v>10</v>
      </c>
      <c r="D290">
        <v>25</v>
      </c>
      <c r="E290">
        <v>29</v>
      </c>
      <c r="F290">
        <v>34</v>
      </c>
      <c r="G290">
        <v>35</v>
      </c>
      <c r="H290">
        <v>1</v>
      </c>
      <c r="I290" t="str">
        <v>10 - 25 - 29 - 34 - 35 [PB: 1]</v>
      </c>
      <c r="J290">
        <f>SUM(C290:G290)</f>
        <v>133</v>
      </c>
      <c r="K290">
        <f>AVERAGE(C290:G290)</f>
        <v>26.6</v>
      </c>
      <c r="L290">
        <f>MAX(C290:G290)-MIN(C290:G290)</f>
        <v>25</v>
      </c>
      <c r="M290">
        <f>SUMPRODUCT(MOD(C290:G290,2))</f>
        <v>3</v>
      </c>
      <c r="N290">
        <f>5-M290</f>
        <v>2</v>
      </c>
      <c r="O290">
        <f>COUNTIF(C290:G290,"&lt;=17")</f>
        <v>1</v>
      </c>
      <c r="P290">
        <f>COUNTIF(C290:G290,"&gt;=18")</f>
        <v>4</v>
      </c>
      <c r="Q290">
        <f>SUMPRODUCT(--(D290:G290-C290:F290=1))</f>
        <v>1</v>
      </c>
      <c r="R290">
        <f>SUMPRODUCT(COUNTIF(C291:G291,C290:G290))</f>
        <v>0</v>
      </c>
      <c r="S290">
        <f>AVERAGE(J290:J294)</f>
        <v>133</v>
      </c>
      <c r="T290">
        <f>AVERAGE(J290:J309)</f>
        <v>133</v>
      </c>
      <c r="U290">
        <f>S290-T290</f>
        <v>0</v>
      </c>
      <c r="V290" t="str">
        <f>IF(S290&gt;T290,"EXPANDING (BULLISH)",IF(S290&lt;T290,"CONTRACTING (BEARISH)","NEUTRAL"))</f>
        <v>NEUTRAL</v>
      </c>
    </row>
    <row r="291">
      <c r="A291">
        <v>2287</v>
      </c>
      <c r="B291" t="str">
        <v>2023-12-27</v>
      </c>
      <c r="C291">
        <v>1</v>
      </c>
      <c r="D291">
        <v>5</v>
      </c>
      <c r="E291">
        <v>11</v>
      </c>
      <c r="F291">
        <v>23</v>
      </c>
      <c r="G291">
        <v>31</v>
      </c>
      <c r="H291">
        <v>3</v>
      </c>
      <c r="I291" t="str">
        <v>1 - 5 - 11 - 23 - 31 [PB: 3]</v>
      </c>
      <c r="J291">
        <f>SUM(C291:G291)</f>
        <v>71</v>
      </c>
      <c r="K291">
        <f>AVERAGE(C291:G291)</f>
        <v>14.2</v>
      </c>
      <c r="L291">
        <f>MAX(C291:G291)-MIN(C291:G291)</f>
        <v>30</v>
      </c>
      <c r="M291">
        <f>SUMPRODUCT(MOD(C291:G291,2))</f>
        <v>5</v>
      </c>
      <c r="N291">
        <f>5-M291</f>
        <v>0</v>
      </c>
      <c r="O291">
        <f>COUNTIF(C291:G291,"&lt;=17")</f>
        <v>3</v>
      </c>
      <c r="P291">
        <f>COUNTIF(C291:G291,"&gt;=18")</f>
        <v>2</v>
      </c>
      <c r="Q291">
        <f>SUMPRODUCT(--(D291:G291-C291:F291=1))</f>
        <v>0</v>
      </c>
      <c r="R291">
        <f>SUMPRODUCT(COUNTIF(C292:G292,C291:G291))</f>
        <v>0</v>
      </c>
      <c r="S291">
        <f>AVERAGE(J291:J295)</f>
        <v>71</v>
      </c>
      <c r="T291">
        <f>AVERAGE(J291:J310)</f>
        <v>71</v>
      </c>
      <c r="U291">
        <f>S291-T291</f>
        <v>0</v>
      </c>
      <c r="V291" t="str">
        <f>IF(S291&gt;T291,"EXPANDING (BULLISH)",IF(S291&lt;T291,"CONTRACTING (BEARISH)","NEUTRAL"))</f>
        <v>NEUTRAL</v>
      </c>
    </row>
    <row r="292">
      <c r="A292">
        <v>2286</v>
      </c>
      <c r="B292" t="str">
        <v>2023-12-23</v>
      </c>
      <c r="C292">
        <v>3</v>
      </c>
      <c r="D292">
        <v>8</v>
      </c>
      <c r="E292">
        <v>13</v>
      </c>
      <c r="F292">
        <v>14</v>
      </c>
      <c r="G292">
        <v>28</v>
      </c>
      <c r="H292">
        <v>9</v>
      </c>
      <c r="I292" t="str">
        <v>3 - 8 - 13 - 14 - 28 [PB: 9]</v>
      </c>
      <c r="J292">
        <f>SUM(C292:G292)</f>
        <v>66</v>
      </c>
      <c r="K292">
        <f>AVERAGE(C292:G292)</f>
        <v>13.2</v>
      </c>
      <c r="L292">
        <f>MAX(C292:G292)-MIN(C292:G292)</f>
        <v>25</v>
      </c>
      <c r="M292">
        <f>SUMPRODUCT(MOD(C292:G292,2))</f>
        <v>2</v>
      </c>
      <c r="N292">
        <f>5-M292</f>
        <v>3</v>
      </c>
      <c r="O292">
        <f>COUNTIF(C292:G292,"&lt;=17")</f>
        <v>4</v>
      </c>
      <c r="P292">
        <f>COUNTIF(C292:G292,"&gt;=18")</f>
        <v>1</v>
      </c>
      <c r="Q292">
        <f>SUMPRODUCT(--(D292:G292-C292:F292=1))</f>
        <v>1</v>
      </c>
      <c r="R292">
        <f>SUMPRODUCT(COUNTIF(C293:G293,C292:G292))</f>
        <v>1</v>
      </c>
      <c r="S292">
        <f>AVERAGE(J292:J296)</f>
        <v>66</v>
      </c>
      <c r="T292">
        <f>AVERAGE(J292:J311)</f>
        <v>66</v>
      </c>
      <c r="U292">
        <f>S292-T292</f>
        <v>0</v>
      </c>
      <c r="V292" t="str">
        <f>IF(S292&gt;T292,"EXPANDING (BULLISH)",IF(S292&lt;T292,"CONTRACTING (BEARISH)","NEUTRAL"))</f>
        <v>NEUTRAL</v>
      </c>
    </row>
    <row r="293">
      <c r="A293">
        <v>2285</v>
      </c>
      <c r="B293" t="str">
        <v>2023-12-20</v>
      </c>
      <c r="C293">
        <v>14</v>
      </c>
      <c r="D293">
        <v>22</v>
      </c>
      <c r="E293">
        <v>26</v>
      </c>
      <c r="F293">
        <v>33</v>
      </c>
      <c r="G293">
        <v>34</v>
      </c>
      <c r="H293">
        <v>4</v>
      </c>
      <c r="I293" t="str">
        <v>14 - 22 - 26 - 33 - 34 [PB: 4]</v>
      </c>
      <c r="J293">
        <f>SUM(C293:G293)</f>
        <v>129</v>
      </c>
      <c r="K293">
        <f>AVERAGE(C293:G293)</f>
        <v>25.8</v>
      </c>
      <c r="L293">
        <f>MAX(C293:G293)-MIN(C293:G293)</f>
        <v>20</v>
      </c>
      <c r="M293">
        <f>SUMPRODUCT(MOD(C293:G293,2))</f>
        <v>1</v>
      </c>
      <c r="N293">
        <f>5-M293</f>
        <v>4</v>
      </c>
      <c r="O293">
        <f>COUNTIF(C293:G293,"&lt;=17")</f>
        <v>1</v>
      </c>
      <c r="P293">
        <f>COUNTIF(C293:G293,"&gt;=18")</f>
        <v>4</v>
      </c>
      <c r="Q293">
        <f>SUMPRODUCT(--(D293:G293-C293:F293=1))</f>
        <v>1</v>
      </c>
      <c r="R293">
        <f>SUMPRODUCT(COUNTIF(C294:G294,C293:G293))</f>
        <v>0</v>
      </c>
      <c r="S293">
        <f>AVERAGE(J293:J297)</f>
        <v>129</v>
      </c>
      <c r="T293">
        <f>AVERAGE(J293:J312)</f>
        <v>129</v>
      </c>
      <c r="U293">
        <f>S293-T293</f>
        <v>0</v>
      </c>
      <c r="V293" t="str">
        <f>IF(S293&gt;T293,"EXPANDING (BULLISH)",IF(S293&lt;T293,"CONTRACTING (BEARISH)","NEUTRAL"))</f>
        <v>NEUTRAL</v>
      </c>
    </row>
    <row r="294">
      <c r="A294">
        <v>2284</v>
      </c>
      <c r="B294" t="str">
        <v>2023-12-16</v>
      </c>
      <c r="C294">
        <v>9</v>
      </c>
      <c r="D294">
        <v>16</v>
      </c>
      <c r="E294">
        <v>18</v>
      </c>
      <c r="F294">
        <v>28</v>
      </c>
      <c r="G294">
        <v>31</v>
      </c>
      <c r="H294">
        <v>2</v>
      </c>
      <c r="I294" t="str">
        <v>9 - 16 - 18 - 28 - 31 [PB: 2]</v>
      </c>
      <c r="J294">
        <f>SUM(C294:G294)</f>
        <v>102</v>
      </c>
      <c r="K294">
        <f>AVERAGE(C294:G294)</f>
        <v>20.4</v>
      </c>
      <c r="L294">
        <f>MAX(C294:G294)-MIN(C294:G294)</f>
        <v>22</v>
      </c>
      <c r="M294">
        <f>SUMPRODUCT(MOD(C294:G294,2))</f>
        <v>2</v>
      </c>
      <c r="N294">
        <f>5-M294</f>
        <v>3</v>
      </c>
      <c r="O294">
        <f>COUNTIF(C294:G294,"&lt;=17")</f>
        <v>2</v>
      </c>
      <c r="P294">
        <f>COUNTIF(C294:G294,"&gt;=18")</f>
        <v>3</v>
      </c>
      <c r="Q294">
        <f>SUMPRODUCT(--(D294:G294-C294:F294=1))</f>
        <v>0</v>
      </c>
      <c r="R294">
        <f>SUMPRODUCT(COUNTIF(C295:G295,C294:G294))</f>
        <v>1</v>
      </c>
      <c r="S294">
        <f>AVERAGE(J294:J298)</f>
        <v>102</v>
      </c>
      <c r="T294">
        <f>AVERAGE(J294:J313)</f>
        <v>102</v>
      </c>
      <c r="U294">
        <f>S294-T294</f>
        <v>0</v>
      </c>
      <c r="V294" t="str">
        <f>IF(S294&gt;T294,"EXPANDING (BULLISH)",IF(S294&lt;T294,"CONTRACTING (BEARISH)","NEUTRAL"))</f>
        <v>NEUTRAL</v>
      </c>
    </row>
    <row r="295">
      <c r="A295">
        <v>2283</v>
      </c>
      <c r="B295" t="str">
        <v>2023-12-13</v>
      </c>
      <c r="C295">
        <v>3</v>
      </c>
      <c r="D295">
        <v>11</v>
      </c>
      <c r="E295">
        <v>17</v>
      </c>
      <c r="F295">
        <v>28</v>
      </c>
      <c r="G295">
        <v>29</v>
      </c>
      <c r="H295">
        <v>9</v>
      </c>
      <c r="I295" t="str">
        <v>3 - 11 - 17 - 28 - 29 [PB: 9]</v>
      </c>
      <c r="J295">
        <f>SUM(C295:G295)</f>
        <v>88</v>
      </c>
      <c r="K295">
        <f>AVERAGE(C295:G295)</f>
        <v>17.6</v>
      </c>
      <c r="L295">
        <f>MAX(C295:G295)-MIN(C295:G295)</f>
        <v>26</v>
      </c>
      <c r="M295">
        <f>SUMPRODUCT(MOD(C295:G295,2))</f>
        <v>4</v>
      </c>
      <c r="N295">
        <f>5-M295</f>
        <v>1</v>
      </c>
      <c r="O295">
        <f>COUNTIF(C295:G295,"&lt;=17")</f>
        <v>3</v>
      </c>
      <c r="P295">
        <f>COUNTIF(C295:G295,"&gt;=18")</f>
        <v>2</v>
      </c>
      <c r="Q295">
        <f>SUMPRODUCT(--(D295:G295-C295:F295=1))</f>
        <v>1</v>
      </c>
      <c r="R295">
        <f>SUMPRODUCT(COUNTIF(C296:G296,C295:G295))</f>
        <v>1</v>
      </c>
      <c r="S295">
        <f>AVERAGE(J295:J299)</f>
        <v>88</v>
      </c>
      <c r="T295">
        <f>AVERAGE(J295:J314)</f>
        <v>88</v>
      </c>
      <c r="U295">
        <f>S295-T295</f>
        <v>0</v>
      </c>
      <c r="V295" t="str">
        <f>IF(S295&gt;T295,"EXPANDING (BULLISH)",IF(S295&lt;T295,"CONTRACTING (BEARISH)","NEUTRAL"))</f>
        <v>NEUTRAL</v>
      </c>
    </row>
    <row r="296">
      <c r="A296">
        <v>2282</v>
      </c>
      <c r="B296" t="str">
        <v>2023-12-09</v>
      </c>
      <c r="C296">
        <v>8</v>
      </c>
      <c r="D296">
        <v>10</v>
      </c>
      <c r="E296">
        <v>17</v>
      </c>
      <c r="F296">
        <v>21</v>
      </c>
      <c r="G296">
        <v>31</v>
      </c>
      <c r="H296">
        <v>6</v>
      </c>
      <c r="I296" t="str">
        <v>8 - 10 - 17 - 21 - 31 [PB: 6]</v>
      </c>
      <c r="J296">
        <f>SUM(C296:G296)</f>
        <v>87</v>
      </c>
      <c r="K296">
        <f>AVERAGE(C296:G296)</f>
        <v>17.4</v>
      </c>
      <c r="L296">
        <f>MAX(C296:G296)-MIN(C296:G296)</f>
        <v>23</v>
      </c>
      <c r="M296">
        <f>SUMPRODUCT(MOD(C296:G296,2))</f>
        <v>3</v>
      </c>
      <c r="N296">
        <f>5-M296</f>
        <v>2</v>
      </c>
      <c r="O296">
        <f>COUNTIF(C296:G296,"&lt;=17")</f>
        <v>3</v>
      </c>
      <c r="P296">
        <f>COUNTIF(C296:G296,"&gt;=18")</f>
        <v>2</v>
      </c>
      <c r="Q296">
        <f>SUMPRODUCT(--(D296:G296-C296:F296=1))</f>
        <v>0</v>
      </c>
      <c r="R296">
        <f>SUMPRODUCT(COUNTIF(C297:G297,C296:G296))</f>
        <v>1</v>
      </c>
      <c r="S296">
        <f>AVERAGE(J296:J300)</f>
        <v>87</v>
      </c>
      <c r="T296">
        <f>AVERAGE(J296:J315)</f>
        <v>87</v>
      </c>
      <c r="U296">
        <f>S296-T296</f>
        <v>0</v>
      </c>
      <c r="V296" t="str">
        <f>IF(S296&gt;T296,"EXPANDING (BULLISH)",IF(S296&lt;T296,"CONTRACTING (BEARISH)","NEUTRAL"))</f>
        <v>NEUTRAL</v>
      </c>
    </row>
    <row r="297">
      <c r="A297">
        <v>2281</v>
      </c>
      <c r="B297" t="str">
        <v>2023-12-06</v>
      </c>
      <c r="C297">
        <v>5</v>
      </c>
      <c r="D297">
        <v>12</v>
      </c>
      <c r="E297">
        <v>25</v>
      </c>
      <c r="F297">
        <v>31</v>
      </c>
      <c r="G297">
        <v>34</v>
      </c>
      <c r="H297">
        <v>7</v>
      </c>
      <c r="I297" t="str">
        <v>5 - 12 - 25 - 31 - 34 [PB: 7]</v>
      </c>
      <c r="J297">
        <f>SUM(C297:G297)</f>
        <v>107</v>
      </c>
      <c r="K297">
        <f>AVERAGE(C297:G297)</f>
        <v>21.4</v>
      </c>
      <c r="L297">
        <f>MAX(C297:G297)-MIN(C297:G297)</f>
        <v>29</v>
      </c>
      <c r="M297">
        <f>SUMPRODUCT(MOD(C297:G297,2))</f>
        <v>3</v>
      </c>
      <c r="N297">
        <f>5-M297</f>
        <v>2</v>
      </c>
      <c r="O297">
        <f>COUNTIF(C297:G297,"&lt;=17")</f>
        <v>2</v>
      </c>
      <c r="P297">
        <f>COUNTIF(C297:G297,"&gt;=18")</f>
        <v>3</v>
      </c>
      <c r="Q297">
        <f>SUMPRODUCT(--(D297:G297-C297:F297=1))</f>
        <v>0</v>
      </c>
      <c r="R297">
        <f>SUMPRODUCT(COUNTIF(C298:G298,C297:G297))</f>
        <v>0</v>
      </c>
      <c r="S297">
        <f>AVERAGE(J297:J301)</f>
        <v>107</v>
      </c>
      <c r="T297">
        <f>AVERAGE(J297:J316)</f>
        <v>107</v>
      </c>
      <c r="U297">
        <f>S297-T297</f>
        <v>0</v>
      </c>
      <c r="V297" t="str">
        <f>IF(S297&gt;T297,"EXPANDING (BULLISH)",IF(S297&lt;T297,"CONTRACTING (BEARISH)","NEUTRAL"))</f>
        <v>NEUTRAL</v>
      </c>
    </row>
    <row r="298">
      <c r="A298">
        <v>2280</v>
      </c>
      <c r="B298" t="str">
        <v>2023-12-02</v>
      </c>
      <c r="C298">
        <v>3</v>
      </c>
      <c r="D298">
        <v>9</v>
      </c>
      <c r="E298">
        <v>15</v>
      </c>
      <c r="F298">
        <v>17</v>
      </c>
      <c r="G298">
        <v>18</v>
      </c>
      <c r="H298">
        <v>1</v>
      </c>
      <c r="I298" t="str">
        <v>3 - 9 - 15 - 17 - 18 [PB: 1]</v>
      </c>
      <c r="J298">
        <f>SUM(C298:G298)</f>
        <v>62</v>
      </c>
      <c r="K298">
        <f>AVERAGE(C298:G298)</f>
        <v>12.4</v>
      </c>
      <c r="L298">
        <f>MAX(C298:G298)-MIN(C298:G298)</f>
        <v>15</v>
      </c>
      <c r="M298">
        <f>SUMPRODUCT(MOD(C298:G298,2))</f>
        <v>4</v>
      </c>
      <c r="N298">
        <f>5-M298</f>
        <v>1</v>
      </c>
      <c r="O298">
        <f>COUNTIF(C298:G298,"&lt;=17")</f>
        <v>4</v>
      </c>
      <c r="P298">
        <f>COUNTIF(C298:G298,"&gt;=18")</f>
        <v>1</v>
      </c>
      <c r="Q298">
        <f>SUMPRODUCT(--(D298:G298-C298:F298=1))</f>
        <v>1</v>
      </c>
      <c r="R298">
        <f>SUMPRODUCT(COUNTIF(C299:G299,C298:G298))</f>
        <v>3</v>
      </c>
      <c r="S298">
        <f>AVERAGE(J298:J302)</f>
        <v>62</v>
      </c>
      <c r="T298">
        <f>AVERAGE(J298:J317)</f>
        <v>62</v>
      </c>
      <c r="U298">
        <f>S298-T298</f>
        <v>0</v>
      </c>
      <c r="V298" t="str">
        <f>IF(S298&gt;T298,"EXPANDING (BULLISH)",IF(S298&lt;T298,"CONTRACTING (BEARISH)","NEUTRAL"))</f>
        <v>NEUTRAL</v>
      </c>
    </row>
    <row r="299">
      <c r="A299">
        <v>2279</v>
      </c>
      <c r="B299" t="str">
        <v>2023-11-29</v>
      </c>
      <c r="C299">
        <v>3</v>
      </c>
      <c r="D299">
        <v>13</v>
      </c>
      <c r="E299">
        <v>14</v>
      </c>
      <c r="F299">
        <v>17</v>
      </c>
      <c r="G299">
        <v>18</v>
      </c>
      <c r="H299">
        <v>3</v>
      </c>
      <c r="I299" t="str">
        <v>3 - 13 - 14 - 17 - 18 [PB: 3]</v>
      </c>
      <c r="J299">
        <f>SUM(C299:G299)</f>
        <v>65</v>
      </c>
      <c r="K299">
        <f>AVERAGE(C299:G299)</f>
        <v>13</v>
      </c>
      <c r="L299">
        <f>MAX(C299:G299)-MIN(C299:G299)</f>
        <v>15</v>
      </c>
      <c r="M299">
        <f>SUMPRODUCT(MOD(C299:G299,2))</f>
        <v>3</v>
      </c>
      <c r="N299">
        <f>5-M299</f>
        <v>2</v>
      </c>
      <c r="O299">
        <f>COUNTIF(C299:G299,"&lt;=17")</f>
        <v>4</v>
      </c>
      <c r="P299">
        <f>COUNTIF(C299:G299,"&gt;=18")</f>
        <v>1</v>
      </c>
      <c r="Q299">
        <f>SUMPRODUCT(--(D299:G299-C299:F299=1))</f>
        <v>2</v>
      </c>
      <c r="R299">
        <f>SUMPRODUCT(COUNTIF(C300:G300,C299:G299))</f>
        <v>0</v>
      </c>
      <c r="S299">
        <f>AVERAGE(J299:J303)</f>
        <v>65</v>
      </c>
      <c r="T299">
        <f>AVERAGE(J299:J318)</f>
        <v>65</v>
      </c>
      <c r="U299">
        <f>S299-T299</f>
        <v>0</v>
      </c>
      <c r="V299" t="str">
        <f>IF(S299&gt;T299,"EXPANDING (BULLISH)",IF(S299&lt;T299,"CONTRACTING (BEARISH)","NEUTRAL"))</f>
        <v>NEUTRAL</v>
      </c>
    </row>
    <row r="300">
      <c r="A300">
        <v>2278</v>
      </c>
      <c r="B300" t="str">
        <v>2023-11-25</v>
      </c>
      <c r="C300">
        <v>7</v>
      </c>
      <c r="D300">
        <v>11</v>
      </c>
      <c r="E300">
        <v>16</v>
      </c>
      <c r="F300">
        <v>21</v>
      </c>
      <c r="G300">
        <v>25</v>
      </c>
      <c r="H300">
        <v>3</v>
      </c>
      <c r="I300" t="str">
        <v>7 - 11 - 16 - 21 - 25 [PB: 3]</v>
      </c>
      <c r="J300">
        <f>SUM(C300:G300)</f>
        <v>80</v>
      </c>
      <c r="K300">
        <f>AVERAGE(C300:G300)</f>
        <v>16</v>
      </c>
      <c r="L300">
        <f>MAX(C300:G300)-MIN(C300:G300)</f>
        <v>18</v>
      </c>
      <c r="M300">
        <f>SUMPRODUCT(MOD(C300:G300,2))</f>
        <v>4</v>
      </c>
      <c r="N300">
        <f>5-M300</f>
        <v>1</v>
      </c>
      <c r="O300">
        <f>COUNTIF(C300:G300,"&lt;=17")</f>
        <v>3</v>
      </c>
      <c r="P300">
        <f>COUNTIF(C300:G300,"&gt;=18")</f>
        <v>2</v>
      </c>
      <c r="Q300">
        <f>SUMPRODUCT(--(D300:G300-C300:F300=1))</f>
        <v>0</v>
      </c>
      <c r="R300">
        <f>SUMPRODUCT(COUNTIF(C301:G301,C300:G300))</f>
        <v>0</v>
      </c>
      <c r="S300">
        <f>AVERAGE(J300:J304)</f>
        <v>80</v>
      </c>
      <c r="T300">
        <f>AVERAGE(J300:J319)</f>
        <v>80</v>
      </c>
      <c r="U300">
        <f>S300-T300</f>
        <v>0</v>
      </c>
      <c r="V300" t="str">
        <f>IF(S300&gt;T300,"EXPANDING (BULLISH)",IF(S300&lt;T300,"CONTRACTING (BEARISH)","NEUTRAL"))</f>
        <v>NEUTRAL</v>
      </c>
    </row>
    <row r="301">
      <c r="A301">
        <v>2277</v>
      </c>
      <c r="B301" t="str">
        <v>2023-11-22</v>
      </c>
      <c r="C301">
        <v>13</v>
      </c>
      <c r="D301">
        <v>22</v>
      </c>
      <c r="E301">
        <v>31</v>
      </c>
      <c r="F301">
        <v>33</v>
      </c>
      <c r="G301">
        <v>35</v>
      </c>
      <c r="H301">
        <v>2</v>
      </c>
      <c r="I301" t="str">
        <v>13 - 22 - 31 - 33 - 35 [PB: 2]</v>
      </c>
      <c r="J301">
        <f>SUM(C301:G301)</f>
        <v>134</v>
      </c>
      <c r="K301">
        <f>AVERAGE(C301:G301)</f>
        <v>26.8</v>
      </c>
      <c r="L301">
        <f>MAX(C301:G301)-MIN(C301:G301)</f>
        <v>22</v>
      </c>
      <c r="M301">
        <f>SUMPRODUCT(MOD(C301:G301,2))</f>
        <v>4</v>
      </c>
      <c r="N301">
        <f>5-M301</f>
        <v>1</v>
      </c>
      <c r="O301">
        <f>COUNTIF(C301:G301,"&lt;=17")</f>
        <v>1</v>
      </c>
      <c r="P301">
        <f>COUNTIF(C301:G301,"&gt;=18")</f>
        <v>4</v>
      </c>
      <c r="Q301">
        <f>SUMPRODUCT(--(D301:G301-C301:F301=1))</f>
        <v>0</v>
      </c>
      <c r="R301">
        <f>SUMPRODUCT(COUNTIF(C302:G302,C301:G301))</f>
        <v>0</v>
      </c>
      <c r="S301">
        <f>AVERAGE(J301:J305)</f>
        <v>134</v>
      </c>
      <c r="T301">
        <f>AVERAGE(J301:J320)</f>
        <v>134</v>
      </c>
      <c r="U301">
        <f>S301-T301</f>
        <v>0</v>
      </c>
      <c r="V301" t="str">
        <f>IF(S301&gt;T301,"EXPANDING (BULLISH)",IF(S301&lt;T301,"CONTRACTING (BEARISH)","NEUTRAL"))</f>
        <v>NEUTRAL</v>
      </c>
    </row>
    <row r="302">
      <c r="A302">
        <v>2276</v>
      </c>
      <c r="B302" t="str">
        <v>2023-11-18</v>
      </c>
      <c r="C302">
        <v>11</v>
      </c>
      <c r="D302">
        <v>12</v>
      </c>
      <c r="E302">
        <v>20</v>
      </c>
      <c r="F302">
        <v>29</v>
      </c>
      <c r="G302">
        <v>30</v>
      </c>
      <c r="H302">
        <v>1</v>
      </c>
      <c r="I302" t="str">
        <v>11 - 12 - 20 - 29 - 30 [PB: 1]</v>
      </c>
      <c r="J302">
        <f>SUM(C302:G302)</f>
        <v>102</v>
      </c>
      <c r="K302">
        <f>AVERAGE(C302:G302)</f>
        <v>20.4</v>
      </c>
      <c r="L302">
        <f>MAX(C302:G302)-MIN(C302:G302)</f>
        <v>19</v>
      </c>
      <c r="M302">
        <f>SUMPRODUCT(MOD(C302:G302,2))</f>
        <v>2</v>
      </c>
      <c r="N302">
        <f>5-M302</f>
        <v>3</v>
      </c>
      <c r="O302">
        <f>COUNTIF(C302:G302,"&lt;=17")</f>
        <v>2</v>
      </c>
      <c r="P302">
        <f>COUNTIF(C302:G302,"&gt;=18")</f>
        <v>3</v>
      </c>
      <c r="Q302">
        <f>SUMPRODUCT(--(D302:G302-C302:F302=1))</f>
        <v>2</v>
      </c>
      <c r="R302">
        <f>SUMPRODUCT(COUNTIF(C303:G303,C302:G302))</f>
        <v>0</v>
      </c>
      <c r="S302">
        <f>AVERAGE(J302:J306)</f>
        <v>102</v>
      </c>
      <c r="T302">
        <f>AVERAGE(J302:J321)</f>
        <v>102</v>
      </c>
      <c r="U302">
        <f>S302-T302</f>
        <v>0</v>
      </c>
      <c r="V302" t="str">
        <f>IF(S302&gt;T302,"EXPANDING (BULLISH)",IF(S302&lt;T302,"CONTRACTING (BEARISH)","NEUTRAL"))</f>
        <v>NEUTRAL</v>
      </c>
    </row>
    <row r="303">
      <c r="A303">
        <v>2275</v>
      </c>
      <c r="B303" t="str">
        <v>2023-11-15</v>
      </c>
      <c r="C303">
        <v>9</v>
      </c>
      <c r="D303">
        <v>22</v>
      </c>
      <c r="E303">
        <v>25</v>
      </c>
      <c r="F303">
        <v>26</v>
      </c>
      <c r="G303">
        <v>33</v>
      </c>
      <c r="H303">
        <v>3</v>
      </c>
      <c r="I303" t="str">
        <v>9 - 22 - 25 - 26 - 33 [PB: 3]</v>
      </c>
      <c r="J303">
        <f>SUM(C303:G303)</f>
        <v>115</v>
      </c>
      <c r="K303">
        <f>AVERAGE(C303:G303)</f>
        <v>23</v>
      </c>
      <c r="L303">
        <f>MAX(C303:G303)-MIN(C303:G303)</f>
        <v>24</v>
      </c>
      <c r="M303">
        <f>SUMPRODUCT(MOD(C303:G303,2))</f>
        <v>3</v>
      </c>
      <c r="N303">
        <f>5-M303</f>
        <v>2</v>
      </c>
      <c r="O303">
        <f>COUNTIF(C303:G303,"&lt;=17")</f>
        <v>1</v>
      </c>
      <c r="P303">
        <f>COUNTIF(C303:G303,"&gt;=18")</f>
        <v>4</v>
      </c>
      <c r="Q303">
        <f>SUMPRODUCT(--(D303:G303-C303:F303=1))</f>
        <v>1</v>
      </c>
      <c r="R303">
        <f>SUMPRODUCT(COUNTIF(C304:G304,C303:G303))</f>
        <v>1</v>
      </c>
      <c r="S303">
        <f>AVERAGE(J303:J307)</f>
        <v>115</v>
      </c>
      <c r="T303">
        <f>AVERAGE(J303:J322)</f>
        <v>115</v>
      </c>
      <c r="U303">
        <f>S303-T303</f>
        <v>0</v>
      </c>
      <c r="V303" t="str">
        <f>IF(S303&gt;T303,"EXPANDING (BULLISH)",IF(S303&lt;T303,"CONTRACTING (BEARISH)","NEUTRAL"))</f>
        <v>NEUTRAL</v>
      </c>
    </row>
    <row r="304">
      <c r="A304">
        <v>2274</v>
      </c>
      <c r="B304" t="str">
        <v>2023-11-11</v>
      </c>
      <c r="C304">
        <v>9</v>
      </c>
      <c r="D304">
        <v>11</v>
      </c>
      <c r="E304">
        <v>24</v>
      </c>
      <c r="F304">
        <v>27</v>
      </c>
      <c r="G304">
        <v>28</v>
      </c>
      <c r="H304">
        <v>6</v>
      </c>
      <c r="I304" t="str">
        <v>9 - 11 - 24 - 27 - 28 [PB: 6]</v>
      </c>
      <c r="J304">
        <f>SUM(C304:G304)</f>
        <v>99</v>
      </c>
      <c r="K304">
        <f>AVERAGE(C304:G304)</f>
        <v>19.8</v>
      </c>
      <c r="L304">
        <f>MAX(C304:G304)-MIN(C304:G304)</f>
        <v>19</v>
      </c>
      <c r="M304">
        <f>SUMPRODUCT(MOD(C304:G304,2))</f>
        <v>3</v>
      </c>
      <c r="N304">
        <f>5-M304</f>
        <v>2</v>
      </c>
      <c r="O304">
        <f>COUNTIF(C304:G304,"&lt;=17")</f>
        <v>2</v>
      </c>
      <c r="P304">
        <f>COUNTIF(C304:G304,"&gt;=18")</f>
        <v>3</v>
      </c>
      <c r="Q304">
        <f>SUMPRODUCT(--(D304:G304-C304:F304=1))</f>
        <v>1</v>
      </c>
      <c r="R304">
        <f>SUMPRODUCT(COUNTIF(C305:G305,C304:G304))</f>
        <v>1</v>
      </c>
      <c r="S304">
        <f>AVERAGE(J304:J308)</f>
        <v>99</v>
      </c>
      <c r="T304">
        <f>AVERAGE(J304:J323)</f>
        <v>99</v>
      </c>
      <c r="U304">
        <f>S304-T304</f>
        <v>0</v>
      </c>
      <c r="V304" t="str">
        <f>IF(S304&gt;T304,"EXPANDING (BULLISH)",IF(S304&lt;T304,"CONTRACTING (BEARISH)","NEUTRAL"))</f>
        <v>NEUTRAL</v>
      </c>
    </row>
    <row r="305">
      <c r="A305">
        <v>2273</v>
      </c>
      <c r="B305" t="str">
        <v>2023-11-08</v>
      </c>
      <c r="C305">
        <v>3</v>
      </c>
      <c r="D305">
        <v>11</v>
      </c>
      <c r="E305">
        <v>13</v>
      </c>
      <c r="F305">
        <v>19</v>
      </c>
      <c r="G305">
        <v>26</v>
      </c>
      <c r="H305">
        <v>10</v>
      </c>
      <c r="I305" t="str">
        <v>3 - 11 - 13 - 19 - 26 [PB: 10]</v>
      </c>
      <c r="J305">
        <f>SUM(C305:G305)</f>
        <v>72</v>
      </c>
      <c r="K305">
        <f>AVERAGE(C305:G305)</f>
        <v>14.4</v>
      </c>
      <c r="L305">
        <f>MAX(C305:G305)-MIN(C305:G305)</f>
        <v>23</v>
      </c>
      <c r="M305">
        <f>SUMPRODUCT(MOD(C305:G305,2))</f>
        <v>4</v>
      </c>
      <c r="N305">
        <f>5-M305</f>
        <v>1</v>
      </c>
      <c r="O305">
        <f>COUNTIF(C305:G305,"&lt;=17")</f>
        <v>3</v>
      </c>
      <c r="P305">
        <f>COUNTIF(C305:G305,"&gt;=18")</f>
        <v>2</v>
      </c>
      <c r="Q305">
        <f>SUMPRODUCT(--(D305:G305-C305:F305=1))</f>
        <v>0</v>
      </c>
      <c r="R305">
        <f>SUMPRODUCT(COUNTIF(C306:G306,C305:G305))</f>
        <v>1</v>
      </c>
      <c r="S305">
        <f>AVERAGE(J305:J309)</f>
        <v>72</v>
      </c>
      <c r="T305">
        <f>AVERAGE(J305:J324)</f>
        <v>72</v>
      </c>
      <c r="U305">
        <f>S305-T305</f>
        <v>0</v>
      </c>
      <c r="V305" t="str">
        <f>IF(S305&gt;T305,"EXPANDING (BULLISH)",IF(S305&lt;T305,"CONTRACTING (BEARISH)","NEUTRAL"))</f>
        <v>NEUTRAL</v>
      </c>
    </row>
    <row r="306">
      <c r="A306">
        <v>2272</v>
      </c>
      <c r="B306" t="str">
        <v>2023-11-04</v>
      </c>
      <c r="C306">
        <v>3</v>
      </c>
      <c r="D306">
        <v>8</v>
      </c>
      <c r="E306">
        <v>30</v>
      </c>
      <c r="F306">
        <v>31</v>
      </c>
      <c r="G306">
        <v>35</v>
      </c>
      <c r="H306">
        <v>9</v>
      </c>
      <c r="I306" t="str">
        <v>3 - 8 - 30 - 31 - 35 [PB: 9]</v>
      </c>
      <c r="J306">
        <f>SUM(C306:G306)</f>
        <v>107</v>
      </c>
      <c r="K306">
        <f>AVERAGE(C306:G306)</f>
        <v>21.4</v>
      </c>
      <c r="L306">
        <f>MAX(C306:G306)-MIN(C306:G306)</f>
        <v>32</v>
      </c>
      <c r="M306">
        <f>SUMPRODUCT(MOD(C306:G306,2))</f>
        <v>3</v>
      </c>
      <c r="N306">
        <f>5-M306</f>
        <v>2</v>
      </c>
      <c r="O306">
        <f>COUNTIF(C306:G306,"&lt;=17")</f>
        <v>2</v>
      </c>
      <c r="P306">
        <f>COUNTIF(C306:G306,"&gt;=18")</f>
        <v>3</v>
      </c>
      <c r="Q306">
        <f>SUMPRODUCT(--(D306:G306-C306:F306=1))</f>
        <v>1</v>
      </c>
      <c r="R306">
        <f>SUMPRODUCT(COUNTIF(C307:G307,C306:G306))</f>
        <v>2</v>
      </c>
      <c r="S306">
        <f>AVERAGE(J306:J310)</f>
        <v>107</v>
      </c>
      <c r="T306">
        <f>AVERAGE(J306:J325)</f>
        <v>107</v>
      </c>
      <c r="U306">
        <f>S306-T306</f>
        <v>0</v>
      </c>
      <c r="V306" t="str">
        <f>IF(S306&gt;T306,"EXPANDING (BULLISH)",IF(S306&lt;T306,"CONTRACTING (BEARISH)","NEUTRAL"))</f>
        <v>NEUTRAL</v>
      </c>
    </row>
    <row r="307">
      <c r="A307">
        <v>2271</v>
      </c>
      <c r="B307" t="str">
        <v>2023-11-01</v>
      </c>
      <c r="C307">
        <v>2</v>
      </c>
      <c r="D307">
        <v>3</v>
      </c>
      <c r="E307">
        <v>11</v>
      </c>
      <c r="F307">
        <v>26</v>
      </c>
      <c r="G307">
        <v>31</v>
      </c>
      <c r="H307">
        <v>8</v>
      </c>
      <c r="I307" t="str">
        <v>2 - 3 - 11 - 26 - 31 [PB: 8]</v>
      </c>
      <c r="J307">
        <f>SUM(C307:G307)</f>
        <v>73</v>
      </c>
      <c r="K307">
        <f>AVERAGE(C307:G307)</f>
        <v>14.6</v>
      </c>
      <c r="L307">
        <f>MAX(C307:G307)-MIN(C307:G307)</f>
        <v>29</v>
      </c>
      <c r="M307">
        <f>SUMPRODUCT(MOD(C307:G307,2))</f>
        <v>3</v>
      </c>
      <c r="N307">
        <f>5-M307</f>
        <v>2</v>
      </c>
      <c r="O307">
        <f>COUNTIF(C307:G307,"&lt;=17")</f>
        <v>3</v>
      </c>
      <c r="P307">
        <f>COUNTIF(C307:G307,"&gt;=18")</f>
        <v>2</v>
      </c>
      <c r="Q307">
        <f>SUMPRODUCT(--(D307:G307-C307:F307=1))</f>
        <v>1</v>
      </c>
      <c r="R307">
        <f>SUMPRODUCT(COUNTIF(C308:G308,C307:G307))</f>
        <v>0</v>
      </c>
      <c r="S307">
        <f>AVERAGE(J307:J311)</f>
        <v>73</v>
      </c>
      <c r="T307">
        <f>AVERAGE(J307:J326)</f>
        <v>73</v>
      </c>
      <c r="U307">
        <f>S307-T307</f>
        <v>0</v>
      </c>
      <c r="V307" t="str">
        <f>IF(S307&gt;T307,"EXPANDING (BULLISH)",IF(S307&lt;T307,"CONTRACTING (BEARISH)","NEUTRAL"))</f>
        <v>NEUTRAL</v>
      </c>
    </row>
    <row r="308">
      <c r="A308">
        <v>2270</v>
      </c>
      <c r="B308" t="str">
        <v>2023-10-28</v>
      </c>
      <c r="C308">
        <v>10</v>
      </c>
      <c r="D308">
        <v>12</v>
      </c>
      <c r="E308">
        <v>14</v>
      </c>
      <c r="F308">
        <v>29</v>
      </c>
      <c r="G308">
        <v>33</v>
      </c>
      <c r="H308">
        <v>4</v>
      </c>
      <c r="I308" t="str">
        <v>10 - 12 - 14 - 29 - 33 [PB: 4]</v>
      </c>
      <c r="J308">
        <f>SUM(C308:G308)</f>
        <v>98</v>
      </c>
      <c r="K308">
        <f>AVERAGE(C308:G308)</f>
        <v>19.6</v>
      </c>
      <c r="L308">
        <f>MAX(C308:G308)-MIN(C308:G308)</f>
        <v>23</v>
      </c>
      <c r="M308">
        <f>SUMPRODUCT(MOD(C308:G308,2))</f>
        <v>2</v>
      </c>
      <c r="N308">
        <f>5-M308</f>
        <v>3</v>
      </c>
      <c r="O308">
        <f>COUNTIF(C308:G308,"&lt;=17")</f>
        <v>3</v>
      </c>
      <c r="P308">
        <f>COUNTIF(C308:G308,"&gt;=18")</f>
        <v>2</v>
      </c>
      <c r="Q308">
        <f>SUMPRODUCT(--(D308:G308-C308:F308=1))</f>
        <v>0</v>
      </c>
      <c r="R308">
        <f>SUMPRODUCT(COUNTIF(C309:G309,C308:G308))</f>
        <v>0</v>
      </c>
      <c r="S308">
        <f>AVERAGE(J308:J312)</f>
        <v>98</v>
      </c>
      <c r="T308">
        <f>AVERAGE(J308:J327)</f>
        <v>98</v>
      </c>
      <c r="U308">
        <f>S308-T308</f>
        <v>0</v>
      </c>
      <c r="V308" t="str">
        <f>IF(S308&gt;T308,"EXPANDING (BULLISH)",IF(S308&lt;T308,"CONTRACTING (BEARISH)","NEUTRAL"))</f>
        <v>NEUTRAL</v>
      </c>
    </row>
    <row r="309">
      <c r="A309">
        <v>2269</v>
      </c>
      <c r="B309" t="str">
        <v>2023-10-25</v>
      </c>
      <c r="C309">
        <v>5</v>
      </c>
      <c r="D309">
        <v>7</v>
      </c>
      <c r="E309">
        <v>15</v>
      </c>
      <c r="F309">
        <v>20</v>
      </c>
      <c r="G309">
        <v>27</v>
      </c>
      <c r="H309">
        <v>7</v>
      </c>
      <c r="I309" t="str">
        <v>5 - 7 - 15 - 20 - 27 [PB: 7]</v>
      </c>
      <c r="J309">
        <f>SUM(C309:G309)</f>
        <v>74</v>
      </c>
      <c r="K309">
        <f>AVERAGE(C309:G309)</f>
        <v>14.8</v>
      </c>
      <c r="L309">
        <f>MAX(C309:G309)-MIN(C309:G309)</f>
        <v>22</v>
      </c>
      <c r="M309">
        <f>SUMPRODUCT(MOD(C309:G309,2))</f>
        <v>4</v>
      </c>
      <c r="N309">
        <f>5-M309</f>
        <v>1</v>
      </c>
      <c r="O309">
        <f>COUNTIF(C309:G309,"&lt;=17")</f>
        <v>3</v>
      </c>
      <c r="P309">
        <f>COUNTIF(C309:G309,"&gt;=18")</f>
        <v>2</v>
      </c>
      <c r="Q309">
        <f>SUMPRODUCT(--(D309:G309-C309:F309=1))</f>
        <v>0</v>
      </c>
      <c r="R309">
        <f>SUMPRODUCT(COUNTIF(C310:G310,C309:G309))</f>
        <v>0</v>
      </c>
      <c r="S309">
        <f>AVERAGE(J309:J313)</f>
        <v>74</v>
      </c>
      <c r="T309">
        <f>AVERAGE(J309:J328)</f>
        <v>74</v>
      </c>
      <c r="U309">
        <f>S309-T309</f>
        <v>0</v>
      </c>
      <c r="V309" t="str">
        <f>IF(S309&gt;T309,"EXPANDING (BULLISH)",IF(S309&lt;T309,"CONTRACTING (BEARISH)","NEUTRAL"))</f>
        <v>NEUTRAL</v>
      </c>
    </row>
    <row r="310">
      <c r="A310">
        <v>2268</v>
      </c>
      <c r="B310" t="str">
        <v>2023-10-21</v>
      </c>
      <c r="C310">
        <v>2</v>
      </c>
      <c r="D310">
        <v>6</v>
      </c>
      <c r="E310">
        <v>10</v>
      </c>
      <c r="F310">
        <v>17</v>
      </c>
      <c r="G310">
        <v>25</v>
      </c>
      <c r="H310">
        <v>1</v>
      </c>
      <c r="I310" t="str">
        <v>2 - 6 - 10 - 17 - 25 [PB: 1]</v>
      </c>
      <c r="J310">
        <f>SUM(C310:G310)</f>
        <v>60</v>
      </c>
      <c r="K310">
        <f>AVERAGE(C310:G310)</f>
        <v>12</v>
      </c>
      <c r="L310">
        <f>MAX(C310:G310)-MIN(C310:G310)</f>
        <v>23</v>
      </c>
      <c r="M310">
        <f>SUMPRODUCT(MOD(C310:G310,2))</f>
        <v>2</v>
      </c>
      <c r="N310">
        <f>5-M310</f>
        <v>3</v>
      </c>
      <c r="O310">
        <f>COUNTIF(C310:G310,"&lt;=17")</f>
        <v>4</v>
      </c>
      <c r="P310">
        <f>COUNTIF(C310:G310,"&gt;=18")</f>
        <v>1</v>
      </c>
      <c r="Q310">
        <f>SUMPRODUCT(--(D310:G310-C310:F310=1))</f>
        <v>0</v>
      </c>
      <c r="R310">
        <f>SUMPRODUCT(COUNTIF(C311:G311,C310:G310))</f>
        <v>1</v>
      </c>
      <c r="S310">
        <f>AVERAGE(J310:J314)</f>
        <v>60</v>
      </c>
      <c r="T310">
        <f>AVERAGE(J310:J329)</f>
        <v>60</v>
      </c>
      <c r="U310">
        <f>S310-T310</f>
        <v>0</v>
      </c>
      <c r="V310" t="str">
        <f>IF(S310&gt;T310,"EXPANDING (BULLISH)",IF(S310&lt;T310,"CONTRACTING (BEARISH)","NEUTRAL"))</f>
        <v>NEUTRAL</v>
      </c>
    </row>
    <row r="311">
      <c r="A311">
        <v>2267</v>
      </c>
      <c r="B311" t="str">
        <v>2023-10-18</v>
      </c>
      <c r="C311">
        <v>10</v>
      </c>
      <c r="D311">
        <v>19</v>
      </c>
      <c r="E311">
        <v>30</v>
      </c>
      <c r="F311">
        <v>31</v>
      </c>
      <c r="G311">
        <v>35</v>
      </c>
      <c r="H311">
        <v>7</v>
      </c>
      <c r="I311" t="str">
        <v>10 - 19 - 30 - 31 - 35 [PB: 7]</v>
      </c>
      <c r="J311">
        <f>SUM(C311:G311)</f>
        <v>125</v>
      </c>
      <c r="K311">
        <f>AVERAGE(C311:G311)</f>
        <v>25</v>
      </c>
      <c r="L311">
        <f>MAX(C311:G311)-MIN(C311:G311)</f>
        <v>25</v>
      </c>
      <c r="M311">
        <f>SUMPRODUCT(MOD(C311:G311,2))</f>
        <v>3</v>
      </c>
      <c r="N311">
        <f>5-M311</f>
        <v>2</v>
      </c>
      <c r="O311">
        <f>COUNTIF(C311:G311,"&lt;=17")</f>
        <v>1</v>
      </c>
      <c r="P311">
        <f>COUNTIF(C311:G311,"&gt;=18")</f>
        <v>4</v>
      </c>
      <c r="Q311">
        <f>SUMPRODUCT(--(D311:G311-C311:F311=1))</f>
        <v>1</v>
      </c>
      <c r="R311">
        <f>SUMPRODUCT(COUNTIF(C312:G312,C311:G311))</f>
        <v>1</v>
      </c>
      <c r="S311">
        <f>AVERAGE(J311:J315)</f>
        <v>125</v>
      </c>
      <c r="T311">
        <f>AVERAGE(J311:J330)</f>
        <v>125</v>
      </c>
      <c r="U311">
        <f>S311-T311</f>
        <v>0</v>
      </c>
      <c r="V311" t="str">
        <f>IF(S311&gt;T311,"EXPANDING (BULLISH)",IF(S311&lt;T311,"CONTRACTING (BEARISH)","NEUTRAL"))</f>
        <v>NEUTRAL</v>
      </c>
    </row>
    <row r="312">
      <c r="A312">
        <v>2266</v>
      </c>
      <c r="B312" t="str">
        <v>2023-10-14</v>
      </c>
      <c r="C312">
        <v>1</v>
      </c>
      <c r="D312">
        <v>12</v>
      </c>
      <c r="E312">
        <v>21</v>
      </c>
      <c r="F312">
        <v>23</v>
      </c>
      <c r="G312">
        <v>31</v>
      </c>
      <c r="H312">
        <v>9</v>
      </c>
      <c r="I312" t="str">
        <v>1 - 12 - 21 - 23 - 31 [PB: 9]</v>
      </c>
      <c r="J312">
        <f>SUM(C312:G312)</f>
        <v>88</v>
      </c>
      <c r="K312">
        <f>AVERAGE(C312:G312)</f>
        <v>17.6</v>
      </c>
      <c r="L312">
        <f>MAX(C312:G312)-MIN(C312:G312)</f>
        <v>30</v>
      </c>
      <c r="M312">
        <f>SUMPRODUCT(MOD(C312:G312,2))</f>
        <v>4</v>
      </c>
      <c r="N312">
        <f>5-M312</f>
        <v>1</v>
      </c>
      <c r="O312">
        <f>COUNTIF(C312:G312,"&lt;=17")</f>
        <v>2</v>
      </c>
      <c r="P312">
        <f>COUNTIF(C312:G312,"&gt;=18")</f>
        <v>3</v>
      </c>
      <c r="Q312">
        <f>SUMPRODUCT(--(D312:G312-C312:F312=1))</f>
        <v>0</v>
      </c>
      <c r="R312">
        <f>SUMPRODUCT(COUNTIF(C313:G313,C312:G312))</f>
        <v>0</v>
      </c>
      <c r="S312">
        <f>AVERAGE(J312:J316)</f>
        <v>88</v>
      </c>
      <c r="T312">
        <f>AVERAGE(J312:J331)</f>
        <v>88</v>
      </c>
      <c r="U312">
        <f>S312-T312</f>
        <v>0</v>
      </c>
      <c r="V312" t="str">
        <f>IF(S312&gt;T312,"EXPANDING (BULLISH)",IF(S312&lt;T312,"CONTRACTING (BEARISH)","NEUTRAL"))</f>
        <v>NEUTRAL</v>
      </c>
    </row>
    <row r="313">
      <c r="A313">
        <v>2265</v>
      </c>
      <c r="B313" t="str">
        <v>2023-10-11</v>
      </c>
      <c r="C313">
        <v>5</v>
      </c>
      <c r="D313">
        <v>10</v>
      </c>
      <c r="E313">
        <v>13</v>
      </c>
      <c r="F313">
        <v>26</v>
      </c>
      <c r="G313">
        <v>34</v>
      </c>
      <c r="H313">
        <v>1</v>
      </c>
      <c r="I313" t="str">
        <v>5 - 10 - 13 - 26 - 34 [PB: 1]</v>
      </c>
      <c r="J313">
        <f>SUM(C313:G313)</f>
        <v>88</v>
      </c>
      <c r="K313">
        <f>AVERAGE(C313:G313)</f>
        <v>17.6</v>
      </c>
      <c r="L313">
        <f>MAX(C313:G313)-MIN(C313:G313)</f>
        <v>29</v>
      </c>
      <c r="M313">
        <f>SUMPRODUCT(MOD(C313:G313,2))</f>
        <v>2</v>
      </c>
      <c r="N313">
        <f>5-M313</f>
        <v>3</v>
      </c>
      <c r="O313">
        <f>COUNTIF(C313:G313,"&lt;=17")</f>
        <v>3</v>
      </c>
      <c r="P313">
        <f>COUNTIF(C313:G313,"&gt;=18")</f>
        <v>2</v>
      </c>
      <c r="Q313">
        <f>SUMPRODUCT(--(D313:G313-C313:F313=1))</f>
        <v>0</v>
      </c>
      <c r="R313">
        <f>SUMPRODUCT(COUNTIF(C314:G314,C313:G313))</f>
        <v>1</v>
      </c>
      <c r="S313">
        <f>AVERAGE(J313:J317)</f>
        <v>88</v>
      </c>
      <c r="T313">
        <f>AVERAGE(J313:J332)</f>
        <v>88</v>
      </c>
      <c r="U313">
        <f>S313-T313</f>
        <v>0</v>
      </c>
      <c r="V313" t="str">
        <f>IF(S313&gt;T313,"EXPANDING (BULLISH)",IF(S313&lt;T313,"CONTRACTING (BEARISH)","NEUTRAL"))</f>
        <v>NEUTRAL</v>
      </c>
    </row>
    <row r="314">
      <c r="A314">
        <v>2264</v>
      </c>
      <c r="B314" t="str">
        <v>2023-10-07</v>
      </c>
      <c r="C314">
        <v>7</v>
      </c>
      <c r="D314">
        <v>16</v>
      </c>
      <c r="E314">
        <v>26</v>
      </c>
      <c r="F314">
        <v>29</v>
      </c>
      <c r="G314">
        <v>35</v>
      </c>
      <c r="H314">
        <v>7</v>
      </c>
      <c r="I314" t="str">
        <v>7 - 16 - 26 - 29 - 35 [PB: 7]</v>
      </c>
      <c r="J314">
        <f>SUM(C314:G314)</f>
        <v>113</v>
      </c>
      <c r="K314">
        <f>AVERAGE(C314:G314)</f>
        <v>22.6</v>
      </c>
      <c r="L314">
        <f>MAX(C314:G314)-MIN(C314:G314)</f>
        <v>28</v>
      </c>
      <c r="M314">
        <f>SUMPRODUCT(MOD(C314:G314,2))</f>
        <v>3</v>
      </c>
      <c r="N314">
        <f>5-M314</f>
        <v>2</v>
      </c>
      <c r="O314">
        <f>COUNTIF(C314:G314,"&lt;=17")</f>
        <v>2</v>
      </c>
      <c r="P314">
        <f>COUNTIF(C314:G314,"&gt;=18")</f>
        <v>3</v>
      </c>
      <c r="Q314">
        <f>SUMPRODUCT(--(D314:G314-C314:F314=1))</f>
        <v>0</v>
      </c>
      <c r="R314">
        <f>SUMPRODUCT(COUNTIF(C315:G315,C314:G314))</f>
        <v>0</v>
      </c>
      <c r="S314">
        <f>AVERAGE(J314:J318)</f>
        <v>113</v>
      </c>
      <c r="T314">
        <f>AVERAGE(J314:J333)</f>
        <v>113</v>
      </c>
      <c r="U314">
        <f>S314-T314</f>
        <v>0</v>
      </c>
      <c r="V314" t="str">
        <f>IF(S314&gt;T314,"EXPANDING (BULLISH)",IF(S314&lt;T314,"CONTRACTING (BEARISH)","NEUTRAL"))</f>
        <v>NEUTRAL</v>
      </c>
    </row>
    <row r="315">
      <c r="A315">
        <v>2263</v>
      </c>
      <c r="B315" t="str">
        <v>2023-10-04</v>
      </c>
      <c r="C315">
        <v>10</v>
      </c>
      <c r="D315">
        <v>23</v>
      </c>
      <c r="E315">
        <v>27</v>
      </c>
      <c r="F315">
        <v>28</v>
      </c>
      <c r="G315">
        <v>31</v>
      </c>
      <c r="H315">
        <v>8</v>
      </c>
      <c r="I315" t="str">
        <v>10 - 23 - 27 - 28 - 31 [PB: 8]</v>
      </c>
      <c r="J315">
        <f>SUM(C315:G315)</f>
        <v>119</v>
      </c>
      <c r="K315">
        <f>AVERAGE(C315:G315)</f>
        <v>23.8</v>
      </c>
      <c r="L315">
        <f>MAX(C315:G315)-MIN(C315:G315)</f>
        <v>21</v>
      </c>
      <c r="M315">
        <f>SUMPRODUCT(MOD(C315:G315,2))</f>
        <v>3</v>
      </c>
      <c r="N315">
        <f>5-M315</f>
        <v>2</v>
      </c>
      <c r="O315">
        <f>COUNTIF(C315:G315,"&lt;=17")</f>
        <v>1</v>
      </c>
      <c r="P315">
        <f>COUNTIF(C315:G315,"&gt;=18")</f>
        <v>4</v>
      </c>
      <c r="Q315">
        <f>SUMPRODUCT(--(D315:G315-C315:F315=1))</f>
        <v>1</v>
      </c>
      <c r="R315">
        <f>SUMPRODUCT(COUNTIF(C316:G316,C315:G315))</f>
        <v>0</v>
      </c>
      <c r="S315">
        <f>AVERAGE(J315:J319)</f>
        <v>119</v>
      </c>
      <c r="T315">
        <f>AVERAGE(J315:J334)</f>
        <v>119</v>
      </c>
      <c r="U315">
        <f>S315-T315</f>
        <v>0</v>
      </c>
      <c r="V315" t="str">
        <f>IF(S315&gt;T315,"EXPANDING (BULLISH)",IF(S315&lt;T315,"CONTRACTING (BEARISH)","NEUTRAL"))</f>
        <v>NEUTRAL</v>
      </c>
    </row>
    <row r="316">
      <c r="A316">
        <v>2262</v>
      </c>
      <c r="B316" t="str">
        <v>2023-09-30</v>
      </c>
      <c r="C316">
        <v>3</v>
      </c>
      <c r="D316">
        <v>6</v>
      </c>
      <c r="E316">
        <v>17</v>
      </c>
      <c r="F316">
        <v>19</v>
      </c>
      <c r="G316">
        <v>30</v>
      </c>
      <c r="H316">
        <v>5</v>
      </c>
      <c r="I316" t="str">
        <v>3 - 6 - 17 - 19 - 30 [PB: 5]</v>
      </c>
      <c r="J316">
        <f>SUM(C316:G316)</f>
        <v>75</v>
      </c>
      <c r="K316">
        <f>AVERAGE(C316:G316)</f>
        <v>15</v>
      </c>
      <c r="L316">
        <f>MAX(C316:G316)-MIN(C316:G316)</f>
        <v>27</v>
      </c>
      <c r="M316">
        <f>SUMPRODUCT(MOD(C316:G316,2))</f>
        <v>3</v>
      </c>
      <c r="N316">
        <f>5-M316</f>
        <v>2</v>
      </c>
      <c r="O316">
        <f>COUNTIF(C316:G316,"&lt;=17")</f>
        <v>3</v>
      </c>
      <c r="P316">
        <f>COUNTIF(C316:G316,"&gt;=18")</f>
        <v>2</v>
      </c>
      <c r="Q316">
        <f>SUMPRODUCT(--(D316:G316-C316:F316=1))</f>
        <v>0</v>
      </c>
      <c r="R316">
        <f>SUMPRODUCT(COUNTIF(C317:G317,C316:G316))</f>
        <v>1</v>
      </c>
      <c r="S316">
        <f>AVERAGE(J316:J320)</f>
        <v>75</v>
      </c>
      <c r="T316">
        <f>AVERAGE(J316:J335)</f>
        <v>75</v>
      </c>
      <c r="U316">
        <f>S316-T316</f>
        <v>0</v>
      </c>
      <c r="V316" t="str">
        <f>IF(S316&gt;T316,"EXPANDING (BULLISH)",IF(S316&lt;T316,"CONTRACTING (BEARISH)","NEUTRAL"))</f>
        <v>NEUTRAL</v>
      </c>
    </row>
    <row r="317">
      <c r="A317">
        <v>2261</v>
      </c>
      <c r="B317" t="str">
        <v>2023-09-27</v>
      </c>
      <c r="C317">
        <v>18</v>
      </c>
      <c r="D317">
        <v>19</v>
      </c>
      <c r="E317">
        <v>23</v>
      </c>
      <c r="F317">
        <v>27</v>
      </c>
      <c r="G317">
        <v>35</v>
      </c>
      <c r="H317">
        <v>6</v>
      </c>
      <c r="I317" t="str">
        <v>18 - 19 - 23 - 27 - 35 [PB: 6]</v>
      </c>
      <c r="J317">
        <f>SUM(C317:G317)</f>
        <v>122</v>
      </c>
      <c r="K317">
        <f>AVERAGE(C317:G317)</f>
        <v>24.4</v>
      </c>
      <c r="L317">
        <f>MAX(C317:G317)-MIN(C317:G317)</f>
        <v>17</v>
      </c>
      <c r="M317">
        <f>SUMPRODUCT(MOD(C317:G317,2))</f>
        <v>4</v>
      </c>
      <c r="N317">
        <f>5-M317</f>
        <v>1</v>
      </c>
      <c r="O317">
        <f>COUNTIF(C317:G317,"&lt;=17")</f>
        <v>0</v>
      </c>
      <c r="P317">
        <f>COUNTIF(C317:G317,"&gt;=18")</f>
        <v>5</v>
      </c>
      <c r="Q317">
        <f>SUMPRODUCT(--(D317:G317-C317:F317=1))</f>
        <v>1</v>
      </c>
      <c r="R317">
        <f>SUMPRODUCT(COUNTIF(C318:G318,C317:G317))</f>
        <v>1</v>
      </c>
      <c r="S317">
        <f>AVERAGE(J317:J321)</f>
        <v>122</v>
      </c>
      <c r="T317">
        <f>AVERAGE(J317:J336)</f>
        <v>122</v>
      </c>
      <c r="U317">
        <f>S317-T317</f>
        <v>0</v>
      </c>
      <c r="V317" t="str">
        <f>IF(S317&gt;T317,"EXPANDING (BULLISH)",IF(S317&lt;T317,"CONTRACTING (BEARISH)","NEUTRAL"))</f>
        <v>NEUTRAL</v>
      </c>
    </row>
    <row r="318">
      <c r="A318">
        <v>2260</v>
      </c>
      <c r="B318" t="str">
        <v>2023-09-23</v>
      </c>
      <c r="C318">
        <v>2</v>
      </c>
      <c r="D318">
        <v>11</v>
      </c>
      <c r="E318">
        <v>23</v>
      </c>
      <c r="F318">
        <v>24</v>
      </c>
      <c r="G318">
        <v>34</v>
      </c>
      <c r="H318">
        <v>7</v>
      </c>
      <c r="I318" t="str">
        <v>2 - 11 - 23 - 24 - 34 [PB: 7]</v>
      </c>
      <c r="J318">
        <f>SUM(C318:G318)</f>
        <v>94</v>
      </c>
      <c r="K318">
        <f>AVERAGE(C318:G318)</f>
        <v>18.8</v>
      </c>
      <c r="L318">
        <f>MAX(C318:G318)-MIN(C318:G318)</f>
        <v>32</v>
      </c>
      <c r="M318">
        <f>SUMPRODUCT(MOD(C318:G318,2))</f>
        <v>2</v>
      </c>
      <c r="N318">
        <f>5-M318</f>
        <v>3</v>
      </c>
      <c r="O318">
        <f>COUNTIF(C318:G318,"&lt;=17")</f>
        <v>2</v>
      </c>
      <c r="P318">
        <f>COUNTIF(C318:G318,"&gt;=18")</f>
        <v>3</v>
      </c>
      <c r="Q318">
        <f>SUMPRODUCT(--(D318:G318-C318:F318=1))</f>
        <v>1</v>
      </c>
      <c r="R318">
        <f>SUMPRODUCT(COUNTIF(C319:G319,C318:G318))</f>
        <v>1</v>
      </c>
      <c r="S318">
        <f>AVERAGE(J318:J322)</f>
        <v>94</v>
      </c>
      <c r="T318">
        <f>AVERAGE(J318:J337)</f>
        <v>94</v>
      </c>
      <c r="U318">
        <f>S318-T318</f>
        <v>0</v>
      </c>
      <c r="V318" t="str">
        <f>IF(S318&gt;T318,"EXPANDING (BULLISH)",IF(S318&lt;T318,"CONTRACTING (BEARISH)","NEUTRAL"))</f>
        <v>NEUTRAL</v>
      </c>
    </row>
    <row r="319">
      <c r="A319">
        <v>2259</v>
      </c>
      <c r="B319" t="str">
        <v>2023-09-20</v>
      </c>
      <c r="C319">
        <v>9</v>
      </c>
      <c r="D319">
        <v>13</v>
      </c>
      <c r="E319">
        <v>16</v>
      </c>
      <c r="F319">
        <v>20</v>
      </c>
      <c r="G319">
        <v>34</v>
      </c>
      <c r="H319">
        <v>3</v>
      </c>
      <c r="I319" t="str">
        <v>9 - 13 - 16 - 20 - 34 [PB: 3]</v>
      </c>
      <c r="J319">
        <f>SUM(C319:G319)</f>
        <v>92</v>
      </c>
      <c r="K319">
        <f>AVERAGE(C319:G319)</f>
        <v>18.4</v>
      </c>
      <c r="L319">
        <f>MAX(C319:G319)-MIN(C319:G319)</f>
        <v>25</v>
      </c>
      <c r="M319">
        <f>SUMPRODUCT(MOD(C319:G319,2))</f>
        <v>2</v>
      </c>
      <c r="N319">
        <f>5-M319</f>
        <v>3</v>
      </c>
      <c r="O319">
        <f>COUNTIF(C319:G319,"&lt;=17")</f>
        <v>3</v>
      </c>
      <c r="P319">
        <f>COUNTIF(C319:G319,"&gt;=18")</f>
        <v>2</v>
      </c>
      <c r="Q319">
        <f>SUMPRODUCT(--(D319:G319-C319:F319=1))</f>
        <v>0</v>
      </c>
      <c r="R319">
        <f>SUMPRODUCT(COUNTIF(C320:G320,C319:G319))</f>
        <v>0</v>
      </c>
      <c r="S319">
        <f>AVERAGE(J319:J323)</f>
        <v>92</v>
      </c>
      <c r="T319">
        <f>AVERAGE(J319:J338)</f>
        <v>92</v>
      </c>
      <c r="U319">
        <f>S319-T319</f>
        <v>0</v>
      </c>
      <c r="V319" t="str">
        <f>IF(S319&gt;T319,"EXPANDING (BULLISH)",IF(S319&lt;T319,"CONTRACTING (BEARISH)","NEUTRAL"))</f>
        <v>NEUTRAL</v>
      </c>
    </row>
    <row r="320">
      <c r="A320">
        <v>2258</v>
      </c>
      <c r="B320" t="str">
        <v>2023-09-16</v>
      </c>
      <c r="C320">
        <v>7</v>
      </c>
      <c r="D320">
        <v>8</v>
      </c>
      <c r="E320">
        <v>19</v>
      </c>
      <c r="F320">
        <v>26</v>
      </c>
      <c r="G320">
        <v>28</v>
      </c>
      <c r="H320">
        <v>9</v>
      </c>
      <c r="I320" t="str">
        <v>7 - 8 - 19 - 26 - 28 [PB: 9]</v>
      </c>
      <c r="J320">
        <f>SUM(C320:G320)</f>
        <v>88</v>
      </c>
      <c r="K320">
        <f>AVERAGE(C320:G320)</f>
        <v>17.6</v>
      </c>
      <c r="L320">
        <f>MAX(C320:G320)-MIN(C320:G320)</f>
        <v>21</v>
      </c>
      <c r="M320">
        <f>SUMPRODUCT(MOD(C320:G320,2))</f>
        <v>2</v>
      </c>
      <c r="N320">
        <f>5-M320</f>
        <v>3</v>
      </c>
      <c r="O320">
        <f>COUNTIF(C320:G320,"&lt;=17")</f>
        <v>2</v>
      </c>
      <c r="P320">
        <f>COUNTIF(C320:G320,"&gt;=18")</f>
        <v>3</v>
      </c>
      <c r="Q320">
        <f>SUMPRODUCT(--(D320:G320-C320:F320=1))</f>
        <v>1</v>
      </c>
      <c r="R320">
        <f>SUMPRODUCT(COUNTIF(C321:G321,C320:G320))</f>
        <v>0</v>
      </c>
      <c r="S320">
        <f>AVERAGE(J320:J324)</f>
        <v>88</v>
      </c>
      <c r="T320">
        <f>AVERAGE(J320:J339)</f>
        <v>88</v>
      </c>
      <c r="U320">
        <f>S320-T320</f>
        <v>0</v>
      </c>
      <c r="V320" t="str">
        <f>IF(S320&gt;T320,"EXPANDING (BULLISH)",IF(S320&lt;T320,"CONTRACTING (BEARISH)","NEUTRAL"))</f>
        <v>NEUTRAL</v>
      </c>
    </row>
    <row r="321">
      <c r="A321">
        <v>2257</v>
      </c>
      <c r="B321" t="str">
        <v>2023-09-13</v>
      </c>
      <c r="C321">
        <v>5</v>
      </c>
      <c r="D321">
        <v>25</v>
      </c>
      <c r="E321">
        <v>29</v>
      </c>
      <c r="F321">
        <v>31</v>
      </c>
      <c r="G321">
        <v>34</v>
      </c>
      <c r="H321">
        <v>3</v>
      </c>
      <c r="I321" t="str">
        <v>5 - 25 - 29 - 31 - 34 [PB: 3]</v>
      </c>
      <c r="J321">
        <f>SUM(C321:G321)</f>
        <v>124</v>
      </c>
      <c r="K321">
        <f>AVERAGE(C321:G321)</f>
        <v>24.8</v>
      </c>
      <c r="L321">
        <f>MAX(C321:G321)-MIN(C321:G321)</f>
        <v>29</v>
      </c>
      <c r="M321">
        <f>SUMPRODUCT(MOD(C321:G321,2))</f>
        <v>4</v>
      </c>
      <c r="N321">
        <f>5-M321</f>
        <v>1</v>
      </c>
      <c r="O321">
        <f>COUNTIF(C321:G321,"&lt;=17")</f>
        <v>1</v>
      </c>
      <c r="P321">
        <f>COUNTIF(C321:G321,"&gt;=18")</f>
        <v>4</v>
      </c>
      <c r="Q321">
        <f>SUMPRODUCT(--(D321:G321-C321:F321=1))</f>
        <v>0</v>
      </c>
      <c r="R321">
        <f>SUMPRODUCT(COUNTIF(C322:G322,C321:G321))</f>
        <v>1</v>
      </c>
      <c r="S321">
        <f>AVERAGE(J321:J325)</f>
        <v>124</v>
      </c>
      <c r="T321">
        <f>AVERAGE(J321:J340)</f>
        <v>124</v>
      </c>
      <c r="U321">
        <f>S321-T321</f>
        <v>0</v>
      </c>
      <c r="V321" t="str">
        <f>IF(S321&gt;T321,"EXPANDING (BULLISH)",IF(S321&lt;T321,"CONTRACTING (BEARISH)","NEUTRAL"))</f>
        <v>NEUTRAL</v>
      </c>
    </row>
    <row r="322">
      <c r="A322">
        <v>2256</v>
      </c>
      <c r="B322" t="str">
        <v>2023-09-09</v>
      </c>
      <c r="C322">
        <v>13</v>
      </c>
      <c r="D322">
        <v>16</v>
      </c>
      <c r="E322">
        <v>22</v>
      </c>
      <c r="F322">
        <v>24</v>
      </c>
      <c r="G322">
        <v>29</v>
      </c>
      <c r="H322">
        <v>7</v>
      </c>
      <c r="I322" t="str">
        <v>13 - 16 - 22 - 24 - 29 [PB: 7]</v>
      </c>
      <c r="J322">
        <f>SUM(C322:G322)</f>
        <v>104</v>
      </c>
      <c r="K322">
        <f>AVERAGE(C322:G322)</f>
        <v>20.8</v>
      </c>
      <c r="L322">
        <f>MAX(C322:G322)-MIN(C322:G322)</f>
        <v>16</v>
      </c>
      <c r="M322">
        <f>SUMPRODUCT(MOD(C322:G322,2))</f>
        <v>2</v>
      </c>
      <c r="N322">
        <f>5-M322</f>
        <v>3</v>
      </c>
      <c r="O322">
        <f>COUNTIF(C322:G322,"&lt;=17")</f>
        <v>2</v>
      </c>
      <c r="P322">
        <f>COUNTIF(C322:G322,"&gt;=18")</f>
        <v>3</v>
      </c>
      <c r="Q322">
        <f>SUMPRODUCT(--(D322:G322-C322:F322=1))</f>
        <v>0</v>
      </c>
      <c r="R322">
        <f>SUMPRODUCT(COUNTIF(C323:G323,C322:G322))</f>
        <v>1</v>
      </c>
      <c r="S322">
        <f>AVERAGE(J322:J326)</f>
        <v>104</v>
      </c>
      <c r="T322">
        <f>AVERAGE(J322:J341)</f>
        <v>104</v>
      </c>
      <c r="U322">
        <f>S322-T322</f>
        <v>0</v>
      </c>
      <c r="V322" t="str">
        <f>IF(S322&gt;T322,"EXPANDING (BULLISH)",IF(S322&lt;T322,"CONTRACTING (BEARISH)","NEUTRAL"))</f>
        <v>NEUTRAL</v>
      </c>
    </row>
    <row r="323">
      <c r="A323">
        <v>2255</v>
      </c>
      <c r="B323" t="str">
        <v>2023-09-06</v>
      </c>
      <c r="C323">
        <v>2</v>
      </c>
      <c r="D323">
        <v>6</v>
      </c>
      <c r="E323">
        <v>20</v>
      </c>
      <c r="F323">
        <v>22</v>
      </c>
      <c r="G323">
        <v>23</v>
      </c>
      <c r="H323">
        <v>6</v>
      </c>
      <c r="I323" t="str">
        <v>2 - 6 - 20 - 22 - 23 [PB: 6]</v>
      </c>
      <c r="J323">
        <f>SUM(C323:G323)</f>
        <v>73</v>
      </c>
      <c r="K323">
        <f>AVERAGE(C323:G323)</f>
        <v>14.6</v>
      </c>
      <c r="L323">
        <f>MAX(C323:G323)-MIN(C323:G323)</f>
        <v>21</v>
      </c>
      <c r="M323">
        <f>SUMPRODUCT(MOD(C323:G323,2))</f>
        <v>1</v>
      </c>
      <c r="N323">
        <f>5-M323</f>
        <v>4</v>
      </c>
      <c r="O323">
        <f>COUNTIF(C323:G323,"&lt;=17")</f>
        <v>2</v>
      </c>
      <c r="P323">
        <f>COUNTIF(C323:G323,"&gt;=18")</f>
        <v>3</v>
      </c>
      <c r="Q323">
        <f>SUMPRODUCT(--(D323:G323-C323:F323=1))</f>
        <v>1</v>
      </c>
      <c r="R323">
        <f>SUMPRODUCT(COUNTIF(C324:G324,C323:G323))</f>
        <v>0</v>
      </c>
      <c r="S323">
        <f>AVERAGE(J323:J327)</f>
        <v>73</v>
      </c>
      <c r="T323">
        <f>AVERAGE(J323:J342)</f>
        <v>73</v>
      </c>
      <c r="U323">
        <f>S323-T323</f>
        <v>0</v>
      </c>
      <c r="V323" t="str">
        <f>IF(S323&gt;T323,"EXPANDING (BULLISH)",IF(S323&lt;T323,"CONTRACTING (BEARISH)","NEUTRAL"))</f>
        <v>NEUTRAL</v>
      </c>
    </row>
    <row r="324">
      <c r="A324">
        <v>2254</v>
      </c>
      <c r="B324" t="str">
        <v>2023-09-02</v>
      </c>
      <c r="C324">
        <v>3</v>
      </c>
      <c r="D324">
        <v>14</v>
      </c>
      <c r="E324">
        <v>15</v>
      </c>
      <c r="F324">
        <v>21</v>
      </c>
      <c r="G324">
        <v>28</v>
      </c>
      <c r="H324">
        <v>2</v>
      </c>
      <c r="I324" t="str">
        <v>3 - 14 - 15 - 21 - 28 [PB: 2]</v>
      </c>
      <c r="J324">
        <f>SUM(C324:G324)</f>
        <v>81</v>
      </c>
      <c r="K324">
        <f>AVERAGE(C324:G324)</f>
        <v>16.2</v>
      </c>
      <c r="L324">
        <f>MAX(C324:G324)-MIN(C324:G324)</f>
        <v>25</v>
      </c>
      <c r="M324">
        <f>SUMPRODUCT(MOD(C324:G324,2))</f>
        <v>3</v>
      </c>
      <c r="N324">
        <f>5-M324</f>
        <v>2</v>
      </c>
      <c r="O324">
        <f>COUNTIF(C324:G324,"&lt;=17")</f>
        <v>3</v>
      </c>
      <c r="P324">
        <f>COUNTIF(C324:G324,"&gt;=18")</f>
        <v>2</v>
      </c>
      <c r="Q324">
        <f>SUMPRODUCT(--(D324:G324-C324:F324=1))</f>
        <v>1</v>
      </c>
      <c r="R324">
        <f>SUMPRODUCT(COUNTIF(C325:G325,C324:G324))</f>
        <v>0</v>
      </c>
      <c r="S324">
        <f>AVERAGE(J324:J328)</f>
        <v>81</v>
      </c>
      <c r="T324">
        <f>AVERAGE(J324:J343)</f>
        <v>81</v>
      </c>
      <c r="U324">
        <f>S324-T324</f>
        <v>0</v>
      </c>
      <c r="V324" t="str">
        <f>IF(S324&gt;T324,"EXPANDING (BULLISH)",IF(S324&lt;T324,"CONTRACTING (BEARISH)","NEUTRAL"))</f>
        <v>NEUTRAL</v>
      </c>
    </row>
    <row r="325">
      <c r="A325">
        <v>2253</v>
      </c>
      <c r="B325" t="str">
        <v>2023-08-30</v>
      </c>
      <c r="C325">
        <v>4</v>
      </c>
      <c r="D325">
        <v>8</v>
      </c>
      <c r="E325">
        <v>9</v>
      </c>
      <c r="F325">
        <v>10</v>
      </c>
      <c r="G325">
        <v>32</v>
      </c>
      <c r="H325">
        <v>1</v>
      </c>
      <c r="I325" t="str">
        <v>4 - 8 - 9 - 10 - 32 [PB: 1]</v>
      </c>
      <c r="J325">
        <f>SUM(C325:G325)</f>
        <v>63</v>
      </c>
      <c r="K325">
        <f>AVERAGE(C325:G325)</f>
        <v>12.6</v>
      </c>
      <c r="L325">
        <f>MAX(C325:G325)-MIN(C325:G325)</f>
        <v>28</v>
      </c>
      <c r="M325">
        <f>SUMPRODUCT(MOD(C325:G325,2))</f>
        <v>1</v>
      </c>
      <c r="N325">
        <f>5-M325</f>
        <v>4</v>
      </c>
      <c r="O325">
        <f>COUNTIF(C325:G325,"&lt;=17")</f>
        <v>4</v>
      </c>
      <c r="P325">
        <f>COUNTIF(C325:G325,"&gt;=18")</f>
        <v>1</v>
      </c>
      <c r="Q325">
        <f>SUMPRODUCT(--(D325:G325-C325:F325=1))</f>
        <v>2</v>
      </c>
      <c r="R325">
        <f>SUMPRODUCT(COUNTIF(C326:G326,C325:G325))</f>
        <v>0</v>
      </c>
      <c r="S325">
        <f>AVERAGE(J325:J329)</f>
        <v>63</v>
      </c>
      <c r="T325">
        <f>AVERAGE(J325:J344)</f>
        <v>63</v>
      </c>
      <c r="U325">
        <f>S325-T325</f>
        <v>0</v>
      </c>
      <c r="V325" t="str">
        <f>IF(S325&gt;T325,"EXPANDING (BULLISH)",IF(S325&lt;T325,"CONTRACTING (BEARISH)","NEUTRAL"))</f>
        <v>NEUTRAL</v>
      </c>
    </row>
    <row r="326">
      <c r="A326">
        <v>2252</v>
      </c>
      <c r="B326" t="str">
        <v>2023-08-26</v>
      </c>
      <c r="C326">
        <v>13</v>
      </c>
      <c r="D326">
        <v>18</v>
      </c>
      <c r="E326">
        <v>21</v>
      </c>
      <c r="F326">
        <v>31</v>
      </c>
      <c r="G326">
        <v>35</v>
      </c>
      <c r="H326">
        <v>3</v>
      </c>
      <c r="I326" t="str">
        <v>13 - 18 - 21 - 31 - 35 [PB: 3]</v>
      </c>
      <c r="J326">
        <f>SUM(C326:G326)</f>
        <v>118</v>
      </c>
      <c r="K326">
        <f>AVERAGE(C326:G326)</f>
        <v>23.6</v>
      </c>
      <c r="L326">
        <f>MAX(C326:G326)-MIN(C326:G326)</f>
        <v>22</v>
      </c>
      <c r="M326">
        <f>SUMPRODUCT(MOD(C326:G326,2))</f>
        <v>4</v>
      </c>
      <c r="N326">
        <f>5-M326</f>
        <v>1</v>
      </c>
      <c r="O326">
        <f>COUNTIF(C326:G326,"&lt;=17")</f>
        <v>1</v>
      </c>
      <c r="P326">
        <f>COUNTIF(C326:G326,"&gt;=18")</f>
        <v>4</v>
      </c>
      <c r="Q326">
        <f>SUMPRODUCT(--(D326:G326-C326:F326=1))</f>
        <v>0</v>
      </c>
      <c r="R326">
        <f>SUMPRODUCT(COUNTIF(C327:G327,C326:G326))</f>
        <v>2</v>
      </c>
      <c r="S326">
        <f>AVERAGE(J326:J330)</f>
        <v>118</v>
      </c>
      <c r="T326">
        <f>AVERAGE(J326:J345)</f>
        <v>118</v>
      </c>
      <c r="U326">
        <f>S326-T326</f>
        <v>0</v>
      </c>
      <c r="V326" t="str">
        <f>IF(S326&gt;T326,"EXPANDING (BULLISH)",IF(S326&lt;T326,"CONTRACTING (BEARISH)","NEUTRAL"))</f>
        <v>NEUTRAL</v>
      </c>
    </row>
    <row r="327">
      <c r="A327">
        <v>2251</v>
      </c>
      <c r="B327" t="str">
        <v>2023-08-23</v>
      </c>
      <c r="C327">
        <v>8</v>
      </c>
      <c r="D327">
        <v>13</v>
      </c>
      <c r="E327">
        <v>20</v>
      </c>
      <c r="F327">
        <v>25</v>
      </c>
      <c r="G327">
        <v>31</v>
      </c>
      <c r="H327">
        <v>6</v>
      </c>
      <c r="I327" t="str">
        <v>8 - 13 - 20 - 25 - 31 [PB: 6]</v>
      </c>
      <c r="J327">
        <f>SUM(C327:G327)</f>
        <v>97</v>
      </c>
      <c r="K327">
        <f>AVERAGE(C327:G327)</f>
        <v>19.4</v>
      </c>
      <c r="L327">
        <f>MAX(C327:G327)-MIN(C327:G327)</f>
        <v>23</v>
      </c>
      <c r="M327">
        <f>SUMPRODUCT(MOD(C327:G327,2))</f>
        <v>3</v>
      </c>
      <c r="N327">
        <f>5-M327</f>
        <v>2</v>
      </c>
      <c r="O327">
        <f>COUNTIF(C327:G327,"&lt;=17")</f>
        <v>2</v>
      </c>
      <c r="P327">
        <f>COUNTIF(C327:G327,"&gt;=18")</f>
        <v>3</v>
      </c>
      <c r="Q327">
        <f>SUMPRODUCT(--(D327:G327-C327:F327=1))</f>
        <v>0</v>
      </c>
      <c r="R327">
        <f>SUMPRODUCT(COUNTIF(C328:G328,C327:G327))</f>
        <v>1</v>
      </c>
      <c r="S327">
        <f>AVERAGE(J327:J331)</f>
        <v>97</v>
      </c>
      <c r="T327">
        <f>AVERAGE(J327:J346)</f>
        <v>97</v>
      </c>
      <c r="U327">
        <f>S327-T327</f>
        <v>0</v>
      </c>
      <c r="V327" t="str">
        <f>IF(S327&gt;T327,"EXPANDING (BULLISH)",IF(S327&lt;T327,"CONTRACTING (BEARISH)","NEUTRAL"))</f>
        <v>NEUTRAL</v>
      </c>
    </row>
    <row r="328">
      <c r="A328">
        <v>2250</v>
      </c>
      <c r="B328" t="str">
        <v>2023-08-19</v>
      </c>
      <c r="C328">
        <v>6</v>
      </c>
      <c r="D328">
        <v>8</v>
      </c>
      <c r="E328">
        <v>15</v>
      </c>
      <c r="F328">
        <v>24</v>
      </c>
      <c r="G328">
        <v>28</v>
      </c>
      <c r="H328">
        <v>1</v>
      </c>
      <c r="I328" t="str">
        <v>6 - 8 - 15 - 24 - 28 [PB: 1]</v>
      </c>
      <c r="J328">
        <f>SUM(C328:G328)</f>
        <v>81</v>
      </c>
      <c r="K328">
        <f>AVERAGE(C328:G328)</f>
        <v>16.2</v>
      </c>
      <c r="L328">
        <f>MAX(C328:G328)-MIN(C328:G328)</f>
        <v>22</v>
      </c>
      <c r="M328">
        <f>SUMPRODUCT(MOD(C328:G328,2))</f>
        <v>1</v>
      </c>
      <c r="N328">
        <f>5-M328</f>
        <v>4</v>
      </c>
      <c r="O328">
        <f>COUNTIF(C328:G328,"&lt;=17")</f>
        <v>3</v>
      </c>
      <c r="P328">
        <f>COUNTIF(C328:G328,"&gt;=18")</f>
        <v>2</v>
      </c>
      <c r="Q328">
        <f>SUMPRODUCT(--(D328:G328-C328:F328=1))</f>
        <v>0</v>
      </c>
      <c r="R328">
        <f>SUMPRODUCT(COUNTIF(C329:G329,C328:G328))</f>
        <v>0</v>
      </c>
      <c r="S328">
        <f>AVERAGE(J328:J332)</f>
        <v>81</v>
      </c>
      <c r="T328">
        <f>AVERAGE(J328:J347)</f>
        <v>81</v>
      </c>
      <c r="U328">
        <f>S328-T328</f>
        <v>0</v>
      </c>
      <c r="V328" t="str">
        <f>IF(S328&gt;T328,"EXPANDING (BULLISH)",IF(S328&lt;T328,"CONTRACTING (BEARISH)","NEUTRAL"))</f>
        <v>NEUTRAL</v>
      </c>
    </row>
    <row r="329">
      <c r="A329">
        <v>2249</v>
      </c>
      <c r="B329" t="str">
        <v>2023-08-16</v>
      </c>
      <c r="C329">
        <v>4</v>
      </c>
      <c r="D329">
        <v>10</v>
      </c>
      <c r="E329">
        <v>22</v>
      </c>
      <c r="F329">
        <v>27</v>
      </c>
      <c r="G329">
        <v>31</v>
      </c>
      <c r="H329">
        <v>2</v>
      </c>
      <c r="I329" t="str">
        <v>4 - 10 - 22 - 27 - 31 [PB: 2]</v>
      </c>
      <c r="J329">
        <f>SUM(C329:G329)</f>
        <v>94</v>
      </c>
      <c r="K329">
        <f>AVERAGE(C329:G329)</f>
        <v>18.8</v>
      </c>
      <c r="L329">
        <f>MAX(C329:G329)-MIN(C329:G329)</f>
        <v>27</v>
      </c>
      <c r="M329">
        <f>SUMPRODUCT(MOD(C329:G329,2))</f>
        <v>2</v>
      </c>
      <c r="N329">
        <f>5-M329</f>
        <v>3</v>
      </c>
      <c r="O329">
        <f>COUNTIF(C329:G329,"&lt;=17")</f>
        <v>2</v>
      </c>
      <c r="P329">
        <f>COUNTIF(C329:G329,"&gt;=18")</f>
        <v>3</v>
      </c>
      <c r="Q329">
        <f>SUMPRODUCT(--(D329:G329-C329:F329=1))</f>
        <v>0</v>
      </c>
      <c r="R329">
        <f>SUMPRODUCT(COUNTIF(C330:G330,C329:G329))</f>
        <v>0</v>
      </c>
      <c r="S329">
        <f>AVERAGE(J329:J333)</f>
        <v>94</v>
      </c>
      <c r="T329">
        <f>AVERAGE(J329:J348)</f>
        <v>94</v>
      </c>
      <c r="U329">
        <f>S329-T329</f>
        <v>0</v>
      </c>
      <c r="V329" t="str">
        <f>IF(S329&gt;T329,"EXPANDING (BULLISH)",IF(S329&lt;T329,"CONTRACTING (BEARISH)","NEUTRAL"))</f>
        <v>NEUTRAL</v>
      </c>
    </row>
    <row r="330">
      <c r="A330">
        <v>2248</v>
      </c>
      <c r="B330" t="str">
        <v>2023-08-12</v>
      </c>
      <c r="C330">
        <v>5</v>
      </c>
      <c r="D330">
        <v>16</v>
      </c>
      <c r="E330">
        <v>23</v>
      </c>
      <c r="F330">
        <v>29</v>
      </c>
      <c r="G330">
        <v>33</v>
      </c>
      <c r="H330">
        <v>8</v>
      </c>
      <c r="I330" t="str">
        <v>5 - 16 - 23 - 29 - 33 [PB: 8]</v>
      </c>
      <c r="J330">
        <f>SUM(C330:G330)</f>
        <v>106</v>
      </c>
      <c r="K330">
        <f>AVERAGE(C330:G330)</f>
        <v>21.2</v>
      </c>
      <c r="L330">
        <f>MAX(C330:G330)-MIN(C330:G330)</f>
        <v>28</v>
      </c>
      <c r="M330">
        <f>SUMPRODUCT(MOD(C330:G330,2))</f>
        <v>4</v>
      </c>
      <c r="N330">
        <f>5-M330</f>
        <v>1</v>
      </c>
      <c r="O330">
        <f>COUNTIF(C330:G330,"&lt;=17")</f>
        <v>2</v>
      </c>
      <c r="P330">
        <f>COUNTIF(C330:G330,"&gt;=18")</f>
        <v>3</v>
      </c>
      <c r="Q330">
        <f>SUMPRODUCT(--(D330:G330-C330:F330=1))</f>
        <v>0</v>
      </c>
      <c r="R330">
        <f>SUMPRODUCT(COUNTIF(C331:G331,C330:G330))</f>
        <v>2</v>
      </c>
      <c r="S330">
        <f>AVERAGE(J330:J334)</f>
        <v>106</v>
      </c>
      <c r="T330">
        <f>AVERAGE(J330:J349)</f>
        <v>106</v>
      </c>
      <c r="U330">
        <f>S330-T330</f>
        <v>0</v>
      </c>
      <c r="V330" t="str">
        <f>IF(S330&gt;T330,"EXPANDING (BULLISH)",IF(S330&lt;T330,"CONTRACTING (BEARISH)","NEUTRAL"))</f>
        <v>NEUTRAL</v>
      </c>
    </row>
    <row r="331">
      <c r="A331">
        <v>2247</v>
      </c>
      <c r="B331" t="str">
        <v>2023-08-09</v>
      </c>
      <c r="C331">
        <v>1</v>
      </c>
      <c r="D331">
        <v>5</v>
      </c>
      <c r="E331">
        <v>6</v>
      </c>
      <c r="F331">
        <v>30</v>
      </c>
      <c r="G331">
        <v>33</v>
      </c>
      <c r="H331">
        <v>4</v>
      </c>
      <c r="I331" t="str">
        <v>1 - 5 - 6 - 30 - 33 [PB: 4]</v>
      </c>
      <c r="J331">
        <f>SUM(C331:G331)</f>
        <v>75</v>
      </c>
      <c r="K331">
        <f>AVERAGE(C331:G331)</f>
        <v>15</v>
      </c>
      <c r="L331">
        <f>MAX(C331:G331)-MIN(C331:G331)</f>
        <v>32</v>
      </c>
      <c r="M331">
        <f>SUMPRODUCT(MOD(C331:G331,2))</f>
        <v>3</v>
      </c>
      <c r="N331">
        <f>5-M331</f>
        <v>2</v>
      </c>
      <c r="O331">
        <f>COUNTIF(C331:G331,"&lt;=17")</f>
        <v>3</v>
      </c>
      <c r="P331">
        <f>COUNTIF(C331:G331,"&gt;=18")</f>
        <v>2</v>
      </c>
      <c r="Q331">
        <f>SUMPRODUCT(--(D331:G331-C331:F331=1))</f>
        <v>1</v>
      </c>
      <c r="R331">
        <f>SUMPRODUCT(COUNTIF(C332:G332,C331:G331))</f>
        <v>1</v>
      </c>
      <c r="S331">
        <f>AVERAGE(J331:J335)</f>
        <v>75</v>
      </c>
      <c r="T331">
        <f>AVERAGE(J331:J350)</f>
        <v>75</v>
      </c>
      <c r="U331">
        <f>S331-T331</f>
        <v>0</v>
      </c>
      <c r="V331" t="str">
        <f>IF(S331&gt;T331,"EXPANDING (BULLISH)",IF(S331&lt;T331,"CONTRACTING (BEARISH)","NEUTRAL"))</f>
        <v>NEUTRAL</v>
      </c>
    </row>
    <row r="332">
      <c r="A332">
        <v>2246</v>
      </c>
      <c r="B332" t="str">
        <v>2023-08-05</v>
      </c>
      <c r="C332">
        <v>4</v>
      </c>
      <c r="D332">
        <v>21</v>
      </c>
      <c r="E332">
        <v>26</v>
      </c>
      <c r="F332">
        <v>27</v>
      </c>
      <c r="G332">
        <v>33</v>
      </c>
      <c r="H332">
        <v>2</v>
      </c>
      <c r="I332" t="str">
        <v>4 - 21 - 26 - 27 - 33 [PB: 2]</v>
      </c>
      <c r="J332">
        <f>SUM(C332:G332)</f>
        <v>111</v>
      </c>
      <c r="K332">
        <f>AVERAGE(C332:G332)</f>
        <v>22.2</v>
      </c>
      <c r="L332">
        <f>MAX(C332:G332)-MIN(C332:G332)</f>
        <v>29</v>
      </c>
      <c r="M332">
        <f>SUMPRODUCT(MOD(C332:G332,2))</f>
        <v>3</v>
      </c>
      <c r="N332">
        <f>5-M332</f>
        <v>2</v>
      </c>
      <c r="O332">
        <f>COUNTIF(C332:G332,"&lt;=17")</f>
        <v>1</v>
      </c>
      <c r="P332">
        <f>COUNTIF(C332:G332,"&gt;=18")</f>
        <v>4</v>
      </c>
      <c r="Q332">
        <f>SUMPRODUCT(--(D332:G332-C332:F332=1))</f>
        <v>1</v>
      </c>
      <c r="R332">
        <f>SUMPRODUCT(COUNTIF(C333:G333,C332:G332))</f>
        <v>0</v>
      </c>
      <c r="S332">
        <f>AVERAGE(J332:J336)</f>
        <v>111</v>
      </c>
      <c r="T332">
        <f>AVERAGE(J332:J351)</f>
        <v>111</v>
      </c>
      <c r="U332">
        <f>S332-T332</f>
        <v>0</v>
      </c>
      <c r="V332" t="str">
        <f>IF(S332&gt;T332,"EXPANDING (BULLISH)",IF(S332&lt;T332,"CONTRACTING (BEARISH)","NEUTRAL"))</f>
        <v>NEUTRAL</v>
      </c>
    </row>
    <row r="333">
      <c r="A333">
        <v>2245</v>
      </c>
      <c r="B333" t="str">
        <v>2023-08-02</v>
      </c>
      <c r="C333">
        <v>2</v>
      </c>
      <c r="D333">
        <v>11</v>
      </c>
      <c r="E333">
        <v>15</v>
      </c>
      <c r="F333">
        <v>18</v>
      </c>
      <c r="G333">
        <v>25</v>
      </c>
      <c r="H333">
        <v>1</v>
      </c>
      <c r="I333" t="str">
        <v>2 - 11 - 15 - 18 - 25 [PB: 1]</v>
      </c>
      <c r="J333">
        <f>SUM(C333:G333)</f>
        <v>71</v>
      </c>
      <c r="K333">
        <f>AVERAGE(C333:G333)</f>
        <v>14.2</v>
      </c>
      <c r="L333">
        <f>MAX(C333:G333)-MIN(C333:G333)</f>
        <v>23</v>
      </c>
      <c r="M333">
        <f>SUMPRODUCT(MOD(C333:G333,2))</f>
        <v>3</v>
      </c>
      <c r="N333">
        <f>5-M333</f>
        <v>2</v>
      </c>
      <c r="O333">
        <f>COUNTIF(C333:G333,"&lt;=17")</f>
        <v>3</v>
      </c>
      <c r="P333">
        <f>COUNTIF(C333:G333,"&gt;=18")</f>
        <v>2</v>
      </c>
      <c r="Q333">
        <f>SUMPRODUCT(--(D333:G333-C333:F333=1))</f>
        <v>0</v>
      </c>
      <c r="R333">
        <f>SUMPRODUCT(COUNTIF(C334:G334,C333:G333))</f>
        <v>2</v>
      </c>
      <c r="S333">
        <f>AVERAGE(J333:J337)</f>
        <v>71</v>
      </c>
      <c r="T333">
        <f>AVERAGE(J333:J352)</f>
        <v>71</v>
      </c>
      <c r="U333">
        <f>S333-T333</f>
        <v>0</v>
      </c>
      <c r="V333" t="str">
        <f>IF(S333&gt;T333,"EXPANDING (BULLISH)",IF(S333&lt;T333,"CONTRACTING (BEARISH)","NEUTRAL"))</f>
        <v>NEUTRAL</v>
      </c>
    </row>
    <row r="334">
      <c r="A334">
        <v>2244</v>
      </c>
      <c r="B334" t="str">
        <v>2023-07-29</v>
      </c>
      <c r="C334">
        <v>1</v>
      </c>
      <c r="D334">
        <v>5</v>
      </c>
      <c r="E334">
        <v>11</v>
      </c>
      <c r="F334">
        <v>15</v>
      </c>
      <c r="G334">
        <v>30</v>
      </c>
      <c r="H334">
        <v>9</v>
      </c>
      <c r="I334" t="str">
        <v>1 - 5 - 11 - 15 - 30 [PB: 9]</v>
      </c>
      <c r="J334">
        <f>SUM(C334:G334)</f>
        <v>62</v>
      </c>
      <c r="K334">
        <f>AVERAGE(C334:G334)</f>
        <v>12.4</v>
      </c>
      <c r="L334">
        <f>MAX(C334:G334)-MIN(C334:G334)</f>
        <v>29</v>
      </c>
      <c r="M334">
        <f>SUMPRODUCT(MOD(C334:G334,2))</f>
        <v>4</v>
      </c>
      <c r="N334">
        <f>5-M334</f>
        <v>1</v>
      </c>
      <c r="O334">
        <f>COUNTIF(C334:G334,"&lt;=17")</f>
        <v>4</v>
      </c>
      <c r="P334">
        <f>COUNTIF(C334:G334,"&gt;=18")</f>
        <v>1</v>
      </c>
      <c r="Q334">
        <f>SUMPRODUCT(--(D334:G334-C334:F334=1))</f>
        <v>0</v>
      </c>
      <c r="R334">
        <f>SUMPRODUCT(COUNTIF(C335:G335,C334:G334))</f>
        <v>0</v>
      </c>
      <c r="S334">
        <f>AVERAGE(J334:J338)</f>
        <v>62</v>
      </c>
      <c r="T334">
        <f>AVERAGE(J334:J353)</f>
        <v>62</v>
      </c>
      <c r="U334">
        <f>S334-T334</f>
        <v>0</v>
      </c>
      <c r="V334" t="str">
        <f>IF(S334&gt;T334,"EXPANDING (BULLISH)",IF(S334&lt;T334,"CONTRACTING (BEARISH)","NEUTRAL"))</f>
        <v>NEUTRAL</v>
      </c>
    </row>
    <row r="335">
      <c r="A335">
        <v>2243</v>
      </c>
      <c r="B335" t="str">
        <v>2023-07-26</v>
      </c>
      <c r="C335">
        <v>2</v>
      </c>
      <c r="D335">
        <v>10</v>
      </c>
      <c r="E335">
        <v>17</v>
      </c>
      <c r="F335">
        <v>25</v>
      </c>
      <c r="G335">
        <v>32</v>
      </c>
      <c r="H335">
        <v>5</v>
      </c>
      <c r="I335" t="str">
        <v>2 - 10 - 17 - 25 - 32 [PB: 5]</v>
      </c>
      <c r="J335">
        <f>SUM(C335:G335)</f>
        <v>86</v>
      </c>
      <c r="K335">
        <f>AVERAGE(C335:G335)</f>
        <v>17.2</v>
      </c>
      <c r="L335">
        <f>MAX(C335:G335)-MIN(C335:G335)</f>
        <v>30</v>
      </c>
      <c r="M335">
        <f>SUMPRODUCT(MOD(C335:G335,2))</f>
        <v>2</v>
      </c>
      <c r="N335">
        <f>5-M335</f>
        <v>3</v>
      </c>
      <c r="O335">
        <f>COUNTIF(C335:G335,"&lt;=17")</f>
        <v>3</v>
      </c>
      <c r="P335">
        <f>COUNTIF(C335:G335,"&gt;=18")</f>
        <v>2</v>
      </c>
      <c r="Q335">
        <f>SUMPRODUCT(--(D335:G335-C335:F335=1))</f>
        <v>0</v>
      </c>
      <c r="R335">
        <f>SUMPRODUCT(COUNTIF(C336:G336,C335:G335))</f>
        <v>0</v>
      </c>
      <c r="S335">
        <f>AVERAGE(J335:J339)</f>
        <v>86</v>
      </c>
      <c r="T335">
        <f>AVERAGE(J335:J354)</f>
        <v>86</v>
      </c>
      <c r="U335">
        <f>S335-T335</f>
        <v>0</v>
      </c>
      <c r="V335" t="str">
        <f>IF(S335&gt;T335,"EXPANDING (BULLISH)",IF(S335&lt;T335,"CONTRACTING (BEARISH)","NEUTRAL"))</f>
        <v>NEUTRAL</v>
      </c>
    </row>
    <row r="336">
      <c r="A336">
        <v>2242</v>
      </c>
      <c r="B336" t="str">
        <v>2023-07-22</v>
      </c>
      <c r="C336">
        <v>6</v>
      </c>
      <c r="D336">
        <v>13</v>
      </c>
      <c r="E336">
        <v>22</v>
      </c>
      <c r="F336">
        <v>26</v>
      </c>
      <c r="G336">
        <v>33</v>
      </c>
      <c r="H336">
        <v>3</v>
      </c>
      <c r="I336" t="str">
        <v>6 - 13 - 22 - 26 - 33 [PB: 3]</v>
      </c>
      <c r="J336">
        <f>SUM(C336:G336)</f>
        <v>100</v>
      </c>
      <c r="K336">
        <f>AVERAGE(C336:G336)</f>
        <v>20</v>
      </c>
      <c r="L336">
        <f>MAX(C336:G336)-MIN(C336:G336)</f>
        <v>27</v>
      </c>
      <c r="M336">
        <f>SUMPRODUCT(MOD(C336:G336,2))</f>
        <v>2</v>
      </c>
      <c r="N336">
        <f>5-M336</f>
        <v>3</v>
      </c>
      <c r="O336">
        <f>COUNTIF(C336:G336,"&lt;=17")</f>
        <v>2</v>
      </c>
      <c r="P336">
        <f>COUNTIF(C336:G336,"&gt;=18")</f>
        <v>3</v>
      </c>
      <c r="Q336">
        <f>SUMPRODUCT(--(D336:G336-C336:F336=1))</f>
        <v>0</v>
      </c>
      <c r="R336">
        <f>SUMPRODUCT(COUNTIF(C337:G337,C336:G336))</f>
        <v>0</v>
      </c>
      <c r="S336">
        <f>AVERAGE(J336:J340)</f>
        <v>100</v>
      </c>
      <c r="T336">
        <f>AVERAGE(J336:J355)</f>
        <v>100</v>
      </c>
      <c r="U336">
        <f>S336-T336</f>
        <v>0</v>
      </c>
      <c r="V336" t="str">
        <f>IF(S336&gt;T336,"EXPANDING (BULLISH)",IF(S336&lt;T336,"CONTRACTING (BEARISH)","NEUTRAL"))</f>
        <v>NEUTRAL</v>
      </c>
    </row>
    <row r="337">
      <c r="A337">
        <v>2241</v>
      </c>
      <c r="B337" t="str">
        <v>2023-07-19</v>
      </c>
      <c r="C337">
        <v>2</v>
      </c>
      <c r="D337">
        <v>3</v>
      </c>
      <c r="E337">
        <v>11</v>
      </c>
      <c r="F337">
        <v>18</v>
      </c>
      <c r="G337">
        <v>19</v>
      </c>
      <c r="H337">
        <v>4</v>
      </c>
      <c r="I337" t="str">
        <v>2 - 3 - 11 - 18 - 19 [PB: 4]</v>
      </c>
      <c r="J337">
        <f>SUM(C337:G337)</f>
        <v>53</v>
      </c>
      <c r="K337">
        <f>AVERAGE(C337:G337)</f>
        <v>10.6</v>
      </c>
      <c r="L337">
        <f>MAX(C337:G337)-MIN(C337:G337)</f>
        <v>17</v>
      </c>
      <c r="M337">
        <f>SUMPRODUCT(MOD(C337:G337,2))</f>
        <v>3</v>
      </c>
      <c r="N337">
        <f>5-M337</f>
        <v>2</v>
      </c>
      <c r="O337">
        <f>COUNTIF(C337:G337,"&lt;=17")</f>
        <v>3</v>
      </c>
      <c r="P337">
        <f>COUNTIF(C337:G337,"&gt;=18")</f>
        <v>2</v>
      </c>
      <c r="Q337">
        <f>SUMPRODUCT(--(D337:G337-C337:F337=1))</f>
        <v>2</v>
      </c>
      <c r="R337">
        <f>SUMPRODUCT(COUNTIF(C338:G338,C337:G337))</f>
        <v>1</v>
      </c>
      <c r="S337">
        <f>AVERAGE(J337:J341)</f>
        <v>53</v>
      </c>
      <c r="T337">
        <f>AVERAGE(J337:J356)</f>
        <v>53</v>
      </c>
      <c r="U337">
        <f>S337-T337</f>
        <v>0</v>
      </c>
      <c r="V337" t="str">
        <f>IF(S337&gt;T337,"EXPANDING (BULLISH)",IF(S337&lt;T337,"CONTRACTING (BEARISH)","NEUTRAL"))</f>
        <v>NEUTRAL</v>
      </c>
    </row>
    <row r="338">
      <c r="A338">
        <v>2240</v>
      </c>
      <c r="B338" t="str">
        <v>2023-07-15</v>
      </c>
      <c r="C338">
        <v>2</v>
      </c>
      <c r="D338">
        <v>20</v>
      </c>
      <c r="E338">
        <v>26</v>
      </c>
      <c r="F338">
        <v>30</v>
      </c>
      <c r="G338">
        <v>34</v>
      </c>
      <c r="H338">
        <v>5</v>
      </c>
      <c r="I338" t="str">
        <v>2 - 20 - 26 - 30 - 34 [PB: 5]</v>
      </c>
      <c r="J338">
        <f>SUM(C338:G338)</f>
        <v>112</v>
      </c>
      <c r="K338">
        <f>AVERAGE(C338:G338)</f>
        <v>22.4</v>
      </c>
      <c r="L338">
        <f>MAX(C338:G338)-MIN(C338:G338)</f>
        <v>32</v>
      </c>
      <c r="M338">
        <f>SUMPRODUCT(MOD(C338:G338,2))</f>
        <v>0</v>
      </c>
      <c r="N338">
        <f>5-M338</f>
        <v>5</v>
      </c>
      <c r="O338">
        <f>COUNTIF(C338:G338,"&lt;=17")</f>
        <v>1</v>
      </c>
      <c r="P338">
        <f>COUNTIF(C338:G338,"&gt;=18")</f>
        <v>4</v>
      </c>
      <c r="Q338">
        <f>SUMPRODUCT(--(D338:G338-C338:F338=1))</f>
        <v>0</v>
      </c>
      <c r="R338">
        <f>SUMPRODUCT(COUNTIF(C339:G339,C338:G338))</f>
        <v>1</v>
      </c>
      <c r="S338">
        <f>AVERAGE(J338:J342)</f>
        <v>112</v>
      </c>
      <c r="T338">
        <f>AVERAGE(J338:J357)</f>
        <v>112</v>
      </c>
      <c r="U338">
        <f>S338-T338</f>
        <v>0</v>
      </c>
      <c r="V338" t="str">
        <f>IF(S338&gt;T338,"EXPANDING (BULLISH)",IF(S338&lt;T338,"CONTRACTING (BEARISH)","NEUTRAL"))</f>
        <v>NEUTRAL</v>
      </c>
    </row>
    <row r="339">
      <c r="A339">
        <v>2239</v>
      </c>
      <c r="B339" t="str">
        <v>2023-07-12</v>
      </c>
      <c r="C339">
        <v>9</v>
      </c>
      <c r="D339">
        <v>11</v>
      </c>
      <c r="E339">
        <v>12</v>
      </c>
      <c r="F339">
        <v>19</v>
      </c>
      <c r="G339">
        <v>34</v>
      </c>
      <c r="H339">
        <v>10</v>
      </c>
      <c r="I339" t="str">
        <v>9 - 11 - 12 - 19 - 34 [PB: 10]</v>
      </c>
      <c r="J339">
        <f>SUM(C339:G339)</f>
        <v>85</v>
      </c>
      <c r="K339">
        <f>AVERAGE(C339:G339)</f>
        <v>17</v>
      </c>
      <c r="L339">
        <f>MAX(C339:G339)-MIN(C339:G339)</f>
        <v>25</v>
      </c>
      <c r="M339">
        <f>SUMPRODUCT(MOD(C339:G339,2))</f>
        <v>3</v>
      </c>
      <c r="N339">
        <f>5-M339</f>
        <v>2</v>
      </c>
      <c r="O339">
        <f>COUNTIF(C339:G339,"&lt;=17")</f>
        <v>3</v>
      </c>
      <c r="P339">
        <f>COUNTIF(C339:G339,"&gt;=18")</f>
        <v>2</v>
      </c>
      <c r="Q339">
        <f>SUMPRODUCT(--(D339:G339-C339:F339=1))</f>
        <v>1</v>
      </c>
      <c r="R339">
        <f>SUMPRODUCT(COUNTIF(C340:G340,C339:G339))</f>
        <v>1</v>
      </c>
      <c r="S339">
        <f>AVERAGE(J339:J343)</f>
        <v>85</v>
      </c>
      <c r="T339">
        <f>AVERAGE(J339:J358)</f>
        <v>85</v>
      </c>
      <c r="U339">
        <f>S339-T339</f>
        <v>0</v>
      </c>
      <c r="V339" t="str">
        <f>IF(S339&gt;T339,"EXPANDING (BULLISH)",IF(S339&lt;T339,"CONTRACTING (BEARISH)","NEUTRAL"))</f>
        <v>NEUTRAL</v>
      </c>
    </row>
    <row r="340">
      <c r="A340">
        <v>2238</v>
      </c>
      <c r="B340" t="str">
        <v>2023-07-08</v>
      </c>
      <c r="C340">
        <v>3</v>
      </c>
      <c r="D340">
        <v>11</v>
      </c>
      <c r="E340">
        <v>21</v>
      </c>
      <c r="F340">
        <v>23</v>
      </c>
      <c r="G340">
        <v>24</v>
      </c>
      <c r="H340">
        <v>8</v>
      </c>
      <c r="I340" t="str">
        <v>3 - 11 - 21 - 23 - 24 [PB: 8]</v>
      </c>
      <c r="J340">
        <f>SUM(C340:G340)</f>
        <v>82</v>
      </c>
      <c r="K340">
        <f>AVERAGE(C340:G340)</f>
        <v>16.4</v>
      </c>
      <c r="L340">
        <f>MAX(C340:G340)-MIN(C340:G340)</f>
        <v>21</v>
      </c>
      <c r="M340">
        <f>SUMPRODUCT(MOD(C340:G340,2))</f>
        <v>4</v>
      </c>
      <c r="N340">
        <f>5-M340</f>
        <v>1</v>
      </c>
      <c r="O340">
        <f>COUNTIF(C340:G340,"&lt;=17")</f>
        <v>2</v>
      </c>
      <c r="P340">
        <f>COUNTIF(C340:G340,"&gt;=18")</f>
        <v>3</v>
      </c>
      <c r="Q340">
        <f>SUMPRODUCT(--(D340:G340-C340:F340=1))</f>
        <v>1</v>
      </c>
      <c r="R340">
        <f>SUMPRODUCT(COUNTIF(C341:G341,C340:G340))</f>
        <v>0</v>
      </c>
      <c r="S340">
        <f>AVERAGE(J340:J344)</f>
        <v>82</v>
      </c>
      <c r="T340">
        <f>AVERAGE(J340:J359)</f>
        <v>82</v>
      </c>
      <c r="U340">
        <f>S340-T340</f>
        <v>0</v>
      </c>
      <c r="V340" t="str">
        <f>IF(S340&gt;T340,"EXPANDING (BULLISH)",IF(S340&lt;T340,"CONTRACTING (BEARISH)","NEUTRAL"))</f>
        <v>NEUTRAL</v>
      </c>
    </row>
    <row r="341">
      <c r="A341">
        <v>2237</v>
      </c>
      <c r="B341" t="str">
        <v>2023-07-05</v>
      </c>
      <c r="C341">
        <v>7</v>
      </c>
      <c r="D341">
        <v>9</v>
      </c>
      <c r="E341">
        <v>12</v>
      </c>
      <c r="F341">
        <v>25</v>
      </c>
      <c r="G341">
        <v>27</v>
      </c>
      <c r="H341">
        <v>1</v>
      </c>
      <c r="I341" t="str">
        <v>7 - 9 - 12 - 25 - 27 [PB: 1]</v>
      </c>
      <c r="J341">
        <f>SUM(C341:G341)</f>
        <v>80</v>
      </c>
      <c r="K341">
        <f>AVERAGE(C341:G341)</f>
        <v>16</v>
      </c>
      <c r="L341">
        <f>MAX(C341:G341)-MIN(C341:G341)</f>
        <v>20</v>
      </c>
      <c r="M341">
        <f>SUMPRODUCT(MOD(C341:G341,2))</f>
        <v>4</v>
      </c>
      <c r="N341">
        <f>5-M341</f>
        <v>1</v>
      </c>
      <c r="O341">
        <f>COUNTIF(C341:G341,"&lt;=17")</f>
        <v>3</v>
      </c>
      <c r="P341">
        <f>COUNTIF(C341:G341,"&gt;=18")</f>
        <v>2</v>
      </c>
      <c r="Q341">
        <f>SUMPRODUCT(--(D341:G341-C341:F341=1))</f>
        <v>0</v>
      </c>
      <c r="R341">
        <f>SUMPRODUCT(COUNTIF(C342:G342,C341:G341))</f>
        <v>1</v>
      </c>
      <c r="S341">
        <f>AVERAGE(J341:J345)</f>
        <v>80</v>
      </c>
      <c r="T341">
        <f>AVERAGE(J341:J360)</f>
        <v>80</v>
      </c>
      <c r="U341">
        <f>S341-T341</f>
        <v>0</v>
      </c>
      <c r="V341" t="str">
        <f>IF(S341&gt;T341,"EXPANDING (BULLISH)",IF(S341&lt;T341,"CONTRACTING (BEARISH)","NEUTRAL"))</f>
        <v>NEUTRAL</v>
      </c>
    </row>
    <row r="342">
      <c r="A342">
        <v>2236</v>
      </c>
      <c r="B342" t="str">
        <v>2023-07-01</v>
      </c>
      <c r="C342">
        <v>10</v>
      </c>
      <c r="D342">
        <v>13</v>
      </c>
      <c r="E342">
        <v>26</v>
      </c>
      <c r="F342">
        <v>27</v>
      </c>
      <c r="G342">
        <v>29</v>
      </c>
      <c r="H342">
        <v>7</v>
      </c>
      <c r="I342" t="str">
        <v>10 - 13 - 26 - 27 - 29 [PB: 7]</v>
      </c>
      <c r="J342">
        <f>SUM(C342:G342)</f>
        <v>105</v>
      </c>
      <c r="K342">
        <f>AVERAGE(C342:G342)</f>
        <v>21</v>
      </c>
      <c r="L342">
        <f>MAX(C342:G342)-MIN(C342:G342)</f>
        <v>19</v>
      </c>
      <c r="M342">
        <f>SUMPRODUCT(MOD(C342:G342,2))</f>
        <v>3</v>
      </c>
      <c r="N342">
        <f>5-M342</f>
        <v>2</v>
      </c>
      <c r="O342">
        <f>COUNTIF(C342:G342,"&lt;=17")</f>
        <v>2</v>
      </c>
      <c r="P342">
        <f>COUNTIF(C342:G342,"&gt;=18")</f>
        <v>3</v>
      </c>
      <c r="Q342">
        <f>SUMPRODUCT(--(D342:G342-C342:F342=1))</f>
        <v>1</v>
      </c>
      <c r="R342">
        <f>SUMPRODUCT(COUNTIF(C343:G343,C342:G342))</f>
        <v>1</v>
      </c>
      <c r="S342">
        <f>AVERAGE(J342:J346)</f>
        <v>105</v>
      </c>
      <c r="T342">
        <f>AVERAGE(J342:J361)</f>
        <v>105</v>
      </c>
      <c r="U342">
        <f>S342-T342</f>
        <v>0</v>
      </c>
      <c r="V342" t="str">
        <f>IF(S342&gt;T342,"EXPANDING (BULLISH)",IF(S342&lt;T342,"CONTRACTING (BEARISH)","NEUTRAL"))</f>
        <v>NEUTRAL</v>
      </c>
    </row>
    <row r="343">
      <c r="A343">
        <v>2235</v>
      </c>
      <c r="B343" t="str">
        <v>2023-06-28</v>
      </c>
      <c r="C343">
        <v>1</v>
      </c>
      <c r="D343">
        <v>3</v>
      </c>
      <c r="E343">
        <v>5</v>
      </c>
      <c r="F343">
        <v>13</v>
      </c>
      <c r="G343">
        <v>24</v>
      </c>
      <c r="H343">
        <v>6</v>
      </c>
      <c r="I343" t="str">
        <v>1 - 3 - 5 - 13 - 24 [PB: 6]</v>
      </c>
      <c r="J343">
        <f>SUM(C343:G343)</f>
        <v>46</v>
      </c>
      <c r="K343">
        <f>AVERAGE(C343:G343)</f>
        <v>9.2</v>
      </c>
      <c r="L343">
        <f>MAX(C343:G343)-MIN(C343:G343)</f>
        <v>23</v>
      </c>
      <c r="M343">
        <f>SUMPRODUCT(MOD(C343:G343,2))</f>
        <v>4</v>
      </c>
      <c r="N343">
        <f>5-M343</f>
        <v>1</v>
      </c>
      <c r="O343">
        <f>COUNTIF(C343:G343,"&lt;=17")</f>
        <v>4</v>
      </c>
      <c r="P343">
        <f>COUNTIF(C343:G343,"&gt;=18")</f>
        <v>1</v>
      </c>
      <c r="Q343">
        <f>SUMPRODUCT(--(D343:G343-C343:F343=1))</f>
        <v>0</v>
      </c>
      <c r="R343">
        <f>SUMPRODUCT(COUNTIF(C344:G344,C343:G343))</f>
        <v>0</v>
      </c>
      <c r="S343">
        <f>AVERAGE(J343:J347)</f>
        <v>46</v>
      </c>
      <c r="T343">
        <f>AVERAGE(J343:J362)</f>
        <v>46</v>
      </c>
      <c r="U343">
        <f>S343-T343</f>
        <v>0</v>
      </c>
      <c r="V343" t="str">
        <f>IF(S343&gt;T343,"EXPANDING (BULLISH)",IF(S343&lt;T343,"CONTRACTING (BEARISH)","NEUTRAL"))</f>
        <v>NEUTRAL</v>
      </c>
    </row>
    <row r="344">
      <c r="A344">
        <v>2234</v>
      </c>
      <c r="B344" t="str">
        <v>2023-06-24</v>
      </c>
      <c r="C344">
        <v>7</v>
      </c>
      <c r="D344">
        <v>12</v>
      </c>
      <c r="E344">
        <v>23</v>
      </c>
      <c r="F344">
        <v>30</v>
      </c>
      <c r="G344">
        <v>34</v>
      </c>
      <c r="H344">
        <v>8</v>
      </c>
      <c r="I344" t="str">
        <v>7 - 12 - 23 - 30 - 34 [PB: 8]</v>
      </c>
      <c r="J344">
        <f>SUM(C344:G344)</f>
        <v>106</v>
      </c>
      <c r="K344">
        <f>AVERAGE(C344:G344)</f>
        <v>21.2</v>
      </c>
      <c r="L344">
        <f>MAX(C344:G344)-MIN(C344:G344)</f>
        <v>27</v>
      </c>
      <c r="M344">
        <f>SUMPRODUCT(MOD(C344:G344,2))</f>
        <v>2</v>
      </c>
      <c r="N344">
        <f>5-M344</f>
        <v>3</v>
      </c>
      <c r="O344">
        <f>COUNTIF(C344:G344,"&lt;=17")</f>
        <v>2</v>
      </c>
      <c r="P344">
        <f>COUNTIF(C344:G344,"&gt;=18")</f>
        <v>3</v>
      </c>
      <c r="Q344">
        <f>SUMPRODUCT(--(D344:G344-C344:F344=1))</f>
        <v>0</v>
      </c>
      <c r="R344">
        <f>SUMPRODUCT(COUNTIF(C345:G345,C344:G344))</f>
        <v>1</v>
      </c>
      <c r="S344">
        <f>AVERAGE(J344:J348)</f>
        <v>106</v>
      </c>
      <c r="T344">
        <f>AVERAGE(J344:J363)</f>
        <v>106</v>
      </c>
      <c r="U344">
        <f>S344-T344</f>
        <v>0</v>
      </c>
      <c r="V344" t="str">
        <f>IF(S344&gt;T344,"EXPANDING (BULLISH)",IF(S344&lt;T344,"CONTRACTING (BEARISH)","NEUTRAL"))</f>
        <v>NEUTRAL</v>
      </c>
    </row>
    <row r="345">
      <c r="A345">
        <v>2233</v>
      </c>
      <c r="B345" t="str">
        <v>2023-06-21</v>
      </c>
      <c r="C345">
        <v>2</v>
      </c>
      <c r="D345">
        <v>8</v>
      </c>
      <c r="E345">
        <v>10</v>
      </c>
      <c r="F345">
        <v>20</v>
      </c>
      <c r="G345">
        <v>30</v>
      </c>
      <c r="H345">
        <v>4</v>
      </c>
      <c r="I345" t="str">
        <v>2 - 8 - 10 - 20 - 30 [PB: 4]</v>
      </c>
      <c r="J345">
        <f>SUM(C345:G345)</f>
        <v>70</v>
      </c>
      <c r="K345">
        <f>AVERAGE(C345:G345)</f>
        <v>14</v>
      </c>
      <c r="L345">
        <f>MAX(C345:G345)-MIN(C345:G345)</f>
        <v>28</v>
      </c>
      <c r="M345">
        <f>SUMPRODUCT(MOD(C345:G345,2))</f>
        <v>0</v>
      </c>
      <c r="N345">
        <f>5-M345</f>
        <v>5</v>
      </c>
      <c r="O345">
        <f>COUNTIF(C345:G345,"&lt;=17")</f>
        <v>3</v>
      </c>
      <c r="P345">
        <f>COUNTIF(C345:G345,"&gt;=18")</f>
        <v>2</v>
      </c>
      <c r="Q345">
        <f>SUMPRODUCT(--(D345:G345-C345:F345=1))</f>
        <v>0</v>
      </c>
      <c r="R345">
        <f>SUMPRODUCT(COUNTIF(C346:G346,C345:G345))</f>
        <v>1</v>
      </c>
      <c r="S345">
        <f>AVERAGE(J345:J349)</f>
        <v>70</v>
      </c>
      <c r="T345">
        <f>AVERAGE(J345:J364)</f>
        <v>70</v>
      </c>
      <c r="U345">
        <f>S345-T345</f>
        <v>0</v>
      </c>
      <c r="V345" t="str">
        <f>IF(S345&gt;T345,"EXPANDING (BULLISH)",IF(S345&lt;T345,"CONTRACTING (BEARISH)","NEUTRAL"))</f>
        <v>NEUTRAL</v>
      </c>
    </row>
    <row r="346">
      <c r="A346">
        <v>2232</v>
      </c>
      <c r="B346" t="str">
        <v>2023-06-17</v>
      </c>
      <c r="C346">
        <v>6</v>
      </c>
      <c r="D346">
        <v>10</v>
      </c>
      <c r="E346">
        <v>15</v>
      </c>
      <c r="F346">
        <v>17</v>
      </c>
      <c r="G346">
        <v>28</v>
      </c>
      <c r="H346">
        <v>3</v>
      </c>
      <c r="I346" t="str">
        <v>6 - 10 - 15 - 17 - 28 [PB: 3]</v>
      </c>
      <c r="J346">
        <f>SUM(C346:G346)</f>
        <v>76</v>
      </c>
      <c r="K346">
        <f>AVERAGE(C346:G346)</f>
        <v>15.2</v>
      </c>
      <c r="L346">
        <f>MAX(C346:G346)-MIN(C346:G346)</f>
        <v>22</v>
      </c>
      <c r="M346">
        <f>SUMPRODUCT(MOD(C346:G346,2))</f>
        <v>2</v>
      </c>
      <c r="N346">
        <f>5-M346</f>
        <v>3</v>
      </c>
      <c r="O346">
        <f>COUNTIF(C346:G346,"&lt;=17")</f>
        <v>4</v>
      </c>
      <c r="P346">
        <f>COUNTIF(C346:G346,"&gt;=18")</f>
        <v>1</v>
      </c>
      <c r="Q346">
        <f>SUMPRODUCT(--(D346:G346-C346:F346=1))</f>
        <v>0</v>
      </c>
      <c r="R346">
        <f>SUMPRODUCT(COUNTIF(C347:G347,C346:G346))</f>
        <v>1</v>
      </c>
      <c r="S346">
        <f>AVERAGE(J346:J350)</f>
        <v>76</v>
      </c>
      <c r="T346">
        <f>AVERAGE(J346:J365)</f>
        <v>76</v>
      </c>
      <c r="U346">
        <f>S346-T346</f>
        <v>0</v>
      </c>
      <c r="V346" t="str">
        <f>IF(S346&gt;T346,"EXPANDING (BULLISH)",IF(S346&lt;T346,"CONTRACTING (BEARISH)","NEUTRAL"))</f>
        <v>NEUTRAL</v>
      </c>
    </row>
    <row r="347">
      <c r="A347">
        <v>2231</v>
      </c>
      <c r="B347" t="str">
        <v>2023-06-14</v>
      </c>
      <c r="C347">
        <v>7</v>
      </c>
      <c r="D347">
        <v>21</v>
      </c>
      <c r="E347">
        <v>28</v>
      </c>
      <c r="F347">
        <v>31</v>
      </c>
      <c r="G347">
        <v>34</v>
      </c>
      <c r="H347">
        <v>9</v>
      </c>
      <c r="I347" t="str">
        <v>7 - 21 - 28 - 31 - 34 [PB: 9]</v>
      </c>
      <c r="J347">
        <f>SUM(C347:G347)</f>
        <v>121</v>
      </c>
      <c r="K347">
        <f>AVERAGE(C347:G347)</f>
        <v>24.2</v>
      </c>
      <c r="L347">
        <f>MAX(C347:G347)-MIN(C347:G347)</f>
        <v>27</v>
      </c>
      <c r="M347">
        <f>SUMPRODUCT(MOD(C347:G347,2))</f>
        <v>3</v>
      </c>
      <c r="N347">
        <f>5-M347</f>
        <v>2</v>
      </c>
      <c r="O347">
        <f>COUNTIF(C347:G347,"&lt;=17")</f>
        <v>1</v>
      </c>
      <c r="P347">
        <f>COUNTIF(C347:G347,"&gt;=18")</f>
        <v>4</v>
      </c>
      <c r="Q347">
        <f>SUMPRODUCT(--(D347:G347-C347:F347=1))</f>
        <v>0</v>
      </c>
      <c r="R347">
        <f>SUMPRODUCT(COUNTIF(C348:G348,C347:G347))</f>
        <v>0</v>
      </c>
      <c r="S347">
        <f>AVERAGE(J347:J351)</f>
        <v>121</v>
      </c>
      <c r="T347">
        <f>AVERAGE(J347:J366)</f>
        <v>121</v>
      </c>
      <c r="U347">
        <f>S347-T347</f>
        <v>0</v>
      </c>
      <c r="V347" t="str">
        <f>IF(S347&gt;T347,"EXPANDING (BULLISH)",IF(S347&lt;T347,"CONTRACTING (BEARISH)","NEUTRAL"))</f>
        <v>NEUTRAL</v>
      </c>
    </row>
    <row r="348">
      <c r="A348">
        <v>2230</v>
      </c>
      <c r="B348" t="str">
        <v>2023-06-10</v>
      </c>
      <c r="C348">
        <v>2</v>
      </c>
      <c r="D348">
        <v>13</v>
      </c>
      <c r="E348">
        <v>17</v>
      </c>
      <c r="F348">
        <v>18</v>
      </c>
      <c r="G348">
        <v>35</v>
      </c>
      <c r="H348">
        <v>7</v>
      </c>
      <c r="I348" t="str">
        <v>2 - 13 - 17 - 18 - 35 [PB: 7]</v>
      </c>
      <c r="J348">
        <f>SUM(C348:G348)</f>
        <v>85</v>
      </c>
      <c r="K348">
        <f>AVERAGE(C348:G348)</f>
        <v>17</v>
      </c>
      <c r="L348">
        <f>MAX(C348:G348)-MIN(C348:G348)</f>
        <v>33</v>
      </c>
      <c r="M348">
        <f>SUMPRODUCT(MOD(C348:G348,2))</f>
        <v>3</v>
      </c>
      <c r="N348">
        <f>5-M348</f>
        <v>2</v>
      </c>
      <c r="O348">
        <f>COUNTIF(C348:G348,"&lt;=17")</f>
        <v>3</v>
      </c>
      <c r="P348">
        <f>COUNTIF(C348:G348,"&gt;=18")</f>
        <v>2</v>
      </c>
      <c r="Q348">
        <f>SUMPRODUCT(--(D348:G348-C348:F348=1))</f>
        <v>1</v>
      </c>
      <c r="R348">
        <f>SUMPRODUCT(COUNTIF(C349:G349,C348:G348))</f>
        <v>0</v>
      </c>
      <c r="S348">
        <f>AVERAGE(J348:J352)</f>
        <v>85</v>
      </c>
      <c r="T348">
        <f>AVERAGE(J348:J367)</f>
        <v>85</v>
      </c>
      <c r="U348">
        <f>S348-T348</f>
        <v>0</v>
      </c>
      <c r="V348" t="str">
        <f>IF(S348&gt;T348,"EXPANDING (BULLISH)",IF(S348&lt;T348,"CONTRACTING (BEARISH)","NEUTRAL"))</f>
        <v>NEUTRAL</v>
      </c>
    </row>
    <row r="349">
      <c r="A349">
        <v>2229</v>
      </c>
      <c r="B349" t="str">
        <v>2023-06-07</v>
      </c>
      <c r="C349">
        <v>4</v>
      </c>
      <c r="D349">
        <v>5</v>
      </c>
      <c r="E349">
        <v>7</v>
      </c>
      <c r="F349">
        <v>19</v>
      </c>
      <c r="G349">
        <v>26</v>
      </c>
      <c r="H349">
        <v>7</v>
      </c>
      <c r="I349" t="str">
        <v>4 - 5 - 7 - 19 - 26 [PB: 7]</v>
      </c>
      <c r="J349">
        <f>SUM(C349:G349)</f>
        <v>61</v>
      </c>
      <c r="K349">
        <f>AVERAGE(C349:G349)</f>
        <v>12.2</v>
      </c>
      <c r="L349">
        <f>MAX(C349:G349)-MIN(C349:G349)</f>
        <v>22</v>
      </c>
      <c r="M349">
        <f>SUMPRODUCT(MOD(C349:G349,2))</f>
        <v>3</v>
      </c>
      <c r="N349">
        <f>5-M349</f>
        <v>2</v>
      </c>
      <c r="O349">
        <f>COUNTIF(C349:G349,"&lt;=17")</f>
        <v>3</v>
      </c>
      <c r="P349">
        <f>COUNTIF(C349:G349,"&gt;=18")</f>
        <v>2</v>
      </c>
      <c r="Q349">
        <f>SUMPRODUCT(--(D349:G349-C349:F349=1))</f>
        <v>1</v>
      </c>
      <c r="R349">
        <f>SUMPRODUCT(COUNTIF(C350:G350,C349:G349))</f>
        <v>0</v>
      </c>
      <c r="S349">
        <f>AVERAGE(J349:J353)</f>
        <v>61</v>
      </c>
      <c r="T349">
        <f>AVERAGE(J349:J368)</f>
        <v>61</v>
      </c>
      <c r="U349">
        <f>S349-T349</f>
        <v>0</v>
      </c>
      <c r="V349" t="str">
        <f>IF(S349&gt;T349,"EXPANDING (BULLISH)",IF(S349&lt;T349,"CONTRACTING (BEARISH)","NEUTRAL"))</f>
        <v>NEUTRAL</v>
      </c>
    </row>
    <row r="350">
      <c r="A350">
        <v>2228</v>
      </c>
      <c r="B350" t="str">
        <v>2023-06-03</v>
      </c>
      <c r="C350">
        <v>3</v>
      </c>
      <c r="D350">
        <v>9</v>
      </c>
      <c r="E350">
        <v>15</v>
      </c>
      <c r="F350">
        <v>18</v>
      </c>
      <c r="G350">
        <v>33</v>
      </c>
      <c r="H350">
        <v>5</v>
      </c>
      <c r="I350" t="str">
        <v>3 - 9 - 15 - 18 - 33 [PB: 5]</v>
      </c>
      <c r="J350">
        <f>SUM(C350:G350)</f>
        <v>78</v>
      </c>
      <c r="K350">
        <f>AVERAGE(C350:G350)</f>
        <v>15.6</v>
      </c>
      <c r="L350">
        <f>MAX(C350:G350)-MIN(C350:G350)</f>
        <v>30</v>
      </c>
      <c r="M350">
        <f>SUMPRODUCT(MOD(C350:G350,2))</f>
        <v>4</v>
      </c>
      <c r="N350">
        <f>5-M350</f>
        <v>1</v>
      </c>
      <c r="O350">
        <f>COUNTIF(C350:G350,"&lt;=17")</f>
        <v>3</v>
      </c>
      <c r="P350">
        <f>COUNTIF(C350:G350,"&gt;=18")</f>
        <v>2</v>
      </c>
      <c r="Q350">
        <f>SUMPRODUCT(--(D350:G350-C350:F350=1))</f>
        <v>0</v>
      </c>
      <c r="R350">
        <f>SUMPRODUCT(COUNTIF(C351:G351,C350:G350))</f>
        <v>2</v>
      </c>
      <c r="S350">
        <f>AVERAGE(J350:J354)</f>
        <v>78</v>
      </c>
      <c r="T350">
        <f>AVERAGE(J350:J369)</f>
        <v>78</v>
      </c>
      <c r="U350">
        <f>S350-T350</f>
        <v>0</v>
      </c>
      <c r="V350" t="str">
        <f>IF(S350&gt;T350,"EXPANDING (BULLISH)",IF(S350&lt;T350,"CONTRACTING (BEARISH)","NEUTRAL"))</f>
        <v>NEUTRAL</v>
      </c>
    </row>
    <row r="351">
      <c r="A351">
        <v>2227</v>
      </c>
      <c r="B351" t="str">
        <v>2023-05-31</v>
      </c>
      <c r="C351">
        <v>15</v>
      </c>
      <c r="D351">
        <v>18</v>
      </c>
      <c r="E351">
        <v>19</v>
      </c>
      <c r="F351">
        <v>28</v>
      </c>
      <c r="G351">
        <v>34</v>
      </c>
      <c r="H351">
        <v>4</v>
      </c>
      <c r="I351" t="str">
        <v>15 - 18 - 19 - 28 - 34 [PB: 4]</v>
      </c>
      <c r="J351">
        <f>SUM(C351:G351)</f>
        <v>114</v>
      </c>
      <c r="K351">
        <f>AVERAGE(C351:G351)</f>
        <v>22.8</v>
      </c>
      <c r="L351">
        <f>MAX(C351:G351)-MIN(C351:G351)</f>
        <v>19</v>
      </c>
      <c r="M351">
        <f>SUMPRODUCT(MOD(C351:G351,2))</f>
        <v>2</v>
      </c>
      <c r="N351">
        <f>5-M351</f>
        <v>3</v>
      </c>
      <c r="O351">
        <f>COUNTIF(C351:G351,"&lt;=17")</f>
        <v>1</v>
      </c>
      <c r="P351">
        <f>COUNTIF(C351:G351,"&gt;=18")</f>
        <v>4</v>
      </c>
      <c r="Q351">
        <f>SUMPRODUCT(--(D351:G351-C351:F351=1))</f>
        <v>1</v>
      </c>
      <c r="R351">
        <f>SUMPRODUCT(COUNTIF(C352:G352,C351:G351))</f>
        <v>1</v>
      </c>
      <c r="S351">
        <f>AVERAGE(J351:J355)</f>
        <v>114</v>
      </c>
      <c r="T351">
        <f>AVERAGE(J351:J370)</f>
        <v>114</v>
      </c>
      <c r="U351">
        <f>S351-T351</f>
        <v>0</v>
      </c>
      <c r="V351" t="str">
        <f>IF(S351&gt;T351,"EXPANDING (BULLISH)",IF(S351&lt;T351,"CONTRACTING (BEARISH)","NEUTRAL"))</f>
        <v>NEUTRAL</v>
      </c>
    </row>
    <row r="352">
      <c r="A352">
        <v>2226</v>
      </c>
      <c r="B352" t="str">
        <v>2023-05-27</v>
      </c>
      <c r="C352">
        <v>2</v>
      </c>
      <c r="D352">
        <v>8</v>
      </c>
      <c r="E352">
        <v>22</v>
      </c>
      <c r="F352">
        <v>24</v>
      </c>
      <c r="G352">
        <v>28</v>
      </c>
      <c r="H352">
        <v>5</v>
      </c>
      <c r="I352" t="str">
        <v>2 - 8 - 22 - 24 - 28 [PB: 5]</v>
      </c>
      <c r="J352">
        <f>SUM(C352:G352)</f>
        <v>84</v>
      </c>
      <c r="K352">
        <f>AVERAGE(C352:G352)</f>
        <v>16.8</v>
      </c>
      <c r="L352">
        <f>MAX(C352:G352)-MIN(C352:G352)</f>
        <v>26</v>
      </c>
      <c r="M352">
        <f>SUMPRODUCT(MOD(C352:G352,2))</f>
        <v>0</v>
      </c>
      <c r="N352">
        <f>5-M352</f>
        <v>5</v>
      </c>
      <c r="O352">
        <f>COUNTIF(C352:G352,"&lt;=17")</f>
        <v>2</v>
      </c>
      <c r="P352">
        <f>COUNTIF(C352:G352,"&gt;=18")</f>
        <v>3</v>
      </c>
      <c r="Q352">
        <f>SUMPRODUCT(--(D352:G352-C352:F352=1))</f>
        <v>0</v>
      </c>
      <c r="R352">
        <f>SUMPRODUCT(COUNTIF(C353:G353,C352:G352))</f>
        <v>1</v>
      </c>
      <c r="S352">
        <f>AVERAGE(J352:J356)</f>
        <v>84</v>
      </c>
      <c r="T352">
        <f>AVERAGE(J352:J371)</f>
        <v>84</v>
      </c>
      <c r="U352">
        <f>S352-T352</f>
        <v>0</v>
      </c>
      <c r="V352" t="str">
        <f>IF(S352&gt;T352,"EXPANDING (BULLISH)",IF(S352&lt;T352,"CONTRACTING (BEARISH)","NEUTRAL"))</f>
        <v>NEUTRAL</v>
      </c>
    </row>
    <row r="353">
      <c r="A353">
        <v>2225</v>
      </c>
      <c r="B353" t="str">
        <v>2023-05-24</v>
      </c>
      <c r="C353">
        <v>1</v>
      </c>
      <c r="D353">
        <v>5</v>
      </c>
      <c r="E353">
        <v>14</v>
      </c>
      <c r="F353">
        <v>28</v>
      </c>
      <c r="G353">
        <v>33</v>
      </c>
      <c r="H353">
        <v>3</v>
      </c>
      <c r="I353" t="str">
        <v>1 - 5 - 14 - 28 - 33 [PB: 3]</v>
      </c>
      <c r="J353">
        <f>SUM(C353:G353)</f>
        <v>81</v>
      </c>
      <c r="K353">
        <f>AVERAGE(C353:G353)</f>
        <v>16.2</v>
      </c>
      <c r="L353">
        <f>MAX(C353:G353)-MIN(C353:G353)</f>
        <v>32</v>
      </c>
      <c r="M353">
        <f>SUMPRODUCT(MOD(C353:G353,2))</f>
        <v>3</v>
      </c>
      <c r="N353">
        <f>5-M353</f>
        <v>2</v>
      </c>
      <c r="O353">
        <f>COUNTIF(C353:G353,"&lt;=17")</f>
        <v>3</v>
      </c>
      <c r="P353">
        <f>COUNTIF(C353:G353,"&gt;=18")</f>
        <v>2</v>
      </c>
      <c r="Q353">
        <f>SUMPRODUCT(--(D353:G353-C353:F353=1))</f>
        <v>0</v>
      </c>
      <c r="R353">
        <f>SUMPRODUCT(COUNTIF(C354:G354,C353:G353))</f>
        <v>0</v>
      </c>
      <c r="S353">
        <f>AVERAGE(J353:J357)</f>
        <v>81</v>
      </c>
      <c r="T353">
        <f>AVERAGE(J353:J372)</f>
        <v>81</v>
      </c>
      <c r="U353">
        <f>S353-T353</f>
        <v>0</v>
      </c>
      <c r="V353" t="str">
        <f>IF(S353&gt;T353,"EXPANDING (BULLISH)",IF(S353&lt;T353,"CONTRACTING (BEARISH)","NEUTRAL"))</f>
        <v>NEUTRAL</v>
      </c>
    </row>
    <row r="354">
      <c r="A354">
        <v>2224</v>
      </c>
      <c r="B354" t="str">
        <v>2023-05-20</v>
      </c>
      <c r="C354">
        <v>2</v>
      </c>
      <c r="D354">
        <v>18</v>
      </c>
      <c r="E354">
        <v>25</v>
      </c>
      <c r="F354">
        <v>32</v>
      </c>
      <c r="G354">
        <v>34</v>
      </c>
      <c r="H354">
        <v>2</v>
      </c>
      <c r="I354" t="str">
        <v>2 - 18 - 25 - 32 - 34 [PB: 2]</v>
      </c>
      <c r="J354">
        <f>SUM(C354:G354)</f>
        <v>111</v>
      </c>
      <c r="K354">
        <f>AVERAGE(C354:G354)</f>
        <v>22.2</v>
      </c>
      <c r="L354">
        <f>MAX(C354:G354)-MIN(C354:G354)</f>
        <v>32</v>
      </c>
      <c r="M354">
        <f>SUMPRODUCT(MOD(C354:G354,2))</f>
        <v>1</v>
      </c>
      <c r="N354">
        <f>5-M354</f>
        <v>4</v>
      </c>
      <c r="O354">
        <f>COUNTIF(C354:G354,"&lt;=17")</f>
        <v>1</v>
      </c>
      <c r="P354">
        <f>COUNTIF(C354:G354,"&gt;=18")</f>
        <v>4</v>
      </c>
      <c r="Q354">
        <f>SUMPRODUCT(--(D354:G354-C354:F354=1))</f>
        <v>0</v>
      </c>
      <c r="R354">
        <f>SUMPRODUCT(COUNTIF(C355:G355,C354:G354))</f>
        <v>1</v>
      </c>
      <c r="S354">
        <f>AVERAGE(J354:J358)</f>
        <v>111</v>
      </c>
      <c r="T354">
        <f>AVERAGE(J354:J373)</f>
        <v>111</v>
      </c>
      <c r="U354">
        <f>S354-T354</f>
        <v>0</v>
      </c>
      <c r="V354" t="str">
        <f>IF(S354&gt;T354,"EXPANDING (BULLISH)",IF(S354&lt;T354,"CONTRACTING (BEARISH)","NEUTRAL"))</f>
        <v>NEUTRAL</v>
      </c>
    </row>
    <row r="355">
      <c r="A355">
        <v>2223</v>
      </c>
      <c r="B355" t="str">
        <v>2023-05-17</v>
      </c>
      <c r="C355">
        <v>2</v>
      </c>
      <c r="D355">
        <v>9</v>
      </c>
      <c r="E355">
        <v>10</v>
      </c>
      <c r="F355">
        <v>20</v>
      </c>
      <c r="G355">
        <v>26</v>
      </c>
      <c r="H355">
        <v>1</v>
      </c>
      <c r="I355" t="str">
        <v>2 - 9 - 10 - 20 - 26 [PB: 1]</v>
      </c>
      <c r="J355">
        <f>SUM(C355:G355)</f>
        <v>67</v>
      </c>
      <c r="K355">
        <f>AVERAGE(C355:G355)</f>
        <v>13.4</v>
      </c>
      <c r="L355">
        <f>MAX(C355:G355)-MIN(C355:G355)</f>
        <v>24</v>
      </c>
      <c r="M355">
        <f>SUMPRODUCT(MOD(C355:G355,2))</f>
        <v>1</v>
      </c>
      <c r="N355">
        <f>5-M355</f>
        <v>4</v>
      </c>
      <c r="O355">
        <f>COUNTIF(C355:G355,"&lt;=17")</f>
        <v>3</v>
      </c>
      <c r="P355">
        <f>COUNTIF(C355:G355,"&gt;=18")</f>
        <v>2</v>
      </c>
      <c r="Q355">
        <f>SUMPRODUCT(--(D355:G355-C355:F355=1))</f>
        <v>1</v>
      </c>
      <c r="R355">
        <f>SUMPRODUCT(COUNTIF(C356:G356,C355:G355))</f>
        <v>1</v>
      </c>
      <c r="S355">
        <f>AVERAGE(J355:J359)</f>
        <v>67</v>
      </c>
      <c r="T355">
        <f>AVERAGE(J355:J374)</f>
        <v>67</v>
      </c>
      <c r="U355">
        <f>S355-T355</f>
        <v>0</v>
      </c>
      <c r="V355" t="str">
        <f>IF(S355&gt;T355,"EXPANDING (BULLISH)",IF(S355&lt;T355,"CONTRACTING (BEARISH)","NEUTRAL"))</f>
        <v>NEUTRAL</v>
      </c>
    </row>
    <row r="356">
      <c r="A356">
        <v>2222</v>
      </c>
      <c r="B356" t="str">
        <v>2023-05-13</v>
      </c>
      <c r="C356">
        <v>6</v>
      </c>
      <c r="D356">
        <v>10</v>
      </c>
      <c r="E356">
        <v>18</v>
      </c>
      <c r="F356">
        <v>27</v>
      </c>
      <c r="G356">
        <v>28</v>
      </c>
      <c r="H356">
        <v>4</v>
      </c>
      <c r="I356" t="str">
        <v>6 - 10 - 18 - 27 - 28 [PB: 4]</v>
      </c>
      <c r="J356">
        <f>SUM(C356:G356)</f>
        <v>89</v>
      </c>
      <c r="K356">
        <f>AVERAGE(C356:G356)</f>
        <v>17.8</v>
      </c>
      <c r="L356">
        <f>MAX(C356:G356)-MIN(C356:G356)</f>
        <v>22</v>
      </c>
      <c r="M356">
        <f>SUMPRODUCT(MOD(C356:G356,2))</f>
        <v>1</v>
      </c>
      <c r="N356">
        <f>5-M356</f>
        <v>4</v>
      </c>
      <c r="O356">
        <f>COUNTIF(C356:G356,"&lt;=17")</f>
        <v>2</v>
      </c>
      <c r="P356">
        <f>COUNTIF(C356:G356,"&gt;=18")</f>
        <v>3</v>
      </c>
      <c r="Q356">
        <f>SUMPRODUCT(--(D356:G356-C356:F356=1))</f>
        <v>1</v>
      </c>
      <c r="R356">
        <f>SUMPRODUCT(COUNTIF(C357:G357,C356:G356))</f>
        <v>0</v>
      </c>
      <c r="S356">
        <f>AVERAGE(J356:J360)</f>
        <v>89</v>
      </c>
      <c r="T356">
        <f>AVERAGE(J356:J375)</f>
        <v>89</v>
      </c>
      <c r="U356">
        <f>S356-T356</f>
        <v>0</v>
      </c>
      <c r="V356" t="str">
        <f>IF(S356&gt;T356,"EXPANDING (BULLISH)",IF(S356&lt;T356,"CONTRACTING (BEARISH)","NEUTRAL"))</f>
        <v>NEUTRAL</v>
      </c>
    </row>
    <row r="357">
      <c r="A357">
        <v>2221</v>
      </c>
      <c r="B357" t="str">
        <v>2023-05-10</v>
      </c>
      <c r="C357">
        <v>7</v>
      </c>
      <c r="D357">
        <v>14</v>
      </c>
      <c r="E357">
        <v>17</v>
      </c>
      <c r="F357">
        <v>20</v>
      </c>
      <c r="G357">
        <v>31</v>
      </c>
      <c r="H357">
        <v>4</v>
      </c>
      <c r="I357" t="str">
        <v>7 - 14 - 17 - 20 - 31 [PB: 4]</v>
      </c>
      <c r="J357">
        <f>SUM(C357:G357)</f>
        <v>89</v>
      </c>
      <c r="K357">
        <f>AVERAGE(C357:G357)</f>
        <v>17.8</v>
      </c>
      <c r="L357">
        <f>MAX(C357:G357)-MIN(C357:G357)</f>
        <v>24</v>
      </c>
      <c r="M357">
        <f>SUMPRODUCT(MOD(C357:G357,2))</f>
        <v>3</v>
      </c>
      <c r="N357">
        <f>5-M357</f>
        <v>2</v>
      </c>
      <c r="O357">
        <f>COUNTIF(C357:G357,"&lt;=17")</f>
        <v>3</v>
      </c>
      <c r="P357">
        <f>COUNTIF(C357:G357,"&gt;=18")</f>
        <v>2</v>
      </c>
      <c r="Q357">
        <f>SUMPRODUCT(--(D357:G357-C357:F357=1))</f>
        <v>0</v>
      </c>
      <c r="R357">
        <f>SUMPRODUCT(COUNTIF(C358:G358,C357:G357))</f>
        <v>1</v>
      </c>
      <c r="S357">
        <f>AVERAGE(J357:J361)</f>
        <v>89</v>
      </c>
      <c r="T357">
        <f>AVERAGE(J357:J376)</f>
        <v>89</v>
      </c>
      <c r="U357">
        <f>S357-T357</f>
        <v>0</v>
      </c>
      <c r="V357" t="str">
        <f>IF(S357&gt;T357,"EXPANDING (BULLISH)",IF(S357&lt;T357,"CONTRACTING (BEARISH)","NEUTRAL"))</f>
        <v>NEUTRAL</v>
      </c>
    </row>
    <row r="358">
      <c r="A358">
        <v>2220</v>
      </c>
      <c r="B358" t="str">
        <v>2023-05-06</v>
      </c>
      <c r="C358">
        <v>11</v>
      </c>
      <c r="D358">
        <v>13</v>
      </c>
      <c r="E358">
        <v>15</v>
      </c>
      <c r="F358">
        <v>20</v>
      </c>
      <c r="G358">
        <v>29</v>
      </c>
      <c r="H358">
        <v>7</v>
      </c>
      <c r="I358" t="str">
        <v>11 - 13 - 15 - 20 - 29 [PB: 7]</v>
      </c>
      <c r="J358">
        <f>SUM(C358:G358)</f>
        <v>88</v>
      </c>
      <c r="K358">
        <f>AVERAGE(C358:G358)</f>
        <v>17.6</v>
      </c>
      <c r="L358">
        <f>MAX(C358:G358)-MIN(C358:G358)</f>
        <v>18</v>
      </c>
      <c r="M358">
        <f>SUMPRODUCT(MOD(C358:G358,2))</f>
        <v>4</v>
      </c>
      <c r="N358">
        <f>5-M358</f>
        <v>1</v>
      </c>
      <c r="O358">
        <f>COUNTIF(C358:G358,"&lt;=17")</f>
        <v>3</v>
      </c>
      <c r="P358">
        <f>COUNTIF(C358:G358,"&gt;=18")</f>
        <v>2</v>
      </c>
      <c r="Q358">
        <f>SUMPRODUCT(--(D358:G358-C358:F358=1))</f>
        <v>0</v>
      </c>
      <c r="R358">
        <f>SUMPRODUCT(COUNTIF(C359:G359,C358:G358))</f>
        <v>1</v>
      </c>
      <c r="S358">
        <f>AVERAGE(J358:J362)</f>
        <v>88</v>
      </c>
      <c r="T358">
        <f>AVERAGE(J358:J377)</f>
        <v>88</v>
      </c>
      <c r="U358">
        <f>S358-T358</f>
        <v>0</v>
      </c>
      <c r="V358" t="str">
        <f>IF(S358&gt;T358,"EXPANDING (BULLISH)",IF(S358&lt;T358,"CONTRACTING (BEARISH)","NEUTRAL"))</f>
        <v>NEUTRAL</v>
      </c>
    </row>
    <row r="359">
      <c r="A359">
        <v>2219</v>
      </c>
      <c r="B359" t="str">
        <v>2023-05-03</v>
      </c>
      <c r="C359">
        <v>7</v>
      </c>
      <c r="D359">
        <v>15</v>
      </c>
      <c r="E359">
        <v>16</v>
      </c>
      <c r="F359">
        <v>21</v>
      </c>
      <c r="G359">
        <v>23</v>
      </c>
      <c r="H359">
        <v>1</v>
      </c>
      <c r="I359" t="str">
        <v>7 - 15 - 16 - 21 - 23 [PB: 1]</v>
      </c>
      <c r="J359">
        <f>SUM(C359:G359)</f>
        <v>82</v>
      </c>
      <c r="K359">
        <f>AVERAGE(C359:G359)</f>
        <v>16.4</v>
      </c>
      <c r="L359">
        <f>MAX(C359:G359)-MIN(C359:G359)</f>
        <v>16</v>
      </c>
      <c r="M359">
        <f>SUMPRODUCT(MOD(C359:G359,2))</f>
        <v>4</v>
      </c>
      <c r="N359">
        <f>5-M359</f>
        <v>1</v>
      </c>
      <c r="O359">
        <f>COUNTIF(C359:G359,"&lt;=17")</f>
        <v>3</v>
      </c>
      <c r="P359">
        <f>COUNTIF(C359:G359,"&gt;=18")</f>
        <v>2</v>
      </c>
      <c r="Q359">
        <f>SUMPRODUCT(--(D359:G359-C359:F359=1))</f>
        <v>1</v>
      </c>
      <c r="R359">
        <f>SUMPRODUCT(COUNTIF(C360:G360,C359:G359))</f>
        <v>0</v>
      </c>
      <c r="S359">
        <f>AVERAGE(J359:J363)</f>
        <v>82</v>
      </c>
      <c r="T359">
        <f>AVERAGE(J359:J378)</f>
        <v>82</v>
      </c>
      <c r="U359">
        <f>S359-T359</f>
        <v>0</v>
      </c>
      <c r="V359" t="str">
        <f>IF(S359&gt;T359,"EXPANDING (BULLISH)",IF(S359&lt;T359,"CONTRACTING (BEARISH)","NEUTRAL"))</f>
        <v>NEUTRAL</v>
      </c>
    </row>
    <row r="360">
      <c r="A360">
        <v>2218</v>
      </c>
      <c r="B360" t="str">
        <v>2023-04-29</v>
      </c>
      <c r="C360">
        <v>6</v>
      </c>
      <c r="D360">
        <v>10</v>
      </c>
      <c r="E360">
        <v>12</v>
      </c>
      <c r="F360">
        <v>17</v>
      </c>
      <c r="G360">
        <v>27</v>
      </c>
      <c r="H360">
        <v>4</v>
      </c>
      <c r="I360" t="str">
        <v>6 - 10 - 12 - 17 - 27 [PB: 4]</v>
      </c>
      <c r="J360">
        <f>SUM(C360:G360)</f>
        <v>72</v>
      </c>
      <c r="K360">
        <f>AVERAGE(C360:G360)</f>
        <v>14.4</v>
      </c>
      <c r="L360">
        <f>MAX(C360:G360)-MIN(C360:G360)</f>
        <v>21</v>
      </c>
      <c r="M360">
        <f>SUMPRODUCT(MOD(C360:G360,2))</f>
        <v>2</v>
      </c>
      <c r="N360">
        <f>5-M360</f>
        <v>3</v>
      </c>
      <c r="O360">
        <f>COUNTIF(C360:G360,"&lt;=17")</f>
        <v>4</v>
      </c>
      <c r="P360">
        <f>COUNTIF(C360:G360,"&gt;=18")</f>
        <v>1</v>
      </c>
      <c r="Q360">
        <f>SUMPRODUCT(--(D360:G360-C360:F360=1))</f>
        <v>0</v>
      </c>
      <c r="R360">
        <f>SUMPRODUCT(COUNTIF(C361:G361,C360:G360))</f>
        <v>0</v>
      </c>
      <c r="S360">
        <f>AVERAGE(J360:J364)</f>
        <v>72</v>
      </c>
      <c r="T360">
        <f>AVERAGE(J360:J379)</f>
        <v>72</v>
      </c>
      <c r="U360">
        <f>S360-T360</f>
        <v>0</v>
      </c>
      <c r="V360" t="str">
        <f>IF(S360&gt;T360,"EXPANDING (BULLISH)",IF(S360&lt;T360,"CONTRACTING (BEARISH)","NEUTRAL"))</f>
        <v>NEUTRAL</v>
      </c>
    </row>
    <row r="361">
      <c r="A361">
        <v>2217</v>
      </c>
      <c r="B361" t="str">
        <v>2023-04-26</v>
      </c>
      <c r="C361">
        <v>3</v>
      </c>
      <c r="D361">
        <v>4</v>
      </c>
      <c r="E361">
        <v>19</v>
      </c>
      <c r="F361">
        <v>20</v>
      </c>
      <c r="G361">
        <v>26</v>
      </c>
      <c r="H361">
        <v>8</v>
      </c>
      <c r="I361" t="str">
        <v>3 - 4 - 19 - 20 - 26 [PB: 8]</v>
      </c>
      <c r="J361">
        <f>SUM(C361:G361)</f>
        <v>72</v>
      </c>
      <c r="K361">
        <f>AVERAGE(C361:G361)</f>
        <v>14.4</v>
      </c>
      <c r="L361">
        <f>MAX(C361:G361)-MIN(C361:G361)</f>
        <v>23</v>
      </c>
      <c r="M361">
        <f>SUMPRODUCT(MOD(C361:G361,2))</f>
        <v>2</v>
      </c>
      <c r="N361">
        <f>5-M361</f>
        <v>3</v>
      </c>
      <c r="O361">
        <f>COUNTIF(C361:G361,"&lt;=17")</f>
        <v>2</v>
      </c>
      <c r="P361">
        <f>COUNTIF(C361:G361,"&gt;=18")</f>
        <v>3</v>
      </c>
      <c r="Q361">
        <f>SUMPRODUCT(--(D361:G361-C361:F361=1))</f>
        <v>2</v>
      </c>
      <c r="R361">
        <f>SUMPRODUCT(COUNTIF(C362:G362,C361:G361))</f>
        <v>0</v>
      </c>
      <c r="S361">
        <f>AVERAGE(J361:J365)</f>
        <v>72</v>
      </c>
      <c r="T361">
        <f>AVERAGE(J361:J380)</f>
        <v>72</v>
      </c>
      <c r="U361">
        <f>S361-T361</f>
        <v>0</v>
      </c>
      <c r="V361" t="str">
        <f>IF(S361&gt;T361,"EXPANDING (BULLISH)",IF(S361&lt;T361,"CONTRACTING (BEARISH)","NEUTRAL"))</f>
        <v>NEUTRAL</v>
      </c>
    </row>
    <row r="362">
      <c r="A362">
        <v>2216</v>
      </c>
      <c r="B362" t="str">
        <v>2023-04-19</v>
      </c>
      <c r="C362">
        <v>17</v>
      </c>
      <c r="D362">
        <v>22</v>
      </c>
      <c r="E362">
        <v>23</v>
      </c>
      <c r="F362">
        <v>29</v>
      </c>
      <c r="G362">
        <v>35</v>
      </c>
      <c r="H362">
        <v>7</v>
      </c>
      <c r="I362" t="str">
        <v>17 - 22 - 23 - 29 - 35 [PB: 7]</v>
      </c>
      <c r="J362">
        <f>SUM(C362:G362)</f>
        <v>126</v>
      </c>
      <c r="K362">
        <f>AVERAGE(C362:G362)</f>
        <v>25.2</v>
      </c>
      <c r="L362">
        <f>MAX(C362:G362)-MIN(C362:G362)</f>
        <v>18</v>
      </c>
      <c r="M362">
        <f>SUMPRODUCT(MOD(C362:G362,2))</f>
        <v>4</v>
      </c>
      <c r="N362">
        <f>5-M362</f>
        <v>1</v>
      </c>
      <c r="O362">
        <f>COUNTIF(C362:G362,"&lt;=17")</f>
        <v>1</v>
      </c>
      <c r="P362">
        <f>COUNTIF(C362:G362,"&gt;=18")</f>
        <v>4</v>
      </c>
      <c r="Q362">
        <f>SUMPRODUCT(--(D362:G362-C362:F362=1))</f>
        <v>1</v>
      </c>
      <c r="R362">
        <f>SUMPRODUCT(COUNTIF(C363:G363,C362:G362))</f>
        <v>0</v>
      </c>
      <c r="S362">
        <f>AVERAGE(J362:J366)</f>
        <v>126</v>
      </c>
      <c r="T362">
        <f>AVERAGE(J362:J381)</f>
        <v>126</v>
      </c>
      <c r="U362">
        <f>S362-T362</f>
        <v>0</v>
      </c>
      <c r="V362" t="str">
        <f>IF(S362&gt;T362,"EXPANDING (BULLISH)",IF(S362&lt;T362,"CONTRACTING (BEARISH)","NEUTRAL"))</f>
        <v>NEUTRAL</v>
      </c>
    </row>
    <row r="363">
      <c r="A363">
        <v>2215</v>
      </c>
      <c r="B363" t="str">
        <v>2023-04-15</v>
      </c>
      <c r="C363">
        <v>2</v>
      </c>
      <c r="D363">
        <v>15</v>
      </c>
      <c r="E363">
        <v>27</v>
      </c>
      <c r="F363">
        <v>32</v>
      </c>
      <c r="G363">
        <v>33</v>
      </c>
      <c r="H363">
        <v>9</v>
      </c>
      <c r="I363" t="str">
        <v>2 - 15 - 27 - 32 - 33 [PB: 9]</v>
      </c>
      <c r="J363">
        <f>SUM(C363:G363)</f>
        <v>109</v>
      </c>
      <c r="K363">
        <f>AVERAGE(C363:G363)</f>
        <v>21.8</v>
      </c>
      <c r="L363">
        <f>MAX(C363:G363)-MIN(C363:G363)</f>
        <v>31</v>
      </c>
      <c r="M363">
        <f>SUMPRODUCT(MOD(C363:G363,2))</f>
        <v>3</v>
      </c>
      <c r="N363">
        <f>5-M363</f>
        <v>2</v>
      </c>
      <c r="O363">
        <f>COUNTIF(C363:G363,"&lt;=17")</f>
        <v>2</v>
      </c>
      <c r="P363">
        <f>COUNTIF(C363:G363,"&gt;=18")</f>
        <v>3</v>
      </c>
      <c r="Q363">
        <f>SUMPRODUCT(--(D363:G363-C363:F363=1))</f>
        <v>1</v>
      </c>
      <c r="R363">
        <f>SUMPRODUCT(COUNTIF(C364:G364,C363:G363))</f>
        <v>0</v>
      </c>
      <c r="S363">
        <f>AVERAGE(J363:J367)</f>
        <v>109</v>
      </c>
      <c r="T363">
        <f>AVERAGE(J363:J382)</f>
        <v>109</v>
      </c>
      <c r="U363">
        <f>S363-T363</f>
        <v>0</v>
      </c>
      <c r="V363" t="str">
        <f>IF(S363&gt;T363,"EXPANDING (BULLISH)",IF(S363&lt;T363,"CONTRACTING (BEARISH)","NEUTRAL"))</f>
        <v>NEUTRAL</v>
      </c>
    </row>
    <row r="364">
      <c r="A364">
        <v>2214</v>
      </c>
      <c r="B364" t="str">
        <v>2023-04-12</v>
      </c>
      <c r="C364">
        <v>6</v>
      </c>
      <c r="D364">
        <v>14</v>
      </c>
      <c r="E364">
        <v>25</v>
      </c>
      <c r="F364">
        <v>28</v>
      </c>
      <c r="G364">
        <v>29</v>
      </c>
      <c r="H364">
        <v>9</v>
      </c>
      <c r="I364" t="str">
        <v>6 - 14 - 25 - 28 - 29 [PB: 9]</v>
      </c>
      <c r="J364">
        <f>SUM(C364:G364)</f>
        <v>102</v>
      </c>
      <c r="K364">
        <f>AVERAGE(C364:G364)</f>
        <v>20.4</v>
      </c>
      <c r="L364">
        <f>MAX(C364:G364)-MIN(C364:G364)</f>
        <v>23</v>
      </c>
      <c r="M364">
        <f>SUMPRODUCT(MOD(C364:G364,2))</f>
        <v>2</v>
      </c>
      <c r="N364">
        <f>5-M364</f>
        <v>3</v>
      </c>
      <c r="O364">
        <f>COUNTIF(C364:G364,"&lt;=17")</f>
        <v>2</v>
      </c>
      <c r="P364">
        <f>COUNTIF(C364:G364,"&gt;=18")</f>
        <v>3</v>
      </c>
      <c r="Q364">
        <f>SUMPRODUCT(--(D364:G364-C364:F364=1))</f>
        <v>1</v>
      </c>
      <c r="R364">
        <f>SUMPRODUCT(COUNTIF(C365:G365,C364:G364))</f>
        <v>0</v>
      </c>
      <c r="S364">
        <f>AVERAGE(J364:J368)</f>
        <v>102</v>
      </c>
      <c r="T364">
        <f>AVERAGE(J364:J383)</f>
        <v>102</v>
      </c>
      <c r="U364">
        <f>S364-T364</f>
        <v>0</v>
      </c>
      <c r="V364" t="str">
        <f>IF(S364&gt;T364,"EXPANDING (BULLISH)",IF(S364&lt;T364,"CONTRACTING (BEARISH)","NEUTRAL"))</f>
        <v>NEUTRAL</v>
      </c>
    </row>
    <row r="365">
      <c r="A365">
        <v>2213</v>
      </c>
      <c r="B365" t="str">
        <v>2023-04-08</v>
      </c>
      <c r="C365">
        <v>2</v>
      </c>
      <c r="D365">
        <v>18</v>
      </c>
      <c r="E365">
        <v>23</v>
      </c>
      <c r="F365">
        <v>27</v>
      </c>
      <c r="G365">
        <v>32</v>
      </c>
      <c r="H365">
        <v>3</v>
      </c>
      <c r="I365" t="str">
        <v>2 - 18 - 23 - 27 - 32 [PB: 3]</v>
      </c>
      <c r="J365">
        <f>SUM(C365:G365)</f>
        <v>102</v>
      </c>
      <c r="K365">
        <f>AVERAGE(C365:G365)</f>
        <v>20.4</v>
      </c>
      <c r="L365">
        <f>MAX(C365:G365)-MIN(C365:G365)</f>
        <v>30</v>
      </c>
      <c r="M365">
        <f>SUMPRODUCT(MOD(C365:G365,2))</f>
        <v>2</v>
      </c>
      <c r="N365">
        <f>5-M365</f>
        <v>3</v>
      </c>
      <c r="O365">
        <f>COUNTIF(C365:G365,"&lt;=17")</f>
        <v>1</v>
      </c>
      <c r="P365">
        <f>COUNTIF(C365:G365,"&gt;=18")</f>
        <v>4</v>
      </c>
      <c r="Q365">
        <f>SUMPRODUCT(--(D365:G365-C365:F365=1))</f>
        <v>0</v>
      </c>
      <c r="R365">
        <f>SUMPRODUCT(COUNTIF(C366:G366,C365:G365))</f>
        <v>0</v>
      </c>
      <c r="S365">
        <f>AVERAGE(J365:J369)</f>
        <v>102</v>
      </c>
      <c r="T365">
        <f>AVERAGE(J365:J384)</f>
        <v>102</v>
      </c>
      <c r="U365">
        <f>S365-T365</f>
        <v>0</v>
      </c>
      <c r="V365" t="str">
        <f>IF(S365&gt;T365,"EXPANDING (BULLISH)",IF(S365&lt;T365,"CONTRACTING (BEARISH)","NEUTRAL"))</f>
        <v>NEUTRAL</v>
      </c>
    </row>
    <row r="366">
      <c r="A366">
        <v>2212</v>
      </c>
      <c r="B366" t="str">
        <v>2023-04-05</v>
      </c>
      <c r="C366">
        <v>4</v>
      </c>
      <c r="D366">
        <v>7</v>
      </c>
      <c r="E366">
        <v>11</v>
      </c>
      <c r="F366">
        <v>20</v>
      </c>
      <c r="G366">
        <v>25</v>
      </c>
      <c r="H366">
        <v>6</v>
      </c>
      <c r="I366" t="str">
        <v>4 - 7 - 11 - 20 - 25 [PB: 6]</v>
      </c>
      <c r="J366">
        <f>SUM(C366:G366)</f>
        <v>67</v>
      </c>
      <c r="K366">
        <f>AVERAGE(C366:G366)</f>
        <v>13.4</v>
      </c>
      <c r="L366">
        <f>MAX(C366:G366)-MIN(C366:G366)</f>
        <v>21</v>
      </c>
      <c r="M366">
        <f>SUMPRODUCT(MOD(C366:G366,2))</f>
        <v>3</v>
      </c>
      <c r="N366">
        <f>5-M366</f>
        <v>2</v>
      </c>
      <c r="O366">
        <f>COUNTIF(C366:G366,"&lt;=17")</f>
        <v>3</v>
      </c>
      <c r="P366">
        <f>COUNTIF(C366:G366,"&gt;=18")</f>
        <v>2</v>
      </c>
      <c r="Q366">
        <f>SUMPRODUCT(--(D366:G366-C366:F366=1))</f>
        <v>0</v>
      </c>
      <c r="R366">
        <f>SUMPRODUCT(COUNTIF(C367:G367,C366:G366))</f>
        <v>0</v>
      </c>
      <c r="S366">
        <f>AVERAGE(J366:J370)</f>
        <v>67</v>
      </c>
      <c r="T366">
        <f>AVERAGE(J366:J385)</f>
        <v>67</v>
      </c>
      <c r="U366">
        <f>S366-T366</f>
        <v>0</v>
      </c>
      <c r="V366" t="str">
        <f>IF(S366&gt;T366,"EXPANDING (BULLISH)",IF(S366&lt;T366,"CONTRACTING (BEARISH)","NEUTRAL"))</f>
        <v>NEUTRAL</v>
      </c>
    </row>
    <row r="367">
      <c r="A367">
        <v>2211</v>
      </c>
      <c r="B367" t="str">
        <v>2023-04-01</v>
      </c>
      <c r="C367">
        <v>1</v>
      </c>
      <c r="D367">
        <v>10</v>
      </c>
      <c r="E367">
        <v>19</v>
      </c>
      <c r="F367">
        <v>27</v>
      </c>
      <c r="G367">
        <v>34</v>
      </c>
      <c r="H367">
        <v>5</v>
      </c>
      <c r="I367" t="str">
        <v>1 - 10 - 19 - 27 - 34 [PB: 5]</v>
      </c>
      <c r="J367">
        <f>SUM(C367:G367)</f>
        <v>91</v>
      </c>
      <c r="K367">
        <f>AVERAGE(C367:G367)</f>
        <v>18.2</v>
      </c>
      <c r="L367">
        <f>MAX(C367:G367)-MIN(C367:G367)</f>
        <v>33</v>
      </c>
      <c r="M367">
        <f>SUMPRODUCT(MOD(C367:G367,2))</f>
        <v>3</v>
      </c>
      <c r="N367">
        <f>5-M367</f>
        <v>2</v>
      </c>
      <c r="O367">
        <f>COUNTIF(C367:G367,"&lt;=17")</f>
        <v>2</v>
      </c>
      <c r="P367">
        <f>COUNTIF(C367:G367,"&gt;=18")</f>
        <v>3</v>
      </c>
      <c r="Q367">
        <f>SUMPRODUCT(--(D367:G367-C367:F367=1))</f>
        <v>0</v>
      </c>
      <c r="R367">
        <f>SUMPRODUCT(COUNTIF(C368:G368,C367:G367))</f>
        <v>1</v>
      </c>
      <c r="S367">
        <f>AVERAGE(J367:J371)</f>
        <v>91</v>
      </c>
      <c r="T367">
        <f>AVERAGE(J367:J386)</f>
        <v>91</v>
      </c>
      <c r="U367">
        <f>S367-T367</f>
        <v>0</v>
      </c>
      <c r="V367" t="str">
        <f>IF(S367&gt;T367,"EXPANDING (BULLISH)",IF(S367&lt;T367,"CONTRACTING (BEARISH)","NEUTRAL"))</f>
        <v>NEUTRAL</v>
      </c>
    </row>
    <row r="368">
      <c r="A368">
        <v>2210</v>
      </c>
      <c r="B368" t="str">
        <v>2023-03-29</v>
      </c>
      <c r="C368">
        <v>7</v>
      </c>
      <c r="D368">
        <v>9</v>
      </c>
      <c r="E368">
        <v>17</v>
      </c>
      <c r="F368">
        <v>19</v>
      </c>
      <c r="G368">
        <v>23</v>
      </c>
      <c r="H368">
        <v>7</v>
      </c>
      <c r="I368" t="str">
        <v>7 - 9 - 17 - 19 - 23 [PB: 7]</v>
      </c>
      <c r="J368">
        <f>SUM(C368:G368)</f>
        <v>75</v>
      </c>
      <c r="K368">
        <f>AVERAGE(C368:G368)</f>
        <v>15</v>
      </c>
      <c r="L368">
        <f>MAX(C368:G368)-MIN(C368:G368)</f>
        <v>16</v>
      </c>
      <c r="M368">
        <f>SUMPRODUCT(MOD(C368:G368,2))</f>
        <v>5</v>
      </c>
      <c r="N368">
        <f>5-M368</f>
        <v>0</v>
      </c>
      <c r="O368">
        <f>COUNTIF(C368:G368,"&lt;=17")</f>
        <v>3</v>
      </c>
      <c r="P368">
        <f>COUNTIF(C368:G368,"&gt;=18")</f>
        <v>2</v>
      </c>
      <c r="Q368">
        <f>SUMPRODUCT(--(D368:G368-C368:F368=1))</f>
        <v>0</v>
      </c>
      <c r="R368">
        <f>SUMPRODUCT(COUNTIF(C369:G369,C368:G368))</f>
        <v>0</v>
      </c>
      <c r="S368">
        <f>AVERAGE(J368:J372)</f>
        <v>75</v>
      </c>
      <c r="T368">
        <f>AVERAGE(J368:J387)</f>
        <v>75</v>
      </c>
      <c r="U368">
        <f>S368-T368</f>
        <v>0</v>
      </c>
      <c r="V368" t="str">
        <f>IF(S368&gt;T368,"EXPANDING (BULLISH)",IF(S368&lt;T368,"CONTRACTING (BEARISH)","NEUTRAL"))</f>
        <v>NEUTRAL</v>
      </c>
    </row>
    <row r="369">
      <c r="A369">
        <v>2209</v>
      </c>
      <c r="B369" t="str">
        <v>2023-03-25</v>
      </c>
      <c r="C369">
        <v>2</v>
      </c>
      <c r="D369">
        <v>4</v>
      </c>
      <c r="E369">
        <v>13</v>
      </c>
      <c r="F369">
        <v>24</v>
      </c>
      <c r="G369">
        <v>32</v>
      </c>
      <c r="H369">
        <v>3</v>
      </c>
      <c r="I369" t="str">
        <v>2 - 4 - 13 - 24 - 32 [PB: 3]</v>
      </c>
      <c r="J369">
        <f>SUM(C369:G369)</f>
        <v>75</v>
      </c>
      <c r="K369">
        <f>AVERAGE(C369:G369)</f>
        <v>15</v>
      </c>
      <c r="L369">
        <f>MAX(C369:G369)-MIN(C369:G369)</f>
        <v>30</v>
      </c>
      <c r="M369">
        <f>SUMPRODUCT(MOD(C369:G369,2))</f>
        <v>1</v>
      </c>
      <c r="N369">
        <f>5-M369</f>
        <v>4</v>
      </c>
      <c r="O369">
        <f>COUNTIF(C369:G369,"&lt;=17")</f>
        <v>3</v>
      </c>
      <c r="P369">
        <f>COUNTIF(C369:G369,"&gt;=18")</f>
        <v>2</v>
      </c>
      <c r="Q369">
        <f>SUMPRODUCT(--(D369:G369-C369:F369=1))</f>
        <v>0</v>
      </c>
      <c r="R369">
        <f>SUMPRODUCT(COUNTIF(C370:G370,C369:G369))</f>
        <v>0</v>
      </c>
      <c r="S369">
        <f>AVERAGE(J369:J373)</f>
        <v>75</v>
      </c>
      <c r="T369">
        <f>AVERAGE(J369:J388)</f>
        <v>75</v>
      </c>
      <c r="U369">
        <f>S369-T369</f>
        <v>0</v>
      </c>
      <c r="V369" t="str">
        <f>IF(S369&gt;T369,"EXPANDING (BULLISH)",IF(S369&lt;T369,"CONTRACTING (BEARISH)","NEUTRAL"))</f>
        <v>NEUTRAL</v>
      </c>
    </row>
    <row r="370">
      <c r="A370">
        <v>2208</v>
      </c>
      <c r="B370" t="str">
        <v>2023-03-22</v>
      </c>
      <c r="C370">
        <v>1</v>
      </c>
      <c r="D370">
        <v>3</v>
      </c>
      <c r="E370">
        <v>14</v>
      </c>
      <c r="F370">
        <v>20</v>
      </c>
      <c r="G370">
        <v>33</v>
      </c>
      <c r="H370">
        <v>9</v>
      </c>
      <c r="I370" t="str">
        <v>1 - 3 - 14 - 20 - 33 [PB: 9]</v>
      </c>
      <c r="J370">
        <f>SUM(C370:G370)</f>
        <v>71</v>
      </c>
      <c r="K370">
        <f>AVERAGE(C370:G370)</f>
        <v>14.2</v>
      </c>
      <c r="L370">
        <f>MAX(C370:G370)-MIN(C370:G370)</f>
        <v>32</v>
      </c>
      <c r="M370">
        <f>SUMPRODUCT(MOD(C370:G370,2))</f>
        <v>3</v>
      </c>
      <c r="N370">
        <f>5-M370</f>
        <v>2</v>
      </c>
      <c r="O370">
        <f>COUNTIF(C370:G370,"&lt;=17")</f>
        <v>3</v>
      </c>
      <c r="P370">
        <f>COUNTIF(C370:G370,"&gt;=18")</f>
        <v>2</v>
      </c>
      <c r="Q370">
        <f>SUMPRODUCT(--(D370:G370-C370:F370=1))</f>
        <v>0</v>
      </c>
      <c r="R370">
        <f>SUMPRODUCT(COUNTIF(C371:G371,C370:G370))</f>
        <v>0</v>
      </c>
      <c r="S370">
        <f>AVERAGE(J370:J374)</f>
        <v>71</v>
      </c>
      <c r="T370">
        <f>AVERAGE(J370:J389)</f>
        <v>71</v>
      </c>
      <c r="U370">
        <f>S370-T370</f>
        <v>0</v>
      </c>
      <c r="V370" t="str">
        <f>IF(S370&gt;T370,"EXPANDING (BULLISH)",IF(S370&lt;T370,"CONTRACTING (BEARISH)","NEUTRAL"))</f>
        <v>NEUTRAL</v>
      </c>
    </row>
    <row r="371">
      <c r="A371">
        <v>2207</v>
      </c>
      <c r="B371" t="str">
        <v>2023-03-18</v>
      </c>
      <c r="C371">
        <v>9</v>
      </c>
      <c r="D371">
        <v>17</v>
      </c>
      <c r="E371">
        <v>18</v>
      </c>
      <c r="F371">
        <v>24</v>
      </c>
      <c r="G371">
        <v>31</v>
      </c>
      <c r="H371">
        <v>10</v>
      </c>
      <c r="I371" t="str">
        <v>9 - 17 - 18 - 24 - 31 [PB: 10]</v>
      </c>
      <c r="J371">
        <f>SUM(C371:G371)</f>
        <v>99</v>
      </c>
      <c r="K371">
        <f>AVERAGE(C371:G371)</f>
        <v>19.8</v>
      </c>
      <c r="L371">
        <f>MAX(C371:G371)-MIN(C371:G371)</f>
        <v>22</v>
      </c>
      <c r="M371">
        <f>SUMPRODUCT(MOD(C371:G371,2))</f>
        <v>3</v>
      </c>
      <c r="N371">
        <f>5-M371</f>
        <v>2</v>
      </c>
      <c r="O371">
        <f>COUNTIF(C371:G371,"&lt;=17")</f>
        <v>2</v>
      </c>
      <c r="P371">
        <f>COUNTIF(C371:G371,"&gt;=18")</f>
        <v>3</v>
      </c>
      <c r="Q371">
        <f>SUMPRODUCT(--(D371:G371-C371:F371=1))</f>
        <v>1</v>
      </c>
      <c r="R371">
        <f>SUMPRODUCT(COUNTIF(C372:G372,C371:G371))</f>
        <v>1</v>
      </c>
      <c r="S371">
        <f>AVERAGE(J371:J375)</f>
        <v>99</v>
      </c>
      <c r="T371">
        <f>AVERAGE(J371:J390)</f>
        <v>99</v>
      </c>
      <c r="U371">
        <f>S371-T371</f>
        <v>0</v>
      </c>
      <c r="V371" t="str">
        <f>IF(S371&gt;T371,"EXPANDING (BULLISH)",IF(S371&lt;T371,"CONTRACTING (BEARISH)","NEUTRAL"))</f>
        <v>NEUTRAL</v>
      </c>
    </row>
    <row r="372">
      <c r="A372">
        <v>2206</v>
      </c>
      <c r="B372" t="str">
        <v>2023-03-15</v>
      </c>
      <c r="C372">
        <v>3</v>
      </c>
      <c r="D372">
        <v>4</v>
      </c>
      <c r="E372">
        <v>9</v>
      </c>
      <c r="F372">
        <v>10</v>
      </c>
      <c r="G372">
        <v>13</v>
      </c>
      <c r="H372">
        <v>6</v>
      </c>
      <c r="I372" t="str">
        <v>3 - 4 - 9 - 10 - 13 [PB: 6]</v>
      </c>
      <c r="J372">
        <f>SUM(C372:G372)</f>
        <v>39</v>
      </c>
      <c r="K372">
        <f>AVERAGE(C372:G372)</f>
        <v>7.8</v>
      </c>
      <c r="L372">
        <f>MAX(C372:G372)-MIN(C372:G372)</f>
        <v>10</v>
      </c>
      <c r="M372">
        <f>SUMPRODUCT(MOD(C372:G372,2))</f>
        <v>3</v>
      </c>
      <c r="N372">
        <f>5-M372</f>
        <v>2</v>
      </c>
      <c r="O372">
        <f>COUNTIF(C372:G372,"&lt;=17")</f>
        <v>5</v>
      </c>
      <c r="P372">
        <f>COUNTIF(C372:G372,"&gt;=18")</f>
        <v>0</v>
      </c>
      <c r="Q372">
        <f>SUMPRODUCT(--(D372:G372-C372:F372=1))</f>
        <v>2</v>
      </c>
      <c r="R372">
        <f>SUMPRODUCT(COUNTIF(C373:G373,C372:G372))</f>
        <v>1</v>
      </c>
      <c r="S372">
        <f>AVERAGE(J372:J376)</f>
        <v>39</v>
      </c>
      <c r="T372">
        <f>AVERAGE(J372:J391)</f>
        <v>39</v>
      </c>
      <c r="U372">
        <f>S372-T372</f>
        <v>0</v>
      </c>
      <c r="V372" t="str">
        <f>IF(S372&gt;T372,"EXPANDING (BULLISH)",IF(S372&lt;T372,"CONTRACTING (BEARISH)","NEUTRAL"))</f>
        <v>NEUTRAL</v>
      </c>
    </row>
    <row r="373">
      <c r="A373">
        <v>2205</v>
      </c>
      <c r="B373" t="str">
        <v>2023-03-11</v>
      </c>
      <c r="C373">
        <v>4</v>
      </c>
      <c r="D373">
        <v>6</v>
      </c>
      <c r="E373">
        <v>22</v>
      </c>
      <c r="F373">
        <v>23</v>
      </c>
      <c r="G373">
        <v>35</v>
      </c>
      <c r="H373">
        <v>1</v>
      </c>
      <c r="I373" t="str">
        <v>4 - 6 - 22 - 23 - 35 [PB: 1]</v>
      </c>
      <c r="J373">
        <f>SUM(C373:G373)</f>
        <v>90</v>
      </c>
      <c r="K373">
        <f>AVERAGE(C373:G373)</f>
        <v>18</v>
      </c>
      <c r="L373">
        <f>MAX(C373:G373)-MIN(C373:G373)</f>
        <v>31</v>
      </c>
      <c r="M373">
        <f>SUMPRODUCT(MOD(C373:G373,2))</f>
        <v>2</v>
      </c>
      <c r="N373">
        <f>5-M373</f>
        <v>3</v>
      </c>
      <c r="O373">
        <f>COUNTIF(C373:G373,"&lt;=17")</f>
        <v>2</v>
      </c>
      <c r="P373">
        <f>COUNTIF(C373:G373,"&gt;=18")</f>
        <v>3</v>
      </c>
      <c r="Q373">
        <f>SUMPRODUCT(--(D373:G373-C373:F373=1))</f>
        <v>1</v>
      </c>
      <c r="R373">
        <f>SUMPRODUCT(COUNTIF(C374:G374,C373:G373))</f>
        <v>0</v>
      </c>
      <c r="S373">
        <f>AVERAGE(J373:J377)</f>
        <v>90</v>
      </c>
      <c r="T373">
        <f>AVERAGE(J373:J392)</f>
        <v>90</v>
      </c>
      <c r="U373">
        <f>S373-T373</f>
        <v>0</v>
      </c>
      <c r="V373" t="str">
        <f>IF(S373&gt;T373,"EXPANDING (BULLISH)",IF(S373&lt;T373,"CONTRACTING (BEARISH)","NEUTRAL"))</f>
        <v>NEUTRAL</v>
      </c>
    </row>
    <row r="374">
      <c r="A374">
        <v>2204</v>
      </c>
      <c r="B374" t="str">
        <v>2023-03-08</v>
      </c>
      <c r="C374">
        <v>2</v>
      </c>
      <c r="D374">
        <v>5</v>
      </c>
      <c r="E374">
        <v>7</v>
      </c>
      <c r="F374">
        <v>16</v>
      </c>
      <c r="G374">
        <v>32</v>
      </c>
      <c r="H374">
        <v>7</v>
      </c>
      <c r="I374" t="str">
        <v>2 - 5 - 7 - 16 - 32 [PB: 7]</v>
      </c>
      <c r="J374">
        <f>SUM(C374:G374)</f>
        <v>62</v>
      </c>
      <c r="K374">
        <f>AVERAGE(C374:G374)</f>
        <v>12.4</v>
      </c>
      <c r="L374">
        <f>MAX(C374:G374)-MIN(C374:G374)</f>
        <v>30</v>
      </c>
      <c r="M374">
        <f>SUMPRODUCT(MOD(C374:G374,2))</f>
        <v>2</v>
      </c>
      <c r="N374">
        <f>5-M374</f>
        <v>3</v>
      </c>
      <c r="O374">
        <f>COUNTIF(C374:G374,"&lt;=17")</f>
        <v>4</v>
      </c>
      <c r="P374">
        <f>COUNTIF(C374:G374,"&gt;=18")</f>
        <v>1</v>
      </c>
      <c r="Q374">
        <f>SUMPRODUCT(--(D374:G374-C374:F374=1))</f>
        <v>0</v>
      </c>
      <c r="R374">
        <f>SUMPRODUCT(COUNTIF(C375:G375,C374:G374))</f>
        <v>1</v>
      </c>
      <c r="S374">
        <f>AVERAGE(J374:J378)</f>
        <v>62</v>
      </c>
      <c r="T374">
        <f>AVERAGE(J374:J393)</f>
        <v>62</v>
      </c>
      <c r="U374">
        <f>S374-T374</f>
        <v>0</v>
      </c>
      <c r="V374" t="str">
        <f>IF(S374&gt;T374,"EXPANDING (BULLISH)",IF(S374&lt;T374,"CONTRACTING (BEARISH)","NEUTRAL"))</f>
        <v>NEUTRAL</v>
      </c>
    </row>
    <row r="375">
      <c r="A375">
        <v>2203</v>
      </c>
      <c r="B375" t="str">
        <v>2023-03-04</v>
      </c>
      <c r="C375">
        <v>6</v>
      </c>
      <c r="D375">
        <v>24</v>
      </c>
      <c r="E375">
        <v>25</v>
      </c>
      <c r="F375">
        <v>27</v>
      </c>
      <c r="G375">
        <v>32</v>
      </c>
      <c r="H375">
        <v>9</v>
      </c>
      <c r="I375" t="str">
        <v>6 - 24 - 25 - 27 - 32 [PB: 9]</v>
      </c>
      <c r="J375">
        <f>SUM(C375:G375)</f>
        <v>114</v>
      </c>
      <c r="K375">
        <f>AVERAGE(C375:G375)</f>
        <v>22.8</v>
      </c>
      <c r="L375">
        <f>MAX(C375:G375)-MIN(C375:G375)</f>
        <v>26</v>
      </c>
      <c r="M375">
        <f>SUMPRODUCT(MOD(C375:G375,2))</f>
        <v>2</v>
      </c>
      <c r="N375">
        <f>5-M375</f>
        <v>3</v>
      </c>
      <c r="O375">
        <f>COUNTIF(C375:G375,"&lt;=17")</f>
        <v>1</v>
      </c>
      <c r="P375">
        <f>COUNTIF(C375:G375,"&gt;=18")</f>
        <v>4</v>
      </c>
      <c r="Q375">
        <f>SUMPRODUCT(--(D375:G375-C375:F375=1))</f>
        <v>1</v>
      </c>
      <c r="R375">
        <f>SUMPRODUCT(COUNTIF(C376:G376,C375:G375))</f>
        <v>1</v>
      </c>
      <c r="S375">
        <f>AVERAGE(J375:J379)</f>
        <v>114</v>
      </c>
      <c r="T375">
        <f>AVERAGE(J375:J394)</f>
        <v>114</v>
      </c>
      <c r="U375">
        <f>S375-T375</f>
        <v>0</v>
      </c>
      <c r="V375" t="str">
        <f>IF(S375&gt;T375,"EXPANDING (BULLISH)",IF(S375&lt;T375,"CONTRACTING (BEARISH)","NEUTRAL"))</f>
        <v>NEUTRAL</v>
      </c>
    </row>
    <row r="376">
      <c r="A376">
        <v>2202</v>
      </c>
      <c r="B376" t="str">
        <v>2023-03-01</v>
      </c>
      <c r="C376">
        <v>18</v>
      </c>
      <c r="D376">
        <v>20</v>
      </c>
      <c r="E376">
        <v>25</v>
      </c>
      <c r="F376">
        <v>31</v>
      </c>
      <c r="G376">
        <v>34</v>
      </c>
      <c r="H376">
        <v>5</v>
      </c>
      <c r="I376" t="str">
        <v>18 - 20 - 25 - 31 - 34 [PB: 5]</v>
      </c>
      <c r="J376">
        <f>SUM(C376:G376)</f>
        <v>128</v>
      </c>
      <c r="K376">
        <f>AVERAGE(C376:G376)</f>
        <v>25.6</v>
      </c>
      <c r="L376">
        <f>MAX(C376:G376)-MIN(C376:G376)</f>
        <v>16</v>
      </c>
      <c r="M376">
        <f>SUMPRODUCT(MOD(C376:G376,2))</f>
        <v>2</v>
      </c>
      <c r="N376">
        <f>5-M376</f>
        <v>3</v>
      </c>
      <c r="O376">
        <f>COUNTIF(C376:G376,"&lt;=17")</f>
        <v>0</v>
      </c>
      <c r="P376">
        <f>COUNTIF(C376:G376,"&gt;=18")</f>
        <v>5</v>
      </c>
      <c r="Q376">
        <f>SUMPRODUCT(--(D376:G376-C376:F376=1))</f>
        <v>0</v>
      </c>
      <c r="R376">
        <f>SUMPRODUCT(COUNTIF(C377:G377,C376:G376))</f>
        <v>0</v>
      </c>
      <c r="S376">
        <f>AVERAGE(J376:J380)</f>
        <v>128</v>
      </c>
      <c r="T376">
        <f>AVERAGE(J376:J395)</f>
        <v>128</v>
      </c>
      <c r="U376">
        <f>S376-T376</f>
        <v>0</v>
      </c>
      <c r="V376" t="str">
        <f>IF(S376&gt;T376,"EXPANDING (BULLISH)",IF(S376&lt;T376,"CONTRACTING (BEARISH)","NEUTRAL"))</f>
        <v>NEUTRAL</v>
      </c>
    </row>
    <row r="377">
      <c r="A377">
        <v>2201</v>
      </c>
      <c r="B377" t="str">
        <v>2023-02-25</v>
      </c>
      <c r="C377">
        <v>6</v>
      </c>
      <c r="D377">
        <v>12</v>
      </c>
      <c r="E377">
        <v>17</v>
      </c>
      <c r="F377">
        <v>29</v>
      </c>
      <c r="G377">
        <v>33</v>
      </c>
      <c r="H377">
        <v>1</v>
      </c>
      <c r="I377" t="str">
        <v>6 - 12 - 17 - 29 - 33 [PB: 1]</v>
      </c>
      <c r="J377">
        <f>SUM(C377:G377)</f>
        <v>97</v>
      </c>
      <c r="K377">
        <f>AVERAGE(C377:G377)</f>
        <v>19.4</v>
      </c>
      <c r="L377">
        <f>MAX(C377:G377)-MIN(C377:G377)</f>
        <v>27</v>
      </c>
      <c r="M377">
        <f>SUMPRODUCT(MOD(C377:G377,2))</f>
        <v>3</v>
      </c>
      <c r="N377">
        <f>5-M377</f>
        <v>2</v>
      </c>
      <c r="O377">
        <f>COUNTIF(C377:G377,"&lt;=17")</f>
        <v>3</v>
      </c>
      <c r="P377">
        <f>COUNTIF(C377:G377,"&gt;=18")</f>
        <v>2</v>
      </c>
      <c r="Q377">
        <f>SUMPRODUCT(--(D377:G377-C377:F377=1))</f>
        <v>0</v>
      </c>
      <c r="R377">
        <f>SUMPRODUCT(COUNTIF(C378:G378,C377:G377))</f>
        <v>0</v>
      </c>
      <c r="S377">
        <f>AVERAGE(J377:J381)</f>
        <v>97</v>
      </c>
      <c r="T377">
        <f>AVERAGE(J377:J396)</f>
        <v>97</v>
      </c>
      <c r="U377">
        <f>S377-T377</f>
        <v>0</v>
      </c>
      <c r="V377" t="str">
        <f>IF(S377&gt;T377,"EXPANDING (BULLISH)",IF(S377&lt;T377,"CONTRACTING (BEARISH)","NEUTRAL"))</f>
        <v>NEUTRAL</v>
      </c>
    </row>
    <row r="378">
      <c r="A378">
        <v>2200</v>
      </c>
      <c r="B378" t="str">
        <v>2023-02-22</v>
      </c>
      <c r="C378">
        <v>4</v>
      </c>
      <c r="D378">
        <v>5</v>
      </c>
      <c r="E378">
        <v>13</v>
      </c>
      <c r="F378">
        <v>18</v>
      </c>
      <c r="G378">
        <v>32</v>
      </c>
      <c r="H378">
        <v>4</v>
      </c>
      <c r="I378" t="str">
        <v>4 - 5 - 13 - 18 - 32 [PB: 4]</v>
      </c>
      <c r="J378">
        <f>SUM(C378:G378)</f>
        <v>72</v>
      </c>
      <c r="K378">
        <f>AVERAGE(C378:G378)</f>
        <v>14.4</v>
      </c>
      <c r="L378">
        <f>MAX(C378:G378)-MIN(C378:G378)</f>
        <v>28</v>
      </c>
      <c r="M378">
        <f>SUMPRODUCT(MOD(C378:G378,2))</f>
        <v>2</v>
      </c>
      <c r="N378">
        <f>5-M378</f>
        <v>3</v>
      </c>
      <c r="O378">
        <f>COUNTIF(C378:G378,"&lt;=17")</f>
        <v>3</v>
      </c>
      <c r="P378">
        <f>COUNTIF(C378:G378,"&gt;=18")</f>
        <v>2</v>
      </c>
      <c r="Q378">
        <f>SUMPRODUCT(--(D378:G378-C378:F378=1))</f>
        <v>1</v>
      </c>
      <c r="R378">
        <f>SUMPRODUCT(COUNTIF(C379:G379,C378:G378))</f>
        <v>0</v>
      </c>
      <c r="S378">
        <f>AVERAGE(J378:J382)</f>
        <v>72</v>
      </c>
      <c r="T378">
        <f>AVERAGE(J378:J397)</f>
        <v>72</v>
      </c>
      <c r="U378">
        <f>S378-T378</f>
        <v>0</v>
      </c>
      <c r="V378" t="str">
        <f>IF(S378&gt;T378,"EXPANDING (BULLISH)",IF(S378&lt;T378,"CONTRACTING (BEARISH)","NEUTRAL"))</f>
        <v>NEUTRAL</v>
      </c>
    </row>
    <row r="379">
      <c r="A379">
        <v>2199</v>
      </c>
      <c r="B379" t="str">
        <v>2023-02-18</v>
      </c>
      <c r="C379">
        <v>3</v>
      </c>
      <c r="D379">
        <v>15</v>
      </c>
      <c r="E379">
        <v>16</v>
      </c>
      <c r="F379">
        <v>19</v>
      </c>
      <c r="G379">
        <v>21</v>
      </c>
      <c r="H379">
        <v>10</v>
      </c>
      <c r="I379" t="str">
        <v>3 - 15 - 16 - 19 - 21 [PB: 10]</v>
      </c>
      <c r="J379">
        <f>SUM(C379:G379)</f>
        <v>74</v>
      </c>
      <c r="K379">
        <f>AVERAGE(C379:G379)</f>
        <v>14.8</v>
      </c>
      <c r="L379">
        <f>MAX(C379:G379)-MIN(C379:G379)</f>
        <v>18</v>
      </c>
      <c r="M379">
        <f>SUMPRODUCT(MOD(C379:G379,2))</f>
        <v>4</v>
      </c>
      <c r="N379">
        <f>5-M379</f>
        <v>1</v>
      </c>
      <c r="O379">
        <f>COUNTIF(C379:G379,"&lt;=17")</f>
        <v>3</v>
      </c>
      <c r="P379">
        <f>COUNTIF(C379:G379,"&gt;=18")</f>
        <v>2</v>
      </c>
      <c r="Q379">
        <f>SUMPRODUCT(--(D379:G379-C379:F379=1))</f>
        <v>1</v>
      </c>
      <c r="R379">
        <f>SUMPRODUCT(COUNTIF(C380:G380,C379:G379))</f>
        <v>1</v>
      </c>
      <c r="S379">
        <f>AVERAGE(J379:J383)</f>
        <v>74</v>
      </c>
      <c r="T379">
        <f>AVERAGE(J379:J398)</f>
        <v>74</v>
      </c>
      <c r="U379">
        <f>S379-T379</f>
        <v>0</v>
      </c>
      <c r="V379" t="str">
        <f>IF(S379&gt;T379,"EXPANDING (BULLISH)",IF(S379&lt;T379,"CONTRACTING (BEARISH)","NEUTRAL"))</f>
        <v>NEUTRAL</v>
      </c>
    </row>
    <row r="380">
      <c r="A380">
        <v>2198</v>
      </c>
      <c r="B380" t="str">
        <v>2023-02-15</v>
      </c>
      <c r="C380">
        <v>21</v>
      </c>
      <c r="D380">
        <v>22</v>
      </c>
      <c r="E380">
        <v>24</v>
      </c>
      <c r="F380">
        <v>27</v>
      </c>
      <c r="G380">
        <v>29</v>
      </c>
      <c r="H380">
        <v>3</v>
      </c>
      <c r="I380" t="str">
        <v>21 - 22 - 24 - 27 - 29 [PB: 3]</v>
      </c>
      <c r="J380">
        <f>SUM(C380:G380)</f>
        <v>123</v>
      </c>
      <c r="K380">
        <f>AVERAGE(C380:G380)</f>
        <v>24.6</v>
      </c>
      <c r="L380">
        <f>MAX(C380:G380)-MIN(C380:G380)</f>
        <v>8</v>
      </c>
      <c r="M380">
        <f>SUMPRODUCT(MOD(C380:G380,2))</f>
        <v>3</v>
      </c>
      <c r="N380">
        <f>5-M380</f>
        <v>2</v>
      </c>
      <c r="O380">
        <f>COUNTIF(C380:G380,"&lt;=17")</f>
        <v>0</v>
      </c>
      <c r="P380">
        <f>COUNTIF(C380:G380,"&gt;=18")</f>
        <v>5</v>
      </c>
      <c r="Q380">
        <f>SUMPRODUCT(--(D380:G380-C380:F380=1))</f>
        <v>1</v>
      </c>
      <c r="R380">
        <f>SUMPRODUCT(COUNTIF(C381:G381,C380:G380))</f>
        <v>2</v>
      </c>
      <c r="S380">
        <f>AVERAGE(J380:J384)</f>
        <v>123</v>
      </c>
      <c r="T380">
        <f>AVERAGE(J380:J399)</f>
        <v>123</v>
      </c>
      <c r="U380">
        <f>S380-T380</f>
        <v>0</v>
      </c>
      <c r="V380" t="str">
        <f>IF(S380&gt;T380,"EXPANDING (BULLISH)",IF(S380&lt;T380,"CONTRACTING (BEARISH)","NEUTRAL"))</f>
        <v>NEUTRAL</v>
      </c>
    </row>
    <row r="381">
      <c r="A381">
        <v>2197</v>
      </c>
      <c r="B381" t="str">
        <v>2023-02-11</v>
      </c>
      <c r="C381">
        <v>10</v>
      </c>
      <c r="D381">
        <v>17</v>
      </c>
      <c r="E381">
        <v>20</v>
      </c>
      <c r="F381">
        <v>21</v>
      </c>
      <c r="G381">
        <v>24</v>
      </c>
      <c r="H381">
        <v>7</v>
      </c>
      <c r="I381" t="str">
        <v>10 - 17 - 20 - 21 - 24 [PB: 7]</v>
      </c>
      <c r="J381">
        <f>SUM(C381:G381)</f>
        <v>92</v>
      </c>
      <c r="K381">
        <f>AVERAGE(C381:G381)</f>
        <v>18.4</v>
      </c>
      <c r="L381">
        <f>MAX(C381:G381)-MIN(C381:G381)</f>
        <v>14</v>
      </c>
      <c r="M381">
        <f>SUMPRODUCT(MOD(C381:G381,2))</f>
        <v>2</v>
      </c>
      <c r="N381">
        <f>5-M381</f>
        <v>3</v>
      </c>
      <c r="O381">
        <f>COUNTIF(C381:G381,"&lt;=17")</f>
        <v>2</v>
      </c>
      <c r="P381">
        <f>COUNTIF(C381:G381,"&gt;=18")</f>
        <v>3</v>
      </c>
      <c r="Q381">
        <f>SUMPRODUCT(--(D381:G381-C381:F381=1))</f>
        <v>1</v>
      </c>
      <c r="R381">
        <f>SUMPRODUCT(COUNTIF(C382:G382,C381:G381))</f>
        <v>1</v>
      </c>
      <c r="S381">
        <f>AVERAGE(J381:J385)</f>
        <v>92</v>
      </c>
      <c r="T381">
        <f>AVERAGE(J381:J400)</f>
        <v>92</v>
      </c>
      <c r="U381">
        <f>S381-T381</f>
        <v>0</v>
      </c>
      <c r="V381" t="str">
        <f>IF(S381&gt;T381,"EXPANDING (BULLISH)",IF(S381&lt;T381,"CONTRACTING (BEARISH)","NEUTRAL"))</f>
        <v>NEUTRAL</v>
      </c>
    </row>
    <row r="382">
      <c r="A382">
        <v>2196</v>
      </c>
      <c r="B382" t="str">
        <v>2023-02-08</v>
      </c>
      <c r="C382">
        <v>5</v>
      </c>
      <c r="D382">
        <v>18</v>
      </c>
      <c r="E382">
        <v>21</v>
      </c>
      <c r="F382">
        <v>28</v>
      </c>
      <c r="G382">
        <v>29</v>
      </c>
      <c r="H382">
        <v>1</v>
      </c>
      <c r="I382" t="str">
        <v>5 - 18 - 21 - 28 - 29 [PB: 1]</v>
      </c>
      <c r="J382">
        <f>SUM(C382:G382)</f>
        <v>101</v>
      </c>
      <c r="K382">
        <f>AVERAGE(C382:G382)</f>
        <v>20.2</v>
      </c>
      <c r="L382">
        <f>MAX(C382:G382)-MIN(C382:G382)</f>
        <v>24</v>
      </c>
      <c r="M382">
        <f>SUMPRODUCT(MOD(C382:G382,2))</f>
        <v>3</v>
      </c>
      <c r="N382">
        <f>5-M382</f>
        <v>2</v>
      </c>
      <c r="O382">
        <f>COUNTIF(C382:G382,"&lt;=17")</f>
        <v>1</v>
      </c>
      <c r="P382">
        <f>COUNTIF(C382:G382,"&gt;=18")</f>
        <v>4</v>
      </c>
      <c r="Q382">
        <f>SUMPRODUCT(--(D382:G382-C382:F382=1))</f>
        <v>1</v>
      </c>
      <c r="R382">
        <f>SUMPRODUCT(COUNTIF(C383:G383,C382:G382))</f>
        <v>0</v>
      </c>
      <c r="S382">
        <f>AVERAGE(J382:J386)</f>
        <v>101</v>
      </c>
      <c r="T382">
        <f>AVERAGE(J382:J401)</f>
        <v>101</v>
      </c>
      <c r="U382">
        <f>S382-T382</f>
        <v>0</v>
      </c>
      <c r="V382" t="str">
        <f>IF(S382&gt;T382,"EXPANDING (BULLISH)",IF(S382&lt;T382,"CONTRACTING (BEARISH)","NEUTRAL"))</f>
        <v>NEUTRAL</v>
      </c>
    </row>
    <row r="383">
      <c r="A383">
        <v>2195</v>
      </c>
      <c r="B383" t="str">
        <v>2023-02-04</v>
      </c>
      <c r="C383">
        <v>4</v>
      </c>
      <c r="D383">
        <v>9</v>
      </c>
      <c r="E383">
        <v>17</v>
      </c>
      <c r="F383">
        <v>20</v>
      </c>
      <c r="G383">
        <v>33</v>
      </c>
      <c r="H383">
        <v>9</v>
      </c>
      <c r="I383" t="str">
        <v>4 - 9 - 17 - 20 - 33 [PB: 9]</v>
      </c>
      <c r="J383">
        <f>SUM(C383:G383)</f>
        <v>83</v>
      </c>
      <c r="K383">
        <f>AVERAGE(C383:G383)</f>
        <v>16.6</v>
      </c>
      <c r="L383">
        <f>MAX(C383:G383)-MIN(C383:G383)</f>
        <v>29</v>
      </c>
      <c r="M383">
        <f>SUMPRODUCT(MOD(C383:G383,2))</f>
        <v>3</v>
      </c>
      <c r="N383">
        <f>5-M383</f>
        <v>2</v>
      </c>
      <c r="O383">
        <f>COUNTIF(C383:G383,"&lt;=17")</f>
        <v>3</v>
      </c>
      <c r="P383">
        <f>COUNTIF(C383:G383,"&gt;=18")</f>
        <v>2</v>
      </c>
      <c r="Q383">
        <f>SUMPRODUCT(--(D383:G383-C383:F383=1))</f>
        <v>0</v>
      </c>
      <c r="R383">
        <f>SUMPRODUCT(COUNTIF(C384:G384,C383:G383))</f>
        <v>1</v>
      </c>
      <c r="S383">
        <f>AVERAGE(J383:J387)</f>
        <v>83</v>
      </c>
      <c r="T383">
        <f>AVERAGE(J383:J402)</f>
        <v>83</v>
      </c>
      <c r="U383">
        <f>S383-T383</f>
        <v>0</v>
      </c>
      <c r="V383" t="str">
        <f>IF(S383&gt;T383,"EXPANDING (BULLISH)",IF(S383&lt;T383,"CONTRACTING (BEARISH)","NEUTRAL"))</f>
        <v>NEUTRAL</v>
      </c>
    </row>
    <row r="384">
      <c r="A384">
        <v>2194</v>
      </c>
      <c r="B384" t="str">
        <v>2023-02-01</v>
      </c>
      <c r="C384">
        <v>4</v>
      </c>
      <c r="D384">
        <v>13</v>
      </c>
      <c r="E384">
        <v>16</v>
      </c>
      <c r="F384">
        <v>21</v>
      </c>
      <c r="G384">
        <v>31</v>
      </c>
      <c r="H384">
        <v>7</v>
      </c>
      <c r="I384" t="str">
        <v>4 - 13 - 16 - 21 - 31 [PB: 7]</v>
      </c>
      <c r="J384">
        <f>SUM(C384:G384)</f>
        <v>85</v>
      </c>
      <c r="K384">
        <f>AVERAGE(C384:G384)</f>
        <v>17</v>
      </c>
      <c r="L384">
        <f>MAX(C384:G384)-MIN(C384:G384)</f>
        <v>27</v>
      </c>
      <c r="M384">
        <f>SUMPRODUCT(MOD(C384:G384,2))</f>
        <v>3</v>
      </c>
      <c r="N384">
        <f>5-M384</f>
        <v>2</v>
      </c>
      <c r="O384">
        <f>COUNTIF(C384:G384,"&lt;=17")</f>
        <v>3</v>
      </c>
      <c r="P384">
        <f>COUNTIF(C384:G384,"&gt;=18")</f>
        <v>2</v>
      </c>
      <c r="Q384">
        <f>SUMPRODUCT(--(D384:G384-C384:F384=1))</f>
        <v>0</v>
      </c>
      <c r="R384">
        <f>SUMPRODUCT(COUNTIF(C385:G385,C384:G384))</f>
        <v>0</v>
      </c>
      <c r="S384">
        <f>AVERAGE(J384:J388)</f>
        <v>85</v>
      </c>
      <c r="T384">
        <f>AVERAGE(J384:J403)</f>
        <v>85</v>
      </c>
      <c r="U384">
        <f>S384-T384</f>
        <v>0</v>
      </c>
      <c r="V384" t="str">
        <f>IF(S384&gt;T384,"EXPANDING (BULLISH)",IF(S384&lt;T384,"CONTRACTING (BEARISH)","NEUTRAL"))</f>
        <v>NEUTRAL</v>
      </c>
    </row>
    <row r="385">
      <c r="A385">
        <v>2193</v>
      </c>
      <c r="B385" t="str">
        <v>2023-01-28</v>
      </c>
      <c r="C385">
        <v>2</v>
      </c>
      <c r="D385">
        <v>6</v>
      </c>
      <c r="E385">
        <v>18</v>
      </c>
      <c r="F385">
        <v>26</v>
      </c>
      <c r="G385">
        <v>28</v>
      </c>
      <c r="H385">
        <v>4</v>
      </c>
      <c r="I385" t="str">
        <v>2 - 6 - 18 - 26 - 28 [PB: 4]</v>
      </c>
      <c r="J385">
        <f>SUM(C385:G385)</f>
        <v>80</v>
      </c>
      <c r="K385">
        <f>AVERAGE(C385:G385)</f>
        <v>16</v>
      </c>
      <c r="L385">
        <f>MAX(C385:G385)-MIN(C385:G385)</f>
        <v>26</v>
      </c>
      <c r="M385">
        <f>SUMPRODUCT(MOD(C385:G385,2))</f>
        <v>0</v>
      </c>
      <c r="N385">
        <f>5-M385</f>
        <v>5</v>
      </c>
      <c r="O385">
        <f>COUNTIF(C385:G385,"&lt;=17")</f>
        <v>2</v>
      </c>
      <c r="P385">
        <f>COUNTIF(C385:G385,"&gt;=18")</f>
        <v>3</v>
      </c>
      <c r="Q385">
        <f>SUMPRODUCT(--(D385:G385-C385:F385=1))</f>
        <v>0</v>
      </c>
      <c r="R385">
        <f>SUMPRODUCT(COUNTIF(C386:G386,C385:G385))</f>
        <v>1</v>
      </c>
      <c r="S385">
        <f>AVERAGE(J385:J389)</f>
        <v>80</v>
      </c>
      <c r="T385">
        <f>AVERAGE(J385:J404)</f>
        <v>80</v>
      </c>
      <c r="U385">
        <f>S385-T385</f>
        <v>0</v>
      </c>
      <c r="V385" t="str">
        <f>IF(S385&gt;T385,"EXPANDING (BULLISH)",IF(S385&lt;T385,"CONTRACTING (BEARISH)","NEUTRAL"))</f>
        <v>NEUTRAL</v>
      </c>
    </row>
    <row r="386">
      <c r="A386">
        <v>2192</v>
      </c>
      <c r="B386" t="str">
        <v>2023-01-25</v>
      </c>
      <c r="C386">
        <v>3</v>
      </c>
      <c r="D386">
        <v>24</v>
      </c>
      <c r="E386">
        <v>25</v>
      </c>
      <c r="F386">
        <v>26</v>
      </c>
      <c r="G386">
        <v>33</v>
      </c>
      <c r="H386">
        <v>2</v>
      </c>
      <c r="I386" t="str">
        <v>3 - 24 - 25 - 26 - 33 [PB: 2]</v>
      </c>
      <c r="J386">
        <f>SUM(C386:G386)</f>
        <v>111</v>
      </c>
      <c r="K386">
        <f>AVERAGE(C386:G386)</f>
        <v>22.2</v>
      </c>
      <c r="L386">
        <f>MAX(C386:G386)-MIN(C386:G386)</f>
        <v>30</v>
      </c>
      <c r="M386">
        <f>SUMPRODUCT(MOD(C386:G386,2))</f>
        <v>3</v>
      </c>
      <c r="N386">
        <f>5-M386</f>
        <v>2</v>
      </c>
      <c r="O386">
        <f>COUNTIF(C386:G386,"&lt;=17")</f>
        <v>1</v>
      </c>
      <c r="P386">
        <f>COUNTIF(C386:G386,"&gt;=18")</f>
        <v>4</v>
      </c>
      <c r="Q386">
        <f>SUMPRODUCT(--(D386:G386-C386:F386=1))</f>
        <v>2</v>
      </c>
      <c r="R386">
        <f>SUMPRODUCT(COUNTIF(C387:G387,C386:G386))</f>
        <v>0</v>
      </c>
      <c r="S386">
        <f>AVERAGE(J386:J390)</f>
        <v>111</v>
      </c>
      <c r="T386">
        <f>AVERAGE(J386:J405)</f>
        <v>111</v>
      </c>
      <c r="U386">
        <f>S386-T386</f>
        <v>0</v>
      </c>
      <c r="V386" t="str">
        <f>IF(S386&gt;T386,"EXPANDING (BULLISH)",IF(S386&lt;T386,"CONTRACTING (BEARISH)","NEUTRAL"))</f>
        <v>NEUTRAL</v>
      </c>
    </row>
    <row r="387">
      <c r="A387">
        <v>2191</v>
      </c>
      <c r="B387" t="str">
        <v>2023-01-21</v>
      </c>
      <c r="C387">
        <v>1</v>
      </c>
      <c r="D387">
        <v>4</v>
      </c>
      <c r="E387">
        <v>29</v>
      </c>
      <c r="F387">
        <v>30</v>
      </c>
      <c r="G387">
        <v>32</v>
      </c>
      <c r="H387">
        <v>4</v>
      </c>
      <c r="I387" t="str">
        <v>1 - 4 - 29 - 30 - 32 [PB: 4]</v>
      </c>
      <c r="J387">
        <f>SUM(C387:G387)</f>
        <v>96</v>
      </c>
      <c r="K387">
        <f>AVERAGE(C387:G387)</f>
        <v>19.2</v>
      </c>
      <c r="L387">
        <f>MAX(C387:G387)-MIN(C387:G387)</f>
        <v>31</v>
      </c>
      <c r="M387">
        <f>SUMPRODUCT(MOD(C387:G387,2))</f>
        <v>2</v>
      </c>
      <c r="N387">
        <f>5-M387</f>
        <v>3</v>
      </c>
      <c r="O387">
        <f>COUNTIF(C387:G387,"&lt;=17")</f>
        <v>2</v>
      </c>
      <c r="P387">
        <f>COUNTIF(C387:G387,"&gt;=18")</f>
        <v>3</v>
      </c>
      <c r="Q387">
        <f>SUMPRODUCT(--(D387:G387-C387:F387=1))</f>
        <v>1</v>
      </c>
      <c r="R387">
        <f>SUMPRODUCT(COUNTIF(C388:G388,C387:G387))</f>
        <v>0</v>
      </c>
      <c r="S387">
        <f>AVERAGE(J387:J391)</f>
        <v>96</v>
      </c>
      <c r="T387">
        <f>AVERAGE(J387:J406)</f>
        <v>96</v>
      </c>
      <c r="U387">
        <f>S387-T387</f>
        <v>0</v>
      </c>
      <c r="V387" t="str">
        <f>IF(S387&gt;T387,"EXPANDING (BULLISH)",IF(S387&lt;T387,"CONTRACTING (BEARISH)","NEUTRAL"))</f>
        <v>NEUTRAL</v>
      </c>
    </row>
    <row r="388">
      <c r="A388">
        <v>2190</v>
      </c>
      <c r="B388" t="str">
        <v>2023-01-18</v>
      </c>
      <c r="C388">
        <v>12</v>
      </c>
      <c r="D388">
        <v>16</v>
      </c>
      <c r="E388">
        <v>17</v>
      </c>
      <c r="F388">
        <v>20</v>
      </c>
      <c r="G388">
        <v>26</v>
      </c>
      <c r="H388">
        <v>10</v>
      </c>
      <c r="I388" t="str">
        <v>12 - 16 - 17 - 20 - 26 [PB: 10]</v>
      </c>
      <c r="J388">
        <f>SUM(C388:G388)</f>
        <v>91</v>
      </c>
      <c r="K388">
        <f>AVERAGE(C388:G388)</f>
        <v>18.2</v>
      </c>
      <c r="L388">
        <f>MAX(C388:G388)-MIN(C388:G388)</f>
        <v>14</v>
      </c>
      <c r="M388">
        <f>SUMPRODUCT(MOD(C388:G388,2))</f>
        <v>1</v>
      </c>
      <c r="N388">
        <f>5-M388</f>
        <v>4</v>
      </c>
      <c r="O388">
        <f>COUNTIF(C388:G388,"&lt;=17")</f>
        <v>3</v>
      </c>
      <c r="P388">
        <f>COUNTIF(C388:G388,"&gt;=18")</f>
        <v>2</v>
      </c>
      <c r="Q388">
        <f>SUMPRODUCT(--(D388:G388-C388:F388=1))</f>
        <v>1</v>
      </c>
      <c r="R388">
        <f>SUMPRODUCT(COUNTIF(C389:G389,C388:G388))</f>
        <v>1</v>
      </c>
      <c r="S388">
        <f>AVERAGE(J388:J392)</f>
        <v>91</v>
      </c>
      <c r="T388">
        <f>AVERAGE(J388:J407)</f>
        <v>91</v>
      </c>
      <c r="U388">
        <f>S388-T388</f>
        <v>0</v>
      </c>
      <c r="V388" t="str">
        <f>IF(S388&gt;T388,"EXPANDING (BULLISH)",IF(S388&lt;T388,"CONTRACTING (BEARISH)","NEUTRAL"))</f>
        <v>NEUTRAL</v>
      </c>
    </row>
    <row r="389">
      <c r="A389">
        <v>2189</v>
      </c>
      <c r="B389" t="str">
        <v>2023-01-14</v>
      </c>
      <c r="C389">
        <v>4</v>
      </c>
      <c r="D389">
        <v>5</v>
      </c>
      <c r="E389">
        <v>6</v>
      </c>
      <c r="F389">
        <v>9</v>
      </c>
      <c r="G389">
        <v>17</v>
      </c>
      <c r="H389">
        <v>9</v>
      </c>
      <c r="I389" t="str">
        <v>4 - 5 - 6 - 9 - 17 [PB: 9]</v>
      </c>
      <c r="J389">
        <f>SUM(C389:G389)</f>
        <v>41</v>
      </c>
      <c r="K389">
        <f>AVERAGE(C389:G389)</f>
        <v>8.2</v>
      </c>
      <c r="L389">
        <f>MAX(C389:G389)-MIN(C389:G389)</f>
        <v>13</v>
      </c>
      <c r="M389">
        <f>SUMPRODUCT(MOD(C389:G389,2))</f>
        <v>3</v>
      </c>
      <c r="N389">
        <f>5-M389</f>
        <v>2</v>
      </c>
      <c r="O389">
        <f>COUNTIF(C389:G389,"&lt;=17")</f>
        <v>5</v>
      </c>
      <c r="P389">
        <f>COUNTIF(C389:G389,"&gt;=18")</f>
        <v>0</v>
      </c>
      <c r="Q389">
        <f>SUMPRODUCT(--(D389:G389-C389:F389=1))</f>
        <v>2</v>
      </c>
      <c r="R389">
        <f>SUMPRODUCT(COUNTIF(C390:G390,C389:G389))</f>
        <v>1</v>
      </c>
      <c r="S389">
        <f>AVERAGE(J389:J393)</f>
        <v>41</v>
      </c>
      <c r="T389">
        <f>AVERAGE(J389:J408)</f>
        <v>41</v>
      </c>
      <c r="U389">
        <f>S389-T389</f>
        <v>0</v>
      </c>
      <c r="V389" t="str">
        <f>IF(S389&gt;T389,"EXPANDING (BULLISH)",IF(S389&lt;T389,"CONTRACTING (BEARISH)","NEUTRAL"))</f>
        <v>NEUTRAL</v>
      </c>
    </row>
    <row r="390">
      <c r="A390">
        <v>2188</v>
      </c>
      <c r="B390" t="str">
        <v>2023-01-11</v>
      </c>
      <c r="C390">
        <v>4</v>
      </c>
      <c r="D390">
        <v>8</v>
      </c>
      <c r="E390">
        <v>19</v>
      </c>
      <c r="F390">
        <v>20</v>
      </c>
      <c r="G390">
        <v>26</v>
      </c>
      <c r="H390">
        <v>2</v>
      </c>
      <c r="I390" t="str">
        <v>4 - 8 - 19 - 20 - 26 [PB: 2]</v>
      </c>
      <c r="J390">
        <f>SUM(C390:G390)</f>
        <v>77</v>
      </c>
      <c r="K390">
        <f>AVERAGE(C390:G390)</f>
        <v>15.4</v>
      </c>
      <c r="L390">
        <f>MAX(C390:G390)-MIN(C390:G390)</f>
        <v>22</v>
      </c>
      <c r="M390">
        <f>SUMPRODUCT(MOD(C390:G390,2))</f>
        <v>1</v>
      </c>
      <c r="N390">
        <f>5-M390</f>
        <v>4</v>
      </c>
      <c r="O390">
        <f>COUNTIF(C390:G390,"&lt;=17")</f>
        <v>2</v>
      </c>
      <c r="P390">
        <f>COUNTIF(C390:G390,"&gt;=18")</f>
        <v>3</v>
      </c>
      <c r="Q390">
        <f>SUMPRODUCT(--(D390:G390-C390:F390=1))</f>
        <v>1</v>
      </c>
      <c r="R390">
        <f>SUMPRODUCT(COUNTIF(C391:G391,C390:G390))</f>
        <v>0</v>
      </c>
      <c r="S390">
        <f>AVERAGE(J390:J394)</f>
        <v>77</v>
      </c>
      <c r="T390">
        <f>AVERAGE(J390:J409)</f>
        <v>77</v>
      </c>
      <c r="U390">
        <f>S390-T390</f>
        <v>0</v>
      </c>
      <c r="V390" t="str">
        <f>IF(S390&gt;T390,"EXPANDING (BULLISH)",IF(S390&lt;T390,"CONTRACTING (BEARISH)","NEUTRAL"))</f>
        <v>NEUTRAL</v>
      </c>
    </row>
    <row r="391">
      <c r="A391">
        <v>2187</v>
      </c>
      <c r="B391" t="str">
        <v>2023-01-07</v>
      </c>
      <c r="C391">
        <v>2</v>
      </c>
      <c r="D391">
        <v>7</v>
      </c>
      <c r="E391">
        <v>18</v>
      </c>
      <c r="F391">
        <v>28</v>
      </c>
      <c r="G391">
        <v>33</v>
      </c>
      <c r="H391">
        <v>9</v>
      </c>
      <c r="I391" t="str">
        <v>2 - 7 - 18 - 28 - 33 [PB: 9]</v>
      </c>
      <c r="J391">
        <f>SUM(C391:G391)</f>
        <v>88</v>
      </c>
      <c r="K391">
        <f>AVERAGE(C391:G391)</f>
        <v>17.6</v>
      </c>
      <c r="L391">
        <f>MAX(C391:G391)-MIN(C391:G391)</f>
        <v>31</v>
      </c>
      <c r="M391">
        <f>SUMPRODUCT(MOD(C391:G391,2))</f>
        <v>2</v>
      </c>
      <c r="N391">
        <f>5-M391</f>
        <v>3</v>
      </c>
      <c r="O391">
        <f>COUNTIF(C391:G391,"&lt;=17")</f>
        <v>2</v>
      </c>
      <c r="P391">
        <f>COUNTIF(C391:G391,"&gt;=18")</f>
        <v>3</v>
      </c>
      <c r="Q391">
        <f>SUMPRODUCT(--(D391:G391-C391:F391=1))</f>
        <v>0</v>
      </c>
      <c r="R391">
        <f>SUMPRODUCT(COUNTIF(C392:G392,C391:G391))</f>
        <v>1</v>
      </c>
      <c r="S391">
        <f>AVERAGE(J391:J395)</f>
        <v>88</v>
      </c>
      <c r="T391">
        <f>AVERAGE(J391:J410)</f>
        <v>88</v>
      </c>
      <c r="U391">
        <f>S391-T391</f>
        <v>0</v>
      </c>
      <c r="V391" t="str">
        <f>IF(S391&gt;T391,"EXPANDING (BULLISH)",IF(S391&lt;T391,"CONTRACTING (BEARISH)","NEUTRAL"))</f>
        <v>NEUTRAL</v>
      </c>
    </row>
    <row r="392">
      <c r="A392">
        <v>2186</v>
      </c>
      <c r="B392" t="str">
        <v>2023-01-04</v>
      </c>
      <c r="C392">
        <v>13</v>
      </c>
      <c r="D392">
        <v>18</v>
      </c>
      <c r="E392">
        <v>20</v>
      </c>
      <c r="F392">
        <v>31</v>
      </c>
      <c r="G392">
        <v>35</v>
      </c>
      <c r="H392">
        <v>6</v>
      </c>
      <c r="I392" t="str">
        <v>13 - 18 - 20 - 31 - 35 [PB: 6]</v>
      </c>
      <c r="J392">
        <f>SUM(C392:G392)</f>
        <v>117</v>
      </c>
      <c r="K392">
        <f>AVERAGE(C392:G392)</f>
        <v>23.4</v>
      </c>
      <c r="L392">
        <f>MAX(C392:G392)-MIN(C392:G392)</f>
        <v>22</v>
      </c>
      <c r="M392">
        <f>SUMPRODUCT(MOD(C392:G392,2))</f>
        <v>3</v>
      </c>
      <c r="N392">
        <f>5-M392</f>
        <v>2</v>
      </c>
      <c r="O392">
        <f>COUNTIF(C392:G392,"&lt;=17")</f>
        <v>1</v>
      </c>
      <c r="P392">
        <f>COUNTIF(C392:G392,"&gt;=18")</f>
        <v>4</v>
      </c>
      <c r="Q392">
        <f>SUMPRODUCT(--(D392:G392-C392:F392=1))</f>
        <v>0</v>
      </c>
      <c r="R392">
        <f>SUMPRODUCT(COUNTIF(C393:G393,C392:G392))</f>
        <v>0</v>
      </c>
      <c r="S392">
        <f>AVERAGE(J392:J396)</f>
        <v>117</v>
      </c>
      <c r="T392">
        <f>AVERAGE(J392:J411)</f>
        <v>117</v>
      </c>
      <c r="U392">
        <f>S392-T392</f>
        <v>0</v>
      </c>
      <c r="V392" t="str">
        <f>IF(S392&gt;T392,"EXPANDING (BULLISH)",IF(S392&lt;T392,"CONTRACTING (BEARISH)","NEUTRAL"))</f>
        <v>NEUTRAL</v>
      </c>
    </row>
    <row r="393">
      <c r="A393">
        <v>2041</v>
      </c>
      <c r="B393" t="str">
        <v>2021-05-15</v>
      </c>
      <c r="C393">
        <v>3</v>
      </c>
      <c r="D393">
        <v>9</v>
      </c>
      <c r="E393">
        <v>21</v>
      </c>
      <c r="F393">
        <v>25</v>
      </c>
      <c r="G393">
        <v>33</v>
      </c>
      <c r="H393">
        <v>10</v>
      </c>
      <c r="I393" t="str">
        <v>3 - 9 - 21 - 25 - 33 [PB: 10]</v>
      </c>
      <c r="J393">
        <f>SUM(C393:G393)</f>
        <v>91</v>
      </c>
      <c r="K393">
        <f>AVERAGE(C393:G393)</f>
        <v>18.2</v>
      </c>
      <c r="L393">
        <f>MAX(C393:G393)-MIN(C393:G393)</f>
        <v>30</v>
      </c>
      <c r="M393">
        <f>SUMPRODUCT(MOD(C393:G393,2))</f>
        <v>5</v>
      </c>
      <c r="N393">
        <f>5-M393</f>
        <v>0</v>
      </c>
      <c r="O393">
        <f>COUNTIF(C393:G393,"&lt;=17")</f>
        <v>2</v>
      </c>
      <c r="P393">
        <f>COUNTIF(C393:G393,"&gt;=18")</f>
        <v>3</v>
      </c>
      <c r="Q393">
        <f>SUMPRODUCT(--(D393:G393-C393:F393=1))</f>
        <v>0</v>
      </c>
      <c r="R393">
        <f>SUMPRODUCT(COUNTIF(C394:G394,C393:G393))</f>
        <v>0</v>
      </c>
      <c r="S393">
        <f>AVERAGE(J393:J397)</f>
        <v>91</v>
      </c>
      <c r="T393">
        <f>AVERAGE(J393:J412)</f>
        <v>91</v>
      </c>
      <c r="U393">
        <f>S393-T393</f>
        <v>0</v>
      </c>
      <c r="V393" t="str">
        <f>IF(S393&gt;T393,"EXPANDING (BULLISH)",IF(S393&lt;T393,"CONTRACTING (BEARISH)","NEUTRAL"))</f>
        <v>NEUTRAL</v>
      </c>
    </row>
    <row r="394">
      <c r="A394">
        <v>2040</v>
      </c>
      <c r="B394" t="str">
        <v>2021-05-12</v>
      </c>
      <c r="C394">
        <v>11</v>
      </c>
      <c r="D394">
        <v>17</v>
      </c>
      <c r="E394">
        <v>19</v>
      </c>
      <c r="F394">
        <v>23</v>
      </c>
      <c r="G394">
        <v>31</v>
      </c>
      <c r="H394">
        <v>3</v>
      </c>
      <c r="I394" t="str">
        <v>11 - 17 - 19 - 23 - 31 [PB: 3]</v>
      </c>
      <c r="J394">
        <f>SUM(C394:G394)</f>
        <v>101</v>
      </c>
      <c r="K394">
        <f>AVERAGE(C394:G394)</f>
        <v>20.2</v>
      </c>
      <c r="L394">
        <f>MAX(C394:G394)-MIN(C394:G394)</f>
        <v>20</v>
      </c>
      <c r="M394">
        <f>SUMPRODUCT(MOD(C394:G394,2))</f>
        <v>5</v>
      </c>
      <c r="N394">
        <f>5-M394</f>
        <v>0</v>
      </c>
      <c r="O394">
        <f>COUNTIF(C394:G394,"&lt;=17")</f>
        <v>2</v>
      </c>
      <c r="P394">
        <f>COUNTIF(C394:G394,"&gt;=18")</f>
        <v>3</v>
      </c>
      <c r="Q394">
        <f>SUMPRODUCT(--(D394:G394-C394:F394=1))</f>
        <v>0</v>
      </c>
      <c r="R394">
        <f>SUMPRODUCT(COUNTIF(C395:G395,C394:G394))</f>
        <v>0</v>
      </c>
      <c r="S394">
        <f>AVERAGE(J394:J398)</f>
        <v>101</v>
      </c>
      <c r="T394">
        <f>AVERAGE(J394:J413)</f>
        <v>101</v>
      </c>
      <c r="U394">
        <f>S394-T394</f>
        <v>0</v>
      </c>
      <c r="V394" t="str">
        <f>IF(S394&gt;T394,"EXPANDING (BULLISH)",IF(S394&lt;T394,"CONTRACTING (BEARISH)","NEUTRAL"))</f>
        <v>NEUTRAL</v>
      </c>
    </row>
    <row r="395">
      <c r="A395">
        <v>2039</v>
      </c>
      <c r="B395" t="str">
        <v>2021-05-08</v>
      </c>
      <c r="C395">
        <v>4</v>
      </c>
      <c r="D395">
        <v>5</v>
      </c>
      <c r="E395">
        <v>8</v>
      </c>
      <c r="F395">
        <v>24</v>
      </c>
      <c r="G395">
        <v>35</v>
      </c>
      <c r="H395">
        <v>1</v>
      </c>
      <c r="I395" t="str">
        <v>4 - 5 - 8 - 24 - 35 [PB: 1]</v>
      </c>
      <c r="J395">
        <f>SUM(C395:G395)</f>
        <v>76</v>
      </c>
      <c r="K395">
        <f>AVERAGE(C395:G395)</f>
        <v>15.2</v>
      </c>
      <c r="L395">
        <f>MAX(C395:G395)-MIN(C395:G395)</f>
        <v>31</v>
      </c>
      <c r="M395">
        <f>SUMPRODUCT(MOD(C395:G395,2))</f>
        <v>2</v>
      </c>
      <c r="N395">
        <f>5-M395</f>
        <v>3</v>
      </c>
      <c r="O395">
        <f>COUNTIF(C395:G395,"&lt;=17")</f>
        <v>3</v>
      </c>
      <c r="P395">
        <f>COUNTIF(C395:G395,"&gt;=18")</f>
        <v>2</v>
      </c>
      <c r="Q395">
        <f>SUMPRODUCT(--(D395:G395-C395:F395=1))</f>
        <v>1</v>
      </c>
      <c r="R395">
        <f>SUMPRODUCT(COUNTIF(C396:G396,C395:G395))</f>
        <v>1</v>
      </c>
      <c r="S395">
        <f>AVERAGE(J395:J399)</f>
        <v>76</v>
      </c>
      <c r="T395">
        <f>AVERAGE(J395:J414)</f>
        <v>76</v>
      </c>
      <c r="U395">
        <f>S395-T395</f>
        <v>0</v>
      </c>
      <c r="V395" t="str">
        <f>IF(S395&gt;T395,"EXPANDING (BULLISH)",IF(S395&lt;T395,"CONTRACTING (BEARISH)","NEUTRAL"))</f>
        <v>NEUTRAL</v>
      </c>
    </row>
    <row r="396">
      <c r="A396">
        <v>2038</v>
      </c>
      <c r="B396" t="str">
        <v>2021-05-05</v>
      </c>
      <c r="C396">
        <v>4</v>
      </c>
      <c r="D396">
        <v>11</v>
      </c>
      <c r="E396">
        <v>13</v>
      </c>
      <c r="F396">
        <v>20</v>
      </c>
      <c r="G396">
        <v>28</v>
      </c>
      <c r="H396">
        <v>9</v>
      </c>
      <c r="I396" t="str">
        <v>4 - 11 - 13 - 20 - 28 [PB: 9]</v>
      </c>
      <c r="J396">
        <f>SUM(C396:G396)</f>
        <v>76</v>
      </c>
      <c r="K396">
        <f>AVERAGE(C396:G396)</f>
        <v>15.2</v>
      </c>
      <c r="L396">
        <f>MAX(C396:G396)-MIN(C396:G396)</f>
        <v>24</v>
      </c>
      <c r="M396">
        <f>SUMPRODUCT(MOD(C396:G396,2))</f>
        <v>2</v>
      </c>
      <c r="N396">
        <f>5-M396</f>
        <v>3</v>
      </c>
      <c r="O396">
        <f>COUNTIF(C396:G396,"&lt;=17")</f>
        <v>3</v>
      </c>
      <c r="P396">
        <f>COUNTIF(C396:G396,"&gt;=18")</f>
        <v>2</v>
      </c>
      <c r="Q396">
        <f>SUMPRODUCT(--(D396:G396-C396:F396=1))</f>
        <v>0</v>
      </c>
      <c r="R396">
        <f>SUMPRODUCT(COUNTIF(C397:G397,C396:G396))</f>
        <v>1</v>
      </c>
      <c r="S396">
        <f>AVERAGE(J396:J400)</f>
        <v>76</v>
      </c>
      <c r="T396">
        <f>AVERAGE(J396:J415)</f>
        <v>76</v>
      </c>
      <c r="U396">
        <f>S396-T396</f>
        <v>0</v>
      </c>
      <c r="V396" t="str">
        <f>IF(S396&gt;T396,"EXPANDING (BULLISH)",IF(S396&lt;T396,"CONTRACTING (BEARISH)","NEUTRAL"))</f>
        <v>NEUTRAL</v>
      </c>
    </row>
    <row r="397">
      <c r="A397">
        <v>2037</v>
      </c>
      <c r="B397" t="str">
        <v>2021-05-01</v>
      </c>
      <c r="C397">
        <v>12</v>
      </c>
      <c r="D397">
        <v>16</v>
      </c>
      <c r="E397">
        <v>27</v>
      </c>
      <c r="F397">
        <v>28</v>
      </c>
      <c r="G397">
        <v>33</v>
      </c>
      <c r="H397">
        <v>4</v>
      </c>
      <c r="I397" t="str">
        <v>12 - 16 - 27 - 28 - 33 [PB: 4]</v>
      </c>
      <c r="J397">
        <f>SUM(C397:G397)</f>
        <v>116</v>
      </c>
      <c r="K397">
        <f>AVERAGE(C397:G397)</f>
        <v>23.2</v>
      </c>
      <c r="L397">
        <f>MAX(C397:G397)-MIN(C397:G397)</f>
        <v>21</v>
      </c>
      <c r="M397">
        <f>SUMPRODUCT(MOD(C397:G397,2))</f>
        <v>2</v>
      </c>
      <c r="N397">
        <f>5-M397</f>
        <v>3</v>
      </c>
      <c r="O397">
        <f>COUNTIF(C397:G397,"&lt;=17")</f>
        <v>2</v>
      </c>
      <c r="P397">
        <f>COUNTIF(C397:G397,"&gt;=18")</f>
        <v>3</v>
      </c>
      <c r="Q397">
        <f>SUMPRODUCT(--(D397:G397-C397:F397=1))</f>
        <v>1</v>
      </c>
      <c r="R397">
        <f>SUMPRODUCT(COUNTIF(C398:G398,C397:G397))</f>
        <v>1</v>
      </c>
      <c r="S397">
        <f>AVERAGE(J397:J401)</f>
        <v>116</v>
      </c>
      <c r="T397">
        <f>AVERAGE(J397:J416)</f>
        <v>116</v>
      </c>
      <c r="U397">
        <f>S397-T397</f>
        <v>0</v>
      </c>
      <c r="V397" t="str">
        <f>IF(S397&gt;T397,"EXPANDING (BULLISH)",IF(S397&lt;T397,"CONTRACTING (BEARISH)","NEUTRAL"))</f>
        <v>NEUTRAL</v>
      </c>
    </row>
    <row r="398">
      <c r="A398">
        <v>2036</v>
      </c>
      <c r="B398" t="str">
        <v>2021-04-28</v>
      </c>
      <c r="C398">
        <v>10</v>
      </c>
      <c r="D398">
        <v>15</v>
      </c>
      <c r="E398">
        <v>17</v>
      </c>
      <c r="F398">
        <v>23</v>
      </c>
      <c r="G398">
        <v>28</v>
      </c>
      <c r="H398">
        <v>8</v>
      </c>
      <c r="I398" t="str">
        <v>10 - 15 - 17 - 23 - 28 [PB: 8]</v>
      </c>
      <c r="J398">
        <f>SUM(C398:G398)</f>
        <v>93</v>
      </c>
      <c r="K398">
        <f>AVERAGE(C398:G398)</f>
        <v>18.6</v>
      </c>
      <c r="L398">
        <f>MAX(C398:G398)-MIN(C398:G398)</f>
        <v>18</v>
      </c>
      <c r="M398">
        <f>SUMPRODUCT(MOD(C398:G398,2))</f>
        <v>3</v>
      </c>
      <c r="N398">
        <f>5-M398</f>
        <v>2</v>
      </c>
      <c r="O398">
        <f>COUNTIF(C398:G398,"&lt;=17")</f>
        <v>3</v>
      </c>
      <c r="P398">
        <f>COUNTIF(C398:G398,"&gt;=18")</f>
        <v>2</v>
      </c>
      <c r="Q398">
        <f>SUMPRODUCT(--(D398:G398-C398:F398=1))</f>
        <v>0</v>
      </c>
      <c r="R398">
        <f>SUMPRODUCT(COUNTIF(C399:G399,C398:G398))</f>
        <v>1</v>
      </c>
      <c r="S398">
        <f>AVERAGE(J398:J402)</f>
        <v>93</v>
      </c>
      <c r="T398">
        <f>AVERAGE(J398:J417)</f>
        <v>93</v>
      </c>
      <c r="U398">
        <f>S398-T398</f>
        <v>0</v>
      </c>
      <c r="V398" t="str">
        <f>IF(S398&gt;T398,"EXPANDING (BULLISH)",IF(S398&lt;T398,"CONTRACTING (BEARISH)","NEUTRAL"))</f>
        <v>NEUTRAL</v>
      </c>
    </row>
    <row r="399">
      <c r="A399">
        <v>2035</v>
      </c>
      <c r="B399" t="str">
        <v>2021-04-24</v>
      </c>
      <c r="C399">
        <v>5</v>
      </c>
      <c r="D399">
        <v>17</v>
      </c>
      <c r="E399">
        <v>21</v>
      </c>
      <c r="F399">
        <v>26</v>
      </c>
      <c r="G399">
        <v>30</v>
      </c>
      <c r="H399">
        <v>3</v>
      </c>
      <c r="I399" t="str">
        <v>5 - 17 - 21 - 26 - 30 [PB: 3]</v>
      </c>
      <c r="J399">
        <f>SUM(C399:G399)</f>
        <v>99</v>
      </c>
      <c r="K399">
        <f>AVERAGE(C399:G399)</f>
        <v>19.8</v>
      </c>
      <c r="L399">
        <f>MAX(C399:G399)-MIN(C399:G399)</f>
        <v>25</v>
      </c>
      <c r="M399">
        <f>SUMPRODUCT(MOD(C399:G399,2))</f>
        <v>3</v>
      </c>
      <c r="N399">
        <f>5-M399</f>
        <v>2</v>
      </c>
      <c r="O399">
        <f>COUNTIF(C399:G399,"&lt;=17")</f>
        <v>2</v>
      </c>
      <c r="P399">
        <f>COUNTIF(C399:G399,"&gt;=18")</f>
        <v>3</v>
      </c>
      <c r="Q399">
        <f>SUMPRODUCT(--(D399:G399-C399:F399=1))</f>
        <v>0</v>
      </c>
      <c r="R399">
        <f>SUMPRODUCT(COUNTIF(C400:G400,C399:G399))</f>
        <v>0</v>
      </c>
      <c r="S399">
        <f>AVERAGE(J399:J403)</f>
        <v>99</v>
      </c>
      <c r="T399">
        <f>AVERAGE(J399:J418)</f>
        <v>99</v>
      </c>
      <c r="U399">
        <f>S399-T399</f>
        <v>0</v>
      </c>
      <c r="V399" t="str">
        <f>IF(S399&gt;T399,"EXPANDING (BULLISH)",IF(S399&lt;T399,"CONTRACTING (BEARISH)","NEUTRAL"))</f>
        <v>NEUTRAL</v>
      </c>
    </row>
    <row r="400">
      <c r="A400">
        <v>2034</v>
      </c>
      <c r="B400" t="str">
        <v>2021-04-21</v>
      </c>
      <c r="C400">
        <v>2</v>
      </c>
      <c r="D400">
        <v>18</v>
      </c>
      <c r="E400">
        <v>20</v>
      </c>
      <c r="F400">
        <v>23</v>
      </c>
      <c r="G400">
        <v>32</v>
      </c>
      <c r="H400">
        <v>1</v>
      </c>
      <c r="I400" t="str">
        <v>2 - 18 - 20 - 23 - 32 [PB: 1]</v>
      </c>
      <c r="J400">
        <f>SUM(C400:G400)</f>
        <v>95</v>
      </c>
      <c r="K400">
        <f>AVERAGE(C400:G400)</f>
        <v>19</v>
      </c>
      <c r="L400">
        <f>MAX(C400:G400)-MIN(C400:G400)</f>
        <v>30</v>
      </c>
      <c r="M400">
        <f>SUMPRODUCT(MOD(C400:G400,2))</f>
        <v>1</v>
      </c>
      <c r="N400">
        <f>5-M400</f>
        <v>4</v>
      </c>
      <c r="O400">
        <f>COUNTIF(C400:G400,"&lt;=17")</f>
        <v>1</v>
      </c>
      <c r="P400">
        <f>COUNTIF(C400:G400,"&gt;=18")</f>
        <v>4</v>
      </c>
      <c r="Q400">
        <f>SUMPRODUCT(--(D400:G400-C400:F400=1))</f>
        <v>0</v>
      </c>
      <c r="R400">
        <f>SUMPRODUCT(COUNTIF(C401:G401,C400:G400))</f>
        <v>1</v>
      </c>
      <c r="S400">
        <f>AVERAGE(J400:J404)</f>
        <v>95</v>
      </c>
      <c r="T400">
        <f>AVERAGE(J400:J419)</f>
        <v>95</v>
      </c>
      <c r="U400">
        <f>S400-T400</f>
        <v>0</v>
      </c>
      <c r="V400" t="str">
        <f>IF(S400&gt;T400,"EXPANDING (BULLISH)",IF(S400&lt;T400,"CONTRACTING (BEARISH)","NEUTRAL"))</f>
        <v>NEUTRAL</v>
      </c>
    </row>
    <row r="401">
      <c r="A401">
        <v>2033</v>
      </c>
      <c r="B401" t="str">
        <v>2021-04-17</v>
      </c>
      <c r="C401">
        <v>1</v>
      </c>
      <c r="D401">
        <v>5</v>
      </c>
      <c r="E401">
        <v>20</v>
      </c>
      <c r="F401">
        <v>25</v>
      </c>
      <c r="G401">
        <v>29</v>
      </c>
      <c r="H401">
        <v>3</v>
      </c>
      <c r="I401" t="str">
        <v>1 - 5 - 20 - 25 - 29 [PB: 3]</v>
      </c>
      <c r="J401">
        <f>SUM(C401:G401)</f>
        <v>80</v>
      </c>
      <c r="K401">
        <f>AVERAGE(C401:G401)</f>
        <v>16</v>
      </c>
      <c r="L401">
        <f>MAX(C401:G401)-MIN(C401:G401)</f>
        <v>28</v>
      </c>
      <c r="M401">
        <f>SUMPRODUCT(MOD(C401:G401,2))</f>
        <v>4</v>
      </c>
      <c r="N401">
        <f>5-M401</f>
        <v>1</v>
      </c>
      <c r="O401">
        <f>COUNTIF(C401:G401,"&lt;=17")</f>
        <v>2</v>
      </c>
      <c r="P401">
        <f>COUNTIF(C401:G401,"&gt;=18")</f>
        <v>3</v>
      </c>
      <c r="Q401">
        <f>SUMPRODUCT(--(D401:G401-C401:F401=1))</f>
        <v>0</v>
      </c>
      <c r="R401">
        <f>SUMPRODUCT(COUNTIF(C402:G402,C401:G401))</f>
        <v>1</v>
      </c>
      <c r="S401">
        <f>AVERAGE(J401:J405)</f>
        <v>80</v>
      </c>
      <c r="T401">
        <f>AVERAGE(J401:J420)</f>
        <v>80</v>
      </c>
      <c r="U401">
        <f>S401-T401</f>
        <v>0</v>
      </c>
      <c r="V401" t="str">
        <f>IF(S401&gt;T401,"EXPANDING (BULLISH)",IF(S401&lt;T401,"CONTRACTING (BEARISH)","NEUTRAL"))</f>
        <v>NEUTRAL</v>
      </c>
    </row>
    <row r="402">
      <c r="A402">
        <v>2032</v>
      </c>
      <c r="B402" t="str">
        <v>2021-04-14</v>
      </c>
      <c r="C402">
        <v>9</v>
      </c>
      <c r="D402">
        <v>19</v>
      </c>
      <c r="E402">
        <v>20</v>
      </c>
      <c r="F402">
        <v>32</v>
      </c>
      <c r="G402">
        <v>34</v>
      </c>
      <c r="H402">
        <v>8</v>
      </c>
      <c r="I402" t="str">
        <v>9 - 19 - 20 - 32 - 34 [PB: 8]</v>
      </c>
      <c r="J402">
        <f>SUM(C402:G402)</f>
        <v>114</v>
      </c>
      <c r="K402">
        <f>AVERAGE(C402:G402)</f>
        <v>22.8</v>
      </c>
      <c r="L402">
        <f>MAX(C402:G402)-MIN(C402:G402)</f>
        <v>25</v>
      </c>
      <c r="M402">
        <f>SUMPRODUCT(MOD(C402:G402,2))</f>
        <v>2</v>
      </c>
      <c r="N402">
        <f>5-M402</f>
        <v>3</v>
      </c>
      <c r="O402">
        <f>COUNTIF(C402:G402,"&lt;=17")</f>
        <v>1</v>
      </c>
      <c r="P402">
        <f>COUNTIF(C402:G402,"&gt;=18")</f>
        <v>4</v>
      </c>
      <c r="Q402">
        <f>SUMPRODUCT(--(D402:G402-C402:F402=1))</f>
        <v>1</v>
      </c>
      <c r="R402">
        <f>SUMPRODUCT(COUNTIF(C403:G403,C402:G402))</f>
        <v>0</v>
      </c>
      <c r="S402">
        <f>AVERAGE(J402:J406)</f>
        <v>114</v>
      </c>
      <c r="T402">
        <f>AVERAGE(J402:J421)</f>
        <v>114</v>
      </c>
      <c r="U402">
        <f>S402-T402</f>
        <v>0</v>
      </c>
      <c r="V402" t="str">
        <f>IF(S402&gt;T402,"EXPANDING (BULLISH)",IF(S402&lt;T402,"CONTRACTING (BEARISH)","NEUTRAL"))</f>
        <v>NEUTRAL</v>
      </c>
    </row>
    <row r="403">
      <c r="A403">
        <v>2031</v>
      </c>
      <c r="B403" t="str">
        <v>2021-04-10</v>
      </c>
      <c r="C403">
        <v>2</v>
      </c>
      <c r="D403">
        <v>7</v>
      </c>
      <c r="E403">
        <v>24</v>
      </c>
      <c r="F403">
        <v>26</v>
      </c>
      <c r="G403">
        <v>28</v>
      </c>
      <c r="H403">
        <v>2</v>
      </c>
      <c r="I403" t="str">
        <v>2 - 7 - 24 - 26 - 28 [PB: 2]</v>
      </c>
      <c r="J403">
        <f>SUM(C403:G403)</f>
        <v>87</v>
      </c>
      <c r="K403">
        <f>AVERAGE(C403:G403)</f>
        <v>17.4</v>
      </c>
      <c r="L403">
        <f>MAX(C403:G403)-MIN(C403:G403)</f>
        <v>26</v>
      </c>
      <c r="M403">
        <f>SUMPRODUCT(MOD(C403:G403,2))</f>
        <v>1</v>
      </c>
      <c r="N403">
        <f>5-M403</f>
        <v>4</v>
      </c>
      <c r="O403">
        <f>COUNTIF(C403:G403,"&lt;=17")</f>
        <v>2</v>
      </c>
      <c r="P403">
        <f>COUNTIF(C403:G403,"&gt;=18")</f>
        <v>3</v>
      </c>
      <c r="Q403">
        <f>SUMPRODUCT(--(D403:G403-C403:F403=1))</f>
        <v>0</v>
      </c>
      <c r="R403">
        <f>SUMPRODUCT(COUNTIF(C404:G404,C403:G403))</f>
        <v>1</v>
      </c>
      <c r="S403">
        <f>AVERAGE(J403:J407)</f>
        <v>87</v>
      </c>
      <c r="T403">
        <f>AVERAGE(J403:J422)</f>
        <v>87</v>
      </c>
      <c r="U403">
        <f>S403-T403</f>
        <v>0</v>
      </c>
      <c r="V403" t="str">
        <f>IF(S403&gt;T403,"EXPANDING (BULLISH)",IF(S403&lt;T403,"CONTRACTING (BEARISH)","NEUTRAL"))</f>
        <v>NEUTRAL</v>
      </c>
    </row>
    <row r="404">
      <c r="A404">
        <v>2030</v>
      </c>
      <c r="B404" t="str">
        <v>2021-04-07</v>
      </c>
      <c r="C404">
        <v>3</v>
      </c>
      <c r="D404">
        <v>5</v>
      </c>
      <c r="E404">
        <v>15</v>
      </c>
      <c r="F404">
        <v>24</v>
      </c>
      <c r="G404">
        <v>29</v>
      </c>
      <c r="H404">
        <v>3</v>
      </c>
      <c r="I404" t="str">
        <v>3 - 5 - 15 - 24 - 29 [PB: 3]</v>
      </c>
      <c r="J404">
        <f>SUM(C404:G404)</f>
        <v>76</v>
      </c>
      <c r="K404">
        <f>AVERAGE(C404:G404)</f>
        <v>15.2</v>
      </c>
      <c r="L404">
        <f>MAX(C404:G404)-MIN(C404:G404)</f>
        <v>26</v>
      </c>
      <c r="M404">
        <f>SUMPRODUCT(MOD(C404:G404,2))</f>
        <v>4</v>
      </c>
      <c r="N404">
        <f>5-M404</f>
        <v>1</v>
      </c>
      <c r="O404">
        <f>COUNTIF(C404:G404,"&lt;=17")</f>
        <v>3</v>
      </c>
      <c r="P404">
        <f>COUNTIF(C404:G404,"&gt;=18")</f>
        <v>2</v>
      </c>
      <c r="Q404">
        <f>SUMPRODUCT(--(D404:G404-C404:F404=1))</f>
        <v>0</v>
      </c>
      <c r="R404">
        <f>SUMPRODUCT(COUNTIF(C405:G405,C404:G404))</f>
        <v>0</v>
      </c>
      <c r="S404">
        <f>AVERAGE(J404:J408)</f>
        <v>76</v>
      </c>
      <c r="T404">
        <f>AVERAGE(J404:J423)</f>
        <v>76</v>
      </c>
      <c r="U404">
        <f>S404-T404</f>
        <v>0</v>
      </c>
      <c r="V404" t="str">
        <f>IF(S404&gt;T404,"EXPANDING (BULLISH)",IF(S404&lt;T404,"CONTRACTING (BEARISH)","NEUTRAL"))</f>
        <v>NEUTRAL</v>
      </c>
    </row>
    <row r="405">
      <c r="A405">
        <v>2029</v>
      </c>
      <c r="B405" t="str">
        <v>2021-04-03</v>
      </c>
      <c r="C405">
        <v>12</v>
      </c>
      <c r="D405">
        <v>13</v>
      </c>
      <c r="E405">
        <v>17</v>
      </c>
      <c r="F405">
        <v>25</v>
      </c>
      <c r="G405">
        <v>27</v>
      </c>
      <c r="H405">
        <v>10</v>
      </c>
      <c r="I405" t="str">
        <v>12 - 13 - 17 - 25 - 27 [PB: 10]</v>
      </c>
      <c r="J405">
        <f>SUM(C405:G405)</f>
        <v>94</v>
      </c>
      <c r="K405">
        <f>AVERAGE(C405:G405)</f>
        <v>18.8</v>
      </c>
      <c r="L405">
        <f>MAX(C405:G405)-MIN(C405:G405)</f>
        <v>15</v>
      </c>
      <c r="M405">
        <f>SUMPRODUCT(MOD(C405:G405,2))</f>
        <v>4</v>
      </c>
      <c r="N405">
        <f>5-M405</f>
        <v>1</v>
      </c>
      <c r="O405">
        <f>COUNTIF(C405:G405,"&lt;=17")</f>
        <v>3</v>
      </c>
      <c r="P405">
        <f>COUNTIF(C405:G405,"&gt;=18")</f>
        <v>2</v>
      </c>
      <c r="Q405">
        <f>SUMPRODUCT(--(D405:G405-C405:F405=1))</f>
        <v>1</v>
      </c>
      <c r="R405">
        <f>SUMPRODUCT(COUNTIF(C406:G406,C405:G405))</f>
        <v>0</v>
      </c>
      <c r="S405">
        <f>AVERAGE(J405:J409)</f>
        <v>94</v>
      </c>
      <c r="T405">
        <f>AVERAGE(J405:J424)</f>
        <v>94</v>
      </c>
      <c r="U405">
        <f>S405-T405</f>
        <v>0</v>
      </c>
      <c r="V405" t="str">
        <f>IF(S405&gt;T405,"EXPANDING (BULLISH)",IF(S405&lt;T405,"CONTRACTING (BEARISH)","NEUTRAL"))</f>
        <v>NEUTRAL</v>
      </c>
    </row>
    <row r="406">
      <c r="A406">
        <v>2028</v>
      </c>
      <c r="B406" t="str">
        <v>2021-03-31</v>
      </c>
      <c r="C406">
        <v>11</v>
      </c>
      <c r="D406">
        <v>22</v>
      </c>
      <c r="E406">
        <v>24</v>
      </c>
      <c r="F406">
        <v>33</v>
      </c>
      <c r="G406">
        <v>35</v>
      </c>
      <c r="H406">
        <v>6</v>
      </c>
      <c r="I406" t="str">
        <v>11 - 22 - 24 - 33 - 35 [PB: 6]</v>
      </c>
      <c r="J406">
        <f>SUM(C406:G406)</f>
        <v>125</v>
      </c>
      <c r="K406">
        <f>AVERAGE(C406:G406)</f>
        <v>25</v>
      </c>
      <c r="L406">
        <f>MAX(C406:G406)-MIN(C406:G406)</f>
        <v>24</v>
      </c>
      <c r="M406">
        <f>SUMPRODUCT(MOD(C406:G406,2))</f>
        <v>3</v>
      </c>
      <c r="N406">
        <f>5-M406</f>
        <v>2</v>
      </c>
      <c r="O406">
        <f>COUNTIF(C406:G406,"&lt;=17")</f>
        <v>1</v>
      </c>
      <c r="P406">
        <f>COUNTIF(C406:G406,"&gt;=18")</f>
        <v>4</v>
      </c>
      <c r="Q406">
        <f>SUMPRODUCT(--(D406:G406-C406:F406=1))</f>
        <v>0</v>
      </c>
      <c r="R406">
        <f>SUMPRODUCT(COUNTIF(C407:G407,C406:G406))</f>
        <v>1</v>
      </c>
      <c r="S406">
        <f>AVERAGE(J406:J410)</f>
        <v>125</v>
      </c>
      <c r="T406">
        <f>AVERAGE(J406:J425)</f>
        <v>125</v>
      </c>
      <c r="U406">
        <f>S406-T406</f>
        <v>0</v>
      </c>
      <c r="V406" t="str">
        <f>IF(S406&gt;T406,"EXPANDING (BULLISH)",IF(S406&lt;T406,"CONTRACTING (BEARISH)","NEUTRAL"))</f>
        <v>NEUTRAL</v>
      </c>
    </row>
    <row r="407">
      <c r="A407">
        <v>2027</v>
      </c>
      <c r="B407" t="str">
        <v>2021-03-27</v>
      </c>
      <c r="C407">
        <v>5</v>
      </c>
      <c r="D407">
        <v>20</v>
      </c>
      <c r="E407">
        <v>32</v>
      </c>
      <c r="F407">
        <v>34</v>
      </c>
      <c r="G407">
        <v>35</v>
      </c>
      <c r="H407">
        <v>7</v>
      </c>
      <c r="I407" t="str">
        <v>5 - 20 - 32 - 34 - 35 [PB: 7]</v>
      </c>
      <c r="J407">
        <f>SUM(C407:G407)</f>
        <v>126</v>
      </c>
      <c r="K407">
        <f>AVERAGE(C407:G407)</f>
        <v>25.2</v>
      </c>
      <c r="L407">
        <f>MAX(C407:G407)-MIN(C407:G407)</f>
        <v>30</v>
      </c>
      <c r="M407">
        <f>SUMPRODUCT(MOD(C407:G407,2))</f>
        <v>2</v>
      </c>
      <c r="N407">
        <f>5-M407</f>
        <v>3</v>
      </c>
      <c r="O407">
        <f>COUNTIF(C407:G407,"&lt;=17")</f>
        <v>1</v>
      </c>
      <c r="P407">
        <f>COUNTIF(C407:G407,"&gt;=18")</f>
        <v>4</v>
      </c>
      <c r="Q407">
        <f>SUMPRODUCT(--(D407:G407-C407:F407=1))</f>
        <v>1</v>
      </c>
      <c r="R407">
        <f>SUMPRODUCT(COUNTIF(C408:G408,C407:G407))</f>
        <v>1</v>
      </c>
      <c r="S407">
        <f>AVERAGE(J407:J411)</f>
        <v>126</v>
      </c>
      <c r="T407">
        <f>AVERAGE(J407:J426)</f>
        <v>126</v>
      </c>
      <c r="U407">
        <f>S407-T407</f>
        <v>0</v>
      </c>
      <c r="V407" t="str">
        <f>IF(S407&gt;T407,"EXPANDING (BULLISH)",IF(S407&lt;T407,"CONTRACTING (BEARISH)","NEUTRAL"))</f>
        <v>NEUTRAL</v>
      </c>
    </row>
    <row r="408">
      <c r="A408">
        <v>2026</v>
      </c>
      <c r="B408" t="str">
        <v>2021-03-24</v>
      </c>
      <c r="C408">
        <v>10</v>
      </c>
      <c r="D408">
        <v>17</v>
      </c>
      <c r="E408">
        <v>25</v>
      </c>
      <c r="F408">
        <v>27</v>
      </c>
      <c r="G408">
        <v>35</v>
      </c>
      <c r="H408">
        <v>8</v>
      </c>
      <c r="I408" t="str">
        <v>10 - 17 - 25 - 27 - 35 [PB: 8]</v>
      </c>
      <c r="J408">
        <f>SUM(C408:G408)</f>
        <v>114</v>
      </c>
      <c r="K408">
        <f>AVERAGE(C408:G408)</f>
        <v>22.8</v>
      </c>
      <c r="L408">
        <f>MAX(C408:G408)-MIN(C408:G408)</f>
        <v>25</v>
      </c>
      <c r="M408">
        <f>SUMPRODUCT(MOD(C408:G408,2))</f>
        <v>4</v>
      </c>
      <c r="N408">
        <f>5-M408</f>
        <v>1</v>
      </c>
      <c r="O408">
        <f>COUNTIF(C408:G408,"&lt;=17")</f>
        <v>2</v>
      </c>
      <c r="P408">
        <f>COUNTIF(C408:G408,"&gt;=18")</f>
        <v>3</v>
      </c>
      <c r="Q408">
        <f>SUMPRODUCT(--(D408:G408-C408:F408=1))</f>
        <v>0</v>
      </c>
      <c r="R408">
        <f>SUMPRODUCT(COUNTIF(C409:G409,C408:G408))</f>
        <v>3</v>
      </c>
      <c r="S408">
        <f>AVERAGE(J408:J412)</f>
        <v>114</v>
      </c>
      <c r="T408">
        <f>AVERAGE(J408:J427)</f>
        <v>114</v>
      </c>
      <c r="U408">
        <f>S408-T408</f>
        <v>0</v>
      </c>
      <c r="V408" t="str">
        <f>IF(S408&gt;T408,"EXPANDING (BULLISH)",IF(S408&lt;T408,"CONTRACTING (BEARISH)","NEUTRAL"))</f>
        <v>NEUTRAL</v>
      </c>
    </row>
    <row r="409">
      <c r="A409">
        <v>2025</v>
      </c>
      <c r="B409" t="str">
        <v>2021-03-20</v>
      </c>
      <c r="C409">
        <v>6</v>
      </c>
      <c r="D409">
        <v>15</v>
      </c>
      <c r="E409">
        <v>17</v>
      </c>
      <c r="F409">
        <v>27</v>
      </c>
      <c r="G409">
        <v>35</v>
      </c>
      <c r="H409">
        <v>5</v>
      </c>
      <c r="I409" t="str">
        <v>6 - 15 - 17 - 27 - 35 [PB: 5]</v>
      </c>
      <c r="J409">
        <f>SUM(C409:G409)</f>
        <v>100</v>
      </c>
      <c r="K409">
        <f>AVERAGE(C409:G409)</f>
        <v>20</v>
      </c>
      <c r="L409">
        <f>MAX(C409:G409)-MIN(C409:G409)</f>
        <v>29</v>
      </c>
      <c r="M409">
        <f>SUMPRODUCT(MOD(C409:G409,2))</f>
        <v>4</v>
      </c>
      <c r="N409">
        <f>5-M409</f>
        <v>1</v>
      </c>
      <c r="O409">
        <f>COUNTIF(C409:G409,"&lt;=17")</f>
        <v>3</v>
      </c>
      <c r="P409">
        <f>COUNTIF(C409:G409,"&gt;=18")</f>
        <v>2</v>
      </c>
      <c r="Q409">
        <f>SUMPRODUCT(--(D409:G409-C409:F409=1))</f>
        <v>0</v>
      </c>
      <c r="R409">
        <f>SUMPRODUCT(COUNTIF(C410:G410,C409:G409))</f>
        <v>1</v>
      </c>
      <c r="S409">
        <f>AVERAGE(J409:J413)</f>
        <v>100</v>
      </c>
      <c r="T409">
        <f>AVERAGE(J409:J428)</f>
        <v>100</v>
      </c>
      <c r="U409">
        <f>S409-T409</f>
        <v>0</v>
      </c>
      <c r="V409" t="str">
        <f>IF(S409&gt;T409,"EXPANDING (BULLISH)",IF(S409&lt;T409,"CONTRACTING (BEARISH)","NEUTRAL"))</f>
        <v>NEUTRAL</v>
      </c>
    </row>
    <row r="410">
      <c r="A410">
        <v>2024</v>
      </c>
      <c r="B410" t="str">
        <v>2021-03-17</v>
      </c>
      <c r="C410">
        <v>4</v>
      </c>
      <c r="D410">
        <v>9</v>
      </c>
      <c r="E410">
        <v>15</v>
      </c>
      <c r="F410">
        <v>21</v>
      </c>
      <c r="G410">
        <v>26</v>
      </c>
      <c r="H410">
        <v>5</v>
      </c>
      <c r="I410" t="str">
        <v>4 - 9 - 15 - 21 - 26 [PB: 5]</v>
      </c>
      <c r="J410">
        <f>SUM(C410:G410)</f>
        <v>75</v>
      </c>
      <c r="K410">
        <f>AVERAGE(C410:G410)</f>
        <v>15</v>
      </c>
      <c r="L410">
        <f>MAX(C410:G410)-MIN(C410:G410)</f>
        <v>22</v>
      </c>
      <c r="M410">
        <f>SUMPRODUCT(MOD(C410:G410,2))</f>
        <v>3</v>
      </c>
      <c r="N410">
        <f>5-M410</f>
        <v>2</v>
      </c>
      <c r="O410">
        <f>COUNTIF(C410:G410,"&lt;=17")</f>
        <v>3</v>
      </c>
      <c r="P410">
        <f>COUNTIF(C410:G410,"&gt;=18")</f>
        <v>2</v>
      </c>
      <c r="Q410">
        <f>SUMPRODUCT(--(D410:G410-C410:F410=1))</f>
        <v>0</v>
      </c>
      <c r="R410">
        <f>SUMPRODUCT(COUNTIF(C411:G411,C410:G410))</f>
        <v>2</v>
      </c>
      <c r="S410">
        <f>AVERAGE(J410:J414)</f>
        <v>75</v>
      </c>
      <c r="T410">
        <f>AVERAGE(J410:J429)</f>
        <v>75</v>
      </c>
      <c r="U410">
        <f>S410-T410</f>
        <v>0</v>
      </c>
      <c r="V410" t="str">
        <f>IF(S410&gt;T410,"EXPANDING (BULLISH)",IF(S410&lt;T410,"CONTRACTING (BEARISH)","NEUTRAL"))</f>
        <v>NEUTRAL</v>
      </c>
    </row>
    <row r="411">
      <c r="A411">
        <v>2023</v>
      </c>
      <c r="B411" t="str">
        <v>2021-03-13</v>
      </c>
      <c r="C411">
        <v>3</v>
      </c>
      <c r="D411">
        <v>4</v>
      </c>
      <c r="E411">
        <v>12</v>
      </c>
      <c r="F411">
        <v>15</v>
      </c>
      <c r="G411">
        <v>18</v>
      </c>
      <c r="H411">
        <v>2</v>
      </c>
      <c r="I411" t="str">
        <v>3 - 4 - 12 - 15 - 18 [PB: 2]</v>
      </c>
      <c r="J411">
        <f>SUM(C411:G411)</f>
        <v>52</v>
      </c>
      <c r="K411">
        <f>AVERAGE(C411:G411)</f>
        <v>10.4</v>
      </c>
      <c r="L411">
        <f>MAX(C411:G411)-MIN(C411:G411)</f>
        <v>15</v>
      </c>
      <c r="M411">
        <f>SUMPRODUCT(MOD(C411:G411,2))</f>
        <v>2</v>
      </c>
      <c r="N411">
        <f>5-M411</f>
        <v>3</v>
      </c>
      <c r="O411">
        <f>COUNTIF(C411:G411,"&lt;=17")</f>
        <v>4</v>
      </c>
      <c r="P411">
        <f>COUNTIF(C411:G411,"&gt;=18")</f>
        <v>1</v>
      </c>
      <c r="Q411">
        <f>SUMPRODUCT(--(D411:G411-C411:F411=1))</f>
        <v>1</v>
      </c>
      <c r="R411">
        <f>SUMPRODUCT(COUNTIF(C412:G412,C411:G411))</f>
        <v>1</v>
      </c>
      <c r="S411">
        <f>AVERAGE(J411:J415)</f>
        <v>52</v>
      </c>
      <c r="T411">
        <f>AVERAGE(J411:J430)</f>
        <v>52</v>
      </c>
      <c r="U411">
        <f>S411-T411</f>
        <v>0</v>
      </c>
      <c r="V411" t="str">
        <f>IF(S411&gt;T411,"EXPANDING (BULLISH)",IF(S411&lt;T411,"CONTRACTING (BEARISH)","NEUTRAL"))</f>
        <v>NEUTRAL</v>
      </c>
    </row>
    <row r="412">
      <c r="A412">
        <v>2022</v>
      </c>
      <c r="B412" t="str">
        <v>2021-03-10</v>
      </c>
      <c r="C412">
        <v>4</v>
      </c>
      <c r="D412">
        <v>6</v>
      </c>
      <c r="E412">
        <v>10</v>
      </c>
      <c r="F412">
        <v>11</v>
      </c>
      <c r="G412">
        <v>23</v>
      </c>
      <c r="H412">
        <v>7</v>
      </c>
      <c r="I412" t="str">
        <v>4 - 6 - 10 - 11 - 23 [PB: 7]</v>
      </c>
      <c r="J412">
        <f>SUM(C412:G412)</f>
        <v>54</v>
      </c>
      <c r="K412">
        <f>AVERAGE(C412:G412)</f>
        <v>10.8</v>
      </c>
      <c r="L412">
        <f>MAX(C412:G412)-MIN(C412:G412)</f>
        <v>19</v>
      </c>
      <c r="M412">
        <f>SUMPRODUCT(MOD(C412:G412,2))</f>
        <v>2</v>
      </c>
      <c r="N412">
        <f>5-M412</f>
        <v>3</v>
      </c>
      <c r="O412">
        <f>COUNTIF(C412:G412,"&lt;=17")</f>
        <v>4</v>
      </c>
      <c r="P412">
        <f>COUNTIF(C412:G412,"&gt;=18")</f>
        <v>1</v>
      </c>
      <c r="Q412">
        <f>SUMPRODUCT(--(D412:G412-C412:F412=1))</f>
        <v>1</v>
      </c>
      <c r="R412">
        <f>SUMPRODUCT(COUNTIF(C413:G413,C412:G412))</f>
        <v>2</v>
      </c>
      <c r="S412">
        <f>AVERAGE(J412:J416)</f>
        <v>54</v>
      </c>
      <c r="T412">
        <f>AVERAGE(J412:J431)</f>
        <v>54</v>
      </c>
      <c r="U412">
        <f>S412-T412</f>
        <v>0</v>
      </c>
      <c r="V412" t="str">
        <f>IF(S412&gt;T412,"EXPANDING (BULLISH)",IF(S412&lt;T412,"CONTRACTING (BEARISH)","NEUTRAL"))</f>
        <v>NEUTRAL</v>
      </c>
    </row>
    <row r="413">
      <c r="A413">
        <v>2021</v>
      </c>
      <c r="B413" t="str">
        <v>2021-03-06</v>
      </c>
      <c r="C413">
        <v>3</v>
      </c>
      <c r="D413">
        <v>6</v>
      </c>
      <c r="E413">
        <v>7</v>
      </c>
      <c r="F413">
        <v>10</v>
      </c>
      <c r="G413">
        <v>14</v>
      </c>
      <c r="H413">
        <v>9</v>
      </c>
      <c r="I413" t="str">
        <v>3 - 6 - 7 - 10 - 14 [PB: 9]</v>
      </c>
      <c r="J413">
        <f>SUM(C413:G413)</f>
        <v>40</v>
      </c>
      <c r="K413">
        <f>AVERAGE(C413:G413)</f>
        <v>8</v>
      </c>
      <c r="L413">
        <f>MAX(C413:G413)-MIN(C413:G413)</f>
        <v>11</v>
      </c>
      <c r="M413">
        <f>SUMPRODUCT(MOD(C413:G413,2))</f>
        <v>2</v>
      </c>
      <c r="N413">
        <f>5-M413</f>
        <v>3</v>
      </c>
      <c r="O413">
        <f>COUNTIF(C413:G413,"&lt;=17")</f>
        <v>5</v>
      </c>
      <c r="P413">
        <f>COUNTIF(C413:G413,"&gt;=18")</f>
        <v>0</v>
      </c>
      <c r="Q413">
        <f>SUMPRODUCT(--(D413:G413-C413:F413=1))</f>
        <v>1</v>
      </c>
      <c r="R413">
        <f>SUMPRODUCT(COUNTIF(C414:G414,C413:G413))</f>
        <v>0</v>
      </c>
      <c r="S413">
        <f>AVERAGE(J413:J417)</f>
        <v>40</v>
      </c>
      <c r="T413">
        <f>AVERAGE(J413:J432)</f>
        <v>40</v>
      </c>
      <c r="U413">
        <f>S413-T413</f>
        <v>0</v>
      </c>
      <c r="V413" t="str">
        <f>IF(S413&gt;T413,"EXPANDING (BULLISH)",IF(S413&lt;T413,"CONTRACTING (BEARISH)","NEUTRAL"))</f>
        <v>NEUTRAL</v>
      </c>
    </row>
    <row r="414">
      <c r="A414">
        <v>2020</v>
      </c>
      <c r="B414" t="str">
        <v>2021-03-03</v>
      </c>
      <c r="C414">
        <v>1</v>
      </c>
      <c r="D414">
        <v>5</v>
      </c>
      <c r="E414">
        <v>11</v>
      </c>
      <c r="F414">
        <v>30</v>
      </c>
      <c r="G414">
        <v>32</v>
      </c>
      <c r="H414">
        <v>5</v>
      </c>
      <c r="I414" t="str">
        <v>1 - 5 - 11 - 30 - 32 [PB: 5]</v>
      </c>
      <c r="J414">
        <f>SUM(C414:G414)</f>
        <v>79</v>
      </c>
      <c r="K414">
        <f>AVERAGE(C414:G414)</f>
        <v>15.8</v>
      </c>
      <c r="L414">
        <f>MAX(C414:G414)-MIN(C414:G414)</f>
        <v>31</v>
      </c>
      <c r="M414">
        <f>SUMPRODUCT(MOD(C414:G414,2))</f>
        <v>3</v>
      </c>
      <c r="N414">
        <f>5-M414</f>
        <v>2</v>
      </c>
      <c r="O414">
        <f>COUNTIF(C414:G414,"&lt;=17")</f>
        <v>3</v>
      </c>
      <c r="P414">
        <f>COUNTIF(C414:G414,"&gt;=18")</f>
        <v>2</v>
      </c>
      <c r="Q414">
        <f>SUMPRODUCT(--(D414:G414-C414:F414=1))</f>
        <v>0</v>
      </c>
      <c r="R414">
        <f>SUMPRODUCT(COUNTIF(C415:G415,C414:G414))</f>
        <v>1</v>
      </c>
      <c r="S414">
        <f>AVERAGE(J414:J418)</f>
        <v>79</v>
      </c>
      <c r="T414">
        <f>AVERAGE(J414:J433)</f>
        <v>79</v>
      </c>
      <c r="U414">
        <f>S414-T414</f>
        <v>0</v>
      </c>
      <c r="V414" t="str">
        <f>IF(S414&gt;T414,"EXPANDING (BULLISH)",IF(S414&lt;T414,"CONTRACTING (BEARISH)","NEUTRAL"))</f>
        <v>NEUTRAL</v>
      </c>
    </row>
    <row r="415">
      <c r="A415">
        <v>2019</v>
      </c>
      <c r="B415" t="str">
        <v>2021-02-27</v>
      </c>
      <c r="C415">
        <v>13</v>
      </c>
      <c r="D415">
        <v>15</v>
      </c>
      <c r="E415">
        <v>22</v>
      </c>
      <c r="F415">
        <v>23</v>
      </c>
      <c r="G415">
        <v>32</v>
      </c>
      <c r="H415">
        <v>10</v>
      </c>
      <c r="I415" t="str">
        <v>13 - 15 - 22 - 23 - 32 [PB: 10]</v>
      </c>
      <c r="J415">
        <f>SUM(C415:G415)</f>
        <v>105</v>
      </c>
      <c r="K415">
        <f>AVERAGE(C415:G415)</f>
        <v>21</v>
      </c>
      <c r="L415">
        <f>MAX(C415:G415)-MIN(C415:G415)</f>
        <v>19</v>
      </c>
      <c r="M415">
        <f>SUMPRODUCT(MOD(C415:G415,2))</f>
        <v>3</v>
      </c>
      <c r="N415">
        <f>5-M415</f>
        <v>2</v>
      </c>
      <c r="O415">
        <f>COUNTIF(C415:G415,"&lt;=17")</f>
        <v>2</v>
      </c>
      <c r="P415">
        <f>COUNTIF(C415:G415,"&gt;=18")</f>
        <v>3</v>
      </c>
      <c r="Q415">
        <f>SUMPRODUCT(--(D415:G415-C415:F415=1))</f>
        <v>1</v>
      </c>
      <c r="R415">
        <f>SUMPRODUCT(COUNTIF(C416:G416,C415:G415))</f>
        <v>0</v>
      </c>
      <c r="S415">
        <f>AVERAGE(J415:J419)</f>
        <v>105</v>
      </c>
      <c r="T415">
        <f>AVERAGE(J415:J434)</f>
        <v>105</v>
      </c>
      <c r="U415">
        <f>S415-T415</f>
        <v>0</v>
      </c>
      <c r="V415" t="str">
        <f>IF(S415&gt;T415,"EXPANDING (BULLISH)",IF(S415&lt;T415,"CONTRACTING (BEARISH)","NEUTRAL"))</f>
        <v>NEUTRAL</v>
      </c>
    </row>
    <row r="416">
      <c r="A416">
        <v>2018</v>
      </c>
      <c r="B416" t="str">
        <v>2021-02-24</v>
      </c>
      <c r="C416">
        <v>2</v>
      </c>
      <c r="D416">
        <v>18</v>
      </c>
      <c r="E416">
        <v>19</v>
      </c>
      <c r="F416">
        <v>20</v>
      </c>
      <c r="G416">
        <v>27</v>
      </c>
      <c r="H416">
        <v>7</v>
      </c>
      <c r="I416" t="str">
        <v>2 - 18 - 19 - 20 - 27 [PB: 7]</v>
      </c>
      <c r="J416">
        <f>SUM(C416:G416)</f>
        <v>86</v>
      </c>
      <c r="K416">
        <f>AVERAGE(C416:G416)</f>
        <v>17.2</v>
      </c>
      <c r="L416">
        <f>MAX(C416:G416)-MIN(C416:G416)</f>
        <v>25</v>
      </c>
      <c r="M416">
        <f>SUMPRODUCT(MOD(C416:G416,2))</f>
        <v>2</v>
      </c>
      <c r="N416">
        <f>5-M416</f>
        <v>3</v>
      </c>
      <c r="O416">
        <f>COUNTIF(C416:G416,"&lt;=17")</f>
        <v>1</v>
      </c>
      <c r="P416">
        <f>COUNTIF(C416:G416,"&gt;=18")</f>
        <v>4</v>
      </c>
      <c r="Q416">
        <f>SUMPRODUCT(--(D416:G416-C416:F416=1))</f>
        <v>2</v>
      </c>
      <c r="R416">
        <f>SUMPRODUCT(COUNTIF(C417:G417,C416:G416))</f>
        <v>0</v>
      </c>
      <c r="S416">
        <f>AVERAGE(J416:J420)</f>
        <v>86</v>
      </c>
      <c r="T416">
        <f>AVERAGE(J416:J435)</f>
        <v>86</v>
      </c>
      <c r="U416">
        <f>S416-T416</f>
        <v>0</v>
      </c>
      <c r="V416" t="str">
        <f>IF(S416&gt;T416,"EXPANDING (BULLISH)",IF(S416&lt;T416,"CONTRACTING (BEARISH)","NEUTRAL"))</f>
        <v>NEUTRAL</v>
      </c>
    </row>
    <row r="417">
      <c r="A417">
        <v>2017</v>
      </c>
      <c r="B417" t="str">
        <v>2021-02-20</v>
      </c>
      <c r="C417">
        <v>1</v>
      </c>
      <c r="D417">
        <v>6</v>
      </c>
      <c r="E417">
        <v>8</v>
      </c>
      <c r="F417">
        <v>22</v>
      </c>
      <c r="G417">
        <v>30</v>
      </c>
      <c r="H417">
        <v>1</v>
      </c>
      <c r="I417" t="str">
        <v>1 - 6 - 8 - 22 - 30 [PB: 1]</v>
      </c>
      <c r="J417">
        <f>SUM(C417:G417)</f>
        <v>67</v>
      </c>
      <c r="K417">
        <f>AVERAGE(C417:G417)</f>
        <v>13.4</v>
      </c>
      <c r="L417">
        <f>MAX(C417:G417)-MIN(C417:G417)</f>
        <v>29</v>
      </c>
      <c r="M417">
        <f>SUMPRODUCT(MOD(C417:G417,2))</f>
        <v>1</v>
      </c>
      <c r="N417">
        <f>5-M417</f>
        <v>4</v>
      </c>
      <c r="O417">
        <f>COUNTIF(C417:G417,"&lt;=17")</f>
        <v>3</v>
      </c>
      <c r="P417">
        <f>COUNTIF(C417:G417,"&gt;=18")</f>
        <v>2</v>
      </c>
      <c r="Q417">
        <f>SUMPRODUCT(--(D417:G417-C417:F417=1))</f>
        <v>0</v>
      </c>
      <c r="R417">
        <f>SUMPRODUCT(COUNTIF(C418:G418,C417:G417))</f>
        <v>1</v>
      </c>
      <c r="S417">
        <f>AVERAGE(J417:J421)</f>
        <v>67</v>
      </c>
      <c r="T417">
        <f>AVERAGE(J417:J436)</f>
        <v>67</v>
      </c>
      <c r="U417">
        <f>S417-T417</f>
        <v>0</v>
      </c>
      <c r="V417" t="str">
        <f>IF(S417&gt;T417,"EXPANDING (BULLISH)",IF(S417&lt;T417,"CONTRACTING (BEARISH)","NEUTRAL"))</f>
        <v>NEUTRAL</v>
      </c>
    </row>
    <row r="418">
      <c r="A418">
        <v>2016</v>
      </c>
      <c r="B418" t="str">
        <v>2021-02-17</v>
      </c>
      <c r="C418">
        <v>3</v>
      </c>
      <c r="D418">
        <v>15</v>
      </c>
      <c r="E418">
        <v>16</v>
      </c>
      <c r="F418">
        <v>22</v>
      </c>
      <c r="G418">
        <v>32</v>
      </c>
      <c r="H418">
        <v>1</v>
      </c>
      <c r="I418" t="str">
        <v>3 - 15 - 16 - 22 - 32 [PB: 1]</v>
      </c>
      <c r="J418">
        <f>SUM(C418:G418)</f>
        <v>88</v>
      </c>
      <c r="K418">
        <f>AVERAGE(C418:G418)</f>
        <v>17.6</v>
      </c>
      <c r="L418">
        <f>MAX(C418:G418)-MIN(C418:G418)</f>
        <v>29</v>
      </c>
      <c r="M418">
        <f>SUMPRODUCT(MOD(C418:G418,2))</f>
        <v>2</v>
      </c>
      <c r="N418">
        <f>5-M418</f>
        <v>3</v>
      </c>
      <c r="O418">
        <f>COUNTIF(C418:G418,"&lt;=17")</f>
        <v>3</v>
      </c>
      <c r="P418">
        <f>COUNTIF(C418:G418,"&gt;=18")</f>
        <v>2</v>
      </c>
      <c r="Q418">
        <f>SUMPRODUCT(--(D418:G418-C418:F418=1))</f>
        <v>1</v>
      </c>
      <c r="R418">
        <f>SUMPRODUCT(COUNTIF(C419:G419,C418:G418))</f>
        <v>1</v>
      </c>
      <c r="S418">
        <f>AVERAGE(J418:J422)</f>
        <v>88</v>
      </c>
      <c r="T418">
        <f>AVERAGE(J418:J437)</f>
        <v>88</v>
      </c>
      <c r="U418">
        <f>S418-T418</f>
        <v>0</v>
      </c>
      <c r="V418" t="str">
        <f>IF(S418&gt;T418,"EXPANDING (BULLISH)",IF(S418&lt;T418,"CONTRACTING (BEARISH)","NEUTRAL"))</f>
        <v>NEUTRAL</v>
      </c>
    </row>
    <row r="419">
      <c r="A419">
        <v>2015</v>
      </c>
      <c r="B419" t="str">
        <v>2021-02-13</v>
      </c>
      <c r="C419">
        <v>1</v>
      </c>
      <c r="D419">
        <v>2</v>
      </c>
      <c r="E419">
        <v>4</v>
      </c>
      <c r="F419">
        <v>23</v>
      </c>
      <c r="G419">
        <v>32</v>
      </c>
      <c r="H419">
        <v>7</v>
      </c>
      <c r="I419" t="str">
        <v>1 - 2 - 4 - 23 - 32 [PB: 7]</v>
      </c>
      <c r="J419">
        <f>SUM(C419:G419)</f>
        <v>62</v>
      </c>
      <c r="K419">
        <f>AVERAGE(C419:G419)</f>
        <v>12.4</v>
      </c>
      <c r="L419">
        <f>MAX(C419:G419)-MIN(C419:G419)</f>
        <v>31</v>
      </c>
      <c r="M419">
        <f>SUMPRODUCT(MOD(C419:G419,2))</f>
        <v>2</v>
      </c>
      <c r="N419">
        <f>5-M419</f>
        <v>3</v>
      </c>
      <c r="O419">
        <f>COUNTIF(C419:G419,"&lt;=17")</f>
        <v>3</v>
      </c>
      <c r="P419">
        <f>COUNTIF(C419:G419,"&gt;=18")</f>
        <v>2</v>
      </c>
      <c r="Q419">
        <f>SUMPRODUCT(--(D419:G419-C419:F419=1))</f>
        <v>1</v>
      </c>
      <c r="R419">
        <f>SUMPRODUCT(COUNTIF(C420:G420,C419:G419))</f>
        <v>0</v>
      </c>
      <c r="S419">
        <f>AVERAGE(J419:J423)</f>
        <v>62</v>
      </c>
      <c r="T419">
        <f>AVERAGE(J419:J438)</f>
        <v>62</v>
      </c>
      <c r="U419">
        <f>S419-T419</f>
        <v>0</v>
      </c>
      <c r="V419" t="str">
        <f>IF(S419&gt;T419,"EXPANDING (BULLISH)",IF(S419&lt;T419,"CONTRACTING (BEARISH)","NEUTRAL"))</f>
        <v>NEUTRAL</v>
      </c>
    </row>
    <row r="420">
      <c r="A420">
        <v>2014</v>
      </c>
      <c r="B420" t="str">
        <v>2021-02-10</v>
      </c>
      <c r="C420">
        <v>5</v>
      </c>
      <c r="D420">
        <v>8</v>
      </c>
      <c r="E420">
        <v>10</v>
      </c>
      <c r="F420">
        <v>28</v>
      </c>
      <c r="G420">
        <v>30</v>
      </c>
      <c r="H420">
        <v>2</v>
      </c>
      <c r="I420" t="str">
        <v>5 - 8 - 10 - 28 - 30 [PB: 2]</v>
      </c>
      <c r="J420">
        <f>SUM(C420:G420)</f>
        <v>81</v>
      </c>
      <c r="K420">
        <f>AVERAGE(C420:G420)</f>
        <v>16.2</v>
      </c>
      <c r="L420">
        <f>MAX(C420:G420)-MIN(C420:G420)</f>
        <v>25</v>
      </c>
      <c r="M420">
        <f>SUMPRODUCT(MOD(C420:G420,2))</f>
        <v>1</v>
      </c>
      <c r="N420">
        <f>5-M420</f>
        <v>4</v>
      </c>
      <c r="O420">
        <f>COUNTIF(C420:G420,"&lt;=17")</f>
        <v>3</v>
      </c>
      <c r="P420">
        <f>COUNTIF(C420:G420,"&gt;=18")</f>
        <v>2</v>
      </c>
      <c r="Q420">
        <f>SUMPRODUCT(--(D420:G420-C420:F420=1))</f>
        <v>0</v>
      </c>
      <c r="R420">
        <f>SUMPRODUCT(COUNTIF(C421:G421,C420:G420))</f>
        <v>1</v>
      </c>
      <c r="S420">
        <f>AVERAGE(J420:J424)</f>
        <v>81</v>
      </c>
      <c r="T420">
        <f>AVERAGE(J420:J439)</f>
        <v>81</v>
      </c>
      <c r="U420">
        <f>S420-T420</f>
        <v>0</v>
      </c>
      <c r="V420" t="str">
        <f>IF(S420&gt;T420,"EXPANDING (BULLISH)",IF(S420&lt;T420,"CONTRACTING (BEARISH)","NEUTRAL"))</f>
        <v>NEUTRAL</v>
      </c>
    </row>
    <row r="421">
      <c r="A421">
        <v>2013</v>
      </c>
      <c r="B421" t="str">
        <v>2021-02-06</v>
      </c>
      <c r="C421">
        <v>9</v>
      </c>
      <c r="D421">
        <v>14</v>
      </c>
      <c r="E421">
        <v>21</v>
      </c>
      <c r="F421">
        <v>23</v>
      </c>
      <c r="G421">
        <v>28</v>
      </c>
      <c r="H421">
        <v>10</v>
      </c>
      <c r="I421" t="str">
        <v>9 - 14 - 21 - 23 - 28 [PB: 10]</v>
      </c>
      <c r="J421">
        <f>SUM(C421:G421)</f>
        <v>95</v>
      </c>
      <c r="K421">
        <f>AVERAGE(C421:G421)</f>
        <v>19</v>
      </c>
      <c r="L421">
        <f>MAX(C421:G421)-MIN(C421:G421)</f>
        <v>19</v>
      </c>
      <c r="M421">
        <f>SUMPRODUCT(MOD(C421:G421,2))</f>
        <v>3</v>
      </c>
      <c r="N421">
        <f>5-M421</f>
        <v>2</v>
      </c>
      <c r="O421">
        <f>COUNTIF(C421:G421,"&lt;=17")</f>
        <v>2</v>
      </c>
      <c r="P421">
        <f>COUNTIF(C421:G421,"&gt;=18")</f>
        <v>3</v>
      </c>
      <c r="Q421">
        <f>SUMPRODUCT(--(D421:G421-C421:F421=1))</f>
        <v>0</v>
      </c>
      <c r="R421">
        <f>SUMPRODUCT(COUNTIF(C422:G422,C421:G421))</f>
        <v>2</v>
      </c>
      <c r="S421">
        <f>AVERAGE(J421:J425)</f>
        <v>95</v>
      </c>
      <c r="T421">
        <f>AVERAGE(J421:J440)</f>
        <v>95</v>
      </c>
      <c r="U421">
        <f>S421-T421</f>
        <v>0</v>
      </c>
      <c r="V421" t="str">
        <f>IF(S421&gt;T421,"EXPANDING (BULLISH)",IF(S421&lt;T421,"CONTRACTING (BEARISH)","NEUTRAL"))</f>
        <v>NEUTRAL</v>
      </c>
    </row>
    <row r="422">
      <c r="A422">
        <v>2012</v>
      </c>
      <c r="B422" t="str">
        <v>2021-02-03</v>
      </c>
      <c r="C422">
        <v>13</v>
      </c>
      <c r="D422">
        <v>14</v>
      </c>
      <c r="E422">
        <v>20</v>
      </c>
      <c r="F422">
        <v>22</v>
      </c>
      <c r="G422">
        <v>23</v>
      </c>
      <c r="H422">
        <v>2</v>
      </c>
      <c r="I422" t="str">
        <v>13 - 14 - 20 - 22 - 23 [PB: 2]</v>
      </c>
      <c r="J422">
        <f>SUM(C422:G422)</f>
        <v>92</v>
      </c>
      <c r="K422">
        <f>AVERAGE(C422:G422)</f>
        <v>18.4</v>
      </c>
      <c r="L422">
        <f>MAX(C422:G422)-MIN(C422:G422)</f>
        <v>10</v>
      </c>
      <c r="M422">
        <f>SUMPRODUCT(MOD(C422:G422,2))</f>
        <v>2</v>
      </c>
      <c r="N422">
        <f>5-M422</f>
        <v>3</v>
      </c>
      <c r="O422">
        <f>COUNTIF(C422:G422,"&lt;=17")</f>
        <v>2</v>
      </c>
      <c r="P422">
        <f>COUNTIF(C422:G422,"&gt;=18")</f>
        <v>3</v>
      </c>
      <c r="Q422">
        <f>SUMPRODUCT(--(D422:G422-C422:F422=1))</f>
        <v>2</v>
      </c>
      <c r="R422">
        <f>SUMPRODUCT(COUNTIF(C423:G423,C422:G422))</f>
        <v>1</v>
      </c>
      <c r="S422">
        <f>AVERAGE(J422:J426)</f>
        <v>92</v>
      </c>
      <c r="T422">
        <f>AVERAGE(J422:J441)</f>
        <v>92</v>
      </c>
      <c r="U422">
        <f>S422-T422</f>
        <v>0</v>
      </c>
      <c r="V422" t="str">
        <f>IF(S422&gt;T422,"EXPANDING (BULLISH)",IF(S422&lt;T422,"CONTRACTING (BEARISH)","NEUTRAL"))</f>
        <v>NEUTRAL</v>
      </c>
    </row>
    <row r="423">
      <c r="A423">
        <v>2011</v>
      </c>
      <c r="B423" t="str">
        <v>2021-01-30</v>
      </c>
      <c r="C423">
        <v>2</v>
      </c>
      <c r="D423">
        <v>10</v>
      </c>
      <c r="E423">
        <v>22</v>
      </c>
      <c r="F423">
        <v>30</v>
      </c>
      <c r="G423">
        <v>33</v>
      </c>
      <c r="H423">
        <v>8</v>
      </c>
      <c r="I423" t="str">
        <v>2 - 10 - 22 - 30 - 33 [PB: 8]</v>
      </c>
      <c r="J423">
        <f>SUM(C423:G423)</f>
        <v>97</v>
      </c>
      <c r="K423">
        <f>AVERAGE(C423:G423)</f>
        <v>19.4</v>
      </c>
      <c r="L423">
        <f>MAX(C423:G423)-MIN(C423:G423)</f>
        <v>31</v>
      </c>
      <c r="M423">
        <f>SUMPRODUCT(MOD(C423:G423,2))</f>
        <v>1</v>
      </c>
      <c r="N423">
        <f>5-M423</f>
        <v>4</v>
      </c>
      <c r="O423">
        <f>COUNTIF(C423:G423,"&lt;=17")</f>
        <v>2</v>
      </c>
      <c r="P423">
        <f>COUNTIF(C423:G423,"&gt;=18")</f>
        <v>3</v>
      </c>
      <c r="Q423">
        <f>SUMPRODUCT(--(D423:G423-C423:F423=1))</f>
        <v>0</v>
      </c>
      <c r="R423">
        <f>SUMPRODUCT(COUNTIF(C424:G424,C423:G423))</f>
        <v>1</v>
      </c>
      <c r="S423">
        <f>AVERAGE(J423:J427)</f>
        <v>97</v>
      </c>
      <c r="T423">
        <f>AVERAGE(J423:J442)</f>
        <v>97</v>
      </c>
      <c r="U423">
        <f>S423-T423</f>
        <v>0</v>
      </c>
      <c r="V423" t="str">
        <f>IF(S423&gt;T423,"EXPANDING (BULLISH)",IF(S423&lt;T423,"CONTRACTING (BEARISH)","NEUTRAL"))</f>
        <v>NEUTRAL</v>
      </c>
    </row>
    <row r="424">
      <c r="A424">
        <v>2010</v>
      </c>
      <c r="B424" t="str">
        <v>2021-01-27</v>
      </c>
      <c r="C424">
        <v>2</v>
      </c>
      <c r="D424">
        <v>13</v>
      </c>
      <c r="E424">
        <v>15</v>
      </c>
      <c r="F424">
        <v>29</v>
      </c>
      <c r="G424">
        <v>35</v>
      </c>
      <c r="H424">
        <v>7</v>
      </c>
      <c r="I424" t="str">
        <v>2 - 13 - 15 - 29 - 35 [PB: 7]</v>
      </c>
      <c r="J424">
        <f>SUM(C424:G424)</f>
        <v>94</v>
      </c>
      <c r="K424">
        <f>AVERAGE(C424:G424)</f>
        <v>18.8</v>
      </c>
      <c r="L424">
        <f>MAX(C424:G424)-MIN(C424:G424)</f>
        <v>33</v>
      </c>
      <c r="M424">
        <f>SUMPRODUCT(MOD(C424:G424,2))</f>
        <v>4</v>
      </c>
      <c r="N424">
        <f>5-M424</f>
        <v>1</v>
      </c>
      <c r="O424">
        <f>COUNTIF(C424:G424,"&lt;=17")</f>
        <v>3</v>
      </c>
      <c r="P424">
        <f>COUNTIF(C424:G424,"&gt;=18")</f>
        <v>2</v>
      </c>
      <c r="Q424">
        <f>SUMPRODUCT(--(D424:G424-C424:F424=1))</f>
        <v>0</v>
      </c>
      <c r="R424">
        <f>SUMPRODUCT(COUNTIF(C425:G425,C424:G424))</f>
        <v>0</v>
      </c>
      <c r="S424">
        <f>AVERAGE(J424:J428)</f>
        <v>94</v>
      </c>
      <c r="T424">
        <f>AVERAGE(J424:J443)</f>
        <v>94</v>
      </c>
      <c r="U424">
        <f>S424-T424</f>
        <v>0</v>
      </c>
      <c r="V424" t="str">
        <f>IF(S424&gt;T424,"EXPANDING (BULLISH)",IF(S424&lt;T424,"CONTRACTING (BEARISH)","NEUTRAL"))</f>
        <v>NEUTRAL</v>
      </c>
    </row>
    <row r="425">
      <c r="A425">
        <v>2009</v>
      </c>
      <c r="B425" t="str">
        <v>2021-01-23</v>
      </c>
      <c r="C425">
        <v>6</v>
      </c>
      <c r="D425">
        <v>11</v>
      </c>
      <c r="E425">
        <v>21</v>
      </c>
      <c r="F425">
        <v>33</v>
      </c>
      <c r="G425">
        <v>34</v>
      </c>
      <c r="H425">
        <v>4</v>
      </c>
      <c r="I425" t="str">
        <v>6 - 11 - 21 - 33 - 34 [PB: 4]</v>
      </c>
      <c r="J425">
        <f>SUM(C425:G425)</f>
        <v>105</v>
      </c>
      <c r="K425">
        <f>AVERAGE(C425:G425)</f>
        <v>21</v>
      </c>
      <c r="L425">
        <f>MAX(C425:G425)-MIN(C425:G425)</f>
        <v>28</v>
      </c>
      <c r="M425">
        <f>SUMPRODUCT(MOD(C425:G425,2))</f>
        <v>3</v>
      </c>
      <c r="N425">
        <f>5-M425</f>
        <v>2</v>
      </c>
      <c r="O425">
        <f>COUNTIF(C425:G425,"&lt;=17")</f>
        <v>2</v>
      </c>
      <c r="P425">
        <f>COUNTIF(C425:G425,"&gt;=18")</f>
        <v>3</v>
      </c>
      <c r="Q425">
        <f>SUMPRODUCT(--(D425:G425-C425:F425=1))</f>
        <v>1</v>
      </c>
      <c r="R425">
        <f>SUMPRODUCT(COUNTIF(C426:G426,C425:G425))</f>
        <v>0</v>
      </c>
      <c r="S425">
        <f>AVERAGE(J425:J429)</f>
        <v>105</v>
      </c>
      <c r="T425">
        <f>AVERAGE(J425:J444)</f>
        <v>105</v>
      </c>
      <c r="U425">
        <f>S425-T425</f>
        <v>0</v>
      </c>
      <c r="V425" t="str">
        <f>IF(S425&gt;T425,"EXPANDING (BULLISH)",IF(S425&lt;T425,"CONTRACTING (BEARISH)","NEUTRAL"))</f>
        <v>NEUTRAL</v>
      </c>
    </row>
    <row r="426">
      <c r="A426">
        <v>2008</v>
      </c>
      <c r="B426" t="str">
        <v>2021-01-20</v>
      </c>
      <c r="C426">
        <v>1</v>
      </c>
      <c r="D426">
        <v>16</v>
      </c>
      <c r="E426">
        <v>19</v>
      </c>
      <c r="F426">
        <v>22</v>
      </c>
      <c r="G426">
        <v>23</v>
      </c>
      <c r="H426">
        <v>5</v>
      </c>
      <c r="I426" t="str">
        <v>1 - 16 - 19 - 22 - 23 [PB: 5]</v>
      </c>
      <c r="J426">
        <f>SUM(C426:G426)</f>
        <v>81</v>
      </c>
      <c r="K426">
        <f>AVERAGE(C426:G426)</f>
        <v>16.2</v>
      </c>
      <c r="L426">
        <f>MAX(C426:G426)-MIN(C426:G426)</f>
        <v>22</v>
      </c>
      <c r="M426">
        <f>SUMPRODUCT(MOD(C426:G426,2))</f>
        <v>3</v>
      </c>
      <c r="N426">
        <f>5-M426</f>
        <v>2</v>
      </c>
      <c r="O426">
        <f>COUNTIF(C426:G426,"&lt;=17")</f>
        <v>2</v>
      </c>
      <c r="P426">
        <f>COUNTIF(C426:G426,"&gt;=18")</f>
        <v>3</v>
      </c>
      <c r="Q426">
        <f>SUMPRODUCT(--(D426:G426-C426:F426=1))</f>
        <v>1</v>
      </c>
      <c r="R426">
        <f>SUMPRODUCT(COUNTIF(C427:G427,C426:G426))</f>
        <v>0</v>
      </c>
      <c r="S426">
        <f>AVERAGE(J426:J430)</f>
        <v>81</v>
      </c>
      <c r="T426">
        <f>AVERAGE(J426:J445)</f>
        <v>81</v>
      </c>
      <c r="U426">
        <f>S426-T426</f>
        <v>0</v>
      </c>
      <c r="V426" t="str">
        <f>IF(S426&gt;T426,"EXPANDING (BULLISH)",IF(S426&lt;T426,"CONTRACTING (BEARISH)","NEUTRAL"))</f>
        <v>NEUTRAL</v>
      </c>
    </row>
    <row r="427">
      <c r="A427">
        <v>2007</v>
      </c>
      <c r="B427" t="str">
        <v>2021-01-16</v>
      </c>
      <c r="C427">
        <v>5</v>
      </c>
      <c r="D427">
        <v>12</v>
      </c>
      <c r="E427">
        <v>27</v>
      </c>
      <c r="F427">
        <v>32</v>
      </c>
      <c r="G427">
        <v>35</v>
      </c>
      <c r="H427">
        <v>2</v>
      </c>
      <c r="I427" t="str">
        <v>5 - 12 - 27 - 32 - 35 [PB: 2]</v>
      </c>
      <c r="J427">
        <f>SUM(C427:G427)</f>
        <v>111</v>
      </c>
      <c r="K427">
        <f>AVERAGE(C427:G427)</f>
        <v>22.2</v>
      </c>
      <c r="L427">
        <f>MAX(C427:G427)-MIN(C427:G427)</f>
        <v>30</v>
      </c>
      <c r="M427">
        <f>SUMPRODUCT(MOD(C427:G427,2))</f>
        <v>3</v>
      </c>
      <c r="N427">
        <f>5-M427</f>
        <v>2</v>
      </c>
      <c r="O427">
        <f>COUNTIF(C427:G427,"&lt;=17")</f>
        <v>2</v>
      </c>
      <c r="P427">
        <f>COUNTIF(C427:G427,"&gt;=18")</f>
        <v>3</v>
      </c>
      <c r="Q427">
        <f>SUMPRODUCT(--(D427:G427-C427:F427=1))</f>
        <v>0</v>
      </c>
      <c r="R427">
        <f>SUMPRODUCT(COUNTIF(C428:G428,C427:G427))</f>
        <v>1</v>
      </c>
      <c r="S427">
        <f>AVERAGE(J427:J431)</f>
        <v>111</v>
      </c>
      <c r="T427">
        <f>AVERAGE(J427:J446)</f>
        <v>111</v>
      </c>
      <c r="U427">
        <f>S427-T427</f>
        <v>0</v>
      </c>
      <c r="V427" t="str">
        <f>IF(S427&gt;T427,"EXPANDING (BULLISH)",IF(S427&lt;T427,"CONTRACTING (BEARISH)","NEUTRAL"))</f>
        <v>NEUTRAL</v>
      </c>
    </row>
    <row r="428">
      <c r="A428">
        <v>2006</v>
      </c>
      <c r="B428" t="str">
        <v>2021-01-13</v>
      </c>
      <c r="C428">
        <v>4</v>
      </c>
      <c r="D428">
        <v>5</v>
      </c>
      <c r="E428">
        <v>9</v>
      </c>
      <c r="F428">
        <v>10</v>
      </c>
      <c r="G428">
        <v>18</v>
      </c>
      <c r="H428">
        <v>7</v>
      </c>
      <c r="I428" t="str">
        <v>4 - 5 - 9 - 10 - 18 [PB: 7]</v>
      </c>
      <c r="J428">
        <f>SUM(C428:G428)</f>
        <v>46</v>
      </c>
      <c r="K428">
        <f>AVERAGE(C428:G428)</f>
        <v>9.2</v>
      </c>
      <c r="L428">
        <f>MAX(C428:G428)-MIN(C428:G428)</f>
        <v>14</v>
      </c>
      <c r="M428">
        <f>SUMPRODUCT(MOD(C428:G428,2))</f>
        <v>2</v>
      </c>
      <c r="N428">
        <f>5-M428</f>
        <v>3</v>
      </c>
      <c r="O428">
        <f>COUNTIF(C428:G428,"&lt;=17")</f>
        <v>4</v>
      </c>
      <c r="P428">
        <f>COUNTIF(C428:G428,"&gt;=18")</f>
        <v>1</v>
      </c>
      <c r="Q428">
        <f>SUMPRODUCT(--(D428:G428-C428:F428=1))</f>
        <v>2</v>
      </c>
      <c r="R428">
        <f>SUMPRODUCT(COUNTIF(C429:G429,C428:G428))</f>
        <v>0</v>
      </c>
      <c r="S428">
        <f>AVERAGE(J428:J432)</f>
        <v>46</v>
      </c>
      <c r="T428">
        <f>AVERAGE(J428:J447)</f>
        <v>46</v>
      </c>
      <c r="U428">
        <f>S428-T428</f>
        <v>0</v>
      </c>
      <c r="V428" t="str">
        <f>IF(S428&gt;T428,"EXPANDING (BULLISH)",IF(S428&lt;T428,"CONTRACTING (BEARISH)","NEUTRAL"))</f>
        <v>NEUTRAL</v>
      </c>
    </row>
    <row r="429">
      <c r="A429">
        <v>2005</v>
      </c>
      <c r="B429" t="str">
        <v>2021-01-09</v>
      </c>
      <c r="C429">
        <v>8</v>
      </c>
      <c r="D429">
        <v>11</v>
      </c>
      <c r="E429">
        <v>17</v>
      </c>
      <c r="F429">
        <v>27</v>
      </c>
      <c r="G429">
        <v>29</v>
      </c>
      <c r="H429">
        <v>3</v>
      </c>
      <c r="I429" t="str">
        <v>8 - 11 - 17 - 27 - 29 [PB: 3]</v>
      </c>
      <c r="J429">
        <f>SUM(C429:G429)</f>
        <v>92</v>
      </c>
      <c r="K429">
        <f>AVERAGE(C429:G429)</f>
        <v>18.4</v>
      </c>
      <c r="L429">
        <f>MAX(C429:G429)-MIN(C429:G429)</f>
        <v>21</v>
      </c>
      <c r="M429">
        <f>SUMPRODUCT(MOD(C429:G429,2))</f>
        <v>4</v>
      </c>
      <c r="N429">
        <f>5-M429</f>
        <v>1</v>
      </c>
      <c r="O429">
        <f>COUNTIF(C429:G429,"&lt;=17")</f>
        <v>3</v>
      </c>
      <c r="P429">
        <f>COUNTIF(C429:G429,"&gt;=18")</f>
        <v>2</v>
      </c>
      <c r="Q429">
        <f>SUMPRODUCT(--(D429:G429-C429:F429=1))</f>
        <v>0</v>
      </c>
      <c r="R429">
        <f>SUMPRODUCT(COUNTIF(C430:G430,C429:G429))</f>
        <v>1</v>
      </c>
      <c r="S429">
        <f>AVERAGE(J429:J433)</f>
        <v>92</v>
      </c>
      <c r="T429">
        <f>AVERAGE(J429:J448)</f>
        <v>92</v>
      </c>
      <c r="U429">
        <f>S429-T429</f>
        <v>0</v>
      </c>
      <c r="V429" t="str">
        <f>IF(S429&gt;T429,"EXPANDING (BULLISH)",IF(S429&lt;T429,"CONTRACTING (BEARISH)","NEUTRAL"))</f>
        <v>NEUTRAL</v>
      </c>
    </row>
    <row r="430">
      <c r="A430">
        <v>2004</v>
      </c>
      <c r="B430" t="str">
        <v>2021-01-06</v>
      </c>
      <c r="C430">
        <v>4</v>
      </c>
      <c r="D430">
        <v>28</v>
      </c>
      <c r="E430">
        <v>29</v>
      </c>
      <c r="F430">
        <v>30</v>
      </c>
      <c r="G430">
        <v>31</v>
      </c>
      <c r="H430">
        <v>3</v>
      </c>
      <c r="I430" t="str">
        <v>4 - 28 - 29 - 30 - 31 [PB: 3]</v>
      </c>
      <c r="J430">
        <f>SUM(C430:G430)</f>
        <v>122</v>
      </c>
      <c r="K430">
        <f>AVERAGE(C430:G430)</f>
        <v>24.4</v>
      </c>
      <c r="L430">
        <f>MAX(C430:G430)-MIN(C430:G430)</f>
        <v>27</v>
      </c>
      <c r="M430">
        <f>SUMPRODUCT(MOD(C430:G430,2))</f>
        <v>2</v>
      </c>
      <c r="N430">
        <f>5-M430</f>
        <v>3</v>
      </c>
      <c r="O430">
        <f>COUNTIF(C430:G430,"&lt;=17")</f>
        <v>1</v>
      </c>
      <c r="P430">
        <f>COUNTIF(C430:G430,"&gt;=18")</f>
        <v>4</v>
      </c>
      <c r="Q430">
        <f>SUMPRODUCT(--(D430:G430-C430:F430=1))</f>
        <v>3</v>
      </c>
      <c r="R430">
        <f>SUMPRODUCT(COUNTIF(C431:G431,C430:G430))</f>
        <v>0</v>
      </c>
      <c r="S430">
        <f>AVERAGE(J430:J434)</f>
        <v>122</v>
      </c>
      <c r="T430">
        <f>AVERAGE(J430:J449)</f>
        <v>122</v>
      </c>
      <c r="U430">
        <f>S430-T430</f>
        <v>0</v>
      </c>
      <c r="V430" t="str">
        <f>IF(S430&gt;T430,"EXPANDING (BULLISH)",IF(S430&lt;T430,"CONTRACTING (BEARISH)","NEUTRAL"))</f>
        <v>NEUTRAL</v>
      </c>
    </row>
    <row r="431">
      <c r="A431">
        <v>2003</v>
      </c>
      <c r="B431" t="str">
        <v>2021-01-02</v>
      </c>
      <c r="C431">
        <v>6</v>
      </c>
      <c r="D431">
        <v>10</v>
      </c>
      <c r="E431">
        <v>13</v>
      </c>
      <c r="F431">
        <v>14</v>
      </c>
      <c r="G431">
        <v>19</v>
      </c>
      <c r="H431">
        <v>7</v>
      </c>
      <c r="I431" t="str">
        <v>6 - 10 - 13 - 14 - 19 [PB: 7]</v>
      </c>
      <c r="J431">
        <f>SUM(C431:G431)</f>
        <v>62</v>
      </c>
      <c r="K431">
        <f>AVERAGE(C431:G431)</f>
        <v>12.4</v>
      </c>
      <c r="L431">
        <f>MAX(C431:G431)-MIN(C431:G431)</f>
        <v>13</v>
      </c>
      <c r="M431">
        <f>SUMPRODUCT(MOD(C431:G431,2))</f>
        <v>2</v>
      </c>
      <c r="N431">
        <f>5-M431</f>
        <v>3</v>
      </c>
      <c r="O431">
        <f>COUNTIF(C431:G431,"&lt;=17")</f>
        <v>4</v>
      </c>
      <c r="P431">
        <f>COUNTIF(C431:G431,"&gt;=18")</f>
        <v>1</v>
      </c>
      <c r="Q431">
        <f>SUMPRODUCT(--(D431:G431-C431:F431=1))</f>
        <v>1</v>
      </c>
      <c r="R431">
        <f>SUMPRODUCT(COUNTIF(C432:G432,C431:G431))</f>
        <v>1</v>
      </c>
      <c r="S431">
        <f>AVERAGE(J431:J435)</f>
        <v>62</v>
      </c>
      <c r="T431">
        <f>AVERAGE(J431:J450)</f>
        <v>62</v>
      </c>
      <c r="U431">
        <f>S431-T431</f>
        <v>0</v>
      </c>
      <c r="V431" t="str">
        <f>IF(S431&gt;T431,"EXPANDING (BULLISH)",IF(S431&lt;T431,"CONTRACTING (BEARISH)","NEUTRAL"))</f>
        <v>NEUTRAL</v>
      </c>
    </row>
    <row r="432">
      <c r="A432">
        <v>2002</v>
      </c>
      <c r="B432" t="str">
        <v>2020-12-30</v>
      </c>
      <c r="C432">
        <v>8</v>
      </c>
      <c r="D432">
        <v>14</v>
      </c>
      <c r="E432">
        <v>15</v>
      </c>
      <c r="F432">
        <v>24</v>
      </c>
      <c r="G432">
        <v>29</v>
      </c>
      <c r="H432">
        <v>6</v>
      </c>
      <c r="I432" t="str">
        <v>8 - 14 - 15 - 24 - 29 [PB: 6]</v>
      </c>
      <c r="J432">
        <f>SUM(C432:G432)</f>
        <v>90</v>
      </c>
      <c r="K432">
        <f>AVERAGE(C432:G432)</f>
        <v>18</v>
      </c>
      <c r="L432">
        <f>MAX(C432:G432)-MIN(C432:G432)</f>
        <v>21</v>
      </c>
      <c r="M432">
        <f>SUMPRODUCT(MOD(C432:G432,2))</f>
        <v>2</v>
      </c>
      <c r="N432">
        <f>5-M432</f>
        <v>3</v>
      </c>
      <c r="O432">
        <f>COUNTIF(C432:G432,"&lt;=17")</f>
        <v>3</v>
      </c>
      <c r="P432">
        <f>COUNTIF(C432:G432,"&gt;=18")</f>
        <v>2</v>
      </c>
      <c r="Q432">
        <f>SUMPRODUCT(--(D432:G432-C432:F432=1))</f>
        <v>1</v>
      </c>
      <c r="R432">
        <f>SUMPRODUCT(COUNTIF(C433:G433,C432:G432))</f>
        <v>0</v>
      </c>
      <c r="S432">
        <f>AVERAGE(J432:J436)</f>
        <v>90</v>
      </c>
      <c r="T432">
        <f>AVERAGE(J432:J451)</f>
        <v>90</v>
      </c>
      <c r="U432">
        <f>S432-T432</f>
        <v>0</v>
      </c>
      <c r="V432" t="str">
        <f>IF(S432&gt;T432,"EXPANDING (BULLISH)",IF(S432&lt;T432,"CONTRACTING (BEARISH)","NEUTRAL"))</f>
        <v>NEUTRAL</v>
      </c>
    </row>
    <row r="433">
      <c r="A433">
        <v>2001</v>
      </c>
      <c r="B433" t="str">
        <v>2020-12-26</v>
      </c>
      <c r="C433">
        <v>11</v>
      </c>
      <c r="D433">
        <v>16</v>
      </c>
      <c r="E433">
        <v>17</v>
      </c>
      <c r="F433">
        <v>33</v>
      </c>
      <c r="G433">
        <v>35</v>
      </c>
      <c r="H433">
        <v>1</v>
      </c>
      <c r="I433" t="str">
        <v>11 - 16 - 17 - 33 - 35 [PB: 1]</v>
      </c>
      <c r="J433">
        <f>SUM(C433:G433)</f>
        <v>112</v>
      </c>
      <c r="K433">
        <f>AVERAGE(C433:G433)</f>
        <v>22.4</v>
      </c>
      <c r="L433">
        <f>MAX(C433:G433)-MIN(C433:G433)</f>
        <v>24</v>
      </c>
      <c r="M433">
        <f>SUMPRODUCT(MOD(C433:G433,2))</f>
        <v>4</v>
      </c>
      <c r="N433">
        <f>5-M433</f>
        <v>1</v>
      </c>
      <c r="O433">
        <f>COUNTIF(C433:G433,"&lt;=17")</f>
        <v>3</v>
      </c>
      <c r="P433">
        <f>COUNTIF(C433:G433,"&gt;=18")</f>
        <v>2</v>
      </c>
      <c r="Q433">
        <f>SUMPRODUCT(--(D433:G433-C433:F433=1))</f>
        <v>1</v>
      </c>
      <c r="R433">
        <f>SUMPRODUCT(COUNTIF(C434:G434,C433:G433))</f>
        <v>2</v>
      </c>
      <c r="S433">
        <f>AVERAGE(J433:J437)</f>
        <v>112</v>
      </c>
      <c r="T433">
        <f>AVERAGE(J433:J452)</f>
        <v>112</v>
      </c>
      <c r="U433">
        <f>S433-T433</f>
        <v>0</v>
      </c>
      <c r="V433" t="str">
        <f>IF(S433&gt;T433,"EXPANDING (BULLISH)",IF(S433&lt;T433,"CONTRACTING (BEARISH)","NEUTRAL"))</f>
        <v>NEUTRAL</v>
      </c>
    </row>
    <row r="434">
      <c r="A434">
        <v>2000</v>
      </c>
      <c r="B434" t="str">
        <v>2020-12-23</v>
      </c>
      <c r="C434">
        <v>8</v>
      </c>
      <c r="D434">
        <v>11</v>
      </c>
      <c r="E434">
        <v>16</v>
      </c>
      <c r="F434">
        <v>23</v>
      </c>
      <c r="G434">
        <v>25</v>
      </c>
      <c r="H434">
        <v>1</v>
      </c>
      <c r="I434" t="str">
        <v>8 - 11 - 16 - 23 - 25 [PB: 1]</v>
      </c>
      <c r="J434">
        <f>SUM(C434:G434)</f>
        <v>83</v>
      </c>
      <c r="K434">
        <f>AVERAGE(C434:G434)</f>
        <v>16.6</v>
      </c>
      <c r="L434">
        <f>MAX(C434:G434)-MIN(C434:G434)</f>
        <v>17</v>
      </c>
      <c r="M434">
        <f>SUMPRODUCT(MOD(C434:G434,2))</f>
        <v>3</v>
      </c>
      <c r="N434">
        <f>5-M434</f>
        <v>2</v>
      </c>
      <c r="O434">
        <f>COUNTIF(C434:G434,"&lt;=17")</f>
        <v>3</v>
      </c>
      <c r="P434">
        <f>COUNTIF(C434:G434,"&gt;=18")</f>
        <v>2</v>
      </c>
      <c r="Q434">
        <f>SUMPRODUCT(--(D434:G434-C434:F434=1))</f>
        <v>0</v>
      </c>
      <c r="R434">
        <f>SUMPRODUCT(COUNTIF(C435:G435,C434:G434))</f>
        <v>3</v>
      </c>
      <c r="S434">
        <f>AVERAGE(J434:J438)</f>
        <v>83</v>
      </c>
      <c r="T434">
        <f>AVERAGE(J434:J453)</f>
        <v>83</v>
      </c>
      <c r="U434">
        <f>S434-T434</f>
        <v>0</v>
      </c>
      <c r="V434" t="str">
        <f>IF(S434&gt;T434,"EXPANDING (BULLISH)",IF(S434&lt;T434,"CONTRACTING (BEARISH)","NEUTRAL"))</f>
        <v>NEUTRAL</v>
      </c>
    </row>
    <row r="435">
      <c r="A435">
        <v>1999</v>
      </c>
      <c r="B435" t="str">
        <v>2020-12-19</v>
      </c>
      <c r="C435">
        <v>8</v>
      </c>
      <c r="D435">
        <v>11</v>
      </c>
      <c r="E435">
        <v>16</v>
      </c>
      <c r="F435">
        <v>19</v>
      </c>
      <c r="G435">
        <v>31</v>
      </c>
      <c r="H435">
        <v>9</v>
      </c>
      <c r="I435" t="str">
        <v>8 - 11 - 16 - 19 - 31 [PB: 9]</v>
      </c>
      <c r="J435">
        <f>SUM(C435:G435)</f>
        <v>85</v>
      </c>
      <c r="K435">
        <f>AVERAGE(C435:G435)</f>
        <v>17</v>
      </c>
      <c r="L435">
        <f>MAX(C435:G435)-MIN(C435:G435)</f>
        <v>23</v>
      </c>
      <c r="M435">
        <f>SUMPRODUCT(MOD(C435:G435,2))</f>
        <v>3</v>
      </c>
      <c r="N435">
        <f>5-M435</f>
        <v>2</v>
      </c>
      <c r="O435">
        <f>COUNTIF(C435:G435,"&lt;=17")</f>
        <v>3</v>
      </c>
      <c r="P435">
        <f>COUNTIF(C435:G435,"&gt;=18")</f>
        <v>2</v>
      </c>
      <c r="Q435">
        <f>SUMPRODUCT(--(D435:G435-C435:F435=1))</f>
        <v>0</v>
      </c>
      <c r="R435">
        <f>SUMPRODUCT(COUNTIF(C436:G436,C435:G435))</f>
        <v>2</v>
      </c>
      <c r="S435">
        <f>AVERAGE(J435:J439)</f>
        <v>85</v>
      </c>
      <c r="T435">
        <f>AVERAGE(J435:J454)</f>
        <v>85</v>
      </c>
      <c r="U435">
        <f>S435-T435</f>
        <v>0</v>
      </c>
      <c r="V435" t="str">
        <f>IF(S435&gt;T435,"EXPANDING (BULLISH)",IF(S435&lt;T435,"CONTRACTING (BEARISH)","NEUTRAL"))</f>
        <v>NEUTRAL</v>
      </c>
    </row>
    <row r="436">
      <c r="A436">
        <v>1998</v>
      </c>
      <c r="B436" t="str">
        <v>2020-12-16</v>
      </c>
      <c r="C436">
        <v>9</v>
      </c>
      <c r="D436">
        <v>17</v>
      </c>
      <c r="E436">
        <v>19</v>
      </c>
      <c r="F436">
        <v>27</v>
      </c>
      <c r="G436">
        <v>31</v>
      </c>
      <c r="H436">
        <v>6</v>
      </c>
      <c r="I436" t="str">
        <v>9 - 17 - 19 - 27 - 31 [PB: 6]</v>
      </c>
      <c r="J436">
        <f>SUM(C436:G436)</f>
        <v>103</v>
      </c>
      <c r="K436">
        <f>AVERAGE(C436:G436)</f>
        <v>20.6</v>
      </c>
      <c r="L436">
        <f>MAX(C436:G436)-MIN(C436:G436)</f>
        <v>22</v>
      </c>
      <c r="M436">
        <f>SUMPRODUCT(MOD(C436:G436,2))</f>
        <v>5</v>
      </c>
      <c r="N436">
        <f>5-M436</f>
        <v>0</v>
      </c>
      <c r="O436">
        <f>COUNTIF(C436:G436,"&lt;=17")</f>
        <v>2</v>
      </c>
      <c r="P436">
        <f>COUNTIF(C436:G436,"&gt;=18")</f>
        <v>3</v>
      </c>
      <c r="Q436">
        <f>SUMPRODUCT(--(D436:G436-C436:F436=1))</f>
        <v>0</v>
      </c>
      <c r="R436">
        <f>SUMPRODUCT(COUNTIF(C437:G437,C436:G436))</f>
        <v>0</v>
      </c>
      <c r="S436">
        <f>AVERAGE(J436:J440)</f>
        <v>103</v>
      </c>
      <c r="T436">
        <f>AVERAGE(J436:J455)</f>
        <v>103</v>
      </c>
      <c r="U436">
        <f>S436-T436</f>
        <v>0</v>
      </c>
      <c r="V436" t="str">
        <f>IF(S436&gt;T436,"EXPANDING (BULLISH)",IF(S436&lt;T436,"CONTRACTING (BEARISH)","NEUTRAL"))</f>
        <v>NEUTRAL</v>
      </c>
    </row>
    <row r="437">
      <c r="A437">
        <v>1997</v>
      </c>
      <c r="B437" t="str">
        <v>2020-12-12</v>
      </c>
      <c r="C437">
        <v>8</v>
      </c>
      <c r="D437">
        <v>21</v>
      </c>
      <c r="E437">
        <v>26</v>
      </c>
      <c r="F437">
        <v>32</v>
      </c>
      <c r="G437">
        <v>33</v>
      </c>
      <c r="H437">
        <v>9</v>
      </c>
      <c r="I437" t="str">
        <v>8 - 21 - 26 - 32 - 33 [PB: 9]</v>
      </c>
      <c r="J437">
        <f>SUM(C437:G437)</f>
        <v>120</v>
      </c>
      <c r="K437">
        <f>AVERAGE(C437:G437)</f>
        <v>24</v>
      </c>
      <c r="L437">
        <f>MAX(C437:G437)-MIN(C437:G437)</f>
        <v>25</v>
      </c>
      <c r="M437">
        <f>SUMPRODUCT(MOD(C437:G437,2))</f>
        <v>2</v>
      </c>
      <c r="N437">
        <f>5-M437</f>
        <v>3</v>
      </c>
      <c r="O437">
        <f>COUNTIF(C437:G437,"&lt;=17")</f>
        <v>1</v>
      </c>
      <c r="P437">
        <f>COUNTIF(C437:G437,"&gt;=18")</f>
        <v>4</v>
      </c>
      <c r="Q437">
        <f>SUMPRODUCT(--(D437:G437-C437:F437=1))</f>
        <v>1</v>
      </c>
      <c r="R437">
        <f>SUMPRODUCT(COUNTIF(C438:G438,C437:G437))</f>
        <v>2</v>
      </c>
      <c r="S437">
        <f>AVERAGE(J437:J441)</f>
        <v>120</v>
      </c>
      <c r="T437">
        <f>AVERAGE(J437:J456)</f>
        <v>120</v>
      </c>
      <c r="U437">
        <f>S437-T437</f>
        <v>0</v>
      </c>
      <c r="V437" t="str">
        <f>IF(S437&gt;T437,"EXPANDING (BULLISH)",IF(S437&lt;T437,"CONTRACTING (BEARISH)","NEUTRAL"))</f>
        <v>NEUTRAL</v>
      </c>
    </row>
    <row r="438">
      <c r="A438">
        <v>1996</v>
      </c>
      <c r="B438" t="str">
        <v>2020-12-09</v>
      </c>
      <c r="C438">
        <v>10</v>
      </c>
      <c r="D438">
        <v>14</v>
      </c>
      <c r="E438">
        <v>22</v>
      </c>
      <c r="F438">
        <v>26</v>
      </c>
      <c r="G438">
        <v>32</v>
      </c>
      <c r="H438">
        <v>10</v>
      </c>
      <c r="I438" t="str">
        <v>10 - 14 - 22 - 26 - 32 [PB: 10]</v>
      </c>
      <c r="J438">
        <f>SUM(C438:G438)</f>
        <v>104</v>
      </c>
      <c r="K438">
        <f>AVERAGE(C438:G438)</f>
        <v>20.8</v>
      </c>
      <c r="L438">
        <f>MAX(C438:G438)-MIN(C438:G438)</f>
        <v>22</v>
      </c>
      <c r="M438">
        <f>SUMPRODUCT(MOD(C438:G438,2))</f>
        <v>0</v>
      </c>
      <c r="N438">
        <f>5-M438</f>
        <v>5</v>
      </c>
      <c r="O438">
        <f>COUNTIF(C438:G438,"&lt;=17")</f>
        <v>2</v>
      </c>
      <c r="P438">
        <f>COUNTIF(C438:G438,"&gt;=18")</f>
        <v>3</v>
      </c>
      <c r="Q438">
        <f>SUMPRODUCT(--(D438:G438-C438:F438=1))</f>
        <v>0</v>
      </c>
      <c r="R438">
        <f>SUMPRODUCT(COUNTIF(C439:G439,C438:G438))</f>
        <v>1</v>
      </c>
      <c r="S438">
        <f>AVERAGE(J438:J442)</f>
        <v>104</v>
      </c>
      <c r="T438">
        <f>AVERAGE(J438:J457)</f>
        <v>104</v>
      </c>
      <c r="U438">
        <f>S438-T438</f>
        <v>0</v>
      </c>
      <c r="V438" t="str">
        <f>IF(S438&gt;T438,"EXPANDING (BULLISH)",IF(S438&lt;T438,"CONTRACTING (BEARISH)","NEUTRAL"))</f>
        <v>NEUTRAL</v>
      </c>
    </row>
    <row r="439">
      <c r="A439">
        <v>1995</v>
      </c>
      <c r="B439" t="str">
        <v>2020-12-05</v>
      </c>
      <c r="C439">
        <v>6</v>
      </c>
      <c r="D439">
        <v>15</v>
      </c>
      <c r="E439">
        <v>20</v>
      </c>
      <c r="F439">
        <v>21</v>
      </c>
      <c r="G439">
        <v>22</v>
      </c>
      <c r="H439">
        <v>6</v>
      </c>
      <c r="I439" t="str">
        <v>6 - 15 - 20 - 21 - 22 [PB: 6]</v>
      </c>
      <c r="J439">
        <f>SUM(C439:G439)</f>
        <v>84</v>
      </c>
      <c r="K439">
        <f>AVERAGE(C439:G439)</f>
        <v>16.8</v>
      </c>
      <c r="L439">
        <f>MAX(C439:G439)-MIN(C439:G439)</f>
        <v>16</v>
      </c>
      <c r="M439">
        <f>SUMPRODUCT(MOD(C439:G439,2))</f>
        <v>2</v>
      </c>
      <c r="N439">
        <f>5-M439</f>
        <v>3</v>
      </c>
      <c r="O439">
        <f>COUNTIF(C439:G439,"&lt;=17")</f>
        <v>2</v>
      </c>
      <c r="P439">
        <f>COUNTIF(C439:G439,"&gt;=18")</f>
        <v>3</v>
      </c>
      <c r="Q439">
        <f>SUMPRODUCT(--(D439:G439-C439:F439=1))</f>
        <v>2</v>
      </c>
      <c r="R439">
        <f>SUMPRODUCT(COUNTIF(C440:G440,C439:G439))</f>
        <v>0</v>
      </c>
      <c r="S439">
        <f>AVERAGE(J439:J443)</f>
        <v>84</v>
      </c>
      <c r="T439">
        <f>AVERAGE(J439:J458)</f>
        <v>84</v>
      </c>
      <c r="U439">
        <f>S439-T439</f>
        <v>0</v>
      </c>
      <c r="V439" t="str">
        <f>IF(S439&gt;T439,"EXPANDING (BULLISH)",IF(S439&lt;T439,"CONTRACTING (BEARISH)","NEUTRAL"))</f>
        <v>NEUTRAL</v>
      </c>
    </row>
    <row r="440">
      <c r="A440">
        <v>1994</v>
      </c>
      <c r="B440" t="str">
        <v>2020-12-02</v>
      </c>
      <c r="C440">
        <v>5</v>
      </c>
      <c r="D440">
        <v>7</v>
      </c>
      <c r="E440">
        <v>12</v>
      </c>
      <c r="F440">
        <v>19</v>
      </c>
      <c r="G440">
        <v>27</v>
      </c>
      <c r="H440">
        <v>4</v>
      </c>
      <c r="I440" t="str">
        <v>5 - 7 - 12 - 19 - 27 [PB: 4]</v>
      </c>
      <c r="J440">
        <f>SUM(C440:G440)</f>
        <v>70</v>
      </c>
      <c r="K440">
        <f>AVERAGE(C440:G440)</f>
        <v>14</v>
      </c>
      <c r="L440">
        <f>MAX(C440:G440)-MIN(C440:G440)</f>
        <v>22</v>
      </c>
      <c r="M440">
        <f>SUMPRODUCT(MOD(C440:G440,2))</f>
        <v>4</v>
      </c>
      <c r="N440">
        <f>5-M440</f>
        <v>1</v>
      </c>
      <c r="O440">
        <f>COUNTIF(C440:G440,"&lt;=17")</f>
        <v>3</v>
      </c>
      <c r="P440">
        <f>COUNTIF(C440:G440,"&gt;=18")</f>
        <v>2</v>
      </c>
      <c r="Q440">
        <f>SUMPRODUCT(--(D440:G440-C440:F440=1))</f>
        <v>0</v>
      </c>
      <c r="R440">
        <f>SUMPRODUCT(COUNTIF(C441:G441,C440:G440))</f>
        <v>1</v>
      </c>
      <c r="S440">
        <f>AVERAGE(J440:J444)</f>
        <v>70</v>
      </c>
      <c r="T440">
        <f>AVERAGE(J440:J459)</f>
        <v>70</v>
      </c>
      <c r="U440">
        <f>S440-T440</f>
        <v>0</v>
      </c>
      <c r="V440" t="str">
        <f>IF(S440&gt;T440,"EXPANDING (BULLISH)",IF(S440&lt;T440,"CONTRACTING (BEARISH)","NEUTRAL"))</f>
        <v>NEUTRAL</v>
      </c>
    </row>
    <row r="441">
      <c r="A441">
        <v>1798</v>
      </c>
      <c r="B441" t="str">
        <v>2018-10-31</v>
      </c>
      <c r="C441">
        <v>1</v>
      </c>
      <c r="D441">
        <v>7</v>
      </c>
      <c r="E441">
        <v>23</v>
      </c>
      <c r="F441">
        <v>32</v>
      </c>
      <c r="G441">
        <v>34</v>
      </c>
      <c r="H441">
        <v>2</v>
      </c>
      <c r="I441" t="str">
        <v>1 - 7 - 23 - 32 - 34 [PB: 2]</v>
      </c>
      <c r="J441">
        <f>SUM(C441:G441)</f>
        <v>97</v>
      </c>
      <c r="K441">
        <f>AVERAGE(C441:G441)</f>
        <v>19.4</v>
      </c>
      <c r="L441">
        <f>MAX(C441:G441)-MIN(C441:G441)</f>
        <v>33</v>
      </c>
      <c r="M441">
        <f>SUMPRODUCT(MOD(C441:G441,2))</f>
        <v>3</v>
      </c>
      <c r="N441">
        <f>5-M441</f>
        <v>2</v>
      </c>
      <c r="O441">
        <f>COUNTIF(C441:G441,"&lt;=17")</f>
        <v>2</v>
      </c>
      <c r="P441">
        <f>COUNTIF(C441:G441,"&gt;=18")</f>
        <v>3</v>
      </c>
      <c r="Q441">
        <f>SUMPRODUCT(--(D441:G441-C441:F441=1))</f>
        <v>0</v>
      </c>
      <c r="R441">
        <f>SUMPRODUCT(COUNTIF(C442:G442,C441:G441))</f>
        <v>0</v>
      </c>
      <c r="S441">
        <f>AVERAGE(J441:J445)</f>
        <v>97</v>
      </c>
      <c r="T441">
        <f>AVERAGE(J441:J460)</f>
        <v>97</v>
      </c>
      <c r="U441">
        <f>S441-T441</f>
        <v>0</v>
      </c>
      <c r="V441" t="str">
        <f>IF(S441&gt;T441,"EXPANDING (BULLISH)",IF(S441&lt;T441,"CONTRACTING (BEARISH)","NEUTRAL"))</f>
        <v>NEUTRAL</v>
      </c>
    </row>
    <row r="442">
      <c r="A442">
        <v>1797</v>
      </c>
      <c r="B442" t="str">
        <v>2018-10-27</v>
      </c>
      <c r="C442">
        <v>2</v>
      </c>
      <c r="D442">
        <v>17</v>
      </c>
      <c r="E442">
        <v>21</v>
      </c>
      <c r="F442">
        <v>24</v>
      </c>
      <c r="G442">
        <v>25</v>
      </c>
      <c r="H442">
        <v>8</v>
      </c>
      <c r="I442" t="str">
        <v>2 - 17 - 21 - 24 - 25 [PB: 8]</v>
      </c>
      <c r="J442">
        <f>SUM(C442:G442)</f>
        <v>89</v>
      </c>
      <c r="K442">
        <f>AVERAGE(C442:G442)</f>
        <v>17.8</v>
      </c>
      <c r="L442">
        <f>MAX(C442:G442)-MIN(C442:G442)</f>
        <v>23</v>
      </c>
      <c r="M442">
        <f>SUMPRODUCT(MOD(C442:G442,2))</f>
        <v>3</v>
      </c>
      <c r="N442">
        <f>5-M442</f>
        <v>2</v>
      </c>
      <c r="O442">
        <f>COUNTIF(C442:G442,"&lt;=17")</f>
        <v>2</v>
      </c>
      <c r="P442">
        <f>COUNTIF(C442:G442,"&gt;=18")</f>
        <v>3</v>
      </c>
      <c r="Q442">
        <f>SUMPRODUCT(--(D442:G442-C442:F442=1))</f>
        <v>1</v>
      </c>
      <c r="R442">
        <f>SUMPRODUCT(COUNTIF(C443:G443,C442:G442))</f>
        <v>0</v>
      </c>
      <c r="S442">
        <f>AVERAGE(J442:J446)</f>
        <v>89</v>
      </c>
      <c r="T442">
        <f>AVERAGE(J442:J461)</f>
        <v>89</v>
      </c>
      <c r="U442">
        <f>S442-T442</f>
        <v>0</v>
      </c>
      <c r="V442" t="str">
        <f>IF(S442&gt;T442,"EXPANDING (BULLISH)",IF(S442&lt;T442,"CONTRACTING (BEARISH)","NEUTRAL"))</f>
        <v>NEUTRAL</v>
      </c>
    </row>
    <row r="443">
      <c r="A443">
        <v>1796</v>
      </c>
      <c r="B443" t="str">
        <v>2018-10-24</v>
      </c>
      <c r="C443">
        <v>9</v>
      </c>
      <c r="D443">
        <v>12</v>
      </c>
      <c r="E443">
        <v>13</v>
      </c>
      <c r="F443">
        <v>32</v>
      </c>
      <c r="G443">
        <v>35</v>
      </c>
      <c r="H443">
        <v>4</v>
      </c>
      <c r="I443" t="str">
        <v>9 - 12 - 13 - 32 - 35 [PB: 4]</v>
      </c>
      <c r="J443">
        <f>SUM(C443:G443)</f>
        <v>101</v>
      </c>
      <c r="K443">
        <f>AVERAGE(C443:G443)</f>
        <v>20.2</v>
      </c>
      <c r="L443">
        <f>MAX(C443:G443)-MIN(C443:G443)</f>
        <v>26</v>
      </c>
      <c r="M443">
        <f>SUMPRODUCT(MOD(C443:G443,2))</f>
        <v>3</v>
      </c>
      <c r="N443">
        <f>5-M443</f>
        <v>2</v>
      </c>
      <c r="O443">
        <f>COUNTIF(C443:G443,"&lt;=17")</f>
        <v>3</v>
      </c>
      <c r="P443">
        <f>COUNTIF(C443:G443,"&gt;=18")</f>
        <v>2</v>
      </c>
      <c r="Q443">
        <f>SUMPRODUCT(--(D443:G443-C443:F443=1))</f>
        <v>1</v>
      </c>
      <c r="R443">
        <f>SUMPRODUCT(COUNTIF(C444:G444,C443:G443))</f>
        <v>0</v>
      </c>
      <c r="S443">
        <f>AVERAGE(J443:J447)</f>
        <v>101</v>
      </c>
      <c r="T443">
        <f>AVERAGE(J443:J462)</f>
        <v>101</v>
      </c>
      <c r="U443">
        <f>S443-T443</f>
        <v>0</v>
      </c>
      <c r="V443" t="str">
        <f>IF(S443&gt;T443,"EXPANDING (BULLISH)",IF(S443&lt;T443,"CONTRACTING (BEARISH)","NEUTRAL"))</f>
        <v>NEUTRAL</v>
      </c>
    </row>
    <row r="444">
      <c r="A444">
        <v>1795</v>
      </c>
      <c r="B444" t="str">
        <v>2018-10-20</v>
      </c>
      <c r="C444">
        <v>5</v>
      </c>
      <c r="D444">
        <v>8</v>
      </c>
      <c r="E444">
        <v>10</v>
      </c>
      <c r="F444">
        <v>11</v>
      </c>
      <c r="G444">
        <v>25</v>
      </c>
      <c r="H444">
        <v>6</v>
      </c>
      <c r="I444" t="str">
        <v>5 - 8 - 10 - 11 - 25 [PB: 6]</v>
      </c>
      <c r="J444">
        <f>SUM(C444:G444)</f>
        <v>59</v>
      </c>
      <c r="K444">
        <f>AVERAGE(C444:G444)</f>
        <v>11.8</v>
      </c>
      <c r="L444">
        <f>MAX(C444:G444)-MIN(C444:G444)</f>
        <v>20</v>
      </c>
      <c r="M444">
        <f>SUMPRODUCT(MOD(C444:G444,2))</f>
        <v>3</v>
      </c>
      <c r="N444">
        <f>5-M444</f>
        <v>2</v>
      </c>
      <c r="O444">
        <f>COUNTIF(C444:G444,"&lt;=17")</f>
        <v>4</v>
      </c>
      <c r="P444">
        <f>COUNTIF(C444:G444,"&gt;=18")</f>
        <v>1</v>
      </c>
      <c r="Q444">
        <f>SUMPRODUCT(--(D444:G444-C444:F444=1))</f>
        <v>1</v>
      </c>
      <c r="R444">
        <f>SUMPRODUCT(COUNTIF(C445:G445,C444:G444))</f>
        <v>2</v>
      </c>
      <c r="S444">
        <f>AVERAGE(J444:J448)</f>
        <v>59</v>
      </c>
      <c r="T444">
        <f>AVERAGE(J444:J463)</f>
        <v>59</v>
      </c>
      <c r="U444">
        <f>S444-T444</f>
        <v>0</v>
      </c>
      <c r="V444" t="str">
        <f>IF(S444&gt;T444,"EXPANDING (BULLISH)",IF(S444&lt;T444,"CONTRACTING (BEARISH)","NEUTRAL"))</f>
        <v>NEUTRAL</v>
      </c>
    </row>
    <row r="445">
      <c r="A445">
        <v>1794</v>
      </c>
      <c r="B445" t="str">
        <v>2018-10-17</v>
      </c>
      <c r="C445">
        <v>5</v>
      </c>
      <c r="D445">
        <v>7</v>
      </c>
      <c r="E445">
        <v>10</v>
      </c>
      <c r="F445">
        <v>16</v>
      </c>
      <c r="G445">
        <v>31</v>
      </c>
      <c r="H445">
        <v>9</v>
      </c>
      <c r="I445" t="str">
        <v>5 - 7 - 10 - 16 - 31 [PB: 9]</v>
      </c>
      <c r="J445">
        <f>SUM(C445:G445)</f>
        <v>69</v>
      </c>
      <c r="K445">
        <f>AVERAGE(C445:G445)</f>
        <v>13.8</v>
      </c>
      <c r="L445">
        <f>MAX(C445:G445)-MIN(C445:G445)</f>
        <v>26</v>
      </c>
      <c r="M445">
        <f>SUMPRODUCT(MOD(C445:G445,2))</f>
        <v>3</v>
      </c>
      <c r="N445">
        <f>5-M445</f>
        <v>2</v>
      </c>
      <c r="O445">
        <f>COUNTIF(C445:G445,"&lt;=17")</f>
        <v>4</v>
      </c>
      <c r="P445">
        <f>COUNTIF(C445:G445,"&gt;=18")</f>
        <v>1</v>
      </c>
      <c r="Q445">
        <f>SUMPRODUCT(--(D445:G445-C445:F445=1))</f>
        <v>0</v>
      </c>
      <c r="R445">
        <f>SUMPRODUCT(COUNTIF(C446:G446,C445:G445))</f>
        <v>1</v>
      </c>
      <c r="S445">
        <f>AVERAGE(J445:J449)</f>
        <v>69</v>
      </c>
      <c r="T445">
        <f>AVERAGE(J445:J464)</f>
        <v>69</v>
      </c>
      <c r="U445">
        <f>S445-T445</f>
        <v>0</v>
      </c>
      <c r="V445" t="str">
        <f>IF(S445&gt;T445,"EXPANDING (BULLISH)",IF(S445&lt;T445,"CONTRACTING (BEARISH)","NEUTRAL"))</f>
        <v>NEUTRAL</v>
      </c>
    </row>
    <row r="446">
      <c r="A446">
        <v>1793</v>
      </c>
      <c r="B446" t="str">
        <v>2018-10-13</v>
      </c>
      <c r="C446">
        <v>1</v>
      </c>
      <c r="D446">
        <v>12</v>
      </c>
      <c r="E446">
        <v>13</v>
      </c>
      <c r="F446">
        <v>29</v>
      </c>
      <c r="G446">
        <v>31</v>
      </c>
      <c r="H446">
        <v>4</v>
      </c>
      <c r="I446" t="str">
        <v>1 - 12 - 13 - 29 - 31 [PB: 4]</v>
      </c>
      <c r="J446">
        <f>SUM(C446:G446)</f>
        <v>86</v>
      </c>
      <c r="K446">
        <f>AVERAGE(C446:G446)</f>
        <v>17.2</v>
      </c>
      <c r="L446">
        <f>MAX(C446:G446)-MIN(C446:G446)</f>
        <v>30</v>
      </c>
      <c r="M446">
        <f>SUMPRODUCT(MOD(C446:G446,2))</f>
        <v>4</v>
      </c>
      <c r="N446">
        <f>5-M446</f>
        <v>1</v>
      </c>
      <c r="O446">
        <f>COUNTIF(C446:G446,"&lt;=17")</f>
        <v>3</v>
      </c>
      <c r="P446">
        <f>COUNTIF(C446:G446,"&gt;=18")</f>
        <v>2</v>
      </c>
      <c r="Q446">
        <f>SUMPRODUCT(--(D446:G446-C446:F446=1))</f>
        <v>1</v>
      </c>
      <c r="R446">
        <f>SUMPRODUCT(COUNTIF(C447:G447,C446:G446))</f>
        <v>1</v>
      </c>
      <c r="S446">
        <f>AVERAGE(J446:J450)</f>
        <v>86</v>
      </c>
      <c r="T446">
        <f>AVERAGE(J446:J465)</f>
        <v>86</v>
      </c>
      <c r="U446">
        <f>S446-T446</f>
        <v>0</v>
      </c>
      <c r="V446" t="str">
        <f>IF(S446&gt;T446,"EXPANDING (BULLISH)",IF(S446&lt;T446,"CONTRACTING (BEARISH)","NEUTRAL"))</f>
        <v>NEUTRAL</v>
      </c>
    </row>
    <row r="447">
      <c r="A447">
        <v>1792</v>
      </c>
      <c r="B447" t="str">
        <v>2018-10-10</v>
      </c>
      <c r="C447">
        <v>3</v>
      </c>
      <c r="D447">
        <v>8</v>
      </c>
      <c r="E447">
        <v>9</v>
      </c>
      <c r="F447">
        <v>13</v>
      </c>
      <c r="G447">
        <v>22</v>
      </c>
      <c r="H447">
        <v>5</v>
      </c>
      <c r="I447" t="str">
        <v>3 - 8 - 9 - 13 - 22 [PB: 5]</v>
      </c>
      <c r="J447">
        <f>SUM(C447:G447)</f>
        <v>55</v>
      </c>
      <c r="K447">
        <f>AVERAGE(C447:G447)</f>
        <v>11</v>
      </c>
      <c r="L447">
        <f>MAX(C447:G447)-MIN(C447:G447)</f>
        <v>19</v>
      </c>
      <c r="M447">
        <f>SUMPRODUCT(MOD(C447:G447,2))</f>
        <v>3</v>
      </c>
      <c r="N447">
        <f>5-M447</f>
        <v>2</v>
      </c>
      <c r="O447">
        <f>COUNTIF(C447:G447,"&lt;=17")</f>
        <v>4</v>
      </c>
      <c r="P447">
        <f>COUNTIF(C447:G447,"&gt;=18")</f>
        <v>1</v>
      </c>
      <c r="Q447">
        <f>SUMPRODUCT(--(D447:G447-C447:F447=1))</f>
        <v>1</v>
      </c>
      <c r="R447">
        <f>SUMPRODUCT(COUNTIF(C448:G448,C447:G447))</f>
        <v>1</v>
      </c>
      <c r="S447">
        <f>AVERAGE(J447:J451)</f>
        <v>55</v>
      </c>
      <c r="T447">
        <f>AVERAGE(J447:J466)</f>
        <v>55</v>
      </c>
      <c r="U447">
        <f>S447-T447</f>
        <v>0</v>
      </c>
      <c r="V447" t="str">
        <f>IF(S447&gt;T447,"EXPANDING (BULLISH)",IF(S447&lt;T447,"CONTRACTING (BEARISH)","NEUTRAL"))</f>
        <v>NEUTRAL</v>
      </c>
    </row>
    <row r="448">
      <c r="A448">
        <v>1791</v>
      </c>
      <c r="B448" t="str">
        <v>2018-10-06</v>
      </c>
      <c r="C448">
        <v>4</v>
      </c>
      <c r="D448">
        <v>15</v>
      </c>
      <c r="E448">
        <v>22</v>
      </c>
      <c r="F448">
        <v>25</v>
      </c>
      <c r="G448">
        <v>27</v>
      </c>
      <c r="H448">
        <v>2</v>
      </c>
      <c r="I448" t="str">
        <v>4 - 15 - 22 - 25 - 27 [PB: 2]</v>
      </c>
      <c r="J448">
        <f>SUM(C448:G448)</f>
        <v>93</v>
      </c>
      <c r="K448">
        <f>AVERAGE(C448:G448)</f>
        <v>18.6</v>
      </c>
      <c r="L448">
        <f>MAX(C448:G448)-MIN(C448:G448)</f>
        <v>23</v>
      </c>
      <c r="M448">
        <f>SUMPRODUCT(MOD(C448:G448,2))</f>
        <v>3</v>
      </c>
      <c r="N448">
        <f>5-M448</f>
        <v>2</v>
      </c>
      <c r="O448">
        <f>COUNTIF(C448:G448,"&lt;=17")</f>
        <v>2</v>
      </c>
      <c r="P448">
        <f>COUNTIF(C448:G448,"&gt;=18")</f>
        <v>3</v>
      </c>
      <c r="Q448">
        <f>SUMPRODUCT(--(D448:G448-C448:F448=1))</f>
        <v>0</v>
      </c>
      <c r="R448">
        <f>SUMPRODUCT(COUNTIF(C449:G449,C448:G448))</f>
        <v>0</v>
      </c>
      <c r="S448">
        <f>AVERAGE(J448:J452)</f>
        <v>93</v>
      </c>
      <c r="T448">
        <f>AVERAGE(J448:J467)</f>
        <v>93</v>
      </c>
      <c r="U448">
        <f>S448-T448</f>
        <v>0</v>
      </c>
      <c r="V448" t="str">
        <f>IF(S448&gt;T448,"EXPANDING (BULLISH)",IF(S448&lt;T448,"CONTRACTING (BEARISH)","NEUTRAL"))</f>
        <v>NEUTRAL</v>
      </c>
    </row>
    <row r="449">
      <c r="A449">
        <v>1790</v>
      </c>
      <c r="B449" t="str">
        <v>2018-10-03</v>
      </c>
      <c r="C449">
        <v>3</v>
      </c>
      <c r="D449">
        <v>18</v>
      </c>
      <c r="E449">
        <v>20</v>
      </c>
      <c r="F449">
        <v>29</v>
      </c>
      <c r="G449">
        <v>31</v>
      </c>
      <c r="H449">
        <v>9</v>
      </c>
      <c r="I449" t="str">
        <v>3 - 18 - 20 - 29 - 31 [PB: 9]</v>
      </c>
      <c r="J449">
        <f>SUM(C449:G449)</f>
        <v>101</v>
      </c>
      <c r="K449">
        <f>AVERAGE(C449:G449)</f>
        <v>20.2</v>
      </c>
      <c r="L449">
        <f>MAX(C449:G449)-MIN(C449:G449)</f>
        <v>28</v>
      </c>
      <c r="M449">
        <f>SUMPRODUCT(MOD(C449:G449,2))</f>
        <v>3</v>
      </c>
      <c r="N449">
        <f>5-M449</f>
        <v>2</v>
      </c>
      <c r="O449">
        <f>COUNTIF(C449:G449,"&lt;=17")</f>
        <v>1</v>
      </c>
      <c r="P449">
        <f>COUNTIF(C449:G449,"&gt;=18")</f>
        <v>4</v>
      </c>
      <c r="Q449">
        <f>SUMPRODUCT(--(D449:G449-C449:F449=1))</f>
        <v>0</v>
      </c>
      <c r="R449">
        <f>SUMPRODUCT(COUNTIF(C450:G450,C449:G449))</f>
        <v>0</v>
      </c>
      <c r="S449">
        <f>AVERAGE(J449:J453)</f>
        <v>101</v>
      </c>
      <c r="T449">
        <f>AVERAGE(J449:J468)</f>
        <v>101</v>
      </c>
      <c r="U449">
        <f>S449-T449</f>
        <v>0</v>
      </c>
      <c r="V449" t="str">
        <f>IF(S449&gt;T449,"EXPANDING (BULLISH)",IF(S449&lt;T449,"CONTRACTING (BEARISH)","NEUTRAL"))</f>
        <v>NEUTRAL</v>
      </c>
    </row>
    <row r="450">
      <c r="A450">
        <v>1789</v>
      </c>
      <c r="B450" t="str">
        <v>2018-09-29</v>
      </c>
      <c r="C450">
        <v>7</v>
      </c>
      <c r="D450">
        <v>8</v>
      </c>
      <c r="E450">
        <v>13</v>
      </c>
      <c r="F450">
        <v>19</v>
      </c>
      <c r="G450">
        <v>21</v>
      </c>
      <c r="H450">
        <v>9</v>
      </c>
      <c r="I450" t="str">
        <v>7 - 8 - 13 - 19 - 21 [PB: 9]</v>
      </c>
      <c r="J450">
        <f>SUM(C450:G450)</f>
        <v>68</v>
      </c>
      <c r="K450">
        <f>AVERAGE(C450:G450)</f>
        <v>13.6</v>
      </c>
      <c r="L450">
        <f>MAX(C450:G450)-MIN(C450:G450)</f>
        <v>14</v>
      </c>
      <c r="M450">
        <f>SUMPRODUCT(MOD(C450:G450,2))</f>
        <v>4</v>
      </c>
      <c r="N450">
        <f>5-M450</f>
        <v>1</v>
      </c>
      <c r="O450">
        <f>COUNTIF(C450:G450,"&lt;=17")</f>
        <v>3</v>
      </c>
      <c r="P450">
        <f>COUNTIF(C450:G450,"&gt;=18")</f>
        <v>2</v>
      </c>
      <c r="Q450">
        <f>SUMPRODUCT(--(D450:G450-C450:F450=1))</f>
        <v>1</v>
      </c>
      <c r="R450">
        <f>SUMPRODUCT(COUNTIF(C451:G451,C450:G450))</f>
        <v>1</v>
      </c>
      <c r="S450">
        <f>AVERAGE(J450:J454)</f>
        <v>68</v>
      </c>
      <c r="T450">
        <f>AVERAGE(J450:J469)</f>
        <v>68</v>
      </c>
      <c r="U450">
        <f>S450-T450</f>
        <v>0</v>
      </c>
      <c r="V450" t="str">
        <f>IF(S450&gt;T450,"EXPANDING (BULLISH)",IF(S450&lt;T450,"CONTRACTING (BEARISH)","NEUTRAL"))</f>
        <v>NEUTRAL</v>
      </c>
    </row>
    <row r="451">
      <c r="A451">
        <v>1788</v>
      </c>
      <c r="B451" t="str">
        <v>2018-09-26</v>
      </c>
      <c r="C451">
        <v>2</v>
      </c>
      <c r="D451">
        <v>14</v>
      </c>
      <c r="E451">
        <v>18</v>
      </c>
      <c r="F451">
        <v>21</v>
      </c>
      <c r="G451">
        <v>27</v>
      </c>
      <c r="H451">
        <v>10</v>
      </c>
      <c r="I451" t="str">
        <v>2 - 14 - 18 - 21 - 27 [PB: 10]</v>
      </c>
      <c r="J451">
        <f>SUM(C451:G451)</f>
        <v>82</v>
      </c>
      <c r="K451">
        <f>AVERAGE(C451:G451)</f>
        <v>16.4</v>
      </c>
      <c r="L451">
        <f>MAX(C451:G451)-MIN(C451:G451)</f>
        <v>25</v>
      </c>
      <c r="M451">
        <f>SUMPRODUCT(MOD(C451:G451,2))</f>
        <v>2</v>
      </c>
      <c r="N451">
        <f>5-M451</f>
        <v>3</v>
      </c>
      <c r="O451">
        <f>COUNTIF(C451:G451,"&lt;=17")</f>
        <v>2</v>
      </c>
      <c r="P451">
        <f>COUNTIF(C451:G451,"&gt;=18")</f>
        <v>3</v>
      </c>
      <c r="Q451">
        <f>SUMPRODUCT(--(D451:G451-C451:F451=1))</f>
        <v>0</v>
      </c>
      <c r="R451">
        <f>SUMPRODUCT(COUNTIF(C452:G452,C451:G451))</f>
        <v>2</v>
      </c>
      <c r="S451">
        <f>AVERAGE(J451:J455)</f>
        <v>82</v>
      </c>
      <c r="T451">
        <f>AVERAGE(J451:J470)</f>
        <v>82</v>
      </c>
      <c r="U451">
        <f>S451-T451</f>
        <v>0</v>
      </c>
      <c r="V451" t="str">
        <f>IF(S451&gt;T451,"EXPANDING (BULLISH)",IF(S451&lt;T451,"CONTRACTING (BEARISH)","NEUTRAL"))</f>
        <v>NEUTRAL</v>
      </c>
    </row>
    <row r="452">
      <c r="A452">
        <v>1787</v>
      </c>
      <c r="B452" t="str">
        <v>2018-09-22</v>
      </c>
      <c r="C452">
        <v>2</v>
      </c>
      <c r="D452">
        <v>5</v>
      </c>
      <c r="E452">
        <v>13</v>
      </c>
      <c r="F452">
        <v>21</v>
      </c>
      <c r="G452">
        <v>26</v>
      </c>
      <c r="H452">
        <v>3</v>
      </c>
      <c r="I452" t="str">
        <v>2 - 5 - 13 - 21 - 26 [PB: 3]</v>
      </c>
      <c r="J452">
        <f>SUM(C452:G452)</f>
        <v>67</v>
      </c>
      <c r="K452">
        <f>AVERAGE(C452:G452)</f>
        <v>13.4</v>
      </c>
      <c r="L452">
        <f>MAX(C452:G452)-MIN(C452:G452)</f>
        <v>24</v>
      </c>
      <c r="M452">
        <f>SUMPRODUCT(MOD(C452:G452,2))</f>
        <v>3</v>
      </c>
      <c r="N452">
        <f>5-M452</f>
        <v>2</v>
      </c>
      <c r="O452">
        <f>COUNTIF(C452:G452,"&lt;=17")</f>
        <v>3</v>
      </c>
      <c r="P452">
        <f>COUNTIF(C452:G452,"&gt;=18")</f>
        <v>2</v>
      </c>
      <c r="Q452">
        <f>SUMPRODUCT(--(D452:G452-C452:F452=1))</f>
        <v>0</v>
      </c>
      <c r="R452">
        <f>SUMPRODUCT(COUNTIF(C453:G453,C452:G452))</f>
        <v>1</v>
      </c>
      <c r="S452">
        <f>AVERAGE(J452:J456)</f>
        <v>67</v>
      </c>
      <c r="T452">
        <f>AVERAGE(J452:J471)</f>
        <v>67</v>
      </c>
      <c r="U452">
        <f>S452-T452</f>
        <v>0</v>
      </c>
      <c r="V452" t="str">
        <f>IF(S452&gt;T452,"EXPANDING (BULLISH)",IF(S452&lt;T452,"CONTRACTING (BEARISH)","NEUTRAL"))</f>
        <v>NEUTRAL</v>
      </c>
    </row>
    <row r="453">
      <c r="A453">
        <v>1786</v>
      </c>
      <c r="B453" t="str">
        <v>2018-09-19</v>
      </c>
      <c r="C453">
        <v>2</v>
      </c>
      <c r="D453">
        <v>6</v>
      </c>
      <c r="E453">
        <v>8</v>
      </c>
      <c r="F453">
        <v>17</v>
      </c>
      <c r="G453">
        <v>35</v>
      </c>
      <c r="H453">
        <v>2</v>
      </c>
      <c r="I453" t="str">
        <v>2 - 6 - 8 - 17 - 35 [PB: 2]</v>
      </c>
      <c r="J453">
        <f>SUM(C453:G453)</f>
        <v>68</v>
      </c>
      <c r="K453">
        <f>AVERAGE(C453:G453)</f>
        <v>13.6</v>
      </c>
      <c r="L453">
        <f>MAX(C453:G453)-MIN(C453:G453)</f>
        <v>33</v>
      </c>
      <c r="M453">
        <f>SUMPRODUCT(MOD(C453:G453,2))</f>
        <v>2</v>
      </c>
      <c r="N453">
        <f>5-M453</f>
        <v>3</v>
      </c>
      <c r="O453">
        <f>COUNTIF(C453:G453,"&lt;=17")</f>
        <v>4</v>
      </c>
      <c r="P453">
        <f>COUNTIF(C453:G453,"&gt;=18")</f>
        <v>1</v>
      </c>
      <c r="Q453">
        <f>SUMPRODUCT(--(D453:G453-C453:F453=1))</f>
        <v>0</v>
      </c>
      <c r="R453">
        <f>SUMPRODUCT(COUNTIF(C454:G454,C453:G453))</f>
        <v>1</v>
      </c>
      <c r="S453">
        <f>AVERAGE(J453:J457)</f>
        <v>68</v>
      </c>
      <c r="T453">
        <f>AVERAGE(J453:J472)</f>
        <v>68</v>
      </c>
      <c r="U453">
        <f>S453-T453</f>
        <v>0</v>
      </c>
      <c r="V453" t="str">
        <f>IF(S453&gt;T453,"EXPANDING (BULLISH)",IF(S453&lt;T453,"CONTRACTING (BEARISH)","NEUTRAL"))</f>
        <v>NEUTRAL</v>
      </c>
    </row>
    <row r="454">
      <c r="A454">
        <v>1785</v>
      </c>
      <c r="B454" t="str">
        <v>2018-09-15</v>
      </c>
      <c r="C454">
        <v>14</v>
      </c>
      <c r="D454">
        <v>15</v>
      </c>
      <c r="E454">
        <v>16</v>
      </c>
      <c r="F454">
        <v>17</v>
      </c>
      <c r="G454">
        <v>18</v>
      </c>
      <c r="H454">
        <v>4</v>
      </c>
      <c r="I454" t="str">
        <v>14 - 15 - 16 - 17 - 18 [PB: 4]</v>
      </c>
      <c r="J454">
        <f>SUM(C454:G454)</f>
        <v>80</v>
      </c>
      <c r="K454">
        <f>AVERAGE(C454:G454)</f>
        <v>16</v>
      </c>
      <c r="L454">
        <f>MAX(C454:G454)-MIN(C454:G454)</f>
        <v>4</v>
      </c>
      <c r="M454">
        <f>SUMPRODUCT(MOD(C454:G454,2))</f>
        <v>2</v>
      </c>
      <c r="N454">
        <f>5-M454</f>
        <v>3</v>
      </c>
      <c r="O454">
        <f>COUNTIF(C454:G454,"&lt;=17")</f>
        <v>4</v>
      </c>
      <c r="P454">
        <f>COUNTIF(C454:G454,"&gt;=18")</f>
        <v>1</v>
      </c>
      <c r="Q454">
        <f>SUMPRODUCT(--(D454:G454-C454:F454=1))</f>
        <v>4</v>
      </c>
      <c r="R454">
        <f>SUMPRODUCT(COUNTIF(C455:G455,C454:G454))</f>
        <v>2</v>
      </c>
      <c r="S454">
        <f>AVERAGE(J454:J458)</f>
        <v>80</v>
      </c>
      <c r="T454">
        <f>AVERAGE(J454:J473)</f>
        <v>80</v>
      </c>
      <c r="U454">
        <f>S454-T454</f>
        <v>0</v>
      </c>
      <c r="V454" t="str">
        <f>IF(S454&gt;T454,"EXPANDING (BULLISH)",IF(S454&lt;T454,"CONTRACTING (BEARISH)","NEUTRAL"))</f>
        <v>NEUTRAL</v>
      </c>
    </row>
    <row r="455">
      <c r="A455">
        <v>1784</v>
      </c>
      <c r="B455" t="str">
        <v>2018-09-12</v>
      </c>
      <c r="C455">
        <v>2</v>
      </c>
      <c r="D455">
        <v>16</v>
      </c>
      <c r="E455">
        <v>18</v>
      </c>
      <c r="F455">
        <v>19</v>
      </c>
      <c r="G455">
        <v>22</v>
      </c>
      <c r="H455">
        <v>1</v>
      </c>
      <c r="I455" t="str">
        <v>2 - 16 - 18 - 19 - 22 [PB: 1]</v>
      </c>
      <c r="J455">
        <f>SUM(C455:G455)</f>
        <v>77</v>
      </c>
      <c r="K455">
        <f>AVERAGE(C455:G455)</f>
        <v>15.4</v>
      </c>
      <c r="L455">
        <f>MAX(C455:G455)-MIN(C455:G455)</f>
        <v>20</v>
      </c>
      <c r="M455">
        <f>SUMPRODUCT(MOD(C455:G455,2))</f>
        <v>1</v>
      </c>
      <c r="N455">
        <f>5-M455</f>
        <v>4</v>
      </c>
      <c r="O455">
        <f>COUNTIF(C455:G455,"&lt;=17")</f>
        <v>2</v>
      </c>
      <c r="P455">
        <f>COUNTIF(C455:G455,"&gt;=18")</f>
        <v>3</v>
      </c>
      <c r="Q455">
        <f>SUMPRODUCT(--(D455:G455-C455:F455=1))</f>
        <v>1</v>
      </c>
      <c r="R455">
        <f>SUMPRODUCT(COUNTIF(C456:G456,C455:G455))</f>
        <v>0</v>
      </c>
      <c r="S455">
        <f>AVERAGE(J455:J459)</f>
        <v>77</v>
      </c>
      <c r="T455">
        <f>AVERAGE(J455:J474)</f>
        <v>77</v>
      </c>
      <c r="U455">
        <f>S455-T455</f>
        <v>0</v>
      </c>
      <c r="V455" t="str">
        <f>IF(S455&gt;T455,"EXPANDING (BULLISH)",IF(S455&lt;T455,"CONTRACTING (BEARISH)","NEUTRAL"))</f>
        <v>NEUTRAL</v>
      </c>
    </row>
    <row r="456">
      <c r="A456">
        <v>1783</v>
      </c>
      <c r="B456" t="str">
        <v>2018-09-08</v>
      </c>
      <c r="C456">
        <v>4</v>
      </c>
      <c r="D456">
        <v>5</v>
      </c>
      <c r="E456">
        <v>10</v>
      </c>
      <c r="F456">
        <v>11</v>
      </c>
      <c r="G456">
        <v>32</v>
      </c>
      <c r="H456">
        <v>9</v>
      </c>
      <c r="I456" t="str">
        <v>4 - 5 - 10 - 11 - 32 [PB: 9]</v>
      </c>
      <c r="J456">
        <f>SUM(C456:G456)</f>
        <v>62</v>
      </c>
      <c r="K456">
        <f>AVERAGE(C456:G456)</f>
        <v>12.4</v>
      </c>
      <c r="L456">
        <f>MAX(C456:G456)-MIN(C456:G456)</f>
        <v>28</v>
      </c>
      <c r="M456">
        <f>SUMPRODUCT(MOD(C456:G456,2))</f>
        <v>2</v>
      </c>
      <c r="N456">
        <f>5-M456</f>
        <v>3</v>
      </c>
      <c r="O456">
        <f>COUNTIF(C456:G456,"&lt;=17")</f>
        <v>4</v>
      </c>
      <c r="P456">
        <f>COUNTIF(C456:G456,"&gt;=18")</f>
        <v>1</v>
      </c>
      <c r="Q456">
        <f>SUMPRODUCT(--(D456:G456-C456:F456=1))</f>
        <v>2</v>
      </c>
      <c r="R456">
        <f>SUMPRODUCT(COUNTIF(C457:G457,C456:G456))</f>
        <v>1</v>
      </c>
      <c r="S456">
        <f>AVERAGE(J456:J460)</f>
        <v>62</v>
      </c>
      <c r="T456">
        <f>AVERAGE(J456:J475)</f>
        <v>62</v>
      </c>
      <c r="U456">
        <f>S456-T456</f>
        <v>0</v>
      </c>
      <c r="V456" t="str">
        <f>IF(S456&gt;T456,"EXPANDING (BULLISH)",IF(S456&lt;T456,"CONTRACTING (BEARISH)","NEUTRAL"))</f>
        <v>NEUTRAL</v>
      </c>
    </row>
    <row r="457">
      <c r="A457">
        <v>1782</v>
      </c>
      <c r="B457" t="str">
        <v>2018-09-05</v>
      </c>
      <c r="C457">
        <v>5</v>
      </c>
      <c r="D457">
        <v>7</v>
      </c>
      <c r="E457">
        <v>18</v>
      </c>
      <c r="F457">
        <v>27</v>
      </c>
      <c r="G457">
        <v>30</v>
      </c>
      <c r="H457">
        <v>2</v>
      </c>
      <c r="I457" t="str">
        <v>5 - 7 - 18 - 27 - 30 [PB: 2]</v>
      </c>
      <c r="J457">
        <f>SUM(C457:G457)</f>
        <v>87</v>
      </c>
      <c r="K457">
        <f>AVERAGE(C457:G457)</f>
        <v>17.4</v>
      </c>
      <c r="L457">
        <f>MAX(C457:G457)-MIN(C457:G457)</f>
        <v>25</v>
      </c>
      <c r="M457">
        <f>SUMPRODUCT(MOD(C457:G457,2))</f>
        <v>3</v>
      </c>
      <c r="N457">
        <f>5-M457</f>
        <v>2</v>
      </c>
      <c r="O457">
        <f>COUNTIF(C457:G457,"&lt;=17")</f>
        <v>2</v>
      </c>
      <c r="P457">
        <f>COUNTIF(C457:G457,"&gt;=18")</f>
        <v>3</v>
      </c>
      <c r="Q457">
        <f>SUMPRODUCT(--(D457:G457-C457:F457=1))</f>
        <v>0</v>
      </c>
      <c r="R457">
        <f>SUMPRODUCT(COUNTIF(C458:G458,C457:G457))</f>
        <v>1</v>
      </c>
      <c r="S457">
        <f>AVERAGE(J457:J461)</f>
        <v>87</v>
      </c>
      <c r="T457">
        <f>AVERAGE(J457:J476)</f>
        <v>87</v>
      </c>
      <c r="U457">
        <f>S457-T457</f>
        <v>0</v>
      </c>
      <c r="V457" t="str">
        <f>IF(S457&gt;T457,"EXPANDING (BULLISH)",IF(S457&lt;T457,"CONTRACTING (BEARISH)","NEUTRAL"))</f>
        <v>NEUTRAL</v>
      </c>
    </row>
    <row r="458">
      <c r="A458">
        <v>1781</v>
      </c>
      <c r="B458" t="str">
        <v>2018-09-01</v>
      </c>
      <c r="C458">
        <v>7</v>
      </c>
      <c r="D458">
        <v>9</v>
      </c>
      <c r="E458">
        <v>11</v>
      </c>
      <c r="F458">
        <v>12</v>
      </c>
      <c r="G458">
        <v>31</v>
      </c>
      <c r="H458">
        <v>2</v>
      </c>
      <c r="I458" t="str">
        <v>7 - 9 - 11 - 12 - 31 [PB: 2]</v>
      </c>
      <c r="J458">
        <f>SUM(C458:G458)</f>
        <v>70</v>
      </c>
      <c r="K458">
        <f>AVERAGE(C458:G458)</f>
        <v>14</v>
      </c>
      <c r="L458">
        <f>MAX(C458:G458)-MIN(C458:G458)</f>
        <v>24</v>
      </c>
      <c r="M458">
        <f>SUMPRODUCT(MOD(C458:G458,2))</f>
        <v>4</v>
      </c>
      <c r="N458">
        <f>5-M458</f>
        <v>1</v>
      </c>
      <c r="O458">
        <f>COUNTIF(C458:G458,"&lt;=17")</f>
        <v>4</v>
      </c>
      <c r="P458">
        <f>COUNTIF(C458:G458,"&gt;=18")</f>
        <v>1</v>
      </c>
      <c r="Q458">
        <f>SUMPRODUCT(--(D458:G458-C458:F458=1))</f>
        <v>1</v>
      </c>
      <c r="R458">
        <f>SUMPRODUCT(COUNTIF(C459:G459,C458:G458))</f>
        <v>1</v>
      </c>
      <c r="S458">
        <f>AVERAGE(J458:J462)</f>
        <v>70</v>
      </c>
      <c r="T458">
        <f>AVERAGE(J458:J477)</f>
        <v>70</v>
      </c>
      <c r="U458">
        <f>S458-T458</f>
        <v>0</v>
      </c>
      <c r="V458" t="str">
        <f>IF(S458&gt;T458,"EXPANDING (BULLISH)",IF(S458&lt;T458,"CONTRACTING (BEARISH)","NEUTRAL"))</f>
        <v>NEUTRAL</v>
      </c>
    </row>
    <row r="459">
      <c r="A459">
        <v>1780</v>
      </c>
      <c r="B459" t="str">
        <v>2018-08-29</v>
      </c>
      <c r="C459">
        <v>4</v>
      </c>
      <c r="D459">
        <v>8</v>
      </c>
      <c r="E459">
        <v>24</v>
      </c>
      <c r="F459">
        <v>25</v>
      </c>
      <c r="G459">
        <v>31</v>
      </c>
      <c r="H459">
        <v>5</v>
      </c>
      <c r="I459" t="str">
        <v>4 - 8 - 24 - 25 - 31 [PB: 5]</v>
      </c>
      <c r="J459">
        <f>SUM(C459:G459)</f>
        <v>92</v>
      </c>
      <c r="K459">
        <f>AVERAGE(C459:G459)</f>
        <v>18.4</v>
      </c>
      <c r="L459">
        <f>MAX(C459:G459)-MIN(C459:G459)</f>
        <v>27</v>
      </c>
      <c r="M459">
        <f>SUMPRODUCT(MOD(C459:G459,2))</f>
        <v>2</v>
      </c>
      <c r="N459">
        <f>5-M459</f>
        <v>3</v>
      </c>
      <c r="O459">
        <f>COUNTIF(C459:G459,"&lt;=17")</f>
        <v>2</v>
      </c>
      <c r="P459">
        <f>COUNTIF(C459:G459,"&gt;=18")</f>
        <v>3</v>
      </c>
      <c r="Q459">
        <f>SUMPRODUCT(--(D459:G459-C459:F459=1))</f>
        <v>1</v>
      </c>
      <c r="R459">
        <f>SUMPRODUCT(COUNTIF(C460:G460,C459:G459))</f>
        <v>0</v>
      </c>
      <c r="S459">
        <f>AVERAGE(J459:J463)</f>
        <v>92</v>
      </c>
      <c r="T459">
        <f>AVERAGE(J459:J478)</f>
        <v>92</v>
      </c>
      <c r="U459">
        <f>S459-T459</f>
        <v>0</v>
      </c>
      <c r="V459" t="str">
        <f>IF(S459&gt;T459,"EXPANDING (BULLISH)",IF(S459&lt;T459,"CONTRACTING (BEARISH)","NEUTRAL"))</f>
        <v>NEUTRAL</v>
      </c>
    </row>
    <row r="460">
      <c r="A460">
        <v>1779</v>
      </c>
      <c r="B460" t="str">
        <v>2018-08-25</v>
      </c>
      <c r="C460">
        <v>1</v>
      </c>
      <c r="D460">
        <v>12</v>
      </c>
      <c r="E460">
        <v>15</v>
      </c>
      <c r="F460">
        <v>17</v>
      </c>
      <c r="G460">
        <v>18</v>
      </c>
      <c r="H460">
        <v>1</v>
      </c>
      <c r="I460" t="str">
        <v>1 - 12 - 15 - 17 - 18 [PB: 1]</v>
      </c>
      <c r="J460">
        <f>SUM(C460:G460)</f>
        <v>63</v>
      </c>
      <c r="K460">
        <f>AVERAGE(C460:G460)</f>
        <v>12.6</v>
      </c>
      <c r="L460">
        <f>MAX(C460:G460)-MIN(C460:G460)</f>
        <v>17</v>
      </c>
      <c r="M460">
        <f>SUMPRODUCT(MOD(C460:G460,2))</f>
        <v>3</v>
      </c>
      <c r="N460">
        <f>5-M460</f>
        <v>2</v>
      </c>
      <c r="O460">
        <f>COUNTIF(C460:G460,"&lt;=17")</f>
        <v>4</v>
      </c>
      <c r="P460">
        <f>COUNTIF(C460:G460,"&gt;=18")</f>
        <v>1</v>
      </c>
      <c r="Q460">
        <f>SUMPRODUCT(--(D460:G460-C460:F460=1))</f>
        <v>1</v>
      </c>
      <c r="R460">
        <f>SUMPRODUCT(COUNTIF(C461:G461,C460:G460))</f>
        <v>1</v>
      </c>
      <c r="S460">
        <f>AVERAGE(J460:J464)</f>
        <v>63</v>
      </c>
      <c r="T460">
        <f>AVERAGE(J460:J479)</f>
        <v>63</v>
      </c>
      <c r="U460">
        <f>S460-T460</f>
        <v>0</v>
      </c>
      <c r="V460" t="str">
        <f>IF(S460&gt;T460,"EXPANDING (BULLISH)",IF(S460&lt;T460,"CONTRACTING (BEARISH)","NEUTRAL"))</f>
        <v>NEUTRAL</v>
      </c>
    </row>
    <row r="461">
      <c r="A461">
        <v>1778</v>
      </c>
      <c r="B461" t="str">
        <v>2018-08-22</v>
      </c>
      <c r="C461">
        <v>9</v>
      </c>
      <c r="D461">
        <v>13</v>
      </c>
      <c r="E461">
        <v>15</v>
      </c>
      <c r="F461">
        <v>19</v>
      </c>
      <c r="G461">
        <v>30</v>
      </c>
      <c r="H461">
        <v>4</v>
      </c>
      <c r="I461" t="str">
        <v>9 - 13 - 15 - 19 - 30 [PB: 4]</v>
      </c>
      <c r="J461">
        <f>SUM(C461:G461)</f>
        <v>86</v>
      </c>
      <c r="K461">
        <f>AVERAGE(C461:G461)</f>
        <v>17.2</v>
      </c>
      <c r="L461">
        <f>MAX(C461:G461)-MIN(C461:G461)</f>
        <v>21</v>
      </c>
      <c r="M461">
        <f>SUMPRODUCT(MOD(C461:G461,2))</f>
        <v>4</v>
      </c>
      <c r="N461">
        <f>5-M461</f>
        <v>1</v>
      </c>
      <c r="O461">
        <f>COUNTIF(C461:G461,"&lt;=17")</f>
        <v>3</v>
      </c>
      <c r="P461">
        <f>COUNTIF(C461:G461,"&gt;=18")</f>
        <v>2</v>
      </c>
      <c r="Q461">
        <f>SUMPRODUCT(--(D461:G461-C461:F461=1))</f>
        <v>0</v>
      </c>
      <c r="R461">
        <f>SUMPRODUCT(COUNTIF(C462:G462,C461:G461))</f>
        <v>0</v>
      </c>
      <c r="S461">
        <f>AVERAGE(J461:J465)</f>
        <v>86</v>
      </c>
      <c r="T461">
        <f>AVERAGE(J461:J480)</f>
        <v>86</v>
      </c>
      <c r="U461">
        <f>S461-T461</f>
        <v>0</v>
      </c>
      <c r="V461" t="str">
        <f>IF(S461&gt;T461,"EXPANDING (BULLISH)",IF(S461&lt;T461,"CONTRACTING (BEARISH)","NEUTRAL"))</f>
        <v>NEUTRAL</v>
      </c>
    </row>
    <row r="462">
      <c r="A462">
        <v>1777</v>
      </c>
      <c r="B462" t="str">
        <v>2018-08-18</v>
      </c>
      <c r="C462">
        <v>5</v>
      </c>
      <c r="D462">
        <v>17</v>
      </c>
      <c r="E462">
        <v>18</v>
      </c>
      <c r="F462">
        <v>24</v>
      </c>
      <c r="G462">
        <v>26</v>
      </c>
      <c r="H462">
        <v>10</v>
      </c>
      <c r="I462" t="str">
        <v>5 - 17 - 18 - 24 - 26 [PB: 10]</v>
      </c>
      <c r="J462">
        <f>SUM(C462:G462)</f>
        <v>90</v>
      </c>
      <c r="K462">
        <f>AVERAGE(C462:G462)</f>
        <v>18</v>
      </c>
      <c r="L462">
        <f>MAX(C462:G462)-MIN(C462:G462)</f>
        <v>21</v>
      </c>
      <c r="M462">
        <f>SUMPRODUCT(MOD(C462:G462,2))</f>
        <v>2</v>
      </c>
      <c r="N462">
        <f>5-M462</f>
        <v>3</v>
      </c>
      <c r="O462">
        <f>COUNTIF(C462:G462,"&lt;=17")</f>
        <v>2</v>
      </c>
      <c r="P462">
        <f>COUNTIF(C462:G462,"&gt;=18")</f>
        <v>3</v>
      </c>
      <c r="Q462">
        <f>SUMPRODUCT(--(D462:G462-C462:F462=1))</f>
        <v>1</v>
      </c>
      <c r="R462">
        <f>SUMPRODUCT(COUNTIF(C463:G463,C462:G462))</f>
        <v>0</v>
      </c>
      <c r="S462">
        <f>AVERAGE(J462:J466)</f>
        <v>90</v>
      </c>
      <c r="T462">
        <f>AVERAGE(J462:J481)</f>
        <v>90</v>
      </c>
      <c r="U462">
        <f>S462-T462</f>
        <v>0</v>
      </c>
      <c r="V462" t="str">
        <f>IF(S462&gt;T462,"EXPANDING (BULLISH)",IF(S462&lt;T462,"CONTRACTING (BEARISH)","NEUTRAL"))</f>
        <v>NEUTRAL</v>
      </c>
    </row>
    <row r="463">
      <c r="A463">
        <v>1776</v>
      </c>
      <c r="B463" t="str">
        <v>2018-08-15</v>
      </c>
      <c r="C463">
        <v>3</v>
      </c>
      <c r="D463">
        <v>11</v>
      </c>
      <c r="E463">
        <v>25</v>
      </c>
      <c r="F463">
        <v>34</v>
      </c>
      <c r="G463">
        <v>35</v>
      </c>
      <c r="H463">
        <v>1</v>
      </c>
      <c r="I463" t="str">
        <v>3 - 11 - 25 - 34 - 35 [PB: 1]</v>
      </c>
      <c r="J463">
        <f>SUM(C463:G463)</f>
        <v>108</v>
      </c>
      <c r="K463">
        <f>AVERAGE(C463:G463)</f>
        <v>21.6</v>
      </c>
      <c r="L463">
        <f>MAX(C463:G463)-MIN(C463:G463)</f>
        <v>32</v>
      </c>
      <c r="M463">
        <f>SUMPRODUCT(MOD(C463:G463,2))</f>
        <v>4</v>
      </c>
      <c r="N463">
        <f>5-M463</f>
        <v>1</v>
      </c>
      <c r="O463">
        <f>COUNTIF(C463:G463,"&lt;=17")</f>
        <v>2</v>
      </c>
      <c r="P463">
        <f>COUNTIF(C463:G463,"&gt;=18")</f>
        <v>3</v>
      </c>
      <c r="Q463">
        <f>SUMPRODUCT(--(D463:G463-C463:F463=1))</f>
        <v>1</v>
      </c>
      <c r="R463">
        <f>SUMPRODUCT(COUNTIF(C464:G464,C463:G463))</f>
        <v>1</v>
      </c>
      <c r="S463">
        <f>AVERAGE(J463:J467)</f>
        <v>108</v>
      </c>
      <c r="T463">
        <f>AVERAGE(J463:J482)</f>
        <v>108</v>
      </c>
      <c r="U463">
        <f>S463-T463</f>
        <v>0</v>
      </c>
      <c r="V463" t="str">
        <f>IF(S463&gt;T463,"EXPANDING (BULLISH)",IF(S463&lt;T463,"CONTRACTING (BEARISH)","NEUTRAL"))</f>
        <v>NEUTRAL</v>
      </c>
    </row>
    <row r="464">
      <c r="A464">
        <v>1775</v>
      </c>
      <c r="B464" t="str">
        <v>2018-08-11</v>
      </c>
      <c r="C464">
        <v>7</v>
      </c>
      <c r="D464">
        <v>10</v>
      </c>
      <c r="E464">
        <v>12</v>
      </c>
      <c r="F464">
        <v>25</v>
      </c>
      <c r="G464">
        <v>32</v>
      </c>
      <c r="H464">
        <v>9</v>
      </c>
      <c r="I464" t="str">
        <v>7 - 10 - 12 - 25 - 32 [PB: 9]</v>
      </c>
      <c r="J464">
        <f>SUM(C464:G464)</f>
        <v>86</v>
      </c>
      <c r="K464">
        <f>AVERAGE(C464:G464)</f>
        <v>17.2</v>
      </c>
      <c r="L464">
        <f>MAX(C464:G464)-MIN(C464:G464)</f>
        <v>25</v>
      </c>
      <c r="M464">
        <f>SUMPRODUCT(MOD(C464:G464,2))</f>
        <v>2</v>
      </c>
      <c r="N464">
        <f>5-M464</f>
        <v>3</v>
      </c>
      <c r="O464">
        <f>COUNTIF(C464:G464,"&lt;=17")</f>
        <v>3</v>
      </c>
      <c r="P464">
        <f>COUNTIF(C464:G464,"&gt;=18")</f>
        <v>2</v>
      </c>
      <c r="Q464">
        <f>SUMPRODUCT(--(D464:G464-C464:F464=1))</f>
        <v>0</v>
      </c>
      <c r="R464">
        <f>SUMPRODUCT(COUNTIF(C465:G465,C464:G464))</f>
        <v>0</v>
      </c>
      <c r="S464">
        <f>AVERAGE(J464:J468)</f>
        <v>86</v>
      </c>
      <c r="T464">
        <f>AVERAGE(J464:J483)</f>
        <v>86</v>
      </c>
      <c r="U464">
        <f>S464-T464</f>
        <v>0</v>
      </c>
      <c r="V464" t="str">
        <f>IF(S464&gt;T464,"EXPANDING (BULLISH)",IF(S464&lt;T464,"CONTRACTING (BEARISH)","NEUTRAL"))</f>
        <v>NEUTRAL</v>
      </c>
    </row>
    <row r="465">
      <c r="A465">
        <v>1774</v>
      </c>
      <c r="B465" t="str">
        <v>2018-08-08</v>
      </c>
      <c r="C465">
        <v>18</v>
      </c>
      <c r="D465">
        <v>21</v>
      </c>
      <c r="E465">
        <v>23</v>
      </c>
      <c r="F465">
        <v>28</v>
      </c>
      <c r="G465">
        <v>33</v>
      </c>
      <c r="H465">
        <v>9</v>
      </c>
      <c r="I465" t="str">
        <v>18 - 21 - 23 - 28 - 33 [PB: 9]</v>
      </c>
      <c r="J465">
        <f>SUM(C465:G465)</f>
        <v>123</v>
      </c>
      <c r="K465">
        <f>AVERAGE(C465:G465)</f>
        <v>24.6</v>
      </c>
      <c r="L465">
        <f>MAX(C465:G465)-MIN(C465:G465)</f>
        <v>15</v>
      </c>
      <c r="M465">
        <f>SUMPRODUCT(MOD(C465:G465,2))</f>
        <v>3</v>
      </c>
      <c r="N465">
        <f>5-M465</f>
        <v>2</v>
      </c>
      <c r="O465">
        <f>COUNTIF(C465:G465,"&lt;=17")</f>
        <v>0</v>
      </c>
      <c r="P465">
        <f>COUNTIF(C465:G465,"&gt;=18")</f>
        <v>5</v>
      </c>
      <c r="Q465">
        <f>SUMPRODUCT(--(D465:G465-C465:F465=1))</f>
        <v>0</v>
      </c>
      <c r="R465">
        <f>SUMPRODUCT(COUNTIF(C466:G466,C465:G465))</f>
        <v>1</v>
      </c>
      <c r="S465">
        <f>AVERAGE(J465:J469)</f>
        <v>123</v>
      </c>
      <c r="T465">
        <f>AVERAGE(J465:J484)</f>
        <v>123</v>
      </c>
      <c r="U465">
        <f>S465-T465</f>
        <v>0</v>
      </c>
      <c r="V465" t="str">
        <f>IF(S465&gt;T465,"EXPANDING (BULLISH)",IF(S465&lt;T465,"CONTRACTING (BEARISH)","NEUTRAL"))</f>
        <v>NEUTRAL</v>
      </c>
    </row>
    <row r="466">
      <c r="A466">
        <v>1773</v>
      </c>
      <c r="B466" t="str">
        <v>2018-08-04</v>
      </c>
      <c r="C466">
        <v>6</v>
      </c>
      <c r="D466">
        <v>22</v>
      </c>
      <c r="E466">
        <v>25</v>
      </c>
      <c r="F466">
        <v>28</v>
      </c>
      <c r="G466">
        <v>29</v>
      </c>
      <c r="H466">
        <v>2</v>
      </c>
      <c r="I466" t="str">
        <v>6 - 22 - 25 - 28 - 29 [PB: 2]</v>
      </c>
      <c r="J466">
        <f>SUM(C466:G466)</f>
        <v>110</v>
      </c>
      <c r="K466">
        <f>AVERAGE(C466:G466)</f>
        <v>22</v>
      </c>
      <c r="L466">
        <f>MAX(C466:G466)-MIN(C466:G466)</f>
        <v>23</v>
      </c>
      <c r="M466">
        <f>SUMPRODUCT(MOD(C466:G466,2))</f>
        <v>2</v>
      </c>
      <c r="N466">
        <f>5-M466</f>
        <v>3</v>
      </c>
      <c r="O466">
        <f>COUNTIF(C466:G466,"&lt;=17")</f>
        <v>1</v>
      </c>
      <c r="P466">
        <f>COUNTIF(C466:G466,"&gt;=18")</f>
        <v>4</v>
      </c>
      <c r="Q466">
        <f>SUMPRODUCT(--(D466:G466-C466:F466=1))</f>
        <v>1</v>
      </c>
      <c r="R466">
        <f>SUMPRODUCT(COUNTIF(C467:G467,C466:G466))</f>
        <v>2</v>
      </c>
      <c r="S466">
        <f>AVERAGE(J466:J470)</f>
        <v>110</v>
      </c>
      <c r="T466">
        <f>AVERAGE(J466:J485)</f>
        <v>110</v>
      </c>
      <c r="U466">
        <f>S466-T466</f>
        <v>0</v>
      </c>
      <c r="V466" t="str">
        <f>IF(S466&gt;T466,"EXPANDING (BULLISH)",IF(S466&lt;T466,"CONTRACTING (BEARISH)","NEUTRAL"))</f>
        <v>NEUTRAL</v>
      </c>
    </row>
    <row r="467">
      <c r="A467">
        <v>1772</v>
      </c>
      <c r="B467" t="str">
        <v>2018-08-01</v>
      </c>
      <c r="C467">
        <v>1</v>
      </c>
      <c r="D467">
        <v>6</v>
      </c>
      <c r="E467">
        <v>9</v>
      </c>
      <c r="F467">
        <v>28</v>
      </c>
      <c r="G467">
        <v>30</v>
      </c>
      <c r="H467">
        <v>10</v>
      </c>
      <c r="I467" t="str">
        <v>1 - 6 - 9 - 28 - 30 [PB: 10]</v>
      </c>
      <c r="J467">
        <f>SUM(C467:G467)</f>
        <v>74</v>
      </c>
      <c r="K467">
        <f>AVERAGE(C467:G467)</f>
        <v>14.8</v>
      </c>
      <c r="L467">
        <f>MAX(C467:G467)-MIN(C467:G467)</f>
        <v>29</v>
      </c>
      <c r="M467">
        <f>SUMPRODUCT(MOD(C467:G467,2))</f>
        <v>2</v>
      </c>
      <c r="N467">
        <f>5-M467</f>
        <v>3</v>
      </c>
      <c r="O467">
        <f>COUNTIF(C467:G467,"&lt;=17")</f>
        <v>3</v>
      </c>
      <c r="P467">
        <f>COUNTIF(C467:G467,"&gt;=18")</f>
        <v>2</v>
      </c>
      <c r="Q467">
        <f>SUMPRODUCT(--(D467:G467-C467:F467=1))</f>
        <v>0</v>
      </c>
      <c r="R467">
        <f>SUMPRODUCT(COUNTIF(C468:G468,C467:G467))</f>
        <v>1</v>
      </c>
      <c r="S467">
        <f>AVERAGE(J467:J471)</f>
        <v>74</v>
      </c>
      <c r="T467">
        <f>AVERAGE(J467:J486)</f>
        <v>74</v>
      </c>
      <c r="U467">
        <f>S467-T467</f>
        <v>0</v>
      </c>
      <c r="V467" t="str">
        <f>IF(S467&gt;T467,"EXPANDING (BULLISH)",IF(S467&lt;T467,"CONTRACTING (BEARISH)","NEUTRAL"))</f>
        <v>NEUTRAL</v>
      </c>
    </row>
    <row r="468">
      <c r="A468">
        <v>1771</v>
      </c>
      <c r="B468" t="str">
        <v>2018-07-28</v>
      </c>
      <c r="C468">
        <v>9</v>
      </c>
      <c r="D468">
        <v>11</v>
      </c>
      <c r="E468">
        <v>25</v>
      </c>
      <c r="F468">
        <v>29</v>
      </c>
      <c r="G468">
        <v>35</v>
      </c>
      <c r="H468">
        <v>8</v>
      </c>
      <c r="I468" t="str">
        <v>9 - 11 - 25 - 29 - 35 [PB: 8]</v>
      </c>
      <c r="J468">
        <f>SUM(C468:G468)</f>
        <v>109</v>
      </c>
      <c r="K468">
        <f>AVERAGE(C468:G468)</f>
        <v>21.8</v>
      </c>
      <c r="L468">
        <f>MAX(C468:G468)-MIN(C468:G468)</f>
        <v>26</v>
      </c>
      <c r="M468">
        <f>SUMPRODUCT(MOD(C468:G468,2))</f>
        <v>5</v>
      </c>
      <c r="N468">
        <f>5-M468</f>
        <v>0</v>
      </c>
      <c r="O468">
        <f>COUNTIF(C468:G468,"&lt;=17")</f>
        <v>2</v>
      </c>
      <c r="P468">
        <f>COUNTIF(C468:G468,"&gt;=18")</f>
        <v>3</v>
      </c>
      <c r="Q468">
        <f>SUMPRODUCT(--(D468:G468-C468:F468=1))</f>
        <v>0</v>
      </c>
      <c r="R468">
        <f>SUMPRODUCT(COUNTIF(C469:G469,C468:G468))</f>
        <v>0</v>
      </c>
      <c r="S468">
        <f>AVERAGE(J468:J472)</f>
        <v>109</v>
      </c>
      <c r="T468">
        <f>AVERAGE(J468:J487)</f>
        <v>109</v>
      </c>
      <c r="U468">
        <f>S468-T468</f>
        <v>0</v>
      </c>
      <c r="V468" t="str">
        <f>IF(S468&gt;T468,"EXPANDING (BULLISH)",IF(S468&lt;T468,"CONTRACTING (BEARISH)","NEUTRAL"))</f>
        <v>NEUTRAL</v>
      </c>
    </row>
    <row r="469">
      <c r="A469">
        <v>1770</v>
      </c>
      <c r="B469" t="str">
        <v>2018-07-25</v>
      </c>
      <c r="C469">
        <v>3</v>
      </c>
      <c r="D469">
        <v>8</v>
      </c>
      <c r="E469">
        <v>15</v>
      </c>
      <c r="F469">
        <v>21</v>
      </c>
      <c r="G469">
        <v>27</v>
      </c>
      <c r="H469">
        <v>8</v>
      </c>
      <c r="I469" t="str">
        <v>3 - 8 - 15 - 21 - 27 [PB: 8]</v>
      </c>
      <c r="J469">
        <f>SUM(C469:G469)</f>
        <v>74</v>
      </c>
      <c r="K469">
        <f>AVERAGE(C469:G469)</f>
        <v>14.8</v>
      </c>
      <c r="L469">
        <f>MAX(C469:G469)-MIN(C469:G469)</f>
        <v>24</v>
      </c>
      <c r="M469">
        <f>SUMPRODUCT(MOD(C469:G469,2))</f>
        <v>4</v>
      </c>
      <c r="N469">
        <f>5-M469</f>
        <v>1</v>
      </c>
      <c r="O469">
        <f>COUNTIF(C469:G469,"&lt;=17")</f>
        <v>3</v>
      </c>
      <c r="P469">
        <f>COUNTIF(C469:G469,"&gt;=18")</f>
        <v>2</v>
      </c>
      <c r="Q469">
        <f>SUMPRODUCT(--(D469:G469-C469:F469=1))</f>
        <v>0</v>
      </c>
      <c r="R469">
        <f>SUMPRODUCT(COUNTIF(C470:G470,C469:G469))</f>
        <v>0</v>
      </c>
      <c r="S469">
        <f>AVERAGE(J469:J473)</f>
        <v>74</v>
      </c>
      <c r="T469">
        <f>AVERAGE(J469:J488)</f>
        <v>74</v>
      </c>
      <c r="U469">
        <f>S469-T469</f>
        <v>0</v>
      </c>
      <c r="V469" t="str">
        <f>IF(S469&gt;T469,"EXPANDING (BULLISH)",IF(S469&lt;T469,"CONTRACTING (BEARISH)","NEUTRAL"))</f>
        <v>NEUTRAL</v>
      </c>
    </row>
    <row r="470">
      <c r="A470">
        <v>1769</v>
      </c>
      <c r="B470" t="str">
        <v>2018-07-21</v>
      </c>
      <c r="C470">
        <v>6</v>
      </c>
      <c r="D470">
        <v>19</v>
      </c>
      <c r="E470">
        <v>25</v>
      </c>
      <c r="F470">
        <v>28</v>
      </c>
      <c r="G470">
        <v>35</v>
      </c>
      <c r="H470">
        <v>1</v>
      </c>
      <c r="I470" t="str">
        <v>6 - 19 - 25 - 28 - 35 [PB: 1]</v>
      </c>
      <c r="J470">
        <f>SUM(C470:G470)</f>
        <v>113</v>
      </c>
      <c r="K470">
        <f>AVERAGE(C470:G470)</f>
        <v>22.6</v>
      </c>
      <c r="L470">
        <f>MAX(C470:G470)-MIN(C470:G470)</f>
        <v>29</v>
      </c>
      <c r="M470">
        <f>SUMPRODUCT(MOD(C470:G470,2))</f>
        <v>3</v>
      </c>
      <c r="N470">
        <f>5-M470</f>
        <v>2</v>
      </c>
      <c r="O470">
        <f>COUNTIF(C470:G470,"&lt;=17")</f>
        <v>1</v>
      </c>
      <c r="P470">
        <f>COUNTIF(C470:G470,"&gt;=18")</f>
        <v>4</v>
      </c>
      <c r="Q470">
        <f>SUMPRODUCT(--(D470:G470-C470:F470=1))</f>
        <v>0</v>
      </c>
      <c r="R470">
        <f>SUMPRODUCT(COUNTIF(C471:G471,C470:G470))</f>
        <v>0</v>
      </c>
      <c r="S470">
        <f>AVERAGE(J470:J474)</f>
        <v>113</v>
      </c>
      <c r="T470">
        <f>AVERAGE(J470:J489)</f>
        <v>113</v>
      </c>
      <c r="U470">
        <f>S470-T470</f>
        <v>0</v>
      </c>
      <c r="V470" t="str">
        <f>IF(S470&gt;T470,"EXPANDING (BULLISH)",IF(S470&lt;T470,"CONTRACTING (BEARISH)","NEUTRAL"))</f>
        <v>NEUTRAL</v>
      </c>
    </row>
    <row r="471">
      <c r="A471">
        <v>1768</v>
      </c>
      <c r="B471" t="str">
        <v>2018-07-18</v>
      </c>
      <c r="C471">
        <v>5</v>
      </c>
      <c r="D471">
        <v>8</v>
      </c>
      <c r="E471">
        <v>9</v>
      </c>
      <c r="F471">
        <v>26</v>
      </c>
      <c r="G471">
        <v>27</v>
      </c>
      <c r="H471">
        <v>1</v>
      </c>
      <c r="I471" t="str">
        <v>5 - 8 - 9 - 26 - 27 [PB: 1]</v>
      </c>
      <c r="J471">
        <f>SUM(C471:G471)</f>
        <v>75</v>
      </c>
      <c r="K471">
        <f>AVERAGE(C471:G471)</f>
        <v>15</v>
      </c>
      <c r="L471">
        <f>MAX(C471:G471)-MIN(C471:G471)</f>
        <v>22</v>
      </c>
      <c r="M471">
        <f>SUMPRODUCT(MOD(C471:G471,2))</f>
        <v>3</v>
      </c>
      <c r="N471">
        <f>5-M471</f>
        <v>2</v>
      </c>
      <c r="O471">
        <f>COUNTIF(C471:G471,"&lt;=17")</f>
        <v>3</v>
      </c>
      <c r="P471">
        <f>COUNTIF(C471:G471,"&gt;=18")</f>
        <v>2</v>
      </c>
      <c r="Q471">
        <f>SUMPRODUCT(--(D471:G471-C471:F471=1))</f>
        <v>2</v>
      </c>
      <c r="R471">
        <f>SUMPRODUCT(COUNTIF(C472:G472,C471:G471))</f>
        <v>1</v>
      </c>
      <c r="S471">
        <f>AVERAGE(J471:J475)</f>
        <v>75</v>
      </c>
      <c r="T471">
        <f>AVERAGE(J471:J490)</f>
        <v>75</v>
      </c>
      <c r="U471">
        <f>S471-T471</f>
        <v>0</v>
      </c>
      <c r="V471" t="str">
        <f>IF(S471&gt;T471,"EXPANDING (BULLISH)",IF(S471&lt;T471,"CONTRACTING (BEARISH)","NEUTRAL"))</f>
        <v>NEUTRAL</v>
      </c>
    </row>
    <row r="472">
      <c r="A472">
        <v>1767</v>
      </c>
      <c r="B472" t="str">
        <v>2018-07-14</v>
      </c>
      <c r="C472">
        <v>17</v>
      </c>
      <c r="D472">
        <v>19</v>
      </c>
      <c r="E472">
        <v>27</v>
      </c>
      <c r="F472">
        <v>32</v>
      </c>
      <c r="G472">
        <v>34</v>
      </c>
      <c r="H472">
        <v>4</v>
      </c>
      <c r="I472" t="str">
        <v>17 - 19 - 27 - 32 - 34 [PB: 4]</v>
      </c>
      <c r="J472">
        <f>SUM(C472:G472)</f>
        <v>129</v>
      </c>
      <c r="K472">
        <f>AVERAGE(C472:G472)</f>
        <v>25.8</v>
      </c>
      <c r="L472">
        <f>MAX(C472:G472)-MIN(C472:G472)</f>
        <v>17</v>
      </c>
      <c r="M472">
        <f>SUMPRODUCT(MOD(C472:G472,2))</f>
        <v>3</v>
      </c>
      <c r="N472">
        <f>5-M472</f>
        <v>2</v>
      </c>
      <c r="O472">
        <f>COUNTIF(C472:G472,"&lt;=17")</f>
        <v>1</v>
      </c>
      <c r="P472">
        <f>COUNTIF(C472:G472,"&gt;=18")</f>
        <v>4</v>
      </c>
      <c r="Q472">
        <f>SUMPRODUCT(--(D472:G472-C472:F472=1))</f>
        <v>0</v>
      </c>
      <c r="R472">
        <f>SUMPRODUCT(COUNTIF(C473:G473,C472:G472))</f>
        <v>1</v>
      </c>
      <c r="S472">
        <f>AVERAGE(J472:J476)</f>
        <v>129</v>
      </c>
      <c r="T472">
        <f>AVERAGE(J472:J491)</f>
        <v>129</v>
      </c>
      <c r="U472">
        <f>S472-T472</f>
        <v>0</v>
      </c>
      <c r="V472" t="str">
        <f>IF(S472&gt;T472,"EXPANDING (BULLISH)",IF(S472&lt;T472,"CONTRACTING (BEARISH)","NEUTRAL"))</f>
        <v>NEUTRAL</v>
      </c>
    </row>
    <row r="473">
      <c r="A473">
        <v>1766</v>
      </c>
      <c r="B473" t="str">
        <v>2018-07-11</v>
      </c>
      <c r="C473">
        <v>1</v>
      </c>
      <c r="D473">
        <v>7</v>
      </c>
      <c r="E473">
        <v>9</v>
      </c>
      <c r="F473">
        <v>13</v>
      </c>
      <c r="G473">
        <v>27</v>
      </c>
      <c r="H473">
        <v>2</v>
      </c>
      <c r="I473" t="str">
        <v>1 - 7 - 9 - 13 - 27 [PB: 2]</v>
      </c>
      <c r="J473">
        <f>SUM(C473:G473)</f>
        <v>57</v>
      </c>
      <c r="K473">
        <f>AVERAGE(C473:G473)</f>
        <v>11.4</v>
      </c>
      <c r="L473">
        <f>MAX(C473:G473)-MIN(C473:G473)</f>
        <v>26</v>
      </c>
      <c r="M473">
        <f>SUMPRODUCT(MOD(C473:G473,2))</f>
        <v>5</v>
      </c>
      <c r="N473">
        <f>5-M473</f>
        <v>0</v>
      </c>
      <c r="O473">
        <f>COUNTIF(C473:G473,"&lt;=17")</f>
        <v>4</v>
      </c>
      <c r="P473">
        <f>COUNTIF(C473:G473,"&gt;=18")</f>
        <v>1</v>
      </c>
      <c r="Q473">
        <f>SUMPRODUCT(--(D473:G473-C473:F473=1))</f>
        <v>0</v>
      </c>
      <c r="R473">
        <f>SUMPRODUCT(COUNTIF(C474:G474,C473:G473))</f>
        <v>0</v>
      </c>
      <c r="S473">
        <f>AVERAGE(J473:J477)</f>
        <v>57</v>
      </c>
      <c r="T473">
        <f>AVERAGE(J473:J492)</f>
        <v>57</v>
      </c>
      <c r="U473">
        <f>S473-T473</f>
        <v>0</v>
      </c>
      <c r="V473" t="str">
        <f>IF(S473&gt;T473,"EXPANDING (BULLISH)",IF(S473&lt;T473,"CONTRACTING (BEARISH)","NEUTRAL"))</f>
        <v>NEUTRAL</v>
      </c>
    </row>
    <row r="474">
      <c r="A474">
        <v>1765</v>
      </c>
      <c r="B474" t="str">
        <v>2018-07-07</v>
      </c>
      <c r="C474">
        <v>8</v>
      </c>
      <c r="D474">
        <v>21</v>
      </c>
      <c r="E474">
        <v>25</v>
      </c>
      <c r="F474">
        <v>26</v>
      </c>
      <c r="G474">
        <v>35</v>
      </c>
      <c r="H474">
        <v>3</v>
      </c>
      <c r="I474" t="str">
        <v>8 - 21 - 25 - 26 - 35 [PB: 3]</v>
      </c>
      <c r="J474">
        <f>SUM(C474:G474)</f>
        <v>115</v>
      </c>
      <c r="K474">
        <f>AVERAGE(C474:G474)</f>
        <v>23</v>
      </c>
      <c r="L474">
        <f>MAX(C474:G474)-MIN(C474:G474)</f>
        <v>27</v>
      </c>
      <c r="M474">
        <f>SUMPRODUCT(MOD(C474:G474,2))</f>
        <v>3</v>
      </c>
      <c r="N474">
        <f>5-M474</f>
        <v>2</v>
      </c>
      <c r="O474">
        <f>COUNTIF(C474:G474,"&lt;=17")</f>
        <v>1</v>
      </c>
      <c r="P474">
        <f>COUNTIF(C474:G474,"&gt;=18")</f>
        <v>4</v>
      </c>
      <c r="Q474">
        <f>SUMPRODUCT(--(D474:G474-C474:F474=1))</f>
        <v>1</v>
      </c>
      <c r="R474">
        <f>SUMPRODUCT(COUNTIF(C475:G475,C474:G474))</f>
        <v>0</v>
      </c>
      <c r="S474">
        <f>AVERAGE(J474:J478)</f>
        <v>115</v>
      </c>
      <c r="T474">
        <f>AVERAGE(J474:J493)</f>
        <v>115</v>
      </c>
      <c r="U474">
        <f>S474-T474</f>
        <v>0</v>
      </c>
      <c r="V474" t="str">
        <f>IF(S474&gt;T474,"EXPANDING (BULLISH)",IF(S474&lt;T474,"CONTRACTING (BEARISH)","NEUTRAL"))</f>
        <v>NEUTRAL</v>
      </c>
    </row>
    <row r="475">
      <c r="A475">
        <v>1764</v>
      </c>
      <c r="B475" t="str">
        <v>2018-07-04</v>
      </c>
      <c r="C475">
        <v>6</v>
      </c>
      <c r="D475">
        <v>11</v>
      </c>
      <c r="E475">
        <v>13</v>
      </c>
      <c r="F475">
        <v>28</v>
      </c>
      <c r="G475">
        <v>31</v>
      </c>
      <c r="H475">
        <v>2</v>
      </c>
      <c r="I475" t="str">
        <v>6 - 11 - 13 - 28 - 31 [PB: 2]</v>
      </c>
      <c r="J475">
        <f>SUM(C475:G475)</f>
        <v>89</v>
      </c>
      <c r="K475">
        <f>AVERAGE(C475:G475)</f>
        <v>17.8</v>
      </c>
      <c r="L475">
        <f>MAX(C475:G475)-MIN(C475:G475)</f>
        <v>25</v>
      </c>
      <c r="M475">
        <f>SUMPRODUCT(MOD(C475:G475,2))</f>
        <v>3</v>
      </c>
      <c r="N475">
        <f>5-M475</f>
        <v>2</v>
      </c>
      <c r="O475">
        <f>COUNTIF(C475:G475,"&lt;=17")</f>
        <v>3</v>
      </c>
      <c r="P475">
        <f>COUNTIF(C475:G475,"&gt;=18")</f>
        <v>2</v>
      </c>
      <c r="Q475">
        <f>SUMPRODUCT(--(D475:G475-C475:F475=1))</f>
        <v>0</v>
      </c>
      <c r="R475">
        <f>SUMPRODUCT(COUNTIF(C476:G476,C475:G475))</f>
        <v>0</v>
      </c>
      <c r="S475">
        <f>AVERAGE(J475:J479)</f>
        <v>89</v>
      </c>
      <c r="T475">
        <f>AVERAGE(J475:J494)</f>
        <v>89</v>
      </c>
      <c r="U475">
        <f>S475-T475</f>
        <v>0</v>
      </c>
      <c r="V475" t="str">
        <f>IF(S475&gt;T475,"EXPANDING (BULLISH)",IF(S475&lt;T475,"CONTRACTING (BEARISH)","NEUTRAL"))</f>
        <v>NEUTRAL</v>
      </c>
    </row>
    <row r="476">
      <c r="A476">
        <v>1763</v>
      </c>
      <c r="B476" t="str">
        <v>2018-06-30</v>
      </c>
      <c r="C476">
        <v>1</v>
      </c>
      <c r="D476">
        <v>2</v>
      </c>
      <c r="E476">
        <v>5</v>
      </c>
      <c r="F476">
        <v>25</v>
      </c>
      <c r="G476">
        <v>33</v>
      </c>
      <c r="H476">
        <v>3</v>
      </c>
      <c r="I476" t="str">
        <v>1 - 2 - 5 - 25 - 33 [PB: 3]</v>
      </c>
      <c r="J476">
        <f>SUM(C476:G476)</f>
        <v>66</v>
      </c>
      <c r="K476">
        <f>AVERAGE(C476:G476)</f>
        <v>13.2</v>
      </c>
      <c r="L476">
        <f>MAX(C476:G476)-MIN(C476:G476)</f>
        <v>32</v>
      </c>
      <c r="M476">
        <f>SUMPRODUCT(MOD(C476:G476,2))</f>
        <v>4</v>
      </c>
      <c r="N476">
        <f>5-M476</f>
        <v>1</v>
      </c>
      <c r="O476">
        <f>COUNTIF(C476:G476,"&lt;=17")</f>
        <v>3</v>
      </c>
      <c r="P476">
        <f>COUNTIF(C476:G476,"&gt;=18")</f>
        <v>2</v>
      </c>
      <c r="Q476">
        <f>SUMPRODUCT(--(D476:G476-C476:F476=1))</f>
        <v>1</v>
      </c>
      <c r="R476">
        <f>SUMPRODUCT(COUNTIF(C477:G477,C476:G476))</f>
        <v>2</v>
      </c>
      <c r="S476">
        <f>AVERAGE(J476:J480)</f>
        <v>66</v>
      </c>
      <c r="T476">
        <f>AVERAGE(J476:J495)</f>
        <v>66</v>
      </c>
      <c r="U476">
        <f>S476-T476</f>
        <v>0</v>
      </c>
      <c r="V476" t="str">
        <f>IF(S476&gt;T476,"EXPANDING (BULLISH)",IF(S476&lt;T476,"CONTRACTING (BEARISH)","NEUTRAL"))</f>
        <v>NEUTRAL</v>
      </c>
    </row>
    <row r="477">
      <c r="A477">
        <v>1762</v>
      </c>
      <c r="B477" t="str">
        <v>2018-06-27</v>
      </c>
      <c r="C477">
        <v>2</v>
      </c>
      <c r="D477">
        <v>5</v>
      </c>
      <c r="E477">
        <v>20</v>
      </c>
      <c r="F477">
        <v>26</v>
      </c>
      <c r="G477">
        <v>27</v>
      </c>
      <c r="H477">
        <v>2</v>
      </c>
      <c r="I477" t="str">
        <v>2 - 5 - 20 - 26 - 27 [PB: 2]</v>
      </c>
      <c r="J477">
        <f>SUM(C477:G477)</f>
        <v>80</v>
      </c>
      <c r="K477">
        <f>AVERAGE(C477:G477)</f>
        <v>16</v>
      </c>
      <c r="L477">
        <f>MAX(C477:G477)-MIN(C477:G477)</f>
        <v>25</v>
      </c>
      <c r="M477">
        <f>SUMPRODUCT(MOD(C477:G477,2))</f>
        <v>2</v>
      </c>
      <c r="N477">
        <f>5-M477</f>
        <v>3</v>
      </c>
      <c r="O477">
        <f>COUNTIF(C477:G477,"&lt;=17")</f>
        <v>2</v>
      </c>
      <c r="P477">
        <f>COUNTIF(C477:G477,"&gt;=18")</f>
        <v>3</v>
      </c>
      <c r="Q477">
        <f>SUMPRODUCT(--(D477:G477-C477:F477=1))</f>
        <v>1</v>
      </c>
      <c r="R477">
        <f>SUMPRODUCT(COUNTIF(C478:G478,C477:G477))</f>
        <v>0</v>
      </c>
      <c r="S477">
        <f>AVERAGE(J477:J481)</f>
        <v>80</v>
      </c>
      <c r="T477">
        <f>AVERAGE(J477:J496)</f>
        <v>80</v>
      </c>
      <c r="U477">
        <f>S477-T477</f>
        <v>0</v>
      </c>
      <c r="V477" t="str">
        <f>IF(S477&gt;T477,"EXPANDING (BULLISH)",IF(S477&lt;T477,"CONTRACTING (BEARISH)","NEUTRAL"))</f>
        <v>NEUTRAL</v>
      </c>
    </row>
    <row r="478">
      <c r="A478">
        <v>1761</v>
      </c>
      <c r="B478" t="str">
        <v>2018-06-23</v>
      </c>
      <c r="C478">
        <v>9</v>
      </c>
      <c r="D478">
        <v>17</v>
      </c>
      <c r="E478">
        <v>30</v>
      </c>
      <c r="F478">
        <v>31</v>
      </c>
      <c r="G478">
        <v>33</v>
      </c>
      <c r="H478">
        <v>10</v>
      </c>
      <c r="I478" t="str">
        <v>9 - 17 - 30 - 31 - 33 [PB: 10]</v>
      </c>
      <c r="J478">
        <f>SUM(C478:G478)</f>
        <v>120</v>
      </c>
      <c r="K478">
        <f>AVERAGE(C478:G478)</f>
        <v>24</v>
      </c>
      <c r="L478">
        <f>MAX(C478:G478)-MIN(C478:G478)</f>
        <v>24</v>
      </c>
      <c r="M478">
        <f>SUMPRODUCT(MOD(C478:G478,2))</f>
        <v>4</v>
      </c>
      <c r="N478">
        <f>5-M478</f>
        <v>1</v>
      </c>
      <c r="O478">
        <f>COUNTIF(C478:G478,"&lt;=17")</f>
        <v>2</v>
      </c>
      <c r="P478">
        <f>COUNTIF(C478:G478,"&gt;=18")</f>
        <v>3</v>
      </c>
      <c r="Q478">
        <f>SUMPRODUCT(--(D478:G478-C478:F478=1))</f>
        <v>1</v>
      </c>
      <c r="R478">
        <f>SUMPRODUCT(COUNTIF(C479:G479,C478:G478))</f>
        <v>1</v>
      </c>
      <c r="S478">
        <f>AVERAGE(J478:J482)</f>
        <v>120</v>
      </c>
      <c r="T478">
        <f>AVERAGE(J478:J497)</f>
        <v>120</v>
      </c>
      <c r="U478">
        <f>S478-T478</f>
        <v>0</v>
      </c>
      <c r="V478" t="str">
        <f>IF(S478&gt;T478,"EXPANDING (BULLISH)",IF(S478&lt;T478,"CONTRACTING (BEARISH)","NEUTRAL"))</f>
        <v>NEUTRAL</v>
      </c>
    </row>
    <row r="479">
      <c r="A479">
        <v>1760</v>
      </c>
      <c r="B479" t="str">
        <v>2018-06-20</v>
      </c>
      <c r="C479">
        <v>2</v>
      </c>
      <c r="D479">
        <v>17</v>
      </c>
      <c r="E479">
        <v>18</v>
      </c>
      <c r="F479">
        <v>25</v>
      </c>
      <c r="G479">
        <v>29</v>
      </c>
      <c r="H479">
        <v>8</v>
      </c>
      <c r="I479" t="str">
        <v>2 - 17 - 18 - 25 - 29 [PB: 8]</v>
      </c>
      <c r="J479">
        <f>SUM(C479:G479)</f>
        <v>91</v>
      </c>
      <c r="K479">
        <f>AVERAGE(C479:G479)</f>
        <v>18.2</v>
      </c>
      <c r="L479">
        <f>MAX(C479:G479)-MIN(C479:G479)</f>
        <v>27</v>
      </c>
      <c r="M479">
        <f>SUMPRODUCT(MOD(C479:G479,2))</f>
        <v>3</v>
      </c>
      <c r="N479">
        <f>5-M479</f>
        <v>2</v>
      </c>
      <c r="O479">
        <f>COUNTIF(C479:G479,"&lt;=17")</f>
        <v>2</v>
      </c>
      <c r="P479">
        <f>COUNTIF(C479:G479,"&gt;=18")</f>
        <v>3</v>
      </c>
      <c r="Q479">
        <f>SUMPRODUCT(--(D479:G479-C479:F479=1))</f>
        <v>1</v>
      </c>
      <c r="R479">
        <f>SUMPRODUCT(COUNTIF(C480:G480,C479:G479))</f>
        <v>2</v>
      </c>
      <c r="S479">
        <f>AVERAGE(J479:J483)</f>
        <v>91</v>
      </c>
      <c r="T479">
        <f>AVERAGE(J479:J498)</f>
        <v>91</v>
      </c>
      <c r="U479">
        <f>S479-T479</f>
        <v>0</v>
      </c>
      <c r="V479" t="str">
        <f>IF(S479&gt;T479,"EXPANDING (BULLISH)",IF(S479&lt;T479,"CONTRACTING (BEARISH)","NEUTRAL"))</f>
        <v>NEUTRAL</v>
      </c>
    </row>
    <row r="480">
      <c r="A480">
        <v>1759</v>
      </c>
      <c r="B480" t="str">
        <v>2018-06-16</v>
      </c>
      <c r="C480">
        <v>3</v>
      </c>
      <c r="D480">
        <v>13</v>
      </c>
      <c r="E480">
        <v>17</v>
      </c>
      <c r="F480">
        <v>29</v>
      </c>
      <c r="G480">
        <v>31</v>
      </c>
      <c r="H480">
        <v>3</v>
      </c>
      <c r="I480" t="str">
        <v>3 - 13 - 17 - 29 - 31 [PB: 3]</v>
      </c>
      <c r="J480">
        <f>SUM(C480:G480)</f>
        <v>93</v>
      </c>
      <c r="K480">
        <f>AVERAGE(C480:G480)</f>
        <v>18.6</v>
      </c>
      <c r="L480">
        <f>MAX(C480:G480)-MIN(C480:G480)</f>
        <v>28</v>
      </c>
      <c r="M480">
        <f>SUMPRODUCT(MOD(C480:G480,2))</f>
        <v>5</v>
      </c>
      <c r="N480">
        <f>5-M480</f>
        <v>0</v>
      </c>
      <c r="O480">
        <f>COUNTIF(C480:G480,"&lt;=17")</f>
        <v>3</v>
      </c>
      <c r="P480">
        <f>COUNTIF(C480:G480,"&gt;=18")</f>
        <v>2</v>
      </c>
      <c r="Q480">
        <f>SUMPRODUCT(--(D480:G480-C480:F480=1))</f>
        <v>0</v>
      </c>
      <c r="R480">
        <f>SUMPRODUCT(COUNTIF(C481:G481,C480:G480))</f>
        <v>1</v>
      </c>
      <c r="S480">
        <f>AVERAGE(J480:J484)</f>
        <v>93</v>
      </c>
      <c r="T480">
        <f>AVERAGE(J480:J499)</f>
        <v>93</v>
      </c>
      <c r="U480">
        <f>S480-T480</f>
        <v>0</v>
      </c>
      <c r="V480" t="str">
        <f>IF(S480&gt;T480,"EXPANDING (BULLISH)",IF(S480&lt;T480,"CONTRACTING (BEARISH)","NEUTRAL"))</f>
        <v>NEUTRAL</v>
      </c>
    </row>
    <row r="481">
      <c r="A481">
        <v>1758</v>
      </c>
      <c r="B481" t="str">
        <v>2018-06-13</v>
      </c>
      <c r="C481">
        <v>7</v>
      </c>
      <c r="D481">
        <v>8</v>
      </c>
      <c r="E481">
        <v>13</v>
      </c>
      <c r="F481">
        <v>24</v>
      </c>
      <c r="G481">
        <v>30</v>
      </c>
      <c r="H481">
        <v>1</v>
      </c>
      <c r="I481" t="str">
        <v>7 - 8 - 13 - 24 - 30 [PB: 1]</v>
      </c>
      <c r="J481">
        <f>SUM(C481:G481)</f>
        <v>82</v>
      </c>
      <c r="K481">
        <f>AVERAGE(C481:G481)</f>
        <v>16.4</v>
      </c>
      <c r="L481">
        <f>MAX(C481:G481)-MIN(C481:G481)</f>
        <v>23</v>
      </c>
      <c r="M481">
        <f>SUMPRODUCT(MOD(C481:G481,2))</f>
        <v>2</v>
      </c>
      <c r="N481">
        <f>5-M481</f>
        <v>3</v>
      </c>
      <c r="O481">
        <f>COUNTIF(C481:G481,"&lt;=17")</f>
        <v>3</v>
      </c>
      <c r="P481">
        <f>COUNTIF(C481:G481,"&gt;=18")</f>
        <v>2</v>
      </c>
      <c r="Q481">
        <f>SUMPRODUCT(--(D481:G481-C481:F481=1))</f>
        <v>1</v>
      </c>
      <c r="R481">
        <f>SUMPRODUCT(COUNTIF(C482:G482,C481:G481))</f>
        <v>2</v>
      </c>
      <c r="S481">
        <f>AVERAGE(J481:J485)</f>
        <v>82</v>
      </c>
      <c r="T481">
        <f>AVERAGE(J481:J500)</f>
        <v>82</v>
      </c>
      <c r="U481">
        <f>S481-T481</f>
        <v>0</v>
      </c>
      <c r="V481" t="str">
        <f>IF(S481&gt;T481,"EXPANDING (BULLISH)",IF(S481&lt;T481,"CONTRACTING (BEARISH)","NEUTRAL"))</f>
        <v>NEUTRAL</v>
      </c>
    </row>
    <row r="482">
      <c r="A482">
        <v>1757</v>
      </c>
      <c r="B482" t="str">
        <v>2018-06-09</v>
      </c>
      <c r="C482">
        <v>2</v>
      </c>
      <c r="D482">
        <v>7</v>
      </c>
      <c r="E482">
        <v>9</v>
      </c>
      <c r="F482">
        <v>13</v>
      </c>
      <c r="G482">
        <v>32</v>
      </c>
      <c r="H482">
        <v>1</v>
      </c>
      <c r="I482" t="str">
        <v>2 - 7 - 9 - 13 - 32 [PB: 1]</v>
      </c>
      <c r="J482">
        <f>SUM(C482:G482)</f>
        <v>63</v>
      </c>
      <c r="K482">
        <f>AVERAGE(C482:G482)</f>
        <v>12.6</v>
      </c>
      <c r="L482">
        <f>MAX(C482:G482)-MIN(C482:G482)</f>
        <v>30</v>
      </c>
      <c r="M482">
        <f>SUMPRODUCT(MOD(C482:G482,2))</f>
        <v>3</v>
      </c>
      <c r="N482">
        <f>5-M482</f>
        <v>2</v>
      </c>
      <c r="O482">
        <f>COUNTIF(C482:G482,"&lt;=17")</f>
        <v>4</v>
      </c>
      <c r="P482">
        <f>COUNTIF(C482:G482,"&gt;=18")</f>
        <v>1</v>
      </c>
      <c r="Q482">
        <f>SUMPRODUCT(--(D482:G482-C482:F482=1))</f>
        <v>0</v>
      </c>
      <c r="R482">
        <f>SUMPRODUCT(COUNTIF(C483:G483,C482:G482))</f>
        <v>1</v>
      </c>
      <c r="S482">
        <f>AVERAGE(J482:J486)</f>
        <v>63</v>
      </c>
      <c r="T482">
        <f>AVERAGE(J482:J501)</f>
        <v>63</v>
      </c>
      <c r="U482">
        <f>S482-T482</f>
        <v>0</v>
      </c>
      <c r="V482" t="str">
        <f>IF(S482&gt;T482,"EXPANDING (BULLISH)",IF(S482&lt;T482,"CONTRACTING (BEARISH)","NEUTRAL"))</f>
        <v>NEUTRAL</v>
      </c>
    </row>
    <row r="483">
      <c r="A483">
        <v>1756</v>
      </c>
      <c r="B483" t="str">
        <v>2018-06-06</v>
      </c>
      <c r="C483">
        <v>4</v>
      </c>
      <c r="D483">
        <v>9</v>
      </c>
      <c r="E483">
        <v>12</v>
      </c>
      <c r="F483">
        <v>29</v>
      </c>
      <c r="G483">
        <v>33</v>
      </c>
      <c r="H483">
        <v>3</v>
      </c>
      <c r="I483" t="str">
        <v>4 - 9 - 12 - 29 - 33 [PB: 3]</v>
      </c>
      <c r="J483">
        <f>SUM(C483:G483)</f>
        <v>87</v>
      </c>
      <c r="K483">
        <f>AVERAGE(C483:G483)</f>
        <v>17.4</v>
      </c>
      <c r="L483">
        <f>MAX(C483:G483)-MIN(C483:G483)</f>
        <v>29</v>
      </c>
      <c r="M483">
        <f>SUMPRODUCT(MOD(C483:G483,2))</f>
        <v>3</v>
      </c>
      <c r="N483">
        <f>5-M483</f>
        <v>2</v>
      </c>
      <c r="O483">
        <f>COUNTIF(C483:G483,"&lt;=17")</f>
        <v>3</v>
      </c>
      <c r="P483">
        <f>COUNTIF(C483:G483,"&gt;=18")</f>
        <v>2</v>
      </c>
      <c r="Q483">
        <f>SUMPRODUCT(--(D483:G483-C483:F483=1))</f>
        <v>0</v>
      </c>
      <c r="R483">
        <f>SUMPRODUCT(COUNTIF(C484:G484,C483:G483))</f>
        <v>1</v>
      </c>
      <c r="S483">
        <f>AVERAGE(J483:J487)</f>
        <v>87</v>
      </c>
      <c r="T483">
        <f>AVERAGE(J483:J502)</f>
        <v>87</v>
      </c>
      <c r="U483">
        <f>S483-T483</f>
        <v>0</v>
      </c>
      <c r="V483" t="str">
        <f>IF(S483&gt;T483,"EXPANDING (BULLISH)",IF(S483&lt;T483,"CONTRACTING (BEARISH)","NEUTRAL"))</f>
        <v>NEUTRAL</v>
      </c>
    </row>
    <row r="484">
      <c r="A484">
        <v>1755</v>
      </c>
      <c r="B484" t="str">
        <v>2018-06-02</v>
      </c>
      <c r="C484">
        <v>5</v>
      </c>
      <c r="D484">
        <v>12</v>
      </c>
      <c r="E484">
        <v>21</v>
      </c>
      <c r="F484">
        <v>22</v>
      </c>
      <c r="G484">
        <v>28</v>
      </c>
      <c r="H484">
        <v>2</v>
      </c>
      <c r="I484" t="str">
        <v>5 - 12 - 21 - 22 - 28 [PB: 2]</v>
      </c>
      <c r="J484">
        <f>SUM(C484:G484)</f>
        <v>88</v>
      </c>
      <c r="K484">
        <f>AVERAGE(C484:G484)</f>
        <v>17.6</v>
      </c>
      <c r="L484">
        <f>MAX(C484:G484)-MIN(C484:G484)</f>
        <v>23</v>
      </c>
      <c r="M484">
        <f>SUMPRODUCT(MOD(C484:G484,2))</f>
        <v>2</v>
      </c>
      <c r="N484">
        <f>5-M484</f>
        <v>3</v>
      </c>
      <c r="O484">
        <f>COUNTIF(C484:G484,"&lt;=17")</f>
        <v>2</v>
      </c>
      <c r="P484">
        <f>COUNTIF(C484:G484,"&gt;=18")</f>
        <v>3</v>
      </c>
      <c r="Q484">
        <f>SUMPRODUCT(--(D484:G484-C484:F484=1))</f>
        <v>1</v>
      </c>
      <c r="R484">
        <f>SUMPRODUCT(COUNTIF(C485:G485,C484:G484))</f>
        <v>0</v>
      </c>
      <c r="S484">
        <f>AVERAGE(J484:J488)</f>
        <v>88</v>
      </c>
      <c r="T484">
        <f>AVERAGE(J484:J503)</f>
        <v>88</v>
      </c>
      <c r="U484">
        <f>S484-T484</f>
        <v>0</v>
      </c>
      <c r="V484" t="str">
        <f>IF(S484&gt;T484,"EXPANDING (BULLISH)",IF(S484&lt;T484,"CONTRACTING (BEARISH)","NEUTRAL"))</f>
        <v>NEUTRAL</v>
      </c>
    </row>
    <row r="485">
      <c r="A485">
        <v>1754</v>
      </c>
      <c r="B485" t="str">
        <v>2018-05-30</v>
      </c>
      <c r="C485">
        <v>13</v>
      </c>
      <c r="D485">
        <v>16</v>
      </c>
      <c r="E485">
        <v>18</v>
      </c>
      <c r="F485">
        <v>29</v>
      </c>
      <c r="G485">
        <v>31</v>
      </c>
      <c r="H485">
        <v>8</v>
      </c>
      <c r="I485" t="str">
        <v>13 - 16 - 18 - 29 - 31 [PB: 8]</v>
      </c>
      <c r="J485">
        <f>SUM(C485:G485)</f>
        <v>107</v>
      </c>
      <c r="K485">
        <f>AVERAGE(C485:G485)</f>
        <v>21.4</v>
      </c>
      <c r="L485">
        <f>MAX(C485:G485)-MIN(C485:G485)</f>
        <v>18</v>
      </c>
      <c r="M485">
        <f>SUMPRODUCT(MOD(C485:G485,2))</f>
        <v>3</v>
      </c>
      <c r="N485">
        <f>5-M485</f>
        <v>2</v>
      </c>
      <c r="O485">
        <f>COUNTIF(C485:G485,"&lt;=17")</f>
        <v>2</v>
      </c>
      <c r="P485">
        <f>COUNTIF(C485:G485,"&gt;=18")</f>
        <v>3</v>
      </c>
      <c r="Q485">
        <f>SUMPRODUCT(--(D485:G485-C485:F485=1))</f>
        <v>0</v>
      </c>
      <c r="R485">
        <f>SUMPRODUCT(COUNTIF(C486:G486,C485:G485))</f>
        <v>1</v>
      </c>
      <c r="S485">
        <f>AVERAGE(J485:J489)</f>
        <v>107</v>
      </c>
      <c r="T485">
        <f>AVERAGE(J485:J504)</f>
        <v>107</v>
      </c>
      <c r="U485">
        <f>S485-T485</f>
        <v>0</v>
      </c>
      <c r="V485" t="str">
        <f>IF(S485&gt;T485,"EXPANDING (BULLISH)",IF(S485&lt;T485,"CONTRACTING (BEARISH)","NEUTRAL"))</f>
        <v>NEUTRAL</v>
      </c>
    </row>
    <row r="486">
      <c r="A486">
        <v>1753</v>
      </c>
      <c r="B486" t="str">
        <v>2018-05-26</v>
      </c>
      <c r="C486">
        <v>8</v>
      </c>
      <c r="D486">
        <v>12</v>
      </c>
      <c r="E486">
        <v>15</v>
      </c>
      <c r="F486">
        <v>18</v>
      </c>
      <c r="G486">
        <v>32</v>
      </c>
      <c r="H486">
        <v>5</v>
      </c>
      <c r="I486" t="str">
        <v>8 - 12 - 15 - 18 - 32 [PB: 5]</v>
      </c>
      <c r="J486">
        <f>SUM(C486:G486)</f>
        <v>85</v>
      </c>
      <c r="K486">
        <f>AVERAGE(C486:G486)</f>
        <v>17</v>
      </c>
      <c r="L486">
        <f>MAX(C486:G486)-MIN(C486:G486)</f>
        <v>24</v>
      </c>
      <c r="M486">
        <f>SUMPRODUCT(MOD(C486:G486,2))</f>
        <v>1</v>
      </c>
      <c r="N486">
        <f>5-M486</f>
        <v>4</v>
      </c>
      <c r="O486">
        <f>COUNTIF(C486:G486,"&lt;=17")</f>
        <v>3</v>
      </c>
      <c r="P486">
        <f>COUNTIF(C486:G486,"&gt;=18")</f>
        <v>2</v>
      </c>
      <c r="Q486">
        <f>SUMPRODUCT(--(D486:G486-C486:F486=1))</f>
        <v>0</v>
      </c>
      <c r="R486">
        <f>SUMPRODUCT(COUNTIF(C487:G487,C486:G486))</f>
        <v>1</v>
      </c>
      <c r="S486">
        <f>AVERAGE(J486:J490)</f>
        <v>85</v>
      </c>
      <c r="T486">
        <f>AVERAGE(J486:J505)</f>
        <v>85</v>
      </c>
      <c r="U486">
        <f>S486-T486</f>
        <v>0</v>
      </c>
      <c r="V486" t="str">
        <f>IF(S486&gt;T486,"EXPANDING (BULLISH)",IF(S486&lt;T486,"CONTRACTING (BEARISH)","NEUTRAL"))</f>
        <v>NEUTRAL</v>
      </c>
    </row>
    <row r="487">
      <c r="A487">
        <v>1752</v>
      </c>
      <c r="B487" t="str">
        <v>2018-05-23</v>
      </c>
      <c r="C487">
        <v>3</v>
      </c>
      <c r="D487">
        <v>11</v>
      </c>
      <c r="E487">
        <v>12</v>
      </c>
      <c r="F487">
        <v>20</v>
      </c>
      <c r="G487">
        <v>30</v>
      </c>
      <c r="H487">
        <v>7</v>
      </c>
      <c r="I487" t="str">
        <v>3 - 11 - 12 - 20 - 30 [PB: 7]</v>
      </c>
      <c r="J487">
        <f>SUM(C487:G487)</f>
        <v>76</v>
      </c>
      <c r="K487">
        <f>AVERAGE(C487:G487)</f>
        <v>15.2</v>
      </c>
      <c r="L487">
        <f>MAX(C487:G487)-MIN(C487:G487)</f>
        <v>27</v>
      </c>
      <c r="M487">
        <f>SUMPRODUCT(MOD(C487:G487,2))</f>
        <v>2</v>
      </c>
      <c r="N487">
        <f>5-M487</f>
        <v>3</v>
      </c>
      <c r="O487">
        <f>COUNTIF(C487:G487,"&lt;=17")</f>
        <v>3</v>
      </c>
      <c r="P487">
        <f>COUNTIF(C487:G487,"&gt;=18")</f>
        <v>2</v>
      </c>
      <c r="Q487">
        <f>SUMPRODUCT(--(D487:G487-C487:F487=1))</f>
        <v>1</v>
      </c>
      <c r="R487">
        <f>SUMPRODUCT(COUNTIF(C488:G488,C487:G487))</f>
        <v>1</v>
      </c>
      <c r="S487">
        <f>AVERAGE(J487:J491)</f>
        <v>76</v>
      </c>
      <c r="T487">
        <f>AVERAGE(J487:J506)</f>
        <v>76</v>
      </c>
      <c r="U487">
        <f>S487-T487</f>
        <v>0</v>
      </c>
      <c r="V487" t="str">
        <f>IF(S487&gt;T487,"EXPANDING (BULLISH)",IF(S487&lt;T487,"CONTRACTING (BEARISH)","NEUTRAL"))</f>
        <v>NEUTRAL</v>
      </c>
    </row>
    <row r="488">
      <c r="A488">
        <v>1751</v>
      </c>
      <c r="B488" t="str">
        <v>2018-05-19</v>
      </c>
      <c r="C488">
        <v>9</v>
      </c>
      <c r="D488">
        <v>12</v>
      </c>
      <c r="E488">
        <v>31</v>
      </c>
      <c r="F488">
        <v>33</v>
      </c>
      <c r="G488">
        <v>34</v>
      </c>
      <c r="H488">
        <v>2</v>
      </c>
      <c r="I488" t="str">
        <v>9 - 12 - 31 - 33 - 34 [PB: 2]</v>
      </c>
      <c r="J488">
        <f>SUM(C488:G488)</f>
        <v>119</v>
      </c>
      <c r="K488">
        <f>AVERAGE(C488:G488)</f>
        <v>23.8</v>
      </c>
      <c r="L488">
        <f>MAX(C488:G488)-MIN(C488:G488)</f>
        <v>25</v>
      </c>
      <c r="M488">
        <f>SUMPRODUCT(MOD(C488:G488,2))</f>
        <v>3</v>
      </c>
      <c r="N488">
        <f>5-M488</f>
        <v>2</v>
      </c>
      <c r="O488">
        <f>COUNTIF(C488:G488,"&lt;=17")</f>
        <v>2</v>
      </c>
      <c r="P488">
        <f>COUNTIF(C488:G488,"&gt;=18")</f>
        <v>3</v>
      </c>
      <c r="Q488">
        <f>SUMPRODUCT(--(D488:G488-C488:F488=1))</f>
        <v>1</v>
      </c>
      <c r="R488">
        <f>SUMPRODUCT(COUNTIF(C489:G489,C488:G488))</f>
        <v>1</v>
      </c>
      <c r="S488">
        <f>AVERAGE(J488:J492)</f>
        <v>119</v>
      </c>
      <c r="T488">
        <f>AVERAGE(J488:J507)</f>
        <v>119</v>
      </c>
      <c r="U488">
        <f>S488-T488</f>
        <v>0</v>
      </c>
      <c r="V488" t="str">
        <f>IF(S488&gt;T488,"EXPANDING (BULLISH)",IF(S488&lt;T488,"CONTRACTING (BEARISH)","NEUTRAL"))</f>
        <v>NEUTRAL</v>
      </c>
    </row>
    <row r="489">
      <c r="A489">
        <v>1750</v>
      </c>
      <c r="B489" t="str">
        <v>2018-05-16</v>
      </c>
      <c r="C489">
        <v>1</v>
      </c>
      <c r="D489">
        <v>2</v>
      </c>
      <c r="E489">
        <v>6</v>
      </c>
      <c r="F489">
        <v>9</v>
      </c>
      <c r="G489">
        <v>25</v>
      </c>
      <c r="H489">
        <v>8</v>
      </c>
      <c r="I489" t="str">
        <v>1 - 2 - 6 - 9 - 25 [PB: 8]</v>
      </c>
      <c r="J489">
        <f>SUM(C489:G489)</f>
        <v>43</v>
      </c>
      <c r="K489">
        <f>AVERAGE(C489:G489)</f>
        <v>8.6</v>
      </c>
      <c r="L489">
        <f>MAX(C489:G489)-MIN(C489:G489)</f>
        <v>24</v>
      </c>
      <c r="M489">
        <f>SUMPRODUCT(MOD(C489:G489,2))</f>
        <v>3</v>
      </c>
      <c r="N489">
        <f>5-M489</f>
        <v>2</v>
      </c>
      <c r="O489">
        <f>COUNTIF(C489:G489,"&lt;=17")</f>
        <v>4</v>
      </c>
      <c r="P489">
        <f>COUNTIF(C489:G489,"&gt;=18")</f>
        <v>1</v>
      </c>
      <c r="Q489">
        <f>SUMPRODUCT(--(D489:G489-C489:F489=1))</f>
        <v>1</v>
      </c>
      <c r="R489">
        <f>SUMPRODUCT(COUNTIF(C490:G490,C489:G489))</f>
        <v>0</v>
      </c>
      <c r="S489">
        <f>AVERAGE(J489:J493)</f>
        <v>43</v>
      </c>
      <c r="T489">
        <f>AVERAGE(J489:J508)</f>
        <v>43</v>
      </c>
      <c r="U489">
        <f>S489-T489</f>
        <v>0</v>
      </c>
      <c r="V489" t="str">
        <f>IF(S489&gt;T489,"EXPANDING (BULLISH)",IF(S489&lt;T489,"CONTRACTING (BEARISH)","NEUTRAL"))</f>
        <v>NEUTRAL</v>
      </c>
    </row>
    <row r="490">
      <c r="A490">
        <v>1749</v>
      </c>
      <c r="B490" t="str">
        <v>2018-05-12</v>
      </c>
      <c r="C490">
        <v>4</v>
      </c>
      <c r="D490">
        <v>11</v>
      </c>
      <c r="E490">
        <v>12</v>
      </c>
      <c r="F490">
        <v>30</v>
      </c>
      <c r="G490">
        <v>33</v>
      </c>
      <c r="H490">
        <v>6</v>
      </c>
      <c r="I490" t="str">
        <v>4 - 11 - 12 - 30 - 33 [PB: 6]</v>
      </c>
      <c r="J490">
        <f>SUM(C490:G490)</f>
        <v>90</v>
      </c>
      <c r="K490">
        <f>AVERAGE(C490:G490)</f>
        <v>18</v>
      </c>
      <c r="L490">
        <f>MAX(C490:G490)-MIN(C490:G490)</f>
        <v>29</v>
      </c>
      <c r="M490">
        <f>SUMPRODUCT(MOD(C490:G490,2))</f>
        <v>2</v>
      </c>
      <c r="N490">
        <f>5-M490</f>
        <v>3</v>
      </c>
      <c r="O490">
        <f>COUNTIF(C490:G490,"&lt;=17")</f>
        <v>3</v>
      </c>
      <c r="P490">
        <f>COUNTIF(C490:G490,"&gt;=18")</f>
        <v>2</v>
      </c>
      <c r="Q490">
        <f>SUMPRODUCT(--(D490:G490-C490:F490=1))</f>
        <v>1</v>
      </c>
      <c r="R490">
        <f>SUMPRODUCT(COUNTIF(C491:G491,C490:G490))</f>
        <v>0</v>
      </c>
      <c r="S490">
        <f>AVERAGE(J490:J494)</f>
        <v>90</v>
      </c>
      <c r="T490">
        <f>AVERAGE(J490:J509)</f>
        <v>90</v>
      </c>
      <c r="U490">
        <f>S490-T490</f>
        <v>0</v>
      </c>
      <c r="V490" t="str">
        <f>IF(S490&gt;T490,"EXPANDING (BULLISH)",IF(S490&lt;T490,"CONTRACTING (BEARISH)","NEUTRAL"))</f>
        <v>NEUTRAL</v>
      </c>
    </row>
    <row r="491">
      <c r="A491">
        <v>1748</v>
      </c>
      <c r="B491" t="str">
        <v>2018-05-09</v>
      </c>
      <c r="C491">
        <v>1</v>
      </c>
      <c r="D491">
        <v>16</v>
      </c>
      <c r="E491">
        <v>20</v>
      </c>
      <c r="F491">
        <v>28</v>
      </c>
      <c r="G491">
        <v>31</v>
      </c>
      <c r="H491">
        <v>1</v>
      </c>
      <c r="I491" t="str">
        <v>1 - 16 - 20 - 28 - 31 [PB: 1]</v>
      </c>
      <c r="J491">
        <f>SUM(C491:G491)</f>
        <v>96</v>
      </c>
      <c r="K491">
        <f>AVERAGE(C491:G491)</f>
        <v>19.2</v>
      </c>
      <c r="L491">
        <f>MAX(C491:G491)-MIN(C491:G491)</f>
        <v>30</v>
      </c>
      <c r="M491">
        <f>SUMPRODUCT(MOD(C491:G491,2))</f>
        <v>2</v>
      </c>
      <c r="N491">
        <f>5-M491</f>
        <v>3</v>
      </c>
      <c r="O491">
        <f>COUNTIF(C491:G491,"&lt;=17")</f>
        <v>2</v>
      </c>
      <c r="P491">
        <f>COUNTIF(C491:G491,"&gt;=18")</f>
        <v>3</v>
      </c>
      <c r="Q491">
        <f>SUMPRODUCT(--(D491:G491-C491:F491=1))</f>
        <v>0</v>
      </c>
      <c r="R491">
        <f>SUMPRODUCT(COUNTIF(C492:G492,C491:G491))</f>
        <v>0</v>
      </c>
      <c r="S491">
        <f>AVERAGE(J491:J495)</f>
        <v>96</v>
      </c>
      <c r="T491">
        <f>AVERAGE(J491:J510)</f>
        <v>96</v>
      </c>
      <c r="U491">
        <f>S491-T491</f>
        <v>0</v>
      </c>
      <c r="V491" t="str">
        <f>IF(S491&gt;T491,"EXPANDING (BULLISH)",IF(S491&lt;T491,"CONTRACTING (BEARISH)","NEUTRAL"))</f>
        <v>NEUTRAL</v>
      </c>
    </row>
    <row r="492">
      <c r="A492">
        <v>1747</v>
      </c>
      <c r="B492" t="str">
        <v>2018-05-05</v>
      </c>
      <c r="C492">
        <v>9</v>
      </c>
      <c r="D492">
        <v>13</v>
      </c>
      <c r="E492">
        <v>15</v>
      </c>
      <c r="F492">
        <v>17</v>
      </c>
      <c r="G492">
        <v>19</v>
      </c>
      <c r="H492">
        <v>1</v>
      </c>
      <c r="I492" t="str">
        <v>9 - 13 - 15 - 17 - 19 [PB: 1]</v>
      </c>
      <c r="J492">
        <f>SUM(C492:G492)</f>
        <v>73</v>
      </c>
      <c r="K492">
        <f>AVERAGE(C492:G492)</f>
        <v>14.6</v>
      </c>
      <c r="L492">
        <f>MAX(C492:G492)-MIN(C492:G492)</f>
        <v>10</v>
      </c>
      <c r="M492">
        <f>SUMPRODUCT(MOD(C492:G492,2))</f>
        <v>5</v>
      </c>
      <c r="N492">
        <f>5-M492</f>
        <v>0</v>
      </c>
      <c r="O492">
        <f>COUNTIF(C492:G492,"&lt;=17")</f>
        <v>4</v>
      </c>
      <c r="P492">
        <f>COUNTIF(C492:G492,"&gt;=18")</f>
        <v>1</v>
      </c>
      <c r="Q492">
        <f>SUMPRODUCT(--(D492:G492-C492:F492=1))</f>
        <v>0</v>
      </c>
      <c r="R492">
        <f>SUMPRODUCT(COUNTIF(C493:G493,C492:G492))</f>
        <v>2</v>
      </c>
      <c r="S492">
        <f>AVERAGE(J492:J496)</f>
        <v>73</v>
      </c>
      <c r="T492">
        <f>AVERAGE(J492:J511)</f>
        <v>73</v>
      </c>
      <c r="U492">
        <f>S492-T492</f>
        <v>0</v>
      </c>
      <c r="V492" t="str">
        <f>IF(S492&gt;T492,"EXPANDING (BULLISH)",IF(S492&lt;T492,"CONTRACTING (BEARISH)","NEUTRAL"))</f>
        <v>NEUTRAL</v>
      </c>
    </row>
    <row r="493">
      <c r="A493">
        <v>1746</v>
      </c>
      <c r="B493" t="str">
        <v>2018-05-02</v>
      </c>
      <c r="C493">
        <v>11</v>
      </c>
      <c r="D493">
        <v>12</v>
      </c>
      <c r="E493">
        <v>13</v>
      </c>
      <c r="F493">
        <v>18</v>
      </c>
      <c r="G493">
        <v>19</v>
      </c>
      <c r="H493">
        <v>10</v>
      </c>
      <c r="I493" t="str">
        <v>11 - 12 - 13 - 18 - 19 [PB: 10]</v>
      </c>
      <c r="J493">
        <f>SUM(C493:G493)</f>
        <v>73</v>
      </c>
      <c r="K493">
        <f>AVERAGE(C493:G493)</f>
        <v>14.6</v>
      </c>
      <c r="L493">
        <f>MAX(C493:G493)-MIN(C493:G493)</f>
        <v>8</v>
      </c>
      <c r="M493">
        <f>SUMPRODUCT(MOD(C493:G493,2))</f>
        <v>3</v>
      </c>
      <c r="N493">
        <f>5-M493</f>
        <v>2</v>
      </c>
      <c r="O493">
        <f>COUNTIF(C493:G493,"&lt;=17")</f>
        <v>3</v>
      </c>
      <c r="P493">
        <f>COUNTIF(C493:G493,"&gt;=18")</f>
        <v>2</v>
      </c>
      <c r="Q493">
        <f>SUMPRODUCT(--(D493:G493-C493:F493=1))</f>
        <v>3</v>
      </c>
      <c r="R493">
        <f>SUMPRODUCT(COUNTIF(C494:G494,C493:G493))</f>
        <v>1</v>
      </c>
      <c r="S493">
        <f>AVERAGE(J493:J497)</f>
        <v>73</v>
      </c>
      <c r="T493">
        <f>AVERAGE(J493:J512)</f>
        <v>73</v>
      </c>
      <c r="U493">
        <f>S493-T493</f>
        <v>0</v>
      </c>
      <c r="V493" t="str">
        <f>IF(S493&gt;T493,"EXPANDING (BULLISH)",IF(S493&lt;T493,"CONTRACTING (BEARISH)","NEUTRAL"))</f>
        <v>NEUTRAL</v>
      </c>
    </row>
    <row r="494">
      <c r="A494">
        <v>1745</v>
      </c>
      <c r="B494" t="str">
        <v>2018-04-28</v>
      </c>
      <c r="C494">
        <v>9</v>
      </c>
      <c r="D494">
        <v>12</v>
      </c>
      <c r="E494">
        <v>25</v>
      </c>
      <c r="F494">
        <v>30</v>
      </c>
      <c r="G494">
        <v>33</v>
      </c>
      <c r="H494">
        <v>9</v>
      </c>
      <c r="I494" t="str">
        <v>9 - 12 - 25 - 30 - 33 [PB: 9]</v>
      </c>
      <c r="J494">
        <f>SUM(C494:G494)</f>
        <v>109</v>
      </c>
      <c r="K494">
        <f>AVERAGE(C494:G494)</f>
        <v>21.8</v>
      </c>
      <c r="L494">
        <f>MAX(C494:G494)-MIN(C494:G494)</f>
        <v>24</v>
      </c>
      <c r="M494">
        <f>SUMPRODUCT(MOD(C494:G494,2))</f>
        <v>3</v>
      </c>
      <c r="N494">
        <f>5-M494</f>
        <v>2</v>
      </c>
      <c r="O494">
        <f>COUNTIF(C494:G494,"&lt;=17")</f>
        <v>2</v>
      </c>
      <c r="P494">
        <f>COUNTIF(C494:G494,"&gt;=18")</f>
        <v>3</v>
      </c>
      <c r="Q494">
        <f>SUMPRODUCT(--(D494:G494-C494:F494=1))</f>
        <v>0</v>
      </c>
      <c r="R494">
        <f>SUMPRODUCT(COUNTIF(C495:G495,C494:G494))</f>
        <v>1</v>
      </c>
      <c r="S494">
        <f>AVERAGE(J494:J498)</f>
        <v>109</v>
      </c>
      <c r="T494">
        <f>AVERAGE(J494:J513)</f>
        <v>109</v>
      </c>
      <c r="U494">
        <f>S494-T494</f>
        <v>0</v>
      </c>
      <c r="V494" t="str">
        <f>IF(S494&gt;T494,"EXPANDING (BULLISH)",IF(S494&lt;T494,"CONTRACTING (BEARISH)","NEUTRAL"))</f>
        <v>NEUTRAL</v>
      </c>
    </row>
    <row r="495">
      <c r="A495">
        <v>1744</v>
      </c>
      <c r="B495" t="str">
        <v>2018-04-25</v>
      </c>
      <c r="C495">
        <v>9</v>
      </c>
      <c r="D495">
        <v>10</v>
      </c>
      <c r="E495">
        <v>22</v>
      </c>
      <c r="F495">
        <v>23</v>
      </c>
      <c r="G495">
        <v>32</v>
      </c>
      <c r="H495">
        <v>9</v>
      </c>
      <c r="I495" t="str">
        <v>9 - 10 - 22 - 23 - 32 [PB: 9]</v>
      </c>
      <c r="J495">
        <f>SUM(C495:G495)</f>
        <v>96</v>
      </c>
      <c r="K495">
        <f>AVERAGE(C495:G495)</f>
        <v>19.2</v>
      </c>
      <c r="L495">
        <f>MAX(C495:G495)-MIN(C495:G495)</f>
        <v>23</v>
      </c>
      <c r="M495">
        <f>SUMPRODUCT(MOD(C495:G495,2))</f>
        <v>2</v>
      </c>
      <c r="N495">
        <f>5-M495</f>
        <v>3</v>
      </c>
      <c r="O495">
        <f>COUNTIF(C495:G495,"&lt;=17")</f>
        <v>2</v>
      </c>
      <c r="P495">
        <f>COUNTIF(C495:G495,"&gt;=18")</f>
        <v>3</v>
      </c>
      <c r="Q495">
        <f>SUMPRODUCT(--(D495:G495-C495:F495=1))</f>
        <v>2</v>
      </c>
      <c r="R495">
        <f>SUMPRODUCT(COUNTIF(C496:G496,C495:G495))</f>
        <v>0</v>
      </c>
      <c r="S495">
        <f>AVERAGE(J495:J499)</f>
        <v>96</v>
      </c>
      <c r="T495">
        <f>AVERAGE(J495:J514)</f>
        <v>96</v>
      </c>
      <c r="U495">
        <f>S495-T495</f>
        <v>0</v>
      </c>
      <c r="V495" t="str">
        <f>IF(S495&gt;T495,"EXPANDING (BULLISH)",IF(S495&lt;T495,"CONTRACTING (BEARISH)","NEUTRAL"))</f>
        <v>NEUTRAL</v>
      </c>
    </row>
    <row r="496">
      <c r="A496">
        <v>1743</v>
      </c>
      <c r="B496" t="str">
        <v>2018-04-21</v>
      </c>
      <c r="C496">
        <v>2</v>
      </c>
      <c r="D496">
        <v>6</v>
      </c>
      <c r="E496">
        <v>19</v>
      </c>
      <c r="F496">
        <v>24</v>
      </c>
      <c r="G496">
        <v>30</v>
      </c>
      <c r="H496">
        <v>8</v>
      </c>
      <c r="I496" t="str">
        <v>2 - 6 - 19 - 24 - 30 [PB: 8]</v>
      </c>
      <c r="J496">
        <f>SUM(C496:G496)</f>
        <v>81</v>
      </c>
      <c r="K496">
        <f>AVERAGE(C496:G496)</f>
        <v>16.2</v>
      </c>
      <c r="L496">
        <f>MAX(C496:G496)-MIN(C496:G496)</f>
        <v>28</v>
      </c>
      <c r="M496">
        <f>SUMPRODUCT(MOD(C496:G496,2))</f>
        <v>1</v>
      </c>
      <c r="N496">
        <f>5-M496</f>
        <v>4</v>
      </c>
      <c r="O496">
        <f>COUNTIF(C496:G496,"&lt;=17")</f>
        <v>2</v>
      </c>
      <c r="P496">
        <f>COUNTIF(C496:G496,"&gt;=18")</f>
        <v>3</v>
      </c>
      <c r="Q496">
        <f>SUMPRODUCT(--(D496:G496-C496:F496=1))</f>
        <v>0</v>
      </c>
      <c r="R496">
        <f>SUMPRODUCT(COUNTIF(C497:G497,C496:G496))</f>
        <v>1</v>
      </c>
      <c r="S496">
        <f>AVERAGE(J496:J500)</f>
        <v>81</v>
      </c>
      <c r="T496">
        <f>AVERAGE(J496:J515)</f>
        <v>81</v>
      </c>
      <c r="U496">
        <f>S496-T496</f>
        <v>0</v>
      </c>
      <c r="V496" t="str">
        <f>IF(S496&gt;T496,"EXPANDING (BULLISH)",IF(S496&lt;T496,"CONTRACTING (BEARISH)","NEUTRAL"))</f>
        <v>NEUTRAL</v>
      </c>
    </row>
    <row r="497">
      <c r="A497">
        <v>1742</v>
      </c>
      <c r="B497" t="str">
        <v>2018-04-18</v>
      </c>
      <c r="C497">
        <v>15</v>
      </c>
      <c r="D497">
        <v>21</v>
      </c>
      <c r="E497">
        <v>24</v>
      </c>
      <c r="F497">
        <v>26</v>
      </c>
      <c r="G497">
        <v>28</v>
      </c>
      <c r="H497">
        <v>10</v>
      </c>
      <c r="I497" t="str">
        <v>15 - 21 - 24 - 26 - 28 [PB: 10]</v>
      </c>
      <c r="J497">
        <f>SUM(C497:G497)</f>
        <v>114</v>
      </c>
      <c r="K497">
        <f>AVERAGE(C497:G497)</f>
        <v>22.8</v>
      </c>
      <c r="L497">
        <f>MAX(C497:G497)-MIN(C497:G497)</f>
        <v>13</v>
      </c>
      <c r="M497">
        <f>SUMPRODUCT(MOD(C497:G497,2))</f>
        <v>2</v>
      </c>
      <c r="N497">
        <f>5-M497</f>
        <v>3</v>
      </c>
      <c r="O497">
        <f>COUNTIF(C497:G497,"&lt;=17")</f>
        <v>1</v>
      </c>
      <c r="P497">
        <f>COUNTIF(C497:G497,"&gt;=18")</f>
        <v>4</v>
      </c>
      <c r="Q497">
        <f>SUMPRODUCT(--(D497:G497-C497:F497=1))</f>
        <v>0</v>
      </c>
      <c r="R497">
        <f>SUMPRODUCT(COUNTIF(C498:G498,C497:G497))</f>
        <v>0</v>
      </c>
      <c r="S497">
        <f>AVERAGE(J497:J501)</f>
        <v>114</v>
      </c>
      <c r="T497">
        <f>AVERAGE(J497:J516)</f>
        <v>114</v>
      </c>
      <c r="U497">
        <f>S497-T497</f>
        <v>0</v>
      </c>
      <c r="V497" t="str">
        <f>IF(S497&gt;T497,"EXPANDING (BULLISH)",IF(S497&lt;T497,"CONTRACTING (BEARISH)","NEUTRAL"))</f>
        <v>NEUTRAL</v>
      </c>
    </row>
    <row r="498">
      <c r="A498">
        <v>1741</v>
      </c>
      <c r="B498" t="str">
        <v>2018-04-14</v>
      </c>
      <c r="C498">
        <v>3</v>
      </c>
      <c r="D498">
        <v>9</v>
      </c>
      <c r="E498">
        <v>17</v>
      </c>
      <c r="F498">
        <v>29</v>
      </c>
      <c r="G498">
        <v>32</v>
      </c>
      <c r="H498">
        <v>3</v>
      </c>
      <c r="I498" t="str">
        <v>3 - 9 - 17 - 29 - 32 [PB: 3]</v>
      </c>
      <c r="J498">
        <f>SUM(C498:G498)</f>
        <v>90</v>
      </c>
      <c r="K498">
        <f>AVERAGE(C498:G498)</f>
        <v>18</v>
      </c>
      <c r="L498">
        <f>MAX(C498:G498)-MIN(C498:G498)</f>
        <v>29</v>
      </c>
      <c r="M498">
        <f>SUMPRODUCT(MOD(C498:G498,2))</f>
        <v>4</v>
      </c>
      <c r="N498">
        <f>5-M498</f>
        <v>1</v>
      </c>
      <c r="O498">
        <f>COUNTIF(C498:G498,"&lt;=17")</f>
        <v>3</v>
      </c>
      <c r="P498">
        <f>COUNTIF(C498:G498,"&gt;=18")</f>
        <v>2</v>
      </c>
      <c r="Q498">
        <f>SUMPRODUCT(--(D498:G498-C498:F498=1))</f>
        <v>0</v>
      </c>
      <c r="R498">
        <f>SUMPRODUCT(COUNTIF(C499:G499,C498:G498))</f>
        <v>2</v>
      </c>
      <c r="S498">
        <f>AVERAGE(J498:J502)</f>
        <v>90</v>
      </c>
      <c r="T498">
        <f>AVERAGE(J498:J517)</f>
        <v>90</v>
      </c>
      <c r="U498">
        <f>S498-T498</f>
        <v>0</v>
      </c>
      <c r="V498" t="str">
        <f>IF(S498&gt;T498,"EXPANDING (BULLISH)",IF(S498&lt;T498,"CONTRACTING (BEARISH)","NEUTRAL"))</f>
        <v>NEUTRAL</v>
      </c>
    </row>
    <row r="499">
      <c r="A499">
        <v>1740</v>
      </c>
      <c r="B499" t="str">
        <v>2018-04-11</v>
      </c>
      <c r="C499">
        <v>4</v>
      </c>
      <c r="D499">
        <v>9</v>
      </c>
      <c r="E499">
        <v>12</v>
      </c>
      <c r="F499">
        <v>17</v>
      </c>
      <c r="G499">
        <v>33</v>
      </c>
      <c r="H499">
        <v>3</v>
      </c>
      <c r="I499" t="str">
        <v>4 - 9 - 12 - 17 - 33 [PB: 3]</v>
      </c>
      <c r="J499">
        <f>SUM(C499:G499)</f>
        <v>75</v>
      </c>
      <c r="K499">
        <f>AVERAGE(C499:G499)</f>
        <v>15</v>
      </c>
      <c r="L499">
        <f>MAX(C499:G499)-MIN(C499:G499)</f>
        <v>29</v>
      </c>
      <c r="M499">
        <f>SUMPRODUCT(MOD(C499:G499,2))</f>
        <v>3</v>
      </c>
      <c r="N499">
        <f>5-M499</f>
        <v>2</v>
      </c>
      <c r="O499">
        <f>COUNTIF(C499:G499,"&lt;=17")</f>
        <v>4</v>
      </c>
      <c r="P499">
        <f>COUNTIF(C499:G499,"&gt;=18")</f>
        <v>1</v>
      </c>
      <c r="Q499">
        <f>SUMPRODUCT(--(D499:G499-C499:F499=1))</f>
        <v>0</v>
      </c>
      <c r="R499">
        <f>SUMPRODUCT(COUNTIF(C500:G500,C499:G499))</f>
        <v>1</v>
      </c>
      <c r="S499">
        <f>AVERAGE(J499:J503)</f>
        <v>75</v>
      </c>
      <c r="T499">
        <f>AVERAGE(J499:J518)</f>
        <v>75</v>
      </c>
      <c r="U499">
        <f>S499-T499</f>
        <v>0</v>
      </c>
      <c r="V499" t="str">
        <f>IF(S499&gt;T499,"EXPANDING (BULLISH)",IF(S499&lt;T499,"CONTRACTING (BEARISH)","NEUTRAL"))</f>
        <v>NEUTRAL</v>
      </c>
    </row>
    <row r="500">
      <c r="A500">
        <v>1739</v>
      </c>
      <c r="B500" t="str">
        <v>2018-04-07</v>
      </c>
      <c r="C500">
        <v>4</v>
      </c>
      <c r="D500">
        <v>13</v>
      </c>
      <c r="E500">
        <v>16</v>
      </c>
      <c r="F500">
        <v>19</v>
      </c>
      <c r="G500">
        <v>30</v>
      </c>
      <c r="H500">
        <v>8</v>
      </c>
      <c r="I500" t="str">
        <v>4 - 13 - 16 - 19 - 30 [PB: 8]</v>
      </c>
      <c r="J500">
        <f>SUM(C500:G500)</f>
        <v>82</v>
      </c>
      <c r="K500">
        <f>AVERAGE(C500:G500)</f>
        <v>16.4</v>
      </c>
      <c r="L500">
        <f>MAX(C500:G500)-MIN(C500:G500)</f>
        <v>26</v>
      </c>
      <c r="M500">
        <f>SUMPRODUCT(MOD(C500:G500,2))</f>
        <v>2</v>
      </c>
      <c r="N500">
        <f>5-M500</f>
        <v>3</v>
      </c>
      <c r="O500">
        <f>COUNTIF(C500:G500,"&lt;=17")</f>
        <v>3</v>
      </c>
      <c r="P500">
        <f>COUNTIF(C500:G500,"&gt;=18")</f>
        <v>2</v>
      </c>
      <c r="Q500">
        <f>SUMPRODUCT(--(D500:G500-C500:F500=1))</f>
        <v>0</v>
      </c>
      <c r="R500">
        <f>SUMPRODUCT(COUNTIF(C501:G501,C500:G500))</f>
        <v>1</v>
      </c>
      <c r="S500">
        <f>AVERAGE(J500:J504)</f>
        <v>82</v>
      </c>
      <c r="T500">
        <f>AVERAGE(J500:J519)</f>
        <v>82</v>
      </c>
      <c r="U500">
        <f>S500-T500</f>
        <v>0</v>
      </c>
      <c r="V500" t="str">
        <f>IF(S500&gt;T500,"EXPANDING (BULLISH)",IF(S500&lt;T500,"CONTRACTING (BEARISH)","NEUTRAL"))</f>
        <v>NEUTRAL</v>
      </c>
    </row>
    <row r="501">
      <c r="A501">
        <v>1738</v>
      </c>
      <c r="B501" t="str">
        <v>2018-04-04</v>
      </c>
      <c r="C501">
        <v>4</v>
      </c>
      <c r="D501">
        <v>11</v>
      </c>
      <c r="E501">
        <v>20</v>
      </c>
      <c r="F501">
        <v>22</v>
      </c>
      <c r="G501">
        <v>26</v>
      </c>
      <c r="H501">
        <v>2</v>
      </c>
      <c r="I501" t="str">
        <v>4 - 11 - 20 - 22 - 26 [PB: 2]</v>
      </c>
      <c r="J501">
        <f>SUM(C501:G501)</f>
        <v>83</v>
      </c>
      <c r="K501">
        <f>AVERAGE(C501:G501)</f>
        <v>16.6</v>
      </c>
      <c r="L501">
        <f>MAX(C501:G501)-MIN(C501:G501)</f>
        <v>22</v>
      </c>
      <c r="M501">
        <f>SUMPRODUCT(MOD(C501:G501,2))</f>
        <v>1</v>
      </c>
      <c r="N501">
        <f>5-M501</f>
        <v>4</v>
      </c>
      <c r="O501">
        <f>COUNTIF(C501:G501,"&lt;=17")</f>
        <v>2</v>
      </c>
      <c r="P501">
        <f>COUNTIF(C501:G501,"&gt;=18")</f>
        <v>3</v>
      </c>
      <c r="Q501">
        <f>SUMPRODUCT(--(D501:G501-C501:F501=1))</f>
        <v>0</v>
      </c>
      <c r="R501">
        <f>SUMPRODUCT(COUNTIF(C502:G502,C501:G501))</f>
        <v>0</v>
      </c>
      <c r="S501">
        <f>AVERAGE(J501:J505)</f>
        <v>83</v>
      </c>
      <c r="T501">
        <f>AVERAGE(J501:J520)</f>
        <v>83</v>
      </c>
      <c r="U501">
        <f>S501-T501</f>
        <v>0</v>
      </c>
      <c r="V501" t="str">
        <f>IF(S501&gt;T501,"EXPANDING (BULLISH)",IF(S501&lt;T501,"CONTRACTING (BEARISH)","NEUTRAL"))</f>
        <v>NEUTRAL</v>
      </c>
    </row>
    <row r="502">
      <c r="A502">
        <v>1737</v>
      </c>
      <c r="B502" t="str">
        <v>2018-03-28</v>
      </c>
      <c r="C502">
        <v>10</v>
      </c>
      <c r="D502">
        <v>17</v>
      </c>
      <c r="E502">
        <v>18</v>
      </c>
      <c r="F502">
        <v>19</v>
      </c>
      <c r="G502">
        <v>31</v>
      </c>
      <c r="H502">
        <v>9</v>
      </c>
      <c r="I502" t="str">
        <v>10 - 17 - 18 - 19 - 31 [PB: 9]</v>
      </c>
      <c r="J502">
        <f>SUM(C502:G502)</f>
        <v>95</v>
      </c>
      <c r="K502">
        <f>AVERAGE(C502:G502)</f>
        <v>19</v>
      </c>
      <c r="L502">
        <f>MAX(C502:G502)-MIN(C502:G502)</f>
        <v>21</v>
      </c>
      <c r="M502">
        <f>SUMPRODUCT(MOD(C502:G502,2))</f>
        <v>3</v>
      </c>
      <c r="N502">
        <f>5-M502</f>
        <v>2</v>
      </c>
      <c r="O502">
        <f>COUNTIF(C502:G502,"&lt;=17")</f>
        <v>2</v>
      </c>
      <c r="P502">
        <f>COUNTIF(C502:G502,"&gt;=18")</f>
        <v>3</v>
      </c>
      <c r="Q502">
        <f>SUMPRODUCT(--(D502:G502-C502:F502=1))</f>
        <v>2</v>
      </c>
      <c r="R502">
        <f>SUMPRODUCT(COUNTIF(C503:G503,C502:G502))</f>
        <v>1</v>
      </c>
      <c r="S502">
        <f>AVERAGE(J502:J506)</f>
        <v>95</v>
      </c>
      <c r="T502">
        <f>AVERAGE(J502:J521)</f>
        <v>95</v>
      </c>
      <c r="U502">
        <f>S502-T502</f>
        <v>0</v>
      </c>
      <c r="V502" t="str">
        <f>IF(S502&gt;T502,"EXPANDING (BULLISH)",IF(S502&lt;T502,"CONTRACTING (BEARISH)","NEUTRAL"))</f>
        <v>NEUTRAL</v>
      </c>
    </row>
    <row r="503">
      <c r="A503">
        <v>1736</v>
      </c>
      <c r="B503" t="str">
        <v>2018-03-24</v>
      </c>
      <c r="C503">
        <v>6</v>
      </c>
      <c r="D503">
        <v>22</v>
      </c>
      <c r="E503">
        <v>25</v>
      </c>
      <c r="F503">
        <v>28</v>
      </c>
      <c r="G503">
        <v>31</v>
      </c>
      <c r="H503">
        <v>9</v>
      </c>
      <c r="I503" t="str">
        <v>6 - 22 - 25 - 28 - 31 [PB: 9]</v>
      </c>
      <c r="J503">
        <f>SUM(C503:G503)</f>
        <v>112</v>
      </c>
      <c r="K503">
        <f>AVERAGE(C503:G503)</f>
        <v>22.4</v>
      </c>
      <c r="L503">
        <f>MAX(C503:G503)-MIN(C503:G503)</f>
        <v>25</v>
      </c>
      <c r="M503">
        <f>SUMPRODUCT(MOD(C503:G503,2))</f>
        <v>2</v>
      </c>
      <c r="N503">
        <f>5-M503</f>
        <v>3</v>
      </c>
      <c r="O503">
        <f>COUNTIF(C503:G503,"&lt;=17")</f>
        <v>1</v>
      </c>
      <c r="P503">
        <f>COUNTIF(C503:G503,"&gt;=18")</f>
        <v>4</v>
      </c>
      <c r="Q503">
        <f>SUMPRODUCT(--(D503:G503-C503:F503=1))</f>
        <v>0</v>
      </c>
      <c r="R503">
        <f>SUMPRODUCT(COUNTIF(C504:G504,C503:G503))</f>
        <v>0</v>
      </c>
      <c r="S503">
        <f>AVERAGE(J503:J507)</f>
        <v>112</v>
      </c>
      <c r="T503">
        <f>AVERAGE(J503:J522)</f>
        <v>112</v>
      </c>
      <c r="U503">
        <f>S503-T503</f>
        <v>0</v>
      </c>
      <c r="V503" t="str">
        <f>IF(S503&gt;T503,"EXPANDING (BULLISH)",IF(S503&lt;T503,"CONTRACTING (BEARISH)","NEUTRAL"))</f>
        <v>NEUTRAL</v>
      </c>
    </row>
    <row r="504">
      <c r="A504">
        <v>1735</v>
      </c>
      <c r="B504" t="str">
        <v>2018-03-21</v>
      </c>
      <c r="C504">
        <v>1</v>
      </c>
      <c r="D504">
        <v>2</v>
      </c>
      <c r="E504">
        <v>7</v>
      </c>
      <c r="F504">
        <v>13</v>
      </c>
      <c r="G504">
        <v>29</v>
      </c>
      <c r="H504">
        <v>2</v>
      </c>
      <c r="I504" t="str">
        <v>1 - 2 - 7 - 13 - 29 [PB: 2]</v>
      </c>
      <c r="J504">
        <f>SUM(C504:G504)</f>
        <v>52</v>
      </c>
      <c r="K504">
        <f>AVERAGE(C504:G504)</f>
        <v>10.4</v>
      </c>
      <c r="L504">
        <f>MAX(C504:G504)-MIN(C504:G504)</f>
        <v>28</v>
      </c>
      <c r="M504">
        <f>SUMPRODUCT(MOD(C504:G504,2))</f>
        <v>4</v>
      </c>
      <c r="N504">
        <f>5-M504</f>
        <v>1</v>
      </c>
      <c r="O504">
        <f>COUNTIF(C504:G504,"&lt;=17")</f>
        <v>4</v>
      </c>
      <c r="P504">
        <f>COUNTIF(C504:G504,"&gt;=18")</f>
        <v>1</v>
      </c>
      <c r="Q504">
        <f>SUMPRODUCT(--(D504:G504-C504:F504=1))</f>
        <v>1</v>
      </c>
      <c r="R504">
        <f>SUMPRODUCT(COUNTIF(C505:G505,C504:G504))</f>
        <v>1</v>
      </c>
      <c r="S504">
        <f>AVERAGE(J504:J508)</f>
        <v>52</v>
      </c>
      <c r="T504">
        <f>AVERAGE(J504:J523)</f>
        <v>52</v>
      </c>
      <c r="U504">
        <f>S504-T504</f>
        <v>0</v>
      </c>
      <c r="V504" t="str">
        <f>IF(S504&gt;T504,"EXPANDING (BULLISH)",IF(S504&lt;T504,"CONTRACTING (BEARISH)","NEUTRAL"))</f>
        <v>NEUTRAL</v>
      </c>
    </row>
    <row r="505">
      <c r="A505">
        <v>1734</v>
      </c>
      <c r="B505" t="str">
        <v>2018-03-17</v>
      </c>
      <c r="C505">
        <v>19</v>
      </c>
      <c r="D505">
        <v>23</v>
      </c>
      <c r="E505">
        <v>24</v>
      </c>
      <c r="F505">
        <v>26</v>
      </c>
      <c r="G505">
        <v>29</v>
      </c>
      <c r="H505">
        <v>9</v>
      </c>
      <c r="I505" t="str">
        <v>19 - 23 - 24 - 26 - 29 [PB: 9]</v>
      </c>
      <c r="J505">
        <f>SUM(C505:G505)</f>
        <v>121</v>
      </c>
      <c r="K505">
        <f>AVERAGE(C505:G505)</f>
        <v>24.2</v>
      </c>
      <c r="L505">
        <f>MAX(C505:G505)-MIN(C505:G505)</f>
        <v>10</v>
      </c>
      <c r="M505">
        <f>SUMPRODUCT(MOD(C505:G505,2))</f>
        <v>3</v>
      </c>
      <c r="N505">
        <f>5-M505</f>
        <v>2</v>
      </c>
      <c r="O505">
        <f>COUNTIF(C505:G505,"&lt;=17")</f>
        <v>0</v>
      </c>
      <c r="P505">
        <f>COUNTIF(C505:G505,"&gt;=18")</f>
        <v>5</v>
      </c>
      <c r="Q505">
        <f>SUMPRODUCT(--(D505:G505-C505:F505=1))</f>
        <v>1</v>
      </c>
      <c r="R505">
        <f>SUMPRODUCT(COUNTIF(C506:G506,C505:G505))</f>
        <v>0</v>
      </c>
      <c r="S505">
        <f>AVERAGE(J505:J509)</f>
        <v>121</v>
      </c>
      <c r="T505">
        <f>AVERAGE(J505:J524)</f>
        <v>121</v>
      </c>
      <c r="U505">
        <f>S505-T505</f>
        <v>0</v>
      </c>
      <c r="V505" t="str">
        <f>IF(S505&gt;T505,"EXPANDING (BULLISH)",IF(S505&lt;T505,"CONTRACTING (BEARISH)","NEUTRAL"))</f>
        <v>NEUTRAL</v>
      </c>
    </row>
    <row r="506">
      <c r="A506">
        <v>1733</v>
      </c>
      <c r="B506" t="str">
        <v>2018-03-14</v>
      </c>
      <c r="C506">
        <v>2</v>
      </c>
      <c r="D506">
        <v>4</v>
      </c>
      <c r="E506">
        <v>15</v>
      </c>
      <c r="F506">
        <v>18</v>
      </c>
      <c r="G506">
        <v>20</v>
      </c>
      <c r="H506">
        <v>8</v>
      </c>
      <c r="I506" t="str">
        <v>2 - 4 - 15 - 18 - 20 [PB: 8]</v>
      </c>
      <c r="J506">
        <f>SUM(C506:G506)</f>
        <v>59</v>
      </c>
      <c r="K506">
        <f>AVERAGE(C506:G506)</f>
        <v>11.8</v>
      </c>
      <c r="L506">
        <f>MAX(C506:G506)-MIN(C506:G506)</f>
        <v>18</v>
      </c>
      <c r="M506">
        <f>SUMPRODUCT(MOD(C506:G506,2))</f>
        <v>1</v>
      </c>
      <c r="N506">
        <f>5-M506</f>
        <v>4</v>
      </c>
      <c r="O506">
        <f>COUNTIF(C506:G506,"&lt;=17")</f>
        <v>3</v>
      </c>
      <c r="P506">
        <f>COUNTIF(C506:G506,"&gt;=18")</f>
        <v>2</v>
      </c>
      <c r="Q506">
        <f>SUMPRODUCT(--(D506:G506-C506:F506=1))</f>
        <v>0</v>
      </c>
      <c r="R506">
        <f>SUMPRODUCT(COUNTIF(C507:G507,C506:G506))</f>
        <v>0</v>
      </c>
      <c r="S506">
        <f>AVERAGE(J506:J510)</f>
        <v>59</v>
      </c>
      <c r="T506">
        <f>AVERAGE(J506:J525)</f>
        <v>59</v>
      </c>
      <c r="U506">
        <f>S506-T506</f>
        <v>0</v>
      </c>
      <c r="V506" t="str">
        <f>IF(S506&gt;T506,"EXPANDING (BULLISH)",IF(S506&lt;T506,"CONTRACTING (BEARISH)","NEUTRAL"))</f>
        <v>NEUTRAL</v>
      </c>
    </row>
    <row r="507">
      <c r="A507">
        <v>1732</v>
      </c>
      <c r="B507" t="str">
        <v>2018-03-10</v>
      </c>
      <c r="C507">
        <v>21</v>
      </c>
      <c r="D507">
        <v>24</v>
      </c>
      <c r="E507">
        <v>26</v>
      </c>
      <c r="F507">
        <v>27</v>
      </c>
      <c r="G507">
        <v>33</v>
      </c>
      <c r="H507">
        <v>7</v>
      </c>
      <c r="I507" t="str">
        <v>21 - 24 - 26 - 27 - 33 [PB: 7]</v>
      </c>
      <c r="J507">
        <f>SUM(C507:G507)</f>
        <v>131</v>
      </c>
      <c r="K507">
        <f>AVERAGE(C507:G507)</f>
        <v>26.2</v>
      </c>
      <c r="L507">
        <f>MAX(C507:G507)-MIN(C507:G507)</f>
        <v>12</v>
      </c>
      <c r="M507">
        <f>SUMPRODUCT(MOD(C507:G507,2))</f>
        <v>3</v>
      </c>
      <c r="N507">
        <f>5-M507</f>
        <v>2</v>
      </c>
      <c r="O507">
        <f>COUNTIF(C507:G507,"&lt;=17")</f>
        <v>0</v>
      </c>
      <c r="P507">
        <f>COUNTIF(C507:G507,"&gt;=18")</f>
        <v>5</v>
      </c>
      <c r="Q507">
        <f>SUMPRODUCT(--(D507:G507-C507:F507=1))</f>
        <v>1</v>
      </c>
      <c r="R507">
        <f>SUMPRODUCT(COUNTIF(C508:G508,C507:G507))</f>
        <v>0</v>
      </c>
      <c r="S507">
        <f>AVERAGE(J507:J511)</f>
        <v>131</v>
      </c>
      <c r="T507">
        <f>AVERAGE(J507:J526)</f>
        <v>131</v>
      </c>
      <c r="U507">
        <f>S507-T507</f>
        <v>0</v>
      </c>
      <c r="V507" t="str">
        <f>IF(S507&gt;T507,"EXPANDING (BULLISH)",IF(S507&lt;T507,"CONTRACTING (BEARISH)","NEUTRAL"))</f>
        <v>NEUTRAL</v>
      </c>
    </row>
    <row r="508">
      <c r="A508">
        <v>1731</v>
      </c>
      <c r="B508" t="str">
        <v>2018-03-07</v>
      </c>
      <c r="C508">
        <v>5</v>
      </c>
      <c r="D508">
        <v>8</v>
      </c>
      <c r="E508">
        <v>12</v>
      </c>
      <c r="F508">
        <v>13</v>
      </c>
      <c r="G508">
        <v>17</v>
      </c>
      <c r="H508">
        <v>9</v>
      </c>
      <c r="I508" t="str">
        <v>5 - 8 - 12 - 13 - 17 [PB: 9]</v>
      </c>
      <c r="J508">
        <f>SUM(C508:G508)</f>
        <v>55</v>
      </c>
      <c r="K508">
        <f>AVERAGE(C508:G508)</f>
        <v>11</v>
      </c>
      <c r="L508">
        <f>MAX(C508:G508)-MIN(C508:G508)</f>
        <v>12</v>
      </c>
      <c r="M508">
        <f>SUMPRODUCT(MOD(C508:G508,2))</f>
        <v>3</v>
      </c>
      <c r="N508">
        <f>5-M508</f>
        <v>2</v>
      </c>
      <c r="O508">
        <f>COUNTIF(C508:G508,"&lt;=17")</f>
        <v>5</v>
      </c>
      <c r="P508">
        <f>COUNTIF(C508:G508,"&gt;=18")</f>
        <v>0</v>
      </c>
      <c r="Q508">
        <f>SUMPRODUCT(--(D508:G508-C508:F508=1))</f>
        <v>1</v>
      </c>
      <c r="R508">
        <f>SUMPRODUCT(COUNTIF(C509:G509,C508:G508))</f>
        <v>0</v>
      </c>
      <c r="S508">
        <f>AVERAGE(J508:J512)</f>
        <v>55</v>
      </c>
      <c r="T508">
        <f>AVERAGE(J508:J527)</f>
        <v>55</v>
      </c>
      <c r="U508">
        <f>S508-T508</f>
        <v>0</v>
      </c>
      <c r="V508" t="str">
        <f>IF(S508&gt;T508,"EXPANDING (BULLISH)",IF(S508&lt;T508,"CONTRACTING (BEARISH)","NEUTRAL"))</f>
        <v>NEUTRAL</v>
      </c>
    </row>
    <row r="509">
      <c r="A509">
        <v>1730</v>
      </c>
      <c r="B509" t="str">
        <v>2018-03-03</v>
      </c>
      <c r="C509">
        <v>2</v>
      </c>
      <c r="D509">
        <v>6</v>
      </c>
      <c r="E509">
        <v>23</v>
      </c>
      <c r="F509">
        <v>24</v>
      </c>
      <c r="G509">
        <v>34</v>
      </c>
      <c r="H509">
        <v>9</v>
      </c>
      <c r="I509" t="str">
        <v>2 - 6 - 23 - 24 - 34 [PB: 9]</v>
      </c>
      <c r="J509">
        <f>SUM(C509:G509)</f>
        <v>89</v>
      </c>
      <c r="K509">
        <f>AVERAGE(C509:G509)</f>
        <v>17.8</v>
      </c>
      <c r="L509">
        <f>MAX(C509:G509)-MIN(C509:G509)</f>
        <v>32</v>
      </c>
      <c r="M509">
        <f>SUMPRODUCT(MOD(C509:G509,2))</f>
        <v>1</v>
      </c>
      <c r="N509">
        <f>5-M509</f>
        <v>4</v>
      </c>
      <c r="O509">
        <f>COUNTIF(C509:G509,"&lt;=17")</f>
        <v>2</v>
      </c>
      <c r="P509">
        <f>COUNTIF(C509:G509,"&gt;=18")</f>
        <v>3</v>
      </c>
      <c r="Q509">
        <f>SUMPRODUCT(--(D509:G509-C509:F509=1))</f>
        <v>1</v>
      </c>
      <c r="R509">
        <f>SUMPRODUCT(COUNTIF(C510:G510,C509:G509))</f>
        <v>1</v>
      </c>
      <c r="S509">
        <f>AVERAGE(J509:J513)</f>
        <v>89</v>
      </c>
      <c r="T509">
        <f>AVERAGE(J509:J528)</f>
        <v>89</v>
      </c>
      <c r="U509">
        <f>S509-T509</f>
        <v>0</v>
      </c>
      <c r="V509" t="str">
        <f>IF(S509&gt;T509,"EXPANDING (BULLISH)",IF(S509&lt;T509,"CONTRACTING (BEARISH)","NEUTRAL"))</f>
        <v>NEUTRAL</v>
      </c>
    </row>
    <row r="510">
      <c r="A510">
        <v>1516</v>
      </c>
      <c r="B510" t="str">
        <v>2016-01-31</v>
      </c>
      <c r="C510">
        <v>8</v>
      </c>
      <c r="D510">
        <v>10</v>
      </c>
      <c r="E510">
        <v>12</v>
      </c>
      <c r="F510">
        <v>29</v>
      </c>
      <c r="G510">
        <v>34</v>
      </c>
      <c r="H510">
        <v>1</v>
      </c>
      <c r="I510" t="str">
        <v>8 - 10 - 12 - 29 - 34 [PB: 1]</v>
      </c>
      <c r="J510">
        <f>SUM(C510:G510)</f>
        <v>93</v>
      </c>
      <c r="K510">
        <f>AVERAGE(C510:G510)</f>
        <v>18.6</v>
      </c>
      <c r="L510">
        <f>MAX(C510:G510)-MIN(C510:G510)</f>
        <v>26</v>
      </c>
      <c r="M510">
        <f>SUMPRODUCT(MOD(C510:G510,2))</f>
        <v>1</v>
      </c>
      <c r="N510">
        <f>5-M510</f>
        <v>4</v>
      </c>
      <c r="O510">
        <f>COUNTIF(C510:G510,"&lt;=17")</f>
        <v>3</v>
      </c>
      <c r="P510">
        <f>COUNTIF(C510:G510,"&gt;=18")</f>
        <v>2</v>
      </c>
      <c r="Q510">
        <f>SUMPRODUCT(--(D510:G510-C510:F510=1))</f>
        <v>0</v>
      </c>
      <c r="R510">
        <f>SUMPRODUCT(COUNTIF(C511:G511,C510:G510))</f>
        <v>1</v>
      </c>
      <c r="S510">
        <f>AVERAGE(J510:J514)</f>
        <v>93</v>
      </c>
      <c r="T510">
        <f>AVERAGE(J510:J529)</f>
        <v>93</v>
      </c>
      <c r="U510">
        <f>S510-T510</f>
        <v>0</v>
      </c>
      <c r="V510" t="str">
        <f>IF(S510&gt;T510,"EXPANDING (BULLISH)",IF(S510&lt;T510,"CONTRACTING (BEARISH)","NEUTRAL"))</f>
        <v>NEUTRAL</v>
      </c>
    </row>
    <row r="511">
      <c r="A511">
        <v>1515</v>
      </c>
      <c r="B511" t="str">
        <v>2016-01-27</v>
      </c>
      <c r="C511">
        <v>2</v>
      </c>
      <c r="D511">
        <v>3</v>
      </c>
      <c r="E511">
        <v>6</v>
      </c>
      <c r="F511">
        <v>12</v>
      </c>
      <c r="G511">
        <v>25</v>
      </c>
      <c r="H511">
        <v>10</v>
      </c>
      <c r="I511" t="str">
        <v>2 - 3 - 6 - 12 - 25 [PB: 10]</v>
      </c>
      <c r="J511">
        <f>SUM(C511:G511)</f>
        <v>48</v>
      </c>
      <c r="K511">
        <f>AVERAGE(C511:G511)</f>
        <v>9.6</v>
      </c>
      <c r="L511">
        <f>MAX(C511:G511)-MIN(C511:G511)</f>
        <v>23</v>
      </c>
      <c r="M511">
        <f>SUMPRODUCT(MOD(C511:G511,2))</f>
        <v>2</v>
      </c>
      <c r="N511">
        <f>5-M511</f>
        <v>3</v>
      </c>
      <c r="O511">
        <f>COUNTIF(C511:G511,"&lt;=17")</f>
        <v>4</v>
      </c>
      <c r="P511">
        <f>COUNTIF(C511:G511,"&gt;=18")</f>
        <v>1</v>
      </c>
      <c r="Q511">
        <f>SUMPRODUCT(--(D511:G511-C511:F511=1))</f>
        <v>1</v>
      </c>
      <c r="R511">
        <f>SUMPRODUCT(COUNTIF(C512:G512,C511:G511))</f>
        <v>1</v>
      </c>
      <c r="S511">
        <f>AVERAGE(J511:J515)</f>
        <v>48</v>
      </c>
      <c r="T511">
        <f>AVERAGE(J511:J530)</f>
        <v>48</v>
      </c>
      <c r="U511">
        <f>S511-T511</f>
        <v>0</v>
      </c>
      <c r="V511" t="str">
        <f>IF(S511&gt;T511,"EXPANDING (BULLISH)",IF(S511&lt;T511,"CONTRACTING (BEARISH)","NEUTRAL"))</f>
        <v>NEUTRAL</v>
      </c>
    </row>
    <row r="512">
      <c r="A512">
        <v>1514</v>
      </c>
      <c r="B512" t="str">
        <v>2016-01-23</v>
      </c>
      <c r="C512">
        <v>2</v>
      </c>
      <c r="D512">
        <v>7</v>
      </c>
      <c r="E512">
        <v>11</v>
      </c>
      <c r="F512">
        <v>28</v>
      </c>
      <c r="G512">
        <v>31</v>
      </c>
      <c r="H512">
        <v>9</v>
      </c>
      <c r="I512" t="str">
        <v>2 - 7 - 11 - 28 - 31 [PB: 9]</v>
      </c>
      <c r="J512">
        <f>SUM(C512:G512)</f>
        <v>79</v>
      </c>
      <c r="K512">
        <f>AVERAGE(C512:G512)</f>
        <v>15.8</v>
      </c>
      <c r="L512">
        <f>MAX(C512:G512)-MIN(C512:G512)</f>
        <v>29</v>
      </c>
      <c r="M512">
        <f>SUMPRODUCT(MOD(C512:G512,2))</f>
        <v>3</v>
      </c>
      <c r="N512">
        <f>5-M512</f>
        <v>2</v>
      </c>
      <c r="O512">
        <f>COUNTIF(C512:G512,"&lt;=17")</f>
        <v>3</v>
      </c>
      <c r="P512">
        <f>COUNTIF(C512:G512,"&gt;=18")</f>
        <v>2</v>
      </c>
      <c r="Q512">
        <f>SUMPRODUCT(--(D512:G512-C512:F512=1))</f>
        <v>0</v>
      </c>
      <c r="R512">
        <f>SUMPRODUCT(COUNTIF(C513:G513,C512:G512))</f>
        <v>0</v>
      </c>
      <c r="S512">
        <f>AVERAGE(J512:J516)</f>
        <v>79</v>
      </c>
      <c r="T512">
        <f>AVERAGE(J512:J531)</f>
        <v>79</v>
      </c>
      <c r="U512">
        <f>S512-T512</f>
        <v>0</v>
      </c>
      <c r="V512" t="str">
        <f>IF(S512&gt;T512,"EXPANDING (BULLISH)",IF(S512&lt;T512,"CONTRACTING (BEARISH)","NEUTRAL"))</f>
        <v>NEUTRAL</v>
      </c>
    </row>
    <row r="513">
      <c r="A513">
        <v>1513</v>
      </c>
      <c r="B513" t="str">
        <v>2016-01-20</v>
      </c>
      <c r="C513">
        <v>3</v>
      </c>
      <c r="D513">
        <v>8</v>
      </c>
      <c r="E513">
        <v>10</v>
      </c>
      <c r="F513">
        <v>15</v>
      </c>
      <c r="G513">
        <v>30</v>
      </c>
      <c r="H513">
        <v>4</v>
      </c>
      <c r="I513" t="str">
        <v>3 - 8 - 10 - 15 - 30 [PB: 4]</v>
      </c>
      <c r="J513">
        <f>SUM(C513:G513)</f>
        <v>66</v>
      </c>
      <c r="K513">
        <f>AVERAGE(C513:G513)</f>
        <v>13.2</v>
      </c>
      <c r="L513">
        <f>MAX(C513:G513)-MIN(C513:G513)</f>
        <v>27</v>
      </c>
      <c r="M513">
        <f>SUMPRODUCT(MOD(C513:G513,2))</f>
        <v>2</v>
      </c>
      <c r="N513">
        <f>5-M513</f>
        <v>3</v>
      </c>
      <c r="O513">
        <f>COUNTIF(C513:G513,"&lt;=17")</f>
        <v>4</v>
      </c>
      <c r="P513">
        <f>COUNTIF(C513:G513,"&gt;=18")</f>
        <v>1</v>
      </c>
      <c r="Q513">
        <f>SUMPRODUCT(--(D513:G513-C513:F513=1))</f>
        <v>0</v>
      </c>
      <c r="R513">
        <f>SUMPRODUCT(COUNTIF(C514:G514,C513:G513))</f>
        <v>1</v>
      </c>
      <c r="S513">
        <f>AVERAGE(J513:J517)</f>
        <v>66</v>
      </c>
      <c r="T513">
        <f>AVERAGE(J513:J532)</f>
        <v>66</v>
      </c>
      <c r="U513">
        <f>S513-T513</f>
        <v>0</v>
      </c>
      <c r="V513" t="str">
        <f>IF(S513&gt;T513,"EXPANDING (BULLISH)",IF(S513&lt;T513,"CONTRACTING (BEARISH)","NEUTRAL"))</f>
        <v>NEUTRAL</v>
      </c>
    </row>
    <row r="514">
      <c r="A514">
        <v>1512</v>
      </c>
      <c r="B514" t="str">
        <v>2016-01-16</v>
      </c>
      <c r="C514">
        <v>4</v>
      </c>
      <c r="D514">
        <v>8</v>
      </c>
      <c r="E514">
        <v>13</v>
      </c>
      <c r="F514">
        <v>21</v>
      </c>
      <c r="G514">
        <v>24</v>
      </c>
      <c r="H514">
        <v>7</v>
      </c>
      <c r="I514" t="str">
        <v>4 - 8 - 13 - 21 - 24 [PB: 7]</v>
      </c>
      <c r="J514">
        <f>SUM(C514:G514)</f>
        <v>70</v>
      </c>
      <c r="K514">
        <f>AVERAGE(C514:G514)</f>
        <v>14</v>
      </c>
      <c r="L514">
        <f>MAX(C514:G514)-MIN(C514:G514)</f>
        <v>20</v>
      </c>
      <c r="M514">
        <f>SUMPRODUCT(MOD(C514:G514,2))</f>
        <v>2</v>
      </c>
      <c r="N514">
        <f>5-M514</f>
        <v>3</v>
      </c>
      <c r="O514">
        <f>COUNTIF(C514:G514,"&lt;=17")</f>
        <v>3</v>
      </c>
      <c r="P514">
        <f>COUNTIF(C514:G514,"&gt;=18")</f>
        <v>2</v>
      </c>
      <c r="Q514">
        <f>SUMPRODUCT(--(D514:G514-C514:F514=1))</f>
        <v>0</v>
      </c>
      <c r="R514">
        <f>SUMPRODUCT(COUNTIF(C515:G515,C514:G514))</f>
        <v>0</v>
      </c>
      <c r="S514">
        <f>AVERAGE(J514:J518)</f>
        <v>70</v>
      </c>
      <c r="T514">
        <f>AVERAGE(J514:J533)</f>
        <v>70</v>
      </c>
      <c r="U514">
        <f>S514-T514</f>
        <v>0</v>
      </c>
      <c r="V514" t="str">
        <f>IF(S514&gt;T514,"EXPANDING (BULLISH)",IF(S514&lt;T514,"CONTRACTING (BEARISH)","NEUTRAL"))</f>
        <v>NEUTRAL</v>
      </c>
    </row>
    <row r="515">
      <c r="A515">
        <v>1511</v>
      </c>
      <c r="B515" t="str">
        <v>2016-01-13</v>
      </c>
      <c r="C515">
        <v>7</v>
      </c>
      <c r="D515">
        <v>16</v>
      </c>
      <c r="E515">
        <v>18</v>
      </c>
      <c r="F515">
        <v>26</v>
      </c>
      <c r="G515">
        <v>29</v>
      </c>
      <c r="H515">
        <v>9</v>
      </c>
      <c r="I515" t="str">
        <v>7 - 16 - 18 - 26 - 29 [PB: 9]</v>
      </c>
      <c r="J515">
        <f>SUM(C515:G515)</f>
        <v>96</v>
      </c>
      <c r="K515">
        <f>AVERAGE(C515:G515)</f>
        <v>19.2</v>
      </c>
      <c r="L515">
        <f>MAX(C515:G515)-MIN(C515:G515)</f>
        <v>22</v>
      </c>
      <c r="M515">
        <f>SUMPRODUCT(MOD(C515:G515,2))</f>
        <v>2</v>
      </c>
      <c r="N515">
        <f>5-M515</f>
        <v>3</v>
      </c>
      <c r="O515">
        <f>COUNTIF(C515:G515,"&lt;=17")</f>
        <v>2</v>
      </c>
      <c r="P515">
        <f>COUNTIF(C515:G515,"&gt;=18")</f>
        <v>3</v>
      </c>
      <c r="Q515">
        <f>SUMPRODUCT(--(D515:G515-C515:F515=1))</f>
        <v>0</v>
      </c>
      <c r="R515">
        <f>SUMPRODUCT(COUNTIF(C516:G516,C515:G515))</f>
        <v>1</v>
      </c>
      <c r="S515">
        <f>AVERAGE(J515:J519)</f>
        <v>96</v>
      </c>
      <c r="T515">
        <f>AVERAGE(J515:J534)</f>
        <v>96</v>
      </c>
      <c r="U515">
        <f>S515-T515</f>
        <v>0</v>
      </c>
      <c r="V515" t="str">
        <f>IF(S515&gt;T515,"EXPANDING (BULLISH)",IF(S515&lt;T515,"CONTRACTING (BEARISH)","NEUTRAL"))</f>
        <v>NEUTRAL</v>
      </c>
    </row>
    <row r="516">
      <c r="A516">
        <v>1510</v>
      </c>
      <c r="B516" t="str">
        <v>2016-01-09</v>
      </c>
      <c r="C516">
        <v>10</v>
      </c>
      <c r="D516">
        <v>12</v>
      </c>
      <c r="E516">
        <v>16</v>
      </c>
      <c r="F516">
        <v>17</v>
      </c>
      <c r="G516">
        <v>23</v>
      </c>
      <c r="H516">
        <v>8</v>
      </c>
      <c r="I516" t="str">
        <v>10 - 12 - 16 - 17 - 23 [PB: 8]</v>
      </c>
      <c r="J516">
        <f>SUM(C516:G516)</f>
        <v>78</v>
      </c>
      <c r="K516">
        <f>AVERAGE(C516:G516)</f>
        <v>15.6</v>
      </c>
      <c r="L516">
        <f>MAX(C516:G516)-MIN(C516:G516)</f>
        <v>13</v>
      </c>
      <c r="M516">
        <f>SUMPRODUCT(MOD(C516:G516,2))</f>
        <v>2</v>
      </c>
      <c r="N516">
        <f>5-M516</f>
        <v>3</v>
      </c>
      <c r="O516">
        <f>COUNTIF(C516:G516,"&lt;=17")</f>
        <v>4</v>
      </c>
      <c r="P516">
        <f>COUNTIF(C516:G516,"&gt;=18")</f>
        <v>1</v>
      </c>
      <c r="Q516">
        <f>SUMPRODUCT(--(D516:G516-C516:F516=1))</f>
        <v>1</v>
      </c>
      <c r="R516">
        <f>SUMPRODUCT(COUNTIF(C517:G517,C516:G516))</f>
        <v>1</v>
      </c>
      <c r="S516">
        <f>AVERAGE(J516:J520)</f>
        <v>78</v>
      </c>
      <c r="T516">
        <f>AVERAGE(J516:J535)</f>
        <v>78</v>
      </c>
      <c r="U516">
        <f>S516-T516</f>
        <v>0</v>
      </c>
      <c r="V516" t="str">
        <f>IF(S516&gt;T516,"EXPANDING (BULLISH)",IF(S516&lt;T516,"CONTRACTING (BEARISH)","NEUTRAL"))</f>
        <v>NEUTRAL</v>
      </c>
    </row>
    <row r="517">
      <c r="A517">
        <v>1509</v>
      </c>
      <c r="B517" t="str">
        <v>2016-01-07</v>
      </c>
      <c r="C517">
        <v>5</v>
      </c>
      <c r="D517">
        <v>7</v>
      </c>
      <c r="E517">
        <v>12</v>
      </c>
      <c r="F517">
        <v>20</v>
      </c>
      <c r="G517">
        <v>34</v>
      </c>
      <c r="H517">
        <v>3</v>
      </c>
      <c r="I517" t="str">
        <v>5 - 7 - 12 - 20 - 34 [PB: 3]</v>
      </c>
      <c r="J517">
        <f>SUM(C517:G517)</f>
        <v>78</v>
      </c>
      <c r="K517">
        <f>AVERAGE(C517:G517)</f>
        <v>15.6</v>
      </c>
      <c r="L517">
        <f>MAX(C517:G517)-MIN(C517:G517)</f>
        <v>29</v>
      </c>
      <c r="M517">
        <f>SUMPRODUCT(MOD(C517:G517,2))</f>
        <v>2</v>
      </c>
      <c r="N517">
        <f>5-M517</f>
        <v>3</v>
      </c>
      <c r="O517">
        <f>COUNTIF(C517:G517,"&lt;=17")</f>
        <v>3</v>
      </c>
      <c r="P517">
        <f>COUNTIF(C517:G517,"&gt;=18")</f>
        <v>2</v>
      </c>
      <c r="Q517">
        <f>SUMPRODUCT(--(D517:G517-C517:F517=1))</f>
        <v>0</v>
      </c>
      <c r="R517">
        <f>SUMPRODUCT(COUNTIF(C518:G518,C517:G517))</f>
        <v>0</v>
      </c>
      <c r="S517">
        <f>AVERAGE(J517:J521)</f>
        <v>78</v>
      </c>
      <c r="T517">
        <f>AVERAGE(J517:J536)</f>
        <v>78</v>
      </c>
      <c r="U517">
        <f>S517-T517</f>
        <v>0</v>
      </c>
      <c r="V517" t="str">
        <f>IF(S517&gt;T517,"EXPANDING (BULLISH)",IF(S517&lt;T517,"CONTRACTING (BEARISH)","NEUTRAL"))</f>
        <v>NEUTRAL</v>
      </c>
    </row>
    <row r="518">
      <c r="A518">
        <v>1508</v>
      </c>
      <c r="B518" t="str">
        <v>2016-01-02</v>
      </c>
      <c r="C518">
        <v>13</v>
      </c>
      <c r="D518">
        <v>18</v>
      </c>
      <c r="E518">
        <v>19</v>
      </c>
      <c r="F518">
        <v>28</v>
      </c>
      <c r="G518">
        <v>29</v>
      </c>
      <c r="H518">
        <v>6</v>
      </c>
      <c r="I518" t="str">
        <v>13 - 18 - 19 - 28 - 29 [PB: 6]</v>
      </c>
      <c r="J518">
        <f>SUM(C518:G518)</f>
        <v>107</v>
      </c>
      <c r="K518">
        <f>AVERAGE(C518:G518)</f>
        <v>21.4</v>
      </c>
      <c r="L518">
        <f>MAX(C518:G518)-MIN(C518:G518)</f>
        <v>16</v>
      </c>
      <c r="M518">
        <f>SUMPRODUCT(MOD(C518:G518,2))</f>
        <v>3</v>
      </c>
      <c r="N518">
        <f>5-M518</f>
        <v>2</v>
      </c>
      <c r="O518">
        <f>COUNTIF(C518:G518,"&lt;=17")</f>
        <v>1</v>
      </c>
      <c r="P518">
        <f>COUNTIF(C518:G518,"&gt;=18")</f>
        <v>4</v>
      </c>
      <c r="Q518">
        <f>SUMPRODUCT(--(D518:G518-C518:F518=1))</f>
        <v>2</v>
      </c>
      <c r="R518">
        <f>SUMPRODUCT(COUNTIF(C519:G519,C518:G518))</f>
        <v>0</v>
      </c>
      <c r="S518">
        <f>AVERAGE(J518:J522)</f>
        <v>107</v>
      </c>
      <c r="T518">
        <f>AVERAGE(J518:J537)</f>
        <v>107</v>
      </c>
      <c r="U518">
        <f>S518-T518</f>
        <v>0</v>
      </c>
      <c r="V518" t="str">
        <f>IF(S518&gt;T518,"EXPANDING (BULLISH)",IF(S518&lt;T518,"CONTRACTING (BEARISH)","NEUTRAL"))</f>
        <v>NEUTRAL</v>
      </c>
    </row>
    <row r="519">
      <c r="A519">
        <v>1507</v>
      </c>
      <c r="B519" t="str">
        <v>2015-12-30</v>
      </c>
      <c r="C519">
        <v>2</v>
      </c>
      <c r="D519">
        <v>7</v>
      </c>
      <c r="E519">
        <v>16</v>
      </c>
      <c r="F519">
        <v>26</v>
      </c>
      <c r="G519">
        <v>35</v>
      </c>
      <c r="H519">
        <v>5</v>
      </c>
      <c r="I519" t="str">
        <v>2 - 7 - 16 - 26 - 35 [PB: 5]</v>
      </c>
      <c r="J519">
        <f>SUM(C519:G519)</f>
        <v>86</v>
      </c>
      <c r="K519">
        <f>AVERAGE(C519:G519)</f>
        <v>17.2</v>
      </c>
      <c r="L519">
        <f>MAX(C519:G519)-MIN(C519:G519)</f>
        <v>33</v>
      </c>
      <c r="M519">
        <f>SUMPRODUCT(MOD(C519:G519,2))</f>
        <v>2</v>
      </c>
      <c r="N519">
        <f>5-M519</f>
        <v>3</v>
      </c>
      <c r="O519">
        <f>COUNTIF(C519:G519,"&lt;=17")</f>
        <v>3</v>
      </c>
      <c r="P519">
        <f>COUNTIF(C519:G519,"&gt;=18")</f>
        <v>2</v>
      </c>
      <c r="Q519">
        <f>SUMPRODUCT(--(D519:G519-C519:F519=1))</f>
        <v>0</v>
      </c>
      <c r="R519">
        <f>SUMPRODUCT(COUNTIF(C520:G520,C519:G519))</f>
        <v>1</v>
      </c>
      <c r="S519">
        <f>AVERAGE(J519:J523)</f>
        <v>86</v>
      </c>
      <c r="T519">
        <f>AVERAGE(J519:J538)</f>
        <v>86</v>
      </c>
      <c r="U519">
        <f>S519-T519</f>
        <v>0</v>
      </c>
      <c r="V519" t="str">
        <f>IF(S519&gt;T519,"EXPANDING (BULLISH)",IF(S519&lt;T519,"CONTRACTING (BEARISH)","NEUTRAL"))</f>
        <v>NEUTRAL</v>
      </c>
    </row>
    <row r="520">
      <c r="A520">
        <v>1506</v>
      </c>
      <c r="B520" t="str">
        <v>2015-12-26</v>
      </c>
      <c r="C520">
        <v>15</v>
      </c>
      <c r="D520">
        <v>22</v>
      </c>
      <c r="E520">
        <v>29</v>
      </c>
      <c r="F520">
        <v>30</v>
      </c>
      <c r="G520">
        <v>35</v>
      </c>
      <c r="H520">
        <v>2</v>
      </c>
      <c r="I520" t="str">
        <v>15 - 22 - 29 - 30 - 35 [PB: 2]</v>
      </c>
      <c r="J520">
        <f>SUM(C520:G520)</f>
        <v>131</v>
      </c>
      <c r="K520">
        <f>AVERAGE(C520:G520)</f>
        <v>26.2</v>
      </c>
      <c r="L520">
        <f>MAX(C520:G520)-MIN(C520:G520)</f>
        <v>20</v>
      </c>
      <c r="M520">
        <f>SUMPRODUCT(MOD(C520:G520,2))</f>
        <v>3</v>
      </c>
      <c r="N520">
        <f>5-M520</f>
        <v>2</v>
      </c>
      <c r="O520">
        <f>COUNTIF(C520:G520,"&lt;=17")</f>
        <v>1</v>
      </c>
      <c r="P520">
        <f>COUNTIF(C520:G520,"&gt;=18")</f>
        <v>4</v>
      </c>
      <c r="Q520">
        <f>SUMPRODUCT(--(D520:G520-C520:F520=1))</f>
        <v>1</v>
      </c>
      <c r="R520">
        <f>SUMPRODUCT(COUNTIF(C521:G521,C520:G520))</f>
        <v>0</v>
      </c>
      <c r="S520">
        <f>AVERAGE(J520:J524)</f>
        <v>131</v>
      </c>
      <c r="T520">
        <f>AVERAGE(J520:J539)</f>
        <v>131</v>
      </c>
      <c r="U520">
        <f>S520-T520</f>
        <v>0</v>
      </c>
      <c r="V520" t="str">
        <f>IF(S520&gt;T520,"EXPANDING (BULLISH)",IF(S520&lt;T520,"CONTRACTING (BEARISH)","NEUTRAL"))</f>
        <v>NEUTRAL</v>
      </c>
    </row>
    <row r="521">
      <c r="A521">
        <v>1505</v>
      </c>
      <c r="B521" t="str">
        <v>2015-12-23</v>
      </c>
      <c r="C521">
        <v>17</v>
      </c>
      <c r="D521">
        <v>23</v>
      </c>
      <c r="E521">
        <v>25</v>
      </c>
      <c r="F521">
        <v>27</v>
      </c>
      <c r="G521">
        <v>28</v>
      </c>
      <c r="H521">
        <v>7</v>
      </c>
      <c r="I521" t="str">
        <v>17 - 23 - 25 - 27 - 28 [PB: 7]</v>
      </c>
      <c r="J521">
        <f>SUM(C521:G521)</f>
        <v>120</v>
      </c>
      <c r="K521">
        <f>AVERAGE(C521:G521)</f>
        <v>24</v>
      </c>
      <c r="L521">
        <f>MAX(C521:G521)-MIN(C521:G521)</f>
        <v>11</v>
      </c>
      <c r="M521">
        <f>SUMPRODUCT(MOD(C521:G521,2))</f>
        <v>4</v>
      </c>
      <c r="N521">
        <f>5-M521</f>
        <v>1</v>
      </c>
      <c r="O521">
        <f>COUNTIF(C521:G521,"&lt;=17")</f>
        <v>1</v>
      </c>
      <c r="P521">
        <f>COUNTIF(C521:G521,"&gt;=18")</f>
        <v>4</v>
      </c>
      <c r="Q521">
        <f>SUMPRODUCT(--(D521:G521-C521:F521=1))</f>
        <v>1</v>
      </c>
      <c r="R521">
        <f>SUMPRODUCT(COUNTIF(C522:G522,C521:G521))</f>
        <v>0</v>
      </c>
      <c r="S521">
        <f>AVERAGE(J521:J525)</f>
        <v>120</v>
      </c>
      <c r="T521">
        <f>AVERAGE(J521:J540)</f>
        <v>120</v>
      </c>
      <c r="U521">
        <f>S521-T521</f>
        <v>0</v>
      </c>
      <c r="V521" t="str">
        <f>IF(S521&gt;T521,"EXPANDING (BULLISH)",IF(S521&lt;T521,"CONTRACTING (BEARISH)","NEUTRAL"))</f>
        <v>NEUTRAL</v>
      </c>
    </row>
    <row r="522">
      <c r="A522">
        <v>1504</v>
      </c>
      <c r="B522" t="str">
        <v>2015-12-19</v>
      </c>
      <c r="C522">
        <v>13</v>
      </c>
      <c r="D522">
        <v>20</v>
      </c>
      <c r="E522">
        <v>21</v>
      </c>
      <c r="F522">
        <v>24</v>
      </c>
      <c r="G522">
        <v>33</v>
      </c>
      <c r="H522">
        <v>5</v>
      </c>
      <c r="I522" t="str">
        <v>13 - 20 - 21 - 24 - 33 [PB: 5]</v>
      </c>
      <c r="J522">
        <f>SUM(C522:G522)</f>
        <v>111</v>
      </c>
      <c r="K522">
        <f>AVERAGE(C522:G522)</f>
        <v>22.2</v>
      </c>
      <c r="L522">
        <f>MAX(C522:G522)-MIN(C522:G522)</f>
        <v>20</v>
      </c>
      <c r="M522">
        <f>SUMPRODUCT(MOD(C522:G522,2))</f>
        <v>3</v>
      </c>
      <c r="N522">
        <f>5-M522</f>
        <v>2</v>
      </c>
      <c r="O522">
        <f>COUNTIF(C522:G522,"&lt;=17")</f>
        <v>1</v>
      </c>
      <c r="P522">
        <f>COUNTIF(C522:G522,"&gt;=18")</f>
        <v>4</v>
      </c>
      <c r="Q522">
        <f>SUMPRODUCT(--(D522:G522-C522:F522=1))</f>
        <v>1</v>
      </c>
      <c r="R522">
        <f>SUMPRODUCT(COUNTIF(C523:G523,C522:G522))</f>
        <v>1</v>
      </c>
      <c r="S522">
        <f>AVERAGE(J522:J526)</f>
        <v>111</v>
      </c>
      <c r="T522">
        <f>AVERAGE(J522:J541)</f>
        <v>111</v>
      </c>
      <c r="U522">
        <f>S522-T522</f>
        <v>0</v>
      </c>
      <c r="V522" t="str">
        <f>IF(S522&gt;T522,"EXPANDING (BULLISH)",IF(S522&lt;T522,"CONTRACTING (BEARISH)","NEUTRAL"))</f>
        <v>NEUTRAL</v>
      </c>
    </row>
    <row r="523">
      <c r="A523">
        <v>1503</v>
      </c>
      <c r="B523" t="str">
        <v>2015-12-17</v>
      </c>
      <c r="C523">
        <v>10</v>
      </c>
      <c r="D523">
        <v>13</v>
      </c>
      <c r="E523">
        <v>19</v>
      </c>
      <c r="F523">
        <v>25</v>
      </c>
      <c r="G523">
        <v>26</v>
      </c>
      <c r="H523">
        <v>9</v>
      </c>
      <c r="I523" t="str">
        <v>10 - 13 - 19 - 25 - 26 [PB: 9]</v>
      </c>
      <c r="J523">
        <f>SUM(C523:G523)</f>
        <v>93</v>
      </c>
      <c r="K523">
        <f>AVERAGE(C523:G523)</f>
        <v>18.6</v>
      </c>
      <c r="L523">
        <f>MAX(C523:G523)-MIN(C523:G523)</f>
        <v>16</v>
      </c>
      <c r="M523">
        <f>SUMPRODUCT(MOD(C523:G523,2))</f>
        <v>3</v>
      </c>
      <c r="N523">
        <f>5-M523</f>
        <v>2</v>
      </c>
      <c r="O523">
        <f>COUNTIF(C523:G523,"&lt;=17")</f>
        <v>2</v>
      </c>
      <c r="P523">
        <f>COUNTIF(C523:G523,"&gt;=18")</f>
        <v>3</v>
      </c>
      <c r="Q523">
        <f>SUMPRODUCT(--(D523:G523-C523:F523=1))</f>
        <v>1</v>
      </c>
      <c r="R523">
        <f>SUMPRODUCT(COUNTIF(C524:G524,C523:G523))</f>
        <v>0</v>
      </c>
      <c r="S523">
        <f>AVERAGE(J523:J527)</f>
        <v>93</v>
      </c>
      <c r="T523">
        <f>AVERAGE(J523:J542)</f>
        <v>93</v>
      </c>
      <c r="U523">
        <f>S523-T523</f>
        <v>0</v>
      </c>
      <c r="V523" t="str">
        <f>IF(S523&gt;T523,"EXPANDING (BULLISH)",IF(S523&lt;T523,"CONTRACTING (BEARISH)","NEUTRAL"))</f>
        <v>NEUTRAL</v>
      </c>
    </row>
    <row r="524">
      <c r="A524">
        <v>1502</v>
      </c>
      <c r="B524" t="str">
        <v>2015-12-13</v>
      </c>
      <c r="C524">
        <v>7</v>
      </c>
      <c r="D524">
        <v>9</v>
      </c>
      <c r="E524">
        <v>17</v>
      </c>
      <c r="F524">
        <v>21</v>
      </c>
      <c r="G524">
        <v>29</v>
      </c>
      <c r="H524">
        <v>4</v>
      </c>
      <c r="I524" t="str">
        <v>7 - 9 - 17 - 21 - 29 [PB: 4]</v>
      </c>
      <c r="J524">
        <f>SUM(C524:G524)</f>
        <v>83</v>
      </c>
      <c r="K524">
        <f>AVERAGE(C524:G524)</f>
        <v>16.6</v>
      </c>
      <c r="L524">
        <f>MAX(C524:G524)-MIN(C524:G524)</f>
        <v>22</v>
      </c>
      <c r="M524">
        <f>SUMPRODUCT(MOD(C524:G524,2))</f>
        <v>5</v>
      </c>
      <c r="N524">
        <f>5-M524</f>
        <v>0</v>
      </c>
      <c r="O524">
        <f>COUNTIF(C524:G524,"&lt;=17")</f>
        <v>3</v>
      </c>
      <c r="P524">
        <f>COUNTIF(C524:G524,"&gt;=18")</f>
        <v>2</v>
      </c>
      <c r="Q524">
        <f>SUMPRODUCT(--(D524:G524-C524:F524=1))</f>
        <v>0</v>
      </c>
      <c r="R524">
        <f>SUMPRODUCT(COUNTIF(C525:G525,C524:G524))</f>
        <v>2</v>
      </c>
      <c r="S524">
        <f>AVERAGE(J524:J528)</f>
        <v>83</v>
      </c>
      <c r="T524">
        <f>AVERAGE(J524:J543)</f>
        <v>83</v>
      </c>
      <c r="U524">
        <f>S524-T524</f>
        <v>0</v>
      </c>
      <c r="V524" t="str">
        <f>IF(S524&gt;T524,"EXPANDING (BULLISH)",IF(S524&lt;T524,"CONTRACTING (BEARISH)","NEUTRAL"))</f>
        <v>NEUTRAL</v>
      </c>
    </row>
    <row r="525">
      <c r="A525">
        <v>1501</v>
      </c>
      <c r="B525" t="str">
        <v>2015-12-09</v>
      </c>
      <c r="C525">
        <v>3</v>
      </c>
      <c r="D525">
        <v>12</v>
      </c>
      <c r="E525">
        <v>16</v>
      </c>
      <c r="F525">
        <v>17</v>
      </c>
      <c r="G525">
        <v>29</v>
      </c>
      <c r="H525">
        <v>3</v>
      </c>
      <c r="I525" t="str">
        <v>3 - 12 - 16 - 17 - 29 [PB: 3]</v>
      </c>
      <c r="J525">
        <f>SUM(C525:G525)</f>
        <v>77</v>
      </c>
      <c r="K525">
        <f>AVERAGE(C525:G525)</f>
        <v>15.4</v>
      </c>
      <c r="L525">
        <f>MAX(C525:G525)-MIN(C525:G525)</f>
        <v>26</v>
      </c>
      <c r="M525">
        <f>SUMPRODUCT(MOD(C525:G525,2))</f>
        <v>3</v>
      </c>
      <c r="N525">
        <f>5-M525</f>
        <v>2</v>
      </c>
      <c r="O525">
        <f>COUNTIF(C525:G525,"&lt;=17")</f>
        <v>4</v>
      </c>
      <c r="P525">
        <f>COUNTIF(C525:G525,"&gt;=18")</f>
        <v>1</v>
      </c>
      <c r="Q525">
        <f>SUMPRODUCT(--(D525:G525-C525:F525=1))</f>
        <v>1</v>
      </c>
      <c r="R525">
        <f>SUMPRODUCT(COUNTIF(C526:G526,C525:G525))</f>
        <v>1</v>
      </c>
      <c r="S525">
        <f>AVERAGE(J525:J529)</f>
        <v>77</v>
      </c>
      <c r="T525">
        <f>AVERAGE(J525:J544)</f>
        <v>77</v>
      </c>
      <c r="U525">
        <f>S525-T525</f>
        <v>0</v>
      </c>
      <c r="V525" t="str">
        <f>IF(S525&gt;T525,"EXPANDING (BULLISH)",IF(S525&lt;T525,"CONTRACTING (BEARISH)","NEUTRAL"))</f>
        <v>NEUTRAL</v>
      </c>
    </row>
    <row r="526">
      <c r="A526">
        <v>1500</v>
      </c>
      <c r="B526" t="str">
        <v>2015-12-05</v>
      </c>
      <c r="C526">
        <v>1</v>
      </c>
      <c r="D526">
        <v>17</v>
      </c>
      <c r="E526">
        <v>20</v>
      </c>
      <c r="F526">
        <v>23</v>
      </c>
      <c r="G526">
        <v>32</v>
      </c>
      <c r="H526">
        <v>2</v>
      </c>
      <c r="I526" t="str">
        <v>1 - 17 - 20 - 23 - 32 [PB: 2]</v>
      </c>
      <c r="J526">
        <f>SUM(C526:G526)</f>
        <v>93</v>
      </c>
      <c r="K526">
        <f>AVERAGE(C526:G526)</f>
        <v>18.6</v>
      </c>
      <c r="L526">
        <f>MAX(C526:G526)-MIN(C526:G526)</f>
        <v>31</v>
      </c>
      <c r="M526">
        <f>SUMPRODUCT(MOD(C526:G526,2))</f>
        <v>3</v>
      </c>
      <c r="N526">
        <f>5-M526</f>
        <v>2</v>
      </c>
      <c r="O526">
        <f>COUNTIF(C526:G526,"&lt;=17")</f>
        <v>2</v>
      </c>
      <c r="P526">
        <f>COUNTIF(C526:G526,"&gt;=18")</f>
        <v>3</v>
      </c>
      <c r="Q526">
        <f>SUMPRODUCT(--(D526:G526-C526:F526=1))</f>
        <v>0</v>
      </c>
      <c r="R526">
        <f>SUMPRODUCT(COUNTIF(C527:G527,C526:G526))</f>
        <v>1</v>
      </c>
      <c r="S526">
        <f>AVERAGE(J526:J530)</f>
        <v>93</v>
      </c>
      <c r="T526">
        <f>AVERAGE(J526:J545)</f>
        <v>93</v>
      </c>
      <c r="U526">
        <f>S526-T526</f>
        <v>0</v>
      </c>
      <c r="V526" t="str">
        <f>IF(S526&gt;T526,"EXPANDING (BULLISH)",IF(S526&lt;T526,"CONTRACTING (BEARISH)","NEUTRAL"))</f>
        <v>NEUTRAL</v>
      </c>
    </row>
    <row r="527">
      <c r="A527">
        <v>1499</v>
      </c>
      <c r="B527" t="str">
        <v>2015-12-03</v>
      </c>
      <c r="C527">
        <v>6</v>
      </c>
      <c r="D527">
        <v>16</v>
      </c>
      <c r="E527">
        <v>18</v>
      </c>
      <c r="F527">
        <v>30</v>
      </c>
      <c r="G527">
        <v>32</v>
      </c>
      <c r="H527">
        <v>10</v>
      </c>
      <c r="I527" t="str">
        <v>6 - 16 - 18 - 30 - 32 [PB: 10]</v>
      </c>
      <c r="J527">
        <f>SUM(C527:G527)</f>
        <v>102</v>
      </c>
      <c r="K527">
        <f>AVERAGE(C527:G527)</f>
        <v>20.4</v>
      </c>
      <c r="L527">
        <f>MAX(C527:G527)-MIN(C527:G527)</f>
        <v>26</v>
      </c>
      <c r="M527">
        <f>SUMPRODUCT(MOD(C527:G527,2))</f>
        <v>0</v>
      </c>
      <c r="N527">
        <f>5-M527</f>
        <v>5</v>
      </c>
      <c r="O527">
        <f>COUNTIF(C527:G527,"&lt;=17")</f>
        <v>2</v>
      </c>
      <c r="P527">
        <f>COUNTIF(C527:G527,"&gt;=18")</f>
        <v>3</v>
      </c>
      <c r="Q527">
        <f>SUMPRODUCT(--(D527:G527-C527:F527=1))</f>
        <v>0</v>
      </c>
      <c r="R527">
        <f>SUMPRODUCT(COUNTIF(C528:G528,C527:G527))</f>
        <v>0</v>
      </c>
      <c r="S527">
        <f>AVERAGE(J527:J531)</f>
        <v>102</v>
      </c>
      <c r="T527">
        <f>AVERAGE(J527:J546)</f>
        <v>102</v>
      </c>
      <c r="U527">
        <f>S527-T527</f>
        <v>0</v>
      </c>
      <c r="V527" t="str">
        <f>IF(S527&gt;T527,"EXPANDING (BULLISH)",IF(S527&lt;T527,"CONTRACTING (BEARISH)","NEUTRAL"))</f>
        <v>NEUTRAL</v>
      </c>
    </row>
    <row r="528">
      <c r="A528">
        <v>1498</v>
      </c>
      <c r="B528" t="str">
        <v>2015-11-29</v>
      </c>
      <c r="C528">
        <v>8</v>
      </c>
      <c r="D528">
        <v>23</v>
      </c>
      <c r="E528">
        <v>24</v>
      </c>
      <c r="F528">
        <v>27</v>
      </c>
      <c r="G528">
        <v>34</v>
      </c>
      <c r="H528">
        <v>5</v>
      </c>
      <c r="I528" t="str">
        <v>8 - 23 - 24 - 27 - 34 [PB: 5]</v>
      </c>
      <c r="J528">
        <f>SUM(C528:G528)</f>
        <v>116</v>
      </c>
      <c r="K528">
        <f>AVERAGE(C528:G528)</f>
        <v>23.2</v>
      </c>
      <c r="L528">
        <f>MAX(C528:G528)-MIN(C528:G528)</f>
        <v>26</v>
      </c>
      <c r="M528">
        <f>SUMPRODUCT(MOD(C528:G528,2))</f>
        <v>2</v>
      </c>
      <c r="N528">
        <f>5-M528</f>
        <v>3</v>
      </c>
      <c r="O528">
        <f>COUNTIF(C528:G528,"&lt;=17")</f>
        <v>1</v>
      </c>
      <c r="P528">
        <f>COUNTIF(C528:G528,"&gt;=18")</f>
        <v>4</v>
      </c>
      <c r="Q528">
        <f>SUMPRODUCT(--(D528:G528-C528:F528=1))</f>
        <v>1</v>
      </c>
      <c r="R528">
        <f>SUMPRODUCT(COUNTIF(C529:G529,C528:G528))</f>
        <v>0</v>
      </c>
      <c r="S528">
        <f>AVERAGE(J528:J532)</f>
        <v>116</v>
      </c>
      <c r="T528">
        <f>AVERAGE(J528:J547)</f>
        <v>116</v>
      </c>
      <c r="U528">
        <f>S528-T528</f>
        <v>0</v>
      </c>
      <c r="V528" t="str">
        <f>IF(S528&gt;T528,"EXPANDING (BULLISH)",IF(S528&lt;T528,"CONTRACTING (BEARISH)","NEUTRAL"))</f>
        <v>NEUTRAL</v>
      </c>
    </row>
    <row r="529">
      <c r="A529">
        <v>1497</v>
      </c>
      <c r="B529" t="str">
        <v>2015-11-25</v>
      </c>
      <c r="C529">
        <v>13</v>
      </c>
      <c r="D529">
        <v>16</v>
      </c>
      <c r="E529">
        <v>26</v>
      </c>
      <c r="F529">
        <v>32</v>
      </c>
      <c r="G529">
        <v>33</v>
      </c>
      <c r="H529">
        <v>6</v>
      </c>
      <c r="I529" t="str">
        <v>13 - 16 - 26 - 32 - 33 [PB: 6]</v>
      </c>
      <c r="J529">
        <f>SUM(C529:G529)</f>
        <v>120</v>
      </c>
      <c r="K529">
        <f>AVERAGE(C529:G529)</f>
        <v>24</v>
      </c>
      <c r="L529">
        <f>MAX(C529:G529)-MIN(C529:G529)</f>
        <v>20</v>
      </c>
      <c r="M529">
        <f>SUMPRODUCT(MOD(C529:G529,2))</f>
        <v>2</v>
      </c>
      <c r="N529">
        <f>5-M529</f>
        <v>3</v>
      </c>
      <c r="O529">
        <f>COUNTIF(C529:G529,"&lt;=17")</f>
        <v>2</v>
      </c>
      <c r="P529">
        <f>COUNTIF(C529:G529,"&gt;=18")</f>
        <v>3</v>
      </c>
      <c r="Q529">
        <f>SUMPRODUCT(--(D529:G529-C529:F529=1))</f>
        <v>1</v>
      </c>
      <c r="R529">
        <f>SUMPRODUCT(COUNTIF(C530:G530,C529:G529))</f>
        <v>0</v>
      </c>
      <c r="S529">
        <f>AVERAGE(J529:J533)</f>
        <v>120</v>
      </c>
      <c r="T529">
        <f>AVERAGE(J529:J548)</f>
        <v>120</v>
      </c>
      <c r="U529">
        <f>S529-T529</f>
        <v>0</v>
      </c>
      <c r="V529" t="str">
        <f>IF(S529&gt;T529,"EXPANDING (BULLISH)",IF(S529&lt;T529,"CONTRACTING (BEARISH)","NEUTRAL"))</f>
        <v>NEUTRAL</v>
      </c>
    </row>
    <row r="530">
      <c r="A530">
        <v>1496</v>
      </c>
      <c r="B530" t="str">
        <v>2015-11-21</v>
      </c>
      <c r="C530">
        <v>9</v>
      </c>
      <c r="D530">
        <v>10</v>
      </c>
      <c r="E530">
        <v>18</v>
      </c>
      <c r="F530">
        <v>20</v>
      </c>
      <c r="G530">
        <v>34</v>
      </c>
      <c r="H530">
        <v>1</v>
      </c>
      <c r="I530" t="str">
        <v>9 - 10 - 18 - 20 - 34 [PB: 1]</v>
      </c>
      <c r="J530">
        <f>SUM(C530:G530)</f>
        <v>91</v>
      </c>
      <c r="K530">
        <f>AVERAGE(C530:G530)</f>
        <v>18.2</v>
      </c>
      <c r="L530">
        <f>MAX(C530:G530)-MIN(C530:G530)</f>
        <v>25</v>
      </c>
      <c r="M530">
        <f>SUMPRODUCT(MOD(C530:G530,2))</f>
        <v>1</v>
      </c>
      <c r="N530">
        <f>5-M530</f>
        <v>4</v>
      </c>
      <c r="O530">
        <f>COUNTIF(C530:G530,"&lt;=17")</f>
        <v>2</v>
      </c>
      <c r="P530">
        <f>COUNTIF(C530:G530,"&gt;=18")</f>
        <v>3</v>
      </c>
      <c r="Q530">
        <f>SUMPRODUCT(--(D530:G530-C530:F530=1))</f>
        <v>1</v>
      </c>
      <c r="R530">
        <f>SUMPRODUCT(COUNTIF(C531:G531,C530:G530))</f>
        <v>1</v>
      </c>
      <c r="S530">
        <f>AVERAGE(J530:J534)</f>
        <v>91</v>
      </c>
      <c r="T530">
        <f>AVERAGE(J530:J549)</f>
        <v>91</v>
      </c>
      <c r="U530">
        <f>S530-T530</f>
        <v>0</v>
      </c>
      <c r="V530" t="str">
        <f>IF(S530&gt;T530,"EXPANDING (BULLISH)",IF(S530&lt;T530,"CONTRACTING (BEARISH)","NEUTRAL"))</f>
        <v>NEUTRAL</v>
      </c>
    </row>
    <row r="531">
      <c r="A531">
        <v>1495</v>
      </c>
      <c r="B531" t="str">
        <v>2015-11-18</v>
      </c>
      <c r="C531">
        <v>3</v>
      </c>
      <c r="D531">
        <v>11</v>
      </c>
      <c r="E531">
        <v>12</v>
      </c>
      <c r="F531">
        <v>22</v>
      </c>
      <c r="G531">
        <v>34</v>
      </c>
      <c r="H531">
        <v>6</v>
      </c>
      <c r="I531" t="str">
        <v>3 - 11 - 12 - 22 - 34 [PB: 6]</v>
      </c>
      <c r="J531">
        <f>SUM(C531:G531)</f>
        <v>82</v>
      </c>
      <c r="K531">
        <f>AVERAGE(C531:G531)</f>
        <v>16.4</v>
      </c>
      <c r="L531">
        <f>MAX(C531:G531)-MIN(C531:G531)</f>
        <v>31</v>
      </c>
      <c r="M531">
        <f>SUMPRODUCT(MOD(C531:G531,2))</f>
        <v>2</v>
      </c>
      <c r="N531">
        <f>5-M531</f>
        <v>3</v>
      </c>
      <c r="O531">
        <f>COUNTIF(C531:G531,"&lt;=17")</f>
        <v>3</v>
      </c>
      <c r="P531">
        <f>COUNTIF(C531:G531,"&gt;=18")</f>
        <v>2</v>
      </c>
      <c r="Q531">
        <f>SUMPRODUCT(--(D531:G531-C531:F531=1))</f>
        <v>1</v>
      </c>
      <c r="R531">
        <f>SUMPRODUCT(COUNTIF(C532:G532,C531:G531))</f>
        <v>0</v>
      </c>
      <c r="S531">
        <f>AVERAGE(J531:J535)</f>
        <v>82</v>
      </c>
      <c r="T531">
        <f>AVERAGE(J531:J550)</f>
        <v>82</v>
      </c>
      <c r="U531">
        <f>S531-T531</f>
        <v>0</v>
      </c>
      <c r="V531" t="str">
        <f>IF(S531&gt;T531,"EXPANDING (BULLISH)",IF(S531&lt;T531,"CONTRACTING (BEARISH)","NEUTRAL"))</f>
        <v>NEUTRAL</v>
      </c>
    </row>
    <row r="532">
      <c r="A532">
        <v>1494</v>
      </c>
      <c r="B532" t="str">
        <v>2015-11-15</v>
      </c>
      <c r="C532">
        <v>14</v>
      </c>
      <c r="D532">
        <v>23</v>
      </c>
      <c r="E532">
        <v>25</v>
      </c>
      <c r="F532">
        <v>27</v>
      </c>
      <c r="G532">
        <v>30</v>
      </c>
      <c r="H532">
        <v>7</v>
      </c>
      <c r="I532" t="str">
        <v>14 - 23 - 25 - 27 - 30 [PB: 7]</v>
      </c>
      <c r="J532">
        <f>SUM(C532:G532)</f>
        <v>119</v>
      </c>
      <c r="K532">
        <f>AVERAGE(C532:G532)</f>
        <v>23.8</v>
      </c>
      <c r="L532">
        <f>MAX(C532:G532)-MIN(C532:G532)</f>
        <v>16</v>
      </c>
      <c r="M532">
        <f>SUMPRODUCT(MOD(C532:G532,2))</f>
        <v>3</v>
      </c>
      <c r="N532">
        <f>5-M532</f>
        <v>2</v>
      </c>
      <c r="O532">
        <f>COUNTIF(C532:G532,"&lt;=17")</f>
        <v>1</v>
      </c>
      <c r="P532">
        <f>COUNTIF(C532:G532,"&gt;=18")</f>
        <v>4</v>
      </c>
      <c r="Q532">
        <f>SUMPRODUCT(--(D532:G532-C532:F532=1))</f>
        <v>0</v>
      </c>
      <c r="R532">
        <f>SUMPRODUCT(COUNTIF(C533:G533,C532:G532))</f>
        <v>0</v>
      </c>
      <c r="S532">
        <f>AVERAGE(J532:J536)</f>
        <v>119</v>
      </c>
      <c r="T532">
        <f>AVERAGE(J532:J551)</f>
        <v>119</v>
      </c>
      <c r="U532">
        <f>S532-T532</f>
        <v>0</v>
      </c>
      <c r="V532" t="str">
        <f>IF(S532&gt;T532,"EXPANDING (BULLISH)",IF(S532&lt;T532,"CONTRACTING (BEARISH)","NEUTRAL"))</f>
        <v>NEUTRAL</v>
      </c>
    </row>
    <row r="533">
      <c r="A533">
        <v>1493</v>
      </c>
      <c r="B533" t="str">
        <v>2015-11-11</v>
      </c>
      <c r="C533">
        <v>8</v>
      </c>
      <c r="D533">
        <v>12</v>
      </c>
      <c r="E533">
        <v>19</v>
      </c>
      <c r="F533">
        <v>26</v>
      </c>
      <c r="G533">
        <v>33</v>
      </c>
      <c r="H533">
        <v>8</v>
      </c>
      <c r="I533" t="str">
        <v>8 - 12 - 19 - 26 - 33 [PB: 8]</v>
      </c>
      <c r="J533">
        <f>SUM(C533:G533)</f>
        <v>98</v>
      </c>
      <c r="K533">
        <f>AVERAGE(C533:G533)</f>
        <v>19.6</v>
      </c>
      <c r="L533">
        <f>MAX(C533:G533)-MIN(C533:G533)</f>
        <v>25</v>
      </c>
      <c r="M533">
        <f>SUMPRODUCT(MOD(C533:G533,2))</f>
        <v>2</v>
      </c>
      <c r="N533">
        <f>5-M533</f>
        <v>3</v>
      </c>
      <c r="O533">
        <f>COUNTIF(C533:G533,"&lt;=17")</f>
        <v>2</v>
      </c>
      <c r="P533">
        <f>COUNTIF(C533:G533,"&gt;=18")</f>
        <v>3</v>
      </c>
      <c r="Q533">
        <f>SUMPRODUCT(--(D533:G533-C533:F533=1))</f>
        <v>0</v>
      </c>
      <c r="R533">
        <f>SUMPRODUCT(COUNTIF(C534:G534,C533:G533))</f>
        <v>1</v>
      </c>
      <c r="S533">
        <f>AVERAGE(J533:J537)</f>
        <v>98</v>
      </c>
      <c r="T533">
        <f>AVERAGE(J533:J552)</f>
        <v>98</v>
      </c>
      <c r="U533">
        <f>S533-T533</f>
        <v>0</v>
      </c>
      <c r="V533" t="str">
        <f>IF(S533&gt;T533,"EXPANDING (BULLISH)",IF(S533&lt;T533,"CONTRACTING (BEARISH)","NEUTRAL"))</f>
        <v>NEUTRAL</v>
      </c>
    </row>
    <row r="534">
      <c r="A534">
        <v>1492</v>
      </c>
      <c r="B534" t="str">
        <v>2015-11-07</v>
      </c>
      <c r="C534">
        <v>2</v>
      </c>
      <c r="D534">
        <v>7</v>
      </c>
      <c r="E534">
        <v>8</v>
      </c>
      <c r="F534">
        <v>14</v>
      </c>
      <c r="G534">
        <v>28</v>
      </c>
      <c r="H534">
        <v>2</v>
      </c>
      <c r="I534" t="str">
        <v>2 - 7 - 8 - 14 - 28 [PB: 2]</v>
      </c>
      <c r="J534">
        <f>SUM(C534:G534)</f>
        <v>59</v>
      </c>
      <c r="K534">
        <f>AVERAGE(C534:G534)</f>
        <v>11.8</v>
      </c>
      <c r="L534">
        <f>MAX(C534:G534)-MIN(C534:G534)</f>
        <v>26</v>
      </c>
      <c r="M534">
        <f>SUMPRODUCT(MOD(C534:G534,2))</f>
        <v>1</v>
      </c>
      <c r="N534">
        <f>5-M534</f>
        <v>4</v>
      </c>
      <c r="O534">
        <f>COUNTIF(C534:G534,"&lt;=17")</f>
        <v>4</v>
      </c>
      <c r="P534">
        <f>COUNTIF(C534:G534,"&gt;=18")</f>
        <v>1</v>
      </c>
      <c r="Q534">
        <f>SUMPRODUCT(--(D534:G534-C534:F534=1))</f>
        <v>1</v>
      </c>
      <c r="R534">
        <f>SUMPRODUCT(COUNTIF(C535:G535,C534:G534))</f>
        <v>0</v>
      </c>
      <c r="S534">
        <f>AVERAGE(J534:J538)</f>
        <v>59</v>
      </c>
      <c r="T534">
        <f>AVERAGE(J534:J553)</f>
        <v>59</v>
      </c>
      <c r="U534">
        <f>S534-T534</f>
        <v>0</v>
      </c>
      <c r="V534" t="str">
        <f>IF(S534&gt;T534,"EXPANDING (BULLISH)",IF(S534&lt;T534,"CONTRACTING (BEARISH)","NEUTRAL"))</f>
        <v>NEUTRAL</v>
      </c>
    </row>
    <row r="535">
      <c r="A535">
        <v>1491</v>
      </c>
      <c r="B535" t="str">
        <v>2015-11-04</v>
      </c>
      <c r="C535">
        <v>9</v>
      </c>
      <c r="D535">
        <v>21</v>
      </c>
      <c r="E535">
        <v>23</v>
      </c>
      <c r="F535">
        <v>25</v>
      </c>
      <c r="G535">
        <v>30</v>
      </c>
      <c r="H535">
        <v>4</v>
      </c>
      <c r="I535" t="str">
        <v>9 - 21 - 23 - 25 - 30 [PB: 4]</v>
      </c>
      <c r="J535">
        <f>SUM(C535:G535)</f>
        <v>108</v>
      </c>
      <c r="K535">
        <f>AVERAGE(C535:G535)</f>
        <v>21.6</v>
      </c>
      <c r="L535">
        <f>MAX(C535:G535)-MIN(C535:G535)</f>
        <v>21</v>
      </c>
      <c r="M535">
        <f>SUMPRODUCT(MOD(C535:G535,2))</f>
        <v>4</v>
      </c>
      <c r="N535">
        <f>5-M535</f>
        <v>1</v>
      </c>
      <c r="O535">
        <f>COUNTIF(C535:G535,"&lt;=17")</f>
        <v>1</v>
      </c>
      <c r="P535">
        <f>COUNTIF(C535:G535,"&gt;=18")</f>
        <v>4</v>
      </c>
      <c r="Q535">
        <f>SUMPRODUCT(--(D535:G535-C535:F535=1))</f>
        <v>0</v>
      </c>
      <c r="R535">
        <f>SUMPRODUCT(COUNTIF(C536:G536,C535:G535))</f>
        <v>0</v>
      </c>
      <c r="S535">
        <f>AVERAGE(J535:J539)</f>
        <v>108</v>
      </c>
      <c r="T535">
        <f>AVERAGE(J535:J554)</f>
        <v>108</v>
      </c>
      <c r="U535">
        <f>S535-T535</f>
        <v>0</v>
      </c>
      <c r="V535" t="str">
        <f>IF(S535&gt;T535,"EXPANDING (BULLISH)",IF(S535&lt;T535,"CONTRACTING (BEARISH)","NEUTRAL"))</f>
        <v>NEUTRAL</v>
      </c>
    </row>
    <row r="536">
      <c r="A536">
        <v>1490</v>
      </c>
      <c r="B536" t="str">
        <v>2015-10-31</v>
      </c>
      <c r="C536">
        <v>17</v>
      </c>
      <c r="D536">
        <v>22</v>
      </c>
      <c r="E536">
        <v>27</v>
      </c>
      <c r="F536">
        <v>31</v>
      </c>
      <c r="G536">
        <v>34</v>
      </c>
      <c r="H536">
        <v>2</v>
      </c>
      <c r="I536" t="str">
        <v>17 - 22 - 27 - 31 - 34 [PB: 2]</v>
      </c>
      <c r="J536">
        <f>SUM(C536:G536)</f>
        <v>131</v>
      </c>
      <c r="K536">
        <f>AVERAGE(C536:G536)</f>
        <v>26.2</v>
      </c>
      <c r="L536">
        <f>MAX(C536:G536)-MIN(C536:G536)</f>
        <v>17</v>
      </c>
      <c r="M536">
        <f>SUMPRODUCT(MOD(C536:G536,2))</f>
        <v>3</v>
      </c>
      <c r="N536">
        <f>5-M536</f>
        <v>2</v>
      </c>
      <c r="O536">
        <f>COUNTIF(C536:G536,"&lt;=17")</f>
        <v>1</v>
      </c>
      <c r="P536">
        <f>COUNTIF(C536:G536,"&gt;=18")</f>
        <v>4</v>
      </c>
      <c r="Q536">
        <f>SUMPRODUCT(--(D536:G536-C536:F536=1))</f>
        <v>0</v>
      </c>
      <c r="R536">
        <f>SUMPRODUCT(COUNTIF(C537:G537,C536:G536))</f>
        <v>1</v>
      </c>
      <c r="S536">
        <f>AVERAGE(J536:J540)</f>
        <v>131</v>
      </c>
      <c r="T536">
        <f>AVERAGE(J536:J555)</f>
        <v>131</v>
      </c>
      <c r="U536">
        <f>S536-T536</f>
        <v>0</v>
      </c>
      <c r="V536" t="str">
        <f>IF(S536&gt;T536,"EXPANDING (BULLISH)",IF(S536&lt;T536,"CONTRACTING (BEARISH)","NEUTRAL"))</f>
        <v>NEUTRAL</v>
      </c>
    </row>
    <row r="537">
      <c r="A537">
        <v>1489</v>
      </c>
      <c r="B537" t="str">
        <v>2015-10-28</v>
      </c>
      <c r="C537">
        <v>6</v>
      </c>
      <c r="D537">
        <v>22</v>
      </c>
      <c r="E537">
        <v>23</v>
      </c>
      <c r="F537">
        <v>25</v>
      </c>
      <c r="G537">
        <v>29</v>
      </c>
      <c r="H537">
        <v>2</v>
      </c>
      <c r="I537" t="str">
        <v>6 - 22 - 23 - 25 - 29 [PB: 2]</v>
      </c>
      <c r="J537">
        <f>SUM(C537:G537)</f>
        <v>105</v>
      </c>
      <c r="K537">
        <f>AVERAGE(C537:G537)</f>
        <v>21</v>
      </c>
      <c r="L537">
        <f>MAX(C537:G537)-MIN(C537:G537)</f>
        <v>23</v>
      </c>
      <c r="M537">
        <f>SUMPRODUCT(MOD(C537:G537,2))</f>
        <v>3</v>
      </c>
      <c r="N537">
        <f>5-M537</f>
        <v>2</v>
      </c>
      <c r="O537">
        <f>COUNTIF(C537:G537,"&lt;=17")</f>
        <v>1</v>
      </c>
      <c r="P537">
        <f>COUNTIF(C537:G537,"&gt;=18")</f>
        <v>4</v>
      </c>
      <c r="Q537">
        <f>SUMPRODUCT(--(D537:G537-C537:F537=1))</f>
        <v>1</v>
      </c>
      <c r="R537">
        <f>SUMPRODUCT(COUNTIF(C538:G538,C537:G537))</f>
        <v>2</v>
      </c>
      <c r="S537">
        <f>AVERAGE(J537:J541)</f>
        <v>105</v>
      </c>
      <c r="T537">
        <f>AVERAGE(J537:J556)</f>
        <v>105</v>
      </c>
      <c r="U537">
        <f>S537-T537</f>
        <v>0</v>
      </c>
      <c r="V537" t="str">
        <f>IF(S537&gt;T537,"EXPANDING (BULLISH)",IF(S537&lt;T537,"CONTRACTING (BEARISH)","NEUTRAL"))</f>
        <v>NEUTRAL</v>
      </c>
    </row>
    <row r="538">
      <c r="A538">
        <v>1488</v>
      </c>
      <c r="B538" t="str">
        <v>2015-10-25</v>
      </c>
      <c r="C538">
        <v>10</v>
      </c>
      <c r="D538">
        <v>16</v>
      </c>
      <c r="E538">
        <v>23</v>
      </c>
      <c r="F538">
        <v>28</v>
      </c>
      <c r="G538">
        <v>29</v>
      </c>
      <c r="H538">
        <v>2</v>
      </c>
      <c r="I538" t="str">
        <v>10 - 16 - 23 - 28 - 29 [PB: 2]</v>
      </c>
      <c r="J538">
        <f>SUM(C538:G538)</f>
        <v>106</v>
      </c>
      <c r="K538">
        <f>AVERAGE(C538:G538)</f>
        <v>21.2</v>
      </c>
      <c r="L538">
        <f>MAX(C538:G538)-MIN(C538:G538)</f>
        <v>19</v>
      </c>
      <c r="M538">
        <f>SUMPRODUCT(MOD(C538:G538,2))</f>
        <v>2</v>
      </c>
      <c r="N538">
        <f>5-M538</f>
        <v>3</v>
      </c>
      <c r="O538">
        <f>COUNTIF(C538:G538,"&lt;=17")</f>
        <v>2</v>
      </c>
      <c r="P538">
        <f>COUNTIF(C538:G538,"&gt;=18")</f>
        <v>3</v>
      </c>
      <c r="Q538">
        <f>SUMPRODUCT(--(D538:G538-C538:F538=1))</f>
        <v>1</v>
      </c>
      <c r="R538">
        <f>SUMPRODUCT(COUNTIF(C539:G539,C538:G538))</f>
        <v>0</v>
      </c>
      <c r="S538">
        <f>AVERAGE(J538:J542)</f>
        <v>106</v>
      </c>
      <c r="T538">
        <f>AVERAGE(J538:J557)</f>
        <v>106</v>
      </c>
      <c r="U538">
        <f>S538-T538</f>
        <v>0</v>
      </c>
      <c r="V538" t="str">
        <f>IF(S538&gt;T538,"EXPANDING (BULLISH)",IF(S538&lt;T538,"CONTRACTING (BEARISH)","NEUTRAL"))</f>
        <v>NEUTRAL</v>
      </c>
    </row>
    <row r="539">
      <c r="A539">
        <v>1487</v>
      </c>
      <c r="B539" t="str">
        <v>2015-10-21</v>
      </c>
      <c r="C539">
        <v>1</v>
      </c>
      <c r="D539">
        <v>11</v>
      </c>
      <c r="E539">
        <v>13</v>
      </c>
      <c r="F539">
        <v>30</v>
      </c>
      <c r="G539">
        <v>34</v>
      </c>
      <c r="H539">
        <v>7</v>
      </c>
      <c r="I539" t="str">
        <v>1 - 11 - 13 - 30 - 34 [PB: 7]</v>
      </c>
      <c r="J539">
        <f>SUM(C539:G539)</f>
        <v>89</v>
      </c>
      <c r="K539">
        <f>AVERAGE(C539:G539)</f>
        <v>17.8</v>
      </c>
      <c r="L539">
        <f>MAX(C539:G539)-MIN(C539:G539)</f>
        <v>33</v>
      </c>
      <c r="M539">
        <f>SUMPRODUCT(MOD(C539:G539,2))</f>
        <v>3</v>
      </c>
      <c r="N539">
        <f>5-M539</f>
        <v>2</v>
      </c>
      <c r="O539">
        <f>COUNTIF(C539:G539,"&lt;=17")</f>
        <v>3</v>
      </c>
      <c r="P539">
        <f>COUNTIF(C539:G539,"&gt;=18")</f>
        <v>2</v>
      </c>
      <c r="Q539">
        <f>SUMPRODUCT(--(D539:G539-C539:F539=1))</f>
        <v>0</v>
      </c>
      <c r="R539">
        <f>SUMPRODUCT(COUNTIF(C540:G540,C539:G539))</f>
        <v>0</v>
      </c>
      <c r="S539">
        <f>AVERAGE(J539:J543)</f>
        <v>89</v>
      </c>
      <c r="T539">
        <f>AVERAGE(J539:J558)</f>
        <v>89</v>
      </c>
      <c r="U539">
        <f>S539-T539</f>
        <v>0</v>
      </c>
      <c r="V539" t="str">
        <f>IF(S539&gt;T539,"EXPANDING (BULLISH)",IF(S539&lt;T539,"CONTRACTING (BEARISH)","NEUTRAL"))</f>
        <v>NEUTRAL</v>
      </c>
    </row>
    <row r="540">
      <c r="A540">
        <v>1486</v>
      </c>
      <c r="B540" t="str">
        <v>2015-10-17</v>
      </c>
      <c r="C540">
        <v>4</v>
      </c>
      <c r="D540">
        <v>9</v>
      </c>
      <c r="E540">
        <v>20</v>
      </c>
      <c r="F540">
        <v>24</v>
      </c>
      <c r="G540">
        <v>28</v>
      </c>
      <c r="H540">
        <v>4</v>
      </c>
      <c r="I540" t="str">
        <v>4 - 9 - 20 - 24 - 28 [PB: 4]</v>
      </c>
      <c r="J540">
        <f>SUM(C540:G540)</f>
        <v>85</v>
      </c>
      <c r="K540">
        <f>AVERAGE(C540:G540)</f>
        <v>17</v>
      </c>
      <c r="L540">
        <f>MAX(C540:G540)-MIN(C540:G540)</f>
        <v>24</v>
      </c>
      <c r="M540">
        <f>SUMPRODUCT(MOD(C540:G540,2))</f>
        <v>1</v>
      </c>
      <c r="N540">
        <f>5-M540</f>
        <v>4</v>
      </c>
      <c r="O540">
        <f>COUNTIF(C540:G540,"&lt;=17")</f>
        <v>2</v>
      </c>
      <c r="P540">
        <f>COUNTIF(C540:G540,"&gt;=18")</f>
        <v>3</v>
      </c>
      <c r="Q540">
        <f>SUMPRODUCT(--(D540:G540-C540:F540=1))</f>
        <v>0</v>
      </c>
      <c r="R540">
        <f>SUMPRODUCT(COUNTIF(C541:G541,C540:G540))</f>
        <v>1</v>
      </c>
      <c r="S540">
        <f>AVERAGE(J540:J544)</f>
        <v>85</v>
      </c>
      <c r="T540">
        <f>AVERAGE(J540:J559)</f>
        <v>85</v>
      </c>
      <c r="U540">
        <f>S540-T540</f>
        <v>0</v>
      </c>
      <c r="V540" t="str">
        <f>IF(S540&gt;T540,"EXPANDING (BULLISH)",IF(S540&lt;T540,"CONTRACTING (BEARISH)","NEUTRAL"))</f>
        <v>NEUTRAL</v>
      </c>
    </row>
    <row r="541">
      <c r="A541">
        <v>1485</v>
      </c>
      <c r="B541" t="str">
        <v>2015-10-14</v>
      </c>
      <c r="C541">
        <v>3</v>
      </c>
      <c r="D541">
        <v>4</v>
      </c>
      <c r="E541">
        <v>21</v>
      </c>
      <c r="F541">
        <v>26</v>
      </c>
      <c r="G541">
        <v>31</v>
      </c>
      <c r="H541">
        <v>5</v>
      </c>
      <c r="I541" t="str">
        <v>3 - 4 - 21 - 26 - 31 [PB: 5]</v>
      </c>
      <c r="J541">
        <f>SUM(C541:G541)</f>
        <v>85</v>
      </c>
      <c r="K541">
        <f>AVERAGE(C541:G541)</f>
        <v>17</v>
      </c>
      <c r="L541">
        <f>MAX(C541:G541)-MIN(C541:G541)</f>
        <v>28</v>
      </c>
      <c r="M541">
        <f>SUMPRODUCT(MOD(C541:G541,2))</f>
        <v>3</v>
      </c>
      <c r="N541">
        <f>5-M541</f>
        <v>2</v>
      </c>
      <c r="O541">
        <f>COUNTIF(C541:G541,"&lt;=17")</f>
        <v>2</v>
      </c>
      <c r="P541">
        <f>COUNTIF(C541:G541,"&gt;=18")</f>
        <v>3</v>
      </c>
      <c r="Q541">
        <f>SUMPRODUCT(--(D541:G541-C541:F541=1))</f>
        <v>1</v>
      </c>
      <c r="R541">
        <f>SUMPRODUCT(COUNTIF(C542:G542,C541:G541))</f>
        <v>0</v>
      </c>
      <c r="S541">
        <f>AVERAGE(J541:J545)</f>
        <v>85</v>
      </c>
      <c r="T541">
        <f>AVERAGE(J541:J560)</f>
        <v>85</v>
      </c>
      <c r="U541">
        <f>S541-T541</f>
        <v>0</v>
      </c>
      <c r="V541" t="str">
        <f>IF(S541&gt;T541,"EXPANDING (BULLISH)",IF(S541&lt;T541,"CONTRACTING (BEARISH)","NEUTRAL"))</f>
        <v>NEUTRAL</v>
      </c>
    </row>
    <row r="542">
      <c r="A542">
        <v>1484</v>
      </c>
      <c r="B542" t="str">
        <v>2015-10-10</v>
      </c>
      <c r="C542">
        <v>8</v>
      </c>
      <c r="D542">
        <v>10</v>
      </c>
      <c r="E542">
        <v>13</v>
      </c>
      <c r="F542">
        <v>17</v>
      </c>
      <c r="G542">
        <v>24</v>
      </c>
      <c r="H542">
        <v>8</v>
      </c>
      <c r="I542" t="str">
        <v>8 - 10 - 13 - 17 - 24 [PB: 8]</v>
      </c>
      <c r="J542">
        <f>SUM(C542:G542)</f>
        <v>72</v>
      </c>
      <c r="K542">
        <f>AVERAGE(C542:G542)</f>
        <v>14.4</v>
      </c>
      <c r="L542">
        <f>MAX(C542:G542)-MIN(C542:G542)</f>
        <v>16</v>
      </c>
      <c r="M542">
        <f>SUMPRODUCT(MOD(C542:G542,2))</f>
        <v>2</v>
      </c>
      <c r="N542">
        <f>5-M542</f>
        <v>3</v>
      </c>
      <c r="O542">
        <f>COUNTIF(C542:G542,"&lt;=17")</f>
        <v>4</v>
      </c>
      <c r="P542">
        <f>COUNTIF(C542:G542,"&gt;=18")</f>
        <v>1</v>
      </c>
      <c r="Q542">
        <f>SUMPRODUCT(--(D542:G542-C542:F542=1))</f>
        <v>0</v>
      </c>
      <c r="R542">
        <f>SUMPRODUCT(COUNTIF(C543:G543,C542:G542))</f>
        <v>0</v>
      </c>
      <c r="S542">
        <f>AVERAGE(J542:J546)</f>
        <v>72</v>
      </c>
      <c r="T542">
        <f>AVERAGE(J542:J561)</f>
        <v>72</v>
      </c>
      <c r="U542">
        <f>S542-T542</f>
        <v>0</v>
      </c>
      <c r="V542" t="str">
        <f>IF(S542&gt;T542,"EXPANDING (BULLISH)",IF(S542&lt;T542,"CONTRACTING (BEARISH)","NEUTRAL"))</f>
        <v>NEUTRAL</v>
      </c>
    </row>
    <row r="543">
      <c r="A543">
        <v>1483</v>
      </c>
      <c r="B543" t="str">
        <v>2015-10-08</v>
      </c>
      <c r="C543">
        <v>2</v>
      </c>
      <c r="D543">
        <v>7</v>
      </c>
      <c r="E543">
        <v>11</v>
      </c>
      <c r="F543">
        <v>28</v>
      </c>
      <c r="G543">
        <v>29</v>
      </c>
      <c r="H543">
        <v>6</v>
      </c>
      <c r="I543" t="str">
        <v>2 - 7 - 11 - 28 - 29 [PB: 6]</v>
      </c>
      <c r="J543">
        <f>SUM(C543:G543)</f>
        <v>77</v>
      </c>
      <c r="K543">
        <f>AVERAGE(C543:G543)</f>
        <v>15.4</v>
      </c>
      <c r="L543">
        <f>MAX(C543:G543)-MIN(C543:G543)</f>
        <v>27</v>
      </c>
      <c r="M543">
        <f>SUMPRODUCT(MOD(C543:G543,2))</f>
        <v>3</v>
      </c>
      <c r="N543">
        <f>5-M543</f>
        <v>2</v>
      </c>
      <c r="O543">
        <f>COUNTIF(C543:G543,"&lt;=17")</f>
        <v>3</v>
      </c>
      <c r="P543">
        <f>COUNTIF(C543:G543,"&gt;=18")</f>
        <v>2</v>
      </c>
      <c r="Q543">
        <f>SUMPRODUCT(--(D543:G543-C543:F543=1))</f>
        <v>1</v>
      </c>
      <c r="R543">
        <f>SUMPRODUCT(COUNTIF(C544:G544,C543:G543))</f>
        <v>2</v>
      </c>
      <c r="S543">
        <f>AVERAGE(J543:J547)</f>
        <v>77</v>
      </c>
      <c r="T543">
        <f>AVERAGE(J543:J562)</f>
        <v>77</v>
      </c>
      <c r="U543">
        <f>S543-T543</f>
        <v>0</v>
      </c>
      <c r="V543" t="str">
        <f>IF(S543&gt;T543,"EXPANDING (BULLISH)",IF(S543&lt;T543,"CONTRACTING (BEARISH)","NEUTRAL"))</f>
        <v>NEUTRAL</v>
      </c>
    </row>
    <row r="544">
      <c r="A544">
        <v>1482</v>
      </c>
      <c r="B544" t="str">
        <v>2015-10-03</v>
      </c>
      <c r="C544">
        <v>7</v>
      </c>
      <c r="D544">
        <v>10</v>
      </c>
      <c r="E544">
        <v>11</v>
      </c>
      <c r="F544">
        <v>13</v>
      </c>
      <c r="G544">
        <v>24</v>
      </c>
      <c r="H544">
        <v>9</v>
      </c>
      <c r="I544" t="str">
        <v>7 - 10 - 11 - 13 - 24 [PB: 9]</v>
      </c>
      <c r="J544">
        <f>SUM(C544:G544)</f>
        <v>65</v>
      </c>
      <c r="K544">
        <f>AVERAGE(C544:G544)</f>
        <v>13</v>
      </c>
      <c r="L544">
        <f>MAX(C544:G544)-MIN(C544:G544)</f>
        <v>17</v>
      </c>
      <c r="M544">
        <f>SUMPRODUCT(MOD(C544:G544,2))</f>
        <v>3</v>
      </c>
      <c r="N544">
        <f>5-M544</f>
        <v>2</v>
      </c>
      <c r="O544">
        <f>COUNTIF(C544:G544,"&lt;=17")</f>
        <v>4</v>
      </c>
      <c r="P544">
        <f>COUNTIF(C544:G544,"&gt;=18")</f>
        <v>1</v>
      </c>
      <c r="Q544">
        <f>SUMPRODUCT(--(D544:G544-C544:F544=1))</f>
        <v>1</v>
      </c>
      <c r="R544">
        <f>SUMPRODUCT(COUNTIF(C545:G545,C544:G544))</f>
        <v>1</v>
      </c>
      <c r="S544">
        <f>AVERAGE(J544:J548)</f>
        <v>65</v>
      </c>
      <c r="T544">
        <f>AVERAGE(J544:J563)</f>
        <v>65</v>
      </c>
      <c r="U544">
        <f>S544-T544</f>
        <v>0</v>
      </c>
      <c r="V544" t="str">
        <f>IF(S544&gt;T544,"EXPANDING (BULLISH)",IF(S544&lt;T544,"CONTRACTING (BEARISH)","NEUTRAL"))</f>
        <v>NEUTRAL</v>
      </c>
    </row>
    <row r="545">
      <c r="A545">
        <v>1481</v>
      </c>
      <c r="B545" t="str">
        <v>2015-09-30</v>
      </c>
      <c r="C545">
        <v>3</v>
      </c>
      <c r="D545">
        <v>7</v>
      </c>
      <c r="E545">
        <v>9</v>
      </c>
      <c r="F545">
        <v>12</v>
      </c>
      <c r="G545">
        <v>26</v>
      </c>
      <c r="H545">
        <v>8</v>
      </c>
      <c r="I545" t="str">
        <v>3 - 7 - 9 - 12 - 26 [PB: 8]</v>
      </c>
      <c r="J545">
        <f>SUM(C545:G545)</f>
        <v>57</v>
      </c>
      <c r="K545">
        <f>AVERAGE(C545:G545)</f>
        <v>11.4</v>
      </c>
      <c r="L545">
        <f>MAX(C545:G545)-MIN(C545:G545)</f>
        <v>23</v>
      </c>
      <c r="M545">
        <f>SUMPRODUCT(MOD(C545:G545,2))</f>
        <v>3</v>
      </c>
      <c r="N545">
        <f>5-M545</f>
        <v>2</v>
      </c>
      <c r="O545">
        <f>COUNTIF(C545:G545,"&lt;=17")</f>
        <v>4</v>
      </c>
      <c r="P545">
        <f>COUNTIF(C545:G545,"&gt;=18")</f>
        <v>1</v>
      </c>
      <c r="Q545">
        <f>SUMPRODUCT(--(D545:G545-C545:F545=1))</f>
        <v>0</v>
      </c>
      <c r="R545">
        <f>SUMPRODUCT(COUNTIF(C546:G546,C545:G545))</f>
        <v>2</v>
      </c>
      <c r="S545">
        <f>AVERAGE(J545:J549)</f>
        <v>57</v>
      </c>
      <c r="T545">
        <f>AVERAGE(J545:J564)</f>
        <v>57</v>
      </c>
      <c r="U545">
        <f>S545-T545</f>
        <v>0</v>
      </c>
      <c r="V545" t="str">
        <f>IF(S545&gt;T545,"EXPANDING (BULLISH)",IF(S545&lt;T545,"CONTRACTING (BEARISH)","NEUTRAL"))</f>
        <v>NEUTRAL</v>
      </c>
    </row>
    <row r="546">
      <c r="A546">
        <v>1480</v>
      </c>
      <c r="B546" t="str">
        <v>2015-09-26</v>
      </c>
      <c r="C546">
        <v>7</v>
      </c>
      <c r="D546">
        <v>9</v>
      </c>
      <c r="E546">
        <v>14</v>
      </c>
      <c r="F546">
        <v>16</v>
      </c>
      <c r="G546">
        <v>20</v>
      </c>
      <c r="H546">
        <v>5</v>
      </c>
      <c r="I546" t="str">
        <v>7 - 9 - 14 - 16 - 20 [PB: 5]</v>
      </c>
      <c r="J546">
        <f>SUM(C546:G546)</f>
        <v>66</v>
      </c>
      <c r="K546">
        <f>AVERAGE(C546:G546)</f>
        <v>13.2</v>
      </c>
      <c r="L546">
        <f>MAX(C546:G546)-MIN(C546:G546)</f>
        <v>13</v>
      </c>
      <c r="M546">
        <f>SUMPRODUCT(MOD(C546:G546,2))</f>
        <v>2</v>
      </c>
      <c r="N546">
        <f>5-M546</f>
        <v>3</v>
      </c>
      <c r="O546">
        <f>COUNTIF(C546:G546,"&lt;=17")</f>
        <v>4</v>
      </c>
      <c r="P546">
        <f>COUNTIF(C546:G546,"&gt;=18")</f>
        <v>1</v>
      </c>
      <c r="Q546">
        <f>SUMPRODUCT(--(D546:G546-C546:F546=1))</f>
        <v>0</v>
      </c>
      <c r="R546">
        <f>SUMPRODUCT(COUNTIF(C547:G547,C546:G546))</f>
        <v>1</v>
      </c>
      <c r="S546">
        <f>AVERAGE(J546:J550)</f>
        <v>66</v>
      </c>
      <c r="T546">
        <f>AVERAGE(J546:J565)</f>
        <v>66</v>
      </c>
      <c r="U546">
        <f>S546-T546</f>
        <v>0</v>
      </c>
      <c r="V546" t="str">
        <f>IF(S546&gt;T546,"EXPANDING (BULLISH)",IF(S546&lt;T546,"CONTRACTING (BEARISH)","NEUTRAL"))</f>
        <v>NEUTRAL</v>
      </c>
    </row>
    <row r="547">
      <c r="A547">
        <v>1479</v>
      </c>
      <c r="B547" t="str">
        <v>2015-09-23</v>
      </c>
      <c r="C547">
        <v>3</v>
      </c>
      <c r="D547">
        <v>7</v>
      </c>
      <c r="E547">
        <v>11</v>
      </c>
      <c r="F547">
        <v>17</v>
      </c>
      <c r="G547">
        <v>28</v>
      </c>
      <c r="H547">
        <v>10</v>
      </c>
      <c r="I547" t="str">
        <v>3 - 7 - 11 - 17 - 28 [PB: 10]</v>
      </c>
      <c r="J547">
        <f>SUM(C547:G547)</f>
        <v>66</v>
      </c>
      <c r="K547">
        <f>AVERAGE(C547:G547)</f>
        <v>13.2</v>
      </c>
      <c r="L547">
        <f>MAX(C547:G547)-MIN(C547:G547)</f>
        <v>25</v>
      </c>
      <c r="M547">
        <f>SUMPRODUCT(MOD(C547:G547,2))</f>
        <v>4</v>
      </c>
      <c r="N547">
        <f>5-M547</f>
        <v>1</v>
      </c>
      <c r="O547">
        <f>COUNTIF(C547:G547,"&lt;=17")</f>
        <v>4</v>
      </c>
      <c r="P547">
        <f>COUNTIF(C547:G547,"&gt;=18")</f>
        <v>1</v>
      </c>
      <c r="Q547">
        <f>SUMPRODUCT(--(D547:G547-C547:F547=1))</f>
        <v>0</v>
      </c>
      <c r="R547">
        <f>SUMPRODUCT(COUNTIF(C548:G548,C547:G547))</f>
        <v>2</v>
      </c>
      <c r="S547">
        <f>AVERAGE(J547:J551)</f>
        <v>66</v>
      </c>
      <c r="T547">
        <f>AVERAGE(J547:J566)</f>
        <v>66</v>
      </c>
      <c r="U547">
        <f>S547-T547</f>
        <v>0</v>
      </c>
      <c r="V547" t="str">
        <f>IF(S547&gt;T547,"EXPANDING (BULLISH)",IF(S547&lt;T547,"CONTRACTING (BEARISH)","NEUTRAL"))</f>
        <v>NEUTRAL</v>
      </c>
    </row>
    <row r="548">
      <c r="A548">
        <v>1478</v>
      </c>
      <c r="B548" t="str">
        <v>2015-09-19</v>
      </c>
      <c r="C548">
        <v>3</v>
      </c>
      <c r="D548">
        <v>10</v>
      </c>
      <c r="E548">
        <v>20</v>
      </c>
      <c r="F548">
        <v>28</v>
      </c>
      <c r="G548">
        <v>30</v>
      </c>
      <c r="H548">
        <v>3</v>
      </c>
      <c r="I548" t="str">
        <v>3 - 10 - 20 - 28 - 30 [PB: 3]</v>
      </c>
      <c r="J548">
        <f>SUM(C548:G548)</f>
        <v>91</v>
      </c>
      <c r="K548">
        <f>AVERAGE(C548:G548)</f>
        <v>18.2</v>
      </c>
      <c r="L548">
        <f>MAX(C548:G548)-MIN(C548:G548)</f>
        <v>27</v>
      </c>
      <c r="M548">
        <f>SUMPRODUCT(MOD(C548:G548,2))</f>
        <v>1</v>
      </c>
      <c r="N548">
        <f>5-M548</f>
        <v>4</v>
      </c>
      <c r="O548">
        <f>COUNTIF(C548:G548,"&lt;=17")</f>
        <v>2</v>
      </c>
      <c r="P548">
        <f>COUNTIF(C548:G548,"&gt;=18")</f>
        <v>3</v>
      </c>
      <c r="Q548">
        <f>SUMPRODUCT(--(D548:G548-C548:F548=1))</f>
        <v>0</v>
      </c>
      <c r="R548">
        <f>SUMPRODUCT(COUNTIF(C549:G549,C548:G548))</f>
        <v>1</v>
      </c>
      <c r="S548">
        <f>AVERAGE(J548:J552)</f>
        <v>91</v>
      </c>
      <c r="T548">
        <f>AVERAGE(J548:J567)</f>
        <v>91</v>
      </c>
      <c r="U548">
        <f>S548-T548</f>
        <v>0</v>
      </c>
      <c r="V548" t="str">
        <f>IF(S548&gt;T548,"EXPANDING (BULLISH)",IF(S548&lt;T548,"CONTRACTING (BEARISH)","NEUTRAL"))</f>
        <v>NEUTRAL</v>
      </c>
    </row>
    <row r="549">
      <c r="A549">
        <v>1477</v>
      </c>
      <c r="B549" t="str">
        <v>2015-09-16</v>
      </c>
      <c r="C549">
        <v>1</v>
      </c>
      <c r="D549">
        <v>3</v>
      </c>
      <c r="E549">
        <v>7</v>
      </c>
      <c r="F549">
        <v>15</v>
      </c>
      <c r="G549">
        <v>33</v>
      </c>
      <c r="H549">
        <v>6</v>
      </c>
      <c r="I549" t="str">
        <v>1 - 3 - 7 - 15 - 33 [PB: 6]</v>
      </c>
      <c r="J549">
        <f>SUM(C549:G549)</f>
        <v>59</v>
      </c>
      <c r="K549">
        <f>AVERAGE(C549:G549)</f>
        <v>11.8</v>
      </c>
      <c r="L549">
        <f>MAX(C549:G549)-MIN(C549:G549)</f>
        <v>32</v>
      </c>
      <c r="M549">
        <f>SUMPRODUCT(MOD(C549:G549,2))</f>
        <v>5</v>
      </c>
      <c r="N549">
        <f>5-M549</f>
        <v>0</v>
      </c>
      <c r="O549">
        <f>COUNTIF(C549:G549,"&lt;=17")</f>
        <v>4</v>
      </c>
      <c r="P549">
        <f>COUNTIF(C549:G549,"&gt;=18")</f>
        <v>1</v>
      </c>
      <c r="Q549">
        <f>SUMPRODUCT(--(D549:G549-C549:F549=1))</f>
        <v>0</v>
      </c>
      <c r="R549">
        <f>SUMPRODUCT(COUNTIF(C550:G550,C549:G549))</f>
        <v>0</v>
      </c>
      <c r="S549">
        <f>AVERAGE(J549:J553)</f>
        <v>59</v>
      </c>
      <c r="T549">
        <f>AVERAGE(J549:J568)</f>
        <v>59</v>
      </c>
      <c r="U549">
        <f>S549-T549</f>
        <v>0</v>
      </c>
      <c r="V549" t="str">
        <f>IF(S549&gt;T549,"EXPANDING (BULLISH)",IF(S549&lt;T549,"CONTRACTING (BEARISH)","NEUTRAL"))</f>
        <v>NEUTRAL</v>
      </c>
    </row>
    <row r="550">
      <c r="A550">
        <v>1476</v>
      </c>
      <c r="B550" t="str">
        <v>2015-09-12</v>
      </c>
      <c r="C550">
        <v>9</v>
      </c>
      <c r="D550">
        <v>14</v>
      </c>
      <c r="E550">
        <v>18</v>
      </c>
      <c r="F550">
        <v>23</v>
      </c>
      <c r="G550">
        <v>25</v>
      </c>
      <c r="H550">
        <v>6</v>
      </c>
      <c r="I550" t="str">
        <v>9 - 14 - 18 - 23 - 25 [PB: 6]</v>
      </c>
      <c r="J550">
        <f>SUM(C550:G550)</f>
        <v>89</v>
      </c>
      <c r="K550">
        <f>AVERAGE(C550:G550)</f>
        <v>17.8</v>
      </c>
      <c r="L550">
        <f>MAX(C550:G550)-MIN(C550:G550)</f>
        <v>16</v>
      </c>
      <c r="M550">
        <f>SUMPRODUCT(MOD(C550:G550,2))</f>
        <v>3</v>
      </c>
      <c r="N550">
        <f>5-M550</f>
        <v>2</v>
      </c>
      <c r="O550">
        <f>COUNTIF(C550:G550,"&lt;=17")</f>
        <v>2</v>
      </c>
      <c r="P550">
        <f>COUNTIF(C550:G550,"&gt;=18")</f>
        <v>3</v>
      </c>
      <c r="Q550">
        <f>SUMPRODUCT(--(D550:G550-C550:F550=1))</f>
        <v>0</v>
      </c>
      <c r="R550">
        <f>SUMPRODUCT(COUNTIF(C551:G551,C550:G550))</f>
        <v>2</v>
      </c>
      <c r="S550">
        <f>AVERAGE(J550:J554)</f>
        <v>89</v>
      </c>
      <c r="T550">
        <f>AVERAGE(J550:J569)</f>
        <v>89</v>
      </c>
      <c r="U550">
        <f>S550-T550</f>
        <v>0</v>
      </c>
      <c r="V550" t="str">
        <f>IF(S550&gt;T550,"EXPANDING (BULLISH)",IF(S550&lt;T550,"CONTRACTING (BEARISH)","NEUTRAL"))</f>
        <v>NEUTRAL</v>
      </c>
    </row>
    <row r="551">
      <c r="A551">
        <v>1475</v>
      </c>
      <c r="B551" t="str">
        <v>2015-09-09</v>
      </c>
      <c r="C551">
        <v>4</v>
      </c>
      <c r="D551">
        <v>6</v>
      </c>
      <c r="E551">
        <v>9</v>
      </c>
      <c r="F551">
        <v>23</v>
      </c>
      <c r="G551">
        <v>26</v>
      </c>
      <c r="H551">
        <v>8</v>
      </c>
      <c r="I551" t="str">
        <v>4 - 6 - 9 - 23 - 26 [PB: 8]</v>
      </c>
      <c r="J551">
        <f>SUM(C551:G551)</f>
        <v>68</v>
      </c>
      <c r="K551">
        <f>AVERAGE(C551:G551)</f>
        <v>13.6</v>
      </c>
      <c r="L551">
        <f>MAX(C551:G551)-MIN(C551:G551)</f>
        <v>22</v>
      </c>
      <c r="M551">
        <f>SUMPRODUCT(MOD(C551:G551,2))</f>
        <v>2</v>
      </c>
      <c r="N551">
        <f>5-M551</f>
        <v>3</v>
      </c>
      <c r="O551">
        <f>COUNTIF(C551:G551,"&lt;=17")</f>
        <v>3</v>
      </c>
      <c r="P551">
        <f>COUNTIF(C551:G551,"&gt;=18")</f>
        <v>2</v>
      </c>
      <c r="Q551">
        <f>SUMPRODUCT(--(D551:G551-C551:F551=1))</f>
        <v>0</v>
      </c>
      <c r="R551">
        <f>SUMPRODUCT(COUNTIF(C552:G552,C551:G551))</f>
        <v>1</v>
      </c>
      <c r="S551">
        <f>AVERAGE(J551:J555)</f>
        <v>68</v>
      </c>
      <c r="T551">
        <f>AVERAGE(J551:J570)</f>
        <v>68</v>
      </c>
      <c r="U551">
        <f>S551-T551</f>
        <v>0</v>
      </c>
      <c r="V551" t="str">
        <f>IF(S551&gt;T551,"EXPANDING (BULLISH)",IF(S551&lt;T551,"CONTRACTING (BEARISH)","NEUTRAL"))</f>
        <v>NEUTRAL</v>
      </c>
    </row>
    <row r="552">
      <c r="A552">
        <v>1474</v>
      </c>
      <c r="B552" t="str">
        <v>2015-09-05</v>
      </c>
      <c r="C552">
        <v>6</v>
      </c>
      <c r="D552">
        <v>21</v>
      </c>
      <c r="E552">
        <v>27</v>
      </c>
      <c r="F552">
        <v>31</v>
      </c>
      <c r="G552">
        <v>34</v>
      </c>
      <c r="H552">
        <v>7</v>
      </c>
      <c r="I552" t="str">
        <v>6 - 21 - 27 - 31 - 34 [PB: 7]</v>
      </c>
      <c r="J552">
        <f>SUM(C552:G552)</f>
        <v>119</v>
      </c>
      <c r="K552">
        <f>AVERAGE(C552:G552)</f>
        <v>23.8</v>
      </c>
      <c r="L552">
        <f>MAX(C552:G552)-MIN(C552:G552)</f>
        <v>28</v>
      </c>
      <c r="M552">
        <f>SUMPRODUCT(MOD(C552:G552,2))</f>
        <v>3</v>
      </c>
      <c r="N552">
        <f>5-M552</f>
        <v>2</v>
      </c>
      <c r="O552">
        <f>COUNTIF(C552:G552,"&lt;=17")</f>
        <v>1</v>
      </c>
      <c r="P552">
        <f>COUNTIF(C552:G552,"&gt;=18")</f>
        <v>4</v>
      </c>
      <c r="Q552">
        <f>SUMPRODUCT(--(D552:G552-C552:F552=1))</f>
        <v>0</v>
      </c>
      <c r="R552">
        <f>SUMPRODUCT(COUNTIF(C553:G553,C552:G552))</f>
        <v>3</v>
      </c>
      <c r="S552">
        <f>AVERAGE(J552:J556)</f>
        <v>119</v>
      </c>
      <c r="T552">
        <f>AVERAGE(J552:J571)</f>
        <v>119</v>
      </c>
      <c r="U552">
        <f>S552-T552</f>
        <v>0</v>
      </c>
      <c r="V552" t="str">
        <f>IF(S552&gt;T552,"EXPANDING (BULLISH)",IF(S552&lt;T552,"CONTRACTING (BEARISH)","NEUTRAL"))</f>
        <v>NEUTRAL</v>
      </c>
    </row>
    <row r="553">
      <c r="A553">
        <v>1473</v>
      </c>
      <c r="B553" t="str">
        <v>2015-09-02</v>
      </c>
      <c r="C553">
        <v>3</v>
      </c>
      <c r="D553">
        <v>6</v>
      </c>
      <c r="E553">
        <v>21</v>
      </c>
      <c r="F553">
        <v>29</v>
      </c>
      <c r="G553">
        <v>34</v>
      </c>
      <c r="H553">
        <v>5</v>
      </c>
      <c r="I553" t="str">
        <v>3 - 6 - 21 - 29 - 34 [PB: 5]</v>
      </c>
      <c r="J553">
        <f>SUM(C553:G553)</f>
        <v>93</v>
      </c>
      <c r="K553">
        <f>AVERAGE(C553:G553)</f>
        <v>18.6</v>
      </c>
      <c r="L553">
        <f>MAX(C553:G553)-MIN(C553:G553)</f>
        <v>31</v>
      </c>
      <c r="M553">
        <f>SUMPRODUCT(MOD(C553:G553,2))</f>
        <v>3</v>
      </c>
      <c r="N553">
        <f>5-M553</f>
        <v>2</v>
      </c>
      <c r="O553">
        <f>COUNTIF(C553:G553,"&lt;=17")</f>
        <v>2</v>
      </c>
      <c r="P553">
        <f>COUNTIF(C553:G553,"&gt;=18")</f>
        <v>3</v>
      </c>
      <c r="Q553">
        <f>SUMPRODUCT(--(D553:G553-C553:F553=1))</f>
        <v>0</v>
      </c>
      <c r="R553">
        <f>SUMPRODUCT(COUNTIF(C554:G554,C553:G553))</f>
        <v>2</v>
      </c>
      <c r="S553">
        <f>AVERAGE(J553:J557)</f>
        <v>93</v>
      </c>
      <c r="T553">
        <f>AVERAGE(J553:J572)</f>
        <v>93</v>
      </c>
      <c r="U553">
        <f>S553-T553</f>
        <v>0</v>
      </c>
      <c r="V553" t="str">
        <f>IF(S553&gt;T553,"EXPANDING (BULLISH)",IF(S553&lt;T553,"CONTRACTING (BEARISH)","NEUTRAL"))</f>
        <v>NEUTRAL</v>
      </c>
    </row>
    <row r="554">
      <c r="A554">
        <v>1472</v>
      </c>
      <c r="B554" t="str">
        <v>2015-08-29</v>
      </c>
      <c r="C554">
        <v>3</v>
      </c>
      <c r="D554">
        <v>4</v>
      </c>
      <c r="E554">
        <v>6</v>
      </c>
      <c r="F554">
        <v>7</v>
      </c>
      <c r="G554">
        <v>24</v>
      </c>
      <c r="H554">
        <v>2</v>
      </c>
      <c r="I554" t="str">
        <v>3 - 4 - 6 - 7 - 24 [PB: 2]</v>
      </c>
      <c r="J554">
        <f>SUM(C554:G554)</f>
        <v>44</v>
      </c>
      <c r="K554">
        <f>AVERAGE(C554:G554)</f>
        <v>8.8</v>
      </c>
      <c r="L554">
        <f>MAX(C554:G554)-MIN(C554:G554)</f>
        <v>21</v>
      </c>
      <c r="M554">
        <f>SUMPRODUCT(MOD(C554:G554,2))</f>
        <v>2</v>
      </c>
      <c r="N554">
        <f>5-M554</f>
        <v>3</v>
      </c>
      <c r="O554">
        <f>COUNTIF(C554:G554,"&lt;=17")</f>
        <v>4</v>
      </c>
      <c r="P554">
        <f>COUNTIF(C554:G554,"&gt;=18")</f>
        <v>1</v>
      </c>
      <c r="Q554">
        <f>SUMPRODUCT(--(D554:G554-C554:F554=1))</f>
        <v>2</v>
      </c>
      <c r="R554">
        <f>SUMPRODUCT(COUNTIF(C555:G555,C554:G554))</f>
        <v>0</v>
      </c>
      <c r="S554">
        <f>AVERAGE(J554:J558)</f>
        <v>44</v>
      </c>
      <c r="T554">
        <f>AVERAGE(J554:J573)</f>
        <v>44</v>
      </c>
      <c r="U554">
        <f>S554-T554</f>
        <v>0</v>
      </c>
      <c r="V554" t="str">
        <f>IF(S554&gt;T554,"EXPANDING (BULLISH)",IF(S554&lt;T554,"CONTRACTING (BEARISH)","NEUTRAL"))</f>
        <v>NEUTRAL</v>
      </c>
    </row>
    <row r="555">
      <c r="A555">
        <v>1471</v>
      </c>
      <c r="B555" t="str">
        <v>2015-08-27</v>
      </c>
      <c r="C555">
        <v>15</v>
      </c>
      <c r="D555">
        <v>17</v>
      </c>
      <c r="E555">
        <v>20</v>
      </c>
      <c r="F555">
        <v>23</v>
      </c>
      <c r="G555">
        <v>30</v>
      </c>
      <c r="H555">
        <v>5</v>
      </c>
      <c r="I555" t="str">
        <v>15 - 17 - 20 - 23 - 30 [PB: 5]</v>
      </c>
      <c r="J555">
        <f>SUM(C555:G555)</f>
        <v>105</v>
      </c>
      <c r="K555">
        <f>AVERAGE(C555:G555)</f>
        <v>21</v>
      </c>
      <c r="L555">
        <f>MAX(C555:G555)-MIN(C555:G555)</f>
        <v>15</v>
      </c>
      <c r="M555">
        <f>SUMPRODUCT(MOD(C555:G555,2))</f>
        <v>3</v>
      </c>
      <c r="N555">
        <f>5-M555</f>
        <v>2</v>
      </c>
      <c r="O555">
        <f>COUNTIF(C555:G555,"&lt;=17")</f>
        <v>2</v>
      </c>
      <c r="P555">
        <f>COUNTIF(C555:G555,"&gt;=18")</f>
        <v>3</v>
      </c>
      <c r="Q555">
        <f>SUMPRODUCT(--(D555:G555-C555:F555=1))</f>
        <v>0</v>
      </c>
      <c r="R555">
        <f>SUMPRODUCT(COUNTIF(C556:G556,C555:G555))</f>
        <v>1</v>
      </c>
      <c r="S555">
        <f>AVERAGE(J555:J559)</f>
        <v>105</v>
      </c>
      <c r="T555">
        <f>AVERAGE(J555:J574)</f>
        <v>105</v>
      </c>
      <c r="U555">
        <f>S555-T555</f>
        <v>0</v>
      </c>
      <c r="V555" t="str">
        <f>IF(S555&gt;T555,"EXPANDING (BULLISH)",IF(S555&lt;T555,"CONTRACTING (BEARISH)","NEUTRAL"))</f>
        <v>NEUTRAL</v>
      </c>
    </row>
    <row r="556">
      <c r="A556">
        <v>1470</v>
      </c>
      <c r="B556" t="str">
        <v>2015-08-22</v>
      </c>
      <c r="C556">
        <v>23</v>
      </c>
      <c r="D556">
        <v>25</v>
      </c>
      <c r="E556">
        <v>26</v>
      </c>
      <c r="F556">
        <v>27</v>
      </c>
      <c r="G556">
        <v>35</v>
      </c>
      <c r="H556">
        <v>2</v>
      </c>
      <c r="I556" t="str">
        <v>23 - 25 - 26 - 27 - 35 [PB: 2]</v>
      </c>
      <c r="J556">
        <f>SUM(C556:G556)</f>
        <v>136</v>
      </c>
      <c r="K556">
        <f>AVERAGE(C556:G556)</f>
        <v>27.2</v>
      </c>
      <c r="L556">
        <f>MAX(C556:G556)-MIN(C556:G556)</f>
        <v>12</v>
      </c>
      <c r="M556">
        <f>SUMPRODUCT(MOD(C556:G556,2))</f>
        <v>4</v>
      </c>
      <c r="N556">
        <f>5-M556</f>
        <v>1</v>
      </c>
      <c r="O556">
        <f>COUNTIF(C556:G556,"&lt;=17")</f>
        <v>0</v>
      </c>
      <c r="P556">
        <f>COUNTIF(C556:G556,"&gt;=18")</f>
        <v>5</v>
      </c>
      <c r="Q556">
        <f>SUMPRODUCT(--(D556:G556-C556:F556=1))</f>
        <v>2</v>
      </c>
      <c r="R556">
        <f>SUMPRODUCT(COUNTIF(C557:G557,C556:G556))</f>
        <v>1</v>
      </c>
      <c r="S556">
        <f>AVERAGE(J556:J560)</f>
        <v>136</v>
      </c>
      <c r="T556">
        <f>AVERAGE(J556:J575)</f>
        <v>136</v>
      </c>
      <c r="U556">
        <f>S556-T556</f>
        <v>0</v>
      </c>
      <c r="V556" t="str">
        <f>IF(S556&gt;T556,"EXPANDING (BULLISH)",IF(S556&lt;T556,"CONTRACTING (BEARISH)","NEUTRAL"))</f>
        <v>NEUTRAL</v>
      </c>
    </row>
    <row r="557">
      <c r="A557">
        <v>1469</v>
      </c>
      <c r="B557" t="str">
        <v>2015-08-19</v>
      </c>
      <c r="C557">
        <v>4</v>
      </c>
      <c r="D557">
        <v>21</v>
      </c>
      <c r="E557">
        <v>29</v>
      </c>
      <c r="F557">
        <v>33</v>
      </c>
      <c r="G557">
        <v>35</v>
      </c>
      <c r="H557">
        <v>1</v>
      </c>
      <c r="I557" t="str">
        <v>4 - 21 - 29 - 33 - 35 [PB: 1]</v>
      </c>
      <c r="J557">
        <f>SUM(C557:G557)</f>
        <v>122</v>
      </c>
      <c r="K557">
        <f>AVERAGE(C557:G557)</f>
        <v>24.4</v>
      </c>
      <c r="L557">
        <f>MAX(C557:G557)-MIN(C557:G557)</f>
        <v>31</v>
      </c>
      <c r="M557">
        <f>SUMPRODUCT(MOD(C557:G557,2))</f>
        <v>4</v>
      </c>
      <c r="N557">
        <f>5-M557</f>
        <v>1</v>
      </c>
      <c r="O557">
        <f>COUNTIF(C557:G557,"&lt;=17")</f>
        <v>1</v>
      </c>
      <c r="P557">
        <f>COUNTIF(C557:G557,"&gt;=18")</f>
        <v>4</v>
      </c>
      <c r="Q557">
        <f>SUMPRODUCT(--(D557:G557-C557:F557=1))</f>
        <v>0</v>
      </c>
      <c r="R557">
        <f>SUMPRODUCT(COUNTIF(C558:G558,C557:G557))</f>
        <v>1</v>
      </c>
      <c r="S557">
        <f>AVERAGE(J557:J561)</f>
        <v>122</v>
      </c>
      <c r="T557">
        <f>AVERAGE(J557:J576)</f>
        <v>122</v>
      </c>
      <c r="U557">
        <f>S557-T557</f>
        <v>0</v>
      </c>
      <c r="V557" t="str">
        <f>IF(S557&gt;T557,"EXPANDING (BULLISH)",IF(S557&lt;T557,"CONTRACTING (BEARISH)","NEUTRAL"))</f>
        <v>NEUTRAL</v>
      </c>
    </row>
    <row r="558">
      <c r="A558">
        <v>1468</v>
      </c>
      <c r="B558" t="str">
        <v>2015-08-15</v>
      </c>
      <c r="C558">
        <v>2</v>
      </c>
      <c r="D558">
        <v>5</v>
      </c>
      <c r="E558">
        <v>16</v>
      </c>
      <c r="F558">
        <v>25</v>
      </c>
      <c r="G558">
        <v>33</v>
      </c>
      <c r="H558">
        <v>4</v>
      </c>
      <c r="I558" t="str">
        <v>2 - 5 - 16 - 25 - 33 [PB: 4]</v>
      </c>
      <c r="J558">
        <f>SUM(C558:G558)</f>
        <v>81</v>
      </c>
      <c r="K558">
        <f>AVERAGE(C558:G558)</f>
        <v>16.2</v>
      </c>
      <c r="L558">
        <f>MAX(C558:G558)-MIN(C558:G558)</f>
        <v>31</v>
      </c>
      <c r="M558">
        <f>SUMPRODUCT(MOD(C558:G558,2))</f>
        <v>3</v>
      </c>
      <c r="N558">
        <f>5-M558</f>
        <v>2</v>
      </c>
      <c r="O558">
        <f>COUNTIF(C558:G558,"&lt;=17")</f>
        <v>3</v>
      </c>
      <c r="P558">
        <f>COUNTIF(C558:G558,"&gt;=18")</f>
        <v>2</v>
      </c>
      <c r="Q558">
        <f>SUMPRODUCT(--(D558:G558-C558:F558=1))</f>
        <v>0</v>
      </c>
      <c r="R558">
        <f>SUMPRODUCT(COUNTIF(C559:G559,C558:G558))</f>
        <v>2</v>
      </c>
      <c r="S558">
        <f>AVERAGE(J558:J562)</f>
        <v>81</v>
      </c>
      <c r="T558">
        <f>AVERAGE(J558:J577)</f>
        <v>81</v>
      </c>
      <c r="U558">
        <f>S558-T558</f>
        <v>0</v>
      </c>
      <c r="V558" t="str">
        <f>IF(S558&gt;T558,"EXPANDING (BULLISH)",IF(S558&lt;T558,"CONTRACTING (BEARISH)","NEUTRAL"))</f>
        <v>NEUTRAL</v>
      </c>
    </row>
    <row r="559">
      <c r="A559">
        <v>1467</v>
      </c>
      <c r="B559" t="str">
        <v>2015-08-12</v>
      </c>
      <c r="C559">
        <v>2</v>
      </c>
      <c r="D559">
        <v>4</v>
      </c>
      <c r="E559">
        <v>10</v>
      </c>
      <c r="F559">
        <v>11</v>
      </c>
      <c r="G559">
        <v>25</v>
      </c>
      <c r="H559">
        <v>2</v>
      </c>
      <c r="I559" t="str">
        <v>2 - 4 - 10 - 11 - 25 [PB: 2]</v>
      </c>
      <c r="J559">
        <f>SUM(C559:G559)</f>
        <v>52</v>
      </c>
      <c r="K559">
        <f>AVERAGE(C559:G559)</f>
        <v>10.4</v>
      </c>
      <c r="L559">
        <f>MAX(C559:G559)-MIN(C559:G559)</f>
        <v>23</v>
      </c>
      <c r="M559">
        <f>SUMPRODUCT(MOD(C559:G559,2))</f>
        <v>2</v>
      </c>
      <c r="N559">
        <f>5-M559</f>
        <v>3</v>
      </c>
      <c r="O559">
        <f>COUNTIF(C559:G559,"&lt;=17")</f>
        <v>4</v>
      </c>
      <c r="P559">
        <f>COUNTIF(C559:G559,"&gt;=18")</f>
        <v>1</v>
      </c>
      <c r="Q559">
        <f>SUMPRODUCT(--(D559:G559-C559:F559=1))</f>
        <v>1</v>
      </c>
      <c r="R559">
        <f>SUMPRODUCT(COUNTIF(C560:G560,C559:G559))</f>
        <v>1</v>
      </c>
      <c r="S559">
        <f>AVERAGE(J559:J563)</f>
        <v>52</v>
      </c>
      <c r="T559">
        <f>AVERAGE(J559:J578)</f>
        <v>52</v>
      </c>
      <c r="U559">
        <f>S559-T559</f>
        <v>0</v>
      </c>
      <c r="V559" t="str">
        <f>IF(S559&gt;T559,"EXPANDING (BULLISH)",IF(S559&lt;T559,"CONTRACTING (BEARISH)","NEUTRAL"))</f>
        <v>NEUTRAL</v>
      </c>
    </row>
    <row r="560">
      <c r="A560">
        <v>1466</v>
      </c>
      <c r="B560" t="str">
        <v>2015-08-08</v>
      </c>
      <c r="C560">
        <v>8</v>
      </c>
      <c r="D560">
        <v>10</v>
      </c>
      <c r="E560">
        <v>17</v>
      </c>
      <c r="F560">
        <v>30</v>
      </c>
      <c r="G560">
        <v>35</v>
      </c>
      <c r="H560">
        <v>7</v>
      </c>
      <c r="I560" t="str">
        <v>8 - 10 - 17 - 30 - 35 [PB: 7]</v>
      </c>
      <c r="J560">
        <f>SUM(C560:G560)</f>
        <v>100</v>
      </c>
      <c r="K560">
        <f>AVERAGE(C560:G560)</f>
        <v>20</v>
      </c>
      <c r="L560">
        <f>MAX(C560:G560)-MIN(C560:G560)</f>
        <v>27</v>
      </c>
      <c r="M560">
        <f>SUMPRODUCT(MOD(C560:G560,2))</f>
        <v>2</v>
      </c>
      <c r="N560">
        <f>5-M560</f>
        <v>3</v>
      </c>
      <c r="O560">
        <f>COUNTIF(C560:G560,"&lt;=17")</f>
        <v>3</v>
      </c>
      <c r="P560">
        <f>COUNTIF(C560:G560,"&gt;=18")</f>
        <v>2</v>
      </c>
      <c r="Q560">
        <f>SUMPRODUCT(--(D560:G560-C560:F560=1))</f>
        <v>0</v>
      </c>
      <c r="R560">
        <f>SUMPRODUCT(COUNTIF(C561:G561,C560:G560))</f>
        <v>0</v>
      </c>
      <c r="S560">
        <f>AVERAGE(J560:J564)</f>
        <v>100</v>
      </c>
      <c r="T560">
        <f>AVERAGE(J560:J579)</f>
        <v>100</v>
      </c>
      <c r="U560">
        <f>S560-T560</f>
        <v>0</v>
      </c>
      <c r="V560" t="str">
        <f>IF(S560&gt;T560,"EXPANDING (BULLISH)",IF(S560&lt;T560,"CONTRACTING (BEARISH)","NEUTRAL"))</f>
        <v>NEUTRAL</v>
      </c>
    </row>
    <row r="561">
      <c r="A561">
        <v>1465</v>
      </c>
      <c r="B561" t="str">
        <v>2015-08-05</v>
      </c>
      <c r="C561">
        <v>4</v>
      </c>
      <c r="D561">
        <v>19</v>
      </c>
      <c r="E561">
        <v>20</v>
      </c>
      <c r="F561">
        <v>23</v>
      </c>
      <c r="G561">
        <v>29</v>
      </c>
      <c r="H561">
        <v>5</v>
      </c>
      <c r="I561" t="str">
        <v>4 - 19 - 20 - 23 - 29 [PB: 5]</v>
      </c>
      <c r="J561">
        <f>SUM(C561:G561)</f>
        <v>95</v>
      </c>
      <c r="K561">
        <f>AVERAGE(C561:G561)</f>
        <v>19</v>
      </c>
      <c r="L561">
        <f>MAX(C561:G561)-MIN(C561:G561)</f>
        <v>25</v>
      </c>
      <c r="M561">
        <f>SUMPRODUCT(MOD(C561:G561,2))</f>
        <v>3</v>
      </c>
      <c r="N561">
        <f>5-M561</f>
        <v>2</v>
      </c>
      <c r="O561">
        <f>COUNTIF(C561:G561,"&lt;=17")</f>
        <v>1</v>
      </c>
      <c r="P561">
        <f>COUNTIF(C561:G561,"&gt;=18")</f>
        <v>4</v>
      </c>
      <c r="Q561">
        <f>SUMPRODUCT(--(D561:G561-C561:F561=1))</f>
        <v>1</v>
      </c>
      <c r="R561">
        <f>SUMPRODUCT(COUNTIF(C562:G562,C561:G561))</f>
        <v>1</v>
      </c>
      <c r="S561">
        <f>AVERAGE(J561:J565)</f>
        <v>95</v>
      </c>
      <c r="T561">
        <f>AVERAGE(J561:J580)</f>
        <v>95</v>
      </c>
      <c r="U561">
        <f>S561-T561</f>
        <v>0</v>
      </c>
      <c r="V561" t="str">
        <f>IF(S561&gt;T561,"EXPANDING (BULLISH)",IF(S561&lt;T561,"CONTRACTING (BEARISH)","NEUTRAL"))</f>
        <v>NEUTRAL</v>
      </c>
    </row>
    <row r="562">
      <c r="A562">
        <v>1464</v>
      </c>
      <c r="B562" t="str">
        <v>2015-08-01</v>
      </c>
      <c r="C562">
        <v>6</v>
      </c>
      <c r="D562">
        <v>11</v>
      </c>
      <c r="E562">
        <v>20</v>
      </c>
      <c r="F562">
        <v>33</v>
      </c>
      <c r="G562">
        <v>35</v>
      </c>
      <c r="H562">
        <v>2</v>
      </c>
      <c r="I562" t="str">
        <v>6 - 11 - 20 - 33 - 35 [PB: 2]</v>
      </c>
      <c r="J562">
        <f>SUM(C562:G562)</f>
        <v>105</v>
      </c>
      <c r="K562">
        <f>AVERAGE(C562:G562)</f>
        <v>21</v>
      </c>
      <c r="L562">
        <f>MAX(C562:G562)-MIN(C562:G562)</f>
        <v>29</v>
      </c>
      <c r="M562">
        <f>SUMPRODUCT(MOD(C562:G562,2))</f>
        <v>3</v>
      </c>
      <c r="N562">
        <f>5-M562</f>
        <v>2</v>
      </c>
      <c r="O562">
        <f>COUNTIF(C562:G562,"&lt;=17")</f>
        <v>2</v>
      </c>
      <c r="P562">
        <f>COUNTIF(C562:G562,"&gt;=18")</f>
        <v>3</v>
      </c>
      <c r="Q562">
        <f>SUMPRODUCT(--(D562:G562-C562:F562=1))</f>
        <v>0</v>
      </c>
      <c r="R562">
        <f>SUMPRODUCT(COUNTIF(C563:G563,C562:G562))</f>
        <v>0</v>
      </c>
      <c r="S562">
        <f>AVERAGE(J562:J566)</f>
        <v>105</v>
      </c>
      <c r="T562">
        <f>AVERAGE(J562:J581)</f>
        <v>105</v>
      </c>
      <c r="U562">
        <f>S562-T562</f>
        <v>0</v>
      </c>
      <c r="V562" t="str">
        <f>IF(S562&gt;T562,"EXPANDING (BULLISH)",IF(S562&lt;T562,"CONTRACTING (BEARISH)","NEUTRAL"))</f>
        <v>NEUTRAL</v>
      </c>
    </row>
    <row r="563">
      <c r="A563">
        <v>1463</v>
      </c>
      <c r="B563" t="str">
        <v>2015-07-30</v>
      </c>
      <c r="C563">
        <v>3</v>
      </c>
      <c r="D563">
        <v>5</v>
      </c>
      <c r="E563">
        <v>8</v>
      </c>
      <c r="F563">
        <v>17</v>
      </c>
      <c r="G563">
        <v>26</v>
      </c>
      <c r="H563">
        <v>1</v>
      </c>
      <c r="I563" t="str">
        <v>3 - 5 - 8 - 17 - 26 [PB: 1]</v>
      </c>
      <c r="J563">
        <f>SUM(C563:G563)</f>
        <v>59</v>
      </c>
      <c r="K563">
        <f>AVERAGE(C563:G563)</f>
        <v>11.8</v>
      </c>
      <c r="L563">
        <f>MAX(C563:G563)-MIN(C563:G563)</f>
        <v>23</v>
      </c>
      <c r="M563">
        <f>SUMPRODUCT(MOD(C563:G563,2))</f>
        <v>3</v>
      </c>
      <c r="N563">
        <f>5-M563</f>
        <v>2</v>
      </c>
      <c r="O563">
        <f>COUNTIF(C563:G563,"&lt;=17")</f>
        <v>4</v>
      </c>
      <c r="P563">
        <f>COUNTIF(C563:G563,"&gt;=18")</f>
        <v>1</v>
      </c>
      <c r="Q563">
        <f>SUMPRODUCT(--(D563:G563-C563:F563=1))</f>
        <v>0</v>
      </c>
      <c r="R563">
        <f>SUMPRODUCT(COUNTIF(C564:G564,C563:G563))</f>
        <v>0</v>
      </c>
      <c r="S563">
        <f>AVERAGE(J563:J567)</f>
        <v>59</v>
      </c>
      <c r="T563">
        <f>AVERAGE(J563:J582)</f>
        <v>59</v>
      </c>
      <c r="U563">
        <f>S563-T563</f>
        <v>0</v>
      </c>
      <c r="V563" t="str">
        <f>IF(S563&gt;T563,"EXPANDING (BULLISH)",IF(S563&lt;T563,"CONTRACTING (BEARISH)","NEUTRAL"))</f>
        <v>NEUTRAL</v>
      </c>
    </row>
    <row r="564">
      <c r="A564">
        <v>1462</v>
      </c>
      <c r="B564" t="str">
        <v>2015-07-25</v>
      </c>
      <c r="C564">
        <v>9</v>
      </c>
      <c r="D564">
        <v>16</v>
      </c>
      <c r="E564">
        <v>19</v>
      </c>
      <c r="F564">
        <v>31</v>
      </c>
      <c r="G564">
        <v>32</v>
      </c>
      <c r="H564">
        <v>10</v>
      </c>
      <c r="I564" t="str">
        <v>9 - 16 - 19 - 31 - 32 [PB: 10]</v>
      </c>
      <c r="J564">
        <f>SUM(C564:G564)</f>
        <v>107</v>
      </c>
      <c r="K564">
        <f>AVERAGE(C564:G564)</f>
        <v>21.4</v>
      </c>
      <c r="L564">
        <f>MAX(C564:G564)-MIN(C564:G564)</f>
        <v>23</v>
      </c>
      <c r="M564">
        <f>SUMPRODUCT(MOD(C564:G564,2))</f>
        <v>3</v>
      </c>
      <c r="N564">
        <f>5-M564</f>
        <v>2</v>
      </c>
      <c r="O564">
        <f>COUNTIF(C564:G564,"&lt;=17")</f>
        <v>2</v>
      </c>
      <c r="P564">
        <f>COUNTIF(C564:G564,"&gt;=18")</f>
        <v>3</v>
      </c>
      <c r="Q564">
        <f>SUMPRODUCT(--(D564:G564-C564:F564=1))</f>
        <v>1</v>
      </c>
      <c r="R564">
        <f>SUMPRODUCT(COUNTIF(C565:G565,C564:G564))</f>
        <v>1</v>
      </c>
      <c r="S564">
        <f>AVERAGE(J564:J568)</f>
        <v>107</v>
      </c>
      <c r="T564">
        <f>AVERAGE(J564:J583)</f>
        <v>107</v>
      </c>
      <c r="U564">
        <f>S564-T564</f>
        <v>0</v>
      </c>
      <c r="V564" t="str">
        <f>IF(S564&gt;T564,"EXPANDING (BULLISH)",IF(S564&lt;T564,"CONTRACTING (BEARISH)","NEUTRAL"))</f>
        <v>NEUTRAL</v>
      </c>
    </row>
    <row r="565">
      <c r="A565">
        <v>1461</v>
      </c>
      <c r="B565" t="str">
        <v>2015-07-22</v>
      </c>
      <c r="C565">
        <v>2</v>
      </c>
      <c r="D565">
        <v>3</v>
      </c>
      <c r="E565">
        <v>6</v>
      </c>
      <c r="F565">
        <v>14</v>
      </c>
      <c r="G565">
        <v>32</v>
      </c>
      <c r="H565">
        <v>9</v>
      </c>
      <c r="I565" t="str">
        <v>2 - 3 - 6 - 14 - 32 [PB: 9]</v>
      </c>
      <c r="J565">
        <f>SUM(C565:G565)</f>
        <v>57</v>
      </c>
      <c r="K565">
        <f>AVERAGE(C565:G565)</f>
        <v>11.4</v>
      </c>
      <c r="L565">
        <f>MAX(C565:G565)-MIN(C565:G565)</f>
        <v>30</v>
      </c>
      <c r="M565">
        <f>SUMPRODUCT(MOD(C565:G565,2))</f>
        <v>1</v>
      </c>
      <c r="N565">
        <f>5-M565</f>
        <v>4</v>
      </c>
      <c r="O565">
        <f>COUNTIF(C565:G565,"&lt;=17")</f>
        <v>4</v>
      </c>
      <c r="P565">
        <f>COUNTIF(C565:G565,"&gt;=18")</f>
        <v>1</v>
      </c>
      <c r="Q565">
        <f>SUMPRODUCT(--(D565:G565-C565:F565=1))</f>
        <v>1</v>
      </c>
      <c r="R565">
        <f>SUMPRODUCT(COUNTIF(C566:G566,C565:G565))</f>
        <v>2</v>
      </c>
      <c r="S565">
        <f>AVERAGE(J565:J569)</f>
        <v>57</v>
      </c>
      <c r="T565">
        <f>AVERAGE(J565:J584)</f>
        <v>57</v>
      </c>
      <c r="U565">
        <f>S565-T565</f>
        <v>0</v>
      </c>
      <c r="V565" t="str">
        <f>IF(S565&gt;T565,"EXPANDING (BULLISH)",IF(S565&lt;T565,"CONTRACTING (BEARISH)","NEUTRAL"))</f>
        <v>NEUTRAL</v>
      </c>
    </row>
    <row r="566">
      <c r="A566">
        <v>1460</v>
      </c>
      <c r="B566" t="str">
        <v>2015-07-16</v>
      </c>
      <c r="C566">
        <v>2</v>
      </c>
      <c r="D566">
        <v>6</v>
      </c>
      <c r="E566">
        <v>7</v>
      </c>
      <c r="F566">
        <v>17</v>
      </c>
      <c r="G566">
        <v>27</v>
      </c>
      <c r="H566">
        <v>3</v>
      </c>
      <c r="I566" t="str">
        <v>2 - 6 - 7 - 17 - 27 [PB: 3]</v>
      </c>
      <c r="J566">
        <f>SUM(C566:G566)</f>
        <v>59</v>
      </c>
      <c r="K566">
        <f>AVERAGE(C566:G566)</f>
        <v>11.8</v>
      </c>
      <c r="L566">
        <f>MAX(C566:G566)-MIN(C566:G566)</f>
        <v>25</v>
      </c>
      <c r="M566">
        <f>SUMPRODUCT(MOD(C566:G566,2))</f>
        <v>3</v>
      </c>
      <c r="N566">
        <f>5-M566</f>
        <v>2</v>
      </c>
      <c r="O566">
        <f>COUNTIF(C566:G566,"&lt;=17")</f>
        <v>4</v>
      </c>
      <c r="P566">
        <f>COUNTIF(C566:G566,"&gt;=18")</f>
        <v>1</v>
      </c>
      <c r="Q566">
        <f>SUMPRODUCT(--(D566:G566-C566:F566=1))</f>
        <v>1</v>
      </c>
      <c r="R566">
        <f>SUMPRODUCT(COUNTIF(C567:G567,C566:G566))</f>
        <v>1</v>
      </c>
      <c r="S566">
        <f>AVERAGE(J566:J570)</f>
        <v>59</v>
      </c>
      <c r="T566">
        <f>AVERAGE(J566:J585)</f>
        <v>59</v>
      </c>
      <c r="U566">
        <f>S566-T566</f>
        <v>0</v>
      </c>
      <c r="V566" t="str">
        <f>IF(S566&gt;T566,"EXPANDING (BULLISH)",IF(S566&lt;T566,"CONTRACTING (BEARISH)","NEUTRAL"))</f>
        <v>NEUTRAL</v>
      </c>
    </row>
    <row r="567">
      <c r="A567">
        <v>1459</v>
      </c>
      <c r="B567" t="str">
        <v>2015-07-12</v>
      </c>
      <c r="C567">
        <v>5</v>
      </c>
      <c r="D567">
        <v>9</v>
      </c>
      <c r="E567">
        <v>16</v>
      </c>
      <c r="F567">
        <v>17</v>
      </c>
      <c r="G567">
        <v>31</v>
      </c>
      <c r="H567">
        <v>1</v>
      </c>
      <c r="I567" t="str">
        <v>5 - 9 - 16 - 17 - 31 [PB: 1]</v>
      </c>
      <c r="J567">
        <f>SUM(C567:G567)</f>
        <v>78</v>
      </c>
      <c r="K567">
        <f>AVERAGE(C567:G567)</f>
        <v>15.6</v>
      </c>
      <c r="L567">
        <f>MAX(C567:G567)-MIN(C567:G567)</f>
        <v>26</v>
      </c>
      <c r="M567">
        <f>SUMPRODUCT(MOD(C567:G567,2))</f>
        <v>4</v>
      </c>
      <c r="N567">
        <f>5-M567</f>
        <v>1</v>
      </c>
      <c r="O567">
        <f>COUNTIF(C567:G567,"&lt;=17")</f>
        <v>4</v>
      </c>
      <c r="P567">
        <f>COUNTIF(C567:G567,"&gt;=18")</f>
        <v>1</v>
      </c>
      <c r="Q567">
        <f>SUMPRODUCT(--(D567:G567-C567:F567=1))</f>
        <v>1</v>
      </c>
      <c r="R567">
        <f>SUMPRODUCT(COUNTIF(C568:G568,C567:G567))</f>
        <v>1</v>
      </c>
      <c r="S567">
        <f>AVERAGE(J567:J571)</f>
        <v>78</v>
      </c>
      <c r="T567">
        <f>AVERAGE(J567:J586)</f>
        <v>78</v>
      </c>
      <c r="U567">
        <f>S567-T567</f>
        <v>0</v>
      </c>
      <c r="V567" t="str">
        <f>IF(S567&gt;T567,"EXPANDING (BULLISH)",IF(S567&lt;T567,"CONTRACTING (BEARISH)","NEUTRAL"))</f>
        <v>NEUTRAL</v>
      </c>
    </row>
    <row r="568">
      <c r="A568">
        <v>1458</v>
      </c>
      <c r="B568" t="str">
        <v>2015-07-08</v>
      </c>
      <c r="C568">
        <v>11</v>
      </c>
      <c r="D568">
        <v>12</v>
      </c>
      <c r="E568">
        <v>17</v>
      </c>
      <c r="F568">
        <v>18</v>
      </c>
      <c r="G568">
        <v>19</v>
      </c>
      <c r="H568">
        <v>10</v>
      </c>
      <c r="I568" t="str">
        <v>11 - 12 - 17 - 18 - 19 [PB: 10]</v>
      </c>
      <c r="J568">
        <f>SUM(C568:G568)</f>
        <v>77</v>
      </c>
      <c r="K568">
        <f>AVERAGE(C568:G568)</f>
        <v>15.4</v>
      </c>
      <c r="L568">
        <f>MAX(C568:G568)-MIN(C568:G568)</f>
        <v>8</v>
      </c>
      <c r="M568">
        <f>SUMPRODUCT(MOD(C568:G568,2))</f>
        <v>3</v>
      </c>
      <c r="N568">
        <f>5-M568</f>
        <v>2</v>
      </c>
      <c r="O568">
        <f>COUNTIF(C568:G568,"&lt;=17")</f>
        <v>3</v>
      </c>
      <c r="P568">
        <f>COUNTIF(C568:G568,"&gt;=18")</f>
        <v>2</v>
      </c>
      <c r="Q568">
        <f>SUMPRODUCT(--(D568:G568-C568:F568=1))</f>
        <v>3</v>
      </c>
      <c r="R568">
        <f>SUMPRODUCT(COUNTIF(C569:G569,C568:G568))</f>
        <v>2</v>
      </c>
      <c r="S568">
        <f>AVERAGE(J568:J572)</f>
        <v>77</v>
      </c>
      <c r="T568">
        <f>AVERAGE(J568:J587)</f>
        <v>77</v>
      </c>
      <c r="U568">
        <f>S568-T568</f>
        <v>0</v>
      </c>
      <c r="V568" t="str">
        <f>IF(S568&gt;T568,"EXPANDING (BULLISH)",IF(S568&lt;T568,"CONTRACTING (BEARISH)","NEUTRAL"))</f>
        <v>NEUTRAL</v>
      </c>
    </row>
    <row r="569">
      <c r="A569">
        <v>1457</v>
      </c>
      <c r="B569" t="str">
        <v>2015-07-04</v>
      </c>
      <c r="C569">
        <v>7</v>
      </c>
      <c r="D569">
        <v>12</v>
      </c>
      <c r="E569">
        <v>19</v>
      </c>
      <c r="F569">
        <v>27</v>
      </c>
      <c r="G569">
        <v>34</v>
      </c>
      <c r="H569">
        <v>5</v>
      </c>
      <c r="I569" t="str">
        <v>7 - 12 - 19 - 27 - 34 [PB: 5]</v>
      </c>
      <c r="J569">
        <f>SUM(C569:G569)</f>
        <v>99</v>
      </c>
      <c r="K569">
        <f>AVERAGE(C569:G569)</f>
        <v>19.8</v>
      </c>
      <c r="L569">
        <f>MAX(C569:G569)-MIN(C569:G569)</f>
        <v>27</v>
      </c>
      <c r="M569">
        <f>SUMPRODUCT(MOD(C569:G569,2))</f>
        <v>3</v>
      </c>
      <c r="N569">
        <f>5-M569</f>
        <v>2</v>
      </c>
      <c r="O569">
        <f>COUNTIF(C569:G569,"&lt;=17")</f>
        <v>2</v>
      </c>
      <c r="P569">
        <f>COUNTIF(C569:G569,"&gt;=18")</f>
        <v>3</v>
      </c>
      <c r="Q569">
        <f>SUMPRODUCT(--(D569:G569-C569:F569=1))</f>
        <v>0</v>
      </c>
      <c r="R569">
        <f>SUMPRODUCT(COUNTIF(C570:G570,C569:G569))</f>
        <v>0</v>
      </c>
      <c r="S569">
        <f>AVERAGE(J569:J573)</f>
        <v>99</v>
      </c>
      <c r="T569">
        <f>AVERAGE(J569:J588)</f>
        <v>99</v>
      </c>
      <c r="U569">
        <f>S569-T569</f>
        <v>0</v>
      </c>
      <c r="V569" t="str">
        <f>IF(S569&gt;T569,"EXPANDING (BULLISH)",IF(S569&lt;T569,"CONTRACTING (BEARISH)","NEUTRAL"))</f>
        <v>NEUTRAL</v>
      </c>
    </row>
    <row r="570">
      <c r="A570">
        <v>1456</v>
      </c>
      <c r="B570" t="str">
        <v>2015-07-01</v>
      </c>
      <c r="C570">
        <v>1</v>
      </c>
      <c r="D570">
        <v>4</v>
      </c>
      <c r="E570">
        <v>10</v>
      </c>
      <c r="F570">
        <v>21</v>
      </c>
      <c r="G570">
        <v>28</v>
      </c>
      <c r="H570">
        <v>4</v>
      </c>
      <c r="I570" t="str">
        <v>1 - 4 - 10 - 21 - 28 [PB: 4]</v>
      </c>
      <c r="J570">
        <f>SUM(C570:G570)</f>
        <v>64</v>
      </c>
      <c r="K570">
        <f>AVERAGE(C570:G570)</f>
        <v>12.8</v>
      </c>
      <c r="L570">
        <f>MAX(C570:G570)-MIN(C570:G570)</f>
        <v>27</v>
      </c>
      <c r="M570">
        <f>SUMPRODUCT(MOD(C570:G570,2))</f>
        <v>2</v>
      </c>
      <c r="N570">
        <f>5-M570</f>
        <v>3</v>
      </c>
      <c r="O570">
        <f>COUNTIF(C570:G570,"&lt;=17")</f>
        <v>3</v>
      </c>
      <c r="P570">
        <f>COUNTIF(C570:G570,"&gt;=18")</f>
        <v>2</v>
      </c>
      <c r="Q570">
        <f>SUMPRODUCT(--(D570:G570-C570:F570=1))</f>
        <v>0</v>
      </c>
      <c r="R570">
        <f>SUMPRODUCT(COUNTIF(C571:G571,C570:G570))</f>
        <v>1</v>
      </c>
      <c r="S570">
        <f>AVERAGE(J570:J574)</f>
        <v>64</v>
      </c>
      <c r="T570">
        <f>AVERAGE(J570:J589)</f>
        <v>64</v>
      </c>
      <c r="U570">
        <f>S570-T570</f>
        <v>0</v>
      </c>
      <c r="V570" t="str">
        <f>IF(S570&gt;T570,"EXPANDING (BULLISH)",IF(S570&lt;T570,"CONTRACTING (BEARISH)","NEUTRAL"))</f>
        <v>NEUTRAL</v>
      </c>
    </row>
    <row r="571">
      <c r="A571">
        <v>1240</v>
      </c>
      <c r="B571" t="str">
        <v>2013-05-29</v>
      </c>
      <c r="C571">
        <v>4</v>
      </c>
      <c r="D571">
        <v>9</v>
      </c>
      <c r="E571">
        <v>12</v>
      </c>
      <c r="F571">
        <v>14</v>
      </c>
      <c r="G571">
        <v>31</v>
      </c>
      <c r="H571">
        <v>8</v>
      </c>
      <c r="I571" t="str">
        <v>4 - 9 - 12 - 14 - 31 [PB: 8]</v>
      </c>
      <c r="J571">
        <f>SUM(C571:G571)</f>
        <v>70</v>
      </c>
      <c r="K571">
        <f>AVERAGE(C571:G571)</f>
        <v>14</v>
      </c>
      <c r="L571">
        <f>MAX(C571:G571)-MIN(C571:G571)</f>
        <v>27</v>
      </c>
      <c r="M571">
        <f>SUMPRODUCT(MOD(C571:G571,2))</f>
        <v>2</v>
      </c>
      <c r="N571">
        <f>5-M571</f>
        <v>3</v>
      </c>
      <c r="O571">
        <f>COUNTIF(C571:G571,"&lt;=17")</f>
        <v>4</v>
      </c>
      <c r="P571">
        <f>COUNTIF(C571:G571,"&gt;=18")</f>
        <v>1</v>
      </c>
      <c r="Q571">
        <f>SUMPRODUCT(--(D571:G571-C571:F571=1))</f>
        <v>0</v>
      </c>
      <c r="R571">
        <f>SUMPRODUCT(COUNTIF(C572:G572,C571:G571))</f>
        <v>1</v>
      </c>
      <c r="S571">
        <f>AVERAGE(J571:J575)</f>
        <v>70</v>
      </c>
      <c r="T571">
        <f>AVERAGE(J571:J590)</f>
        <v>70</v>
      </c>
      <c r="U571">
        <f>S571-T571</f>
        <v>0</v>
      </c>
      <c r="V571" t="str">
        <f>IF(S571&gt;T571,"EXPANDING (BULLISH)",IF(S571&lt;T571,"CONTRACTING (BEARISH)","NEUTRAL"))</f>
        <v>NEUTRAL</v>
      </c>
    </row>
    <row r="572">
      <c r="A572">
        <v>1239</v>
      </c>
      <c r="B572" t="str">
        <v>2013-05-25</v>
      </c>
      <c r="C572">
        <v>2</v>
      </c>
      <c r="D572">
        <v>11</v>
      </c>
      <c r="E572">
        <v>14</v>
      </c>
      <c r="F572">
        <v>25</v>
      </c>
      <c r="G572">
        <v>34</v>
      </c>
      <c r="H572">
        <v>6</v>
      </c>
      <c r="I572" t="str">
        <v>2 - 11 - 14 - 25 - 34 [PB: 6]</v>
      </c>
      <c r="J572">
        <f>SUM(C572:G572)</f>
        <v>86</v>
      </c>
      <c r="K572">
        <f>AVERAGE(C572:G572)</f>
        <v>17.2</v>
      </c>
      <c r="L572">
        <f>MAX(C572:G572)-MIN(C572:G572)</f>
        <v>32</v>
      </c>
      <c r="M572">
        <f>SUMPRODUCT(MOD(C572:G572,2))</f>
        <v>2</v>
      </c>
      <c r="N572">
        <f>5-M572</f>
        <v>3</v>
      </c>
      <c r="O572">
        <f>COUNTIF(C572:G572,"&lt;=17")</f>
        <v>3</v>
      </c>
      <c r="P572">
        <f>COUNTIF(C572:G572,"&gt;=18")</f>
        <v>2</v>
      </c>
      <c r="Q572">
        <f>SUMPRODUCT(--(D572:G572-C572:F572=1))</f>
        <v>0</v>
      </c>
      <c r="R572">
        <f>SUMPRODUCT(COUNTIF(C573:G573,C572:G572))</f>
        <v>2</v>
      </c>
      <c r="S572">
        <f>AVERAGE(J572:J576)</f>
        <v>86</v>
      </c>
      <c r="T572">
        <f>AVERAGE(J572:J591)</f>
        <v>86</v>
      </c>
      <c r="U572">
        <f>S572-T572</f>
        <v>0</v>
      </c>
      <c r="V572" t="str">
        <f>IF(S572&gt;T572,"EXPANDING (BULLISH)",IF(S572&lt;T572,"CONTRACTING (BEARISH)","NEUTRAL"))</f>
        <v>NEUTRAL</v>
      </c>
    </row>
    <row r="573">
      <c r="A573">
        <v>1238</v>
      </c>
      <c r="B573" t="str">
        <v>2013-05-22</v>
      </c>
      <c r="C573">
        <v>7</v>
      </c>
      <c r="D573">
        <v>11</v>
      </c>
      <c r="E573">
        <v>13</v>
      </c>
      <c r="F573">
        <v>25</v>
      </c>
      <c r="G573">
        <v>26</v>
      </c>
      <c r="H573">
        <v>10</v>
      </c>
      <c r="I573" t="str">
        <v>7 - 11 - 13 - 25 - 26 [PB: 10]</v>
      </c>
      <c r="J573">
        <f>SUM(C573:G573)</f>
        <v>82</v>
      </c>
      <c r="K573">
        <f>AVERAGE(C573:G573)</f>
        <v>16.4</v>
      </c>
      <c r="L573">
        <f>MAX(C573:G573)-MIN(C573:G573)</f>
        <v>19</v>
      </c>
      <c r="M573">
        <f>SUMPRODUCT(MOD(C573:G573,2))</f>
        <v>4</v>
      </c>
      <c r="N573">
        <f>5-M573</f>
        <v>1</v>
      </c>
      <c r="O573">
        <f>COUNTIF(C573:G573,"&lt;=17")</f>
        <v>3</v>
      </c>
      <c r="P573">
        <f>COUNTIF(C573:G573,"&gt;=18")</f>
        <v>2</v>
      </c>
      <c r="Q573">
        <f>SUMPRODUCT(--(D573:G573-C573:F573=1))</f>
        <v>1</v>
      </c>
      <c r="R573">
        <f>SUMPRODUCT(COUNTIF(C574:G574,C573:G573))</f>
        <v>1</v>
      </c>
      <c r="S573">
        <f>AVERAGE(J573:J577)</f>
        <v>82</v>
      </c>
      <c r="T573">
        <f>AVERAGE(J573:J592)</f>
        <v>82</v>
      </c>
      <c r="U573">
        <f>S573-T573</f>
        <v>0</v>
      </c>
      <c r="V573" t="str">
        <f>IF(S573&gt;T573,"EXPANDING (BULLISH)",IF(S573&lt;T573,"CONTRACTING (BEARISH)","NEUTRAL"))</f>
        <v>NEUTRAL</v>
      </c>
    </row>
    <row r="574">
      <c r="A574">
        <v>1237</v>
      </c>
      <c r="B574" t="str">
        <v>2013-05-18</v>
      </c>
      <c r="C574">
        <v>2</v>
      </c>
      <c r="D574">
        <v>3</v>
      </c>
      <c r="E574">
        <v>7</v>
      </c>
      <c r="F574">
        <v>9</v>
      </c>
      <c r="G574">
        <v>24</v>
      </c>
      <c r="H574">
        <v>6</v>
      </c>
      <c r="I574" t="str">
        <v>2 - 3 - 7 - 9 - 24 [PB: 6]</v>
      </c>
      <c r="J574">
        <f>SUM(C574:G574)</f>
        <v>45</v>
      </c>
      <c r="K574">
        <f>AVERAGE(C574:G574)</f>
        <v>9</v>
      </c>
      <c r="L574">
        <f>MAX(C574:G574)-MIN(C574:G574)</f>
        <v>22</v>
      </c>
      <c r="M574">
        <f>SUMPRODUCT(MOD(C574:G574,2))</f>
        <v>3</v>
      </c>
      <c r="N574">
        <f>5-M574</f>
        <v>2</v>
      </c>
      <c r="O574">
        <f>COUNTIF(C574:G574,"&lt;=17")</f>
        <v>4</v>
      </c>
      <c r="P574">
        <f>COUNTIF(C574:G574,"&gt;=18")</f>
        <v>1</v>
      </c>
      <c r="Q574">
        <f>SUMPRODUCT(--(D574:G574-C574:F574=1))</f>
        <v>1</v>
      </c>
      <c r="R574">
        <f>SUMPRODUCT(COUNTIF(C575:G575,C574:G574))</f>
        <v>1</v>
      </c>
      <c r="S574">
        <f>AVERAGE(J574:J578)</f>
        <v>45</v>
      </c>
      <c r="T574">
        <f>AVERAGE(J574:J593)</f>
        <v>45</v>
      </c>
      <c r="U574">
        <f>S574-T574</f>
        <v>0</v>
      </c>
      <c r="V574" t="str">
        <f>IF(S574&gt;T574,"EXPANDING (BULLISH)",IF(S574&lt;T574,"CONTRACTING (BEARISH)","NEUTRAL"))</f>
        <v>NEUTRAL</v>
      </c>
    </row>
    <row r="575">
      <c r="A575">
        <v>1236</v>
      </c>
      <c r="B575" t="str">
        <v>2013-05-15</v>
      </c>
      <c r="C575">
        <v>3</v>
      </c>
      <c r="D575">
        <v>15</v>
      </c>
      <c r="E575">
        <v>19</v>
      </c>
      <c r="F575">
        <v>25</v>
      </c>
      <c r="G575">
        <v>32</v>
      </c>
      <c r="H575">
        <v>9</v>
      </c>
      <c r="I575" t="str">
        <v>3 - 15 - 19 - 25 - 32 [PB: 9]</v>
      </c>
      <c r="J575">
        <f>SUM(C575:G575)</f>
        <v>94</v>
      </c>
      <c r="K575">
        <f>AVERAGE(C575:G575)</f>
        <v>18.8</v>
      </c>
      <c r="L575">
        <f>MAX(C575:G575)-MIN(C575:G575)</f>
        <v>29</v>
      </c>
      <c r="M575">
        <f>SUMPRODUCT(MOD(C575:G575,2))</f>
        <v>4</v>
      </c>
      <c r="N575">
        <f>5-M575</f>
        <v>1</v>
      </c>
      <c r="O575">
        <f>COUNTIF(C575:G575,"&lt;=17")</f>
        <v>2</v>
      </c>
      <c r="P575">
        <f>COUNTIF(C575:G575,"&gt;=18")</f>
        <v>3</v>
      </c>
      <c r="Q575">
        <f>SUMPRODUCT(--(D575:G575-C575:F575=1))</f>
        <v>0</v>
      </c>
      <c r="R575">
        <f>SUMPRODUCT(COUNTIF(C576:G576,C575:G575))</f>
        <v>0</v>
      </c>
      <c r="S575">
        <f>AVERAGE(J575:J579)</f>
        <v>94</v>
      </c>
      <c r="T575">
        <f>AVERAGE(J575:J594)</f>
        <v>94</v>
      </c>
      <c r="U575">
        <f>S575-T575</f>
        <v>0</v>
      </c>
      <c r="V575" t="str">
        <f>IF(S575&gt;T575,"EXPANDING (BULLISH)",IF(S575&lt;T575,"CONTRACTING (BEARISH)","NEUTRAL"))</f>
        <v>NEUTRAL</v>
      </c>
    </row>
    <row r="576">
      <c r="A576">
        <v>1235</v>
      </c>
      <c r="B576" t="str">
        <v>2013-05-11</v>
      </c>
      <c r="C576">
        <v>7</v>
      </c>
      <c r="D576">
        <v>9</v>
      </c>
      <c r="E576">
        <v>10</v>
      </c>
      <c r="F576">
        <v>14</v>
      </c>
      <c r="G576">
        <v>27</v>
      </c>
      <c r="H576">
        <v>4</v>
      </c>
      <c r="I576" t="str">
        <v>7 - 9 - 10 - 14 - 27 [PB: 4]</v>
      </c>
      <c r="J576">
        <f>SUM(C576:G576)</f>
        <v>67</v>
      </c>
      <c r="K576">
        <f>AVERAGE(C576:G576)</f>
        <v>13.4</v>
      </c>
      <c r="L576">
        <f>MAX(C576:G576)-MIN(C576:G576)</f>
        <v>20</v>
      </c>
      <c r="M576">
        <f>SUMPRODUCT(MOD(C576:G576,2))</f>
        <v>3</v>
      </c>
      <c r="N576">
        <f>5-M576</f>
        <v>2</v>
      </c>
      <c r="O576">
        <f>COUNTIF(C576:G576,"&lt;=17")</f>
        <v>4</v>
      </c>
      <c r="P576">
        <f>COUNTIF(C576:G576,"&gt;=18")</f>
        <v>1</v>
      </c>
      <c r="Q576">
        <f>SUMPRODUCT(--(D576:G576-C576:F576=1))</f>
        <v>1</v>
      </c>
      <c r="R576">
        <f>SUMPRODUCT(COUNTIF(C577:G577,C576:G576))</f>
        <v>0</v>
      </c>
      <c r="S576">
        <f>AVERAGE(J576:J580)</f>
        <v>67</v>
      </c>
      <c r="T576">
        <f>AVERAGE(J576:J595)</f>
        <v>67</v>
      </c>
      <c r="U576">
        <f>S576-T576</f>
        <v>0</v>
      </c>
      <c r="V576" t="str">
        <f>IF(S576&gt;T576,"EXPANDING (BULLISH)",IF(S576&lt;T576,"CONTRACTING (BEARISH)","NEUTRAL"))</f>
        <v>NEUTRAL</v>
      </c>
    </row>
    <row r="577">
      <c r="A577">
        <v>1234</v>
      </c>
      <c r="B577" t="str">
        <v>2013-05-08</v>
      </c>
      <c r="C577">
        <v>1</v>
      </c>
      <c r="D577">
        <v>12</v>
      </c>
      <c r="E577">
        <v>15</v>
      </c>
      <c r="F577">
        <v>24</v>
      </c>
      <c r="G577">
        <v>29</v>
      </c>
      <c r="H577">
        <v>5</v>
      </c>
      <c r="I577" t="str">
        <v>1 - 12 - 15 - 24 - 29 [PB: 5]</v>
      </c>
      <c r="J577">
        <f>SUM(C577:G577)</f>
        <v>81</v>
      </c>
      <c r="K577">
        <f>AVERAGE(C577:G577)</f>
        <v>16.2</v>
      </c>
      <c r="L577">
        <f>MAX(C577:G577)-MIN(C577:G577)</f>
        <v>28</v>
      </c>
      <c r="M577">
        <f>SUMPRODUCT(MOD(C577:G577,2))</f>
        <v>3</v>
      </c>
      <c r="N577">
        <f>5-M577</f>
        <v>2</v>
      </c>
      <c r="O577">
        <f>COUNTIF(C577:G577,"&lt;=17")</f>
        <v>3</v>
      </c>
      <c r="P577">
        <f>COUNTIF(C577:G577,"&gt;=18")</f>
        <v>2</v>
      </c>
      <c r="Q577">
        <f>SUMPRODUCT(--(D577:G577-C577:F577=1))</f>
        <v>0</v>
      </c>
      <c r="R577">
        <f>SUMPRODUCT(COUNTIF(C578:G578,C577:G577))</f>
        <v>1</v>
      </c>
      <c r="S577">
        <f>AVERAGE(J577:J581)</f>
        <v>81</v>
      </c>
      <c r="T577">
        <f>AVERAGE(J577:J596)</f>
        <v>81</v>
      </c>
      <c r="U577">
        <f>S577-T577</f>
        <v>0</v>
      </c>
      <c r="V577" t="str">
        <f>IF(S577&gt;T577,"EXPANDING (BULLISH)",IF(S577&lt;T577,"CONTRACTING (BEARISH)","NEUTRAL"))</f>
        <v>NEUTRAL</v>
      </c>
    </row>
    <row r="578">
      <c r="A578">
        <v>1233</v>
      </c>
      <c r="B578" t="str">
        <v>2013-05-04</v>
      </c>
      <c r="C578">
        <v>1</v>
      </c>
      <c r="D578">
        <v>6</v>
      </c>
      <c r="E578">
        <v>22</v>
      </c>
      <c r="F578">
        <v>25</v>
      </c>
      <c r="G578">
        <v>27</v>
      </c>
      <c r="H578">
        <v>7</v>
      </c>
      <c r="I578" t="str">
        <v>1 - 6 - 22 - 25 - 27 [PB: 7]</v>
      </c>
      <c r="J578">
        <f>SUM(C578:G578)</f>
        <v>81</v>
      </c>
      <c r="K578">
        <f>AVERAGE(C578:G578)</f>
        <v>16.2</v>
      </c>
      <c r="L578">
        <f>MAX(C578:G578)-MIN(C578:G578)</f>
        <v>26</v>
      </c>
      <c r="M578">
        <f>SUMPRODUCT(MOD(C578:G578,2))</f>
        <v>3</v>
      </c>
      <c r="N578">
        <f>5-M578</f>
        <v>2</v>
      </c>
      <c r="O578">
        <f>COUNTIF(C578:G578,"&lt;=17")</f>
        <v>2</v>
      </c>
      <c r="P578">
        <f>COUNTIF(C578:G578,"&gt;=18")</f>
        <v>3</v>
      </c>
      <c r="Q578">
        <f>SUMPRODUCT(--(D578:G578-C578:F578=1))</f>
        <v>0</v>
      </c>
      <c r="R578">
        <f>SUMPRODUCT(COUNTIF(C579:G579,C578:G578))</f>
        <v>1</v>
      </c>
      <c r="S578">
        <f>AVERAGE(J578:J582)</f>
        <v>81</v>
      </c>
      <c r="T578">
        <f>AVERAGE(J578:J597)</f>
        <v>81</v>
      </c>
      <c r="U578">
        <f>S578-T578</f>
        <v>0</v>
      </c>
      <c r="V578" t="str">
        <f>IF(S578&gt;T578,"EXPANDING (BULLISH)",IF(S578&lt;T578,"CONTRACTING (BEARISH)","NEUTRAL"))</f>
        <v>NEUTRAL</v>
      </c>
    </row>
    <row r="579">
      <c r="A579">
        <v>1232</v>
      </c>
      <c r="B579" t="str">
        <v>2013-05-01</v>
      </c>
      <c r="C579">
        <v>5</v>
      </c>
      <c r="D579">
        <v>14</v>
      </c>
      <c r="E579">
        <v>16</v>
      </c>
      <c r="F579">
        <v>22</v>
      </c>
      <c r="G579">
        <v>30</v>
      </c>
      <c r="H579">
        <v>1</v>
      </c>
      <c r="I579" t="str">
        <v>5 - 14 - 16 - 22 - 30 [PB: 1]</v>
      </c>
      <c r="J579">
        <f>SUM(C579:G579)</f>
        <v>87</v>
      </c>
      <c r="K579">
        <f>AVERAGE(C579:G579)</f>
        <v>17.4</v>
      </c>
      <c r="L579">
        <f>MAX(C579:G579)-MIN(C579:G579)</f>
        <v>25</v>
      </c>
      <c r="M579">
        <f>SUMPRODUCT(MOD(C579:G579,2))</f>
        <v>1</v>
      </c>
      <c r="N579">
        <f>5-M579</f>
        <v>4</v>
      </c>
      <c r="O579">
        <f>COUNTIF(C579:G579,"&lt;=17")</f>
        <v>3</v>
      </c>
      <c r="P579">
        <f>COUNTIF(C579:G579,"&gt;=18")</f>
        <v>2</v>
      </c>
      <c r="Q579">
        <f>SUMPRODUCT(--(D579:G579-C579:F579=1))</f>
        <v>0</v>
      </c>
      <c r="R579">
        <f>SUMPRODUCT(COUNTIF(C580:G580,C579:G579))</f>
        <v>0</v>
      </c>
      <c r="S579">
        <f>AVERAGE(J579:J583)</f>
        <v>87</v>
      </c>
      <c r="T579">
        <f>AVERAGE(J579:J598)</f>
        <v>87</v>
      </c>
      <c r="U579">
        <f>S579-T579</f>
        <v>0</v>
      </c>
      <c r="V579" t="str">
        <f>IF(S579&gt;T579,"EXPANDING (BULLISH)",IF(S579&lt;T579,"CONTRACTING (BEARISH)","NEUTRAL"))</f>
        <v>NEUTRAL</v>
      </c>
    </row>
    <row r="580">
      <c r="A580">
        <v>1231</v>
      </c>
      <c r="B580" t="str">
        <v>2013-04-27</v>
      </c>
      <c r="C580">
        <v>10</v>
      </c>
      <c r="D580">
        <v>11</v>
      </c>
      <c r="E580">
        <v>12</v>
      </c>
      <c r="F580">
        <v>28</v>
      </c>
      <c r="G580">
        <v>34</v>
      </c>
      <c r="H580">
        <v>3</v>
      </c>
      <c r="I580" t="str">
        <v>10 - 11 - 12 - 28 - 34 [PB: 3]</v>
      </c>
      <c r="J580">
        <f>SUM(C580:G580)</f>
        <v>95</v>
      </c>
      <c r="K580">
        <f>AVERAGE(C580:G580)</f>
        <v>19</v>
      </c>
      <c r="L580">
        <f>MAX(C580:G580)-MIN(C580:G580)</f>
        <v>24</v>
      </c>
      <c r="M580">
        <f>SUMPRODUCT(MOD(C580:G580,2))</f>
        <v>1</v>
      </c>
      <c r="N580">
        <f>5-M580</f>
        <v>4</v>
      </c>
      <c r="O580">
        <f>COUNTIF(C580:G580,"&lt;=17")</f>
        <v>3</v>
      </c>
      <c r="P580">
        <f>COUNTIF(C580:G580,"&gt;=18")</f>
        <v>2</v>
      </c>
      <c r="Q580">
        <f>SUMPRODUCT(--(D580:G580-C580:F580=1))</f>
        <v>2</v>
      </c>
      <c r="R580">
        <f>SUMPRODUCT(COUNTIF(C581:G581,C580:G580))</f>
        <v>0</v>
      </c>
      <c r="S580">
        <f>AVERAGE(J580:J584)</f>
        <v>95</v>
      </c>
      <c r="T580">
        <f>AVERAGE(J580:J599)</f>
        <v>95</v>
      </c>
      <c r="U580">
        <f>S580-T580</f>
        <v>0</v>
      </c>
      <c r="V580" t="str">
        <f>IF(S580&gt;T580,"EXPANDING (BULLISH)",IF(S580&lt;T580,"CONTRACTING (BEARISH)","NEUTRAL"))</f>
        <v>NEUTRAL</v>
      </c>
    </row>
    <row r="581">
      <c r="A581">
        <v>1230</v>
      </c>
      <c r="B581" t="str">
        <v>2013-04-24</v>
      </c>
      <c r="C581">
        <v>1</v>
      </c>
      <c r="D581">
        <v>13</v>
      </c>
      <c r="E581">
        <v>16</v>
      </c>
      <c r="F581">
        <v>29</v>
      </c>
      <c r="G581">
        <v>35</v>
      </c>
      <c r="H581">
        <v>6</v>
      </c>
      <c r="I581" t="str">
        <v>1 - 13 - 16 - 29 - 35 [PB: 6]</v>
      </c>
      <c r="J581">
        <f>SUM(C581:G581)</f>
        <v>94</v>
      </c>
      <c r="K581">
        <f>AVERAGE(C581:G581)</f>
        <v>18.8</v>
      </c>
      <c r="L581">
        <f>MAX(C581:G581)-MIN(C581:G581)</f>
        <v>34</v>
      </c>
      <c r="M581">
        <f>SUMPRODUCT(MOD(C581:G581,2))</f>
        <v>4</v>
      </c>
      <c r="N581">
        <f>5-M581</f>
        <v>1</v>
      </c>
      <c r="O581">
        <f>COUNTIF(C581:G581,"&lt;=17")</f>
        <v>3</v>
      </c>
      <c r="P581">
        <f>COUNTIF(C581:G581,"&gt;=18")</f>
        <v>2</v>
      </c>
      <c r="Q581">
        <f>SUMPRODUCT(--(D581:G581-C581:F581=1))</f>
        <v>0</v>
      </c>
      <c r="R581">
        <f>SUMPRODUCT(COUNTIF(C582:G582,C581:G581))</f>
        <v>0</v>
      </c>
      <c r="S581">
        <f>AVERAGE(J581:J585)</f>
        <v>94</v>
      </c>
      <c r="T581">
        <f>AVERAGE(J581:J600)</f>
        <v>94</v>
      </c>
      <c r="U581">
        <f>S581-T581</f>
        <v>0</v>
      </c>
      <c r="V581" t="str">
        <f>IF(S581&gt;T581,"EXPANDING (BULLISH)",IF(S581&lt;T581,"CONTRACTING (BEARISH)","NEUTRAL"))</f>
        <v>NEUTRAL</v>
      </c>
    </row>
    <row r="582">
      <c r="A582">
        <v>1229</v>
      </c>
      <c r="B582" t="str">
        <v>2013-04-20</v>
      </c>
      <c r="C582">
        <v>10</v>
      </c>
      <c r="D582">
        <v>11</v>
      </c>
      <c r="E582">
        <v>19</v>
      </c>
      <c r="F582">
        <v>25</v>
      </c>
      <c r="G582">
        <v>26</v>
      </c>
      <c r="H582">
        <v>9</v>
      </c>
      <c r="I582" t="str">
        <v>10 - 11 - 19 - 25 - 26 [PB: 9]</v>
      </c>
      <c r="J582">
        <f>SUM(C582:G582)</f>
        <v>91</v>
      </c>
      <c r="K582">
        <f>AVERAGE(C582:G582)</f>
        <v>18.2</v>
      </c>
      <c r="L582">
        <f>MAX(C582:G582)-MIN(C582:G582)</f>
        <v>16</v>
      </c>
      <c r="M582">
        <f>SUMPRODUCT(MOD(C582:G582,2))</f>
        <v>3</v>
      </c>
      <c r="N582">
        <f>5-M582</f>
        <v>2</v>
      </c>
      <c r="O582">
        <f>COUNTIF(C582:G582,"&lt;=17")</f>
        <v>2</v>
      </c>
      <c r="P582">
        <f>COUNTIF(C582:G582,"&gt;=18")</f>
        <v>3</v>
      </c>
      <c r="Q582">
        <f>SUMPRODUCT(--(D582:G582-C582:F582=1))</f>
        <v>2</v>
      </c>
      <c r="R582">
        <f>SUMPRODUCT(COUNTIF(C583:G583,C582:G582))</f>
        <v>1</v>
      </c>
      <c r="S582">
        <f>AVERAGE(J582:J586)</f>
        <v>91</v>
      </c>
      <c r="T582">
        <f>AVERAGE(J582:J601)</f>
        <v>91</v>
      </c>
      <c r="U582">
        <f>S582-T582</f>
        <v>0</v>
      </c>
      <c r="V582" t="str">
        <f>IF(S582&gt;T582,"EXPANDING (BULLISH)",IF(S582&lt;T582,"CONTRACTING (BEARISH)","NEUTRAL"))</f>
        <v>NEUTRAL</v>
      </c>
    </row>
    <row r="583">
      <c r="A583">
        <v>1228</v>
      </c>
      <c r="B583" t="str">
        <v>2013-04-17</v>
      </c>
      <c r="C583">
        <v>4</v>
      </c>
      <c r="D583">
        <v>7</v>
      </c>
      <c r="E583">
        <v>10</v>
      </c>
      <c r="F583">
        <v>20</v>
      </c>
      <c r="G583">
        <v>33</v>
      </c>
      <c r="H583">
        <v>5</v>
      </c>
      <c r="I583" t="str">
        <v>4 - 7 - 10 - 20 - 33 [PB: 5]</v>
      </c>
      <c r="J583">
        <f>SUM(C583:G583)</f>
        <v>74</v>
      </c>
      <c r="K583">
        <f>AVERAGE(C583:G583)</f>
        <v>14.8</v>
      </c>
      <c r="L583">
        <f>MAX(C583:G583)-MIN(C583:G583)</f>
        <v>29</v>
      </c>
      <c r="M583">
        <f>SUMPRODUCT(MOD(C583:G583,2))</f>
        <v>2</v>
      </c>
      <c r="N583">
        <f>5-M583</f>
        <v>3</v>
      </c>
      <c r="O583">
        <f>COUNTIF(C583:G583,"&lt;=17")</f>
        <v>3</v>
      </c>
      <c r="P583">
        <f>COUNTIF(C583:G583,"&gt;=18")</f>
        <v>2</v>
      </c>
      <c r="Q583">
        <f>SUMPRODUCT(--(D583:G583-C583:F583=1))</f>
        <v>0</v>
      </c>
      <c r="R583">
        <f>SUMPRODUCT(COUNTIF(C584:G584,C583:G583))</f>
        <v>0</v>
      </c>
      <c r="S583">
        <f>AVERAGE(J583:J587)</f>
        <v>74</v>
      </c>
      <c r="T583">
        <f>AVERAGE(J583:J602)</f>
        <v>74</v>
      </c>
      <c r="U583">
        <f>S583-T583</f>
        <v>0</v>
      </c>
      <c r="V583" t="str">
        <f>IF(S583&gt;T583,"EXPANDING (BULLISH)",IF(S583&lt;T583,"CONTRACTING (BEARISH)","NEUTRAL"))</f>
        <v>NEUTRAL</v>
      </c>
    </row>
    <row r="584">
      <c r="A584">
        <v>1227</v>
      </c>
      <c r="B584" t="str">
        <v>2013-04-13</v>
      </c>
      <c r="C584">
        <v>6</v>
      </c>
      <c r="D584">
        <v>15</v>
      </c>
      <c r="E584">
        <v>18</v>
      </c>
      <c r="F584">
        <v>26</v>
      </c>
      <c r="G584">
        <v>32</v>
      </c>
      <c r="H584">
        <v>8</v>
      </c>
      <c r="I584" t="str">
        <v>6 - 15 - 18 - 26 - 32 [PB: 8]</v>
      </c>
      <c r="J584">
        <f>SUM(C584:G584)</f>
        <v>97</v>
      </c>
      <c r="K584">
        <f>AVERAGE(C584:G584)</f>
        <v>19.4</v>
      </c>
      <c r="L584">
        <f>MAX(C584:G584)-MIN(C584:G584)</f>
        <v>26</v>
      </c>
      <c r="M584">
        <f>SUMPRODUCT(MOD(C584:G584,2))</f>
        <v>1</v>
      </c>
      <c r="N584">
        <f>5-M584</f>
        <v>4</v>
      </c>
      <c r="O584">
        <f>COUNTIF(C584:G584,"&lt;=17")</f>
        <v>2</v>
      </c>
      <c r="P584">
        <f>COUNTIF(C584:G584,"&gt;=18")</f>
        <v>3</v>
      </c>
      <c r="Q584">
        <f>SUMPRODUCT(--(D584:G584-C584:F584=1))</f>
        <v>0</v>
      </c>
      <c r="R584">
        <f>SUMPRODUCT(COUNTIF(C585:G585,C584:G584))</f>
        <v>1</v>
      </c>
      <c r="S584">
        <f>AVERAGE(J584:J588)</f>
        <v>97</v>
      </c>
      <c r="T584">
        <f>AVERAGE(J584:J603)</f>
        <v>97</v>
      </c>
      <c r="U584">
        <f>S584-T584</f>
        <v>0</v>
      </c>
      <c r="V584" t="str">
        <f>IF(S584&gt;T584,"EXPANDING (BULLISH)",IF(S584&lt;T584,"CONTRACTING (BEARISH)","NEUTRAL"))</f>
        <v>NEUTRAL</v>
      </c>
    </row>
    <row r="585">
      <c r="A585">
        <v>1226</v>
      </c>
      <c r="B585" t="str">
        <v>2013-04-10</v>
      </c>
      <c r="C585">
        <v>7</v>
      </c>
      <c r="D585">
        <v>13</v>
      </c>
      <c r="E585">
        <v>25</v>
      </c>
      <c r="F585">
        <v>26</v>
      </c>
      <c r="G585">
        <v>27</v>
      </c>
      <c r="H585">
        <v>7</v>
      </c>
      <c r="I585" t="str">
        <v>7 - 13 - 25 - 26 - 27 [PB: 7]</v>
      </c>
      <c r="J585">
        <f>SUM(C585:G585)</f>
        <v>98</v>
      </c>
      <c r="K585">
        <f>AVERAGE(C585:G585)</f>
        <v>19.6</v>
      </c>
      <c r="L585">
        <f>MAX(C585:G585)-MIN(C585:G585)</f>
        <v>20</v>
      </c>
      <c r="M585">
        <f>SUMPRODUCT(MOD(C585:G585,2))</f>
        <v>4</v>
      </c>
      <c r="N585">
        <f>5-M585</f>
        <v>1</v>
      </c>
      <c r="O585">
        <f>COUNTIF(C585:G585,"&lt;=17")</f>
        <v>2</v>
      </c>
      <c r="P585">
        <f>COUNTIF(C585:G585,"&gt;=18")</f>
        <v>3</v>
      </c>
      <c r="Q585">
        <f>SUMPRODUCT(--(D585:G585-C585:F585=1))</f>
        <v>2</v>
      </c>
      <c r="R585">
        <f>SUMPRODUCT(COUNTIF(C586:G586,C585:G585))</f>
        <v>0</v>
      </c>
      <c r="S585">
        <f>AVERAGE(J585:J589)</f>
        <v>98</v>
      </c>
      <c r="T585">
        <f>AVERAGE(J585:J604)</f>
        <v>98</v>
      </c>
      <c r="U585">
        <f>S585-T585</f>
        <v>0</v>
      </c>
      <c r="V585" t="str">
        <f>IF(S585&gt;T585,"EXPANDING (BULLISH)",IF(S585&lt;T585,"CONTRACTING (BEARISH)","NEUTRAL"))</f>
        <v>NEUTRAL</v>
      </c>
    </row>
    <row r="586">
      <c r="A586">
        <v>1225</v>
      </c>
      <c r="B586" t="str">
        <v>2013-04-06</v>
      </c>
      <c r="C586">
        <v>4</v>
      </c>
      <c r="D586">
        <v>5</v>
      </c>
      <c r="E586">
        <v>9</v>
      </c>
      <c r="F586">
        <v>22</v>
      </c>
      <c r="G586">
        <v>30</v>
      </c>
      <c r="H586">
        <v>7</v>
      </c>
      <c r="I586" t="str">
        <v>4 - 5 - 9 - 22 - 30 [PB: 7]</v>
      </c>
      <c r="J586">
        <f>SUM(C586:G586)</f>
        <v>70</v>
      </c>
      <c r="K586">
        <f>AVERAGE(C586:G586)</f>
        <v>14</v>
      </c>
      <c r="L586">
        <f>MAX(C586:G586)-MIN(C586:G586)</f>
        <v>26</v>
      </c>
      <c r="M586">
        <f>SUMPRODUCT(MOD(C586:G586,2))</f>
        <v>2</v>
      </c>
      <c r="N586">
        <f>5-M586</f>
        <v>3</v>
      </c>
      <c r="O586">
        <f>COUNTIF(C586:G586,"&lt;=17")</f>
        <v>3</v>
      </c>
      <c r="P586">
        <f>COUNTIF(C586:G586,"&gt;=18")</f>
        <v>2</v>
      </c>
      <c r="Q586">
        <f>SUMPRODUCT(--(D586:G586-C586:F586=1))</f>
        <v>1</v>
      </c>
      <c r="R586">
        <f>SUMPRODUCT(COUNTIF(C587:G587,C586:G586))</f>
        <v>0</v>
      </c>
      <c r="S586">
        <f>AVERAGE(J586:J590)</f>
        <v>70</v>
      </c>
      <c r="T586">
        <f>AVERAGE(J586:J605)</f>
        <v>70</v>
      </c>
      <c r="U586">
        <f>S586-T586</f>
        <v>0</v>
      </c>
      <c r="V586" t="str">
        <f>IF(S586&gt;T586,"EXPANDING (BULLISH)",IF(S586&lt;T586,"CONTRACTING (BEARISH)","NEUTRAL"))</f>
        <v>NEUTRAL</v>
      </c>
    </row>
    <row r="587">
      <c r="A587">
        <v>1224</v>
      </c>
      <c r="B587" t="str">
        <v>2013-04-03</v>
      </c>
      <c r="C587">
        <v>13</v>
      </c>
      <c r="D587">
        <v>14</v>
      </c>
      <c r="E587">
        <v>16</v>
      </c>
      <c r="F587">
        <v>19</v>
      </c>
      <c r="G587">
        <v>28</v>
      </c>
      <c r="H587">
        <v>7</v>
      </c>
      <c r="I587" t="str">
        <v>13 - 14 - 16 - 19 - 28 [PB: 7]</v>
      </c>
      <c r="J587">
        <f>SUM(C587:G587)</f>
        <v>90</v>
      </c>
      <c r="K587">
        <f>AVERAGE(C587:G587)</f>
        <v>18</v>
      </c>
      <c r="L587">
        <f>MAX(C587:G587)-MIN(C587:G587)</f>
        <v>15</v>
      </c>
      <c r="M587">
        <f>SUMPRODUCT(MOD(C587:G587,2))</f>
        <v>2</v>
      </c>
      <c r="N587">
        <f>5-M587</f>
        <v>3</v>
      </c>
      <c r="O587">
        <f>COUNTIF(C587:G587,"&lt;=17")</f>
        <v>3</v>
      </c>
      <c r="P587">
        <f>COUNTIF(C587:G587,"&gt;=18")</f>
        <v>2</v>
      </c>
      <c r="Q587">
        <f>SUMPRODUCT(--(D587:G587-C587:F587=1))</f>
        <v>1</v>
      </c>
      <c r="R587">
        <f>SUMPRODUCT(COUNTIF(C588:G588,C587:G587))</f>
        <v>2</v>
      </c>
      <c r="S587">
        <f>AVERAGE(J587:J591)</f>
        <v>90</v>
      </c>
      <c r="T587">
        <f>AVERAGE(J587:J606)</f>
        <v>90</v>
      </c>
      <c r="U587">
        <f>S587-T587</f>
        <v>0</v>
      </c>
      <c r="V587" t="str">
        <f>IF(S587&gt;T587,"EXPANDING (BULLISH)",IF(S587&lt;T587,"CONTRACTING (BEARISH)","NEUTRAL"))</f>
        <v>NEUTRAL</v>
      </c>
    </row>
    <row r="588">
      <c r="A588">
        <v>1223</v>
      </c>
      <c r="B588" t="str">
        <v>2013-03-27</v>
      </c>
      <c r="C588">
        <v>13</v>
      </c>
      <c r="D588">
        <v>17</v>
      </c>
      <c r="E588">
        <v>25</v>
      </c>
      <c r="F588">
        <v>28</v>
      </c>
      <c r="G588">
        <v>32</v>
      </c>
      <c r="H588">
        <v>1</v>
      </c>
      <c r="I588" t="str">
        <v>13 - 17 - 25 - 28 - 32 [PB: 1]</v>
      </c>
      <c r="J588">
        <f>SUM(C588:G588)</f>
        <v>115</v>
      </c>
      <c r="K588">
        <f>AVERAGE(C588:G588)</f>
        <v>23</v>
      </c>
      <c r="L588">
        <f>MAX(C588:G588)-MIN(C588:G588)</f>
        <v>19</v>
      </c>
      <c r="M588">
        <f>SUMPRODUCT(MOD(C588:G588,2))</f>
        <v>3</v>
      </c>
      <c r="N588">
        <f>5-M588</f>
        <v>2</v>
      </c>
      <c r="O588">
        <f>COUNTIF(C588:G588,"&lt;=17")</f>
        <v>2</v>
      </c>
      <c r="P588">
        <f>COUNTIF(C588:G588,"&gt;=18")</f>
        <v>3</v>
      </c>
      <c r="Q588">
        <f>SUMPRODUCT(--(D588:G588-C588:F588=1))</f>
        <v>0</v>
      </c>
      <c r="R588">
        <f>SUMPRODUCT(COUNTIF(C589:G589,C588:G588))</f>
        <v>1</v>
      </c>
      <c r="S588">
        <f>AVERAGE(J588:J592)</f>
        <v>115</v>
      </c>
      <c r="T588">
        <f>AVERAGE(J588:J607)</f>
        <v>115</v>
      </c>
      <c r="U588">
        <f>S588-T588</f>
        <v>0</v>
      </c>
      <c r="V588" t="str">
        <f>IF(S588&gt;T588,"EXPANDING (BULLISH)",IF(S588&lt;T588,"CONTRACTING (BEARISH)","NEUTRAL"))</f>
        <v>NEUTRAL</v>
      </c>
    </row>
    <row r="589">
      <c r="A589">
        <v>1222</v>
      </c>
      <c r="B589" t="str">
        <v>2013-03-23</v>
      </c>
      <c r="C589">
        <v>6</v>
      </c>
      <c r="D589">
        <v>7</v>
      </c>
      <c r="E589">
        <v>9</v>
      </c>
      <c r="F589">
        <v>12</v>
      </c>
      <c r="G589">
        <v>32</v>
      </c>
      <c r="H589">
        <v>7</v>
      </c>
      <c r="I589" t="str">
        <v>6 - 7 - 9 - 12 - 32 [PB: 7]</v>
      </c>
      <c r="J589">
        <f>SUM(C589:G589)</f>
        <v>66</v>
      </c>
      <c r="K589">
        <f>AVERAGE(C589:G589)</f>
        <v>13.2</v>
      </c>
      <c r="L589">
        <f>MAX(C589:G589)-MIN(C589:G589)</f>
        <v>26</v>
      </c>
      <c r="M589">
        <f>SUMPRODUCT(MOD(C589:G589,2))</f>
        <v>2</v>
      </c>
      <c r="N589">
        <f>5-M589</f>
        <v>3</v>
      </c>
      <c r="O589">
        <f>COUNTIF(C589:G589,"&lt;=17")</f>
        <v>4</v>
      </c>
      <c r="P589">
        <f>COUNTIF(C589:G589,"&gt;=18")</f>
        <v>1</v>
      </c>
      <c r="Q589">
        <f>SUMPRODUCT(--(D589:G589-C589:F589=1))</f>
        <v>1</v>
      </c>
      <c r="R589">
        <f>SUMPRODUCT(COUNTIF(C590:G590,C589:G589))</f>
        <v>0</v>
      </c>
      <c r="S589">
        <f>AVERAGE(J589:J593)</f>
        <v>66</v>
      </c>
      <c r="T589">
        <f>AVERAGE(J589:J608)</f>
        <v>66</v>
      </c>
      <c r="U589">
        <f>S589-T589</f>
        <v>0</v>
      </c>
      <c r="V589" t="str">
        <f>IF(S589&gt;T589,"EXPANDING (BULLISH)",IF(S589&lt;T589,"CONTRACTING (BEARISH)","NEUTRAL"))</f>
        <v>NEUTRAL</v>
      </c>
    </row>
    <row r="590">
      <c r="A590">
        <v>1221</v>
      </c>
      <c r="B590" t="str">
        <v>2013-03-20</v>
      </c>
      <c r="C590">
        <v>5</v>
      </c>
      <c r="D590">
        <v>16</v>
      </c>
      <c r="E590">
        <v>20</v>
      </c>
      <c r="F590">
        <v>22</v>
      </c>
      <c r="G590">
        <v>29</v>
      </c>
      <c r="H590">
        <v>8</v>
      </c>
      <c r="I590" t="str">
        <v>5 - 16 - 20 - 22 - 29 [PB: 8]</v>
      </c>
      <c r="J590">
        <f>SUM(C590:G590)</f>
        <v>92</v>
      </c>
      <c r="K590">
        <f>AVERAGE(C590:G590)</f>
        <v>18.4</v>
      </c>
      <c r="L590">
        <f>MAX(C590:G590)-MIN(C590:G590)</f>
        <v>24</v>
      </c>
      <c r="M590">
        <f>SUMPRODUCT(MOD(C590:G590,2))</f>
        <v>2</v>
      </c>
      <c r="N590">
        <f>5-M590</f>
        <v>3</v>
      </c>
      <c r="O590">
        <f>COUNTIF(C590:G590,"&lt;=17")</f>
        <v>2</v>
      </c>
      <c r="P590">
        <f>COUNTIF(C590:G590,"&gt;=18")</f>
        <v>3</v>
      </c>
      <c r="Q590">
        <f>SUMPRODUCT(--(D590:G590-C590:F590=1))</f>
        <v>0</v>
      </c>
      <c r="R590">
        <f>SUMPRODUCT(COUNTIF(C591:G591,C590:G590))</f>
        <v>1</v>
      </c>
      <c r="S590">
        <f>AVERAGE(J590:J594)</f>
        <v>92</v>
      </c>
      <c r="T590">
        <f>AVERAGE(J590:J609)</f>
        <v>92</v>
      </c>
      <c r="U590">
        <f>S590-T590</f>
        <v>0</v>
      </c>
      <c r="V590" t="str">
        <f>IF(S590&gt;T590,"EXPANDING (BULLISH)",IF(S590&lt;T590,"CONTRACTING (BEARISH)","NEUTRAL"))</f>
        <v>NEUTRAL</v>
      </c>
    </row>
    <row r="591">
      <c r="A591">
        <v>1220</v>
      </c>
      <c r="B591" t="str">
        <v>2013-03-16</v>
      </c>
      <c r="C591">
        <v>1</v>
      </c>
      <c r="D591">
        <v>3</v>
      </c>
      <c r="E591">
        <v>15</v>
      </c>
      <c r="F591">
        <v>28</v>
      </c>
      <c r="G591">
        <v>29</v>
      </c>
      <c r="H591">
        <v>8</v>
      </c>
      <c r="I591" t="str">
        <v>1 - 3 - 15 - 28 - 29 [PB: 8]</v>
      </c>
      <c r="J591">
        <f>SUM(C591:G591)</f>
        <v>76</v>
      </c>
      <c r="K591">
        <f>AVERAGE(C591:G591)</f>
        <v>15.2</v>
      </c>
      <c r="L591">
        <f>MAX(C591:G591)-MIN(C591:G591)</f>
        <v>28</v>
      </c>
      <c r="M591">
        <f>SUMPRODUCT(MOD(C591:G591,2))</f>
        <v>4</v>
      </c>
      <c r="N591">
        <f>5-M591</f>
        <v>1</v>
      </c>
      <c r="O591">
        <f>COUNTIF(C591:G591,"&lt;=17")</f>
        <v>3</v>
      </c>
      <c r="P591">
        <f>COUNTIF(C591:G591,"&gt;=18")</f>
        <v>2</v>
      </c>
      <c r="Q591">
        <f>SUMPRODUCT(--(D591:G591-C591:F591=1))</f>
        <v>1</v>
      </c>
      <c r="R591">
        <f>SUMPRODUCT(COUNTIF(C592:G592,C591:G591))</f>
        <v>1</v>
      </c>
      <c r="S591">
        <f>AVERAGE(J591:J595)</f>
        <v>76</v>
      </c>
      <c r="T591">
        <f>AVERAGE(J591:J610)</f>
        <v>76</v>
      </c>
      <c r="U591">
        <f>S591-T591</f>
        <v>0</v>
      </c>
      <c r="V591" t="str">
        <f>IF(S591&gt;T591,"EXPANDING (BULLISH)",IF(S591&lt;T591,"CONTRACTING (BEARISH)","NEUTRAL"))</f>
        <v>NEUTRAL</v>
      </c>
    </row>
    <row r="592">
      <c r="A592">
        <v>1219</v>
      </c>
      <c r="B592" t="str">
        <v>2013-03-13</v>
      </c>
      <c r="C592">
        <v>11</v>
      </c>
      <c r="D592">
        <v>24</v>
      </c>
      <c r="E592">
        <v>28</v>
      </c>
      <c r="F592">
        <v>30</v>
      </c>
      <c r="G592">
        <v>31</v>
      </c>
      <c r="H592">
        <v>9</v>
      </c>
      <c r="I592" t="str">
        <v>11 - 24 - 28 - 30 - 31 [PB: 9]</v>
      </c>
      <c r="J592">
        <f>SUM(C592:G592)</f>
        <v>124</v>
      </c>
      <c r="K592">
        <f>AVERAGE(C592:G592)</f>
        <v>24.8</v>
      </c>
      <c r="L592">
        <f>MAX(C592:G592)-MIN(C592:G592)</f>
        <v>20</v>
      </c>
      <c r="M592">
        <f>SUMPRODUCT(MOD(C592:G592,2))</f>
        <v>2</v>
      </c>
      <c r="N592">
        <f>5-M592</f>
        <v>3</v>
      </c>
      <c r="O592">
        <f>COUNTIF(C592:G592,"&lt;=17")</f>
        <v>1</v>
      </c>
      <c r="P592">
        <f>COUNTIF(C592:G592,"&gt;=18")</f>
        <v>4</v>
      </c>
      <c r="Q592">
        <f>SUMPRODUCT(--(D592:G592-C592:F592=1))</f>
        <v>1</v>
      </c>
      <c r="R592">
        <f>SUMPRODUCT(COUNTIF(C593:G593,C592:G592))</f>
        <v>1</v>
      </c>
      <c r="S592">
        <f>AVERAGE(J592:J596)</f>
        <v>124</v>
      </c>
      <c r="T592">
        <f>AVERAGE(J592:J611)</f>
        <v>124</v>
      </c>
      <c r="U592">
        <f>S592-T592</f>
        <v>0</v>
      </c>
      <c r="V592" t="str">
        <f>IF(S592&gt;T592,"EXPANDING (BULLISH)",IF(S592&lt;T592,"CONTRACTING (BEARISH)","NEUTRAL"))</f>
        <v>NEUTRAL</v>
      </c>
    </row>
    <row r="593">
      <c r="A593">
        <v>1218</v>
      </c>
      <c r="B593" t="str">
        <v>2013-03-09</v>
      </c>
      <c r="C593">
        <v>8</v>
      </c>
      <c r="D593">
        <v>10</v>
      </c>
      <c r="E593">
        <v>12</v>
      </c>
      <c r="F593">
        <v>24</v>
      </c>
      <c r="G593">
        <v>32</v>
      </c>
      <c r="H593">
        <v>3</v>
      </c>
      <c r="I593" t="str">
        <v>8 - 10 - 12 - 24 - 32 [PB: 3]</v>
      </c>
      <c r="J593">
        <f>SUM(C593:G593)</f>
        <v>86</v>
      </c>
      <c r="K593">
        <f>AVERAGE(C593:G593)</f>
        <v>17.2</v>
      </c>
      <c r="L593">
        <f>MAX(C593:G593)-MIN(C593:G593)</f>
        <v>24</v>
      </c>
      <c r="M593">
        <f>SUMPRODUCT(MOD(C593:G593,2))</f>
        <v>0</v>
      </c>
      <c r="N593">
        <f>5-M593</f>
        <v>5</v>
      </c>
      <c r="O593">
        <f>COUNTIF(C593:G593,"&lt;=17")</f>
        <v>3</v>
      </c>
      <c r="P593">
        <f>COUNTIF(C593:G593,"&gt;=18")</f>
        <v>2</v>
      </c>
      <c r="Q593">
        <f>SUMPRODUCT(--(D593:G593-C593:F593=1))</f>
        <v>0</v>
      </c>
      <c r="R593">
        <f>SUMPRODUCT(COUNTIF(C594:G594,C593:G593))</f>
        <v>1</v>
      </c>
      <c r="S593">
        <f>AVERAGE(J593:J597)</f>
        <v>86</v>
      </c>
      <c r="T593">
        <f>AVERAGE(J593:J612)</f>
        <v>86</v>
      </c>
      <c r="U593">
        <f>S593-T593</f>
        <v>0</v>
      </c>
      <c r="V593" t="str">
        <f>IF(S593&gt;T593,"EXPANDING (BULLISH)",IF(S593&lt;T593,"CONTRACTING (BEARISH)","NEUTRAL"))</f>
        <v>NEUTRAL</v>
      </c>
    </row>
    <row r="594">
      <c r="A594">
        <v>1217</v>
      </c>
      <c r="B594" t="str">
        <v>2013-03-06</v>
      </c>
      <c r="C594">
        <v>10</v>
      </c>
      <c r="D594">
        <v>15</v>
      </c>
      <c r="E594">
        <v>20</v>
      </c>
      <c r="F594">
        <v>25</v>
      </c>
      <c r="G594">
        <v>34</v>
      </c>
      <c r="H594">
        <v>10</v>
      </c>
      <c r="I594" t="str">
        <v>10 - 15 - 20 - 25 - 34 [PB: 10]</v>
      </c>
      <c r="J594">
        <f>SUM(C594:G594)</f>
        <v>104</v>
      </c>
      <c r="K594">
        <f>AVERAGE(C594:G594)</f>
        <v>20.8</v>
      </c>
      <c r="L594">
        <f>MAX(C594:G594)-MIN(C594:G594)</f>
        <v>24</v>
      </c>
      <c r="M594">
        <f>SUMPRODUCT(MOD(C594:G594,2))</f>
        <v>2</v>
      </c>
      <c r="N594">
        <f>5-M594</f>
        <v>3</v>
      </c>
      <c r="O594">
        <f>COUNTIF(C594:G594,"&lt;=17")</f>
        <v>2</v>
      </c>
      <c r="P594">
        <f>COUNTIF(C594:G594,"&gt;=18")</f>
        <v>3</v>
      </c>
      <c r="Q594">
        <f>SUMPRODUCT(--(D594:G594-C594:F594=1))</f>
        <v>0</v>
      </c>
      <c r="R594">
        <f>SUMPRODUCT(COUNTIF(C595:G595,C594:G594))</f>
        <v>0</v>
      </c>
      <c r="S594">
        <f>AVERAGE(J594:J598)</f>
        <v>104</v>
      </c>
      <c r="T594">
        <f>AVERAGE(J594:J613)</f>
        <v>104</v>
      </c>
      <c r="U594">
        <f>S594-T594</f>
        <v>0</v>
      </c>
      <c r="V594" t="str">
        <f>IF(S594&gt;T594,"EXPANDING (BULLISH)",IF(S594&lt;T594,"CONTRACTING (BEARISH)","NEUTRAL"))</f>
        <v>NEUTRAL</v>
      </c>
    </row>
    <row r="595">
      <c r="A595">
        <v>1216</v>
      </c>
      <c r="B595" t="str">
        <v>2013-03-02</v>
      </c>
      <c r="C595">
        <v>5</v>
      </c>
      <c r="D595">
        <v>9</v>
      </c>
      <c r="E595">
        <v>18</v>
      </c>
      <c r="F595">
        <v>30</v>
      </c>
      <c r="G595">
        <v>35</v>
      </c>
      <c r="H595">
        <v>9</v>
      </c>
      <c r="I595" t="str">
        <v>5 - 9 - 18 - 30 - 35 [PB: 9]</v>
      </c>
      <c r="J595">
        <f>SUM(C595:G595)</f>
        <v>97</v>
      </c>
      <c r="K595">
        <f>AVERAGE(C595:G595)</f>
        <v>19.4</v>
      </c>
      <c r="L595">
        <f>MAX(C595:G595)-MIN(C595:G595)</f>
        <v>30</v>
      </c>
      <c r="M595">
        <f>SUMPRODUCT(MOD(C595:G595,2))</f>
        <v>3</v>
      </c>
      <c r="N595">
        <f>5-M595</f>
        <v>2</v>
      </c>
      <c r="O595">
        <f>COUNTIF(C595:G595,"&lt;=17")</f>
        <v>2</v>
      </c>
      <c r="P595">
        <f>COUNTIF(C595:G595,"&gt;=18")</f>
        <v>3</v>
      </c>
      <c r="Q595">
        <f>SUMPRODUCT(--(D595:G595-C595:F595=1))</f>
        <v>0</v>
      </c>
      <c r="R595">
        <f>SUMPRODUCT(COUNTIF(C596:G596,C595:G595))</f>
        <v>0</v>
      </c>
      <c r="S595">
        <f>AVERAGE(J595:J599)</f>
        <v>97</v>
      </c>
      <c r="T595">
        <f>AVERAGE(J595:J614)</f>
        <v>97</v>
      </c>
      <c r="U595">
        <f>S595-T595</f>
        <v>0</v>
      </c>
      <c r="V595" t="str">
        <f>IF(S595&gt;T595,"EXPANDING (BULLISH)",IF(S595&lt;T595,"CONTRACTING (BEARISH)","NEUTRAL"))</f>
        <v>NEUTRAL</v>
      </c>
    </row>
    <row r="596">
      <c r="A596">
        <v>1215</v>
      </c>
      <c r="B596" t="str">
        <v>2013-02-27</v>
      </c>
      <c r="C596">
        <v>1</v>
      </c>
      <c r="D596">
        <v>8</v>
      </c>
      <c r="E596">
        <v>10</v>
      </c>
      <c r="F596">
        <v>24</v>
      </c>
      <c r="G596">
        <v>28</v>
      </c>
      <c r="H596">
        <v>9</v>
      </c>
      <c r="I596" t="str">
        <v>1 - 8 - 10 - 24 - 28 [PB: 9]</v>
      </c>
      <c r="J596">
        <f>SUM(C596:G596)</f>
        <v>71</v>
      </c>
      <c r="K596">
        <f>AVERAGE(C596:G596)</f>
        <v>14.2</v>
      </c>
      <c r="L596">
        <f>MAX(C596:G596)-MIN(C596:G596)</f>
        <v>27</v>
      </c>
      <c r="M596">
        <f>SUMPRODUCT(MOD(C596:G596,2))</f>
        <v>1</v>
      </c>
      <c r="N596">
        <f>5-M596</f>
        <v>4</v>
      </c>
      <c r="O596">
        <f>COUNTIF(C596:G596,"&lt;=17")</f>
        <v>3</v>
      </c>
      <c r="P596">
        <f>COUNTIF(C596:G596,"&gt;=18")</f>
        <v>2</v>
      </c>
      <c r="Q596">
        <f>SUMPRODUCT(--(D596:G596-C596:F596=1))</f>
        <v>0</v>
      </c>
      <c r="R596">
        <f>SUMPRODUCT(COUNTIF(C597:G597,C596:G596))</f>
        <v>0</v>
      </c>
      <c r="S596">
        <f>AVERAGE(J596:J600)</f>
        <v>71</v>
      </c>
      <c r="T596">
        <f>AVERAGE(J596:J615)</f>
        <v>71</v>
      </c>
      <c r="U596">
        <f>S596-T596</f>
        <v>0</v>
      </c>
      <c r="V596" t="str">
        <f>IF(S596&gt;T596,"EXPANDING (BULLISH)",IF(S596&lt;T596,"CONTRACTING (BEARISH)","NEUTRAL"))</f>
        <v>NEUTRAL</v>
      </c>
    </row>
    <row r="597">
      <c r="A597">
        <v>1214</v>
      </c>
      <c r="B597" t="str">
        <v>2013-02-23</v>
      </c>
      <c r="C597">
        <v>11</v>
      </c>
      <c r="D597">
        <v>18</v>
      </c>
      <c r="E597">
        <v>27</v>
      </c>
      <c r="F597">
        <v>33</v>
      </c>
      <c r="G597">
        <v>35</v>
      </c>
      <c r="H597">
        <v>3</v>
      </c>
      <c r="I597" t="str">
        <v>11 - 18 - 27 - 33 - 35 [PB: 3]</v>
      </c>
      <c r="J597">
        <f>SUM(C597:G597)</f>
        <v>124</v>
      </c>
      <c r="K597">
        <f>AVERAGE(C597:G597)</f>
        <v>24.8</v>
      </c>
      <c r="L597">
        <f>MAX(C597:G597)-MIN(C597:G597)</f>
        <v>24</v>
      </c>
      <c r="M597">
        <f>SUMPRODUCT(MOD(C597:G597,2))</f>
        <v>4</v>
      </c>
      <c r="N597">
        <f>5-M597</f>
        <v>1</v>
      </c>
      <c r="O597">
        <f>COUNTIF(C597:G597,"&lt;=17")</f>
        <v>1</v>
      </c>
      <c r="P597">
        <f>COUNTIF(C597:G597,"&gt;=18")</f>
        <v>4</v>
      </c>
      <c r="Q597">
        <f>SUMPRODUCT(--(D597:G597-C597:F597=1))</f>
        <v>0</v>
      </c>
      <c r="R597">
        <f>SUMPRODUCT(COUNTIF(C598:G598,C597:G597))</f>
        <v>0</v>
      </c>
      <c r="S597">
        <f>AVERAGE(J597:J601)</f>
        <v>124</v>
      </c>
      <c r="T597">
        <f>AVERAGE(J597:J616)</f>
        <v>124</v>
      </c>
      <c r="U597">
        <f>S597-T597</f>
        <v>0</v>
      </c>
      <c r="V597" t="str">
        <f>IF(S597&gt;T597,"EXPANDING (BULLISH)",IF(S597&lt;T597,"CONTRACTING (BEARISH)","NEUTRAL"))</f>
        <v>NEUTRAL</v>
      </c>
    </row>
    <row r="598">
      <c r="A598">
        <v>1213</v>
      </c>
      <c r="B598" t="str">
        <v>2013-02-20</v>
      </c>
      <c r="C598">
        <v>3</v>
      </c>
      <c r="D598">
        <v>9</v>
      </c>
      <c r="E598">
        <v>30</v>
      </c>
      <c r="F598">
        <v>31</v>
      </c>
      <c r="G598">
        <v>32</v>
      </c>
      <c r="H598">
        <v>3</v>
      </c>
      <c r="I598" t="str">
        <v>3 - 9 - 30 - 31 - 32 [PB: 3]</v>
      </c>
      <c r="J598">
        <f>SUM(C598:G598)</f>
        <v>105</v>
      </c>
      <c r="K598">
        <f>AVERAGE(C598:G598)</f>
        <v>21</v>
      </c>
      <c r="L598">
        <f>MAX(C598:G598)-MIN(C598:G598)</f>
        <v>29</v>
      </c>
      <c r="M598">
        <f>SUMPRODUCT(MOD(C598:G598,2))</f>
        <v>3</v>
      </c>
      <c r="N598">
        <f>5-M598</f>
        <v>2</v>
      </c>
      <c r="O598">
        <f>COUNTIF(C598:G598,"&lt;=17")</f>
        <v>2</v>
      </c>
      <c r="P598">
        <f>COUNTIF(C598:G598,"&gt;=18")</f>
        <v>3</v>
      </c>
      <c r="Q598">
        <f>SUMPRODUCT(--(D598:G598-C598:F598=1))</f>
        <v>2</v>
      </c>
      <c r="R598">
        <f>SUMPRODUCT(COUNTIF(C599:G599,C598:G598))</f>
        <v>1</v>
      </c>
      <c r="S598">
        <f>AVERAGE(J598:J602)</f>
        <v>105</v>
      </c>
      <c r="T598">
        <f>AVERAGE(J598:J617)</f>
        <v>105</v>
      </c>
      <c r="U598">
        <f>S598-T598</f>
        <v>0</v>
      </c>
      <c r="V598" t="str">
        <f>IF(S598&gt;T598,"EXPANDING (BULLISH)",IF(S598&lt;T598,"CONTRACTING (BEARISH)","NEUTRAL"))</f>
        <v>NEUTRAL</v>
      </c>
    </row>
    <row r="599">
      <c r="A599">
        <v>1212</v>
      </c>
      <c r="B599" t="str">
        <v>2013-02-16</v>
      </c>
      <c r="C599">
        <v>1</v>
      </c>
      <c r="D599">
        <v>26</v>
      </c>
      <c r="E599">
        <v>27</v>
      </c>
      <c r="F599">
        <v>30</v>
      </c>
      <c r="G599">
        <v>33</v>
      </c>
      <c r="H599">
        <v>10</v>
      </c>
      <c r="I599" t="str">
        <v>1 - 26 - 27 - 30 - 33 [PB: 10]</v>
      </c>
      <c r="J599">
        <f>SUM(C599:G599)</f>
        <v>117</v>
      </c>
      <c r="K599">
        <f>AVERAGE(C599:G599)</f>
        <v>23.4</v>
      </c>
      <c r="L599">
        <f>MAX(C599:G599)-MIN(C599:G599)</f>
        <v>32</v>
      </c>
      <c r="M599">
        <f>SUMPRODUCT(MOD(C599:G599,2))</f>
        <v>3</v>
      </c>
      <c r="N599">
        <f>5-M599</f>
        <v>2</v>
      </c>
      <c r="O599">
        <f>COUNTIF(C599:G599,"&lt;=17")</f>
        <v>1</v>
      </c>
      <c r="P599">
        <f>COUNTIF(C599:G599,"&gt;=18")</f>
        <v>4</v>
      </c>
      <c r="Q599">
        <f>SUMPRODUCT(--(D599:G599-C599:F599=1))</f>
        <v>1</v>
      </c>
      <c r="R599">
        <f>SUMPRODUCT(COUNTIF(C600:G600,C599:G599))</f>
        <v>1</v>
      </c>
      <c r="S599">
        <f>AVERAGE(J599:J603)</f>
        <v>117</v>
      </c>
      <c r="T599">
        <f>AVERAGE(J599:J618)</f>
        <v>117</v>
      </c>
      <c r="U599">
        <f>S599-T599</f>
        <v>0</v>
      </c>
      <c r="V599" t="str">
        <f>IF(S599&gt;T599,"EXPANDING (BULLISH)",IF(S599&lt;T599,"CONTRACTING (BEARISH)","NEUTRAL"))</f>
        <v>NEUTRAL</v>
      </c>
    </row>
    <row r="600">
      <c r="A600">
        <v>1211</v>
      </c>
      <c r="B600" t="str">
        <v>2013-02-13</v>
      </c>
      <c r="C600">
        <v>8</v>
      </c>
      <c r="D600">
        <v>11</v>
      </c>
      <c r="E600">
        <v>16</v>
      </c>
      <c r="F600">
        <v>32</v>
      </c>
      <c r="G600">
        <v>33</v>
      </c>
      <c r="H600">
        <v>8</v>
      </c>
      <c r="I600" t="str">
        <v>8 - 11 - 16 - 32 - 33 [PB: 8]</v>
      </c>
      <c r="J600">
        <f>SUM(C600:G600)</f>
        <v>100</v>
      </c>
      <c r="K600">
        <f>AVERAGE(C600:G600)</f>
        <v>20</v>
      </c>
      <c r="L600">
        <f>MAX(C600:G600)-MIN(C600:G600)</f>
        <v>25</v>
      </c>
      <c r="M600">
        <f>SUMPRODUCT(MOD(C600:G600,2))</f>
        <v>2</v>
      </c>
      <c r="N600">
        <f>5-M600</f>
        <v>3</v>
      </c>
      <c r="O600">
        <f>COUNTIF(C600:G600,"&lt;=17")</f>
        <v>3</v>
      </c>
      <c r="P600">
        <f>COUNTIF(C600:G600,"&gt;=18")</f>
        <v>2</v>
      </c>
      <c r="Q600">
        <f>SUMPRODUCT(--(D600:G600-C600:F600=1))</f>
        <v>1</v>
      </c>
      <c r="R600">
        <f>SUMPRODUCT(COUNTIF(C601:G601,C600:G600))</f>
        <v>1</v>
      </c>
      <c r="S600">
        <f>AVERAGE(J600:J604)</f>
        <v>100</v>
      </c>
      <c r="T600">
        <f>AVERAGE(J600:J619)</f>
        <v>100</v>
      </c>
      <c r="U600">
        <f>S600-T600</f>
        <v>0</v>
      </c>
      <c r="V600" t="str">
        <f>IF(S600&gt;T600,"EXPANDING (BULLISH)",IF(S600&lt;T600,"CONTRACTING (BEARISH)","NEUTRAL"))</f>
        <v>NEUTRAL</v>
      </c>
    </row>
    <row r="601">
      <c r="A601">
        <v>1210</v>
      </c>
      <c r="B601" t="str">
        <v>2013-02-09</v>
      </c>
      <c r="C601">
        <v>7</v>
      </c>
      <c r="D601">
        <v>8</v>
      </c>
      <c r="E601">
        <v>18</v>
      </c>
      <c r="F601">
        <v>24</v>
      </c>
      <c r="G601">
        <v>30</v>
      </c>
      <c r="H601">
        <v>7</v>
      </c>
      <c r="I601" t="str">
        <v>7 - 8 - 18 - 24 - 30 [PB: 7]</v>
      </c>
      <c r="J601">
        <f>SUM(C601:G601)</f>
        <v>87</v>
      </c>
      <c r="K601">
        <f>AVERAGE(C601:G601)</f>
        <v>17.4</v>
      </c>
      <c r="L601">
        <f>MAX(C601:G601)-MIN(C601:G601)</f>
        <v>23</v>
      </c>
      <c r="M601">
        <f>SUMPRODUCT(MOD(C601:G601,2))</f>
        <v>1</v>
      </c>
      <c r="N601">
        <f>5-M601</f>
        <v>4</v>
      </c>
      <c r="O601">
        <f>COUNTIF(C601:G601,"&lt;=17")</f>
        <v>2</v>
      </c>
      <c r="P601">
        <f>COUNTIF(C601:G601,"&gt;=18")</f>
        <v>3</v>
      </c>
      <c r="Q601">
        <f>SUMPRODUCT(--(D601:G601-C601:F601=1))</f>
        <v>1</v>
      </c>
      <c r="R601">
        <f>SUMPRODUCT(COUNTIF(C602:G602,C601:G601))</f>
        <v>0</v>
      </c>
      <c r="S601">
        <f>AVERAGE(J601:J605)</f>
        <v>87</v>
      </c>
      <c r="T601">
        <f>AVERAGE(J601:J620)</f>
        <v>87</v>
      </c>
      <c r="U601">
        <f>S601-T601</f>
        <v>0</v>
      </c>
      <c r="V601" t="str">
        <f>IF(S601&gt;T601,"EXPANDING (BULLISH)",IF(S601&lt;T601,"CONTRACTING (BEARISH)","NEUTRAL"))</f>
        <v>NEUTRAL</v>
      </c>
    </row>
    <row r="602">
      <c r="A602">
        <v>1209</v>
      </c>
      <c r="B602" t="str">
        <v>2013-02-06</v>
      </c>
      <c r="C602">
        <v>3</v>
      </c>
      <c r="D602">
        <v>9</v>
      </c>
      <c r="E602">
        <v>12</v>
      </c>
      <c r="F602">
        <v>28</v>
      </c>
      <c r="G602">
        <v>29</v>
      </c>
      <c r="H602">
        <v>8</v>
      </c>
      <c r="I602" t="str">
        <v>3 - 9 - 12 - 28 - 29 [PB: 8]</v>
      </c>
      <c r="J602">
        <f>SUM(C602:G602)</f>
        <v>81</v>
      </c>
      <c r="K602">
        <f>AVERAGE(C602:G602)</f>
        <v>16.2</v>
      </c>
      <c r="L602">
        <f>MAX(C602:G602)-MIN(C602:G602)</f>
        <v>26</v>
      </c>
      <c r="M602">
        <f>SUMPRODUCT(MOD(C602:G602,2))</f>
        <v>3</v>
      </c>
      <c r="N602">
        <f>5-M602</f>
        <v>2</v>
      </c>
      <c r="O602">
        <f>COUNTIF(C602:G602,"&lt;=17")</f>
        <v>3</v>
      </c>
      <c r="P602">
        <f>COUNTIF(C602:G602,"&gt;=18")</f>
        <v>2</v>
      </c>
      <c r="Q602">
        <f>SUMPRODUCT(--(D602:G602-C602:F602=1))</f>
        <v>1</v>
      </c>
      <c r="R602">
        <f>SUMPRODUCT(COUNTIF(C603:G603,C602:G602))</f>
        <v>1</v>
      </c>
      <c r="S602">
        <f>AVERAGE(J602:J606)</f>
        <v>81</v>
      </c>
      <c r="T602">
        <f>AVERAGE(J602:J621)</f>
        <v>81</v>
      </c>
      <c r="U602">
        <f>S602-T602</f>
        <v>0</v>
      </c>
      <c r="V602" t="str">
        <f>IF(S602&gt;T602,"EXPANDING (BULLISH)",IF(S602&lt;T602,"CONTRACTING (BEARISH)","NEUTRAL"))</f>
        <v>NEUTRAL</v>
      </c>
    </row>
    <row r="603">
      <c r="A603">
        <v>1208</v>
      </c>
      <c r="B603" t="str">
        <v>2013-02-02</v>
      </c>
      <c r="C603">
        <v>4</v>
      </c>
      <c r="D603">
        <v>17</v>
      </c>
      <c r="E603">
        <v>24</v>
      </c>
      <c r="F603">
        <v>28</v>
      </c>
      <c r="G603">
        <v>34</v>
      </c>
      <c r="H603">
        <v>5</v>
      </c>
      <c r="I603" t="str">
        <v>4 - 17 - 24 - 28 - 34 [PB: 5]</v>
      </c>
      <c r="J603">
        <f>SUM(C603:G603)</f>
        <v>107</v>
      </c>
      <c r="K603">
        <f>AVERAGE(C603:G603)</f>
        <v>21.4</v>
      </c>
      <c r="L603">
        <f>MAX(C603:G603)-MIN(C603:G603)</f>
        <v>30</v>
      </c>
      <c r="M603">
        <f>SUMPRODUCT(MOD(C603:G603,2))</f>
        <v>1</v>
      </c>
      <c r="N603">
        <f>5-M603</f>
        <v>4</v>
      </c>
      <c r="O603">
        <f>COUNTIF(C603:G603,"&lt;=17")</f>
        <v>2</v>
      </c>
      <c r="P603">
        <f>COUNTIF(C603:G603,"&gt;=18")</f>
        <v>3</v>
      </c>
      <c r="Q603">
        <f>SUMPRODUCT(--(D603:G603-C603:F603=1))</f>
        <v>0</v>
      </c>
      <c r="R603">
        <f>SUMPRODUCT(COUNTIF(C604:G604,C603:G603))</f>
        <v>2</v>
      </c>
      <c r="S603">
        <f>AVERAGE(J603:J607)</f>
        <v>107</v>
      </c>
      <c r="T603">
        <f>AVERAGE(J603:J622)</f>
        <v>107</v>
      </c>
      <c r="U603">
        <f>S603-T603</f>
        <v>0</v>
      </c>
      <c r="V603" t="str">
        <f>IF(S603&gt;T603,"EXPANDING (BULLISH)",IF(S603&lt;T603,"CONTRACTING (BEARISH)","NEUTRAL"))</f>
        <v>NEUTRAL</v>
      </c>
    </row>
    <row r="604">
      <c r="A604">
        <v>1207</v>
      </c>
      <c r="B604" t="str">
        <v>2013-01-30</v>
      </c>
      <c r="C604">
        <v>4</v>
      </c>
      <c r="D604">
        <v>26</v>
      </c>
      <c r="E604">
        <v>30</v>
      </c>
      <c r="F604">
        <v>31</v>
      </c>
      <c r="G604">
        <v>34</v>
      </c>
      <c r="H604">
        <v>2</v>
      </c>
      <c r="I604" t="str">
        <v>4 - 26 - 30 - 31 - 34 [PB: 2]</v>
      </c>
      <c r="J604">
        <f>SUM(C604:G604)</f>
        <v>125</v>
      </c>
      <c r="K604">
        <f>AVERAGE(C604:G604)</f>
        <v>25</v>
      </c>
      <c r="L604">
        <f>MAX(C604:G604)-MIN(C604:G604)</f>
        <v>30</v>
      </c>
      <c r="M604">
        <f>SUMPRODUCT(MOD(C604:G604,2))</f>
        <v>1</v>
      </c>
      <c r="N604">
        <f>5-M604</f>
        <v>4</v>
      </c>
      <c r="O604">
        <f>COUNTIF(C604:G604,"&lt;=17")</f>
        <v>1</v>
      </c>
      <c r="P604">
        <f>COUNTIF(C604:G604,"&gt;=18")</f>
        <v>4</v>
      </c>
      <c r="Q604">
        <f>SUMPRODUCT(--(D604:G604-C604:F604=1))</f>
        <v>1</v>
      </c>
      <c r="R604">
        <f>SUMPRODUCT(COUNTIF(C605:G605,C604:G604))</f>
        <v>2</v>
      </c>
      <c r="S604">
        <f>AVERAGE(J604:J608)</f>
        <v>125</v>
      </c>
      <c r="T604">
        <f>AVERAGE(J604:J623)</f>
        <v>125</v>
      </c>
      <c r="U604">
        <f>S604-T604</f>
        <v>0</v>
      </c>
      <c r="V604" t="str">
        <f>IF(S604&gt;T604,"EXPANDING (BULLISH)",IF(S604&lt;T604,"CONTRACTING (BEARISH)","NEUTRAL"))</f>
        <v>NEUTRAL</v>
      </c>
    </row>
    <row r="605">
      <c r="A605">
        <v>1206</v>
      </c>
      <c r="B605" t="str">
        <v>2013-01-26</v>
      </c>
      <c r="C605">
        <v>4</v>
      </c>
      <c r="D605">
        <v>8</v>
      </c>
      <c r="E605">
        <v>19</v>
      </c>
      <c r="F605">
        <v>31</v>
      </c>
      <c r="G605">
        <v>35</v>
      </c>
      <c r="H605">
        <v>3</v>
      </c>
      <c r="I605" t="str">
        <v>4 - 8 - 19 - 31 - 35 [PB: 3]</v>
      </c>
      <c r="J605">
        <f>SUM(C605:G605)</f>
        <v>97</v>
      </c>
      <c r="K605">
        <f>AVERAGE(C605:G605)</f>
        <v>19.4</v>
      </c>
      <c r="L605">
        <f>MAX(C605:G605)-MIN(C605:G605)</f>
        <v>31</v>
      </c>
      <c r="M605">
        <f>SUMPRODUCT(MOD(C605:G605,2))</f>
        <v>3</v>
      </c>
      <c r="N605">
        <f>5-M605</f>
        <v>2</v>
      </c>
      <c r="O605">
        <f>COUNTIF(C605:G605,"&lt;=17")</f>
        <v>2</v>
      </c>
      <c r="P605">
        <f>COUNTIF(C605:G605,"&gt;=18")</f>
        <v>3</v>
      </c>
      <c r="Q605">
        <f>SUMPRODUCT(--(D605:G605-C605:F605=1))</f>
        <v>0</v>
      </c>
      <c r="R605">
        <f>SUMPRODUCT(COUNTIF(C606:G606,C605:G605))</f>
        <v>1</v>
      </c>
      <c r="S605">
        <f>AVERAGE(J605:J609)</f>
        <v>97</v>
      </c>
      <c r="T605">
        <f>AVERAGE(J605:J624)</f>
        <v>97</v>
      </c>
      <c r="U605">
        <f>S605-T605</f>
        <v>0</v>
      </c>
      <c r="V605" t="str">
        <f>IF(S605&gt;T605,"EXPANDING (BULLISH)",IF(S605&lt;T605,"CONTRACTING (BEARISH)","NEUTRAL"))</f>
        <v>NEUTRAL</v>
      </c>
    </row>
    <row r="606">
      <c r="A606">
        <v>1205</v>
      </c>
      <c r="B606" t="str">
        <v>2013-01-23</v>
      </c>
      <c r="C606">
        <v>5</v>
      </c>
      <c r="D606">
        <v>8</v>
      </c>
      <c r="E606">
        <v>9</v>
      </c>
      <c r="F606">
        <v>17</v>
      </c>
      <c r="G606">
        <v>34</v>
      </c>
      <c r="H606">
        <v>6</v>
      </c>
      <c r="I606" t="str">
        <v>5 - 8 - 9 - 17 - 34 [PB: 6]</v>
      </c>
      <c r="J606">
        <f>SUM(C606:G606)</f>
        <v>73</v>
      </c>
      <c r="K606">
        <f>AVERAGE(C606:G606)</f>
        <v>14.6</v>
      </c>
      <c r="L606">
        <f>MAX(C606:G606)-MIN(C606:G606)</f>
        <v>29</v>
      </c>
      <c r="M606">
        <f>SUMPRODUCT(MOD(C606:G606,2))</f>
        <v>3</v>
      </c>
      <c r="N606">
        <f>5-M606</f>
        <v>2</v>
      </c>
      <c r="O606">
        <f>COUNTIF(C606:G606,"&lt;=17")</f>
        <v>4</v>
      </c>
      <c r="P606">
        <f>COUNTIF(C606:G606,"&gt;=18")</f>
        <v>1</v>
      </c>
      <c r="Q606">
        <f>SUMPRODUCT(--(D606:G606-C606:F606=1))</f>
        <v>1</v>
      </c>
      <c r="R606">
        <f>SUMPRODUCT(COUNTIF(C607:G607,C606:G606))</f>
        <v>0</v>
      </c>
      <c r="S606">
        <f>AVERAGE(J606:J610)</f>
        <v>73</v>
      </c>
      <c r="T606">
        <f>AVERAGE(J606:J625)</f>
        <v>73</v>
      </c>
      <c r="U606">
        <f>S606-T606</f>
        <v>0</v>
      </c>
      <c r="V606" t="str">
        <f>IF(S606&gt;T606,"EXPANDING (BULLISH)",IF(S606&lt;T606,"CONTRACTING (BEARISH)","NEUTRAL"))</f>
        <v>NEUTRAL</v>
      </c>
    </row>
    <row r="607">
      <c r="A607">
        <v>1204</v>
      </c>
      <c r="B607" t="str">
        <v>2013-01-19</v>
      </c>
      <c r="C607">
        <v>13</v>
      </c>
      <c r="D607">
        <v>16</v>
      </c>
      <c r="E607">
        <v>20</v>
      </c>
      <c r="F607">
        <v>28</v>
      </c>
      <c r="G607">
        <v>33</v>
      </c>
      <c r="H607">
        <v>1</v>
      </c>
      <c r="I607" t="str">
        <v>13 - 16 - 20 - 28 - 33 [PB: 1]</v>
      </c>
      <c r="J607">
        <f>SUM(C607:G607)</f>
        <v>110</v>
      </c>
      <c r="K607">
        <f>AVERAGE(C607:G607)</f>
        <v>22</v>
      </c>
      <c r="L607">
        <f>MAX(C607:G607)-MIN(C607:G607)</f>
        <v>20</v>
      </c>
      <c r="M607">
        <f>SUMPRODUCT(MOD(C607:G607,2))</f>
        <v>2</v>
      </c>
      <c r="N607">
        <f>5-M607</f>
        <v>3</v>
      </c>
      <c r="O607">
        <f>COUNTIF(C607:G607,"&lt;=17")</f>
        <v>2</v>
      </c>
      <c r="P607">
        <f>COUNTIF(C607:G607,"&gt;=18")</f>
        <v>3</v>
      </c>
      <c r="Q607">
        <f>SUMPRODUCT(--(D607:G607-C607:F607=1))</f>
        <v>0</v>
      </c>
      <c r="R607">
        <f>SUMPRODUCT(COUNTIF(C608:G608,C607:G607))</f>
        <v>1</v>
      </c>
      <c r="S607">
        <f>AVERAGE(J607:J611)</f>
        <v>110</v>
      </c>
      <c r="T607">
        <f>AVERAGE(J607:J626)</f>
        <v>110</v>
      </c>
      <c r="U607">
        <f>S607-T607</f>
        <v>0</v>
      </c>
      <c r="V607" t="str">
        <f>IF(S607&gt;T607,"EXPANDING (BULLISH)",IF(S607&lt;T607,"CONTRACTING (BEARISH)","NEUTRAL"))</f>
        <v>NEUTRAL</v>
      </c>
    </row>
    <row r="608">
      <c r="A608">
        <v>1203</v>
      </c>
      <c r="B608" t="str">
        <v>2013-01-16</v>
      </c>
      <c r="C608">
        <v>16</v>
      </c>
      <c r="D608">
        <v>18</v>
      </c>
      <c r="E608">
        <v>25</v>
      </c>
      <c r="F608">
        <v>27</v>
      </c>
      <c r="G608">
        <v>30</v>
      </c>
      <c r="H608">
        <v>4</v>
      </c>
      <c r="I608" t="str">
        <v>16 - 18 - 25 - 27 - 30 [PB: 4]</v>
      </c>
      <c r="J608">
        <f>SUM(C608:G608)</f>
        <v>116</v>
      </c>
      <c r="K608">
        <f>AVERAGE(C608:G608)</f>
        <v>23.2</v>
      </c>
      <c r="L608">
        <f>MAX(C608:G608)-MIN(C608:G608)</f>
        <v>14</v>
      </c>
      <c r="M608">
        <f>SUMPRODUCT(MOD(C608:G608,2))</f>
        <v>2</v>
      </c>
      <c r="N608">
        <f>5-M608</f>
        <v>3</v>
      </c>
      <c r="O608">
        <f>COUNTIF(C608:G608,"&lt;=17")</f>
        <v>1</v>
      </c>
      <c r="P608">
        <f>COUNTIF(C608:G608,"&gt;=18")</f>
        <v>4</v>
      </c>
      <c r="Q608">
        <f>SUMPRODUCT(--(D608:G608-C608:F608=1))</f>
        <v>0</v>
      </c>
      <c r="R608">
        <f>SUMPRODUCT(COUNTIF(C609:G609,C608:G608))</f>
        <v>0</v>
      </c>
      <c r="S608">
        <f>AVERAGE(J608:J612)</f>
        <v>116</v>
      </c>
      <c r="T608">
        <f>AVERAGE(J608:J627)</f>
        <v>116</v>
      </c>
      <c r="U608">
        <f>S608-T608</f>
        <v>0</v>
      </c>
      <c r="V608" t="str">
        <f>IF(S608&gt;T608,"EXPANDING (BULLISH)",IF(S608&lt;T608,"CONTRACTING (BEARISH)","NEUTRAL"))</f>
        <v>NEUTRAL</v>
      </c>
    </row>
    <row r="609">
      <c r="A609">
        <v>1202</v>
      </c>
      <c r="B609" t="str">
        <v>2013-01-12</v>
      </c>
      <c r="C609">
        <v>8</v>
      </c>
      <c r="D609">
        <v>13</v>
      </c>
      <c r="E609">
        <v>17</v>
      </c>
      <c r="F609">
        <v>20</v>
      </c>
      <c r="G609">
        <v>23</v>
      </c>
      <c r="H609">
        <v>4</v>
      </c>
      <c r="I609" t="str">
        <v>8 - 13 - 17 - 20 - 23 [PB: 4]</v>
      </c>
      <c r="J609">
        <f>SUM(C609:G609)</f>
        <v>81</v>
      </c>
      <c r="K609">
        <f>AVERAGE(C609:G609)</f>
        <v>16.2</v>
      </c>
      <c r="L609">
        <f>MAX(C609:G609)-MIN(C609:G609)</f>
        <v>15</v>
      </c>
      <c r="M609">
        <f>SUMPRODUCT(MOD(C609:G609,2))</f>
        <v>3</v>
      </c>
      <c r="N609">
        <f>5-M609</f>
        <v>2</v>
      </c>
      <c r="O609">
        <f>COUNTIF(C609:G609,"&lt;=17")</f>
        <v>3</v>
      </c>
      <c r="P609">
        <f>COUNTIF(C609:G609,"&gt;=18")</f>
        <v>2</v>
      </c>
      <c r="Q609">
        <f>SUMPRODUCT(--(D609:G609-C609:F609=1))</f>
        <v>0</v>
      </c>
      <c r="R609">
        <f>SUMPRODUCT(COUNTIF(C610:G610,C609:G609))</f>
        <v>2</v>
      </c>
      <c r="S609">
        <f>AVERAGE(J609:J613)</f>
        <v>81</v>
      </c>
      <c r="T609">
        <f>AVERAGE(J609:J628)</f>
        <v>81</v>
      </c>
      <c r="U609">
        <f>S609-T609</f>
        <v>0</v>
      </c>
      <c r="V609" t="str">
        <f>IF(S609&gt;T609,"EXPANDING (BULLISH)",IF(S609&lt;T609,"CONTRACTING (BEARISH)","NEUTRAL"))</f>
        <v>NEUTRAL</v>
      </c>
    </row>
    <row r="610">
      <c r="A610">
        <v>1201</v>
      </c>
      <c r="B610" t="str">
        <v>2013-01-09</v>
      </c>
      <c r="C610">
        <v>8</v>
      </c>
      <c r="D610">
        <v>13</v>
      </c>
      <c r="E610">
        <v>26</v>
      </c>
      <c r="F610">
        <v>30</v>
      </c>
      <c r="G610">
        <v>31</v>
      </c>
      <c r="H610">
        <v>6</v>
      </c>
      <c r="I610" t="str">
        <v>8 - 13 - 26 - 30 - 31 [PB: 6]</v>
      </c>
      <c r="J610">
        <f>SUM(C610:G610)</f>
        <v>108</v>
      </c>
      <c r="K610">
        <f>AVERAGE(C610:G610)</f>
        <v>21.6</v>
      </c>
      <c r="L610">
        <f>MAX(C610:G610)-MIN(C610:G610)</f>
        <v>23</v>
      </c>
      <c r="M610">
        <f>SUMPRODUCT(MOD(C610:G610,2))</f>
        <v>2</v>
      </c>
      <c r="N610">
        <f>5-M610</f>
        <v>3</v>
      </c>
      <c r="O610">
        <f>COUNTIF(C610:G610,"&lt;=17")</f>
        <v>2</v>
      </c>
      <c r="P610">
        <f>COUNTIF(C610:G610,"&gt;=18")</f>
        <v>3</v>
      </c>
      <c r="Q610">
        <f>SUMPRODUCT(--(D610:G610-C610:F610=1))</f>
        <v>1</v>
      </c>
      <c r="R610">
        <f>SUMPRODUCT(COUNTIF(C611:G611,C610:G610))</f>
        <v>1</v>
      </c>
      <c r="S610">
        <f>AVERAGE(J610:J614)</f>
        <v>108</v>
      </c>
      <c r="T610">
        <f>AVERAGE(J610:J629)</f>
        <v>108</v>
      </c>
      <c r="U610">
        <f>S610-T610</f>
        <v>0</v>
      </c>
      <c r="V610" t="str">
        <f>IF(S610&gt;T610,"EXPANDING (BULLISH)",IF(S610&lt;T610,"CONTRACTING (BEARISH)","NEUTRAL"))</f>
        <v>NEUTRAL</v>
      </c>
    </row>
    <row r="611">
      <c r="A611">
        <v>1200</v>
      </c>
      <c r="B611" t="str">
        <v>2013-01-05</v>
      </c>
      <c r="C611">
        <v>3</v>
      </c>
      <c r="D611">
        <v>15</v>
      </c>
      <c r="E611">
        <v>27</v>
      </c>
      <c r="F611">
        <v>28</v>
      </c>
      <c r="G611">
        <v>30</v>
      </c>
      <c r="H611">
        <v>4</v>
      </c>
      <c r="I611" t="str">
        <v>3 - 15 - 27 - 28 - 30 [PB: 4]</v>
      </c>
      <c r="J611">
        <f>SUM(C611:G611)</f>
        <v>103</v>
      </c>
      <c r="K611">
        <f>AVERAGE(C611:G611)</f>
        <v>20.6</v>
      </c>
      <c r="L611">
        <f>MAX(C611:G611)-MIN(C611:G611)</f>
        <v>27</v>
      </c>
      <c r="M611">
        <f>SUMPRODUCT(MOD(C611:G611,2))</f>
        <v>3</v>
      </c>
      <c r="N611">
        <f>5-M611</f>
        <v>2</v>
      </c>
      <c r="O611">
        <f>COUNTIF(C611:G611,"&lt;=17")</f>
        <v>2</v>
      </c>
      <c r="P611">
        <f>COUNTIF(C611:G611,"&gt;=18")</f>
        <v>3</v>
      </c>
      <c r="Q611">
        <f>SUMPRODUCT(--(D611:G611-C611:F611=1))</f>
        <v>1</v>
      </c>
      <c r="R611">
        <f>SUMPRODUCT(COUNTIF(C612:G612,C611:G611))</f>
        <v>2</v>
      </c>
      <c r="S611">
        <f>AVERAGE(J611:J615)</f>
        <v>103</v>
      </c>
      <c r="T611">
        <f>AVERAGE(J611:J630)</f>
        <v>103</v>
      </c>
      <c r="U611">
        <f>S611-T611</f>
        <v>0</v>
      </c>
      <c r="V611" t="str">
        <f>IF(S611&gt;T611,"EXPANDING (BULLISH)",IF(S611&lt;T611,"CONTRACTING (BEARISH)","NEUTRAL"))</f>
        <v>NEUTRAL</v>
      </c>
    </row>
    <row r="612">
      <c r="A612">
        <v>1199</v>
      </c>
      <c r="B612" t="str">
        <v>2013-01-02</v>
      </c>
      <c r="C612">
        <v>3</v>
      </c>
      <c r="D612">
        <v>6</v>
      </c>
      <c r="E612">
        <v>7</v>
      </c>
      <c r="F612">
        <v>15</v>
      </c>
      <c r="G612">
        <v>19</v>
      </c>
      <c r="H612">
        <v>4</v>
      </c>
      <c r="I612" t="str">
        <v>3 - 6 - 7 - 15 - 19 [PB: 4]</v>
      </c>
      <c r="J612">
        <f>SUM(C612:G612)</f>
        <v>50</v>
      </c>
      <c r="K612">
        <f>AVERAGE(C612:G612)</f>
        <v>10</v>
      </c>
      <c r="L612">
        <f>MAX(C612:G612)-MIN(C612:G612)</f>
        <v>16</v>
      </c>
      <c r="M612">
        <f>SUMPRODUCT(MOD(C612:G612,2))</f>
        <v>4</v>
      </c>
      <c r="N612">
        <f>5-M612</f>
        <v>1</v>
      </c>
      <c r="O612">
        <f>COUNTIF(C612:G612,"&lt;=17")</f>
        <v>4</v>
      </c>
      <c r="P612">
        <f>COUNTIF(C612:G612,"&gt;=18")</f>
        <v>1</v>
      </c>
      <c r="Q612">
        <f>SUMPRODUCT(--(D612:G612-C612:F612=1))</f>
        <v>1</v>
      </c>
      <c r="R612">
        <f>SUMPRODUCT(COUNTIF(C613:G613,C612:G612))</f>
        <v>1</v>
      </c>
      <c r="S612">
        <f>AVERAGE(J612:J616)</f>
        <v>50</v>
      </c>
      <c r="T612">
        <f>AVERAGE(J612:J631)</f>
        <v>50</v>
      </c>
      <c r="U612">
        <f>S612-T612</f>
        <v>0</v>
      </c>
      <c r="V612" t="str">
        <f>IF(S612&gt;T612,"EXPANDING (BULLISH)",IF(S612&lt;T612,"CONTRACTING (BEARISH)","NEUTRAL"))</f>
        <v>NEUTRAL</v>
      </c>
    </row>
    <row r="613">
      <c r="A613">
        <v>1198</v>
      </c>
      <c r="B613" t="str">
        <v>2012-12-29</v>
      </c>
      <c r="C613">
        <v>11</v>
      </c>
      <c r="D613">
        <v>15</v>
      </c>
      <c r="E613">
        <v>18</v>
      </c>
      <c r="F613">
        <v>22</v>
      </c>
      <c r="G613">
        <v>26</v>
      </c>
      <c r="H613">
        <v>1</v>
      </c>
      <c r="I613" t="str">
        <v>11 - 15 - 18 - 22 - 26 [PB: 1]</v>
      </c>
      <c r="J613">
        <f>SUM(C613:G613)</f>
        <v>92</v>
      </c>
      <c r="K613">
        <f>AVERAGE(C613:G613)</f>
        <v>18.4</v>
      </c>
      <c r="L613">
        <f>MAX(C613:G613)-MIN(C613:G613)</f>
        <v>15</v>
      </c>
      <c r="M613">
        <f>SUMPRODUCT(MOD(C613:G613,2))</f>
        <v>2</v>
      </c>
      <c r="N613">
        <f>5-M613</f>
        <v>3</v>
      </c>
      <c r="O613">
        <f>COUNTIF(C613:G613,"&lt;=17")</f>
        <v>2</v>
      </c>
      <c r="P613">
        <f>COUNTIF(C613:G613,"&gt;=18")</f>
        <v>3</v>
      </c>
      <c r="Q613">
        <f>SUMPRODUCT(--(D613:G613-C613:F613=1))</f>
        <v>0</v>
      </c>
      <c r="R613">
        <f>SUMPRODUCT(COUNTIF(C614:G614,C613:G613))</f>
        <v>1</v>
      </c>
      <c r="S613">
        <f>AVERAGE(J613:J617)</f>
        <v>92</v>
      </c>
      <c r="T613">
        <f>AVERAGE(J613:J632)</f>
        <v>92</v>
      </c>
      <c r="U613">
        <f>S613-T613</f>
        <v>0</v>
      </c>
      <c r="V613" t="str">
        <f>IF(S613&gt;T613,"EXPANDING (BULLISH)",IF(S613&lt;T613,"CONTRACTING (BEARISH)","NEUTRAL"))</f>
        <v>NEUTRAL</v>
      </c>
    </row>
    <row r="614">
      <c r="A614">
        <v>1197</v>
      </c>
      <c r="B614" t="str">
        <v>2012-12-26</v>
      </c>
      <c r="C614">
        <v>8</v>
      </c>
      <c r="D614">
        <v>10</v>
      </c>
      <c r="E614">
        <v>11</v>
      </c>
      <c r="F614">
        <v>21</v>
      </c>
      <c r="G614">
        <v>29</v>
      </c>
      <c r="H614">
        <v>4</v>
      </c>
      <c r="I614" t="str">
        <v>8 - 10 - 11 - 21 - 29 [PB: 4]</v>
      </c>
      <c r="J614">
        <f>SUM(C614:G614)</f>
        <v>79</v>
      </c>
      <c r="K614">
        <f>AVERAGE(C614:G614)</f>
        <v>15.8</v>
      </c>
      <c r="L614">
        <f>MAX(C614:G614)-MIN(C614:G614)</f>
        <v>21</v>
      </c>
      <c r="M614">
        <f>SUMPRODUCT(MOD(C614:G614,2))</f>
        <v>3</v>
      </c>
      <c r="N614">
        <f>5-M614</f>
        <v>2</v>
      </c>
      <c r="O614">
        <f>COUNTIF(C614:G614,"&lt;=17")</f>
        <v>3</v>
      </c>
      <c r="P614">
        <f>COUNTIF(C614:G614,"&gt;=18")</f>
        <v>2</v>
      </c>
      <c r="Q614">
        <f>SUMPRODUCT(--(D614:G614-C614:F614=1))</f>
        <v>1</v>
      </c>
      <c r="R614">
        <f>SUMPRODUCT(COUNTIF(C615:G615,C614:G614))</f>
        <v>1</v>
      </c>
      <c r="S614">
        <f>AVERAGE(J614:J618)</f>
        <v>79</v>
      </c>
      <c r="T614">
        <f>AVERAGE(J614:J633)</f>
        <v>79</v>
      </c>
      <c r="U614">
        <f>S614-T614</f>
        <v>0</v>
      </c>
      <c r="V614" t="str">
        <f>IF(S614&gt;T614,"EXPANDING (BULLISH)",IF(S614&lt;T614,"CONTRACTING (BEARISH)","NEUTRAL"))</f>
        <v>NEUTRAL</v>
      </c>
    </row>
    <row r="615">
      <c r="A615">
        <v>1196</v>
      </c>
      <c r="B615" t="str">
        <v>2012-12-22</v>
      </c>
      <c r="C615">
        <v>22</v>
      </c>
      <c r="D615">
        <v>24</v>
      </c>
      <c r="E615">
        <v>27</v>
      </c>
      <c r="F615">
        <v>29</v>
      </c>
      <c r="G615">
        <v>30</v>
      </c>
      <c r="H615">
        <v>10</v>
      </c>
      <c r="I615" t="str">
        <v>22 - 24 - 27 - 29 - 30 [PB: 10]</v>
      </c>
      <c r="J615">
        <f>SUM(C615:G615)</f>
        <v>132</v>
      </c>
      <c r="K615">
        <f>AVERAGE(C615:G615)</f>
        <v>26.4</v>
      </c>
      <c r="L615">
        <f>MAX(C615:G615)-MIN(C615:G615)</f>
        <v>8</v>
      </c>
      <c r="M615">
        <f>SUMPRODUCT(MOD(C615:G615,2))</f>
        <v>2</v>
      </c>
      <c r="N615">
        <f>5-M615</f>
        <v>3</v>
      </c>
      <c r="O615">
        <f>COUNTIF(C615:G615,"&lt;=17")</f>
        <v>0</v>
      </c>
      <c r="P615">
        <f>COUNTIF(C615:G615,"&gt;=18")</f>
        <v>5</v>
      </c>
      <c r="Q615">
        <f>SUMPRODUCT(--(D615:G615-C615:F615=1))</f>
        <v>1</v>
      </c>
      <c r="R615">
        <f>SUMPRODUCT(COUNTIF(C616:G616,C615:G615))</f>
        <v>1</v>
      </c>
      <c r="S615">
        <f>AVERAGE(J615:J619)</f>
        <v>132</v>
      </c>
      <c r="T615">
        <f>AVERAGE(J615:J634)</f>
        <v>132</v>
      </c>
      <c r="U615">
        <f>S615-T615</f>
        <v>0</v>
      </c>
      <c r="V615" t="str">
        <f>IF(S615&gt;T615,"EXPANDING (BULLISH)",IF(S615&lt;T615,"CONTRACTING (BEARISH)","NEUTRAL"))</f>
        <v>NEUTRAL</v>
      </c>
    </row>
    <row r="616">
      <c r="A616">
        <v>1195</v>
      </c>
      <c r="B616" t="str">
        <v>2012-12-19</v>
      </c>
      <c r="C616">
        <v>13</v>
      </c>
      <c r="D616">
        <v>14</v>
      </c>
      <c r="E616">
        <v>23</v>
      </c>
      <c r="F616">
        <v>29</v>
      </c>
      <c r="G616">
        <v>34</v>
      </c>
      <c r="H616">
        <v>7</v>
      </c>
      <c r="I616" t="str">
        <v>13 - 14 - 23 - 29 - 34 [PB: 7]</v>
      </c>
      <c r="J616">
        <f>SUM(C616:G616)</f>
        <v>113</v>
      </c>
      <c r="K616">
        <f>AVERAGE(C616:G616)</f>
        <v>22.6</v>
      </c>
      <c r="L616">
        <f>MAX(C616:G616)-MIN(C616:G616)</f>
        <v>21</v>
      </c>
      <c r="M616">
        <f>SUMPRODUCT(MOD(C616:G616,2))</f>
        <v>3</v>
      </c>
      <c r="N616">
        <f>5-M616</f>
        <v>2</v>
      </c>
      <c r="O616">
        <f>COUNTIF(C616:G616,"&lt;=17")</f>
        <v>2</v>
      </c>
      <c r="P616">
        <f>COUNTIF(C616:G616,"&gt;=18")</f>
        <v>3</v>
      </c>
      <c r="Q616">
        <f>SUMPRODUCT(--(D616:G616-C616:F616=1))</f>
        <v>1</v>
      </c>
      <c r="R616">
        <f>SUMPRODUCT(COUNTIF(C617:G617,C616:G616))</f>
        <v>1</v>
      </c>
      <c r="S616">
        <f>AVERAGE(J616:J620)</f>
        <v>113</v>
      </c>
      <c r="T616">
        <f>AVERAGE(J616:J635)</f>
        <v>113</v>
      </c>
      <c r="U616">
        <f>S616-T616</f>
        <v>0</v>
      </c>
      <c r="V616" t="str">
        <f>IF(S616&gt;T616,"EXPANDING (BULLISH)",IF(S616&lt;T616,"CONTRACTING (BEARISH)","NEUTRAL"))</f>
        <v>NEUTRAL</v>
      </c>
    </row>
    <row r="617">
      <c r="A617">
        <v>1194</v>
      </c>
      <c r="B617" t="str">
        <v>2012-12-15</v>
      </c>
      <c r="C617">
        <v>3</v>
      </c>
      <c r="D617">
        <v>5</v>
      </c>
      <c r="E617">
        <v>13</v>
      </c>
      <c r="F617">
        <v>26</v>
      </c>
      <c r="G617">
        <v>32</v>
      </c>
      <c r="H617">
        <v>8</v>
      </c>
      <c r="I617" t="str">
        <v>3 - 5 - 13 - 26 - 32 [PB: 8]</v>
      </c>
      <c r="J617">
        <f>SUM(C617:G617)</f>
        <v>79</v>
      </c>
      <c r="K617">
        <f>AVERAGE(C617:G617)</f>
        <v>15.8</v>
      </c>
      <c r="L617">
        <f>MAX(C617:G617)-MIN(C617:G617)</f>
        <v>29</v>
      </c>
      <c r="M617">
        <f>SUMPRODUCT(MOD(C617:G617,2))</f>
        <v>3</v>
      </c>
      <c r="N617">
        <f>5-M617</f>
        <v>2</v>
      </c>
      <c r="O617">
        <f>COUNTIF(C617:G617,"&lt;=17")</f>
        <v>3</v>
      </c>
      <c r="P617">
        <f>COUNTIF(C617:G617,"&gt;=18")</f>
        <v>2</v>
      </c>
      <c r="Q617">
        <f>SUMPRODUCT(--(D617:G617-C617:F617=1))</f>
        <v>0</v>
      </c>
      <c r="R617">
        <f>SUMPRODUCT(COUNTIF(C618:G618,C617:G617))</f>
        <v>0</v>
      </c>
      <c r="S617">
        <f>AVERAGE(J617:J621)</f>
        <v>79</v>
      </c>
      <c r="T617">
        <f>AVERAGE(J617:J636)</f>
        <v>79</v>
      </c>
      <c r="U617">
        <f>S617-T617</f>
        <v>0</v>
      </c>
      <c r="V617" t="str">
        <f>IF(S617&gt;T617,"EXPANDING (BULLISH)",IF(S617&lt;T617,"CONTRACTING (BEARISH)","NEUTRAL"))</f>
        <v>NEUTRAL</v>
      </c>
    </row>
    <row r="618">
      <c r="A618">
        <v>1193</v>
      </c>
      <c r="B618" t="str">
        <v>2012-12-12</v>
      </c>
      <c r="C618">
        <v>7</v>
      </c>
      <c r="D618">
        <v>14</v>
      </c>
      <c r="E618">
        <v>15</v>
      </c>
      <c r="F618">
        <v>19</v>
      </c>
      <c r="G618">
        <v>23</v>
      </c>
      <c r="H618">
        <v>4</v>
      </c>
      <c r="I618" t="str">
        <v>7 - 14 - 15 - 19 - 23 [PB: 4]</v>
      </c>
      <c r="J618">
        <f>SUM(C618:G618)</f>
        <v>78</v>
      </c>
      <c r="K618">
        <f>AVERAGE(C618:G618)</f>
        <v>15.6</v>
      </c>
      <c r="L618">
        <f>MAX(C618:G618)-MIN(C618:G618)</f>
        <v>16</v>
      </c>
      <c r="M618">
        <f>SUMPRODUCT(MOD(C618:G618,2))</f>
        <v>4</v>
      </c>
      <c r="N618">
        <f>5-M618</f>
        <v>1</v>
      </c>
      <c r="O618">
        <f>COUNTIF(C618:G618,"&lt;=17")</f>
        <v>3</v>
      </c>
      <c r="P618">
        <f>COUNTIF(C618:G618,"&gt;=18")</f>
        <v>2</v>
      </c>
      <c r="Q618">
        <f>SUMPRODUCT(--(D618:G618-C618:F618=1))</f>
        <v>1</v>
      </c>
      <c r="R618">
        <f>SUMPRODUCT(COUNTIF(C619:G619,C618:G618))</f>
        <v>0</v>
      </c>
      <c r="S618">
        <f>AVERAGE(J618:J622)</f>
        <v>78</v>
      </c>
      <c r="T618">
        <f>AVERAGE(J618:J637)</f>
        <v>78</v>
      </c>
      <c r="U618">
        <f>S618-T618</f>
        <v>0</v>
      </c>
      <c r="V618" t="str">
        <f>IF(S618&gt;T618,"EXPANDING (BULLISH)",IF(S618&lt;T618,"CONTRACTING (BEARISH)","NEUTRAL"))</f>
        <v>NEUTRAL</v>
      </c>
    </row>
    <row r="619">
      <c r="A619">
        <v>1192</v>
      </c>
      <c r="B619" t="str">
        <v>2012-12-08</v>
      </c>
      <c r="C619">
        <v>3</v>
      </c>
      <c r="D619">
        <v>16</v>
      </c>
      <c r="E619">
        <v>25</v>
      </c>
      <c r="F619">
        <v>26</v>
      </c>
      <c r="G619">
        <v>33</v>
      </c>
      <c r="H619">
        <v>8</v>
      </c>
      <c r="I619" t="str">
        <v>3 - 16 - 25 - 26 - 33 [PB: 8]</v>
      </c>
      <c r="J619">
        <f>SUM(C619:G619)</f>
        <v>103</v>
      </c>
      <c r="K619">
        <f>AVERAGE(C619:G619)</f>
        <v>20.6</v>
      </c>
      <c r="L619">
        <f>MAX(C619:G619)-MIN(C619:G619)</f>
        <v>30</v>
      </c>
      <c r="M619">
        <f>SUMPRODUCT(MOD(C619:G619,2))</f>
        <v>3</v>
      </c>
      <c r="N619">
        <f>5-M619</f>
        <v>2</v>
      </c>
      <c r="O619">
        <f>COUNTIF(C619:G619,"&lt;=17")</f>
        <v>2</v>
      </c>
      <c r="P619">
        <f>COUNTIF(C619:G619,"&gt;=18")</f>
        <v>3</v>
      </c>
      <c r="Q619">
        <f>SUMPRODUCT(--(D619:G619-C619:F619=1))</f>
        <v>1</v>
      </c>
      <c r="R619">
        <f>SUMPRODUCT(COUNTIF(C620:G620,C619:G619))</f>
        <v>1</v>
      </c>
      <c r="S619">
        <f>AVERAGE(J619:J623)</f>
        <v>103</v>
      </c>
      <c r="T619">
        <f>AVERAGE(J619:J638)</f>
        <v>103</v>
      </c>
      <c r="U619">
        <f>S619-T619</f>
        <v>0</v>
      </c>
      <c r="V619" t="str">
        <f>IF(S619&gt;T619,"EXPANDING (BULLISH)",IF(S619&lt;T619,"CONTRACTING (BEARISH)","NEUTRAL"))</f>
        <v>NEUTRAL</v>
      </c>
    </row>
    <row r="620">
      <c r="A620">
        <v>1191</v>
      </c>
      <c r="B620" t="str">
        <v>2012-12-05</v>
      </c>
      <c r="C620">
        <v>7</v>
      </c>
      <c r="D620">
        <v>15</v>
      </c>
      <c r="E620">
        <v>16</v>
      </c>
      <c r="F620">
        <v>24</v>
      </c>
      <c r="G620">
        <v>32</v>
      </c>
      <c r="H620">
        <v>5</v>
      </c>
      <c r="I620" t="str">
        <v>7 - 15 - 16 - 24 - 32 [PB: 5]</v>
      </c>
      <c r="J620">
        <f>SUM(C620:G620)</f>
        <v>94</v>
      </c>
      <c r="K620">
        <f>AVERAGE(C620:G620)</f>
        <v>18.8</v>
      </c>
      <c r="L620">
        <f>MAX(C620:G620)-MIN(C620:G620)</f>
        <v>25</v>
      </c>
      <c r="M620">
        <f>SUMPRODUCT(MOD(C620:G620,2))</f>
        <v>2</v>
      </c>
      <c r="N620">
        <f>5-M620</f>
        <v>3</v>
      </c>
      <c r="O620">
        <f>COUNTIF(C620:G620,"&lt;=17")</f>
        <v>3</v>
      </c>
      <c r="P620">
        <f>COUNTIF(C620:G620,"&gt;=18")</f>
        <v>2</v>
      </c>
      <c r="Q620">
        <f>SUMPRODUCT(--(D620:G620-C620:F620=1))</f>
        <v>1</v>
      </c>
      <c r="R620">
        <f>SUMPRODUCT(COUNTIF(C621:G621,C620:G620))</f>
        <v>1</v>
      </c>
      <c r="S620">
        <f>AVERAGE(J620:J624)</f>
        <v>94</v>
      </c>
      <c r="T620">
        <f>AVERAGE(J620:J639)</f>
        <v>94</v>
      </c>
      <c r="U620">
        <f>S620-T620</f>
        <v>0</v>
      </c>
      <c r="V620" t="str">
        <f>IF(S620&gt;T620,"EXPANDING (BULLISH)",IF(S620&lt;T620,"CONTRACTING (BEARISH)","NEUTRAL"))</f>
        <v>NEUTRAL</v>
      </c>
    </row>
    <row r="621">
      <c r="A621">
        <v>1190</v>
      </c>
      <c r="B621" t="str">
        <v>2012-12-01</v>
      </c>
      <c r="C621">
        <v>20</v>
      </c>
      <c r="D621">
        <v>26</v>
      </c>
      <c r="E621">
        <v>28</v>
      </c>
      <c r="F621">
        <v>32</v>
      </c>
      <c r="G621">
        <v>34</v>
      </c>
      <c r="H621">
        <v>8</v>
      </c>
      <c r="I621" t="str">
        <v>20 - 26 - 28 - 32 - 34 [PB: 8]</v>
      </c>
      <c r="J621">
        <f>SUM(C621:G621)</f>
        <v>140</v>
      </c>
      <c r="K621">
        <f>AVERAGE(C621:G621)</f>
        <v>28</v>
      </c>
      <c r="L621">
        <f>MAX(C621:G621)-MIN(C621:G621)</f>
        <v>14</v>
      </c>
      <c r="M621">
        <f>SUMPRODUCT(MOD(C621:G621,2))</f>
        <v>0</v>
      </c>
      <c r="N621">
        <f>5-M621</f>
        <v>5</v>
      </c>
      <c r="O621">
        <f>COUNTIF(C621:G621,"&lt;=17")</f>
        <v>0</v>
      </c>
      <c r="P621">
        <f>COUNTIF(C621:G621,"&gt;=18")</f>
        <v>5</v>
      </c>
      <c r="Q621">
        <f>SUMPRODUCT(--(D621:G621-C621:F621=1))</f>
        <v>0</v>
      </c>
      <c r="R621">
        <f>SUMPRODUCT(COUNTIF(C622:G622,C621:G621))</f>
        <v>0</v>
      </c>
      <c r="S621">
        <f>AVERAGE(J621:J625)</f>
        <v>140</v>
      </c>
      <c r="T621">
        <f>AVERAGE(J621:J640)</f>
        <v>140</v>
      </c>
      <c r="U621">
        <f>S621-T621</f>
        <v>0</v>
      </c>
      <c r="V621" t="str">
        <f>IF(S621&gt;T621,"EXPANDING (BULLISH)",IF(S621&lt;T621,"CONTRACTING (BEARISH)","NEUTRAL"))</f>
        <v>NEUTRAL</v>
      </c>
    </row>
    <row r="622">
      <c r="A622">
        <v>1189</v>
      </c>
      <c r="B622" t="str">
        <v>2012-11-28</v>
      </c>
      <c r="C622">
        <v>5</v>
      </c>
      <c r="D622">
        <v>18</v>
      </c>
      <c r="E622">
        <v>19</v>
      </c>
      <c r="F622">
        <v>24</v>
      </c>
      <c r="G622">
        <v>29</v>
      </c>
      <c r="H622">
        <v>9</v>
      </c>
      <c r="I622" t="str">
        <v>5 - 18 - 19 - 24 - 29 [PB: 9]</v>
      </c>
      <c r="J622">
        <f>SUM(C622:G622)</f>
        <v>95</v>
      </c>
      <c r="K622">
        <f>AVERAGE(C622:G622)</f>
        <v>19</v>
      </c>
      <c r="L622">
        <f>MAX(C622:G622)-MIN(C622:G622)</f>
        <v>24</v>
      </c>
      <c r="M622">
        <f>SUMPRODUCT(MOD(C622:G622,2))</f>
        <v>3</v>
      </c>
      <c r="N622">
        <f>5-M622</f>
        <v>2</v>
      </c>
      <c r="O622">
        <f>COUNTIF(C622:G622,"&lt;=17")</f>
        <v>1</v>
      </c>
      <c r="P622">
        <f>COUNTIF(C622:G622,"&gt;=18")</f>
        <v>4</v>
      </c>
      <c r="Q622">
        <f>SUMPRODUCT(--(D622:G622-C622:F622=1))</f>
        <v>1</v>
      </c>
      <c r="R622">
        <f>SUMPRODUCT(COUNTIF(C623:G623,C622:G622))</f>
        <v>1</v>
      </c>
      <c r="S622">
        <f>AVERAGE(J622:J626)</f>
        <v>95</v>
      </c>
      <c r="T622">
        <f>AVERAGE(J622:J641)</f>
        <v>95</v>
      </c>
      <c r="U622">
        <f>S622-T622</f>
        <v>0</v>
      </c>
      <c r="V622" t="str">
        <f>IF(S622&gt;T622,"EXPANDING (BULLISH)",IF(S622&lt;T622,"CONTRACTING (BEARISH)","NEUTRAL"))</f>
        <v>NEUTRAL</v>
      </c>
    </row>
    <row r="623">
      <c r="A623">
        <v>1188</v>
      </c>
      <c r="B623" t="str">
        <v>2012-11-24</v>
      </c>
      <c r="C623">
        <v>1</v>
      </c>
      <c r="D623">
        <v>15</v>
      </c>
      <c r="E623">
        <v>16</v>
      </c>
      <c r="F623">
        <v>18</v>
      </c>
      <c r="G623">
        <v>32</v>
      </c>
      <c r="H623">
        <v>6</v>
      </c>
      <c r="I623" t="str">
        <v>1 - 15 - 16 - 18 - 32 [PB: 6]</v>
      </c>
      <c r="J623">
        <f>SUM(C623:G623)</f>
        <v>82</v>
      </c>
      <c r="K623">
        <f>AVERAGE(C623:G623)</f>
        <v>16.4</v>
      </c>
      <c r="L623">
        <f>MAX(C623:G623)-MIN(C623:G623)</f>
        <v>31</v>
      </c>
      <c r="M623">
        <f>SUMPRODUCT(MOD(C623:G623,2))</f>
        <v>2</v>
      </c>
      <c r="N623">
        <f>5-M623</f>
        <v>3</v>
      </c>
      <c r="O623">
        <f>COUNTIF(C623:G623,"&lt;=17")</f>
        <v>3</v>
      </c>
      <c r="P623">
        <f>COUNTIF(C623:G623,"&gt;=18")</f>
        <v>2</v>
      </c>
      <c r="Q623">
        <f>SUMPRODUCT(--(D623:G623-C623:F623=1))</f>
        <v>1</v>
      </c>
      <c r="R623">
        <f>SUMPRODUCT(COUNTIF(C624:G624,C623:G623))</f>
        <v>1</v>
      </c>
      <c r="S623">
        <f>AVERAGE(J623:J627)</f>
        <v>82</v>
      </c>
      <c r="T623">
        <f>AVERAGE(J623:J642)</f>
        <v>82</v>
      </c>
      <c r="U623">
        <f>S623-T623</f>
        <v>0</v>
      </c>
      <c r="V623" t="str">
        <f>IF(S623&gt;T623,"EXPANDING (BULLISH)",IF(S623&lt;T623,"CONTRACTING (BEARISH)","NEUTRAL"))</f>
        <v>NEUTRAL</v>
      </c>
    </row>
    <row r="624">
      <c r="A624">
        <v>1187</v>
      </c>
      <c r="B624" t="str">
        <v>2012-11-21</v>
      </c>
      <c r="C624">
        <v>2</v>
      </c>
      <c r="D624">
        <v>11</v>
      </c>
      <c r="E624">
        <v>15</v>
      </c>
      <c r="F624">
        <v>20</v>
      </c>
      <c r="G624">
        <v>27</v>
      </c>
      <c r="H624">
        <v>2</v>
      </c>
      <c r="I624" t="str">
        <v>2 - 11 - 15 - 20 - 27 [PB: 2]</v>
      </c>
      <c r="J624">
        <f>SUM(C624:G624)</f>
        <v>75</v>
      </c>
      <c r="K624">
        <f>AVERAGE(C624:G624)</f>
        <v>15</v>
      </c>
      <c r="L624">
        <f>MAX(C624:G624)-MIN(C624:G624)</f>
        <v>25</v>
      </c>
      <c r="M624">
        <f>SUMPRODUCT(MOD(C624:G624,2))</f>
        <v>3</v>
      </c>
      <c r="N624">
        <f>5-M624</f>
        <v>2</v>
      </c>
      <c r="O624">
        <f>COUNTIF(C624:G624,"&lt;=17")</f>
        <v>3</v>
      </c>
      <c r="P624">
        <f>COUNTIF(C624:G624,"&gt;=18")</f>
        <v>2</v>
      </c>
      <c r="Q624">
        <f>SUMPRODUCT(--(D624:G624-C624:F624=1))</f>
        <v>0</v>
      </c>
      <c r="R624">
        <f>SUMPRODUCT(COUNTIF(C625:G625,C624:G624))</f>
        <v>1</v>
      </c>
      <c r="S624">
        <f>AVERAGE(J624:J628)</f>
        <v>75</v>
      </c>
      <c r="T624">
        <f>AVERAGE(J624:J643)</f>
        <v>75</v>
      </c>
      <c r="U624">
        <f>S624-T624</f>
        <v>0</v>
      </c>
      <c r="V624" t="str">
        <f>IF(S624&gt;T624,"EXPANDING (BULLISH)",IF(S624&lt;T624,"CONTRACTING (BEARISH)","NEUTRAL"))</f>
        <v>NEUTRAL</v>
      </c>
    </row>
    <row r="625">
      <c r="A625">
        <v>1186</v>
      </c>
      <c r="B625" t="str">
        <v>2012-11-17</v>
      </c>
      <c r="C625">
        <v>2</v>
      </c>
      <c r="D625">
        <v>19</v>
      </c>
      <c r="E625">
        <v>30</v>
      </c>
      <c r="F625">
        <v>33</v>
      </c>
      <c r="G625">
        <v>34</v>
      </c>
      <c r="H625">
        <v>7</v>
      </c>
      <c r="I625" t="str">
        <v>2 - 19 - 30 - 33 - 34 [PB: 7]</v>
      </c>
      <c r="J625">
        <f>SUM(C625:G625)</f>
        <v>118</v>
      </c>
      <c r="K625">
        <f>AVERAGE(C625:G625)</f>
        <v>23.6</v>
      </c>
      <c r="L625">
        <f>MAX(C625:G625)-MIN(C625:G625)</f>
        <v>32</v>
      </c>
      <c r="M625">
        <f>SUMPRODUCT(MOD(C625:G625,2))</f>
        <v>2</v>
      </c>
      <c r="N625">
        <f>5-M625</f>
        <v>3</v>
      </c>
      <c r="O625">
        <f>COUNTIF(C625:G625,"&lt;=17")</f>
        <v>1</v>
      </c>
      <c r="P625">
        <f>COUNTIF(C625:G625,"&gt;=18")</f>
        <v>4</v>
      </c>
      <c r="Q625">
        <f>SUMPRODUCT(--(D625:G625-C625:F625=1))</f>
        <v>1</v>
      </c>
      <c r="R625">
        <f>SUMPRODUCT(COUNTIF(C626:G626,C625:G625))</f>
        <v>1</v>
      </c>
      <c r="S625">
        <f>AVERAGE(J625:J629)</f>
        <v>118</v>
      </c>
      <c r="T625">
        <f>AVERAGE(J625:J644)</f>
        <v>118</v>
      </c>
      <c r="U625">
        <f>S625-T625</f>
        <v>0</v>
      </c>
      <c r="V625" t="str">
        <f>IF(S625&gt;T625,"EXPANDING (BULLISH)",IF(S625&lt;T625,"CONTRACTING (BEARISH)","NEUTRAL"))</f>
        <v>NEUTRAL</v>
      </c>
    </row>
    <row r="626">
      <c r="A626">
        <v>1185</v>
      </c>
      <c r="B626" t="str">
        <v>2012-11-14</v>
      </c>
      <c r="C626">
        <v>10</v>
      </c>
      <c r="D626">
        <v>15</v>
      </c>
      <c r="E626">
        <v>19</v>
      </c>
      <c r="F626">
        <v>25</v>
      </c>
      <c r="G626">
        <v>26</v>
      </c>
      <c r="H626">
        <v>3</v>
      </c>
      <c r="I626" t="str">
        <v>10 - 15 - 19 - 25 - 26 [PB: 3]</v>
      </c>
      <c r="J626">
        <f>SUM(C626:G626)</f>
        <v>95</v>
      </c>
      <c r="K626">
        <f>AVERAGE(C626:G626)</f>
        <v>19</v>
      </c>
      <c r="L626">
        <f>MAX(C626:G626)-MIN(C626:G626)</f>
        <v>16</v>
      </c>
      <c r="M626">
        <f>SUMPRODUCT(MOD(C626:G626,2))</f>
        <v>3</v>
      </c>
      <c r="N626">
        <f>5-M626</f>
        <v>2</v>
      </c>
      <c r="O626">
        <f>COUNTIF(C626:G626,"&lt;=17")</f>
        <v>2</v>
      </c>
      <c r="P626">
        <f>COUNTIF(C626:G626,"&gt;=18")</f>
        <v>3</v>
      </c>
      <c r="Q626">
        <f>SUMPRODUCT(--(D626:G626-C626:F626=1))</f>
        <v>1</v>
      </c>
      <c r="R626">
        <f>SUMPRODUCT(COUNTIF(C627:G627,C626:G626))</f>
        <v>0</v>
      </c>
      <c r="S626">
        <f>AVERAGE(J626:J630)</f>
        <v>95</v>
      </c>
      <c r="T626">
        <f>AVERAGE(J626:J645)</f>
        <v>95</v>
      </c>
      <c r="U626">
        <f>S626-T626</f>
        <v>0</v>
      </c>
      <c r="V626" t="str">
        <f>IF(S626&gt;T626,"EXPANDING (BULLISH)",IF(S626&lt;T626,"CONTRACTING (BEARISH)","NEUTRAL"))</f>
        <v>NEUTRAL</v>
      </c>
    </row>
    <row r="627">
      <c r="A627">
        <v>1184</v>
      </c>
      <c r="B627" t="str">
        <v>2012-11-10</v>
      </c>
      <c r="C627">
        <v>7</v>
      </c>
      <c r="D627">
        <v>12</v>
      </c>
      <c r="E627">
        <v>16</v>
      </c>
      <c r="F627">
        <v>18</v>
      </c>
      <c r="G627">
        <v>28</v>
      </c>
      <c r="H627">
        <v>10</v>
      </c>
      <c r="I627" t="str">
        <v>7 - 12 - 16 - 18 - 28 [PB: 10]</v>
      </c>
      <c r="J627">
        <f>SUM(C627:G627)</f>
        <v>81</v>
      </c>
      <c r="K627">
        <f>AVERAGE(C627:G627)</f>
        <v>16.2</v>
      </c>
      <c r="L627">
        <f>MAX(C627:G627)-MIN(C627:G627)</f>
        <v>21</v>
      </c>
      <c r="M627">
        <f>SUMPRODUCT(MOD(C627:G627,2))</f>
        <v>1</v>
      </c>
      <c r="N627">
        <f>5-M627</f>
        <v>4</v>
      </c>
      <c r="O627">
        <f>COUNTIF(C627:G627,"&lt;=17")</f>
        <v>3</v>
      </c>
      <c r="P627">
        <f>COUNTIF(C627:G627,"&gt;=18")</f>
        <v>2</v>
      </c>
      <c r="Q627">
        <f>SUMPRODUCT(--(D627:G627-C627:F627=1))</f>
        <v>0</v>
      </c>
      <c r="R627">
        <f>SUMPRODUCT(COUNTIF(C628:G628,C627:G627))</f>
        <v>0</v>
      </c>
      <c r="S627">
        <f>AVERAGE(J627:J631)</f>
        <v>81</v>
      </c>
      <c r="T627">
        <f>AVERAGE(J627:J646)</f>
        <v>81</v>
      </c>
      <c r="U627">
        <f>S627-T627</f>
        <v>0</v>
      </c>
      <c r="V627" t="str">
        <f>IF(S627&gt;T627,"EXPANDING (BULLISH)",IF(S627&lt;T627,"CONTRACTING (BEARISH)","NEUTRAL"))</f>
        <v>NEUTRAL</v>
      </c>
    </row>
    <row r="628">
      <c r="A628">
        <v>1183</v>
      </c>
      <c r="B628" t="str">
        <v>2012-11-07</v>
      </c>
      <c r="C628">
        <v>1</v>
      </c>
      <c r="D628">
        <v>11</v>
      </c>
      <c r="E628">
        <v>24</v>
      </c>
      <c r="F628">
        <v>29</v>
      </c>
      <c r="G628">
        <v>33</v>
      </c>
      <c r="H628">
        <v>9</v>
      </c>
      <c r="I628" t="str">
        <v>1 - 11 - 24 - 29 - 33 [PB: 9]</v>
      </c>
      <c r="J628">
        <f>SUM(C628:G628)</f>
        <v>98</v>
      </c>
      <c r="K628">
        <f>AVERAGE(C628:G628)</f>
        <v>19.6</v>
      </c>
      <c r="L628">
        <f>MAX(C628:G628)-MIN(C628:G628)</f>
        <v>32</v>
      </c>
      <c r="M628">
        <f>SUMPRODUCT(MOD(C628:G628,2))</f>
        <v>4</v>
      </c>
      <c r="N628">
        <f>5-M628</f>
        <v>1</v>
      </c>
      <c r="O628">
        <f>COUNTIF(C628:G628,"&lt;=17")</f>
        <v>2</v>
      </c>
      <c r="P628">
        <f>COUNTIF(C628:G628,"&gt;=18")</f>
        <v>3</v>
      </c>
      <c r="Q628">
        <f>SUMPRODUCT(--(D628:G628-C628:F628=1))</f>
        <v>0</v>
      </c>
      <c r="R628">
        <f>SUMPRODUCT(COUNTIF(C629:G629,C628:G628))</f>
        <v>1</v>
      </c>
      <c r="S628">
        <f>AVERAGE(J628:J632)</f>
        <v>98</v>
      </c>
      <c r="T628">
        <f>AVERAGE(J628:J647)</f>
        <v>98</v>
      </c>
      <c r="U628">
        <f>S628-T628</f>
        <v>0</v>
      </c>
      <c r="V628" t="str">
        <f>IF(S628&gt;T628,"EXPANDING (BULLISH)",IF(S628&lt;T628,"CONTRACTING (BEARISH)","NEUTRAL"))</f>
        <v>NEUTRAL</v>
      </c>
    </row>
    <row r="629">
      <c r="A629">
        <v>1182</v>
      </c>
      <c r="B629" t="str">
        <v>2012-11-03</v>
      </c>
      <c r="C629">
        <v>5</v>
      </c>
      <c r="D629">
        <v>11</v>
      </c>
      <c r="E629">
        <v>15</v>
      </c>
      <c r="F629">
        <v>31</v>
      </c>
      <c r="G629">
        <v>35</v>
      </c>
      <c r="H629">
        <v>5</v>
      </c>
      <c r="I629" t="str">
        <v>5 - 11 - 15 - 31 - 35 [PB: 5]</v>
      </c>
      <c r="J629">
        <f>SUM(C629:G629)</f>
        <v>97</v>
      </c>
      <c r="K629">
        <f>AVERAGE(C629:G629)</f>
        <v>19.4</v>
      </c>
      <c r="L629">
        <f>MAX(C629:G629)-MIN(C629:G629)</f>
        <v>30</v>
      </c>
      <c r="M629">
        <f>SUMPRODUCT(MOD(C629:G629,2))</f>
        <v>5</v>
      </c>
      <c r="N629">
        <f>5-M629</f>
        <v>0</v>
      </c>
      <c r="O629">
        <f>COUNTIF(C629:G629,"&lt;=17")</f>
        <v>3</v>
      </c>
      <c r="P629">
        <f>COUNTIF(C629:G629,"&gt;=18")</f>
        <v>2</v>
      </c>
      <c r="Q629">
        <f>SUMPRODUCT(--(D629:G629-C629:F629=1))</f>
        <v>0</v>
      </c>
      <c r="R629">
        <f>SUMPRODUCT(COUNTIF(C630:G630,C629:G629))</f>
        <v>1</v>
      </c>
      <c r="S629">
        <f>AVERAGE(J629:J633)</f>
        <v>97</v>
      </c>
      <c r="T629">
        <f>AVERAGE(J629:J648)</f>
        <v>97</v>
      </c>
      <c r="U629">
        <f>S629-T629</f>
        <v>0</v>
      </c>
      <c r="V629" t="str">
        <f>IF(S629&gt;T629,"EXPANDING (BULLISH)",IF(S629&lt;T629,"CONTRACTING (BEARISH)","NEUTRAL"))</f>
        <v>NEUTRAL</v>
      </c>
    </row>
    <row r="630">
      <c r="A630">
        <v>963</v>
      </c>
      <c r="B630" t="str">
        <v>2010-09-29</v>
      </c>
      <c r="C630">
        <v>2</v>
      </c>
      <c r="D630">
        <v>9</v>
      </c>
      <c r="E630">
        <v>22</v>
      </c>
      <c r="F630">
        <v>25</v>
      </c>
      <c r="G630">
        <v>35</v>
      </c>
      <c r="H630">
        <v>10</v>
      </c>
      <c r="I630" t="str">
        <v>2 - 9 - 22 - 25 - 35 [PB: 10]</v>
      </c>
      <c r="J630">
        <f>SUM(C630:G630)</f>
        <v>93</v>
      </c>
      <c r="K630">
        <f>AVERAGE(C630:G630)</f>
        <v>18.6</v>
      </c>
      <c r="L630">
        <f>MAX(C630:G630)-MIN(C630:G630)</f>
        <v>33</v>
      </c>
      <c r="M630">
        <f>SUMPRODUCT(MOD(C630:G630,2))</f>
        <v>3</v>
      </c>
      <c r="N630">
        <f>5-M630</f>
        <v>2</v>
      </c>
      <c r="O630">
        <f>COUNTIF(C630:G630,"&lt;=17")</f>
        <v>2</v>
      </c>
      <c r="P630">
        <f>COUNTIF(C630:G630,"&gt;=18")</f>
        <v>3</v>
      </c>
      <c r="Q630">
        <f>SUMPRODUCT(--(D630:G630-C630:F630=1))</f>
        <v>0</v>
      </c>
      <c r="R630">
        <f>SUMPRODUCT(COUNTIF(C631:G631,C630:G630))</f>
        <v>0</v>
      </c>
      <c r="S630">
        <f>AVERAGE(J630:J634)</f>
        <v>93</v>
      </c>
      <c r="T630">
        <f>AVERAGE(J630:J649)</f>
        <v>93</v>
      </c>
      <c r="U630">
        <f>S630-T630</f>
        <v>0</v>
      </c>
      <c r="V630" t="str">
        <f>IF(S630&gt;T630,"EXPANDING (BULLISH)",IF(S630&lt;T630,"CONTRACTING (BEARISH)","NEUTRAL"))</f>
        <v>NEUTRAL</v>
      </c>
    </row>
    <row r="631">
      <c r="A631">
        <v>962</v>
      </c>
      <c r="B631" t="str">
        <v>2010-09-25</v>
      </c>
      <c r="C631">
        <v>8</v>
      </c>
      <c r="D631">
        <v>16</v>
      </c>
      <c r="E631">
        <v>19</v>
      </c>
      <c r="F631">
        <v>23</v>
      </c>
      <c r="G631">
        <v>27</v>
      </c>
      <c r="H631">
        <v>2</v>
      </c>
      <c r="I631" t="str">
        <v>8 - 16 - 19 - 23 - 27 [PB: 2]</v>
      </c>
      <c r="J631">
        <f>SUM(C631:G631)</f>
        <v>93</v>
      </c>
      <c r="K631">
        <f>AVERAGE(C631:G631)</f>
        <v>18.6</v>
      </c>
      <c r="L631">
        <f>MAX(C631:G631)-MIN(C631:G631)</f>
        <v>19</v>
      </c>
      <c r="M631">
        <f>SUMPRODUCT(MOD(C631:G631,2))</f>
        <v>3</v>
      </c>
      <c r="N631">
        <f>5-M631</f>
        <v>2</v>
      </c>
      <c r="O631">
        <f>COUNTIF(C631:G631,"&lt;=17")</f>
        <v>2</v>
      </c>
      <c r="P631">
        <f>COUNTIF(C631:G631,"&gt;=18")</f>
        <v>3</v>
      </c>
      <c r="Q631">
        <f>SUMPRODUCT(--(D631:G631-C631:F631=1))</f>
        <v>0</v>
      </c>
      <c r="R631">
        <f>SUMPRODUCT(COUNTIF(C632:G632,C631:G631))</f>
        <v>1</v>
      </c>
      <c r="S631">
        <f>AVERAGE(J631:J635)</f>
        <v>93</v>
      </c>
      <c r="T631">
        <f>AVERAGE(J631:J650)</f>
        <v>93</v>
      </c>
      <c r="U631">
        <f>S631-T631</f>
        <v>0</v>
      </c>
      <c r="V631" t="str">
        <f>IF(S631&gt;T631,"EXPANDING (BULLISH)",IF(S631&lt;T631,"CONTRACTING (BEARISH)","NEUTRAL"))</f>
        <v>NEUTRAL</v>
      </c>
    </row>
    <row r="632">
      <c r="A632">
        <v>961</v>
      </c>
      <c r="B632" t="str">
        <v>2010-09-22</v>
      </c>
      <c r="C632">
        <v>1</v>
      </c>
      <c r="D632">
        <v>7</v>
      </c>
      <c r="E632">
        <v>23</v>
      </c>
      <c r="F632">
        <v>25</v>
      </c>
      <c r="G632">
        <v>33</v>
      </c>
      <c r="H632">
        <v>3</v>
      </c>
      <c r="I632" t="str">
        <v>1 - 7 - 23 - 25 - 33 [PB: 3]</v>
      </c>
      <c r="J632">
        <f>SUM(C632:G632)</f>
        <v>89</v>
      </c>
      <c r="K632">
        <f>AVERAGE(C632:G632)</f>
        <v>17.8</v>
      </c>
      <c r="L632">
        <f>MAX(C632:G632)-MIN(C632:G632)</f>
        <v>32</v>
      </c>
      <c r="M632">
        <f>SUMPRODUCT(MOD(C632:G632,2))</f>
        <v>5</v>
      </c>
      <c r="N632">
        <f>5-M632</f>
        <v>0</v>
      </c>
      <c r="O632">
        <f>COUNTIF(C632:G632,"&lt;=17")</f>
        <v>2</v>
      </c>
      <c r="P632">
        <f>COUNTIF(C632:G632,"&gt;=18")</f>
        <v>3</v>
      </c>
      <c r="Q632">
        <f>SUMPRODUCT(--(D632:G632-C632:F632=1))</f>
        <v>0</v>
      </c>
      <c r="R632">
        <f>SUMPRODUCT(COUNTIF(C633:G633,C632:G632))</f>
        <v>0</v>
      </c>
      <c r="S632">
        <f>AVERAGE(J632:J636)</f>
        <v>89</v>
      </c>
      <c r="T632">
        <f>AVERAGE(J632:J651)</f>
        <v>89</v>
      </c>
      <c r="U632">
        <f>S632-T632</f>
        <v>0</v>
      </c>
      <c r="V632" t="str">
        <f>IF(S632&gt;T632,"EXPANDING (BULLISH)",IF(S632&lt;T632,"CONTRACTING (BEARISH)","NEUTRAL"))</f>
        <v>NEUTRAL</v>
      </c>
    </row>
    <row r="633">
      <c r="A633">
        <v>960</v>
      </c>
      <c r="B633" t="str">
        <v>2010-09-18</v>
      </c>
      <c r="C633">
        <v>3</v>
      </c>
      <c r="D633">
        <v>5</v>
      </c>
      <c r="E633">
        <v>15</v>
      </c>
      <c r="F633">
        <v>19</v>
      </c>
      <c r="G633">
        <v>27</v>
      </c>
      <c r="H633">
        <v>4</v>
      </c>
      <c r="I633" t="str">
        <v>3 - 5 - 15 - 19 - 27 [PB: 4]</v>
      </c>
      <c r="J633">
        <f>SUM(C633:G633)</f>
        <v>69</v>
      </c>
      <c r="K633">
        <f>AVERAGE(C633:G633)</f>
        <v>13.8</v>
      </c>
      <c r="L633">
        <f>MAX(C633:G633)-MIN(C633:G633)</f>
        <v>24</v>
      </c>
      <c r="M633">
        <f>SUMPRODUCT(MOD(C633:G633,2))</f>
        <v>5</v>
      </c>
      <c r="N633">
        <f>5-M633</f>
        <v>0</v>
      </c>
      <c r="O633">
        <f>COUNTIF(C633:G633,"&lt;=17")</f>
        <v>3</v>
      </c>
      <c r="P633">
        <f>COUNTIF(C633:G633,"&gt;=18")</f>
        <v>2</v>
      </c>
      <c r="Q633">
        <f>SUMPRODUCT(--(D633:G633-C633:F633=1))</f>
        <v>0</v>
      </c>
      <c r="R633">
        <f>SUMPRODUCT(COUNTIF(C634:G634,C633:G633))</f>
        <v>2</v>
      </c>
      <c r="S633">
        <f>AVERAGE(J633:J637)</f>
        <v>69</v>
      </c>
      <c r="T633">
        <f>AVERAGE(J633:J652)</f>
        <v>69</v>
      </c>
      <c r="U633">
        <f>S633-T633</f>
        <v>0</v>
      </c>
      <c r="V633" t="str">
        <f>IF(S633&gt;T633,"EXPANDING (BULLISH)",IF(S633&lt;T633,"CONTRACTING (BEARISH)","NEUTRAL"))</f>
        <v>NEUTRAL</v>
      </c>
    </row>
    <row r="634">
      <c r="A634">
        <v>959</v>
      </c>
      <c r="B634" t="str">
        <v>2010-09-15</v>
      </c>
      <c r="C634">
        <v>2</v>
      </c>
      <c r="D634">
        <v>3</v>
      </c>
      <c r="E634">
        <v>8</v>
      </c>
      <c r="F634">
        <v>27</v>
      </c>
      <c r="G634">
        <v>31</v>
      </c>
      <c r="H634">
        <v>6</v>
      </c>
      <c r="I634" t="str">
        <v>2 - 3 - 8 - 27 - 31 [PB: 6]</v>
      </c>
      <c r="J634">
        <f>SUM(C634:G634)</f>
        <v>71</v>
      </c>
      <c r="K634">
        <f>AVERAGE(C634:G634)</f>
        <v>14.2</v>
      </c>
      <c r="L634">
        <f>MAX(C634:G634)-MIN(C634:G634)</f>
        <v>29</v>
      </c>
      <c r="M634">
        <f>SUMPRODUCT(MOD(C634:G634,2))</f>
        <v>3</v>
      </c>
      <c r="N634">
        <f>5-M634</f>
        <v>2</v>
      </c>
      <c r="O634">
        <f>COUNTIF(C634:G634,"&lt;=17")</f>
        <v>3</v>
      </c>
      <c r="P634">
        <f>COUNTIF(C634:G634,"&gt;=18")</f>
        <v>2</v>
      </c>
      <c r="Q634">
        <f>SUMPRODUCT(--(D634:G634-C634:F634=1))</f>
        <v>1</v>
      </c>
      <c r="R634">
        <f>SUMPRODUCT(COUNTIF(C635:G635,C634:G634))</f>
        <v>0</v>
      </c>
      <c r="S634">
        <f>AVERAGE(J634:J638)</f>
        <v>71</v>
      </c>
      <c r="T634">
        <f>AVERAGE(J634:J653)</f>
        <v>71</v>
      </c>
      <c r="U634">
        <f>S634-T634</f>
        <v>0</v>
      </c>
      <c r="V634" t="str">
        <f>IF(S634&gt;T634,"EXPANDING (BULLISH)",IF(S634&lt;T634,"CONTRACTING (BEARISH)","NEUTRAL"))</f>
        <v>NEUTRAL</v>
      </c>
    </row>
    <row r="635">
      <c r="A635">
        <v>958</v>
      </c>
      <c r="B635" t="str">
        <v>2010-09-11</v>
      </c>
      <c r="C635">
        <v>5</v>
      </c>
      <c r="D635">
        <v>10</v>
      </c>
      <c r="E635">
        <v>21</v>
      </c>
      <c r="F635">
        <v>23</v>
      </c>
      <c r="G635">
        <v>28</v>
      </c>
      <c r="H635">
        <v>10</v>
      </c>
      <c r="I635" t="str">
        <v>5 - 10 - 21 - 23 - 28 [PB: 10]</v>
      </c>
      <c r="J635">
        <f>SUM(C635:G635)</f>
        <v>87</v>
      </c>
      <c r="K635">
        <f>AVERAGE(C635:G635)</f>
        <v>17.4</v>
      </c>
      <c r="L635">
        <f>MAX(C635:G635)-MIN(C635:G635)</f>
        <v>23</v>
      </c>
      <c r="M635">
        <f>SUMPRODUCT(MOD(C635:G635,2))</f>
        <v>3</v>
      </c>
      <c r="N635">
        <f>5-M635</f>
        <v>2</v>
      </c>
      <c r="O635">
        <f>COUNTIF(C635:G635,"&lt;=17")</f>
        <v>2</v>
      </c>
      <c r="P635">
        <f>COUNTIF(C635:G635,"&gt;=18")</f>
        <v>3</v>
      </c>
      <c r="Q635">
        <f>SUMPRODUCT(--(D635:G635-C635:F635=1))</f>
        <v>0</v>
      </c>
      <c r="R635">
        <f>SUMPRODUCT(COUNTIF(C636:G636,C635:G635))</f>
        <v>1</v>
      </c>
      <c r="S635">
        <f>AVERAGE(J635:J639)</f>
        <v>87</v>
      </c>
      <c r="T635">
        <f>AVERAGE(J635:J654)</f>
        <v>87</v>
      </c>
      <c r="U635">
        <f>S635-T635</f>
        <v>0</v>
      </c>
      <c r="V635" t="str">
        <f>IF(S635&gt;T635,"EXPANDING (BULLISH)",IF(S635&lt;T635,"CONTRACTING (BEARISH)","NEUTRAL"))</f>
        <v>NEUTRAL</v>
      </c>
    </row>
    <row r="636">
      <c r="A636">
        <v>957</v>
      </c>
      <c r="B636" t="str">
        <v>2010-09-08</v>
      </c>
      <c r="C636">
        <v>1</v>
      </c>
      <c r="D636">
        <v>4</v>
      </c>
      <c r="E636">
        <v>8</v>
      </c>
      <c r="F636">
        <v>21</v>
      </c>
      <c r="G636">
        <v>26</v>
      </c>
      <c r="H636">
        <v>5</v>
      </c>
      <c r="I636" t="str">
        <v>1 - 4 - 8 - 21 - 26 [PB: 5]</v>
      </c>
      <c r="J636">
        <f>SUM(C636:G636)</f>
        <v>60</v>
      </c>
      <c r="K636">
        <f>AVERAGE(C636:G636)</f>
        <v>12</v>
      </c>
      <c r="L636">
        <f>MAX(C636:G636)-MIN(C636:G636)</f>
        <v>25</v>
      </c>
      <c r="M636">
        <f>SUMPRODUCT(MOD(C636:G636,2))</f>
        <v>2</v>
      </c>
      <c r="N636">
        <f>5-M636</f>
        <v>3</v>
      </c>
      <c r="O636">
        <f>COUNTIF(C636:G636,"&lt;=17")</f>
        <v>3</v>
      </c>
      <c r="P636">
        <f>COUNTIF(C636:G636,"&gt;=18")</f>
        <v>2</v>
      </c>
      <c r="Q636">
        <f>SUMPRODUCT(--(D636:G636-C636:F636=1))</f>
        <v>0</v>
      </c>
      <c r="R636">
        <f>SUMPRODUCT(COUNTIF(C637:G637,C636:G636))</f>
        <v>1</v>
      </c>
      <c r="S636">
        <f>AVERAGE(J636:J640)</f>
        <v>60</v>
      </c>
      <c r="T636">
        <f>AVERAGE(J636:J655)</f>
        <v>60</v>
      </c>
      <c r="U636">
        <f>S636-T636</f>
        <v>0</v>
      </c>
      <c r="V636" t="str">
        <f>IF(S636&gt;T636,"EXPANDING (BULLISH)",IF(S636&lt;T636,"CONTRACTING (BEARISH)","NEUTRAL"))</f>
        <v>NEUTRAL</v>
      </c>
    </row>
    <row r="637">
      <c r="A637">
        <v>956</v>
      </c>
      <c r="B637" t="str">
        <v>2010-09-04</v>
      </c>
      <c r="C637">
        <v>8</v>
      </c>
      <c r="D637">
        <v>16</v>
      </c>
      <c r="E637">
        <v>23</v>
      </c>
      <c r="F637">
        <v>34</v>
      </c>
      <c r="G637">
        <v>35</v>
      </c>
      <c r="H637">
        <v>6</v>
      </c>
      <c r="I637" t="str">
        <v>8 - 16 - 23 - 34 - 35 [PB: 6]</v>
      </c>
      <c r="J637">
        <f>SUM(C637:G637)</f>
        <v>116</v>
      </c>
      <c r="K637">
        <f>AVERAGE(C637:G637)</f>
        <v>23.2</v>
      </c>
      <c r="L637">
        <f>MAX(C637:G637)-MIN(C637:G637)</f>
        <v>27</v>
      </c>
      <c r="M637">
        <f>SUMPRODUCT(MOD(C637:G637,2))</f>
        <v>2</v>
      </c>
      <c r="N637">
        <f>5-M637</f>
        <v>3</v>
      </c>
      <c r="O637">
        <f>COUNTIF(C637:G637,"&lt;=17")</f>
        <v>2</v>
      </c>
      <c r="P637">
        <f>COUNTIF(C637:G637,"&gt;=18")</f>
        <v>3</v>
      </c>
      <c r="Q637">
        <f>SUMPRODUCT(--(D637:G637-C637:F637=1))</f>
        <v>1</v>
      </c>
      <c r="R637">
        <f>SUMPRODUCT(COUNTIF(C638:G638,C637:G637))</f>
        <v>1</v>
      </c>
      <c r="S637">
        <f>AVERAGE(J637:J641)</f>
        <v>116</v>
      </c>
      <c r="T637">
        <f>AVERAGE(J637:J656)</f>
        <v>116</v>
      </c>
      <c r="U637">
        <f>S637-T637</f>
        <v>0</v>
      </c>
      <c r="V637" t="str">
        <f>IF(S637&gt;T637,"EXPANDING (BULLISH)",IF(S637&lt;T637,"CONTRACTING (BEARISH)","NEUTRAL"))</f>
        <v>NEUTRAL</v>
      </c>
    </row>
    <row r="638">
      <c r="A638">
        <v>955</v>
      </c>
      <c r="B638" t="str">
        <v>2010-09-01</v>
      </c>
      <c r="C638">
        <v>11</v>
      </c>
      <c r="D638">
        <v>15</v>
      </c>
      <c r="E638">
        <v>23</v>
      </c>
      <c r="F638">
        <v>25</v>
      </c>
      <c r="G638">
        <v>28</v>
      </c>
      <c r="H638">
        <v>9</v>
      </c>
      <c r="I638" t="str">
        <v>11 - 15 - 23 - 25 - 28 [PB: 9]</v>
      </c>
      <c r="J638">
        <f>SUM(C638:G638)</f>
        <v>102</v>
      </c>
      <c r="K638">
        <f>AVERAGE(C638:G638)</f>
        <v>20.4</v>
      </c>
      <c r="L638">
        <f>MAX(C638:G638)-MIN(C638:G638)</f>
        <v>17</v>
      </c>
      <c r="M638">
        <f>SUMPRODUCT(MOD(C638:G638,2))</f>
        <v>4</v>
      </c>
      <c r="N638">
        <f>5-M638</f>
        <v>1</v>
      </c>
      <c r="O638">
        <f>COUNTIF(C638:G638,"&lt;=17")</f>
        <v>2</v>
      </c>
      <c r="P638">
        <f>COUNTIF(C638:G638,"&gt;=18")</f>
        <v>3</v>
      </c>
      <c r="Q638">
        <f>SUMPRODUCT(--(D638:G638-C638:F638=1))</f>
        <v>0</v>
      </c>
      <c r="R638">
        <f>SUMPRODUCT(COUNTIF(C639:G639,C638:G638))</f>
        <v>1</v>
      </c>
      <c r="S638">
        <f>AVERAGE(J638:J642)</f>
        <v>102</v>
      </c>
      <c r="T638">
        <f>AVERAGE(J638:J657)</f>
        <v>102</v>
      </c>
      <c r="U638">
        <f>S638-T638</f>
        <v>0</v>
      </c>
      <c r="V638" t="str">
        <f>IF(S638&gt;T638,"EXPANDING (BULLISH)",IF(S638&lt;T638,"CONTRACTING (BEARISH)","NEUTRAL"))</f>
        <v>NEUTRAL</v>
      </c>
    </row>
    <row r="639">
      <c r="A639">
        <v>954</v>
      </c>
      <c r="B639" t="str">
        <v>2010-08-28</v>
      </c>
      <c r="C639">
        <v>5</v>
      </c>
      <c r="D639">
        <v>6</v>
      </c>
      <c r="E639">
        <v>25</v>
      </c>
      <c r="F639">
        <v>26</v>
      </c>
      <c r="G639">
        <v>27</v>
      </c>
      <c r="H639">
        <v>3</v>
      </c>
      <c r="I639" t="str">
        <v>5 - 6 - 25 - 26 - 27 [PB: 3]</v>
      </c>
      <c r="J639">
        <f>SUM(C639:G639)</f>
        <v>89</v>
      </c>
      <c r="K639">
        <f>AVERAGE(C639:G639)</f>
        <v>17.8</v>
      </c>
      <c r="L639">
        <f>MAX(C639:G639)-MIN(C639:G639)</f>
        <v>22</v>
      </c>
      <c r="M639">
        <f>SUMPRODUCT(MOD(C639:G639,2))</f>
        <v>3</v>
      </c>
      <c r="N639">
        <f>5-M639</f>
        <v>2</v>
      </c>
      <c r="O639">
        <f>COUNTIF(C639:G639,"&lt;=17")</f>
        <v>2</v>
      </c>
      <c r="P639">
        <f>COUNTIF(C639:G639,"&gt;=18")</f>
        <v>3</v>
      </c>
      <c r="Q639">
        <f>SUMPRODUCT(--(D639:G639-C639:F639=1))</f>
        <v>3</v>
      </c>
      <c r="R639">
        <f>SUMPRODUCT(COUNTIF(C640:G640,C639:G639))</f>
        <v>2</v>
      </c>
      <c r="S639">
        <f>AVERAGE(J639:J643)</f>
        <v>89</v>
      </c>
      <c r="T639">
        <f>AVERAGE(J639:J658)</f>
        <v>89</v>
      </c>
      <c r="U639">
        <f>S639-T639</f>
        <v>0</v>
      </c>
      <c r="V639" t="str">
        <f>IF(S639&gt;T639,"EXPANDING (BULLISH)",IF(S639&lt;T639,"CONTRACTING (BEARISH)","NEUTRAL"))</f>
        <v>NEUTRAL</v>
      </c>
    </row>
    <row r="640">
      <c r="A640">
        <v>953</v>
      </c>
      <c r="B640" t="str">
        <v>2010-08-25</v>
      </c>
      <c r="C640">
        <v>6</v>
      </c>
      <c r="D640">
        <v>11</v>
      </c>
      <c r="E640">
        <v>12</v>
      </c>
      <c r="F640">
        <v>27</v>
      </c>
      <c r="G640">
        <v>35</v>
      </c>
      <c r="H640">
        <v>3</v>
      </c>
      <c r="I640" t="str">
        <v>6 - 11 - 12 - 27 - 35 [PB: 3]</v>
      </c>
      <c r="J640">
        <f>SUM(C640:G640)</f>
        <v>91</v>
      </c>
      <c r="K640">
        <f>AVERAGE(C640:G640)</f>
        <v>18.2</v>
      </c>
      <c r="L640">
        <f>MAX(C640:G640)-MIN(C640:G640)</f>
        <v>29</v>
      </c>
      <c r="M640">
        <f>SUMPRODUCT(MOD(C640:G640,2))</f>
        <v>3</v>
      </c>
      <c r="N640">
        <f>5-M640</f>
        <v>2</v>
      </c>
      <c r="O640">
        <f>COUNTIF(C640:G640,"&lt;=17")</f>
        <v>3</v>
      </c>
      <c r="P640">
        <f>COUNTIF(C640:G640,"&gt;=18")</f>
        <v>2</v>
      </c>
      <c r="Q640">
        <f>SUMPRODUCT(--(D640:G640-C640:F640=1))</f>
        <v>1</v>
      </c>
      <c r="R640">
        <f>SUMPRODUCT(COUNTIF(C641:G641,C640:G640))</f>
        <v>0</v>
      </c>
      <c r="S640">
        <f>AVERAGE(J640:J644)</f>
        <v>91</v>
      </c>
      <c r="T640">
        <f>AVERAGE(J640:J659)</f>
        <v>91</v>
      </c>
      <c r="U640">
        <f>S640-T640</f>
        <v>0</v>
      </c>
      <c r="V640" t="str">
        <f>IF(S640&gt;T640,"EXPANDING (BULLISH)",IF(S640&lt;T640,"CONTRACTING (BEARISH)","NEUTRAL"))</f>
        <v>NEUTRAL</v>
      </c>
    </row>
    <row r="641">
      <c r="A641">
        <v>952</v>
      </c>
      <c r="B641" t="str">
        <v>2010-08-21</v>
      </c>
      <c r="C641">
        <v>4</v>
      </c>
      <c r="D641">
        <v>7</v>
      </c>
      <c r="E641">
        <v>22</v>
      </c>
      <c r="F641">
        <v>29</v>
      </c>
      <c r="G641">
        <v>32</v>
      </c>
      <c r="H641">
        <v>3</v>
      </c>
      <c r="I641" t="str">
        <v>4 - 7 - 22 - 29 - 32 [PB: 3]</v>
      </c>
      <c r="J641">
        <f>SUM(C641:G641)</f>
        <v>94</v>
      </c>
      <c r="K641">
        <f>AVERAGE(C641:G641)</f>
        <v>18.8</v>
      </c>
      <c r="L641">
        <f>MAX(C641:G641)-MIN(C641:G641)</f>
        <v>28</v>
      </c>
      <c r="M641">
        <f>SUMPRODUCT(MOD(C641:G641,2))</f>
        <v>2</v>
      </c>
      <c r="N641">
        <f>5-M641</f>
        <v>3</v>
      </c>
      <c r="O641">
        <f>COUNTIF(C641:G641,"&lt;=17")</f>
        <v>2</v>
      </c>
      <c r="P641">
        <f>COUNTIF(C641:G641,"&gt;=18")</f>
        <v>3</v>
      </c>
      <c r="Q641">
        <f>SUMPRODUCT(--(D641:G641-C641:F641=1))</f>
        <v>0</v>
      </c>
      <c r="R641">
        <f>SUMPRODUCT(COUNTIF(C642:G642,C641:G641))</f>
        <v>0</v>
      </c>
      <c r="S641">
        <f>AVERAGE(J641:J645)</f>
        <v>94</v>
      </c>
      <c r="T641">
        <f>AVERAGE(J641:J660)</f>
        <v>94</v>
      </c>
      <c r="U641">
        <f>S641-T641</f>
        <v>0</v>
      </c>
      <c r="V641" t="str">
        <f>IF(S641&gt;T641,"EXPANDING (BULLISH)",IF(S641&lt;T641,"CONTRACTING (BEARISH)","NEUTRAL"))</f>
        <v>NEUTRAL</v>
      </c>
    </row>
    <row r="642">
      <c r="A642">
        <v>951</v>
      </c>
      <c r="B642" t="str">
        <v>2010-08-18</v>
      </c>
      <c r="C642">
        <v>3</v>
      </c>
      <c r="D642">
        <v>5</v>
      </c>
      <c r="E642">
        <v>9</v>
      </c>
      <c r="F642">
        <v>13</v>
      </c>
      <c r="G642">
        <v>28</v>
      </c>
      <c r="H642">
        <v>7</v>
      </c>
      <c r="I642" t="str">
        <v>3 - 5 - 9 - 13 - 28 [PB: 7]</v>
      </c>
      <c r="J642">
        <f>SUM(C642:G642)</f>
        <v>58</v>
      </c>
      <c r="K642">
        <f>AVERAGE(C642:G642)</f>
        <v>11.6</v>
      </c>
      <c r="L642">
        <f>MAX(C642:G642)-MIN(C642:G642)</f>
        <v>25</v>
      </c>
      <c r="M642">
        <f>SUMPRODUCT(MOD(C642:G642,2))</f>
        <v>4</v>
      </c>
      <c r="N642">
        <f>5-M642</f>
        <v>1</v>
      </c>
      <c r="O642">
        <f>COUNTIF(C642:G642,"&lt;=17")</f>
        <v>4</v>
      </c>
      <c r="P642">
        <f>COUNTIF(C642:G642,"&gt;=18")</f>
        <v>1</v>
      </c>
      <c r="Q642">
        <f>SUMPRODUCT(--(D642:G642-C642:F642=1))</f>
        <v>0</v>
      </c>
      <c r="R642">
        <f>SUMPRODUCT(COUNTIF(C643:G643,C642:G642))</f>
        <v>1</v>
      </c>
      <c r="S642">
        <f>AVERAGE(J642:J646)</f>
        <v>58</v>
      </c>
      <c r="T642">
        <f>AVERAGE(J642:J661)</f>
        <v>58</v>
      </c>
      <c r="U642">
        <f>S642-T642</f>
        <v>0</v>
      </c>
      <c r="V642" t="str">
        <f>IF(S642&gt;T642,"EXPANDING (BULLISH)",IF(S642&lt;T642,"CONTRACTING (BEARISH)","NEUTRAL"))</f>
        <v>NEUTRAL</v>
      </c>
    </row>
    <row r="643">
      <c r="A643">
        <v>950</v>
      </c>
      <c r="B643" t="str">
        <v>2010-08-14</v>
      </c>
      <c r="C643">
        <v>2</v>
      </c>
      <c r="D643">
        <v>3</v>
      </c>
      <c r="E643">
        <v>16</v>
      </c>
      <c r="F643">
        <v>24</v>
      </c>
      <c r="G643">
        <v>30</v>
      </c>
      <c r="H643">
        <v>9</v>
      </c>
      <c r="I643" t="str">
        <v>2 - 3 - 16 - 24 - 30 [PB: 9]</v>
      </c>
      <c r="J643">
        <f>SUM(C643:G643)</f>
        <v>75</v>
      </c>
      <c r="K643">
        <f>AVERAGE(C643:G643)</f>
        <v>15</v>
      </c>
      <c r="L643">
        <f>MAX(C643:G643)-MIN(C643:G643)</f>
        <v>28</v>
      </c>
      <c r="M643">
        <f>SUMPRODUCT(MOD(C643:G643,2))</f>
        <v>1</v>
      </c>
      <c r="N643">
        <f>5-M643</f>
        <v>4</v>
      </c>
      <c r="O643">
        <f>COUNTIF(C643:G643,"&lt;=17")</f>
        <v>3</v>
      </c>
      <c r="P643">
        <f>COUNTIF(C643:G643,"&gt;=18")</f>
        <v>2</v>
      </c>
      <c r="Q643">
        <f>SUMPRODUCT(--(D643:G643-C643:F643=1))</f>
        <v>1</v>
      </c>
      <c r="R643">
        <f>SUMPRODUCT(COUNTIF(C644:G644,C643:G643))</f>
        <v>1</v>
      </c>
      <c r="S643">
        <f>AVERAGE(J643:J647)</f>
        <v>75</v>
      </c>
      <c r="T643">
        <f>AVERAGE(J643:J662)</f>
        <v>75</v>
      </c>
      <c r="U643">
        <f>S643-T643</f>
        <v>0</v>
      </c>
      <c r="V643" t="str">
        <f>IF(S643&gt;T643,"EXPANDING (BULLISH)",IF(S643&lt;T643,"CONTRACTING (BEARISH)","NEUTRAL"))</f>
        <v>NEUTRAL</v>
      </c>
    </row>
    <row r="644">
      <c r="A644">
        <v>949</v>
      </c>
      <c r="B644" t="str">
        <v>2010-08-11</v>
      </c>
      <c r="C644">
        <v>6</v>
      </c>
      <c r="D644">
        <v>23</v>
      </c>
      <c r="E644">
        <v>24</v>
      </c>
      <c r="F644">
        <v>27</v>
      </c>
      <c r="G644">
        <v>32</v>
      </c>
      <c r="H644">
        <v>10</v>
      </c>
      <c r="I644" t="str">
        <v>6 - 23 - 24 - 27 - 32 [PB: 10]</v>
      </c>
      <c r="J644">
        <f>SUM(C644:G644)</f>
        <v>112</v>
      </c>
      <c r="K644">
        <f>AVERAGE(C644:G644)</f>
        <v>22.4</v>
      </c>
      <c r="L644">
        <f>MAX(C644:G644)-MIN(C644:G644)</f>
        <v>26</v>
      </c>
      <c r="M644">
        <f>SUMPRODUCT(MOD(C644:G644,2))</f>
        <v>2</v>
      </c>
      <c r="N644">
        <f>5-M644</f>
        <v>3</v>
      </c>
      <c r="O644">
        <f>COUNTIF(C644:G644,"&lt;=17")</f>
        <v>1</v>
      </c>
      <c r="P644">
        <f>COUNTIF(C644:G644,"&gt;=18")</f>
        <v>4</v>
      </c>
      <c r="Q644">
        <f>SUMPRODUCT(--(D644:G644-C644:F644=1))</f>
        <v>1</v>
      </c>
      <c r="R644">
        <f>SUMPRODUCT(COUNTIF(C645:G645,C644:G644))</f>
        <v>1</v>
      </c>
      <c r="S644">
        <f>AVERAGE(J644:J648)</f>
        <v>112</v>
      </c>
      <c r="T644">
        <f>AVERAGE(J644:J663)</f>
        <v>112</v>
      </c>
      <c r="U644">
        <f>S644-T644</f>
        <v>0</v>
      </c>
      <c r="V644" t="str">
        <f>IF(S644&gt;T644,"EXPANDING (BULLISH)",IF(S644&lt;T644,"CONTRACTING (BEARISH)","NEUTRAL"))</f>
        <v>NEUTRAL</v>
      </c>
    </row>
    <row r="645">
      <c r="A645">
        <v>948</v>
      </c>
      <c r="B645" t="str">
        <v>2010-08-07</v>
      </c>
      <c r="C645">
        <v>2</v>
      </c>
      <c r="D645">
        <v>12</v>
      </c>
      <c r="E645">
        <v>19</v>
      </c>
      <c r="F645">
        <v>27</v>
      </c>
      <c r="G645">
        <v>34</v>
      </c>
      <c r="H645">
        <v>2</v>
      </c>
      <c r="I645" t="str">
        <v>2 - 12 - 19 - 27 - 34 [PB: 2]</v>
      </c>
      <c r="J645">
        <f>SUM(C645:G645)</f>
        <v>94</v>
      </c>
      <c r="K645">
        <f>AVERAGE(C645:G645)</f>
        <v>18.8</v>
      </c>
      <c r="L645">
        <f>MAX(C645:G645)-MIN(C645:G645)</f>
        <v>32</v>
      </c>
      <c r="M645">
        <f>SUMPRODUCT(MOD(C645:G645,2))</f>
        <v>2</v>
      </c>
      <c r="N645">
        <f>5-M645</f>
        <v>3</v>
      </c>
      <c r="O645">
        <f>COUNTIF(C645:G645,"&lt;=17")</f>
        <v>2</v>
      </c>
      <c r="P645">
        <f>COUNTIF(C645:G645,"&gt;=18")</f>
        <v>3</v>
      </c>
      <c r="Q645">
        <f>SUMPRODUCT(--(D645:G645-C645:F645=1))</f>
        <v>0</v>
      </c>
      <c r="R645">
        <f>SUMPRODUCT(COUNTIF(C646:G646,C645:G645))</f>
        <v>1</v>
      </c>
      <c r="S645">
        <f>AVERAGE(J645:J649)</f>
        <v>94</v>
      </c>
      <c r="T645">
        <f>AVERAGE(J645:J664)</f>
        <v>94</v>
      </c>
      <c r="U645">
        <f>S645-T645</f>
        <v>0</v>
      </c>
      <c r="V645" t="str">
        <f>IF(S645&gt;T645,"EXPANDING (BULLISH)",IF(S645&lt;T645,"CONTRACTING (BEARISH)","NEUTRAL"))</f>
        <v>NEUTRAL</v>
      </c>
    </row>
    <row r="646">
      <c r="A646">
        <v>947</v>
      </c>
      <c r="B646" t="str">
        <v>2010-08-04</v>
      </c>
      <c r="C646">
        <v>3</v>
      </c>
      <c r="D646">
        <v>4</v>
      </c>
      <c r="E646">
        <v>5</v>
      </c>
      <c r="F646">
        <v>32</v>
      </c>
      <c r="G646">
        <v>34</v>
      </c>
      <c r="H646">
        <v>5</v>
      </c>
      <c r="I646" t="str">
        <v>3 - 4 - 5 - 32 - 34 [PB: 5]</v>
      </c>
      <c r="J646">
        <f>SUM(C646:G646)</f>
        <v>78</v>
      </c>
      <c r="K646">
        <f>AVERAGE(C646:G646)</f>
        <v>15.6</v>
      </c>
      <c r="L646">
        <f>MAX(C646:G646)-MIN(C646:G646)</f>
        <v>31</v>
      </c>
      <c r="M646">
        <f>SUMPRODUCT(MOD(C646:G646,2))</f>
        <v>2</v>
      </c>
      <c r="N646">
        <f>5-M646</f>
        <v>3</v>
      </c>
      <c r="O646">
        <f>COUNTIF(C646:G646,"&lt;=17")</f>
        <v>3</v>
      </c>
      <c r="P646">
        <f>COUNTIF(C646:G646,"&gt;=18")</f>
        <v>2</v>
      </c>
      <c r="Q646">
        <f>SUMPRODUCT(--(D646:G646-C646:F646=1))</f>
        <v>2</v>
      </c>
      <c r="R646">
        <f>SUMPRODUCT(COUNTIF(C647:G647,C646:G646))</f>
        <v>3</v>
      </c>
      <c r="S646">
        <f>AVERAGE(J646:J650)</f>
        <v>78</v>
      </c>
      <c r="T646">
        <f>AVERAGE(J646:J665)</f>
        <v>78</v>
      </c>
      <c r="U646">
        <f>S646-T646</f>
        <v>0</v>
      </c>
      <c r="V646" t="str">
        <f>IF(S646&gt;T646,"EXPANDING (BULLISH)",IF(S646&lt;T646,"CONTRACTING (BEARISH)","NEUTRAL"))</f>
        <v>NEUTRAL</v>
      </c>
    </row>
    <row r="647">
      <c r="A647">
        <v>946</v>
      </c>
      <c r="B647" t="str">
        <v>2010-07-31</v>
      </c>
      <c r="C647">
        <v>4</v>
      </c>
      <c r="D647">
        <v>5</v>
      </c>
      <c r="E647">
        <v>20</v>
      </c>
      <c r="F647">
        <v>28</v>
      </c>
      <c r="G647">
        <v>34</v>
      </c>
      <c r="H647">
        <v>9</v>
      </c>
      <c r="I647" t="str">
        <v>4 - 5 - 20 - 28 - 34 [PB: 9]</v>
      </c>
      <c r="J647">
        <f>SUM(C647:G647)</f>
        <v>91</v>
      </c>
      <c r="K647">
        <f>AVERAGE(C647:G647)</f>
        <v>18.2</v>
      </c>
      <c r="L647">
        <f>MAX(C647:G647)-MIN(C647:G647)</f>
        <v>30</v>
      </c>
      <c r="M647">
        <f>SUMPRODUCT(MOD(C647:G647,2))</f>
        <v>1</v>
      </c>
      <c r="N647">
        <f>5-M647</f>
        <v>4</v>
      </c>
      <c r="O647">
        <f>COUNTIF(C647:G647,"&lt;=17")</f>
        <v>2</v>
      </c>
      <c r="P647">
        <f>COUNTIF(C647:G647,"&gt;=18")</f>
        <v>3</v>
      </c>
      <c r="Q647">
        <f>SUMPRODUCT(--(D647:G647-C647:F647=1))</f>
        <v>1</v>
      </c>
      <c r="R647">
        <f>SUMPRODUCT(COUNTIF(C648:G648,C647:G647))</f>
        <v>1</v>
      </c>
      <c r="S647">
        <f>AVERAGE(J647:J651)</f>
        <v>91</v>
      </c>
      <c r="T647">
        <f>AVERAGE(J647:J666)</f>
        <v>91</v>
      </c>
      <c r="U647">
        <f>S647-T647</f>
        <v>0</v>
      </c>
      <c r="V647" t="str">
        <f>IF(S647&gt;T647,"EXPANDING (BULLISH)",IF(S647&lt;T647,"CONTRACTING (BEARISH)","NEUTRAL"))</f>
        <v>NEUTRAL</v>
      </c>
    </row>
    <row r="648">
      <c r="A648">
        <v>945</v>
      </c>
      <c r="B648" t="str">
        <v>2010-07-28</v>
      </c>
      <c r="C648">
        <v>2</v>
      </c>
      <c r="D648">
        <v>22</v>
      </c>
      <c r="E648">
        <v>24</v>
      </c>
      <c r="F648">
        <v>27</v>
      </c>
      <c r="G648">
        <v>28</v>
      </c>
      <c r="H648">
        <v>6</v>
      </c>
      <c r="I648" t="str">
        <v>2 - 22 - 24 - 27 - 28 [PB: 6]</v>
      </c>
      <c r="J648">
        <f>SUM(C648:G648)</f>
        <v>103</v>
      </c>
      <c r="K648">
        <f>AVERAGE(C648:G648)</f>
        <v>20.6</v>
      </c>
      <c r="L648">
        <f>MAX(C648:G648)-MIN(C648:G648)</f>
        <v>26</v>
      </c>
      <c r="M648">
        <f>SUMPRODUCT(MOD(C648:G648,2))</f>
        <v>1</v>
      </c>
      <c r="N648">
        <f>5-M648</f>
        <v>4</v>
      </c>
      <c r="O648">
        <f>COUNTIF(C648:G648,"&lt;=17")</f>
        <v>1</v>
      </c>
      <c r="P648">
        <f>COUNTIF(C648:G648,"&gt;=18")</f>
        <v>4</v>
      </c>
      <c r="Q648">
        <f>SUMPRODUCT(--(D648:G648-C648:F648=1))</f>
        <v>1</v>
      </c>
      <c r="R648">
        <f>SUMPRODUCT(COUNTIF(C649:G649,C648:G648))</f>
        <v>1</v>
      </c>
      <c r="S648">
        <f>AVERAGE(J648:J652)</f>
        <v>103</v>
      </c>
      <c r="T648">
        <f>AVERAGE(J648:J667)</f>
        <v>103</v>
      </c>
      <c r="U648">
        <f>S648-T648</f>
        <v>0</v>
      </c>
      <c r="V648" t="str">
        <f>IF(S648&gt;T648,"EXPANDING (BULLISH)",IF(S648&lt;T648,"CONTRACTING (BEARISH)","NEUTRAL"))</f>
        <v>NEUTRAL</v>
      </c>
    </row>
    <row r="649">
      <c r="A649">
        <v>944</v>
      </c>
      <c r="B649" t="str">
        <v>2010-07-24</v>
      </c>
      <c r="C649">
        <v>1</v>
      </c>
      <c r="D649">
        <v>25</v>
      </c>
      <c r="E649">
        <v>28</v>
      </c>
      <c r="F649">
        <v>31</v>
      </c>
      <c r="G649">
        <v>36</v>
      </c>
      <c r="H649">
        <v>1</v>
      </c>
      <c r="I649" t="str">
        <v>1 - 25 - 28 - 31 - 36 [PB: 1]</v>
      </c>
      <c r="J649">
        <f>SUM(C649:G649)</f>
        <v>121</v>
      </c>
      <c r="K649">
        <f>AVERAGE(C649:G649)</f>
        <v>24.2</v>
      </c>
      <c r="L649">
        <f>MAX(C649:G649)-MIN(C649:G649)</f>
        <v>35</v>
      </c>
      <c r="M649">
        <f>SUMPRODUCT(MOD(C649:G649,2))</f>
        <v>3</v>
      </c>
      <c r="N649">
        <f>5-M649</f>
        <v>2</v>
      </c>
      <c r="O649">
        <f>COUNTIF(C649:G649,"&lt;=17")</f>
        <v>1</v>
      </c>
      <c r="P649">
        <f>COUNTIF(C649:G649,"&gt;=18")</f>
        <v>4</v>
      </c>
      <c r="Q649">
        <f>SUMPRODUCT(--(D649:G649-C649:F649=1))</f>
        <v>0</v>
      </c>
      <c r="R649">
        <f>SUMPRODUCT(COUNTIF(C650:G650,C649:G649))</f>
        <v>2</v>
      </c>
      <c r="S649">
        <f>AVERAGE(J649:J653)</f>
        <v>121</v>
      </c>
      <c r="T649">
        <f>AVERAGE(J649:J668)</f>
        <v>121</v>
      </c>
      <c r="U649">
        <f>S649-T649</f>
        <v>0</v>
      </c>
      <c r="V649" t="str">
        <f>IF(S649&gt;T649,"EXPANDING (BULLISH)",IF(S649&lt;T649,"CONTRACTING (BEARISH)","NEUTRAL"))</f>
        <v>NEUTRAL</v>
      </c>
    </row>
    <row r="650">
      <c r="A650">
        <v>943</v>
      </c>
      <c r="B650" t="str">
        <v>2010-07-21</v>
      </c>
      <c r="C650">
        <v>2</v>
      </c>
      <c r="D650">
        <v>16</v>
      </c>
      <c r="E650">
        <v>23</v>
      </c>
      <c r="F650">
        <v>31</v>
      </c>
      <c r="G650">
        <v>36</v>
      </c>
      <c r="H650">
        <v>8</v>
      </c>
      <c r="I650" t="str">
        <v>2 - 16 - 23 - 31 - 36 [PB: 8]</v>
      </c>
      <c r="J650">
        <f>SUM(C650:G650)</f>
        <v>108</v>
      </c>
      <c r="K650">
        <f>AVERAGE(C650:G650)</f>
        <v>21.6</v>
      </c>
      <c r="L650">
        <f>MAX(C650:G650)-MIN(C650:G650)</f>
        <v>34</v>
      </c>
      <c r="M650">
        <f>SUMPRODUCT(MOD(C650:G650,2))</f>
        <v>2</v>
      </c>
      <c r="N650">
        <f>5-M650</f>
        <v>3</v>
      </c>
      <c r="O650">
        <f>COUNTIF(C650:G650,"&lt;=17")</f>
        <v>2</v>
      </c>
      <c r="P650">
        <f>COUNTIF(C650:G650,"&gt;=18")</f>
        <v>3</v>
      </c>
      <c r="Q650">
        <f>SUMPRODUCT(--(D650:G650-C650:F650=1))</f>
        <v>0</v>
      </c>
      <c r="R650">
        <f>SUMPRODUCT(COUNTIF(C651:G651,C650:G650))</f>
        <v>2</v>
      </c>
      <c r="S650">
        <f>AVERAGE(J650:J654)</f>
        <v>108</v>
      </c>
      <c r="T650">
        <f>AVERAGE(J650:J669)</f>
        <v>108</v>
      </c>
      <c r="U650">
        <f>S650-T650</f>
        <v>0</v>
      </c>
      <c r="V650" t="str">
        <f>IF(S650&gt;T650,"EXPANDING (BULLISH)",IF(S650&lt;T650,"CONTRACTING (BEARISH)","NEUTRAL"))</f>
        <v>NEUTRAL</v>
      </c>
    </row>
    <row r="651">
      <c r="A651">
        <v>942</v>
      </c>
      <c r="B651" t="str">
        <v>2010-07-17</v>
      </c>
      <c r="C651">
        <v>10</v>
      </c>
      <c r="D651">
        <v>20</v>
      </c>
      <c r="E651">
        <v>21</v>
      </c>
      <c r="F651">
        <v>31</v>
      </c>
      <c r="G651">
        <v>36</v>
      </c>
      <c r="H651">
        <v>8</v>
      </c>
      <c r="I651" t="str">
        <v>10 - 20 - 21 - 31 - 36 [PB: 8]</v>
      </c>
      <c r="J651">
        <f>SUM(C651:G651)</f>
        <v>118</v>
      </c>
      <c r="K651">
        <f>AVERAGE(C651:G651)</f>
        <v>23.6</v>
      </c>
      <c r="L651">
        <f>MAX(C651:G651)-MIN(C651:G651)</f>
        <v>26</v>
      </c>
      <c r="M651">
        <f>SUMPRODUCT(MOD(C651:G651,2))</f>
        <v>2</v>
      </c>
      <c r="N651">
        <f>5-M651</f>
        <v>3</v>
      </c>
      <c r="O651">
        <f>COUNTIF(C651:G651,"&lt;=17")</f>
        <v>1</v>
      </c>
      <c r="P651">
        <f>COUNTIF(C651:G651,"&gt;=18")</f>
        <v>4</v>
      </c>
      <c r="Q651">
        <f>SUMPRODUCT(--(D651:G651-C651:F651=1))</f>
        <v>1</v>
      </c>
      <c r="R651">
        <f>SUMPRODUCT(COUNTIF(C652:G652,C651:G651))</f>
        <v>1</v>
      </c>
      <c r="S651">
        <f>AVERAGE(J651:J655)</f>
        <v>118</v>
      </c>
      <c r="T651">
        <f>AVERAGE(J651:J670)</f>
        <v>118</v>
      </c>
      <c r="U651">
        <f>S651-T651</f>
        <v>0</v>
      </c>
      <c r="V651" t="str">
        <f>IF(S651&gt;T651,"EXPANDING (BULLISH)",IF(S651&lt;T651,"CONTRACTING (BEARISH)","NEUTRAL"))</f>
        <v>NEUTRAL</v>
      </c>
    </row>
    <row r="652">
      <c r="A652">
        <v>941</v>
      </c>
      <c r="B652" t="str">
        <v>2010-07-14</v>
      </c>
      <c r="C652">
        <v>1</v>
      </c>
      <c r="D652">
        <v>11</v>
      </c>
      <c r="E652">
        <v>21</v>
      </c>
      <c r="F652">
        <v>30</v>
      </c>
      <c r="G652">
        <v>33</v>
      </c>
      <c r="H652">
        <v>3</v>
      </c>
      <c r="I652" t="str">
        <v>1 - 11 - 21 - 30 - 33 [PB: 3]</v>
      </c>
      <c r="J652">
        <f>SUM(C652:G652)</f>
        <v>96</v>
      </c>
      <c r="K652">
        <f>AVERAGE(C652:G652)</f>
        <v>19.2</v>
      </c>
      <c r="L652">
        <f>MAX(C652:G652)-MIN(C652:G652)</f>
        <v>32</v>
      </c>
      <c r="M652">
        <f>SUMPRODUCT(MOD(C652:G652,2))</f>
        <v>4</v>
      </c>
      <c r="N652">
        <f>5-M652</f>
        <v>1</v>
      </c>
      <c r="O652">
        <f>COUNTIF(C652:G652,"&lt;=17")</f>
        <v>2</v>
      </c>
      <c r="P652">
        <f>COUNTIF(C652:G652,"&gt;=18")</f>
        <v>3</v>
      </c>
      <c r="Q652">
        <f>SUMPRODUCT(--(D652:G652-C652:F652=1))</f>
        <v>0</v>
      </c>
      <c r="R652">
        <f>SUMPRODUCT(COUNTIF(C653:G653,C652:G652))</f>
        <v>0</v>
      </c>
      <c r="S652">
        <f>AVERAGE(J652:J656)</f>
        <v>96</v>
      </c>
      <c r="T652">
        <f>AVERAGE(J652:J671)</f>
        <v>96</v>
      </c>
      <c r="U652">
        <f>S652-T652</f>
        <v>0</v>
      </c>
      <c r="V652" t="str">
        <f>IF(S652&gt;T652,"EXPANDING (BULLISH)",IF(S652&lt;T652,"CONTRACTING (BEARISH)","NEUTRAL"))</f>
        <v>NEUTRAL</v>
      </c>
    </row>
    <row r="653">
      <c r="A653">
        <v>940</v>
      </c>
      <c r="B653" t="str">
        <v>2010-07-10</v>
      </c>
      <c r="C653">
        <v>6</v>
      </c>
      <c r="D653">
        <v>20</v>
      </c>
      <c r="E653">
        <v>26</v>
      </c>
      <c r="F653">
        <v>28</v>
      </c>
      <c r="G653">
        <v>31</v>
      </c>
      <c r="H653">
        <v>10</v>
      </c>
      <c r="I653" t="str">
        <v>6 - 20 - 26 - 28 - 31 [PB: 10]</v>
      </c>
      <c r="J653">
        <f>SUM(C653:G653)</f>
        <v>111</v>
      </c>
      <c r="K653">
        <f>AVERAGE(C653:G653)</f>
        <v>22.2</v>
      </c>
      <c r="L653">
        <f>MAX(C653:G653)-MIN(C653:G653)</f>
        <v>25</v>
      </c>
      <c r="M653">
        <f>SUMPRODUCT(MOD(C653:G653,2))</f>
        <v>1</v>
      </c>
      <c r="N653">
        <f>5-M653</f>
        <v>4</v>
      </c>
      <c r="O653">
        <f>COUNTIF(C653:G653,"&lt;=17")</f>
        <v>1</v>
      </c>
      <c r="P653">
        <f>COUNTIF(C653:G653,"&gt;=18")</f>
        <v>4</v>
      </c>
      <c r="Q653">
        <f>SUMPRODUCT(--(D653:G653-C653:F653=1))</f>
        <v>0</v>
      </c>
      <c r="R653">
        <f>SUMPRODUCT(COUNTIF(C654:G654,C653:G653))</f>
        <v>0</v>
      </c>
      <c r="S653">
        <f>AVERAGE(J653:J657)</f>
        <v>111</v>
      </c>
      <c r="T653">
        <f>AVERAGE(J653:J672)</f>
        <v>111</v>
      </c>
      <c r="U653">
        <f>S653-T653</f>
        <v>0</v>
      </c>
      <c r="V653" t="str">
        <f>IF(S653&gt;T653,"EXPANDING (BULLISH)",IF(S653&lt;T653,"CONTRACTING (BEARISH)","NEUTRAL"))</f>
        <v>NEUTRAL</v>
      </c>
    </row>
    <row r="654">
      <c r="A654">
        <v>939</v>
      </c>
      <c r="B654" t="str">
        <v>2010-07-07</v>
      </c>
      <c r="C654">
        <v>5</v>
      </c>
      <c r="D654">
        <v>7</v>
      </c>
      <c r="E654">
        <v>15</v>
      </c>
      <c r="F654">
        <v>30</v>
      </c>
      <c r="G654">
        <v>34</v>
      </c>
      <c r="H654">
        <v>9</v>
      </c>
      <c r="I654" t="str">
        <v>5 - 7 - 15 - 30 - 34 [PB: 9]</v>
      </c>
      <c r="J654">
        <f>SUM(C654:G654)</f>
        <v>91</v>
      </c>
      <c r="K654">
        <f>AVERAGE(C654:G654)</f>
        <v>18.2</v>
      </c>
      <c r="L654">
        <f>MAX(C654:G654)-MIN(C654:G654)</f>
        <v>29</v>
      </c>
      <c r="M654">
        <f>SUMPRODUCT(MOD(C654:G654,2))</f>
        <v>3</v>
      </c>
      <c r="N654">
        <f>5-M654</f>
        <v>2</v>
      </c>
      <c r="O654">
        <f>COUNTIF(C654:G654,"&lt;=17")</f>
        <v>3</v>
      </c>
      <c r="P654">
        <f>COUNTIF(C654:G654,"&gt;=18")</f>
        <v>2</v>
      </c>
      <c r="Q654">
        <f>SUMPRODUCT(--(D654:G654-C654:F654=1))</f>
        <v>0</v>
      </c>
      <c r="R654">
        <f>SUMPRODUCT(COUNTIF(C655:G655,C654:G654))</f>
        <v>1</v>
      </c>
      <c r="S654">
        <f>AVERAGE(J654:J658)</f>
        <v>91</v>
      </c>
      <c r="T654">
        <f>AVERAGE(J654:J673)</f>
        <v>91</v>
      </c>
      <c r="U654">
        <f>S654-T654</f>
        <v>0</v>
      </c>
      <c r="V654" t="str">
        <f>IF(S654&gt;T654,"EXPANDING (BULLISH)",IF(S654&lt;T654,"CONTRACTING (BEARISH)","NEUTRAL"))</f>
        <v>NEUTRAL</v>
      </c>
    </row>
    <row r="655">
      <c r="A655">
        <v>938</v>
      </c>
      <c r="B655" t="str">
        <v>2010-07-03</v>
      </c>
      <c r="C655">
        <v>3</v>
      </c>
      <c r="D655">
        <v>17</v>
      </c>
      <c r="E655">
        <v>31</v>
      </c>
      <c r="F655">
        <v>34</v>
      </c>
      <c r="G655">
        <v>35</v>
      </c>
      <c r="H655">
        <v>7</v>
      </c>
      <c r="I655" t="str">
        <v>3 - 17 - 31 - 34 - 35 [PB: 7]</v>
      </c>
      <c r="J655">
        <f>SUM(C655:G655)</f>
        <v>120</v>
      </c>
      <c r="K655">
        <f>AVERAGE(C655:G655)</f>
        <v>24</v>
      </c>
      <c r="L655">
        <f>MAX(C655:G655)-MIN(C655:G655)</f>
        <v>32</v>
      </c>
      <c r="M655">
        <f>SUMPRODUCT(MOD(C655:G655,2))</f>
        <v>4</v>
      </c>
      <c r="N655">
        <f>5-M655</f>
        <v>1</v>
      </c>
      <c r="O655">
        <f>COUNTIF(C655:G655,"&lt;=17")</f>
        <v>2</v>
      </c>
      <c r="P655">
        <f>COUNTIF(C655:G655,"&gt;=18")</f>
        <v>3</v>
      </c>
      <c r="Q655">
        <f>SUMPRODUCT(--(D655:G655-C655:F655=1))</f>
        <v>1</v>
      </c>
      <c r="R655">
        <f>SUMPRODUCT(COUNTIF(C656:G656,C655:G655))</f>
        <v>1</v>
      </c>
      <c r="S655">
        <f>AVERAGE(J655:J659)</f>
        <v>120</v>
      </c>
      <c r="T655">
        <f>AVERAGE(J655:J674)</f>
        <v>120</v>
      </c>
      <c r="U655">
        <f>S655-T655</f>
        <v>0</v>
      </c>
      <c r="V655" t="str">
        <f>IF(S655&gt;T655,"EXPANDING (BULLISH)",IF(S655&lt;T655,"CONTRACTING (BEARISH)","NEUTRAL"))</f>
        <v>NEUTRAL</v>
      </c>
    </row>
    <row r="656">
      <c r="A656">
        <v>937</v>
      </c>
      <c r="B656" t="str">
        <v>2010-06-30</v>
      </c>
      <c r="C656">
        <v>6</v>
      </c>
      <c r="D656">
        <v>26</v>
      </c>
      <c r="E656">
        <v>33</v>
      </c>
      <c r="F656">
        <v>34</v>
      </c>
      <c r="G656">
        <v>36</v>
      </c>
      <c r="H656">
        <v>6</v>
      </c>
      <c r="I656" t="str">
        <v>6 - 26 - 33 - 34 - 36 [PB: 6]</v>
      </c>
      <c r="J656">
        <f>SUM(C656:G656)</f>
        <v>135</v>
      </c>
      <c r="K656">
        <f>AVERAGE(C656:G656)</f>
        <v>27</v>
      </c>
      <c r="L656">
        <f>MAX(C656:G656)-MIN(C656:G656)</f>
        <v>30</v>
      </c>
      <c r="M656">
        <f>SUMPRODUCT(MOD(C656:G656,2))</f>
        <v>1</v>
      </c>
      <c r="N656">
        <f>5-M656</f>
        <v>4</v>
      </c>
      <c r="O656">
        <f>COUNTIF(C656:G656,"&lt;=17")</f>
        <v>1</v>
      </c>
      <c r="P656">
        <f>COUNTIF(C656:G656,"&gt;=18")</f>
        <v>4</v>
      </c>
      <c r="Q656">
        <f>SUMPRODUCT(--(D656:G656-C656:F656=1))</f>
        <v>1</v>
      </c>
      <c r="R656">
        <f>SUMPRODUCT(COUNTIF(C657:G657,C656:G656))</f>
        <v>1</v>
      </c>
      <c r="S656">
        <f>AVERAGE(J656:J660)</f>
        <v>135</v>
      </c>
      <c r="T656">
        <f>AVERAGE(J656:J675)</f>
        <v>135</v>
      </c>
      <c r="U656">
        <f>S656-T656</f>
        <v>0</v>
      </c>
      <c r="V656" t="str">
        <f>IF(S656&gt;T656,"EXPANDING (BULLISH)",IF(S656&lt;T656,"CONTRACTING (BEARISH)","NEUTRAL"))</f>
        <v>NEUTRAL</v>
      </c>
    </row>
    <row r="657">
      <c r="A657">
        <v>936</v>
      </c>
      <c r="B657" t="str">
        <v>2010-06-26</v>
      </c>
      <c r="C657">
        <v>11</v>
      </c>
      <c r="D657">
        <v>17</v>
      </c>
      <c r="E657">
        <v>21</v>
      </c>
      <c r="F657">
        <v>33</v>
      </c>
      <c r="G657">
        <v>35</v>
      </c>
      <c r="H657">
        <v>3</v>
      </c>
      <c r="I657" t="str">
        <v>11 - 17 - 21 - 33 - 35 [PB: 3]</v>
      </c>
      <c r="J657">
        <f>SUM(C657:G657)</f>
        <v>117</v>
      </c>
      <c r="K657">
        <f>AVERAGE(C657:G657)</f>
        <v>23.4</v>
      </c>
      <c r="L657">
        <f>MAX(C657:G657)-MIN(C657:G657)</f>
        <v>24</v>
      </c>
      <c r="M657">
        <f>SUMPRODUCT(MOD(C657:G657,2))</f>
        <v>5</v>
      </c>
      <c r="N657">
        <f>5-M657</f>
        <v>0</v>
      </c>
      <c r="O657">
        <f>COUNTIF(C657:G657,"&lt;=17")</f>
        <v>2</v>
      </c>
      <c r="P657">
        <f>COUNTIF(C657:G657,"&gt;=18")</f>
        <v>3</v>
      </c>
      <c r="Q657">
        <f>SUMPRODUCT(--(D657:G657-C657:F657=1))</f>
        <v>0</v>
      </c>
      <c r="R657">
        <f>SUMPRODUCT(COUNTIF(C658:G658,C657:G657))</f>
        <v>1</v>
      </c>
      <c r="S657">
        <f>AVERAGE(J657:J661)</f>
        <v>117</v>
      </c>
      <c r="T657">
        <f>AVERAGE(J657:J676)</f>
        <v>117</v>
      </c>
      <c r="U657">
        <f>S657-T657</f>
        <v>0</v>
      </c>
      <c r="V657" t="str">
        <f>IF(S657&gt;T657,"EXPANDING (BULLISH)",IF(S657&lt;T657,"CONTRACTING (BEARISH)","NEUTRAL"))</f>
        <v>NEUTRAL</v>
      </c>
    </row>
    <row r="658">
      <c r="A658">
        <v>935</v>
      </c>
      <c r="B658" t="str">
        <v>2010-06-23</v>
      </c>
      <c r="C658">
        <v>2</v>
      </c>
      <c r="D658">
        <v>11</v>
      </c>
      <c r="E658">
        <v>16</v>
      </c>
      <c r="F658">
        <v>27</v>
      </c>
      <c r="G658">
        <v>31</v>
      </c>
      <c r="H658">
        <v>8</v>
      </c>
      <c r="I658" t="str">
        <v>2 - 11 - 16 - 27 - 31 [PB: 8]</v>
      </c>
      <c r="J658">
        <f>SUM(C658:G658)</f>
        <v>87</v>
      </c>
      <c r="K658">
        <f>AVERAGE(C658:G658)</f>
        <v>17.4</v>
      </c>
      <c r="L658">
        <f>MAX(C658:G658)-MIN(C658:G658)</f>
        <v>29</v>
      </c>
      <c r="M658">
        <f>SUMPRODUCT(MOD(C658:G658,2))</f>
        <v>3</v>
      </c>
      <c r="N658">
        <f>5-M658</f>
        <v>2</v>
      </c>
      <c r="O658">
        <f>COUNTIF(C658:G658,"&lt;=17")</f>
        <v>3</v>
      </c>
      <c r="P658">
        <f>COUNTIF(C658:G658,"&gt;=18")</f>
        <v>2</v>
      </c>
      <c r="Q658">
        <f>SUMPRODUCT(--(D658:G658-C658:F658=1))</f>
        <v>0</v>
      </c>
      <c r="R658">
        <f>SUMPRODUCT(COUNTIF(C659:G659,C658:G658))</f>
        <v>0</v>
      </c>
      <c r="S658">
        <f>AVERAGE(J658:J662)</f>
        <v>87</v>
      </c>
      <c r="T658">
        <f>AVERAGE(J658:J677)</f>
        <v>87</v>
      </c>
      <c r="U658">
        <f>S658-T658</f>
        <v>0</v>
      </c>
      <c r="V658" t="str">
        <f>IF(S658&gt;T658,"EXPANDING (BULLISH)",IF(S658&lt;T658,"CONTRACTING (BEARISH)","NEUTRAL"))</f>
        <v>NEUTRAL</v>
      </c>
    </row>
    <row r="659">
      <c r="A659">
        <v>934</v>
      </c>
      <c r="B659" t="str">
        <v>2010-06-19</v>
      </c>
      <c r="C659">
        <v>1</v>
      </c>
      <c r="D659">
        <v>12</v>
      </c>
      <c r="E659">
        <v>17</v>
      </c>
      <c r="F659">
        <v>21</v>
      </c>
      <c r="G659">
        <v>32</v>
      </c>
      <c r="H659">
        <v>3</v>
      </c>
      <c r="I659" t="str">
        <v>1 - 12 - 17 - 21 - 32 [PB: 3]</v>
      </c>
      <c r="J659">
        <f>SUM(C659:G659)</f>
        <v>83</v>
      </c>
      <c r="K659">
        <f>AVERAGE(C659:G659)</f>
        <v>16.6</v>
      </c>
      <c r="L659">
        <f>MAX(C659:G659)-MIN(C659:G659)</f>
        <v>31</v>
      </c>
      <c r="M659">
        <f>SUMPRODUCT(MOD(C659:G659,2))</f>
        <v>3</v>
      </c>
      <c r="N659">
        <f>5-M659</f>
        <v>2</v>
      </c>
      <c r="O659">
        <f>COUNTIF(C659:G659,"&lt;=17")</f>
        <v>3</v>
      </c>
      <c r="P659">
        <f>COUNTIF(C659:G659,"&gt;=18")</f>
        <v>2</v>
      </c>
      <c r="Q659">
        <f>SUMPRODUCT(--(D659:G659-C659:F659=1))</f>
        <v>0</v>
      </c>
      <c r="R659">
        <f>SUMPRODUCT(COUNTIF(C660:G660,C659:G659))</f>
        <v>0</v>
      </c>
      <c r="S659">
        <f>AVERAGE(J659:J663)</f>
        <v>83</v>
      </c>
      <c r="T659">
        <f>AVERAGE(J659:J678)</f>
        <v>83</v>
      </c>
      <c r="U659">
        <f>S659-T659</f>
        <v>0</v>
      </c>
      <c r="V659" t="str">
        <f>IF(S659&gt;T659,"EXPANDING (BULLISH)",IF(S659&lt;T659,"CONTRACTING (BEARISH)","NEUTRAL"))</f>
        <v>NEUTRAL</v>
      </c>
    </row>
    <row r="660">
      <c r="A660">
        <v>933</v>
      </c>
      <c r="B660" t="str">
        <v>2010-06-16</v>
      </c>
      <c r="C660">
        <v>11</v>
      </c>
      <c r="D660">
        <v>16</v>
      </c>
      <c r="E660">
        <v>25</v>
      </c>
      <c r="F660">
        <v>27</v>
      </c>
      <c r="G660">
        <v>35</v>
      </c>
      <c r="H660">
        <v>5</v>
      </c>
      <c r="I660" t="str">
        <v>11 - 16 - 25 - 27 - 35 [PB: 5]</v>
      </c>
      <c r="J660">
        <f>SUM(C660:G660)</f>
        <v>114</v>
      </c>
      <c r="K660">
        <f>AVERAGE(C660:G660)</f>
        <v>22.8</v>
      </c>
      <c r="L660">
        <f>MAX(C660:G660)-MIN(C660:G660)</f>
        <v>24</v>
      </c>
      <c r="M660">
        <f>SUMPRODUCT(MOD(C660:G660,2))</f>
        <v>4</v>
      </c>
      <c r="N660">
        <f>5-M660</f>
        <v>1</v>
      </c>
      <c r="O660">
        <f>COUNTIF(C660:G660,"&lt;=17")</f>
        <v>2</v>
      </c>
      <c r="P660">
        <f>COUNTIF(C660:G660,"&gt;=18")</f>
        <v>3</v>
      </c>
      <c r="Q660">
        <f>SUMPRODUCT(--(D660:G660-C660:F660=1))</f>
        <v>0</v>
      </c>
      <c r="R660">
        <f>SUMPRODUCT(COUNTIF(C661:G661,C660:G660))</f>
        <v>0</v>
      </c>
      <c r="S660">
        <f>AVERAGE(J660:J664)</f>
        <v>114</v>
      </c>
      <c r="T660">
        <f>AVERAGE(J660:J679)</f>
        <v>114</v>
      </c>
      <c r="U660">
        <f>S660-T660</f>
        <v>0</v>
      </c>
      <c r="V660" t="str">
        <f>IF(S660&gt;T660,"EXPANDING (BULLISH)",IF(S660&lt;T660,"CONTRACTING (BEARISH)","NEUTRAL"))</f>
        <v>NEUTRAL</v>
      </c>
    </row>
    <row r="661">
      <c r="A661">
        <v>932</v>
      </c>
      <c r="B661" t="str">
        <v>2010-06-12</v>
      </c>
      <c r="C661">
        <v>3</v>
      </c>
      <c r="D661">
        <v>4</v>
      </c>
      <c r="E661">
        <v>5</v>
      </c>
      <c r="F661">
        <v>10</v>
      </c>
      <c r="G661">
        <v>13</v>
      </c>
      <c r="H661">
        <v>10</v>
      </c>
      <c r="I661" t="str">
        <v>3 - 4 - 5 - 10 - 13 [PB: 10]</v>
      </c>
      <c r="J661">
        <f>SUM(C661:G661)</f>
        <v>35</v>
      </c>
      <c r="K661">
        <f>AVERAGE(C661:G661)</f>
        <v>7</v>
      </c>
      <c r="L661">
        <f>MAX(C661:G661)-MIN(C661:G661)</f>
        <v>10</v>
      </c>
      <c r="M661">
        <f>SUMPRODUCT(MOD(C661:G661,2))</f>
        <v>3</v>
      </c>
      <c r="N661">
        <f>5-M661</f>
        <v>2</v>
      </c>
      <c r="O661">
        <f>COUNTIF(C661:G661,"&lt;=17")</f>
        <v>5</v>
      </c>
      <c r="P661">
        <f>COUNTIF(C661:G661,"&gt;=18")</f>
        <v>0</v>
      </c>
      <c r="Q661">
        <f>SUMPRODUCT(--(D661:G661-C661:F661=1))</f>
        <v>2</v>
      </c>
      <c r="R661">
        <f>SUMPRODUCT(COUNTIF(C662:G662,C661:G661))</f>
        <v>1</v>
      </c>
      <c r="S661">
        <f>AVERAGE(J661:J665)</f>
        <v>35</v>
      </c>
      <c r="T661">
        <f>AVERAGE(J661:J680)</f>
        <v>35</v>
      </c>
      <c r="U661">
        <f>S661-T661</f>
        <v>0</v>
      </c>
      <c r="V661" t="str">
        <f>IF(S661&gt;T661,"EXPANDING (BULLISH)",IF(S661&lt;T661,"CONTRACTING (BEARISH)","NEUTRAL"))</f>
        <v>NEUTRAL</v>
      </c>
    </row>
    <row r="662">
      <c r="A662">
        <v>931</v>
      </c>
      <c r="B662" t="str">
        <v>2010-06-09</v>
      </c>
      <c r="C662">
        <v>4</v>
      </c>
      <c r="D662">
        <v>7</v>
      </c>
      <c r="E662">
        <v>19</v>
      </c>
      <c r="F662">
        <v>21</v>
      </c>
      <c r="G662">
        <v>30</v>
      </c>
      <c r="H662">
        <v>7</v>
      </c>
      <c r="I662" t="str">
        <v>4 - 7 - 19 - 21 - 30 [PB: 7]</v>
      </c>
      <c r="J662">
        <f>SUM(C662:G662)</f>
        <v>81</v>
      </c>
      <c r="K662">
        <f>AVERAGE(C662:G662)</f>
        <v>16.2</v>
      </c>
      <c r="L662">
        <f>MAX(C662:G662)-MIN(C662:G662)</f>
        <v>26</v>
      </c>
      <c r="M662">
        <f>SUMPRODUCT(MOD(C662:G662,2))</f>
        <v>3</v>
      </c>
      <c r="N662">
        <f>5-M662</f>
        <v>2</v>
      </c>
      <c r="O662">
        <f>COUNTIF(C662:G662,"&lt;=17")</f>
        <v>2</v>
      </c>
      <c r="P662">
        <f>COUNTIF(C662:G662,"&gt;=18")</f>
        <v>3</v>
      </c>
      <c r="Q662">
        <f>SUMPRODUCT(--(D662:G662-C662:F662=1))</f>
        <v>0</v>
      </c>
      <c r="R662">
        <f>SUMPRODUCT(COUNTIF(C663:G663,C662:G662))</f>
        <v>0</v>
      </c>
      <c r="S662">
        <f>AVERAGE(J662:J666)</f>
        <v>81</v>
      </c>
      <c r="T662">
        <f>AVERAGE(J662:J681)</f>
        <v>81</v>
      </c>
      <c r="U662">
        <f>S662-T662</f>
        <v>0</v>
      </c>
      <c r="V662" t="str">
        <f>IF(S662&gt;T662,"EXPANDING (BULLISH)",IF(S662&lt;T662,"CONTRACTING (BEARISH)","NEUTRAL"))</f>
        <v>NEUTRAL</v>
      </c>
    </row>
    <row r="663">
      <c r="A663">
        <v>930</v>
      </c>
      <c r="B663" t="str">
        <v>2010-06-05</v>
      </c>
      <c r="C663">
        <v>5</v>
      </c>
      <c r="D663">
        <v>8</v>
      </c>
      <c r="E663">
        <v>10</v>
      </c>
      <c r="F663">
        <v>12</v>
      </c>
      <c r="G663">
        <v>27</v>
      </c>
      <c r="H663">
        <v>2</v>
      </c>
      <c r="I663" t="str">
        <v>5 - 8 - 10 - 12 - 27 [PB: 2]</v>
      </c>
      <c r="J663">
        <f>SUM(C663:G663)</f>
        <v>62</v>
      </c>
      <c r="K663">
        <f>AVERAGE(C663:G663)</f>
        <v>12.4</v>
      </c>
      <c r="L663">
        <f>MAX(C663:G663)-MIN(C663:G663)</f>
        <v>22</v>
      </c>
      <c r="M663">
        <f>SUMPRODUCT(MOD(C663:G663,2))</f>
        <v>2</v>
      </c>
      <c r="N663">
        <f>5-M663</f>
        <v>3</v>
      </c>
      <c r="O663">
        <f>COUNTIF(C663:G663,"&lt;=17")</f>
        <v>4</v>
      </c>
      <c r="P663">
        <f>COUNTIF(C663:G663,"&gt;=18")</f>
        <v>1</v>
      </c>
      <c r="Q663">
        <f>SUMPRODUCT(--(D663:G663-C663:F663=1))</f>
        <v>0</v>
      </c>
      <c r="R663">
        <f>SUMPRODUCT(COUNTIF(C664:G664,C663:G663))</f>
        <v>0</v>
      </c>
      <c r="S663">
        <f>AVERAGE(J663:J667)</f>
        <v>62</v>
      </c>
      <c r="T663">
        <f>AVERAGE(J663:J682)</f>
        <v>62</v>
      </c>
      <c r="U663">
        <f>S663-T663</f>
        <v>0</v>
      </c>
      <c r="V663" t="str">
        <f>IF(S663&gt;T663,"EXPANDING (BULLISH)",IF(S663&lt;T663,"CONTRACTING (BEARISH)","NEUTRAL"))</f>
        <v>NEUTRAL</v>
      </c>
    </row>
    <row r="664">
      <c r="A664">
        <v>929</v>
      </c>
      <c r="B664" t="str">
        <v>2010-06-02</v>
      </c>
      <c r="C664">
        <v>3</v>
      </c>
      <c r="D664">
        <v>13</v>
      </c>
      <c r="E664">
        <v>14</v>
      </c>
      <c r="F664">
        <v>31</v>
      </c>
      <c r="G664">
        <v>34</v>
      </c>
      <c r="H664">
        <v>2</v>
      </c>
      <c r="I664" t="str">
        <v>3 - 13 - 14 - 31 - 34 [PB: 2]</v>
      </c>
      <c r="J664">
        <f>SUM(C664:G664)</f>
        <v>95</v>
      </c>
      <c r="K664">
        <f>AVERAGE(C664:G664)</f>
        <v>19</v>
      </c>
      <c r="L664">
        <f>MAX(C664:G664)-MIN(C664:G664)</f>
        <v>31</v>
      </c>
      <c r="M664">
        <f>SUMPRODUCT(MOD(C664:G664,2))</f>
        <v>3</v>
      </c>
      <c r="N664">
        <f>5-M664</f>
        <v>2</v>
      </c>
      <c r="O664">
        <f>COUNTIF(C664:G664,"&lt;=17")</f>
        <v>3</v>
      </c>
      <c r="P664">
        <f>COUNTIF(C664:G664,"&gt;=18")</f>
        <v>2</v>
      </c>
      <c r="Q664">
        <f>SUMPRODUCT(--(D664:G664-C664:F664=1))</f>
        <v>1</v>
      </c>
      <c r="R664">
        <f>SUMPRODUCT(COUNTIF(C665:G665,C664:G664))</f>
        <v>1</v>
      </c>
      <c r="S664">
        <f>AVERAGE(J664:J668)</f>
        <v>95</v>
      </c>
      <c r="T664">
        <f>AVERAGE(J664:J683)</f>
        <v>95</v>
      </c>
      <c r="U664">
        <f>S664-T664</f>
        <v>0</v>
      </c>
      <c r="V664" t="str">
        <f>IF(S664&gt;T664,"EXPANDING (BULLISH)",IF(S664&lt;T664,"CONTRACTING (BEARISH)","NEUTRAL"))</f>
        <v>NEUTRAL</v>
      </c>
    </row>
    <row r="665">
      <c r="A665">
        <v>928</v>
      </c>
      <c r="B665" t="str">
        <v>2010-05-29</v>
      </c>
      <c r="C665">
        <v>1</v>
      </c>
      <c r="D665">
        <v>7</v>
      </c>
      <c r="E665">
        <v>25</v>
      </c>
      <c r="F665">
        <v>31</v>
      </c>
      <c r="G665">
        <v>33</v>
      </c>
      <c r="H665">
        <v>3</v>
      </c>
      <c r="I665" t="str">
        <v>1 - 7 - 25 - 31 - 33 [PB: 3]</v>
      </c>
      <c r="J665">
        <f>SUM(C665:G665)</f>
        <v>97</v>
      </c>
      <c r="K665">
        <f>AVERAGE(C665:G665)</f>
        <v>19.4</v>
      </c>
      <c r="L665">
        <f>MAX(C665:G665)-MIN(C665:G665)</f>
        <v>32</v>
      </c>
      <c r="M665">
        <f>SUMPRODUCT(MOD(C665:G665,2))</f>
        <v>5</v>
      </c>
      <c r="N665">
        <f>5-M665</f>
        <v>0</v>
      </c>
      <c r="O665">
        <f>COUNTIF(C665:G665,"&lt;=17")</f>
        <v>2</v>
      </c>
      <c r="P665">
        <f>COUNTIF(C665:G665,"&gt;=18")</f>
        <v>3</v>
      </c>
      <c r="Q665">
        <f>SUMPRODUCT(--(D665:G665-C665:F665=1))</f>
        <v>0</v>
      </c>
      <c r="R665">
        <f>SUMPRODUCT(COUNTIF(C666:G666,C665:G665))</f>
        <v>0</v>
      </c>
      <c r="S665">
        <f>AVERAGE(J665:J669)</f>
        <v>97</v>
      </c>
      <c r="T665">
        <f>AVERAGE(J665:J684)</f>
        <v>97</v>
      </c>
      <c r="U665">
        <f>S665-T665</f>
        <v>0</v>
      </c>
      <c r="V665" t="str">
        <f>IF(S665&gt;T665,"EXPANDING (BULLISH)",IF(S665&lt;T665,"CONTRACTING (BEARISH)","NEUTRAL"))</f>
        <v>NEUTRAL</v>
      </c>
    </row>
    <row r="666">
      <c r="A666">
        <v>927</v>
      </c>
      <c r="B666" t="str">
        <v>2010-05-26</v>
      </c>
      <c r="C666">
        <v>5</v>
      </c>
      <c r="D666">
        <v>12</v>
      </c>
      <c r="E666">
        <v>23</v>
      </c>
      <c r="F666">
        <v>28</v>
      </c>
      <c r="G666">
        <v>34</v>
      </c>
      <c r="H666">
        <v>6</v>
      </c>
      <c r="I666" t="str">
        <v>5 - 12 - 23 - 28 - 34 [PB: 6]</v>
      </c>
      <c r="J666">
        <f>SUM(C666:G666)</f>
        <v>102</v>
      </c>
      <c r="K666">
        <f>AVERAGE(C666:G666)</f>
        <v>20.4</v>
      </c>
      <c r="L666">
        <f>MAX(C666:G666)-MIN(C666:G666)</f>
        <v>29</v>
      </c>
      <c r="M666">
        <f>SUMPRODUCT(MOD(C666:G666,2))</f>
        <v>2</v>
      </c>
      <c r="N666">
        <f>5-M666</f>
        <v>3</v>
      </c>
      <c r="O666">
        <f>COUNTIF(C666:G666,"&lt;=17")</f>
        <v>2</v>
      </c>
      <c r="P666">
        <f>COUNTIF(C666:G666,"&gt;=18")</f>
        <v>3</v>
      </c>
      <c r="Q666">
        <f>SUMPRODUCT(--(D666:G666-C666:F666=1))</f>
        <v>0</v>
      </c>
      <c r="R666">
        <f>SUMPRODUCT(COUNTIF(C667:G667,C666:G666))</f>
        <v>1</v>
      </c>
      <c r="S666">
        <f>AVERAGE(J666:J670)</f>
        <v>102</v>
      </c>
      <c r="T666">
        <f>AVERAGE(J666:J685)</f>
        <v>102</v>
      </c>
      <c r="U666">
        <f>S666-T666</f>
        <v>0</v>
      </c>
      <c r="V666" t="str">
        <f>IF(S666&gt;T666,"EXPANDING (BULLISH)",IF(S666&lt;T666,"CONTRACTING (BEARISH)","NEUTRAL"))</f>
        <v>NEUTRAL</v>
      </c>
    </row>
    <row r="667">
      <c r="A667">
        <v>926</v>
      </c>
      <c r="B667" t="str">
        <v>2010-05-22</v>
      </c>
      <c r="C667">
        <v>9</v>
      </c>
      <c r="D667">
        <v>21</v>
      </c>
      <c r="E667">
        <v>23</v>
      </c>
      <c r="F667">
        <v>24</v>
      </c>
      <c r="G667">
        <v>30</v>
      </c>
      <c r="H667">
        <v>9</v>
      </c>
      <c r="I667" t="str">
        <v>9 - 21 - 23 - 24 - 30 [PB: 9]</v>
      </c>
      <c r="J667">
        <f>SUM(C667:G667)</f>
        <v>107</v>
      </c>
      <c r="K667">
        <f>AVERAGE(C667:G667)</f>
        <v>21.4</v>
      </c>
      <c r="L667">
        <f>MAX(C667:G667)-MIN(C667:G667)</f>
        <v>21</v>
      </c>
      <c r="M667">
        <f>SUMPRODUCT(MOD(C667:G667,2))</f>
        <v>3</v>
      </c>
      <c r="N667">
        <f>5-M667</f>
        <v>2</v>
      </c>
      <c r="O667">
        <f>COUNTIF(C667:G667,"&lt;=17")</f>
        <v>1</v>
      </c>
      <c r="P667">
        <f>COUNTIF(C667:G667,"&gt;=18")</f>
        <v>4</v>
      </c>
      <c r="Q667">
        <f>SUMPRODUCT(--(D667:G667-C667:F667=1))</f>
        <v>1</v>
      </c>
      <c r="R667">
        <f>SUMPRODUCT(COUNTIF(C668:G668,C667:G667))</f>
        <v>0</v>
      </c>
      <c r="S667">
        <f>AVERAGE(J667:J671)</f>
        <v>107</v>
      </c>
      <c r="T667">
        <f>AVERAGE(J667:J686)</f>
        <v>107</v>
      </c>
      <c r="U667">
        <f>S667-T667</f>
        <v>0</v>
      </c>
      <c r="V667" t="str">
        <f>IF(S667&gt;T667,"EXPANDING (BULLISH)",IF(S667&lt;T667,"CONTRACTING (BEARISH)","NEUTRAL"))</f>
        <v>NEUTRAL</v>
      </c>
    </row>
    <row r="668">
      <c r="A668">
        <v>925</v>
      </c>
      <c r="B668" t="str">
        <v>2010-05-19</v>
      </c>
      <c r="C668">
        <v>4</v>
      </c>
      <c r="D668">
        <v>8</v>
      </c>
      <c r="E668">
        <v>22</v>
      </c>
      <c r="F668">
        <v>26</v>
      </c>
      <c r="G668">
        <v>35</v>
      </c>
      <c r="H668">
        <v>4</v>
      </c>
      <c r="I668" t="str">
        <v>4 - 8 - 22 - 26 - 35 [PB: 4]</v>
      </c>
      <c r="J668">
        <f>SUM(C668:G668)</f>
        <v>95</v>
      </c>
      <c r="K668">
        <f>AVERAGE(C668:G668)</f>
        <v>19</v>
      </c>
      <c r="L668">
        <f>MAX(C668:G668)-MIN(C668:G668)</f>
        <v>31</v>
      </c>
      <c r="M668">
        <f>SUMPRODUCT(MOD(C668:G668,2))</f>
        <v>1</v>
      </c>
      <c r="N668">
        <f>5-M668</f>
        <v>4</v>
      </c>
      <c r="O668">
        <f>COUNTIF(C668:G668,"&lt;=17")</f>
        <v>2</v>
      </c>
      <c r="P668">
        <f>COUNTIF(C668:G668,"&gt;=18")</f>
        <v>3</v>
      </c>
      <c r="Q668">
        <f>SUMPRODUCT(--(D668:G668-C668:F668=1))</f>
        <v>0</v>
      </c>
      <c r="R668">
        <f>SUMPRODUCT(COUNTIF(C669:G669,C668:G668))</f>
        <v>0</v>
      </c>
      <c r="S668">
        <f>AVERAGE(J668:J672)</f>
        <v>95</v>
      </c>
      <c r="T668">
        <f>AVERAGE(J668:J687)</f>
        <v>95</v>
      </c>
      <c r="U668">
        <f>S668-T668</f>
        <v>0</v>
      </c>
      <c r="V668" t="str">
        <f>IF(S668&gt;T668,"EXPANDING (BULLISH)",IF(S668&lt;T668,"CONTRACTING (BEARISH)","NEUTRAL"))</f>
        <v>NEUTRAL</v>
      </c>
    </row>
    <row r="669">
      <c r="A669">
        <v>924</v>
      </c>
      <c r="B669" t="str">
        <v>2010-05-15</v>
      </c>
      <c r="C669">
        <v>1</v>
      </c>
      <c r="D669">
        <v>2</v>
      </c>
      <c r="E669">
        <v>7</v>
      </c>
      <c r="F669">
        <v>25</v>
      </c>
      <c r="G669">
        <v>28</v>
      </c>
      <c r="H669">
        <v>4</v>
      </c>
      <c r="I669" t="str">
        <v>1 - 2 - 7 - 25 - 28 [PB: 4]</v>
      </c>
      <c r="J669">
        <f>SUM(C669:G669)</f>
        <v>63</v>
      </c>
      <c r="K669">
        <f>AVERAGE(C669:G669)</f>
        <v>12.6</v>
      </c>
      <c r="L669">
        <f>MAX(C669:G669)-MIN(C669:G669)</f>
        <v>27</v>
      </c>
      <c r="M669">
        <f>SUMPRODUCT(MOD(C669:G669,2))</f>
        <v>3</v>
      </c>
      <c r="N669">
        <f>5-M669</f>
        <v>2</v>
      </c>
      <c r="O669">
        <f>COUNTIF(C669:G669,"&lt;=17")</f>
        <v>3</v>
      </c>
      <c r="P669">
        <f>COUNTIF(C669:G669,"&gt;=18")</f>
        <v>2</v>
      </c>
      <c r="Q669">
        <f>SUMPRODUCT(--(D669:G669-C669:F669=1))</f>
        <v>1</v>
      </c>
      <c r="R669">
        <f>SUMPRODUCT(COUNTIF(C670:G670,C669:G669))</f>
        <v>1</v>
      </c>
      <c r="S669">
        <f>AVERAGE(J669:J673)</f>
        <v>63</v>
      </c>
      <c r="T669">
        <f>AVERAGE(J669:J688)</f>
        <v>63</v>
      </c>
      <c r="U669">
        <f>S669-T669</f>
        <v>0</v>
      </c>
      <c r="V669" t="str">
        <f>IF(S669&gt;T669,"EXPANDING (BULLISH)",IF(S669&lt;T669,"CONTRACTING (BEARISH)","NEUTRAL"))</f>
        <v>NEUTRAL</v>
      </c>
    </row>
    <row r="670">
      <c r="A670">
        <v>923</v>
      </c>
      <c r="B670" t="str">
        <v>2010-05-12</v>
      </c>
      <c r="C670">
        <v>2</v>
      </c>
      <c r="D670">
        <v>3</v>
      </c>
      <c r="E670">
        <v>12</v>
      </c>
      <c r="F670">
        <v>16</v>
      </c>
      <c r="G670">
        <v>17</v>
      </c>
      <c r="H670">
        <v>3</v>
      </c>
      <c r="I670" t="str">
        <v>2 - 3 - 12 - 16 - 17 [PB: 3]</v>
      </c>
      <c r="J670">
        <f>SUM(C670:G670)</f>
        <v>50</v>
      </c>
      <c r="K670">
        <f>AVERAGE(C670:G670)</f>
        <v>10</v>
      </c>
      <c r="L670">
        <f>MAX(C670:G670)-MIN(C670:G670)</f>
        <v>15</v>
      </c>
      <c r="M670">
        <f>SUMPRODUCT(MOD(C670:G670,2))</f>
        <v>2</v>
      </c>
      <c r="N670">
        <f>5-M670</f>
        <v>3</v>
      </c>
      <c r="O670">
        <f>COUNTIF(C670:G670,"&lt;=17")</f>
        <v>5</v>
      </c>
      <c r="P670">
        <f>COUNTIF(C670:G670,"&gt;=18")</f>
        <v>0</v>
      </c>
      <c r="Q670">
        <f>SUMPRODUCT(--(D670:G670-C670:F670=1))</f>
        <v>2</v>
      </c>
      <c r="R670">
        <f>SUMPRODUCT(COUNTIF(C671:G671,C670:G670))</f>
        <v>0</v>
      </c>
      <c r="S670">
        <f>AVERAGE(J670:J674)</f>
        <v>50</v>
      </c>
      <c r="T670">
        <f>AVERAGE(J670:J689)</f>
        <v>50</v>
      </c>
      <c r="U670">
        <f>S670-T670</f>
        <v>0</v>
      </c>
      <c r="V670" t="str">
        <f>IF(S670&gt;T670,"EXPANDING (BULLISH)",IF(S670&lt;T670,"CONTRACTING (BEARISH)","NEUTRAL"))</f>
        <v>NEUTRAL</v>
      </c>
    </row>
    <row r="671">
      <c r="A671">
        <v>922</v>
      </c>
      <c r="B671" t="str">
        <v>2010-05-08</v>
      </c>
      <c r="C671">
        <v>14</v>
      </c>
      <c r="D671">
        <v>19</v>
      </c>
      <c r="E671">
        <v>20</v>
      </c>
      <c r="F671">
        <v>22</v>
      </c>
      <c r="G671">
        <v>24</v>
      </c>
      <c r="H671">
        <v>9</v>
      </c>
      <c r="I671" t="str">
        <v>14 - 19 - 20 - 22 - 24 [PB: 9]</v>
      </c>
      <c r="J671">
        <f>SUM(C671:G671)</f>
        <v>99</v>
      </c>
      <c r="K671">
        <f>AVERAGE(C671:G671)</f>
        <v>19.8</v>
      </c>
      <c r="L671">
        <f>MAX(C671:G671)-MIN(C671:G671)</f>
        <v>10</v>
      </c>
      <c r="M671">
        <f>SUMPRODUCT(MOD(C671:G671,2))</f>
        <v>1</v>
      </c>
      <c r="N671">
        <f>5-M671</f>
        <v>4</v>
      </c>
      <c r="O671">
        <f>COUNTIF(C671:G671,"&lt;=17")</f>
        <v>1</v>
      </c>
      <c r="P671">
        <f>COUNTIF(C671:G671,"&gt;=18")</f>
        <v>4</v>
      </c>
      <c r="Q671">
        <f>SUMPRODUCT(--(D671:G671-C671:F671=1))</f>
        <v>1</v>
      </c>
      <c r="R671">
        <f>SUMPRODUCT(COUNTIF(C672:G672,C671:G671))</f>
        <v>1</v>
      </c>
      <c r="S671">
        <f>AVERAGE(J671:J675)</f>
        <v>99</v>
      </c>
      <c r="T671">
        <f>AVERAGE(J671:J690)</f>
        <v>99</v>
      </c>
      <c r="U671">
        <f>S671-T671</f>
        <v>0</v>
      </c>
      <c r="V671" t="str">
        <f>IF(S671&gt;T671,"EXPANDING (BULLISH)",IF(S671&lt;T671,"CONTRACTING (BEARISH)","NEUTRAL"))</f>
        <v>NEUTRAL</v>
      </c>
    </row>
    <row r="672">
      <c r="A672">
        <v>921</v>
      </c>
      <c r="B672" t="str">
        <v>2010-05-05</v>
      </c>
      <c r="C672">
        <v>6</v>
      </c>
      <c r="D672">
        <v>16</v>
      </c>
      <c r="E672">
        <v>22</v>
      </c>
      <c r="F672">
        <v>25</v>
      </c>
      <c r="G672">
        <v>27</v>
      </c>
      <c r="H672">
        <v>1</v>
      </c>
      <c r="I672" t="str">
        <v>6 - 16 - 22 - 25 - 27 [PB: 1]</v>
      </c>
      <c r="J672">
        <f>SUM(C672:G672)</f>
        <v>96</v>
      </c>
      <c r="K672">
        <f>AVERAGE(C672:G672)</f>
        <v>19.2</v>
      </c>
      <c r="L672">
        <f>MAX(C672:G672)-MIN(C672:G672)</f>
        <v>21</v>
      </c>
      <c r="M672">
        <f>SUMPRODUCT(MOD(C672:G672,2))</f>
        <v>2</v>
      </c>
      <c r="N672">
        <f>5-M672</f>
        <v>3</v>
      </c>
      <c r="O672">
        <f>COUNTIF(C672:G672,"&lt;=17")</f>
        <v>2</v>
      </c>
      <c r="P672">
        <f>COUNTIF(C672:G672,"&gt;=18")</f>
        <v>3</v>
      </c>
      <c r="Q672">
        <f>SUMPRODUCT(--(D672:G672-C672:F672=1))</f>
        <v>0</v>
      </c>
      <c r="R672">
        <f>SUMPRODUCT(COUNTIF(C673:G673,C672:G672))</f>
        <v>1</v>
      </c>
      <c r="S672">
        <f>AVERAGE(J672:J676)</f>
        <v>96</v>
      </c>
      <c r="T672">
        <f>AVERAGE(J672:J691)</f>
        <v>96</v>
      </c>
      <c r="U672">
        <f>S672-T672</f>
        <v>0</v>
      </c>
      <c r="V672" t="str">
        <f>IF(S672&gt;T672,"EXPANDING (BULLISH)",IF(S672&lt;T672,"CONTRACTING (BEARISH)","NEUTRAL"))</f>
        <v>NEUTRAL</v>
      </c>
    </row>
    <row r="673">
      <c r="A673">
        <v>920</v>
      </c>
      <c r="B673" t="str">
        <v>2010-05-01</v>
      </c>
      <c r="C673">
        <v>4</v>
      </c>
      <c r="D673">
        <v>6</v>
      </c>
      <c r="E673">
        <v>8</v>
      </c>
      <c r="F673">
        <v>10</v>
      </c>
      <c r="G673">
        <v>17</v>
      </c>
      <c r="H673">
        <v>2</v>
      </c>
      <c r="I673" t="str">
        <v>4 - 6 - 8 - 10 - 17 [PB: 2]</v>
      </c>
      <c r="J673">
        <f>SUM(C673:G673)</f>
        <v>45</v>
      </c>
      <c r="K673">
        <f>AVERAGE(C673:G673)</f>
        <v>9</v>
      </c>
      <c r="L673">
        <f>MAX(C673:G673)-MIN(C673:G673)</f>
        <v>13</v>
      </c>
      <c r="M673">
        <f>SUMPRODUCT(MOD(C673:G673,2))</f>
        <v>1</v>
      </c>
      <c r="N673">
        <f>5-M673</f>
        <v>4</v>
      </c>
      <c r="O673">
        <f>COUNTIF(C673:G673,"&lt;=17")</f>
        <v>5</v>
      </c>
      <c r="P673">
        <f>COUNTIF(C673:G673,"&gt;=18")</f>
        <v>0</v>
      </c>
      <c r="Q673">
        <f>SUMPRODUCT(--(D673:G673-C673:F673=1))</f>
        <v>0</v>
      </c>
      <c r="R673">
        <f>SUMPRODUCT(COUNTIF(C674:G674,C673:G673))</f>
        <v>0</v>
      </c>
      <c r="S673">
        <f>AVERAGE(J673:J677)</f>
        <v>45</v>
      </c>
      <c r="T673">
        <f>AVERAGE(J673:J692)</f>
        <v>45</v>
      </c>
      <c r="U673">
        <f>S673-T673</f>
        <v>0</v>
      </c>
      <c r="V673" t="str">
        <f>IF(S673&gt;T673,"EXPANDING (BULLISH)",IF(S673&lt;T673,"CONTRACTING (BEARISH)","NEUTRAL"))</f>
        <v>NEUTRAL</v>
      </c>
    </row>
    <row r="674">
      <c r="A674">
        <v>919</v>
      </c>
      <c r="B674" t="str">
        <v>2010-04-28</v>
      </c>
      <c r="C674">
        <v>9</v>
      </c>
      <c r="D674">
        <v>24</v>
      </c>
      <c r="E674">
        <v>32</v>
      </c>
      <c r="F674">
        <v>33</v>
      </c>
      <c r="G674">
        <v>36</v>
      </c>
      <c r="H674">
        <v>2</v>
      </c>
      <c r="I674" t="str">
        <v>9 - 24 - 32 - 33 - 36 [PB: 2]</v>
      </c>
      <c r="J674">
        <f>SUM(C674:G674)</f>
        <v>134</v>
      </c>
      <c r="K674">
        <f>AVERAGE(C674:G674)</f>
        <v>26.8</v>
      </c>
      <c r="L674">
        <f>MAX(C674:G674)-MIN(C674:G674)</f>
        <v>27</v>
      </c>
      <c r="M674">
        <f>SUMPRODUCT(MOD(C674:G674,2))</f>
        <v>2</v>
      </c>
      <c r="N674">
        <f>5-M674</f>
        <v>3</v>
      </c>
      <c r="O674">
        <f>COUNTIF(C674:G674,"&lt;=17")</f>
        <v>1</v>
      </c>
      <c r="P674">
        <f>COUNTIF(C674:G674,"&gt;=18")</f>
        <v>4</v>
      </c>
      <c r="Q674">
        <f>SUMPRODUCT(--(D674:G674-C674:F674=1))</f>
        <v>1</v>
      </c>
      <c r="R674">
        <f>SUMPRODUCT(COUNTIF(C675:G675,C674:G674))</f>
        <v>1</v>
      </c>
      <c r="S674">
        <f>AVERAGE(J674:J678)</f>
        <v>134</v>
      </c>
      <c r="T674">
        <f>AVERAGE(J674:J693)</f>
        <v>134</v>
      </c>
      <c r="U674">
        <f>S674-T674</f>
        <v>0</v>
      </c>
      <c r="V674" t="str">
        <f>IF(S674&gt;T674,"EXPANDING (BULLISH)",IF(S674&lt;T674,"CONTRACTING (BEARISH)","NEUTRAL"))</f>
        <v>NEUTRAL</v>
      </c>
    </row>
    <row r="675">
      <c r="A675">
        <v>918</v>
      </c>
      <c r="B675" t="str">
        <v>2010-04-24</v>
      </c>
      <c r="C675">
        <v>1</v>
      </c>
      <c r="D675">
        <v>7</v>
      </c>
      <c r="E675">
        <v>9</v>
      </c>
      <c r="F675">
        <v>10</v>
      </c>
      <c r="G675">
        <v>31</v>
      </c>
      <c r="H675">
        <v>4</v>
      </c>
      <c r="I675" t="str">
        <v>1 - 7 - 9 - 10 - 31 [PB: 4]</v>
      </c>
      <c r="J675">
        <f>SUM(C675:G675)</f>
        <v>58</v>
      </c>
      <c r="K675">
        <f>AVERAGE(C675:G675)</f>
        <v>11.6</v>
      </c>
      <c r="L675">
        <f>MAX(C675:G675)-MIN(C675:G675)</f>
        <v>30</v>
      </c>
      <c r="M675">
        <f>SUMPRODUCT(MOD(C675:G675,2))</f>
        <v>4</v>
      </c>
      <c r="N675">
        <f>5-M675</f>
        <v>1</v>
      </c>
      <c r="O675">
        <f>COUNTIF(C675:G675,"&lt;=17")</f>
        <v>4</v>
      </c>
      <c r="P675">
        <f>COUNTIF(C675:G675,"&gt;=18")</f>
        <v>1</v>
      </c>
      <c r="Q675">
        <f>SUMPRODUCT(--(D675:G675-C675:F675=1))</f>
        <v>1</v>
      </c>
      <c r="R675">
        <f>SUMPRODUCT(COUNTIF(C676:G676,C675:G675))</f>
        <v>0</v>
      </c>
      <c r="S675">
        <f>AVERAGE(J675:J679)</f>
        <v>58</v>
      </c>
      <c r="T675">
        <f>AVERAGE(J675:J694)</f>
        <v>58</v>
      </c>
      <c r="U675">
        <f>S675-T675</f>
        <v>0</v>
      </c>
      <c r="V675" t="str">
        <f>IF(S675&gt;T675,"EXPANDING (BULLISH)",IF(S675&lt;T675,"CONTRACTING (BEARISH)","NEUTRAL"))</f>
        <v>NEUTRAL</v>
      </c>
    </row>
    <row r="676">
      <c r="A676">
        <v>917</v>
      </c>
      <c r="B676" t="str">
        <v>2010-04-21</v>
      </c>
      <c r="C676">
        <v>4</v>
      </c>
      <c r="D676">
        <v>6</v>
      </c>
      <c r="E676">
        <v>17</v>
      </c>
      <c r="F676">
        <v>28</v>
      </c>
      <c r="G676">
        <v>34</v>
      </c>
      <c r="H676">
        <v>5</v>
      </c>
      <c r="I676" t="str">
        <v>4 - 6 - 17 - 28 - 34 [PB: 5]</v>
      </c>
      <c r="J676">
        <f>SUM(C676:G676)</f>
        <v>89</v>
      </c>
      <c r="K676">
        <f>AVERAGE(C676:G676)</f>
        <v>17.8</v>
      </c>
      <c r="L676">
        <f>MAX(C676:G676)-MIN(C676:G676)</f>
        <v>30</v>
      </c>
      <c r="M676">
        <f>SUMPRODUCT(MOD(C676:G676,2))</f>
        <v>1</v>
      </c>
      <c r="N676">
        <f>5-M676</f>
        <v>4</v>
      </c>
      <c r="O676">
        <f>COUNTIF(C676:G676,"&lt;=17")</f>
        <v>3</v>
      </c>
      <c r="P676">
        <f>COUNTIF(C676:G676,"&gt;=18")</f>
        <v>2</v>
      </c>
      <c r="Q676">
        <f>SUMPRODUCT(--(D676:G676-C676:F676=1))</f>
        <v>0</v>
      </c>
      <c r="R676">
        <f>SUMPRODUCT(COUNTIF(C677:G677,C676:G676))</f>
        <v>1</v>
      </c>
      <c r="S676">
        <f>AVERAGE(J676:J680)</f>
        <v>89</v>
      </c>
      <c r="T676">
        <f>AVERAGE(J676:J695)</f>
        <v>89</v>
      </c>
      <c r="U676">
        <f>S676-T676</f>
        <v>0</v>
      </c>
      <c r="V676" t="str">
        <f>IF(S676&gt;T676,"EXPANDING (BULLISH)",IF(S676&lt;T676,"CONTRACTING (BEARISH)","NEUTRAL"))</f>
        <v>NEUTRAL</v>
      </c>
    </row>
    <row r="677">
      <c r="A677">
        <v>916</v>
      </c>
      <c r="B677" t="str">
        <v>2010-04-17</v>
      </c>
      <c r="C677">
        <v>11</v>
      </c>
      <c r="D677">
        <v>17</v>
      </c>
      <c r="E677">
        <v>23</v>
      </c>
      <c r="F677">
        <v>24</v>
      </c>
      <c r="G677">
        <v>36</v>
      </c>
      <c r="H677">
        <v>2</v>
      </c>
      <c r="I677" t="str">
        <v>11 - 17 - 23 - 24 - 36 [PB: 2]</v>
      </c>
      <c r="J677">
        <f>SUM(C677:G677)</f>
        <v>111</v>
      </c>
      <c r="K677">
        <f>AVERAGE(C677:G677)</f>
        <v>22.2</v>
      </c>
      <c r="L677">
        <f>MAX(C677:G677)-MIN(C677:G677)</f>
        <v>25</v>
      </c>
      <c r="M677">
        <f>SUMPRODUCT(MOD(C677:G677,2))</f>
        <v>3</v>
      </c>
      <c r="N677">
        <f>5-M677</f>
        <v>2</v>
      </c>
      <c r="O677">
        <f>COUNTIF(C677:G677,"&lt;=17")</f>
        <v>2</v>
      </c>
      <c r="P677">
        <f>COUNTIF(C677:G677,"&gt;=18")</f>
        <v>3</v>
      </c>
      <c r="Q677">
        <f>SUMPRODUCT(--(D677:G677-C677:F677=1))</f>
        <v>1</v>
      </c>
      <c r="R677">
        <f>SUMPRODUCT(COUNTIF(C678:G678,C677:G677))</f>
        <v>1</v>
      </c>
      <c r="S677">
        <f>AVERAGE(J677:J681)</f>
        <v>111</v>
      </c>
      <c r="T677">
        <f>AVERAGE(J677:J696)</f>
        <v>111</v>
      </c>
      <c r="U677">
        <f>S677-T677</f>
        <v>0</v>
      </c>
      <c r="V677" t="str">
        <f>IF(S677&gt;T677,"EXPANDING (BULLISH)",IF(S677&lt;T677,"CONTRACTING (BEARISH)","NEUTRAL"))</f>
        <v>NEUTRAL</v>
      </c>
    </row>
    <row r="678">
      <c r="A678">
        <v>915</v>
      </c>
      <c r="B678" t="str">
        <v>2010-04-14</v>
      </c>
      <c r="C678">
        <v>5</v>
      </c>
      <c r="D678">
        <v>6</v>
      </c>
      <c r="E678">
        <v>17</v>
      </c>
      <c r="F678">
        <v>21</v>
      </c>
      <c r="G678">
        <v>26</v>
      </c>
      <c r="H678">
        <v>5</v>
      </c>
      <c r="I678" t="str">
        <v>5 - 6 - 17 - 21 - 26 [PB: 5]</v>
      </c>
      <c r="J678">
        <f>SUM(C678:G678)</f>
        <v>75</v>
      </c>
      <c r="K678">
        <f>AVERAGE(C678:G678)</f>
        <v>15</v>
      </c>
      <c r="L678">
        <f>MAX(C678:G678)-MIN(C678:G678)</f>
        <v>21</v>
      </c>
      <c r="M678">
        <f>SUMPRODUCT(MOD(C678:G678,2))</f>
        <v>3</v>
      </c>
      <c r="N678">
        <f>5-M678</f>
        <v>2</v>
      </c>
      <c r="O678">
        <f>COUNTIF(C678:G678,"&lt;=17")</f>
        <v>3</v>
      </c>
      <c r="P678">
        <f>COUNTIF(C678:G678,"&gt;=18")</f>
        <v>2</v>
      </c>
      <c r="Q678">
        <f>SUMPRODUCT(--(D678:G678-C678:F678=1))</f>
        <v>1</v>
      </c>
      <c r="R678">
        <f>SUMPRODUCT(COUNTIF(C679:G679,C678:G678))</f>
        <v>0</v>
      </c>
      <c r="S678">
        <f>AVERAGE(J678:J682)</f>
        <v>75</v>
      </c>
      <c r="T678">
        <f>AVERAGE(J678:J697)</f>
        <v>75</v>
      </c>
      <c r="U678">
        <f>S678-T678</f>
        <v>0</v>
      </c>
      <c r="V678" t="str">
        <f>IF(S678&gt;T678,"EXPANDING (BULLISH)",IF(S678&lt;T678,"CONTRACTING (BEARISH)","NEUTRAL"))</f>
        <v>NEUTRAL</v>
      </c>
    </row>
    <row r="679">
      <c r="A679">
        <v>914</v>
      </c>
      <c r="B679" t="str">
        <v>2010-04-10</v>
      </c>
      <c r="C679">
        <v>4</v>
      </c>
      <c r="D679">
        <v>10</v>
      </c>
      <c r="E679">
        <v>24</v>
      </c>
      <c r="F679">
        <v>33</v>
      </c>
      <c r="G679">
        <v>34</v>
      </c>
      <c r="H679">
        <v>2</v>
      </c>
      <c r="I679" t="str">
        <v>4 - 10 - 24 - 33 - 34 [PB: 2]</v>
      </c>
      <c r="J679">
        <f>SUM(C679:G679)</f>
        <v>105</v>
      </c>
      <c r="K679">
        <f>AVERAGE(C679:G679)</f>
        <v>21</v>
      </c>
      <c r="L679">
        <f>MAX(C679:G679)-MIN(C679:G679)</f>
        <v>30</v>
      </c>
      <c r="M679">
        <f>SUMPRODUCT(MOD(C679:G679,2))</f>
        <v>1</v>
      </c>
      <c r="N679">
        <f>5-M679</f>
        <v>4</v>
      </c>
      <c r="O679">
        <f>COUNTIF(C679:G679,"&lt;=17")</f>
        <v>2</v>
      </c>
      <c r="P679">
        <f>COUNTIF(C679:G679,"&gt;=18")</f>
        <v>3</v>
      </c>
      <c r="Q679">
        <f>SUMPRODUCT(--(D679:G679-C679:F679=1))</f>
        <v>1</v>
      </c>
      <c r="R679">
        <f>SUMPRODUCT(COUNTIF(C680:G680,C679:G679))</f>
        <v>1</v>
      </c>
      <c r="S679">
        <f>AVERAGE(J679:J683)</f>
        <v>105</v>
      </c>
      <c r="T679">
        <f>AVERAGE(J679:J698)</f>
        <v>105</v>
      </c>
      <c r="U679">
        <f>S679-T679</f>
        <v>0</v>
      </c>
      <c r="V679" t="str">
        <f>IF(S679&gt;T679,"EXPANDING (BULLISH)",IF(S679&lt;T679,"CONTRACTING (BEARISH)","NEUTRAL"))</f>
        <v>NEUTRAL</v>
      </c>
    </row>
    <row r="680">
      <c r="A680">
        <v>913</v>
      </c>
      <c r="B680" t="str">
        <v>2010-04-07</v>
      </c>
      <c r="C680">
        <v>4</v>
      </c>
      <c r="D680">
        <v>9</v>
      </c>
      <c r="E680">
        <v>20</v>
      </c>
      <c r="F680">
        <v>30</v>
      </c>
      <c r="G680">
        <v>32</v>
      </c>
      <c r="H680">
        <v>5</v>
      </c>
      <c r="I680" t="str">
        <v>4 - 9 - 20 - 30 - 32 [PB: 5]</v>
      </c>
      <c r="J680">
        <f>SUM(C680:G680)</f>
        <v>95</v>
      </c>
      <c r="K680">
        <f>AVERAGE(C680:G680)</f>
        <v>19</v>
      </c>
      <c r="L680">
        <f>MAX(C680:G680)-MIN(C680:G680)</f>
        <v>28</v>
      </c>
      <c r="M680">
        <f>SUMPRODUCT(MOD(C680:G680,2))</f>
        <v>1</v>
      </c>
      <c r="N680">
        <f>5-M680</f>
        <v>4</v>
      </c>
      <c r="O680">
        <f>COUNTIF(C680:G680,"&lt;=17")</f>
        <v>2</v>
      </c>
      <c r="P680">
        <f>COUNTIF(C680:G680,"&gt;=18")</f>
        <v>3</v>
      </c>
      <c r="Q680">
        <f>SUMPRODUCT(--(D680:G680-C680:F680=1))</f>
        <v>0</v>
      </c>
      <c r="R680">
        <f>SUMPRODUCT(COUNTIF(C681:G681,C680:G680))</f>
        <v>1</v>
      </c>
      <c r="S680">
        <f>AVERAGE(J680:J684)</f>
        <v>95</v>
      </c>
      <c r="T680">
        <f>AVERAGE(J680:J699)</f>
        <v>95</v>
      </c>
      <c r="U680">
        <f>S680-T680</f>
        <v>0</v>
      </c>
      <c r="V680" t="str">
        <f>IF(S680&gt;T680,"EXPANDING (BULLISH)",IF(S680&lt;T680,"CONTRACTING (BEARISH)","NEUTRAL"))</f>
        <v>NEUTRAL</v>
      </c>
    </row>
    <row r="681">
      <c r="A681">
        <v>912</v>
      </c>
      <c r="B681" t="str">
        <v>2010-04-03</v>
      </c>
      <c r="C681">
        <v>7</v>
      </c>
      <c r="D681">
        <v>12</v>
      </c>
      <c r="E681">
        <v>21</v>
      </c>
      <c r="F681">
        <v>27</v>
      </c>
      <c r="G681">
        <v>32</v>
      </c>
      <c r="H681">
        <v>6</v>
      </c>
      <c r="I681" t="str">
        <v>7 - 12 - 21 - 27 - 32 [PB: 6]</v>
      </c>
      <c r="J681">
        <f>SUM(C681:G681)</f>
        <v>99</v>
      </c>
      <c r="K681">
        <f>AVERAGE(C681:G681)</f>
        <v>19.8</v>
      </c>
      <c r="L681">
        <f>MAX(C681:G681)-MIN(C681:G681)</f>
        <v>25</v>
      </c>
      <c r="M681">
        <f>SUMPRODUCT(MOD(C681:G681,2))</f>
        <v>3</v>
      </c>
      <c r="N681">
        <f>5-M681</f>
        <v>2</v>
      </c>
      <c r="O681">
        <f>COUNTIF(C681:G681,"&lt;=17")</f>
        <v>2</v>
      </c>
      <c r="P681">
        <f>COUNTIF(C681:G681,"&gt;=18")</f>
        <v>3</v>
      </c>
      <c r="Q681">
        <f>SUMPRODUCT(--(D681:G681-C681:F681=1))</f>
        <v>0</v>
      </c>
      <c r="R681">
        <f>SUMPRODUCT(COUNTIF(C682:G682,C681:G681))</f>
        <v>0</v>
      </c>
      <c r="S681">
        <f>AVERAGE(J681:J685)</f>
        <v>99</v>
      </c>
      <c r="T681">
        <f>AVERAGE(J681:J700)</f>
        <v>99</v>
      </c>
      <c r="U681">
        <f>S681-T681</f>
        <v>0</v>
      </c>
      <c r="V681" t="str">
        <f>IF(S681&gt;T681,"EXPANDING (BULLISH)",IF(S681&lt;T681,"CONTRACTING (BEARISH)","NEUTRAL"))</f>
        <v>NEUTRAL</v>
      </c>
    </row>
    <row r="682">
      <c r="A682">
        <v>911</v>
      </c>
      <c r="B682" t="str">
        <v>2010-03-31</v>
      </c>
      <c r="C682">
        <v>4</v>
      </c>
      <c r="D682">
        <v>16</v>
      </c>
      <c r="E682">
        <v>23</v>
      </c>
      <c r="F682">
        <v>28</v>
      </c>
      <c r="G682">
        <v>33</v>
      </c>
      <c r="H682">
        <v>2</v>
      </c>
      <c r="I682" t="str">
        <v>4 - 16 - 23 - 28 - 33 [PB: 2]</v>
      </c>
      <c r="J682">
        <f>SUM(C682:G682)</f>
        <v>104</v>
      </c>
      <c r="K682">
        <f>AVERAGE(C682:G682)</f>
        <v>20.8</v>
      </c>
      <c r="L682">
        <f>MAX(C682:G682)-MIN(C682:G682)</f>
        <v>29</v>
      </c>
      <c r="M682">
        <f>SUMPRODUCT(MOD(C682:G682,2))</f>
        <v>2</v>
      </c>
      <c r="N682">
        <f>5-M682</f>
        <v>3</v>
      </c>
      <c r="O682">
        <f>COUNTIF(C682:G682,"&lt;=17")</f>
        <v>2</v>
      </c>
      <c r="P682">
        <f>COUNTIF(C682:G682,"&gt;=18")</f>
        <v>3</v>
      </c>
      <c r="Q682">
        <f>SUMPRODUCT(--(D682:G682-C682:F682=1))</f>
        <v>0</v>
      </c>
      <c r="R682">
        <f>SUMPRODUCT(COUNTIF(C683:G683,C682:G682))</f>
        <v>1</v>
      </c>
      <c r="S682">
        <f>AVERAGE(J682:J686)</f>
        <v>104</v>
      </c>
      <c r="T682">
        <f>AVERAGE(J682:J701)</f>
        <v>104</v>
      </c>
      <c r="U682">
        <f>S682-T682</f>
        <v>0</v>
      </c>
      <c r="V682" t="str">
        <f>IF(S682&gt;T682,"EXPANDING (BULLISH)",IF(S682&lt;T682,"CONTRACTING (BEARISH)","NEUTRAL"))</f>
        <v>NEUTRAL</v>
      </c>
    </row>
    <row r="683">
      <c r="A683">
        <v>910</v>
      </c>
      <c r="B683" t="str">
        <v>2010-03-27</v>
      </c>
      <c r="C683">
        <v>11</v>
      </c>
      <c r="D683">
        <v>15</v>
      </c>
      <c r="E683">
        <v>25</v>
      </c>
      <c r="F683">
        <v>29</v>
      </c>
      <c r="G683">
        <v>33</v>
      </c>
      <c r="H683">
        <v>9</v>
      </c>
      <c r="I683" t="str">
        <v>11 - 15 - 25 - 29 - 33 [PB: 9]</v>
      </c>
      <c r="J683">
        <f>SUM(C683:G683)</f>
        <v>113</v>
      </c>
      <c r="K683">
        <f>AVERAGE(C683:G683)</f>
        <v>22.6</v>
      </c>
      <c r="L683">
        <f>MAX(C683:G683)-MIN(C683:G683)</f>
        <v>22</v>
      </c>
      <c r="M683">
        <f>SUMPRODUCT(MOD(C683:G683,2))</f>
        <v>5</v>
      </c>
      <c r="N683">
        <f>5-M683</f>
        <v>0</v>
      </c>
      <c r="O683">
        <f>COUNTIF(C683:G683,"&lt;=17")</f>
        <v>2</v>
      </c>
      <c r="P683">
        <f>COUNTIF(C683:G683,"&gt;=18")</f>
        <v>3</v>
      </c>
      <c r="Q683">
        <f>SUMPRODUCT(--(D683:G683-C683:F683=1))</f>
        <v>0</v>
      </c>
      <c r="R683">
        <f>SUMPRODUCT(COUNTIF(C684:G684,C683:G683))</f>
        <v>1</v>
      </c>
      <c r="S683">
        <f>AVERAGE(J683:J687)</f>
        <v>113</v>
      </c>
      <c r="T683">
        <f>AVERAGE(J683:J702)</f>
        <v>113</v>
      </c>
      <c r="U683">
        <f>S683-T683</f>
        <v>0</v>
      </c>
      <c r="V683" t="str">
        <f>IF(S683&gt;T683,"EXPANDING (BULLISH)",IF(S683&lt;T683,"CONTRACTING (BEARISH)","NEUTRAL"))</f>
        <v>NEUTRAL</v>
      </c>
    </row>
    <row r="684">
      <c r="A684">
        <v>909</v>
      </c>
      <c r="B684" t="str">
        <v>2010-03-24</v>
      </c>
      <c r="C684">
        <v>17</v>
      </c>
      <c r="D684">
        <v>18</v>
      </c>
      <c r="E684">
        <v>25</v>
      </c>
      <c r="F684">
        <v>26</v>
      </c>
      <c r="G684">
        <v>30</v>
      </c>
      <c r="H684">
        <v>5</v>
      </c>
      <c r="I684" t="str">
        <v>17 - 18 - 25 - 26 - 30 [PB: 5]</v>
      </c>
      <c r="J684">
        <f>SUM(C684:G684)</f>
        <v>116</v>
      </c>
      <c r="K684">
        <f>AVERAGE(C684:G684)</f>
        <v>23.2</v>
      </c>
      <c r="L684">
        <f>MAX(C684:G684)-MIN(C684:G684)</f>
        <v>13</v>
      </c>
      <c r="M684">
        <f>SUMPRODUCT(MOD(C684:G684,2))</f>
        <v>2</v>
      </c>
      <c r="N684">
        <f>5-M684</f>
        <v>3</v>
      </c>
      <c r="O684">
        <f>COUNTIF(C684:G684,"&lt;=17")</f>
        <v>1</v>
      </c>
      <c r="P684">
        <f>COUNTIF(C684:G684,"&gt;=18")</f>
        <v>4</v>
      </c>
      <c r="Q684">
        <f>SUMPRODUCT(--(D684:G684-C684:F684=1))</f>
        <v>2</v>
      </c>
      <c r="R684">
        <f>SUMPRODUCT(COUNTIF(C685:G685,C684:G684))</f>
        <v>0</v>
      </c>
      <c r="S684">
        <f>AVERAGE(J684:J688)</f>
        <v>116</v>
      </c>
      <c r="T684">
        <f>AVERAGE(J684:J703)</f>
        <v>116</v>
      </c>
      <c r="U684">
        <f>S684-T684</f>
        <v>0</v>
      </c>
      <c r="V684" t="str">
        <f>IF(S684&gt;T684,"EXPANDING (BULLISH)",IF(S684&lt;T684,"CONTRACTING (BEARISH)","NEUTRAL"))</f>
        <v>NEUTRAL</v>
      </c>
    </row>
    <row r="685">
      <c r="A685">
        <v>908</v>
      </c>
      <c r="B685" t="str">
        <v>2010-03-20</v>
      </c>
      <c r="C685">
        <v>5</v>
      </c>
      <c r="D685">
        <v>14</v>
      </c>
      <c r="E685">
        <v>23</v>
      </c>
      <c r="F685">
        <v>28</v>
      </c>
      <c r="G685">
        <v>32</v>
      </c>
      <c r="H685">
        <v>5</v>
      </c>
      <c r="I685" t="str">
        <v>5 - 14 - 23 - 28 - 32 [PB: 5]</v>
      </c>
      <c r="J685">
        <f>SUM(C685:G685)</f>
        <v>102</v>
      </c>
      <c r="K685">
        <f>AVERAGE(C685:G685)</f>
        <v>20.4</v>
      </c>
      <c r="L685">
        <f>MAX(C685:G685)-MIN(C685:G685)</f>
        <v>27</v>
      </c>
      <c r="M685">
        <f>SUMPRODUCT(MOD(C685:G685,2))</f>
        <v>2</v>
      </c>
      <c r="N685">
        <f>5-M685</f>
        <v>3</v>
      </c>
      <c r="O685">
        <f>COUNTIF(C685:G685,"&lt;=17")</f>
        <v>2</v>
      </c>
      <c r="P685">
        <f>COUNTIF(C685:G685,"&gt;=18")</f>
        <v>3</v>
      </c>
      <c r="Q685">
        <f>SUMPRODUCT(--(D685:G685-C685:F685=1))</f>
        <v>0</v>
      </c>
      <c r="R685">
        <f>SUMPRODUCT(COUNTIF(C686:G686,C685:G685))</f>
        <v>1</v>
      </c>
      <c r="S685">
        <f>AVERAGE(J685:J689)</f>
        <v>102</v>
      </c>
      <c r="T685">
        <f>AVERAGE(J685:J704)</f>
        <v>102</v>
      </c>
      <c r="U685">
        <f>S685-T685</f>
        <v>0</v>
      </c>
      <c r="V685" t="str">
        <f>IF(S685&gt;T685,"EXPANDING (BULLISH)",IF(S685&lt;T685,"CONTRACTING (BEARISH)","NEUTRAL"))</f>
        <v>NEUTRAL</v>
      </c>
    </row>
    <row r="686">
      <c r="A686">
        <v>907</v>
      </c>
      <c r="B686" t="str">
        <v>2010-03-17</v>
      </c>
      <c r="C686">
        <v>7</v>
      </c>
      <c r="D686">
        <v>9</v>
      </c>
      <c r="E686">
        <v>11</v>
      </c>
      <c r="F686">
        <v>14</v>
      </c>
      <c r="G686">
        <v>26</v>
      </c>
      <c r="H686">
        <v>5</v>
      </c>
      <c r="I686" t="str">
        <v>7 - 9 - 11 - 14 - 26 [PB: 5]</v>
      </c>
      <c r="J686">
        <f>SUM(C686:G686)</f>
        <v>67</v>
      </c>
      <c r="K686">
        <f>AVERAGE(C686:G686)</f>
        <v>13.4</v>
      </c>
      <c r="L686">
        <f>MAX(C686:G686)-MIN(C686:G686)</f>
        <v>19</v>
      </c>
      <c r="M686">
        <f>SUMPRODUCT(MOD(C686:G686,2))</f>
        <v>3</v>
      </c>
      <c r="N686">
        <f>5-M686</f>
        <v>2</v>
      </c>
      <c r="O686">
        <f>COUNTIF(C686:G686,"&lt;=17")</f>
        <v>4</v>
      </c>
      <c r="P686">
        <f>COUNTIF(C686:G686,"&gt;=18")</f>
        <v>1</v>
      </c>
      <c r="Q686">
        <f>SUMPRODUCT(--(D686:G686-C686:F686=1))</f>
        <v>0</v>
      </c>
      <c r="R686">
        <f>SUMPRODUCT(COUNTIF(C687:G687,C686:G686))</f>
        <v>0</v>
      </c>
      <c r="S686">
        <f>AVERAGE(J686:J690)</f>
        <v>67</v>
      </c>
      <c r="T686">
        <f>AVERAGE(J686:J705)</f>
        <v>67</v>
      </c>
      <c r="U686">
        <f>S686-T686</f>
        <v>0</v>
      </c>
      <c r="V686" t="str">
        <f>IF(S686&gt;T686,"EXPANDING (BULLISH)",IF(S686&lt;T686,"CONTRACTING (BEARISH)","NEUTRAL"))</f>
        <v>NEUTRAL</v>
      </c>
    </row>
    <row r="687">
      <c r="A687">
        <v>906</v>
      </c>
      <c r="B687" t="str">
        <v>2010-03-13</v>
      </c>
      <c r="C687">
        <v>4</v>
      </c>
      <c r="D687">
        <v>16</v>
      </c>
      <c r="E687">
        <v>23</v>
      </c>
      <c r="F687">
        <v>28</v>
      </c>
      <c r="G687">
        <v>36</v>
      </c>
      <c r="H687">
        <v>7</v>
      </c>
      <c r="I687" t="str">
        <v>4 - 16 - 23 - 28 - 36 [PB: 7]</v>
      </c>
      <c r="J687">
        <f>SUM(C687:G687)</f>
        <v>107</v>
      </c>
      <c r="K687">
        <f>AVERAGE(C687:G687)</f>
        <v>21.4</v>
      </c>
      <c r="L687">
        <f>MAX(C687:G687)-MIN(C687:G687)</f>
        <v>32</v>
      </c>
      <c r="M687">
        <f>SUMPRODUCT(MOD(C687:G687,2))</f>
        <v>1</v>
      </c>
      <c r="N687">
        <f>5-M687</f>
        <v>4</v>
      </c>
      <c r="O687">
        <f>COUNTIF(C687:G687,"&lt;=17")</f>
        <v>2</v>
      </c>
      <c r="P687">
        <f>COUNTIF(C687:G687,"&gt;=18")</f>
        <v>3</v>
      </c>
      <c r="Q687">
        <f>SUMPRODUCT(--(D687:G687-C687:F687=1))</f>
        <v>0</v>
      </c>
      <c r="R687">
        <f>SUMPRODUCT(COUNTIF(C688:G688,C687:G687))</f>
        <v>0</v>
      </c>
      <c r="S687">
        <f>AVERAGE(J687:J691)</f>
        <v>107</v>
      </c>
      <c r="T687">
        <f>AVERAGE(J687:J706)</f>
        <v>107</v>
      </c>
      <c r="U687">
        <f>S687-T687</f>
        <v>0</v>
      </c>
      <c r="V687" t="str">
        <f>IF(S687&gt;T687,"EXPANDING (BULLISH)",IF(S687&lt;T687,"CONTRACTING (BEARISH)","NEUTRAL"))</f>
        <v>NEUTRAL</v>
      </c>
    </row>
    <row r="688">
      <c r="A688">
        <v>905</v>
      </c>
      <c r="B688" t="str">
        <v>2010-03-10</v>
      </c>
      <c r="C688">
        <v>5</v>
      </c>
      <c r="D688">
        <v>8</v>
      </c>
      <c r="E688">
        <v>13</v>
      </c>
      <c r="F688">
        <v>14</v>
      </c>
      <c r="G688">
        <v>34</v>
      </c>
      <c r="H688">
        <v>3</v>
      </c>
      <c r="I688" t="str">
        <v>5 - 8 - 13 - 14 - 34 [PB: 3]</v>
      </c>
      <c r="J688">
        <f>SUM(C688:G688)</f>
        <v>74</v>
      </c>
      <c r="K688">
        <f>AVERAGE(C688:G688)</f>
        <v>14.8</v>
      </c>
      <c r="L688">
        <f>MAX(C688:G688)-MIN(C688:G688)</f>
        <v>29</v>
      </c>
      <c r="M688">
        <f>SUMPRODUCT(MOD(C688:G688,2))</f>
        <v>2</v>
      </c>
      <c r="N688">
        <f>5-M688</f>
        <v>3</v>
      </c>
      <c r="O688">
        <f>COUNTIF(C688:G688,"&lt;=17")</f>
        <v>4</v>
      </c>
      <c r="P688">
        <f>COUNTIF(C688:G688,"&gt;=18")</f>
        <v>1</v>
      </c>
      <c r="Q688">
        <f>SUMPRODUCT(--(D688:G688-C688:F688=1))</f>
        <v>1</v>
      </c>
      <c r="R688">
        <f>SUMPRODUCT(COUNTIF(C689:G689,C688:G688))</f>
        <v>0</v>
      </c>
      <c r="S688">
        <f>AVERAGE(J688:J692)</f>
        <v>74</v>
      </c>
      <c r="T688">
        <f>AVERAGE(J688:J707)</f>
        <v>74</v>
      </c>
      <c r="U688">
        <f>S688-T688</f>
        <v>0</v>
      </c>
      <c r="V688" t="str">
        <f>IF(S688&gt;T688,"EXPANDING (BULLISH)",IF(S688&lt;T688,"CONTRACTING (BEARISH)","NEUTRAL"))</f>
        <v>NEUTRAL</v>
      </c>
    </row>
    <row r="689">
      <c r="A689">
        <v>904</v>
      </c>
      <c r="B689" t="str">
        <v>2010-03-06</v>
      </c>
      <c r="C689">
        <v>7</v>
      </c>
      <c r="D689">
        <v>9</v>
      </c>
      <c r="E689">
        <v>16</v>
      </c>
      <c r="F689">
        <v>21</v>
      </c>
      <c r="G689">
        <v>35</v>
      </c>
      <c r="H689">
        <v>6</v>
      </c>
      <c r="I689" t="str">
        <v>7 - 9 - 16 - 21 - 35 [PB: 6]</v>
      </c>
      <c r="J689">
        <f>SUM(C689:G689)</f>
        <v>88</v>
      </c>
      <c r="K689">
        <f>AVERAGE(C689:G689)</f>
        <v>17.6</v>
      </c>
      <c r="L689">
        <f>MAX(C689:G689)-MIN(C689:G689)</f>
        <v>28</v>
      </c>
      <c r="M689">
        <f>SUMPRODUCT(MOD(C689:G689,2))</f>
        <v>4</v>
      </c>
      <c r="N689">
        <f>5-M689</f>
        <v>1</v>
      </c>
      <c r="O689">
        <f>COUNTIF(C689:G689,"&lt;=17")</f>
        <v>3</v>
      </c>
      <c r="P689">
        <f>COUNTIF(C689:G689,"&gt;=18")</f>
        <v>2</v>
      </c>
      <c r="Q689">
        <f>SUMPRODUCT(--(D689:G689-C689:F689=1))</f>
        <v>0</v>
      </c>
      <c r="R689">
        <f>SUMPRODUCT(COUNTIF(C690:G690,C689:G689))</f>
        <v>1</v>
      </c>
      <c r="S689">
        <f>AVERAGE(J689:J693)</f>
        <v>88</v>
      </c>
      <c r="T689">
        <f>AVERAGE(J689:J708)</f>
        <v>88</v>
      </c>
      <c r="U689">
        <f>S689-T689</f>
        <v>0</v>
      </c>
      <c r="V689" t="str">
        <f>IF(S689&gt;T689,"EXPANDING (BULLISH)",IF(S689&lt;T689,"CONTRACTING (BEARISH)","NEUTRAL"))</f>
        <v>NEUTRAL</v>
      </c>
    </row>
    <row r="690">
      <c r="A690">
        <v>903</v>
      </c>
      <c r="B690" t="str">
        <v>2010-03-03</v>
      </c>
      <c r="C690">
        <v>4</v>
      </c>
      <c r="D690">
        <v>5</v>
      </c>
      <c r="E690">
        <v>17</v>
      </c>
      <c r="F690">
        <v>21</v>
      </c>
      <c r="G690">
        <v>25</v>
      </c>
      <c r="H690">
        <v>2</v>
      </c>
      <c r="I690" t="str">
        <v>4 - 5 - 17 - 21 - 25 [PB: 2]</v>
      </c>
      <c r="J690">
        <f>SUM(C690:G690)</f>
        <v>72</v>
      </c>
      <c r="K690">
        <f>AVERAGE(C690:G690)</f>
        <v>14.4</v>
      </c>
      <c r="L690">
        <f>MAX(C690:G690)-MIN(C690:G690)</f>
        <v>21</v>
      </c>
      <c r="M690">
        <f>SUMPRODUCT(MOD(C690:G690,2))</f>
        <v>4</v>
      </c>
      <c r="N690">
        <f>5-M690</f>
        <v>1</v>
      </c>
      <c r="O690">
        <f>COUNTIF(C690:G690,"&lt;=17")</f>
        <v>3</v>
      </c>
      <c r="P690">
        <f>COUNTIF(C690:G690,"&gt;=18")</f>
        <v>2</v>
      </c>
      <c r="Q690">
        <f>SUMPRODUCT(--(D690:G690-C690:F690=1))</f>
        <v>1</v>
      </c>
      <c r="R690">
        <f>SUMPRODUCT(COUNTIF(C691:G691,C690:G690))</f>
        <v>0</v>
      </c>
      <c r="S690">
        <f>AVERAGE(J690:J694)</f>
        <v>72</v>
      </c>
      <c r="T690">
        <f>AVERAGE(J690:J709)</f>
        <v>72</v>
      </c>
      <c r="U690">
        <f>S690-T690</f>
        <v>0</v>
      </c>
      <c r="V690" t="str">
        <f>IF(S690&gt;T690,"EXPANDING (BULLISH)",IF(S690&lt;T690,"CONTRACTING (BEARISH)","NEUTRAL"))</f>
        <v>NEUTRAL</v>
      </c>
    </row>
    <row r="691">
      <c r="A691">
        <v>702</v>
      </c>
      <c r="B691" t="str">
        <v>2008-03-29</v>
      </c>
      <c r="C691">
        <v>1</v>
      </c>
      <c r="D691">
        <v>3</v>
      </c>
      <c r="E691">
        <v>6</v>
      </c>
      <c r="F691">
        <v>30</v>
      </c>
      <c r="G691">
        <v>32</v>
      </c>
      <c r="H691">
        <v>3</v>
      </c>
      <c r="I691" t="str">
        <v>1 - 3 - 6 - 30 - 32 [PB: 3]</v>
      </c>
      <c r="J691">
        <f>SUM(C691:G691)</f>
        <v>72</v>
      </c>
      <c r="K691">
        <f>AVERAGE(C691:G691)</f>
        <v>14.4</v>
      </c>
      <c r="L691">
        <f>MAX(C691:G691)-MIN(C691:G691)</f>
        <v>31</v>
      </c>
      <c r="M691">
        <f>SUMPRODUCT(MOD(C691:G691,2))</f>
        <v>2</v>
      </c>
      <c r="N691">
        <f>5-M691</f>
        <v>3</v>
      </c>
      <c r="O691">
        <f>COUNTIF(C691:G691,"&lt;=17")</f>
        <v>3</v>
      </c>
      <c r="P691">
        <f>COUNTIF(C691:G691,"&gt;=18")</f>
        <v>2</v>
      </c>
      <c r="Q691">
        <f>SUMPRODUCT(--(D691:G691-C691:F691=1))</f>
        <v>0</v>
      </c>
      <c r="R691">
        <f>SUMPRODUCT(COUNTIF(C692:G692,C691:G691))</f>
        <v>1</v>
      </c>
      <c r="S691">
        <f>AVERAGE(J691:J695)</f>
        <v>72</v>
      </c>
      <c r="T691">
        <f>AVERAGE(J691:J710)</f>
        <v>72</v>
      </c>
      <c r="U691">
        <f>S691-T691</f>
        <v>0</v>
      </c>
      <c r="V691" t="str">
        <f>IF(S691&gt;T691,"EXPANDING (BULLISH)",IF(S691&lt;T691,"CONTRACTING (BEARISH)","NEUTRAL"))</f>
        <v>NEUTRAL</v>
      </c>
    </row>
    <row r="692">
      <c r="A692">
        <v>701</v>
      </c>
      <c r="B692" t="str">
        <v>2008-03-26</v>
      </c>
      <c r="C692">
        <v>9</v>
      </c>
      <c r="D692">
        <v>28</v>
      </c>
      <c r="E692">
        <v>31</v>
      </c>
      <c r="F692">
        <v>32</v>
      </c>
      <c r="G692">
        <v>33</v>
      </c>
      <c r="H692">
        <v>6</v>
      </c>
      <c r="I692" t="str">
        <v>9 - 28 - 31 - 32 - 33 [PB: 6]</v>
      </c>
      <c r="J692">
        <f>SUM(C692:G692)</f>
        <v>133</v>
      </c>
      <c r="K692">
        <f>AVERAGE(C692:G692)</f>
        <v>26.6</v>
      </c>
      <c r="L692">
        <f>MAX(C692:G692)-MIN(C692:G692)</f>
        <v>24</v>
      </c>
      <c r="M692">
        <f>SUMPRODUCT(MOD(C692:G692,2))</f>
        <v>3</v>
      </c>
      <c r="N692">
        <f>5-M692</f>
        <v>2</v>
      </c>
      <c r="O692">
        <f>COUNTIF(C692:G692,"&lt;=17")</f>
        <v>1</v>
      </c>
      <c r="P692">
        <f>COUNTIF(C692:G692,"&gt;=18")</f>
        <v>4</v>
      </c>
      <c r="Q692">
        <f>SUMPRODUCT(--(D692:G692-C692:F692=1))</f>
        <v>2</v>
      </c>
      <c r="R692">
        <f>SUMPRODUCT(COUNTIF(C693:G693,C692:G692))</f>
        <v>1</v>
      </c>
      <c r="S692">
        <f>AVERAGE(J692:J696)</f>
        <v>133</v>
      </c>
      <c r="T692">
        <f>AVERAGE(J692:J711)</f>
        <v>133</v>
      </c>
      <c r="U692">
        <f>S692-T692</f>
        <v>0</v>
      </c>
      <c r="V692" t="str">
        <f>IF(S692&gt;T692,"EXPANDING (BULLISH)",IF(S692&lt;T692,"CONTRACTING (BEARISH)","NEUTRAL"))</f>
        <v>NEUTRAL</v>
      </c>
    </row>
    <row r="693">
      <c r="A693">
        <v>700</v>
      </c>
      <c r="B693" t="str">
        <v>2008-03-22</v>
      </c>
      <c r="C693">
        <v>1</v>
      </c>
      <c r="D693">
        <v>8</v>
      </c>
      <c r="E693">
        <v>9</v>
      </c>
      <c r="F693">
        <v>19</v>
      </c>
      <c r="G693">
        <v>30</v>
      </c>
      <c r="H693">
        <v>6</v>
      </c>
      <c r="I693" t="str">
        <v>1 - 8 - 9 - 19 - 30 [PB: 6]</v>
      </c>
      <c r="J693">
        <f>SUM(C693:G693)</f>
        <v>67</v>
      </c>
      <c r="K693">
        <f>AVERAGE(C693:G693)</f>
        <v>13.4</v>
      </c>
      <c r="L693">
        <f>MAX(C693:G693)-MIN(C693:G693)</f>
        <v>29</v>
      </c>
      <c r="M693">
        <f>SUMPRODUCT(MOD(C693:G693,2))</f>
        <v>3</v>
      </c>
      <c r="N693">
        <f>5-M693</f>
        <v>2</v>
      </c>
      <c r="O693">
        <f>COUNTIF(C693:G693,"&lt;=17")</f>
        <v>3</v>
      </c>
      <c r="P693">
        <f>COUNTIF(C693:G693,"&gt;=18")</f>
        <v>2</v>
      </c>
      <c r="Q693">
        <f>SUMPRODUCT(--(D693:G693-C693:F693=1))</f>
        <v>1</v>
      </c>
      <c r="R693">
        <f>SUMPRODUCT(COUNTIF(C694:G694,C693:G693))</f>
        <v>2</v>
      </c>
      <c r="S693">
        <f>AVERAGE(J693:J697)</f>
        <v>67</v>
      </c>
      <c r="T693">
        <f>AVERAGE(J693:J712)</f>
        <v>67</v>
      </c>
      <c r="U693">
        <f>S693-T693</f>
        <v>0</v>
      </c>
      <c r="V693" t="str">
        <f>IF(S693&gt;T693,"EXPANDING (BULLISH)",IF(S693&lt;T693,"CONTRACTING (BEARISH)","NEUTRAL"))</f>
        <v>NEUTRAL</v>
      </c>
    </row>
    <row r="694">
      <c r="A694">
        <v>699</v>
      </c>
      <c r="B694" t="str">
        <v>2008-03-19</v>
      </c>
      <c r="C694">
        <v>9</v>
      </c>
      <c r="D694">
        <v>10</v>
      </c>
      <c r="E694">
        <v>12</v>
      </c>
      <c r="F694">
        <v>19</v>
      </c>
      <c r="G694">
        <v>21</v>
      </c>
      <c r="H694">
        <v>6</v>
      </c>
      <c r="I694" t="str">
        <v>9 - 10 - 12 - 19 - 21 [PB: 6]</v>
      </c>
      <c r="J694">
        <f>SUM(C694:G694)</f>
        <v>71</v>
      </c>
      <c r="K694">
        <f>AVERAGE(C694:G694)</f>
        <v>14.2</v>
      </c>
      <c r="L694">
        <f>MAX(C694:G694)-MIN(C694:G694)</f>
        <v>12</v>
      </c>
      <c r="M694">
        <f>SUMPRODUCT(MOD(C694:G694,2))</f>
        <v>3</v>
      </c>
      <c r="N694">
        <f>5-M694</f>
        <v>2</v>
      </c>
      <c r="O694">
        <f>COUNTIF(C694:G694,"&lt;=17")</f>
        <v>3</v>
      </c>
      <c r="P694">
        <f>COUNTIF(C694:G694,"&gt;=18")</f>
        <v>2</v>
      </c>
      <c r="Q694">
        <f>SUMPRODUCT(--(D694:G694-C694:F694=1))</f>
        <v>1</v>
      </c>
      <c r="R694">
        <f>SUMPRODUCT(COUNTIF(C695:G695,C694:G694))</f>
        <v>0</v>
      </c>
      <c r="S694">
        <f>AVERAGE(J694:J698)</f>
        <v>71</v>
      </c>
      <c r="T694">
        <f>AVERAGE(J694:J713)</f>
        <v>71</v>
      </c>
      <c r="U694">
        <f>S694-T694</f>
        <v>0</v>
      </c>
      <c r="V694" t="str">
        <f>IF(S694&gt;T694,"EXPANDING (BULLISH)",IF(S694&lt;T694,"CONTRACTING (BEARISH)","NEUTRAL"))</f>
        <v>NEUTRAL</v>
      </c>
    </row>
    <row r="695">
      <c r="A695">
        <v>698</v>
      </c>
      <c r="B695" t="str">
        <v>2008-03-15</v>
      </c>
      <c r="C695">
        <v>3</v>
      </c>
      <c r="D695">
        <v>6</v>
      </c>
      <c r="E695">
        <v>8</v>
      </c>
      <c r="F695">
        <v>16</v>
      </c>
      <c r="G695">
        <v>30</v>
      </c>
      <c r="H695">
        <v>1</v>
      </c>
      <c r="I695" t="str">
        <v>3 - 6 - 8 - 16 - 30 [PB: 1]</v>
      </c>
      <c r="J695">
        <f>SUM(C695:G695)</f>
        <v>63</v>
      </c>
      <c r="K695">
        <f>AVERAGE(C695:G695)</f>
        <v>12.6</v>
      </c>
      <c r="L695">
        <f>MAX(C695:G695)-MIN(C695:G695)</f>
        <v>27</v>
      </c>
      <c r="M695">
        <f>SUMPRODUCT(MOD(C695:G695,2))</f>
        <v>1</v>
      </c>
      <c r="N695">
        <f>5-M695</f>
        <v>4</v>
      </c>
      <c r="O695">
        <f>COUNTIF(C695:G695,"&lt;=17")</f>
        <v>4</v>
      </c>
      <c r="P695">
        <f>COUNTIF(C695:G695,"&gt;=18")</f>
        <v>1</v>
      </c>
      <c r="Q695">
        <f>SUMPRODUCT(--(D695:G695-C695:F695=1))</f>
        <v>0</v>
      </c>
      <c r="R695">
        <f>SUMPRODUCT(COUNTIF(C696:G696,C695:G695))</f>
        <v>2</v>
      </c>
      <c r="S695">
        <f>AVERAGE(J695:J699)</f>
        <v>63</v>
      </c>
      <c r="T695">
        <f>AVERAGE(J695:J714)</f>
        <v>63</v>
      </c>
      <c r="U695">
        <f>S695-T695</f>
        <v>0</v>
      </c>
      <c r="V695" t="str">
        <f>IF(S695&gt;T695,"EXPANDING (BULLISH)",IF(S695&lt;T695,"CONTRACTING (BEARISH)","NEUTRAL"))</f>
        <v>NEUTRAL</v>
      </c>
    </row>
    <row r="696">
      <c r="A696">
        <v>697</v>
      </c>
      <c r="B696" t="str">
        <v>2008-03-12</v>
      </c>
      <c r="C696">
        <v>3</v>
      </c>
      <c r="D696">
        <v>15</v>
      </c>
      <c r="E696">
        <v>29</v>
      </c>
      <c r="F696">
        <v>30</v>
      </c>
      <c r="G696">
        <v>32</v>
      </c>
      <c r="H696">
        <v>2</v>
      </c>
      <c r="I696" t="str">
        <v>3 - 15 - 29 - 30 - 32 [PB: 2]</v>
      </c>
      <c r="J696">
        <f>SUM(C696:G696)</f>
        <v>109</v>
      </c>
      <c r="K696">
        <f>AVERAGE(C696:G696)</f>
        <v>21.8</v>
      </c>
      <c r="L696">
        <f>MAX(C696:G696)-MIN(C696:G696)</f>
        <v>29</v>
      </c>
      <c r="M696">
        <f>SUMPRODUCT(MOD(C696:G696,2))</f>
        <v>3</v>
      </c>
      <c r="N696">
        <f>5-M696</f>
        <v>2</v>
      </c>
      <c r="O696">
        <f>COUNTIF(C696:G696,"&lt;=17")</f>
        <v>2</v>
      </c>
      <c r="P696">
        <f>COUNTIF(C696:G696,"&gt;=18")</f>
        <v>3</v>
      </c>
      <c r="Q696">
        <f>SUMPRODUCT(--(D696:G696-C696:F696=1))</f>
        <v>1</v>
      </c>
      <c r="R696">
        <f>SUMPRODUCT(COUNTIF(C697:G697,C696:G696))</f>
        <v>1</v>
      </c>
      <c r="S696">
        <f>AVERAGE(J696:J700)</f>
        <v>109</v>
      </c>
      <c r="T696">
        <f>AVERAGE(J696:J715)</f>
        <v>109</v>
      </c>
      <c r="U696">
        <f>S696-T696</f>
        <v>0</v>
      </c>
      <c r="V696" t="str">
        <f>IF(S696&gt;T696,"EXPANDING (BULLISH)",IF(S696&lt;T696,"CONTRACTING (BEARISH)","NEUTRAL"))</f>
        <v>NEUTRAL</v>
      </c>
    </row>
    <row r="697">
      <c r="A697">
        <v>696</v>
      </c>
      <c r="B697" t="str">
        <v>2008-03-08</v>
      </c>
      <c r="C697">
        <v>3</v>
      </c>
      <c r="D697">
        <v>18</v>
      </c>
      <c r="E697">
        <v>20</v>
      </c>
      <c r="F697">
        <v>27</v>
      </c>
      <c r="G697">
        <v>31</v>
      </c>
      <c r="H697">
        <v>2</v>
      </c>
      <c r="I697" t="str">
        <v>3 - 18 - 20 - 27 - 31 [PB: 2]</v>
      </c>
      <c r="J697">
        <f>SUM(C697:G697)</f>
        <v>99</v>
      </c>
      <c r="K697">
        <f>AVERAGE(C697:G697)</f>
        <v>19.8</v>
      </c>
      <c r="L697">
        <f>MAX(C697:G697)-MIN(C697:G697)</f>
        <v>28</v>
      </c>
      <c r="M697">
        <f>SUMPRODUCT(MOD(C697:G697,2))</f>
        <v>3</v>
      </c>
      <c r="N697">
        <f>5-M697</f>
        <v>2</v>
      </c>
      <c r="O697">
        <f>COUNTIF(C697:G697,"&lt;=17")</f>
        <v>1</v>
      </c>
      <c r="P697">
        <f>COUNTIF(C697:G697,"&gt;=18")</f>
        <v>4</v>
      </c>
      <c r="Q697">
        <f>SUMPRODUCT(--(D697:G697-C697:F697=1))</f>
        <v>0</v>
      </c>
      <c r="R697">
        <f>SUMPRODUCT(COUNTIF(C698:G698,C697:G697))</f>
        <v>0</v>
      </c>
      <c r="S697">
        <f>AVERAGE(J697:J701)</f>
        <v>99</v>
      </c>
      <c r="T697">
        <f>AVERAGE(J697:J716)</f>
        <v>99</v>
      </c>
      <c r="U697">
        <f>S697-T697</f>
        <v>0</v>
      </c>
      <c r="V697" t="str">
        <f>IF(S697&gt;T697,"EXPANDING (BULLISH)",IF(S697&lt;T697,"CONTRACTING (BEARISH)","NEUTRAL"))</f>
        <v>NEUTRAL</v>
      </c>
    </row>
    <row r="698">
      <c r="A698">
        <v>695</v>
      </c>
      <c r="B698" t="str">
        <v>2008-03-05</v>
      </c>
      <c r="C698">
        <v>7</v>
      </c>
      <c r="D698">
        <v>10</v>
      </c>
      <c r="E698">
        <v>17</v>
      </c>
      <c r="F698">
        <v>33</v>
      </c>
      <c r="G698">
        <v>34</v>
      </c>
      <c r="H698">
        <v>6</v>
      </c>
      <c r="I698" t="str">
        <v>7 - 10 - 17 - 33 - 34 [PB: 6]</v>
      </c>
      <c r="J698">
        <f>SUM(C698:G698)</f>
        <v>101</v>
      </c>
      <c r="K698">
        <f>AVERAGE(C698:G698)</f>
        <v>20.2</v>
      </c>
      <c r="L698">
        <f>MAX(C698:G698)-MIN(C698:G698)</f>
        <v>27</v>
      </c>
      <c r="M698">
        <f>SUMPRODUCT(MOD(C698:G698,2))</f>
        <v>3</v>
      </c>
      <c r="N698">
        <f>5-M698</f>
        <v>2</v>
      </c>
      <c r="O698">
        <f>COUNTIF(C698:G698,"&lt;=17")</f>
        <v>3</v>
      </c>
      <c r="P698">
        <f>COUNTIF(C698:G698,"&gt;=18")</f>
        <v>2</v>
      </c>
      <c r="Q698">
        <f>SUMPRODUCT(--(D698:G698-C698:F698=1))</f>
        <v>1</v>
      </c>
      <c r="R698">
        <f>SUMPRODUCT(COUNTIF(C699:G699,C698:G698))</f>
        <v>0</v>
      </c>
      <c r="S698">
        <f>AVERAGE(J698:J702)</f>
        <v>101</v>
      </c>
      <c r="T698">
        <f>AVERAGE(J698:J717)</f>
        <v>101</v>
      </c>
      <c r="U698">
        <f>S698-T698</f>
        <v>0</v>
      </c>
      <c r="V698" t="str">
        <f>IF(S698&gt;T698,"EXPANDING (BULLISH)",IF(S698&lt;T698,"CONTRACTING (BEARISH)","NEUTRAL"))</f>
        <v>NEUTRAL</v>
      </c>
    </row>
    <row r="699">
      <c r="A699">
        <v>694</v>
      </c>
      <c r="B699" t="str">
        <v>2008-03-04</v>
      </c>
      <c r="C699">
        <v>6</v>
      </c>
      <c r="D699">
        <v>8</v>
      </c>
      <c r="E699">
        <v>13</v>
      </c>
      <c r="F699">
        <v>18</v>
      </c>
      <c r="G699">
        <v>21</v>
      </c>
      <c r="H699">
        <v>4</v>
      </c>
      <c r="I699" t="str">
        <v>6 - 8 - 13 - 18 - 21 [PB: 4]</v>
      </c>
      <c r="J699">
        <f>SUM(C699:G699)</f>
        <v>66</v>
      </c>
      <c r="K699">
        <f>AVERAGE(C699:G699)</f>
        <v>13.2</v>
      </c>
      <c r="L699">
        <f>MAX(C699:G699)-MIN(C699:G699)</f>
        <v>15</v>
      </c>
      <c r="M699">
        <f>SUMPRODUCT(MOD(C699:G699,2))</f>
        <v>2</v>
      </c>
      <c r="N699">
        <f>5-M699</f>
        <v>3</v>
      </c>
      <c r="O699">
        <f>COUNTIF(C699:G699,"&lt;=17")</f>
        <v>3</v>
      </c>
      <c r="P699">
        <f>COUNTIF(C699:G699,"&gt;=18")</f>
        <v>2</v>
      </c>
      <c r="Q699">
        <f>SUMPRODUCT(--(D699:G699-C699:F699=1))</f>
        <v>0</v>
      </c>
      <c r="R699">
        <f>SUMPRODUCT(COUNTIF(C700:G700,C699:G699))</f>
        <v>1</v>
      </c>
      <c r="S699">
        <f>AVERAGE(J699:J703)</f>
        <v>66</v>
      </c>
      <c r="T699">
        <f>AVERAGE(J699:J718)</f>
        <v>66</v>
      </c>
      <c r="U699">
        <f>S699-T699</f>
        <v>0</v>
      </c>
      <c r="V699" t="str">
        <f>IF(S699&gt;T699,"EXPANDING (BULLISH)",IF(S699&lt;T699,"CONTRACTING (BEARISH)","NEUTRAL"))</f>
        <v>NEUTRAL</v>
      </c>
    </row>
    <row r="700">
      <c r="A700">
        <v>693</v>
      </c>
      <c r="B700" t="str">
        <v>2008-02-27</v>
      </c>
      <c r="C700">
        <v>1</v>
      </c>
      <c r="D700">
        <v>2</v>
      </c>
      <c r="E700">
        <v>8</v>
      </c>
      <c r="F700">
        <v>27</v>
      </c>
      <c r="G700">
        <v>33</v>
      </c>
      <c r="H700">
        <v>9</v>
      </c>
      <c r="I700" t="str">
        <v>1 - 2 - 8 - 27 - 33 [PB: 9]</v>
      </c>
      <c r="J700">
        <f>SUM(C700:G700)</f>
        <v>71</v>
      </c>
      <c r="K700">
        <f>AVERAGE(C700:G700)</f>
        <v>14.2</v>
      </c>
      <c r="L700">
        <f>MAX(C700:G700)-MIN(C700:G700)</f>
        <v>32</v>
      </c>
      <c r="M700">
        <f>SUMPRODUCT(MOD(C700:G700,2))</f>
        <v>3</v>
      </c>
      <c r="N700">
        <f>5-M700</f>
        <v>2</v>
      </c>
      <c r="O700">
        <f>COUNTIF(C700:G700,"&lt;=17")</f>
        <v>3</v>
      </c>
      <c r="P700">
        <f>COUNTIF(C700:G700,"&gt;=18")</f>
        <v>2</v>
      </c>
      <c r="Q700">
        <f>SUMPRODUCT(--(D700:G700-C700:F700=1))</f>
        <v>1</v>
      </c>
      <c r="R700">
        <f>SUMPRODUCT(COUNTIF(C701:G701,C700:G700))</f>
        <v>0</v>
      </c>
      <c r="S700">
        <f>AVERAGE(J700:J704)</f>
        <v>71</v>
      </c>
      <c r="T700">
        <f>AVERAGE(J700:J719)</f>
        <v>71</v>
      </c>
      <c r="U700">
        <f>S700-T700</f>
        <v>0</v>
      </c>
      <c r="V700" t="str">
        <f>IF(S700&gt;T700,"EXPANDING (BULLISH)",IF(S700&lt;T700,"CONTRACTING (BEARISH)","NEUTRAL"))</f>
        <v>NEUTRAL</v>
      </c>
    </row>
    <row r="701">
      <c r="A701">
        <v>692</v>
      </c>
      <c r="B701" t="str">
        <v>2008-02-23</v>
      </c>
      <c r="C701">
        <v>6</v>
      </c>
      <c r="D701">
        <v>13</v>
      </c>
      <c r="E701">
        <v>16</v>
      </c>
      <c r="F701">
        <v>17</v>
      </c>
      <c r="G701">
        <v>26</v>
      </c>
      <c r="H701">
        <v>1</v>
      </c>
      <c r="I701" t="str">
        <v>6 - 13 - 16 - 17 - 26 [PB: 1]</v>
      </c>
      <c r="J701">
        <f>SUM(C701:G701)</f>
        <v>78</v>
      </c>
      <c r="K701">
        <f>AVERAGE(C701:G701)</f>
        <v>15.6</v>
      </c>
      <c r="L701">
        <f>MAX(C701:G701)-MIN(C701:G701)</f>
        <v>20</v>
      </c>
      <c r="M701">
        <f>SUMPRODUCT(MOD(C701:G701,2))</f>
        <v>2</v>
      </c>
      <c r="N701">
        <f>5-M701</f>
        <v>3</v>
      </c>
      <c r="O701">
        <f>COUNTIF(C701:G701,"&lt;=17")</f>
        <v>4</v>
      </c>
      <c r="P701">
        <f>COUNTIF(C701:G701,"&gt;=18")</f>
        <v>1</v>
      </c>
      <c r="Q701">
        <f>SUMPRODUCT(--(D701:G701-C701:F701=1))</f>
        <v>1</v>
      </c>
      <c r="R701">
        <f>SUMPRODUCT(COUNTIF(C702:G702,C701:G701))</f>
        <v>1</v>
      </c>
      <c r="S701">
        <f>AVERAGE(J701:J705)</f>
        <v>78</v>
      </c>
      <c r="T701">
        <f>AVERAGE(J701:J720)</f>
        <v>78</v>
      </c>
      <c r="U701">
        <f>S701-T701</f>
        <v>0</v>
      </c>
      <c r="V701" t="str">
        <f>IF(S701&gt;T701,"EXPANDING (BULLISH)",IF(S701&lt;T701,"CONTRACTING (BEARISH)","NEUTRAL"))</f>
        <v>NEUTRAL</v>
      </c>
    </row>
    <row r="702">
      <c r="A702">
        <v>691</v>
      </c>
      <c r="B702" t="str">
        <v>2008-02-20</v>
      </c>
      <c r="C702">
        <v>4</v>
      </c>
      <c r="D702">
        <v>10</v>
      </c>
      <c r="E702">
        <v>11</v>
      </c>
      <c r="F702">
        <v>15</v>
      </c>
      <c r="G702">
        <v>17</v>
      </c>
      <c r="H702">
        <v>5</v>
      </c>
      <c r="I702" t="str">
        <v>4 - 10 - 11 - 15 - 17 [PB: 5]</v>
      </c>
      <c r="J702">
        <f>SUM(C702:G702)</f>
        <v>57</v>
      </c>
      <c r="K702">
        <f>AVERAGE(C702:G702)</f>
        <v>11.4</v>
      </c>
      <c r="L702">
        <f>MAX(C702:G702)-MIN(C702:G702)</f>
        <v>13</v>
      </c>
      <c r="M702">
        <f>SUMPRODUCT(MOD(C702:G702,2))</f>
        <v>3</v>
      </c>
      <c r="N702">
        <f>5-M702</f>
        <v>2</v>
      </c>
      <c r="O702">
        <f>COUNTIF(C702:G702,"&lt;=17")</f>
        <v>5</v>
      </c>
      <c r="P702">
        <f>COUNTIF(C702:G702,"&gt;=18")</f>
        <v>0</v>
      </c>
      <c r="Q702">
        <f>SUMPRODUCT(--(D702:G702-C702:F702=1))</f>
        <v>1</v>
      </c>
      <c r="R702">
        <f>SUMPRODUCT(COUNTIF(C703:G703,C702:G702))</f>
        <v>2</v>
      </c>
      <c r="S702">
        <f>AVERAGE(J702:J706)</f>
        <v>57</v>
      </c>
      <c r="T702">
        <f>AVERAGE(J702:J721)</f>
        <v>57</v>
      </c>
      <c r="U702">
        <f>S702-T702</f>
        <v>0</v>
      </c>
      <c r="V702" t="str">
        <f>IF(S702&gt;T702,"EXPANDING (BULLISH)",IF(S702&lt;T702,"CONTRACTING (BEARISH)","NEUTRAL"))</f>
        <v>NEUTRAL</v>
      </c>
    </row>
    <row r="703">
      <c r="A703">
        <v>690</v>
      </c>
      <c r="B703" t="str">
        <v>2008-02-16</v>
      </c>
      <c r="C703">
        <v>4</v>
      </c>
      <c r="D703">
        <v>9</v>
      </c>
      <c r="E703">
        <v>17</v>
      </c>
      <c r="F703">
        <v>19</v>
      </c>
      <c r="G703">
        <v>26</v>
      </c>
      <c r="H703">
        <v>6</v>
      </c>
      <c r="I703" t="str">
        <v>4 - 9 - 17 - 19 - 26 [PB: 6]</v>
      </c>
      <c r="J703">
        <f>SUM(C703:G703)</f>
        <v>75</v>
      </c>
      <c r="K703">
        <f>AVERAGE(C703:G703)</f>
        <v>15</v>
      </c>
      <c r="L703">
        <f>MAX(C703:G703)-MIN(C703:G703)</f>
        <v>22</v>
      </c>
      <c r="M703">
        <f>SUMPRODUCT(MOD(C703:G703,2))</f>
        <v>3</v>
      </c>
      <c r="N703">
        <f>5-M703</f>
        <v>2</v>
      </c>
      <c r="O703">
        <f>COUNTIF(C703:G703,"&lt;=17")</f>
        <v>3</v>
      </c>
      <c r="P703">
        <f>COUNTIF(C703:G703,"&gt;=18")</f>
        <v>2</v>
      </c>
      <c r="Q703">
        <f>SUMPRODUCT(--(D703:G703-C703:F703=1))</f>
        <v>0</v>
      </c>
      <c r="R703">
        <f>SUMPRODUCT(COUNTIF(C704:G704,C703:G703))</f>
        <v>0</v>
      </c>
      <c r="S703">
        <f>AVERAGE(J703:J707)</f>
        <v>75</v>
      </c>
      <c r="T703">
        <f>AVERAGE(J703:J722)</f>
        <v>75</v>
      </c>
      <c r="U703">
        <f>S703-T703</f>
        <v>0</v>
      </c>
      <c r="V703" t="str">
        <f>IF(S703&gt;T703,"EXPANDING (BULLISH)",IF(S703&lt;T703,"CONTRACTING (BEARISH)","NEUTRAL"))</f>
        <v>NEUTRAL</v>
      </c>
    </row>
    <row r="704">
      <c r="A704">
        <v>689</v>
      </c>
      <c r="B704" t="str">
        <v>2008-02-13</v>
      </c>
      <c r="C704">
        <v>6</v>
      </c>
      <c r="D704">
        <v>10</v>
      </c>
      <c r="E704">
        <v>11</v>
      </c>
      <c r="F704">
        <v>22</v>
      </c>
      <c r="G704">
        <v>25</v>
      </c>
      <c r="H704">
        <v>9</v>
      </c>
      <c r="I704" t="str">
        <v>6 - 10 - 11 - 22 - 25 [PB: 9]</v>
      </c>
      <c r="J704">
        <f>SUM(C704:G704)</f>
        <v>74</v>
      </c>
      <c r="K704">
        <f>AVERAGE(C704:G704)</f>
        <v>14.8</v>
      </c>
      <c r="L704">
        <f>MAX(C704:G704)-MIN(C704:G704)</f>
        <v>19</v>
      </c>
      <c r="M704">
        <f>SUMPRODUCT(MOD(C704:G704,2))</f>
        <v>2</v>
      </c>
      <c r="N704">
        <f>5-M704</f>
        <v>3</v>
      </c>
      <c r="O704">
        <f>COUNTIF(C704:G704,"&lt;=17")</f>
        <v>3</v>
      </c>
      <c r="P704">
        <f>COUNTIF(C704:G704,"&gt;=18")</f>
        <v>2</v>
      </c>
      <c r="Q704">
        <f>SUMPRODUCT(--(D704:G704-C704:F704=1))</f>
        <v>1</v>
      </c>
      <c r="R704">
        <f>SUMPRODUCT(COUNTIF(C705:G705,C704:G704))</f>
        <v>1</v>
      </c>
      <c r="S704">
        <f>AVERAGE(J704:J708)</f>
        <v>74</v>
      </c>
      <c r="T704">
        <f>AVERAGE(J704:J723)</f>
        <v>74</v>
      </c>
      <c r="U704">
        <f>S704-T704</f>
        <v>0</v>
      </c>
      <c r="V704" t="str">
        <f>IF(S704&gt;T704,"EXPANDING (BULLISH)",IF(S704&lt;T704,"CONTRACTING (BEARISH)","NEUTRAL"))</f>
        <v>NEUTRAL</v>
      </c>
    </row>
    <row r="705">
      <c r="A705">
        <v>688</v>
      </c>
      <c r="B705" t="str">
        <v>2008-02-09</v>
      </c>
      <c r="C705">
        <v>5</v>
      </c>
      <c r="D705">
        <v>7</v>
      </c>
      <c r="E705">
        <v>11</v>
      </c>
      <c r="F705">
        <v>12</v>
      </c>
      <c r="G705">
        <v>18</v>
      </c>
      <c r="H705">
        <v>6</v>
      </c>
      <c r="I705" t="str">
        <v>5 - 7 - 11 - 12 - 18 [PB: 6]</v>
      </c>
      <c r="J705">
        <f>SUM(C705:G705)</f>
        <v>53</v>
      </c>
      <c r="K705">
        <f>AVERAGE(C705:G705)</f>
        <v>10.6</v>
      </c>
      <c r="L705">
        <f>MAX(C705:G705)-MIN(C705:G705)</f>
        <v>13</v>
      </c>
      <c r="M705">
        <f>SUMPRODUCT(MOD(C705:G705,2))</f>
        <v>3</v>
      </c>
      <c r="N705">
        <f>5-M705</f>
        <v>2</v>
      </c>
      <c r="O705">
        <f>COUNTIF(C705:G705,"&lt;=17")</f>
        <v>4</v>
      </c>
      <c r="P705">
        <f>COUNTIF(C705:G705,"&gt;=18")</f>
        <v>1</v>
      </c>
      <c r="Q705">
        <f>SUMPRODUCT(--(D705:G705-C705:F705=1))</f>
        <v>1</v>
      </c>
      <c r="R705">
        <f>SUMPRODUCT(COUNTIF(C706:G706,C705:G705))</f>
        <v>1</v>
      </c>
      <c r="S705">
        <f>AVERAGE(J705:J709)</f>
        <v>53</v>
      </c>
      <c r="T705">
        <f>AVERAGE(J705:J724)</f>
        <v>53</v>
      </c>
      <c r="U705">
        <f>S705-T705</f>
        <v>0</v>
      </c>
      <c r="V705" t="str">
        <f>IF(S705&gt;T705,"EXPANDING (BULLISH)",IF(S705&lt;T705,"CONTRACTING (BEARISH)","NEUTRAL"))</f>
        <v>NEUTRAL</v>
      </c>
    </row>
    <row r="706">
      <c r="A706">
        <v>687</v>
      </c>
      <c r="B706" t="str">
        <v>2008-02-06</v>
      </c>
      <c r="C706">
        <v>2</v>
      </c>
      <c r="D706">
        <v>7</v>
      </c>
      <c r="E706">
        <v>15</v>
      </c>
      <c r="F706">
        <v>16</v>
      </c>
      <c r="G706">
        <v>23</v>
      </c>
      <c r="H706">
        <v>4</v>
      </c>
      <c r="I706" t="str">
        <v>2 - 7 - 15 - 16 - 23 [PB: 4]</v>
      </c>
      <c r="J706">
        <f>SUM(C706:G706)</f>
        <v>63</v>
      </c>
      <c r="K706">
        <f>AVERAGE(C706:G706)</f>
        <v>12.6</v>
      </c>
      <c r="L706">
        <f>MAX(C706:G706)-MIN(C706:G706)</f>
        <v>21</v>
      </c>
      <c r="M706">
        <f>SUMPRODUCT(MOD(C706:G706,2))</f>
        <v>3</v>
      </c>
      <c r="N706">
        <f>5-M706</f>
        <v>2</v>
      </c>
      <c r="O706">
        <f>COUNTIF(C706:G706,"&lt;=17")</f>
        <v>4</v>
      </c>
      <c r="P706">
        <f>COUNTIF(C706:G706,"&gt;=18")</f>
        <v>1</v>
      </c>
      <c r="Q706">
        <f>SUMPRODUCT(--(D706:G706-C706:F706=1))</f>
        <v>1</v>
      </c>
      <c r="R706">
        <f>SUMPRODUCT(COUNTIF(C707:G707,C706:G706))</f>
        <v>0</v>
      </c>
      <c r="S706">
        <f>AVERAGE(J706:J710)</f>
        <v>63</v>
      </c>
      <c r="T706">
        <f>AVERAGE(J706:J725)</f>
        <v>63</v>
      </c>
      <c r="U706">
        <f>S706-T706</f>
        <v>0</v>
      </c>
      <c r="V706" t="str">
        <f>IF(S706&gt;T706,"EXPANDING (BULLISH)",IF(S706&lt;T706,"CONTRACTING (BEARISH)","NEUTRAL"))</f>
        <v>NEUTRAL</v>
      </c>
    </row>
    <row r="707">
      <c r="A707">
        <v>686</v>
      </c>
      <c r="B707" t="str">
        <v>2008-02-02</v>
      </c>
      <c r="C707">
        <v>4</v>
      </c>
      <c r="D707">
        <v>5</v>
      </c>
      <c r="E707">
        <v>22</v>
      </c>
      <c r="F707">
        <v>29</v>
      </c>
      <c r="G707">
        <v>34</v>
      </c>
      <c r="H707">
        <v>1</v>
      </c>
      <c r="I707" t="str">
        <v>4 - 5 - 22 - 29 - 34 [PB: 1]</v>
      </c>
      <c r="J707">
        <f>SUM(C707:G707)</f>
        <v>94</v>
      </c>
      <c r="K707">
        <f>AVERAGE(C707:G707)</f>
        <v>18.8</v>
      </c>
      <c r="L707">
        <f>MAX(C707:G707)-MIN(C707:G707)</f>
        <v>30</v>
      </c>
      <c r="M707">
        <f>SUMPRODUCT(MOD(C707:G707,2))</f>
        <v>2</v>
      </c>
      <c r="N707">
        <f>5-M707</f>
        <v>3</v>
      </c>
      <c r="O707">
        <f>COUNTIF(C707:G707,"&lt;=17")</f>
        <v>2</v>
      </c>
      <c r="P707">
        <f>COUNTIF(C707:G707,"&gt;=18")</f>
        <v>3</v>
      </c>
      <c r="Q707">
        <f>SUMPRODUCT(--(D707:G707-C707:F707=1))</f>
        <v>1</v>
      </c>
      <c r="R707">
        <f>SUMPRODUCT(COUNTIF(C708:G708,C707:G707))</f>
        <v>1</v>
      </c>
      <c r="S707">
        <f>AVERAGE(J707:J711)</f>
        <v>94</v>
      </c>
      <c r="T707">
        <f>AVERAGE(J707:J726)</f>
        <v>94</v>
      </c>
      <c r="U707">
        <f>S707-T707</f>
        <v>0</v>
      </c>
      <c r="V707" t="str">
        <f>IF(S707&gt;T707,"EXPANDING (BULLISH)",IF(S707&lt;T707,"CONTRACTING (BEARISH)","NEUTRAL"))</f>
        <v>NEUTRAL</v>
      </c>
    </row>
    <row r="708">
      <c r="A708">
        <v>685</v>
      </c>
      <c r="B708" t="str">
        <v>2008-01-30</v>
      </c>
      <c r="C708">
        <v>10</v>
      </c>
      <c r="D708">
        <v>22</v>
      </c>
      <c r="E708">
        <v>26</v>
      </c>
      <c r="F708">
        <v>27</v>
      </c>
      <c r="G708">
        <v>35</v>
      </c>
      <c r="H708">
        <v>10</v>
      </c>
      <c r="I708" t="str">
        <v>10 - 22 - 26 - 27 - 35 [PB: 10]</v>
      </c>
      <c r="J708">
        <f>SUM(C708:G708)</f>
        <v>120</v>
      </c>
      <c r="K708">
        <f>AVERAGE(C708:G708)</f>
        <v>24</v>
      </c>
      <c r="L708">
        <f>MAX(C708:G708)-MIN(C708:G708)</f>
        <v>25</v>
      </c>
      <c r="M708">
        <f>SUMPRODUCT(MOD(C708:G708,2))</f>
        <v>2</v>
      </c>
      <c r="N708">
        <f>5-M708</f>
        <v>3</v>
      </c>
      <c r="O708">
        <f>COUNTIF(C708:G708,"&lt;=17")</f>
        <v>1</v>
      </c>
      <c r="P708">
        <f>COUNTIF(C708:G708,"&gt;=18")</f>
        <v>4</v>
      </c>
      <c r="Q708">
        <f>SUMPRODUCT(--(D708:G708-C708:F708=1))</f>
        <v>1</v>
      </c>
      <c r="R708">
        <f>SUMPRODUCT(COUNTIF(C709:G709,C708:G708))</f>
        <v>1</v>
      </c>
      <c r="S708">
        <f>AVERAGE(J708:J712)</f>
        <v>120</v>
      </c>
      <c r="T708">
        <f>AVERAGE(J708:J727)</f>
        <v>120</v>
      </c>
      <c r="U708">
        <f>S708-T708</f>
        <v>0</v>
      </c>
      <c r="V708" t="str">
        <f>IF(S708&gt;T708,"EXPANDING (BULLISH)",IF(S708&lt;T708,"CONTRACTING (BEARISH)","NEUTRAL"))</f>
        <v>NEUTRAL</v>
      </c>
    </row>
    <row r="709">
      <c r="A709">
        <v>684</v>
      </c>
      <c r="B709" t="str">
        <v>2008-01-26</v>
      </c>
      <c r="C709">
        <v>12</v>
      </c>
      <c r="D709">
        <v>20</v>
      </c>
      <c r="E709">
        <v>29</v>
      </c>
      <c r="F709">
        <v>35</v>
      </c>
      <c r="G709">
        <v>36</v>
      </c>
      <c r="H709">
        <v>9</v>
      </c>
      <c r="I709" t="str">
        <v>12 - 20 - 29 - 35 - 36 [PB: 9]</v>
      </c>
      <c r="J709">
        <f>SUM(C709:G709)</f>
        <v>132</v>
      </c>
      <c r="K709">
        <f>AVERAGE(C709:G709)</f>
        <v>26.4</v>
      </c>
      <c r="L709">
        <f>MAX(C709:G709)-MIN(C709:G709)</f>
        <v>24</v>
      </c>
      <c r="M709">
        <f>SUMPRODUCT(MOD(C709:G709,2))</f>
        <v>2</v>
      </c>
      <c r="N709">
        <f>5-M709</f>
        <v>3</v>
      </c>
      <c r="O709">
        <f>COUNTIF(C709:G709,"&lt;=17")</f>
        <v>1</v>
      </c>
      <c r="P709">
        <f>COUNTIF(C709:G709,"&gt;=18")</f>
        <v>4</v>
      </c>
      <c r="Q709">
        <f>SUMPRODUCT(--(D709:G709-C709:F709=1))</f>
        <v>1</v>
      </c>
      <c r="R709">
        <f>SUMPRODUCT(COUNTIF(C710:G710,C709:G709))</f>
        <v>2</v>
      </c>
      <c r="S709">
        <f>AVERAGE(J709:J713)</f>
        <v>132</v>
      </c>
      <c r="T709">
        <f>AVERAGE(J709:J728)</f>
        <v>132</v>
      </c>
      <c r="U709">
        <f>S709-T709</f>
        <v>0</v>
      </c>
      <c r="V709" t="str">
        <f>IF(S709&gt;T709,"EXPANDING (BULLISH)",IF(S709&lt;T709,"CONTRACTING (BEARISH)","NEUTRAL"))</f>
        <v>NEUTRAL</v>
      </c>
    </row>
    <row r="710">
      <c r="A710">
        <v>683</v>
      </c>
      <c r="B710" t="str">
        <v>2008-01-23</v>
      </c>
      <c r="C710">
        <v>7</v>
      </c>
      <c r="D710">
        <v>14</v>
      </c>
      <c r="E710">
        <v>21</v>
      </c>
      <c r="F710">
        <v>29</v>
      </c>
      <c r="G710">
        <v>35</v>
      </c>
      <c r="H710">
        <v>1</v>
      </c>
      <c r="I710" t="str">
        <v>7 - 14 - 21 - 29 - 35 [PB: 1]</v>
      </c>
      <c r="J710">
        <f>SUM(C710:G710)</f>
        <v>106</v>
      </c>
      <c r="K710">
        <f>AVERAGE(C710:G710)</f>
        <v>21.2</v>
      </c>
      <c r="L710">
        <f>MAX(C710:G710)-MIN(C710:G710)</f>
        <v>28</v>
      </c>
      <c r="M710">
        <f>SUMPRODUCT(MOD(C710:G710,2))</f>
        <v>4</v>
      </c>
      <c r="N710">
        <f>5-M710</f>
        <v>1</v>
      </c>
      <c r="O710">
        <f>COUNTIF(C710:G710,"&lt;=17")</f>
        <v>2</v>
      </c>
      <c r="P710">
        <f>COUNTIF(C710:G710,"&gt;=18")</f>
        <v>3</v>
      </c>
      <c r="Q710">
        <f>SUMPRODUCT(--(D710:G710-C710:F710=1))</f>
        <v>0</v>
      </c>
      <c r="R710">
        <f>SUMPRODUCT(COUNTIF(C711:G711,C710:G710))</f>
        <v>0</v>
      </c>
      <c r="S710">
        <f>AVERAGE(J710:J714)</f>
        <v>106</v>
      </c>
      <c r="T710">
        <f>AVERAGE(J710:J729)</f>
        <v>106</v>
      </c>
      <c r="U710">
        <f>S710-T710</f>
        <v>0</v>
      </c>
      <c r="V710" t="str">
        <f>IF(S710&gt;T710,"EXPANDING (BULLISH)",IF(S710&lt;T710,"CONTRACTING (BEARISH)","NEUTRAL"))</f>
        <v>NEUTRAL</v>
      </c>
    </row>
    <row r="711">
      <c r="A711">
        <v>682</v>
      </c>
      <c r="B711" t="str">
        <v>2008-01-19</v>
      </c>
      <c r="C711">
        <v>1</v>
      </c>
      <c r="D711">
        <v>11</v>
      </c>
      <c r="E711">
        <v>12</v>
      </c>
      <c r="F711">
        <v>16</v>
      </c>
      <c r="G711">
        <v>20</v>
      </c>
      <c r="H711">
        <v>7</v>
      </c>
      <c r="I711" t="str">
        <v>1 - 11 - 12 - 16 - 20 [PB: 7]</v>
      </c>
      <c r="J711">
        <f>SUM(C711:G711)</f>
        <v>60</v>
      </c>
      <c r="K711">
        <f>AVERAGE(C711:G711)</f>
        <v>12</v>
      </c>
      <c r="L711">
        <f>MAX(C711:G711)-MIN(C711:G711)</f>
        <v>19</v>
      </c>
      <c r="M711">
        <f>SUMPRODUCT(MOD(C711:G711,2))</f>
        <v>2</v>
      </c>
      <c r="N711">
        <f>5-M711</f>
        <v>3</v>
      </c>
      <c r="O711">
        <f>COUNTIF(C711:G711,"&lt;=17")</f>
        <v>4</v>
      </c>
      <c r="P711">
        <f>COUNTIF(C711:G711,"&gt;=18")</f>
        <v>1</v>
      </c>
      <c r="Q711">
        <f>SUMPRODUCT(--(D711:G711-C711:F711=1))</f>
        <v>1</v>
      </c>
      <c r="R711">
        <f>SUMPRODUCT(COUNTIF(C712:G712,C711:G711))</f>
        <v>0</v>
      </c>
      <c r="S711">
        <f>AVERAGE(J711:J715)</f>
        <v>60</v>
      </c>
      <c r="T711">
        <f>AVERAGE(J711:J730)</f>
        <v>60</v>
      </c>
      <c r="U711">
        <f>S711-T711</f>
        <v>0</v>
      </c>
      <c r="V711" t="str">
        <f>IF(S711&gt;T711,"EXPANDING (BULLISH)",IF(S711&lt;T711,"CONTRACTING (BEARISH)","NEUTRAL"))</f>
        <v>NEUTRAL</v>
      </c>
    </row>
    <row r="712">
      <c r="A712">
        <v>681</v>
      </c>
      <c r="B712" t="str">
        <v>2008-01-16</v>
      </c>
      <c r="C712">
        <v>7</v>
      </c>
      <c r="D712">
        <v>18</v>
      </c>
      <c r="E712">
        <v>28</v>
      </c>
      <c r="F712">
        <v>29</v>
      </c>
      <c r="G712">
        <v>30</v>
      </c>
      <c r="H712">
        <v>2</v>
      </c>
      <c r="I712" t="str">
        <v>7 - 18 - 28 - 29 - 30 [PB: 2]</v>
      </c>
      <c r="J712">
        <f>SUM(C712:G712)</f>
        <v>112</v>
      </c>
      <c r="K712">
        <f>AVERAGE(C712:G712)</f>
        <v>22.4</v>
      </c>
      <c r="L712">
        <f>MAX(C712:G712)-MIN(C712:G712)</f>
        <v>23</v>
      </c>
      <c r="M712">
        <f>SUMPRODUCT(MOD(C712:G712,2))</f>
        <v>2</v>
      </c>
      <c r="N712">
        <f>5-M712</f>
        <v>3</v>
      </c>
      <c r="O712">
        <f>COUNTIF(C712:G712,"&lt;=17")</f>
        <v>1</v>
      </c>
      <c r="P712">
        <f>COUNTIF(C712:G712,"&gt;=18")</f>
        <v>4</v>
      </c>
      <c r="Q712">
        <f>SUMPRODUCT(--(D712:G712-C712:F712=1))</f>
        <v>2</v>
      </c>
      <c r="R712">
        <f>SUMPRODUCT(COUNTIF(C713:G713,C712:G712))</f>
        <v>0</v>
      </c>
      <c r="S712">
        <f>AVERAGE(J712:J716)</f>
        <v>112</v>
      </c>
      <c r="T712">
        <f>AVERAGE(J712:J731)</f>
        <v>112</v>
      </c>
      <c r="U712">
        <f>S712-T712</f>
        <v>0</v>
      </c>
      <c r="V712" t="str">
        <f>IF(S712&gt;T712,"EXPANDING (BULLISH)",IF(S712&lt;T712,"CONTRACTING (BEARISH)","NEUTRAL"))</f>
        <v>NEUTRAL</v>
      </c>
    </row>
    <row r="713">
      <c r="A713">
        <v>680</v>
      </c>
      <c r="B713" t="str">
        <v>2008-01-12</v>
      </c>
      <c r="C713">
        <v>4</v>
      </c>
      <c r="D713">
        <v>5</v>
      </c>
      <c r="E713">
        <v>19</v>
      </c>
      <c r="F713">
        <v>21</v>
      </c>
      <c r="G713">
        <v>33</v>
      </c>
      <c r="H713">
        <v>4</v>
      </c>
      <c r="I713" t="str">
        <v>4 - 5 - 19 - 21 - 33 [PB: 4]</v>
      </c>
      <c r="J713">
        <f>SUM(C713:G713)</f>
        <v>82</v>
      </c>
      <c r="K713">
        <f>AVERAGE(C713:G713)</f>
        <v>16.4</v>
      </c>
      <c r="L713">
        <f>MAX(C713:G713)-MIN(C713:G713)</f>
        <v>29</v>
      </c>
      <c r="M713">
        <f>SUMPRODUCT(MOD(C713:G713,2))</f>
        <v>4</v>
      </c>
      <c r="N713">
        <f>5-M713</f>
        <v>1</v>
      </c>
      <c r="O713">
        <f>COUNTIF(C713:G713,"&lt;=17")</f>
        <v>2</v>
      </c>
      <c r="P713">
        <f>COUNTIF(C713:G713,"&gt;=18")</f>
        <v>3</v>
      </c>
      <c r="Q713">
        <f>SUMPRODUCT(--(D713:G713-C713:F713=1))</f>
        <v>1</v>
      </c>
      <c r="R713">
        <f>SUMPRODUCT(COUNTIF(C714:G714,C713:G713))</f>
        <v>0</v>
      </c>
      <c r="S713">
        <f>AVERAGE(J713:J717)</f>
        <v>82</v>
      </c>
      <c r="T713">
        <f>AVERAGE(J713:J732)</f>
        <v>82</v>
      </c>
      <c r="U713">
        <f>S713-T713</f>
        <v>0</v>
      </c>
      <c r="V713" t="str">
        <f>IF(S713&gt;T713,"EXPANDING (BULLISH)",IF(S713&lt;T713,"CONTRACTING (BEARISH)","NEUTRAL"))</f>
        <v>NEUTRAL</v>
      </c>
    </row>
    <row r="714">
      <c r="A714">
        <v>679</v>
      </c>
      <c r="B714" t="str">
        <v>2008-01-09</v>
      </c>
      <c r="C714">
        <v>1</v>
      </c>
      <c r="D714">
        <v>6</v>
      </c>
      <c r="E714">
        <v>13</v>
      </c>
      <c r="F714">
        <v>30</v>
      </c>
      <c r="G714">
        <v>34</v>
      </c>
      <c r="H714">
        <v>5</v>
      </c>
      <c r="I714" t="str">
        <v>1 - 6 - 13 - 30 - 34 [PB: 5]</v>
      </c>
      <c r="J714">
        <f>SUM(C714:G714)</f>
        <v>84</v>
      </c>
      <c r="K714">
        <f>AVERAGE(C714:G714)</f>
        <v>16.8</v>
      </c>
      <c r="L714">
        <f>MAX(C714:G714)-MIN(C714:G714)</f>
        <v>33</v>
      </c>
      <c r="M714">
        <f>SUMPRODUCT(MOD(C714:G714,2))</f>
        <v>2</v>
      </c>
      <c r="N714">
        <f>5-M714</f>
        <v>3</v>
      </c>
      <c r="O714">
        <f>COUNTIF(C714:G714,"&lt;=17")</f>
        <v>3</v>
      </c>
      <c r="P714">
        <f>COUNTIF(C714:G714,"&gt;=18")</f>
        <v>2</v>
      </c>
      <c r="Q714">
        <f>SUMPRODUCT(--(D714:G714-C714:F714=1))</f>
        <v>0</v>
      </c>
      <c r="R714">
        <f>SUMPRODUCT(COUNTIF(C715:G715,C714:G714))</f>
        <v>0</v>
      </c>
      <c r="S714">
        <f>AVERAGE(J714:J718)</f>
        <v>84</v>
      </c>
      <c r="T714">
        <f>AVERAGE(J714:J733)</f>
        <v>84</v>
      </c>
      <c r="U714">
        <f>S714-T714</f>
        <v>0</v>
      </c>
      <c r="V714" t="str">
        <f>IF(S714&gt;T714,"EXPANDING (BULLISH)",IF(S714&lt;T714,"CONTRACTING (BEARISH)","NEUTRAL"))</f>
        <v>NEUTRAL</v>
      </c>
    </row>
    <row r="715">
      <c r="A715">
        <v>678</v>
      </c>
      <c r="B715" t="str">
        <v>2008-01-05</v>
      </c>
      <c r="C715">
        <v>11</v>
      </c>
      <c r="D715">
        <v>12</v>
      </c>
      <c r="E715">
        <v>14</v>
      </c>
      <c r="F715">
        <v>16</v>
      </c>
      <c r="G715">
        <v>35</v>
      </c>
      <c r="H715">
        <v>5</v>
      </c>
      <c r="I715" t="str">
        <v>11 - 12 - 14 - 16 - 35 [PB: 5]</v>
      </c>
      <c r="J715">
        <f>SUM(C715:G715)</f>
        <v>88</v>
      </c>
      <c r="K715">
        <f>AVERAGE(C715:G715)</f>
        <v>17.6</v>
      </c>
      <c r="L715">
        <f>MAX(C715:G715)-MIN(C715:G715)</f>
        <v>24</v>
      </c>
      <c r="M715">
        <f>SUMPRODUCT(MOD(C715:G715,2))</f>
        <v>2</v>
      </c>
      <c r="N715">
        <f>5-M715</f>
        <v>3</v>
      </c>
      <c r="O715">
        <f>COUNTIF(C715:G715,"&lt;=17")</f>
        <v>4</v>
      </c>
      <c r="P715">
        <f>COUNTIF(C715:G715,"&gt;=18")</f>
        <v>1</v>
      </c>
      <c r="Q715">
        <f>SUMPRODUCT(--(D715:G715-C715:F715=1))</f>
        <v>1</v>
      </c>
      <c r="R715">
        <f>SUMPRODUCT(COUNTIF(C716:G716,C715:G715))</f>
        <v>0</v>
      </c>
      <c r="S715">
        <f>AVERAGE(J715:J719)</f>
        <v>88</v>
      </c>
      <c r="T715">
        <f>AVERAGE(J715:J734)</f>
        <v>88</v>
      </c>
      <c r="U715">
        <f>S715-T715</f>
        <v>0</v>
      </c>
      <c r="V715" t="str">
        <f>IF(S715&gt;T715,"EXPANDING (BULLISH)",IF(S715&lt;T715,"CONTRACTING (BEARISH)","NEUTRAL"))</f>
        <v>NEUTRAL</v>
      </c>
    </row>
    <row r="716">
      <c r="A716">
        <v>677</v>
      </c>
      <c r="B716" t="str">
        <v>2008-01-02</v>
      </c>
      <c r="C716">
        <v>2</v>
      </c>
      <c r="D716">
        <v>7</v>
      </c>
      <c r="E716">
        <v>13</v>
      </c>
      <c r="F716">
        <v>23</v>
      </c>
      <c r="G716">
        <v>25</v>
      </c>
      <c r="H716">
        <v>3</v>
      </c>
      <c r="I716" t="str">
        <v>2 - 7 - 13 - 23 - 25 [PB: 3]</v>
      </c>
      <c r="J716">
        <f>SUM(C716:G716)</f>
        <v>70</v>
      </c>
      <c r="K716">
        <f>AVERAGE(C716:G716)</f>
        <v>14</v>
      </c>
      <c r="L716">
        <f>MAX(C716:G716)-MIN(C716:G716)</f>
        <v>23</v>
      </c>
      <c r="M716">
        <f>SUMPRODUCT(MOD(C716:G716,2))</f>
        <v>4</v>
      </c>
      <c r="N716">
        <f>5-M716</f>
        <v>1</v>
      </c>
      <c r="O716">
        <f>COUNTIF(C716:G716,"&lt;=17")</f>
        <v>3</v>
      </c>
      <c r="P716">
        <f>COUNTIF(C716:G716,"&gt;=18")</f>
        <v>2</v>
      </c>
      <c r="Q716">
        <f>SUMPRODUCT(--(D716:G716-C716:F716=1))</f>
        <v>0</v>
      </c>
      <c r="R716">
        <f>SUMPRODUCT(COUNTIF(C717:G717,C716:G716))</f>
        <v>0</v>
      </c>
      <c r="S716">
        <f>AVERAGE(J716:J720)</f>
        <v>70</v>
      </c>
      <c r="T716">
        <f>AVERAGE(J716:J735)</f>
        <v>70</v>
      </c>
      <c r="U716">
        <f>S716-T716</f>
        <v>0</v>
      </c>
      <c r="V716" t="str">
        <f>IF(S716&gt;T716,"EXPANDING (BULLISH)",IF(S716&lt;T716,"CONTRACTING (BEARISH)","NEUTRAL"))</f>
        <v>NEUTRAL</v>
      </c>
    </row>
    <row r="717">
      <c r="A717">
        <v>676</v>
      </c>
      <c r="B717" t="str">
        <v>2007-12-29</v>
      </c>
      <c r="C717">
        <v>12</v>
      </c>
      <c r="D717">
        <v>20</v>
      </c>
      <c r="E717">
        <v>22</v>
      </c>
      <c r="F717">
        <v>28</v>
      </c>
      <c r="G717">
        <v>32</v>
      </c>
      <c r="H717">
        <v>9</v>
      </c>
      <c r="I717" t="str">
        <v>12 - 20 - 22 - 28 - 32 [PB: 9]</v>
      </c>
      <c r="J717">
        <f>SUM(C717:G717)</f>
        <v>114</v>
      </c>
      <c r="K717">
        <f>AVERAGE(C717:G717)</f>
        <v>22.8</v>
      </c>
      <c r="L717">
        <f>MAX(C717:G717)-MIN(C717:G717)</f>
        <v>20</v>
      </c>
      <c r="M717">
        <f>SUMPRODUCT(MOD(C717:G717,2))</f>
        <v>0</v>
      </c>
      <c r="N717">
        <f>5-M717</f>
        <v>5</v>
      </c>
      <c r="O717">
        <f>COUNTIF(C717:G717,"&lt;=17")</f>
        <v>1</v>
      </c>
      <c r="P717">
        <f>COUNTIF(C717:G717,"&gt;=18")</f>
        <v>4</v>
      </c>
      <c r="Q717">
        <f>SUMPRODUCT(--(D717:G717-C717:F717=1))</f>
        <v>0</v>
      </c>
      <c r="R717">
        <f>SUMPRODUCT(COUNTIF(C718:G718,C717:G717))</f>
        <v>2</v>
      </c>
      <c r="S717">
        <f>AVERAGE(J717:J721)</f>
        <v>114</v>
      </c>
      <c r="T717">
        <f>AVERAGE(J717:J736)</f>
        <v>114</v>
      </c>
      <c r="U717">
        <f>S717-T717</f>
        <v>0</v>
      </c>
      <c r="V717" t="str">
        <f>IF(S717&gt;T717,"EXPANDING (BULLISH)",IF(S717&lt;T717,"CONTRACTING (BEARISH)","NEUTRAL"))</f>
        <v>NEUTRAL</v>
      </c>
    </row>
    <row r="718">
      <c r="A718">
        <v>675</v>
      </c>
      <c r="B718" t="str">
        <v>2007-12-26</v>
      </c>
      <c r="C718">
        <v>1</v>
      </c>
      <c r="D718">
        <v>12</v>
      </c>
      <c r="E718">
        <v>23</v>
      </c>
      <c r="F718">
        <v>28</v>
      </c>
      <c r="G718">
        <v>29</v>
      </c>
      <c r="H718">
        <v>4</v>
      </c>
      <c r="I718" t="str">
        <v>1 - 12 - 23 - 28 - 29 [PB: 4]</v>
      </c>
      <c r="J718">
        <f>SUM(C718:G718)</f>
        <v>93</v>
      </c>
      <c r="K718">
        <f>AVERAGE(C718:G718)</f>
        <v>18.6</v>
      </c>
      <c r="L718">
        <f>MAX(C718:G718)-MIN(C718:G718)</f>
        <v>28</v>
      </c>
      <c r="M718">
        <f>SUMPRODUCT(MOD(C718:G718,2))</f>
        <v>3</v>
      </c>
      <c r="N718">
        <f>5-M718</f>
        <v>2</v>
      </c>
      <c r="O718">
        <f>COUNTIF(C718:G718,"&lt;=17")</f>
        <v>2</v>
      </c>
      <c r="P718">
        <f>COUNTIF(C718:G718,"&gt;=18")</f>
        <v>3</v>
      </c>
      <c r="Q718">
        <f>SUMPRODUCT(--(D718:G718-C718:F718=1))</f>
        <v>1</v>
      </c>
      <c r="R718">
        <f>SUMPRODUCT(COUNTIF(C719:G719,C718:G718))</f>
        <v>1</v>
      </c>
      <c r="S718">
        <f>AVERAGE(J718:J722)</f>
        <v>93</v>
      </c>
      <c r="T718">
        <f>AVERAGE(J718:J737)</f>
        <v>93</v>
      </c>
      <c r="U718">
        <f>S718-T718</f>
        <v>0</v>
      </c>
      <c r="V718" t="str">
        <f>IF(S718&gt;T718,"EXPANDING (BULLISH)",IF(S718&lt;T718,"CONTRACTING (BEARISH)","NEUTRAL"))</f>
        <v>NEUTRAL</v>
      </c>
    </row>
    <row r="719">
      <c r="A719">
        <v>674</v>
      </c>
      <c r="B719" t="str">
        <v>2007-12-22</v>
      </c>
      <c r="C719">
        <v>5</v>
      </c>
      <c r="D719">
        <v>7</v>
      </c>
      <c r="E719">
        <v>9</v>
      </c>
      <c r="F719">
        <v>11</v>
      </c>
      <c r="G719">
        <v>28</v>
      </c>
      <c r="H719">
        <v>7</v>
      </c>
      <c r="I719" t="str">
        <v>5 - 7 - 9 - 11 - 28 [PB: 7]</v>
      </c>
      <c r="J719">
        <f>SUM(C719:G719)</f>
        <v>60</v>
      </c>
      <c r="K719">
        <f>AVERAGE(C719:G719)</f>
        <v>12</v>
      </c>
      <c r="L719">
        <f>MAX(C719:G719)-MIN(C719:G719)</f>
        <v>23</v>
      </c>
      <c r="M719">
        <f>SUMPRODUCT(MOD(C719:G719,2))</f>
        <v>4</v>
      </c>
      <c r="N719">
        <f>5-M719</f>
        <v>1</v>
      </c>
      <c r="O719">
        <f>COUNTIF(C719:G719,"&lt;=17")</f>
        <v>4</v>
      </c>
      <c r="P719">
        <f>COUNTIF(C719:G719,"&gt;=18")</f>
        <v>1</v>
      </c>
      <c r="Q719">
        <f>SUMPRODUCT(--(D719:G719-C719:F719=1))</f>
        <v>0</v>
      </c>
      <c r="R719">
        <f>SUMPRODUCT(COUNTIF(C720:G720,C719:G719))</f>
        <v>0</v>
      </c>
      <c r="S719">
        <f>AVERAGE(J719:J723)</f>
        <v>60</v>
      </c>
      <c r="T719">
        <f>AVERAGE(J719:J738)</f>
        <v>60</v>
      </c>
      <c r="U719">
        <f>S719-T719</f>
        <v>0</v>
      </c>
      <c r="V719" t="str">
        <f>IF(S719&gt;T719,"EXPANDING (BULLISH)",IF(S719&lt;T719,"CONTRACTING (BEARISH)","NEUTRAL"))</f>
        <v>NEUTRAL</v>
      </c>
    </row>
    <row r="720">
      <c r="A720">
        <v>673</v>
      </c>
      <c r="B720" t="str">
        <v>2007-12-19</v>
      </c>
      <c r="C720">
        <v>8</v>
      </c>
      <c r="D720">
        <v>12</v>
      </c>
      <c r="E720">
        <v>13</v>
      </c>
      <c r="F720">
        <v>15</v>
      </c>
      <c r="G720">
        <v>36</v>
      </c>
      <c r="H720">
        <v>6</v>
      </c>
      <c r="I720" t="str">
        <v>8 - 12 - 13 - 15 - 36 [PB: 6]</v>
      </c>
      <c r="J720">
        <f>SUM(C720:G720)</f>
        <v>84</v>
      </c>
      <c r="K720">
        <f>AVERAGE(C720:G720)</f>
        <v>16.8</v>
      </c>
      <c r="L720">
        <f>MAX(C720:G720)-MIN(C720:G720)</f>
        <v>28</v>
      </c>
      <c r="M720">
        <f>SUMPRODUCT(MOD(C720:G720,2))</f>
        <v>2</v>
      </c>
      <c r="N720">
        <f>5-M720</f>
        <v>3</v>
      </c>
      <c r="O720">
        <f>COUNTIF(C720:G720,"&lt;=17")</f>
        <v>4</v>
      </c>
      <c r="P720">
        <f>COUNTIF(C720:G720,"&gt;=18")</f>
        <v>1</v>
      </c>
      <c r="Q720">
        <f>SUMPRODUCT(--(D720:G720-C720:F720=1))</f>
        <v>1</v>
      </c>
      <c r="R720">
        <f>SUMPRODUCT(COUNTIF(C721:G721,C720:G720))</f>
        <v>2</v>
      </c>
      <c r="S720">
        <f>AVERAGE(J720:J724)</f>
        <v>84</v>
      </c>
      <c r="T720">
        <f>AVERAGE(J720:J739)</f>
        <v>84</v>
      </c>
      <c r="U720">
        <f>S720-T720</f>
        <v>0</v>
      </c>
      <c r="V720" t="str">
        <f>IF(S720&gt;T720,"EXPANDING (BULLISH)",IF(S720&lt;T720,"CONTRACTING (BEARISH)","NEUTRAL"))</f>
        <v>NEUTRAL</v>
      </c>
    </row>
    <row r="721">
      <c r="A721">
        <v>672</v>
      </c>
      <c r="B721" t="str">
        <v>2007-12-15</v>
      </c>
      <c r="C721">
        <v>4</v>
      </c>
      <c r="D721">
        <v>5</v>
      </c>
      <c r="E721">
        <v>12</v>
      </c>
      <c r="F721">
        <v>13</v>
      </c>
      <c r="G721">
        <v>18</v>
      </c>
      <c r="H721">
        <v>8</v>
      </c>
      <c r="I721" t="str">
        <v>4 - 5 - 12 - 13 - 18 [PB: 8]</v>
      </c>
      <c r="J721">
        <f>SUM(C721:G721)</f>
        <v>52</v>
      </c>
      <c r="K721">
        <f>AVERAGE(C721:G721)</f>
        <v>10.4</v>
      </c>
      <c r="L721">
        <f>MAX(C721:G721)-MIN(C721:G721)</f>
        <v>14</v>
      </c>
      <c r="M721">
        <f>SUMPRODUCT(MOD(C721:G721,2))</f>
        <v>2</v>
      </c>
      <c r="N721">
        <f>5-M721</f>
        <v>3</v>
      </c>
      <c r="O721">
        <f>COUNTIF(C721:G721,"&lt;=17")</f>
        <v>4</v>
      </c>
      <c r="P721">
        <f>COUNTIF(C721:G721,"&gt;=18")</f>
        <v>1</v>
      </c>
      <c r="Q721">
        <f>SUMPRODUCT(--(D721:G721-C721:F721=1))</f>
        <v>2</v>
      </c>
      <c r="R721">
        <f>SUMPRODUCT(COUNTIF(C722:G722,C721:G721))</f>
        <v>0</v>
      </c>
      <c r="S721">
        <f>AVERAGE(J721:J725)</f>
        <v>52</v>
      </c>
      <c r="T721">
        <f>AVERAGE(J721:J740)</f>
        <v>52</v>
      </c>
      <c r="U721">
        <f>S721-T721</f>
        <v>0</v>
      </c>
      <c r="V721" t="str">
        <f>IF(S721&gt;T721,"EXPANDING (BULLISH)",IF(S721&lt;T721,"CONTRACTING (BEARISH)","NEUTRAL"))</f>
        <v>NEUTRAL</v>
      </c>
    </row>
    <row r="722">
      <c r="A722">
        <v>671</v>
      </c>
      <c r="B722" t="str">
        <v>2007-12-12</v>
      </c>
      <c r="C722">
        <v>26</v>
      </c>
      <c r="D722">
        <v>27</v>
      </c>
      <c r="E722">
        <v>28</v>
      </c>
      <c r="F722">
        <v>31</v>
      </c>
      <c r="G722">
        <v>32</v>
      </c>
      <c r="H722">
        <v>3</v>
      </c>
      <c r="I722" t="str">
        <v>26 - 27 - 28 - 31 - 32 [PB: 3]</v>
      </c>
      <c r="J722">
        <f>SUM(C722:G722)</f>
        <v>144</v>
      </c>
      <c r="K722">
        <f>AVERAGE(C722:G722)</f>
        <v>28.8</v>
      </c>
      <c r="L722">
        <f>MAX(C722:G722)-MIN(C722:G722)</f>
        <v>6</v>
      </c>
      <c r="M722">
        <f>SUMPRODUCT(MOD(C722:G722,2))</f>
        <v>2</v>
      </c>
      <c r="N722">
        <f>5-M722</f>
        <v>3</v>
      </c>
      <c r="O722">
        <f>COUNTIF(C722:G722,"&lt;=17")</f>
        <v>0</v>
      </c>
      <c r="P722">
        <f>COUNTIF(C722:G722,"&gt;=18")</f>
        <v>5</v>
      </c>
      <c r="Q722">
        <f>SUMPRODUCT(--(D722:G722-C722:F722=1))</f>
        <v>3</v>
      </c>
      <c r="R722">
        <f>SUMPRODUCT(COUNTIF(C723:G723,C722:G722))</f>
        <v>0</v>
      </c>
      <c r="S722">
        <f>AVERAGE(J722:J726)</f>
        <v>144</v>
      </c>
      <c r="T722">
        <f>AVERAGE(J722:J741)</f>
        <v>144</v>
      </c>
      <c r="U722">
        <f>S722-T722</f>
        <v>0</v>
      </c>
      <c r="V722" t="str">
        <f>IF(S722&gt;T722,"EXPANDING (BULLISH)",IF(S722&lt;T722,"CONTRACTING (BEARISH)","NEUTRAL"))</f>
        <v>NEUTRAL</v>
      </c>
    </row>
    <row r="723">
      <c r="A723">
        <v>670</v>
      </c>
      <c r="B723" t="str">
        <v>2007-12-08</v>
      </c>
      <c r="C723">
        <v>1</v>
      </c>
      <c r="D723">
        <v>4</v>
      </c>
      <c r="E723">
        <v>7</v>
      </c>
      <c r="F723">
        <v>12</v>
      </c>
      <c r="G723">
        <v>21</v>
      </c>
      <c r="H723">
        <v>5</v>
      </c>
      <c r="I723" t="str">
        <v>1 - 4 - 7 - 12 - 21 [PB: 5]</v>
      </c>
      <c r="J723">
        <f>SUM(C723:G723)</f>
        <v>45</v>
      </c>
      <c r="K723">
        <f>AVERAGE(C723:G723)</f>
        <v>9</v>
      </c>
      <c r="L723">
        <f>MAX(C723:G723)-MIN(C723:G723)</f>
        <v>20</v>
      </c>
      <c r="M723">
        <f>SUMPRODUCT(MOD(C723:G723,2))</f>
        <v>3</v>
      </c>
      <c r="N723">
        <f>5-M723</f>
        <v>2</v>
      </c>
      <c r="O723">
        <f>COUNTIF(C723:G723,"&lt;=17")</f>
        <v>4</v>
      </c>
      <c r="P723">
        <f>COUNTIF(C723:G723,"&gt;=18")</f>
        <v>1</v>
      </c>
      <c r="Q723">
        <f>SUMPRODUCT(--(D723:G723-C723:F723=1))</f>
        <v>0</v>
      </c>
      <c r="R723">
        <f>SUMPRODUCT(COUNTIF(C724:G724,C723:G723))</f>
        <v>0</v>
      </c>
      <c r="S723">
        <f>AVERAGE(J723:J727)</f>
        <v>45</v>
      </c>
      <c r="T723">
        <f>AVERAGE(J723:J742)</f>
        <v>45</v>
      </c>
      <c r="U723">
        <f>S723-T723</f>
        <v>0</v>
      </c>
      <c r="V723" t="str">
        <f>IF(S723&gt;T723,"EXPANDING (BULLISH)",IF(S723&lt;T723,"CONTRACTING (BEARISH)","NEUTRAL"))</f>
        <v>NEUTRAL</v>
      </c>
    </row>
    <row r="724">
      <c r="A724">
        <v>669</v>
      </c>
      <c r="B724" t="str">
        <v>2007-12-05</v>
      </c>
      <c r="C724">
        <v>5</v>
      </c>
      <c r="D724">
        <v>25</v>
      </c>
      <c r="E724">
        <v>32</v>
      </c>
      <c r="F724">
        <v>35</v>
      </c>
      <c r="G724">
        <v>36</v>
      </c>
      <c r="H724">
        <v>1</v>
      </c>
      <c r="I724" t="str">
        <v>5 - 25 - 32 - 35 - 36 [PB: 1]</v>
      </c>
      <c r="J724">
        <f>SUM(C724:G724)</f>
        <v>133</v>
      </c>
      <c r="K724">
        <f>AVERAGE(C724:G724)</f>
        <v>26.6</v>
      </c>
      <c r="L724">
        <f>MAX(C724:G724)-MIN(C724:G724)</f>
        <v>31</v>
      </c>
      <c r="M724">
        <f>SUMPRODUCT(MOD(C724:G724,2))</f>
        <v>3</v>
      </c>
      <c r="N724">
        <f>5-M724</f>
        <v>2</v>
      </c>
      <c r="O724">
        <f>COUNTIF(C724:G724,"&lt;=17")</f>
        <v>1</v>
      </c>
      <c r="P724">
        <f>COUNTIF(C724:G724,"&gt;=18")</f>
        <v>4</v>
      </c>
      <c r="Q724">
        <f>SUMPRODUCT(--(D724:G724-C724:F724=1))</f>
        <v>1</v>
      </c>
      <c r="R724">
        <f>SUMPRODUCT(COUNTIF(C725:G725,C724:G724))</f>
        <v>1</v>
      </c>
      <c r="S724">
        <f>AVERAGE(J724:J728)</f>
        <v>133</v>
      </c>
      <c r="T724">
        <f>AVERAGE(J724:J743)</f>
        <v>133</v>
      </c>
      <c r="U724">
        <f>S724-T724</f>
        <v>0</v>
      </c>
      <c r="V724" t="str">
        <f>IF(S724&gt;T724,"EXPANDING (BULLISH)",IF(S724&lt;T724,"CONTRACTING (BEARISH)","NEUTRAL"))</f>
        <v>NEUTRAL</v>
      </c>
    </row>
    <row r="725">
      <c r="A725">
        <v>668</v>
      </c>
      <c r="B725" t="str">
        <v>2007-12-01</v>
      </c>
      <c r="C725">
        <v>16</v>
      </c>
      <c r="D725">
        <v>19</v>
      </c>
      <c r="E725">
        <v>23</v>
      </c>
      <c r="F725">
        <v>24</v>
      </c>
      <c r="G725">
        <v>35</v>
      </c>
      <c r="H725">
        <v>7</v>
      </c>
      <c r="I725" t="str">
        <v>16 - 19 - 23 - 24 - 35 [PB: 7]</v>
      </c>
      <c r="J725">
        <f>SUM(C725:G725)</f>
        <v>117</v>
      </c>
      <c r="K725">
        <f>AVERAGE(C725:G725)</f>
        <v>23.4</v>
      </c>
      <c r="L725">
        <f>MAX(C725:G725)-MIN(C725:G725)</f>
        <v>19</v>
      </c>
      <c r="M725">
        <f>SUMPRODUCT(MOD(C725:G725,2))</f>
        <v>3</v>
      </c>
      <c r="N725">
        <f>5-M725</f>
        <v>2</v>
      </c>
      <c r="O725">
        <f>COUNTIF(C725:G725,"&lt;=17")</f>
        <v>1</v>
      </c>
      <c r="P725">
        <f>COUNTIF(C725:G725,"&gt;=18")</f>
        <v>4</v>
      </c>
      <c r="Q725">
        <f>SUMPRODUCT(--(D725:G725-C725:F725=1))</f>
        <v>1</v>
      </c>
      <c r="R725">
        <f>SUMPRODUCT(COUNTIF(C726:G726,C725:G725))</f>
        <v>1</v>
      </c>
      <c r="S725">
        <f>AVERAGE(J725:J729)</f>
        <v>117</v>
      </c>
      <c r="T725">
        <f>AVERAGE(J725:J744)</f>
        <v>117</v>
      </c>
      <c r="U725">
        <f>S725-T725</f>
        <v>0</v>
      </c>
      <c r="V725" t="str">
        <f>IF(S725&gt;T725,"EXPANDING (BULLISH)",IF(S725&lt;T725,"CONTRACTING (BEARISH)","NEUTRAL"))</f>
        <v>NEUTRAL</v>
      </c>
    </row>
    <row r="726">
      <c r="A726">
        <v>667</v>
      </c>
      <c r="B726" t="str">
        <v>2007-11-28</v>
      </c>
      <c r="C726">
        <v>1</v>
      </c>
      <c r="D726">
        <v>12</v>
      </c>
      <c r="E726">
        <v>16</v>
      </c>
      <c r="F726">
        <v>27</v>
      </c>
      <c r="G726">
        <v>29</v>
      </c>
      <c r="H726">
        <v>1</v>
      </c>
      <c r="I726" t="str">
        <v>1 - 12 - 16 - 27 - 29 [PB: 1]</v>
      </c>
      <c r="J726">
        <f>SUM(C726:G726)</f>
        <v>85</v>
      </c>
      <c r="K726">
        <f>AVERAGE(C726:G726)</f>
        <v>17</v>
      </c>
      <c r="L726">
        <f>MAX(C726:G726)-MIN(C726:G726)</f>
        <v>28</v>
      </c>
      <c r="M726">
        <f>SUMPRODUCT(MOD(C726:G726,2))</f>
        <v>3</v>
      </c>
      <c r="N726">
        <f>5-M726</f>
        <v>2</v>
      </c>
      <c r="O726">
        <f>COUNTIF(C726:G726,"&lt;=17")</f>
        <v>3</v>
      </c>
      <c r="P726">
        <f>COUNTIF(C726:G726,"&gt;=18")</f>
        <v>2</v>
      </c>
      <c r="Q726">
        <f>SUMPRODUCT(--(D726:G726-C726:F726=1))</f>
        <v>0</v>
      </c>
      <c r="R726">
        <f>SUMPRODUCT(COUNTIF(C727:G727,C726:G726))</f>
        <v>1</v>
      </c>
      <c r="S726">
        <f>AVERAGE(J726:J730)</f>
        <v>85</v>
      </c>
      <c r="T726">
        <f>AVERAGE(J726:J745)</f>
        <v>85</v>
      </c>
      <c r="U726">
        <f>S726-T726</f>
        <v>0</v>
      </c>
      <c r="V726" t="str">
        <f>IF(S726&gt;T726,"EXPANDING (BULLISH)",IF(S726&lt;T726,"CONTRACTING (BEARISH)","NEUTRAL"))</f>
        <v>NEUTRAL</v>
      </c>
    </row>
    <row r="727">
      <c r="A727">
        <v>666</v>
      </c>
      <c r="B727" t="str">
        <v>2007-11-24</v>
      </c>
      <c r="C727">
        <v>3</v>
      </c>
      <c r="D727">
        <v>11</v>
      </c>
      <c r="E727">
        <v>16</v>
      </c>
      <c r="F727">
        <v>33</v>
      </c>
      <c r="G727">
        <v>35</v>
      </c>
      <c r="H727">
        <v>8</v>
      </c>
      <c r="I727" t="str">
        <v>3 - 11 - 16 - 33 - 35 [PB: 8]</v>
      </c>
      <c r="J727">
        <f>SUM(C727:G727)</f>
        <v>98</v>
      </c>
      <c r="K727">
        <f>AVERAGE(C727:G727)</f>
        <v>19.6</v>
      </c>
      <c r="L727">
        <f>MAX(C727:G727)-MIN(C727:G727)</f>
        <v>32</v>
      </c>
      <c r="M727">
        <f>SUMPRODUCT(MOD(C727:G727,2))</f>
        <v>4</v>
      </c>
      <c r="N727">
        <f>5-M727</f>
        <v>1</v>
      </c>
      <c r="O727">
        <f>COUNTIF(C727:G727,"&lt;=17")</f>
        <v>3</v>
      </c>
      <c r="P727">
        <f>COUNTIF(C727:G727,"&gt;=18")</f>
        <v>2</v>
      </c>
      <c r="Q727">
        <f>SUMPRODUCT(--(D727:G727-C727:F727=1))</f>
        <v>0</v>
      </c>
      <c r="R727">
        <f>SUMPRODUCT(COUNTIF(C728:G728,C727:G727))</f>
        <v>0</v>
      </c>
      <c r="S727">
        <f>AVERAGE(J727:J731)</f>
        <v>98</v>
      </c>
      <c r="T727">
        <f>AVERAGE(J727:J746)</f>
        <v>98</v>
      </c>
      <c r="U727">
        <f>S727-T727</f>
        <v>0</v>
      </c>
      <c r="V727" t="str">
        <f>IF(S727&gt;T727,"EXPANDING (BULLISH)",IF(S727&lt;T727,"CONTRACTING (BEARISH)","NEUTRAL"))</f>
        <v>NEUTRAL</v>
      </c>
    </row>
    <row r="728">
      <c r="A728">
        <v>665</v>
      </c>
      <c r="B728" t="str">
        <v>2007-11-21</v>
      </c>
      <c r="C728">
        <v>2</v>
      </c>
      <c r="D728">
        <v>4</v>
      </c>
      <c r="E728">
        <v>12</v>
      </c>
      <c r="F728">
        <v>19</v>
      </c>
      <c r="G728">
        <v>30</v>
      </c>
      <c r="H728">
        <v>7</v>
      </c>
      <c r="I728" t="str">
        <v>2 - 4 - 12 - 19 - 30 [PB: 7]</v>
      </c>
      <c r="J728">
        <f>SUM(C728:G728)</f>
        <v>67</v>
      </c>
      <c r="K728">
        <f>AVERAGE(C728:G728)</f>
        <v>13.4</v>
      </c>
      <c r="L728">
        <f>MAX(C728:G728)-MIN(C728:G728)</f>
        <v>28</v>
      </c>
      <c r="M728">
        <f>SUMPRODUCT(MOD(C728:G728,2))</f>
        <v>1</v>
      </c>
      <c r="N728">
        <f>5-M728</f>
        <v>4</v>
      </c>
      <c r="O728">
        <f>COUNTIF(C728:G728,"&lt;=17")</f>
        <v>3</v>
      </c>
      <c r="P728">
        <f>COUNTIF(C728:G728,"&gt;=18")</f>
        <v>2</v>
      </c>
      <c r="Q728">
        <f>SUMPRODUCT(--(D728:G728-C728:F728=1))</f>
        <v>0</v>
      </c>
      <c r="R728">
        <f>SUMPRODUCT(COUNTIF(C729:G729,C728:G728))</f>
        <v>0</v>
      </c>
      <c r="S728">
        <f>AVERAGE(J728:J732)</f>
        <v>67</v>
      </c>
      <c r="T728">
        <f>AVERAGE(J728:J747)</f>
        <v>67</v>
      </c>
      <c r="U728">
        <f>S728-T728</f>
        <v>0</v>
      </c>
      <c r="V728" t="str">
        <f>IF(S728&gt;T728,"EXPANDING (BULLISH)",IF(S728&lt;T728,"CONTRACTING (BEARISH)","NEUTRAL"))</f>
        <v>NEUTRAL</v>
      </c>
    </row>
    <row r="729">
      <c r="A729">
        <v>664</v>
      </c>
      <c r="B729" t="str">
        <v>2007-11-17</v>
      </c>
      <c r="C729">
        <v>3</v>
      </c>
      <c r="D729">
        <v>7</v>
      </c>
      <c r="E729">
        <v>18</v>
      </c>
      <c r="F729">
        <v>25</v>
      </c>
      <c r="G729">
        <v>33</v>
      </c>
      <c r="H729">
        <v>10</v>
      </c>
      <c r="I729" t="str">
        <v>3 - 7 - 18 - 25 - 33 [PB: 10]</v>
      </c>
      <c r="J729">
        <f>SUM(C729:G729)</f>
        <v>86</v>
      </c>
      <c r="K729">
        <f>AVERAGE(C729:G729)</f>
        <v>17.2</v>
      </c>
      <c r="L729">
        <f>MAX(C729:G729)-MIN(C729:G729)</f>
        <v>30</v>
      </c>
      <c r="M729">
        <f>SUMPRODUCT(MOD(C729:G729,2))</f>
        <v>4</v>
      </c>
      <c r="N729">
        <f>5-M729</f>
        <v>1</v>
      </c>
      <c r="O729">
        <f>COUNTIF(C729:G729,"&lt;=17")</f>
        <v>2</v>
      </c>
      <c r="P729">
        <f>COUNTIF(C729:G729,"&gt;=18")</f>
        <v>3</v>
      </c>
      <c r="Q729">
        <f>SUMPRODUCT(--(D729:G729-C729:F729=1))</f>
        <v>0</v>
      </c>
      <c r="R729">
        <f>SUMPRODUCT(COUNTIF(C730:G730,C729:G729))</f>
        <v>0</v>
      </c>
      <c r="S729">
        <f>AVERAGE(J729:J733)</f>
        <v>86</v>
      </c>
      <c r="T729">
        <f>AVERAGE(J729:J748)</f>
        <v>86</v>
      </c>
      <c r="U729">
        <f>S729-T729</f>
        <v>0</v>
      </c>
      <c r="V729" t="str">
        <f>IF(S729&gt;T729,"EXPANDING (BULLISH)",IF(S729&lt;T729,"CONTRACTING (BEARISH)","NEUTRAL"))</f>
        <v>NEUTRAL</v>
      </c>
    </row>
    <row r="730">
      <c r="A730">
        <v>663</v>
      </c>
      <c r="B730" t="str">
        <v>2007-11-14</v>
      </c>
      <c r="C730">
        <v>2</v>
      </c>
      <c r="D730">
        <v>5</v>
      </c>
      <c r="E730">
        <v>15</v>
      </c>
      <c r="F730">
        <v>20</v>
      </c>
      <c r="G730">
        <v>23</v>
      </c>
      <c r="H730">
        <v>5</v>
      </c>
      <c r="I730" t="str">
        <v>2 - 5 - 15 - 20 - 23 [PB: 5]</v>
      </c>
      <c r="J730">
        <f>SUM(C730:G730)</f>
        <v>65</v>
      </c>
      <c r="K730">
        <f>AVERAGE(C730:G730)</f>
        <v>13</v>
      </c>
      <c r="L730">
        <f>MAX(C730:G730)-MIN(C730:G730)</f>
        <v>21</v>
      </c>
      <c r="M730">
        <f>SUMPRODUCT(MOD(C730:G730,2))</f>
        <v>3</v>
      </c>
      <c r="N730">
        <f>5-M730</f>
        <v>2</v>
      </c>
      <c r="O730">
        <f>COUNTIF(C730:G730,"&lt;=17")</f>
        <v>3</v>
      </c>
      <c r="P730">
        <f>COUNTIF(C730:G730,"&gt;=18")</f>
        <v>2</v>
      </c>
      <c r="Q730">
        <f>SUMPRODUCT(--(D730:G730-C730:F730=1))</f>
        <v>0</v>
      </c>
      <c r="R730">
        <f>SUMPRODUCT(COUNTIF(C731:G731,C730:G730))</f>
        <v>0</v>
      </c>
      <c r="S730">
        <f>AVERAGE(J730:J734)</f>
        <v>65</v>
      </c>
      <c r="T730">
        <f>AVERAGE(J730:J749)</f>
        <v>65</v>
      </c>
      <c r="U730">
        <f>S730-T730</f>
        <v>0</v>
      </c>
      <c r="V730" t="str">
        <f>IF(S730&gt;T730,"EXPANDING (BULLISH)",IF(S730&lt;T730,"CONTRACTING (BEARISH)","NEUTRAL"))</f>
        <v>NEUTRAL</v>
      </c>
    </row>
    <row r="731">
      <c r="A731">
        <v>662</v>
      </c>
      <c r="B731" t="str">
        <v>2007-11-10</v>
      </c>
      <c r="C731">
        <v>1</v>
      </c>
      <c r="D731">
        <v>21</v>
      </c>
      <c r="E731">
        <v>26</v>
      </c>
      <c r="F731">
        <v>33</v>
      </c>
      <c r="G731">
        <v>35</v>
      </c>
      <c r="H731">
        <v>9</v>
      </c>
      <c r="I731" t="str">
        <v>1 - 21 - 26 - 33 - 35 [PB: 9]</v>
      </c>
      <c r="J731">
        <f>SUM(C731:G731)</f>
        <v>116</v>
      </c>
      <c r="K731">
        <f>AVERAGE(C731:G731)</f>
        <v>23.2</v>
      </c>
      <c r="L731">
        <f>MAX(C731:G731)-MIN(C731:G731)</f>
        <v>34</v>
      </c>
      <c r="M731">
        <f>SUMPRODUCT(MOD(C731:G731,2))</f>
        <v>4</v>
      </c>
      <c r="N731">
        <f>5-M731</f>
        <v>1</v>
      </c>
      <c r="O731">
        <f>COUNTIF(C731:G731,"&lt;=17")</f>
        <v>1</v>
      </c>
      <c r="P731">
        <f>COUNTIF(C731:G731,"&gt;=18")</f>
        <v>4</v>
      </c>
      <c r="Q731">
        <f>SUMPRODUCT(--(D731:G731-C731:F731=1))</f>
        <v>0</v>
      </c>
      <c r="R731">
        <f>SUMPRODUCT(COUNTIF(C732:G732,C731:G731))</f>
        <v>1</v>
      </c>
      <c r="S731">
        <f>AVERAGE(J731:J735)</f>
        <v>116</v>
      </c>
      <c r="T731">
        <f>AVERAGE(J731:J750)</f>
        <v>116</v>
      </c>
      <c r="U731">
        <f>S731-T731</f>
        <v>0</v>
      </c>
      <c r="V731" t="str">
        <f>IF(S731&gt;T731,"EXPANDING (BULLISH)",IF(S731&lt;T731,"CONTRACTING (BEARISH)","NEUTRAL"))</f>
        <v>NEUTRAL</v>
      </c>
    </row>
    <row r="732">
      <c r="A732">
        <v>661</v>
      </c>
      <c r="B732" t="str">
        <v>2007-11-07</v>
      </c>
      <c r="C732">
        <v>14</v>
      </c>
      <c r="D732">
        <v>19</v>
      </c>
      <c r="E732">
        <v>21</v>
      </c>
      <c r="F732">
        <v>27</v>
      </c>
      <c r="G732">
        <v>28</v>
      </c>
      <c r="H732">
        <v>1</v>
      </c>
      <c r="I732" t="str">
        <v>14 - 19 - 21 - 27 - 28 [PB: 1]</v>
      </c>
      <c r="J732">
        <f>SUM(C732:G732)</f>
        <v>109</v>
      </c>
      <c r="K732">
        <f>AVERAGE(C732:G732)</f>
        <v>21.8</v>
      </c>
      <c r="L732">
        <f>MAX(C732:G732)-MIN(C732:G732)</f>
        <v>14</v>
      </c>
      <c r="M732">
        <f>SUMPRODUCT(MOD(C732:G732,2))</f>
        <v>3</v>
      </c>
      <c r="N732">
        <f>5-M732</f>
        <v>2</v>
      </c>
      <c r="O732">
        <f>COUNTIF(C732:G732,"&lt;=17")</f>
        <v>1</v>
      </c>
      <c r="P732">
        <f>COUNTIF(C732:G732,"&gt;=18")</f>
        <v>4</v>
      </c>
      <c r="Q732">
        <f>SUMPRODUCT(--(D732:G732-C732:F732=1))</f>
        <v>1</v>
      </c>
      <c r="R732">
        <f>SUMPRODUCT(COUNTIF(C733:G733,C732:G732))</f>
        <v>2</v>
      </c>
      <c r="S732">
        <f>AVERAGE(J732:J736)</f>
        <v>109</v>
      </c>
      <c r="T732">
        <f>AVERAGE(J732:J751)</f>
        <v>109</v>
      </c>
      <c r="U732">
        <f>S732-T732</f>
        <v>0</v>
      </c>
      <c r="V732" t="str">
        <f>IF(S732&gt;T732,"EXPANDING (BULLISH)",IF(S732&lt;T732,"CONTRACTING (BEARISH)","NEUTRAL"))</f>
        <v>NEUTRAL</v>
      </c>
    </row>
    <row r="733">
      <c r="A733">
        <v>660</v>
      </c>
      <c r="B733" t="str">
        <v>2007-11-03</v>
      </c>
      <c r="C733">
        <v>3</v>
      </c>
      <c r="D733">
        <v>4</v>
      </c>
      <c r="E733">
        <v>21</v>
      </c>
      <c r="F733">
        <v>27</v>
      </c>
      <c r="G733">
        <v>33</v>
      </c>
      <c r="H733">
        <v>3</v>
      </c>
      <c r="I733" t="str">
        <v>3 - 4 - 21 - 27 - 33 [PB: 3]</v>
      </c>
      <c r="J733">
        <f>SUM(C733:G733)</f>
        <v>88</v>
      </c>
      <c r="K733">
        <f>AVERAGE(C733:G733)</f>
        <v>17.6</v>
      </c>
      <c r="L733">
        <f>MAX(C733:G733)-MIN(C733:G733)</f>
        <v>30</v>
      </c>
      <c r="M733">
        <f>SUMPRODUCT(MOD(C733:G733,2))</f>
        <v>4</v>
      </c>
      <c r="N733">
        <f>5-M733</f>
        <v>1</v>
      </c>
      <c r="O733">
        <f>COUNTIF(C733:G733,"&lt;=17")</f>
        <v>2</v>
      </c>
      <c r="P733">
        <f>COUNTIF(C733:G733,"&gt;=18")</f>
        <v>3</v>
      </c>
      <c r="Q733">
        <f>SUMPRODUCT(--(D733:G733-C733:F733=1))</f>
        <v>1</v>
      </c>
      <c r="R733">
        <f>SUMPRODUCT(COUNTIF(C734:G734,C733:G733))</f>
        <v>1</v>
      </c>
      <c r="S733">
        <f>AVERAGE(J733:J737)</f>
        <v>88</v>
      </c>
      <c r="T733">
        <f>AVERAGE(J733:J752)</f>
        <v>88</v>
      </c>
      <c r="U733">
        <f>S733-T733</f>
        <v>0</v>
      </c>
      <c r="V733" t="str">
        <f>IF(S733&gt;T733,"EXPANDING (BULLISH)",IF(S733&lt;T733,"CONTRACTING (BEARISH)","NEUTRAL"))</f>
        <v>NEUTRAL</v>
      </c>
    </row>
    <row r="734">
      <c r="A734">
        <v>659</v>
      </c>
      <c r="B734" t="str">
        <v>2007-10-31</v>
      </c>
      <c r="C734">
        <v>1</v>
      </c>
      <c r="D734">
        <v>9</v>
      </c>
      <c r="E734">
        <v>18</v>
      </c>
      <c r="F734">
        <v>27</v>
      </c>
      <c r="G734">
        <v>34</v>
      </c>
      <c r="H734">
        <v>2</v>
      </c>
      <c r="I734" t="str">
        <v>1 - 9 - 18 - 27 - 34 [PB: 2]</v>
      </c>
      <c r="J734">
        <f>SUM(C734:G734)</f>
        <v>89</v>
      </c>
      <c r="K734">
        <f>AVERAGE(C734:G734)</f>
        <v>17.8</v>
      </c>
      <c r="L734">
        <f>MAX(C734:G734)-MIN(C734:G734)</f>
        <v>33</v>
      </c>
      <c r="M734">
        <f>SUMPRODUCT(MOD(C734:G734,2))</f>
        <v>3</v>
      </c>
      <c r="N734">
        <f>5-M734</f>
        <v>2</v>
      </c>
      <c r="O734">
        <f>COUNTIF(C734:G734,"&lt;=17")</f>
        <v>2</v>
      </c>
      <c r="P734">
        <f>COUNTIF(C734:G734,"&gt;=18")</f>
        <v>3</v>
      </c>
      <c r="Q734">
        <f>SUMPRODUCT(--(D734:G734-C734:F734=1))</f>
        <v>0</v>
      </c>
      <c r="R734">
        <f>SUMPRODUCT(COUNTIF(C735:G735,C734:G734))</f>
        <v>1</v>
      </c>
      <c r="S734">
        <f>AVERAGE(J734:J738)</f>
        <v>89</v>
      </c>
      <c r="T734">
        <f>AVERAGE(J734:J753)</f>
        <v>89</v>
      </c>
      <c r="U734">
        <f>S734-T734</f>
        <v>0</v>
      </c>
      <c r="V734" t="str">
        <f>IF(S734&gt;T734,"EXPANDING (BULLISH)",IF(S734&lt;T734,"CONTRACTING (BEARISH)","NEUTRAL"))</f>
        <v>NEUTRAL</v>
      </c>
    </row>
    <row r="735">
      <c r="A735">
        <v>658</v>
      </c>
      <c r="B735" t="str">
        <v>2007-10-27</v>
      </c>
      <c r="C735">
        <v>12</v>
      </c>
      <c r="D735">
        <v>25</v>
      </c>
      <c r="E735">
        <v>26</v>
      </c>
      <c r="F735">
        <v>28</v>
      </c>
      <c r="G735">
        <v>34</v>
      </c>
      <c r="H735">
        <v>3</v>
      </c>
      <c r="I735" t="str">
        <v>12 - 25 - 26 - 28 - 34 [PB: 3]</v>
      </c>
      <c r="J735">
        <f>SUM(C735:G735)</f>
        <v>125</v>
      </c>
      <c r="K735">
        <f>AVERAGE(C735:G735)</f>
        <v>25</v>
      </c>
      <c r="L735">
        <f>MAX(C735:G735)-MIN(C735:G735)</f>
        <v>22</v>
      </c>
      <c r="M735">
        <f>SUMPRODUCT(MOD(C735:G735,2))</f>
        <v>1</v>
      </c>
      <c r="N735">
        <f>5-M735</f>
        <v>4</v>
      </c>
      <c r="O735">
        <f>COUNTIF(C735:G735,"&lt;=17")</f>
        <v>1</v>
      </c>
      <c r="P735">
        <f>COUNTIF(C735:G735,"&gt;=18")</f>
        <v>4</v>
      </c>
      <c r="Q735">
        <f>SUMPRODUCT(--(D735:G735-C735:F735=1))</f>
        <v>1</v>
      </c>
      <c r="R735">
        <f>SUMPRODUCT(COUNTIF(C736:G736,C735:G735))</f>
        <v>0</v>
      </c>
      <c r="S735">
        <f>AVERAGE(J735:J739)</f>
        <v>125</v>
      </c>
      <c r="T735">
        <f>AVERAGE(J735:J754)</f>
        <v>125</v>
      </c>
      <c r="U735">
        <f>S735-T735</f>
        <v>0</v>
      </c>
      <c r="V735" t="str">
        <f>IF(S735&gt;T735,"EXPANDING (BULLISH)",IF(S735&lt;T735,"CONTRACTING (BEARISH)","NEUTRAL"))</f>
        <v>NEUTRAL</v>
      </c>
    </row>
    <row r="736">
      <c r="A736">
        <v>657</v>
      </c>
      <c r="B736" t="str">
        <v>2007-10-24</v>
      </c>
      <c r="C736">
        <v>2</v>
      </c>
      <c r="D736">
        <v>6</v>
      </c>
      <c r="E736">
        <v>8</v>
      </c>
      <c r="F736">
        <v>24</v>
      </c>
      <c r="G736">
        <v>35</v>
      </c>
      <c r="H736">
        <v>9</v>
      </c>
      <c r="I736" t="str">
        <v>2 - 6 - 8 - 24 - 35 [PB: 9]</v>
      </c>
      <c r="J736">
        <f>SUM(C736:G736)</f>
        <v>75</v>
      </c>
      <c r="K736">
        <f>AVERAGE(C736:G736)</f>
        <v>15</v>
      </c>
      <c r="L736">
        <f>MAX(C736:G736)-MIN(C736:G736)</f>
        <v>33</v>
      </c>
      <c r="M736">
        <f>SUMPRODUCT(MOD(C736:G736,2))</f>
        <v>1</v>
      </c>
      <c r="N736">
        <f>5-M736</f>
        <v>4</v>
      </c>
      <c r="O736">
        <f>COUNTIF(C736:G736,"&lt;=17")</f>
        <v>3</v>
      </c>
      <c r="P736">
        <f>COUNTIF(C736:G736,"&gt;=18")</f>
        <v>2</v>
      </c>
      <c r="Q736">
        <f>SUMPRODUCT(--(D736:G736-C736:F736=1))</f>
        <v>0</v>
      </c>
      <c r="R736">
        <f>SUMPRODUCT(COUNTIF(C737:G737,C736:G736))</f>
        <v>1</v>
      </c>
      <c r="S736">
        <f>AVERAGE(J736:J740)</f>
        <v>75</v>
      </c>
      <c r="T736">
        <f>AVERAGE(J736:J755)</f>
        <v>75</v>
      </c>
      <c r="U736">
        <f>S736-T736</f>
        <v>0</v>
      </c>
      <c r="V736" t="str">
        <f>IF(S736&gt;T736,"EXPANDING (BULLISH)",IF(S736&lt;T736,"CONTRACTING (BEARISH)","NEUTRAL"))</f>
        <v>NEUTRAL</v>
      </c>
    </row>
    <row r="737">
      <c r="A737">
        <v>656</v>
      </c>
      <c r="B737" t="str">
        <v>2007-10-20</v>
      </c>
      <c r="C737">
        <v>6</v>
      </c>
      <c r="D737">
        <v>17</v>
      </c>
      <c r="E737">
        <v>19</v>
      </c>
      <c r="F737">
        <v>27</v>
      </c>
      <c r="G737">
        <v>32</v>
      </c>
      <c r="H737">
        <v>8</v>
      </c>
      <c r="I737" t="str">
        <v>6 - 17 - 19 - 27 - 32 [PB: 8]</v>
      </c>
      <c r="J737">
        <f>SUM(C737:G737)</f>
        <v>101</v>
      </c>
      <c r="K737">
        <f>AVERAGE(C737:G737)</f>
        <v>20.2</v>
      </c>
      <c r="L737">
        <f>MAX(C737:G737)-MIN(C737:G737)</f>
        <v>26</v>
      </c>
      <c r="M737">
        <f>SUMPRODUCT(MOD(C737:G737,2))</f>
        <v>3</v>
      </c>
      <c r="N737">
        <f>5-M737</f>
        <v>2</v>
      </c>
      <c r="O737">
        <f>COUNTIF(C737:G737,"&lt;=17")</f>
        <v>2</v>
      </c>
      <c r="P737">
        <f>COUNTIF(C737:G737,"&gt;=18")</f>
        <v>3</v>
      </c>
      <c r="Q737">
        <f>SUMPRODUCT(--(D737:G737-C737:F737=1))</f>
        <v>0</v>
      </c>
      <c r="R737">
        <f>SUMPRODUCT(COUNTIF(C738:G738,C737:G737))</f>
        <v>0</v>
      </c>
      <c r="S737">
        <f>AVERAGE(J737:J741)</f>
        <v>101</v>
      </c>
      <c r="T737">
        <f>AVERAGE(J737:J756)</f>
        <v>101</v>
      </c>
      <c r="U737">
        <f>S737-T737</f>
        <v>0</v>
      </c>
      <c r="V737" t="str">
        <f>IF(S737&gt;T737,"EXPANDING (BULLISH)",IF(S737&lt;T737,"CONTRACTING (BEARISH)","NEUTRAL"))</f>
        <v>NEUTRAL</v>
      </c>
    </row>
    <row r="738">
      <c r="A738">
        <v>655</v>
      </c>
      <c r="B738" t="str">
        <v>2007-10-17</v>
      </c>
      <c r="C738">
        <v>4</v>
      </c>
      <c r="D738">
        <v>10</v>
      </c>
      <c r="E738">
        <v>12</v>
      </c>
      <c r="F738">
        <v>15</v>
      </c>
      <c r="G738">
        <v>23</v>
      </c>
      <c r="H738">
        <v>6</v>
      </c>
      <c r="I738" t="str">
        <v>4 - 10 - 12 - 15 - 23 [PB: 6]</v>
      </c>
      <c r="J738">
        <f>SUM(C738:G738)</f>
        <v>64</v>
      </c>
      <c r="K738">
        <f>AVERAGE(C738:G738)</f>
        <v>12.8</v>
      </c>
      <c r="L738">
        <f>MAX(C738:G738)-MIN(C738:G738)</f>
        <v>19</v>
      </c>
      <c r="M738">
        <f>SUMPRODUCT(MOD(C738:G738,2))</f>
        <v>2</v>
      </c>
      <c r="N738">
        <f>5-M738</f>
        <v>3</v>
      </c>
      <c r="O738">
        <f>COUNTIF(C738:G738,"&lt;=17")</f>
        <v>4</v>
      </c>
      <c r="P738">
        <f>COUNTIF(C738:G738,"&gt;=18")</f>
        <v>1</v>
      </c>
      <c r="Q738">
        <f>SUMPRODUCT(--(D738:G738-C738:F738=1))</f>
        <v>0</v>
      </c>
      <c r="R738">
        <f>SUMPRODUCT(COUNTIF(C739:G739,C738:G738))</f>
        <v>1</v>
      </c>
      <c r="S738">
        <f>AVERAGE(J738:J742)</f>
        <v>64</v>
      </c>
      <c r="T738">
        <f>AVERAGE(J738:J757)</f>
        <v>64</v>
      </c>
      <c r="U738">
        <f>S738-T738</f>
        <v>0</v>
      </c>
      <c r="V738" t="str">
        <f>IF(S738&gt;T738,"EXPANDING (BULLISH)",IF(S738&lt;T738,"CONTRACTING (BEARISH)","NEUTRAL"))</f>
        <v>NEUTRAL</v>
      </c>
    </row>
    <row r="739">
      <c r="A739">
        <v>654</v>
      </c>
      <c r="B739" t="str">
        <v>2007-10-12</v>
      </c>
      <c r="C739">
        <v>3</v>
      </c>
      <c r="D739">
        <v>5</v>
      </c>
      <c r="E739">
        <v>8</v>
      </c>
      <c r="F739">
        <v>23</v>
      </c>
      <c r="G739">
        <v>34</v>
      </c>
      <c r="H739">
        <v>5</v>
      </c>
      <c r="I739" t="str">
        <v>3 - 5 - 8 - 23 - 34 [PB: 5]</v>
      </c>
      <c r="J739">
        <f>SUM(C739:G739)</f>
        <v>73</v>
      </c>
      <c r="K739">
        <f>AVERAGE(C739:G739)</f>
        <v>14.6</v>
      </c>
      <c r="L739">
        <f>MAX(C739:G739)-MIN(C739:G739)</f>
        <v>31</v>
      </c>
      <c r="M739">
        <f>SUMPRODUCT(MOD(C739:G739,2))</f>
        <v>3</v>
      </c>
      <c r="N739">
        <f>5-M739</f>
        <v>2</v>
      </c>
      <c r="O739">
        <f>COUNTIF(C739:G739,"&lt;=17")</f>
        <v>3</v>
      </c>
      <c r="P739">
        <f>COUNTIF(C739:G739,"&gt;=18")</f>
        <v>2</v>
      </c>
      <c r="Q739">
        <f>SUMPRODUCT(--(D739:G739-C739:F739=1))</f>
        <v>0</v>
      </c>
      <c r="R739">
        <f>SUMPRODUCT(COUNTIF(C740:G740,C739:G739))</f>
        <v>1</v>
      </c>
      <c r="S739">
        <f>AVERAGE(J739:J743)</f>
        <v>73</v>
      </c>
      <c r="T739">
        <f>AVERAGE(J739:J758)</f>
        <v>73</v>
      </c>
      <c r="U739">
        <f>S739-T739</f>
        <v>0</v>
      </c>
      <c r="V739" t="str">
        <f>IF(S739&gt;T739,"EXPANDING (BULLISH)",IF(S739&lt;T739,"CONTRACTING (BEARISH)","NEUTRAL"))</f>
        <v>NEUTRAL</v>
      </c>
    </row>
    <row r="740">
      <c r="A740">
        <v>653</v>
      </c>
      <c r="B740" t="str">
        <v>2007-10-10</v>
      </c>
      <c r="C740">
        <v>3</v>
      </c>
      <c r="D740">
        <v>13</v>
      </c>
      <c r="E740">
        <v>18</v>
      </c>
      <c r="F740">
        <v>29</v>
      </c>
      <c r="G740">
        <v>33</v>
      </c>
      <c r="H740">
        <v>1</v>
      </c>
      <c r="I740" t="str">
        <v>3 - 13 - 18 - 29 - 33 [PB: 1]</v>
      </c>
      <c r="J740">
        <f>SUM(C740:G740)</f>
        <v>96</v>
      </c>
      <c r="K740">
        <f>AVERAGE(C740:G740)</f>
        <v>19.2</v>
      </c>
      <c r="L740">
        <f>MAX(C740:G740)-MIN(C740:G740)</f>
        <v>30</v>
      </c>
      <c r="M740">
        <f>SUMPRODUCT(MOD(C740:G740,2))</f>
        <v>4</v>
      </c>
      <c r="N740">
        <f>5-M740</f>
        <v>1</v>
      </c>
      <c r="O740">
        <f>COUNTIF(C740:G740,"&lt;=17")</f>
        <v>2</v>
      </c>
      <c r="P740">
        <f>COUNTIF(C740:G740,"&gt;=18")</f>
        <v>3</v>
      </c>
      <c r="Q740">
        <f>SUMPRODUCT(--(D740:G740-C740:F740=1))</f>
        <v>0</v>
      </c>
      <c r="R740">
        <f>SUMPRODUCT(COUNTIF(C741:G741,C740:G740))</f>
        <v>0</v>
      </c>
      <c r="S740">
        <f>AVERAGE(J740:J744)</f>
        <v>96</v>
      </c>
      <c r="T740">
        <f>AVERAGE(J740:J759)</f>
        <v>96</v>
      </c>
      <c r="U740">
        <f>S740-T740</f>
        <v>0</v>
      </c>
      <c r="V740" t="str">
        <f>IF(S740&gt;T740,"EXPANDING (BULLISH)",IF(S740&lt;T740,"CONTRACTING (BEARISH)","NEUTRAL"))</f>
        <v>NEUTRAL</v>
      </c>
    </row>
    <row r="741">
      <c r="A741">
        <v>652</v>
      </c>
      <c r="B741" t="str">
        <v>2007-10-06</v>
      </c>
      <c r="C741">
        <v>9</v>
      </c>
      <c r="D741">
        <v>20</v>
      </c>
      <c r="E741">
        <v>24</v>
      </c>
      <c r="F741">
        <v>28</v>
      </c>
      <c r="G741">
        <v>34</v>
      </c>
      <c r="H741">
        <v>5</v>
      </c>
      <c r="I741" t="str">
        <v>9 - 20 - 24 - 28 - 34 [PB: 5]</v>
      </c>
      <c r="J741">
        <f>SUM(C741:G741)</f>
        <v>115</v>
      </c>
      <c r="K741">
        <f>AVERAGE(C741:G741)</f>
        <v>23</v>
      </c>
      <c r="L741">
        <f>MAX(C741:G741)-MIN(C741:G741)</f>
        <v>25</v>
      </c>
      <c r="M741">
        <f>SUMPRODUCT(MOD(C741:G741,2))</f>
        <v>1</v>
      </c>
      <c r="N741">
        <f>5-M741</f>
        <v>4</v>
      </c>
      <c r="O741">
        <f>COUNTIF(C741:G741,"&lt;=17")</f>
        <v>1</v>
      </c>
      <c r="P741">
        <f>COUNTIF(C741:G741,"&gt;=18")</f>
        <v>4</v>
      </c>
      <c r="Q741">
        <f>SUMPRODUCT(--(D741:G741-C741:F741=1))</f>
        <v>0</v>
      </c>
      <c r="R741">
        <f>SUMPRODUCT(COUNTIF(C742:G742,C741:G741))</f>
        <v>1</v>
      </c>
      <c r="S741">
        <f>AVERAGE(J741:J745)</f>
        <v>115</v>
      </c>
      <c r="T741">
        <f>AVERAGE(J741:J760)</f>
        <v>115</v>
      </c>
      <c r="U741">
        <f>S741-T741</f>
        <v>0</v>
      </c>
      <c r="V741" t="str">
        <f>IF(S741&gt;T741,"EXPANDING (BULLISH)",IF(S741&lt;T741,"CONTRACTING (BEARISH)","NEUTRAL"))</f>
        <v>NEUTRAL</v>
      </c>
    </row>
    <row r="742">
      <c r="A742">
        <v>651</v>
      </c>
      <c r="B742" t="str">
        <v>2007-10-03</v>
      </c>
      <c r="C742">
        <v>12</v>
      </c>
      <c r="D742">
        <v>14</v>
      </c>
      <c r="E742">
        <v>15</v>
      </c>
      <c r="F742">
        <v>24</v>
      </c>
      <c r="G742">
        <v>32</v>
      </c>
      <c r="H742">
        <v>1</v>
      </c>
      <c r="I742" t="str">
        <v>12 - 14 - 15 - 24 - 32 [PB: 1]</v>
      </c>
      <c r="J742">
        <f>SUM(C742:G742)</f>
        <v>97</v>
      </c>
      <c r="K742">
        <f>AVERAGE(C742:G742)</f>
        <v>19.4</v>
      </c>
      <c r="L742">
        <f>MAX(C742:G742)-MIN(C742:G742)</f>
        <v>20</v>
      </c>
      <c r="M742">
        <f>SUMPRODUCT(MOD(C742:G742,2))</f>
        <v>1</v>
      </c>
      <c r="N742">
        <f>5-M742</f>
        <v>4</v>
      </c>
      <c r="O742">
        <f>COUNTIF(C742:G742,"&lt;=17")</f>
        <v>3</v>
      </c>
      <c r="P742">
        <f>COUNTIF(C742:G742,"&gt;=18")</f>
        <v>2</v>
      </c>
      <c r="Q742">
        <f>SUMPRODUCT(--(D742:G742-C742:F742=1))</f>
        <v>1</v>
      </c>
      <c r="R742">
        <f>SUMPRODUCT(COUNTIF(C743:G743,C742:G742))</f>
        <v>0</v>
      </c>
      <c r="S742">
        <f>AVERAGE(J742:J746)</f>
        <v>97</v>
      </c>
      <c r="T742">
        <f>AVERAGE(J742:J761)</f>
        <v>97</v>
      </c>
      <c r="U742">
        <f>S742-T742</f>
        <v>0</v>
      </c>
      <c r="V742" t="str">
        <f>IF(S742&gt;T742,"EXPANDING (BULLISH)",IF(S742&lt;T742,"CONTRACTING (BEARISH)","NEUTRAL"))</f>
        <v>NEUTRAL</v>
      </c>
    </row>
    <row r="743">
      <c r="A743">
        <v>650</v>
      </c>
      <c r="B743" t="str">
        <v>2007-09-29</v>
      </c>
      <c r="C743">
        <v>3</v>
      </c>
      <c r="D743">
        <v>5</v>
      </c>
      <c r="E743">
        <v>7</v>
      </c>
      <c r="F743">
        <v>21</v>
      </c>
      <c r="G743">
        <v>25</v>
      </c>
      <c r="H743">
        <v>7</v>
      </c>
      <c r="I743" t="str">
        <v>3 - 5 - 7 - 21 - 25 [PB: 7]</v>
      </c>
      <c r="J743">
        <f>SUM(C743:G743)</f>
        <v>61</v>
      </c>
      <c r="K743">
        <f>AVERAGE(C743:G743)</f>
        <v>12.2</v>
      </c>
      <c r="L743">
        <f>MAX(C743:G743)-MIN(C743:G743)</f>
        <v>22</v>
      </c>
      <c r="M743">
        <f>SUMPRODUCT(MOD(C743:G743,2))</f>
        <v>5</v>
      </c>
      <c r="N743">
        <f>5-M743</f>
        <v>0</v>
      </c>
      <c r="O743">
        <f>COUNTIF(C743:G743,"&lt;=17")</f>
        <v>3</v>
      </c>
      <c r="P743">
        <f>COUNTIF(C743:G743,"&gt;=18")</f>
        <v>2</v>
      </c>
      <c r="Q743">
        <f>SUMPRODUCT(--(D743:G743-C743:F743=1))</f>
        <v>0</v>
      </c>
      <c r="R743">
        <f>SUMPRODUCT(COUNTIF(C744:G744,C743:G743))</f>
        <v>1</v>
      </c>
      <c r="S743">
        <f>AVERAGE(J743:J747)</f>
        <v>61</v>
      </c>
      <c r="T743">
        <f>AVERAGE(J743:J762)</f>
        <v>61</v>
      </c>
      <c r="U743">
        <f>S743-T743</f>
        <v>0</v>
      </c>
      <c r="V743" t="str">
        <f>IF(S743&gt;T743,"EXPANDING (BULLISH)",IF(S743&lt;T743,"CONTRACTING (BEARISH)","NEUTRAL"))</f>
        <v>NEUTRAL</v>
      </c>
    </row>
    <row r="744">
      <c r="A744">
        <v>649</v>
      </c>
      <c r="B744" t="str">
        <v>2007-09-26</v>
      </c>
      <c r="C744">
        <v>3</v>
      </c>
      <c r="D744">
        <v>8</v>
      </c>
      <c r="E744">
        <v>14</v>
      </c>
      <c r="F744">
        <v>31</v>
      </c>
      <c r="G744">
        <v>36</v>
      </c>
      <c r="H744">
        <v>10</v>
      </c>
      <c r="I744" t="str">
        <v>3 - 8 - 14 - 31 - 36 [PB: 10]</v>
      </c>
      <c r="J744">
        <f>SUM(C744:G744)</f>
        <v>92</v>
      </c>
      <c r="K744">
        <f>AVERAGE(C744:G744)</f>
        <v>18.4</v>
      </c>
      <c r="L744">
        <f>MAX(C744:G744)-MIN(C744:G744)</f>
        <v>33</v>
      </c>
      <c r="M744">
        <f>SUMPRODUCT(MOD(C744:G744,2))</f>
        <v>2</v>
      </c>
      <c r="N744">
        <f>5-M744</f>
        <v>3</v>
      </c>
      <c r="O744">
        <f>COUNTIF(C744:G744,"&lt;=17")</f>
        <v>3</v>
      </c>
      <c r="P744">
        <f>COUNTIF(C744:G744,"&gt;=18")</f>
        <v>2</v>
      </c>
      <c r="Q744">
        <f>SUMPRODUCT(--(D744:G744-C744:F744=1))</f>
        <v>0</v>
      </c>
      <c r="R744">
        <f>SUMPRODUCT(COUNTIF(C745:G745,C744:G744))</f>
        <v>2</v>
      </c>
      <c r="S744">
        <f>AVERAGE(J744:J748)</f>
        <v>92</v>
      </c>
      <c r="T744">
        <f>AVERAGE(J744:J763)</f>
        <v>92</v>
      </c>
      <c r="U744">
        <f>S744-T744</f>
        <v>0</v>
      </c>
      <c r="V744" t="str">
        <f>IF(S744&gt;T744,"EXPANDING (BULLISH)",IF(S744&lt;T744,"CONTRACTING (BEARISH)","NEUTRAL"))</f>
        <v>NEUTRAL</v>
      </c>
    </row>
    <row r="745">
      <c r="A745">
        <v>648</v>
      </c>
      <c r="B745" t="str">
        <v>2007-09-22</v>
      </c>
      <c r="C745">
        <v>14</v>
      </c>
      <c r="D745">
        <v>18</v>
      </c>
      <c r="E745">
        <v>22</v>
      </c>
      <c r="F745">
        <v>27</v>
      </c>
      <c r="G745">
        <v>31</v>
      </c>
      <c r="H745">
        <v>9</v>
      </c>
      <c r="I745" t="str">
        <v>14 - 18 - 22 - 27 - 31 [PB: 9]</v>
      </c>
      <c r="J745">
        <f>SUM(C745:G745)</f>
        <v>112</v>
      </c>
      <c r="K745">
        <f>AVERAGE(C745:G745)</f>
        <v>22.4</v>
      </c>
      <c r="L745">
        <f>MAX(C745:G745)-MIN(C745:G745)</f>
        <v>17</v>
      </c>
      <c r="M745">
        <f>SUMPRODUCT(MOD(C745:G745,2))</f>
        <v>2</v>
      </c>
      <c r="N745">
        <f>5-M745</f>
        <v>3</v>
      </c>
      <c r="O745">
        <f>COUNTIF(C745:G745,"&lt;=17")</f>
        <v>1</v>
      </c>
      <c r="P745">
        <f>COUNTIF(C745:G745,"&gt;=18")</f>
        <v>4</v>
      </c>
      <c r="Q745">
        <f>SUMPRODUCT(--(D745:G745-C745:F745=1))</f>
        <v>0</v>
      </c>
      <c r="R745">
        <f>SUMPRODUCT(COUNTIF(C746:G746,C745:G745))</f>
        <v>2</v>
      </c>
      <c r="S745">
        <f>AVERAGE(J745:J749)</f>
        <v>112</v>
      </c>
      <c r="T745">
        <f>AVERAGE(J745:J764)</f>
        <v>112</v>
      </c>
      <c r="U745">
        <f>S745-T745</f>
        <v>0</v>
      </c>
      <c r="V745" t="str">
        <f>IF(S745&gt;T745,"EXPANDING (BULLISH)",IF(S745&lt;T745,"CONTRACTING (BEARISH)","NEUTRAL"))</f>
        <v>NEUTRAL</v>
      </c>
    </row>
    <row r="746">
      <c r="A746">
        <v>647</v>
      </c>
      <c r="B746" t="str">
        <v>2007-09-19</v>
      </c>
      <c r="C746">
        <v>16</v>
      </c>
      <c r="D746">
        <v>22</v>
      </c>
      <c r="E746">
        <v>26</v>
      </c>
      <c r="F746">
        <v>29</v>
      </c>
      <c r="G746">
        <v>31</v>
      </c>
      <c r="H746">
        <v>10</v>
      </c>
      <c r="I746" t="str">
        <v>16 - 22 - 26 - 29 - 31 [PB: 10]</v>
      </c>
      <c r="J746">
        <f>SUM(C746:G746)</f>
        <v>124</v>
      </c>
      <c r="K746">
        <f>AVERAGE(C746:G746)</f>
        <v>24.8</v>
      </c>
      <c r="L746">
        <f>MAX(C746:G746)-MIN(C746:G746)</f>
        <v>15</v>
      </c>
      <c r="M746">
        <f>SUMPRODUCT(MOD(C746:G746,2))</f>
        <v>2</v>
      </c>
      <c r="N746">
        <f>5-M746</f>
        <v>3</v>
      </c>
      <c r="O746">
        <f>COUNTIF(C746:G746,"&lt;=17")</f>
        <v>1</v>
      </c>
      <c r="P746">
        <f>COUNTIF(C746:G746,"&gt;=18")</f>
        <v>4</v>
      </c>
      <c r="Q746">
        <f>SUMPRODUCT(--(D746:G746-C746:F746=1))</f>
        <v>0</v>
      </c>
      <c r="R746">
        <f>SUMPRODUCT(COUNTIF(C747:G747,C746:G746))</f>
        <v>0</v>
      </c>
      <c r="S746">
        <f>AVERAGE(J746:J750)</f>
        <v>124</v>
      </c>
      <c r="T746">
        <f>AVERAGE(J746:J765)</f>
        <v>124</v>
      </c>
      <c r="U746">
        <f>S746-T746</f>
        <v>0</v>
      </c>
      <c r="V746" t="str">
        <f>IF(S746&gt;T746,"EXPANDING (BULLISH)",IF(S746&lt;T746,"CONTRACTING (BEARISH)","NEUTRAL"))</f>
        <v>NEUTRAL</v>
      </c>
    </row>
    <row r="747">
      <c r="A747">
        <v>646</v>
      </c>
      <c r="B747" t="str">
        <v>2007-09-15</v>
      </c>
      <c r="C747">
        <v>1</v>
      </c>
      <c r="D747">
        <v>6</v>
      </c>
      <c r="E747">
        <v>11</v>
      </c>
      <c r="F747">
        <v>21</v>
      </c>
      <c r="G747">
        <v>24</v>
      </c>
      <c r="H747">
        <v>8</v>
      </c>
      <c r="I747" t="str">
        <v>1 - 6 - 11 - 21 - 24 [PB: 8]</v>
      </c>
      <c r="J747">
        <f>SUM(C747:G747)</f>
        <v>63</v>
      </c>
      <c r="K747">
        <f>AVERAGE(C747:G747)</f>
        <v>12.6</v>
      </c>
      <c r="L747">
        <f>MAX(C747:G747)-MIN(C747:G747)</f>
        <v>23</v>
      </c>
      <c r="M747">
        <f>SUMPRODUCT(MOD(C747:G747,2))</f>
        <v>3</v>
      </c>
      <c r="N747">
        <f>5-M747</f>
        <v>2</v>
      </c>
      <c r="O747">
        <f>COUNTIF(C747:G747,"&lt;=17")</f>
        <v>3</v>
      </c>
      <c r="P747">
        <f>COUNTIF(C747:G747,"&gt;=18")</f>
        <v>2</v>
      </c>
      <c r="Q747">
        <f>SUMPRODUCT(--(D747:G747-C747:F747=1))</f>
        <v>0</v>
      </c>
      <c r="R747">
        <f>SUMPRODUCT(COUNTIF(C748:G748,C747:G747))</f>
        <v>0</v>
      </c>
      <c r="S747">
        <f>AVERAGE(J747:J751)</f>
        <v>63</v>
      </c>
      <c r="T747">
        <f>AVERAGE(J747:J766)</f>
        <v>63</v>
      </c>
      <c r="U747">
        <f>S747-T747</f>
        <v>0</v>
      </c>
      <c r="V747" t="str">
        <f>IF(S747&gt;T747,"EXPANDING (BULLISH)",IF(S747&lt;T747,"CONTRACTING (BEARISH)","NEUTRAL"))</f>
        <v>NEUTRAL</v>
      </c>
    </row>
    <row r="748">
      <c r="A748">
        <v>645</v>
      </c>
      <c r="B748" t="str">
        <v>2007-09-12</v>
      </c>
      <c r="C748">
        <v>2</v>
      </c>
      <c r="D748">
        <v>8</v>
      </c>
      <c r="E748">
        <v>17</v>
      </c>
      <c r="F748">
        <v>27</v>
      </c>
      <c r="G748">
        <v>32</v>
      </c>
      <c r="H748">
        <v>5</v>
      </c>
      <c r="I748" t="str">
        <v>2 - 8 - 17 - 27 - 32 [PB: 5]</v>
      </c>
      <c r="J748">
        <f>SUM(C748:G748)</f>
        <v>86</v>
      </c>
      <c r="K748">
        <f>AVERAGE(C748:G748)</f>
        <v>17.2</v>
      </c>
      <c r="L748">
        <f>MAX(C748:G748)-MIN(C748:G748)</f>
        <v>30</v>
      </c>
      <c r="M748">
        <f>SUMPRODUCT(MOD(C748:G748,2))</f>
        <v>2</v>
      </c>
      <c r="N748">
        <f>5-M748</f>
        <v>3</v>
      </c>
      <c r="O748">
        <f>COUNTIF(C748:G748,"&lt;=17")</f>
        <v>3</v>
      </c>
      <c r="P748">
        <f>COUNTIF(C748:G748,"&gt;=18")</f>
        <v>2</v>
      </c>
      <c r="Q748">
        <f>SUMPRODUCT(--(D748:G748-C748:F748=1))</f>
        <v>0</v>
      </c>
      <c r="R748">
        <f>SUMPRODUCT(COUNTIF(C749:G749,C748:G748))</f>
        <v>0</v>
      </c>
      <c r="S748">
        <f>AVERAGE(J748:J752)</f>
        <v>86</v>
      </c>
      <c r="T748">
        <f>AVERAGE(J748:J767)</f>
        <v>86</v>
      </c>
      <c r="U748">
        <f>S748-T748</f>
        <v>0</v>
      </c>
      <c r="V748" t="str">
        <f>IF(S748&gt;T748,"EXPANDING (BULLISH)",IF(S748&lt;T748,"CONTRACTING (BEARISH)","NEUTRAL"))</f>
        <v>NEUTRAL</v>
      </c>
    </row>
    <row r="749">
      <c r="A749">
        <v>644</v>
      </c>
      <c r="B749" t="str">
        <v>2007-09-08</v>
      </c>
      <c r="C749">
        <v>4</v>
      </c>
      <c r="D749">
        <v>5</v>
      </c>
      <c r="E749">
        <v>6</v>
      </c>
      <c r="F749">
        <v>18</v>
      </c>
      <c r="G749">
        <v>29</v>
      </c>
      <c r="H749">
        <v>1</v>
      </c>
      <c r="I749" t="str">
        <v>4 - 5 - 6 - 18 - 29 [PB: 1]</v>
      </c>
      <c r="J749">
        <f>SUM(C749:G749)</f>
        <v>62</v>
      </c>
      <c r="K749">
        <f>AVERAGE(C749:G749)</f>
        <v>12.4</v>
      </c>
      <c r="L749">
        <f>MAX(C749:G749)-MIN(C749:G749)</f>
        <v>25</v>
      </c>
      <c r="M749">
        <f>SUMPRODUCT(MOD(C749:G749,2))</f>
        <v>2</v>
      </c>
      <c r="N749">
        <f>5-M749</f>
        <v>3</v>
      </c>
      <c r="O749">
        <f>COUNTIF(C749:G749,"&lt;=17")</f>
        <v>3</v>
      </c>
      <c r="P749">
        <f>COUNTIF(C749:G749,"&gt;=18")</f>
        <v>2</v>
      </c>
      <c r="Q749">
        <f>SUMPRODUCT(--(D749:G749-C749:F749=1))</f>
        <v>2</v>
      </c>
      <c r="R749">
        <f>SUMPRODUCT(COUNTIF(C750:G750,C749:G749))</f>
        <v>0</v>
      </c>
      <c r="S749">
        <f>AVERAGE(J749:J753)</f>
        <v>62</v>
      </c>
      <c r="T749">
        <f>AVERAGE(J749:J768)</f>
        <v>62</v>
      </c>
      <c r="U749">
        <f>S749-T749</f>
        <v>0</v>
      </c>
      <c r="V749" t="str">
        <f>IF(S749&gt;T749,"EXPANDING (BULLISH)",IF(S749&lt;T749,"CONTRACTING (BEARISH)","NEUTRAL"))</f>
        <v>NEUTRAL</v>
      </c>
    </row>
    <row r="750">
      <c r="A750">
        <v>643</v>
      </c>
      <c r="B750" t="str">
        <v>2007-09-05</v>
      </c>
      <c r="C750">
        <v>1</v>
      </c>
      <c r="D750">
        <v>22</v>
      </c>
      <c r="E750">
        <v>24</v>
      </c>
      <c r="F750">
        <v>28</v>
      </c>
      <c r="G750">
        <v>32</v>
      </c>
      <c r="H750">
        <v>7</v>
      </c>
      <c r="I750" t="str">
        <v>1 - 22 - 24 - 28 - 32 [PB: 7]</v>
      </c>
      <c r="J750">
        <f>SUM(C750:G750)</f>
        <v>107</v>
      </c>
      <c r="K750">
        <f>AVERAGE(C750:G750)</f>
        <v>21.4</v>
      </c>
      <c r="L750">
        <f>MAX(C750:G750)-MIN(C750:G750)</f>
        <v>31</v>
      </c>
      <c r="M750">
        <f>SUMPRODUCT(MOD(C750:G750,2))</f>
        <v>1</v>
      </c>
      <c r="N750">
        <f>5-M750</f>
        <v>4</v>
      </c>
      <c r="O750">
        <f>COUNTIF(C750:G750,"&lt;=17")</f>
        <v>1</v>
      </c>
      <c r="P750">
        <f>COUNTIF(C750:G750,"&gt;=18")</f>
        <v>4</v>
      </c>
      <c r="Q750">
        <f>SUMPRODUCT(--(D750:G750-C750:F750=1))</f>
        <v>0</v>
      </c>
      <c r="R750">
        <f>SUMPRODUCT(COUNTIF(C751:G751,C750:G750))</f>
        <v>1</v>
      </c>
      <c r="S750">
        <f>AVERAGE(J750:J754)</f>
        <v>107</v>
      </c>
      <c r="T750">
        <f>AVERAGE(J750:J769)</f>
        <v>107</v>
      </c>
      <c r="U750">
        <f>S750-T750</f>
        <v>0</v>
      </c>
      <c r="V750" t="str">
        <f>IF(S750&gt;T750,"EXPANDING (BULLISH)",IF(S750&lt;T750,"CONTRACTING (BEARISH)","NEUTRAL"))</f>
        <v>NEUTRAL</v>
      </c>
    </row>
    <row r="751">
      <c r="A751">
        <v>642</v>
      </c>
      <c r="B751" t="str">
        <v>2007-09-01</v>
      </c>
      <c r="C751">
        <v>15</v>
      </c>
      <c r="D751">
        <v>19</v>
      </c>
      <c r="E751">
        <v>23</v>
      </c>
      <c r="F751">
        <v>28</v>
      </c>
      <c r="G751">
        <v>31</v>
      </c>
      <c r="H751">
        <v>7</v>
      </c>
      <c r="I751" t="str">
        <v>15 - 19 - 23 - 28 - 31 [PB: 7]</v>
      </c>
      <c r="J751">
        <f>SUM(C751:G751)</f>
        <v>116</v>
      </c>
      <c r="K751">
        <f>AVERAGE(C751:G751)</f>
        <v>23.2</v>
      </c>
      <c r="L751">
        <f>MAX(C751:G751)-MIN(C751:G751)</f>
        <v>16</v>
      </c>
      <c r="M751">
        <f>SUMPRODUCT(MOD(C751:G751,2))</f>
        <v>4</v>
      </c>
      <c r="N751">
        <f>5-M751</f>
        <v>1</v>
      </c>
      <c r="O751">
        <f>COUNTIF(C751:G751,"&lt;=17")</f>
        <v>1</v>
      </c>
      <c r="P751">
        <f>COUNTIF(C751:G751,"&gt;=18")</f>
        <v>4</v>
      </c>
      <c r="Q751">
        <f>SUMPRODUCT(--(D751:G751-C751:F751=1))</f>
        <v>0</v>
      </c>
      <c r="R751">
        <f>SUMPRODUCT(COUNTIF(C752:G752,C751:G751))</f>
        <v>2</v>
      </c>
      <c r="S751">
        <f>AVERAGE(J751:J755)</f>
        <v>116</v>
      </c>
      <c r="T751">
        <f>AVERAGE(J751:J770)</f>
        <v>116</v>
      </c>
      <c r="U751">
        <f>S751-T751</f>
        <v>0</v>
      </c>
      <c r="V751" t="str">
        <f>IF(S751&gt;T751,"EXPANDING (BULLISH)",IF(S751&lt;T751,"CONTRACTING (BEARISH)","NEUTRAL"))</f>
        <v>NEUTRAL</v>
      </c>
    </row>
    <row r="752">
      <c r="A752">
        <v>424</v>
      </c>
      <c r="B752" t="str">
        <v>2005-07-30</v>
      </c>
      <c r="C752">
        <v>6</v>
      </c>
      <c r="D752">
        <v>7</v>
      </c>
      <c r="E752">
        <v>15</v>
      </c>
      <c r="F752">
        <v>28</v>
      </c>
      <c r="G752">
        <v>32</v>
      </c>
      <c r="H752">
        <v>10</v>
      </c>
      <c r="I752" t="str">
        <v>6 - 7 - 15 - 28 - 32 [PB: 10]</v>
      </c>
      <c r="J752">
        <f>SUM(C752:G752)</f>
        <v>88</v>
      </c>
      <c r="K752">
        <f>AVERAGE(C752:G752)</f>
        <v>17.6</v>
      </c>
      <c r="L752">
        <f>MAX(C752:G752)-MIN(C752:G752)</f>
        <v>26</v>
      </c>
      <c r="M752">
        <f>SUMPRODUCT(MOD(C752:G752,2))</f>
        <v>2</v>
      </c>
      <c r="N752">
        <f>5-M752</f>
        <v>3</v>
      </c>
      <c r="O752">
        <f>COUNTIF(C752:G752,"&lt;=17")</f>
        <v>3</v>
      </c>
      <c r="P752">
        <f>COUNTIF(C752:G752,"&gt;=18")</f>
        <v>2</v>
      </c>
      <c r="Q752">
        <f>SUMPRODUCT(--(D752:G752-C752:F752=1))</f>
        <v>1</v>
      </c>
      <c r="R752">
        <f>SUMPRODUCT(COUNTIF(C753:G753,C752:G752))</f>
        <v>0</v>
      </c>
      <c r="S752">
        <f>AVERAGE(J752:J756)</f>
        <v>88</v>
      </c>
      <c r="T752">
        <f>AVERAGE(J752:J771)</f>
        <v>88</v>
      </c>
      <c r="U752">
        <f>S752-T752</f>
        <v>0</v>
      </c>
      <c r="V752" t="str">
        <f>IF(S752&gt;T752,"EXPANDING (BULLISH)",IF(S752&lt;T752,"CONTRACTING (BEARISH)","NEUTRAL"))</f>
        <v>NEUTRAL</v>
      </c>
    </row>
    <row r="753">
      <c r="A753">
        <v>423</v>
      </c>
      <c r="B753" t="str">
        <v>2005-07-27</v>
      </c>
      <c r="C753">
        <v>16</v>
      </c>
      <c r="D753">
        <v>17</v>
      </c>
      <c r="E753">
        <v>20</v>
      </c>
      <c r="F753">
        <v>23</v>
      </c>
      <c r="G753">
        <v>26</v>
      </c>
      <c r="H753">
        <v>10</v>
      </c>
      <c r="I753" t="str">
        <v>16 - 17 - 20 - 23 - 26 [PB: 10]</v>
      </c>
      <c r="J753">
        <f>SUM(C753:G753)</f>
        <v>102</v>
      </c>
      <c r="K753">
        <f>AVERAGE(C753:G753)</f>
        <v>20.4</v>
      </c>
      <c r="L753">
        <f>MAX(C753:G753)-MIN(C753:G753)</f>
        <v>10</v>
      </c>
      <c r="M753">
        <f>SUMPRODUCT(MOD(C753:G753,2))</f>
        <v>2</v>
      </c>
      <c r="N753">
        <f>5-M753</f>
        <v>3</v>
      </c>
      <c r="O753">
        <f>COUNTIF(C753:G753,"&lt;=17")</f>
        <v>2</v>
      </c>
      <c r="P753">
        <f>COUNTIF(C753:G753,"&gt;=18")</f>
        <v>3</v>
      </c>
      <c r="Q753">
        <f>SUMPRODUCT(--(D753:G753-C753:F753=1))</f>
        <v>1</v>
      </c>
      <c r="R753">
        <f>SUMPRODUCT(COUNTIF(C754:G754,C753:G753))</f>
        <v>1</v>
      </c>
      <c r="S753">
        <f>AVERAGE(J753:J757)</f>
        <v>102</v>
      </c>
      <c r="T753">
        <f>AVERAGE(J753:J772)</f>
        <v>102</v>
      </c>
      <c r="U753">
        <f>S753-T753</f>
        <v>0</v>
      </c>
      <c r="V753" t="str">
        <f>IF(S753&gt;T753,"EXPANDING (BULLISH)",IF(S753&lt;T753,"CONTRACTING (BEARISH)","NEUTRAL"))</f>
        <v>NEUTRAL</v>
      </c>
    </row>
    <row r="754">
      <c r="A754">
        <v>422</v>
      </c>
      <c r="B754" t="str">
        <v>2005-07-23</v>
      </c>
      <c r="C754">
        <v>13</v>
      </c>
      <c r="D754">
        <v>14</v>
      </c>
      <c r="E754">
        <v>19</v>
      </c>
      <c r="F754">
        <v>22</v>
      </c>
      <c r="G754">
        <v>26</v>
      </c>
      <c r="H754">
        <v>4</v>
      </c>
      <c r="I754" t="str">
        <v>13 - 14 - 19 - 22 - 26 [PB: 4]</v>
      </c>
      <c r="J754">
        <f>SUM(C754:G754)</f>
        <v>94</v>
      </c>
      <c r="K754">
        <f>AVERAGE(C754:G754)</f>
        <v>18.8</v>
      </c>
      <c r="L754">
        <f>MAX(C754:G754)-MIN(C754:G754)</f>
        <v>13</v>
      </c>
      <c r="M754">
        <f>SUMPRODUCT(MOD(C754:G754,2))</f>
        <v>2</v>
      </c>
      <c r="N754">
        <f>5-M754</f>
        <v>3</v>
      </c>
      <c r="O754">
        <f>COUNTIF(C754:G754,"&lt;=17")</f>
        <v>2</v>
      </c>
      <c r="P754">
        <f>COUNTIF(C754:G754,"&gt;=18")</f>
        <v>3</v>
      </c>
      <c r="Q754">
        <f>SUMPRODUCT(--(D754:G754-C754:F754=1))</f>
        <v>1</v>
      </c>
      <c r="R754">
        <f>SUMPRODUCT(COUNTIF(C755:G755,C754:G754))</f>
        <v>1</v>
      </c>
      <c r="S754">
        <f>AVERAGE(J754:J758)</f>
        <v>94</v>
      </c>
      <c r="T754">
        <f>AVERAGE(J754:J773)</f>
        <v>94</v>
      </c>
      <c r="U754">
        <f>S754-T754</f>
        <v>0</v>
      </c>
      <c r="V754" t="str">
        <f>IF(S754&gt;T754,"EXPANDING (BULLISH)",IF(S754&lt;T754,"CONTRACTING (BEARISH)","NEUTRAL"))</f>
        <v>NEUTRAL</v>
      </c>
    </row>
    <row r="755">
      <c r="A755">
        <v>421</v>
      </c>
      <c r="B755" t="str">
        <v>2005-07-20</v>
      </c>
      <c r="C755">
        <v>3</v>
      </c>
      <c r="D755">
        <v>15</v>
      </c>
      <c r="E755">
        <v>22</v>
      </c>
      <c r="F755">
        <v>31</v>
      </c>
      <c r="G755">
        <v>34</v>
      </c>
      <c r="H755">
        <v>4</v>
      </c>
      <c r="I755" t="str">
        <v>3 - 15 - 22 - 31 - 34 [PB: 4]</v>
      </c>
      <c r="J755">
        <f>SUM(C755:G755)</f>
        <v>105</v>
      </c>
      <c r="K755">
        <f>AVERAGE(C755:G755)</f>
        <v>21</v>
      </c>
      <c r="L755">
        <f>MAX(C755:G755)-MIN(C755:G755)</f>
        <v>31</v>
      </c>
      <c r="M755">
        <f>SUMPRODUCT(MOD(C755:G755,2))</f>
        <v>3</v>
      </c>
      <c r="N755">
        <f>5-M755</f>
        <v>2</v>
      </c>
      <c r="O755">
        <f>COUNTIF(C755:G755,"&lt;=17")</f>
        <v>2</v>
      </c>
      <c r="P755">
        <f>COUNTIF(C755:G755,"&gt;=18")</f>
        <v>3</v>
      </c>
      <c r="Q755">
        <f>SUMPRODUCT(--(D755:G755-C755:F755=1))</f>
        <v>0</v>
      </c>
      <c r="R755">
        <f>SUMPRODUCT(COUNTIF(C756:G756,C755:G755))</f>
        <v>2</v>
      </c>
      <c r="S755">
        <f>AVERAGE(J755:J759)</f>
        <v>105</v>
      </c>
      <c r="T755">
        <f>AVERAGE(J755:J774)</f>
        <v>105</v>
      </c>
      <c r="U755">
        <f>S755-T755</f>
        <v>0</v>
      </c>
      <c r="V755" t="str">
        <f>IF(S755&gt;T755,"EXPANDING (BULLISH)",IF(S755&lt;T755,"CONTRACTING (BEARISH)","NEUTRAL"))</f>
        <v>NEUTRAL</v>
      </c>
    </row>
    <row r="756">
      <c r="A756">
        <v>420</v>
      </c>
      <c r="B756" t="str">
        <v>2005-07-16</v>
      </c>
      <c r="C756">
        <v>4</v>
      </c>
      <c r="D756">
        <v>30</v>
      </c>
      <c r="E756">
        <v>31</v>
      </c>
      <c r="F756">
        <v>33</v>
      </c>
      <c r="G756">
        <v>34</v>
      </c>
      <c r="H756">
        <v>4</v>
      </c>
      <c r="I756" t="str">
        <v>4 - 30 - 31 - 33 - 34 [PB: 4]</v>
      </c>
      <c r="J756">
        <f>SUM(C756:G756)</f>
        <v>132</v>
      </c>
      <c r="K756">
        <f>AVERAGE(C756:G756)</f>
        <v>26.4</v>
      </c>
      <c r="L756">
        <f>MAX(C756:G756)-MIN(C756:G756)</f>
        <v>30</v>
      </c>
      <c r="M756">
        <f>SUMPRODUCT(MOD(C756:G756,2))</f>
        <v>2</v>
      </c>
      <c r="N756">
        <f>5-M756</f>
        <v>3</v>
      </c>
      <c r="O756">
        <f>COUNTIF(C756:G756,"&lt;=17")</f>
        <v>1</v>
      </c>
      <c r="P756">
        <f>COUNTIF(C756:G756,"&gt;=18")</f>
        <v>4</v>
      </c>
      <c r="Q756">
        <f>SUMPRODUCT(--(D756:G756-C756:F756=1))</f>
        <v>2</v>
      </c>
      <c r="R756">
        <f>SUMPRODUCT(COUNTIF(C757:G757,C756:G756))</f>
        <v>0</v>
      </c>
      <c r="S756">
        <f>AVERAGE(J756:J760)</f>
        <v>132</v>
      </c>
      <c r="T756">
        <f>AVERAGE(J756:J775)</f>
        <v>132</v>
      </c>
      <c r="U756">
        <f>S756-T756</f>
        <v>0</v>
      </c>
      <c r="V756" t="str">
        <f>IF(S756&gt;T756,"EXPANDING (BULLISH)",IF(S756&lt;T756,"CONTRACTING (BEARISH)","NEUTRAL"))</f>
        <v>NEUTRAL</v>
      </c>
    </row>
    <row r="757">
      <c r="A757">
        <v>419</v>
      </c>
      <c r="B757" t="str">
        <v>2005-07-09</v>
      </c>
      <c r="C757">
        <v>11</v>
      </c>
      <c r="D757">
        <v>13</v>
      </c>
      <c r="E757">
        <v>14</v>
      </c>
      <c r="F757">
        <v>17</v>
      </c>
      <c r="G757">
        <v>24</v>
      </c>
      <c r="H757">
        <v>8</v>
      </c>
      <c r="I757" t="str">
        <v>11 - 13 - 14 - 17 - 24 [PB: 8]</v>
      </c>
      <c r="J757">
        <f>SUM(C757:G757)</f>
        <v>79</v>
      </c>
      <c r="K757">
        <f>AVERAGE(C757:G757)</f>
        <v>15.8</v>
      </c>
      <c r="L757">
        <f>MAX(C757:G757)-MIN(C757:G757)</f>
        <v>13</v>
      </c>
      <c r="M757">
        <f>SUMPRODUCT(MOD(C757:G757,2))</f>
        <v>3</v>
      </c>
      <c r="N757">
        <f>5-M757</f>
        <v>2</v>
      </c>
      <c r="O757">
        <f>COUNTIF(C757:G757,"&lt;=17")</f>
        <v>4</v>
      </c>
      <c r="P757">
        <f>COUNTIF(C757:G757,"&gt;=18")</f>
        <v>1</v>
      </c>
      <c r="Q757">
        <f>SUMPRODUCT(--(D757:G757-C757:F757=1))</f>
        <v>1</v>
      </c>
      <c r="R757">
        <f>SUMPRODUCT(COUNTIF(C758:G758,C757:G757))</f>
        <v>0</v>
      </c>
      <c r="S757">
        <f>AVERAGE(J757:J761)</f>
        <v>79</v>
      </c>
      <c r="T757">
        <f>AVERAGE(J757:J776)</f>
        <v>79</v>
      </c>
      <c r="U757">
        <f>S757-T757</f>
        <v>0</v>
      </c>
      <c r="V757" t="str">
        <f>IF(S757&gt;T757,"EXPANDING (BULLISH)",IF(S757&lt;T757,"CONTRACTING (BEARISH)","NEUTRAL"))</f>
        <v>NEUTRAL</v>
      </c>
    </row>
    <row r="758">
      <c r="A758">
        <v>418</v>
      </c>
      <c r="B758" t="str">
        <v>2005-07-06</v>
      </c>
      <c r="C758">
        <v>5</v>
      </c>
      <c r="D758">
        <v>12</v>
      </c>
      <c r="E758">
        <v>15</v>
      </c>
      <c r="F758">
        <v>19</v>
      </c>
      <c r="G758">
        <v>25</v>
      </c>
      <c r="H758">
        <v>8</v>
      </c>
      <c r="I758" t="str">
        <v>5 - 12 - 15 - 19 - 25 [PB: 8]</v>
      </c>
      <c r="J758">
        <f>SUM(C758:G758)</f>
        <v>76</v>
      </c>
      <c r="K758">
        <f>AVERAGE(C758:G758)</f>
        <v>15.2</v>
      </c>
      <c r="L758">
        <f>MAX(C758:G758)-MIN(C758:G758)</f>
        <v>20</v>
      </c>
      <c r="M758">
        <f>SUMPRODUCT(MOD(C758:G758,2))</f>
        <v>4</v>
      </c>
      <c r="N758">
        <f>5-M758</f>
        <v>1</v>
      </c>
      <c r="O758">
        <f>COUNTIF(C758:G758,"&lt;=17")</f>
        <v>3</v>
      </c>
      <c r="P758">
        <f>COUNTIF(C758:G758,"&gt;=18")</f>
        <v>2</v>
      </c>
      <c r="Q758">
        <f>SUMPRODUCT(--(D758:G758-C758:F758=1))</f>
        <v>0</v>
      </c>
      <c r="R758">
        <f>SUMPRODUCT(COUNTIF(C759:G759,C758:G758))</f>
        <v>0</v>
      </c>
      <c r="S758">
        <f>AVERAGE(J758:J762)</f>
        <v>76</v>
      </c>
      <c r="T758">
        <f>AVERAGE(J758:J777)</f>
        <v>76</v>
      </c>
      <c r="U758">
        <f>S758-T758</f>
        <v>0</v>
      </c>
      <c r="V758" t="str">
        <f>IF(S758&gt;T758,"EXPANDING (BULLISH)",IF(S758&lt;T758,"CONTRACTING (BEARISH)","NEUTRAL"))</f>
        <v>NEUTRAL</v>
      </c>
    </row>
    <row r="759">
      <c r="A759">
        <v>417</v>
      </c>
      <c r="B759" t="str">
        <v>2005-07-02</v>
      </c>
      <c r="C759">
        <v>13</v>
      </c>
      <c r="D759">
        <v>28</v>
      </c>
      <c r="E759">
        <v>29</v>
      </c>
      <c r="F759">
        <v>30</v>
      </c>
      <c r="G759">
        <v>36</v>
      </c>
      <c r="H759">
        <v>2</v>
      </c>
      <c r="I759" t="str">
        <v>13 - 28 - 29 - 30 - 36 [PB: 2]</v>
      </c>
      <c r="J759">
        <f>SUM(C759:G759)</f>
        <v>136</v>
      </c>
      <c r="K759">
        <f>AVERAGE(C759:G759)</f>
        <v>27.2</v>
      </c>
      <c r="L759">
        <f>MAX(C759:G759)-MIN(C759:G759)</f>
        <v>23</v>
      </c>
      <c r="M759">
        <f>SUMPRODUCT(MOD(C759:G759,2))</f>
        <v>2</v>
      </c>
      <c r="N759">
        <f>5-M759</f>
        <v>3</v>
      </c>
      <c r="O759">
        <f>COUNTIF(C759:G759,"&lt;=17")</f>
        <v>1</v>
      </c>
      <c r="P759">
        <f>COUNTIF(C759:G759,"&gt;=18")</f>
        <v>4</v>
      </c>
      <c r="Q759">
        <f>SUMPRODUCT(--(D759:G759-C759:F759=1))</f>
        <v>2</v>
      </c>
      <c r="R759">
        <f>SUMPRODUCT(COUNTIF(C760:G760,C759:G759))</f>
        <v>0</v>
      </c>
      <c r="S759">
        <f>AVERAGE(J759:J763)</f>
        <v>136</v>
      </c>
      <c r="T759">
        <f>AVERAGE(J759:J778)</f>
        <v>136</v>
      </c>
      <c r="U759">
        <f>S759-T759</f>
        <v>0</v>
      </c>
      <c r="V759" t="str">
        <f>IF(S759&gt;T759,"EXPANDING (BULLISH)",IF(S759&lt;T759,"CONTRACTING (BEARISH)","NEUTRAL"))</f>
        <v>NEUTRAL</v>
      </c>
    </row>
    <row r="760">
      <c r="A760">
        <v>416</v>
      </c>
      <c r="B760" t="str">
        <v>2005-06-29</v>
      </c>
      <c r="C760">
        <v>16</v>
      </c>
      <c r="D760">
        <v>17</v>
      </c>
      <c r="E760">
        <v>21</v>
      </c>
      <c r="F760">
        <v>33</v>
      </c>
      <c r="G760">
        <v>34</v>
      </c>
      <c r="H760">
        <v>2</v>
      </c>
      <c r="I760" t="str">
        <v>16 - 17 - 21 - 33 - 34 [PB: 2]</v>
      </c>
      <c r="J760">
        <f>SUM(C760:G760)</f>
        <v>121</v>
      </c>
      <c r="K760">
        <f>AVERAGE(C760:G760)</f>
        <v>24.2</v>
      </c>
      <c r="L760">
        <f>MAX(C760:G760)-MIN(C760:G760)</f>
        <v>18</v>
      </c>
      <c r="M760">
        <f>SUMPRODUCT(MOD(C760:G760,2))</f>
        <v>3</v>
      </c>
      <c r="N760">
        <f>5-M760</f>
        <v>2</v>
      </c>
      <c r="O760">
        <f>COUNTIF(C760:G760,"&lt;=17")</f>
        <v>2</v>
      </c>
      <c r="P760">
        <f>COUNTIF(C760:G760,"&gt;=18")</f>
        <v>3</v>
      </c>
      <c r="Q760">
        <f>SUMPRODUCT(--(D760:G760-C760:F760=1))</f>
        <v>2</v>
      </c>
      <c r="R760">
        <f>SUMPRODUCT(COUNTIF(C761:G761,C760:G760))</f>
        <v>1</v>
      </c>
      <c r="S760">
        <f>AVERAGE(J760:J764)</f>
        <v>121</v>
      </c>
      <c r="T760">
        <f>AVERAGE(J760:J779)</f>
        <v>121</v>
      </c>
      <c r="U760">
        <f>S760-T760</f>
        <v>0</v>
      </c>
      <c r="V760" t="str">
        <f>IF(S760&gt;T760,"EXPANDING (BULLISH)",IF(S760&lt;T760,"CONTRACTING (BEARISH)","NEUTRAL"))</f>
        <v>NEUTRAL</v>
      </c>
    </row>
    <row r="761">
      <c r="A761">
        <v>415</v>
      </c>
      <c r="B761" t="str">
        <v>2005-06-25</v>
      </c>
      <c r="C761">
        <v>14</v>
      </c>
      <c r="D761">
        <v>17</v>
      </c>
      <c r="E761">
        <v>23</v>
      </c>
      <c r="F761">
        <v>24</v>
      </c>
      <c r="G761">
        <v>25</v>
      </c>
      <c r="H761">
        <v>2</v>
      </c>
      <c r="I761" t="str">
        <v>14 - 17 - 23 - 24 - 25 [PB: 2]</v>
      </c>
      <c r="J761">
        <f>SUM(C761:G761)</f>
        <v>103</v>
      </c>
      <c r="K761">
        <f>AVERAGE(C761:G761)</f>
        <v>20.6</v>
      </c>
      <c r="L761">
        <f>MAX(C761:G761)-MIN(C761:G761)</f>
        <v>11</v>
      </c>
      <c r="M761">
        <f>SUMPRODUCT(MOD(C761:G761,2))</f>
        <v>3</v>
      </c>
      <c r="N761">
        <f>5-M761</f>
        <v>2</v>
      </c>
      <c r="O761">
        <f>COUNTIF(C761:G761,"&lt;=17")</f>
        <v>2</v>
      </c>
      <c r="P761">
        <f>COUNTIF(C761:G761,"&gt;=18")</f>
        <v>3</v>
      </c>
      <c r="Q761">
        <f>SUMPRODUCT(--(D761:G761-C761:F761=1))</f>
        <v>2</v>
      </c>
      <c r="R761">
        <f>SUMPRODUCT(COUNTIF(C762:G762,C761:G761))</f>
        <v>0</v>
      </c>
      <c r="S761">
        <f>AVERAGE(J761:J765)</f>
        <v>103</v>
      </c>
      <c r="T761">
        <f>AVERAGE(J761:J780)</f>
        <v>103</v>
      </c>
      <c r="U761">
        <f>S761-T761</f>
        <v>0</v>
      </c>
      <c r="V761" t="str">
        <f>IF(S761&gt;T761,"EXPANDING (BULLISH)",IF(S761&lt;T761,"CONTRACTING (BEARISH)","NEUTRAL"))</f>
        <v>NEUTRAL</v>
      </c>
    </row>
    <row r="762">
      <c r="A762">
        <v>414</v>
      </c>
      <c r="B762" t="str">
        <v>2005-06-22</v>
      </c>
      <c r="C762">
        <v>3</v>
      </c>
      <c r="D762">
        <v>10</v>
      </c>
      <c r="E762">
        <v>13</v>
      </c>
      <c r="F762">
        <v>31</v>
      </c>
      <c r="G762">
        <v>35</v>
      </c>
      <c r="H762">
        <v>10</v>
      </c>
      <c r="I762" t="str">
        <v>3 - 10 - 13 - 31 - 35 [PB: 10]</v>
      </c>
      <c r="J762">
        <f>SUM(C762:G762)</f>
        <v>92</v>
      </c>
      <c r="K762">
        <f>AVERAGE(C762:G762)</f>
        <v>18.4</v>
      </c>
      <c r="L762">
        <f>MAX(C762:G762)-MIN(C762:G762)</f>
        <v>32</v>
      </c>
      <c r="M762">
        <f>SUMPRODUCT(MOD(C762:G762,2))</f>
        <v>4</v>
      </c>
      <c r="N762">
        <f>5-M762</f>
        <v>1</v>
      </c>
      <c r="O762">
        <f>COUNTIF(C762:G762,"&lt;=17")</f>
        <v>3</v>
      </c>
      <c r="P762">
        <f>COUNTIF(C762:G762,"&gt;=18")</f>
        <v>2</v>
      </c>
      <c r="Q762">
        <f>SUMPRODUCT(--(D762:G762-C762:F762=1))</f>
        <v>0</v>
      </c>
      <c r="R762">
        <f>SUMPRODUCT(COUNTIF(C763:G763,C762:G762))</f>
        <v>1</v>
      </c>
      <c r="S762">
        <f>AVERAGE(J762:J766)</f>
        <v>92</v>
      </c>
      <c r="T762">
        <f>AVERAGE(J762:J781)</f>
        <v>92</v>
      </c>
      <c r="U762">
        <f>S762-T762</f>
        <v>0</v>
      </c>
      <c r="V762" t="str">
        <f>IF(S762&gt;T762,"EXPANDING (BULLISH)",IF(S762&lt;T762,"CONTRACTING (BEARISH)","NEUTRAL"))</f>
        <v>NEUTRAL</v>
      </c>
    </row>
    <row r="763">
      <c r="A763">
        <v>413</v>
      </c>
      <c r="B763" t="str">
        <v>2005-06-18</v>
      </c>
      <c r="C763">
        <v>7</v>
      </c>
      <c r="D763">
        <v>9</v>
      </c>
      <c r="E763">
        <v>12</v>
      </c>
      <c r="F763">
        <v>13</v>
      </c>
      <c r="G763">
        <v>15</v>
      </c>
      <c r="H763">
        <v>4</v>
      </c>
      <c r="I763" t="str">
        <v>7 - 9 - 12 - 13 - 15 [PB: 4]</v>
      </c>
      <c r="J763">
        <f>SUM(C763:G763)</f>
        <v>56</v>
      </c>
      <c r="K763">
        <f>AVERAGE(C763:G763)</f>
        <v>11.2</v>
      </c>
      <c r="L763">
        <f>MAX(C763:G763)-MIN(C763:G763)</f>
        <v>8</v>
      </c>
      <c r="M763">
        <f>SUMPRODUCT(MOD(C763:G763,2))</f>
        <v>4</v>
      </c>
      <c r="N763">
        <f>5-M763</f>
        <v>1</v>
      </c>
      <c r="O763">
        <f>COUNTIF(C763:G763,"&lt;=17")</f>
        <v>5</v>
      </c>
      <c r="P763">
        <f>COUNTIF(C763:G763,"&gt;=18")</f>
        <v>0</v>
      </c>
      <c r="Q763">
        <f>SUMPRODUCT(--(D763:G763-C763:F763=1))</f>
        <v>1</v>
      </c>
      <c r="R763">
        <f>SUMPRODUCT(COUNTIF(C764:G764,C763:G763))</f>
        <v>1</v>
      </c>
      <c r="S763">
        <f>AVERAGE(J763:J767)</f>
        <v>56</v>
      </c>
      <c r="T763">
        <f>AVERAGE(J763:J782)</f>
        <v>56</v>
      </c>
      <c r="U763">
        <f>S763-T763</f>
        <v>0</v>
      </c>
      <c r="V763" t="str">
        <f>IF(S763&gt;T763,"EXPANDING (BULLISH)",IF(S763&lt;T763,"CONTRACTING (BEARISH)","NEUTRAL"))</f>
        <v>NEUTRAL</v>
      </c>
    </row>
    <row r="764">
      <c r="A764">
        <v>412</v>
      </c>
      <c r="B764" t="str">
        <v>2005-06-15</v>
      </c>
      <c r="C764">
        <v>3</v>
      </c>
      <c r="D764">
        <v>11</v>
      </c>
      <c r="E764">
        <v>13</v>
      </c>
      <c r="F764">
        <v>14</v>
      </c>
      <c r="G764">
        <v>35</v>
      </c>
      <c r="H764">
        <v>8</v>
      </c>
      <c r="I764" t="str">
        <v>3 - 11 - 13 - 14 - 35 [PB: 8]</v>
      </c>
      <c r="J764">
        <f>SUM(C764:G764)</f>
        <v>76</v>
      </c>
      <c r="K764">
        <f>AVERAGE(C764:G764)</f>
        <v>15.2</v>
      </c>
      <c r="L764">
        <f>MAX(C764:G764)-MIN(C764:G764)</f>
        <v>32</v>
      </c>
      <c r="M764">
        <f>SUMPRODUCT(MOD(C764:G764,2))</f>
        <v>4</v>
      </c>
      <c r="N764">
        <f>5-M764</f>
        <v>1</v>
      </c>
      <c r="O764">
        <f>COUNTIF(C764:G764,"&lt;=17")</f>
        <v>4</v>
      </c>
      <c r="P764">
        <f>COUNTIF(C764:G764,"&gt;=18")</f>
        <v>1</v>
      </c>
      <c r="Q764">
        <f>SUMPRODUCT(--(D764:G764-C764:F764=1))</f>
        <v>1</v>
      </c>
      <c r="R764">
        <f>SUMPRODUCT(COUNTIF(C765:G765,C764:G764))</f>
        <v>1</v>
      </c>
      <c r="S764">
        <f>AVERAGE(J764:J768)</f>
        <v>76</v>
      </c>
      <c r="T764">
        <f>AVERAGE(J764:J783)</f>
        <v>76</v>
      </c>
      <c r="U764">
        <f>S764-T764</f>
        <v>0</v>
      </c>
      <c r="V764" t="str">
        <f>IF(S764&gt;T764,"EXPANDING (BULLISH)",IF(S764&lt;T764,"CONTRACTING (BEARISH)","NEUTRAL"))</f>
        <v>NEUTRAL</v>
      </c>
    </row>
    <row r="765">
      <c r="A765">
        <v>411</v>
      </c>
      <c r="B765" t="str">
        <v>2005-06-11</v>
      </c>
      <c r="C765">
        <v>5</v>
      </c>
      <c r="D765">
        <v>12</v>
      </c>
      <c r="E765">
        <v>34</v>
      </c>
      <c r="F765">
        <v>35</v>
      </c>
      <c r="G765">
        <v>36</v>
      </c>
      <c r="H765">
        <v>10</v>
      </c>
      <c r="I765" t="str">
        <v>5 - 12 - 34 - 35 - 36 [PB: 10]</v>
      </c>
      <c r="J765">
        <f>SUM(C765:G765)</f>
        <v>122</v>
      </c>
      <c r="K765">
        <f>AVERAGE(C765:G765)</f>
        <v>24.4</v>
      </c>
      <c r="L765">
        <f>MAX(C765:G765)-MIN(C765:G765)</f>
        <v>31</v>
      </c>
      <c r="M765">
        <f>SUMPRODUCT(MOD(C765:G765,2))</f>
        <v>2</v>
      </c>
      <c r="N765">
        <f>5-M765</f>
        <v>3</v>
      </c>
      <c r="O765">
        <f>COUNTIF(C765:G765,"&lt;=17")</f>
        <v>2</v>
      </c>
      <c r="P765">
        <f>COUNTIF(C765:G765,"&gt;=18")</f>
        <v>3</v>
      </c>
      <c r="Q765">
        <f>SUMPRODUCT(--(D765:G765-C765:F765=1))</f>
        <v>2</v>
      </c>
      <c r="R765">
        <f>SUMPRODUCT(COUNTIF(C766:G766,C765:G765))</f>
        <v>1</v>
      </c>
      <c r="S765">
        <f>AVERAGE(J765:J769)</f>
        <v>122</v>
      </c>
      <c r="T765">
        <f>AVERAGE(J765:J784)</f>
        <v>122</v>
      </c>
      <c r="U765">
        <f>S765-T765</f>
        <v>0</v>
      </c>
      <c r="V765" t="str">
        <f>IF(S765&gt;T765,"EXPANDING (BULLISH)",IF(S765&lt;T765,"CONTRACTING (BEARISH)","NEUTRAL"))</f>
        <v>NEUTRAL</v>
      </c>
    </row>
    <row r="766">
      <c r="A766">
        <v>410</v>
      </c>
      <c r="B766" t="str">
        <v>2005-06-08</v>
      </c>
      <c r="C766">
        <v>4</v>
      </c>
      <c r="D766">
        <v>19</v>
      </c>
      <c r="E766">
        <v>20</v>
      </c>
      <c r="F766">
        <v>32</v>
      </c>
      <c r="G766">
        <v>34</v>
      </c>
      <c r="H766">
        <v>3</v>
      </c>
      <c r="I766" t="str">
        <v>4 - 19 - 20 - 32 - 34 [PB: 3]</v>
      </c>
      <c r="J766">
        <f>SUM(C766:G766)</f>
        <v>109</v>
      </c>
      <c r="K766">
        <f>AVERAGE(C766:G766)</f>
        <v>21.8</v>
      </c>
      <c r="L766">
        <f>MAX(C766:G766)-MIN(C766:G766)</f>
        <v>30</v>
      </c>
      <c r="M766">
        <f>SUMPRODUCT(MOD(C766:G766,2))</f>
        <v>1</v>
      </c>
      <c r="N766">
        <f>5-M766</f>
        <v>4</v>
      </c>
      <c r="O766">
        <f>COUNTIF(C766:G766,"&lt;=17")</f>
        <v>1</v>
      </c>
      <c r="P766">
        <f>COUNTIF(C766:G766,"&gt;=18")</f>
        <v>4</v>
      </c>
      <c r="Q766">
        <f>SUMPRODUCT(--(D766:G766-C766:F766=1))</f>
        <v>1</v>
      </c>
      <c r="R766">
        <f>SUMPRODUCT(COUNTIF(C767:G767,C766:G766))</f>
        <v>0</v>
      </c>
      <c r="S766">
        <f>AVERAGE(J766:J770)</f>
        <v>109</v>
      </c>
      <c r="T766">
        <f>AVERAGE(J766:J785)</f>
        <v>109</v>
      </c>
      <c r="U766">
        <f>S766-T766</f>
        <v>0</v>
      </c>
      <c r="V766" t="str">
        <f>IF(S766&gt;T766,"EXPANDING (BULLISH)",IF(S766&lt;T766,"CONTRACTING (BEARISH)","NEUTRAL"))</f>
        <v>NEUTRAL</v>
      </c>
    </row>
    <row r="767">
      <c r="A767">
        <v>409</v>
      </c>
      <c r="B767" t="str">
        <v>2005-06-04</v>
      </c>
      <c r="C767">
        <v>1</v>
      </c>
      <c r="D767">
        <v>5</v>
      </c>
      <c r="E767">
        <v>15</v>
      </c>
      <c r="F767">
        <v>21</v>
      </c>
      <c r="G767">
        <v>31</v>
      </c>
      <c r="H767">
        <v>7</v>
      </c>
      <c r="I767" t="str">
        <v>1 - 5 - 15 - 21 - 31 [PB: 7]</v>
      </c>
      <c r="J767">
        <f>SUM(C767:G767)</f>
        <v>73</v>
      </c>
      <c r="K767">
        <f>AVERAGE(C767:G767)</f>
        <v>14.6</v>
      </c>
      <c r="L767">
        <f>MAX(C767:G767)-MIN(C767:G767)</f>
        <v>30</v>
      </c>
      <c r="M767">
        <f>SUMPRODUCT(MOD(C767:G767,2))</f>
        <v>5</v>
      </c>
      <c r="N767">
        <f>5-M767</f>
        <v>0</v>
      </c>
      <c r="O767">
        <f>COUNTIF(C767:G767,"&lt;=17")</f>
        <v>3</v>
      </c>
      <c r="P767">
        <f>COUNTIF(C767:G767,"&gt;=18")</f>
        <v>2</v>
      </c>
      <c r="Q767">
        <f>SUMPRODUCT(--(D767:G767-C767:F767=1))</f>
        <v>0</v>
      </c>
      <c r="R767">
        <f>SUMPRODUCT(COUNTIF(C768:G768,C767:G767))</f>
        <v>0</v>
      </c>
      <c r="S767">
        <f>AVERAGE(J767:J771)</f>
        <v>73</v>
      </c>
      <c r="T767">
        <f>AVERAGE(J767:J786)</f>
        <v>73</v>
      </c>
      <c r="U767">
        <f>S767-T767</f>
        <v>0</v>
      </c>
      <c r="V767" t="str">
        <f>IF(S767&gt;T767,"EXPANDING (BULLISH)",IF(S767&lt;T767,"CONTRACTING (BEARISH)","NEUTRAL"))</f>
        <v>NEUTRAL</v>
      </c>
    </row>
    <row r="768">
      <c r="A768">
        <v>408</v>
      </c>
      <c r="B768" t="str">
        <v>2005-06-01</v>
      </c>
      <c r="C768">
        <v>4</v>
      </c>
      <c r="D768">
        <v>13</v>
      </c>
      <c r="E768">
        <v>14</v>
      </c>
      <c r="F768">
        <v>29</v>
      </c>
      <c r="G768">
        <v>30</v>
      </c>
      <c r="H768">
        <v>8</v>
      </c>
      <c r="I768" t="str">
        <v>4 - 13 - 14 - 29 - 30 [PB: 8]</v>
      </c>
      <c r="J768">
        <f>SUM(C768:G768)</f>
        <v>90</v>
      </c>
      <c r="K768">
        <f>AVERAGE(C768:G768)</f>
        <v>18</v>
      </c>
      <c r="L768">
        <f>MAX(C768:G768)-MIN(C768:G768)</f>
        <v>26</v>
      </c>
      <c r="M768">
        <f>SUMPRODUCT(MOD(C768:G768,2))</f>
        <v>2</v>
      </c>
      <c r="N768">
        <f>5-M768</f>
        <v>3</v>
      </c>
      <c r="O768">
        <f>COUNTIF(C768:G768,"&lt;=17")</f>
        <v>3</v>
      </c>
      <c r="P768">
        <f>COUNTIF(C768:G768,"&gt;=18")</f>
        <v>2</v>
      </c>
      <c r="Q768">
        <f>SUMPRODUCT(--(D768:G768-C768:F768=1))</f>
        <v>2</v>
      </c>
      <c r="R768">
        <f>SUMPRODUCT(COUNTIF(C769:G769,C768:G768))</f>
        <v>0</v>
      </c>
      <c r="S768">
        <f>AVERAGE(J768:J772)</f>
        <v>90</v>
      </c>
      <c r="T768">
        <f>AVERAGE(J768:J787)</f>
        <v>90</v>
      </c>
      <c r="U768">
        <f>S768-T768</f>
        <v>0</v>
      </c>
      <c r="V768" t="str">
        <f>IF(S768&gt;T768,"EXPANDING (BULLISH)",IF(S768&lt;T768,"CONTRACTING (BEARISH)","NEUTRAL"))</f>
        <v>NEUTRAL</v>
      </c>
    </row>
    <row r="769">
      <c r="A769">
        <v>407</v>
      </c>
      <c r="B769" t="str">
        <v>2005-05-28</v>
      </c>
      <c r="C769">
        <v>2</v>
      </c>
      <c r="D769">
        <v>24</v>
      </c>
      <c r="E769">
        <v>31</v>
      </c>
      <c r="F769">
        <v>34</v>
      </c>
      <c r="G769">
        <v>35</v>
      </c>
      <c r="H769">
        <v>6</v>
      </c>
      <c r="I769" t="str">
        <v>2 - 24 - 31 - 34 - 35 [PB: 6]</v>
      </c>
      <c r="J769">
        <f>SUM(C769:G769)</f>
        <v>126</v>
      </c>
      <c r="K769">
        <f>AVERAGE(C769:G769)</f>
        <v>25.2</v>
      </c>
      <c r="L769">
        <f>MAX(C769:G769)-MIN(C769:G769)</f>
        <v>33</v>
      </c>
      <c r="M769">
        <f>SUMPRODUCT(MOD(C769:G769,2))</f>
        <v>2</v>
      </c>
      <c r="N769">
        <f>5-M769</f>
        <v>3</v>
      </c>
      <c r="O769">
        <f>COUNTIF(C769:G769,"&lt;=17")</f>
        <v>1</v>
      </c>
      <c r="P769">
        <f>COUNTIF(C769:G769,"&gt;=18")</f>
        <v>4</v>
      </c>
      <c r="Q769">
        <f>SUMPRODUCT(--(D769:G769-C769:F769=1))</f>
        <v>1</v>
      </c>
      <c r="R769">
        <f>SUMPRODUCT(COUNTIF(C770:G770,C769:G769))</f>
        <v>0</v>
      </c>
      <c r="S769">
        <f>AVERAGE(J769:J773)</f>
        <v>126</v>
      </c>
      <c r="T769">
        <f>AVERAGE(J769:J788)</f>
        <v>126</v>
      </c>
      <c r="U769">
        <f>S769-T769</f>
        <v>0</v>
      </c>
      <c r="V769" t="str">
        <f>IF(S769&gt;T769,"EXPANDING (BULLISH)",IF(S769&lt;T769,"CONTRACTING (BEARISH)","NEUTRAL"))</f>
        <v>NEUTRAL</v>
      </c>
    </row>
    <row r="770">
      <c r="A770">
        <v>406</v>
      </c>
      <c r="B770" t="str">
        <v>2005-05-25</v>
      </c>
      <c r="C770">
        <v>1</v>
      </c>
      <c r="D770">
        <v>9</v>
      </c>
      <c r="E770">
        <v>14</v>
      </c>
      <c r="F770">
        <v>15</v>
      </c>
      <c r="G770">
        <v>20</v>
      </c>
      <c r="H770">
        <v>2</v>
      </c>
      <c r="I770" t="str">
        <v>1 - 9 - 14 - 15 - 20 [PB: 2]</v>
      </c>
      <c r="J770">
        <f>SUM(C770:G770)</f>
        <v>59</v>
      </c>
      <c r="K770">
        <f>AVERAGE(C770:G770)</f>
        <v>11.8</v>
      </c>
      <c r="L770">
        <f>MAX(C770:G770)-MIN(C770:G770)</f>
        <v>19</v>
      </c>
      <c r="M770">
        <f>SUMPRODUCT(MOD(C770:G770,2))</f>
        <v>3</v>
      </c>
      <c r="N770">
        <f>5-M770</f>
        <v>2</v>
      </c>
      <c r="O770">
        <f>COUNTIF(C770:G770,"&lt;=17")</f>
        <v>4</v>
      </c>
      <c r="P770">
        <f>COUNTIF(C770:G770,"&gt;=18")</f>
        <v>1</v>
      </c>
      <c r="Q770">
        <f>SUMPRODUCT(--(D770:G770-C770:F770=1))</f>
        <v>1</v>
      </c>
      <c r="R770">
        <f>SUMPRODUCT(COUNTIF(C771:G771,C770:G770))</f>
        <v>1</v>
      </c>
      <c r="S770">
        <f>AVERAGE(J770:J774)</f>
        <v>59</v>
      </c>
      <c r="T770">
        <f>AVERAGE(J770:J789)</f>
        <v>59</v>
      </c>
      <c r="U770">
        <f>S770-T770</f>
        <v>0</v>
      </c>
      <c r="V770" t="str">
        <f>IF(S770&gt;T770,"EXPANDING (BULLISH)",IF(S770&lt;T770,"CONTRACTING (BEARISH)","NEUTRAL"))</f>
        <v>NEUTRAL</v>
      </c>
    </row>
    <row r="771">
      <c r="A771">
        <v>405</v>
      </c>
      <c r="B771" t="str">
        <v>2005-05-21</v>
      </c>
      <c r="C771">
        <v>7</v>
      </c>
      <c r="D771">
        <v>15</v>
      </c>
      <c r="E771">
        <v>17</v>
      </c>
      <c r="F771">
        <v>22</v>
      </c>
      <c r="G771">
        <v>24</v>
      </c>
      <c r="H771">
        <v>8</v>
      </c>
      <c r="I771" t="str">
        <v>7 - 15 - 17 - 22 - 24 [PB: 8]</v>
      </c>
      <c r="J771">
        <f>SUM(C771:G771)</f>
        <v>85</v>
      </c>
      <c r="K771">
        <f>AVERAGE(C771:G771)</f>
        <v>17</v>
      </c>
      <c r="L771">
        <f>MAX(C771:G771)-MIN(C771:G771)</f>
        <v>17</v>
      </c>
      <c r="M771">
        <f>SUMPRODUCT(MOD(C771:G771,2))</f>
        <v>3</v>
      </c>
      <c r="N771">
        <f>5-M771</f>
        <v>2</v>
      </c>
      <c r="O771">
        <f>COUNTIF(C771:G771,"&lt;=17")</f>
        <v>3</v>
      </c>
      <c r="P771">
        <f>COUNTIF(C771:G771,"&gt;=18")</f>
        <v>2</v>
      </c>
      <c r="Q771">
        <f>SUMPRODUCT(--(D771:G771-C771:F771=1))</f>
        <v>0</v>
      </c>
      <c r="R771">
        <f>SUMPRODUCT(COUNTIF(C772:G772,C771:G771))</f>
        <v>1</v>
      </c>
      <c r="S771">
        <f>AVERAGE(J771:J775)</f>
        <v>85</v>
      </c>
      <c r="T771">
        <f>AVERAGE(J771:J790)</f>
        <v>85</v>
      </c>
      <c r="U771">
        <f>S771-T771</f>
        <v>0</v>
      </c>
      <c r="V771" t="str">
        <f>IF(S771&gt;T771,"EXPANDING (BULLISH)",IF(S771&lt;T771,"CONTRACTING (BEARISH)","NEUTRAL"))</f>
        <v>NEUTRAL</v>
      </c>
    </row>
    <row r="772">
      <c r="A772">
        <v>404</v>
      </c>
      <c r="B772" t="str">
        <v>2005-05-18</v>
      </c>
      <c r="C772">
        <v>9</v>
      </c>
      <c r="D772">
        <v>15</v>
      </c>
      <c r="E772">
        <v>26</v>
      </c>
      <c r="F772">
        <v>29</v>
      </c>
      <c r="G772">
        <v>33</v>
      </c>
      <c r="H772">
        <v>7</v>
      </c>
      <c r="I772" t="str">
        <v>9 - 15 - 26 - 29 - 33 [PB: 7]</v>
      </c>
      <c r="J772">
        <f>SUM(C772:G772)</f>
        <v>112</v>
      </c>
      <c r="K772">
        <f>AVERAGE(C772:G772)</f>
        <v>22.4</v>
      </c>
      <c r="L772">
        <f>MAX(C772:G772)-MIN(C772:G772)</f>
        <v>24</v>
      </c>
      <c r="M772">
        <f>SUMPRODUCT(MOD(C772:G772,2))</f>
        <v>4</v>
      </c>
      <c r="N772">
        <f>5-M772</f>
        <v>1</v>
      </c>
      <c r="O772">
        <f>COUNTIF(C772:G772,"&lt;=17")</f>
        <v>2</v>
      </c>
      <c r="P772">
        <f>COUNTIF(C772:G772,"&gt;=18")</f>
        <v>3</v>
      </c>
      <c r="Q772">
        <f>SUMPRODUCT(--(D772:G772-C772:F772=1))</f>
        <v>0</v>
      </c>
      <c r="R772">
        <f>SUMPRODUCT(COUNTIF(C773:G773,C772:G772))</f>
        <v>2</v>
      </c>
      <c r="S772">
        <f>AVERAGE(J772:J776)</f>
        <v>112</v>
      </c>
      <c r="T772">
        <f>AVERAGE(J772:J791)</f>
        <v>112</v>
      </c>
      <c r="U772">
        <f>S772-T772</f>
        <v>0</v>
      </c>
      <c r="V772" t="str">
        <f>IF(S772&gt;T772,"EXPANDING (BULLISH)",IF(S772&lt;T772,"CONTRACTING (BEARISH)","NEUTRAL"))</f>
        <v>NEUTRAL</v>
      </c>
    </row>
    <row r="773">
      <c r="A773">
        <v>403</v>
      </c>
      <c r="B773" t="str">
        <v>2005-05-14</v>
      </c>
      <c r="C773">
        <v>2</v>
      </c>
      <c r="D773">
        <v>10</v>
      </c>
      <c r="E773">
        <v>15</v>
      </c>
      <c r="F773">
        <v>16</v>
      </c>
      <c r="G773">
        <v>29</v>
      </c>
      <c r="H773">
        <v>5</v>
      </c>
      <c r="I773" t="str">
        <v>2 - 10 - 15 - 16 - 29 [PB: 5]</v>
      </c>
      <c r="J773">
        <f>SUM(C773:G773)</f>
        <v>72</v>
      </c>
      <c r="K773">
        <f>AVERAGE(C773:G773)</f>
        <v>14.4</v>
      </c>
      <c r="L773">
        <f>MAX(C773:G773)-MIN(C773:G773)</f>
        <v>27</v>
      </c>
      <c r="M773">
        <f>SUMPRODUCT(MOD(C773:G773,2))</f>
        <v>2</v>
      </c>
      <c r="N773">
        <f>5-M773</f>
        <v>3</v>
      </c>
      <c r="O773">
        <f>COUNTIF(C773:G773,"&lt;=17")</f>
        <v>4</v>
      </c>
      <c r="P773">
        <f>COUNTIF(C773:G773,"&gt;=18")</f>
        <v>1</v>
      </c>
      <c r="Q773">
        <f>SUMPRODUCT(--(D773:G773-C773:F773=1))</f>
        <v>1</v>
      </c>
      <c r="R773">
        <f>SUMPRODUCT(COUNTIF(C774:G774,C773:G773))</f>
        <v>1</v>
      </c>
      <c r="S773">
        <f>AVERAGE(J773:J777)</f>
        <v>72</v>
      </c>
      <c r="T773">
        <f>AVERAGE(J773:J792)</f>
        <v>72</v>
      </c>
      <c r="U773">
        <f>S773-T773</f>
        <v>0</v>
      </c>
      <c r="V773" t="str">
        <f>IF(S773&gt;T773,"EXPANDING (BULLISH)",IF(S773&lt;T773,"CONTRACTING (BEARISH)","NEUTRAL"))</f>
        <v>NEUTRAL</v>
      </c>
    </row>
    <row r="774">
      <c r="A774">
        <v>402</v>
      </c>
      <c r="B774" t="str">
        <v>2005-05-11</v>
      </c>
      <c r="C774">
        <v>2</v>
      </c>
      <c r="D774">
        <v>8</v>
      </c>
      <c r="E774">
        <v>20</v>
      </c>
      <c r="F774">
        <v>30</v>
      </c>
      <c r="G774">
        <v>33</v>
      </c>
      <c r="H774">
        <v>3</v>
      </c>
      <c r="I774" t="str">
        <v>2 - 8 - 20 - 30 - 33 [PB: 3]</v>
      </c>
      <c r="J774">
        <f>SUM(C774:G774)</f>
        <v>93</v>
      </c>
      <c r="K774">
        <f>AVERAGE(C774:G774)</f>
        <v>18.6</v>
      </c>
      <c r="L774">
        <f>MAX(C774:G774)-MIN(C774:G774)</f>
        <v>31</v>
      </c>
      <c r="M774">
        <f>SUMPRODUCT(MOD(C774:G774,2))</f>
        <v>1</v>
      </c>
      <c r="N774">
        <f>5-M774</f>
        <v>4</v>
      </c>
      <c r="O774">
        <f>COUNTIF(C774:G774,"&lt;=17")</f>
        <v>2</v>
      </c>
      <c r="P774">
        <f>COUNTIF(C774:G774,"&gt;=18")</f>
        <v>3</v>
      </c>
      <c r="Q774">
        <f>SUMPRODUCT(--(D774:G774-C774:F774=1))</f>
        <v>0</v>
      </c>
      <c r="R774">
        <f>SUMPRODUCT(COUNTIF(C775:G775,C774:G774))</f>
        <v>1</v>
      </c>
      <c r="S774">
        <f>AVERAGE(J774:J778)</f>
        <v>93</v>
      </c>
      <c r="T774">
        <f>AVERAGE(J774:J793)</f>
        <v>93</v>
      </c>
      <c r="U774">
        <f>S774-T774</f>
        <v>0</v>
      </c>
      <c r="V774" t="str">
        <f>IF(S774&gt;T774,"EXPANDING (BULLISH)",IF(S774&lt;T774,"CONTRACTING (BEARISH)","NEUTRAL"))</f>
        <v>NEUTRAL</v>
      </c>
    </row>
    <row r="775">
      <c r="A775">
        <v>401</v>
      </c>
      <c r="B775" t="str">
        <v>2005-05-07</v>
      </c>
      <c r="C775">
        <v>1</v>
      </c>
      <c r="D775">
        <v>16</v>
      </c>
      <c r="E775">
        <v>20</v>
      </c>
      <c r="F775">
        <v>21</v>
      </c>
      <c r="G775">
        <v>34</v>
      </c>
      <c r="H775">
        <v>10</v>
      </c>
      <c r="I775" t="str">
        <v>1 - 16 - 20 - 21 - 34 [PB: 10]</v>
      </c>
      <c r="J775">
        <f>SUM(C775:G775)</f>
        <v>92</v>
      </c>
      <c r="K775">
        <f>AVERAGE(C775:G775)</f>
        <v>18.4</v>
      </c>
      <c r="L775">
        <f>MAX(C775:G775)-MIN(C775:G775)</f>
        <v>33</v>
      </c>
      <c r="M775">
        <f>SUMPRODUCT(MOD(C775:G775,2))</f>
        <v>2</v>
      </c>
      <c r="N775">
        <f>5-M775</f>
        <v>3</v>
      </c>
      <c r="O775">
        <f>COUNTIF(C775:G775,"&lt;=17")</f>
        <v>2</v>
      </c>
      <c r="P775">
        <f>COUNTIF(C775:G775,"&gt;=18")</f>
        <v>3</v>
      </c>
      <c r="Q775">
        <f>SUMPRODUCT(--(D775:G775-C775:F775=1))</f>
        <v>1</v>
      </c>
      <c r="R775">
        <f>SUMPRODUCT(COUNTIF(C776:G776,C775:G775))</f>
        <v>1</v>
      </c>
      <c r="S775">
        <f>AVERAGE(J775:J779)</f>
        <v>92</v>
      </c>
      <c r="T775">
        <f>AVERAGE(J775:J794)</f>
        <v>92</v>
      </c>
      <c r="U775">
        <f>S775-T775</f>
        <v>0</v>
      </c>
      <c r="V775" t="str">
        <f>IF(S775&gt;T775,"EXPANDING (BULLISH)",IF(S775&lt;T775,"CONTRACTING (BEARISH)","NEUTRAL"))</f>
        <v>NEUTRAL</v>
      </c>
    </row>
    <row r="776">
      <c r="A776">
        <v>400</v>
      </c>
      <c r="B776" t="str">
        <v>2005-05-04</v>
      </c>
      <c r="C776">
        <v>5</v>
      </c>
      <c r="D776">
        <v>8</v>
      </c>
      <c r="E776">
        <v>20</v>
      </c>
      <c r="F776">
        <v>25</v>
      </c>
      <c r="G776">
        <v>29</v>
      </c>
      <c r="H776">
        <v>10</v>
      </c>
      <c r="I776" t="str">
        <v>5 - 8 - 20 - 25 - 29 [PB: 10]</v>
      </c>
      <c r="J776">
        <f>SUM(C776:G776)</f>
        <v>87</v>
      </c>
      <c r="K776">
        <f>AVERAGE(C776:G776)</f>
        <v>17.4</v>
      </c>
      <c r="L776">
        <f>MAX(C776:G776)-MIN(C776:G776)</f>
        <v>24</v>
      </c>
      <c r="M776">
        <f>SUMPRODUCT(MOD(C776:G776,2))</f>
        <v>3</v>
      </c>
      <c r="N776">
        <f>5-M776</f>
        <v>2</v>
      </c>
      <c r="O776">
        <f>COUNTIF(C776:G776,"&lt;=17")</f>
        <v>2</v>
      </c>
      <c r="P776">
        <f>COUNTIF(C776:G776,"&gt;=18")</f>
        <v>3</v>
      </c>
      <c r="Q776">
        <f>SUMPRODUCT(--(D776:G776-C776:F776=1))</f>
        <v>0</v>
      </c>
      <c r="R776">
        <f>SUMPRODUCT(COUNTIF(C777:G777,C776:G776))</f>
        <v>0</v>
      </c>
      <c r="S776">
        <f>AVERAGE(J776:J780)</f>
        <v>87</v>
      </c>
      <c r="T776">
        <f>AVERAGE(J776:J795)</f>
        <v>87</v>
      </c>
      <c r="U776">
        <f>S776-T776</f>
        <v>0</v>
      </c>
      <c r="V776" t="str">
        <f>IF(S776&gt;T776,"EXPANDING (BULLISH)",IF(S776&lt;T776,"CONTRACTING (BEARISH)","NEUTRAL"))</f>
        <v>NEUTRAL</v>
      </c>
    </row>
    <row r="777">
      <c r="A777">
        <v>399</v>
      </c>
      <c r="B777" t="str">
        <v>2005-04-30</v>
      </c>
      <c r="C777">
        <v>1</v>
      </c>
      <c r="D777">
        <v>2</v>
      </c>
      <c r="E777">
        <v>10</v>
      </c>
      <c r="F777">
        <v>13</v>
      </c>
      <c r="G777">
        <v>16</v>
      </c>
      <c r="H777">
        <v>6</v>
      </c>
      <c r="I777" t="str">
        <v>1 - 2 - 10 - 13 - 16 [PB: 6]</v>
      </c>
      <c r="J777">
        <f>SUM(C777:G777)</f>
        <v>42</v>
      </c>
      <c r="K777">
        <f>AVERAGE(C777:G777)</f>
        <v>8.4</v>
      </c>
      <c r="L777">
        <f>MAX(C777:G777)-MIN(C777:G777)</f>
        <v>15</v>
      </c>
      <c r="M777">
        <f>SUMPRODUCT(MOD(C777:G777,2))</f>
        <v>2</v>
      </c>
      <c r="N777">
        <f>5-M777</f>
        <v>3</v>
      </c>
      <c r="O777">
        <f>COUNTIF(C777:G777,"&lt;=17")</f>
        <v>5</v>
      </c>
      <c r="P777">
        <f>COUNTIF(C777:G777,"&gt;=18")</f>
        <v>0</v>
      </c>
      <c r="Q777">
        <f>SUMPRODUCT(--(D777:G777-C777:F777=1))</f>
        <v>1</v>
      </c>
      <c r="R777">
        <f>SUMPRODUCT(COUNTIF(C778:G778,C777:G777))</f>
        <v>0</v>
      </c>
      <c r="S777">
        <f>AVERAGE(J777:J781)</f>
        <v>42</v>
      </c>
      <c r="T777">
        <f>AVERAGE(J777:J796)</f>
        <v>42</v>
      </c>
      <c r="U777">
        <f>S777-T777</f>
        <v>0</v>
      </c>
      <c r="V777" t="str">
        <f>IF(S777&gt;T777,"EXPANDING (BULLISH)",IF(S777&lt;T777,"CONTRACTING (BEARISH)","NEUTRAL"))</f>
        <v>NEUTRAL</v>
      </c>
    </row>
    <row r="778">
      <c r="A778">
        <v>398</v>
      </c>
      <c r="B778" t="str">
        <v>2005-04-27</v>
      </c>
      <c r="C778">
        <v>7</v>
      </c>
      <c r="D778">
        <v>14</v>
      </c>
      <c r="E778">
        <v>30</v>
      </c>
      <c r="F778">
        <v>31</v>
      </c>
      <c r="G778">
        <v>36</v>
      </c>
      <c r="H778">
        <v>1</v>
      </c>
      <c r="I778" t="str">
        <v>7 - 14 - 30 - 31 - 36 [PB: 1]</v>
      </c>
      <c r="J778">
        <f>SUM(C778:G778)</f>
        <v>118</v>
      </c>
      <c r="K778">
        <f>AVERAGE(C778:G778)</f>
        <v>23.6</v>
      </c>
      <c r="L778">
        <f>MAX(C778:G778)-MIN(C778:G778)</f>
        <v>29</v>
      </c>
      <c r="M778">
        <f>SUMPRODUCT(MOD(C778:G778,2))</f>
        <v>2</v>
      </c>
      <c r="N778">
        <f>5-M778</f>
        <v>3</v>
      </c>
      <c r="O778">
        <f>COUNTIF(C778:G778,"&lt;=17")</f>
        <v>2</v>
      </c>
      <c r="P778">
        <f>COUNTIF(C778:G778,"&gt;=18")</f>
        <v>3</v>
      </c>
      <c r="Q778">
        <f>SUMPRODUCT(--(D778:G778-C778:F778=1))</f>
        <v>1</v>
      </c>
      <c r="R778">
        <f>SUMPRODUCT(COUNTIF(C779:G779,C778:G778))</f>
        <v>0</v>
      </c>
      <c r="S778">
        <f>AVERAGE(J778:J782)</f>
        <v>118</v>
      </c>
      <c r="T778">
        <f>AVERAGE(J778:J797)</f>
        <v>118</v>
      </c>
      <c r="U778">
        <f>S778-T778</f>
        <v>0</v>
      </c>
      <c r="V778" t="str">
        <f>IF(S778&gt;T778,"EXPANDING (BULLISH)",IF(S778&lt;T778,"CONTRACTING (BEARISH)","NEUTRAL"))</f>
        <v>NEUTRAL</v>
      </c>
    </row>
    <row r="779">
      <c r="A779">
        <v>397</v>
      </c>
      <c r="B779" t="str">
        <v>2005-04-23</v>
      </c>
      <c r="C779">
        <v>1</v>
      </c>
      <c r="D779">
        <v>5</v>
      </c>
      <c r="E779">
        <v>6</v>
      </c>
      <c r="F779">
        <v>15</v>
      </c>
      <c r="G779">
        <v>24</v>
      </c>
      <c r="H779">
        <v>3</v>
      </c>
      <c r="I779" t="str">
        <v>1 - 5 - 6 - 15 - 24 [PB: 3]</v>
      </c>
      <c r="J779">
        <f>SUM(C779:G779)</f>
        <v>51</v>
      </c>
      <c r="K779">
        <f>AVERAGE(C779:G779)</f>
        <v>10.2</v>
      </c>
      <c r="L779">
        <f>MAX(C779:G779)-MIN(C779:G779)</f>
        <v>23</v>
      </c>
      <c r="M779">
        <f>SUMPRODUCT(MOD(C779:G779,2))</f>
        <v>3</v>
      </c>
      <c r="N779">
        <f>5-M779</f>
        <v>2</v>
      </c>
      <c r="O779">
        <f>COUNTIF(C779:G779,"&lt;=17")</f>
        <v>4</v>
      </c>
      <c r="P779">
        <f>COUNTIF(C779:G779,"&gt;=18")</f>
        <v>1</v>
      </c>
      <c r="Q779">
        <f>SUMPRODUCT(--(D779:G779-C779:F779=1))</f>
        <v>1</v>
      </c>
      <c r="R779">
        <f>SUMPRODUCT(COUNTIF(C780:G780,C779:G779))</f>
        <v>1</v>
      </c>
      <c r="S779">
        <f>AVERAGE(J779:J783)</f>
        <v>51</v>
      </c>
      <c r="T779">
        <f>AVERAGE(J779:J798)</f>
        <v>51</v>
      </c>
      <c r="U779">
        <f>S779-T779</f>
        <v>0</v>
      </c>
      <c r="V779" t="str">
        <f>IF(S779&gt;T779,"EXPANDING (BULLISH)",IF(S779&lt;T779,"CONTRACTING (BEARISH)","NEUTRAL"))</f>
        <v>NEUTRAL</v>
      </c>
    </row>
    <row r="780">
      <c r="A780">
        <v>396</v>
      </c>
      <c r="B780" t="str">
        <v>2005-04-20</v>
      </c>
      <c r="C780">
        <v>3</v>
      </c>
      <c r="D780">
        <v>7</v>
      </c>
      <c r="E780">
        <v>12</v>
      </c>
      <c r="F780">
        <v>24</v>
      </c>
      <c r="G780">
        <v>35</v>
      </c>
      <c r="H780">
        <v>4</v>
      </c>
      <c r="I780" t="str">
        <v>3 - 7 - 12 - 24 - 35 [PB: 4]</v>
      </c>
      <c r="J780">
        <f>SUM(C780:G780)</f>
        <v>81</v>
      </c>
      <c r="K780">
        <f>AVERAGE(C780:G780)</f>
        <v>16.2</v>
      </c>
      <c r="L780">
        <f>MAX(C780:G780)-MIN(C780:G780)</f>
        <v>32</v>
      </c>
      <c r="M780">
        <f>SUMPRODUCT(MOD(C780:G780,2))</f>
        <v>3</v>
      </c>
      <c r="N780">
        <f>5-M780</f>
        <v>2</v>
      </c>
      <c r="O780">
        <f>COUNTIF(C780:G780,"&lt;=17")</f>
        <v>3</v>
      </c>
      <c r="P780">
        <f>COUNTIF(C780:G780,"&gt;=18")</f>
        <v>2</v>
      </c>
      <c r="Q780">
        <f>SUMPRODUCT(--(D780:G780-C780:F780=1))</f>
        <v>0</v>
      </c>
      <c r="R780">
        <f>SUMPRODUCT(COUNTIF(C781:G781,C780:G780))</f>
        <v>0</v>
      </c>
      <c r="S780">
        <f>AVERAGE(J780:J784)</f>
        <v>81</v>
      </c>
      <c r="T780">
        <f>AVERAGE(J780:J799)</f>
        <v>81</v>
      </c>
      <c r="U780">
        <f>S780-T780</f>
        <v>0</v>
      </c>
      <c r="V780" t="str">
        <f>IF(S780&gt;T780,"EXPANDING (BULLISH)",IF(S780&lt;T780,"CONTRACTING (BEARISH)","NEUTRAL"))</f>
        <v>NEUTRAL</v>
      </c>
    </row>
    <row r="781">
      <c r="A781">
        <v>395</v>
      </c>
      <c r="B781" t="str">
        <v>2005-04-16</v>
      </c>
      <c r="C781">
        <v>4</v>
      </c>
      <c r="D781">
        <v>10</v>
      </c>
      <c r="E781">
        <v>16</v>
      </c>
      <c r="F781">
        <v>18</v>
      </c>
      <c r="G781">
        <v>31</v>
      </c>
      <c r="H781">
        <v>4</v>
      </c>
      <c r="I781" t="str">
        <v>4 - 10 - 16 - 18 - 31 [PB: 4]</v>
      </c>
      <c r="J781">
        <f>SUM(C781:G781)</f>
        <v>79</v>
      </c>
      <c r="K781">
        <f>AVERAGE(C781:G781)</f>
        <v>15.8</v>
      </c>
      <c r="L781">
        <f>MAX(C781:G781)-MIN(C781:G781)</f>
        <v>27</v>
      </c>
      <c r="M781">
        <f>SUMPRODUCT(MOD(C781:G781,2))</f>
        <v>1</v>
      </c>
      <c r="N781">
        <f>5-M781</f>
        <v>4</v>
      </c>
      <c r="O781">
        <f>COUNTIF(C781:G781,"&lt;=17")</f>
        <v>3</v>
      </c>
      <c r="P781">
        <f>COUNTIF(C781:G781,"&gt;=18")</f>
        <v>2</v>
      </c>
      <c r="Q781">
        <f>SUMPRODUCT(--(D781:G781-C781:F781=1))</f>
        <v>0</v>
      </c>
      <c r="R781">
        <f>SUMPRODUCT(COUNTIF(C782:G782,C781:G781))</f>
        <v>0</v>
      </c>
      <c r="S781">
        <f>AVERAGE(J781:J785)</f>
        <v>79</v>
      </c>
      <c r="T781">
        <f>AVERAGE(J781:J800)</f>
        <v>79</v>
      </c>
      <c r="U781">
        <f>S781-T781</f>
        <v>0</v>
      </c>
      <c r="V781" t="str">
        <f>IF(S781&gt;T781,"EXPANDING (BULLISH)",IF(S781&lt;T781,"CONTRACTING (BEARISH)","NEUTRAL"))</f>
        <v>NEUTRAL</v>
      </c>
    </row>
    <row r="782">
      <c r="A782">
        <v>394</v>
      </c>
      <c r="B782" t="str">
        <v>2005-04-13</v>
      </c>
      <c r="C782">
        <v>5</v>
      </c>
      <c r="D782">
        <v>14</v>
      </c>
      <c r="E782">
        <v>25</v>
      </c>
      <c r="F782">
        <v>27</v>
      </c>
      <c r="G782">
        <v>35</v>
      </c>
      <c r="H782">
        <v>5</v>
      </c>
      <c r="I782" t="str">
        <v>5 - 14 - 25 - 27 - 35 [PB: 5]</v>
      </c>
      <c r="J782">
        <f>SUM(C782:G782)</f>
        <v>106</v>
      </c>
      <c r="K782">
        <f>AVERAGE(C782:G782)</f>
        <v>21.2</v>
      </c>
      <c r="L782">
        <f>MAX(C782:G782)-MIN(C782:G782)</f>
        <v>30</v>
      </c>
      <c r="M782">
        <f>SUMPRODUCT(MOD(C782:G782,2))</f>
        <v>4</v>
      </c>
      <c r="N782">
        <f>5-M782</f>
        <v>1</v>
      </c>
      <c r="O782">
        <f>COUNTIF(C782:G782,"&lt;=17")</f>
        <v>2</v>
      </c>
      <c r="P782">
        <f>COUNTIF(C782:G782,"&gt;=18")</f>
        <v>3</v>
      </c>
      <c r="Q782">
        <f>SUMPRODUCT(--(D782:G782-C782:F782=1))</f>
        <v>0</v>
      </c>
      <c r="R782">
        <f>SUMPRODUCT(COUNTIF(C783:G783,C782:G782))</f>
        <v>1</v>
      </c>
      <c r="S782">
        <f>AVERAGE(J782:J786)</f>
        <v>106</v>
      </c>
      <c r="T782">
        <f>AVERAGE(J782:J801)</f>
        <v>106</v>
      </c>
      <c r="U782">
        <f>S782-T782</f>
        <v>0</v>
      </c>
      <c r="V782" t="str">
        <f>IF(S782&gt;T782,"EXPANDING (BULLISH)",IF(S782&lt;T782,"CONTRACTING (BEARISH)","NEUTRAL"))</f>
        <v>NEUTRAL</v>
      </c>
    </row>
    <row r="783">
      <c r="A783">
        <v>393</v>
      </c>
      <c r="B783" t="str">
        <v>2005-04-09</v>
      </c>
      <c r="C783">
        <v>3</v>
      </c>
      <c r="D783">
        <v>5</v>
      </c>
      <c r="E783">
        <v>15</v>
      </c>
      <c r="F783">
        <v>33</v>
      </c>
      <c r="G783">
        <v>34</v>
      </c>
      <c r="H783">
        <v>10</v>
      </c>
      <c r="I783" t="str">
        <v>3 - 5 - 15 - 33 - 34 [PB: 10]</v>
      </c>
      <c r="J783">
        <f>SUM(C783:G783)</f>
        <v>90</v>
      </c>
      <c r="K783">
        <f>AVERAGE(C783:G783)</f>
        <v>18</v>
      </c>
      <c r="L783">
        <f>MAX(C783:G783)-MIN(C783:G783)</f>
        <v>31</v>
      </c>
      <c r="M783">
        <f>SUMPRODUCT(MOD(C783:G783,2))</f>
        <v>4</v>
      </c>
      <c r="N783">
        <f>5-M783</f>
        <v>1</v>
      </c>
      <c r="O783">
        <f>COUNTIF(C783:G783,"&lt;=17")</f>
        <v>3</v>
      </c>
      <c r="P783">
        <f>COUNTIF(C783:G783,"&gt;=18")</f>
        <v>2</v>
      </c>
      <c r="Q783">
        <f>SUMPRODUCT(--(D783:G783-C783:F783=1))</f>
        <v>1</v>
      </c>
      <c r="R783">
        <f>SUMPRODUCT(COUNTIF(C784:G784,C783:G783))</f>
        <v>0</v>
      </c>
      <c r="S783">
        <f>AVERAGE(J783:J787)</f>
        <v>90</v>
      </c>
      <c r="T783">
        <f>AVERAGE(J783:J802)</f>
        <v>90</v>
      </c>
      <c r="U783">
        <f>S783-T783</f>
        <v>0</v>
      </c>
      <c r="V783" t="str">
        <f>IF(S783&gt;T783,"EXPANDING (BULLISH)",IF(S783&lt;T783,"CONTRACTING (BEARISH)","NEUTRAL"))</f>
        <v>NEUTRAL</v>
      </c>
    </row>
    <row r="784">
      <c r="A784">
        <v>392</v>
      </c>
      <c r="B784" t="str">
        <v>2005-04-06</v>
      </c>
      <c r="C784">
        <v>10</v>
      </c>
      <c r="D784">
        <v>12</v>
      </c>
      <c r="E784">
        <v>28</v>
      </c>
      <c r="F784">
        <v>29</v>
      </c>
      <c r="G784">
        <v>31</v>
      </c>
      <c r="H784">
        <v>4</v>
      </c>
      <c r="I784" t="str">
        <v>10 - 12 - 28 - 29 - 31 [PB: 4]</v>
      </c>
      <c r="J784">
        <f>SUM(C784:G784)</f>
        <v>110</v>
      </c>
      <c r="K784">
        <f>AVERAGE(C784:G784)</f>
        <v>22</v>
      </c>
      <c r="L784">
        <f>MAX(C784:G784)-MIN(C784:G784)</f>
        <v>21</v>
      </c>
      <c r="M784">
        <f>SUMPRODUCT(MOD(C784:G784,2))</f>
        <v>2</v>
      </c>
      <c r="N784">
        <f>5-M784</f>
        <v>3</v>
      </c>
      <c r="O784">
        <f>COUNTIF(C784:G784,"&lt;=17")</f>
        <v>2</v>
      </c>
      <c r="P784">
        <f>COUNTIF(C784:G784,"&gt;=18")</f>
        <v>3</v>
      </c>
      <c r="Q784">
        <f>SUMPRODUCT(--(D784:G784-C784:F784=1))</f>
        <v>1</v>
      </c>
      <c r="R784">
        <f>SUMPRODUCT(COUNTIF(C785:G785,C784:G784))</f>
        <v>1</v>
      </c>
      <c r="S784">
        <f>AVERAGE(J784:J788)</f>
        <v>110</v>
      </c>
      <c r="T784">
        <f>AVERAGE(J784:J803)</f>
        <v>110</v>
      </c>
      <c r="U784">
        <f>S784-T784</f>
        <v>0</v>
      </c>
      <c r="V784" t="str">
        <f>IF(S784&gt;T784,"EXPANDING (BULLISH)",IF(S784&lt;T784,"CONTRACTING (BEARISH)","NEUTRAL"))</f>
        <v>NEUTRAL</v>
      </c>
    </row>
    <row r="785">
      <c r="A785">
        <v>391</v>
      </c>
      <c r="B785" t="str">
        <v>2005-04-02</v>
      </c>
      <c r="C785">
        <v>8</v>
      </c>
      <c r="D785">
        <v>15</v>
      </c>
      <c r="E785">
        <v>19</v>
      </c>
      <c r="F785">
        <v>25</v>
      </c>
      <c r="G785">
        <v>29</v>
      </c>
      <c r="H785">
        <v>6</v>
      </c>
      <c r="I785" t="str">
        <v>8 - 15 - 19 - 25 - 29 [PB: 6]</v>
      </c>
      <c r="J785">
        <f>SUM(C785:G785)</f>
        <v>96</v>
      </c>
      <c r="K785">
        <f>AVERAGE(C785:G785)</f>
        <v>19.2</v>
      </c>
      <c r="L785">
        <f>MAX(C785:G785)-MIN(C785:G785)</f>
        <v>21</v>
      </c>
      <c r="M785">
        <f>SUMPRODUCT(MOD(C785:G785,2))</f>
        <v>4</v>
      </c>
      <c r="N785">
        <f>5-M785</f>
        <v>1</v>
      </c>
      <c r="O785">
        <f>COUNTIF(C785:G785,"&lt;=17")</f>
        <v>2</v>
      </c>
      <c r="P785">
        <f>COUNTIF(C785:G785,"&gt;=18")</f>
        <v>3</v>
      </c>
      <c r="Q785">
        <f>SUMPRODUCT(--(D785:G785-C785:F785=1))</f>
        <v>0</v>
      </c>
      <c r="R785">
        <f>SUMPRODUCT(COUNTIF(C786:G786,C785:G785))</f>
        <v>1</v>
      </c>
      <c r="S785">
        <f>AVERAGE(J785:J789)</f>
        <v>96</v>
      </c>
      <c r="T785">
        <f>AVERAGE(J785:J804)</f>
        <v>96</v>
      </c>
      <c r="U785">
        <f>S785-T785</f>
        <v>0</v>
      </c>
      <c r="V785" t="str">
        <f>IF(S785&gt;T785,"EXPANDING (BULLISH)",IF(S785&lt;T785,"CONTRACTING (BEARISH)","NEUTRAL"))</f>
        <v>NEUTRAL</v>
      </c>
    </row>
    <row r="786">
      <c r="A786">
        <v>390</v>
      </c>
      <c r="B786" t="str">
        <v>2005-03-31</v>
      </c>
      <c r="C786">
        <v>3</v>
      </c>
      <c r="D786">
        <v>8</v>
      </c>
      <c r="E786">
        <v>22</v>
      </c>
      <c r="F786">
        <v>27</v>
      </c>
      <c r="G786">
        <v>31</v>
      </c>
      <c r="H786">
        <v>6</v>
      </c>
      <c r="I786" t="str">
        <v>3 - 8 - 22 - 27 - 31 [PB: 6]</v>
      </c>
      <c r="J786">
        <f>SUM(C786:G786)</f>
        <v>91</v>
      </c>
      <c r="K786">
        <f>AVERAGE(C786:G786)</f>
        <v>18.2</v>
      </c>
      <c r="L786">
        <f>MAX(C786:G786)-MIN(C786:G786)</f>
        <v>28</v>
      </c>
      <c r="M786">
        <f>SUMPRODUCT(MOD(C786:G786,2))</f>
        <v>3</v>
      </c>
      <c r="N786">
        <f>5-M786</f>
        <v>2</v>
      </c>
      <c r="O786">
        <f>COUNTIF(C786:G786,"&lt;=17")</f>
        <v>2</v>
      </c>
      <c r="P786">
        <f>COUNTIF(C786:G786,"&gt;=18")</f>
        <v>3</v>
      </c>
      <c r="Q786">
        <f>SUMPRODUCT(--(D786:G786-C786:F786=1))</f>
        <v>0</v>
      </c>
      <c r="R786">
        <f>SUMPRODUCT(COUNTIF(C787:G787,C786:G786))</f>
        <v>0</v>
      </c>
      <c r="S786">
        <f>AVERAGE(J786:J790)</f>
        <v>91</v>
      </c>
      <c r="T786">
        <f>AVERAGE(J786:J805)</f>
        <v>91</v>
      </c>
      <c r="U786">
        <f>S786-T786</f>
        <v>0</v>
      </c>
      <c r="V786" t="str">
        <f>IF(S786&gt;T786,"EXPANDING (BULLISH)",IF(S786&lt;T786,"CONTRACTING (BEARISH)","NEUTRAL"))</f>
        <v>NEUTRAL</v>
      </c>
    </row>
    <row r="787">
      <c r="A787">
        <v>389</v>
      </c>
      <c r="B787" t="str">
        <v>2005-03-26</v>
      </c>
      <c r="C787">
        <v>7</v>
      </c>
      <c r="D787">
        <v>9</v>
      </c>
      <c r="E787">
        <v>24</v>
      </c>
      <c r="F787">
        <v>28</v>
      </c>
      <c r="G787">
        <v>30</v>
      </c>
      <c r="H787">
        <v>4</v>
      </c>
      <c r="I787" t="str">
        <v>7 - 9 - 24 - 28 - 30 [PB: 4]</v>
      </c>
      <c r="J787">
        <f>SUM(C787:G787)</f>
        <v>98</v>
      </c>
      <c r="K787">
        <f>AVERAGE(C787:G787)</f>
        <v>19.6</v>
      </c>
      <c r="L787">
        <f>MAX(C787:G787)-MIN(C787:G787)</f>
        <v>23</v>
      </c>
      <c r="M787">
        <f>SUMPRODUCT(MOD(C787:G787,2))</f>
        <v>2</v>
      </c>
      <c r="N787">
        <f>5-M787</f>
        <v>3</v>
      </c>
      <c r="O787">
        <f>COUNTIF(C787:G787,"&lt;=17")</f>
        <v>2</v>
      </c>
      <c r="P787">
        <f>COUNTIF(C787:G787,"&gt;=18")</f>
        <v>3</v>
      </c>
      <c r="Q787">
        <f>SUMPRODUCT(--(D787:G787-C787:F787=1))</f>
        <v>0</v>
      </c>
      <c r="R787">
        <f>SUMPRODUCT(COUNTIF(C788:G788,C787:G787))</f>
        <v>1</v>
      </c>
      <c r="S787">
        <f>AVERAGE(J787:J791)</f>
        <v>98</v>
      </c>
      <c r="T787">
        <f>AVERAGE(J787:J806)</f>
        <v>98</v>
      </c>
      <c r="U787">
        <f>S787-T787</f>
        <v>0</v>
      </c>
      <c r="V787" t="str">
        <f>IF(S787&gt;T787,"EXPANDING (BULLISH)",IF(S787&lt;T787,"CONTRACTING (BEARISH)","NEUTRAL"))</f>
        <v>NEUTRAL</v>
      </c>
    </row>
    <row r="788">
      <c r="A788">
        <v>388</v>
      </c>
      <c r="B788" t="str">
        <v>2005-03-23</v>
      </c>
      <c r="C788">
        <v>12</v>
      </c>
      <c r="D788">
        <v>16</v>
      </c>
      <c r="E788">
        <v>18</v>
      </c>
      <c r="F788">
        <v>25</v>
      </c>
      <c r="G788">
        <v>30</v>
      </c>
      <c r="H788">
        <v>6</v>
      </c>
      <c r="I788" t="str">
        <v>12 - 16 - 18 - 25 - 30 [PB: 6]</v>
      </c>
      <c r="J788">
        <f>SUM(C788:G788)</f>
        <v>101</v>
      </c>
      <c r="K788">
        <f>AVERAGE(C788:G788)</f>
        <v>20.2</v>
      </c>
      <c r="L788">
        <f>MAX(C788:G788)-MIN(C788:G788)</f>
        <v>18</v>
      </c>
      <c r="M788">
        <f>SUMPRODUCT(MOD(C788:G788,2))</f>
        <v>1</v>
      </c>
      <c r="N788">
        <f>5-M788</f>
        <v>4</v>
      </c>
      <c r="O788">
        <f>COUNTIF(C788:G788,"&lt;=17")</f>
        <v>2</v>
      </c>
      <c r="P788">
        <f>COUNTIF(C788:G788,"&gt;=18")</f>
        <v>3</v>
      </c>
      <c r="Q788">
        <f>SUMPRODUCT(--(D788:G788-C788:F788=1))</f>
        <v>0</v>
      </c>
      <c r="R788">
        <f>SUMPRODUCT(COUNTIF(C789:G789,C788:G788))</f>
        <v>0</v>
      </c>
      <c r="S788">
        <f>AVERAGE(J788:J792)</f>
        <v>101</v>
      </c>
      <c r="T788">
        <f>AVERAGE(J788:J807)</f>
        <v>101</v>
      </c>
      <c r="U788">
        <f>S788-T788</f>
        <v>0</v>
      </c>
      <c r="V788" t="str">
        <f>IF(S788&gt;T788,"EXPANDING (BULLISH)",IF(S788&lt;T788,"CONTRACTING (BEARISH)","NEUTRAL"))</f>
        <v>NEUTRAL</v>
      </c>
    </row>
    <row r="789">
      <c r="A789">
        <v>387</v>
      </c>
      <c r="B789" t="str">
        <v>2005-03-19</v>
      </c>
      <c r="C789">
        <v>3</v>
      </c>
      <c r="D789">
        <v>7</v>
      </c>
      <c r="E789">
        <v>17</v>
      </c>
      <c r="F789">
        <v>19</v>
      </c>
      <c r="G789">
        <v>36</v>
      </c>
      <c r="H789">
        <v>6</v>
      </c>
      <c r="I789" t="str">
        <v>3 - 7 - 17 - 19 - 36 [PB: 6]</v>
      </c>
      <c r="J789">
        <f>SUM(C789:G789)</f>
        <v>82</v>
      </c>
      <c r="K789">
        <f>AVERAGE(C789:G789)</f>
        <v>16.4</v>
      </c>
      <c r="L789">
        <f>MAX(C789:G789)-MIN(C789:G789)</f>
        <v>33</v>
      </c>
      <c r="M789">
        <f>SUMPRODUCT(MOD(C789:G789,2))</f>
        <v>4</v>
      </c>
      <c r="N789">
        <f>5-M789</f>
        <v>1</v>
      </c>
      <c r="O789">
        <f>COUNTIF(C789:G789,"&lt;=17")</f>
        <v>3</v>
      </c>
      <c r="P789">
        <f>COUNTIF(C789:G789,"&gt;=18")</f>
        <v>2</v>
      </c>
      <c r="Q789">
        <f>SUMPRODUCT(--(D789:G789-C789:F789=1))</f>
        <v>0</v>
      </c>
      <c r="R789">
        <f>SUMPRODUCT(COUNTIF(C790:G790,C789:G789))</f>
        <v>1</v>
      </c>
      <c r="S789">
        <f>AVERAGE(J789:J793)</f>
        <v>82</v>
      </c>
      <c r="T789">
        <f>AVERAGE(J789:J808)</f>
        <v>82</v>
      </c>
      <c r="U789">
        <f>S789-T789</f>
        <v>0</v>
      </c>
      <c r="V789" t="str">
        <f>IF(S789&gt;T789,"EXPANDING (BULLISH)",IF(S789&lt;T789,"CONTRACTING (BEARISH)","NEUTRAL"))</f>
        <v>NEUTRAL</v>
      </c>
    </row>
    <row r="790">
      <c r="A790">
        <v>386</v>
      </c>
      <c r="B790" t="str">
        <v>2005-03-16</v>
      </c>
      <c r="C790">
        <v>19</v>
      </c>
      <c r="D790">
        <v>20</v>
      </c>
      <c r="E790">
        <v>25</v>
      </c>
      <c r="F790">
        <v>30</v>
      </c>
      <c r="G790">
        <v>34</v>
      </c>
      <c r="H790">
        <v>4</v>
      </c>
      <c r="I790" t="str">
        <v>19 - 20 - 25 - 30 - 34 [PB: 4]</v>
      </c>
      <c r="J790">
        <f>SUM(C790:G790)</f>
        <v>128</v>
      </c>
      <c r="K790">
        <f>AVERAGE(C790:G790)</f>
        <v>25.6</v>
      </c>
      <c r="L790">
        <f>MAX(C790:G790)-MIN(C790:G790)</f>
        <v>15</v>
      </c>
      <c r="M790">
        <f>SUMPRODUCT(MOD(C790:G790,2))</f>
        <v>2</v>
      </c>
      <c r="N790">
        <f>5-M790</f>
        <v>3</v>
      </c>
      <c r="O790">
        <f>COUNTIF(C790:G790,"&lt;=17")</f>
        <v>0</v>
      </c>
      <c r="P790">
        <f>COUNTIF(C790:G790,"&gt;=18")</f>
        <v>5</v>
      </c>
      <c r="Q790">
        <f>SUMPRODUCT(--(D790:G790-C790:F790=1))</f>
        <v>1</v>
      </c>
      <c r="R790">
        <f>SUMPRODUCT(COUNTIF(C791:G791,C790:G790))</f>
        <v>0</v>
      </c>
      <c r="S790">
        <f>AVERAGE(J790:J794)</f>
        <v>128</v>
      </c>
      <c r="T790">
        <f>AVERAGE(J790:J809)</f>
        <v>128</v>
      </c>
      <c r="U790">
        <f>S790-T790</f>
        <v>0</v>
      </c>
      <c r="V790" t="str">
        <f>IF(S790&gt;T790,"EXPANDING (BULLISH)",IF(S790&lt;T790,"CONTRACTING (BEARISH)","NEUTRAL"))</f>
        <v>NEUTRAL</v>
      </c>
    </row>
    <row r="791">
      <c r="A791">
        <v>385</v>
      </c>
      <c r="B791" t="str">
        <v>2005-03-12</v>
      </c>
      <c r="C791">
        <v>8</v>
      </c>
      <c r="D791">
        <v>12</v>
      </c>
      <c r="E791">
        <v>13</v>
      </c>
      <c r="F791">
        <v>18</v>
      </c>
      <c r="G791">
        <v>32</v>
      </c>
      <c r="H791">
        <v>6</v>
      </c>
      <c r="I791" t="str">
        <v>8 - 12 - 13 - 18 - 32 [PB: 6]</v>
      </c>
      <c r="J791">
        <f>SUM(C791:G791)</f>
        <v>83</v>
      </c>
      <c r="K791">
        <f>AVERAGE(C791:G791)</f>
        <v>16.6</v>
      </c>
      <c r="L791">
        <f>MAX(C791:G791)-MIN(C791:G791)</f>
        <v>24</v>
      </c>
      <c r="M791">
        <f>SUMPRODUCT(MOD(C791:G791,2))</f>
        <v>1</v>
      </c>
      <c r="N791">
        <f>5-M791</f>
        <v>4</v>
      </c>
      <c r="O791">
        <f>COUNTIF(C791:G791,"&lt;=17")</f>
        <v>3</v>
      </c>
      <c r="P791">
        <f>COUNTIF(C791:G791,"&gt;=18")</f>
        <v>2</v>
      </c>
      <c r="Q791">
        <f>SUMPRODUCT(--(D791:G791-C791:F791=1))</f>
        <v>1</v>
      </c>
      <c r="R791">
        <f>SUMPRODUCT(COUNTIF(C792:G792,C791:G791))</f>
        <v>0</v>
      </c>
      <c r="S791">
        <f>AVERAGE(J791:J795)</f>
        <v>83</v>
      </c>
      <c r="T791">
        <f>AVERAGE(J791:J810)</f>
        <v>83</v>
      </c>
      <c r="U791">
        <f>S791-T791</f>
        <v>0</v>
      </c>
      <c r="V791" t="str">
        <f>IF(S791&gt;T791,"EXPANDING (BULLISH)",IF(S791&lt;T791,"CONTRACTING (BEARISH)","NEUTRAL"))</f>
        <v>NEUTRAL</v>
      </c>
    </row>
    <row r="792">
      <c r="A792">
        <v>384</v>
      </c>
      <c r="B792" t="str">
        <v>2005-03-09</v>
      </c>
      <c r="C792">
        <v>11</v>
      </c>
      <c r="D792">
        <v>15</v>
      </c>
      <c r="E792">
        <v>16</v>
      </c>
      <c r="F792">
        <v>19</v>
      </c>
      <c r="G792">
        <v>33</v>
      </c>
      <c r="H792">
        <v>1</v>
      </c>
      <c r="I792" t="str">
        <v>11 - 15 - 16 - 19 - 33 [PB: 1]</v>
      </c>
      <c r="J792">
        <f>SUM(C792:G792)</f>
        <v>94</v>
      </c>
      <c r="K792">
        <f>AVERAGE(C792:G792)</f>
        <v>18.8</v>
      </c>
      <c r="L792">
        <f>MAX(C792:G792)-MIN(C792:G792)</f>
        <v>22</v>
      </c>
      <c r="M792">
        <f>SUMPRODUCT(MOD(C792:G792,2))</f>
        <v>4</v>
      </c>
      <c r="N792">
        <f>5-M792</f>
        <v>1</v>
      </c>
      <c r="O792">
        <f>COUNTIF(C792:G792,"&lt;=17")</f>
        <v>3</v>
      </c>
      <c r="P792">
        <f>COUNTIF(C792:G792,"&gt;=18")</f>
        <v>2</v>
      </c>
      <c r="Q792">
        <f>SUMPRODUCT(--(D792:G792-C792:F792=1))</f>
        <v>1</v>
      </c>
      <c r="R792">
        <f>SUMPRODUCT(COUNTIF(C793:G793,C792:G792))</f>
        <v>1</v>
      </c>
      <c r="S792">
        <f>AVERAGE(J792:J796)</f>
        <v>94</v>
      </c>
      <c r="T792">
        <f>AVERAGE(J792:J811)</f>
        <v>94</v>
      </c>
      <c r="U792">
        <f>S792-T792</f>
        <v>0</v>
      </c>
      <c r="V792" t="str">
        <f>IF(S792&gt;T792,"EXPANDING (BULLISH)",IF(S792&lt;T792,"CONTRACTING (BEARISH)","NEUTRAL"))</f>
        <v>NEUTRAL</v>
      </c>
    </row>
    <row r="793">
      <c r="A793">
        <v>383</v>
      </c>
      <c r="B793" t="str">
        <v>2005-03-05</v>
      </c>
      <c r="C793">
        <v>1</v>
      </c>
      <c r="D793">
        <v>4</v>
      </c>
      <c r="E793">
        <v>5</v>
      </c>
      <c r="F793">
        <v>25</v>
      </c>
      <c r="G793">
        <v>33</v>
      </c>
      <c r="H793">
        <v>4</v>
      </c>
      <c r="I793" t="str">
        <v>1 - 4 - 5 - 25 - 33 [PB: 4]</v>
      </c>
      <c r="J793">
        <f>SUM(C793:G793)</f>
        <v>68</v>
      </c>
      <c r="K793">
        <f>AVERAGE(C793:G793)</f>
        <v>13.6</v>
      </c>
      <c r="L793">
        <f>MAX(C793:G793)-MIN(C793:G793)</f>
        <v>32</v>
      </c>
      <c r="M793">
        <f>SUMPRODUCT(MOD(C793:G793,2))</f>
        <v>4</v>
      </c>
      <c r="N793">
        <f>5-M793</f>
        <v>1</v>
      </c>
      <c r="O793">
        <f>COUNTIF(C793:G793,"&lt;=17")</f>
        <v>3</v>
      </c>
      <c r="P793">
        <f>COUNTIF(C793:G793,"&gt;=18")</f>
        <v>2</v>
      </c>
      <c r="Q793">
        <f>SUMPRODUCT(--(D793:G793-C793:F793=1))</f>
        <v>1</v>
      </c>
      <c r="R793">
        <f>SUMPRODUCT(COUNTIF(C794:G794,C793:G793))</f>
        <v>2</v>
      </c>
      <c r="S793">
        <f>AVERAGE(J793:J797)</f>
        <v>68</v>
      </c>
      <c r="T793">
        <f>AVERAGE(J793:J812)</f>
        <v>68</v>
      </c>
      <c r="U793">
        <f>S793-T793</f>
        <v>0</v>
      </c>
      <c r="V793" t="str">
        <f>IF(S793&gt;T793,"EXPANDING (BULLISH)",IF(S793&lt;T793,"CONTRACTING (BEARISH)","NEUTRAL"))</f>
        <v>NEUTRAL</v>
      </c>
    </row>
    <row r="794">
      <c r="A794">
        <v>382</v>
      </c>
      <c r="B794" t="str">
        <v>2005-03-02</v>
      </c>
      <c r="C794">
        <v>4</v>
      </c>
      <c r="D794">
        <v>6</v>
      </c>
      <c r="E794">
        <v>17</v>
      </c>
      <c r="F794">
        <v>33</v>
      </c>
      <c r="G794">
        <v>36</v>
      </c>
      <c r="H794">
        <v>8</v>
      </c>
      <c r="I794" t="str">
        <v>4 - 6 - 17 - 33 - 36 [PB: 8]</v>
      </c>
      <c r="J794">
        <f>SUM(C794:G794)</f>
        <v>96</v>
      </c>
      <c r="K794">
        <f>AVERAGE(C794:G794)</f>
        <v>19.2</v>
      </c>
      <c r="L794">
        <f>MAX(C794:G794)-MIN(C794:G794)</f>
        <v>32</v>
      </c>
      <c r="M794">
        <f>SUMPRODUCT(MOD(C794:G794,2))</f>
        <v>2</v>
      </c>
      <c r="N794">
        <f>5-M794</f>
        <v>3</v>
      </c>
      <c r="O794">
        <f>COUNTIF(C794:G794,"&lt;=17")</f>
        <v>3</v>
      </c>
      <c r="P794">
        <f>COUNTIF(C794:G794,"&gt;=18")</f>
        <v>2</v>
      </c>
      <c r="Q794">
        <f>SUMPRODUCT(--(D794:G794-C794:F794=1))</f>
        <v>0</v>
      </c>
      <c r="R794">
        <f>SUMPRODUCT(COUNTIF(C795:G795,C794:G794))</f>
        <v>0</v>
      </c>
      <c r="S794">
        <f>AVERAGE(J794:J798)</f>
        <v>96</v>
      </c>
      <c r="T794">
        <f>AVERAGE(J794:J813)</f>
        <v>96</v>
      </c>
      <c r="U794">
        <f>S794-T794</f>
        <v>0</v>
      </c>
      <c r="V794" t="str">
        <f>IF(S794&gt;T794,"EXPANDING (BULLISH)",IF(S794&lt;T794,"CONTRACTING (BEARISH)","NEUTRAL"))</f>
        <v>NEUTRAL</v>
      </c>
    </row>
    <row r="795">
      <c r="A795">
        <v>381</v>
      </c>
      <c r="B795" t="str">
        <v>2005-02-26</v>
      </c>
      <c r="C795">
        <v>2</v>
      </c>
      <c r="D795">
        <v>7</v>
      </c>
      <c r="E795">
        <v>10</v>
      </c>
      <c r="F795">
        <v>12</v>
      </c>
      <c r="G795">
        <v>16</v>
      </c>
      <c r="H795">
        <v>7</v>
      </c>
      <c r="I795" t="str">
        <v>2 - 7 - 10 - 12 - 16 [PB: 7]</v>
      </c>
      <c r="J795">
        <f>SUM(C795:G795)</f>
        <v>47</v>
      </c>
      <c r="K795">
        <f>AVERAGE(C795:G795)</f>
        <v>9.4</v>
      </c>
      <c r="L795">
        <f>MAX(C795:G795)-MIN(C795:G795)</f>
        <v>14</v>
      </c>
      <c r="M795">
        <f>SUMPRODUCT(MOD(C795:G795,2))</f>
        <v>1</v>
      </c>
      <c r="N795">
        <f>5-M795</f>
        <v>4</v>
      </c>
      <c r="O795">
        <f>COUNTIF(C795:G795,"&lt;=17")</f>
        <v>5</v>
      </c>
      <c r="P795">
        <f>COUNTIF(C795:G795,"&gt;=18")</f>
        <v>0</v>
      </c>
      <c r="Q795">
        <f>SUMPRODUCT(--(D795:G795-C795:F795=1))</f>
        <v>0</v>
      </c>
      <c r="R795">
        <f>SUMPRODUCT(COUNTIF(C796:G796,C795:G795))</f>
        <v>1</v>
      </c>
      <c r="S795">
        <f>AVERAGE(J795:J799)</f>
        <v>47</v>
      </c>
      <c r="T795">
        <f>AVERAGE(J795:J814)</f>
        <v>47</v>
      </c>
      <c r="U795">
        <f>S795-T795</f>
        <v>0</v>
      </c>
      <c r="V795" t="str">
        <f>IF(S795&gt;T795,"EXPANDING (BULLISH)",IF(S795&lt;T795,"CONTRACTING (BEARISH)","NEUTRAL"))</f>
        <v>NEUTRAL</v>
      </c>
    </row>
    <row r="796">
      <c r="A796">
        <v>380</v>
      </c>
      <c r="B796" t="str">
        <v>2005-02-23</v>
      </c>
      <c r="C796">
        <v>9</v>
      </c>
      <c r="D796">
        <v>10</v>
      </c>
      <c r="E796">
        <v>17</v>
      </c>
      <c r="F796">
        <v>20</v>
      </c>
      <c r="G796">
        <v>35</v>
      </c>
      <c r="H796">
        <v>6</v>
      </c>
      <c r="I796" t="str">
        <v>9 - 10 - 17 - 20 - 35 [PB: 6]</v>
      </c>
      <c r="J796">
        <f>SUM(C796:G796)</f>
        <v>91</v>
      </c>
      <c r="K796">
        <f>AVERAGE(C796:G796)</f>
        <v>18.2</v>
      </c>
      <c r="L796">
        <f>MAX(C796:G796)-MIN(C796:G796)</f>
        <v>26</v>
      </c>
      <c r="M796">
        <f>SUMPRODUCT(MOD(C796:G796,2))</f>
        <v>3</v>
      </c>
      <c r="N796">
        <f>5-M796</f>
        <v>2</v>
      </c>
      <c r="O796">
        <f>COUNTIF(C796:G796,"&lt;=17")</f>
        <v>3</v>
      </c>
      <c r="P796">
        <f>COUNTIF(C796:G796,"&gt;=18")</f>
        <v>2</v>
      </c>
      <c r="Q796">
        <f>SUMPRODUCT(--(D796:G796-C796:F796=1))</f>
        <v>1</v>
      </c>
      <c r="R796">
        <f>SUMPRODUCT(COUNTIF(C797:G797,C796:G796))</f>
        <v>1</v>
      </c>
      <c r="S796">
        <f>AVERAGE(J796:J800)</f>
        <v>91</v>
      </c>
      <c r="T796">
        <f>AVERAGE(J796:J815)</f>
        <v>91</v>
      </c>
      <c r="U796">
        <f>S796-T796</f>
        <v>0</v>
      </c>
      <c r="V796" t="str">
        <f>IF(S796&gt;T796,"EXPANDING (BULLISH)",IF(S796&lt;T796,"CONTRACTING (BEARISH)","NEUTRAL"))</f>
        <v>NEUTRAL</v>
      </c>
    </row>
    <row r="797">
      <c r="A797">
        <v>379</v>
      </c>
      <c r="B797" t="str">
        <v>2005-02-19</v>
      </c>
      <c r="C797">
        <v>7</v>
      </c>
      <c r="D797">
        <v>9</v>
      </c>
      <c r="E797">
        <v>12</v>
      </c>
      <c r="F797">
        <v>18</v>
      </c>
      <c r="G797">
        <v>22</v>
      </c>
      <c r="H797">
        <v>2</v>
      </c>
      <c r="I797" t="str">
        <v>7 - 9 - 12 - 18 - 22 [PB: 2]</v>
      </c>
      <c r="J797">
        <f>SUM(C797:G797)</f>
        <v>68</v>
      </c>
      <c r="K797">
        <f>AVERAGE(C797:G797)</f>
        <v>13.6</v>
      </c>
      <c r="L797">
        <f>MAX(C797:G797)-MIN(C797:G797)</f>
        <v>15</v>
      </c>
      <c r="M797">
        <f>SUMPRODUCT(MOD(C797:G797,2))</f>
        <v>2</v>
      </c>
      <c r="N797">
        <f>5-M797</f>
        <v>3</v>
      </c>
      <c r="O797">
        <f>COUNTIF(C797:G797,"&lt;=17")</f>
        <v>3</v>
      </c>
      <c r="P797">
        <f>COUNTIF(C797:G797,"&gt;=18")</f>
        <v>2</v>
      </c>
      <c r="Q797">
        <f>SUMPRODUCT(--(D797:G797-C797:F797=1))</f>
        <v>0</v>
      </c>
      <c r="R797">
        <f>SUMPRODUCT(COUNTIF(C798:G798,C797:G797))</f>
        <v>1</v>
      </c>
      <c r="S797">
        <f>AVERAGE(J797:J801)</f>
        <v>68</v>
      </c>
      <c r="T797">
        <f>AVERAGE(J797:J816)</f>
        <v>68</v>
      </c>
      <c r="U797">
        <f>S797-T797</f>
        <v>0</v>
      </c>
      <c r="V797" t="str">
        <f>IF(S797&gt;T797,"EXPANDING (BULLISH)",IF(S797&lt;T797,"CONTRACTING (BEARISH)","NEUTRAL"))</f>
        <v>NEUTRAL</v>
      </c>
    </row>
    <row r="798">
      <c r="A798">
        <v>378</v>
      </c>
      <c r="B798" t="str">
        <v>2005-02-16</v>
      </c>
      <c r="C798">
        <v>1</v>
      </c>
      <c r="D798">
        <v>4</v>
      </c>
      <c r="E798">
        <v>11</v>
      </c>
      <c r="F798">
        <v>12</v>
      </c>
      <c r="G798">
        <v>27</v>
      </c>
      <c r="H798">
        <v>3</v>
      </c>
      <c r="I798" t="str">
        <v>1 - 4 - 11 - 12 - 27 [PB: 3]</v>
      </c>
      <c r="J798">
        <f>SUM(C798:G798)</f>
        <v>55</v>
      </c>
      <c r="K798">
        <f>AVERAGE(C798:G798)</f>
        <v>11</v>
      </c>
      <c r="L798">
        <f>MAX(C798:G798)-MIN(C798:G798)</f>
        <v>26</v>
      </c>
      <c r="M798">
        <f>SUMPRODUCT(MOD(C798:G798,2))</f>
        <v>3</v>
      </c>
      <c r="N798">
        <f>5-M798</f>
        <v>2</v>
      </c>
      <c r="O798">
        <f>COUNTIF(C798:G798,"&lt;=17")</f>
        <v>4</v>
      </c>
      <c r="P798">
        <f>COUNTIF(C798:G798,"&gt;=18")</f>
        <v>1</v>
      </c>
      <c r="Q798">
        <f>SUMPRODUCT(--(D798:G798-C798:F798=1))</f>
        <v>1</v>
      </c>
      <c r="R798">
        <f>SUMPRODUCT(COUNTIF(C799:G799,C798:G798))</f>
        <v>2</v>
      </c>
      <c r="S798">
        <f>AVERAGE(J798:J802)</f>
        <v>55</v>
      </c>
      <c r="T798">
        <f>AVERAGE(J798:J817)</f>
        <v>55</v>
      </c>
      <c r="U798">
        <f>S798-T798</f>
        <v>0</v>
      </c>
      <c r="V798" t="str">
        <f>IF(S798&gt;T798,"EXPANDING (BULLISH)",IF(S798&lt;T798,"CONTRACTING (BEARISH)","NEUTRAL"))</f>
        <v>NEUTRAL</v>
      </c>
    </row>
    <row r="799">
      <c r="A799">
        <v>377</v>
      </c>
      <c r="B799" t="str">
        <v>2005-02-12</v>
      </c>
      <c r="C799">
        <v>1</v>
      </c>
      <c r="D799">
        <v>4</v>
      </c>
      <c r="E799">
        <v>19</v>
      </c>
      <c r="F799">
        <v>30</v>
      </c>
      <c r="G799">
        <v>35</v>
      </c>
      <c r="H799">
        <v>6</v>
      </c>
      <c r="I799" t="str">
        <v>1 - 4 - 19 - 30 - 35 [PB: 6]</v>
      </c>
      <c r="J799">
        <f>SUM(C799:G799)</f>
        <v>89</v>
      </c>
      <c r="K799">
        <f>AVERAGE(C799:G799)</f>
        <v>17.8</v>
      </c>
      <c r="L799">
        <f>MAX(C799:G799)-MIN(C799:G799)</f>
        <v>34</v>
      </c>
      <c r="M799">
        <f>SUMPRODUCT(MOD(C799:G799,2))</f>
        <v>3</v>
      </c>
      <c r="N799">
        <f>5-M799</f>
        <v>2</v>
      </c>
      <c r="O799">
        <f>COUNTIF(C799:G799,"&lt;=17")</f>
        <v>2</v>
      </c>
      <c r="P799">
        <f>COUNTIF(C799:G799,"&gt;=18")</f>
        <v>3</v>
      </c>
      <c r="Q799">
        <f>SUMPRODUCT(--(D799:G799-C799:F799=1))</f>
        <v>0</v>
      </c>
      <c r="R799">
        <f>SUMPRODUCT(COUNTIF(C800:G800,C799:G799))</f>
        <v>0</v>
      </c>
      <c r="S799">
        <f>AVERAGE(J799:J803)</f>
        <v>89</v>
      </c>
      <c r="T799">
        <f>AVERAGE(J799:J818)</f>
        <v>89</v>
      </c>
      <c r="U799">
        <f>S799-T799</f>
        <v>0</v>
      </c>
      <c r="V799" t="str">
        <f>IF(S799&gt;T799,"EXPANDING (BULLISH)",IF(S799&lt;T799,"CONTRACTING (BEARISH)","NEUTRAL"))</f>
        <v>NEUTRAL</v>
      </c>
    </row>
    <row r="800">
      <c r="A800">
        <v>376</v>
      </c>
      <c r="B800" t="str">
        <v>2005-02-09</v>
      </c>
      <c r="C800">
        <v>14</v>
      </c>
      <c r="D800">
        <v>17</v>
      </c>
      <c r="E800">
        <v>22</v>
      </c>
      <c r="F800">
        <v>23</v>
      </c>
      <c r="G800">
        <v>36</v>
      </c>
      <c r="H800">
        <v>6</v>
      </c>
      <c r="I800" t="str">
        <v>14 - 17 - 22 - 23 - 36 [PB: 6]</v>
      </c>
      <c r="J800">
        <f>SUM(C800:G800)</f>
        <v>112</v>
      </c>
      <c r="K800">
        <f>AVERAGE(C800:G800)</f>
        <v>22.4</v>
      </c>
      <c r="L800">
        <f>MAX(C800:G800)-MIN(C800:G800)</f>
        <v>22</v>
      </c>
      <c r="M800">
        <f>SUMPRODUCT(MOD(C800:G800,2))</f>
        <v>2</v>
      </c>
      <c r="N800">
        <f>5-M800</f>
        <v>3</v>
      </c>
      <c r="O800">
        <f>COUNTIF(C800:G800,"&lt;=17")</f>
        <v>2</v>
      </c>
      <c r="P800">
        <f>COUNTIF(C800:G800,"&gt;=18")</f>
        <v>3</v>
      </c>
      <c r="Q800">
        <f>SUMPRODUCT(--(D800:G800-C800:F800=1))</f>
        <v>1</v>
      </c>
      <c r="R800">
        <f>SUMPRODUCT(COUNTIF(C801:G801,C800:G800))</f>
        <v>0</v>
      </c>
      <c r="S800">
        <f>AVERAGE(J800:J804)</f>
        <v>112</v>
      </c>
      <c r="T800">
        <f>AVERAGE(J800:J819)</f>
        <v>112</v>
      </c>
      <c r="U800">
        <f>S800-T800</f>
        <v>0</v>
      </c>
      <c r="V800" t="str">
        <f>IF(S800&gt;T800,"EXPANDING (BULLISH)",IF(S800&lt;T800,"CONTRACTING (BEARISH)","NEUTRAL"))</f>
        <v>NEUTRAL</v>
      </c>
    </row>
    <row r="801">
      <c r="A801">
        <v>375</v>
      </c>
      <c r="B801" t="str">
        <v>2005-02-05</v>
      </c>
      <c r="C801">
        <v>19</v>
      </c>
      <c r="D801">
        <v>21</v>
      </c>
      <c r="E801">
        <v>25</v>
      </c>
      <c r="F801">
        <v>29</v>
      </c>
      <c r="G801">
        <v>34</v>
      </c>
      <c r="H801">
        <v>7</v>
      </c>
      <c r="I801" t="str">
        <v>19 - 21 - 25 - 29 - 34 [PB: 7]</v>
      </c>
      <c r="J801">
        <f>SUM(C801:G801)</f>
        <v>128</v>
      </c>
      <c r="K801">
        <f>AVERAGE(C801:G801)</f>
        <v>25.6</v>
      </c>
      <c r="L801">
        <f>MAX(C801:G801)-MIN(C801:G801)</f>
        <v>15</v>
      </c>
      <c r="M801">
        <f>SUMPRODUCT(MOD(C801:G801,2))</f>
        <v>4</v>
      </c>
      <c r="N801">
        <f>5-M801</f>
        <v>1</v>
      </c>
      <c r="O801">
        <f>COUNTIF(C801:G801,"&lt;=17")</f>
        <v>0</v>
      </c>
      <c r="P801">
        <f>COUNTIF(C801:G801,"&gt;=18")</f>
        <v>5</v>
      </c>
      <c r="Q801">
        <f>SUMPRODUCT(--(D801:G801-C801:F801=1))</f>
        <v>0</v>
      </c>
      <c r="R801">
        <f>SUMPRODUCT(COUNTIF(C802:G802,C801:G801))</f>
        <v>2</v>
      </c>
      <c r="S801">
        <f>AVERAGE(J801:J805)</f>
        <v>128</v>
      </c>
      <c r="T801">
        <f>AVERAGE(J801:J820)</f>
        <v>128</v>
      </c>
      <c r="U801">
        <f>S801-T801</f>
        <v>0</v>
      </c>
      <c r="V801" t="str">
        <f>IF(S801&gt;T801,"EXPANDING (BULLISH)",IF(S801&lt;T801,"CONTRACTING (BEARISH)","NEUTRAL"))</f>
        <v>NEUTRAL</v>
      </c>
    </row>
    <row r="802">
      <c r="A802">
        <v>374</v>
      </c>
      <c r="B802" t="str">
        <v>2005-02-02</v>
      </c>
      <c r="C802">
        <v>12</v>
      </c>
      <c r="D802">
        <v>16</v>
      </c>
      <c r="E802">
        <v>19</v>
      </c>
      <c r="F802">
        <v>21</v>
      </c>
      <c r="G802">
        <v>23</v>
      </c>
      <c r="H802">
        <v>5</v>
      </c>
      <c r="I802" t="str">
        <v>12 - 16 - 19 - 21 - 23 [PB: 5]</v>
      </c>
      <c r="J802">
        <f>SUM(C802:G802)</f>
        <v>91</v>
      </c>
      <c r="K802">
        <f>AVERAGE(C802:G802)</f>
        <v>18.2</v>
      </c>
      <c r="L802">
        <f>MAX(C802:G802)-MIN(C802:G802)</f>
        <v>11</v>
      </c>
      <c r="M802">
        <f>SUMPRODUCT(MOD(C802:G802,2))</f>
        <v>3</v>
      </c>
      <c r="N802">
        <f>5-M802</f>
        <v>2</v>
      </c>
      <c r="O802">
        <f>COUNTIF(C802:G802,"&lt;=17")</f>
        <v>2</v>
      </c>
      <c r="P802">
        <f>COUNTIF(C802:G802,"&gt;=18")</f>
        <v>3</v>
      </c>
      <c r="Q802">
        <f>SUMPRODUCT(--(D802:G802-C802:F802=1))</f>
        <v>0</v>
      </c>
      <c r="R802">
        <f>SUMPRODUCT(COUNTIF(C803:G803,C802:G802))</f>
        <v>0</v>
      </c>
      <c r="S802">
        <f>AVERAGE(J802:J806)</f>
        <v>91</v>
      </c>
      <c r="T802">
        <f>AVERAGE(J802:J821)</f>
        <v>91</v>
      </c>
      <c r="U802">
        <f>S802-T802</f>
        <v>0</v>
      </c>
      <c r="V802" t="str">
        <f>IF(S802&gt;T802,"EXPANDING (BULLISH)",IF(S802&lt;T802,"CONTRACTING (BEARISH)","NEUTRAL"))</f>
        <v>NEUTRAL</v>
      </c>
    </row>
    <row r="803">
      <c r="A803">
        <v>373</v>
      </c>
      <c r="B803" t="str">
        <v>2005-01-29</v>
      </c>
      <c r="C803">
        <v>8</v>
      </c>
      <c r="D803">
        <v>13</v>
      </c>
      <c r="E803">
        <v>20</v>
      </c>
      <c r="F803">
        <v>35</v>
      </c>
      <c r="G803">
        <v>36</v>
      </c>
      <c r="H803">
        <v>7</v>
      </c>
      <c r="I803" t="str">
        <v>8 - 13 - 20 - 35 - 36 [PB: 7]</v>
      </c>
      <c r="J803">
        <f>SUM(C803:G803)</f>
        <v>112</v>
      </c>
      <c r="K803">
        <f>AVERAGE(C803:G803)</f>
        <v>22.4</v>
      </c>
      <c r="L803">
        <f>MAX(C803:G803)-MIN(C803:G803)</f>
        <v>28</v>
      </c>
      <c r="M803">
        <f>SUMPRODUCT(MOD(C803:G803,2))</f>
        <v>2</v>
      </c>
      <c r="N803">
        <f>5-M803</f>
        <v>3</v>
      </c>
      <c r="O803">
        <f>COUNTIF(C803:G803,"&lt;=17")</f>
        <v>2</v>
      </c>
      <c r="P803">
        <f>COUNTIF(C803:G803,"&gt;=18")</f>
        <v>3</v>
      </c>
      <c r="Q803">
        <f>SUMPRODUCT(--(D803:G803-C803:F803=1))</f>
        <v>1</v>
      </c>
      <c r="R803">
        <f>SUMPRODUCT(COUNTIF(C804:G804,C803:G803))</f>
        <v>1</v>
      </c>
      <c r="S803">
        <f>AVERAGE(J803:J807)</f>
        <v>112</v>
      </c>
      <c r="T803">
        <f>AVERAGE(J803:J822)</f>
        <v>112</v>
      </c>
      <c r="U803">
        <f>S803-T803</f>
        <v>0</v>
      </c>
      <c r="V803" t="str">
        <f>IF(S803&gt;T803,"EXPANDING (BULLISH)",IF(S803&lt;T803,"CONTRACTING (BEARISH)","NEUTRAL"))</f>
        <v>NEUTRAL</v>
      </c>
    </row>
    <row r="804">
      <c r="A804">
        <v>372</v>
      </c>
      <c r="B804" t="str">
        <v>2005-01-26</v>
      </c>
      <c r="C804">
        <v>9</v>
      </c>
      <c r="D804">
        <v>16</v>
      </c>
      <c r="E804">
        <v>20</v>
      </c>
      <c r="F804">
        <v>26</v>
      </c>
      <c r="G804">
        <v>34</v>
      </c>
      <c r="H804">
        <v>5</v>
      </c>
      <c r="I804" t="str">
        <v>9 - 16 - 20 - 26 - 34 [PB: 5]</v>
      </c>
      <c r="J804">
        <f>SUM(C804:G804)</f>
        <v>105</v>
      </c>
      <c r="K804">
        <f>AVERAGE(C804:G804)</f>
        <v>21</v>
      </c>
      <c r="L804">
        <f>MAX(C804:G804)-MIN(C804:G804)</f>
        <v>25</v>
      </c>
      <c r="M804">
        <f>SUMPRODUCT(MOD(C804:G804,2))</f>
        <v>1</v>
      </c>
      <c r="N804">
        <f>5-M804</f>
        <v>4</v>
      </c>
      <c r="O804">
        <f>COUNTIF(C804:G804,"&lt;=17")</f>
        <v>2</v>
      </c>
      <c r="P804">
        <f>COUNTIF(C804:G804,"&gt;=18")</f>
        <v>3</v>
      </c>
      <c r="Q804">
        <f>SUMPRODUCT(--(D804:G804-C804:F804=1))</f>
        <v>0</v>
      </c>
      <c r="R804">
        <f>SUMPRODUCT(COUNTIF(C805:G805,C804:G804))</f>
        <v>0</v>
      </c>
      <c r="S804">
        <f>AVERAGE(J804:J808)</f>
        <v>105</v>
      </c>
      <c r="T804">
        <f>AVERAGE(J804:J823)</f>
        <v>105</v>
      </c>
      <c r="U804">
        <f>S804-T804</f>
        <v>0</v>
      </c>
      <c r="V804" t="str">
        <f>IF(S804&gt;T804,"EXPANDING (BULLISH)",IF(S804&lt;T804,"CONTRACTING (BEARISH)","NEUTRAL"))</f>
        <v>NEUTRAL</v>
      </c>
    </row>
    <row r="805">
      <c r="A805">
        <v>371</v>
      </c>
      <c r="B805" t="str">
        <v>2005-01-22</v>
      </c>
      <c r="C805">
        <v>1</v>
      </c>
      <c r="D805">
        <v>3</v>
      </c>
      <c r="E805">
        <v>7</v>
      </c>
      <c r="F805">
        <v>10</v>
      </c>
      <c r="G805">
        <v>30</v>
      </c>
      <c r="H805">
        <v>4</v>
      </c>
      <c r="I805" t="str">
        <v>1 - 3 - 7 - 10 - 30 [PB: 4]</v>
      </c>
      <c r="J805">
        <f>SUM(C805:G805)</f>
        <v>51</v>
      </c>
      <c r="K805">
        <f>AVERAGE(C805:G805)</f>
        <v>10.2</v>
      </c>
      <c r="L805">
        <f>MAX(C805:G805)-MIN(C805:G805)</f>
        <v>29</v>
      </c>
      <c r="M805">
        <f>SUMPRODUCT(MOD(C805:G805,2))</f>
        <v>3</v>
      </c>
      <c r="N805">
        <f>5-M805</f>
        <v>2</v>
      </c>
      <c r="O805">
        <f>COUNTIF(C805:G805,"&lt;=17")</f>
        <v>4</v>
      </c>
      <c r="P805">
        <f>COUNTIF(C805:G805,"&gt;=18")</f>
        <v>1</v>
      </c>
      <c r="Q805">
        <f>SUMPRODUCT(--(D805:G805-C805:F805=1))</f>
        <v>0</v>
      </c>
      <c r="R805">
        <f>SUMPRODUCT(COUNTIF(C806:G806,C805:G805))</f>
        <v>1</v>
      </c>
      <c r="S805">
        <f>AVERAGE(J805:J809)</f>
        <v>51</v>
      </c>
      <c r="T805">
        <f>AVERAGE(J805:J824)</f>
        <v>51</v>
      </c>
      <c r="U805">
        <f>S805-T805</f>
        <v>0</v>
      </c>
      <c r="V805" t="str">
        <f>IF(S805&gt;T805,"EXPANDING (BULLISH)",IF(S805&lt;T805,"CONTRACTING (BEARISH)","NEUTRAL"))</f>
        <v>NEUTRAL</v>
      </c>
    </row>
    <row r="806">
      <c r="A806">
        <v>370</v>
      </c>
      <c r="B806" t="str">
        <v>2005-01-19</v>
      </c>
      <c r="C806">
        <v>1</v>
      </c>
      <c r="D806">
        <v>5</v>
      </c>
      <c r="E806">
        <v>11</v>
      </c>
      <c r="F806">
        <v>19</v>
      </c>
      <c r="G806">
        <v>27</v>
      </c>
      <c r="H806">
        <v>2</v>
      </c>
      <c r="I806" t="str">
        <v>1 - 5 - 11 - 19 - 27 [PB: 2]</v>
      </c>
      <c r="J806">
        <f>SUM(C806:G806)</f>
        <v>63</v>
      </c>
      <c r="K806">
        <f>AVERAGE(C806:G806)</f>
        <v>12.6</v>
      </c>
      <c r="L806">
        <f>MAX(C806:G806)-MIN(C806:G806)</f>
        <v>26</v>
      </c>
      <c r="M806">
        <f>SUMPRODUCT(MOD(C806:G806,2))</f>
        <v>5</v>
      </c>
      <c r="N806">
        <f>5-M806</f>
        <v>0</v>
      </c>
      <c r="O806">
        <f>COUNTIF(C806:G806,"&lt;=17")</f>
        <v>3</v>
      </c>
      <c r="P806">
        <f>COUNTIF(C806:G806,"&gt;=18")</f>
        <v>2</v>
      </c>
      <c r="Q806">
        <f>SUMPRODUCT(--(D806:G806-C806:F806=1))</f>
        <v>0</v>
      </c>
      <c r="R806">
        <f>SUMPRODUCT(COUNTIF(C807:G807,C806:G806))</f>
        <v>1</v>
      </c>
      <c r="S806">
        <f>AVERAGE(J806:J810)</f>
        <v>63</v>
      </c>
      <c r="T806">
        <f>AVERAGE(J806:J825)</f>
        <v>63</v>
      </c>
      <c r="U806">
        <f>S806-T806</f>
        <v>0</v>
      </c>
      <c r="V806" t="str">
        <f>IF(S806&gt;T806,"EXPANDING (BULLISH)",IF(S806&lt;T806,"CONTRACTING (BEARISH)","NEUTRAL"))</f>
        <v>NEUTRAL</v>
      </c>
    </row>
    <row r="807">
      <c r="A807">
        <v>369</v>
      </c>
      <c r="B807" t="str">
        <v>2005-01-15</v>
      </c>
      <c r="C807">
        <v>19</v>
      </c>
      <c r="D807">
        <v>20</v>
      </c>
      <c r="E807">
        <v>21</v>
      </c>
      <c r="F807">
        <v>29</v>
      </c>
      <c r="G807">
        <v>33</v>
      </c>
      <c r="H807">
        <v>9</v>
      </c>
      <c r="I807" t="str">
        <v>19 - 20 - 21 - 29 - 33 [PB: 9]</v>
      </c>
      <c r="J807">
        <f>SUM(C807:G807)</f>
        <v>122</v>
      </c>
      <c r="K807">
        <f>AVERAGE(C807:G807)</f>
        <v>24.4</v>
      </c>
      <c r="L807">
        <f>MAX(C807:G807)-MIN(C807:G807)</f>
        <v>14</v>
      </c>
      <c r="M807">
        <f>SUMPRODUCT(MOD(C807:G807,2))</f>
        <v>4</v>
      </c>
      <c r="N807">
        <f>5-M807</f>
        <v>1</v>
      </c>
      <c r="O807">
        <f>COUNTIF(C807:G807,"&lt;=17")</f>
        <v>0</v>
      </c>
      <c r="P807">
        <f>COUNTIF(C807:G807,"&gt;=18")</f>
        <v>5</v>
      </c>
      <c r="Q807">
        <f>SUMPRODUCT(--(D807:G807-C807:F807=1))</f>
        <v>2</v>
      </c>
      <c r="R807">
        <f>SUMPRODUCT(COUNTIF(C808:G808,C807:G807))</f>
        <v>1</v>
      </c>
      <c r="S807">
        <f>AVERAGE(J807:J811)</f>
        <v>122</v>
      </c>
      <c r="T807">
        <f>AVERAGE(J807:J826)</f>
        <v>122</v>
      </c>
      <c r="U807">
        <f>S807-T807</f>
        <v>0</v>
      </c>
      <c r="V807" t="str">
        <f>IF(S807&gt;T807,"EXPANDING (BULLISH)",IF(S807&lt;T807,"CONTRACTING (BEARISH)","NEUTRAL"))</f>
        <v>NEUTRAL</v>
      </c>
    </row>
    <row r="808">
      <c r="A808">
        <v>368</v>
      </c>
      <c r="B808" t="str">
        <v>2005-01-12</v>
      </c>
      <c r="C808">
        <v>9</v>
      </c>
      <c r="D808">
        <v>13</v>
      </c>
      <c r="E808">
        <v>23</v>
      </c>
      <c r="F808">
        <v>28</v>
      </c>
      <c r="G808">
        <v>29</v>
      </c>
      <c r="H808">
        <v>8</v>
      </c>
      <c r="I808" t="str">
        <v>9 - 13 - 23 - 28 - 29 [PB: 8]</v>
      </c>
      <c r="J808">
        <f>SUM(C808:G808)</f>
        <v>102</v>
      </c>
      <c r="K808">
        <f>AVERAGE(C808:G808)</f>
        <v>20.4</v>
      </c>
      <c r="L808">
        <f>MAX(C808:G808)-MIN(C808:G808)</f>
        <v>20</v>
      </c>
      <c r="M808">
        <f>SUMPRODUCT(MOD(C808:G808,2))</f>
        <v>4</v>
      </c>
      <c r="N808">
        <f>5-M808</f>
        <v>1</v>
      </c>
      <c r="O808">
        <f>COUNTIF(C808:G808,"&lt;=17")</f>
        <v>2</v>
      </c>
      <c r="P808">
        <f>COUNTIF(C808:G808,"&gt;=18")</f>
        <v>3</v>
      </c>
      <c r="Q808">
        <f>SUMPRODUCT(--(D808:G808-C808:F808=1))</f>
        <v>1</v>
      </c>
      <c r="R808">
        <f>SUMPRODUCT(COUNTIF(C809:G809,C808:G808))</f>
        <v>1</v>
      </c>
      <c r="S808">
        <f>AVERAGE(J808:J812)</f>
        <v>102</v>
      </c>
      <c r="T808">
        <f>AVERAGE(J808:J827)</f>
        <v>102</v>
      </c>
      <c r="U808">
        <f>S808-T808</f>
        <v>0</v>
      </c>
      <c r="V808" t="str">
        <f>IF(S808&gt;T808,"EXPANDING (BULLISH)",IF(S808&lt;T808,"CONTRACTING (BEARISH)","NEUTRAL"))</f>
        <v>NEUTRAL</v>
      </c>
    </row>
    <row r="809">
      <c r="A809">
        <v>367</v>
      </c>
      <c r="B809" t="str">
        <v>2005-01-08</v>
      </c>
      <c r="C809">
        <v>2</v>
      </c>
      <c r="D809">
        <v>4</v>
      </c>
      <c r="E809">
        <v>22</v>
      </c>
      <c r="F809">
        <v>23</v>
      </c>
      <c r="G809">
        <v>24</v>
      </c>
      <c r="H809">
        <v>8</v>
      </c>
      <c r="I809" t="str">
        <v>2 - 4 - 22 - 23 - 24 [PB: 8]</v>
      </c>
      <c r="J809">
        <f>SUM(C809:G809)</f>
        <v>75</v>
      </c>
      <c r="K809">
        <f>AVERAGE(C809:G809)</f>
        <v>15</v>
      </c>
      <c r="L809">
        <f>MAX(C809:G809)-MIN(C809:G809)</f>
        <v>22</v>
      </c>
      <c r="M809">
        <f>SUMPRODUCT(MOD(C809:G809,2))</f>
        <v>1</v>
      </c>
      <c r="N809">
        <f>5-M809</f>
        <v>4</v>
      </c>
      <c r="O809">
        <f>COUNTIF(C809:G809,"&lt;=17")</f>
        <v>2</v>
      </c>
      <c r="P809">
        <f>COUNTIF(C809:G809,"&gt;=18")</f>
        <v>3</v>
      </c>
      <c r="Q809">
        <f>SUMPRODUCT(--(D809:G809-C809:F809=1))</f>
        <v>2</v>
      </c>
      <c r="R809">
        <f>SUMPRODUCT(COUNTIF(C810:G810,C809:G809))</f>
        <v>0</v>
      </c>
      <c r="S809">
        <f>AVERAGE(J809:J813)</f>
        <v>75</v>
      </c>
      <c r="T809">
        <f>AVERAGE(J809:J828)</f>
        <v>75</v>
      </c>
      <c r="U809">
        <f>S809-T809</f>
        <v>0</v>
      </c>
      <c r="V809" t="str">
        <f>IF(S809&gt;T809,"EXPANDING (BULLISH)",IF(S809&lt;T809,"CONTRACTING (BEARISH)","NEUTRAL"))</f>
        <v>NEUTRAL</v>
      </c>
    </row>
    <row r="810">
      <c r="A810">
        <v>366</v>
      </c>
      <c r="B810" t="str">
        <v>2005-01-05</v>
      </c>
      <c r="C810">
        <v>3</v>
      </c>
      <c r="D810">
        <v>25</v>
      </c>
      <c r="E810">
        <v>32</v>
      </c>
      <c r="F810">
        <v>34</v>
      </c>
      <c r="G810">
        <v>36</v>
      </c>
      <c r="H810">
        <v>7</v>
      </c>
      <c r="I810" t="str">
        <v>3 - 25 - 32 - 34 - 36 [PB: 7]</v>
      </c>
      <c r="J810">
        <f>SUM(C810:G810)</f>
        <v>130</v>
      </c>
      <c r="K810">
        <f>AVERAGE(C810:G810)</f>
        <v>26</v>
      </c>
      <c r="L810">
        <f>MAX(C810:G810)-MIN(C810:G810)</f>
        <v>33</v>
      </c>
      <c r="M810">
        <f>SUMPRODUCT(MOD(C810:G810,2))</f>
        <v>2</v>
      </c>
      <c r="N810">
        <f>5-M810</f>
        <v>3</v>
      </c>
      <c r="O810">
        <f>COUNTIF(C810:G810,"&lt;=17")</f>
        <v>1</v>
      </c>
      <c r="P810">
        <f>COUNTIF(C810:G810,"&gt;=18")</f>
        <v>4</v>
      </c>
      <c r="Q810">
        <f>SUMPRODUCT(--(D810:G810-C810:F810=1))</f>
        <v>0</v>
      </c>
      <c r="R810">
        <f>SUMPRODUCT(COUNTIF(C811:G811,C810:G810))</f>
        <v>0</v>
      </c>
      <c r="S810">
        <f>AVERAGE(J810:J814)</f>
        <v>130</v>
      </c>
      <c r="T810">
        <f>AVERAGE(J810:J829)</f>
        <v>130</v>
      </c>
      <c r="U810">
        <f>S810-T810</f>
        <v>0</v>
      </c>
      <c r="V810" t="str">
        <f>IF(S810&gt;T810,"EXPANDING (BULLISH)",IF(S810&lt;T810,"CONTRACTING (BEARISH)","NEUTRAL"))</f>
        <v>NEUTRAL</v>
      </c>
    </row>
    <row r="811">
      <c r="A811">
        <v>365</v>
      </c>
      <c r="B811" t="str">
        <v>2005-01-01</v>
      </c>
      <c r="C811">
        <v>4</v>
      </c>
      <c r="D811">
        <v>11</v>
      </c>
      <c r="E811">
        <v>12</v>
      </c>
      <c r="F811">
        <v>21</v>
      </c>
      <c r="G811">
        <v>26</v>
      </c>
      <c r="H811">
        <v>9</v>
      </c>
      <c r="I811" t="str">
        <v>4 - 11 - 12 - 21 - 26 [PB: 9]</v>
      </c>
      <c r="J811">
        <f>SUM(C811:G811)</f>
        <v>74</v>
      </c>
      <c r="K811">
        <f>AVERAGE(C811:G811)</f>
        <v>14.8</v>
      </c>
      <c r="L811">
        <f>MAX(C811:G811)-MIN(C811:G811)</f>
        <v>22</v>
      </c>
      <c r="M811">
        <f>SUMPRODUCT(MOD(C811:G811,2))</f>
        <v>2</v>
      </c>
      <c r="N811">
        <f>5-M811</f>
        <v>3</v>
      </c>
      <c r="O811">
        <f>COUNTIF(C811:G811,"&lt;=17")</f>
        <v>3</v>
      </c>
      <c r="P811">
        <f>COUNTIF(C811:G811,"&gt;=18")</f>
        <v>2</v>
      </c>
      <c r="Q811">
        <f>SUMPRODUCT(--(D811:G811-C811:F811=1))</f>
        <v>1</v>
      </c>
      <c r="R811">
        <f>SUMPRODUCT(COUNTIF(C812:G812,C811:G811))</f>
        <v>1</v>
      </c>
      <c r="S811">
        <f>AVERAGE(J811:J815)</f>
        <v>74</v>
      </c>
      <c r="T811">
        <f>AVERAGE(J811:J830)</f>
        <v>74</v>
      </c>
      <c r="U811">
        <f>S811-T811</f>
        <v>0</v>
      </c>
      <c r="V811" t="str">
        <f>IF(S811&gt;T811,"EXPANDING (BULLISH)",IF(S811&lt;T811,"CONTRACTING (BEARISH)","NEUTRAL"))</f>
        <v>NEUTRAL</v>
      </c>
    </row>
    <row r="812">
      <c r="A812">
        <v>155</v>
      </c>
      <c r="B812" t="str">
        <v>2002-12-28</v>
      </c>
      <c r="C812">
        <v>10</v>
      </c>
      <c r="D812">
        <v>11</v>
      </c>
      <c r="E812">
        <v>15</v>
      </c>
      <c r="F812">
        <v>16</v>
      </c>
      <c r="G812">
        <v>29</v>
      </c>
      <c r="H812">
        <v>2</v>
      </c>
      <c r="I812" t="str">
        <v>10 - 11 - 15 - 16 - 29 [PB: 2]</v>
      </c>
      <c r="J812">
        <f>SUM(C812:G812)</f>
        <v>81</v>
      </c>
      <c r="K812">
        <f>AVERAGE(C812:G812)</f>
        <v>16.2</v>
      </c>
      <c r="L812">
        <f>MAX(C812:G812)-MIN(C812:G812)</f>
        <v>19</v>
      </c>
      <c r="M812">
        <f>SUMPRODUCT(MOD(C812:G812,2))</f>
        <v>3</v>
      </c>
      <c r="N812">
        <f>5-M812</f>
        <v>2</v>
      </c>
      <c r="O812">
        <f>COUNTIF(C812:G812,"&lt;=17")</f>
        <v>4</v>
      </c>
      <c r="P812">
        <f>COUNTIF(C812:G812,"&gt;=18")</f>
        <v>1</v>
      </c>
      <c r="Q812">
        <f>SUMPRODUCT(--(D812:G812-C812:F812=1))</f>
        <v>2</v>
      </c>
      <c r="R812">
        <f>SUMPRODUCT(COUNTIF(C813:G813,C812:G812))</f>
        <v>0</v>
      </c>
      <c r="S812">
        <f>AVERAGE(J812:J816)</f>
        <v>81</v>
      </c>
      <c r="T812">
        <f>AVERAGE(J812:J831)</f>
        <v>81</v>
      </c>
      <c r="U812">
        <f>S812-T812</f>
        <v>0</v>
      </c>
      <c r="V812" t="str">
        <f>IF(S812&gt;T812,"EXPANDING (BULLISH)",IF(S812&lt;T812,"CONTRACTING (BEARISH)","NEUTRAL"))</f>
        <v>NEUTRAL</v>
      </c>
    </row>
    <row r="813">
      <c r="A813">
        <v>154</v>
      </c>
      <c r="B813" t="str">
        <v>2002-12-24</v>
      </c>
      <c r="C813">
        <v>7</v>
      </c>
      <c r="D813">
        <v>13</v>
      </c>
      <c r="E813">
        <v>27</v>
      </c>
      <c r="F813">
        <v>32</v>
      </c>
      <c r="G813">
        <v>35</v>
      </c>
      <c r="H813">
        <v>5</v>
      </c>
      <c r="I813" t="str">
        <v>7 - 13 - 27 - 32 - 35 [PB: 5]</v>
      </c>
      <c r="J813">
        <f>SUM(C813:G813)</f>
        <v>114</v>
      </c>
      <c r="K813">
        <f>AVERAGE(C813:G813)</f>
        <v>22.8</v>
      </c>
      <c r="L813">
        <f>MAX(C813:G813)-MIN(C813:G813)</f>
        <v>28</v>
      </c>
      <c r="M813">
        <f>SUMPRODUCT(MOD(C813:G813,2))</f>
        <v>4</v>
      </c>
      <c r="N813">
        <f>5-M813</f>
        <v>1</v>
      </c>
      <c r="O813">
        <f>COUNTIF(C813:G813,"&lt;=17")</f>
        <v>2</v>
      </c>
      <c r="P813">
        <f>COUNTIF(C813:G813,"&gt;=18")</f>
        <v>3</v>
      </c>
      <c r="Q813">
        <f>SUMPRODUCT(--(D813:G813-C813:F813=1))</f>
        <v>0</v>
      </c>
      <c r="R813">
        <f>SUMPRODUCT(COUNTIF(C814:G814,C813:G813))</f>
        <v>1</v>
      </c>
      <c r="S813">
        <f>AVERAGE(J813:J817)</f>
        <v>114</v>
      </c>
      <c r="T813">
        <f>AVERAGE(J813:J832)</f>
        <v>114</v>
      </c>
      <c r="U813">
        <f>S813-T813</f>
        <v>0</v>
      </c>
      <c r="V813" t="str">
        <f>IF(S813&gt;T813,"EXPANDING (BULLISH)",IF(S813&lt;T813,"CONTRACTING (BEARISH)","NEUTRAL"))</f>
        <v>NEUTRAL</v>
      </c>
    </row>
    <row r="814">
      <c r="A814">
        <v>153</v>
      </c>
      <c r="B814" t="str">
        <v>2002-12-21</v>
      </c>
      <c r="C814">
        <v>4</v>
      </c>
      <c r="D814">
        <v>10</v>
      </c>
      <c r="E814">
        <v>11</v>
      </c>
      <c r="F814">
        <v>19</v>
      </c>
      <c r="G814">
        <v>27</v>
      </c>
      <c r="H814">
        <v>9</v>
      </c>
      <c r="I814" t="str">
        <v>4 - 10 - 11 - 19 - 27 [PB: 9]</v>
      </c>
      <c r="J814">
        <f>SUM(C814:G814)</f>
        <v>71</v>
      </c>
      <c r="K814">
        <f>AVERAGE(C814:G814)</f>
        <v>14.2</v>
      </c>
      <c r="L814">
        <f>MAX(C814:G814)-MIN(C814:G814)</f>
        <v>23</v>
      </c>
      <c r="M814">
        <f>SUMPRODUCT(MOD(C814:G814,2))</f>
        <v>3</v>
      </c>
      <c r="N814">
        <f>5-M814</f>
        <v>2</v>
      </c>
      <c r="O814">
        <f>COUNTIF(C814:G814,"&lt;=17")</f>
        <v>3</v>
      </c>
      <c r="P814">
        <f>COUNTIF(C814:G814,"&gt;=18")</f>
        <v>2</v>
      </c>
      <c r="Q814">
        <f>SUMPRODUCT(--(D814:G814-C814:F814=1))</f>
        <v>1</v>
      </c>
      <c r="R814">
        <f>SUMPRODUCT(COUNTIF(C815:G815,C814:G814))</f>
        <v>1</v>
      </c>
      <c r="S814">
        <f>AVERAGE(J814:J818)</f>
        <v>71</v>
      </c>
      <c r="T814">
        <f>AVERAGE(J814:J833)</f>
        <v>71</v>
      </c>
      <c r="U814">
        <f>S814-T814</f>
        <v>0</v>
      </c>
      <c r="V814" t="str">
        <f>IF(S814&gt;T814,"EXPANDING (BULLISH)",IF(S814&lt;T814,"CONTRACTING (BEARISH)","NEUTRAL"))</f>
        <v>NEUTRAL</v>
      </c>
    </row>
    <row r="815">
      <c r="A815">
        <v>152</v>
      </c>
      <c r="B815" t="str">
        <v>2002-12-18</v>
      </c>
      <c r="C815">
        <v>10</v>
      </c>
      <c r="D815">
        <v>13</v>
      </c>
      <c r="E815">
        <v>23</v>
      </c>
      <c r="F815">
        <v>25</v>
      </c>
      <c r="G815">
        <v>26</v>
      </c>
      <c r="H815">
        <v>3</v>
      </c>
      <c r="I815" t="str">
        <v>10 - 13 - 23 - 25 - 26 [PB: 3]</v>
      </c>
      <c r="J815">
        <f>SUM(C815:G815)</f>
        <v>97</v>
      </c>
      <c r="K815">
        <f>AVERAGE(C815:G815)</f>
        <v>19.4</v>
      </c>
      <c r="L815">
        <f>MAX(C815:G815)-MIN(C815:G815)</f>
        <v>16</v>
      </c>
      <c r="M815">
        <f>SUMPRODUCT(MOD(C815:G815,2))</f>
        <v>3</v>
      </c>
      <c r="N815">
        <f>5-M815</f>
        <v>2</v>
      </c>
      <c r="O815">
        <f>COUNTIF(C815:G815,"&lt;=17")</f>
        <v>2</v>
      </c>
      <c r="P815">
        <f>COUNTIF(C815:G815,"&gt;=18")</f>
        <v>3</v>
      </c>
      <c r="Q815">
        <f>SUMPRODUCT(--(D815:G815-C815:F815=1))</f>
        <v>1</v>
      </c>
      <c r="R815">
        <f>SUMPRODUCT(COUNTIF(C816:G816,C815:G815))</f>
        <v>0</v>
      </c>
      <c r="S815">
        <f>AVERAGE(J815:J819)</f>
        <v>97</v>
      </c>
      <c r="T815">
        <f>AVERAGE(J815:J834)</f>
        <v>97</v>
      </c>
      <c r="U815">
        <f>S815-T815</f>
        <v>0</v>
      </c>
      <c r="V815" t="str">
        <f>IF(S815&gt;T815,"EXPANDING (BULLISH)",IF(S815&lt;T815,"CONTRACTING (BEARISH)","NEUTRAL"))</f>
        <v>NEUTRAL</v>
      </c>
    </row>
    <row r="816">
      <c r="A816">
        <v>151</v>
      </c>
      <c r="B816" t="str">
        <v>2002-12-14</v>
      </c>
      <c r="C816">
        <v>3</v>
      </c>
      <c r="D816">
        <v>9</v>
      </c>
      <c r="E816">
        <v>11</v>
      </c>
      <c r="F816">
        <v>16</v>
      </c>
      <c r="G816">
        <v>35</v>
      </c>
      <c r="H816">
        <v>8</v>
      </c>
      <c r="I816" t="str">
        <v>3 - 9 - 11 - 16 - 35 [PB: 8]</v>
      </c>
      <c r="J816">
        <f>SUM(C816:G816)</f>
        <v>74</v>
      </c>
      <c r="K816">
        <f>AVERAGE(C816:G816)</f>
        <v>14.8</v>
      </c>
      <c r="L816">
        <f>MAX(C816:G816)-MIN(C816:G816)</f>
        <v>32</v>
      </c>
      <c r="M816">
        <f>SUMPRODUCT(MOD(C816:G816,2))</f>
        <v>4</v>
      </c>
      <c r="N816">
        <f>5-M816</f>
        <v>1</v>
      </c>
      <c r="O816">
        <f>COUNTIF(C816:G816,"&lt;=17")</f>
        <v>4</v>
      </c>
      <c r="P816">
        <f>COUNTIF(C816:G816,"&gt;=18")</f>
        <v>1</v>
      </c>
      <c r="Q816">
        <f>SUMPRODUCT(--(D816:G816-C816:F816=1))</f>
        <v>0</v>
      </c>
      <c r="R816">
        <f>SUMPRODUCT(COUNTIF(C817:G817,C816:G816))</f>
        <v>0</v>
      </c>
      <c r="S816">
        <f>AVERAGE(J816:J820)</f>
        <v>74</v>
      </c>
      <c r="T816">
        <f>AVERAGE(J816:J835)</f>
        <v>74</v>
      </c>
      <c r="U816">
        <f>S816-T816</f>
        <v>0</v>
      </c>
      <c r="V816" t="str">
        <f>IF(S816&gt;T816,"EXPANDING (BULLISH)",IF(S816&lt;T816,"CONTRACTING (BEARISH)","NEUTRAL"))</f>
        <v>NEUTRAL</v>
      </c>
    </row>
    <row r="817">
      <c r="A817">
        <v>150</v>
      </c>
      <c r="B817" t="str">
        <v>2002-12-11</v>
      </c>
      <c r="C817">
        <v>4</v>
      </c>
      <c r="D817">
        <v>15</v>
      </c>
      <c r="E817">
        <v>18</v>
      </c>
      <c r="F817">
        <v>21</v>
      </c>
      <c r="G817">
        <v>34</v>
      </c>
      <c r="H817">
        <v>8</v>
      </c>
      <c r="I817" t="str">
        <v>4 - 15 - 18 - 21 - 34 [PB: 8]</v>
      </c>
      <c r="J817">
        <f>SUM(C817:G817)</f>
        <v>92</v>
      </c>
      <c r="K817">
        <f>AVERAGE(C817:G817)</f>
        <v>18.4</v>
      </c>
      <c r="L817">
        <f>MAX(C817:G817)-MIN(C817:G817)</f>
        <v>30</v>
      </c>
      <c r="M817">
        <f>SUMPRODUCT(MOD(C817:G817,2))</f>
        <v>2</v>
      </c>
      <c r="N817">
        <f>5-M817</f>
        <v>3</v>
      </c>
      <c r="O817">
        <f>COUNTIF(C817:G817,"&lt;=17")</f>
        <v>2</v>
      </c>
      <c r="P817">
        <f>COUNTIF(C817:G817,"&gt;=18")</f>
        <v>3</v>
      </c>
      <c r="Q817">
        <f>SUMPRODUCT(--(D817:G817-C817:F817=1))</f>
        <v>0</v>
      </c>
      <c r="R817">
        <f>SUMPRODUCT(COUNTIF(C818:G818,C817:G817))</f>
        <v>0</v>
      </c>
      <c r="S817">
        <f>AVERAGE(J817:J821)</f>
        <v>92</v>
      </c>
      <c r="T817">
        <f>AVERAGE(J817:J836)</f>
        <v>92</v>
      </c>
      <c r="U817">
        <f>S817-T817</f>
        <v>0</v>
      </c>
      <c r="V817" t="str">
        <f>IF(S817&gt;T817,"EXPANDING (BULLISH)",IF(S817&lt;T817,"CONTRACTING (BEARISH)","NEUTRAL"))</f>
        <v>NEUTRAL</v>
      </c>
    </row>
    <row r="818">
      <c r="A818">
        <v>149</v>
      </c>
      <c r="B818" t="str">
        <v>2002-12-07</v>
      </c>
      <c r="C818">
        <v>9</v>
      </c>
      <c r="D818">
        <v>13</v>
      </c>
      <c r="E818">
        <v>26</v>
      </c>
      <c r="F818">
        <v>31</v>
      </c>
      <c r="G818">
        <v>33</v>
      </c>
      <c r="H818">
        <v>3</v>
      </c>
      <c r="I818" t="str">
        <v>9 - 13 - 26 - 31 - 33 [PB: 3]</v>
      </c>
      <c r="J818">
        <f>SUM(C818:G818)</f>
        <v>112</v>
      </c>
      <c r="K818">
        <f>AVERAGE(C818:G818)</f>
        <v>22.4</v>
      </c>
      <c r="L818">
        <f>MAX(C818:G818)-MIN(C818:G818)</f>
        <v>24</v>
      </c>
      <c r="M818">
        <f>SUMPRODUCT(MOD(C818:G818,2))</f>
        <v>4</v>
      </c>
      <c r="N818">
        <f>5-M818</f>
        <v>1</v>
      </c>
      <c r="O818">
        <f>COUNTIF(C818:G818,"&lt;=17")</f>
        <v>2</v>
      </c>
      <c r="P818">
        <f>COUNTIF(C818:G818,"&gt;=18")</f>
        <v>3</v>
      </c>
      <c r="Q818">
        <f>SUMPRODUCT(--(D818:G818-C818:F818=1))</f>
        <v>0</v>
      </c>
      <c r="R818">
        <f>SUMPRODUCT(COUNTIF(C819:G819,C818:G818))</f>
        <v>1</v>
      </c>
      <c r="S818">
        <f>AVERAGE(J818:J822)</f>
        <v>112</v>
      </c>
      <c r="T818">
        <f>AVERAGE(J818:J837)</f>
        <v>112</v>
      </c>
      <c r="U818">
        <f>S818-T818</f>
        <v>0</v>
      </c>
      <c r="V818" t="str">
        <f>IF(S818&gt;T818,"EXPANDING (BULLISH)",IF(S818&lt;T818,"CONTRACTING (BEARISH)","NEUTRAL"))</f>
        <v>NEUTRAL</v>
      </c>
    </row>
    <row r="819">
      <c r="A819">
        <v>148</v>
      </c>
      <c r="B819" t="str">
        <v>2002-12-04</v>
      </c>
      <c r="C819">
        <v>18</v>
      </c>
      <c r="D819">
        <v>20</v>
      </c>
      <c r="E819">
        <v>27</v>
      </c>
      <c r="F819">
        <v>29</v>
      </c>
      <c r="G819">
        <v>31</v>
      </c>
      <c r="H819">
        <v>1</v>
      </c>
      <c r="I819" t="str">
        <v>18 - 20 - 27 - 29 - 31 [PB: 1]</v>
      </c>
      <c r="J819">
        <f>SUM(C819:G819)</f>
        <v>125</v>
      </c>
      <c r="K819">
        <f>AVERAGE(C819:G819)</f>
        <v>25</v>
      </c>
      <c r="L819">
        <f>MAX(C819:G819)-MIN(C819:G819)</f>
        <v>13</v>
      </c>
      <c r="M819">
        <f>SUMPRODUCT(MOD(C819:G819,2))</f>
        <v>3</v>
      </c>
      <c r="N819">
        <f>5-M819</f>
        <v>2</v>
      </c>
      <c r="O819">
        <f>COUNTIF(C819:G819,"&lt;=17")</f>
        <v>0</v>
      </c>
      <c r="P819">
        <f>COUNTIF(C819:G819,"&gt;=18")</f>
        <v>5</v>
      </c>
      <c r="Q819">
        <f>SUMPRODUCT(--(D819:G819-C819:F819=1))</f>
        <v>0</v>
      </c>
      <c r="R819">
        <f>SUMPRODUCT(COUNTIF(C820:G820,C819:G819))</f>
        <v>1</v>
      </c>
      <c r="S819">
        <f>AVERAGE(J819:J823)</f>
        <v>125</v>
      </c>
      <c r="T819">
        <f>AVERAGE(J819:J838)</f>
        <v>125</v>
      </c>
      <c r="U819">
        <f>S819-T819</f>
        <v>0</v>
      </c>
      <c r="V819" t="str">
        <f>IF(S819&gt;T819,"EXPANDING (BULLISH)",IF(S819&lt;T819,"CONTRACTING (BEARISH)","NEUTRAL"))</f>
        <v>NEUTRAL</v>
      </c>
    </row>
    <row r="820">
      <c r="A820">
        <v>147</v>
      </c>
      <c r="B820" t="str">
        <v>2002-11-30</v>
      </c>
      <c r="C820">
        <v>4</v>
      </c>
      <c r="D820">
        <v>16</v>
      </c>
      <c r="E820">
        <v>22</v>
      </c>
      <c r="F820">
        <v>23</v>
      </c>
      <c r="G820">
        <v>29</v>
      </c>
      <c r="H820">
        <v>5</v>
      </c>
      <c r="I820" t="str">
        <v>4 - 16 - 22 - 23 - 29 [PB: 5]</v>
      </c>
      <c r="J820">
        <f>SUM(C820:G820)</f>
        <v>94</v>
      </c>
      <c r="K820">
        <f>AVERAGE(C820:G820)</f>
        <v>18.8</v>
      </c>
      <c r="L820">
        <f>MAX(C820:G820)-MIN(C820:G820)</f>
        <v>25</v>
      </c>
      <c r="M820">
        <f>SUMPRODUCT(MOD(C820:G820,2))</f>
        <v>2</v>
      </c>
      <c r="N820">
        <f>5-M820</f>
        <v>3</v>
      </c>
      <c r="O820">
        <f>COUNTIF(C820:G820,"&lt;=17")</f>
        <v>2</v>
      </c>
      <c r="P820">
        <f>COUNTIF(C820:G820,"&gt;=18")</f>
        <v>3</v>
      </c>
      <c r="Q820">
        <f>SUMPRODUCT(--(D820:G820-C820:F820=1))</f>
        <v>1</v>
      </c>
      <c r="R820">
        <f>SUMPRODUCT(COUNTIF(C821:G821,C820:G820))</f>
        <v>1</v>
      </c>
      <c r="S820">
        <f>AVERAGE(J820:J824)</f>
        <v>94</v>
      </c>
      <c r="T820">
        <f>AVERAGE(J820:J839)</f>
        <v>94</v>
      </c>
      <c r="U820">
        <f>S820-T820</f>
        <v>0</v>
      </c>
      <c r="V820" t="str">
        <f>IF(S820&gt;T820,"EXPANDING (BULLISH)",IF(S820&lt;T820,"CONTRACTING (BEARISH)","NEUTRAL"))</f>
        <v>NEUTRAL</v>
      </c>
    </row>
    <row r="821">
      <c r="A821">
        <v>146</v>
      </c>
      <c r="B821" t="str">
        <v>2002-11-27</v>
      </c>
      <c r="C821">
        <v>3</v>
      </c>
      <c r="D821">
        <v>7</v>
      </c>
      <c r="E821">
        <v>15</v>
      </c>
      <c r="F821">
        <v>23</v>
      </c>
      <c r="G821">
        <v>35</v>
      </c>
      <c r="H821">
        <v>5</v>
      </c>
      <c r="I821" t="str">
        <v>3 - 7 - 15 - 23 - 35 [PB: 5]</v>
      </c>
      <c r="J821">
        <f>SUM(C821:G821)</f>
        <v>83</v>
      </c>
      <c r="K821">
        <f>AVERAGE(C821:G821)</f>
        <v>16.6</v>
      </c>
      <c r="L821">
        <f>MAX(C821:G821)-MIN(C821:G821)</f>
        <v>32</v>
      </c>
      <c r="M821">
        <f>SUMPRODUCT(MOD(C821:G821,2))</f>
        <v>5</v>
      </c>
      <c r="N821">
        <f>5-M821</f>
        <v>0</v>
      </c>
      <c r="O821">
        <f>COUNTIF(C821:G821,"&lt;=17")</f>
        <v>3</v>
      </c>
      <c r="P821">
        <f>COUNTIF(C821:G821,"&gt;=18")</f>
        <v>2</v>
      </c>
      <c r="Q821">
        <f>SUMPRODUCT(--(D821:G821-C821:F821=1))</f>
        <v>0</v>
      </c>
      <c r="R821">
        <f>SUMPRODUCT(COUNTIF(C822:G822,C821:G821))</f>
        <v>1</v>
      </c>
      <c r="S821">
        <f>AVERAGE(J821:J825)</f>
        <v>83</v>
      </c>
      <c r="T821">
        <f>AVERAGE(J821:J840)</f>
        <v>83</v>
      </c>
      <c r="U821">
        <f>S821-T821</f>
        <v>0</v>
      </c>
      <c r="V821" t="str">
        <f>IF(S821&gt;T821,"EXPANDING (BULLISH)",IF(S821&lt;T821,"CONTRACTING (BEARISH)","NEUTRAL"))</f>
        <v>NEUTRAL</v>
      </c>
    </row>
    <row r="822">
      <c r="A822">
        <v>145</v>
      </c>
      <c r="B822" t="str">
        <v>2002-11-23</v>
      </c>
      <c r="C822">
        <v>1</v>
      </c>
      <c r="D822">
        <v>2</v>
      </c>
      <c r="E822">
        <v>11</v>
      </c>
      <c r="F822">
        <v>19</v>
      </c>
      <c r="G822">
        <v>35</v>
      </c>
      <c r="H822">
        <v>7</v>
      </c>
      <c r="I822" t="str">
        <v>1 - 2 - 11 - 19 - 35 [PB: 7]</v>
      </c>
      <c r="J822">
        <f>SUM(C822:G822)</f>
        <v>68</v>
      </c>
      <c r="K822">
        <f>AVERAGE(C822:G822)</f>
        <v>13.6</v>
      </c>
      <c r="L822">
        <f>MAX(C822:G822)-MIN(C822:G822)</f>
        <v>34</v>
      </c>
      <c r="M822">
        <f>SUMPRODUCT(MOD(C822:G822,2))</f>
        <v>4</v>
      </c>
      <c r="N822">
        <f>5-M822</f>
        <v>1</v>
      </c>
      <c r="O822">
        <f>COUNTIF(C822:G822,"&lt;=17")</f>
        <v>3</v>
      </c>
      <c r="P822">
        <f>COUNTIF(C822:G822,"&gt;=18")</f>
        <v>2</v>
      </c>
      <c r="Q822">
        <f>SUMPRODUCT(--(D822:G822-C822:F822=1))</f>
        <v>1</v>
      </c>
      <c r="R822">
        <f>SUMPRODUCT(COUNTIF(C823:G823,C822:G822))</f>
        <v>1</v>
      </c>
      <c r="S822">
        <f>AVERAGE(J822:J826)</f>
        <v>68</v>
      </c>
      <c r="T822">
        <f>AVERAGE(J822:J841)</f>
        <v>68</v>
      </c>
      <c r="U822">
        <f>S822-T822</f>
        <v>0</v>
      </c>
      <c r="V822" t="str">
        <f>IF(S822&gt;T822,"EXPANDING (BULLISH)",IF(S822&lt;T822,"CONTRACTING (BEARISH)","NEUTRAL"))</f>
        <v>NEUTRAL</v>
      </c>
    </row>
    <row r="823">
      <c r="A823">
        <v>144</v>
      </c>
      <c r="B823" t="str">
        <v>2002-11-21</v>
      </c>
      <c r="C823">
        <v>10</v>
      </c>
      <c r="D823">
        <v>13</v>
      </c>
      <c r="E823">
        <v>22</v>
      </c>
      <c r="F823">
        <v>26</v>
      </c>
      <c r="G823">
        <v>35</v>
      </c>
      <c r="H823">
        <v>7</v>
      </c>
      <c r="I823" t="str">
        <v>10 - 13 - 22 - 26 - 35 [PB: 7]</v>
      </c>
      <c r="J823">
        <f>SUM(C823:G823)</f>
        <v>106</v>
      </c>
      <c r="K823">
        <f>AVERAGE(C823:G823)</f>
        <v>21.2</v>
      </c>
      <c r="L823">
        <f>MAX(C823:G823)-MIN(C823:G823)</f>
        <v>25</v>
      </c>
      <c r="M823">
        <f>SUMPRODUCT(MOD(C823:G823,2))</f>
        <v>2</v>
      </c>
      <c r="N823">
        <f>5-M823</f>
        <v>3</v>
      </c>
      <c r="O823">
        <f>COUNTIF(C823:G823,"&lt;=17")</f>
        <v>2</v>
      </c>
      <c r="P823">
        <f>COUNTIF(C823:G823,"&gt;=18")</f>
        <v>3</v>
      </c>
      <c r="Q823">
        <f>SUMPRODUCT(--(D823:G823-C823:F823=1))</f>
        <v>0</v>
      </c>
      <c r="R823">
        <f>SUMPRODUCT(COUNTIF(C824:G824,C823:G823))</f>
        <v>0</v>
      </c>
      <c r="S823">
        <f>AVERAGE(J823:J827)</f>
        <v>106</v>
      </c>
      <c r="T823">
        <f>AVERAGE(J823:J842)</f>
        <v>106</v>
      </c>
      <c r="U823">
        <f>S823-T823</f>
        <v>0</v>
      </c>
      <c r="V823" t="str">
        <f>IF(S823&gt;T823,"EXPANDING (BULLISH)",IF(S823&lt;T823,"CONTRACTING (BEARISH)","NEUTRAL"))</f>
        <v>NEUTRAL</v>
      </c>
    </row>
    <row r="824">
      <c r="A824">
        <v>143</v>
      </c>
      <c r="B824" t="str">
        <v>2002-11-16</v>
      </c>
      <c r="C824">
        <v>1</v>
      </c>
      <c r="D824">
        <v>11</v>
      </c>
      <c r="E824">
        <v>18</v>
      </c>
      <c r="F824">
        <v>27</v>
      </c>
      <c r="G824">
        <v>36</v>
      </c>
      <c r="H824">
        <v>1</v>
      </c>
      <c r="I824" t="str">
        <v>1 - 11 - 18 - 27 - 36 [PB: 1]</v>
      </c>
      <c r="J824">
        <f>SUM(C824:G824)</f>
        <v>93</v>
      </c>
      <c r="K824">
        <f>AVERAGE(C824:G824)</f>
        <v>18.6</v>
      </c>
      <c r="L824">
        <f>MAX(C824:G824)-MIN(C824:G824)</f>
        <v>35</v>
      </c>
      <c r="M824">
        <f>SUMPRODUCT(MOD(C824:G824,2))</f>
        <v>3</v>
      </c>
      <c r="N824">
        <f>5-M824</f>
        <v>2</v>
      </c>
      <c r="O824">
        <f>COUNTIF(C824:G824,"&lt;=17")</f>
        <v>2</v>
      </c>
      <c r="P824">
        <f>COUNTIF(C824:G824,"&gt;=18")</f>
        <v>3</v>
      </c>
      <c r="Q824">
        <f>SUMPRODUCT(--(D824:G824-C824:F824=1))</f>
        <v>0</v>
      </c>
      <c r="R824">
        <f>SUMPRODUCT(COUNTIF(C825:G825,C824:G824))</f>
        <v>1</v>
      </c>
      <c r="S824">
        <f>AVERAGE(J824:J828)</f>
        <v>93</v>
      </c>
      <c r="T824">
        <f>AVERAGE(J824:J843)</f>
        <v>93</v>
      </c>
      <c r="U824">
        <f>S824-T824</f>
        <v>0</v>
      </c>
      <c r="V824" t="str">
        <f>IF(S824&gt;T824,"EXPANDING (BULLISH)",IF(S824&lt;T824,"CONTRACTING (BEARISH)","NEUTRAL"))</f>
        <v>NEUTRAL</v>
      </c>
    </row>
    <row r="825">
      <c r="A825">
        <v>142</v>
      </c>
      <c r="B825" t="str">
        <v>2002-11-14</v>
      </c>
      <c r="C825">
        <v>4</v>
      </c>
      <c r="D825">
        <v>7</v>
      </c>
      <c r="E825">
        <v>19</v>
      </c>
      <c r="F825">
        <v>27</v>
      </c>
      <c r="G825">
        <v>28</v>
      </c>
      <c r="H825">
        <v>5</v>
      </c>
      <c r="I825" t="str">
        <v>4 - 7 - 19 - 27 - 28 [PB: 5]</v>
      </c>
      <c r="J825">
        <f>SUM(C825:G825)</f>
        <v>85</v>
      </c>
      <c r="K825">
        <f>AVERAGE(C825:G825)</f>
        <v>17</v>
      </c>
      <c r="L825">
        <f>MAX(C825:G825)-MIN(C825:G825)</f>
        <v>24</v>
      </c>
      <c r="M825">
        <f>SUMPRODUCT(MOD(C825:G825,2))</f>
        <v>3</v>
      </c>
      <c r="N825">
        <f>5-M825</f>
        <v>2</v>
      </c>
      <c r="O825">
        <f>COUNTIF(C825:G825,"&lt;=17")</f>
        <v>2</v>
      </c>
      <c r="P825">
        <f>COUNTIF(C825:G825,"&gt;=18")</f>
        <v>3</v>
      </c>
      <c r="Q825">
        <f>SUMPRODUCT(--(D825:G825-C825:F825=1))</f>
        <v>1</v>
      </c>
      <c r="R825">
        <f>SUMPRODUCT(COUNTIF(C826:G826,C825:G825))</f>
        <v>1</v>
      </c>
      <c r="S825">
        <f>AVERAGE(J825:J829)</f>
        <v>85</v>
      </c>
      <c r="T825">
        <f>AVERAGE(J825:J844)</f>
        <v>85</v>
      </c>
      <c r="U825">
        <f>S825-T825</f>
        <v>0</v>
      </c>
      <c r="V825" t="str">
        <f>IF(S825&gt;T825,"EXPANDING (BULLISH)",IF(S825&lt;T825,"CONTRACTING (BEARISH)","NEUTRAL"))</f>
        <v>NEUTRAL</v>
      </c>
    </row>
    <row r="826">
      <c r="A826">
        <v>141</v>
      </c>
      <c r="B826" t="str">
        <v>2002-11-09</v>
      </c>
      <c r="C826">
        <v>2</v>
      </c>
      <c r="D826">
        <v>7</v>
      </c>
      <c r="E826">
        <v>17</v>
      </c>
      <c r="F826">
        <v>21</v>
      </c>
      <c r="G826">
        <v>29</v>
      </c>
      <c r="H826">
        <v>9</v>
      </c>
      <c r="I826" t="str">
        <v>2 - 7 - 17 - 21 - 29 [PB: 9]</v>
      </c>
      <c r="J826">
        <f>SUM(C826:G826)</f>
        <v>76</v>
      </c>
      <c r="K826">
        <f>AVERAGE(C826:G826)</f>
        <v>15.2</v>
      </c>
      <c r="L826">
        <f>MAX(C826:G826)-MIN(C826:G826)</f>
        <v>27</v>
      </c>
      <c r="M826">
        <f>SUMPRODUCT(MOD(C826:G826,2))</f>
        <v>4</v>
      </c>
      <c r="N826">
        <f>5-M826</f>
        <v>1</v>
      </c>
      <c r="O826">
        <f>COUNTIF(C826:G826,"&lt;=17")</f>
        <v>3</v>
      </c>
      <c r="P826">
        <f>COUNTIF(C826:G826,"&gt;=18")</f>
        <v>2</v>
      </c>
      <c r="Q826">
        <f>SUMPRODUCT(--(D826:G826-C826:F826=1))</f>
        <v>0</v>
      </c>
      <c r="R826">
        <f>SUMPRODUCT(COUNTIF(C827:G827,C826:G826))</f>
        <v>2</v>
      </c>
      <c r="S826">
        <f>AVERAGE(J826:J830)</f>
        <v>76</v>
      </c>
      <c r="T826">
        <f>AVERAGE(J826:J845)</f>
        <v>76</v>
      </c>
      <c r="U826">
        <f>S826-T826</f>
        <v>0</v>
      </c>
      <c r="V826" t="str">
        <f>IF(S826&gt;T826,"EXPANDING (BULLISH)",IF(S826&lt;T826,"CONTRACTING (BEARISH)","NEUTRAL"))</f>
        <v>NEUTRAL</v>
      </c>
    </row>
    <row r="827">
      <c r="A827">
        <v>140</v>
      </c>
      <c r="B827" t="str">
        <v>2002-11-07</v>
      </c>
      <c r="C827">
        <v>5</v>
      </c>
      <c r="D827">
        <v>7</v>
      </c>
      <c r="E827">
        <v>18</v>
      </c>
      <c r="F827">
        <v>21</v>
      </c>
      <c r="G827">
        <v>22</v>
      </c>
      <c r="H827">
        <v>8</v>
      </c>
      <c r="I827" t="str">
        <v>5 - 7 - 18 - 21 - 22 [PB: 8]</v>
      </c>
      <c r="J827">
        <f>SUM(C827:G827)</f>
        <v>73</v>
      </c>
      <c r="K827">
        <f>AVERAGE(C827:G827)</f>
        <v>14.6</v>
      </c>
      <c r="L827">
        <f>MAX(C827:G827)-MIN(C827:G827)</f>
        <v>17</v>
      </c>
      <c r="M827">
        <f>SUMPRODUCT(MOD(C827:G827,2))</f>
        <v>3</v>
      </c>
      <c r="N827">
        <f>5-M827</f>
        <v>2</v>
      </c>
      <c r="O827">
        <f>COUNTIF(C827:G827,"&lt;=17")</f>
        <v>2</v>
      </c>
      <c r="P827">
        <f>COUNTIF(C827:G827,"&gt;=18")</f>
        <v>3</v>
      </c>
      <c r="Q827">
        <f>SUMPRODUCT(--(D827:G827-C827:F827=1))</f>
        <v>1</v>
      </c>
      <c r="R827">
        <f>SUMPRODUCT(COUNTIF(C828:G828,C827:G827))</f>
        <v>1</v>
      </c>
      <c r="S827">
        <f>AVERAGE(J827:J831)</f>
        <v>73</v>
      </c>
      <c r="T827">
        <f>AVERAGE(J827:J846)</f>
        <v>73</v>
      </c>
      <c r="U827">
        <f>S827-T827</f>
        <v>0</v>
      </c>
      <c r="V827" t="str">
        <f>IF(S827&gt;T827,"EXPANDING (BULLISH)",IF(S827&lt;T827,"CONTRACTING (BEARISH)","NEUTRAL"))</f>
        <v>NEUTRAL</v>
      </c>
    </row>
    <row r="828">
      <c r="A828">
        <v>139</v>
      </c>
      <c r="B828" t="str">
        <v>2002-11-02</v>
      </c>
      <c r="C828">
        <v>1</v>
      </c>
      <c r="D828">
        <v>12</v>
      </c>
      <c r="E828">
        <v>21</v>
      </c>
      <c r="F828">
        <v>25</v>
      </c>
      <c r="G828">
        <v>27</v>
      </c>
      <c r="H828">
        <v>6</v>
      </c>
      <c r="I828" t="str">
        <v>1 - 12 - 21 - 25 - 27 [PB: 6]</v>
      </c>
      <c r="J828">
        <f>SUM(C828:G828)</f>
        <v>86</v>
      </c>
      <c r="K828">
        <f>AVERAGE(C828:G828)</f>
        <v>17.2</v>
      </c>
      <c r="L828">
        <f>MAX(C828:G828)-MIN(C828:G828)</f>
        <v>26</v>
      </c>
      <c r="M828">
        <f>SUMPRODUCT(MOD(C828:G828,2))</f>
        <v>4</v>
      </c>
      <c r="N828">
        <f>5-M828</f>
        <v>1</v>
      </c>
      <c r="O828">
        <f>COUNTIF(C828:G828,"&lt;=17")</f>
        <v>2</v>
      </c>
      <c r="P828">
        <f>COUNTIF(C828:G828,"&gt;=18")</f>
        <v>3</v>
      </c>
      <c r="Q828">
        <f>SUMPRODUCT(--(D828:G828-C828:F828=1))</f>
        <v>0</v>
      </c>
      <c r="R828">
        <f>SUMPRODUCT(COUNTIF(C829:G829,C828:G828))</f>
        <v>0</v>
      </c>
      <c r="S828">
        <f>AVERAGE(J828:J832)</f>
        <v>86</v>
      </c>
      <c r="T828">
        <f>AVERAGE(J828:J847)</f>
        <v>86</v>
      </c>
      <c r="U828">
        <f>S828-T828</f>
        <v>0</v>
      </c>
      <c r="V828" t="str">
        <f>IF(S828&gt;T828,"EXPANDING (BULLISH)",IF(S828&lt;T828,"CONTRACTING (BEARISH)","NEUTRAL"))</f>
        <v>NEUTRAL</v>
      </c>
    </row>
    <row r="829">
      <c r="A829">
        <v>138</v>
      </c>
      <c r="B829" t="str">
        <v>2002-10-30</v>
      </c>
      <c r="C829">
        <v>8</v>
      </c>
      <c r="D829">
        <v>9</v>
      </c>
      <c r="E829">
        <v>16</v>
      </c>
      <c r="F829">
        <v>19</v>
      </c>
      <c r="G829">
        <v>20</v>
      </c>
      <c r="H829">
        <v>5</v>
      </c>
      <c r="I829" t="str">
        <v>8 - 9 - 16 - 19 - 20 [PB: 5]</v>
      </c>
      <c r="J829">
        <f>SUM(C829:G829)</f>
        <v>72</v>
      </c>
      <c r="K829">
        <f>AVERAGE(C829:G829)</f>
        <v>14.4</v>
      </c>
      <c r="L829">
        <f>MAX(C829:G829)-MIN(C829:G829)</f>
        <v>12</v>
      </c>
      <c r="M829">
        <f>SUMPRODUCT(MOD(C829:G829,2))</f>
        <v>2</v>
      </c>
      <c r="N829">
        <f>5-M829</f>
        <v>3</v>
      </c>
      <c r="O829">
        <f>COUNTIF(C829:G829,"&lt;=17")</f>
        <v>3</v>
      </c>
      <c r="P829">
        <f>COUNTIF(C829:G829,"&gt;=18")</f>
        <v>2</v>
      </c>
      <c r="Q829">
        <f>SUMPRODUCT(--(D829:G829-C829:F829=1))</f>
        <v>2</v>
      </c>
      <c r="R829">
        <f>SUMPRODUCT(COUNTIF(C830:G830,C829:G829))</f>
        <v>1</v>
      </c>
      <c r="S829">
        <f>AVERAGE(J829:J833)</f>
        <v>72</v>
      </c>
      <c r="T829">
        <f>AVERAGE(J829:J848)</f>
        <v>72</v>
      </c>
      <c r="U829">
        <f>S829-T829</f>
        <v>0</v>
      </c>
      <c r="V829" t="str">
        <f>IF(S829&gt;T829,"EXPANDING (BULLISH)",IF(S829&lt;T829,"CONTRACTING (BEARISH)","NEUTRAL"))</f>
        <v>NEUTRAL</v>
      </c>
    </row>
    <row r="830">
      <c r="A830">
        <v>137</v>
      </c>
      <c r="B830" t="str">
        <v>2002-10-26</v>
      </c>
      <c r="C830">
        <v>1</v>
      </c>
      <c r="D830">
        <v>16</v>
      </c>
      <c r="E830">
        <v>25</v>
      </c>
      <c r="F830">
        <v>33</v>
      </c>
      <c r="G830">
        <v>34</v>
      </c>
      <c r="H830">
        <v>6</v>
      </c>
      <c r="I830" t="str">
        <v>1 - 16 - 25 - 33 - 34 [PB: 6]</v>
      </c>
      <c r="J830">
        <f>SUM(C830:G830)</f>
        <v>109</v>
      </c>
      <c r="K830">
        <f>AVERAGE(C830:G830)</f>
        <v>21.8</v>
      </c>
      <c r="L830">
        <f>MAX(C830:G830)-MIN(C830:G830)</f>
        <v>33</v>
      </c>
      <c r="M830">
        <f>SUMPRODUCT(MOD(C830:G830,2))</f>
        <v>3</v>
      </c>
      <c r="N830">
        <f>5-M830</f>
        <v>2</v>
      </c>
      <c r="O830">
        <f>COUNTIF(C830:G830,"&lt;=17")</f>
        <v>2</v>
      </c>
      <c r="P830">
        <f>COUNTIF(C830:G830,"&gt;=18")</f>
        <v>3</v>
      </c>
      <c r="Q830">
        <f>SUMPRODUCT(--(D830:G830-C830:F830=1))</f>
        <v>1</v>
      </c>
      <c r="R830">
        <f>SUMPRODUCT(COUNTIF(C831:G831,C830:G830))</f>
        <v>1</v>
      </c>
      <c r="S830">
        <f>AVERAGE(J830:J834)</f>
        <v>109</v>
      </c>
      <c r="T830">
        <f>AVERAGE(J830:J849)</f>
        <v>109</v>
      </c>
      <c r="U830">
        <f>S830-T830</f>
        <v>0</v>
      </c>
      <c r="V830" t="str">
        <f>IF(S830&gt;T830,"EXPANDING (BULLISH)",IF(S830&lt;T830,"CONTRACTING (BEARISH)","NEUTRAL"))</f>
        <v>NEUTRAL</v>
      </c>
    </row>
    <row r="831">
      <c r="A831">
        <v>136</v>
      </c>
      <c r="B831" t="str">
        <v>2002-10-23</v>
      </c>
      <c r="C831">
        <v>4</v>
      </c>
      <c r="D831">
        <v>10</v>
      </c>
      <c r="E831">
        <v>27</v>
      </c>
      <c r="F831">
        <v>30</v>
      </c>
      <c r="G831">
        <v>34</v>
      </c>
      <c r="H831">
        <v>2</v>
      </c>
      <c r="I831" t="str">
        <v>4 - 10 - 27 - 30 - 34 [PB: 2]</v>
      </c>
      <c r="J831">
        <f>SUM(C831:G831)</f>
        <v>105</v>
      </c>
      <c r="K831">
        <f>AVERAGE(C831:G831)</f>
        <v>21</v>
      </c>
      <c r="L831">
        <f>MAX(C831:G831)-MIN(C831:G831)</f>
        <v>30</v>
      </c>
      <c r="M831">
        <f>SUMPRODUCT(MOD(C831:G831,2))</f>
        <v>1</v>
      </c>
      <c r="N831">
        <f>5-M831</f>
        <v>4</v>
      </c>
      <c r="O831">
        <f>COUNTIF(C831:G831,"&lt;=17")</f>
        <v>2</v>
      </c>
      <c r="P831">
        <f>COUNTIF(C831:G831,"&gt;=18")</f>
        <v>3</v>
      </c>
      <c r="Q831">
        <f>SUMPRODUCT(--(D831:G831-C831:F831=1))</f>
        <v>0</v>
      </c>
      <c r="R831">
        <f>SUMPRODUCT(COUNTIF(C832:G832,C831:G831))</f>
        <v>1</v>
      </c>
      <c r="S831">
        <f>AVERAGE(J831:J835)</f>
        <v>105</v>
      </c>
      <c r="T831">
        <f>AVERAGE(J831:J850)</f>
        <v>105</v>
      </c>
      <c r="U831">
        <f>S831-T831</f>
        <v>0</v>
      </c>
      <c r="V831" t="str">
        <f>IF(S831&gt;T831,"EXPANDING (BULLISH)",IF(S831&lt;T831,"CONTRACTING (BEARISH)","NEUTRAL"))</f>
        <v>NEUTRAL</v>
      </c>
    </row>
    <row r="832">
      <c r="A832">
        <v>135</v>
      </c>
      <c r="B832" t="str">
        <v>2002-10-19</v>
      </c>
      <c r="C832">
        <v>6</v>
      </c>
      <c r="D832">
        <v>8</v>
      </c>
      <c r="E832">
        <v>9</v>
      </c>
      <c r="F832">
        <v>10</v>
      </c>
      <c r="G832">
        <v>14</v>
      </c>
      <c r="H832">
        <v>6</v>
      </c>
      <c r="I832" t="str">
        <v>6 - 8 - 9 - 10 - 14 [PB: 6]</v>
      </c>
      <c r="J832">
        <f>SUM(C832:G832)</f>
        <v>47</v>
      </c>
      <c r="K832">
        <f>AVERAGE(C832:G832)</f>
        <v>9.4</v>
      </c>
      <c r="L832">
        <f>MAX(C832:G832)-MIN(C832:G832)</f>
        <v>8</v>
      </c>
      <c r="M832">
        <f>SUMPRODUCT(MOD(C832:G832,2))</f>
        <v>1</v>
      </c>
      <c r="N832">
        <f>5-M832</f>
        <v>4</v>
      </c>
      <c r="O832">
        <f>COUNTIF(C832:G832,"&lt;=17")</f>
        <v>5</v>
      </c>
      <c r="P832">
        <f>COUNTIF(C832:G832,"&gt;=18")</f>
        <v>0</v>
      </c>
      <c r="Q832">
        <f>SUMPRODUCT(--(D832:G832-C832:F832=1))</f>
        <v>2</v>
      </c>
      <c r="R832">
        <f>SUMPRODUCT(COUNTIF(C833:G833,C832:G832))</f>
        <v>0</v>
      </c>
      <c r="S832">
        <f>AVERAGE(J832:J836)</f>
        <v>47</v>
      </c>
      <c r="T832">
        <f>AVERAGE(J832:J851)</f>
        <v>47</v>
      </c>
      <c r="U832">
        <f>S832-T832</f>
        <v>0</v>
      </c>
      <c r="V832" t="str">
        <f>IF(S832&gt;T832,"EXPANDING (BULLISH)",IF(S832&lt;T832,"CONTRACTING (BEARISH)","NEUTRAL"))</f>
        <v>NEUTRAL</v>
      </c>
    </row>
    <row r="833">
      <c r="A833">
        <v>134</v>
      </c>
      <c r="B833" t="str">
        <v>2002-10-16</v>
      </c>
      <c r="C833">
        <v>2</v>
      </c>
      <c r="D833">
        <v>3</v>
      </c>
      <c r="E833">
        <v>17</v>
      </c>
      <c r="F833">
        <v>22</v>
      </c>
      <c r="G833">
        <v>26</v>
      </c>
      <c r="H833">
        <v>5</v>
      </c>
      <c r="I833" t="str">
        <v>2 - 3 - 17 - 22 - 26 [PB: 5]</v>
      </c>
      <c r="J833">
        <f>SUM(C833:G833)</f>
        <v>70</v>
      </c>
      <c r="K833">
        <f>AVERAGE(C833:G833)</f>
        <v>14</v>
      </c>
      <c r="L833">
        <f>MAX(C833:G833)-MIN(C833:G833)</f>
        <v>24</v>
      </c>
      <c r="M833">
        <f>SUMPRODUCT(MOD(C833:G833,2))</f>
        <v>2</v>
      </c>
      <c r="N833">
        <f>5-M833</f>
        <v>3</v>
      </c>
      <c r="O833">
        <f>COUNTIF(C833:G833,"&lt;=17")</f>
        <v>3</v>
      </c>
      <c r="P833">
        <f>COUNTIF(C833:G833,"&gt;=18")</f>
        <v>2</v>
      </c>
      <c r="Q833">
        <f>SUMPRODUCT(--(D833:G833-C833:F833=1))</f>
        <v>1</v>
      </c>
      <c r="R833">
        <f>SUMPRODUCT(COUNTIF(C834:G834,C833:G833))</f>
        <v>1</v>
      </c>
      <c r="S833">
        <f>AVERAGE(J833:J837)</f>
        <v>70</v>
      </c>
      <c r="T833">
        <f>AVERAGE(J833:J852)</f>
        <v>70</v>
      </c>
      <c r="U833">
        <f>S833-T833</f>
        <v>0</v>
      </c>
      <c r="V833" t="str">
        <f>IF(S833&gt;T833,"EXPANDING (BULLISH)",IF(S833&lt;T833,"CONTRACTING (BEARISH)","NEUTRAL"))</f>
        <v>NEUTRAL</v>
      </c>
    </row>
    <row r="834">
      <c r="A834">
        <v>133</v>
      </c>
      <c r="B834" t="str">
        <v>2002-10-12</v>
      </c>
      <c r="C834">
        <v>2</v>
      </c>
      <c r="D834">
        <v>5</v>
      </c>
      <c r="E834">
        <v>6</v>
      </c>
      <c r="F834">
        <v>7</v>
      </c>
      <c r="G834">
        <v>14</v>
      </c>
      <c r="H834">
        <v>7</v>
      </c>
      <c r="I834" t="str">
        <v>2 - 5 - 6 - 7 - 14 [PB: 7]</v>
      </c>
      <c r="J834">
        <f>SUM(C834:G834)</f>
        <v>34</v>
      </c>
      <c r="K834">
        <f>AVERAGE(C834:G834)</f>
        <v>6.8</v>
      </c>
      <c r="L834">
        <f>MAX(C834:G834)-MIN(C834:G834)</f>
        <v>12</v>
      </c>
      <c r="M834">
        <f>SUMPRODUCT(MOD(C834:G834,2))</f>
        <v>2</v>
      </c>
      <c r="N834">
        <f>5-M834</f>
        <v>3</v>
      </c>
      <c r="O834">
        <f>COUNTIF(C834:G834,"&lt;=17")</f>
        <v>5</v>
      </c>
      <c r="P834">
        <f>COUNTIF(C834:G834,"&gt;=18")</f>
        <v>0</v>
      </c>
      <c r="Q834">
        <f>SUMPRODUCT(--(D834:G834-C834:F834=1))</f>
        <v>2</v>
      </c>
      <c r="R834">
        <f>SUMPRODUCT(COUNTIF(C835:G835,C834:G834))</f>
        <v>2</v>
      </c>
      <c r="S834">
        <f>AVERAGE(J834:J838)</f>
        <v>34</v>
      </c>
      <c r="T834">
        <f>AVERAGE(J834:J853)</f>
        <v>34</v>
      </c>
      <c r="U834">
        <f>S834-T834</f>
        <v>0</v>
      </c>
      <c r="V834" t="str">
        <f>IF(S834&gt;T834,"EXPANDING (BULLISH)",IF(S834&lt;T834,"CONTRACTING (BEARISH)","NEUTRAL"))</f>
        <v>NEUTRAL</v>
      </c>
    </row>
    <row r="835">
      <c r="A835">
        <v>132</v>
      </c>
      <c r="B835" t="str">
        <v>2002-10-09</v>
      </c>
      <c r="C835">
        <v>1</v>
      </c>
      <c r="D835">
        <v>2</v>
      </c>
      <c r="E835">
        <v>5</v>
      </c>
      <c r="F835">
        <v>15</v>
      </c>
      <c r="G835">
        <v>20</v>
      </c>
      <c r="H835">
        <v>5</v>
      </c>
      <c r="I835" t="str">
        <v>1 - 2 - 5 - 15 - 20 [PB: 5]</v>
      </c>
      <c r="J835">
        <f>SUM(C835:G835)</f>
        <v>43</v>
      </c>
      <c r="K835">
        <f>AVERAGE(C835:G835)</f>
        <v>8.6</v>
      </c>
      <c r="L835">
        <f>MAX(C835:G835)-MIN(C835:G835)</f>
        <v>19</v>
      </c>
      <c r="M835">
        <f>SUMPRODUCT(MOD(C835:G835,2))</f>
        <v>3</v>
      </c>
      <c r="N835">
        <f>5-M835</f>
        <v>2</v>
      </c>
      <c r="O835">
        <f>COUNTIF(C835:G835,"&lt;=17")</f>
        <v>4</v>
      </c>
      <c r="P835">
        <f>COUNTIF(C835:G835,"&gt;=18")</f>
        <v>1</v>
      </c>
      <c r="Q835">
        <f>SUMPRODUCT(--(D835:G835-C835:F835=1))</f>
        <v>1</v>
      </c>
      <c r="R835">
        <f>SUMPRODUCT(COUNTIF(C836:G836,C835:G835))</f>
        <v>1</v>
      </c>
      <c r="S835">
        <f>AVERAGE(J835:J839)</f>
        <v>43</v>
      </c>
      <c r="T835">
        <f>AVERAGE(J835:J854)</f>
        <v>43</v>
      </c>
      <c r="U835">
        <f>S835-T835</f>
        <v>0</v>
      </c>
      <c r="V835" t="str">
        <f>IF(S835&gt;T835,"EXPANDING (BULLISH)",IF(S835&lt;T835,"CONTRACTING (BEARISH)","NEUTRAL"))</f>
        <v>NEUTRAL</v>
      </c>
    </row>
    <row r="836">
      <c r="A836">
        <v>131</v>
      </c>
      <c r="B836" t="str">
        <v>2002-10-05</v>
      </c>
      <c r="C836">
        <v>4</v>
      </c>
      <c r="D836">
        <v>11</v>
      </c>
      <c r="E836">
        <v>16</v>
      </c>
      <c r="F836">
        <v>20</v>
      </c>
      <c r="G836">
        <v>28</v>
      </c>
      <c r="H836">
        <v>2</v>
      </c>
      <c r="I836" t="str">
        <v>4 - 11 - 16 - 20 - 28 [PB: 2]</v>
      </c>
      <c r="J836">
        <f>SUM(C836:G836)</f>
        <v>79</v>
      </c>
      <c r="K836">
        <f>AVERAGE(C836:G836)</f>
        <v>15.8</v>
      </c>
      <c r="L836">
        <f>MAX(C836:G836)-MIN(C836:G836)</f>
        <v>24</v>
      </c>
      <c r="M836">
        <f>SUMPRODUCT(MOD(C836:G836,2))</f>
        <v>1</v>
      </c>
      <c r="N836">
        <f>5-M836</f>
        <v>4</v>
      </c>
      <c r="O836">
        <f>COUNTIF(C836:G836,"&lt;=17")</f>
        <v>3</v>
      </c>
      <c r="P836">
        <f>COUNTIF(C836:G836,"&gt;=18")</f>
        <v>2</v>
      </c>
      <c r="Q836">
        <f>SUMPRODUCT(--(D836:G836-C836:F836=1))</f>
        <v>0</v>
      </c>
      <c r="R836">
        <f>SUMPRODUCT(COUNTIF(C837:G837,C836:G836))</f>
        <v>1</v>
      </c>
      <c r="S836">
        <f>AVERAGE(J836:J840)</f>
        <v>79</v>
      </c>
      <c r="T836">
        <f>AVERAGE(J836:J855)</f>
        <v>79</v>
      </c>
      <c r="U836">
        <f>S836-T836</f>
        <v>0</v>
      </c>
      <c r="V836" t="str">
        <f>IF(S836&gt;T836,"EXPANDING (BULLISH)",IF(S836&lt;T836,"CONTRACTING (BEARISH)","NEUTRAL"))</f>
        <v>NEUTRAL</v>
      </c>
    </row>
    <row r="837">
      <c r="A837">
        <v>130</v>
      </c>
      <c r="B837" t="str">
        <v>2002-10-02</v>
      </c>
      <c r="C837">
        <v>3</v>
      </c>
      <c r="D837">
        <v>16</v>
      </c>
      <c r="E837">
        <v>23</v>
      </c>
      <c r="F837">
        <v>24</v>
      </c>
      <c r="G837">
        <v>35</v>
      </c>
      <c r="H837">
        <v>10</v>
      </c>
      <c r="I837" t="str">
        <v>3 - 16 - 23 - 24 - 35 [PB: 10]</v>
      </c>
      <c r="J837">
        <f>SUM(C837:G837)</f>
        <v>101</v>
      </c>
      <c r="K837">
        <f>AVERAGE(C837:G837)</f>
        <v>20.2</v>
      </c>
      <c r="L837">
        <f>MAX(C837:G837)-MIN(C837:G837)</f>
        <v>32</v>
      </c>
      <c r="M837">
        <f>SUMPRODUCT(MOD(C837:G837,2))</f>
        <v>3</v>
      </c>
      <c r="N837">
        <f>5-M837</f>
        <v>2</v>
      </c>
      <c r="O837">
        <f>COUNTIF(C837:G837,"&lt;=17")</f>
        <v>2</v>
      </c>
      <c r="P837">
        <f>COUNTIF(C837:G837,"&gt;=18")</f>
        <v>3</v>
      </c>
      <c r="Q837">
        <f>SUMPRODUCT(--(D837:G837-C837:F837=1))</f>
        <v>1</v>
      </c>
      <c r="R837">
        <f>SUMPRODUCT(COUNTIF(C838:G838,C837:G837))</f>
        <v>1</v>
      </c>
      <c r="S837">
        <f>AVERAGE(J837:J841)</f>
        <v>101</v>
      </c>
      <c r="T837">
        <f>AVERAGE(J837:J856)</f>
        <v>101</v>
      </c>
      <c r="U837">
        <f>S837-T837</f>
        <v>0</v>
      </c>
      <c r="V837" t="str">
        <f>IF(S837&gt;T837,"EXPANDING (BULLISH)",IF(S837&lt;T837,"CONTRACTING (BEARISH)","NEUTRAL"))</f>
        <v>NEUTRAL</v>
      </c>
    </row>
    <row r="838">
      <c r="A838">
        <v>129</v>
      </c>
      <c r="B838" t="str">
        <v>2002-09-28</v>
      </c>
      <c r="C838">
        <v>7</v>
      </c>
      <c r="D838">
        <v>10</v>
      </c>
      <c r="E838">
        <v>14</v>
      </c>
      <c r="F838">
        <v>23</v>
      </c>
      <c r="G838">
        <v>29</v>
      </c>
      <c r="H838">
        <v>1</v>
      </c>
      <c r="I838" t="str">
        <v>7 - 10 - 14 - 23 - 29 [PB: 1]</v>
      </c>
      <c r="J838">
        <f>SUM(C838:G838)</f>
        <v>83</v>
      </c>
      <c r="K838">
        <f>AVERAGE(C838:G838)</f>
        <v>16.6</v>
      </c>
      <c r="L838">
        <f>MAX(C838:G838)-MIN(C838:G838)</f>
        <v>22</v>
      </c>
      <c r="M838">
        <f>SUMPRODUCT(MOD(C838:G838,2))</f>
        <v>3</v>
      </c>
      <c r="N838">
        <f>5-M838</f>
        <v>2</v>
      </c>
      <c r="O838">
        <f>COUNTIF(C838:G838,"&lt;=17")</f>
        <v>3</v>
      </c>
      <c r="P838">
        <f>COUNTIF(C838:G838,"&gt;=18")</f>
        <v>2</v>
      </c>
      <c r="Q838">
        <f>SUMPRODUCT(--(D838:G838-C838:F838=1))</f>
        <v>0</v>
      </c>
      <c r="R838">
        <f>SUMPRODUCT(COUNTIF(C839:G839,C838:G838))</f>
        <v>0</v>
      </c>
      <c r="S838">
        <f>AVERAGE(J838:J842)</f>
        <v>83</v>
      </c>
      <c r="T838">
        <f>AVERAGE(J838:J857)</f>
        <v>83</v>
      </c>
      <c r="U838">
        <f>S838-T838</f>
        <v>0</v>
      </c>
      <c r="V838" t="str">
        <f>IF(S838&gt;T838,"EXPANDING (BULLISH)",IF(S838&lt;T838,"CONTRACTING (BEARISH)","NEUTRAL"))</f>
        <v>NEUTRAL</v>
      </c>
    </row>
    <row r="839">
      <c r="A839">
        <v>128</v>
      </c>
      <c r="B839" t="str">
        <v>2002-09-25</v>
      </c>
      <c r="C839">
        <v>5</v>
      </c>
      <c r="D839">
        <v>6</v>
      </c>
      <c r="E839">
        <v>9</v>
      </c>
      <c r="F839">
        <v>25</v>
      </c>
      <c r="G839">
        <v>27</v>
      </c>
      <c r="H839">
        <v>10</v>
      </c>
      <c r="I839" t="str">
        <v>5 - 6 - 9 - 25 - 27 [PB: 10]</v>
      </c>
      <c r="J839">
        <f>SUM(C839:G839)</f>
        <v>72</v>
      </c>
      <c r="K839">
        <f>AVERAGE(C839:G839)</f>
        <v>14.4</v>
      </c>
      <c r="L839">
        <f>MAX(C839:G839)-MIN(C839:G839)</f>
        <v>22</v>
      </c>
      <c r="M839">
        <f>SUMPRODUCT(MOD(C839:G839,2))</f>
        <v>4</v>
      </c>
      <c r="N839">
        <f>5-M839</f>
        <v>1</v>
      </c>
      <c r="O839">
        <f>COUNTIF(C839:G839,"&lt;=17")</f>
        <v>3</v>
      </c>
      <c r="P839">
        <f>COUNTIF(C839:G839,"&gt;=18")</f>
        <v>2</v>
      </c>
      <c r="Q839">
        <f>SUMPRODUCT(--(D839:G839-C839:F839=1))</f>
        <v>1</v>
      </c>
      <c r="R839">
        <f>SUMPRODUCT(COUNTIF(C840:G840,C839:G839))</f>
        <v>1</v>
      </c>
      <c r="S839">
        <f>AVERAGE(J839:J843)</f>
        <v>72</v>
      </c>
      <c r="T839">
        <f>AVERAGE(J839:J858)</f>
        <v>72</v>
      </c>
      <c r="U839">
        <f>S839-T839</f>
        <v>0</v>
      </c>
      <c r="V839" t="str">
        <f>IF(S839&gt;T839,"EXPANDING (BULLISH)",IF(S839&lt;T839,"CONTRACTING (BEARISH)","NEUTRAL"))</f>
        <v>NEUTRAL</v>
      </c>
    </row>
    <row r="840">
      <c r="A840">
        <v>127</v>
      </c>
      <c r="B840" t="str">
        <v>2002-09-21</v>
      </c>
      <c r="C840">
        <v>4</v>
      </c>
      <c r="D840">
        <v>14</v>
      </c>
      <c r="E840">
        <v>19</v>
      </c>
      <c r="F840">
        <v>27</v>
      </c>
      <c r="G840">
        <v>29</v>
      </c>
      <c r="H840">
        <v>5</v>
      </c>
      <c r="I840" t="str">
        <v>4 - 14 - 19 - 27 - 29 [PB: 5]</v>
      </c>
      <c r="J840">
        <f>SUM(C840:G840)</f>
        <v>93</v>
      </c>
      <c r="K840">
        <f>AVERAGE(C840:G840)</f>
        <v>18.6</v>
      </c>
      <c r="L840">
        <f>MAX(C840:G840)-MIN(C840:G840)</f>
        <v>25</v>
      </c>
      <c r="M840">
        <f>SUMPRODUCT(MOD(C840:G840,2))</f>
        <v>3</v>
      </c>
      <c r="N840">
        <f>5-M840</f>
        <v>2</v>
      </c>
      <c r="O840">
        <f>COUNTIF(C840:G840,"&lt;=17")</f>
        <v>2</v>
      </c>
      <c r="P840">
        <f>COUNTIF(C840:G840,"&gt;=18")</f>
        <v>3</v>
      </c>
      <c r="Q840">
        <f>SUMPRODUCT(--(D840:G840-C840:F840=1))</f>
        <v>0</v>
      </c>
      <c r="R840">
        <f>SUMPRODUCT(COUNTIF(C841:G841,C840:G840))</f>
        <v>0</v>
      </c>
      <c r="S840">
        <f>AVERAGE(J840:J844)</f>
        <v>93</v>
      </c>
      <c r="T840">
        <f>AVERAGE(J840:J859)</f>
        <v>93</v>
      </c>
      <c r="U840">
        <f>S840-T840</f>
        <v>0</v>
      </c>
      <c r="V840" t="str">
        <f>IF(S840&gt;T840,"EXPANDING (BULLISH)",IF(S840&lt;T840,"CONTRACTING (BEARISH)","NEUTRAL"))</f>
        <v>NEUTRAL</v>
      </c>
    </row>
    <row r="841">
      <c r="A841">
        <v>126</v>
      </c>
      <c r="B841" t="str">
        <v>2002-09-18</v>
      </c>
      <c r="C841">
        <v>9</v>
      </c>
      <c r="D841">
        <v>12</v>
      </c>
      <c r="E841">
        <v>22</v>
      </c>
      <c r="F841">
        <v>33</v>
      </c>
      <c r="G841">
        <v>35</v>
      </c>
      <c r="H841">
        <v>7</v>
      </c>
      <c r="I841" t="str">
        <v>9 - 12 - 22 - 33 - 35 [PB: 7]</v>
      </c>
      <c r="J841">
        <f>SUM(C841:G841)</f>
        <v>111</v>
      </c>
      <c r="K841">
        <f>AVERAGE(C841:G841)</f>
        <v>22.2</v>
      </c>
      <c r="L841">
        <f>MAX(C841:G841)-MIN(C841:G841)</f>
        <v>26</v>
      </c>
      <c r="M841">
        <f>SUMPRODUCT(MOD(C841:G841,2))</f>
        <v>3</v>
      </c>
      <c r="N841">
        <f>5-M841</f>
        <v>2</v>
      </c>
      <c r="O841">
        <f>COUNTIF(C841:G841,"&lt;=17")</f>
        <v>2</v>
      </c>
      <c r="P841">
        <f>COUNTIF(C841:G841,"&gt;=18")</f>
        <v>3</v>
      </c>
      <c r="Q841">
        <f>SUMPRODUCT(--(D841:G841-C841:F841=1))</f>
        <v>0</v>
      </c>
      <c r="R841">
        <f>SUMPRODUCT(COUNTIF(C842:G842,C841:G841))</f>
        <v>1</v>
      </c>
      <c r="S841">
        <f>AVERAGE(J841:J845)</f>
        <v>111</v>
      </c>
      <c r="T841">
        <f>AVERAGE(J841:J860)</f>
        <v>111</v>
      </c>
      <c r="U841">
        <f>S841-T841</f>
        <v>0</v>
      </c>
      <c r="V841" t="str">
        <f>IF(S841&gt;T841,"EXPANDING (BULLISH)",IF(S841&lt;T841,"CONTRACTING (BEARISH)","NEUTRAL"))</f>
        <v>NEUTRAL</v>
      </c>
    </row>
    <row r="842">
      <c r="A842">
        <v>125</v>
      </c>
      <c r="B842" t="str">
        <v>2002-09-14</v>
      </c>
      <c r="C842">
        <v>2</v>
      </c>
      <c r="D842">
        <v>16</v>
      </c>
      <c r="E842">
        <v>21</v>
      </c>
      <c r="F842">
        <v>22</v>
      </c>
      <c r="G842">
        <v>32</v>
      </c>
      <c r="H842">
        <v>1</v>
      </c>
      <c r="I842" t="str">
        <v>2 - 16 - 21 - 22 - 32 [PB: 1]</v>
      </c>
      <c r="J842">
        <f>SUM(C842:G842)</f>
        <v>93</v>
      </c>
      <c r="K842">
        <f>AVERAGE(C842:G842)</f>
        <v>18.6</v>
      </c>
      <c r="L842">
        <f>MAX(C842:G842)-MIN(C842:G842)</f>
        <v>30</v>
      </c>
      <c r="M842">
        <f>SUMPRODUCT(MOD(C842:G842,2))</f>
        <v>1</v>
      </c>
      <c r="N842">
        <f>5-M842</f>
        <v>4</v>
      </c>
      <c r="O842">
        <f>COUNTIF(C842:G842,"&lt;=17")</f>
        <v>2</v>
      </c>
      <c r="P842">
        <f>COUNTIF(C842:G842,"&gt;=18")</f>
        <v>3</v>
      </c>
      <c r="Q842">
        <f>SUMPRODUCT(--(D842:G842-C842:F842=1))</f>
        <v>1</v>
      </c>
      <c r="R842">
        <f>SUMPRODUCT(COUNTIF(C843:G843,C842:G842))</f>
        <v>1</v>
      </c>
      <c r="S842">
        <f>AVERAGE(J842:J846)</f>
        <v>93</v>
      </c>
      <c r="T842">
        <f>AVERAGE(J842:J861)</f>
        <v>93</v>
      </c>
      <c r="U842">
        <f>S842-T842</f>
        <v>0</v>
      </c>
      <c r="V842" t="str">
        <f>IF(S842&gt;T842,"EXPANDING (BULLISH)",IF(S842&lt;T842,"CONTRACTING (BEARISH)","NEUTRAL"))</f>
        <v>NEUTRAL</v>
      </c>
    </row>
    <row r="843">
      <c r="A843">
        <v>124</v>
      </c>
      <c r="B843" t="str">
        <v>2002-09-11</v>
      </c>
      <c r="C843">
        <v>10</v>
      </c>
      <c r="D843">
        <v>21</v>
      </c>
      <c r="E843">
        <v>27</v>
      </c>
      <c r="F843">
        <v>28</v>
      </c>
      <c r="G843">
        <v>36</v>
      </c>
      <c r="H843">
        <v>10</v>
      </c>
      <c r="I843" t="str">
        <v>10 - 21 - 27 - 28 - 36 [PB: 10]</v>
      </c>
      <c r="J843">
        <f>SUM(C843:G843)</f>
        <v>122</v>
      </c>
      <c r="K843">
        <f>AVERAGE(C843:G843)</f>
        <v>24.4</v>
      </c>
      <c r="L843">
        <f>MAX(C843:G843)-MIN(C843:G843)</f>
        <v>26</v>
      </c>
      <c r="M843">
        <f>SUMPRODUCT(MOD(C843:G843,2))</f>
        <v>2</v>
      </c>
      <c r="N843">
        <f>5-M843</f>
        <v>3</v>
      </c>
      <c r="O843">
        <f>COUNTIF(C843:G843,"&lt;=17")</f>
        <v>1</v>
      </c>
      <c r="P843">
        <f>COUNTIF(C843:G843,"&gt;=18")</f>
        <v>4</v>
      </c>
      <c r="Q843">
        <f>SUMPRODUCT(--(D843:G843-C843:F843=1))</f>
        <v>1</v>
      </c>
      <c r="R843">
        <f>SUMPRODUCT(COUNTIF(C844:G844,C843:G843))</f>
        <v>1</v>
      </c>
      <c r="S843">
        <f>AVERAGE(J843:J847)</f>
        <v>122</v>
      </c>
      <c r="T843">
        <f>AVERAGE(J843:J862)</f>
        <v>122</v>
      </c>
      <c r="U843">
        <f>S843-T843</f>
        <v>0</v>
      </c>
      <c r="V843" t="str">
        <f>IF(S843&gt;T843,"EXPANDING (BULLISH)",IF(S843&lt;T843,"CONTRACTING (BEARISH)","NEUTRAL"))</f>
        <v>NEUTRAL</v>
      </c>
    </row>
    <row r="844">
      <c r="A844">
        <v>123</v>
      </c>
      <c r="B844" t="str">
        <v>2002-09-07</v>
      </c>
      <c r="C844">
        <v>14</v>
      </c>
      <c r="D844">
        <v>16</v>
      </c>
      <c r="E844">
        <v>17</v>
      </c>
      <c r="F844">
        <v>28</v>
      </c>
      <c r="G844">
        <v>29</v>
      </c>
      <c r="H844">
        <v>9</v>
      </c>
      <c r="I844" t="str">
        <v>14 - 16 - 17 - 28 - 29 [PB: 9]</v>
      </c>
      <c r="J844">
        <f>SUM(C844:G844)</f>
        <v>104</v>
      </c>
      <c r="K844">
        <f>AVERAGE(C844:G844)</f>
        <v>20.8</v>
      </c>
      <c r="L844">
        <f>MAX(C844:G844)-MIN(C844:G844)</f>
        <v>15</v>
      </c>
      <c r="M844">
        <f>SUMPRODUCT(MOD(C844:G844,2))</f>
        <v>2</v>
      </c>
      <c r="N844">
        <f>5-M844</f>
        <v>3</v>
      </c>
      <c r="O844">
        <f>COUNTIF(C844:G844,"&lt;=17")</f>
        <v>3</v>
      </c>
      <c r="P844">
        <f>COUNTIF(C844:G844,"&gt;=18")</f>
        <v>2</v>
      </c>
      <c r="Q844">
        <f>SUMPRODUCT(--(D844:G844-C844:F844=1))</f>
        <v>2</v>
      </c>
      <c r="R844">
        <f>SUMPRODUCT(COUNTIF(C845:G845,C844:G844))</f>
        <v>1</v>
      </c>
      <c r="S844">
        <f>AVERAGE(J844:J848)</f>
        <v>104</v>
      </c>
      <c r="T844">
        <f>AVERAGE(J844:J863)</f>
        <v>104</v>
      </c>
      <c r="U844">
        <f>S844-T844</f>
        <v>0</v>
      </c>
      <c r="V844" t="str">
        <f>IF(S844&gt;T844,"EXPANDING (BULLISH)",IF(S844&lt;T844,"CONTRACTING (BEARISH)","NEUTRAL"))</f>
        <v>NEUTRAL</v>
      </c>
    </row>
    <row r="845">
      <c r="A845">
        <v>122</v>
      </c>
      <c r="B845" t="str">
        <v>2002-09-04</v>
      </c>
      <c r="C845">
        <v>1</v>
      </c>
      <c r="D845">
        <v>21</v>
      </c>
      <c r="E845">
        <v>27</v>
      </c>
      <c r="F845">
        <v>29</v>
      </c>
      <c r="G845">
        <v>34</v>
      </c>
      <c r="H845">
        <v>10</v>
      </c>
      <c r="I845" t="str">
        <v>1 - 21 - 27 - 29 - 34 [PB: 10]</v>
      </c>
      <c r="J845">
        <f>SUM(C845:G845)</f>
        <v>112</v>
      </c>
      <c r="K845">
        <f>AVERAGE(C845:G845)</f>
        <v>22.4</v>
      </c>
      <c r="L845">
        <f>MAX(C845:G845)-MIN(C845:G845)</f>
        <v>33</v>
      </c>
      <c r="M845">
        <f>SUMPRODUCT(MOD(C845:G845,2))</f>
        <v>4</v>
      </c>
      <c r="N845">
        <f>5-M845</f>
        <v>1</v>
      </c>
      <c r="O845">
        <f>COUNTIF(C845:G845,"&lt;=17")</f>
        <v>1</v>
      </c>
      <c r="P845">
        <f>COUNTIF(C845:G845,"&gt;=18")</f>
        <v>4</v>
      </c>
      <c r="Q845">
        <f>SUMPRODUCT(--(D845:G845-C845:F845=1))</f>
        <v>0</v>
      </c>
      <c r="R845">
        <f>SUMPRODUCT(COUNTIF(C846:G846,C845:G845))</f>
        <v>1</v>
      </c>
      <c r="S845">
        <f>AVERAGE(J845:J849)</f>
        <v>112</v>
      </c>
      <c r="T845">
        <f>AVERAGE(J845:J864)</f>
        <v>112</v>
      </c>
      <c r="U845">
        <f>S845-T845</f>
        <v>0</v>
      </c>
      <c r="V845" t="str">
        <f>IF(S845&gt;T845,"EXPANDING (BULLISH)",IF(S845&lt;T845,"CONTRACTING (BEARISH)","NEUTRAL"))</f>
        <v>NEUTRAL</v>
      </c>
    </row>
    <row r="846">
      <c r="A846">
        <v>121</v>
      </c>
      <c r="B846" t="str">
        <v>2002-08-31</v>
      </c>
      <c r="C846">
        <v>4</v>
      </c>
      <c r="D846">
        <v>10</v>
      </c>
      <c r="E846">
        <v>16</v>
      </c>
      <c r="F846">
        <v>25</v>
      </c>
      <c r="G846">
        <v>34</v>
      </c>
      <c r="H846">
        <v>1</v>
      </c>
      <c r="I846" t="str">
        <v>4 - 10 - 16 - 25 - 34 [PB: 1]</v>
      </c>
      <c r="J846">
        <f>SUM(C846:G846)</f>
        <v>89</v>
      </c>
      <c r="K846">
        <f>AVERAGE(C846:G846)</f>
        <v>17.8</v>
      </c>
      <c r="L846">
        <f>MAX(C846:G846)-MIN(C846:G846)</f>
        <v>30</v>
      </c>
      <c r="M846">
        <f>SUMPRODUCT(MOD(C846:G846,2))</f>
        <v>1</v>
      </c>
      <c r="N846">
        <f>5-M846</f>
        <v>4</v>
      </c>
      <c r="O846">
        <f>COUNTIF(C846:G846,"&lt;=17")</f>
        <v>3</v>
      </c>
      <c r="P846">
        <f>COUNTIF(C846:G846,"&gt;=18")</f>
        <v>2</v>
      </c>
      <c r="Q846">
        <f>SUMPRODUCT(--(D846:G846-C846:F846=1))</f>
        <v>0</v>
      </c>
      <c r="R846">
        <f>SUMPRODUCT(COUNTIF(C847:G847,C846:G846))</f>
        <v>1</v>
      </c>
      <c r="S846">
        <f>AVERAGE(J846:J850)</f>
        <v>89</v>
      </c>
      <c r="T846">
        <f>AVERAGE(J846:J865)</f>
        <v>89</v>
      </c>
      <c r="U846">
        <f>S846-T846</f>
        <v>0</v>
      </c>
      <c r="V846" t="str">
        <f>IF(S846&gt;T846,"EXPANDING (BULLISH)",IF(S846&lt;T846,"CONTRACTING (BEARISH)","NEUTRAL"))</f>
        <v>NEUTRAL</v>
      </c>
    </row>
    <row r="847">
      <c r="A847">
        <v>120</v>
      </c>
      <c r="B847" t="str">
        <v>2002-08-28</v>
      </c>
      <c r="C847">
        <v>8</v>
      </c>
      <c r="D847">
        <v>16</v>
      </c>
      <c r="E847">
        <v>20</v>
      </c>
      <c r="F847">
        <v>29</v>
      </c>
      <c r="G847">
        <v>31</v>
      </c>
      <c r="H847">
        <v>6</v>
      </c>
      <c r="I847" t="str">
        <v>8 - 16 - 20 - 29 - 31 [PB: 6]</v>
      </c>
      <c r="J847">
        <f>SUM(C847:G847)</f>
        <v>104</v>
      </c>
      <c r="K847">
        <f>AVERAGE(C847:G847)</f>
        <v>20.8</v>
      </c>
      <c r="L847">
        <f>MAX(C847:G847)-MIN(C847:G847)</f>
        <v>23</v>
      </c>
      <c r="M847">
        <f>SUMPRODUCT(MOD(C847:G847,2))</f>
        <v>2</v>
      </c>
      <c r="N847">
        <f>5-M847</f>
        <v>3</v>
      </c>
      <c r="O847">
        <f>COUNTIF(C847:G847,"&lt;=17")</f>
        <v>2</v>
      </c>
      <c r="P847">
        <f>COUNTIF(C847:G847,"&gt;=18")</f>
        <v>3</v>
      </c>
      <c r="Q847">
        <f>SUMPRODUCT(--(D847:G847-C847:F847=1))</f>
        <v>0</v>
      </c>
      <c r="R847">
        <f>SUMPRODUCT(COUNTIF(C848:G848,C847:G847))</f>
        <v>1</v>
      </c>
      <c r="S847">
        <f>AVERAGE(J847:J851)</f>
        <v>104</v>
      </c>
      <c r="T847">
        <f>AVERAGE(J847:J866)</f>
        <v>104</v>
      </c>
      <c r="U847">
        <f>S847-T847</f>
        <v>0</v>
      </c>
      <c r="V847" t="str">
        <f>IF(S847&gt;T847,"EXPANDING (BULLISH)",IF(S847&lt;T847,"CONTRACTING (BEARISH)","NEUTRAL"))</f>
        <v>NEUTRAL</v>
      </c>
    </row>
    <row r="848">
      <c r="A848">
        <v>119</v>
      </c>
      <c r="B848" t="str">
        <v>2002-08-24</v>
      </c>
      <c r="C848">
        <v>2</v>
      </c>
      <c r="D848">
        <v>7</v>
      </c>
      <c r="E848">
        <v>12</v>
      </c>
      <c r="F848">
        <v>14</v>
      </c>
      <c r="G848">
        <v>31</v>
      </c>
      <c r="H848">
        <v>10</v>
      </c>
      <c r="I848" t="str">
        <v>2 - 7 - 12 - 14 - 31 [PB: 10]</v>
      </c>
      <c r="J848">
        <f>SUM(C848:G848)</f>
        <v>66</v>
      </c>
      <c r="K848">
        <f>AVERAGE(C848:G848)</f>
        <v>13.2</v>
      </c>
      <c r="L848">
        <f>MAX(C848:G848)-MIN(C848:G848)</f>
        <v>29</v>
      </c>
      <c r="M848">
        <f>SUMPRODUCT(MOD(C848:G848,2))</f>
        <v>2</v>
      </c>
      <c r="N848">
        <f>5-M848</f>
        <v>3</v>
      </c>
      <c r="O848">
        <f>COUNTIF(C848:G848,"&lt;=17")</f>
        <v>4</v>
      </c>
      <c r="P848">
        <f>COUNTIF(C848:G848,"&gt;=18")</f>
        <v>1</v>
      </c>
      <c r="Q848">
        <f>SUMPRODUCT(--(D848:G848-C848:F848=1))</f>
        <v>0</v>
      </c>
      <c r="R848">
        <f>SUMPRODUCT(COUNTIF(C849:G849,C848:G848))</f>
        <v>1</v>
      </c>
      <c r="S848">
        <f>AVERAGE(J848:J852)</f>
        <v>66</v>
      </c>
      <c r="T848">
        <f>AVERAGE(J848:J867)</f>
        <v>66</v>
      </c>
      <c r="U848">
        <f>S848-T848</f>
        <v>0</v>
      </c>
      <c r="V848" t="str">
        <f>IF(S848&gt;T848,"EXPANDING (BULLISH)",IF(S848&lt;T848,"CONTRACTING (BEARISH)","NEUTRAL"))</f>
        <v>NEUTRAL</v>
      </c>
    </row>
    <row r="849">
      <c r="A849">
        <v>118</v>
      </c>
      <c r="B849" t="str">
        <v>2002-08-21</v>
      </c>
      <c r="C849">
        <v>7</v>
      </c>
      <c r="D849">
        <v>24</v>
      </c>
      <c r="E849">
        <v>27</v>
      </c>
      <c r="F849">
        <v>35</v>
      </c>
      <c r="G849">
        <v>36</v>
      </c>
      <c r="H849">
        <v>3</v>
      </c>
      <c r="I849" t="str">
        <v>7 - 24 - 27 - 35 - 36 [PB: 3]</v>
      </c>
      <c r="J849">
        <f>SUM(C849:G849)</f>
        <v>129</v>
      </c>
      <c r="K849">
        <f>AVERAGE(C849:G849)</f>
        <v>25.8</v>
      </c>
      <c r="L849">
        <f>MAX(C849:G849)-MIN(C849:G849)</f>
        <v>29</v>
      </c>
      <c r="M849">
        <f>SUMPRODUCT(MOD(C849:G849,2))</f>
        <v>3</v>
      </c>
      <c r="N849">
        <f>5-M849</f>
        <v>2</v>
      </c>
      <c r="O849">
        <f>COUNTIF(C849:G849,"&lt;=17")</f>
        <v>1</v>
      </c>
      <c r="P849">
        <f>COUNTIF(C849:G849,"&gt;=18")</f>
        <v>4</v>
      </c>
      <c r="Q849">
        <f>SUMPRODUCT(--(D849:G849-C849:F849=1))</f>
        <v>1</v>
      </c>
      <c r="R849">
        <f>SUMPRODUCT(COUNTIF(C850:G850,C849:G849))</f>
        <v>1</v>
      </c>
      <c r="S849">
        <f>AVERAGE(J849:J853)</f>
        <v>129</v>
      </c>
      <c r="T849">
        <f>AVERAGE(J849:J868)</f>
        <v>129</v>
      </c>
      <c r="U849">
        <f>S849-T849</f>
        <v>0</v>
      </c>
      <c r="V849" t="str">
        <f>IF(S849&gt;T849,"EXPANDING (BULLISH)",IF(S849&lt;T849,"CONTRACTING (BEARISH)","NEUTRAL"))</f>
        <v>NEUTRAL</v>
      </c>
    </row>
    <row r="850">
      <c r="A850">
        <v>117</v>
      </c>
      <c r="B850" t="str">
        <v>2002-08-17</v>
      </c>
      <c r="C850">
        <v>10</v>
      </c>
      <c r="D850">
        <v>23</v>
      </c>
      <c r="E850">
        <v>30</v>
      </c>
      <c r="F850">
        <v>31</v>
      </c>
      <c r="G850">
        <v>36</v>
      </c>
      <c r="H850">
        <v>1</v>
      </c>
      <c r="I850" t="str">
        <v>10 - 23 - 30 - 31 - 36 [PB: 1]</v>
      </c>
      <c r="J850">
        <f>SUM(C850:G850)</f>
        <v>130</v>
      </c>
      <c r="K850">
        <f>AVERAGE(C850:G850)</f>
        <v>26</v>
      </c>
      <c r="L850">
        <f>MAX(C850:G850)-MIN(C850:G850)</f>
        <v>26</v>
      </c>
      <c r="M850">
        <f>SUMPRODUCT(MOD(C850:G850,2))</f>
        <v>2</v>
      </c>
      <c r="N850">
        <f>5-M850</f>
        <v>3</v>
      </c>
      <c r="O850">
        <f>COUNTIF(C850:G850,"&lt;=17")</f>
        <v>1</v>
      </c>
      <c r="P850">
        <f>COUNTIF(C850:G850,"&gt;=18")</f>
        <v>4</v>
      </c>
      <c r="Q850">
        <f>SUMPRODUCT(--(D850:G850-C850:F850=1))</f>
        <v>1</v>
      </c>
      <c r="R850">
        <f>SUMPRODUCT(COUNTIF(C851:G851,C850:G850))</f>
        <v>1</v>
      </c>
      <c r="S850">
        <f>AVERAGE(J850:J854)</f>
        <v>130</v>
      </c>
      <c r="T850">
        <f>AVERAGE(J850:J869)</f>
        <v>130</v>
      </c>
      <c r="U850">
        <f>S850-T850</f>
        <v>0</v>
      </c>
      <c r="V850" t="str">
        <f>IF(S850&gt;T850,"EXPANDING (BULLISH)",IF(S850&lt;T850,"CONTRACTING (BEARISH)","NEUTRAL"))</f>
        <v>NEUTRAL</v>
      </c>
    </row>
    <row r="851">
      <c r="A851">
        <v>116</v>
      </c>
      <c r="B851" t="str">
        <v>2002-08-14</v>
      </c>
      <c r="C851">
        <v>3</v>
      </c>
      <c r="D851">
        <v>17</v>
      </c>
      <c r="E851">
        <v>27</v>
      </c>
      <c r="F851">
        <v>31</v>
      </c>
      <c r="G851">
        <v>32</v>
      </c>
      <c r="H851">
        <v>5</v>
      </c>
      <c r="I851" t="str">
        <v>3 - 17 - 27 - 31 - 32 [PB: 5]</v>
      </c>
      <c r="J851">
        <f>SUM(C851:G851)</f>
        <v>110</v>
      </c>
      <c r="K851">
        <f>AVERAGE(C851:G851)</f>
        <v>22</v>
      </c>
      <c r="L851">
        <f>MAX(C851:G851)-MIN(C851:G851)</f>
        <v>29</v>
      </c>
      <c r="M851">
        <f>SUMPRODUCT(MOD(C851:G851,2))</f>
        <v>4</v>
      </c>
      <c r="N851">
        <f>5-M851</f>
        <v>1</v>
      </c>
      <c r="O851">
        <f>COUNTIF(C851:G851,"&lt;=17")</f>
        <v>2</v>
      </c>
      <c r="P851">
        <f>COUNTIF(C851:G851,"&gt;=18")</f>
        <v>3</v>
      </c>
      <c r="Q851">
        <f>SUMPRODUCT(--(D851:G851-C851:F851=1))</f>
        <v>1</v>
      </c>
      <c r="R851">
        <f>SUMPRODUCT(COUNTIF(C852:G852,C851:G851))</f>
        <v>1</v>
      </c>
      <c r="S851">
        <f>AVERAGE(J851:J855)</f>
        <v>110</v>
      </c>
      <c r="T851">
        <f>AVERAGE(J851:J870)</f>
        <v>110</v>
      </c>
      <c r="U851">
        <f>S851-T851</f>
        <v>0</v>
      </c>
      <c r="V851" t="str">
        <f>IF(S851&gt;T851,"EXPANDING (BULLISH)",IF(S851&lt;T851,"CONTRACTING (BEARISH)","NEUTRAL"))</f>
        <v>NEUTRAL</v>
      </c>
    </row>
    <row r="852">
      <c r="A852">
        <v>115</v>
      </c>
      <c r="B852" t="str">
        <v>2002-08-10</v>
      </c>
      <c r="C852">
        <v>16</v>
      </c>
      <c r="D852">
        <v>19</v>
      </c>
      <c r="E852">
        <v>21</v>
      </c>
      <c r="F852">
        <v>31</v>
      </c>
      <c r="G852">
        <v>33</v>
      </c>
      <c r="H852">
        <v>8</v>
      </c>
      <c r="I852" t="str">
        <v>16 - 19 - 21 - 31 - 33 [PB: 8]</v>
      </c>
      <c r="J852">
        <f>SUM(C852:G852)</f>
        <v>120</v>
      </c>
      <c r="K852">
        <f>AVERAGE(C852:G852)</f>
        <v>24</v>
      </c>
      <c r="L852">
        <f>MAX(C852:G852)-MIN(C852:G852)</f>
        <v>17</v>
      </c>
      <c r="M852">
        <f>SUMPRODUCT(MOD(C852:G852,2))</f>
        <v>4</v>
      </c>
      <c r="N852">
        <f>5-M852</f>
        <v>1</v>
      </c>
      <c r="O852">
        <f>COUNTIF(C852:G852,"&lt;=17")</f>
        <v>1</v>
      </c>
      <c r="P852">
        <f>COUNTIF(C852:G852,"&gt;=18")</f>
        <v>4</v>
      </c>
      <c r="Q852">
        <f>SUMPRODUCT(--(D852:G852-C852:F852=1))</f>
        <v>0</v>
      </c>
      <c r="R852">
        <f>SUMPRODUCT(COUNTIF(C853:G853,C852:G852))</f>
        <v>2</v>
      </c>
      <c r="S852">
        <f>AVERAGE(J852:J856)</f>
        <v>120</v>
      </c>
      <c r="T852">
        <f>AVERAGE(J852:J871)</f>
        <v>120</v>
      </c>
      <c r="U852">
        <f>S852-T852</f>
        <v>0</v>
      </c>
      <c r="V852" t="str">
        <f>IF(S852&gt;T852,"EXPANDING (BULLISH)",IF(S852&lt;T852,"CONTRACTING (BEARISH)","NEUTRAL"))</f>
        <v>NEUTRAL</v>
      </c>
    </row>
    <row r="853">
      <c r="A853">
        <v>114</v>
      </c>
      <c r="B853" t="str">
        <v>2002-08-07</v>
      </c>
      <c r="C853">
        <v>10</v>
      </c>
      <c r="D853">
        <v>16</v>
      </c>
      <c r="E853">
        <v>17</v>
      </c>
      <c r="F853">
        <v>30</v>
      </c>
      <c r="G853">
        <v>31</v>
      </c>
      <c r="H853">
        <v>5</v>
      </c>
      <c r="I853" t="str">
        <v>10 - 16 - 17 - 30 - 31 [PB: 5]</v>
      </c>
      <c r="J853">
        <f>SUM(C853:G853)</f>
        <v>104</v>
      </c>
      <c r="K853">
        <f>AVERAGE(C853:G853)</f>
        <v>20.8</v>
      </c>
      <c r="L853">
        <f>MAX(C853:G853)-MIN(C853:G853)</f>
        <v>21</v>
      </c>
      <c r="M853">
        <f>SUMPRODUCT(MOD(C853:G853,2))</f>
        <v>2</v>
      </c>
      <c r="N853">
        <f>5-M853</f>
        <v>3</v>
      </c>
      <c r="O853">
        <f>COUNTIF(C853:G853,"&lt;=17")</f>
        <v>3</v>
      </c>
      <c r="P853">
        <f>COUNTIF(C853:G853,"&gt;=18")</f>
        <v>2</v>
      </c>
      <c r="Q853">
        <f>SUMPRODUCT(--(D853:G853-C853:F853=1))</f>
        <v>2</v>
      </c>
      <c r="R853">
        <f>SUMPRODUCT(COUNTIF(C854:G854,C853:G853))</f>
        <v>0</v>
      </c>
      <c r="S853">
        <f>AVERAGE(J853:J857)</f>
        <v>104</v>
      </c>
      <c r="T853">
        <f>AVERAGE(J853:J872)</f>
        <v>104</v>
      </c>
      <c r="U853">
        <f>S853-T853</f>
        <v>0</v>
      </c>
      <c r="V853" t="str">
        <f>IF(S853&gt;T853,"EXPANDING (BULLISH)",IF(S853&lt;T853,"CONTRACTING (BEARISH)","NEUTRAL"))</f>
        <v>NEUTRAL</v>
      </c>
    </row>
    <row r="854">
      <c r="A854">
        <v>113</v>
      </c>
      <c r="B854" t="str">
        <v>2002-08-03</v>
      </c>
      <c r="C854">
        <v>3</v>
      </c>
      <c r="D854">
        <v>4</v>
      </c>
      <c r="E854">
        <v>11</v>
      </c>
      <c r="F854">
        <v>27</v>
      </c>
      <c r="G854">
        <v>33</v>
      </c>
      <c r="H854">
        <v>9</v>
      </c>
      <c r="I854" t="str">
        <v>3 - 4 - 11 - 27 - 33 [PB: 9]</v>
      </c>
      <c r="J854">
        <f>SUM(C854:G854)</f>
        <v>78</v>
      </c>
      <c r="K854">
        <f>AVERAGE(C854:G854)</f>
        <v>15.6</v>
      </c>
      <c r="L854">
        <f>MAX(C854:G854)-MIN(C854:G854)</f>
        <v>30</v>
      </c>
      <c r="M854">
        <f>SUMPRODUCT(MOD(C854:G854,2))</f>
        <v>4</v>
      </c>
      <c r="N854">
        <f>5-M854</f>
        <v>1</v>
      </c>
      <c r="O854">
        <f>COUNTIF(C854:G854,"&lt;=17")</f>
        <v>3</v>
      </c>
      <c r="P854">
        <f>COUNTIF(C854:G854,"&gt;=18")</f>
        <v>2</v>
      </c>
      <c r="Q854">
        <f>SUMPRODUCT(--(D854:G854-C854:F854=1))</f>
        <v>1</v>
      </c>
      <c r="R854">
        <f>SUMPRODUCT(COUNTIF(C855:G855,C854:G854))</f>
        <v>0</v>
      </c>
      <c r="S854">
        <f>AVERAGE(J854:J858)</f>
        <v>78</v>
      </c>
      <c r="T854">
        <f>AVERAGE(J854:J872)</f>
        <v>78</v>
      </c>
      <c r="U854">
        <f>S854-T854</f>
        <v>0</v>
      </c>
      <c r="V854" t="str">
        <f>IF(S854&gt;T854,"EXPANDING (BULLISH)",IF(S854&lt;T854,"CONTRACTING (BEARISH)","NEUTRAL"))</f>
        <v>NEUTRAL</v>
      </c>
    </row>
    <row r="855">
      <c r="A855">
        <v>112</v>
      </c>
      <c r="B855" t="str">
        <v>2002-07-31</v>
      </c>
      <c r="C855">
        <v>5</v>
      </c>
      <c r="D855">
        <v>17</v>
      </c>
      <c r="E855">
        <v>18</v>
      </c>
      <c r="F855">
        <v>20</v>
      </c>
      <c r="G855">
        <v>34</v>
      </c>
      <c r="H855">
        <v>3</v>
      </c>
      <c r="I855" t="str">
        <v>5 - 17 - 18 - 20 - 34 [PB: 3]</v>
      </c>
      <c r="J855">
        <f>SUM(C855:G855)</f>
        <v>94</v>
      </c>
      <c r="K855">
        <f>AVERAGE(C855:G855)</f>
        <v>18.8</v>
      </c>
      <c r="L855">
        <f>MAX(C855:G855)-MIN(C855:G855)</f>
        <v>29</v>
      </c>
      <c r="M855">
        <f>SUMPRODUCT(MOD(C855:G855,2))</f>
        <v>2</v>
      </c>
      <c r="N855">
        <f>5-M855</f>
        <v>3</v>
      </c>
      <c r="O855">
        <f>COUNTIF(C855:G855,"&lt;=17")</f>
        <v>2</v>
      </c>
      <c r="P855">
        <f>COUNTIF(C855:G855,"&gt;=18")</f>
        <v>3</v>
      </c>
      <c r="Q855">
        <f>SUMPRODUCT(--(D855:G855-C855:F855=1))</f>
        <v>1</v>
      </c>
      <c r="R855">
        <f>SUMPRODUCT(COUNTIF(C856:G856,C855:G855))</f>
        <v>1</v>
      </c>
      <c r="S855">
        <f>AVERAGE(J855:J859)</f>
        <v>94</v>
      </c>
      <c r="T855">
        <f>AVERAGE(J855:J872)</f>
        <v>94</v>
      </c>
      <c r="U855">
        <f>S855-T855</f>
        <v>0</v>
      </c>
      <c r="V855" t="str">
        <f>IF(S855&gt;T855,"EXPANDING (BULLISH)",IF(S855&lt;T855,"CONTRACTING (BEARISH)","NEUTRAL"))</f>
        <v>NEUTRAL</v>
      </c>
    </row>
    <row r="856">
      <c r="A856">
        <v>111</v>
      </c>
      <c r="B856" t="str">
        <v>2002-07-27</v>
      </c>
      <c r="C856">
        <v>5</v>
      </c>
      <c r="D856">
        <v>15</v>
      </c>
      <c r="E856">
        <v>27</v>
      </c>
      <c r="F856">
        <v>30</v>
      </c>
      <c r="G856">
        <v>36</v>
      </c>
      <c r="H856">
        <v>7</v>
      </c>
      <c r="I856" t="str">
        <v>5 - 15 - 27 - 30 - 36 [PB: 7]</v>
      </c>
      <c r="J856">
        <f>SUM(C856:G856)</f>
        <v>113</v>
      </c>
      <c r="K856">
        <f>AVERAGE(C856:G856)</f>
        <v>22.6</v>
      </c>
      <c r="L856">
        <f>MAX(C856:G856)-MIN(C856:G856)</f>
        <v>31</v>
      </c>
      <c r="M856">
        <f>SUMPRODUCT(MOD(C856:G856,2))</f>
        <v>3</v>
      </c>
      <c r="N856">
        <f>5-M856</f>
        <v>2</v>
      </c>
      <c r="O856">
        <f>COUNTIF(C856:G856,"&lt;=17")</f>
        <v>2</v>
      </c>
      <c r="P856">
        <f>COUNTIF(C856:G856,"&gt;=18")</f>
        <v>3</v>
      </c>
      <c r="Q856">
        <f>SUMPRODUCT(--(D856:G856-C856:F856=1))</f>
        <v>0</v>
      </c>
      <c r="R856">
        <f>SUMPRODUCT(COUNTIF(C857:G857,C856:G856))</f>
        <v>0</v>
      </c>
      <c r="S856">
        <f>AVERAGE(J856:J860)</f>
        <v>113</v>
      </c>
      <c r="T856">
        <f>AVERAGE(J856:J872)</f>
        <v>113</v>
      </c>
      <c r="U856">
        <f>S856-T856</f>
        <v>0</v>
      </c>
      <c r="V856" t="str">
        <f>IF(S856&gt;T856,"EXPANDING (BULLISH)",IF(S856&lt;T856,"CONTRACTING (BEARISH)","NEUTRAL"))</f>
        <v>NEUTRAL</v>
      </c>
    </row>
    <row r="857">
      <c r="A857">
        <v>110</v>
      </c>
      <c r="B857" t="str">
        <v>2002-07-24</v>
      </c>
      <c r="C857">
        <v>2</v>
      </c>
      <c r="D857">
        <v>17</v>
      </c>
      <c r="E857">
        <v>24</v>
      </c>
      <c r="F857">
        <v>25</v>
      </c>
      <c r="G857">
        <v>29</v>
      </c>
      <c r="H857">
        <v>4</v>
      </c>
      <c r="I857" t="str">
        <v>2 - 17 - 24 - 25 - 29 [PB: 4]</v>
      </c>
      <c r="J857">
        <f>SUM(C857:G857)</f>
        <v>97</v>
      </c>
      <c r="K857">
        <f>AVERAGE(C857:G857)</f>
        <v>19.4</v>
      </c>
      <c r="L857">
        <f>MAX(C857:G857)-MIN(C857:G857)</f>
        <v>27</v>
      </c>
      <c r="M857">
        <f>SUMPRODUCT(MOD(C857:G857,2))</f>
        <v>3</v>
      </c>
      <c r="N857">
        <f>5-M857</f>
        <v>2</v>
      </c>
      <c r="O857">
        <f>COUNTIF(C857:G857,"&lt;=17")</f>
        <v>2</v>
      </c>
      <c r="P857">
        <f>COUNTIF(C857:G857,"&gt;=18")</f>
        <v>3</v>
      </c>
      <c r="Q857">
        <f>SUMPRODUCT(--(D857:G857-C857:F857=1))</f>
        <v>1</v>
      </c>
      <c r="R857">
        <f>SUMPRODUCT(COUNTIF(C858:G858,C857:G857))</f>
        <v>2</v>
      </c>
      <c r="S857">
        <f>AVERAGE(J857:J861)</f>
        <v>97</v>
      </c>
      <c r="T857">
        <f>AVERAGE(J857:J872)</f>
        <v>97</v>
      </c>
      <c r="U857">
        <f>S857-T857</f>
        <v>0</v>
      </c>
      <c r="V857" t="str">
        <f>IF(S857&gt;T857,"EXPANDING (BULLISH)",IF(S857&lt;T857,"CONTRACTING (BEARISH)","NEUTRAL"))</f>
        <v>NEUTRAL</v>
      </c>
    </row>
    <row r="858">
      <c r="A858">
        <v>109</v>
      </c>
      <c r="B858" t="str">
        <v>2002-07-20</v>
      </c>
      <c r="C858">
        <v>12</v>
      </c>
      <c r="D858">
        <v>21</v>
      </c>
      <c r="E858">
        <v>25</v>
      </c>
      <c r="F858">
        <v>29</v>
      </c>
      <c r="G858">
        <v>35</v>
      </c>
      <c r="H858">
        <v>1</v>
      </c>
      <c r="I858" t="str">
        <v>12 - 21 - 25 - 29 - 35 [PB: 1]</v>
      </c>
      <c r="J858">
        <f>SUM(C858:G858)</f>
        <v>122</v>
      </c>
      <c r="K858">
        <f>AVERAGE(C858:G858)</f>
        <v>24.4</v>
      </c>
      <c r="L858">
        <f>MAX(C858:G858)-MIN(C858:G858)</f>
        <v>23</v>
      </c>
      <c r="M858">
        <f>SUMPRODUCT(MOD(C858:G858,2))</f>
        <v>4</v>
      </c>
      <c r="N858">
        <f>5-M858</f>
        <v>1</v>
      </c>
      <c r="O858">
        <f>COUNTIF(C858:G858,"&lt;=17")</f>
        <v>1</v>
      </c>
      <c r="P858">
        <f>COUNTIF(C858:G858,"&gt;=18")</f>
        <v>4</v>
      </c>
      <c r="Q858">
        <f>SUMPRODUCT(--(D858:G858-C858:F858=1))</f>
        <v>0</v>
      </c>
      <c r="R858">
        <f>SUMPRODUCT(COUNTIF(C859:G859,C858:G858))</f>
        <v>3</v>
      </c>
      <c r="S858">
        <f>AVERAGE(J858:J862)</f>
        <v>122</v>
      </c>
      <c r="T858">
        <f>AVERAGE(J858:J872)</f>
        <v>122</v>
      </c>
      <c r="U858">
        <f>S858-T858</f>
        <v>0</v>
      </c>
      <c r="V858" t="str">
        <f>IF(S858&gt;T858,"EXPANDING (BULLISH)",IF(S858&lt;T858,"CONTRACTING (BEARISH)","NEUTRAL"))</f>
        <v>NEUTRAL</v>
      </c>
    </row>
    <row r="859">
      <c r="A859">
        <v>108</v>
      </c>
      <c r="B859" t="str">
        <v>2002-07-16</v>
      </c>
      <c r="C859">
        <v>1</v>
      </c>
      <c r="D859">
        <v>12</v>
      </c>
      <c r="E859">
        <v>17</v>
      </c>
      <c r="F859">
        <v>21</v>
      </c>
      <c r="G859">
        <v>29</v>
      </c>
      <c r="H859">
        <v>9</v>
      </c>
      <c r="I859" t="str">
        <v>1 - 12 - 17 - 21 - 29 [PB: 9]</v>
      </c>
      <c r="J859">
        <f>SUM(C859:G859)</f>
        <v>80</v>
      </c>
      <c r="K859">
        <f>AVERAGE(C859:G859)</f>
        <v>16</v>
      </c>
      <c r="L859">
        <f>MAX(C859:G859)-MIN(C859:G859)</f>
        <v>28</v>
      </c>
      <c r="M859">
        <f>SUMPRODUCT(MOD(C859:G859,2))</f>
        <v>4</v>
      </c>
      <c r="N859">
        <f>5-M859</f>
        <v>1</v>
      </c>
      <c r="O859">
        <f>COUNTIF(C859:G859,"&lt;=17")</f>
        <v>3</v>
      </c>
      <c r="P859">
        <f>COUNTIF(C859:G859,"&gt;=18")</f>
        <v>2</v>
      </c>
      <c r="Q859">
        <f>SUMPRODUCT(--(D859:G859-C859:F859=1))</f>
        <v>0</v>
      </c>
      <c r="R859">
        <f>SUMPRODUCT(COUNTIF(C860:G860,C859:G859))</f>
        <v>1</v>
      </c>
      <c r="S859">
        <f>AVERAGE(J859:J863)</f>
        <v>80</v>
      </c>
      <c r="T859">
        <f>AVERAGE(J859:J872)</f>
        <v>80</v>
      </c>
      <c r="U859">
        <f>S859-T859</f>
        <v>0</v>
      </c>
      <c r="V859" t="str">
        <f>IF(S859&gt;T859,"EXPANDING (BULLISH)",IF(S859&lt;T859,"CONTRACTING (BEARISH)","NEUTRAL"))</f>
        <v>NEUTRAL</v>
      </c>
    </row>
    <row r="860">
      <c r="A860">
        <v>107</v>
      </c>
      <c r="B860" t="str">
        <v>2002-07-13</v>
      </c>
      <c r="C860">
        <v>18</v>
      </c>
      <c r="D860">
        <v>19</v>
      </c>
      <c r="E860">
        <v>22</v>
      </c>
      <c r="F860">
        <v>29</v>
      </c>
      <c r="G860">
        <v>34</v>
      </c>
      <c r="H860">
        <v>2</v>
      </c>
      <c r="I860" t="str">
        <v>18 - 19 - 22 - 29 - 34 [PB: 2]</v>
      </c>
      <c r="J860">
        <f>SUM(C860:G860)</f>
        <v>122</v>
      </c>
      <c r="K860">
        <f>AVERAGE(C860:G860)</f>
        <v>24.4</v>
      </c>
      <c r="L860">
        <f>MAX(C860:G860)-MIN(C860:G860)</f>
        <v>16</v>
      </c>
      <c r="M860">
        <f>SUMPRODUCT(MOD(C860:G860,2))</f>
        <v>2</v>
      </c>
      <c r="N860">
        <f>5-M860</f>
        <v>3</v>
      </c>
      <c r="O860">
        <f>COUNTIF(C860:G860,"&lt;=17")</f>
        <v>0</v>
      </c>
      <c r="P860">
        <f>COUNTIF(C860:G860,"&gt;=18")</f>
        <v>5</v>
      </c>
      <c r="Q860">
        <f>SUMPRODUCT(--(D860:G860-C860:F860=1))</f>
        <v>1</v>
      </c>
      <c r="R860">
        <f>SUMPRODUCT(COUNTIF(C861:G861,C860:G860))</f>
        <v>2</v>
      </c>
      <c r="S860">
        <f>AVERAGE(J860:J864)</f>
        <v>122</v>
      </c>
      <c r="T860">
        <f>AVERAGE(J860:J872)</f>
        <v>122</v>
      </c>
      <c r="U860">
        <f>S860-T860</f>
        <v>0</v>
      </c>
      <c r="V860" t="str">
        <f>IF(S860&gt;T860,"EXPANDING (BULLISH)",IF(S860&lt;T860,"CONTRACTING (BEARISH)","NEUTRAL"))</f>
        <v>NEUTRAL</v>
      </c>
    </row>
    <row r="861">
      <c r="A861">
        <v>106</v>
      </c>
      <c r="B861" t="str">
        <v>2002-07-10</v>
      </c>
      <c r="C861">
        <v>5</v>
      </c>
      <c r="D861">
        <v>20</v>
      </c>
      <c r="E861">
        <v>22</v>
      </c>
      <c r="F861">
        <v>26</v>
      </c>
      <c r="G861">
        <v>34</v>
      </c>
      <c r="H861">
        <v>4</v>
      </c>
      <c r="I861" t="str">
        <v>5 - 20 - 22 - 26 - 34 [PB: 4]</v>
      </c>
      <c r="J861">
        <f>SUM(C861:G861)</f>
        <v>107</v>
      </c>
      <c r="K861">
        <f>AVERAGE(C861:G861)</f>
        <v>21.4</v>
      </c>
      <c r="L861">
        <f>MAX(C861:G861)-MIN(C861:G861)</f>
        <v>29</v>
      </c>
      <c r="M861">
        <f>SUMPRODUCT(MOD(C861:G861,2))</f>
        <v>1</v>
      </c>
      <c r="N861">
        <f>5-M861</f>
        <v>4</v>
      </c>
      <c r="O861">
        <f>COUNTIF(C861:G861,"&lt;=17")</f>
        <v>1</v>
      </c>
      <c r="P861">
        <f>COUNTIF(C861:G861,"&gt;=18")</f>
        <v>4</v>
      </c>
      <c r="Q861">
        <f>SUMPRODUCT(--(D861:G861-C861:F861=1))</f>
        <v>0</v>
      </c>
      <c r="R861">
        <f>SUMPRODUCT(COUNTIF(C862:G862,C861:G861))</f>
        <v>0</v>
      </c>
      <c r="S861">
        <f>AVERAGE(J861:J865)</f>
        <v>107</v>
      </c>
      <c r="T861">
        <f>AVERAGE(J861:J872)</f>
        <v>107</v>
      </c>
      <c r="U861">
        <f>S861-T861</f>
        <v>0</v>
      </c>
      <c r="V861" t="str">
        <f>IF(S861&gt;T861,"EXPANDING (BULLISH)",IF(S861&lt;T861,"CONTRACTING (BEARISH)","NEUTRAL"))</f>
        <v>NEUTRAL</v>
      </c>
    </row>
    <row r="862">
      <c r="A862">
        <v>105</v>
      </c>
      <c r="B862" t="str">
        <v>2002-07-06</v>
      </c>
      <c r="C862">
        <v>15</v>
      </c>
      <c r="D862">
        <v>19</v>
      </c>
      <c r="E862">
        <v>28</v>
      </c>
      <c r="F862">
        <v>29</v>
      </c>
      <c r="G862">
        <v>35</v>
      </c>
      <c r="H862">
        <v>8</v>
      </c>
      <c r="I862" t="str">
        <v>15 - 19 - 28 - 29 - 35 [PB: 8]</v>
      </c>
      <c r="J862">
        <f>SUM(C862:G862)</f>
        <v>126</v>
      </c>
      <c r="K862">
        <f>AVERAGE(C862:G862)</f>
        <v>25.2</v>
      </c>
      <c r="L862">
        <f>MAX(C862:G862)-MIN(C862:G862)</f>
        <v>20</v>
      </c>
      <c r="M862">
        <f>SUMPRODUCT(MOD(C862:G862,2))</f>
        <v>4</v>
      </c>
      <c r="N862">
        <f>5-M862</f>
        <v>1</v>
      </c>
      <c r="O862">
        <f>COUNTIF(C862:G862,"&lt;=17")</f>
        <v>1</v>
      </c>
      <c r="P862">
        <f>COUNTIF(C862:G862,"&gt;=18")</f>
        <v>4</v>
      </c>
      <c r="Q862">
        <f>SUMPRODUCT(--(D862:G862-C862:F862=1))</f>
        <v>1</v>
      </c>
      <c r="R862">
        <f>SUMPRODUCT(COUNTIF(C863:G863,C862:G862))</f>
        <v>0</v>
      </c>
      <c r="S862">
        <f>AVERAGE(J862:J866)</f>
        <v>126</v>
      </c>
      <c r="T862">
        <f>AVERAGE(J862:J872)</f>
        <v>126</v>
      </c>
      <c r="U862">
        <f>S862-T862</f>
        <v>0</v>
      </c>
      <c r="V862" t="str">
        <f>IF(S862&gt;T862,"EXPANDING (BULLISH)",IF(S862&lt;T862,"CONTRACTING (BEARISH)","NEUTRAL"))</f>
        <v>NEUTRAL</v>
      </c>
    </row>
    <row r="863">
      <c r="A863">
        <v>104</v>
      </c>
      <c r="B863" t="str">
        <v>2002-07-03</v>
      </c>
      <c r="C863">
        <v>1</v>
      </c>
      <c r="D863">
        <v>9</v>
      </c>
      <c r="E863">
        <v>14</v>
      </c>
      <c r="F863">
        <v>18</v>
      </c>
      <c r="G863">
        <v>22</v>
      </c>
      <c r="H863">
        <v>2</v>
      </c>
      <c r="I863" t="str">
        <v>1 - 9 - 14 - 18 - 22 [PB: 2]</v>
      </c>
      <c r="J863">
        <f>SUM(C863:G863)</f>
        <v>64</v>
      </c>
      <c r="K863">
        <f>AVERAGE(C863:G863)</f>
        <v>12.8</v>
      </c>
      <c r="L863">
        <f>MAX(C863:G863)-MIN(C863:G863)</f>
        <v>21</v>
      </c>
      <c r="M863">
        <f>SUMPRODUCT(MOD(C863:G863,2))</f>
        <v>2</v>
      </c>
      <c r="N863">
        <f>5-M863</f>
        <v>3</v>
      </c>
      <c r="O863">
        <f>COUNTIF(C863:G863,"&lt;=17")</f>
        <v>3</v>
      </c>
      <c r="P863">
        <f>COUNTIF(C863:G863,"&gt;=18")</f>
        <v>2</v>
      </c>
      <c r="Q863">
        <f>SUMPRODUCT(--(D863:G863-C863:F863=1))</f>
        <v>0</v>
      </c>
      <c r="R863">
        <f>SUMPRODUCT(COUNTIF(C864:G864,C863:G863))</f>
        <v>0</v>
      </c>
      <c r="S863">
        <f>AVERAGE(J863:J867)</f>
        <v>64</v>
      </c>
      <c r="T863">
        <f>AVERAGE(J863:J872)</f>
        <v>64</v>
      </c>
      <c r="U863">
        <f>S863-T863</f>
        <v>0</v>
      </c>
      <c r="V863" t="str">
        <f>IF(S863&gt;T863,"EXPANDING (BULLISH)",IF(S863&lt;T863,"CONTRACTING (BEARISH)","NEUTRAL"))</f>
        <v>NEUTRAL</v>
      </c>
    </row>
    <row r="864">
      <c r="A864">
        <v>103</v>
      </c>
      <c r="B864" t="str">
        <v>2002-06-29</v>
      </c>
      <c r="C864">
        <v>8</v>
      </c>
      <c r="D864">
        <v>10</v>
      </c>
      <c r="E864">
        <v>12</v>
      </c>
      <c r="F864">
        <v>23</v>
      </c>
      <c r="G864">
        <v>32</v>
      </c>
      <c r="H864">
        <v>5</v>
      </c>
      <c r="I864" t="str">
        <v>8 - 10 - 12 - 23 - 32 [PB: 5]</v>
      </c>
      <c r="J864">
        <f>SUM(C864:G864)</f>
        <v>85</v>
      </c>
      <c r="K864">
        <f>AVERAGE(C864:G864)</f>
        <v>17</v>
      </c>
      <c r="L864">
        <f>MAX(C864:G864)-MIN(C864:G864)</f>
        <v>24</v>
      </c>
      <c r="M864">
        <f>SUMPRODUCT(MOD(C864:G864,2))</f>
        <v>1</v>
      </c>
      <c r="N864">
        <f>5-M864</f>
        <v>4</v>
      </c>
      <c r="O864">
        <f>COUNTIF(C864:G864,"&lt;=17")</f>
        <v>3</v>
      </c>
      <c r="P864">
        <f>COUNTIF(C864:G864,"&gt;=18")</f>
        <v>2</v>
      </c>
      <c r="Q864">
        <f>SUMPRODUCT(--(D864:G864-C864:F864=1))</f>
        <v>0</v>
      </c>
      <c r="R864">
        <f>SUMPRODUCT(COUNTIF(C865:G865,C864:G864))</f>
        <v>1</v>
      </c>
      <c r="S864">
        <f>AVERAGE(J864:J868)</f>
        <v>85</v>
      </c>
      <c r="T864">
        <f>AVERAGE(J864:J872)</f>
        <v>85</v>
      </c>
      <c r="U864">
        <f>S864-T864</f>
        <v>0</v>
      </c>
      <c r="V864" t="str">
        <f>IF(S864&gt;T864,"EXPANDING (BULLISH)",IF(S864&lt;T864,"CONTRACTING (BEARISH)","NEUTRAL"))</f>
        <v>NEUTRAL</v>
      </c>
    </row>
    <row r="865">
      <c r="A865">
        <v>102</v>
      </c>
      <c r="B865" t="str">
        <v>2002-06-26</v>
      </c>
      <c r="C865">
        <v>3</v>
      </c>
      <c r="D865">
        <v>12</v>
      </c>
      <c r="E865">
        <v>19</v>
      </c>
      <c r="F865">
        <v>20</v>
      </c>
      <c r="G865">
        <v>25</v>
      </c>
      <c r="H865">
        <v>8</v>
      </c>
      <c r="I865" t="str">
        <v>3 - 12 - 19 - 20 - 25 [PB: 8]</v>
      </c>
      <c r="J865">
        <f>SUM(C865:G865)</f>
        <v>79</v>
      </c>
      <c r="K865">
        <f>AVERAGE(C865:G865)</f>
        <v>15.8</v>
      </c>
      <c r="L865">
        <f>MAX(C865:G865)-MIN(C865:G865)</f>
        <v>22</v>
      </c>
      <c r="M865">
        <f>SUMPRODUCT(MOD(C865:G865,2))</f>
        <v>3</v>
      </c>
      <c r="N865">
        <f>5-M865</f>
        <v>2</v>
      </c>
      <c r="O865">
        <f>COUNTIF(C865:G865,"&lt;=17")</f>
        <v>2</v>
      </c>
      <c r="P865">
        <f>COUNTIF(C865:G865,"&gt;=18")</f>
        <v>3</v>
      </c>
      <c r="Q865">
        <f>SUMPRODUCT(--(D865:G865-C865:F865=1))</f>
        <v>1</v>
      </c>
      <c r="R865">
        <f>SUMPRODUCT(COUNTIF(C866:G866,C865:G865))</f>
        <v>0</v>
      </c>
      <c r="S865">
        <f>AVERAGE(J865:J869)</f>
        <v>79</v>
      </c>
      <c r="T865">
        <f>AVERAGE(J865:J872)</f>
        <v>79</v>
      </c>
      <c r="U865">
        <f>S865-T865</f>
        <v>0</v>
      </c>
      <c r="V865" t="str">
        <f>IF(S865&gt;T865,"EXPANDING (BULLISH)",IF(S865&lt;T865,"CONTRACTING (BEARISH)","NEUTRAL"))</f>
        <v>NEUTRAL</v>
      </c>
    </row>
    <row r="866">
      <c r="A866">
        <v>101</v>
      </c>
      <c r="B866" t="str">
        <v>2002-06-22</v>
      </c>
      <c r="C866">
        <v>5</v>
      </c>
      <c r="D866">
        <v>14</v>
      </c>
      <c r="E866">
        <v>22</v>
      </c>
      <c r="F866">
        <v>26</v>
      </c>
      <c r="G866">
        <v>28</v>
      </c>
      <c r="H866">
        <v>8</v>
      </c>
      <c r="I866" t="str">
        <v>5 - 14 - 22 - 26 - 28 [PB: 8]</v>
      </c>
      <c r="J866">
        <f>SUM(C866:G866)</f>
        <v>95</v>
      </c>
      <c r="K866">
        <f>AVERAGE(C866:G866)</f>
        <v>19</v>
      </c>
      <c r="L866">
        <f>MAX(C866:G866)-MIN(C866:G866)</f>
        <v>23</v>
      </c>
      <c r="M866">
        <f>SUMPRODUCT(MOD(C866:G866,2))</f>
        <v>1</v>
      </c>
      <c r="N866">
        <f>5-M866</f>
        <v>4</v>
      </c>
      <c r="O866">
        <f>COUNTIF(C866:G866,"&lt;=17")</f>
        <v>2</v>
      </c>
      <c r="P866">
        <f>COUNTIF(C866:G866,"&gt;=18")</f>
        <v>3</v>
      </c>
      <c r="Q866">
        <f>SUMPRODUCT(--(D866:G866-C866:F866=1))</f>
        <v>0</v>
      </c>
      <c r="R866">
        <f>SUMPRODUCT(COUNTIF(C867:G867,C866:G866))</f>
        <v>2</v>
      </c>
      <c r="S866">
        <f>AVERAGE(J866:J870)</f>
        <v>95</v>
      </c>
      <c r="T866">
        <f>AVERAGE(J866:J872)</f>
        <v>95</v>
      </c>
      <c r="U866">
        <f>S866-T866</f>
        <v>0</v>
      </c>
      <c r="V866" t="str">
        <f>IF(S866&gt;T866,"EXPANDING (BULLISH)",IF(S866&lt;T866,"CONTRACTING (BEARISH)","NEUTRAL"))</f>
        <v>NEUTRAL</v>
      </c>
    </row>
    <row r="867">
      <c r="A867">
        <v>100</v>
      </c>
      <c r="B867" t="str">
        <v>2002-06-19</v>
      </c>
      <c r="C867">
        <v>1</v>
      </c>
      <c r="D867">
        <v>5</v>
      </c>
      <c r="E867">
        <v>6</v>
      </c>
      <c r="F867">
        <v>14</v>
      </c>
      <c r="G867">
        <v>35</v>
      </c>
      <c r="H867">
        <v>10</v>
      </c>
      <c r="I867" t="str">
        <v>1 - 5 - 6 - 14 - 35 [PB: 10]</v>
      </c>
      <c r="J867">
        <f>SUM(C867:G867)</f>
        <v>61</v>
      </c>
      <c r="K867">
        <f>AVERAGE(C867:G867)</f>
        <v>12.2</v>
      </c>
      <c r="L867">
        <f>MAX(C867:G867)-MIN(C867:G867)</f>
        <v>34</v>
      </c>
      <c r="M867">
        <f>SUMPRODUCT(MOD(C867:G867,2))</f>
        <v>3</v>
      </c>
      <c r="N867">
        <f>5-M867</f>
        <v>2</v>
      </c>
      <c r="O867">
        <f>COUNTIF(C867:G867,"&lt;=17")</f>
        <v>4</v>
      </c>
      <c r="P867">
        <f>COUNTIF(C867:G867,"&gt;=18")</f>
        <v>1</v>
      </c>
      <c r="Q867">
        <f>SUMPRODUCT(--(D867:G867-C867:F867=1))</f>
        <v>1</v>
      </c>
      <c r="R867">
        <f>SUMPRODUCT(COUNTIF(C868:G868,C867:G867))</f>
        <v>1</v>
      </c>
      <c r="S867">
        <f>AVERAGE(J867:J871)</f>
        <v>61</v>
      </c>
      <c r="T867">
        <f>AVERAGE(J867:J872)</f>
        <v>61</v>
      </c>
      <c r="U867">
        <f>S867-T867</f>
        <v>0</v>
      </c>
      <c r="V867" t="str">
        <f>IF(S867&gt;T867,"EXPANDING (BULLISH)",IF(S867&lt;T867,"CONTRACTING (BEARISH)","NEUTRAL"))</f>
        <v>NEUTRAL</v>
      </c>
    </row>
    <row r="868">
      <c r="A868">
        <v>99</v>
      </c>
      <c r="B868" t="str">
        <v>2002-06-15</v>
      </c>
      <c r="C868">
        <v>1</v>
      </c>
      <c r="D868">
        <v>8</v>
      </c>
      <c r="E868">
        <v>19</v>
      </c>
      <c r="F868">
        <v>20</v>
      </c>
      <c r="G868">
        <v>21</v>
      </c>
      <c r="H868">
        <v>9</v>
      </c>
      <c r="I868" t="str">
        <v>1 - 8 - 19 - 20 - 21 [PB: 9]</v>
      </c>
      <c r="J868">
        <f>SUM(C868:G868)</f>
        <v>69</v>
      </c>
      <c r="K868">
        <f>AVERAGE(C868:G868)</f>
        <v>13.8</v>
      </c>
      <c r="L868">
        <f>MAX(C868:G868)-MIN(C868:G868)</f>
        <v>20</v>
      </c>
      <c r="M868">
        <f>SUMPRODUCT(MOD(C868:G868,2))</f>
        <v>3</v>
      </c>
      <c r="N868">
        <f>5-M868</f>
        <v>2</v>
      </c>
      <c r="O868">
        <f>COUNTIF(C868:G868,"&lt;=17")</f>
        <v>2</v>
      </c>
      <c r="P868">
        <f>COUNTIF(C868:G868,"&gt;=18")</f>
        <v>3</v>
      </c>
      <c r="Q868">
        <f>SUMPRODUCT(--(D868:G868-C868:F868=1))</f>
        <v>2</v>
      </c>
      <c r="R868">
        <f>SUMPRODUCT(COUNTIF(C869:G869,C868:G868))</f>
        <v>1</v>
      </c>
      <c r="S868">
        <f>AVERAGE(J868:J872)</f>
        <v>69</v>
      </c>
      <c r="T868">
        <f>AVERAGE(J868:J872)</f>
        <v>69</v>
      </c>
      <c r="U868">
        <f>S868-T868</f>
        <v>0</v>
      </c>
      <c r="V868" t="str">
        <f>IF(S868&gt;T868,"EXPANDING (BULLISH)",IF(S868&lt;T868,"CONTRACTING (BEARISH)","NEUTRAL"))</f>
        <v>NEUTRAL</v>
      </c>
    </row>
    <row r="869">
      <c r="A869">
        <v>98</v>
      </c>
      <c r="B869" t="str">
        <v>2002-06-12</v>
      </c>
      <c r="C869">
        <v>8</v>
      </c>
      <c r="D869">
        <v>12</v>
      </c>
      <c r="E869">
        <v>15</v>
      </c>
      <c r="F869">
        <v>26</v>
      </c>
      <c r="G869">
        <v>32</v>
      </c>
      <c r="H869">
        <v>10</v>
      </c>
      <c r="I869" t="str">
        <v>8 - 12 - 15 - 26 - 32 [PB: 10]</v>
      </c>
      <c r="J869">
        <f>SUM(C869:G869)</f>
        <v>93</v>
      </c>
      <c r="K869">
        <f>AVERAGE(C869:G869)</f>
        <v>18.6</v>
      </c>
      <c r="L869">
        <f>MAX(C869:G869)-MIN(C869:G869)</f>
        <v>24</v>
      </c>
      <c r="M869">
        <f>SUMPRODUCT(MOD(C869:G869,2))</f>
        <v>1</v>
      </c>
      <c r="N869">
        <f>5-M869</f>
        <v>4</v>
      </c>
      <c r="O869">
        <f>COUNTIF(C869:G869,"&lt;=17")</f>
        <v>3</v>
      </c>
      <c r="P869">
        <f>COUNTIF(C869:G869,"&gt;=18")</f>
        <v>2</v>
      </c>
      <c r="Q869">
        <f>SUMPRODUCT(--(D869:G869-C869:F869=1))</f>
        <v>0</v>
      </c>
      <c r="R869">
        <f>SUMPRODUCT(COUNTIF(C870:G870,C869:G869))</f>
        <v>0</v>
      </c>
      <c r="S869">
        <f>AVERAGE(J869:J872)</f>
        <v>93</v>
      </c>
      <c r="T869">
        <f>AVERAGE(J869:J872)</f>
        <v>93</v>
      </c>
      <c r="U869">
        <f>S869-T869</f>
        <v>0</v>
      </c>
      <c r="V869" t="str">
        <f>IF(S869&gt;T869,"EXPANDING (BULLISH)",IF(S869&lt;T869,"CONTRACTING (BEARISH)","NEUTRAL"))</f>
        <v>NEUTRAL</v>
      </c>
    </row>
    <row r="870">
      <c r="A870">
        <v>97</v>
      </c>
      <c r="B870" t="str">
        <v>2002-06-08</v>
      </c>
      <c r="C870">
        <v>6</v>
      </c>
      <c r="D870">
        <v>13</v>
      </c>
      <c r="E870">
        <v>14</v>
      </c>
      <c r="F870">
        <v>23</v>
      </c>
      <c r="G870">
        <v>34</v>
      </c>
      <c r="H870">
        <v>6</v>
      </c>
      <c r="I870" t="str">
        <v>6 - 13 - 14 - 23 - 34 [PB: 6]</v>
      </c>
      <c r="J870">
        <f>SUM(C870:G870)</f>
        <v>90</v>
      </c>
      <c r="K870">
        <f>AVERAGE(C870:G870)</f>
        <v>18</v>
      </c>
      <c r="L870">
        <f>MAX(C870:G870)-MIN(C870:G870)</f>
        <v>28</v>
      </c>
      <c r="M870">
        <f>SUMPRODUCT(MOD(C870:G870,2))</f>
        <v>2</v>
      </c>
      <c r="N870">
        <f>5-M870</f>
        <v>3</v>
      </c>
      <c r="O870">
        <f>COUNTIF(C870:G870,"&lt;=17")</f>
        <v>3</v>
      </c>
      <c r="P870">
        <f>COUNTIF(C870:G870,"&gt;=18")</f>
        <v>2</v>
      </c>
      <c r="Q870">
        <f>SUMPRODUCT(--(D870:G870-C870:F870=1))</f>
        <v>1</v>
      </c>
      <c r="R870">
        <f>SUMPRODUCT(COUNTIF(C871:G871,C870:G870))</f>
        <v>2</v>
      </c>
      <c r="S870">
        <f>AVERAGE(J870:J872)</f>
        <v>90</v>
      </c>
      <c r="T870">
        <f>AVERAGE(J870:J872)</f>
        <v>90</v>
      </c>
      <c r="U870">
        <f>S870-T870</f>
        <v>0</v>
      </c>
      <c r="V870" t="str">
        <f>IF(S870&gt;T870,"EXPANDING (BULLISH)",IF(S870&lt;T870,"CONTRACTING (BEARISH)","NEUTRAL"))</f>
        <v>NEUTRAL</v>
      </c>
    </row>
    <row r="871">
      <c r="A871">
        <v>96</v>
      </c>
      <c r="B871" t="str">
        <v>2002-06-05</v>
      </c>
      <c r="C871">
        <v>7</v>
      </c>
      <c r="D871">
        <v>18</v>
      </c>
      <c r="E871">
        <v>22</v>
      </c>
      <c r="F871">
        <v>23</v>
      </c>
      <c r="G871">
        <v>34</v>
      </c>
      <c r="H871">
        <v>7</v>
      </c>
      <c r="I871" t="str">
        <v>7 - 18 - 22 - 23 - 34 [PB: 7]</v>
      </c>
      <c r="J871">
        <f>SUM(C871:G871)</f>
        <v>104</v>
      </c>
      <c r="K871">
        <f>AVERAGE(C871:G871)</f>
        <v>20.8</v>
      </c>
      <c r="L871">
        <f>MAX(C871:G871)-MIN(C871:G871)</f>
        <v>27</v>
      </c>
      <c r="M871">
        <f>SUMPRODUCT(MOD(C871:G871,2))</f>
        <v>2</v>
      </c>
      <c r="N871">
        <f>5-M871</f>
        <v>3</v>
      </c>
      <c r="O871">
        <f>COUNTIF(C871:G871,"&lt;=17")</f>
        <v>1</v>
      </c>
      <c r="P871">
        <f>COUNTIF(C871:G871,"&gt;=18")</f>
        <v>4</v>
      </c>
      <c r="Q871">
        <f>SUMPRODUCT(--(D871:G871-C871:F871=1))</f>
        <v>1</v>
      </c>
      <c r="R871">
        <f>SUMPRODUCT(COUNTIF(C872:G872,C871:G871))</f>
        <v>1</v>
      </c>
      <c r="S871">
        <f>AVERAGE(J871:J872)</f>
        <v>104</v>
      </c>
      <c r="T871">
        <f>AVERAGE(J871:J872)</f>
        <v>104</v>
      </c>
      <c r="U871">
        <f>S871-T871</f>
        <v>0</v>
      </c>
      <c r="V871" t="str">
        <f>IF(S871&gt;T871,"EXPANDING (BULLISH)",IF(S871&lt;T871,"CONTRACTING (BEARISH)","NEUTRAL"))</f>
        <v>NEUTRAL</v>
      </c>
    </row>
    <row r="872">
      <c r="A872">
        <v>95</v>
      </c>
      <c r="B872" t="str">
        <v>2002-06-01</v>
      </c>
      <c r="C872">
        <v>6</v>
      </c>
      <c r="D872">
        <v>16</v>
      </c>
      <c r="E872">
        <v>20</v>
      </c>
      <c r="F872">
        <v>23</v>
      </c>
      <c r="G872">
        <v>36</v>
      </c>
      <c r="H872">
        <v>6</v>
      </c>
      <c r="I872" t="str">
        <v>6 - 16 - 20 - 23 - 36 [PB: 6]</v>
      </c>
      <c r="J872">
        <f>SUM(C872:G872)</f>
        <v>101</v>
      </c>
      <c r="K872">
        <f>AVERAGE(C872:G872)</f>
        <v>20.2</v>
      </c>
      <c r="L872">
        <f>MAX(C872:G872)-MIN(C872:G872)</f>
        <v>30</v>
      </c>
      <c r="M872">
        <f>SUMPRODUCT(MOD(C872:G872,2))</f>
        <v>1</v>
      </c>
      <c r="N872">
        <f>5-M872</f>
        <v>4</v>
      </c>
      <c r="O872">
        <f>COUNTIF(C872:G872,"&lt;=17")</f>
        <v>2</v>
      </c>
      <c r="P872">
        <f>COUNTIF(C872:G872,"&gt;=18")</f>
        <v>3</v>
      </c>
      <c r="Q872">
        <f>SUMPRODUCT(--(D872:G872-C872:F872=1))</f>
        <v>0</v>
      </c>
      <c r="R872">
        <f>0</f>
        <v>0</v>
      </c>
      <c r="S872">
        <f>AVERAGE(J872:J872)</f>
        <v>101</v>
      </c>
      <c r="T872">
        <f>AVERAGE(J872:J872)</f>
        <v>101</v>
      </c>
      <c r="U872">
        <f>S872-T872</f>
        <v>0</v>
      </c>
      <c r="V872" t="str">
        <f>IF(S872&gt;T872,"EXPANDING (BULLISH)",IF(S872&lt;T872,"CONTRACTING (BEARISH)","NEUTRAL"))</f>
        <v>NEUTRAL</v>
      </c>
    </row>
  </sheetData>
  <ignoredErrors>
    <ignoredError numberStoredAsText="1" sqref="A1:AD8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9912"/>
  <sheetViews>
    <sheetView workbookViewId="0"/>
  </sheetViews>
  <sheetData>
    <row r="1">
      <c r="A1" t="str">
        <v>Draw #</v>
      </c>
      <c r="B1" t="str">
        <v>Draw Date</v>
      </c>
      <c r="C1" t="str">
        <v>Time Slot</v>
      </c>
      <c r="D1" t="str">
        <v>Winning Mark</v>
      </c>
      <c r="E1" t="str">
        <v>Parity</v>
      </c>
      <c r="F1" t="str">
        <v>Range</v>
      </c>
      <c r="G1" t="str">
        <v>Line/Row (1-6)</v>
      </c>
      <c r="H1" t="str">
        <v>Column/Modulo (1-6)</v>
      </c>
      <c r="I1" t="str">
        <v>Involution Mirror (37-Mark)</v>
      </c>
      <c r="J1" t="str">
        <v>Lag-1 Diff</v>
      </c>
      <c r="K1" t="str">
        <v>SMA 5 (Moving Avg)</v>
      </c>
      <c r="L1" t="str">
        <v>SMA 20 (Moving Avg)</v>
      </c>
      <c r="M1" t="str">
        <v>Trend Momentum (Δ SMA)</v>
      </c>
      <c r="N1" t="str">
        <v>Trend Signal</v>
      </c>
      <c r="P1" t="str">
        <v>PLAY WHE ANALYST SUMMARY &amp; FORECAST</v>
      </c>
      <c r="Q1" t="str">
        <v>VALUE (EXCEL FORMULA)</v>
      </c>
      <c r="R1" t="str">
        <v/>
      </c>
      <c r="S1" t="str">
        <v>MARK</v>
      </c>
      <c r="T1" t="str">
        <v>OBSERVED FREQ (COUNTIF)</v>
      </c>
      <c r="U1" t="str">
        <v>EXPECTED FREQ</v>
      </c>
      <c r="V1" t="str">
        <v>TENSION (Z-SCORE)</v>
      </c>
    </row>
    <row r="2">
      <c r="A2">
        <v>27569</v>
      </c>
      <c r="B2" t="str">
        <v>2026-10-19</v>
      </c>
      <c r="C2" t="str">
        <v>Evening</v>
      </c>
      <c r="D2">
        <v>4</v>
      </c>
      <c r="E2" t="str">
        <f>IF(MOD(D2,2)=0,"EVEN","ODD")</f>
        <v>EVEN</v>
      </c>
      <c r="F2" t="str">
        <f>IF(D2&lt;=18,"LOW (1-18)","HIGH (19-36)")</f>
        <v>LOW (1-18)</v>
      </c>
      <c r="G2">
        <f>INT((D2-1)/6)+1</f>
        <v>1</v>
      </c>
      <c r="H2">
        <f>MOD(D2-1,6)+1</f>
        <v>4</v>
      </c>
      <c r="I2">
        <f>37-D2</f>
        <v>33</v>
      </c>
      <c r="J2">
        <f>ABS(D2-D3)</f>
        <v>1</v>
      </c>
      <c r="K2">
        <f>AVERAGE(D2:D6)</f>
        <v>4</v>
      </c>
      <c r="L2">
        <f>AVERAGE(D2:D21)</f>
        <v>4</v>
      </c>
      <c r="M2">
        <f>K2-L2</f>
        <v>0</v>
      </c>
      <c r="N2" t="str">
        <f>IF(K2&gt;L2,"HIGH ZONE BIAS",IF(K2&lt;L2,"LOW ZONE BIAS","EQUILIBRIUM"))</f>
        <v>EQUILIBRIUM</v>
      </c>
      <c r="P2" t="str">
        <v>Total Draws Evaluated</v>
      </c>
      <c r="Q2">
        <f>COUNT(A2:A19912)</f>
        <v>19911</v>
      </c>
      <c r="R2" t="str">
        <v/>
      </c>
      <c r="S2" t="str">
        <v>Mark 1</v>
      </c>
      <c r="T2">
        <f>COUNTIF($D$2:$D$19912,1)</f>
        <v>550</v>
      </c>
      <c r="U2">
        <v>553.1</v>
      </c>
      <c r="V2">
        <f>ROUND((T2-U2)/23.19,2)</f>
        <v>0</v>
      </c>
    </row>
    <row r="3">
      <c r="A3">
        <v>27568</v>
      </c>
      <c r="B3" t="str">
        <v>2026-10-19</v>
      </c>
      <c r="C3" t="str">
        <v>Afternoon</v>
      </c>
      <c r="D3">
        <v>3</v>
      </c>
      <c r="E3" t="str">
        <f>IF(MOD(D3,2)=0,"EVEN","ODD")</f>
        <v>ODD</v>
      </c>
      <c r="F3" t="str">
        <f>IF(D3&lt;=18,"LOW (1-18)","HIGH (19-36)")</f>
        <v>LOW (1-18)</v>
      </c>
      <c r="G3">
        <f>INT((D3-1)/6)+1</f>
        <v>1</v>
      </c>
      <c r="H3">
        <f>MOD(D3-1,6)+1</f>
        <v>3</v>
      </c>
      <c r="I3">
        <f>37-D3</f>
        <v>34</v>
      </c>
      <c r="J3">
        <f>ABS(D3-D4)</f>
        <v>24</v>
      </c>
      <c r="K3">
        <f>AVERAGE(D3:D7)</f>
        <v>3</v>
      </c>
      <c r="L3">
        <f>AVERAGE(D3:D22)</f>
        <v>3</v>
      </c>
      <c r="M3">
        <f>K3-L3</f>
        <v>0</v>
      </c>
      <c r="N3" t="str">
        <f>IF(K3&gt;L3,"HIGH ZONE BIAS",IF(K3&lt;L3,"LOW ZONE BIAS","EQUILIBRIUM"))</f>
        <v>EQUILIBRIUM</v>
      </c>
      <c r="P3" t="str">
        <v>NEXT DRAW PREDICTED MARK (FORECAST.LINEAR)</v>
      </c>
      <c r="Q3">
        <f>ROUND(FORECAST.LINEAR(A2+1,D2:D31,A2:A31),0)</f>
        <v>19</v>
      </c>
      <c r="R3" t="str">
        <v/>
      </c>
      <c r="S3" t="str">
        <v>Mark 2</v>
      </c>
      <c r="T3">
        <f>COUNTIF($D$2:$D$19912,2)</f>
        <v>550</v>
      </c>
      <c r="U3">
        <v>553.1</v>
      </c>
      <c r="V3">
        <f>ROUND((T3-U3)/23.19,2)</f>
        <v>0</v>
      </c>
    </row>
    <row r="4">
      <c r="A4">
        <v>27567</v>
      </c>
      <c r="B4" t="str">
        <v>2026-10-19</v>
      </c>
      <c r="C4" t="str">
        <v>Midday</v>
      </c>
      <c r="D4">
        <v>27</v>
      </c>
      <c r="E4" t="str">
        <f>IF(MOD(D4,2)=0,"EVEN","ODD")</f>
        <v>ODD</v>
      </c>
      <c r="F4" t="str">
        <f>IF(D4&lt;=18,"LOW (1-18)","HIGH (19-36)")</f>
        <v>HIGH (19-36)</v>
      </c>
      <c r="G4">
        <f>INT((D4-1)/6)+1</f>
        <v>5</v>
      </c>
      <c r="H4">
        <f>MOD(D4-1,6)+1</f>
        <v>3</v>
      </c>
      <c r="I4">
        <f>37-D4</f>
        <v>10</v>
      </c>
      <c r="J4">
        <f>ABS(D4-D5)</f>
        <v>10</v>
      </c>
      <c r="K4">
        <f>AVERAGE(D4:D8)</f>
        <v>27</v>
      </c>
      <c r="L4">
        <f>AVERAGE(D4:D23)</f>
        <v>27</v>
      </c>
      <c r="M4">
        <f>K4-L4</f>
        <v>0</v>
      </c>
      <c r="N4" t="str">
        <f>IF(K4&gt;L4,"HIGH ZONE BIAS",IF(K4&lt;L4,"LOW ZONE BIAS","EQUILIBRIUM"))</f>
        <v>EQUILIBRIUM</v>
      </c>
      <c r="P4" t="str">
        <v>Trendline Velocity / Slope (SLOPE)</v>
      </c>
      <c r="Q4">
        <f>ROUND(SLOPE(D2:D31,A2:A31),3)</f>
        <v>0.015</v>
      </c>
      <c r="R4" t="str">
        <v/>
      </c>
      <c r="S4" t="str">
        <v>Mark 3</v>
      </c>
      <c r="T4">
        <f>COUNTIF($D$2:$D$19912,3)</f>
        <v>550</v>
      </c>
      <c r="U4">
        <v>553.1</v>
      </c>
      <c r="V4">
        <f>ROUND((T4-U4)/23.19,2)</f>
        <v>0</v>
      </c>
    </row>
    <row r="5">
      <c r="A5">
        <v>27566</v>
      </c>
      <c r="B5" t="str">
        <v>2026-10-19</v>
      </c>
      <c r="C5" t="str">
        <v>Morning</v>
      </c>
      <c r="D5">
        <v>17</v>
      </c>
      <c r="E5" t="str">
        <f>IF(MOD(D5,2)=0,"EVEN","ODD")</f>
        <v>ODD</v>
      </c>
      <c r="F5" t="str">
        <f>IF(D5&lt;=18,"LOW (1-18)","HIGH (19-36)")</f>
        <v>LOW (1-18)</v>
      </c>
      <c r="G5">
        <f>INT((D5-1)/6)+1</f>
        <v>3</v>
      </c>
      <c r="H5">
        <f>MOD(D5-1,6)+1</f>
        <v>5</v>
      </c>
      <c r="I5">
        <f>37-D5</f>
        <v>20</v>
      </c>
      <c r="J5">
        <f>ABS(D5-D6)</f>
        <v>2</v>
      </c>
      <c r="K5">
        <f>AVERAGE(D5:D9)</f>
        <v>17</v>
      </c>
      <c r="L5">
        <f>AVERAGE(D5:D24)</f>
        <v>17</v>
      </c>
      <c r="M5">
        <f>K5-L5</f>
        <v>0</v>
      </c>
      <c r="N5" t="str">
        <f>IF(K5&gt;L5,"HIGH ZONE BIAS",IF(K5&lt;L5,"LOW ZONE BIAS","EQUILIBRIUM"))</f>
        <v>EQUILIBRIUM</v>
      </c>
      <c r="P5" t="str">
        <v>R-Squared Goodness of Fit (RSQ)</v>
      </c>
      <c r="Q5">
        <f>ROUND(RSQ(D2:D31,A2:A31),3)</f>
        <v>0.02</v>
      </c>
      <c r="R5" t="str">
        <v/>
      </c>
      <c r="S5" t="str">
        <v>Mark 4</v>
      </c>
      <c r="T5">
        <f>COUNTIF($D$2:$D$19912,4)</f>
        <v>550</v>
      </c>
      <c r="U5">
        <v>553.1</v>
      </c>
      <c r="V5">
        <f>ROUND((T5-U5)/23.19,2)</f>
        <v>0</v>
      </c>
    </row>
    <row r="6">
      <c r="A6">
        <v>27565</v>
      </c>
      <c r="B6" t="str">
        <v>2026-10-18</v>
      </c>
      <c r="C6" t="str">
        <v>Evening</v>
      </c>
      <c r="D6">
        <v>19</v>
      </c>
      <c r="E6" t="str">
        <f>IF(MOD(D6,2)=0,"EVEN","ODD")</f>
        <v>ODD</v>
      </c>
      <c r="F6" t="str">
        <f>IF(D6&lt;=18,"LOW (1-18)","HIGH (19-36)")</f>
        <v>HIGH (19-36)</v>
      </c>
      <c r="G6">
        <f>INT((D6-1)/6)+1</f>
        <v>4</v>
      </c>
      <c r="H6">
        <f>MOD(D6-1,6)+1</f>
        <v>1</v>
      </c>
      <c r="I6">
        <f>37-D6</f>
        <v>18</v>
      </c>
      <c r="J6">
        <f>ABS(D6-D7)</f>
        <v>7</v>
      </c>
      <c r="K6">
        <f>AVERAGE(D6:D10)</f>
        <v>19</v>
      </c>
      <c r="L6">
        <f>AVERAGE(D6:D25)</f>
        <v>19</v>
      </c>
      <c r="M6">
        <f>K6-L6</f>
        <v>0</v>
      </c>
      <c r="N6" t="str">
        <f>IF(K6&gt;L6,"HIGH ZONE BIAS",IF(K6&lt;L6,"LOW ZONE BIAS","EQUILIBRIUM"))</f>
        <v>EQUILIBRIUM</v>
      </c>
      <c r="P6" t="str">
        <v>Historical Average Mark</v>
      </c>
      <c r="Q6">
        <f>AVERAGE(D2:D19912)</f>
        <v>18.5</v>
      </c>
      <c r="R6" t="str">
        <v/>
      </c>
      <c r="S6" t="str">
        <v>Mark 5</v>
      </c>
      <c r="T6">
        <f>COUNTIF($D$2:$D$19912,5)</f>
        <v>550</v>
      </c>
      <c r="U6">
        <v>553.1</v>
      </c>
      <c r="V6">
        <f>ROUND((T6-U6)/23.19,2)</f>
        <v>0</v>
      </c>
    </row>
    <row r="7">
      <c r="A7">
        <v>27564</v>
      </c>
      <c r="B7" t="str">
        <v>2026-10-18</v>
      </c>
      <c r="C7" t="str">
        <v>Afternoon</v>
      </c>
      <c r="D7">
        <v>12</v>
      </c>
      <c r="E7" t="str">
        <f>IF(MOD(D7,2)=0,"EVEN","ODD")</f>
        <v>EVEN</v>
      </c>
      <c r="F7" t="str">
        <f>IF(D7&lt;=18,"LOW (1-18)","HIGH (19-36)")</f>
        <v>LOW (1-18)</v>
      </c>
      <c r="G7">
        <f>INT((D7-1)/6)+1</f>
        <v>2</v>
      </c>
      <c r="H7">
        <f>MOD(D7-1,6)+1</f>
        <v>6</v>
      </c>
      <c r="I7">
        <f>37-D7</f>
        <v>25</v>
      </c>
      <c r="J7">
        <f>ABS(D7-D8)</f>
        <v>21</v>
      </c>
      <c r="K7">
        <f>AVERAGE(D7:D11)</f>
        <v>12</v>
      </c>
      <c r="L7">
        <f>AVERAGE(D7:D26)</f>
        <v>12</v>
      </c>
      <c r="M7">
        <f>K7-L7</f>
        <v>0</v>
      </c>
      <c r="N7" t="str">
        <f>IF(K7&gt;L7,"HIGH ZONE BIAS",IF(K7&lt;L7,"LOW ZONE BIAS","EQUILIBRIUM"))</f>
        <v>EQUILIBRIUM</v>
      </c>
      <c r="P7" t="str">
        <v>Even Mark Count</v>
      </c>
      <c r="Q7">
        <f>COUNTIF(E2:E19912,"EVEN")</f>
        <v>9956</v>
      </c>
      <c r="R7" t="str">
        <v/>
      </c>
      <c r="S7" t="str">
        <v>Mark 6</v>
      </c>
      <c r="T7">
        <f>COUNTIF($D$2:$D$19912,6)</f>
        <v>550</v>
      </c>
      <c r="U7">
        <v>553.1</v>
      </c>
      <c r="V7">
        <f>ROUND((T7-U7)/23.19,2)</f>
        <v>0</v>
      </c>
    </row>
    <row r="8">
      <c r="A8">
        <v>27563</v>
      </c>
      <c r="B8" t="str">
        <v>2026-10-18</v>
      </c>
      <c r="C8" t="str">
        <v>Midday</v>
      </c>
      <c r="D8">
        <v>33</v>
      </c>
      <c r="E8" t="str">
        <f>IF(MOD(D8,2)=0,"EVEN","ODD")</f>
        <v>ODD</v>
      </c>
      <c r="F8" t="str">
        <f>IF(D8&lt;=18,"LOW (1-18)","HIGH (19-36)")</f>
        <v>HIGH (19-36)</v>
      </c>
      <c r="G8">
        <f>INT((D8-1)/6)+1</f>
        <v>6</v>
      </c>
      <c r="H8">
        <f>MOD(D8-1,6)+1</f>
        <v>3</v>
      </c>
      <c r="I8">
        <f>37-D8</f>
        <v>4</v>
      </c>
      <c r="J8">
        <f>ABS(D8-D9)</f>
        <v>20</v>
      </c>
      <c r="K8">
        <f>AVERAGE(D8:D12)</f>
        <v>33</v>
      </c>
      <c r="L8">
        <f>AVERAGE(D8:D27)</f>
        <v>33</v>
      </c>
      <c r="M8">
        <f>K8-L8</f>
        <v>0</v>
      </c>
      <c r="N8" t="str">
        <f>IF(K8&gt;L8,"HIGH ZONE BIAS",IF(K8&lt;L8,"LOW ZONE BIAS","EQUILIBRIUM"))</f>
        <v>EQUILIBRIUM</v>
      </c>
      <c r="P8" t="str">
        <v>Odd Mark Count</v>
      </c>
      <c r="Q8">
        <f>COUNTIF(E2:E19912,"ODD")</f>
        <v>9956</v>
      </c>
      <c r="R8" t="str">
        <v/>
      </c>
      <c r="S8" t="str">
        <v>Mark 7</v>
      </c>
      <c r="T8">
        <f>COUNTIF($D$2:$D$19912,7)</f>
        <v>550</v>
      </c>
      <c r="U8">
        <v>553.1</v>
      </c>
      <c r="V8">
        <f>ROUND((T8-U8)/23.19,2)</f>
        <v>0</v>
      </c>
    </row>
    <row r="9">
      <c r="A9">
        <v>27562</v>
      </c>
      <c r="B9" t="str">
        <v>2026-10-18</v>
      </c>
      <c r="C9" t="str">
        <v>Morning</v>
      </c>
      <c r="D9">
        <v>13</v>
      </c>
      <c r="E9" t="str">
        <f>IF(MOD(D9,2)=0,"EVEN","ODD")</f>
        <v>ODD</v>
      </c>
      <c r="F9" t="str">
        <f>IF(D9&lt;=18,"LOW (1-18)","HIGH (19-36)")</f>
        <v>LOW (1-18)</v>
      </c>
      <c r="G9">
        <f>INT((D9-1)/6)+1</f>
        <v>3</v>
      </c>
      <c r="H9">
        <f>MOD(D9-1,6)+1</f>
        <v>1</v>
      </c>
      <c r="I9">
        <f>37-D9</f>
        <v>24</v>
      </c>
      <c r="J9">
        <f>ABS(D9-D10)</f>
        <v>6</v>
      </c>
      <c r="K9">
        <f>AVERAGE(D9:D13)</f>
        <v>13</v>
      </c>
      <c r="L9">
        <f>AVERAGE(D9:D28)</f>
        <v>13</v>
      </c>
      <c r="M9">
        <f>K9-L9</f>
        <v>0</v>
      </c>
      <c r="N9" t="str">
        <f>IF(K9&gt;L9,"HIGH ZONE BIAS",IF(K9&lt;L9,"LOW ZONE BIAS","EQUILIBRIUM"))</f>
        <v>EQUILIBRIUM</v>
      </c>
      <c r="P9" t="str">
        <v>Low Range Count (1-18)</v>
      </c>
      <c r="Q9">
        <f>COUNTIF(F2:F19912,"LOW*")</f>
        <v>9956</v>
      </c>
      <c r="R9" t="str">
        <v/>
      </c>
      <c r="S9" t="str">
        <v>Mark 8</v>
      </c>
      <c r="T9">
        <f>COUNTIF($D$2:$D$19912,8)</f>
        <v>550</v>
      </c>
      <c r="U9">
        <v>553.1</v>
      </c>
      <c r="V9">
        <f>ROUND((T9-U9)/23.19,2)</f>
        <v>0</v>
      </c>
    </row>
    <row r="10">
      <c r="A10">
        <v>27561</v>
      </c>
      <c r="B10" t="str">
        <v>2026-10-17</v>
      </c>
      <c r="C10" t="str">
        <v>Evening</v>
      </c>
      <c r="D10">
        <v>7</v>
      </c>
      <c r="E10" t="str">
        <f>IF(MOD(D10,2)=0,"EVEN","ODD")</f>
        <v>ODD</v>
      </c>
      <c r="F10" t="str">
        <f>IF(D10&lt;=18,"LOW (1-18)","HIGH (19-36)")</f>
        <v>LOW (1-18)</v>
      </c>
      <c r="G10">
        <f>INT((D10-1)/6)+1</f>
        <v>2</v>
      </c>
      <c r="H10">
        <f>MOD(D10-1,6)+1</f>
        <v>1</v>
      </c>
      <c r="I10">
        <f>37-D10</f>
        <v>30</v>
      </c>
      <c r="J10">
        <f>ABS(D10-D11)</f>
        <v>7</v>
      </c>
      <c r="K10">
        <f>AVERAGE(D10:D14)</f>
        <v>7</v>
      </c>
      <c r="L10">
        <f>AVERAGE(D10:D29)</f>
        <v>7</v>
      </c>
      <c r="M10">
        <f>K10-L10</f>
        <v>0</v>
      </c>
      <c r="N10" t="str">
        <f>IF(K10&gt;L10,"HIGH ZONE BIAS",IF(K10&lt;L10,"LOW ZONE BIAS","EQUILIBRIUM"))</f>
        <v>EQUILIBRIUM</v>
      </c>
      <c r="P10" t="str">
        <v>High Range Count (19-36)</v>
      </c>
      <c r="Q10">
        <f>COUNTIF(F2:F19912,"HIGH*")</f>
        <v>9956</v>
      </c>
      <c r="R10" t="str">
        <v/>
      </c>
      <c r="S10" t="str">
        <v>Mark 9</v>
      </c>
      <c r="T10">
        <f>COUNTIF($D$2:$D$19912,9)</f>
        <v>550</v>
      </c>
      <c r="U10">
        <v>553.1</v>
      </c>
      <c r="V10">
        <f>ROUND((T10-U10)/23.19,2)</f>
        <v>0</v>
      </c>
    </row>
    <row r="11">
      <c r="A11">
        <v>27560</v>
      </c>
      <c r="B11" t="str">
        <v>2026-10-17</v>
      </c>
      <c r="C11" t="str">
        <v>Afternoon</v>
      </c>
      <c r="D11">
        <v>14</v>
      </c>
      <c r="E11" t="str">
        <f>IF(MOD(D11,2)=0,"EVEN","ODD")</f>
        <v>EVEN</v>
      </c>
      <c r="F11" t="str">
        <f>IF(D11&lt;=18,"LOW (1-18)","HIGH (19-36)")</f>
        <v>LOW (1-18)</v>
      </c>
      <c r="G11">
        <f>INT((D11-1)/6)+1</f>
        <v>3</v>
      </c>
      <c r="H11">
        <f>MOD(D11-1,6)+1</f>
        <v>2</v>
      </c>
      <c r="I11">
        <f>37-D11</f>
        <v>23</v>
      </c>
      <c r="J11">
        <f>ABS(D11-D12)</f>
        <v>12</v>
      </c>
      <c r="K11">
        <f>AVERAGE(D11:D15)</f>
        <v>14</v>
      </c>
      <c r="L11">
        <f>AVERAGE(D11:D30)</f>
        <v>14</v>
      </c>
      <c r="M11">
        <f>K11-L11</f>
        <v>0</v>
      </c>
      <c r="N11" t="str">
        <f>IF(K11&gt;L11,"HIGH ZONE BIAS",IF(K11&lt;L11,"LOW ZONE BIAS","EQUILIBRIUM"))</f>
        <v>EQUILIBRIUM</v>
      </c>
      <c r="P11" t="str">
        <v>Theoretical Average Mark</v>
      </c>
      <c r="Q11">
        <v>18.5</v>
      </c>
      <c r="R11" t="str">
        <v/>
      </c>
      <c r="S11" t="str">
        <v>Mark 10</v>
      </c>
      <c r="T11">
        <f>COUNTIF($D$2:$D$19912,10)</f>
        <v>550</v>
      </c>
      <c r="U11">
        <v>553.1</v>
      </c>
      <c r="V11">
        <f>ROUND((T11-U11)/23.19,2)</f>
        <v>0</v>
      </c>
    </row>
    <row r="12">
      <c r="A12">
        <v>27559</v>
      </c>
      <c r="B12" t="str">
        <v>2026-10-17</v>
      </c>
      <c r="C12" t="str">
        <v>Midday</v>
      </c>
      <c r="D12">
        <v>26</v>
      </c>
      <c r="E12" t="str">
        <f>IF(MOD(D12,2)=0,"EVEN","ODD")</f>
        <v>EVEN</v>
      </c>
      <c r="F12" t="str">
        <f>IF(D12&lt;=18,"LOW (1-18)","HIGH (19-36)")</f>
        <v>HIGH (19-36)</v>
      </c>
      <c r="G12">
        <f>INT((D12-1)/6)+1</f>
        <v>5</v>
      </c>
      <c r="H12">
        <f>MOD(D12-1,6)+1</f>
        <v>2</v>
      </c>
      <c r="I12">
        <f>37-D12</f>
        <v>11</v>
      </c>
      <c r="J12">
        <f>ABS(D12-D13)</f>
        <v>6</v>
      </c>
      <c r="K12">
        <f>AVERAGE(D12:D16)</f>
        <v>26</v>
      </c>
      <c r="L12">
        <f>AVERAGE(D12:D31)</f>
        <v>26</v>
      </c>
      <c r="M12">
        <f>K12-L12</f>
        <v>0</v>
      </c>
      <c r="N12" t="str">
        <f>IF(K12&gt;L12,"HIGH ZONE BIAS",IF(K12&lt;L12,"LOW ZONE BIAS","EQUILIBRIUM"))</f>
        <v>EQUILIBRIUM</v>
      </c>
      <c r="P12" t="str">
        <v/>
      </c>
      <c r="Q12" t="str">
        <v/>
      </c>
      <c r="R12" t="str">
        <v/>
      </c>
      <c r="S12" t="str">
        <v>Mark 11</v>
      </c>
      <c r="T12">
        <f>COUNTIF($D$2:$D$19912,11)</f>
        <v>550</v>
      </c>
      <c r="U12">
        <v>553.1</v>
      </c>
      <c r="V12">
        <f>ROUND((T12-U12)/23.19,2)</f>
        <v>0</v>
      </c>
    </row>
    <row r="13">
      <c r="A13">
        <v>27558</v>
      </c>
      <c r="B13" t="str">
        <v>2026-10-17</v>
      </c>
      <c r="C13" t="str">
        <v>Morning</v>
      </c>
      <c r="D13">
        <v>32</v>
      </c>
      <c r="E13" t="str">
        <f>IF(MOD(D13,2)=0,"EVEN","ODD")</f>
        <v>EVEN</v>
      </c>
      <c r="F13" t="str">
        <f>IF(D13&lt;=18,"LOW (1-18)","HIGH (19-36)")</f>
        <v>HIGH (19-36)</v>
      </c>
      <c r="G13">
        <f>INT((D13-1)/6)+1</f>
        <v>6</v>
      </c>
      <c r="H13">
        <f>MOD(D13-1,6)+1</f>
        <v>2</v>
      </c>
      <c r="I13">
        <f>37-D13</f>
        <v>5</v>
      </c>
      <c r="J13">
        <f>ABS(D13-D14)</f>
        <v>6</v>
      </c>
      <c r="K13">
        <f>AVERAGE(D13:D17)</f>
        <v>32</v>
      </c>
      <c r="L13">
        <f>AVERAGE(D13:D32)</f>
        <v>32</v>
      </c>
      <c r="M13">
        <f>K13-L13</f>
        <v>0</v>
      </c>
      <c r="N13" t="str">
        <f>IF(K13&gt;L13,"HIGH ZONE BIAS",IF(K13&lt;L13,"LOW ZONE BIAS","EQUILIBRIUM"))</f>
        <v>EQUILIBRIUM</v>
      </c>
      <c r="P13" t="str">
        <v/>
      </c>
      <c r="Q13" t="str">
        <v/>
      </c>
      <c r="R13" t="str">
        <v/>
      </c>
      <c r="S13" t="str">
        <v>Mark 12</v>
      </c>
      <c r="T13">
        <f>COUNTIF($D$2:$D$19912,12)</f>
        <v>550</v>
      </c>
      <c r="U13">
        <v>553.1</v>
      </c>
      <c r="V13">
        <f>ROUND((T13-U13)/23.19,2)</f>
        <v>0</v>
      </c>
    </row>
    <row r="14">
      <c r="A14">
        <v>27557</v>
      </c>
      <c r="B14" t="str">
        <v>2026-10-16</v>
      </c>
      <c r="C14" t="str">
        <v>Evening</v>
      </c>
      <c r="D14">
        <v>26</v>
      </c>
      <c r="E14" t="str">
        <f>IF(MOD(D14,2)=0,"EVEN","ODD")</f>
        <v>EVEN</v>
      </c>
      <c r="F14" t="str">
        <f>IF(D14&lt;=18,"LOW (1-18)","HIGH (19-36)")</f>
        <v>HIGH (19-36)</v>
      </c>
      <c r="G14">
        <f>INT((D14-1)/6)+1</f>
        <v>5</v>
      </c>
      <c r="H14">
        <f>MOD(D14-1,6)+1</f>
        <v>2</v>
      </c>
      <c r="I14">
        <f>37-D14</f>
        <v>11</v>
      </c>
      <c r="J14">
        <f>ABS(D14-D15)</f>
        <v>7</v>
      </c>
      <c r="K14">
        <f>AVERAGE(D14:D18)</f>
        <v>26</v>
      </c>
      <c r="L14">
        <f>AVERAGE(D14:D33)</f>
        <v>26</v>
      </c>
      <c r="M14">
        <f>K14-L14</f>
        <v>0</v>
      </c>
      <c r="N14" t="str">
        <f>IF(K14&gt;L14,"HIGH ZONE BIAS",IF(K14&lt;L14,"LOW ZONE BIAS","EQUILIBRIUM"))</f>
        <v>EQUILIBRIUM</v>
      </c>
      <c r="P14" t="str">
        <v/>
      </c>
      <c r="Q14" t="str">
        <v/>
      </c>
      <c r="R14" t="str">
        <v/>
      </c>
      <c r="S14" t="str">
        <v>Mark 13</v>
      </c>
      <c r="T14">
        <f>COUNTIF($D$2:$D$19912,13)</f>
        <v>550</v>
      </c>
      <c r="U14">
        <v>553.1</v>
      </c>
      <c r="V14">
        <f>ROUND((T14-U14)/23.19,2)</f>
        <v>0</v>
      </c>
    </row>
    <row r="15">
      <c r="A15">
        <v>27556</v>
      </c>
      <c r="B15" t="str">
        <v>2026-10-16</v>
      </c>
      <c r="C15" t="str">
        <v>Afternoon</v>
      </c>
      <c r="D15">
        <v>19</v>
      </c>
      <c r="E15" t="str">
        <f>IF(MOD(D15,2)=0,"EVEN","ODD")</f>
        <v>ODD</v>
      </c>
      <c r="F15" t="str">
        <f>IF(D15&lt;=18,"LOW (1-18)","HIGH (19-36)")</f>
        <v>HIGH (19-36)</v>
      </c>
      <c r="G15">
        <f>INT((D15-1)/6)+1</f>
        <v>4</v>
      </c>
      <c r="H15">
        <f>MOD(D15-1,6)+1</f>
        <v>1</v>
      </c>
      <c r="I15">
        <f>37-D15</f>
        <v>18</v>
      </c>
      <c r="J15">
        <f>ABS(D15-D16)</f>
        <v>6</v>
      </c>
      <c r="K15">
        <f>AVERAGE(D15:D19)</f>
        <v>19</v>
      </c>
      <c r="L15">
        <f>AVERAGE(D15:D34)</f>
        <v>19</v>
      </c>
      <c r="M15">
        <f>K15-L15</f>
        <v>0</v>
      </c>
      <c r="N15" t="str">
        <f>IF(K15&gt;L15,"HIGH ZONE BIAS",IF(K15&lt;L15,"LOW ZONE BIAS","EQUILIBRIUM"))</f>
        <v>EQUILIBRIUM</v>
      </c>
      <c r="P15" t="str">
        <v/>
      </c>
      <c r="Q15" t="str">
        <v/>
      </c>
      <c r="R15" t="str">
        <v/>
      </c>
      <c r="S15" t="str">
        <v>Mark 14</v>
      </c>
      <c r="T15">
        <f>COUNTIF($D$2:$D$19912,14)</f>
        <v>550</v>
      </c>
      <c r="U15">
        <v>553.1</v>
      </c>
      <c r="V15">
        <f>ROUND((T15-U15)/23.19,2)</f>
        <v>0</v>
      </c>
    </row>
    <row r="16">
      <c r="A16">
        <v>27555</v>
      </c>
      <c r="B16" t="str">
        <v>2026-10-16</v>
      </c>
      <c r="C16" t="str">
        <v>Midday</v>
      </c>
      <c r="D16">
        <v>25</v>
      </c>
      <c r="E16" t="str">
        <f>IF(MOD(D16,2)=0,"EVEN","ODD")</f>
        <v>ODD</v>
      </c>
      <c r="F16" t="str">
        <f>IF(D16&lt;=18,"LOW (1-18)","HIGH (19-36)")</f>
        <v>HIGH (19-36)</v>
      </c>
      <c r="G16">
        <f>INT((D16-1)/6)+1</f>
        <v>5</v>
      </c>
      <c r="H16">
        <f>MOD(D16-1,6)+1</f>
        <v>1</v>
      </c>
      <c r="I16">
        <f>37-D16</f>
        <v>12</v>
      </c>
      <c r="J16">
        <f>ABS(D16-D17)</f>
        <v>24</v>
      </c>
      <c r="K16">
        <f>AVERAGE(D16:D20)</f>
        <v>25</v>
      </c>
      <c r="L16">
        <f>AVERAGE(D16:D35)</f>
        <v>25</v>
      </c>
      <c r="M16">
        <f>K16-L16</f>
        <v>0</v>
      </c>
      <c r="N16" t="str">
        <f>IF(K16&gt;L16,"HIGH ZONE BIAS",IF(K16&lt;L16,"LOW ZONE BIAS","EQUILIBRIUM"))</f>
        <v>EQUILIBRIUM</v>
      </c>
      <c r="P16" t="str">
        <v/>
      </c>
      <c r="Q16" t="str">
        <v/>
      </c>
      <c r="R16" t="str">
        <v/>
      </c>
      <c r="S16" t="str">
        <v>Mark 15</v>
      </c>
      <c r="T16">
        <f>COUNTIF($D$2:$D$19912,15)</f>
        <v>550</v>
      </c>
      <c r="U16">
        <v>553.1</v>
      </c>
      <c r="V16">
        <f>ROUND((T16-U16)/23.19,2)</f>
        <v>0</v>
      </c>
    </row>
    <row r="17">
      <c r="A17">
        <v>27554</v>
      </c>
      <c r="B17" t="str">
        <v>2026-10-16</v>
      </c>
      <c r="C17" t="str">
        <v>Morning</v>
      </c>
      <c r="D17">
        <v>1</v>
      </c>
      <c r="E17" t="str">
        <f>IF(MOD(D17,2)=0,"EVEN","ODD")</f>
        <v>ODD</v>
      </c>
      <c r="F17" t="str">
        <f>IF(D17&lt;=18,"LOW (1-18)","HIGH (19-36)")</f>
        <v>LOW (1-18)</v>
      </c>
      <c r="G17">
        <f>INT((D17-1)/6)+1</f>
        <v>1</v>
      </c>
      <c r="H17">
        <f>MOD(D17-1,6)+1</f>
        <v>1</v>
      </c>
      <c r="I17">
        <f>37-D17</f>
        <v>36</v>
      </c>
      <c r="J17">
        <f>ABS(D17-D18)</f>
        <v>5</v>
      </c>
      <c r="K17">
        <f>AVERAGE(D17:D21)</f>
        <v>1</v>
      </c>
      <c r="L17">
        <f>AVERAGE(D17:D36)</f>
        <v>1</v>
      </c>
      <c r="M17">
        <f>K17-L17</f>
        <v>0</v>
      </c>
      <c r="N17" t="str">
        <f>IF(K17&gt;L17,"HIGH ZONE BIAS",IF(K17&lt;L17,"LOW ZONE BIAS","EQUILIBRIUM"))</f>
        <v>EQUILIBRIUM</v>
      </c>
      <c r="P17" t="str">
        <v/>
      </c>
      <c r="Q17" t="str">
        <v/>
      </c>
      <c r="R17" t="str">
        <v/>
      </c>
      <c r="S17" t="str">
        <v>Mark 16</v>
      </c>
      <c r="T17">
        <f>COUNTIF($D$2:$D$19912,16)</f>
        <v>550</v>
      </c>
      <c r="U17">
        <v>553.1</v>
      </c>
      <c r="V17">
        <f>ROUND((T17-U17)/23.19,2)</f>
        <v>0</v>
      </c>
    </row>
    <row r="18">
      <c r="A18">
        <v>27553</v>
      </c>
      <c r="B18" t="str">
        <v>2026-10-15</v>
      </c>
      <c r="C18" t="str">
        <v>Evening</v>
      </c>
      <c r="D18">
        <v>6</v>
      </c>
      <c r="E18" t="str">
        <f>IF(MOD(D18,2)=0,"EVEN","ODD")</f>
        <v>EVEN</v>
      </c>
      <c r="F18" t="str">
        <f>IF(D18&lt;=18,"LOW (1-18)","HIGH (19-36)")</f>
        <v>LOW (1-18)</v>
      </c>
      <c r="G18">
        <f>INT((D18-1)/6)+1</f>
        <v>1</v>
      </c>
      <c r="H18">
        <f>MOD(D18-1,6)+1</f>
        <v>6</v>
      </c>
      <c r="I18">
        <f>37-D18</f>
        <v>31</v>
      </c>
      <c r="J18">
        <f>ABS(D18-D19)</f>
        <v>22</v>
      </c>
      <c r="K18">
        <f>AVERAGE(D18:D22)</f>
        <v>6</v>
      </c>
      <c r="L18">
        <f>AVERAGE(D18:D37)</f>
        <v>6</v>
      </c>
      <c r="M18">
        <f>K18-L18</f>
        <v>0</v>
      </c>
      <c r="N18" t="str">
        <f>IF(K18&gt;L18,"HIGH ZONE BIAS",IF(K18&lt;L18,"LOW ZONE BIAS","EQUILIBRIUM"))</f>
        <v>EQUILIBRIUM</v>
      </c>
      <c r="P18" t="str">
        <v/>
      </c>
      <c r="Q18" t="str">
        <v/>
      </c>
      <c r="R18" t="str">
        <v/>
      </c>
      <c r="S18" t="str">
        <v>Mark 17</v>
      </c>
      <c r="T18">
        <f>COUNTIF($D$2:$D$19912,17)</f>
        <v>550</v>
      </c>
      <c r="U18">
        <v>553.1</v>
      </c>
      <c r="V18">
        <f>ROUND((T18-U18)/23.19,2)</f>
        <v>0</v>
      </c>
    </row>
    <row r="19">
      <c r="A19">
        <v>27552</v>
      </c>
      <c r="B19" t="str">
        <v>2026-10-15</v>
      </c>
      <c r="C19" t="str">
        <v>Afternoon</v>
      </c>
      <c r="D19">
        <v>28</v>
      </c>
      <c r="E19" t="str">
        <f>IF(MOD(D19,2)=0,"EVEN","ODD")</f>
        <v>EVEN</v>
      </c>
      <c r="F19" t="str">
        <f>IF(D19&lt;=18,"LOW (1-18)","HIGH (19-36)")</f>
        <v>HIGH (19-36)</v>
      </c>
      <c r="G19">
        <f>INT((D19-1)/6)+1</f>
        <v>5</v>
      </c>
      <c r="H19">
        <f>MOD(D19-1,6)+1</f>
        <v>4</v>
      </c>
      <c r="I19">
        <f>37-D19</f>
        <v>9</v>
      </c>
      <c r="J19">
        <f>ABS(D19-D20)</f>
        <v>6</v>
      </c>
      <c r="K19">
        <f>AVERAGE(D19:D23)</f>
        <v>28</v>
      </c>
      <c r="L19">
        <f>AVERAGE(D19:D38)</f>
        <v>28</v>
      </c>
      <c r="M19">
        <f>K19-L19</f>
        <v>0</v>
      </c>
      <c r="N19" t="str">
        <f>IF(K19&gt;L19,"HIGH ZONE BIAS",IF(K19&lt;L19,"LOW ZONE BIAS","EQUILIBRIUM"))</f>
        <v>EQUILIBRIUM</v>
      </c>
      <c r="P19" t="str">
        <v/>
      </c>
      <c r="Q19" t="str">
        <v/>
      </c>
      <c r="R19" t="str">
        <v/>
      </c>
      <c r="S19" t="str">
        <v>Mark 18</v>
      </c>
      <c r="T19">
        <f>COUNTIF($D$2:$D$19912,18)</f>
        <v>550</v>
      </c>
      <c r="U19">
        <v>553.1</v>
      </c>
      <c r="V19">
        <f>ROUND((T19-U19)/23.19,2)</f>
        <v>0</v>
      </c>
    </row>
    <row r="20">
      <c r="A20">
        <v>27551</v>
      </c>
      <c r="B20" t="str">
        <v>2026-10-15</v>
      </c>
      <c r="C20" t="str">
        <v>Midday</v>
      </c>
      <c r="D20">
        <v>34</v>
      </c>
      <c r="E20" t="str">
        <f>IF(MOD(D20,2)=0,"EVEN","ODD")</f>
        <v>EVEN</v>
      </c>
      <c r="F20" t="str">
        <f>IF(D20&lt;=18,"LOW (1-18)","HIGH (19-36)")</f>
        <v>HIGH (19-36)</v>
      </c>
      <c r="G20">
        <f>INT((D20-1)/6)+1</f>
        <v>6</v>
      </c>
      <c r="H20">
        <f>MOD(D20-1,6)+1</f>
        <v>4</v>
      </c>
      <c r="I20">
        <f>37-D20</f>
        <v>3</v>
      </c>
      <c r="J20">
        <f>ABS(D20-D21)</f>
        <v>24</v>
      </c>
      <c r="K20">
        <f>AVERAGE(D20:D24)</f>
        <v>34</v>
      </c>
      <c r="L20">
        <f>AVERAGE(D20:D39)</f>
        <v>34</v>
      </c>
      <c r="M20">
        <f>K20-L20</f>
        <v>0</v>
      </c>
      <c r="N20" t="str">
        <f>IF(K20&gt;L20,"HIGH ZONE BIAS",IF(K20&lt;L20,"LOW ZONE BIAS","EQUILIBRIUM"))</f>
        <v>EQUILIBRIUM</v>
      </c>
      <c r="P20" t="str">
        <v/>
      </c>
      <c r="Q20" t="str">
        <v/>
      </c>
      <c r="R20" t="str">
        <v/>
      </c>
      <c r="S20" t="str">
        <v>Mark 19</v>
      </c>
      <c r="T20">
        <f>COUNTIF($D$2:$D$19912,19)</f>
        <v>550</v>
      </c>
      <c r="U20">
        <v>553.1</v>
      </c>
      <c r="V20">
        <f>ROUND((T20-U20)/23.19,2)</f>
        <v>0</v>
      </c>
    </row>
    <row r="21">
      <c r="A21">
        <v>27550</v>
      </c>
      <c r="B21" t="str">
        <v>2026-10-15</v>
      </c>
      <c r="C21" t="str">
        <v>Morning</v>
      </c>
      <c r="D21">
        <v>10</v>
      </c>
      <c r="E21" t="str">
        <f>IF(MOD(D21,2)=0,"EVEN","ODD")</f>
        <v>EVEN</v>
      </c>
      <c r="F21" t="str">
        <f>IF(D21&lt;=18,"LOW (1-18)","HIGH (19-36)")</f>
        <v>LOW (1-18)</v>
      </c>
      <c r="G21">
        <f>INT((D21-1)/6)+1</f>
        <v>2</v>
      </c>
      <c r="H21">
        <f>MOD(D21-1,6)+1</f>
        <v>4</v>
      </c>
      <c r="I21">
        <f>37-D21</f>
        <v>27</v>
      </c>
      <c r="J21">
        <f>ABS(D21-D22)</f>
        <v>5</v>
      </c>
      <c r="K21">
        <f>AVERAGE(D21:D25)</f>
        <v>10</v>
      </c>
      <c r="L21">
        <f>AVERAGE(D21:D40)</f>
        <v>10</v>
      </c>
      <c r="M21">
        <f>K21-L21</f>
        <v>0</v>
      </c>
      <c r="N21" t="str">
        <f>IF(K21&gt;L21,"HIGH ZONE BIAS",IF(K21&lt;L21,"LOW ZONE BIAS","EQUILIBRIUM"))</f>
        <v>EQUILIBRIUM</v>
      </c>
      <c r="P21" t="str">
        <v/>
      </c>
      <c r="Q21" t="str">
        <v/>
      </c>
      <c r="R21" t="str">
        <v/>
      </c>
      <c r="S21" t="str">
        <v>Mark 20</v>
      </c>
      <c r="T21">
        <f>COUNTIF($D$2:$D$19912,20)</f>
        <v>550</v>
      </c>
      <c r="U21">
        <v>553.1</v>
      </c>
      <c r="V21">
        <f>ROUND((T21-U21)/23.19,2)</f>
        <v>0</v>
      </c>
    </row>
    <row r="22">
      <c r="A22">
        <v>27549</v>
      </c>
      <c r="B22" t="str">
        <v>2026-10-14</v>
      </c>
      <c r="C22" t="str">
        <v>Evening</v>
      </c>
      <c r="D22">
        <v>15</v>
      </c>
      <c r="E22" t="str">
        <f>IF(MOD(D22,2)=0,"EVEN","ODD")</f>
        <v>ODD</v>
      </c>
      <c r="F22" t="str">
        <f>IF(D22&lt;=18,"LOW (1-18)","HIGH (19-36)")</f>
        <v>LOW (1-18)</v>
      </c>
      <c r="G22">
        <f>INT((D22-1)/6)+1</f>
        <v>3</v>
      </c>
      <c r="H22">
        <f>MOD(D22-1,6)+1</f>
        <v>3</v>
      </c>
      <c r="I22">
        <f>37-D22</f>
        <v>22</v>
      </c>
      <c r="J22">
        <f>ABS(D22-D23)</f>
        <v>2</v>
      </c>
      <c r="K22">
        <f>AVERAGE(D22:D26)</f>
        <v>15</v>
      </c>
      <c r="L22">
        <f>AVERAGE(D22:D41)</f>
        <v>15</v>
      </c>
      <c r="M22">
        <f>K22-L22</f>
        <v>0</v>
      </c>
      <c r="N22" t="str">
        <f>IF(K22&gt;L22,"HIGH ZONE BIAS",IF(K22&lt;L22,"LOW ZONE BIAS","EQUILIBRIUM"))</f>
        <v>EQUILIBRIUM</v>
      </c>
      <c r="P22" t="str">
        <v/>
      </c>
      <c r="Q22" t="str">
        <v/>
      </c>
      <c r="R22" t="str">
        <v/>
      </c>
      <c r="S22" t="str">
        <v>Mark 21</v>
      </c>
      <c r="T22">
        <f>COUNTIF($D$2:$D$19912,21)</f>
        <v>550</v>
      </c>
      <c r="U22">
        <v>553.1</v>
      </c>
      <c r="V22">
        <f>ROUND((T22-U22)/23.19,2)</f>
        <v>0</v>
      </c>
    </row>
    <row r="23">
      <c r="A23">
        <v>27548</v>
      </c>
      <c r="B23" t="str">
        <v>2026-10-14</v>
      </c>
      <c r="C23" t="str">
        <v>Afternoon</v>
      </c>
      <c r="D23">
        <v>17</v>
      </c>
      <c r="E23" t="str">
        <f>IF(MOD(D23,2)=0,"EVEN","ODD")</f>
        <v>ODD</v>
      </c>
      <c r="F23" t="str">
        <f>IF(D23&lt;=18,"LOW (1-18)","HIGH (19-36)")</f>
        <v>LOW (1-18)</v>
      </c>
      <c r="G23">
        <f>INT((D23-1)/6)+1</f>
        <v>3</v>
      </c>
      <c r="H23">
        <f>MOD(D23-1,6)+1</f>
        <v>5</v>
      </c>
      <c r="I23">
        <f>37-D23</f>
        <v>20</v>
      </c>
      <c r="J23">
        <f>ABS(D23-D24)</f>
        <v>16</v>
      </c>
      <c r="K23">
        <f>AVERAGE(D23:D27)</f>
        <v>17</v>
      </c>
      <c r="L23">
        <f>AVERAGE(D23:D42)</f>
        <v>17</v>
      </c>
      <c r="M23">
        <f>K23-L23</f>
        <v>0</v>
      </c>
      <c r="N23" t="str">
        <f>IF(K23&gt;L23,"HIGH ZONE BIAS",IF(K23&lt;L23,"LOW ZONE BIAS","EQUILIBRIUM"))</f>
        <v>EQUILIBRIUM</v>
      </c>
      <c r="P23" t="str">
        <v/>
      </c>
      <c r="Q23" t="str">
        <v/>
      </c>
      <c r="R23" t="str">
        <v/>
      </c>
      <c r="S23" t="str">
        <v>Mark 22</v>
      </c>
      <c r="T23">
        <f>COUNTIF($D$2:$D$19912,22)</f>
        <v>550</v>
      </c>
      <c r="U23">
        <v>553.1</v>
      </c>
      <c r="V23">
        <f>ROUND((T23-U23)/23.19,2)</f>
        <v>0</v>
      </c>
    </row>
    <row r="24">
      <c r="A24">
        <v>27547</v>
      </c>
      <c r="B24" t="str">
        <v>2026-10-14</v>
      </c>
      <c r="C24" t="str">
        <v>Midday</v>
      </c>
      <c r="D24">
        <v>1</v>
      </c>
      <c r="E24" t="str">
        <f>IF(MOD(D24,2)=0,"EVEN","ODD")</f>
        <v>ODD</v>
      </c>
      <c r="F24" t="str">
        <f>IF(D24&lt;=18,"LOW (1-18)","HIGH (19-36)")</f>
        <v>LOW (1-18)</v>
      </c>
      <c r="G24">
        <f>INT((D24-1)/6)+1</f>
        <v>1</v>
      </c>
      <c r="H24">
        <f>MOD(D24-1,6)+1</f>
        <v>1</v>
      </c>
      <c r="I24">
        <f>37-D24</f>
        <v>36</v>
      </c>
      <c r="J24">
        <f>ABS(D24-D25)</f>
        <v>19</v>
      </c>
      <c r="K24">
        <f>AVERAGE(D24:D28)</f>
        <v>1</v>
      </c>
      <c r="L24">
        <f>AVERAGE(D24:D43)</f>
        <v>1</v>
      </c>
      <c r="M24">
        <f>K24-L24</f>
        <v>0</v>
      </c>
      <c r="N24" t="str">
        <f>IF(K24&gt;L24,"HIGH ZONE BIAS",IF(K24&lt;L24,"LOW ZONE BIAS","EQUILIBRIUM"))</f>
        <v>EQUILIBRIUM</v>
      </c>
      <c r="P24" t="str">
        <v/>
      </c>
      <c r="Q24" t="str">
        <v/>
      </c>
      <c r="R24" t="str">
        <v/>
      </c>
      <c r="S24" t="str">
        <v>Mark 23</v>
      </c>
      <c r="T24">
        <f>COUNTIF($D$2:$D$19912,23)</f>
        <v>550</v>
      </c>
      <c r="U24">
        <v>553.1</v>
      </c>
      <c r="V24">
        <f>ROUND((T24-U24)/23.19,2)</f>
        <v>0</v>
      </c>
    </row>
    <row r="25">
      <c r="A25">
        <v>27546</v>
      </c>
      <c r="B25" t="str">
        <v>2026-10-14</v>
      </c>
      <c r="C25" t="str">
        <v>Morning</v>
      </c>
      <c r="D25">
        <v>20</v>
      </c>
      <c r="E25" t="str">
        <f>IF(MOD(D25,2)=0,"EVEN","ODD")</f>
        <v>EVEN</v>
      </c>
      <c r="F25" t="str">
        <f>IF(D25&lt;=18,"LOW (1-18)","HIGH (19-36)")</f>
        <v>HIGH (19-36)</v>
      </c>
      <c r="G25">
        <f>INT((D25-1)/6)+1</f>
        <v>4</v>
      </c>
      <c r="H25">
        <f>MOD(D25-1,6)+1</f>
        <v>2</v>
      </c>
      <c r="I25">
        <f>37-D25</f>
        <v>17</v>
      </c>
      <c r="J25">
        <f>ABS(D25-D26)</f>
        <v>12</v>
      </c>
      <c r="K25">
        <f>AVERAGE(D25:D29)</f>
        <v>20</v>
      </c>
      <c r="L25">
        <f>AVERAGE(D25:D44)</f>
        <v>20</v>
      </c>
      <c r="M25">
        <f>K25-L25</f>
        <v>0</v>
      </c>
      <c r="N25" t="str">
        <f>IF(K25&gt;L25,"HIGH ZONE BIAS",IF(K25&lt;L25,"LOW ZONE BIAS","EQUILIBRIUM"))</f>
        <v>EQUILIBRIUM</v>
      </c>
      <c r="P25" t="str">
        <v/>
      </c>
      <c r="Q25" t="str">
        <v/>
      </c>
      <c r="R25" t="str">
        <v/>
      </c>
      <c r="S25" t="str">
        <v>Mark 24</v>
      </c>
      <c r="T25">
        <f>COUNTIF($D$2:$D$19912,24)</f>
        <v>550</v>
      </c>
      <c r="U25">
        <v>553.1</v>
      </c>
      <c r="V25">
        <f>ROUND((T25-U25)/23.19,2)</f>
        <v>0</v>
      </c>
    </row>
    <row r="26">
      <c r="A26">
        <v>27545</v>
      </c>
      <c r="B26" t="str">
        <v>2026-10-13</v>
      </c>
      <c r="C26" t="str">
        <v>Evening</v>
      </c>
      <c r="D26">
        <v>32</v>
      </c>
      <c r="E26" t="str">
        <f>IF(MOD(D26,2)=0,"EVEN","ODD")</f>
        <v>EVEN</v>
      </c>
      <c r="F26" t="str">
        <f>IF(D26&lt;=18,"LOW (1-18)","HIGH (19-36)")</f>
        <v>HIGH (19-36)</v>
      </c>
      <c r="G26">
        <f>INT((D26-1)/6)+1</f>
        <v>6</v>
      </c>
      <c r="H26">
        <f>MOD(D26-1,6)+1</f>
        <v>2</v>
      </c>
      <c r="I26">
        <f>37-D26</f>
        <v>5</v>
      </c>
      <c r="J26">
        <f>ABS(D26-D27)</f>
        <v>28</v>
      </c>
      <c r="K26">
        <f>AVERAGE(D26:D30)</f>
        <v>32</v>
      </c>
      <c r="L26">
        <f>AVERAGE(D26:D45)</f>
        <v>32</v>
      </c>
      <c r="M26">
        <f>K26-L26</f>
        <v>0</v>
      </c>
      <c r="N26" t="str">
        <f>IF(K26&gt;L26,"HIGH ZONE BIAS",IF(K26&lt;L26,"LOW ZONE BIAS","EQUILIBRIUM"))</f>
        <v>EQUILIBRIUM</v>
      </c>
      <c r="P26" t="str">
        <v/>
      </c>
      <c r="Q26" t="str">
        <v/>
      </c>
      <c r="R26" t="str">
        <v/>
      </c>
      <c r="S26" t="str">
        <v>Mark 25</v>
      </c>
      <c r="T26">
        <f>COUNTIF($D$2:$D$19912,25)</f>
        <v>550</v>
      </c>
      <c r="U26">
        <v>553.1</v>
      </c>
      <c r="V26">
        <f>ROUND((T26-U26)/23.19,2)</f>
        <v>0</v>
      </c>
    </row>
    <row r="27">
      <c r="A27">
        <v>27544</v>
      </c>
      <c r="B27" t="str">
        <v>2026-10-13</v>
      </c>
      <c r="C27" t="str">
        <v>Afternoon</v>
      </c>
      <c r="D27">
        <v>4</v>
      </c>
      <c r="E27" t="str">
        <f>IF(MOD(D27,2)=0,"EVEN","ODD")</f>
        <v>EVEN</v>
      </c>
      <c r="F27" t="str">
        <f>IF(D27&lt;=18,"LOW (1-18)","HIGH (19-36)")</f>
        <v>LOW (1-18)</v>
      </c>
      <c r="G27">
        <f>INT((D27-1)/6)+1</f>
        <v>1</v>
      </c>
      <c r="H27">
        <f>MOD(D27-1,6)+1</f>
        <v>4</v>
      </c>
      <c r="I27">
        <f>37-D27</f>
        <v>33</v>
      </c>
      <c r="J27">
        <f>ABS(D27-D28)</f>
        <v>21</v>
      </c>
      <c r="K27">
        <f>AVERAGE(D27:D31)</f>
        <v>4</v>
      </c>
      <c r="L27">
        <f>AVERAGE(D27:D46)</f>
        <v>4</v>
      </c>
      <c r="M27">
        <f>K27-L27</f>
        <v>0</v>
      </c>
      <c r="N27" t="str">
        <f>IF(K27&gt;L27,"HIGH ZONE BIAS",IF(K27&lt;L27,"LOW ZONE BIAS","EQUILIBRIUM"))</f>
        <v>EQUILIBRIUM</v>
      </c>
      <c r="P27" t="str">
        <v/>
      </c>
      <c r="Q27" t="str">
        <v/>
      </c>
      <c r="R27" t="str">
        <v/>
      </c>
      <c r="S27" t="str">
        <v>Mark 26</v>
      </c>
      <c r="T27">
        <f>COUNTIF($D$2:$D$19912,26)</f>
        <v>550</v>
      </c>
      <c r="U27">
        <v>553.1</v>
      </c>
      <c r="V27">
        <f>ROUND((T27-U27)/23.19,2)</f>
        <v>0</v>
      </c>
    </row>
    <row r="28">
      <c r="A28">
        <v>27543</v>
      </c>
      <c r="B28" t="str">
        <v>2026-10-13</v>
      </c>
      <c r="C28" t="str">
        <v>Midday</v>
      </c>
      <c r="D28">
        <v>25</v>
      </c>
      <c r="E28" t="str">
        <f>IF(MOD(D28,2)=0,"EVEN","ODD")</f>
        <v>ODD</v>
      </c>
      <c r="F28" t="str">
        <f>IF(D28&lt;=18,"LOW (1-18)","HIGH (19-36)")</f>
        <v>HIGH (19-36)</v>
      </c>
      <c r="G28">
        <f>INT((D28-1)/6)+1</f>
        <v>5</v>
      </c>
      <c r="H28">
        <f>MOD(D28-1,6)+1</f>
        <v>1</v>
      </c>
      <c r="I28">
        <f>37-D28</f>
        <v>12</v>
      </c>
      <c r="J28">
        <f>ABS(D28-D29)</f>
        <v>23</v>
      </c>
      <c r="K28">
        <f>AVERAGE(D28:D32)</f>
        <v>25</v>
      </c>
      <c r="L28">
        <f>AVERAGE(D28:D47)</f>
        <v>25</v>
      </c>
      <c r="M28">
        <f>K28-L28</f>
        <v>0</v>
      </c>
      <c r="N28" t="str">
        <f>IF(K28&gt;L28,"HIGH ZONE BIAS",IF(K28&lt;L28,"LOW ZONE BIAS","EQUILIBRIUM"))</f>
        <v>EQUILIBRIUM</v>
      </c>
      <c r="P28" t="str">
        <v/>
      </c>
      <c r="Q28" t="str">
        <v/>
      </c>
      <c r="R28" t="str">
        <v/>
      </c>
      <c r="S28" t="str">
        <v>Mark 27</v>
      </c>
      <c r="T28">
        <f>COUNTIF($D$2:$D$19912,27)</f>
        <v>550</v>
      </c>
      <c r="U28">
        <v>553.1</v>
      </c>
      <c r="V28">
        <f>ROUND((T28-U28)/23.19,2)</f>
        <v>0</v>
      </c>
    </row>
    <row r="29">
      <c r="A29">
        <v>27542</v>
      </c>
      <c r="B29" t="str">
        <v>2026-10-13</v>
      </c>
      <c r="C29" t="str">
        <v>Morning</v>
      </c>
      <c r="D29">
        <v>2</v>
      </c>
      <c r="E29" t="str">
        <f>IF(MOD(D29,2)=0,"EVEN","ODD")</f>
        <v>EVEN</v>
      </c>
      <c r="F29" t="str">
        <f>IF(D29&lt;=18,"LOW (1-18)","HIGH (19-36)")</f>
        <v>LOW (1-18)</v>
      </c>
      <c r="G29">
        <f>INT((D29-1)/6)+1</f>
        <v>1</v>
      </c>
      <c r="H29">
        <f>MOD(D29-1,6)+1</f>
        <v>2</v>
      </c>
      <c r="I29">
        <f>37-D29</f>
        <v>35</v>
      </c>
      <c r="J29">
        <f>ABS(D29-D30)</f>
        <v>26</v>
      </c>
      <c r="K29">
        <f>AVERAGE(D29:D33)</f>
        <v>2</v>
      </c>
      <c r="L29">
        <f>AVERAGE(D29:D48)</f>
        <v>2</v>
      </c>
      <c r="M29">
        <f>K29-L29</f>
        <v>0</v>
      </c>
      <c r="N29" t="str">
        <f>IF(K29&gt;L29,"HIGH ZONE BIAS",IF(K29&lt;L29,"LOW ZONE BIAS","EQUILIBRIUM"))</f>
        <v>EQUILIBRIUM</v>
      </c>
      <c r="P29" t="str">
        <v/>
      </c>
      <c r="Q29" t="str">
        <v/>
      </c>
      <c r="R29" t="str">
        <v/>
      </c>
      <c r="S29" t="str">
        <v>Mark 28</v>
      </c>
      <c r="T29">
        <f>COUNTIF($D$2:$D$19912,28)</f>
        <v>550</v>
      </c>
      <c r="U29">
        <v>553.1</v>
      </c>
      <c r="V29">
        <f>ROUND((T29-U29)/23.19,2)</f>
        <v>0</v>
      </c>
    </row>
    <row r="30">
      <c r="A30">
        <v>27541</v>
      </c>
      <c r="B30" t="str">
        <v>2026-10-12</v>
      </c>
      <c r="C30" t="str">
        <v>Evening</v>
      </c>
      <c r="D30">
        <v>28</v>
      </c>
      <c r="E30" t="str">
        <f>IF(MOD(D30,2)=0,"EVEN","ODD")</f>
        <v>EVEN</v>
      </c>
      <c r="F30" t="str">
        <f>IF(D30&lt;=18,"LOW (1-18)","HIGH (19-36)")</f>
        <v>HIGH (19-36)</v>
      </c>
      <c r="G30">
        <f>INT((D30-1)/6)+1</f>
        <v>5</v>
      </c>
      <c r="H30">
        <f>MOD(D30-1,6)+1</f>
        <v>4</v>
      </c>
      <c r="I30">
        <f>37-D30</f>
        <v>9</v>
      </c>
      <c r="J30">
        <f>ABS(D30-D31)</f>
        <v>10</v>
      </c>
      <c r="K30">
        <f>AVERAGE(D30:D34)</f>
        <v>28</v>
      </c>
      <c r="L30">
        <f>AVERAGE(D30:D49)</f>
        <v>28</v>
      </c>
      <c r="M30">
        <f>K30-L30</f>
        <v>0</v>
      </c>
      <c r="N30" t="str">
        <f>IF(K30&gt;L30,"HIGH ZONE BIAS",IF(K30&lt;L30,"LOW ZONE BIAS","EQUILIBRIUM"))</f>
        <v>EQUILIBRIUM</v>
      </c>
      <c r="P30" t="str">
        <v/>
      </c>
      <c r="Q30" t="str">
        <v/>
      </c>
      <c r="R30" t="str">
        <v/>
      </c>
      <c r="S30" t="str">
        <v>Mark 29</v>
      </c>
      <c r="T30">
        <f>COUNTIF($D$2:$D$19912,29)</f>
        <v>550</v>
      </c>
      <c r="U30">
        <v>553.1</v>
      </c>
      <c r="V30">
        <f>ROUND((T30-U30)/23.19,2)</f>
        <v>0</v>
      </c>
    </row>
    <row r="31">
      <c r="A31">
        <v>27540</v>
      </c>
      <c r="B31" t="str">
        <v>2026-10-12</v>
      </c>
      <c r="C31" t="str">
        <v>Afternoon</v>
      </c>
      <c r="D31">
        <v>18</v>
      </c>
      <c r="E31" t="str">
        <f>IF(MOD(D31,2)=0,"EVEN","ODD")</f>
        <v>EVEN</v>
      </c>
      <c r="F31" t="str">
        <f>IF(D31&lt;=18,"LOW (1-18)","HIGH (19-36)")</f>
        <v>LOW (1-18)</v>
      </c>
      <c r="G31">
        <f>INT((D31-1)/6)+1</f>
        <v>3</v>
      </c>
      <c r="H31">
        <f>MOD(D31-1,6)+1</f>
        <v>6</v>
      </c>
      <c r="I31">
        <f>37-D31</f>
        <v>19</v>
      </c>
      <c r="J31">
        <f>ABS(D31-D32)</f>
        <v>15</v>
      </c>
      <c r="K31">
        <f>AVERAGE(D31:D35)</f>
        <v>18</v>
      </c>
      <c r="L31">
        <f>AVERAGE(D31:D50)</f>
        <v>18</v>
      </c>
      <c r="M31">
        <f>K31-L31</f>
        <v>0</v>
      </c>
      <c r="N31" t="str">
        <f>IF(K31&gt;L31,"HIGH ZONE BIAS",IF(K31&lt;L31,"LOW ZONE BIAS","EQUILIBRIUM"))</f>
        <v>EQUILIBRIUM</v>
      </c>
      <c r="P31" t="str">
        <v/>
      </c>
      <c r="Q31" t="str">
        <v/>
      </c>
      <c r="R31" t="str">
        <v/>
      </c>
      <c r="S31" t="str">
        <v>Mark 30</v>
      </c>
      <c r="T31">
        <f>COUNTIF($D$2:$D$19912,30)</f>
        <v>550</v>
      </c>
      <c r="U31">
        <v>553.1</v>
      </c>
      <c r="V31">
        <f>ROUND((T31-U31)/23.19,2)</f>
        <v>0</v>
      </c>
    </row>
    <row r="32">
      <c r="A32">
        <v>27539</v>
      </c>
      <c r="B32" t="str">
        <v>2026-10-12</v>
      </c>
      <c r="C32" t="str">
        <v>Midday</v>
      </c>
      <c r="D32">
        <v>33</v>
      </c>
      <c r="E32" t="str">
        <f>IF(MOD(D32,2)=0,"EVEN","ODD")</f>
        <v>ODD</v>
      </c>
      <c r="F32" t="str">
        <f>IF(D32&lt;=18,"LOW (1-18)","HIGH (19-36)")</f>
        <v>HIGH (19-36)</v>
      </c>
      <c r="G32">
        <f>INT((D32-1)/6)+1</f>
        <v>6</v>
      </c>
      <c r="H32">
        <f>MOD(D32-1,6)+1</f>
        <v>3</v>
      </c>
      <c r="I32">
        <f>37-D32</f>
        <v>4</v>
      </c>
      <c r="J32">
        <f>ABS(D32-D33)</f>
        <v>1</v>
      </c>
      <c r="K32">
        <f>AVERAGE(D32:D36)</f>
        <v>33</v>
      </c>
      <c r="L32">
        <f>AVERAGE(D32:D51)</f>
        <v>33</v>
      </c>
      <c r="M32">
        <f>K32-L32</f>
        <v>0</v>
      </c>
      <c r="N32" t="str">
        <f>IF(K32&gt;L32,"HIGH ZONE BIAS",IF(K32&lt;L32,"LOW ZONE BIAS","EQUILIBRIUM"))</f>
        <v>EQUILIBRIUM</v>
      </c>
      <c r="P32" t="str">
        <v/>
      </c>
      <c r="Q32" t="str">
        <v/>
      </c>
      <c r="R32" t="str">
        <v/>
      </c>
      <c r="S32" t="str">
        <v>Mark 31</v>
      </c>
      <c r="T32">
        <f>COUNTIF($D$2:$D$19912,31)</f>
        <v>550</v>
      </c>
      <c r="U32">
        <v>553.1</v>
      </c>
      <c r="V32">
        <f>ROUND((T32-U32)/23.19,2)</f>
        <v>0</v>
      </c>
    </row>
    <row r="33">
      <c r="A33">
        <v>27538</v>
      </c>
      <c r="B33" t="str">
        <v>2026-10-12</v>
      </c>
      <c r="C33" t="str">
        <v>Morning</v>
      </c>
      <c r="D33">
        <v>34</v>
      </c>
      <c r="E33" t="str">
        <f>IF(MOD(D33,2)=0,"EVEN","ODD")</f>
        <v>EVEN</v>
      </c>
      <c r="F33" t="str">
        <f>IF(D33&lt;=18,"LOW (1-18)","HIGH (19-36)")</f>
        <v>HIGH (19-36)</v>
      </c>
      <c r="G33">
        <f>INT((D33-1)/6)+1</f>
        <v>6</v>
      </c>
      <c r="H33">
        <f>MOD(D33-1,6)+1</f>
        <v>4</v>
      </c>
      <c r="I33">
        <f>37-D33</f>
        <v>3</v>
      </c>
      <c r="J33">
        <f>ABS(D33-D34)</f>
        <v>21</v>
      </c>
      <c r="K33">
        <f>AVERAGE(D33:D37)</f>
        <v>34</v>
      </c>
      <c r="L33">
        <f>AVERAGE(D33:D52)</f>
        <v>34</v>
      </c>
      <c r="M33">
        <f>K33-L33</f>
        <v>0</v>
      </c>
      <c r="N33" t="str">
        <f>IF(K33&gt;L33,"HIGH ZONE BIAS",IF(K33&lt;L33,"LOW ZONE BIAS","EQUILIBRIUM"))</f>
        <v>EQUILIBRIUM</v>
      </c>
      <c r="P33" t="str">
        <v/>
      </c>
      <c r="Q33" t="str">
        <v/>
      </c>
      <c r="R33" t="str">
        <v/>
      </c>
      <c r="S33" t="str">
        <v>Mark 32</v>
      </c>
      <c r="T33">
        <f>COUNTIF($D$2:$D$19912,32)</f>
        <v>550</v>
      </c>
      <c r="U33">
        <v>553.1</v>
      </c>
      <c r="V33">
        <f>ROUND((T33-U33)/23.19,2)</f>
        <v>0</v>
      </c>
    </row>
    <row r="34">
      <c r="A34">
        <v>27537</v>
      </c>
      <c r="B34" t="str">
        <v>2026-10-11</v>
      </c>
      <c r="C34" t="str">
        <v>Evening</v>
      </c>
      <c r="D34">
        <v>13</v>
      </c>
      <c r="E34" t="str">
        <f>IF(MOD(D34,2)=0,"EVEN","ODD")</f>
        <v>ODD</v>
      </c>
      <c r="F34" t="str">
        <f>IF(D34&lt;=18,"LOW (1-18)","HIGH (19-36)")</f>
        <v>LOW (1-18)</v>
      </c>
      <c r="G34">
        <f>INT((D34-1)/6)+1</f>
        <v>3</v>
      </c>
      <c r="H34">
        <f>MOD(D34-1,6)+1</f>
        <v>1</v>
      </c>
      <c r="I34">
        <f>37-D34</f>
        <v>24</v>
      </c>
      <c r="J34">
        <f>ABS(D34-D35)</f>
        <v>11</v>
      </c>
      <c r="K34">
        <f>AVERAGE(D34:D38)</f>
        <v>13</v>
      </c>
      <c r="L34">
        <f>AVERAGE(D34:D53)</f>
        <v>13</v>
      </c>
      <c r="M34">
        <f>K34-L34</f>
        <v>0</v>
      </c>
      <c r="N34" t="str">
        <f>IF(K34&gt;L34,"HIGH ZONE BIAS",IF(K34&lt;L34,"LOW ZONE BIAS","EQUILIBRIUM"))</f>
        <v>EQUILIBRIUM</v>
      </c>
      <c r="P34" t="str">
        <v/>
      </c>
      <c r="Q34" t="str">
        <v/>
      </c>
      <c r="R34" t="str">
        <v/>
      </c>
      <c r="S34" t="str">
        <v>Mark 33</v>
      </c>
      <c r="T34">
        <f>COUNTIF($D$2:$D$19912,33)</f>
        <v>550</v>
      </c>
      <c r="U34">
        <v>553.1</v>
      </c>
      <c r="V34">
        <f>ROUND((T34-U34)/23.19,2)</f>
        <v>0</v>
      </c>
    </row>
    <row r="35">
      <c r="A35">
        <v>27536</v>
      </c>
      <c r="B35" t="str">
        <v>2026-10-11</v>
      </c>
      <c r="C35" t="str">
        <v>Afternoon</v>
      </c>
      <c r="D35">
        <v>2</v>
      </c>
      <c r="E35" t="str">
        <f>IF(MOD(D35,2)=0,"EVEN","ODD")</f>
        <v>EVEN</v>
      </c>
      <c r="F35" t="str">
        <f>IF(D35&lt;=18,"LOW (1-18)","HIGH (19-36)")</f>
        <v>LOW (1-18)</v>
      </c>
      <c r="G35">
        <f>INT((D35-1)/6)+1</f>
        <v>1</v>
      </c>
      <c r="H35">
        <f>MOD(D35-1,6)+1</f>
        <v>2</v>
      </c>
      <c r="I35">
        <f>37-D35</f>
        <v>35</v>
      </c>
      <c r="J35">
        <f>ABS(D35-D36)</f>
        <v>18</v>
      </c>
      <c r="K35">
        <f>AVERAGE(D35:D39)</f>
        <v>2</v>
      </c>
      <c r="L35">
        <f>AVERAGE(D35:D54)</f>
        <v>2</v>
      </c>
      <c r="M35">
        <f>K35-L35</f>
        <v>0</v>
      </c>
      <c r="N35" t="str">
        <f>IF(K35&gt;L35,"HIGH ZONE BIAS",IF(K35&lt;L35,"LOW ZONE BIAS","EQUILIBRIUM"))</f>
        <v>EQUILIBRIUM</v>
      </c>
      <c r="P35" t="str">
        <v/>
      </c>
      <c r="Q35" t="str">
        <v/>
      </c>
      <c r="R35" t="str">
        <v/>
      </c>
      <c r="S35" t="str">
        <v>Mark 34</v>
      </c>
      <c r="T35">
        <f>COUNTIF($D$2:$D$19912,34)</f>
        <v>550</v>
      </c>
      <c r="U35">
        <v>553.1</v>
      </c>
      <c r="V35">
        <f>ROUND((T35-U35)/23.19,2)</f>
        <v>0</v>
      </c>
    </row>
    <row r="36">
      <c r="A36">
        <v>27535</v>
      </c>
      <c r="B36" t="str">
        <v>2026-10-11</v>
      </c>
      <c r="C36" t="str">
        <v>Midday</v>
      </c>
      <c r="D36">
        <v>20</v>
      </c>
      <c r="E36" t="str">
        <f>IF(MOD(D36,2)=0,"EVEN","ODD")</f>
        <v>EVEN</v>
      </c>
      <c r="F36" t="str">
        <f>IF(D36&lt;=18,"LOW (1-18)","HIGH (19-36)")</f>
        <v>HIGH (19-36)</v>
      </c>
      <c r="G36">
        <f>INT((D36-1)/6)+1</f>
        <v>4</v>
      </c>
      <c r="H36">
        <f>MOD(D36-1,6)+1</f>
        <v>2</v>
      </c>
      <c r="I36">
        <f>37-D36</f>
        <v>17</v>
      </c>
      <c r="J36">
        <f>ABS(D36-D37)</f>
        <v>19</v>
      </c>
      <c r="K36">
        <f>AVERAGE(D36:D40)</f>
        <v>20</v>
      </c>
      <c r="L36">
        <f>AVERAGE(D36:D55)</f>
        <v>20</v>
      </c>
      <c r="M36">
        <f>K36-L36</f>
        <v>0</v>
      </c>
      <c r="N36" t="str">
        <f>IF(K36&gt;L36,"HIGH ZONE BIAS",IF(K36&lt;L36,"LOW ZONE BIAS","EQUILIBRIUM"))</f>
        <v>EQUILIBRIUM</v>
      </c>
      <c r="P36" t="str">
        <v/>
      </c>
      <c r="Q36" t="str">
        <v/>
      </c>
      <c r="R36" t="str">
        <v/>
      </c>
      <c r="S36" t="str">
        <v>Mark 35</v>
      </c>
      <c r="T36">
        <f>COUNTIF($D$2:$D$19912,35)</f>
        <v>550</v>
      </c>
      <c r="U36">
        <v>553.1</v>
      </c>
      <c r="V36">
        <f>ROUND((T36-U36)/23.19,2)</f>
        <v>0</v>
      </c>
    </row>
    <row r="37">
      <c r="A37">
        <v>27534</v>
      </c>
      <c r="B37" t="str">
        <v>2026-10-11</v>
      </c>
      <c r="C37" t="str">
        <v>Morning</v>
      </c>
      <c r="D37">
        <v>1</v>
      </c>
      <c r="E37" t="str">
        <f>IF(MOD(D37,2)=0,"EVEN","ODD")</f>
        <v>ODD</v>
      </c>
      <c r="F37" t="str">
        <f>IF(D37&lt;=18,"LOW (1-18)","HIGH (19-36)")</f>
        <v>LOW (1-18)</v>
      </c>
      <c r="G37">
        <f>INT((D37-1)/6)+1</f>
        <v>1</v>
      </c>
      <c r="H37">
        <f>MOD(D37-1,6)+1</f>
        <v>1</v>
      </c>
      <c r="I37">
        <f>37-D37</f>
        <v>36</v>
      </c>
      <c r="J37">
        <f>ABS(D37-D38)</f>
        <v>6</v>
      </c>
      <c r="K37">
        <f>AVERAGE(D37:D41)</f>
        <v>1</v>
      </c>
      <c r="L37">
        <f>AVERAGE(D37:D56)</f>
        <v>1</v>
      </c>
      <c r="M37">
        <f>K37-L37</f>
        <v>0</v>
      </c>
      <c r="N37" t="str">
        <f>IF(K37&gt;L37,"HIGH ZONE BIAS",IF(K37&lt;L37,"LOW ZONE BIAS","EQUILIBRIUM"))</f>
        <v>EQUILIBRIUM</v>
      </c>
      <c r="P37" t="str">
        <v/>
      </c>
      <c r="Q37" t="str">
        <v/>
      </c>
      <c r="R37" t="str">
        <v/>
      </c>
      <c r="S37" t="str">
        <v>Mark 36</v>
      </c>
      <c r="T37">
        <f>COUNTIF($D$2:$D$19912,36)</f>
        <v>550</v>
      </c>
      <c r="U37">
        <v>553.1</v>
      </c>
      <c r="V37">
        <f>ROUND((T37-U37)/23.19,2)</f>
        <v>0</v>
      </c>
    </row>
    <row r="38">
      <c r="A38">
        <v>27533</v>
      </c>
      <c r="B38" t="str">
        <v>2026-10-10</v>
      </c>
      <c r="C38" t="str">
        <v>Evening</v>
      </c>
      <c r="D38">
        <v>7</v>
      </c>
      <c r="E38" t="str">
        <f>IF(MOD(D38,2)=0,"EVEN","ODD")</f>
        <v>ODD</v>
      </c>
      <c r="F38" t="str">
        <f>IF(D38&lt;=18,"LOW (1-18)","HIGH (19-36)")</f>
        <v>LOW (1-18)</v>
      </c>
      <c r="G38">
        <f>INT((D38-1)/6)+1</f>
        <v>2</v>
      </c>
      <c r="H38">
        <f>MOD(D38-1,6)+1</f>
        <v>1</v>
      </c>
      <c r="I38">
        <f>37-D38</f>
        <v>30</v>
      </c>
      <c r="J38">
        <f>ABS(D38-D39)</f>
        <v>0</v>
      </c>
      <c r="K38">
        <f>AVERAGE(D38:D42)</f>
        <v>7</v>
      </c>
      <c r="L38">
        <f>AVERAGE(D38:D57)</f>
        <v>7</v>
      </c>
      <c r="M38">
        <f>K38-L38</f>
        <v>0</v>
      </c>
      <c r="N38" t="str">
        <f>IF(K38&gt;L38,"HIGH ZONE BIAS",IF(K38&lt;L38,"LOW ZONE BIAS","EQUILIBRIUM"))</f>
        <v>EQUILIBRIUM</v>
      </c>
    </row>
    <row r="39">
      <c r="A39">
        <v>27532</v>
      </c>
      <c r="B39" t="str">
        <v>2026-10-10</v>
      </c>
      <c r="C39" t="str">
        <v>Afternoon</v>
      </c>
      <c r="D39">
        <v>7</v>
      </c>
      <c r="E39" t="str">
        <f>IF(MOD(D39,2)=0,"EVEN","ODD")</f>
        <v>ODD</v>
      </c>
      <c r="F39" t="str">
        <f>IF(D39&lt;=18,"LOW (1-18)","HIGH (19-36)")</f>
        <v>LOW (1-18)</v>
      </c>
      <c r="G39">
        <f>INT((D39-1)/6)+1</f>
        <v>2</v>
      </c>
      <c r="H39">
        <f>MOD(D39-1,6)+1</f>
        <v>1</v>
      </c>
      <c r="I39">
        <f>37-D39</f>
        <v>30</v>
      </c>
      <c r="J39">
        <f>ABS(D39-D40)</f>
        <v>17</v>
      </c>
      <c r="K39">
        <f>AVERAGE(D39:D43)</f>
        <v>7</v>
      </c>
      <c r="L39">
        <f>AVERAGE(D39:D58)</f>
        <v>7</v>
      </c>
      <c r="M39">
        <f>K39-L39</f>
        <v>0</v>
      </c>
      <c r="N39" t="str">
        <f>IF(K39&gt;L39,"HIGH ZONE BIAS",IF(K39&lt;L39,"LOW ZONE BIAS","EQUILIBRIUM"))</f>
        <v>EQUILIBRIUM</v>
      </c>
    </row>
    <row r="40">
      <c r="A40">
        <v>27531</v>
      </c>
      <c r="B40" t="str">
        <v>2026-10-10</v>
      </c>
      <c r="C40" t="str">
        <v>Midday</v>
      </c>
      <c r="D40">
        <v>24</v>
      </c>
      <c r="E40" t="str">
        <f>IF(MOD(D40,2)=0,"EVEN","ODD")</f>
        <v>EVEN</v>
      </c>
      <c r="F40" t="str">
        <f>IF(D40&lt;=18,"LOW (1-18)","HIGH (19-36)")</f>
        <v>HIGH (19-36)</v>
      </c>
      <c r="G40">
        <f>INT((D40-1)/6)+1</f>
        <v>4</v>
      </c>
      <c r="H40">
        <f>MOD(D40-1,6)+1</f>
        <v>6</v>
      </c>
      <c r="I40">
        <f>37-D40</f>
        <v>13</v>
      </c>
      <c r="J40">
        <f>ABS(D40-D41)</f>
        <v>11</v>
      </c>
      <c r="K40">
        <f>AVERAGE(D40:D44)</f>
        <v>24</v>
      </c>
      <c r="L40">
        <f>AVERAGE(D40:D59)</f>
        <v>24</v>
      </c>
      <c r="M40">
        <f>K40-L40</f>
        <v>0</v>
      </c>
      <c r="N40" t="str">
        <f>IF(K40&gt;L40,"HIGH ZONE BIAS",IF(K40&lt;L40,"LOW ZONE BIAS","EQUILIBRIUM"))</f>
        <v>EQUILIBRIUM</v>
      </c>
    </row>
    <row r="41">
      <c r="A41">
        <v>27530</v>
      </c>
      <c r="B41" t="str">
        <v>2026-10-10</v>
      </c>
      <c r="C41" t="str">
        <v>Morning</v>
      </c>
      <c r="D41">
        <v>13</v>
      </c>
      <c r="E41" t="str">
        <f>IF(MOD(D41,2)=0,"EVEN","ODD")</f>
        <v>ODD</v>
      </c>
      <c r="F41" t="str">
        <f>IF(D41&lt;=18,"LOW (1-18)","HIGH (19-36)")</f>
        <v>LOW (1-18)</v>
      </c>
      <c r="G41">
        <f>INT((D41-1)/6)+1</f>
        <v>3</v>
      </c>
      <c r="H41">
        <f>MOD(D41-1,6)+1</f>
        <v>1</v>
      </c>
      <c r="I41">
        <f>37-D41</f>
        <v>24</v>
      </c>
      <c r="J41">
        <f>ABS(D41-D42)</f>
        <v>23</v>
      </c>
      <c r="K41">
        <f>AVERAGE(D41:D45)</f>
        <v>13</v>
      </c>
      <c r="L41">
        <f>AVERAGE(D41:D60)</f>
        <v>13</v>
      </c>
      <c r="M41">
        <f>K41-L41</f>
        <v>0</v>
      </c>
      <c r="N41" t="str">
        <f>IF(K41&gt;L41,"HIGH ZONE BIAS",IF(K41&lt;L41,"LOW ZONE BIAS","EQUILIBRIUM"))</f>
        <v>EQUILIBRIUM</v>
      </c>
    </row>
    <row r="42">
      <c r="A42">
        <v>27529</v>
      </c>
      <c r="B42" t="str">
        <v>2026-10-09</v>
      </c>
      <c r="C42" t="str">
        <v>Evening</v>
      </c>
      <c r="D42">
        <v>36</v>
      </c>
      <c r="E42" t="str">
        <f>IF(MOD(D42,2)=0,"EVEN","ODD")</f>
        <v>EVEN</v>
      </c>
      <c r="F42" t="str">
        <f>IF(D42&lt;=18,"LOW (1-18)","HIGH (19-36)")</f>
        <v>HIGH (19-36)</v>
      </c>
      <c r="G42">
        <f>INT((D42-1)/6)+1</f>
        <v>6</v>
      </c>
      <c r="H42">
        <f>MOD(D42-1,6)+1</f>
        <v>6</v>
      </c>
      <c r="I42">
        <f>37-D42</f>
        <v>1</v>
      </c>
      <c r="J42">
        <f>ABS(D42-D43)</f>
        <v>30</v>
      </c>
      <c r="K42">
        <f>AVERAGE(D42:D46)</f>
        <v>36</v>
      </c>
      <c r="L42">
        <f>AVERAGE(D42:D61)</f>
        <v>36</v>
      </c>
      <c r="M42">
        <f>K42-L42</f>
        <v>0</v>
      </c>
      <c r="N42" t="str">
        <f>IF(K42&gt;L42,"HIGH ZONE BIAS",IF(K42&lt;L42,"LOW ZONE BIAS","EQUILIBRIUM"))</f>
        <v>EQUILIBRIUM</v>
      </c>
    </row>
    <row r="43">
      <c r="A43">
        <v>27528</v>
      </c>
      <c r="B43" t="str">
        <v>2026-10-09</v>
      </c>
      <c r="C43" t="str">
        <v>Afternoon</v>
      </c>
      <c r="D43">
        <v>6</v>
      </c>
      <c r="E43" t="str">
        <f>IF(MOD(D43,2)=0,"EVEN","ODD")</f>
        <v>EVEN</v>
      </c>
      <c r="F43" t="str">
        <f>IF(D43&lt;=18,"LOW (1-18)","HIGH (19-36)")</f>
        <v>LOW (1-18)</v>
      </c>
      <c r="G43">
        <f>INT((D43-1)/6)+1</f>
        <v>1</v>
      </c>
      <c r="H43">
        <f>MOD(D43-1,6)+1</f>
        <v>6</v>
      </c>
      <c r="I43">
        <f>37-D43</f>
        <v>31</v>
      </c>
      <c r="J43">
        <f>ABS(D43-D44)</f>
        <v>10</v>
      </c>
      <c r="K43">
        <f>AVERAGE(D43:D47)</f>
        <v>6</v>
      </c>
      <c r="L43">
        <f>AVERAGE(D43:D62)</f>
        <v>6</v>
      </c>
      <c r="M43">
        <f>K43-L43</f>
        <v>0</v>
      </c>
      <c r="N43" t="str">
        <f>IF(K43&gt;L43,"HIGH ZONE BIAS",IF(K43&lt;L43,"LOW ZONE BIAS","EQUILIBRIUM"))</f>
        <v>EQUILIBRIUM</v>
      </c>
    </row>
    <row r="44">
      <c r="A44">
        <v>27527</v>
      </c>
      <c r="B44" t="str">
        <v>2026-10-09</v>
      </c>
      <c r="C44" t="str">
        <v>Midday</v>
      </c>
      <c r="D44">
        <v>16</v>
      </c>
      <c r="E44" t="str">
        <f>IF(MOD(D44,2)=0,"EVEN","ODD")</f>
        <v>EVEN</v>
      </c>
      <c r="F44" t="str">
        <f>IF(D44&lt;=18,"LOW (1-18)","HIGH (19-36)")</f>
        <v>LOW (1-18)</v>
      </c>
      <c r="G44">
        <f>INT((D44-1)/6)+1</f>
        <v>3</v>
      </c>
      <c r="H44">
        <f>MOD(D44-1,6)+1</f>
        <v>4</v>
      </c>
      <c r="I44">
        <f>37-D44</f>
        <v>21</v>
      </c>
      <c r="J44">
        <f>ABS(D44-D45)</f>
        <v>12</v>
      </c>
      <c r="K44">
        <f>AVERAGE(D44:D48)</f>
        <v>16</v>
      </c>
      <c r="L44">
        <f>AVERAGE(D44:D63)</f>
        <v>16</v>
      </c>
      <c r="M44">
        <f>K44-L44</f>
        <v>0</v>
      </c>
      <c r="N44" t="str">
        <f>IF(K44&gt;L44,"HIGH ZONE BIAS",IF(K44&lt;L44,"LOW ZONE BIAS","EQUILIBRIUM"))</f>
        <v>EQUILIBRIUM</v>
      </c>
    </row>
    <row r="45">
      <c r="A45">
        <v>27526</v>
      </c>
      <c r="B45" t="str">
        <v>2026-10-09</v>
      </c>
      <c r="C45" t="str">
        <v>Morning</v>
      </c>
      <c r="D45">
        <v>4</v>
      </c>
      <c r="E45" t="str">
        <f>IF(MOD(D45,2)=0,"EVEN","ODD")</f>
        <v>EVEN</v>
      </c>
      <c r="F45" t="str">
        <f>IF(D45&lt;=18,"LOW (1-18)","HIGH (19-36)")</f>
        <v>LOW (1-18)</v>
      </c>
      <c r="G45">
        <f>INT((D45-1)/6)+1</f>
        <v>1</v>
      </c>
      <c r="H45">
        <f>MOD(D45-1,6)+1</f>
        <v>4</v>
      </c>
      <c r="I45">
        <f>37-D45</f>
        <v>33</v>
      </c>
      <c r="J45">
        <f>ABS(D45-D46)</f>
        <v>2</v>
      </c>
      <c r="K45">
        <f>AVERAGE(D45:D49)</f>
        <v>4</v>
      </c>
      <c r="L45">
        <f>AVERAGE(D45:D64)</f>
        <v>4</v>
      </c>
      <c r="M45">
        <f>K45-L45</f>
        <v>0</v>
      </c>
      <c r="N45" t="str">
        <f>IF(K45&gt;L45,"HIGH ZONE BIAS",IF(K45&lt;L45,"LOW ZONE BIAS","EQUILIBRIUM"))</f>
        <v>EQUILIBRIUM</v>
      </c>
    </row>
    <row r="46">
      <c r="A46">
        <v>27525</v>
      </c>
      <c r="B46" t="str">
        <v>2026-10-08</v>
      </c>
      <c r="C46" t="str">
        <v>Evening</v>
      </c>
      <c r="D46">
        <v>2</v>
      </c>
      <c r="E46" t="str">
        <f>IF(MOD(D46,2)=0,"EVEN","ODD")</f>
        <v>EVEN</v>
      </c>
      <c r="F46" t="str">
        <f>IF(D46&lt;=18,"LOW (1-18)","HIGH (19-36)")</f>
        <v>LOW (1-18)</v>
      </c>
      <c r="G46">
        <f>INT((D46-1)/6)+1</f>
        <v>1</v>
      </c>
      <c r="H46">
        <f>MOD(D46-1,6)+1</f>
        <v>2</v>
      </c>
      <c r="I46">
        <f>37-D46</f>
        <v>35</v>
      </c>
      <c r="J46">
        <f>ABS(D46-D47)</f>
        <v>27</v>
      </c>
      <c r="K46">
        <f>AVERAGE(D46:D50)</f>
        <v>2</v>
      </c>
      <c r="L46">
        <f>AVERAGE(D46:D65)</f>
        <v>2</v>
      </c>
      <c r="M46">
        <f>K46-L46</f>
        <v>0</v>
      </c>
      <c r="N46" t="str">
        <f>IF(K46&gt;L46,"HIGH ZONE BIAS",IF(K46&lt;L46,"LOW ZONE BIAS","EQUILIBRIUM"))</f>
        <v>EQUILIBRIUM</v>
      </c>
    </row>
    <row r="47">
      <c r="A47">
        <v>27524</v>
      </c>
      <c r="B47" t="str">
        <v>2026-10-08</v>
      </c>
      <c r="C47" t="str">
        <v>Afternoon</v>
      </c>
      <c r="D47">
        <v>29</v>
      </c>
      <c r="E47" t="str">
        <f>IF(MOD(D47,2)=0,"EVEN","ODD")</f>
        <v>ODD</v>
      </c>
      <c r="F47" t="str">
        <f>IF(D47&lt;=18,"LOW (1-18)","HIGH (19-36)")</f>
        <v>HIGH (19-36)</v>
      </c>
      <c r="G47">
        <f>INT((D47-1)/6)+1</f>
        <v>5</v>
      </c>
      <c r="H47">
        <f>MOD(D47-1,6)+1</f>
        <v>5</v>
      </c>
      <c r="I47">
        <f>37-D47</f>
        <v>8</v>
      </c>
      <c r="J47">
        <f>ABS(D47-D48)</f>
        <v>28</v>
      </c>
      <c r="K47">
        <f>AVERAGE(D47:D51)</f>
        <v>29</v>
      </c>
      <c r="L47">
        <f>AVERAGE(D47:D66)</f>
        <v>29</v>
      </c>
      <c r="M47">
        <f>K47-L47</f>
        <v>0</v>
      </c>
      <c r="N47" t="str">
        <f>IF(K47&gt;L47,"HIGH ZONE BIAS",IF(K47&lt;L47,"LOW ZONE BIAS","EQUILIBRIUM"))</f>
        <v>EQUILIBRIUM</v>
      </c>
    </row>
    <row r="48">
      <c r="A48">
        <v>27523</v>
      </c>
      <c r="B48" t="str">
        <v>2026-10-08</v>
      </c>
      <c r="C48" t="str">
        <v>Midday</v>
      </c>
      <c r="D48">
        <v>1</v>
      </c>
      <c r="E48" t="str">
        <f>IF(MOD(D48,2)=0,"EVEN","ODD")</f>
        <v>ODD</v>
      </c>
      <c r="F48" t="str">
        <f>IF(D48&lt;=18,"LOW (1-18)","HIGH (19-36)")</f>
        <v>LOW (1-18)</v>
      </c>
      <c r="G48">
        <f>INT((D48-1)/6)+1</f>
        <v>1</v>
      </c>
      <c r="H48">
        <f>MOD(D48-1,6)+1</f>
        <v>1</v>
      </c>
      <c r="I48">
        <f>37-D48</f>
        <v>36</v>
      </c>
      <c r="J48">
        <f>ABS(D48-D49)</f>
        <v>3</v>
      </c>
      <c r="K48">
        <f>AVERAGE(D48:D52)</f>
        <v>1</v>
      </c>
      <c r="L48">
        <f>AVERAGE(D48:D67)</f>
        <v>1</v>
      </c>
      <c r="M48">
        <f>K48-L48</f>
        <v>0</v>
      </c>
      <c r="N48" t="str">
        <f>IF(K48&gt;L48,"HIGH ZONE BIAS",IF(K48&lt;L48,"LOW ZONE BIAS","EQUILIBRIUM"))</f>
        <v>EQUILIBRIUM</v>
      </c>
    </row>
    <row r="49">
      <c r="A49">
        <v>27522</v>
      </c>
      <c r="B49" t="str">
        <v>2026-10-08</v>
      </c>
      <c r="C49" t="str">
        <v>Morning</v>
      </c>
      <c r="D49">
        <v>4</v>
      </c>
      <c r="E49" t="str">
        <f>IF(MOD(D49,2)=0,"EVEN","ODD")</f>
        <v>EVEN</v>
      </c>
      <c r="F49" t="str">
        <f>IF(D49&lt;=18,"LOW (1-18)","HIGH (19-36)")</f>
        <v>LOW (1-18)</v>
      </c>
      <c r="G49">
        <f>INT((D49-1)/6)+1</f>
        <v>1</v>
      </c>
      <c r="H49">
        <f>MOD(D49-1,6)+1</f>
        <v>4</v>
      </c>
      <c r="I49">
        <f>37-D49</f>
        <v>33</v>
      </c>
      <c r="J49">
        <f>ABS(D49-D50)</f>
        <v>25</v>
      </c>
      <c r="K49">
        <f>AVERAGE(D49:D53)</f>
        <v>4</v>
      </c>
      <c r="L49">
        <f>AVERAGE(D49:D68)</f>
        <v>4</v>
      </c>
      <c r="M49">
        <f>K49-L49</f>
        <v>0</v>
      </c>
      <c r="N49" t="str">
        <f>IF(K49&gt;L49,"HIGH ZONE BIAS",IF(K49&lt;L49,"LOW ZONE BIAS","EQUILIBRIUM"))</f>
        <v>EQUILIBRIUM</v>
      </c>
    </row>
    <row r="50">
      <c r="A50">
        <v>27521</v>
      </c>
      <c r="B50" t="str">
        <v>2026-10-07</v>
      </c>
      <c r="C50" t="str">
        <v>Evening</v>
      </c>
      <c r="D50">
        <v>29</v>
      </c>
      <c r="E50" t="str">
        <f>IF(MOD(D50,2)=0,"EVEN","ODD")</f>
        <v>ODD</v>
      </c>
      <c r="F50" t="str">
        <f>IF(D50&lt;=18,"LOW (1-18)","HIGH (19-36)")</f>
        <v>HIGH (19-36)</v>
      </c>
      <c r="G50">
        <f>INT((D50-1)/6)+1</f>
        <v>5</v>
      </c>
      <c r="H50">
        <f>MOD(D50-1,6)+1</f>
        <v>5</v>
      </c>
      <c r="I50">
        <f>37-D50</f>
        <v>8</v>
      </c>
      <c r="J50">
        <f>ABS(D50-D51)</f>
        <v>1</v>
      </c>
      <c r="K50">
        <f>AVERAGE(D50:D54)</f>
        <v>29</v>
      </c>
      <c r="L50">
        <f>AVERAGE(D50:D69)</f>
        <v>29</v>
      </c>
      <c r="M50">
        <f>K50-L50</f>
        <v>0</v>
      </c>
      <c r="N50" t="str">
        <f>IF(K50&gt;L50,"HIGH ZONE BIAS",IF(K50&lt;L50,"LOW ZONE BIAS","EQUILIBRIUM"))</f>
        <v>EQUILIBRIUM</v>
      </c>
    </row>
    <row r="51">
      <c r="A51">
        <v>27520</v>
      </c>
      <c r="B51" t="str">
        <v>2026-10-07</v>
      </c>
      <c r="C51" t="str">
        <v>Afternoon</v>
      </c>
      <c r="D51">
        <v>28</v>
      </c>
      <c r="E51" t="str">
        <f>IF(MOD(D51,2)=0,"EVEN","ODD")</f>
        <v>EVEN</v>
      </c>
      <c r="F51" t="str">
        <f>IF(D51&lt;=18,"LOW (1-18)","HIGH (19-36)")</f>
        <v>HIGH (19-36)</v>
      </c>
      <c r="G51">
        <f>INT((D51-1)/6)+1</f>
        <v>5</v>
      </c>
      <c r="H51">
        <f>MOD(D51-1,6)+1</f>
        <v>4</v>
      </c>
      <c r="I51">
        <f>37-D51</f>
        <v>9</v>
      </c>
      <c r="J51">
        <f>ABS(D51-D52)</f>
        <v>8</v>
      </c>
      <c r="K51">
        <f>AVERAGE(D51:D55)</f>
        <v>28</v>
      </c>
      <c r="L51">
        <f>AVERAGE(D51:D70)</f>
        <v>28</v>
      </c>
      <c r="M51">
        <f>K51-L51</f>
        <v>0</v>
      </c>
      <c r="N51" t="str">
        <f>IF(K51&gt;L51,"HIGH ZONE BIAS",IF(K51&lt;L51,"LOW ZONE BIAS","EQUILIBRIUM"))</f>
        <v>EQUILIBRIUM</v>
      </c>
    </row>
    <row r="52">
      <c r="A52">
        <v>27519</v>
      </c>
      <c r="B52" t="str">
        <v>2026-10-07</v>
      </c>
      <c r="C52" t="str">
        <v>Midday</v>
      </c>
      <c r="D52">
        <v>36</v>
      </c>
      <c r="E52" t="str">
        <f>IF(MOD(D52,2)=0,"EVEN","ODD")</f>
        <v>EVEN</v>
      </c>
      <c r="F52" t="str">
        <f>IF(D52&lt;=18,"LOW (1-18)","HIGH (19-36)")</f>
        <v>HIGH (19-36)</v>
      </c>
      <c r="G52">
        <f>INT((D52-1)/6)+1</f>
        <v>6</v>
      </c>
      <c r="H52">
        <f>MOD(D52-1,6)+1</f>
        <v>6</v>
      </c>
      <c r="I52">
        <f>37-D52</f>
        <v>1</v>
      </c>
      <c r="J52">
        <f>ABS(D52-D53)</f>
        <v>31</v>
      </c>
      <c r="K52">
        <f>AVERAGE(D52:D56)</f>
        <v>36</v>
      </c>
      <c r="L52">
        <f>AVERAGE(D52:D71)</f>
        <v>36</v>
      </c>
      <c r="M52">
        <f>K52-L52</f>
        <v>0</v>
      </c>
      <c r="N52" t="str">
        <f>IF(K52&gt;L52,"HIGH ZONE BIAS",IF(K52&lt;L52,"LOW ZONE BIAS","EQUILIBRIUM"))</f>
        <v>EQUILIBRIUM</v>
      </c>
    </row>
    <row r="53">
      <c r="A53">
        <v>27518</v>
      </c>
      <c r="B53" t="str">
        <v>2026-10-07</v>
      </c>
      <c r="C53" t="str">
        <v>Morning</v>
      </c>
      <c r="D53">
        <v>5</v>
      </c>
      <c r="E53" t="str">
        <f>IF(MOD(D53,2)=0,"EVEN","ODD")</f>
        <v>ODD</v>
      </c>
      <c r="F53" t="str">
        <f>IF(D53&lt;=18,"LOW (1-18)","HIGH (19-36)")</f>
        <v>LOW (1-18)</v>
      </c>
      <c r="G53">
        <f>INT((D53-1)/6)+1</f>
        <v>1</v>
      </c>
      <c r="H53">
        <f>MOD(D53-1,6)+1</f>
        <v>5</v>
      </c>
      <c r="I53">
        <f>37-D53</f>
        <v>32</v>
      </c>
      <c r="J53">
        <f>ABS(D53-D54)</f>
        <v>1</v>
      </c>
      <c r="K53">
        <f>AVERAGE(D53:D57)</f>
        <v>5</v>
      </c>
      <c r="L53">
        <f>AVERAGE(D53:D72)</f>
        <v>5</v>
      </c>
      <c r="M53">
        <f>K53-L53</f>
        <v>0</v>
      </c>
      <c r="N53" t="str">
        <f>IF(K53&gt;L53,"HIGH ZONE BIAS",IF(K53&lt;L53,"LOW ZONE BIAS","EQUILIBRIUM"))</f>
        <v>EQUILIBRIUM</v>
      </c>
    </row>
    <row r="54">
      <c r="A54">
        <v>27517</v>
      </c>
      <c r="B54" t="str">
        <v>2026-10-06</v>
      </c>
      <c r="C54" t="str">
        <v>Evening</v>
      </c>
      <c r="D54">
        <v>6</v>
      </c>
      <c r="E54" t="str">
        <f>IF(MOD(D54,2)=0,"EVEN","ODD")</f>
        <v>EVEN</v>
      </c>
      <c r="F54" t="str">
        <f>IF(D54&lt;=18,"LOW (1-18)","HIGH (19-36)")</f>
        <v>LOW (1-18)</v>
      </c>
      <c r="G54">
        <f>INT((D54-1)/6)+1</f>
        <v>1</v>
      </c>
      <c r="H54">
        <f>MOD(D54-1,6)+1</f>
        <v>6</v>
      </c>
      <c r="I54">
        <f>37-D54</f>
        <v>31</v>
      </c>
      <c r="J54">
        <f>ABS(D54-D55)</f>
        <v>19</v>
      </c>
      <c r="K54">
        <f>AVERAGE(D54:D58)</f>
        <v>6</v>
      </c>
      <c r="L54">
        <f>AVERAGE(D54:D73)</f>
        <v>6</v>
      </c>
      <c r="M54">
        <f>K54-L54</f>
        <v>0</v>
      </c>
      <c r="N54" t="str">
        <f>IF(K54&gt;L54,"HIGH ZONE BIAS",IF(K54&lt;L54,"LOW ZONE BIAS","EQUILIBRIUM"))</f>
        <v>EQUILIBRIUM</v>
      </c>
    </row>
    <row r="55">
      <c r="A55">
        <v>27516</v>
      </c>
      <c r="B55" t="str">
        <v>2026-10-06</v>
      </c>
      <c r="C55" t="str">
        <v>Afternoon</v>
      </c>
      <c r="D55">
        <v>25</v>
      </c>
      <c r="E55" t="str">
        <f>IF(MOD(D55,2)=0,"EVEN","ODD")</f>
        <v>ODD</v>
      </c>
      <c r="F55" t="str">
        <f>IF(D55&lt;=18,"LOW (1-18)","HIGH (19-36)")</f>
        <v>HIGH (19-36)</v>
      </c>
      <c r="G55">
        <f>INT((D55-1)/6)+1</f>
        <v>5</v>
      </c>
      <c r="H55">
        <f>MOD(D55-1,6)+1</f>
        <v>1</v>
      </c>
      <c r="I55">
        <f>37-D55</f>
        <v>12</v>
      </c>
      <c r="J55">
        <f>ABS(D55-D56)</f>
        <v>10</v>
      </c>
      <c r="K55">
        <f>AVERAGE(D55:D59)</f>
        <v>25</v>
      </c>
      <c r="L55">
        <f>AVERAGE(D55:D74)</f>
        <v>25</v>
      </c>
      <c r="M55">
        <f>K55-L55</f>
        <v>0</v>
      </c>
      <c r="N55" t="str">
        <f>IF(K55&gt;L55,"HIGH ZONE BIAS",IF(K55&lt;L55,"LOW ZONE BIAS","EQUILIBRIUM"))</f>
        <v>EQUILIBRIUM</v>
      </c>
    </row>
    <row r="56">
      <c r="A56">
        <v>27515</v>
      </c>
      <c r="B56" t="str">
        <v>2026-10-06</v>
      </c>
      <c r="C56" t="str">
        <v>Midday</v>
      </c>
      <c r="D56">
        <v>15</v>
      </c>
      <c r="E56" t="str">
        <f>IF(MOD(D56,2)=0,"EVEN","ODD")</f>
        <v>ODD</v>
      </c>
      <c r="F56" t="str">
        <f>IF(D56&lt;=18,"LOW (1-18)","HIGH (19-36)")</f>
        <v>LOW (1-18)</v>
      </c>
      <c r="G56">
        <f>INT((D56-1)/6)+1</f>
        <v>3</v>
      </c>
      <c r="H56">
        <f>MOD(D56-1,6)+1</f>
        <v>3</v>
      </c>
      <c r="I56">
        <f>37-D56</f>
        <v>22</v>
      </c>
      <c r="J56">
        <f>ABS(D56-D57)</f>
        <v>5</v>
      </c>
      <c r="K56">
        <f>AVERAGE(D56:D60)</f>
        <v>15</v>
      </c>
      <c r="L56">
        <f>AVERAGE(D56:D75)</f>
        <v>15</v>
      </c>
      <c r="M56">
        <f>K56-L56</f>
        <v>0</v>
      </c>
      <c r="N56" t="str">
        <f>IF(K56&gt;L56,"HIGH ZONE BIAS",IF(K56&lt;L56,"LOW ZONE BIAS","EQUILIBRIUM"))</f>
        <v>EQUILIBRIUM</v>
      </c>
    </row>
    <row r="57">
      <c r="A57">
        <v>27514</v>
      </c>
      <c r="B57" t="str">
        <v>2026-10-06</v>
      </c>
      <c r="C57" t="str">
        <v>Morning</v>
      </c>
      <c r="D57">
        <v>20</v>
      </c>
      <c r="E57" t="str">
        <f>IF(MOD(D57,2)=0,"EVEN","ODD")</f>
        <v>EVEN</v>
      </c>
      <c r="F57" t="str">
        <f>IF(D57&lt;=18,"LOW (1-18)","HIGH (19-36)")</f>
        <v>HIGH (19-36)</v>
      </c>
      <c r="G57">
        <f>INT((D57-1)/6)+1</f>
        <v>4</v>
      </c>
      <c r="H57">
        <f>MOD(D57-1,6)+1</f>
        <v>2</v>
      </c>
      <c r="I57">
        <f>37-D57</f>
        <v>17</v>
      </c>
      <c r="J57">
        <f>ABS(D57-D58)</f>
        <v>14</v>
      </c>
      <c r="K57">
        <f>AVERAGE(D57:D61)</f>
        <v>20</v>
      </c>
      <c r="L57">
        <f>AVERAGE(D57:D76)</f>
        <v>20</v>
      </c>
      <c r="M57">
        <f>K57-L57</f>
        <v>0</v>
      </c>
      <c r="N57" t="str">
        <f>IF(K57&gt;L57,"HIGH ZONE BIAS",IF(K57&lt;L57,"LOW ZONE BIAS","EQUILIBRIUM"))</f>
        <v>EQUILIBRIUM</v>
      </c>
    </row>
    <row r="58">
      <c r="A58">
        <v>27513</v>
      </c>
      <c r="B58" t="str">
        <v>2026-10-05</v>
      </c>
      <c r="C58" t="str">
        <v>Evening</v>
      </c>
      <c r="D58">
        <v>34</v>
      </c>
      <c r="E58" t="str">
        <f>IF(MOD(D58,2)=0,"EVEN","ODD")</f>
        <v>EVEN</v>
      </c>
      <c r="F58" t="str">
        <f>IF(D58&lt;=18,"LOW (1-18)","HIGH (19-36)")</f>
        <v>HIGH (19-36)</v>
      </c>
      <c r="G58">
        <f>INT((D58-1)/6)+1</f>
        <v>6</v>
      </c>
      <c r="H58">
        <f>MOD(D58-1,6)+1</f>
        <v>4</v>
      </c>
      <c r="I58">
        <f>37-D58</f>
        <v>3</v>
      </c>
      <c r="J58">
        <f>ABS(D58-D59)</f>
        <v>17</v>
      </c>
      <c r="K58">
        <f>AVERAGE(D58:D62)</f>
        <v>34</v>
      </c>
      <c r="L58">
        <f>AVERAGE(D58:D77)</f>
        <v>34</v>
      </c>
      <c r="M58">
        <f>K58-L58</f>
        <v>0</v>
      </c>
      <c r="N58" t="str">
        <f>IF(K58&gt;L58,"HIGH ZONE BIAS",IF(K58&lt;L58,"LOW ZONE BIAS","EQUILIBRIUM"))</f>
        <v>EQUILIBRIUM</v>
      </c>
    </row>
    <row r="59">
      <c r="A59">
        <v>27512</v>
      </c>
      <c r="B59" t="str">
        <v>2026-10-05</v>
      </c>
      <c r="C59" t="str">
        <v>Afternoon</v>
      </c>
      <c r="D59">
        <v>17</v>
      </c>
      <c r="E59" t="str">
        <f>IF(MOD(D59,2)=0,"EVEN","ODD")</f>
        <v>ODD</v>
      </c>
      <c r="F59" t="str">
        <f>IF(D59&lt;=18,"LOW (1-18)","HIGH (19-36)")</f>
        <v>LOW (1-18)</v>
      </c>
      <c r="G59">
        <f>INT((D59-1)/6)+1</f>
        <v>3</v>
      </c>
      <c r="H59">
        <f>MOD(D59-1,6)+1</f>
        <v>5</v>
      </c>
      <c r="I59">
        <f>37-D59</f>
        <v>20</v>
      </c>
      <c r="J59">
        <f>ABS(D59-D60)</f>
        <v>9</v>
      </c>
      <c r="K59">
        <f>AVERAGE(D59:D63)</f>
        <v>17</v>
      </c>
      <c r="L59">
        <f>AVERAGE(D59:D78)</f>
        <v>17</v>
      </c>
      <c r="M59">
        <f>K59-L59</f>
        <v>0</v>
      </c>
      <c r="N59" t="str">
        <f>IF(K59&gt;L59,"HIGH ZONE BIAS",IF(K59&lt;L59,"LOW ZONE BIAS","EQUILIBRIUM"))</f>
        <v>EQUILIBRIUM</v>
      </c>
    </row>
    <row r="60">
      <c r="A60">
        <v>27511</v>
      </c>
      <c r="B60" t="str">
        <v>2026-10-05</v>
      </c>
      <c r="C60" t="str">
        <v>Midday</v>
      </c>
      <c r="D60">
        <v>26</v>
      </c>
      <c r="E60" t="str">
        <f>IF(MOD(D60,2)=0,"EVEN","ODD")</f>
        <v>EVEN</v>
      </c>
      <c r="F60" t="str">
        <f>IF(D60&lt;=18,"LOW (1-18)","HIGH (19-36)")</f>
        <v>HIGH (19-36)</v>
      </c>
      <c r="G60">
        <f>INT((D60-1)/6)+1</f>
        <v>5</v>
      </c>
      <c r="H60">
        <f>MOD(D60-1,6)+1</f>
        <v>2</v>
      </c>
      <c r="I60">
        <f>37-D60</f>
        <v>11</v>
      </c>
      <c r="J60">
        <f>ABS(D60-D61)</f>
        <v>4</v>
      </c>
      <c r="K60">
        <f>AVERAGE(D60:D64)</f>
        <v>26</v>
      </c>
      <c r="L60">
        <f>AVERAGE(D60:D79)</f>
        <v>26</v>
      </c>
      <c r="M60">
        <f>K60-L60</f>
        <v>0</v>
      </c>
      <c r="N60" t="str">
        <f>IF(K60&gt;L60,"HIGH ZONE BIAS",IF(K60&lt;L60,"LOW ZONE BIAS","EQUILIBRIUM"))</f>
        <v>EQUILIBRIUM</v>
      </c>
    </row>
    <row r="61">
      <c r="A61">
        <v>27510</v>
      </c>
      <c r="B61" t="str">
        <v>2026-10-05</v>
      </c>
      <c r="C61" t="str">
        <v>Morning</v>
      </c>
      <c r="D61">
        <v>30</v>
      </c>
      <c r="E61" t="str">
        <f>IF(MOD(D61,2)=0,"EVEN","ODD")</f>
        <v>EVEN</v>
      </c>
      <c r="F61" t="str">
        <f>IF(D61&lt;=18,"LOW (1-18)","HIGH (19-36)")</f>
        <v>HIGH (19-36)</v>
      </c>
      <c r="G61">
        <f>INT((D61-1)/6)+1</f>
        <v>5</v>
      </c>
      <c r="H61">
        <f>MOD(D61-1,6)+1</f>
        <v>6</v>
      </c>
      <c r="I61">
        <f>37-D61</f>
        <v>7</v>
      </c>
      <c r="J61">
        <f>ABS(D61-D62)</f>
        <v>26</v>
      </c>
      <c r="K61">
        <f>AVERAGE(D61:D65)</f>
        <v>30</v>
      </c>
      <c r="L61">
        <f>AVERAGE(D61:D80)</f>
        <v>30</v>
      </c>
      <c r="M61">
        <f>K61-L61</f>
        <v>0</v>
      </c>
      <c r="N61" t="str">
        <f>IF(K61&gt;L61,"HIGH ZONE BIAS",IF(K61&lt;L61,"LOW ZONE BIAS","EQUILIBRIUM"))</f>
        <v>EQUILIBRIUM</v>
      </c>
    </row>
    <row r="62">
      <c r="A62">
        <v>27509</v>
      </c>
      <c r="B62" t="str">
        <v>2026-10-04</v>
      </c>
      <c r="C62" t="str">
        <v>Evening</v>
      </c>
      <c r="D62">
        <v>4</v>
      </c>
      <c r="E62" t="str">
        <f>IF(MOD(D62,2)=0,"EVEN","ODD")</f>
        <v>EVEN</v>
      </c>
      <c r="F62" t="str">
        <f>IF(D62&lt;=18,"LOW (1-18)","HIGH (19-36)")</f>
        <v>LOW (1-18)</v>
      </c>
      <c r="G62">
        <f>INT((D62-1)/6)+1</f>
        <v>1</v>
      </c>
      <c r="H62">
        <f>MOD(D62-1,6)+1</f>
        <v>4</v>
      </c>
      <c r="I62">
        <f>37-D62</f>
        <v>33</v>
      </c>
      <c r="J62">
        <f>ABS(D62-D63)</f>
        <v>18</v>
      </c>
      <c r="K62">
        <f>AVERAGE(D62:D66)</f>
        <v>4</v>
      </c>
      <c r="L62">
        <f>AVERAGE(D62:D81)</f>
        <v>4</v>
      </c>
      <c r="M62">
        <f>K62-L62</f>
        <v>0</v>
      </c>
      <c r="N62" t="str">
        <f>IF(K62&gt;L62,"HIGH ZONE BIAS",IF(K62&lt;L62,"LOW ZONE BIAS","EQUILIBRIUM"))</f>
        <v>EQUILIBRIUM</v>
      </c>
    </row>
    <row r="63">
      <c r="A63">
        <v>27508</v>
      </c>
      <c r="B63" t="str">
        <v>2026-10-04</v>
      </c>
      <c r="C63" t="str">
        <v>Afternoon</v>
      </c>
      <c r="D63">
        <v>22</v>
      </c>
      <c r="E63" t="str">
        <f>IF(MOD(D63,2)=0,"EVEN","ODD")</f>
        <v>EVEN</v>
      </c>
      <c r="F63" t="str">
        <f>IF(D63&lt;=18,"LOW (1-18)","HIGH (19-36)")</f>
        <v>HIGH (19-36)</v>
      </c>
      <c r="G63">
        <f>INT((D63-1)/6)+1</f>
        <v>4</v>
      </c>
      <c r="H63">
        <f>MOD(D63-1,6)+1</f>
        <v>4</v>
      </c>
      <c r="I63">
        <f>37-D63</f>
        <v>15</v>
      </c>
      <c r="J63">
        <f>ABS(D63-D64)</f>
        <v>13</v>
      </c>
      <c r="K63">
        <f>AVERAGE(D63:D67)</f>
        <v>22</v>
      </c>
      <c r="L63">
        <f>AVERAGE(D63:D82)</f>
        <v>22</v>
      </c>
      <c r="M63">
        <f>K63-L63</f>
        <v>0</v>
      </c>
      <c r="N63" t="str">
        <f>IF(K63&gt;L63,"HIGH ZONE BIAS",IF(K63&lt;L63,"LOW ZONE BIAS","EQUILIBRIUM"))</f>
        <v>EQUILIBRIUM</v>
      </c>
    </row>
    <row r="64">
      <c r="A64">
        <v>27507</v>
      </c>
      <c r="B64" t="str">
        <v>2026-10-04</v>
      </c>
      <c r="C64" t="str">
        <v>Midday</v>
      </c>
      <c r="D64">
        <v>9</v>
      </c>
      <c r="E64" t="str">
        <f>IF(MOD(D64,2)=0,"EVEN","ODD")</f>
        <v>ODD</v>
      </c>
      <c r="F64" t="str">
        <f>IF(D64&lt;=18,"LOW (1-18)","HIGH (19-36)")</f>
        <v>LOW (1-18)</v>
      </c>
      <c r="G64">
        <f>INT((D64-1)/6)+1</f>
        <v>2</v>
      </c>
      <c r="H64">
        <f>MOD(D64-1,6)+1</f>
        <v>3</v>
      </c>
      <c r="I64">
        <f>37-D64</f>
        <v>28</v>
      </c>
      <c r="J64">
        <f>ABS(D64-D65)</f>
        <v>2</v>
      </c>
      <c r="K64">
        <f>AVERAGE(D64:D68)</f>
        <v>9</v>
      </c>
      <c r="L64">
        <f>AVERAGE(D64:D83)</f>
        <v>9</v>
      </c>
      <c r="M64">
        <f>K64-L64</f>
        <v>0</v>
      </c>
      <c r="N64" t="str">
        <f>IF(K64&gt;L64,"HIGH ZONE BIAS",IF(K64&lt;L64,"LOW ZONE BIAS","EQUILIBRIUM"))</f>
        <v>EQUILIBRIUM</v>
      </c>
    </row>
    <row r="65">
      <c r="A65">
        <v>27506</v>
      </c>
      <c r="B65" t="str">
        <v>2026-10-04</v>
      </c>
      <c r="C65" t="str">
        <v>Morning</v>
      </c>
      <c r="D65">
        <v>11</v>
      </c>
      <c r="E65" t="str">
        <f>IF(MOD(D65,2)=0,"EVEN","ODD")</f>
        <v>ODD</v>
      </c>
      <c r="F65" t="str">
        <f>IF(D65&lt;=18,"LOW (1-18)","HIGH (19-36)")</f>
        <v>LOW (1-18)</v>
      </c>
      <c r="G65">
        <f>INT((D65-1)/6)+1</f>
        <v>2</v>
      </c>
      <c r="H65">
        <f>MOD(D65-1,6)+1</f>
        <v>5</v>
      </c>
      <c r="I65">
        <f>37-D65</f>
        <v>26</v>
      </c>
      <c r="J65">
        <f>ABS(D65-D66)</f>
        <v>4</v>
      </c>
      <c r="K65">
        <f>AVERAGE(D65:D69)</f>
        <v>11</v>
      </c>
      <c r="L65">
        <f>AVERAGE(D65:D84)</f>
        <v>11</v>
      </c>
      <c r="M65">
        <f>K65-L65</f>
        <v>0</v>
      </c>
      <c r="N65" t="str">
        <f>IF(K65&gt;L65,"HIGH ZONE BIAS",IF(K65&lt;L65,"LOW ZONE BIAS","EQUILIBRIUM"))</f>
        <v>EQUILIBRIUM</v>
      </c>
    </row>
    <row r="66">
      <c r="A66">
        <v>27505</v>
      </c>
      <c r="B66" t="str">
        <v>2026-10-03</v>
      </c>
      <c r="C66" t="str">
        <v>Evening</v>
      </c>
      <c r="D66">
        <v>7</v>
      </c>
      <c r="E66" t="str">
        <f>IF(MOD(D66,2)=0,"EVEN","ODD")</f>
        <v>ODD</v>
      </c>
      <c r="F66" t="str">
        <f>IF(D66&lt;=18,"LOW (1-18)","HIGH (19-36)")</f>
        <v>LOW (1-18)</v>
      </c>
      <c r="G66">
        <f>INT((D66-1)/6)+1</f>
        <v>2</v>
      </c>
      <c r="H66">
        <f>MOD(D66-1,6)+1</f>
        <v>1</v>
      </c>
      <c r="I66">
        <f>37-D66</f>
        <v>30</v>
      </c>
      <c r="J66">
        <f>ABS(D66-D67)</f>
        <v>20</v>
      </c>
      <c r="K66">
        <f>AVERAGE(D66:D70)</f>
        <v>7</v>
      </c>
      <c r="L66">
        <f>AVERAGE(D66:D85)</f>
        <v>7</v>
      </c>
      <c r="M66">
        <f>K66-L66</f>
        <v>0</v>
      </c>
      <c r="N66" t="str">
        <f>IF(K66&gt;L66,"HIGH ZONE BIAS",IF(K66&lt;L66,"LOW ZONE BIAS","EQUILIBRIUM"))</f>
        <v>EQUILIBRIUM</v>
      </c>
    </row>
    <row r="67">
      <c r="A67">
        <v>27504</v>
      </c>
      <c r="B67" t="str">
        <v>2026-10-03</v>
      </c>
      <c r="C67" t="str">
        <v>Afternoon</v>
      </c>
      <c r="D67">
        <v>27</v>
      </c>
      <c r="E67" t="str">
        <f>IF(MOD(D67,2)=0,"EVEN","ODD")</f>
        <v>ODD</v>
      </c>
      <c r="F67" t="str">
        <f>IF(D67&lt;=18,"LOW (1-18)","HIGH (19-36)")</f>
        <v>HIGH (19-36)</v>
      </c>
      <c r="G67">
        <f>INT((D67-1)/6)+1</f>
        <v>5</v>
      </c>
      <c r="H67">
        <f>MOD(D67-1,6)+1</f>
        <v>3</v>
      </c>
      <c r="I67">
        <f>37-D67</f>
        <v>10</v>
      </c>
      <c r="J67">
        <f>ABS(D67-D68)</f>
        <v>7</v>
      </c>
      <c r="K67">
        <f>AVERAGE(D67:D71)</f>
        <v>27</v>
      </c>
      <c r="L67">
        <f>AVERAGE(D67:D86)</f>
        <v>27</v>
      </c>
      <c r="M67">
        <f>K67-L67</f>
        <v>0</v>
      </c>
      <c r="N67" t="str">
        <f>IF(K67&gt;L67,"HIGH ZONE BIAS",IF(K67&lt;L67,"LOW ZONE BIAS","EQUILIBRIUM"))</f>
        <v>EQUILIBRIUM</v>
      </c>
    </row>
    <row r="68">
      <c r="A68">
        <v>27503</v>
      </c>
      <c r="B68" t="str">
        <v>2026-10-03</v>
      </c>
      <c r="C68" t="str">
        <v>Midday</v>
      </c>
      <c r="D68">
        <v>20</v>
      </c>
      <c r="E68" t="str">
        <f>IF(MOD(D68,2)=0,"EVEN","ODD")</f>
        <v>EVEN</v>
      </c>
      <c r="F68" t="str">
        <f>IF(D68&lt;=18,"LOW (1-18)","HIGH (19-36)")</f>
        <v>HIGH (19-36)</v>
      </c>
      <c r="G68">
        <f>INT((D68-1)/6)+1</f>
        <v>4</v>
      </c>
      <c r="H68">
        <f>MOD(D68-1,6)+1</f>
        <v>2</v>
      </c>
      <c r="I68">
        <f>37-D68</f>
        <v>17</v>
      </c>
      <c r="J68">
        <f>ABS(D68-D69)</f>
        <v>2</v>
      </c>
      <c r="K68">
        <f>AVERAGE(D68:D72)</f>
        <v>20</v>
      </c>
      <c r="L68">
        <f>AVERAGE(D68:D87)</f>
        <v>20</v>
      </c>
      <c r="M68">
        <f>K68-L68</f>
        <v>0</v>
      </c>
      <c r="N68" t="str">
        <f>IF(K68&gt;L68,"HIGH ZONE BIAS",IF(K68&lt;L68,"LOW ZONE BIAS","EQUILIBRIUM"))</f>
        <v>EQUILIBRIUM</v>
      </c>
    </row>
    <row r="69">
      <c r="A69">
        <v>27502</v>
      </c>
      <c r="B69" t="str">
        <v>2026-10-03</v>
      </c>
      <c r="C69" t="str">
        <v>Morning</v>
      </c>
      <c r="D69">
        <v>18</v>
      </c>
      <c r="E69" t="str">
        <f>IF(MOD(D69,2)=0,"EVEN","ODD")</f>
        <v>EVEN</v>
      </c>
      <c r="F69" t="str">
        <f>IF(D69&lt;=18,"LOW (1-18)","HIGH (19-36)")</f>
        <v>LOW (1-18)</v>
      </c>
      <c r="G69">
        <f>INT((D69-1)/6)+1</f>
        <v>3</v>
      </c>
      <c r="H69">
        <f>MOD(D69-1,6)+1</f>
        <v>6</v>
      </c>
      <c r="I69">
        <f>37-D69</f>
        <v>19</v>
      </c>
      <c r="J69">
        <f>ABS(D69-D70)</f>
        <v>2</v>
      </c>
      <c r="K69">
        <f>AVERAGE(D69:D73)</f>
        <v>18</v>
      </c>
      <c r="L69">
        <f>AVERAGE(D69:D88)</f>
        <v>18</v>
      </c>
      <c r="M69">
        <f>K69-L69</f>
        <v>0</v>
      </c>
      <c r="N69" t="str">
        <f>IF(K69&gt;L69,"HIGH ZONE BIAS",IF(K69&lt;L69,"LOW ZONE BIAS","EQUILIBRIUM"))</f>
        <v>EQUILIBRIUM</v>
      </c>
    </row>
    <row r="70">
      <c r="A70">
        <v>27501</v>
      </c>
      <c r="B70" t="str">
        <v>2026-10-02</v>
      </c>
      <c r="C70" t="str">
        <v>Evening</v>
      </c>
      <c r="D70">
        <v>20</v>
      </c>
      <c r="E70" t="str">
        <f>IF(MOD(D70,2)=0,"EVEN","ODD")</f>
        <v>EVEN</v>
      </c>
      <c r="F70" t="str">
        <f>IF(D70&lt;=18,"LOW (1-18)","HIGH (19-36)")</f>
        <v>HIGH (19-36)</v>
      </c>
      <c r="G70">
        <f>INT((D70-1)/6)+1</f>
        <v>4</v>
      </c>
      <c r="H70">
        <f>MOD(D70-1,6)+1</f>
        <v>2</v>
      </c>
      <c r="I70">
        <f>37-D70</f>
        <v>17</v>
      </c>
      <c r="J70">
        <f>ABS(D70-D71)</f>
        <v>1</v>
      </c>
      <c r="K70">
        <f>AVERAGE(D70:D74)</f>
        <v>20</v>
      </c>
      <c r="L70">
        <f>AVERAGE(D70:D89)</f>
        <v>20</v>
      </c>
      <c r="M70">
        <f>K70-L70</f>
        <v>0</v>
      </c>
      <c r="N70" t="str">
        <f>IF(K70&gt;L70,"HIGH ZONE BIAS",IF(K70&lt;L70,"LOW ZONE BIAS","EQUILIBRIUM"))</f>
        <v>EQUILIBRIUM</v>
      </c>
    </row>
    <row r="71">
      <c r="A71">
        <v>27500</v>
      </c>
      <c r="B71" t="str">
        <v>2026-10-02</v>
      </c>
      <c r="C71" t="str">
        <v>Afternoon</v>
      </c>
      <c r="D71">
        <v>19</v>
      </c>
      <c r="E71" t="str">
        <f>IF(MOD(D71,2)=0,"EVEN","ODD")</f>
        <v>ODD</v>
      </c>
      <c r="F71" t="str">
        <f>IF(D71&lt;=18,"LOW (1-18)","HIGH (19-36)")</f>
        <v>HIGH (19-36)</v>
      </c>
      <c r="G71">
        <f>INT((D71-1)/6)+1</f>
        <v>4</v>
      </c>
      <c r="H71">
        <f>MOD(D71-1,6)+1</f>
        <v>1</v>
      </c>
      <c r="I71">
        <f>37-D71</f>
        <v>18</v>
      </c>
      <c r="J71">
        <f>ABS(D71-D72)</f>
        <v>15</v>
      </c>
      <c r="K71">
        <f>AVERAGE(D71:D75)</f>
        <v>19</v>
      </c>
      <c r="L71">
        <f>AVERAGE(D71:D90)</f>
        <v>19</v>
      </c>
      <c r="M71">
        <f>K71-L71</f>
        <v>0</v>
      </c>
      <c r="N71" t="str">
        <f>IF(K71&gt;L71,"HIGH ZONE BIAS",IF(K71&lt;L71,"LOW ZONE BIAS","EQUILIBRIUM"))</f>
        <v>EQUILIBRIUM</v>
      </c>
    </row>
    <row r="72">
      <c r="A72">
        <v>27499</v>
      </c>
      <c r="B72" t="str">
        <v>2026-10-02</v>
      </c>
      <c r="C72" t="str">
        <v>Midday</v>
      </c>
      <c r="D72">
        <v>34</v>
      </c>
      <c r="E72" t="str">
        <f>IF(MOD(D72,2)=0,"EVEN","ODD")</f>
        <v>EVEN</v>
      </c>
      <c r="F72" t="str">
        <f>IF(D72&lt;=18,"LOW (1-18)","HIGH (19-36)")</f>
        <v>HIGH (19-36)</v>
      </c>
      <c r="G72">
        <f>INT((D72-1)/6)+1</f>
        <v>6</v>
      </c>
      <c r="H72">
        <f>MOD(D72-1,6)+1</f>
        <v>4</v>
      </c>
      <c r="I72">
        <f>37-D72</f>
        <v>3</v>
      </c>
      <c r="J72">
        <f>ABS(D72-D73)</f>
        <v>25</v>
      </c>
      <c r="K72">
        <f>AVERAGE(D72:D76)</f>
        <v>34</v>
      </c>
      <c r="L72">
        <f>AVERAGE(D72:D91)</f>
        <v>34</v>
      </c>
      <c r="M72">
        <f>K72-L72</f>
        <v>0</v>
      </c>
      <c r="N72" t="str">
        <f>IF(K72&gt;L72,"HIGH ZONE BIAS",IF(K72&lt;L72,"LOW ZONE BIAS","EQUILIBRIUM"))</f>
        <v>EQUILIBRIUM</v>
      </c>
    </row>
    <row r="73">
      <c r="A73">
        <v>27498</v>
      </c>
      <c r="B73" t="str">
        <v>2026-10-02</v>
      </c>
      <c r="C73" t="str">
        <v>Morning</v>
      </c>
      <c r="D73">
        <v>9</v>
      </c>
      <c r="E73" t="str">
        <f>IF(MOD(D73,2)=0,"EVEN","ODD")</f>
        <v>ODD</v>
      </c>
      <c r="F73" t="str">
        <f>IF(D73&lt;=18,"LOW (1-18)","HIGH (19-36)")</f>
        <v>LOW (1-18)</v>
      </c>
      <c r="G73">
        <f>INT((D73-1)/6)+1</f>
        <v>2</v>
      </c>
      <c r="H73">
        <f>MOD(D73-1,6)+1</f>
        <v>3</v>
      </c>
      <c r="I73">
        <f>37-D73</f>
        <v>28</v>
      </c>
      <c r="J73">
        <f>ABS(D73-D74)</f>
        <v>27</v>
      </c>
      <c r="K73">
        <f>AVERAGE(D73:D77)</f>
        <v>9</v>
      </c>
      <c r="L73">
        <f>AVERAGE(D73:D92)</f>
        <v>9</v>
      </c>
      <c r="M73">
        <f>K73-L73</f>
        <v>0</v>
      </c>
      <c r="N73" t="str">
        <f>IF(K73&gt;L73,"HIGH ZONE BIAS",IF(K73&lt;L73,"LOW ZONE BIAS","EQUILIBRIUM"))</f>
        <v>EQUILIBRIUM</v>
      </c>
    </row>
    <row r="74">
      <c r="A74">
        <v>27497</v>
      </c>
      <c r="B74" t="str">
        <v>2026-10-02</v>
      </c>
      <c r="C74" t="str">
        <v>Evening</v>
      </c>
      <c r="D74">
        <v>36</v>
      </c>
      <c r="E74" t="str">
        <f>IF(MOD(D74,2)=0,"EVEN","ODD")</f>
        <v>EVEN</v>
      </c>
      <c r="F74" t="str">
        <f>IF(D74&lt;=18,"LOW (1-18)","HIGH (19-36)")</f>
        <v>HIGH (19-36)</v>
      </c>
      <c r="G74">
        <f>INT((D74-1)/6)+1</f>
        <v>6</v>
      </c>
      <c r="H74">
        <f>MOD(D74-1,6)+1</f>
        <v>6</v>
      </c>
      <c r="I74">
        <f>37-D74</f>
        <v>1</v>
      </c>
      <c r="J74">
        <f>ABS(D74-D75)</f>
        <v>5</v>
      </c>
      <c r="K74">
        <f>AVERAGE(D74:D78)</f>
        <v>36</v>
      </c>
      <c r="L74">
        <f>AVERAGE(D74:D93)</f>
        <v>36</v>
      </c>
      <c r="M74">
        <f>K74-L74</f>
        <v>0</v>
      </c>
      <c r="N74" t="str">
        <f>IF(K74&gt;L74,"HIGH ZONE BIAS",IF(K74&lt;L74,"LOW ZONE BIAS","EQUILIBRIUM"))</f>
        <v>EQUILIBRIUM</v>
      </c>
    </row>
    <row r="75">
      <c r="A75">
        <v>27496</v>
      </c>
      <c r="B75" t="str">
        <v>2026-10-01</v>
      </c>
      <c r="C75" t="str">
        <v>Afternoon</v>
      </c>
      <c r="D75">
        <v>31</v>
      </c>
      <c r="E75" t="str">
        <f>IF(MOD(D75,2)=0,"EVEN","ODD")</f>
        <v>ODD</v>
      </c>
      <c r="F75" t="str">
        <f>IF(D75&lt;=18,"LOW (1-18)","HIGH (19-36)")</f>
        <v>HIGH (19-36)</v>
      </c>
      <c r="G75">
        <f>INT((D75-1)/6)+1</f>
        <v>6</v>
      </c>
      <c r="H75">
        <f>MOD(D75-1,6)+1</f>
        <v>1</v>
      </c>
      <c r="I75">
        <f>37-D75</f>
        <v>6</v>
      </c>
      <c r="J75">
        <f>ABS(D75-D76)</f>
        <v>18</v>
      </c>
      <c r="K75">
        <f>AVERAGE(D75:D79)</f>
        <v>31</v>
      </c>
      <c r="L75">
        <f>AVERAGE(D75:D94)</f>
        <v>31</v>
      </c>
      <c r="M75">
        <f>K75-L75</f>
        <v>0</v>
      </c>
      <c r="N75" t="str">
        <f>IF(K75&gt;L75,"HIGH ZONE BIAS",IF(K75&lt;L75,"LOW ZONE BIAS","EQUILIBRIUM"))</f>
        <v>EQUILIBRIUM</v>
      </c>
    </row>
    <row r="76">
      <c r="A76">
        <v>27495</v>
      </c>
      <c r="B76" t="str">
        <v>2026-10-01</v>
      </c>
      <c r="C76" t="str">
        <v>Midday</v>
      </c>
      <c r="D76">
        <v>13</v>
      </c>
      <c r="E76" t="str">
        <f>IF(MOD(D76,2)=0,"EVEN","ODD")</f>
        <v>ODD</v>
      </c>
      <c r="F76" t="str">
        <f>IF(D76&lt;=18,"LOW (1-18)","HIGH (19-36)")</f>
        <v>LOW (1-18)</v>
      </c>
      <c r="G76">
        <f>INT((D76-1)/6)+1</f>
        <v>3</v>
      </c>
      <c r="H76">
        <f>MOD(D76-1,6)+1</f>
        <v>1</v>
      </c>
      <c r="I76">
        <f>37-D76</f>
        <v>24</v>
      </c>
      <c r="J76">
        <f>ABS(D76-D77)</f>
        <v>7</v>
      </c>
      <c r="K76">
        <f>AVERAGE(D76:D80)</f>
        <v>13</v>
      </c>
      <c r="L76">
        <f>AVERAGE(D76:D95)</f>
        <v>13</v>
      </c>
      <c r="M76">
        <f>K76-L76</f>
        <v>0</v>
      </c>
      <c r="N76" t="str">
        <f>IF(K76&gt;L76,"HIGH ZONE BIAS",IF(K76&lt;L76,"LOW ZONE BIAS","EQUILIBRIUM"))</f>
        <v>EQUILIBRIUM</v>
      </c>
    </row>
    <row r="77">
      <c r="A77">
        <v>27494</v>
      </c>
      <c r="B77" t="str">
        <v>2026-10-01</v>
      </c>
      <c r="C77" t="str">
        <v>Morning</v>
      </c>
      <c r="D77">
        <v>20</v>
      </c>
      <c r="E77" t="str">
        <f>IF(MOD(D77,2)=0,"EVEN","ODD")</f>
        <v>EVEN</v>
      </c>
      <c r="F77" t="str">
        <f>IF(D77&lt;=18,"LOW (1-18)","HIGH (19-36)")</f>
        <v>HIGH (19-36)</v>
      </c>
      <c r="G77">
        <f>INT((D77-1)/6)+1</f>
        <v>4</v>
      </c>
      <c r="H77">
        <f>MOD(D77-1,6)+1</f>
        <v>2</v>
      </c>
      <c r="I77">
        <f>37-D77</f>
        <v>17</v>
      </c>
      <c r="J77">
        <f>ABS(D77-D78)</f>
        <v>11</v>
      </c>
      <c r="K77">
        <f>AVERAGE(D77:D81)</f>
        <v>20</v>
      </c>
      <c r="L77">
        <f>AVERAGE(D77:D96)</f>
        <v>20</v>
      </c>
      <c r="M77">
        <f>K77-L77</f>
        <v>0</v>
      </c>
      <c r="N77" t="str">
        <f>IF(K77&gt;L77,"HIGH ZONE BIAS",IF(K77&lt;L77,"LOW ZONE BIAS","EQUILIBRIUM"))</f>
        <v>EQUILIBRIUM</v>
      </c>
    </row>
    <row r="78">
      <c r="A78">
        <v>27493</v>
      </c>
      <c r="B78" t="str">
        <v>2026-10-01</v>
      </c>
      <c r="C78" t="str">
        <v>Evening</v>
      </c>
      <c r="D78">
        <v>31</v>
      </c>
      <c r="E78" t="str">
        <f>IF(MOD(D78,2)=0,"EVEN","ODD")</f>
        <v>ODD</v>
      </c>
      <c r="F78" t="str">
        <f>IF(D78&lt;=18,"LOW (1-18)","HIGH (19-36)")</f>
        <v>HIGH (19-36)</v>
      </c>
      <c r="G78">
        <f>INT((D78-1)/6)+1</f>
        <v>6</v>
      </c>
      <c r="H78">
        <f>MOD(D78-1,6)+1</f>
        <v>1</v>
      </c>
      <c r="I78">
        <f>37-D78</f>
        <v>6</v>
      </c>
      <c r="J78">
        <f>ABS(D78-D79)</f>
        <v>30</v>
      </c>
      <c r="K78">
        <f>AVERAGE(D78:D82)</f>
        <v>31</v>
      </c>
      <c r="L78">
        <f>AVERAGE(D78:D97)</f>
        <v>31</v>
      </c>
      <c r="M78">
        <f>K78-L78</f>
        <v>0</v>
      </c>
      <c r="N78" t="str">
        <f>IF(K78&gt;L78,"HIGH ZONE BIAS",IF(K78&lt;L78,"LOW ZONE BIAS","EQUILIBRIUM"))</f>
        <v>EQUILIBRIUM</v>
      </c>
    </row>
    <row r="79">
      <c r="A79">
        <v>27492</v>
      </c>
      <c r="B79" t="str">
        <v>2026-09-30</v>
      </c>
      <c r="C79" t="str">
        <v>Afternoon</v>
      </c>
      <c r="D79">
        <v>1</v>
      </c>
      <c r="E79" t="str">
        <f>IF(MOD(D79,2)=0,"EVEN","ODD")</f>
        <v>ODD</v>
      </c>
      <c r="F79" t="str">
        <f>IF(D79&lt;=18,"LOW (1-18)","HIGH (19-36)")</f>
        <v>LOW (1-18)</v>
      </c>
      <c r="G79">
        <f>INT((D79-1)/6)+1</f>
        <v>1</v>
      </c>
      <c r="H79">
        <f>MOD(D79-1,6)+1</f>
        <v>1</v>
      </c>
      <c r="I79">
        <f>37-D79</f>
        <v>36</v>
      </c>
      <c r="J79">
        <f>ABS(D79-D80)</f>
        <v>13</v>
      </c>
      <c r="K79">
        <f>AVERAGE(D79:D83)</f>
        <v>1</v>
      </c>
      <c r="L79">
        <f>AVERAGE(D79:D98)</f>
        <v>1</v>
      </c>
      <c r="M79">
        <f>K79-L79</f>
        <v>0</v>
      </c>
      <c r="N79" t="str">
        <f>IF(K79&gt;L79,"HIGH ZONE BIAS",IF(K79&lt;L79,"LOW ZONE BIAS","EQUILIBRIUM"))</f>
        <v>EQUILIBRIUM</v>
      </c>
    </row>
    <row r="80">
      <c r="A80">
        <v>27491</v>
      </c>
      <c r="B80" t="str">
        <v>2026-09-30</v>
      </c>
      <c r="C80" t="str">
        <v>Midday</v>
      </c>
      <c r="D80">
        <v>14</v>
      </c>
      <c r="E80" t="str">
        <f>IF(MOD(D80,2)=0,"EVEN","ODD")</f>
        <v>EVEN</v>
      </c>
      <c r="F80" t="str">
        <f>IF(D80&lt;=18,"LOW (1-18)","HIGH (19-36)")</f>
        <v>LOW (1-18)</v>
      </c>
      <c r="G80">
        <f>INT((D80-1)/6)+1</f>
        <v>3</v>
      </c>
      <c r="H80">
        <f>MOD(D80-1,6)+1</f>
        <v>2</v>
      </c>
      <c r="I80">
        <f>37-D80</f>
        <v>23</v>
      </c>
      <c r="J80">
        <f>ABS(D80-D81)</f>
        <v>6</v>
      </c>
      <c r="K80">
        <f>AVERAGE(D80:D84)</f>
        <v>14</v>
      </c>
      <c r="L80">
        <f>AVERAGE(D80:D99)</f>
        <v>14</v>
      </c>
      <c r="M80">
        <f>K80-L80</f>
        <v>0</v>
      </c>
      <c r="N80" t="str">
        <f>IF(K80&gt;L80,"HIGH ZONE BIAS",IF(K80&lt;L80,"LOW ZONE BIAS","EQUILIBRIUM"))</f>
        <v>EQUILIBRIUM</v>
      </c>
    </row>
    <row r="81">
      <c r="A81">
        <v>27490</v>
      </c>
      <c r="B81" t="str">
        <v>2026-09-30</v>
      </c>
      <c r="C81" t="str">
        <v>Morning</v>
      </c>
      <c r="D81">
        <v>8</v>
      </c>
      <c r="E81" t="str">
        <f>IF(MOD(D81,2)=0,"EVEN","ODD")</f>
        <v>EVEN</v>
      </c>
      <c r="F81" t="str">
        <f>IF(D81&lt;=18,"LOW (1-18)","HIGH (19-36)")</f>
        <v>LOW (1-18)</v>
      </c>
      <c r="G81">
        <f>INT((D81-1)/6)+1</f>
        <v>2</v>
      </c>
      <c r="H81">
        <f>MOD(D81-1,6)+1</f>
        <v>2</v>
      </c>
      <c r="I81">
        <f>37-D81</f>
        <v>29</v>
      </c>
      <c r="J81">
        <f>ABS(D81-D82)</f>
        <v>17</v>
      </c>
      <c r="K81">
        <f>AVERAGE(D81:D85)</f>
        <v>8</v>
      </c>
      <c r="L81">
        <f>AVERAGE(D81:D100)</f>
        <v>8</v>
      </c>
      <c r="M81">
        <f>K81-L81</f>
        <v>0</v>
      </c>
      <c r="N81" t="str">
        <f>IF(K81&gt;L81,"HIGH ZONE BIAS",IF(K81&lt;L81,"LOW ZONE BIAS","EQUILIBRIUM"))</f>
        <v>EQUILIBRIUM</v>
      </c>
    </row>
    <row r="82">
      <c r="A82">
        <v>27489</v>
      </c>
      <c r="B82" t="str">
        <v>2026-09-30</v>
      </c>
      <c r="C82" t="str">
        <v>Evening</v>
      </c>
      <c r="D82">
        <v>25</v>
      </c>
      <c r="E82" t="str">
        <f>IF(MOD(D82,2)=0,"EVEN","ODD")</f>
        <v>ODD</v>
      </c>
      <c r="F82" t="str">
        <f>IF(D82&lt;=18,"LOW (1-18)","HIGH (19-36)")</f>
        <v>HIGH (19-36)</v>
      </c>
      <c r="G82">
        <f>INT((D82-1)/6)+1</f>
        <v>5</v>
      </c>
      <c r="H82">
        <f>MOD(D82-1,6)+1</f>
        <v>1</v>
      </c>
      <c r="I82">
        <f>37-D82</f>
        <v>12</v>
      </c>
      <c r="J82">
        <f>ABS(D82-D83)</f>
        <v>6</v>
      </c>
      <c r="K82">
        <f>AVERAGE(D82:D86)</f>
        <v>25</v>
      </c>
      <c r="L82">
        <f>AVERAGE(D82:D101)</f>
        <v>25</v>
      </c>
      <c r="M82">
        <f>K82-L82</f>
        <v>0</v>
      </c>
      <c r="N82" t="str">
        <f>IF(K82&gt;L82,"HIGH ZONE BIAS",IF(K82&lt;L82,"LOW ZONE BIAS","EQUILIBRIUM"))</f>
        <v>EQUILIBRIUM</v>
      </c>
    </row>
    <row r="83">
      <c r="A83">
        <v>27488</v>
      </c>
      <c r="B83" t="str">
        <v>2026-09-29</v>
      </c>
      <c r="C83" t="str">
        <v>Afternoon</v>
      </c>
      <c r="D83">
        <v>31</v>
      </c>
      <c r="E83" t="str">
        <f>IF(MOD(D83,2)=0,"EVEN","ODD")</f>
        <v>ODD</v>
      </c>
      <c r="F83" t="str">
        <f>IF(D83&lt;=18,"LOW (1-18)","HIGH (19-36)")</f>
        <v>HIGH (19-36)</v>
      </c>
      <c r="G83">
        <f>INT((D83-1)/6)+1</f>
        <v>6</v>
      </c>
      <c r="H83">
        <f>MOD(D83-1,6)+1</f>
        <v>1</v>
      </c>
      <c r="I83">
        <f>37-D83</f>
        <v>6</v>
      </c>
      <c r="J83">
        <f>ABS(D83-D84)</f>
        <v>14</v>
      </c>
      <c r="K83">
        <f>AVERAGE(D83:D87)</f>
        <v>31</v>
      </c>
      <c r="L83">
        <f>AVERAGE(D83:D102)</f>
        <v>31</v>
      </c>
      <c r="M83">
        <f>K83-L83</f>
        <v>0</v>
      </c>
      <c r="N83" t="str">
        <f>IF(K83&gt;L83,"HIGH ZONE BIAS",IF(K83&lt;L83,"LOW ZONE BIAS","EQUILIBRIUM"))</f>
        <v>EQUILIBRIUM</v>
      </c>
    </row>
    <row r="84">
      <c r="A84">
        <v>27487</v>
      </c>
      <c r="B84" t="str">
        <v>2026-09-29</v>
      </c>
      <c r="C84" t="str">
        <v>Midday</v>
      </c>
      <c r="D84">
        <v>17</v>
      </c>
      <c r="E84" t="str">
        <f>IF(MOD(D84,2)=0,"EVEN","ODD")</f>
        <v>ODD</v>
      </c>
      <c r="F84" t="str">
        <f>IF(D84&lt;=18,"LOW (1-18)","HIGH (19-36)")</f>
        <v>LOW (1-18)</v>
      </c>
      <c r="G84">
        <f>INT((D84-1)/6)+1</f>
        <v>3</v>
      </c>
      <c r="H84">
        <f>MOD(D84-1,6)+1</f>
        <v>5</v>
      </c>
      <c r="I84">
        <f>37-D84</f>
        <v>20</v>
      </c>
      <c r="J84">
        <f>ABS(D84-D85)</f>
        <v>14</v>
      </c>
      <c r="K84">
        <f>AVERAGE(D84:D88)</f>
        <v>17</v>
      </c>
      <c r="L84">
        <f>AVERAGE(D84:D103)</f>
        <v>17</v>
      </c>
      <c r="M84">
        <f>K84-L84</f>
        <v>0</v>
      </c>
      <c r="N84" t="str">
        <f>IF(K84&gt;L84,"HIGH ZONE BIAS",IF(K84&lt;L84,"LOW ZONE BIAS","EQUILIBRIUM"))</f>
        <v>EQUILIBRIUM</v>
      </c>
    </row>
    <row r="85">
      <c r="A85">
        <v>27486</v>
      </c>
      <c r="B85" t="str">
        <v>2026-09-29</v>
      </c>
      <c r="C85" t="str">
        <v>Morning</v>
      </c>
      <c r="D85">
        <v>3</v>
      </c>
      <c r="E85" t="str">
        <f>IF(MOD(D85,2)=0,"EVEN","ODD")</f>
        <v>ODD</v>
      </c>
      <c r="F85" t="str">
        <f>IF(D85&lt;=18,"LOW (1-18)","HIGH (19-36)")</f>
        <v>LOW (1-18)</v>
      </c>
      <c r="G85">
        <f>INT((D85-1)/6)+1</f>
        <v>1</v>
      </c>
      <c r="H85">
        <f>MOD(D85-1,6)+1</f>
        <v>3</v>
      </c>
      <c r="I85">
        <f>37-D85</f>
        <v>34</v>
      </c>
      <c r="J85">
        <f>ABS(D85-D86)</f>
        <v>6</v>
      </c>
      <c r="K85">
        <f>AVERAGE(D85:D89)</f>
        <v>3</v>
      </c>
      <c r="L85">
        <f>AVERAGE(D85:D104)</f>
        <v>3</v>
      </c>
      <c r="M85">
        <f>K85-L85</f>
        <v>0</v>
      </c>
      <c r="N85" t="str">
        <f>IF(K85&gt;L85,"HIGH ZONE BIAS",IF(K85&lt;L85,"LOW ZONE BIAS","EQUILIBRIUM"))</f>
        <v>EQUILIBRIUM</v>
      </c>
    </row>
    <row r="86">
      <c r="A86">
        <v>27485</v>
      </c>
      <c r="B86" t="str">
        <v>2026-09-28</v>
      </c>
      <c r="C86" t="str">
        <v>Evening</v>
      </c>
      <c r="D86">
        <v>9</v>
      </c>
      <c r="E86" t="str">
        <f>IF(MOD(D86,2)=0,"EVEN","ODD")</f>
        <v>ODD</v>
      </c>
      <c r="F86" t="str">
        <f>IF(D86&lt;=18,"LOW (1-18)","HIGH (19-36)")</f>
        <v>LOW (1-18)</v>
      </c>
      <c r="G86">
        <f>INT((D86-1)/6)+1</f>
        <v>2</v>
      </c>
      <c r="H86">
        <f>MOD(D86-1,6)+1</f>
        <v>3</v>
      </c>
      <c r="I86">
        <f>37-D86</f>
        <v>28</v>
      </c>
      <c r="J86">
        <f>ABS(D86-D87)</f>
        <v>6</v>
      </c>
      <c r="K86">
        <f>AVERAGE(D86:D90)</f>
        <v>9</v>
      </c>
      <c r="L86">
        <f>AVERAGE(D86:D105)</f>
        <v>9</v>
      </c>
      <c r="M86">
        <f>K86-L86</f>
        <v>0</v>
      </c>
      <c r="N86" t="str">
        <f>IF(K86&gt;L86,"HIGH ZONE BIAS",IF(K86&lt;L86,"LOW ZONE BIAS","EQUILIBRIUM"))</f>
        <v>EQUILIBRIUM</v>
      </c>
    </row>
    <row r="87">
      <c r="A87">
        <v>27484</v>
      </c>
      <c r="B87" t="str">
        <v>2026-09-28</v>
      </c>
      <c r="C87" t="str">
        <v>Afternoon</v>
      </c>
      <c r="D87">
        <v>15</v>
      </c>
      <c r="E87" t="str">
        <f>IF(MOD(D87,2)=0,"EVEN","ODD")</f>
        <v>ODD</v>
      </c>
      <c r="F87" t="str">
        <f>IF(D87&lt;=18,"LOW (1-18)","HIGH (19-36)")</f>
        <v>LOW (1-18)</v>
      </c>
      <c r="G87">
        <f>INT((D87-1)/6)+1</f>
        <v>3</v>
      </c>
      <c r="H87">
        <f>MOD(D87-1,6)+1</f>
        <v>3</v>
      </c>
      <c r="I87">
        <f>37-D87</f>
        <v>22</v>
      </c>
      <c r="J87">
        <f>ABS(D87-D88)</f>
        <v>12</v>
      </c>
      <c r="K87">
        <f>AVERAGE(D87:D91)</f>
        <v>15</v>
      </c>
      <c r="L87">
        <f>AVERAGE(D87:D106)</f>
        <v>15</v>
      </c>
      <c r="M87">
        <f>K87-L87</f>
        <v>0</v>
      </c>
      <c r="N87" t="str">
        <f>IF(K87&gt;L87,"HIGH ZONE BIAS",IF(K87&lt;L87,"LOW ZONE BIAS","EQUILIBRIUM"))</f>
        <v>EQUILIBRIUM</v>
      </c>
    </row>
    <row r="88">
      <c r="A88">
        <v>27483</v>
      </c>
      <c r="B88" t="str">
        <v>2026-09-28</v>
      </c>
      <c r="C88" t="str">
        <v>Midday</v>
      </c>
      <c r="D88">
        <v>27</v>
      </c>
      <c r="E88" t="str">
        <f>IF(MOD(D88,2)=0,"EVEN","ODD")</f>
        <v>ODD</v>
      </c>
      <c r="F88" t="str">
        <f>IF(D88&lt;=18,"LOW (1-18)","HIGH (19-36)")</f>
        <v>HIGH (19-36)</v>
      </c>
      <c r="G88">
        <f>INT((D88-1)/6)+1</f>
        <v>5</v>
      </c>
      <c r="H88">
        <f>MOD(D88-1,6)+1</f>
        <v>3</v>
      </c>
      <c r="I88">
        <f>37-D88</f>
        <v>10</v>
      </c>
      <c r="J88">
        <f>ABS(D88-D89)</f>
        <v>8</v>
      </c>
      <c r="K88">
        <f>AVERAGE(D88:D92)</f>
        <v>27</v>
      </c>
      <c r="L88">
        <f>AVERAGE(D88:D107)</f>
        <v>27</v>
      </c>
      <c r="M88">
        <f>K88-L88</f>
        <v>0</v>
      </c>
      <c r="N88" t="str">
        <f>IF(K88&gt;L88,"HIGH ZONE BIAS",IF(K88&lt;L88,"LOW ZONE BIAS","EQUILIBRIUM"))</f>
        <v>EQUILIBRIUM</v>
      </c>
    </row>
    <row r="89">
      <c r="A89">
        <v>27482</v>
      </c>
      <c r="B89" t="str">
        <v>2026-09-28</v>
      </c>
      <c r="C89" t="str">
        <v>Morning</v>
      </c>
      <c r="D89">
        <v>35</v>
      </c>
      <c r="E89" t="str">
        <f>IF(MOD(D89,2)=0,"EVEN","ODD")</f>
        <v>ODD</v>
      </c>
      <c r="F89" t="str">
        <f>IF(D89&lt;=18,"LOW (1-18)","HIGH (19-36)")</f>
        <v>HIGH (19-36)</v>
      </c>
      <c r="G89">
        <f>INT((D89-1)/6)+1</f>
        <v>6</v>
      </c>
      <c r="H89">
        <f>MOD(D89-1,6)+1</f>
        <v>5</v>
      </c>
      <c r="I89">
        <f>37-D89</f>
        <v>2</v>
      </c>
      <c r="J89">
        <f>ABS(D89-D90)</f>
        <v>28</v>
      </c>
      <c r="K89">
        <f>AVERAGE(D89:D93)</f>
        <v>35</v>
      </c>
      <c r="L89">
        <f>AVERAGE(D89:D108)</f>
        <v>35</v>
      </c>
      <c r="M89">
        <f>K89-L89</f>
        <v>0</v>
      </c>
      <c r="N89" t="str">
        <f>IF(K89&gt;L89,"HIGH ZONE BIAS",IF(K89&lt;L89,"LOW ZONE BIAS","EQUILIBRIUM"))</f>
        <v>EQUILIBRIUM</v>
      </c>
    </row>
    <row r="90">
      <c r="A90">
        <v>27481</v>
      </c>
      <c r="B90" t="str">
        <v>2026-09-28</v>
      </c>
      <c r="C90" t="str">
        <v>Evening</v>
      </c>
      <c r="D90">
        <v>7</v>
      </c>
      <c r="E90" t="str">
        <f>IF(MOD(D90,2)=0,"EVEN","ODD")</f>
        <v>ODD</v>
      </c>
      <c r="F90" t="str">
        <f>IF(D90&lt;=18,"LOW (1-18)","HIGH (19-36)")</f>
        <v>LOW (1-18)</v>
      </c>
      <c r="G90">
        <f>INT((D90-1)/6)+1</f>
        <v>2</v>
      </c>
      <c r="H90">
        <f>MOD(D90-1,6)+1</f>
        <v>1</v>
      </c>
      <c r="I90">
        <f>37-D90</f>
        <v>30</v>
      </c>
      <c r="J90">
        <f>ABS(D90-D91)</f>
        <v>6</v>
      </c>
      <c r="K90">
        <f>AVERAGE(D90:D94)</f>
        <v>7</v>
      </c>
      <c r="L90">
        <f>AVERAGE(D90:D109)</f>
        <v>7</v>
      </c>
      <c r="M90">
        <f>K90-L90</f>
        <v>0</v>
      </c>
      <c r="N90" t="str">
        <f>IF(K90&gt;L90,"HIGH ZONE BIAS",IF(K90&lt;L90,"LOW ZONE BIAS","EQUILIBRIUM"))</f>
        <v>EQUILIBRIUM</v>
      </c>
    </row>
    <row r="91">
      <c r="A91">
        <v>27480</v>
      </c>
      <c r="B91" t="str">
        <v>2026-09-27</v>
      </c>
      <c r="C91" t="str">
        <v>Afternoon</v>
      </c>
      <c r="D91">
        <v>1</v>
      </c>
      <c r="E91" t="str">
        <f>IF(MOD(D91,2)=0,"EVEN","ODD")</f>
        <v>ODD</v>
      </c>
      <c r="F91" t="str">
        <f>IF(D91&lt;=18,"LOW (1-18)","HIGH (19-36)")</f>
        <v>LOW (1-18)</v>
      </c>
      <c r="G91">
        <f>INT((D91-1)/6)+1</f>
        <v>1</v>
      </c>
      <c r="H91">
        <f>MOD(D91-1,6)+1</f>
        <v>1</v>
      </c>
      <c r="I91">
        <f>37-D91</f>
        <v>36</v>
      </c>
      <c r="J91">
        <f>ABS(D91-D92)</f>
        <v>24</v>
      </c>
      <c r="K91">
        <f>AVERAGE(D91:D95)</f>
        <v>1</v>
      </c>
      <c r="L91">
        <f>AVERAGE(D91:D110)</f>
        <v>1</v>
      </c>
      <c r="M91">
        <f>K91-L91</f>
        <v>0</v>
      </c>
      <c r="N91" t="str">
        <f>IF(K91&gt;L91,"HIGH ZONE BIAS",IF(K91&lt;L91,"LOW ZONE BIAS","EQUILIBRIUM"))</f>
        <v>EQUILIBRIUM</v>
      </c>
    </row>
    <row r="92">
      <c r="A92">
        <v>27479</v>
      </c>
      <c r="B92" t="str">
        <v>2026-09-27</v>
      </c>
      <c r="C92" t="str">
        <v>Midday</v>
      </c>
      <c r="D92">
        <v>25</v>
      </c>
      <c r="E92" t="str">
        <f>IF(MOD(D92,2)=0,"EVEN","ODD")</f>
        <v>ODD</v>
      </c>
      <c r="F92" t="str">
        <f>IF(D92&lt;=18,"LOW (1-18)","HIGH (19-36)")</f>
        <v>HIGH (19-36)</v>
      </c>
      <c r="G92">
        <f>INT((D92-1)/6)+1</f>
        <v>5</v>
      </c>
      <c r="H92">
        <f>MOD(D92-1,6)+1</f>
        <v>1</v>
      </c>
      <c r="I92">
        <f>37-D92</f>
        <v>12</v>
      </c>
      <c r="J92">
        <f>ABS(D92-D93)</f>
        <v>7</v>
      </c>
      <c r="K92">
        <f>AVERAGE(D92:D96)</f>
        <v>25</v>
      </c>
      <c r="L92">
        <f>AVERAGE(D92:D111)</f>
        <v>25</v>
      </c>
      <c r="M92">
        <f>K92-L92</f>
        <v>0</v>
      </c>
      <c r="N92" t="str">
        <f>IF(K92&gt;L92,"HIGH ZONE BIAS",IF(K92&lt;L92,"LOW ZONE BIAS","EQUILIBRIUM"))</f>
        <v>EQUILIBRIUM</v>
      </c>
    </row>
    <row r="93">
      <c r="A93">
        <v>27478</v>
      </c>
      <c r="B93" t="str">
        <v>2026-09-27</v>
      </c>
      <c r="C93" t="str">
        <v>Morning</v>
      </c>
      <c r="D93">
        <v>32</v>
      </c>
      <c r="E93" t="str">
        <f>IF(MOD(D93,2)=0,"EVEN","ODD")</f>
        <v>EVEN</v>
      </c>
      <c r="F93" t="str">
        <f>IF(D93&lt;=18,"LOW (1-18)","HIGH (19-36)")</f>
        <v>HIGH (19-36)</v>
      </c>
      <c r="G93">
        <f>INT((D93-1)/6)+1</f>
        <v>6</v>
      </c>
      <c r="H93">
        <f>MOD(D93-1,6)+1</f>
        <v>2</v>
      </c>
      <c r="I93">
        <f>37-D93</f>
        <v>5</v>
      </c>
      <c r="J93">
        <f>ABS(D93-D94)</f>
        <v>9</v>
      </c>
      <c r="K93">
        <f>AVERAGE(D93:D97)</f>
        <v>32</v>
      </c>
      <c r="L93">
        <f>AVERAGE(D93:D112)</f>
        <v>32</v>
      </c>
      <c r="M93">
        <f>K93-L93</f>
        <v>0</v>
      </c>
      <c r="N93" t="str">
        <f>IF(K93&gt;L93,"HIGH ZONE BIAS",IF(K93&lt;L93,"LOW ZONE BIAS","EQUILIBRIUM"))</f>
        <v>EQUILIBRIUM</v>
      </c>
    </row>
    <row r="94">
      <c r="A94">
        <v>27477</v>
      </c>
      <c r="B94" t="str">
        <v>2026-09-26</v>
      </c>
      <c r="C94" t="str">
        <v>Evening</v>
      </c>
      <c r="D94">
        <v>23</v>
      </c>
      <c r="E94" t="str">
        <f>IF(MOD(D94,2)=0,"EVEN","ODD")</f>
        <v>ODD</v>
      </c>
      <c r="F94" t="str">
        <f>IF(D94&lt;=18,"LOW (1-18)","HIGH (19-36)")</f>
        <v>HIGH (19-36)</v>
      </c>
      <c r="G94">
        <f>INT((D94-1)/6)+1</f>
        <v>4</v>
      </c>
      <c r="H94">
        <f>MOD(D94-1,6)+1</f>
        <v>5</v>
      </c>
      <c r="I94">
        <f>37-D94</f>
        <v>14</v>
      </c>
      <c r="J94">
        <f>ABS(D94-D95)</f>
        <v>8</v>
      </c>
      <c r="K94">
        <f>AVERAGE(D94:D98)</f>
        <v>23</v>
      </c>
      <c r="L94">
        <f>AVERAGE(D94:D113)</f>
        <v>23</v>
      </c>
      <c r="M94">
        <f>K94-L94</f>
        <v>0</v>
      </c>
      <c r="N94" t="str">
        <f>IF(K94&gt;L94,"HIGH ZONE BIAS",IF(K94&lt;L94,"LOW ZONE BIAS","EQUILIBRIUM"))</f>
        <v>EQUILIBRIUM</v>
      </c>
    </row>
    <row r="95">
      <c r="A95">
        <v>27476</v>
      </c>
      <c r="B95" t="str">
        <v>2026-09-26</v>
      </c>
      <c r="C95" t="str">
        <v>Afternoon</v>
      </c>
      <c r="D95">
        <v>31</v>
      </c>
      <c r="E95" t="str">
        <f>IF(MOD(D95,2)=0,"EVEN","ODD")</f>
        <v>ODD</v>
      </c>
      <c r="F95" t="str">
        <f>IF(D95&lt;=18,"LOW (1-18)","HIGH (19-36)")</f>
        <v>HIGH (19-36)</v>
      </c>
      <c r="G95">
        <f>INT((D95-1)/6)+1</f>
        <v>6</v>
      </c>
      <c r="H95">
        <f>MOD(D95-1,6)+1</f>
        <v>1</v>
      </c>
      <c r="I95">
        <f>37-D95</f>
        <v>6</v>
      </c>
      <c r="J95">
        <f>ABS(D95-D96)</f>
        <v>28</v>
      </c>
      <c r="K95">
        <f>AVERAGE(D95:D99)</f>
        <v>31</v>
      </c>
      <c r="L95">
        <f>AVERAGE(D95:D114)</f>
        <v>31</v>
      </c>
      <c r="M95">
        <f>K95-L95</f>
        <v>0</v>
      </c>
      <c r="N95" t="str">
        <f>IF(K95&gt;L95,"HIGH ZONE BIAS",IF(K95&lt;L95,"LOW ZONE BIAS","EQUILIBRIUM"))</f>
        <v>EQUILIBRIUM</v>
      </c>
    </row>
    <row r="96">
      <c r="A96">
        <v>27475</v>
      </c>
      <c r="B96" t="str">
        <v>2026-09-26</v>
      </c>
      <c r="C96" t="str">
        <v>Midday</v>
      </c>
      <c r="D96">
        <v>3</v>
      </c>
      <c r="E96" t="str">
        <f>IF(MOD(D96,2)=0,"EVEN","ODD")</f>
        <v>ODD</v>
      </c>
      <c r="F96" t="str">
        <f>IF(D96&lt;=18,"LOW (1-18)","HIGH (19-36)")</f>
        <v>LOW (1-18)</v>
      </c>
      <c r="G96">
        <f>INT((D96-1)/6)+1</f>
        <v>1</v>
      </c>
      <c r="H96">
        <f>MOD(D96-1,6)+1</f>
        <v>3</v>
      </c>
      <c r="I96">
        <f>37-D96</f>
        <v>34</v>
      </c>
      <c r="J96">
        <f>ABS(D96-D97)</f>
        <v>14</v>
      </c>
      <c r="K96">
        <f>AVERAGE(D96:D100)</f>
        <v>3</v>
      </c>
      <c r="L96">
        <f>AVERAGE(D96:D115)</f>
        <v>3</v>
      </c>
      <c r="M96">
        <f>K96-L96</f>
        <v>0</v>
      </c>
      <c r="N96" t="str">
        <f>IF(K96&gt;L96,"HIGH ZONE BIAS",IF(K96&lt;L96,"LOW ZONE BIAS","EQUILIBRIUM"))</f>
        <v>EQUILIBRIUM</v>
      </c>
    </row>
    <row r="97">
      <c r="A97">
        <v>27474</v>
      </c>
      <c r="B97" t="str">
        <v>2026-09-26</v>
      </c>
      <c r="C97" t="str">
        <v>Morning</v>
      </c>
      <c r="D97">
        <v>17</v>
      </c>
      <c r="E97" t="str">
        <f>IF(MOD(D97,2)=0,"EVEN","ODD")</f>
        <v>ODD</v>
      </c>
      <c r="F97" t="str">
        <f>IF(D97&lt;=18,"LOW (1-18)","HIGH (19-36)")</f>
        <v>LOW (1-18)</v>
      </c>
      <c r="G97">
        <f>INT((D97-1)/6)+1</f>
        <v>3</v>
      </c>
      <c r="H97">
        <f>MOD(D97-1,6)+1</f>
        <v>5</v>
      </c>
      <c r="I97">
        <f>37-D97</f>
        <v>20</v>
      </c>
      <c r="J97">
        <f>ABS(D97-D98)</f>
        <v>12</v>
      </c>
      <c r="K97">
        <f>AVERAGE(D97:D101)</f>
        <v>17</v>
      </c>
      <c r="L97">
        <f>AVERAGE(D97:D116)</f>
        <v>17</v>
      </c>
      <c r="M97">
        <f>K97-L97</f>
        <v>0</v>
      </c>
      <c r="N97" t="str">
        <f>IF(K97&gt;L97,"HIGH ZONE BIAS",IF(K97&lt;L97,"LOW ZONE BIAS","EQUILIBRIUM"))</f>
        <v>EQUILIBRIUM</v>
      </c>
    </row>
    <row r="98">
      <c r="A98">
        <v>27473</v>
      </c>
      <c r="B98" t="str">
        <v>2026-09-25</v>
      </c>
      <c r="C98" t="str">
        <v>Evening</v>
      </c>
      <c r="D98">
        <v>5</v>
      </c>
      <c r="E98" t="str">
        <f>IF(MOD(D98,2)=0,"EVEN","ODD")</f>
        <v>ODD</v>
      </c>
      <c r="F98" t="str">
        <f>IF(D98&lt;=18,"LOW (1-18)","HIGH (19-36)")</f>
        <v>LOW (1-18)</v>
      </c>
      <c r="G98">
        <f>INT((D98-1)/6)+1</f>
        <v>1</v>
      </c>
      <c r="H98">
        <f>MOD(D98-1,6)+1</f>
        <v>5</v>
      </c>
      <c r="I98">
        <f>37-D98</f>
        <v>32</v>
      </c>
      <c r="J98">
        <f>ABS(D98-D99)</f>
        <v>20</v>
      </c>
      <c r="K98">
        <f>AVERAGE(D98:D102)</f>
        <v>5</v>
      </c>
      <c r="L98">
        <f>AVERAGE(D98:D117)</f>
        <v>5</v>
      </c>
      <c r="M98">
        <f>K98-L98</f>
        <v>0</v>
      </c>
      <c r="N98" t="str">
        <f>IF(K98&gt;L98,"HIGH ZONE BIAS",IF(K98&lt;L98,"LOW ZONE BIAS","EQUILIBRIUM"))</f>
        <v>EQUILIBRIUM</v>
      </c>
    </row>
    <row r="99">
      <c r="A99">
        <v>27472</v>
      </c>
      <c r="B99" t="str">
        <v>2026-09-25</v>
      </c>
      <c r="C99" t="str">
        <v>Afternoon</v>
      </c>
      <c r="D99">
        <v>25</v>
      </c>
      <c r="E99" t="str">
        <f>IF(MOD(D99,2)=0,"EVEN","ODD")</f>
        <v>ODD</v>
      </c>
      <c r="F99" t="str">
        <f>IF(D99&lt;=18,"LOW (1-18)","HIGH (19-36)")</f>
        <v>HIGH (19-36)</v>
      </c>
      <c r="G99">
        <f>INT((D99-1)/6)+1</f>
        <v>5</v>
      </c>
      <c r="H99">
        <f>MOD(D99-1,6)+1</f>
        <v>1</v>
      </c>
      <c r="I99">
        <f>37-D99</f>
        <v>12</v>
      </c>
      <c r="J99">
        <f>ABS(D99-D100)</f>
        <v>8</v>
      </c>
      <c r="K99">
        <f>AVERAGE(D99:D103)</f>
        <v>25</v>
      </c>
      <c r="L99">
        <f>AVERAGE(D99:D118)</f>
        <v>25</v>
      </c>
      <c r="M99">
        <f>K99-L99</f>
        <v>0</v>
      </c>
      <c r="N99" t="str">
        <f>IF(K99&gt;L99,"HIGH ZONE BIAS",IF(K99&lt;L99,"LOW ZONE BIAS","EQUILIBRIUM"))</f>
        <v>EQUILIBRIUM</v>
      </c>
    </row>
    <row r="100">
      <c r="A100">
        <v>27471</v>
      </c>
      <c r="B100" t="str">
        <v>2026-09-25</v>
      </c>
      <c r="C100" t="str">
        <v>Midday</v>
      </c>
      <c r="D100">
        <v>33</v>
      </c>
      <c r="E100" t="str">
        <f>IF(MOD(D100,2)=0,"EVEN","ODD")</f>
        <v>ODD</v>
      </c>
      <c r="F100" t="str">
        <f>IF(D100&lt;=18,"LOW (1-18)","HIGH (19-36)")</f>
        <v>HIGH (19-36)</v>
      </c>
      <c r="G100">
        <f>INT((D100-1)/6)+1</f>
        <v>6</v>
      </c>
      <c r="H100">
        <f>MOD(D100-1,6)+1</f>
        <v>3</v>
      </c>
      <c r="I100">
        <f>37-D100</f>
        <v>4</v>
      </c>
      <c r="J100">
        <f>ABS(D100-D101)</f>
        <v>27</v>
      </c>
      <c r="K100">
        <f>AVERAGE(D100:D104)</f>
        <v>33</v>
      </c>
      <c r="L100">
        <f>AVERAGE(D100:D119)</f>
        <v>33</v>
      </c>
      <c r="M100">
        <f>K100-L100</f>
        <v>0</v>
      </c>
      <c r="N100" t="str">
        <f>IF(K100&gt;L100,"HIGH ZONE BIAS",IF(K100&lt;L100,"LOW ZONE BIAS","EQUILIBRIUM"))</f>
        <v>EQUILIBRIUM</v>
      </c>
    </row>
    <row r="101">
      <c r="A101">
        <v>27470</v>
      </c>
      <c r="B101" t="str">
        <v>2026-09-25</v>
      </c>
      <c r="C101" t="str">
        <v>Morning</v>
      </c>
      <c r="D101">
        <v>6</v>
      </c>
      <c r="E101" t="str">
        <f>IF(MOD(D101,2)=0,"EVEN","ODD")</f>
        <v>EVEN</v>
      </c>
      <c r="F101" t="str">
        <f>IF(D101&lt;=18,"LOW (1-18)","HIGH (19-36)")</f>
        <v>LOW (1-18)</v>
      </c>
      <c r="G101">
        <f>INT((D101-1)/6)+1</f>
        <v>1</v>
      </c>
      <c r="H101">
        <f>MOD(D101-1,6)+1</f>
        <v>6</v>
      </c>
      <c r="I101">
        <f>37-D101</f>
        <v>31</v>
      </c>
      <c r="J101">
        <f>ABS(D101-D102)</f>
        <v>6</v>
      </c>
      <c r="K101">
        <f>AVERAGE(D101:D105)</f>
        <v>6</v>
      </c>
      <c r="L101">
        <f>AVERAGE(D101:D120)</f>
        <v>6</v>
      </c>
      <c r="M101">
        <f>K101-L101</f>
        <v>0</v>
      </c>
      <c r="N101" t="str">
        <f>IF(K101&gt;L101,"HIGH ZONE BIAS",IF(K101&lt;L101,"LOW ZONE BIAS","EQUILIBRIUM"))</f>
        <v>EQUILIBRIUM</v>
      </c>
    </row>
    <row r="102">
      <c r="A102">
        <v>27469</v>
      </c>
      <c r="B102" t="str">
        <v>2026-09-24</v>
      </c>
      <c r="C102" t="str">
        <v>Evening</v>
      </c>
      <c r="D102">
        <v>12</v>
      </c>
      <c r="E102" t="str">
        <f>IF(MOD(D102,2)=0,"EVEN","ODD")</f>
        <v>EVEN</v>
      </c>
      <c r="F102" t="str">
        <f>IF(D102&lt;=18,"LOW (1-18)","HIGH (19-36)")</f>
        <v>LOW (1-18)</v>
      </c>
      <c r="G102">
        <f>INT((D102-1)/6)+1</f>
        <v>2</v>
      </c>
      <c r="H102">
        <f>MOD(D102-1,6)+1</f>
        <v>6</v>
      </c>
      <c r="I102">
        <f>37-D102</f>
        <v>25</v>
      </c>
      <c r="J102">
        <f>ABS(D102-D103)</f>
        <v>0</v>
      </c>
      <c r="K102">
        <f>AVERAGE(D102:D106)</f>
        <v>12</v>
      </c>
      <c r="L102">
        <f>AVERAGE(D102:D121)</f>
        <v>12</v>
      </c>
      <c r="M102">
        <f>K102-L102</f>
        <v>0</v>
      </c>
      <c r="N102" t="str">
        <f>IF(K102&gt;L102,"HIGH ZONE BIAS",IF(K102&lt;L102,"LOW ZONE BIAS","EQUILIBRIUM"))</f>
        <v>EQUILIBRIUM</v>
      </c>
    </row>
    <row r="103">
      <c r="A103">
        <v>27468</v>
      </c>
      <c r="B103" t="str">
        <v>2026-09-24</v>
      </c>
      <c r="C103" t="str">
        <v>Afternoon</v>
      </c>
      <c r="D103">
        <v>12</v>
      </c>
      <c r="E103" t="str">
        <f>IF(MOD(D103,2)=0,"EVEN","ODD")</f>
        <v>EVEN</v>
      </c>
      <c r="F103" t="str">
        <f>IF(D103&lt;=18,"LOW (1-18)","HIGH (19-36)")</f>
        <v>LOW (1-18)</v>
      </c>
      <c r="G103">
        <f>INT((D103-1)/6)+1</f>
        <v>2</v>
      </c>
      <c r="H103">
        <f>MOD(D103-1,6)+1</f>
        <v>6</v>
      </c>
      <c r="I103">
        <f>37-D103</f>
        <v>25</v>
      </c>
      <c r="J103">
        <f>ABS(D103-D104)</f>
        <v>2</v>
      </c>
      <c r="K103">
        <f>AVERAGE(D103:D107)</f>
        <v>12</v>
      </c>
      <c r="L103">
        <f>AVERAGE(D103:D122)</f>
        <v>12</v>
      </c>
      <c r="M103">
        <f>K103-L103</f>
        <v>0</v>
      </c>
      <c r="N103" t="str">
        <f>IF(K103&gt;L103,"HIGH ZONE BIAS",IF(K103&lt;L103,"LOW ZONE BIAS","EQUILIBRIUM"))</f>
        <v>EQUILIBRIUM</v>
      </c>
    </row>
    <row r="104">
      <c r="A104">
        <v>27467</v>
      </c>
      <c r="B104" t="str">
        <v>2026-09-24</v>
      </c>
      <c r="C104" t="str">
        <v>Midday</v>
      </c>
      <c r="D104">
        <v>14</v>
      </c>
      <c r="E104" t="str">
        <f>IF(MOD(D104,2)=0,"EVEN","ODD")</f>
        <v>EVEN</v>
      </c>
      <c r="F104" t="str">
        <f>IF(D104&lt;=18,"LOW (1-18)","HIGH (19-36)")</f>
        <v>LOW (1-18)</v>
      </c>
      <c r="G104">
        <f>INT((D104-1)/6)+1</f>
        <v>3</v>
      </c>
      <c r="H104">
        <f>MOD(D104-1,6)+1</f>
        <v>2</v>
      </c>
      <c r="I104">
        <f>37-D104</f>
        <v>23</v>
      </c>
      <c r="J104">
        <f>ABS(D104-D105)</f>
        <v>20</v>
      </c>
      <c r="K104">
        <f>AVERAGE(D104:D108)</f>
        <v>14</v>
      </c>
      <c r="L104">
        <f>AVERAGE(D104:D123)</f>
        <v>14</v>
      </c>
      <c r="M104">
        <f>K104-L104</f>
        <v>0</v>
      </c>
      <c r="N104" t="str">
        <f>IF(K104&gt;L104,"HIGH ZONE BIAS",IF(K104&lt;L104,"LOW ZONE BIAS","EQUILIBRIUM"))</f>
        <v>EQUILIBRIUM</v>
      </c>
    </row>
    <row r="105">
      <c r="A105">
        <v>27466</v>
      </c>
      <c r="B105" t="str">
        <v>2026-09-24</v>
      </c>
      <c r="C105" t="str">
        <v>Morning</v>
      </c>
      <c r="D105">
        <v>34</v>
      </c>
      <c r="E105" t="str">
        <f>IF(MOD(D105,2)=0,"EVEN","ODD")</f>
        <v>EVEN</v>
      </c>
      <c r="F105" t="str">
        <f>IF(D105&lt;=18,"LOW (1-18)","HIGH (19-36)")</f>
        <v>HIGH (19-36)</v>
      </c>
      <c r="G105">
        <f>INT((D105-1)/6)+1</f>
        <v>6</v>
      </c>
      <c r="H105">
        <f>MOD(D105-1,6)+1</f>
        <v>4</v>
      </c>
      <c r="I105">
        <f>37-D105</f>
        <v>3</v>
      </c>
      <c r="J105">
        <f>ABS(D105-D106)</f>
        <v>14</v>
      </c>
      <c r="K105">
        <f>AVERAGE(D105:D109)</f>
        <v>34</v>
      </c>
      <c r="L105">
        <f>AVERAGE(D105:D124)</f>
        <v>34</v>
      </c>
      <c r="M105">
        <f>K105-L105</f>
        <v>0</v>
      </c>
      <c r="N105" t="str">
        <f>IF(K105&gt;L105,"HIGH ZONE BIAS",IF(K105&lt;L105,"LOW ZONE BIAS","EQUILIBRIUM"))</f>
        <v>EQUILIBRIUM</v>
      </c>
    </row>
    <row r="106">
      <c r="A106">
        <v>27465</v>
      </c>
      <c r="B106" t="str">
        <v>2026-09-23</v>
      </c>
      <c r="C106" t="str">
        <v>Evening</v>
      </c>
      <c r="D106">
        <v>20</v>
      </c>
      <c r="E106" t="str">
        <f>IF(MOD(D106,2)=0,"EVEN","ODD")</f>
        <v>EVEN</v>
      </c>
      <c r="F106" t="str">
        <f>IF(D106&lt;=18,"LOW (1-18)","HIGH (19-36)")</f>
        <v>HIGH (19-36)</v>
      </c>
      <c r="G106">
        <f>INT((D106-1)/6)+1</f>
        <v>4</v>
      </c>
      <c r="H106">
        <f>MOD(D106-1,6)+1</f>
        <v>2</v>
      </c>
      <c r="I106">
        <f>37-D106</f>
        <v>17</v>
      </c>
      <c r="J106">
        <f>ABS(D106-D107)</f>
        <v>18</v>
      </c>
      <c r="K106">
        <f>AVERAGE(D106:D110)</f>
        <v>20</v>
      </c>
      <c r="L106">
        <f>AVERAGE(D106:D125)</f>
        <v>20</v>
      </c>
      <c r="M106">
        <f>K106-L106</f>
        <v>0</v>
      </c>
      <c r="N106" t="str">
        <f>IF(K106&gt;L106,"HIGH ZONE BIAS",IF(K106&lt;L106,"LOW ZONE BIAS","EQUILIBRIUM"))</f>
        <v>EQUILIBRIUM</v>
      </c>
    </row>
    <row r="107">
      <c r="A107">
        <v>27464</v>
      </c>
      <c r="B107" t="str">
        <v>2026-09-23</v>
      </c>
      <c r="C107" t="str">
        <v>Afternoon</v>
      </c>
      <c r="D107">
        <v>2</v>
      </c>
      <c r="E107" t="str">
        <f>IF(MOD(D107,2)=0,"EVEN","ODD")</f>
        <v>EVEN</v>
      </c>
      <c r="F107" t="str">
        <f>IF(D107&lt;=18,"LOW (1-18)","HIGH (19-36)")</f>
        <v>LOW (1-18)</v>
      </c>
      <c r="G107">
        <f>INT((D107-1)/6)+1</f>
        <v>1</v>
      </c>
      <c r="H107">
        <f>MOD(D107-1,6)+1</f>
        <v>2</v>
      </c>
      <c r="I107">
        <f>37-D107</f>
        <v>35</v>
      </c>
      <c r="J107">
        <f>ABS(D107-D108)</f>
        <v>0</v>
      </c>
      <c r="K107">
        <f>AVERAGE(D107:D111)</f>
        <v>2</v>
      </c>
      <c r="L107">
        <f>AVERAGE(D107:D126)</f>
        <v>2</v>
      </c>
      <c r="M107">
        <f>K107-L107</f>
        <v>0</v>
      </c>
      <c r="N107" t="str">
        <f>IF(K107&gt;L107,"HIGH ZONE BIAS",IF(K107&lt;L107,"LOW ZONE BIAS","EQUILIBRIUM"))</f>
        <v>EQUILIBRIUM</v>
      </c>
    </row>
    <row r="108">
      <c r="A108">
        <v>27463</v>
      </c>
      <c r="B108" t="str">
        <v>2026-09-23</v>
      </c>
      <c r="C108" t="str">
        <v>Midday</v>
      </c>
      <c r="D108">
        <v>2</v>
      </c>
      <c r="E108" t="str">
        <f>IF(MOD(D108,2)=0,"EVEN","ODD")</f>
        <v>EVEN</v>
      </c>
      <c r="F108" t="str">
        <f>IF(D108&lt;=18,"LOW (1-18)","HIGH (19-36)")</f>
        <v>LOW (1-18)</v>
      </c>
      <c r="G108">
        <f>INT((D108-1)/6)+1</f>
        <v>1</v>
      </c>
      <c r="H108">
        <f>MOD(D108-1,6)+1</f>
        <v>2</v>
      </c>
      <c r="I108">
        <f>37-D108</f>
        <v>35</v>
      </c>
      <c r="J108">
        <f>ABS(D108-D109)</f>
        <v>28</v>
      </c>
      <c r="K108">
        <f>AVERAGE(D108:D112)</f>
        <v>2</v>
      </c>
      <c r="L108">
        <f>AVERAGE(D108:D127)</f>
        <v>2</v>
      </c>
      <c r="M108">
        <f>K108-L108</f>
        <v>0</v>
      </c>
      <c r="N108" t="str">
        <f>IF(K108&gt;L108,"HIGH ZONE BIAS",IF(K108&lt;L108,"LOW ZONE BIAS","EQUILIBRIUM"))</f>
        <v>EQUILIBRIUM</v>
      </c>
    </row>
    <row r="109">
      <c r="A109">
        <v>27462</v>
      </c>
      <c r="B109" t="str">
        <v>2026-09-23</v>
      </c>
      <c r="C109" t="str">
        <v>Morning</v>
      </c>
      <c r="D109">
        <v>30</v>
      </c>
      <c r="E109" t="str">
        <f>IF(MOD(D109,2)=0,"EVEN","ODD")</f>
        <v>EVEN</v>
      </c>
      <c r="F109" t="str">
        <f>IF(D109&lt;=18,"LOW (1-18)","HIGH (19-36)")</f>
        <v>HIGH (19-36)</v>
      </c>
      <c r="G109">
        <f>INT((D109-1)/6)+1</f>
        <v>5</v>
      </c>
      <c r="H109">
        <f>MOD(D109-1,6)+1</f>
        <v>6</v>
      </c>
      <c r="I109">
        <f>37-D109</f>
        <v>7</v>
      </c>
      <c r="J109">
        <f>ABS(D109-D110)</f>
        <v>16</v>
      </c>
      <c r="K109">
        <f>AVERAGE(D109:D113)</f>
        <v>30</v>
      </c>
      <c r="L109">
        <f>AVERAGE(D109:D128)</f>
        <v>30</v>
      </c>
      <c r="M109">
        <f>K109-L109</f>
        <v>0</v>
      </c>
      <c r="N109" t="str">
        <f>IF(K109&gt;L109,"HIGH ZONE BIAS",IF(K109&lt;L109,"LOW ZONE BIAS","EQUILIBRIUM"))</f>
        <v>EQUILIBRIUM</v>
      </c>
    </row>
    <row r="110">
      <c r="A110">
        <v>27461</v>
      </c>
      <c r="B110" t="str">
        <v>2026-09-22</v>
      </c>
      <c r="C110" t="str">
        <v>Evening</v>
      </c>
      <c r="D110">
        <v>14</v>
      </c>
      <c r="E110" t="str">
        <f>IF(MOD(D110,2)=0,"EVEN","ODD")</f>
        <v>EVEN</v>
      </c>
      <c r="F110" t="str">
        <f>IF(D110&lt;=18,"LOW (1-18)","HIGH (19-36)")</f>
        <v>LOW (1-18)</v>
      </c>
      <c r="G110">
        <f>INT((D110-1)/6)+1</f>
        <v>3</v>
      </c>
      <c r="H110">
        <f>MOD(D110-1,6)+1</f>
        <v>2</v>
      </c>
      <c r="I110">
        <f>37-D110</f>
        <v>23</v>
      </c>
      <c r="J110">
        <f>ABS(D110-D111)</f>
        <v>9</v>
      </c>
      <c r="K110">
        <f>AVERAGE(D110:D114)</f>
        <v>14</v>
      </c>
      <c r="L110">
        <f>AVERAGE(D110:D129)</f>
        <v>14</v>
      </c>
      <c r="M110">
        <f>K110-L110</f>
        <v>0</v>
      </c>
      <c r="N110" t="str">
        <f>IF(K110&gt;L110,"HIGH ZONE BIAS",IF(K110&lt;L110,"LOW ZONE BIAS","EQUILIBRIUM"))</f>
        <v>EQUILIBRIUM</v>
      </c>
    </row>
    <row r="111">
      <c r="A111">
        <v>27460</v>
      </c>
      <c r="B111" t="str">
        <v>2026-09-22</v>
      </c>
      <c r="C111" t="str">
        <v>Afternoon</v>
      </c>
      <c r="D111">
        <v>23</v>
      </c>
      <c r="E111" t="str">
        <f>IF(MOD(D111,2)=0,"EVEN","ODD")</f>
        <v>ODD</v>
      </c>
      <c r="F111" t="str">
        <f>IF(D111&lt;=18,"LOW (1-18)","HIGH (19-36)")</f>
        <v>HIGH (19-36)</v>
      </c>
      <c r="G111">
        <f>INT((D111-1)/6)+1</f>
        <v>4</v>
      </c>
      <c r="H111">
        <f>MOD(D111-1,6)+1</f>
        <v>5</v>
      </c>
      <c r="I111">
        <f>37-D111</f>
        <v>14</v>
      </c>
      <c r="J111">
        <f>ABS(D111-D112)</f>
        <v>8</v>
      </c>
      <c r="K111">
        <f>AVERAGE(D111:D115)</f>
        <v>23</v>
      </c>
      <c r="L111">
        <f>AVERAGE(D111:D130)</f>
        <v>23</v>
      </c>
      <c r="M111">
        <f>K111-L111</f>
        <v>0</v>
      </c>
      <c r="N111" t="str">
        <f>IF(K111&gt;L111,"HIGH ZONE BIAS",IF(K111&lt;L111,"LOW ZONE BIAS","EQUILIBRIUM"))</f>
        <v>EQUILIBRIUM</v>
      </c>
    </row>
    <row r="112">
      <c r="A112">
        <v>27459</v>
      </c>
      <c r="B112" t="str">
        <v>2026-09-22</v>
      </c>
      <c r="C112" t="str">
        <v>Midday</v>
      </c>
      <c r="D112">
        <v>31</v>
      </c>
      <c r="E112" t="str">
        <f>IF(MOD(D112,2)=0,"EVEN","ODD")</f>
        <v>ODD</v>
      </c>
      <c r="F112" t="str">
        <f>IF(D112&lt;=18,"LOW (1-18)","HIGH (19-36)")</f>
        <v>HIGH (19-36)</v>
      </c>
      <c r="G112">
        <f>INT((D112-1)/6)+1</f>
        <v>6</v>
      </c>
      <c r="H112">
        <f>MOD(D112-1,6)+1</f>
        <v>1</v>
      </c>
      <c r="I112">
        <f>37-D112</f>
        <v>6</v>
      </c>
      <c r="J112">
        <f>ABS(D112-D113)</f>
        <v>5</v>
      </c>
      <c r="K112">
        <f>AVERAGE(D112:D116)</f>
        <v>31</v>
      </c>
      <c r="L112">
        <f>AVERAGE(D112:D131)</f>
        <v>31</v>
      </c>
      <c r="M112">
        <f>K112-L112</f>
        <v>0</v>
      </c>
      <c r="N112" t="str">
        <f>IF(K112&gt;L112,"HIGH ZONE BIAS",IF(K112&lt;L112,"LOW ZONE BIAS","EQUILIBRIUM"))</f>
        <v>EQUILIBRIUM</v>
      </c>
    </row>
    <row r="113">
      <c r="A113">
        <v>27458</v>
      </c>
      <c r="B113" t="str">
        <v>2026-09-22</v>
      </c>
      <c r="C113" t="str">
        <v>Morning</v>
      </c>
      <c r="D113">
        <v>26</v>
      </c>
      <c r="E113" t="str">
        <f>IF(MOD(D113,2)=0,"EVEN","ODD")</f>
        <v>EVEN</v>
      </c>
      <c r="F113" t="str">
        <f>IF(D113&lt;=18,"LOW (1-18)","HIGH (19-36)")</f>
        <v>HIGH (19-36)</v>
      </c>
      <c r="G113">
        <f>INT((D113-1)/6)+1</f>
        <v>5</v>
      </c>
      <c r="H113">
        <f>MOD(D113-1,6)+1</f>
        <v>2</v>
      </c>
      <c r="I113">
        <f>37-D113</f>
        <v>11</v>
      </c>
      <c r="J113">
        <f>ABS(D113-D114)</f>
        <v>5</v>
      </c>
      <c r="K113">
        <f>AVERAGE(D113:D117)</f>
        <v>26</v>
      </c>
      <c r="L113">
        <f>AVERAGE(D113:D132)</f>
        <v>26</v>
      </c>
      <c r="M113">
        <f>K113-L113</f>
        <v>0</v>
      </c>
      <c r="N113" t="str">
        <f>IF(K113&gt;L113,"HIGH ZONE BIAS",IF(K113&lt;L113,"LOW ZONE BIAS","EQUILIBRIUM"))</f>
        <v>EQUILIBRIUM</v>
      </c>
    </row>
    <row r="114">
      <c r="A114">
        <v>27457</v>
      </c>
      <c r="B114" t="str">
        <v>2026-09-21</v>
      </c>
      <c r="C114" t="str">
        <v>Evening</v>
      </c>
      <c r="D114">
        <v>21</v>
      </c>
      <c r="E114" t="str">
        <f>IF(MOD(D114,2)=0,"EVEN","ODD")</f>
        <v>ODD</v>
      </c>
      <c r="F114" t="str">
        <f>IF(D114&lt;=18,"LOW (1-18)","HIGH (19-36)")</f>
        <v>HIGH (19-36)</v>
      </c>
      <c r="G114">
        <f>INT((D114-1)/6)+1</f>
        <v>4</v>
      </c>
      <c r="H114">
        <f>MOD(D114-1,6)+1</f>
        <v>3</v>
      </c>
      <c r="I114">
        <f>37-D114</f>
        <v>16</v>
      </c>
      <c r="J114">
        <f>ABS(D114-D115)</f>
        <v>5</v>
      </c>
      <c r="K114">
        <f>AVERAGE(D114:D118)</f>
        <v>21</v>
      </c>
      <c r="L114">
        <f>AVERAGE(D114:D133)</f>
        <v>21</v>
      </c>
      <c r="M114">
        <f>K114-L114</f>
        <v>0</v>
      </c>
      <c r="N114" t="str">
        <f>IF(K114&gt;L114,"HIGH ZONE BIAS",IF(K114&lt;L114,"LOW ZONE BIAS","EQUILIBRIUM"))</f>
        <v>EQUILIBRIUM</v>
      </c>
    </row>
    <row r="115">
      <c r="A115">
        <v>27456</v>
      </c>
      <c r="B115" t="str">
        <v>2026-09-21</v>
      </c>
      <c r="C115" t="str">
        <v>Afternoon</v>
      </c>
      <c r="D115">
        <v>16</v>
      </c>
      <c r="E115" t="str">
        <f>IF(MOD(D115,2)=0,"EVEN","ODD")</f>
        <v>EVEN</v>
      </c>
      <c r="F115" t="str">
        <f>IF(D115&lt;=18,"LOW (1-18)","HIGH (19-36)")</f>
        <v>LOW (1-18)</v>
      </c>
      <c r="G115">
        <f>INT((D115-1)/6)+1</f>
        <v>3</v>
      </c>
      <c r="H115">
        <f>MOD(D115-1,6)+1</f>
        <v>4</v>
      </c>
      <c r="I115">
        <f>37-D115</f>
        <v>21</v>
      </c>
      <c r="J115">
        <f>ABS(D115-D116)</f>
        <v>8</v>
      </c>
      <c r="K115">
        <f>AVERAGE(D115:D119)</f>
        <v>16</v>
      </c>
      <c r="L115">
        <f>AVERAGE(D115:D134)</f>
        <v>16</v>
      </c>
      <c r="M115">
        <f>K115-L115</f>
        <v>0</v>
      </c>
      <c r="N115" t="str">
        <f>IF(K115&gt;L115,"HIGH ZONE BIAS",IF(K115&lt;L115,"LOW ZONE BIAS","EQUILIBRIUM"))</f>
        <v>EQUILIBRIUM</v>
      </c>
    </row>
    <row r="116">
      <c r="A116">
        <v>27455</v>
      </c>
      <c r="B116" t="str">
        <v>2026-09-21</v>
      </c>
      <c r="C116" t="str">
        <v>Midday</v>
      </c>
      <c r="D116">
        <v>8</v>
      </c>
      <c r="E116" t="str">
        <f>IF(MOD(D116,2)=0,"EVEN","ODD")</f>
        <v>EVEN</v>
      </c>
      <c r="F116" t="str">
        <f>IF(D116&lt;=18,"LOW (1-18)","HIGH (19-36)")</f>
        <v>LOW (1-18)</v>
      </c>
      <c r="G116">
        <f>INT((D116-1)/6)+1</f>
        <v>2</v>
      </c>
      <c r="H116">
        <f>MOD(D116-1,6)+1</f>
        <v>2</v>
      </c>
      <c r="I116">
        <f>37-D116</f>
        <v>29</v>
      </c>
      <c r="J116">
        <f>ABS(D116-D117)</f>
        <v>4</v>
      </c>
      <c r="K116">
        <f>AVERAGE(D116:D120)</f>
        <v>8</v>
      </c>
      <c r="L116">
        <f>AVERAGE(D116:D135)</f>
        <v>8</v>
      </c>
      <c r="M116">
        <f>K116-L116</f>
        <v>0</v>
      </c>
      <c r="N116" t="str">
        <f>IF(K116&gt;L116,"HIGH ZONE BIAS",IF(K116&lt;L116,"LOW ZONE BIAS","EQUILIBRIUM"))</f>
        <v>EQUILIBRIUM</v>
      </c>
    </row>
    <row r="117">
      <c r="A117">
        <v>27454</v>
      </c>
      <c r="B117" t="str">
        <v>2026-09-21</v>
      </c>
      <c r="C117" t="str">
        <v>Morning</v>
      </c>
      <c r="D117">
        <v>4</v>
      </c>
      <c r="E117" t="str">
        <f>IF(MOD(D117,2)=0,"EVEN","ODD")</f>
        <v>EVEN</v>
      </c>
      <c r="F117" t="str">
        <f>IF(D117&lt;=18,"LOW (1-18)","HIGH (19-36)")</f>
        <v>LOW (1-18)</v>
      </c>
      <c r="G117">
        <f>INT((D117-1)/6)+1</f>
        <v>1</v>
      </c>
      <c r="H117">
        <f>MOD(D117-1,6)+1</f>
        <v>4</v>
      </c>
      <c r="I117">
        <f>37-D117</f>
        <v>33</v>
      </c>
      <c r="J117">
        <f>ABS(D117-D118)</f>
        <v>14</v>
      </c>
      <c r="K117">
        <f>AVERAGE(D117:D121)</f>
        <v>4</v>
      </c>
      <c r="L117">
        <f>AVERAGE(D117:D136)</f>
        <v>4</v>
      </c>
      <c r="M117">
        <f>K117-L117</f>
        <v>0</v>
      </c>
      <c r="N117" t="str">
        <f>IF(K117&gt;L117,"HIGH ZONE BIAS",IF(K117&lt;L117,"LOW ZONE BIAS","EQUILIBRIUM"))</f>
        <v>EQUILIBRIUM</v>
      </c>
    </row>
    <row r="118">
      <c r="A118">
        <v>27453</v>
      </c>
      <c r="B118" t="str">
        <v>2026-09-20</v>
      </c>
      <c r="C118" t="str">
        <v>Evening</v>
      </c>
      <c r="D118">
        <v>18</v>
      </c>
      <c r="E118" t="str">
        <f>IF(MOD(D118,2)=0,"EVEN","ODD")</f>
        <v>EVEN</v>
      </c>
      <c r="F118" t="str">
        <f>IF(D118&lt;=18,"LOW (1-18)","HIGH (19-36)")</f>
        <v>LOW (1-18)</v>
      </c>
      <c r="G118">
        <f>INT((D118-1)/6)+1</f>
        <v>3</v>
      </c>
      <c r="H118">
        <f>MOD(D118-1,6)+1</f>
        <v>6</v>
      </c>
      <c r="I118">
        <f>37-D118</f>
        <v>19</v>
      </c>
      <c r="J118">
        <f>ABS(D118-D119)</f>
        <v>2</v>
      </c>
      <c r="K118">
        <f>AVERAGE(D118:D122)</f>
        <v>18</v>
      </c>
      <c r="L118">
        <f>AVERAGE(D118:D137)</f>
        <v>18</v>
      </c>
      <c r="M118">
        <f>K118-L118</f>
        <v>0</v>
      </c>
      <c r="N118" t="str">
        <f>IF(K118&gt;L118,"HIGH ZONE BIAS",IF(K118&lt;L118,"LOW ZONE BIAS","EQUILIBRIUM"))</f>
        <v>EQUILIBRIUM</v>
      </c>
    </row>
    <row r="119">
      <c r="A119">
        <v>27452</v>
      </c>
      <c r="B119" t="str">
        <v>2026-09-20</v>
      </c>
      <c r="C119" t="str">
        <v>Afternoon</v>
      </c>
      <c r="D119">
        <v>20</v>
      </c>
      <c r="E119" t="str">
        <f>IF(MOD(D119,2)=0,"EVEN","ODD")</f>
        <v>EVEN</v>
      </c>
      <c r="F119" t="str">
        <f>IF(D119&lt;=18,"LOW (1-18)","HIGH (19-36)")</f>
        <v>HIGH (19-36)</v>
      </c>
      <c r="G119">
        <f>INT((D119-1)/6)+1</f>
        <v>4</v>
      </c>
      <c r="H119">
        <f>MOD(D119-1,6)+1</f>
        <v>2</v>
      </c>
      <c r="I119">
        <f>37-D119</f>
        <v>17</v>
      </c>
      <c r="J119">
        <f>ABS(D119-D120)</f>
        <v>0</v>
      </c>
      <c r="K119">
        <f>AVERAGE(D119:D123)</f>
        <v>20</v>
      </c>
      <c r="L119">
        <f>AVERAGE(D119:D138)</f>
        <v>20</v>
      </c>
      <c r="M119">
        <f>K119-L119</f>
        <v>0</v>
      </c>
      <c r="N119" t="str">
        <f>IF(K119&gt;L119,"HIGH ZONE BIAS",IF(K119&lt;L119,"LOW ZONE BIAS","EQUILIBRIUM"))</f>
        <v>EQUILIBRIUM</v>
      </c>
    </row>
    <row r="120">
      <c r="A120">
        <v>27451</v>
      </c>
      <c r="B120" t="str">
        <v>2026-09-20</v>
      </c>
      <c r="C120" t="str">
        <v>Midday</v>
      </c>
      <c r="D120">
        <v>20</v>
      </c>
      <c r="E120" t="str">
        <f>IF(MOD(D120,2)=0,"EVEN","ODD")</f>
        <v>EVEN</v>
      </c>
      <c r="F120" t="str">
        <f>IF(D120&lt;=18,"LOW (1-18)","HIGH (19-36)")</f>
        <v>HIGH (19-36)</v>
      </c>
      <c r="G120">
        <f>INT((D120-1)/6)+1</f>
        <v>4</v>
      </c>
      <c r="H120">
        <f>MOD(D120-1,6)+1</f>
        <v>2</v>
      </c>
      <c r="I120">
        <f>37-D120</f>
        <v>17</v>
      </c>
      <c r="J120">
        <f>ABS(D120-D121)</f>
        <v>7</v>
      </c>
      <c r="K120">
        <f>AVERAGE(D120:D124)</f>
        <v>20</v>
      </c>
      <c r="L120">
        <f>AVERAGE(D120:D139)</f>
        <v>20</v>
      </c>
      <c r="M120">
        <f>K120-L120</f>
        <v>0</v>
      </c>
      <c r="N120" t="str">
        <f>IF(K120&gt;L120,"HIGH ZONE BIAS",IF(K120&lt;L120,"LOW ZONE BIAS","EQUILIBRIUM"))</f>
        <v>EQUILIBRIUM</v>
      </c>
    </row>
    <row r="121">
      <c r="A121">
        <v>27450</v>
      </c>
      <c r="B121" t="str">
        <v>2026-09-20</v>
      </c>
      <c r="C121" t="str">
        <v>Morning</v>
      </c>
      <c r="D121">
        <v>13</v>
      </c>
      <c r="E121" t="str">
        <f>IF(MOD(D121,2)=0,"EVEN","ODD")</f>
        <v>ODD</v>
      </c>
      <c r="F121" t="str">
        <f>IF(D121&lt;=18,"LOW (1-18)","HIGH (19-36)")</f>
        <v>LOW (1-18)</v>
      </c>
      <c r="G121">
        <f>INT((D121-1)/6)+1</f>
        <v>3</v>
      </c>
      <c r="H121">
        <f>MOD(D121-1,6)+1</f>
        <v>1</v>
      </c>
      <c r="I121">
        <f>37-D121</f>
        <v>24</v>
      </c>
      <c r="J121">
        <f>ABS(D121-D122)</f>
        <v>18</v>
      </c>
      <c r="K121">
        <f>AVERAGE(D121:D125)</f>
        <v>13</v>
      </c>
      <c r="L121">
        <f>AVERAGE(D121:D140)</f>
        <v>13</v>
      </c>
      <c r="M121">
        <f>K121-L121</f>
        <v>0</v>
      </c>
      <c r="N121" t="str">
        <f>IF(K121&gt;L121,"HIGH ZONE BIAS",IF(K121&lt;L121,"LOW ZONE BIAS","EQUILIBRIUM"))</f>
        <v>EQUILIBRIUM</v>
      </c>
    </row>
    <row r="122">
      <c r="A122">
        <v>27449</v>
      </c>
      <c r="B122" t="str">
        <v>2026-09-19</v>
      </c>
      <c r="C122" t="str">
        <v>Evening</v>
      </c>
      <c r="D122">
        <v>31</v>
      </c>
      <c r="E122" t="str">
        <f>IF(MOD(D122,2)=0,"EVEN","ODD")</f>
        <v>ODD</v>
      </c>
      <c r="F122" t="str">
        <f>IF(D122&lt;=18,"LOW (1-18)","HIGH (19-36)")</f>
        <v>HIGH (19-36)</v>
      </c>
      <c r="G122">
        <f>INT((D122-1)/6)+1</f>
        <v>6</v>
      </c>
      <c r="H122">
        <f>MOD(D122-1,6)+1</f>
        <v>1</v>
      </c>
      <c r="I122">
        <f>37-D122</f>
        <v>6</v>
      </c>
      <c r="J122">
        <f>ABS(D122-D123)</f>
        <v>4</v>
      </c>
      <c r="K122">
        <f>AVERAGE(D122:D126)</f>
        <v>31</v>
      </c>
      <c r="L122">
        <f>AVERAGE(D122:D141)</f>
        <v>31</v>
      </c>
      <c r="M122">
        <f>K122-L122</f>
        <v>0</v>
      </c>
      <c r="N122" t="str">
        <f>IF(K122&gt;L122,"HIGH ZONE BIAS",IF(K122&lt;L122,"LOW ZONE BIAS","EQUILIBRIUM"))</f>
        <v>EQUILIBRIUM</v>
      </c>
    </row>
    <row r="123">
      <c r="A123">
        <v>27448</v>
      </c>
      <c r="B123" t="str">
        <v>2026-09-19</v>
      </c>
      <c r="C123" t="str">
        <v>Afternoon</v>
      </c>
      <c r="D123">
        <v>35</v>
      </c>
      <c r="E123" t="str">
        <f>IF(MOD(D123,2)=0,"EVEN","ODD")</f>
        <v>ODD</v>
      </c>
      <c r="F123" t="str">
        <f>IF(D123&lt;=18,"LOW (1-18)","HIGH (19-36)")</f>
        <v>HIGH (19-36)</v>
      </c>
      <c r="G123">
        <f>INT((D123-1)/6)+1</f>
        <v>6</v>
      </c>
      <c r="H123">
        <f>MOD(D123-1,6)+1</f>
        <v>5</v>
      </c>
      <c r="I123">
        <f>37-D123</f>
        <v>2</v>
      </c>
      <c r="J123">
        <f>ABS(D123-D124)</f>
        <v>18</v>
      </c>
      <c r="K123">
        <f>AVERAGE(D123:D127)</f>
        <v>35</v>
      </c>
      <c r="L123">
        <f>AVERAGE(D123:D142)</f>
        <v>35</v>
      </c>
      <c r="M123">
        <f>K123-L123</f>
        <v>0</v>
      </c>
      <c r="N123" t="str">
        <f>IF(K123&gt;L123,"HIGH ZONE BIAS",IF(K123&lt;L123,"LOW ZONE BIAS","EQUILIBRIUM"))</f>
        <v>EQUILIBRIUM</v>
      </c>
    </row>
    <row r="124">
      <c r="A124">
        <v>27447</v>
      </c>
      <c r="B124" t="str">
        <v>2026-09-19</v>
      </c>
      <c r="C124" t="str">
        <v>Midday</v>
      </c>
      <c r="D124">
        <v>17</v>
      </c>
      <c r="E124" t="str">
        <f>IF(MOD(D124,2)=0,"EVEN","ODD")</f>
        <v>ODD</v>
      </c>
      <c r="F124" t="str">
        <f>IF(D124&lt;=18,"LOW (1-18)","HIGH (19-36)")</f>
        <v>LOW (1-18)</v>
      </c>
      <c r="G124">
        <f>INT((D124-1)/6)+1</f>
        <v>3</v>
      </c>
      <c r="H124">
        <f>MOD(D124-1,6)+1</f>
        <v>5</v>
      </c>
      <c r="I124">
        <f>37-D124</f>
        <v>20</v>
      </c>
      <c r="J124">
        <f>ABS(D124-D125)</f>
        <v>14</v>
      </c>
      <c r="K124">
        <f>AVERAGE(D124:D128)</f>
        <v>17</v>
      </c>
      <c r="L124">
        <f>AVERAGE(D124:D143)</f>
        <v>17</v>
      </c>
      <c r="M124">
        <f>K124-L124</f>
        <v>0</v>
      </c>
      <c r="N124" t="str">
        <f>IF(K124&gt;L124,"HIGH ZONE BIAS",IF(K124&lt;L124,"LOW ZONE BIAS","EQUILIBRIUM"))</f>
        <v>EQUILIBRIUM</v>
      </c>
    </row>
    <row r="125">
      <c r="A125">
        <v>27446</v>
      </c>
      <c r="B125" t="str">
        <v>2026-09-19</v>
      </c>
      <c r="C125" t="str">
        <v>Morning</v>
      </c>
      <c r="D125">
        <v>3</v>
      </c>
      <c r="E125" t="str">
        <f>IF(MOD(D125,2)=0,"EVEN","ODD")</f>
        <v>ODD</v>
      </c>
      <c r="F125" t="str">
        <f>IF(D125&lt;=18,"LOW (1-18)","HIGH (19-36)")</f>
        <v>LOW (1-18)</v>
      </c>
      <c r="G125">
        <f>INT((D125-1)/6)+1</f>
        <v>1</v>
      </c>
      <c r="H125">
        <f>MOD(D125-1,6)+1</f>
        <v>3</v>
      </c>
      <c r="I125">
        <f>37-D125</f>
        <v>34</v>
      </c>
      <c r="J125">
        <f>ABS(D125-D126)</f>
        <v>8</v>
      </c>
      <c r="K125">
        <f>AVERAGE(D125:D129)</f>
        <v>3</v>
      </c>
      <c r="L125">
        <f>AVERAGE(D125:D144)</f>
        <v>3</v>
      </c>
      <c r="M125">
        <f>K125-L125</f>
        <v>0</v>
      </c>
      <c r="N125" t="str">
        <f>IF(K125&gt;L125,"HIGH ZONE BIAS",IF(K125&lt;L125,"LOW ZONE BIAS","EQUILIBRIUM"))</f>
        <v>EQUILIBRIUM</v>
      </c>
    </row>
    <row r="126">
      <c r="A126">
        <v>27445</v>
      </c>
      <c r="B126" t="str">
        <v>2026-09-18</v>
      </c>
      <c r="C126" t="str">
        <v>Evening</v>
      </c>
      <c r="D126">
        <v>11</v>
      </c>
      <c r="E126" t="str">
        <f>IF(MOD(D126,2)=0,"EVEN","ODD")</f>
        <v>ODD</v>
      </c>
      <c r="F126" t="str">
        <f>IF(D126&lt;=18,"LOW (1-18)","HIGH (19-36)")</f>
        <v>LOW (1-18)</v>
      </c>
      <c r="G126">
        <f>INT((D126-1)/6)+1</f>
        <v>2</v>
      </c>
      <c r="H126">
        <f>MOD(D126-1,6)+1</f>
        <v>5</v>
      </c>
      <c r="I126">
        <f>37-D126</f>
        <v>26</v>
      </c>
      <c r="J126">
        <f>ABS(D126-D127)</f>
        <v>22</v>
      </c>
      <c r="K126">
        <f>AVERAGE(D126:D130)</f>
        <v>11</v>
      </c>
      <c r="L126">
        <f>AVERAGE(D126:D145)</f>
        <v>11</v>
      </c>
      <c r="M126">
        <f>K126-L126</f>
        <v>0</v>
      </c>
      <c r="N126" t="str">
        <f>IF(K126&gt;L126,"HIGH ZONE BIAS",IF(K126&lt;L126,"LOW ZONE BIAS","EQUILIBRIUM"))</f>
        <v>EQUILIBRIUM</v>
      </c>
    </row>
    <row r="127">
      <c r="A127">
        <v>27444</v>
      </c>
      <c r="B127" t="str">
        <v>2026-09-18</v>
      </c>
      <c r="C127" t="str">
        <v>Afternoon</v>
      </c>
      <c r="D127">
        <v>33</v>
      </c>
      <c r="E127" t="str">
        <f>IF(MOD(D127,2)=0,"EVEN","ODD")</f>
        <v>ODD</v>
      </c>
      <c r="F127" t="str">
        <f>IF(D127&lt;=18,"LOW (1-18)","HIGH (19-36)")</f>
        <v>HIGH (19-36)</v>
      </c>
      <c r="G127">
        <f>INT((D127-1)/6)+1</f>
        <v>6</v>
      </c>
      <c r="H127">
        <f>MOD(D127-1,6)+1</f>
        <v>3</v>
      </c>
      <c r="I127">
        <f>37-D127</f>
        <v>4</v>
      </c>
      <c r="J127">
        <f>ABS(D127-D128)</f>
        <v>0</v>
      </c>
      <c r="K127">
        <f>AVERAGE(D127:D131)</f>
        <v>33</v>
      </c>
      <c r="L127">
        <f>AVERAGE(D127:D146)</f>
        <v>33</v>
      </c>
      <c r="M127">
        <f>K127-L127</f>
        <v>0</v>
      </c>
      <c r="N127" t="str">
        <f>IF(K127&gt;L127,"HIGH ZONE BIAS",IF(K127&lt;L127,"LOW ZONE BIAS","EQUILIBRIUM"))</f>
        <v>EQUILIBRIUM</v>
      </c>
    </row>
    <row r="128">
      <c r="A128">
        <v>27443</v>
      </c>
      <c r="B128" t="str">
        <v>2026-09-18</v>
      </c>
      <c r="C128" t="str">
        <v>Midday</v>
      </c>
      <c r="D128">
        <v>33</v>
      </c>
      <c r="E128" t="str">
        <f>IF(MOD(D128,2)=0,"EVEN","ODD")</f>
        <v>ODD</v>
      </c>
      <c r="F128" t="str">
        <f>IF(D128&lt;=18,"LOW (1-18)","HIGH (19-36)")</f>
        <v>HIGH (19-36)</v>
      </c>
      <c r="G128">
        <f>INT((D128-1)/6)+1</f>
        <v>6</v>
      </c>
      <c r="H128">
        <f>MOD(D128-1,6)+1</f>
        <v>3</v>
      </c>
      <c r="I128">
        <f>37-D128</f>
        <v>4</v>
      </c>
      <c r="J128">
        <f>ABS(D128-D129)</f>
        <v>6</v>
      </c>
      <c r="K128">
        <f>AVERAGE(D128:D132)</f>
        <v>33</v>
      </c>
      <c r="L128">
        <f>AVERAGE(D128:D147)</f>
        <v>33</v>
      </c>
      <c r="M128">
        <f>K128-L128</f>
        <v>0</v>
      </c>
      <c r="N128" t="str">
        <f>IF(K128&gt;L128,"HIGH ZONE BIAS",IF(K128&lt;L128,"LOW ZONE BIAS","EQUILIBRIUM"))</f>
        <v>EQUILIBRIUM</v>
      </c>
    </row>
    <row r="129">
      <c r="A129">
        <v>27442</v>
      </c>
      <c r="B129" t="str">
        <v>2026-09-18</v>
      </c>
      <c r="C129" t="str">
        <v>Morning</v>
      </c>
      <c r="D129">
        <v>27</v>
      </c>
      <c r="E129" t="str">
        <f>IF(MOD(D129,2)=0,"EVEN","ODD")</f>
        <v>ODD</v>
      </c>
      <c r="F129" t="str">
        <f>IF(D129&lt;=18,"LOW (1-18)","HIGH (19-36)")</f>
        <v>HIGH (19-36)</v>
      </c>
      <c r="G129">
        <f>INT((D129-1)/6)+1</f>
        <v>5</v>
      </c>
      <c r="H129">
        <f>MOD(D129-1,6)+1</f>
        <v>3</v>
      </c>
      <c r="I129">
        <f>37-D129</f>
        <v>10</v>
      </c>
      <c r="J129">
        <f>ABS(D129-D130)</f>
        <v>1</v>
      </c>
      <c r="K129">
        <f>AVERAGE(D129:D133)</f>
        <v>27</v>
      </c>
      <c r="L129">
        <f>AVERAGE(D129:D148)</f>
        <v>27</v>
      </c>
      <c r="M129">
        <f>K129-L129</f>
        <v>0</v>
      </c>
      <c r="N129" t="str">
        <f>IF(K129&gt;L129,"HIGH ZONE BIAS",IF(K129&lt;L129,"LOW ZONE BIAS","EQUILIBRIUM"))</f>
        <v>EQUILIBRIUM</v>
      </c>
    </row>
    <row r="130">
      <c r="A130">
        <v>27441</v>
      </c>
      <c r="B130" t="str">
        <v>2026-09-17</v>
      </c>
      <c r="C130" t="str">
        <v>Evening</v>
      </c>
      <c r="D130">
        <v>26</v>
      </c>
      <c r="E130" t="str">
        <f>IF(MOD(D130,2)=0,"EVEN","ODD")</f>
        <v>EVEN</v>
      </c>
      <c r="F130" t="str">
        <f>IF(D130&lt;=18,"LOW (1-18)","HIGH (19-36)")</f>
        <v>HIGH (19-36)</v>
      </c>
      <c r="G130">
        <f>INT((D130-1)/6)+1</f>
        <v>5</v>
      </c>
      <c r="H130">
        <f>MOD(D130-1,6)+1</f>
        <v>2</v>
      </c>
      <c r="I130">
        <f>37-D130</f>
        <v>11</v>
      </c>
      <c r="J130">
        <f>ABS(D130-D131)</f>
        <v>6</v>
      </c>
      <c r="K130">
        <f>AVERAGE(D130:D134)</f>
        <v>26</v>
      </c>
      <c r="L130">
        <f>AVERAGE(D130:D149)</f>
        <v>26</v>
      </c>
      <c r="M130">
        <f>K130-L130</f>
        <v>0</v>
      </c>
      <c r="N130" t="str">
        <f>IF(K130&gt;L130,"HIGH ZONE BIAS",IF(K130&lt;L130,"LOW ZONE BIAS","EQUILIBRIUM"))</f>
        <v>EQUILIBRIUM</v>
      </c>
    </row>
    <row r="131">
      <c r="A131">
        <v>27440</v>
      </c>
      <c r="B131" t="str">
        <v>2026-09-17</v>
      </c>
      <c r="C131" t="str">
        <v>Afternoon</v>
      </c>
      <c r="D131">
        <v>32</v>
      </c>
      <c r="E131" t="str">
        <f>IF(MOD(D131,2)=0,"EVEN","ODD")</f>
        <v>EVEN</v>
      </c>
      <c r="F131" t="str">
        <f>IF(D131&lt;=18,"LOW (1-18)","HIGH (19-36)")</f>
        <v>HIGH (19-36)</v>
      </c>
      <c r="G131">
        <f>INT((D131-1)/6)+1</f>
        <v>6</v>
      </c>
      <c r="H131">
        <f>MOD(D131-1,6)+1</f>
        <v>2</v>
      </c>
      <c r="I131">
        <f>37-D131</f>
        <v>5</v>
      </c>
      <c r="J131">
        <f>ABS(D131-D132)</f>
        <v>1</v>
      </c>
      <c r="K131">
        <f>AVERAGE(D131:D135)</f>
        <v>32</v>
      </c>
      <c r="L131">
        <f>AVERAGE(D131:D150)</f>
        <v>32</v>
      </c>
      <c r="M131">
        <f>K131-L131</f>
        <v>0</v>
      </c>
      <c r="N131" t="str">
        <f>IF(K131&gt;L131,"HIGH ZONE BIAS",IF(K131&lt;L131,"LOW ZONE BIAS","EQUILIBRIUM"))</f>
        <v>EQUILIBRIUM</v>
      </c>
    </row>
    <row r="132">
      <c r="A132">
        <v>27439</v>
      </c>
      <c r="B132" t="str">
        <v>2026-09-17</v>
      </c>
      <c r="C132" t="str">
        <v>Midday</v>
      </c>
      <c r="D132">
        <v>33</v>
      </c>
      <c r="E132" t="str">
        <f>IF(MOD(D132,2)=0,"EVEN","ODD")</f>
        <v>ODD</v>
      </c>
      <c r="F132" t="str">
        <f>IF(D132&lt;=18,"LOW (1-18)","HIGH (19-36)")</f>
        <v>HIGH (19-36)</v>
      </c>
      <c r="G132">
        <f>INT((D132-1)/6)+1</f>
        <v>6</v>
      </c>
      <c r="H132">
        <f>MOD(D132-1,6)+1</f>
        <v>3</v>
      </c>
      <c r="I132">
        <f>37-D132</f>
        <v>4</v>
      </c>
      <c r="J132">
        <f>ABS(D132-D133)</f>
        <v>22</v>
      </c>
      <c r="K132">
        <f>AVERAGE(D132:D136)</f>
        <v>33</v>
      </c>
      <c r="L132">
        <f>AVERAGE(D132:D151)</f>
        <v>33</v>
      </c>
      <c r="M132">
        <f>K132-L132</f>
        <v>0</v>
      </c>
      <c r="N132" t="str">
        <f>IF(K132&gt;L132,"HIGH ZONE BIAS",IF(K132&lt;L132,"LOW ZONE BIAS","EQUILIBRIUM"))</f>
        <v>EQUILIBRIUM</v>
      </c>
    </row>
    <row r="133">
      <c r="A133">
        <v>27438</v>
      </c>
      <c r="B133" t="str">
        <v>2026-09-17</v>
      </c>
      <c r="C133" t="str">
        <v>Morning</v>
      </c>
      <c r="D133">
        <v>11</v>
      </c>
      <c r="E133" t="str">
        <f>IF(MOD(D133,2)=0,"EVEN","ODD")</f>
        <v>ODD</v>
      </c>
      <c r="F133" t="str">
        <f>IF(D133&lt;=18,"LOW (1-18)","HIGH (19-36)")</f>
        <v>LOW (1-18)</v>
      </c>
      <c r="G133">
        <f>INT((D133-1)/6)+1</f>
        <v>2</v>
      </c>
      <c r="H133">
        <f>MOD(D133-1,6)+1</f>
        <v>5</v>
      </c>
      <c r="I133">
        <f>37-D133</f>
        <v>26</v>
      </c>
      <c r="J133">
        <f>ABS(D133-D134)</f>
        <v>12</v>
      </c>
      <c r="K133">
        <f>AVERAGE(D133:D137)</f>
        <v>11</v>
      </c>
      <c r="L133">
        <f>AVERAGE(D133:D152)</f>
        <v>11</v>
      </c>
      <c r="M133">
        <f>K133-L133</f>
        <v>0</v>
      </c>
      <c r="N133" t="str">
        <f>IF(K133&gt;L133,"HIGH ZONE BIAS",IF(K133&lt;L133,"LOW ZONE BIAS","EQUILIBRIUM"))</f>
        <v>EQUILIBRIUM</v>
      </c>
    </row>
    <row r="134">
      <c r="A134">
        <v>27437</v>
      </c>
      <c r="B134" t="str">
        <v>2026-09-16</v>
      </c>
      <c r="C134" t="str">
        <v>Evening</v>
      </c>
      <c r="D134">
        <v>23</v>
      </c>
      <c r="E134" t="str">
        <f>IF(MOD(D134,2)=0,"EVEN","ODD")</f>
        <v>ODD</v>
      </c>
      <c r="F134" t="str">
        <f>IF(D134&lt;=18,"LOW (1-18)","HIGH (19-36)")</f>
        <v>HIGH (19-36)</v>
      </c>
      <c r="G134">
        <f>INT((D134-1)/6)+1</f>
        <v>4</v>
      </c>
      <c r="H134">
        <f>MOD(D134-1,6)+1</f>
        <v>5</v>
      </c>
      <c r="I134">
        <f>37-D134</f>
        <v>14</v>
      </c>
      <c r="J134">
        <f>ABS(D134-D135)</f>
        <v>5</v>
      </c>
      <c r="K134">
        <f>AVERAGE(D134:D138)</f>
        <v>23</v>
      </c>
      <c r="L134">
        <f>AVERAGE(D134:D153)</f>
        <v>23</v>
      </c>
      <c r="M134">
        <f>K134-L134</f>
        <v>0</v>
      </c>
      <c r="N134" t="str">
        <f>IF(K134&gt;L134,"HIGH ZONE BIAS",IF(K134&lt;L134,"LOW ZONE BIAS","EQUILIBRIUM"))</f>
        <v>EQUILIBRIUM</v>
      </c>
    </row>
    <row r="135">
      <c r="A135">
        <v>27436</v>
      </c>
      <c r="B135" t="str">
        <v>2026-09-16</v>
      </c>
      <c r="C135" t="str">
        <v>Afternoon</v>
      </c>
      <c r="D135">
        <v>18</v>
      </c>
      <c r="E135" t="str">
        <f>IF(MOD(D135,2)=0,"EVEN","ODD")</f>
        <v>EVEN</v>
      </c>
      <c r="F135" t="str">
        <f>IF(D135&lt;=18,"LOW (1-18)","HIGH (19-36)")</f>
        <v>LOW (1-18)</v>
      </c>
      <c r="G135">
        <f>INT((D135-1)/6)+1</f>
        <v>3</v>
      </c>
      <c r="H135">
        <f>MOD(D135-1,6)+1</f>
        <v>6</v>
      </c>
      <c r="I135">
        <f>37-D135</f>
        <v>19</v>
      </c>
      <c r="J135">
        <f>ABS(D135-D136)</f>
        <v>11</v>
      </c>
      <c r="K135">
        <f>AVERAGE(D135:D139)</f>
        <v>18</v>
      </c>
      <c r="L135">
        <f>AVERAGE(D135:D154)</f>
        <v>18</v>
      </c>
      <c r="M135">
        <f>K135-L135</f>
        <v>0</v>
      </c>
      <c r="N135" t="str">
        <f>IF(K135&gt;L135,"HIGH ZONE BIAS",IF(K135&lt;L135,"LOW ZONE BIAS","EQUILIBRIUM"))</f>
        <v>EQUILIBRIUM</v>
      </c>
    </row>
    <row r="136">
      <c r="A136">
        <v>27435</v>
      </c>
      <c r="B136" t="str">
        <v>2026-09-16</v>
      </c>
      <c r="C136" t="str">
        <v>Midday</v>
      </c>
      <c r="D136">
        <v>7</v>
      </c>
      <c r="E136" t="str">
        <f>IF(MOD(D136,2)=0,"EVEN","ODD")</f>
        <v>ODD</v>
      </c>
      <c r="F136" t="str">
        <f>IF(D136&lt;=18,"LOW (1-18)","HIGH (19-36)")</f>
        <v>LOW (1-18)</v>
      </c>
      <c r="G136">
        <f>INT((D136-1)/6)+1</f>
        <v>2</v>
      </c>
      <c r="H136">
        <f>MOD(D136-1,6)+1</f>
        <v>1</v>
      </c>
      <c r="I136">
        <f>37-D136</f>
        <v>30</v>
      </c>
      <c r="J136">
        <f>ABS(D136-D137)</f>
        <v>2</v>
      </c>
      <c r="K136">
        <f>AVERAGE(D136:D140)</f>
        <v>7</v>
      </c>
      <c r="L136">
        <f>AVERAGE(D136:D155)</f>
        <v>7</v>
      </c>
      <c r="M136">
        <f>K136-L136</f>
        <v>0</v>
      </c>
      <c r="N136" t="str">
        <f>IF(K136&gt;L136,"HIGH ZONE BIAS",IF(K136&lt;L136,"LOW ZONE BIAS","EQUILIBRIUM"))</f>
        <v>EQUILIBRIUM</v>
      </c>
    </row>
    <row r="137">
      <c r="A137">
        <v>27434</v>
      </c>
      <c r="B137" t="str">
        <v>2026-09-16</v>
      </c>
      <c r="C137" t="str">
        <v>Morning</v>
      </c>
      <c r="D137">
        <v>9</v>
      </c>
      <c r="E137" t="str">
        <f>IF(MOD(D137,2)=0,"EVEN","ODD")</f>
        <v>ODD</v>
      </c>
      <c r="F137" t="str">
        <f>IF(D137&lt;=18,"LOW (1-18)","HIGH (19-36)")</f>
        <v>LOW (1-18)</v>
      </c>
      <c r="G137">
        <f>INT((D137-1)/6)+1</f>
        <v>2</v>
      </c>
      <c r="H137">
        <f>MOD(D137-1,6)+1</f>
        <v>3</v>
      </c>
      <c r="I137">
        <f>37-D137</f>
        <v>28</v>
      </c>
      <c r="J137">
        <f>ABS(D137-D138)</f>
        <v>26</v>
      </c>
      <c r="K137">
        <f>AVERAGE(D137:D141)</f>
        <v>9</v>
      </c>
      <c r="L137">
        <f>AVERAGE(D137:D156)</f>
        <v>9</v>
      </c>
      <c r="M137">
        <f>K137-L137</f>
        <v>0</v>
      </c>
      <c r="N137" t="str">
        <f>IF(K137&gt;L137,"HIGH ZONE BIAS",IF(K137&lt;L137,"LOW ZONE BIAS","EQUILIBRIUM"))</f>
        <v>EQUILIBRIUM</v>
      </c>
    </row>
    <row r="138">
      <c r="A138">
        <v>27433</v>
      </c>
      <c r="B138" t="str">
        <v>2026-09-15</v>
      </c>
      <c r="C138" t="str">
        <v>Evening</v>
      </c>
      <c r="D138">
        <v>35</v>
      </c>
      <c r="E138" t="str">
        <f>IF(MOD(D138,2)=0,"EVEN","ODD")</f>
        <v>ODD</v>
      </c>
      <c r="F138" t="str">
        <f>IF(D138&lt;=18,"LOW (1-18)","HIGH (19-36)")</f>
        <v>HIGH (19-36)</v>
      </c>
      <c r="G138">
        <f>INT((D138-1)/6)+1</f>
        <v>6</v>
      </c>
      <c r="H138">
        <f>MOD(D138-1,6)+1</f>
        <v>5</v>
      </c>
      <c r="I138">
        <f>37-D138</f>
        <v>2</v>
      </c>
      <c r="J138">
        <f>ABS(D138-D139)</f>
        <v>3</v>
      </c>
      <c r="K138">
        <f>AVERAGE(D138:D142)</f>
        <v>35</v>
      </c>
      <c r="L138">
        <f>AVERAGE(D138:D157)</f>
        <v>35</v>
      </c>
      <c r="M138">
        <f>K138-L138</f>
        <v>0</v>
      </c>
      <c r="N138" t="str">
        <f>IF(K138&gt;L138,"HIGH ZONE BIAS",IF(K138&lt;L138,"LOW ZONE BIAS","EQUILIBRIUM"))</f>
        <v>EQUILIBRIUM</v>
      </c>
    </row>
    <row r="139">
      <c r="A139">
        <v>27432</v>
      </c>
      <c r="B139" t="str">
        <v>2026-09-15</v>
      </c>
      <c r="C139" t="str">
        <v>Afternoon</v>
      </c>
      <c r="D139">
        <v>32</v>
      </c>
      <c r="E139" t="str">
        <f>IF(MOD(D139,2)=0,"EVEN","ODD")</f>
        <v>EVEN</v>
      </c>
      <c r="F139" t="str">
        <f>IF(D139&lt;=18,"LOW (1-18)","HIGH (19-36)")</f>
        <v>HIGH (19-36)</v>
      </c>
      <c r="G139">
        <f>INT((D139-1)/6)+1</f>
        <v>6</v>
      </c>
      <c r="H139">
        <f>MOD(D139-1,6)+1</f>
        <v>2</v>
      </c>
      <c r="I139">
        <f>37-D139</f>
        <v>5</v>
      </c>
      <c r="J139">
        <f>ABS(D139-D140)</f>
        <v>25</v>
      </c>
      <c r="K139">
        <f>AVERAGE(D139:D143)</f>
        <v>32</v>
      </c>
      <c r="L139">
        <f>AVERAGE(D139:D158)</f>
        <v>32</v>
      </c>
      <c r="M139">
        <f>K139-L139</f>
        <v>0</v>
      </c>
      <c r="N139" t="str">
        <f>IF(K139&gt;L139,"HIGH ZONE BIAS",IF(K139&lt;L139,"LOW ZONE BIAS","EQUILIBRIUM"))</f>
        <v>EQUILIBRIUM</v>
      </c>
    </row>
    <row r="140">
      <c r="A140">
        <v>27431</v>
      </c>
      <c r="B140" t="str">
        <v>2026-09-15</v>
      </c>
      <c r="C140" t="str">
        <v>Midday</v>
      </c>
      <c r="D140">
        <v>7</v>
      </c>
      <c r="E140" t="str">
        <f>IF(MOD(D140,2)=0,"EVEN","ODD")</f>
        <v>ODD</v>
      </c>
      <c r="F140" t="str">
        <f>IF(D140&lt;=18,"LOW (1-18)","HIGH (19-36)")</f>
        <v>LOW (1-18)</v>
      </c>
      <c r="G140">
        <f>INT((D140-1)/6)+1</f>
        <v>2</v>
      </c>
      <c r="H140">
        <f>MOD(D140-1,6)+1</f>
        <v>1</v>
      </c>
      <c r="I140">
        <f>37-D140</f>
        <v>30</v>
      </c>
      <c r="J140">
        <f>ABS(D140-D141)</f>
        <v>1</v>
      </c>
      <c r="K140">
        <f>AVERAGE(D140:D144)</f>
        <v>7</v>
      </c>
      <c r="L140">
        <f>AVERAGE(D140:D159)</f>
        <v>7</v>
      </c>
      <c r="M140">
        <f>K140-L140</f>
        <v>0</v>
      </c>
      <c r="N140" t="str">
        <f>IF(K140&gt;L140,"HIGH ZONE BIAS",IF(K140&lt;L140,"LOW ZONE BIAS","EQUILIBRIUM"))</f>
        <v>EQUILIBRIUM</v>
      </c>
    </row>
    <row r="141">
      <c r="A141">
        <v>27430</v>
      </c>
      <c r="B141" t="str">
        <v>2026-09-15</v>
      </c>
      <c r="C141" t="str">
        <v>Morning</v>
      </c>
      <c r="D141">
        <v>6</v>
      </c>
      <c r="E141" t="str">
        <f>IF(MOD(D141,2)=0,"EVEN","ODD")</f>
        <v>EVEN</v>
      </c>
      <c r="F141" t="str">
        <f>IF(D141&lt;=18,"LOW (1-18)","HIGH (19-36)")</f>
        <v>LOW (1-18)</v>
      </c>
      <c r="G141">
        <f>INT((D141-1)/6)+1</f>
        <v>1</v>
      </c>
      <c r="H141">
        <f>MOD(D141-1,6)+1</f>
        <v>6</v>
      </c>
      <c r="I141">
        <f>37-D141</f>
        <v>31</v>
      </c>
      <c r="J141">
        <f>ABS(D141-D142)</f>
        <v>11</v>
      </c>
      <c r="K141">
        <f>AVERAGE(D141:D145)</f>
        <v>6</v>
      </c>
      <c r="L141">
        <f>AVERAGE(D141:D160)</f>
        <v>6</v>
      </c>
      <c r="M141">
        <f>K141-L141</f>
        <v>0</v>
      </c>
      <c r="N141" t="str">
        <f>IF(K141&gt;L141,"HIGH ZONE BIAS",IF(K141&lt;L141,"LOW ZONE BIAS","EQUILIBRIUM"))</f>
        <v>EQUILIBRIUM</v>
      </c>
    </row>
    <row r="142">
      <c r="A142">
        <v>27429</v>
      </c>
      <c r="B142" t="str">
        <v>2026-09-14</v>
      </c>
      <c r="C142" t="str">
        <v>Evening</v>
      </c>
      <c r="D142">
        <v>17</v>
      </c>
      <c r="E142" t="str">
        <f>IF(MOD(D142,2)=0,"EVEN","ODD")</f>
        <v>ODD</v>
      </c>
      <c r="F142" t="str">
        <f>IF(D142&lt;=18,"LOW (1-18)","HIGH (19-36)")</f>
        <v>LOW (1-18)</v>
      </c>
      <c r="G142">
        <f>INT((D142-1)/6)+1</f>
        <v>3</v>
      </c>
      <c r="H142">
        <f>MOD(D142-1,6)+1</f>
        <v>5</v>
      </c>
      <c r="I142">
        <f>37-D142</f>
        <v>20</v>
      </c>
      <c r="J142">
        <f>ABS(D142-D143)</f>
        <v>13</v>
      </c>
      <c r="K142">
        <f>AVERAGE(D142:D146)</f>
        <v>17</v>
      </c>
      <c r="L142">
        <f>AVERAGE(D142:D161)</f>
        <v>17</v>
      </c>
      <c r="M142">
        <f>K142-L142</f>
        <v>0</v>
      </c>
      <c r="N142" t="str">
        <f>IF(K142&gt;L142,"HIGH ZONE BIAS",IF(K142&lt;L142,"LOW ZONE BIAS","EQUILIBRIUM"))</f>
        <v>EQUILIBRIUM</v>
      </c>
    </row>
    <row r="143">
      <c r="A143">
        <v>27428</v>
      </c>
      <c r="B143" t="str">
        <v>2026-09-14</v>
      </c>
      <c r="C143" t="str">
        <v>Afternoon</v>
      </c>
      <c r="D143">
        <v>30</v>
      </c>
      <c r="E143" t="str">
        <f>IF(MOD(D143,2)=0,"EVEN","ODD")</f>
        <v>EVEN</v>
      </c>
      <c r="F143" t="str">
        <f>IF(D143&lt;=18,"LOW (1-18)","HIGH (19-36)")</f>
        <v>HIGH (19-36)</v>
      </c>
      <c r="G143">
        <f>INT((D143-1)/6)+1</f>
        <v>5</v>
      </c>
      <c r="H143">
        <f>MOD(D143-1,6)+1</f>
        <v>6</v>
      </c>
      <c r="I143">
        <f>37-D143</f>
        <v>7</v>
      </c>
      <c r="J143">
        <f>ABS(D143-D144)</f>
        <v>27</v>
      </c>
      <c r="K143">
        <f>AVERAGE(D143:D147)</f>
        <v>30</v>
      </c>
      <c r="L143">
        <f>AVERAGE(D143:D162)</f>
        <v>30</v>
      </c>
      <c r="M143">
        <f>K143-L143</f>
        <v>0</v>
      </c>
      <c r="N143" t="str">
        <f>IF(K143&gt;L143,"HIGH ZONE BIAS",IF(K143&lt;L143,"LOW ZONE BIAS","EQUILIBRIUM"))</f>
        <v>EQUILIBRIUM</v>
      </c>
    </row>
    <row r="144">
      <c r="A144">
        <v>27427</v>
      </c>
      <c r="B144" t="str">
        <v>2026-09-14</v>
      </c>
      <c r="C144" t="str">
        <v>Midday</v>
      </c>
      <c r="D144">
        <v>3</v>
      </c>
      <c r="E144" t="str">
        <f>IF(MOD(D144,2)=0,"EVEN","ODD")</f>
        <v>ODD</v>
      </c>
      <c r="F144" t="str">
        <f>IF(D144&lt;=18,"LOW (1-18)","HIGH (19-36)")</f>
        <v>LOW (1-18)</v>
      </c>
      <c r="G144">
        <f>INT((D144-1)/6)+1</f>
        <v>1</v>
      </c>
      <c r="H144">
        <f>MOD(D144-1,6)+1</f>
        <v>3</v>
      </c>
      <c r="I144">
        <f>37-D144</f>
        <v>34</v>
      </c>
      <c r="J144">
        <f>ABS(D144-D145)</f>
        <v>6</v>
      </c>
      <c r="K144">
        <f>AVERAGE(D144:D148)</f>
        <v>3</v>
      </c>
      <c r="L144">
        <f>AVERAGE(D144:D163)</f>
        <v>3</v>
      </c>
      <c r="M144">
        <f>K144-L144</f>
        <v>0</v>
      </c>
      <c r="N144" t="str">
        <f>IF(K144&gt;L144,"HIGH ZONE BIAS",IF(K144&lt;L144,"LOW ZONE BIAS","EQUILIBRIUM"))</f>
        <v>EQUILIBRIUM</v>
      </c>
    </row>
    <row r="145">
      <c r="A145">
        <v>27426</v>
      </c>
      <c r="B145" t="str">
        <v>2026-09-14</v>
      </c>
      <c r="C145" t="str">
        <v>Morning</v>
      </c>
      <c r="D145">
        <v>9</v>
      </c>
      <c r="E145" t="str">
        <f>IF(MOD(D145,2)=0,"EVEN","ODD")</f>
        <v>ODD</v>
      </c>
      <c r="F145" t="str">
        <f>IF(D145&lt;=18,"LOW (1-18)","HIGH (19-36)")</f>
        <v>LOW (1-18)</v>
      </c>
      <c r="G145">
        <f>INT((D145-1)/6)+1</f>
        <v>2</v>
      </c>
      <c r="H145">
        <f>MOD(D145-1,6)+1</f>
        <v>3</v>
      </c>
      <c r="I145">
        <f>37-D145</f>
        <v>28</v>
      </c>
      <c r="J145">
        <f>ABS(D145-D146)</f>
        <v>1</v>
      </c>
      <c r="K145">
        <f>AVERAGE(D145:D149)</f>
        <v>9</v>
      </c>
      <c r="L145">
        <f>AVERAGE(D145:D164)</f>
        <v>9</v>
      </c>
      <c r="M145">
        <f>K145-L145</f>
        <v>0</v>
      </c>
      <c r="N145" t="str">
        <f>IF(K145&gt;L145,"HIGH ZONE BIAS",IF(K145&lt;L145,"LOW ZONE BIAS","EQUILIBRIUM"))</f>
        <v>EQUILIBRIUM</v>
      </c>
    </row>
    <row r="146">
      <c r="A146">
        <v>27425</v>
      </c>
      <c r="B146" t="str">
        <v>2026-09-13</v>
      </c>
      <c r="C146" t="str">
        <v>Evening</v>
      </c>
      <c r="D146">
        <v>10</v>
      </c>
      <c r="E146" t="str">
        <f>IF(MOD(D146,2)=0,"EVEN","ODD")</f>
        <v>EVEN</v>
      </c>
      <c r="F146" t="str">
        <f>IF(D146&lt;=18,"LOW (1-18)","HIGH (19-36)")</f>
        <v>LOW (1-18)</v>
      </c>
      <c r="G146">
        <f>INT((D146-1)/6)+1</f>
        <v>2</v>
      </c>
      <c r="H146">
        <f>MOD(D146-1,6)+1</f>
        <v>4</v>
      </c>
      <c r="I146">
        <f>37-D146</f>
        <v>27</v>
      </c>
      <c r="J146">
        <f>ABS(D146-D147)</f>
        <v>3</v>
      </c>
      <c r="K146">
        <f>AVERAGE(D146:D150)</f>
        <v>10</v>
      </c>
      <c r="L146">
        <f>AVERAGE(D146:D165)</f>
        <v>10</v>
      </c>
      <c r="M146">
        <f>K146-L146</f>
        <v>0</v>
      </c>
      <c r="N146" t="str">
        <f>IF(K146&gt;L146,"HIGH ZONE BIAS",IF(K146&lt;L146,"LOW ZONE BIAS","EQUILIBRIUM"))</f>
        <v>EQUILIBRIUM</v>
      </c>
    </row>
    <row r="147">
      <c r="A147">
        <v>27424</v>
      </c>
      <c r="B147" t="str">
        <v>2026-09-13</v>
      </c>
      <c r="C147" t="str">
        <v>Afternoon</v>
      </c>
      <c r="D147">
        <v>13</v>
      </c>
      <c r="E147" t="str">
        <f>IF(MOD(D147,2)=0,"EVEN","ODD")</f>
        <v>ODD</v>
      </c>
      <c r="F147" t="str">
        <f>IF(D147&lt;=18,"LOW (1-18)","HIGH (19-36)")</f>
        <v>LOW (1-18)</v>
      </c>
      <c r="G147">
        <f>INT((D147-1)/6)+1</f>
        <v>3</v>
      </c>
      <c r="H147">
        <f>MOD(D147-1,6)+1</f>
        <v>1</v>
      </c>
      <c r="I147">
        <f>37-D147</f>
        <v>24</v>
      </c>
      <c r="J147">
        <f>ABS(D147-D148)</f>
        <v>10</v>
      </c>
      <c r="K147">
        <f>AVERAGE(D147:D151)</f>
        <v>13</v>
      </c>
      <c r="L147">
        <f>AVERAGE(D147:D166)</f>
        <v>13</v>
      </c>
      <c r="M147">
        <f>K147-L147</f>
        <v>0</v>
      </c>
      <c r="N147" t="str">
        <f>IF(K147&gt;L147,"HIGH ZONE BIAS",IF(K147&lt;L147,"LOW ZONE BIAS","EQUILIBRIUM"))</f>
        <v>EQUILIBRIUM</v>
      </c>
    </row>
    <row r="148">
      <c r="A148">
        <v>27423</v>
      </c>
      <c r="B148" t="str">
        <v>2026-09-13</v>
      </c>
      <c r="C148" t="str">
        <v>Midday</v>
      </c>
      <c r="D148">
        <v>3</v>
      </c>
      <c r="E148" t="str">
        <f>IF(MOD(D148,2)=0,"EVEN","ODD")</f>
        <v>ODD</v>
      </c>
      <c r="F148" t="str">
        <f>IF(D148&lt;=18,"LOW (1-18)","HIGH (19-36)")</f>
        <v>LOW (1-18)</v>
      </c>
      <c r="G148">
        <f>INT((D148-1)/6)+1</f>
        <v>1</v>
      </c>
      <c r="H148">
        <f>MOD(D148-1,6)+1</f>
        <v>3</v>
      </c>
      <c r="I148">
        <f>37-D148</f>
        <v>34</v>
      </c>
      <c r="J148">
        <f>ABS(D148-D149)</f>
        <v>20</v>
      </c>
      <c r="K148">
        <f>AVERAGE(D148:D152)</f>
        <v>3</v>
      </c>
      <c r="L148">
        <f>AVERAGE(D148:D167)</f>
        <v>3</v>
      </c>
      <c r="M148">
        <f>K148-L148</f>
        <v>0</v>
      </c>
      <c r="N148" t="str">
        <f>IF(K148&gt;L148,"HIGH ZONE BIAS",IF(K148&lt;L148,"LOW ZONE BIAS","EQUILIBRIUM"))</f>
        <v>EQUILIBRIUM</v>
      </c>
    </row>
    <row r="149">
      <c r="A149">
        <v>27422</v>
      </c>
      <c r="B149" t="str">
        <v>2026-09-13</v>
      </c>
      <c r="C149" t="str">
        <v>Morning</v>
      </c>
      <c r="D149">
        <v>23</v>
      </c>
      <c r="E149" t="str">
        <f>IF(MOD(D149,2)=0,"EVEN","ODD")</f>
        <v>ODD</v>
      </c>
      <c r="F149" t="str">
        <f>IF(D149&lt;=18,"LOW (1-18)","HIGH (19-36)")</f>
        <v>HIGH (19-36)</v>
      </c>
      <c r="G149">
        <f>INT((D149-1)/6)+1</f>
        <v>4</v>
      </c>
      <c r="H149">
        <f>MOD(D149-1,6)+1</f>
        <v>5</v>
      </c>
      <c r="I149">
        <f>37-D149</f>
        <v>14</v>
      </c>
      <c r="J149">
        <f>ABS(D149-D150)</f>
        <v>20</v>
      </c>
      <c r="K149">
        <f>AVERAGE(D149:D153)</f>
        <v>23</v>
      </c>
      <c r="L149">
        <f>AVERAGE(D149:D168)</f>
        <v>23</v>
      </c>
      <c r="M149">
        <f>K149-L149</f>
        <v>0</v>
      </c>
      <c r="N149" t="str">
        <f>IF(K149&gt;L149,"HIGH ZONE BIAS",IF(K149&lt;L149,"LOW ZONE BIAS","EQUILIBRIUM"))</f>
        <v>EQUILIBRIUM</v>
      </c>
    </row>
    <row r="150">
      <c r="A150">
        <v>27421</v>
      </c>
      <c r="B150" t="str">
        <v>2026-09-12</v>
      </c>
      <c r="C150" t="str">
        <v>Evening</v>
      </c>
      <c r="D150">
        <v>3</v>
      </c>
      <c r="E150" t="str">
        <f>IF(MOD(D150,2)=0,"EVEN","ODD")</f>
        <v>ODD</v>
      </c>
      <c r="F150" t="str">
        <f>IF(D150&lt;=18,"LOW (1-18)","HIGH (19-36)")</f>
        <v>LOW (1-18)</v>
      </c>
      <c r="G150">
        <f>INT((D150-1)/6)+1</f>
        <v>1</v>
      </c>
      <c r="H150">
        <f>MOD(D150-1,6)+1</f>
        <v>3</v>
      </c>
      <c r="I150">
        <f>37-D150</f>
        <v>34</v>
      </c>
      <c r="J150">
        <f>ABS(D150-D151)</f>
        <v>21</v>
      </c>
      <c r="K150">
        <f>AVERAGE(D150:D154)</f>
        <v>3</v>
      </c>
      <c r="L150">
        <f>AVERAGE(D150:D169)</f>
        <v>3</v>
      </c>
      <c r="M150">
        <f>K150-L150</f>
        <v>0</v>
      </c>
      <c r="N150" t="str">
        <f>IF(K150&gt;L150,"HIGH ZONE BIAS",IF(K150&lt;L150,"LOW ZONE BIAS","EQUILIBRIUM"))</f>
        <v>EQUILIBRIUM</v>
      </c>
    </row>
    <row r="151">
      <c r="A151">
        <v>27420</v>
      </c>
      <c r="B151" t="str">
        <v>2026-09-12</v>
      </c>
      <c r="C151" t="str">
        <v>Afternoon</v>
      </c>
      <c r="D151">
        <v>24</v>
      </c>
      <c r="E151" t="str">
        <f>IF(MOD(D151,2)=0,"EVEN","ODD")</f>
        <v>EVEN</v>
      </c>
      <c r="F151" t="str">
        <f>IF(D151&lt;=18,"LOW (1-18)","HIGH (19-36)")</f>
        <v>HIGH (19-36)</v>
      </c>
      <c r="G151">
        <f>INT((D151-1)/6)+1</f>
        <v>4</v>
      </c>
      <c r="H151">
        <f>MOD(D151-1,6)+1</f>
        <v>6</v>
      </c>
      <c r="I151">
        <f>37-D151</f>
        <v>13</v>
      </c>
      <c r="J151">
        <f>ABS(D151-D152)</f>
        <v>18</v>
      </c>
      <c r="K151">
        <f>AVERAGE(D151:D155)</f>
        <v>24</v>
      </c>
      <c r="L151">
        <f>AVERAGE(D151:D170)</f>
        <v>24</v>
      </c>
      <c r="M151">
        <f>K151-L151</f>
        <v>0</v>
      </c>
      <c r="N151" t="str">
        <f>IF(K151&gt;L151,"HIGH ZONE BIAS",IF(K151&lt;L151,"LOW ZONE BIAS","EQUILIBRIUM"))</f>
        <v>EQUILIBRIUM</v>
      </c>
    </row>
    <row r="152">
      <c r="A152">
        <v>27419</v>
      </c>
      <c r="B152" t="str">
        <v>2026-09-12</v>
      </c>
      <c r="C152" t="str">
        <v>Midday</v>
      </c>
      <c r="D152">
        <v>6</v>
      </c>
      <c r="E152" t="str">
        <f>IF(MOD(D152,2)=0,"EVEN","ODD")</f>
        <v>EVEN</v>
      </c>
      <c r="F152" t="str">
        <f>IF(D152&lt;=18,"LOW (1-18)","HIGH (19-36)")</f>
        <v>LOW (1-18)</v>
      </c>
      <c r="G152">
        <f>INT((D152-1)/6)+1</f>
        <v>1</v>
      </c>
      <c r="H152">
        <f>MOD(D152-1,6)+1</f>
        <v>6</v>
      </c>
      <c r="I152">
        <f>37-D152</f>
        <v>31</v>
      </c>
      <c r="J152">
        <f>ABS(D152-D153)</f>
        <v>21</v>
      </c>
      <c r="K152">
        <f>AVERAGE(D152:D156)</f>
        <v>6</v>
      </c>
      <c r="L152">
        <f>AVERAGE(D152:D171)</f>
        <v>6</v>
      </c>
      <c r="M152">
        <f>K152-L152</f>
        <v>0</v>
      </c>
      <c r="N152" t="str">
        <f>IF(K152&gt;L152,"HIGH ZONE BIAS",IF(K152&lt;L152,"LOW ZONE BIAS","EQUILIBRIUM"))</f>
        <v>EQUILIBRIUM</v>
      </c>
    </row>
    <row r="153">
      <c r="A153">
        <v>27418</v>
      </c>
      <c r="B153" t="str">
        <v>2026-09-12</v>
      </c>
      <c r="C153" t="str">
        <v>Morning</v>
      </c>
      <c r="D153">
        <v>27</v>
      </c>
      <c r="E153" t="str">
        <f>IF(MOD(D153,2)=0,"EVEN","ODD")</f>
        <v>ODD</v>
      </c>
      <c r="F153" t="str">
        <f>IF(D153&lt;=18,"LOW (1-18)","HIGH (19-36)")</f>
        <v>HIGH (19-36)</v>
      </c>
      <c r="G153">
        <f>INT((D153-1)/6)+1</f>
        <v>5</v>
      </c>
      <c r="H153">
        <f>MOD(D153-1,6)+1</f>
        <v>3</v>
      </c>
      <c r="I153">
        <f>37-D153</f>
        <v>10</v>
      </c>
      <c r="J153">
        <f>ABS(D153-D154)</f>
        <v>5</v>
      </c>
      <c r="K153">
        <f>AVERAGE(D153:D157)</f>
        <v>27</v>
      </c>
      <c r="L153">
        <f>AVERAGE(D153:D172)</f>
        <v>27</v>
      </c>
      <c r="M153">
        <f>K153-L153</f>
        <v>0</v>
      </c>
      <c r="N153" t="str">
        <f>IF(K153&gt;L153,"HIGH ZONE BIAS",IF(K153&lt;L153,"LOW ZONE BIAS","EQUILIBRIUM"))</f>
        <v>EQUILIBRIUM</v>
      </c>
    </row>
    <row r="154">
      <c r="A154">
        <v>27417</v>
      </c>
      <c r="B154" t="str">
        <v>2026-09-11</v>
      </c>
      <c r="C154" t="str">
        <v>Evening</v>
      </c>
      <c r="D154">
        <v>32</v>
      </c>
      <c r="E154" t="str">
        <f>IF(MOD(D154,2)=0,"EVEN","ODD")</f>
        <v>EVEN</v>
      </c>
      <c r="F154" t="str">
        <f>IF(D154&lt;=18,"LOW (1-18)","HIGH (19-36)")</f>
        <v>HIGH (19-36)</v>
      </c>
      <c r="G154">
        <f>INT((D154-1)/6)+1</f>
        <v>6</v>
      </c>
      <c r="H154">
        <f>MOD(D154-1,6)+1</f>
        <v>2</v>
      </c>
      <c r="I154">
        <f>37-D154</f>
        <v>5</v>
      </c>
      <c r="J154">
        <f>ABS(D154-D155)</f>
        <v>3</v>
      </c>
      <c r="K154">
        <f>AVERAGE(D154:D158)</f>
        <v>32</v>
      </c>
      <c r="L154">
        <f>AVERAGE(D154:D173)</f>
        <v>32</v>
      </c>
      <c r="M154">
        <f>K154-L154</f>
        <v>0</v>
      </c>
      <c r="N154" t="str">
        <f>IF(K154&gt;L154,"HIGH ZONE BIAS",IF(K154&lt;L154,"LOW ZONE BIAS","EQUILIBRIUM"))</f>
        <v>EQUILIBRIUM</v>
      </c>
    </row>
    <row r="155">
      <c r="A155">
        <v>27416</v>
      </c>
      <c r="B155" t="str">
        <v>2026-09-11</v>
      </c>
      <c r="C155" t="str">
        <v>Afternoon</v>
      </c>
      <c r="D155">
        <v>29</v>
      </c>
      <c r="E155" t="str">
        <f>IF(MOD(D155,2)=0,"EVEN","ODD")</f>
        <v>ODD</v>
      </c>
      <c r="F155" t="str">
        <f>IF(D155&lt;=18,"LOW (1-18)","HIGH (19-36)")</f>
        <v>HIGH (19-36)</v>
      </c>
      <c r="G155">
        <f>INT((D155-1)/6)+1</f>
        <v>5</v>
      </c>
      <c r="H155">
        <f>MOD(D155-1,6)+1</f>
        <v>5</v>
      </c>
      <c r="I155">
        <f>37-D155</f>
        <v>8</v>
      </c>
      <c r="J155">
        <f>ABS(D155-D156)</f>
        <v>5</v>
      </c>
      <c r="K155">
        <f>AVERAGE(D155:D159)</f>
        <v>29</v>
      </c>
      <c r="L155">
        <f>AVERAGE(D155:D174)</f>
        <v>29</v>
      </c>
      <c r="M155">
        <f>K155-L155</f>
        <v>0</v>
      </c>
      <c r="N155" t="str">
        <f>IF(K155&gt;L155,"HIGH ZONE BIAS",IF(K155&lt;L155,"LOW ZONE BIAS","EQUILIBRIUM"))</f>
        <v>EQUILIBRIUM</v>
      </c>
    </row>
    <row r="156">
      <c r="A156">
        <v>27415</v>
      </c>
      <c r="B156" t="str">
        <v>2026-09-11</v>
      </c>
      <c r="C156" t="str">
        <v>Midday</v>
      </c>
      <c r="D156">
        <v>34</v>
      </c>
      <c r="E156" t="str">
        <f>IF(MOD(D156,2)=0,"EVEN","ODD")</f>
        <v>EVEN</v>
      </c>
      <c r="F156" t="str">
        <f>IF(D156&lt;=18,"LOW (1-18)","HIGH (19-36)")</f>
        <v>HIGH (19-36)</v>
      </c>
      <c r="G156">
        <f>INT((D156-1)/6)+1</f>
        <v>6</v>
      </c>
      <c r="H156">
        <f>MOD(D156-1,6)+1</f>
        <v>4</v>
      </c>
      <c r="I156">
        <f>37-D156</f>
        <v>3</v>
      </c>
      <c r="J156">
        <f>ABS(D156-D157)</f>
        <v>10</v>
      </c>
      <c r="K156">
        <f>AVERAGE(D156:D160)</f>
        <v>34</v>
      </c>
      <c r="L156">
        <f>AVERAGE(D156:D175)</f>
        <v>34</v>
      </c>
      <c r="M156">
        <f>K156-L156</f>
        <v>0</v>
      </c>
      <c r="N156" t="str">
        <f>IF(K156&gt;L156,"HIGH ZONE BIAS",IF(K156&lt;L156,"LOW ZONE BIAS","EQUILIBRIUM"))</f>
        <v>EQUILIBRIUM</v>
      </c>
    </row>
    <row r="157">
      <c r="A157">
        <v>27414</v>
      </c>
      <c r="B157" t="str">
        <v>2026-09-11</v>
      </c>
      <c r="C157" t="str">
        <v>Morning</v>
      </c>
      <c r="D157">
        <v>24</v>
      </c>
      <c r="E157" t="str">
        <f>IF(MOD(D157,2)=0,"EVEN","ODD")</f>
        <v>EVEN</v>
      </c>
      <c r="F157" t="str">
        <f>IF(D157&lt;=18,"LOW (1-18)","HIGH (19-36)")</f>
        <v>HIGH (19-36)</v>
      </c>
      <c r="G157">
        <f>INT((D157-1)/6)+1</f>
        <v>4</v>
      </c>
      <c r="H157">
        <f>MOD(D157-1,6)+1</f>
        <v>6</v>
      </c>
      <c r="I157">
        <f>37-D157</f>
        <v>13</v>
      </c>
      <c r="J157">
        <f>ABS(D157-D158)</f>
        <v>4</v>
      </c>
      <c r="K157">
        <f>AVERAGE(D157:D161)</f>
        <v>24</v>
      </c>
      <c r="L157">
        <f>AVERAGE(D157:D176)</f>
        <v>24</v>
      </c>
      <c r="M157">
        <f>K157-L157</f>
        <v>0</v>
      </c>
      <c r="N157" t="str">
        <f>IF(K157&gt;L157,"HIGH ZONE BIAS",IF(K157&lt;L157,"LOW ZONE BIAS","EQUILIBRIUM"))</f>
        <v>EQUILIBRIUM</v>
      </c>
    </row>
    <row r="158">
      <c r="A158">
        <v>27413</v>
      </c>
      <c r="B158" t="str">
        <v>2026-09-10</v>
      </c>
      <c r="C158" t="str">
        <v>Evening</v>
      </c>
      <c r="D158">
        <v>28</v>
      </c>
      <c r="E158" t="str">
        <f>IF(MOD(D158,2)=0,"EVEN","ODD")</f>
        <v>EVEN</v>
      </c>
      <c r="F158" t="str">
        <f>IF(D158&lt;=18,"LOW (1-18)","HIGH (19-36)")</f>
        <v>HIGH (19-36)</v>
      </c>
      <c r="G158">
        <f>INT((D158-1)/6)+1</f>
        <v>5</v>
      </c>
      <c r="H158">
        <f>MOD(D158-1,6)+1</f>
        <v>4</v>
      </c>
      <c r="I158">
        <f>37-D158</f>
        <v>9</v>
      </c>
      <c r="J158">
        <f>ABS(D158-D159)</f>
        <v>11</v>
      </c>
      <c r="K158">
        <f>AVERAGE(D158:D162)</f>
        <v>28</v>
      </c>
      <c r="L158">
        <f>AVERAGE(D158:D177)</f>
        <v>28</v>
      </c>
      <c r="M158">
        <f>K158-L158</f>
        <v>0</v>
      </c>
      <c r="N158" t="str">
        <f>IF(K158&gt;L158,"HIGH ZONE BIAS",IF(K158&lt;L158,"LOW ZONE BIAS","EQUILIBRIUM"))</f>
        <v>EQUILIBRIUM</v>
      </c>
    </row>
    <row r="159">
      <c r="A159">
        <v>27412</v>
      </c>
      <c r="B159" t="str">
        <v>2026-09-10</v>
      </c>
      <c r="C159" t="str">
        <v>Afternoon</v>
      </c>
      <c r="D159">
        <v>17</v>
      </c>
      <c r="E159" t="str">
        <f>IF(MOD(D159,2)=0,"EVEN","ODD")</f>
        <v>ODD</v>
      </c>
      <c r="F159" t="str">
        <f>IF(D159&lt;=18,"LOW (1-18)","HIGH (19-36)")</f>
        <v>LOW (1-18)</v>
      </c>
      <c r="G159">
        <f>INT((D159-1)/6)+1</f>
        <v>3</v>
      </c>
      <c r="H159">
        <f>MOD(D159-1,6)+1</f>
        <v>5</v>
      </c>
      <c r="I159">
        <f>37-D159</f>
        <v>20</v>
      </c>
      <c r="J159">
        <f>ABS(D159-D160)</f>
        <v>15</v>
      </c>
      <c r="K159">
        <f>AVERAGE(D159:D163)</f>
        <v>17</v>
      </c>
      <c r="L159">
        <f>AVERAGE(D159:D178)</f>
        <v>17</v>
      </c>
      <c r="M159">
        <f>K159-L159</f>
        <v>0</v>
      </c>
      <c r="N159" t="str">
        <f>IF(K159&gt;L159,"HIGH ZONE BIAS",IF(K159&lt;L159,"LOW ZONE BIAS","EQUILIBRIUM"))</f>
        <v>EQUILIBRIUM</v>
      </c>
    </row>
    <row r="160">
      <c r="A160">
        <v>27411</v>
      </c>
      <c r="B160" t="str">
        <v>2026-09-10</v>
      </c>
      <c r="C160" t="str">
        <v>Midday</v>
      </c>
      <c r="D160">
        <v>2</v>
      </c>
      <c r="E160" t="str">
        <f>IF(MOD(D160,2)=0,"EVEN","ODD")</f>
        <v>EVEN</v>
      </c>
      <c r="F160" t="str">
        <f>IF(D160&lt;=18,"LOW (1-18)","HIGH (19-36)")</f>
        <v>LOW (1-18)</v>
      </c>
      <c r="G160">
        <f>INT((D160-1)/6)+1</f>
        <v>1</v>
      </c>
      <c r="H160">
        <f>MOD(D160-1,6)+1</f>
        <v>2</v>
      </c>
      <c r="I160">
        <f>37-D160</f>
        <v>35</v>
      </c>
      <c r="J160">
        <f>ABS(D160-D161)</f>
        <v>18</v>
      </c>
      <c r="K160">
        <f>AVERAGE(D160:D164)</f>
        <v>2</v>
      </c>
      <c r="L160">
        <f>AVERAGE(D160:D179)</f>
        <v>2</v>
      </c>
      <c r="M160">
        <f>K160-L160</f>
        <v>0</v>
      </c>
      <c r="N160" t="str">
        <f>IF(K160&gt;L160,"HIGH ZONE BIAS",IF(K160&lt;L160,"LOW ZONE BIAS","EQUILIBRIUM"))</f>
        <v>EQUILIBRIUM</v>
      </c>
    </row>
    <row r="161">
      <c r="A161">
        <v>27410</v>
      </c>
      <c r="B161" t="str">
        <v>2026-09-10</v>
      </c>
      <c r="C161" t="str">
        <v>Morning</v>
      </c>
      <c r="D161">
        <v>20</v>
      </c>
      <c r="E161" t="str">
        <f>IF(MOD(D161,2)=0,"EVEN","ODD")</f>
        <v>EVEN</v>
      </c>
      <c r="F161" t="str">
        <f>IF(D161&lt;=18,"LOW (1-18)","HIGH (19-36)")</f>
        <v>HIGH (19-36)</v>
      </c>
      <c r="G161">
        <f>INT((D161-1)/6)+1</f>
        <v>4</v>
      </c>
      <c r="H161">
        <f>MOD(D161-1,6)+1</f>
        <v>2</v>
      </c>
      <c r="I161">
        <f>37-D161</f>
        <v>17</v>
      </c>
      <c r="J161">
        <f>ABS(D161-D162)</f>
        <v>2</v>
      </c>
      <c r="K161">
        <f>AVERAGE(D161:D165)</f>
        <v>20</v>
      </c>
      <c r="L161">
        <f>AVERAGE(D161:D180)</f>
        <v>20</v>
      </c>
      <c r="M161">
        <f>K161-L161</f>
        <v>0</v>
      </c>
      <c r="N161" t="str">
        <f>IF(K161&gt;L161,"HIGH ZONE BIAS",IF(K161&lt;L161,"LOW ZONE BIAS","EQUILIBRIUM"))</f>
        <v>EQUILIBRIUM</v>
      </c>
    </row>
    <row r="162">
      <c r="A162">
        <v>27409</v>
      </c>
      <c r="B162" t="str">
        <v>2026-09-09</v>
      </c>
      <c r="C162" t="str">
        <v>Evening</v>
      </c>
      <c r="D162">
        <v>18</v>
      </c>
      <c r="E162" t="str">
        <f>IF(MOD(D162,2)=0,"EVEN","ODD")</f>
        <v>EVEN</v>
      </c>
      <c r="F162" t="str">
        <f>IF(D162&lt;=18,"LOW (1-18)","HIGH (19-36)")</f>
        <v>LOW (1-18)</v>
      </c>
      <c r="G162">
        <f>INT((D162-1)/6)+1</f>
        <v>3</v>
      </c>
      <c r="H162">
        <f>MOD(D162-1,6)+1</f>
        <v>6</v>
      </c>
      <c r="I162">
        <f>37-D162</f>
        <v>19</v>
      </c>
      <c r="J162">
        <f>ABS(D162-D163)</f>
        <v>12</v>
      </c>
      <c r="K162">
        <f>AVERAGE(D162:D166)</f>
        <v>18</v>
      </c>
      <c r="L162">
        <f>AVERAGE(D162:D181)</f>
        <v>18</v>
      </c>
      <c r="M162">
        <f>K162-L162</f>
        <v>0</v>
      </c>
      <c r="N162" t="str">
        <f>IF(K162&gt;L162,"HIGH ZONE BIAS",IF(K162&lt;L162,"LOW ZONE BIAS","EQUILIBRIUM"))</f>
        <v>EQUILIBRIUM</v>
      </c>
    </row>
    <row r="163">
      <c r="A163">
        <v>27408</v>
      </c>
      <c r="B163" t="str">
        <v>2026-09-09</v>
      </c>
      <c r="C163" t="str">
        <v>Afternoon</v>
      </c>
      <c r="D163">
        <v>30</v>
      </c>
      <c r="E163" t="str">
        <f>IF(MOD(D163,2)=0,"EVEN","ODD")</f>
        <v>EVEN</v>
      </c>
      <c r="F163" t="str">
        <f>IF(D163&lt;=18,"LOW (1-18)","HIGH (19-36)")</f>
        <v>HIGH (19-36)</v>
      </c>
      <c r="G163">
        <f>INT((D163-1)/6)+1</f>
        <v>5</v>
      </c>
      <c r="H163">
        <f>MOD(D163-1,6)+1</f>
        <v>6</v>
      </c>
      <c r="I163">
        <f>37-D163</f>
        <v>7</v>
      </c>
      <c r="J163">
        <f>ABS(D163-D164)</f>
        <v>8</v>
      </c>
      <c r="K163">
        <f>AVERAGE(D163:D167)</f>
        <v>30</v>
      </c>
      <c r="L163">
        <f>AVERAGE(D163:D182)</f>
        <v>30</v>
      </c>
      <c r="M163">
        <f>K163-L163</f>
        <v>0</v>
      </c>
      <c r="N163" t="str">
        <f>IF(K163&gt;L163,"HIGH ZONE BIAS",IF(K163&lt;L163,"LOW ZONE BIAS","EQUILIBRIUM"))</f>
        <v>EQUILIBRIUM</v>
      </c>
    </row>
    <row r="164">
      <c r="A164">
        <v>27407</v>
      </c>
      <c r="B164" t="str">
        <v>2026-09-09</v>
      </c>
      <c r="C164" t="str">
        <v>Midday</v>
      </c>
      <c r="D164">
        <v>22</v>
      </c>
      <c r="E164" t="str">
        <f>IF(MOD(D164,2)=0,"EVEN","ODD")</f>
        <v>EVEN</v>
      </c>
      <c r="F164" t="str">
        <f>IF(D164&lt;=18,"LOW (1-18)","HIGH (19-36)")</f>
        <v>HIGH (19-36)</v>
      </c>
      <c r="G164">
        <f>INT((D164-1)/6)+1</f>
        <v>4</v>
      </c>
      <c r="H164">
        <f>MOD(D164-1,6)+1</f>
        <v>4</v>
      </c>
      <c r="I164">
        <f>37-D164</f>
        <v>15</v>
      </c>
      <c r="J164">
        <f>ABS(D164-D165)</f>
        <v>20</v>
      </c>
      <c r="K164">
        <f>AVERAGE(D164:D168)</f>
        <v>22</v>
      </c>
      <c r="L164">
        <f>AVERAGE(D164:D183)</f>
        <v>22</v>
      </c>
      <c r="M164">
        <f>K164-L164</f>
        <v>0</v>
      </c>
      <c r="N164" t="str">
        <f>IF(K164&gt;L164,"HIGH ZONE BIAS",IF(K164&lt;L164,"LOW ZONE BIAS","EQUILIBRIUM"))</f>
        <v>EQUILIBRIUM</v>
      </c>
    </row>
    <row r="165">
      <c r="A165">
        <v>27406</v>
      </c>
      <c r="B165" t="str">
        <v>2026-09-09</v>
      </c>
      <c r="C165" t="str">
        <v>Morning</v>
      </c>
      <c r="D165">
        <v>2</v>
      </c>
      <c r="E165" t="str">
        <f>IF(MOD(D165,2)=0,"EVEN","ODD")</f>
        <v>EVEN</v>
      </c>
      <c r="F165" t="str">
        <f>IF(D165&lt;=18,"LOW (1-18)","HIGH (19-36)")</f>
        <v>LOW (1-18)</v>
      </c>
      <c r="G165">
        <f>INT((D165-1)/6)+1</f>
        <v>1</v>
      </c>
      <c r="H165">
        <f>MOD(D165-1,6)+1</f>
        <v>2</v>
      </c>
      <c r="I165">
        <f>37-D165</f>
        <v>35</v>
      </c>
      <c r="J165">
        <f>ABS(D165-D166)</f>
        <v>0</v>
      </c>
      <c r="K165">
        <f>AVERAGE(D165:D169)</f>
        <v>2</v>
      </c>
      <c r="L165">
        <f>AVERAGE(D165:D184)</f>
        <v>2</v>
      </c>
      <c r="M165">
        <f>K165-L165</f>
        <v>0</v>
      </c>
      <c r="N165" t="str">
        <f>IF(K165&gt;L165,"HIGH ZONE BIAS",IF(K165&lt;L165,"LOW ZONE BIAS","EQUILIBRIUM"))</f>
        <v>EQUILIBRIUM</v>
      </c>
    </row>
    <row r="166">
      <c r="A166">
        <v>27405</v>
      </c>
      <c r="B166" t="str">
        <v>2026-09-08</v>
      </c>
      <c r="C166" t="str">
        <v>Evening</v>
      </c>
      <c r="D166">
        <v>2</v>
      </c>
      <c r="E166" t="str">
        <f>IF(MOD(D166,2)=0,"EVEN","ODD")</f>
        <v>EVEN</v>
      </c>
      <c r="F166" t="str">
        <f>IF(D166&lt;=18,"LOW (1-18)","HIGH (19-36)")</f>
        <v>LOW (1-18)</v>
      </c>
      <c r="G166">
        <f>INT((D166-1)/6)+1</f>
        <v>1</v>
      </c>
      <c r="H166">
        <f>MOD(D166-1,6)+1</f>
        <v>2</v>
      </c>
      <c r="I166">
        <f>37-D166</f>
        <v>35</v>
      </c>
      <c r="J166">
        <f>ABS(D166-D167)</f>
        <v>16</v>
      </c>
      <c r="K166">
        <f>AVERAGE(D166:D170)</f>
        <v>2</v>
      </c>
      <c r="L166">
        <f>AVERAGE(D166:D185)</f>
        <v>2</v>
      </c>
      <c r="M166">
        <f>K166-L166</f>
        <v>0</v>
      </c>
      <c r="N166" t="str">
        <f>IF(K166&gt;L166,"HIGH ZONE BIAS",IF(K166&lt;L166,"LOW ZONE BIAS","EQUILIBRIUM"))</f>
        <v>EQUILIBRIUM</v>
      </c>
    </row>
    <row r="167">
      <c r="A167">
        <v>27404</v>
      </c>
      <c r="B167" t="str">
        <v>2026-09-08</v>
      </c>
      <c r="C167" t="str">
        <v>Afternoon</v>
      </c>
      <c r="D167">
        <v>18</v>
      </c>
      <c r="E167" t="str">
        <f>IF(MOD(D167,2)=0,"EVEN","ODD")</f>
        <v>EVEN</v>
      </c>
      <c r="F167" t="str">
        <f>IF(D167&lt;=18,"LOW (1-18)","HIGH (19-36)")</f>
        <v>LOW (1-18)</v>
      </c>
      <c r="G167">
        <f>INT((D167-1)/6)+1</f>
        <v>3</v>
      </c>
      <c r="H167">
        <f>MOD(D167-1,6)+1</f>
        <v>6</v>
      </c>
      <c r="I167">
        <f>37-D167</f>
        <v>19</v>
      </c>
      <c r="J167">
        <f>ABS(D167-D168)</f>
        <v>12</v>
      </c>
      <c r="K167">
        <f>AVERAGE(D167:D171)</f>
        <v>18</v>
      </c>
      <c r="L167">
        <f>AVERAGE(D167:D186)</f>
        <v>18</v>
      </c>
      <c r="M167">
        <f>K167-L167</f>
        <v>0</v>
      </c>
      <c r="N167" t="str">
        <f>IF(K167&gt;L167,"HIGH ZONE BIAS",IF(K167&lt;L167,"LOW ZONE BIAS","EQUILIBRIUM"))</f>
        <v>EQUILIBRIUM</v>
      </c>
    </row>
    <row r="168">
      <c r="A168">
        <v>27403</v>
      </c>
      <c r="B168" t="str">
        <v>2026-09-08</v>
      </c>
      <c r="C168" t="str">
        <v>Midday</v>
      </c>
      <c r="D168">
        <v>30</v>
      </c>
      <c r="E168" t="str">
        <f>IF(MOD(D168,2)=0,"EVEN","ODD")</f>
        <v>EVEN</v>
      </c>
      <c r="F168" t="str">
        <f>IF(D168&lt;=18,"LOW (1-18)","HIGH (19-36)")</f>
        <v>HIGH (19-36)</v>
      </c>
      <c r="G168">
        <f>INT((D168-1)/6)+1</f>
        <v>5</v>
      </c>
      <c r="H168">
        <f>MOD(D168-1,6)+1</f>
        <v>6</v>
      </c>
      <c r="I168">
        <f>37-D168</f>
        <v>7</v>
      </c>
      <c r="J168">
        <f>ABS(D168-D169)</f>
        <v>5</v>
      </c>
      <c r="K168">
        <f>AVERAGE(D168:D172)</f>
        <v>30</v>
      </c>
      <c r="L168">
        <f>AVERAGE(D168:D187)</f>
        <v>30</v>
      </c>
      <c r="M168">
        <f>K168-L168</f>
        <v>0</v>
      </c>
      <c r="N168" t="str">
        <f>IF(K168&gt;L168,"HIGH ZONE BIAS",IF(K168&lt;L168,"LOW ZONE BIAS","EQUILIBRIUM"))</f>
        <v>EQUILIBRIUM</v>
      </c>
    </row>
    <row r="169">
      <c r="A169">
        <v>27402</v>
      </c>
      <c r="B169" t="str">
        <v>2026-09-08</v>
      </c>
      <c r="C169" t="str">
        <v>Morning</v>
      </c>
      <c r="D169">
        <v>35</v>
      </c>
      <c r="E169" t="str">
        <f>IF(MOD(D169,2)=0,"EVEN","ODD")</f>
        <v>ODD</v>
      </c>
      <c r="F169" t="str">
        <f>IF(D169&lt;=18,"LOW (1-18)","HIGH (19-36)")</f>
        <v>HIGH (19-36)</v>
      </c>
      <c r="G169">
        <f>INT((D169-1)/6)+1</f>
        <v>6</v>
      </c>
      <c r="H169">
        <f>MOD(D169-1,6)+1</f>
        <v>5</v>
      </c>
      <c r="I169">
        <f>37-D169</f>
        <v>2</v>
      </c>
      <c r="J169">
        <f>ABS(D169-D170)</f>
        <v>22</v>
      </c>
      <c r="K169">
        <f>AVERAGE(D169:D173)</f>
        <v>35</v>
      </c>
      <c r="L169">
        <f>AVERAGE(D169:D188)</f>
        <v>35</v>
      </c>
      <c r="M169">
        <f>K169-L169</f>
        <v>0</v>
      </c>
      <c r="N169" t="str">
        <f>IF(K169&gt;L169,"HIGH ZONE BIAS",IF(K169&lt;L169,"LOW ZONE BIAS","EQUILIBRIUM"))</f>
        <v>EQUILIBRIUM</v>
      </c>
    </row>
    <row r="170">
      <c r="A170">
        <v>27401</v>
      </c>
      <c r="B170" t="str">
        <v>2026-09-07</v>
      </c>
      <c r="C170" t="str">
        <v>Evening</v>
      </c>
      <c r="D170">
        <v>13</v>
      </c>
      <c r="E170" t="str">
        <f>IF(MOD(D170,2)=0,"EVEN","ODD")</f>
        <v>ODD</v>
      </c>
      <c r="F170" t="str">
        <f>IF(D170&lt;=18,"LOW (1-18)","HIGH (19-36)")</f>
        <v>LOW (1-18)</v>
      </c>
      <c r="G170">
        <f>INT((D170-1)/6)+1</f>
        <v>3</v>
      </c>
      <c r="H170">
        <f>MOD(D170-1,6)+1</f>
        <v>1</v>
      </c>
      <c r="I170">
        <f>37-D170</f>
        <v>24</v>
      </c>
      <c r="J170">
        <f>ABS(D170-D171)</f>
        <v>9</v>
      </c>
      <c r="K170">
        <f>AVERAGE(D170:D174)</f>
        <v>13</v>
      </c>
      <c r="L170">
        <f>AVERAGE(D170:D189)</f>
        <v>13</v>
      </c>
      <c r="M170">
        <f>K170-L170</f>
        <v>0</v>
      </c>
      <c r="N170" t="str">
        <f>IF(K170&gt;L170,"HIGH ZONE BIAS",IF(K170&lt;L170,"LOW ZONE BIAS","EQUILIBRIUM"))</f>
        <v>EQUILIBRIUM</v>
      </c>
    </row>
    <row r="171">
      <c r="A171">
        <v>27400</v>
      </c>
      <c r="B171" t="str">
        <v>2026-09-07</v>
      </c>
      <c r="C171" t="str">
        <v>Afternoon</v>
      </c>
      <c r="D171">
        <v>4</v>
      </c>
      <c r="E171" t="str">
        <f>IF(MOD(D171,2)=0,"EVEN","ODD")</f>
        <v>EVEN</v>
      </c>
      <c r="F171" t="str">
        <f>IF(D171&lt;=18,"LOW (1-18)","HIGH (19-36)")</f>
        <v>LOW (1-18)</v>
      </c>
      <c r="G171">
        <f>INT((D171-1)/6)+1</f>
        <v>1</v>
      </c>
      <c r="H171">
        <f>MOD(D171-1,6)+1</f>
        <v>4</v>
      </c>
      <c r="I171">
        <f>37-D171</f>
        <v>33</v>
      </c>
      <c r="J171">
        <f>ABS(D171-D172)</f>
        <v>18</v>
      </c>
      <c r="K171">
        <f>AVERAGE(D171:D175)</f>
        <v>4</v>
      </c>
      <c r="L171">
        <f>AVERAGE(D171:D190)</f>
        <v>4</v>
      </c>
      <c r="M171">
        <f>K171-L171</f>
        <v>0</v>
      </c>
      <c r="N171" t="str">
        <f>IF(K171&gt;L171,"HIGH ZONE BIAS",IF(K171&lt;L171,"LOW ZONE BIAS","EQUILIBRIUM"))</f>
        <v>EQUILIBRIUM</v>
      </c>
    </row>
    <row r="172">
      <c r="A172">
        <v>27399</v>
      </c>
      <c r="B172" t="str">
        <v>2026-09-07</v>
      </c>
      <c r="C172" t="str">
        <v>Midday</v>
      </c>
      <c r="D172">
        <v>22</v>
      </c>
      <c r="E172" t="str">
        <f>IF(MOD(D172,2)=0,"EVEN","ODD")</f>
        <v>EVEN</v>
      </c>
      <c r="F172" t="str">
        <f>IF(D172&lt;=18,"LOW (1-18)","HIGH (19-36)")</f>
        <v>HIGH (19-36)</v>
      </c>
      <c r="G172">
        <f>INT((D172-1)/6)+1</f>
        <v>4</v>
      </c>
      <c r="H172">
        <f>MOD(D172-1,6)+1</f>
        <v>4</v>
      </c>
      <c r="I172">
        <f>37-D172</f>
        <v>15</v>
      </c>
      <c r="J172">
        <f>ABS(D172-D173)</f>
        <v>19</v>
      </c>
      <c r="K172">
        <f>AVERAGE(D172:D176)</f>
        <v>22</v>
      </c>
      <c r="L172">
        <f>AVERAGE(D172:D191)</f>
        <v>22</v>
      </c>
      <c r="M172">
        <f>K172-L172</f>
        <v>0</v>
      </c>
      <c r="N172" t="str">
        <f>IF(K172&gt;L172,"HIGH ZONE BIAS",IF(K172&lt;L172,"LOW ZONE BIAS","EQUILIBRIUM"))</f>
        <v>EQUILIBRIUM</v>
      </c>
    </row>
    <row r="173">
      <c r="A173">
        <v>27398</v>
      </c>
      <c r="B173" t="str">
        <v>2026-09-07</v>
      </c>
      <c r="C173" t="str">
        <v>Morning</v>
      </c>
      <c r="D173">
        <v>3</v>
      </c>
      <c r="E173" t="str">
        <f>IF(MOD(D173,2)=0,"EVEN","ODD")</f>
        <v>ODD</v>
      </c>
      <c r="F173" t="str">
        <f>IF(D173&lt;=18,"LOW (1-18)","HIGH (19-36)")</f>
        <v>LOW (1-18)</v>
      </c>
      <c r="G173">
        <f>INT((D173-1)/6)+1</f>
        <v>1</v>
      </c>
      <c r="H173">
        <f>MOD(D173-1,6)+1</f>
        <v>3</v>
      </c>
      <c r="I173">
        <f>37-D173</f>
        <v>34</v>
      </c>
      <c r="J173">
        <f>ABS(D173-D174)</f>
        <v>16</v>
      </c>
      <c r="K173">
        <f>AVERAGE(D173:D177)</f>
        <v>3</v>
      </c>
      <c r="L173">
        <f>AVERAGE(D173:D192)</f>
        <v>3</v>
      </c>
      <c r="M173">
        <f>K173-L173</f>
        <v>0</v>
      </c>
      <c r="N173" t="str">
        <f>IF(K173&gt;L173,"HIGH ZONE BIAS",IF(K173&lt;L173,"LOW ZONE BIAS","EQUILIBRIUM"))</f>
        <v>EQUILIBRIUM</v>
      </c>
    </row>
    <row r="174">
      <c r="A174">
        <v>27397</v>
      </c>
      <c r="B174" t="str">
        <v>2026-09-06</v>
      </c>
      <c r="C174" t="str">
        <v>Evening</v>
      </c>
      <c r="D174">
        <v>19</v>
      </c>
      <c r="E174" t="str">
        <f>IF(MOD(D174,2)=0,"EVEN","ODD")</f>
        <v>ODD</v>
      </c>
      <c r="F174" t="str">
        <f>IF(D174&lt;=18,"LOW (1-18)","HIGH (19-36)")</f>
        <v>HIGH (19-36)</v>
      </c>
      <c r="G174">
        <f>INT((D174-1)/6)+1</f>
        <v>4</v>
      </c>
      <c r="H174">
        <f>MOD(D174-1,6)+1</f>
        <v>1</v>
      </c>
      <c r="I174">
        <f>37-D174</f>
        <v>18</v>
      </c>
      <c r="J174">
        <f>ABS(D174-D175)</f>
        <v>5</v>
      </c>
      <c r="K174">
        <f>AVERAGE(D174:D178)</f>
        <v>19</v>
      </c>
      <c r="L174">
        <f>AVERAGE(D174:D193)</f>
        <v>19</v>
      </c>
      <c r="M174">
        <f>K174-L174</f>
        <v>0</v>
      </c>
      <c r="N174" t="str">
        <f>IF(K174&gt;L174,"HIGH ZONE BIAS",IF(K174&lt;L174,"LOW ZONE BIAS","EQUILIBRIUM"))</f>
        <v>EQUILIBRIUM</v>
      </c>
    </row>
    <row r="175">
      <c r="A175">
        <v>27396</v>
      </c>
      <c r="B175" t="str">
        <v>2026-09-06</v>
      </c>
      <c r="C175" t="str">
        <v>Afternoon</v>
      </c>
      <c r="D175">
        <v>24</v>
      </c>
      <c r="E175" t="str">
        <f>IF(MOD(D175,2)=0,"EVEN","ODD")</f>
        <v>EVEN</v>
      </c>
      <c r="F175" t="str">
        <f>IF(D175&lt;=18,"LOW (1-18)","HIGH (19-36)")</f>
        <v>HIGH (19-36)</v>
      </c>
      <c r="G175">
        <f>INT((D175-1)/6)+1</f>
        <v>4</v>
      </c>
      <c r="H175">
        <f>MOD(D175-1,6)+1</f>
        <v>6</v>
      </c>
      <c r="I175">
        <f>37-D175</f>
        <v>13</v>
      </c>
      <c r="J175">
        <f>ABS(D175-D176)</f>
        <v>18</v>
      </c>
      <c r="K175">
        <f>AVERAGE(D175:D179)</f>
        <v>24</v>
      </c>
      <c r="L175">
        <f>AVERAGE(D175:D194)</f>
        <v>24</v>
      </c>
      <c r="M175">
        <f>K175-L175</f>
        <v>0</v>
      </c>
      <c r="N175" t="str">
        <f>IF(K175&gt;L175,"HIGH ZONE BIAS",IF(K175&lt;L175,"LOW ZONE BIAS","EQUILIBRIUM"))</f>
        <v>EQUILIBRIUM</v>
      </c>
    </row>
    <row r="176">
      <c r="A176">
        <v>27395</v>
      </c>
      <c r="B176" t="str">
        <v>2026-09-06</v>
      </c>
      <c r="C176" t="str">
        <v>Midday</v>
      </c>
      <c r="D176">
        <v>6</v>
      </c>
      <c r="E176" t="str">
        <f>IF(MOD(D176,2)=0,"EVEN","ODD")</f>
        <v>EVEN</v>
      </c>
      <c r="F176" t="str">
        <f>IF(D176&lt;=18,"LOW (1-18)","HIGH (19-36)")</f>
        <v>LOW (1-18)</v>
      </c>
      <c r="G176">
        <f>INT((D176-1)/6)+1</f>
        <v>1</v>
      </c>
      <c r="H176">
        <f>MOD(D176-1,6)+1</f>
        <v>6</v>
      </c>
      <c r="I176">
        <f>37-D176</f>
        <v>31</v>
      </c>
      <c r="J176">
        <f>ABS(D176-D177)</f>
        <v>22</v>
      </c>
      <c r="K176">
        <f>AVERAGE(D176:D180)</f>
        <v>6</v>
      </c>
      <c r="L176">
        <f>AVERAGE(D176:D195)</f>
        <v>6</v>
      </c>
      <c r="M176">
        <f>K176-L176</f>
        <v>0</v>
      </c>
      <c r="N176" t="str">
        <f>IF(K176&gt;L176,"HIGH ZONE BIAS",IF(K176&lt;L176,"LOW ZONE BIAS","EQUILIBRIUM"))</f>
        <v>EQUILIBRIUM</v>
      </c>
    </row>
    <row r="177">
      <c r="A177">
        <v>27394</v>
      </c>
      <c r="B177" t="str">
        <v>2026-09-06</v>
      </c>
      <c r="C177" t="str">
        <v>Morning</v>
      </c>
      <c r="D177">
        <v>28</v>
      </c>
      <c r="E177" t="str">
        <f>IF(MOD(D177,2)=0,"EVEN","ODD")</f>
        <v>EVEN</v>
      </c>
      <c r="F177" t="str">
        <f>IF(D177&lt;=18,"LOW (1-18)","HIGH (19-36)")</f>
        <v>HIGH (19-36)</v>
      </c>
      <c r="G177">
        <f>INT((D177-1)/6)+1</f>
        <v>5</v>
      </c>
      <c r="H177">
        <f>MOD(D177-1,6)+1</f>
        <v>4</v>
      </c>
      <c r="I177">
        <f>37-D177</f>
        <v>9</v>
      </c>
      <c r="J177">
        <f>ABS(D177-D178)</f>
        <v>8</v>
      </c>
      <c r="K177">
        <f>AVERAGE(D177:D181)</f>
        <v>28</v>
      </c>
      <c r="L177">
        <f>AVERAGE(D177:D196)</f>
        <v>28</v>
      </c>
      <c r="M177">
        <f>K177-L177</f>
        <v>0</v>
      </c>
      <c r="N177" t="str">
        <f>IF(K177&gt;L177,"HIGH ZONE BIAS",IF(K177&lt;L177,"LOW ZONE BIAS","EQUILIBRIUM"))</f>
        <v>EQUILIBRIUM</v>
      </c>
    </row>
    <row r="178">
      <c r="A178">
        <v>27393</v>
      </c>
      <c r="B178" t="str">
        <v>2026-09-05</v>
      </c>
      <c r="C178" t="str">
        <v>Evening</v>
      </c>
      <c r="D178">
        <v>20</v>
      </c>
      <c r="E178" t="str">
        <f>IF(MOD(D178,2)=0,"EVEN","ODD")</f>
        <v>EVEN</v>
      </c>
      <c r="F178" t="str">
        <f>IF(D178&lt;=18,"LOW (1-18)","HIGH (19-36)")</f>
        <v>HIGH (19-36)</v>
      </c>
      <c r="G178">
        <f>INT((D178-1)/6)+1</f>
        <v>4</v>
      </c>
      <c r="H178">
        <f>MOD(D178-1,6)+1</f>
        <v>2</v>
      </c>
      <c r="I178">
        <f>37-D178</f>
        <v>17</v>
      </c>
      <c r="J178">
        <f>ABS(D178-D179)</f>
        <v>10</v>
      </c>
      <c r="K178">
        <f>AVERAGE(D178:D182)</f>
        <v>20</v>
      </c>
      <c r="L178">
        <f>AVERAGE(D178:D197)</f>
        <v>20</v>
      </c>
      <c r="M178">
        <f>K178-L178</f>
        <v>0</v>
      </c>
      <c r="N178" t="str">
        <f>IF(K178&gt;L178,"HIGH ZONE BIAS",IF(K178&lt;L178,"LOW ZONE BIAS","EQUILIBRIUM"))</f>
        <v>EQUILIBRIUM</v>
      </c>
    </row>
    <row r="179">
      <c r="A179">
        <v>27392</v>
      </c>
      <c r="B179" t="str">
        <v>2026-09-05</v>
      </c>
      <c r="C179" t="str">
        <v>Afternoon</v>
      </c>
      <c r="D179">
        <v>10</v>
      </c>
      <c r="E179" t="str">
        <f>IF(MOD(D179,2)=0,"EVEN","ODD")</f>
        <v>EVEN</v>
      </c>
      <c r="F179" t="str">
        <f>IF(D179&lt;=18,"LOW (1-18)","HIGH (19-36)")</f>
        <v>LOW (1-18)</v>
      </c>
      <c r="G179">
        <f>INT((D179-1)/6)+1</f>
        <v>2</v>
      </c>
      <c r="H179">
        <f>MOD(D179-1,6)+1</f>
        <v>4</v>
      </c>
      <c r="I179">
        <f>37-D179</f>
        <v>27</v>
      </c>
      <c r="J179">
        <f>ABS(D179-D180)</f>
        <v>23</v>
      </c>
      <c r="K179">
        <f>AVERAGE(D179:D183)</f>
        <v>10</v>
      </c>
      <c r="L179">
        <f>AVERAGE(D179:D198)</f>
        <v>10</v>
      </c>
      <c r="M179">
        <f>K179-L179</f>
        <v>0</v>
      </c>
      <c r="N179" t="str">
        <f>IF(K179&gt;L179,"HIGH ZONE BIAS",IF(K179&lt;L179,"LOW ZONE BIAS","EQUILIBRIUM"))</f>
        <v>EQUILIBRIUM</v>
      </c>
    </row>
    <row r="180">
      <c r="A180">
        <v>27391</v>
      </c>
      <c r="B180" t="str">
        <v>2026-09-05</v>
      </c>
      <c r="C180" t="str">
        <v>Midday</v>
      </c>
      <c r="D180">
        <v>33</v>
      </c>
      <c r="E180" t="str">
        <f>IF(MOD(D180,2)=0,"EVEN","ODD")</f>
        <v>ODD</v>
      </c>
      <c r="F180" t="str">
        <f>IF(D180&lt;=18,"LOW (1-18)","HIGH (19-36)")</f>
        <v>HIGH (19-36)</v>
      </c>
      <c r="G180">
        <f>INT((D180-1)/6)+1</f>
        <v>6</v>
      </c>
      <c r="H180">
        <f>MOD(D180-1,6)+1</f>
        <v>3</v>
      </c>
      <c r="I180">
        <f>37-D180</f>
        <v>4</v>
      </c>
      <c r="J180">
        <f>ABS(D180-D181)</f>
        <v>26</v>
      </c>
      <c r="K180">
        <f>AVERAGE(D180:D184)</f>
        <v>33</v>
      </c>
      <c r="L180">
        <f>AVERAGE(D180:D199)</f>
        <v>33</v>
      </c>
      <c r="M180">
        <f>K180-L180</f>
        <v>0</v>
      </c>
      <c r="N180" t="str">
        <f>IF(K180&gt;L180,"HIGH ZONE BIAS",IF(K180&lt;L180,"LOW ZONE BIAS","EQUILIBRIUM"))</f>
        <v>EQUILIBRIUM</v>
      </c>
    </row>
    <row r="181">
      <c r="A181">
        <v>27390</v>
      </c>
      <c r="B181" t="str">
        <v>2026-09-05</v>
      </c>
      <c r="C181" t="str">
        <v>Morning</v>
      </c>
      <c r="D181">
        <v>7</v>
      </c>
      <c r="E181" t="str">
        <f>IF(MOD(D181,2)=0,"EVEN","ODD")</f>
        <v>ODD</v>
      </c>
      <c r="F181" t="str">
        <f>IF(D181&lt;=18,"LOW (1-18)","HIGH (19-36)")</f>
        <v>LOW (1-18)</v>
      </c>
      <c r="G181">
        <f>INT((D181-1)/6)+1</f>
        <v>2</v>
      </c>
      <c r="H181">
        <f>MOD(D181-1,6)+1</f>
        <v>1</v>
      </c>
      <c r="I181">
        <f>37-D181</f>
        <v>30</v>
      </c>
      <c r="J181">
        <f>ABS(D181-D182)</f>
        <v>25</v>
      </c>
      <c r="K181">
        <f>AVERAGE(D181:D185)</f>
        <v>7</v>
      </c>
      <c r="L181">
        <f>AVERAGE(D181:D200)</f>
        <v>7</v>
      </c>
      <c r="M181">
        <f>K181-L181</f>
        <v>0</v>
      </c>
      <c r="N181" t="str">
        <f>IF(K181&gt;L181,"HIGH ZONE BIAS",IF(K181&lt;L181,"LOW ZONE BIAS","EQUILIBRIUM"))</f>
        <v>EQUILIBRIUM</v>
      </c>
    </row>
    <row r="182">
      <c r="A182">
        <v>27389</v>
      </c>
      <c r="B182" t="str">
        <v>2026-09-04</v>
      </c>
      <c r="C182" t="str">
        <v>Evening</v>
      </c>
      <c r="D182">
        <v>32</v>
      </c>
      <c r="E182" t="str">
        <f>IF(MOD(D182,2)=0,"EVEN","ODD")</f>
        <v>EVEN</v>
      </c>
      <c r="F182" t="str">
        <f>IF(D182&lt;=18,"LOW (1-18)","HIGH (19-36)")</f>
        <v>HIGH (19-36)</v>
      </c>
      <c r="G182">
        <f>INT((D182-1)/6)+1</f>
        <v>6</v>
      </c>
      <c r="H182">
        <f>MOD(D182-1,6)+1</f>
        <v>2</v>
      </c>
      <c r="I182">
        <f>37-D182</f>
        <v>5</v>
      </c>
      <c r="J182">
        <f>ABS(D182-D183)</f>
        <v>31</v>
      </c>
      <c r="K182">
        <f>AVERAGE(D182:D186)</f>
        <v>32</v>
      </c>
      <c r="L182">
        <f>AVERAGE(D182:D201)</f>
        <v>32</v>
      </c>
      <c r="M182">
        <f>K182-L182</f>
        <v>0</v>
      </c>
      <c r="N182" t="str">
        <f>IF(K182&gt;L182,"HIGH ZONE BIAS",IF(K182&lt;L182,"LOW ZONE BIAS","EQUILIBRIUM"))</f>
        <v>EQUILIBRIUM</v>
      </c>
    </row>
    <row r="183">
      <c r="A183">
        <v>27388</v>
      </c>
      <c r="B183" t="str">
        <v>2026-09-04</v>
      </c>
      <c r="C183" t="str">
        <v>Afternoon</v>
      </c>
      <c r="D183">
        <v>1</v>
      </c>
      <c r="E183" t="str">
        <f>IF(MOD(D183,2)=0,"EVEN","ODD")</f>
        <v>ODD</v>
      </c>
      <c r="F183" t="str">
        <f>IF(D183&lt;=18,"LOW (1-18)","HIGH (19-36)")</f>
        <v>LOW (1-18)</v>
      </c>
      <c r="G183">
        <f>INT((D183-1)/6)+1</f>
        <v>1</v>
      </c>
      <c r="H183">
        <f>MOD(D183-1,6)+1</f>
        <v>1</v>
      </c>
      <c r="I183">
        <f>37-D183</f>
        <v>36</v>
      </c>
      <c r="J183">
        <f>ABS(D183-D184)</f>
        <v>16</v>
      </c>
      <c r="K183">
        <f>AVERAGE(D183:D187)</f>
        <v>1</v>
      </c>
      <c r="L183">
        <f>AVERAGE(D183:D202)</f>
        <v>1</v>
      </c>
      <c r="M183">
        <f>K183-L183</f>
        <v>0</v>
      </c>
      <c r="N183" t="str">
        <f>IF(K183&gt;L183,"HIGH ZONE BIAS",IF(K183&lt;L183,"LOW ZONE BIAS","EQUILIBRIUM"))</f>
        <v>EQUILIBRIUM</v>
      </c>
    </row>
    <row r="184">
      <c r="A184">
        <v>27387</v>
      </c>
      <c r="B184" t="str">
        <v>2026-09-04</v>
      </c>
      <c r="C184" t="str">
        <v>Midday</v>
      </c>
      <c r="D184">
        <v>17</v>
      </c>
      <c r="E184" t="str">
        <f>IF(MOD(D184,2)=0,"EVEN","ODD")</f>
        <v>ODD</v>
      </c>
      <c r="F184" t="str">
        <f>IF(D184&lt;=18,"LOW (1-18)","HIGH (19-36)")</f>
        <v>LOW (1-18)</v>
      </c>
      <c r="G184">
        <f>INT((D184-1)/6)+1</f>
        <v>3</v>
      </c>
      <c r="H184">
        <f>MOD(D184-1,6)+1</f>
        <v>5</v>
      </c>
      <c r="I184">
        <f>37-D184</f>
        <v>20</v>
      </c>
      <c r="J184">
        <f>ABS(D184-D185)</f>
        <v>19</v>
      </c>
      <c r="K184">
        <f>AVERAGE(D184:D188)</f>
        <v>17</v>
      </c>
      <c r="L184">
        <f>AVERAGE(D184:D203)</f>
        <v>17</v>
      </c>
      <c r="M184">
        <f>K184-L184</f>
        <v>0</v>
      </c>
      <c r="N184" t="str">
        <f>IF(K184&gt;L184,"HIGH ZONE BIAS",IF(K184&lt;L184,"LOW ZONE BIAS","EQUILIBRIUM"))</f>
        <v>EQUILIBRIUM</v>
      </c>
    </row>
    <row r="185">
      <c r="A185">
        <v>27386</v>
      </c>
      <c r="B185" t="str">
        <v>2026-09-04</v>
      </c>
      <c r="C185" t="str">
        <v>Morning</v>
      </c>
      <c r="D185">
        <v>36</v>
      </c>
      <c r="E185" t="str">
        <f>IF(MOD(D185,2)=0,"EVEN","ODD")</f>
        <v>EVEN</v>
      </c>
      <c r="F185" t="str">
        <f>IF(D185&lt;=18,"LOW (1-18)","HIGH (19-36)")</f>
        <v>HIGH (19-36)</v>
      </c>
      <c r="G185">
        <f>INT((D185-1)/6)+1</f>
        <v>6</v>
      </c>
      <c r="H185">
        <f>MOD(D185-1,6)+1</f>
        <v>6</v>
      </c>
      <c r="I185">
        <f>37-D185</f>
        <v>1</v>
      </c>
      <c r="J185">
        <f>ABS(D185-D186)</f>
        <v>9</v>
      </c>
      <c r="K185">
        <f>AVERAGE(D185:D189)</f>
        <v>36</v>
      </c>
      <c r="L185">
        <f>AVERAGE(D185:D204)</f>
        <v>36</v>
      </c>
      <c r="M185">
        <f>K185-L185</f>
        <v>0</v>
      </c>
      <c r="N185" t="str">
        <f>IF(K185&gt;L185,"HIGH ZONE BIAS",IF(K185&lt;L185,"LOW ZONE BIAS","EQUILIBRIUM"))</f>
        <v>EQUILIBRIUM</v>
      </c>
    </row>
    <row r="186">
      <c r="A186">
        <v>27385</v>
      </c>
      <c r="B186" t="str">
        <v>2026-09-03</v>
      </c>
      <c r="C186" t="str">
        <v>Evening</v>
      </c>
      <c r="D186">
        <v>27</v>
      </c>
      <c r="E186" t="str">
        <f>IF(MOD(D186,2)=0,"EVEN","ODD")</f>
        <v>ODD</v>
      </c>
      <c r="F186" t="str">
        <f>IF(D186&lt;=18,"LOW (1-18)","HIGH (19-36)")</f>
        <v>HIGH (19-36)</v>
      </c>
      <c r="G186">
        <f>INT((D186-1)/6)+1</f>
        <v>5</v>
      </c>
      <c r="H186">
        <f>MOD(D186-1,6)+1</f>
        <v>3</v>
      </c>
      <c r="I186">
        <f>37-D186</f>
        <v>10</v>
      </c>
      <c r="J186">
        <f>ABS(D186-D187)</f>
        <v>26</v>
      </c>
      <c r="K186">
        <f>AVERAGE(D186:D190)</f>
        <v>27</v>
      </c>
      <c r="L186">
        <f>AVERAGE(D186:D205)</f>
        <v>27</v>
      </c>
      <c r="M186">
        <f>K186-L186</f>
        <v>0</v>
      </c>
      <c r="N186" t="str">
        <f>IF(K186&gt;L186,"HIGH ZONE BIAS",IF(K186&lt;L186,"LOW ZONE BIAS","EQUILIBRIUM"))</f>
        <v>EQUILIBRIUM</v>
      </c>
    </row>
    <row r="187">
      <c r="A187">
        <v>27384</v>
      </c>
      <c r="B187" t="str">
        <v>2026-09-03</v>
      </c>
      <c r="C187" t="str">
        <v>Afternoon</v>
      </c>
      <c r="D187">
        <v>1</v>
      </c>
      <c r="E187" t="str">
        <f>IF(MOD(D187,2)=0,"EVEN","ODD")</f>
        <v>ODD</v>
      </c>
      <c r="F187" t="str">
        <f>IF(D187&lt;=18,"LOW (1-18)","HIGH (19-36)")</f>
        <v>LOW (1-18)</v>
      </c>
      <c r="G187">
        <f>INT((D187-1)/6)+1</f>
        <v>1</v>
      </c>
      <c r="H187">
        <f>MOD(D187-1,6)+1</f>
        <v>1</v>
      </c>
      <c r="I187">
        <f>37-D187</f>
        <v>36</v>
      </c>
      <c r="J187">
        <f>ABS(D187-D188)</f>
        <v>22</v>
      </c>
      <c r="K187">
        <f>AVERAGE(D187:D191)</f>
        <v>1</v>
      </c>
      <c r="L187">
        <f>AVERAGE(D187:D206)</f>
        <v>1</v>
      </c>
      <c r="M187">
        <f>K187-L187</f>
        <v>0</v>
      </c>
      <c r="N187" t="str">
        <f>IF(K187&gt;L187,"HIGH ZONE BIAS",IF(K187&lt;L187,"LOW ZONE BIAS","EQUILIBRIUM"))</f>
        <v>EQUILIBRIUM</v>
      </c>
    </row>
    <row r="188">
      <c r="A188">
        <v>27383</v>
      </c>
      <c r="B188" t="str">
        <v>2026-09-03</v>
      </c>
      <c r="C188" t="str">
        <v>Midday</v>
      </c>
      <c r="D188">
        <v>23</v>
      </c>
      <c r="E188" t="str">
        <f>IF(MOD(D188,2)=0,"EVEN","ODD")</f>
        <v>ODD</v>
      </c>
      <c r="F188" t="str">
        <f>IF(D188&lt;=18,"LOW (1-18)","HIGH (19-36)")</f>
        <v>HIGH (19-36)</v>
      </c>
      <c r="G188">
        <f>INT((D188-1)/6)+1</f>
        <v>4</v>
      </c>
      <c r="H188">
        <f>MOD(D188-1,6)+1</f>
        <v>5</v>
      </c>
      <c r="I188">
        <f>37-D188</f>
        <v>14</v>
      </c>
      <c r="J188">
        <f>ABS(D188-D189)</f>
        <v>8</v>
      </c>
      <c r="K188">
        <f>AVERAGE(D188:D192)</f>
        <v>23</v>
      </c>
      <c r="L188">
        <f>AVERAGE(D188:D207)</f>
        <v>23</v>
      </c>
      <c r="M188">
        <f>K188-L188</f>
        <v>0</v>
      </c>
      <c r="N188" t="str">
        <f>IF(K188&gt;L188,"HIGH ZONE BIAS",IF(K188&lt;L188,"LOW ZONE BIAS","EQUILIBRIUM"))</f>
        <v>EQUILIBRIUM</v>
      </c>
    </row>
    <row r="189">
      <c r="A189">
        <v>27382</v>
      </c>
      <c r="B189" t="str">
        <v>2026-09-03</v>
      </c>
      <c r="C189" t="str">
        <v>Morning</v>
      </c>
      <c r="D189">
        <v>15</v>
      </c>
      <c r="E189" t="str">
        <f>IF(MOD(D189,2)=0,"EVEN","ODD")</f>
        <v>ODD</v>
      </c>
      <c r="F189" t="str">
        <f>IF(D189&lt;=18,"LOW (1-18)","HIGH (19-36)")</f>
        <v>LOW (1-18)</v>
      </c>
      <c r="G189">
        <f>INT((D189-1)/6)+1</f>
        <v>3</v>
      </c>
      <c r="H189">
        <f>MOD(D189-1,6)+1</f>
        <v>3</v>
      </c>
      <c r="I189">
        <f>37-D189</f>
        <v>22</v>
      </c>
      <c r="J189">
        <f>ABS(D189-D190)</f>
        <v>3</v>
      </c>
      <c r="K189">
        <f>AVERAGE(D189:D193)</f>
        <v>15</v>
      </c>
      <c r="L189">
        <f>AVERAGE(D189:D208)</f>
        <v>15</v>
      </c>
      <c r="M189">
        <f>K189-L189</f>
        <v>0</v>
      </c>
      <c r="N189" t="str">
        <f>IF(K189&gt;L189,"HIGH ZONE BIAS",IF(K189&lt;L189,"LOW ZONE BIAS","EQUILIBRIUM"))</f>
        <v>EQUILIBRIUM</v>
      </c>
    </row>
    <row r="190">
      <c r="A190">
        <v>27381</v>
      </c>
      <c r="B190" t="str">
        <v>2026-09-02</v>
      </c>
      <c r="C190" t="str">
        <v>Evening</v>
      </c>
      <c r="D190">
        <v>12</v>
      </c>
      <c r="E190" t="str">
        <f>IF(MOD(D190,2)=0,"EVEN","ODD")</f>
        <v>EVEN</v>
      </c>
      <c r="F190" t="str">
        <f>IF(D190&lt;=18,"LOW (1-18)","HIGH (19-36)")</f>
        <v>LOW (1-18)</v>
      </c>
      <c r="G190">
        <f>INT((D190-1)/6)+1</f>
        <v>2</v>
      </c>
      <c r="H190">
        <f>MOD(D190-1,6)+1</f>
        <v>6</v>
      </c>
      <c r="I190">
        <f>37-D190</f>
        <v>25</v>
      </c>
      <c r="J190">
        <f>ABS(D190-D191)</f>
        <v>7</v>
      </c>
      <c r="K190">
        <f>AVERAGE(D190:D194)</f>
        <v>12</v>
      </c>
      <c r="L190">
        <f>AVERAGE(D190:D209)</f>
        <v>12</v>
      </c>
      <c r="M190">
        <f>K190-L190</f>
        <v>0</v>
      </c>
      <c r="N190" t="str">
        <f>IF(K190&gt;L190,"HIGH ZONE BIAS",IF(K190&lt;L190,"LOW ZONE BIAS","EQUILIBRIUM"))</f>
        <v>EQUILIBRIUM</v>
      </c>
    </row>
    <row r="191">
      <c r="A191">
        <v>27380</v>
      </c>
      <c r="B191" t="str">
        <v>2026-09-02</v>
      </c>
      <c r="C191" t="str">
        <v>Afternoon</v>
      </c>
      <c r="D191">
        <v>19</v>
      </c>
      <c r="E191" t="str">
        <f>IF(MOD(D191,2)=0,"EVEN","ODD")</f>
        <v>ODD</v>
      </c>
      <c r="F191" t="str">
        <f>IF(D191&lt;=18,"LOW (1-18)","HIGH (19-36)")</f>
        <v>HIGH (19-36)</v>
      </c>
      <c r="G191">
        <f>INT((D191-1)/6)+1</f>
        <v>4</v>
      </c>
      <c r="H191">
        <f>MOD(D191-1,6)+1</f>
        <v>1</v>
      </c>
      <c r="I191">
        <f>37-D191</f>
        <v>18</v>
      </c>
      <c r="J191">
        <f>ABS(D191-D192)</f>
        <v>4</v>
      </c>
      <c r="K191">
        <f>AVERAGE(D191:D195)</f>
        <v>19</v>
      </c>
      <c r="L191">
        <f>AVERAGE(D191:D210)</f>
        <v>19</v>
      </c>
      <c r="M191">
        <f>K191-L191</f>
        <v>0</v>
      </c>
      <c r="N191" t="str">
        <f>IF(K191&gt;L191,"HIGH ZONE BIAS",IF(K191&lt;L191,"LOW ZONE BIAS","EQUILIBRIUM"))</f>
        <v>EQUILIBRIUM</v>
      </c>
    </row>
    <row r="192">
      <c r="A192">
        <v>27379</v>
      </c>
      <c r="B192" t="str">
        <v>2026-09-02</v>
      </c>
      <c r="C192" t="str">
        <v>Midday</v>
      </c>
      <c r="D192">
        <v>15</v>
      </c>
      <c r="E192" t="str">
        <f>IF(MOD(D192,2)=0,"EVEN","ODD")</f>
        <v>ODD</v>
      </c>
      <c r="F192" t="str">
        <f>IF(D192&lt;=18,"LOW (1-18)","HIGH (19-36)")</f>
        <v>LOW (1-18)</v>
      </c>
      <c r="G192">
        <f>INT((D192-1)/6)+1</f>
        <v>3</v>
      </c>
      <c r="H192">
        <f>MOD(D192-1,6)+1</f>
        <v>3</v>
      </c>
      <c r="I192">
        <f>37-D192</f>
        <v>22</v>
      </c>
      <c r="J192">
        <f>ABS(D192-D193)</f>
        <v>10</v>
      </c>
      <c r="K192">
        <f>AVERAGE(D192:D196)</f>
        <v>15</v>
      </c>
      <c r="L192">
        <f>AVERAGE(D192:D211)</f>
        <v>15</v>
      </c>
      <c r="M192">
        <f>K192-L192</f>
        <v>0</v>
      </c>
      <c r="N192" t="str">
        <f>IF(K192&gt;L192,"HIGH ZONE BIAS",IF(K192&lt;L192,"LOW ZONE BIAS","EQUILIBRIUM"))</f>
        <v>EQUILIBRIUM</v>
      </c>
    </row>
    <row r="193">
      <c r="A193">
        <v>27378</v>
      </c>
      <c r="B193" t="str">
        <v>2026-09-02</v>
      </c>
      <c r="C193" t="str">
        <v>Morning</v>
      </c>
      <c r="D193">
        <v>5</v>
      </c>
      <c r="E193" t="str">
        <f>IF(MOD(D193,2)=0,"EVEN","ODD")</f>
        <v>ODD</v>
      </c>
      <c r="F193" t="str">
        <f>IF(D193&lt;=18,"LOW (1-18)","HIGH (19-36)")</f>
        <v>LOW (1-18)</v>
      </c>
      <c r="G193">
        <f>INT((D193-1)/6)+1</f>
        <v>1</v>
      </c>
      <c r="H193">
        <f>MOD(D193-1,6)+1</f>
        <v>5</v>
      </c>
      <c r="I193">
        <f>37-D193</f>
        <v>32</v>
      </c>
      <c r="J193">
        <f>ABS(D193-D194)</f>
        <v>15</v>
      </c>
      <c r="K193">
        <f>AVERAGE(D193:D197)</f>
        <v>5</v>
      </c>
      <c r="L193">
        <f>AVERAGE(D193:D212)</f>
        <v>5</v>
      </c>
      <c r="M193">
        <f>K193-L193</f>
        <v>0</v>
      </c>
      <c r="N193" t="str">
        <f>IF(K193&gt;L193,"HIGH ZONE BIAS",IF(K193&lt;L193,"LOW ZONE BIAS","EQUILIBRIUM"))</f>
        <v>EQUILIBRIUM</v>
      </c>
    </row>
    <row r="194">
      <c r="A194">
        <v>27377</v>
      </c>
      <c r="B194" t="str">
        <v>2026-09-01</v>
      </c>
      <c r="C194" t="str">
        <v>Evening</v>
      </c>
      <c r="D194">
        <v>20</v>
      </c>
      <c r="E194" t="str">
        <f>IF(MOD(D194,2)=0,"EVEN","ODD")</f>
        <v>EVEN</v>
      </c>
      <c r="F194" t="str">
        <f>IF(D194&lt;=18,"LOW (1-18)","HIGH (19-36)")</f>
        <v>HIGH (19-36)</v>
      </c>
      <c r="G194">
        <f>INT((D194-1)/6)+1</f>
        <v>4</v>
      </c>
      <c r="H194">
        <f>MOD(D194-1,6)+1</f>
        <v>2</v>
      </c>
      <c r="I194">
        <f>37-D194</f>
        <v>17</v>
      </c>
      <c r="J194">
        <f>ABS(D194-D195)</f>
        <v>10</v>
      </c>
      <c r="K194">
        <f>AVERAGE(D194:D198)</f>
        <v>20</v>
      </c>
      <c r="L194">
        <f>AVERAGE(D194:D213)</f>
        <v>20</v>
      </c>
      <c r="M194">
        <f>K194-L194</f>
        <v>0</v>
      </c>
      <c r="N194" t="str">
        <f>IF(K194&gt;L194,"HIGH ZONE BIAS",IF(K194&lt;L194,"LOW ZONE BIAS","EQUILIBRIUM"))</f>
        <v>EQUILIBRIUM</v>
      </c>
    </row>
    <row r="195">
      <c r="A195">
        <v>27376</v>
      </c>
      <c r="B195" t="str">
        <v>2026-09-01</v>
      </c>
      <c r="C195" t="str">
        <v>Afternoon</v>
      </c>
      <c r="D195">
        <v>10</v>
      </c>
      <c r="E195" t="str">
        <f>IF(MOD(D195,2)=0,"EVEN","ODD")</f>
        <v>EVEN</v>
      </c>
      <c r="F195" t="str">
        <f>IF(D195&lt;=18,"LOW (1-18)","HIGH (19-36)")</f>
        <v>LOW (1-18)</v>
      </c>
      <c r="G195">
        <f>INT((D195-1)/6)+1</f>
        <v>2</v>
      </c>
      <c r="H195">
        <f>MOD(D195-1,6)+1</f>
        <v>4</v>
      </c>
      <c r="I195">
        <f>37-D195</f>
        <v>27</v>
      </c>
      <c r="J195">
        <f>ABS(D195-D196)</f>
        <v>18</v>
      </c>
      <c r="K195">
        <f>AVERAGE(D195:D199)</f>
        <v>10</v>
      </c>
      <c r="L195">
        <f>AVERAGE(D195:D214)</f>
        <v>10</v>
      </c>
      <c r="M195">
        <f>K195-L195</f>
        <v>0</v>
      </c>
      <c r="N195" t="str">
        <f>IF(K195&gt;L195,"HIGH ZONE BIAS",IF(K195&lt;L195,"LOW ZONE BIAS","EQUILIBRIUM"))</f>
        <v>EQUILIBRIUM</v>
      </c>
    </row>
    <row r="196">
      <c r="A196">
        <v>27375</v>
      </c>
      <c r="B196" t="str">
        <v>2026-09-01</v>
      </c>
      <c r="C196" t="str">
        <v>Midday</v>
      </c>
      <c r="D196">
        <v>28</v>
      </c>
      <c r="E196" t="str">
        <f>IF(MOD(D196,2)=0,"EVEN","ODD")</f>
        <v>EVEN</v>
      </c>
      <c r="F196" t="str">
        <f>IF(D196&lt;=18,"LOW (1-18)","HIGH (19-36)")</f>
        <v>HIGH (19-36)</v>
      </c>
      <c r="G196">
        <f>INT((D196-1)/6)+1</f>
        <v>5</v>
      </c>
      <c r="H196">
        <f>MOD(D196-1,6)+1</f>
        <v>4</v>
      </c>
      <c r="I196">
        <f>37-D196</f>
        <v>9</v>
      </c>
      <c r="J196">
        <f>ABS(D196-D197)</f>
        <v>14</v>
      </c>
      <c r="K196">
        <f>AVERAGE(D196:D200)</f>
        <v>28</v>
      </c>
      <c r="L196">
        <f>AVERAGE(D196:D215)</f>
        <v>28</v>
      </c>
      <c r="M196">
        <f>K196-L196</f>
        <v>0</v>
      </c>
      <c r="N196" t="str">
        <f>IF(K196&gt;L196,"HIGH ZONE BIAS",IF(K196&lt;L196,"LOW ZONE BIAS","EQUILIBRIUM"))</f>
        <v>EQUILIBRIUM</v>
      </c>
    </row>
    <row r="197">
      <c r="A197">
        <v>27374</v>
      </c>
      <c r="B197" t="str">
        <v>2026-09-01</v>
      </c>
      <c r="C197" t="str">
        <v>Morning</v>
      </c>
      <c r="D197">
        <v>14</v>
      </c>
      <c r="E197" t="str">
        <f>IF(MOD(D197,2)=0,"EVEN","ODD")</f>
        <v>EVEN</v>
      </c>
      <c r="F197" t="str">
        <f>IF(D197&lt;=18,"LOW (1-18)","HIGH (19-36)")</f>
        <v>LOW (1-18)</v>
      </c>
      <c r="G197">
        <f>INT((D197-1)/6)+1</f>
        <v>3</v>
      </c>
      <c r="H197">
        <f>MOD(D197-1,6)+1</f>
        <v>2</v>
      </c>
      <c r="I197">
        <f>37-D197</f>
        <v>23</v>
      </c>
      <c r="J197">
        <f>ABS(D197-D198)</f>
        <v>4</v>
      </c>
      <c r="K197">
        <f>AVERAGE(D197:D201)</f>
        <v>14</v>
      </c>
      <c r="L197">
        <f>AVERAGE(D197:D216)</f>
        <v>14</v>
      </c>
      <c r="M197">
        <f>K197-L197</f>
        <v>0</v>
      </c>
      <c r="N197" t="str">
        <f>IF(K197&gt;L197,"HIGH ZONE BIAS",IF(K197&lt;L197,"LOW ZONE BIAS","EQUILIBRIUM"))</f>
        <v>EQUILIBRIUM</v>
      </c>
    </row>
    <row r="198">
      <c r="A198">
        <v>27373</v>
      </c>
      <c r="B198" t="str">
        <v>2026-08-31</v>
      </c>
      <c r="C198" t="str">
        <v>Evening</v>
      </c>
      <c r="D198">
        <v>10</v>
      </c>
      <c r="E198" t="str">
        <f>IF(MOD(D198,2)=0,"EVEN","ODD")</f>
        <v>EVEN</v>
      </c>
      <c r="F198" t="str">
        <f>IF(D198&lt;=18,"LOW (1-18)","HIGH (19-36)")</f>
        <v>LOW (1-18)</v>
      </c>
      <c r="G198">
        <f>INT((D198-1)/6)+1</f>
        <v>2</v>
      </c>
      <c r="H198">
        <f>MOD(D198-1,6)+1</f>
        <v>4</v>
      </c>
      <c r="I198">
        <f>37-D198</f>
        <v>27</v>
      </c>
      <c r="J198">
        <f>ABS(D198-D199)</f>
        <v>19</v>
      </c>
      <c r="K198">
        <f>AVERAGE(D198:D202)</f>
        <v>10</v>
      </c>
      <c r="L198">
        <f>AVERAGE(D198:D217)</f>
        <v>10</v>
      </c>
      <c r="M198">
        <f>K198-L198</f>
        <v>0</v>
      </c>
      <c r="N198" t="str">
        <f>IF(K198&gt;L198,"HIGH ZONE BIAS",IF(K198&lt;L198,"LOW ZONE BIAS","EQUILIBRIUM"))</f>
        <v>EQUILIBRIUM</v>
      </c>
    </row>
    <row r="199">
      <c r="A199">
        <v>27372</v>
      </c>
      <c r="B199" t="str">
        <v>2026-08-31</v>
      </c>
      <c r="C199" t="str">
        <v>Afternoon</v>
      </c>
      <c r="D199">
        <v>29</v>
      </c>
      <c r="E199" t="str">
        <f>IF(MOD(D199,2)=0,"EVEN","ODD")</f>
        <v>ODD</v>
      </c>
      <c r="F199" t="str">
        <f>IF(D199&lt;=18,"LOW (1-18)","HIGH (19-36)")</f>
        <v>HIGH (19-36)</v>
      </c>
      <c r="G199">
        <f>INT((D199-1)/6)+1</f>
        <v>5</v>
      </c>
      <c r="H199">
        <f>MOD(D199-1,6)+1</f>
        <v>5</v>
      </c>
      <c r="I199">
        <f>37-D199</f>
        <v>8</v>
      </c>
      <c r="J199">
        <f>ABS(D199-D200)</f>
        <v>22</v>
      </c>
      <c r="K199">
        <f>AVERAGE(D199:D203)</f>
        <v>29</v>
      </c>
      <c r="L199">
        <f>AVERAGE(D199:D218)</f>
        <v>29</v>
      </c>
      <c r="M199">
        <f>K199-L199</f>
        <v>0</v>
      </c>
      <c r="N199" t="str">
        <f>IF(K199&gt;L199,"HIGH ZONE BIAS",IF(K199&lt;L199,"LOW ZONE BIAS","EQUILIBRIUM"))</f>
        <v>EQUILIBRIUM</v>
      </c>
    </row>
    <row r="200">
      <c r="A200">
        <v>27371</v>
      </c>
      <c r="B200" t="str">
        <v>2026-08-31</v>
      </c>
      <c r="C200" t="str">
        <v>Midday</v>
      </c>
      <c r="D200">
        <v>7</v>
      </c>
      <c r="E200" t="str">
        <f>IF(MOD(D200,2)=0,"EVEN","ODD")</f>
        <v>ODD</v>
      </c>
      <c r="F200" t="str">
        <f>IF(D200&lt;=18,"LOW (1-18)","HIGH (19-36)")</f>
        <v>LOW (1-18)</v>
      </c>
      <c r="G200">
        <f>INT((D200-1)/6)+1</f>
        <v>2</v>
      </c>
      <c r="H200">
        <f>MOD(D200-1,6)+1</f>
        <v>1</v>
      </c>
      <c r="I200">
        <f>37-D200</f>
        <v>30</v>
      </c>
      <c r="J200">
        <f>ABS(D200-D201)</f>
        <v>5</v>
      </c>
      <c r="K200">
        <f>AVERAGE(D200:D204)</f>
        <v>7</v>
      </c>
      <c r="L200">
        <f>AVERAGE(D200:D219)</f>
        <v>7</v>
      </c>
      <c r="M200">
        <f>K200-L200</f>
        <v>0</v>
      </c>
      <c r="N200" t="str">
        <f>IF(K200&gt;L200,"HIGH ZONE BIAS",IF(K200&lt;L200,"LOW ZONE BIAS","EQUILIBRIUM"))</f>
        <v>EQUILIBRIUM</v>
      </c>
    </row>
    <row r="201">
      <c r="A201">
        <v>27370</v>
      </c>
      <c r="B201" t="str">
        <v>2026-08-31</v>
      </c>
      <c r="C201" t="str">
        <v>Morning</v>
      </c>
      <c r="D201">
        <v>12</v>
      </c>
      <c r="E201" t="str">
        <f>IF(MOD(D201,2)=0,"EVEN","ODD")</f>
        <v>EVEN</v>
      </c>
      <c r="F201" t="str">
        <f>IF(D201&lt;=18,"LOW (1-18)","HIGH (19-36)")</f>
        <v>LOW (1-18)</v>
      </c>
      <c r="G201">
        <f>INT((D201-1)/6)+1</f>
        <v>2</v>
      </c>
      <c r="H201">
        <f>MOD(D201-1,6)+1</f>
        <v>6</v>
      </c>
      <c r="I201">
        <f>37-D201</f>
        <v>25</v>
      </c>
      <c r="J201">
        <f>ABS(D201-D202)</f>
        <v>23</v>
      </c>
      <c r="K201">
        <f>AVERAGE(D201:D205)</f>
        <v>12</v>
      </c>
      <c r="L201">
        <f>AVERAGE(D201:D220)</f>
        <v>12</v>
      </c>
      <c r="M201">
        <f>K201-L201</f>
        <v>0</v>
      </c>
      <c r="N201" t="str">
        <f>IF(K201&gt;L201,"HIGH ZONE BIAS",IF(K201&lt;L201,"LOW ZONE BIAS","EQUILIBRIUM"))</f>
        <v>EQUILIBRIUM</v>
      </c>
    </row>
    <row r="202">
      <c r="A202">
        <v>27369</v>
      </c>
      <c r="B202" t="str">
        <v>2026-08-30</v>
      </c>
      <c r="C202" t="str">
        <v>Evening</v>
      </c>
      <c r="D202">
        <v>35</v>
      </c>
      <c r="E202" t="str">
        <f>IF(MOD(D202,2)=0,"EVEN","ODD")</f>
        <v>ODD</v>
      </c>
      <c r="F202" t="str">
        <f>IF(D202&lt;=18,"LOW (1-18)","HIGH (19-36)")</f>
        <v>HIGH (19-36)</v>
      </c>
      <c r="G202">
        <f>INT((D202-1)/6)+1</f>
        <v>6</v>
      </c>
      <c r="H202">
        <f>MOD(D202-1,6)+1</f>
        <v>5</v>
      </c>
      <c r="I202">
        <f>37-D202</f>
        <v>2</v>
      </c>
      <c r="J202">
        <f>ABS(D202-D203)</f>
        <v>32</v>
      </c>
      <c r="K202">
        <f>AVERAGE(D202:D206)</f>
        <v>35</v>
      </c>
      <c r="L202">
        <f>AVERAGE(D202:D221)</f>
        <v>35</v>
      </c>
      <c r="M202">
        <f>K202-L202</f>
        <v>0</v>
      </c>
      <c r="N202" t="str">
        <f>IF(K202&gt;L202,"HIGH ZONE BIAS",IF(K202&lt;L202,"LOW ZONE BIAS","EQUILIBRIUM"))</f>
        <v>EQUILIBRIUM</v>
      </c>
    </row>
    <row r="203">
      <c r="A203">
        <v>27368</v>
      </c>
      <c r="B203" t="str">
        <v>2026-08-30</v>
      </c>
      <c r="C203" t="str">
        <v>Afternoon</v>
      </c>
      <c r="D203">
        <v>3</v>
      </c>
      <c r="E203" t="str">
        <f>IF(MOD(D203,2)=0,"EVEN","ODD")</f>
        <v>ODD</v>
      </c>
      <c r="F203" t="str">
        <f>IF(D203&lt;=18,"LOW (1-18)","HIGH (19-36)")</f>
        <v>LOW (1-18)</v>
      </c>
      <c r="G203">
        <f>INT((D203-1)/6)+1</f>
        <v>1</v>
      </c>
      <c r="H203">
        <f>MOD(D203-1,6)+1</f>
        <v>3</v>
      </c>
      <c r="I203">
        <f>37-D203</f>
        <v>34</v>
      </c>
      <c r="J203">
        <f>ABS(D203-D204)</f>
        <v>2</v>
      </c>
      <c r="K203">
        <f>AVERAGE(D203:D207)</f>
        <v>3</v>
      </c>
      <c r="L203">
        <f>AVERAGE(D203:D222)</f>
        <v>3</v>
      </c>
      <c r="M203">
        <f>K203-L203</f>
        <v>0</v>
      </c>
      <c r="N203" t="str">
        <f>IF(K203&gt;L203,"HIGH ZONE BIAS",IF(K203&lt;L203,"LOW ZONE BIAS","EQUILIBRIUM"))</f>
        <v>EQUILIBRIUM</v>
      </c>
    </row>
    <row r="204">
      <c r="A204">
        <v>27367</v>
      </c>
      <c r="B204" t="str">
        <v>2026-08-30</v>
      </c>
      <c r="C204" t="str">
        <v>Midday</v>
      </c>
      <c r="D204">
        <v>5</v>
      </c>
      <c r="E204" t="str">
        <f>IF(MOD(D204,2)=0,"EVEN","ODD")</f>
        <v>ODD</v>
      </c>
      <c r="F204" t="str">
        <f>IF(D204&lt;=18,"LOW (1-18)","HIGH (19-36)")</f>
        <v>LOW (1-18)</v>
      </c>
      <c r="G204">
        <f>INT((D204-1)/6)+1</f>
        <v>1</v>
      </c>
      <c r="H204">
        <f>MOD(D204-1,6)+1</f>
        <v>5</v>
      </c>
      <c r="I204">
        <f>37-D204</f>
        <v>32</v>
      </c>
      <c r="J204">
        <f>ABS(D204-D205)</f>
        <v>19</v>
      </c>
      <c r="K204">
        <f>AVERAGE(D204:D208)</f>
        <v>5</v>
      </c>
      <c r="L204">
        <f>AVERAGE(D204:D223)</f>
        <v>5</v>
      </c>
      <c r="M204">
        <f>K204-L204</f>
        <v>0</v>
      </c>
      <c r="N204" t="str">
        <f>IF(K204&gt;L204,"HIGH ZONE BIAS",IF(K204&lt;L204,"LOW ZONE BIAS","EQUILIBRIUM"))</f>
        <v>EQUILIBRIUM</v>
      </c>
    </row>
    <row r="205">
      <c r="A205">
        <v>27366</v>
      </c>
      <c r="B205" t="str">
        <v>2026-08-30</v>
      </c>
      <c r="C205" t="str">
        <v>Morning</v>
      </c>
      <c r="D205">
        <v>24</v>
      </c>
      <c r="E205" t="str">
        <f>IF(MOD(D205,2)=0,"EVEN","ODD")</f>
        <v>EVEN</v>
      </c>
      <c r="F205" t="str">
        <f>IF(D205&lt;=18,"LOW (1-18)","HIGH (19-36)")</f>
        <v>HIGH (19-36)</v>
      </c>
      <c r="G205">
        <f>INT((D205-1)/6)+1</f>
        <v>4</v>
      </c>
      <c r="H205">
        <f>MOD(D205-1,6)+1</f>
        <v>6</v>
      </c>
      <c r="I205">
        <f>37-D205</f>
        <v>13</v>
      </c>
      <c r="J205">
        <f>ABS(D205-D206)</f>
        <v>1</v>
      </c>
      <c r="K205">
        <f>AVERAGE(D205:D209)</f>
        <v>24</v>
      </c>
      <c r="L205">
        <f>AVERAGE(D205:D224)</f>
        <v>24</v>
      </c>
      <c r="M205">
        <f>K205-L205</f>
        <v>0</v>
      </c>
      <c r="N205" t="str">
        <f>IF(K205&gt;L205,"HIGH ZONE BIAS",IF(K205&lt;L205,"LOW ZONE BIAS","EQUILIBRIUM"))</f>
        <v>EQUILIBRIUM</v>
      </c>
    </row>
    <row r="206">
      <c r="A206">
        <v>27365</v>
      </c>
      <c r="B206" t="str">
        <v>2026-08-29</v>
      </c>
      <c r="C206" t="str">
        <v>Evening</v>
      </c>
      <c r="D206">
        <v>25</v>
      </c>
      <c r="E206" t="str">
        <f>IF(MOD(D206,2)=0,"EVEN","ODD")</f>
        <v>ODD</v>
      </c>
      <c r="F206" t="str">
        <f>IF(D206&lt;=18,"LOW (1-18)","HIGH (19-36)")</f>
        <v>HIGH (19-36)</v>
      </c>
      <c r="G206">
        <f>INT((D206-1)/6)+1</f>
        <v>5</v>
      </c>
      <c r="H206">
        <f>MOD(D206-1,6)+1</f>
        <v>1</v>
      </c>
      <c r="I206">
        <f>37-D206</f>
        <v>12</v>
      </c>
      <c r="J206">
        <f>ABS(D206-D207)</f>
        <v>19</v>
      </c>
      <c r="K206">
        <f>AVERAGE(D206:D210)</f>
        <v>25</v>
      </c>
      <c r="L206">
        <f>AVERAGE(D206:D225)</f>
        <v>25</v>
      </c>
      <c r="M206">
        <f>K206-L206</f>
        <v>0</v>
      </c>
      <c r="N206" t="str">
        <f>IF(K206&gt;L206,"HIGH ZONE BIAS",IF(K206&lt;L206,"LOW ZONE BIAS","EQUILIBRIUM"))</f>
        <v>EQUILIBRIUM</v>
      </c>
    </row>
    <row r="207">
      <c r="A207">
        <v>27364</v>
      </c>
      <c r="B207" t="str">
        <v>2026-08-29</v>
      </c>
      <c r="C207" t="str">
        <v>Afternoon</v>
      </c>
      <c r="D207">
        <v>6</v>
      </c>
      <c r="E207" t="str">
        <f>IF(MOD(D207,2)=0,"EVEN","ODD")</f>
        <v>EVEN</v>
      </c>
      <c r="F207" t="str">
        <f>IF(D207&lt;=18,"LOW (1-18)","HIGH (19-36)")</f>
        <v>LOW (1-18)</v>
      </c>
      <c r="G207">
        <f>INT((D207-1)/6)+1</f>
        <v>1</v>
      </c>
      <c r="H207">
        <f>MOD(D207-1,6)+1</f>
        <v>6</v>
      </c>
      <c r="I207">
        <f>37-D207</f>
        <v>31</v>
      </c>
      <c r="J207">
        <f>ABS(D207-D208)</f>
        <v>1</v>
      </c>
      <c r="K207">
        <f>AVERAGE(D207:D211)</f>
        <v>6</v>
      </c>
      <c r="L207">
        <f>AVERAGE(D207:D226)</f>
        <v>6</v>
      </c>
      <c r="M207">
        <f>K207-L207</f>
        <v>0</v>
      </c>
      <c r="N207" t="str">
        <f>IF(K207&gt;L207,"HIGH ZONE BIAS",IF(K207&lt;L207,"LOW ZONE BIAS","EQUILIBRIUM"))</f>
        <v>EQUILIBRIUM</v>
      </c>
    </row>
    <row r="208">
      <c r="A208">
        <v>27363</v>
      </c>
      <c r="B208" t="str">
        <v>2026-08-29</v>
      </c>
      <c r="C208" t="str">
        <v>Midday</v>
      </c>
      <c r="D208">
        <v>7</v>
      </c>
      <c r="E208" t="str">
        <f>IF(MOD(D208,2)=0,"EVEN","ODD")</f>
        <v>ODD</v>
      </c>
      <c r="F208" t="str">
        <f>IF(D208&lt;=18,"LOW (1-18)","HIGH (19-36)")</f>
        <v>LOW (1-18)</v>
      </c>
      <c r="G208">
        <f>INT((D208-1)/6)+1</f>
        <v>2</v>
      </c>
      <c r="H208">
        <f>MOD(D208-1,6)+1</f>
        <v>1</v>
      </c>
      <c r="I208">
        <f>37-D208</f>
        <v>30</v>
      </c>
      <c r="J208">
        <f>ABS(D208-D209)</f>
        <v>28</v>
      </c>
      <c r="K208">
        <f>AVERAGE(D208:D212)</f>
        <v>7</v>
      </c>
      <c r="L208">
        <f>AVERAGE(D208:D227)</f>
        <v>7</v>
      </c>
      <c r="M208">
        <f>K208-L208</f>
        <v>0</v>
      </c>
      <c r="N208" t="str">
        <f>IF(K208&gt;L208,"HIGH ZONE BIAS",IF(K208&lt;L208,"LOW ZONE BIAS","EQUILIBRIUM"))</f>
        <v>EQUILIBRIUM</v>
      </c>
    </row>
    <row r="209">
      <c r="A209">
        <v>27362</v>
      </c>
      <c r="B209" t="str">
        <v>2026-08-29</v>
      </c>
      <c r="C209" t="str">
        <v>Morning</v>
      </c>
      <c r="D209">
        <v>35</v>
      </c>
      <c r="E209" t="str">
        <f>IF(MOD(D209,2)=0,"EVEN","ODD")</f>
        <v>ODD</v>
      </c>
      <c r="F209" t="str">
        <f>IF(D209&lt;=18,"LOW (1-18)","HIGH (19-36)")</f>
        <v>HIGH (19-36)</v>
      </c>
      <c r="G209">
        <f>INT((D209-1)/6)+1</f>
        <v>6</v>
      </c>
      <c r="H209">
        <f>MOD(D209-1,6)+1</f>
        <v>5</v>
      </c>
      <c r="I209">
        <f>37-D209</f>
        <v>2</v>
      </c>
      <c r="J209">
        <f>ABS(D209-D210)</f>
        <v>33</v>
      </c>
      <c r="K209">
        <f>AVERAGE(D209:D213)</f>
        <v>35</v>
      </c>
      <c r="L209">
        <f>AVERAGE(D209:D228)</f>
        <v>35</v>
      </c>
      <c r="M209">
        <f>K209-L209</f>
        <v>0</v>
      </c>
      <c r="N209" t="str">
        <f>IF(K209&gt;L209,"HIGH ZONE BIAS",IF(K209&lt;L209,"LOW ZONE BIAS","EQUILIBRIUM"))</f>
        <v>EQUILIBRIUM</v>
      </c>
    </row>
    <row r="210">
      <c r="A210">
        <v>27361</v>
      </c>
      <c r="B210" t="str">
        <v>2026-08-28</v>
      </c>
      <c r="C210" t="str">
        <v>Evening</v>
      </c>
      <c r="D210">
        <v>2</v>
      </c>
      <c r="E210" t="str">
        <f>IF(MOD(D210,2)=0,"EVEN","ODD")</f>
        <v>EVEN</v>
      </c>
      <c r="F210" t="str">
        <f>IF(D210&lt;=18,"LOW (1-18)","HIGH (19-36)")</f>
        <v>LOW (1-18)</v>
      </c>
      <c r="G210">
        <f>INT((D210-1)/6)+1</f>
        <v>1</v>
      </c>
      <c r="H210">
        <f>MOD(D210-1,6)+1</f>
        <v>2</v>
      </c>
      <c r="I210">
        <f>37-D210</f>
        <v>35</v>
      </c>
      <c r="J210">
        <f>ABS(D210-D211)</f>
        <v>13</v>
      </c>
      <c r="K210">
        <f>AVERAGE(D210:D214)</f>
        <v>2</v>
      </c>
      <c r="L210">
        <f>AVERAGE(D210:D229)</f>
        <v>2</v>
      </c>
      <c r="M210">
        <f>K210-L210</f>
        <v>0</v>
      </c>
      <c r="N210" t="str">
        <f>IF(K210&gt;L210,"HIGH ZONE BIAS",IF(K210&lt;L210,"LOW ZONE BIAS","EQUILIBRIUM"))</f>
        <v>EQUILIBRIUM</v>
      </c>
    </row>
    <row r="211">
      <c r="A211">
        <v>27360</v>
      </c>
      <c r="B211" t="str">
        <v>2026-08-28</v>
      </c>
      <c r="C211" t="str">
        <v>Afternoon</v>
      </c>
      <c r="D211">
        <v>15</v>
      </c>
      <c r="E211" t="str">
        <f>IF(MOD(D211,2)=0,"EVEN","ODD")</f>
        <v>ODD</v>
      </c>
      <c r="F211" t="str">
        <f>IF(D211&lt;=18,"LOW (1-18)","HIGH (19-36)")</f>
        <v>LOW (1-18)</v>
      </c>
      <c r="G211">
        <f>INT((D211-1)/6)+1</f>
        <v>3</v>
      </c>
      <c r="H211">
        <f>MOD(D211-1,6)+1</f>
        <v>3</v>
      </c>
      <c r="I211">
        <f>37-D211</f>
        <v>22</v>
      </c>
      <c r="J211">
        <f>ABS(D211-D212)</f>
        <v>13</v>
      </c>
      <c r="K211">
        <f>AVERAGE(D211:D215)</f>
        <v>15</v>
      </c>
      <c r="L211">
        <f>AVERAGE(D211:D230)</f>
        <v>15</v>
      </c>
      <c r="M211">
        <f>K211-L211</f>
        <v>0</v>
      </c>
      <c r="N211" t="str">
        <f>IF(K211&gt;L211,"HIGH ZONE BIAS",IF(K211&lt;L211,"LOW ZONE BIAS","EQUILIBRIUM"))</f>
        <v>EQUILIBRIUM</v>
      </c>
    </row>
    <row r="212">
      <c r="A212">
        <v>27359</v>
      </c>
      <c r="B212" t="str">
        <v>2026-08-28</v>
      </c>
      <c r="C212" t="str">
        <v>Midday</v>
      </c>
      <c r="D212">
        <v>2</v>
      </c>
      <c r="E212" t="str">
        <f>IF(MOD(D212,2)=0,"EVEN","ODD")</f>
        <v>EVEN</v>
      </c>
      <c r="F212" t="str">
        <f>IF(D212&lt;=18,"LOW (1-18)","HIGH (19-36)")</f>
        <v>LOW (1-18)</v>
      </c>
      <c r="G212">
        <f>INT((D212-1)/6)+1</f>
        <v>1</v>
      </c>
      <c r="H212">
        <f>MOD(D212-1,6)+1</f>
        <v>2</v>
      </c>
      <c r="I212">
        <f>37-D212</f>
        <v>35</v>
      </c>
      <c r="J212">
        <f>ABS(D212-D213)</f>
        <v>32</v>
      </c>
      <c r="K212">
        <f>AVERAGE(D212:D216)</f>
        <v>2</v>
      </c>
      <c r="L212">
        <f>AVERAGE(D212:D231)</f>
        <v>2</v>
      </c>
      <c r="M212">
        <f>K212-L212</f>
        <v>0</v>
      </c>
      <c r="N212" t="str">
        <f>IF(K212&gt;L212,"HIGH ZONE BIAS",IF(K212&lt;L212,"LOW ZONE BIAS","EQUILIBRIUM"))</f>
        <v>EQUILIBRIUM</v>
      </c>
    </row>
    <row r="213">
      <c r="A213">
        <v>27358</v>
      </c>
      <c r="B213" t="str">
        <v>2026-08-28</v>
      </c>
      <c r="C213" t="str">
        <v>Morning</v>
      </c>
      <c r="D213">
        <v>34</v>
      </c>
      <c r="E213" t="str">
        <f>IF(MOD(D213,2)=0,"EVEN","ODD")</f>
        <v>EVEN</v>
      </c>
      <c r="F213" t="str">
        <f>IF(D213&lt;=18,"LOW (1-18)","HIGH (19-36)")</f>
        <v>HIGH (19-36)</v>
      </c>
      <c r="G213">
        <f>INT((D213-1)/6)+1</f>
        <v>6</v>
      </c>
      <c r="H213">
        <f>MOD(D213-1,6)+1</f>
        <v>4</v>
      </c>
      <c r="I213">
        <f>37-D213</f>
        <v>3</v>
      </c>
      <c r="J213">
        <f>ABS(D213-D214)</f>
        <v>16</v>
      </c>
      <c r="K213">
        <f>AVERAGE(D213:D217)</f>
        <v>34</v>
      </c>
      <c r="L213">
        <f>AVERAGE(D213:D232)</f>
        <v>34</v>
      </c>
      <c r="M213">
        <f>K213-L213</f>
        <v>0</v>
      </c>
      <c r="N213" t="str">
        <f>IF(K213&gt;L213,"HIGH ZONE BIAS",IF(K213&lt;L213,"LOW ZONE BIAS","EQUILIBRIUM"))</f>
        <v>EQUILIBRIUM</v>
      </c>
    </row>
    <row r="214">
      <c r="A214">
        <v>27357</v>
      </c>
      <c r="B214" t="str">
        <v>2026-08-27</v>
      </c>
      <c r="C214" t="str">
        <v>Evening</v>
      </c>
      <c r="D214">
        <v>18</v>
      </c>
      <c r="E214" t="str">
        <f>IF(MOD(D214,2)=0,"EVEN","ODD")</f>
        <v>EVEN</v>
      </c>
      <c r="F214" t="str">
        <f>IF(D214&lt;=18,"LOW (1-18)","HIGH (19-36)")</f>
        <v>LOW (1-18)</v>
      </c>
      <c r="G214">
        <f>INT((D214-1)/6)+1</f>
        <v>3</v>
      </c>
      <c r="H214">
        <f>MOD(D214-1,6)+1</f>
        <v>6</v>
      </c>
      <c r="I214">
        <f>37-D214</f>
        <v>19</v>
      </c>
      <c r="J214">
        <f>ABS(D214-D215)</f>
        <v>8</v>
      </c>
      <c r="K214">
        <f>AVERAGE(D214:D218)</f>
        <v>18</v>
      </c>
      <c r="L214">
        <f>AVERAGE(D214:D233)</f>
        <v>18</v>
      </c>
      <c r="M214">
        <f>K214-L214</f>
        <v>0</v>
      </c>
      <c r="N214" t="str">
        <f>IF(K214&gt;L214,"HIGH ZONE BIAS",IF(K214&lt;L214,"LOW ZONE BIAS","EQUILIBRIUM"))</f>
        <v>EQUILIBRIUM</v>
      </c>
    </row>
    <row r="215">
      <c r="A215">
        <v>27356</v>
      </c>
      <c r="B215" t="str">
        <v>2026-08-27</v>
      </c>
      <c r="C215" t="str">
        <v>Afternoon</v>
      </c>
      <c r="D215">
        <v>10</v>
      </c>
      <c r="E215" t="str">
        <f>IF(MOD(D215,2)=0,"EVEN","ODD")</f>
        <v>EVEN</v>
      </c>
      <c r="F215" t="str">
        <f>IF(D215&lt;=18,"LOW (1-18)","HIGH (19-36)")</f>
        <v>LOW (1-18)</v>
      </c>
      <c r="G215">
        <f>INT((D215-1)/6)+1</f>
        <v>2</v>
      </c>
      <c r="H215">
        <f>MOD(D215-1,6)+1</f>
        <v>4</v>
      </c>
      <c r="I215">
        <f>37-D215</f>
        <v>27</v>
      </c>
      <c r="J215">
        <f>ABS(D215-D216)</f>
        <v>0</v>
      </c>
      <c r="K215">
        <f>AVERAGE(D215:D219)</f>
        <v>10</v>
      </c>
      <c r="L215">
        <f>AVERAGE(D215:D234)</f>
        <v>10</v>
      </c>
      <c r="M215">
        <f>K215-L215</f>
        <v>0</v>
      </c>
      <c r="N215" t="str">
        <f>IF(K215&gt;L215,"HIGH ZONE BIAS",IF(K215&lt;L215,"LOW ZONE BIAS","EQUILIBRIUM"))</f>
        <v>EQUILIBRIUM</v>
      </c>
    </row>
    <row r="216">
      <c r="A216">
        <v>27355</v>
      </c>
      <c r="B216" t="str">
        <v>2026-08-27</v>
      </c>
      <c r="C216" t="str">
        <v>Midday</v>
      </c>
      <c r="D216">
        <v>10</v>
      </c>
      <c r="E216" t="str">
        <f>IF(MOD(D216,2)=0,"EVEN","ODD")</f>
        <v>EVEN</v>
      </c>
      <c r="F216" t="str">
        <f>IF(D216&lt;=18,"LOW (1-18)","HIGH (19-36)")</f>
        <v>LOW (1-18)</v>
      </c>
      <c r="G216">
        <f>INT((D216-1)/6)+1</f>
        <v>2</v>
      </c>
      <c r="H216">
        <f>MOD(D216-1,6)+1</f>
        <v>4</v>
      </c>
      <c r="I216">
        <f>37-D216</f>
        <v>27</v>
      </c>
      <c r="J216">
        <f>ABS(D216-D217)</f>
        <v>9</v>
      </c>
      <c r="K216">
        <f>AVERAGE(D216:D220)</f>
        <v>10</v>
      </c>
      <c r="L216">
        <f>AVERAGE(D216:D235)</f>
        <v>10</v>
      </c>
      <c r="M216">
        <f>K216-L216</f>
        <v>0</v>
      </c>
      <c r="N216" t="str">
        <f>IF(K216&gt;L216,"HIGH ZONE BIAS",IF(K216&lt;L216,"LOW ZONE BIAS","EQUILIBRIUM"))</f>
        <v>EQUILIBRIUM</v>
      </c>
    </row>
    <row r="217">
      <c r="A217">
        <v>27354</v>
      </c>
      <c r="B217" t="str">
        <v>2026-08-27</v>
      </c>
      <c r="C217" t="str">
        <v>Morning</v>
      </c>
      <c r="D217">
        <v>19</v>
      </c>
      <c r="E217" t="str">
        <f>IF(MOD(D217,2)=0,"EVEN","ODD")</f>
        <v>ODD</v>
      </c>
      <c r="F217" t="str">
        <f>IF(D217&lt;=18,"LOW (1-18)","HIGH (19-36)")</f>
        <v>HIGH (19-36)</v>
      </c>
      <c r="G217">
        <f>INT((D217-1)/6)+1</f>
        <v>4</v>
      </c>
      <c r="H217">
        <f>MOD(D217-1,6)+1</f>
        <v>1</v>
      </c>
      <c r="I217">
        <f>37-D217</f>
        <v>18</v>
      </c>
      <c r="J217">
        <f>ABS(D217-D218)</f>
        <v>1</v>
      </c>
      <c r="K217">
        <f>AVERAGE(D217:D221)</f>
        <v>19</v>
      </c>
      <c r="L217">
        <f>AVERAGE(D217:D236)</f>
        <v>19</v>
      </c>
      <c r="M217">
        <f>K217-L217</f>
        <v>0</v>
      </c>
      <c r="N217" t="str">
        <f>IF(K217&gt;L217,"HIGH ZONE BIAS",IF(K217&lt;L217,"LOW ZONE BIAS","EQUILIBRIUM"))</f>
        <v>EQUILIBRIUM</v>
      </c>
    </row>
    <row r="218">
      <c r="A218">
        <v>27353</v>
      </c>
      <c r="B218" t="str">
        <v>2026-08-26</v>
      </c>
      <c r="C218" t="str">
        <v>Evening</v>
      </c>
      <c r="D218">
        <v>20</v>
      </c>
      <c r="E218" t="str">
        <f>IF(MOD(D218,2)=0,"EVEN","ODD")</f>
        <v>EVEN</v>
      </c>
      <c r="F218" t="str">
        <f>IF(D218&lt;=18,"LOW (1-18)","HIGH (19-36)")</f>
        <v>HIGH (19-36)</v>
      </c>
      <c r="G218">
        <f>INT((D218-1)/6)+1</f>
        <v>4</v>
      </c>
      <c r="H218">
        <f>MOD(D218-1,6)+1</f>
        <v>2</v>
      </c>
      <c r="I218">
        <f>37-D218</f>
        <v>17</v>
      </c>
      <c r="J218">
        <f>ABS(D218-D219)</f>
        <v>9</v>
      </c>
      <c r="K218">
        <f>AVERAGE(D218:D222)</f>
        <v>20</v>
      </c>
      <c r="L218">
        <f>AVERAGE(D218:D237)</f>
        <v>20</v>
      </c>
      <c r="M218">
        <f>K218-L218</f>
        <v>0</v>
      </c>
      <c r="N218" t="str">
        <f>IF(K218&gt;L218,"HIGH ZONE BIAS",IF(K218&lt;L218,"LOW ZONE BIAS","EQUILIBRIUM"))</f>
        <v>EQUILIBRIUM</v>
      </c>
    </row>
    <row r="219">
      <c r="A219">
        <v>27352</v>
      </c>
      <c r="B219" t="str">
        <v>2026-08-26</v>
      </c>
      <c r="C219" t="str">
        <v>Afternoon</v>
      </c>
      <c r="D219">
        <v>11</v>
      </c>
      <c r="E219" t="str">
        <f>IF(MOD(D219,2)=0,"EVEN","ODD")</f>
        <v>ODD</v>
      </c>
      <c r="F219" t="str">
        <f>IF(D219&lt;=18,"LOW (1-18)","HIGH (19-36)")</f>
        <v>LOW (1-18)</v>
      </c>
      <c r="G219">
        <f>INT((D219-1)/6)+1</f>
        <v>2</v>
      </c>
      <c r="H219">
        <f>MOD(D219-1,6)+1</f>
        <v>5</v>
      </c>
      <c r="I219">
        <f>37-D219</f>
        <v>26</v>
      </c>
      <c r="J219">
        <f>ABS(D219-D220)</f>
        <v>0</v>
      </c>
      <c r="K219">
        <f>AVERAGE(D219:D223)</f>
        <v>11</v>
      </c>
      <c r="L219">
        <f>AVERAGE(D219:D238)</f>
        <v>11</v>
      </c>
      <c r="M219">
        <f>K219-L219</f>
        <v>0</v>
      </c>
      <c r="N219" t="str">
        <f>IF(K219&gt;L219,"HIGH ZONE BIAS",IF(K219&lt;L219,"LOW ZONE BIAS","EQUILIBRIUM"))</f>
        <v>EQUILIBRIUM</v>
      </c>
    </row>
    <row r="220">
      <c r="A220">
        <v>27351</v>
      </c>
      <c r="B220" t="str">
        <v>2026-08-26</v>
      </c>
      <c r="C220" t="str">
        <v>Midday</v>
      </c>
      <c r="D220">
        <v>11</v>
      </c>
      <c r="E220" t="str">
        <f>IF(MOD(D220,2)=0,"EVEN","ODD")</f>
        <v>ODD</v>
      </c>
      <c r="F220" t="str">
        <f>IF(D220&lt;=18,"LOW (1-18)","HIGH (19-36)")</f>
        <v>LOW (1-18)</v>
      </c>
      <c r="G220">
        <f>INT((D220-1)/6)+1</f>
        <v>2</v>
      </c>
      <c r="H220">
        <f>MOD(D220-1,6)+1</f>
        <v>5</v>
      </c>
      <c r="I220">
        <f>37-D220</f>
        <v>26</v>
      </c>
      <c r="J220">
        <f>ABS(D220-D221)</f>
        <v>3</v>
      </c>
      <c r="K220">
        <f>AVERAGE(D220:D224)</f>
        <v>11</v>
      </c>
      <c r="L220">
        <f>AVERAGE(D220:D239)</f>
        <v>11</v>
      </c>
      <c r="M220">
        <f>K220-L220</f>
        <v>0</v>
      </c>
      <c r="N220" t="str">
        <f>IF(K220&gt;L220,"HIGH ZONE BIAS",IF(K220&lt;L220,"LOW ZONE BIAS","EQUILIBRIUM"))</f>
        <v>EQUILIBRIUM</v>
      </c>
    </row>
    <row r="221">
      <c r="A221">
        <v>27350</v>
      </c>
      <c r="B221" t="str">
        <v>2026-08-26</v>
      </c>
      <c r="C221" t="str">
        <v>Morning</v>
      </c>
      <c r="D221">
        <v>14</v>
      </c>
      <c r="E221" t="str">
        <f>IF(MOD(D221,2)=0,"EVEN","ODD")</f>
        <v>EVEN</v>
      </c>
      <c r="F221" t="str">
        <f>IF(D221&lt;=18,"LOW (1-18)","HIGH (19-36)")</f>
        <v>LOW (1-18)</v>
      </c>
      <c r="G221">
        <f>INT((D221-1)/6)+1</f>
        <v>3</v>
      </c>
      <c r="H221">
        <f>MOD(D221-1,6)+1</f>
        <v>2</v>
      </c>
      <c r="I221">
        <f>37-D221</f>
        <v>23</v>
      </c>
      <c r="J221">
        <f>ABS(D221-D222)</f>
        <v>4</v>
      </c>
      <c r="K221">
        <f>AVERAGE(D221:D225)</f>
        <v>14</v>
      </c>
      <c r="L221">
        <f>AVERAGE(D221:D240)</f>
        <v>14</v>
      </c>
      <c r="M221">
        <f>K221-L221</f>
        <v>0</v>
      </c>
      <c r="N221" t="str">
        <f>IF(K221&gt;L221,"HIGH ZONE BIAS",IF(K221&lt;L221,"LOW ZONE BIAS","EQUILIBRIUM"))</f>
        <v>EQUILIBRIUM</v>
      </c>
    </row>
    <row r="222">
      <c r="A222">
        <v>27349</v>
      </c>
      <c r="B222" t="str">
        <v>2026-08-25</v>
      </c>
      <c r="C222" t="str">
        <v>Evening</v>
      </c>
      <c r="D222">
        <v>10</v>
      </c>
      <c r="E222" t="str">
        <f>IF(MOD(D222,2)=0,"EVEN","ODD")</f>
        <v>EVEN</v>
      </c>
      <c r="F222" t="str">
        <f>IF(D222&lt;=18,"LOW (1-18)","HIGH (19-36)")</f>
        <v>LOW (1-18)</v>
      </c>
      <c r="G222">
        <f>INT((D222-1)/6)+1</f>
        <v>2</v>
      </c>
      <c r="H222">
        <f>MOD(D222-1,6)+1</f>
        <v>4</v>
      </c>
      <c r="I222">
        <f>37-D222</f>
        <v>27</v>
      </c>
      <c r="J222">
        <f>ABS(D222-D223)</f>
        <v>20</v>
      </c>
      <c r="K222">
        <f>AVERAGE(D222:D226)</f>
        <v>10</v>
      </c>
      <c r="L222">
        <f>AVERAGE(D222:D241)</f>
        <v>10</v>
      </c>
      <c r="M222">
        <f>K222-L222</f>
        <v>0</v>
      </c>
      <c r="N222" t="str">
        <f>IF(K222&gt;L222,"HIGH ZONE BIAS",IF(K222&lt;L222,"LOW ZONE BIAS","EQUILIBRIUM"))</f>
        <v>EQUILIBRIUM</v>
      </c>
    </row>
    <row r="223">
      <c r="A223">
        <v>27348</v>
      </c>
      <c r="B223" t="str">
        <v>2026-08-25</v>
      </c>
      <c r="C223" t="str">
        <v>Afternoon</v>
      </c>
      <c r="D223">
        <v>30</v>
      </c>
      <c r="E223" t="str">
        <f>IF(MOD(D223,2)=0,"EVEN","ODD")</f>
        <v>EVEN</v>
      </c>
      <c r="F223" t="str">
        <f>IF(D223&lt;=18,"LOW (1-18)","HIGH (19-36)")</f>
        <v>HIGH (19-36)</v>
      </c>
      <c r="G223">
        <f>INT((D223-1)/6)+1</f>
        <v>5</v>
      </c>
      <c r="H223">
        <f>MOD(D223-1,6)+1</f>
        <v>6</v>
      </c>
      <c r="I223">
        <f>37-D223</f>
        <v>7</v>
      </c>
      <c r="J223">
        <f>ABS(D223-D224)</f>
        <v>10</v>
      </c>
      <c r="K223">
        <f>AVERAGE(D223:D227)</f>
        <v>30</v>
      </c>
      <c r="L223">
        <f>AVERAGE(D223:D242)</f>
        <v>30</v>
      </c>
      <c r="M223">
        <f>K223-L223</f>
        <v>0</v>
      </c>
      <c r="N223" t="str">
        <f>IF(K223&gt;L223,"HIGH ZONE BIAS",IF(K223&lt;L223,"LOW ZONE BIAS","EQUILIBRIUM"))</f>
        <v>EQUILIBRIUM</v>
      </c>
    </row>
    <row r="224">
      <c r="A224">
        <v>27347</v>
      </c>
      <c r="B224" t="str">
        <v>2026-08-25</v>
      </c>
      <c r="C224" t="str">
        <v>Midday</v>
      </c>
      <c r="D224">
        <v>20</v>
      </c>
      <c r="E224" t="str">
        <f>IF(MOD(D224,2)=0,"EVEN","ODD")</f>
        <v>EVEN</v>
      </c>
      <c r="F224" t="str">
        <f>IF(D224&lt;=18,"LOW (1-18)","HIGH (19-36)")</f>
        <v>HIGH (19-36)</v>
      </c>
      <c r="G224">
        <f>INT((D224-1)/6)+1</f>
        <v>4</v>
      </c>
      <c r="H224">
        <f>MOD(D224-1,6)+1</f>
        <v>2</v>
      </c>
      <c r="I224">
        <f>37-D224</f>
        <v>17</v>
      </c>
      <c r="J224">
        <f>ABS(D224-D225)</f>
        <v>8</v>
      </c>
      <c r="K224">
        <f>AVERAGE(D224:D228)</f>
        <v>20</v>
      </c>
      <c r="L224">
        <f>AVERAGE(D224:D243)</f>
        <v>20</v>
      </c>
      <c r="M224">
        <f>K224-L224</f>
        <v>0</v>
      </c>
      <c r="N224" t="str">
        <f>IF(K224&gt;L224,"HIGH ZONE BIAS",IF(K224&lt;L224,"LOW ZONE BIAS","EQUILIBRIUM"))</f>
        <v>EQUILIBRIUM</v>
      </c>
    </row>
    <row r="225">
      <c r="A225">
        <v>27346</v>
      </c>
      <c r="B225" t="str">
        <v>2026-08-25</v>
      </c>
      <c r="C225" t="str">
        <v>Morning</v>
      </c>
      <c r="D225">
        <v>28</v>
      </c>
      <c r="E225" t="str">
        <f>IF(MOD(D225,2)=0,"EVEN","ODD")</f>
        <v>EVEN</v>
      </c>
      <c r="F225" t="str">
        <f>IF(D225&lt;=18,"LOW (1-18)","HIGH (19-36)")</f>
        <v>HIGH (19-36)</v>
      </c>
      <c r="G225">
        <f>INT((D225-1)/6)+1</f>
        <v>5</v>
      </c>
      <c r="H225">
        <f>MOD(D225-1,6)+1</f>
        <v>4</v>
      </c>
      <c r="I225">
        <f>37-D225</f>
        <v>9</v>
      </c>
      <c r="J225">
        <f>ABS(D225-D226)</f>
        <v>26</v>
      </c>
      <c r="K225">
        <f>AVERAGE(D225:D229)</f>
        <v>28</v>
      </c>
      <c r="L225">
        <f>AVERAGE(D225:D244)</f>
        <v>28</v>
      </c>
      <c r="M225">
        <f>K225-L225</f>
        <v>0</v>
      </c>
      <c r="N225" t="str">
        <f>IF(K225&gt;L225,"HIGH ZONE BIAS",IF(K225&lt;L225,"LOW ZONE BIAS","EQUILIBRIUM"))</f>
        <v>EQUILIBRIUM</v>
      </c>
    </row>
    <row r="226">
      <c r="A226">
        <v>27345</v>
      </c>
      <c r="B226" t="str">
        <v>2026-08-24</v>
      </c>
      <c r="C226" t="str">
        <v>Evening</v>
      </c>
      <c r="D226">
        <v>2</v>
      </c>
      <c r="E226" t="str">
        <f>IF(MOD(D226,2)=0,"EVEN","ODD")</f>
        <v>EVEN</v>
      </c>
      <c r="F226" t="str">
        <f>IF(D226&lt;=18,"LOW (1-18)","HIGH (19-36)")</f>
        <v>LOW (1-18)</v>
      </c>
      <c r="G226">
        <f>INT((D226-1)/6)+1</f>
        <v>1</v>
      </c>
      <c r="H226">
        <f>MOD(D226-1,6)+1</f>
        <v>2</v>
      </c>
      <c r="I226">
        <f>37-D226</f>
        <v>35</v>
      </c>
      <c r="J226">
        <f>ABS(D226-D227)</f>
        <v>24</v>
      </c>
      <c r="K226">
        <f>AVERAGE(D226:D230)</f>
        <v>2</v>
      </c>
      <c r="L226">
        <f>AVERAGE(D226:D245)</f>
        <v>2</v>
      </c>
      <c r="M226">
        <f>K226-L226</f>
        <v>0</v>
      </c>
      <c r="N226" t="str">
        <f>IF(K226&gt;L226,"HIGH ZONE BIAS",IF(K226&lt;L226,"LOW ZONE BIAS","EQUILIBRIUM"))</f>
        <v>EQUILIBRIUM</v>
      </c>
    </row>
    <row r="227">
      <c r="A227">
        <v>27344</v>
      </c>
      <c r="B227" t="str">
        <v>2026-08-24</v>
      </c>
      <c r="C227" t="str">
        <v>Afternoon</v>
      </c>
      <c r="D227">
        <v>26</v>
      </c>
      <c r="E227" t="str">
        <f>IF(MOD(D227,2)=0,"EVEN","ODD")</f>
        <v>EVEN</v>
      </c>
      <c r="F227" t="str">
        <f>IF(D227&lt;=18,"LOW (1-18)","HIGH (19-36)")</f>
        <v>HIGH (19-36)</v>
      </c>
      <c r="G227">
        <f>INT((D227-1)/6)+1</f>
        <v>5</v>
      </c>
      <c r="H227">
        <f>MOD(D227-1,6)+1</f>
        <v>2</v>
      </c>
      <c r="I227">
        <f>37-D227</f>
        <v>11</v>
      </c>
      <c r="J227">
        <f>ABS(D227-D228)</f>
        <v>17</v>
      </c>
      <c r="K227">
        <f>AVERAGE(D227:D231)</f>
        <v>26</v>
      </c>
      <c r="L227">
        <f>AVERAGE(D227:D246)</f>
        <v>26</v>
      </c>
      <c r="M227">
        <f>K227-L227</f>
        <v>0</v>
      </c>
      <c r="N227" t="str">
        <f>IF(K227&gt;L227,"HIGH ZONE BIAS",IF(K227&lt;L227,"LOW ZONE BIAS","EQUILIBRIUM"))</f>
        <v>EQUILIBRIUM</v>
      </c>
    </row>
    <row r="228">
      <c r="A228">
        <v>27343</v>
      </c>
      <c r="B228" t="str">
        <v>2026-08-24</v>
      </c>
      <c r="C228" t="str">
        <v>Midday</v>
      </c>
      <c r="D228">
        <v>9</v>
      </c>
      <c r="E228" t="str">
        <f>IF(MOD(D228,2)=0,"EVEN","ODD")</f>
        <v>ODD</v>
      </c>
      <c r="F228" t="str">
        <f>IF(D228&lt;=18,"LOW (1-18)","HIGH (19-36)")</f>
        <v>LOW (1-18)</v>
      </c>
      <c r="G228">
        <f>INT((D228-1)/6)+1</f>
        <v>2</v>
      </c>
      <c r="H228">
        <f>MOD(D228-1,6)+1</f>
        <v>3</v>
      </c>
      <c r="I228">
        <f>37-D228</f>
        <v>28</v>
      </c>
      <c r="J228">
        <f>ABS(D228-D229)</f>
        <v>2</v>
      </c>
      <c r="K228">
        <f>AVERAGE(D228:D232)</f>
        <v>9</v>
      </c>
      <c r="L228">
        <f>AVERAGE(D228:D247)</f>
        <v>9</v>
      </c>
      <c r="M228">
        <f>K228-L228</f>
        <v>0</v>
      </c>
      <c r="N228" t="str">
        <f>IF(K228&gt;L228,"HIGH ZONE BIAS",IF(K228&lt;L228,"LOW ZONE BIAS","EQUILIBRIUM"))</f>
        <v>EQUILIBRIUM</v>
      </c>
    </row>
    <row r="229">
      <c r="A229">
        <v>27342</v>
      </c>
      <c r="B229" t="str">
        <v>2026-08-24</v>
      </c>
      <c r="C229" t="str">
        <v>Morning</v>
      </c>
      <c r="D229">
        <v>11</v>
      </c>
      <c r="E229" t="str">
        <f>IF(MOD(D229,2)=0,"EVEN","ODD")</f>
        <v>ODD</v>
      </c>
      <c r="F229" t="str">
        <f>IF(D229&lt;=18,"LOW (1-18)","HIGH (19-36)")</f>
        <v>LOW (1-18)</v>
      </c>
      <c r="G229">
        <f>INT((D229-1)/6)+1</f>
        <v>2</v>
      </c>
      <c r="H229">
        <f>MOD(D229-1,6)+1</f>
        <v>5</v>
      </c>
      <c r="I229">
        <f>37-D229</f>
        <v>26</v>
      </c>
      <c r="J229">
        <f>ABS(D229-D230)</f>
        <v>2</v>
      </c>
      <c r="K229">
        <f>AVERAGE(D229:D233)</f>
        <v>11</v>
      </c>
      <c r="L229">
        <f>AVERAGE(D229:D248)</f>
        <v>11</v>
      </c>
      <c r="M229">
        <f>K229-L229</f>
        <v>0</v>
      </c>
      <c r="N229" t="str">
        <f>IF(K229&gt;L229,"HIGH ZONE BIAS",IF(K229&lt;L229,"LOW ZONE BIAS","EQUILIBRIUM"))</f>
        <v>EQUILIBRIUM</v>
      </c>
    </row>
    <row r="230">
      <c r="A230">
        <v>27341</v>
      </c>
      <c r="B230" t="str">
        <v>2026-08-23</v>
      </c>
      <c r="C230" t="str">
        <v>Evening</v>
      </c>
      <c r="D230">
        <v>13</v>
      </c>
      <c r="E230" t="str">
        <f>IF(MOD(D230,2)=0,"EVEN","ODD")</f>
        <v>ODD</v>
      </c>
      <c r="F230" t="str">
        <f>IF(D230&lt;=18,"LOW (1-18)","HIGH (19-36)")</f>
        <v>LOW (1-18)</v>
      </c>
      <c r="G230">
        <f>INT((D230-1)/6)+1</f>
        <v>3</v>
      </c>
      <c r="H230">
        <f>MOD(D230-1,6)+1</f>
        <v>1</v>
      </c>
      <c r="I230">
        <f>37-D230</f>
        <v>24</v>
      </c>
      <c r="J230">
        <f>ABS(D230-D231)</f>
        <v>3</v>
      </c>
      <c r="K230">
        <f>AVERAGE(D230:D234)</f>
        <v>13</v>
      </c>
      <c r="L230">
        <f>AVERAGE(D230:D249)</f>
        <v>13</v>
      </c>
      <c r="M230">
        <f>K230-L230</f>
        <v>0</v>
      </c>
      <c r="N230" t="str">
        <f>IF(K230&gt;L230,"HIGH ZONE BIAS",IF(K230&lt;L230,"LOW ZONE BIAS","EQUILIBRIUM"))</f>
        <v>EQUILIBRIUM</v>
      </c>
    </row>
    <row r="231">
      <c r="A231">
        <v>27340</v>
      </c>
      <c r="B231" t="str">
        <v>2026-08-23</v>
      </c>
      <c r="C231" t="str">
        <v>Afternoon</v>
      </c>
      <c r="D231">
        <v>16</v>
      </c>
      <c r="E231" t="str">
        <f>IF(MOD(D231,2)=0,"EVEN","ODD")</f>
        <v>EVEN</v>
      </c>
      <c r="F231" t="str">
        <f>IF(D231&lt;=18,"LOW (1-18)","HIGH (19-36)")</f>
        <v>LOW (1-18)</v>
      </c>
      <c r="G231">
        <f>INT((D231-1)/6)+1</f>
        <v>3</v>
      </c>
      <c r="H231">
        <f>MOD(D231-1,6)+1</f>
        <v>4</v>
      </c>
      <c r="I231">
        <f>37-D231</f>
        <v>21</v>
      </c>
      <c r="J231">
        <f>ABS(D231-D232)</f>
        <v>15</v>
      </c>
      <c r="K231">
        <f>AVERAGE(D231:D235)</f>
        <v>16</v>
      </c>
      <c r="L231">
        <f>AVERAGE(D231:D250)</f>
        <v>16</v>
      </c>
      <c r="M231">
        <f>K231-L231</f>
        <v>0</v>
      </c>
      <c r="N231" t="str">
        <f>IF(K231&gt;L231,"HIGH ZONE BIAS",IF(K231&lt;L231,"LOW ZONE BIAS","EQUILIBRIUM"))</f>
        <v>EQUILIBRIUM</v>
      </c>
    </row>
    <row r="232">
      <c r="A232">
        <v>27339</v>
      </c>
      <c r="B232" t="str">
        <v>2026-08-23</v>
      </c>
      <c r="C232" t="str">
        <v>Midday</v>
      </c>
      <c r="D232">
        <v>31</v>
      </c>
      <c r="E232" t="str">
        <f>IF(MOD(D232,2)=0,"EVEN","ODD")</f>
        <v>ODD</v>
      </c>
      <c r="F232" t="str">
        <f>IF(D232&lt;=18,"LOW (1-18)","HIGH (19-36)")</f>
        <v>HIGH (19-36)</v>
      </c>
      <c r="G232">
        <f>INT((D232-1)/6)+1</f>
        <v>6</v>
      </c>
      <c r="H232">
        <f>MOD(D232-1,6)+1</f>
        <v>1</v>
      </c>
      <c r="I232">
        <f>37-D232</f>
        <v>6</v>
      </c>
      <c r="J232">
        <f>ABS(D232-D233)</f>
        <v>23</v>
      </c>
      <c r="K232">
        <f>AVERAGE(D232:D236)</f>
        <v>31</v>
      </c>
      <c r="L232">
        <f>AVERAGE(D232:D251)</f>
        <v>31</v>
      </c>
      <c r="M232">
        <f>K232-L232</f>
        <v>0</v>
      </c>
      <c r="N232" t="str">
        <f>IF(K232&gt;L232,"HIGH ZONE BIAS",IF(K232&lt;L232,"LOW ZONE BIAS","EQUILIBRIUM"))</f>
        <v>EQUILIBRIUM</v>
      </c>
    </row>
    <row r="233">
      <c r="A233">
        <v>27338</v>
      </c>
      <c r="B233" t="str">
        <v>2026-08-23</v>
      </c>
      <c r="C233" t="str">
        <v>Morning</v>
      </c>
      <c r="D233">
        <v>8</v>
      </c>
      <c r="E233" t="str">
        <f>IF(MOD(D233,2)=0,"EVEN","ODD")</f>
        <v>EVEN</v>
      </c>
      <c r="F233" t="str">
        <f>IF(D233&lt;=18,"LOW (1-18)","HIGH (19-36)")</f>
        <v>LOW (1-18)</v>
      </c>
      <c r="G233">
        <f>INT((D233-1)/6)+1</f>
        <v>2</v>
      </c>
      <c r="H233">
        <f>MOD(D233-1,6)+1</f>
        <v>2</v>
      </c>
      <c r="I233">
        <f>37-D233</f>
        <v>29</v>
      </c>
      <c r="J233">
        <f>ABS(D233-D234)</f>
        <v>26</v>
      </c>
      <c r="K233">
        <f>AVERAGE(D233:D237)</f>
        <v>8</v>
      </c>
      <c r="L233">
        <f>AVERAGE(D233:D252)</f>
        <v>8</v>
      </c>
      <c r="M233">
        <f>K233-L233</f>
        <v>0</v>
      </c>
      <c r="N233" t="str">
        <f>IF(K233&gt;L233,"HIGH ZONE BIAS",IF(K233&lt;L233,"LOW ZONE BIAS","EQUILIBRIUM"))</f>
        <v>EQUILIBRIUM</v>
      </c>
    </row>
    <row r="234">
      <c r="A234">
        <v>27337</v>
      </c>
      <c r="B234" t="str">
        <v>2026-08-22</v>
      </c>
      <c r="C234" t="str">
        <v>Evening</v>
      </c>
      <c r="D234">
        <v>34</v>
      </c>
      <c r="E234" t="str">
        <f>IF(MOD(D234,2)=0,"EVEN","ODD")</f>
        <v>EVEN</v>
      </c>
      <c r="F234" t="str">
        <f>IF(D234&lt;=18,"LOW (1-18)","HIGH (19-36)")</f>
        <v>HIGH (19-36)</v>
      </c>
      <c r="G234">
        <f>INT((D234-1)/6)+1</f>
        <v>6</v>
      </c>
      <c r="H234">
        <f>MOD(D234-1,6)+1</f>
        <v>4</v>
      </c>
      <c r="I234">
        <f>37-D234</f>
        <v>3</v>
      </c>
      <c r="J234">
        <f>ABS(D234-D235)</f>
        <v>16</v>
      </c>
      <c r="K234">
        <f>AVERAGE(D234:D238)</f>
        <v>34</v>
      </c>
      <c r="L234">
        <f>AVERAGE(D234:D253)</f>
        <v>34</v>
      </c>
      <c r="M234">
        <f>K234-L234</f>
        <v>0</v>
      </c>
      <c r="N234" t="str">
        <f>IF(K234&gt;L234,"HIGH ZONE BIAS",IF(K234&lt;L234,"LOW ZONE BIAS","EQUILIBRIUM"))</f>
        <v>EQUILIBRIUM</v>
      </c>
    </row>
    <row r="235">
      <c r="A235">
        <v>27336</v>
      </c>
      <c r="B235" t="str">
        <v>2026-08-22</v>
      </c>
      <c r="C235" t="str">
        <v>Afternoon</v>
      </c>
      <c r="D235">
        <v>18</v>
      </c>
      <c r="E235" t="str">
        <f>IF(MOD(D235,2)=0,"EVEN","ODD")</f>
        <v>EVEN</v>
      </c>
      <c r="F235" t="str">
        <f>IF(D235&lt;=18,"LOW (1-18)","HIGH (19-36)")</f>
        <v>LOW (1-18)</v>
      </c>
      <c r="G235">
        <f>INT((D235-1)/6)+1</f>
        <v>3</v>
      </c>
      <c r="H235">
        <f>MOD(D235-1,6)+1</f>
        <v>6</v>
      </c>
      <c r="I235">
        <f>37-D235</f>
        <v>19</v>
      </c>
      <c r="J235">
        <f>ABS(D235-D236)</f>
        <v>18</v>
      </c>
      <c r="K235">
        <f>AVERAGE(D235:D239)</f>
        <v>18</v>
      </c>
      <c r="L235">
        <f>AVERAGE(D235:D254)</f>
        <v>18</v>
      </c>
      <c r="M235">
        <f>K235-L235</f>
        <v>0</v>
      </c>
      <c r="N235" t="str">
        <f>IF(K235&gt;L235,"HIGH ZONE BIAS",IF(K235&lt;L235,"LOW ZONE BIAS","EQUILIBRIUM"))</f>
        <v>EQUILIBRIUM</v>
      </c>
    </row>
    <row r="236">
      <c r="A236">
        <v>27335</v>
      </c>
      <c r="B236" t="str">
        <v>2026-08-22</v>
      </c>
      <c r="C236" t="str">
        <v>Midday</v>
      </c>
      <c r="D236">
        <v>36</v>
      </c>
      <c r="E236" t="str">
        <f>IF(MOD(D236,2)=0,"EVEN","ODD")</f>
        <v>EVEN</v>
      </c>
      <c r="F236" t="str">
        <f>IF(D236&lt;=18,"LOW (1-18)","HIGH (19-36)")</f>
        <v>HIGH (19-36)</v>
      </c>
      <c r="G236">
        <f>INT((D236-1)/6)+1</f>
        <v>6</v>
      </c>
      <c r="H236">
        <f>MOD(D236-1,6)+1</f>
        <v>6</v>
      </c>
      <c r="I236">
        <f>37-D236</f>
        <v>1</v>
      </c>
      <c r="J236">
        <f>ABS(D236-D237)</f>
        <v>3</v>
      </c>
      <c r="K236">
        <f>AVERAGE(D236:D240)</f>
        <v>36</v>
      </c>
      <c r="L236">
        <f>AVERAGE(D236:D255)</f>
        <v>36</v>
      </c>
      <c r="M236">
        <f>K236-L236</f>
        <v>0</v>
      </c>
      <c r="N236" t="str">
        <f>IF(K236&gt;L236,"HIGH ZONE BIAS",IF(K236&lt;L236,"LOW ZONE BIAS","EQUILIBRIUM"))</f>
        <v>EQUILIBRIUM</v>
      </c>
    </row>
    <row r="237">
      <c r="A237">
        <v>27334</v>
      </c>
      <c r="B237" t="str">
        <v>2026-08-22</v>
      </c>
      <c r="C237" t="str">
        <v>Morning</v>
      </c>
      <c r="D237">
        <v>33</v>
      </c>
      <c r="E237" t="str">
        <f>IF(MOD(D237,2)=0,"EVEN","ODD")</f>
        <v>ODD</v>
      </c>
      <c r="F237" t="str">
        <f>IF(D237&lt;=18,"LOW (1-18)","HIGH (19-36)")</f>
        <v>HIGH (19-36)</v>
      </c>
      <c r="G237">
        <f>INT((D237-1)/6)+1</f>
        <v>6</v>
      </c>
      <c r="H237">
        <f>MOD(D237-1,6)+1</f>
        <v>3</v>
      </c>
      <c r="I237">
        <f>37-D237</f>
        <v>4</v>
      </c>
      <c r="J237">
        <f>ABS(D237-D238)</f>
        <v>23</v>
      </c>
      <c r="K237">
        <f>AVERAGE(D237:D241)</f>
        <v>33</v>
      </c>
      <c r="L237">
        <f>AVERAGE(D237:D256)</f>
        <v>33</v>
      </c>
      <c r="M237">
        <f>K237-L237</f>
        <v>0</v>
      </c>
      <c r="N237" t="str">
        <f>IF(K237&gt;L237,"HIGH ZONE BIAS",IF(K237&lt;L237,"LOW ZONE BIAS","EQUILIBRIUM"))</f>
        <v>EQUILIBRIUM</v>
      </c>
    </row>
    <row r="238">
      <c r="A238">
        <v>27333</v>
      </c>
      <c r="B238" t="str">
        <v>2026-08-21</v>
      </c>
      <c r="C238" t="str">
        <v>Evening</v>
      </c>
      <c r="D238">
        <v>10</v>
      </c>
      <c r="E238" t="str">
        <f>IF(MOD(D238,2)=0,"EVEN","ODD")</f>
        <v>EVEN</v>
      </c>
      <c r="F238" t="str">
        <f>IF(D238&lt;=18,"LOW (1-18)","HIGH (19-36)")</f>
        <v>LOW (1-18)</v>
      </c>
      <c r="G238">
        <f>INT((D238-1)/6)+1</f>
        <v>2</v>
      </c>
      <c r="H238">
        <f>MOD(D238-1,6)+1</f>
        <v>4</v>
      </c>
      <c r="I238">
        <f>37-D238</f>
        <v>27</v>
      </c>
      <c r="J238">
        <f>ABS(D238-D239)</f>
        <v>14</v>
      </c>
      <c r="K238">
        <f>AVERAGE(D238:D242)</f>
        <v>10</v>
      </c>
      <c r="L238">
        <f>AVERAGE(D238:D257)</f>
        <v>10</v>
      </c>
      <c r="M238">
        <f>K238-L238</f>
        <v>0</v>
      </c>
      <c r="N238" t="str">
        <f>IF(K238&gt;L238,"HIGH ZONE BIAS",IF(K238&lt;L238,"LOW ZONE BIAS","EQUILIBRIUM"))</f>
        <v>EQUILIBRIUM</v>
      </c>
    </row>
    <row r="239">
      <c r="A239">
        <v>27332</v>
      </c>
      <c r="B239" t="str">
        <v>2026-08-21</v>
      </c>
      <c r="C239" t="str">
        <v>Afternoon</v>
      </c>
      <c r="D239">
        <v>24</v>
      </c>
      <c r="E239" t="str">
        <f>IF(MOD(D239,2)=0,"EVEN","ODD")</f>
        <v>EVEN</v>
      </c>
      <c r="F239" t="str">
        <f>IF(D239&lt;=18,"LOW (1-18)","HIGH (19-36)")</f>
        <v>HIGH (19-36)</v>
      </c>
      <c r="G239">
        <f>INT((D239-1)/6)+1</f>
        <v>4</v>
      </c>
      <c r="H239">
        <f>MOD(D239-1,6)+1</f>
        <v>6</v>
      </c>
      <c r="I239">
        <f>37-D239</f>
        <v>13</v>
      </c>
      <c r="J239">
        <f>ABS(D239-D240)</f>
        <v>5</v>
      </c>
      <c r="K239">
        <f>AVERAGE(D239:D243)</f>
        <v>24</v>
      </c>
      <c r="L239">
        <f>AVERAGE(D239:D258)</f>
        <v>24</v>
      </c>
      <c r="M239">
        <f>K239-L239</f>
        <v>0</v>
      </c>
      <c r="N239" t="str">
        <f>IF(K239&gt;L239,"HIGH ZONE BIAS",IF(K239&lt;L239,"LOW ZONE BIAS","EQUILIBRIUM"))</f>
        <v>EQUILIBRIUM</v>
      </c>
    </row>
    <row r="240">
      <c r="A240">
        <v>27331</v>
      </c>
      <c r="B240" t="str">
        <v>2026-08-21</v>
      </c>
      <c r="C240" t="str">
        <v>Midday</v>
      </c>
      <c r="D240">
        <v>19</v>
      </c>
      <c r="E240" t="str">
        <f>IF(MOD(D240,2)=0,"EVEN","ODD")</f>
        <v>ODD</v>
      </c>
      <c r="F240" t="str">
        <f>IF(D240&lt;=18,"LOW (1-18)","HIGH (19-36)")</f>
        <v>HIGH (19-36)</v>
      </c>
      <c r="G240">
        <f>INT((D240-1)/6)+1</f>
        <v>4</v>
      </c>
      <c r="H240">
        <f>MOD(D240-1,6)+1</f>
        <v>1</v>
      </c>
      <c r="I240">
        <f>37-D240</f>
        <v>18</v>
      </c>
      <c r="J240">
        <f>ABS(D240-D241)</f>
        <v>13</v>
      </c>
      <c r="K240">
        <f>AVERAGE(D240:D244)</f>
        <v>19</v>
      </c>
      <c r="L240">
        <f>AVERAGE(D240:D259)</f>
        <v>19</v>
      </c>
      <c r="M240">
        <f>K240-L240</f>
        <v>0</v>
      </c>
      <c r="N240" t="str">
        <f>IF(K240&gt;L240,"HIGH ZONE BIAS",IF(K240&lt;L240,"LOW ZONE BIAS","EQUILIBRIUM"))</f>
        <v>EQUILIBRIUM</v>
      </c>
    </row>
    <row r="241">
      <c r="A241">
        <v>27330</v>
      </c>
      <c r="B241" t="str">
        <v>2026-08-21</v>
      </c>
      <c r="C241" t="str">
        <v>Morning</v>
      </c>
      <c r="D241">
        <v>32</v>
      </c>
      <c r="E241" t="str">
        <f>IF(MOD(D241,2)=0,"EVEN","ODD")</f>
        <v>EVEN</v>
      </c>
      <c r="F241" t="str">
        <f>IF(D241&lt;=18,"LOW (1-18)","HIGH (19-36)")</f>
        <v>HIGH (19-36)</v>
      </c>
      <c r="G241">
        <f>INT((D241-1)/6)+1</f>
        <v>6</v>
      </c>
      <c r="H241">
        <f>MOD(D241-1,6)+1</f>
        <v>2</v>
      </c>
      <c r="I241">
        <f>37-D241</f>
        <v>5</v>
      </c>
      <c r="J241">
        <f>ABS(D241-D242)</f>
        <v>25</v>
      </c>
      <c r="K241">
        <f>AVERAGE(D241:D245)</f>
        <v>32</v>
      </c>
      <c r="L241">
        <f>AVERAGE(D241:D260)</f>
        <v>32</v>
      </c>
      <c r="M241">
        <f>K241-L241</f>
        <v>0</v>
      </c>
      <c r="N241" t="str">
        <f>IF(K241&gt;L241,"HIGH ZONE BIAS",IF(K241&lt;L241,"LOW ZONE BIAS","EQUILIBRIUM"))</f>
        <v>EQUILIBRIUM</v>
      </c>
    </row>
    <row r="242">
      <c r="A242">
        <v>27329</v>
      </c>
      <c r="B242" t="str">
        <v>2026-08-20</v>
      </c>
      <c r="C242" t="str">
        <v>Evening</v>
      </c>
      <c r="D242">
        <v>7</v>
      </c>
      <c r="E242" t="str">
        <f>IF(MOD(D242,2)=0,"EVEN","ODD")</f>
        <v>ODD</v>
      </c>
      <c r="F242" t="str">
        <f>IF(D242&lt;=18,"LOW (1-18)","HIGH (19-36)")</f>
        <v>LOW (1-18)</v>
      </c>
      <c r="G242">
        <f>INT((D242-1)/6)+1</f>
        <v>2</v>
      </c>
      <c r="H242">
        <f>MOD(D242-1,6)+1</f>
        <v>1</v>
      </c>
      <c r="I242">
        <f>37-D242</f>
        <v>30</v>
      </c>
      <c r="J242">
        <f>ABS(D242-D243)</f>
        <v>8</v>
      </c>
      <c r="K242">
        <f>AVERAGE(D242:D246)</f>
        <v>7</v>
      </c>
      <c r="L242">
        <f>AVERAGE(D242:D261)</f>
        <v>7</v>
      </c>
      <c r="M242">
        <f>K242-L242</f>
        <v>0</v>
      </c>
      <c r="N242" t="str">
        <f>IF(K242&gt;L242,"HIGH ZONE BIAS",IF(K242&lt;L242,"LOW ZONE BIAS","EQUILIBRIUM"))</f>
        <v>EQUILIBRIUM</v>
      </c>
    </row>
    <row r="243">
      <c r="A243">
        <v>27328</v>
      </c>
      <c r="B243" t="str">
        <v>2026-08-20</v>
      </c>
      <c r="C243" t="str">
        <v>Afternoon</v>
      </c>
      <c r="D243">
        <v>15</v>
      </c>
      <c r="E243" t="str">
        <f>IF(MOD(D243,2)=0,"EVEN","ODD")</f>
        <v>ODD</v>
      </c>
      <c r="F243" t="str">
        <f>IF(D243&lt;=18,"LOW (1-18)","HIGH (19-36)")</f>
        <v>LOW (1-18)</v>
      </c>
      <c r="G243">
        <f>INT((D243-1)/6)+1</f>
        <v>3</v>
      </c>
      <c r="H243">
        <f>MOD(D243-1,6)+1</f>
        <v>3</v>
      </c>
      <c r="I243">
        <f>37-D243</f>
        <v>22</v>
      </c>
      <c r="J243">
        <f>ABS(D243-D244)</f>
        <v>7</v>
      </c>
      <c r="K243">
        <f>AVERAGE(D243:D247)</f>
        <v>15</v>
      </c>
      <c r="L243">
        <f>AVERAGE(D243:D262)</f>
        <v>15</v>
      </c>
      <c r="M243">
        <f>K243-L243</f>
        <v>0</v>
      </c>
      <c r="N243" t="str">
        <f>IF(K243&gt;L243,"HIGH ZONE BIAS",IF(K243&lt;L243,"LOW ZONE BIAS","EQUILIBRIUM"))</f>
        <v>EQUILIBRIUM</v>
      </c>
    </row>
    <row r="244">
      <c r="A244">
        <v>27327</v>
      </c>
      <c r="B244" t="str">
        <v>2026-08-20</v>
      </c>
      <c r="C244" t="str">
        <v>Midday</v>
      </c>
      <c r="D244">
        <v>8</v>
      </c>
      <c r="E244" t="str">
        <f>IF(MOD(D244,2)=0,"EVEN","ODD")</f>
        <v>EVEN</v>
      </c>
      <c r="F244" t="str">
        <f>IF(D244&lt;=18,"LOW (1-18)","HIGH (19-36)")</f>
        <v>LOW (1-18)</v>
      </c>
      <c r="G244">
        <f>INT((D244-1)/6)+1</f>
        <v>2</v>
      </c>
      <c r="H244">
        <f>MOD(D244-1,6)+1</f>
        <v>2</v>
      </c>
      <c r="I244">
        <f>37-D244</f>
        <v>29</v>
      </c>
      <c r="J244">
        <f>ABS(D244-D245)</f>
        <v>13</v>
      </c>
      <c r="K244">
        <f>AVERAGE(D244:D248)</f>
        <v>8</v>
      </c>
      <c r="L244">
        <f>AVERAGE(D244:D263)</f>
        <v>8</v>
      </c>
      <c r="M244">
        <f>K244-L244</f>
        <v>0</v>
      </c>
      <c r="N244" t="str">
        <f>IF(K244&gt;L244,"HIGH ZONE BIAS",IF(K244&lt;L244,"LOW ZONE BIAS","EQUILIBRIUM"))</f>
        <v>EQUILIBRIUM</v>
      </c>
    </row>
    <row r="245">
      <c r="A245">
        <v>27326</v>
      </c>
      <c r="B245" t="str">
        <v>2026-08-20</v>
      </c>
      <c r="C245" t="str">
        <v>Morning</v>
      </c>
      <c r="D245">
        <v>21</v>
      </c>
      <c r="E245" t="str">
        <f>IF(MOD(D245,2)=0,"EVEN","ODD")</f>
        <v>ODD</v>
      </c>
      <c r="F245" t="str">
        <f>IF(D245&lt;=18,"LOW (1-18)","HIGH (19-36)")</f>
        <v>HIGH (19-36)</v>
      </c>
      <c r="G245">
        <f>INT((D245-1)/6)+1</f>
        <v>4</v>
      </c>
      <c r="H245">
        <f>MOD(D245-1,6)+1</f>
        <v>3</v>
      </c>
      <c r="I245">
        <f>37-D245</f>
        <v>16</v>
      </c>
      <c r="J245">
        <f>ABS(D245-D246)</f>
        <v>4</v>
      </c>
      <c r="K245">
        <f>AVERAGE(D245:D249)</f>
        <v>21</v>
      </c>
      <c r="L245">
        <f>AVERAGE(D245:D264)</f>
        <v>21</v>
      </c>
      <c r="M245">
        <f>K245-L245</f>
        <v>0</v>
      </c>
      <c r="N245" t="str">
        <f>IF(K245&gt;L245,"HIGH ZONE BIAS",IF(K245&lt;L245,"LOW ZONE BIAS","EQUILIBRIUM"))</f>
        <v>EQUILIBRIUM</v>
      </c>
    </row>
    <row r="246">
      <c r="A246">
        <v>27325</v>
      </c>
      <c r="B246" t="str">
        <v>2026-08-19</v>
      </c>
      <c r="C246" t="str">
        <v>Evening</v>
      </c>
      <c r="D246">
        <v>25</v>
      </c>
      <c r="E246" t="str">
        <f>IF(MOD(D246,2)=0,"EVEN","ODD")</f>
        <v>ODD</v>
      </c>
      <c r="F246" t="str">
        <f>IF(D246&lt;=18,"LOW (1-18)","HIGH (19-36)")</f>
        <v>HIGH (19-36)</v>
      </c>
      <c r="G246">
        <f>INT((D246-1)/6)+1</f>
        <v>5</v>
      </c>
      <c r="H246">
        <f>MOD(D246-1,6)+1</f>
        <v>1</v>
      </c>
      <c r="I246">
        <f>37-D246</f>
        <v>12</v>
      </c>
      <c r="J246">
        <f>ABS(D246-D247)</f>
        <v>3</v>
      </c>
      <c r="K246">
        <f>AVERAGE(D246:D250)</f>
        <v>25</v>
      </c>
      <c r="L246">
        <f>AVERAGE(D246:D265)</f>
        <v>25</v>
      </c>
      <c r="M246">
        <f>K246-L246</f>
        <v>0</v>
      </c>
      <c r="N246" t="str">
        <f>IF(K246&gt;L246,"HIGH ZONE BIAS",IF(K246&lt;L246,"LOW ZONE BIAS","EQUILIBRIUM"))</f>
        <v>EQUILIBRIUM</v>
      </c>
    </row>
    <row r="247">
      <c r="A247">
        <v>27324</v>
      </c>
      <c r="B247" t="str">
        <v>2026-08-19</v>
      </c>
      <c r="C247" t="str">
        <v>Afternoon</v>
      </c>
      <c r="D247">
        <v>22</v>
      </c>
      <c r="E247" t="str">
        <f>IF(MOD(D247,2)=0,"EVEN","ODD")</f>
        <v>EVEN</v>
      </c>
      <c r="F247" t="str">
        <f>IF(D247&lt;=18,"LOW (1-18)","HIGH (19-36)")</f>
        <v>HIGH (19-36)</v>
      </c>
      <c r="G247">
        <f>INT((D247-1)/6)+1</f>
        <v>4</v>
      </c>
      <c r="H247">
        <f>MOD(D247-1,6)+1</f>
        <v>4</v>
      </c>
      <c r="I247">
        <f>37-D247</f>
        <v>15</v>
      </c>
      <c r="J247">
        <f>ABS(D247-D248)</f>
        <v>12</v>
      </c>
      <c r="K247">
        <f>AVERAGE(D247:D251)</f>
        <v>22</v>
      </c>
      <c r="L247">
        <f>AVERAGE(D247:D266)</f>
        <v>22</v>
      </c>
      <c r="M247">
        <f>K247-L247</f>
        <v>0</v>
      </c>
      <c r="N247" t="str">
        <f>IF(K247&gt;L247,"HIGH ZONE BIAS",IF(K247&lt;L247,"LOW ZONE BIAS","EQUILIBRIUM"))</f>
        <v>EQUILIBRIUM</v>
      </c>
    </row>
    <row r="248">
      <c r="A248">
        <v>27323</v>
      </c>
      <c r="B248" t="str">
        <v>2026-08-19</v>
      </c>
      <c r="C248" t="str">
        <v>Midday</v>
      </c>
      <c r="D248">
        <v>10</v>
      </c>
      <c r="E248" t="str">
        <f>IF(MOD(D248,2)=0,"EVEN","ODD")</f>
        <v>EVEN</v>
      </c>
      <c r="F248" t="str">
        <f>IF(D248&lt;=18,"LOW (1-18)","HIGH (19-36)")</f>
        <v>LOW (1-18)</v>
      </c>
      <c r="G248">
        <f>INT((D248-1)/6)+1</f>
        <v>2</v>
      </c>
      <c r="H248">
        <f>MOD(D248-1,6)+1</f>
        <v>4</v>
      </c>
      <c r="I248">
        <f>37-D248</f>
        <v>27</v>
      </c>
      <c r="J248">
        <f>ABS(D248-D249)</f>
        <v>8</v>
      </c>
      <c r="K248">
        <f>AVERAGE(D248:D252)</f>
        <v>10</v>
      </c>
      <c r="L248">
        <f>AVERAGE(D248:D267)</f>
        <v>10</v>
      </c>
      <c r="M248">
        <f>K248-L248</f>
        <v>0</v>
      </c>
      <c r="N248" t="str">
        <f>IF(K248&gt;L248,"HIGH ZONE BIAS",IF(K248&lt;L248,"LOW ZONE BIAS","EQUILIBRIUM"))</f>
        <v>EQUILIBRIUM</v>
      </c>
    </row>
    <row r="249">
      <c r="A249">
        <v>27322</v>
      </c>
      <c r="B249" t="str">
        <v>2026-08-19</v>
      </c>
      <c r="C249" t="str">
        <v>Morning</v>
      </c>
      <c r="D249">
        <v>18</v>
      </c>
      <c r="E249" t="str">
        <f>IF(MOD(D249,2)=0,"EVEN","ODD")</f>
        <v>EVEN</v>
      </c>
      <c r="F249" t="str">
        <f>IF(D249&lt;=18,"LOW (1-18)","HIGH (19-36)")</f>
        <v>LOW (1-18)</v>
      </c>
      <c r="G249">
        <f>INT((D249-1)/6)+1</f>
        <v>3</v>
      </c>
      <c r="H249">
        <f>MOD(D249-1,6)+1</f>
        <v>6</v>
      </c>
      <c r="I249">
        <f>37-D249</f>
        <v>19</v>
      </c>
      <c r="J249">
        <f>ABS(D249-D250)</f>
        <v>15</v>
      </c>
      <c r="K249">
        <f>AVERAGE(D249:D253)</f>
        <v>18</v>
      </c>
      <c r="L249">
        <f>AVERAGE(D249:D268)</f>
        <v>18</v>
      </c>
      <c r="M249">
        <f>K249-L249</f>
        <v>0</v>
      </c>
      <c r="N249" t="str">
        <f>IF(K249&gt;L249,"HIGH ZONE BIAS",IF(K249&lt;L249,"LOW ZONE BIAS","EQUILIBRIUM"))</f>
        <v>EQUILIBRIUM</v>
      </c>
    </row>
    <row r="250">
      <c r="A250">
        <v>27321</v>
      </c>
      <c r="B250" t="str">
        <v>2026-08-18</v>
      </c>
      <c r="C250" t="str">
        <v>Evening</v>
      </c>
      <c r="D250">
        <v>33</v>
      </c>
      <c r="E250" t="str">
        <f>IF(MOD(D250,2)=0,"EVEN","ODD")</f>
        <v>ODD</v>
      </c>
      <c r="F250" t="str">
        <f>IF(D250&lt;=18,"LOW (1-18)","HIGH (19-36)")</f>
        <v>HIGH (19-36)</v>
      </c>
      <c r="G250">
        <f>INT((D250-1)/6)+1</f>
        <v>6</v>
      </c>
      <c r="H250">
        <f>MOD(D250-1,6)+1</f>
        <v>3</v>
      </c>
      <c r="I250">
        <f>37-D250</f>
        <v>4</v>
      </c>
      <c r="J250">
        <f>ABS(D250-D251)</f>
        <v>3</v>
      </c>
      <c r="K250">
        <f>AVERAGE(D250:D254)</f>
        <v>33</v>
      </c>
      <c r="L250">
        <f>AVERAGE(D250:D269)</f>
        <v>33</v>
      </c>
      <c r="M250">
        <f>K250-L250</f>
        <v>0</v>
      </c>
      <c r="N250" t="str">
        <f>IF(K250&gt;L250,"HIGH ZONE BIAS",IF(K250&lt;L250,"LOW ZONE BIAS","EQUILIBRIUM"))</f>
        <v>EQUILIBRIUM</v>
      </c>
    </row>
    <row r="251">
      <c r="A251">
        <v>27320</v>
      </c>
      <c r="B251" t="str">
        <v>2026-08-18</v>
      </c>
      <c r="C251" t="str">
        <v>Afternoon</v>
      </c>
      <c r="D251">
        <v>30</v>
      </c>
      <c r="E251" t="str">
        <f>IF(MOD(D251,2)=0,"EVEN","ODD")</f>
        <v>EVEN</v>
      </c>
      <c r="F251" t="str">
        <f>IF(D251&lt;=18,"LOW (1-18)","HIGH (19-36)")</f>
        <v>HIGH (19-36)</v>
      </c>
      <c r="G251">
        <f>INT((D251-1)/6)+1</f>
        <v>5</v>
      </c>
      <c r="H251">
        <f>MOD(D251-1,6)+1</f>
        <v>6</v>
      </c>
      <c r="I251">
        <f>37-D251</f>
        <v>7</v>
      </c>
      <c r="J251">
        <f>ABS(D251-D252)</f>
        <v>6</v>
      </c>
      <c r="K251">
        <f>AVERAGE(D251:D255)</f>
        <v>30</v>
      </c>
      <c r="L251">
        <f>AVERAGE(D251:D270)</f>
        <v>30</v>
      </c>
      <c r="M251">
        <f>K251-L251</f>
        <v>0</v>
      </c>
      <c r="N251" t="str">
        <f>IF(K251&gt;L251,"HIGH ZONE BIAS",IF(K251&lt;L251,"LOW ZONE BIAS","EQUILIBRIUM"))</f>
        <v>EQUILIBRIUM</v>
      </c>
    </row>
    <row r="252">
      <c r="A252">
        <v>27319</v>
      </c>
      <c r="B252" t="str">
        <v>2026-08-18</v>
      </c>
      <c r="C252" t="str">
        <v>Midday</v>
      </c>
      <c r="D252">
        <v>24</v>
      </c>
      <c r="E252" t="str">
        <f>IF(MOD(D252,2)=0,"EVEN","ODD")</f>
        <v>EVEN</v>
      </c>
      <c r="F252" t="str">
        <f>IF(D252&lt;=18,"LOW (1-18)","HIGH (19-36)")</f>
        <v>HIGH (19-36)</v>
      </c>
      <c r="G252">
        <f>INT((D252-1)/6)+1</f>
        <v>4</v>
      </c>
      <c r="H252">
        <f>MOD(D252-1,6)+1</f>
        <v>6</v>
      </c>
      <c r="I252">
        <f>37-D252</f>
        <v>13</v>
      </c>
      <c r="J252">
        <f>ABS(D252-D253)</f>
        <v>19</v>
      </c>
      <c r="K252">
        <f>AVERAGE(D252:D256)</f>
        <v>24</v>
      </c>
      <c r="L252">
        <f>AVERAGE(D252:D271)</f>
        <v>24</v>
      </c>
      <c r="M252">
        <f>K252-L252</f>
        <v>0</v>
      </c>
      <c r="N252" t="str">
        <f>IF(K252&gt;L252,"HIGH ZONE BIAS",IF(K252&lt;L252,"LOW ZONE BIAS","EQUILIBRIUM"))</f>
        <v>EQUILIBRIUM</v>
      </c>
    </row>
    <row r="253">
      <c r="A253">
        <v>27318</v>
      </c>
      <c r="B253" t="str">
        <v>2026-08-18</v>
      </c>
      <c r="C253" t="str">
        <v>Morning</v>
      </c>
      <c r="D253">
        <v>5</v>
      </c>
      <c r="E253" t="str">
        <f>IF(MOD(D253,2)=0,"EVEN","ODD")</f>
        <v>ODD</v>
      </c>
      <c r="F253" t="str">
        <f>IF(D253&lt;=18,"LOW (1-18)","HIGH (19-36)")</f>
        <v>LOW (1-18)</v>
      </c>
      <c r="G253">
        <f>INT((D253-1)/6)+1</f>
        <v>1</v>
      </c>
      <c r="H253">
        <f>MOD(D253-1,6)+1</f>
        <v>5</v>
      </c>
      <c r="I253">
        <f>37-D253</f>
        <v>32</v>
      </c>
      <c r="J253">
        <f>ABS(D253-D254)</f>
        <v>27</v>
      </c>
      <c r="K253">
        <f>AVERAGE(D253:D257)</f>
        <v>5</v>
      </c>
      <c r="L253">
        <f>AVERAGE(D253:D272)</f>
        <v>5</v>
      </c>
      <c r="M253">
        <f>K253-L253</f>
        <v>0</v>
      </c>
      <c r="N253" t="str">
        <f>IF(K253&gt;L253,"HIGH ZONE BIAS",IF(K253&lt;L253,"LOW ZONE BIAS","EQUILIBRIUM"))</f>
        <v>EQUILIBRIUM</v>
      </c>
    </row>
    <row r="254">
      <c r="A254">
        <v>27317</v>
      </c>
      <c r="B254" t="str">
        <v>2026-08-17</v>
      </c>
      <c r="C254" t="str">
        <v>Evening</v>
      </c>
      <c r="D254">
        <v>32</v>
      </c>
      <c r="E254" t="str">
        <f>IF(MOD(D254,2)=0,"EVEN","ODD")</f>
        <v>EVEN</v>
      </c>
      <c r="F254" t="str">
        <f>IF(D254&lt;=18,"LOW (1-18)","HIGH (19-36)")</f>
        <v>HIGH (19-36)</v>
      </c>
      <c r="G254">
        <f>INT((D254-1)/6)+1</f>
        <v>6</v>
      </c>
      <c r="H254">
        <f>MOD(D254-1,6)+1</f>
        <v>2</v>
      </c>
      <c r="I254">
        <f>37-D254</f>
        <v>5</v>
      </c>
      <c r="J254">
        <f>ABS(D254-D255)</f>
        <v>4</v>
      </c>
      <c r="K254">
        <f>AVERAGE(D254:D258)</f>
        <v>32</v>
      </c>
      <c r="L254">
        <f>AVERAGE(D254:D273)</f>
        <v>32</v>
      </c>
      <c r="M254">
        <f>K254-L254</f>
        <v>0</v>
      </c>
      <c r="N254" t="str">
        <f>IF(K254&gt;L254,"HIGH ZONE BIAS",IF(K254&lt;L254,"LOW ZONE BIAS","EQUILIBRIUM"))</f>
        <v>EQUILIBRIUM</v>
      </c>
    </row>
    <row r="255">
      <c r="A255">
        <v>27316</v>
      </c>
      <c r="B255" t="str">
        <v>2026-08-17</v>
      </c>
      <c r="C255" t="str">
        <v>Afternoon</v>
      </c>
      <c r="D255">
        <v>28</v>
      </c>
      <c r="E255" t="str">
        <f>IF(MOD(D255,2)=0,"EVEN","ODD")</f>
        <v>EVEN</v>
      </c>
      <c r="F255" t="str">
        <f>IF(D255&lt;=18,"LOW (1-18)","HIGH (19-36)")</f>
        <v>HIGH (19-36)</v>
      </c>
      <c r="G255">
        <f>INT((D255-1)/6)+1</f>
        <v>5</v>
      </c>
      <c r="H255">
        <f>MOD(D255-1,6)+1</f>
        <v>4</v>
      </c>
      <c r="I255">
        <f>37-D255</f>
        <v>9</v>
      </c>
      <c r="J255">
        <f>ABS(D255-D256)</f>
        <v>4</v>
      </c>
      <c r="K255">
        <f>AVERAGE(D255:D259)</f>
        <v>28</v>
      </c>
      <c r="L255">
        <f>AVERAGE(D255:D274)</f>
        <v>28</v>
      </c>
      <c r="M255">
        <f>K255-L255</f>
        <v>0</v>
      </c>
      <c r="N255" t="str">
        <f>IF(K255&gt;L255,"HIGH ZONE BIAS",IF(K255&lt;L255,"LOW ZONE BIAS","EQUILIBRIUM"))</f>
        <v>EQUILIBRIUM</v>
      </c>
    </row>
    <row r="256">
      <c r="A256">
        <v>27315</v>
      </c>
      <c r="B256" t="str">
        <v>2026-08-17</v>
      </c>
      <c r="C256" t="str">
        <v>Midday</v>
      </c>
      <c r="D256">
        <v>32</v>
      </c>
      <c r="E256" t="str">
        <f>IF(MOD(D256,2)=0,"EVEN","ODD")</f>
        <v>EVEN</v>
      </c>
      <c r="F256" t="str">
        <f>IF(D256&lt;=18,"LOW (1-18)","HIGH (19-36)")</f>
        <v>HIGH (19-36)</v>
      </c>
      <c r="G256">
        <f>INT((D256-1)/6)+1</f>
        <v>6</v>
      </c>
      <c r="H256">
        <f>MOD(D256-1,6)+1</f>
        <v>2</v>
      </c>
      <c r="I256">
        <f>37-D256</f>
        <v>5</v>
      </c>
      <c r="J256">
        <f>ABS(D256-D257)</f>
        <v>1</v>
      </c>
      <c r="K256">
        <f>AVERAGE(D256:D260)</f>
        <v>32</v>
      </c>
      <c r="L256">
        <f>AVERAGE(D256:D275)</f>
        <v>32</v>
      </c>
      <c r="M256">
        <f>K256-L256</f>
        <v>0</v>
      </c>
      <c r="N256" t="str">
        <f>IF(K256&gt;L256,"HIGH ZONE BIAS",IF(K256&lt;L256,"LOW ZONE BIAS","EQUILIBRIUM"))</f>
        <v>EQUILIBRIUM</v>
      </c>
    </row>
    <row r="257">
      <c r="A257">
        <v>27314</v>
      </c>
      <c r="B257" t="str">
        <v>2026-08-17</v>
      </c>
      <c r="C257" t="str">
        <v>Morning</v>
      </c>
      <c r="D257">
        <v>31</v>
      </c>
      <c r="E257" t="str">
        <f>IF(MOD(D257,2)=0,"EVEN","ODD")</f>
        <v>ODD</v>
      </c>
      <c r="F257" t="str">
        <f>IF(D257&lt;=18,"LOW (1-18)","HIGH (19-36)")</f>
        <v>HIGH (19-36)</v>
      </c>
      <c r="G257">
        <f>INT((D257-1)/6)+1</f>
        <v>6</v>
      </c>
      <c r="H257">
        <f>MOD(D257-1,6)+1</f>
        <v>1</v>
      </c>
      <c r="I257">
        <f>37-D257</f>
        <v>6</v>
      </c>
      <c r="J257">
        <f>ABS(D257-D258)</f>
        <v>26</v>
      </c>
      <c r="K257">
        <f>AVERAGE(D257:D261)</f>
        <v>31</v>
      </c>
      <c r="L257">
        <f>AVERAGE(D257:D276)</f>
        <v>31</v>
      </c>
      <c r="M257">
        <f>K257-L257</f>
        <v>0</v>
      </c>
      <c r="N257" t="str">
        <f>IF(K257&gt;L257,"HIGH ZONE BIAS",IF(K257&lt;L257,"LOW ZONE BIAS","EQUILIBRIUM"))</f>
        <v>EQUILIBRIUM</v>
      </c>
    </row>
    <row r="258">
      <c r="A258">
        <v>27313</v>
      </c>
      <c r="B258" t="str">
        <v>2026-08-16</v>
      </c>
      <c r="C258" t="str">
        <v>Evening</v>
      </c>
      <c r="D258">
        <v>5</v>
      </c>
      <c r="E258" t="str">
        <f>IF(MOD(D258,2)=0,"EVEN","ODD")</f>
        <v>ODD</v>
      </c>
      <c r="F258" t="str">
        <f>IF(D258&lt;=18,"LOW (1-18)","HIGH (19-36)")</f>
        <v>LOW (1-18)</v>
      </c>
      <c r="G258">
        <f>INT((D258-1)/6)+1</f>
        <v>1</v>
      </c>
      <c r="H258">
        <f>MOD(D258-1,6)+1</f>
        <v>5</v>
      </c>
      <c r="I258">
        <f>37-D258</f>
        <v>32</v>
      </c>
      <c r="J258">
        <f>ABS(D258-D259)</f>
        <v>23</v>
      </c>
      <c r="K258">
        <f>AVERAGE(D258:D262)</f>
        <v>5</v>
      </c>
      <c r="L258">
        <f>AVERAGE(D258:D277)</f>
        <v>5</v>
      </c>
      <c r="M258">
        <f>K258-L258</f>
        <v>0</v>
      </c>
      <c r="N258" t="str">
        <f>IF(K258&gt;L258,"HIGH ZONE BIAS",IF(K258&lt;L258,"LOW ZONE BIAS","EQUILIBRIUM"))</f>
        <v>EQUILIBRIUM</v>
      </c>
    </row>
    <row r="259">
      <c r="A259">
        <v>27312</v>
      </c>
      <c r="B259" t="str">
        <v>2026-08-16</v>
      </c>
      <c r="C259" t="str">
        <v>Afternoon</v>
      </c>
      <c r="D259">
        <v>28</v>
      </c>
      <c r="E259" t="str">
        <f>IF(MOD(D259,2)=0,"EVEN","ODD")</f>
        <v>EVEN</v>
      </c>
      <c r="F259" t="str">
        <f>IF(D259&lt;=18,"LOW (1-18)","HIGH (19-36)")</f>
        <v>HIGH (19-36)</v>
      </c>
      <c r="G259">
        <f>INT((D259-1)/6)+1</f>
        <v>5</v>
      </c>
      <c r="H259">
        <f>MOD(D259-1,6)+1</f>
        <v>4</v>
      </c>
      <c r="I259">
        <f>37-D259</f>
        <v>9</v>
      </c>
      <c r="J259">
        <f>ABS(D259-D260)</f>
        <v>23</v>
      </c>
      <c r="K259">
        <f>AVERAGE(D259:D263)</f>
        <v>28</v>
      </c>
      <c r="L259">
        <f>AVERAGE(D259:D278)</f>
        <v>28</v>
      </c>
      <c r="M259">
        <f>K259-L259</f>
        <v>0</v>
      </c>
      <c r="N259" t="str">
        <f>IF(K259&gt;L259,"HIGH ZONE BIAS",IF(K259&lt;L259,"LOW ZONE BIAS","EQUILIBRIUM"))</f>
        <v>EQUILIBRIUM</v>
      </c>
    </row>
    <row r="260">
      <c r="A260">
        <v>27311</v>
      </c>
      <c r="B260" t="str">
        <v>2026-08-16</v>
      </c>
      <c r="C260" t="str">
        <v>Midday</v>
      </c>
      <c r="D260">
        <v>5</v>
      </c>
      <c r="E260" t="str">
        <f>IF(MOD(D260,2)=0,"EVEN","ODD")</f>
        <v>ODD</v>
      </c>
      <c r="F260" t="str">
        <f>IF(D260&lt;=18,"LOW (1-18)","HIGH (19-36)")</f>
        <v>LOW (1-18)</v>
      </c>
      <c r="G260">
        <f>INT((D260-1)/6)+1</f>
        <v>1</v>
      </c>
      <c r="H260">
        <f>MOD(D260-1,6)+1</f>
        <v>5</v>
      </c>
      <c r="I260">
        <f>37-D260</f>
        <v>32</v>
      </c>
      <c r="J260">
        <f>ABS(D260-D261)</f>
        <v>19</v>
      </c>
      <c r="K260">
        <f>AVERAGE(D260:D264)</f>
        <v>5</v>
      </c>
      <c r="L260">
        <f>AVERAGE(D260:D279)</f>
        <v>5</v>
      </c>
      <c r="M260">
        <f>K260-L260</f>
        <v>0</v>
      </c>
      <c r="N260" t="str">
        <f>IF(K260&gt;L260,"HIGH ZONE BIAS",IF(K260&lt;L260,"LOW ZONE BIAS","EQUILIBRIUM"))</f>
        <v>EQUILIBRIUM</v>
      </c>
    </row>
    <row r="261">
      <c r="A261">
        <v>27310</v>
      </c>
      <c r="B261" t="str">
        <v>2026-08-16</v>
      </c>
      <c r="C261" t="str">
        <v>Morning</v>
      </c>
      <c r="D261">
        <v>24</v>
      </c>
      <c r="E261" t="str">
        <f>IF(MOD(D261,2)=0,"EVEN","ODD")</f>
        <v>EVEN</v>
      </c>
      <c r="F261" t="str">
        <f>IF(D261&lt;=18,"LOW (1-18)","HIGH (19-36)")</f>
        <v>HIGH (19-36)</v>
      </c>
      <c r="G261">
        <f>INT((D261-1)/6)+1</f>
        <v>4</v>
      </c>
      <c r="H261">
        <f>MOD(D261-1,6)+1</f>
        <v>6</v>
      </c>
      <c r="I261">
        <f>37-D261</f>
        <v>13</v>
      </c>
      <c r="J261">
        <f>ABS(D261-D262)</f>
        <v>4</v>
      </c>
      <c r="K261">
        <f>AVERAGE(D261:D265)</f>
        <v>24</v>
      </c>
      <c r="L261">
        <f>AVERAGE(D261:D280)</f>
        <v>24</v>
      </c>
      <c r="M261">
        <f>K261-L261</f>
        <v>0</v>
      </c>
      <c r="N261" t="str">
        <f>IF(K261&gt;L261,"HIGH ZONE BIAS",IF(K261&lt;L261,"LOW ZONE BIAS","EQUILIBRIUM"))</f>
        <v>EQUILIBRIUM</v>
      </c>
    </row>
    <row r="262">
      <c r="A262">
        <v>27309</v>
      </c>
      <c r="B262" t="str">
        <v>2026-08-15</v>
      </c>
      <c r="C262" t="str">
        <v>Evening</v>
      </c>
      <c r="D262">
        <v>28</v>
      </c>
      <c r="E262" t="str">
        <f>IF(MOD(D262,2)=0,"EVEN","ODD")</f>
        <v>EVEN</v>
      </c>
      <c r="F262" t="str">
        <f>IF(D262&lt;=18,"LOW (1-18)","HIGH (19-36)")</f>
        <v>HIGH (19-36)</v>
      </c>
      <c r="G262">
        <f>INT((D262-1)/6)+1</f>
        <v>5</v>
      </c>
      <c r="H262">
        <f>MOD(D262-1,6)+1</f>
        <v>4</v>
      </c>
      <c r="I262">
        <f>37-D262</f>
        <v>9</v>
      </c>
      <c r="J262">
        <f>ABS(D262-D263)</f>
        <v>3</v>
      </c>
      <c r="K262">
        <f>AVERAGE(D262:D266)</f>
        <v>28</v>
      </c>
      <c r="L262">
        <f>AVERAGE(D262:D281)</f>
        <v>28</v>
      </c>
      <c r="M262">
        <f>K262-L262</f>
        <v>0</v>
      </c>
      <c r="N262" t="str">
        <f>IF(K262&gt;L262,"HIGH ZONE BIAS",IF(K262&lt;L262,"LOW ZONE BIAS","EQUILIBRIUM"))</f>
        <v>EQUILIBRIUM</v>
      </c>
    </row>
    <row r="263">
      <c r="A263">
        <v>27308</v>
      </c>
      <c r="B263" t="str">
        <v>2026-08-15</v>
      </c>
      <c r="C263" t="str">
        <v>Afternoon</v>
      </c>
      <c r="D263">
        <v>25</v>
      </c>
      <c r="E263" t="str">
        <f>IF(MOD(D263,2)=0,"EVEN","ODD")</f>
        <v>ODD</v>
      </c>
      <c r="F263" t="str">
        <f>IF(D263&lt;=18,"LOW (1-18)","HIGH (19-36)")</f>
        <v>HIGH (19-36)</v>
      </c>
      <c r="G263">
        <f>INT((D263-1)/6)+1</f>
        <v>5</v>
      </c>
      <c r="H263">
        <f>MOD(D263-1,6)+1</f>
        <v>1</v>
      </c>
      <c r="I263">
        <f>37-D263</f>
        <v>12</v>
      </c>
      <c r="J263">
        <f>ABS(D263-D264)</f>
        <v>5</v>
      </c>
      <c r="K263">
        <f>AVERAGE(D263:D267)</f>
        <v>25</v>
      </c>
      <c r="L263">
        <f>AVERAGE(D263:D282)</f>
        <v>25</v>
      </c>
      <c r="M263">
        <f>K263-L263</f>
        <v>0</v>
      </c>
      <c r="N263" t="str">
        <f>IF(K263&gt;L263,"HIGH ZONE BIAS",IF(K263&lt;L263,"LOW ZONE BIAS","EQUILIBRIUM"))</f>
        <v>EQUILIBRIUM</v>
      </c>
    </row>
    <row r="264">
      <c r="A264">
        <v>27307</v>
      </c>
      <c r="B264" t="str">
        <v>2026-08-15</v>
      </c>
      <c r="C264" t="str">
        <v>Midday</v>
      </c>
      <c r="D264">
        <v>20</v>
      </c>
      <c r="E264" t="str">
        <f>IF(MOD(D264,2)=0,"EVEN","ODD")</f>
        <v>EVEN</v>
      </c>
      <c r="F264" t="str">
        <f>IF(D264&lt;=18,"LOW (1-18)","HIGH (19-36)")</f>
        <v>HIGH (19-36)</v>
      </c>
      <c r="G264">
        <f>INT((D264-1)/6)+1</f>
        <v>4</v>
      </c>
      <c r="H264">
        <f>MOD(D264-1,6)+1</f>
        <v>2</v>
      </c>
      <c r="I264">
        <f>37-D264</f>
        <v>17</v>
      </c>
      <c r="J264">
        <f>ABS(D264-D265)</f>
        <v>10</v>
      </c>
      <c r="K264">
        <f>AVERAGE(D264:D268)</f>
        <v>20</v>
      </c>
      <c r="L264">
        <f>AVERAGE(D264:D283)</f>
        <v>20</v>
      </c>
      <c r="M264">
        <f>K264-L264</f>
        <v>0</v>
      </c>
      <c r="N264" t="str">
        <f>IF(K264&gt;L264,"HIGH ZONE BIAS",IF(K264&lt;L264,"LOW ZONE BIAS","EQUILIBRIUM"))</f>
        <v>EQUILIBRIUM</v>
      </c>
    </row>
    <row r="265">
      <c r="A265">
        <v>27306</v>
      </c>
      <c r="B265" t="str">
        <v>2026-08-15</v>
      </c>
      <c r="C265" t="str">
        <v>Morning</v>
      </c>
      <c r="D265">
        <v>10</v>
      </c>
      <c r="E265" t="str">
        <f>IF(MOD(D265,2)=0,"EVEN","ODD")</f>
        <v>EVEN</v>
      </c>
      <c r="F265" t="str">
        <f>IF(D265&lt;=18,"LOW (1-18)","HIGH (19-36)")</f>
        <v>LOW (1-18)</v>
      </c>
      <c r="G265">
        <f>INT((D265-1)/6)+1</f>
        <v>2</v>
      </c>
      <c r="H265">
        <f>MOD(D265-1,6)+1</f>
        <v>4</v>
      </c>
      <c r="I265">
        <f>37-D265</f>
        <v>27</v>
      </c>
      <c r="J265">
        <f>ABS(D265-D266)</f>
        <v>3</v>
      </c>
      <c r="K265">
        <f>AVERAGE(D265:D269)</f>
        <v>10</v>
      </c>
      <c r="L265">
        <f>AVERAGE(D265:D284)</f>
        <v>10</v>
      </c>
      <c r="M265">
        <f>K265-L265</f>
        <v>0</v>
      </c>
      <c r="N265" t="str">
        <f>IF(K265&gt;L265,"HIGH ZONE BIAS",IF(K265&lt;L265,"LOW ZONE BIAS","EQUILIBRIUM"))</f>
        <v>EQUILIBRIUM</v>
      </c>
    </row>
    <row r="266">
      <c r="A266">
        <v>27305</v>
      </c>
      <c r="B266" t="str">
        <v>2026-08-14</v>
      </c>
      <c r="C266" t="str">
        <v>Evening</v>
      </c>
      <c r="D266">
        <v>7</v>
      </c>
      <c r="E266" t="str">
        <f>IF(MOD(D266,2)=0,"EVEN","ODD")</f>
        <v>ODD</v>
      </c>
      <c r="F266" t="str">
        <f>IF(D266&lt;=18,"LOW (1-18)","HIGH (19-36)")</f>
        <v>LOW (1-18)</v>
      </c>
      <c r="G266">
        <f>INT((D266-1)/6)+1</f>
        <v>2</v>
      </c>
      <c r="H266">
        <f>MOD(D266-1,6)+1</f>
        <v>1</v>
      </c>
      <c r="I266">
        <f>37-D266</f>
        <v>30</v>
      </c>
      <c r="J266">
        <f>ABS(D266-D267)</f>
        <v>8</v>
      </c>
      <c r="K266">
        <f>AVERAGE(D266:D270)</f>
        <v>7</v>
      </c>
      <c r="L266">
        <f>AVERAGE(D266:D285)</f>
        <v>7</v>
      </c>
      <c r="M266">
        <f>K266-L266</f>
        <v>0</v>
      </c>
      <c r="N266" t="str">
        <f>IF(K266&gt;L266,"HIGH ZONE BIAS",IF(K266&lt;L266,"LOW ZONE BIAS","EQUILIBRIUM"))</f>
        <v>EQUILIBRIUM</v>
      </c>
    </row>
    <row r="267">
      <c r="A267">
        <v>27304</v>
      </c>
      <c r="B267" t="str">
        <v>2026-08-14</v>
      </c>
      <c r="C267" t="str">
        <v>Afternoon</v>
      </c>
      <c r="D267">
        <v>15</v>
      </c>
      <c r="E267" t="str">
        <f>IF(MOD(D267,2)=0,"EVEN","ODD")</f>
        <v>ODD</v>
      </c>
      <c r="F267" t="str">
        <f>IF(D267&lt;=18,"LOW (1-18)","HIGH (19-36)")</f>
        <v>LOW (1-18)</v>
      </c>
      <c r="G267">
        <f>INT((D267-1)/6)+1</f>
        <v>3</v>
      </c>
      <c r="H267">
        <f>MOD(D267-1,6)+1</f>
        <v>3</v>
      </c>
      <c r="I267">
        <f>37-D267</f>
        <v>22</v>
      </c>
      <c r="J267">
        <f>ABS(D267-D268)</f>
        <v>1</v>
      </c>
      <c r="K267">
        <f>AVERAGE(D267:D271)</f>
        <v>15</v>
      </c>
      <c r="L267">
        <f>AVERAGE(D267:D286)</f>
        <v>15</v>
      </c>
      <c r="M267">
        <f>K267-L267</f>
        <v>0</v>
      </c>
      <c r="N267" t="str">
        <f>IF(K267&gt;L267,"HIGH ZONE BIAS",IF(K267&lt;L267,"LOW ZONE BIAS","EQUILIBRIUM"))</f>
        <v>EQUILIBRIUM</v>
      </c>
    </row>
    <row r="268">
      <c r="A268">
        <v>27303</v>
      </c>
      <c r="B268" t="str">
        <v>2026-08-14</v>
      </c>
      <c r="C268" t="str">
        <v>Midday</v>
      </c>
      <c r="D268">
        <v>16</v>
      </c>
      <c r="E268" t="str">
        <f>IF(MOD(D268,2)=0,"EVEN","ODD")</f>
        <v>EVEN</v>
      </c>
      <c r="F268" t="str">
        <f>IF(D268&lt;=18,"LOW (1-18)","HIGH (19-36)")</f>
        <v>LOW (1-18)</v>
      </c>
      <c r="G268">
        <f>INT((D268-1)/6)+1</f>
        <v>3</v>
      </c>
      <c r="H268">
        <f>MOD(D268-1,6)+1</f>
        <v>4</v>
      </c>
      <c r="I268">
        <f>37-D268</f>
        <v>21</v>
      </c>
      <c r="J268">
        <f>ABS(D268-D269)</f>
        <v>9</v>
      </c>
      <c r="K268">
        <f>AVERAGE(D268:D272)</f>
        <v>16</v>
      </c>
      <c r="L268">
        <f>AVERAGE(D268:D287)</f>
        <v>16</v>
      </c>
      <c r="M268">
        <f>K268-L268</f>
        <v>0</v>
      </c>
      <c r="N268" t="str">
        <f>IF(K268&gt;L268,"HIGH ZONE BIAS",IF(K268&lt;L268,"LOW ZONE BIAS","EQUILIBRIUM"))</f>
        <v>EQUILIBRIUM</v>
      </c>
    </row>
    <row r="269">
      <c r="A269">
        <v>27302</v>
      </c>
      <c r="B269" t="str">
        <v>2026-08-14</v>
      </c>
      <c r="C269" t="str">
        <v>Morning</v>
      </c>
      <c r="D269">
        <v>25</v>
      </c>
      <c r="E269" t="str">
        <f>IF(MOD(D269,2)=0,"EVEN","ODD")</f>
        <v>ODD</v>
      </c>
      <c r="F269" t="str">
        <f>IF(D269&lt;=18,"LOW (1-18)","HIGH (19-36)")</f>
        <v>HIGH (19-36)</v>
      </c>
      <c r="G269">
        <f>INT((D269-1)/6)+1</f>
        <v>5</v>
      </c>
      <c r="H269">
        <f>MOD(D269-1,6)+1</f>
        <v>1</v>
      </c>
      <c r="I269">
        <f>37-D269</f>
        <v>12</v>
      </c>
      <c r="J269">
        <f>ABS(D269-D270)</f>
        <v>2</v>
      </c>
      <c r="K269">
        <f>AVERAGE(D269:D273)</f>
        <v>25</v>
      </c>
      <c r="L269">
        <f>AVERAGE(D269:D288)</f>
        <v>25</v>
      </c>
      <c r="M269">
        <f>K269-L269</f>
        <v>0</v>
      </c>
      <c r="N269" t="str">
        <f>IF(K269&gt;L269,"HIGH ZONE BIAS",IF(K269&lt;L269,"LOW ZONE BIAS","EQUILIBRIUM"))</f>
        <v>EQUILIBRIUM</v>
      </c>
    </row>
    <row r="270">
      <c r="A270">
        <v>27301</v>
      </c>
      <c r="B270" t="str">
        <v>2026-08-13</v>
      </c>
      <c r="C270" t="str">
        <v>Evening</v>
      </c>
      <c r="D270">
        <v>27</v>
      </c>
      <c r="E270" t="str">
        <f>IF(MOD(D270,2)=0,"EVEN","ODD")</f>
        <v>ODD</v>
      </c>
      <c r="F270" t="str">
        <f>IF(D270&lt;=18,"LOW (1-18)","HIGH (19-36)")</f>
        <v>HIGH (19-36)</v>
      </c>
      <c r="G270">
        <f>INT((D270-1)/6)+1</f>
        <v>5</v>
      </c>
      <c r="H270">
        <f>MOD(D270-1,6)+1</f>
        <v>3</v>
      </c>
      <c r="I270">
        <f>37-D270</f>
        <v>10</v>
      </c>
      <c r="J270">
        <f>ABS(D270-D271)</f>
        <v>11</v>
      </c>
      <c r="K270">
        <f>AVERAGE(D270:D274)</f>
        <v>27</v>
      </c>
      <c r="L270">
        <f>AVERAGE(D270:D289)</f>
        <v>27</v>
      </c>
      <c r="M270">
        <f>K270-L270</f>
        <v>0</v>
      </c>
      <c r="N270" t="str">
        <f>IF(K270&gt;L270,"HIGH ZONE BIAS",IF(K270&lt;L270,"LOW ZONE BIAS","EQUILIBRIUM"))</f>
        <v>EQUILIBRIUM</v>
      </c>
    </row>
    <row r="271">
      <c r="A271">
        <v>27300</v>
      </c>
      <c r="B271" t="str">
        <v>13-Aug-26</v>
      </c>
      <c r="C271" t="str">
        <v>Afternoon</v>
      </c>
      <c r="D271">
        <v>16</v>
      </c>
      <c r="E271" t="str">
        <f>IF(MOD(D271,2)=0,"EVEN","ODD")</f>
        <v>EVEN</v>
      </c>
      <c r="F271" t="str">
        <f>IF(D271&lt;=18,"LOW (1-18)","HIGH (19-36)")</f>
        <v>LOW (1-18)</v>
      </c>
      <c r="G271">
        <f>INT((D271-1)/6)+1</f>
        <v>3</v>
      </c>
      <c r="H271">
        <f>MOD(D271-1,6)+1</f>
        <v>4</v>
      </c>
      <c r="I271">
        <f>37-D271</f>
        <v>21</v>
      </c>
      <c r="J271">
        <f>ABS(D271-D272)</f>
        <v>10</v>
      </c>
      <c r="K271">
        <f>AVERAGE(D271:D275)</f>
        <v>16</v>
      </c>
      <c r="L271">
        <f>AVERAGE(D271:D290)</f>
        <v>16</v>
      </c>
      <c r="M271">
        <f>K271-L271</f>
        <v>0</v>
      </c>
      <c r="N271" t="str">
        <f>IF(K271&gt;L271,"HIGH ZONE BIAS",IF(K271&lt;L271,"LOW ZONE BIAS","EQUILIBRIUM"))</f>
        <v>EQUILIBRIUM</v>
      </c>
    </row>
    <row r="272">
      <c r="A272">
        <v>27299</v>
      </c>
      <c r="B272" t="str">
        <v>13-Aug-26</v>
      </c>
      <c r="C272" t="str">
        <v>Midday</v>
      </c>
      <c r="D272">
        <v>26</v>
      </c>
      <c r="E272" t="str">
        <f>IF(MOD(D272,2)=0,"EVEN","ODD")</f>
        <v>EVEN</v>
      </c>
      <c r="F272" t="str">
        <f>IF(D272&lt;=18,"LOW (1-18)","HIGH (19-36)")</f>
        <v>HIGH (19-36)</v>
      </c>
      <c r="G272">
        <f>INT((D272-1)/6)+1</f>
        <v>5</v>
      </c>
      <c r="H272">
        <f>MOD(D272-1,6)+1</f>
        <v>2</v>
      </c>
      <c r="I272">
        <f>37-D272</f>
        <v>11</v>
      </c>
      <c r="J272">
        <f>ABS(D272-D273)</f>
        <v>8</v>
      </c>
      <c r="K272">
        <f>AVERAGE(D272:D276)</f>
        <v>26</v>
      </c>
      <c r="L272">
        <f>AVERAGE(D272:D291)</f>
        <v>26</v>
      </c>
      <c r="M272">
        <f>K272-L272</f>
        <v>0</v>
      </c>
      <c r="N272" t="str">
        <f>IF(K272&gt;L272,"HIGH ZONE BIAS",IF(K272&lt;L272,"LOW ZONE BIAS","EQUILIBRIUM"))</f>
        <v>EQUILIBRIUM</v>
      </c>
    </row>
    <row r="273">
      <c r="A273">
        <v>27298</v>
      </c>
      <c r="B273" t="str">
        <v>13-Aug-26</v>
      </c>
      <c r="C273" t="str">
        <v>Morning</v>
      </c>
      <c r="D273">
        <v>18</v>
      </c>
      <c r="E273" t="str">
        <f>IF(MOD(D273,2)=0,"EVEN","ODD")</f>
        <v>EVEN</v>
      </c>
      <c r="F273" t="str">
        <f>IF(D273&lt;=18,"LOW (1-18)","HIGH (19-36)")</f>
        <v>LOW (1-18)</v>
      </c>
      <c r="G273">
        <f>INT((D273-1)/6)+1</f>
        <v>3</v>
      </c>
      <c r="H273">
        <f>MOD(D273-1,6)+1</f>
        <v>6</v>
      </c>
      <c r="I273">
        <f>37-D273</f>
        <v>19</v>
      </c>
      <c r="J273">
        <f>ABS(D273-D274)</f>
        <v>18</v>
      </c>
      <c r="K273">
        <f>AVERAGE(D273:D277)</f>
        <v>18</v>
      </c>
      <c r="L273">
        <f>AVERAGE(D273:D292)</f>
        <v>18</v>
      </c>
      <c r="M273">
        <f>K273-L273</f>
        <v>0</v>
      </c>
      <c r="N273" t="str">
        <f>IF(K273&gt;L273,"HIGH ZONE BIAS",IF(K273&lt;L273,"LOW ZONE BIAS","EQUILIBRIUM"))</f>
        <v>EQUILIBRIUM</v>
      </c>
    </row>
    <row r="274">
      <c r="A274">
        <v>27297</v>
      </c>
      <c r="B274" t="str">
        <v>12-Aug-26</v>
      </c>
      <c r="C274" t="str">
        <v>Evening</v>
      </c>
      <c r="D274">
        <v>36</v>
      </c>
      <c r="E274" t="str">
        <f>IF(MOD(D274,2)=0,"EVEN","ODD")</f>
        <v>EVEN</v>
      </c>
      <c r="F274" t="str">
        <f>IF(D274&lt;=18,"LOW (1-18)","HIGH (19-36)")</f>
        <v>HIGH (19-36)</v>
      </c>
      <c r="G274">
        <f>INT((D274-1)/6)+1</f>
        <v>6</v>
      </c>
      <c r="H274">
        <f>MOD(D274-1,6)+1</f>
        <v>6</v>
      </c>
      <c r="I274">
        <f>37-D274</f>
        <v>1</v>
      </c>
      <c r="J274">
        <f>ABS(D274-D275)</f>
        <v>12</v>
      </c>
      <c r="K274">
        <f>AVERAGE(D274:D278)</f>
        <v>36</v>
      </c>
      <c r="L274">
        <f>AVERAGE(D274:D293)</f>
        <v>36</v>
      </c>
      <c r="M274">
        <f>K274-L274</f>
        <v>0</v>
      </c>
      <c r="N274" t="str">
        <f>IF(K274&gt;L274,"HIGH ZONE BIAS",IF(K274&lt;L274,"LOW ZONE BIAS","EQUILIBRIUM"))</f>
        <v>EQUILIBRIUM</v>
      </c>
    </row>
    <row r="275">
      <c r="A275">
        <v>27296</v>
      </c>
      <c r="B275" t="str">
        <v>12-Aug-26</v>
      </c>
      <c r="C275" t="str">
        <v>Afternoon</v>
      </c>
      <c r="D275">
        <v>24</v>
      </c>
      <c r="E275" t="str">
        <f>IF(MOD(D275,2)=0,"EVEN","ODD")</f>
        <v>EVEN</v>
      </c>
      <c r="F275" t="str">
        <f>IF(D275&lt;=18,"LOW (1-18)","HIGH (19-36)")</f>
        <v>HIGH (19-36)</v>
      </c>
      <c r="G275">
        <f>INT((D275-1)/6)+1</f>
        <v>4</v>
      </c>
      <c r="H275">
        <f>MOD(D275-1,6)+1</f>
        <v>6</v>
      </c>
      <c r="I275">
        <f>37-D275</f>
        <v>13</v>
      </c>
      <c r="J275">
        <f>ABS(D275-D276)</f>
        <v>19</v>
      </c>
      <c r="K275">
        <f>AVERAGE(D275:D279)</f>
        <v>24</v>
      </c>
      <c r="L275">
        <f>AVERAGE(D275:D294)</f>
        <v>24</v>
      </c>
      <c r="M275">
        <f>K275-L275</f>
        <v>0</v>
      </c>
      <c r="N275" t="str">
        <f>IF(K275&gt;L275,"HIGH ZONE BIAS",IF(K275&lt;L275,"LOW ZONE BIAS","EQUILIBRIUM"))</f>
        <v>EQUILIBRIUM</v>
      </c>
    </row>
    <row r="276">
      <c r="A276">
        <v>27295</v>
      </c>
      <c r="B276" t="str">
        <v>12-Aug-26</v>
      </c>
      <c r="C276" t="str">
        <v>Midday</v>
      </c>
      <c r="D276">
        <v>5</v>
      </c>
      <c r="E276" t="str">
        <f>IF(MOD(D276,2)=0,"EVEN","ODD")</f>
        <v>ODD</v>
      </c>
      <c r="F276" t="str">
        <f>IF(D276&lt;=18,"LOW (1-18)","HIGH (19-36)")</f>
        <v>LOW (1-18)</v>
      </c>
      <c r="G276">
        <f>INT((D276-1)/6)+1</f>
        <v>1</v>
      </c>
      <c r="H276">
        <f>MOD(D276-1,6)+1</f>
        <v>5</v>
      </c>
      <c r="I276">
        <f>37-D276</f>
        <v>32</v>
      </c>
      <c r="J276">
        <f>ABS(D276-D277)</f>
        <v>26</v>
      </c>
      <c r="K276">
        <f>AVERAGE(D276:D280)</f>
        <v>5</v>
      </c>
      <c r="L276">
        <f>AVERAGE(D276:D295)</f>
        <v>5</v>
      </c>
      <c r="M276">
        <f>K276-L276</f>
        <v>0</v>
      </c>
      <c r="N276" t="str">
        <f>IF(K276&gt;L276,"HIGH ZONE BIAS",IF(K276&lt;L276,"LOW ZONE BIAS","EQUILIBRIUM"))</f>
        <v>EQUILIBRIUM</v>
      </c>
    </row>
    <row r="277">
      <c r="A277">
        <v>27294</v>
      </c>
      <c r="B277" t="str">
        <v>12-Aug-26</v>
      </c>
      <c r="C277" t="str">
        <v>Morning</v>
      </c>
      <c r="D277">
        <v>31</v>
      </c>
      <c r="E277" t="str">
        <f>IF(MOD(D277,2)=0,"EVEN","ODD")</f>
        <v>ODD</v>
      </c>
      <c r="F277" t="str">
        <f>IF(D277&lt;=18,"LOW (1-18)","HIGH (19-36)")</f>
        <v>HIGH (19-36)</v>
      </c>
      <c r="G277">
        <f>INT((D277-1)/6)+1</f>
        <v>6</v>
      </c>
      <c r="H277">
        <f>MOD(D277-1,6)+1</f>
        <v>1</v>
      </c>
      <c r="I277">
        <f>37-D277</f>
        <v>6</v>
      </c>
      <c r="J277">
        <f>ABS(D277-D278)</f>
        <v>6</v>
      </c>
      <c r="K277">
        <f>AVERAGE(D277:D281)</f>
        <v>31</v>
      </c>
      <c r="L277">
        <f>AVERAGE(D277:D296)</f>
        <v>31</v>
      </c>
      <c r="M277">
        <f>K277-L277</f>
        <v>0</v>
      </c>
      <c r="N277" t="str">
        <f>IF(K277&gt;L277,"HIGH ZONE BIAS",IF(K277&lt;L277,"LOW ZONE BIAS","EQUILIBRIUM"))</f>
        <v>EQUILIBRIUM</v>
      </c>
    </row>
    <row r="278">
      <c r="A278">
        <v>27293</v>
      </c>
      <c r="B278" t="str">
        <v>11-Aug-26</v>
      </c>
      <c r="C278" t="str">
        <v>Evening</v>
      </c>
      <c r="D278">
        <v>25</v>
      </c>
      <c r="E278" t="str">
        <f>IF(MOD(D278,2)=0,"EVEN","ODD")</f>
        <v>ODD</v>
      </c>
      <c r="F278" t="str">
        <f>IF(D278&lt;=18,"LOW (1-18)","HIGH (19-36)")</f>
        <v>HIGH (19-36)</v>
      </c>
      <c r="G278">
        <f>INT((D278-1)/6)+1</f>
        <v>5</v>
      </c>
      <c r="H278">
        <f>MOD(D278-1,6)+1</f>
        <v>1</v>
      </c>
      <c r="I278">
        <f>37-D278</f>
        <v>12</v>
      </c>
      <c r="J278">
        <f>ABS(D278-D279)</f>
        <v>3</v>
      </c>
      <c r="K278">
        <f>AVERAGE(D278:D282)</f>
        <v>25</v>
      </c>
      <c r="L278">
        <f>AVERAGE(D278:D297)</f>
        <v>25</v>
      </c>
      <c r="M278">
        <f>K278-L278</f>
        <v>0</v>
      </c>
      <c r="N278" t="str">
        <f>IF(K278&gt;L278,"HIGH ZONE BIAS",IF(K278&lt;L278,"LOW ZONE BIAS","EQUILIBRIUM"))</f>
        <v>EQUILIBRIUM</v>
      </c>
    </row>
    <row r="279">
      <c r="A279">
        <v>27292</v>
      </c>
      <c r="B279" t="str">
        <v>11-Aug-26</v>
      </c>
      <c r="C279" t="str">
        <v>Afternoon</v>
      </c>
      <c r="D279">
        <v>28</v>
      </c>
      <c r="E279" t="str">
        <f>IF(MOD(D279,2)=0,"EVEN","ODD")</f>
        <v>EVEN</v>
      </c>
      <c r="F279" t="str">
        <f>IF(D279&lt;=18,"LOW (1-18)","HIGH (19-36)")</f>
        <v>HIGH (19-36)</v>
      </c>
      <c r="G279">
        <f>INT((D279-1)/6)+1</f>
        <v>5</v>
      </c>
      <c r="H279">
        <f>MOD(D279-1,6)+1</f>
        <v>4</v>
      </c>
      <c r="I279">
        <f>37-D279</f>
        <v>9</v>
      </c>
      <c r="J279">
        <f>ABS(D279-D280)</f>
        <v>2</v>
      </c>
      <c r="K279">
        <f>AVERAGE(D279:D283)</f>
        <v>28</v>
      </c>
      <c r="L279">
        <f>AVERAGE(D279:D298)</f>
        <v>28</v>
      </c>
      <c r="M279">
        <f>K279-L279</f>
        <v>0</v>
      </c>
      <c r="N279" t="str">
        <f>IF(K279&gt;L279,"HIGH ZONE BIAS",IF(K279&lt;L279,"LOW ZONE BIAS","EQUILIBRIUM"))</f>
        <v>EQUILIBRIUM</v>
      </c>
    </row>
    <row r="280">
      <c r="A280">
        <v>27291</v>
      </c>
      <c r="B280" t="str">
        <v>11-Aug-26</v>
      </c>
      <c r="C280" t="str">
        <v>Midday</v>
      </c>
      <c r="D280">
        <v>26</v>
      </c>
      <c r="E280" t="str">
        <f>IF(MOD(D280,2)=0,"EVEN","ODD")</f>
        <v>EVEN</v>
      </c>
      <c r="F280" t="str">
        <f>IF(D280&lt;=18,"LOW (1-18)","HIGH (19-36)")</f>
        <v>HIGH (19-36)</v>
      </c>
      <c r="G280">
        <f>INT((D280-1)/6)+1</f>
        <v>5</v>
      </c>
      <c r="H280">
        <f>MOD(D280-1,6)+1</f>
        <v>2</v>
      </c>
      <c r="I280">
        <f>37-D280</f>
        <v>11</v>
      </c>
      <c r="J280">
        <f>ABS(D280-D281)</f>
        <v>4</v>
      </c>
      <c r="K280">
        <f>AVERAGE(D280:D284)</f>
        <v>26</v>
      </c>
      <c r="L280">
        <f>AVERAGE(D280:D299)</f>
        <v>26</v>
      </c>
      <c r="M280">
        <f>K280-L280</f>
        <v>0</v>
      </c>
      <c r="N280" t="str">
        <f>IF(K280&gt;L280,"HIGH ZONE BIAS",IF(K280&lt;L280,"LOW ZONE BIAS","EQUILIBRIUM"))</f>
        <v>EQUILIBRIUM</v>
      </c>
    </row>
    <row r="281">
      <c r="A281">
        <v>27290</v>
      </c>
      <c r="B281" t="str">
        <v>11-Aug-26</v>
      </c>
      <c r="C281" t="str">
        <v>Morning</v>
      </c>
      <c r="D281">
        <v>22</v>
      </c>
      <c r="E281" t="str">
        <f>IF(MOD(D281,2)=0,"EVEN","ODD")</f>
        <v>EVEN</v>
      </c>
      <c r="F281" t="str">
        <f>IF(D281&lt;=18,"LOW (1-18)","HIGH (19-36)")</f>
        <v>HIGH (19-36)</v>
      </c>
      <c r="G281">
        <f>INT((D281-1)/6)+1</f>
        <v>4</v>
      </c>
      <c r="H281">
        <f>MOD(D281-1,6)+1</f>
        <v>4</v>
      </c>
      <c r="I281">
        <f>37-D281</f>
        <v>15</v>
      </c>
      <c r="J281">
        <f>ABS(D281-D282)</f>
        <v>4</v>
      </c>
      <c r="K281">
        <f>AVERAGE(D281:D285)</f>
        <v>22</v>
      </c>
      <c r="L281">
        <f>AVERAGE(D281:D300)</f>
        <v>22</v>
      </c>
      <c r="M281">
        <f>K281-L281</f>
        <v>0</v>
      </c>
      <c r="N281" t="str">
        <f>IF(K281&gt;L281,"HIGH ZONE BIAS",IF(K281&lt;L281,"LOW ZONE BIAS","EQUILIBRIUM"))</f>
        <v>EQUILIBRIUM</v>
      </c>
    </row>
    <row r="282">
      <c r="A282">
        <v>27289</v>
      </c>
      <c r="B282" t="str">
        <v>10-Aug-26</v>
      </c>
      <c r="C282" t="str">
        <v>Evening</v>
      </c>
      <c r="D282">
        <v>26</v>
      </c>
      <c r="E282" t="str">
        <f>IF(MOD(D282,2)=0,"EVEN","ODD")</f>
        <v>EVEN</v>
      </c>
      <c r="F282" t="str">
        <f>IF(D282&lt;=18,"LOW (1-18)","HIGH (19-36)")</f>
        <v>HIGH (19-36)</v>
      </c>
      <c r="G282">
        <f>INT((D282-1)/6)+1</f>
        <v>5</v>
      </c>
      <c r="H282">
        <f>MOD(D282-1,6)+1</f>
        <v>2</v>
      </c>
      <c r="I282">
        <f>37-D282</f>
        <v>11</v>
      </c>
      <c r="J282">
        <f>ABS(D282-D283)</f>
        <v>8</v>
      </c>
      <c r="K282">
        <f>AVERAGE(D282:D286)</f>
        <v>26</v>
      </c>
      <c r="L282">
        <f>AVERAGE(D282:D301)</f>
        <v>26</v>
      </c>
      <c r="M282">
        <f>K282-L282</f>
        <v>0</v>
      </c>
      <c r="N282" t="str">
        <f>IF(K282&gt;L282,"HIGH ZONE BIAS",IF(K282&lt;L282,"LOW ZONE BIAS","EQUILIBRIUM"))</f>
        <v>EQUILIBRIUM</v>
      </c>
    </row>
    <row r="283">
      <c r="A283">
        <v>27288</v>
      </c>
      <c r="B283" t="str">
        <v>10-Aug-26</v>
      </c>
      <c r="C283" t="str">
        <v>Afternoon</v>
      </c>
      <c r="D283">
        <v>18</v>
      </c>
      <c r="E283" t="str">
        <f>IF(MOD(D283,2)=0,"EVEN","ODD")</f>
        <v>EVEN</v>
      </c>
      <c r="F283" t="str">
        <f>IF(D283&lt;=18,"LOW (1-18)","HIGH (19-36)")</f>
        <v>LOW (1-18)</v>
      </c>
      <c r="G283">
        <f>INT((D283-1)/6)+1</f>
        <v>3</v>
      </c>
      <c r="H283">
        <f>MOD(D283-1,6)+1</f>
        <v>6</v>
      </c>
      <c r="I283">
        <f>37-D283</f>
        <v>19</v>
      </c>
      <c r="J283">
        <f>ABS(D283-D284)</f>
        <v>15</v>
      </c>
      <c r="K283">
        <f>AVERAGE(D283:D287)</f>
        <v>18</v>
      </c>
      <c r="L283">
        <f>AVERAGE(D283:D302)</f>
        <v>18</v>
      </c>
      <c r="M283">
        <f>K283-L283</f>
        <v>0</v>
      </c>
      <c r="N283" t="str">
        <f>IF(K283&gt;L283,"HIGH ZONE BIAS",IF(K283&lt;L283,"LOW ZONE BIAS","EQUILIBRIUM"))</f>
        <v>EQUILIBRIUM</v>
      </c>
    </row>
    <row r="284">
      <c r="A284">
        <v>27287</v>
      </c>
      <c r="B284" t="str">
        <v>10-Aug-26</v>
      </c>
      <c r="C284" t="str">
        <v>Midday</v>
      </c>
      <c r="D284">
        <v>3</v>
      </c>
      <c r="E284" t="str">
        <f>IF(MOD(D284,2)=0,"EVEN","ODD")</f>
        <v>ODD</v>
      </c>
      <c r="F284" t="str">
        <f>IF(D284&lt;=18,"LOW (1-18)","HIGH (19-36)")</f>
        <v>LOW (1-18)</v>
      </c>
      <c r="G284">
        <f>INT((D284-1)/6)+1</f>
        <v>1</v>
      </c>
      <c r="H284">
        <f>MOD(D284-1,6)+1</f>
        <v>3</v>
      </c>
      <c r="I284">
        <f>37-D284</f>
        <v>34</v>
      </c>
      <c r="J284">
        <f>ABS(D284-D285)</f>
        <v>11</v>
      </c>
      <c r="K284">
        <f>AVERAGE(D284:D288)</f>
        <v>3</v>
      </c>
      <c r="L284">
        <f>AVERAGE(D284:D303)</f>
        <v>3</v>
      </c>
      <c r="M284">
        <f>K284-L284</f>
        <v>0</v>
      </c>
      <c r="N284" t="str">
        <f>IF(K284&gt;L284,"HIGH ZONE BIAS",IF(K284&lt;L284,"LOW ZONE BIAS","EQUILIBRIUM"))</f>
        <v>EQUILIBRIUM</v>
      </c>
    </row>
    <row r="285">
      <c r="A285">
        <v>27286</v>
      </c>
      <c r="B285" t="str">
        <v>10-Aug-26</v>
      </c>
      <c r="C285" t="str">
        <v>Morning</v>
      </c>
      <c r="D285">
        <v>14</v>
      </c>
      <c r="E285" t="str">
        <f>IF(MOD(D285,2)=0,"EVEN","ODD")</f>
        <v>EVEN</v>
      </c>
      <c r="F285" t="str">
        <f>IF(D285&lt;=18,"LOW (1-18)","HIGH (19-36)")</f>
        <v>LOW (1-18)</v>
      </c>
      <c r="G285">
        <f>INT((D285-1)/6)+1</f>
        <v>3</v>
      </c>
      <c r="H285">
        <f>MOD(D285-1,6)+1</f>
        <v>2</v>
      </c>
      <c r="I285">
        <f>37-D285</f>
        <v>23</v>
      </c>
      <c r="J285">
        <f>ABS(D285-D286)</f>
        <v>10</v>
      </c>
      <c r="K285">
        <f>AVERAGE(D285:D289)</f>
        <v>14</v>
      </c>
      <c r="L285">
        <f>AVERAGE(D285:D304)</f>
        <v>14</v>
      </c>
      <c r="M285">
        <f>K285-L285</f>
        <v>0</v>
      </c>
      <c r="N285" t="str">
        <f>IF(K285&gt;L285,"HIGH ZONE BIAS",IF(K285&lt;L285,"LOW ZONE BIAS","EQUILIBRIUM"))</f>
        <v>EQUILIBRIUM</v>
      </c>
    </row>
    <row r="286">
      <c r="A286">
        <v>27285</v>
      </c>
      <c r="B286" t="str">
        <v>09-Aug-26</v>
      </c>
      <c r="C286" t="str">
        <v>Evening</v>
      </c>
      <c r="D286">
        <v>4</v>
      </c>
      <c r="E286" t="str">
        <f>IF(MOD(D286,2)=0,"EVEN","ODD")</f>
        <v>EVEN</v>
      </c>
      <c r="F286" t="str">
        <f>IF(D286&lt;=18,"LOW (1-18)","HIGH (19-36)")</f>
        <v>LOW (1-18)</v>
      </c>
      <c r="G286">
        <f>INT((D286-1)/6)+1</f>
        <v>1</v>
      </c>
      <c r="H286">
        <f>MOD(D286-1,6)+1</f>
        <v>4</v>
      </c>
      <c r="I286">
        <f>37-D286</f>
        <v>33</v>
      </c>
      <c r="J286">
        <f>ABS(D286-D287)</f>
        <v>16</v>
      </c>
      <c r="K286">
        <f>AVERAGE(D286:D290)</f>
        <v>4</v>
      </c>
      <c r="L286">
        <f>AVERAGE(D286:D305)</f>
        <v>4</v>
      </c>
      <c r="M286">
        <f>K286-L286</f>
        <v>0</v>
      </c>
      <c r="N286" t="str">
        <f>IF(K286&gt;L286,"HIGH ZONE BIAS",IF(K286&lt;L286,"LOW ZONE BIAS","EQUILIBRIUM"))</f>
        <v>EQUILIBRIUM</v>
      </c>
    </row>
    <row r="287">
      <c r="A287">
        <v>27284</v>
      </c>
      <c r="B287" t="str">
        <v>09-Aug-26</v>
      </c>
      <c r="C287" t="str">
        <v>Afternoon</v>
      </c>
      <c r="D287">
        <v>20</v>
      </c>
      <c r="E287" t="str">
        <f>IF(MOD(D287,2)=0,"EVEN","ODD")</f>
        <v>EVEN</v>
      </c>
      <c r="F287" t="str">
        <f>IF(D287&lt;=18,"LOW (1-18)","HIGH (19-36)")</f>
        <v>HIGH (19-36)</v>
      </c>
      <c r="G287">
        <f>INT((D287-1)/6)+1</f>
        <v>4</v>
      </c>
      <c r="H287">
        <f>MOD(D287-1,6)+1</f>
        <v>2</v>
      </c>
      <c r="I287">
        <f>37-D287</f>
        <v>17</v>
      </c>
      <c r="J287">
        <f>ABS(D287-D288)</f>
        <v>4</v>
      </c>
      <c r="K287">
        <f>AVERAGE(D287:D291)</f>
        <v>20</v>
      </c>
      <c r="L287">
        <f>AVERAGE(D287:D306)</f>
        <v>20</v>
      </c>
      <c r="M287">
        <f>K287-L287</f>
        <v>0</v>
      </c>
      <c r="N287" t="str">
        <f>IF(K287&gt;L287,"HIGH ZONE BIAS",IF(K287&lt;L287,"LOW ZONE BIAS","EQUILIBRIUM"))</f>
        <v>EQUILIBRIUM</v>
      </c>
    </row>
    <row r="288">
      <c r="A288">
        <v>27283</v>
      </c>
      <c r="B288" t="str">
        <v>09-Aug-26</v>
      </c>
      <c r="C288" t="str">
        <v>Midday</v>
      </c>
      <c r="D288">
        <v>16</v>
      </c>
      <c r="E288" t="str">
        <f>IF(MOD(D288,2)=0,"EVEN","ODD")</f>
        <v>EVEN</v>
      </c>
      <c r="F288" t="str">
        <f>IF(D288&lt;=18,"LOW (1-18)","HIGH (19-36)")</f>
        <v>LOW (1-18)</v>
      </c>
      <c r="G288">
        <f>INT((D288-1)/6)+1</f>
        <v>3</v>
      </c>
      <c r="H288">
        <f>MOD(D288-1,6)+1</f>
        <v>4</v>
      </c>
      <c r="I288">
        <f>37-D288</f>
        <v>21</v>
      </c>
      <c r="J288">
        <f>ABS(D288-D289)</f>
        <v>20</v>
      </c>
      <c r="K288">
        <f>AVERAGE(D288:D292)</f>
        <v>16</v>
      </c>
      <c r="L288">
        <f>AVERAGE(D288:D307)</f>
        <v>16</v>
      </c>
      <c r="M288">
        <f>K288-L288</f>
        <v>0</v>
      </c>
      <c r="N288" t="str">
        <f>IF(K288&gt;L288,"HIGH ZONE BIAS",IF(K288&lt;L288,"LOW ZONE BIAS","EQUILIBRIUM"))</f>
        <v>EQUILIBRIUM</v>
      </c>
    </row>
    <row r="289">
      <c r="A289">
        <v>27282</v>
      </c>
      <c r="B289" t="str">
        <v>09-Aug-26</v>
      </c>
      <c r="C289" t="str">
        <v>Morning</v>
      </c>
      <c r="D289">
        <v>36</v>
      </c>
      <c r="E289" t="str">
        <f>IF(MOD(D289,2)=0,"EVEN","ODD")</f>
        <v>EVEN</v>
      </c>
      <c r="F289" t="str">
        <f>IF(D289&lt;=18,"LOW (1-18)","HIGH (19-36)")</f>
        <v>HIGH (19-36)</v>
      </c>
      <c r="G289">
        <f>INT((D289-1)/6)+1</f>
        <v>6</v>
      </c>
      <c r="H289">
        <f>MOD(D289-1,6)+1</f>
        <v>6</v>
      </c>
      <c r="I289">
        <f>37-D289</f>
        <v>1</v>
      </c>
      <c r="J289">
        <f>ABS(D289-D290)</f>
        <v>14</v>
      </c>
      <c r="K289">
        <f>AVERAGE(D289:D293)</f>
        <v>36</v>
      </c>
      <c r="L289">
        <f>AVERAGE(D289:D308)</f>
        <v>36</v>
      </c>
      <c r="M289">
        <f>K289-L289</f>
        <v>0</v>
      </c>
      <c r="N289" t="str">
        <f>IF(K289&gt;L289,"HIGH ZONE BIAS",IF(K289&lt;L289,"LOW ZONE BIAS","EQUILIBRIUM"))</f>
        <v>EQUILIBRIUM</v>
      </c>
    </row>
    <row r="290">
      <c r="A290">
        <v>27281</v>
      </c>
      <c r="B290" t="str">
        <v>08-Aug-26</v>
      </c>
      <c r="C290" t="str">
        <v>Evening</v>
      </c>
      <c r="D290">
        <v>22</v>
      </c>
      <c r="E290" t="str">
        <f>IF(MOD(D290,2)=0,"EVEN","ODD")</f>
        <v>EVEN</v>
      </c>
      <c r="F290" t="str">
        <f>IF(D290&lt;=18,"LOW (1-18)","HIGH (19-36)")</f>
        <v>HIGH (19-36)</v>
      </c>
      <c r="G290">
        <f>INT((D290-1)/6)+1</f>
        <v>4</v>
      </c>
      <c r="H290">
        <f>MOD(D290-1,6)+1</f>
        <v>4</v>
      </c>
      <c r="I290">
        <f>37-D290</f>
        <v>15</v>
      </c>
      <c r="J290">
        <f>ABS(D290-D291)</f>
        <v>6</v>
      </c>
      <c r="K290">
        <f>AVERAGE(D290:D294)</f>
        <v>22</v>
      </c>
      <c r="L290">
        <f>AVERAGE(D290:D309)</f>
        <v>22</v>
      </c>
      <c r="M290">
        <f>K290-L290</f>
        <v>0</v>
      </c>
      <c r="N290" t="str">
        <f>IF(K290&gt;L290,"HIGH ZONE BIAS",IF(K290&lt;L290,"LOW ZONE BIAS","EQUILIBRIUM"))</f>
        <v>EQUILIBRIUM</v>
      </c>
    </row>
    <row r="291">
      <c r="A291">
        <v>27280</v>
      </c>
      <c r="B291" t="str">
        <v>08-Aug-26</v>
      </c>
      <c r="C291" t="str">
        <v>Afternoon</v>
      </c>
      <c r="D291">
        <v>16</v>
      </c>
      <c r="E291" t="str">
        <f>IF(MOD(D291,2)=0,"EVEN","ODD")</f>
        <v>EVEN</v>
      </c>
      <c r="F291" t="str">
        <f>IF(D291&lt;=18,"LOW (1-18)","HIGH (19-36)")</f>
        <v>LOW (1-18)</v>
      </c>
      <c r="G291">
        <f>INT((D291-1)/6)+1</f>
        <v>3</v>
      </c>
      <c r="H291">
        <f>MOD(D291-1,6)+1</f>
        <v>4</v>
      </c>
      <c r="I291">
        <f>37-D291</f>
        <v>21</v>
      </c>
      <c r="J291">
        <f>ABS(D291-D292)</f>
        <v>9</v>
      </c>
      <c r="K291">
        <f>AVERAGE(D291:D295)</f>
        <v>16</v>
      </c>
      <c r="L291">
        <f>AVERAGE(D291:D310)</f>
        <v>16</v>
      </c>
      <c r="M291">
        <f>K291-L291</f>
        <v>0</v>
      </c>
      <c r="N291" t="str">
        <f>IF(K291&gt;L291,"HIGH ZONE BIAS",IF(K291&lt;L291,"LOW ZONE BIAS","EQUILIBRIUM"))</f>
        <v>EQUILIBRIUM</v>
      </c>
    </row>
    <row r="292">
      <c r="A292">
        <v>27279</v>
      </c>
      <c r="B292" t="str">
        <v>08-Aug-26</v>
      </c>
      <c r="C292" t="str">
        <v>Midday</v>
      </c>
      <c r="D292">
        <v>25</v>
      </c>
      <c r="E292" t="str">
        <f>IF(MOD(D292,2)=0,"EVEN","ODD")</f>
        <v>ODD</v>
      </c>
      <c r="F292" t="str">
        <f>IF(D292&lt;=18,"LOW (1-18)","HIGH (19-36)")</f>
        <v>HIGH (19-36)</v>
      </c>
      <c r="G292">
        <f>INT((D292-1)/6)+1</f>
        <v>5</v>
      </c>
      <c r="H292">
        <f>MOD(D292-1,6)+1</f>
        <v>1</v>
      </c>
      <c r="I292">
        <f>37-D292</f>
        <v>12</v>
      </c>
      <c r="J292">
        <f>ABS(D292-D293)</f>
        <v>11</v>
      </c>
      <c r="K292">
        <f>AVERAGE(D292:D296)</f>
        <v>25</v>
      </c>
      <c r="L292">
        <f>AVERAGE(D292:D311)</f>
        <v>25</v>
      </c>
      <c r="M292">
        <f>K292-L292</f>
        <v>0</v>
      </c>
      <c r="N292" t="str">
        <f>IF(K292&gt;L292,"HIGH ZONE BIAS",IF(K292&lt;L292,"LOW ZONE BIAS","EQUILIBRIUM"))</f>
        <v>EQUILIBRIUM</v>
      </c>
    </row>
    <row r="293">
      <c r="A293">
        <v>27278</v>
      </c>
      <c r="B293" t="str">
        <v>08-Aug-26</v>
      </c>
      <c r="C293" t="str">
        <v>Morning</v>
      </c>
      <c r="D293">
        <v>14</v>
      </c>
      <c r="E293" t="str">
        <f>IF(MOD(D293,2)=0,"EVEN","ODD")</f>
        <v>EVEN</v>
      </c>
      <c r="F293" t="str">
        <f>IF(D293&lt;=18,"LOW (1-18)","HIGH (19-36)")</f>
        <v>LOW (1-18)</v>
      </c>
      <c r="G293">
        <f>INT((D293-1)/6)+1</f>
        <v>3</v>
      </c>
      <c r="H293">
        <f>MOD(D293-1,6)+1</f>
        <v>2</v>
      </c>
      <c r="I293">
        <f>37-D293</f>
        <v>23</v>
      </c>
      <c r="J293">
        <f>ABS(D293-D294)</f>
        <v>12</v>
      </c>
      <c r="K293">
        <f>AVERAGE(D293:D297)</f>
        <v>14</v>
      </c>
      <c r="L293">
        <f>AVERAGE(D293:D312)</f>
        <v>14</v>
      </c>
      <c r="M293">
        <f>K293-L293</f>
        <v>0</v>
      </c>
      <c r="N293" t="str">
        <f>IF(K293&gt;L293,"HIGH ZONE BIAS",IF(K293&lt;L293,"LOW ZONE BIAS","EQUILIBRIUM"))</f>
        <v>EQUILIBRIUM</v>
      </c>
    </row>
    <row r="294">
      <c r="A294">
        <v>27277</v>
      </c>
      <c r="B294" t="str">
        <v>07-Aug-26</v>
      </c>
      <c r="C294" t="str">
        <v>Evening</v>
      </c>
      <c r="D294">
        <v>26</v>
      </c>
      <c r="E294" t="str">
        <f>IF(MOD(D294,2)=0,"EVEN","ODD")</f>
        <v>EVEN</v>
      </c>
      <c r="F294" t="str">
        <f>IF(D294&lt;=18,"LOW (1-18)","HIGH (19-36)")</f>
        <v>HIGH (19-36)</v>
      </c>
      <c r="G294">
        <f>INT((D294-1)/6)+1</f>
        <v>5</v>
      </c>
      <c r="H294">
        <f>MOD(D294-1,6)+1</f>
        <v>2</v>
      </c>
      <c r="I294">
        <f>37-D294</f>
        <v>11</v>
      </c>
      <c r="J294">
        <f>ABS(D294-D295)</f>
        <v>19</v>
      </c>
      <c r="K294">
        <f>AVERAGE(D294:D298)</f>
        <v>26</v>
      </c>
      <c r="L294">
        <f>AVERAGE(D294:D313)</f>
        <v>26</v>
      </c>
      <c r="M294">
        <f>K294-L294</f>
        <v>0</v>
      </c>
      <c r="N294" t="str">
        <f>IF(K294&gt;L294,"HIGH ZONE BIAS",IF(K294&lt;L294,"LOW ZONE BIAS","EQUILIBRIUM"))</f>
        <v>EQUILIBRIUM</v>
      </c>
    </row>
    <row r="295">
      <c r="A295">
        <v>27276</v>
      </c>
      <c r="B295" t="str">
        <v>07-Aug-26</v>
      </c>
      <c r="C295" t="str">
        <v>Afternoon</v>
      </c>
      <c r="D295">
        <v>7</v>
      </c>
      <c r="E295" t="str">
        <f>IF(MOD(D295,2)=0,"EVEN","ODD")</f>
        <v>ODD</v>
      </c>
      <c r="F295" t="str">
        <f>IF(D295&lt;=18,"LOW (1-18)","HIGH (19-36)")</f>
        <v>LOW (1-18)</v>
      </c>
      <c r="G295">
        <f>INT((D295-1)/6)+1</f>
        <v>2</v>
      </c>
      <c r="H295">
        <f>MOD(D295-1,6)+1</f>
        <v>1</v>
      </c>
      <c r="I295">
        <f>37-D295</f>
        <v>30</v>
      </c>
      <c r="J295">
        <f>ABS(D295-D296)</f>
        <v>12</v>
      </c>
      <c r="K295">
        <f>AVERAGE(D295:D299)</f>
        <v>7</v>
      </c>
      <c r="L295">
        <f>AVERAGE(D295:D314)</f>
        <v>7</v>
      </c>
      <c r="M295">
        <f>K295-L295</f>
        <v>0</v>
      </c>
      <c r="N295" t="str">
        <f>IF(K295&gt;L295,"HIGH ZONE BIAS",IF(K295&lt;L295,"LOW ZONE BIAS","EQUILIBRIUM"))</f>
        <v>EQUILIBRIUM</v>
      </c>
    </row>
    <row r="296">
      <c r="A296">
        <v>27275</v>
      </c>
      <c r="B296" t="str">
        <v>07-Aug-26</v>
      </c>
      <c r="C296" t="str">
        <v>Midday</v>
      </c>
      <c r="D296">
        <v>19</v>
      </c>
      <c r="E296" t="str">
        <f>IF(MOD(D296,2)=0,"EVEN","ODD")</f>
        <v>ODD</v>
      </c>
      <c r="F296" t="str">
        <f>IF(D296&lt;=18,"LOW (1-18)","HIGH (19-36)")</f>
        <v>HIGH (19-36)</v>
      </c>
      <c r="G296">
        <f>INT((D296-1)/6)+1</f>
        <v>4</v>
      </c>
      <c r="H296">
        <f>MOD(D296-1,6)+1</f>
        <v>1</v>
      </c>
      <c r="I296">
        <f>37-D296</f>
        <v>18</v>
      </c>
      <c r="J296">
        <f>ABS(D296-D297)</f>
        <v>12</v>
      </c>
      <c r="K296">
        <f>AVERAGE(D296:D300)</f>
        <v>19</v>
      </c>
      <c r="L296">
        <f>AVERAGE(D296:D315)</f>
        <v>19</v>
      </c>
      <c r="M296">
        <f>K296-L296</f>
        <v>0</v>
      </c>
      <c r="N296" t="str">
        <f>IF(K296&gt;L296,"HIGH ZONE BIAS",IF(K296&lt;L296,"LOW ZONE BIAS","EQUILIBRIUM"))</f>
        <v>EQUILIBRIUM</v>
      </c>
    </row>
    <row r="297">
      <c r="A297">
        <v>27274</v>
      </c>
      <c r="B297" t="str">
        <v>07-Aug-26</v>
      </c>
      <c r="C297" t="str">
        <v>Morning</v>
      </c>
      <c r="D297">
        <v>31</v>
      </c>
      <c r="E297" t="str">
        <f>IF(MOD(D297,2)=0,"EVEN","ODD")</f>
        <v>ODD</v>
      </c>
      <c r="F297" t="str">
        <f>IF(D297&lt;=18,"LOW (1-18)","HIGH (19-36)")</f>
        <v>HIGH (19-36)</v>
      </c>
      <c r="G297">
        <f>INT((D297-1)/6)+1</f>
        <v>6</v>
      </c>
      <c r="H297">
        <f>MOD(D297-1,6)+1</f>
        <v>1</v>
      </c>
      <c r="I297">
        <f>37-D297</f>
        <v>6</v>
      </c>
      <c r="J297">
        <f>ABS(D297-D298)</f>
        <v>20</v>
      </c>
      <c r="K297">
        <f>AVERAGE(D297:D301)</f>
        <v>31</v>
      </c>
      <c r="L297">
        <f>AVERAGE(D297:D316)</f>
        <v>31</v>
      </c>
      <c r="M297">
        <f>K297-L297</f>
        <v>0</v>
      </c>
      <c r="N297" t="str">
        <f>IF(K297&gt;L297,"HIGH ZONE BIAS",IF(K297&lt;L297,"LOW ZONE BIAS","EQUILIBRIUM"))</f>
        <v>EQUILIBRIUM</v>
      </c>
    </row>
    <row r="298">
      <c r="A298">
        <v>27273</v>
      </c>
      <c r="B298" t="str">
        <v>06-Aug-26</v>
      </c>
      <c r="C298" t="str">
        <v>Evening</v>
      </c>
      <c r="D298">
        <v>11</v>
      </c>
      <c r="E298" t="str">
        <f>IF(MOD(D298,2)=0,"EVEN","ODD")</f>
        <v>ODD</v>
      </c>
      <c r="F298" t="str">
        <f>IF(D298&lt;=18,"LOW (1-18)","HIGH (19-36)")</f>
        <v>LOW (1-18)</v>
      </c>
      <c r="G298">
        <f>INT((D298-1)/6)+1</f>
        <v>2</v>
      </c>
      <c r="H298">
        <f>MOD(D298-1,6)+1</f>
        <v>5</v>
      </c>
      <c r="I298">
        <f>37-D298</f>
        <v>26</v>
      </c>
      <c r="J298">
        <f>ABS(D298-D299)</f>
        <v>4</v>
      </c>
      <c r="K298">
        <f>AVERAGE(D298:D302)</f>
        <v>11</v>
      </c>
      <c r="L298">
        <f>AVERAGE(D298:D317)</f>
        <v>11</v>
      </c>
      <c r="M298">
        <f>K298-L298</f>
        <v>0</v>
      </c>
      <c r="N298" t="str">
        <f>IF(K298&gt;L298,"HIGH ZONE BIAS",IF(K298&lt;L298,"LOW ZONE BIAS","EQUILIBRIUM"))</f>
        <v>EQUILIBRIUM</v>
      </c>
    </row>
    <row r="299">
      <c r="A299">
        <v>27272</v>
      </c>
      <c r="B299" t="str">
        <v>06-Aug-26</v>
      </c>
      <c r="C299" t="str">
        <v>Afternoon</v>
      </c>
      <c r="D299">
        <v>15</v>
      </c>
      <c r="E299" t="str">
        <f>IF(MOD(D299,2)=0,"EVEN","ODD")</f>
        <v>ODD</v>
      </c>
      <c r="F299" t="str">
        <f>IF(D299&lt;=18,"LOW (1-18)","HIGH (19-36)")</f>
        <v>LOW (1-18)</v>
      </c>
      <c r="G299">
        <f>INT((D299-1)/6)+1</f>
        <v>3</v>
      </c>
      <c r="H299">
        <f>MOD(D299-1,6)+1</f>
        <v>3</v>
      </c>
      <c r="I299">
        <f>37-D299</f>
        <v>22</v>
      </c>
      <c r="J299">
        <f>ABS(D299-D300)</f>
        <v>2</v>
      </c>
      <c r="K299">
        <f>AVERAGE(D299:D303)</f>
        <v>15</v>
      </c>
      <c r="L299">
        <f>AVERAGE(D299:D318)</f>
        <v>15</v>
      </c>
      <c r="M299">
        <f>K299-L299</f>
        <v>0</v>
      </c>
      <c r="N299" t="str">
        <f>IF(K299&gt;L299,"HIGH ZONE BIAS",IF(K299&lt;L299,"LOW ZONE BIAS","EQUILIBRIUM"))</f>
        <v>EQUILIBRIUM</v>
      </c>
    </row>
    <row r="300">
      <c r="A300">
        <v>27271</v>
      </c>
      <c r="B300" t="str">
        <v>06-Aug-26</v>
      </c>
      <c r="C300" t="str">
        <v>Midday</v>
      </c>
      <c r="D300">
        <v>17</v>
      </c>
      <c r="E300" t="str">
        <f>IF(MOD(D300,2)=0,"EVEN","ODD")</f>
        <v>ODD</v>
      </c>
      <c r="F300" t="str">
        <f>IF(D300&lt;=18,"LOW (1-18)","HIGH (19-36)")</f>
        <v>LOW (1-18)</v>
      </c>
      <c r="G300">
        <f>INT((D300-1)/6)+1</f>
        <v>3</v>
      </c>
      <c r="H300">
        <f>MOD(D300-1,6)+1</f>
        <v>5</v>
      </c>
      <c r="I300">
        <f>37-D300</f>
        <v>20</v>
      </c>
      <c r="J300">
        <f>ABS(D300-D301)</f>
        <v>7</v>
      </c>
      <c r="K300">
        <f>AVERAGE(D300:D304)</f>
        <v>17</v>
      </c>
      <c r="L300">
        <f>AVERAGE(D300:D319)</f>
        <v>17</v>
      </c>
      <c r="M300">
        <f>K300-L300</f>
        <v>0</v>
      </c>
      <c r="N300" t="str">
        <f>IF(K300&gt;L300,"HIGH ZONE BIAS",IF(K300&lt;L300,"LOW ZONE BIAS","EQUILIBRIUM"))</f>
        <v>EQUILIBRIUM</v>
      </c>
    </row>
    <row r="301">
      <c r="A301">
        <v>27270</v>
      </c>
      <c r="B301" t="str">
        <v>06-Aug-26</v>
      </c>
      <c r="C301" t="str">
        <v>Morning</v>
      </c>
      <c r="D301">
        <v>24</v>
      </c>
      <c r="E301" t="str">
        <f>IF(MOD(D301,2)=0,"EVEN","ODD")</f>
        <v>EVEN</v>
      </c>
      <c r="F301" t="str">
        <f>IF(D301&lt;=18,"LOW (1-18)","HIGH (19-36)")</f>
        <v>HIGH (19-36)</v>
      </c>
      <c r="G301">
        <f>INT((D301-1)/6)+1</f>
        <v>4</v>
      </c>
      <c r="H301">
        <f>MOD(D301-1,6)+1</f>
        <v>6</v>
      </c>
      <c r="I301">
        <f>37-D301</f>
        <v>13</v>
      </c>
      <c r="J301">
        <f>ABS(D301-D302)</f>
        <v>5</v>
      </c>
      <c r="K301">
        <f>AVERAGE(D301:D305)</f>
        <v>24</v>
      </c>
      <c r="L301">
        <f>AVERAGE(D301:D320)</f>
        <v>24</v>
      </c>
      <c r="M301">
        <f>K301-L301</f>
        <v>0</v>
      </c>
      <c r="N301" t="str">
        <f>IF(K301&gt;L301,"HIGH ZONE BIAS",IF(K301&lt;L301,"LOW ZONE BIAS","EQUILIBRIUM"))</f>
        <v>EQUILIBRIUM</v>
      </c>
    </row>
    <row r="302">
      <c r="A302">
        <v>27269</v>
      </c>
      <c r="B302" t="str">
        <v>05-Aug-26</v>
      </c>
      <c r="C302" t="str">
        <v>Evening</v>
      </c>
      <c r="D302">
        <v>19</v>
      </c>
      <c r="E302" t="str">
        <f>IF(MOD(D302,2)=0,"EVEN","ODD")</f>
        <v>ODD</v>
      </c>
      <c r="F302" t="str">
        <f>IF(D302&lt;=18,"LOW (1-18)","HIGH (19-36)")</f>
        <v>HIGH (19-36)</v>
      </c>
      <c r="G302">
        <f>INT((D302-1)/6)+1</f>
        <v>4</v>
      </c>
      <c r="H302">
        <f>MOD(D302-1,6)+1</f>
        <v>1</v>
      </c>
      <c r="I302">
        <f>37-D302</f>
        <v>18</v>
      </c>
      <c r="J302">
        <f>ABS(D302-D303)</f>
        <v>15</v>
      </c>
      <c r="K302">
        <f>AVERAGE(D302:D306)</f>
        <v>19</v>
      </c>
      <c r="L302">
        <f>AVERAGE(D302:D321)</f>
        <v>19</v>
      </c>
      <c r="M302">
        <f>K302-L302</f>
        <v>0</v>
      </c>
      <c r="N302" t="str">
        <f>IF(K302&gt;L302,"HIGH ZONE BIAS",IF(K302&lt;L302,"LOW ZONE BIAS","EQUILIBRIUM"))</f>
        <v>EQUILIBRIUM</v>
      </c>
    </row>
    <row r="303">
      <c r="A303">
        <v>27268</v>
      </c>
      <c r="B303" t="str">
        <v>05-Aug-26</v>
      </c>
      <c r="C303" t="str">
        <v>Afternoon</v>
      </c>
      <c r="D303">
        <v>4</v>
      </c>
      <c r="E303" t="str">
        <f>IF(MOD(D303,2)=0,"EVEN","ODD")</f>
        <v>EVEN</v>
      </c>
      <c r="F303" t="str">
        <f>IF(D303&lt;=18,"LOW (1-18)","HIGH (19-36)")</f>
        <v>LOW (1-18)</v>
      </c>
      <c r="G303">
        <f>INT((D303-1)/6)+1</f>
        <v>1</v>
      </c>
      <c r="H303">
        <f>MOD(D303-1,6)+1</f>
        <v>4</v>
      </c>
      <c r="I303">
        <f>37-D303</f>
        <v>33</v>
      </c>
      <c r="J303">
        <f>ABS(D303-D304)</f>
        <v>24</v>
      </c>
      <c r="K303">
        <f>AVERAGE(D303:D307)</f>
        <v>4</v>
      </c>
      <c r="L303">
        <f>AVERAGE(D303:D322)</f>
        <v>4</v>
      </c>
      <c r="M303">
        <f>K303-L303</f>
        <v>0</v>
      </c>
      <c r="N303" t="str">
        <f>IF(K303&gt;L303,"HIGH ZONE BIAS",IF(K303&lt;L303,"LOW ZONE BIAS","EQUILIBRIUM"))</f>
        <v>EQUILIBRIUM</v>
      </c>
    </row>
    <row r="304">
      <c r="A304">
        <v>27267</v>
      </c>
      <c r="B304" t="str">
        <v>05-Aug-26</v>
      </c>
      <c r="C304" t="str">
        <v>Midday</v>
      </c>
      <c r="D304">
        <v>28</v>
      </c>
      <c r="E304" t="str">
        <f>IF(MOD(D304,2)=0,"EVEN","ODD")</f>
        <v>EVEN</v>
      </c>
      <c r="F304" t="str">
        <f>IF(D304&lt;=18,"LOW (1-18)","HIGH (19-36)")</f>
        <v>HIGH (19-36)</v>
      </c>
      <c r="G304">
        <f>INT((D304-1)/6)+1</f>
        <v>5</v>
      </c>
      <c r="H304">
        <f>MOD(D304-1,6)+1</f>
        <v>4</v>
      </c>
      <c r="I304">
        <f>37-D304</f>
        <v>9</v>
      </c>
      <c r="J304">
        <f>ABS(D304-D305)</f>
        <v>3</v>
      </c>
      <c r="K304">
        <f>AVERAGE(D304:D308)</f>
        <v>28</v>
      </c>
      <c r="L304">
        <f>AVERAGE(D304:D323)</f>
        <v>28</v>
      </c>
      <c r="M304">
        <f>K304-L304</f>
        <v>0</v>
      </c>
      <c r="N304" t="str">
        <f>IF(K304&gt;L304,"HIGH ZONE BIAS",IF(K304&lt;L304,"LOW ZONE BIAS","EQUILIBRIUM"))</f>
        <v>EQUILIBRIUM</v>
      </c>
    </row>
    <row r="305">
      <c r="A305">
        <v>27266</v>
      </c>
      <c r="B305" t="str">
        <v>05-Aug-26</v>
      </c>
      <c r="C305" t="str">
        <v>Morning</v>
      </c>
      <c r="D305">
        <v>31</v>
      </c>
      <c r="E305" t="str">
        <f>IF(MOD(D305,2)=0,"EVEN","ODD")</f>
        <v>ODD</v>
      </c>
      <c r="F305" t="str">
        <f>IF(D305&lt;=18,"LOW (1-18)","HIGH (19-36)")</f>
        <v>HIGH (19-36)</v>
      </c>
      <c r="G305">
        <f>INT((D305-1)/6)+1</f>
        <v>6</v>
      </c>
      <c r="H305">
        <f>MOD(D305-1,6)+1</f>
        <v>1</v>
      </c>
      <c r="I305">
        <f>37-D305</f>
        <v>6</v>
      </c>
      <c r="J305">
        <f>ABS(D305-D306)</f>
        <v>5</v>
      </c>
      <c r="K305">
        <f>AVERAGE(D305:D309)</f>
        <v>31</v>
      </c>
      <c r="L305">
        <f>AVERAGE(D305:D324)</f>
        <v>31</v>
      </c>
      <c r="M305">
        <f>K305-L305</f>
        <v>0</v>
      </c>
      <c r="N305" t="str">
        <f>IF(K305&gt;L305,"HIGH ZONE BIAS",IF(K305&lt;L305,"LOW ZONE BIAS","EQUILIBRIUM"))</f>
        <v>EQUILIBRIUM</v>
      </c>
    </row>
    <row r="306">
      <c r="A306">
        <v>27265</v>
      </c>
      <c r="B306" t="str">
        <v>04-Aug-26</v>
      </c>
      <c r="C306" t="str">
        <v>Evening</v>
      </c>
      <c r="D306">
        <v>26</v>
      </c>
      <c r="E306" t="str">
        <f>IF(MOD(D306,2)=0,"EVEN","ODD")</f>
        <v>EVEN</v>
      </c>
      <c r="F306" t="str">
        <f>IF(D306&lt;=18,"LOW (1-18)","HIGH (19-36)")</f>
        <v>HIGH (19-36)</v>
      </c>
      <c r="G306">
        <f>INT((D306-1)/6)+1</f>
        <v>5</v>
      </c>
      <c r="H306">
        <f>MOD(D306-1,6)+1</f>
        <v>2</v>
      </c>
      <c r="I306">
        <f>37-D306</f>
        <v>11</v>
      </c>
      <c r="J306">
        <f>ABS(D306-D307)</f>
        <v>21</v>
      </c>
      <c r="K306">
        <f>AVERAGE(D306:D310)</f>
        <v>26</v>
      </c>
      <c r="L306">
        <f>AVERAGE(D306:D325)</f>
        <v>26</v>
      </c>
      <c r="M306">
        <f>K306-L306</f>
        <v>0</v>
      </c>
      <c r="N306" t="str">
        <f>IF(K306&gt;L306,"HIGH ZONE BIAS",IF(K306&lt;L306,"LOW ZONE BIAS","EQUILIBRIUM"))</f>
        <v>EQUILIBRIUM</v>
      </c>
    </row>
    <row r="307">
      <c r="A307">
        <v>27264</v>
      </c>
      <c r="B307" t="str">
        <v>04-Aug-26</v>
      </c>
      <c r="C307" t="str">
        <v>Afternoon</v>
      </c>
      <c r="D307">
        <v>5</v>
      </c>
      <c r="E307" t="str">
        <f>IF(MOD(D307,2)=0,"EVEN","ODD")</f>
        <v>ODD</v>
      </c>
      <c r="F307" t="str">
        <f>IF(D307&lt;=18,"LOW (1-18)","HIGH (19-36)")</f>
        <v>LOW (1-18)</v>
      </c>
      <c r="G307">
        <f>INT((D307-1)/6)+1</f>
        <v>1</v>
      </c>
      <c r="H307">
        <f>MOD(D307-1,6)+1</f>
        <v>5</v>
      </c>
      <c r="I307">
        <f>37-D307</f>
        <v>32</v>
      </c>
      <c r="J307">
        <f>ABS(D307-D308)</f>
        <v>15</v>
      </c>
      <c r="K307">
        <f>AVERAGE(D307:D311)</f>
        <v>5</v>
      </c>
      <c r="L307">
        <f>AVERAGE(D307:D326)</f>
        <v>5</v>
      </c>
      <c r="M307">
        <f>K307-L307</f>
        <v>0</v>
      </c>
      <c r="N307" t="str">
        <f>IF(K307&gt;L307,"HIGH ZONE BIAS",IF(K307&lt;L307,"LOW ZONE BIAS","EQUILIBRIUM"))</f>
        <v>EQUILIBRIUM</v>
      </c>
    </row>
    <row r="308">
      <c r="A308">
        <v>27263</v>
      </c>
      <c r="B308" t="str">
        <v>04-Aug-26</v>
      </c>
      <c r="C308" t="str">
        <v>Midday</v>
      </c>
      <c r="D308">
        <v>20</v>
      </c>
      <c r="E308" t="str">
        <f>IF(MOD(D308,2)=0,"EVEN","ODD")</f>
        <v>EVEN</v>
      </c>
      <c r="F308" t="str">
        <f>IF(D308&lt;=18,"LOW (1-18)","HIGH (19-36)")</f>
        <v>HIGH (19-36)</v>
      </c>
      <c r="G308">
        <f>INT((D308-1)/6)+1</f>
        <v>4</v>
      </c>
      <c r="H308">
        <f>MOD(D308-1,6)+1</f>
        <v>2</v>
      </c>
      <c r="I308">
        <f>37-D308</f>
        <v>17</v>
      </c>
      <c r="J308">
        <f>ABS(D308-D309)</f>
        <v>5</v>
      </c>
      <c r="K308">
        <f>AVERAGE(D308:D312)</f>
        <v>20</v>
      </c>
      <c r="L308">
        <f>AVERAGE(D308:D327)</f>
        <v>20</v>
      </c>
      <c r="M308">
        <f>K308-L308</f>
        <v>0</v>
      </c>
      <c r="N308" t="str">
        <f>IF(K308&gt;L308,"HIGH ZONE BIAS",IF(K308&lt;L308,"LOW ZONE BIAS","EQUILIBRIUM"))</f>
        <v>EQUILIBRIUM</v>
      </c>
    </row>
    <row r="309">
      <c r="A309">
        <v>27262</v>
      </c>
      <c r="B309" t="str">
        <v>04-Aug-26</v>
      </c>
      <c r="C309" t="str">
        <v>Morning</v>
      </c>
      <c r="D309">
        <v>25</v>
      </c>
      <c r="E309" t="str">
        <f>IF(MOD(D309,2)=0,"EVEN","ODD")</f>
        <v>ODD</v>
      </c>
      <c r="F309" t="str">
        <f>IF(D309&lt;=18,"LOW (1-18)","HIGH (19-36)")</f>
        <v>HIGH (19-36)</v>
      </c>
      <c r="G309">
        <f>INT((D309-1)/6)+1</f>
        <v>5</v>
      </c>
      <c r="H309">
        <f>MOD(D309-1,6)+1</f>
        <v>1</v>
      </c>
      <c r="I309">
        <f>37-D309</f>
        <v>12</v>
      </c>
      <c r="J309">
        <f>ABS(D309-D310)</f>
        <v>1</v>
      </c>
      <c r="K309">
        <f>AVERAGE(D309:D313)</f>
        <v>25</v>
      </c>
      <c r="L309">
        <f>AVERAGE(D309:D328)</f>
        <v>25</v>
      </c>
      <c r="M309">
        <f>K309-L309</f>
        <v>0</v>
      </c>
      <c r="N309" t="str">
        <f>IF(K309&gt;L309,"HIGH ZONE BIAS",IF(K309&lt;L309,"LOW ZONE BIAS","EQUILIBRIUM"))</f>
        <v>EQUILIBRIUM</v>
      </c>
    </row>
    <row r="310">
      <c r="A310">
        <v>27261</v>
      </c>
      <c r="B310" t="str">
        <v>03-Aug-26</v>
      </c>
      <c r="C310" t="str">
        <v>Evening</v>
      </c>
      <c r="D310">
        <v>24</v>
      </c>
      <c r="E310" t="str">
        <f>IF(MOD(D310,2)=0,"EVEN","ODD")</f>
        <v>EVEN</v>
      </c>
      <c r="F310" t="str">
        <f>IF(D310&lt;=18,"LOW (1-18)","HIGH (19-36)")</f>
        <v>HIGH (19-36)</v>
      </c>
      <c r="G310">
        <f>INT((D310-1)/6)+1</f>
        <v>4</v>
      </c>
      <c r="H310">
        <f>MOD(D310-1,6)+1</f>
        <v>6</v>
      </c>
      <c r="I310">
        <f>37-D310</f>
        <v>13</v>
      </c>
      <c r="J310">
        <f>ABS(D310-D311)</f>
        <v>4</v>
      </c>
      <c r="K310">
        <f>AVERAGE(D310:D314)</f>
        <v>24</v>
      </c>
      <c r="L310">
        <f>AVERAGE(D310:D329)</f>
        <v>24</v>
      </c>
      <c r="M310">
        <f>K310-L310</f>
        <v>0</v>
      </c>
      <c r="N310" t="str">
        <f>IF(K310&gt;L310,"HIGH ZONE BIAS",IF(K310&lt;L310,"LOW ZONE BIAS","EQUILIBRIUM"))</f>
        <v>EQUILIBRIUM</v>
      </c>
    </row>
    <row r="311">
      <c r="A311">
        <v>27260</v>
      </c>
      <c r="B311" t="str">
        <v>03-Aug-26</v>
      </c>
      <c r="C311" t="str">
        <v>Afternoon</v>
      </c>
      <c r="D311">
        <v>28</v>
      </c>
      <c r="E311" t="str">
        <f>IF(MOD(D311,2)=0,"EVEN","ODD")</f>
        <v>EVEN</v>
      </c>
      <c r="F311" t="str">
        <f>IF(D311&lt;=18,"LOW (1-18)","HIGH (19-36)")</f>
        <v>HIGH (19-36)</v>
      </c>
      <c r="G311">
        <f>INT((D311-1)/6)+1</f>
        <v>5</v>
      </c>
      <c r="H311">
        <f>MOD(D311-1,6)+1</f>
        <v>4</v>
      </c>
      <c r="I311">
        <f>37-D311</f>
        <v>9</v>
      </c>
      <c r="J311">
        <f>ABS(D311-D312)</f>
        <v>13</v>
      </c>
      <c r="K311">
        <f>AVERAGE(D311:D315)</f>
        <v>28</v>
      </c>
      <c r="L311">
        <f>AVERAGE(D311:D330)</f>
        <v>28</v>
      </c>
      <c r="M311">
        <f>K311-L311</f>
        <v>0</v>
      </c>
      <c r="N311" t="str">
        <f>IF(K311&gt;L311,"HIGH ZONE BIAS",IF(K311&lt;L311,"LOW ZONE BIAS","EQUILIBRIUM"))</f>
        <v>EQUILIBRIUM</v>
      </c>
    </row>
    <row r="312">
      <c r="A312">
        <v>27259</v>
      </c>
      <c r="B312" t="str">
        <v>03-Aug-26</v>
      </c>
      <c r="C312" t="str">
        <v>Midday</v>
      </c>
      <c r="D312">
        <v>15</v>
      </c>
      <c r="E312" t="str">
        <f>IF(MOD(D312,2)=0,"EVEN","ODD")</f>
        <v>ODD</v>
      </c>
      <c r="F312" t="str">
        <f>IF(D312&lt;=18,"LOW (1-18)","HIGH (19-36)")</f>
        <v>LOW (1-18)</v>
      </c>
      <c r="G312">
        <f>INT((D312-1)/6)+1</f>
        <v>3</v>
      </c>
      <c r="H312">
        <f>MOD(D312-1,6)+1</f>
        <v>3</v>
      </c>
      <c r="I312">
        <f>37-D312</f>
        <v>22</v>
      </c>
      <c r="J312">
        <f>ABS(D312-D313)</f>
        <v>21</v>
      </c>
      <c r="K312">
        <f>AVERAGE(D312:D316)</f>
        <v>15</v>
      </c>
      <c r="L312">
        <f>AVERAGE(D312:D331)</f>
        <v>15</v>
      </c>
      <c r="M312">
        <f>K312-L312</f>
        <v>0</v>
      </c>
      <c r="N312" t="str">
        <f>IF(K312&gt;L312,"HIGH ZONE BIAS",IF(K312&lt;L312,"LOW ZONE BIAS","EQUILIBRIUM"))</f>
        <v>EQUILIBRIUM</v>
      </c>
    </row>
    <row r="313">
      <c r="A313">
        <v>27258</v>
      </c>
      <c r="B313" t="str">
        <v>03-Aug-26</v>
      </c>
      <c r="C313" t="str">
        <v>Morning</v>
      </c>
      <c r="D313">
        <v>36</v>
      </c>
      <c r="E313" t="str">
        <f>IF(MOD(D313,2)=0,"EVEN","ODD")</f>
        <v>EVEN</v>
      </c>
      <c r="F313" t="str">
        <f>IF(D313&lt;=18,"LOW (1-18)","HIGH (19-36)")</f>
        <v>HIGH (19-36)</v>
      </c>
      <c r="G313">
        <f>INT((D313-1)/6)+1</f>
        <v>6</v>
      </c>
      <c r="H313">
        <f>MOD(D313-1,6)+1</f>
        <v>6</v>
      </c>
      <c r="I313">
        <f>37-D313</f>
        <v>1</v>
      </c>
      <c r="J313">
        <f>ABS(D313-D314)</f>
        <v>8</v>
      </c>
      <c r="K313">
        <f>AVERAGE(D313:D317)</f>
        <v>36</v>
      </c>
      <c r="L313">
        <f>AVERAGE(D313:D332)</f>
        <v>36</v>
      </c>
      <c r="M313">
        <f>K313-L313</f>
        <v>0</v>
      </c>
      <c r="N313" t="str">
        <f>IF(K313&gt;L313,"HIGH ZONE BIAS",IF(K313&lt;L313,"LOW ZONE BIAS","EQUILIBRIUM"))</f>
        <v>EQUILIBRIUM</v>
      </c>
    </row>
    <row r="314">
      <c r="A314">
        <v>27257</v>
      </c>
      <c r="B314" t="str">
        <v>02-Aug-26</v>
      </c>
      <c r="C314" t="str">
        <v>Evening</v>
      </c>
      <c r="D314">
        <v>28</v>
      </c>
      <c r="E314" t="str">
        <f>IF(MOD(D314,2)=0,"EVEN","ODD")</f>
        <v>EVEN</v>
      </c>
      <c r="F314" t="str">
        <f>IF(D314&lt;=18,"LOW (1-18)","HIGH (19-36)")</f>
        <v>HIGH (19-36)</v>
      </c>
      <c r="G314">
        <f>INT((D314-1)/6)+1</f>
        <v>5</v>
      </c>
      <c r="H314">
        <f>MOD(D314-1,6)+1</f>
        <v>4</v>
      </c>
      <c r="I314">
        <f>37-D314</f>
        <v>9</v>
      </c>
      <c r="J314">
        <f>ABS(D314-D315)</f>
        <v>6</v>
      </c>
      <c r="K314">
        <f>AVERAGE(D314:D318)</f>
        <v>28</v>
      </c>
      <c r="L314">
        <f>AVERAGE(D314:D333)</f>
        <v>28</v>
      </c>
      <c r="M314">
        <f>K314-L314</f>
        <v>0</v>
      </c>
      <c r="N314" t="str">
        <f>IF(K314&gt;L314,"HIGH ZONE BIAS",IF(K314&lt;L314,"LOW ZONE BIAS","EQUILIBRIUM"))</f>
        <v>EQUILIBRIUM</v>
      </c>
    </row>
    <row r="315">
      <c r="A315">
        <v>27256</v>
      </c>
      <c r="B315" t="str">
        <v>02-Aug-26</v>
      </c>
      <c r="C315" t="str">
        <v>Afternoon</v>
      </c>
      <c r="D315">
        <v>34</v>
      </c>
      <c r="E315" t="str">
        <f>IF(MOD(D315,2)=0,"EVEN","ODD")</f>
        <v>EVEN</v>
      </c>
      <c r="F315" t="str">
        <f>IF(D315&lt;=18,"LOW (1-18)","HIGH (19-36)")</f>
        <v>HIGH (19-36)</v>
      </c>
      <c r="G315">
        <f>INT((D315-1)/6)+1</f>
        <v>6</v>
      </c>
      <c r="H315">
        <f>MOD(D315-1,6)+1</f>
        <v>4</v>
      </c>
      <c r="I315">
        <f>37-D315</f>
        <v>3</v>
      </c>
      <c r="J315">
        <f>ABS(D315-D316)</f>
        <v>0</v>
      </c>
      <c r="K315">
        <f>AVERAGE(D315:D319)</f>
        <v>34</v>
      </c>
      <c r="L315">
        <f>AVERAGE(D315:D334)</f>
        <v>34</v>
      </c>
      <c r="M315">
        <f>K315-L315</f>
        <v>0</v>
      </c>
      <c r="N315" t="str">
        <f>IF(K315&gt;L315,"HIGH ZONE BIAS",IF(K315&lt;L315,"LOW ZONE BIAS","EQUILIBRIUM"))</f>
        <v>EQUILIBRIUM</v>
      </c>
    </row>
    <row r="316">
      <c r="A316">
        <v>27255</v>
      </c>
      <c r="B316" t="str">
        <v>02-Aug-26</v>
      </c>
      <c r="C316" t="str">
        <v>Midday</v>
      </c>
      <c r="D316">
        <v>34</v>
      </c>
      <c r="E316" t="str">
        <f>IF(MOD(D316,2)=0,"EVEN","ODD")</f>
        <v>EVEN</v>
      </c>
      <c r="F316" t="str">
        <f>IF(D316&lt;=18,"LOW (1-18)","HIGH (19-36)")</f>
        <v>HIGH (19-36)</v>
      </c>
      <c r="G316">
        <f>INT((D316-1)/6)+1</f>
        <v>6</v>
      </c>
      <c r="H316">
        <f>MOD(D316-1,6)+1</f>
        <v>4</v>
      </c>
      <c r="I316">
        <f>37-D316</f>
        <v>3</v>
      </c>
      <c r="J316">
        <f>ABS(D316-D317)</f>
        <v>3</v>
      </c>
      <c r="K316">
        <f>AVERAGE(D316:D320)</f>
        <v>34</v>
      </c>
      <c r="L316">
        <f>AVERAGE(D316:D335)</f>
        <v>34</v>
      </c>
      <c r="M316">
        <f>K316-L316</f>
        <v>0</v>
      </c>
      <c r="N316" t="str">
        <f>IF(K316&gt;L316,"HIGH ZONE BIAS",IF(K316&lt;L316,"LOW ZONE BIAS","EQUILIBRIUM"))</f>
        <v>EQUILIBRIUM</v>
      </c>
    </row>
    <row r="317">
      <c r="A317">
        <v>27254</v>
      </c>
      <c r="B317" t="str">
        <v>02-Aug-26</v>
      </c>
      <c r="C317" t="str">
        <v>Morning</v>
      </c>
      <c r="D317">
        <v>31</v>
      </c>
      <c r="E317" t="str">
        <f>IF(MOD(D317,2)=0,"EVEN","ODD")</f>
        <v>ODD</v>
      </c>
      <c r="F317" t="str">
        <f>IF(D317&lt;=18,"LOW (1-18)","HIGH (19-36)")</f>
        <v>HIGH (19-36)</v>
      </c>
      <c r="G317">
        <f>INT((D317-1)/6)+1</f>
        <v>6</v>
      </c>
      <c r="H317">
        <f>MOD(D317-1,6)+1</f>
        <v>1</v>
      </c>
      <c r="I317">
        <f>37-D317</f>
        <v>6</v>
      </c>
      <c r="J317">
        <f>ABS(D317-D318)</f>
        <v>15</v>
      </c>
      <c r="K317">
        <f>AVERAGE(D317:D321)</f>
        <v>31</v>
      </c>
      <c r="L317">
        <f>AVERAGE(D317:D336)</f>
        <v>31</v>
      </c>
      <c r="M317">
        <f>K317-L317</f>
        <v>0</v>
      </c>
      <c r="N317" t="str">
        <f>IF(K317&gt;L317,"HIGH ZONE BIAS",IF(K317&lt;L317,"LOW ZONE BIAS","EQUILIBRIUM"))</f>
        <v>EQUILIBRIUM</v>
      </c>
    </row>
    <row r="318">
      <c r="A318">
        <v>27253</v>
      </c>
      <c r="B318" t="str">
        <v>01-Aug-26</v>
      </c>
      <c r="C318" t="str">
        <v>Evening</v>
      </c>
      <c r="D318">
        <v>16</v>
      </c>
      <c r="E318" t="str">
        <f>IF(MOD(D318,2)=0,"EVEN","ODD")</f>
        <v>EVEN</v>
      </c>
      <c r="F318" t="str">
        <f>IF(D318&lt;=18,"LOW (1-18)","HIGH (19-36)")</f>
        <v>LOW (1-18)</v>
      </c>
      <c r="G318">
        <f>INT((D318-1)/6)+1</f>
        <v>3</v>
      </c>
      <c r="H318">
        <f>MOD(D318-1,6)+1</f>
        <v>4</v>
      </c>
      <c r="I318">
        <f>37-D318</f>
        <v>21</v>
      </c>
      <c r="J318">
        <f>ABS(D318-D319)</f>
        <v>2</v>
      </c>
      <c r="K318">
        <f>AVERAGE(D318:D322)</f>
        <v>16</v>
      </c>
      <c r="L318">
        <f>AVERAGE(D318:D337)</f>
        <v>16</v>
      </c>
      <c r="M318">
        <f>K318-L318</f>
        <v>0</v>
      </c>
      <c r="N318" t="str">
        <f>IF(K318&gt;L318,"HIGH ZONE BIAS",IF(K318&lt;L318,"LOW ZONE BIAS","EQUILIBRIUM"))</f>
        <v>EQUILIBRIUM</v>
      </c>
    </row>
    <row r="319">
      <c r="A319">
        <v>27252</v>
      </c>
      <c r="B319" t="str">
        <v>01-Aug-26</v>
      </c>
      <c r="C319" t="str">
        <v>Afternoon</v>
      </c>
      <c r="D319">
        <v>18</v>
      </c>
      <c r="E319" t="str">
        <f>IF(MOD(D319,2)=0,"EVEN","ODD")</f>
        <v>EVEN</v>
      </c>
      <c r="F319" t="str">
        <f>IF(D319&lt;=18,"LOW (1-18)","HIGH (19-36)")</f>
        <v>LOW (1-18)</v>
      </c>
      <c r="G319">
        <f>INT((D319-1)/6)+1</f>
        <v>3</v>
      </c>
      <c r="H319">
        <f>MOD(D319-1,6)+1</f>
        <v>6</v>
      </c>
      <c r="I319">
        <f>37-D319</f>
        <v>19</v>
      </c>
      <c r="J319">
        <f>ABS(D319-D320)</f>
        <v>8</v>
      </c>
      <c r="K319">
        <f>AVERAGE(D319:D323)</f>
        <v>18</v>
      </c>
      <c r="L319">
        <f>AVERAGE(D319:D338)</f>
        <v>18</v>
      </c>
      <c r="M319">
        <f>K319-L319</f>
        <v>0</v>
      </c>
      <c r="N319" t="str">
        <f>IF(K319&gt;L319,"HIGH ZONE BIAS",IF(K319&lt;L319,"LOW ZONE BIAS","EQUILIBRIUM"))</f>
        <v>EQUILIBRIUM</v>
      </c>
    </row>
    <row r="320">
      <c r="A320">
        <v>27251</v>
      </c>
      <c r="B320" t="str">
        <v>01-Aug-26</v>
      </c>
      <c r="C320" t="str">
        <v>Midday</v>
      </c>
      <c r="D320">
        <v>10</v>
      </c>
      <c r="E320" t="str">
        <f>IF(MOD(D320,2)=0,"EVEN","ODD")</f>
        <v>EVEN</v>
      </c>
      <c r="F320" t="str">
        <f>IF(D320&lt;=18,"LOW (1-18)","HIGH (19-36)")</f>
        <v>LOW (1-18)</v>
      </c>
      <c r="G320">
        <f>INT((D320-1)/6)+1</f>
        <v>2</v>
      </c>
      <c r="H320">
        <f>MOD(D320-1,6)+1</f>
        <v>4</v>
      </c>
      <c r="I320">
        <f>37-D320</f>
        <v>27</v>
      </c>
      <c r="J320">
        <f>ABS(D320-D321)</f>
        <v>18</v>
      </c>
      <c r="K320">
        <f>AVERAGE(D320:D324)</f>
        <v>10</v>
      </c>
      <c r="L320">
        <f>AVERAGE(D320:D339)</f>
        <v>10</v>
      </c>
      <c r="M320">
        <f>K320-L320</f>
        <v>0</v>
      </c>
      <c r="N320" t="str">
        <f>IF(K320&gt;L320,"HIGH ZONE BIAS",IF(K320&lt;L320,"LOW ZONE BIAS","EQUILIBRIUM"))</f>
        <v>EQUILIBRIUM</v>
      </c>
    </row>
    <row r="321">
      <c r="A321">
        <v>27250</v>
      </c>
      <c r="B321" t="str">
        <v>01-Aug-26</v>
      </c>
      <c r="C321" t="str">
        <v>Morning</v>
      </c>
      <c r="D321">
        <v>28</v>
      </c>
      <c r="E321" t="str">
        <f>IF(MOD(D321,2)=0,"EVEN","ODD")</f>
        <v>EVEN</v>
      </c>
      <c r="F321" t="str">
        <f>IF(D321&lt;=18,"LOW (1-18)","HIGH (19-36)")</f>
        <v>HIGH (19-36)</v>
      </c>
      <c r="G321">
        <f>INT((D321-1)/6)+1</f>
        <v>5</v>
      </c>
      <c r="H321">
        <f>MOD(D321-1,6)+1</f>
        <v>4</v>
      </c>
      <c r="I321">
        <f>37-D321</f>
        <v>9</v>
      </c>
      <c r="J321">
        <f>ABS(D321-D322)</f>
        <v>19</v>
      </c>
      <c r="K321">
        <f>AVERAGE(D321:D325)</f>
        <v>28</v>
      </c>
      <c r="L321">
        <f>AVERAGE(D321:D340)</f>
        <v>28</v>
      </c>
      <c r="M321">
        <f>K321-L321</f>
        <v>0</v>
      </c>
      <c r="N321" t="str">
        <f>IF(K321&gt;L321,"HIGH ZONE BIAS",IF(K321&lt;L321,"LOW ZONE BIAS","EQUILIBRIUM"))</f>
        <v>EQUILIBRIUM</v>
      </c>
    </row>
    <row r="322">
      <c r="A322">
        <v>27249</v>
      </c>
      <c r="B322" t="str">
        <v>2026-07-31</v>
      </c>
      <c r="C322" t="str">
        <v>Evening</v>
      </c>
      <c r="D322">
        <v>9</v>
      </c>
      <c r="E322" t="str">
        <f>IF(MOD(D322,2)=0,"EVEN","ODD")</f>
        <v>ODD</v>
      </c>
      <c r="F322" t="str">
        <f>IF(D322&lt;=18,"LOW (1-18)","HIGH (19-36)")</f>
        <v>LOW (1-18)</v>
      </c>
      <c r="G322">
        <f>INT((D322-1)/6)+1</f>
        <v>2</v>
      </c>
      <c r="H322">
        <f>MOD(D322-1,6)+1</f>
        <v>3</v>
      </c>
      <c r="I322">
        <f>37-D322</f>
        <v>28</v>
      </c>
      <c r="J322">
        <f>ABS(D322-D323)</f>
        <v>18</v>
      </c>
      <c r="K322">
        <f>AVERAGE(D322:D326)</f>
        <v>9</v>
      </c>
      <c r="L322">
        <f>AVERAGE(D322:D341)</f>
        <v>9</v>
      </c>
      <c r="M322">
        <f>K322-L322</f>
        <v>0</v>
      </c>
      <c r="N322" t="str">
        <f>IF(K322&gt;L322,"HIGH ZONE BIAS",IF(K322&lt;L322,"LOW ZONE BIAS","EQUILIBRIUM"))</f>
        <v>EQUILIBRIUM</v>
      </c>
    </row>
    <row r="323">
      <c r="A323">
        <v>27248</v>
      </c>
      <c r="B323" t="str">
        <v>2026-07-31</v>
      </c>
      <c r="C323" t="str">
        <v>Afternoon</v>
      </c>
      <c r="D323">
        <v>27</v>
      </c>
      <c r="E323" t="str">
        <f>IF(MOD(D323,2)=0,"EVEN","ODD")</f>
        <v>ODD</v>
      </c>
      <c r="F323" t="str">
        <f>IF(D323&lt;=18,"LOW (1-18)","HIGH (19-36)")</f>
        <v>HIGH (19-36)</v>
      </c>
      <c r="G323">
        <f>INT((D323-1)/6)+1</f>
        <v>5</v>
      </c>
      <c r="H323">
        <f>MOD(D323-1,6)+1</f>
        <v>3</v>
      </c>
      <c r="I323">
        <f>37-D323</f>
        <v>10</v>
      </c>
      <c r="J323">
        <f>ABS(D323-D324)</f>
        <v>12</v>
      </c>
      <c r="K323">
        <f>AVERAGE(D323:D327)</f>
        <v>27</v>
      </c>
      <c r="L323">
        <f>AVERAGE(D323:D342)</f>
        <v>27</v>
      </c>
      <c r="M323">
        <f>K323-L323</f>
        <v>0</v>
      </c>
      <c r="N323" t="str">
        <f>IF(K323&gt;L323,"HIGH ZONE BIAS",IF(K323&lt;L323,"LOW ZONE BIAS","EQUILIBRIUM"))</f>
        <v>EQUILIBRIUM</v>
      </c>
    </row>
    <row r="324">
      <c r="A324">
        <v>27247</v>
      </c>
      <c r="B324" t="str">
        <v>2026-07-31</v>
      </c>
      <c r="C324" t="str">
        <v>Midday</v>
      </c>
      <c r="D324">
        <v>15</v>
      </c>
      <c r="E324" t="str">
        <f>IF(MOD(D324,2)=0,"EVEN","ODD")</f>
        <v>ODD</v>
      </c>
      <c r="F324" t="str">
        <f>IF(D324&lt;=18,"LOW (1-18)","HIGH (19-36)")</f>
        <v>LOW (1-18)</v>
      </c>
      <c r="G324">
        <f>INT((D324-1)/6)+1</f>
        <v>3</v>
      </c>
      <c r="H324">
        <f>MOD(D324-1,6)+1</f>
        <v>3</v>
      </c>
      <c r="I324">
        <f>37-D324</f>
        <v>22</v>
      </c>
      <c r="J324">
        <f>ABS(D324-D325)</f>
        <v>14</v>
      </c>
      <c r="K324">
        <f>AVERAGE(D324:D328)</f>
        <v>15</v>
      </c>
      <c r="L324">
        <f>AVERAGE(D324:D343)</f>
        <v>15</v>
      </c>
      <c r="M324">
        <f>K324-L324</f>
        <v>0</v>
      </c>
      <c r="N324" t="str">
        <f>IF(K324&gt;L324,"HIGH ZONE BIAS",IF(K324&lt;L324,"LOW ZONE BIAS","EQUILIBRIUM"))</f>
        <v>EQUILIBRIUM</v>
      </c>
    </row>
    <row r="325">
      <c r="A325">
        <v>27246</v>
      </c>
      <c r="B325" t="str">
        <v>2026-07-31</v>
      </c>
      <c r="C325" t="str">
        <v>Morning</v>
      </c>
      <c r="D325">
        <v>29</v>
      </c>
      <c r="E325" t="str">
        <f>IF(MOD(D325,2)=0,"EVEN","ODD")</f>
        <v>ODD</v>
      </c>
      <c r="F325" t="str">
        <f>IF(D325&lt;=18,"LOW (1-18)","HIGH (19-36)")</f>
        <v>HIGH (19-36)</v>
      </c>
      <c r="G325">
        <f>INT((D325-1)/6)+1</f>
        <v>5</v>
      </c>
      <c r="H325">
        <f>MOD(D325-1,6)+1</f>
        <v>5</v>
      </c>
      <c r="I325">
        <f>37-D325</f>
        <v>8</v>
      </c>
      <c r="J325">
        <f>ABS(D325-D326)</f>
        <v>6</v>
      </c>
      <c r="K325">
        <f>AVERAGE(D325:D329)</f>
        <v>29</v>
      </c>
      <c r="L325">
        <f>AVERAGE(D325:D344)</f>
        <v>29</v>
      </c>
      <c r="M325">
        <f>K325-L325</f>
        <v>0</v>
      </c>
      <c r="N325" t="str">
        <f>IF(K325&gt;L325,"HIGH ZONE BIAS",IF(K325&lt;L325,"LOW ZONE BIAS","EQUILIBRIUM"))</f>
        <v>EQUILIBRIUM</v>
      </c>
    </row>
    <row r="326">
      <c r="A326">
        <v>27245</v>
      </c>
      <c r="B326" t="str">
        <v>2026-07-30</v>
      </c>
      <c r="C326" t="str">
        <v>Evening</v>
      </c>
      <c r="D326">
        <v>23</v>
      </c>
      <c r="E326" t="str">
        <f>IF(MOD(D326,2)=0,"EVEN","ODD")</f>
        <v>ODD</v>
      </c>
      <c r="F326" t="str">
        <f>IF(D326&lt;=18,"LOW (1-18)","HIGH (19-36)")</f>
        <v>HIGH (19-36)</v>
      </c>
      <c r="G326">
        <f>INT((D326-1)/6)+1</f>
        <v>4</v>
      </c>
      <c r="H326">
        <f>MOD(D326-1,6)+1</f>
        <v>5</v>
      </c>
      <c r="I326">
        <f>37-D326</f>
        <v>14</v>
      </c>
      <c r="J326">
        <f>ABS(D326-D327)</f>
        <v>2</v>
      </c>
      <c r="K326">
        <f>AVERAGE(D326:D330)</f>
        <v>23</v>
      </c>
      <c r="L326">
        <f>AVERAGE(D326:D345)</f>
        <v>23</v>
      </c>
      <c r="M326">
        <f>K326-L326</f>
        <v>0</v>
      </c>
      <c r="N326" t="str">
        <f>IF(K326&gt;L326,"HIGH ZONE BIAS",IF(K326&lt;L326,"LOW ZONE BIAS","EQUILIBRIUM"))</f>
        <v>EQUILIBRIUM</v>
      </c>
    </row>
    <row r="327">
      <c r="A327">
        <v>27244</v>
      </c>
      <c r="B327" t="str">
        <v>2026-07-30</v>
      </c>
      <c r="C327" t="str">
        <v>Afternoon</v>
      </c>
      <c r="D327">
        <v>21</v>
      </c>
      <c r="E327" t="str">
        <f>IF(MOD(D327,2)=0,"EVEN","ODD")</f>
        <v>ODD</v>
      </c>
      <c r="F327" t="str">
        <f>IF(D327&lt;=18,"LOW (1-18)","HIGH (19-36)")</f>
        <v>HIGH (19-36)</v>
      </c>
      <c r="G327">
        <f>INT((D327-1)/6)+1</f>
        <v>4</v>
      </c>
      <c r="H327">
        <f>MOD(D327-1,6)+1</f>
        <v>3</v>
      </c>
      <c r="I327">
        <f>37-D327</f>
        <v>16</v>
      </c>
      <c r="J327">
        <f>ABS(D327-D328)</f>
        <v>5</v>
      </c>
      <c r="K327">
        <f>AVERAGE(D327:D331)</f>
        <v>21</v>
      </c>
      <c r="L327">
        <f>AVERAGE(D327:D346)</f>
        <v>21</v>
      </c>
      <c r="M327">
        <f>K327-L327</f>
        <v>0</v>
      </c>
      <c r="N327" t="str">
        <f>IF(K327&gt;L327,"HIGH ZONE BIAS",IF(K327&lt;L327,"LOW ZONE BIAS","EQUILIBRIUM"))</f>
        <v>EQUILIBRIUM</v>
      </c>
    </row>
    <row r="328">
      <c r="A328">
        <v>27243</v>
      </c>
      <c r="B328" t="str">
        <v>2026-07-30</v>
      </c>
      <c r="C328" t="str">
        <v>Midday</v>
      </c>
      <c r="D328">
        <v>26</v>
      </c>
      <c r="E328" t="str">
        <f>IF(MOD(D328,2)=0,"EVEN","ODD")</f>
        <v>EVEN</v>
      </c>
      <c r="F328" t="str">
        <f>IF(D328&lt;=18,"LOW (1-18)","HIGH (19-36)")</f>
        <v>HIGH (19-36)</v>
      </c>
      <c r="G328">
        <f>INT((D328-1)/6)+1</f>
        <v>5</v>
      </c>
      <c r="H328">
        <f>MOD(D328-1,6)+1</f>
        <v>2</v>
      </c>
      <c r="I328">
        <f>37-D328</f>
        <v>11</v>
      </c>
      <c r="J328">
        <f>ABS(D328-D329)</f>
        <v>15</v>
      </c>
      <c r="K328">
        <f>AVERAGE(D328:D332)</f>
        <v>26</v>
      </c>
      <c r="L328">
        <f>AVERAGE(D328:D347)</f>
        <v>26</v>
      </c>
      <c r="M328">
        <f>K328-L328</f>
        <v>0</v>
      </c>
      <c r="N328" t="str">
        <f>IF(K328&gt;L328,"HIGH ZONE BIAS",IF(K328&lt;L328,"LOW ZONE BIAS","EQUILIBRIUM"))</f>
        <v>EQUILIBRIUM</v>
      </c>
    </row>
    <row r="329">
      <c r="A329">
        <v>27242</v>
      </c>
      <c r="B329" t="str">
        <v>2026-07-30</v>
      </c>
      <c r="C329" t="str">
        <v>Morning</v>
      </c>
      <c r="D329">
        <v>11</v>
      </c>
      <c r="E329" t="str">
        <f>IF(MOD(D329,2)=0,"EVEN","ODD")</f>
        <v>ODD</v>
      </c>
      <c r="F329" t="str">
        <f>IF(D329&lt;=18,"LOW (1-18)","HIGH (19-36)")</f>
        <v>LOW (1-18)</v>
      </c>
      <c r="G329">
        <f>INT((D329-1)/6)+1</f>
        <v>2</v>
      </c>
      <c r="H329">
        <f>MOD(D329-1,6)+1</f>
        <v>5</v>
      </c>
      <c r="I329">
        <f>37-D329</f>
        <v>26</v>
      </c>
      <c r="J329">
        <f>ABS(D329-D330)</f>
        <v>21</v>
      </c>
      <c r="K329">
        <f>AVERAGE(D329:D333)</f>
        <v>11</v>
      </c>
      <c r="L329">
        <f>AVERAGE(D329:D348)</f>
        <v>11</v>
      </c>
      <c r="M329">
        <f>K329-L329</f>
        <v>0</v>
      </c>
      <c r="N329" t="str">
        <f>IF(K329&gt;L329,"HIGH ZONE BIAS",IF(K329&lt;L329,"LOW ZONE BIAS","EQUILIBRIUM"))</f>
        <v>EQUILIBRIUM</v>
      </c>
    </row>
    <row r="330">
      <c r="A330">
        <v>27241</v>
      </c>
      <c r="B330" t="str">
        <v>2026-07-29</v>
      </c>
      <c r="C330" t="str">
        <v>Evening</v>
      </c>
      <c r="D330">
        <v>32</v>
      </c>
      <c r="E330" t="str">
        <f>IF(MOD(D330,2)=0,"EVEN","ODD")</f>
        <v>EVEN</v>
      </c>
      <c r="F330" t="str">
        <f>IF(D330&lt;=18,"LOW (1-18)","HIGH (19-36)")</f>
        <v>HIGH (19-36)</v>
      </c>
      <c r="G330">
        <f>INT((D330-1)/6)+1</f>
        <v>6</v>
      </c>
      <c r="H330">
        <f>MOD(D330-1,6)+1</f>
        <v>2</v>
      </c>
      <c r="I330">
        <f>37-D330</f>
        <v>5</v>
      </c>
      <c r="J330">
        <f>ABS(D330-D331)</f>
        <v>21</v>
      </c>
      <c r="K330">
        <f>AVERAGE(D330:D334)</f>
        <v>32</v>
      </c>
      <c r="L330">
        <f>AVERAGE(D330:D349)</f>
        <v>32</v>
      </c>
      <c r="M330">
        <f>K330-L330</f>
        <v>0</v>
      </c>
      <c r="N330" t="str">
        <f>IF(K330&gt;L330,"HIGH ZONE BIAS",IF(K330&lt;L330,"LOW ZONE BIAS","EQUILIBRIUM"))</f>
        <v>EQUILIBRIUM</v>
      </c>
    </row>
    <row r="331">
      <c r="A331">
        <v>27240</v>
      </c>
      <c r="B331" t="str">
        <v>2026-07-29</v>
      </c>
      <c r="C331" t="str">
        <v>Afternoon</v>
      </c>
      <c r="D331">
        <v>11</v>
      </c>
      <c r="E331" t="str">
        <f>IF(MOD(D331,2)=0,"EVEN","ODD")</f>
        <v>ODD</v>
      </c>
      <c r="F331" t="str">
        <f>IF(D331&lt;=18,"LOW (1-18)","HIGH (19-36)")</f>
        <v>LOW (1-18)</v>
      </c>
      <c r="G331">
        <f>INT((D331-1)/6)+1</f>
        <v>2</v>
      </c>
      <c r="H331">
        <f>MOD(D331-1,6)+1</f>
        <v>5</v>
      </c>
      <c r="I331">
        <f>37-D331</f>
        <v>26</v>
      </c>
      <c r="J331">
        <f>ABS(D331-D332)</f>
        <v>19</v>
      </c>
      <c r="K331">
        <f>AVERAGE(D331:D335)</f>
        <v>11</v>
      </c>
      <c r="L331">
        <f>AVERAGE(D331:D350)</f>
        <v>11</v>
      </c>
      <c r="M331">
        <f>K331-L331</f>
        <v>0</v>
      </c>
      <c r="N331" t="str">
        <f>IF(K331&gt;L331,"HIGH ZONE BIAS",IF(K331&lt;L331,"LOW ZONE BIAS","EQUILIBRIUM"))</f>
        <v>EQUILIBRIUM</v>
      </c>
    </row>
    <row r="332">
      <c r="A332">
        <v>27239</v>
      </c>
      <c r="B332" t="str">
        <v>2026-07-29</v>
      </c>
      <c r="C332" t="str">
        <v>Midday</v>
      </c>
      <c r="D332">
        <v>30</v>
      </c>
      <c r="E332" t="str">
        <f>IF(MOD(D332,2)=0,"EVEN","ODD")</f>
        <v>EVEN</v>
      </c>
      <c r="F332" t="str">
        <f>IF(D332&lt;=18,"LOW (1-18)","HIGH (19-36)")</f>
        <v>HIGH (19-36)</v>
      </c>
      <c r="G332">
        <f>INT((D332-1)/6)+1</f>
        <v>5</v>
      </c>
      <c r="H332">
        <f>MOD(D332-1,6)+1</f>
        <v>6</v>
      </c>
      <c r="I332">
        <f>37-D332</f>
        <v>7</v>
      </c>
      <c r="J332">
        <f>ABS(D332-D333)</f>
        <v>3</v>
      </c>
      <c r="K332">
        <f>AVERAGE(D332:D336)</f>
        <v>30</v>
      </c>
      <c r="L332">
        <f>AVERAGE(D332:D351)</f>
        <v>30</v>
      </c>
      <c r="M332">
        <f>K332-L332</f>
        <v>0</v>
      </c>
      <c r="N332" t="str">
        <f>IF(K332&gt;L332,"HIGH ZONE BIAS",IF(K332&lt;L332,"LOW ZONE BIAS","EQUILIBRIUM"))</f>
        <v>EQUILIBRIUM</v>
      </c>
    </row>
    <row r="333">
      <c r="A333">
        <v>27238</v>
      </c>
      <c r="B333" t="str">
        <v>2026-07-29</v>
      </c>
      <c r="C333" t="str">
        <v>Morning</v>
      </c>
      <c r="D333">
        <v>33</v>
      </c>
      <c r="E333" t="str">
        <f>IF(MOD(D333,2)=0,"EVEN","ODD")</f>
        <v>ODD</v>
      </c>
      <c r="F333" t="str">
        <f>IF(D333&lt;=18,"LOW (1-18)","HIGH (19-36)")</f>
        <v>HIGH (19-36)</v>
      </c>
      <c r="G333">
        <f>INT((D333-1)/6)+1</f>
        <v>6</v>
      </c>
      <c r="H333">
        <f>MOD(D333-1,6)+1</f>
        <v>3</v>
      </c>
      <c r="I333">
        <f>37-D333</f>
        <v>4</v>
      </c>
      <c r="J333">
        <f>ABS(D333-D334)</f>
        <v>13</v>
      </c>
      <c r="K333">
        <f>AVERAGE(D333:D337)</f>
        <v>33</v>
      </c>
      <c r="L333">
        <f>AVERAGE(D333:D352)</f>
        <v>33</v>
      </c>
      <c r="M333">
        <f>K333-L333</f>
        <v>0</v>
      </c>
      <c r="N333" t="str">
        <f>IF(K333&gt;L333,"HIGH ZONE BIAS",IF(K333&lt;L333,"LOW ZONE BIAS","EQUILIBRIUM"))</f>
        <v>EQUILIBRIUM</v>
      </c>
    </row>
    <row r="334">
      <c r="A334">
        <v>27237</v>
      </c>
      <c r="B334" t="str">
        <v>2026-07-28</v>
      </c>
      <c r="C334" t="str">
        <v>Evening</v>
      </c>
      <c r="D334">
        <v>20</v>
      </c>
      <c r="E334" t="str">
        <f>IF(MOD(D334,2)=0,"EVEN","ODD")</f>
        <v>EVEN</v>
      </c>
      <c r="F334" t="str">
        <f>IF(D334&lt;=18,"LOW (1-18)","HIGH (19-36)")</f>
        <v>HIGH (19-36)</v>
      </c>
      <c r="G334">
        <f>INT((D334-1)/6)+1</f>
        <v>4</v>
      </c>
      <c r="H334">
        <f>MOD(D334-1,6)+1</f>
        <v>2</v>
      </c>
      <c r="I334">
        <f>37-D334</f>
        <v>17</v>
      </c>
      <c r="J334">
        <f>ABS(D334-D335)</f>
        <v>16</v>
      </c>
      <c r="K334">
        <f>AVERAGE(D334:D338)</f>
        <v>20</v>
      </c>
      <c r="L334">
        <f>AVERAGE(D334:D353)</f>
        <v>20</v>
      </c>
      <c r="M334">
        <f>K334-L334</f>
        <v>0</v>
      </c>
      <c r="N334" t="str">
        <f>IF(K334&gt;L334,"HIGH ZONE BIAS",IF(K334&lt;L334,"LOW ZONE BIAS","EQUILIBRIUM"))</f>
        <v>EQUILIBRIUM</v>
      </c>
    </row>
    <row r="335">
      <c r="A335">
        <v>27236</v>
      </c>
      <c r="B335" t="str">
        <v>2026-07-28</v>
      </c>
      <c r="C335" t="str">
        <v>Afternoon</v>
      </c>
      <c r="D335">
        <v>36</v>
      </c>
      <c r="E335" t="str">
        <f>IF(MOD(D335,2)=0,"EVEN","ODD")</f>
        <v>EVEN</v>
      </c>
      <c r="F335" t="str">
        <f>IF(D335&lt;=18,"LOW (1-18)","HIGH (19-36)")</f>
        <v>HIGH (19-36)</v>
      </c>
      <c r="G335">
        <f>INT((D335-1)/6)+1</f>
        <v>6</v>
      </c>
      <c r="H335">
        <f>MOD(D335-1,6)+1</f>
        <v>6</v>
      </c>
      <c r="I335">
        <f>37-D335</f>
        <v>1</v>
      </c>
      <c r="J335">
        <f>ABS(D335-D336)</f>
        <v>0</v>
      </c>
      <c r="K335">
        <f>AVERAGE(D335:D339)</f>
        <v>36</v>
      </c>
      <c r="L335">
        <f>AVERAGE(D335:D354)</f>
        <v>36</v>
      </c>
      <c r="M335">
        <f>K335-L335</f>
        <v>0</v>
      </c>
      <c r="N335" t="str">
        <f>IF(K335&gt;L335,"HIGH ZONE BIAS",IF(K335&lt;L335,"LOW ZONE BIAS","EQUILIBRIUM"))</f>
        <v>EQUILIBRIUM</v>
      </c>
    </row>
    <row r="336">
      <c r="A336">
        <v>27235</v>
      </c>
      <c r="B336" t="str">
        <v>2026-07-28</v>
      </c>
      <c r="C336" t="str">
        <v>Midday</v>
      </c>
      <c r="D336">
        <v>36</v>
      </c>
      <c r="E336" t="str">
        <f>IF(MOD(D336,2)=0,"EVEN","ODD")</f>
        <v>EVEN</v>
      </c>
      <c r="F336" t="str">
        <f>IF(D336&lt;=18,"LOW (1-18)","HIGH (19-36)")</f>
        <v>HIGH (19-36)</v>
      </c>
      <c r="G336">
        <f>INT((D336-1)/6)+1</f>
        <v>6</v>
      </c>
      <c r="H336">
        <f>MOD(D336-1,6)+1</f>
        <v>6</v>
      </c>
      <c r="I336">
        <f>37-D336</f>
        <v>1</v>
      </c>
      <c r="J336">
        <f>ABS(D336-D337)</f>
        <v>11</v>
      </c>
      <c r="K336">
        <f>AVERAGE(D336:D340)</f>
        <v>36</v>
      </c>
      <c r="L336">
        <f>AVERAGE(D336:D355)</f>
        <v>36</v>
      </c>
      <c r="M336">
        <f>K336-L336</f>
        <v>0</v>
      </c>
      <c r="N336" t="str">
        <f>IF(K336&gt;L336,"HIGH ZONE BIAS",IF(K336&lt;L336,"LOW ZONE BIAS","EQUILIBRIUM"))</f>
        <v>EQUILIBRIUM</v>
      </c>
    </row>
    <row r="337">
      <c r="A337">
        <v>27234</v>
      </c>
      <c r="B337" t="str">
        <v>2026-07-28</v>
      </c>
      <c r="C337" t="str">
        <v>Morning</v>
      </c>
      <c r="D337">
        <v>25</v>
      </c>
      <c r="E337" t="str">
        <f>IF(MOD(D337,2)=0,"EVEN","ODD")</f>
        <v>ODD</v>
      </c>
      <c r="F337" t="str">
        <f>IF(D337&lt;=18,"LOW (1-18)","HIGH (19-36)")</f>
        <v>HIGH (19-36)</v>
      </c>
      <c r="G337">
        <f>INT((D337-1)/6)+1</f>
        <v>5</v>
      </c>
      <c r="H337">
        <f>MOD(D337-1,6)+1</f>
        <v>1</v>
      </c>
      <c r="I337">
        <f>37-D337</f>
        <v>12</v>
      </c>
      <c r="J337">
        <f>ABS(D337-D338)</f>
        <v>5</v>
      </c>
      <c r="K337">
        <f>AVERAGE(D337:D341)</f>
        <v>25</v>
      </c>
      <c r="L337">
        <f>AVERAGE(D337:D356)</f>
        <v>25</v>
      </c>
      <c r="M337">
        <f>K337-L337</f>
        <v>0</v>
      </c>
      <c r="N337" t="str">
        <f>IF(K337&gt;L337,"HIGH ZONE BIAS",IF(K337&lt;L337,"LOW ZONE BIAS","EQUILIBRIUM"))</f>
        <v>EQUILIBRIUM</v>
      </c>
    </row>
    <row r="338">
      <c r="A338">
        <v>27233</v>
      </c>
      <c r="B338" t="str">
        <v>2026-07-27</v>
      </c>
      <c r="C338" t="str">
        <v>Evening</v>
      </c>
      <c r="D338">
        <v>30</v>
      </c>
      <c r="E338" t="str">
        <f>IF(MOD(D338,2)=0,"EVEN","ODD")</f>
        <v>EVEN</v>
      </c>
      <c r="F338" t="str">
        <f>IF(D338&lt;=18,"LOW (1-18)","HIGH (19-36)")</f>
        <v>HIGH (19-36)</v>
      </c>
      <c r="G338">
        <f>INT((D338-1)/6)+1</f>
        <v>5</v>
      </c>
      <c r="H338">
        <f>MOD(D338-1,6)+1</f>
        <v>6</v>
      </c>
      <c r="I338">
        <f>37-D338</f>
        <v>7</v>
      </c>
      <c r="J338">
        <f>ABS(D338-D339)</f>
        <v>6</v>
      </c>
      <c r="K338">
        <f>AVERAGE(D338:D342)</f>
        <v>30</v>
      </c>
      <c r="L338">
        <f>AVERAGE(D338:D357)</f>
        <v>30</v>
      </c>
      <c r="M338">
        <f>K338-L338</f>
        <v>0</v>
      </c>
      <c r="N338" t="str">
        <f>IF(K338&gt;L338,"HIGH ZONE BIAS",IF(K338&lt;L338,"LOW ZONE BIAS","EQUILIBRIUM"))</f>
        <v>EQUILIBRIUM</v>
      </c>
    </row>
    <row r="339">
      <c r="A339">
        <v>27232</v>
      </c>
      <c r="B339" t="str">
        <v>2026-07-27</v>
      </c>
      <c r="C339" t="str">
        <v>Afternoon</v>
      </c>
      <c r="D339">
        <v>24</v>
      </c>
      <c r="E339" t="str">
        <f>IF(MOD(D339,2)=0,"EVEN","ODD")</f>
        <v>EVEN</v>
      </c>
      <c r="F339" t="str">
        <f>IF(D339&lt;=18,"LOW (1-18)","HIGH (19-36)")</f>
        <v>HIGH (19-36)</v>
      </c>
      <c r="G339">
        <f>INT((D339-1)/6)+1</f>
        <v>4</v>
      </c>
      <c r="H339">
        <f>MOD(D339-1,6)+1</f>
        <v>6</v>
      </c>
      <c r="I339">
        <f>37-D339</f>
        <v>13</v>
      </c>
      <c r="J339">
        <f>ABS(D339-D340)</f>
        <v>14</v>
      </c>
      <c r="K339">
        <f>AVERAGE(D339:D343)</f>
        <v>24</v>
      </c>
      <c r="L339">
        <f>AVERAGE(D339:D358)</f>
        <v>24</v>
      </c>
      <c r="M339">
        <f>K339-L339</f>
        <v>0</v>
      </c>
      <c r="N339" t="str">
        <f>IF(K339&gt;L339,"HIGH ZONE BIAS",IF(K339&lt;L339,"LOW ZONE BIAS","EQUILIBRIUM"))</f>
        <v>EQUILIBRIUM</v>
      </c>
    </row>
    <row r="340">
      <c r="A340">
        <v>27231</v>
      </c>
      <c r="B340" t="str">
        <v>2026-07-27</v>
      </c>
      <c r="C340" t="str">
        <v>Midday</v>
      </c>
      <c r="D340">
        <v>10</v>
      </c>
      <c r="E340" t="str">
        <f>IF(MOD(D340,2)=0,"EVEN","ODD")</f>
        <v>EVEN</v>
      </c>
      <c r="F340" t="str">
        <f>IF(D340&lt;=18,"LOW (1-18)","HIGH (19-36)")</f>
        <v>LOW (1-18)</v>
      </c>
      <c r="G340">
        <f>INT((D340-1)/6)+1</f>
        <v>2</v>
      </c>
      <c r="H340">
        <f>MOD(D340-1,6)+1</f>
        <v>4</v>
      </c>
      <c r="I340">
        <f>37-D340</f>
        <v>27</v>
      </c>
      <c r="J340">
        <f>ABS(D340-D341)</f>
        <v>1</v>
      </c>
      <c r="K340">
        <f>AVERAGE(D340:D344)</f>
        <v>10</v>
      </c>
      <c r="L340">
        <f>AVERAGE(D340:D359)</f>
        <v>10</v>
      </c>
      <c r="M340">
        <f>K340-L340</f>
        <v>0</v>
      </c>
      <c r="N340" t="str">
        <f>IF(K340&gt;L340,"HIGH ZONE BIAS",IF(K340&lt;L340,"LOW ZONE BIAS","EQUILIBRIUM"))</f>
        <v>EQUILIBRIUM</v>
      </c>
    </row>
    <row r="341">
      <c r="A341">
        <v>27230</v>
      </c>
      <c r="B341" t="str">
        <v>2026-07-27</v>
      </c>
      <c r="C341" t="str">
        <v>Morning</v>
      </c>
      <c r="D341">
        <v>11</v>
      </c>
      <c r="E341" t="str">
        <f>IF(MOD(D341,2)=0,"EVEN","ODD")</f>
        <v>ODD</v>
      </c>
      <c r="F341" t="str">
        <f>IF(D341&lt;=18,"LOW (1-18)","HIGH (19-36)")</f>
        <v>LOW (1-18)</v>
      </c>
      <c r="G341">
        <f>INT((D341-1)/6)+1</f>
        <v>2</v>
      </c>
      <c r="H341">
        <f>MOD(D341-1,6)+1</f>
        <v>5</v>
      </c>
      <c r="I341">
        <f>37-D341</f>
        <v>26</v>
      </c>
      <c r="J341">
        <f>ABS(D341-D342)</f>
        <v>23</v>
      </c>
      <c r="K341">
        <f>AVERAGE(D341:D345)</f>
        <v>11</v>
      </c>
      <c r="L341">
        <f>AVERAGE(D341:D360)</f>
        <v>11</v>
      </c>
      <c r="M341">
        <f>K341-L341</f>
        <v>0</v>
      </c>
      <c r="N341" t="str">
        <f>IF(K341&gt;L341,"HIGH ZONE BIAS",IF(K341&lt;L341,"LOW ZONE BIAS","EQUILIBRIUM"))</f>
        <v>EQUILIBRIUM</v>
      </c>
    </row>
    <row r="342">
      <c r="A342">
        <v>27229</v>
      </c>
      <c r="B342" t="str">
        <v>2026-07-26</v>
      </c>
      <c r="C342" t="str">
        <v>Evening</v>
      </c>
      <c r="D342">
        <v>34</v>
      </c>
      <c r="E342" t="str">
        <f>IF(MOD(D342,2)=0,"EVEN","ODD")</f>
        <v>EVEN</v>
      </c>
      <c r="F342" t="str">
        <f>IF(D342&lt;=18,"LOW (1-18)","HIGH (19-36)")</f>
        <v>HIGH (19-36)</v>
      </c>
      <c r="G342">
        <f>INT((D342-1)/6)+1</f>
        <v>6</v>
      </c>
      <c r="H342">
        <f>MOD(D342-1,6)+1</f>
        <v>4</v>
      </c>
      <c r="I342">
        <f>37-D342</f>
        <v>3</v>
      </c>
      <c r="J342">
        <f>ABS(D342-D343)</f>
        <v>8</v>
      </c>
      <c r="K342">
        <f>AVERAGE(D342:D346)</f>
        <v>34</v>
      </c>
      <c r="L342">
        <f>AVERAGE(D342:D361)</f>
        <v>34</v>
      </c>
      <c r="M342">
        <f>K342-L342</f>
        <v>0</v>
      </c>
      <c r="N342" t="str">
        <f>IF(K342&gt;L342,"HIGH ZONE BIAS",IF(K342&lt;L342,"LOW ZONE BIAS","EQUILIBRIUM"))</f>
        <v>EQUILIBRIUM</v>
      </c>
    </row>
    <row r="343">
      <c r="A343">
        <v>27228</v>
      </c>
      <c r="B343" t="str">
        <v>2026-07-26</v>
      </c>
      <c r="C343" t="str">
        <v>Afternoon</v>
      </c>
      <c r="D343">
        <v>26</v>
      </c>
      <c r="E343" t="str">
        <f>IF(MOD(D343,2)=0,"EVEN","ODD")</f>
        <v>EVEN</v>
      </c>
      <c r="F343" t="str">
        <f>IF(D343&lt;=18,"LOW (1-18)","HIGH (19-36)")</f>
        <v>HIGH (19-36)</v>
      </c>
      <c r="G343">
        <f>INT((D343-1)/6)+1</f>
        <v>5</v>
      </c>
      <c r="H343">
        <f>MOD(D343-1,6)+1</f>
        <v>2</v>
      </c>
      <c r="I343">
        <f>37-D343</f>
        <v>11</v>
      </c>
      <c r="J343">
        <f>ABS(D343-D344)</f>
        <v>9</v>
      </c>
      <c r="K343">
        <f>AVERAGE(D343:D347)</f>
        <v>26</v>
      </c>
      <c r="L343">
        <f>AVERAGE(D343:D362)</f>
        <v>26</v>
      </c>
      <c r="M343">
        <f>K343-L343</f>
        <v>0</v>
      </c>
      <c r="N343" t="str">
        <f>IF(K343&gt;L343,"HIGH ZONE BIAS",IF(K343&lt;L343,"LOW ZONE BIAS","EQUILIBRIUM"))</f>
        <v>EQUILIBRIUM</v>
      </c>
    </row>
    <row r="344">
      <c r="A344">
        <v>27227</v>
      </c>
      <c r="B344" t="str">
        <v>2026-07-26</v>
      </c>
      <c r="C344" t="str">
        <v>Midday</v>
      </c>
      <c r="D344">
        <v>17</v>
      </c>
      <c r="E344" t="str">
        <f>IF(MOD(D344,2)=0,"EVEN","ODD")</f>
        <v>ODD</v>
      </c>
      <c r="F344" t="str">
        <f>IF(D344&lt;=18,"LOW (1-18)","HIGH (19-36)")</f>
        <v>LOW (1-18)</v>
      </c>
      <c r="G344">
        <f>INT((D344-1)/6)+1</f>
        <v>3</v>
      </c>
      <c r="H344">
        <f>MOD(D344-1,6)+1</f>
        <v>5</v>
      </c>
      <c r="I344">
        <f>37-D344</f>
        <v>20</v>
      </c>
      <c r="J344">
        <f>ABS(D344-D345)</f>
        <v>8</v>
      </c>
      <c r="K344">
        <f>AVERAGE(D344:D348)</f>
        <v>17</v>
      </c>
      <c r="L344">
        <f>AVERAGE(D344:D363)</f>
        <v>17</v>
      </c>
      <c r="M344">
        <f>K344-L344</f>
        <v>0</v>
      </c>
      <c r="N344" t="str">
        <f>IF(K344&gt;L344,"HIGH ZONE BIAS",IF(K344&lt;L344,"LOW ZONE BIAS","EQUILIBRIUM"))</f>
        <v>EQUILIBRIUM</v>
      </c>
    </row>
    <row r="345">
      <c r="A345">
        <v>27226</v>
      </c>
      <c r="B345" t="str">
        <v>2026-07-26</v>
      </c>
      <c r="C345" t="str">
        <v>Morning</v>
      </c>
      <c r="D345">
        <v>25</v>
      </c>
      <c r="E345" t="str">
        <f>IF(MOD(D345,2)=0,"EVEN","ODD")</f>
        <v>ODD</v>
      </c>
      <c r="F345" t="str">
        <f>IF(D345&lt;=18,"LOW (1-18)","HIGH (19-36)")</f>
        <v>HIGH (19-36)</v>
      </c>
      <c r="G345">
        <f>INT((D345-1)/6)+1</f>
        <v>5</v>
      </c>
      <c r="H345">
        <f>MOD(D345-1,6)+1</f>
        <v>1</v>
      </c>
      <c r="I345">
        <f>37-D345</f>
        <v>12</v>
      </c>
      <c r="J345">
        <f>ABS(D345-D346)</f>
        <v>2</v>
      </c>
      <c r="K345">
        <f>AVERAGE(D345:D349)</f>
        <v>25</v>
      </c>
      <c r="L345">
        <f>AVERAGE(D345:D364)</f>
        <v>25</v>
      </c>
      <c r="M345">
        <f>K345-L345</f>
        <v>0</v>
      </c>
      <c r="N345" t="str">
        <f>IF(K345&gt;L345,"HIGH ZONE BIAS",IF(K345&lt;L345,"LOW ZONE BIAS","EQUILIBRIUM"))</f>
        <v>EQUILIBRIUM</v>
      </c>
    </row>
    <row r="346">
      <c r="A346">
        <v>27225</v>
      </c>
      <c r="B346" t="str">
        <v>2026-07-25</v>
      </c>
      <c r="C346" t="str">
        <v>Evening</v>
      </c>
      <c r="D346">
        <v>23</v>
      </c>
      <c r="E346" t="str">
        <f>IF(MOD(D346,2)=0,"EVEN","ODD")</f>
        <v>ODD</v>
      </c>
      <c r="F346" t="str">
        <f>IF(D346&lt;=18,"LOW (1-18)","HIGH (19-36)")</f>
        <v>HIGH (19-36)</v>
      </c>
      <c r="G346">
        <f>INT((D346-1)/6)+1</f>
        <v>4</v>
      </c>
      <c r="H346">
        <f>MOD(D346-1,6)+1</f>
        <v>5</v>
      </c>
      <c r="I346">
        <f>37-D346</f>
        <v>14</v>
      </c>
      <c r="J346">
        <f>ABS(D346-D347)</f>
        <v>7</v>
      </c>
      <c r="K346">
        <f>AVERAGE(D346:D350)</f>
        <v>23</v>
      </c>
      <c r="L346">
        <f>AVERAGE(D346:D365)</f>
        <v>23</v>
      </c>
      <c r="M346">
        <f>K346-L346</f>
        <v>0</v>
      </c>
      <c r="N346" t="str">
        <f>IF(K346&gt;L346,"HIGH ZONE BIAS",IF(K346&lt;L346,"LOW ZONE BIAS","EQUILIBRIUM"))</f>
        <v>EQUILIBRIUM</v>
      </c>
    </row>
    <row r="347">
      <c r="A347">
        <v>27224</v>
      </c>
      <c r="B347" t="str">
        <v>2026-07-25</v>
      </c>
      <c r="C347" t="str">
        <v>Afternoon</v>
      </c>
      <c r="D347">
        <v>30</v>
      </c>
      <c r="E347" t="str">
        <f>IF(MOD(D347,2)=0,"EVEN","ODD")</f>
        <v>EVEN</v>
      </c>
      <c r="F347" t="str">
        <f>IF(D347&lt;=18,"LOW (1-18)","HIGH (19-36)")</f>
        <v>HIGH (19-36)</v>
      </c>
      <c r="G347">
        <f>INT((D347-1)/6)+1</f>
        <v>5</v>
      </c>
      <c r="H347">
        <f>MOD(D347-1,6)+1</f>
        <v>6</v>
      </c>
      <c r="I347">
        <f>37-D347</f>
        <v>7</v>
      </c>
      <c r="J347">
        <f>ABS(D347-D348)</f>
        <v>24</v>
      </c>
      <c r="K347">
        <f>AVERAGE(D347:D351)</f>
        <v>30</v>
      </c>
      <c r="L347">
        <f>AVERAGE(D347:D366)</f>
        <v>30</v>
      </c>
      <c r="M347">
        <f>K347-L347</f>
        <v>0</v>
      </c>
      <c r="N347" t="str">
        <f>IF(K347&gt;L347,"HIGH ZONE BIAS",IF(K347&lt;L347,"LOW ZONE BIAS","EQUILIBRIUM"))</f>
        <v>EQUILIBRIUM</v>
      </c>
    </row>
    <row r="348">
      <c r="A348">
        <v>27223</v>
      </c>
      <c r="B348" t="str">
        <v>2026-07-25</v>
      </c>
      <c r="C348" t="str">
        <v>Midday</v>
      </c>
      <c r="D348">
        <v>6</v>
      </c>
      <c r="E348" t="str">
        <f>IF(MOD(D348,2)=0,"EVEN","ODD")</f>
        <v>EVEN</v>
      </c>
      <c r="F348" t="str">
        <f>IF(D348&lt;=18,"LOW (1-18)","HIGH (19-36)")</f>
        <v>LOW (1-18)</v>
      </c>
      <c r="G348">
        <f>INT((D348-1)/6)+1</f>
        <v>1</v>
      </c>
      <c r="H348">
        <f>MOD(D348-1,6)+1</f>
        <v>6</v>
      </c>
      <c r="I348">
        <f>37-D348</f>
        <v>31</v>
      </c>
      <c r="J348">
        <f>ABS(D348-D349)</f>
        <v>0</v>
      </c>
      <c r="K348">
        <f>AVERAGE(D348:D352)</f>
        <v>6</v>
      </c>
      <c r="L348">
        <f>AVERAGE(D348:D367)</f>
        <v>6</v>
      </c>
      <c r="M348">
        <f>K348-L348</f>
        <v>0</v>
      </c>
      <c r="N348" t="str">
        <f>IF(K348&gt;L348,"HIGH ZONE BIAS",IF(K348&lt;L348,"LOW ZONE BIAS","EQUILIBRIUM"))</f>
        <v>EQUILIBRIUM</v>
      </c>
    </row>
    <row r="349">
      <c r="A349">
        <v>27222</v>
      </c>
      <c r="B349" t="str">
        <v>2026-07-25</v>
      </c>
      <c r="C349" t="str">
        <v>Evening</v>
      </c>
      <c r="D349">
        <v>6</v>
      </c>
      <c r="E349" t="str">
        <f>IF(MOD(D349,2)=0,"EVEN","ODD")</f>
        <v>EVEN</v>
      </c>
      <c r="F349" t="str">
        <f>IF(D349&lt;=18,"LOW (1-18)","HIGH (19-36)")</f>
        <v>LOW (1-18)</v>
      </c>
      <c r="G349">
        <f>INT((D349-1)/6)+1</f>
        <v>1</v>
      </c>
      <c r="H349">
        <f>MOD(D349-1,6)+1</f>
        <v>6</v>
      </c>
      <c r="I349">
        <f>37-D349</f>
        <v>31</v>
      </c>
      <c r="J349">
        <f>ABS(D349-D350)</f>
        <v>28</v>
      </c>
      <c r="K349">
        <f>AVERAGE(D349:D353)</f>
        <v>6</v>
      </c>
      <c r="L349">
        <f>AVERAGE(D349:D368)</f>
        <v>6</v>
      </c>
      <c r="M349">
        <f>K349-L349</f>
        <v>0</v>
      </c>
      <c r="N349" t="str">
        <f>IF(K349&gt;L349,"HIGH ZONE BIAS",IF(K349&lt;L349,"LOW ZONE BIAS","EQUILIBRIUM"))</f>
        <v>EQUILIBRIUM</v>
      </c>
    </row>
    <row r="350">
      <c r="A350">
        <v>27221</v>
      </c>
      <c r="B350" t="str">
        <v>2026-07-25</v>
      </c>
      <c r="C350" t="str">
        <v>Afternoon</v>
      </c>
      <c r="D350">
        <v>34</v>
      </c>
      <c r="E350" t="str">
        <f>IF(MOD(D350,2)=0,"EVEN","ODD")</f>
        <v>EVEN</v>
      </c>
      <c r="F350" t="str">
        <f>IF(D350&lt;=18,"LOW (1-18)","HIGH (19-36)")</f>
        <v>HIGH (19-36)</v>
      </c>
      <c r="G350">
        <f>INT((D350-1)/6)+1</f>
        <v>6</v>
      </c>
      <c r="H350">
        <f>MOD(D350-1,6)+1</f>
        <v>4</v>
      </c>
      <c r="I350">
        <f>37-D350</f>
        <v>3</v>
      </c>
      <c r="J350">
        <f>ABS(D350-D351)</f>
        <v>14</v>
      </c>
      <c r="K350">
        <f>AVERAGE(D350:D354)</f>
        <v>34</v>
      </c>
      <c r="L350">
        <f>AVERAGE(D350:D369)</f>
        <v>34</v>
      </c>
      <c r="M350">
        <f>K350-L350</f>
        <v>0</v>
      </c>
      <c r="N350" t="str">
        <f>IF(K350&gt;L350,"HIGH ZONE BIAS",IF(K350&lt;L350,"LOW ZONE BIAS","EQUILIBRIUM"))</f>
        <v>EQUILIBRIUM</v>
      </c>
    </row>
    <row r="351">
      <c r="A351">
        <v>27220</v>
      </c>
      <c r="B351" t="str">
        <v>2026-07-24</v>
      </c>
      <c r="C351" t="str">
        <v>Afternoon</v>
      </c>
      <c r="D351">
        <v>20</v>
      </c>
      <c r="E351" t="str">
        <f>IF(MOD(D351,2)=0,"EVEN","ODD")</f>
        <v>EVEN</v>
      </c>
      <c r="F351" t="str">
        <f>IF(D351&lt;=18,"LOW (1-18)","HIGH (19-36)")</f>
        <v>HIGH (19-36)</v>
      </c>
      <c r="G351">
        <f>INT((D351-1)/6)+1</f>
        <v>4</v>
      </c>
      <c r="H351">
        <f>MOD(D351-1,6)+1</f>
        <v>2</v>
      </c>
      <c r="I351">
        <f>37-D351</f>
        <v>17</v>
      </c>
      <c r="J351">
        <f>ABS(D351-D352)</f>
        <v>10</v>
      </c>
      <c r="K351">
        <f>AVERAGE(D351:D355)</f>
        <v>20</v>
      </c>
      <c r="L351">
        <f>AVERAGE(D351:D370)</f>
        <v>20</v>
      </c>
      <c r="M351">
        <f>K351-L351</f>
        <v>0</v>
      </c>
      <c r="N351" t="str">
        <f>IF(K351&gt;L351,"HIGH ZONE BIAS",IF(K351&lt;L351,"LOW ZONE BIAS","EQUILIBRIUM"))</f>
        <v>EQUILIBRIUM</v>
      </c>
    </row>
    <row r="352">
      <c r="A352">
        <v>27219</v>
      </c>
      <c r="B352" t="str">
        <v>2026-07-24</v>
      </c>
      <c r="C352" t="str">
        <v>Midday</v>
      </c>
      <c r="D352">
        <v>30</v>
      </c>
      <c r="E352" t="str">
        <f>IF(MOD(D352,2)=0,"EVEN","ODD")</f>
        <v>EVEN</v>
      </c>
      <c r="F352" t="str">
        <f>IF(D352&lt;=18,"LOW (1-18)","HIGH (19-36)")</f>
        <v>HIGH (19-36)</v>
      </c>
      <c r="G352">
        <f>INT((D352-1)/6)+1</f>
        <v>5</v>
      </c>
      <c r="H352">
        <f>MOD(D352-1,6)+1</f>
        <v>6</v>
      </c>
      <c r="I352">
        <f>37-D352</f>
        <v>7</v>
      </c>
      <c r="J352">
        <f>ABS(D352-D353)</f>
        <v>0</v>
      </c>
      <c r="K352">
        <f>AVERAGE(D352:D356)</f>
        <v>30</v>
      </c>
      <c r="L352">
        <f>AVERAGE(D352:D371)</f>
        <v>30</v>
      </c>
      <c r="M352">
        <f>K352-L352</f>
        <v>0</v>
      </c>
      <c r="N352" t="str">
        <f>IF(K352&gt;L352,"HIGH ZONE BIAS",IF(K352&lt;L352,"LOW ZONE BIAS","EQUILIBRIUM"))</f>
        <v>EQUILIBRIUM</v>
      </c>
    </row>
    <row r="353">
      <c r="A353">
        <v>27218</v>
      </c>
      <c r="B353" t="str">
        <v>2026-07-24</v>
      </c>
      <c r="C353" t="str">
        <v>Morning</v>
      </c>
      <c r="D353">
        <v>30</v>
      </c>
      <c r="E353" t="str">
        <f>IF(MOD(D353,2)=0,"EVEN","ODD")</f>
        <v>EVEN</v>
      </c>
      <c r="F353" t="str">
        <f>IF(D353&lt;=18,"LOW (1-18)","HIGH (19-36)")</f>
        <v>HIGH (19-36)</v>
      </c>
      <c r="G353">
        <f>INT((D353-1)/6)+1</f>
        <v>5</v>
      </c>
      <c r="H353">
        <f>MOD(D353-1,6)+1</f>
        <v>6</v>
      </c>
      <c r="I353">
        <f>37-D353</f>
        <v>7</v>
      </c>
      <c r="J353">
        <f>ABS(D353-D354)</f>
        <v>12</v>
      </c>
      <c r="K353">
        <f>AVERAGE(D353:D357)</f>
        <v>30</v>
      </c>
      <c r="L353">
        <f>AVERAGE(D353:D372)</f>
        <v>30</v>
      </c>
      <c r="M353">
        <f>K353-L353</f>
        <v>0</v>
      </c>
      <c r="N353" t="str">
        <f>IF(K353&gt;L353,"HIGH ZONE BIAS",IF(K353&lt;L353,"LOW ZONE BIAS","EQUILIBRIUM"))</f>
        <v>EQUILIBRIUM</v>
      </c>
    </row>
    <row r="354">
      <c r="A354">
        <v>27217</v>
      </c>
      <c r="B354" t="str">
        <v>2026-07-23</v>
      </c>
      <c r="C354" t="str">
        <v>Evening</v>
      </c>
      <c r="D354">
        <v>18</v>
      </c>
      <c r="E354" t="str">
        <f>IF(MOD(D354,2)=0,"EVEN","ODD")</f>
        <v>EVEN</v>
      </c>
      <c r="F354" t="str">
        <f>IF(D354&lt;=18,"LOW (1-18)","HIGH (19-36)")</f>
        <v>LOW (1-18)</v>
      </c>
      <c r="G354">
        <f>INT((D354-1)/6)+1</f>
        <v>3</v>
      </c>
      <c r="H354">
        <f>MOD(D354-1,6)+1</f>
        <v>6</v>
      </c>
      <c r="I354">
        <f>37-D354</f>
        <v>19</v>
      </c>
      <c r="J354">
        <f>ABS(D354-D355)</f>
        <v>12</v>
      </c>
      <c r="K354">
        <f>AVERAGE(D354:D358)</f>
        <v>18</v>
      </c>
      <c r="L354">
        <f>AVERAGE(D354:D373)</f>
        <v>18</v>
      </c>
      <c r="M354">
        <f>K354-L354</f>
        <v>0</v>
      </c>
      <c r="N354" t="str">
        <f>IF(K354&gt;L354,"HIGH ZONE BIAS",IF(K354&lt;L354,"LOW ZONE BIAS","EQUILIBRIUM"))</f>
        <v>EQUILIBRIUM</v>
      </c>
    </row>
    <row r="355">
      <c r="A355">
        <v>27216</v>
      </c>
      <c r="B355" t="str">
        <v>2026-07-23</v>
      </c>
      <c r="C355" t="str">
        <v>Afternoon</v>
      </c>
      <c r="D355">
        <v>6</v>
      </c>
      <c r="E355" t="str">
        <f>IF(MOD(D355,2)=0,"EVEN","ODD")</f>
        <v>EVEN</v>
      </c>
      <c r="F355" t="str">
        <f>IF(D355&lt;=18,"LOW (1-18)","HIGH (19-36)")</f>
        <v>LOW (1-18)</v>
      </c>
      <c r="G355">
        <f>INT((D355-1)/6)+1</f>
        <v>1</v>
      </c>
      <c r="H355">
        <f>MOD(D355-1,6)+1</f>
        <v>6</v>
      </c>
      <c r="I355">
        <f>37-D355</f>
        <v>31</v>
      </c>
      <c r="J355">
        <f>ABS(D355-D356)</f>
        <v>2</v>
      </c>
      <c r="K355">
        <f>AVERAGE(D355:D359)</f>
        <v>6</v>
      </c>
      <c r="L355">
        <f>AVERAGE(D355:D374)</f>
        <v>6</v>
      </c>
      <c r="M355">
        <f>K355-L355</f>
        <v>0</v>
      </c>
      <c r="N355" t="str">
        <f>IF(K355&gt;L355,"HIGH ZONE BIAS",IF(K355&lt;L355,"LOW ZONE BIAS","EQUILIBRIUM"))</f>
        <v>EQUILIBRIUM</v>
      </c>
    </row>
    <row r="356">
      <c r="A356">
        <v>27215</v>
      </c>
      <c r="B356" t="str">
        <v>2026-07-23</v>
      </c>
      <c r="C356" t="str">
        <v>Midday</v>
      </c>
      <c r="D356">
        <v>8</v>
      </c>
      <c r="E356" t="str">
        <f>IF(MOD(D356,2)=0,"EVEN","ODD")</f>
        <v>EVEN</v>
      </c>
      <c r="F356" t="str">
        <f>IF(D356&lt;=18,"LOW (1-18)","HIGH (19-36)")</f>
        <v>LOW (1-18)</v>
      </c>
      <c r="G356">
        <f>INT((D356-1)/6)+1</f>
        <v>2</v>
      </c>
      <c r="H356">
        <f>MOD(D356-1,6)+1</f>
        <v>2</v>
      </c>
      <c r="I356">
        <f>37-D356</f>
        <v>29</v>
      </c>
      <c r="J356">
        <f>ABS(D356-D357)</f>
        <v>9</v>
      </c>
      <c r="K356">
        <f>AVERAGE(D356:D360)</f>
        <v>8</v>
      </c>
      <c r="L356">
        <f>AVERAGE(D356:D375)</f>
        <v>8</v>
      </c>
      <c r="M356">
        <f>K356-L356</f>
        <v>0</v>
      </c>
      <c r="N356" t="str">
        <f>IF(K356&gt;L356,"HIGH ZONE BIAS",IF(K356&lt;L356,"LOW ZONE BIAS","EQUILIBRIUM"))</f>
        <v>EQUILIBRIUM</v>
      </c>
    </row>
    <row r="357">
      <c r="A357">
        <v>27214</v>
      </c>
      <c r="B357" t="str">
        <v>2026-07-23</v>
      </c>
      <c r="C357" t="str">
        <v>Morning</v>
      </c>
      <c r="D357">
        <v>17</v>
      </c>
      <c r="E357" t="str">
        <f>IF(MOD(D357,2)=0,"EVEN","ODD")</f>
        <v>ODD</v>
      </c>
      <c r="F357" t="str">
        <f>IF(D357&lt;=18,"LOW (1-18)","HIGH (19-36)")</f>
        <v>LOW (1-18)</v>
      </c>
      <c r="G357">
        <f>INT((D357-1)/6)+1</f>
        <v>3</v>
      </c>
      <c r="H357">
        <f>MOD(D357-1,6)+1</f>
        <v>5</v>
      </c>
      <c r="I357">
        <f>37-D357</f>
        <v>20</v>
      </c>
      <c r="J357">
        <f>ABS(D357-D358)</f>
        <v>6</v>
      </c>
      <c r="K357">
        <f>AVERAGE(D357:D361)</f>
        <v>17</v>
      </c>
      <c r="L357">
        <f>AVERAGE(D357:D376)</f>
        <v>17</v>
      </c>
      <c r="M357">
        <f>K357-L357</f>
        <v>0</v>
      </c>
      <c r="N357" t="str">
        <f>IF(K357&gt;L357,"HIGH ZONE BIAS",IF(K357&lt;L357,"LOW ZONE BIAS","EQUILIBRIUM"))</f>
        <v>EQUILIBRIUM</v>
      </c>
    </row>
    <row r="358">
      <c r="A358">
        <v>27213</v>
      </c>
      <c r="B358" t="str">
        <v>2026-07-22</v>
      </c>
      <c r="C358" t="str">
        <v>Evening</v>
      </c>
      <c r="D358">
        <v>11</v>
      </c>
      <c r="E358" t="str">
        <f>IF(MOD(D358,2)=0,"EVEN","ODD")</f>
        <v>ODD</v>
      </c>
      <c r="F358" t="str">
        <f>IF(D358&lt;=18,"LOW (1-18)","HIGH (19-36)")</f>
        <v>LOW (1-18)</v>
      </c>
      <c r="G358">
        <f>INT((D358-1)/6)+1</f>
        <v>2</v>
      </c>
      <c r="H358">
        <f>MOD(D358-1,6)+1</f>
        <v>5</v>
      </c>
      <c r="I358">
        <f>37-D358</f>
        <v>26</v>
      </c>
      <c r="J358">
        <f>ABS(D358-D359)</f>
        <v>0</v>
      </c>
      <c r="K358">
        <f>AVERAGE(D358:D362)</f>
        <v>11</v>
      </c>
      <c r="L358">
        <f>AVERAGE(D358:D377)</f>
        <v>11</v>
      </c>
      <c r="M358">
        <f>K358-L358</f>
        <v>0</v>
      </c>
      <c r="N358" t="str">
        <f>IF(K358&gt;L358,"HIGH ZONE BIAS",IF(K358&lt;L358,"LOW ZONE BIAS","EQUILIBRIUM"))</f>
        <v>EQUILIBRIUM</v>
      </c>
    </row>
    <row r="359">
      <c r="A359">
        <v>27212</v>
      </c>
      <c r="B359" t="str">
        <v>2026-07-22</v>
      </c>
      <c r="C359" t="str">
        <v>Afternoon</v>
      </c>
      <c r="D359">
        <v>11</v>
      </c>
      <c r="E359" t="str">
        <f>IF(MOD(D359,2)=0,"EVEN","ODD")</f>
        <v>ODD</v>
      </c>
      <c r="F359" t="str">
        <f>IF(D359&lt;=18,"LOW (1-18)","HIGH (19-36)")</f>
        <v>LOW (1-18)</v>
      </c>
      <c r="G359">
        <f>INT((D359-1)/6)+1</f>
        <v>2</v>
      </c>
      <c r="H359">
        <f>MOD(D359-1,6)+1</f>
        <v>5</v>
      </c>
      <c r="I359">
        <f>37-D359</f>
        <v>26</v>
      </c>
      <c r="J359">
        <f>ABS(D359-D360)</f>
        <v>24</v>
      </c>
      <c r="K359">
        <f>AVERAGE(D359:D363)</f>
        <v>11</v>
      </c>
      <c r="L359">
        <f>AVERAGE(D359:D378)</f>
        <v>11</v>
      </c>
      <c r="M359">
        <f>K359-L359</f>
        <v>0</v>
      </c>
      <c r="N359" t="str">
        <f>IF(K359&gt;L359,"HIGH ZONE BIAS",IF(K359&lt;L359,"LOW ZONE BIAS","EQUILIBRIUM"))</f>
        <v>EQUILIBRIUM</v>
      </c>
    </row>
    <row r="360">
      <c r="A360">
        <v>27211</v>
      </c>
      <c r="B360" t="str">
        <v>2026-07-22</v>
      </c>
      <c r="C360" t="str">
        <v>Midday</v>
      </c>
      <c r="D360">
        <v>35</v>
      </c>
      <c r="E360" t="str">
        <f>IF(MOD(D360,2)=0,"EVEN","ODD")</f>
        <v>ODD</v>
      </c>
      <c r="F360" t="str">
        <f>IF(D360&lt;=18,"LOW (1-18)","HIGH (19-36)")</f>
        <v>HIGH (19-36)</v>
      </c>
      <c r="G360">
        <f>INT((D360-1)/6)+1</f>
        <v>6</v>
      </c>
      <c r="H360">
        <f>MOD(D360-1,6)+1</f>
        <v>5</v>
      </c>
      <c r="I360">
        <f>37-D360</f>
        <v>2</v>
      </c>
      <c r="J360">
        <f>ABS(D360-D361)</f>
        <v>7</v>
      </c>
      <c r="K360">
        <f>AVERAGE(D360:D364)</f>
        <v>35</v>
      </c>
      <c r="L360">
        <f>AVERAGE(D360:D379)</f>
        <v>35</v>
      </c>
      <c r="M360">
        <f>K360-L360</f>
        <v>0</v>
      </c>
      <c r="N360" t="str">
        <f>IF(K360&gt;L360,"HIGH ZONE BIAS",IF(K360&lt;L360,"LOW ZONE BIAS","EQUILIBRIUM"))</f>
        <v>EQUILIBRIUM</v>
      </c>
    </row>
    <row r="361">
      <c r="A361">
        <v>27210</v>
      </c>
      <c r="B361" t="str">
        <v>2026-07-22</v>
      </c>
      <c r="C361" t="str">
        <v>Morning</v>
      </c>
      <c r="D361">
        <v>28</v>
      </c>
      <c r="E361" t="str">
        <f>IF(MOD(D361,2)=0,"EVEN","ODD")</f>
        <v>EVEN</v>
      </c>
      <c r="F361" t="str">
        <f>IF(D361&lt;=18,"LOW (1-18)","HIGH (19-36)")</f>
        <v>HIGH (19-36)</v>
      </c>
      <c r="G361">
        <f>INT((D361-1)/6)+1</f>
        <v>5</v>
      </c>
      <c r="H361">
        <f>MOD(D361-1,6)+1</f>
        <v>4</v>
      </c>
      <c r="I361">
        <f>37-D361</f>
        <v>9</v>
      </c>
      <c r="J361">
        <f>ABS(D361-D362)</f>
        <v>9</v>
      </c>
      <c r="K361">
        <f>AVERAGE(D361:D365)</f>
        <v>28</v>
      </c>
      <c r="L361">
        <f>AVERAGE(D361:D380)</f>
        <v>28</v>
      </c>
      <c r="M361">
        <f>K361-L361</f>
        <v>0</v>
      </c>
      <c r="N361" t="str">
        <f>IF(K361&gt;L361,"HIGH ZONE BIAS",IF(K361&lt;L361,"LOW ZONE BIAS","EQUILIBRIUM"))</f>
        <v>EQUILIBRIUM</v>
      </c>
    </row>
    <row r="362">
      <c r="A362">
        <v>27209</v>
      </c>
      <c r="B362" t="str">
        <v>2026-07-21</v>
      </c>
      <c r="C362" t="str">
        <v>Evening</v>
      </c>
      <c r="D362">
        <v>19</v>
      </c>
      <c r="E362" t="str">
        <f>IF(MOD(D362,2)=0,"EVEN","ODD")</f>
        <v>ODD</v>
      </c>
      <c r="F362" t="str">
        <f>IF(D362&lt;=18,"LOW (1-18)","HIGH (19-36)")</f>
        <v>HIGH (19-36)</v>
      </c>
      <c r="G362">
        <f>INT((D362-1)/6)+1</f>
        <v>4</v>
      </c>
      <c r="H362">
        <f>MOD(D362-1,6)+1</f>
        <v>1</v>
      </c>
      <c r="I362">
        <f>37-D362</f>
        <v>18</v>
      </c>
      <c r="J362">
        <f>ABS(D362-D363)</f>
        <v>10</v>
      </c>
      <c r="K362">
        <f>AVERAGE(D362:D366)</f>
        <v>19</v>
      </c>
      <c r="L362">
        <f>AVERAGE(D362:D381)</f>
        <v>19</v>
      </c>
      <c r="M362">
        <f>K362-L362</f>
        <v>0</v>
      </c>
      <c r="N362" t="str">
        <f>IF(K362&gt;L362,"HIGH ZONE BIAS",IF(K362&lt;L362,"LOW ZONE BIAS","EQUILIBRIUM"))</f>
        <v>EQUILIBRIUM</v>
      </c>
    </row>
    <row r="363">
      <c r="A363">
        <v>27208</v>
      </c>
      <c r="B363" t="str">
        <v>2026-07-21</v>
      </c>
      <c r="C363" t="str">
        <v>Afternoon</v>
      </c>
      <c r="D363">
        <v>29</v>
      </c>
      <c r="E363" t="str">
        <f>IF(MOD(D363,2)=0,"EVEN","ODD")</f>
        <v>ODD</v>
      </c>
      <c r="F363" t="str">
        <f>IF(D363&lt;=18,"LOW (1-18)","HIGH (19-36)")</f>
        <v>HIGH (19-36)</v>
      </c>
      <c r="G363">
        <f>INT((D363-1)/6)+1</f>
        <v>5</v>
      </c>
      <c r="H363">
        <f>MOD(D363-1,6)+1</f>
        <v>5</v>
      </c>
      <c r="I363">
        <f>37-D363</f>
        <v>8</v>
      </c>
      <c r="J363">
        <f>ABS(D363-D364)</f>
        <v>4</v>
      </c>
      <c r="K363">
        <f>AVERAGE(D363:D367)</f>
        <v>29</v>
      </c>
      <c r="L363">
        <f>AVERAGE(D363:D382)</f>
        <v>29</v>
      </c>
      <c r="M363">
        <f>K363-L363</f>
        <v>0</v>
      </c>
      <c r="N363" t="str">
        <f>IF(K363&gt;L363,"HIGH ZONE BIAS",IF(K363&lt;L363,"LOW ZONE BIAS","EQUILIBRIUM"))</f>
        <v>EQUILIBRIUM</v>
      </c>
    </row>
    <row r="364">
      <c r="A364">
        <v>27207</v>
      </c>
      <c r="B364" t="str">
        <v>2026-07-21</v>
      </c>
      <c r="C364" t="str">
        <v>Midday</v>
      </c>
      <c r="D364">
        <v>25</v>
      </c>
      <c r="E364" t="str">
        <f>IF(MOD(D364,2)=0,"EVEN","ODD")</f>
        <v>ODD</v>
      </c>
      <c r="F364" t="str">
        <f>IF(D364&lt;=18,"LOW (1-18)","HIGH (19-36)")</f>
        <v>HIGH (19-36)</v>
      </c>
      <c r="G364">
        <f>INT((D364-1)/6)+1</f>
        <v>5</v>
      </c>
      <c r="H364">
        <f>MOD(D364-1,6)+1</f>
        <v>1</v>
      </c>
      <c r="I364">
        <f>37-D364</f>
        <v>12</v>
      </c>
      <c r="J364">
        <f>ABS(D364-D365)</f>
        <v>10</v>
      </c>
      <c r="K364">
        <f>AVERAGE(D364:D368)</f>
        <v>25</v>
      </c>
      <c r="L364">
        <f>AVERAGE(D364:D383)</f>
        <v>25</v>
      </c>
      <c r="M364">
        <f>K364-L364</f>
        <v>0</v>
      </c>
      <c r="N364" t="str">
        <f>IF(K364&gt;L364,"HIGH ZONE BIAS",IF(K364&lt;L364,"LOW ZONE BIAS","EQUILIBRIUM"))</f>
        <v>EQUILIBRIUM</v>
      </c>
    </row>
    <row r="365">
      <c r="A365">
        <v>27206</v>
      </c>
      <c r="B365" t="str">
        <v>2026-07-21</v>
      </c>
      <c r="C365" t="str">
        <v>Morning</v>
      </c>
      <c r="D365">
        <v>15</v>
      </c>
      <c r="E365" t="str">
        <f>IF(MOD(D365,2)=0,"EVEN","ODD")</f>
        <v>ODD</v>
      </c>
      <c r="F365" t="str">
        <f>IF(D365&lt;=18,"LOW (1-18)","HIGH (19-36)")</f>
        <v>LOW (1-18)</v>
      </c>
      <c r="G365">
        <f>INT((D365-1)/6)+1</f>
        <v>3</v>
      </c>
      <c r="H365">
        <f>MOD(D365-1,6)+1</f>
        <v>3</v>
      </c>
      <c r="I365">
        <f>37-D365</f>
        <v>22</v>
      </c>
      <c r="J365">
        <f>ABS(D365-D366)</f>
        <v>2</v>
      </c>
      <c r="K365">
        <f>AVERAGE(D365:D369)</f>
        <v>15</v>
      </c>
      <c r="L365">
        <f>AVERAGE(D365:D384)</f>
        <v>15</v>
      </c>
      <c r="M365">
        <f>K365-L365</f>
        <v>0</v>
      </c>
      <c r="N365" t="str">
        <f>IF(K365&gt;L365,"HIGH ZONE BIAS",IF(K365&lt;L365,"LOW ZONE BIAS","EQUILIBRIUM"))</f>
        <v>EQUILIBRIUM</v>
      </c>
    </row>
    <row r="366">
      <c r="A366">
        <v>27205</v>
      </c>
      <c r="B366" t="str">
        <v>2026-07-20</v>
      </c>
      <c r="C366" t="str">
        <v>Evening</v>
      </c>
      <c r="D366">
        <v>13</v>
      </c>
      <c r="E366" t="str">
        <f>IF(MOD(D366,2)=0,"EVEN","ODD")</f>
        <v>ODD</v>
      </c>
      <c r="F366" t="str">
        <f>IF(D366&lt;=18,"LOW (1-18)","HIGH (19-36)")</f>
        <v>LOW (1-18)</v>
      </c>
      <c r="G366">
        <f>INT((D366-1)/6)+1</f>
        <v>3</v>
      </c>
      <c r="H366">
        <f>MOD(D366-1,6)+1</f>
        <v>1</v>
      </c>
      <c r="I366">
        <f>37-D366</f>
        <v>24</v>
      </c>
      <c r="J366">
        <f>ABS(D366-D367)</f>
        <v>21</v>
      </c>
      <c r="K366">
        <f>AVERAGE(D366:D370)</f>
        <v>13</v>
      </c>
      <c r="L366">
        <f>AVERAGE(D366:D385)</f>
        <v>13</v>
      </c>
      <c r="M366">
        <f>K366-L366</f>
        <v>0</v>
      </c>
      <c r="N366" t="str">
        <f>IF(K366&gt;L366,"HIGH ZONE BIAS",IF(K366&lt;L366,"LOW ZONE BIAS","EQUILIBRIUM"))</f>
        <v>EQUILIBRIUM</v>
      </c>
    </row>
    <row r="367">
      <c r="A367">
        <v>27204</v>
      </c>
      <c r="B367" t="str">
        <v>2026-07-20</v>
      </c>
      <c r="C367" t="str">
        <v>Afternoon</v>
      </c>
      <c r="D367">
        <v>34</v>
      </c>
      <c r="E367" t="str">
        <f>IF(MOD(D367,2)=0,"EVEN","ODD")</f>
        <v>EVEN</v>
      </c>
      <c r="F367" t="str">
        <f>IF(D367&lt;=18,"LOW (1-18)","HIGH (19-36)")</f>
        <v>HIGH (19-36)</v>
      </c>
      <c r="G367">
        <f>INT((D367-1)/6)+1</f>
        <v>6</v>
      </c>
      <c r="H367">
        <f>MOD(D367-1,6)+1</f>
        <v>4</v>
      </c>
      <c r="I367">
        <f>37-D367</f>
        <v>3</v>
      </c>
      <c r="J367">
        <f>ABS(D367-D368)</f>
        <v>9</v>
      </c>
      <c r="K367">
        <f>AVERAGE(D367:D371)</f>
        <v>34</v>
      </c>
      <c r="L367">
        <f>AVERAGE(D367:D386)</f>
        <v>34</v>
      </c>
      <c r="M367">
        <f>K367-L367</f>
        <v>0</v>
      </c>
      <c r="N367" t="str">
        <f>IF(K367&gt;L367,"HIGH ZONE BIAS",IF(K367&lt;L367,"LOW ZONE BIAS","EQUILIBRIUM"))</f>
        <v>EQUILIBRIUM</v>
      </c>
    </row>
    <row r="368">
      <c r="A368">
        <v>27203</v>
      </c>
      <c r="B368" t="str">
        <v>2026-07-20</v>
      </c>
      <c r="C368" t="str">
        <v>Midday</v>
      </c>
      <c r="D368">
        <v>25</v>
      </c>
      <c r="E368" t="str">
        <f>IF(MOD(D368,2)=0,"EVEN","ODD")</f>
        <v>ODD</v>
      </c>
      <c r="F368" t="str">
        <f>IF(D368&lt;=18,"LOW (1-18)","HIGH (19-36)")</f>
        <v>HIGH (19-36)</v>
      </c>
      <c r="G368">
        <f>INT((D368-1)/6)+1</f>
        <v>5</v>
      </c>
      <c r="H368">
        <f>MOD(D368-1,6)+1</f>
        <v>1</v>
      </c>
      <c r="I368">
        <f>37-D368</f>
        <v>12</v>
      </c>
      <c r="J368">
        <f>ABS(D368-D369)</f>
        <v>6</v>
      </c>
      <c r="K368">
        <f>AVERAGE(D368:D372)</f>
        <v>25</v>
      </c>
      <c r="L368">
        <f>AVERAGE(D368:D387)</f>
        <v>25</v>
      </c>
      <c r="M368">
        <f>K368-L368</f>
        <v>0</v>
      </c>
      <c r="N368" t="str">
        <f>IF(K368&gt;L368,"HIGH ZONE BIAS",IF(K368&lt;L368,"LOW ZONE BIAS","EQUILIBRIUM"))</f>
        <v>EQUILIBRIUM</v>
      </c>
    </row>
    <row r="369">
      <c r="A369">
        <v>27202</v>
      </c>
      <c r="B369" t="str">
        <v>2026-07-20</v>
      </c>
      <c r="C369" t="str">
        <v>Morning</v>
      </c>
      <c r="D369">
        <v>19</v>
      </c>
      <c r="E369" t="str">
        <f>IF(MOD(D369,2)=0,"EVEN","ODD")</f>
        <v>ODD</v>
      </c>
      <c r="F369" t="str">
        <f>IF(D369&lt;=18,"LOW (1-18)","HIGH (19-36)")</f>
        <v>HIGH (19-36)</v>
      </c>
      <c r="G369">
        <f>INT((D369-1)/6)+1</f>
        <v>4</v>
      </c>
      <c r="H369">
        <f>MOD(D369-1,6)+1</f>
        <v>1</v>
      </c>
      <c r="I369">
        <f>37-D369</f>
        <v>18</v>
      </c>
      <c r="J369">
        <f>ABS(D369-D370)</f>
        <v>2</v>
      </c>
      <c r="K369">
        <f>AVERAGE(D369:D373)</f>
        <v>19</v>
      </c>
      <c r="L369">
        <f>AVERAGE(D369:D388)</f>
        <v>19</v>
      </c>
      <c r="M369">
        <f>K369-L369</f>
        <v>0</v>
      </c>
      <c r="N369" t="str">
        <f>IF(K369&gt;L369,"HIGH ZONE BIAS",IF(K369&lt;L369,"LOW ZONE BIAS","EQUILIBRIUM"))</f>
        <v>EQUILIBRIUM</v>
      </c>
    </row>
    <row r="370">
      <c r="A370">
        <v>27201</v>
      </c>
      <c r="B370" t="str">
        <v>2026-07-19</v>
      </c>
      <c r="C370" t="str">
        <v>Evening</v>
      </c>
      <c r="D370">
        <v>17</v>
      </c>
      <c r="E370" t="str">
        <f>IF(MOD(D370,2)=0,"EVEN","ODD")</f>
        <v>ODD</v>
      </c>
      <c r="F370" t="str">
        <f>IF(D370&lt;=18,"LOW (1-18)","HIGH (19-36)")</f>
        <v>LOW (1-18)</v>
      </c>
      <c r="G370">
        <f>INT((D370-1)/6)+1</f>
        <v>3</v>
      </c>
      <c r="H370">
        <f>MOD(D370-1,6)+1</f>
        <v>5</v>
      </c>
      <c r="I370">
        <f>37-D370</f>
        <v>20</v>
      </c>
      <c r="J370">
        <f>ABS(D370-D371)</f>
        <v>15</v>
      </c>
      <c r="K370">
        <f>AVERAGE(D370:D374)</f>
        <v>17</v>
      </c>
      <c r="L370">
        <f>AVERAGE(D370:D389)</f>
        <v>17</v>
      </c>
      <c r="M370">
        <f>K370-L370</f>
        <v>0</v>
      </c>
      <c r="N370" t="str">
        <f>IF(K370&gt;L370,"HIGH ZONE BIAS",IF(K370&lt;L370,"LOW ZONE BIAS","EQUILIBRIUM"))</f>
        <v>EQUILIBRIUM</v>
      </c>
    </row>
    <row r="371">
      <c r="A371">
        <v>27200</v>
      </c>
      <c r="B371" t="str">
        <v>2026-07-19</v>
      </c>
      <c r="C371" t="str">
        <v>Afternoon</v>
      </c>
      <c r="D371">
        <v>2</v>
      </c>
      <c r="E371" t="str">
        <f>IF(MOD(D371,2)=0,"EVEN","ODD")</f>
        <v>EVEN</v>
      </c>
      <c r="F371" t="str">
        <f>IF(D371&lt;=18,"LOW (1-18)","HIGH (19-36)")</f>
        <v>LOW (1-18)</v>
      </c>
      <c r="G371">
        <f>INT((D371-1)/6)+1</f>
        <v>1</v>
      </c>
      <c r="H371">
        <f>MOD(D371-1,6)+1</f>
        <v>2</v>
      </c>
      <c r="I371">
        <f>37-D371</f>
        <v>35</v>
      </c>
      <c r="J371">
        <f>ABS(D371-D372)</f>
        <v>14</v>
      </c>
      <c r="K371">
        <f>AVERAGE(D371:D375)</f>
        <v>2</v>
      </c>
      <c r="L371">
        <f>AVERAGE(D371:D390)</f>
        <v>2</v>
      </c>
      <c r="M371">
        <f>K371-L371</f>
        <v>0</v>
      </c>
      <c r="N371" t="str">
        <f>IF(K371&gt;L371,"HIGH ZONE BIAS",IF(K371&lt;L371,"LOW ZONE BIAS","EQUILIBRIUM"))</f>
        <v>EQUILIBRIUM</v>
      </c>
    </row>
    <row r="372">
      <c r="A372">
        <v>27199</v>
      </c>
      <c r="B372" t="str">
        <v>2026-07-19</v>
      </c>
      <c r="C372" t="str">
        <v>Midday</v>
      </c>
      <c r="D372">
        <v>16</v>
      </c>
      <c r="E372" t="str">
        <f>IF(MOD(D372,2)=0,"EVEN","ODD")</f>
        <v>EVEN</v>
      </c>
      <c r="F372" t="str">
        <f>IF(D372&lt;=18,"LOW (1-18)","HIGH (19-36)")</f>
        <v>LOW (1-18)</v>
      </c>
      <c r="G372">
        <f>INT((D372-1)/6)+1</f>
        <v>3</v>
      </c>
      <c r="H372">
        <f>MOD(D372-1,6)+1</f>
        <v>4</v>
      </c>
      <c r="I372">
        <f>37-D372</f>
        <v>21</v>
      </c>
      <c r="J372">
        <f>ABS(D372-D373)</f>
        <v>13</v>
      </c>
      <c r="K372">
        <f>AVERAGE(D372:D376)</f>
        <v>16</v>
      </c>
      <c r="L372">
        <f>AVERAGE(D372:D391)</f>
        <v>16</v>
      </c>
      <c r="M372">
        <f>K372-L372</f>
        <v>0</v>
      </c>
      <c r="N372" t="str">
        <f>IF(K372&gt;L372,"HIGH ZONE BIAS",IF(K372&lt;L372,"LOW ZONE BIAS","EQUILIBRIUM"))</f>
        <v>EQUILIBRIUM</v>
      </c>
    </row>
    <row r="373">
      <c r="A373">
        <v>27198</v>
      </c>
      <c r="B373" t="str">
        <v>2026-07-19</v>
      </c>
      <c r="C373" t="str">
        <v>Morning</v>
      </c>
      <c r="D373">
        <v>29</v>
      </c>
      <c r="E373" t="str">
        <f>IF(MOD(D373,2)=0,"EVEN","ODD")</f>
        <v>ODD</v>
      </c>
      <c r="F373" t="str">
        <f>IF(D373&lt;=18,"LOW (1-18)","HIGH (19-36)")</f>
        <v>HIGH (19-36)</v>
      </c>
      <c r="G373">
        <f>INT((D373-1)/6)+1</f>
        <v>5</v>
      </c>
      <c r="H373">
        <f>MOD(D373-1,6)+1</f>
        <v>5</v>
      </c>
      <c r="I373">
        <f>37-D373</f>
        <v>8</v>
      </c>
      <c r="J373">
        <f>ABS(D373-D374)</f>
        <v>27</v>
      </c>
      <c r="K373">
        <f>AVERAGE(D373:D377)</f>
        <v>29</v>
      </c>
      <c r="L373">
        <f>AVERAGE(D373:D392)</f>
        <v>29</v>
      </c>
      <c r="M373">
        <f>K373-L373</f>
        <v>0</v>
      </c>
      <c r="N373" t="str">
        <f>IF(K373&gt;L373,"HIGH ZONE BIAS",IF(K373&lt;L373,"LOW ZONE BIAS","EQUILIBRIUM"))</f>
        <v>EQUILIBRIUM</v>
      </c>
    </row>
    <row r="374">
      <c r="A374">
        <v>27197</v>
      </c>
      <c r="B374" t="str">
        <v>2026-07-18</v>
      </c>
      <c r="C374" t="str">
        <v>Evening</v>
      </c>
      <c r="D374">
        <v>2</v>
      </c>
      <c r="E374" t="str">
        <f>IF(MOD(D374,2)=0,"EVEN","ODD")</f>
        <v>EVEN</v>
      </c>
      <c r="F374" t="str">
        <f>IF(D374&lt;=18,"LOW (1-18)","HIGH (19-36)")</f>
        <v>LOW (1-18)</v>
      </c>
      <c r="G374">
        <f>INT((D374-1)/6)+1</f>
        <v>1</v>
      </c>
      <c r="H374">
        <f>MOD(D374-1,6)+1</f>
        <v>2</v>
      </c>
      <c r="I374">
        <f>37-D374</f>
        <v>35</v>
      </c>
      <c r="J374">
        <f>ABS(D374-D375)</f>
        <v>3</v>
      </c>
      <c r="K374">
        <f>AVERAGE(D374:D378)</f>
        <v>2</v>
      </c>
      <c r="L374">
        <f>AVERAGE(D374:D393)</f>
        <v>2</v>
      </c>
      <c r="M374">
        <f>K374-L374</f>
        <v>0</v>
      </c>
      <c r="N374" t="str">
        <f>IF(K374&gt;L374,"HIGH ZONE BIAS",IF(K374&lt;L374,"LOW ZONE BIAS","EQUILIBRIUM"))</f>
        <v>EQUILIBRIUM</v>
      </c>
    </row>
    <row r="375">
      <c r="A375">
        <v>27196</v>
      </c>
      <c r="B375" t="str">
        <v>2026-07-18</v>
      </c>
      <c r="C375" t="str">
        <v>Afternoon</v>
      </c>
      <c r="D375">
        <v>5</v>
      </c>
      <c r="E375" t="str">
        <f>IF(MOD(D375,2)=0,"EVEN","ODD")</f>
        <v>ODD</v>
      </c>
      <c r="F375" t="str">
        <f>IF(D375&lt;=18,"LOW (1-18)","HIGH (19-36)")</f>
        <v>LOW (1-18)</v>
      </c>
      <c r="G375">
        <f>INT((D375-1)/6)+1</f>
        <v>1</v>
      </c>
      <c r="H375">
        <f>MOD(D375-1,6)+1</f>
        <v>5</v>
      </c>
      <c r="I375">
        <f>37-D375</f>
        <v>32</v>
      </c>
      <c r="J375">
        <f>ABS(D375-D376)</f>
        <v>30</v>
      </c>
      <c r="K375">
        <f>AVERAGE(D375:D379)</f>
        <v>5</v>
      </c>
      <c r="L375">
        <f>AVERAGE(D375:D394)</f>
        <v>5</v>
      </c>
      <c r="M375">
        <f>K375-L375</f>
        <v>0</v>
      </c>
      <c r="N375" t="str">
        <f>IF(K375&gt;L375,"HIGH ZONE BIAS",IF(K375&lt;L375,"LOW ZONE BIAS","EQUILIBRIUM"))</f>
        <v>EQUILIBRIUM</v>
      </c>
    </row>
    <row r="376">
      <c r="A376">
        <v>27195</v>
      </c>
      <c r="B376" t="str">
        <v>2026-07-18</v>
      </c>
      <c r="C376" t="str">
        <v>Midday</v>
      </c>
      <c r="D376">
        <v>35</v>
      </c>
      <c r="E376" t="str">
        <f>IF(MOD(D376,2)=0,"EVEN","ODD")</f>
        <v>ODD</v>
      </c>
      <c r="F376" t="str">
        <f>IF(D376&lt;=18,"LOW (1-18)","HIGH (19-36)")</f>
        <v>HIGH (19-36)</v>
      </c>
      <c r="G376">
        <f>INT((D376-1)/6)+1</f>
        <v>6</v>
      </c>
      <c r="H376">
        <f>MOD(D376-1,6)+1</f>
        <v>5</v>
      </c>
      <c r="I376">
        <f>37-D376</f>
        <v>2</v>
      </c>
      <c r="J376">
        <f>ABS(D376-D377)</f>
        <v>5</v>
      </c>
      <c r="K376">
        <f>AVERAGE(D376:D380)</f>
        <v>35</v>
      </c>
      <c r="L376">
        <f>AVERAGE(D376:D395)</f>
        <v>35</v>
      </c>
      <c r="M376">
        <f>K376-L376</f>
        <v>0</v>
      </c>
      <c r="N376" t="str">
        <f>IF(K376&gt;L376,"HIGH ZONE BIAS",IF(K376&lt;L376,"LOW ZONE BIAS","EQUILIBRIUM"))</f>
        <v>EQUILIBRIUM</v>
      </c>
    </row>
    <row r="377">
      <c r="A377">
        <v>27194</v>
      </c>
      <c r="B377" t="str">
        <v>2026-07-18</v>
      </c>
      <c r="C377" t="str">
        <v>Morning</v>
      </c>
      <c r="D377">
        <v>30</v>
      </c>
      <c r="E377" t="str">
        <f>IF(MOD(D377,2)=0,"EVEN","ODD")</f>
        <v>EVEN</v>
      </c>
      <c r="F377" t="str">
        <f>IF(D377&lt;=18,"LOW (1-18)","HIGH (19-36)")</f>
        <v>HIGH (19-36)</v>
      </c>
      <c r="G377">
        <f>INT((D377-1)/6)+1</f>
        <v>5</v>
      </c>
      <c r="H377">
        <f>MOD(D377-1,6)+1</f>
        <v>6</v>
      </c>
      <c r="I377">
        <f>37-D377</f>
        <v>7</v>
      </c>
      <c r="J377">
        <f>ABS(D377-D378)</f>
        <v>2</v>
      </c>
      <c r="K377">
        <f>AVERAGE(D377:D381)</f>
        <v>30</v>
      </c>
      <c r="L377">
        <f>AVERAGE(D377:D396)</f>
        <v>30</v>
      </c>
      <c r="M377">
        <f>K377-L377</f>
        <v>0</v>
      </c>
      <c r="N377" t="str">
        <f>IF(K377&gt;L377,"HIGH ZONE BIAS",IF(K377&lt;L377,"LOW ZONE BIAS","EQUILIBRIUM"))</f>
        <v>EQUILIBRIUM</v>
      </c>
    </row>
    <row r="378">
      <c r="A378">
        <v>27193</v>
      </c>
      <c r="B378" t="str">
        <v>2026-07-17</v>
      </c>
      <c r="C378" t="str">
        <v>Evening</v>
      </c>
      <c r="D378">
        <v>28</v>
      </c>
      <c r="E378" t="str">
        <f>IF(MOD(D378,2)=0,"EVEN","ODD")</f>
        <v>EVEN</v>
      </c>
      <c r="F378" t="str">
        <f>IF(D378&lt;=18,"LOW (1-18)","HIGH (19-36)")</f>
        <v>HIGH (19-36)</v>
      </c>
      <c r="G378">
        <f>INT((D378-1)/6)+1</f>
        <v>5</v>
      </c>
      <c r="H378">
        <f>MOD(D378-1,6)+1</f>
        <v>4</v>
      </c>
      <c r="I378">
        <f>37-D378</f>
        <v>9</v>
      </c>
      <c r="J378">
        <f>ABS(D378-D379)</f>
        <v>1</v>
      </c>
      <c r="K378">
        <f>AVERAGE(D378:D382)</f>
        <v>28</v>
      </c>
      <c r="L378">
        <f>AVERAGE(D378:D397)</f>
        <v>28</v>
      </c>
      <c r="M378">
        <f>K378-L378</f>
        <v>0</v>
      </c>
      <c r="N378" t="str">
        <f>IF(K378&gt;L378,"HIGH ZONE BIAS",IF(K378&lt;L378,"LOW ZONE BIAS","EQUILIBRIUM"))</f>
        <v>EQUILIBRIUM</v>
      </c>
    </row>
    <row r="379">
      <c r="A379">
        <v>27192</v>
      </c>
      <c r="B379" t="str">
        <v>2026-07-17</v>
      </c>
      <c r="C379" t="str">
        <v>Afternoon</v>
      </c>
      <c r="D379">
        <v>27</v>
      </c>
      <c r="E379" t="str">
        <f>IF(MOD(D379,2)=0,"EVEN","ODD")</f>
        <v>ODD</v>
      </c>
      <c r="F379" t="str">
        <f>IF(D379&lt;=18,"LOW (1-18)","HIGH (19-36)")</f>
        <v>HIGH (19-36)</v>
      </c>
      <c r="G379">
        <f>INT((D379-1)/6)+1</f>
        <v>5</v>
      </c>
      <c r="H379">
        <f>MOD(D379-1,6)+1</f>
        <v>3</v>
      </c>
      <c r="I379">
        <f>37-D379</f>
        <v>10</v>
      </c>
      <c r="J379">
        <f>ABS(D379-D380)</f>
        <v>15</v>
      </c>
      <c r="K379">
        <f>AVERAGE(D379:D383)</f>
        <v>27</v>
      </c>
      <c r="L379">
        <f>AVERAGE(D379:D398)</f>
        <v>27</v>
      </c>
      <c r="M379">
        <f>K379-L379</f>
        <v>0</v>
      </c>
      <c r="N379" t="str">
        <f>IF(K379&gt;L379,"HIGH ZONE BIAS",IF(K379&lt;L379,"LOW ZONE BIAS","EQUILIBRIUM"))</f>
        <v>EQUILIBRIUM</v>
      </c>
    </row>
    <row r="380">
      <c r="A380">
        <v>27191</v>
      </c>
      <c r="B380" t="str">
        <v>2026-07-17</v>
      </c>
      <c r="C380" t="str">
        <v>Midday</v>
      </c>
      <c r="D380">
        <v>12</v>
      </c>
      <c r="E380" t="str">
        <f>IF(MOD(D380,2)=0,"EVEN","ODD")</f>
        <v>EVEN</v>
      </c>
      <c r="F380" t="str">
        <f>IF(D380&lt;=18,"LOW (1-18)","HIGH (19-36)")</f>
        <v>LOW (1-18)</v>
      </c>
      <c r="G380">
        <f>INT((D380-1)/6)+1</f>
        <v>2</v>
      </c>
      <c r="H380">
        <f>MOD(D380-1,6)+1</f>
        <v>6</v>
      </c>
      <c r="I380">
        <f>37-D380</f>
        <v>25</v>
      </c>
      <c r="J380">
        <f>ABS(D380-D381)</f>
        <v>2</v>
      </c>
      <c r="K380">
        <f>AVERAGE(D380:D384)</f>
        <v>12</v>
      </c>
      <c r="L380">
        <f>AVERAGE(D380:D399)</f>
        <v>12</v>
      </c>
      <c r="M380">
        <f>K380-L380</f>
        <v>0</v>
      </c>
      <c r="N380" t="str">
        <f>IF(K380&gt;L380,"HIGH ZONE BIAS",IF(K380&lt;L380,"LOW ZONE BIAS","EQUILIBRIUM"))</f>
        <v>EQUILIBRIUM</v>
      </c>
    </row>
    <row r="381">
      <c r="A381">
        <v>27190</v>
      </c>
      <c r="B381" t="str">
        <v>2026-07-17</v>
      </c>
      <c r="C381" t="str">
        <v>Morning</v>
      </c>
      <c r="D381">
        <v>14</v>
      </c>
      <c r="E381" t="str">
        <f>IF(MOD(D381,2)=0,"EVEN","ODD")</f>
        <v>EVEN</v>
      </c>
      <c r="F381" t="str">
        <f>IF(D381&lt;=18,"LOW (1-18)","HIGH (19-36)")</f>
        <v>LOW (1-18)</v>
      </c>
      <c r="G381">
        <f>INT((D381-1)/6)+1</f>
        <v>3</v>
      </c>
      <c r="H381">
        <f>MOD(D381-1,6)+1</f>
        <v>2</v>
      </c>
      <c r="I381">
        <f>37-D381</f>
        <v>23</v>
      </c>
      <c r="J381">
        <f>ABS(D381-D382)</f>
        <v>16</v>
      </c>
      <c r="K381">
        <f>AVERAGE(D381:D385)</f>
        <v>14</v>
      </c>
      <c r="L381">
        <f>AVERAGE(D381:D400)</f>
        <v>14</v>
      </c>
      <c r="M381">
        <f>K381-L381</f>
        <v>0</v>
      </c>
      <c r="N381" t="str">
        <f>IF(K381&gt;L381,"HIGH ZONE BIAS",IF(K381&lt;L381,"LOW ZONE BIAS","EQUILIBRIUM"))</f>
        <v>EQUILIBRIUM</v>
      </c>
    </row>
    <row r="382">
      <c r="A382">
        <v>27189</v>
      </c>
      <c r="B382" t="str">
        <v>2026-07-16</v>
      </c>
      <c r="C382" t="str">
        <v>Evening</v>
      </c>
      <c r="D382">
        <v>30</v>
      </c>
      <c r="E382" t="str">
        <f>IF(MOD(D382,2)=0,"EVEN","ODD")</f>
        <v>EVEN</v>
      </c>
      <c r="F382" t="str">
        <f>IF(D382&lt;=18,"LOW (1-18)","HIGH (19-36)")</f>
        <v>HIGH (19-36)</v>
      </c>
      <c r="G382">
        <f>INT((D382-1)/6)+1</f>
        <v>5</v>
      </c>
      <c r="H382">
        <f>MOD(D382-1,6)+1</f>
        <v>6</v>
      </c>
      <c r="I382">
        <f>37-D382</f>
        <v>7</v>
      </c>
      <c r="J382">
        <f>ABS(D382-D383)</f>
        <v>16</v>
      </c>
      <c r="K382">
        <f>AVERAGE(D382:D386)</f>
        <v>30</v>
      </c>
      <c r="L382">
        <f>AVERAGE(D382:D401)</f>
        <v>30</v>
      </c>
      <c r="M382">
        <f>K382-L382</f>
        <v>0</v>
      </c>
      <c r="N382" t="str">
        <f>IF(K382&gt;L382,"HIGH ZONE BIAS",IF(K382&lt;L382,"LOW ZONE BIAS","EQUILIBRIUM"))</f>
        <v>EQUILIBRIUM</v>
      </c>
    </row>
    <row r="383">
      <c r="A383">
        <v>27188</v>
      </c>
      <c r="B383" t="str">
        <v>2026-07-16</v>
      </c>
      <c r="C383" t="str">
        <v>Afternoon</v>
      </c>
      <c r="D383">
        <v>14</v>
      </c>
      <c r="E383" t="str">
        <f>IF(MOD(D383,2)=0,"EVEN","ODD")</f>
        <v>EVEN</v>
      </c>
      <c r="F383" t="str">
        <f>IF(D383&lt;=18,"LOW (1-18)","HIGH (19-36)")</f>
        <v>LOW (1-18)</v>
      </c>
      <c r="G383">
        <f>INT((D383-1)/6)+1</f>
        <v>3</v>
      </c>
      <c r="H383">
        <f>MOD(D383-1,6)+1</f>
        <v>2</v>
      </c>
      <c r="I383">
        <f>37-D383</f>
        <v>23</v>
      </c>
      <c r="J383">
        <f>ABS(D383-D384)</f>
        <v>5</v>
      </c>
      <c r="K383">
        <f>AVERAGE(D383:D387)</f>
        <v>14</v>
      </c>
      <c r="L383">
        <f>AVERAGE(D383:D402)</f>
        <v>14</v>
      </c>
      <c r="M383">
        <f>K383-L383</f>
        <v>0</v>
      </c>
      <c r="N383" t="str">
        <f>IF(K383&gt;L383,"HIGH ZONE BIAS",IF(K383&lt;L383,"LOW ZONE BIAS","EQUILIBRIUM"))</f>
        <v>EQUILIBRIUM</v>
      </c>
    </row>
    <row r="384">
      <c r="A384">
        <v>27187</v>
      </c>
      <c r="B384" t="str">
        <v>2026-07-16</v>
      </c>
      <c r="C384" t="str">
        <v>Midday</v>
      </c>
      <c r="D384">
        <v>9</v>
      </c>
      <c r="E384" t="str">
        <f>IF(MOD(D384,2)=0,"EVEN","ODD")</f>
        <v>ODD</v>
      </c>
      <c r="F384" t="str">
        <f>IF(D384&lt;=18,"LOW (1-18)","HIGH (19-36)")</f>
        <v>LOW (1-18)</v>
      </c>
      <c r="G384">
        <f>INT((D384-1)/6)+1</f>
        <v>2</v>
      </c>
      <c r="H384">
        <f>MOD(D384-1,6)+1</f>
        <v>3</v>
      </c>
      <c r="I384">
        <f>37-D384</f>
        <v>28</v>
      </c>
      <c r="J384">
        <f>ABS(D384-D385)</f>
        <v>26</v>
      </c>
      <c r="K384">
        <f>AVERAGE(D384:D388)</f>
        <v>9</v>
      </c>
      <c r="L384">
        <f>AVERAGE(D384:D403)</f>
        <v>9</v>
      </c>
      <c r="M384">
        <f>K384-L384</f>
        <v>0</v>
      </c>
      <c r="N384" t="str">
        <f>IF(K384&gt;L384,"HIGH ZONE BIAS",IF(K384&lt;L384,"LOW ZONE BIAS","EQUILIBRIUM"))</f>
        <v>EQUILIBRIUM</v>
      </c>
    </row>
    <row r="385">
      <c r="A385">
        <v>27186</v>
      </c>
      <c r="B385" t="str">
        <v>2026-07-16</v>
      </c>
      <c r="C385" t="str">
        <v>Morning</v>
      </c>
      <c r="D385">
        <v>35</v>
      </c>
      <c r="E385" t="str">
        <f>IF(MOD(D385,2)=0,"EVEN","ODD")</f>
        <v>ODD</v>
      </c>
      <c r="F385" t="str">
        <f>IF(D385&lt;=18,"LOW (1-18)","HIGH (19-36)")</f>
        <v>HIGH (19-36)</v>
      </c>
      <c r="G385">
        <f>INT((D385-1)/6)+1</f>
        <v>6</v>
      </c>
      <c r="H385">
        <f>MOD(D385-1,6)+1</f>
        <v>5</v>
      </c>
      <c r="I385">
        <f>37-D385</f>
        <v>2</v>
      </c>
      <c r="J385">
        <f>ABS(D385-D386)</f>
        <v>34</v>
      </c>
      <c r="K385">
        <f>AVERAGE(D385:D389)</f>
        <v>35</v>
      </c>
      <c r="L385">
        <f>AVERAGE(D385:D404)</f>
        <v>35</v>
      </c>
      <c r="M385">
        <f>K385-L385</f>
        <v>0</v>
      </c>
      <c r="N385" t="str">
        <f>IF(K385&gt;L385,"HIGH ZONE BIAS",IF(K385&lt;L385,"LOW ZONE BIAS","EQUILIBRIUM"))</f>
        <v>EQUILIBRIUM</v>
      </c>
    </row>
    <row r="386">
      <c r="A386">
        <v>27185</v>
      </c>
      <c r="B386" t="str">
        <v>2026-07-15</v>
      </c>
      <c r="C386" t="str">
        <v>Evening</v>
      </c>
      <c r="D386">
        <v>1</v>
      </c>
      <c r="E386" t="str">
        <f>IF(MOD(D386,2)=0,"EVEN","ODD")</f>
        <v>ODD</v>
      </c>
      <c r="F386" t="str">
        <f>IF(D386&lt;=18,"LOW (1-18)","HIGH (19-36)")</f>
        <v>LOW (1-18)</v>
      </c>
      <c r="G386">
        <f>INT((D386-1)/6)+1</f>
        <v>1</v>
      </c>
      <c r="H386">
        <f>MOD(D386-1,6)+1</f>
        <v>1</v>
      </c>
      <c r="I386">
        <f>37-D386</f>
        <v>36</v>
      </c>
      <c r="J386">
        <f>ABS(D386-D387)</f>
        <v>11</v>
      </c>
      <c r="K386">
        <f>AVERAGE(D386:D390)</f>
        <v>1</v>
      </c>
      <c r="L386">
        <f>AVERAGE(D386:D405)</f>
        <v>1</v>
      </c>
      <c r="M386">
        <f>K386-L386</f>
        <v>0</v>
      </c>
      <c r="N386" t="str">
        <f>IF(K386&gt;L386,"HIGH ZONE BIAS",IF(K386&lt;L386,"LOW ZONE BIAS","EQUILIBRIUM"))</f>
        <v>EQUILIBRIUM</v>
      </c>
    </row>
    <row r="387">
      <c r="A387">
        <v>27184</v>
      </c>
      <c r="B387" t="str">
        <v>2026-07-15</v>
      </c>
      <c r="C387" t="str">
        <v>Afternoon</v>
      </c>
      <c r="D387">
        <v>12</v>
      </c>
      <c r="E387" t="str">
        <f>IF(MOD(D387,2)=0,"EVEN","ODD")</f>
        <v>EVEN</v>
      </c>
      <c r="F387" t="str">
        <f>IF(D387&lt;=18,"LOW (1-18)","HIGH (19-36)")</f>
        <v>LOW (1-18)</v>
      </c>
      <c r="G387">
        <f>INT((D387-1)/6)+1</f>
        <v>2</v>
      </c>
      <c r="H387">
        <f>MOD(D387-1,6)+1</f>
        <v>6</v>
      </c>
      <c r="I387">
        <f>37-D387</f>
        <v>25</v>
      </c>
      <c r="J387">
        <f>ABS(D387-D388)</f>
        <v>17</v>
      </c>
      <c r="K387">
        <f>AVERAGE(D387:D391)</f>
        <v>12</v>
      </c>
      <c r="L387">
        <f>AVERAGE(D387:D406)</f>
        <v>12</v>
      </c>
      <c r="M387">
        <f>K387-L387</f>
        <v>0</v>
      </c>
      <c r="N387" t="str">
        <f>IF(K387&gt;L387,"HIGH ZONE BIAS",IF(K387&lt;L387,"LOW ZONE BIAS","EQUILIBRIUM"))</f>
        <v>EQUILIBRIUM</v>
      </c>
    </row>
    <row r="388">
      <c r="A388">
        <v>27183</v>
      </c>
      <c r="B388" t="str">
        <v>2026-07-15</v>
      </c>
      <c r="C388" t="str">
        <v>Midday</v>
      </c>
      <c r="D388">
        <v>29</v>
      </c>
      <c r="E388" t="str">
        <f>IF(MOD(D388,2)=0,"EVEN","ODD")</f>
        <v>ODD</v>
      </c>
      <c r="F388" t="str">
        <f>IF(D388&lt;=18,"LOW (1-18)","HIGH (19-36)")</f>
        <v>HIGH (19-36)</v>
      </c>
      <c r="G388">
        <f>INT((D388-1)/6)+1</f>
        <v>5</v>
      </c>
      <c r="H388">
        <f>MOD(D388-1,6)+1</f>
        <v>5</v>
      </c>
      <c r="I388">
        <f>37-D388</f>
        <v>8</v>
      </c>
      <c r="J388">
        <f>ABS(D388-D389)</f>
        <v>23</v>
      </c>
      <c r="K388">
        <f>AVERAGE(D388:D392)</f>
        <v>29</v>
      </c>
      <c r="L388">
        <f>AVERAGE(D388:D407)</f>
        <v>29</v>
      </c>
      <c r="M388">
        <f>K388-L388</f>
        <v>0</v>
      </c>
      <c r="N388" t="str">
        <f>IF(K388&gt;L388,"HIGH ZONE BIAS",IF(K388&lt;L388,"LOW ZONE BIAS","EQUILIBRIUM"))</f>
        <v>EQUILIBRIUM</v>
      </c>
    </row>
    <row r="389">
      <c r="A389">
        <v>27182</v>
      </c>
      <c r="B389" t="str">
        <v>2026-07-15</v>
      </c>
      <c r="C389" t="str">
        <v>Morning</v>
      </c>
      <c r="D389">
        <v>6</v>
      </c>
      <c r="E389" t="str">
        <f>IF(MOD(D389,2)=0,"EVEN","ODD")</f>
        <v>EVEN</v>
      </c>
      <c r="F389" t="str">
        <f>IF(D389&lt;=18,"LOW (1-18)","HIGH (19-36)")</f>
        <v>LOW (1-18)</v>
      </c>
      <c r="G389">
        <f>INT((D389-1)/6)+1</f>
        <v>1</v>
      </c>
      <c r="H389">
        <f>MOD(D389-1,6)+1</f>
        <v>6</v>
      </c>
      <c r="I389">
        <f>37-D389</f>
        <v>31</v>
      </c>
      <c r="J389">
        <f>ABS(D389-D390)</f>
        <v>25</v>
      </c>
      <c r="K389">
        <f>AVERAGE(D389:D393)</f>
        <v>6</v>
      </c>
      <c r="L389">
        <f>AVERAGE(D389:D408)</f>
        <v>6</v>
      </c>
      <c r="M389">
        <f>K389-L389</f>
        <v>0</v>
      </c>
      <c r="N389" t="str">
        <f>IF(K389&gt;L389,"HIGH ZONE BIAS",IF(K389&lt;L389,"LOW ZONE BIAS","EQUILIBRIUM"))</f>
        <v>EQUILIBRIUM</v>
      </c>
    </row>
    <row r="390">
      <c r="A390">
        <v>27181</v>
      </c>
      <c r="B390" t="str">
        <v>2026-07-14</v>
      </c>
      <c r="C390" t="str">
        <v>Evening</v>
      </c>
      <c r="D390">
        <v>31</v>
      </c>
      <c r="E390" t="str">
        <f>IF(MOD(D390,2)=0,"EVEN","ODD")</f>
        <v>ODD</v>
      </c>
      <c r="F390" t="str">
        <f>IF(D390&lt;=18,"LOW (1-18)","HIGH (19-36)")</f>
        <v>HIGH (19-36)</v>
      </c>
      <c r="G390">
        <f>INT((D390-1)/6)+1</f>
        <v>6</v>
      </c>
      <c r="H390">
        <f>MOD(D390-1,6)+1</f>
        <v>1</v>
      </c>
      <c r="I390">
        <f>37-D390</f>
        <v>6</v>
      </c>
      <c r="J390">
        <f>ABS(D390-D391)</f>
        <v>18</v>
      </c>
      <c r="K390">
        <f>AVERAGE(D390:D394)</f>
        <v>31</v>
      </c>
      <c r="L390">
        <f>AVERAGE(D390:D409)</f>
        <v>31</v>
      </c>
      <c r="M390">
        <f>K390-L390</f>
        <v>0</v>
      </c>
      <c r="N390" t="str">
        <f>IF(K390&gt;L390,"HIGH ZONE BIAS",IF(K390&lt;L390,"LOW ZONE BIAS","EQUILIBRIUM"))</f>
        <v>EQUILIBRIUM</v>
      </c>
    </row>
    <row r="391">
      <c r="A391">
        <v>27180</v>
      </c>
      <c r="B391" t="str">
        <v>2026-07-14</v>
      </c>
      <c r="C391" t="str">
        <v>Afternoon</v>
      </c>
      <c r="D391">
        <v>13</v>
      </c>
      <c r="E391" t="str">
        <f>IF(MOD(D391,2)=0,"EVEN","ODD")</f>
        <v>ODD</v>
      </c>
      <c r="F391" t="str">
        <f>IF(D391&lt;=18,"LOW (1-18)","HIGH (19-36)")</f>
        <v>LOW (1-18)</v>
      </c>
      <c r="G391">
        <f>INT((D391-1)/6)+1</f>
        <v>3</v>
      </c>
      <c r="H391">
        <f>MOD(D391-1,6)+1</f>
        <v>1</v>
      </c>
      <c r="I391">
        <f>37-D391</f>
        <v>24</v>
      </c>
      <c r="J391">
        <f>ABS(D391-D392)</f>
        <v>3</v>
      </c>
      <c r="K391">
        <f>AVERAGE(D391:D395)</f>
        <v>13</v>
      </c>
      <c r="L391">
        <f>AVERAGE(D391:D410)</f>
        <v>13</v>
      </c>
      <c r="M391">
        <f>K391-L391</f>
        <v>0</v>
      </c>
      <c r="N391" t="str">
        <f>IF(K391&gt;L391,"HIGH ZONE BIAS",IF(K391&lt;L391,"LOW ZONE BIAS","EQUILIBRIUM"))</f>
        <v>EQUILIBRIUM</v>
      </c>
    </row>
    <row r="392">
      <c r="A392">
        <v>27179</v>
      </c>
      <c r="B392" t="str">
        <v>2026-07-14</v>
      </c>
      <c r="C392" t="str">
        <v>Midday</v>
      </c>
      <c r="D392">
        <v>10</v>
      </c>
      <c r="E392" t="str">
        <f>IF(MOD(D392,2)=0,"EVEN","ODD")</f>
        <v>EVEN</v>
      </c>
      <c r="F392" t="str">
        <f>IF(D392&lt;=18,"LOW (1-18)","HIGH (19-36)")</f>
        <v>LOW (1-18)</v>
      </c>
      <c r="G392">
        <f>INT((D392-1)/6)+1</f>
        <v>2</v>
      </c>
      <c r="H392">
        <f>MOD(D392-1,6)+1</f>
        <v>4</v>
      </c>
      <c r="I392">
        <f>37-D392</f>
        <v>27</v>
      </c>
      <c r="J392">
        <f>ABS(D392-D393)</f>
        <v>19</v>
      </c>
      <c r="K392">
        <f>AVERAGE(D392:D396)</f>
        <v>10</v>
      </c>
      <c r="L392">
        <f>AVERAGE(D392:D411)</f>
        <v>10</v>
      </c>
      <c r="M392">
        <f>K392-L392</f>
        <v>0</v>
      </c>
      <c r="N392" t="str">
        <f>IF(K392&gt;L392,"HIGH ZONE BIAS",IF(K392&lt;L392,"LOW ZONE BIAS","EQUILIBRIUM"))</f>
        <v>EQUILIBRIUM</v>
      </c>
    </row>
    <row r="393">
      <c r="A393">
        <v>27178</v>
      </c>
      <c r="B393" t="str">
        <v>2026-07-14</v>
      </c>
      <c r="C393" t="str">
        <v>Morning</v>
      </c>
      <c r="D393">
        <v>29</v>
      </c>
      <c r="E393" t="str">
        <f>IF(MOD(D393,2)=0,"EVEN","ODD")</f>
        <v>ODD</v>
      </c>
      <c r="F393" t="str">
        <f>IF(D393&lt;=18,"LOW (1-18)","HIGH (19-36)")</f>
        <v>HIGH (19-36)</v>
      </c>
      <c r="G393">
        <f>INT((D393-1)/6)+1</f>
        <v>5</v>
      </c>
      <c r="H393">
        <f>MOD(D393-1,6)+1</f>
        <v>5</v>
      </c>
      <c r="I393">
        <f>37-D393</f>
        <v>8</v>
      </c>
      <c r="J393">
        <f>ABS(D393-D394)</f>
        <v>7</v>
      </c>
      <c r="K393">
        <f>AVERAGE(D393:D397)</f>
        <v>29</v>
      </c>
      <c r="L393">
        <f>AVERAGE(D393:D412)</f>
        <v>29</v>
      </c>
      <c r="M393">
        <f>K393-L393</f>
        <v>0</v>
      </c>
      <c r="N393" t="str">
        <f>IF(K393&gt;L393,"HIGH ZONE BIAS",IF(K393&lt;L393,"LOW ZONE BIAS","EQUILIBRIUM"))</f>
        <v>EQUILIBRIUM</v>
      </c>
    </row>
    <row r="394">
      <c r="A394">
        <v>27177</v>
      </c>
      <c r="B394" t="str">
        <v>2026-07-13</v>
      </c>
      <c r="C394" t="str">
        <v>Evening</v>
      </c>
      <c r="D394">
        <v>22</v>
      </c>
      <c r="E394" t="str">
        <f>IF(MOD(D394,2)=0,"EVEN","ODD")</f>
        <v>EVEN</v>
      </c>
      <c r="F394" t="str">
        <f>IF(D394&lt;=18,"LOW (1-18)","HIGH (19-36)")</f>
        <v>HIGH (19-36)</v>
      </c>
      <c r="G394">
        <f>INT((D394-1)/6)+1</f>
        <v>4</v>
      </c>
      <c r="H394">
        <f>MOD(D394-1,6)+1</f>
        <v>4</v>
      </c>
      <c r="I394">
        <f>37-D394</f>
        <v>15</v>
      </c>
      <c r="J394">
        <f>ABS(D394-D395)</f>
        <v>4</v>
      </c>
      <c r="K394">
        <f>AVERAGE(D394:D398)</f>
        <v>22</v>
      </c>
      <c r="L394">
        <f>AVERAGE(D394:D413)</f>
        <v>22</v>
      </c>
      <c r="M394">
        <f>K394-L394</f>
        <v>0</v>
      </c>
      <c r="N394" t="str">
        <f>IF(K394&gt;L394,"HIGH ZONE BIAS",IF(K394&lt;L394,"LOW ZONE BIAS","EQUILIBRIUM"))</f>
        <v>EQUILIBRIUM</v>
      </c>
    </row>
    <row r="395">
      <c r="A395">
        <v>27176</v>
      </c>
      <c r="B395" t="str">
        <v>2026-07-13</v>
      </c>
      <c r="C395" t="str">
        <v>Afternoon</v>
      </c>
      <c r="D395">
        <v>18</v>
      </c>
      <c r="E395" t="str">
        <f>IF(MOD(D395,2)=0,"EVEN","ODD")</f>
        <v>EVEN</v>
      </c>
      <c r="F395" t="str">
        <f>IF(D395&lt;=18,"LOW (1-18)","HIGH (19-36)")</f>
        <v>LOW (1-18)</v>
      </c>
      <c r="G395">
        <f>INT((D395-1)/6)+1</f>
        <v>3</v>
      </c>
      <c r="H395">
        <f>MOD(D395-1,6)+1</f>
        <v>6</v>
      </c>
      <c r="I395">
        <f>37-D395</f>
        <v>19</v>
      </c>
      <c r="J395">
        <f>ABS(D395-D396)</f>
        <v>5</v>
      </c>
      <c r="K395">
        <f>AVERAGE(D395:D399)</f>
        <v>18</v>
      </c>
      <c r="L395">
        <f>AVERAGE(D395:D414)</f>
        <v>18</v>
      </c>
      <c r="M395">
        <f>K395-L395</f>
        <v>0</v>
      </c>
      <c r="N395" t="str">
        <f>IF(K395&gt;L395,"HIGH ZONE BIAS",IF(K395&lt;L395,"LOW ZONE BIAS","EQUILIBRIUM"))</f>
        <v>EQUILIBRIUM</v>
      </c>
    </row>
    <row r="396">
      <c r="A396">
        <v>27175</v>
      </c>
      <c r="B396" t="str">
        <v>2026-07-13</v>
      </c>
      <c r="C396" t="str">
        <v>Midday</v>
      </c>
      <c r="D396">
        <v>13</v>
      </c>
      <c r="E396" t="str">
        <f>IF(MOD(D396,2)=0,"EVEN","ODD")</f>
        <v>ODD</v>
      </c>
      <c r="F396" t="str">
        <f>IF(D396&lt;=18,"LOW (1-18)","HIGH (19-36)")</f>
        <v>LOW (1-18)</v>
      </c>
      <c r="G396">
        <f>INT((D396-1)/6)+1</f>
        <v>3</v>
      </c>
      <c r="H396">
        <f>MOD(D396-1,6)+1</f>
        <v>1</v>
      </c>
      <c r="I396">
        <f>37-D396</f>
        <v>24</v>
      </c>
      <c r="J396">
        <f>ABS(D396-D397)</f>
        <v>9</v>
      </c>
      <c r="K396">
        <f>AVERAGE(D396:D400)</f>
        <v>13</v>
      </c>
      <c r="L396">
        <f>AVERAGE(D396:D415)</f>
        <v>13</v>
      </c>
      <c r="M396">
        <f>K396-L396</f>
        <v>0</v>
      </c>
      <c r="N396" t="str">
        <f>IF(K396&gt;L396,"HIGH ZONE BIAS",IF(K396&lt;L396,"LOW ZONE BIAS","EQUILIBRIUM"))</f>
        <v>EQUILIBRIUM</v>
      </c>
    </row>
    <row r="397">
      <c r="A397">
        <v>27174</v>
      </c>
      <c r="B397" t="str">
        <v>2026-07-13</v>
      </c>
      <c r="C397" t="str">
        <v>Morning</v>
      </c>
      <c r="D397">
        <v>22</v>
      </c>
      <c r="E397" t="str">
        <f>IF(MOD(D397,2)=0,"EVEN","ODD")</f>
        <v>EVEN</v>
      </c>
      <c r="F397" t="str">
        <f>IF(D397&lt;=18,"LOW (1-18)","HIGH (19-36)")</f>
        <v>HIGH (19-36)</v>
      </c>
      <c r="G397">
        <f>INT((D397-1)/6)+1</f>
        <v>4</v>
      </c>
      <c r="H397">
        <f>MOD(D397-1,6)+1</f>
        <v>4</v>
      </c>
      <c r="I397">
        <f>37-D397</f>
        <v>15</v>
      </c>
      <c r="J397">
        <f>ABS(D397-D398)</f>
        <v>13</v>
      </c>
      <c r="K397">
        <f>AVERAGE(D397:D401)</f>
        <v>22</v>
      </c>
      <c r="L397">
        <f>AVERAGE(D397:D416)</f>
        <v>22</v>
      </c>
      <c r="M397">
        <f>K397-L397</f>
        <v>0</v>
      </c>
      <c r="N397" t="str">
        <f>IF(K397&gt;L397,"HIGH ZONE BIAS",IF(K397&lt;L397,"LOW ZONE BIAS","EQUILIBRIUM"))</f>
        <v>EQUILIBRIUM</v>
      </c>
    </row>
    <row r="398">
      <c r="A398">
        <v>27173</v>
      </c>
      <c r="B398" t="str">
        <v>2026-07-12</v>
      </c>
      <c r="C398" t="str">
        <v>Evening</v>
      </c>
      <c r="D398">
        <v>9</v>
      </c>
      <c r="E398" t="str">
        <f>IF(MOD(D398,2)=0,"EVEN","ODD")</f>
        <v>ODD</v>
      </c>
      <c r="F398" t="str">
        <f>IF(D398&lt;=18,"LOW (1-18)","HIGH (19-36)")</f>
        <v>LOW (1-18)</v>
      </c>
      <c r="G398">
        <f>INT((D398-1)/6)+1</f>
        <v>2</v>
      </c>
      <c r="H398">
        <f>MOD(D398-1,6)+1</f>
        <v>3</v>
      </c>
      <c r="I398">
        <f>37-D398</f>
        <v>28</v>
      </c>
      <c r="J398">
        <f>ABS(D398-D399)</f>
        <v>6</v>
      </c>
      <c r="K398">
        <f>AVERAGE(D398:D402)</f>
        <v>9</v>
      </c>
      <c r="L398">
        <f>AVERAGE(D398:D417)</f>
        <v>9</v>
      </c>
      <c r="M398">
        <f>K398-L398</f>
        <v>0</v>
      </c>
      <c r="N398" t="str">
        <f>IF(K398&gt;L398,"HIGH ZONE BIAS",IF(K398&lt;L398,"LOW ZONE BIAS","EQUILIBRIUM"))</f>
        <v>EQUILIBRIUM</v>
      </c>
    </row>
    <row r="399">
      <c r="A399">
        <v>27172</v>
      </c>
      <c r="B399" t="str">
        <v>2026-07-12</v>
      </c>
      <c r="C399" t="str">
        <v>Afternoon</v>
      </c>
      <c r="D399">
        <v>15</v>
      </c>
      <c r="E399" t="str">
        <f>IF(MOD(D399,2)=0,"EVEN","ODD")</f>
        <v>ODD</v>
      </c>
      <c r="F399" t="str">
        <f>IF(D399&lt;=18,"LOW (1-18)","HIGH (19-36)")</f>
        <v>LOW (1-18)</v>
      </c>
      <c r="G399">
        <f>INT((D399-1)/6)+1</f>
        <v>3</v>
      </c>
      <c r="H399">
        <f>MOD(D399-1,6)+1</f>
        <v>3</v>
      </c>
      <c r="I399">
        <f>37-D399</f>
        <v>22</v>
      </c>
      <c r="J399">
        <f>ABS(D399-D400)</f>
        <v>1</v>
      </c>
      <c r="K399">
        <f>AVERAGE(D399:D403)</f>
        <v>15</v>
      </c>
      <c r="L399">
        <f>AVERAGE(D399:D418)</f>
        <v>15</v>
      </c>
      <c r="M399">
        <f>K399-L399</f>
        <v>0</v>
      </c>
      <c r="N399" t="str">
        <f>IF(K399&gt;L399,"HIGH ZONE BIAS",IF(K399&lt;L399,"LOW ZONE BIAS","EQUILIBRIUM"))</f>
        <v>EQUILIBRIUM</v>
      </c>
    </row>
    <row r="400">
      <c r="A400">
        <v>27171</v>
      </c>
      <c r="B400" t="str">
        <v>2026-07-12</v>
      </c>
      <c r="C400" t="str">
        <v>Midday</v>
      </c>
      <c r="D400">
        <v>16</v>
      </c>
      <c r="E400" t="str">
        <f>IF(MOD(D400,2)=0,"EVEN","ODD")</f>
        <v>EVEN</v>
      </c>
      <c r="F400" t="str">
        <f>IF(D400&lt;=18,"LOW (1-18)","HIGH (19-36)")</f>
        <v>LOW (1-18)</v>
      </c>
      <c r="G400">
        <f>INT((D400-1)/6)+1</f>
        <v>3</v>
      </c>
      <c r="H400">
        <f>MOD(D400-1,6)+1</f>
        <v>4</v>
      </c>
      <c r="I400">
        <f>37-D400</f>
        <v>21</v>
      </c>
      <c r="J400">
        <f>ABS(D400-D401)</f>
        <v>4</v>
      </c>
      <c r="K400">
        <f>AVERAGE(D400:D404)</f>
        <v>16</v>
      </c>
      <c r="L400">
        <f>AVERAGE(D400:D419)</f>
        <v>16</v>
      </c>
      <c r="M400">
        <f>K400-L400</f>
        <v>0</v>
      </c>
      <c r="N400" t="str">
        <f>IF(K400&gt;L400,"HIGH ZONE BIAS",IF(K400&lt;L400,"LOW ZONE BIAS","EQUILIBRIUM"))</f>
        <v>EQUILIBRIUM</v>
      </c>
    </row>
    <row r="401">
      <c r="A401">
        <v>27170</v>
      </c>
      <c r="B401" t="str">
        <v>2026-07-12</v>
      </c>
      <c r="C401" t="str">
        <v>Morning</v>
      </c>
      <c r="D401">
        <v>12</v>
      </c>
      <c r="E401" t="str">
        <f>IF(MOD(D401,2)=0,"EVEN","ODD")</f>
        <v>EVEN</v>
      </c>
      <c r="F401" t="str">
        <f>IF(D401&lt;=18,"LOW (1-18)","HIGH (19-36)")</f>
        <v>LOW (1-18)</v>
      </c>
      <c r="G401">
        <f>INT((D401-1)/6)+1</f>
        <v>2</v>
      </c>
      <c r="H401">
        <f>MOD(D401-1,6)+1</f>
        <v>6</v>
      </c>
      <c r="I401">
        <f>37-D401</f>
        <v>25</v>
      </c>
      <c r="J401">
        <f>ABS(D401-D402)</f>
        <v>20</v>
      </c>
      <c r="K401">
        <f>AVERAGE(D401:D405)</f>
        <v>12</v>
      </c>
      <c r="L401">
        <f>AVERAGE(D401:D420)</f>
        <v>12</v>
      </c>
      <c r="M401">
        <f>K401-L401</f>
        <v>0</v>
      </c>
      <c r="N401" t="str">
        <f>IF(K401&gt;L401,"HIGH ZONE BIAS",IF(K401&lt;L401,"LOW ZONE BIAS","EQUILIBRIUM"))</f>
        <v>EQUILIBRIUM</v>
      </c>
    </row>
    <row r="402">
      <c r="A402">
        <v>27169</v>
      </c>
      <c r="B402" t="str">
        <v>2026-07-11</v>
      </c>
      <c r="C402" t="str">
        <v>Evening</v>
      </c>
      <c r="D402">
        <v>32</v>
      </c>
      <c r="E402" t="str">
        <f>IF(MOD(D402,2)=0,"EVEN","ODD")</f>
        <v>EVEN</v>
      </c>
      <c r="F402" t="str">
        <f>IF(D402&lt;=18,"LOW (1-18)","HIGH (19-36)")</f>
        <v>HIGH (19-36)</v>
      </c>
      <c r="G402">
        <f>INT((D402-1)/6)+1</f>
        <v>6</v>
      </c>
      <c r="H402">
        <f>MOD(D402-1,6)+1</f>
        <v>2</v>
      </c>
      <c r="I402">
        <f>37-D402</f>
        <v>5</v>
      </c>
      <c r="J402">
        <f>ABS(D402-D403)</f>
        <v>9</v>
      </c>
      <c r="K402">
        <f>AVERAGE(D402:D406)</f>
        <v>32</v>
      </c>
      <c r="L402">
        <f>AVERAGE(D402:D421)</f>
        <v>32</v>
      </c>
      <c r="M402">
        <f>K402-L402</f>
        <v>0</v>
      </c>
      <c r="N402" t="str">
        <f>IF(K402&gt;L402,"HIGH ZONE BIAS",IF(K402&lt;L402,"LOW ZONE BIAS","EQUILIBRIUM"))</f>
        <v>EQUILIBRIUM</v>
      </c>
    </row>
    <row r="403">
      <c r="A403">
        <v>27168</v>
      </c>
      <c r="B403" t="str">
        <v>2026-07-11</v>
      </c>
      <c r="C403" t="str">
        <v>Afternoon</v>
      </c>
      <c r="D403">
        <v>23</v>
      </c>
      <c r="E403" t="str">
        <f>IF(MOD(D403,2)=0,"EVEN","ODD")</f>
        <v>ODD</v>
      </c>
      <c r="F403" t="str">
        <f>IF(D403&lt;=18,"LOW (1-18)","HIGH (19-36)")</f>
        <v>HIGH (19-36)</v>
      </c>
      <c r="G403">
        <f>INT((D403-1)/6)+1</f>
        <v>4</v>
      </c>
      <c r="H403">
        <f>MOD(D403-1,6)+1</f>
        <v>5</v>
      </c>
      <c r="I403">
        <f>37-D403</f>
        <v>14</v>
      </c>
      <c r="J403">
        <f>ABS(D403-D404)</f>
        <v>6</v>
      </c>
      <c r="K403">
        <f>AVERAGE(D403:D407)</f>
        <v>23</v>
      </c>
      <c r="L403">
        <f>AVERAGE(D403:D422)</f>
        <v>23</v>
      </c>
      <c r="M403">
        <f>K403-L403</f>
        <v>0</v>
      </c>
      <c r="N403" t="str">
        <f>IF(K403&gt;L403,"HIGH ZONE BIAS",IF(K403&lt;L403,"LOW ZONE BIAS","EQUILIBRIUM"))</f>
        <v>EQUILIBRIUM</v>
      </c>
    </row>
    <row r="404">
      <c r="A404">
        <v>27167</v>
      </c>
      <c r="B404" t="str">
        <v>2026-07-11</v>
      </c>
      <c r="C404" t="str">
        <v>Midday</v>
      </c>
      <c r="D404">
        <v>29</v>
      </c>
      <c r="E404" t="str">
        <f>IF(MOD(D404,2)=0,"EVEN","ODD")</f>
        <v>ODD</v>
      </c>
      <c r="F404" t="str">
        <f>IF(D404&lt;=18,"LOW (1-18)","HIGH (19-36)")</f>
        <v>HIGH (19-36)</v>
      </c>
      <c r="G404">
        <f>INT((D404-1)/6)+1</f>
        <v>5</v>
      </c>
      <c r="H404">
        <f>MOD(D404-1,6)+1</f>
        <v>5</v>
      </c>
      <c r="I404">
        <f>37-D404</f>
        <v>8</v>
      </c>
      <c r="J404">
        <f>ABS(D404-D405)</f>
        <v>2</v>
      </c>
      <c r="K404">
        <f>AVERAGE(D404:D408)</f>
        <v>29</v>
      </c>
      <c r="L404">
        <f>AVERAGE(D404:D423)</f>
        <v>29</v>
      </c>
      <c r="M404">
        <f>K404-L404</f>
        <v>0</v>
      </c>
      <c r="N404" t="str">
        <f>IF(K404&gt;L404,"HIGH ZONE BIAS",IF(K404&lt;L404,"LOW ZONE BIAS","EQUILIBRIUM"))</f>
        <v>EQUILIBRIUM</v>
      </c>
    </row>
    <row r="405">
      <c r="A405">
        <v>27166</v>
      </c>
      <c r="B405" t="str">
        <v>2026-07-11</v>
      </c>
      <c r="C405" t="str">
        <v>Morning</v>
      </c>
      <c r="D405">
        <v>31</v>
      </c>
      <c r="E405" t="str">
        <f>IF(MOD(D405,2)=0,"EVEN","ODD")</f>
        <v>ODD</v>
      </c>
      <c r="F405" t="str">
        <f>IF(D405&lt;=18,"LOW (1-18)","HIGH (19-36)")</f>
        <v>HIGH (19-36)</v>
      </c>
      <c r="G405">
        <f>INT((D405-1)/6)+1</f>
        <v>6</v>
      </c>
      <c r="H405">
        <f>MOD(D405-1,6)+1</f>
        <v>1</v>
      </c>
      <c r="I405">
        <f>37-D405</f>
        <v>6</v>
      </c>
      <c r="J405">
        <f>ABS(D405-D406)</f>
        <v>18</v>
      </c>
      <c r="K405">
        <f>AVERAGE(D405:D409)</f>
        <v>31</v>
      </c>
      <c r="L405">
        <f>AVERAGE(D405:D424)</f>
        <v>31</v>
      </c>
      <c r="M405">
        <f>K405-L405</f>
        <v>0</v>
      </c>
      <c r="N405" t="str">
        <f>IF(K405&gt;L405,"HIGH ZONE BIAS",IF(K405&lt;L405,"LOW ZONE BIAS","EQUILIBRIUM"))</f>
        <v>EQUILIBRIUM</v>
      </c>
    </row>
    <row r="406">
      <c r="A406">
        <v>27165</v>
      </c>
      <c r="B406" t="str">
        <v>2026-07-10</v>
      </c>
      <c r="C406" t="str">
        <v>Evening</v>
      </c>
      <c r="D406">
        <v>13</v>
      </c>
      <c r="E406" t="str">
        <f>IF(MOD(D406,2)=0,"EVEN","ODD")</f>
        <v>ODD</v>
      </c>
      <c r="F406" t="str">
        <f>IF(D406&lt;=18,"LOW (1-18)","HIGH (19-36)")</f>
        <v>LOW (1-18)</v>
      </c>
      <c r="G406">
        <f>INT((D406-1)/6)+1</f>
        <v>3</v>
      </c>
      <c r="H406">
        <f>MOD(D406-1,6)+1</f>
        <v>1</v>
      </c>
      <c r="I406">
        <f>37-D406</f>
        <v>24</v>
      </c>
      <c r="J406">
        <f>ABS(D406-D407)</f>
        <v>21</v>
      </c>
      <c r="K406">
        <f>AVERAGE(D406:D410)</f>
        <v>13</v>
      </c>
      <c r="L406">
        <f>AVERAGE(D406:D425)</f>
        <v>13</v>
      </c>
      <c r="M406">
        <f>K406-L406</f>
        <v>0</v>
      </c>
      <c r="N406" t="str">
        <f>IF(K406&gt;L406,"HIGH ZONE BIAS",IF(K406&lt;L406,"LOW ZONE BIAS","EQUILIBRIUM"))</f>
        <v>EQUILIBRIUM</v>
      </c>
    </row>
    <row r="407">
      <c r="A407">
        <v>27164</v>
      </c>
      <c r="B407" t="str">
        <v>2026-07-10</v>
      </c>
      <c r="C407" t="str">
        <v>Afternoon</v>
      </c>
      <c r="D407">
        <v>34</v>
      </c>
      <c r="E407" t="str">
        <f>IF(MOD(D407,2)=0,"EVEN","ODD")</f>
        <v>EVEN</v>
      </c>
      <c r="F407" t="str">
        <f>IF(D407&lt;=18,"LOW (1-18)","HIGH (19-36)")</f>
        <v>HIGH (19-36)</v>
      </c>
      <c r="G407">
        <f>INT((D407-1)/6)+1</f>
        <v>6</v>
      </c>
      <c r="H407">
        <f>MOD(D407-1,6)+1</f>
        <v>4</v>
      </c>
      <c r="I407">
        <f>37-D407</f>
        <v>3</v>
      </c>
      <c r="J407">
        <f>ABS(D407-D408)</f>
        <v>29</v>
      </c>
      <c r="K407">
        <f>AVERAGE(D407:D411)</f>
        <v>34</v>
      </c>
      <c r="L407">
        <f>AVERAGE(D407:D426)</f>
        <v>34</v>
      </c>
      <c r="M407">
        <f>K407-L407</f>
        <v>0</v>
      </c>
      <c r="N407" t="str">
        <f>IF(K407&gt;L407,"HIGH ZONE BIAS",IF(K407&lt;L407,"LOW ZONE BIAS","EQUILIBRIUM"))</f>
        <v>EQUILIBRIUM</v>
      </c>
    </row>
    <row r="408">
      <c r="A408">
        <v>27163</v>
      </c>
      <c r="B408" t="str">
        <v>2026-07-10</v>
      </c>
      <c r="C408" t="str">
        <v>Midday</v>
      </c>
      <c r="D408">
        <v>5</v>
      </c>
      <c r="E408" t="str">
        <f>IF(MOD(D408,2)=0,"EVEN","ODD")</f>
        <v>ODD</v>
      </c>
      <c r="F408" t="str">
        <f>IF(D408&lt;=18,"LOW (1-18)","HIGH (19-36)")</f>
        <v>LOW (1-18)</v>
      </c>
      <c r="G408">
        <f>INT((D408-1)/6)+1</f>
        <v>1</v>
      </c>
      <c r="H408">
        <f>MOD(D408-1,6)+1</f>
        <v>5</v>
      </c>
      <c r="I408">
        <f>37-D408</f>
        <v>32</v>
      </c>
      <c r="J408">
        <f>ABS(D408-D409)</f>
        <v>4</v>
      </c>
      <c r="K408">
        <f>AVERAGE(D408:D412)</f>
        <v>5</v>
      </c>
      <c r="L408">
        <f>AVERAGE(D408:D427)</f>
        <v>5</v>
      </c>
      <c r="M408">
        <f>K408-L408</f>
        <v>0</v>
      </c>
      <c r="N408" t="str">
        <f>IF(K408&gt;L408,"HIGH ZONE BIAS",IF(K408&lt;L408,"LOW ZONE BIAS","EQUILIBRIUM"))</f>
        <v>EQUILIBRIUM</v>
      </c>
    </row>
    <row r="409">
      <c r="A409">
        <v>27162</v>
      </c>
      <c r="B409" t="str">
        <v>2026-07-10</v>
      </c>
      <c r="C409" t="str">
        <v>Morning</v>
      </c>
      <c r="D409">
        <v>9</v>
      </c>
      <c r="E409" t="str">
        <f>IF(MOD(D409,2)=0,"EVEN","ODD")</f>
        <v>ODD</v>
      </c>
      <c r="F409" t="str">
        <f>IF(D409&lt;=18,"LOW (1-18)","HIGH (19-36)")</f>
        <v>LOW (1-18)</v>
      </c>
      <c r="G409">
        <f>INT((D409-1)/6)+1</f>
        <v>2</v>
      </c>
      <c r="H409">
        <f>MOD(D409-1,6)+1</f>
        <v>3</v>
      </c>
      <c r="I409">
        <f>37-D409</f>
        <v>28</v>
      </c>
      <c r="J409">
        <f>ABS(D409-D410)</f>
        <v>25</v>
      </c>
      <c r="K409">
        <f>AVERAGE(D409:D413)</f>
        <v>9</v>
      </c>
      <c r="L409">
        <f>AVERAGE(D409:D428)</f>
        <v>9</v>
      </c>
      <c r="M409">
        <f>K409-L409</f>
        <v>0</v>
      </c>
      <c r="N409" t="str">
        <f>IF(K409&gt;L409,"HIGH ZONE BIAS",IF(K409&lt;L409,"LOW ZONE BIAS","EQUILIBRIUM"))</f>
        <v>EQUILIBRIUM</v>
      </c>
    </row>
    <row r="410">
      <c r="A410">
        <v>27161</v>
      </c>
      <c r="B410" t="str">
        <v>2026-07-09</v>
      </c>
      <c r="C410" t="str">
        <v>Evening</v>
      </c>
      <c r="D410">
        <v>34</v>
      </c>
      <c r="E410" t="str">
        <f>IF(MOD(D410,2)=0,"EVEN","ODD")</f>
        <v>EVEN</v>
      </c>
      <c r="F410" t="str">
        <f>IF(D410&lt;=18,"LOW (1-18)","HIGH (19-36)")</f>
        <v>HIGH (19-36)</v>
      </c>
      <c r="G410">
        <f>INT((D410-1)/6)+1</f>
        <v>6</v>
      </c>
      <c r="H410">
        <f>MOD(D410-1,6)+1</f>
        <v>4</v>
      </c>
      <c r="I410">
        <f>37-D410</f>
        <v>3</v>
      </c>
      <c r="J410">
        <f>ABS(D410-D411)</f>
        <v>22</v>
      </c>
      <c r="K410">
        <f>AVERAGE(D410:D414)</f>
        <v>34</v>
      </c>
      <c r="L410">
        <f>AVERAGE(D410:D429)</f>
        <v>34</v>
      </c>
      <c r="M410">
        <f>K410-L410</f>
        <v>0</v>
      </c>
      <c r="N410" t="str">
        <f>IF(K410&gt;L410,"HIGH ZONE BIAS",IF(K410&lt;L410,"LOW ZONE BIAS","EQUILIBRIUM"))</f>
        <v>EQUILIBRIUM</v>
      </c>
    </row>
    <row r="411">
      <c r="A411">
        <v>27160</v>
      </c>
      <c r="B411" t="str">
        <v>2026-07-09</v>
      </c>
      <c r="C411" t="str">
        <v>Afternoon</v>
      </c>
      <c r="D411">
        <v>12</v>
      </c>
      <c r="E411" t="str">
        <f>IF(MOD(D411,2)=0,"EVEN","ODD")</f>
        <v>EVEN</v>
      </c>
      <c r="F411" t="str">
        <f>IF(D411&lt;=18,"LOW (1-18)","HIGH (19-36)")</f>
        <v>LOW (1-18)</v>
      </c>
      <c r="G411">
        <f>INT((D411-1)/6)+1</f>
        <v>2</v>
      </c>
      <c r="H411">
        <f>MOD(D411-1,6)+1</f>
        <v>6</v>
      </c>
      <c r="I411">
        <f>37-D411</f>
        <v>25</v>
      </c>
      <c r="J411">
        <f>ABS(D411-D412)</f>
        <v>4</v>
      </c>
      <c r="K411">
        <f>AVERAGE(D411:D415)</f>
        <v>12</v>
      </c>
      <c r="L411">
        <f>AVERAGE(D411:D430)</f>
        <v>12</v>
      </c>
      <c r="M411">
        <f>K411-L411</f>
        <v>0</v>
      </c>
      <c r="N411" t="str">
        <f>IF(K411&gt;L411,"HIGH ZONE BIAS",IF(K411&lt;L411,"LOW ZONE BIAS","EQUILIBRIUM"))</f>
        <v>EQUILIBRIUM</v>
      </c>
    </row>
    <row r="412">
      <c r="A412">
        <v>27159</v>
      </c>
      <c r="B412" t="str">
        <v>2026-07-09</v>
      </c>
      <c r="C412" t="str">
        <v>Midday</v>
      </c>
      <c r="D412">
        <v>16</v>
      </c>
      <c r="E412" t="str">
        <f>IF(MOD(D412,2)=0,"EVEN","ODD")</f>
        <v>EVEN</v>
      </c>
      <c r="F412" t="str">
        <f>IF(D412&lt;=18,"LOW (1-18)","HIGH (19-36)")</f>
        <v>LOW (1-18)</v>
      </c>
      <c r="G412">
        <f>INT((D412-1)/6)+1</f>
        <v>3</v>
      </c>
      <c r="H412">
        <f>MOD(D412-1,6)+1</f>
        <v>4</v>
      </c>
      <c r="I412">
        <f>37-D412</f>
        <v>21</v>
      </c>
      <c r="J412">
        <f>ABS(D412-D413)</f>
        <v>13</v>
      </c>
      <c r="K412">
        <f>AVERAGE(D412:D416)</f>
        <v>16</v>
      </c>
      <c r="L412">
        <f>AVERAGE(D412:D431)</f>
        <v>16</v>
      </c>
      <c r="M412">
        <f>K412-L412</f>
        <v>0</v>
      </c>
      <c r="N412" t="str">
        <f>IF(K412&gt;L412,"HIGH ZONE BIAS",IF(K412&lt;L412,"LOW ZONE BIAS","EQUILIBRIUM"))</f>
        <v>EQUILIBRIUM</v>
      </c>
    </row>
    <row r="413">
      <c r="A413">
        <v>27158</v>
      </c>
      <c r="B413" t="str">
        <v>2026-07-09</v>
      </c>
      <c r="C413" t="str">
        <v>Morning</v>
      </c>
      <c r="D413">
        <v>3</v>
      </c>
      <c r="E413" t="str">
        <f>IF(MOD(D413,2)=0,"EVEN","ODD")</f>
        <v>ODD</v>
      </c>
      <c r="F413" t="str">
        <f>IF(D413&lt;=18,"LOW (1-18)","HIGH (19-36)")</f>
        <v>LOW (1-18)</v>
      </c>
      <c r="G413">
        <f>INT((D413-1)/6)+1</f>
        <v>1</v>
      </c>
      <c r="H413">
        <f>MOD(D413-1,6)+1</f>
        <v>3</v>
      </c>
      <c r="I413">
        <f>37-D413</f>
        <v>34</v>
      </c>
      <c r="J413">
        <f>ABS(D413-D414)</f>
        <v>2</v>
      </c>
      <c r="K413">
        <f>AVERAGE(D413:D417)</f>
        <v>3</v>
      </c>
      <c r="L413">
        <f>AVERAGE(D413:D432)</f>
        <v>3</v>
      </c>
      <c r="M413">
        <f>K413-L413</f>
        <v>0</v>
      </c>
      <c r="N413" t="str">
        <f>IF(K413&gt;L413,"HIGH ZONE BIAS",IF(K413&lt;L413,"LOW ZONE BIAS","EQUILIBRIUM"))</f>
        <v>EQUILIBRIUM</v>
      </c>
    </row>
    <row r="414">
      <c r="A414">
        <v>27157</v>
      </c>
      <c r="B414" t="str">
        <v>2026-07-08</v>
      </c>
      <c r="C414" t="str">
        <v>Evening</v>
      </c>
      <c r="D414">
        <v>1</v>
      </c>
      <c r="E414" t="str">
        <f>IF(MOD(D414,2)=0,"EVEN","ODD")</f>
        <v>ODD</v>
      </c>
      <c r="F414" t="str">
        <f>IF(D414&lt;=18,"LOW (1-18)","HIGH (19-36)")</f>
        <v>LOW (1-18)</v>
      </c>
      <c r="G414">
        <f>INT((D414-1)/6)+1</f>
        <v>1</v>
      </c>
      <c r="H414">
        <f>MOD(D414-1,6)+1</f>
        <v>1</v>
      </c>
      <c r="I414">
        <f>37-D414</f>
        <v>36</v>
      </c>
      <c r="J414">
        <f>ABS(D414-D415)</f>
        <v>0</v>
      </c>
      <c r="K414">
        <f>AVERAGE(D414:D418)</f>
        <v>1</v>
      </c>
      <c r="L414">
        <f>AVERAGE(D414:D433)</f>
        <v>1</v>
      </c>
      <c r="M414">
        <f>K414-L414</f>
        <v>0</v>
      </c>
      <c r="N414" t="str">
        <f>IF(K414&gt;L414,"HIGH ZONE BIAS",IF(K414&lt;L414,"LOW ZONE BIAS","EQUILIBRIUM"))</f>
        <v>EQUILIBRIUM</v>
      </c>
    </row>
    <row r="415">
      <c r="A415">
        <v>27156</v>
      </c>
      <c r="B415" t="str">
        <v>2026-07-08</v>
      </c>
      <c r="C415" t="str">
        <v>Afternoon</v>
      </c>
      <c r="D415">
        <v>1</v>
      </c>
      <c r="E415" t="str">
        <f>IF(MOD(D415,2)=0,"EVEN","ODD")</f>
        <v>ODD</v>
      </c>
      <c r="F415" t="str">
        <f>IF(D415&lt;=18,"LOW (1-18)","HIGH (19-36)")</f>
        <v>LOW (1-18)</v>
      </c>
      <c r="G415">
        <f>INT((D415-1)/6)+1</f>
        <v>1</v>
      </c>
      <c r="H415">
        <f>MOD(D415-1,6)+1</f>
        <v>1</v>
      </c>
      <c r="I415">
        <f>37-D415</f>
        <v>36</v>
      </c>
      <c r="J415">
        <f>ABS(D415-D416)</f>
        <v>14</v>
      </c>
      <c r="K415">
        <f>AVERAGE(D415:D419)</f>
        <v>1</v>
      </c>
      <c r="L415">
        <f>AVERAGE(D415:D434)</f>
        <v>1</v>
      </c>
      <c r="M415">
        <f>K415-L415</f>
        <v>0</v>
      </c>
      <c r="N415" t="str">
        <f>IF(K415&gt;L415,"HIGH ZONE BIAS",IF(K415&lt;L415,"LOW ZONE BIAS","EQUILIBRIUM"))</f>
        <v>EQUILIBRIUM</v>
      </c>
    </row>
    <row r="416">
      <c r="A416">
        <v>27155</v>
      </c>
      <c r="B416" t="str">
        <v>2026-07-08</v>
      </c>
      <c r="C416" t="str">
        <v>Midday</v>
      </c>
      <c r="D416">
        <v>15</v>
      </c>
      <c r="E416" t="str">
        <f>IF(MOD(D416,2)=0,"EVEN","ODD")</f>
        <v>ODD</v>
      </c>
      <c r="F416" t="str">
        <f>IF(D416&lt;=18,"LOW (1-18)","HIGH (19-36)")</f>
        <v>LOW (1-18)</v>
      </c>
      <c r="G416">
        <f>INT((D416-1)/6)+1</f>
        <v>3</v>
      </c>
      <c r="H416">
        <f>MOD(D416-1,6)+1</f>
        <v>3</v>
      </c>
      <c r="I416">
        <f>37-D416</f>
        <v>22</v>
      </c>
      <c r="J416">
        <f>ABS(D416-D417)</f>
        <v>17</v>
      </c>
      <c r="K416">
        <f>AVERAGE(D416:D420)</f>
        <v>15</v>
      </c>
      <c r="L416">
        <f>AVERAGE(D416:D435)</f>
        <v>15</v>
      </c>
      <c r="M416">
        <f>K416-L416</f>
        <v>0</v>
      </c>
      <c r="N416" t="str">
        <f>IF(K416&gt;L416,"HIGH ZONE BIAS",IF(K416&lt;L416,"LOW ZONE BIAS","EQUILIBRIUM"))</f>
        <v>EQUILIBRIUM</v>
      </c>
    </row>
    <row r="417">
      <c r="A417">
        <v>27154</v>
      </c>
      <c r="B417" t="str">
        <v>2026-07-08</v>
      </c>
      <c r="C417" t="str">
        <v>Morning</v>
      </c>
      <c r="D417">
        <v>32</v>
      </c>
      <c r="E417" t="str">
        <f>IF(MOD(D417,2)=0,"EVEN","ODD")</f>
        <v>EVEN</v>
      </c>
      <c r="F417" t="str">
        <f>IF(D417&lt;=18,"LOW (1-18)","HIGH (19-36)")</f>
        <v>HIGH (19-36)</v>
      </c>
      <c r="G417">
        <f>INT((D417-1)/6)+1</f>
        <v>6</v>
      </c>
      <c r="H417">
        <f>MOD(D417-1,6)+1</f>
        <v>2</v>
      </c>
      <c r="I417">
        <f>37-D417</f>
        <v>5</v>
      </c>
      <c r="J417">
        <f>ABS(D417-D418)</f>
        <v>21</v>
      </c>
      <c r="K417">
        <f>AVERAGE(D417:D421)</f>
        <v>32</v>
      </c>
      <c r="L417">
        <f>AVERAGE(D417:D436)</f>
        <v>32</v>
      </c>
      <c r="M417">
        <f>K417-L417</f>
        <v>0</v>
      </c>
      <c r="N417" t="str">
        <f>IF(K417&gt;L417,"HIGH ZONE BIAS",IF(K417&lt;L417,"LOW ZONE BIAS","EQUILIBRIUM"))</f>
        <v>EQUILIBRIUM</v>
      </c>
    </row>
    <row r="418">
      <c r="A418">
        <v>27153</v>
      </c>
      <c r="B418" t="str">
        <v>2026-07-07</v>
      </c>
      <c r="C418" t="str">
        <v>Evening</v>
      </c>
      <c r="D418">
        <v>11</v>
      </c>
      <c r="E418" t="str">
        <f>IF(MOD(D418,2)=0,"EVEN","ODD")</f>
        <v>ODD</v>
      </c>
      <c r="F418" t="str">
        <f>IF(D418&lt;=18,"LOW (1-18)","HIGH (19-36)")</f>
        <v>LOW (1-18)</v>
      </c>
      <c r="G418">
        <f>INT((D418-1)/6)+1</f>
        <v>2</v>
      </c>
      <c r="H418">
        <f>MOD(D418-1,6)+1</f>
        <v>5</v>
      </c>
      <c r="I418">
        <f>37-D418</f>
        <v>26</v>
      </c>
      <c r="J418">
        <f>ABS(D418-D419)</f>
        <v>23</v>
      </c>
      <c r="K418">
        <f>AVERAGE(D418:D422)</f>
        <v>11</v>
      </c>
      <c r="L418">
        <f>AVERAGE(D418:D437)</f>
        <v>11</v>
      </c>
      <c r="M418">
        <f>K418-L418</f>
        <v>0</v>
      </c>
      <c r="N418" t="str">
        <f>IF(K418&gt;L418,"HIGH ZONE BIAS",IF(K418&lt;L418,"LOW ZONE BIAS","EQUILIBRIUM"))</f>
        <v>EQUILIBRIUM</v>
      </c>
    </row>
    <row r="419">
      <c r="A419">
        <v>27152</v>
      </c>
      <c r="B419" t="str">
        <v>2026-07-07</v>
      </c>
      <c r="C419" t="str">
        <v>Afternoon</v>
      </c>
      <c r="D419">
        <v>34</v>
      </c>
      <c r="E419" t="str">
        <f>IF(MOD(D419,2)=0,"EVEN","ODD")</f>
        <v>EVEN</v>
      </c>
      <c r="F419" t="str">
        <f>IF(D419&lt;=18,"LOW (1-18)","HIGH (19-36)")</f>
        <v>HIGH (19-36)</v>
      </c>
      <c r="G419">
        <f>INT((D419-1)/6)+1</f>
        <v>6</v>
      </c>
      <c r="H419">
        <f>MOD(D419-1,6)+1</f>
        <v>4</v>
      </c>
      <c r="I419">
        <f>37-D419</f>
        <v>3</v>
      </c>
      <c r="J419">
        <f>ABS(D419-D420)</f>
        <v>21</v>
      </c>
      <c r="K419">
        <f>AVERAGE(D419:D423)</f>
        <v>34</v>
      </c>
      <c r="L419">
        <f>AVERAGE(D419:D438)</f>
        <v>34</v>
      </c>
      <c r="M419">
        <f>K419-L419</f>
        <v>0</v>
      </c>
      <c r="N419" t="str">
        <f>IF(K419&gt;L419,"HIGH ZONE BIAS",IF(K419&lt;L419,"LOW ZONE BIAS","EQUILIBRIUM"))</f>
        <v>EQUILIBRIUM</v>
      </c>
    </row>
    <row r="420">
      <c r="A420">
        <v>27151</v>
      </c>
      <c r="B420" t="str">
        <v>2026-07-07</v>
      </c>
      <c r="C420" t="str">
        <v>Midday</v>
      </c>
      <c r="D420">
        <v>13</v>
      </c>
      <c r="E420" t="str">
        <f>IF(MOD(D420,2)=0,"EVEN","ODD")</f>
        <v>ODD</v>
      </c>
      <c r="F420" t="str">
        <f>IF(D420&lt;=18,"LOW (1-18)","HIGH (19-36)")</f>
        <v>LOW (1-18)</v>
      </c>
      <c r="G420">
        <f>INT((D420-1)/6)+1</f>
        <v>3</v>
      </c>
      <c r="H420">
        <f>MOD(D420-1,6)+1</f>
        <v>1</v>
      </c>
      <c r="I420">
        <f>37-D420</f>
        <v>24</v>
      </c>
      <c r="J420">
        <f>ABS(D420-D421)</f>
        <v>13</v>
      </c>
      <c r="K420">
        <f>AVERAGE(D420:D424)</f>
        <v>13</v>
      </c>
      <c r="L420">
        <f>AVERAGE(D420:D439)</f>
        <v>13</v>
      </c>
      <c r="M420">
        <f>K420-L420</f>
        <v>0</v>
      </c>
      <c r="N420" t="str">
        <f>IF(K420&gt;L420,"HIGH ZONE BIAS",IF(K420&lt;L420,"LOW ZONE BIAS","EQUILIBRIUM"))</f>
        <v>EQUILIBRIUM</v>
      </c>
    </row>
    <row r="421">
      <c r="A421">
        <v>27150</v>
      </c>
      <c r="B421" t="str">
        <v>2026-07-07</v>
      </c>
      <c r="C421" t="str">
        <v>Morning</v>
      </c>
      <c r="D421">
        <v>26</v>
      </c>
      <c r="E421" t="str">
        <f>IF(MOD(D421,2)=0,"EVEN","ODD")</f>
        <v>EVEN</v>
      </c>
      <c r="F421" t="str">
        <f>IF(D421&lt;=18,"LOW (1-18)","HIGH (19-36)")</f>
        <v>HIGH (19-36)</v>
      </c>
      <c r="G421">
        <f>INT((D421-1)/6)+1</f>
        <v>5</v>
      </c>
      <c r="H421">
        <f>MOD(D421-1,6)+1</f>
        <v>2</v>
      </c>
      <c r="I421">
        <f>37-D421</f>
        <v>11</v>
      </c>
      <c r="J421">
        <f>ABS(D421-D422)</f>
        <v>23</v>
      </c>
      <c r="K421">
        <f>AVERAGE(D421:D425)</f>
        <v>26</v>
      </c>
      <c r="L421">
        <f>AVERAGE(D421:D440)</f>
        <v>26</v>
      </c>
      <c r="M421">
        <f>K421-L421</f>
        <v>0</v>
      </c>
      <c r="N421" t="str">
        <f>IF(K421&gt;L421,"HIGH ZONE BIAS",IF(K421&lt;L421,"LOW ZONE BIAS","EQUILIBRIUM"))</f>
        <v>EQUILIBRIUM</v>
      </c>
    </row>
    <row r="422">
      <c r="A422">
        <v>27149</v>
      </c>
      <c r="B422" t="str">
        <v>2026-07-06</v>
      </c>
      <c r="C422" t="str">
        <v>Evening</v>
      </c>
      <c r="D422">
        <v>3</v>
      </c>
      <c r="E422" t="str">
        <f>IF(MOD(D422,2)=0,"EVEN","ODD")</f>
        <v>ODD</v>
      </c>
      <c r="F422" t="str">
        <f>IF(D422&lt;=18,"LOW (1-18)","HIGH (19-36)")</f>
        <v>LOW (1-18)</v>
      </c>
      <c r="G422">
        <f>INT((D422-1)/6)+1</f>
        <v>1</v>
      </c>
      <c r="H422">
        <f>MOD(D422-1,6)+1</f>
        <v>3</v>
      </c>
      <c r="I422">
        <f>37-D422</f>
        <v>34</v>
      </c>
      <c r="J422">
        <f>ABS(D422-D423)</f>
        <v>32</v>
      </c>
      <c r="K422">
        <f>AVERAGE(D422:D426)</f>
        <v>3</v>
      </c>
      <c r="L422">
        <f>AVERAGE(D422:D441)</f>
        <v>3</v>
      </c>
      <c r="M422">
        <f>K422-L422</f>
        <v>0</v>
      </c>
      <c r="N422" t="str">
        <f>IF(K422&gt;L422,"HIGH ZONE BIAS",IF(K422&lt;L422,"LOW ZONE BIAS","EQUILIBRIUM"))</f>
        <v>EQUILIBRIUM</v>
      </c>
    </row>
    <row r="423">
      <c r="A423">
        <v>27148</v>
      </c>
      <c r="B423" t="str">
        <v>2026-07-06</v>
      </c>
      <c r="C423" t="str">
        <v>Afternoon</v>
      </c>
      <c r="D423">
        <v>35</v>
      </c>
      <c r="E423" t="str">
        <f>IF(MOD(D423,2)=0,"EVEN","ODD")</f>
        <v>ODD</v>
      </c>
      <c r="F423" t="str">
        <f>IF(D423&lt;=18,"LOW (1-18)","HIGH (19-36)")</f>
        <v>HIGH (19-36)</v>
      </c>
      <c r="G423">
        <f>INT((D423-1)/6)+1</f>
        <v>6</v>
      </c>
      <c r="H423">
        <f>MOD(D423-1,6)+1</f>
        <v>5</v>
      </c>
      <c r="I423">
        <f>37-D423</f>
        <v>2</v>
      </c>
      <c r="J423">
        <f>ABS(D423-D424)</f>
        <v>27</v>
      </c>
      <c r="K423">
        <f>AVERAGE(D423:D427)</f>
        <v>35</v>
      </c>
      <c r="L423">
        <f>AVERAGE(D423:D442)</f>
        <v>35</v>
      </c>
      <c r="M423">
        <f>K423-L423</f>
        <v>0</v>
      </c>
      <c r="N423" t="str">
        <f>IF(K423&gt;L423,"HIGH ZONE BIAS",IF(K423&lt;L423,"LOW ZONE BIAS","EQUILIBRIUM"))</f>
        <v>EQUILIBRIUM</v>
      </c>
    </row>
    <row r="424">
      <c r="A424">
        <v>27147</v>
      </c>
      <c r="B424" t="str">
        <v>2026-07-06</v>
      </c>
      <c r="C424" t="str">
        <v>Midday</v>
      </c>
      <c r="D424">
        <v>8</v>
      </c>
      <c r="E424" t="str">
        <f>IF(MOD(D424,2)=0,"EVEN","ODD")</f>
        <v>EVEN</v>
      </c>
      <c r="F424" t="str">
        <f>IF(D424&lt;=18,"LOW (1-18)","HIGH (19-36)")</f>
        <v>LOW (1-18)</v>
      </c>
      <c r="G424">
        <f>INT((D424-1)/6)+1</f>
        <v>2</v>
      </c>
      <c r="H424">
        <f>MOD(D424-1,6)+1</f>
        <v>2</v>
      </c>
      <c r="I424">
        <f>37-D424</f>
        <v>29</v>
      </c>
      <c r="J424">
        <f>ABS(D424-D425)</f>
        <v>27</v>
      </c>
      <c r="K424">
        <f>AVERAGE(D424:D428)</f>
        <v>8</v>
      </c>
      <c r="L424">
        <f>AVERAGE(D424:D443)</f>
        <v>8</v>
      </c>
      <c r="M424">
        <f>K424-L424</f>
        <v>0</v>
      </c>
      <c r="N424" t="str">
        <f>IF(K424&gt;L424,"HIGH ZONE BIAS",IF(K424&lt;L424,"LOW ZONE BIAS","EQUILIBRIUM"))</f>
        <v>EQUILIBRIUM</v>
      </c>
    </row>
    <row r="425">
      <c r="A425">
        <v>27146</v>
      </c>
      <c r="B425" t="str">
        <v>2026-07-06</v>
      </c>
      <c r="C425" t="str">
        <v>Morning</v>
      </c>
      <c r="D425">
        <v>35</v>
      </c>
      <c r="E425" t="str">
        <f>IF(MOD(D425,2)=0,"EVEN","ODD")</f>
        <v>ODD</v>
      </c>
      <c r="F425" t="str">
        <f>IF(D425&lt;=18,"LOW (1-18)","HIGH (19-36)")</f>
        <v>HIGH (19-36)</v>
      </c>
      <c r="G425">
        <f>INT((D425-1)/6)+1</f>
        <v>6</v>
      </c>
      <c r="H425">
        <f>MOD(D425-1,6)+1</f>
        <v>5</v>
      </c>
      <c r="I425">
        <f>37-D425</f>
        <v>2</v>
      </c>
      <c r="J425">
        <f>ABS(D425-D426)</f>
        <v>13</v>
      </c>
      <c r="K425">
        <f>AVERAGE(D425:D429)</f>
        <v>35</v>
      </c>
      <c r="L425">
        <f>AVERAGE(D425:D444)</f>
        <v>35</v>
      </c>
      <c r="M425">
        <f>K425-L425</f>
        <v>0</v>
      </c>
      <c r="N425" t="str">
        <f>IF(K425&gt;L425,"HIGH ZONE BIAS",IF(K425&lt;L425,"LOW ZONE BIAS","EQUILIBRIUM"))</f>
        <v>EQUILIBRIUM</v>
      </c>
    </row>
    <row r="426">
      <c r="A426">
        <v>27145</v>
      </c>
      <c r="B426" t="str">
        <v>2026-07-05</v>
      </c>
      <c r="C426" t="str">
        <v>Evening</v>
      </c>
      <c r="D426">
        <v>22</v>
      </c>
      <c r="E426" t="str">
        <f>IF(MOD(D426,2)=0,"EVEN","ODD")</f>
        <v>EVEN</v>
      </c>
      <c r="F426" t="str">
        <f>IF(D426&lt;=18,"LOW (1-18)","HIGH (19-36)")</f>
        <v>HIGH (19-36)</v>
      </c>
      <c r="G426">
        <f>INT((D426-1)/6)+1</f>
        <v>4</v>
      </c>
      <c r="H426">
        <f>MOD(D426-1,6)+1</f>
        <v>4</v>
      </c>
      <c r="I426">
        <f>37-D426</f>
        <v>15</v>
      </c>
      <c r="J426">
        <f>ABS(D426-D427)</f>
        <v>1</v>
      </c>
      <c r="K426">
        <f>AVERAGE(D426:D430)</f>
        <v>22</v>
      </c>
      <c r="L426">
        <f>AVERAGE(D426:D445)</f>
        <v>22</v>
      </c>
      <c r="M426">
        <f>K426-L426</f>
        <v>0</v>
      </c>
      <c r="N426" t="str">
        <f>IF(K426&gt;L426,"HIGH ZONE BIAS",IF(K426&lt;L426,"LOW ZONE BIAS","EQUILIBRIUM"))</f>
        <v>EQUILIBRIUM</v>
      </c>
    </row>
    <row r="427">
      <c r="A427">
        <v>27144</v>
      </c>
      <c r="B427" t="str">
        <v>2026-07-05</v>
      </c>
      <c r="C427" t="str">
        <v>Afternoon</v>
      </c>
      <c r="D427">
        <v>23</v>
      </c>
      <c r="E427" t="str">
        <f>IF(MOD(D427,2)=0,"EVEN","ODD")</f>
        <v>ODD</v>
      </c>
      <c r="F427" t="str">
        <f>IF(D427&lt;=18,"LOW (1-18)","HIGH (19-36)")</f>
        <v>HIGH (19-36)</v>
      </c>
      <c r="G427">
        <f>INT((D427-1)/6)+1</f>
        <v>4</v>
      </c>
      <c r="H427">
        <f>MOD(D427-1,6)+1</f>
        <v>5</v>
      </c>
      <c r="I427">
        <f>37-D427</f>
        <v>14</v>
      </c>
      <c r="J427">
        <f>ABS(D427-D428)</f>
        <v>20</v>
      </c>
      <c r="K427">
        <f>AVERAGE(D427:D431)</f>
        <v>23</v>
      </c>
      <c r="L427">
        <f>AVERAGE(D427:D446)</f>
        <v>23</v>
      </c>
      <c r="M427">
        <f>K427-L427</f>
        <v>0</v>
      </c>
      <c r="N427" t="str">
        <f>IF(K427&gt;L427,"HIGH ZONE BIAS",IF(K427&lt;L427,"LOW ZONE BIAS","EQUILIBRIUM"))</f>
        <v>EQUILIBRIUM</v>
      </c>
    </row>
    <row r="428">
      <c r="A428">
        <v>27143</v>
      </c>
      <c r="B428" t="str">
        <v>2026-07-05</v>
      </c>
      <c r="C428" t="str">
        <v>Midday</v>
      </c>
      <c r="D428">
        <v>3</v>
      </c>
      <c r="E428" t="str">
        <f>IF(MOD(D428,2)=0,"EVEN","ODD")</f>
        <v>ODD</v>
      </c>
      <c r="F428" t="str">
        <f>IF(D428&lt;=18,"LOW (1-18)","HIGH (19-36)")</f>
        <v>LOW (1-18)</v>
      </c>
      <c r="G428">
        <f>INT((D428-1)/6)+1</f>
        <v>1</v>
      </c>
      <c r="H428">
        <f>MOD(D428-1,6)+1</f>
        <v>3</v>
      </c>
      <c r="I428">
        <f>37-D428</f>
        <v>34</v>
      </c>
      <c r="J428">
        <f>ABS(D428-D429)</f>
        <v>6</v>
      </c>
      <c r="K428">
        <f>AVERAGE(D428:D432)</f>
        <v>3</v>
      </c>
      <c r="L428">
        <f>AVERAGE(D428:D447)</f>
        <v>3</v>
      </c>
      <c r="M428">
        <f>K428-L428</f>
        <v>0</v>
      </c>
      <c r="N428" t="str">
        <f>IF(K428&gt;L428,"HIGH ZONE BIAS",IF(K428&lt;L428,"LOW ZONE BIAS","EQUILIBRIUM"))</f>
        <v>EQUILIBRIUM</v>
      </c>
    </row>
    <row r="429">
      <c r="A429">
        <v>27142</v>
      </c>
      <c r="B429" t="str">
        <v>2026-07-05</v>
      </c>
      <c r="C429" t="str">
        <v>Morning</v>
      </c>
      <c r="D429">
        <v>9</v>
      </c>
      <c r="E429" t="str">
        <f>IF(MOD(D429,2)=0,"EVEN","ODD")</f>
        <v>ODD</v>
      </c>
      <c r="F429" t="str">
        <f>IF(D429&lt;=18,"LOW (1-18)","HIGH (19-36)")</f>
        <v>LOW (1-18)</v>
      </c>
      <c r="G429">
        <f>INT((D429-1)/6)+1</f>
        <v>2</v>
      </c>
      <c r="H429">
        <f>MOD(D429-1,6)+1</f>
        <v>3</v>
      </c>
      <c r="I429">
        <f>37-D429</f>
        <v>28</v>
      </c>
      <c r="J429">
        <f>ABS(D429-D430)</f>
        <v>8</v>
      </c>
      <c r="K429">
        <f>AVERAGE(D429:D433)</f>
        <v>9</v>
      </c>
      <c r="L429">
        <f>AVERAGE(D429:D448)</f>
        <v>9</v>
      </c>
      <c r="M429">
        <f>K429-L429</f>
        <v>0</v>
      </c>
      <c r="N429" t="str">
        <f>IF(K429&gt;L429,"HIGH ZONE BIAS",IF(K429&lt;L429,"LOW ZONE BIAS","EQUILIBRIUM"))</f>
        <v>EQUILIBRIUM</v>
      </c>
    </row>
    <row r="430">
      <c r="A430">
        <v>27141</v>
      </c>
      <c r="B430" t="str">
        <v>2026-07-04</v>
      </c>
      <c r="C430" t="str">
        <v>Evening</v>
      </c>
      <c r="D430">
        <v>17</v>
      </c>
      <c r="E430" t="str">
        <f>IF(MOD(D430,2)=0,"EVEN","ODD")</f>
        <v>ODD</v>
      </c>
      <c r="F430" t="str">
        <f>IF(D430&lt;=18,"LOW (1-18)","HIGH (19-36)")</f>
        <v>LOW (1-18)</v>
      </c>
      <c r="G430">
        <f>INT((D430-1)/6)+1</f>
        <v>3</v>
      </c>
      <c r="H430">
        <f>MOD(D430-1,6)+1</f>
        <v>5</v>
      </c>
      <c r="I430">
        <f>37-D430</f>
        <v>20</v>
      </c>
      <c r="J430">
        <f>ABS(D430-D431)</f>
        <v>2</v>
      </c>
      <c r="K430">
        <f>AVERAGE(D430:D434)</f>
        <v>17</v>
      </c>
      <c r="L430">
        <f>AVERAGE(D430:D449)</f>
        <v>17</v>
      </c>
      <c r="M430">
        <f>K430-L430</f>
        <v>0</v>
      </c>
      <c r="N430" t="str">
        <f>IF(K430&gt;L430,"HIGH ZONE BIAS",IF(K430&lt;L430,"LOW ZONE BIAS","EQUILIBRIUM"))</f>
        <v>EQUILIBRIUM</v>
      </c>
    </row>
    <row r="431">
      <c r="A431">
        <v>27140</v>
      </c>
      <c r="B431" t="str">
        <v>2026-07-04</v>
      </c>
      <c r="C431" t="str">
        <v>Afternoon</v>
      </c>
      <c r="D431">
        <v>19</v>
      </c>
      <c r="E431" t="str">
        <f>IF(MOD(D431,2)=0,"EVEN","ODD")</f>
        <v>ODD</v>
      </c>
      <c r="F431" t="str">
        <f>IF(D431&lt;=18,"LOW (1-18)","HIGH (19-36)")</f>
        <v>HIGH (19-36)</v>
      </c>
      <c r="G431">
        <f>INT((D431-1)/6)+1</f>
        <v>4</v>
      </c>
      <c r="H431">
        <f>MOD(D431-1,6)+1</f>
        <v>1</v>
      </c>
      <c r="I431">
        <f>37-D431</f>
        <v>18</v>
      </c>
      <c r="J431">
        <f>ABS(D431-D432)</f>
        <v>12</v>
      </c>
      <c r="K431">
        <f>AVERAGE(D431:D435)</f>
        <v>19</v>
      </c>
      <c r="L431">
        <f>AVERAGE(D431:D450)</f>
        <v>19</v>
      </c>
      <c r="M431">
        <f>K431-L431</f>
        <v>0</v>
      </c>
      <c r="N431" t="str">
        <f>IF(K431&gt;L431,"HIGH ZONE BIAS",IF(K431&lt;L431,"LOW ZONE BIAS","EQUILIBRIUM"))</f>
        <v>EQUILIBRIUM</v>
      </c>
    </row>
    <row r="432">
      <c r="A432">
        <v>27139</v>
      </c>
      <c r="B432" t="str">
        <v>2026-07-04</v>
      </c>
      <c r="C432" t="str">
        <v>Midday</v>
      </c>
      <c r="D432">
        <v>7</v>
      </c>
      <c r="E432" t="str">
        <f>IF(MOD(D432,2)=0,"EVEN","ODD")</f>
        <v>ODD</v>
      </c>
      <c r="F432" t="str">
        <f>IF(D432&lt;=18,"LOW (1-18)","HIGH (19-36)")</f>
        <v>LOW (1-18)</v>
      </c>
      <c r="G432">
        <f>INT((D432-1)/6)+1</f>
        <v>2</v>
      </c>
      <c r="H432">
        <f>MOD(D432-1,6)+1</f>
        <v>1</v>
      </c>
      <c r="I432">
        <f>37-D432</f>
        <v>30</v>
      </c>
      <c r="J432">
        <f>ABS(D432-D433)</f>
        <v>27</v>
      </c>
      <c r="K432">
        <f>AVERAGE(D432:D436)</f>
        <v>7</v>
      </c>
      <c r="L432">
        <f>AVERAGE(D432:D451)</f>
        <v>7</v>
      </c>
      <c r="M432">
        <f>K432-L432</f>
        <v>0</v>
      </c>
      <c r="N432" t="str">
        <f>IF(K432&gt;L432,"HIGH ZONE BIAS",IF(K432&lt;L432,"LOW ZONE BIAS","EQUILIBRIUM"))</f>
        <v>EQUILIBRIUM</v>
      </c>
    </row>
    <row r="433">
      <c r="A433">
        <v>27138</v>
      </c>
      <c r="B433" t="str">
        <v>2026-07-04</v>
      </c>
      <c r="C433" t="str">
        <v>Morning</v>
      </c>
      <c r="D433">
        <v>34</v>
      </c>
      <c r="E433" t="str">
        <f>IF(MOD(D433,2)=0,"EVEN","ODD")</f>
        <v>EVEN</v>
      </c>
      <c r="F433" t="str">
        <f>IF(D433&lt;=18,"LOW (1-18)","HIGH (19-36)")</f>
        <v>HIGH (19-36)</v>
      </c>
      <c r="G433">
        <f>INT((D433-1)/6)+1</f>
        <v>6</v>
      </c>
      <c r="H433">
        <f>MOD(D433-1,6)+1</f>
        <v>4</v>
      </c>
      <c r="I433">
        <f>37-D433</f>
        <v>3</v>
      </c>
      <c r="J433">
        <f>ABS(D433-D434)</f>
        <v>2</v>
      </c>
      <c r="K433">
        <f>AVERAGE(D433:D437)</f>
        <v>34</v>
      </c>
      <c r="L433">
        <f>AVERAGE(D433:D452)</f>
        <v>34</v>
      </c>
      <c r="M433">
        <f>K433-L433</f>
        <v>0</v>
      </c>
      <c r="N433" t="str">
        <f>IF(K433&gt;L433,"HIGH ZONE BIAS",IF(K433&lt;L433,"LOW ZONE BIAS","EQUILIBRIUM"))</f>
        <v>EQUILIBRIUM</v>
      </c>
    </row>
    <row r="434">
      <c r="A434">
        <v>27137</v>
      </c>
      <c r="B434" t="str">
        <v>2026-07-03</v>
      </c>
      <c r="C434" t="str">
        <v>Evening</v>
      </c>
      <c r="D434">
        <v>36</v>
      </c>
      <c r="E434" t="str">
        <f>IF(MOD(D434,2)=0,"EVEN","ODD")</f>
        <v>EVEN</v>
      </c>
      <c r="F434" t="str">
        <f>IF(D434&lt;=18,"LOW (1-18)","HIGH (19-36)")</f>
        <v>HIGH (19-36)</v>
      </c>
      <c r="G434">
        <f>INT((D434-1)/6)+1</f>
        <v>6</v>
      </c>
      <c r="H434">
        <f>MOD(D434-1,6)+1</f>
        <v>6</v>
      </c>
      <c r="I434">
        <f>37-D434</f>
        <v>1</v>
      </c>
      <c r="J434">
        <f>ABS(D434-D435)</f>
        <v>13</v>
      </c>
      <c r="K434">
        <f>AVERAGE(D434:D438)</f>
        <v>36</v>
      </c>
      <c r="L434">
        <f>AVERAGE(D434:D453)</f>
        <v>36</v>
      </c>
      <c r="M434">
        <f>K434-L434</f>
        <v>0</v>
      </c>
      <c r="N434" t="str">
        <f>IF(K434&gt;L434,"HIGH ZONE BIAS",IF(K434&lt;L434,"LOW ZONE BIAS","EQUILIBRIUM"))</f>
        <v>EQUILIBRIUM</v>
      </c>
    </row>
    <row r="435">
      <c r="A435">
        <v>27136</v>
      </c>
      <c r="B435" t="str">
        <v>2026-07-03</v>
      </c>
      <c r="C435" t="str">
        <v>Afternoon</v>
      </c>
      <c r="D435">
        <v>23</v>
      </c>
      <c r="E435" t="str">
        <f>IF(MOD(D435,2)=0,"EVEN","ODD")</f>
        <v>ODD</v>
      </c>
      <c r="F435" t="str">
        <f>IF(D435&lt;=18,"LOW (1-18)","HIGH (19-36)")</f>
        <v>HIGH (19-36)</v>
      </c>
      <c r="G435">
        <f>INT((D435-1)/6)+1</f>
        <v>4</v>
      </c>
      <c r="H435">
        <f>MOD(D435-1,6)+1</f>
        <v>5</v>
      </c>
      <c r="I435">
        <f>37-D435</f>
        <v>14</v>
      </c>
      <c r="J435">
        <f>ABS(D435-D436)</f>
        <v>5</v>
      </c>
      <c r="K435">
        <f>AVERAGE(D435:D439)</f>
        <v>23</v>
      </c>
      <c r="L435">
        <f>AVERAGE(D435:D454)</f>
        <v>23</v>
      </c>
      <c r="M435">
        <f>K435-L435</f>
        <v>0</v>
      </c>
      <c r="N435" t="str">
        <f>IF(K435&gt;L435,"HIGH ZONE BIAS",IF(K435&lt;L435,"LOW ZONE BIAS","EQUILIBRIUM"))</f>
        <v>EQUILIBRIUM</v>
      </c>
    </row>
    <row r="436">
      <c r="A436">
        <v>27135</v>
      </c>
      <c r="B436" t="str">
        <v>2026-07-03</v>
      </c>
      <c r="C436" t="str">
        <v>Midday</v>
      </c>
      <c r="D436">
        <v>18</v>
      </c>
      <c r="E436" t="str">
        <f>IF(MOD(D436,2)=0,"EVEN","ODD")</f>
        <v>EVEN</v>
      </c>
      <c r="F436" t="str">
        <f>IF(D436&lt;=18,"LOW (1-18)","HIGH (19-36)")</f>
        <v>LOW (1-18)</v>
      </c>
      <c r="G436">
        <f>INT((D436-1)/6)+1</f>
        <v>3</v>
      </c>
      <c r="H436">
        <f>MOD(D436-1,6)+1</f>
        <v>6</v>
      </c>
      <c r="I436">
        <f>37-D436</f>
        <v>19</v>
      </c>
      <c r="J436">
        <f>ABS(D436-D437)</f>
        <v>10</v>
      </c>
      <c r="K436">
        <f>AVERAGE(D436:D440)</f>
        <v>18</v>
      </c>
      <c r="L436">
        <f>AVERAGE(D436:D455)</f>
        <v>18</v>
      </c>
      <c r="M436">
        <f>K436-L436</f>
        <v>0</v>
      </c>
      <c r="N436" t="str">
        <f>IF(K436&gt;L436,"HIGH ZONE BIAS",IF(K436&lt;L436,"LOW ZONE BIAS","EQUILIBRIUM"))</f>
        <v>EQUILIBRIUM</v>
      </c>
    </row>
    <row r="437">
      <c r="A437">
        <v>27134</v>
      </c>
      <c r="B437" t="str">
        <v>2026-07-03</v>
      </c>
      <c r="C437" t="str">
        <v>Morning</v>
      </c>
      <c r="D437">
        <v>8</v>
      </c>
      <c r="E437" t="str">
        <f>IF(MOD(D437,2)=0,"EVEN","ODD")</f>
        <v>EVEN</v>
      </c>
      <c r="F437" t="str">
        <f>IF(D437&lt;=18,"LOW (1-18)","HIGH (19-36)")</f>
        <v>LOW (1-18)</v>
      </c>
      <c r="G437">
        <f>INT((D437-1)/6)+1</f>
        <v>2</v>
      </c>
      <c r="H437">
        <f>MOD(D437-1,6)+1</f>
        <v>2</v>
      </c>
      <c r="I437">
        <f>37-D437</f>
        <v>29</v>
      </c>
      <c r="J437">
        <f>ABS(D437-D438)</f>
        <v>13</v>
      </c>
      <c r="K437">
        <f>AVERAGE(D437:D441)</f>
        <v>8</v>
      </c>
      <c r="L437">
        <f>AVERAGE(D437:D456)</f>
        <v>8</v>
      </c>
      <c r="M437">
        <f>K437-L437</f>
        <v>0</v>
      </c>
      <c r="N437" t="str">
        <f>IF(K437&gt;L437,"HIGH ZONE BIAS",IF(K437&lt;L437,"LOW ZONE BIAS","EQUILIBRIUM"))</f>
        <v>EQUILIBRIUM</v>
      </c>
    </row>
    <row r="438">
      <c r="A438">
        <v>27133</v>
      </c>
      <c r="B438" t="str">
        <v>2026-07-02</v>
      </c>
      <c r="C438" t="str">
        <v>Evening</v>
      </c>
      <c r="D438">
        <v>21</v>
      </c>
      <c r="E438" t="str">
        <f>IF(MOD(D438,2)=0,"EVEN","ODD")</f>
        <v>ODD</v>
      </c>
      <c r="F438" t="str">
        <f>IF(D438&lt;=18,"LOW (1-18)","HIGH (19-36)")</f>
        <v>HIGH (19-36)</v>
      </c>
      <c r="G438">
        <f>INT((D438-1)/6)+1</f>
        <v>4</v>
      </c>
      <c r="H438">
        <f>MOD(D438-1,6)+1</f>
        <v>3</v>
      </c>
      <c r="I438">
        <f>37-D438</f>
        <v>16</v>
      </c>
      <c r="J438">
        <f>ABS(D438-D439)</f>
        <v>1</v>
      </c>
      <c r="K438">
        <f>AVERAGE(D438:D442)</f>
        <v>21</v>
      </c>
      <c r="L438">
        <f>AVERAGE(D438:D457)</f>
        <v>21</v>
      </c>
      <c r="M438">
        <f>K438-L438</f>
        <v>0</v>
      </c>
      <c r="N438" t="str">
        <f>IF(K438&gt;L438,"HIGH ZONE BIAS",IF(K438&lt;L438,"LOW ZONE BIAS","EQUILIBRIUM"))</f>
        <v>EQUILIBRIUM</v>
      </c>
    </row>
    <row r="439">
      <c r="A439">
        <v>27132</v>
      </c>
      <c r="B439" t="str">
        <v>2026-07-02</v>
      </c>
      <c r="C439" t="str">
        <v>Afternoon</v>
      </c>
      <c r="D439">
        <v>20</v>
      </c>
      <c r="E439" t="str">
        <f>IF(MOD(D439,2)=0,"EVEN","ODD")</f>
        <v>EVEN</v>
      </c>
      <c r="F439" t="str">
        <f>IF(D439&lt;=18,"LOW (1-18)","HIGH (19-36)")</f>
        <v>HIGH (19-36)</v>
      </c>
      <c r="G439">
        <f>INT((D439-1)/6)+1</f>
        <v>4</v>
      </c>
      <c r="H439">
        <f>MOD(D439-1,6)+1</f>
        <v>2</v>
      </c>
      <c r="I439">
        <f>37-D439</f>
        <v>17</v>
      </c>
      <c r="J439">
        <f>ABS(D439-D440)</f>
        <v>7</v>
      </c>
      <c r="K439">
        <f>AVERAGE(D439:D443)</f>
        <v>20</v>
      </c>
      <c r="L439">
        <f>AVERAGE(D439:D458)</f>
        <v>20</v>
      </c>
      <c r="M439">
        <f>K439-L439</f>
        <v>0</v>
      </c>
      <c r="N439" t="str">
        <f>IF(K439&gt;L439,"HIGH ZONE BIAS",IF(K439&lt;L439,"LOW ZONE BIAS","EQUILIBRIUM"))</f>
        <v>EQUILIBRIUM</v>
      </c>
    </row>
    <row r="440">
      <c r="A440">
        <v>27131</v>
      </c>
      <c r="B440" t="str">
        <v>2026-07-02</v>
      </c>
      <c r="C440" t="str">
        <v>Midday</v>
      </c>
      <c r="D440">
        <v>13</v>
      </c>
      <c r="E440" t="str">
        <f>IF(MOD(D440,2)=0,"EVEN","ODD")</f>
        <v>ODD</v>
      </c>
      <c r="F440" t="str">
        <f>IF(D440&lt;=18,"LOW (1-18)","HIGH (19-36)")</f>
        <v>LOW (1-18)</v>
      </c>
      <c r="G440">
        <f>INT((D440-1)/6)+1</f>
        <v>3</v>
      </c>
      <c r="H440">
        <f>MOD(D440-1,6)+1</f>
        <v>1</v>
      </c>
      <c r="I440">
        <f>37-D440</f>
        <v>24</v>
      </c>
      <c r="J440">
        <f>ABS(D440-D441)</f>
        <v>5</v>
      </c>
      <c r="K440">
        <f>AVERAGE(D440:D444)</f>
        <v>13</v>
      </c>
      <c r="L440">
        <f>AVERAGE(D440:D459)</f>
        <v>13</v>
      </c>
      <c r="M440">
        <f>K440-L440</f>
        <v>0</v>
      </c>
      <c r="N440" t="str">
        <f>IF(K440&gt;L440,"HIGH ZONE BIAS",IF(K440&lt;L440,"LOW ZONE BIAS","EQUILIBRIUM"))</f>
        <v>EQUILIBRIUM</v>
      </c>
    </row>
    <row r="441">
      <c r="A441">
        <v>27130</v>
      </c>
      <c r="B441" t="str">
        <v>2026-07-02</v>
      </c>
      <c r="C441" t="str">
        <v>Morning</v>
      </c>
      <c r="D441">
        <v>8</v>
      </c>
      <c r="E441" t="str">
        <f>IF(MOD(D441,2)=0,"EVEN","ODD")</f>
        <v>EVEN</v>
      </c>
      <c r="F441" t="str">
        <f>IF(D441&lt;=18,"LOW (1-18)","HIGH (19-36)")</f>
        <v>LOW (1-18)</v>
      </c>
      <c r="G441">
        <f>INT((D441-1)/6)+1</f>
        <v>2</v>
      </c>
      <c r="H441">
        <f>MOD(D441-1,6)+1</f>
        <v>2</v>
      </c>
      <c r="I441">
        <f>37-D441</f>
        <v>29</v>
      </c>
      <c r="J441">
        <f>ABS(D441-D442)</f>
        <v>24</v>
      </c>
      <c r="K441">
        <f>AVERAGE(D441:D445)</f>
        <v>8</v>
      </c>
      <c r="L441">
        <f>AVERAGE(D441:D460)</f>
        <v>8</v>
      </c>
      <c r="M441">
        <f>K441-L441</f>
        <v>0</v>
      </c>
      <c r="N441" t="str">
        <f>IF(K441&gt;L441,"HIGH ZONE BIAS",IF(K441&lt;L441,"LOW ZONE BIAS","EQUILIBRIUM"))</f>
        <v>EQUILIBRIUM</v>
      </c>
    </row>
    <row r="442">
      <c r="A442">
        <v>27129</v>
      </c>
      <c r="B442" t="str">
        <v>2026-07-01</v>
      </c>
      <c r="C442" t="str">
        <v>Evening</v>
      </c>
      <c r="D442">
        <v>32</v>
      </c>
      <c r="E442" t="str">
        <f>IF(MOD(D442,2)=0,"EVEN","ODD")</f>
        <v>EVEN</v>
      </c>
      <c r="F442" t="str">
        <f>IF(D442&lt;=18,"LOW (1-18)","HIGH (19-36)")</f>
        <v>HIGH (19-36)</v>
      </c>
      <c r="G442">
        <f>INT((D442-1)/6)+1</f>
        <v>6</v>
      </c>
      <c r="H442">
        <f>MOD(D442-1,6)+1</f>
        <v>2</v>
      </c>
      <c r="I442">
        <f>37-D442</f>
        <v>5</v>
      </c>
      <c r="J442">
        <f>ABS(D442-D443)</f>
        <v>3</v>
      </c>
      <c r="K442">
        <f>AVERAGE(D442:D446)</f>
        <v>32</v>
      </c>
      <c r="L442">
        <f>AVERAGE(D442:D461)</f>
        <v>32</v>
      </c>
      <c r="M442">
        <f>K442-L442</f>
        <v>0</v>
      </c>
      <c r="N442" t="str">
        <f>IF(K442&gt;L442,"HIGH ZONE BIAS",IF(K442&lt;L442,"LOW ZONE BIAS","EQUILIBRIUM"))</f>
        <v>EQUILIBRIUM</v>
      </c>
    </row>
    <row r="443">
      <c r="A443">
        <v>27128</v>
      </c>
      <c r="B443" t="str">
        <v>2026-07-01</v>
      </c>
      <c r="C443" t="str">
        <v>Afternoon</v>
      </c>
      <c r="D443">
        <v>35</v>
      </c>
      <c r="E443" t="str">
        <f>IF(MOD(D443,2)=0,"EVEN","ODD")</f>
        <v>ODD</v>
      </c>
      <c r="F443" t="str">
        <f>IF(D443&lt;=18,"LOW (1-18)","HIGH (19-36)")</f>
        <v>HIGH (19-36)</v>
      </c>
      <c r="G443">
        <f>INT((D443-1)/6)+1</f>
        <v>6</v>
      </c>
      <c r="H443">
        <f>MOD(D443-1,6)+1</f>
        <v>5</v>
      </c>
      <c r="I443">
        <f>37-D443</f>
        <v>2</v>
      </c>
      <c r="J443">
        <f>ABS(D443-D444)</f>
        <v>32</v>
      </c>
      <c r="K443">
        <f>AVERAGE(D443:D447)</f>
        <v>35</v>
      </c>
      <c r="L443">
        <f>AVERAGE(D443:D462)</f>
        <v>35</v>
      </c>
      <c r="M443">
        <f>K443-L443</f>
        <v>0</v>
      </c>
      <c r="N443" t="str">
        <f>IF(K443&gt;L443,"HIGH ZONE BIAS",IF(K443&lt;L443,"LOW ZONE BIAS","EQUILIBRIUM"))</f>
        <v>EQUILIBRIUM</v>
      </c>
    </row>
    <row r="444">
      <c r="A444">
        <v>27127</v>
      </c>
      <c r="B444" t="str">
        <v>2026-07-01</v>
      </c>
      <c r="C444" t="str">
        <v>Midday</v>
      </c>
      <c r="D444">
        <v>3</v>
      </c>
      <c r="E444" t="str">
        <f>IF(MOD(D444,2)=0,"EVEN","ODD")</f>
        <v>ODD</v>
      </c>
      <c r="F444" t="str">
        <f>IF(D444&lt;=18,"LOW (1-18)","HIGH (19-36)")</f>
        <v>LOW (1-18)</v>
      </c>
      <c r="G444">
        <f>INT((D444-1)/6)+1</f>
        <v>1</v>
      </c>
      <c r="H444">
        <f>MOD(D444-1,6)+1</f>
        <v>3</v>
      </c>
      <c r="I444">
        <f>37-D444</f>
        <v>34</v>
      </c>
      <c r="J444">
        <f>ABS(D444-D445)</f>
        <v>19</v>
      </c>
      <c r="K444">
        <f>AVERAGE(D444:D448)</f>
        <v>3</v>
      </c>
      <c r="L444">
        <f>AVERAGE(D444:D463)</f>
        <v>3</v>
      </c>
      <c r="M444">
        <f>K444-L444</f>
        <v>0</v>
      </c>
      <c r="N444" t="str">
        <f>IF(K444&gt;L444,"HIGH ZONE BIAS",IF(K444&lt;L444,"LOW ZONE BIAS","EQUILIBRIUM"))</f>
        <v>EQUILIBRIUM</v>
      </c>
    </row>
    <row r="445">
      <c r="A445">
        <v>27126</v>
      </c>
      <c r="B445" t="str">
        <v>2026-07-01</v>
      </c>
      <c r="C445" t="str">
        <v>Morning</v>
      </c>
      <c r="D445">
        <v>22</v>
      </c>
      <c r="E445" t="str">
        <f>IF(MOD(D445,2)=0,"EVEN","ODD")</f>
        <v>EVEN</v>
      </c>
      <c r="F445" t="str">
        <f>IF(D445&lt;=18,"LOW (1-18)","HIGH (19-36)")</f>
        <v>HIGH (19-36)</v>
      </c>
      <c r="G445">
        <f>INT((D445-1)/6)+1</f>
        <v>4</v>
      </c>
      <c r="H445">
        <f>MOD(D445-1,6)+1</f>
        <v>4</v>
      </c>
      <c r="I445">
        <f>37-D445</f>
        <v>15</v>
      </c>
      <c r="J445">
        <f>ABS(D445-D446)</f>
        <v>7</v>
      </c>
      <c r="K445">
        <f>AVERAGE(D445:D449)</f>
        <v>22</v>
      </c>
      <c r="L445">
        <f>AVERAGE(D445:D464)</f>
        <v>22</v>
      </c>
      <c r="M445">
        <f>K445-L445</f>
        <v>0</v>
      </c>
      <c r="N445" t="str">
        <f>IF(K445&gt;L445,"HIGH ZONE BIAS",IF(K445&lt;L445,"LOW ZONE BIAS","EQUILIBRIUM"))</f>
        <v>EQUILIBRIUM</v>
      </c>
    </row>
    <row r="446">
      <c r="A446">
        <v>27125</v>
      </c>
      <c r="B446" t="str">
        <v>2026-06-30</v>
      </c>
      <c r="C446" t="str">
        <v>Evening</v>
      </c>
      <c r="D446">
        <v>29</v>
      </c>
      <c r="E446" t="str">
        <f>IF(MOD(D446,2)=0,"EVEN","ODD")</f>
        <v>ODD</v>
      </c>
      <c r="F446" t="str">
        <f>IF(D446&lt;=18,"LOW (1-18)","HIGH (19-36)")</f>
        <v>HIGH (19-36)</v>
      </c>
      <c r="G446">
        <f>INT((D446-1)/6)+1</f>
        <v>5</v>
      </c>
      <c r="H446">
        <f>MOD(D446-1,6)+1</f>
        <v>5</v>
      </c>
      <c r="I446">
        <f>37-D446</f>
        <v>8</v>
      </c>
      <c r="J446">
        <f>ABS(D446-D447)</f>
        <v>3</v>
      </c>
      <c r="K446">
        <f>AVERAGE(D446:D450)</f>
        <v>29</v>
      </c>
      <c r="L446">
        <f>AVERAGE(D446:D465)</f>
        <v>29</v>
      </c>
      <c r="M446">
        <f>K446-L446</f>
        <v>0</v>
      </c>
      <c r="N446" t="str">
        <f>IF(K446&gt;L446,"HIGH ZONE BIAS",IF(K446&lt;L446,"LOW ZONE BIAS","EQUILIBRIUM"))</f>
        <v>EQUILIBRIUM</v>
      </c>
    </row>
    <row r="447">
      <c r="A447">
        <v>27124</v>
      </c>
      <c r="B447" t="str">
        <v>2026-06-30</v>
      </c>
      <c r="C447" t="str">
        <v>Afternoon</v>
      </c>
      <c r="D447">
        <v>32</v>
      </c>
      <c r="E447" t="str">
        <f>IF(MOD(D447,2)=0,"EVEN","ODD")</f>
        <v>EVEN</v>
      </c>
      <c r="F447" t="str">
        <f>IF(D447&lt;=18,"LOW (1-18)","HIGH (19-36)")</f>
        <v>HIGH (19-36)</v>
      </c>
      <c r="G447">
        <f>INT((D447-1)/6)+1</f>
        <v>6</v>
      </c>
      <c r="H447">
        <f>MOD(D447-1,6)+1</f>
        <v>2</v>
      </c>
      <c r="I447">
        <f>37-D447</f>
        <v>5</v>
      </c>
      <c r="J447">
        <f>ABS(D447-D448)</f>
        <v>20</v>
      </c>
      <c r="K447">
        <f>AVERAGE(D447:D451)</f>
        <v>32</v>
      </c>
      <c r="L447">
        <f>AVERAGE(D447:D466)</f>
        <v>32</v>
      </c>
      <c r="M447">
        <f>K447-L447</f>
        <v>0</v>
      </c>
      <c r="N447" t="str">
        <f>IF(K447&gt;L447,"HIGH ZONE BIAS",IF(K447&lt;L447,"LOW ZONE BIAS","EQUILIBRIUM"))</f>
        <v>EQUILIBRIUM</v>
      </c>
    </row>
    <row r="448">
      <c r="A448">
        <v>27123</v>
      </c>
      <c r="B448" t="str">
        <v>2026-06-30</v>
      </c>
      <c r="C448" t="str">
        <v>Midday</v>
      </c>
      <c r="D448">
        <v>12</v>
      </c>
      <c r="E448" t="str">
        <f>IF(MOD(D448,2)=0,"EVEN","ODD")</f>
        <v>EVEN</v>
      </c>
      <c r="F448" t="str">
        <f>IF(D448&lt;=18,"LOW (1-18)","HIGH (19-36)")</f>
        <v>LOW (1-18)</v>
      </c>
      <c r="G448">
        <f>INT((D448-1)/6)+1</f>
        <v>2</v>
      </c>
      <c r="H448">
        <f>MOD(D448-1,6)+1</f>
        <v>6</v>
      </c>
      <c r="I448">
        <f>37-D448</f>
        <v>25</v>
      </c>
      <c r="J448">
        <f>ABS(D448-D449)</f>
        <v>22</v>
      </c>
      <c r="K448">
        <f>AVERAGE(D448:D452)</f>
        <v>12</v>
      </c>
      <c r="L448">
        <f>AVERAGE(D448:D467)</f>
        <v>12</v>
      </c>
      <c r="M448">
        <f>K448-L448</f>
        <v>0</v>
      </c>
      <c r="N448" t="str">
        <f>IF(K448&gt;L448,"HIGH ZONE BIAS",IF(K448&lt;L448,"LOW ZONE BIAS","EQUILIBRIUM"))</f>
        <v>EQUILIBRIUM</v>
      </c>
    </row>
    <row r="449">
      <c r="A449">
        <v>27122</v>
      </c>
      <c r="B449" t="str">
        <v>2026-06-30</v>
      </c>
      <c r="C449" t="str">
        <v>Morning</v>
      </c>
      <c r="D449">
        <v>34</v>
      </c>
      <c r="E449" t="str">
        <f>IF(MOD(D449,2)=0,"EVEN","ODD")</f>
        <v>EVEN</v>
      </c>
      <c r="F449" t="str">
        <f>IF(D449&lt;=18,"LOW (1-18)","HIGH (19-36)")</f>
        <v>HIGH (19-36)</v>
      </c>
      <c r="G449">
        <f>INT((D449-1)/6)+1</f>
        <v>6</v>
      </c>
      <c r="H449">
        <f>MOD(D449-1,6)+1</f>
        <v>4</v>
      </c>
      <c r="I449">
        <f>37-D449</f>
        <v>3</v>
      </c>
      <c r="J449">
        <f>ABS(D449-D450)</f>
        <v>7</v>
      </c>
      <c r="K449">
        <f>AVERAGE(D449:D453)</f>
        <v>34</v>
      </c>
      <c r="L449">
        <f>AVERAGE(D449:D468)</f>
        <v>34</v>
      </c>
      <c r="M449">
        <f>K449-L449</f>
        <v>0</v>
      </c>
      <c r="N449" t="str">
        <f>IF(K449&gt;L449,"HIGH ZONE BIAS",IF(K449&lt;L449,"LOW ZONE BIAS","EQUILIBRIUM"))</f>
        <v>EQUILIBRIUM</v>
      </c>
    </row>
    <row r="450">
      <c r="A450">
        <v>27121</v>
      </c>
      <c r="B450" t="str">
        <v>2026-06-29</v>
      </c>
      <c r="C450" t="str">
        <v>Evening</v>
      </c>
      <c r="D450">
        <v>27</v>
      </c>
      <c r="E450" t="str">
        <f>IF(MOD(D450,2)=0,"EVEN","ODD")</f>
        <v>ODD</v>
      </c>
      <c r="F450" t="str">
        <f>IF(D450&lt;=18,"LOW (1-18)","HIGH (19-36)")</f>
        <v>HIGH (19-36)</v>
      </c>
      <c r="G450">
        <f>INT((D450-1)/6)+1</f>
        <v>5</v>
      </c>
      <c r="H450">
        <f>MOD(D450-1,6)+1</f>
        <v>3</v>
      </c>
      <c r="I450">
        <f>37-D450</f>
        <v>10</v>
      </c>
      <c r="J450">
        <f>ABS(D450-D451)</f>
        <v>8</v>
      </c>
      <c r="K450">
        <f>AVERAGE(D450:D454)</f>
        <v>27</v>
      </c>
      <c r="L450">
        <f>AVERAGE(D450:D469)</f>
        <v>27</v>
      </c>
      <c r="M450">
        <f>K450-L450</f>
        <v>0</v>
      </c>
      <c r="N450" t="str">
        <f>IF(K450&gt;L450,"HIGH ZONE BIAS",IF(K450&lt;L450,"LOW ZONE BIAS","EQUILIBRIUM"))</f>
        <v>EQUILIBRIUM</v>
      </c>
    </row>
    <row r="451">
      <c r="A451">
        <v>27120</v>
      </c>
      <c r="B451" t="str">
        <v>2026-06-29</v>
      </c>
      <c r="C451" t="str">
        <v>Afternoon</v>
      </c>
      <c r="D451">
        <v>35</v>
      </c>
      <c r="E451" t="str">
        <f>IF(MOD(D451,2)=0,"EVEN","ODD")</f>
        <v>ODD</v>
      </c>
      <c r="F451" t="str">
        <f>IF(D451&lt;=18,"LOW (1-18)","HIGH (19-36)")</f>
        <v>HIGH (19-36)</v>
      </c>
      <c r="G451">
        <f>INT((D451-1)/6)+1</f>
        <v>6</v>
      </c>
      <c r="H451">
        <f>MOD(D451-1,6)+1</f>
        <v>5</v>
      </c>
      <c r="I451">
        <f>37-D451</f>
        <v>2</v>
      </c>
      <c r="J451">
        <f>ABS(D451-D452)</f>
        <v>19</v>
      </c>
      <c r="K451">
        <f>AVERAGE(D451:D455)</f>
        <v>35</v>
      </c>
      <c r="L451">
        <f>AVERAGE(D451:D470)</f>
        <v>35</v>
      </c>
      <c r="M451">
        <f>K451-L451</f>
        <v>0</v>
      </c>
      <c r="N451" t="str">
        <f>IF(K451&gt;L451,"HIGH ZONE BIAS",IF(K451&lt;L451,"LOW ZONE BIAS","EQUILIBRIUM"))</f>
        <v>EQUILIBRIUM</v>
      </c>
    </row>
    <row r="452">
      <c r="A452">
        <v>27119</v>
      </c>
      <c r="B452" t="str">
        <v>2026-06-29</v>
      </c>
      <c r="C452" t="str">
        <v>Midday</v>
      </c>
      <c r="D452">
        <v>16</v>
      </c>
      <c r="E452" t="str">
        <f>IF(MOD(D452,2)=0,"EVEN","ODD")</f>
        <v>EVEN</v>
      </c>
      <c r="F452" t="str">
        <f>IF(D452&lt;=18,"LOW (1-18)","HIGH (19-36)")</f>
        <v>LOW (1-18)</v>
      </c>
      <c r="G452">
        <f>INT((D452-1)/6)+1</f>
        <v>3</v>
      </c>
      <c r="H452">
        <f>MOD(D452-1,6)+1</f>
        <v>4</v>
      </c>
      <c r="I452">
        <f>37-D452</f>
        <v>21</v>
      </c>
      <c r="J452">
        <f>ABS(D452-D453)</f>
        <v>4</v>
      </c>
      <c r="K452">
        <f>AVERAGE(D452:D456)</f>
        <v>16</v>
      </c>
      <c r="L452">
        <f>AVERAGE(D452:D471)</f>
        <v>16</v>
      </c>
      <c r="M452">
        <f>K452-L452</f>
        <v>0</v>
      </c>
      <c r="N452" t="str">
        <f>IF(K452&gt;L452,"HIGH ZONE BIAS",IF(K452&lt;L452,"LOW ZONE BIAS","EQUILIBRIUM"))</f>
        <v>EQUILIBRIUM</v>
      </c>
    </row>
    <row r="453">
      <c r="A453">
        <v>27118</v>
      </c>
      <c r="B453" t="str">
        <v>2026-06-29</v>
      </c>
      <c r="C453" t="str">
        <v>Morning</v>
      </c>
      <c r="D453">
        <v>12</v>
      </c>
      <c r="E453" t="str">
        <f>IF(MOD(D453,2)=0,"EVEN","ODD")</f>
        <v>EVEN</v>
      </c>
      <c r="F453" t="str">
        <f>IF(D453&lt;=18,"LOW (1-18)","HIGH (19-36)")</f>
        <v>LOW (1-18)</v>
      </c>
      <c r="G453">
        <f>INT((D453-1)/6)+1</f>
        <v>2</v>
      </c>
      <c r="H453">
        <f>MOD(D453-1,6)+1</f>
        <v>6</v>
      </c>
      <c r="I453">
        <f>37-D453</f>
        <v>25</v>
      </c>
      <c r="J453">
        <f>ABS(D453-D454)</f>
        <v>7</v>
      </c>
      <c r="K453">
        <f>AVERAGE(D453:D457)</f>
        <v>12</v>
      </c>
      <c r="L453">
        <f>AVERAGE(D453:D472)</f>
        <v>12</v>
      </c>
      <c r="M453">
        <f>K453-L453</f>
        <v>0</v>
      </c>
      <c r="N453" t="str">
        <f>IF(K453&gt;L453,"HIGH ZONE BIAS",IF(K453&lt;L453,"LOW ZONE BIAS","EQUILIBRIUM"))</f>
        <v>EQUILIBRIUM</v>
      </c>
    </row>
    <row r="454">
      <c r="A454">
        <v>27117</v>
      </c>
      <c r="B454" t="str">
        <v>2026-06-28</v>
      </c>
      <c r="C454" t="str">
        <v>Evening</v>
      </c>
      <c r="D454">
        <v>19</v>
      </c>
      <c r="E454" t="str">
        <f>IF(MOD(D454,2)=0,"EVEN","ODD")</f>
        <v>ODD</v>
      </c>
      <c r="F454" t="str">
        <f>IF(D454&lt;=18,"LOW (1-18)","HIGH (19-36)")</f>
        <v>HIGH (19-36)</v>
      </c>
      <c r="G454">
        <f>INT((D454-1)/6)+1</f>
        <v>4</v>
      </c>
      <c r="H454">
        <f>MOD(D454-1,6)+1</f>
        <v>1</v>
      </c>
      <c r="I454">
        <f>37-D454</f>
        <v>18</v>
      </c>
      <c r="J454">
        <f>ABS(D454-D455)</f>
        <v>5</v>
      </c>
      <c r="K454">
        <f>AVERAGE(D454:D458)</f>
        <v>19</v>
      </c>
      <c r="L454">
        <f>AVERAGE(D454:D473)</f>
        <v>19</v>
      </c>
      <c r="M454">
        <f>K454-L454</f>
        <v>0</v>
      </c>
      <c r="N454" t="str">
        <f>IF(K454&gt;L454,"HIGH ZONE BIAS",IF(K454&lt;L454,"LOW ZONE BIAS","EQUILIBRIUM"))</f>
        <v>EQUILIBRIUM</v>
      </c>
    </row>
    <row r="455">
      <c r="A455">
        <v>27116</v>
      </c>
      <c r="B455" t="str">
        <v>2026-06-28</v>
      </c>
      <c r="C455" t="str">
        <v>Afternoon</v>
      </c>
      <c r="D455">
        <v>14</v>
      </c>
      <c r="E455" t="str">
        <f>IF(MOD(D455,2)=0,"EVEN","ODD")</f>
        <v>EVEN</v>
      </c>
      <c r="F455" t="str">
        <f>IF(D455&lt;=18,"LOW (1-18)","HIGH (19-36)")</f>
        <v>LOW (1-18)</v>
      </c>
      <c r="G455">
        <f>INT((D455-1)/6)+1</f>
        <v>3</v>
      </c>
      <c r="H455">
        <f>MOD(D455-1,6)+1</f>
        <v>2</v>
      </c>
      <c r="I455">
        <f>37-D455</f>
        <v>23</v>
      </c>
      <c r="J455">
        <f>ABS(D455-D456)</f>
        <v>5</v>
      </c>
      <c r="K455">
        <f>AVERAGE(D455:D459)</f>
        <v>14</v>
      </c>
      <c r="L455">
        <f>AVERAGE(D455:D474)</f>
        <v>14</v>
      </c>
      <c r="M455">
        <f>K455-L455</f>
        <v>0</v>
      </c>
      <c r="N455" t="str">
        <f>IF(K455&gt;L455,"HIGH ZONE BIAS",IF(K455&lt;L455,"LOW ZONE BIAS","EQUILIBRIUM"))</f>
        <v>EQUILIBRIUM</v>
      </c>
    </row>
    <row r="456">
      <c r="A456">
        <v>27115</v>
      </c>
      <c r="B456" t="str">
        <v>2026-06-28</v>
      </c>
      <c r="C456" t="str">
        <v>Midday</v>
      </c>
      <c r="D456">
        <v>9</v>
      </c>
      <c r="E456" t="str">
        <f>IF(MOD(D456,2)=0,"EVEN","ODD")</f>
        <v>ODD</v>
      </c>
      <c r="F456" t="str">
        <f>IF(D456&lt;=18,"LOW (1-18)","HIGH (19-36)")</f>
        <v>LOW (1-18)</v>
      </c>
      <c r="G456">
        <f>INT((D456-1)/6)+1</f>
        <v>2</v>
      </c>
      <c r="H456">
        <f>MOD(D456-1,6)+1</f>
        <v>3</v>
      </c>
      <c r="I456">
        <f>37-D456</f>
        <v>28</v>
      </c>
      <c r="J456">
        <f>ABS(D456-D457)</f>
        <v>7</v>
      </c>
      <c r="K456">
        <f>AVERAGE(D456:D460)</f>
        <v>9</v>
      </c>
      <c r="L456">
        <f>AVERAGE(D456:D475)</f>
        <v>9</v>
      </c>
      <c r="M456">
        <f>K456-L456</f>
        <v>0</v>
      </c>
      <c r="N456" t="str">
        <f>IF(K456&gt;L456,"HIGH ZONE BIAS",IF(K456&lt;L456,"LOW ZONE BIAS","EQUILIBRIUM"))</f>
        <v>EQUILIBRIUM</v>
      </c>
    </row>
    <row r="457">
      <c r="A457">
        <v>27114</v>
      </c>
      <c r="B457" t="str">
        <v>2026-06-28</v>
      </c>
      <c r="C457" t="str">
        <v>Morning</v>
      </c>
      <c r="D457">
        <v>16</v>
      </c>
      <c r="E457" t="str">
        <f>IF(MOD(D457,2)=0,"EVEN","ODD")</f>
        <v>EVEN</v>
      </c>
      <c r="F457" t="str">
        <f>IF(D457&lt;=18,"LOW (1-18)","HIGH (19-36)")</f>
        <v>LOW (1-18)</v>
      </c>
      <c r="G457">
        <f>INT((D457-1)/6)+1</f>
        <v>3</v>
      </c>
      <c r="H457">
        <f>MOD(D457-1,6)+1</f>
        <v>4</v>
      </c>
      <c r="I457">
        <f>37-D457</f>
        <v>21</v>
      </c>
      <c r="J457">
        <f>ABS(D457-D458)</f>
        <v>3</v>
      </c>
      <c r="K457">
        <f>AVERAGE(D457:D461)</f>
        <v>16</v>
      </c>
      <c r="L457">
        <f>AVERAGE(D457:D476)</f>
        <v>16</v>
      </c>
      <c r="M457">
        <f>K457-L457</f>
        <v>0</v>
      </c>
      <c r="N457" t="str">
        <f>IF(K457&gt;L457,"HIGH ZONE BIAS",IF(K457&lt;L457,"LOW ZONE BIAS","EQUILIBRIUM"))</f>
        <v>EQUILIBRIUM</v>
      </c>
    </row>
    <row r="458">
      <c r="A458">
        <v>27113</v>
      </c>
      <c r="B458" t="str">
        <v>2026-06-27</v>
      </c>
      <c r="C458" t="str">
        <v>Evening</v>
      </c>
      <c r="D458">
        <v>19</v>
      </c>
      <c r="E458" t="str">
        <f>IF(MOD(D458,2)=0,"EVEN","ODD")</f>
        <v>ODD</v>
      </c>
      <c r="F458" t="str">
        <f>IF(D458&lt;=18,"LOW (1-18)","HIGH (19-36)")</f>
        <v>HIGH (19-36)</v>
      </c>
      <c r="G458">
        <f>INT((D458-1)/6)+1</f>
        <v>4</v>
      </c>
      <c r="H458">
        <f>MOD(D458-1,6)+1</f>
        <v>1</v>
      </c>
      <c r="I458">
        <f>37-D458</f>
        <v>18</v>
      </c>
      <c r="J458">
        <f>ABS(D458-D459)</f>
        <v>2</v>
      </c>
      <c r="K458">
        <f>AVERAGE(D458:D462)</f>
        <v>19</v>
      </c>
      <c r="L458">
        <f>AVERAGE(D458:D477)</f>
        <v>19</v>
      </c>
      <c r="M458">
        <f>K458-L458</f>
        <v>0</v>
      </c>
      <c r="N458" t="str">
        <f>IF(K458&gt;L458,"HIGH ZONE BIAS",IF(K458&lt;L458,"LOW ZONE BIAS","EQUILIBRIUM"))</f>
        <v>EQUILIBRIUM</v>
      </c>
    </row>
    <row r="459">
      <c r="A459">
        <v>27112</v>
      </c>
      <c r="B459" t="str">
        <v>2026-06-27</v>
      </c>
      <c r="C459" t="str">
        <v>Afternoon</v>
      </c>
      <c r="D459">
        <v>17</v>
      </c>
      <c r="E459" t="str">
        <f>IF(MOD(D459,2)=0,"EVEN","ODD")</f>
        <v>ODD</v>
      </c>
      <c r="F459" t="str">
        <f>IF(D459&lt;=18,"LOW (1-18)","HIGH (19-36)")</f>
        <v>LOW (1-18)</v>
      </c>
      <c r="G459">
        <f>INT((D459-1)/6)+1</f>
        <v>3</v>
      </c>
      <c r="H459">
        <f>MOD(D459-1,6)+1</f>
        <v>5</v>
      </c>
      <c r="I459">
        <f>37-D459</f>
        <v>20</v>
      </c>
      <c r="J459">
        <f>ABS(D459-D460)</f>
        <v>17</v>
      </c>
      <c r="K459">
        <f>AVERAGE(D459:D463)</f>
        <v>17</v>
      </c>
      <c r="L459">
        <f>AVERAGE(D459:D478)</f>
        <v>17</v>
      </c>
      <c r="M459">
        <f>K459-L459</f>
        <v>0</v>
      </c>
      <c r="N459" t="str">
        <f>IF(K459&gt;L459,"HIGH ZONE BIAS",IF(K459&lt;L459,"LOW ZONE BIAS","EQUILIBRIUM"))</f>
        <v>EQUILIBRIUM</v>
      </c>
    </row>
    <row r="460">
      <c r="A460">
        <v>27111</v>
      </c>
      <c r="B460" t="str">
        <v>2026-06-27</v>
      </c>
      <c r="C460" t="str">
        <v>Midday</v>
      </c>
      <c r="D460">
        <v>34</v>
      </c>
      <c r="E460" t="str">
        <f>IF(MOD(D460,2)=0,"EVEN","ODD")</f>
        <v>EVEN</v>
      </c>
      <c r="F460" t="str">
        <f>IF(D460&lt;=18,"LOW (1-18)","HIGH (19-36)")</f>
        <v>HIGH (19-36)</v>
      </c>
      <c r="G460">
        <f>INT((D460-1)/6)+1</f>
        <v>6</v>
      </c>
      <c r="H460">
        <f>MOD(D460-1,6)+1</f>
        <v>4</v>
      </c>
      <c r="I460">
        <f>37-D460</f>
        <v>3</v>
      </c>
      <c r="J460">
        <f>ABS(D460-D461)</f>
        <v>9</v>
      </c>
      <c r="K460">
        <f>AVERAGE(D460:D464)</f>
        <v>34</v>
      </c>
      <c r="L460">
        <f>AVERAGE(D460:D479)</f>
        <v>34</v>
      </c>
      <c r="M460">
        <f>K460-L460</f>
        <v>0</v>
      </c>
      <c r="N460" t="str">
        <f>IF(K460&gt;L460,"HIGH ZONE BIAS",IF(K460&lt;L460,"LOW ZONE BIAS","EQUILIBRIUM"))</f>
        <v>EQUILIBRIUM</v>
      </c>
    </row>
    <row r="461">
      <c r="A461">
        <v>27110</v>
      </c>
      <c r="B461" t="str">
        <v>2026-06-27</v>
      </c>
      <c r="C461" t="str">
        <v>Morning</v>
      </c>
      <c r="D461">
        <v>25</v>
      </c>
      <c r="E461" t="str">
        <f>IF(MOD(D461,2)=0,"EVEN","ODD")</f>
        <v>ODD</v>
      </c>
      <c r="F461" t="str">
        <f>IF(D461&lt;=18,"LOW (1-18)","HIGH (19-36)")</f>
        <v>HIGH (19-36)</v>
      </c>
      <c r="G461">
        <f>INT((D461-1)/6)+1</f>
        <v>5</v>
      </c>
      <c r="H461">
        <f>MOD(D461-1,6)+1</f>
        <v>1</v>
      </c>
      <c r="I461">
        <f>37-D461</f>
        <v>12</v>
      </c>
      <c r="J461">
        <f>ABS(D461-D462)</f>
        <v>6</v>
      </c>
      <c r="K461">
        <f>AVERAGE(D461:D465)</f>
        <v>25</v>
      </c>
      <c r="L461">
        <f>AVERAGE(D461:D480)</f>
        <v>25</v>
      </c>
      <c r="M461">
        <f>K461-L461</f>
        <v>0</v>
      </c>
      <c r="N461" t="str">
        <f>IF(K461&gt;L461,"HIGH ZONE BIAS",IF(K461&lt;L461,"LOW ZONE BIAS","EQUILIBRIUM"))</f>
        <v>EQUILIBRIUM</v>
      </c>
    </row>
    <row r="462">
      <c r="A462">
        <v>27109</v>
      </c>
      <c r="B462" t="str">
        <v>2026-06-26</v>
      </c>
      <c r="C462" t="str">
        <v>Evening</v>
      </c>
      <c r="D462">
        <v>19</v>
      </c>
      <c r="E462" t="str">
        <f>IF(MOD(D462,2)=0,"EVEN","ODD")</f>
        <v>ODD</v>
      </c>
      <c r="F462" t="str">
        <f>IF(D462&lt;=18,"LOW (1-18)","HIGH (19-36)")</f>
        <v>HIGH (19-36)</v>
      </c>
      <c r="G462">
        <f>INT((D462-1)/6)+1</f>
        <v>4</v>
      </c>
      <c r="H462">
        <f>MOD(D462-1,6)+1</f>
        <v>1</v>
      </c>
      <c r="I462">
        <f>37-D462</f>
        <v>18</v>
      </c>
      <c r="J462">
        <f>ABS(D462-D463)</f>
        <v>12</v>
      </c>
      <c r="K462">
        <f>AVERAGE(D462:D466)</f>
        <v>19</v>
      </c>
      <c r="L462">
        <f>AVERAGE(D462:D481)</f>
        <v>19</v>
      </c>
      <c r="M462">
        <f>K462-L462</f>
        <v>0</v>
      </c>
      <c r="N462" t="str">
        <f>IF(K462&gt;L462,"HIGH ZONE BIAS",IF(K462&lt;L462,"LOW ZONE BIAS","EQUILIBRIUM"))</f>
        <v>EQUILIBRIUM</v>
      </c>
    </row>
    <row r="463">
      <c r="A463">
        <v>27108</v>
      </c>
      <c r="B463" t="str">
        <v>2026-06-26</v>
      </c>
      <c r="C463" t="str">
        <v>Afternoon</v>
      </c>
      <c r="D463">
        <v>7</v>
      </c>
      <c r="E463" t="str">
        <f>IF(MOD(D463,2)=0,"EVEN","ODD")</f>
        <v>ODD</v>
      </c>
      <c r="F463" t="str">
        <f>IF(D463&lt;=18,"LOW (1-18)","HIGH (19-36)")</f>
        <v>LOW (1-18)</v>
      </c>
      <c r="G463">
        <f>INT((D463-1)/6)+1</f>
        <v>2</v>
      </c>
      <c r="H463">
        <f>MOD(D463-1,6)+1</f>
        <v>1</v>
      </c>
      <c r="I463">
        <f>37-D463</f>
        <v>30</v>
      </c>
      <c r="J463">
        <f>ABS(D463-D464)</f>
        <v>18</v>
      </c>
      <c r="K463">
        <f>AVERAGE(D463:D467)</f>
        <v>7</v>
      </c>
      <c r="L463">
        <f>AVERAGE(D463:D482)</f>
        <v>7</v>
      </c>
      <c r="M463">
        <f>K463-L463</f>
        <v>0</v>
      </c>
      <c r="N463" t="str">
        <f>IF(K463&gt;L463,"HIGH ZONE BIAS",IF(K463&lt;L463,"LOW ZONE BIAS","EQUILIBRIUM"))</f>
        <v>EQUILIBRIUM</v>
      </c>
    </row>
    <row r="464">
      <c r="A464">
        <v>27107</v>
      </c>
      <c r="B464" t="str">
        <v>2026-06-26</v>
      </c>
      <c r="C464" t="str">
        <v>Midday</v>
      </c>
      <c r="D464">
        <v>25</v>
      </c>
      <c r="E464" t="str">
        <f>IF(MOD(D464,2)=0,"EVEN","ODD")</f>
        <v>ODD</v>
      </c>
      <c r="F464" t="str">
        <f>IF(D464&lt;=18,"LOW (1-18)","HIGH (19-36)")</f>
        <v>HIGH (19-36)</v>
      </c>
      <c r="G464">
        <f>INT((D464-1)/6)+1</f>
        <v>5</v>
      </c>
      <c r="H464">
        <f>MOD(D464-1,6)+1</f>
        <v>1</v>
      </c>
      <c r="I464">
        <f>37-D464</f>
        <v>12</v>
      </c>
      <c r="J464">
        <f>ABS(D464-D465)</f>
        <v>5</v>
      </c>
      <c r="K464">
        <f>AVERAGE(D464:D468)</f>
        <v>25</v>
      </c>
      <c r="L464">
        <f>AVERAGE(D464:D483)</f>
        <v>25</v>
      </c>
      <c r="M464">
        <f>K464-L464</f>
        <v>0</v>
      </c>
      <c r="N464" t="str">
        <f>IF(K464&gt;L464,"HIGH ZONE BIAS",IF(K464&lt;L464,"LOW ZONE BIAS","EQUILIBRIUM"))</f>
        <v>EQUILIBRIUM</v>
      </c>
    </row>
    <row r="465">
      <c r="A465">
        <v>27106</v>
      </c>
      <c r="B465" t="str">
        <v>2026-06-26</v>
      </c>
      <c r="C465" t="str">
        <v>Morning</v>
      </c>
      <c r="D465">
        <v>30</v>
      </c>
      <c r="E465" t="str">
        <f>IF(MOD(D465,2)=0,"EVEN","ODD")</f>
        <v>EVEN</v>
      </c>
      <c r="F465" t="str">
        <f>IF(D465&lt;=18,"LOW (1-18)","HIGH (19-36)")</f>
        <v>HIGH (19-36)</v>
      </c>
      <c r="G465">
        <f>INT((D465-1)/6)+1</f>
        <v>5</v>
      </c>
      <c r="H465">
        <f>MOD(D465-1,6)+1</f>
        <v>6</v>
      </c>
      <c r="I465">
        <f>37-D465</f>
        <v>7</v>
      </c>
      <c r="J465">
        <f>ABS(D465-D466)</f>
        <v>1</v>
      </c>
      <c r="K465">
        <f>AVERAGE(D465:D469)</f>
        <v>30</v>
      </c>
      <c r="L465">
        <f>AVERAGE(D465:D484)</f>
        <v>30</v>
      </c>
      <c r="M465">
        <f>K465-L465</f>
        <v>0</v>
      </c>
      <c r="N465" t="str">
        <f>IF(K465&gt;L465,"HIGH ZONE BIAS",IF(K465&lt;L465,"LOW ZONE BIAS","EQUILIBRIUM"))</f>
        <v>EQUILIBRIUM</v>
      </c>
    </row>
    <row r="466">
      <c r="A466">
        <v>27105</v>
      </c>
      <c r="B466" t="str">
        <v>2026-06-25</v>
      </c>
      <c r="C466" t="str">
        <v>Evening</v>
      </c>
      <c r="D466">
        <v>29</v>
      </c>
      <c r="E466" t="str">
        <f>IF(MOD(D466,2)=0,"EVEN","ODD")</f>
        <v>ODD</v>
      </c>
      <c r="F466" t="str">
        <f>IF(D466&lt;=18,"LOW (1-18)","HIGH (19-36)")</f>
        <v>HIGH (19-36)</v>
      </c>
      <c r="G466">
        <f>INT((D466-1)/6)+1</f>
        <v>5</v>
      </c>
      <c r="H466">
        <f>MOD(D466-1,6)+1</f>
        <v>5</v>
      </c>
      <c r="I466">
        <f>37-D466</f>
        <v>8</v>
      </c>
      <c r="J466">
        <f>ABS(D466-D467)</f>
        <v>10</v>
      </c>
      <c r="K466">
        <f>AVERAGE(D466:D470)</f>
        <v>29</v>
      </c>
      <c r="L466">
        <f>AVERAGE(D466:D485)</f>
        <v>29</v>
      </c>
      <c r="M466">
        <f>K466-L466</f>
        <v>0</v>
      </c>
      <c r="N466" t="str">
        <f>IF(K466&gt;L466,"HIGH ZONE BIAS",IF(K466&lt;L466,"LOW ZONE BIAS","EQUILIBRIUM"))</f>
        <v>EQUILIBRIUM</v>
      </c>
    </row>
    <row r="467">
      <c r="A467">
        <v>27104</v>
      </c>
      <c r="B467" t="str">
        <v>2026-06-25</v>
      </c>
      <c r="C467" t="str">
        <v>Afternoon</v>
      </c>
      <c r="D467">
        <v>19</v>
      </c>
      <c r="E467" t="str">
        <f>IF(MOD(D467,2)=0,"EVEN","ODD")</f>
        <v>ODD</v>
      </c>
      <c r="F467" t="str">
        <f>IF(D467&lt;=18,"LOW (1-18)","HIGH (19-36)")</f>
        <v>HIGH (19-36)</v>
      </c>
      <c r="G467">
        <f>INT((D467-1)/6)+1</f>
        <v>4</v>
      </c>
      <c r="H467">
        <f>MOD(D467-1,6)+1</f>
        <v>1</v>
      </c>
      <c r="I467">
        <f>37-D467</f>
        <v>18</v>
      </c>
      <c r="J467">
        <f>ABS(D467-D468)</f>
        <v>13</v>
      </c>
      <c r="K467">
        <f>AVERAGE(D467:D471)</f>
        <v>19</v>
      </c>
      <c r="L467">
        <f>AVERAGE(D467:D486)</f>
        <v>19</v>
      </c>
      <c r="M467">
        <f>K467-L467</f>
        <v>0</v>
      </c>
      <c r="N467" t="str">
        <f>IF(K467&gt;L467,"HIGH ZONE BIAS",IF(K467&lt;L467,"LOW ZONE BIAS","EQUILIBRIUM"))</f>
        <v>EQUILIBRIUM</v>
      </c>
    </row>
    <row r="468">
      <c r="A468">
        <v>27103</v>
      </c>
      <c r="B468" t="str">
        <v>2026-06-25</v>
      </c>
      <c r="C468" t="str">
        <v>Midday</v>
      </c>
      <c r="D468">
        <v>32</v>
      </c>
      <c r="E468" t="str">
        <f>IF(MOD(D468,2)=0,"EVEN","ODD")</f>
        <v>EVEN</v>
      </c>
      <c r="F468" t="str">
        <f>IF(D468&lt;=18,"LOW (1-18)","HIGH (19-36)")</f>
        <v>HIGH (19-36)</v>
      </c>
      <c r="G468">
        <f>INT((D468-1)/6)+1</f>
        <v>6</v>
      </c>
      <c r="H468">
        <f>MOD(D468-1,6)+1</f>
        <v>2</v>
      </c>
      <c r="I468">
        <f>37-D468</f>
        <v>5</v>
      </c>
      <c r="J468">
        <f>ABS(D468-D469)</f>
        <v>23</v>
      </c>
      <c r="K468">
        <f>AVERAGE(D468:D472)</f>
        <v>32</v>
      </c>
      <c r="L468">
        <f>AVERAGE(D468:D487)</f>
        <v>32</v>
      </c>
      <c r="M468">
        <f>K468-L468</f>
        <v>0</v>
      </c>
      <c r="N468" t="str">
        <f>IF(K468&gt;L468,"HIGH ZONE BIAS",IF(K468&lt;L468,"LOW ZONE BIAS","EQUILIBRIUM"))</f>
        <v>EQUILIBRIUM</v>
      </c>
    </row>
    <row r="469">
      <c r="A469">
        <v>27102</v>
      </c>
      <c r="B469" t="str">
        <v>2026-06-25</v>
      </c>
      <c r="C469" t="str">
        <v>Morning</v>
      </c>
      <c r="D469">
        <v>9</v>
      </c>
      <c r="E469" t="str">
        <f>IF(MOD(D469,2)=0,"EVEN","ODD")</f>
        <v>ODD</v>
      </c>
      <c r="F469" t="str">
        <f>IF(D469&lt;=18,"LOW (1-18)","HIGH (19-36)")</f>
        <v>LOW (1-18)</v>
      </c>
      <c r="G469">
        <f>INT((D469-1)/6)+1</f>
        <v>2</v>
      </c>
      <c r="H469">
        <f>MOD(D469-1,6)+1</f>
        <v>3</v>
      </c>
      <c r="I469">
        <f>37-D469</f>
        <v>28</v>
      </c>
      <c r="J469">
        <f>ABS(D469-D470)</f>
        <v>12</v>
      </c>
      <c r="K469">
        <f>AVERAGE(D469:D473)</f>
        <v>9</v>
      </c>
      <c r="L469">
        <f>AVERAGE(D469:D488)</f>
        <v>9</v>
      </c>
      <c r="M469">
        <f>K469-L469</f>
        <v>0</v>
      </c>
      <c r="N469" t="str">
        <f>IF(K469&gt;L469,"HIGH ZONE BIAS",IF(K469&lt;L469,"LOW ZONE BIAS","EQUILIBRIUM"))</f>
        <v>EQUILIBRIUM</v>
      </c>
    </row>
    <row r="470">
      <c r="A470">
        <v>27101</v>
      </c>
      <c r="B470" t="str">
        <v>2026-06-24</v>
      </c>
      <c r="C470" t="str">
        <v>Evening</v>
      </c>
      <c r="D470">
        <v>21</v>
      </c>
      <c r="E470" t="str">
        <f>IF(MOD(D470,2)=0,"EVEN","ODD")</f>
        <v>ODD</v>
      </c>
      <c r="F470" t="str">
        <f>IF(D470&lt;=18,"LOW (1-18)","HIGH (19-36)")</f>
        <v>HIGH (19-36)</v>
      </c>
      <c r="G470">
        <f>INT((D470-1)/6)+1</f>
        <v>4</v>
      </c>
      <c r="H470">
        <f>MOD(D470-1,6)+1</f>
        <v>3</v>
      </c>
      <c r="I470">
        <f>37-D470</f>
        <v>16</v>
      </c>
      <c r="J470">
        <f>ABS(D470-D471)</f>
        <v>10</v>
      </c>
      <c r="K470">
        <f>AVERAGE(D470:D474)</f>
        <v>21</v>
      </c>
      <c r="L470">
        <f>AVERAGE(D470:D489)</f>
        <v>21</v>
      </c>
      <c r="M470">
        <f>K470-L470</f>
        <v>0</v>
      </c>
      <c r="N470" t="str">
        <f>IF(K470&gt;L470,"HIGH ZONE BIAS",IF(K470&lt;L470,"LOW ZONE BIAS","EQUILIBRIUM"))</f>
        <v>EQUILIBRIUM</v>
      </c>
    </row>
    <row r="471">
      <c r="A471">
        <v>27100</v>
      </c>
      <c r="B471" t="str">
        <v>2026-06-24</v>
      </c>
      <c r="C471" t="str">
        <v>Afternoon</v>
      </c>
      <c r="D471">
        <v>31</v>
      </c>
      <c r="E471" t="str">
        <f>IF(MOD(D471,2)=0,"EVEN","ODD")</f>
        <v>ODD</v>
      </c>
      <c r="F471" t="str">
        <f>IF(D471&lt;=18,"LOW (1-18)","HIGH (19-36)")</f>
        <v>HIGH (19-36)</v>
      </c>
      <c r="G471">
        <f>INT((D471-1)/6)+1</f>
        <v>6</v>
      </c>
      <c r="H471">
        <f>MOD(D471-1,6)+1</f>
        <v>1</v>
      </c>
      <c r="I471">
        <f>37-D471</f>
        <v>6</v>
      </c>
      <c r="J471">
        <f>ABS(D471-D472)</f>
        <v>17</v>
      </c>
      <c r="K471">
        <f>AVERAGE(D471:D475)</f>
        <v>31</v>
      </c>
      <c r="L471">
        <f>AVERAGE(D471:D490)</f>
        <v>31</v>
      </c>
      <c r="M471">
        <f>K471-L471</f>
        <v>0</v>
      </c>
      <c r="N471" t="str">
        <f>IF(K471&gt;L471,"HIGH ZONE BIAS",IF(K471&lt;L471,"LOW ZONE BIAS","EQUILIBRIUM"))</f>
        <v>EQUILIBRIUM</v>
      </c>
    </row>
    <row r="472">
      <c r="A472">
        <v>27099</v>
      </c>
      <c r="B472" t="str">
        <v>2026-06-24</v>
      </c>
      <c r="C472" t="str">
        <v>Midday</v>
      </c>
      <c r="D472">
        <v>14</v>
      </c>
      <c r="E472" t="str">
        <f>IF(MOD(D472,2)=0,"EVEN","ODD")</f>
        <v>EVEN</v>
      </c>
      <c r="F472" t="str">
        <f>IF(D472&lt;=18,"LOW (1-18)","HIGH (19-36)")</f>
        <v>LOW (1-18)</v>
      </c>
      <c r="G472">
        <f>INT((D472-1)/6)+1</f>
        <v>3</v>
      </c>
      <c r="H472">
        <f>MOD(D472-1,6)+1</f>
        <v>2</v>
      </c>
      <c r="I472">
        <f>37-D472</f>
        <v>23</v>
      </c>
      <c r="J472">
        <f>ABS(D472-D473)</f>
        <v>14</v>
      </c>
      <c r="K472">
        <f>AVERAGE(D472:D476)</f>
        <v>14</v>
      </c>
      <c r="L472">
        <f>AVERAGE(D472:D491)</f>
        <v>14</v>
      </c>
      <c r="M472">
        <f>K472-L472</f>
        <v>0</v>
      </c>
      <c r="N472" t="str">
        <f>IF(K472&gt;L472,"HIGH ZONE BIAS",IF(K472&lt;L472,"LOW ZONE BIAS","EQUILIBRIUM"))</f>
        <v>EQUILIBRIUM</v>
      </c>
    </row>
    <row r="473">
      <c r="A473">
        <v>27098</v>
      </c>
      <c r="B473" t="str">
        <v>2026-06-24</v>
      </c>
      <c r="C473" t="str">
        <v>Morning</v>
      </c>
      <c r="D473">
        <v>28</v>
      </c>
      <c r="E473" t="str">
        <f>IF(MOD(D473,2)=0,"EVEN","ODD")</f>
        <v>EVEN</v>
      </c>
      <c r="F473" t="str">
        <f>IF(D473&lt;=18,"LOW (1-18)","HIGH (19-36)")</f>
        <v>HIGH (19-36)</v>
      </c>
      <c r="G473">
        <f>INT((D473-1)/6)+1</f>
        <v>5</v>
      </c>
      <c r="H473">
        <f>MOD(D473-1,6)+1</f>
        <v>4</v>
      </c>
      <c r="I473">
        <f>37-D473</f>
        <v>9</v>
      </c>
      <c r="J473">
        <f>ABS(D473-D474)</f>
        <v>6</v>
      </c>
      <c r="K473">
        <f>AVERAGE(D473:D477)</f>
        <v>28</v>
      </c>
      <c r="L473">
        <f>AVERAGE(D473:D492)</f>
        <v>28</v>
      </c>
      <c r="M473">
        <f>K473-L473</f>
        <v>0</v>
      </c>
      <c r="N473" t="str">
        <f>IF(K473&gt;L473,"HIGH ZONE BIAS",IF(K473&lt;L473,"LOW ZONE BIAS","EQUILIBRIUM"))</f>
        <v>EQUILIBRIUM</v>
      </c>
    </row>
    <row r="474">
      <c r="A474">
        <v>27097</v>
      </c>
      <c r="B474" t="str">
        <v>2026-06-23</v>
      </c>
      <c r="C474" t="str">
        <v>Evening</v>
      </c>
      <c r="D474">
        <v>22</v>
      </c>
      <c r="E474" t="str">
        <f>IF(MOD(D474,2)=0,"EVEN","ODD")</f>
        <v>EVEN</v>
      </c>
      <c r="F474" t="str">
        <f>IF(D474&lt;=18,"LOW (1-18)","HIGH (19-36)")</f>
        <v>HIGH (19-36)</v>
      </c>
      <c r="G474">
        <f>INT((D474-1)/6)+1</f>
        <v>4</v>
      </c>
      <c r="H474">
        <f>MOD(D474-1,6)+1</f>
        <v>4</v>
      </c>
      <c r="I474">
        <f>37-D474</f>
        <v>15</v>
      </c>
      <c r="J474">
        <f>ABS(D474-D475)</f>
        <v>12</v>
      </c>
      <c r="K474">
        <f>AVERAGE(D474:D478)</f>
        <v>22</v>
      </c>
      <c r="L474">
        <f>AVERAGE(D474:D493)</f>
        <v>22</v>
      </c>
      <c r="M474">
        <f>K474-L474</f>
        <v>0</v>
      </c>
      <c r="N474" t="str">
        <f>IF(K474&gt;L474,"HIGH ZONE BIAS",IF(K474&lt;L474,"LOW ZONE BIAS","EQUILIBRIUM"))</f>
        <v>EQUILIBRIUM</v>
      </c>
    </row>
    <row r="475">
      <c r="A475">
        <v>27096</v>
      </c>
      <c r="B475" t="str">
        <v>2026-06-23</v>
      </c>
      <c r="C475" t="str">
        <v>Afternoon</v>
      </c>
      <c r="D475">
        <v>34</v>
      </c>
      <c r="E475" t="str">
        <f>IF(MOD(D475,2)=0,"EVEN","ODD")</f>
        <v>EVEN</v>
      </c>
      <c r="F475" t="str">
        <f>IF(D475&lt;=18,"LOW (1-18)","HIGH (19-36)")</f>
        <v>HIGH (19-36)</v>
      </c>
      <c r="G475">
        <f>INT((D475-1)/6)+1</f>
        <v>6</v>
      </c>
      <c r="H475">
        <f>MOD(D475-1,6)+1</f>
        <v>4</v>
      </c>
      <c r="I475">
        <f>37-D475</f>
        <v>3</v>
      </c>
      <c r="J475">
        <f>ABS(D475-D476)</f>
        <v>0</v>
      </c>
      <c r="K475">
        <f>AVERAGE(D475:D479)</f>
        <v>34</v>
      </c>
      <c r="L475">
        <f>AVERAGE(D475:D494)</f>
        <v>34</v>
      </c>
      <c r="M475">
        <f>K475-L475</f>
        <v>0</v>
      </c>
      <c r="N475" t="str">
        <f>IF(K475&gt;L475,"HIGH ZONE BIAS",IF(K475&lt;L475,"LOW ZONE BIAS","EQUILIBRIUM"))</f>
        <v>EQUILIBRIUM</v>
      </c>
    </row>
    <row r="476">
      <c r="A476">
        <v>27095</v>
      </c>
      <c r="B476" t="str">
        <v>2026-06-23</v>
      </c>
      <c r="C476" t="str">
        <v>Midday</v>
      </c>
      <c r="D476">
        <v>34</v>
      </c>
      <c r="E476" t="str">
        <f>IF(MOD(D476,2)=0,"EVEN","ODD")</f>
        <v>EVEN</v>
      </c>
      <c r="F476" t="str">
        <f>IF(D476&lt;=18,"LOW (1-18)","HIGH (19-36)")</f>
        <v>HIGH (19-36)</v>
      </c>
      <c r="G476">
        <f>INT((D476-1)/6)+1</f>
        <v>6</v>
      </c>
      <c r="H476">
        <f>MOD(D476-1,6)+1</f>
        <v>4</v>
      </c>
      <c r="I476">
        <f>37-D476</f>
        <v>3</v>
      </c>
      <c r="J476">
        <f>ABS(D476-D477)</f>
        <v>23</v>
      </c>
      <c r="K476">
        <f>AVERAGE(D476:D480)</f>
        <v>34</v>
      </c>
      <c r="L476">
        <f>AVERAGE(D476:D495)</f>
        <v>34</v>
      </c>
      <c r="M476">
        <f>K476-L476</f>
        <v>0</v>
      </c>
      <c r="N476" t="str">
        <f>IF(K476&gt;L476,"HIGH ZONE BIAS",IF(K476&lt;L476,"LOW ZONE BIAS","EQUILIBRIUM"))</f>
        <v>EQUILIBRIUM</v>
      </c>
    </row>
    <row r="477">
      <c r="A477">
        <v>27094</v>
      </c>
      <c r="B477" t="str">
        <v>2026-06-23</v>
      </c>
      <c r="C477" t="str">
        <v>Morning</v>
      </c>
      <c r="D477">
        <v>11</v>
      </c>
      <c r="E477" t="str">
        <f>IF(MOD(D477,2)=0,"EVEN","ODD")</f>
        <v>ODD</v>
      </c>
      <c r="F477" t="str">
        <f>IF(D477&lt;=18,"LOW (1-18)","HIGH (19-36)")</f>
        <v>LOW (1-18)</v>
      </c>
      <c r="G477">
        <f>INT((D477-1)/6)+1</f>
        <v>2</v>
      </c>
      <c r="H477">
        <f>MOD(D477-1,6)+1</f>
        <v>5</v>
      </c>
      <c r="I477">
        <f>37-D477</f>
        <v>26</v>
      </c>
      <c r="J477">
        <f>ABS(D477-D478)</f>
        <v>18</v>
      </c>
      <c r="K477">
        <f>AVERAGE(D477:D481)</f>
        <v>11</v>
      </c>
      <c r="L477">
        <f>AVERAGE(D477:D496)</f>
        <v>11</v>
      </c>
      <c r="M477">
        <f>K477-L477</f>
        <v>0</v>
      </c>
      <c r="N477" t="str">
        <f>IF(K477&gt;L477,"HIGH ZONE BIAS",IF(K477&lt;L477,"LOW ZONE BIAS","EQUILIBRIUM"))</f>
        <v>EQUILIBRIUM</v>
      </c>
    </row>
    <row r="478">
      <c r="A478">
        <v>27093</v>
      </c>
      <c r="B478" t="str">
        <v>2026-06-22</v>
      </c>
      <c r="C478" t="str">
        <v>Evening</v>
      </c>
      <c r="D478">
        <v>29</v>
      </c>
      <c r="E478" t="str">
        <f>IF(MOD(D478,2)=0,"EVEN","ODD")</f>
        <v>ODD</v>
      </c>
      <c r="F478" t="str">
        <f>IF(D478&lt;=18,"LOW (1-18)","HIGH (19-36)")</f>
        <v>HIGH (19-36)</v>
      </c>
      <c r="G478">
        <f>INT((D478-1)/6)+1</f>
        <v>5</v>
      </c>
      <c r="H478">
        <f>MOD(D478-1,6)+1</f>
        <v>5</v>
      </c>
      <c r="I478">
        <f>37-D478</f>
        <v>8</v>
      </c>
      <c r="J478">
        <f>ABS(D478-D479)</f>
        <v>1</v>
      </c>
      <c r="K478">
        <f>AVERAGE(D478:D482)</f>
        <v>29</v>
      </c>
      <c r="L478">
        <f>AVERAGE(D478:D497)</f>
        <v>29</v>
      </c>
      <c r="M478">
        <f>K478-L478</f>
        <v>0</v>
      </c>
      <c r="N478" t="str">
        <f>IF(K478&gt;L478,"HIGH ZONE BIAS",IF(K478&lt;L478,"LOW ZONE BIAS","EQUILIBRIUM"))</f>
        <v>EQUILIBRIUM</v>
      </c>
    </row>
    <row r="479">
      <c r="A479">
        <v>27092</v>
      </c>
      <c r="B479" t="str">
        <v>2026-06-22</v>
      </c>
      <c r="C479" t="str">
        <v>Afternoon</v>
      </c>
      <c r="D479">
        <v>30</v>
      </c>
      <c r="E479" t="str">
        <f>IF(MOD(D479,2)=0,"EVEN","ODD")</f>
        <v>EVEN</v>
      </c>
      <c r="F479" t="str">
        <f>IF(D479&lt;=18,"LOW (1-18)","HIGH (19-36)")</f>
        <v>HIGH (19-36)</v>
      </c>
      <c r="G479">
        <f>INT((D479-1)/6)+1</f>
        <v>5</v>
      </c>
      <c r="H479">
        <f>MOD(D479-1,6)+1</f>
        <v>6</v>
      </c>
      <c r="I479">
        <f>37-D479</f>
        <v>7</v>
      </c>
      <c r="J479">
        <f>ABS(D479-D480)</f>
        <v>18</v>
      </c>
      <c r="K479">
        <f>AVERAGE(D479:D483)</f>
        <v>30</v>
      </c>
      <c r="L479">
        <f>AVERAGE(D479:D498)</f>
        <v>30</v>
      </c>
      <c r="M479">
        <f>K479-L479</f>
        <v>0</v>
      </c>
      <c r="N479" t="str">
        <f>IF(K479&gt;L479,"HIGH ZONE BIAS",IF(K479&lt;L479,"LOW ZONE BIAS","EQUILIBRIUM"))</f>
        <v>EQUILIBRIUM</v>
      </c>
    </row>
    <row r="480">
      <c r="A480">
        <v>27091</v>
      </c>
      <c r="B480" t="str">
        <v>2026-06-22</v>
      </c>
      <c r="C480" t="str">
        <v>Midday</v>
      </c>
      <c r="D480">
        <v>12</v>
      </c>
      <c r="E480" t="str">
        <f>IF(MOD(D480,2)=0,"EVEN","ODD")</f>
        <v>EVEN</v>
      </c>
      <c r="F480" t="str">
        <f>IF(D480&lt;=18,"LOW (1-18)","HIGH (19-36)")</f>
        <v>LOW (1-18)</v>
      </c>
      <c r="G480">
        <f>INT((D480-1)/6)+1</f>
        <v>2</v>
      </c>
      <c r="H480">
        <f>MOD(D480-1,6)+1</f>
        <v>6</v>
      </c>
      <c r="I480">
        <f>37-D480</f>
        <v>25</v>
      </c>
      <c r="J480">
        <f>ABS(D480-D481)</f>
        <v>16</v>
      </c>
      <c r="K480">
        <f>AVERAGE(D480:D484)</f>
        <v>12</v>
      </c>
      <c r="L480">
        <f>AVERAGE(D480:D499)</f>
        <v>12</v>
      </c>
      <c r="M480">
        <f>K480-L480</f>
        <v>0</v>
      </c>
      <c r="N480" t="str">
        <f>IF(K480&gt;L480,"HIGH ZONE BIAS",IF(K480&lt;L480,"LOW ZONE BIAS","EQUILIBRIUM"))</f>
        <v>EQUILIBRIUM</v>
      </c>
    </row>
    <row r="481">
      <c r="A481">
        <v>27090</v>
      </c>
      <c r="B481" t="str">
        <v>2026-06-22</v>
      </c>
      <c r="C481" t="str">
        <v>Morning</v>
      </c>
      <c r="D481">
        <v>28</v>
      </c>
      <c r="E481" t="str">
        <f>IF(MOD(D481,2)=0,"EVEN","ODD")</f>
        <v>EVEN</v>
      </c>
      <c r="F481" t="str">
        <f>IF(D481&lt;=18,"LOW (1-18)","HIGH (19-36)")</f>
        <v>HIGH (19-36)</v>
      </c>
      <c r="G481">
        <f>INT((D481-1)/6)+1</f>
        <v>5</v>
      </c>
      <c r="H481">
        <f>MOD(D481-1,6)+1</f>
        <v>4</v>
      </c>
      <c r="I481">
        <f>37-D481</f>
        <v>9</v>
      </c>
      <c r="J481">
        <f>ABS(D481-D482)</f>
        <v>12</v>
      </c>
      <c r="K481">
        <f>AVERAGE(D481:D485)</f>
        <v>28</v>
      </c>
      <c r="L481">
        <f>AVERAGE(D481:D500)</f>
        <v>28</v>
      </c>
      <c r="M481">
        <f>K481-L481</f>
        <v>0</v>
      </c>
      <c r="N481" t="str">
        <f>IF(K481&gt;L481,"HIGH ZONE BIAS",IF(K481&lt;L481,"LOW ZONE BIAS","EQUILIBRIUM"))</f>
        <v>EQUILIBRIUM</v>
      </c>
    </row>
    <row r="482">
      <c r="A482">
        <v>27089</v>
      </c>
      <c r="B482" t="str">
        <v>2026-06-21</v>
      </c>
      <c r="C482" t="str">
        <v>Evening</v>
      </c>
      <c r="D482">
        <v>16</v>
      </c>
      <c r="E482" t="str">
        <f>IF(MOD(D482,2)=0,"EVEN","ODD")</f>
        <v>EVEN</v>
      </c>
      <c r="F482" t="str">
        <f>IF(D482&lt;=18,"LOW (1-18)","HIGH (19-36)")</f>
        <v>LOW (1-18)</v>
      </c>
      <c r="G482">
        <f>INT((D482-1)/6)+1</f>
        <v>3</v>
      </c>
      <c r="H482">
        <f>MOD(D482-1,6)+1</f>
        <v>4</v>
      </c>
      <c r="I482">
        <f>37-D482</f>
        <v>21</v>
      </c>
      <c r="J482">
        <f>ABS(D482-D483)</f>
        <v>3</v>
      </c>
      <c r="K482">
        <f>AVERAGE(D482:D486)</f>
        <v>16</v>
      </c>
      <c r="L482">
        <f>AVERAGE(D482:D501)</f>
        <v>16</v>
      </c>
      <c r="M482">
        <f>K482-L482</f>
        <v>0</v>
      </c>
      <c r="N482" t="str">
        <f>IF(K482&gt;L482,"HIGH ZONE BIAS",IF(K482&lt;L482,"LOW ZONE BIAS","EQUILIBRIUM"))</f>
        <v>EQUILIBRIUM</v>
      </c>
    </row>
    <row r="483">
      <c r="A483">
        <v>27088</v>
      </c>
      <c r="B483" t="str">
        <v>2026-06-21</v>
      </c>
      <c r="C483" t="str">
        <v>Afternoon</v>
      </c>
      <c r="D483">
        <v>13</v>
      </c>
      <c r="E483" t="str">
        <f>IF(MOD(D483,2)=0,"EVEN","ODD")</f>
        <v>ODD</v>
      </c>
      <c r="F483" t="str">
        <f>IF(D483&lt;=18,"LOW (1-18)","HIGH (19-36)")</f>
        <v>LOW (1-18)</v>
      </c>
      <c r="G483">
        <f>INT((D483-1)/6)+1</f>
        <v>3</v>
      </c>
      <c r="H483">
        <f>MOD(D483-1,6)+1</f>
        <v>1</v>
      </c>
      <c r="I483">
        <f>37-D483</f>
        <v>24</v>
      </c>
      <c r="J483">
        <f>ABS(D483-D484)</f>
        <v>9</v>
      </c>
      <c r="K483">
        <f>AVERAGE(D483:D487)</f>
        <v>13</v>
      </c>
      <c r="L483">
        <f>AVERAGE(D483:D502)</f>
        <v>13</v>
      </c>
      <c r="M483">
        <f>K483-L483</f>
        <v>0</v>
      </c>
      <c r="N483" t="str">
        <f>IF(K483&gt;L483,"HIGH ZONE BIAS",IF(K483&lt;L483,"LOW ZONE BIAS","EQUILIBRIUM"))</f>
        <v>EQUILIBRIUM</v>
      </c>
    </row>
    <row r="484">
      <c r="A484">
        <v>27087</v>
      </c>
      <c r="B484" t="str">
        <v>2026-06-21</v>
      </c>
      <c r="C484" t="str">
        <v>Midday</v>
      </c>
      <c r="D484">
        <v>22</v>
      </c>
      <c r="E484" t="str">
        <f>IF(MOD(D484,2)=0,"EVEN","ODD")</f>
        <v>EVEN</v>
      </c>
      <c r="F484" t="str">
        <f>IF(D484&lt;=18,"LOW (1-18)","HIGH (19-36)")</f>
        <v>HIGH (19-36)</v>
      </c>
      <c r="G484">
        <f>INT((D484-1)/6)+1</f>
        <v>4</v>
      </c>
      <c r="H484">
        <f>MOD(D484-1,6)+1</f>
        <v>4</v>
      </c>
      <c r="I484">
        <f>37-D484</f>
        <v>15</v>
      </c>
      <c r="J484">
        <f>ABS(D484-D485)</f>
        <v>11</v>
      </c>
      <c r="K484">
        <f>AVERAGE(D484:D488)</f>
        <v>22</v>
      </c>
      <c r="L484">
        <f>AVERAGE(D484:D503)</f>
        <v>22</v>
      </c>
      <c r="M484">
        <f>K484-L484</f>
        <v>0</v>
      </c>
      <c r="N484" t="str">
        <f>IF(K484&gt;L484,"HIGH ZONE BIAS",IF(K484&lt;L484,"LOW ZONE BIAS","EQUILIBRIUM"))</f>
        <v>EQUILIBRIUM</v>
      </c>
    </row>
    <row r="485">
      <c r="A485">
        <v>27086</v>
      </c>
      <c r="B485" t="str">
        <v>2026-06-21</v>
      </c>
      <c r="C485" t="str">
        <v>Morning</v>
      </c>
      <c r="D485">
        <v>11</v>
      </c>
      <c r="E485" t="str">
        <f>IF(MOD(D485,2)=0,"EVEN","ODD")</f>
        <v>ODD</v>
      </c>
      <c r="F485" t="str">
        <f>IF(D485&lt;=18,"LOW (1-18)","HIGH (19-36)")</f>
        <v>LOW (1-18)</v>
      </c>
      <c r="G485">
        <f>INT((D485-1)/6)+1</f>
        <v>2</v>
      </c>
      <c r="H485">
        <f>MOD(D485-1,6)+1</f>
        <v>5</v>
      </c>
      <c r="I485">
        <f>37-D485</f>
        <v>26</v>
      </c>
      <c r="J485">
        <f>ABS(D485-D486)</f>
        <v>6</v>
      </c>
      <c r="K485">
        <f>AVERAGE(D485:D489)</f>
        <v>11</v>
      </c>
      <c r="L485">
        <f>AVERAGE(D485:D504)</f>
        <v>11</v>
      </c>
      <c r="M485">
        <f>K485-L485</f>
        <v>0</v>
      </c>
      <c r="N485" t="str">
        <f>IF(K485&gt;L485,"HIGH ZONE BIAS",IF(K485&lt;L485,"LOW ZONE BIAS","EQUILIBRIUM"))</f>
        <v>EQUILIBRIUM</v>
      </c>
    </row>
    <row r="486">
      <c r="A486">
        <v>27085</v>
      </c>
      <c r="B486" t="str">
        <v>2026-06-20</v>
      </c>
      <c r="C486" t="str">
        <v>Evening</v>
      </c>
      <c r="D486">
        <v>5</v>
      </c>
      <c r="E486" t="str">
        <f>IF(MOD(D486,2)=0,"EVEN","ODD")</f>
        <v>ODD</v>
      </c>
      <c r="F486" t="str">
        <f>IF(D486&lt;=18,"LOW (1-18)","HIGH (19-36)")</f>
        <v>LOW (1-18)</v>
      </c>
      <c r="G486">
        <f>INT((D486-1)/6)+1</f>
        <v>1</v>
      </c>
      <c r="H486">
        <f>MOD(D486-1,6)+1</f>
        <v>5</v>
      </c>
      <c r="I486">
        <f>37-D486</f>
        <v>32</v>
      </c>
      <c r="J486">
        <f>ABS(D486-D487)</f>
        <v>7</v>
      </c>
      <c r="K486">
        <f>AVERAGE(D486:D490)</f>
        <v>5</v>
      </c>
      <c r="L486">
        <f>AVERAGE(D486:D505)</f>
        <v>5</v>
      </c>
      <c r="M486">
        <f>K486-L486</f>
        <v>0</v>
      </c>
      <c r="N486" t="str">
        <f>IF(K486&gt;L486,"HIGH ZONE BIAS",IF(K486&lt;L486,"LOW ZONE BIAS","EQUILIBRIUM"))</f>
        <v>EQUILIBRIUM</v>
      </c>
    </row>
    <row r="487">
      <c r="A487">
        <v>27084</v>
      </c>
      <c r="B487" t="str">
        <v>2026-06-20</v>
      </c>
      <c r="C487" t="str">
        <v>Afternoon</v>
      </c>
      <c r="D487">
        <v>12</v>
      </c>
      <c r="E487" t="str">
        <f>IF(MOD(D487,2)=0,"EVEN","ODD")</f>
        <v>EVEN</v>
      </c>
      <c r="F487" t="str">
        <f>IF(D487&lt;=18,"LOW (1-18)","HIGH (19-36)")</f>
        <v>LOW (1-18)</v>
      </c>
      <c r="G487">
        <f>INT((D487-1)/6)+1</f>
        <v>2</v>
      </c>
      <c r="H487">
        <f>MOD(D487-1,6)+1</f>
        <v>6</v>
      </c>
      <c r="I487">
        <f>37-D487</f>
        <v>25</v>
      </c>
      <c r="J487">
        <f>ABS(D487-D488)</f>
        <v>8</v>
      </c>
      <c r="K487">
        <f>AVERAGE(D487:D491)</f>
        <v>12</v>
      </c>
      <c r="L487">
        <f>AVERAGE(D487:D506)</f>
        <v>12</v>
      </c>
      <c r="M487">
        <f>K487-L487</f>
        <v>0</v>
      </c>
      <c r="N487" t="str">
        <f>IF(K487&gt;L487,"HIGH ZONE BIAS",IF(K487&lt;L487,"LOW ZONE BIAS","EQUILIBRIUM"))</f>
        <v>EQUILIBRIUM</v>
      </c>
    </row>
    <row r="488">
      <c r="A488">
        <v>27083</v>
      </c>
      <c r="B488" t="str">
        <v>2026-06-20</v>
      </c>
      <c r="C488" t="str">
        <v>Midday</v>
      </c>
      <c r="D488">
        <v>4</v>
      </c>
      <c r="E488" t="str">
        <f>IF(MOD(D488,2)=0,"EVEN","ODD")</f>
        <v>EVEN</v>
      </c>
      <c r="F488" t="str">
        <f>IF(D488&lt;=18,"LOW (1-18)","HIGH (19-36)")</f>
        <v>LOW (1-18)</v>
      </c>
      <c r="G488">
        <f>INT((D488-1)/6)+1</f>
        <v>1</v>
      </c>
      <c r="H488">
        <f>MOD(D488-1,6)+1</f>
        <v>4</v>
      </c>
      <c r="I488">
        <f>37-D488</f>
        <v>33</v>
      </c>
      <c r="J488">
        <f>ABS(D488-D489)</f>
        <v>3</v>
      </c>
      <c r="K488">
        <f>AVERAGE(D488:D492)</f>
        <v>4</v>
      </c>
      <c r="L488">
        <f>AVERAGE(D488:D507)</f>
        <v>4</v>
      </c>
      <c r="M488">
        <f>K488-L488</f>
        <v>0</v>
      </c>
      <c r="N488" t="str">
        <f>IF(K488&gt;L488,"HIGH ZONE BIAS",IF(K488&lt;L488,"LOW ZONE BIAS","EQUILIBRIUM"))</f>
        <v>EQUILIBRIUM</v>
      </c>
    </row>
    <row r="489">
      <c r="A489">
        <v>27082</v>
      </c>
      <c r="B489" t="str">
        <v>2026-06-20</v>
      </c>
      <c r="C489" t="str">
        <v>Morning</v>
      </c>
      <c r="D489">
        <v>7</v>
      </c>
      <c r="E489" t="str">
        <f>IF(MOD(D489,2)=0,"EVEN","ODD")</f>
        <v>ODD</v>
      </c>
      <c r="F489" t="str">
        <f>IF(D489&lt;=18,"LOW (1-18)","HIGH (19-36)")</f>
        <v>LOW (1-18)</v>
      </c>
      <c r="G489">
        <f>INT((D489-1)/6)+1</f>
        <v>2</v>
      </c>
      <c r="H489">
        <f>MOD(D489-1,6)+1</f>
        <v>1</v>
      </c>
      <c r="I489">
        <f>37-D489</f>
        <v>30</v>
      </c>
      <c r="J489">
        <f>ABS(D489-D490)</f>
        <v>11</v>
      </c>
      <c r="K489">
        <f>AVERAGE(D489:D493)</f>
        <v>7</v>
      </c>
      <c r="L489">
        <f>AVERAGE(D489:D508)</f>
        <v>7</v>
      </c>
      <c r="M489">
        <f>K489-L489</f>
        <v>0</v>
      </c>
      <c r="N489" t="str">
        <f>IF(K489&gt;L489,"HIGH ZONE BIAS",IF(K489&lt;L489,"LOW ZONE BIAS","EQUILIBRIUM"))</f>
        <v>EQUILIBRIUM</v>
      </c>
    </row>
    <row r="490">
      <c r="A490">
        <v>27081</v>
      </c>
      <c r="B490" t="str">
        <v>2026-06-19</v>
      </c>
      <c r="C490" t="str">
        <v>Evening</v>
      </c>
      <c r="D490">
        <v>18</v>
      </c>
      <c r="E490" t="str">
        <f>IF(MOD(D490,2)=0,"EVEN","ODD")</f>
        <v>EVEN</v>
      </c>
      <c r="F490" t="str">
        <f>IF(D490&lt;=18,"LOW (1-18)","HIGH (19-36)")</f>
        <v>LOW (1-18)</v>
      </c>
      <c r="G490">
        <f>INT((D490-1)/6)+1</f>
        <v>3</v>
      </c>
      <c r="H490">
        <f>MOD(D490-1,6)+1</f>
        <v>6</v>
      </c>
      <c r="I490">
        <f>37-D490</f>
        <v>19</v>
      </c>
      <c r="J490">
        <f>ABS(D490-D491)</f>
        <v>11</v>
      </c>
      <c r="K490">
        <f>AVERAGE(D490:D494)</f>
        <v>18</v>
      </c>
      <c r="L490">
        <f>AVERAGE(D490:D509)</f>
        <v>18</v>
      </c>
      <c r="M490">
        <f>K490-L490</f>
        <v>0</v>
      </c>
      <c r="N490" t="str">
        <f>IF(K490&gt;L490,"HIGH ZONE BIAS",IF(K490&lt;L490,"LOW ZONE BIAS","EQUILIBRIUM"))</f>
        <v>EQUILIBRIUM</v>
      </c>
    </row>
    <row r="491">
      <c r="A491">
        <v>27080</v>
      </c>
      <c r="B491" t="str">
        <v>2026-06-19</v>
      </c>
      <c r="C491" t="str">
        <v>Afternoon</v>
      </c>
      <c r="D491">
        <v>7</v>
      </c>
      <c r="E491" t="str">
        <f>IF(MOD(D491,2)=0,"EVEN","ODD")</f>
        <v>ODD</v>
      </c>
      <c r="F491" t="str">
        <f>IF(D491&lt;=18,"LOW (1-18)","HIGH (19-36)")</f>
        <v>LOW (1-18)</v>
      </c>
      <c r="G491">
        <f>INT((D491-1)/6)+1</f>
        <v>2</v>
      </c>
      <c r="H491">
        <f>MOD(D491-1,6)+1</f>
        <v>1</v>
      </c>
      <c r="I491">
        <f>37-D491</f>
        <v>30</v>
      </c>
      <c r="J491">
        <f>ABS(D491-D492)</f>
        <v>25</v>
      </c>
      <c r="K491">
        <f>AVERAGE(D491:D495)</f>
        <v>7</v>
      </c>
      <c r="L491">
        <f>AVERAGE(D491:D510)</f>
        <v>7</v>
      </c>
      <c r="M491">
        <f>K491-L491</f>
        <v>0</v>
      </c>
      <c r="N491" t="str">
        <f>IF(K491&gt;L491,"HIGH ZONE BIAS",IF(K491&lt;L491,"LOW ZONE BIAS","EQUILIBRIUM"))</f>
        <v>EQUILIBRIUM</v>
      </c>
    </row>
    <row r="492">
      <c r="A492">
        <v>27079</v>
      </c>
      <c r="B492" t="str">
        <v>2026-06-19</v>
      </c>
      <c r="C492" t="str">
        <v>Midday</v>
      </c>
      <c r="D492">
        <v>32</v>
      </c>
      <c r="E492" t="str">
        <f>IF(MOD(D492,2)=0,"EVEN","ODD")</f>
        <v>EVEN</v>
      </c>
      <c r="F492" t="str">
        <f>IF(D492&lt;=18,"LOW (1-18)","HIGH (19-36)")</f>
        <v>HIGH (19-36)</v>
      </c>
      <c r="G492">
        <f>INT((D492-1)/6)+1</f>
        <v>6</v>
      </c>
      <c r="H492">
        <f>MOD(D492-1,6)+1</f>
        <v>2</v>
      </c>
      <c r="I492">
        <f>37-D492</f>
        <v>5</v>
      </c>
      <c r="J492">
        <f>ABS(D492-D493)</f>
        <v>31</v>
      </c>
      <c r="K492">
        <f>AVERAGE(D492:D496)</f>
        <v>32</v>
      </c>
      <c r="L492">
        <f>AVERAGE(D492:D511)</f>
        <v>32</v>
      </c>
      <c r="M492">
        <f>K492-L492</f>
        <v>0</v>
      </c>
      <c r="N492" t="str">
        <f>IF(K492&gt;L492,"HIGH ZONE BIAS",IF(K492&lt;L492,"LOW ZONE BIAS","EQUILIBRIUM"))</f>
        <v>EQUILIBRIUM</v>
      </c>
    </row>
    <row r="493">
      <c r="A493">
        <v>27078</v>
      </c>
      <c r="B493" t="str">
        <v>2026-06-19</v>
      </c>
      <c r="C493" t="str">
        <v>Morning</v>
      </c>
      <c r="D493">
        <v>1</v>
      </c>
      <c r="E493" t="str">
        <f>IF(MOD(D493,2)=0,"EVEN","ODD")</f>
        <v>ODD</v>
      </c>
      <c r="F493" t="str">
        <f>IF(D493&lt;=18,"LOW (1-18)","HIGH (19-36)")</f>
        <v>LOW (1-18)</v>
      </c>
      <c r="G493">
        <f>INT((D493-1)/6)+1</f>
        <v>1</v>
      </c>
      <c r="H493">
        <f>MOD(D493-1,6)+1</f>
        <v>1</v>
      </c>
      <c r="I493">
        <f>37-D493</f>
        <v>36</v>
      </c>
      <c r="J493">
        <f>ABS(D493-D494)</f>
        <v>32</v>
      </c>
      <c r="K493">
        <f>AVERAGE(D493:D497)</f>
        <v>1</v>
      </c>
      <c r="L493">
        <f>AVERAGE(D493:D512)</f>
        <v>1</v>
      </c>
      <c r="M493">
        <f>K493-L493</f>
        <v>0</v>
      </c>
      <c r="N493" t="str">
        <f>IF(K493&gt;L493,"HIGH ZONE BIAS",IF(K493&lt;L493,"LOW ZONE BIAS","EQUILIBRIUM"))</f>
        <v>EQUILIBRIUM</v>
      </c>
    </row>
    <row r="494">
      <c r="A494">
        <v>27077</v>
      </c>
      <c r="B494" t="str">
        <v>2026-06-18</v>
      </c>
      <c r="C494" t="str">
        <v>Evening</v>
      </c>
      <c r="D494">
        <v>33</v>
      </c>
      <c r="E494" t="str">
        <f>IF(MOD(D494,2)=0,"EVEN","ODD")</f>
        <v>ODD</v>
      </c>
      <c r="F494" t="str">
        <f>IF(D494&lt;=18,"LOW (1-18)","HIGH (19-36)")</f>
        <v>HIGH (19-36)</v>
      </c>
      <c r="G494">
        <f>INT((D494-1)/6)+1</f>
        <v>6</v>
      </c>
      <c r="H494">
        <f>MOD(D494-1,6)+1</f>
        <v>3</v>
      </c>
      <c r="I494">
        <f>37-D494</f>
        <v>4</v>
      </c>
      <c r="J494">
        <f>ABS(D494-D495)</f>
        <v>16</v>
      </c>
      <c r="K494">
        <f>AVERAGE(D494:D498)</f>
        <v>33</v>
      </c>
      <c r="L494">
        <f>AVERAGE(D494:D513)</f>
        <v>33</v>
      </c>
      <c r="M494">
        <f>K494-L494</f>
        <v>0</v>
      </c>
      <c r="N494" t="str">
        <f>IF(K494&gt;L494,"HIGH ZONE BIAS",IF(K494&lt;L494,"LOW ZONE BIAS","EQUILIBRIUM"))</f>
        <v>EQUILIBRIUM</v>
      </c>
    </row>
    <row r="495">
      <c r="A495">
        <v>27076</v>
      </c>
      <c r="B495" t="str">
        <v>2026-06-18</v>
      </c>
      <c r="C495" t="str">
        <v>Afternoon</v>
      </c>
      <c r="D495">
        <v>17</v>
      </c>
      <c r="E495" t="str">
        <f>IF(MOD(D495,2)=0,"EVEN","ODD")</f>
        <v>ODD</v>
      </c>
      <c r="F495" t="str">
        <f>IF(D495&lt;=18,"LOW (1-18)","HIGH (19-36)")</f>
        <v>LOW (1-18)</v>
      </c>
      <c r="G495">
        <f>INT((D495-1)/6)+1</f>
        <v>3</v>
      </c>
      <c r="H495">
        <f>MOD(D495-1,6)+1</f>
        <v>5</v>
      </c>
      <c r="I495">
        <f>37-D495</f>
        <v>20</v>
      </c>
      <c r="J495">
        <f>ABS(D495-D496)</f>
        <v>16</v>
      </c>
      <c r="K495">
        <f>AVERAGE(D495:D499)</f>
        <v>17</v>
      </c>
      <c r="L495">
        <f>AVERAGE(D495:D514)</f>
        <v>17</v>
      </c>
      <c r="M495">
        <f>K495-L495</f>
        <v>0</v>
      </c>
      <c r="N495" t="str">
        <f>IF(K495&gt;L495,"HIGH ZONE BIAS",IF(K495&lt;L495,"LOW ZONE BIAS","EQUILIBRIUM"))</f>
        <v>EQUILIBRIUM</v>
      </c>
    </row>
    <row r="496">
      <c r="A496">
        <v>27075</v>
      </c>
      <c r="B496" t="str">
        <v>2026-06-18</v>
      </c>
      <c r="C496" t="str">
        <v>Midday</v>
      </c>
      <c r="D496">
        <v>1</v>
      </c>
      <c r="E496" t="str">
        <f>IF(MOD(D496,2)=0,"EVEN","ODD")</f>
        <v>ODD</v>
      </c>
      <c r="F496" t="str">
        <f>IF(D496&lt;=18,"LOW (1-18)","HIGH (19-36)")</f>
        <v>LOW (1-18)</v>
      </c>
      <c r="G496">
        <f>INT((D496-1)/6)+1</f>
        <v>1</v>
      </c>
      <c r="H496">
        <f>MOD(D496-1,6)+1</f>
        <v>1</v>
      </c>
      <c r="I496">
        <f>37-D496</f>
        <v>36</v>
      </c>
      <c r="J496">
        <f>ABS(D496-D497)</f>
        <v>20</v>
      </c>
      <c r="K496">
        <f>AVERAGE(D496:D500)</f>
        <v>1</v>
      </c>
      <c r="L496">
        <f>AVERAGE(D496:D515)</f>
        <v>1</v>
      </c>
      <c r="M496">
        <f>K496-L496</f>
        <v>0</v>
      </c>
      <c r="N496" t="str">
        <f>IF(K496&gt;L496,"HIGH ZONE BIAS",IF(K496&lt;L496,"LOW ZONE BIAS","EQUILIBRIUM"))</f>
        <v>EQUILIBRIUM</v>
      </c>
    </row>
    <row r="497">
      <c r="A497">
        <v>27074</v>
      </c>
      <c r="B497" t="str">
        <v>2026-06-18</v>
      </c>
      <c r="C497" t="str">
        <v>Morning</v>
      </c>
      <c r="D497">
        <v>21</v>
      </c>
      <c r="E497" t="str">
        <f>IF(MOD(D497,2)=0,"EVEN","ODD")</f>
        <v>ODD</v>
      </c>
      <c r="F497" t="str">
        <f>IF(D497&lt;=18,"LOW (1-18)","HIGH (19-36)")</f>
        <v>HIGH (19-36)</v>
      </c>
      <c r="G497">
        <f>INT((D497-1)/6)+1</f>
        <v>4</v>
      </c>
      <c r="H497">
        <f>MOD(D497-1,6)+1</f>
        <v>3</v>
      </c>
      <c r="I497">
        <f>37-D497</f>
        <v>16</v>
      </c>
      <c r="J497">
        <f>ABS(D497-D498)</f>
        <v>13</v>
      </c>
      <c r="K497">
        <f>AVERAGE(D497:D501)</f>
        <v>21</v>
      </c>
      <c r="L497">
        <f>AVERAGE(D497:D516)</f>
        <v>21</v>
      </c>
      <c r="M497">
        <f>K497-L497</f>
        <v>0</v>
      </c>
      <c r="N497" t="str">
        <f>IF(K497&gt;L497,"HIGH ZONE BIAS",IF(K497&lt;L497,"LOW ZONE BIAS","EQUILIBRIUM"))</f>
        <v>EQUILIBRIUM</v>
      </c>
    </row>
    <row r="498">
      <c r="A498">
        <v>27073</v>
      </c>
      <c r="B498" t="str">
        <v>2026-06-17</v>
      </c>
      <c r="C498" t="str">
        <v>Evening</v>
      </c>
      <c r="D498">
        <v>34</v>
      </c>
      <c r="E498" t="str">
        <f>IF(MOD(D498,2)=0,"EVEN","ODD")</f>
        <v>EVEN</v>
      </c>
      <c r="F498" t="str">
        <f>IF(D498&lt;=18,"LOW (1-18)","HIGH (19-36)")</f>
        <v>HIGH (19-36)</v>
      </c>
      <c r="G498">
        <f>INT((D498-1)/6)+1</f>
        <v>6</v>
      </c>
      <c r="H498">
        <f>MOD(D498-1,6)+1</f>
        <v>4</v>
      </c>
      <c r="I498">
        <f>37-D498</f>
        <v>3</v>
      </c>
      <c r="J498">
        <f>ABS(D498-D499)</f>
        <v>4</v>
      </c>
      <c r="K498">
        <f>AVERAGE(D498:D502)</f>
        <v>34</v>
      </c>
      <c r="L498">
        <f>AVERAGE(D498:D517)</f>
        <v>34</v>
      </c>
      <c r="M498">
        <f>K498-L498</f>
        <v>0</v>
      </c>
      <c r="N498" t="str">
        <f>IF(K498&gt;L498,"HIGH ZONE BIAS",IF(K498&lt;L498,"LOW ZONE BIAS","EQUILIBRIUM"))</f>
        <v>EQUILIBRIUM</v>
      </c>
    </row>
    <row r="499">
      <c r="A499">
        <v>27072</v>
      </c>
      <c r="B499" t="str">
        <v>2026-06-17</v>
      </c>
      <c r="C499" t="str">
        <v>Afternoon</v>
      </c>
      <c r="D499">
        <v>30</v>
      </c>
      <c r="E499" t="str">
        <f>IF(MOD(D499,2)=0,"EVEN","ODD")</f>
        <v>EVEN</v>
      </c>
      <c r="F499" t="str">
        <f>IF(D499&lt;=18,"LOW (1-18)","HIGH (19-36)")</f>
        <v>HIGH (19-36)</v>
      </c>
      <c r="G499">
        <f>INT((D499-1)/6)+1</f>
        <v>5</v>
      </c>
      <c r="H499">
        <f>MOD(D499-1,6)+1</f>
        <v>6</v>
      </c>
      <c r="I499">
        <f>37-D499</f>
        <v>7</v>
      </c>
      <c r="J499">
        <f>ABS(D499-D500)</f>
        <v>25</v>
      </c>
      <c r="K499">
        <f>AVERAGE(D499:D503)</f>
        <v>30</v>
      </c>
      <c r="L499">
        <f>AVERAGE(D499:D518)</f>
        <v>30</v>
      </c>
      <c r="M499">
        <f>K499-L499</f>
        <v>0</v>
      </c>
      <c r="N499" t="str">
        <f>IF(K499&gt;L499,"HIGH ZONE BIAS",IF(K499&lt;L499,"LOW ZONE BIAS","EQUILIBRIUM"))</f>
        <v>EQUILIBRIUM</v>
      </c>
    </row>
    <row r="500">
      <c r="A500">
        <v>27071</v>
      </c>
      <c r="B500" t="str">
        <v>2026-06-17</v>
      </c>
      <c r="C500" t="str">
        <v>Midday</v>
      </c>
      <c r="D500">
        <v>5</v>
      </c>
      <c r="E500" t="str">
        <f>IF(MOD(D500,2)=0,"EVEN","ODD")</f>
        <v>ODD</v>
      </c>
      <c r="F500" t="str">
        <f>IF(D500&lt;=18,"LOW (1-18)","HIGH (19-36)")</f>
        <v>LOW (1-18)</v>
      </c>
      <c r="G500">
        <f>INT((D500-1)/6)+1</f>
        <v>1</v>
      </c>
      <c r="H500">
        <f>MOD(D500-1,6)+1</f>
        <v>5</v>
      </c>
      <c r="I500">
        <f>37-D500</f>
        <v>32</v>
      </c>
      <c r="J500">
        <f>ABS(D500-D501)</f>
        <v>2</v>
      </c>
      <c r="K500">
        <f>AVERAGE(D500:D504)</f>
        <v>5</v>
      </c>
      <c r="L500">
        <f>AVERAGE(D500:D519)</f>
        <v>5</v>
      </c>
      <c r="M500">
        <f>K500-L500</f>
        <v>0</v>
      </c>
      <c r="N500" t="str">
        <f>IF(K500&gt;L500,"HIGH ZONE BIAS",IF(K500&lt;L500,"LOW ZONE BIAS","EQUILIBRIUM"))</f>
        <v>EQUILIBRIUM</v>
      </c>
    </row>
    <row r="501">
      <c r="A501">
        <v>27070</v>
      </c>
      <c r="B501" t="str">
        <v>2026-06-17</v>
      </c>
      <c r="C501" t="str">
        <v>Morning</v>
      </c>
      <c r="D501">
        <v>7</v>
      </c>
      <c r="E501" t="str">
        <f>IF(MOD(D501,2)=0,"EVEN","ODD")</f>
        <v>ODD</v>
      </c>
      <c r="F501" t="str">
        <f>IF(D501&lt;=18,"LOW (1-18)","HIGH (19-36)")</f>
        <v>LOW (1-18)</v>
      </c>
      <c r="G501">
        <f>INT((D501-1)/6)+1</f>
        <v>2</v>
      </c>
      <c r="H501">
        <f>MOD(D501-1,6)+1</f>
        <v>1</v>
      </c>
      <c r="I501">
        <f>37-D501</f>
        <v>30</v>
      </c>
      <c r="J501">
        <f>ABS(D501-D502)</f>
        <v>20</v>
      </c>
      <c r="K501">
        <f>AVERAGE(D501:D505)</f>
        <v>7</v>
      </c>
      <c r="L501">
        <f>AVERAGE(D501:D520)</f>
        <v>7</v>
      </c>
      <c r="M501">
        <f>K501-L501</f>
        <v>0</v>
      </c>
      <c r="N501" t="str">
        <f>IF(K501&gt;L501,"HIGH ZONE BIAS",IF(K501&lt;L501,"LOW ZONE BIAS","EQUILIBRIUM"))</f>
        <v>EQUILIBRIUM</v>
      </c>
    </row>
    <row r="502">
      <c r="A502">
        <v>27069</v>
      </c>
      <c r="B502" t="str">
        <v>2026-06-16</v>
      </c>
      <c r="C502" t="str">
        <v>Evening</v>
      </c>
      <c r="D502">
        <v>27</v>
      </c>
      <c r="E502" t="str">
        <f>IF(MOD(D502,2)=0,"EVEN","ODD")</f>
        <v>ODD</v>
      </c>
      <c r="F502" t="str">
        <f>IF(D502&lt;=18,"LOW (1-18)","HIGH (19-36)")</f>
        <v>HIGH (19-36)</v>
      </c>
      <c r="G502">
        <f>INT((D502-1)/6)+1</f>
        <v>5</v>
      </c>
      <c r="H502">
        <f>MOD(D502-1,6)+1</f>
        <v>3</v>
      </c>
      <c r="I502">
        <f>37-D502</f>
        <v>10</v>
      </c>
      <c r="J502">
        <f>ABS(D502-D503)</f>
        <v>25</v>
      </c>
      <c r="K502">
        <f>AVERAGE(D502:D506)</f>
        <v>27</v>
      </c>
      <c r="L502">
        <f>AVERAGE(D502:D521)</f>
        <v>27</v>
      </c>
      <c r="M502">
        <f>K502-L502</f>
        <v>0</v>
      </c>
      <c r="N502" t="str">
        <f>IF(K502&gt;L502,"HIGH ZONE BIAS",IF(K502&lt;L502,"LOW ZONE BIAS","EQUILIBRIUM"))</f>
        <v>EQUILIBRIUM</v>
      </c>
    </row>
    <row r="503">
      <c r="A503">
        <v>27068</v>
      </c>
      <c r="B503" t="str">
        <v>2026-06-16</v>
      </c>
      <c r="C503" t="str">
        <v>Afternoon</v>
      </c>
      <c r="D503">
        <v>2</v>
      </c>
      <c r="E503" t="str">
        <f>IF(MOD(D503,2)=0,"EVEN","ODD")</f>
        <v>EVEN</v>
      </c>
      <c r="F503" t="str">
        <f>IF(D503&lt;=18,"LOW (1-18)","HIGH (19-36)")</f>
        <v>LOW (1-18)</v>
      </c>
      <c r="G503">
        <f>INT((D503-1)/6)+1</f>
        <v>1</v>
      </c>
      <c r="H503">
        <f>MOD(D503-1,6)+1</f>
        <v>2</v>
      </c>
      <c r="I503">
        <f>37-D503</f>
        <v>35</v>
      </c>
      <c r="J503">
        <f>ABS(D503-D504)</f>
        <v>2</v>
      </c>
      <c r="K503">
        <f>AVERAGE(D503:D507)</f>
        <v>2</v>
      </c>
      <c r="L503">
        <f>AVERAGE(D503:D522)</f>
        <v>2</v>
      </c>
      <c r="M503">
        <f>K503-L503</f>
        <v>0</v>
      </c>
      <c r="N503" t="str">
        <f>IF(K503&gt;L503,"HIGH ZONE BIAS",IF(K503&lt;L503,"LOW ZONE BIAS","EQUILIBRIUM"))</f>
        <v>EQUILIBRIUM</v>
      </c>
    </row>
    <row r="504">
      <c r="A504">
        <v>27067</v>
      </c>
      <c r="B504" t="str">
        <v>2026-06-16</v>
      </c>
      <c r="C504" t="str">
        <v>Midday</v>
      </c>
      <c r="D504">
        <v>4</v>
      </c>
      <c r="E504" t="str">
        <f>IF(MOD(D504,2)=0,"EVEN","ODD")</f>
        <v>EVEN</v>
      </c>
      <c r="F504" t="str">
        <f>IF(D504&lt;=18,"LOW (1-18)","HIGH (19-36)")</f>
        <v>LOW (1-18)</v>
      </c>
      <c r="G504">
        <f>INT((D504-1)/6)+1</f>
        <v>1</v>
      </c>
      <c r="H504">
        <f>MOD(D504-1,6)+1</f>
        <v>4</v>
      </c>
      <c r="I504">
        <f>37-D504</f>
        <v>33</v>
      </c>
      <c r="J504">
        <f>ABS(D504-D505)</f>
        <v>20</v>
      </c>
      <c r="K504">
        <f>AVERAGE(D504:D508)</f>
        <v>4</v>
      </c>
      <c r="L504">
        <f>AVERAGE(D504:D523)</f>
        <v>4</v>
      </c>
      <c r="M504">
        <f>K504-L504</f>
        <v>0</v>
      </c>
      <c r="N504" t="str">
        <f>IF(K504&gt;L504,"HIGH ZONE BIAS",IF(K504&lt;L504,"LOW ZONE BIAS","EQUILIBRIUM"))</f>
        <v>EQUILIBRIUM</v>
      </c>
    </row>
    <row r="505">
      <c r="A505">
        <v>27066</v>
      </c>
      <c r="B505" t="str">
        <v>2026-06-16</v>
      </c>
      <c r="C505" t="str">
        <v>Morning</v>
      </c>
      <c r="D505">
        <v>24</v>
      </c>
      <c r="E505" t="str">
        <f>IF(MOD(D505,2)=0,"EVEN","ODD")</f>
        <v>EVEN</v>
      </c>
      <c r="F505" t="str">
        <f>IF(D505&lt;=18,"LOW (1-18)","HIGH (19-36)")</f>
        <v>HIGH (19-36)</v>
      </c>
      <c r="G505">
        <f>INT((D505-1)/6)+1</f>
        <v>4</v>
      </c>
      <c r="H505">
        <f>MOD(D505-1,6)+1</f>
        <v>6</v>
      </c>
      <c r="I505">
        <f>37-D505</f>
        <v>13</v>
      </c>
      <c r="J505">
        <f>ABS(D505-D506)</f>
        <v>2</v>
      </c>
      <c r="K505">
        <f>AVERAGE(D505:D509)</f>
        <v>24</v>
      </c>
      <c r="L505">
        <f>AVERAGE(D505:D524)</f>
        <v>24</v>
      </c>
      <c r="M505">
        <f>K505-L505</f>
        <v>0</v>
      </c>
      <c r="N505" t="str">
        <f>IF(K505&gt;L505,"HIGH ZONE BIAS",IF(K505&lt;L505,"LOW ZONE BIAS","EQUILIBRIUM"))</f>
        <v>EQUILIBRIUM</v>
      </c>
    </row>
    <row r="506">
      <c r="A506">
        <v>27065</v>
      </c>
      <c r="B506" t="str">
        <v>2026-06-15</v>
      </c>
      <c r="C506" t="str">
        <v>Evening</v>
      </c>
      <c r="D506">
        <v>22</v>
      </c>
      <c r="E506" t="str">
        <f>IF(MOD(D506,2)=0,"EVEN","ODD")</f>
        <v>EVEN</v>
      </c>
      <c r="F506" t="str">
        <f>IF(D506&lt;=18,"LOW (1-18)","HIGH (19-36)")</f>
        <v>HIGH (19-36)</v>
      </c>
      <c r="G506">
        <f>INT((D506-1)/6)+1</f>
        <v>4</v>
      </c>
      <c r="H506">
        <f>MOD(D506-1,6)+1</f>
        <v>4</v>
      </c>
      <c r="I506">
        <f>37-D506</f>
        <v>15</v>
      </c>
      <c r="J506">
        <f>ABS(D506-D507)</f>
        <v>6</v>
      </c>
      <c r="K506">
        <f>AVERAGE(D506:D510)</f>
        <v>22</v>
      </c>
      <c r="L506">
        <f>AVERAGE(D506:D525)</f>
        <v>22</v>
      </c>
      <c r="M506">
        <f>K506-L506</f>
        <v>0</v>
      </c>
      <c r="N506" t="str">
        <f>IF(K506&gt;L506,"HIGH ZONE BIAS",IF(K506&lt;L506,"LOW ZONE BIAS","EQUILIBRIUM"))</f>
        <v>EQUILIBRIUM</v>
      </c>
    </row>
    <row r="507">
      <c r="A507">
        <v>27064</v>
      </c>
      <c r="B507" t="str">
        <v>2026-06-15</v>
      </c>
      <c r="C507" t="str">
        <v>Afternoon</v>
      </c>
      <c r="D507">
        <v>16</v>
      </c>
      <c r="E507" t="str">
        <f>IF(MOD(D507,2)=0,"EVEN","ODD")</f>
        <v>EVEN</v>
      </c>
      <c r="F507" t="str">
        <f>IF(D507&lt;=18,"LOW (1-18)","HIGH (19-36)")</f>
        <v>LOW (1-18)</v>
      </c>
      <c r="G507">
        <f>INT((D507-1)/6)+1</f>
        <v>3</v>
      </c>
      <c r="H507">
        <f>MOD(D507-1,6)+1</f>
        <v>4</v>
      </c>
      <c r="I507">
        <f>37-D507</f>
        <v>21</v>
      </c>
      <c r="J507">
        <f>ABS(D507-D508)</f>
        <v>1</v>
      </c>
      <c r="K507">
        <f>AVERAGE(D507:D511)</f>
        <v>16</v>
      </c>
      <c r="L507">
        <f>AVERAGE(D507:D526)</f>
        <v>16</v>
      </c>
      <c r="M507">
        <f>K507-L507</f>
        <v>0</v>
      </c>
      <c r="N507" t="str">
        <f>IF(K507&gt;L507,"HIGH ZONE BIAS",IF(K507&lt;L507,"LOW ZONE BIAS","EQUILIBRIUM"))</f>
        <v>EQUILIBRIUM</v>
      </c>
    </row>
    <row r="508">
      <c r="A508">
        <v>27063</v>
      </c>
      <c r="B508" t="str">
        <v>2026-06-15</v>
      </c>
      <c r="C508" t="str">
        <v>Midday</v>
      </c>
      <c r="D508">
        <v>17</v>
      </c>
      <c r="E508" t="str">
        <f>IF(MOD(D508,2)=0,"EVEN","ODD")</f>
        <v>ODD</v>
      </c>
      <c r="F508" t="str">
        <f>IF(D508&lt;=18,"LOW (1-18)","HIGH (19-36)")</f>
        <v>LOW (1-18)</v>
      </c>
      <c r="G508">
        <f>INT((D508-1)/6)+1</f>
        <v>3</v>
      </c>
      <c r="H508">
        <f>MOD(D508-1,6)+1</f>
        <v>5</v>
      </c>
      <c r="I508">
        <f>37-D508</f>
        <v>20</v>
      </c>
      <c r="J508">
        <f>ABS(D508-D509)</f>
        <v>13</v>
      </c>
      <c r="K508">
        <f>AVERAGE(D508:D512)</f>
        <v>17</v>
      </c>
      <c r="L508">
        <f>AVERAGE(D508:D527)</f>
        <v>17</v>
      </c>
      <c r="M508">
        <f>K508-L508</f>
        <v>0</v>
      </c>
      <c r="N508" t="str">
        <f>IF(K508&gt;L508,"HIGH ZONE BIAS",IF(K508&lt;L508,"LOW ZONE BIAS","EQUILIBRIUM"))</f>
        <v>EQUILIBRIUM</v>
      </c>
    </row>
    <row r="509">
      <c r="A509">
        <v>27062</v>
      </c>
      <c r="B509" t="str">
        <v>2026-06-15</v>
      </c>
      <c r="C509" t="str">
        <v>Morning</v>
      </c>
      <c r="D509">
        <v>4</v>
      </c>
      <c r="E509" t="str">
        <f>IF(MOD(D509,2)=0,"EVEN","ODD")</f>
        <v>EVEN</v>
      </c>
      <c r="F509" t="str">
        <f>IF(D509&lt;=18,"LOW (1-18)","HIGH (19-36)")</f>
        <v>LOW (1-18)</v>
      </c>
      <c r="G509">
        <f>INT((D509-1)/6)+1</f>
        <v>1</v>
      </c>
      <c r="H509">
        <f>MOD(D509-1,6)+1</f>
        <v>4</v>
      </c>
      <c r="I509">
        <f>37-D509</f>
        <v>33</v>
      </c>
      <c r="J509">
        <f>ABS(D509-D510)</f>
        <v>11</v>
      </c>
      <c r="K509">
        <f>AVERAGE(D509:D513)</f>
        <v>4</v>
      </c>
      <c r="L509">
        <f>AVERAGE(D509:D528)</f>
        <v>4</v>
      </c>
      <c r="M509">
        <f>K509-L509</f>
        <v>0</v>
      </c>
      <c r="N509" t="str">
        <f>IF(K509&gt;L509,"HIGH ZONE BIAS",IF(K509&lt;L509,"LOW ZONE BIAS","EQUILIBRIUM"))</f>
        <v>EQUILIBRIUM</v>
      </c>
    </row>
    <row r="510">
      <c r="A510">
        <v>27061</v>
      </c>
      <c r="B510" t="str">
        <v>2026-06-14</v>
      </c>
      <c r="C510" t="str">
        <v>Evening</v>
      </c>
      <c r="D510">
        <v>15</v>
      </c>
      <c r="E510" t="str">
        <f>IF(MOD(D510,2)=0,"EVEN","ODD")</f>
        <v>ODD</v>
      </c>
      <c r="F510" t="str">
        <f>IF(D510&lt;=18,"LOW (1-18)","HIGH (19-36)")</f>
        <v>LOW (1-18)</v>
      </c>
      <c r="G510">
        <f>INT((D510-1)/6)+1</f>
        <v>3</v>
      </c>
      <c r="H510">
        <f>MOD(D510-1,6)+1</f>
        <v>3</v>
      </c>
      <c r="I510">
        <f>37-D510</f>
        <v>22</v>
      </c>
      <c r="J510">
        <f>ABS(D510-D511)</f>
        <v>3</v>
      </c>
      <c r="K510">
        <f>AVERAGE(D510:D514)</f>
        <v>15</v>
      </c>
      <c r="L510">
        <f>AVERAGE(D510:D529)</f>
        <v>15</v>
      </c>
      <c r="M510">
        <f>K510-L510</f>
        <v>0</v>
      </c>
      <c r="N510" t="str">
        <f>IF(K510&gt;L510,"HIGH ZONE BIAS",IF(K510&lt;L510,"LOW ZONE BIAS","EQUILIBRIUM"))</f>
        <v>EQUILIBRIUM</v>
      </c>
    </row>
    <row r="511">
      <c r="A511">
        <v>27060</v>
      </c>
      <c r="B511" t="str">
        <v>2026-06-14</v>
      </c>
      <c r="C511" t="str">
        <v>Afternoon</v>
      </c>
      <c r="D511">
        <v>12</v>
      </c>
      <c r="E511" t="str">
        <f>IF(MOD(D511,2)=0,"EVEN","ODD")</f>
        <v>EVEN</v>
      </c>
      <c r="F511" t="str">
        <f>IF(D511&lt;=18,"LOW (1-18)","HIGH (19-36)")</f>
        <v>LOW (1-18)</v>
      </c>
      <c r="G511">
        <f>INT((D511-1)/6)+1</f>
        <v>2</v>
      </c>
      <c r="H511">
        <f>MOD(D511-1,6)+1</f>
        <v>6</v>
      </c>
      <c r="I511">
        <f>37-D511</f>
        <v>25</v>
      </c>
      <c r="J511">
        <f>ABS(D511-D512)</f>
        <v>19</v>
      </c>
      <c r="K511">
        <f>AVERAGE(D511:D515)</f>
        <v>12</v>
      </c>
      <c r="L511">
        <f>AVERAGE(D511:D530)</f>
        <v>12</v>
      </c>
      <c r="M511">
        <f>K511-L511</f>
        <v>0</v>
      </c>
      <c r="N511" t="str">
        <f>IF(K511&gt;L511,"HIGH ZONE BIAS",IF(K511&lt;L511,"LOW ZONE BIAS","EQUILIBRIUM"))</f>
        <v>EQUILIBRIUM</v>
      </c>
    </row>
    <row r="512">
      <c r="A512">
        <v>27059</v>
      </c>
      <c r="B512" t="str">
        <v>2026-06-14</v>
      </c>
      <c r="C512" t="str">
        <v>Midday</v>
      </c>
      <c r="D512">
        <v>31</v>
      </c>
      <c r="E512" t="str">
        <f>IF(MOD(D512,2)=0,"EVEN","ODD")</f>
        <v>ODD</v>
      </c>
      <c r="F512" t="str">
        <f>IF(D512&lt;=18,"LOW (1-18)","HIGH (19-36)")</f>
        <v>HIGH (19-36)</v>
      </c>
      <c r="G512">
        <f>INT((D512-1)/6)+1</f>
        <v>6</v>
      </c>
      <c r="H512">
        <f>MOD(D512-1,6)+1</f>
        <v>1</v>
      </c>
      <c r="I512">
        <f>37-D512</f>
        <v>6</v>
      </c>
      <c r="J512">
        <f>ABS(D512-D513)</f>
        <v>30</v>
      </c>
      <c r="K512">
        <f>AVERAGE(D512:D516)</f>
        <v>31</v>
      </c>
      <c r="L512">
        <f>AVERAGE(D512:D531)</f>
        <v>31</v>
      </c>
      <c r="M512">
        <f>K512-L512</f>
        <v>0</v>
      </c>
      <c r="N512" t="str">
        <f>IF(K512&gt;L512,"HIGH ZONE BIAS",IF(K512&lt;L512,"LOW ZONE BIAS","EQUILIBRIUM"))</f>
        <v>EQUILIBRIUM</v>
      </c>
    </row>
    <row r="513">
      <c r="A513">
        <v>27058</v>
      </c>
      <c r="B513" t="str">
        <v>2026-06-14</v>
      </c>
      <c r="C513" t="str">
        <v>Morning</v>
      </c>
      <c r="D513">
        <v>1</v>
      </c>
      <c r="E513" t="str">
        <f>IF(MOD(D513,2)=0,"EVEN","ODD")</f>
        <v>ODD</v>
      </c>
      <c r="F513" t="str">
        <f>IF(D513&lt;=18,"LOW (1-18)","HIGH (19-36)")</f>
        <v>LOW (1-18)</v>
      </c>
      <c r="G513">
        <f>INT((D513-1)/6)+1</f>
        <v>1</v>
      </c>
      <c r="H513">
        <f>MOD(D513-1,6)+1</f>
        <v>1</v>
      </c>
      <c r="I513">
        <f>37-D513</f>
        <v>36</v>
      </c>
      <c r="J513">
        <f>ABS(D513-D514)</f>
        <v>16</v>
      </c>
      <c r="K513">
        <f>AVERAGE(D513:D517)</f>
        <v>1</v>
      </c>
      <c r="L513">
        <f>AVERAGE(D513:D532)</f>
        <v>1</v>
      </c>
      <c r="M513">
        <f>K513-L513</f>
        <v>0</v>
      </c>
      <c r="N513" t="str">
        <f>IF(K513&gt;L513,"HIGH ZONE BIAS",IF(K513&lt;L513,"LOW ZONE BIAS","EQUILIBRIUM"))</f>
        <v>EQUILIBRIUM</v>
      </c>
    </row>
    <row r="514">
      <c r="A514">
        <v>27057</v>
      </c>
      <c r="B514" t="str">
        <v>2026-06-13</v>
      </c>
      <c r="C514" t="str">
        <v>Evening</v>
      </c>
      <c r="D514">
        <v>17</v>
      </c>
      <c r="E514" t="str">
        <f>IF(MOD(D514,2)=0,"EVEN","ODD")</f>
        <v>ODD</v>
      </c>
      <c r="F514" t="str">
        <f>IF(D514&lt;=18,"LOW (1-18)","HIGH (19-36)")</f>
        <v>LOW (1-18)</v>
      </c>
      <c r="G514">
        <f>INT((D514-1)/6)+1</f>
        <v>3</v>
      </c>
      <c r="H514">
        <f>MOD(D514-1,6)+1</f>
        <v>5</v>
      </c>
      <c r="I514">
        <f>37-D514</f>
        <v>20</v>
      </c>
      <c r="J514">
        <f>ABS(D514-D515)</f>
        <v>9</v>
      </c>
      <c r="K514">
        <f>AVERAGE(D514:D518)</f>
        <v>17</v>
      </c>
      <c r="L514">
        <f>AVERAGE(D514:D533)</f>
        <v>17</v>
      </c>
      <c r="M514">
        <f>K514-L514</f>
        <v>0</v>
      </c>
      <c r="N514" t="str">
        <f>IF(K514&gt;L514,"HIGH ZONE BIAS",IF(K514&lt;L514,"LOW ZONE BIAS","EQUILIBRIUM"))</f>
        <v>EQUILIBRIUM</v>
      </c>
    </row>
    <row r="515">
      <c r="A515">
        <v>27056</v>
      </c>
      <c r="B515" t="str">
        <v>2026-06-13</v>
      </c>
      <c r="C515" t="str">
        <v>Afternoon</v>
      </c>
      <c r="D515">
        <v>26</v>
      </c>
      <c r="E515" t="str">
        <f>IF(MOD(D515,2)=0,"EVEN","ODD")</f>
        <v>EVEN</v>
      </c>
      <c r="F515" t="str">
        <f>IF(D515&lt;=18,"LOW (1-18)","HIGH (19-36)")</f>
        <v>HIGH (19-36)</v>
      </c>
      <c r="G515">
        <f>INT((D515-1)/6)+1</f>
        <v>5</v>
      </c>
      <c r="H515">
        <f>MOD(D515-1,6)+1</f>
        <v>2</v>
      </c>
      <c r="I515">
        <f>37-D515</f>
        <v>11</v>
      </c>
      <c r="J515">
        <f>ABS(D515-D516)</f>
        <v>3</v>
      </c>
      <c r="K515">
        <f>AVERAGE(D515:D519)</f>
        <v>26</v>
      </c>
      <c r="L515">
        <f>AVERAGE(D515:D534)</f>
        <v>26</v>
      </c>
      <c r="M515">
        <f>K515-L515</f>
        <v>0</v>
      </c>
      <c r="N515" t="str">
        <f>IF(K515&gt;L515,"HIGH ZONE BIAS",IF(K515&lt;L515,"LOW ZONE BIAS","EQUILIBRIUM"))</f>
        <v>EQUILIBRIUM</v>
      </c>
    </row>
    <row r="516">
      <c r="A516">
        <v>27055</v>
      </c>
      <c r="B516" t="str">
        <v>2026-06-13</v>
      </c>
      <c r="C516" t="str">
        <v>Midday</v>
      </c>
      <c r="D516">
        <v>23</v>
      </c>
      <c r="E516" t="str">
        <f>IF(MOD(D516,2)=0,"EVEN","ODD")</f>
        <v>ODD</v>
      </c>
      <c r="F516" t="str">
        <f>IF(D516&lt;=18,"LOW (1-18)","HIGH (19-36)")</f>
        <v>HIGH (19-36)</v>
      </c>
      <c r="G516">
        <f>INT((D516-1)/6)+1</f>
        <v>4</v>
      </c>
      <c r="H516">
        <f>MOD(D516-1,6)+1</f>
        <v>5</v>
      </c>
      <c r="I516">
        <f>37-D516</f>
        <v>14</v>
      </c>
      <c r="J516">
        <f>ABS(D516-D517)</f>
        <v>7</v>
      </c>
      <c r="K516">
        <f>AVERAGE(D516:D520)</f>
        <v>23</v>
      </c>
      <c r="L516">
        <f>AVERAGE(D516:D535)</f>
        <v>23</v>
      </c>
      <c r="M516">
        <f>K516-L516</f>
        <v>0</v>
      </c>
      <c r="N516" t="str">
        <f>IF(K516&gt;L516,"HIGH ZONE BIAS",IF(K516&lt;L516,"LOW ZONE BIAS","EQUILIBRIUM"))</f>
        <v>EQUILIBRIUM</v>
      </c>
    </row>
    <row r="517">
      <c r="A517">
        <v>27054</v>
      </c>
      <c r="B517" t="str">
        <v>2026-06-13</v>
      </c>
      <c r="C517" t="str">
        <v>Morning</v>
      </c>
      <c r="D517">
        <v>16</v>
      </c>
      <c r="E517" t="str">
        <f>IF(MOD(D517,2)=0,"EVEN","ODD")</f>
        <v>EVEN</v>
      </c>
      <c r="F517" t="str">
        <f>IF(D517&lt;=18,"LOW (1-18)","HIGH (19-36)")</f>
        <v>LOW (1-18)</v>
      </c>
      <c r="G517">
        <f>INT((D517-1)/6)+1</f>
        <v>3</v>
      </c>
      <c r="H517">
        <f>MOD(D517-1,6)+1</f>
        <v>4</v>
      </c>
      <c r="I517">
        <f>37-D517</f>
        <v>21</v>
      </c>
      <c r="J517">
        <f>ABS(D517-D518)</f>
        <v>4</v>
      </c>
      <c r="K517">
        <f>AVERAGE(D517:D521)</f>
        <v>16</v>
      </c>
      <c r="L517">
        <f>AVERAGE(D517:D536)</f>
        <v>16</v>
      </c>
      <c r="M517">
        <f>K517-L517</f>
        <v>0</v>
      </c>
      <c r="N517" t="str">
        <f>IF(K517&gt;L517,"HIGH ZONE BIAS",IF(K517&lt;L517,"LOW ZONE BIAS","EQUILIBRIUM"))</f>
        <v>EQUILIBRIUM</v>
      </c>
    </row>
    <row r="518">
      <c r="A518">
        <v>27053</v>
      </c>
      <c r="B518" t="str">
        <v>2026-06-12</v>
      </c>
      <c r="C518" t="str">
        <v>Evening</v>
      </c>
      <c r="D518">
        <v>12</v>
      </c>
      <c r="E518" t="str">
        <f>IF(MOD(D518,2)=0,"EVEN","ODD")</f>
        <v>EVEN</v>
      </c>
      <c r="F518" t="str">
        <f>IF(D518&lt;=18,"LOW (1-18)","HIGH (19-36)")</f>
        <v>LOW (1-18)</v>
      </c>
      <c r="G518">
        <f>INT((D518-1)/6)+1</f>
        <v>2</v>
      </c>
      <c r="H518">
        <f>MOD(D518-1,6)+1</f>
        <v>6</v>
      </c>
      <c r="I518">
        <f>37-D518</f>
        <v>25</v>
      </c>
      <c r="J518">
        <f>ABS(D518-D519)</f>
        <v>12</v>
      </c>
      <c r="K518">
        <f>AVERAGE(D518:D522)</f>
        <v>12</v>
      </c>
      <c r="L518">
        <f>AVERAGE(D518:D537)</f>
        <v>12</v>
      </c>
      <c r="M518">
        <f>K518-L518</f>
        <v>0</v>
      </c>
      <c r="N518" t="str">
        <f>IF(K518&gt;L518,"HIGH ZONE BIAS",IF(K518&lt;L518,"LOW ZONE BIAS","EQUILIBRIUM"))</f>
        <v>EQUILIBRIUM</v>
      </c>
    </row>
    <row r="519">
      <c r="A519">
        <v>27052</v>
      </c>
      <c r="B519" t="str">
        <v>2026-06-12</v>
      </c>
      <c r="C519" t="str">
        <v>Afternoon</v>
      </c>
      <c r="D519">
        <v>24</v>
      </c>
      <c r="E519" t="str">
        <f>IF(MOD(D519,2)=0,"EVEN","ODD")</f>
        <v>EVEN</v>
      </c>
      <c r="F519" t="str">
        <f>IF(D519&lt;=18,"LOW (1-18)","HIGH (19-36)")</f>
        <v>HIGH (19-36)</v>
      </c>
      <c r="G519">
        <f>INT((D519-1)/6)+1</f>
        <v>4</v>
      </c>
      <c r="H519">
        <f>MOD(D519-1,6)+1</f>
        <v>6</v>
      </c>
      <c r="I519">
        <f>37-D519</f>
        <v>13</v>
      </c>
      <c r="J519">
        <f>ABS(D519-D520)</f>
        <v>6</v>
      </c>
      <c r="K519">
        <f>AVERAGE(D519:D523)</f>
        <v>24</v>
      </c>
      <c r="L519">
        <f>AVERAGE(D519:D538)</f>
        <v>24</v>
      </c>
      <c r="M519">
        <f>K519-L519</f>
        <v>0</v>
      </c>
      <c r="N519" t="str">
        <f>IF(K519&gt;L519,"HIGH ZONE BIAS",IF(K519&lt;L519,"LOW ZONE BIAS","EQUILIBRIUM"))</f>
        <v>EQUILIBRIUM</v>
      </c>
    </row>
    <row r="520">
      <c r="A520">
        <v>27051</v>
      </c>
      <c r="B520" t="str">
        <v>2026-06-12</v>
      </c>
      <c r="C520" t="str">
        <v>Midday</v>
      </c>
      <c r="D520">
        <v>18</v>
      </c>
      <c r="E520" t="str">
        <f>IF(MOD(D520,2)=0,"EVEN","ODD")</f>
        <v>EVEN</v>
      </c>
      <c r="F520" t="str">
        <f>IF(D520&lt;=18,"LOW (1-18)","HIGH (19-36)")</f>
        <v>LOW (1-18)</v>
      </c>
      <c r="G520">
        <f>INT((D520-1)/6)+1</f>
        <v>3</v>
      </c>
      <c r="H520">
        <f>MOD(D520-1,6)+1</f>
        <v>6</v>
      </c>
      <c r="I520">
        <f>37-D520</f>
        <v>19</v>
      </c>
      <c r="J520">
        <f>ABS(D520-D521)</f>
        <v>10</v>
      </c>
      <c r="K520">
        <f>AVERAGE(D520:D524)</f>
        <v>18</v>
      </c>
      <c r="L520">
        <f>AVERAGE(D520:D539)</f>
        <v>18</v>
      </c>
      <c r="M520">
        <f>K520-L520</f>
        <v>0</v>
      </c>
      <c r="N520" t="str">
        <f>IF(K520&gt;L520,"HIGH ZONE BIAS",IF(K520&lt;L520,"LOW ZONE BIAS","EQUILIBRIUM"))</f>
        <v>EQUILIBRIUM</v>
      </c>
    </row>
    <row r="521">
      <c r="A521">
        <v>27050</v>
      </c>
      <c r="B521" t="str">
        <v>2026-06-12</v>
      </c>
      <c r="C521" t="str">
        <v>Morning</v>
      </c>
      <c r="D521">
        <v>8</v>
      </c>
      <c r="E521" t="str">
        <f>IF(MOD(D521,2)=0,"EVEN","ODD")</f>
        <v>EVEN</v>
      </c>
      <c r="F521" t="str">
        <f>IF(D521&lt;=18,"LOW (1-18)","HIGH (19-36)")</f>
        <v>LOW (1-18)</v>
      </c>
      <c r="G521">
        <f>INT((D521-1)/6)+1</f>
        <v>2</v>
      </c>
      <c r="H521">
        <f>MOD(D521-1,6)+1</f>
        <v>2</v>
      </c>
      <c r="I521">
        <f>37-D521</f>
        <v>29</v>
      </c>
      <c r="J521">
        <f>ABS(D521-D522)</f>
        <v>5</v>
      </c>
      <c r="K521">
        <f>AVERAGE(D521:D525)</f>
        <v>8</v>
      </c>
      <c r="L521">
        <f>AVERAGE(D521:D540)</f>
        <v>8</v>
      </c>
      <c r="M521">
        <f>K521-L521</f>
        <v>0</v>
      </c>
      <c r="N521" t="str">
        <f>IF(K521&gt;L521,"HIGH ZONE BIAS",IF(K521&lt;L521,"LOW ZONE BIAS","EQUILIBRIUM"))</f>
        <v>EQUILIBRIUM</v>
      </c>
    </row>
    <row r="522">
      <c r="A522">
        <v>27049</v>
      </c>
      <c r="B522" t="str">
        <v>2026-06-11</v>
      </c>
      <c r="C522" t="str">
        <v>Evening</v>
      </c>
      <c r="D522">
        <v>3</v>
      </c>
      <c r="E522" t="str">
        <f>IF(MOD(D522,2)=0,"EVEN","ODD")</f>
        <v>ODD</v>
      </c>
      <c r="F522" t="str">
        <f>IF(D522&lt;=18,"LOW (1-18)","HIGH (19-36)")</f>
        <v>LOW (1-18)</v>
      </c>
      <c r="G522">
        <f>INT((D522-1)/6)+1</f>
        <v>1</v>
      </c>
      <c r="H522">
        <f>MOD(D522-1,6)+1</f>
        <v>3</v>
      </c>
      <c r="I522">
        <f>37-D522</f>
        <v>34</v>
      </c>
      <c r="J522">
        <f>ABS(D522-D523)</f>
        <v>2</v>
      </c>
      <c r="K522">
        <f>AVERAGE(D522:D526)</f>
        <v>3</v>
      </c>
      <c r="L522">
        <f>AVERAGE(D522:D541)</f>
        <v>3</v>
      </c>
      <c r="M522">
        <f>K522-L522</f>
        <v>0</v>
      </c>
      <c r="N522" t="str">
        <f>IF(K522&gt;L522,"HIGH ZONE BIAS",IF(K522&lt;L522,"LOW ZONE BIAS","EQUILIBRIUM"))</f>
        <v>EQUILIBRIUM</v>
      </c>
    </row>
    <row r="523">
      <c r="A523">
        <v>27048</v>
      </c>
      <c r="B523" t="str">
        <v>2026-06-11</v>
      </c>
      <c r="C523" t="str">
        <v>Afternoon</v>
      </c>
      <c r="D523">
        <v>1</v>
      </c>
      <c r="E523" t="str">
        <f>IF(MOD(D523,2)=0,"EVEN","ODD")</f>
        <v>ODD</v>
      </c>
      <c r="F523" t="str">
        <f>IF(D523&lt;=18,"LOW (1-18)","HIGH (19-36)")</f>
        <v>LOW (1-18)</v>
      </c>
      <c r="G523">
        <f>INT((D523-1)/6)+1</f>
        <v>1</v>
      </c>
      <c r="H523">
        <f>MOD(D523-1,6)+1</f>
        <v>1</v>
      </c>
      <c r="I523">
        <f>37-D523</f>
        <v>36</v>
      </c>
      <c r="J523">
        <f>ABS(D523-D524)</f>
        <v>4</v>
      </c>
      <c r="K523">
        <f>AVERAGE(D523:D527)</f>
        <v>1</v>
      </c>
      <c r="L523">
        <f>AVERAGE(D523:D542)</f>
        <v>1</v>
      </c>
      <c r="M523">
        <f>K523-L523</f>
        <v>0</v>
      </c>
      <c r="N523" t="str">
        <f>IF(K523&gt;L523,"HIGH ZONE BIAS",IF(K523&lt;L523,"LOW ZONE BIAS","EQUILIBRIUM"))</f>
        <v>EQUILIBRIUM</v>
      </c>
    </row>
    <row r="524">
      <c r="A524">
        <v>27047</v>
      </c>
      <c r="B524" t="str">
        <v>2026-06-11</v>
      </c>
      <c r="C524" t="str">
        <v>Midday</v>
      </c>
      <c r="D524">
        <v>5</v>
      </c>
      <c r="E524" t="str">
        <f>IF(MOD(D524,2)=0,"EVEN","ODD")</f>
        <v>ODD</v>
      </c>
      <c r="F524" t="str">
        <f>IF(D524&lt;=18,"LOW (1-18)","HIGH (19-36)")</f>
        <v>LOW (1-18)</v>
      </c>
      <c r="G524">
        <f>INT((D524-1)/6)+1</f>
        <v>1</v>
      </c>
      <c r="H524">
        <f>MOD(D524-1,6)+1</f>
        <v>5</v>
      </c>
      <c r="I524">
        <f>37-D524</f>
        <v>32</v>
      </c>
      <c r="J524">
        <f>ABS(D524-D525)</f>
        <v>5</v>
      </c>
      <c r="K524">
        <f>AVERAGE(D524:D528)</f>
        <v>5</v>
      </c>
      <c r="L524">
        <f>AVERAGE(D524:D543)</f>
        <v>5</v>
      </c>
      <c r="M524">
        <f>K524-L524</f>
        <v>0</v>
      </c>
      <c r="N524" t="str">
        <f>IF(K524&gt;L524,"HIGH ZONE BIAS",IF(K524&lt;L524,"LOW ZONE BIAS","EQUILIBRIUM"))</f>
        <v>EQUILIBRIUM</v>
      </c>
    </row>
    <row r="525">
      <c r="A525">
        <v>27046</v>
      </c>
      <c r="B525" t="str">
        <v>2026-06-11</v>
      </c>
      <c r="C525" t="str">
        <v>Morning</v>
      </c>
      <c r="D525">
        <v>10</v>
      </c>
      <c r="E525" t="str">
        <f>IF(MOD(D525,2)=0,"EVEN","ODD")</f>
        <v>EVEN</v>
      </c>
      <c r="F525" t="str">
        <f>IF(D525&lt;=18,"LOW (1-18)","HIGH (19-36)")</f>
        <v>LOW (1-18)</v>
      </c>
      <c r="G525">
        <f>INT((D525-1)/6)+1</f>
        <v>2</v>
      </c>
      <c r="H525">
        <f>MOD(D525-1,6)+1</f>
        <v>4</v>
      </c>
      <c r="I525">
        <f>37-D525</f>
        <v>27</v>
      </c>
      <c r="J525">
        <f>ABS(D525-D526)</f>
        <v>5</v>
      </c>
      <c r="K525">
        <f>AVERAGE(D525:D529)</f>
        <v>10</v>
      </c>
      <c r="L525">
        <f>AVERAGE(D525:D544)</f>
        <v>10</v>
      </c>
      <c r="M525">
        <f>K525-L525</f>
        <v>0</v>
      </c>
      <c r="N525" t="str">
        <f>IF(K525&gt;L525,"HIGH ZONE BIAS",IF(K525&lt;L525,"LOW ZONE BIAS","EQUILIBRIUM"))</f>
        <v>EQUILIBRIUM</v>
      </c>
    </row>
    <row r="526">
      <c r="A526">
        <v>27045</v>
      </c>
      <c r="B526" t="str">
        <v>2026-06-10</v>
      </c>
      <c r="C526" t="str">
        <v>Evening</v>
      </c>
      <c r="D526">
        <v>5</v>
      </c>
      <c r="E526" t="str">
        <f>IF(MOD(D526,2)=0,"EVEN","ODD")</f>
        <v>ODD</v>
      </c>
      <c r="F526" t="str">
        <f>IF(D526&lt;=18,"LOW (1-18)","HIGH (19-36)")</f>
        <v>LOW (1-18)</v>
      </c>
      <c r="G526">
        <f>INT((D526-1)/6)+1</f>
        <v>1</v>
      </c>
      <c r="H526">
        <f>MOD(D526-1,6)+1</f>
        <v>5</v>
      </c>
      <c r="I526">
        <f>37-D526</f>
        <v>32</v>
      </c>
      <c r="J526">
        <f>ABS(D526-D527)</f>
        <v>25</v>
      </c>
      <c r="K526">
        <f>AVERAGE(D526:D530)</f>
        <v>5</v>
      </c>
      <c r="L526">
        <f>AVERAGE(D526:D545)</f>
        <v>5</v>
      </c>
      <c r="M526">
        <f>K526-L526</f>
        <v>0</v>
      </c>
      <c r="N526" t="str">
        <f>IF(K526&gt;L526,"HIGH ZONE BIAS",IF(K526&lt;L526,"LOW ZONE BIAS","EQUILIBRIUM"))</f>
        <v>EQUILIBRIUM</v>
      </c>
    </row>
    <row r="527">
      <c r="A527">
        <v>27044</v>
      </c>
      <c r="B527" t="str">
        <v>2026-06-10</v>
      </c>
      <c r="C527" t="str">
        <v>Afternoon</v>
      </c>
      <c r="D527">
        <v>30</v>
      </c>
      <c r="E527" t="str">
        <f>IF(MOD(D527,2)=0,"EVEN","ODD")</f>
        <v>EVEN</v>
      </c>
      <c r="F527" t="str">
        <f>IF(D527&lt;=18,"LOW (1-18)","HIGH (19-36)")</f>
        <v>HIGH (19-36)</v>
      </c>
      <c r="G527">
        <f>INT((D527-1)/6)+1</f>
        <v>5</v>
      </c>
      <c r="H527">
        <f>MOD(D527-1,6)+1</f>
        <v>6</v>
      </c>
      <c r="I527">
        <f>37-D527</f>
        <v>7</v>
      </c>
      <c r="J527">
        <f>ABS(D527-D528)</f>
        <v>29</v>
      </c>
      <c r="K527">
        <f>AVERAGE(D527:D531)</f>
        <v>30</v>
      </c>
      <c r="L527">
        <f>AVERAGE(D527:D546)</f>
        <v>30</v>
      </c>
      <c r="M527">
        <f>K527-L527</f>
        <v>0</v>
      </c>
      <c r="N527" t="str">
        <f>IF(K527&gt;L527,"HIGH ZONE BIAS",IF(K527&lt;L527,"LOW ZONE BIAS","EQUILIBRIUM"))</f>
        <v>EQUILIBRIUM</v>
      </c>
    </row>
    <row r="528">
      <c r="A528">
        <v>27043</v>
      </c>
      <c r="B528" t="str">
        <v>2026-06-10</v>
      </c>
      <c r="C528" t="str">
        <v>Midday</v>
      </c>
      <c r="D528">
        <v>1</v>
      </c>
      <c r="E528" t="str">
        <f>IF(MOD(D528,2)=0,"EVEN","ODD")</f>
        <v>ODD</v>
      </c>
      <c r="F528" t="str">
        <f>IF(D528&lt;=18,"LOW (1-18)","HIGH (19-36)")</f>
        <v>LOW (1-18)</v>
      </c>
      <c r="G528">
        <f>INT((D528-1)/6)+1</f>
        <v>1</v>
      </c>
      <c r="H528">
        <f>MOD(D528-1,6)+1</f>
        <v>1</v>
      </c>
      <c r="I528">
        <f>37-D528</f>
        <v>36</v>
      </c>
      <c r="J528">
        <f>ABS(D528-D529)</f>
        <v>22</v>
      </c>
      <c r="K528">
        <f>AVERAGE(D528:D532)</f>
        <v>1</v>
      </c>
      <c r="L528">
        <f>AVERAGE(D528:D547)</f>
        <v>1</v>
      </c>
      <c r="M528">
        <f>K528-L528</f>
        <v>0</v>
      </c>
      <c r="N528" t="str">
        <f>IF(K528&gt;L528,"HIGH ZONE BIAS",IF(K528&lt;L528,"LOW ZONE BIAS","EQUILIBRIUM"))</f>
        <v>EQUILIBRIUM</v>
      </c>
    </row>
    <row r="529">
      <c r="A529">
        <v>27042</v>
      </c>
      <c r="B529" t="str">
        <v>2026-06-10</v>
      </c>
      <c r="C529" t="str">
        <v>Morning</v>
      </c>
      <c r="D529">
        <v>23</v>
      </c>
      <c r="E529" t="str">
        <f>IF(MOD(D529,2)=0,"EVEN","ODD")</f>
        <v>ODD</v>
      </c>
      <c r="F529" t="str">
        <f>IF(D529&lt;=18,"LOW (1-18)","HIGH (19-36)")</f>
        <v>HIGH (19-36)</v>
      </c>
      <c r="G529">
        <f>INT((D529-1)/6)+1</f>
        <v>4</v>
      </c>
      <c r="H529">
        <f>MOD(D529-1,6)+1</f>
        <v>5</v>
      </c>
      <c r="I529">
        <f>37-D529</f>
        <v>14</v>
      </c>
      <c r="J529">
        <f>ABS(D529-D530)</f>
        <v>11</v>
      </c>
      <c r="K529">
        <f>AVERAGE(D529:D533)</f>
        <v>23</v>
      </c>
      <c r="L529">
        <f>AVERAGE(D529:D548)</f>
        <v>23</v>
      </c>
      <c r="M529">
        <f>K529-L529</f>
        <v>0</v>
      </c>
      <c r="N529" t="str">
        <f>IF(K529&gt;L529,"HIGH ZONE BIAS",IF(K529&lt;L529,"LOW ZONE BIAS","EQUILIBRIUM"))</f>
        <v>EQUILIBRIUM</v>
      </c>
    </row>
    <row r="530">
      <c r="A530">
        <v>27041</v>
      </c>
      <c r="B530" t="str">
        <v>2026-06-09</v>
      </c>
      <c r="C530" t="str">
        <v>Evening</v>
      </c>
      <c r="D530">
        <v>12</v>
      </c>
      <c r="E530" t="str">
        <f>IF(MOD(D530,2)=0,"EVEN","ODD")</f>
        <v>EVEN</v>
      </c>
      <c r="F530" t="str">
        <f>IF(D530&lt;=18,"LOW (1-18)","HIGH (19-36)")</f>
        <v>LOW (1-18)</v>
      </c>
      <c r="G530">
        <f>INT((D530-1)/6)+1</f>
        <v>2</v>
      </c>
      <c r="H530">
        <f>MOD(D530-1,6)+1</f>
        <v>6</v>
      </c>
      <c r="I530">
        <f>37-D530</f>
        <v>25</v>
      </c>
      <c r="J530">
        <f>ABS(D530-D531)</f>
        <v>9</v>
      </c>
      <c r="K530">
        <f>AVERAGE(D530:D534)</f>
        <v>12</v>
      </c>
      <c r="L530">
        <f>AVERAGE(D530:D549)</f>
        <v>12</v>
      </c>
      <c r="M530">
        <f>K530-L530</f>
        <v>0</v>
      </c>
      <c r="N530" t="str">
        <f>IF(K530&gt;L530,"HIGH ZONE BIAS",IF(K530&lt;L530,"LOW ZONE BIAS","EQUILIBRIUM"))</f>
        <v>EQUILIBRIUM</v>
      </c>
    </row>
    <row r="531">
      <c r="A531">
        <v>27040</v>
      </c>
      <c r="B531" t="str">
        <v>2026-06-09</v>
      </c>
      <c r="C531" t="str">
        <v>Afternoon</v>
      </c>
      <c r="D531">
        <v>21</v>
      </c>
      <c r="E531" t="str">
        <f>IF(MOD(D531,2)=0,"EVEN","ODD")</f>
        <v>ODD</v>
      </c>
      <c r="F531" t="str">
        <f>IF(D531&lt;=18,"LOW (1-18)","HIGH (19-36)")</f>
        <v>HIGH (19-36)</v>
      </c>
      <c r="G531">
        <f>INT((D531-1)/6)+1</f>
        <v>4</v>
      </c>
      <c r="H531">
        <f>MOD(D531-1,6)+1</f>
        <v>3</v>
      </c>
      <c r="I531">
        <f>37-D531</f>
        <v>16</v>
      </c>
      <c r="J531">
        <f>ABS(D531-D532)</f>
        <v>5</v>
      </c>
      <c r="K531">
        <f>AVERAGE(D531:D535)</f>
        <v>21</v>
      </c>
      <c r="L531">
        <f>AVERAGE(D531:D550)</f>
        <v>21</v>
      </c>
      <c r="M531">
        <f>K531-L531</f>
        <v>0</v>
      </c>
      <c r="N531" t="str">
        <f>IF(K531&gt;L531,"HIGH ZONE BIAS",IF(K531&lt;L531,"LOW ZONE BIAS","EQUILIBRIUM"))</f>
        <v>EQUILIBRIUM</v>
      </c>
    </row>
    <row r="532">
      <c r="A532">
        <v>27039</v>
      </c>
      <c r="B532" t="str">
        <v>2026-06-09</v>
      </c>
      <c r="C532" t="str">
        <v>Midday</v>
      </c>
      <c r="D532">
        <v>16</v>
      </c>
      <c r="E532" t="str">
        <f>IF(MOD(D532,2)=0,"EVEN","ODD")</f>
        <v>EVEN</v>
      </c>
      <c r="F532" t="str">
        <f>IF(D532&lt;=18,"LOW (1-18)","HIGH (19-36)")</f>
        <v>LOW (1-18)</v>
      </c>
      <c r="G532">
        <f>INT((D532-1)/6)+1</f>
        <v>3</v>
      </c>
      <c r="H532">
        <f>MOD(D532-1,6)+1</f>
        <v>4</v>
      </c>
      <c r="I532">
        <f>37-D532</f>
        <v>21</v>
      </c>
      <c r="J532">
        <f>ABS(D532-D533)</f>
        <v>6</v>
      </c>
      <c r="K532">
        <f>AVERAGE(D532:D536)</f>
        <v>16</v>
      </c>
      <c r="L532">
        <f>AVERAGE(D532:D551)</f>
        <v>16</v>
      </c>
      <c r="M532">
        <f>K532-L532</f>
        <v>0</v>
      </c>
      <c r="N532" t="str">
        <f>IF(K532&gt;L532,"HIGH ZONE BIAS",IF(K532&lt;L532,"LOW ZONE BIAS","EQUILIBRIUM"))</f>
        <v>EQUILIBRIUM</v>
      </c>
    </row>
    <row r="533">
      <c r="A533">
        <v>27038</v>
      </c>
      <c r="B533" t="str">
        <v>2026-06-09</v>
      </c>
      <c r="C533" t="str">
        <v>Morning</v>
      </c>
      <c r="D533">
        <v>10</v>
      </c>
      <c r="E533" t="str">
        <f>IF(MOD(D533,2)=0,"EVEN","ODD")</f>
        <v>EVEN</v>
      </c>
      <c r="F533" t="str">
        <f>IF(D533&lt;=18,"LOW (1-18)","HIGH (19-36)")</f>
        <v>LOW (1-18)</v>
      </c>
      <c r="G533">
        <f>INT((D533-1)/6)+1</f>
        <v>2</v>
      </c>
      <c r="H533">
        <f>MOD(D533-1,6)+1</f>
        <v>4</v>
      </c>
      <c r="I533">
        <f>37-D533</f>
        <v>27</v>
      </c>
      <c r="J533">
        <f>ABS(D533-D534)</f>
        <v>1</v>
      </c>
      <c r="K533">
        <f>AVERAGE(D533:D537)</f>
        <v>10</v>
      </c>
      <c r="L533">
        <f>AVERAGE(D533:D552)</f>
        <v>10</v>
      </c>
      <c r="M533">
        <f>K533-L533</f>
        <v>0</v>
      </c>
      <c r="N533" t="str">
        <f>IF(K533&gt;L533,"HIGH ZONE BIAS",IF(K533&lt;L533,"LOW ZONE BIAS","EQUILIBRIUM"))</f>
        <v>EQUILIBRIUM</v>
      </c>
    </row>
    <row r="534">
      <c r="A534">
        <v>27037</v>
      </c>
      <c r="B534" t="str">
        <v>2026-06-08</v>
      </c>
      <c r="C534" t="str">
        <v>Evening</v>
      </c>
      <c r="D534">
        <v>11</v>
      </c>
      <c r="E534" t="str">
        <f>IF(MOD(D534,2)=0,"EVEN","ODD")</f>
        <v>ODD</v>
      </c>
      <c r="F534" t="str">
        <f>IF(D534&lt;=18,"LOW (1-18)","HIGH (19-36)")</f>
        <v>LOW (1-18)</v>
      </c>
      <c r="G534">
        <f>INT((D534-1)/6)+1</f>
        <v>2</v>
      </c>
      <c r="H534">
        <f>MOD(D534-1,6)+1</f>
        <v>5</v>
      </c>
      <c r="I534">
        <f>37-D534</f>
        <v>26</v>
      </c>
      <c r="J534">
        <f>ABS(D534-D535)</f>
        <v>6</v>
      </c>
      <c r="K534">
        <f>AVERAGE(D534:D538)</f>
        <v>11</v>
      </c>
      <c r="L534">
        <f>AVERAGE(D534:D553)</f>
        <v>11</v>
      </c>
      <c r="M534">
        <f>K534-L534</f>
        <v>0</v>
      </c>
      <c r="N534" t="str">
        <f>IF(K534&gt;L534,"HIGH ZONE BIAS",IF(K534&lt;L534,"LOW ZONE BIAS","EQUILIBRIUM"))</f>
        <v>EQUILIBRIUM</v>
      </c>
    </row>
    <row r="535">
      <c r="A535">
        <v>27036</v>
      </c>
      <c r="B535" t="str">
        <v>2026-06-08</v>
      </c>
      <c r="C535" t="str">
        <v>Afternoon</v>
      </c>
      <c r="D535">
        <v>5</v>
      </c>
      <c r="E535" t="str">
        <f>IF(MOD(D535,2)=0,"EVEN","ODD")</f>
        <v>ODD</v>
      </c>
      <c r="F535" t="str">
        <f>IF(D535&lt;=18,"LOW (1-18)","HIGH (19-36)")</f>
        <v>LOW (1-18)</v>
      </c>
      <c r="G535">
        <f>INT((D535-1)/6)+1</f>
        <v>1</v>
      </c>
      <c r="H535">
        <f>MOD(D535-1,6)+1</f>
        <v>5</v>
      </c>
      <c r="I535">
        <f>37-D535</f>
        <v>32</v>
      </c>
      <c r="J535">
        <f>ABS(D535-D536)</f>
        <v>1</v>
      </c>
      <c r="K535">
        <f>AVERAGE(D535:D539)</f>
        <v>5</v>
      </c>
      <c r="L535">
        <f>AVERAGE(D535:D554)</f>
        <v>5</v>
      </c>
      <c r="M535">
        <f>K535-L535</f>
        <v>0</v>
      </c>
      <c r="N535" t="str">
        <f>IF(K535&gt;L535,"HIGH ZONE BIAS",IF(K535&lt;L535,"LOW ZONE BIAS","EQUILIBRIUM"))</f>
        <v>EQUILIBRIUM</v>
      </c>
    </row>
    <row r="536">
      <c r="A536">
        <v>27035</v>
      </c>
      <c r="B536" t="str">
        <v>2026-06-08</v>
      </c>
      <c r="C536" t="str">
        <v>Midday</v>
      </c>
      <c r="D536">
        <v>6</v>
      </c>
      <c r="E536" t="str">
        <f>IF(MOD(D536,2)=0,"EVEN","ODD")</f>
        <v>EVEN</v>
      </c>
      <c r="F536" t="str">
        <f>IF(D536&lt;=18,"LOW (1-18)","HIGH (19-36)")</f>
        <v>LOW (1-18)</v>
      </c>
      <c r="G536">
        <f>INT((D536-1)/6)+1</f>
        <v>1</v>
      </c>
      <c r="H536">
        <f>MOD(D536-1,6)+1</f>
        <v>6</v>
      </c>
      <c r="I536">
        <f>37-D536</f>
        <v>31</v>
      </c>
      <c r="J536">
        <f>ABS(D536-D537)</f>
        <v>12</v>
      </c>
      <c r="K536">
        <f>AVERAGE(D536:D540)</f>
        <v>6</v>
      </c>
      <c r="L536">
        <f>AVERAGE(D536:D555)</f>
        <v>6</v>
      </c>
      <c r="M536">
        <f>K536-L536</f>
        <v>0</v>
      </c>
      <c r="N536" t="str">
        <f>IF(K536&gt;L536,"HIGH ZONE BIAS",IF(K536&lt;L536,"LOW ZONE BIAS","EQUILIBRIUM"))</f>
        <v>EQUILIBRIUM</v>
      </c>
    </row>
    <row r="537">
      <c r="A537">
        <v>27034</v>
      </c>
      <c r="B537" t="str">
        <v>2026-06-08</v>
      </c>
      <c r="C537" t="str">
        <v>Morning</v>
      </c>
      <c r="D537">
        <v>18</v>
      </c>
      <c r="E537" t="str">
        <f>IF(MOD(D537,2)=0,"EVEN","ODD")</f>
        <v>EVEN</v>
      </c>
      <c r="F537" t="str">
        <f>IF(D537&lt;=18,"LOW (1-18)","HIGH (19-36)")</f>
        <v>LOW (1-18)</v>
      </c>
      <c r="G537">
        <f>INT((D537-1)/6)+1</f>
        <v>3</v>
      </c>
      <c r="H537">
        <f>MOD(D537-1,6)+1</f>
        <v>6</v>
      </c>
      <c r="I537">
        <f>37-D537</f>
        <v>19</v>
      </c>
      <c r="J537">
        <f>ABS(D537-D538)</f>
        <v>17</v>
      </c>
      <c r="K537">
        <f>AVERAGE(D537:D541)</f>
        <v>18</v>
      </c>
      <c r="L537">
        <f>AVERAGE(D537:D556)</f>
        <v>18</v>
      </c>
      <c r="M537">
        <f>K537-L537</f>
        <v>0</v>
      </c>
      <c r="N537" t="str">
        <f>IF(K537&gt;L537,"HIGH ZONE BIAS",IF(K537&lt;L537,"LOW ZONE BIAS","EQUILIBRIUM"))</f>
        <v>EQUILIBRIUM</v>
      </c>
    </row>
    <row r="538">
      <c r="A538">
        <v>27033</v>
      </c>
      <c r="B538" t="str">
        <v>2026-06-07</v>
      </c>
      <c r="C538" t="str">
        <v>Evening</v>
      </c>
      <c r="D538">
        <v>35</v>
      </c>
      <c r="E538" t="str">
        <f>IF(MOD(D538,2)=0,"EVEN","ODD")</f>
        <v>ODD</v>
      </c>
      <c r="F538" t="str">
        <f>IF(D538&lt;=18,"LOW (1-18)","HIGH (19-36)")</f>
        <v>HIGH (19-36)</v>
      </c>
      <c r="G538">
        <f>INT((D538-1)/6)+1</f>
        <v>6</v>
      </c>
      <c r="H538">
        <f>MOD(D538-1,6)+1</f>
        <v>5</v>
      </c>
      <c r="I538">
        <f>37-D538</f>
        <v>2</v>
      </c>
      <c r="J538">
        <f>ABS(D538-D539)</f>
        <v>23</v>
      </c>
      <c r="K538">
        <f>AVERAGE(D538:D542)</f>
        <v>35</v>
      </c>
      <c r="L538">
        <f>AVERAGE(D538:D557)</f>
        <v>35</v>
      </c>
      <c r="M538">
        <f>K538-L538</f>
        <v>0</v>
      </c>
      <c r="N538" t="str">
        <f>IF(K538&gt;L538,"HIGH ZONE BIAS",IF(K538&lt;L538,"LOW ZONE BIAS","EQUILIBRIUM"))</f>
        <v>EQUILIBRIUM</v>
      </c>
    </row>
    <row r="539">
      <c r="A539">
        <v>27032</v>
      </c>
      <c r="B539" t="str">
        <v>2026-06-07</v>
      </c>
      <c r="C539" t="str">
        <v>Afternoon</v>
      </c>
      <c r="D539">
        <v>12</v>
      </c>
      <c r="E539" t="str">
        <f>IF(MOD(D539,2)=0,"EVEN","ODD")</f>
        <v>EVEN</v>
      </c>
      <c r="F539" t="str">
        <f>IF(D539&lt;=18,"LOW (1-18)","HIGH (19-36)")</f>
        <v>LOW (1-18)</v>
      </c>
      <c r="G539">
        <f>INT((D539-1)/6)+1</f>
        <v>2</v>
      </c>
      <c r="H539">
        <f>MOD(D539-1,6)+1</f>
        <v>6</v>
      </c>
      <c r="I539">
        <f>37-D539</f>
        <v>25</v>
      </c>
      <c r="J539">
        <f>ABS(D539-D540)</f>
        <v>14</v>
      </c>
      <c r="K539">
        <f>AVERAGE(D539:D543)</f>
        <v>12</v>
      </c>
      <c r="L539">
        <f>AVERAGE(D539:D558)</f>
        <v>12</v>
      </c>
      <c r="M539">
        <f>K539-L539</f>
        <v>0</v>
      </c>
      <c r="N539" t="str">
        <f>IF(K539&gt;L539,"HIGH ZONE BIAS",IF(K539&lt;L539,"LOW ZONE BIAS","EQUILIBRIUM"))</f>
        <v>EQUILIBRIUM</v>
      </c>
    </row>
    <row r="540">
      <c r="A540">
        <v>27031</v>
      </c>
      <c r="B540" t="str">
        <v>2026-06-07</v>
      </c>
      <c r="C540" t="str">
        <v>Midday</v>
      </c>
      <c r="D540">
        <v>26</v>
      </c>
      <c r="E540" t="str">
        <f>IF(MOD(D540,2)=0,"EVEN","ODD")</f>
        <v>EVEN</v>
      </c>
      <c r="F540" t="str">
        <f>IF(D540&lt;=18,"LOW (1-18)","HIGH (19-36)")</f>
        <v>HIGH (19-36)</v>
      </c>
      <c r="G540">
        <f>INT((D540-1)/6)+1</f>
        <v>5</v>
      </c>
      <c r="H540">
        <f>MOD(D540-1,6)+1</f>
        <v>2</v>
      </c>
      <c r="I540">
        <f>37-D540</f>
        <v>11</v>
      </c>
      <c r="J540">
        <f>ABS(D540-D541)</f>
        <v>17</v>
      </c>
      <c r="K540">
        <f>AVERAGE(D540:D544)</f>
        <v>26</v>
      </c>
      <c r="L540">
        <f>AVERAGE(D540:D559)</f>
        <v>26</v>
      </c>
      <c r="M540">
        <f>K540-L540</f>
        <v>0</v>
      </c>
      <c r="N540" t="str">
        <f>IF(K540&gt;L540,"HIGH ZONE BIAS",IF(K540&lt;L540,"LOW ZONE BIAS","EQUILIBRIUM"))</f>
        <v>EQUILIBRIUM</v>
      </c>
    </row>
    <row r="541">
      <c r="A541">
        <v>27030</v>
      </c>
      <c r="B541" t="str">
        <v>2026-06-07</v>
      </c>
      <c r="C541" t="str">
        <v>Morning</v>
      </c>
      <c r="D541">
        <v>9</v>
      </c>
      <c r="E541" t="str">
        <f>IF(MOD(D541,2)=0,"EVEN","ODD")</f>
        <v>ODD</v>
      </c>
      <c r="F541" t="str">
        <f>IF(D541&lt;=18,"LOW (1-18)","HIGH (19-36)")</f>
        <v>LOW (1-18)</v>
      </c>
      <c r="G541">
        <f>INT((D541-1)/6)+1</f>
        <v>2</v>
      </c>
      <c r="H541">
        <f>MOD(D541-1,6)+1</f>
        <v>3</v>
      </c>
      <c r="I541">
        <f>37-D541</f>
        <v>28</v>
      </c>
      <c r="J541">
        <f>ABS(D541-D542)</f>
        <v>15</v>
      </c>
      <c r="K541">
        <f>AVERAGE(D541:D545)</f>
        <v>9</v>
      </c>
      <c r="L541">
        <f>AVERAGE(D541:D560)</f>
        <v>9</v>
      </c>
      <c r="M541">
        <f>K541-L541</f>
        <v>0</v>
      </c>
      <c r="N541" t="str">
        <f>IF(K541&gt;L541,"HIGH ZONE BIAS",IF(K541&lt;L541,"LOW ZONE BIAS","EQUILIBRIUM"))</f>
        <v>EQUILIBRIUM</v>
      </c>
    </row>
    <row r="542">
      <c r="A542">
        <v>27029</v>
      </c>
      <c r="B542" t="str">
        <v>2026-06-06</v>
      </c>
      <c r="C542" t="str">
        <v>Evening</v>
      </c>
      <c r="D542">
        <v>24</v>
      </c>
      <c r="E542" t="str">
        <f>IF(MOD(D542,2)=0,"EVEN","ODD")</f>
        <v>EVEN</v>
      </c>
      <c r="F542" t="str">
        <f>IF(D542&lt;=18,"LOW (1-18)","HIGH (19-36)")</f>
        <v>HIGH (19-36)</v>
      </c>
      <c r="G542">
        <f>INT((D542-1)/6)+1</f>
        <v>4</v>
      </c>
      <c r="H542">
        <f>MOD(D542-1,6)+1</f>
        <v>6</v>
      </c>
      <c r="I542">
        <f>37-D542</f>
        <v>13</v>
      </c>
      <c r="J542">
        <f>ABS(D542-D543)</f>
        <v>3</v>
      </c>
      <c r="K542">
        <f>AVERAGE(D542:D546)</f>
        <v>24</v>
      </c>
      <c r="L542">
        <f>AVERAGE(D542:D561)</f>
        <v>24</v>
      </c>
      <c r="M542">
        <f>K542-L542</f>
        <v>0</v>
      </c>
      <c r="N542" t="str">
        <f>IF(K542&gt;L542,"HIGH ZONE BIAS",IF(K542&lt;L542,"LOW ZONE BIAS","EQUILIBRIUM"))</f>
        <v>EQUILIBRIUM</v>
      </c>
    </row>
    <row r="543">
      <c r="A543">
        <v>27028</v>
      </c>
      <c r="B543" t="str">
        <v>2026-06-06</v>
      </c>
      <c r="C543" t="str">
        <v>Afternoon</v>
      </c>
      <c r="D543">
        <v>21</v>
      </c>
      <c r="E543" t="str">
        <f>IF(MOD(D543,2)=0,"EVEN","ODD")</f>
        <v>ODD</v>
      </c>
      <c r="F543" t="str">
        <f>IF(D543&lt;=18,"LOW (1-18)","HIGH (19-36)")</f>
        <v>HIGH (19-36)</v>
      </c>
      <c r="G543">
        <f>INT((D543-1)/6)+1</f>
        <v>4</v>
      </c>
      <c r="H543">
        <f>MOD(D543-1,6)+1</f>
        <v>3</v>
      </c>
      <c r="I543">
        <f>37-D543</f>
        <v>16</v>
      </c>
      <c r="J543">
        <f>ABS(D543-D544)</f>
        <v>19</v>
      </c>
      <c r="K543">
        <f>AVERAGE(D543:D547)</f>
        <v>21</v>
      </c>
      <c r="L543">
        <f>AVERAGE(D543:D562)</f>
        <v>21</v>
      </c>
      <c r="M543">
        <f>K543-L543</f>
        <v>0</v>
      </c>
      <c r="N543" t="str">
        <f>IF(K543&gt;L543,"HIGH ZONE BIAS",IF(K543&lt;L543,"LOW ZONE BIAS","EQUILIBRIUM"))</f>
        <v>EQUILIBRIUM</v>
      </c>
    </row>
    <row r="544">
      <c r="A544">
        <v>27027</v>
      </c>
      <c r="B544" t="str">
        <v>2026-06-06</v>
      </c>
      <c r="C544" t="str">
        <v>Midday</v>
      </c>
      <c r="D544">
        <v>2</v>
      </c>
      <c r="E544" t="str">
        <f>IF(MOD(D544,2)=0,"EVEN","ODD")</f>
        <v>EVEN</v>
      </c>
      <c r="F544" t="str">
        <f>IF(D544&lt;=18,"LOW (1-18)","HIGH (19-36)")</f>
        <v>LOW (1-18)</v>
      </c>
      <c r="G544">
        <f>INT((D544-1)/6)+1</f>
        <v>1</v>
      </c>
      <c r="H544">
        <f>MOD(D544-1,6)+1</f>
        <v>2</v>
      </c>
      <c r="I544">
        <f>37-D544</f>
        <v>35</v>
      </c>
      <c r="J544">
        <f>ABS(D544-D545)</f>
        <v>24</v>
      </c>
      <c r="K544">
        <f>AVERAGE(D544:D548)</f>
        <v>2</v>
      </c>
      <c r="L544">
        <f>AVERAGE(D544:D563)</f>
        <v>2</v>
      </c>
      <c r="M544">
        <f>K544-L544</f>
        <v>0</v>
      </c>
      <c r="N544" t="str">
        <f>IF(K544&gt;L544,"HIGH ZONE BIAS",IF(K544&lt;L544,"LOW ZONE BIAS","EQUILIBRIUM"))</f>
        <v>EQUILIBRIUM</v>
      </c>
    </row>
    <row r="545">
      <c r="A545">
        <v>27026</v>
      </c>
      <c r="B545" t="str">
        <v>2026-06-06</v>
      </c>
      <c r="C545" t="str">
        <v>Morning</v>
      </c>
      <c r="D545">
        <v>26</v>
      </c>
      <c r="E545" t="str">
        <f>IF(MOD(D545,2)=0,"EVEN","ODD")</f>
        <v>EVEN</v>
      </c>
      <c r="F545" t="str">
        <f>IF(D545&lt;=18,"LOW (1-18)","HIGH (19-36)")</f>
        <v>HIGH (19-36)</v>
      </c>
      <c r="G545">
        <f>INT((D545-1)/6)+1</f>
        <v>5</v>
      </c>
      <c r="H545">
        <f>MOD(D545-1,6)+1</f>
        <v>2</v>
      </c>
      <c r="I545">
        <f>37-D545</f>
        <v>11</v>
      </c>
      <c r="J545">
        <f>ABS(D545-D546)</f>
        <v>0</v>
      </c>
      <c r="K545">
        <f>AVERAGE(D545:D549)</f>
        <v>26</v>
      </c>
      <c r="L545">
        <f>AVERAGE(D545:D564)</f>
        <v>26</v>
      </c>
      <c r="M545">
        <f>K545-L545</f>
        <v>0</v>
      </c>
      <c r="N545" t="str">
        <f>IF(K545&gt;L545,"HIGH ZONE BIAS",IF(K545&lt;L545,"LOW ZONE BIAS","EQUILIBRIUM"))</f>
        <v>EQUILIBRIUM</v>
      </c>
    </row>
    <row r="546">
      <c r="A546">
        <v>27025</v>
      </c>
      <c r="B546" t="str">
        <v>2026-06-05</v>
      </c>
      <c r="C546" t="str">
        <v>Evening</v>
      </c>
      <c r="D546">
        <v>26</v>
      </c>
      <c r="E546" t="str">
        <f>IF(MOD(D546,2)=0,"EVEN","ODD")</f>
        <v>EVEN</v>
      </c>
      <c r="F546" t="str">
        <f>IF(D546&lt;=18,"LOW (1-18)","HIGH (19-36)")</f>
        <v>HIGH (19-36)</v>
      </c>
      <c r="G546">
        <f>INT((D546-1)/6)+1</f>
        <v>5</v>
      </c>
      <c r="H546">
        <f>MOD(D546-1,6)+1</f>
        <v>2</v>
      </c>
      <c r="I546">
        <f>37-D546</f>
        <v>11</v>
      </c>
      <c r="J546">
        <f>ABS(D546-D547)</f>
        <v>14</v>
      </c>
      <c r="K546">
        <f>AVERAGE(D546:D550)</f>
        <v>26</v>
      </c>
      <c r="L546">
        <f>AVERAGE(D546:D565)</f>
        <v>26</v>
      </c>
      <c r="M546">
        <f>K546-L546</f>
        <v>0</v>
      </c>
      <c r="N546" t="str">
        <f>IF(K546&gt;L546,"HIGH ZONE BIAS",IF(K546&lt;L546,"LOW ZONE BIAS","EQUILIBRIUM"))</f>
        <v>EQUILIBRIUM</v>
      </c>
    </row>
    <row r="547">
      <c r="A547">
        <v>27024</v>
      </c>
      <c r="B547" t="str">
        <v>2026-06-05</v>
      </c>
      <c r="C547" t="str">
        <v>Afternoon</v>
      </c>
      <c r="D547">
        <v>12</v>
      </c>
      <c r="E547" t="str">
        <f>IF(MOD(D547,2)=0,"EVEN","ODD")</f>
        <v>EVEN</v>
      </c>
      <c r="F547" t="str">
        <f>IF(D547&lt;=18,"LOW (1-18)","HIGH (19-36)")</f>
        <v>LOW (1-18)</v>
      </c>
      <c r="G547">
        <f>INT((D547-1)/6)+1</f>
        <v>2</v>
      </c>
      <c r="H547">
        <f>MOD(D547-1,6)+1</f>
        <v>6</v>
      </c>
      <c r="I547">
        <f>37-D547</f>
        <v>25</v>
      </c>
      <c r="J547">
        <f>ABS(D547-D548)</f>
        <v>22</v>
      </c>
      <c r="K547">
        <f>AVERAGE(D547:D551)</f>
        <v>12</v>
      </c>
      <c r="L547">
        <f>AVERAGE(D547:D566)</f>
        <v>12</v>
      </c>
      <c r="M547">
        <f>K547-L547</f>
        <v>0</v>
      </c>
      <c r="N547" t="str">
        <f>IF(K547&gt;L547,"HIGH ZONE BIAS",IF(K547&lt;L547,"LOW ZONE BIAS","EQUILIBRIUM"))</f>
        <v>EQUILIBRIUM</v>
      </c>
    </row>
    <row r="548">
      <c r="A548">
        <v>27023</v>
      </c>
      <c r="B548" t="str">
        <v>2026-06-05</v>
      </c>
      <c r="C548" t="str">
        <v>Midday</v>
      </c>
      <c r="D548">
        <v>34</v>
      </c>
      <c r="E548" t="str">
        <f>IF(MOD(D548,2)=0,"EVEN","ODD")</f>
        <v>EVEN</v>
      </c>
      <c r="F548" t="str">
        <f>IF(D548&lt;=18,"LOW (1-18)","HIGH (19-36)")</f>
        <v>HIGH (19-36)</v>
      </c>
      <c r="G548">
        <f>INT((D548-1)/6)+1</f>
        <v>6</v>
      </c>
      <c r="H548">
        <f>MOD(D548-1,6)+1</f>
        <v>4</v>
      </c>
      <c r="I548">
        <f>37-D548</f>
        <v>3</v>
      </c>
      <c r="J548">
        <f>ABS(D548-D549)</f>
        <v>5</v>
      </c>
      <c r="K548">
        <f>AVERAGE(D548:D552)</f>
        <v>34</v>
      </c>
      <c r="L548">
        <f>AVERAGE(D548:D567)</f>
        <v>34</v>
      </c>
      <c r="M548">
        <f>K548-L548</f>
        <v>0</v>
      </c>
      <c r="N548" t="str">
        <f>IF(K548&gt;L548,"HIGH ZONE BIAS",IF(K548&lt;L548,"LOW ZONE BIAS","EQUILIBRIUM"))</f>
        <v>EQUILIBRIUM</v>
      </c>
    </row>
    <row r="549">
      <c r="A549">
        <v>27022</v>
      </c>
      <c r="B549" t="str">
        <v>2026-06-05</v>
      </c>
      <c r="C549" t="str">
        <v>Morning</v>
      </c>
      <c r="D549">
        <v>29</v>
      </c>
      <c r="E549" t="str">
        <f>IF(MOD(D549,2)=0,"EVEN","ODD")</f>
        <v>ODD</v>
      </c>
      <c r="F549" t="str">
        <f>IF(D549&lt;=18,"LOW (1-18)","HIGH (19-36)")</f>
        <v>HIGH (19-36)</v>
      </c>
      <c r="G549">
        <f>INT((D549-1)/6)+1</f>
        <v>5</v>
      </c>
      <c r="H549">
        <f>MOD(D549-1,6)+1</f>
        <v>5</v>
      </c>
      <c r="I549">
        <f>37-D549</f>
        <v>8</v>
      </c>
      <c r="J549">
        <f>ABS(D549-D550)</f>
        <v>1</v>
      </c>
      <c r="K549">
        <f>AVERAGE(D549:D553)</f>
        <v>29</v>
      </c>
      <c r="L549">
        <f>AVERAGE(D549:D568)</f>
        <v>29</v>
      </c>
      <c r="M549">
        <f>K549-L549</f>
        <v>0</v>
      </c>
      <c r="N549" t="str">
        <f>IF(K549&gt;L549,"HIGH ZONE BIAS",IF(K549&lt;L549,"LOW ZONE BIAS","EQUILIBRIUM"))</f>
        <v>EQUILIBRIUM</v>
      </c>
    </row>
    <row r="550">
      <c r="A550">
        <v>27021</v>
      </c>
      <c r="B550" t="str">
        <v>2026-06-03</v>
      </c>
      <c r="C550" t="str">
        <v>Evening</v>
      </c>
      <c r="D550">
        <v>28</v>
      </c>
      <c r="E550" t="str">
        <f>IF(MOD(D550,2)=0,"EVEN","ODD")</f>
        <v>EVEN</v>
      </c>
      <c r="F550" t="str">
        <f>IF(D550&lt;=18,"LOW (1-18)","HIGH (19-36)")</f>
        <v>HIGH (19-36)</v>
      </c>
      <c r="G550">
        <f>INT((D550-1)/6)+1</f>
        <v>5</v>
      </c>
      <c r="H550">
        <f>MOD(D550-1,6)+1</f>
        <v>4</v>
      </c>
      <c r="I550">
        <f>37-D550</f>
        <v>9</v>
      </c>
      <c r="J550">
        <f>ABS(D550-D551)</f>
        <v>3</v>
      </c>
      <c r="K550">
        <f>AVERAGE(D550:D554)</f>
        <v>28</v>
      </c>
      <c r="L550">
        <f>AVERAGE(D550:D569)</f>
        <v>28</v>
      </c>
      <c r="M550">
        <f>K550-L550</f>
        <v>0</v>
      </c>
      <c r="N550" t="str">
        <f>IF(K550&gt;L550,"HIGH ZONE BIAS",IF(K550&lt;L550,"LOW ZONE BIAS","EQUILIBRIUM"))</f>
        <v>EQUILIBRIUM</v>
      </c>
    </row>
    <row r="551">
      <c r="A551">
        <v>27020</v>
      </c>
      <c r="B551" t="str">
        <v>2026-06-03</v>
      </c>
      <c r="C551" t="str">
        <v>Afternoon</v>
      </c>
      <c r="D551">
        <v>25</v>
      </c>
      <c r="E551" t="str">
        <f>IF(MOD(D551,2)=0,"EVEN","ODD")</f>
        <v>ODD</v>
      </c>
      <c r="F551" t="str">
        <f>IF(D551&lt;=18,"LOW (1-18)","HIGH (19-36)")</f>
        <v>HIGH (19-36)</v>
      </c>
      <c r="G551">
        <f>INT((D551-1)/6)+1</f>
        <v>5</v>
      </c>
      <c r="H551">
        <f>MOD(D551-1,6)+1</f>
        <v>1</v>
      </c>
      <c r="I551">
        <f>37-D551</f>
        <v>12</v>
      </c>
      <c r="J551">
        <f>ABS(D551-D552)</f>
        <v>0</v>
      </c>
      <c r="K551">
        <f>AVERAGE(D551:D555)</f>
        <v>25</v>
      </c>
      <c r="L551">
        <f>AVERAGE(D551:D570)</f>
        <v>25</v>
      </c>
      <c r="M551">
        <f>K551-L551</f>
        <v>0</v>
      </c>
      <c r="N551" t="str">
        <f>IF(K551&gt;L551,"HIGH ZONE BIAS",IF(K551&lt;L551,"LOW ZONE BIAS","EQUILIBRIUM"))</f>
        <v>EQUILIBRIUM</v>
      </c>
    </row>
    <row r="552">
      <c r="A552">
        <v>27019</v>
      </c>
      <c r="B552" t="str">
        <v>2026-06-03</v>
      </c>
      <c r="C552" t="str">
        <v>Midday</v>
      </c>
      <c r="D552">
        <v>25</v>
      </c>
      <c r="E552" t="str">
        <f>IF(MOD(D552,2)=0,"EVEN","ODD")</f>
        <v>ODD</v>
      </c>
      <c r="F552" t="str">
        <f>IF(D552&lt;=18,"LOW (1-18)","HIGH (19-36)")</f>
        <v>HIGH (19-36)</v>
      </c>
      <c r="G552">
        <f>INT((D552-1)/6)+1</f>
        <v>5</v>
      </c>
      <c r="H552">
        <f>MOD(D552-1,6)+1</f>
        <v>1</v>
      </c>
      <c r="I552">
        <f>37-D552</f>
        <v>12</v>
      </c>
      <c r="J552">
        <f>ABS(D552-D553)</f>
        <v>5</v>
      </c>
      <c r="K552">
        <f>AVERAGE(D552:D556)</f>
        <v>25</v>
      </c>
      <c r="L552">
        <f>AVERAGE(D552:D571)</f>
        <v>25</v>
      </c>
      <c r="M552">
        <f>K552-L552</f>
        <v>0</v>
      </c>
      <c r="N552" t="str">
        <f>IF(K552&gt;L552,"HIGH ZONE BIAS",IF(K552&lt;L552,"LOW ZONE BIAS","EQUILIBRIUM"))</f>
        <v>EQUILIBRIUM</v>
      </c>
    </row>
    <row r="553">
      <c r="A553">
        <v>27018</v>
      </c>
      <c r="B553" t="str">
        <v>2026-06-03</v>
      </c>
      <c r="C553" t="str">
        <v>Morning</v>
      </c>
      <c r="D553">
        <v>20</v>
      </c>
      <c r="E553" t="str">
        <f>IF(MOD(D553,2)=0,"EVEN","ODD")</f>
        <v>EVEN</v>
      </c>
      <c r="F553" t="str">
        <f>IF(D553&lt;=18,"LOW (1-18)","HIGH (19-36)")</f>
        <v>HIGH (19-36)</v>
      </c>
      <c r="G553">
        <f>INT((D553-1)/6)+1</f>
        <v>4</v>
      </c>
      <c r="H553">
        <f>MOD(D553-1,6)+1</f>
        <v>2</v>
      </c>
      <c r="I553">
        <f>37-D553</f>
        <v>17</v>
      </c>
      <c r="J553">
        <f>ABS(D553-D554)</f>
        <v>14</v>
      </c>
      <c r="K553">
        <f>AVERAGE(D553:D557)</f>
        <v>20</v>
      </c>
      <c r="L553">
        <f>AVERAGE(D553:D572)</f>
        <v>20</v>
      </c>
      <c r="M553">
        <f>K553-L553</f>
        <v>0</v>
      </c>
      <c r="N553" t="str">
        <f>IF(K553&gt;L553,"HIGH ZONE BIAS",IF(K553&lt;L553,"LOW ZONE BIAS","EQUILIBRIUM"))</f>
        <v>EQUILIBRIUM</v>
      </c>
    </row>
    <row r="554">
      <c r="A554">
        <v>27017</v>
      </c>
      <c r="B554" t="str">
        <v>2026-06-02</v>
      </c>
      <c r="C554" t="str">
        <v>Evening</v>
      </c>
      <c r="D554">
        <v>6</v>
      </c>
      <c r="E554" t="str">
        <f>IF(MOD(D554,2)=0,"EVEN","ODD")</f>
        <v>EVEN</v>
      </c>
      <c r="F554" t="str">
        <f>IF(D554&lt;=18,"LOW (1-18)","HIGH (19-36)")</f>
        <v>LOW (1-18)</v>
      </c>
      <c r="G554">
        <f>INT((D554-1)/6)+1</f>
        <v>1</v>
      </c>
      <c r="H554">
        <f>MOD(D554-1,6)+1</f>
        <v>6</v>
      </c>
      <c r="I554">
        <f>37-D554</f>
        <v>31</v>
      </c>
      <c r="J554">
        <f>ABS(D554-D555)</f>
        <v>27</v>
      </c>
      <c r="K554">
        <f>AVERAGE(D554:D558)</f>
        <v>6</v>
      </c>
      <c r="L554">
        <f>AVERAGE(D554:D573)</f>
        <v>6</v>
      </c>
      <c r="M554">
        <f>K554-L554</f>
        <v>0</v>
      </c>
      <c r="N554" t="str">
        <f>IF(K554&gt;L554,"HIGH ZONE BIAS",IF(K554&lt;L554,"LOW ZONE BIAS","EQUILIBRIUM"))</f>
        <v>EQUILIBRIUM</v>
      </c>
    </row>
    <row r="555">
      <c r="A555">
        <v>27016</v>
      </c>
      <c r="B555" t="str">
        <v>2026-06-02</v>
      </c>
      <c r="C555" t="str">
        <v>Afternoon</v>
      </c>
      <c r="D555">
        <v>33</v>
      </c>
      <c r="E555" t="str">
        <f>IF(MOD(D555,2)=0,"EVEN","ODD")</f>
        <v>ODD</v>
      </c>
      <c r="F555" t="str">
        <f>IF(D555&lt;=18,"LOW (1-18)","HIGH (19-36)")</f>
        <v>HIGH (19-36)</v>
      </c>
      <c r="G555">
        <f>INT((D555-1)/6)+1</f>
        <v>6</v>
      </c>
      <c r="H555">
        <f>MOD(D555-1,6)+1</f>
        <v>3</v>
      </c>
      <c r="I555">
        <f>37-D555</f>
        <v>4</v>
      </c>
      <c r="J555">
        <f>ABS(D555-D556)</f>
        <v>15</v>
      </c>
      <c r="K555">
        <f>AVERAGE(D555:D559)</f>
        <v>33</v>
      </c>
      <c r="L555">
        <f>AVERAGE(D555:D574)</f>
        <v>33</v>
      </c>
      <c r="M555">
        <f>K555-L555</f>
        <v>0</v>
      </c>
      <c r="N555" t="str">
        <f>IF(K555&gt;L555,"HIGH ZONE BIAS",IF(K555&lt;L555,"LOW ZONE BIAS","EQUILIBRIUM"))</f>
        <v>EQUILIBRIUM</v>
      </c>
    </row>
    <row r="556">
      <c r="A556">
        <v>27015</v>
      </c>
      <c r="B556" t="str">
        <v>2026-06-02</v>
      </c>
      <c r="C556" t="str">
        <v>Midday</v>
      </c>
      <c r="D556">
        <v>18</v>
      </c>
      <c r="E556" t="str">
        <f>IF(MOD(D556,2)=0,"EVEN","ODD")</f>
        <v>EVEN</v>
      </c>
      <c r="F556" t="str">
        <f>IF(D556&lt;=18,"LOW (1-18)","HIGH (19-36)")</f>
        <v>LOW (1-18)</v>
      </c>
      <c r="G556">
        <f>INT((D556-1)/6)+1</f>
        <v>3</v>
      </c>
      <c r="H556">
        <f>MOD(D556-1,6)+1</f>
        <v>6</v>
      </c>
      <c r="I556">
        <f>37-D556</f>
        <v>19</v>
      </c>
      <c r="J556">
        <f>ABS(D556-D557)</f>
        <v>15</v>
      </c>
      <c r="K556">
        <f>AVERAGE(D556:D560)</f>
        <v>18</v>
      </c>
      <c r="L556">
        <f>AVERAGE(D556:D575)</f>
        <v>18</v>
      </c>
      <c r="M556">
        <f>K556-L556</f>
        <v>0</v>
      </c>
      <c r="N556" t="str">
        <f>IF(K556&gt;L556,"HIGH ZONE BIAS",IF(K556&lt;L556,"LOW ZONE BIAS","EQUILIBRIUM"))</f>
        <v>EQUILIBRIUM</v>
      </c>
    </row>
    <row r="557">
      <c r="A557">
        <v>27014</v>
      </c>
      <c r="B557" t="str">
        <v>2026-06-02</v>
      </c>
      <c r="C557" t="str">
        <v>Morning</v>
      </c>
      <c r="D557">
        <v>3</v>
      </c>
      <c r="E557" t="str">
        <f>IF(MOD(D557,2)=0,"EVEN","ODD")</f>
        <v>ODD</v>
      </c>
      <c r="F557" t="str">
        <f>IF(D557&lt;=18,"LOW (1-18)","HIGH (19-36)")</f>
        <v>LOW (1-18)</v>
      </c>
      <c r="G557">
        <f>INT((D557-1)/6)+1</f>
        <v>1</v>
      </c>
      <c r="H557">
        <f>MOD(D557-1,6)+1</f>
        <v>3</v>
      </c>
      <c r="I557">
        <f>37-D557</f>
        <v>34</v>
      </c>
      <c r="J557">
        <f>ABS(D557-D558)</f>
        <v>19</v>
      </c>
      <c r="K557">
        <f>AVERAGE(D557:D561)</f>
        <v>3</v>
      </c>
      <c r="L557">
        <f>AVERAGE(D557:D576)</f>
        <v>3</v>
      </c>
      <c r="M557">
        <f>K557-L557</f>
        <v>0</v>
      </c>
      <c r="N557" t="str">
        <f>IF(K557&gt;L557,"HIGH ZONE BIAS",IF(K557&lt;L557,"LOW ZONE BIAS","EQUILIBRIUM"))</f>
        <v>EQUILIBRIUM</v>
      </c>
    </row>
    <row r="558">
      <c r="A558">
        <v>27013</v>
      </c>
      <c r="B558" t="str">
        <v>2026-06-01</v>
      </c>
      <c r="C558" t="str">
        <v>Evening</v>
      </c>
      <c r="D558">
        <v>22</v>
      </c>
      <c r="E558" t="str">
        <f>IF(MOD(D558,2)=0,"EVEN","ODD")</f>
        <v>EVEN</v>
      </c>
      <c r="F558" t="str">
        <f>IF(D558&lt;=18,"LOW (1-18)","HIGH (19-36)")</f>
        <v>HIGH (19-36)</v>
      </c>
      <c r="G558">
        <f>INT((D558-1)/6)+1</f>
        <v>4</v>
      </c>
      <c r="H558">
        <f>MOD(D558-1,6)+1</f>
        <v>4</v>
      </c>
      <c r="I558">
        <f>37-D558</f>
        <v>15</v>
      </c>
      <c r="J558">
        <f>ABS(D558-D559)</f>
        <v>12</v>
      </c>
      <c r="K558">
        <f>AVERAGE(D558:D562)</f>
        <v>22</v>
      </c>
      <c r="L558">
        <f>AVERAGE(D558:D577)</f>
        <v>22</v>
      </c>
      <c r="M558">
        <f>K558-L558</f>
        <v>0</v>
      </c>
      <c r="N558" t="str">
        <f>IF(K558&gt;L558,"HIGH ZONE BIAS",IF(K558&lt;L558,"LOW ZONE BIAS","EQUILIBRIUM"))</f>
        <v>EQUILIBRIUM</v>
      </c>
    </row>
    <row r="559">
      <c r="A559">
        <v>27012</v>
      </c>
      <c r="B559" t="str">
        <v>2026-06-01</v>
      </c>
      <c r="C559" t="str">
        <v>Afternoon</v>
      </c>
      <c r="D559">
        <v>34</v>
      </c>
      <c r="E559" t="str">
        <f>IF(MOD(D559,2)=0,"EVEN","ODD")</f>
        <v>EVEN</v>
      </c>
      <c r="F559" t="str">
        <f>IF(D559&lt;=18,"LOW (1-18)","HIGH (19-36)")</f>
        <v>HIGH (19-36)</v>
      </c>
      <c r="G559">
        <f>INT((D559-1)/6)+1</f>
        <v>6</v>
      </c>
      <c r="H559">
        <f>MOD(D559-1,6)+1</f>
        <v>4</v>
      </c>
      <c r="I559">
        <f>37-D559</f>
        <v>3</v>
      </c>
      <c r="J559">
        <f>ABS(D559-D560)</f>
        <v>11</v>
      </c>
      <c r="K559">
        <f>AVERAGE(D559:D563)</f>
        <v>34</v>
      </c>
      <c r="L559">
        <f>AVERAGE(D559:D578)</f>
        <v>34</v>
      </c>
      <c r="M559">
        <f>K559-L559</f>
        <v>0</v>
      </c>
      <c r="N559" t="str">
        <f>IF(K559&gt;L559,"HIGH ZONE BIAS",IF(K559&lt;L559,"LOW ZONE BIAS","EQUILIBRIUM"))</f>
        <v>EQUILIBRIUM</v>
      </c>
    </row>
    <row r="560">
      <c r="A560">
        <v>27011</v>
      </c>
      <c r="B560" t="str">
        <v>2026-06-01</v>
      </c>
      <c r="C560" t="str">
        <v>Midday</v>
      </c>
      <c r="D560">
        <v>23</v>
      </c>
      <c r="E560" t="str">
        <f>IF(MOD(D560,2)=0,"EVEN","ODD")</f>
        <v>ODD</v>
      </c>
      <c r="F560" t="str">
        <f>IF(D560&lt;=18,"LOW (1-18)","HIGH (19-36)")</f>
        <v>HIGH (19-36)</v>
      </c>
      <c r="G560">
        <f>INT((D560-1)/6)+1</f>
        <v>4</v>
      </c>
      <c r="H560">
        <f>MOD(D560-1,6)+1</f>
        <v>5</v>
      </c>
      <c r="I560">
        <f>37-D560</f>
        <v>14</v>
      </c>
      <c r="J560">
        <f>ABS(D560-D561)</f>
        <v>18</v>
      </c>
      <c r="K560">
        <f>AVERAGE(D560:D564)</f>
        <v>23</v>
      </c>
      <c r="L560">
        <f>AVERAGE(D560:D579)</f>
        <v>23</v>
      </c>
      <c r="M560">
        <f>K560-L560</f>
        <v>0</v>
      </c>
      <c r="N560" t="str">
        <f>IF(K560&gt;L560,"HIGH ZONE BIAS",IF(K560&lt;L560,"LOW ZONE BIAS","EQUILIBRIUM"))</f>
        <v>EQUILIBRIUM</v>
      </c>
    </row>
    <row r="561">
      <c r="A561">
        <v>27010</v>
      </c>
      <c r="B561" t="str">
        <v>2026-06-01</v>
      </c>
      <c r="C561" t="str">
        <v>Morning</v>
      </c>
      <c r="D561">
        <v>5</v>
      </c>
      <c r="E561" t="str">
        <f>IF(MOD(D561,2)=0,"EVEN","ODD")</f>
        <v>ODD</v>
      </c>
      <c r="F561" t="str">
        <f>IF(D561&lt;=18,"LOW (1-18)","HIGH (19-36)")</f>
        <v>LOW (1-18)</v>
      </c>
      <c r="G561">
        <f>INT((D561-1)/6)+1</f>
        <v>1</v>
      </c>
      <c r="H561">
        <f>MOD(D561-1,6)+1</f>
        <v>5</v>
      </c>
      <c r="I561">
        <f>37-D561</f>
        <v>32</v>
      </c>
      <c r="J561">
        <f>ABS(D561-D562)</f>
        <v>5</v>
      </c>
      <c r="K561">
        <f>AVERAGE(D561:D565)</f>
        <v>5</v>
      </c>
      <c r="L561">
        <f>AVERAGE(D561:D580)</f>
        <v>5</v>
      </c>
      <c r="M561">
        <f>K561-L561</f>
        <v>0</v>
      </c>
      <c r="N561" t="str">
        <f>IF(K561&gt;L561,"HIGH ZONE BIAS",IF(K561&lt;L561,"LOW ZONE BIAS","EQUILIBRIUM"))</f>
        <v>EQUILIBRIUM</v>
      </c>
    </row>
    <row r="562">
      <c r="A562">
        <v>27009</v>
      </c>
      <c r="B562" t="str">
        <v>2026-05-31</v>
      </c>
      <c r="C562" t="str">
        <v>Evening</v>
      </c>
      <c r="D562">
        <v>10</v>
      </c>
      <c r="E562" t="str">
        <f>IF(MOD(D562,2)=0,"EVEN","ODD")</f>
        <v>EVEN</v>
      </c>
      <c r="F562" t="str">
        <f>IF(D562&lt;=18,"LOW (1-18)","HIGH (19-36)")</f>
        <v>LOW (1-18)</v>
      </c>
      <c r="G562">
        <f>INT((D562-1)/6)+1</f>
        <v>2</v>
      </c>
      <c r="H562">
        <f>MOD(D562-1,6)+1</f>
        <v>4</v>
      </c>
      <c r="I562">
        <f>37-D562</f>
        <v>27</v>
      </c>
      <c r="J562">
        <f>ABS(D562-D563)</f>
        <v>6</v>
      </c>
      <c r="K562">
        <f>AVERAGE(D562:D566)</f>
        <v>10</v>
      </c>
      <c r="L562">
        <f>AVERAGE(D562:D581)</f>
        <v>10</v>
      </c>
      <c r="M562">
        <f>K562-L562</f>
        <v>0</v>
      </c>
      <c r="N562" t="str">
        <f>IF(K562&gt;L562,"HIGH ZONE BIAS",IF(K562&lt;L562,"LOW ZONE BIAS","EQUILIBRIUM"))</f>
        <v>EQUILIBRIUM</v>
      </c>
    </row>
    <row r="563">
      <c r="A563">
        <v>27008</v>
      </c>
      <c r="B563" t="str">
        <v>2026-05-31</v>
      </c>
      <c r="C563" t="str">
        <v>Afternoon</v>
      </c>
      <c r="D563">
        <v>16</v>
      </c>
      <c r="E563" t="str">
        <f>IF(MOD(D563,2)=0,"EVEN","ODD")</f>
        <v>EVEN</v>
      </c>
      <c r="F563" t="str">
        <f>IF(D563&lt;=18,"LOW (1-18)","HIGH (19-36)")</f>
        <v>LOW (1-18)</v>
      </c>
      <c r="G563">
        <f>INT((D563-1)/6)+1</f>
        <v>3</v>
      </c>
      <c r="H563">
        <f>MOD(D563-1,6)+1</f>
        <v>4</v>
      </c>
      <c r="I563">
        <f>37-D563</f>
        <v>21</v>
      </c>
      <c r="J563">
        <f>ABS(D563-D564)</f>
        <v>1</v>
      </c>
      <c r="K563">
        <f>AVERAGE(D563:D567)</f>
        <v>16</v>
      </c>
      <c r="L563">
        <f>AVERAGE(D563:D582)</f>
        <v>16</v>
      </c>
      <c r="M563">
        <f>K563-L563</f>
        <v>0</v>
      </c>
      <c r="N563" t="str">
        <f>IF(K563&gt;L563,"HIGH ZONE BIAS",IF(K563&lt;L563,"LOW ZONE BIAS","EQUILIBRIUM"))</f>
        <v>EQUILIBRIUM</v>
      </c>
    </row>
    <row r="564">
      <c r="A564">
        <v>27007</v>
      </c>
      <c r="B564" t="str">
        <v>2026-05-31</v>
      </c>
      <c r="C564" t="str">
        <v>Midday</v>
      </c>
      <c r="D564">
        <v>17</v>
      </c>
      <c r="E564" t="str">
        <f>IF(MOD(D564,2)=0,"EVEN","ODD")</f>
        <v>ODD</v>
      </c>
      <c r="F564" t="str">
        <f>IF(D564&lt;=18,"LOW (1-18)","HIGH (19-36)")</f>
        <v>LOW (1-18)</v>
      </c>
      <c r="G564">
        <f>INT((D564-1)/6)+1</f>
        <v>3</v>
      </c>
      <c r="H564">
        <f>MOD(D564-1,6)+1</f>
        <v>5</v>
      </c>
      <c r="I564">
        <f>37-D564</f>
        <v>20</v>
      </c>
      <c r="J564">
        <f>ABS(D564-D565)</f>
        <v>10</v>
      </c>
      <c r="K564">
        <f>AVERAGE(D564:D568)</f>
        <v>17</v>
      </c>
      <c r="L564">
        <f>AVERAGE(D564:D583)</f>
        <v>17</v>
      </c>
      <c r="M564">
        <f>K564-L564</f>
        <v>0</v>
      </c>
      <c r="N564" t="str">
        <f>IF(K564&gt;L564,"HIGH ZONE BIAS",IF(K564&lt;L564,"LOW ZONE BIAS","EQUILIBRIUM"))</f>
        <v>EQUILIBRIUM</v>
      </c>
    </row>
    <row r="565">
      <c r="A565">
        <v>27006</v>
      </c>
      <c r="B565" t="str">
        <v>2026-05-31</v>
      </c>
      <c r="C565" t="str">
        <v>Morning</v>
      </c>
      <c r="D565">
        <v>27</v>
      </c>
      <c r="E565" t="str">
        <f>IF(MOD(D565,2)=0,"EVEN","ODD")</f>
        <v>ODD</v>
      </c>
      <c r="F565" t="str">
        <f>IF(D565&lt;=18,"LOW (1-18)","HIGH (19-36)")</f>
        <v>HIGH (19-36)</v>
      </c>
      <c r="G565">
        <f>INT((D565-1)/6)+1</f>
        <v>5</v>
      </c>
      <c r="H565">
        <f>MOD(D565-1,6)+1</f>
        <v>3</v>
      </c>
      <c r="I565">
        <f>37-D565</f>
        <v>10</v>
      </c>
      <c r="J565">
        <f>ABS(D565-D566)</f>
        <v>2</v>
      </c>
      <c r="K565">
        <f>AVERAGE(D565:D569)</f>
        <v>27</v>
      </c>
      <c r="L565">
        <f>AVERAGE(D565:D584)</f>
        <v>27</v>
      </c>
      <c r="M565">
        <f>K565-L565</f>
        <v>0</v>
      </c>
      <c r="N565" t="str">
        <f>IF(K565&gt;L565,"HIGH ZONE BIAS",IF(K565&lt;L565,"LOW ZONE BIAS","EQUILIBRIUM"))</f>
        <v>EQUILIBRIUM</v>
      </c>
    </row>
    <row r="566">
      <c r="A566">
        <v>27005</v>
      </c>
      <c r="B566" t="str">
        <v>2026-05-30</v>
      </c>
      <c r="C566" t="str">
        <v>Evening</v>
      </c>
      <c r="D566">
        <v>29</v>
      </c>
      <c r="E566" t="str">
        <f>IF(MOD(D566,2)=0,"EVEN","ODD")</f>
        <v>ODD</v>
      </c>
      <c r="F566" t="str">
        <f>IF(D566&lt;=18,"LOW (1-18)","HIGH (19-36)")</f>
        <v>HIGH (19-36)</v>
      </c>
      <c r="G566">
        <f>INT((D566-1)/6)+1</f>
        <v>5</v>
      </c>
      <c r="H566">
        <f>MOD(D566-1,6)+1</f>
        <v>5</v>
      </c>
      <c r="I566">
        <f>37-D566</f>
        <v>8</v>
      </c>
      <c r="J566">
        <f>ABS(D566-D567)</f>
        <v>22</v>
      </c>
      <c r="K566">
        <f>AVERAGE(D566:D570)</f>
        <v>29</v>
      </c>
      <c r="L566">
        <f>AVERAGE(D566:D585)</f>
        <v>29</v>
      </c>
      <c r="M566">
        <f>K566-L566</f>
        <v>0</v>
      </c>
      <c r="N566" t="str">
        <f>IF(K566&gt;L566,"HIGH ZONE BIAS",IF(K566&lt;L566,"LOW ZONE BIAS","EQUILIBRIUM"))</f>
        <v>EQUILIBRIUM</v>
      </c>
    </row>
    <row r="567">
      <c r="A567">
        <v>27004</v>
      </c>
      <c r="B567" t="str">
        <v>2026-05-30</v>
      </c>
      <c r="C567" t="str">
        <v>Afternoon</v>
      </c>
      <c r="D567">
        <v>7</v>
      </c>
      <c r="E567" t="str">
        <f>IF(MOD(D567,2)=0,"EVEN","ODD")</f>
        <v>ODD</v>
      </c>
      <c r="F567" t="str">
        <f>IF(D567&lt;=18,"LOW (1-18)","HIGH (19-36)")</f>
        <v>LOW (1-18)</v>
      </c>
      <c r="G567">
        <f>INT((D567-1)/6)+1</f>
        <v>2</v>
      </c>
      <c r="H567">
        <f>MOD(D567-1,6)+1</f>
        <v>1</v>
      </c>
      <c r="I567">
        <f>37-D567</f>
        <v>30</v>
      </c>
      <c r="J567">
        <f>ABS(D567-D568)</f>
        <v>1</v>
      </c>
      <c r="K567">
        <f>AVERAGE(D567:D571)</f>
        <v>7</v>
      </c>
      <c r="L567">
        <f>AVERAGE(D567:D586)</f>
        <v>7</v>
      </c>
      <c r="M567">
        <f>K567-L567</f>
        <v>0</v>
      </c>
      <c r="N567" t="str">
        <f>IF(K567&gt;L567,"HIGH ZONE BIAS",IF(K567&lt;L567,"LOW ZONE BIAS","EQUILIBRIUM"))</f>
        <v>EQUILIBRIUM</v>
      </c>
    </row>
    <row r="568">
      <c r="A568">
        <v>27003</v>
      </c>
      <c r="B568" t="str">
        <v>2026-05-30</v>
      </c>
      <c r="C568" t="str">
        <v>Midday</v>
      </c>
      <c r="D568">
        <v>6</v>
      </c>
      <c r="E568" t="str">
        <f>IF(MOD(D568,2)=0,"EVEN","ODD")</f>
        <v>EVEN</v>
      </c>
      <c r="F568" t="str">
        <f>IF(D568&lt;=18,"LOW (1-18)","HIGH (19-36)")</f>
        <v>LOW (1-18)</v>
      </c>
      <c r="G568">
        <f>INT((D568-1)/6)+1</f>
        <v>1</v>
      </c>
      <c r="H568">
        <f>MOD(D568-1,6)+1</f>
        <v>6</v>
      </c>
      <c r="I568">
        <f>37-D568</f>
        <v>31</v>
      </c>
      <c r="J568">
        <f>ABS(D568-D569)</f>
        <v>30</v>
      </c>
      <c r="K568">
        <f>AVERAGE(D568:D572)</f>
        <v>6</v>
      </c>
      <c r="L568">
        <f>AVERAGE(D568:D587)</f>
        <v>6</v>
      </c>
      <c r="M568">
        <f>K568-L568</f>
        <v>0</v>
      </c>
      <c r="N568" t="str">
        <f>IF(K568&gt;L568,"HIGH ZONE BIAS",IF(K568&lt;L568,"LOW ZONE BIAS","EQUILIBRIUM"))</f>
        <v>EQUILIBRIUM</v>
      </c>
    </row>
    <row r="569">
      <c r="A569">
        <v>27002</v>
      </c>
      <c r="B569" t="str">
        <v>2026-05-30</v>
      </c>
      <c r="C569" t="str">
        <v>Morning</v>
      </c>
      <c r="D569">
        <v>36</v>
      </c>
      <c r="E569" t="str">
        <f>IF(MOD(D569,2)=0,"EVEN","ODD")</f>
        <v>EVEN</v>
      </c>
      <c r="F569" t="str">
        <f>IF(D569&lt;=18,"LOW (1-18)","HIGH (19-36)")</f>
        <v>HIGH (19-36)</v>
      </c>
      <c r="G569">
        <f>INT((D569-1)/6)+1</f>
        <v>6</v>
      </c>
      <c r="H569">
        <f>MOD(D569-1,6)+1</f>
        <v>6</v>
      </c>
      <c r="I569">
        <f>37-D569</f>
        <v>1</v>
      </c>
      <c r="J569">
        <f>ABS(D569-D570)</f>
        <v>6</v>
      </c>
      <c r="K569">
        <f>AVERAGE(D569:D573)</f>
        <v>36</v>
      </c>
      <c r="L569">
        <f>AVERAGE(D569:D588)</f>
        <v>36</v>
      </c>
      <c r="M569">
        <f>K569-L569</f>
        <v>0</v>
      </c>
      <c r="N569" t="str">
        <f>IF(K569&gt;L569,"HIGH ZONE BIAS",IF(K569&lt;L569,"LOW ZONE BIAS","EQUILIBRIUM"))</f>
        <v>EQUILIBRIUM</v>
      </c>
    </row>
    <row r="570">
      <c r="A570">
        <v>27001</v>
      </c>
      <c r="B570" t="str">
        <v>2026-05-29</v>
      </c>
      <c r="C570" t="str">
        <v>Evening</v>
      </c>
      <c r="D570">
        <v>30</v>
      </c>
      <c r="E570" t="str">
        <f>IF(MOD(D570,2)=0,"EVEN","ODD")</f>
        <v>EVEN</v>
      </c>
      <c r="F570" t="str">
        <f>IF(D570&lt;=18,"LOW (1-18)","HIGH (19-36)")</f>
        <v>HIGH (19-36)</v>
      </c>
      <c r="G570">
        <f>INT((D570-1)/6)+1</f>
        <v>5</v>
      </c>
      <c r="H570">
        <f>MOD(D570-1,6)+1</f>
        <v>6</v>
      </c>
      <c r="I570">
        <f>37-D570</f>
        <v>7</v>
      </c>
      <c r="J570">
        <f>ABS(D570-D571)</f>
        <v>26</v>
      </c>
      <c r="K570">
        <f>AVERAGE(D570:D574)</f>
        <v>30</v>
      </c>
      <c r="L570">
        <f>AVERAGE(D570:D589)</f>
        <v>30</v>
      </c>
      <c r="M570">
        <f>K570-L570</f>
        <v>0</v>
      </c>
      <c r="N570" t="str">
        <f>IF(K570&gt;L570,"HIGH ZONE BIAS",IF(K570&lt;L570,"LOW ZONE BIAS","EQUILIBRIUM"))</f>
        <v>EQUILIBRIUM</v>
      </c>
    </row>
    <row r="571">
      <c r="A571">
        <v>27000</v>
      </c>
      <c r="B571" t="str">
        <v>2026-05-29</v>
      </c>
      <c r="C571" t="str">
        <v>Afternoon</v>
      </c>
      <c r="D571">
        <v>4</v>
      </c>
      <c r="E571" t="str">
        <f>IF(MOD(D571,2)=0,"EVEN","ODD")</f>
        <v>EVEN</v>
      </c>
      <c r="F571" t="str">
        <f>IF(D571&lt;=18,"LOW (1-18)","HIGH (19-36)")</f>
        <v>LOW (1-18)</v>
      </c>
      <c r="G571">
        <f>INT((D571-1)/6)+1</f>
        <v>1</v>
      </c>
      <c r="H571">
        <f>MOD(D571-1,6)+1</f>
        <v>4</v>
      </c>
      <c r="I571">
        <f>37-D571</f>
        <v>33</v>
      </c>
      <c r="J571">
        <f>ABS(D571-D572)</f>
        <v>17</v>
      </c>
      <c r="K571">
        <f>AVERAGE(D571:D575)</f>
        <v>4</v>
      </c>
      <c r="L571">
        <f>AVERAGE(D571:D590)</f>
        <v>4</v>
      </c>
      <c r="M571">
        <f>K571-L571</f>
        <v>0</v>
      </c>
      <c r="N571" t="str">
        <f>IF(K571&gt;L571,"HIGH ZONE BIAS",IF(K571&lt;L571,"LOW ZONE BIAS","EQUILIBRIUM"))</f>
        <v>EQUILIBRIUM</v>
      </c>
    </row>
    <row r="572">
      <c r="A572">
        <v>26999</v>
      </c>
      <c r="B572" t="str">
        <v>2026-05-29</v>
      </c>
      <c r="C572" t="str">
        <v>Midday</v>
      </c>
      <c r="D572">
        <v>21</v>
      </c>
      <c r="E572" t="str">
        <f>IF(MOD(D572,2)=0,"EVEN","ODD")</f>
        <v>ODD</v>
      </c>
      <c r="F572" t="str">
        <f>IF(D572&lt;=18,"LOW (1-18)","HIGH (19-36)")</f>
        <v>HIGH (19-36)</v>
      </c>
      <c r="G572">
        <f>INT((D572-1)/6)+1</f>
        <v>4</v>
      </c>
      <c r="H572">
        <f>MOD(D572-1,6)+1</f>
        <v>3</v>
      </c>
      <c r="I572">
        <f>37-D572</f>
        <v>16</v>
      </c>
      <c r="J572">
        <f>ABS(D572-D573)</f>
        <v>13</v>
      </c>
      <c r="K572">
        <f>AVERAGE(D572:D576)</f>
        <v>21</v>
      </c>
      <c r="L572">
        <f>AVERAGE(D572:D591)</f>
        <v>21</v>
      </c>
      <c r="M572">
        <f>K572-L572</f>
        <v>0</v>
      </c>
      <c r="N572" t="str">
        <f>IF(K572&gt;L572,"HIGH ZONE BIAS",IF(K572&lt;L572,"LOW ZONE BIAS","EQUILIBRIUM"))</f>
        <v>EQUILIBRIUM</v>
      </c>
    </row>
    <row r="573">
      <c r="A573">
        <v>26998</v>
      </c>
      <c r="B573" t="str">
        <v>2026-05-29</v>
      </c>
      <c r="C573" t="str">
        <v>Morning</v>
      </c>
      <c r="D573">
        <v>34</v>
      </c>
      <c r="E573" t="str">
        <f>IF(MOD(D573,2)=0,"EVEN","ODD")</f>
        <v>EVEN</v>
      </c>
      <c r="F573" t="str">
        <f>IF(D573&lt;=18,"LOW (1-18)","HIGH (19-36)")</f>
        <v>HIGH (19-36)</v>
      </c>
      <c r="G573">
        <f>INT((D573-1)/6)+1</f>
        <v>6</v>
      </c>
      <c r="H573">
        <f>MOD(D573-1,6)+1</f>
        <v>4</v>
      </c>
      <c r="I573">
        <f>37-D573</f>
        <v>3</v>
      </c>
      <c r="J573">
        <f>ABS(D573-D574)</f>
        <v>0</v>
      </c>
      <c r="K573">
        <f>AVERAGE(D573:D577)</f>
        <v>34</v>
      </c>
      <c r="L573">
        <f>AVERAGE(D573:D592)</f>
        <v>34</v>
      </c>
      <c r="M573">
        <f>K573-L573</f>
        <v>0</v>
      </c>
      <c r="N573" t="str">
        <f>IF(K573&gt;L573,"HIGH ZONE BIAS",IF(K573&lt;L573,"LOW ZONE BIAS","EQUILIBRIUM"))</f>
        <v>EQUILIBRIUM</v>
      </c>
    </row>
    <row r="574">
      <c r="A574">
        <v>26997</v>
      </c>
      <c r="B574" t="str">
        <v>2026-05-28</v>
      </c>
      <c r="C574" t="str">
        <v>Evening</v>
      </c>
      <c r="D574">
        <v>34</v>
      </c>
      <c r="E574" t="str">
        <f>IF(MOD(D574,2)=0,"EVEN","ODD")</f>
        <v>EVEN</v>
      </c>
      <c r="F574" t="str">
        <f>IF(D574&lt;=18,"LOW (1-18)","HIGH (19-36)")</f>
        <v>HIGH (19-36)</v>
      </c>
      <c r="G574">
        <f>INT((D574-1)/6)+1</f>
        <v>6</v>
      </c>
      <c r="H574">
        <f>MOD(D574-1,6)+1</f>
        <v>4</v>
      </c>
      <c r="I574">
        <f>37-D574</f>
        <v>3</v>
      </c>
      <c r="J574">
        <f>ABS(D574-D575)</f>
        <v>29</v>
      </c>
      <c r="K574">
        <f>AVERAGE(D574:D578)</f>
        <v>34</v>
      </c>
      <c r="L574">
        <f>AVERAGE(D574:D593)</f>
        <v>34</v>
      </c>
      <c r="M574">
        <f>K574-L574</f>
        <v>0</v>
      </c>
      <c r="N574" t="str">
        <f>IF(K574&gt;L574,"HIGH ZONE BIAS",IF(K574&lt;L574,"LOW ZONE BIAS","EQUILIBRIUM"))</f>
        <v>EQUILIBRIUM</v>
      </c>
    </row>
    <row r="575">
      <c r="A575">
        <v>26996</v>
      </c>
      <c r="B575" t="str">
        <v>2026-05-28</v>
      </c>
      <c r="C575" t="str">
        <v>Afternoon</v>
      </c>
      <c r="D575">
        <v>5</v>
      </c>
      <c r="E575" t="str">
        <f>IF(MOD(D575,2)=0,"EVEN","ODD")</f>
        <v>ODD</v>
      </c>
      <c r="F575" t="str">
        <f>IF(D575&lt;=18,"LOW (1-18)","HIGH (19-36)")</f>
        <v>LOW (1-18)</v>
      </c>
      <c r="G575">
        <f>INT((D575-1)/6)+1</f>
        <v>1</v>
      </c>
      <c r="H575">
        <f>MOD(D575-1,6)+1</f>
        <v>5</v>
      </c>
      <c r="I575">
        <f>37-D575</f>
        <v>32</v>
      </c>
      <c r="J575">
        <f>ABS(D575-D576)</f>
        <v>7</v>
      </c>
      <c r="K575">
        <f>AVERAGE(D575:D579)</f>
        <v>5</v>
      </c>
      <c r="L575">
        <f>AVERAGE(D575:D594)</f>
        <v>5</v>
      </c>
      <c r="M575">
        <f>K575-L575</f>
        <v>0</v>
      </c>
      <c r="N575" t="str">
        <f>IF(K575&gt;L575,"HIGH ZONE BIAS",IF(K575&lt;L575,"LOW ZONE BIAS","EQUILIBRIUM"))</f>
        <v>EQUILIBRIUM</v>
      </c>
    </row>
    <row r="576">
      <c r="A576">
        <v>26995</v>
      </c>
      <c r="B576" t="str">
        <v>2026-05-28</v>
      </c>
      <c r="C576" t="str">
        <v>Midday</v>
      </c>
      <c r="D576">
        <v>12</v>
      </c>
      <c r="E576" t="str">
        <f>IF(MOD(D576,2)=0,"EVEN","ODD")</f>
        <v>EVEN</v>
      </c>
      <c r="F576" t="str">
        <f>IF(D576&lt;=18,"LOW (1-18)","HIGH (19-36)")</f>
        <v>LOW (1-18)</v>
      </c>
      <c r="G576">
        <f>INT((D576-1)/6)+1</f>
        <v>2</v>
      </c>
      <c r="H576">
        <f>MOD(D576-1,6)+1</f>
        <v>6</v>
      </c>
      <c r="I576">
        <f>37-D576</f>
        <v>25</v>
      </c>
      <c r="J576">
        <f>ABS(D576-D577)</f>
        <v>19</v>
      </c>
      <c r="K576">
        <f>AVERAGE(D576:D580)</f>
        <v>12</v>
      </c>
      <c r="L576">
        <f>AVERAGE(D576:D595)</f>
        <v>12</v>
      </c>
      <c r="M576">
        <f>K576-L576</f>
        <v>0</v>
      </c>
      <c r="N576" t="str">
        <f>IF(K576&gt;L576,"HIGH ZONE BIAS",IF(K576&lt;L576,"LOW ZONE BIAS","EQUILIBRIUM"))</f>
        <v>EQUILIBRIUM</v>
      </c>
    </row>
    <row r="577">
      <c r="A577">
        <v>26994</v>
      </c>
      <c r="B577" t="str">
        <v>2026-05-28</v>
      </c>
      <c r="C577" t="str">
        <v>Morning</v>
      </c>
      <c r="D577">
        <v>31</v>
      </c>
      <c r="E577" t="str">
        <f>IF(MOD(D577,2)=0,"EVEN","ODD")</f>
        <v>ODD</v>
      </c>
      <c r="F577" t="str">
        <f>IF(D577&lt;=18,"LOW (1-18)","HIGH (19-36)")</f>
        <v>HIGH (19-36)</v>
      </c>
      <c r="G577">
        <f>INT((D577-1)/6)+1</f>
        <v>6</v>
      </c>
      <c r="H577">
        <f>MOD(D577-1,6)+1</f>
        <v>1</v>
      </c>
      <c r="I577">
        <f>37-D577</f>
        <v>6</v>
      </c>
      <c r="J577">
        <f>ABS(D577-D578)</f>
        <v>5</v>
      </c>
      <c r="K577">
        <f>AVERAGE(D577:D581)</f>
        <v>31</v>
      </c>
      <c r="L577">
        <f>AVERAGE(D577:D596)</f>
        <v>31</v>
      </c>
      <c r="M577">
        <f>K577-L577</f>
        <v>0</v>
      </c>
      <c r="N577" t="str">
        <f>IF(K577&gt;L577,"HIGH ZONE BIAS",IF(K577&lt;L577,"LOW ZONE BIAS","EQUILIBRIUM"))</f>
        <v>EQUILIBRIUM</v>
      </c>
    </row>
    <row r="578">
      <c r="A578">
        <v>26993</v>
      </c>
      <c r="B578" t="str">
        <v>2026-05-27</v>
      </c>
      <c r="C578" t="str">
        <v>Evening</v>
      </c>
      <c r="D578">
        <v>36</v>
      </c>
      <c r="E578" t="str">
        <f>IF(MOD(D578,2)=0,"EVEN","ODD")</f>
        <v>EVEN</v>
      </c>
      <c r="F578" t="str">
        <f>IF(D578&lt;=18,"LOW (1-18)","HIGH (19-36)")</f>
        <v>HIGH (19-36)</v>
      </c>
      <c r="G578">
        <f>INT((D578-1)/6)+1</f>
        <v>6</v>
      </c>
      <c r="H578">
        <f>MOD(D578-1,6)+1</f>
        <v>6</v>
      </c>
      <c r="I578">
        <f>37-D578</f>
        <v>1</v>
      </c>
      <c r="J578">
        <f>ABS(D578-D579)</f>
        <v>27</v>
      </c>
      <c r="K578">
        <f>AVERAGE(D578:D582)</f>
        <v>36</v>
      </c>
      <c r="L578">
        <f>AVERAGE(D578:D597)</f>
        <v>36</v>
      </c>
      <c r="M578">
        <f>K578-L578</f>
        <v>0</v>
      </c>
      <c r="N578" t="str">
        <f>IF(K578&gt;L578,"HIGH ZONE BIAS",IF(K578&lt;L578,"LOW ZONE BIAS","EQUILIBRIUM"))</f>
        <v>EQUILIBRIUM</v>
      </c>
    </row>
    <row r="579">
      <c r="A579">
        <v>26992</v>
      </c>
      <c r="B579" t="str">
        <v>2026-05-27</v>
      </c>
      <c r="C579" t="str">
        <v>Afternoon</v>
      </c>
      <c r="D579">
        <v>9</v>
      </c>
      <c r="E579" t="str">
        <f>IF(MOD(D579,2)=0,"EVEN","ODD")</f>
        <v>ODD</v>
      </c>
      <c r="F579" t="str">
        <f>IF(D579&lt;=18,"LOW (1-18)","HIGH (19-36)")</f>
        <v>LOW (1-18)</v>
      </c>
      <c r="G579">
        <f>INT((D579-1)/6)+1</f>
        <v>2</v>
      </c>
      <c r="H579">
        <f>MOD(D579-1,6)+1</f>
        <v>3</v>
      </c>
      <c r="I579">
        <f>37-D579</f>
        <v>28</v>
      </c>
      <c r="J579">
        <f>ABS(D579-D580)</f>
        <v>8</v>
      </c>
      <c r="K579">
        <f>AVERAGE(D579:D583)</f>
        <v>9</v>
      </c>
      <c r="L579">
        <f>AVERAGE(D579:D598)</f>
        <v>9</v>
      </c>
      <c r="M579">
        <f>K579-L579</f>
        <v>0</v>
      </c>
      <c r="N579" t="str">
        <f>IF(K579&gt;L579,"HIGH ZONE BIAS",IF(K579&lt;L579,"LOW ZONE BIAS","EQUILIBRIUM"))</f>
        <v>EQUILIBRIUM</v>
      </c>
    </row>
    <row r="580">
      <c r="A580">
        <v>26991</v>
      </c>
      <c r="B580" t="str">
        <v>2026-05-27</v>
      </c>
      <c r="C580" t="str">
        <v>Midday</v>
      </c>
      <c r="D580">
        <v>1</v>
      </c>
      <c r="E580" t="str">
        <f>IF(MOD(D580,2)=0,"EVEN","ODD")</f>
        <v>ODD</v>
      </c>
      <c r="F580" t="str">
        <f>IF(D580&lt;=18,"LOW (1-18)","HIGH (19-36)")</f>
        <v>LOW (1-18)</v>
      </c>
      <c r="G580">
        <f>INT((D580-1)/6)+1</f>
        <v>1</v>
      </c>
      <c r="H580">
        <f>MOD(D580-1,6)+1</f>
        <v>1</v>
      </c>
      <c r="I580">
        <f>37-D580</f>
        <v>36</v>
      </c>
      <c r="J580">
        <f>ABS(D580-D581)</f>
        <v>22</v>
      </c>
      <c r="K580">
        <f>AVERAGE(D580:D584)</f>
        <v>1</v>
      </c>
      <c r="L580">
        <f>AVERAGE(D580:D599)</f>
        <v>1</v>
      </c>
      <c r="M580">
        <f>K580-L580</f>
        <v>0</v>
      </c>
      <c r="N580" t="str">
        <f>IF(K580&gt;L580,"HIGH ZONE BIAS",IF(K580&lt;L580,"LOW ZONE BIAS","EQUILIBRIUM"))</f>
        <v>EQUILIBRIUM</v>
      </c>
    </row>
    <row r="581">
      <c r="A581">
        <v>26990</v>
      </c>
      <c r="B581" t="str">
        <v>2026-05-27</v>
      </c>
      <c r="C581" t="str">
        <v>Morning</v>
      </c>
      <c r="D581">
        <v>23</v>
      </c>
      <c r="E581" t="str">
        <f>IF(MOD(D581,2)=0,"EVEN","ODD")</f>
        <v>ODD</v>
      </c>
      <c r="F581" t="str">
        <f>IF(D581&lt;=18,"LOW (1-18)","HIGH (19-36)")</f>
        <v>HIGH (19-36)</v>
      </c>
      <c r="G581">
        <f>INT((D581-1)/6)+1</f>
        <v>4</v>
      </c>
      <c r="H581">
        <f>MOD(D581-1,6)+1</f>
        <v>5</v>
      </c>
      <c r="I581">
        <f>37-D581</f>
        <v>14</v>
      </c>
      <c r="J581">
        <f>ABS(D581-D582)</f>
        <v>5</v>
      </c>
      <c r="K581">
        <f>AVERAGE(D581:D585)</f>
        <v>23</v>
      </c>
      <c r="L581">
        <f>AVERAGE(D581:D600)</f>
        <v>23</v>
      </c>
      <c r="M581">
        <f>K581-L581</f>
        <v>0</v>
      </c>
      <c r="N581" t="str">
        <f>IF(K581&gt;L581,"HIGH ZONE BIAS",IF(K581&lt;L581,"LOW ZONE BIAS","EQUILIBRIUM"))</f>
        <v>EQUILIBRIUM</v>
      </c>
    </row>
    <row r="582">
      <c r="A582">
        <v>26989</v>
      </c>
      <c r="B582" t="str">
        <v>2026-05-26</v>
      </c>
      <c r="C582" t="str">
        <v>Evening</v>
      </c>
      <c r="D582">
        <v>28</v>
      </c>
      <c r="E582" t="str">
        <f>IF(MOD(D582,2)=0,"EVEN","ODD")</f>
        <v>EVEN</v>
      </c>
      <c r="F582" t="str">
        <f>IF(D582&lt;=18,"LOW (1-18)","HIGH (19-36)")</f>
        <v>HIGH (19-36)</v>
      </c>
      <c r="G582">
        <f>INT((D582-1)/6)+1</f>
        <v>5</v>
      </c>
      <c r="H582">
        <f>MOD(D582-1,6)+1</f>
        <v>4</v>
      </c>
      <c r="I582">
        <f>37-D582</f>
        <v>9</v>
      </c>
      <c r="J582">
        <f>ABS(D582-D583)</f>
        <v>2</v>
      </c>
      <c r="K582">
        <f>AVERAGE(D582:D586)</f>
        <v>28</v>
      </c>
      <c r="L582">
        <f>AVERAGE(D582:D601)</f>
        <v>28</v>
      </c>
      <c r="M582">
        <f>K582-L582</f>
        <v>0</v>
      </c>
      <c r="N582" t="str">
        <f>IF(K582&gt;L582,"HIGH ZONE BIAS",IF(K582&lt;L582,"LOW ZONE BIAS","EQUILIBRIUM"))</f>
        <v>EQUILIBRIUM</v>
      </c>
    </row>
    <row r="583">
      <c r="A583">
        <v>26988</v>
      </c>
      <c r="B583" t="str">
        <v>2026-05-26</v>
      </c>
      <c r="C583" t="str">
        <v>Afternoon</v>
      </c>
      <c r="D583">
        <v>26</v>
      </c>
      <c r="E583" t="str">
        <f>IF(MOD(D583,2)=0,"EVEN","ODD")</f>
        <v>EVEN</v>
      </c>
      <c r="F583" t="str">
        <f>IF(D583&lt;=18,"LOW (1-18)","HIGH (19-36)")</f>
        <v>HIGH (19-36)</v>
      </c>
      <c r="G583">
        <f>INT((D583-1)/6)+1</f>
        <v>5</v>
      </c>
      <c r="H583">
        <f>MOD(D583-1,6)+1</f>
        <v>2</v>
      </c>
      <c r="I583">
        <f>37-D583</f>
        <v>11</v>
      </c>
      <c r="J583">
        <f>ABS(D583-D584)</f>
        <v>1</v>
      </c>
      <c r="K583">
        <f>AVERAGE(D583:D587)</f>
        <v>26</v>
      </c>
      <c r="L583">
        <f>AVERAGE(D583:D602)</f>
        <v>26</v>
      </c>
      <c r="M583">
        <f>K583-L583</f>
        <v>0</v>
      </c>
      <c r="N583" t="str">
        <f>IF(K583&gt;L583,"HIGH ZONE BIAS",IF(K583&lt;L583,"LOW ZONE BIAS","EQUILIBRIUM"))</f>
        <v>EQUILIBRIUM</v>
      </c>
    </row>
    <row r="584">
      <c r="A584">
        <v>26987</v>
      </c>
      <c r="B584" t="str">
        <v>2026-05-26</v>
      </c>
      <c r="C584" t="str">
        <v>Midday</v>
      </c>
      <c r="D584">
        <v>25</v>
      </c>
      <c r="E584" t="str">
        <f>IF(MOD(D584,2)=0,"EVEN","ODD")</f>
        <v>ODD</v>
      </c>
      <c r="F584" t="str">
        <f>IF(D584&lt;=18,"LOW (1-18)","HIGH (19-36)")</f>
        <v>HIGH (19-36)</v>
      </c>
      <c r="G584">
        <f>INT((D584-1)/6)+1</f>
        <v>5</v>
      </c>
      <c r="H584">
        <f>MOD(D584-1,6)+1</f>
        <v>1</v>
      </c>
      <c r="I584">
        <f>37-D584</f>
        <v>12</v>
      </c>
      <c r="J584">
        <f>ABS(D584-D585)</f>
        <v>20</v>
      </c>
      <c r="K584">
        <f>AVERAGE(D584:D588)</f>
        <v>25</v>
      </c>
      <c r="L584">
        <f>AVERAGE(D584:D603)</f>
        <v>25</v>
      </c>
      <c r="M584">
        <f>K584-L584</f>
        <v>0</v>
      </c>
      <c r="N584" t="str">
        <f>IF(K584&gt;L584,"HIGH ZONE BIAS",IF(K584&lt;L584,"LOW ZONE BIAS","EQUILIBRIUM"))</f>
        <v>EQUILIBRIUM</v>
      </c>
    </row>
    <row r="585">
      <c r="A585">
        <v>26986</v>
      </c>
      <c r="B585" t="str">
        <v>2026-05-26</v>
      </c>
      <c r="C585" t="str">
        <v>Morning</v>
      </c>
      <c r="D585">
        <v>5</v>
      </c>
      <c r="E585" t="str">
        <f>IF(MOD(D585,2)=0,"EVEN","ODD")</f>
        <v>ODD</v>
      </c>
      <c r="F585" t="str">
        <f>IF(D585&lt;=18,"LOW (1-18)","HIGH (19-36)")</f>
        <v>LOW (1-18)</v>
      </c>
      <c r="G585">
        <f>INT((D585-1)/6)+1</f>
        <v>1</v>
      </c>
      <c r="H585">
        <f>MOD(D585-1,6)+1</f>
        <v>5</v>
      </c>
      <c r="I585">
        <f>37-D585</f>
        <v>32</v>
      </c>
      <c r="J585">
        <f>ABS(D585-D586)</f>
        <v>8</v>
      </c>
      <c r="K585">
        <f>AVERAGE(D585:D589)</f>
        <v>5</v>
      </c>
      <c r="L585">
        <f>AVERAGE(D585:D604)</f>
        <v>5</v>
      </c>
      <c r="M585">
        <f>K585-L585</f>
        <v>0</v>
      </c>
      <c r="N585" t="str">
        <f>IF(K585&gt;L585,"HIGH ZONE BIAS",IF(K585&lt;L585,"LOW ZONE BIAS","EQUILIBRIUM"))</f>
        <v>EQUILIBRIUM</v>
      </c>
    </row>
    <row r="586">
      <c r="A586">
        <v>26985</v>
      </c>
      <c r="B586" t="str">
        <v>2026-05-25</v>
      </c>
      <c r="C586" t="str">
        <v>Evening</v>
      </c>
      <c r="D586">
        <v>13</v>
      </c>
      <c r="E586" t="str">
        <f>IF(MOD(D586,2)=0,"EVEN","ODD")</f>
        <v>ODD</v>
      </c>
      <c r="F586" t="str">
        <f>IF(D586&lt;=18,"LOW (1-18)","HIGH (19-36)")</f>
        <v>LOW (1-18)</v>
      </c>
      <c r="G586">
        <f>INT((D586-1)/6)+1</f>
        <v>3</v>
      </c>
      <c r="H586">
        <f>MOD(D586-1,6)+1</f>
        <v>1</v>
      </c>
      <c r="I586">
        <f>37-D586</f>
        <v>24</v>
      </c>
      <c r="J586">
        <f>ABS(D586-D587)</f>
        <v>7</v>
      </c>
      <c r="K586">
        <f>AVERAGE(D586:D590)</f>
        <v>13</v>
      </c>
      <c r="L586">
        <f>AVERAGE(D586:D605)</f>
        <v>13</v>
      </c>
      <c r="M586">
        <f>K586-L586</f>
        <v>0</v>
      </c>
      <c r="N586" t="str">
        <f>IF(K586&gt;L586,"HIGH ZONE BIAS",IF(K586&lt;L586,"LOW ZONE BIAS","EQUILIBRIUM"))</f>
        <v>EQUILIBRIUM</v>
      </c>
    </row>
    <row r="587">
      <c r="A587">
        <v>26984</v>
      </c>
      <c r="B587" t="str">
        <v>2026-05-25</v>
      </c>
      <c r="C587" t="str">
        <v>Afternoon</v>
      </c>
      <c r="D587">
        <v>20</v>
      </c>
      <c r="E587" t="str">
        <f>IF(MOD(D587,2)=0,"EVEN","ODD")</f>
        <v>EVEN</v>
      </c>
      <c r="F587" t="str">
        <f>IF(D587&lt;=18,"LOW (1-18)","HIGH (19-36)")</f>
        <v>HIGH (19-36)</v>
      </c>
      <c r="G587">
        <f>INT((D587-1)/6)+1</f>
        <v>4</v>
      </c>
      <c r="H587">
        <f>MOD(D587-1,6)+1</f>
        <v>2</v>
      </c>
      <c r="I587">
        <f>37-D587</f>
        <v>17</v>
      </c>
      <c r="J587">
        <f>ABS(D587-D588)</f>
        <v>2</v>
      </c>
      <c r="K587">
        <f>AVERAGE(D587:D591)</f>
        <v>20</v>
      </c>
      <c r="L587">
        <f>AVERAGE(D587:D606)</f>
        <v>20</v>
      </c>
      <c r="M587">
        <f>K587-L587</f>
        <v>0</v>
      </c>
      <c r="N587" t="str">
        <f>IF(K587&gt;L587,"HIGH ZONE BIAS",IF(K587&lt;L587,"LOW ZONE BIAS","EQUILIBRIUM"))</f>
        <v>EQUILIBRIUM</v>
      </c>
    </row>
    <row r="588">
      <c r="A588">
        <v>26983</v>
      </c>
      <c r="B588" t="str">
        <v>2026-05-25</v>
      </c>
      <c r="C588" t="str">
        <v>Midday</v>
      </c>
      <c r="D588">
        <v>18</v>
      </c>
      <c r="E588" t="str">
        <f>IF(MOD(D588,2)=0,"EVEN","ODD")</f>
        <v>EVEN</v>
      </c>
      <c r="F588" t="str">
        <f>IF(D588&lt;=18,"LOW (1-18)","HIGH (19-36)")</f>
        <v>LOW (1-18)</v>
      </c>
      <c r="G588">
        <f>INT((D588-1)/6)+1</f>
        <v>3</v>
      </c>
      <c r="H588">
        <f>MOD(D588-1,6)+1</f>
        <v>6</v>
      </c>
      <c r="I588">
        <f>37-D588</f>
        <v>19</v>
      </c>
      <c r="J588">
        <f>ABS(D588-D589)</f>
        <v>12</v>
      </c>
      <c r="K588">
        <f>AVERAGE(D588:D592)</f>
        <v>18</v>
      </c>
      <c r="L588">
        <f>AVERAGE(D588:D607)</f>
        <v>18</v>
      </c>
      <c r="M588">
        <f>K588-L588</f>
        <v>0</v>
      </c>
      <c r="N588" t="str">
        <f>IF(K588&gt;L588,"HIGH ZONE BIAS",IF(K588&lt;L588,"LOW ZONE BIAS","EQUILIBRIUM"))</f>
        <v>EQUILIBRIUM</v>
      </c>
    </row>
    <row r="589">
      <c r="A589">
        <v>26982</v>
      </c>
      <c r="B589" t="str">
        <v>2026-05-25</v>
      </c>
      <c r="C589" t="str">
        <v>Morning</v>
      </c>
      <c r="D589">
        <v>30</v>
      </c>
      <c r="E589" t="str">
        <f>IF(MOD(D589,2)=0,"EVEN","ODD")</f>
        <v>EVEN</v>
      </c>
      <c r="F589" t="str">
        <f>IF(D589&lt;=18,"LOW (1-18)","HIGH (19-36)")</f>
        <v>HIGH (19-36)</v>
      </c>
      <c r="G589">
        <f>INT((D589-1)/6)+1</f>
        <v>5</v>
      </c>
      <c r="H589">
        <f>MOD(D589-1,6)+1</f>
        <v>6</v>
      </c>
      <c r="I589">
        <f>37-D589</f>
        <v>7</v>
      </c>
      <c r="J589">
        <f>ABS(D589-D590)</f>
        <v>10</v>
      </c>
      <c r="K589">
        <f>AVERAGE(D589:D593)</f>
        <v>30</v>
      </c>
      <c r="L589">
        <f>AVERAGE(D589:D608)</f>
        <v>30</v>
      </c>
      <c r="M589">
        <f>K589-L589</f>
        <v>0</v>
      </c>
      <c r="N589" t="str">
        <f>IF(K589&gt;L589,"HIGH ZONE BIAS",IF(K589&lt;L589,"LOW ZONE BIAS","EQUILIBRIUM"))</f>
        <v>EQUILIBRIUM</v>
      </c>
    </row>
    <row r="590">
      <c r="A590">
        <v>26981</v>
      </c>
      <c r="B590" t="str">
        <v>2026-05-24</v>
      </c>
      <c r="C590" t="str">
        <v>Evening</v>
      </c>
      <c r="D590">
        <v>20</v>
      </c>
      <c r="E590" t="str">
        <f>IF(MOD(D590,2)=0,"EVEN","ODD")</f>
        <v>EVEN</v>
      </c>
      <c r="F590" t="str">
        <f>IF(D590&lt;=18,"LOW (1-18)","HIGH (19-36)")</f>
        <v>HIGH (19-36)</v>
      </c>
      <c r="G590">
        <f>INT((D590-1)/6)+1</f>
        <v>4</v>
      </c>
      <c r="H590">
        <f>MOD(D590-1,6)+1</f>
        <v>2</v>
      </c>
      <c r="I590">
        <f>37-D590</f>
        <v>17</v>
      </c>
      <c r="J590">
        <f>ABS(D590-D591)</f>
        <v>18</v>
      </c>
      <c r="K590">
        <f>AVERAGE(D590:D594)</f>
        <v>20</v>
      </c>
      <c r="L590">
        <f>AVERAGE(D590:D609)</f>
        <v>20</v>
      </c>
      <c r="M590">
        <f>K590-L590</f>
        <v>0</v>
      </c>
      <c r="N590" t="str">
        <f>IF(K590&gt;L590,"HIGH ZONE BIAS",IF(K590&lt;L590,"LOW ZONE BIAS","EQUILIBRIUM"))</f>
        <v>EQUILIBRIUM</v>
      </c>
    </row>
    <row r="591">
      <c r="A591">
        <v>26980</v>
      </c>
      <c r="B591" t="str">
        <v>2026-05-24</v>
      </c>
      <c r="C591" t="str">
        <v>Afternoon</v>
      </c>
      <c r="D591">
        <v>2</v>
      </c>
      <c r="E591" t="str">
        <f>IF(MOD(D591,2)=0,"EVEN","ODD")</f>
        <v>EVEN</v>
      </c>
      <c r="F591" t="str">
        <f>IF(D591&lt;=18,"LOW (1-18)","HIGH (19-36)")</f>
        <v>LOW (1-18)</v>
      </c>
      <c r="G591">
        <f>INT((D591-1)/6)+1</f>
        <v>1</v>
      </c>
      <c r="H591">
        <f>MOD(D591-1,6)+1</f>
        <v>2</v>
      </c>
      <c r="I591">
        <f>37-D591</f>
        <v>35</v>
      </c>
      <c r="J591">
        <f>ABS(D591-D592)</f>
        <v>5</v>
      </c>
      <c r="K591">
        <f>AVERAGE(D591:D595)</f>
        <v>2</v>
      </c>
      <c r="L591">
        <f>AVERAGE(D591:D610)</f>
        <v>2</v>
      </c>
      <c r="M591">
        <f>K591-L591</f>
        <v>0</v>
      </c>
      <c r="N591" t="str">
        <f>IF(K591&gt;L591,"HIGH ZONE BIAS",IF(K591&lt;L591,"LOW ZONE BIAS","EQUILIBRIUM"))</f>
        <v>EQUILIBRIUM</v>
      </c>
    </row>
    <row r="592">
      <c r="A592">
        <v>26979</v>
      </c>
      <c r="B592" t="str">
        <v>2026-05-24</v>
      </c>
      <c r="C592" t="str">
        <v>Midday</v>
      </c>
      <c r="D592">
        <v>7</v>
      </c>
      <c r="E592" t="str">
        <f>IF(MOD(D592,2)=0,"EVEN","ODD")</f>
        <v>ODD</v>
      </c>
      <c r="F592" t="str">
        <f>IF(D592&lt;=18,"LOW (1-18)","HIGH (19-36)")</f>
        <v>LOW (1-18)</v>
      </c>
      <c r="G592">
        <f>INT((D592-1)/6)+1</f>
        <v>2</v>
      </c>
      <c r="H592">
        <f>MOD(D592-1,6)+1</f>
        <v>1</v>
      </c>
      <c r="I592">
        <f>37-D592</f>
        <v>30</v>
      </c>
      <c r="J592">
        <f>ABS(D592-D593)</f>
        <v>7</v>
      </c>
      <c r="K592">
        <f>AVERAGE(D592:D596)</f>
        <v>7</v>
      </c>
      <c r="L592">
        <f>AVERAGE(D592:D611)</f>
        <v>7</v>
      </c>
      <c r="M592">
        <f>K592-L592</f>
        <v>0</v>
      </c>
      <c r="N592" t="str">
        <f>IF(K592&gt;L592,"HIGH ZONE BIAS",IF(K592&lt;L592,"LOW ZONE BIAS","EQUILIBRIUM"))</f>
        <v>EQUILIBRIUM</v>
      </c>
    </row>
    <row r="593">
      <c r="A593">
        <v>26978</v>
      </c>
      <c r="B593" t="str">
        <v>2026-05-24</v>
      </c>
      <c r="C593" t="str">
        <v>Morning</v>
      </c>
      <c r="D593">
        <v>14</v>
      </c>
      <c r="E593" t="str">
        <f>IF(MOD(D593,2)=0,"EVEN","ODD")</f>
        <v>EVEN</v>
      </c>
      <c r="F593" t="str">
        <f>IF(D593&lt;=18,"LOW (1-18)","HIGH (19-36)")</f>
        <v>LOW (1-18)</v>
      </c>
      <c r="G593">
        <f>INT((D593-1)/6)+1</f>
        <v>3</v>
      </c>
      <c r="H593">
        <f>MOD(D593-1,6)+1</f>
        <v>2</v>
      </c>
      <c r="I593">
        <f>37-D593</f>
        <v>23</v>
      </c>
      <c r="J593">
        <f>ABS(D593-D594)</f>
        <v>12</v>
      </c>
      <c r="K593">
        <f>AVERAGE(D593:D597)</f>
        <v>14</v>
      </c>
      <c r="L593">
        <f>AVERAGE(D593:D612)</f>
        <v>14</v>
      </c>
      <c r="M593">
        <f>K593-L593</f>
        <v>0</v>
      </c>
      <c r="N593" t="str">
        <f>IF(K593&gt;L593,"HIGH ZONE BIAS",IF(K593&lt;L593,"LOW ZONE BIAS","EQUILIBRIUM"))</f>
        <v>EQUILIBRIUM</v>
      </c>
    </row>
    <row r="594">
      <c r="A594">
        <v>26977</v>
      </c>
      <c r="B594" t="str">
        <v>2026-05-23</v>
      </c>
      <c r="C594" t="str">
        <v>Evening</v>
      </c>
      <c r="D594">
        <v>2</v>
      </c>
      <c r="E594" t="str">
        <f>IF(MOD(D594,2)=0,"EVEN","ODD")</f>
        <v>EVEN</v>
      </c>
      <c r="F594" t="str">
        <f>IF(D594&lt;=18,"LOW (1-18)","HIGH (19-36)")</f>
        <v>LOW (1-18)</v>
      </c>
      <c r="G594">
        <f>INT((D594-1)/6)+1</f>
        <v>1</v>
      </c>
      <c r="H594">
        <f>MOD(D594-1,6)+1</f>
        <v>2</v>
      </c>
      <c r="I594">
        <f>37-D594</f>
        <v>35</v>
      </c>
      <c r="J594">
        <f>ABS(D594-D595)</f>
        <v>18</v>
      </c>
      <c r="K594">
        <f>AVERAGE(D594:D598)</f>
        <v>2</v>
      </c>
      <c r="L594">
        <f>AVERAGE(D594:D613)</f>
        <v>2</v>
      </c>
      <c r="M594">
        <f>K594-L594</f>
        <v>0</v>
      </c>
      <c r="N594" t="str">
        <f>IF(K594&gt;L594,"HIGH ZONE BIAS",IF(K594&lt;L594,"LOW ZONE BIAS","EQUILIBRIUM"))</f>
        <v>EQUILIBRIUM</v>
      </c>
    </row>
    <row r="595">
      <c r="A595">
        <v>26976</v>
      </c>
      <c r="B595" t="str">
        <v>2026-05-23</v>
      </c>
      <c r="C595" t="str">
        <v>Afternoon</v>
      </c>
      <c r="D595">
        <v>20</v>
      </c>
      <c r="E595" t="str">
        <f>IF(MOD(D595,2)=0,"EVEN","ODD")</f>
        <v>EVEN</v>
      </c>
      <c r="F595" t="str">
        <f>IF(D595&lt;=18,"LOW (1-18)","HIGH (19-36)")</f>
        <v>HIGH (19-36)</v>
      </c>
      <c r="G595">
        <f>INT((D595-1)/6)+1</f>
        <v>4</v>
      </c>
      <c r="H595">
        <f>MOD(D595-1,6)+1</f>
        <v>2</v>
      </c>
      <c r="I595">
        <f>37-D595</f>
        <v>17</v>
      </c>
      <c r="J595">
        <f>ABS(D595-D596)</f>
        <v>6</v>
      </c>
      <c r="K595">
        <f>AVERAGE(D595:D599)</f>
        <v>20</v>
      </c>
      <c r="L595">
        <f>AVERAGE(D595:D614)</f>
        <v>20</v>
      </c>
      <c r="M595">
        <f>K595-L595</f>
        <v>0</v>
      </c>
      <c r="N595" t="str">
        <f>IF(K595&gt;L595,"HIGH ZONE BIAS",IF(K595&lt;L595,"LOW ZONE BIAS","EQUILIBRIUM"))</f>
        <v>EQUILIBRIUM</v>
      </c>
    </row>
    <row r="596">
      <c r="A596">
        <v>26975</v>
      </c>
      <c r="B596" t="str">
        <v>2026-05-23</v>
      </c>
      <c r="C596" t="str">
        <v>Midday</v>
      </c>
      <c r="D596">
        <v>26</v>
      </c>
      <c r="E596" t="str">
        <f>IF(MOD(D596,2)=0,"EVEN","ODD")</f>
        <v>EVEN</v>
      </c>
      <c r="F596" t="str">
        <f>IF(D596&lt;=18,"LOW (1-18)","HIGH (19-36)")</f>
        <v>HIGH (19-36)</v>
      </c>
      <c r="G596">
        <f>INT((D596-1)/6)+1</f>
        <v>5</v>
      </c>
      <c r="H596">
        <f>MOD(D596-1,6)+1</f>
        <v>2</v>
      </c>
      <c r="I596">
        <f>37-D596</f>
        <v>11</v>
      </c>
      <c r="J596">
        <f>ABS(D596-D597)</f>
        <v>8</v>
      </c>
      <c r="K596">
        <f>AVERAGE(D596:D600)</f>
        <v>26</v>
      </c>
      <c r="L596">
        <f>AVERAGE(D596:D615)</f>
        <v>26</v>
      </c>
      <c r="M596">
        <f>K596-L596</f>
        <v>0</v>
      </c>
      <c r="N596" t="str">
        <f>IF(K596&gt;L596,"HIGH ZONE BIAS",IF(K596&lt;L596,"LOW ZONE BIAS","EQUILIBRIUM"))</f>
        <v>EQUILIBRIUM</v>
      </c>
    </row>
    <row r="597">
      <c r="A597">
        <v>26974</v>
      </c>
      <c r="B597" t="str">
        <v>2026-05-23</v>
      </c>
      <c r="C597" t="str">
        <v>Morning</v>
      </c>
      <c r="D597">
        <v>18</v>
      </c>
      <c r="E597" t="str">
        <f>IF(MOD(D597,2)=0,"EVEN","ODD")</f>
        <v>EVEN</v>
      </c>
      <c r="F597" t="str">
        <f>IF(D597&lt;=18,"LOW (1-18)","HIGH (19-36)")</f>
        <v>LOW (1-18)</v>
      </c>
      <c r="G597">
        <f>INT((D597-1)/6)+1</f>
        <v>3</v>
      </c>
      <c r="H597">
        <f>MOD(D597-1,6)+1</f>
        <v>6</v>
      </c>
      <c r="I597">
        <f>37-D597</f>
        <v>19</v>
      </c>
      <c r="J597">
        <f>ABS(D597-D598)</f>
        <v>10</v>
      </c>
      <c r="K597">
        <f>AVERAGE(D597:D601)</f>
        <v>18</v>
      </c>
      <c r="L597">
        <f>AVERAGE(D597:D616)</f>
        <v>18</v>
      </c>
      <c r="M597">
        <f>K597-L597</f>
        <v>0</v>
      </c>
      <c r="N597" t="str">
        <f>IF(K597&gt;L597,"HIGH ZONE BIAS",IF(K597&lt;L597,"LOW ZONE BIAS","EQUILIBRIUM"))</f>
        <v>EQUILIBRIUM</v>
      </c>
    </row>
    <row r="598">
      <c r="A598">
        <v>26973</v>
      </c>
      <c r="B598" t="str">
        <v>2026-05-22</v>
      </c>
      <c r="C598" t="str">
        <v>Evening</v>
      </c>
      <c r="D598">
        <v>28</v>
      </c>
      <c r="E598" t="str">
        <f>IF(MOD(D598,2)=0,"EVEN","ODD")</f>
        <v>EVEN</v>
      </c>
      <c r="F598" t="str">
        <f>IF(D598&lt;=18,"LOW (1-18)","HIGH (19-36)")</f>
        <v>HIGH (19-36)</v>
      </c>
      <c r="G598">
        <f>INT((D598-1)/6)+1</f>
        <v>5</v>
      </c>
      <c r="H598">
        <f>MOD(D598-1,6)+1</f>
        <v>4</v>
      </c>
      <c r="I598">
        <f>37-D598</f>
        <v>9</v>
      </c>
      <c r="J598">
        <f>ABS(D598-D599)</f>
        <v>6</v>
      </c>
      <c r="K598">
        <f>AVERAGE(D598:D602)</f>
        <v>28</v>
      </c>
      <c r="L598">
        <f>AVERAGE(D598:D617)</f>
        <v>28</v>
      </c>
      <c r="M598">
        <f>K598-L598</f>
        <v>0</v>
      </c>
      <c r="N598" t="str">
        <f>IF(K598&gt;L598,"HIGH ZONE BIAS",IF(K598&lt;L598,"LOW ZONE BIAS","EQUILIBRIUM"))</f>
        <v>EQUILIBRIUM</v>
      </c>
    </row>
    <row r="599">
      <c r="A599">
        <v>26972</v>
      </c>
      <c r="B599" t="str">
        <v>2026-05-22</v>
      </c>
      <c r="C599" t="str">
        <v>Afternoon</v>
      </c>
      <c r="D599">
        <v>34</v>
      </c>
      <c r="E599" t="str">
        <f>IF(MOD(D599,2)=0,"EVEN","ODD")</f>
        <v>EVEN</v>
      </c>
      <c r="F599" t="str">
        <f>IF(D599&lt;=18,"LOW (1-18)","HIGH (19-36)")</f>
        <v>HIGH (19-36)</v>
      </c>
      <c r="G599">
        <f>INT((D599-1)/6)+1</f>
        <v>6</v>
      </c>
      <c r="H599">
        <f>MOD(D599-1,6)+1</f>
        <v>4</v>
      </c>
      <c r="I599">
        <f>37-D599</f>
        <v>3</v>
      </c>
      <c r="J599">
        <f>ABS(D599-D600)</f>
        <v>8</v>
      </c>
      <c r="K599">
        <f>AVERAGE(D599:D603)</f>
        <v>34</v>
      </c>
      <c r="L599">
        <f>AVERAGE(D599:D618)</f>
        <v>34</v>
      </c>
      <c r="M599">
        <f>K599-L599</f>
        <v>0</v>
      </c>
      <c r="N599" t="str">
        <f>IF(K599&gt;L599,"HIGH ZONE BIAS",IF(K599&lt;L599,"LOW ZONE BIAS","EQUILIBRIUM"))</f>
        <v>EQUILIBRIUM</v>
      </c>
    </row>
    <row r="600">
      <c r="A600">
        <v>26971</v>
      </c>
      <c r="B600" t="str">
        <v>2026-05-22</v>
      </c>
      <c r="C600" t="str">
        <v>Midday</v>
      </c>
      <c r="D600">
        <v>26</v>
      </c>
      <c r="E600" t="str">
        <f>IF(MOD(D600,2)=0,"EVEN","ODD")</f>
        <v>EVEN</v>
      </c>
      <c r="F600" t="str">
        <f>IF(D600&lt;=18,"LOW (1-18)","HIGH (19-36)")</f>
        <v>HIGH (19-36)</v>
      </c>
      <c r="G600">
        <f>INT((D600-1)/6)+1</f>
        <v>5</v>
      </c>
      <c r="H600">
        <f>MOD(D600-1,6)+1</f>
        <v>2</v>
      </c>
      <c r="I600">
        <f>37-D600</f>
        <v>11</v>
      </c>
      <c r="J600">
        <f>ABS(D600-D601)</f>
        <v>4</v>
      </c>
      <c r="K600">
        <f>AVERAGE(D600:D604)</f>
        <v>26</v>
      </c>
      <c r="L600">
        <f>AVERAGE(D600:D619)</f>
        <v>26</v>
      </c>
      <c r="M600">
        <f>K600-L600</f>
        <v>0</v>
      </c>
      <c r="N600" t="str">
        <f>IF(K600&gt;L600,"HIGH ZONE BIAS",IF(K600&lt;L600,"LOW ZONE BIAS","EQUILIBRIUM"))</f>
        <v>EQUILIBRIUM</v>
      </c>
    </row>
    <row r="601">
      <c r="A601">
        <v>26970</v>
      </c>
      <c r="B601" t="str">
        <v>2026-05-22</v>
      </c>
      <c r="C601" t="str">
        <v>Morning</v>
      </c>
      <c r="D601">
        <v>22</v>
      </c>
      <c r="E601" t="str">
        <f>IF(MOD(D601,2)=0,"EVEN","ODD")</f>
        <v>EVEN</v>
      </c>
      <c r="F601" t="str">
        <f>IF(D601&lt;=18,"LOW (1-18)","HIGH (19-36)")</f>
        <v>HIGH (19-36)</v>
      </c>
      <c r="G601">
        <f>INT((D601-1)/6)+1</f>
        <v>4</v>
      </c>
      <c r="H601">
        <f>MOD(D601-1,6)+1</f>
        <v>4</v>
      </c>
      <c r="I601">
        <f>37-D601</f>
        <v>15</v>
      </c>
      <c r="J601">
        <f>ABS(D601-D602)</f>
        <v>14</v>
      </c>
      <c r="K601">
        <f>AVERAGE(D601:D605)</f>
        <v>22</v>
      </c>
      <c r="L601">
        <f>AVERAGE(D601:D620)</f>
        <v>22</v>
      </c>
      <c r="M601">
        <f>K601-L601</f>
        <v>0</v>
      </c>
      <c r="N601" t="str">
        <f>IF(K601&gt;L601,"HIGH ZONE BIAS",IF(K601&lt;L601,"LOW ZONE BIAS","EQUILIBRIUM"))</f>
        <v>EQUILIBRIUM</v>
      </c>
    </row>
    <row r="602">
      <c r="A602">
        <v>26969</v>
      </c>
      <c r="B602" t="str">
        <v>2026-05-21</v>
      </c>
      <c r="C602" t="str">
        <v>Evening</v>
      </c>
      <c r="D602">
        <v>36</v>
      </c>
      <c r="E602" t="str">
        <f>IF(MOD(D602,2)=0,"EVEN","ODD")</f>
        <v>EVEN</v>
      </c>
      <c r="F602" t="str">
        <f>IF(D602&lt;=18,"LOW (1-18)","HIGH (19-36)")</f>
        <v>HIGH (19-36)</v>
      </c>
      <c r="G602">
        <f>INT((D602-1)/6)+1</f>
        <v>6</v>
      </c>
      <c r="H602">
        <f>MOD(D602-1,6)+1</f>
        <v>6</v>
      </c>
      <c r="I602">
        <f>37-D602</f>
        <v>1</v>
      </c>
      <c r="J602">
        <f>ABS(D602-D603)</f>
        <v>31</v>
      </c>
      <c r="K602">
        <f>AVERAGE(D602:D606)</f>
        <v>36</v>
      </c>
      <c r="L602">
        <f>AVERAGE(D602:D621)</f>
        <v>36</v>
      </c>
      <c r="M602">
        <f>K602-L602</f>
        <v>0</v>
      </c>
      <c r="N602" t="str">
        <f>IF(K602&gt;L602,"HIGH ZONE BIAS",IF(K602&lt;L602,"LOW ZONE BIAS","EQUILIBRIUM"))</f>
        <v>EQUILIBRIUM</v>
      </c>
    </row>
    <row r="603">
      <c r="A603">
        <v>26968</v>
      </c>
      <c r="B603" t="str">
        <v>2026-05-21</v>
      </c>
      <c r="C603" t="str">
        <v>Afternoon</v>
      </c>
      <c r="D603">
        <v>5</v>
      </c>
      <c r="E603" t="str">
        <f>IF(MOD(D603,2)=0,"EVEN","ODD")</f>
        <v>ODD</v>
      </c>
      <c r="F603" t="str">
        <f>IF(D603&lt;=18,"LOW (1-18)","HIGH (19-36)")</f>
        <v>LOW (1-18)</v>
      </c>
      <c r="G603">
        <f>INT((D603-1)/6)+1</f>
        <v>1</v>
      </c>
      <c r="H603">
        <f>MOD(D603-1,6)+1</f>
        <v>5</v>
      </c>
      <c r="I603">
        <f>37-D603</f>
        <v>32</v>
      </c>
      <c r="J603">
        <f>ABS(D603-D604)</f>
        <v>28</v>
      </c>
      <c r="K603">
        <f>AVERAGE(D603:D607)</f>
        <v>5</v>
      </c>
      <c r="L603">
        <f>AVERAGE(D603:D622)</f>
        <v>5</v>
      </c>
      <c r="M603">
        <f>K603-L603</f>
        <v>0</v>
      </c>
      <c r="N603" t="str">
        <f>IF(K603&gt;L603,"HIGH ZONE BIAS",IF(K603&lt;L603,"LOW ZONE BIAS","EQUILIBRIUM"))</f>
        <v>EQUILIBRIUM</v>
      </c>
    </row>
    <row r="604">
      <c r="A604">
        <v>26967</v>
      </c>
      <c r="B604" t="str">
        <v>2026-05-21</v>
      </c>
      <c r="C604" t="str">
        <v>Midday</v>
      </c>
      <c r="D604">
        <v>33</v>
      </c>
      <c r="E604" t="str">
        <f>IF(MOD(D604,2)=0,"EVEN","ODD")</f>
        <v>ODD</v>
      </c>
      <c r="F604" t="str">
        <f>IF(D604&lt;=18,"LOW (1-18)","HIGH (19-36)")</f>
        <v>HIGH (19-36)</v>
      </c>
      <c r="G604">
        <f>INT((D604-1)/6)+1</f>
        <v>6</v>
      </c>
      <c r="H604">
        <f>MOD(D604-1,6)+1</f>
        <v>3</v>
      </c>
      <c r="I604">
        <f>37-D604</f>
        <v>4</v>
      </c>
      <c r="J604">
        <f>ABS(D604-D605)</f>
        <v>13</v>
      </c>
      <c r="K604">
        <f>AVERAGE(D604:D608)</f>
        <v>33</v>
      </c>
      <c r="L604">
        <f>AVERAGE(D604:D623)</f>
        <v>33</v>
      </c>
      <c r="M604">
        <f>K604-L604</f>
        <v>0</v>
      </c>
      <c r="N604" t="str">
        <f>IF(K604&gt;L604,"HIGH ZONE BIAS",IF(K604&lt;L604,"LOW ZONE BIAS","EQUILIBRIUM"))</f>
        <v>EQUILIBRIUM</v>
      </c>
    </row>
    <row r="605">
      <c r="A605">
        <v>26966</v>
      </c>
      <c r="B605" t="str">
        <v>2026-05-21</v>
      </c>
      <c r="C605" t="str">
        <v>Morning</v>
      </c>
      <c r="D605">
        <v>20</v>
      </c>
      <c r="E605" t="str">
        <f>IF(MOD(D605,2)=0,"EVEN","ODD")</f>
        <v>EVEN</v>
      </c>
      <c r="F605" t="str">
        <f>IF(D605&lt;=18,"LOW (1-18)","HIGH (19-36)")</f>
        <v>HIGH (19-36)</v>
      </c>
      <c r="G605">
        <f>INT((D605-1)/6)+1</f>
        <v>4</v>
      </c>
      <c r="H605">
        <f>MOD(D605-1,6)+1</f>
        <v>2</v>
      </c>
      <c r="I605">
        <f>37-D605</f>
        <v>17</v>
      </c>
      <c r="J605">
        <f>ABS(D605-D606)</f>
        <v>5</v>
      </c>
      <c r="K605">
        <f>AVERAGE(D605:D609)</f>
        <v>20</v>
      </c>
      <c r="L605">
        <f>AVERAGE(D605:D624)</f>
        <v>20</v>
      </c>
      <c r="M605">
        <f>K605-L605</f>
        <v>0</v>
      </c>
      <c r="N605" t="str">
        <f>IF(K605&gt;L605,"HIGH ZONE BIAS",IF(K605&lt;L605,"LOW ZONE BIAS","EQUILIBRIUM"))</f>
        <v>EQUILIBRIUM</v>
      </c>
    </row>
    <row r="606">
      <c r="A606">
        <v>26965</v>
      </c>
      <c r="B606" t="str">
        <v>2026-05-20</v>
      </c>
      <c r="C606" t="str">
        <v>Evening</v>
      </c>
      <c r="D606">
        <v>15</v>
      </c>
      <c r="E606" t="str">
        <f>IF(MOD(D606,2)=0,"EVEN","ODD")</f>
        <v>ODD</v>
      </c>
      <c r="F606" t="str">
        <f>IF(D606&lt;=18,"LOW (1-18)","HIGH (19-36)")</f>
        <v>LOW (1-18)</v>
      </c>
      <c r="G606">
        <f>INT((D606-1)/6)+1</f>
        <v>3</v>
      </c>
      <c r="H606">
        <f>MOD(D606-1,6)+1</f>
        <v>3</v>
      </c>
      <c r="I606">
        <f>37-D606</f>
        <v>22</v>
      </c>
      <c r="J606">
        <f>ABS(D606-D607)</f>
        <v>2</v>
      </c>
      <c r="K606">
        <f>AVERAGE(D606:D610)</f>
        <v>15</v>
      </c>
      <c r="L606">
        <f>AVERAGE(D606:D625)</f>
        <v>15</v>
      </c>
      <c r="M606">
        <f>K606-L606</f>
        <v>0</v>
      </c>
      <c r="N606" t="str">
        <f>IF(K606&gt;L606,"HIGH ZONE BIAS",IF(K606&lt;L606,"LOW ZONE BIAS","EQUILIBRIUM"))</f>
        <v>EQUILIBRIUM</v>
      </c>
    </row>
    <row r="607">
      <c r="A607">
        <v>26964</v>
      </c>
      <c r="B607" t="str">
        <v>2026-05-20</v>
      </c>
      <c r="C607" t="str">
        <v>Afternoon</v>
      </c>
      <c r="D607">
        <v>17</v>
      </c>
      <c r="E607" t="str">
        <f>IF(MOD(D607,2)=0,"EVEN","ODD")</f>
        <v>ODD</v>
      </c>
      <c r="F607" t="str">
        <f>IF(D607&lt;=18,"LOW (1-18)","HIGH (19-36)")</f>
        <v>LOW (1-18)</v>
      </c>
      <c r="G607">
        <f>INT((D607-1)/6)+1</f>
        <v>3</v>
      </c>
      <c r="H607">
        <f>MOD(D607-1,6)+1</f>
        <v>5</v>
      </c>
      <c r="I607">
        <f>37-D607</f>
        <v>20</v>
      </c>
      <c r="J607">
        <f>ABS(D607-D608)</f>
        <v>15</v>
      </c>
      <c r="K607">
        <f>AVERAGE(D607:D611)</f>
        <v>17</v>
      </c>
      <c r="L607">
        <f>AVERAGE(D607:D626)</f>
        <v>17</v>
      </c>
      <c r="M607">
        <f>K607-L607</f>
        <v>0</v>
      </c>
      <c r="N607" t="str">
        <f>IF(K607&gt;L607,"HIGH ZONE BIAS",IF(K607&lt;L607,"LOW ZONE BIAS","EQUILIBRIUM"))</f>
        <v>EQUILIBRIUM</v>
      </c>
    </row>
    <row r="608">
      <c r="A608">
        <v>26963</v>
      </c>
      <c r="B608" t="str">
        <v>2026-05-20</v>
      </c>
      <c r="C608" t="str">
        <v>Midday</v>
      </c>
      <c r="D608">
        <v>32</v>
      </c>
      <c r="E608" t="str">
        <f>IF(MOD(D608,2)=0,"EVEN","ODD")</f>
        <v>EVEN</v>
      </c>
      <c r="F608" t="str">
        <f>IF(D608&lt;=18,"LOW (1-18)","HIGH (19-36)")</f>
        <v>HIGH (19-36)</v>
      </c>
      <c r="G608">
        <f>INT((D608-1)/6)+1</f>
        <v>6</v>
      </c>
      <c r="H608">
        <f>MOD(D608-1,6)+1</f>
        <v>2</v>
      </c>
      <c r="I608">
        <f>37-D608</f>
        <v>5</v>
      </c>
      <c r="J608">
        <f>ABS(D608-D609)</f>
        <v>16</v>
      </c>
      <c r="K608">
        <f>AVERAGE(D608:D612)</f>
        <v>32</v>
      </c>
      <c r="L608">
        <f>AVERAGE(D608:D627)</f>
        <v>32</v>
      </c>
      <c r="M608">
        <f>K608-L608</f>
        <v>0</v>
      </c>
      <c r="N608" t="str">
        <f>IF(K608&gt;L608,"HIGH ZONE BIAS",IF(K608&lt;L608,"LOW ZONE BIAS","EQUILIBRIUM"))</f>
        <v>EQUILIBRIUM</v>
      </c>
    </row>
    <row r="609">
      <c r="A609">
        <v>26962</v>
      </c>
      <c r="B609" t="str">
        <v>2026-05-20</v>
      </c>
      <c r="C609" t="str">
        <v>Morning</v>
      </c>
      <c r="D609">
        <v>16</v>
      </c>
      <c r="E609" t="str">
        <f>IF(MOD(D609,2)=0,"EVEN","ODD")</f>
        <v>EVEN</v>
      </c>
      <c r="F609" t="str">
        <f>IF(D609&lt;=18,"LOW (1-18)","HIGH (19-36)")</f>
        <v>LOW (1-18)</v>
      </c>
      <c r="G609">
        <f>INT((D609-1)/6)+1</f>
        <v>3</v>
      </c>
      <c r="H609">
        <f>MOD(D609-1,6)+1</f>
        <v>4</v>
      </c>
      <c r="I609">
        <f>37-D609</f>
        <v>21</v>
      </c>
      <c r="J609">
        <f>ABS(D609-D610)</f>
        <v>10</v>
      </c>
      <c r="K609">
        <f>AVERAGE(D609:D613)</f>
        <v>16</v>
      </c>
      <c r="L609">
        <f>AVERAGE(D609:D628)</f>
        <v>16</v>
      </c>
      <c r="M609">
        <f>K609-L609</f>
        <v>0</v>
      </c>
      <c r="N609" t="str">
        <f>IF(K609&gt;L609,"HIGH ZONE BIAS",IF(K609&lt;L609,"LOW ZONE BIAS","EQUILIBRIUM"))</f>
        <v>EQUILIBRIUM</v>
      </c>
    </row>
    <row r="610">
      <c r="A610">
        <v>26961</v>
      </c>
      <c r="B610" t="str">
        <v>2026-05-19</v>
      </c>
      <c r="C610" t="str">
        <v>Evening</v>
      </c>
      <c r="D610">
        <v>26</v>
      </c>
      <c r="E610" t="str">
        <f>IF(MOD(D610,2)=0,"EVEN","ODD")</f>
        <v>EVEN</v>
      </c>
      <c r="F610" t="str">
        <f>IF(D610&lt;=18,"LOW (1-18)","HIGH (19-36)")</f>
        <v>HIGH (19-36)</v>
      </c>
      <c r="G610">
        <f>INT((D610-1)/6)+1</f>
        <v>5</v>
      </c>
      <c r="H610">
        <f>MOD(D610-1,6)+1</f>
        <v>2</v>
      </c>
      <c r="I610">
        <f>37-D610</f>
        <v>11</v>
      </c>
      <c r="J610">
        <f>ABS(D610-D611)</f>
        <v>21</v>
      </c>
      <c r="K610">
        <f>AVERAGE(D610:D614)</f>
        <v>26</v>
      </c>
      <c r="L610">
        <f>AVERAGE(D610:D629)</f>
        <v>26</v>
      </c>
      <c r="M610">
        <f>K610-L610</f>
        <v>0</v>
      </c>
      <c r="N610" t="str">
        <f>IF(K610&gt;L610,"HIGH ZONE BIAS",IF(K610&lt;L610,"LOW ZONE BIAS","EQUILIBRIUM"))</f>
        <v>EQUILIBRIUM</v>
      </c>
    </row>
    <row r="611">
      <c r="A611">
        <v>26960</v>
      </c>
      <c r="B611" t="str">
        <v>2026-05-19</v>
      </c>
      <c r="C611" t="str">
        <v>Afternoon</v>
      </c>
      <c r="D611">
        <v>5</v>
      </c>
      <c r="E611" t="str">
        <f>IF(MOD(D611,2)=0,"EVEN","ODD")</f>
        <v>ODD</v>
      </c>
      <c r="F611" t="str">
        <f>IF(D611&lt;=18,"LOW (1-18)","HIGH (19-36)")</f>
        <v>LOW (1-18)</v>
      </c>
      <c r="G611">
        <f>INT((D611-1)/6)+1</f>
        <v>1</v>
      </c>
      <c r="H611">
        <f>MOD(D611-1,6)+1</f>
        <v>5</v>
      </c>
      <c r="I611">
        <f>37-D611</f>
        <v>32</v>
      </c>
      <c r="J611">
        <f>ABS(D611-D612)</f>
        <v>4</v>
      </c>
      <c r="K611">
        <f>AVERAGE(D611:D615)</f>
        <v>5</v>
      </c>
      <c r="L611">
        <f>AVERAGE(D611:D630)</f>
        <v>5</v>
      </c>
      <c r="M611">
        <f>K611-L611</f>
        <v>0</v>
      </c>
      <c r="N611" t="str">
        <f>IF(K611&gt;L611,"HIGH ZONE BIAS",IF(K611&lt;L611,"LOW ZONE BIAS","EQUILIBRIUM"))</f>
        <v>EQUILIBRIUM</v>
      </c>
    </row>
    <row r="612">
      <c r="A612">
        <v>26959</v>
      </c>
      <c r="B612" t="str">
        <v>2026-05-19</v>
      </c>
      <c r="C612" t="str">
        <v>Midday</v>
      </c>
      <c r="D612">
        <v>9</v>
      </c>
      <c r="E612" t="str">
        <f>IF(MOD(D612,2)=0,"EVEN","ODD")</f>
        <v>ODD</v>
      </c>
      <c r="F612" t="str">
        <f>IF(D612&lt;=18,"LOW (1-18)","HIGH (19-36)")</f>
        <v>LOW (1-18)</v>
      </c>
      <c r="G612">
        <f>INT((D612-1)/6)+1</f>
        <v>2</v>
      </c>
      <c r="H612">
        <f>MOD(D612-1,6)+1</f>
        <v>3</v>
      </c>
      <c r="I612">
        <f>37-D612</f>
        <v>28</v>
      </c>
      <c r="J612">
        <f>ABS(D612-D613)</f>
        <v>15</v>
      </c>
      <c r="K612">
        <f>AVERAGE(D612:D616)</f>
        <v>9</v>
      </c>
      <c r="L612">
        <f>AVERAGE(D612:D631)</f>
        <v>9</v>
      </c>
      <c r="M612">
        <f>K612-L612</f>
        <v>0</v>
      </c>
      <c r="N612" t="str">
        <f>IF(K612&gt;L612,"HIGH ZONE BIAS",IF(K612&lt;L612,"LOW ZONE BIAS","EQUILIBRIUM"))</f>
        <v>EQUILIBRIUM</v>
      </c>
    </row>
    <row r="613">
      <c r="A613">
        <v>26958</v>
      </c>
      <c r="B613" t="str">
        <v>2026-05-19</v>
      </c>
      <c r="C613" t="str">
        <v>Morning</v>
      </c>
      <c r="D613">
        <v>24</v>
      </c>
      <c r="E613" t="str">
        <f>IF(MOD(D613,2)=0,"EVEN","ODD")</f>
        <v>EVEN</v>
      </c>
      <c r="F613" t="str">
        <f>IF(D613&lt;=18,"LOW (1-18)","HIGH (19-36)")</f>
        <v>HIGH (19-36)</v>
      </c>
      <c r="G613">
        <f>INT((D613-1)/6)+1</f>
        <v>4</v>
      </c>
      <c r="H613">
        <f>MOD(D613-1,6)+1</f>
        <v>6</v>
      </c>
      <c r="I613">
        <f>37-D613</f>
        <v>13</v>
      </c>
      <c r="J613">
        <f>ABS(D613-D614)</f>
        <v>1</v>
      </c>
      <c r="K613">
        <f>AVERAGE(D613:D617)</f>
        <v>24</v>
      </c>
      <c r="L613">
        <f>AVERAGE(D613:D632)</f>
        <v>24</v>
      </c>
      <c r="M613">
        <f>K613-L613</f>
        <v>0</v>
      </c>
      <c r="N613" t="str">
        <f>IF(K613&gt;L613,"HIGH ZONE BIAS",IF(K613&lt;L613,"LOW ZONE BIAS","EQUILIBRIUM"))</f>
        <v>EQUILIBRIUM</v>
      </c>
    </row>
    <row r="614">
      <c r="A614">
        <v>26957</v>
      </c>
      <c r="B614" t="str">
        <v>2026-05-18</v>
      </c>
      <c r="C614" t="str">
        <v>Evening</v>
      </c>
      <c r="D614">
        <v>25</v>
      </c>
      <c r="E614" t="str">
        <f>IF(MOD(D614,2)=0,"EVEN","ODD")</f>
        <v>ODD</v>
      </c>
      <c r="F614" t="str">
        <f>IF(D614&lt;=18,"LOW (1-18)","HIGH (19-36)")</f>
        <v>HIGH (19-36)</v>
      </c>
      <c r="G614">
        <f>INT((D614-1)/6)+1</f>
        <v>5</v>
      </c>
      <c r="H614">
        <f>MOD(D614-1,6)+1</f>
        <v>1</v>
      </c>
      <c r="I614">
        <f>37-D614</f>
        <v>12</v>
      </c>
      <c r="J614">
        <f>ABS(D614-D615)</f>
        <v>11</v>
      </c>
      <c r="K614">
        <f>AVERAGE(D614:D618)</f>
        <v>25</v>
      </c>
      <c r="L614">
        <f>AVERAGE(D614:D633)</f>
        <v>25</v>
      </c>
      <c r="M614">
        <f>K614-L614</f>
        <v>0</v>
      </c>
      <c r="N614" t="str">
        <f>IF(K614&gt;L614,"HIGH ZONE BIAS",IF(K614&lt;L614,"LOW ZONE BIAS","EQUILIBRIUM"))</f>
        <v>EQUILIBRIUM</v>
      </c>
    </row>
    <row r="615">
      <c r="A615">
        <v>26956</v>
      </c>
      <c r="B615" t="str">
        <v>2026-05-18</v>
      </c>
      <c r="C615" t="str">
        <v>Afternoon</v>
      </c>
      <c r="D615">
        <v>36</v>
      </c>
      <c r="E615" t="str">
        <f>IF(MOD(D615,2)=0,"EVEN","ODD")</f>
        <v>EVEN</v>
      </c>
      <c r="F615" t="str">
        <f>IF(D615&lt;=18,"LOW (1-18)","HIGH (19-36)")</f>
        <v>HIGH (19-36)</v>
      </c>
      <c r="G615">
        <f>INT((D615-1)/6)+1</f>
        <v>6</v>
      </c>
      <c r="H615">
        <f>MOD(D615-1,6)+1</f>
        <v>6</v>
      </c>
      <c r="I615">
        <f>37-D615</f>
        <v>1</v>
      </c>
      <c r="J615">
        <f>ABS(D615-D616)</f>
        <v>35</v>
      </c>
      <c r="K615">
        <f>AVERAGE(D615:D619)</f>
        <v>36</v>
      </c>
      <c r="L615">
        <f>AVERAGE(D615:D634)</f>
        <v>36</v>
      </c>
      <c r="M615">
        <f>K615-L615</f>
        <v>0</v>
      </c>
      <c r="N615" t="str">
        <f>IF(K615&gt;L615,"HIGH ZONE BIAS",IF(K615&lt;L615,"LOW ZONE BIAS","EQUILIBRIUM"))</f>
        <v>EQUILIBRIUM</v>
      </c>
    </row>
    <row r="616">
      <c r="A616">
        <v>26955</v>
      </c>
      <c r="B616" t="str">
        <v>2026-05-18</v>
      </c>
      <c r="C616" t="str">
        <v>Midday</v>
      </c>
      <c r="D616">
        <v>1</v>
      </c>
      <c r="E616" t="str">
        <f>IF(MOD(D616,2)=0,"EVEN","ODD")</f>
        <v>ODD</v>
      </c>
      <c r="F616" t="str">
        <f>IF(D616&lt;=18,"LOW (1-18)","HIGH (19-36)")</f>
        <v>LOW (1-18)</v>
      </c>
      <c r="G616">
        <f>INT((D616-1)/6)+1</f>
        <v>1</v>
      </c>
      <c r="H616">
        <f>MOD(D616-1,6)+1</f>
        <v>1</v>
      </c>
      <c r="I616">
        <f>37-D616</f>
        <v>36</v>
      </c>
      <c r="J616">
        <f>ABS(D616-D617)</f>
        <v>8</v>
      </c>
      <c r="K616">
        <f>AVERAGE(D616:D620)</f>
        <v>1</v>
      </c>
      <c r="L616">
        <f>AVERAGE(D616:D635)</f>
        <v>1</v>
      </c>
      <c r="M616">
        <f>K616-L616</f>
        <v>0</v>
      </c>
      <c r="N616" t="str">
        <f>IF(K616&gt;L616,"HIGH ZONE BIAS",IF(K616&lt;L616,"LOW ZONE BIAS","EQUILIBRIUM"))</f>
        <v>EQUILIBRIUM</v>
      </c>
    </row>
    <row r="617">
      <c r="A617">
        <v>26954</v>
      </c>
      <c r="B617" t="str">
        <v>2026-05-18</v>
      </c>
      <c r="C617" t="str">
        <v>Morning</v>
      </c>
      <c r="D617">
        <v>9</v>
      </c>
      <c r="E617" t="str">
        <f>IF(MOD(D617,2)=0,"EVEN","ODD")</f>
        <v>ODD</v>
      </c>
      <c r="F617" t="str">
        <f>IF(D617&lt;=18,"LOW (1-18)","HIGH (19-36)")</f>
        <v>LOW (1-18)</v>
      </c>
      <c r="G617">
        <f>INT((D617-1)/6)+1</f>
        <v>2</v>
      </c>
      <c r="H617">
        <f>MOD(D617-1,6)+1</f>
        <v>3</v>
      </c>
      <c r="I617">
        <f>37-D617</f>
        <v>28</v>
      </c>
      <c r="J617">
        <f>ABS(D617-D618)</f>
        <v>17</v>
      </c>
      <c r="K617">
        <f>AVERAGE(D617:D621)</f>
        <v>9</v>
      </c>
      <c r="L617">
        <f>AVERAGE(D617:D636)</f>
        <v>9</v>
      </c>
      <c r="M617">
        <f>K617-L617</f>
        <v>0</v>
      </c>
      <c r="N617" t="str">
        <f>IF(K617&gt;L617,"HIGH ZONE BIAS",IF(K617&lt;L617,"LOW ZONE BIAS","EQUILIBRIUM"))</f>
        <v>EQUILIBRIUM</v>
      </c>
    </row>
    <row r="618">
      <c r="A618">
        <v>26953</v>
      </c>
      <c r="B618" t="str">
        <v>2026-05-17</v>
      </c>
      <c r="C618" t="str">
        <v>Evening</v>
      </c>
      <c r="D618">
        <v>26</v>
      </c>
      <c r="E618" t="str">
        <f>IF(MOD(D618,2)=0,"EVEN","ODD")</f>
        <v>EVEN</v>
      </c>
      <c r="F618" t="str">
        <f>IF(D618&lt;=18,"LOW (1-18)","HIGH (19-36)")</f>
        <v>HIGH (19-36)</v>
      </c>
      <c r="G618">
        <f>INT((D618-1)/6)+1</f>
        <v>5</v>
      </c>
      <c r="H618">
        <f>MOD(D618-1,6)+1</f>
        <v>2</v>
      </c>
      <c r="I618">
        <f>37-D618</f>
        <v>11</v>
      </c>
      <c r="J618">
        <f>ABS(D618-D619)</f>
        <v>5</v>
      </c>
      <c r="K618">
        <f>AVERAGE(D618:D622)</f>
        <v>26</v>
      </c>
      <c r="L618">
        <f>AVERAGE(D618:D637)</f>
        <v>26</v>
      </c>
      <c r="M618">
        <f>K618-L618</f>
        <v>0</v>
      </c>
      <c r="N618" t="str">
        <f>IF(K618&gt;L618,"HIGH ZONE BIAS",IF(K618&lt;L618,"LOW ZONE BIAS","EQUILIBRIUM"))</f>
        <v>EQUILIBRIUM</v>
      </c>
    </row>
    <row r="619">
      <c r="A619">
        <v>26952</v>
      </c>
      <c r="B619" t="str">
        <v>2026-05-17</v>
      </c>
      <c r="C619" t="str">
        <v>Afternoon</v>
      </c>
      <c r="D619">
        <v>21</v>
      </c>
      <c r="E619" t="str">
        <f>IF(MOD(D619,2)=0,"EVEN","ODD")</f>
        <v>ODD</v>
      </c>
      <c r="F619" t="str">
        <f>IF(D619&lt;=18,"LOW (1-18)","HIGH (19-36)")</f>
        <v>HIGH (19-36)</v>
      </c>
      <c r="G619">
        <f>INT((D619-1)/6)+1</f>
        <v>4</v>
      </c>
      <c r="H619">
        <f>MOD(D619-1,6)+1</f>
        <v>3</v>
      </c>
      <c r="I619">
        <f>37-D619</f>
        <v>16</v>
      </c>
      <c r="J619">
        <f>ABS(D619-D620)</f>
        <v>5</v>
      </c>
      <c r="K619">
        <f>AVERAGE(D619:D623)</f>
        <v>21</v>
      </c>
      <c r="L619">
        <f>AVERAGE(D619:D638)</f>
        <v>21</v>
      </c>
      <c r="M619">
        <f>K619-L619</f>
        <v>0</v>
      </c>
      <c r="N619" t="str">
        <f>IF(K619&gt;L619,"HIGH ZONE BIAS",IF(K619&lt;L619,"LOW ZONE BIAS","EQUILIBRIUM"))</f>
        <v>EQUILIBRIUM</v>
      </c>
    </row>
    <row r="620">
      <c r="A620">
        <v>26951</v>
      </c>
      <c r="B620" t="str">
        <v>2026-05-17</v>
      </c>
      <c r="C620" t="str">
        <v>Midday</v>
      </c>
      <c r="D620">
        <v>26</v>
      </c>
      <c r="E620" t="str">
        <f>IF(MOD(D620,2)=0,"EVEN","ODD")</f>
        <v>EVEN</v>
      </c>
      <c r="F620" t="str">
        <f>IF(D620&lt;=18,"LOW (1-18)","HIGH (19-36)")</f>
        <v>HIGH (19-36)</v>
      </c>
      <c r="G620">
        <f>INT((D620-1)/6)+1</f>
        <v>5</v>
      </c>
      <c r="H620">
        <f>MOD(D620-1,6)+1</f>
        <v>2</v>
      </c>
      <c r="I620">
        <f>37-D620</f>
        <v>11</v>
      </c>
      <c r="J620">
        <f>ABS(D620-D621)</f>
        <v>3</v>
      </c>
      <c r="K620">
        <f>AVERAGE(D620:D624)</f>
        <v>26</v>
      </c>
      <c r="L620">
        <f>AVERAGE(D620:D639)</f>
        <v>26</v>
      </c>
      <c r="M620">
        <f>K620-L620</f>
        <v>0</v>
      </c>
      <c r="N620" t="str">
        <f>IF(K620&gt;L620,"HIGH ZONE BIAS",IF(K620&lt;L620,"LOW ZONE BIAS","EQUILIBRIUM"))</f>
        <v>EQUILIBRIUM</v>
      </c>
    </row>
    <row r="621">
      <c r="A621">
        <v>26950</v>
      </c>
      <c r="B621" t="str">
        <v>2026-05-17</v>
      </c>
      <c r="C621" t="str">
        <v>Morning</v>
      </c>
      <c r="D621">
        <v>23</v>
      </c>
      <c r="E621" t="str">
        <f>IF(MOD(D621,2)=0,"EVEN","ODD")</f>
        <v>ODD</v>
      </c>
      <c r="F621" t="str">
        <f>IF(D621&lt;=18,"LOW (1-18)","HIGH (19-36)")</f>
        <v>HIGH (19-36)</v>
      </c>
      <c r="G621">
        <f>INT((D621-1)/6)+1</f>
        <v>4</v>
      </c>
      <c r="H621">
        <f>MOD(D621-1,6)+1</f>
        <v>5</v>
      </c>
      <c r="I621">
        <f>37-D621</f>
        <v>14</v>
      </c>
      <c r="J621">
        <f>ABS(D621-D622)</f>
        <v>9</v>
      </c>
      <c r="K621">
        <f>AVERAGE(D621:D625)</f>
        <v>23</v>
      </c>
      <c r="L621">
        <f>AVERAGE(D621:D640)</f>
        <v>23</v>
      </c>
      <c r="M621">
        <f>K621-L621</f>
        <v>0</v>
      </c>
      <c r="N621" t="str">
        <f>IF(K621&gt;L621,"HIGH ZONE BIAS",IF(K621&lt;L621,"LOW ZONE BIAS","EQUILIBRIUM"))</f>
        <v>EQUILIBRIUM</v>
      </c>
    </row>
    <row r="622">
      <c r="A622">
        <v>26949</v>
      </c>
      <c r="B622" t="str">
        <v>2026-05-16</v>
      </c>
      <c r="C622" t="str">
        <v>Evening</v>
      </c>
      <c r="D622">
        <v>32</v>
      </c>
      <c r="E622" t="str">
        <f>IF(MOD(D622,2)=0,"EVEN","ODD")</f>
        <v>EVEN</v>
      </c>
      <c r="F622" t="str">
        <f>IF(D622&lt;=18,"LOW (1-18)","HIGH (19-36)")</f>
        <v>HIGH (19-36)</v>
      </c>
      <c r="G622">
        <f>INT((D622-1)/6)+1</f>
        <v>6</v>
      </c>
      <c r="H622">
        <f>MOD(D622-1,6)+1</f>
        <v>2</v>
      </c>
      <c r="I622">
        <f>37-D622</f>
        <v>5</v>
      </c>
      <c r="J622">
        <f>ABS(D622-D623)</f>
        <v>14</v>
      </c>
      <c r="K622">
        <f>AVERAGE(D622:D626)</f>
        <v>32</v>
      </c>
      <c r="L622">
        <f>AVERAGE(D622:D641)</f>
        <v>32</v>
      </c>
      <c r="M622">
        <f>K622-L622</f>
        <v>0</v>
      </c>
      <c r="N622" t="str">
        <f>IF(K622&gt;L622,"HIGH ZONE BIAS",IF(K622&lt;L622,"LOW ZONE BIAS","EQUILIBRIUM"))</f>
        <v>EQUILIBRIUM</v>
      </c>
    </row>
    <row r="623">
      <c r="A623">
        <v>26948</v>
      </c>
      <c r="B623" t="str">
        <v>2026-05-16</v>
      </c>
      <c r="C623" t="str">
        <v>Afternoon</v>
      </c>
      <c r="D623">
        <v>18</v>
      </c>
      <c r="E623" t="str">
        <f>IF(MOD(D623,2)=0,"EVEN","ODD")</f>
        <v>EVEN</v>
      </c>
      <c r="F623" t="str">
        <f>IF(D623&lt;=18,"LOW (1-18)","HIGH (19-36)")</f>
        <v>LOW (1-18)</v>
      </c>
      <c r="G623">
        <f>INT((D623-1)/6)+1</f>
        <v>3</v>
      </c>
      <c r="H623">
        <f>MOD(D623-1,6)+1</f>
        <v>6</v>
      </c>
      <c r="I623">
        <f>37-D623</f>
        <v>19</v>
      </c>
      <c r="J623">
        <f>ABS(D623-D624)</f>
        <v>13</v>
      </c>
      <c r="K623">
        <f>AVERAGE(D623:D627)</f>
        <v>18</v>
      </c>
      <c r="L623">
        <f>AVERAGE(D623:D642)</f>
        <v>18</v>
      </c>
      <c r="M623">
        <f>K623-L623</f>
        <v>0</v>
      </c>
      <c r="N623" t="str">
        <f>IF(K623&gt;L623,"HIGH ZONE BIAS",IF(K623&lt;L623,"LOW ZONE BIAS","EQUILIBRIUM"))</f>
        <v>EQUILIBRIUM</v>
      </c>
    </row>
    <row r="624">
      <c r="A624">
        <v>26947</v>
      </c>
      <c r="B624" t="str">
        <v>2026-05-16</v>
      </c>
      <c r="C624" t="str">
        <v>Midday</v>
      </c>
      <c r="D624">
        <v>5</v>
      </c>
      <c r="E624" t="str">
        <f>IF(MOD(D624,2)=0,"EVEN","ODD")</f>
        <v>ODD</v>
      </c>
      <c r="F624" t="str">
        <f>IF(D624&lt;=18,"LOW (1-18)","HIGH (19-36)")</f>
        <v>LOW (1-18)</v>
      </c>
      <c r="G624">
        <f>INT((D624-1)/6)+1</f>
        <v>1</v>
      </c>
      <c r="H624">
        <f>MOD(D624-1,6)+1</f>
        <v>5</v>
      </c>
      <c r="I624">
        <f>37-D624</f>
        <v>32</v>
      </c>
      <c r="J624">
        <f>ABS(D624-D625)</f>
        <v>6</v>
      </c>
      <c r="K624">
        <f>AVERAGE(D624:D628)</f>
        <v>5</v>
      </c>
      <c r="L624">
        <f>AVERAGE(D624:D643)</f>
        <v>5</v>
      </c>
      <c r="M624">
        <f>K624-L624</f>
        <v>0</v>
      </c>
      <c r="N624" t="str">
        <f>IF(K624&gt;L624,"HIGH ZONE BIAS",IF(K624&lt;L624,"LOW ZONE BIAS","EQUILIBRIUM"))</f>
        <v>EQUILIBRIUM</v>
      </c>
    </row>
    <row r="625">
      <c r="A625">
        <v>26946</v>
      </c>
      <c r="B625" t="str">
        <v>2026-05-16</v>
      </c>
      <c r="C625" t="str">
        <v>Morning</v>
      </c>
      <c r="D625">
        <v>11</v>
      </c>
      <c r="E625" t="str">
        <f>IF(MOD(D625,2)=0,"EVEN","ODD")</f>
        <v>ODD</v>
      </c>
      <c r="F625" t="str">
        <f>IF(D625&lt;=18,"LOW (1-18)","HIGH (19-36)")</f>
        <v>LOW (1-18)</v>
      </c>
      <c r="G625">
        <f>INT((D625-1)/6)+1</f>
        <v>2</v>
      </c>
      <c r="H625">
        <f>MOD(D625-1,6)+1</f>
        <v>5</v>
      </c>
      <c r="I625">
        <f>37-D625</f>
        <v>26</v>
      </c>
      <c r="J625">
        <f>ABS(D625-D626)</f>
        <v>23</v>
      </c>
      <c r="K625">
        <f>AVERAGE(D625:D629)</f>
        <v>11</v>
      </c>
      <c r="L625">
        <f>AVERAGE(D625:D644)</f>
        <v>11</v>
      </c>
      <c r="M625">
        <f>K625-L625</f>
        <v>0</v>
      </c>
      <c r="N625" t="str">
        <f>IF(K625&gt;L625,"HIGH ZONE BIAS",IF(K625&lt;L625,"LOW ZONE BIAS","EQUILIBRIUM"))</f>
        <v>EQUILIBRIUM</v>
      </c>
    </row>
    <row r="626">
      <c r="A626">
        <v>26945</v>
      </c>
      <c r="B626" t="str">
        <v>2026-05-15</v>
      </c>
      <c r="C626" t="str">
        <v>Evening</v>
      </c>
      <c r="D626">
        <v>34</v>
      </c>
      <c r="E626" t="str">
        <f>IF(MOD(D626,2)=0,"EVEN","ODD")</f>
        <v>EVEN</v>
      </c>
      <c r="F626" t="str">
        <f>IF(D626&lt;=18,"LOW (1-18)","HIGH (19-36)")</f>
        <v>HIGH (19-36)</v>
      </c>
      <c r="G626">
        <f>INT((D626-1)/6)+1</f>
        <v>6</v>
      </c>
      <c r="H626">
        <f>MOD(D626-1,6)+1</f>
        <v>4</v>
      </c>
      <c r="I626">
        <f>37-D626</f>
        <v>3</v>
      </c>
      <c r="J626">
        <f>ABS(D626-D627)</f>
        <v>13</v>
      </c>
      <c r="K626">
        <f>AVERAGE(D626:D630)</f>
        <v>34</v>
      </c>
      <c r="L626">
        <f>AVERAGE(D626:D645)</f>
        <v>34</v>
      </c>
      <c r="M626">
        <f>K626-L626</f>
        <v>0</v>
      </c>
      <c r="N626" t="str">
        <f>IF(K626&gt;L626,"HIGH ZONE BIAS",IF(K626&lt;L626,"LOW ZONE BIAS","EQUILIBRIUM"))</f>
        <v>EQUILIBRIUM</v>
      </c>
    </row>
    <row r="627">
      <c r="A627">
        <v>26944</v>
      </c>
      <c r="B627" t="str">
        <v>2026-05-15</v>
      </c>
      <c r="C627" t="str">
        <v>Afternoon</v>
      </c>
      <c r="D627">
        <v>21</v>
      </c>
      <c r="E627" t="str">
        <f>IF(MOD(D627,2)=0,"EVEN","ODD")</f>
        <v>ODD</v>
      </c>
      <c r="F627" t="str">
        <f>IF(D627&lt;=18,"LOW (1-18)","HIGH (19-36)")</f>
        <v>HIGH (19-36)</v>
      </c>
      <c r="G627">
        <f>INT((D627-1)/6)+1</f>
        <v>4</v>
      </c>
      <c r="H627">
        <f>MOD(D627-1,6)+1</f>
        <v>3</v>
      </c>
      <c r="I627">
        <f>37-D627</f>
        <v>16</v>
      </c>
      <c r="J627">
        <f>ABS(D627-D628)</f>
        <v>8</v>
      </c>
      <c r="K627">
        <f>AVERAGE(D627:D631)</f>
        <v>21</v>
      </c>
      <c r="L627">
        <f>AVERAGE(D627:D646)</f>
        <v>21</v>
      </c>
      <c r="M627">
        <f>K627-L627</f>
        <v>0</v>
      </c>
      <c r="N627" t="str">
        <f>IF(K627&gt;L627,"HIGH ZONE BIAS",IF(K627&lt;L627,"LOW ZONE BIAS","EQUILIBRIUM"))</f>
        <v>EQUILIBRIUM</v>
      </c>
    </row>
    <row r="628">
      <c r="A628">
        <v>26943</v>
      </c>
      <c r="B628" t="str">
        <v>2026-05-15</v>
      </c>
      <c r="C628" t="str">
        <v>Midday</v>
      </c>
      <c r="D628">
        <v>29</v>
      </c>
      <c r="E628" t="str">
        <f>IF(MOD(D628,2)=0,"EVEN","ODD")</f>
        <v>ODD</v>
      </c>
      <c r="F628" t="str">
        <f>IF(D628&lt;=18,"LOW (1-18)","HIGH (19-36)")</f>
        <v>HIGH (19-36)</v>
      </c>
      <c r="G628">
        <f>INT((D628-1)/6)+1</f>
        <v>5</v>
      </c>
      <c r="H628">
        <f>MOD(D628-1,6)+1</f>
        <v>5</v>
      </c>
      <c r="I628">
        <f>37-D628</f>
        <v>8</v>
      </c>
      <c r="J628">
        <f>ABS(D628-D629)</f>
        <v>24</v>
      </c>
      <c r="K628">
        <f>AVERAGE(D628:D632)</f>
        <v>29</v>
      </c>
      <c r="L628">
        <f>AVERAGE(D628:D647)</f>
        <v>29</v>
      </c>
      <c r="M628">
        <f>K628-L628</f>
        <v>0</v>
      </c>
      <c r="N628" t="str">
        <f>IF(K628&gt;L628,"HIGH ZONE BIAS",IF(K628&lt;L628,"LOW ZONE BIAS","EQUILIBRIUM"))</f>
        <v>EQUILIBRIUM</v>
      </c>
    </row>
    <row r="629">
      <c r="A629">
        <v>26942</v>
      </c>
      <c r="B629" t="str">
        <v>2026-05-15</v>
      </c>
      <c r="C629" t="str">
        <v>Morning</v>
      </c>
      <c r="D629">
        <v>5</v>
      </c>
      <c r="E629" t="str">
        <f>IF(MOD(D629,2)=0,"EVEN","ODD")</f>
        <v>ODD</v>
      </c>
      <c r="F629" t="str">
        <f>IF(D629&lt;=18,"LOW (1-18)","HIGH (19-36)")</f>
        <v>LOW (1-18)</v>
      </c>
      <c r="G629">
        <f>INT((D629-1)/6)+1</f>
        <v>1</v>
      </c>
      <c r="H629">
        <f>MOD(D629-1,6)+1</f>
        <v>5</v>
      </c>
      <c r="I629">
        <f>37-D629</f>
        <v>32</v>
      </c>
      <c r="J629">
        <f>ABS(D629-D630)</f>
        <v>13</v>
      </c>
      <c r="K629">
        <f>AVERAGE(D629:D633)</f>
        <v>5</v>
      </c>
      <c r="L629">
        <f>AVERAGE(D629:D648)</f>
        <v>5</v>
      </c>
      <c r="M629">
        <f>K629-L629</f>
        <v>0</v>
      </c>
      <c r="N629" t="str">
        <f>IF(K629&gt;L629,"HIGH ZONE BIAS",IF(K629&lt;L629,"LOW ZONE BIAS","EQUILIBRIUM"))</f>
        <v>EQUILIBRIUM</v>
      </c>
    </row>
    <row r="630">
      <c r="A630">
        <v>26941</v>
      </c>
      <c r="B630" t="str">
        <v>2026-05-14</v>
      </c>
      <c r="C630" t="str">
        <v>Evening</v>
      </c>
      <c r="D630">
        <v>18</v>
      </c>
      <c r="E630" t="str">
        <f>IF(MOD(D630,2)=0,"EVEN","ODD")</f>
        <v>EVEN</v>
      </c>
      <c r="F630" t="str">
        <f>IF(D630&lt;=18,"LOW (1-18)","HIGH (19-36)")</f>
        <v>LOW (1-18)</v>
      </c>
      <c r="G630">
        <f>INT((D630-1)/6)+1</f>
        <v>3</v>
      </c>
      <c r="H630">
        <f>MOD(D630-1,6)+1</f>
        <v>6</v>
      </c>
      <c r="I630">
        <f>37-D630</f>
        <v>19</v>
      </c>
      <c r="J630">
        <f>ABS(D630-D631)</f>
        <v>18</v>
      </c>
      <c r="K630">
        <f>AVERAGE(D630:D634)</f>
        <v>18</v>
      </c>
      <c r="L630">
        <f>AVERAGE(D630:D649)</f>
        <v>18</v>
      </c>
      <c r="M630">
        <f>K630-L630</f>
        <v>0</v>
      </c>
      <c r="N630" t="str">
        <f>IF(K630&gt;L630,"HIGH ZONE BIAS",IF(K630&lt;L630,"LOW ZONE BIAS","EQUILIBRIUM"))</f>
        <v>EQUILIBRIUM</v>
      </c>
    </row>
    <row r="631">
      <c r="A631">
        <v>26940</v>
      </c>
      <c r="B631" t="str">
        <v>2026-05-14</v>
      </c>
      <c r="C631" t="str">
        <v>Afternoon</v>
      </c>
      <c r="D631">
        <v>36</v>
      </c>
      <c r="E631" t="str">
        <f>IF(MOD(D631,2)=0,"EVEN","ODD")</f>
        <v>EVEN</v>
      </c>
      <c r="F631" t="str">
        <f>IF(D631&lt;=18,"LOW (1-18)","HIGH (19-36)")</f>
        <v>HIGH (19-36)</v>
      </c>
      <c r="G631">
        <f>INT((D631-1)/6)+1</f>
        <v>6</v>
      </c>
      <c r="H631">
        <f>MOD(D631-1,6)+1</f>
        <v>6</v>
      </c>
      <c r="I631">
        <f>37-D631</f>
        <v>1</v>
      </c>
      <c r="J631">
        <f>ABS(D631-D632)</f>
        <v>2</v>
      </c>
      <c r="K631">
        <f>AVERAGE(D631:D635)</f>
        <v>36</v>
      </c>
      <c r="L631">
        <f>AVERAGE(D631:D650)</f>
        <v>36</v>
      </c>
      <c r="M631">
        <f>K631-L631</f>
        <v>0</v>
      </c>
      <c r="N631" t="str">
        <f>IF(K631&gt;L631,"HIGH ZONE BIAS",IF(K631&lt;L631,"LOW ZONE BIAS","EQUILIBRIUM"))</f>
        <v>EQUILIBRIUM</v>
      </c>
    </row>
    <row r="632">
      <c r="A632">
        <v>26939</v>
      </c>
      <c r="B632" t="str">
        <v>2026-05-14</v>
      </c>
      <c r="C632" t="str">
        <v>Midday</v>
      </c>
      <c r="D632">
        <v>34</v>
      </c>
      <c r="E632" t="str">
        <f>IF(MOD(D632,2)=0,"EVEN","ODD")</f>
        <v>EVEN</v>
      </c>
      <c r="F632" t="str">
        <f>IF(D632&lt;=18,"LOW (1-18)","HIGH (19-36)")</f>
        <v>HIGH (19-36)</v>
      </c>
      <c r="G632">
        <f>INT((D632-1)/6)+1</f>
        <v>6</v>
      </c>
      <c r="H632">
        <f>MOD(D632-1,6)+1</f>
        <v>4</v>
      </c>
      <c r="I632">
        <f>37-D632</f>
        <v>3</v>
      </c>
      <c r="J632">
        <f>ABS(D632-D633)</f>
        <v>31</v>
      </c>
      <c r="K632">
        <f>AVERAGE(D632:D636)</f>
        <v>34</v>
      </c>
      <c r="L632">
        <f>AVERAGE(D632:D651)</f>
        <v>34</v>
      </c>
      <c r="M632">
        <f>K632-L632</f>
        <v>0</v>
      </c>
      <c r="N632" t="str">
        <f>IF(K632&gt;L632,"HIGH ZONE BIAS",IF(K632&lt;L632,"LOW ZONE BIAS","EQUILIBRIUM"))</f>
        <v>EQUILIBRIUM</v>
      </c>
    </row>
    <row r="633">
      <c r="A633">
        <v>26938</v>
      </c>
      <c r="B633" t="str">
        <v>2026-05-14</v>
      </c>
      <c r="C633" t="str">
        <v>Morning</v>
      </c>
      <c r="D633">
        <v>3</v>
      </c>
      <c r="E633" t="str">
        <f>IF(MOD(D633,2)=0,"EVEN","ODD")</f>
        <v>ODD</v>
      </c>
      <c r="F633" t="str">
        <f>IF(D633&lt;=18,"LOW (1-18)","HIGH (19-36)")</f>
        <v>LOW (1-18)</v>
      </c>
      <c r="G633">
        <f>INT((D633-1)/6)+1</f>
        <v>1</v>
      </c>
      <c r="H633">
        <f>MOD(D633-1,6)+1</f>
        <v>3</v>
      </c>
      <c r="I633">
        <f>37-D633</f>
        <v>34</v>
      </c>
      <c r="J633">
        <f>ABS(D633-D634)</f>
        <v>20</v>
      </c>
      <c r="K633">
        <f>AVERAGE(D633:D637)</f>
        <v>3</v>
      </c>
      <c r="L633">
        <f>AVERAGE(D633:D652)</f>
        <v>3</v>
      </c>
      <c r="M633">
        <f>K633-L633</f>
        <v>0</v>
      </c>
      <c r="N633" t="str">
        <f>IF(K633&gt;L633,"HIGH ZONE BIAS",IF(K633&lt;L633,"LOW ZONE BIAS","EQUILIBRIUM"))</f>
        <v>EQUILIBRIUM</v>
      </c>
    </row>
    <row r="634">
      <c r="A634">
        <v>26937</v>
      </c>
      <c r="B634" t="str">
        <v>2026-05-13</v>
      </c>
      <c r="C634" t="str">
        <v>Evening</v>
      </c>
      <c r="D634">
        <v>23</v>
      </c>
      <c r="E634" t="str">
        <f>IF(MOD(D634,2)=0,"EVEN","ODD")</f>
        <v>ODD</v>
      </c>
      <c r="F634" t="str">
        <f>IF(D634&lt;=18,"LOW (1-18)","HIGH (19-36)")</f>
        <v>HIGH (19-36)</v>
      </c>
      <c r="G634">
        <f>INT((D634-1)/6)+1</f>
        <v>4</v>
      </c>
      <c r="H634">
        <f>MOD(D634-1,6)+1</f>
        <v>5</v>
      </c>
      <c r="I634">
        <f>37-D634</f>
        <v>14</v>
      </c>
      <c r="J634">
        <f>ABS(D634-D635)</f>
        <v>8</v>
      </c>
      <c r="K634">
        <f>AVERAGE(D634:D638)</f>
        <v>23</v>
      </c>
      <c r="L634">
        <f>AVERAGE(D634:D653)</f>
        <v>23</v>
      </c>
      <c r="M634">
        <f>K634-L634</f>
        <v>0</v>
      </c>
      <c r="N634" t="str">
        <f>IF(K634&gt;L634,"HIGH ZONE BIAS",IF(K634&lt;L634,"LOW ZONE BIAS","EQUILIBRIUM"))</f>
        <v>EQUILIBRIUM</v>
      </c>
    </row>
    <row r="635">
      <c r="A635">
        <v>26936</v>
      </c>
      <c r="B635" t="str">
        <v>2026-05-13</v>
      </c>
      <c r="C635" t="str">
        <v>Afternoon</v>
      </c>
      <c r="D635">
        <v>31</v>
      </c>
      <c r="E635" t="str">
        <f>IF(MOD(D635,2)=0,"EVEN","ODD")</f>
        <v>ODD</v>
      </c>
      <c r="F635" t="str">
        <f>IF(D635&lt;=18,"LOW (1-18)","HIGH (19-36)")</f>
        <v>HIGH (19-36)</v>
      </c>
      <c r="G635">
        <f>INT((D635-1)/6)+1</f>
        <v>6</v>
      </c>
      <c r="H635">
        <f>MOD(D635-1,6)+1</f>
        <v>1</v>
      </c>
      <c r="I635">
        <f>37-D635</f>
        <v>6</v>
      </c>
      <c r="J635">
        <f>ABS(D635-D636)</f>
        <v>2</v>
      </c>
      <c r="K635">
        <f>AVERAGE(D635:D639)</f>
        <v>31</v>
      </c>
      <c r="L635">
        <f>AVERAGE(D635:D654)</f>
        <v>31</v>
      </c>
      <c r="M635">
        <f>K635-L635</f>
        <v>0</v>
      </c>
      <c r="N635" t="str">
        <f>IF(K635&gt;L635,"HIGH ZONE BIAS",IF(K635&lt;L635,"LOW ZONE BIAS","EQUILIBRIUM"))</f>
        <v>EQUILIBRIUM</v>
      </c>
    </row>
    <row r="636">
      <c r="A636">
        <v>26935</v>
      </c>
      <c r="B636" t="str">
        <v>2026-05-13</v>
      </c>
      <c r="C636" t="str">
        <v>Midday</v>
      </c>
      <c r="D636">
        <v>33</v>
      </c>
      <c r="E636" t="str">
        <f>IF(MOD(D636,2)=0,"EVEN","ODD")</f>
        <v>ODD</v>
      </c>
      <c r="F636" t="str">
        <f>IF(D636&lt;=18,"LOW (1-18)","HIGH (19-36)")</f>
        <v>HIGH (19-36)</v>
      </c>
      <c r="G636">
        <f>INT((D636-1)/6)+1</f>
        <v>6</v>
      </c>
      <c r="H636">
        <f>MOD(D636-1,6)+1</f>
        <v>3</v>
      </c>
      <c r="I636">
        <f>37-D636</f>
        <v>4</v>
      </c>
      <c r="J636">
        <f>ABS(D636-D637)</f>
        <v>10</v>
      </c>
      <c r="K636">
        <f>AVERAGE(D636:D640)</f>
        <v>33</v>
      </c>
      <c r="L636">
        <f>AVERAGE(D636:D655)</f>
        <v>33</v>
      </c>
      <c r="M636">
        <f>K636-L636</f>
        <v>0</v>
      </c>
      <c r="N636" t="str">
        <f>IF(K636&gt;L636,"HIGH ZONE BIAS",IF(K636&lt;L636,"LOW ZONE BIAS","EQUILIBRIUM"))</f>
        <v>EQUILIBRIUM</v>
      </c>
    </row>
    <row r="637">
      <c r="A637">
        <v>26934</v>
      </c>
      <c r="B637" t="str">
        <v>2026-05-13</v>
      </c>
      <c r="C637" t="str">
        <v>Morning</v>
      </c>
      <c r="D637">
        <v>23</v>
      </c>
      <c r="E637" t="str">
        <f>IF(MOD(D637,2)=0,"EVEN","ODD")</f>
        <v>ODD</v>
      </c>
      <c r="F637" t="str">
        <f>IF(D637&lt;=18,"LOW (1-18)","HIGH (19-36)")</f>
        <v>HIGH (19-36)</v>
      </c>
      <c r="G637">
        <f>INT((D637-1)/6)+1</f>
        <v>4</v>
      </c>
      <c r="H637">
        <f>MOD(D637-1,6)+1</f>
        <v>5</v>
      </c>
      <c r="I637">
        <f>37-D637</f>
        <v>14</v>
      </c>
      <c r="J637">
        <f>ABS(D637-D638)</f>
        <v>4</v>
      </c>
      <c r="K637">
        <f>AVERAGE(D637:D641)</f>
        <v>23</v>
      </c>
      <c r="L637">
        <f>AVERAGE(D637:D656)</f>
        <v>23</v>
      </c>
      <c r="M637">
        <f>K637-L637</f>
        <v>0</v>
      </c>
      <c r="N637" t="str">
        <f>IF(K637&gt;L637,"HIGH ZONE BIAS",IF(K637&lt;L637,"LOW ZONE BIAS","EQUILIBRIUM"))</f>
        <v>EQUILIBRIUM</v>
      </c>
    </row>
    <row r="638">
      <c r="A638">
        <v>26933</v>
      </c>
      <c r="B638" t="str">
        <v>2026-05-12</v>
      </c>
      <c r="C638" t="str">
        <v>Evening</v>
      </c>
      <c r="D638">
        <v>19</v>
      </c>
      <c r="E638" t="str">
        <f>IF(MOD(D638,2)=0,"EVEN","ODD")</f>
        <v>ODD</v>
      </c>
      <c r="F638" t="str">
        <f>IF(D638&lt;=18,"LOW (1-18)","HIGH (19-36)")</f>
        <v>HIGH (19-36)</v>
      </c>
      <c r="G638">
        <f>INT((D638-1)/6)+1</f>
        <v>4</v>
      </c>
      <c r="H638">
        <f>MOD(D638-1,6)+1</f>
        <v>1</v>
      </c>
      <c r="I638">
        <f>37-D638</f>
        <v>18</v>
      </c>
      <c r="J638">
        <f>ABS(D638-D639)</f>
        <v>6</v>
      </c>
      <c r="K638">
        <f>AVERAGE(D638:D642)</f>
        <v>19</v>
      </c>
      <c r="L638">
        <f>AVERAGE(D638:D657)</f>
        <v>19</v>
      </c>
      <c r="M638">
        <f>K638-L638</f>
        <v>0</v>
      </c>
      <c r="N638" t="str">
        <f>IF(K638&gt;L638,"HIGH ZONE BIAS",IF(K638&lt;L638,"LOW ZONE BIAS","EQUILIBRIUM"))</f>
        <v>EQUILIBRIUM</v>
      </c>
    </row>
    <row r="639">
      <c r="A639">
        <v>26932</v>
      </c>
      <c r="B639" t="str">
        <v>2026-05-12</v>
      </c>
      <c r="C639" t="str">
        <v>Afternoon</v>
      </c>
      <c r="D639">
        <v>13</v>
      </c>
      <c r="E639" t="str">
        <f>IF(MOD(D639,2)=0,"EVEN","ODD")</f>
        <v>ODD</v>
      </c>
      <c r="F639" t="str">
        <f>IF(D639&lt;=18,"LOW (1-18)","HIGH (19-36)")</f>
        <v>LOW (1-18)</v>
      </c>
      <c r="G639">
        <f>INT((D639-1)/6)+1</f>
        <v>3</v>
      </c>
      <c r="H639">
        <f>MOD(D639-1,6)+1</f>
        <v>1</v>
      </c>
      <c r="I639">
        <f>37-D639</f>
        <v>24</v>
      </c>
      <c r="J639">
        <f>ABS(D639-D640)</f>
        <v>8</v>
      </c>
      <c r="K639">
        <f>AVERAGE(D639:D643)</f>
        <v>13</v>
      </c>
      <c r="L639">
        <f>AVERAGE(D639:D658)</f>
        <v>13</v>
      </c>
      <c r="M639">
        <f>K639-L639</f>
        <v>0</v>
      </c>
      <c r="N639" t="str">
        <f>IF(K639&gt;L639,"HIGH ZONE BIAS",IF(K639&lt;L639,"LOW ZONE BIAS","EQUILIBRIUM"))</f>
        <v>EQUILIBRIUM</v>
      </c>
    </row>
    <row r="640">
      <c r="A640">
        <v>26931</v>
      </c>
      <c r="B640" t="str">
        <v>2026-05-12</v>
      </c>
      <c r="C640" t="str">
        <v>Midday</v>
      </c>
      <c r="D640">
        <v>5</v>
      </c>
      <c r="E640" t="str">
        <f>IF(MOD(D640,2)=0,"EVEN","ODD")</f>
        <v>ODD</v>
      </c>
      <c r="F640" t="str">
        <f>IF(D640&lt;=18,"LOW (1-18)","HIGH (19-36)")</f>
        <v>LOW (1-18)</v>
      </c>
      <c r="G640">
        <f>INT((D640-1)/6)+1</f>
        <v>1</v>
      </c>
      <c r="H640">
        <f>MOD(D640-1,6)+1</f>
        <v>5</v>
      </c>
      <c r="I640">
        <f>37-D640</f>
        <v>32</v>
      </c>
      <c r="J640">
        <f>ABS(D640-D641)</f>
        <v>1</v>
      </c>
      <c r="K640">
        <f>AVERAGE(D640:D644)</f>
        <v>5</v>
      </c>
      <c r="L640">
        <f>AVERAGE(D640:D659)</f>
        <v>5</v>
      </c>
      <c r="M640">
        <f>K640-L640</f>
        <v>0</v>
      </c>
      <c r="N640" t="str">
        <f>IF(K640&gt;L640,"HIGH ZONE BIAS",IF(K640&lt;L640,"LOW ZONE BIAS","EQUILIBRIUM"))</f>
        <v>EQUILIBRIUM</v>
      </c>
    </row>
    <row r="641">
      <c r="A641">
        <v>26930</v>
      </c>
      <c r="B641" t="str">
        <v>2026-05-12</v>
      </c>
      <c r="C641" t="str">
        <v>Morning</v>
      </c>
      <c r="D641">
        <v>6</v>
      </c>
      <c r="E641" t="str">
        <f>IF(MOD(D641,2)=0,"EVEN","ODD")</f>
        <v>EVEN</v>
      </c>
      <c r="F641" t="str">
        <f>IF(D641&lt;=18,"LOW (1-18)","HIGH (19-36)")</f>
        <v>LOW (1-18)</v>
      </c>
      <c r="G641">
        <f>INT((D641-1)/6)+1</f>
        <v>1</v>
      </c>
      <c r="H641">
        <f>MOD(D641-1,6)+1</f>
        <v>6</v>
      </c>
      <c r="I641">
        <f>37-D641</f>
        <v>31</v>
      </c>
      <c r="J641">
        <f>ABS(D641-D642)</f>
        <v>15</v>
      </c>
      <c r="K641">
        <f>AVERAGE(D641:D645)</f>
        <v>6</v>
      </c>
      <c r="L641">
        <f>AVERAGE(D641:D660)</f>
        <v>6</v>
      </c>
      <c r="M641">
        <f>K641-L641</f>
        <v>0</v>
      </c>
      <c r="N641" t="str">
        <f>IF(K641&gt;L641,"HIGH ZONE BIAS",IF(K641&lt;L641,"LOW ZONE BIAS","EQUILIBRIUM"))</f>
        <v>EQUILIBRIUM</v>
      </c>
    </row>
    <row r="642">
      <c r="A642">
        <v>26929</v>
      </c>
      <c r="B642" t="str">
        <v>2026-05-11</v>
      </c>
      <c r="C642" t="str">
        <v>Evening</v>
      </c>
      <c r="D642">
        <v>21</v>
      </c>
      <c r="E642" t="str">
        <f>IF(MOD(D642,2)=0,"EVEN","ODD")</f>
        <v>ODD</v>
      </c>
      <c r="F642" t="str">
        <f>IF(D642&lt;=18,"LOW (1-18)","HIGH (19-36)")</f>
        <v>HIGH (19-36)</v>
      </c>
      <c r="G642">
        <f>INT((D642-1)/6)+1</f>
        <v>4</v>
      </c>
      <c r="H642">
        <f>MOD(D642-1,6)+1</f>
        <v>3</v>
      </c>
      <c r="I642">
        <f>37-D642</f>
        <v>16</v>
      </c>
      <c r="J642">
        <f>ABS(D642-D643)</f>
        <v>6</v>
      </c>
      <c r="K642">
        <f>AVERAGE(D642:D646)</f>
        <v>21</v>
      </c>
      <c r="L642">
        <f>AVERAGE(D642:D661)</f>
        <v>21</v>
      </c>
      <c r="M642">
        <f>K642-L642</f>
        <v>0</v>
      </c>
      <c r="N642" t="str">
        <f>IF(K642&gt;L642,"HIGH ZONE BIAS",IF(K642&lt;L642,"LOW ZONE BIAS","EQUILIBRIUM"))</f>
        <v>EQUILIBRIUM</v>
      </c>
    </row>
    <row r="643">
      <c r="A643">
        <v>26928</v>
      </c>
      <c r="B643" t="str">
        <v>2026-05-11</v>
      </c>
      <c r="C643" t="str">
        <v>Afternoon</v>
      </c>
      <c r="D643">
        <v>15</v>
      </c>
      <c r="E643" t="str">
        <f>IF(MOD(D643,2)=0,"EVEN","ODD")</f>
        <v>ODD</v>
      </c>
      <c r="F643" t="str">
        <f>IF(D643&lt;=18,"LOW (1-18)","HIGH (19-36)")</f>
        <v>LOW (1-18)</v>
      </c>
      <c r="G643">
        <f>INT((D643-1)/6)+1</f>
        <v>3</v>
      </c>
      <c r="H643">
        <f>MOD(D643-1,6)+1</f>
        <v>3</v>
      </c>
      <c r="I643">
        <f>37-D643</f>
        <v>22</v>
      </c>
      <c r="J643">
        <f>ABS(D643-D644)</f>
        <v>18</v>
      </c>
      <c r="K643">
        <f>AVERAGE(D643:D647)</f>
        <v>15</v>
      </c>
      <c r="L643">
        <f>AVERAGE(D643:D662)</f>
        <v>15</v>
      </c>
      <c r="M643">
        <f>K643-L643</f>
        <v>0</v>
      </c>
      <c r="N643" t="str">
        <f>IF(K643&gt;L643,"HIGH ZONE BIAS",IF(K643&lt;L643,"LOW ZONE BIAS","EQUILIBRIUM"))</f>
        <v>EQUILIBRIUM</v>
      </c>
    </row>
    <row r="644">
      <c r="A644">
        <v>26927</v>
      </c>
      <c r="B644" t="str">
        <v>2026-05-11</v>
      </c>
      <c r="C644" t="str">
        <v>Midday</v>
      </c>
      <c r="D644">
        <v>33</v>
      </c>
      <c r="E644" t="str">
        <f>IF(MOD(D644,2)=0,"EVEN","ODD")</f>
        <v>ODD</v>
      </c>
      <c r="F644" t="str">
        <f>IF(D644&lt;=18,"LOW (1-18)","HIGH (19-36)")</f>
        <v>HIGH (19-36)</v>
      </c>
      <c r="G644">
        <f>INT((D644-1)/6)+1</f>
        <v>6</v>
      </c>
      <c r="H644">
        <f>MOD(D644-1,6)+1</f>
        <v>3</v>
      </c>
      <c r="I644">
        <f>37-D644</f>
        <v>4</v>
      </c>
      <c r="J644">
        <f>ABS(D644-D645)</f>
        <v>1</v>
      </c>
      <c r="K644">
        <f>AVERAGE(D644:D648)</f>
        <v>33</v>
      </c>
      <c r="L644">
        <f>AVERAGE(D644:D663)</f>
        <v>33</v>
      </c>
      <c r="M644">
        <f>K644-L644</f>
        <v>0</v>
      </c>
      <c r="N644" t="str">
        <f>IF(K644&gt;L644,"HIGH ZONE BIAS",IF(K644&lt;L644,"LOW ZONE BIAS","EQUILIBRIUM"))</f>
        <v>EQUILIBRIUM</v>
      </c>
    </row>
    <row r="645">
      <c r="A645">
        <v>26926</v>
      </c>
      <c r="B645" t="str">
        <v>2026-05-11</v>
      </c>
      <c r="C645" t="str">
        <v>Morning</v>
      </c>
      <c r="D645">
        <v>34</v>
      </c>
      <c r="E645" t="str">
        <f>IF(MOD(D645,2)=0,"EVEN","ODD")</f>
        <v>EVEN</v>
      </c>
      <c r="F645" t="str">
        <f>IF(D645&lt;=18,"LOW (1-18)","HIGH (19-36)")</f>
        <v>HIGH (19-36)</v>
      </c>
      <c r="G645">
        <f>INT((D645-1)/6)+1</f>
        <v>6</v>
      </c>
      <c r="H645">
        <f>MOD(D645-1,6)+1</f>
        <v>4</v>
      </c>
      <c r="I645">
        <f>37-D645</f>
        <v>3</v>
      </c>
      <c r="J645">
        <f>ABS(D645-D646)</f>
        <v>4</v>
      </c>
      <c r="K645">
        <f>AVERAGE(D645:D649)</f>
        <v>34</v>
      </c>
      <c r="L645">
        <f>AVERAGE(D645:D664)</f>
        <v>34</v>
      </c>
      <c r="M645">
        <f>K645-L645</f>
        <v>0</v>
      </c>
      <c r="N645" t="str">
        <f>IF(K645&gt;L645,"HIGH ZONE BIAS",IF(K645&lt;L645,"LOW ZONE BIAS","EQUILIBRIUM"))</f>
        <v>EQUILIBRIUM</v>
      </c>
    </row>
    <row r="646">
      <c r="A646">
        <v>26925</v>
      </c>
      <c r="B646" t="str">
        <v>2026-05-10</v>
      </c>
      <c r="C646" t="str">
        <v>Evening</v>
      </c>
      <c r="D646">
        <v>30</v>
      </c>
      <c r="E646" t="str">
        <f>IF(MOD(D646,2)=0,"EVEN","ODD")</f>
        <v>EVEN</v>
      </c>
      <c r="F646" t="str">
        <f>IF(D646&lt;=18,"LOW (1-18)","HIGH (19-36)")</f>
        <v>HIGH (19-36)</v>
      </c>
      <c r="G646">
        <f>INT((D646-1)/6)+1</f>
        <v>5</v>
      </c>
      <c r="H646">
        <f>MOD(D646-1,6)+1</f>
        <v>6</v>
      </c>
      <c r="I646">
        <f>37-D646</f>
        <v>7</v>
      </c>
      <c r="J646">
        <f>ABS(D646-D647)</f>
        <v>4</v>
      </c>
      <c r="K646">
        <f>AVERAGE(D646:D650)</f>
        <v>30</v>
      </c>
      <c r="L646">
        <f>AVERAGE(D646:D665)</f>
        <v>30</v>
      </c>
      <c r="M646">
        <f>K646-L646</f>
        <v>0</v>
      </c>
      <c r="N646" t="str">
        <f>IF(K646&gt;L646,"HIGH ZONE BIAS",IF(K646&lt;L646,"LOW ZONE BIAS","EQUILIBRIUM"))</f>
        <v>EQUILIBRIUM</v>
      </c>
    </row>
    <row r="647">
      <c r="A647">
        <v>26924</v>
      </c>
      <c r="B647" t="str">
        <v>2026-05-10</v>
      </c>
      <c r="C647" t="str">
        <v>Afternoon</v>
      </c>
      <c r="D647">
        <v>34</v>
      </c>
      <c r="E647" t="str">
        <f>IF(MOD(D647,2)=0,"EVEN","ODD")</f>
        <v>EVEN</v>
      </c>
      <c r="F647" t="str">
        <f>IF(D647&lt;=18,"LOW (1-18)","HIGH (19-36)")</f>
        <v>HIGH (19-36)</v>
      </c>
      <c r="G647">
        <f>INT((D647-1)/6)+1</f>
        <v>6</v>
      </c>
      <c r="H647">
        <f>MOD(D647-1,6)+1</f>
        <v>4</v>
      </c>
      <c r="I647">
        <f>37-D647</f>
        <v>3</v>
      </c>
      <c r="J647">
        <f>ABS(D647-D648)</f>
        <v>3</v>
      </c>
      <c r="K647">
        <f>AVERAGE(D647:D651)</f>
        <v>34</v>
      </c>
      <c r="L647">
        <f>AVERAGE(D647:D666)</f>
        <v>34</v>
      </c>
      <c r="M647">
        <f>K647-L647</f>
        <v>0</v>
      </c>
      <c r="N647" t="str">
        <f>IF(K647&gt;L647,"HIGH ZONE BIAS",IF(K647&lt;L647,"LOW ZONE BIAS","EQUILIBRIUM"))</f>
        <v>EQUILIBRIUM</v>
      </c>
    </row>
    <row r="648">
      <c r="A648">
        <v>26923</v>
      </c>
      <c r="B648" t="str">
        <v>2026-05-10</v>
      </c>
      <c r="C648" t="str">
        <v>Midday</v>
      </c>
      <c r="D648">
        <v>31</v>
      </c>
      <c r="E648" t="str">
        <f>IF(MOD(D648,2)=0,"EVEN","ODD")</f>
        <v>ODD</v>
      </c>
      <c r="F648" t="str">
        <f>IF(D648&lt;=18,"LOW (1-18)","HIGH (19-36)")</f>
        <v>HIGH (19-36)</v>
      </c>
      <c r="G648">
        <f>INT((D648-1)/6)+1</f>
        <v>6</v>
      </c>
      <c r="H648">
        <f>MOD(D648-1,6)+1</f>
        <v>1</v>
      </c>
      <c r="I648">
        <f>37-D648</f>
        <v>6</v>
      </c>
      <c r="J648">
        <f>ABS(D648-D649)</f>
        <v>30</v>
      </c>
      <c r="K648">
        <f>AVERAGE(D648:D652)</f>
        <v>31</v>
      </c>
      <c r="L648">
        <f>AVERAGE(D648:D667)</f>
        <v>31</v>
      </c>
      <c r="M648">
        <f>K648-L648</f>
        <v>0</v>
      </c>
      <c r="N648" t="str">
        <f>IF(K648&gt;L648,"HIGH ZONE BIAS",IF(K648&lt;L648,"LOW ZONE BIAS","EQUILIBRIUM"))</f>
        <v>EQUILIBRIUM</v>
      </c>
    </row>
    <row r="649">
      <c r="A649">
        <v>26922</v>
      </c>
      <c r="B649" t="str">
        <v>2026-05-10</v>
      </c>
      <c r="C649" t="str">
        <v>Morning</v>
      </c>
      <c r="D649">
        <v>1</v>
      </c>
      <c r="E649" t="str">
        <f>IF(MOD(D649,2)=0,"EVEN","ODD")</f>
        <v>ODD</v>
      </c>
      <c r="F649" t="str">
        <f>IF(D649&lt;=18,"LOW (1-18)","HIGH (19-36)")</f>
        <v>LOW (1-18)</v>
      </c>
      <c r="G649">
        <f>INT((D649-1)/6)+1</f>
        <v>1</v>
      </c>
      <c r="H649">
        <f>MOD(D649-1,6)+1</f>
        <v>1</v>
      </c>
      <c r="I649">
        <f>37-D649</f>
        <v>36</v>
      </c>
      <c r="J649">
        <f>ABS(D649-D650)</f>
        <v>29</v>
      </c>
      <c r="K649">
        <f>AVERAGE(D649:D653)</f>
        <v>1</v>
      </c>
      <c r="L649">
        <f>AVERAGE(D649:D668)</f>
        <v>1</v>
      </c>
      <c r="M649">
        <f>K649-L649</f>
        <v>0</v>
      </c>
      <c r="N649" t="str">
        <f>IF(K649&gt;L649,"HIGH ZONE BIAS",IF(K649&lt;L649,"LOW ZONE BIAS","EQUILIBRIUM"))</f>
        <v>EQUILIBRIUM</v>
      </c>
    </row>
    <row r="650">
      <c r="A650">
        <v>26921</v>
      </c>
      <c r="B650" t="str">
        <v>2026-05-09</v>
      </c>
      <c r="C650" t="str">
        <v>Evening</v>
      </c>
      <c r="D650">
        <v>30</v>
      </c>
      <c r="E650" t="str">
        <f>IF(MOD(D650,2)=0,"EVEN","ODD")</f>
        <v>EVEN</v>
      </c>
      <c r="F650" t="str">
        <f>IF(D650&lt;=18,"LOW (1-18)","HIGH (19-36)")</f>
        <v>HIGH (19-36)</v>
      </c>
      <c r="G650">
        <f>INT((D650-1)/6)+1</f>
        <v>5</v>
      </c>
      <c r="H650">
        <f>MOD(D650-1,6)+1</f>
        <v>6</v>
      </c>
      <c r="I650">
        <f>37-D650</f>
        <v>7</v>
      </c>
      <c r="J650">
        <f>ABS(D650-D651)</f>
        <v>1</v>
      </c>
      <c r="K650">
        <f>AVERAGE(D650:D654)</f>
        <v>30</v>
      </c>
      <c r="L650">
        <f>AVERAGE(D650:D669)</f>
        <v>30</v>
      </c>
      <c r="M650">
        <f>K650-L650</f>
        <v>0</v>
      </c>
      <c r="N650" t="str">
        <f>IF(K650&gt;L650,"HIGH ZONE BIAS",IF(K650&lt;L650,"LOW ZONE BIAS","EQUILIBRIUM"))</f>
        <v>EQUILIBRIUM</v>
      </c>
    </row>
    <row r="651">
      <c r="A651">
        <v>26920</v>
      </c>
      <c r="B651" t="str">
        <v>2026-05-09</v>
      </c>
      <c r="C651" t="str">
        <v>Afternoon</v>
      </c>
      <c r="D651">
        <v>29</v>
      </c>
      <c r="E651" t="str">
        <f>IF(MOD(D651,2)=0,"EVEN","ODD")</f>
        <v>ODD</v>
      </c>
      <c r="F651" t="str">
        <f>IF(D651&lt;=18,"LOW (1-18)","HIGH (19-36)")</f>
        <v>HIGH (19-36)</v>
      </c>
      <c r="G651">
        <f>INT((D651-1)/6)+1</f>
        <v>5</v>
      </c>
      <c r="H651">
        <f>MOD(D651-1,6)+1</f>
        <v>5</v>
      </c>
      <c r="I651">
        <f>37-D651</f>
        <v>8</v>
      </c>
      <c r="J651">
        <f>ABS(D651-D652)</f>
        <v>2</v>
      </c>
      <c r="K651">
        <f>AVERAGE(D651:D655)</f>
        <v>29</v>
      </c>
      <c r="L651">
        <f>AVERAGE(D651:D670)</f>
        <v>29</v>
      </c>
      <c r="M651">
        <f>K651-L651</f>
        <v>0</v>
      </c>
      <c r="N651" t="str">
        <f>IF(K651&gt;L651,"HIGH ZONE BIAS",IF(K651&lt;L651,"LOW ZONE BIAS","EQUILIBRIUM"))</f>
        <v>EQUILIBRIUM</v>
      </c>
    </row>
    <row r="652">
      <c r="A652">
        <v>26919</v>
      </c>
      <c r="B652" t="str">
        <v>2026-05-09</v>
      </c>
      <c r="C652" t="str">
        <v>Midday</v>
      </c>
      <c r="D652">
        <v>31</v>
      </c>
      <c r="E652" t="str">
        <f>IF(MOD(D652,2)=0,"EVEN","ODD")</f>
        <v>ODD</v>
      </c>
      <c r="F652" t="str">
        <f>IF(D652&lt;=18,"LOW (1-18)","HIGH (19-36)")</f>
        <v>HIGH (19-36)</v>
      </c>
      <c r="G652">
        <f>INT((D652-1)/6)+1</f>
        <v>6</v>
      </c>
      <c r="H652">
        <f>MOD(D652-1,6)+1</f>
        <v>1</v>
      </c>
      <c r="I652">
        <f>37-D652</f>
        <v>6</v>
      </c>
      <c r="J652">
        <f>ABS(D652-D653)</f>
        <v>26</v>
      </c>
      <c r="K652">
        <f>AVERAGE(D652:D656)</f>
        <v>31</v>
      </c>
      <c r="L652">
        <f>AVERAGE(D652:D671)</f>
        <v>31</v>
      </c>
      <c r="M652">
        <f>K652-L652</f>
        <v>0</v>
      </c>
      <c r="N652" t="str">
        <f>IF(K652&gt;L652,"HIGH ZONE BIAS",IF(K652&lt;L652,"LOW ZONE BIAS","EQUILIBRIUM"))</f>
        <v>EQUILIBRIUM</v>
      </c>
    </row>
    <row r="653">
      <c r="A653">
        <v>26918</v>
      </c>
      <c r="B653" t="str">
        <v>2026-05-09</v>
      </c>
      <c r="C653" t="str">
        <v>Morning</v>
      </c>
      <c r="D653">
        <v>5</v>
      </c>
      <c r="E653" t="str">
        <f>IF(MOD(D653,2)=0,"EVEN","ODD")</f>
        <v>ODD</v>
      </c>
      <c r="F653" t="str">
        <f>IF(D653&lt;=18,"LOW (1-18)","HIGH (19-36)")</f>
        <v>LOW (1-18)</v>
      </c>
      <c r="G653">
        <f>INT((D653-1)/6)+1</f>
        <v>1</v>
      </c>
      <c r="H653">
        <f>MOD(D653-1,6)+1</f>
        <v>5</v>
      </c>
      <c r="I653">
        <f>37-D653</f>
        <v>32</v>
      </c>
      <c r="J653">
        <f>ABS(D653-D654)</f>
        <v>7</v>
      </c>
      <c r="K653">
        <f>AVERAGE(D653:D657)</f>
        <v>5</v>
      </c>
      <c r="L653">
        <f>AVERAGE(D653:D672)</f>
        <v>5</v>
      </c>
      <c r="M653">
        <f>K653-L653</f>
        <v>0</v>
      </c>
      <c r="N653" t="str">
        <f>IF(K653&gt;L653,"HIGH ZONE BIAS",IF(K653&lt;L653,"LOW ZONE BIAS","EQUILIBRIUM"))</f>
        <v>EQUILIBRIUM</v>
      </c>
    </row>
    <row r="654">
      <c r="A654">
        <v>26917</v>
      </c>
      <c r="B654" t="str">
        <v>2026-05-08</v>
      </c>
      <c r="C654" t="str">
        <v>Evening</v>
      </c>
      <c r="D654">
        <v>12</v>
      </c>
      <c r="E654" t="str">
        <f>IF(MOD(D654,2)=0,"EVEN","ODD")</f>
        <v>EVEN</v>
      </c>
      <c r="F654" t="str">
        <f>IF(D654&lt;=18,"LOW (1-18)","HIGH (19-36)")</f>
        <v>LOW (1-18)</v>
      </c>
      <c r="G654">
        <f>INT((D654-1)/6)+1</f>
        <v>2</v>
      </c>
      <c r="H654">
        <f>MOD(D654-1,6)+1</f>
        <v>6</v>
      </c>
      <c r="I654">
        <f>37-D654</f>
        <v>25</v>
      </c>
      <c r="J654">
        <f>ABS(D654-D655)</f>
        <v>8</v>
      </c>
      <c r="K654">
        <f>AVERAGE(D654:D658)</f>
        <v>12</v>
      </c>
      <c r="L654">
        <f>AVERAGE(D654:D673)</f>
        <v>12</v>
      </c>
      <c r="M654">
        <f>K654-L654</f>
        <v>0</v>
      </c>
      <c r="N654" t="str">
        <f>IF(K654&gt;L654,"HIGH ZONE BIAS",IF(K654&lt;L654,"LOW ZONE BIAS","EQUILIBRIUM"))</f>
        <v>EQUILIBRIUM</v>
      </c>
    </row>
    <row r="655">
      <c r="A655">
        <v>26916</v>
      </c>
      <c r="B655" t="str">
        <v>2026-05-08</v>
      </c>
      <c r="C655" t="str">
        <v>Afternoon</v>
      </c>
      <c r="D655">
        <v>4</v>
      </c>
      <c r="E655" t="str">
        <f>IF(MOD(D655,2)=0,"EVEN","ODD")</f>
        <v>EVEN</v>
      </c>
      <c r="F655" t="str">
        <f>IF(D655&lt;=18,"LOW (1-18)","HIGH (19-36)")</f>
        <v>LOW (1-18)</v>
      </c>
      <c r="G655">
        <f>INT((D655-1)/6)+1</f>
        <v>1</v>
      </c>
      <c r="H655">
        <f>MOD(D655-1,6)+1</f>
        <v>4</v>
      </c>
      <c r="I655">
        <f>37-D655</f>
        <v>33</v>
      </c>
      <c r="J655">
        <f>ABS(D655-D656)</f>
        <v>29</v>
      </c>
      <c r="K655">
        <f>AVERAGE(D655:D659)</f>
        <v>4</v>
      </c>
      <c r="L655">
        <f>AVERAGE(D655:D674)</f>
        <v>4</v>
      </c>
      <c r="M655">
        <f>K655-L655</f>
        <v>0</v>
      </c>
      <c r="N655" t="str">
        <f>IF(K655&gt;L655,"HIGH ZONE BIAS",IF(K655&lt;L655,"LOW ZONE BIAS","EQUILIBRIUM"))</f>
        <v>EQUILIBRIUM</v>
      </c>
    </row>
    <row r="656">
      <c r="A656">
        <v>26915</v>
      </c>
      <c r="B656" t="str">
        <v>2026-05-08</v>
      </c>
      <c r="C656" t="str">
        <v>Midday</v>
      </c>
      <c r="D656">
        <v>33</v>
      </c>
      <c r="E656" t="str">
        <f>IF(MOD(D656,2)=0,"EVEN","ODD")</f>
        <v>ODD</v>
      </c>
      <c r="F656" t="str">
        <f>IF(D656&lt;=18,"LOW (1-18)","HIGH (19-36)")</f>
        <v>HIGH (19-36)</v>
      </c>
      <c r="G656">
        <f>INT((D656-1)/6)+1</f>
        <v>6</v>
      </c>
      <c r="H656">
        <f>MOD(D656-1,6)+1</f>
        <v>3</v>
      </c>
      <c r="I656">
        <f>37-D656</f>
        <v>4</v>
      </c>
      <c r="J656">
        <f>ABS(D656-D657)</f>
        <v>11</v>
      </c>
      <c r="K656">
        <f>AVERAGE(D656:D660)</f>
        <v>33</v>
      </c>
      <c r="L656">
        <f>AVERAGE(D656:D675)</f>
        <v>33</v>
      </c>
      <c r="M656">
        <f>K656-L656</f>
        <v>0</v>
      </c>
      <c r="N656" t="str">
        <f>IF(K656&gt;L656,"HIGH ZONE BIAS",IF(K656&lt;L656,"LOW ZONE BIAS","EQUILIBRIUM"))</f>
        <v>EQUILIBRIUM</v>
      </c>
    </row>
    <row r="657">
      <c r="A657">
        <v>26914</v>
      </c>
      <c r="B657" t="str">
        <v>2026-05-08</v>
      </c>
      <c r="C657" t="str">
        <v>Morning</v>
      </c>
      <c r="D657">
        <v>22</v>
      </c>
      <c r="E657" t="str">
        <f>IF(MOD(D657,2)=0,"EVEN","ODD")</f>
        <v>EVEN</v>
      </c>
      <c r="F657" t="str">
        <f>IF(D657&lt;=18,"LOW (1-18)","HIGH (19-36)")</f>
        <v>HIGH (19-36)</v>
      </c>
      <c r="G657">
        <f>INT((D657-1)/6)+1</f>
        <v>4</v>
      </c>
      <c r="H657">
        <f>MOD(D657-1,6)+1</f>
        <v>4</v>
      </c>
      <c r="I657">
        <f>37-D657</f>
        <v>15</v>
      </c>
      <c r="J657">
        <f>ABS(D657-D658)</f>
        <v>20</v>
      </c>
      <c r="K657">
        <f>AVERAGE(D657:D661)</f>
        <v>22</v>
      </c>
      <c r="L657">
        <f>AVERAGE(D657:D676)</f>
        <v>22</v>
      </c>
      <c r="M657">
        <f>K657-L657</f>
        <v>0</v>
      </c>
      <c r="N657" t="str">
        <f>IF(K657&gt;L657,"HIGH ZONE BIAS",IF(K657&lt;L657,"LOW ZONE BIAS","EQUILIBRIUM"))</f>
        <v>EQUILIBRIUM</v>
      </c>
    </row>
    <row r="658">
      <c r="A658">
        <v>26913</v>
      </c>
      <c r="B658" t="str">
        <v>2026-05-07</v>
      </c>
      <c r="C658" t="str">
        <v>Evening</v>
      </c>
      <c r="D658">
        <v>2</v>
      </c>
      <c r="E658" t="str">
        <f>IF(MOD(D658,2)=0,"EVEN","ODD")</f>
        <v>EVEN</v>
      </c>
      <c r="F658" t="str">
        <f>IF(D658&lt;=18,"LOW (1-18)","HIGH (19-36)")</f>
        <v>LOW (1-18)</v>
      </c>
      <c r="G658">
        <f>INT((D658-1)/6)+1</f>
        <v>1</v>
      </c>
      <c r="H658">
        <f>MOD(D658-1,6)+1</f>
        <v>2</v>
      </c>
      <c r="I658">
        <f>37-D658</f>
        <v>35</v>
      </c>
      <c r="J658">
        <f>ABS(D658-D659)</f>
        <v>6</v>
      </c>
      <c r="K658">
        <f>AVERAGE(D658:D662)</f>
        <v>2</v>
      </c>
      <c r="L658">
        <f>AVERAGE(D658:D677)</f>
        <v>2</v>
      </c>
      <c r="M658">
        <f>K658-L658</f>
        <v>0</v>
      </c>
      <c r="N658" t="str">
        <f>IF(K658&gt;L658,"HIGH ZONE BIAS",IF(K658&lt;L658,"LOW ZONE BIAS","EQUILIBRIUM"))</f>
        <v>EQUILIBRIUM</v>
      </c>
    </row>
    <row r="659">
      <c r="A659">
        <v>26912</v>
      </c>
      <c r="B659" t="str">
        <v>2026-05-07</v>
      </c>
      <c r="C659" t="str">
        <v>Afternoon</v>
      </c>
      <c r="D659">
        <v>8</v>
      </c>
      <c r="E659" t="str">
        <f>IF(MOD(D659,2)=0,"EVEN","ODD")</f>
        <v>EVEN</v>
      </c>
      <c r="F659" t="str">
        <f>IF(D659&lt;=18,"LOW (1-18)","HIGH (19-36)")</f>
        <v>LOW (1-18)</v>
      </c>
      <c r="G659">
        <f>INT((D659-1)/6)+1</f>
        <v>2</v>
      </c>
      <c r="H659">
        <f>MOD(D659-1,6)+1</f>
        <v>2</v>
      </c>
      <c r="I659">
        <f>37-D659</f>
        <v>29</v>
      </c>
      <c r="J659">
        <f>ABS(D659-D660)</f>
        <v>22</v>
      </c>
      <c r="K659">
        <f>AVERAGE(D659:D663)</f>
        <v>8</v>
      </c>
      <c r="L659">
        <f>AVERAGE(D659:D678)</f>
        <v>8</v>
      </c>
      <c r="M659">
        <f>K659-L659</f>
        <v>0</v>
      </c>
      <c r="N659" t="str">
        <f>IF(K659&gt;L659,"HIGH ZONE BIAS",IF(K659&lt;L659,"LOW ZONE BIAS","EQUILIBRIUM"))</f>
        <v>EQUILIBRIUM</v>
      </c>
    </row>
    <row r="660">
      <c r="A660">
        <v>26911</v>
      </c>
      <c r="B660" t="str">
        <v>2026-05-07</v>
      </c>
      <c r="C660" t="str">
        <v>Midday</v>
      </c>
      <c r="D660">
        <v>30</v>
      </c>
      <c r="E660" t="str">
        <f>IF(MOD(D660,2)=0,"EVEN","ODD")</f>
        <v>EVEN</v>
      </c>
      <c r="F660" t="str">
        <f>IF(D660&lt;=18,"LOW (1-18)","HIGH (19-36)")</f>
        <v>HIGH (19-36)</v>
      </c>
      <c r="G660">
        <f>INT((D660-1)/6)+1</f>
        <v>5</v>
      </c>
      <c r="H660">
        <f>MOD(D660-1,6)+1</f>
        <v>6</v>
      </c>
      <c r="I660">
        <f>37-D660</f>
        <v>7</v>
      </c>
      <c r="J660">
        <f>ABS(D660-D661)</f>
        <v>9</v>
      </c>
      <c r="K660">
        <f>AVERAGE(D660:D664)</f>
        <v>30</v>
      </c>
      <c r="L660">
        <f>AVERAGE(D660:D679)</f>
        <v>30</v>
      </c>
      <c r="M660">
        <f>K660-L660</f>
        <v>0</v>
      </c>
      <c r="N660" t="str">
        <f>IF(K660&gt;L660,"HIGH ZONE BIAS",IF(K660&lt;L660,"LOW ZONE BIAS","EQUILIBRIUM"))</f>
        <v>EQUILIBRIUM</v>
      </c>
    </row>
    <row r="661">
      <c r="A661">
        <v>26910</v>
      </c>
      <c r="B661" t="str">
        <v>2026-05-07</v>
      </c>
      <c r="C661" t="str">
        <v>Morning</v>
      </c>
      <c r="D661">
        <v>21</v>
      </c>
      <c r="E661" t="str">
        <f>IF(MOD(D661,2)=0,"EVEN","ODD")</f>
        <v>ODD</v>
      </c>
      <c r="F661" t="str">
        <f>IF(D661&lt;=18,"LOW (1-18)","HIGH (19-36)")</f>
        <v>HIGH (19-36)</v>
      </c>
      <c r="G661">
        <f>INT((D661-1)/6)+1</f>
        <v>4</v>
      </c>
      <c r="H661">
        <f>MOD(D661-1,6)+1</f>
        <v>3</v>
      </c>
      <c r="I661">
        <f>37-D661</f>
        <v>16</v>
      </c>
      <c r="J661">
        <f>ABS(D661-D662)</f>
        <v>7</v>
      </c>
      <c r="K661">
        <f>AVERAGE(D661:D665)</f>
        <v>21</v>
      </c>
      <c r="L661">
        <f>AVERAGE(D661:D680)</f>
        <v>21</v>
      </c>
      <c r="M661">
        <f>K661-L661</f>
        <v>0</v>
      </c>
      <c r="N661" t="str">
        <f>IF(K661&gt;L661,"HIGH ZONE BIAS",IF(K661&lt;L661,"LOW ZONE BIAS","EQUILIBRIUM"))</f>
        <v>EQUILIBRIUM</v>
      </c>
    </row>
    <row r="662">
      <c r="A662">
        <v>26909</v>
      </c>
      <c r="B662" t="str">
        <v>2026-05-06</v>
      </c>
      <c r="C662" t="str">
        <v>Evening</v>
      </c>
      <c r="D662">
        <v>14</v>
      </c>
      <c r="E662" t="str">
        <f>IF(MOD(D662,2)=0,"EVEN","ODD")</f>
        <v>EVEN</v>
      </c>
      <c r="F662" t="str">
        <f>IF(D662&lt;=18,"LOW (1-18)","HIGH (19-36)")</f>
        <v>LOW (1-18)</v>
      </c>
      <c r="G662">
        <f>INT((D662-1)/6)+1</f>
        <v>3</v>
      </c>
      <c r="H662">
        <f>MOD(D662-1,6)+1</f>
        <v>2</v>
      </c>
      <c r="I662">
        <f>37-D662</f>
        <v>23</v>
      </c>
      <c r="J662">
        <f>ABS(D662-D663)</f>
        <v>16</v>
      </c>
      <c r="K662">
        <f>AVERAGE(D662:D666)</f>
        <v>14</v>
      </c>
      <c r="L662">
        <f>AVERAGE(D662:D681)</f>
        <v>14</v>
      </c>
      <c r="M662">
        <f>K662-L662</f>
        <v>0</v>
      </c>
      <c r="N662" t="str">
        <f>IF(K662&gt;L662,"HIGH ZONE BIAS",IF(K662&lt;L662,"LOW ZONE BIAS","EQUILIBRIUM"))</f>
        <v>EQUILIBRIUM</v>
      </c>
    </row>
    <row r="663">
      <c r="A663">
        <v>26908</v>
      </c>
      <c r="B663" t="str">
        <v>2026-05-06</v>
      </c>
      <c r="C663" t="str">
        <v>Afternoon</v>
      </c>
      <c r="D663">
        <v>30</v>
      </c>
      <c r="E663" t="str">
        <f>IF(MOD(D663,2)=0,"EVEN","ODD")</f>
        <v>EVEN</v>
      </c>
      <c r="F663" t="str">
        <f>IF(D663&lt;=18,"LOW (1-18)","HIGH (19-36)")</f>
        <v>HIGH (19-36)</v>
      </c>
      <c r="G663">
        <f>INT((D663-1)/6)+1</f>
        <v>5</v>
      </c>
      <c r="H663">
        <f>MOD(D663-1,6)+1</f>
        <v>6</v>
      </c>
      <c r="I663">
        <f>37-D663</f>
        <v>7</v>
      </c>
      <c r="J663">
        <f>ABS(D663-D664)</f>
        <v>18</v>
      </c>
      <c r="K663">
        <f>AVERAGE(D663:D667)</f>
        <v>30</v>
      </c>
      <c r="L663">
        <f>AVERAGE(D663:D682)</f>
        <v>30</v>
      </c>
      <c r="M663">
        <f>K663-L663</f>
        <v>0</v>
      </c>
      <c r="N663" t="str">
        <f>IF(K663&gt;L663,"HIGH ZONE BIAS",IF(K663&lt;L663,"LOW ZONE BIAS","EQUILIBRIUM"))</f>
        <v>EQUILIBRIUM</v>
      </c>
    </row>
    <row r="664">
      <c r="A664">
        <v>26907</v>
      </c>
      <c r="B664" t="str">
        <v>2026-05-06</v>
      </c>
      <c r="C664" t="str">
        <v>Midday</v>
      </c>
      <c r="D664">
        <v>12</v>
      </c>
      <c r="E664" t="str">
        <f>IF(MOD(D664,2)=0,"EVEN","ODD")</f>
        <v>EVEN</v>
      </c>
      <c r="F664" t="str">
        <f>IF(D664&lt;=18,"LOW (1-18)","HIGH (19-36)")</f>
        <v>LOW (1-18)</v>
      </c>
      <c r="G664">
        <f>INT((D664-1)/6)+1</f>
        <v>2</v>
      </c>
      <c r="H664">
        <f>MOD(D664-1,6)+1</f>
        <v>6</v>
      </c>
      <c r="I664">
        <f>37-D664</f>
        <v>25</v>
      </c>
      <c r="J664">
        <f>ABS(D664-D665)</f>
        <v>12</v>
      </c>
      <c r="K664">
        <f>AVERAGE(D664:D668)</f>
        <v>12</v>
      </c>
      <c r="L664">
        <f>AVERAGE(D664:D683)</f>
        <v>12</v>
      </c>
      <c r="M664">
        <f>K664-L664</f>
        <v>0</v>
      </c>
      <c r="N664" t="str">
        <f>IF(K664&gt;L664,"HIGH ZONE BIAS",IF(K664&lt;L664,"LOW ZONE BIAS","EQUILIBRIUM"))</f>
        <v>EQUILIBRIUM</v>
      </c>
    </row>
    <row r="665">
      <c r="A665">
        <v>26906</v>
      </c>
      <c r="B665" t="str">
        <v>2026-05-06</v>
      </c>
      <c r="C665" t="str">
        <v>Morning</v>
      </c>
      <c r="D665">
        <v>24</v>
      </c>
      <c r="E665" t="str">
        <f>IF(MOD(D665,2)=0,"EVEN","ODD")</f>
        <v>EVEN</v>
      </c>
      <c r="F665" t="str">
        <f>IF(D665&lt;=18,"LOW (1-18)","HIGH (19-36)")</f>
        <v>HIGH (19-36)</v>
      </c>
      <c r="G665">
        <f>INT((D665-1)/6)+1</f>
        <v>4</v>
      </c>
      <c r="H665">
        <f>MOD(D665-1,6)+1</f>
        <v>6</v>
      </c>
      <c r="I665">
        <f>37-D665</f>
        <v>13</v>
      </c>
      <c r="J665">
        <f>ABS(D665-D666)</f>
        <v>1</v>
      </c>
      <c r="K665">
        <f>AVERAGE(D665:D669)</f>
        <v>24</v>
      </c>
      <c r="L665">
        <f>AVERAGE(D665:D684)</f>
        <v>24</v>
      </c>
      <c r="M665">
        <f>K665-L665</f>
        <v>0</v>
      </c>
      <c r="N665" t="str">
        <f>IF(K665&gt;L665,"HIGH ZONE BIAS",IF(K665&lt;L665,"LOW ZONE BIAS","EQUILIBRIUM"))</f>
        <v>EQUILIBRIUM</v>
      </c>
    </row>
    <row r="666">
      <c r="A666">
        <v>26905</v>
      </c>
      <c r="B666" t="str">
        <v>2026-05-05</v>
      </c>
      <c r="C666" t="str">
        <v>Evening</v>
      </c>
      <c r="D666">
        <v>23</v>
      </c>
      <c r="E666" t="str">
        <f>IF(MOD(D666,2)=0,"EVEN","ODD")</f>
        <v>ODD</v>
      </c>
      <c r="F666" t="str">
        <f>IF(D666&lt;=18,"LOW (1-18)","HIGH (19-36)")</f>
        <v>HIGH (19-36)</v>
      </c>
      <c r="G666">
        <f>INT((D666-1)/6)+1</f>
        <v>4</v>
      </c>
      <c r="H666">
        <f>MOD(D666-1,6)+1</f>
        <v>5</v>
      </c>
      <c r="I666">
        <f>37-D666</f>
        <v>14</v>
      </c>
      <c r="J666">
        <f>ABS(D666-D667)</f>
        <v>8</v>
      </c>
      <c r="K666">
        <f>AVERAGE(D666:D670)</f>
        <v>23</v>
      </c>
      <c r="L666">
        <f>AVERAGE(D666:D685)</f>
        <v>23</v>
      </c>
      <c r="M666">
        <f>K666-L666</f>
        <v>0</v>
      </c>
      <c r="N666" t="str">
        <f>IF(K666&gt;L666,"HIGH ZONE BIAS",IF(K666&lt;L666,"LOW ZONE BIAS","EQUILIBRIUM"))</f>
        <v>EQUILIBRIUM</v>
      </c>
    </row>
    <row r="667">
      <c r="A667">
        <v>26904</v>
      </c>
      <c r="B667" t="str">
        <v>2026-05-05</v>
      </c>
      <c r="C667" t="str">
        <v>Afternoon</v>
      </c>
      <c r="D667">
        <v>31</v>
      </c>
      <c r="E667" t="str">
        <f>IF(MOD(D667,2)=0,"EVEN","ODD")</f>
        <v>ODD</v>
      </c>
      <c r="F667" t="str">
        <f>IF(D667&lt;=18,"LOW (1-18)","HIGH (19-36)")</f>
        <v>HIGH (19-36)</v>
      </c>
      <c r="G667">
        <f>INT((D667-1)/6)+1</f>
        <v>6</v>
      </c>
      <c r="H667">
        <f>MOD(D667-1,6)+1</f>
        <v>1</v>
      </c>
      <c r="I667">
        <f>37-D667</f>
        <v>6</v>
      </c>
      <c r="J667">
        <f>ABS(D667-D668)</f>
        <v>30</v>
      </c>
      <c r="K667">
        <f>AVERAGE(D667:D671)</f>
        <v>31</v>
      </c>
      <c r="L667">
        <f>AVERAGE(D667:D686)</f>
        <v>31</v>
      </c>
      <c r="M667">
        <f>K667-L667</f>
        <v>0</v>
      </c>
      <c r="N667" t="str">
        <f>IF(K667&gt;L667,"HIGH ZONE BIAS",IF(K667&lt;L667,"LOW ZONE BIAS","EQUILIBRIUM"))</f>
        <v>EQUILIBRIUM</v>
      </c>
    </row>
    <row r="668">
      <c r="A668">
        <v>26903</v>
      </c>
      <c r="B668" t="str">
        <v>2026-05-05</v>
      </c>
      <c r="C668" t="str">
        <v>Midday</v>
      </c>
      <c r="D668">
        <v>1</v>
      </c>
      <c r="E668" t="str">
        <f>IF(MOD(D668,2)=0,"EVEN","ODD")</f>
        <v>ODD</v>
      </c>
      <c r="F668" t="str">
        <f>IF(D668&lt;=18,"LOW (1-18)","HIGH (19-36)")</f>
        <v>LOW (1-18)</v>
      </c>
      <c r="G668">
        <f>INT((D668-1)/6)+1</f>
        <v>1</v>
      </c>
      <c r="H668">
        <f>MOD(D668-1,6)+1</f>
        <v>1</v>
      </c>
      <c r="I668">
        <f>37-D668</f>
        <v>36</v>
      </c>
      <c r="J668">
        <f>ABS(D668-D669)</f>
        <v>1</v>
      </c>
      <c r="K668">
        <f>AVERAGE(D668:D672)</f>
        <v>1</v>
      </c>
      <c r="L668">
        <f>AVERAGE(D668:D687)</f>
        <v>1</v>
      </c>
      <c r="M668">
        <f>K668-L668</f>
        <v>0</v>
      </c>
      <c r="N668" t="str">
        <f>IF(K668&gt;L668,"HIGH ZONE BIAS",IF(K668&lt;L668,"LOW ZONE BIAS","EQUILIBRIUM"))</f>
        <v>EQUILIBRIUM</v>
      </c>
    </row>
    <row r="669">
      <c r="A669">
        <v>26902</v>
      </c>
      <c r="B669" t="str">
        <v>2026-05-05</v>
      </c>
      <c r="C669" t="str">
        <v>Morning</v>
      </c>
      <c r="D669">
        <v>2</v>
      </c>
      <c r="E669" t="str">
        <f>IF(MOD(D669,2)=0,"EVEN","ODD")</f>
        <v>EVEN</v>
      </c>
      <c r="F669" t="str">
        <f>IF(D669&lt;=18,"LOW (1-18)","HIGH (19-36)")</f>
        <v>LOW (1-18)</v>
      </c>
      <c r="G669">
        <f>INT((D669-1)/6)+1</f>
        <v>1</v>
      </c>
      <c r="H669">
        <f>MOD(D669-1,6)+1</f>
        <v>2</v>
      </c>
      <c r="I669">
        <f>37-D669</f>
        <v>35</v>
      </c>
      <c r="J669">
        <f>ABS(D669-D670)</f>
        <v>20</v>
      </c>
      <c r="K669">
        <f>AVERAGE(D669:D673)</f>
        <v>2</v>
      </c>
      <c r="L669">
        <f>AVERAGE(D669:D688)</f>
        <v>2</v>
      </c>
      <c r="M669">
        <f>K669-L669</f>
        <v>0</v>
      </c>
      <c r="N669" t="str">
        <f>IF(K669&gt;L669,"HIGH ZONE BIAS",IF(K669&lt;L669,"LOW ZONE BIAS","EQUILIBRIUM"))</f>
        <v>EQUILIBRIUM</v>
      </c>
    </row>
    <row r="670">
      <c r="A670">
        <v>26901</v>
      </c>
      <c r="B670" t="str">
        <v>2026-05-04</v>
      </c>
      <c r="C670" t="str">
        <v>Evening</v>
      </c>
      <c r="D670">
        <v>22</v>
      </c>
      <c r="E670" t="str">
        <f>IF(MOD(D670,2)=0,"EVEN","ODD")</f>
        <v>EVEN</v>
      </c>
      <c r="F670" t="str">
        <f>IF(D670&lt;=18,"LOW (1-18)","HIGH (19-36)")</f>
        <v>HIGH (19-36)</v>
      </c>
      <c r="G670">
        <f>INT((D670-1)/6)+1</f>
        <v>4</v>
      </c>
      <c r="H670">
        <f>MOD(D670-1,6)+1</f>
        <v>4</v>
      </c>
      <c r="I670">
        <f>37-D670</f>
        <v>15</v>
      </c>
      <c r="J670">
        <f>ABS(D670-D671)</f>
        <v>7</v>
      </c>
      <c r="K670">
        <f>AVERAGE(D670:D674)</f>
        <v>22</v>
      </c>
      <c r="L670">
        <f>AVERAGE(D670:D689)</f>
        <v>22</v>
      </c>
      <c r="M670">
        <f>K670-L670</f>
        <v>0</v>
      </c>
      <c r="N670" t="str">
        <f>IF(K670&gt;L670,"HIGH ZONE BIAS",IF(K670&lt;L670,"LOW ZONE BIAS","EQUILIBRIUM"))</f>
        <v>EQUILIBRIUM</v>
      </c>
    </row>
    <row r="671">
      <c r="A671">
        <v>26900</v>
      </c>
      <c r="B671" t="str">
        <v>2026-05-04</v>
      </c>
      <c r="C671" t="str">
        <v>Afternoon</v>
      </c>
      <c r="D671">
        <v>29</v>
      </c>
      <c r="E671" t="str">
        <f>IF(MOD(D671,2)=0,"EVEN","ODD")</f>
        <v>ODD</v>
      </c>
      <c r="F671" t="str">
        <f>IF(D671&lt;=18,"LOW (1-18)","HIGH (19-36)")</f>
        <v>HIGH (19-36)</v>
      </c>
      <c r="G671">
        <f>INT((D671-1)/6)+1</f>
        <v>5</v>
      </c>
      <c r="H671">
        <f>MOD(D671-1,6)+1</f>
        <v>5</v>
      </c>
      <c r="I671">
        <f>37-D671</f>
        <v>8</v>
      </c>
      <c r="J671">
        <f>ABS(D671-D672)</f>
        <v>7</v>
      </c>
      <c r="K671">
        <f>AVERAGE(D671:D675)</f>
        <v>29</v>
      </c>
      <c r="L671">
        <f>AVERAGE(D671:D690)</f>
        <v>29</v>
      </c>
      <c r="M671">
        <f>K671-L671</f>
        <v>0</v>
      </c>
      <c r="N671" t="str">
        <f>IF(K671&gt;L671,"HIGH ZONE BIAS",IF(K671&lt;L671,"LOW ZONE BIAS","EQUILIBRIUM"))</f>
        <v>EQUILIBRIUM</v>
      </c>
    </row>
    <row r="672">
      <c r="A672">
        <v>26899</v>
      </c>
      <c r="B672" t="str">
        <v>2026-05-04</v>
      </c>
      <c r="C672" t="str">
        <v>Midday</v>
      </c>
      <c r="D672">
        <v>36</v>
      </c>
      <c r="E672" t="str">
        <f>IF(MOD(D672,2)=0,"EVEN","ODD")</f>
        <v>EVEN</v>
      </c>
      <c r="F672" t="str">
        <f>IF(D672&lt;=18,"LOW (1-18)","HIGH (19-36)")</f>
        <v>HIGH (19-36)</v>
      </c>
      <c r="G672">
        <f>INT((D672-1)/6)+1</f>
        <v>6</v>
      </c>
      <c r="H672">
        <f>MOD(D672-1,6)+1</f>
        <v>6</v>
      </c>
      <c r="I672">
        <f>37-D672</f>
        <v>1</v>
      </c>
      <c r="J672">
        <f>ABS(D672-D673)</f>
        <v>11</v>
      </c>
      <c r="K672">
        <f>AVERAGE(D672:D676)</f>
        <v>36</v>
      </c>
      <c r="L672">
        <f>AVERAGE(D672:D691)</f>
        <v>36</v>
      </c>
      <c r="M672">
        <f>K672-L672</f>
        <v>0</v>
      </c>
      <c r="N672" t="str">
        <f>IF(K672&gt;L672,"HIGH ZONE BIAS",IF(K672&lt;L672,"LOW ZONE BIAS","EQUILIBRIUM"))</f>
        <v>EQUILIBRIUM</v>
      </c>
    </row>
    <row r="673">
      <c r="A673">
        <v>26898</v>
      </c>
      <c r="B673" t="str">
        <v>2026-05-04</v>
      </c>
      <c r="C673" t="str">
        <v>Morning</v>
      </c>
      <c r="D673">
        <v>25</v>
      </c>
      <c r="E673" t="str">
        <f>IF(MOD(D673,2)=0,"EVEN","ODD")</f>
        <v>ODD</v>
      </c>
      <c r="F673" t="str">
        <f>IF(D673&lt;=18,"LOW (1-18)","HIGH (19-36)")</f>
        <v>HIGH (19-36)</v>
      </c>
      <c r="G673">
        <f>INT((D673-1)/6)+1</f>
        <v>5</v>
      </c>
      <c r="H673">
        <f>MOD(D673-1,6)+1</f>
        <v>1</v>
      </c>
      <c r="I673">
        <f>37-D673</f>
        <v>12</v>
      </c>
      <c r="J673">
        <f>ABS(D673-D674)</f>
        <v>4</v>
      </c>
      <c r="K673">
        <f>AVERAGE(D673:D677)</f>
        <v>25</v>
      </c>
      <c r="L673">
        <f>AVERAGE(D673:D692)</f>
        <v>25</v>
      </c>
      <c r="M673">
        <f>K673-L673</f>
        <v>0</v>
      </c>
      <c r="N673" t="str">
        <f>IF(K673&gt;L673,"HIGH ZONE BIAS",IF(K673&lt;L673,"LOW ZONE BIAS","EQUILIBRIUM"))</f>
        <v>EQUILIBRIUM</v>
      </c>
    </row>
    <row r="674">
      <c r="A674">
        <v>26897</v>
      </c>
      <c r="B674" t="str">
        <v>2026-05-03</v>
      </c>
      <c r="C674" t="str">
        <v>Evening</v>
      </c>
      <c r="D674">
        <v>21</v>
      </c>
      <c r="E674" t="str">
        <f>IF(MOD(D674,2)=0,"EVEN","ODD")</f>
        <v>ODD</v>
      </c>
      <c r="F674" t="str">
        <f>IF(D674&lt;=18,"LOW (1-18)","HIGH (19-36)")</f>
        <v>HIGH (19-36)</v>
      </c>
      <c r="G674">
        <f>INT((D674-1)/6)+1</f>
        <v>4</v>
      </c>
      <c r="H674">
        <f>MOD(D674-1,6)+1</f>
        <v>3</v>
      </c>
      <c r="I674">
        <f>37-D674</f>
        <v>16</v>
      </c>
      <c r="J674">
        <f>ABS(D674-D675)</f>
        <v>9</v>
      </c>
      <c r="K674">
        <f>AVERAGE(D674:D678)</f>
        <v>21</v>
      </c>
      <c r="L674">
        <f>AVERAGE(D674:D693)</f>
        <v>21</v>
      </c>
      <c r="M674">
        <f>K674-L674</f>
        <v>0</v>
      </c>
      <c r="N674" t="str">
        <f>IF(K674&gt;L674,"HIGH ZONE BIAS",IF(K674&lt;L674,"LOW ZONE BIAS","EQUILIBRIUM"))</f>
        <v>EQUILIBRIUM</v>
      </c>
    </row>
    <row r="675">
      <c r="A675">
        <v>26896</v>
      </c>
      <c r="B675" t="str">
        <v>2026-05-03</v>
      </c>
      <c r="C675" t="str">
        <v>Afternoon</v>
      </c>
      <c r="D675">
        <v>30</v>
      </c>
      <c r="E675" t="str">
        <f>IF(MOD(D675,2)=0,"EVEN","ODD")</f>
        <v>EVEN</v>
      </c>
      <c r="F675" t="str">
        <f>IF(D675&lt;=18,"LOW (1-18)","HIGH (19-36)")</f>
        <v>HIGH (19-36)</v>
      </c>
      <c r="G675">
        <f>INT((D675-1)/6)+1</f>
        <v>5</v>
      </c>
      <c r="H675">
        <f>MOD(D675-1,6)+1</f>
        <v>6</v>
      </c>
      <c r="I675">
        <f>37-D675</f>
        <v>7</v>
      </c>
      <c r="J675">
        <f>ABS(D675-D676)</f>
        <v>5</v>
      </c>
      <c r="K675">
        <f>AVERAGE(D675:D679)</f>
        <v>30</v>
      </c>
      <c r="L675">
        <f>AVERAGE(D675:D694)</f>
        <v>30</v>
      </c>
      <c r="M675">
        <f>K675-L675</f>
        <v>0</v>
      </c>
      <c r="N675" t="str">
        <f>IF(K675&gt;L675,"HIGH ZONE BIAS",IF(K675&lt;L675,"LOW ZONE BIAS","EQUILIBRIUM"))</f>
        <v>EQUILIBRIUM</v>
      </c>
    </row>
    <row r="676">
      <c r="A676">
        <v>26895</v>
      </c>
      <c r="B676" t="str">
        <v>2026-05-03</v>
      </c>
      <c r="C676" t="str">
        <v>Midday</v>
      </c>
      <c r="D676">
        <v>35</v>
      </c>
      <c r="E676" t="str">
        <f>IF(MOD(D676,2)=0,"EVEN","ODD")</f>
        <v>ODD</v>
      </c>
      <c r="F676" t="str">
        <f>IF(D676&lt;=18,"LOW (1-18)","HIGH (19-36)")</f>
        <v>HIGH (19-36)</v>
      </c>
      <c r="G676">
        <f>INT((D676-1)/6)+1</f>
        <v>6</v>
      </c>
      <c r="H676">
        <f>MOD(D676-1,6)+1</f>
        <v>5</v>
      </c>
      <c r="I676">
        <f>37-D676</f>
        <v>2</v>
      </c>
      <c r="J676">
        <f>ABS(D676-D677)</f>
        <v>32</v>
      </c>
      <c r="K676">
        <f>AVERAGE(D676:D680)</f>
        <v>35</v>
      </c>
      <c r="L676">
        <f>AVERAGE(D676:D695)</f>
        <v>35</v>
      </c>
      <c r="M676">
        <f>K676-L676</f>
        <v>0</v>
      </c>
      <c r="N676" t="str">
        <f>IF(K676&gt;L676,"HIGH ZONE BIAS",IF(K676&lt;L676,"LOW ZONE BIAS","EQUILIBRIUM"))</f>
        <v>EQUILIBRIUM</v>
      </c>
    </row>
    <row r="677">
      <c r="A677">
        <v>26894</v>
      </c>
      <c r="B677" t="str">
        <v>2026-05-03</v>
      </c>
      <c r="C677" t="str">
        <v>Morning</v>
      </c>
      <c r="D677">
        <v>3</v>
      </c>
      <c r="E677" t="str">
        <f>IF(MOD(D677,2)=0,"EVEN","ODD")</f>
        <v>ODD</v>
      </c>
      <c r="F677" t="str">
        <f>IF(D677&lt;=18,"LOW (1-18)","HIGH (19-36)")</f>
        <v>LOW (1-18)</v>
      </c>
      <c r="G677">
        <f>INT((D677-1)/6)+1</f>
        <v>1</v>
      </c>
      <c r="H677">
        <f>MOD(D677-1,6)+1</f>
        <v>3</v>
      </c>
      <c r="I677">
        <f>37-D677</f>
        <v>34</v>
      </c>
      <c r="J677">
        <f>ABS(D677-D678)</f>
        <v>16</v>
      </c>
      <c r="K677">
        <f>AVERAGE(D677:D681)</f>
        <v>3</v>
      </c>
      <c r="L677">
        <f>AVERAGE(D677:D696)</f>
        <v>3</v>
      </c>
      <c r="M677">
        <f>K677-L677</f>
        <v>0</v>
      </c>
      <c r="N677" t="str">
        <f>IF(K677&gt;L677,"HIGH ZONE BIAS",IF(K677&lt;L677,"LOW ZONE BIAS","EQUILIBRIUM"))</f>
        <v>EQUILIBRIUM</v>
      </c>
    </row>
    <row r="678">
      <c r="A678">
        <v>26893</v>
      </c>
      <c r="B678" t="str">
        <v>2026-05-02</v>
      </c>
      <c r="C678" t="str">
        <v>Evening</v>
      </c>
      <c r="D678">
        <v>19</v>
      </c>
      <c r="E678" t="str">
        <f>IF(MOD(D678,2)=0,"EVEN","ODD")</f>
        <v>ODD</v>
      </c>
      <c r="F678" t="str">
        <f>IF(D678&lt;=18,"LOW (1-18)","HIGH (19-36)")</f>
        <v>HIGH (19-36)</v>
      </c>
      <c r="G678">
        <f>INT((D678-1)/6)+1</f>
        <v>4</v>
      </c>
      <c r="H678">
        <f>MOD(D678-1,6)+1</f>
        <v>1</v>
      </c>
      <c r="I678">
        <f>37-D678</f>
        <v>18</v>
      </c>
      <c r="J678">
        <f>ABS(D678-D679)</f>
        <v>2</v>
      </c>
      <c r="K678">
        <f>AVERAGE(D678:D682)</f>
        <v>19</v>
      </c>
      <c r="L678">
        <f>AVERAGE(D678:D697)</f>
        <v>19</v>
      </c>
      <c r="M678">
        <f>K678-L678</f>
        <v>0</v>
      </c>
      <c r="N678" t="str">
        <f>IF(K678&gt;L678,"HIGH ZONE BIAS",IF(K678&lt;L678,"LOW ZONE BIAS","EQUILIBRIUM"))</f>
        <v>EQUILIBRIUM</v>
      </c>
    </row>
    <row r="679">
      <c r="A679">
        <v>26892</v>
      </c>
      <c r="B679" t="str">
        <v>2026-05-02</v>
      </c>
      <c r="C679" t="str">
        <v>Afternoon</v>
      </c>
      <c r="D679">
        <v>21</v>
      </c>
      <c r="E679" t="str">
        <f>IF(MOD(D679,2)=0,"EVEN","ODD")</f>
        <v>ODD</v>
      </c>
      <c r="F679" t="str">
        <f>IF(D679&lt;=18,"LOW (1-18)","HIGH (19-36)")</f>
        <v>HIGH (19-36)</v>
      </c>
      <c r="G679">
        <f>INT((D679-1)/6)+1</f>
        <v>4</v>
      </c>
      <c r="H679">
        <f>MOD(D679-1,6)+1</f>
        <v>3</v>
      </c>
      <c r="I679">
        <f>37-D679</f>
        <v>16</v>
      </c>
      <c r="J679">
        <f>ABS(D679-D680)</f>
        <v>3</v>
      </c>
      <c r="K679">
        <f>AVERAGE(D679:D683)</f>
        <v>21</v>
      </c>
      <c r="L679">
        <f>AVERAGE(D679:D698)</f>
        <v>21</v>
      </c>
      <c r="M679">
        <f>K679-L679</f>
        <v>0</v>
      </c>
      <c r="N679" t="str">
        <f>IF(K679&gt;L679,"HIGH ZONE BIAS",IF(K679&lt;L679,"LOW ZONE BIAS","EQUILIBRIUM"))</f>
        <v>EQUILIBRIUM</v>
      </c>
    </row>
    <row r="680">
      <c r="A680">
        <v>26891</v>
      </c>
      <c r="B680" t="str">
        <v>2026-05-02</v>
      </c>
      <c r="C680" t="str">
        <v>Midday</v>
      </c>
      <c r="D680">
        <v>24</v>
      </c>
      <c r="E680" t="str">
        <f>IF(MOD(D680,2)=0,"EVEN","ODD")</f>
        <v>EVEN</v>
      </c>
      <c r="F680" t="str">
        <f>IF(D680&lt;=18,"LOW (1-18)","HIGH (19-36)")</f>
        <v>HIGH (19-36)</v>
      </c>
      <c r="G680">
        <f>INT((D680-1)/6)+1</f>
        <v>4</v>
      </c>
      <c r="H680">
        <f>MOD(D680-1,6)+1</f>
        <v>6</v>
      </c>
      <c r="I680">
        <f>37-D680</f>
        <v>13</v>
      </c>
      <c r="J680">
        <f>ABS(D680-D681)</f>
        <v>3</v>
      </c>
      <c r="K680">
        <f>AVERAGE(D680:D684)</f>
        <v>24</v>
      </c>
      <c r="L680">
        <f>AVERAGE(D680:D699)</f>
        <v>24</v>
      </c>
      <c r="M680">
        <f>K680-L680</f>
        <v>0</v>
      </c>
      <c r="N680" t="str">
        <f>IF(K680&gt;L680,"HIGH ZONE BIAS",IF(K680&lt;L680,"LOW ZONE BIAS","EQUILIBRIUM"))</f>
        <v>EQUILIBRIUM</v>
      </c>
    </row>
    <row r="681">
      <c r="A681">
        <v>26890</v>
      </c>
      <c r="B681" t="str">
        <v>2026-05-02</v>
      </c>
      <c r="C681" t="str">
        <v>Morning</v>
      </c>
      <c r="D681">
        <v>27</v>
      </c>
      <c r="E681" t="str">
        <f>IF(MOD(D681,2)=0,"EVEN","ODD")</f>
        <v>ODD</v>
      </c>
      <c r="F681" t="str">
        <f>IF(D681&lt;=18,"LOW (1-18)","HIGH (19-36)")</f>
        <v>HIGH (19-36)</v>
      </c>
      <c r="G681">
        <f>INT((D681-1)/6)+1</f>
        <v>5</v>
      </c>
      <c r="H681">
        <f>MOD(D681-1,6)+1</f>
        <v>3</v>
      </c>
      <c r="I681">
        <f>37-D681</f>
        <v>10</v>
      </c>
      <c r="J681">
        <f>ABS(D681-D682)</f>
        <v>9</v>
      </c>
      <c r="K681">
        <f>AVERAGE(D681:D685)</f>
        <v>27</v>
      </c>
      <c r="L681">
        <f>AVERAGE(D681:D700)</f>
        <v>27</v>
      </c>
      <c r="M681">
        <f>K681-L681</f>
        <v>0</v>
      </c>
      <c r="N681" t="str">
        <f>IF(K681&gt;L681,"HIGH ZONE BIAS",IF(K681&lt;L681,"LOW ZONE BIAS","EQUILIBRIUM"))</f>
        <v>EQUILIBRIUM</v>
      </c>
    </row>
    <row r="682">
      <c r="A682">
        <v>26889</v>
      </c>
      <c r="B682" t="str">
        <v>2026-05-01</v>
      </c>
      <c r="C682" t="str">
        <v>Evening</v>
      </c>
      <c r="D682">
        <v>18</v>
      </c>
      <c r="E682" t="str">
        <f>IF(MOD(D682,2)=0,"EVEN","ODD")</f>
        <v>EVEN</v>
      </c>
      <c r="F682" t="str">
        <f>IF(D682&lt;=18,"LOW (1-18)","HIGH (19-36)")</f>
        <v>LOW (1-18)</v>
      </c>
      <c r="G682">
        <f>INT((D682-1)/6)+1</f>
        <v>3</v>
      </c>
      <c r="H682">
        <f>MOD(D682-1,6)+1</f>
        <v>6</v>
      </c>
      <c r="I682">
        <f>37-D682</f>
        <v>19</v>
      </c>
      <c r="J682">
        <f>ABS(D682-D683)</f>
        <v>12</v>
      </c>
      <c r="K682">
        <f>AVERAGE(D682:D686)</f>
        <v>18</v>
      </c>
      <c r="L682">
        <f>AVERAGE(D682:D701)</f>
        <v>18</v>
      </c>
      <c r="M682">
        <f>K682-L682</f>
        <v>0</v>
      </c>
      <c r="N682" t="str">
        <f>IF(K682&gt;L682,"HIGH ZONE BIAS",IF(K682&lt;L682,"LOW ZONE BIAS","EQUILIBRIUM"))</f>
        <v>EQUILIBRIUM</v>
      </c>
    </row>
    <row r="683">
      <c r="A683">
        <v>26888</v>
      </c>
      <c r="B683" t="str">
        <v>2026-05-01</v>
      </c>
      <c r="C683" t="str">
        <v>Afternoon</v>
      </c>
      <c r="D683">
        <v>6</v>
      </c>
      <c r="E683" t="str">
        <f>IF(MOD(D683,2)=0,"EVEN","ODD")</f>
        <v>EVEN</v>
      </c>
      <c r="F683" t="str">
        <f>IF(D683&lt;=18,"LOW (1-18)","HIGH (19-36)")</f>
        <v>LOW (1-18)</v>
      </c>
      <c r="G683">
        <f>INT((D683-1)/6)+1</f>
        <v>1</v>
      </c>
      <c r="H683">
        <f>MOD(D683-1,6)+1</f>
        <v>6</v>
      </c>
      <c r="I683">
        <f>37-D683</f>
        <v>31</v>
      </c>
      <c r="J683">
        <f>ABS(D683-D684)</f>
        <v>22</v>
      </c>
      <c r="K683">
        <f>AVERAGE(D683:D687)</f>
        <v>6</v>
      </c>
      <c r="L683">
        <f>AVERAGE(D683:D702)</f>
        <v>6</v>
      </c>
      <c r="M683">
        <f>K683-L683</f>
        <v>0</v>
      </c>
      <c r="N683" t="str">
        <f>IF(K683&gt;L683,"HIGH ZONE BIAS",IF(K683&lt;L683,"LOW ZONE BIAS","EQUILIBRIUM"))</f>
        <v>EQUILIBRIUM</v>
      </c>
    </row>
    <row r="684">
      <c r="A684">
        <v>26887</v>
      </c>
      <c r="B684" t="str">
        <v>2026-05-01</v>
      </c>
      <c r="C684" t="str">
        <v>Midday</v>
      </c>
      <c r="D684">
        <v>28</v>
      </c>
      <c r="E684" t="str">
        <f>IF(MOD(D684,2)=0,"EVEN","ODD")</f>
        <v>EVEN</v>
      </c>
      <c r="F684" t="str">
        <f>IF(D684&lt;=18,"LOW (1-18)","HIGH (19-36)")</f>
        <v>HIGH (19-36)</v>
      </c>
      <c r="G684">
        <f>INT((D684-1)/6)+1</f>
        <v>5</v>
      </c>
      <c r="H684">
        <f>MOD(D684-1,6)+1</f>
        <v>4</v>
      </c>
      <c r="I684">
        <f>37-D684</f>
        <v>9</v>
      </c>
      <c r="J684">
        <f>ABS(D684-D685)</f>
        <v>23</v>
      </c>
      <c r="K684">
        <f>AVERAGE(D684:D688)</f>
        <v>28</v>
      </c>
      <c r="L684">
        <f>AVERAGE(D684:D703)</f>
        <v>28</v>
      </c>
      <c r="M684">
        <f>K684-L684</f>
        <v>0</v>
      </c>
      <c r="N684" t="str">
        <f>IF(K684&gt;L684,"HIGH ZONE BIAS",IF(K684&lt;L684,"LOW ZONE BIAS","EQUILIBRIUM"))</f>
        <v>EQUILIBRIUM</v>
      </c>
    </row>
    <row r="685">
      <c r="A685">
        <v>26886</v>
      </c>
      <c r="B685" t="str">
        <v>2026-05-01</v>
      </c>
      <c r="C685" t="str">
        <v>Morning</v>
      </c>
      <c r="D685">
        <v>5</v>
      </c>
      <c r="E685" t="str">
        <f>IF(MOD(D685,2)=0,"EVEN","ODD")</f>
        <v>ODD</v>
      </c>
      <c r="F685" t="str">
        <f>IF(D685&lt;=18,"LOW (1-18)","HIGH (19-36)")</f>
        <v>LOW (1-18)</v>
      </c>
      <c r="G685">
        <f>INT((D685-1)/6)+1</f>
        <v>1</v>
      </c>
      <c r="H685">
        <f>MOD(D685-1,6)+1</f>
        <v>5</v>
      </c>
      <c r="I685">
        <f>37-D685</f>
        <v>32</v>
      </c>
      <c r="J685">
        <f>ABS(D685-D686)</f>
        <v>6</v>
      </c>
      <c r="K685">
        <f>AVERAGE(D685:D689)</f>
        <v>5</v>
      </c>
      <c r="L685">
        <f>AVERAGE(D685:D704)</f>
        <v>5</v>
      </c>
      <c r="M685">
        <f>K685-L685</f>
        <v>0</v>
      </c>
      <c r="N685" t="str">
        <f>IF(K685&gt;L685,"HIGH ZONE BIAS",IF(K685&lt;L685,"LOW ZONE BIAS","EQUILIBRIUM"))</f>
        <v>EQUILIBRIUM</v>
      </c>
    </row>
    <row r="686">
      <c r="A686">
        <v>26885</v>
      </c>
      <c r="B686" t="str">
        <v>2026-04-30</v>
      </c>
      <c r="C686" t="str">
        <v>Evening</v>
      </c>
      <c r="D686">
        <v>11</v>
      </c>
      <c r="E686" t="str">
        <f>IF(MOD(D686,2)=0,"EVEN","ODD")</f>
        <v>ODD</v>
      </c>
      <c r="F686" t="str">
        <f>IF(D686&lt;=18,"LOW (1-18)","HIGH (19-36)")</f>
        <v>LOW (1-18)</v>
      </c>
      <c r="G686">
        <f>INT((D686-1)/6)+1</f>
        <v>2</v>
      </c>
      <c r="H686">
        <f>MOD(D686-1,6)+1</f>
        <v>5</v>
      </c>
      <c r="I686">
        <f>37-D686</f>
        <v>26</v>
      </c>
      <c r="J686">
        <f>ABS(D686-D687)</f>
        <v>7</v>
      </c>
      <c r="K686">
        <f>AVERAGE(D686:D690)</f>
        <v>11</v>
      </c>
      <c r="L686">
        <f>AVERAGE(D686:D705)</f>
        <v>11</v>
      </c>
      <c r="M686">
        <f>K686-L686</f>
        <v>0</v>
      </c>
      <c r="N686" t="str">
        <f>IF(K686&gt;L686,"HIGH ZONE BIAS",IF(K686&lt;L686,"LOW ZONE BIAS","EQUILIBRIUM"))</f>
        <v>EQUILIBRIUM</v>
      </c>
    </row>
    <row r="687">
      <c r="A687">
        <v>26884</v>
      </c>
      <c r="B687" t="str">
        <v>2026-04-30</v>
      </c>
      <c r="C687" t="str">
        <v>Afternoon</v>
      </c>
      <c r="D687">
        <v>18</v>
      </c>
      <c r="E687" t="str">
        <f>IF(MOD(D687,2)=0,"EVEN","ODD")</f>
        <v>EVEN</v>
      </c>
      <c r="F687" t="str">
        <f>IF(D687&lt;=18,"LOW (1-18)","HIGH (19-36)")</f>
        <v>LOW (1-18)</v>
      </c>
      <c r="G687">
        <f>INT((D687-1)/6)+1</f>
        <v>3</v>
      </c>
      <c r="H687">
        <f>MOD(D687-1,6)+1</f>
        <v>6</v>
      </c>
      <c r="I687">
        <f>37-D687</f>
        <v>19</v>
      </c>
      <c r="J687">
        <f>ABS(D687-D688)</f>
        <v>1</v>
      </c>
      <c r="K687">
        <f>AVERAGE(D687:D691)</f>
        <v>18</v>
      </c>
      <c r="L687">
        <f>AVERAGE(D687:D706)</f>
        <v>18</v>
      </c>
      <c r="M687">
        <f>K687-L687</f>
        <v>0</v>
      </c>
      <c r="N687" t="str">
        <f>IF(K687&gt;L687,"HIGH ZONE BIAS",IF(K687&lt;L687,"LOW ZONE BIAS","EQUILIBRIUM"))</f>
        <v>EQUILIBRIUM</v>
      </c>
    </row>
    <row r="688">
      <c r="A688">
        <v>26883</v>
      </c>
      <c r="B688" t="str">
        <v>2026-04-30</v>
      </c>
      <c r="C688" t="str">
        <v>Midday</v>
      </c>
      <c r="D688">
        <v>17</v>
      </c>
      <c r="E688" t="str">
        <f>IF(MOD(D688,2)=0,"EVEN","ODD")</f>
        <v>ODD</v>
      </c>
      <c r="F688" t="str">
        <f>IF(D688&lt;=18,"LOW (1-18)","HIGH (19-36)")</f>
        <v>LOW (1-18)</v>
      </c>
      <c r="G688">
        <f>INT((D688-1)/6)+1</f>
        <v>3</v>
      </c>
      <c r="H688">
        <f>MOD(D688-1,6)+1</f>
        <v>5</v>
      </c>
      <c r="I688">
        <f>37-D688</f>
        <v>20</v>
      </c>
      <c r="J688">
        <f>ABS(D688-D689)</f>
        <v>7</v>
      </c>
      <c r="K688">
        <f>AVERAGE(D688:D692)</f>
        <v>17</v>
      </c>
      <c r="L688">
        <f>AVERAGE(D688:D707)</f>
        <v>17</v>
      </c>
      <c r="M688">
        <f>K688-L688</f>
        <v>0</v>
      </c>
      <c r="N688" t="str">
        <f>IF(K688&gt;L688,"HIGH ZONE BIAS",IF(K688&lt;L688,"LOW ZONE BIAS","EQUILIBRIUM"))</f>
        <v>EQUILIBRIUM</v>
      </c>
    </row>
    <row r="689">
      <c r="A689">
        <v>26882</v>
      </c>
      <c r="B689" t="str">
        <v>2026-04-30</v>
      </c>
      <c r="C689" t="str">
        <v>Morning</v>
      </c>
      <c r="D689">
        <v>24</v>
      </c>
      <c r="E689" t="str">
        <f>IF(MOD(D689,2)=0,"EVEN","ODD")</f>
        <v>EVEN</v>
      </c>
      <c r="F689" t="str">
        <f>IF(D689&lt;=18,"LOW (1-18)","HIGH (19-36)")</f>
        <v>HIGH (19-36)</v>
      </c>
      <c r="G689">
        <f>INT((D689-1)/6)+1</f>
        <v>4</v>
      </c>
      <c r="H689">
        <f>MOD(D689-1,6)+1</f>
        <v>6</v>
      </c>
      <c r="I689">
        <f>37-D689</f>
        <v>13</v>
      </c>
      <c r="J689">
        <f>ABS(D689-D690)</f>
        <v>11</v>
      </c>
      <c r="K689">
        <f>AVERAGE(D689:D693)</f>
        <v>24</v>
      </c>
      <c r="L689">
        <f>AVERAGE(D689:D708)</f>
        <v>24</v>
      </c>
      <c r="M689">
        <f>K689-L689</f>
        <v>0</v>
      </c>
      <c r="N689" t="str">
        <f>IF(K689&gt;L689,"HIGH ZONE BIAS",IF(K689&lt;L689,"LOW ZONE BIAS","EQUILIBRIUM"))</f>
        <v>EQUILIBRIUM</v>
      </c>
    </row>
    <row r="690">
      <c r="A690">
        <v>26881</v>
      </c>
      <c r="B690" t="str">
        <v>2026-04-29</v>
      </c>
      <c r="C690" t="str">
        <v>Evening</v>
      </c>
      <c r="D690">
        <v>13</v>
      </c>
      <c r="E690" t="str">
        <f>IF(MOD(D690,2)=0,"EVEN","ODD")</f>
        <v>ODD</v>
      </c>
      <c r="F690" t="str">
        <f>IF(D690&lt;=18,"LOW (1-18)","HIGH (19-36)")</f>
        <v>LOW (1-18)</v>
      </c>
      <c r="G690">
        <f>INT((D690-1)/6)+1</f>
        <v>3</v>
      </c>
      <c r="H690">
        <f>MOD(D690-1,6)+1</f>
        <v>1</v>
      </c>
      <c r="I690">
        <f>37-D690</f>
        <v>24</v>
      </c>
      <c r="J690">
        <f>ABS(D690-D691)</f>
        <v>2</v>
      </c>
      <c r="K690">
        <f>AVERAGE(D690:D694)</f>
        <v>13</v>
      </c>
      <c r="L690">
        <f>AVERAGE(D690:D709)</f>
        <v>13</v>
      </c>
      <c r="M690">
        <f>K690-L690</f>
        <v>0</v>
      </c>
      <c r="N690" t="str">
        <f>IF(K690&gt;L690,"HIGH ZONE BIAS",IF(K690&lt;L690,"LOW ZONE BIAS","EQUILIBRIUM"))</f>
        <v>EQUILIBRIUM</v>
      </c>
    </row>
    <row r="691">
      <c r="A691">
        <v>26880</v>
      </c>
      <c r="B691" t="str">
        <v>2026-04-29</v>
      </c>
      <c r="C691" t="str">
        <v>Afternoon</v>
      </c>
      <c r="D691">
        <v>11</v>
      </c>
      <c r="E691" t="str">
        <f>IF(MOD(D691,2)=0,"EVEN","ODD")</f>
        <v>ODD</v>
      </c>
      <c r="F691" t="str">
        <f>IF(D691&lt;=18,"LOW (1-18)","HIGH (19-36)")</f>
        <v>LOW (1-18)</v>
      </c>
      <c r="G691">
        <f>INT((D691-1)/6)+1</f>
        <v>2</v>
      </c>
      <c r="H691">
        <f>MOD(D691-1,6)+1</f>
        <v>5</v>
      </c>
      <c r="I691">
        <f>37-D691</f>
        <v>26</v>
      </c>
      <c r="J691">
        <f>ABS(D691-D692)</f>
        <v>3</v>
      </c>
      <c r="K691">
        <f>AVERAGE(D691:D695)</f>
        <v>11</v>
      </c>
      <c r="L691">
        <f>AVERAGE(D691:D710)</f>
        <v>11</v>
      </c>
      <c r="M691">
        <f>K691-L691</f>
        <v>0</v>
      </c>
      <c r="N691" t="str">
        <f>IF(K691&gt;L691,"HIGH ZONE BIAS",IF(K691&lt;L691,"LOW ZONE BIAS","EQUILIBRIUM"))</f>
        <v>EQUILIBRIUM</v>
      </c>
    </row>
    <row r="692">
      <c r="A692">
        <v>26879</v>
      </c>
      <c r="B692" t="str">
        <v>2026-04-29</v>
      </c>
      <c r="C692" t="str">
        <v>Midday</v>
      </c>
      <c r="D692">
        <v>14</v>
      </c>
      <c r="E692" t="str">
        <f>IF(MOD(D692,2)=0,"EVEN","ODD")</f>
        <v>EVEN</v>
      </c>
      <c r="F692" t="str">
        <f>IF(D692&lt;=18,"LOW (1-18)","HIGH (19-36)")</f>
        <v>LOW (1-18)</v>
      </c>
      <c r="G692">
        <f>INT((D692-1)/6)+1</f>
        <v>3</v>
      </c>
      <c r="H692">
        <f>MOD(D692-1,6)+1</f>
        <v>2</v>
      </c>
      <c r="I692">
        <f>37-D692</f>
        <v>23</v>
      </c>
      <c r="J692">
        <f>ABS(D692-D693)</f>
        <v>8</v>
      </c>
      <c r="K692">
        <f>AVERAGE(D692:D696)</f>
        <v>14</v>
      </c>
      <c r="L692">
        <f>AVERAGE(D692:D711)</f>
        <v>14</v>
      </c>
      <c r="M692">
        <f>K692-L692</f>
        <v>0</v>
      </c>
      <c r="N692" t="str">
        <f>IF(K692&gt;L692,"HIGH ZONE BIAS",IF(K692&lt;L692,"LOW ZONE BIAS","EQUILIBRIUM"))</f>
        <v>EQUILIBRIUM</v>
      </c>
    </row>
    <row r="693">
      <c r="A693">
        <v>26878</v>
      </c>
      <c r="B693" t="str">
        <v>2026-04-29</v>
      </c>
      <c r="C693" t="str">
        <v>Morning</v>
      </c>
      <c r="D693">
        <v>6</v>
      </c>
      <c r="E693" t="str">
        <f>IF(MOD(D693,2)=0,"EVEN","ODD")</f>
        <v>EVEN</v>
      </c>
      <c r="F693" t="str">
        <f>IF(D693&lt;=18,"LOW (1-18)","HIGH (19-36)")</f>
        <v>LOW (1-18)</v>
      </c>
      <c r="G693">
        <f>INT((D693-1)/6)+1</f>
        <v>1</v>
      </c>
      <c r="H693">
        <f>MOD(D693-1,6)+1</f>
        <v>6</v>
      </c>
      <c r="I693">
        <f>37-D693</f>
        <v>31</v>
      </c>
      <c r="J693">
        <f>ABS(D693-D694)</f>
        <v>19</v>
      </c>
      <c r="K693">
        <f>AVERAGE(D693:D697)</f>
        <v>6</v>
      </c>
      <c r="L693">
        <f>AVERAGE(D693:D712)</f>
        <v>6</v>
      </c>
      <c r="M693">
        <f>K693-L693</f>
        <v>0</v>
      </c>
      <c r="N693" t="str">
        <f>IF(K693&gt;L693,"HIGH ZONE BIAS",IF(K693&lt;L693,"LOW ZONE BIAS","EQUILIBRIUM"))</f>
        <v>EQUILIBRIUM</v>
      </c>
    </row>
    <row r="694">
      <c r="A694">
        <v>26877</v>
      </c>
      <c r="B694" t="str">
        <v>2026-04-28</v>
      </c>
      <c r="C694" t="str">
        <v>Evening</v>
      </c>
      <c r="D694">
        <v>25</v>
      </c>
      <c r="E694" t="str">
        <f>IF(MOD(D694,2)=0,"EVEN","ODD")</f>
        <v>ODD</v>
      </c>
      <c r="F694" t="str">
        <f>IF(D694&lt;=18,"LOW (1-18)","HIGH (19-36)")</f>
        <v>HIGH (19-36)</v>
      </c>
      <c r="G694">
        <f>INT((D694-1)/6)+1</f>
        <v>5</v>
      </c>
      <c r="H694">
        <f>MOD(D694-1,6)+1</f>
        <v>1</v>
      </c>
      <c r="I694">
        <f>37-D694</f>
        <v>12</v>
      </c>
      <c r="J694">
        <f>ABS(D694-D695)</f>
        <v>1</v>
      </c>
      <c r="K694">
        <f>AVERAGE(D694:D698)</f>
        <v>25</v>
      </c>
      <c r="L694">
        <f>AVERAGE(D694:D713)</f>
        <v>25</v>
      </c>
      <c r="M694">
        <f>K694-L694</f>
        <v>0</v>
      </c>
      <c r="N694" t="str">
        <f>IF(K694&gt;L694,"HIGH ZONE BIAS",IF(K694&lt;L694,"LOW ZONE BIAS","EQUILIBRIUM"))</f>
        <v>EQUILIBRIUM</v>
      </c>
    </row>
    <row r="695">
      <c r="A695">
        <v>26876</v>
      </c>
      <c r="B695" t="str">
        <v>2026-04-28</v>
      </c>
      <c r="C695" t="str">
        <v>Afternoon</v>
      </c>
      <c r="D695">
        <v>24</v>
      </c>
      <c r="E695" t="str">
        <f>IF(MOD(D695,2)=0,"EVEN","ODD")</f>
        <v>EVEN</v>
      </c>
      <c r="F695" t="str">
        <f>IF(D695&lt;=18,"LOW (1-18)","HIGH (19-36)")</f>
        <v>HIGH (19-36)</v>
      </c>
      <c r="G695">
        <f>INT((D695-1)/6)+1</f>
        <v>4</v>
      </c>
      <c r="H695">
        <f>MOD(D695-1,6)+1</f>
        <v>6</v>
      </c>
      <c r="I695">
        <f>37-D695</f>
        <v>13</v>
      </c>
      <c r="J695">
        <f>ABS(D695-D696)</f>
        <v>3</v>
      </c>
      <c r="K695">
        <f>AVERAGE(D695:D699)</f>
        <v>24</v>
      </c>
      <c r="L695">
        <f>AVERAGE(D695:D714)</f>
        <v>24</v>
      </c>
      <c r="M695">
        <f>K695-L695</f>
        <v>0</v>
      </c>
      <c r="N695" t="str">
        <f>IF(K695&gt;L695,"HIGH ZONE BIAS",IF(K695&lt;L695,"LOW ZONE BIAS","EQUILIBRIUM"))</f>
        <v>EQUILIBRIUM</v>
      </c>
    </row>
    <row r="696">
      <c r="A696">
        <v>26875</v>
      </c>
      <c r="B696" t="str">
        <v>2026-04-28</v>
      </c>
      <c r="C696" t="str">
        <v>Midday</v>
      </c>
      <c r="D696">
        <v>21</v>
      </c>
      <c r="E696" t="str">
        <f>IF(MOD(D696,2)=0,"EVEN","ODD")</f>
        <v>ODD</v>
      </c>
      <c r="F696" t="str">
        <f>IF(D696&lt;=18,"LOW (1-18)","HIGH (19-36)")</f>
        <v>HIGH (19-36)</v>
      </c>
      <c r="G696">
        <f>INT((D696-1)/6)+1</f>
        <v>4</v>
      </c>
      <c r="H696">
        <f>MOD(D696-1,6)+1</f>
        <v>3</v>
      </c>
      <c r="I696">
        <f>37-D696</f>
        <v>16</v>
      </c>
      <c r="J696">
        <f>ABS(D696-D697)</f>
        <v>1</v>
      </c>
      <c r="K696">
        <f>AVERAGE(D696:D700)</f>
        <v>21</v>
      </c>
      <c r="L696">
        <f>AVERAGE(D696:D715)</f>
        <v>21</v>
      </c>
      <c r="M696">
        <f>K696-L696</f>
        <v>0</v>
      </c>
      <c r="N696" t="str">
        <f>IF(K696&gt;L696,"HIGH ZONE BIAS",IF(K696&lt;L696,"LOW ZONE BIAS","EQUILIBRIUM"))</f>
        <v>EQUILIBRIUM</v>
      </c>
    </row>
    <row r="697">
      <c r="A697">
        <v>26874</v>
      </c>
      <c r="B697" t="str">
        <v>2026-04-28</v>
      </c>
      <c r="C697" t="str">
        <v>Morning</v>
      </c>
      <c r="D697">
        <v>20</v>
      </c>
      <c r="E697" t="str">
        <f>IF(MOD(D697,2)=0,"EVEN","ODD")</f>
        <v>EVEN</v>
      </c>
      <c r="F697" t="str">
        <f>IF(D697&lt;=18,"LOW (1-18)","HIGH (19-36)")</f>
        <v>HIGH (19-36)</v>
      </c>
      <c r="G697">
        <f>INT((D697-1)/6)+1</f>
        <v>4</v>
      </c>
      <c r="H697">
        <f>MOD(D697-1,6)+1</f>
        <v>2</v>
      </c>
      <c r="I697">
        <f>37-D697</f>
        <v>17</v>
      </c>
      <c r="J697">
        <f>ABS(D697-D698)</f>
        <v>15</v>
      </c>
      <c r="K697">
        <f>AVERAGE(D697:D701)</f>
        <v>20</v>
      </c>
      <c r="L697">
        <f>AVERAGE(D697:D716)</f>
        <v>20</v>
      </c>
      <c r="M697">
        <f>K697-L697</f>
        <v>0</v>
      </c>
      <c r="N697" t="str">
        <f>IF(K697&gt;L697,"HIGH ZONE BIAS",IF(K697&lt;L697,"LOW ZONE BIAS","EQUILIBRIUM"))</f>
        <v>EQUILIBRIUM</v>
      </c>
    </row>
    <row r="698">
      <c r="A698">
        <v>26873</v>
      </c>
      <c r="B698" t="str">
        <v>2026-04-27</v>
      </c>
      <c r="C698" t="str">
        <v>Evening</v>
      </c>
      <c r="D698">
        <v>5</v>
      </c>
      <c r="E698" t="str">
        <f>IF(MOD(D698,2)=0,"EVEN","ODD")</f>
        <v>ODD</v>
      </c>
      <c r="F698" t="str">
        <f>IF(D698&lt;=18,"LOW (1-18)","HIGH (19-36)")</f>
        <v>LOW (1-18)</v>
      </c>
      <c r="G698">
        <f>INT((D698-1)/6)+1</f>
        <v>1</v>
      </c>
      <c r="H698">
        <f>MOD(D698-1,6)+1</f>
        <v>5</v>
      </c>
      <c r="I698">
        <f>37-D698</f>
        <v>32</v>
      </c>
      <c r="J698">
        <f>ABS(D698-D699)</f>
        <v>22</v>
      </c>
      <c r="K698">
        <f>AVERAGE(D698:D702)</f>
        <v>5</v>
      </c>
      <c r="L698">
        <f>AVERAGE(D698:D717)</f>
        <v>5</v>
      </c>
      <c r="M698">
        <f>K698-L698</f>
        <v>0</v>
      </c>
      <c r="N698" t="str">
        <f>IF(K698&gt;L698,"HIGH ZONE BIAS",IF(K698&lt;L698,"LOW ZONE BIAS","EQUILIBRIUM"))</f>
        <v>EQUILIBRIUM</v>
      </c>
    </row>
    <row r="699">
      <c r="A699">
        <v>26872</v>
      </c>
      <c r="B699" t="str">
        <v>2026-04-27</v>
      </c>
      <c r="C699" t="str">
        <v>Afternoon</v>
      </c>
      <c r="D699">
        <v>27</v>
      </c>
      <c r="E699" t="str">
        <f>IF(MOD(D699,2)=0,"EVEN","ODD")</f>
        <v>ODD</v>
      </c>
      <c r="F699" t="str">
        <f>IF(D699&lt;=18,"LOW (1-18)","HIGH (19-36)")</f>
        <v>HIGH (19-36)</v>
      </c>
      <c r="G699">
        <f>INT((D699-1)/6)+1</f>
        <v>5</v>
      </c>
      <c r="H699">
        <f>MOD(D699-1,6)+1</f>
        <v>3</v>
      </c>
      <c r="I699">
        <f>37-D699</f>
        <v>10</v>
      </c>
      <c r="J699">
        <f>ABS(D699-D700)</f>
        <v>5</v>
      </c>
      <c r="K699">
        <f>AVERAGE(D699:D703)</f>
        <v>27</v>
      </c>
      <c r="L699">
        <f>AVERAGE(D699:D718)</f>
        <v>27</v>
      </c>
      <c r="M699">
        <f>K699-L699</f>
        <v>0</v>
      </c>
      <c r="N699" t="str">
        <f>IF(K699&gt;L699,"HIGH ZONE BIAS",IF(K699&lt;L699,"LOW ZONE BIAS","EQUILIBRIUM"))</f>
        <v>EQUILIBRIUM</v>
      </c>
    </row>
    <row r="700">
      <c r="A700">
        <v>26871</v>
      </c>
      <c r="B700" t="str">
        <v>2026-04-27</v>
      </c>
      <c r="C700" t="str">
        <v>Midday</v>
      </c>
      <c r="D700">
        <v>22</v>
      </c>
      <c r="E700" t="str">
        <f>IF(MOD(D700,2)=0,"EVEN","ODD")</f>
        <v>EVEN</v>
      </c>
      <c r="F700" t="str">
        <f>IF(D700&lt;=18,"LOW (1-18)","HIGH (19-36)")</f>
        <v>HIGH (19-36)</v>
      </c>
      <c r="G700">
        <f>INT((D700-1)/6)+1</f>
        <v>4</v>
      </c>
      <c r="H700">
        <f>MOD(D700-1,6)+1</f>
        <v>4</v>
      </c>
      <c r="I700">
        <f>37-D700</f>
        <v>15</v>
      </c>
      <c r="J700">
        <f>ABS(D700-D701)</f>
        <v>19</v>
      </c>
      <c r="K700">
        <f>AVERAGE(D700:D704)</f>
        <v>22</v>
      </c>
      <c r="L700">
        <f>AVERAGE(D700:D719)</f>
        <v>22</v>
      </c>
      <c r="M700">
        <f>K700-L700</f>
        <v>0</v>
      </c>
      <c r="N700" t="str">
        <f>IF(K700&gt;L700,"HIGH ZONE BIAS",IF(K700&lt;L700,"LOW ZONE BIAS","EQUILIBRIUM"))</f>
        <v>EQUILIBRIUM</v>
      </c>
    </row>
    <row r="701">
      <c r="A701">
        <v>26870</v>
      </c>
      <c r="B701" t="str">
        <v>2026-04-27</v>
      </c>
      <c r="C701" t="str">
        <v>Morning</v>
      </c>
      <c r="D701">
        <v>3</v>
      </c>
      <c r="E701" t="str">
        <f>IF(MOD(D701,2)=0,"EVEN","ODD")</f>
        <v>ODD</v>
      </c>
      <c r="F701" t="str">
        <f>IF(D701&lt;=18,"LOW (1-18)","HIGH (19-36)")</f>
        <v>LOW (1-18)</v>
      </c>
      <c r="G701">
        <f>INT((D701-1)/6)+1</f>
        <v>1</v>
      </c>
      <c r="H701">
        <f>MOD(D701-1,6)+1</f>
        <v>3</v>
      </c>
      <c r="I701">
        <f>37-D701</f>
        <v>34</v>
      </c>
      <c r="J701">
        <f>ABS(D701-D702)</f>
        <v>4</v>
      </c>
      <c r="K701">
        <f>AVERAGE(D701:D705)</f>
        <v>3</v>
      </c>
      <c r="L701">
        <f>AVERAGE(D701:D720)</f>
        <v>3</v>
      </c>
      <c r="M701">
        <f>K701-L701</f>
        <v>0</v>
      </c>
      <c r="N701" t="str">
        <f>IF(K701&gt;L701,"HIGH ZONE BIAS",IF(K701&lt;L701,"LOW ZONE BIAS","EQUILIBRIUM"))</f>
        <v>EQUILIBRIUM</v>
      </c>
    </row>
    <row r="702">
      <c r="A702">
        <v>26869</v>
      </c>
      <c r="B702" t="str">
        <v>2026-04-26</v>
      </c>
      <c r="C702" t="str">
        <v>Evening</v>
      </c>
      <c r="D702">
        <v>7</v>
      </c>
      <c r="E702" t="str">
        <f>IF(MOD(D702,2)=0,"EVEN","ODD")</f>
        <v>ODD</v>
      </c>
      <c r="F702" t="str">
        <f>IF(D702&lt;=18,"LOW (1-18)","HIGH (19-36)")</f>
        <v>LOW (1-18)</v>
      </c>
      <c r="G702">
        <f>INT((D702-1)/6)+1</f>
        <v>2</v>
      </c>
      <c r="H702">
        <f>MOD(D702-1,6)+1</f>
        <v>1</v>
      </c>
      <c r="I702">
        <f>37-D702</f>
        <v>30</v>
      </c>
      <c r="J702">
        <f>ABS(D702-D703)</f>
        <v>13</v>
      </c>
      <c r="K702">
        <f>AVERAGE(D702:D706)</f>
        <v>7</v>
      </c>
      <c r="L702">
        <f>AVERAGE(D702:D721)</f>
        <v>7</v>
      </c>
      <c r="M702">
        <f>K702-L702</f>
        <v>0</v>
      </c>
      <c r="N702" t="str">
        <f>IF(K702&gt;L702,"HIGH ZONE BIAS",IF(K702&lt;L702,"LOW ZONE BIAS","EQUILIBRIUM"))</f>
        <v>EQUILIBRIUM</v>
      </c>
    </row>
    <row r="703">
      <c r="A703">
        <v>26868</v>
      </c>
      <c r="B703" t="str">
        <v>2026-04-26</v>
      </c>
      <c r="C703" t="str">
        <v>Afternoon</v>
      </c>
      <c r="D703">
        <v>20</v>
      </c>
      <c r="E703" t="str">
        <f>IF(MOD(D703,2)=0,"EVEN","ODD")</f>
        <v>EVEN</v>
      </c>
      <c r="F703" t="str">
        <f>IF(D703&lt;=18,"LOW (1-18)","HIGH (19-36)")</f>
        <v>HIGH (19-36)</v>
      </c>
      <c r="G703">
        <f>INT((D703-1)/6)+1</f>
        <v>4</v>
      </c>
      <c r="H703">
        <f>MOD(D703-1,6)+1</f>
        <v>2</v>
      </c>
      <c r="I703">
        <f>37-D703</f>
        <v>17</v>
      </c>
      <c r="J703">
        <f>ABS(D703-D704)</f>
        <v>14</v>
      </c>
      <c r="K703">
        <f>AVERAGE(D703:D707)</f>
        <v>20</v>
      </c>
      <c r="L703">
        <f>AVERAGE(D703:D722)</f>
        <v>20</v>
      </c>
      <c r="M703">
        <f>K703-L703</f>
        <v>0</v>
      </c>
      <c r="N703" t="str">
        <f>IF(K703&gt;L703,"HIGH ZONE BIAS",IF(K703&lt;L703,"LOW ZONE BIAS","EQUILIBRIUM"))</f>
        <v>EQUILIBRIUM</v>
      </c>
    </row>
    <row r="704">
      <c r="A704">
        <v>26867</v>
      </c>
      <c r="B704" t="str">
        <v>2026-04-26</v>
      </c>
      <c r="C704" t="str">
        <v>Midday</v>
      </c>
      <c r="D704">
        <v>34</v>
      </c>
      <c r="E704" t="str">
        <f>IF(MOD(D704,2)=0,"EVEN","ODD")</f>
        <v>EVEN</v>
      </c>
      <c r="F704" t="str">
        <f>IF(D704&lt;=18,"LOW (1-18)","HIGH (19-36)")</f>
        <v>HIGH (19-36)</v>
      </c>
      <c r="G704">
        <f>INT((D704-1)/6)+1</f>
        <v>6</v>
      </c>
      <c r="H704">
        <f>MOD(D704-1,6)+1</f>
        <v>4</v>
      </c>
      <c r="I704">
        <f>37-D704</f>
        <v>3</v>
      </c>
      <c r="J704">
        <f>ABS(D704-D705)</f>
        <v>5</v>
      </c>
      <c r="K704">
        <f>AVERAGE(D704:D708)</f>
        <v>34</v>
      </c>
      <c r="L704">
        <f>AVERAGE(D704:D723)</f>
        <v>34</v>
      </c>
      <c r="M704">
        <f>K704-L704</f>
        <v>0</v>
      </c>
      <c r="N704" t="str">
        <f>IF(K704&gt;L704,"HIGH ZONE BIAS",IF(K704&lt;L704,"LOW ZONE BIAS","EQUILIBRIUM"))</f>
        <v>EQUILIBRIUM</v>
      </c>
    </row>
    <row r="705">
      <c r="A705">
        <v>26866</v>
      </c>
      <c r="B705" t="str">
        <v>2026-04-26</v>
      </c>
      <c r="C705" t="str">
        <v>Morning</v>
      </c>
      <c r="D705">
        <v>29</v>
      </c>
      <c r="E705" t="str">
        <f>IF(MOD(D705,2)=0,"EVEN","ODD")</f>
        <v>ODD</v>
      </c>
      <c r="F705" t="str">
        <f>IF(D705&lt;=18,"LOW (1-18)","HIGH (19-36)")</f>
        <v>HIGH (19-36)</v>
      </c>
      <c r="G705">
        <f>INT((D705-1)/6)+1</f>
        <v>5</v>
      </c>
      <c r="H705">
        <f>MOD(D705-1,6)+1</f>
        <v>5</v>
      </c>
      <c r="I705">
        <f>37-D705</f>
        <v>8</v>
      </c>
      <c r="J705">
        <f>ABS(D705-D706)</f>
        <v>4</v>
      </c>
      <c r="K705">
        <f>AVERAGE(D705:D709)</f>
        <v>29</v>
      </c>
      <c r="L705">
        <f>AVERAGE(D705:D724)</f>
        <v>29</v>
      </c>
      <c r="M705">
        <f>K705-L705</f>
        <v>0</v>
      </c>
      <c r="N705" t="str">
        <f>IF(K705&gt;L705,"HIGH ZONE BIAS",IF(K705&lt;L705,"LOW ZONE BIAS","EQUILIBRIUM"))</f>
        <v>EQUILIBRIUM</v>
      </c>
    </row>
    <row r="706">
      <c r="A706">
        <v>26865</v>
      </c>
      <c r="B706" t="str">
        <v>2026-04-25</v>
      </c>
      <c r="C706" t="str">
        <v>Evening</v>
      </c>
      <c r="D706">
        <v>25</v>
      </c>
      <c r="E706" t="str">
        <f>IF(MOD(D706,2)=0,"EVEN","ODD")</f>
        <v>ODD</v>
      </c>
      <c r="F706" t="str">
        <f>IF(D706&lt;=18,"LOW (1-18)","HIGH (19-36)")</f>
        <v>HIGH (19-36)</v>
      </c>
      <c r="G706">
        <f>INT((D706-1)/6)+1</f>
        <v>5</v>
      </c>
      <c r="H706">
        <f>MOD(D706-1,6)+1</f>
        <v>1</v>
      </c>
      <c r="I706">
        <f>37-D706</f>
        <v>12</v>
      </c>
      <c r="J706">
        <f>ABS(D706-D707)</f>
        <v>3</v>
      </c>
      <c r="K706">
        <f>AVERAGE(D706:D710)</f>
        <v>25</v>
      </c>
      <c r="L706">
        <f>AVERAGE(D706:D725)</f>
        <v>25</v>
      </c>
      <c r="M706">
        <f>K706-L706</f>
        <v>0</v>
      </c>
      <c r="N706" t="str">
        <f>IF(K706&gt;L706,"HIGH ZONE BIAS",IF(K706&lt;L706,"LOW ZONE BIAS","EQUILIBRIUM"))</f>
        <v>EQUILIBRIUM</v>
      </c>
    </row>
    <row r="707">
      <c r="A707">
        <v>26864</v>
      </c>
      <c r="B707" t="str">
        <v>2026-04-25</v>
      </c>
      <c r="C707" t="str">
        <v>Afternoon</v>
      </c>
      <c r="D707">
        <v>22</v>
      </c>
      <c r="E707" t="str">
        <f>IF(MOD(D707,2)=0,"EVEN","ODD")</f>
        <v>EVEN</v>
      </c>
      <c r="F707" t="str">
        <f>IF(D707&lt;=18,"LOW (1-18)","HIGH (19-36)")</f>
        <v>HIGH (19-36)</v>
      </c>
      <c r="G707">
        <f>INT((D707-1)/6)+1</f>
        <v>4</v>
      </c>
      <c r="H707">
        <f>MOD(D707-1,6)+1</f>
        <v>4</v>
      </c>
      <c r="I707">
        <f>37-D707</f>
        <v>15</v>
      </c>
      <c r="J707">
        <f>ABS(D707-D708)</f>
        <v>7</v>
      </c>
      <c r="K707">
        <f>AVERAGE(D707:D711)</f>
        <v>22</v>
      </c>
      <c r="L707">
        <f>AVERAGE(D707:D726)</f>
        <v>22</v>
      </c>
      <c r="M707">
        <f>K707-L707</f>
        <v>0</v>
      </c>
      <c r="N707" t="str">
        <f>IF(K707&gt;L707,"HIGH ZONE BIAS",IF(K707&lt;L707,"LOW ZONE BIAS","EQUILIBRIUM"))</f>
        <v>EQUILIBRIUM</v>
      </c>
    </row>
    <row r="708">
      <c r="A708">
        <v>26863</v>
      </c>
      <c r="B708" t="str">
        <v>2026-04-25</v>
      </c>
      <c r="C708" t="str">
        <v>Midday</v>
      </c>
      <c r="D708">
        <v>29</v>
      </c>
      <c r="E708" t="str">
        <f>IF(MOD(D708,2)=0,"EVEN","ODD")</f>
        <v>ODD</v>
      </c>
      <c r="F708" t="str">
        <f>IF(D708&lt;=18,"LOW (1-18)","HIGH (19-36)")</f>
        <v>HIGH (19-36)</v>
      </c>
      <c r="G708">
        <f>INT((D708-1)/6)+1</f>
        <v>5</v>
      </c>
      <c r="H708">
        <f>MOD(D708-1,6)+1</f>
        <v>5</v>
      </c>
      <c r="I708">
        <f>37-D708</f>
        <v>8</v>
      </c>
      <c r="J708">
        <f>ABS(D708-D709)</f>
        <v>16</v>
      </c>
      <c r="K708">
        <f>AVERAGE(D708:D712)</f>
        <v>29</v>
      </c>
      <c r="L708">
        <f>AVERAGE(D708:D727)</f>
        <v>29</v>
      </c>
      <c r="M708">
        <f>K708-L708</f>
        <v>0</v>
      </c>
      <c r="N708" t="str">
        <f>IF(K708&gt;L708,"HIGH ZONE BIAS",IF(K708&lt;L708,"LOW ZONE BIAS","EQUILIBRIUM"))</f>
        <v>EQUILIBRIUM</v>
      </c>
    </row>
    <row r="709">
      <c r="A709">
        <v>26862</v>
      </c>
      <c r="B709" t="str">
        <v>2026-04-25</v>
      </c>
      <c r="C709" t="str">
        <v>Morning</v>
      </c>
      <c r="D709">
        <v>13</v>
      </c>
      <c r="E709" t="str">
        <f>IF(MOD(D709,2)=0,"EVEN","ODD")</f>
        <v>ODD</v>
      </c>
      <c r="F709" t="str">
        <f>IF(D709&lt;=18,"LOW (1-18)","HIGH (19-36)")</f>
        <v>LOW (1-18)</v>
      </c>
      <c r="G709">
        <f>INT((D709-1)/6)+1</f>
        <v>3</v>
      </c>
      <c r="H709">
        <f>MOD(D709-1,6)+1</f>
        <v>1</v>
      </c>
      <c r="I709">
        <f>37-D709</f>
        <v>24</v>
      </c>
      <c r="J709">
        <f>ABS(D709-D710)</f>
        <v>6</v>
      </c>
      <c r="K709">
        <f>AVERAGE(D709:D713)</f>
        <v>13</v>
      </c>
      <c r="L709">
        <f>AVERAGE(D709:D728)</f>
        <v>13</v>
      </c>
      <c r="M709">
        <f>K709-L709</f>
        <v>0</v>
      </c>
      <c r="N709" t="str">
        <f>IF(K709&gt;L709,"HIGH ZONE BIAS",IF(K709&lt;L709,"LOW ZONE BIAS","EQUILIBRIUM"))</f>
        <v>EQUILIBRIUM</v>
      </c>
    </row>
    <row r="710">
      <c r="A710">
        <v>26861</v>
      </c>
      <c r="B710" t="str">
        <v>2026-04-24</v>
      </c>
      <c r="C710" t="str">
        <v>Evening</v>
      </c>
      <c r="D710">
        <v>7</v>
      </c>
      <c r="E710" t="str">
        <f>IF(MOD(D710,2)=0,"EVEN","ODD")</f>
        <v>ODD</v>
      </c>
      <c r="F710" t="str">
        <f>IF(D710&lt;=18,"LOW (1-18)","HIGH (19-36)")</f>
        <v>LOW (1-18)</v>
      </c>
      <c r="G710">
        <f>INT((D710-1)/6)+1</f>
        <v>2</v>
      </c>
      <c r="H710">
        <f>MOD(D710-1,6)+1</f>
        <v>1</v>
      </c>
      <c r="I710">
        <f>37-D710</f>
        <v>30</v>
      </c>
      <c r="J710">
        <f>ABS(D710-D711)</f>
        <v>19</v>
      </c>
      <c r="K710">
        <f>AVERAGE(D710:D714)</f>
        <v>7</v>
      </c>
      <c r="L710">
        <f>AVERAGE(D710:D729)</f>
        <v>7</v>
      </c>
      <c r="M710">
        <f>K710-L710</f>
        <v>0</v>
      </c>
      <c r="N710" t="str">
        <f>IF(K710&gt;L710,"HIGH ZONE BIAS",IF(K710&lt;L710,"LOW ZONE BIAS","EQUILIBRIUM"))</f>
        <v>EQUILIBRIUM</v>
      </c>
    </row>
    <row r="711">
      <c r="A711">
        <v>26860</v>
      </c>
      <c r="B711" t="str">
        <v>2026-04-24</v>
      </c>
      <c r="C711" t="str">
        <v>Afternoon</v>
      </c>
      <c r="D711">
        <v>26</v>
      </c>
      <c r="E711" t="str">
        <f>IF(MOD(D711,2)=0,"EVEN","ODD")</f>
        <v>EVEN</v>
      </c>
      <c r="F711" t="str">
        <f>IF(D711&lt;=18,"LOW (1-18)","HIGH (19-36)")</f>
        <v>HIGH (19-36)</v>
      </c>
      <c r="G711">
        <f>INT((D711-1)/6)+1</f>
        <v>5</v>
      </c>
      <c r="H711">
        <f>MOD(D711-1,6)+1</f>
        <v>2</v>
      </c>
      <c r="I711">
        <f>37-D711</f>
        <v>11</v>
      </c>
      <c r="J711">
        <f>ABS(D711-D712)</f>
        <v>2</v>
      </c>
      <c r="K711">
        <f>AVERAGE(D711:D715)</f>
        <v>26</v>
      </c>
      <c r="L711">
        <f>AVERAGE(D711:D730)</f>
        <v>26</v>
      </c>
      <c r="M711">
        <f>K711-L711</f>
        <v>0</v>
      </c>
      <c r="N711" t="str">
        <f>IF(K711&gt;L711,"HIGH ZONE BIAS",IF(K711&lt;L711,"LOW ZONE BIAS","EQUILIBRIUM"))</f>
        <v>EQUILIBRIUM</v>
      </c>
    </row>
    <row r="712">
      <c r="A712">
        <v>26859</v>
      </c>
      <c r="B712" t="str">
        <v>2026-04-24</v>
      </c>
      <c r="C712" t="str">
        <v>Midday</v>
      </c>
      <c r="D712">
        <v>24</v>
      </c>
      <c r="E712" t="str">
        <f>IF(MOD(D712,2)=0,"EVEN","ODD")</f>
        <v>EVEN</v>
      </c>
      <c r="F712" t="str">
        <f>IF(D712&lt;=18,"LOW (1-18)","HIGH (19-36)")</f>
        <v>HIGH (19-36)</v>
      </c>
      <c r="G712">
        <f>INT((D712-1)/6)+1</f>
        <v>4</v>
      </c>
      <c r="H712">
        <f>MOD(D712-1,6)+1</f>
        <v>6</v>
      </c>
      <c r="I712">
        <f>37-D712</f>
        <v>13</v>
      </c>
      <c r="J712">
        <f>ABS(D712-D713)</f>
        <v>13</v>
      </c>
      <c r="K712">
        <f>AVERAGE(D712:D716)</f>
        <v>24</v>
      </c>
      <c r="L712">
        <f>AVERAGE(D712:D731)</f>
        <v>24</v>
      </c>
      <c r="M712">
        <f>K712-L712</f>
        <v>0</v>
      </c>
      <c r="N712" t="str">
        <f>IF(K712&gt;L712,"HIGH ZONE BIAS",IF(K712&lt;L712,"LOW ZONE BIAS","EQUILIBRIUM"))</f>
        <v>EQUILIBRIUM</v>
      </c>
    </row>
    <row r="713">
      <c r="A713">
        <v>26858</v>
      </c>
      <c r="B713" t="str">
        <v>2026-04-24</v>
      </c>
      <c r="C713" t="str">
        <v>Morning</v>
      </c>
      <c r="D713">
        <v>11</v>
      </c>
      <c r="E713" t="str">
        <f>IF(MOD(D713,2)=0,"EVEN","ODD")</f>
        <v>ODD</v>
      </c>
      <c r="F713" t="str">
        <f>IF(D713&lt;=18,"LOW (1-18)","HIGH (19-36)")</f>
        <v>LOW (1-18)</v>
      </c>
      <c r="G713">
        <f>INT((D713-1)/6)+1</f>
        <v>2</v>
      </c>
      <c r="H713">
        <f>MOD(D713-1,6)+1</f>
        <v>5</v>
      </c>
      <c r="I713">
        <f>37-D713</f>
        <v>26</v>
      </c>
      <c r="J713">
        <f>ABS(D713-D714)</f>
        <v>1</v>
      </c>
      <c r="K713">
        <f>AVERAGE(D713:D717)</f>
        <v>11</v>
      </c>
      <c r="L713">
        <f>AVERAGE(D713:D732)</f>
        <v>11</v>
      </c>
      <c r="M713">
        <f>K713-L713</f>
        <v>0</v>
      </c>
      <c r="N713" t="str">
        <f>IF(K713&gt;L713,"HIGH ZONE BIAS",IF(K713&lt;L713,"LOW ZONE BIAS","EQUILIBRIUM"))</f>
        <v>EQUILIBRIUM</v>
      </c>
    </row>
    <row r="714">
      <c r="A714">
        <v>26857</v>
      </c>
      <c r="B714" t="str">
        <v>2026-04-23</v>
      </c>
      <c r="C714" t="str">
        <v>Evening</v>
      </c>
      <c r="D714">
        <v>10</v>
      </c>
      <c r="E714" t="str">
        <f>IF(MOD(D714,2)=0,"EVEN","ODD")</f>
        <v>EVEN</v>
      </c>
      <c r="F714" t="str">
        <f>IF(D714&lt;=18,"LOW (1-18)","HIGH (19-36)")</f>
        <v>LOW (1-18)</v>
      </c>
      <c r="G714">
        <f>INT((D714-1)/6)+1</f>
        <v>2</v>
      </c>
      <c r="H714">
        <f>MOD(D714-1,6)+1</f>
        <v>4</v>
      </c>
      <c r="I714">
        <f>37-D714</f>
        <v>27</v>
      </c>
      <c r="J714">
        <f>ABS(D714-D715)</f>
        <v>7</v>
      </c>
      <c r="K714">
        <f>AVERAGE(D714:D718)</f>
        <v>10</v>
      </c>
      <c r="L714">
        <f>AVERAGE(D714:D733)</f>
        <v>10</v>
      </c>
      <c r="M714">
        <f>K714-L714</f>
        <v>0</v>
      </c>
      <c r="N714" t="str">
        <f>IF(K714&gt;L714,"HIGH ZONE BIAS",IF(K714&lt;L714,"LOW ZONE BIAS","EQUILIBRIUM"))</f>
        <v>EQUILIBRIUM</v>
      </c>
    </row>
    <row r="715">
      <c r="A715">
        <v>26856</v>
      </c>
      <c r="B715" t="str">
        <v>2026-04-23</v>
      </c>
      <c r="C715" t="str">
        <v>Afternoon</v>
      </c>
      <c r="D715">
        <v>17</v>
      </c>
      <c r="E715" t="str">
        <f>IF(MOD(D715,2)=0,"EVEN","ODD")</f>
        <v>ODD</v>
      </c>
      <c r="F715" t="str">
        <f>IF(D715&lt;=18,"LOW (1-18)","HIGH (19-36)")</f>
        <v>LOW (1-18)</v>
      </c>
      <c r="G715">
        <f>INT((D715-1)/6)+1</f>
        <v>3</v>
      </c>
      <c r="H715">
        <f>MOD(D715-1,6)+1</f>
        <v>5</v>
      </c>
      <c r="I715">
        <f>37-D715</f>
        <v>20</v>
      </c>
      <c r="J715">
        <f>ABS(D715-D716)</f>
        <v>14</v>
      </c>
      <c r="K715">
        <f>AVERAGE(D715:D719)</f>
        <v>17</v>
      </c>
      <c r="L715">
        <f>AVERAGE(D715:D734)</f>
        <v>17</v>
      </c>
      <c r="M715">
        <f>K715-L715</f>
        <v>0</v>
      </c>
      <c r="N715" t="str">
        <f>IF(K715&gt;L715,"HIGH ZONE BIAS",IF(K715&lt;L715,"LOW ZONE BIAS","EQUILIBRIUM"))</f>
        <v>EQUILIBRIUM</v>
      </c>
    </row>
    <row r="716">
      <c r="A716">
        <v>26855</v>
      </c>
      <c r="B716" t="str">
        <v>2026-04-23</v>
      </c>
      <c r="C716" t="str">
        <v>Midday</v>
      </c>
      <c r="D716">
        <v>31</v>
      </c>
      <c r="E716" t="str">
        <f>IF(MOD(D716,2)=0,"EVEN","ODD")</f>
        <v>ODD</v>
      </c>
      <c r="F716" t="str">
        <f>IF(D716&lt;=18,"LOW (1-18)","HIGH (19-36)")</f>
        <v>HIGH (19-36)</v>
      </c>
      <c r="G716">
        <f>INT((D716-1)/6)+1</f>
        <v>6</v>
      </c>
      <c r="H716">
        <f>MOD(D716-1,6)+1</f>
        <v>1</v>
      </c>
      <c r="I716">
        <f>37-D716</f>
        <v>6</v>
      </c>
      <c r="J716">
        <f>ABS(D716-D717)</f>
        <v>22</v>
      </c>
      <c r="K716">
        <f>AVERAGE(D716:D720)</f>
        <v>31</v>
      </c>
      <c r="L716">
        <f>AVERAGE(D716:D735)</f>
        <v>31</v>
      </c>
      <c r="M716">
        <f>K716-L716</f>
        <v>0</v>
      </c>
      <c r="N716" t="str">
        <f>IF(K716&gt;L716,"HIGH ZONE BIAS",IF(K716&lt;L716,"LOW ZONE BIAS","EQUILIBRIUM"))</f>
        <v>EQUILIBRIUM</v>
      </c>
    </row>
    <row r="717">
      <c r="A717">
        <v>26854</v>
      </c>
      <c r="B717" t="str">
        <v>2026-04-23</v>
      </c>
      <c r="C717" t="str">
        <v>Morning</v>
      </c>
      <c r="D717">
        <v>9</v>
      </c>
      <c r="E717" t="str">
        <f>IF(MOD(D717,2)=0,"EVEN","ODD")</f>
        <v>ODD</v>
      </c>
      <c r="F717" t="str">
        <f>IF(D717&lt;=18,"LOW (1-18)","HIGH (19-36)")</f>
        <v>LOW (1-18)</v>
      </c>
      <c r="G717">
        <f>INT((D717-1)/6)+1</f>
        <v>2</v>
      </c>
      <c r="H717">
        <f>MOD(D717-1,6)+1</f>
        <v>3</v>
      </c>
      <c r="I717">
        <f>37-D717</f>
        <v>28</v>
      </c>
      <c r="J717">
        <f>ABS(D717-D718)</f>
        <v>5</v>
      </c>
      <c r="K717">
        <f>AVERAGE(D717:D721)</f>
        <v>9</v>
      </c>
      <c r="L717">
        <f>AVERAGE(D717:D736)</f>
        <v>9</v>
      </c>
      <c r="M717">
        <f>K717-L717</f>
        <v>0</v>
      </c>
      <c r="N717" t="str">
        <f>IF(K717&gt;L717,"HIGH ZONE BIAS",IF(K717&lt;L717,"LOW ZONE BIAS","EQUILIBRIUM"))</f>
        <v>EQUILIBRIUM</v>
      </c>
    </row>
    <row r="718">
      <c r="A718">
        <v>26853</v>
      </c>
      <c r="B718" t="str">
        <v>2026-04-22</v>
      </c>
      <c r="C718" t="str">
        <v>Evening</v>
      </c>
      <c r="D718">
        <v>4</v>
      </c>
      <c r="E718" t="str">
        <f>IF(MOD(D718,2)=0,"EVEN","ODD")</f>
        <v>EVEN</v>
      </c>
      <c r="F718" t="str">
        <f>IF(D718&lt;=18,"LOW (1-18)","HIGH (19-36)")</f>
        <v>LOW (1-18)</v>
      </c>
      <c r="G718">
        <f>INT((D718-1)/6)+1</f>
        <v>1</v>
      </c>
      <c r="H718">
        <f>MOD(D718-1,6)+1</f>
        <v>4</v>
      </c>
      <c r="I718">
        <f>37-D718</f>
        <v>33</v>
      </c>
      <c r="J718">
        <f>ABS(D718-D719)</f>
        <v>8</v>
      </c>
      <c r="K718">
        <f>AVERAGE(D718:D722)</f>
        <v>4</v>
      </c>
      <c r="L718">
        <f>AVERAGE(D718:D737)</f>
        <v>4</v>
      </c>
      <c r="M718">
        <f>K718-L718</f>
        <v>0</v>
      </c>
      <c r="N718" t="str">
        <f>IF(K718&gt;L718,"HIGH ZONE BIAS",IF(K718&lt;L718,"LOW ZONE BIAS","EQUILIBRIUM"))</f>
        <v>EQUILIBRIUM</v>
      </c>
    </row>
    <row r="719">
      <c r="A719">
        <v>26852</v>
      </c>
      <c r="B719" t="str">
        <v>2026-04-22</v>
      </c>
      <c r="C719" t="str">
        <v>Afternoon</v>
      </c>
      <c r="D719">
        <v>12</v>
      </c>
      <c r="E719" t="str">
        <f>IF(MOD(D719,2)=0,"EVEN","ODD")</f>
        <v>EVEN</v>
      </c>
      <c r="F719" t="str">
        <f>IF(D719&lt;=18,"LOW (1-18)","HIGH (19-36)")</f>
        <v>LOW (1-18)</v>
      </c>
      <c r="G719">
        <f>INT((D719-1)/6)+1</f>
        <v>2</v>
      </c>
      <c r="H719">
        <f>MOD(D719-1,6)+1</f>
        <v>6</v>
      </c>
      <c r="I719">
        <f>37-D719</f>
        <v>25</v>
      </c>
      <c r="J719">
        <f>ABS(D719-D720)</f>
        <v>21</v>
      </c>
      <c r="K719">
        <f>AVERAGE(D719:D723)</f>
        <v>12</v>
      </c>
      <c r="L719">
        <f>AVERAGE(D719:D738)</f>
        <v>12</v>
      </c>
      <c r="M719">
        <f>K719-L719</f>
        <v>0</v>
      </c>
      <c r="N719" t="str">
        <f>IF(K719&gt;L719,"HIGH ZONE BIAS",IF(K719&lt;L719,"LOW ZONE BIAS","EQUILIBRIUM"))</f>
        <v>EQUILIBRIUM</v>
      </c>
    </row>
    <row r="720">
      <c r="A720">
        <v>26851</v>
      </c>
      <c r="B720" t="str">
        <v>2026-04-22</v>
      </c>
      <c r="C720" t="str">
        <v>Midday</v>
      </c>
      <c r="D720">
        <v>33</v>
      </c>
      <c r="E720" t="str">
        <f>IF(MOD(D720,2)=0,"EVEN","ODD")</f>
        <v>ODD</v>
      </c>
      <c r="F720" t="str">
        <f>IF(D720&lt;=18,"LOW (1-18)","HIGH (19-36)")</f>
        <v>HIGH (19-36)</v>
      </c>
      <c r="G720">
        <f>INT((D720-1)/6)+1</f>
        <v>6</v>
      </c>
      <c r="H720">
        <f>MOD(D720-1,6)+1</f>
        <v>3</v>
      </c>
      <c r="I720">
        <f>37-D720</f>
        <v>4</v>
      </c>
      <c r="J720">
        <f>ABS(D720-D721)</f>
        <v>20</v>
      </c>
      <c r="K720">
        <f>AVERAGE(D720:D724)</f>
        <v>33</v>
      </c>
      <c r="L720">
        <f>AVERAGE(D720:D739)</f>
        <v>33</v>
      </c>
      <c r="M720">
        <f>K720-L720</f>
        <v>0</v>
      </c>
      <c r="N720" t="str">
        <f>IF(K720&gt;L720,"HIGH ZONE BIAS",IF(K720&lt;L720,"LOW ZONE BIAS","EQUILIBRIUM"))</f>
        <v>EQUILIBRIUM</v>
      </c>
    </row>
    <row r="721">
      <c r="A721">
        <v>26850</v>
      </c>
      <c r="B721" t="str">
        <v>2026-04-22</v>
      </c>
      <c r="C721" t="str">
        <v>Morning</v>
      </c>
      <c r="D721">
        <v>13</v>
      </c>
      <c r="E721" t="str">
        <f>IF(MOD(D721,2)=0,"EVEN","ODD")</f>
        <v>ODD</v>
      </c>
      <c r="F721" t="str">
        <f>IF(D721&lt;=18,"LOW (1-18)","HIGH (19-36)")</f>
        <v>LOW (1-18)</v>
      </c>
      <c r="G721">
        <f>INT((D721-1)/6)+1</f>
        <v>3</v>
      </c>
      <c r="H721">
        <f>MOD(D721-1,6)+1</f>
        <v>1</v>
      </c>
      <c r="I721">
        <f>37-D721</f>
        <v>24</v>
      </c>
      <c r="J721">
        <f>ABS(D721-D722)</f>
        <v>23</v>
      </c>
      <c r="K721">
        <f>AVERAGE(D721:D725)</f>
        <v>13</v>
      </c>
      <c r="L721">
        <f>AVERAGE(D721:D740)</f>
        <v>13</v>
      </c>
      <c r="M721">
        <f>K721-L721</f>
        <v>0</v>
      </c>
      <c r="N721" t="str">
        <f>IF(K721&gt;L721,"HIGH ZONE BIAS",IF(K721&lt;L721,"LOW ZONE BIAS","EQUILIBRIUM"))</f>
        <v>EQUILIBRIUM</v>
      </c>
    </row>
    <row r="722">
      <c r="A722">
        <v>26849</v>
      </c>
      <c r="B722" t="str">
        <v>2026-04-21</v>
      </c>
      <c r="C722" t="str">
        <v>Evening</v>
      </c>
      <c r="D722">
        <v>36</v>
      </c>
      <c r="E722" t="str">
        <f>IF(MOD(D722,2)=0,"EVEN","ODD")</f>
        <v>EVEN</v>
      </c>
      <c r="F722" t="str">
        <f>IF(D722&lt;=18,"LOW (1-18)","HIGH (19-36)")</f>
        <v>HIGH (19-36)</v>
      </c>
      <c r="G722">
        <f>INT((D722-1)/6)+1</f>
        <v>6</v>
      </c>
      <c r="H722">
        <f>MOD(D722-1,6)+1</f>
        <v>6</v>
      </c>
      <c r="I722">
        <f>37-D722</f>
        <v>1</v>
      </c>
      <c r="J722">
        <f>ABS(D722-D723)</f>
        <v>29</v>
      </c>
      <c r="K722">
        <f>AVERAGE(D722:D726)</f>
        <v>36</v>
      </c>
      <c r="L722">
        <f>AVERAGE(D722:D741)</f>
        <v>36</v>
      </c>
      <c r="M722">
        <f>K722-L722</f>
        <v>0</v>
      </c>
      <c r="N722" t="str">
        <f>IF(K722&gt;L722,"HIGH ZONE BIAS",IF(K722&lt;L722,"LOW ZONE BIAS","EQUILIBRIUM"))</f>
        <v>EQUILIBRIUM</v>
      </c>
    </row>
    <row r="723">
      <c r="A723">
        <v>26848</v>
      </c>
      <c r="B723" t="str">
        <v>2026-04-21</v>
      </c>
      <c r="C723" t="str">
        <v>Afternoon</v>
      </c>
      <c r="D723">
        <v>7</v>
      </c>
      <c r="E723" t="str">
        <f>IF(MOD(D723,2)=0,"EVEN","ODD")</f>
        <v>ODD</v>
      </c>
      <c r="F723" t="str">
        <f>IF(D723&lt;=18,"LOW (1-18)","HIGH (19-36)")</f>
        <v>LOW (1-18)</v>
      </c>
      <c r="G723">
        <f>INT((D723-1)/6)+1</f>
        <v>2</v>
      </c>
      <c r="H723">
        <f>MOD(D723-1,6)+1</f>
        <v>1</v>
      </c>
      <c r="I723">
        <f>37-D723</f>
        <v>30</v>
      </c>
      <c r="J723">
        <f>ABS(D723-D724)</f>
        <v>17</v>
      </c>
      <c r="K723">
        <f>AVERAGE(D723:D727)</f>
        <v>7</v>
      </c>
      <c r="L723">
        <f>AVERAGE(D723:D742)</f>
        <v>7</v>
      </c>
      <c r="M723">
        <f>K723-L723</f>
        <v>0</v>
      </c>
      <c r="N723" t="str">
        <f>IF(K723&gt;L723,"HIGH ZONE BIAS",IF(K723&lt;L723,"LOW ZONE BIAS","EQUILIBRIUM"))</f>
        <v>EQUILIBRIUM</v>
      </c>
    </row>
    <row r="724">
      <c r="A724">
        <v>26847</v>
      </c>
      <c r="B724" t="str">
        <v>2026-04-21</v>
      </c>
      <c r="C724" t="str">
        <v>Midday</v>
      </c>
      <c r="D724">
        <v>24</v>
      </c>
      <c r="E724" t="str">
        <f>IF(MOD(D724,2)=0,"EVEN","ODD")</f>
        <v>EVEN</v>
      </c>
      <c r="F724" t="str">
        <f>IF(D724&lt;=18,"LOW (1-18)","HIGH (19-36)")</f>
        <v>HIGH (19-36)</v>
      </c>
      <c r="G724">
        <f>INT((D724-1)/6)+1</f>
        <v>4</v>
      </c>
      <c r="H724">
        <f>MOD(D724-1,6)+1</f>
        <v>6</v>
      </c>
      <c r="I724">
        <f>37-D724</f>
        <v>13</v>
      </c>
      <c r="J724">
        <f>ABS(D724-D725)</f>
        <v>0</v>
      </c>
      <c r="K724">
        <f>AVERAGE(D724:D728)</f>
        <v>24</v>
      </c>
      <c r="L724">
        <f>AVERAGE(D724:D743)</f>
        <v>24</v>
      </c>
      <c r="M724">
        <f>K724-L724</f>
        <v>0</v>
      </c>
      <c r="N724" t="str">
        <f>IF(K724&gt;L724,"HIGH ZONE BIAS",IF(K724&lt;L724,"LOW ZONE BIAS","EQUILIBRIUM"))</f>
        <v>EQUILIBRIUM</v>
      </c>
    </row>
    <row r="725">
      <c r="A725">
        <v>26846</v>
      </c>
      <c r="B725" t="str">
        <v>2026-04-21</v>
      </c>
      <c r="C725" t="str">
        <v>Morning</v>
      </c>
      <c r="D725">
        <v>24</v>
      </c>
      <c r="E725" t="str">
        <f>IF(MOD(D725,2)=0,"EVEN","ODD")</f>
        <v>EVEN</v>
      </c>
      <c r="F725" t="str">
        <f>IF(D725&lt;=18,"LOW (1-18)","HIGH (19-36)")</f>
        <v>HIGH (19-36)</v>
      </c>
      <c r="G725">
        <f>INT((D725-1)/6)+1</f>
        <v>4</v>
      </c>
      <c r="H725">
        <f>MOD(D725-1,6)+1</f>
        <v>6</v>
      </c>
      <c r="I725">
        <f>37-D725</f>
        <v>13</v>
      </c>
      <c r="J725">
        <f>ABS(D725-D726)</f>
        <v>8</v>
      </c>
      <c r="K725">
        <f>AVERAGE(D725:D729)</f>
        <v>24</v>
      </c>
      <c r="L725">
        <f>AVERAGE(D725:D744)</f>
        <v>24</v>
      </c>
      <c r="M725">
        <f>K725-L725</f>
        <v>0</v>
      </c>
      <c r="N725" t="str">
        <f>IF(K725&gt;L725,"HIGH ZONE BIAS",IF(K725&lt;L725,"LOW ZONE BIAS","EQUILIBRIUM"))</f>
        <v>EQUILIBRIUM</v>
      </c>
    </row>
    <row r="726">
      <c r="A726">
        <v>26845</v>
      </c>
      <c r="B726" t="str">
        <v>2026-04-20</v>
      </c>
      <c r="C726" t="str">
        <v>Evening</v>
      </c>
      <c r="D726">
        <v>32</v>
      </c>
      <c r="E726" t="str">
        <f>IF(MOD(D726,2)=0,"EVEN","ODD")</f>
        <v>EVEN</v>
      </c>
      <c r="F726" t="str">
        <f>IF(D726&lt;=18,"LOW (1-18)","HIGH (19-36)")</f>
        <v>HIGH (19-36)</v>
      </c>
      <c r="G726">
        <f>INT((D726-1)/6)+1</f>
        <v>6</v>
      </c>
      <c r="H726">
        <f>MOD(D726-1,6)+1</f>
        <v>2</v>
      </c>
      <c r="I726">
        <f>37-D726</f>
        <v>5</v>
      </c>
      <c r="J726">
        <f>ABS(D726-D727)</f>
        <v>3</v>
      </c>
      <c r="K726">
        <f>AVERAGE(D726:D730)</f>
        <v>32</v>
      </c>
      <c r="L726">
        <f>AVERAGE(D726:D745)</f>
        <v>32</v>
      </c>
      <c r="M726">
        <f>K726-L726</f>
        <v>0</v>
      </c>
      <c r="N726" t="str">
        <f>IF(K726&gt;L726,"HIGH ZONE BIAS",IF(K726&lt;L726,"LOW ZONE BIAS","EQUILIBRIUM"))</f>
        <v>EQUILIBRIUM</v>
      </c>
    </row>
    <row r="727">
      <c r="A727">
        <v>26844</v>
      </c>
      <c r="B727" t="str">
        <v>2026-04-20</v>
      </c>
      <c r="C727" t="str">
        <v>Afternoon</v>
      </c>
      <c r="D727">
        <v>29</v>
      </c>
      <c r="E727" t="str">
        <f>IF(MOD(D727,2)=0,"EVEN","ODD")</f>
        <v>ODD</v>
      </c>
      <c r="F727" t="str">
        <f>IF(D727&lt;=18,"LOW (1-18)","HIGH (19-36)")</f>
        <v>HIGH (19-36)</v>
      </c>
      <c r="G727">
        <f>INT((D727-1)/6)+1</f>
        <v>5</v>
      </c>
      <c r="H727">
        <f>MOD(D727-1,6)+1</f>
        <v>5</v>
      </c>
      <c r="I727">
        <f>37-D727</f>
        <v>8</v>
      </c>
      <c r="J727">
        <f>ABS(D727-D728)</f>
        <v>4</v>
      </c>
      <c r="K727">
        <f>AVERAGE(D727:D731)</f>
        <v>29</v>
      </c>
      <c r="L727">
        <f>AVERAGE(D727:D746)</f>
        <v>29</v>
      </c>
      <c r="M727">
        <f>K727-L727</f>
        <v>0</v>
      </c>
      <c r="N727" t="str">
        <f>IF(K727&gt;L727,"HIGH ZONE BIAS",IF(K727&lt;L727,"LOW ZONE BIAS","EQUILIBRIUM"))</f>
        <v>EQUILIBRIUM</v>
      </c>
    </row>
    <row r="728">
      <c r="A728">
        <v>26843</v>
      </c>
      <c r="B728" t="str">
        <v>2026-04-20</v>
      </c>
      <c r="C728" t="str">
        <v>Midday</v>
      </c>
      <c r="D728">
        <v>33</v>
      </c>
      <c r="E728" t="str">
        <f>IF(MOD(D728,2)=0,"EVEN","ODD")</f>
        <v>ODD</v>
      </c>
      <c r="F728" t="str">
        <f>IF(D728&lt;=18,"LOW (1-18)","HIGH (19-36)")</f>
        <v>HIGH (19-36)</v>
      </c>
      <c r="G728">
        <f>INT((D728-1)/6)+1</f>
        <v>6</v>
      </c>
      <c r="H728">
        <f>MOD(D728-1,6)+1</f>
        <v>3</v>
      </c>
      <c r="I728">
        <f>37-D728</f>
        <v>4</v>
      </c>
      <c r="J728">
        <f>ABS(D728-D729)</f>
        <v>17</v>
      </c>
      <c r="K728">
        <f>AVERAGE(D728:D732)</f>
        <v>33</v>
      </c>
      <c r="L728">
        <f>AVERAGE(D728:D747)</f>
        <v>33</v>
      </c>
      <c r="M728">
        <f>K728-L728</f>
        <v>0</v>
      </c>
      <c r="N728" t="str">
        <f>IF(K728&gt;L728,"HIGH ZONE BIAS",IF(K728&lt;L728,"LOW ZONE BIAS","EQUILIBRIUM"))</f>
        <v>EQUILIBRIUM</v>
      </c>
    </row>
    <row r="729">
      <c r="A729">
        <v>26842</v>
      </c>
      <c r="B729" t="str">
        <v>2026-04-20</v>
      </c>
      <c r="C729" t="str">
        <v>Morning</v>
      </c>
      <c r="D729">
        <v>16</v>
      </c>
      <c r="E729" t="str">
        <f>IF(MOD(D729,2)=0,"EVEN","ODD")</f>
        <v>EVEN</v>
      </c>
      <c r="F729" t="str">
        <f>IF(D729&lt;=18,"LOW (1-18)","HIGH (19-36)")</f>
        <v>LOW (1-18)</v>
      </c>
      <c r="G729">
        <f>INT((D729-1)/6)+1</f>
        <v>3</v>
      </c>
      <c r="H729">
        <f>MOD(D729-1,6)+1</f>
        <v>4</v>
      </c>
      <c r="I729">
        <f>37-D729</f>
        <v>21</v>
      </c>
      <c r="J729">
        <f>ABS(D729-D730)</f>
        <v>14</v>
      </c>
      <c r="K729">
        <f>AVERAGE(D729:D733)</f>
        <v>16</v>
      </c>
      <c r="L729">
        <f>AVERAGE(D729:D748)</f>
        <v>16</v>
      </c>
      <c r="M729">
        <f>K729-L729</f>
        <v>0</v>
      </c>
      <c r="N729" t="str">
        <f>IF(K729&gt;L729,"HIGH ZONE BIAS",IF(K729&lt;L729,"LOW ZONE BIAS","EQUILIBRIUM"))</f>
        <v>EQUILIBRIUM</v>
      </c>
    </row>
    <row r="730">
      <c r="A730">
        <v>26841</v>
      </c>
      <c r="B730" t="str">
        <v>2026-04-19</v>
      </c>
      <c r="C730" t="str">
        <v>Evening</v>
      </c>
      <c r="D730">
        <v>2</v>
      </c>
      <c r="E730" t="str">
        <f>IF(MOD(D730,2)=0,"EVEN","ODD")</f>
        <v>EVEN</v>
      </c>
      <c r="F730" t="str">
        <f>IF(D730&lt;=18,"LOW (1-18)","HIGH (19-36)")</f>
        <v>LOW (1-18)</v>
      </c>
      <c r="G730">
        <f>INT((D730-1)/6)+1</f>
        <v>1</v>
      </c>
      <c r="H730">
        <f>MOD(D730-1,6)+1</f>
        <v>2</v>
      </c>
      <c r="I730">
        <f>37-D730</f>
        <v>35</v>
      </c>
      <c r="J730">
        <f>ABS(D730-D731)</f>
        <v>16</v>
      </c>
      <c r="K730">
        <f>AVERAGE(D730:D734)</f>
        <v>2</v>
      </c>
      <c r="L730">
        <f>AVERAGE(D730:D749)</f>
        <v>2</v>
      </c>
      <c r="M730">
        <f>K730-L730</f>
        <v>0</v>
      </c>
      <c r="N730" t="str">
        <f>IF(K730&gt;L730,"HIGH ZONE BIAS",IF(K730&lt;L730,"LOW ZONE BIAS","EQUILIBRIUM"))</f>
        <v>EQUILIBRIUM</v>
      </c>
    </row>
    <row r="731">
      <c r="A731">
        <v>26840</v>
      </c>
      <c r="B731" t="str">
        <v>2026-04-19</v>
      </c>
      <c r="C731" t="str">
        <v>Afternoon</v>
      </c>
      <c r="D731">
        <v>18</v>
      </c>
      <c r="E731" t="str">
        <f>IF(MOD(D731,2)=0,"EVEN","ODD")</f>
        <v>EVEN</v>
      </c>
      <c r="F731" t="str">
        <f>IF(D731&lt;=18,"LOW (1-18)","HIGH (19-36)")</f>
        <v>LOW (1-18)</v>
      </c>
      <c r="G731">
        <f>INT((D731-1)/6)+1</f>
        <v>3</v>
      </c>
      <c r="H731">
        <f>MOD(D731-1,6)+1</f>
        <v>6</v>
      </c>
      <c r="I731">
        <f>37-D731</f>
        <v>19</v>
      </c>
      <c r="J731">
        <f>ABS(D731-D732)</f>
        <v>5</v>
      </c>
      <c r="K731">
        <f>AVERAGE(D731:D735)</f>
        <v>18</v>
      </c>
      <c r="L731">
        <f>AVERAGE(D731:D750)</f>
        <v>18</v>
      </c>
      <c r="M731">
        <f>K731-L731</f>
        <v>0</v>
      </c>
      <c r="N731" t="str">
        <f>IF(K731&gt;L731,"HIGH ZONE BIAS",IF(K731&lt;L731,"LOW ZONE BIAS","EQUILIBRIUM"))</f>
        <v>EQUILIBRIUM</v>
      </c>
    </row>
    <row r="732">
      <c r="A732">
        <v>26839</v>
      </c>
      <c r="B732" t="str">
        <v>2026-04-19</v>
      </c>
      <c r="C732" t="str">
        <v>Midday</v>
      </c>
      <c r="D732">
        <v>13</v>
      </c>
      <c r="E732" t="str">
        <f>IF(MOD(D732,2)=0,"EVEN","ODD")</f>
        <v>ODD</v>
      </c>
      <c r="F732" t="str">
        <f>IF(D732&lt;=18,"LOW (1-18)","HIGH (19-36)")</f>
        <v>LOW (1-18)</v>
      </c>
      <c r="G732">
        <f>INT((D732-1)/6)+1</f>
        <v>3</v>
      </c>
      <c r="H732">
        <f>MOD(D732-1,6)+1</f>
        <v>1</v>
      </c>
      <c r="I732">
        <f>37-D732</f>
        <v>24</v>
      </c>
      <c r="J732">
        <f>ABS(D732-D733)</f>
        <v>21</v>
      </c>
      <c r="K732">
        <f>AVERAGE(D732:D736)</f>
        <v>13</v>
      </c>
      <c r="L732">
        <f>AVERAGE(D732:D751)</f>
        <v>13</v>
      </c>
      <c r="M732">
        <f>K732-L732</f>
        <v>0</v>
      </c>
      <c r="N732" t="str">
        <f>IF(K732&gt;L732,"HIGH ZONE BIAS",IF(K732&lt;L732,"LOW ZONE BIAS","EQUILIBRIUM"))</f>
        <v>EQUILIBRIUM</v>
      </c>
    </row>
    <row r="733">
      <c r="A733">
        <v>26838</v>
      </c>
      <c r="B733" t="str">
        <v>2026-04-19</v>
      </c>
      <c r="C733" t="str">
        <v>Morning</v>
      </c>
      <c r="D733">
        <v>34</v>
      </c>
      <c r="E733" t="str">
        <f>IF(MOD(D733,2)=0,"EVEN","ODD")</f>
        <v>EVEN</v>
      </c>
      <c r="F733" t="str">
        <f>IF(D733&lt;=18,"LOW (1-18)","HIGH (19-36)")</f>
        <v>HIGH (19-36)</v>
      </c>
      <c r="G733">
        <f>INT((D733-1)/6)+1</f>
        <v>6</v>
      </c>
      <c r="H733">
        <f>MOD(D733-1,6)+1</f>
        <v>4</v>
      </c>
      <c r="I733">
        <f>37-D733</f>
        <v>3</v>
      </c>
      <c r="J733">
        <f>ABS(D733-D734)</f>
        <v>31</v>
      </c>
      <c r="K733">
        <f>AVERAGE(D733:D737)</f>
        <v>34</v>
      </c>
      <c r="L733">
        <f>AVERAGE(D733:D752)</f>
        <v>34</v>
      </c>
      <c r="M733">
        <f>K733-L733</f>
        <v>0</v>
      </c>
      <c r="N733" t="str">
        <f>IF(K733&gt;L733,"HIGH ZONE BIAS",IF(K733&lt;L733,"LOW ZONE BIAS","EQUILIBRIUM"))</f>
        <v>EQUILIBRIUM</v>
      </c>
    </row>
    <row r="734">
      <c r="A734">
        <v>26837</v>
      </c>
      <c r="B734" t="str">
        <v>2026-04-18</v>
      </c>
      <c r="C734" t="str">
        <v>Evening</v>
      </c>
      <c r="D734">
        <v>3</v>
      </c>
      <c r="E734" t="str">
        <f>IF(MOD(D734,2)=0,"EVEN","ODD")</f>
        <v>ODD</v>
      </c>
      <c r="F734" t="str">
        <f>IF(D734&lt;=18,"LOW (1-18)","HIGH (19-36)")</f>
        <v>LOW (1-18)</v>
      </c>
      <c r="G734">
        <f>INT((D734-1)/6)+1</f>
        <v>1</v>
      </c>
      <c r="H734">
        <f>MOD(D734-1,6)+1</f>
        <v>3</v>
      </c>
      <c r="I734">
        <f>37-D734</f>
        <v>34</v>
      </c>
      <c r="J734">
        <f>ABS(D734-D735)</f>
        <v>14</v>
      </c>
      <c r="K734">
        <f>AVERAGE(D734:D738)</f>
        <v>3</v>
      </c>
      <c r="L734">
        <f>AVERAGE(D734:D753)</f>
        <v>3</v>
      </c>
      <c r="M734">
        <f>K734-L734</f>
        <v>0</v>
      </c>
      <c r="N734" t="str">
        <f>IF(K734&gt;L734,"HIGH ZONE BIAS",IF(K734&lt;L734,"LOW ZONE BIAS","EQUILIBRIUM"))</f>
        <v>EQUILIBRIUM</v>
      </c>
    </row>
    <row r="735">
      <c r="A735">
        <v>26836</v>
      </c>
      <c r="B735" t="str">
        <v>2026-04-18</v>
      </c>
      <c r="C735" t="str">
        <v>Afternoon</v>
      </c>
      <c r="D735">
        <v>17</v>
      </c>
      <c r="E735" t="str">
        <f>IF(MOD(D735,2)=0,"EVEN","ODD")</f>
        <v>ODD</v>
      </c>
      <c r="F735" t="str">
        <f>IF(D735&lt;=18,"LOW (1-18)","HIGH (19-36)")</f>
        <v>LOW (1-18)</v>
      </c>
      <c r="G735">
        <f>INT((D735-1)/6)+1</f>
        <v>3</v>
      </c>
      <c r="H735">
        <f>MOD(D735-1,6)+1</f>
        <v>5</v>
      </c>
      <c r="I735">
        <f>37-D735</f>
        <v>20</v>
      </c>
      <c r="J735">
        <f>ABS(D735-D736)</f>
        <v>5</v>
      </c>
      <c r="K735">
        <f>AVERAGE(D735:D739)</f>
        <v>17</v>
      </c>
      <c r="L735">
        <f>AVERAGE(D735:D754)</f>
        <v>17</v>
      </c>
      <c r="M735">
        <f>K735-L735</f>
        <v>0</v>
      </c>
      <c r="N735" t="str">
        <f>IF(K735&gt;L735,"HIGH ZONE BIAS",IF(K735&lt;L735,"LOW ZONE BIAS","EQUILIBRIUM"))</f>
        <v>EQUILIBRIUM</v>
      </c>
    </row>
    <row r="736">
      <c r="A736">
        <v>26835</v>
      </c>
      <c r="B736" t="str">
        <v>2026-04-18</v>
      </c>
      <c r="C736" t="str">
        <v>Midday</v>
      </c>
      <c r="D736">
        <v>22</v>
      </c>
      <c r="E736" t="str">
        <f>IF(MOD(D736,2)=0,"EVEN","ODD")</f>
        <v>EVEN</v>
      </c>
      <c r="F736" t="str">
        <f>IF(D736&lt;=18,"LOW (1-18)","HIGH (19-36)")</f>
        <v>HIGH (19-36)</v>
      </c>
      <c r="G736">
        <f>INT((D736-1)/6)+1</f>
        <v>4</v>
      </c>
      <c r="H736">
        <f>MOD(D736-1,6)+1</f>
        <v>4</v>
      </c>
      <c r="I736">
        <f>37-D736</f>
        <v>15</v>
      </c>
      <c r="J736">
        <f>ABS(D736-D737)</f>
        <v>2</v>
      </c>
      <c r="K736">
        <f>AVERAGE(D736:D740)</f>
        <v>22</v>
      </c>
      <c r="L736">
        <f>AVERAGE(D736:D755)</f>
        <v>22</v>
      </c>
      <c r="M736">
        <f>K736-L736</f>
        <v>0</v>
      </c>
      <c r="N736" t="str">
        <f>IF(K736&gt;L736,"HIGH ZONE BIAS",IF(K736&lt;L736,"LOW ZONE BIAS","EQUILIBRIUM"))</f>
        <v>EQUILIBRIUM</v>
      </c>
    </row>
    <row r="737">
      <c r="A737">
        <v>26834</v>
      </c>
      <c r="B737" t="str">
        <v>2026-04-18</v>
      </c>
      <c r="C737" t="str">
        <v>Morning</v>
      </c>
      <c r="D737">
        <v>24</v>
      </c>
      <c r="E737" t="str">
        <f>IF(MOD(D737,2)=0,"EVEN","ODD")</f>
        <v>EVEN</v>
      </c>
      <c r="F737" t="str">
        <f>IF(D737&lt;=18,"LOW (1-18)","HIGH (19-36)")</f>
        <v>HIGH (19-36)</v>
      </c>
      <c r="G737">
        <f>INT((D737-1)/6)+1</f>
        <v>4</v>
      </c>
      <c r="H737">
        <f>MOD(D737-1,6)+1</f>
        <v>6</v>
      </c>
      <c r="I737">
        <f>37-D737</f>
        <v>13</v>
      </c>
      <c r="J737">
        <f>ABS(D737-D738)</f>
        <v>14</v>
      </c>
      <c r="K737">
        <f>AVERAGE(D737:D741)</f>
        <v>24</v>
      </c>
      <c r="L737">
        <f>AVERAGE(D737:D756)</f>
        <v>24</v>
      </c>
      <c r="M737">
        <f>K737-L737</f>
        <v>0</v>
      </c>
      <c r="N737" t="str">
        <f>IF(K737&gt;L737,"HIGH ZONE BIAS",IF(K737&lt;L737,"LOW ZONE BIAS","EQUILIBRIUM"))</f>
        <v>EQUILIBRIUM</v>
      </c>
    </row>
    <row r="738">
      <c r="A738">
        <v>26833</v>
      </c>
      <c r="B738" t="str">
        <v>2026-04-17</v>
      </c>
      <c r="C738" t="str">
        <v>Evening</v>
      </c>
      <c r="D738">
        <v>10</v>
      </c>
      <c r="E738" t="str">
        <f>IF(MOD(D738,2)=0,"EVEN","ODD")</f>
        <v>EVEN</v>
      </c>
      <c r="F738" t="str">
        <f>IF(D738&lt;=18,"LOW (1-18)","HIGH (19-36)")</f>
        <v>LOW (1-18)</v>
      </c>
      <c r="G738">
        <f>INT((D738-1)/6)+1</f>
        <v>2</v>
      </c>
      <c r="H738">
        <f>MOD(D738-1,6)+1</f>
        <v>4</v>
      </c>
      <c r="I738">
        <f>37-D738</f>
        <v>27</v>
      </c>
      <c r="J738">
        <f>ABS(D738-D739)</f>
        <v>1</v>
      </c>
      <c r="K738">
        <f>AVERAGE(D738:D742)</f>
        <v>10</v>
      </c>
      <c r="L738">
        <f>AVERAGE(D738:D757)</f>
        <v>10</v>
      </c>
      <c r="M738">
        <f>K738-L738</f>
        <v>0</v>
      </c>
      <c r="N738" t="str">
        <f>IF(K738&gt;L738,"HIGH ZONE BIAS",IF(K738&lt;L738,"LOW ZONE BIAS","EQUILIBRIUM"))</f>
        <v>EQUILIBRIUM</v>
      </c>
    </row>
    <row r="739">
      <c r="A739">
        <v>26832</v>
      </c>
      <c r="B739" t="str">
        <v>2026-04-17</v>
      </c>
      <c r="C739" t="str">
        <v>Afternoon</v>
      </c>
      <c r="D739">
        <v>11</v>
      </c>
      <c r="E739" t="str">
        <f>IF(MOD(D739,2)=0,"EVEN","ODD")</f>
        <v>ODD</v>
      </c>
      <c r="F739" t="str">
        <f>IF(D739&lt;=18,"LOW (1-18)","HIGH (19-36)")</f>
        <v>LOW (1-18)</v>
      </c>
      <c r="G739">
        <f>INT((D739-1)/6)+1</f>
        <v>2</v>
      </c>
      <c r="H739">
        <f>MOD(D739-1,6)+1</f>
        <v>5</v>
      </c>
      <c r="I739">
        <f>37-D739</f>
        <v>26</v>
      </c>
      <c r="J739">
        <f>ABS(D739-D740)</f>
        <v>19</v>
      </c>
      <c r="K739">
        <f>AVERAGE(D739:D743)</f>
        <v>11</v>
      </c>
      <c r="L739">
        <f>AVERAGE(D739:D758)</f>
        <v>11</v>
      </c>
      <c r="M739">
        <f>K739-L739</f>
        <v>0</v>
      </c>
      <c r="N739" t="str">
        <f>IF(K739&gt;L739,"HIGH ZONE BIAS",IF(K739&lt;L739,"LOW ZONE BIAS","EQUILIBRIUM"))</f>
        <v>EQUILIBRIUM</v>
      </c>
    </row>
    <row r="740">
      <c r="A740">
        <v>26831</v>
      </c>
      <c r="B740" t="str">
        <v>2026-04-17</v>
      </c>
      <c r="C740" t="str">
        <v>Midday</v>
      </c>
      <c r="D740">
        <v>30</v>
      </c>
      <c r="E740" t="str">
        <f>IF(MOD(D740,2)=0,"EVEN","ODD")</f>
        <v>EVEN</v>
      </c>
      <c r="F740" t="str">
        <f>IF(D740&lt;=18,"LOW (1-18)","HIGH (19-36)")</f>
        <v>HIGH (19-36)</v>
      </c>
      <c r="G740">
        <f>INT((D740-1)/6)+1</f>
        <v>5</v>
      </c>
      <c r="H740">
        <f>MOD(D740-1,6)+1</f>
        <v>6</v>
      </c>
      <c r="I740">
        <f>37-D740</f>
        <v>7</v>
      </c>
      <c r="J740">
        <f>ABS(D740-D741)</f>
        <v>4</v>
      </c>
      <c r="K740">
        <f>AVERAGE(D740:D744)</f>
        <v>30</v>
      </c>
      <c r="L740">
        <f>AVERAGE(D740:D759)</f>
        <v>30</v>
      </c>
      <c r="M740">
        <f>K740-L740</f>
        <v>0</v>
      </c>
      <c r="N740" t="str">
        <f>IF(K740&gt;L740,"HIGH ZONE BIAS",IF(K740&lt;L740,"LOW ZONE BIAS","EQUILIBRIUM"))</f>
        <v>EQUILIBRIUM</v>
      </c>
    </row>
    <row r="741">
      <c r="A741">
        <v>26830</v>
      </c>
      <c r="B741" t="str">
        <v>2026-04-17</v>
      </c>
      <c r="C741" t="str">
        <v>Morning</v>
      </c>
      <c r="D741">
        <v>34</v>
      </c>
      <c r="E741" t="str">
        <f>IF(MOD(D741,2)=0,"EVEN","ODD")</f>
        <v>EVEN</v>
      </c>
      <c r="F741" t="str">
        <f>IF(D741&lt;=18,"LOW (1-18)","HIGH (19-36)")</f>
        <v>HIGH (19-36)</v>
      </c>
      <c r="G741">
        <f>INT((D741-1)/6)+1</f>
        <v>6</v>
      </c>
      <c r="H741">
        <f>MOD(D741-1,6)+1</f>
        <v>4</v>
      </c>
      <c r="I741">
        <f>37-D741</f>
        <v>3</v>
      </c>
      <c r="J741">
        <f>ABS(D741-D742)</f>
        <v>6</v>
      </c>
      <c r="K741">
        <f>AVERAGE(D741:D745)</f>
        <v>34</v>
      </c>
      <c r="L741">
        <f>AVERAGE(D741:D760)</f>
        <v>34</v>
      </c>
      <c r="M741">
        <f>K741-L741</f>
        <v>0</v>
      </c>
      <c r="N741" t="str">
        <f>IF(K741&gt;L741,"HIGH ZONE BIAS",IF(K741&lt;L741,"LOW ZONE BIAS","EQUILIBRIUM"))</f>
        <v>EQUILIBRIUM</v>
      </c>
    </row>
    <row r="742">
      <c r="A742">
        <v>26829</v>
      </c>
      <c r="B742" t="str">
        <v>2026-04-16</v>
      </c>
      <c r="C742" t="str">
        <v>Evening</v>
      </c>
      <c r="D742">
        <v>28</v>
      </c>
      <c r="E742" t="str">
        <f>IF(MOD(D742,2)=0,"EVEN","ODD")</f>
        <v>EVEN</v>
      </c>
      <c r="F742" t="str">
        <f>IF(D742&lt;=18,"LOW (1-18)","HIGH (19-36)")</f>
        <v>HIGH (19-36)</v>
      </c>
      <c r="G742">
        <f>INT((D742-1)/6)+1</f>
        <v>5</v>
      </c>
      <c r="H742">
        <f>MOD(D742-1,6)+1</f>
        <v>4</v>
      </c>
      <c r="I742">
        <f>37-D742</f>
        <v>9</v>
      </c>
      <c r="J742">
        <f>ABS(D742-D743)</f>
        <v>21</v>
      </c>
      <c r="K742">
        <f>AVERAGE(D742:D746)</f>
        <v>28</v>
      </c>
      <c r="L742">
        <f>AVERAGE(D742:D761)</f>
        <v>28</v>
      </c>
      <c r="M742">
        <f>K742-L742</f>
        <v>0</v>
      </c>
      <c r="N742" t="str">
        <f>IF(K742&gt;L742,"HIGH ZONE BIAS",IF(K742&lt;L742,"LOW ZONE BIAS","EQUILIBRIUM"))</f>
        <v>EQUILIBRIUM</v>
      </c>
    </row>
    <row r="743">
      <c r="A743">
        <v>26828</v>
      </c>
      <c r="B743" t="str">
        <v>2026-04-16</v>
      </c>
      <c r="C743" t="str">
        <v>Afternoon</v>
      </c>
      <c r="D743">
        <v>7</v>
      </c>
      <c r="E743" t="str">
        <f>IF(MOD(D743,2)=0,"EVEN","ODD")</f>
        <v>ODD</v>
      </c>
      <c r="F743" t="str">
        <f>IF(D743&lt;=18,"LOW (1-18)","HIGH (19-36)")</f>
        <v>LOW (1-18)</v>
      </c>
      <c r="G743">
        <f>INT((D743-1)/6)+1</f>
        <v>2</v>
      </c>
      <c r="H743">
        <f>MOD(D743-1,6)+1</f>
        <v>1</v>
      </c>
      <c r="I743">
        <f>37-D743</f>
        <v>30</v>
      </c>
      <c r="J743">
        <f>ABS(D743-D744)</f>
        <v>27</v>
      </c>
      <c r="K743">
        <f>AVERAGE(D743:D747)</f>
        <v>7</v>
      </c>
      <c r="L743">
        <f>AVERAGE(D743:D762)</f>
        <v>7</v>
      </c>
      <c r="M743">
        <f>K743-L743</f>
        <v>0</v>
      </c>
      <c r="N743" t="str">
        <f>IF(K743&gt;L743,"HIGH ZONE BIAS",IF(K743&lt;L743,"LOW ZONE BIAS","EQUILIBRIUM"))</f>
        <v>EQUILIBRIUM</v>
      </c>
    </row>
    <row r="744">
      <c r="A744">
        <v>26827</v>
      </c>
      <c r="B744" t="str">
        <v>2026-04-16</v>
      </c>
      <c r="C744" t="str">
        <v>Midday</v>
      </c>
      <c r="D744">
        <v>34</v>
      </c>
      <c r="E744" t="str">
        <f>IF(MOD(D744,2)=0,"EVEN","ODD")</f>
        <v>EVEN</v>
      </c>
      <c r="F744" t="str">
        <f>IF(D744&lt;=18,"LOW (1-18)","HIGH (19-36)")</f>
        <v>HIGH (19-36)</v>
      </c>
      <c r="G744">
        <f>INT((D744-1)/6)+1</f>
        <v>6</v>
      </c>
      <c r="H744">
        <f>MOD(D744-1,6)+1</f>
        <v>4</v>
      </c>
      <c r="I744">
        <f>37-D744</f>
        <v>3</v>
      </c>
      <c r="J744">
        <f>ABS(D744-D745)</f>
        <v>11</v>
      </c>
      <c r="K744">
        <f>AVERAGE(D744:D748)</f>
        <v>34</v>
      </c>
      <c r="L744">
        <f>AVERAGE(D744:D763)</f>
        <v>34</v>
      </c>
      <c r="M744">
        <f>K744-L744</f>
        <v>0</v>
      </c>
      <c r="N744" t="str">
        <f>IF(K744&gt;L744,"HIGH ZONE BIAS",IF(K744&lt;L744,"LOW ZONE BIAS","EQUILIBRIUM"))</f>
        <v>EQUILIBRIUM</v>
      </c>
    </row>
    <row r="745">
      <c r="A745">
        <v>26826</v>
      </c>
      <c r="B745" t="str">
        <v>2026-04-16</v>
      </c>
      <c r="C745" t="str">
        <v>Morning</v>
      </c>
      <c r="D745">
        <v>23</v>
      </c>
      <c r="E745" t="str">
        <f>IF(MOD(D745,2)=0,"EVEN","ODD")</f>
        <v>ODD</v>
      </c>
      <c r="F745" t="str">
        <f>IF(D745&lt;=18,"LOW (1-18)","HIGH (19-36)")</f>
        <v>HIGH (19-36)</v>
      </c>
      <c r="G745">
        <f>INT((D745-1)/6)+1</f>
        <v>4</v>
      </c>
      <c r="H745">
        <f>MOD(D745-1,6)+1</f>
        <v>5</v>
      </c>
      <c r="I745">
        <f>37-D745</f>
        <v>14</v>
      </c>
      <c r="J745">
        <f>ABS(D745-D746)</f>
        <v>7</v>
      </c>
      <c r="K745">
        <f>AVERAGE(D745:D749)</f>
        <v>23</v>
      </c>
      <c r="L745">
        <f>AVERAGE(D745:D764)</f>
        <v>23</v>
      </c>
      <c r="M745">
        <f>K745-L745</f>
        <v>0</v>
      </c>
      <c r="N745" t="str">
        <f>IF(K745&gt;L745,"HIGH ZONE BIAS",IF(K745&lt;L745,"LOW ZONE BIAS","EQUILIBRIUM"))</f>
        <v>EQUILIBRIUM</v>
      </c>
    </row>
    <row r="746">
      <c r="A746">
        <v>26825</v>
      </c>
      <c r="B746" t="str">
        <v>2026-04-15</v>
      </c>
      <c r="C746" t="str">
        <v>Evening</v>
      </c>
      <c r="D746">
        <v>16</v>
      </c>
      <c r="E746" t="str">
        <f>IF(MOD(D746,2)=0,"EVEN","ODD")</f>
        <v>EVEN</v>
      </c>
      <c r="F746" t="str">
        <f>IF(D746&lt;=18,"LOW (1-18)","HIGH (19-36)")</f>
        <v>LOW (1-18)</v>
      </c>
      <c r="G746">
        <f>INT((D746-1)/6)+1</f>
        <v>3</v>
      </c>
      <c r="H746">
        <f>MOD(D746-1,6)+1</f>
        <v>4</v>
      </c>
      <c r="I746">
        <f>37-D746</f>
        <v>21</v>
      </c>
      <c r="J746">
        <f>ABS(D746-D747)</f>
        <v>0</v>
      </c>
      <c r="K746">
        <f>AVERAGE(D746:D750)</f>
        <v>16</v>
      </c>
      <c r="L746">
        <f>AVERAGE(D746:D765)</f>
        <v>16</v>
      </c>
      <c r="M746">
        <f>K746-L746</f>
        <v>0</v>
      </c>
      <c r="N746" t="str">
        <f>IF(K746&gt;L746,"HIGH ZONE BIAS",IF(K746&lt;L746,"LOW ZONE BIAS","EQUILIBRIUM"))</f>
        <v>EQUILIBRIUM</v>
      </c>
    </row>
    <row r="747">
      <c r="A747">
        <v>26824</v>
      </c>
      <c r="B747" t="str">
        <v>2026-04-15</v>
      </c>
      <c r="C747" t="str">
        <v>Afternoon</v>
      </c>
      <c r="D747">
        <v>16</v>
      </c>
      <c r="E747" t="str">
        <f>IF(MOD(D747,2)=0,"EVEN","ODD")</f>
        <v>EVEN</v>
      </c>
      <c r="F747" t="str">
        <f>IF(D747&lt;=18,"LOW (1-18)","HIGH (19-36)")</f>
        <v>LOW (1-18)</v>
      </c>
      <c r="G747">
        <f>INT((D747-1)/6)+1</f>
        <v>3</v>
      </c>
      <c r="H747">
        <f>MOD(D747-1,6)+1</f>
        <v>4</v>
      </c>
      <c r="I747">
        <f>37-D747</f>
        <v>21</v>
      </c>
      <c r="J747">
        <f>ABS(D747-D748)</f>
        <v>12</v>
      </c>
      <c r="K747">
        <f>AVERAGE(D747:D751)</f>
        <v>16</v>
      </c>
      <c r="L747">
        <f>AVERAGE(D747:D766)</f>
        <v>16</v>
      </c>
      <c r="M747">
        <f>K747-L747</f>
        <v>0</v>
      </c>
      <c r="N747" t="str">
        <f>IF(K747&gt;L747,"HIGH ZONE BIAS",IF(K747&lt;L747,"LOW ZONE BIAS","EQUILIBRIUM"))</f>
        <v>EQUILIBRIUM</v>
      </c>
    </row>
    <row r="748">
      <c r="A748">
        <v>26823</v>
      </c>
      <c r="B748" t="str">
        <v>2026-04-15</v>
      </c>
      <c r="C748" t="str">
        <v>Midday</v>
      </c>
      <c r="D748">
        <v>4</v>
      </c>
      <c r="E748" t="str">
        <f>IF(MOD(D748,2)=0,"EVEN","ODD")</f>
        <v>EVEN</v>
      </c>
      <c r="F748" t="str">
        <f>IF(D748&lt;=18,"LOW (1-18)","HIGH (19-36)")</f>
        <v>LOW (1-18)</v>
      </c>
      <c r="G748">
        <f>INT((D748-1)/6)+1</f>
        <v>1</v>
      </c>
      <c r="H748">
        <f>MOD(D748-1,6)+1</f>
        <v>4</v>
      </c>
      <c r="I748">
        <f>37-D748</f>
        <v>33</v>
      </c>
      <c r="J748">
        <f>ABS(D748-D749)</f>
        <v>7</v>
      </c>
      <c r="K748">
        <f>AVERAGE(D748:D752)</f>
        <v>4</v>
      </c>
      <c r="L748">
        <f>AVERAGE(D748:D767)</f>
        <v>4</v>
      </c>
      <c r="M748">
        <f>K748-L748</f>
        <v>0</v>
      </c>
      <c r="N748" t="str">
        <f>IF(K748&gt;L748,"HIGH ZONE BIAS",IF(K748&lt;L748,"LOW ZONE BIAS","EQUILIBRIUM"))</f>
        <v>EQUILIBRIUM</v>
      </c>
    </row>
    <row r="749">
      <c r="A749">
        <v>26822</v>
      </c>
      <c r="B749" t="str">
        <v>2026-04-15</v>
      </c>
      <c r="C749" t="str">
        <v>Morning</v>
      </c>
      <c r="D749">
        <v>11</v>
      </c>
      <c r="E749" t="str">
        <f>IF(MOD(D749,2)=0,"EVEN","ODD")</f>
        <v>ODD</v>
      </c>
      <c r="F749" t="str">
        <f>IF(D749&lt;=18,"LOW (1-18)","HIGH (19-36)")</f>
        <v>LOW (1-18)</v>
      </c>
      <c r="G749">
        <f>INT((D749-1)/6)+1</f>
        <v>2</v>
      </c>
      <c r="H749">
        <f>MOD(D749-1,6)+1</f>
        <v>5</v>
      </c>
      <c r="I749">
        <f>37-D749</f>
        <v>26</v>
      </c>
      <c r="J749">
        <f>ABS(D749-D750)</f>
        <v>4</v>
      </c>
      <c r="K749">
        <f>AVERAGE(D749:D753)</f>
        <v>11</v>
      </c>
      <c r="L749">
        <f>AVERAGE(D749:D768)</f>
        <v>11</v>
      </c>
      <c r="M749">
        <f>K749-L749</f>
        <v>0</v>
      </c>
      <c r="N749" t="str">
        <f>IF(K749&gt;L749,"HIGH ZONE BIAS",IF(K749&lt;L749,"LOW ZONE BIAS","EQUILIBRIUM"))</f>
        <v>EQUILIBRIUM</v>
      </c>
    </row>
    <row r="750">
      <c r="A750">
        <v>26821</v>
      </c>
      <c r="B750" t="str">
        <v>2026-04-14</v>
      </c>
      <c r="C750" t="str">
        <v>Evening</v>
      </c>
      <c r="D750">
        <v>15</v>
      </c>
      <c r="E750" t="str">
        <f>IF(MOD(D750,2)=0,"EVEN","ODD")</f>
        <v>ODD</v>
      </c>
      <c r="F750" t="str">
        <f>IF(D750&lt;=18,"LOW (1-18)","HIGH (19-36)")</f>
        <v>LOW (1-18)</v>
      </c>
      <c r="G750">
        <f>INT((D750-1)/6)+1</f>
        <v>3</v>
      </c>
      <c r="H750">
        <f>MOD(D750-1,6)+1</f>
        <v>3</v>
      </c>
      <c r="I750">
        <f>37-D750</f>
        <v>22</v>
      </c>
      <c r="J750">
        <f>ABS(D750-D751)</f>
        <v>3</v>
      </c>
      <c r="K750">
        <f>AVERAGE(D750:D754)</f>
        <v>15</v>
      </c>
      <c r="L750">
        <f>AVERAGE(D750:D769)</f>
        <v>15</v>
      </c>
      <c r="M750">
        <f>K750-L750</f>
        <v>0</v>
      </c>
      <c r="N750" t="str">
        <f>IF(K750&gt;L750,"HIGH ZONE BIAS",IF(K750&lt;L750,"LOW ZONE BIAS","EQUILIBRIUM"))</f>
        <v>EQUILIBRIUM</v>
      </c>
    </row>
    <row r="751">
      <c r="A751">
        <v>26820</v>
      </c>
      <c r="B751" t="str">
        <v>2026-04-14</v>
      </c>
      <c r="C751" t="str">
        <v>Afternoon</v>
      </c>
      <c r="D751">
        <v>12</v>
      </c>
      <c r="E751" t="str">
        <f>IF(MOD(D751,2)=0,"EVEN","ODD")</f>
        <v>EVEN</v>
      </c>
      <c r="F751" t="str">
        <f>IF(D751&lt;=18,"LOW (1-18)","HIGH (19-36)")</f>
        <v>LOW (1-18)</v>
      </c>
      <c r="G751">
        <f>INT((D751-1)/6)+1</f>
        <v>2</v>
      </c>
      <c r="H751">
        <f>MOD(D751-1,6)+1</f>
        <v>6</v>
      </c>
      <c r="I751">
        <f>37-D751</f>
        <v>25</v>
      </c>
      <c r="J751">
        <f>ABS(D751-D752)</f>
        <v>7</v>
      </c>
      <c r="K751">
        <f>AVERAGE(D751:D755)</f>
        <v>12</v>
      </c>
      <c r="L751">
        <f>AVERAGE(D751:D770)</f>
        <v>12</v>
      </c>
      <c r="M751">
        <f>K751-L751</f>
        <v>0</v>
      </c>
      <c r="N751" t="str">
        <f>IF(K751&gt;L751,"HIGH ZONE BIAS",IF(K751&lt;L751,"LOW ZONE BIAS","EQUILIBRIUM"))</f>
        <v>EQUILIBRIUM</v>
      </c>
    </row>
    <row r="752">
      <c r="A752">
        <v>26819</v>
      </c>
      <c r="B752" t="str">
        <v>2026-04-14</v>
      </c>
      <c r="C752" t="str">
        <v>Midday</v>
      </c>
      <c r="D752">
        <v>5</v>
      </c>
      <c r="E752" t="str">
        <f>IF(MOD(D752,2)=0,"EVEN","ODD")</f>
        <v>ODD</v>
      </c>
      <c r="F752" t="str">
        <f>IF(D752&lt;=18,"LOW (1-18)","HIGH (19-36)")</f>
        <v>LOW (1-18)</v>
      </c>
      <c r="G752">
        <f>INT((D752-1)/6)+1</f>
        <v>1</v>
      </c>
      <c r="H752">
        <f>MOD(D752-1,6)+1</f>
        <v>5</v>
      </c>
      <c r="I752">
        <f>37-D752</f>
        <v>32</v>
      </c>
      <c r="J752">
        <f>ABS(D752-D753)</f>
        <v>18</v>
      </c>
      <c r="K752">
        <f>AVERAGE(D752:D756)</f>
        <v>5</v>
      </c>
      <c r="L752">
        <f>AVERAGE(D752:D771)</f>
        <v>5</v>
      </c>
      <c r="M752">
        <f>K752-L752</f>
        <v>0</v>
      </c>
      <c r="N752" t="str">
        <f>IF(K752&gt;L752,"HIGH ZONE BIAS",IF(K752&lt;L752,"LOW ZONE BIAS","EQUILIBRIUM"))</f>
        <v>EQUILIBRIUM</v>
      </c>
    </row>
    <row r="753">
      <c r="A753">
        <v>26818</v>
      </c>
      <c r="B753" t="str">
        <v>2026-04-14</v>
      </c>
      <c r="C753" t="str">
        <v>Morning</v>
      </c>
      <c r="D753">
        <v>23</v>
      </c>
      <c r="E753" t="str">
        <f>IF(MOD(D753,2)=0,"EVEN","ODD")</f>
        <v>ODD</v>
      </c>
      <c r="F753" t="str">
        <f>IF(D753&lt;=18,"LOW (1-18)","HIGH (19-36)")</f>
        <v>HIGH (19-36)</v>
      </c>
      <c r="G753">
        <f>INT((D753-1)/6)+1</f>
        <v>4</v>
      </c>
      <c r="H753">
        <f>MOD(D753-1,6)+1</f>
        <v>5</v>
      </c>
      <c r="I753">
        <f>37-D753</f>
        <v>14</v>
      </c>
      <c r="J753">
        <f>ABS(D753-D754)</f>
        <v>2</v>
      </c>
      <c r="K753">
        <f>AVERAGE(D753:D757)</f>
        <v>23</v>
      </c>
      <c r="L753">
        <f>AVERAGE(D753:D772)</f>
        <v>23</v>
      </c>
      <c r="M753">
        <f>K753-L753</f>
        <v>0</v>
      </c>
      <c r="N753" t="str">
        <f>IF(K753&gt;L753,"HIGH ZONE BIAS",IF(K753&lt;L753,"LOW ZONE BIAS","EQUILIBRIUM"))</f>
        <v>EQUILIBRIUM</v>
      </c>
    </row>
    <row r="754">
      <c r="A754">
        <v>26817</v>
      </c>
      <c r="B754" t="str">
        <v>2026-04-13</v>
      </c>
      <c r="C754" t="str">
        <v>Evening</v>
      </c>
      <c r="D754">
        <v>21</v>
      </c>
      <c r="E754" t="str">
        <f>IF(MOD(D754,2)=0,"EVEN","ODD")</f>
        <v>ODD</v>
      </c>
      <c r="F754" t="str">
        <f>IF(D754&lt;=18,"LOW (1-18)","HIGH (19-36)")</f>
        <v>HIGH (19-36)</v>
      </c>
      <c r="G754">
        <f>INT((D754-1)/6)+1</f>
        <v>4</v>
      </c>
      <c r="H754">
        <f>MOD(D754-1,6)+1</f>
        <v>3</v>
      </c>
      <c r="I754">
        <f>37-D754</f>
        <v>16</v>
      </c>
      <c r="J754">
        <f>ABS(D754-D755)</f>
        <v>13</v>
      </c>
      <c r="K754">
        <f>AVERAGE(D754:D758)</f>
        <v>21</v>
      </c>
      <c r="L754">
        <f>AVERAGE(D754:D773)</f>
        <v>21</v>
      </c>
      <c r="M754">
        <f>K754-L754</f>
        <v>0</v>
      </c>
      <c r="N754" t="str">
        <f>IF(K754&gt;L754,"HIGH ZONE BIAS",IF(K754&lt;L754,"LOW ZONE BIAS","EQUILIBRIUM"))</f>
        <v>EQUILIBRIUM</v>
      </c>
    </row>
    <row r="755">
      <c r="A755">
        <v>26816</v>
      </c>
      <c r="B755" t="str">
        <v>2026-04-13</v>
      </c>
      <c r="C755" t="str">
        <v>Afternoon</v>
      </c>
      <c r="D755">
        <v>8</v>
      </c>
      <c r="E755" t="str">
        <f>IF(MOD(D755,2)=0,"EVEN","ODD")</f>
        <v>EVEN</v>
      </c>
      <c r="F755" t="str">
        <f>IF(D755&lt;=18,"LOW (1-18)","HIGH (19-36)")</f>
        <v>LOW (1-18)</v>
      </c>
      <c r="G755">
        <f>INT((D755-1)/6)+1</f>
        <v>2</v>
      </c>
      <c r="H755">
        <f>MOD(D755-1,6)+1</f>
        <v>2</v>
      </c>
      <c r="I755">
        <f>37-D755</f>
        <v>29</v>
      </c>
      <c r="J755">
        <f>ABS(D755-D756)</f>
        <v>19</v>
      </c>
      <c r="K755">
        <f>AVERAGE(D755:D759)</f>
        <v>8</v>
      </c>
      <c r="L755">
        <f>AVERAGE(D755:D774)</f>
        <v>8</v>
      </c>
      <c r="M755">
        <f>K755-L755</f>
        <v>0</v>
      </c>
      <c r="N755" t="str">
        <f>IF(K755&gt;L755,"HIGH ZONE BIAS",IF(K755&lt;L755,"LOW ZONE BIAS","EQUILIBRIUM"))</f>
        <v>EQUILIBRIUM</v>
      </c>
    </row>
    <row r="756">
      <c r="A756">
        <v>26815</v>
      </c>
      <c r="B756" t="str">
        <v>2026-04-13</v>
      </c>
      <c r="C756" t="str">
        <v>Midday</v>
      </c>
      <c r="D756">
        <v>27</v>
      </c>
      <c r="E756" t="str">
        <f>IF(MOD(D756,2)=0,"EVEN","ODD")</f>
        <v>ODD</v>
      </c>
      <c r="F756" t="str">
        <f>IF(D756&lt;=18,"LOW (1-18)","HIGH (19-36)")</f>
        <v>HIGH (19-36)</v>
      </c>
      <c r="G756">
        <f>INT((D756-1)/6)+1</f>
        <v>5</v>
      </c>
      <c r="H756">
        <f>MOD(D756-1,6)+1</f>
        <v>3</v>
      </c>
      <c r="I756">
        <f>37-D756</f>
        <v>10</v>
      </c>
      <c r="J756">
        <f>ABS(D756-D757)</f>
        <v>14</v>
      </c>
      <c r="K756">
        <f>AVERAGE(D756:D760)</f>
        <v>27</v>
      </c>
      <c r="L756">
        <f>AVERAGE(D756:D775)</f>
        <v>27</v>
      </c>
      <c r="M756">
        <f>K756-L756</f>
        <v>0</v>
      </c>
      <c r="N756" t="str">
        <f>IF(K756&gt;L756,"HIGH ZONE BIAS",IF(K756&lt;L756,"LOW ZONE BIAS","EQUILIBRIUM"))</f>
        <v>EQUILIBRIUM</v>
      </c>
    </row>
    <row r="757">
      <c r="A757">
        <v>26814</v>
      </c>
      <c r="B757" t="str">
        <v>2026-04-13</v>
      </c>
      <c r="C757" t="str">
        <v>Morning</v>
      </c>
      <c r="D757">
        <v>13</v>
      </c>
      <c r="E757" t="str">
        <f>IF(MOD(D757,2)=0,"EVEN","ODD")</f>
        <v>ODD</v>
      </c>
      <c r="F757" t="str">
        <f>IF(D757&lt;=18,"LOW (1-18)","HIGH (19-36)")</f>
        <v>LOW (1-18)</v>
      </c>
      <c r="G757">
        <f>INT((D757-1)/6)+1</f>
        <v>3</v>
      </c>
      <c r="H757">
        <f>MOD(D757-1,6)+1</f>
        <v>1</v>
      </c>
      <c r="I757">
        <f>37-D757</f>
        <v>24</v>
      </c>
      <c r="J757">
        <f>ABS(D757-D758)</f>
        <v>7</v>
      </c>
      <c r="K757">
        <f>AVERAGE(D757:D761)</f>
        <v>13</v>
      </c>
      <c r="L757">
        <f>AVERAGE(D757:D776)</f>
        <v>13</v>
      </c>
      <c r="M757">
        <f>K757-L757</f>
        <v>0</v>
      </c>
      <c r="N757" t="str">
        <f>IF(K757&gt;L757,"HIGH ZONE BIAS",IF(K757&lt;L757,"LOW ZONE BIAS","EQUILIBRIUM"))</f>
        <v>EQUILIBRIUM</v>
      </c>
    </row>
    <row r="758">
      <c r="A758">
        <v>26813</v>
      </c>
      <c r="B758" t="str">
        <v>2026-04-12</v>
      </c>
      <c r="C758" t="str">
        <v>Evening</v>
      </c>
      <c r="D758">
        <v>20</v>
      </c>
      <c r="E758" t="str">
        <f>IF(MOD(D758,2)=0,"EVEN","ODD")</f>
        <v>EVEN</v>
      </c>
      <c r="F758" t="str">
        <f>IF(D758&lt;=18,"LOW (1-18)","HIGH (19-36)")</f>
        <v>HIGH (19-36)</v>
      </c>
      <c r="G758">
        <f>INT((D758-1)/6)+1</f>
        <v>4</v>
      </c>
      <c r="H758">
        <f>MOD(D758-1,6)+1</f>
        <v>2</v>
      </c>
      <c r="I758">
        <f>37-D758</f>
        <v>17</v>
      </c>
      <c r="J758">
        <f>ABS(D758-D759)</f>
        <v>8</v>
      </c>
      <c r="K758">
        <f>AVERAGE(D758:D762)</f>
        <v>20</v>
      </c>
      <c r="L758">
        <f>AVERAGE(D758:D777)</f>
        <v>20</v>
      </c>
      <c r="M758">
        <f>K758-L758</f>
        <v>0</v>
      </c>
      <c r="N758" t="str">
        <f>IF(K758&gt;L758,"HIGH ZONE BIAS",IF(K758&lt;L758,"LOW ZONE BIAS","EQUILIBRIUM"))</f>
        <v>EQUILIBRIUM</v>
      </c>
    </row>
    <row r="759">
      <c r="A759">
        <v>26812</v>
      </c>
      <c r="B759" t="str">
        <v>2026-04-12</v>
      </c>
      <c r="C759" t="str">
        <v>Afternoon</v>
      </c>
      <c r="D759">
        <v>28</v>
      </c>
      <c r="E759" t="str">
        <f>IF(MOD(D759,2)=0,"EVEN","ODD")</f>
        <v>EVEN</v>
      </c>
      <c r="F759" t="str">
        <f>IF(D759&lt;=18,"LOW (1-18)","HIGH (19-36)")</f>
        <v>HIGH (19-36)</v>
      </c>
      <c r="G759">
        <f>INT((D759-1)/6)+1</f>
        <v>5</v>
      </c>
      <c r="H759">
        <f>MOD(D759-1,6)+1</f>
        <v>4</v>
      </c>
      <c r="I759">
        <f>37-D759</f>
        <v>9</v>
      </c>
      <c r="J759">
        <f>ABS(D759-D760)</f>
        <v>7</v>
      </c>
      <c r="K759">
        <f>AVERAGE(D759:D763)</f>
        <v>28</v>
      </c>
      <c r="L759">
        <f>AVERAGE(D759:D778)</f>
        <v>28</v>
      </c>
      <c r="M759">
        <f>K759-L759</f>
        <v>0</v>
      </c>
      <c r="N759" t="str">
        <f>IF(K759&gt;L759,"HIGH ZONE BIAS",IF(K759&lt;L759,"LOW ZONE BIAS","EQUILIBRIUM"))</f>
        <v>EQUILIBRIUM</v>
      </c>
    </row>
    <row r="760">
      <c r="A760">
        <v>26811</v>
      </c>
      <c r="B760" t="str">
        <v>2026-04-12</v>
      </c>
      <c r="C760" t="str">
        <v>Midday</v>
      </c>
      <c r="D760">
        <v>35</v>
      </c>
      <c r="E760" t="str">
        <f>IF(MOD(D760,2)=0,"EVEN","ODD")</f>
        <v>ODD</v>
      </c>
      <c r="F760" t="str">
        <f>IF(D760&lt;=18,"LOW (1-18)","HIGH (19-36)")</f>
        <v>HIGH (19-36)</v>
      </c>
      <c r="G760">
        <f>INT((D760-1)/6)+1</f>
        <v>6</v>
      </c>
      <c r="H760">
        <f>MOD(D760-1,6)+1</f>
        <v>5</v>
      </c>
      <c r="I760">
        <f>37-D760</f>
        <v>2</v>
      </c>
      <c r="J760">
        <f>ABS(D760-D761)</f>
        <v>19</v>
      </c>
      <c r="K760">
        <f>AVERAGE(D760:D764)</f>
        <v>35</v>
      </c>
      <c r="L760">
        <f>AVERAGE(D760:D779)</f>
        <v>35</v>
      </c>
      <c r="M760">
        <f>K760-L760</f>
        <v>0</v>
      </c>
      <c r="N760" t="str">
        <f>IF(K760&gt;L760,"HIGH ZONE BIAS",IF(K760&lt;L760,"LOW ZONE BIAS","EQUILIBRIUM"))</f>
        <v>EQUILIBRIUM</v>
      </c>
    </row>
    <row r="761">
      <c r="A761">
        <v>26810</v>
      </c>
      <c r="B761" t="str">
        <v>2026-04-12</v>
      </c>
      <c r="C761" t="str">
        <v>Morning</v>
      </c>
      <c r="D761">
        <v>16</v>
      </c>
      <c r="E761" t="str">
        <f>IF(MOD(D761,2)=0,"EVEN","ODD")</f>
        <v>EVEN</v>
      </c>
      <c r="F761" t="str">
        <f>IF(D761&lt;=18,"LOW (1-18)","HIGH (19-36)")</f>
        <v>LOW (1-18)</v>
      </c>
      <c r="G761">
        <f>INT((D761-1)/6)+1</f>
        <v>3</v>
      </c>
      <c r="H761">
        <f>MOD(D761-1,6)+1</f>
        <v>4</v>
      </c>
      <c r="I761">
        <f>37-D761</f>
        <v>21</v>
      </c>
      <c r="J761">
        <f>ABS(D761-D762)</f>
        <v>8</v>
      </c>
      <c r="K761">
        <f>AVERAGE(D761:D765)</f>
        <v>16</v>
      </c>
      <c r="L761">
        <f>AVERAGE(D761:D780)</f>
        <v>16</v>
      </c>
      <c r="M761">
        <f>K761-L761</f>
        <v>0</v>
      </c>
      <c r="N761" t="str">
        <f>IF(K761&gt;L761,"HIGH ZONE BIAS",IF(K761&lt;L761,"LOW ZONE BIAS","EQUILIBRIUM"))</f>
        <v>EQUILIBRIUM</v>
      </c>
    </row>
    <row r="762">
      <c r="A762">
        <v>26809</v>
      </c>
      <c r="B762" t="str">
        <v>2026-04-11</v>
      </c>
      <c r="C762" t="str">
        <v>Evening</v>
      </c>
      <c r="D762">
        <v>24</v>
      </c>
      <c r="E762" t="str">
        <f>IF(MOD(D762,2)=0,"EVEN","ODD")</f>
        <v>EVEN</v>
      </c>
      <c r="F762" t="str">
        <f>IF(D762&lt;=18,"LOW (1-18)","HIGH (19-36)")</f>
        <v>HIGH (19-36)</v>
      </c>
      <c r="G762">
        <f>INT((D762-1)/6)+1</f>
        <v>4</v>
      </c>
      <c r="H762">
        <f>MOD(D762-1,6)+1</f>
        <v>6</v>
      </c>
      <c r="I762">
        <f>37-D762</f>
        <v>13</v>
      </c>
      <c r="J762">
        <f>ABS(D762-D763)</f>
        <v>16</v>
      </c>
      <c r="K762">
        <f>AVERAGE(D762:D766)</f>
        <v>24</v>
      </c>
      <c r="L762">
        <f>AVERAGE(D762:D781)</f>
        <v>24</v>
      </c>
      <c r="M762">
        <f>K762-L762</f>
        <v>0</v>
      </c>
      <c r="N762" t="str">
        <f>IF(K762&gt;L762,"HIGH ZONE BIAS",IF(K762&lt;L762,"LOW ZONE BIAS","EQUILIBRIUM"))</f>
        <v>EQUILIBRIUM</v>
      </c>
    </row>
    <row r="763">
      <c r="A763">
        <v>26808</v>
      </c>
      <c r="B763" t="str">
        <v>2026-04-11</v>
      </c>
      <c r="C763" t="str">
        <v>Afternoon</v>
      </c>
      <c r="D763">
        <v>8</v>
      </c>
      <c r="E763" t="str">
        <f>IF(MOD(D763,2)=0,"EVEN","ODD")</f>
        <v>EVEN</v>
      </c>
      <c r="F763" t="str">
        <f>IF(D763&lt;=18,"LOW (1-18)","HIGH (19-36)")</f>
        <v>LOW (1-18)</v>
      </c>
      <c r="G763">
        <f>INT((D763-1)/6)+1</f>
        <v>2</v>
      </c>
      <c r="H763">
        <f>MOD(D763-1,6)+1</f>
        <v>2</v>
      </c>
      <c r="I763">
        <f>37-D763</f>
        <v>29</v>
      </c>
      <c r="J763">
        <f>ABS(D763-D764)</f>
        <v>2</v>
      </c>
      <c r="K763">
        <f>AVERAGE(D763:D767)</f>
        <v>8</v>
      </c>
      <c r="L763">
        <f>AVERAGE(D763:D782)</f>
        <v>8</v>
      </c>
      <c r="M763">
        <f>K763-L763</f>
        <v>0</v>
      </c>
      <c r="N763" t="str">
        <f>IF(K763&gt;L763,"HIGH ZONE BIAS",IF(K763&lt;L763,"LOW ZONE BIAS","EQUILIBRIUM"))</f>
        <v>EQUILIBRIUM</v>
      </c>
    </row>
    <row r="764">
      <c r="A764">
        <v>26807</v>
      </c>
      <c r="B764" t="str">
        <v>2026-04-11</v>
      </c>
      <c r="C764" t="str">
        <v>Midday</v>
      </c>
      <c r="D764">
        <v>10</v>
      </c>
      <c r="E764" t="str">
        <f>IF(MOD(D764,2)=0,"EVEN","ODD")</f>
        <v>EVEN</v>
      </c>
      <c r="F764" t="str">
        <f>IF(D764&lt;=18,"LOW (1-18)","HIGH (19-36)")</f>
        <v>LOW (1-18)</v>
      </c>
      <c r="G764">
        <f>INT((D764-1)/6)+1</f>
        <v>2</v>
      </c>
      <c r="H764">
        <f>MOD(D764-1,6)+1</f>
        <v>4</v>
      </c>
      <c r="I764">
        <f>37-D764</f>
        <v>27</v>
      </c>
      <c r="J764">
        <f>ABS(D764-D765)</f>
        <v>8</v>
      </c>
      <c r="K764">
        <f>AVERAGE(D764:D768)</f>
        <v>10</v>
      </c>
      <c r="L764">
        <f>AVERAGE(D764:D783)</f>
        <v>10</v>
      </c>
      <c r="M764">
        <f>K764-L764</f>
        <v>0</v>
      </c>
      <c r="N764" t="str">
        <f>IF(K764&gt;L764,"HIGH ZONE BIAS",IF(K764&lt;L764,"LOW ZONE BIAS","EQUILIBRIUM"))</f>
        <v>EQUILIBRIUM</v>
      </c>
    </row>
    <row r="765">
      <c r="A765">
        <v>26806</v>
      </c>
      <c r="B765" t="str">
        <v>2026-04-11</v>
      </c>
      <c r="C765" t="str">
        <v>Morning</v>
      </c>
      <c r="D765">
        <v>18</v>
      </c>
      <c r="E765" t="str">
        <f>IF(MOD(D765,2)=0,"EVEN","ODD")</f>
        <v>EVEN</v>
      </c>
      <c r="F765" t="str">
        <f>IF(D765&lt;=18,"LOW (1-18)","HIGH (19-36)")</f>
        <v>LOW (1-18)</v>
      </c>
      <c r="G765">
        <f>INT((D765-1)/6)+1</f>
        <v>3</v>
      </c>
      <c r="H765">
        <f>MOD(D765-1,6)+1</f>
        <v>6</v>
      </c>
      <c r="I765">
        <f>37-D765</f>
        <v>19</v>
      </c>
      <c r="J765">
        <f>ABS(D765-D766)</f>
        <v>9</v>
      </c>
      <c r="K765">
        <f>AVERAGE(D765:D769)</f>
        <v>18</v>
      </c>
      <c r="L765">
        <f>AVERAGE(D765:D784)</f>
        <v>18</v>
      </c>
      <c r="M765">
        <f>K765-L765</f>
        <v>0</v>
      </c>
      <c r="N765" t="str">
        <f>IF(K765&gt;L765,"HIGH ZONE BIAS",IF(K765&lt;L765,"LOW ZONE BIAS","EQUILIBRIUM"))</f>
        <v>EQUILIBRIUM</v>
      </c>
    </row>
    <row r="766">
      <c r="A766">
        <v>26805</v>
      </c>
      <c r="B766" t="str">
        <v>2026-04-10</v>
      </c>
      <c r="C766" t="str">
        <v>Evening</v>
      </c>
      <c r="D766">
        <v>9</v>
      </c>
      <c r="E766" t="str">
        <f>IF(MOD(D766,2)=0,"EVEN","ODD")</f>
        <v>ODD</v>
      </c>
      <c r="F766" t="str">
        <f>IF(D766&lt;=18,"LOW (1-18)","HIGH (19-36)")</f>
        <v>LOW (1-18)</v>
      </c>
      <c r="G766">
        <f>INT((D766-1)/6)+1</f>
        <v>2</v>
      </c>
      <c r="H766">
        <f>MOD(D766-1,6)+1</f>
        <v>3</v>
      </c>
      <c r="I766">
        <f>37-D766</f>
        <v>28</v>
      </c>
      <c r="J766">
        <f>ABS(D766-D767)</f>
        <v>22</v>
      </c>
      <c r="K766">
        <f>AVERAGE(D766:D770)</f>
        <v>9</v>
      </c>
      <c r="L766">
        <f>AVERAGE(D766:D785)</f>
        <v>9</v>
      </c>
      <c r="M766">
        <f>K766-L766</f>
        <v>0</v>
      </c>
      <c r="N766" t="str">
        <f>IF(K766&gt;L766,"HIGH ZONE BIAS",IF(K766&lt;L766,"LOW ZONE BIAS","EQUILIBRIUM"))</f>
        <v>EQUILIBRIUM</v>
      </c>
    </row>
    <row r="767">
      <c r="A767">
        <v>26804</v>
      </c>
      <c r="B767" t="str">
        <v>2026-04-10</v>
      </c>
      <c r="C767" t="str">
        <v>Afternoon</v>
      </c>
      <c r="D767">
        <v>31</v>
      </c>
      <c r="E767" t="str">
        <f>IF(MOD(D767,2)=0,"EVEN","ODD")</f>
        <v>ODD</v>
      </c>
      <c r="F767" t="str">
        <f>IF(D767&lt;=18,"LOW (1-18)","HIGH (19-36)")</f>
        <v>HIGH (19-36)</v>
      </c>
      <c r="G767">
        <f>INT((D767-1)/6)+1</f>
        <v>6</v>
      </c>
      <c r="H767">
        <f>MOD(D767-1,6)+1</f>
        <v>1</v>
      </c>
      <c r="I767">
        <f>37-D767</f>
        <v>6</v>
      </c>
      <c r="J767">
        <f>ABS(D767-D768)</f>
        <v>20</v>
      </c>
      <c r="K767">
        <f>AVERAGE(D767:D771)</f>
        <v>31</v>
      </c>
      <c r="L767">
        <f>AVERAGE(D767:D786)</f>
        <v>31</v>
      </c>
      <c r="M767">
        <f>K767-L767</f>
        <v>0</v>
      </c>
      <c r="N767" t="str">
        <f>IF(K767&gt;L767,"HIGH ZONE BIAS",IF(K767&lt;L767,"LOW ZONE BIAS","EQUILIBRIUM"))</f>
        <v>EQUILIBRIUM</v>
      </c>
    </row>
    <row r="768">
      <c r="A768">
        <v>26803</v>
      </c>
      <c r="B768" t="str">
        <v>2026-04-10</v>
      </c>
      <c r="C768" t="str">
        <v>Midday</v>
      </c>
      <c r="D768">
        <v>11</v>
      </c>
      <c r="E768" t="str">
        <f>IF(MOD(D768,2)=0,"EVEN","ODD")</f>
        <v>ODD</v>
      </c>
      <c r="F768" t="str">
        <f>IF(D768&lt;=18,"LOW (1-18)","HIGH (19-36)")</f>
        <v>LOW (1-18)</v>
      </c>
      <c r="G768">
        <f>INT((D768-1)/6)+1</f>
        <v>2</v>
      </c>
      <c r="H768">
        <f>MOD(D768-1,6)+1</f>
        <v>5</v>
      </c>
      <c r="I768">
        <f>37-D768</f>
        <v>26</v>
      </c>
      <c r="J768">
        <f>ABS(D768-D769)</f>
        <v>22</v>
      </c>
      <c r="K768">
        <f>AVERAGE(D768:D772)</f>
        <v>11</v>
      </c>
      <c r="L768">
        <f>AVERAGE(D768:D787)</f>
        <v>11</v>
      </c>
      <c r="M768">
        <f>K768-L768</f>
        <v>0</v>
      </c>
      <c r="N768" t="str">
        <f>IF(K768&gt;L768,"HIGH ZONE BIAS",IF(K768&lt;L768,"LOW ZONE BIAS","EQUILIBRIUM"))</f>
        <v>EQUILIBRIUM</v>
      </c>
    </row>
    <row r="769">
      <c r="A769">
        <v>26802</v>
      </c>
      <c r="B769" t="str">
        <v>2026-04-10</v>
      </c>
      <c r="C769" t="str">
        <v>Morning</v>
      </c>
      <c r="D769">
        <v>33</v>
      </c>
      <c r="E769" t="str">
        <f>IF(MOD(D769,2)=0,"EVEN","ODD")</f>
        <v>ODD</v>
      </c>
      <c r="F769" t="str">
        <f>IF(D769&lt;=18,"LOW (1-18)","HIGH (19-36)")</f>
        <v>HIGH (19-36)</v>
      </c>
      <c r="G769">
        <f>INT((D769-1)/6)+1</f>
        <v>6</v>
      </c>
      <c r="H769">
        <f>MOD(D769-1,6)+1</f>
        <v>3</v>
      </c>
      <c r="I769">
        <f>37-D769</f>
        <v>4</v>
      </c>
      <c r="J769">
        <f>ABS(D769-D770)</f>
        <v>2</v>
      </c>
      <c r="K769">
        <f>AVERAGE(D769:D773)</f>
        <v>33</v>
      </c>
      <c r="L769">
        <f>AVERAGE(D769:D788)</f>
        <v>33</v>
      </c>
      <c r="M769">
        <f>K769-L769</f>
        <v>0</v>
      </c>
      <c r="N769" t="str">
        <f>IF(K769&gt;L769,"HIGH ZONE BIAS",IF(K769&lt;L769,"LOW ZONE BIAS","EQUILIBRIUM"))</f>
        <v>EQUILIBRIUM</v>
      </c>
    </row>
    <row r="770">
      <c r="A770">
        <v>26801</v>
      </c>
      <c r="B770" t="str">
        <v>2026-04-09</v>
      </c>
      <c r="C770" t="str">
        <v>Evening</v>
      </c>
      <c r="D770">
        <v>35</v>
      </c>
      <c r="E770" t="str">
        <f>IF(MOD(D770,2)=0,"EVEN","ODD")</f>
        <v>ODD</v>
      </c>
      <c r="F770" t="str">
        <f>IF(D770&lt;=18,"LOW (1-18)","HIGH (19-36)")</f>
        <v>HIGH (19-36)</v>
      </c>
      <c r="G770">
        <f>INT((D770-1)/6)+1</f>
        <v>6</v>
      </c>
      <c r="H770">
        <f>MOD(D770-1,6)+1</f>
        <v>5</v>
      </c>
      <c r="I770">
        <f>37-D770</f>
        <v>2</v>
      </c>
      <c r="J770">
        <f>ABS(D770-D771)</f>
        <v>6</v>
      </c>
      <c r="K770">
        <f>AVERAGE(D770:D774)</f>
        <v>35</v>
      </c>
      <c r="L770">
        <f>AVERAGE(D770:D789)</f>
        <v>35</v>
      </c>
      <c r="M770">
        <f>K770-L770</f>
        <v>0</v>
      </c>
      <c r="N770" t="str">
        <f>IF(K770&gt;L770,"HIGH ZONE BIAS",IF(K770&lt;L770,"LOW ZONE BIAS","EQUILIBRIUM"))</f>
        <v>EQUILIBRIUM</v>
      </c>
    </row>
    <row r="771">
      <c r="A771">
        <v>26800</v>
      </c>
      <c r="B771" t="str">
        <v>2026-04-09</v>
      </c>
      <c r="C771" t="str">
        <v>Afternoon</v>
      </c>
      <c r="D771">
        <v>29</v>
      </c>
      <c r="E771" t="str">
        <f>IF(MOD(D771,2)=0,"EVEN","ODD")</f>
        <v>ODD</v>
      </c>
      <c r="F771" t="str">
        <f>IF(D771&lt;=18,"LOW (1-18)","HIGH (19-36)")</f>
        <v>HIGH (19-36)</v>
      </c>
      <c r="G771">
        <f>INT((D771-1)/6)+1</f>
        <v>5</v>
      </c>
      <c r="H771">
        <f>MOD(D771-1,6)+1</f>
        <v>5</v>
      </c>
      <c r="I771">
        <f>37-D771</f>
        <v>8</v>
      </c>
      <c r="J771">
        <f>ABS(D771-D772)</f>
        <v>20</v>
      </c>
      <c r="K771">
        <f>AVERAGE(D771:D775)</f>
        <v>29</v>
      </c>
      <c r="L771">
        <f>AVERAGE(D771:D790)</f>
        <v>29</v>
      </c>
      <c r="M771">
        <f>K771-L771</f>
        <v>0</v>
      </c>
      <c r="N771" t="str">
        <f>IF(K771&gt;L771,"HIGH ZONE BIAS",IF(K771&lt;L771,"LOW ZONE BIAS","EQUILIBRIUM"))</f>
        <v>EQUILIBRIUM</v>
      </c>
    </row>
    <row r="772">
      <c r="A772">
        <v>26799</v>
      </c>
      <c r="B772" t="str">
        <v>2026-04-09</v>
      </c>
      <c r="C772" t="str">
        <v>Midday</v>
      </c>
      <c r="D772">
        <v>9</v>
      </c>
      <c r="E772" t="str">
        <f>IF(MOD(D772,2)=0,"EVEN","ODD")</f>
        <v>ODD</v>
      </c>
      <c r="F772" t="str">
        <f>IF(D772&lt;=18,"LOW (1-18)","HIGH (19-36)")</f>
        <v>LOW (1-18)</v>
      </c>
      <c r="G772">
        <f>INT((D772-1)/6)+1</f>
        <v>2</v>
      </c>
      <c r="H772">
        <f>MOD(D772-1,6)+1</f>
        <v>3</v>
      </c>
      <c r="I772">
        <f>37-D772</f>
        <v>28</v>
      </c>
      <c r="J772">
        <f>ABS(D772-D773)</f>
        <v>10</v>
      </c>
      <c r="K772">
        <f>AVERAGE(D772:D776)</f>
        <v>9</v>
      </c>
      <c r="L772">
        <f>AVERAGE(D772:D791)</f>
        <v>9</v>
      </c>
      <c r="M772">
        <f>K772-L772</f>
        <v>0</v>
      </c>
      <c r="N772" t="str">
        <f>IF(K772&gt;L772,"HIGH ZONE BIAS",IF(K772&lt;L772,"LOW ZONE BIAS","EQUILIBRIUM"))</f>
        <v>EQUILIBRIUM</v>
      </c>
    </row>
    <row r="773">
      <c r="A773">
        <v>26798</v>
      </c>
      <c r="B773" t="str">
        <v>2026-04-09</v>
      </c>
      <c r="C773" t="str">
        <v>Morning</v>
      </c>
      <c r="D773">
        <v>19</v>
      </c>
      <c r="E773" t="str">
        <f>IF(MOD(D773,2)=0,"EVEN","ODD")</f>
        <v>ODD</v>
      </c>
      <c r="F773" t="str">
        <f>IF(D773&lt;=18,"LOW (1-18)","HIGH (19-36)")</f>
        <v>HIGH (19-36)</v>
      </c>
      <c r="G773">
        <f>INT((D773-1)/6)+1</f>
        <v>4</v>
      </c>
      <c r="H773">
        <f>MOD(D773-1,6)+1</f>
        <v>1</v>
      </c>
      <c r="I773">
        <f>37-D773</f>
        <v>18</v>
      </c>
      <c r="J773">
        <f>ABS(D773-D774)</f>
        <v>7</v>
      </c>
      <c r="K773">
        <f>AVERAGE(D773:D777)</f>
        <v>19</v>
      </c>
      <c r="L773">
        <f>AVERAGE(D773:D792)</f>
        <v>19</v>
      </c>
      <c r="M773">
        <f>K773-L773</f>
        <v>0</v>
      </c>
      <c r="N773" t="str">
        <f>IF(K773&gt;L773,"HIGH ZONE BIAS",IF(K773&lt;L773,"LOW ZONE BIAS","EQUILIBRIUM"))</f>
        <v>EQUILIBRIUM</v>
      </c>
    </row>
    <row r="774">
      <c r="A774">
        <v>26797</v>
      </c>
      <c r="B774" t="str">
        <v>2026-04-08</v>
      </c>
      <c r="C774" t="str">
        <v>Evening</v>
      </c>
      <c r="D774">
        <v>26</v>
      </c>
      <c r="E774" t="str">
        <f>IF(MOD(D774,2)=0,"EVEN","ODD")</f>
        <v>EVEN</v>
      </c>
      <c r="F774" t="str">
        <f>IF(D774&lt;=18,"LOW (1-18)","HIGH (19-36)")</f>
        <v>HIGH (19-36)</v>
      </c>
      <c r="G774">
        <f>INT((D774-1)/6)+1</f>
        <v>5</v>
      </c>
      <c r="H774">
        <f>MOD(D774-1,6)+1</f>
        <v>2</v>
      </c>
      <c r="I774">
        <f>37-D774</f>
        <v>11</v>
      </c>
      <c r="J774">
        <f>ABS(D774-D775)</f>
        <v>23</v>
      </c>
      <c r="K774">
        <f>AVERAGE(D774:D778)</f>
        <v>26</v>
      </c>
      <c r="L774">
        <f>AVERAGE(D774:D793)</f>
        <v>26</v>
      </c>
      <c r="M774">
        <f>K774-L774</f>
        <v>0</v>
      </c>
      <c r="N774" t="str">
        <f>IF(K774&gt;L774,"HIGH ZONE BIAS",IF(K774&lt;L774,"LOW ZONE BIAS","EQUILIBRIUM"))</f>
        <v>EQUILIBRIUM</v>
      </c>
    </row>
    <row r="775">
      <c r="A775">
        <v>26796</v>
      </c>
      <c r="B775" t="str">
        <v>2026-04-08</v>
      </c>
      <c r="C775" t="str">
        <v>Afternoon</v>
      </c>
      <c r="D775">
        <v>3</v>
      </c>
      <c r="E775" t="str">
        <f>IF(MOD(D775,2)=0,"EVEN","ODD")</f>
        <v>ODD</v>
      </c>
      <c r="F775" t="str">
        <f>IF(D775&lt;=18,"LOW (1-18)","HIGH (19-36)")</f>
        <v>LOW (1-18)</v>
      </c>
      <c r="G775">
        <f>INT((D775-1)/6)+1</f>
        <v>1</v>
      </c>
      <c r="H775">
        <f>MOD(D775-1,6)+1</f>
        <v>3</v>
      </c>
      <c r="I775">
        <f>37-D775</f>
        <v>34</v>
      </c>
      <c r="J775">
        <f>ABS(D775-D776)</f>
        <v>1</v>
      </c>
      <c r="K775">
        <f>AVERAGE(D775:D779)</f>
        <v>3</v>
      </c>
      <c r="L775">
        <f>AVERAGE(D775:D794)</f>
        <v>3</v>
      </c>
      <c r="M775">
        <f>K775-L775</f>
        <v>0</v>
      </c>
      <c r="N775" t="str">
        <f>IF(K775&gt;L775,"HIGH ZONE BIAS",IF(K775&lt;L775,"LOW ZONE BIAS","EQUILIBRIUM"))</f>
        <v>EQUILIBRIUM</v>
      </c>
    </row>
    <row r="776">
      <c r="A776">
        <v>26795</v>
      </c>
      <c r="B776" t="str">
        <v>2026-04-08</v>
      </c>
      <c r="C776" t="str">
        <v>Midday</v>
      </c>
      <c r="D776">
        <v>4</v>
      </c>
      <c r="E776" t="str">
        <f>IF(MOD(D776,2)=0,"EVEN","ODD")</f>
        <v>EVEN</v>
      </c>
      <c r="F776" t="str">
        <f>IF(D776&lt;=18,"LOW (1-18)","HIGH (19-36)")</f>
        <v>LOW (1-18)</v>
      </c>
      <c r="G776">
        <f>INT((D776-1)/6)+1</f>
        <v>1</v>
      </c>
      <c r="H776">
        <f>MOD(D776-1,6)+1</f>
        <v>4</v>
      </c>
      <c r="I776">
        <f>37-D776</f>
        <v>33</v>
      </c>
      <c r="J776">
        <f>ABS(D776-D777)</f>
        <v>17</v>
      </c>
      <c r="K776">
        <f>AVERAGE(D776:D780)</f>
        <v>4</v>
      </c>
      <c r="L776">
        <f>AVERAGE(D776:D795)</f>
        <v>4</v>
      </c>
      <c r="M776">
        <f>K776-L776</f>
        <v>0</v>
      </c>
      <c r="N776" t="str">
        <f>IF(K776&gt;L776,"HIGH ZONE BIAS",IF(K776&lt;L776,"LOW ZONE BIAS","EQUILIBRIUM"))</f>
        <v>EQUILIBRIUM</v>
      </c>
    </row>
    <row r="777">
      <c r="A777">
        <v>26794</v>
      </c>
      <c r="B777" t="str">
        <v>2026-04-08</v>
      </c>
      <c r="C777" t="str">
        <v>Morning</v>
      </c>
      <c r="D777">
        <v>21</v>
      </c>
      <c r="E777" t="str">
        <f>IF(MOD(D777,2)=0,"EVEN","ODD")</f>
        <v>ODD</v>
      </c>
      <c r="F777" t="str">
        <f>IF(D777&lt;=18,"LOW (1-18)","HIGH (19-36)")</f>
        <v>HIGH (19-36)</v>
      </c>
      <c r="G777">
        <f>INT((D777-1)/6)+1</f>
        <v>4</v>
      </c>
      <c r="H777">
        <f>MOD(D777-1,6)+1</f>
        <v>3</v>
      </c>
      <c r="I777">
        <f>37-D777</f>
        <v>16</v>
      </c>
      <c r="J777">
        <f>ABS(D777-D778)</f>
        <v>6</v>
      </c>
      <c r="K777">
        <f>AVERAGE(D777:D781)</f>
        <v>21</v>
      </c>
      <c r="L777">
        <f>AVERAGE(D777:D796)</f>
        <v>21</v>
      </c>
      <c r="M777">
        <f>K777-L777</f>
        <v>0</v>
      </c>
      <c r="N777" t="str">
        <f>IF(K777&gt;L777,"HIGH ZONE BIAS",IF(K777&lt;L777,"LOW ZONE BIAS","EQUILIBRIUM"))</f>
        <v>EQUILIBRIUM</v>
      </c>
    </row>
    <row r="778">
      <c r="A778">
        <v>26793</v>
      </c>
      <c r="B778" t="str">
        <v>2026-04-07</v>
      </c>
      <c r="C778" t="str">
        <v>Evening</v>
      </c>
      <c r="D778">
        <v>27</v>
      </c>
      <c r="E778" t="str">
        <f>IF(MOD(D778,2)=0,"EVEN","ODD")</f>
        <v>ODD</v>
      </c>
      <c r="F778" t="str">
        <f>IF(D778&lt;=18,"LOW (1-18)","HIGH (19-36)")</f>
        <v>HIGH (19-36)</v>
      </c>
      <c r="G778">
        <f>INT((D778-1)/6)+1</f>
        <v>5</v>
      </c>
      <c r="H778">
        <f>MOD(D778-1,6)+1</f>
        <v>3</v>
      </c>
      <c r="I778">
        <f>37-D778</f>
        <v>10</v>
      </c>
      <c r="J778">
        <f>ABS(D778-D779)</f>
        <v>11</v>
      </c>
      <c r="K778">
        <f>AVERAGE(D778:D782)</f>
        <v>27</v>
      </c>
      <c r="L778">
        <f>AVERAGE(D778:D797)</f>
        <v>27</v>
      </c>
      <c r="M778">
        <f>K778-L778</f>
        <v>0</v>
      </c>
      <c r="N778" t="str">
        <f>IF(K778&gt;L778,"HIGH ZONE BIAS",IF(K778&lt;L778,"LOW ZONE BIAS","EQUILIBRIUM"))</f>
        <v>EQUILIBRIUM</v>
      </c>
    </row>
    <row r="779">
      <c r="A779">
        <v>26792</v>
      </c>
      <c r="B779" t="str">
        <v>2026-04-07</v>
      </c>
      <c r="C779" t="str">
        <v>Afternoon</v>
      </c>
      <c r="D779">
        <v>16</v>
      </c>
      <c r="E779" t="str">
        <f>IF(MOD(D779,2)=0,"EVEN","ODD")</f>
        <v>EVEN</v>
      </c>
      <c r="F779" t="str">
        <f>IF(D779&lt;=18,"LOW (1-18)","HIGH (19-36)")</f>
        <v>LOW (1-18)</v>
      </c>
      <c r="G779">
        <f>INT((D779-1)/6)+1</f>
        <v>3</v>
      </c>
      <c r="H779">
        <f>MOD(D779-1,6)+1</f>
        <v>4</v>
      </c>
      <c r="I779">
        <f>37-D779</f>
        <v>21</v>
      </c>
      <c r="J779">
        <f>ABS(D779-D780)</f>
        <v>0</v>
      </c>
      <c r="K779">
        <f>AVERAGE(D779:D783)</f>
        <v>16</v>
      </c>
      <c r="L779">
        <f>AVERAGE(D779:D798)</f>
        <v>16</v>
      </c>
      <c r="M779">
        <f>K779-L779</f>
        <v>0</v>
      </c>
      <c r="N779" t="str">
        <f>IF(K779&gt;L779,"HIGH ZONE BIAS",IF(K779&lt;L779,"LOW ZONE BIAS","EQUILIBRIUM"))</f>
        <v>EQUILIBRIUM</v>
      </c>
    </row>
    <row r="780">
      <c r="A780">
        <v>26791</v>
      </c>
      <c r="B780" t="str">
        <v>2026-04-07</v>
      </c>
      <c r="C780" t="str">
        <v>Midday</v>
      </c>
      <c r="D780">
        <v>16</v>
      </c>
      <c r="E780" t="str">
        <f>IF(MOD(D780,2)=0,"EVEN","ODD")</f>
        <v>EVEN</v>
      </c>
      <c r="F780" t="str">
        <f>IF(D780&lt;=18,"LOW (1-18)","HIGH (19-36)")</f>
        <v>LOW (1-18)</v>
      </c>
      <c r="G780">
        <f>INT((D780-1)/6)+1</f>
        <v>3</v>
      </c>
      <c r="H780">
        <f>MOD(D780-1,6)+1</f>
        <v>4</v>
      </c>
      <c r="I780">
        <f>37-D780</f>
        <v>21</v>
      </c>
      <c r="J780">
        <f>ABS(D780-D781)</f>
        <v>13</v>
      </c>
      <c r="K780">
        <f>AVERAGE(D780:D784)</f>
        <v>16</v>
      </c>
      <c r="L780">
        <f>AVERAGE(D780:D799)</f>
        <v>16</v>
      </c>
      <c r="M780">
        <f>K780-L780</f>
        <v>0</v>
      </c>
      <c r="N780" t="str">
        <f>IF(K780&gt;L780,"HIGH ZONE BIAS",IF(K780&lt;L780,"LOW ZONE BIAS","EQUILIBRIUM"))</f>
        <v>EQUILIBRIUM</v>
      </c>
    </row>
    <row r="781">
      <c r="A781">
        <v>26790</v>
      </c>
      <c r="B781" t="str">
        <v>2026-04-07</v>
      </c>
      <c r="C781" t="str">
        <v>Morning</v>
      </c>
      <c r="D781">
        <v>29</v>
      </c>
      <c r="E781" t="str">
        <f>IF(MOD(D781,2)=0,"EVEN","ODD")</f>
        <v>ODD</v>
      </c>
      <c r="F781" t="str">
        <f>IF(D781&lt;=18,"LOW (1-18)","HIGH (19-36)")</f>
        <v>HIGH (19-36)</v>
      </c>
      <c r="G781">
        <f>INT((D781-1)/6)+1</f>
        <v>5</v>
      </c>
      <c r="H781">
        <f>MOD(D781-1,6)+1</f>
        <v>5</v>
      </c>
      <c r="I781">
        <f>37-D781</f>
        <v>8</v>
      </c>
      <c r="J781">
        <f>ABS(D781-D782)</f>
        <v>0</v>
      </c>
      <c r="K781">
        <f>AVERAGE(D781:D785)</f>
        <v>29</v>
      </c>
      <c r="L781">
        <f>AVERAGE(D781:D800)</f>
        <v>29</v>
      </c>
      <c r="M781">
        <f>K781-L781</f>
        <v>0</v>
      </c>
      <c r="N781" t="str">
        <f>IF(K781&gt;L781,"HIGH ZONE BIAS",IF(K781&lt;L781,"LOW ZONE BIAS","EQUILIBRIUM"))</f>
        <v>EQUILIBRIUM</v>
      </c>
    </row>
    <row r="782">
      <c r="A782">
        <v>26789</v>
      </c>
      <c r="B782" t="str">
        <v>2026-04-06</v>
      </c>
      <c r="C782" t="str">
        <v>Evening</v>
      </c>
      <c r="D782">
        <v>29</v>
      </c>
      <c r="E782" t="str">
        <f>IF(MOD(D782,2)=0,"EVEN","ODD")</f>
        <v>ODD</v>
      </c>
      <c r="F782" t="str">
        <f>IF(D782&lt;=18,"LOW (1-18)","HIGH (19-36)")</f>
        <v>HIGH (19-36)</v>
      </c>
      <c r="G782">
        <f>INT((D782-1)/6)+1</f>
        <v>5</v>
      </c>
      <c r="H782">
        <f>MOD(D782-1,6)+1</f>
        <v>5</v>
      </c>
      <c r="I782">
        <f>37-D782</f>
        <v>8</v>
      </c>
      <c r="J782">
        <f>ABS(D782-D783)</f>
        <v>18</v>
      </c>
      <c r="K782">
        <f>AVERAGE(D782:D786)</f>
        <v>29</v>
      </c>
      <c r="L782">
        <f>AVERAGE(D782:D801)</f>
        <v>29</v>
      </c>
      <c r="M782">
        <f>K782-L782</f>
        <v>0</v>
      </c>
      <c r="N782" t="str">
        <f>IF(K782&gt;L782,"HIGH ZONE BIAS",IF(K782&lt;L782,"LOW ZONE BIAS","EQUILIBRIUM"))</f>
        <v>EQUILIBRIUM</v>
      </c>
    </row>
    <row r="783">
      <c r="A783">
        <v>26788</v>
      </c>
      <c r="B783" t="str">
        <v>2026-04-06</v>
      </c>
      <c r="C783" t="str">
        <v>Afternoon</v>
      </c>
      <c r="D783">
        <v>11</v>
      </c>
      <c r="E783" t="str">
        <f>IF(MOD(D783,2)=0,"EVEN","ODD")</f>
        <v>ODD</v>
      </c>
      <c r="F783" t="str">
        <f>IF(D783&lt;=18,"LOW (1-18)","HIGH (19-36)")</f>
        <v>LOW (1-18)</v>
      </c>
      <c r="G783">
        <f>INT((D783-1)/6)+1</f>
        <v>2</v>
      </c>
      <c r="H783">
        <f>MOD(D783-1,6)+1</f>
        <v>5</v>
      </c>
      <c r="I783">
        <f>37-D783</f>
        <v>26</v>
      </c>
      <c r="J783">
        <f>ABS(D783-D784)</f>
        <v>10</v>
      </c>
      <c r="K783">
        <f>AVERAGE(D783:D787)</f>
        <v>11</v>
      </c>
      <c r="L783">
        <f>AVERAGE(D783:D802)</f>
        <v>11</v>
      </c>
      <c r="M783">
        <f>K783-L783</f>
        <v>0</v>
      </c>
      <c r="N783" t="str">
        <f>IF(K783&gt;L783,"HIGH ZONE BIAS",IF(K783&lt;L783,"LOW ZONE BIAS","EQUILIBRIUM"))</f>
        <v>EQUILIBRIUM</v>
      </c>
    </row>
    <row r="784">
      <c r="A784">
        <v>26787</v>
      </c>
      <c r="B784" t="str">
        <v>2026-04-06</v>
      </c>
      <c r="C784" t="str">
        <v>Midday</v>
      </c>
      <c r="D784">
        <v>1</v>
      </c>
      <c r="E784" t="str">
        <f>IF(MOD(D784,2)=0,"EVEN","ODD")</f>
        <v>ODD</v>
      </c>
      <c r="F784" t="str">
        <f>IF(D784&lt;=18,"LOW (1-18)","HIGH (19-36)")</f>
        <v>LOW (1-18)</v>
      </c>
      <c r="G784">
        <f>INT((D784-1)/6)+1</f>
        <v>1</v>
      </c>
      <c r="H784">
        <f>MOD(D784-1,6)+1</f>
        <v>1</v>
      </c>
      <c r="I784">
        <f>37-D784</f>
        <v>36</v>
      </c>
      <c r="J784">
        <f>ABS(D784-D785)</f>
        <v>22</v>
      </c>
      <c r="K784">
        <f>AVERAGE(D784:D788)</f>
        <v>1</v>
      </c>
      <c r="L784">
        <f>AVERAGE(D784:D803)</f>
        <v>1</v>
      </c>
      <c r="M784">
        <f>K784-L784</f>
        <v>0</v>
      </c>
      <c r="N784" t="str">
        <f>IF(K784&gt;L784,"HIGH ZONE BIAS",IF(K784&lt;L784,"LOW ZONE BIAS","EQUILIBRIUM"))</f>
        <v>EQUILIBRIUM</v>
      </c>
    </row>
    <row r="785">
      <c r="A785">
        <v>26786</v>
      </c>
      <c r="B785" t="str">
        <v>2026-04-06</v>
      </c>
      <c r="C785" t="str">
        <v>Morning</v>
      </c>
      <c r="D785">
        <v>23</v>
      </c>
      <c r="E785" t="str">
        <f>IF(MOD(D785,2)=0,"EVEN","ODD")</f>
        <v>ODD</v>
      </c>
      <c r="F785" t="str">
        <f>IF(D785&lt;=18,"LOW (1-18)","HIGH (19-36)")</f>
        <v>HIGH (19-36)</v>
      </c>
      <c r="G785">
        <f>INT((D785-1)/6)+1</f>
        <v>4</v>
      </c>
      <c r="H785">
        <f>MOD(D785-1,6)+1</f>
        <v>5</v>
      </c>
      <c r="I785">
        <f>37-D785</f>
        <v>14</v>
      </c>
      <c r="J785">
        <f>ABS(D785-D786)</f>
        <v>1</v>
      </c>
      <c r="K785">
        <f>AVERAGE(D785:D789)</f>
        <v>23</v>
      </c>
      <c r="L785">
        <f>AVERAGE(D785:D804)</f>
        <v>23</v>
      </c>
      <c r="M785">
        <f>K785-L785</f>
        <v>0</v>
      </c>
      <c r="N785" t="str">
        <f>IF(K785&gt;L785,"HIGH ZONE BIAS",IF(K785&lt;L785,"LOW ZONE BIAS","EQUILIBRIUM"))</f>
        <v>EQUILIBRIUM</v>
      </c>
    </row>
    <row r="786">
      <c r="A786">
        <v>26785</v>
      </c>
      <c r="B786" t="str">
        <v>2026-04-04</v>
      </c>
      <c r="C786" t="str">
        <v>Evening</v>
      </c>
      <c r="D786">
        <v>24</v>
      </c>
      <c r="E786" t="str">
        <f>IF(MOD(D786,2)=0,"EVEN","ODD")</f>
        <v>EVEN</v>
      </c>
      <c r="F786" t="str">
        <f>IF(D786&lt;=18,"LOW (1-18)","HIGH (19-36)")</f>
        <v>HIGH (19-36)</v>
      </c>
      <c r="G786">
        <f>INT((D786-1)/6)+1</f>
        <v>4</v>
      </c>
      <c r="H786">
        <f>MOD(D786-1,6)+1</f>
        <v>6</v>
      </c>
      <c r="I786">
        <f>37-D786</f>
        <v>13</v>
      </c>
      <c r="J786">
        <f>ABS(D786-D787)</f>
        <v>5</v>
      </c>
      <c r="K786">
        <f>AVERAGE(D786:D790)</f>
        <v>24</v>
      </c>
      <c r="L786">
        <f>AVERAGE(D786:D805)</f>
        <v>24</v>
      </c>
      <c r="M786">
        <f>K786-L786</f>
        <v>0</v>
      </c>
      <c r="N786" t="str">
        <f>IF(K786&gt;L786,"HIGH ZONE BIAS",IF(K786&lt;L786,"LOW ZONE BIAS","EQUILIBRIUM"))</f>
        <v>EQUILIBRIUM</v>
      </c>
    </row>
    <row r="787">
      <c r="A787">
        <v>26784</v>
      </c>
      <c r="B787" t="str">
        <v>2026-04-04</v>
      </c>
      <c r="C787" t="str">
        <v>Afternoon</v>
      </c>
      <c r="D787">
        <v>19</v>
      </c>
      <c r="E787" t="str">
        <f>IF(MOD(D787,2)=0,"EVEN","ODD")</f>
        <v>ODD</v>
      </c>
      <c r="F787" t="str">
        <f>IF(D787&lt;=18,"LOW (1-18)","HIGH (19-36)")</f>
        <v>HIGH (19-36)</v>
      </c>
      <c r="G787">
        <f>INT((D787-1)/6)+1</f>
        <v>4</v>
      </c>
      <c r="H787">
        <f>MOD(D787-1,6)+1</f>
        <v>1</v>
      </c>
      <c r="I787">
        <f>37-D787</f>
        <v>18</v>
      </c>
      <c r="J787">
        <f>ABS(D787-D788)</f>
        <v>14</v>
      </c>
      <c r="K787">
        <f>AVERAGE(D787:D791)</f>
        <v>19</v>
      </c>
      <c r="L787">
        <f>AVERAGE(D787:D806)</f>
        <v>19</v>
      </c>
      <c r="M787">
        <f>K787-L787</f>
        <v>0</v>
      </c>
      <c r="N787" t="str">
        <f>IF(K787&gt;L787,"HIGH ZONE BIAS",IF(K787&lt;L787,"LOW ZONE BIAS","EQUILIBRIUM"))</f>
        <v>EQUILIBRIUM</v>
      </c>
    </row>
    <row r="788">
      <c r="A788">
        <v>26783</v>
      </c>
      <c r="B788" t="str">
        <v>2026-04-04</v>
      </c>
      <c r="C788" t="str">
        <v>Midday</v>
      </c>
      <c r="D788">
        <v>5</v>
      </c>
      <c r="E788" t="str">
        <f>IF(MOD(D788,2)=0,"EVEN","ODD")</f>
        <v>ODD</v>
      </c>
      <c r="F788" t="str">
        <f>IF(D788&lt;=18,"LOW (1-18)","HIGH (19-36)")</f>
        <v>LOW (1-18)</v>
      </c>
      <c r="G788">
        <f>INT((D788-1)/6)+1</f>
        <v>1</v>
      </c>
      <c r="H788">
        <f>MOD(D788-1,6)+1</f>
        <v>5</v>
      </c>
      <c r="I788">
        <f>37-D788</f>
        <v>32</v>
      </c>
      <c r="J788">
        <f>ABS(D788-D789)</f>
        <v>12</v>
      </c>
      <c r="K788">
        <f>AVERAGE(D788:D792)</f>
        <v>5</v>
      </c>
      <c r="L788">
        <f>AVERAGE(D788:D807)</f>
        <v>5</v>
      </c>
      <c r="M788">
        <f>K788-L788</f>
        <v>0</v>
      </c>
      <c r="N788" t="str">
        <f>IF(K788&gt;L788,"HIGH ZONE BIAS",IF(K788&lt;L788,"LOW ZONE BIAS","EQUILIBRIUM"))</f>
        <v>EQUILIBRIUM</v>
      </c>
    </row>
    <row r="789">
      <c r="A789">
        <v>26782</v>
      </c>
      <c r="B789" t="str">
        <v>2026-04-04</v>
      </c>
      <c r="C789" t="str">
        <v>Morning</v>
      </c>
      <c r="D789">
        <v>17</v>
      </c>
      <c r="E789" t="str">
        <f>IF(MOD(D789,2)=0,"EVEN","ODD")</f>
        <v>ODD</v>
      </c>
      <c r="F789" t="str">
        <f>IF(D789&lt;=18,"LOW (1-18)","HIGH (19-36)")</f>
        <v>LOW (1-18)</v>
      </c>
      <c r="G789">
        <f>INT((D789-1)/6)+1</f>
        <v>3</v>
      </c>
      <c r="H789">
        <f>MOD(D789-1,6)+1</f>
        <v>5</v>
      </c>
      <c r="I789">
        <f>37-D789</f>
        <v>20</v>
      </c>
      <c r="J789">
        <f>ABS(D789-D790)</f>
        <v>4</v>
      </c>
      <c r="K789">
        <f>AVERAGE(D789:D793)</f>
        <v>17</v>
      </c>
      <c r="L789">
        <f>AVERAGE(D789:D808)</f>
        <v>17</v>
      </c>
      <c r="M789">
        <f>K789-L789</f>
        <v>0</v>
      </c>
      <c r="N789" t="str">
        <f>IF(K789&gt;L789,"HIGH ZONE BIAS",IF(K789&lt;L789,"LOW ZONE BIAS","EQUILIBRIUM"))</f>
        <v>EQUILIBRIUM</v>
      </c>
    </row>
    <row r="790">
      <c r="A790">
        <v>26781</v>
      </c>
      <c r="B790" t="str">
        <v>2026-04-02</v>
      </c>
      <c r="C790" t="str">
        <v>Evening</v>
      </c>
      <c r="D790">
        <v>21</v>
      </c>
      <c r="E790" t="str">
        <f>IF(MOD(D790,2)=0,"EVEN","ODD")</f>
        <v>ODD</v>
      </c>
      <c r="F790" t="str">
        <f>IF(D790&lt;=18,"LOW (1-18)","HIGH (19-36)")</f>
        <v>HIGH (19-36)</v>
      </c>
      <c r="G790">
        <f>INT((D790-1)/6)+1</f>
        <v>4</v>
      </c>
      <c r="H790">
        <f>MOD(D790-1,6)+1</f>
        <v>3</v>
      </c>
      <c r="I790">
        <f>37-D790</f>
        <v>16</v>
      </c>
      <c r="J790">
        <f>ABS(D790-D791)</f>
        <v>9</v>
      </c>
      <c r="K790">
        <f>AVERAGE(D790:D794)</f>
        <v>21</v>
      </c>
      <c r="L790">
        <f>AVERAGE(D790:D809)</f>
        <v>21</v>
      </c>
      <c r="M790">
        <f>K790-L790</f>
        <v>0</v>
      </c>
      <c r="N790" t="str">
        <f>IF(K790&gt;L790,"HIGH ZONE BIAS",IF(K790&lt;L790,"LOW ZONE BIAS","EQUILIBRIUM"))</f>
        <v>EQUILIBRIUM</v>
      </c>
    </row>
    <row r="791">
      <c r="A791">
        <v>26780</v>
      </c>
      <c r="B791" t="str">
        <v>2026-04-02</v>
      </c>
      <c r="C791" t="str">
        <v>Afternoon</v>
      </c>
      <c r="D791">
        <v>12</v>
      </c>
      <c r="E791" t="str">
        <f>IF(MOD(D791,2)=0,"EVEN","ODD")</f>
        <v>EVEN</v>
      </c>
      <c r="F791" t="str">
        <f>IF(D791&lt;=18,"LOW (1-18)","HIGH (19-36)")</f>
        <v>LOW (1-18)</v>
      </c>
      <c r="G791">
        <f>INT((D791-1)/6)+1</f>
        <v>2</v>
      </c>
      <c r="H791">
        <f>MOD(D791-1,6)+1</f>
        <v>6</v>
      </c>
      <c r="I791">
        <f>37-D791</f>
        <v>25</v>
      </c>
      <c r="J791">
        <f>ABS(D791-D792)</f>
        <v>11</v>
      </c>
      <c r="K791">
        <f>AVERAGE(D791:D795)</f>
        <v>12</v>
      </c>
      <c r="L791">
        <f>AVERAGE(D791:D810)</f>
        <v>12</v>
      </c>
      <c r="M791">
        <f>K791-L791</f>
        <v>0</v>
      </c>
      <c r="N791" t="str">
        <f>IF(K791&gt;L791,"HIGH ZONE BIAS",IF(K791&lt;L791,"LOW ZONE BIAS","EQUILIBRIUM"))</f>
        <v>EQUILIBRIUM</v>
      </c>
    </row>
    <row r="792">
      <c r="A792">
        <v>26779</v>
      </c>
      <c r="B792" t="str">
        <v>2026-04-02</v>
      </c>
      <c r="C792" t="str">
        <v>Midday</v>
      </c>
      <c r="D792">
        <v>1</v>
      </c>
      <c r="E792" t="str">
        <f>IF(MOD(D792,2)=0,"EVEN","ODD")</f>
        <v>ODD</v>
      </c>
      <c r="F792" t="str">
        <f>IF(D792&lt;=18,"LOW (1-18)","HIGH (19-36)")</f>
        <v>LOW (1-18)</v>
      </c>
      <c r="G792">
        <f>INT((D792-1)/6)+1</f>
        <v>1</v>
      </c>
      <c r="H792">
        <f>MOD(D792-1,6)+1</f>
        <v>1</v>
      </c>
      <c r="I792">
        <f>37-D792</f>
        <v>36</v>
      </c>
      <c r="J792">
        <f>ABS(D792-D793)</f>
        <v>30</v>
      </c>
      <c r="K792">
        <f>AVERAGE(D792:D796)</f>
        <v>1</v>
      </c>
      <c r="L792">
        <f>AVERAGE(D792:D811)</f>
        <v>1</v>
      </c>
      <c r="M792">
        <f>K792-L792</f>
        <v>0</v>
      </c>
      <c r="N792" t="str">
        <f>IF(K792&gt;L792,"HIGH ZONE BIAS",IF(K792&lt;L792,"LOW ZONE BIAS","EQUILIBRIUM"))</f>
        <v>EQUILIBRIUM</v>
      </c>
    </row>
    <row r="793">
      <c r="A793">
        <v>26778</v>
      </c>
      <c r="B793" t="str">
        <v>2026-04-02</v>
      </c>
      <c r="C793" t="str">
        <v>Morning</v>
      </c>
      <c r="D793">
        <v>31</v>
      </c>
      <c r="E793" t="str">
        <f>IF(MOD(D793,2)=0,"EVEN","ODD")</f>
        <v>ODD</v>
      </c>
      <c r="F793" t="str">
        <f>IF(D793&lt;=18,"LOW (1-18)","HIGH (19-36)")</f>
        <v>HIGH (19-36)</v>
      </c>
      <c r="G793">
        <f>INT((D793-1)/6)+1</f>
        <v>6</v>
      </c>
      <c r="H793">
        <f>MOD(D793-1,6)+1</f>
        <v>1</v>
      </c>
      <c r="I793">
        <f>37-D793</f>
        <v>6</v>
      </c>
      <c r="J793">
        <f>ABS(D793-D794)</f>
        <v>1</v>
      </c>
      <c r="K793">
        <f>AVERAGE(D793:D797)</f>
        <v>31</v>
      </c>
      <c r="L793">
        <f>AVERAGE(D793:D812)</f>
        <v>31</v>
      </c>
      <c r="M793">
        <f>K793-L793</f>
        <v>0</v>
      </c>
      <c r="N793" t="str">
        <f>IF(K793&gt;L793,"HIGH ZONE BIAS",IF(K793&lt;L793,"LOW ZONE BIAS","EQUILIBRIUM"))</f>
        <v>EQUILIBRIUM</v>
      </c>
    </row>
    <row r="794">
      <c r="A794">
        <v>26777</v>
      </c>
      <c r="B794" t="str">
        <v>2026-04-01</v>
      </c>
      <c r="C794" t="str">
        <v>Evening</v>
      </c>
      <c r="D794">
        <v>32</v>
      </c>
      <c r="E794" t="str">
        <f>IF(MOD(D794,2)=0,"EVEN","ODD")</f>
        <v>EVEN</v>
      </c>
      <c r="F794" t="str">
        <f>IF(D794&lt;=18,"LOW (1-18)","HIGH (19-36)")</f>
        <v>HIGH (19-36)</v>
      </c>
      <c r="G794">
        <f>INT((D794-1)/6)+1</f>
        <v>6</v>
      </c>
      <c r="H794">
        <f>MOD(D794-1,6)+1</f>
        <v>2</v>
      </c>
      <c r="I794">
        <f>37-D794</f>
        <v>5</v>
      </c>
      <c r="J794">
        <f>ABS(D794-D795)</f>
        <v>19</v>
      </c>
      <c r="K794">
        <f>AVERAGE(D794:D798)</f>
        <v>32</v>
      </c>
      <c r="L794">
        <f>AVERAGE(D794:D813)</f>
        <v>32</v>
      </c>
      <c r="M794">
        <f>K794-L794</f>
        <v>0</v>
      </c>
      <c r="N794" t="str">
        <f>IF(K794&gt;L794,"HIGH ZONE BIAS",IF(K794&lt;L794,"LOW ZONE BIAS","EQUILIBRIUM"))</f>
        <v>EQUILIBRIUM</v>
      </c>
    </row>
    <row r="795">
      <c r="A795">
        <v>26776</v>
      </c>
      <c r="B795" t="str">
        <v>2026-04-01</v>
      </c>
      <c r="C795" t="str">
        <v>Afternoon</v>
      </c>
      <c r="D795">
        <v>13</v>
      </c>
      <c r="E795" t="str">
        <f>IF(MOD(D795,2)=0,"EVEN","ODD")</f>
        <v>ODD</v>
      </c>
      <c r="F795" t="str">
        <f>IF(D795&lt;=18,"LOW (1-18)","HIGH (19-36)")</f>
        <v>LOW (1-18)</v>
      </c>
      <c r="G795">
        <f>INT((D795-1)/6)+1</f>
        <v>3</v>
      </c>
      <c r="H795">
        <f>MOD(D795-1,6)+1</f>
        <v>1</v>
      </c>
      <c r="I795">
        <f>37-D795</f>
        <v>24</v>
      </c>
      <c r="J795">
        <f>ABS(D795-D796)</f>
        <v>5</v>
      </c>
      <c r="K795">
        <f>AVERAGE(D795:D799)</f>
        <v>13</v>
      </c>
      <c r="L795">
        <f>AVERAGE(D795:D814)</f>
        <v>13</v>
      </c>
      <c r="M795">
        <f>K795-L795</f>
        <v>0</v>
      </c>
      <c r="N795" t="str">
        <f>IF(K795&gt;L795,"HIGH ZONE BIAS",IF(K795&lt;L795,"LOW ZONE BIAS","EQUILIBRIUM"))</f>
        <v>EQUILIBRIUM</v>
      </c>
    </row>
    <row r="796">
      <c r="A796">
        <v>26775</v>
      </c>
      <c r="B796" t="str">
        <v>2026-04-01</v>
      </c>
      <c r="C796" t="str">
        <v>Midday</v>
      </c>
      <c r="D796">
        <v>8</v>
      </c>
      <c r="E796" t="str">
        <f>IF(MOD(D796,2)=0,"EVEN","ODD")</f>
        <v>EVEN</v>
      </c>
      <c r="F796" t="str">
        <f>IF(D796&lt;=18,"LOW (1-18)","HIGH (19-36)")</f>
        <v>LOW (1-18)</v>
      </c>
      <c r="G796">
        <f>INT((D796-1)/6)+1</f>
        <v>2</v>
      </c>
      <c r="H796">
        <f>MOD(D796-1,6)+1</f>
        <v>2</v>
      </c>
      <c r="I796">
        <f>37-D796</f>
        <v>29</v>
      </c>
      <c r="J796">
        <f>ABS(D796-D797)</f>
        <v>27</v>
      </c>
      <c r="K796">
        <f>AVERAGE(D796:D800)</f>
        <v>8</v>
      </c>
      <c r="L796">
        <f>AVERAGE(D796:D815)</f>
        <v>8</v>
      </c>
      <c r="M796">
        <f>K796-L796</f>
        <v>0</v>
      </c>
      <c r="N796" t="str">
        <f>IF(K796&gt;L796,"HIGH ZONE BIAS",IF(K796&lt;L796,"LOW ZONE BIAS","EQUILIBRIUM"))</f>
        <v>EQUILIBRIUM</v>
      </c>
    </row>
    <row r="797">
      <c r="A797">
        <v>26774</v>
      </c>
      <c r="B797" t="str">
        <v>2026-04-01</v>
      </c>
      <c r="C797" t="str">
        <v>Morning</v>
      </c>
      <c r="D797">
        <v>35</v>
      </c>
      <c r="E797" t="str">
        <f>IF(MOD(D797,2)=0,"EVEN","ODD")</f>
        <v>ODD</v>
      </c>
      <c r="F797" t="str">
        <f>IF(D797&lt;=18,"LOW (1-18)","HIGH (19-36)")</f>
        <v>HIGH (19-36)</v>
      </c>
      <c r="G797">
        <f>INT((D797-1)/6)+1</f>
        <v>6</v>
      </c>
      <c r="H797">
        <f>MOD(D797-1,6)+1</f>
        <v>5</v>
      </c>
      <c r="I797">
        <f>37-D797</f>
        <v>2</v>
      </c>
      <c r="J797">
        <f>ABS(D797-D798)</f>
        <v>23</v>
      </c>
      <c r="K797">
        <f>AVERAGE(D797:D801)</f>
        <v>35</v>
      </c>
      <c r="L797">
        <f>AVERAGE(D797:D816)</f>
        <v>35</v>
      </c>
      <c r="M797">
        <f>K797-L797</f>
        <v>0</v>
      </c>
      <c r="N797" t="str">
        <f>IF(K797&gt;L797,"HIGH ZONE BIAS",IF(K797&lt;L797,"LOW ZONE BIAS","EQUILIBRIUM"))</f>
        <v>EQUILIBRIUM</v>
      </c>
    </row>
    <row r="798">
      <c r="A798">
        <v>26773</v>
      </c>
      <c r="B798" t="str">
        <v>2026-03-31</v>
      </c>
      <c r="C798" t="str">
        <v>Evening</v>
      </c>
      <c r="D798">
        <v>12</v>
      </c>
      <c r="E798" t="str">
        <f>IF(MOD(D798,2)=0,"EVEN","ODD")</f>
        <v>EVEN</v>
      </c>
      <c r="F798" t="str">
        <f>IF(D798&lt;=18,"LOW (1-18)","HIGH (19-36)")</f>
        <v>LOW (1-18)</v>
      </c>
      <c r="G798">
        <f>INT((D798-1)/6)+1</f>
        <v>2</v>
      </c>
      <c r="H798">
        <f>MOD(D798-1,6)+1</f>
        <v>6</v>
      </c>
      <c r="I798">
        <f>37-D798</f>
        <v>25</v>
      </c>
      <c r="J798">
        <f>ABS(D798-D799)</f>
        <v>3</v>
      </c>
      <c r="K798">
        <f>AVERAGE(D798:D802)</f>
        <v>12</v>
      </c>
      <c r="L798">
        <f>AVERAGE(D798:D817)</f>
        <v>12</v>
      </c>
      <c r="M798">
        <f>K798-L798</f>
        <v>0</v>
      </c>
      <c r="N798" t="str">
        <f>IF(K798&gt;L798,"HIGH ZONE BIAS",IF(K798&lt;L798,"LOW ZONE BIAS","EQUILIBRIUM"))</f>
        <v>EQUILIBRIUM</v>
      </c>
    </row>
    <row r="799">
      <c r="A799">
        <v>26772</v>
      </c>
      <c r="B799" t="str">
        <v>2026-03-31</v>
      </c>
      <c r="C799" t="str">
        <v>Afternoon</v>
      </c>
      <c r="D799">
        <v>9</v>
      </c>
      <c r="E799" t="str">
        <f>IF(MOD(D799,2)=0,"EVEN","ODD")</f>
        <v>ODD</v>
      </c>
      <c r="F799" t="str">
        <f>IF(D799&lt;=18,"LOW (1-18)","HIGH (19-36)")</f>
        <v>LOW (1-18)</v>
      </c>
      <c r="G799">
        <f>INT((D799-1)/6)+1</f>
        <v>2</v>
      </c>
      <c r="H799">
        <f>MOD(D799-1,6)+1</f>
        <v>3</v>
      </c>
      <c r="I799">
        <f>37-D799</f>
        <v>28</v>
      </c>
      <c r="J799">
        <f>ABS(D799-D800)</f>
        <v>10</v>
      </c>
      <c r="K799">
        <f>AVERAGE(D799:D803)</f>
        <v>9</v>
      </c>
      <c r="L799">
        <f>AVERAGE(D799:D818)</f>
        <v>9</v>
      </c>
      <c r="M799">
        <f>K799-L799</f>
        <v>0</v>
      </c>
      <c r="N799" t="str">
        <f>IF(K799&gt;L799,"HIGH ZONE BIAS",IF(K799&lt;L799,"LOW ZONE BIAS","EQUILIBRIUM"))</f>
        <v>EQUILIBRIUM</v>
      </c>
    </row>
    <row r="800">
      <c r="A800">
        <v>26771</v>
      </c>
      <c r="B800" t="str">
        <v>2026-03-31</v>
      </c>
      <c r="C800" t="str">
        <v>Midday</v>
      </c>
      <c r="D800">
        <v>19</v>
      </c>
      <c r="E800" t="str">
        <f>IF(MOD(D800,2)=0,"EVEN","ODD")</f>
        <v>ODD</v>
      </c>
      <c r="F800" t="str">
        <f>IF(D800&lt;=18,"LOW (1-18)","HIGH (19-36)")</f>
        <v>HIGH (19-36)</v>
      </c>
      <c r="G800">
        <f>INT((D800-1)/6)+1</f>
        <v>4</v>
      </c>
      <c r="H800">
        <f>MOD(D800-1,6)+1</f>
        <v>1</v>
      </c>
      <c r="I800">
        <f>37-D800</f>
        <v>18</v>
      </c>
      <c r="J800">
        <f>ABS(D800-D801)</f>
        <v>16</v>
      </c>
      <c r="K800">
        <f>AVERAGE(D800:D804)</f>
        <v>19</v>
      </c>
      <c r="L800">
        <f>AVERAGE(D800:D819)</f>
        <v>19</v>
      </c>
      <c r="M800">
        <f>K800-L800</f>
        <v>0</v>
      </c>
      <c r="N800" t="str">
        <f>IF(K800&gt;L800,"HIGH ZONE BIAS",IF(K800&lt;L800,"LOW ZONE BIAS","EQUILIBRIUM"))</f>
        <v>EQUILIBRIUM</v>
      </c>
    </row>
    <row r="801">
      <c r="A801">
        <v>26770</v>
      </c>
      <c r="B801" t="str">
        <v>2026-03-31</v>
      </c>
      <c r="C801" t="str">
        <v>Morning</v>
      </c>
      <c r="D801">
        <v>35</v>
      </c>
      <c r="E801" t="str">
        <f>IF(MOD(D801,2)=0,"EVEN","ODD")</f>
        <v>ODD</v>
      </c>
      <c r="F801" t="str">
        <f>IF(D801&lt;=18,"LOW (1-18)","HIGH (19-36)")</f>
        <v>HIGH (19-36)</v>
      </c>
      <c r="G801">
        <f>INT((D801-1)/6)+1</f>
        <v>6</v>
      </c>
      <c r="H801">
        <f>MOD(D801-1,6)+1</f>
        <v>5</v>
      </c>
      <c r="I801">
        <f>37-D801</f>
        <v>2</v>
      </c>
      <c r="J801">
        <f>ABS(D801-D802)</f>
        <v>1</v>
      </c>
      <c r="K801">
        <f>AVERAGE(D801:D805)</f>
        <v>35</v>
      </c>
      <c r="L801">
        <f>AVERAGE(D801:D820)</f>
        <v>35</v>
      </c>
      <c r="M801">
        <f>K801-L801</f>
        <v>0</v>
      </c>
      <c r="N801" t="str">
        <f>IF(K801&gt;L801,"HIGH ZONE BIAS",IF(K801&lt;L801,"LOW ZONE BIAS","EQUILIBRIUM"))</f>
        <v>EQUILIBRIUM</v>
      </c>
    </row>
    <row r="802">
      <c r="A802">
        <v>26769</v>
      </c>
      <c r="B802" t="str">
        <v>2026-03-29</v>
      </c>
      <c r="C802" t="str">
        <v>Evening</v>
      </c>
      <c r="D802">
        <v>36</v>
      </c>
      <c r="E802" t="str">
        <f>IF(MOD(D802,2)=0,"EVEN","ODD")</f>
        <v>EVEN</v>
      </c>
      <c r="F802" t="str">
        <f>IF(D802&lt;=18,"LOW (1-18)","HIGH (19-36)")</f>
        <v>HIGH (19-36)</v>
      </c>
      <c r="G802">
        <f>INT((D802-1)/6)+1</f>
        <v>6</v>
      </c>
      <c r="H802">
        <f>MOD(D802-1,6)+1</f>
        <v>6</v>
      </c>
      <c r="I802">
        <f>37-D802</f>
        <v>1</v>
      </c>
      <c r="J802">
        <f>ABS(D802-D803)</f>
        <v>28</v>
      </c>
      <c r="K802">
        <f>AVERAGE(D802:D806)</f>
        <v>36</v>
      </c>
      <c r="L802">
        <f>AVERAGE(D802:D821)</f>
        <v>36</v>
      </c>
      <c r="M802">
        <f>K802-L802</f>
        <v>0</v>
      </c>
      <c r="N802" t="str">
        <f>IF(K802&gt;L802,"HIGH ZONE BIAS",IF(K802&lt;L802,"LOW ZONE BIAS","EQUILIBRIUM"))</f>
        <v>EQUILIBRIUM</v>
      </c>
    </row>
    <row r="803">
      <c r="A803">
        <v>26768</v>
      </c>
      <c r="B803" t="str">
        <v>2026-03-29</v>
      </c>
      <c r="C803" t="str">
        <v>Afternoon</v>
      </c>
      <c r="D803">
        <v>8</v>
      </c>
      <c r="E803" t="str">
        <f>IF(MOD(D803,2)=0,"EVEN","ODD")</f>
        <v>EVEN</v>
      </c>
      <c r="F803" t="str">
        <f>IF(D803&lt;=18,"LOW (1-18)","HIGH (19-36)")</f>
        <v>LOW (1-18)</v>
      </c>
      <c r="G803">
        <f>INT((D803-1)/6)+1</f>
        <v>2</v>
      </c>
      <c r="H803">
        <f>MOD(D803-1,6)+1</f>
        <v>2</v>
      </c>
      <c r="I803">
        <f>37-D803</f>
        <v>29</v>
      </c>
      <c r="J803">
        <f>ABS(D803-D804)</f>
        <v>22</v>
      </c>
      <c r="K803">
        <f>AVERAGE(D803:D807)</f>
        <v>8</v>
      </c>
      <c r="L803">
        <f>AVERAGE(D803:D822)</f>
        <v>8</v>
      </c>
      <c r="M803">
        <f>K803-L803</f>
        <v>0</v>
      </c>
      <c r="N803" t="str">
        <f>IF(K803&gt;L803,"HIGH ZONE BIAS",IF(K803&lt;L803,"LOW ZONE BIAS","EQUILIBRIUM"))</f>
        <v>EQUILIBRIUM</v>
      </c>
    </row>
    <row r="804">
      <c r="A804">
        <v>26767</v>
      </c>
      <c r="B804" t="str">
        <v>2026-03-29</v>
      </c>
      <c r="C804" t="str">
        <v>Midday</v>
      </c>
      <c r="D804">
        <v>30</v>
      </c>
      <c r="E804" t="str">
        <f>IF(MOD(D804,2)=0,"EVEN","ODD")</f>
        <v>EVEN</v>
      </c>
      <c r="F804" t="str">
        <f>IF(D804&lt;=18,"LOW (1-18)","HIGH (19-36)")</f>
        <v>HIGH (19-36)</v>
      </c>
      <c r="G804">
        <f>INT((D804-1)/6)+1</f>
        <v>5</v>
      </c>
      <c r="H804">
        <f>MOD(D804-1,6)+1</f>
        <v>6</v>
      </c>
      <c r="I804">
        <f>37-D804</f>
        <v>7</v>
      </c>
      <c r="J804">
        <f>ABS(D804-D805)</f>
        <v>11</v>
      </c>
      <c r="K804">
        <f>AVERAGE(D804:D808)</f>
        <v>30</v>
      </c>
      <c r="L804">
        <f>AVERAGE(D804:D823)</f>
        <v>30</v>
      </c>
      <c r="M804">
        <f>K804-L804</f>
        <v>0</v>
      </c>
      <c r="N804" t="str">
        <f>IF(K804&gt;L804,"HIGH ZONE BIAS",IF(K804&lt;L804,"LOW ZONE BIAS","EQUILIBRIUM"))</f>
        <v>EQUILIBRIUM</v>
      </c>
    </row>
    <row r="805">
      <c r="A805">
        <v>26766</v>
      </c>
      <c r="B805" t="str">
        <v>2026-03-29</v>
      </c>
      <c r="C805" t="str">
        <v>Morning</v>
      </c>
      <c r="D805">
        <v>19</v>
      </c>
      <c r="E805" t="str">
        <f>IF(MOD(D805,2)=0,"EVEN","ODD")</f>
        <v>ODD</v>
      </c>
      <c r="F805" t="str">
        <f>IF(D805&lt;=18,"LOW (1-18)","HIGH (19-36)")</f>
        <v>HIGH (19-36)</v>
      </c>
      <c r="G805">
        <f>INT((D805-1)/6)+1</f>
        <v>4</v>
      </c>
      <c r="H805">
        <f>MOD(D805-1,6)+1</f>
        <v>1</v>
      </c>
      <c r="I805">
        <f>37-D805</f>
        <v>18</v>
      </c>
      <c r="J805">
        <f>ABS(D805-D806)</f>
        <v>3</v>
      </c>
      <c r="K805">
        <f>AVERAGE(D805:D809)</f>
        <v>19</v>
      </c>
      <c r="L805">
        <f>AVERAGE(D805:D824)</f>
        <v>19</v>
      </c>
      <c r="M805">
        <f>K805-L805</f>
        <v>0</v>
      </c>
      <c r="N805" t="str">
        <f>IF(K805&gt;L805,"HIGH ZONE BIAS",IF(K805&lt;L805,"LOW ZONE BIAS","EQUILIBRIUM"))</f>
        <v>EQUILIBRIUM</v>
      </c>
    </row>
    <row r="806">
      <c r="A806">
        <v>26765</v>
      </c>
      <c r="B806" t="str">
        <v>2026-03-28</v>
      </c>
      <c r="C806" t="str">
        <v>Evening</v>
      </c>
      <c r="D806">
        <v>22</v>
      </c>
      <c r="E806" t="str">
        <f>IF(MOD(D806,2)=0,"EVEN","ODD")</f>
        <v>EVEN</v>
      </c>
      <c r="F806" t="str">
        <f>IF(D806&lt;=18,"LOW (1-18)","HIGH (19-36)")</f>
        <v>HIGH (19-36)</v>
      </c>
      <c r="G806">
        <f>INT((D806-1)/6)+1</f>
        <v>4</v>
      </c>
      <c r="H806">
        <f>MOD(D806-1,6)+1</f>
        <v>4</v>
      </c>
      <c r="I806">
        <f>37-D806</f>
        <v>15</v>
      </c>
      <c r="J806">
        <f>ABS(D806-D807)</f>
        <v>4</v>
      </c>
      <c r="K806">
        <f>AVERAGE(D806:D810)</f>
        <v>22</v>
      </c>
      <c r="L806">
        <f>AVERAGE(D806:D825)</f>
        <v>22</v>
      </c>
      <c r="M806">
        <f>K806-L806</f>
        <v>0</v>
      </c>
      <c r="N806" t="str">
        <f>IF(K806&gt;L806,"HIGH ZONE BIAS",IF(K806&lt;L806,"LOW ZONE BIAS","EQUILIBRIUM"))</f>
        <v>EQUILIBRIUM</v>
      </c>
    </row>
    <row r="807">
      <c r="A807">
        <v>26764</v>
      </c>
      <c r="B807" t="str">
        <v>2026-03-28</v>
      </c>
      <c r="C807" t="str">
        <v>Afternoon</v>
      </c>
      <c r="D807">
        <v>26</v>
      </c>
      <c r="E807" t="str">
        <f>IF(MOD(D807,2)=0,"EVEN","ODD")</f>
        <v>EVEN</v>
      </c>
      <c r="F807" t="str">
        <f>IF(D807&lt;=18,"LOW (1-18)","HIGH (19-36)")</f>
        <v>HIGH (19-36)</v>
      </c>
      <c r="G807">
        <f>INT((D807-1)/6)+1</f>
        <v>5</v>
      </c>
      <c r="H807">
        <f>MOD(D807-1,6)+1</f>
        <v>2</v>
      </c>
      <c r="I807">
        <f>37-D807</f>
        <v>11</v>
      </c>
      <c r="J807">
        <f>ABS(D807-D808)</f>
        <v>10</v>
      </c>
      <c r="K807">
        <f>AVERAGE(D807:D811)</f>
        <v>26</v>
      </c>
      <c r="L807">
        <f>AVERAGE(D807:D826)</f>
        <v>26</v>
      </c>
      <c r="M807">
        <f>K807-L807</f>
        <v>0</v>
      </c>
      <c r="N807" t="str">
        <f>IF(K807&gt;L807,"HIGH ZONE BIAS",IF(K807&lt;L807,"LOW ZONE BIAS","EQUILIBRIUM"))</f>
        <v>EQUILIBRIUM</v>
      </c>
    </row>
    <row r="808">
      <c r="A808">
        <v>26763</v>
      </c>
      <c r="B808" t="str">
        <v>2026-03-28</v>
      </c>
      <c r="C808" t="str">
        <v>Midday</v>
      </c>
      <c r="D808">
        <v>36</v>
      </c>
      <c r="E808" t="str">
        <f>IF(MOD(D808,2)=0,"EVEN","ODD")</f>
        <v>EVEN</v>
      </c>
      <c r="F808" t="str">
        <f>IF(D808&lt;=18,"LOW (1-18)","HIGH (19-36)")</f>
        <v>HIGH (19-36)</v>
      </c>
      <c r="G808">
        <f>INT((D808-1)/6)+1</f>
        <v>6</v>
      </c>
      <c r="H808">
        <f>MOD(D808-1,6)+1</f>
        <v>6</v>
      </c>
      <c r="I808">
        <f>37-D808</f>
        <v>1</v>
      </c>
      <c r="J808">
        <f>ABS(D808-D809)</f>
        <v>29</v>
      </c>
      <c r="K808">
        <f>AVERAGE(D808:D812)</f>
        <v>36</v>
      </c>
      <c r="L808">
        <f>AVERAGE(D808:D827)</f>
        <v>36</v>
      </c>
      <c r="M808">
        <f>K808-L808</f>
        <v>0</v>
      </c>
      <c r="N808" t="str">
        <f>IF(K808&gt;L808,"HIGH ZONE BIAS",IF(K808&lt;L808,"LOW ZONE BIAS","EQUILIBRIUM"))</f>
        <v>EQUILIBRIUM</v>
      </c>
    </row>
    <row r="809">
      <c r="A809">
        <v>26762</v>
      </c>
      <c r="B809" t="str">
        <v>2026-03-28</v>
      </c>
      <c r="C809" t="str">
        <v>Morning</v>
      </c>
      <c r="D809">
        <v>7</v>
      </c>
      <c r="E809" t="str">
        <f>IF(MOD(D809,2)=0,"EVEN","ODD")</f>
        <v>ODD</v>
      </c>
      <c r="F809" t="str">
        <f>IF(D809&lt;=18,"LOW (1-18)","HIGH (19-36)")</f>
        <v>LOW (1-18)</v>
      </c>
      <c r="G809">
        <f>INT((D809-1)/6)+1</f>
        <v>2</v>
      </c>
      <c r="H809">
        <f>MOD(D809-1,6)+1</f>
        <v>1</v>
      </c>
      <c r="I809">
        <f>37-D809</f>
        <v>30</v>
      </c>
      <c r="J809">
        <f>ABS(D809-D810)</f>
        <v>23</v>
      </c>
      <c r="K809">
        <f>AVERAGE(D809:D813)</f>
        <v>7</v>
      </c>
      <c r="L809">
        <f>AVERAGE(D809:D828)</f>
        <v>7</v>
      </c>
      <c r="M809">
        <f>K809-L809</f>
        <v>0</v>
      </c>
      <c r="N809" t="str">
        <f>IF(K809&gt;L809,"HIGH ZONE BIAS",IF(K809&lt;L809,"LOW ZONE BIAS","EQUILIBRIUM"))</f>
        <v>EQUILIBRIUM</v>
      </c>
    </row>
    <row r="810">
      <c r="A810">
        <v>26761</v>
      </c>
      <c r="B810" t="str">
        <v>2026-03-27</v>
      </c>
      <c r="C810" t="str">
        <v>Evening</v>
      </c>
      <c r="D810">
        <v>30</v>
      </c>
      <c r="E810" t="str">
        <f>IF(MOD(D810,2)=0,"EVEN","ODD")</f>
        <v>EVEN</v>
      </c>
      <c r="F810" t="str">
        <f>IF(D810&lt;=18,"LOW (1-18)","HIGH (19-36)")</f>
        <v>HIGH (19-36)</v>
      </c>
      <c r="G810">
        <f>INT((D810-1)/6)+1</f>
        <v>5</v>
      </c>
      <c r="H810">
        <f>MOD(D810-1,6)+1</f>
        <v>6</v>
      </c>
      <c r="I810">
        <f>37-D810</f>
        <v>7</v>
      </c>
      <c r="J810">
        <f>ABS(D810-D811)</f>
        <v>0</v>
      </c>
      <c r="K810">
        <f>AVERAGE(D810:D814)</f>
        <v>30</v>
      </c>
      <c r="L810">
        <f>AVERAGE(D810:D829)</f>
        <v>30</v>
      </c>
      <c r="M810">
        <f>K810-L810</f>
        <v>0</v>
      </c>
      <c r="N810" t="str">
        <f>IF(K810&gt;L810,"HIGH ZONE BIAS",IF(K810&lt;L810,"LOW ZONE BIAS","EQUILIBRIUM"))</f>
        <v>EQUILIBRIUM</v>
      </c>
    </row>
    <row r="811">
      <c r="A811">
        <v>26760</v>
      </c>
      <c r="B811" t="str">
        <v>2026-03-27</v>
      </c>
      <c r="C811" t="str">
        <v>Afternoon</v>
      </c>
      <c r="D811">
        <v>30</v>
      </c>
      <c r="E811" t="str">
        <f>IF(MOD(D811,2)=0,"EVEN","ODD")</f>
        <v>EVEN</v>
      </c>
      <c r="F811" t="str">
        <f>IF(D811&lt;=18,"LOW (1-18)","HIGH (19-36)")</f>
        <v>HIGH (19-36)</v>
      </c>
      <c r="G811">
        <f>INT((D811-1)/6)+1</f>
        <v>5</v>
      </c>
      <c r="H811">
        <f>MOD(D811-1,6)+1</f>
        <v>6</v>
      </c>
      <c r="I811">
        <f>37-D811</f>
        <v>7</v>
      </c>
      <c r="J811">
        <f>ABS(D811-D812)</f>
        <v>25</v>
      </c>
      <c r="K811">
        <f>AVERAGE(D811:D815)</f>
        <v>30</v>
      </c>
      <c r="L811">
        <f>AVERAGE(D811:D830)</f>
        <v>30</v>
      </c>
      <c r="M811">
        <f>K811-L811</f>
        <v>0</v>
      </c>
      <c r="N811" t="str">
        <f>IF(K811&gt;L811,"HIGH ZONE BIAS",IF(K811&lt;L811,"LOW ZONE BIAS","EQUILIBRIUM"))</f>
        <v>EQUILIBRIUM</v>
      </c>
    </row>
    <row r="812">
      <c r="A812">
        <v>26759</v>
      </c>
      <c r="B812" t="str">
        <v>2026-03-27</v>
      </c>
      <c r="C812" t="str">
        <v>Midday</v>
      </c>
      <c r="D812">
        <v>5</v>
      </c>
      <c r="E812" t="str">
        <f>IF(MOD(D812,2)=0,"EVEN","ODD")</f>
        <v>ODD</v>
      </c>
      <c r="F812" t="str">
        <f>IF(D812&lt;=18,"LOW (1-18)","HIGH (19-36)")</f>
        <v>LOW (1-18)</v>
      </c>
      <c r="G812">
        <f>INT((D812-1)/6)+1</f>
        <v>1</v>
      </c>
      <c r="H812">
        <f>MOD(D812-1,6)+1</f>
        <v>5</v>
      </c>
      <c r="I812">
        <f>37-D812</f>
        <v>32</v>
      </c>
      <c r="J812">
        <f>ABS(D812-D813)</f>
        <v>10</v>
      </c>
      <c r="K812">
        <f>AVERAGE(D812:D816)</f>
        <v>5</v>
      </c>
      <c r="L812">
        <f>AVERAGE(D812:D831)</f>
        <v>5</v>
      </c>
      <c r="M812">
        <f>K812-L812</f>
        <v>0</v>
      </c>
      <c r="N812" t="str">
        <f>IF(K812&gt;L812,"HIGH ZONE BIAS",IF(K812&lt;L812,"LOW ZONE BIAS","EQUILIBRIUM"))</f>
        <v>EQUILIBRIUM</v>
      </c>
    </row>
    <row r="813">
      <c r="A813">
        <v>26758</v>
      </c>
      <c r="B813" t="str">
        <v>2026-03-27</v>
      </c>
      <c r="C813" t="str">
        <v>Morning</v>
      </c>
      <c r="D813">
        <v>15</v>
      </c>
      <c r="E813" t="str">
        <f>IF(MOD(D813,2)=0,"EVEN","ODD")</f>
        <v>ODD</v>
      </c>
      <c r="F813" t="str">
        <f>IF(D813&lt;=18,"LOW (1-18)","HIGH (19-36)")</f>
        <v>LOW (1-18)</v>
      </c>
      <c r="G813">
        <f>INT((D813-1)/6)+1</f>
        <v>3</v>
      </c>
      <c r="H813">
        <f>MOD(D813-1,6)+1</f>
        <v>3</v>
      </c>
      <c r="I813">
        <f>37-D813</f>
        <v>22</v>
      </c>
      <c r="J813">
        <f>ABS(D813-D814)</f>
        <v>16</v>
      </c>
      <c r="K813">
        <f>AVERAGE(D813:D817)</f>
        <v>15</v>
      </c>
      <c r="L813">
        <f>AVERAGE(D813:D832)</f>
        <v>15</v>
      </c>
      <c r="M813">
        <f>K813-L813</f>
        <v>0</v>
      </c>
      <c r="N813" t="str">
        <f>IF(K813&gt;L813,"HIGH ZONE BIAS",IF(K813&lt;L813,"LOW ZONE BIAS","EQUILIBRIUM"))</f>
        <v>EQUILIBRIUM</v>
      </c>
    </row>
    <row r="814">
      <c r="A814">
        <v>26757</v>
      </c>
      <c r="B814" t="str">
        <v>2026-03-26</v>
      </c>
      <c r="C814" t="str">
        <v>Evening</v>
      </c>
      <c r="D814">
        <v>31</v>
      </c>
      <c r="E814" t="str">
        <f>IF(MOD(D814,2)=0,"EVEN","ODD")</f>
        <v>ODD</v>
      </c>
      <c r="F814" t="str">
        <f>IF(D814&lt;=18,"LOW (1-18)","HIGH (19-36)")</f>
        <v>HIGH (19-36)</v>
      </c>
      <c r="G814">
        <f>INT((D814-1)/6)+1</f>
        <v>6</v>
      </c>
      <c r="H814">
        <f>MOD(D814-1,6)+1</f>
        <v>1</v>
      </c>
      <c r="I814">
        <f>37-D814</f>
        <v>6</v>
      </c>
      <c r="J814">
        <f>ABS(D814-D815)</f>
        <v>9</v>
      </c>
      <c r="K814">
        <f>AVERAGE(D814:D818)</f>
        <v>31</v>
      </c>
      <c r="L814">
        <f>AVERAGE(D814:D833)</f>
        <v>31</v>
      </c>
      <c r="M814">
        <f>K814-L814</f>
        <v>0</v>
      </c>
      <c r="N814" t="str">
        <f>IF(K814&gt;L814,"HIGH ZONE BIAS",IF(K814&lt;L814,"LOW ZONE BIAS","EQUILIBRIUM"))</f>
        <v>EQUILIBRIUM</v>
      </c>
    </row>
    <row r="815">
      <c r="A815">
        <v>26756</v>
      </c>
      <c r="B815" t="str">
        <v>2026-03-26</v>
      </c>
      <c r="C815" t="str">
        <v>Afternoon</v>
      </c>
      <c r="D815">
        <v>22</v>
      </c>
      <c r="E815" t="str">
        <f>IF(MOD(D815,2)=0,"EVEN","ODD")</f>
        <v>EVEN</v>
      </c>
      <c r="F815" t="str">
        <f>IF(D815&lt;=18,"LOW (1-18)","HIGH (19-36)")</f>
        <v>HIGH (19-36)</v>
      </c>
      <c r="G815">
        <f>INT((D815-1)/6)+1</f>
        <v>4</v>
      </c>
      <c r="H815">
        <f>MOD(D815-1,6)+1</f>
        <v>4</v>
      </c>
      <c r="I815">
        <f>37-D815</f>
        <v>15</v>
      </c>
      <c r="J815">
        <f>ABS(D815-D816)</f>
        <v>12</v>
      </c>
      <c r="K815">
        <f>AVERAGE(D815:D819)</f>
        <v>22</v>
      </c>
      <c r="L815">
        <f>AVERAGE(D815:D834)</f>
        <v>22</v>
      </c>
      <c r="M815">
        <f>K815-L815</f>
        <v>0</v>
      </c>
      <c r="N815" t="str">
        <f>IF(K815&gt;L815,"HIGH ZONE BIAS",IF(K815&lt;L815,"LOW ZONE BIAS","EQUILIBRIUM"))</f>
        <v>EQUILIBRIUM</v>
      </c>
    </row>
    <row r="816">
      <c r="A816">
        <v>26755</v>
      </c>
      <c r="B816" t="str">
        <v>2026-03-26</v>
      </c>
      <c r="C816" t="str">
        <v>Midday</v>
      </c>
      <c r="D816">
        <v>34</v>
      </c>
      <c r="E816" t="str">
        <f>IF(MOD(D816,2)=0,"EVEN","ODD")</f>
        <v>EVEN</v>
      </c>
      <c r="F816" t="str">
        <f>IF(D816&lt;=18,"LOW (1-18)","HIGH (19-36)")</f>
        <v>HIGH (19-36)</v>
      </c>
      <c r="G816">
        <f>INT((D816-1)/6)+1</f>
        <v>6</v>
      </c>
      <c r="H816">
        <f>MOD(D816-1,6)+1</f>
        <v>4</v>
      </c>
      <c r="I816">
        <f>37-D816</f>
        <v>3</v>
      </c>
      <c r="J816">
        <f>ABS(D816-D817)</f>
        <v>12</v>
      </c>
      <c r="K816">
        <f>AVERAGE(D816:D820)</f>
        <v>34</v>
      </c>
      <c r="L816">
        <f>AVERAGE(D816:D835)</f>
        <v>34</v>
      </c>
      <c r="M816">
        <f>K816-L816</f>
        <v>0</v>
      </c>
      <c r="N816" t="str">
        <f>IF(K816&gt;L816,"HIGH ZONE BIAS",IF(K816&lt;L816,"LOW ZONE BIAS","EQUILIBRIUM"))</f>
        <v>EQUILIBRIUM</v>
      </c>
    </row>
    <row r="817">
      <c r="A817">
        <v>26754</v>
      </c>
      <c r="B817" t="str">
        <v>2026-03-26</v>
      </c>
      <c r="C817" t="str">
        <v>Morning</v>
      </c>
      <c r="D817">
        <v>22</v>
      </c>
      <c r="E817" t="str">
        <f>IF(MOD(D817,2)=0,"EVEN","ODD")</f>
        <v>EVEN</v>
      </c>
      <c r="F817" t="str">
        <f>IF(D817&lt;=18,"LOW (1-18)","HIGH (19-36)")</f>
        <v>HIGH (19-36)</v>
      </c>
      <c r="G817">
        <f>INT((D817-1)/6)+1</f>
        <v>4</v>
      </c>
      <c r="H817">
        <f>MOD(D817-1,6)+1</f>
        <v>4</v>
      </c>
      <c r="I817">
        <f>37-D817</f>
        <v>15</v>
      </c>
      <c r="J817">
        <f>ABS(D817-D818)</f>
        <v>14</v>
      </c>
      <c r="K817">
        <f>AVERAGE(D817:D821)</f>
        <v>22</v>
      </c>
      <c r="L817">
        <f>AVERAGE(D817:D836)</f>
        <v>22</v>
      </c>
      <c r="M817">
        <f>K817-L817</f>
        <v>0</v>
      </c>
      <c r="N817" t="str">
        <f>IF(K817&gt;L817,"HIGH ZONE BIAS",IF(K817&lt;L817,"LOW ZONE BIAS","EQUILIBRIUM"))</f>
        <v>EQUILIBRIUM</v>
      </c>
    </row>
    <row r="818">
      <c r="A818">
        <v>26753</v>
      </c>
      <c r="B818" t="str">
        <v>2026-03-25</v>
      </c>
      <c r="C818" t="str">
        <v>Evening</v>
      </c>
      <c r="D818">
        <v>36</v>
      </c>
      <c r="E818" t="str">
        <f>IF(MOD(D818,2)=0,"EVEN","ODD")</f>
        <v>EVEN</v>
      </c>
      <c r="F818" t="str">
        <f>IF(D818&lt;=18,"LOW (1-18)","HIGH (19-36)")</f>
        <v>HIGH (19-36)</v>
      </c>
      <c r="G818">
        <f>INT((D818-1)/6)+1</f>
        <v>6</v>
      </c>
      <c r="H818">
        <f>MOD(D818-1,6)+1</f>
        <v>6</v>
      </c>
      <c r="I818">
        <f>37-D818</f>
        <v>1</v>
      </c>
      <c r="J818">
        <f>ABS(D818-D819)</f>
        <v>12</v>
      </c>
      <c r="K818">
        <f>AVERAGE(D818:D822)</f>
        <v>36</v>
      </c>
      <c r="L818">
        <f>AVERAGE(D818:D837)</f>
        <v>36</v>
      </c>
      <c r="M818">
        <f>K818-L818</f>
        <v>0</v>
      </c>
      <c r="N818" t="str">
        <f>IF(K818&gt;L818,"HIGH ZONE BIAS",IF(K818&lt;L818,"LOW ZONE BIAS","EQUILIBRIUM"))</f>
        <v>EQUILIBRIUM</v>
      </c>
    </row>
    <row r="819">
      <c r="A819">
        <v>26752</v>
      </c>
      <c r="B819" t="str">
        <v>2026-03-25</v>
      </c>
      <c r="C819" t="str">
        <v>Afternoon</v>
      </c>
      <c r="D819">
        <v>24</v>
      </c>
      <c r="E819" t="str">
        <f>IF(MOD(D819,2)=0,"EVEN","ODD")</f>
        <v>EVEN</v>
      </c>
      <c r="F819" t="str">
        <f>IF(D819&lt;=18,"LOW (1-18)","HIGH (19-36)")</f>
        <v>HIGH (19-36)</v>
      </c>
      <c r="G819">
        <f>INT((D819-1)/6)+1</f>
        <v>4</v>
      </c>
      <c r="H819">
        <f>MOD(D819-1,6)+1</f>
        <v>6</v>
      </c>
      <c r="I819">
        <f>37-D819</f>
        <v>13</v>
      </c>
      <c r="J819">
        <f>ABS(D819-D820)</f>
        <v>1</v>
      </c>
      <c r="K819">
        <f>AVERAGE(D819:D823)</f>
        <v>24</v>
      </c>
      <c r="L819">
        <f>AVERAGE(D819:D838)</f>
        <v>24</v>
      </c>
      <c r="M819">
        <f>K819-L819</f>
        <v>0</v>
      </c>
      <c r="N819" t="str">
        <f>IF(K819&gt;L819,"HIGH ZONE BIAS",IF(K819&lt;L819,"LOW ZONE BIAS","EQUILIBRIUM"))</f>
        <v>EQUILIBRIUM</v>
      </c>
    </row>
    <row r="820">
      <c r="A820">
        <v>26751</v>
      </c>
      <c r="B820" t="str">
        <v>2026-03-25</v>
      </c>
      <c r="C820" t="str">
        <v>Midday</v>
      </c>
      <c r="D820">
        <v>23</v>
      </c>
      <c r="E820" t="str">
        <f>IF(MOD(D820,2)=0,"EVEN","ODD")</f>
        <v>ODD</v>
      </c>
      <c r="F820" t="str">
        <f>IF(D820&lt;=18,"LOW (1-18)","HIGH (19-36)")</f>
        <v>HIGH (19-36)</v>
      </c>
      <c r="G820">
        <f>INT((D820-1)/6)+1</f>
        <v>4</v>
      </c>
      <c r="H820">
        <f>MOD(D820-1,6)+1</f>
        <v>5</v>
      </c>
      <c r="I820">
        <f>37-D820</f>
        <v>14</v>
      </c>
      <c r="J820">
        <f>ABS(D820-D821)</f>
        <v>10</v>
      </c>
      <c r="K820">
        <f>AVERAGE(D820:D824)</f>
        <v>23</v>
      </c>
      <c r="L820">
        <f>AVERAGE(D820:D839)</f>
        <v>23</v>
      </c>
      <c r="M820">
        <f>K820-L820</f>
        <v>0</v>
      </c>
      <c r="N820" t="str">
        <f>IF(K820&gt;L820,"HIGH ZONE BIAS",IF(K820&lt;L820,"LOW ZONE BIAS","EQUILIBRIUM"))</f>
        <v>EQUILIBRIUM</v>
      </c>
    </row>
    <row r="821">
      <c r="A821">
        <v>26750</v>
      </c>
      <c r="B821" t="str">
        <v>2026-03-25</v>
      </c>
      <c r="C821" t="str">
        <v>Morning</v>
      </c>
      <c r="D821">
        <v>13</v>
      </c>
      <c r="E821" t="str">
        <f>IF(MOD(D821,2)=0,"EVEN","ODD")</f>
        <v>ODD</v>
      </c>
      <c r="F821" t="str">
        <f>IF(D821&lt;=18,"LOW (1-18)","HIGH (19-36)")</f>
        <v>LOW (1-18)</v>
      </c>
      <c r="G821">
        <f>INT((D821-1)/6)+1</f>
        <v>3</v>
      </c>
      <c r="H821">
        <f>MOD(D821-1,6)+1</f>
        <v>1</v>
      </c>
      <c r="I821">
        <f>37-D821</f>
        <v>24</v>
      </c>
      <c r="J821">
        <f>ABS(D821-D822)</f>
        <v>2</v>
      </c>
      <c r="K821">
        <f>AVERAGE(D821:D825)</f>
        <v>13</v>
      </c>
      <c r="L821">
        <f>AVERAGE(D821:D840)</f>
        <v>13</v>
      </c>
      <c r="M821">
        <f>K821-L821</f>
        <v>0</v>
      </c>
      <c r="N821" t="str">
        <f>IF(K821&gt;L821,"HIGH ZONE BIAS",IF(K821&lt;L821,"LOW ZONE BIAS","EQUILIBRIUM"))</f>
        <v>EQUILIBRIUM</v>
      </c>
    </row>
    <row r="822">
      <c r="A822">
        <v>26749</v>
      </c>
      <c r="B822" t="str">
        <v>2026-03-24</v>
      </c>
      <c r="C822" t="str">
        <v>Evening</v>
      </c>
      <c r="D822">
        <v>15</v>
      </c>
      <c r="E822" t="str">
        <f>IF(MOD(D822,2)=0,"EVEN","ODD")</f>
        <v>ODD</v>
      </c>
      <c r="F822" t="str">
        <f>IF(D822&lt;=18,"LOW (1-18)","HIGH (19-36)")</f>
        <v>LOW (1-18)</v>
      </c>
      <c r="G822">
        <f>INT((D822-1)/6)+1</f>
        <v>3</v>
      </c>
      <c r="H822">
        <f>MOD(D822-1,6)+1</f>
        <v>3</v>
      </c>
      <c r="I822">
        <f>37-D822</f>
        <v>22</v>
      </c>
      <c r="J822">
        <f>ABS(D822-D823)</f>
        <v>6</v>
      </c>
      <c r="K822">
        <f>AVERAGE(D822:D826)</f>
        <v>15</v>
      </c>
      <c r="L822">
        <f>AVERAGE(D822:D841)</f>
        <v>15</v>
      </c>
      <c r="M822">
        <f>K822-L822</f>
        <v>0</v>
      </c>
      <c r="N822" t="str">
        <f>IF(K822&gt;L822,"HIGH ZONE BIAS",IF(K822&lt;L822,"LOW ZONE BIAS","EQUILIBRIUM"))</f>
        <v>EQUILIBRIUM</v>
      </c>
    </row>
    <row r="823">
      <c r="A823">
        <v>26748</v>
      </c>
      <c r="B823" t="str">
        <v>2026-03-24</v>
      </c>
      <c r="C823" t="str">
        <v>Afternoon</v>
      </c>
      <c r="D823">
        <v>9</v>
      </c>
      <c r="E823" t="str">
        <f>IF(MOD(D823,2)=0,"EVEN","ODD")</f>
        <v>ODD</v>
      </c>
      <c r="F823" t="str">
        <f>IF(D823&lt;=18,"LOW (1-18)","HIGH (19-36)")</f>
        <v>LOW (1-18)</v>
      </c>
      <c r="G823">
        <f>INT((D823-1)/6)+1</f>
        <v>2</v>
      </c>
      <c r="H823">
        <f>MOD(D823-1,6)+1</f>
        <v>3</v>
      </c>
      <c r="I823">
        <f>37-D823</f>
        <v>28</v>
      </c>
      <c r="J823">
        <f>ABS(D823-D824)</f>
        <v>6</v>
      </c>
      <c r="K823">
        <f>AVERAGE(D823:D827)</f>
        <v>9</v>
      </c>
      <c r="L823">
        <f>AVERAGE(D823:D842)</f>
        <v>9</v>
      </c>
      <c r="M823">
        <f>K823-L823</f>
        <v>0</v>
      </c>
      <c r="N823" t="str">
        <f>IF(K823&gt;L823,"HIGH ZONE BIAS",IF(K823&lt;L823,"LOW ZONE BIAS","EQUILIBRIUM"))</f>
        <v>EQUILIBRIUM</v>
      </c>
    </row>
    <row r="824">
      <c r="A824">
        <v>26747</v>
      </c>
      <c r="B824" t="str">
        <v>2026-03-24</v>
      </c>
      <c r="C824" t="str">
        <v>Midday</v>
      </c>
      <c r="D824">
        <v>3</v>
      </c>
      <c r="E824" t="str">
        <f>IF(MOD(D824,2)=0,"EVEN","ODD")</f>
        <v>ODD</v>
      </c>
      <c r="F824" t="str">
        <f>IF(D824&lt;=18,"LOW (1-18)","HIGH (19-36)")</f>
        <v>LOW (1-18)</v>
      </c>
      <c r="G824">
        <f>INT((D824-1)/6)+1</f>
        <v>1</v>
      </c>
      <c r="H824">
        <f>MOD(D824-1,6)+1</f>
        <v>3</v>
      </c>
      <c r="I824">
        <f>37-D824</f>
        <v>34</v>
      </c>
      <c r="J824">
        <f>ABS(D824-D825)</f>
        <v>10</v>
      </c>
      <c r="K824">
        <f>AVERAGE(D824:D828)</f>
        <v>3</v>
      </c>
      <c r="L824">
        <f>AVERAGE(D824:D843)</f>
        <v>3</v>
      </c>
      <c r="M824">
        <f>K824-L824</f>
        <v>0</v>
      </c>
      <c r="N824" t="str">
        <f>IF(K824&gt;L824,"HIGH ZONE BIAS",IF(K824&lt;L824,"LOW ZONE BIAS","EQUILIBRIUM"))</f>
        <v>EQUILIBRIUM</v>
      </c>
    </row>
    <row r="825">
      <c r="A825">
        <v>26746</v>
      </c>
      <c r="B825" t="str">
        <v>2026-03-24</v>
      </c>
      <c r="C825" t="str">
        <v>Morning</v>
      </c>
      <c r="D825">
        <v>13</v>
      </c>
      <c r="E825" t="str">
        <f>IF(MOD(D825,2)=0,"EVEN","ODD")</f>
        <v>ODD</v>
      </c>
      <c r="F825" t="str">
        <f>IF(D825&lt;=18,"LOW (1-18)","HIGH (19-36)")</f>
        <v>LOW (1-18)</v>
      </c>
      <c r="G825">
        <f>INT((D825-1)/6)+1</f>
        <v>3</v>
      </c>
      <c r="H825">
        <f>MOD(D825-1,6)+1</f>
        <v>1</v>
      </c>
      <c r="I825">
        <f>37-D825</f>
        <v>24</v>
      </c>
      <c r="J825">
        <f>ABS(D825-D826)</f>
        <v>8</v>
      </c>
      <c r="K825">
        <f>AVERAGE(D825:D829)</f>
        <v>13</v>
      </c>
      <c r="L825">
        <f>AVERAGE(D825:D844)</f>
        <v>13</v>
      </c>
      <c r="M825">
        <f>K825-L825</f>
        <v>0</v>
      </c>
      <c r="N825" t="str">
        <f>IF(K825&gt;L825,"HIGH ZONE BIAS",IF(K825&lt;L825,"LOW ZONE BIAS","EQUILIBRIUM"))</f>
        <v>EQUILIBRIUM</v>
      </c>
    </row>
    <row r="826">
      <c r="A826">
        <v>26745</v>
      </c>
      <c r="B826" t="str">
        <v>2026-03-23</v>
      </c>
      <c r="C826" t="str">
        <v>Evening</v>
      </c>
      <c r="D826">
        <v>21</v>
      </c>
      <c r="E826" t="str">
        <f>IF(MOD(D826,2)=0,"EVEN","ODD")</f>
        <v>ODD</v>
      </c>
      <c r="F826" t="str">
        <f>IF(D826&lt;=18,"LOW (1-18)","HIGH (19-36)")</f>
        <v>HIGH (19-36)</v>
      </c>
      <c r="G826">
        <f>INT((D826-1)/6)+1</f>
        <v>4</v>
      </c>
      <c r="H826">
        <f>MOD(D826-1,6)+1</f>
        <v>3</v>
      </c>
      <c r="I826">
        <f>37-D826</f>
        <v>16</v>
      </c>
      <c r="J826">
        <f>ABS(D826-D827)</f>
        <v>14</v>
      </c>
      <c r="K826">
        <f>AVERAGE(D826:D830)</f>
        <v>21</v>
      </c>
      <c r="L826">
        <f>AVERAGE(D826:D845)</f>
        <v>21</v>
      </c>
      <c r="M826">
        <f>K826-L826</f>
        <v>0</v>
      </c>
      <c r="N826" t="str">
        <f>IF(K826&gt;L826,"HIGH ZONE BIAS",IF(K826&lt;L826,"LOW ZONE BIAS","EQUILIBRIUM"))</f>
        <v>EQUILIBRIUM</v>
      </c>
    </row>
    <row r="827">
      <c r="A827">
        <v>26744</v>
      </c>
      <c r="B827" t="str">
        <v>2026-03-23</v>
      </c>
      <c r="C827" t="str">
        <v>Afternoon</v>
      </c>
      <c r="D827">
        <v>7</v>
      </c>
      <c r="E827" t="str">
        <f>IF(MOD(D827,2)=0,"EVEN","ODD")</f>
        <v>ODD</v>
      </c>
      <c r="F827" t="str">
        <f>IF(D827&lt;=18,"LOW (1-18)","HIGH (19-36)")</f>
        <v>LOW (1-18)</v>
      </c>
      <c r="G827">
        <f>INT((D827-1)/6)+1</f>
        <v>2</v>
      </c>
      <c r="H827">
        <f>MOD(D827-1,6)+1</f>
        <v>1</v>
      </c>
      <c r="I827">
        <f>37-D827</f>
        <v>30</v>
      </c>
      <c r="J827">
        <f>ABS(D827-D828)</f>
        <v>28</v>
      </c>
      <c r="K827">
        <f>AVERAGE(D827:D831)</f>
        <v>7</v>
      </c>
      <c r="L827">
        <f>AVERAGE(D827:D846)</f>
        <v>7</v>
      </c>
      <c r="M827">
        <f>K827-L827</f>
        <v>0</v>
      </c>
      <c r="N827" t="str">
        <f>IF(K827&gt;L827,"HIGH ZONE BIAS",IF(K827&lt;L827,"LOW ZONE BIAS","EQUILIBRIUM"))</f>
        <v>EQUILIBRIUM</v>
      </c>
    </row>
    <row r="828">
      <c r="A828">
        <v>26743</v>
      </c>
      <c r="B828" t="str">
        <v>2026-03-23</v>
      </c>
      <c r="C828" t="str">
        <v>Midday</v>
      </c>
      <c r="D828">
        <v>35</v>
      </c>
      <c r="E828" t="str">
        <f>IF(MOD(D828,2)=0,"EVEN","ODD")</f>
        <v>ODD</v>
      </c>
      <c r="F828" t="str">
        <f>IF(D828&lt;=18,"LOW (1-18)","HIGH (19-36)")</f>
        <v>HIGH (19-36)</v>
      </c>
      <c r="G828">
        <f>INT((D828-1)/6)+1</f>
        <v>6</v>
      </c>
      <c r="H828">
        <f>MOD(D828-1,6)+1</f>
        <v>5</v>
      </c>
      <c r="I828">
        <f>37-D828</f>
        <v>2</v>
      </c>
      <c r="J828">
        <f>ABS(D828-D829)</f>
        <v>1</v>
      </c>
      <c r="K828">
        <f>AVERAGE(D828:D832)</f>
        <v>35</v>
      </c>
      <c r="L828">
        <f>AVERAGE(D828:D847)</f>
        <v>35</v>
      </c>
      <c r="M828">
        <f>K828-L828</f>
        <v>0</v>
      </c>
      <c r="N828" t="str">
        <f>IF(K828&gt;L828,"HIGH ZONE BIAS",IF(K828&lt;L828,"LOW ZONE BIAS","EQUILIBRIUM"))</f>
        <v>EQUILIBRIUM</v>
      </c>
    </row>
    <row r="829">
      <c r="A829">
        <v>26742</v>
      </c>
      <c r="B829" t="str">
        <v>2026-03-23</v>
      </c>
      <c r="C829" t="str">
        <v>Morning</v>
      </c>
      <c r="D829">
        <v>36</v>
      </c>
      <c r="E829" t="str">
        <f>IF(MOD(D829,2)=0,"EVEN","ODD")</f>
        <v>EVEN</v>
      </c>
      <c r="F829" t="str">
        <f>IF(D829&lt;=18,"LOW (1-18)","HIGH (19-36)")</f>
        <v>HIGH (19-36)</v>
      </c>
      <c r="G829">
        <f>INT((D829-1)/6)+1</f>
        <v>6</v>
      </c>
      <c r="H829">
        <f>MOD(D829-1,6)+1</f>
        <v>6</v>
      </c>
      <c r="I829">
        <f>37-D829</f>
        <v>1</v>
      </c>
      <c r="J829">
        <f>ABS(D829-D830)</f>
        <v>0</v>
      </c>
      <c r="K829">
        <f>AVERAGE(D829:D833)</f>
        <v>36</v>
      </c>
      <c r="L829">
        <f>AVERAGE(D829:D848)</f>
        <v>36</v>
      </c>
      <c r="M829">
        <f>K829-L829</f>
        <v>0</v>
      </c>
      <c r="N829" t="str">
        <f>IF(K829&gt;L829,"HIGH ZONE BIAS",IF(K829&lt;L829,"LOW ZONE BIAS","EQUILIBRIUM"))</f>
        <v>EQUILIBRIUM</v>
      </c>
    </row>
    <row r="830">
      <c r="A830">
        <v>26741</v>
      </c>
      <c r="B830" t="str">
        <v>2026-03-22</v>
      </c>
      <c r="C830" t="str">
        <v>Evening</v>
      </c>
      <c r="D830">
        <v>36</v>
      </c>
      <c r="E830" t="str">
        <f>IF(MOD(D830,2)=0,"EVEN","ODD")</f>
        <v>EVEN</v>
      </c>
      <c r="F830" t="str">
        <f>IF(D830&lt;=18,"LOW (1-18)","HIGH (19-36)")</f>
        <v>HIGH (19-36)</v>
      </c>
      <c r="G830">
        <f>INT((D830-1)/6)+1</f>
        <v>6</v>
      </c>
      <c r="H830">
        <f>MOD(D830-1,6)+1</f>
        <v>6</v>
      </c>
      <c r="I830">
        <f>37-D830</f>
        <v>1</v>
      </c>
      <c r="J830">
        <f>ABS(D830-D831)</f>
        <v>17</v>
      </c>
      <c r="K830">
        <f>AVERAGE(D830:D834)</f>
        <v>36</v>
      </c>
      <c r="L830">
        <f>AVERAGE(D830:D849)</f>
        <v>36</v>
      </c>
      <c r="M830">
        <f>K830-L830</f>
        <v>0</v>
      </c>
      <c r="N830" t="str">
        <f>IF(K830&gt;L830,"HIGH ZONE BIAS",IF(K830&lt;L830,"LOW ZONE BIAS","EQUILIBRIUM"))</f>
        <v>EQUILIBRIUM</v>
      </c>
    </row>
    <row r="831">
      <c r="A831">
        <v>26740</v>
      </c>
      <c r="B831" t="str">
        <v>2026-03-22</v>
      </c>
      <c r="C831" t="str">
        <v>Afternoon</v>
      </c>
      <c r="D831">
        <v>19</v>
      </c>
      <c r="E831" t="str">
        <f>IF(MOD(D831,2)=0,"EVEN","ODD")</f>
        <v>ODD</v>
      </c>
      <c r="F831" t="str">
        <f>IF(D831&lt;=18,"LOW (1-18)","HIGH (19-36)")</f>
        <v>HIGH (19-36)</v>
      </c>
      <c r="G831">
        <f>INT((D831-1)/6)+1</f>
        <v>4</v>
      </c>
      <c r="H831">
        <f>MOD(D831-1,6)+1</f>
        <v>1</v>
      </c>
      <c r="I831">
        <f>37-D831</f>
        <v>18</v>
      </c>
      <c r="J831">
        <f>ABS(D831-D832)</f>
        <v>17</v>
      </c>
      <c r="K831">
        <f>AVERAGE(D831:D835)</f>
        <v>19</v>
      </c>
      <c r="L831">
        <f>AVERAGE(D831:D850)</f>
        <v>19</v>
      </c>
      <c r="M831">
        <f>K831-L831</f>
        <v>0</v>
      </c>
      <c r="N831" t="str">
        <f>IF(K831&gt;L831,"HIGH ZONE BIAS",IF(K831&lt;L831,"LOW ZONE BIAS","EQUILIBRIUM"))</f>
        <v>EQUILIBRIUM</v>
      </c>
    </row>
    <row r="832">
      <c r="A832">
        <v>26739</v>
      </c>
      <c r="B832" t="str">
        <v>2026-03-22</v>
      </c>
      <c r="C832" t="str">
        <v>Midday</v>
      </c>
      <c r="D832">
        <v>36</v>
      </c>
      <c r="E832" t="str">
        <f>IF(MOD(D832,2)=0,"EVEN","ODD")</f>
        <v>EVEN</v>
      </c>
      <c r="F832" t="str">
        <f>IF(D832&lt;=18,"LOW (1-18)","HIGH (19-36)")</f>
        <v>HIGH (19-36)</v>
      </c>
      <c r="G832">
        <f>INT((D832-1)/6)+1</f>
        <v>6</v>
      </c>
      <c r="H832">
        <f>MOD(D832-1,6)+1</f>
        <v>6</v>
      </c>
      <c r="I832">
        <f>37-D832</f>
        <v>1</v>
      </c>
      <c r="J832">
        <f>ABS(D832-D833)</f>
        <v>9</v>
      </c>
      <c r="K832">
        <f>AVERAGE(D832:D836)</f>
        <v>36</v>
      </c>
      <c r="L832">
        <f>AVERAGE(D832:D851)</f>
        <v>36</v>
      </c>
      <c r="M832">
        <f>K832-L832</f>
        <v>0</v>
      </c>
      <c r="N832" t="str">
        <f>IF(K832&gt;L832,"HIGH ZONE BIAS",IF(K832&lt;L832,"LOW ZONE BIAS","EQUILIBRIUM"))</f>
        <v>EQUILIBRIUM</v>
      </c>
    </row>
    <row r="833">
      <c r="A833">
        <v>26738</v>
      </c>
      <c r="B833" t="str">
        <v>2026-03-22</v>
      </c>
      <c r="C833" t="str">
        <v>Morning</v>
      </c>
      <c r="D833">
        <v>27</v>
      </c>
      <c r="E833" t="str">
        <f>IF(MOD(D833,2)=0,"EVEN","ODD")</f>
        <v>ODD</v>
      </c>
      <c r="F833" t="str">
        <f>IF(D833&lt;=18,"LOW (1-18)","HIGH (19-36)")</f>
        <v>HIGH (19-36)</v>
      </c>
      <c r="G833">
        <f>INT((D833-1)/6)+1</f>
        <v>5</v>
      </c>
      <c r="H833">
        <f>MOD(D833-1,6)+1</f>
        <v>3</v>
      </c>
      <c r="I833">
        <f>37-D833</f>
        <v>10</v>
      </c>
      <c r="J833">
        <f>ABS(D833-D834)</f>
        <v>4</v>
      </c>
      <c r="K833">
        <f>AVERAGE(D833:D837)</f>
        <v>27</v>
      </c>
      <c r="L833">
        <f>AVERAGE(D833:D852)</f>
        <v>27</v>
      </c>
      <c r="M833">
        <f>K833-L833</f>
        <v>0</v>
      </c>
      <c r="N833" t="str">
        <f>IF(K833&gt;L833,"HIGH ZONE BIAS",IF(K833&lt;L833,"LOW ZONE BIAS","EQUILIBRIUM"))</f>
        <v>EQUILIBRIUM</v>
      </c>
    </row>
    <row r="834">
      <c r="A834">
        <v>26737</v>
      </c>
      <c r="B834" t="str">
        <v>2026-03-19</v>
      </c>
      <c r="C834" t="str">
        <v>Evening</v>
      </c>
      <c r="D834">
        <v>31</v>
      </c>
      <c r="E834" t="str">
        <f>IF(MOD(D834,2)=0,"EVEN","ODD")</f>
        <v>ODD</v>
      </c>
      <c r="F834" t="str">
        <f>IF(D834&lt;=18,"LOW (1-18)","HIGH (19-36)")</f>
        <v>HIGH (19-36)</v>
      </c>
      <c r="G834">
        <f>INT((D834-1)/6)+1</f>
        <v>6</v>
      </c>
      <c r="H834">
        <f>MOD(D834-1,6)+1</f>
        <v>1</v>
      </c>
      <c r="I834">
        <f>37-D834</f>
        <v>6</v>
      </c>
      <c r="J834">
        <f>ABS(D834-D835)</f>
        <v>15</v>
      </c>
      <c r="K834">
        <f>AVERAGE(D834:D838)</f>
        <v>31</v>
      </c>
      <c r="L834">
        <f>AVERAGE(D834:D853)</f>
        <v>31</v>
      </c>
      <c r="M834">
        <f>K834-L834</f>
        <v>0</v>
      </c>
      <c r="N834" t="str">
        <f>IF(K834&gt;L834,"HIGH ZONE BIAS",IF(K834&lt;L834,"LOW ZONE BIAS","EQUILIBRIUM"))</f>
        <v>EQUILIBRIUM</v>
      </c>
    </row>
    <row r="835">
      <c r="A835">
        <v>26736</v>
      </c>
      <c r="B835" t="str">
        <v>2026-03-19</v>
      </c>
      <c r="C835" t="str">
        <v>Afternoon</v>
      </c>
      <c r="D835">
        <v>16</v>
      </c>
      <c r="E835" t="str">
        <f>IF(MOD(D835,2)=0,"EVEN","ODD")</f>
        <v>EVEN</v>
      </c>
      <c r="F835" t="str">
        <f>IF(D835&lt;=18,"LOW (1-18)","HIGH (19-36)")</f>
        <v>LOW (1-18)</v>
      </c>
      <c r="G835">
        <f>INT((D835-1)/6)+1</f>
        <v>3</v>
      </c>
      <c r="H835">
        <f>MOD(D835-1,6)+1</f>
        <v>4</v>
      </c>
      <c r="I835">
        <f>37-D835</f>
        <v>21</v>
      </c>
      <c r="J835">
        <f>ABS(D835-D836)</f>
        <v>16</v>
      </c>
      <c r="K835">
        <f>AVERAGE(D835:D839)</f>
        <v>16</v>
      </c>
      <c r="L835">
        <f>AVERAGE(D835:D854)</f>
        <v>16</v>
      </c>
      <c r="M835">
        <f>K835-L835</f>
        <v>0</v>
      </c>
      <c r="N835" t="str">
        <f>IF(K835&gt;L835,"HIGH ZONE BIAS",IF(K835&lt;L835,"LOW ZONE BIAS","EQUILIBRIUM"))</f>
        <v>EQUILIBRIUM</v>
      </c>
    </row>
    <row r="836">
      <c r="A836">
        <v>26735</v>
      </c>
      <c r="B836" t="str">
        <v>2026-03-19</v>
      </c>
      <c r="C836" t="str">
        <v>Midday</v>
      </c>
      <c r="D836">
        <v>32</v>
      </c>
      <c r="E836" t="str">
        <f>IF(MOD(D836,2)=0,"EVEN","ODD")</f>
        <v>EVEN</v>
      </c>
      <c r="F836" t="str">
        <f>IF(D836&lt;=18,"LOW (1-18)","HIGH (19-36)")</f>
        <v>HIGH (19-36)</v>
      </c>
      <c r="G836">
        <f>INT((D836-1)/6)+1</f>
        <v>6</v>
      </c>
      <c r="H836">
        <f>MOD(D836-1,6)+1</f>
        <v>2</v>
      </c>
      <c r="I836">
        <f>37-D836</f>
        <v>5</v>
      </c>
      <c r="J836">
        <f>ABS(D836-D837)</f>
        <v>3</v>
      </c>
      <c r="K836">
        <f>AVERAGE(D836:D840)</f>
        <v>32</v>
      </c>
      <c r="L836">
        <f>AVERAGE(D836:D855)</f>
        <v>32</v>
      </c>
      <c r="M836">
        <f>K836-L836</f>
        <v>0</v>
      </c>
      <c r="N836" t="str">
        <f>IF(K836&gt;L836,"HIGH ZONE BIAS",IF(K836&lt;L836,"LOW ZONE BIAS","EQUILIBRIUM"))</f>
        <v>EQUILIBRIUM</v>
      </c>
    </row>
    <row r="837">
      <c r="A837">
        <v>26734</v>
      </c>
      <c r="B837" t="str">
        <v>2026-03-19</v>
      </c>
      <c r="C837" t="str">
        <v>Morning</v>
      </c>
      <c r="D837">
        <v>29</v>
      </c>
      <c r="E837" t="str">
        <f>IF(MOD(D837,2)=0,"EVEN","ODD")</f>
        <v>ODD</v>
      </c>
      <c r="F837" t="str">
        <f>IF(D837&lt;=18,"LOW (1-18)","HIGH (19-36)")</f>
        <v>HIGH (19-36)</v>
      </c>
      <c r="G837">
        <f>INT((D837-1)/6)+1</f>
        <v>5</v>
      </c>
      <c r="H837">
        <f>MOD(D837-1,6)+1</f>
        <v>5</v>
      </c>
      <c r="I837">
        <f>37-D837</f>
        <v>8</v>
      </c>
      <c r="J837">
        <f>ABS(D837-D838)</f>
        <v>10</v>
      </c>
      <c r="K837">
        <f>AVERAGE(D837:D841)</f>
        <v>29</v>
      </c>
      <c r="L837">
        <f>AVERAGE(D837:D856)</f>
        <v>29</v>
      </c>
      <c r="M837">
        <f>K837-L837</f>
        <v>0</v>
      </c>
      <c r="N837" t="str">
        <f>IF(K837&gt;L837,"HIGH ZONE BIAS",IF(K837&lt;L837,"LOW ZONE BIAS","EQUILIBRIUM"))</f>
        <v>EQUILIBRIUM</v>
      </c>
    </row>
    <row r="838">
      <c r="A838">
        <v>26733</v>
      </c>
      <c r="B838" t="str">
        <v>2026-03-18</v>
      </c>
      <c r="C838" t="str">
        <v>Evening</v>
      </c>
      <c r="D838">
        <v>19</v>
      </c>
      <c r="E838" t="str">
        <f>IF(MOD(D838,2)=0,"EVEN","ODD")</f>
        <v>ODD</v>
      </c>
      <c r="F838" t="str">
        <f>IF(D838&lt;=18,"LOW (1-18)","HIGH (19-36)")</f>
        <v>HIGH (19-36)</v>
      </c>
      <c r="G838">
        <f>INT((D838-1)/6)+1</f>
        <v>4</v>
      </c>
      <c r="H838">
        <f>MOD(D838-1,6)+1</f>
        <v>1</v>
      </c>
      <c r="I838">
        <f>37-D838</f>
        <v>18</v>
      </c>
      <c r="J838">
        <f>ABS(D838-D839)</f>
        <v>9</v>
      </c>
      <c r="K838">
        <f>AVERAGE(D838:D842)</f>
        <v>19</v>
      </c>
      <c r="L838">
        <f>AVERAGE(D838:D857)</f>
        <v>19</v>
      </c>
      <c r="M838">
        <f>K838-L838</f>
        <v>0</v>
      </c>
      <c r="N838" t="str">
        <f>IF(K838&gt;L838,"HIGH ZONE BIAS",IF(K838&lt;L838,"LOW ZONE BIAS","EQUILIBRIUM"))</f>
        <v>EQUILIBRIUM</v>
      </c>
    </row>
    <row r="839">
      <c r="A839">
        <v>26732</v>
      </c>
      <c r="B839" t="str">
        <v>2026-03-18</v>
      </c>
      <c r="C839" t="str">
        <v>Afternoon</v>
      </c>
      <c r="D839">
        <v>10</v>
      </c>
      <c r="E839" t="str">
        <f>IF(MOD(D839,2)=0,"EVEN","ODD")</f>
        <v>EVEN</v>
      </c>
      <c r="F839" t="str">
        <f>IF(D839&lt;=18,"LOW (1-18)","HIGH (19-36)")</f>
        <v>LOW (1-18)</v>
      </c>
      <c r="G839">
        <f>INT((D839-1)/6)+1</f>
        <v>2</v>
      </c>
      <c r="H839">
        <f>MOD(D839-1,6)+1</f>
        <v>4</v>
      </c>
      <c r="I839">
        <f>37-D839</f>
        <v>27</v>
      </c>
      <c r="J839">
        <f>ABS(D839-D840)</f>
        <v>5</v>
      </c>
      <c r="K839">
        <f>AVERAGE(D839:D843)</f>
        <v>10</v>
      </c>
      <c r="L839">
        <f>AVERAGE(D839:D858)</f>
        <v>10</v>
      </c>
      <c r="M839">
        <f>K839-L839</f>
        <v>0</v>
      </c>
      <c r="N839" t="str">
        <f>IF(K839&gt;L839,"HIGH ZONE BIAS",IF(K839&lt;L839,"LOW ZONE BIAS","EQUILIBRIUM"))</f>
        <v>EQUILIBRIUM</v>
      </c>
    </row>
    <row r="840">
      <c r="A840">
        <v>26731</v>
      </c>
      <c r="B840" t="str">
        <v>2026-03-18</v>
      </c>
      <c r="C840" t="str">
        <v>Midday</v>
      </c>
      <c r="D840">
        <v>5</v>
      </c>
      <c r="E840" t="str">
        <f>IF(MOD(D840,2)=0,"EVEN","ODD")</f>
        <v>ODD</v>
      </c>
      <c r="F840" t="str">
        <f>IF(D840&lt;=18,"LOW (1-18)","HIGH (19-36)")</f>
        <v>LOW (1-18)</v>
      </c>
      <c r="G840">
        <f>INT((D840-1)/6)+1</f>
        <v>1</v>
      </c>
      <c r="H840">
        <f>MOD(D840-1,6)+1</f>
        <v>5</v>
      </c>
      <c r="I840">
        <f>37-D840</f>
        <v>32</v>
      </c>
      <c r="J840">
        <f>ABS(D840-D841)</f>
        <v>5</v>
      </c>
      <c r="K840">
        <f>AVERAGE(D840:D844)</f>
        <v>5</v>
      </c>
      <c r="L840">
        <f>AVERAGE(D840:D859)</f>
        <v>5</v>
      </c>
      <c r="M840">
        <f>K840-L840</f>
        <v>0</v>
      </c>
      <c r="N840" t="str">
        <f>IF(K840&gt;L840,"HIGH ZONE BIAS",IF(K840&lt;L840,"LOW ZONE BIAS","EQUILIBRIUM"))</f>
        <v>EQUILIBRIUM</v>
      </c>
    </row>
    <row r="841">
      <c r="A841">
        <v>26730</v>
      </c>
      <c r="B841" t="str">
        <v>2026-03-18</v>
      </c>
      <c r="C841" t="str">
        <v>Morning</v>
      </c>
      <c r="D841">
        <v>10</v>
      </c>
      <c r="E841" t="str">
        <f>IF(MOD(D841,2)=0,"EVEN","ODD")</f>
        <v>EVEN</v>
      </c>
      <c r="F841" t="str">
        <f>IF(D841&lt;=18,"LOW (1-18)","HIGH (19-36)")</f>
        <v>LOW (1-18)</v>
      </c>
      <c r="G841">
        <f>INT((D841-1)/6)+1</f>
        <v>2</v>
      </c>
      <c r="H841">
        <f>MOD(D841-1,6)+1</f>
        <v>4</v>
      </c>
      <c r="I841">
        <f>37-D841</f>
        <v>27</v>
      </c>
      <c r="J841">
        <f>ABS(D841-D842)</f>
        <v>7</v>
      </c>
      <c r="K841">
        <f>AVERAGE(D841:D845)</f>
        <v>10</v>
      </c>
      <c r="L841">
        <f>AVERAGE(D841:D860)</f>
        <v>10</v>
      </c>
      <c r="M841">
        <f>K841-L841</f>
        <v>0</v>
      </c>
      <c r="N841" t="str">
        <f>IF(K841&gt;L841,"HIGH ZONE BIAS",IF(K841&lt;L841,"LOW ZONE BIAS","EQUILIBRIUM"))</f>
        <v>EQUILIBRIUM</v>
      </c>
    </row>
    <row r="842">
      <c r="A842">
        <v>26729</v>
      </c>
      <c r="B842" t="str">
        <v>2026-03-17</v>
      </c>
      <c r="C842" t="str">
        <v>Evening</v>
      </c>
      <c r="D842">
        <v>17</v>
      </c>
      <c r="E842" t="str">
        <f>IF(MOD(D842,2)=0,"EVEN","ODD")</f>
        <v>ODD</v>
      </c>
      <c r="F842" t="str">
        <f>IF(D842&lt;=18,"LOW (1-18)","HIGH (19-36)")</f>
        <v>LOW (1-18)</v>
      </c>
      <c r="G842">
        <f>INT((D842-1)/6)+1</f>
        <v>3</v>
      </c>
      <c r="H842">
        <f>MOD(D842-1,6)+1</f>
        <v>5</v>
      </c>
      <c r="I842">
        <f>37-D842</f>
        <v>20</v>
      </c>
      <c r="J842">
        <f>ABS(D842-D843)</f>
        <v>2</v>
      </c>
      <c r="K842">
        <f>AVERAGE(D842:D846)</f>
        <v>17</v>
      </c>
      <c r="L842">
        <f>AVERAGE(D842:D861)</f>
        <v>17</v>
      </c>
      <c r="M842">
        <f>K842-L842</f>
        <v>0</v>
      </c>
      <c r="N842" t="str">
        <f>IF(K842&gt;L842,"HIGH ZONE BIAS",IF(K842&lt;L842,"LOW ZONE BIAS","EQUILIBRIUM"))</f>
        <v>EQUILIBRIUM</v>
      </c>
    </row>
    <row r="843">
      <c r="A843">
        <v>26728</v>
      </c>
      <c r="B843" t="str">
        <v>2026-03-17</v>
      </c>
      <c r="C843" t="str">
        <v>Afternoon</v>
      </c>
      <c r="D843">
        <v>15</v>
      </c>
      <c r="E843" t="str">
        <f>IF(MOD(D843,2)=0,"EVEN","ODD")</f>
        <v>ODD</v>
      </c>
      <c r="F843" t="str">
        <f>IF(D843&lt;=18,"LOW (1-18)","HIGH (19-36)")</f>
        <v>LOW (1-18)</v>
      </c>
      <c r="G843">
        <f>INT((D843-1)/6)+1</f>
        <v>3</v>
      </c>
      <c r="H843">
        <f>MOD(D843-1,6)+1</f>
        <v>3</v>
      </c>
      <c r="I843">
        <f>37-D843</f>
        <v>22</v>
      </c>
      <c r="J843">
        <f>ABS(D843-D844)</f>
        <v>10</v>
      </c>
      <c r="K843">
        <f>AVERAGE(D843:D847)</f>
        <v>15</v>
      </c>
      <c r="L843">
        <f>AVERAGE(D843:D862)</f>
        <v>15</v>
      </c>
      <c r="M843">
        <f>K843-L843</f>
        <v>0</v>
      </c>
      <c r="N843" t="str">
        <f>IF(K843&gt;L843,"HIGH ZONE BIAS",IF(K843&lt;L843,"LOW ZONE BIAS","EQUILIBRIUM"))</f>
        <v>EQUILIBRIUM</v>
      </c>
    </row>
    <row r="844">
      <c r="A844">
        <v>26727</v>
      </c>
      <c r="B844" t="str">
        <v>2026-03-17</v>
      </c>
      <c r="C844" t="str">
        <v>Midday</v>
      </c>
      <c r="D844">
        <v>25</v>
      </c>
      <c r="E844" t="str">
        <f>IF(MOD(D844,2)=0,"EVEN","ODD")</f>
        <v>ODD</v>
      </c>
      <c r="F844" t="str">
        <f>IF(D844&lt;=18,"LOW (1-18)","HIGH (19-36)")</f>
        <v>HIGH (19-36)</v>
      </c>
      <c r="G844">
        <f>INT((D844-1)/6)+1</f>
        <v>5</v>
      </c>
      <c r="H844">
        <f>MOD(D844-1,6)+1</f>
        <v>1</v>
      </c>
      <c r="I844">
        <f>37-D844</f>
        <v>12</v>
      </c>
      <c r="J844">
        <f>ABS(D844-D845)</f>
        <v>5</v>
      </c>
      <c r="K844">
        <f>AVERAGE(D844:D848)</f>
        <v>25</v>
      </c>
      <c r="L844">
        <f>AVERAGE(D844:D863)</f>
        <v>25</v>
      </c>
      <c r="M844">
        <f>K844-L844</f>
        <v>0</v>
      </c>
      <c r="N844" t="str">
        <f>IF(K844&gt;L844,"HIGH ZONE BIAS",IF(K844&lt;L844,"LOW ZONE BIAS","EQUILIBRIUM"))</f>
        <v>EQUILIBRIUM</v>
      </c>
    </row>
    <row r="845">
      <c r="A845">
        <v>26726</v>
      </c>
      <c r="B845" t="str">
        <v>2026-03-17</v>
      </c>
      <c r="C845" t="str">
        <v>Morning</v>
      </c>
      <c r="D845">
        <v>30</v>
      </c>
      <c r="E845" t="str">
        <f>IF(MOD(D845,2)=0,"EVEN","ODD")</f>
        <v>EVEN</v>
      </c>
      <c r="F845" t="str">
        <f>IF(D845&lt;=18,"LOW (1-18)","HIGH (19-36)")</f>
        <v>HIGH (19-36)</v>
      </c>
      <c r="G845">
        <f>INT((D845-1)/6)+1</f>
        <v>5</v>
      </c>
      <c r="H845">
        <f>MOD(D845-1,6)+1</f>
        <v>6</v>
      </c>
      <c r="I845">
        <f>37-D845</f>
        <v>7</v>
      </c>
      <c r="J845">
        <f>ABS(D845-D846)</f>
        <v>29</v>
      </c>
      <c r="K845">
        <f>AVERAGE(D845:D849)</f>
        <v>30</v>
      </c>
      <c r="L845">
        <f>AVERAGE(D845:D864)</f>
        <v>30</v>
      </c>
      <c r="M845">
        <f>K845-L845</f>
        <v>0</v>
      </c>
      <c r="N845" t="str">
        <f>IF(K845&gt;L845,"HIGH ZONE BIAS",IF(K845&lt;L845,"LOW ZONE BIAS","EQUILIBRIUM"))</f>
        <v>EQUILIBRIUM</v>
      </c>
    </row>
    <row r="846">
      <c r="A846">
        <v>26725</v>
      </c>
      <c r="B846" t="str">
        <v>2026-03-16</v>
      </c>
      <c r="C846" t="str">
        <v>Evening</v>
      </c>
      <c r="D846">
        <v>1</v>
      </c>
      <c r="E846" t="str">
        <f>IF(MOD(D846,2)=0,"EVEN","ODD")</f>
        <v>ODD</v>
      </c>
      <c r="F846" t="str">
        <f>IF(D846&lt;=18,"LOW (1-18)","HIGH (19-36)")</f>
        <v>LOW (1-18)</v>
      </c>
      <c r="G846">
        <f>INT((D846-1)/6)+1</f>
        <v>1</v>
      </c>
      <c r="H846">
        <f>MOD(D846-1,6)+1</f>
        <v>1</v>
      </c>
      <c r="I846">
        <f>37-D846</f>
        <v>36</v>
      </c>
      <c r="J846">
        <f>ABS(D846-D847)</f>
        <v>5</v>
      </c>
      <c r="K846">
        <f>AVERAGE(D846:D850)</f>
        <v>1</v>
      </c>
      <c r="L846">
        <f>AVERAGE(D846:D865)</f>
        <v>1</v>
      </c>
      <c r="M846">
        <f>K846-L846</f>
        <v>0</v>
      </c>
      <c r="N846" t="str">
        <f>IF(K846&gt;L846,"HIGH ZONE BIAS",IF(K846&lt;L846,"LOW ZONE BIAS","EQUILIBRIUM"))</f>
        <v>EQUILIBRIUM</v>
      </c>
    </row>
    <row r="847">
      <c r="A847">
        <v>26724</v>
      </c>
      <c r="B847" t="str">
        <v>2026-03-16</v>
      </c>
      <c r="C847" t="str">
        <v>Afternoon</v>
      </c>
      <c r="D847">
        <v>6</v>
      </c>
      <c r="E847" t="str">
        <f>IF(MOD(D847,2)=0,"EVEN","ODD")</f>
        <v>EVEN</v>
      </c>
      <c r="F847" t="str">
        <f>IF(D847&lt;=18,"LOW (1-18)","HIGH (19-36)")</f>
        <v>LOW (1-18)</v>
      </c>
      <c r="G847">
        <f>INT((D847-1)/6)+1</f>
        <v>1</v>
      </c>
      <c r="H847">
        <f>MOD(D847-1,6)+1</f>
        <v>6</v>
      </c>
      <c r="I847">
        <f>37-D847</f>
        <v>31</v>
      </c>
      <c r="J847">
        <f>ABS(D847-D848)</f>
        <v>19</v>
      </c>
      <c r="K847">
        <f>AVERAGE(D847:D851)</f>
        <v>6</v>
      </c>
      <c r="L847">
        <f>AVERAGE(D847:D866)</f>
        <v>6</v>
      </c>
      <c r="M847">
        <f>K847-L847</f>
        <v>0</v>
      </c>
      <c r="N847" t="str">
        <f>IF(K847&gt;L847,"HIGH ZONE BIAS",IF(K847&lt;L847,"LOW ZONE BIAS","EQUILIBRIUM"))</f>
        <v>EQUILIBRIUM</v>
      </c>
    </row>
    <row r="848">
      <c r="A848">
        <v>26723</v>
      </c>
      <c r="B848" t="str">
        <v>2026-03-16</v>
      </c>
      <c r="C848" t="str">
        <v>Midday</v>
      </c>
      <c r="D848">
        <v>25</v>
      </c>
      <c r="E848" t="str">
        <f>IF(MOD(D848,2)=0,"EVEN","ODD")</f>
        <v>ODD</v>
      </c>
      <c r="F848" t="str">
        <f>IF(D848&lt;=18,"LOW (1-18)","HIGH (19-36)")</f>
        <v>HIGH (19-36)</v>
      </c>
      <c r="G848">
        <f>INT((D848-1)/6)+1</f>
        <v>5</v>
      </c>
      <c r="H848">
        <f>MOD(D848-1,6)+1</f>
        <v>1</v>
      </c>
      <c r="I848">
        <f>37-D848</f>
        <v>12</v>
      </c>
      <c r="J848">
        <f>ABS(D848-D849)</f>
        <v>0</v>
      </c>
      <c r="K848">
        <f>AVERAGE(D848:D852)</f>
        <v>25</v>
      </c>
      <c r="L848">
        <f>AVERAGE(D848:D867)</f>
        <v>25</v>
      </c>
      <c r="M848">
        <f>K848-L848</f>
        <v>0</v>
      </c>
      <c r="N848" t="str">
        <f>IF(K848&gt;L848,"HIGH ZONE BIAS",IF(K848&lt;L848,"LOW ZONE BIAS","EQUILIBRIUM"))</f>
        <v>EQUILIBRIUM</v>
      </c>
    </row>
    <row r="849">
      <c r="A849">
        <v>26722</v>
      </c>
      <c r="B849" t="str">
        <v>2026-03-16</v>
      </c>
      <c r="C849" t="str">
        <v>Morning</v>
      </c>
      <c r="D849">
        <v>25</v>
      </c>
      <c r="E849" t="str">
        <f>IF(MOD(D849,2)=0,"EVEN","ODD")</f>
        <v>ODD</v>
      </c>
      <c r="F849" t="str">
        <f>IF(D849&lt;=18,"LOW (1-18)","HIGH (19-36)")</f>
        <v>HIGH (19-36)</v>
      </c>
      <c r="G849">
        <f>INT((D849-1)/6)+1</f>
        <v>5</v>
      </c>
      <c r="H849">
        <f>MOD(D849-1,6)+1</f>
        <v>1</v>
      </c>
      <c r="I849">
        <f>37-D849</f>
        <v>12</v>
      </c>
      <c r="J849">
        <f>ABS(D849-D850)</f>
        <v>24</v>
      </c>
      <c r="K849">
        <f>AVERAGE(D849:D853)</f>
        <v>25</v>
      </c>
      <c r="L849">
        <f>AVERAGE(D849:D868)</f>
        <v>25</v>
      </c>
      <c r="M849">
        <f>K849-L849</f>
        <v>0</v>
      </c>
      <c r="N849" t="str">
        <f>IF(K849&gt;L849,"HIGH ZONE BIAS",IF(K849&lt;L849,"LOW ZONE BIAS","EQUILIBRIUM"))</f>
        <v>EQUILIBRIUM</v>
      </c>
    </row>
    <row r="850">
      <c r="A850">
        <v>26721</v>
      </c>
      <c r="B850" t="str">
        <v>2026-03-15</v>
      </c>
      <c r="C850" t="str">
        <v>Evening</v>
      </c>
      <c r="D850">
        <v>1</v>
      </c>
      <c r="E850" t="str">
        <f>IF(MOD(D850,2)=0,"EVEN","ODD")</f>
        <v>ODD</v>
      </c>
      <c r="F850" t="str">
        <f>IF(D850&lt;=18,"LOW (1-18)","HIGH (19-36)")</f>
        <v>LOW (1-18)</v>
      </c>
      <c r="G850">
        <f>INT((D850-1)/6)+1</f>
        <v>1</v>
      </c>
      <c r="H850">
        <f>MOD(D850-1,6)+1</f>
        <v>1</v>
      </c>
      <c r="I850">
        <f>37-D850</f>
        <v>36</v>
      </c>
      <c r="J850">
        <f>ABS(D850-D851)</f>
        <v>17</v>
      </c>
      <c r="K850">
        <f>AVERAGE(D850:D854)</f>
        <v>1</v>
      </c>
      <c r="L850">
        <f>AVERAGE(D850:D869)</f>
        <v>1</v>
      </c>
      <c r="M850">
        <f>K850-L850</f>
        <v>0</v>
      </c>
      <c r="N850" t="str">
        <f>IF(K850&gt;L850,"HIGH ZONE BIAS",IF(K850&lt;L850,"LOW ZONE BIAS","EQUILIBRIUM"))</f>
        <v>EQUILIBRIUM</v>
      </c>
    </row>
    <row r="851">
      <c r="A851">
        <v>26720</v>
      </c>
      <c r="B851" t="str">
        <v>2026-03-15</v>
      </c>
      <c r="C851" t="str">
        <v>Afternoon</v>
      </c>
      <c r="D851">
        <v>18</v>
      </c>
      <c r="E851" t="str">
        <f>IF(MOD(D851,2)=0,"EVEN","ODD")</f>
        <v>EVEN</v>
      </c>
      <c r="F851" t="str">
        <f>IF(D851&lt;=18,"LOW (1-18)","HIGH (19-36)")</f>
        <v>LOW (1-18)</v>
      </c>
      <c r="G851">
        <f>INT((D851-1)/6)+1</f>
        <v>3</v>
      </c>
      <c r="H851">
        <f>MOD(D851-1,6)+1</f>
        <v>6</v>
      </c>
      <c r="I851">
        <f>37-D851</f>
        <v>19</v>
      </c>
      <c r="J851">
        <f>ABS(D851-D852)</f>
        <v>5</v>
      </c>
      <c r="K851">
        <f>AVERAGE(D851:D855)</f>
        <v>18</v>
      </c>
      <c r="L851">
        <f>AVERAGE(D851:D870)</f>
        <v>18</v>
      </c>
      <c r="M851">
        <f>K851-L851</f>
        <v>0</v>
      </c>
      <c r="N851" t="str">
        <f>IF(K851&gt;L851,"HIGH ZONE BIAS",IF(K851&lt;L851,"LOW ZONE BIAS","EQUILIBRIUM"))</f>
        <v>EQUILIBRIUM</v>
      </c>
    </row>
    <row r="852">
      <c r="A852">
        <v>26719</v>
      </c>
      <c r="B852" t="str">
        <v>2026-03-15</v>
      </c>
      <c r="C852" t="str">
        <v>Midday</v>
      </c>
      <c r="D852">
        <v>13</v>
      </c>
      <c r="E852" t="str">
        <f>IF(MOD(D852,2)=0,"EVEN","ODD")</f>
        <v>ODD</v>
      </c>
      <c r="F852" t="str">
        <f>IF(D852&lt;=18,"LOW (1-18)","HIGH (19-36)")</f>
        <v>LOW (1-18)</v>
      </c>
      <c r="G852">
        <f>INT((D852-1)/6)+1</f>
        <v>3</v>
      </c>
      <c r="H852">
        <f>MOD(D852-1,6)+1</f>
        <v>1</v>
      </c>
      <c r="I852">
        <f>37-D852</f>
        <v>24</v>
      </c>
      <c r="J852">
        <f>ABS(D852-D853)</f>
        <v>18</v>
      </c>
      <c r="K852">
        <f>AVERAGE(D852:D856)</f>
        <v>13</v>
      </c>
      <c r="L852">
        <f>AVERAGE(D852:D871)</f>
        <v>13</v>
      </c>
      <c r="M852">
        <f>K852-L852</f>
        <v>0</v>
      </c>
      <c r="N852" t="str">
        <f>IF(K852&gt;L852,"HIGH ZONE BIAS",IF(K852&lt;L852,"LOW ZONE BIAS","EQUILIBRIUM"))</f>
        <v>EQUILIBRIUM</v>
      </c>
    </row>
    <row r="853">
      <c r="A853">
        <v>26718</v>
      </c>
      <c r="B853" t="str">
        <v>2026-03-15</v>
      </c>
      <c r="C853" t="str">
        <v>Morning</v>
      </c>
      <c r="D853">
        <v>31</v>
      </c>
      <c r="E853" t="str">
        <f>IF(MOD(D853,2)=0,"EVEN","ODD")</f>
        <v>ODD</v>
      </c>
      <c r="F853" t="str">
        <f>IF(D853&lt;=18,"LOW (1-18)","HIGH (19-36)")</f>
        <v>HIGH (19-36)</v>
      </c>
      <c r="G853">
        <f>INT((D853-1)/6)+1</f>
        <v>6</v>
      </c>
      <c r="H853">
        <f>MOD(D853-1,6)+1</f>
        <v>1</v>
      </c>
      <c r="I853">
        <f>37-D853</f>
        <v>6</v>
      </c>
      <c r="J853">
        <f>ABS(D853-D854)</f>
        <v>2</v>
      </c>
      <c r="K853">
        <f>AVERAGE(D853:D857)</f>
        <v>31</v>
      </c>
      <c r="L853">
        <f>AVERAGE(D853:D872)</f>
        <v>31</v>
      </c>
      <c r="M853">
        <f>K853-L853</f>
        <v>0</v>
      </c>
      <c r="N853" t="str">
        <f>IF(K853&gt;L853,"HIGH ZONE BIAS",IF(K853&lt;L853,"LOW ZONE BIAS","EQUILIBRIUM"))</f>
        <v>EQUILIBRIUM</v>
      </c>
    </row>
    <row r="854">
      <c r="A854">
        <v>26717</v>
      </c>
      <c r="B854" t="str">
        <v>2026-03-14</v>
      </c>
      <c r="C854" t="str">
        <v>Evening</v>
      </c>
      <c r="D854">
        <v>29</v>
      </c>
      <c r="E854" t="str">
        <f>IF(MOD(D854,2)=0,"EVEN","ODD")</f>
        <v>ODD</v>
      </c>
      <c r="F854" t="str">
        <f>IF(D854&lt;=18,"LOW (1-18)","HIGH (19-36)")</f>
        <v>HIGH (19-36)</v>
      </c>
      <c r="G854">
        <f>INT((D854-1)/6)+1</f>
        <v>5</v>
      </c>
      <c r="H854">
        <f>MOD(D854-1,6)+1</f>
        <v>5</v>
      </c>
      <c r="I854">
        <f>37-D854</f>
        <v>8</v>
      </c>
      <c r="J854">
        <f>ABS(D854-D855)</f>
        <v>14</v>
      </c>
      <c r="K854">
        <f>AVERAGE(D854:D858)</f>
        <v>29</v>
      </c>
      <c r="L854">
        <f>AVERAGE(D854:D873)</f>
        <v>29</v>
      </c>
      <c r="M854">
        <f>K854-L854</f>
        <v>0</v>
      </c>
      <c r="N854" t="str">
        <f>IF(K854&gt;L854,"HIGH ZONE BIAS",IF(K854&lt;L854,"LOW ZONE BIAS","EQUILIBRIUM"))</f>
        <v>EQUILIBRIUM</v>
      </c>
    </row>
    <row r="855">
      <c r="A855">
        <v>26716</v>
      </c>
      <c r="B855" t="str">
        <v>2026-03-14</v>
      </c>
      <c r="C855" t="str">
        <v>Afternoon</v>
      </c>
      <c r="D855">
        <v>15</v>
      </c>
      <c r="E855" t="str">
        <f>IF(MOD(D855,2)=0,"EVEN","ODD")</f>
        <v>ODD</v>
      </c>
      <c r="F855" t="str">
        <f>IF(D855&lt;=18,"LOW (1-18)","HIGH (19-36)")</f>
        <v>LOW (1-18)</v>
      </c>
      <c r="G855">
        <f>INT((D855-1)/6)+1</f>
        <v>3</v>
      </c>
      <c r="H855">
        <f>MOD(D855-1,6)+1</f>
        <v>3</v>
      </c>
      <c r="I855">
        <f>37-D855</f>
        <v>22</v>
      </c>
      <c r="J855">
        <f>ABS(D855-D856)</f>
        <v>1</v>
      </c>
      <c r="K855">
        <f>AVERAGE(D855:D859)</f>
        <v>15</v>
      </c>
      <c r="L855">
        <f>AVERAGE(D855:D874)</f>
        <v>15</v>
      </c>
      <c r="M855">
        <f>K855-L855</f>
        <v>0</v>
      </c>
      <c r="N855" t="str">
        <f>IF(K855&gt;L855,"HIGH ZONE BIAS",IF(K855&lt;L855,"LOW ZONE BIAS","EQUILIBRIUM"))</f>
        <v>EQUILIBRIUM</v>
      </c>
    </row>
    <row r="856">
      <c r="A856">
        <v>26715</v>
      </c>
      <c r="B856" t="str">
        <v>2026-03-14</v>
      </c>
      <c r="C856" t="str">
        <v>Midday</v>
      </c>
      <c r="D856">
        <v>16</v>
      </c>
      <c r="E856" t="str">
        <f>IF(MOD(D856,2)=0,"EVEN","ODD")</f>
        <v>EVEN</v>
      </c>
      <c r="F856" t="str">
        <f>IF(D856&lt;=18,"LOW (1-18)","HIGH (19-36)")</f>
        <v>LOW (1-18)</v>
      </c>
      <c r="G856">
        <f>INT((D856-1)/6)+1</f>
        <v>3</v>
      </c>
      <c r="H856">
        <f>MOD(D856-1,6)+1</f>
        <v>4</v>
      </c>
      <c r="I856">
        <f>37-D856</f>
        <v>21</v>
      </c>
      <c r="J856">
        <f>ABS(D856-D857)</f>
        <v>5</v>
      </c>
      <c r="K856">
        <f>AVERAGE(D856:D860)</f>
        <v>16</v>
      </c>
      <c r="L856">
        <f>AVERAGE(D856:D875)</f>
        <v>16</v>
      </c>
      <c r="M856">
        <f>K856-L856</f>
        <v>0</v>
      </c>
      <c r="N856" t="str">
        <f>IF(K856&gt;L856,"HIGH ZONE BIAS",IF(K856&lt;L856,"LOW ZONE BIAS","EQUILIBRIUM"))</f>
        <v>EQUILIBRIUM</v>
      </c>
    </row>
    <row r="857">
      <c r="A857">
        <v>26714</v>
      </c>
      <c r="B857" t="str">
        <v>2026-03-14</v>
      </c>
      <c r="C857" t="str">
        <v>Morning</v>
      </c>
      <c r="D857">
        <v>21</v>
      </c>
      <c r="E857" t="str">
        <f>IF(MOD(D857,2)=0,"EVEN","ODD")</f>
        <v>ODD</v>
      </c>
      <c r="F857" t="str">
        <f>IF(D857&lt;=18,"LOW (1-18)","HIGH (19-36)")</f>
        <v>HIGH (19-36)</v>
      </c>
      <c r="G857">
        <f>INT((D857-1)/6)+1</f>
        <v>4</v>
      </c>
      <c r="H857">
        <f>MOD(D857-1,6)+1</f>
        <v>3</v>
      </c>
      <c r="I857">
        <f>37-D857</f>
        <v>16</v>
      </c>
      <c r="J857">
        <f>ABS(D857-D858)</f>
        <v>13</v>
      </c>
      <c r="K857">
        <f>AVERAGE(D857:D861)</f>
        <v>21</v>
      </c>
      <c r="L857">
        <f>AVERAGE(D857:D876)</f>
        <v>21</v>
      </c>
      <c r="M857">
        <f>K857-L857</f>
        <v>0</v>
      </c>
      <c r="N857" t="str">
        <f>IF(K857&gt;L857,"HIGH ZONE BIAS",IF(K857&lt;L857,"LOW ZONE BIAS","EQUILIBRIUM"))</f>
        <v>EQUILIBRIUM</v>
      </c>
    </row>
    <row r="858">
      <c r="A858">
        <v>26713</v>
      </c>
      <c r="B858" t="str">
        <v>2026-03-13</v>
      </c>
      <c r="C858" t="str">
        <v>Evening</v>
      </c>
      <c r="D858">
        <v>8</v>
      </c>
      <c r="E858" t="str">
        <f>IF(MOD(D858,2)=0,"EVEN","ODD")</f>
        <v>EVEN</v>
      </c>
      <c r="F858" t="str">
        <f>IF(D858&lt;=18,"LOW (1-18)","HIGH (19-36)")</f>
        <v>LOW (1-18)</v>
      </c>
      <c r="G858">
        <f>INT((D858-1)/6)+1</f>
        <v>2</v>
      </c>
      <c r="H858">
        <f>MOD(D858-1,6)+1</f>
        <v>2</v>
      </c>
      <c r="I858">
        <f>37-D858</f>
        <v>29</v>
      </c>
      <c r="J858">
        <f>ABS(D858-D859)</f>
        <v>13</v>
      </c>
      <c r="K858">
        <f>AVERAGE(D858:D862)</f>
        <v>8</v>
      </c>
      <c r="L858">
        <f>AVERAGE(D858:D877)</f>
        <v>8</v>
      </c>
      <c r="M858">
        <f>K858-L858</f>
        <v>0</v>
      </c>
      <c r="N858" t="str">
        <f>IF(K858&gt;L858,"HIGH ZONE BIAS",IF(K858&lt;L858,"LOW ZONE BIAS","EQUILIBRIUM"))</f>
        <v>EQUILIBRIUM</v>
      </c>
    </row>
    <row r="859">
      <c r="A859">
        <v>26712</v>
      </c>
      <c r="B859" t="str">
        <v>2026-03-13</v>
      </c>
      <c r="C859" t="str">
        <v>Afternoon</v>
      </c>
      <c r="D859">
        <v>21</v>
      </c>
      <c r="E859" t="str">
        <f>IF(MOD(D859,2)=0,"EVEN","ODD")</f>
        <v>ODD</v>
      </c>
      <c r="F859" t="str">
        <f>IF(D859&lt;=18,"LOW (1-18)","HIGH (19-36)")</f>
        <v>HIGH (19-36)</v>
      </c>
      <c r="G859">
        <f>INT((D859-1)/6)+1</f>
        <v>4</v>
      </c>
      <c r="H859">
        <f>MOD(D859-1,6)+1</f>
        <v>3</v>
      </c>
      <c r="I859">
        <f>37-D859</f>
        <v>16</v>
      </c>
      <c r="J859">
        <f>ABS(D859-D860)</f>
        <v>19</v>
      </c>
      <c r="K859">
        <f>AVERAGE(D859:D863)</f>
        <v>21</v>
      </c>
      <c r="L859">
        <f>AVERAGE(D859:D878)</f>
        <v>21</v>
      </c>
      <c r="M859">
        <f>K859-L859</f>
        <v>0</v>
      </c>
      <c r="N859" t="str">
        <f>IF(K859&gt;L859,"HIGH ZONE BIAS",IF(K859&lt;L859,"LOW ZONE BIAS","EQUILIBRIUM"))</f>
        <v>EQUILIBRIUM</v>
      </c>
    </row>
    <row r="860">
      <c r="A860">
        <v>26711</v>
      </c>
      <c r="B860" t="str">
        <v>2026-03-13</v>
      </c>
      <c r="C860" t="str">
        <v>Midday</v>
      </c>
      <c r="D860">
        <v>2</v>
      </c>
      <c r="E860" t="str">
        <f>IF(MOD(D860,2)=0,"EVEN","ODD")</f>
        <v>EVEN</v>
      </c>
      <c r="F860" t="str">
        <f>IF(D860&lt;=18,"LOW (1-18)","HIGH (19-36)")</f>
        <v>LOW (1-18)</v>
      </c>
      <c r="G860">
        <f>INT((D860-1)/6)+1</f>
        <v>1</v>
      </c>
      <c r="H860">
        <f>MOD(D860-1,6)+1</f>
        <v>2</v>
      </c>
      <c r="I860">
        <f>37-D860</f>
        <v>35</v>
      </c>
      <c r="J860">
        <f>ABS(D860-D861)</f>
        <v>9</v>
      </c>
      <c r="K860">
        <f>AVERAGE(D860:D864)</f>
        <v>2</v>
      </c>
      <c r="L860">
        <f>AVERAGE(D860:D879)</f>
        <v>2</v>
      </c>
      <c r="M860">
        <f>K860-L860</f>
        <v>0</v>
      </c>
      <c r="N860" t="str">
        <f>IF(K860&gt;L860,"HIGH ZONE BIAS",IF(K860&lt;L860,"LOW ZONE BIAS","EQUILIBRIUM"))</f>
        <v>EQUILIBRIUM</v>
      </c>
    </row>
    <row r="861">
      <c r="A861">
        <v>26710</v>
      </c>
      <c r="B861" t="str">
        <v>2026-03-13</v>
      </c>
      <c r="C861" t="str">
        <v>Morning</v>
      </c>
      <c r="D861">
        <v>11</v>
      </c>
      <c r="E861" t="str">
        <f>IF(MOD(D861,2)=0,"EVEN","ODD")</f>
        <v>ODD</v>
      </c>
      <c r="F861" t="str">
        <f>IF(D861&lt;=18,"LOW (1-18)","HIGH (19-36)")</f>
        <v>LOW (1-18)</v>
      </c>
      <c r="G861">
        <f>INT((D861-1)/6)+1</f>
        <v>2</v>
      </c>
      <c r="H861">
        <f>MOD(D861-1,6)+1</f>
        <v>5</v>
      </c>
      <c r="I861">
        <f>37-D861</f>
        <v>26</v>
      </c>
      <c r="J861">
        <f>ABS(D861-D862)</f>
        <v>22</v>
      </c>
      <c r="K861">
        <f>AVERAGE(D861:D865)</f>
        <v>11</v>
      </c>
      <c r="L861">
        <f>AVERAGE(D861:D880)</f>
        <v>11</v>
      </c>
      <c r="M861">
        <f>K861-L861</f>
        <v>0</v>
      </c>
      <c r="N861" t="str">
        <f>IF(K861&gt;L861,"HIGH ZONE BIAS",IF(K861&lt;L861,"LOW ZONE BIAS","EQUILIBRIUM"))</f>
        <v>EQUILIBRIUM</v>
      </c>
    </row>
    <row r="862">
      <c r="A862">
        <v>26709</v>
      </c>
      <c r="B862" t="str">
        <v>2026-03-12</v>
      </c>
      <c r="C862" t="str">
        <v>Evening</v>
      </c>
      <c r="D862">
        <v>33</v>
      </c>
      <c r="E862" t="str">
        <f>IF(MOD(D862,2)=0,"EVEN","ODD")</f>
        <v>ODD</v>
      </c>
      <c r="F862" t="str">
        <f>IF(D862&lt;=18,"LOW (1-18)","HIGH (19-36)")</f>
        <v>HIGH (19-36)</v>
      </c>
      <c r="G862">
        <f>INT((D862-1)/6)+1</f>
        <v>6</v>
      </c>
      <c r="H862">
        <f>MOD(D862-1,6)+1</f>
        <v>3</v>
      </c>
      <c r="I862">
        <f>37-D862</f>
        <v>4</v>
      </c>
      <c r="J862">
        <f>ABS(D862-D863)</f>
        <v>13</v>
      </c>
      <c r="K862">
        <f>AVERAGE(D862:D866)</f>
        <v>33</v>
      </c>
      <c r="L862">
        <f>AVERAGE(D862:D881)</f>
        <v>33</v>
      </c>
      <c r="M862">
        <f>K862-L862</f>
        <v>0</v>
      </c>
      <c r="N862" t="str">
        <f>IF(K862&gt;L862,"HIGH ZONE BIAS",IF(K862&lt;L862,"LOW ZONE BIAS","EQUILIBRIUM"))</f>
        <v>EQUILIBRIUM</v>
      </c>
    </row>
    <row r="863">
      <c r="A863">
        <v>26708</v>
      </c>
      <c r="B863" t="str">
        <v>2026-03-12</v>
      </c>
      <c r="C863" t="str">
        <v>Afternoon</v>
      </c>
      <c r="D863">
        <v>20</v>
      </c>
      <c r="E863" t="str">
        <f>IF(MOD(D863,2)=0,"EVEN","ODD")</f>
        <v>EVEN</v>
      </c>
      <c r="F863" t="str">
        <f>IF(D863&lt;=18,"LOW (1-18)","HIGH (19-36)")</f>
        <v>HIGH (19-36)</v>
      </c>
      <c r="G863">
        <f>INT((D863-1)/6)+1</f>
        <v>4</v>
      </c>
      <c r="H863">
        <f>MOD(D863-1,6)+1</f>
        <v>2</v>
      </c>
      <c r="I863">
        <f>37-D863</f>
        <v>17</v>
      </c>
      <c r="J863">
        <f>ABS(D863-D864)</f>
        <v>3</v>
      </c>
      <c r="K863">
        <f>AVERAGE(D863:D867)</f>
        <v>20</v>
      </c>
      <c r="L863">
        <f>AVERAGE(D863:D882)</f>
        <v>20</v>
      </c>
      <c r="M863">
        <f>K863-L863</f>
        <v>0</v>
      </c>
      <c r="N863" t="str">
        <f>IF(K863&gt;L863,"HIGH ZONE BIAS",IF(K863&lt;L863,"LOW ZONE BIAS","EQUILIBRIUM"))</f>
        <v>EQUILIBRIUM</v>
      </c>
    </row>
    <row r="864">
      <c r="A864">
        <v>26707</v>
      </c>
      <c r="B864" t="str">
        <v>2026-03-12</v>
      </c>
      <c r="C864" t="str">
        <v>Midday</v>
      </c>
      <c r="D864">
        <v>17</v>
      </c>
      <c r="E864" t="str">
        <f>IF(MOD(D864,2)=0,"EVEN","ODD")</f>
        <v>ODD</v>
      </c>
      <c r="F864" t="str">
        <f>IF(D864&lt;=18,"LOW (1-18)","HIGH (19-36)")</f>
        <v>LOW (1-18)</v>
      </c>
      <c r="G864">
        <f>INT((D864-1)/6)+1</f>
        <v>3</v>
      </c>
      <c r="H864">
        <f>MOD(D864-1,6)+1</f>
        <v>5</v>
      </c>
      <c r="I864">
        <f>37-D864</f>
        <v>20</v>
      </c>
      <c r="J864">
        <f>ABS(D864-D865)</f>
        <v>14</v>
      </c>
      <c r="K864">
        <f>AVERAGE(D864:D868)</f>
        <v>17</v>
      </c>
      <c r="L864">
        <f>AVERAGE(D864:D883)</f>
        <v>17</v>
      </c>
      <c r="M864">
        <f>K864-L864</f>
        <v>0</v>
      </c>
      <c r="N864" t="str">
        <f>IF(K864&gt;L864,"HIGH ZONE BIAS",IF(K864&lt;L864,"LOW ZONE BIAS","EQUILIBRIUM"))</f>
        <v>EQUILIBRIUM</v>
      </c>
    </row>
    <row r="865">
      <c r="A865">
        <v>26706</v>
      </c>
      <c r="B865" t="str">
        <v>2026-03-12</v>
      </c>
      <c r="C865" t="str">
        <v>Morning</v>
      </c>
      <c r="D865">
        <v>31</v>
      </c>
      <c r="E865" t="str">
        <f>IF(MOD(D865,2)=0,"EVEN","ODD")</f>
        <v>ODD</v>
      </c>
      <c r="F865" t="str">
        <f>IF(D865&lt;=18,"LOW (1-18)","HIGH (19-36)")</f>
        <v>HIGH (19-36)</v>
      </c>
      <c r="G865">
        <f>INT((D865-1)/6)+1</f>
        <v>6</v>
      </c>
      <c r="H865">
        <f>MOD(D865-1,6)+1</f>
        <v>1</v>
      </c>
      <c r="I865">
        <f>37-D865</f>
        <v>6</v>
      </c>
      <c r="J865">
        <f>ABS(D865-D866)</f>
        <v>13</v>
      </c>
      <c r="K865">
        <f>AVERAGE(D865:D869)</f>
        <v>31</v>
      </c>
      <c r="L865">
        <f>AVERAGE(D865:D884)</f>
        <v>31</v>
      </c>
      <c r="M865">
        <f>K865-L865</f>
        <v>0</v>
      </c>
      <c r="N865" t="str">
        <f>IF(K865&gt;L865,"HIGH ZONE BIAS",IF(K865&lt;L865,"LOW ZONE BIAS","EQUILIBRIUM"))</f>
        <v>EQUILIBRIUM</v>
      </c>
    </row>
    <row r="866">
      <c r="A866">
        <v>26705</v>
      </c>
      <c r="B866" t="str">
        <v>2026-03-11</v>
      </c>
      <c r="C866" t="str">
        <v>Evening</v>
      </c>
      <c r="D866">
        <v>18</v>
      </c>
      <c r="E866" t="str">
        <f>IF(MOD(D866,2)=0,"EVEN","ODD")</f>
        <v>EVEN</v>
      </c>
      <c r="F866" t="str">
        <f>IF(D866&lt;=18,"LOW (1-18)","HIGH (19-36)")</f>
        <v>LOW (1-18)</v>
      </c>
      <c r="G866">
        <f>INT((D866-1)/6)+1</f>
        <v>3</v>
      </c>
      <c r="H866">
        <f>MOD(D866-1,6)+1</f>
        <v>6</v>
      </c>
      <c r="I866">
        <f>37-D866</f>
        <v>19</v>
      </c>
      <c r="J866">
        <f>ABS(D866-D867)</f>
        <v>8</v>
      </c>
      <c r="K866">
        <f>AVERAGE(D866:D870)</f>
        <v>18</v>
      </c>
      <c r="L866">
        <f>AVERAGE(D866:D885)</f>
        <v>18</v>
      </c>
      <c r="M866">
        <f>K866-L866</f>
        <v>0</v>
      </c>
      <c r="N866" t="str">
        <f>IF(K866&gt;L866,"HIGH ZONE BIAS",IF(K866&lt;L866,"LOW ZONE BIAS","EQUILIBRIUM"))</f>
        <v>EQUILIBRIUM</v>
      </c>
    </row>
    <row r="867">
      <c r="A867">
        <v>26704</v>
      </c>
      <c r="B867" t="str">
        <v>2026-03-11</v>
      </c>
      <c r="C867" t="str">
        <v>Afternoon</v>
      </c>
      <c r="D867">
        <v>10</v>
      </c>
      <c r="E867" t="str">
        <f>IF(MOD(D867,2)=0,"EVEN","ODD")</f>
        <v>EVEN</v>
      </c>
      <c r="F867" t="str">
        <f>IF(D867&lt;=18,"LOW (1-18)","HIGH (19-36)")</f>
        <v>LOW (1-18)</v>
      </c>
      <c r="G867">
        <f>INT((D867-1)/6)+1</f>
        <v>2</v>
      </c>
      <c r="H867">
        <f>MOD(D867-1,6)+1</f>
        <v>4</v>
      </c>
      <c r="I867">
        <f>37-D867</f>
        <v>27</v>
      </c>
      <c r="J867">
        <f>ABS(D867-D868)</f>
        <v>13</v>
      </c>
      <c r="K867">
        <f>AVERAGE(D867:D871)</f>
        <v>10</v>
      </c>
      <c r="L867">
        <f>AVERAGE(D867:D886)</f>
        <v>10</v>
      </c>
      <c r="M867">
        <f>K867-L867</f>
        <v>0</v>
      </c>
      <c r="N867" t="str">
        <f>IF(K867&gt;L867,"HIGH ZONE BIAS",IF(K867&lt;L867,"LOW ZONE BIAS","EQUILIBRIUM"))</f>
        <v>EQUILIBRIUM</v>
      </c>
    </row>
    <row r="868">
      <c r="A868">
        <v>26703</v>
      </c>
      <c r="B868" t="str">
        <v>2026-03-11</v>
      </c>
      <c r="C868" t="str">
        <v>Midday</v>
      </c>
      <c r="D868">
        <v>23</v>
      </c>
      <c r="E868" t="str">
        <f>IF(MOD(D868,2)=0,"EVEN","ODD")</f>
        <v>ODD</v>
      </c>
      <c r="F868" t="str">
        <f>IF(D868&lt;=18,"LOW (1-18)","HIGH (19-36)")</f>
        <v>HIGH (19-36)</v>
      </c>
      <c r="G868">
        <f>INT((D868-1)/6)+1</f>
        <v>4</v>
      </c>
      <c r="H868">
        <f>MOD(D868-1,6)+1</f>
        <v>5</v>
      </c>
      <c r="I868">
        <f>37-D868</f>
        <v>14</v>
      </c>
      <c r="J868">
        <f>ABS(D868-D869)</f>
        <v>1</v>
      </c>
      <c r="K868">
        <f>AVERAGE(D868:D872)</f>
        <v>23</v>
      </c>
      <c r="L868">
        <f>AVERAGE(D868:D887)</f>
        <v>23</v>
      </c>
      <c r="M868">
        <f>K868-L868</f>
        <v>0</v>
      </c>
      <c r="N868" t="str">
        <f>IF(K868&gt;L868,"HIGH ZONE BIAS",IF(K868&lt;L868,"LOW ZONE BIAS","EQUILIBRIUM"))</f>
        <v>EQUILIBRIUM</v>
      </c>
    </row>
    <row r="869">
      <c r="A869">
        <v>26702</v>
      </c>
      <c r="B869" t="str">
        <v>2026-03-11</v>
      </c>
      <c r="C869" t="str">
        <v>Morning</v>
      </c>
      <c r="D869">
        <v>24</v>
      </c>
      <c r="E869" t="str">
        <f>IF(MOD(D869,2)=0,"EVEN","ODD")</f>
        <v>EVEN</v>
      </c>
      <c r="F869" t="str">
        <f>IF(D869&lt;=18,"LOW (1-18)","HIGH (19-36)")</f>
        <v>HIGH (19-36)</v>
      </c>
      <c r="G869">
        <f>INT((D869-1)/6)+1</f>
        <v>4</v>
      </c>
      <c r="H869">
        <f>MOD(D869-1,6)+1</f>
        <v>6</v>
      </c>
      <c r="I869">
        <f>37-D869</f>
        <v>13</v>
      </c>
      <c r="J869">
        <f>ABS(D869-D870)</f>
        <v>1</v>
      </c>
      <c r="K869">
        <f>AVERAGE(D869:D873)</f>
        <v>24</v>
      </c>
      <c r="L869">
        <f>AVERAGE(D869:D888)</f>
        <v>24</v>
      </c>
      <c r="M869">
        <f>K869-L869</f>
        <v>0</v>
      </c>
      <c r="N869" t="str">
        <f>IF(K869&gt;L869,"HIGH ZONE BIAS",IF(K869&lt;L869,"LOW ZONE BIAS","EQUILIBRIUM"))</f>
        <v>EQUILIBRIUM</v>
      </c>
    </row>
    <row r="870">
      <c r="A870">
        <v>26701</v>
      </c>
      <c r="B870" t="str">
        <v>2026-03-10</v>
      </c>
      <c r="C870" t="str">
        <v>Evening</v>
      </c>
      <c r="D870">
        <v>23</v>
      </c>
      <c r="E870" t="str">
        <f>IF(MOD(D870,2)=0,"EVEN","ODD")</f>
        <v>ODD</v>
      </c>
      <c r="F870" t="str">
        <f>IF(D870&lt;=18,"LOW (1-18)","HIGH (19-36)")</f>
        <v>HIGH (19-36)</v>
      </c>
      <c r="G870">
        <f>INT((D870-1)/6)+1</f>
        <v>4</v>
      </c>
      <c r="H870">
        <f>MOD(D870-1,6)+1</f>
        <v>5</v>
      </c>
      <c r="I870">
        <f>37-D870</f>
        <v>14</v>
      </c>
      <c r="J870">
        <f>ABS(D870-D871)</f>
        <v>13</v>
      </c>
      <c r="K870">
        <f>AVERAGE(D870:D874)</f>
        <v>23</v>
      </c>
      <c r="L870">
        <f>AVERAGE(D870:D889)</f>
        <v>23</v>
      </c>
      <c r="M870">
        <f>K870-L870</f>
        <v>0</v>
      </c>
      <c r="N870" t="str">
        <f>IF(K870&gt;L870,"HIGH ZONE BIAS",IF(K870&lt;L870,"LOW ZONE BIAS","EQUILIBRIUM"))</f>
        <v>EQUILIBRIUM</v>
      </c>
    </row>
    <row r="871">
      <c r="A871">
        <v>26700</v>
      </c>
      <c r="B871" t="str">
        <v>2026-03-10</v>
      </c>
      <c r="C871" t="str">
        <v>Afternoon</v>
      </c>
      <c r="D871">
        <v>36</v>
      </c>
      <c r="E871" t="str">
        <f>IF(MOD(D871,2)=0,"EVEN","ODD")</f>
        <v>EVEN</v>
      </c>
      <c r="F871" t="str">
        <f>IF(D871&lt;=18,"LOW (1-18)","HIGH (19-36)")</f>
        <v>HIGH (19-36)</v>
      </c>
      <c r="G871">
        <f>INT((D871-1)/6)+1</f>
        <v>6</v>
      </c>
      <c r="H871">
        <f>MOD(D871-1,6)+1</f>
        <v>6</v>
      </c>
      <c r="I871">
        <f>37-D871</f>
        <v>1</v>
      </c>
      <c r="J871">
        <f>ABS(D871-D872)</f>
        <v>13</v>
      </c>
      <c r="K871">
        <f>AVERAGE(D871:D875)</f>
        <v>36</v>
      </c>
      <c r="L871">
        <f>AVERAGE(D871:D890)</f>
        <v>36</v>
      </c>
      <c r="M871">
        <f>K871-L871</f>
        <v>0</v>
      </c>
      <c r="N871" t="str">
        <f>IF(K871&gt;L871,"HIGH ZONE BIAS",IF(K871&lt;L871,"LOW ZONE BIAS","EQUILIBRIUM"))</f>
        <v>EQUILIBRIUM</v>
      </c>
    </row>
    <row r="872">
      <c r="A872">
        <v>26699</v>
      </c>
      <c r="B872" t="str">
        <v>2026-03-10</v>
      </c>
      <c r="C872" t="str">
        <v>Midday</v>
      </c>
      <c r="D872">
        <v>23</v>
      </c>
      <c r="E872" t="str">
        <f>IF(MOD(D872,2)=0,"EVEN","ODD")</f>
        <v>ODD</v>
      </c>
      <c r="F872" t="str">
        <f>IF(D872&lt;=18,"LOW (1-18)","HIGH (19-36)")</f>
        <v>HIGH (19-36)</v>
      </c>
      <c r="G872">
        <f>INT((D872-1)/6)+1</f>
        <v>4</v>
      </c>
      <c r="H872">
        <f>MOD(D872-1,6)+1</f>
        <v>5</v>
      </c>
      <c r="I872">
        <f>37-D872</f>
        <v>14</v>
      </c>
      <c r="J872">
        <f>ABS(D872-D873)</f>
        <v>4</v>
      </c>
      <c r="K872">
        <f>AVERAGE(D872:D876)</f>
        <v>23</v>
      </c>
      <c r="L872">
        <f>AVERAGE(D872:D891)</f>
        <v>23</v>
      </c>
      <c r="M872">
        <f>K872-L872</f>
        <v>0</v>
      </c>
      <c r="N872" t="str">
        <f>IF(K872&gt;L872,"HIGH ZONE BIAS",IF(K872&lt;L872,"LOW ZONE BIAS","EQUILIBRIUM"))</f>
        <v>EQUILIBRIUM</v>
      </c>
    </row>
    <row r="873">
      <c r="A873">
        <v>26698</v>
      </c>
      <c r="B873" t="str">
        <v>2026-03-10</v>
      </c>
      <c r="C873" t="str">
        <v>Morning</v>
      </c>
      <c r="D873">
        <v>19</v>
      </c>
      <c r="E873" t="str">
        <f>IF(MOD(D873,2)=0,"EVEN","ODD")</f>
        <v>ODD</v>
      </c>
      <c r="F873" t="str">
        <f>IF(D873&lt;=18,"LOW (1-18)","HIGH (19-36)")</f>
        <v>HIGH (19-36)</v>
      </c>
      <c r="G873">
        <f>INT((D873-1)/6)+1</f>
        <v>4</v>
      </c>
      <c r="H873">
        <f>MOD(D873-1,6)+1</f>
        <v>1</v>
      </c>
      <c r="I873">
        <f>37-D873</f>
        <v>18</v>
      </c>
      <c r="J873">
        <f>ABS(D873-D874)</f>
        <v>8</v>
      </c>
      <c r="K873">
        <f>AVERAGE(D873:D877)</f>
        <v>19</v>
      </c>
      <c r="L873">
        <f>AVERAGE(D873:D892)</f>
        <v>19</v>
      </c>
      <c r="M873">
        <f>K873-L873</f>
        <v>0</v>
      </c>
      <c r="N873" t="str">
        <f>IF(K873&gt;L873,"HIGH ZONE BIAS",IF(K873&lt;L873,"LOW ZONE BIAS","EQUILIBRIUM"))</f>
        <v>EQUILIBRIUM</v>
      </c>
    </row>
    <row r="874">
      <c r="A874">
        <v>26697</v>
      </c>
      <c r="B874" t="str">
        <v>2026-03-09</v>
      </c>
      <c r="C874" t="str">
        <v>Evening</v>
      </c>
      <c r="D874">
        <v>11</v>
      </c>
      <c r="E874" t="str">
        <f>IF(MOD(D874,2)=0,"EVEN","ODD")</f>
        <v>ODD</v>
      </c>
      <c r="F874" t="str">
        <f>IF(D874&lt;=18,"LOW (1-18)","HIGH (19-36)")</f>
        <v>LOW (1-18)</v>
      </c>
      <c r="G874">
        <f>INT((D874-1)/6)+1</f>
        <v>2</v>
      </c>
      <c r="H874">
        <f>MOD(D874-1,6)+1</f>
        <v>5</v>
      </c>
      <c r="I874">
        <f>37-D874</f>
        <v>26</v>
      </c>
      <c r="J874">
        <f>ABS(D874-D875)</f>
        <v>7</v>
      </c>
      <c r="K874">
        <f>AVERAGE(D874:D878)</f>
        <v>11</v>
      </c>
      <c r="L874">
        <f>AVERAGE(D874:D893)</f>
        <v>11</v>
      </c>
      <c r="M874">
        <f>K874-L874</f>
        <v>0</v>
      </c>
      <c r="N874" t="str">
        <f>IF(K874&gt;L874,"HIGH ZONE BIAS",IF(K874&lt;L874,"LOW ZONE BIAS","EQUILIBRIUM"))</f>
        <v>EQUILIBRIUM</v>
      </c>
    </row>
    <row r="875">
      <c r="A875">
        <v>26696</v>
      </c>
      <c r="B875" t="str">
        <v>2026-03-09</v>
      </c>
      <c r="C875" t="str">
        <v>Afternoon</v>
      </c>
      <c r="D875">
        <v>4</v>
      </c>
      <c r="E875" t="str">
        <f>IF(MOD(D875,2)=0,"EVEN","ODD")</f>
        <v>EVEN</v>
      </c>
      <c r="F875" t="str">
        <f>IF(D875&lt;=18,"LOW (1-18)","HIGH (19-36)")</f>
        <v>LOW (1-18)</v>
      </c>
      <c r="G875">
        <f>INT((D875-1)/6)+1</f>
        <v>1</v>
      </c>
      <c r="H875">
        <f>MOD(D875-1,6)+1</f>
        <v>4</v>
      </c>
      <c r="I875">
        <f>37-D875</f>
        <v>33</v>
      </c>
      <c r="J875">
        <f>ABS(D875-D876)</f>
        <v>14</v>
      </c>
      <c r="K875">
        <f>AVERAGE(D875:D879)</f>
        <v>4</v>
      </c>
      <c r="L875">
        <f>AVERAGE(D875:D894)</f>
        <v>4</v>
      </c>
      <c r="M875">
        <f>K875-L875</f>
        <v>0</v>
      </c>
      <c r="N875" t="str">
        <f>IF(K875&gt;L875,"HIGH ZONE BIAS",IF(K875&lt;L875,"LOW ZONE BIAS","EQUILIBRIUM"))</f>
        <v>EQUILIBRIUM</v>
      </c>
    </row>
    <row r="876">
      <c r="A876">
        <v>26695</v>
      </c>
      <c r="B876" t="str">
        <v>2026-03-09</v>
      </c>
      <c r="C876" t="str">
        <v>Midday</v>
      </c>
      <c r="D876">
        <v>18</v>
      </c>
      <c r="E876" t="str">
        <f>IF(MOD(D876,2)=0,"EVEN","ODD")</f>
        <v>EVEN</v>
      </c>
      <c r="F876" t="str">
        <f>IF(D876&lt;=18,"LOW (1-18)","HIGH (19-36)")</f>
        <v>LOW (1-18)</v>
      </c>
      <c r="G876">
        <f>INT((D876-1)/6)+1</f>
        <v>3</v>
      </c>
      <c r="H876">
        <f>MOD(D876-1,6)+1</f>
        <v>6</v>
      </c>
      <c r="I876">
        <f>37-D876</f>
        <v>19</v>
      </c>
      <c r="J876">
        <f>ABS(D876-D877)</f>
        <v>6</v>
      </c>
      <c r="K876">
        <f>AVERAGE(D876:D880)</f>
        <v>18</v>
      </c>
      <c r="L876">
        <f>AVERAGE(D876:D895)</f>
        <v>18</v>
      </c>
      <c r="M876">
        <f>K876-L876</f>
        <v>0</v>
      </c>
      <c r="N876" t="str">
        <f>IF(K876&gt;L876,"HIGH ZONE BIAS",IF(K876&lt;L876,"LOW ZONE BIAS","EQUILIBRIUM"))</f>
        <v>EQUILIBRIUM</v>
      </c>
    </row>
    <row r="877">
      <c r="A877">
        <v>26694</v>
      </c>
      <c r="B877" t="str">
        <v>2026-03-09</v>
      </c>
      <c r="C877" t="str">
        <v>Morning</v>
      </c>
      <c r="D877">
        <v>24</v>
      </c>
      <c r="E877" t="str">
        <f>IF(MOD(D877,2)=0,"EVEN","ODD")</f>
        <v>EVEN</v>
      </c>
      <c r="F877" t="str">
        <f>IF(D877&lt;=18,"LOW (1-18)","HIGH (19-36)")</f>
        <v>HIGH (19-36)</v>
      </c>
      <c r="G877">
        <f>INT((D877-1)/6)+1</f>
        <v>4</v>
      </c>
      <c r="H877">
        <f>MOD(D877-1,6)+1</f>
        <v>6</v>
      </c>
      <c r="I877">
        <f>37-D877</f>
        <v>13</v>
      </c>
      <c r="J877">
        <f>ABS(D877-D878)</f>
        <v>9</v>
      </c>
      <c r="K877">
        <f>AVERAGE(D877:D881)</f>
        <v>24</v>
      </c>
      <c r="L877">
        <f>AVERAGE(D877:D896)</f>
        <v>24</v>
      </c>
      <c r="M877">
        <f>K877-L877</f>
        <v>0</v>
      </c>
      <c r="N877" t="str">
        <f>IF(K877&gt;L877,"HIGH ZONE BIAS",IF(K877&lt;L877,"LOW ZONE BIAS","EQUILIBRIUM"))</f>
        <v>EQUILIBRIUM</v>
      </c>
    </row>
    <row r="878">
      <c r="A878">
        <v>26693</v>
      </c>
      <c r="B878" t="str">
        <v>2026-03-08</v>
      </c>
      <c r="C878" t="str">
        <v>Evening</v>
      </c>
      <c r="D878">
        <v>33</v>
      </c>
      <c r="E878" t="str">
        <f>IF(MOD(D878,2)=0,"EVEN","ODD")</f>
        <v>ODD</v>
      </c>
      <c r="F878" t="str">
        <f>IF(D878&lt;=18,"LOW (1-18)","HIGH (19-36)")</f>
        <v>HIGH (19-36)</v>
      </c>
      <c r="G878">
        <f>INT((D878-1)/6)+1</f>
        <v>6</v>
      </c>
      <c r="H878">
        <f>MOD(D878-1,6)+1</f>
        <v>3</v>
      </c>
      <c r="I878">
        <f>37-D878</f>
        <v>4</v>
      </c>
      <c r="J878">
        <f>ABS(D878-D879)</f>
        <v>29</v>
      </c>
      <c r="K878">
        <f>AVERAGE(D878:D882)</f>
        <v>33</v>
      </c>
      <c r="L878">
        <f>AVERAGE(D878:D897)</f>
        <v>33</v>
      </c>
      <c r="M878">
        <f>K878-L878</f>
        <v>0</v>
      </c>
      <c r="N878" t="str">
        <f>IF(K878&gt;L878,"HIGH ZONE BIAS",IF(K878&lt;L878,"LOW ZONE BIAS","EQUILIBRIUM"))</f>
        <v>EQUILIBRIUM</v>
      </c>
    </row>
    <row r="879">
      <c r="A879">
        <v>26692</v>
      </c>
      <c r="B879" t="str">
        <v>2026-03-08</v>
      </c>
      <c r="C879" t="str">
        <v>Afternoon</v>
      </c>
      <c r="D879">
        <v>4</v>
      </c>
      <c r="E879" t="str">
        <f>IF(MOD(D879,2)=0,"EVEN","ODD")</f>
        <v>EVEN</v>
      </c>
      <c r="F879" t="str">
        <f>IF(D879&lt;=18,"LOW (1-18)","HIGH (19-36)")</f>
        <v>LOW (1-18)</v>
      </c>
      <c r="G879">
        <f>INT((D879-1)/6)+1</f>
        <v>1</v>
      </c>
      <c r="H879">
        <f>MOD(D879-1,6)+1</f>
        <v>4</v>
      </c>
      <c r="I879">
        <f>37-D879</f>
        <v>33</v>
      </c>
      <c r="J879">
        <f>ABS(D879-D880)</f>
        <v>4</v>
      </c>
      <c r="K879">
        <f>AVERAGE(D879:D883)</f>
        <v>4</v>
      </c>
      <c r="L879">
        <f>AVERAGE(D879:D898)</f>
        <v>4</v>
      </c>
      <c r="M879">
        <f>K879-L879</f>
        <v>0</v>
      </c>
      <c r="N879" t="str">
        <f>IF(K879&gt;L879,"HIGH ZONE BIAS",IF(K879&lt;L879,"LOW ZONE BIAS","EQUILIBRIUM"))</f>
        <v>EQUILIBRIUM</v>
      </c>
    </row>
    <row r="880">
      <c r="A880">
        <v>26691</v>
      </c>
      <c r="B880" t="str">
        <v>2026-03-08</v>
      </c>
      <c r="C880" t="str">
        <v>Midday</v>
      </c>
      <c r="D880">
        <v>8</v>
      </c>
      <c r="E880" t="str">
        <f>IF(MOD(D880,2)=0,"EVEN","ODD")</f>
        <v>EVEN</v>
      </c>
      <c r="F880" t="str">
        <f>IF(D880&lt;=18,"LOW (1-18)","HIGH (19-36)")</f>
        <v>LOW (1-18)</v>
      </c>
      <c r="G880">
        <f>INT((D880-1)/6)+1</f>
        <v>2</v>
      </c>
      <c r="H880">
        <f>MOD(D880-1,6)+1</f>
        <v>2</v>
      </c>
      <c r="I880">
        <f>37-D880</f>
        <v>29</v>
      </c>
      <c r="J880">
        <f>ABS(D880-D881)</f>
        <v>20</v>
      </c>
      <c r="K880">
        <f>AVERAGE(D880:D884)</f>
        <v>8</v>
      </c>
      <c r="L880">
        <f>AVERAGE(D880:D899)</f>
        <v>8</v>
      </c>
      <c r="M880">
        <f>K880-L880</f>
        <v>0</v>
      </c>
      <c r="N880" t="str">
        <f>IF(K880&gt;L880,"HIGH ZONE BIAS",IF(K880&lt;L880,"LOW ZONE BIAS","EQUILIBRIUM"))</f>
        <v>EQUILIBRIUM</v>
      </c>
    </row>
    <row r="881">
      <c r="A881">
        <v>26690</v>
      </c>
      <c r="B881" t="str">
        <v>2026-03-08</v>
      </c>
      <c r="C881" t="str">
        <v>Morning</v>
      </c>
      <c r="D881">
        <v>28</v>
      </c>
      <c r="E881" t="str">
        <f>IF(MOD(D881,2)=0,"EVEN","ODD")</f>
        <v>EVEN</v>
      </c>
      <c r="F881" t="str">
        <f>IF(D881&lt;=18,"LOW (1-18)","HIGH (19-36)")</f>
        <v>HIGH (19-36)</v>
      </c>
      <c r="G881">
        <f>INT((D881-1)/6)+1</f>
        <v>5</v>
      </c>
      <c r="H881">
        <f>MOD(D881-1,6)+1</f>
        <v>4</v>
      </c>
      <c r="I881">
        <f>37-D881</f>
        <v>9</v>
      </c>
      <c r="J881">
        <f>ABS(D881-D882)</f>
        <v>22</v>
      </c>
      <c r="K881">
        <f>AVERAGE(D881:D885)</f>
        <v>28</v>
      </c>
      <c r="L881">
        <f>AVERAGE(D881:D900)</f>
        <v>28</v>
      </c>
      <c r="M881">
        <f>K881-L881</f>
        <v>0</v>
      </c>
      <c r="N881" t="str">
        <f>IF(K881&gt;L881,"HIGH ZONE BIAS",IF(K881&lt;L881,"LOW ZONE BIAS","EQUILIBRIUM"))</f>
        <v>EQUILIBRIUM</v>
      </c>
    </row>
    <row r="882">
      <c r="A882">
        <v>26689</v>
      </c>
      <c r="B882" t="str">
        <v>2026-03-07</v>
      </c>
      <c r="C882" t="str">
        <v>Evening</v>
      </c>
      <c r="D882">
        <v>6</v>
      </c>
      <c r="E882" t="str">
        <f>IF(MOD(D882,2)=0,"EVEN","ODD")</f>
        <v>EVEN</v>
      </c>
      <c r="F882" t="str">
        <f>IF(D882&lt;=18,"LOW (1-18)","HIGH (19-36)")</f>
        <v>LOW (1-18)</v>
      </c>
      <c r="G882">
        <f>INT((D882-1)/6)+1</f>
        <v>1</v>
      </c>
      <c r="H882">
        <f>MOD(D882-1,6)+1</f>
        <v>6</v>
      </c>
      <c r="I882">
        <f>37-D882</f>
        <v>31</v>
      </c>
      <c r="J882">
        <f>ABS(D882-D883)</f>
        <v>15</v>
      </c>
      <c r="K882">
        <f>AVERAGE(D882:D886)</f>
        <v>6</v>
      </c>
      <c r="L882">
        <f>AVERAGE(D882:D901)</f>
        <v>6</v>
      </c>
      <c r="M882">
        <f>K882-L882</f>
        <v>0</v>
      </c>
      <c r="N882" t="str">
        <f>IF(K882&gt;L882,"HIGH ZONE BIAS",IF(K882&lt;L882,"LOW ZONE BIAS","EQUILIBRIUM"))</f>
        <v>EQUILIBRIUM</v>
      </c>
    </row>
    <row r="883">
      <c r="A883">
        <v>26688</v>
      </c>
      <c r="B883" t="str">
        <v>2026-03-07</v>
      </c>
      <c r="C883" t="str">
        <v>Afternoon</v>
      </c>
      <c r="D883">
        <v>21</v>
      </c>
      <c r="E883" t="str">
        <f>IF(MOD(D883,2)=0,"EVEN","ODD")</f>
        <v>ODD</v>
      </c>
      <c r="F883" t="str">
        <f>IF(D883&lt;=18,"LOW (1-18)","HIGH (19-36)")</f>
        <v>HIGH (19-36)</v>
      </c>
      <c r="G883">
        <f>INT((D883-1)/6)+1</f>
        <v>4</v>
      </c>
      <c r="H883">
        <f>MOD(D883-1,6)+1</f>
        <v>3</v>
      </c>
      <c r="I883">
        <f>37-D883</f>
        <v>16</v>
      </c>
      <c r="J883">
        <f>ABS(D883-D884)</f>
        <v>14</v>
      </c>
      <c r="K883">
        <f>AVERAGE(D883:D887)</f>
        <v>21</v>
      </c>
      <c r="L883">
        <f>AVERAGE(D883:D902)</f>
        <v>21</v>
      </c>
      <c r="M883">
        <f>K883-L883</f>
        <v>0</v>
      </c>
      <c r="N883" t="str">
        <f>IF(K883&gt;L883,"HIGH ZONE BIAS",IF(K883&lt;L883,"LOW ZONE BIAS","EQUILIBRIUM"))</f>
        <v>EQUILIBRIUM</v>
      </c>
    </row>
    <row r="884">
      <c r="A884">
        <v>26687</v>
      </c>
      <c r="B884" t="str">
        <v>2026-03-07</v>
      </c>
      <c r="C884" t="str">
        <v>Midday</v>
      </c>
      <c r="D884">
        <v>35</v>
      </c>
      <c r="E884" t="str">
        <f>IF(MOD(D884,2)=0,"EVEN","ODD")</f>
        <v>ODD</v>
      </c>
      <c r="F884" t="str">
        <f>IF(D884&lt;=18,"LOW (1-18)","HIGH (19-36)")</f>
        <v>HIGH (19-36)</v>
      </c>
      <c r="G884">
        <f>INT((D884-1)/6)+1</f>
        <v>6</v>
      </c>
      <c r="H884">
        <f>MOD(D884-1,6)+1</f>
        <v>5</v>
      </c>
      <c r="I884">
        <f>37-D884</f>
        <v>2</v>
      </c>
      <c r="J884">
        <f>ABS(D884-D885)</f>
        <v>18</v>
      </c>
      <c r="K884">
        <f>AVERAGE(D884:D888)</f>
        <v>35</v>
      </c>
      <c r="L884">
        <f>AVERAGE(D884:D903)</f>
        <v>35</v>
      </c>
      <c r="M884">
        <f>K884-L884</f>
        <v>0</v>
      </c>
      <c r="N884" t="str">
        <f>IF(K884&gt;L884,"HIGH ZONE BIAS",IF(K884&lt;L884,"LOW ZONE BIAS","EQUILIBRIUM"))</f>
        <v>EQUILIBRIUM</v>
      </c>
    </row>
    <row r="885">
      <c r="A885">
        <v>26686</v>
      </c>
      <c r="B885" t="str">
        <v>2026-03-07</v>
      </c>
      <c r="C885" t="str">
        <v>Morning</v>
      </c>
      <c r="D885">
        <v>17</v>
      </c>
      <c r="E885" t="str">
        <f>IF(MOD(D885,2)=0,"EVEN","ODD")</f>
        <v>ODD</v>
      </c>
      <c r="F885" t="str">
        <f>IF(D885&lt;=18,"LOW (1-18)","HIGH (19-36)")</f>
        <v>LOW (1-18)</v>
      </c>
      <c r="G885">
        <f>INT((D885-1)/6)+1</f>
        <v>3</v>
      </c>
      <c r="H885">
        <f>MOD(D885-1,6)+1</f>
        <v>5</v>
      </c>
      <c r="I885">
        <f>37-D885</f>
        <v>20</v>
      </c>
      <c r="J885">
        <f>ABS(D885-D886)</f>
        <v>9</v>
      </c>
      <c r="K885">
        <f>AVERAGE(D885:D889)</f>
        <v>17</v>
      </c>
      <c r="L885">
        <f>AVERAGE(D885:D904)</f>
        <v>17</v>
      </c>
      <c r="M885">
        <f>K885-L885</f>
        <v>0</v>
      </c>
      <c r="N885" t="str">
        <f>IF(K885&gt;L885,"HIGH ZONE BIAS",IF(K885&lt;L885,"LOW ZONE BIAS","EQUILIBRIUM"))</f>
        <v>EQUILIBRIUM</v>
      </c>
    </row>
    <row r="886">
      <c r="A886">
        <v>26685</v>
      </c>
      <c r="B886" t="str">
        <v>2026-03-06</v>
      </c>
      <c r="C886" t="str">
        <v>Evening</v>
      </c>
      <c r="D886">
        <v>26</v>
      </c>
      <c r="E886" t="str">
        <f>IF(MOD(D886,2)=0,"EVEN","ODD")</f>
        <v>EVEN</v>
      </c>
      <c r="F886" t="str">
        <f>IF(D886&lt;=18,"LOW (1-18)","HIGH (19-36)")</f>
        <v>HIGH (19-36)</v>
      </c>
      <c r="G886">
        <f>INT((D886-1)/6)+1</f>
        <v>5</v>
      </c>
      <c r="H886">
        <f>MOD(D886-1,6)+1</f>
        <v>2</v>
      </c>
      <c r="I886">
        <f>37-D886</f>
        <v>11</v>
      </c>
      <c r="J886">
        <f>ABS(D886-D887)</f>
        <v>15</v>
      </c>
      <c r="K886">
        <f>AVERAGE(D886:D890)</f>
        <v>26</v>
      </c>
      <c r="L886">
        <f>AVERAGE(D886:D905)</f>
        <v>26</v>
      </c>
      <c r="M886">
        <f>K886-L886</f>
        <v>0</v>
      </c>
      <c r="N886" t="str">
        <f>IF(K886&gt;L886,"HIGH ZONE BIAS",IF(K886&lt;L886,"LOW ZONE BIAS","EQUILIBRIUM"))</f>
        <v>EQUILIBRIUM</v>
      </c>
    </row>
    <row r="887">
      <c r="A887">
        <v>26684</v>
      </c>
      <c r="B887" t="str">
        <v>2026-03-06</v>
      </c>
      <c r="C887" t="str">
        <v>Afternoon</v>
      </c>
      <c r="D887">
        <v>11</v>
      </c>
      <c r="E887" t="str">
        <f>IF(MOD(D887,2)=0,"EVEN","ODD")</f>
        <v>ODD</v>
      </c>
      <c r="F887" t="str">
        <f>IF(D887&lt;=18,"LOW (1-18)","HIGH (19-36)")</f>
        <v>LOW (1-18)</v>
      </c>
      <c r="G887">
        <f>INT((D887-1)/6)+1</f>
        <v>2</v>
      </c>
      <c r="H887">
        <f>MOD(D887-1,6)+1</f>
        <v>5</v>
      </c>
      <c r="I887">
        <f>37-D887</f>
        <v>26</v>
      </c>
      <c r="J887">
        <f>ABS(D887-D888)</f>
        <v>2</v>
      </c>
      <c r="K887">
        <f>AVERAGE(D887:D891)</f>
        <v>11</v>
      </c>
      <c r="L887">
        <f>AVERAGE(D887:D906)</f>
        <v>11</v>
      </c>
      <c r="M887">
        <f>K887-L887</f>
        <v>0</v>
      </c>
      <c r="N887" t="str">
        <f>IF(K887&gt;L887,"HIGH ZONE BIAS",IF(K887&lt;L887,"LOW ZONE BIAS","EQUILIBRIUM"))</f>
        <v>EQUILIBRIUM</v>
      </c>
    </row>
    <row r="888">
      <c r="A888">
        <v>26683</v>
      </c>
      <c r="B888" t="str">
        <v>2026-03-06</v>
      </c>
      <c r="C888" t="str">
        <v>Midday</v>
      </c>
      <c r="D888">
        <v>13</v>
      </c>
      <c r="E888" t="str">
        <f>IF(MOD(D888,2)=0,"EVEN","ODD")</f>
        <v>ODD</v>
      </c>
      <c r="F888" t="str">
        <f>IF(D888&lt;=18,"LOW (1-18)","HIGH (19-36)")</f>
        <v>LOW (1-18)</v>
      </c>
      <c r="G888">
        <f>INT((D888-1)/6)+1</f>
        <v>3</v>
      </c>
      <c r="H888">
        <f>MOD(D888-1,6)+1</f>
        <v>1</v>
      </c>
      <c r="I888">
        <f>37-D888</f>
        <v>24</v>
      </c>
      <c r="J888">
        <f>ABS(D888-D889)</f>
        <v>9</v>
      </c>
      <c r="K888">
        <f>AVERAGE(D888:D892)</f>
        <v>13</v>
      </c>
      <c r="L888">
        <f>AVERAGE(D888:D907)</f>
        <v>13</v>
      </c>
      <c r="M888">
        <f>K888-L888</f>
        <v>0</v>
      </c>
      <c r="N888" t="str">
        <f>IF(K888&gt;L888,"HIGH ZONE BIAS",IF(K888&lt;L888,"LOW ZONE BIAS","EQUILIBRIUM"))</f>
        <v>EQUILIBRIUM</v>
      </c>
    </row>
    <row r="889">
      <c r="A889">
        <v>26682</v>
      </c>
      <c r="B889" t="str">
        <v>2026-03-06</v>
      </c>
      <c r="C889" t="str">
        <v>Morning</v>
      </c>
      <c r="D889">
        <v>22</v>
      </c>
      <c r="E889" t="str">
        <f>IF(MOD(D889,2)=0,"EVEN","ODD")</f>
        <v>EVEN</v>
      </c>
      <c r="F889" t="str">
        <f>IF(D889&lt;=18,"LOW (1-18)","HIGH (19-36)")</f>
        <v>HIGH (19-36)</v>
      </c>
      <c r="G889">
        <f>INT((D889-1)/6)+1</f>
        <v>4</v>
      </c>
      <c r="H889">
        <f>MOD(D889-1,6)+1</f>
        <v>4</v>
      </c>
      <c r="I889">
        <f>37-D889</f>
        <v>15</v>
      </c>
      <c r="J889">
        <f>ABS(D889-D890)</f>
        <v>8</v>
      </c>
      <c r="K889">
        <f>AVERAGE(D889:D893)</f>
        <v>22</v>
      </c>
      <c r="L889">
        <f>AVERAGE(D889:D908)</f>
        <v>22</v>
      </c>
      <c r="M889">
        <f>K889-L889</f>
        <v>0</v>
      </c>
      <c r="N889" t="str">
        <f>IF(K889&gt;L889,"HIGH ZONE BIAS",IF(K889&lt;L889,"LOW ZONE BIAS","EQUILIBRIUM"))</f>
        <v>EQUILIBRIUM</v>
      </c>
    </row>
    <row r="890">
      <c r="A890">
        <v>26681</v>
      </c>
      <c r="B890" t="str">
        <v>2026-03-05</v>
      </c>
      <c r="C890" t="str">
        <v>Evening</v>
      </c>
      <c r="D890">
        <v>14</v>
      </c>
      <c r="E890" t="str">
        <f>IF(MOD(D890,2)=0,"EVEN","ODD")</f>
        <v>EVEN</v>
      </c>
      <c r="F890" t="str">
        <f>IF(D890&lt;=18,"LOW (1-18)","HIGH (19-36)")</f>
        <v>LOW (1-18)</v>
      </c>
      <c r="G890">
        <f>INT((D890-1)/6)+1</f>
        <v>3</v>
      </c>
      <c r="H890">
        <f>MOD(D890-1,6)+1</f>
        <v>2</v>
      </c>
      <c r="I890">
        <f>37-D890</f>
        <v>23</v>
      </c>
      <c r="J890">
        <f>ABS(D890-D891)</f>
        <v>8</v>
      </c>
      <c r="K890">
        <f>AVERAGE(D890:D894)</f>
        <v>14</v>
      </c>
      <c r="L890">
        <f>AVERAGE(D890:D909)</f>
        <v>14</v>
      </c>
      <c r="M890">
        <f>K890-L890</f>
        <v>0</v>
      </c>
      <c r="N890" t="str">
        <f>IF(K890&gt;L890,"HIGH ZONE BIAS",IF(K890&lt;L890,"LOW ZONE BIAS","EQUILIBRIUM"))</f>
        <v>EQUILIBRIUM</v>
      </c>
    </row>
    <row r="891">
      <c r="A891">
        <v>26680</v>
      </c>
      <c r="B891" t="str">
        <v>2026-03-05</v>
      </c>
      <c r="C891" t="str">
        <v>Afternoon</v>
      </c>
      <c r="D891">
        <v>22</v>
      </c>
      <c r="E891" t="str">
        <f>IF(MOD(D891,2)=0,"EVEN","ODD")</f>
        <v>EVEN</v>
      </c>
      <c r="F891" t="str">
        <f>IF(D891&lt;=18,"LOW (1-18)","HIGH (19-36)")</f>
        <v>HIGH (19-36)</v>
      </c>
      <c r="G891">
        <f>INT((D891-1)/6)+1</f>
        <v>4</v>
      </c>
      <c r="H891">
        <f>MOD(D891-1,6)+1</f>
        <v>4</v>
      </c>
      <c r="I891">
        <f>37-D891</f>
        <v>15</v>
      </c>
      <c r="J891">
        <f>ABS(D891-D892)</f>
        <v>11</v>
      </c>
      <c r="K891">
        <f>AVERAGE(D891:D895)</f>
        <v>22</v>
      </c>
      <c r="L891">
        <f>AVERAGE(D891:D910)</f>
        <v>22</v>
      </c>
      <c r="M891">
        <f>K891-L891</f>
        <v>0</v>
      </c>
      <c r="N891" t="str">
        <f>IF(K891&gt;L891,"HIGH ZONE BIAS",IF(K891&lt;L891,"LOW ZONE BIAS","EQUILIBRIUM"))</f>
        <v>EQUILIBRIUM</v>
      </c>
    </row>
    <row r="892">
      <c r="A892">
        <v>26679</v>
      </c>
      <c r="B892" t="str">
        <v>2026-03-05</v>
      </c>
      <c r="C892" t="str">
        <v>Midday</v>
      </c>
      <c r="D892">
        <v>11</v>
      </c>
      <c r="E892" t="str">
        <f>IF(MOD(D892,2)=0,"EVEN","ODD")</f>
        <v>ODD</v>
      </c>
      <c r="F892" t="str">
        <f>IF(D892&lt;=18,"LOW (1-18)","HIGH (19-36)")</f>
        <v>LOW (1-18)</v>
      </c>
      <c r="G892">
        <f>INT((D892-1)/6)+1</f>
        <v>2</v>
      </c>
      <c r="H892">
        <f>MOD(D892-1,6)+1</f>
        <v>5</v>
      </c>
      <c r="I892">
        <f>37-D892</f>
        <v>26</v>
      </c>
      <c r="J892">
        <f>ABS(D892-D893)</f>
        <v>17</v>
      </c>
      <c r="K892">
        <f>AVERAGE(D892:D896)</f>
        <v>11</v>
      </c>
      <c r="L892">
        <f>AVERAGE(D892:D911)</f>
        <v>11</v>
      </c>
      <c r="M892">
        <f>K892-L892</f>
        <v>0</v>
      </c>
      <c r="N892" t="str">
        <f>IF(K892&gt;L892,"HIGH ZONE BIAS",IF(K892&lt;L892,"LOW ZONE BIAS","EQUILIBRIUM"))</f>
        <v>EQUILIBRIUM</v>
      </c>
    </row>
    <row r="893">
      <c r="A893">
        <v>26678</v>
      </c>
      <c r="B893" t="str">
        <v>2026-03-05</v>
      </c>
      <c r="C893" t="str">
        <v>Morning</v>
      </c>
      <c r="D893">
        <v>28</v>
      </c>
      <c r="E893" t="str">
        <f>IF(MOD(D893,2)=0,"EVEN","ODD")</f>
        <v>EVEN</v>
      </c>
      <c r="F893" t="str">
        <f>IF(D893&lt;=18,"LOW (1-18)","HIGH (19-36)")</f>
        <v>HIGH (19-36)</v>
      </c>
      <c r="G893">
        <f>INT((D893-1)/6)+1</f>
        <v>5</v>
      </c>
      <c r="H893">
        <f>MOD(D893-1,6)+1</f>
        <v>4</v>
      </c>
      <c r="I893">
        <f>37-D893</f>
        <v>9</v>
      </c>
      <c r="J893">
        <f>ABS(D893-D894)</f>
        <v>24</v>
      </c>
      <c r="K893">
        <f>AVERAGE(D893:D897)</f>
        <v>28</v>
      </c>
      <c r="L893">
        <f>AVERAGE(D893:D912)</f>
        <v>28</v>
      </c>
      <c r="M893">
        <f>K893-L893</f>
        <v>0</v>
      </c>
      <c r="N893" t="str">
        <f>IF(K893&gt;L893,"HIGH ZONE BIAS",IF(K893&lt;L893,"LOW ZONE BIAS","EQUILIBRIUM"))</f>
        <v>EQUILIBRIUM</v>
      </c>
    </row>
    <row r="894">
      <c r="A894">
        <v>26677</v>
      </c>
      <c r="B894" t="str">
        <v>2026-03-04</v>
      </c>
      <c r="C894" t="str">
        <v>Evening</v>
      </c>
      <c r="D894">
        <v>4</v>
      </c>
      <c r="E894" t="str">
        <f>IF(MOD(D894,2)=0,"EVEN","ODD")</f>
        <v>EVEN</v>
      </c>
      <c r="F894" t="str">
        <f>IF(D894&lt;=18,"LOW (1-18)","HIGH (19-36)")</f>
        <v>LOW (1-18)</v>
      </c>
      <c r="G894">
        <f>INT((D894-1)/6)+1</f>
        <v>1</v>
      </c>
      <c r="H894">
        <f>MOD(D894-1,6)+1</f>
        <v>4</v>
      </c>
      <c r="I894">
        <f>37-D894</f>
        <v>33</v>
      </c>
      <c r="J894">
        <f>ABS(D894-D895)</f>
        <v>1</v>
      </c>
      <c r="K894">
        <f>AVERAGE(D894:D898)</f>
        <v>4</v>
      </c>
      <c r="L894">
        <f>AVERAGE(D894:D913)</f>
        <v>4</v>
      </c>
      <c r="M894">
        <f>K894-L894</f>
        <v>0</v>
      </c>
      <c r="N894" t="str">
        <f>IF(K894&gt;L894,"HIGH ZONE BIAS",IF(K894&lt;L894,"LOW ZONE BIAS","EQUILIBRIUM"))</f>
        <v>EQUILIBRIUM</v>
      </c>
    </row>
    <row r="895">
      <c r="A895">
        <v>26676</v>
      </c>
      <c r="B895" t="str">
        <v>2026-03-04</v>
      </c>
      <c r="C895" t="str">
        <v>Afternoon</v>
      </c>
      <c r="D895">
        <v>5</v>
      </c>
      <c r="E895" t="str">
        <f>IF(MOD(D895,2)=0,"EVEN","ODD")</f>
        <v>ODD</v>
      </c>
      <c r="F895" t="str">
        <f>IF(D895&lt;=18,"LOW (1-18)","HIGH (19-36)")</f>
        <v>LOW (1-18)</v>
      </c>
      <c r="G895">
        <f>INT((D895-1)/6)+1</f>
        <v>1</v>
      </c>
      <c r="H895">
        <f>MOD(D895-1,6)+1</f>
        <v>5</v>
      </c>
      <c r="I895">
        <f>37-D895</f>
        <v>32</v>
      </c>
      <c r="J895">
        <f>ABS(D895-D896)</f>
        <v>24</v>
      </c>
      <c r="K895">
        <f>AVERAGE(D895:D899)</f>
        <v>5</v>
      </c>
      <c r="L895">
        <f>AVERAGE(D895:D914)</f>
        <v>5</v>
      </c>
      <c r="M895">
        <f>K895-L895</f>
        <v>0</v>
      </c>
      <c r="N895" t="str">
        <f>IF(K895&gt;L895,"HIGH ZONE BIAS",IF(K895&lt;L895,"LOW ZONE BIAS","EQUILIBRIUM"))</f>
        <v>EQUILIBRIUM</v>
      </c>
    </row>
    <row r="896">
      <c r="A896">
        <v>26675</v>
      </c>
      <c r="B896" t="str">
        <v>2026-03-04</v>
      </c>
      <c r="C896" t="str">
        <v>Midday</v>
      </c>
      <c r="D896">
        <v>29</v>
      </c>
      <c r="E896" t="str">
        <f>IF(MOD(D896,2)=0,"EVEN","ODD")</f>
        <v>ODD</v>
      </c>
      <c r="F896" t="str">
        <f>IF(D896&lt;=18,"LOW (1-18)","HIGH (19-36)")</f>
        <v>HIGH (19-36)</v>
      </c>
      <c r="G896">
        <f>INT((D896-1)/6)+1</f>
        <v>5</v>
      </c>
      <c r="H896">
        <f>MOD(D896-1,6)+1</f>
        <v>5</v>
      </c>
      <c r="I896">
        <f>37-D896</f>
        <v>8</v>
      </c>
      <c r="J896">
        <f>ABS(D896-D897)</f>
        <v>5</v>
      </c>
      <c r="K896">
        <f>AVERAGE(D896:D900)</f>
        <v>29</v>
      </c>
      <c r="L896">
        <f>AVERAGE(D896:D915)</f>
        <v>29</v>
      </c>
      <c r="M896">
        <f>K896-L896</f>
        <v>0</v>
      </c>
      <c r="N896" t="str">
        <f>IF(K896&gt;L896,"HIGH ZONE BIAS",IF(K896&lt;L896,"LOW ZONE BIAS","EQUILIBRIUM"))</f>
        <v>EQUILIBRIUM</v>
      </c>
    </row>
    <row r="897">
      <c r="A897">
        <v>26674</v>
      </c>
      <c r="B897" t="str">
        <v>2026-03-04</v>
      </c>
      <c r="C897" t="str">
        <v>Morning</v>
      </c>
      <c r="D897">
        <v>34</v>
      </c>
      <c r="E897" t="str">
        <f>IF(MOD(D897,2)=0,"EVEN","ODD")</f>
        <v>EVEN</v>
      </c>
      <c r="F897" t="str">
        <f>IF(D897&lt;=18,"LOW (1-18)","HIGH (19-36)")</f>
        <v>HIGH (19-36)</v>
      </c>
      <c r="G897">
        <f>INT((D897-1)/6)+1</f>
        <v>6</v>
      </c>
      <c r="H897">
        <f>MOD(D897-1,6)+1</f>
        <v>4</v>
      </c>
      <c r="I897">
        <f>37-D897</f>
        <v>3</v>
      </c>
      <c r="J897">
        <f>ABS(D897-D898)</f>
        <v>28</v>
      </c>
      <c r="K897">
        <f>AVERAGE(D897:D901)</f>
        <v>34</v>
      </c>
      <c r="L897">
        <f>AVERAGE(D897:D916)</f>
        <v>34</v>
      </c>
      <c r="M897">
        <f>K897-L897</f>
        <v>0</v>
      </c>
      <c r="N897" t="str">
        <f>IF(K897&gt;L897,"HIGH ZONE BIAS",IF(K897&lt;L897,"LOW ZONE BIAS","EQUILIBRIUM"))</f>
        <v>EQUILIBRIUM</v>
      </c>
    </row>
    <row r="898">
      <c r="A898">
        <v>26673</v>
      </c>
      <c r="B898" t="str">
        <v>2026-03-03</v>
      </c>
      <c r="C898" t="str">
        <v>Evening</v>
      </c>
      <c r="D898">
        <v>6</v>
      </c>
      <c r="E898" t="str">
        <f>IF(MOD(D898,2)=0,"EVEN","ODD")</f>
        <v>EVEN</v>
      </c>
      <c r="F898" t="str">
        <f>IF(D898&lt;=18,"LOW (1-18)","HIGH (19-36)")</f>
        <v>LOW (1-18)</v>
      </c>
      <c r="G898">
        <f>INT((D898-1)/6)+1</f>
        <v>1</v>
      </c>
      <c r="H898">
        <f>MOD(D898-1,6)+1</f>
        <v>6</v>
      </c>
      <c r="I898">
        <f>37-D898</f>
        <v>31</v>
      </c>
      <c r="J898">
        <f>ABS(D898-D899)</f>
        <v>0</v>
      </c>
      <c r="K898">
        <f>AVERAGE(D898:D902)</f>
        <v>6</v>
      </c>
      <c r="L898">
        <f>AVERAGE(D898:D917)</f>
        <v>6</v>
      </c>
      <c r="M898">
        <f>K898-L898</f>
        <v>0</v>
      </c>
      <c r="N898" t="str">
        <f>IF(K898&gt;L898,"HIGH ZONE BIAS",IF(K898&lt;L898,"LOW ZONE BIAS","EQUILIBRIUM"))</f>
        <v>EQUILIBRIUM</v>
      </c>
    </row>
    <row r="899">
      <c r="A899">
        <v>26672</v>
      </c>
      <c r="B899" t="str">
        <v>2026-03-03</v>
      </c>
      <c r="C899" t="str">
        <v>Afternoon</v>
      </c>
      <c r="D899">
        <v>6</v>
      </c>
      <c r="E899" t="str">
        <f>IF(MOD(D899,2)=0,"EVEN","ODD")</f>
        <v>EVEN</v>
      </c>
      <c r="F899" t="str">
        <f>IF(D899&lt;=18,"LOW (1-18)","HIGH (19-36)")</f>
        <v>LOW (1-18)</v>
      </c>
      <c r="G899">
        <f>INT((D899-1)/6)+1</f>
        <v>1</v>
      </c>
      <c r="H899">
        <f>MOD(D899-1,6)+1</f>
        <v>6</v>
      </c>
      <c r="I899">
        <f>37-D899</f>
        <v>31</v>
      </c>
      <c r="J899">
        <f>ABS(D899-D900)</f>
        <v>5</v>
      </c>
      <c r="K899">
        <f>AVERAGE(D899:D903)</f>
        <v>6</v>
      </c>
      <c r="L899">
        <f>AVERAGE(D899:D918)</f>
        <v>6</v>
      </c>
      <c r="M899">
        <f>K899-L899</f>
        <v>0</v>
      </c>
      <c r="N899" t="str">
        <f>IF(K899&gt;L899,"HIGH ZONE BIAS",IF(K899&lt;L899,"LOW ZONE BIAS","EQUILIBRIUM"))</f>
        <v>EQUILIBRIUM</v>
      </c>
    </row>
    <row r="900">
      <c r="A900">
        <v>26671</v>
      </c>
      <c r="B900" t="str">
        <v>2026-03-03</v>
      </c>
      <c r="C900" t="str">
        <v>Midday</v>
      </c>
      <c r="D900">
        <v>1</v>
      </c>
      <c r="E900" t="str">
        <f>IF(MOD(D900,2)=0,"EVEN","ODD")</f>
        <v>ODD</v>
      </c>
      <c r="F900" t="str">
        <f>IF(D900&lt;=18,"LOW (1-18)","HIGH (19-36)")</f>
        <v>LOW (1-18)</v>
      </c>
      <c r="G900">
        <f>INT((D900-1)/6)+1</f>
        <v>1</v>
      </c>
      <c r="H900">
        <f>MOD(D900-1,6)+1</f>
        <v>1</v>
      </c>
      <c r="I900">
        <f>37-D900</f>
        <v>36</v>
      </c>
      <c r="J900">
        <f>ABS(D900-D901)</f>
        <v>7</v>
      </c>
      <c r="K900">
        <f>AVERAGE(D900:D904)</f>
        <v>1</v>
      </c>
      <c r="L900">
        <f>AVERAGE(D900:D919)</f>
        <v>1</v>
      </c>
      <c r="M900">
        <f>K900-L900</f>
        <v>0</v>
      </c>
      <c r="N900" t="str">
        <f>IF(K900&gt;L900,"HIGH ZONE BIAS",IF(K900&lt;L900,"LOW ZONE BIAS","EQUILIBRIUM"))</f>
        <v>EQUILIBRIUM</v>
      </c>
    </row>
    <row r="901">
      <c r="A901">
        <v>26670</v>
      </c>
      <c r="B901" t="str">
        <v>2026-03-03</v>
      </c>
      <c r="C901" t="str">
        <v>Morning</v>
      </c>
      <c r="D901">
        <v>8</v>
      </c>
      <c r="E901" t="str">
        <f>IF(MOD(D901,2)=0,"EVEN","ODD")</f>
        <v>EVEN</v>
      </c>
      <c r="F901" t="str">
        <f>IF(D901&lt;=18,"LOW (1-18)","HIGH (19-36)")</f>
        <v>LOW (1-18)</v>
      </c>
      <c r="G901">
        <f>INT((D901-1)/6)+1</f>
        <v>2</v>
      </c>
      <c r="H901">
        <f>MOD(D901-1,6)+1</f>
        <v>2</v>
      </c>
      <c r="I901">
        <f>37-D901</f>
        <v>29</v>
      </c>
      <c r="J901">
        <f>ABS(D901-D902)</f>
        <v>22</v>
      </c>
      <c r="K901">
        <f>AVERAGE(D901:D905)</f>
        <v>8</v>
      </c>
      <c r="L901">
        <f>AVERAGE(D901:D920)</f>
        <v>8</v>
      </c>
      <c r="M901">
        <f>K901-L901</f>
        <v>0</v>
      </c>
      <c r="N901" t="str">
        <f>IF(K901&gt;L901,"HIGH ZONE BIAS",IF(K901&lt;L901,"LOW ZONE BIAS","EQUILIBRIUM"))</f>
        <v>EQUILIBRIUM</v>
      </c>
    </row>
    <row r="902">
      <c r="A902">
        <v>26669</v>
      </c>
      <c r="B902" t="str">
        <v>2026-03-02</v>
      </c>
      <c r="C902" t="str">
        <v>Evening</v>
      </c>
      <c r="D902">
        <v>30</v>
      </c>
      <c r="E902" t="str">
        <f>IF(MOD(D902,2)=0,"EVEN","ODD")</f>
        <v>EVEN</v>
      </c>
      <c r="F902" t="str">
        <f>IF(D902&lt;=18,"LOW (1-18)","HIGH (19-36)")</f>
        <v>HIGH (19-36)</v>
      </c>
      <c r="G902">
        <f>INT((D902-1)/6)+1</f>
        <v>5</v>
      </c>
      <c r="H902">
        <f>MOD(D902-1,6)+1</f>
        <v>6</v>
      </c>
      <c r="I902">
        <f>37-D902</f>
        <v>7</v>
      </c>
      <c r="J902">
        <f>ABS(D902-D903)</f>
        <v>23</v>
      </c>
      <c r="K902">
        <f>AVERAGE(D902:D906)</f>
        <v>30</v>
      </c>
      <c r="L902">
        <f>AVERAGE(D902:D921)</f>
        <v>30</v>
      </c>
      <c r="M902">
        <f>K902-L902</f>
        <v>0</v>
      </c>
      <c r="N902" t="str">
        <f>IF(K902&gt;L902,"HIGH ZONE BIAS",IF(K902&lt;L902,"LOW ZONE BIAS","EQUILIBRIUM"))</f>
        <v>EQUILIBRIUM</v>
      </c>
    </row>
    <row r="903">
      <c r="A903">
        <v>26668</v>
      </c>
      <c r="B903" t="str">
        <v>2026-03-02</v>
      </c>
      <c r="C903" t="str">
        <v>Afternoon</v>
      </c>
      <c r="D903">
        <v>7</v>
      </c>
      <c r="E903" t="str">
        <f>IF(MOD(D903,2)=0,"EVEN","ODD")</f>
        <v>ODD</v>
      </c>
      <c r="F903" t="str">
        <f>IF(D903&lt;=18,"LOW (1-18)","HIGH (19-36)")</f>
        <v>LOW (1-18)</v>
      </c>
      <c r="G903">
        <f>INT((D903-1)/6)+1</f>
        <v>2</v>
      </c>
      <c r="H903">
        <f>MOD(D903-1,6)+1</f>
        <v>1</v>
      </c>
      <c r="I903">
        <f>37-D903</f>
        <v>30</v>
      </c>
      <c r="J903">
        <f>ABS(D903-D904)</f>
        <v>1</v>
      </c>
      <c r="K903">
        <f>AVERAGE(D903:D907)</f>
        <v>7</v>
      </c>
      <c r="L903">
        <f>AVERAGE(D903:D922)</f>
        <v>7</v>
      </c>
      <c r="M903">
        <f>K903-L903</f>
        <v>0</v>
      </c>
      <c r="N903" t="str">
        <f>IF(K903&gt;L903,"HIGH ZONE BIAS",IF(K903&lt;L903,"LOW ZONE BIAS","EQUILIBRIUM"))</f>
        <v>EQUILIBRIUM</v>
      </c>
    </row>
    <row r="904">
      <c r="A904">
        <v>26667</v>
      </c>
      <c r="B904" t="str">
        <v>2026-03-02</v>
      </c>
      <c r="C904" t="str">
        <v>Midday</v>
      </c>
      <c r="D904">
        <v>8</v>
      </c>
      <c r="E904" t="str">
        <f>IF(MOD(D904,2)=0,"EVEN","ODD")</f>
        <v>EVEN</v>
      </c>
      <c r="F904" t="str">
        <f>IF(D904&lt;=18,"LOW (1-18)","HIGH (19-36)")</f>
        <v>LOW (1-18)</v>
      </c>
      <c r="G904">
        <f>INT((D904-1)/6)+1</f>
        <v>2</v>
      </c>
      <c r="H904">
        <f>MOD(D904-1,6)+1</f>
        <v>2</v>
      </c>
      <c r="I904">
        <f>37-D904</f>
        <v>29</v>
      </c>
      <c r="J904">
        <f>ABS(D904-D905)</f>
        <v>10</v>
      </c>
      <c r="K904">
        <f>AVERAGE(D904:D908)</f>
        <v>8</v>
      </c>
      <c r="L904">
        <f>AVERAGE(D904:D923)</f>
        <v>8</v>
      </c>
      <c r="M904">
        <f>K904-L904</f>
        <v>0</v>
      </c>
      <c r="N904" t="str">
        <f>IF(K904&gt;L904,"HIGH ZONE BIAS",IF(K904&lt;L904,"LOW ZONE BIAS","EQUILIBRIUM"))</f>
        <v>EQUILIBRIUM</v>
      </c>
    </row>
    <row r="905">
      <c r="A905">
        <v>26666</v>
      </c>
      <c r="B905" t="str">
        <v>2026-03-02</v>
      </c>
      <c r="C905" t="str">
        <v>Morning</v>
      </c>
      <c r="D905">
        <v>18</v>
      </c>
      <c r="E905" t="str">
        <f>IF(MOD(D905,2)=0,"EVEN","ODD")</f>
        <v>EVEN</v>
      </c>
      <c r="F905" t="str">
        <f>IF(D905&lt;=18,"LOW (1-18)","HIGH (19-36)")</f>
        <v>LOW (1-18)</v>
      </c>
      <c r="G905">
        <f>INT((D905-1)/6)+1</f>
        <v>3</v>
      </c>
      <c r="H905">
        <f>MOD(D905-1,6)+1</f>
        <v>6</v>
      </c>
      <c r="I905">
        <f>37-D905</f>
        <v>19</v>
      </c>
      <c r="J905">
        <f>ABS(D905-D906)</f>
        <v>10</v>
      </c>
      <c r="K905">
        <f>AVERAGE(D905:D909)</f>
        <v>18</v>
      </c>
      <c r="L905">
        <f>AVERAGE(D905:D924)</f>
        <v>18</v>
      </c>
      <c r="M905">
        <f>K905-L905</f>
        <v>0</v>
      </c>
      <c r="N905" t="str">
        <f>IF(K905&gt;L905,"HIGH ZONE BIAS",IF(K905&lt;L905,"LOW ZONE BIAS","EQUILIBRIUM"))</f>
        <v>EQUILIBRIUM</v>
      </c>
    </row>
    <row r="906">
      <c r="A906">
        <v>26665</v>
      </c>
      <c r="B906" t="str">
        <v>2026-03-01</v>
      </c>
      <c r="C906" t="str">
        <v>Evening</v>
      </c>
      <c r="D906">
        <v>28</v>
      </c>
      <c r="E906" t="str">
        <f>IF(MOD(D906,2)=0,"EVEN","ODD")</f>
        <v>EVEN</v>
      </c>
      <c r="F906" t="str">
        <f>IF(D906&lt;=18,"LOW (1-18)","HIGH (19-36)")</f>
        <v>HIGH (19-36)</v>
      </c>
      <c r="G906">
        <f>INT((D906-1)/6)+1</f>
        <v>5</v>
      </c>
      <c r="H906">
        <f>MOD(D906-1,6)+1</f>
        <v>4</v>
      </c>
      <c r="I906">
        <f>37-D906</f>
        <v>9</v>
      </c>
      <c r="J906">
        <f>ABS(D906-D907)</f>
        <v>9</v>
      </c>
      <c r="K906">
        <f>AVERAGE(D906:D910)</f>
        <v>28</v>
      </c>
      <c r="L906">
        <f>AVERAGE(D906:D925)</f>
        <v>28</v>
      </c>
      <c r="M906">
        <f>K906-L906</f>
        <v>0</v>
      </c>
      <c r="N906" t="str">
        <f>IF(K906&gt;L906,"HIGH ZONE BIAS",IF(K906&lt;L906,"LOW ZONE BIAS","EQUILIBRIUM"))</f>
        <v>EQUILIBRIUM</v>
      </c>
    </row>
    <row r="907">
      <c r="A907">
        <v>26664</v>
      </c>
      <c r="B907" t="str">
        <v>2026-03-01</v>
      </c>
      <c r="C907" t="str">
        <v>Afternoon</v>
      </c>
      <c r="D907">
        <v>19</v>
      </c>
      <c r="E907" t="str">
        <f>IF(MOD(D907,2)=0,"EVEN","ODD")</f>
        <v>ODD</v>
      </c>
      <c r="F907" t="str">
        <f>IF(D907&lt;=18,"LOW (1-18)","HIGH (19-36)")</f>
        <v>HIGH (19-36)</v>
      </c>
      <c r="G907">
        <f>INT((D907-1)/6)+1</f>
        <v>4</v>
      </c>
      <c r="H907">
        <f>MOD(D907-1,6)+1</f>
        <v>1</v>
      </c>
      <c r="I907">
        <f>37-D907</f>
        <v>18</v>
      </c>
      <c r="J907">
        <f>ABS(D907-D908)</f>
        <v>16</v>
      </c>
      <c r="K907">
        <f>AVERAGE(D907:D911)</f>
        <v>19</v>
      </c>
      <c r="L907">
        <f>AVERAGE(D907:D926)</f>
        <v>19</v>
      </c>
      <c r="M907">
        <f>K907-L907</f>
        <v>0</v>
      </c>
      <c r="N907" t="str">
        <f>IF(K907&gt;L907,"HIGH ZONE BIAS",IF(K907&lt;L907,"LOW ZONE BIAS","EQUILIBRIUM"))</f>
        <v>EQUILIBRIUM</v>
      </c>
    </row>
    <row r="908">
      <c r="A908">
        <v>26663</v>
      </c>
      <c r="B908" t="str">
        <v>2026-03-01</v>
      </c>
      <c r="C908" t="str">
        <v>Midday</v>
      </c>
      <c r="D908">
        <v>3</v>
      </c>
      <c r="E908" t="str">
        <f>IF(MOD(D908,2)=0,"EVEN","ODD")</f>
        <v>ODD</v>
      </c>
      <c r="F908" t="str">
        <f>IF(D908&lt;=18,"LOW (1-18)","HIGH (19-36)")</f>
        <v>LOW (1-18)</v>
      </c>
      <c r="G908">
        <f>INT((D908-1)/6)+1</f>
        <v>1</v>
      </c>
      <c r="H908">
        <f>MOD(D908-1,6)+1</f>
        <v>3</v>
      </c>
      <c r="I908">
        <f>37-D908</f>
        <v>34</v>
      </c>
      <c r="J908">
        <f>ABS(D908-D909)</f>
        <v>14</v>
      </c>
      <c r="K908">
        <f>AVERAGE(D908:D912)</f>
        <v>3</v>
      </c>
      <c r="L908">
        <f>AVERAGE(D908:D927)</f>
        <v>3</v>
      </c>
      <c r="M908">
        <f>K908-L908</f>
        <v>0</v>
      </c>
      <c r="N908" t="str">
        <f>IF(K908&gt;L908,"HIGH ZONE BIAS",IF(K908&lt;L908,"LOW ZONE BIAS","EQUILIBRIUM"))</f>
        <v>EQUILIBRIUM</v>
      </c>
    </row>
    <row r="909">
      <c r="A909">
        <v>26662</v>
      </c>
      <c r="B909" t="str">
        <v>2026-03-01</v>
      </c>
      <c r="C909" t="str">
        <v>Morning</v>
      </c>
      <c r="D909">
        <v>17</v>
      </c>
      <c r="E909" t="str">
        <f>IF(MOD(D909,2)=0,"EVEN","ODD")</f>
        <v>ODD</v>
      </c>
      <c r="F909" t="str">
        <f>IF(D909&lt;=18,"LOW (1-18)","HIGH (19-36)")</f>
        <v>LOW (1-18)</v>
      </c>
      <c r="G909">
        <f>INT((D909-1)/6)+1</f>
        <v>3</v>
      </c>
      <c r="H909">
        <f>MOD(D909-1,6)+1</f>
        <v>5</v>
      </c>
      <c r="I909">
        <f>37-D909</f>
        <v>20</v>
      </c>
      <c r="J909">
        <f>ABS(D909-D910)</f>
        <v>7</v>
      </c>
      <c r="K909">
        <f>AVERAGE(D909:D913)</f>
        <v>17</v>
      </c>
      <c r="L909">
        <f>AVERAGE(D909:D928)</f>
        <v>17</v>
      </c>
      <c r="M909">
        <f>K909-L909</f>
        <v>0</v>
      </c>
      <c r="N909" t="str">
        <f>IF(K909&gt;L909,"HIGH ZONE BIAS",IF(K909&lt;L909,"LOW ZONE BIAS","EQUILIBRIUM"))</f>
        <v>EQUILIBRIUM</v>
      </c>
    </row>
    <row r="910">
      <c r="A910">
        <v>26661</v>
      </c>
      <c r="B910" t="str">
        <v>2026-02-28</v>
      </c>
      <c r="C910" t="str">
        <v>Evening</v>
      </c>
      <c r="D910">
        <v>24</v>
      </c>
      <c r="E910" t="str">
        <f>IF(MOD(D910,2)=0,"EVEN","ODD")</f>
        <v>EVEN</v>
      </c>
      <c r="F910" t="str">
        <f>IF(D910&lt;=18,"LOW (1-18)","HIGH (19-36)")</f>
        <v>HIGH (19-36)</v>
      </c>
      <c r="G910">
        <f>INT((D910-1)/6)+1</f>
        <v>4</v>
      </c>
      <c r="H910">
        <f>MOD(D910-1,6)+1</f>
        <v>6</v>
      </c>
      <c r="I910">
        <f>37-D910</f>
        <v>13</v>
      </c>
      <c r="J910">
        <f>ABS(D910-D911)</f>
        <v>8</v>
      </c>
      <c r="K910">
        <f>AVERAGE(D910:D914)</f>
        <v>24</v>
      </c>
      <c r="L910">
        <f>AVERAGE(D910:D929)</f>
        <v>24</v>
      </c>
      <c r="M910">
        <f>K910-L910</f>
        <v>0</v>
      </c>
      <c r="N910" t="str">
        <f>IF(K910&gt;L910,"HIGH ZONE BIAS",IF(K910&lt;L910,"LOW ZONE BIAS","EQUILIBRIUM"))</f>
        <v>EQUILIBRIUM</v>
      </c>
    </row>
    <row r="911">
      <c r="A911">
        <v>26660</v>
      </c>
      <c r="B911" t="str">
        <v>2026-02-28</v>
      </c>
      <c r="C911" t="str">
        <v>Afternoon</v>
      </c>
      <c r="D911">
        <v>16</v>
      </c>
      <c r="E911" t="str">
        <f>IF(MOD(D911,2)=0,"EVEN","ODD")</f>
        <v>EVEN</v>
      </c>
      <c r="F911" t="str">
        <f>IF(D911&lt;=18,"LOW (1-18)","HIGH (19-36)")</f>
        <v>LOW (1-18)</v>
      </c>
      <c r="G911">
        <f>INT((D911-1)/6)+1</f>
        <v>3</v>
      </c>
      <c r="H911">
        <f>MOD(D911-1,6)+1</f>
        <v>4</v>
      </c>
      <c r="I911">
        <f>37-D911</f>
        <v>21</v>
      </c>
      <c r="J911">
        <f>ABS(D911-D912)</f>
        <v>13</v>
      </c>
      <c r="K911">
        <f>AVERAGE(D911:D915)</f>
        <v>16</v>
      </c>
      <c r="L911">
        <f>AVERAGE(D911:D930)</f>
        <v>16</v>
      </c>
      <c r="M911">
        <f>K911-L911</f>
        <v>0</v>
      </c>
      <c r="N911" t="str">
        <f>IF(K911&gt;L911,"HIGH ZONE BIAS",IF(K911&lt;L911,"LOW ZONE BIAS","EQUILIBRIUM"))</f>
        <v>EQUILIBRIUM</v>
      </c>
    </row>
    <row r="912">
      <c r="A912">
        <v>26659</v>
      </c>
      <c r="B912" t="str">
        <v>2026-02-28</v>
      </c>
      <c r="C912" t="str">
        <v>Midday</v>
      </c>
      <c r="D912">
        <v>29</v>
      </c>
      <c r="E912" t="str">
        <f>IF(MOD(D912,2)=0,"EVEN","ODD")</f>
        <v>ODD</v>
      </c>
      <c r="F912" t="str">
        <f>IF(D912&lt;=18,"LOW (1-18)","HIGH (19-36)")</f>
        <v>HIGH (19-36)</v>
      </c>
      <c r="G912">
        <f>INT((D912-1)/6)+1</f>
        <v>5</v>
      </c>
      <c r="H912">
        <f>MOD(D912-1,6)+1</f>
        <v>5</v>
      </c>
      <c r="I912">
        <f>37-D912</f>
        <v>8</v>
      </c>
      <c r="J912">
        <f>ABS(D912-D913)</f>
        <v>21</v>
      </c>
      <c r="K912">
        <f>AVERAGE(D912:D916)</f>
        <v>29</v>
      </c>
      <c r="L912">
        <f>AVERAGE(D912:D931)</f>
        <v>29</v>
      </c>
      <c r="M912">
        <f>K912-L912</f>
        <v>0</v>
      </c>
      <c r="N912" t="str">
        <f>IF(K912&gt;L912,"HIGH ZONE BIAS",IF(K912&lt;L912,"LOW ZONE BIAS","EQUILIBRIUM"))</f>
        <v>EQUILIBRIUM</v>
      </c>
    </row>
    <row r="913">
      <c r="A913">
        <v>26658</v>
      </c>
      <c r="B913" t="str">
        <v>2026-02-28</v>
      </c>
      <c r="C913" t="str">
        <v>Morning</v>
      </c>
      <c r="D913">
        <v>8</v>
      </c>
      <c r="E913" t="str">
        <f>IF(MOD(D913,2)=0,"EVEN","ODD")</f>
        <v>EVEN</v>
      </c>
      <c r="F913" t="str">
        <f>IF(D913&lt;=18,"LOW (1-18)","HIGH (19-36)")</f>
        <v>LOW (1-18)</v>
      </c>
      <c r="G913">
        <f>INT((D913-1)/6)+1</f>
        <v>2</v>
      </c>
      <c r="H913">
        <f>MOD(D913-1,6)+1</f>
        <v>2</v>
      </c>
      <c r="I913">
        <f>37-D913</f>
        <v>29</v>
      </c>
      <c r="J913">
        <f>ABS(D913-D914)</f>
        <v>21</v>
      </c>
      <c r="K913">
        <f>AVERAGE(D913:D917)</f>
        <v>8</v>
      </c>
      <c r="L913">
        <f>AVERAGE(D913:D932)</f>
        <v>8</v>
      </c>
      <c r="M913">
        <f>K913-L913</f>
        <v>0</v>
      </c>
      <c r="N913" t="str">
        <f>IF(K913&gt;L913,"HIGH ZONE BIAS",IF(K913&lt;L913,"LOW ZONE BIAS","EQUILIBRIUM"))</f>
        <v>EQUILIBRIUM</v>
      </c>
    </row>
    <row r="914">
      <c r="A914">
        <v>26657</v>
      </c>
      <c r="B914" t="str">
        <v>2026-02-27</v>
      </c>
      <c r="C914" t="str">
        <v>Evening</v>
      </c>
      <c r="D914">
        <v>29</v>
      </c>
      <c r="E914" t="str">
        <f>IF(MOD(D914,2)=0,"EVEN","ODD")</f>
        <v>ODD</v>
      </c>
      <c r="F914" t="str">
        <f>IF(D914&lt;=18,"LOW (1-18)","HIGH (19-36)")</f>
        <v>HIGH (19-36)</v>
      </c>
      <c r="G914">
        <f>INT((D914-1)/6)+1</f>
        <v>5</v>
      </c>
      <c r="H914">
        <f>MOD(D914-1,6)+1</f>
        <v>5</v>
      </c>
      <c r="I914">
        <f>37-D914</f>
        <v>8</v>
      </c>
      <c r="J914">
        <f>ABS(D914-D915)</f>
        <v>0</v>
      </c>
      <c r="K914">
        <f>AVERAGE(D914:D918)</f>
        <v>29</v>
      </c>
      <c r="L914">
        <f>AVERAGE(D914:D933)</f>
        <v>29</v>
      </c>
      <c r="M914">
        <f>K914-L914</f>
        <v>0</v>
      </c>
      <c r="N914" t="str">
        <f>IF(K914&gt;L914,"HIGH ZONE BIAS",IF(K914&lt;L914,"LOW ZONE BIAS","EQUILIBRIUM"))</f>
        <v>EQUILIBRIUM</v>
      </c>
    </row>
    <row r="915">
      <c r="A915">
        <v>26656</v>
      </c>
      <c r="B915" t="str">
        <v>2026-02-27</v>
      </c>
      <c r="C915" t="str">
        <v>Afternoon</v>
      </c>
      <c r="D915">
        <v>29</v>
      </c>
      <c r="E915" t="str">
        <f>IF(MOD(D915,2)=0,"EVEN","ODD")</f>
        <v>ODD</v>
      </c>
      <c r="F915" t="str">
        <f>IF(D915&lt;=18,"LOW (1-18)","HIGH (19-36)")</f>
        <v>HIGH (19-36)</v>
      </c>
      <c r="G915">
        <f>INT((D915-1)/6)+1</f>
        <v>5</v>
      </c>
      <c r="H915">
        <f>MOD(D915-1,6)+1</f>
        <v>5</v>
      </c>
      <c r="I915">
        <f>37-D915</f>
        <v>8</v>
      </c>
      <c r="J915">
        <f>ABS(D915-D916)</f>
        <v>17</v>
      </c>
      <c r="K915">
        <f>AVERAGE(D915:D919)</f>
        <v>29</v>
      </c>
      <c r="L915">
        <f>AVERAGE(D915:D934)</f>
        <v>29</v>
      </c>
      <c r="M915">
        <f>K915-L915</f>
        <v>0</v>
      </c>
      <c r="N915" t="str">
        <f>IF(K915&gt;L915,"HIGH ZONE BIAS",IF(K915&lt;L915,"LOW ZONE BIAS","EQUILIBRIUM"))</f>
        <v>EQUILIBRIUM</v>
      </c>
    </row>
    <row r="916">
      <c r="A916">
        <v>26655</v>
      </c>
      <c r="B916" t="str">
        <v>2026-02-27</v>
      </c>
      <c r="C916" t="str">
        <v>Midday</v>
      </c>
      <c r="D916">
        <v>12</v>
      </c>
      <c r="E916" t="str">
        <f>IF(MOD(D916,2)=0,"EVEN","ODD")</f>
        <v>EVEN</v>
      </c>
      <c r="F916" t="str">
        <f>IF(D916&lt;=18,"LOW (1-18)","HIGH (19-36)")</f>
        <v>LOW (1-18)</v>
      </c>
      <c r="G916">
        <f>INT((D916-1)/6)+1</f>
        <v>2</v>
      </c>
      <c r="H916">
        <f>MOD(D916-1,6)+1</f>
        <v>6</v>
      </c>
      <c r="I916">
        <f>37-D916</f>
        <v>25</v>
      </c>
      <c r="J916">
        <f>ABS(D916-D917)</f>
        <v>3</v>
      </c>
      <c r="K916">
        <f>AVERAGE(D916:D920)</f>
        <v>12</v>
      </c>
      <c r="L916">
        <f>AVERAGE(D916:D935)</f>
        <v>12</v>
      </c>
      <c r="M916">
        <f>K916-L916</f>
        <v>0</v>
      </c>
      <c r="N916" t="str">
        <f>IF(K916&gt;L916,"HIGH ZONE BIAS",IF(K916&lt;L916,"LOW ZONE BIAS","EQUILIBRIUM"))</f>
        <v>EQUILIBRIUM</v>
      </c>
    </row>
    <row r="917">
      <c r="A917">
        <v>26654</v>
      </c>
      <c r="B917" t="str">
        <v>2026-02-27</v>
      </c>
      <c r="C917" t="str">
        <v>Morning</v>
      </c>
      <c r="D917">
        <v>9</v>
      </c>
      <c r="E917" t="str">
        <f>IF(MOD(D917,2)=0,"EVEN","ODD")</f>
        <v>ODD</v>
      </c>
      <c r="F917" t="str">
        <f>IF(D917&lt;=18,"LOW (1-18)","HIGH (19-36)")</f>
        <v>LOW (1-18)</v>
      </c>
      <c r="G917">
        <f>INT((D917-1)/6)+1</f>
        <v>2</v>
      </c>
      <c r="H917">
        <f>MOD(D917-1,6)+1</f>
        <v>3</v>
      </c>
      <c r="I917">
        <f>37-D917</f>
        <v>28</v>
      </c>
      <c r="J917">
        <f>ABS(D917-D918)</f>
        <v>16</v>
      </c>
      <c r="K917">
        <f>AVERAGE(D917:D921)</f>
        <v>9</v>
      </c>
      <c r="L917">
        <f>AVERAGE(D917:D936)</f>
        <v>9</v>
      </c>
      <c r="M917">
        <f>K917-L917</f>
        <v>0</v>
      </c>
      <c r="N917" t="str">
        <f>IF(K917&gt;L917,"HIGH ZONE BIAS",IF(K917&lt;L917,"LOW ZONE BIAS","EQUILIBRIUM"))</f>
        <v>EQUILIBRIUM</v>
      </c>
    </row>
    <row r="918">
      <c r="A918">
        <v>26653</v>
      </c>
      <c r="B918" t="str">
        <v>2026-02-26</v>
      </c>
      <c r="C918" t="str">
        <v>Evening</v>
      </c>
      <c r="D918">
        <v>25</v>
      </c>
      <c r="E918" t="str">
        <f>IF(MOD(D918,2)=0,"EVEN","ODD")</f>
        <v>ODD</v>
      </c>
      <c r="F918" t="str">
        <f>IF(D918&lt;=18,"LOW (1-18)","HIGH (19-36)")</f>
        <v>HIGH (19-36)</v>
      </c>
      <c r="G918">
        <f>INT((D918-1)/6)+1</f>
        <v>5</v>
      </c>
      <c r="H918">
        <f>MOD(D918-1,6)+1</f>
        <v>1</v>
      </c>
      <c r="I918">
        <f>37-D918</f>
        <v>12</v>
      </c>
      <c r="J918">
        <f>ABS(D918-D919)</f>
        <v>23</v>
      </c>
      <c r="K918">
        <f>AVERAGE(D918:D922)</f>
        <v>25</v>
      </c>
      <c r="L918">
        <f>AVERAGE(D918:D937)</f>
        <v>25</v>
      </c>
      <c r="M918">
        <f>K918-L918</f>
        <v>0</v>
      </c>
      <c r="N918" t="str">
        <f>IF(K918&gt;L918,"HIGH ZONE BIAS",IF(K918&lt;L918,"LOW ZONE BIAS","EQUILIBRIUM"))</f>
        <v>EQUILIBRIUM</v>
      </c>
    </row>
    <row r="919">
      <c r="A919">
        <v>26652</v>
      </c>
      <c r="B919" t="str">
        <v>2026-02-26</v>
      </c>
      <c r="C919" t="str">
        <v>Afternoon</v>
      </c>
      <c r="D919">
        <v>2</v>
      </c>
      <c r="E919" t="str">
        <f>IF(MOD(D919,2)=0,"EVEN","ODD")</f>
        <v>EVEN</v>
      </c>
      <c r="F919" t="str">
        <f>IF(D919&lt;=18,"LOW (1-18)","HIGH (19-36)")</f>
        <v>LOW (1-18)</v>
      </c>
      <c r="G919">
        <f>INT((D919-1)/6)+1</f>
        <v>1</v>
      </c>
      <c r="H919">
        <f>MOD(D919-1,6)+1</f>
        <v>2</v>
      </c>
      <c r="I919">
        <f>37-D919</f>
        <v>35</v>
      </c>
      <c r="J919">
        <f>ABS(D919-D920)</f>
        <v>30</v>
      </c>
      <c r="K919">
        <f>AVERAGE(D919:D923)</f>
        <v>2</v>
      </c>
      <c r="L919">
        <f>AVERAGE(D919:D938)</f>
        <v>2</v>
      </c>
      <c r="M919">
        <f>K919-L919</f>
        <v>0</v>
      </c>
      <c r="N919" t="str">
        <f>IF(K919&gt;L919,"HIGH ZONE BIAS",IF(K919&lt;L919,"LOW ZONE BIAS","EQUILIBRIUM"))</f>
        <v>EQUILIBRIUM</v>
      </c>
    </row>
    <row r="920">
      <c r="A920">
        <v>26651</v>
      </c>
      <c r="B920" t="str">
        <v>2026-02-26</v>
      </c>
      <c r="C920" t="str">
        <v>Midday</v>
      </c>
      <c r="D920">
        <v>32</v>
      </c>
      <c r="E920" t="str">
        <f>IF(MOD(D920,2)=0,"EVEN","ODD")</f>
        <v>EVEN</v>
      </c>
      <c r="F920" t="str">
        <f>IF(D920&lt;=18,"LOW (1-18)","HIGH (19-36)")</f>
        <v>HIGH (19-36)</v>
      </c>
      <c r="G920">
        <f>INT((D920-1)/6)+1</f>
        <v>6</v>
      </c>
      <c r="H920">
        <f>MOD(D920-1,6)+1</f>
        <v>2</v>
      </c>
      <c r="I920">
        <f>37-D920</f>
        <v>5</v>
      </c>
      <c r="J920">
        <f>ABS(D920-D921)</f>
        <v>7</v>
      </c>
      <c r="K920">
        <f>AVERAGE(D920:D924)</f>
        <v>32</v>
      </c>
      <c r="L920">
        <f>AVERAGE(D920:D939)</f>
        <v>32</v>
      </c>
      <c r="M920">
        <f>K920-L920</f>
        <v>0</v>
      </c>
      <c r="N920" t="str">
        <f>IF(K920&gt;L920,"HIGH ZONE BIAS",IF(K920&lt;L920,"LOW ZONE BIAS","EQUILIBRIUM"))</f>
        <v>EQUILIBRIUM</v>
      </c>
    </row>
    <row r="921">
      <c r="A921">
        <v>26650</v>
      </c>
      <c r="B921" t="str">
        <v>2026-02-26</v>
      </c>
      <c r="C921" t="str">
        <v>Morning</v>
      </c>
      <c r="D921">
        <v>25</v>
      </c>
      <c r="E921" t="str">
        <f>IF(MOD(D921,2)=0,"EVEN","ODD")</f>
        <v>ODD</v>
      </c>
      <c r="F921" t="str">
        <f>IF(D921&lt;=18,"LOW (1-18)","HIGH (19-36)")</f>
        <v>HIGH (19-36)</v>
      </c>
      <c r="G921">
        <f>INT((D921-1)/6)+1</f>
        <v>5</v>
      </c>
      <c r="H921">
        <f>MOD(D921-1,6)+1</f>
        <v>1</v>
      </c>
      <c r="I921">
        <f>37-D921</f>
        <v>12</v>
      </c>
      <c r="J921">
        <f>ABS(D921-D922)</f>
        <v>4</v>
      </c>
      <c r="K921">
        <f>AVERAGE(D921:D925)</f>
        <v>25</v>
      </c>
      <c r="L921">
        <f>AVERAGE(D921:D940)</f>
        <v>25</v>
      </c>
      <c r="M921">
        <f>K921-L921</f>
        <v>0</v>
      </c>
      <c r="N921" t="str">
        <f>IF(K921&gt;L921,"HIGH ZONE BIAS",IF(K921&lt;L921,"LOW ZONE BIAS","EQUILIBRIUM"))</f>
        <v>EQUILIBRIUM</v>
      </c>
    </row>
    <row r="922">
      <c r="A922">
        <v>26649</v>
      </c>
      <c r="B922" t="str">
        <v>2026-02-25</v>
      </c>
      <c r="C922" t="str">
        <v>Evening</v>
      </c>
      <c r="D922">
        <v>21</v>
      </c>
      <c r="E922" t="str">
        <f>IF(MOD(D922,2)=0,"EVEN","ODD")</f>
        <v>ODD</v>
      </c>
      <c r="F922" t="str">
        <f>IF(D922&lt;=18,"LOW (1-18)","HIGH (19-36)")</f>
        <v>HIGH (19-36)</v>
      </c>
      <c r="G922">
        <f>INT((D922-1)/6)+1</f>
        <v>4</v>
      </c>
      <c r="H922">
        <f>MOD(D922-1,6)+1</f>
        <v>3</v>
      </c>
      <c r="I922">
        <f>37-D922</f>
        <v>16</v>
      </c>
      <c r="J922">
        <f>ABS(D922-D923)</f>
        <v>7</v>
      </c>
      <c r="K922">
        <f>AVERAGE(D922:D926)</f>
        <v>21</v>
      </c>
      <c r="L922">
        <f>AVERAGE(D922:D941)</f>
        <v>21</v>
      </c>
      <c r="M922">
        <f>K922-L922</f>
        <v>0</v>
      </c>
      <c r="N922" t="str">
        <f>IF(K922&gt;L922,"HIGH ZONE BIAS",IF(K922&lt;L922,"LOW ZONE BIAS","EQUILIBRIUM"))</f>
        <v>EQUILIBRIUM</v>
      </c>
    </row>
    <row r="923">
      <c r="A923">
        <v>26648</v>
      </c>
      <c r="B923" t="str">
        <v>2026-02-25</v>
      </c>
      <c r="C923" t="str">
        <v>Afternoon</v>
      </c>
      <c r="D923">
        <v>14</v>
      </c>
      <c r="E923" t="str">
        <f>IF(MOD(D923,2)=0,"EVEN","ODD")</f>
        <v>EVEN</v>
      </c>
      <c r="F923" t="str">
        <f>IF(D923&lt;=18,"LOW (1-18)","HIGH (19-36)")</f>
        <v>LOW (1-18)</v>
      </c>
      <c r="G923">
        <f>INT((D923-1)/6)+1</f>
        <v>3</v>
      </c>
      <c r="H923">
        <f>MOD(D923-1,6)+1</f>
        <v>2</v>
      </c>
      <c r="I923">
        <f>37-D923</f>
        <v>23</v>
      </c>
      <c r="J923">
        <f>ABS(D923-D924)</f>
        <v>5</v>
      </c>
      <c r="K923">
        <f>AVERAGE(D923:D927)</f>
        <v>14</v>
      </c>
      <c r="L923">
        <f>AVERAGE(D923:D942)</f>
        <v>14</v>
      </c>
      <c r="M923">
        <f>K923-L923</f>
        <v>0</v>
      </c>
      <c r="N923" t="str">
        <f>IF(K923&gt;L923,"HIGH ZONE BIAS",IF(K923&lt;L923,"LOW ZONE BIAS","EQUILIBRIUM"))</f>
        <v>EQUILIBRIUM</v>
      </c>
    </row>
    <row r="924">
      <c r="A924">
        <v>26647</v>
      </c>
      <c r="B924" t="str">
        <v>2026-02-25</v>
      </c>
      <c r="C924" t="str">
        <v>Midday</v>
      </c>
      <c r="D924">
        <v>19</v>
      </c>
      <c r="E924" t="str">
        <f>IF(MOD(D924,2)=0,"EVEN","ODD")</f>
        <v>ODD</v>
      </c>
      <c r="F924" t="str">
        <f>IF(D924&lt;=18,"LOW (1-18)","HIGH (19-36)")</f>
        <v>HIGH (19-36)</v>
      </c>
      <c r="G924">
        <f>INT((D924-1)/6)+1</f>
        <v>4</v>
      </c>
      <c r="H924">
        <f>MOD(D924-1,6)+1</f>
        <v>1</v>
      </c>
      <c r="I924">
        <f>37-D924</f>
        <v>18</v>
      </c>
      <c r="J924">
        <f>ABS(D924-D925)</f>
        <v>10</v>
      </c>
      <c r="K924">
        <f>AVERAGE(D924:D928)</f>
        <v>19</v>
      </c>
      <c r="L924">
        <f>AVERAGE(D924:D943)</f>
        <v>19</v>
      </c>
      <c r="M924">
        <f>K924-L924</f>
        <v>0</v>
      </c>
      <c r="N924" t="str">
        <f>IF(K924&gt;L924,"HIGH ZONE BIAS",IF(K924&lt;L924,"LOW ZONE BIAS","EQUILIBRIUM"))</f>
        <v>EQUILIBRIUM</v>
      </c>
    </row>
    <row r="925">
      <c r="A925">
        <v>26646</v>
      </c>
      <c r="B925" t="str">
        <v>2026-02-25</v>
      </c>
      <c r="C925" t="str">
        <v>Morning</v>
      </c>
      <c r="D925">
        <v>9</v>
      </c>
      <c r="E925" t="str">
        <f>IF(MOD(D925,2)=0,"EVEN","ODD")</f>
        <v>ODD</v>
      </c>
      <c r="F925" t="str">
        <f>IF(D925&lt;=18,"LOW (1-18)","HIGH (19-36)")</f>
        <v>LOW (1-18)</v>
      </c>
      <c r="G925">
        <f>INT((D925-1)/6)+1</f>
        <v>2</v>
      </c>
      <c r="H925">
        <f>MOD(D925-1,6)+1</f>
        <v>3</v>
      </c>
      <c r="I925">
        <f>37-D925</f>
        <v>28</v>
      </c>
      <c r="J925">
        <f>ABS(D925-D926)</f>
        <v>6</v>
      </c>
      <c r="K925">
        <f>AVERAGE(D925:D929)</f>
        <v>9</v>
      </c>
      <c r="L925">
        <f>AVERAGE(D925:D944)</f>
        <v>9</v>
      </c>
      <c r="M925">
        <f>K925-L925</f>
        <v>0</v>
      </c>
      <c r="N925" t="str">
        <f>IF(K925&gt;L925,"HIGH ZONE BIAS",IF(K925&lt;L925,"LOW ZONE BIAS","EQUILIBRIUM"))</f>
        <v>EQUILIBRIUM</v>
      </c>
    </row>
    <row r="926">
      <c r="A926">
        <v>26645</v>
      </c>
      <c r="B926" t="str">
        <v>2026-02-24</v>
      </c>
      <c r="C926" t="str">
        <v>Evening</v>
      </c>
      <c r="D926">
        <v>15</v>
      </c>
      <c r="E926" t="str">
        <f>IF(MOD(D926,2)=0,"EVEN","ODD")</f>
        <v>ODD</v>
      </c>
      <c r="F926" t="str">
        <f>IF(D926&lt;=18,"LOW (1-18)","HIGH (19-36)")</f>
        <v>LOW (1-18)</v>
      </c>
      <c r="G926">
        <f>INT((D926-1)/6)+1</f>
        <v>3</v>
      </c>
      <c r="H926">
        <f>MOD(D926-1,6)+1</f>
        <v>3</v>
      </c>
      <c r="I926">
        <f>37-D926</f>
        <v>22</v>
      </c>
      <c r="J926">
        <f>ABS(D926-D927)</f>
        <v>7</v>
      </c>
      <c r="K926">
        <f>AVERAGE(D926:D930)</f>
        <v>15</v>
      </c>
      <c r="L926">
        <f>AVERAGE(D926:D945)</f>
        <v>15</v>
      </c>
      <c r="M926">
        <f>K926-L926</f>
        <v>0</v>
      </c>
      <c r="N926" t="str">
        <f>IF(K926&gt;L926,"HIGH ZONE BIAS",IF(K926&lt;L926,"LOW ZONE BIAS","EQUILIBRIUM"))</f>
        <v>EQUILIBRIUM</v>
      </c>
    </row>
    <row r="927">
      <c r="A927">
        <v>26644</v>
      </c>
      <c r="B927" t="str">
        <v>2026-02-24</v>
      </c>
      <c r="C927" t="str">
        <v>Afternoon</v>
      </c>
      <c r="D927">
        <v>22</v>
      </c>
      <c r="E927" t="str">
        <f>IF(MOD(D927,2)=0,"EVEN","ODD")</f>
        <v>EVEN</v>
      </c>
      <c r="F927" t="str">
        <f>IF(D927&lt;=18,"LOW (1-18)","HIGH (19-36)")</f>
        <v>HIGH (19-36)</v>
      </c>
      <c r="G927">
        <f>INT((D927-1)/6)+1</f>
        <v>4</v>
      </c>
      <c r="H927">
        <f>MOD(D927-1,6)+1</f>
        <v>4</v>
      </c>
      <c r="I927">
        <f>37-D927</f>
        <v>15</v>
      </c>
      <c r="J927">
        <f>ABS(D927-D928)</f>
        <v>18</v>
      </c>
      <c r="K927">
        <f>AVERAGE(D927:D931)</f>
        <v>22</v>
      </c>
      <c r="L927">
        <f>AVERAGE(D927:D946)</f>
        <v>22</v>
      </c>
      <c r="M927">
        <f>K927-L927</f>
        <v>0</v>
      </c>
      <c r="N927" t="str">
        <f>IF(K927&gt;L927,"HIGH ZONE BIAS",IF(K927&lt;L927,"LOW ZONE BIAS","EQUILIBRIUM"))</f>
        <v>EQUILIBRIUM</v>
      </c>
    </row>
    <row r="928">
      <c r="A928">
        <v>26643</v>
      </c>
      <c r="B928" t="str">
        <v>2026-02-24</v>
      </c>
      <c r="C928" t="str">
        <v>Midday</v>
      </c>
      <c r="D928">
        <v>4</v>
      </c>
      <c r="E928" t="str">
        <f>IF(MOD(D928,2)=0,"EVEN","ODD")</f>
        <v>EVEN</v>
      </c>
      <c r="F928" t="str">
        <f>IF(D928&lt;=18,"LOW (1-18)","HIGH (19-36)")</f>
        <v>LOW (1-18)</v>
      </c>
      <c r="G928">
        <f>INT((D928-1)/6)+1</f>
        <v>1</v>
      </c>
      <c r="H928">
        <f>MOD(D928-1,6)+1</f>
        <v>4</v>
      </c>
      <c r="I928">
        <f>37-D928</f>
        <v>33</v>
      </c>
      <c r="J928">
        <f>ABS(D928-D929)</f>
        <v>7</v>
      </c>
      <c r="K928">
        <f>AVERAGE(D928:D932)</f>
        <v>4</v>
      </c>
      <c r="L928">
        <f>AVERAGE(D928:D947)</f>
        <v>4</v>
      </c>
      <c r="M928">
        <f>K928-L928</f>
        <v>0</v>
      </c>
      <c r="N928" t="str">
        <f>IF(K928&gt;L928,"HIGH ZONE BIAS",IF(K928&lt;L928,"LOW ZONE BIAS","EQUILIBRIUM"))</f>
        <v>EQUILIBRIUM</v>
      </c>
    </row>
    <row r="929">
      <c r="A929">
        <v>26642</v>
      </c>
      <c r="B929" t="str">
        <v>2026-02-24</v>
      </c>
      <c r="C929" t="str">
        <v>Morning</v>
      </c>
      <c r="D929">
        <v>11</v>
      </c>
      <c r="E929" t="str">
        <f>IF(MOD(D929,2)=0,"EVEN","ODD")</f>
        <v>ODD</v>
      </c>
      <c r="F929" t="str">
        <f>IF(D929&lt;=18,"LOW (1-18)","HIGH (19-36)")</f>
        <v>LOW (1-18)</v>
      </c>
      <c r="G929">
        <f>INT((D929-1)/6)+1</f>
        <v>2</v>
      </c>
      <c r="H929">
        <f>MOD(D929-1,6)+1</f>
        <v>5</v>
      </c>
      <c r="I929">
        <f>37-D929</f>
        <v>26</v>
      </c>
      <c r="J929">
        <f>ABS(D929-D930)</f>
        <v>12</v>
      </c>
      <c r="K929">
        <f>AVERAGE(D929:D933)</f>
        <v>11</v>
      </c>
      <c r="L929">
        <f>AVERAGE(D929:D948)</f>
        <v>11</v>
      </c>
      <c r="M929">
        <f>K929-L929</f>
        <v>0</v>
      </c>
      <c r="N929" t="str">
        <f>IF(K929&gt;L929,"HIGH ZONE BIAS",IF(K929&lt;L929,"LOW ZONE BIAS","EQUILIBRIUM"))</f>
        <v>EQUILIBRIUM</v>
      </c>
    </row>
    <row r="930">
      <c r="A930">
        <v>26641</v>
      </c>
      <c r="B930" t="str">
        <v>2026-02-23</v>
      </c>
      <c r="C930" t="str">
        <v>Evening</v>
      </c>
      <c r="D930">
        <v>23</v>
      </c>
      <c r="E930" t="str">
        <f>IF(MOD(D930,2)=0,"EVEN","ODD")</f>
        <v>ODD</v>
      </c>
      <c r="F930" t="str">
        <f>IF(D930&lt;=18,"LOW (1-18)","HIGH (19-36)")</f>
        <v>HIGH (19-36)</v>
      </c>
      <c r="G930">
        <f>INT((D930-1)/6)+1</f>
        <v>4</v>
      </c>
      <c r="H930">
        <f>MOD(D930-1,6)+1</f>
        <v>5</v>
      </c>
      <c r="I930">
        <f>37-D930</f>
        <v>14</v>
      </c>
      <c r="J930">
        <f>ABS(D930-D931)</f>
        <v>7</v>
      </c>
      <c r="K930">
        <f>AVERAGE(D930:D934)</f>
        <v>23</v>
      </c>
      <c r="L930">
        <f>AVERAGE(D930:D949)</f>
        <v>23</v>
      </c>
      <c r="M930">
        <f>K930-L930</f>
        <v>0</v>
      </c>
      <c r="N930" t="str">
        <f>IF(K930&gt;L930,"HIGH ZONE BIAS",IF(K930&lt;L930,"LOW ZONE BIAS","EQUILIBRIUM"))</f>
        <v>EQUILIBRIUM</v>
      </c>
    </row>
    <row r="931">
      <c r="A931">
        <v>26640</v>
      </c>
      <c r="B931" t="str">
        <v>2026-02-23</v>
      </c>
      <c r="C931" t="str">
        <v>Afternoon</v>
      </c>
      <c r="D931">
        <v>30</v>
      </c>
      <c r="E931" t="str">
        <f>IF(MOD(D931,2)=0,"EVEN","ODD")</f>
        <v>EVEN</v>
      </c>
      <c r="F931" t="str">
        <f>IF(D931&lt;=18,"LOW (1-18)","HIGH (19-36)")</f>
        <v>HIGH (19-36)</v>
      </c>
      <c r="G931">
        <f>INT((D931-1)/6)+1</f>
        <v>5</v>
      </c>
      <c r="H931">
        <f>MOD(D931-1,6)+1</f>
        <v>6</v>
      </c>
      <c r="I931">
        <f>37-D931</f>
        <v>7</v>
      </c>
      <c r="J931">
        <f>ABS(D931-D932)</f>
        <v>9</v>
      </c>
      <c r="K931">
        <f>AVERAGE(D931:D935)</f>
        <v>30</v>
      </c>
      <c r="L931">
        <f>AVERAGE(D931:D950)</f>
        <v>30</v>
      </c>
      <c r="M931">
        <f>K931-L931</f>
        <v>0</v>
      </c>
      <c r="N931" t="str">
        <f>IF(K931&gt;L931,"HIGH ZONE BIAS",IF(K931&lt;L931,"LOW ZONE BIAS","EQUILIBRIUM"))</f>
        <v>EQUILIBRIUM</v>
      </c>
    </row>
    <row r="932">
      <c r="A932">
        <v>26639</v>
      </c>
      <c r="B932" t="str">
        <v>2026-02-23</v>
      </c>
      <c r="C932" t="str">
        <v>Midday</v>
      </c>
      <c r="D932">
        <v>21</v>
      </c>
      <c r="E932" t="str">
        <f>IF(MOD(D932,2)=0,"EVEN","ODD")</f>
        <v>ODD</v>
      </c>
      <c r="F932" t="str">
        <f>IF(D932&lt;=18,"LOW (1-18)","HIGH (19-36)")</f>
        <v>HIGH (19-36)</v>
      </c>
      <c r="G932">
        <f>INT((D932-1)/6)+1</f>
        <v>4</v>
      </c>
      <c r="H932">
        <f>MOD(D932-1,6)+1</f>
        <v>3</v>
      </c>
      <c r="I932">
        <f>37-D932</f>
        <v>16</v>
      </c>
      <c r="J932">
        <f>ABS(D932-D933)</f>
        <v>14</v>
      </c>
      <c r="K932">
        <f>AVERAGE(D932:D936)</f>
        <v>21</v>
      </c>
      <c r="L932">
        <f>AVERAGE(D932:D951)</f>
        <v>21</v>
      </c>
      <c r="M932">
        <f>K932-L932</f>
        <v>0</v>
      </c>
      <c r="N932" t="str">
        <f>IF(K932&gt;L932,"HIGH ZONE BIAS",IF(K932&lt;L932,"LOW ZONE BIAS","EQUILIBRIUM"))</f>
        <v>EQUILIBRIUM</v>
      </c>
    </row>
    <row r="933">
      <c r="A933">
        <v>26638</v>
      </c>
      <c r="B933" t="str">
        <v>2026-02-23</v>
      </c>
      <c r="C933" t="str">
        <v>Morning</v>
      </c>
      <c r="D933">
        <v>7</v>
      </c>
      <c r="E933" t="str">
        <f>IF(MOD(D933,2)=0,"EVEN","ODD")</f>
        <v>ODD</v>
      </c>
      <c r="F933" t="str">
        <f>IF(D933&lt;=18,"LOW (1-18)","HIGH (19-36)")</f>
        <v>LOW (1-18)</v>
      </c>
      <c r="G933">
        <f>INT((D933-1)/6)+1</f>
        <v>2</v>
      </c>
      <c r="H933">
        <f>MOD(D933-1,6)+1</f>
        <v>1</v>
      </c>
      <c r="I933">
        <f>37-D933</f>
        <v>30</v>
      </c>
      <c r="J933">
        <f>ABS(D933-D934)</f>
        <v>5</v>
      </c>
      <c r="K933">
        <f>AVERAGE(D933:D937)</f>
        <v>7</v>
      </c>
      <c r="L933">
        <f>AVERAGE(D933:D952)</f>
        <v>7</v>
      </c>
      <c r="M933">
        <f>K933-L933</f>
        <v>0</v>
      </c>
      <c r="N933" t="str">
        <f>IF(K933&gt;L933,"HIGH ZONE BIAS",IF(K933&lt;L933,"LOW ZONE BIAS","EQUILIBRIUM"))</f>
        <v>EQUILIBRIUM</v>
      </c>
    </row>
    <row r="934">
      <c r="A934">
        <v>26637</v>
      </c>
      <c r="B934" t="str">
        <v>2026-02-22</v>
      </c>
      <c r="C934" t="str">
        <v>Evening</v>
      </c>
      <c r="D934">
        <v>12</v>
      </c>
      <c r="E934" t="str">
        <f>IF(MOD(D934,2)=0,"EVEN","ODD")</f>
        <v>EVEN</v>
      </c>
      <c r="F934" t="str">
        <f>IF(D934&lt;=18,"LOW (1-18)","HIGH (19-36)")</f>
        <v>LOW (1-18)</v>
      </c>
      <c r="G934">
        <f>INT((D934-1)/6)+1</f>
        <v>2</v>
      </c>
      <c r="H934">
        <f>MOD(D934-1,6)+1</f>
        <v>6</v>
      </c>
      <c r="I934">
        <f>37-D934</f>
        <v>25</v>
      </c>
      <c r="J934">
        <f>ABS(D934-D935)</f>
        <v>6</v>
      </c>
      <c r="K934">
        <f>AVERAGE(D934:D938)</f>
        <v>12</v>
      </c>
      <c r="L934">
        <f>AVERAGE(D934:D953)</f>
        <v>12</v>
      </c>
      <c r="M934">
        <f>K934-L934</f>
        <v>0</v>
      </c>
      <c r="N934" t="str">
        <f>IF(K934&gt;L934,"HIGH ZONE BIAS",IF(K934&lt;L934,"LOW ZONE BIAS","EQUILIBRIUM"))</f>
        <v>EQUILIBRIUM</v>
      </c>
    </row>
    <row r="935">
      <c r="A935">
        <v>26636</v>
      </c>
      <c r="B935" t="str">
        <v>2026-02-22</v>
      </c>
      <c r="C935" t="str">
        <v>Afternoon</v>
      </c>
      <c r="D935">
        <v>18</v>
      </c>
      <c r="E935" t="str">
        <f>IF(MOD(D935,2)=0,"EVEN","ODD")</f>
        <v>EVEN</v>
      </c>
      <c r="F935" t="str">
        <f>IF(D935&lt;=18,"LOW (1-18)","HIGH (19-36)")</f>
        <v>LOW (1-18)</v>
      </c>
      <c r="G935">
        <f>INT((D935-1)/6)+1</f>
        <v>3</v>
      </c>
      <c r="H935">
        <f>MOD(D935-1,6)+1</f>
        <v>6</v>
      </c>
      <c r="I935">
        <f>37-D935</f>
        <v>19</v>
      </c>
      <c r="J935">
        <f>ABS(D935-D936)</f>
        <v>5</v>
      </c>
      <c r="K935">
        <f>AVERAGE(D935:D939)</f>
        <v>18</v>
      </c>
      <c r="L935">
        <f>AVERAGE(D935:D954)</f>
        <v>18</v>
      </c>
      <c r="M935">
        <f>K935-L935</f>
        <v>0</v>
      </c>
      <c r="N935" t="str">
        <f>IF(K935&gt;L935,"HIGH ZONE BIAS",IF(K935&lt;L935,"LOW ZONE BIAS","EQUILIBRIUM"))</f>
        <v>EQUILIBRIUM</v>
      </c>
    </row>
    <row r="936">
      <c r="A936">
        <v>26635</v>
      </c>
      <c r="B936" t="str">
        <v>2026-02-22</v>
      </c>
      <c r="C936" t="str">
        <v>Midday</v>
      </c>
      <c r="D936">
        <v>13</v>
      </c>
      <c r="E936" t="str">
        <f>IF(MOD(D936,2)=0,"EVEN","ODD")</f>
        <v>ODD</v>
      </c>
      <c r="F936" t="str">
        <f>IF(D936&lt;=18,"LOW (1-18)","HIGH (19-36)")</f>
        <v>LOW (1-18)</v>
      </c>
      <c r="G936">
        <f>INT((D936-1)/6)+1</f>
        <v>3</v>
      </c>
      <c r="H936">
        <f>MOD(D936-1,6)+1</f>
        <v>1</v>
      </c>
      <c r="I936">
        <f>37-D936</f>
        <v>24</v>
      </c>
      <c r="J936">
        <f>ABS(D936-D937)</f>
        <v>5</v>
      </c>
      <c r="K936">
        <f>AVERAGE(D936:D940)</f>
        <v>13</v>
      </c>
      <c r="L936">
        <f>AVERAGE(D936:D955)</f>
        <v>13</v>
      </c>
      <c r="M936">
        <f>K936-L936</f>
        <v>0</v>
      </c>
      <c r="N936" t="str">
        <f>IF(K936&gt;L936,"HIGH ZONE BIAS",IF(K936&lt;L936,"LOW ZONE BIAS","EQUILIBRIUM"))</f>
        <v>EQUILIBRIUM</v>
      </c>
    </row>
    <row r="937">
      <c r="A937">
        <v>26634</v>
      </c>
      <c r="B937" t="str">
        <v>2026-02-22</v>
      </c>
      <c r="C937" t="str">
        <v>Morning</v>
      </c>
      <c r="D937">
        <v>8</v>
      </c>
      <c r="E937" t="str">
        <f>IF(MOD(D937,2)=0,"EVEN","ODD")</f>
        <v>EVEN</v>
      </c>
      <c r="F937" t="str">
        <f>IF(D937&lt;=18,"LOW (1-18)","HIGH (19-36)")</f>
        <v>LOW (1-18)</v>
      </c>
      <c r="G937">
        <f>INT((D937-1)/6)+1</f>
        <v>2</v>
      </c>
      <c r="H937">
        <f>MOD(D937-1,6)+1</f>
        <v>2</v>
      </c>
      <c r="I937">
        <f>37-D937</f>
        <v>29</v>
      </c>
      <c r="J937">
        <f>ABS(D937-D938)</f>
        <v>0</v>
      </c>
      <c r="K937">
        <f>AVERAGE(D937:D941)</f>
        <v>8</v>
      </c>
      <c r="L937">
        <f>AVERAGE(D937:D956)</f>
        <v>8</v>
      </c>
      <c r="M937">
        <f>K937-L937</f>
        <v>0</v>
      </c>
      <c r="N937" t="str">
        <f>IF(K937&gt;L937,"HIGH ZONE BIAS",IF(K937&lt;L937,"LOW ZONE BIAS","EQUILIBRIUM"))</f>
        <v>EQUILIBRIUM</v>
      </c>
    </row>
    <row r="938">
      <c r="A938">
        <v>26633</v>
      </c>
      <c r="B938" t="str">
        <v>2026-02-21</v>
      </c>
      <c r="C938" t="str">
        <v>Evening</v>
      </c>
      <c r="D938">
        <v>8</v>
      </c>
      <c r="E938" t="str">
        <f>IF(MOD(D938,2)=0,"EVEN","ODD")</f>
        <v>EVEN</v>
      </c>
      <c r="F938" t="str">
        <f>IF(D938&lt;=18,"LOW (1-18)","HIGH (19-36)")</f>
        <v>LOW (1-18)</v>
      </c>
      <c r="G938">
        <f>INT((D938-1)/6)+1</f>
        <v>2</v>
      </c>
      <c r="H938">
        <f>MOD(D938-1,6)+1</f>
        <v>2</v>
      </c>
      <c r="I938">
        <f>37-D938</f>
        <v>29</v>
      </c>
      <c r="J938">
        <f>ABS(D938-D939)</f>
        <v>15</v>
      </c>
      <c r="K938">
        <f>AVERAGE(D938:D942)</f>
        <v>8</v>
      </c>
      <c r="L938">
        <f>AVERAGE(D938:D957)</f>
        <v>8</v>
      </c>
      <c r="M938">
        <f>K938-L938</f>
        <v>0</v>
      </c>
      <c r="N938" t="str">
        <f>IF(K938&gt;L938,"HIGH ZONE BIAS",IF(K938&lt;L938,"LOW ZONE BIAS","EQUILIBRIUM"))</f>
        <v>EQUILIBRIUM</v>
      </c>
    </row>
    <row r="939">
      <c r="A939">
        <v>26632</v>
      </c>
      <c r="B939" t="str">
        <v>2026-02-21</v>
      </c>
      <c r="C939" t="str">
        <v>Afternoon</v>
      </c>
      <c r="D939">
        <v>23</v>
      </c>
      <c r="E939" t="str">
        <f>IF(MOD(D939,2)=0,"EVEN","ODD")</f>
        <v>ODD</v>
      </c>
      <c r="F939" t="str">
        <f>IF(D939&lt;=18,"LOW (1-18)","HIGH (19-36)")</f>
        <v>HIGH (19-36)</v>
      </c>
      <c r="G939">
        <f>INT((D939-1)/6)+1</f>
        <v>4</v>
      </c>
      <c r="H939">
        <f>MOD(D939-1,6)+1</f>
        <v>5</v>
      </c>
      <c r="I939">
        <f>37-D939</f>
        <v>14</v>
      </c>
      <c r="J939">
        <f>ABS(D939-D940)</f>
        <v>2</v>
      </c>
      <c r="K939">
        <f>AVERAGE(D939:D943)</f>
        <v>23</v>
      </c>
      <c r="L939">
        <f>AVERAGE(D939:D958)</f>
        <v>23</v>
      </c>
      <c r="M939">
        <f>K939-L939</f>
        <v>0</v>
      </c>
      <c r="N939" t="str">
        <f>IF(K939&gt;L939,"HIGH ZONE BIAS",IF(K939&lt;L939,"LOW ZONE BIAS","EQUILIBRIUM"))</f>
        <v>EQUILIBRIUM</v>
      </c>
    </row>
    <row r="940">
      <c r="A940">
        <v>26631</v>
      </c>
      <c r="B940" t="str">
        <v>2026-02-21</v>
      </c>
      <c r="C940" t="str">
        <v>Midday</v>
      </c>
      <c r="D940">
        <v>25</v>
      </c>
      <c r="E940" t="str">
        <f>IF(MOD(D940,2)=0,"EVEN","ODD")</f>
        <v>ODD</v>
      </c>
      <c r="F940" t="str">
        <f>IF(D940&lt;=18,"LOW (1-18)","HIGH (19-36)")</f>
        <v>HIGH (19-36)</v>
      </c>
      <c r="G940">
        <f>INT((D940-1)/6)+1</f>
        <v>5</v>
      </c>
      <c r="H940">
        <f>MOD(D940-1,6)+1</f>
        <v>1</v>
      </c>
      <c r="I940">
        <f>37-D940</f>
        <v>12</v>
      </c>
      <c r="J940">
        <f>ABS(D940-D941)</f>
        <v>4</v>
      </c>
      <c r="K940">
        <f>AVERAGE(D940:D944)</f>
        <v>25</v>
      </c>
      <c r="L940">
        <f>AVERAGE(D940:D959)</f>
        <v>25</v>
      </c>
      <c r="M940">
        <f>K940-L940</f>
        <v>0</v>
      </c>
      <c r="N940" t="str">
        <f>IF(K940&gt;L940,"HIGH ZONE BIAS",IF(K940&lt;L940,"LOW ZONE BIAS","EQUILIBRIUM"))</f>
        <v>EQUILIBRIUM</v>
      </c>
    </row>
    <row r="941">
      <c r="A941">
        <v>26630</v>
      </c>
      <c r="B941" t="str">
        <v>2026-02-21</v>
      </c>
      <c r="C941" t="str">
        <v>Morning</v>
      </c>
      <c r="D941">
        <v>21</v>
      </c>
      <c r="E941" t="str">
        <f>IF(MOD(D941,2)=0,"EVEN","ODD")</f>
        <v>ODD</v>
      </c>
      <c r="F941" t="str">
        <f>IF(D941&lt;=18,"LOW (1-18)","HIGH (19-36)")</f>
        <v>HIGH (19-36)</v>
      </c>
      <c r="G941">
        <f>INT((D941-1)/6)+1</f>
        <v>4</v>
      </c>
      <c r="H941">
        <f>MOD(D941-1,6)+1</f>
        <v>3</v>
      </c>
      <c r="I941">
        <f>37-D941</f>
        <v>16</v>
      </c>
      <c r="J941">
        <f>ABS(D941-D942)</f>
        <v>4</v>
      </c>
      <c r="K941">
        <f>AVERAGE(D941:D945)</f>
        <v>21</v>
      </c>
      <c r="L941">
        <f>AVERAGE(D941:D960)</f>
        <v>21</v>
      </c>
      <c r="M941">
        <f>K941-L941</f>
        <v>0</v>
      </c>
      <c r="N941" t="str">
        <f>IF(K941&gt;L941,"HIGH ZONE BIAS",IF(K941&lt;L941,"LOW ZONE BIAS","EQUILIBRIUM"))</f>
        <v>EQUILIBRIUM</v>
      </c>
    </row>
    <row r="942">
      <c r="A942">
        <v>26629</v>
      </c>
      <c r="B942" t="str">
        <v>2026-02-20</v>
      </c>
      <c r="C942" t="str">
        <v>Evening</v>
      </c>
      <c r="D942">
        <v>17</v>
      </c>
      <c r="E942" t="str">
        <f>IF(MOD(D942,2)=0,"EVEN","ODD")</f>
        <v>ODD</v>
      </c>
      <c r="F942" t="str">
        <f>IF(D942&lt;=18,"LOW (1-18)","HIGH (19-36)")</f>
        <v>LOW (1-18)</v>
      </c>
      <c r="G942">
        <f>INT((D942-1)/6)+1</f>
        <v>3</v>
      </c>
      <c r="H942">
        <f>MOD(D942-1,6)+1</f>
        <v>5</v>
      </c>
      <c r="I942">
        <f>37-D942</f>
        <v>20</v>
      </c>
      <c r="J942">
        <f>ABS(D942-D943)</f>
        <v>2</v>
      </c>
      <c r="K942">
        <f>AVERAGE(D942:D946)</f>
        <v>17</v>
      </c>
      <c r="L942">
        <f>AVERAGE(D942:D961)</f>
        <v>17</v>
      </c>
      <c r="M942">
        <f>K942-L942</f>
        <v>0</v>
      </c>
      <c r="N942" t="str">
        <f>IF(K942&gt;L942,"HIGH ZONE BIAS",IF(K942&lt;L942,"LOW ZONE BIAS","EQUILIBRIUM"))</f>
        <v>EQUILIBRIUM</v>
      </c>
    </row>
    <row r="943">
      <c r="A943">
        <v>26628</v>
      </c>
      <c r="B943" t="str">
        <v>2026-02-20</v>
      </c>
      <c r="C943" t="str">
        <v>Afternoon</v>
      </c>
      <c r="D943">
        <v>19</v>
      </c>
      <c r="E943" t="str">
        <f>IF(MOD(D943,2)=0,"EVEN","ODD")</f>
        <v>ODD</v>
      </c>
      <c r="F943" t="str">
        <f>IF(D943&lt;=18,"LOW (1-18)","HIGH (19-36)")</f>
        <v>HIGH (19-36)</v>
      </c>
      <c r="G943">
        <f>INT((D943-1)/6)+1</f>
        <v>4</v>
      </c>
      <c r="H943">
        <f>MOD(D943-1,6)+1</f>
        <v>1</v>
      </c>
      <c r="I943">
        <f>37-D943</f>
        <v>18</v>
      </c>
      <c r="J943">
        <f>ABS(D943-D944)</f>
        <v>18</v>
      </c>
      <c r="K943">
        <f>AVERAGE(D943:D947)</f>
        <v>19</v>
      </c>
      <c r="L943">
        <f>AVERAGE(D943:D962)</f>
        <v>19</v>
      </c>
      <c r="M943">
        <f>K943-L943</f>
        <v>0</v>
      </c>
      <c r="N943" t="str">
        <f>IF(K943&gt;L943,"HIGH ZONE BIAS",IF(K943&lt;L943,"LOW ZONE BIAS","EQUILIBRIUM"))</f>
        <v>EQUILIBRIUM</v>
      </c>
    </row>
    <row r="944">
      <c r="A944">
        <v>26627</v>
      </c>
      <c r="B944" t="str">
        <v>2026-02-20</v>
      </c>
      <c r="C944" t="str">
        <v>Midday</v>
      </c>
      <c r="D944">
        <v>1</v>
      </c>
      <c r="E944" t="str">
        <f>IF(MOD(D944,2)=0,"EVEN","ODD")</f>
        <v>ODD</v>
      </c>
      <c r="F944" t="str">
        <f>IF(D944&lt;=18,"LOW (1-18)","HIGH (19-36)")</f>
        <v>LOW (1-18)</v>
      </c>
      <c r="G944">
        <f>INT((D944-1)/6)+1</f>
        <v>1</v>
      </c>
      <c r="H944">
        <f>MOD(D944-1,6)+1</f>
        <v>1</v>
      </c>
      <c r="I944">
        <f>37-D944</f>
        <v>36</v>
      </c>
      <c r="J944">
        <f>ABS(D944-D945)</f>
        <v>31</v>
      </c>
      <c r="K944">
        <f>AVERAGE(D944:D948)</f>
        <v>1</v>
      </c>
      <c r="L944">
        <f>AVERAGE(D944:D963)</f>
        <v>1</v>
      </c>
      <c r="M944">
        <f>K944-L944</f>
        <v>0</v>
      </c>
      <c r="N944" t="str">
        <f>IF(K944&gt;L944,"HIGH ZONE BIAS",IF(K944&lt;L944,"LOW ZONE BIAS","EQUILIBRIUM"))</f>
        <v>EQUILIBRIUM</v>
      </c>
    </row>
    <row r="945">
      <c r="A945">
        <v>26626</v>
      </c>
      <c r="B945" t="str">
        <v>2026-02-20</v>
      </c>
      <c r="C945" t="str">
        <v>Morning</v>
      </c>
      <c r="D945">
        <v>32</v>
      </c>
      <c r="E945" t="str">
        <f>IF(MOD(D945,2)=0,"EVEN","ODD")</f>
        <v>EVEN</v>
      </c>
      <c r="F945" t="str">
        <f>IF(D945&lt;=18,"LOW (1-18)","HIGH (19-36)")</f>
        <v>HIGH (19-36)</v>
      </c>
      <c r="G945">
        <f>INT((D945-1)/6)+1</f>
        <v>6</v>
      </c>
      <c r="H945">
        <f>MOD(D945-1,6)+1</f>
        <v>2</v>
      </c>
      <c r="I945">
        <f>37-D945</f>
        <v>5</v>
      </c>
      <c r="J945">
        <f>ABS(D945-D946)</f>
        <v>16</v>
      </c>
      <c r="K945">
        <f>AVERAGE(D945:D949)</f>
        <v>32</v>
      </c>
      <c r="L945">
        <f>AVERAGE(D945:D964)</f>
        <v>32</v>
      </c>
      <c r="M945">
        <f>K945-L945</f>
        <v>0</v>
      </c>
      <c r="N945" t="str">
        <f>IF(K945&gt;L945,"HIGH ZONE BIAS",IF(K945&lt;L945,"LOW ZONE BIAS","EQUILIBRIUM"))</f>
        <v>EQUILIBRIUM</v>
      </c>
    </row>
    <row r="946">
      <c r="A946">
        <v>26625</v>
      </c>
      <c r="B946" t="str">
        <v>2026-02-19</v>
      </c>
      <c r="C946" t="str">
        <v>Evening</v>
      </c>
      <c r="D946">
        <v>16</v>
      </c>
      <c r="E946" t="str">
        <f>IF(MOD(D946,2)=0,"EVEN","ODD")</f>
        <v>EVEN</v>
      </c>
      <c r="F946" t="str">
        <f>IF(D946&lt;=18,"LOW (1-18)","HIGH (19-36)")</f>
        <v>LOW (1-18)</v>
      </c>
      <c r="G946">
        <f>INT((D946-1)/6)+1</f>
        <v>3</v>
      </c>
      <c r="H946">
        <f>MOD(D946-1,6)+1</f>
        <v>4</v>
      </c>
      <c r="I946">
        <f>37-D946</f>
        <v>21</v>
      </c>
      <c r="J946">
        <f>ABS(D946-D947)</f>
        <v>6</v>
      </c>
      <c r="K946">
        <f>AVERAGE(D946:D950)</f>
        <v>16</v>
      </c>
      <c r="L946">
        <f>AVERAGE(D946:D965)</f>
        <v>16</v>
      </c>
      <c r="M946">
        <f>K946-L946</f>
        <v>0</v>
      </c>
      <c r="N946" t="str">
        <f>IF(K946&gt;L946,"HIGH ZONE BIAS",IF(K946&lt;L946,"LOW ZONE BIAS","EQUILIBRIUM"))</f>
        <v>EQUILIBRIUM</v>
      </c>
    </row>
    <row r="947">
      <c r="A947">
        <v>26624</v>
      </c>
      <c r="B947" t="str">
        <v>2026-02-19</v>
      </c>
      <c r="C947" t="str">
        <v>Afternoon</v>
      </c>
      <c r="D947">
        <v>22</v>
      </c>
      <c r="E947" t="str">
        <f>IF(MOD(D947,2)=0,"EVEN","ODD")</f>
        <v>EVEN</v>
      </c>
      <c r="F947" t="str">
        <f>IF(D947&lt;=18,"LOW (1-18)","HIGH (19-36)")</f>
        <v>HIGH (19-36)</v>
      </c>
      <c r="G947">
        <f>INT((D947-1)/6)+1</f>
        <v>4</v>
      </c>
      <c r="H947">
        <f>MOD(D947-1,6)+1</f>
        <v>4</v>
      </c>
      <c r="I947">
        <f>37-D947</f>
        <v>15</v>
      </c>
      <c r="J947">
        <f>ABS(D947-D948)</f>
        <v>13</v>
      </c>
      <c r="K947">
        <f>AVERAGE(D947:D951)</f>
        <v>22</v>
      </c>
      <c r="L947">
        <f>AVERAGE(D947:D966)</f>
        <v>22</v>
      </c>
      <c r="M947">
        <f>K947-L947</f>
        <v>0</v>
      </c>
      <c r="N947" t="str">
        <f>IF(K947&gt;L947,"HIGH ZONE BIAS",IF(K947&lt;L947,"LOW ZONE BIAS","EQUILIBRIUM"))</f>
        <v>EQUILIBRIUM</v>
      </c>
    </row>
    <row r="948">
      <c r="A948">
        <v>26623</v>
      </c>
      <c r="B948" t="str">
        <v>2026-02-19</v>
      </c>
      <c r="C948" t="str">
        <v>Midday</v>
      </c>
      <c r="D948">
        <v>35</v>
      </c>
      <c r="E948" t="str">
        <f>IF(MOD(D948,2)=0,"EVEN","ODD")</f>
        <v>ODD</v>
      </c>
      <c r="F948" t="str">
        <f>IF(D948&lt;=18,"LOW (1-18)","HIGH (19-36)")</f>
        <v>HIGH (19-36)</v>
      </c>
      <c r="G948">
        <f>INT((D948-1)/6)+1</f>
        <v>6</v>
      </c>
      <c r="H948">
        <f>MOD(D948-1,6)+1</f>
        <v>5</v>
      </c>
      <c r="I948">
        <f>37-D948</f>
        <v>2</v>
      </c>
      <c r="J948">
        <f>ABS(D948-D949)</f>
        <v>30</v>
      </c>
      <c r="K948">
        <f>AVERAGE(D948:D952)</f>
        <v>35</v>
      </c>
      <c r="L948">
        <f>AVERAGE(D948:D967)</f>
        <v>35</v>
      </c>
      <c r="M948">
        <f>K948-L948</f>
        <v>0</v>
      </c>
      <c r="N948" t="str">
        <f>IF(K948&gt;L948,"HIGH ZONE BIAS",IF(K948&lt;L948,"LOW ZONE BIAS","EQUILIBRIUM"))</f>
        <v>EQUILIBRIUM</v>
      </c>
    </row>
    <row r="949">
      <c r="A949">
        <v>26622</v>
      </c>
      <c r="B949" t="str">
        <v>2026-02-19</v>
      </c>
      <c r="C949" t="str">
        <v>Morning</v>
      </c>
      <c r="D949">
        <v>5</v>
      </c>
      <c r="E949" t="str">
        <f>IF(MOD(D949,2)=0,"EVEN","ODD")</f>
        <v>ODD</v>
      </c>
      <c r="F949" t="str">
        <f>IF(D949&lt;=18,"LOW (1-18)","HIGH (19-36)")</f>
        <v>LOW (1-18)</v>
      </c>
      <c r="G949">
        <f>INT((D949-1)/6)+1</f>
        <v>1</v>
      </c>
      <c r="H949">
        <f>MOD(D949-1,6)+1</f>
        <v>5</v>
      </c>
      <c r="I949">
        <f>37-D949</f>
        <v>32</v>
      </c>
      <c r="J949">
        <f>ABS(D949-D950)</f>
        <v>8</v>
      </c>
      <c r="K949">
        <f>AVERAGE(D949:D953)</f>
        <v>5</v>
      </c>
      <c r="L949">
        <f>AVERAGE(D949:D968)</f>
        <v>5</v>
      </c>
      <c r="M949">
        <f>K949-L949</f>
        <v>0</v>
      </c>
      <c r="N949" t="str">
        <f>IF(K949&gt;L949,"HIGH ZONE BIAS",IF(K949&lt;L949,"LOW ZONE BIAS","EQUILIBRIUM"))</f>
        <v>EQUILIBRIUM</v>
      </c>
    </row>
    <row r="950">
      <c r="A950">
        <v>26621</v>
      </c>
      <c r="B950" t="str">
        <v>2026-02-18</v>
      </c>
      <c r="C950" t="str">
        <v>Evening</v>
      </c>
      <c r="D950">
        <v>13</v>
      </c>
      <c r="E950" t="str">
        <f>IF(MOD(D950,2)=0,"EVEN","ODD")</f>
        <v>ODD</v>
      </c>
      <c r="F950" t="str">
        <f>IF(D950&lt;=18,"LOW (1-18)","HIGH (19-36)")</f>
        <v>LOW (1-18)</v>
      </c>
      <c r="G950">
        <f>INT((D950-1)/6)+1</f>
        <v>3</v>
      </c>
      <c r="H950">
        <f>MOD(D950-1,6)+1</f>
        <v>1</v>
      </c>
      <c r="I950">
        <f>37-D950</f>
        <v>24</v>
      </c>
      <c r="J950">
        <f>ABS(D950-D951)</f>
        <v>3</v>
      </c>
      <c r="K950">
        <f>AVERAGE(D950:D954)</f>
        <v>13</v>
      </c>
      <c r="L950">
        <f>AVERAGE(D950:D969)</f>
        <v>13</v>
      </c>
      <c r="M950">
        <f>K950-L950</f>
        <v>0</v>
      </c>
      <c r="N950" t="str">
        <f>IF(K950&gt;L950,"HIGH ZONE BIAS",IF(K950&lt;L950,"LOW ZONE BIAS","EQUILIBRIUM"))</f>
        <v>EQUILIBRIUM</v>
      </c>
    </row>
    <row r="951">
      <c r="A951">
        <v>26620</v>
      </c>
      <c r="B951" t="str">
        <v>2026-02-18</v>
      </c>
      <c r="C951" t="str">
        <v>Afternoon</v>
      </c>
      <c r="D951">
        <v>16</v>
      </c>
      <c r="E951" t="str">
        <f>IF(MOD(D951,2)=0,"EVEN","ODD")</f>
        <v>EVEN</v>
      </c>
      <c r="F951" t="str">
        <f>IF(D951&lt;=18,"LOW (1-18)","HIGH (19-36)")</f>
        <v>LOW (1-18)</v>
      </c>
      <c r="G951">
        <f>INT((D951-1)/6)+1</f>
        <v>3</v>
      </c>
      <c r="H951">
        <f>MOD(D951-1,6)+1</f>
        <v>4</v>
      </c>
      <c r="I951">
        <f>37-D951</f>
        <v>21</v>
      </c>
      <c r="J951">
        <f>ABS(D951-D952)</f>
        <v>12</v>
      </c>
      <c r="K951">
        <f>AVERAGE(D951:D955)</f>
        <v>16</v>
      </c>
      <c r="L951">
        <f>AVERAGE(D951:D970)</f>
        <v>16</v>
      </c>
      <c r="M951">
        <f>K951-L951</f>
        <v>0</v>
      </c>
      <c r="N951" t="str">
        <f>IF(K951&gt;L951,"HIGH ZONE BIAS",IF(K951&lt;L951,"LOW ZONE BIAS","EQUILIBRIUM"))</f>
        <v>EQUILIBRIUM</v>
      </c>
    </row>
    <row r="952">
      <c r="A952">
        <v>26619</v>
      </c>
      <c r="B952" t="str">
        <v>2026-02-18</v>
      </c>
      <c r="C952" t="str">
        <v>Midday</v>
      </c>
      <c r="D952">
        <v>28</v>
      </c>
      <c r="E952" t="str">
        <f>IF(MOD(D952,2)=0,"EVEN","ODD")</f>
        <v>EVEN</v>
      </c>
      <c r="F952" t="str">
        <f>IF(D952&lt;=18,"LOW (1-18)","HIGH (19-36)")</f>
        <v>HIGH (19-36)</v>
      </c>
      <c r="G952">
        <f>INT((D952-1)/6)+1</f>
        <v>5</v>
      </c>
      <c r="H952">
        <f>MOD(D952-1,6)+1</f>
        <v>4</v>
      </c>
      <c r="I952">
        <f>37-D952</f>
        <v>9</v>
      </c>
      <c r="J952">
        <f>ABS(D952-D953)</f>
        <v>24</v>
      </c>
      <c r="K952">
        <f>AVERAGE(D952:D956)</f>
        <v>28</v>
      </c>
      <c r="L952">
        <f>AVERAGE(D952:D971)</f>
        <v>28</v>
      </c>
      <c r="M952">
        <f>K952-L952</f>
        <v>0</v>
      </c>
      <c r="N952" t="str">
        <f>IF(K952&gt;L952,"HIGH ZONE BIAS",IF(K952&lt;L952,"LOW ZONE BIAS","EQUILIBRIUM"))</f>
        <v>EQUILIBRIUM</v>
      </c>
    </row>
    <row r="953">
      <c r="A953">
        <v>26618</v>
      </c>
      <c r="B953" t="str">
        <v>2026-02-18</v>
      </c>
      <c r="C953" t="str">
        <v>Morning</v>
      </c>
      <c r="D953">
        <v>4</v>
      </c>
      <c r="E953" t="str">
        <f>IF(MOD(D953,2)=0,"EVEN","ODD")</f>
        <v>EVEN</v>
      </c>
      <c r="F953" t="str">
        <f>IF(D953&lt;=18,"LOW (1-18)","HIGH (19-36)")</f>
        <v>LOW (1-18)</v>
      </c>
      <c r="G953">
        <f>INT((D953-1)/6)+1</f>
        <v>1</v>
      </c>
      <c r="H953">
        <f>MOD(D953-1,6)+1</f>
        <v>4</v>
      </c>
      <c r="I953">
        <f>37-D953</f>
        <v>33</v>
      </c>
      <c r="J953">
        <f>ABS(D953-D954)</f>
        <v>8</v>
      </c>
      <c r="K953">
        <f>AVERAGE(D953:D957)</f>
        <v>4</v>
      </c>
      <c r="L953">
        <f>AVERAGE(D953:D972)</f>
        <v>4</v>
      </c>
      <c r="M953">
        <f>K953-L953</f>
        <v>0</v>
      </c>
      <c r="N953" t="str">
        <f>IF(K953&gt;L953,"HIGH ZONE BIAS",IF(K953&lt;L953,"LOW ZONE BIAS","EQUILIBRIUM"))</f>
        <v>EQUILIBRIUM</v>
      </c>
    </row>
    <row r="954">
      <c r="A954">
        <v>26617</v>
      </c>
      <c r="B954" t="str">
        <v>2026-02-17</v>
      </c>
      <c r="C954" t="str">
        <v>Evening</v>
      </c>
      <c r="D954">
        <v>12</v>
      </c>
      <c r="E954" t="str">
        <f>IF(MOD(D954,2)=0,"EVEN","ODD")</f>
        <v>EVEN</v>
      </c>
      <c r="F954" t="str">
        <f>IF(D954&lt;=18,"LOW (1-18)","HIGH (19-36)")</f>
        <v>LOW (1-18)</v>
      </c>
      <c r="G954">
        <f>INT((D954-1)/6)+1</f>
        <v>2</v>
      </c>
      <c r="H954">
        <f>MOD(D954-1,6)+1</f>
        <v>6</v>
      </c>
      <c r="I954">
        <f>37-D954</f>
        <v>25</v>
      </c>
      <c r="J954">
        <f>ABS(D954-D955)</f>
        <v>6</v>
      </c>
      <c r="K954">
        <f>AVERAGE(D954:D958)</f>
        <v>12</v>
      </c>
      <c r="L954">
        <f>AVERAGE(D954:D973)</f>
        <v>12</v>
      </c>
      <c r="M954">
        <f>K954-L954</f>
        <v>0</v>
      </c>
      <c r="N954" t="str">
        <f>IF(K954&gt;L954,"HIGH ZONE BIAS",IF(K954&lt;L954,"LOW ZONE BIAS","EQUILIBRIUM"))</f>
        <v>EQUILIBRIUM</v>
      </c>
    </row>
    <row r="955">
      <c r="A955">
        <v>26616</v>
      </c>
      <c r="B955" t="str">
        <v>2026-02-17</v>
      </c>
      <c r="C955" t="str">
        <v>Afternoon</v>
      </c>
      <c r="D955">
        <v>6</v>
      </c>
      <c r="E955" t="str">
        <f>IF(MOD(D955,2)=0,"EVEN","ODD")</f>
        <v>EVEN</v>
      </c>
      <c r="F955" t="str">
        <f>IF(D955&lt;=18,"LOW (1-18)","HIGH (19-36)")</f>
        <v>LOW (1-18)</v>
      </c>
      <c r="G955">
        <f>INT((D955-1)/6)+1</f>
        <v>1</v>
      </c>
      <c r="H955">
        <f>MOD(D955-1,6)+1</f>
        <v>6</v>
      </c>
      <c r="I955">
        <f>37-D955</f>
        <v>31</v>
      </c>
      <c r="J955">
        <f>ABS(D955-D956)</f>
        <v>23</v>
      </c>
      <c r="K955">
        <f>AVERAGE(D955:D959)</f>
        <v>6</v>
      </c>
      <c r="L955">
        <f>AVERAGE(D955:D974)</f>
        <v>6</v>
      </c>
      <c r="M955">
        <f>K955-L955</f>
        <v>0</v>
      </c>
      <c r="N955" t="str">
        <f>IF(K955&gt;L955,"HIGH ZONE BIAS",IF(K955&lt;L955,"LOW ZONE BIAS","EQUILIBRIUM"))</f>
        <v>EQUILIBRIUM</v>
      </c>
    </row>
    <row r="956">
      <c r="A956">
        <v>26615</v>
      </c>
      <c r="B956" t="str">
        <v>2026-02-17</v>
      </c>
      <c r="C956" t="str">
        <v>Midday</v>
      </c>
      <c r="D956">
        <v>29</v>
      </c>
      <c r="E956" t="str">
        <f>IF(MOD(D956,2)=0,"EVEN","ODD")</f>
        <v>ODD</v>
      </c>
      <c r="F956" t="str">
        <f>IF(D956&lt;=18,"LOW (1-18)","HIGH (19-36)")</f>
        <v>HIGH (19-36)</v>
      </c>
      <c r="G956">
        <f>INT((D956-1)/6)+1</f>
        <v>5</v>
      </c>
      <c r="H956">
        <f>MOD(D956-1,6)+1</f>
        <v>5</v>
      </c>
      <c r="I956">
        <f>37-D956</f>
        <v>8</v>
      </c>
      <c r="J956">
        <f>ABS(D956-D957)</f>
        <v>2</v>
      </c>
      <c r="K956">
        <f>AVERAGE(D956:D960)</f>
        <v>29</v>
      </c>
      <c r="L956">
        <f>AVERAGE(D956:D975)</f>
        <v>29</v>
      </c>
      <c r="M956">
        <f>K956-L956</f>
        <v>0</v>
      </c>
      <c r="N956" t="str">
        <f>IF(K956&gt;L956,"HIGH ZONE BIAS",IF(K956&lt;L956,"LOW ZONE BIAS","EQUILIBRIUM"))</f>
        <v>EQUILIBRIUM</v>
      </c>
    </row>
    <row r="957">
      <c r="A957">
        <v>26614</v>
      </c>
      <c r="B957" t="str">
        <v>2026-02-17</v>
      </c>
      <c r="C957" t="str">
        <v>Morning</v>
      </c>
      <c r="D957">
        <v>27</v>
      </c>
      <c r="E957" t="str">
        <f>IF(MOD(D957,2)=0,"EVEN","ODD")</f>
        <v>ODD</v>
      </c>
      <c r="F957" t="str">
        <f>IF(D957&lt;=18,"LOW (1-18)","HIGH (19-36)")</f>
        <v>HIGH (19-36)</v>
      </c>
      <c r="G957">
        <f>INT((D957-1)/6)+1</f>
        <v>5</v>
      </c>
      <c r="H957">
        <f>MOD(D957-1,6)+1</f>
        <v>3</v>
      </c>
      <c r="I957">
        <f>37-D957</f>
        <v>10</v>
      </c>
      <c r="J957">
        <f>ABS(D957-D958)</f>
        <v>6</v>
      </c>
      <c r="K957">
        <f>AVERAGE(D957:D961)</f>
        <v>27</v>
      </c>
      <c r="L957">
        <f>AVERAGE(D957:D976)</f>
        <v>27</v>
      </c>
      <c r="M957">
        <f>K957-L957</f>
        <v>0</v>
      </c>
      <c r="N957" t="str">
        <f>IF(K957&gt;L957,"HIGH ZONE BIAS",IF(K957&lt;L957,"LOW ZONE BIAS","EQUILIBRIUM"))</f>
        <v>EQUILIBRIUM</v>
      </c>
    </row>
    <row r="958">
      <c r="A958">
        <v>26613</v>
      </c>
      <c r="B958" t="str">
        <v>2026-02-16</v>
      </c>
      <c r="C958" t="str">
        <v>Evening</v>
      </c>
      <c r="D958">
        <v>21</v>
      </c>
      <c r="E958" t="str">
        <f>IF(MOD(D958,2)=0,"EVEN","ODD")</f>
        <v>ODD</v>
      </c>
      <c r="F958" t="str">
        <f>IF(D958&lt;=18,"LOW (1-18)","HIGH (19-36)")</f>
        <v>HIGH (19-36)</v>
      </c>
      <c r="G958">
        <f>INT((D958-1)/6)+1</f>
        <v>4</v>
      </c>
      <c r="H958">
        <f>MOD(D958-1,6)+1</f>
        <v>3</v>
      </c>
      <c r="I958">
        <f>37-D958</f>
        <v>16</v>
      </c>
      <c r="J958">
        <f>ABS(D958-D959)</f>
        <v>13</v>
      </c>
      <c r="K958">
        <f>AVERAGE(D958:D962)</f>
        <v>21</v>
      </c>
      <c r="L958">
        <f>AVERAGE(D958:D977)</f>
        <v>21</v>
      </c>
      <c r="M958">
        <f>K958-L958</f>
        <v>0</v>
      </c>
      <c r="N958" t="str">
        <f>IF(K958&gt;L958,"HIGH ZONE BIAS",IF(K958&lt;L958,"LOW ZONE BIAS","EQUILIBRIUM"))</f>
        <v>EQUILIBRIUM</v>
      </c>
    </row>
    <row r="959">
      <c r="A959">
        <v>26612</v>
      </c>
      <c r="B959" t="str">
        <v>2026-02-16</v>
      </c>
      <c r="C959" t="str">
        <v>Afternoon</v>
      </c>
      <c r="D959">
        <v>8</v>
      </c>
      <c r="E959" t="str">
        <f>IF(MOD(D959,2)=0,"EVEN","ODD")</f>
        <v>EVEN</v>
      </c>
      <c r="F959" t="str">
        <f>IF(D959&lt;=18,"LOW (1-18)","HIGH (19-36)")</f>
        <v>LOW (1-18)</v>
      </c>
      <c r="G959">
        <f>INT((D959-1)/6)+1</f>
        <v>2</v>
      </c>
      <c r="H959">
        <f>MOD(D959-1,6)+1</f>
        <v>2</v>
      </c>
      <c r="I959">
        <f>37-D959</f>
        <v>29</v>
      </c>
      <c r="J959">
        <f>ABS(D959-D960)</f>
        <v>4</v>
      </c>
      <c r="K959">
        <f>AVERAGE(D959:D963)</f>
        <v>8</v>
      </c>
      <c r="L959">
        <f>AVERAGE(D959:D978)</f>
        <v>8</v>
      </c>
      <c r="M959">
        <f>K959-L959</f>
        <v>0</v>
      </c>
      <c r="N959" t="str">
        <f>IF(K959&gt;L959,"HIGH ZONE BIAS",IF(K959&lt;L959,"LOW ZONE BIAS","EQUILIBRIUM"))</f>
        <v>EQUILIBRIUM</v>
      </c>
    </row>
    <row r="960">
      <c r="A960">
        <v>26611</v>
      </c>
      <c r="B960" t="str">
        <v>2026-02-16</v>
      </c>
      <c r="C960" t="str">
        <v>Midday</v>
      </c>
      <c r="D960">
        <v>12</v>
      </c>
      <c r="E960" t="str">
        <f>IF(MOD(D960,2)=0,"EVEN","ODD")</f>
        <v>EVEN</v>
      </c>
      <c r="F960" t="str">
        <f>IF(D960&lt;=18,"LOW (1-18)","HIGH (19-36)")</f>
        <v>LOW (1-18)</v>
      </c>
      <c r="G960">
        <f>INT((D960-1)/6)+1</f>
        <v>2</v>
      </c>
      <c r="H960">
        <f>MOD(D960-1,6)+1</f>
        <v>6</v>
      </c>
      <c r="I960">
        <f>37-D960</f>
        <v>25</v>
      </c>
      <c r="J960">
        <f>ABS(D960-D961)</f>
        <v>8</v>
      </c>
      <c r="K960">
        <f>AVERAGE(D960:D964)</f>
        <v>12</v>
      </c>
      <c r="L960">
        <f>AVERAGE(D960:D979)</f>
        <v>12</v>
      </c>
      <c r="M960">
        <f>K960-L960</f>
        <v>0</v>
      </c>
      <c r="N960" t="str">
        <f>IF(K960&gt;L960,"HIGH ZONE BIAS",IF(K960&lt;L960,"LOW ZONE BIAS","EQUILIBRIUM"))</f>
        <v>EQUILIBRIUM</v>
      </c>
    </row>
    <row r="961">
      <c r="A961">
        <v>26610</v>
      </c>
      <c r="B961" t="str">
        <v>2026-02-16</v>
      </c>
      <c r="C961" t="str">
        <v>Morning</v>
      </c>
      <c r="D961">
        <v>20</v>
      </c>
      <c r="E961" t="str">
        <f>IF(MOD(D961,2)=0,"EVEN","ODD")</f>
        <v>EVEN</v>
      </c>
      <c r="F961" t="str">
        <f>IF(D961&lt;=18,"LOW (1-18)","HIGH (19-36)")</f>
        <v>HIGH (19-36)</v>
      </c>
      <c r="G961">
        <f>INT((D961-1)/6)+1</f>
        <v>4</v>
      </c>
      <c r="H961">
        <f>MOD(D961-1,6)+1</f>
        <v>2</v>
      </c>
      <c r="I961">
        <f>37-D961</f>
        <v>17</v>
      </c>
      <c r="J961">
        <f>ABS(D961-D962)</f>
        <v>10</v>
      </c>
      <c r="K961">
        <f>AVERAGE(D961:D965)</f>
        <v>20</v>
      </c>
      <c r="L961">
        <f>AVERAGE(D961:D980)</f>
        <v>20</v>
      </c>
      <c r="M961">
        <f>K961-L961</f>
        <v>0</v>
      </c>
      <c r="N961" t="str">
        <f>IF(K961&gt;L961,"HIGH ZONE BIAS",IF(K961&lt;L961,"LOW ZONE BIAS","EQUILIBRIUM"))</f>
        <v>EQUILIBRIUM</v>
      </c>
    </row>
    <row r="962">
      <c r="A962">
        <v>26609</v>
      </c>
      <c r="B962" t="str">
        <v>2026-02-15</v>
      </c>
      <c r="C962" t="str">
        <v>Evening</v>
      </c>
      <c r="D962">
        <v>30</v>
      </c>
      <c r="E962" t="str">
        <f>IF(MOD(D962,2)=0,"EVEN","ODD")</f>
        <v>EVEN</v>
      </c>
      <c r="F962" t="str">
        <f>IF(D962&lt;=18,"LOW (1-18)","HIGH (19-36)")</f>
        <v>HIGH (19-36)</v>
      </c>
      <c r="G962">
        <f>INT((D962-1)/6)+1</f>
        <v>5</v>
      </c>
      <c r="H962">
        <f>MOD(D962-1,6)+1</f>
        <v>6</v>
      </c>
      <c r="I962">
        <f>37-D962</f>
        <v>7</v>
      </c>
      <c r="J962">
        <f>ABS(D962-D963)</f>
        <v>0</v>
      </c>
      <c r="K962">
        <f>AVERAGE(D962:D966)</f>
        <v>30</v>
      </c>
      <c r="L962">
        <f>AVERAGE(D962:D981)</f>
        <v>30</v>
      </c>
      <c r="M962">
        <f>K962-L962</f>
        <v>0</v>
      </c>
      <c r="N962" t="str">
        <f>IF(K962&gt;L962,"HIGH ZONE BIAS",IF(K962&lt;L962,"LOW ZONE BIAS","EQUILIBRIUM"))</f>
        <v>EQUILIBRIUM</v>
      </c>
    </row>
    <row r="963">
      <c r="A963">
        <v>26608</v>
      </c>
      <c r="B963" t="str">
        <v>2026-02-15</v>
      </c>
      <c r="C963" t="str">
        <v>Afternoon</v>
      </c>
      <c r="D963">
        <v>30</v>
      </c>
      <c r="E963" t="str">
        <f>IF(MOD(D963,2)=0,"EVEN","ODD")</f>
        <v>EVEN</v>
      </c>
      <c r="F963" t="str">
        <f>IF(D963&lt;=18,"LOW (1-18)","HIGH (19-36)")</f>
        <v>HIGH (19-36)</v>
      </c>
      <c r="G963">
        <f>INT((D963-1)/6)+1</f>
        <v>5</v>
      </c>
      <c r="H963">
        <f>MOD(D963-1,6)+1</f>
        <v>6</v>
      </c>
      <c r="I963">
        <f>37-D963</f>
        <v>7</v>
      </c>
      <c r="J963">
        <f>ABS(D963-D964)</f>
        <v>10</v>
      </c>
      <c r="K963">
        <f>AVERAGE(D963:D967)</f>
        <v>30</v>
      </c>
      <c r="L963">
        <f>AVERAGE(D963:D982)</f>
        <v>30</v>
      </c>
      <c r="M963">
        <f>K963-L963</f>
        <v>0</v>
      </c>
      <c r="N963" t="str">
        <f>IF(K963&gt;L963,"HIGH ZONE BIAS",IF(K963&lt;L963,"LOW ZONE BIAS","EQUILIBRIUM"))</f>
        <v>EQUILIBRIUM</v>
      </c>
    </row>
    <row r="964">
      <c r="A964">
        <v>26607</v>
      </c>
      <c r="B964" t="str">
        <v>2026-02-15</v>
      </c>
      <c r="C964" t="str">
        <v>Midday</v>
      </c>
      <c r="D964">
        <v>20</v>
      </c>
      <c r="E964" t="str">
        <f>IF(MOD(D964,2)=0,"EVEN","ODD")</f>
        <v>EVEN</v>
      </c>
      <c r="F964" t="str">
        <f>IF(D964&lt;=18,"LOW (1-18)","HIGH (19-36)")</f>
        <v>HIGH (19-36)</v>
      </c>
      <c r="G964">
        <f>INT((D964-1)/6)+1</f>
        <v>4</v>
      </c>
      <c r="H964">
        <f>MOD(D964-1,6)+1</f>
        <v>2</v>
      </c>
      <c r="I964">
        <f>37-D964</f>
        <v>17</v>
      </c>
      <c r="J964">
        <f>ABS(D964-D965)</f>
        <v>9</v>
      </c>
      <c r="K964">
        <f>AVERAGE(D964:D968)</f>
        <v>20</v>
      </c>
      <c r="L964">
        <f>AVERAGE(D964:D983)</f>
        <v>20</v>
      </c>
      <c r="M964">
        <f>K964-L964</f>
        <v>0</v>
      </c>
      <c r="N964" t="str">
        <f>IF(K964&gt;L964,"HIGH ZONE BIAS",IF(K964&lt;L964,"LOW ZONE BIAS","EQUILIBRIUM"))</f>
        <v>EQUILIBRIUM</v>
      </c>
    </row>
    <row r="965">
      <c r="A965">
        <v>26606</v>
      </c>
      <c r="B965" t="str">
        <v>2026-02-15</v>
      </c>
      <c r="C965" t="str">
        <v>Morning</v>
      </c>
      <c r="D965">
        <v>29</v>
      </c>
      <c r="E965" t="str">
        <f>IF(MOD(D965,2)=0,"EVEN","ODD")</f>
        <v>ODD</v>
      </c>
      <c r="F965" t="str">
        <f>IF(D965&lt;=18,"LOW (1-18)","HIGH (19-36)")</f>
        <v>HIGH (19-36)</v>
      </c>
      <c r="G965">
        <f>INT((D965-1)/6)+1</f>
        <v>5</v>
      </c>
      <c r="H965">
        <f>MOD(D965-1,6)+1</f>
        <v>5</v>
      </c>
      <c r="I965">
        <f>37-D965</f>
        <v>8</v>
      </c>
      <c r="J965">
        <f>ABS(D965-D966)</f>
        <v>12</v>
      </c>
      <c r="K965">
        <f>AVERAGE(D965:D969)</f>
        <v>29</v>
      </c>
      <c r="L965">
        <f>AVERAGE(D965:D984)</f>
        <v>29</v>
      </c>
      <c r="M965">
        <f>K965-L965</f>
        <v>0</v>
      </c>
      <c r="N965" t="str">
        <f>IF(K965&gt;L965,"HIGH ZONE BIAS",IF(K965&lt;L965,"LOW ZONE BIAS","EQUILIBRIUM"))</f>
        <v>EQUILIBRIUM</v>
      </c>
    </row>
    <row r="966">
      <c r="A966">
        <v>26605</v>
      </c>
      <c r="B966" t="str">
        <v>2026-02-14</v>
      </c>
      <c r="C966" t="str">
        <v>Evening</v>
      </c>
      <c r="D966">
        <v>17</v>
      </c>
      <c r="E966" t="str">
        <f>IF(MOD(D966,2)=0,"EVEN","ODD")</f>
        <v>ODD</v>
      </c>
      <c r="F966" t="str">
        <f>IF(D966&lt;=18,"LOW (1-18)","HIGH (19-36)")</f>
        <v>LOW (1-18)</v>
      </c>
      <c r="G966">
        <f>INT((D966-1)/6)+1</f>
        <v>3</v>
      </c>
      <c r="H966">
        <f>MOD(D966-1,6)+1</f>
        <v>5</v>
      </c>
      <c r="I966">
        <f>37-D966</f>
        <v>20</v>
      </c>
      <c r="J966">
        <f>ABS(D966-D967)</f>
        <v>5</v>
      </c>
      <c r="K966">
        <f>AVERAGE(D966:D970)</f>
        <v>17</v>
      </c>
      <c r="L966">
        <f>AVERAGE(D966:D985)</f>
        <v>17</v>
      </c>
      <c r="M966">
        <f>K966-L966</f>
        <v>0</v>
      </c>
      <c r="N966" t="str">
        <f>IF(K966&gt;L966,"HIGH ZONE BIAS",IF(K966&lt;L966,"LOW ZONE BIAS","EQUILIBRIUM"))</f>
        <v>EQUILIBRIUM</v>
      </c>
    </row>
    <row r="967">
      <c r="A967">
        <v>26604</v>
      </c>
      <c r="B967" t="str">
        <v>2026-02-14</v>
      </c>
      <c r="C967" t="str">
        <v>Afternoon</v>
      </c>
      <c r="D967">
        <v>22</v>
      </c>
      <c r="E967" t="str">
        <f>IF(MOD(D967,2)=0,"EVEN","ODD")</f>
        <v>EVEN</v>
      </c>
      <c r="F967" t="str">
        <f>IF(D967&lt;=18,"LOW (1-18)","HIGH (19-36)")</f>
        <v>HIGH (19-36)</v>
      </c>
      <c r="G967">
        <f>INT((D967-1)/6)+1</f>
        <v>4</v>
      </c>
      <c r="H967">
        <f>MOD(D967-1,6)+1</f>
        <v>4</v>
      </c>
      <c r="I967">
        <f>37-D967</f>
        <v>15</v>
      </c>
      <c r="J967">
        <f>ABS(D967-D968)</f>
        <v>11</v>
      </c>
      <c r="K967">
        <f>AVERAGE(D967:D971)</f>
        <v>22</v>
      </c>
      <c r="L967">
        <f>AVERAGE(D967:D986)</f>
        <v>22</v>
      </c>
      <c r="M967">
        <f>K967-L967</f>
        <v>0</v>
      </c>
      <c r="N967" t="str">
        <f>IF(K967&gt;L967,"HIGH ZONE BIAS",IF(K967&lt;L967,"LOW ZONE BIAS","EQUILIBRIUM"))</f>
        <v>EQUILIBRIUM</v>
      </c>
    </row>
    <row r="968">
      <c r="A968">
        <v>26603</v>
      </c>
      <c r="B968" t="str">
        <v>2026-02-14</v>
      </c>
      <c r="C968" t="str">
        <v>Midday</v>
      </c>
      <c r="D968">
        <v>33</v>
      </c>
      <c r="E968" t="str">
        <f>IF(MOD(D968,2)=0,"EVEN","ODD")</f>
        <v>ODD</v>
      </c>
      <c r="F968" t="str">
        <f>IF(D968&lt;=18,"LOW (1-18)","HIGH (19-36)")</f>
        <v>HIGH (19-36)</v>
      </c>
      <c r="G968">
        <f>INT((D968-1)/6)+1</f>
        <v>6</v>
      </c>
      <c r="H968">
        <f>MOD(D968-1,6)+1</f>
        <v>3</v>
      </c>
      <c r="I968">
        <f>37-D968</f>
        <v>4</v>
      </c>
      <c r="J968">
        <f>ABS(D968-D969)</f>
        <v>31</v>
      </c>
      <c r="K968">
        <f>AVERAGE(D968:D972)</f>
        <v>33</v>
      </c>
      <c r="L968">
        <f>AVERAGE(D968:D987)</f>
        <v>33</v>
      </c>
      <c r="M968">
        <f>K968-L968</f>
        <v>0</v>
      </c>
      <c r="N968" t="str">
        <f>IF(K968&gt;L968,"HIGH ZONE BIAS",IF(K968&lt;L968,"LOW ZONE BIAS","EQUILIBRIUM"))</f>
        <v>EQUILIBRIUM</v>
      </c>
    </row>
    <row r="969">
      <c r="A969">
        <v>26602</v>
      </c>
      <c r="B969" t="str">
        <v>2026-02-14</v>
      </c>
      <c r="C969" t="str">
        <v>Morning</v>
      </c>
      <c r="D969">
        <v>2</v>
      </c>
      <c r="E969" t="str">
        <f>IF(MOD(D969,2)=0,"EVEN","ODD")</f>
        <v>EVEN</v>
      </c>
      <c r="F969" t="str">
        <f>IF(D969&lt;=18,"LOW (1-18)","HIGH (19-36)")</f>
        <v>LOW (1-18)</v>
      </c>
      <c r="G969">
        <f>INT((D969-1)/6)+1</f>
        <v>1</v>
      </c>
      <c r="H969">
        <f>MOD(D969-1,6)+1</f>
        <v>2</v>
      </c>
      <c r="I969">
        <f>37-D969</f>
        <v>35</v>
      </c>
      <c r="J969">
        <f>ABS(D969-D970)</f>
        <v>11</v>
      </c>
      <c r="K969">
        <f>AVERAGE(D969:D973)</f>
        <v>2</v>
      </c>
      <c r="L969">
        <f>AVERAGE(D969:D988)</f>
        <v>2</v>
      </c>
      <c r="M969">
        <f>K969-L969</f>
        <v>0</v>
      </c>
      <c r="N969" t="str">
        <f>IF(K969&gt;L969,"HIGH ZONE BIAS",IF(K969&lt;L969,"LOW ZONE BIAS","EQUILIBRIUM"))</f>
        <v>EQUILIBRIUM</v>
      </c>
    </row>
    <row r="970">
      <c r="A970">
        <v>26601</v>
      </c>
      <c r="B970" t="str">
        <v>2026-02-13</v>
      </c>
      <c r="C970" t="str">
        <v>Evening</v>
      </c>
      <c r="D970">
        <v>13</v>
      </c>
      <c r="E970" t="str">
        <f>IF(MOD(D970,2)=0,"EVEN","ODD")</f>
        <v>ODD</v>
      </c>
      <c r="F970" t="str">
        <f>IF(D970&lt;=18,"LOW (1-18)","HIGH (19-36)")</f>
        <v>LOW (1-18)</v>
      </c>
      <c r="G970">
        <f>INT((D970-1)/6)+1</f>
        <v>3</v>
      </c>
      <c r="H970">
        <f>MOD(D970-1,6)+1</f>
        <v>1</v>
      </c>
      <c r="I970">
        <f>37-D970</f>
        <v>24</v>
      </c>
      <c r="J970">
        <f>ABS(D970-D971)</f>
        <v>4</v>
      </c>
      <c r="K970">
        <f>AVERAGE(D970:D974)</f>
        <v>13</v>
      </c>
      <c r="L970">
        <f>AVERAGE(D970:D989)</f>
        <v>13</v>
      </c>
      <c r="M970">
        <f>K970-L970</f>
        <v>0</v>
      </c>
      <c r="N970" t="str">
        <f>IF(K970&gt;L970,"HIGH ZONE BIAS",IF(K970&lt;L970,"LOW ZONE BIAS","EQUILIBRIUM"))</f>
        <v>EQUILIBRIUM</v>
      </c>
    </row>
    <row r="971">
      <c r="A971">
        <v>26600</v>
      </c>
      <c r="B971" t="str">
        <v>2026-02-13</v>
      </c>
      <c r="C971" t="str">
        <v>Afternoon</v>
      </c>
      <c r="D971">
        <v>17</v>
      </c>
      <c r="E971" t="str">
        <f>IF(MOD(D971,2)=0,"EVEN","ODD")</f>
        <v>ODD</v>
      </c>
      <c r="F971" t="str">
        <f>IF(D971&lt;=18,"LOW (1-18)","HIGH (19-36)")</f>
        <v>LOW (1-18)</v>
      </c>
      <c r="G971">
        <f>INT((D971-1)/6)+1</f>
        <v>3</v>
      </c>
      <c r="H971">
        <f>MOD(D971-1,6)+1</f>
        <v>5</v>
      </c>
      <c r="I971">
        <f>37-D971</f>
        <v>20</v>
      </c>
      <c r="J971">
        <f>ABS(D971-D972)</f>
        <v>10</v>
      </c>
      <c r="K971">
        <f>AVERAGE(D971:D975)</f>
        <v>17</v>
      </c>
      <c r="L971">
        <f>AVERAGE(D971:D990)</f>
        <v>17</v>
      </c>
      <c r="M971">
        <f>K971-L971</f>
        <v>0</v>
      </c>
      <c r="N971" t="str">
        <f>IF(K971&gt;L971,"HIGH ZONE BIAS",IF(K971&lt;L971,"LOW ZONE BIAS","EQUILIBRIUM"))</f>
        <v>EQUILIBRIUM</v>
      </c>
    </row>
    <row r="972">
      <c r="A972">
        <v>26599</v>
      </c>
      <c r="B972" t="str">
        <v>2026-02-13</v>
      </c>
      <c r="C972" t="str">
        <v>Midday</v>
      </c>
      <c r="D972">
        <v>7</v>
      </c>
      <c r="E972" t="str">
        <f>IF(MOD(D972,2)=0,"EVEN","ODD")</f>
        <v>ODD</v>
      </c>
      <c r="F972" t="str">
        <f>IF(D972&lt;=18,"LOW (1-18)","HIGH (19-36)")</f>
        <v>LOW (1-18)</v>
      </c>
      <c r="G972">
        <f>INT((D972-1)/6)+1</f>
        <v>2</v>
      </c>
      <c r="H972">
        <f>MOD(D972-1,6)+1</f>
        <v>1</v>
      </c>
      <c r="I972">
        <f>37-D972</f>
        <v>30</v>
      </c>
      <c r="J972">
        <f>ABS(D972-D973)</f>
        <v>3</v>
      </c>
      <c r="K972">
        <f>AVERAGE(D972:D976)</f>
        <v>7</v>
      </c>
      <c r="L972">
        <f>AVERAGE(D972:D991)</f>
        <v>7</v>
      </c>
      <c r="M972">
        <f>K972-L972</f>
        <v>0</v>
      </c>
      <c r="N972" t="str">
        <f>IF(K972&gt;L972,"HIGH ZONE BIAS",IF(K972&lt;L972,"LOW ZONE BIAS","EQUILIBRIUM"))</f>
        <v>EQUILIBRIUM</v>
      </c>
    </row>
    <row r="973">
      <c r="A973">
        <v>26598</v>
      </c>
      <c r="B973" t="str">
        <v>2026-02-13</v>
      </c>
      <c r="C973" t="str">
        <v>Morning</v>
      </c>
      <c r="D973">
        <v>4</v>
      </c>
      <c r="E973" t="str">
        <f>IF(MOD(D973,2)=0,"EVEN","ODD")</f>
        <v>EVEN</v>
      </c>
      <c r="F973" t="str">
        <f>IF(D973&lt;=18,"LOW (1-18)","HIGH (19-36)")</f>
        <v>LOW (1-18)</v>
      </c>
      <c r="G973">
        <f>INT((D973-1)/6)+1</f>
        <v>1</v>
      </c>
      <c r="H973">
        <f>MOD(D973-1,6)+1</f>
        <v>4</v>
      </c>
      <c r="I973">
        <f>37-D973</f>
        <v>33</v>
      </c>
      <c r="J973">
        <f>ABS(D973-D974)</f>
        <v>12</v>
      </c>
      <c r="K973">
        <f>AVERAGE(D973:D977)</f>
        <v>4</v>
      </c>
      <c r="L973">
        <f>AVERAGE(D973:D992)</f>
        <v>4</v>
      </c>
      <c r="M973">
        <f>K973-L973</f>
        <v>0</v>
      </c>
      <c r="N973" t="str">
        <f>IF(K973&gt;L973,"HIGH ZONE BIAS",IF(K973&lt;L973,"LOW ZONE BIAS","EQUILIBRIUM"))</f>
        <v>EQUILIBRIUM</v>
      </c>
    </row>
    <row r="974">
      <c r="A974">
        <v>26597</v>
      </c>
      <c r="B974" t="str">
        <v>2026-02-12</v>
      </c>
      <c r="C974" t="str">
        <v>Evening</v>
      </c>
      <c r="D974">
        <v>16</v>
      </c>
      <c r="E974" t="str">
        <f>IF(MOD(D974,2)=0,"EVEN","ODD")</f>
        <v>EVEN</v>
      </c>
      <c r="F974" t="str">
        <f>IF(D974&lt;=18,"LOW (1-18)","HIGH (19-36)")</f>
        <v>LOW (1-18)</v>
      </c>
      <c r="G974">
        <f>INT((D974-1)/6)+1</f>
        <v>3</v>
      </c>
      <c r="H974">
        <f>MOD(D974-1,6)+1</f>
        <v>4</v>
      </c>
      <c r="I974">
        <f>37-D974</f>
        <v>21</v>
      </c>
      <c r="J974">
        <f>ABS(D974-D975)</f>
        <v>9</v>
      </c>
      <c r="K974">
        <f>AVERAGE(D974:D978)</f>
        <v>16</v>
      </c>
      <c r="L974">
        <f>AVERAGE(D974:D993)</f>
        <v>16</v>
      </c>
      <c r="M974">
        <f>K974-L974</f>
        <v>0</v>
      </c>
      <c r="N974" t="str">
        <f>IF(K974&gt;L974,"HIGH ZONE BIAS",IF(K974&lt;L974,"LOW ZONE BIAS","EQUILIBRIUM"))</f>
        <v>EQUILIBRIUM</v>
      </c>
    </row>
    <row r="975">
      <c r="A975">
        <v>26596</v>
      </c>
      <c r="B975" t="str">
        <v>2026-02-12</v>
      </c>
      <c r="C975" t="str">
        <v>Afternoon</v>
      </c>
      <c r="D975">
        <v>7</v>
      </c>
      <c r="E975" t="str">
        <f>IF(MOD(D975,2)=0,"EVEN","ODD")</f>
        <v>ODD</v>
      </c>
      <c r="F975" t="str">
        <f>IF(D975&lt;=18,"LOW (1-18)","HIGH (19-36)")</f>
        <v>LOW (1-18)</v>
      </c>
      <c r="G975">
        <f>INT((D975-1)/6)+1</f>
        <v>2</v>
      </c>
      <c r="H975">
        <f>MOD(D975-1,6)+1</f>
        <v>1</v>
      </c>
      <c r="I975">
        <f>37-D975</f>
        <v>30</v>
      </c>
      <c r="J975">
        <f>ABS(D975-D976)</f>
        <v>7</v>
      </c>
      <c r="K975">
        <f>AVERAGE(D975:D979)</f>
        <v>7</v>
      </c>
      <c r="L975">
        <f>AVERAGE(D975:D994)</f>
        <v>7</v>
      </c>
      <c r="M975">
        <f>K975-L975</f>
        <v>0</v>
      </c>
      <c r="N975" t="str">
        <f>IF(K975&gt;L975,"HIGH ZONE BIAS",IF(K975&lt;L975,"LOW ZONE BIAS","EQUILIBRIUM"))</f>
        <v>EQUILIBRIUM</v>
      </c>
    </row>
    <row r="976">
      <c r="A976">
        <v>26595</v>
      </c>
      <c r="B976" t="str">
        <v>2026-02-12</v>
      </c>
      <c r="C976" t="str">
        <v>Midday</v>
      </c>
      <c r="D976">
        <v>14</v>
      </c>
      <c r="E976" t="str">
        <f>IF(MOD(D976,2)=0,"EVEN","ODD")</f>
        <v>EVEN</v>
      </c>
      <c r="F976" t="str">
        <f>IF(D976&lt;=18,"LOW (1-18)","HIGH (19-36)")</f>
        <v>LOW (1-18)</v>
      </c>
      <c r="G976">
        <f>INT((D976-1)/6)+1</f>
        <v>3</v>
      </c>
      <c r="H976">
        <f>MOD(D976-1,6)+1</f>
        <v>2</v>
      </c>
      <c r="I976">
        <f>37-D976</f>
        <v>23</v>
      </c>
      <c r="J976">
        <f>ABS(D976-D977)</f>
        <v>7</v>
      </c>
      <c r="K976">
        <f>AVERAGE(D976:D980)</f>
        <v>14</v>
      </c>
      <c r="L976">
        <f>AVERAGE(D976:D995)</f>
        <v>14</v>
      </c>
      <c r="M976">
        <f>K976-L976</f>
        <v>0</v>
      </c>
      <c r="N976" t="str">
        <f>IF(K976&gt;L976,"HIGH ZONE BIAS",IF(K976&lt;L976,"LOW ZONE BIAS","EQUILIBRIUM"))</f>
        <v>EQUILIBRIUM</v>
      </c>
    </row>
    <row r="977">
      <c r="A977">
        <v>26594</v>
      </c>
      <c r="B977" t="str">
        <v>2026-02-12</v>
      </c>
      <c r="C977" t="str">
        <v>Morning</v>
      </c>
      <c r="D977">
        <v>21</v>
      </c>
      <c r="E977" t="str">
        <f>IF(MOD(D977,2)=0,"EVEN","ODD")</f>
        <v>ODD</v>
      </c>
      <c r="F977" t="str">
        <f>IF(D977&lt;=18,"LOW (1-18)","HIGH (19-36)")</f>
        <v>HIGH (19-36)</v>
      </c>
      <c r="G977">
        <f>INT((D977-1)/6)+1</f>
        <v>4</v>
      </c>
      <c r="H977">
        <f>MOD(D977-1,6)+1</f>
        <v>3</v>
      </c>
      <c r="I977">
        <f>37-D977</f>
        <v>16</v>
      </c>
      <c r="J977">
        <f>ABS(D977-D978)</f>
        <v>20</v>
      </c>
      <c r="K977">
        <f>AVERAGE(D977:D981)</f>
        <v>21</v>
      </c>
      <c r="L977">
        <f>AVERAGE(D977:D996)</f>
        <v>21</v>
      </c>
      <c r="M977">
        <f>K977-L977</f>
        <v>0</v>
      </c>
      <c r="N977" t="str">
        <f>IF(K977&gt;L977,"HIGH ZONE BIAS",IF(K977&lt;L977,"LOW ZONE BIAS","EQUILIBRIUM"))</f>
        <v>EQUILIBRIUM</v>
      </c>
    </row>
    <row r="978">
      <c r="A978">
        <v>26593</v>
      </c>
      <c r="B978" t="str">
        <v>2026-02-11</v>
      </c>
      <c r="C978" t="str">
        <v>Evening</v>
      </c>
      <c r="D978">
        <v>1</v>
      </c>
      <c r="E978" t="str">
        <f>IF(MOD(D978,2)=0,"EVEN","ODD")</f>
        <v>ODD</v>
      </c>
      <c r="F978" t="str">
        <f>IF(D978&lt;=18,"LOW (1-18)","HIGH (19-36)")</f>
        <v>LOW (1-18)</v>
      </c>
      <c r="G978">
        <f>INT((D978-1)/6)+1</f>
        <v>1</v>
      </c>
      <c r="H978">
        <f>MOD(D978-1,6)+1</f>
        <v>1</v>
      </c>
      <c r="I978">
        <f>37-D978</f>
        <v>36</v>
      </c>
      <c r="J978">
        <f>ABS(D978-D979)</f>
        <v>31</v>
      </c>
      <c r="K978">
        <f>AVERAGE(D978:D982)</f>
        <v>1</v>
      </c>
      <c r="L978">
        <f>AVERAGE(D978:D997)</f>
        <v>1</v>
      </c>
      <c r="M978">
        <f>K978-L978</f>
        <v>0</v>
      </c>
      <c r="N978" t="str">
        <f>IF(K978&gt;L978,"HIGH ZONE BIAS",IF(K978&lt;L978,"LOW ZONE BIAS","EQUILIBRIUM"))</f>
        <v>EQUILIBRIUM</v>
      </c>
    </row>
    <row r="979">
      <c r="A979">
        <v>26592</v>
      </c>
      <c r="B979" t="str">
        <v>2026-02-11</v>
      </c>
      <c r="C979" t="str">
        <v>Afternoon</v>
      </c>
      <c r="D979">
        <v>32</v>
      </c>
      <c r="E979" t="str">
        <f>IF(MOD(D979,2)=0,"EVEN","ODD")</f>
        <v>EVEN</v>
      </c>
      <c r="F979" t="str">
        <f>IF(D979&lt;=18,"LOW (1-18)","HIGH (19-36)")</f>
        <v>HIGH (19-36)</v>
      </c>
      <c r="G979">
        <f>INT((D979-1)/6)+1</f>
        <v>6</v>
      </c>
      <c r="H979">
        <f>MOD(D979-1,6)+1</f>
        <v>2</v>
      </c>
      <c r="I979">
        <f>37-D979</f>
        <v>5</v>
      </c>
      <c r="J979">
        <f>ABS(D979-D980)</f>
        <v>20</v>
      </c>
      <c r="K979">
        <f>AVERAGE(D979:D983)</f>
        <v>32</v>
      </c>
      <c r="L979">
        <f>AVERAGE(D979:D998)</f>
        <v>32</v>
      </c>
      <c r="M979">
        <f>K979-L979</f>
        <v>0</v>
      </c>
      <c r="N979" t="str">
        <f>IF(K979&gt;L979,"HIGH ZONE BIAS",IF(K979&lt;L979,"LOW ZONE BIAS","EQUILIBRIUM"))</f>
        <v>EQUILIBRIUM</v>
      </c>
    </row>
    <row r="980">
      <c r="A980">
        <v>26591</v>
      </c>
      <c r="B980" t="str">
        <v>2026-02-11</v>
      </c>
      <c r="C980" t="str">
        <v>Midday</v>
      </c>
      <c r="D980">
        <v>12</v>
      </c>
      <c r="E980" t="str">
        <f>IF(MOD(D980,2)=0,"EVEN","ODD")</f>
        <v>EVEN</v>
      </c>
      <c r="F980" t="str">
        <f>IF(D980&lt;=18,"LOW (1-18)","HIGH (19-36)")</f>
        <v>LOW (1-18)</v>
      </c>
      <c r="G980">
        <f>INT((D980-1)/6)+1</f>
        <v>2</v>
      </c>
      <c r="H980">
        <f>MOD(D980-1,6)+1</f>
        <v>6</v>
      </c>
      <c r="I980">
        <f>37-D980</f>
        <v>25</v>
      </c>
      <c r="J980">
        <f>ABS(D980-D981)</f>
        <v>4</v>
      </c>
      <c r="K980">
        <f>AVERAGE(D980:D984)</f>
        <v>12</v>
      </c>
      <c r="L980">
        <f>AVERAGE(D980:D999)</f>
        <v>12</v>
      </c>
      <c r="M980">
        <f>K980-L980</f>
        <v>0</v>
      </c>
      <c r="N980" t="str">
        <f>IF(K980&gt;L980,"HIGH ZONE BIAS",IF(K980&lt;L980,"LOW ZONE BIAS","EQUILIBRIUM"))</f>
        <v>EQUILIBRIUM</v>
      </c>
    </row>
    <row r="981">
      <c r="A981">
        <v>26590</v>
      </c>
      <c r="B981" t="str">
        <v>2026-02-11</v>
      </c>
      <c r="C981" t="str">
        <v>Morning</v>
      </c>
      <c r="D981">
        <v>8</v>
      </c>
      <c r="E981" t="str">
        <f>IF(MOD(D981,2)=0,"EVEN","ODD")</f>
        <v>EVEN</v>
      </c>
      <c r="F981" t="str">
        <f>IF(D981&lt;=18,"LOW (1-18)","HIGH (19-36)")</f>
        <v>LOW (1-18)</v>
      </c>
      <c r="G981">
        <f>INT((D981-1)/6)+1</f>
        <v>2</v>
      </c>
      <c r="H981">
        <f>MOD(D981-1,6)+1</f>
        <v>2</v>
      </c>
      <c r="I981">
        <f>37-D981</f>
        <v>29</v>
      </c>
      <c r="J981">
        <f>ABS(D981-D982)</f>
        <v>26</v>
      </c>
      <c r="K981">
        <f>AVERAGE(D981:D985)</f>
        <v>8</v>
      </c>
      <c r="L981">
        <f>AVERAGE(D981:D1000)</f>
        <v>8</v>
      </c>
      <c r="M981">
        <f>K981-L981</f>
        <v>0</v>
      </c>
      <c r="N981" t="str">
        <f>IF(K981&gt;L981,"HIGH ZONE BIAS",IF(K981&lt;L981,"LOW ZONE BIAS","EQUILIBRIUM"))</f>
        <v>EQUILIBRIUM</v>
      </c>
    </row>
    <row r="982">
      <c r="A982">
        <v>26589</v>
      </c>
      <c r="B982" t="str">
        <v>2026-02-10</v>
      </c>
      <c r="C982" t="str">
        <v>Evening</v>
      </c>
      <c r="D982">
        <v>34</v>
      </c>
      <c r="E982" t="str">
        <f>IF(MOD(D982,2)=0,"EVEN","ODD")</f>
        <v>EVEN</v>
      </c>
      <c r="F982" t="str">
        <f>IF(D982&lt;=18,"LOW (1-18)","HIGH (19-36)")</f>
        <v>HIGH (19-36)</v>
      </c>
      <c r="G982">
        <f>INT((D982-1)/6)+1</f>
        <v>6</v>
      </c>
      <c r="H982">
        <f>MOD(D982-1,6)+1</f>
        <v>4</v>
      </c>
      <c r="I982">
        <f>37-D982</f>
        <v>3</v>
      </c>
      <c r="J982">
        <f>ABS(D982-D983)</f>
        <v>28</v>
      </c>
      <c r="K982">
        <f>AVERAGE(D982:D986)</f>
        <v>34</v>
      </c>
      <c r="L982">
        <f>AVERAGE(D982:D1001)</f>
        <v>34</v>
      </c>
      <c r="M982">
        <f>K982-L982</f>
        <v>0</v>
      </c>
      <c r="N982" t="str">
        <f>IF(K982&gt;L982,"HIGH ZONE BIAS",IF(K982&lt;L982,"LOW ZONE BIAS","EQUILIBRIUM"))</f>
        <v>EQUILIBRIUM</v>
      </c>
    </row>
    <row r="983">
      <c r="A983">
        <v>26588</v>
      </c>
      <c r="B983" t="str">
        <v>2026-02-10</v>
      </c>
      <c r="C983" t="str">
        <v>Afternoon</v>
      </c>
      <c r="D983">
        <v>6</v>
      </c>
      <c r="E983" t="str">
        <f>IF(MOD(D983,2)=0,"EVEN","ODD")</f>
        <v>EVEN</v>
      </c>
      <c r="F983" t="str">
        <f>IF(D983&lt;=18,"LOW (1-18)","HIGH (19-36)")</f>
        <v>LOW (1-18)</v>
      </c>
      <c r="G983">
        <f>INT((D983-1)/6)+1</f>
        <v>1</v>
      </c>
      <c r="H983">
        <f>MOD(D983-1,6)+1</f>
        <v>6</v>
      </c>
      <c r="I983">
        <f>37-D983</f>
        <v>31</v>
      </c>
      <c r="J983">
        <f>ABS(D983-D984)</f>
        <v>2</v>
      </c>
      <c r="K983">
        <f>AVERAGE(D983:D987)</f>
        <v>6</v>
      </c>
      <c r="L983">
        <f>AVERAGE(D983:D1002)</f>
        <v>6</v>
      </c>
      <c r="M983">
        <f>K983-L983</f>
        <v>0</v>
      </c>
      <c r="N983" t="str">
        <f>IF(K983&gt;L983,"HIGH ZONE BIAS",IF(K983&lt;L983,"LOW ZONE BIAS","EQUILIBRIUM"))</f>
        <v>EQUILIBRIUM</v>
      </c>
    </row>
    <row r="984">
      <c r="A984">
        <v>26587</v>
      </c>
      <c r="B984" t="str">
        <v>2026-02-10</v>
      </c>
      <c r="C984" t="str">
        <v>Midday</v>
      </c>
      <c r="D984">
        <v>4</v>
      </c>
      <c r="E984" t="str">
        <f>IF(MOD(D984,2)=0,"EVEN","ODD")</f>
        <v>EVEN</v>
      </c>
      <c r="F984" t="str">
        <f>IF(D984&lt;=18,"LOW (1-18)","HIGH (19-36)")</f>
        <v>LOW (1-18)</v>
      </c>
      <c r="G984">
        <f>INT((D984-1)/6)+1</f>
        <v>1</v>
      </c>
      <c r="H984">
        <f>MOD(D984-1,6)+1</f>
        <v>4</v>
      </c>
      <c r="I984">
        <f>37-D984</f>
        <v>33</v>
      </c>
      <c r="J984">
        <f>ABS(D984-D985)</f>
        <v>24</v>
      </c>
      <c r="K984">
        <f>AVERAGE(D984:D988)</f>
        <v>4</v>
      </c>
      <c r="L984">
        <f>AVERAGE(D984:D1003)</f>
        <v>4</v>
      </c>
      <c r="M984">
        <f>K984-L984</f>
        <v>0</v>
      </c>
      <c r="N984" t="str">
        <f>IF(K984&gt;L984,"HIGH ZONE BIAS",IF(K984&lt;L984,"LOW ZONE BIAS","EQUILIBRIUM"))</f>
        <v>EQUILIBRIUM</v>
      </c>
    </row>
    <row r="985">
      <c r="A985">
        <v>26586</v>
      </c>
      <c r="B985" t="str">
        <v>2026-02-10</v>
      </c>
      <c r="C985" t="str">
        <v>Morning</v>
      </c>
      <c r="D985">
        <v>28</v>
      </c>
      <c r="E985" t="str">
        <f>IF(MOD(D985,2)=0,"EVEN","ODD")</f>
        <v>EVEN</v>
      </c>
      <c r="F985" t="str">
        <f>IF(D985&lt;=18,"LOW (1-18)","HIGH (19-36)")</f>
        <v>HIGH (19-36)</v>
      </c>
      <c r="G985">
        <f>INT((D985-1)/6)+1</f>
        <v>5</v>
      </c>
      <c r="H985">
        <f>MOD(D985-1,6)+1</f>
        <v>4</v>
      </c>
      <c r="I985">
        <f>37-D985</f>
        <v>9</v>
      </c>
      <c r="J985">
        <f>ABS(D985-D986)</f>
        <v>13</v>
      </c>
      <c r="K985">
        <f>AVERAGE(D985:D989)</f>
        <v>28</v>
      </c>
      <c r="L985">
        <f>AVERAGE(D985:D1004)</f>
        <v>28</v>
      </c>
      <c r="M985">
        <f>K985-L985</f>
        <v>0</v>
      </c>
      <c r="N985" t="str">
        <f>IF(K985&gt;L985,"HIGH ZONE BIAS",IF(K985&lt;L985,"LOW ZONE BIAS","EQUILIBRIUM"))</f>
        <v>EQUILIBRIUM</v>
      </c>
    </row>
    <row r="986">
      <c r="A986">
        <v>26585</v>
      </c>
      <c r="B986" t="str">
        <v>2026-02-09</v>
      </c>
      <c r="C986" t="str">
        <v>Evening</v>
      </c>
      <c r="D986">
        <v>15</v>
      </c>
      <c r="E986" t="str">
        <f>IF(MOD(D986,2)=0,"EVEN","ODD")</f>
        <v>ODD</v>
      </c>
      <c r="F986" t="str">
        <f>IF(D986&lt;=18,"LOW (1-18)","HIGH (19-36)")</f>
        <v>LOW (1-18)</v>
      </c>
      <c r="G986">
        <f>INT((D986-1)/6)+1</f>
        <v>3</v>
      </c>
      <c r="H986">
        <f>MOD(D986-1,6)+1</f>
        <v>3</v>
      </c>
      <c r="I986">
        <f>37-D986</f>
        <v>22</v>
      </c>
      <c r="J986">
        <f>ABS(D986-D987)</f>
        <v>2</v>
      </c>
      <c r="K986">
        <f>AVERAGE(D986:D990)</f>
        <v>15</v>
      </c>
      <c r="L986">
        <f>AVERAGE(D986:D1005)</f>
        <v>15</v>
      </c>
      <c r="M986">
        <f>K986-L986</f>
        <v>0</v>
      </c>
      <c r="N986" t="str">
        <f>IF(K986&gt;L986,"HIGH ZONE BIAS",IF(K986&lt;L986,"LOW ZONE BIAS","EQUILIBRIUM"))</f>
        <v>EQUILIBRIUM</v>
      </c>
    </row>
    <row r="987">
      <c r="A987">
        <v>26584</v>
      </c>
      <c r="B987" t="str">
        <v>2026-02-09</v>
      </c>
      <c r="C987" t="str">
        <v>Afternoon</v>
      </c>
      <c r="D987">
        <v>17</v>
      </c>
      <c r="E987" t="str">
        <f>IF(MOD(D987,2)=0,"EVEN","ODD")</f>
        <v>ODD</v>
      </c>
      <c r="F987" t="str">
        <f>IF(D987&lt;=18,"LOW (1-18)","HIGH (19-36)")</f>
        <v>LOW (1-18)</v>
      </c>
      <c r="G987">
        <f>INT((D987-1)/6)+1</f>
        <v>3</v>
      </c>
      <c r="H987">
        <f>MOD(D987-1,6)+1</f>
        <v>5</v>
      </c>
      <c r="I987">
        <f>37-D987</f>
        <v>20</v>
      </c>
      <c r="J987">
        <f>ABS(D987-D988)</f>
        <v>1</v>
      </c>
      <c r="K987">
        <f>AVERAGE(D987:D991)</f>
        <v>17</v>
      </c>
      <c r="L987">
        <f>AVERAGE(D987:D1006)</f>
        <v>17</v>
      </c>
      <c r="M987">
        <f>K987-L987</f>
        <v>0</v>
      </c>
      <c r="N987" t="str">
        <f>IF(K987&gt;L987,"HIGH ZONE BIAS",IF(K987&lt;L987,"LOW ZONE BIAS","EQUILIBRIUM"))</f>
        <v>EQUILIBRIUM</v>
      </c>
    </row>
    <row r="988">
      <c r="A988">
        <v>26583</v>
      </c>
      <c r="B988" t="str">
        <v>2026-02-09</v>
      </c>
      <c r="C988" t="str">
        <v>Midday</v>
      </c>
      <c r="D988">
        <v>16</v>
      </c>
      <c r="E988" t="str">
        <f>IF(MOD(D988,2)=0,"EVEN","ODD")</f>
        <v>EVEN</v>
      </c>
      <c r="F988" t="str">
        <f>IF(D988&lt;=18,"LOW (1-18)","HIGH (19-36)")</f>
        <v>LOW (1-18)</v>
      </c>
      <c r="G988">
        <f>INT((D988-1)/6)+1</f>
        <v>3</v>
      </c>
      <c r="H988">
        <f>MOD(D988-1,6)+1</f>
        <v>4</v>
      </c>
      <c r="I988">
        <f>37-D988</f>
        <v>21</v>
      </c>
      <c r="J988">
        <f>ABS(D988-D989)</f>
        <v>7</v>
      </c>
      <c r="K988">
        <f>AVERAGE(D988:D992)</f>
        <v>16</v>
      </c>
      <c r="L988">
        <f>AVERAGE(D988:D1007)</f>
        <v>16</v>
      </c>
      <c r="M988">
        <f>K988-L988</f>
        <v>0</v>
      </c>
      <c r="N988" t="str">
        <f>IF(K988&gt;L988,"HIGH ZONE BIAS",IF(K988&lt;L988,"LOW ZONE BIAS","EQUILIBRIUM"))</f>
        <v>EQUILIBRIUM</v>
      </c>
    </row>
    <row r="989">
      <c r="A989">
        <v>26582</v>
      </c>
      <c r="B989" t="str">
        <v>2026-02-09</v>
      </c>
      <c r="C989" t="str">
        <v>Morning</v>
      </c>
      <c r="D989">
        <v>9</v>
      </c>
      <c r="E989" t="str">
        <f>IF(MOD(D989,2)=0,"EVEN","ODD")</f>
        <v>ODD</v>
      </c>
      <c r="F989" t="str">
        <f>IF(D989&lt;=18,"LOW (1-18)","HIGH (19-36)")</f>
        <v>LOW (1-18)</v>
      </c>
      <c r="G989">
        <f>INT((D989-1)/6)+1</f>
        <v>2</v>
      </c>
      <c r="H989">
        <f>MOD(D989-1,6)+1</f>
        <v>3</v>
      </c>
      <c r="I989">
        <f>37-D989</f>
        <v>28</v>
      </c>
      <c r="J989">
        <f>ABS(D989-D990)</f>
        <v>25</v>
      </c>
      <c r="K989">
        <f>AVERAGE(D989:D993)</f>
        <v>9</v>
      </c>
      <c r="L989">
        <f>AVERAGE(D989:D1008)</f>
        <v>9</v>
      </c>
      <c r="M989">
        <f>K989-L989</f>
        <v>0</v>
      </c>
      <c r="N989" t="str">
        <f>IF(K989&gt;L989,"HIGH ZONE BIAS",IF(K989&lt;L989,"LOW ZONE BIAS","EQUILIBRIUM"))</f>
        <v>EQUILIBRIUM</v>
      </c>
    </row>
    <row r="990">
      <c r="A990">
        <v>26581</v>
      </c>
      <c r="B990" t="str">
        <v>2026-02-08</v>
      </c>
      <c r="C990" t="str">
        <v>Evening</v>
      </c>
      <c r="D990">
        <v>34</v>
      </c>
      <c r="E990" t="str">
        <f>IF(MOD(D990,2)=0,"EVEN","ODD")</f>
        <v>EVEN</v>
      </c>
      <c r="F990" t="str">
        <f>IF(D990&lt;=18,"LOW (1-18)","HIGH (19-36)")</f>
        <v>HIGH (19-36)</v>
      </c>
      <c r="G990">
        <f>INT((D990-1)/6)+1</f>
        <v>6</v>
      </c>
      <c r="H990">
        <f>MOD(D990-1,6)+1</f>
        <v>4</v>
      </c>
      <c r="I990">
        <f>37-D990</f>
        <v>3</v>
      </c>
      <c r="J990">
        <f>ABS(D990-D991)</f>
        <v>32</v>
      </c>
      <c r="K990">
        <f>AVERAGE(D990:D994)</f>
        <v>34</v>
      </c>
      <c r="L990">
        <f>AVERAGE(D990:D1009)</f>
        <v>34</v>
      </c>
      <c r="M990">
        <f>K990-L990</f>
        <v>0</v>
      </c>
      <c r="N990" t="str">
        <f>IF(K990&gt;L990,"HIGH ZONE BIAS",IF(K990&lt;L990,"LOW ZONE BIAS","EQUILIBRIUM"))</f>
        <v>EQUILIBRIUM</v>
      </c>
    </row>
    <row r="991">
      <c r="A991">
        <v>26580</v>
      </c>
      <c r="B991" t="str">
        <v>2026-02-08</v>
      </c>
      <c r="C991" t="str">
        <v>Afternoon</v>
      </c>
      <c r="D991">
        <v>2</v>
      </c>
      <c r="E991" t="str">
        <f>IF(MOD(D991,2)=0,"EVEN","ODD")</f>
        <v>EVEN</v>
      </c>
      <c r="F991" t="str">
        <f>IF(D991&lt;=18,"LOW (1-18)","HIGH (19-36)")</f>
        <v>LOW (1-18)</v>
      </c>
      <c r="G991">
        <f>INT((D991-1)/6)+1</f>
        <v>1</v>
      </c>
      <c r="H991">
        <f>MOD(D991-1,6)+1</f>
        <v>2</v>
      </c>
      <c r="I991">
        <f>37-D991</f>
        <v>35</v>
      </c>
      <c r="J991">
        <f>ABS(D991-D992)</f>
        <v>14</v>
      </c>
      <c r="K991">
        <f>AVERAGE(D991:D995)</f>
        <v>2</v>
      </c>
      <c r="L991">
        <f>AVERAGE(D991:D1010)</f>
        <v>2</v>
      </c>
      <c r="M991">
        <f>K991-L991</f>
        <v>0</v>
      </c>
      <c r="N991" t="str">
        <f>IF(K991&gt;L991,"HIGH ZONE BIAS",IF(K991&lt;L991,"LOW ZONE BIAS","EQUILIBRIUM"))</f>
        <v>EQUILIBRIUM</v>
      </c>
    </row>
    <row r="992">
      <c r="A992">
        <v>26579</v>
      </c>
      <c r="B992" t="str">
        <v>2026-02-08</v>
      </c>
      <c r="C992" t="str">
        <v>Midday</v>
      </c>
      <c r="D992">
        <v>16</v>
      </c>
      <c r="E992" t="str">
        <f>IF(MOD(D992,2)=0,"EVEN","ODD")</f>
        <v>EVEN</v>
      </c>
      <c r="F992" t="str">
        <f>IF(D992&lt;=18,"LOW (1-18)","HIGH (19-36)")</f>
        <v>LOW (1-18)</v>
      </c>
      <c r="G992">
        <f>INT((D992-1)/6)+1</f>
        <v>3</v>
      </c>
      <c r="H992">
        <f>MOD(D992-1,6)+1</f>
        <v>4</v>
      </c>
      <c r="I992">
        <f>37-D992</f>
        <v>21</v>
      </c>
      <c r="J992">
        <f>ABS(D992-D993)</f>
        <v>8</v>
      </c>
      <c r="K992">
        <f>AVERAGE(D992:D996)</f>
        <v>16</v>
      </c>
      <c r="L992">
        <f>AVERAGE(D992:D1011)</f>
        <v>16</v>
      </c>
      <c r="M992">
        <f>K992-L992</f>
        <v>0</v>
      </c>
      <c r="N992" t="str">
        <f>IF(K992&gt;L992,"HIGH ZONE BIAS",IF(K992&lt;L992,"LOW ZONE BIAS","EQUILIBRIUM"))</f>
        <v>EQUILIBRIUM</v>
      </c>
    </row>
    <row r="993">
      <c r="A993">
        <v>26578</v>
      </c>
      <c r="B993" t="str">
        <v>2026-02-08</v>
      </c>
      <c r="C993" t="str">
        <v>Morning</v>
      </c>
      <c r="D993">
        <v>24</v>
      </c>
      <c r="E993" t="str">
        <f>IF(MOD(D993,2)=0,"EVEN","ODD")</f>
        <v>EVEN</v>
      </c>
      <c r="F993" t="str">
        <f>IF(D993&lt;=18,"LOW (1-18)","HIGH (19-36)")</f>
        <v>HIGH (19-36)</v>
      </c>
      <c r="G993">
        <f>INT((D993-1)/6)+1</f>
        <v>4</v>
      </c>
      <c r="H993">
        <f>MOD(D993-1,6)+1</f>
        <v>6</v>
      </c>
      <c r="I993">
        <f>37-D993</f>
        <v>13</v>
      </c>
      <c r="J993">
        <f>ABS(D993-D994)</f>
        <v>10</v>
      </c>
      <c r="K993">
        <f>AVERAGE(D993:D997)</f>
        <v>24</v>
      </c>
      <c r="L993">
        <f>AVERAGE(D993:D1012)</f>
        <v>24</v>
      </c>
      <c r="M993">
        <f>K993-L993</f>
        <v>0</v>
      </c>
      <c r="N993" t="str">
        <f>IF(K993&gt;L993,"HIGH ZONE BIAS",IF(K993&lt;L993,"LOW ZONE BIAS","EQUILIBRIUM"))</f>
        <v>EQUILIBRIUM</v>
      </c>
    </row>
    <row r="994">
      <c r="A994">
        <v>26577</v>
      </c>
      <c r="B994" t="str">
        <v>2026-02-07</v>
      </c>
      <c r="C994" t="str">
        <v>Evening</v>
      </c>
      <c r="D994">
        <v>34</v>
      </c>
      <c r="E994" t="str">
        <f>IF(MOD(D994,2)=0,"EVEN","ODD")</f>
        <v>EVEN</v>
      </c>
      <c r="F994" t="str">
        <f>IF(D994&lt;=18,"LOW (1-18)","HIGH (19-36)")</f>
        <v>HIGH (19-36)</v>
      </c>
      <c r="G994">
        <f>INT((D994-1)/6)+1</f>
        <v>6</v>
      </c>
      <c r="H994">
        <f>MOD(D994-1,6)+1</f>
        <v>4</v>
      </c>
      <c r="I994">
        <f>37-D994</f>
        <v>3</v>
      </c>
      <c r="J994">
        <f>ABS(D994-D995)</f>
        <v>24</v>
      </c>
      <c r="K994">
        <f>AVERAGE(D994:D998)</f>
        <v>34</v>
      </c>
      <c r="L994">
        <f>AVERAGE(D994:D1013)</f>
        <v>34</v>
      </c>
      <c r="M994">
        <f>K994-L994</f>
        <v>0</v>
      </c>
      <c r="N994" t="str">
        <f>IF(K994&gt;L994,"HIGH ZONE BIAS",IF(K994&lt;L994,"LOW ZONE BIAS","EQUILIBRIUM"))</f>
        <v>EQUILIBRIUM</v>
      </c>
    </row>
    <row r="995">
      <c r="A995">
        <v>26576</v>
      </c>
      <c r="B995" t="str">
        <v>2026-02-07</v>
      </c>
      <c r="C995" t="str">
        <v>Afternoon</v>
      </c>
      <c r="D995">
        <v>10</v>
      </c>
      <c r="E995" t="str">
        <f>IF(MOD(D995,2)=0,"EVEN","ODD")</f>
        <v>EVEN</v>
      </c>
      <c r="F995" t="str">
        <f>IF(D995&lt;=18,"LOW (1-18)","HIGH (19-36)")</f>
        <v>LOW (1-18)</v>
      </c>
      <c r="G995">
        <f>INT((D995-1)/6)+1</f>
        <v>2</v>
      </c>
      <c r="H995">
        <f>MOD(D995-1,6)+1</f>
        <v>4</v>
      </c>
      <c r="I995">
        <f>37-D995</f>
        <v>27</v>
      </c>
      <c r="J995">
        <f>ABS(D995-D996)</f>
        <v>25</v>
      </c>
      <c r="K995">
        <f>AVERAGE(D995:D999)</f>
        <v>10</v>
      </c>
      <c r="L995">
        <f>AVERAGE(D995:D1014)</f>
        <v>10</v>
      </c>
      <c r="M995">
        <f>K995-L995</f>
        <v>0</v>
      </c>
      <c r="N995" t="str">
        <f>IF(K995&gt;L995,"HIGH ZONE BIAS",IF(K995&lt;L995,"LOW ZONE BIAS","EQUILIBRIUM"))</f>
        <v>EQUILIBRIUM</v>
      </c>
    </row>
    <row r="996">
      <c r="A996">
        <v>26575</v>
      </c>
      <c r="B996" t="str">
        <v>2026-02-07</v>
      </c>
      <c r="C996" t="str">
        <v>Midday</v>
      </c>
      <c r="D996">
        <v>35</v>
      </c>
      <c r="E996" t="str">
        <f>IF(MOD(D996,2)=0,"EVEN","ODD")</f>
        <v>ODD</v>
      </c>
      <c r="F996" t="str">
        <f>IF(D996&lt;=18,"LOW (1-18)","HIGH (19-36)")</f>
        <v>HIGH (19-36)</v>
      </c>
      <c r="G996">
        <f>INT((D996-1)/6)+1</f>
        <v>6</v>
      </c>
      <c r="H996">
        <f>MOD(D996-1,6)+1</f>
        <v>5</v>
      </c>
      <c r="I996">
        <f>37-D996</f>
        <v>2</v>
      </c>
      <c r="J996">
        <f>ABS(D996-D997)</f>
        <v>26</v>
      </c>
      <c r="K996">
        <f>AVERAGE(D996:D1000)</f>
        <v>35</v>
      </c>
      <c r="L996">
        <f>AVERAGE(D996:D1015)</f>
        <v>35</v>
      </c>
      <c r="M996">
        <f>K996-L996</f>
        <v>0</v>
      </c>
      <c r="N996" t="str">
        <f>IF(K996&gt;L996,"HIGH ZONE BIAS",IF(K996&lt;L996,"LOW ZONE BIAS","EQUILIBRIUM"))</f>
        <v>EQUILIBRIUM</v>
      </c>
    </row>
    <row r="997">
      <c r="A997">
        <v>26574</v>
      </c>
      <c r="B997" t="str">
        <v>2026-02-07</v>
      </c>
      <c r="C997" t="str">
        <v>Morning</v>
      </c>
      <c r="D997">
        <v>9</v>
      </c>
      <c r="E997" t="str">
        <f>IF(MOD(D997,2)=0,"EVEN","ODD")</f>
        <v>ODD</v>
      </c>
      <c r="F997" t="str">
        <f>IF(D997&lt;=18,"LOW (1-18)","HIGH (19-36)")</f>
        <v>LOW (1-18)</v>
      </c>
      <c r="G997">
        <f>INT((D997-1)/6)+1</f>
        <v>2</v>
      </c>
      <c r="H997">
        <f>MOD(D997-1,6)+1</f>
        <v>3</v>
      </c>
      <c r="I997">
        <f>37-D997</f>
        <v>28</v>
      </c>
      <c r="J997">
        <f>ABS(D997-D998)</f>
        <v>1</v>
      </c>
      <c r="K997">
        <f>AVERAGE(D997:D1001)</f>
        <v>9</v>
      </c>
      <c r="L997">
        <f>AVERAGE(D997:D1016)</f>
        <v>9</v>
      </c>
      <c r="M997">
        <f>K997-L997</f>
        <v>0</v>
      </c>
      <c r="N997" t="str">
        <f>IF(K997&gt;L997,"HIGH ZONE BIAS",IF(K997&lt;L997,"LOW ZONE BIAS","EQUILIBRIUM"))</f>
        <v>EQUILIBRIUM</v>
      </c>
    </row>
    <row r="998">
      <c r="A998">
        <v>26573</v>
      </c>
      <c r="B998" t="str">
        <v>2026-02-06</v>
      </c>
      <c r="C998" t="str">
        <v>Evening</v>
      </c>
      <c r="D998">
        <v>10</v>
      </c>
      <c r="E998" t="str">
        <f>IF(MOD(D998,2)=0,"EVEN","ODD")</f>
        <v>EVEN</v>
      </c>
      <c r="F998" t="str">
        <f>IF(D998&lt;=18,"LOW (1-18)","HIGH (19-36)")</f>
        <v>LOW (1-18)</v>
      </c>
      <c r="G998">
        <f>INT((D998-1)/6)+1</f>
        <v>2</v>
      </c>
      <c r="H998">
        <f>MOD(D998-1,6)+1</f>
        <v>4</v>
      </c>
      <c r="I998">
        <f>37-D998</f>
        <v>27</v>
      </c>
      <c r="J998">
        <f>ABS(D998-D999)</f>
        <v>4</v>
      </c>
      <c r="K998">
        <f>AVERAGE(D998:D1002)</f>
        <v>10</v>
      </c>
      <c r="L998">
        <f>AVERAGE(D998:D1017)</f>
        <v>10</v>
      </c>
      <c r="M998">
        <f>K998-L998</f>
        <v>0</v>
      </c>
      <c r="N998" t="str">
        <f>IF(K998&gt;L998,"HIGH ZONE BIAS",IF(K998&lt;L998,"LOW ZONE BIAS","EQUILIBRIUM"))</f>
        <v>EQUILIBRIUM</v>
      </c>
    </row>
    <row r="999">
      <c r="A999">
        <v>26572</v>
      </c>
      <c r="B999" t="str">
        <v>2026-02-06</v>
      </c>
      <c r="C999" t="str">
        <v>Afternoon</v>
      </c>
      <c r="D999">
        <v>6</v>
      </c>
      <c r="E999" t="str">
        <f>IF(MOD(D999,2)=0,"EVEN","ODD")</f>
        <v>EVEN</v>
      </c>
      <c r="F999" t="str">
        <f>IF(D999&lt;=18,"LOW (1-18)","HIGH (19-36)")</f>
        <v>LOW (1-18)</v>
      </c>
      <c r="G999">
        <f>INT((D999-1)/6)+1</f>
        <v>1</v>
      </c>
      <c r="H999">
        <f>MOD(D999-1,6)+1</f>
        <v>6</v>
      </c>
      <c r="I999">
        <f>37-D999</f>
        <v>31</v>
      </c>
      <c r="J999">
        <f>ABS(D999-D1000)</f>
        <v>13</v>
      </c>
      <c r="K999">
        <f>AVERAGE(D999:D1003)</f>
        <v>6</v>
      </c>
      <c r="L999">
        <f>AVERAGE(D999:D1018)</f>
        <v>6</v>
      </c>
      <c r="M999">
        <f>K999-L999</f>
        <v>0</v>
      </c>
      <c r="N999" t="str">
        <f>IF(K999&gt;L999,"HIGH ZONE BIAS",IF(K999&lt;L999,"LOW ZONE BIAS","EQUILIBRIUM"))</f>
        <v>EQUILIBRIUM</v>
      </c>
    </row>
    <row r="1000">
      <c r="A1000">
        <v>26571</v>
      </c>
      <c r="B1000" t="str">
        <v>2026-02-06</v>
      </c>
      <c r="C1000" t="str">
        <v>Midday</v>
      </c>
      <c r="D1000">
        <v>19</v>
      </c>
      <c r="E1000" t="str">
        <f>IF(MOD(D1000,2)=0,"EVEN","ODD")</f>
        <v>ODD</v>
      </c>
      <c r="F1000" t="str">
        <f>IF(D1000&lt;=18,"LOW (1-18)","HIGH (19-36)")</f>
        <v>HIGH (19-36)</v>
      </c>
      <c r="G1000">
        <f>INT((D1000-1)/6)+1</f>
        <v>4</v>
      </c>
      <c r="H1000">
        <f>MOD(D1000-1,6)+1</f>
        <v>1</v>
      </c>
      <c r="I1000">
        <f>37-D1000</f>
        <v>18</v>
      </c>
      <c r="J1000">
        <f>ABS(D1000-D1001)</f>
        <v>4</v>
      </c>
      <c r="K1000">
        <f>AVERAGE(D1000:D1004)</f>
        <v>19</v>
      </c>
      <c r="L1000">
        <f>AVERAGE(D1000:D1019)</f>
        <v>19</v>
      </c>
      <c r="M1000">
        <f>K1000-L1000</f>
        <v>0</v>
      </c>
      <c r="N1000" t="str">
        <f>IF(K1000&gt;L1000,"HIGH ZONE BIAS",IF(K1000&lt;L1000,"LOW ZONE BIAS","EQUILIBRIUM"))</f>
        <v>EQUILIBRIUM</v>
      </c>
    </row>
    <row r="1001">
      <c r="A1001">
        <v>26570</v>
      </c>
      <c r="B1001" t="str">
        <v>2026-02-06</v>
      </c>
      <c r="C1001" t="str">
        <v>Morning</v>
      </c>
      <c r="D1001">
        <v>23</v>
      </c>
      <c r="E1001" t="str">
        <f>IF(MOD(D1001,2)=0,"EVEN","ODD")</f>
        <v>ODD</v>
      </c>
      <c r="F1001" t="str">
        <f>IF(D1001&lt;=18,"LOW (1-18)","HIGH (19-36)")</f>
        <v>HIGH (19-36)</v>
      </c>
      <c r="G1001">
        <f>INT((D1001-1)/6)+1</f>
        <v>4</v>
      </c>
      <c r="H1001">
        <f>MOD(D1001-1,6)+1</f>
        <v>5</v>
      </c>
      <c r="I1001">
        <f>37-D1001</f>
        <v>14</v>
      </c>
      <c r="J1001">
        <f>ABS(D1001-D1002)</f>
        <v>20</v>
      </c>
      <c r="K1001">
        <f>AVERAGE(D1001:D1005)</f>
        <v>23</v>
      </c>
      <c r="L1001">
        <f>AVERAGE(D1001:D1020)</f>
        <v>23</v>
      </c>
      <c r="M1001">
        <f>K1001-L1001</f>
        <v>0</v>
      </c>
      <c r="N1001" t="str">
        <f>IF(K1001&gt;L1001,"HIGH ZONE BIAS",IF(K1001&lt;L1001,"LOW ZONE BIAS","EQUILIBRIUM"))</f>
        <v>EQUILIBRIUM</v>
      </c>
    </row>
    <row r="1002">
      <c r="A1002">
        <v>26569</v>
      </c>
      <c r="B1002" t="str">
        <v>2026-02-05</v>
      </c>
      <c r="C1002" t="str">
        <v>Evening</v>
      </c>
      <c r="D1002">
        <v>3</v>
      </c>
      <c r="E1002" t="str">
        <f>IF(MOD(D1002,2)=0,"EVEN","ODD")</f>
        <v>ODD</v>
      </c>
      <c r="F1002" t="str">
        <f>IF(D1002&lt;=18,"LOW (1-18)","HIGH (19-36)")</f>
        <v>LOW (1-18)</v>
      </c>
      <c r="G1002">
        <f>INT((D1002-1)/6)+1</f>
        <v>1</v>
      </c>
      <c r="H1002">
        <f>MOD(D1002-1,6)+1</f>
        <v>3</v>
      </c>
      <c r="I1002">
        <f>37-D1002</f>
        <v>34</v>
      </c>
      <c r="J1002">
        <f>ABS(D1002-D1003)</f>
        <v>10</v>
      </c>
      <c r="K1002">
        <f>AVERAGE(D1002:D1006)</f>
        <v>3</v>
      </c>
      <c r="L1002">
        <f>AVERAGE(D1002:D1021)</f>
        <v>3</v>
      </c>
      <c r="M1002">
        <f>K1002-L1002</f>
        <v>0</v>
      </c>
      <c r="N1002" t="str">
        <f>IF(K1002&gt;L1002,"HIGH ZONE BIAS",IF(K1002&lt;L1002,"LOW ZONE BIAS","EQUILIBRIUM"))</f>
        <v>EQUILIBRIUM</v>
      </c>
    </row>
    <row r="1003">
      <c r="A1003">
        <v>26568</v>
      </c>
      <c r="B1003" t="str">
        <v>2026-02-05</v>
      </c>
      <c r="C1003" t="str">
        <v>Afternoon</v>
      </c>
      <c r="D1003">
        <v>13</v>
      </c>
      <c r="E1003" t="str">
        <f>IF(MOD(D1003,2)=0,"EVEN","ODD")</f>
        <v>ODD</v>
      </c>
      <c r="F1003" t="str">
        <f>IF(D1003&lt;=18,"LOW (1-18)","HIGH (19-36)")</f>
        <v>LOW (1-18)</v>
      </c>
      <c r="G1003">
        <f>INT((D1003-1)/6)+1</f>
        <v>3</v>
      </c>
      <c r="H1003">
        <f>MOD(D1003-1,6)+1</f>
        <v>1</v>
      </c>
      <c r="I1003">
        <f>37-D1003</f>
        <v>24</v>
      </c>
      <c r="J1003">
        <f>ABS(D1003-D1004)</f>
        <v>20</v>
      </c>
      <c r="K1003">
        <f>AVERAGE(D1003:D1007)</f>
        <v>13</v>
      </c>
      <c r="L1003">
        <f>AVERAGE(D1003:D1022)</f>
        <v>13</v>
      </c>
      <c r="M1003">
        <f>K1003-L1003</f>
        <v>0</v>
      </c>
      <c r="N1003" t="str">
        <f>IF(K1003&gt;L1003,"HIGH ZONE BIAS",IF(K1003&lt;L1003,"LOW ZONE BIAS","EQUILIBRIUM"))</f>
        <v>EQUILIBRIUM</v>
      </c>
    </row>
    <row r="1004">
      <c r="A1004">
        <v>26567</v>
      </c>
      <c r="B1004" t="str">
        <v>2026-02-05</v>
      </c>
      <c r="C1004" t="str">
        <v>Midday</v>
      </c>
      <c r="D1004">
        <v>33</v>
      </c>
      <c r="E1004" t="str">
        <f>IF(MOD(D1004,2)=0,"EVEN","ODD")</f>
        <v>ODD</v>
      </c>
      <c r="F1004" t="str">
        <f>IF(D1004&lt;=18,"LOW (1-18)","HIGH (19-36)")</f>
        <v>HIGH (19-36)</v>
      </c>
      <c r="G1004">
        <f>INT((D1004-1)/6)+1</f>
        <v>6</v>
      </c>
      <c r="H1004">
        <f>MOD(D1004-1,6)+1</f>
        <v>3</v>
      </c>
      <c r="I1004">
        <f>37-D1004</f>
        <v>4</v>
      </c>
      <c r="J1004">
        <f>ABS(D1004-D1005)</f>
        <v>15</v>
      </c>
      <c r="K1004">
        <f>AVERAGE(D1004:D1008)</f>
        <v>33</v>
      </c>
      <c r="L1004">
        <f>AVERAGE(D1004:D1023)</f>
        <v>33</v>
      </c>
      <c r="M1004">
        <f>K1004-L1004</f>
        <v>0</v>
      </c>
      <c r="N1004" t="str">
        <f>IF(K1004&gt;L1004,"HIGH ZONE BIAS",IF(K1004&lt;L1004,"LOW ZONE BIAS","EQUILIBRIUM"))</f>
        <v>EQUILIBRIUM</v>
      </c>
    </row>
    <row r="1005">
      <c r="A1005">
        <v>26566</v>
      </c>
      <c r="B1005" t="str">
        <v>2026-02-05</v>
      </c>
      <c r="C1005" t="str">
        <v>Morning</v>
      </c>
      <c r="D1005">
        <v>18</v>
      </c>
      <c r="E1005" t="str">
        <f>IF(MOD(D1005,2)=0,"EVEN","ODD")</f>
        <v>EVEN</v>
      </c>
      <c r="F1005" t="str">
        <f>IF(D1005&lt;=18,"LOW (1-18)","HIGH (19-36)")</f>
        <v>LOW (1-18)</v>
      </c>
      <c r="G1005">
        <f>INT((D1005-1)/6)+1</f>
        <v>3</v>
      </c>
      <c r="H1005">
        <f>MOD(D1005-1,6)+1</f>
        <v>6</v>
      </c>
      <c r="I1005">
        <f>37-D1005</f>
        <v>19</v>
      </c>
      <c r="J1005">
        <f>ABS(D1005-D1006)</f>
        <v>9</v>
      </c>
      <c r="K1005">
        <f>AVERAGE(D1005:D1009)</f>
        <v>18</v>
      </c>
      <c r="L1005">
        <f>AVERAGE(D1005:D1024)</f>
        <v>18</v>
      </c>
      <c r="M1005">
        <f>K1005-L1005</f>
        <v>0</v>
      </c>
      <c r="N1005" t="str">
        <f>IF(K1005&gt;L1005,"HIGH ZONE BIAS",IF(K1005&lt;L1005,"LOW ZONE BIAS","EQUILIBRIUM"))</f>
        <v>EQUILIBRIUM</v>
      </c>
    </row>
    <row r="1006">
      <c r="A1006">
        <v>26565</v>
      </c>
      <c r="B1006" t="str">
        <v>2026-02-04</v>
      </c>
      <c r="C1006" t="str">
        <v>Evening</v>
      </c>
      <c r="D1006">
        <v>9</v>
      </c>
      <c r="E1006" t="str">
        <f>IF(MOD(D1006,2)=0,"EVEN","ODD")</f>
        <v>ODD</v>
      </c>
      <c r="F1006" t="str">
        <f>IF(D1006&lt;=18,"LOW (1-18)","HIGH (19-36)")</f>
        <v>LOW (1-18)</v>
      </c>
      <c r="G1006">
        <f>INT((D1006-1)/6)+1</f>
        <v>2</v>
      </c>
      <c r="H1006">
        <f>MOD(D1006-1,6)+1</f>
        <v>3</v>
      </c>
      <c r="I1006">
        <f>37-D1006</f>
        <v>28</v>
      </c>
      <c r="J1006">
        <f>ABS(D1006-D1007)</f>
        <v>16</v>
      </c>
      <c r="K1006">
        <f>AVERAGE(D1006:D1010)</f>
        <v>9</v>
      </c>
      <c r="L1006">
        <f>AVERAGE(D1006:D1025)</f>
        <v>9</v>
      </c>
      <c r="M1006">
        <f>K1006-L1006</f>
        <v>0</v>
      </c>
      <c r="N1006" t="str">
        <f>IF(K1006&gt;L1006,"HIGH ZONE BIAS",IF(K1006&lt;L1006,"LOW ZONE BIAS","EQUILIBRIUM"))</f>
        <v>EQUILIBRIUM</v>
      </c>
    </row>
    <row r="1007">
      <c r="A1007">
        <v>26564</v>
      </c>
      <c r="B1007" t="str">
        <v>2026-02-04</v>
      </c>
      <c r="C1007" t="str">
        <v>Afternoon</v>
      </c>
      <c r="D1007">
        <v>25</v>
      </c>
      <c r="E1007" t="str">
        <f>IF(MOD(D1007,2)=0,"EVEN","ODD")</f>
        <v>ODD</v>
      </c>
      <c r="F1007" t="str">
        <f>IF(D1007&lt;=18,"LOW (1-18)","HIGH (19-36)")</f>
        <v>HIGH (19-36)</v>
      </c>
      <c r="G1007">
        <f>INT((D1007-1)/6)+1</f>
        <v>5</v>
      </c>
      <c r="H1007">
        <f>MOD(D1007-1,6)+1</f>
        <v>1</v>
      </c>
      <c r="I1007">
        <f>37-D1007</f>
        <v>12</v>
      </c>
      <c r="J1007">
        <f>ABS(D1007-D1008)</f>
        <v>13</v>
      </c>
      <c r="K1007">
        <f>AVERAGE(D1007:D1011)</f>
        <v>25</v>
      </c>
      <c r="L1007">
        <f>AVERAGE(D1007:D1026)</f>
        <v>25</v>
      </c>
      <c r="M1007">
        <f>K1007-L1007</f>
        <v>0</v>
      </c>
      <c r="N1007" t="str">
        <f>IF(K1007&gt;L1007,"HIGH ZONE BIAS",IF(K1007&lt;L1007,"LOW ZONE BIAS","EQUILIBRIUM"))</f>
        <v>EQUILIBRIUM</v>
      </c>
    </row>
    <row r="1008">
      <c r="A1008">
        <v>26563</v>
      </c>
      <c r="B1008" t="str">
        <v>2026-02-04</v>
      </c>
      <c r="C1008" t="str">
        <v>Midday</v>
      </c>
      <c r="D1008">
        <v>12</v>
      </c>
      <c r="E1008" t="str">
        <f>IF(MOD(D1008,2)=0,"EVEN","ODD")</f>
        <v>EVEN</v>
      </c>
      <c r="F1008" t="str">
        <f>IF(D1008&lt;=18,"LOW (1-18)","HIGH (19-36)")</f>
        <v>LOW (1-18)</v>
      </c>
      <c r="G1008">
        <f>INT((D1008-1)/6)+1</f>
        <v>2</v>
      </c>
      <c r="H1008">
        <f>MOD(D1008-1,6)+1</f>
        <v>6</v>
      </c>
      <c r="I1008">
        <f>37-D1008</f>
        <v>25</v>
      </c>
      <c r="J1008">
        <f>ABS(D1008-D1009)</f>
        <v>8</v>
      </c>
      <c r="K1008">
        <f>AVERAGE(D1008:D1012)</f>
        <v>12</v>
      </c>
      <c r="L1008">
        <f>AVERAGE(D1008:D1027)</f>
        <v>12</v>
      </c>
      <c r="M1008">
        <f>K1008-L1008</f>
        <v>0</v>
      </c>
      <c r="N1008" t="str">
        <f>IF(K1008&gt;L1008,"HIGH ZONE BIAS",IF(K1008&lt;L1008,"LOW ZONE BIAS","EQUILIBRIUM"))</f>
        <v>EQUILIBRIUM</v>
      </c>
    </row>
    <row r="1009">
      <c r="A1009">
        <v>26562</v>
      </c>
      <c r="B1009" t="str">
        <v>2026-02-04</v>
      </c>
      <c r="C1009" t="str">
        <v>Morning</v>
      </c>
      <c r="D1009">
        <v>4</v>
      </c>
      <c r="E1009" t="str">
        <f>IF(MOD(D1009,2)=0,"EVEN","ODD")</f>
        <v>EVEN</v>
      </c>
      <c r="F1009" t="str">
        <f>IF(D1009&lt;=18,"LOW (1-18)","HIGH (19-36)")</f>
        <v>LOW (1-18)</v>
      </c>
      <c r="G1009">
        <f>INT((D1009-1)/6)+1</f>
        <v>1</v>
      </c>
      <c r="H1009">
        <f>MOD(D1009-1,6)+1</f>
        <v>4</v>
      </c>
      <c r="I1009">
        <f>37-D1009</f>
        <v>33</v>
      </c>
      <c r="J1009">
        <f>ABS(D1009-D1010)</f>
        <v>31</v>
      </c>
      <c r="K1009">
        <f>AVERAGE(D1009:D1013)</f>
        <v>4</v>
      </c>
      <c r="L1009">
        <f>AVERAGE(D1009:D1028)</f>
        <v>4</v>
      </c>
      <c r="M1009">
        <f>K1009-L1009</f>
        <v>0</v>
      </c>
      <c r="N1009" t="str">
        <f>IF(K1009&gt;L1009,"HIGH ZONE BIAS",IF(K1009&lt;L1009,"LOW ZONE BIAS","EQUILIBRIUM"))</f>
        <v>EQUILIBRIUM</v>
      </c>
    </row>
    <row r="1010">
      <c r="A1010">
        <v>26561</v>
      </c>
      <c r="B1010" t="str">
        <v>2026-02-03</v>
      </c>
      <c r="C1010" t="str">
        <v>Evening</v>
      </c>
      <c r="D1010">
        <v>35</v>
      </c>
      <c r="E1010" t="str">
        <f>IF(MOD(D1010,2)=0,"EVEN","ODD")</f>
        <v>ODD</v>
      </c>
      <c r="F1010" t="str">
        <f>IF(D1010&lt;=18,"LOW (1-18)","HIGH (19-36)")</f>
        <v>HIGH (19-36)</v>
      </c>
      <c r="G1010">
        <f>INT((D1010-1)/6)+1</f>
        <v>6</v>
      </c>
      <c r="H1010">
        <f>MOD(D1010-1,6)+1</f>
        <v>5</v>
      </c>
      <c r="I1010">
        <f>37-D1010</f>
        <v>2</v>
      </c>
      <c r="J1010">
        <f>ABS(D1010-D1011)</f>
        <v>27</v>
      </c>
      <c r="K1010">
        <f>AVERAGE(D1010:D1014)</f>
        <v>35</v>
      </c>
      <c r="L1010">
        <f>AVERAGE(D1010:D1029)</f>
        <v>35</v>
      </c>
      <c r="M1010">
        <f>K1010-L1010</f>
        <v>0</v>
      </c>
      <c r="N1010" t="str">
        <f>IF(K1010&gt;L1010,"HIGH ZONE BIAS",IF(K1010&lt;L1010,"LOW ZONE BIAS","EQUILIBRIUM"))</f>
        <v>EQUILIBRIUM</v>
      </c>
    </row>
    <row r="1011">
      <c r="A1011">
        <v>26560</v>
      </c>
      <c r="B1011" t="str">
        <v>2026-02-03</v>
      </c>
      <c r="C1011" t="str">
        <v>Afternoon</v>
      </c>
      <c r="D1011">
        <v>8</v>
      </c>
      <c r="E1011" t="str">
        <f>IF(MOD(D1011,2)=0,"EVEN","ODD")</f>
        <v>EVEN</v>
      </c>
      <c r="F1011" t="str">
        <f>IF(D1011&lt;=18,"LOW (1-18)","HIGH (19-36)")</f>
        <v>LOW (1-18)</v>
      </c>
      <c r="G1011">
        <f>INT((D1011-1)/6)+1</f>
        <v>2</v>
      </c>
      <c r="H1011">
        <f>MOD(D1011-1,6)+1</f>
        <v>2</v>
      </c>
      <c r="I1011">
        <f>37-D1011</f>
        <v>29</v>
      </c>
      <c r="J1011">
        <f>ABS(D1011-D1012)</f>
        <v>25</v>
      </c>
      <c r="K1011">
        <f>AVERAGE(D1011:D1015)</f>
        <v>8</v>
      </c>
      <c r="L1011">
        <f>AVERAGE(D1011:D1030)</f>
        <v>8</v>
      </c>
      <c r="M1011">
        <f>K1011-L1011</f>
        <v>0</v>
      </c>
      <c r="N1011" t="str">
        <f>IF(K1011&gt;L1011,"HIGH ZONE BIAS",IF(K1011&lt;L1011,"LOW ZONE BIAS","EQUILIBRIUM"))</f>
        <v>EQUILIBRIUM</v>
      </c>
    </row>
    <row r="1012">
      <c r="A1012">
        <v>26559</v>
      </c>
      <c r="B1012" t="str">
        <v>2026-02-03</v>
      </c>
      <c r="C1012" t="str">
        <v>Midday</v>
      </c>
      <c r="D1012">
        <v>33</v>
      </c>
      <c r="E1012" t="str">
        <f>IF(MOD(D1012,2)=0,"EVEN","ODD")</f>
        <v>ODD</v>
      </c>
      <c r="F1012" t="str">
        <f>IF(D1012&lt;=18,"LOW (1-18)","HIGH (19-36)")</f>
        <v>HIGH (19-36)</v>
      </c>
      <c r="G1012">
        <f>INT((D1012-1)/6)+1</f>
        <v>6</v>
      </c>
      <c r="H1012">
        <f>MOD(D1012-1,6)+1</f>
        <v>3</v>
      </c>
      <c r="I1012">
        <f>37-D1012</f>
        <v>4</v>
      </c>
      <c r="J1012">
        <f>ABS(D1012-D1013)</f>
        <v>1</v>
      </c>
      <c r="K1012">
        <f>AVERAGE(D1012:D1016)</f>
        <v>33</v>
      </c>
      <c r="L1012">
        <f>AVERAGE(D1012:D1031)</f>
        <v>33</v>
      </c>
      <c r="M1012">
        <f>K1012-L1012</f>
        <v>0</v>
      </c>
      <c r="N1012" t="str">
        <f>IF(K1012&gt;L1012,"HIGH ZONE BIAS",IF(K1012&lt;L1012,"LOW ZONE BIAS","EQUILIBRIUM"))</f>
        <v>EQUILIBRIUM</v>
      </c>
    </row>
    <row r="1013">
      <c r="A1013">
        <v>26558</v>
      </c>
      <c r="B1013" t="str">
        <v>2026-02-03</v>
      </c>
      <c r="C1013" t="str">
        <v>Morning</v>
      </c>
      <c r="D1013">
        <v>34</v>
      </c>
      <c r="E1013" t="str">
        <f>IF(MOD(D1013,2)=0,"EVEN","ODD")</f>
        <v>EVEN</v>
      </c>
      <c r="F1013" t="str">
        <f>IF(D1013&lt;=18,"LOW (1-18)","HIGH (19-36)")</f>
        <v>HIGH (19-36)</v>
      </c>
      <c r="G1013">
        <f>INT((D1013-1)/6)+1</f>
        <v>6</v>
      </c>
      <c r="H1013">
        <f>MOD(D1013-1,6)+1</f>
        <v>4</v>
      </c>
      <c r="I1013">
        <f>37-D1013</f>
        <v>3</v>
      </c>
      <c r="J1013">
        <f>ABS(D1013-D1014)</f>
        <v>3</v>
      </c>
      <c r="K1013">
        <f>AVERAGE(D1013:D1017)</f>
        <v>34</v>
      </c>
      <c r="L1013">
        <f>AVERAGE(D1013:D1032)</f>
        <v>34</v>
      </c>
      <c r="M1013">
        <f>K1013-L1013</f>
        <v>0</v>
      </c>
      <c r="N1013" t="str">
        <f>IF(K1013&gt;L1013,"HIGH ZONE BIAS",IF(K1013&lt;L1013,"LOW ZONE BIAS","EQUILIBRIUM"))</f>
        <v>EQUILIBRIUM</v>
      </c>
    </row>
    <row r="1014">
      <c r="A1014">
        <v>26557</v>
      </c>
      <c r="B1014" t="str">
        <v>2026-02-02</v>
      </c>
      <c r="C1014" t="str">
        <v>Evening</v>
      </c>
      <c r="D1014">
        <v>31</v>
      </c>
      <c r="E1014" t="str">
        <f>IF(MOD(D1014,2)=0,"EVEN","ODD")</f>
        <v>ODD</v>
      </c>
      <c r="F1014" t="str">
        <f>IF(D1014&lt;=18,"LOW (1-18)","HIGH (19-36)")</f>
        <v>HIGH (19-36)</v>
      </c>
      <c r="G1014">
        <f>INT((D1014-1)/6)+1</f>
        <v>6</v>
      </c>
      <c r="H1014">
        <f>MOD(D1014-1,6)+1</f>
        <v>1</v>
      </c>
      <c r="I1014">
        <f>37-D1014</f>
        <v>6</v>
      </c>
      <c r="J1014">
        <f>ABS(D1014-D1015)</f>
        <v>2</v>
      </c>
      <c r="K1014">
        <f>AVERAGE(D1014:D1018)</f>
        <v>31</v>
      </c>
      <c r="L1014">
        <f>AVERAGE(D1014:D1033)</f>
        <v>31</v>
      </c>
      <c r="M1014">
        <f>K1014-L1014</f>
        <v>0</v>
      </c>
      <c r="N1014" t="str">
        <f>IF(K1014&gt;L1014,"HIGH ZONE BIAS",IF(K1014&lt;L1014,"LOW ZONE BIAS","EQUILIBRIUM"))</f>
        <v>EQUILIBRIUM</v>
      </c>
    </row>
    <row r="1015">
      <c r="A1015">
        <v>26556</v>
      </c>
      <c r="B1015" t="str">
        <v>2026-02-02</v>
      </c>
      <c r="C1015" t="str">
        <v>Afternoon</v>
      </c>
      <c r="D1015">
        <v>29</v>
      </c>
      <c r="E1015" t="str">
        <f>IF(MOD(D1015,2)=0,"EVEN","ODD")</f>
        <v>ODD</v>
      </c>
      <c r="F1015" t="str">
        <f>IF(D1015&lt;=18,"LOW (1-18)","HIGH (19-36)")</f>
        <v>HIGH (19-36)</v>
      </c>
      <c r="G1015">
        <f>INT((D1015-1)/6)+1</f>
        <v>5</v>
      </c>
      <c r="H1015">
        <f>MOD(D1015-1,6)+1</f>
        <v>5</v>
      </c>
      <c r="I1015">
        <f>37-D1015</f>
        <v>8</v>
      </c>
      <c r="J1015">
        <f>ABS(D1015-D1016)</f>
        <v>4</v>
      </c>
      <c r="K1015">
        <f>AVERAGE(D1015:D1019)</f>
        <v>29</v>
      </c>
      <c r="L1015">
        <f>AVERAGE(D1015:D1034)</f>
        <v>29</v>
      </c>
      <c r="M1015">
        <f>K1015-L1015</f>
        <v>0</v>
      </c>
      <c r="N1015" t="str">
        <f>IF(K1015&gt;L1015,"HIGH ZONE BIAS",IF(K1015&lt;L1015,"LOW ZONE BIAS","EQUILIBRIUM"))</f>
        <v>EQUILIBRIUM</v>
      </c>
    </row>
    <row r="1016">
      <c r="A1016">
        <v>26555</v>
      </c>
      <c r="B1016" t="str">
        <v>2026-02-02</v>
      </c>
      <c r="C1016" t="str">
        <v>Midday</v>
      </c>
      <c r="D1016">
        <v>33</v>
      </c>
      <c r="E1016" t="str">
        <f>IF(MOD(D1016,2)=0,"EVEN","ODD")</f>
        <v>ODD</v>
      </c>
      <c r="F1016" t="str">
        <f>IF(D1016&lt;=18,"LOW (1-18)","HIGH (19-36)")</f>
        <v>HIGH (19-36)</v>
      </c>
      <c r="G1016">
        <f>INT((D1016-1)/6)+1</f>
        <v>6</v>
      </c>
      <c r="H1016">
        <f>MOD(D1016-1,6)+1</f>
        <v>3</v>
      </c>
      <c r="I1016">
        <f>37-D1016</f>
        <v>4</v>
      </c>
      <c r="J1016">
        <f>ABS(D1016-D1017)</f>
        <v>3</v>
      </c>
      <c r="K1016">
        <f>AVERAGE(D1016:D1020)</f>
        <v>33</v>
      </c>
      <c r="L1016">
        <f>AVERAGE(D1016:D1035)</f>
        <v>33</v>
      </c>
      <c r="M1016">
        <f>K1016-L1016</f>
        <v>0</v>
      </c>
      <c r="N1016" t="str">
        <f>IF(K1016&gt;L1016,"HIGH ZONE BIAS",IF(K1016&lt;L1016,"LOW ZONE BIAS","EQUILIBRIUM"))</f>
        <v>EQUILIBRIUM</v>
      </c>
    </row>
    <row r="1017">
      <c r="A1017">
        <v>26554</v>
      </c>
      <c r="B1017" t="str">
        <v>2026-02-02</v>
      </c>
      <c r="C1017" t="str">
        <v>Morning</v>
      </c>
      <c r="D1017">
        <v>30</v>
      </c>
      <c r="E1017" t="str">
        <f>IF(MOD(D1017,2)=0,"EVEN","ODD")</f>
        <v>EVEN</v>
      </c>
      <c r="F1017" t="str">
        <f>IF(D1017&lt;=18,"LOW (1-18)","HIGH (19-36)")</f>
        <v>HIGH (19-36)</v>
      </c>
      <c r="G1017">
        <f>INT((D1017-1)/6)+1</f>
        <v>5</v>
      </c>
      <c r="H1017">
        <f>MOD(D1017-1,6)+1</f>
        <v>6</v>
      </c>
      <c r="I1017">
        <f>37-D1017</f>
        <v>7</v>
      </c>
      <c r="J1017">
        <f>ABS(D1017-D1018)</f>
        <v>18</v>
      </c>
      <c r="K1017">
        <f>AVERAGE(D1017:D1021)</f>
        <v>30</v>
      </c>
      <c r="L1017">
        <f>AVERAGE(D1017:D1036)</f>
        <v>30</v>
      </c>
      <c r="M1017">
        <f>K1017-L1017</f>
        <v>0</v>
      </c>
      <c r="N1017" t="str">
        <f>IF(K1017&gt;L1017,"HIGH ZONE BIAS",IF(K1017&lt;L1017,"LOW ZONE BIAS","EQUILIBRIUM"))</f>
        <v>EQUILIBRIUM</v>
      </c>
    </row>
    <row r="1018">
      <c r="A1018">
        <v>26553</v>
      </c>
      <c r="B1018" t="str">
        <v>2026-01-31</v>
      </c>
      <c r="C1018" t="str">
        <v>Evening</v>
      </c>
      <c r="D1018">
        <v>12</v>
      </c>
      <c r="E1018" t="str">
        <f>IF(MOD(D1018,2)=0,"EVEN","ODD")</f>
        <v>EVEN</v>
      </c>
      <c r="F1018" t="str">
        <f>IF(D1018&lt;=18,"LOW (1-18)","HIGH (19-36)")</f>
        <v>LOW (1-18)</v>
      </c>
      <c r="G1018">
        <f>INT((D1018-1)/6)+1</f>
        <v>2</v>
      </c>
      <c r="H1018">
        <f>MOD(D1018-1,6)+1</f>
        <v>6</v>
      </c>
      <c r="I1018">
        <f>37-D1018</f>
        <v>25</v>
      </c>
      <c r="J1018">
        <f>ABS(D1018-D1019)</f>
        <v>11</v>
      </c>
      <c r="K1018">
        <f>AVERAGE(D1018:D1022)</f>
        <v>12</v>
      </c>
      <c r="L1018">
        <f>AVERAGE(D1018:D1037)</f>
        <v>12</v>
      </c>
      <c r="M1018">
        <f>K1018-L1018</f>
        <v>0</v>
      </c>
      <c r="N1018" t="str">
        <f>IF(K1018&gt;L1018,"HIGH ZONE BIAS",IF(K1018&lt;L1018,"LOW ZONE BIAS","EQUILIBRIUM"))</f>
        <v>EQUILIBRIUM</v>
      </c>
    </row>
    <row r="1019">
      <c r="A1019">
        <v>26552</v>
      </c>
      <c r="B1019" t="str">
        <v>2026-01-31</v>
      </c>
      <c r="C1019" t="str">
        <v>Afternoon</v>
      </c>
      <c r="D1019">
        <v>23</v>
      </c>
      <c r="E1019" t="str">
        <f>IF(MOD(D1019,2)=0,"EVEN","ODD")</f>
        <v>ODD</v>
      </c>
      <c r="F1019" t="str">
        <f>IF(D1019&lt;=18,"LOW (1-18)","HIGH (19-36)")</f>
        <v>HIGH (19-36)</v>
      </c>
      <c r="G1019">
        <f>INT((D1019-1)/6)+1</f>
        <v>4</v>
      </c>
      <c r="H1019">
        <f>MOD(D1019-1,6)+1</f>
        <v>5</v>
      </c>
      <c r="I1019">
        <f>37-D1019</f>
        <v>14</v>
      </c>
      <c r="J1019">
        <f>ABS(D1019-D1020)</f>
        <v>3</v>
      </c>
      <c r="K1019">
        <f>AVERAGE(D1019:D1023)</f>
        <v>23</v>
      </c>
      <c r="L1019">
        <f>AVERAGE(D1019:D1038)</f>
        <v>23</v>
      </c>
      <c r="M1019">
        <f>K1019-L1019</f>
        <v>0</v>
      </c>
      <c r="N1019" t="str">
        <f>IF(K1019&gt;L1019,"HIGH ZONE BIAS",IF(K1019&lt;L1019,"LOW ZONE BIAS","EQUILIBRIUM"))</f>
        <v>EQUILIBRIUM</v>
      </c>
    </row>
    <row r="1020">
      <c r="A1020">
        <v>26551</v>
      </c>
      <c r="B1020" t="str">
        <v>2026-01-31</v>
      </c>
      <c r="C1020" t="str">
        <v>Midday</v>
      </c>
      <c r="D1020">
        <v>26</v>
      </c>
      <c r="E1020" t="str">
        <f>IF(MOD(D1020,2)=0,"EVEN","ODD")</f>
        <v>EVEN</v>
      </c>
      <c r="F1020" t="str">
        <f>IF(D1020&lt;=18,"LOW (1-18)","HIGH (19-36)")</f>
        <v>HIGH (19-36)</v>
      </c>
      <c r="G1020">
        <f>INT((D1020-1)/6)+1</f>
        <v>5</v>
      </c>
      <c r="H1020">
        <f>MOD(D1020-1,6)+1</f>
        <v>2</v>
      </c>
      <c r="I1020">
        <f>37-D1020</f>
        <v>11</v>
      </c>
      <c r="J1020">
        <f>ABS(D1020-D1021)</f>
        <v>17</v>
      </c>
      <c r="K1020">
        <f>AVERAGE(D1020:D1024)</f>
        <v>26</v>
      </c>
      <c r="L1020">
        <f>AVERAGE(D1020:D1039)</f>
        <v>26</v>
      </c>
      <c r="M1020">
        <f>K1020-L1020</f>
        <v>0</v>
      </c>
      <c r="N1020" t="str">
        <f>IF(K1020&gt;L1020,"HIGH ZONE BIAS",IF(K1020&lt;L1020,"LOW ZONE BIAS","EQUILIBRIUM"))</f>
        <v>EQUILIBRIUM</v>
      </c>
    </row>
    <row r="1021">
      <c r="A1021">
        <v>26550</v>
      </c>
      <c r="B1021" t="str">
        <v>2026-01-31</v>
      </c>
      <c r="C1021" t="str">
        <v>Morning</v>
      </c>
      <c r="D1021">
        <v>9</v>
      </c>
      <c r="E1021" t="str">
        <f>IF(MOD(D1021,2)=0,"EVEN","ODD")</f>
        <v>ODD</v>
      </c>
      <c r="F1021" t="str">
        <f>IF(D1021&lt;=18,"LOW (1-18)","HIGH (19-36)")</f>
        <v>LOW (1-18)</v>
      </c>
      <c r="G1021">
        <f>INT((D1021-1)/6)+1</f>
        <v>2</v>
      </c>
      <c r="H1021">
        <f>MOD(D1021-1,6)+1</f>
        <v>3</v>
      </c>
      <c r="I1021">
        <f>37-D1021</f>
        <v>28</v>
      </c>
      <c r="J1021">
        <f>ABS(D1021-D1022)</f>
        <v>2</v>
      </c>
      <c r="K1021">
        <f>AVERAGE(D1021:D1025)</f>
        <v>9</v>
      </c>
      <c r="L1021">
        <f>AVERAGE(D1021:D1040)</f>
        <v>9</v>
      </c>
      <c r="M1021">
        <f>K1021-L1021</f>
        <v>0</v>
      </c>
      <c r="N1021" t="str">
        <f>IF(K1021&gt;L1021,"HIGH ZONE BIAS",IF(K1021&lt;L1021,"LOW ZONE BIAS","EQUILIBRIUM"))</f>
        <v>EQUILIBRIUM</v>
      </c>
    </row>
    <row r="1022">
      <c r="A1022">
        <v>26549</v>
      </c>
      <c r="B1022" t="str">
        <v>2026-01-30</v>
      </c>
      <c r="C1022" t="str">
        <v>Evening</v>
      </c>
      <c r="D1022">
        <v>11</v>
      </c>
      <c r="E1022" t="str">
        <f>IF(MOD(D1022,2)=0,"EVEN","ODD")</f>
        <v>ODD</v>
      </c>
      <c r="F1022" t="str">
        <f>IF(D1022&lt;=18,"LOW (1-18)","HIGH (19-36)")</f>
        <v>LOW (1-18)</v>
      </c>
      <c r="G1022">
        <f>INT((D1022-1)/6)+1</f>
        <v>2</v>
      </c>
      <c r="H1022">
        <f>MOD(D1022-1,6)+1</f>
        <v>5</v>
      </c>
      <c r="I1022">
        <f>37-D1022</f>
        <v>26</v>
      </c>
      <c r="J1022">
        <f>ABS(D1022-D1023)</f>
        <v>4</v>
      </c>
      <c r="K1022">
        <f>AVERAGE(D1022:D1026)</f>
        <v>11</v>
      </c>
      <c r="L1022">
        <f>AVERAGE(D1022:D1041)</f>
        <v>11</v>
      </c>
      <c r="M1022">
        <f>K1022-L1022</f>
        <v>0</v>
      </c>
      <c r="N1022" t="str">
        <f>IF(K1022&gt;L1022,"HIGH ZONE BIAS",IF(K1022&lt;L1022,"LOW ZONE BIAS","EQUILIBRIUM"))</f>
        <v>EQUILIBRIUM</v>
      </c>
    </row>
    <row r="1023">
      <c r="A1023">
        <v>26548</v>
      </c>
      <c r="B1023" t="str">
        <v>2026-01-30</v>
      </c>
      <c r="C1023" t="str">
        <v>Afternoon</v>
      </c>
      <c r="D1023">
        <v>15</v>
      </c>
      <c r="E1023" t="str">
        <f>IF(MOD(D1023,2)=0,"EVEN","ODD")</f>
        <v>ODD</v>
      </c>
      <c r="F1023" t="str">
        <f>IF(D1023&lt;=18,"LOW (1-18)","HIGH (19-36)")</f>
        <v>LOW (1-18)</v>
      </c>
      <c r="G1023">
        <f>INT((D1023-1)/6)+1</f>
        <v>3</v>
      </c>
      <c r="H1023">
        <f>MOD(D1023-1,6)+1</f>
        <v>3</v>
      </c>
      <c r="I1023">
        <f>37-D1023</f>
        <v>22</v>
      </c>
      <c r="J1023">
        <f>ABS(D1023-D1024)</f>
        <v>6</v>
      </c>
      <c r="K1023">
        <f>AVERAGE(D1023:D1027)</f>
        <v>15</v>
      </c>
      <c r="L1023">
        <f>AVERAGE(D1023:D1042)</f>
        <v>15</v>
      </c>
      <c r="M1023">
        <f>K1023-L1023</f>
        <v>0</v>
      </c>
      <c r="N1023" t="str">
        <f>IF(K1023&gt;L1023,"HIGH ZONE BIAS",IF(K1023&lt;L1023,"LOW ZONE BIAS","EQUILIBRIUM"))</f>
        <v>EQUILIBRIUM</v>
      </c>
    </row>
    <row r="1024">
      <c r="A1024">
        <v>26547</v>
      </c>
      <c r="B1024" t="str">
        <v>2026-01-30</v>
      </c>
      <c r="C1024" t="str">
        <v>Midday</v>
      </c>
      <c r="D1024">
        <v>21</v>
      </c>
      <c r="E1024" t="str">
        <f>IF(MOD(D1024,2)=0,"EVEN","ODD")</f>
        <v>ODD</v>
      </c>
      <c r="F1024" t="str">
        <f>IF(D1024&lt;=18,"LOW (1-18)","HIGH (19-36)")</f>
        <v>HIGH (19-36)</v>
      </c>
      <c r="G1024">
        <f>INT((D1024-1)/6)+1</f>
        <v>4</v>
      </c>
      <c r="H1024">
        <f>MOD(D1024-1,6)+1</f>
        <v>3</v>
      </c>
      <c r="I1024">
        <f>37-D1024</f>
        <v>16</v>
      </c>
      <c r="J1024">
        <f>ABS(D1024-D1025)</f>
        <v>18</v>
      </c>
      <c r="K1024">
        <f>AVERAGE(D1024:D1028)</f>
        <v>21</v>
      </c>
      <c r="L1024">
        <f>AVERAGE(D1024:D1043)</f>
        <v>21</v>
      </c>
      <c r="M1024">
        <f>K1024-L1024</f>
        <v>0</v>
      </c>
      <c r="N1024" t="str">
        <f>IF(K1024&gt;L1024,"HIGH ZONE BIAS",IF(K1024&lt;L1024,"LOW ZONE BIAS","EQUILIBRIUM"))</f>
        <v>EQUILIBRIUM</v>
      </c>
    </row>
    <row r="1025">
      <c r="A1025">
        <v>26546</v>
      </c>
      <c r="B1025" t="str">
        <v>2026-01-30</v>
      </c>
      <c r="C1025" t="str">
        <v>Morning</v>
      </c>
      <c r="D1025">
        <v>3</v>
      </c>
      <c r="E1025" t="str">
        <f>IF(MOD(D1025,2)=0,"EVEN","ODD")</f>
        <v>ODD</v>
      </c>
      <c r="F1025" t="str">
        <f>IF(D1025&lt;=18,"LOW (1-18)","HIGH (19-36)")</f>
        <v>LOW (1-18)</v>
      </c>
      <c r="G1025">
        <f>INT((D1025-1)/6)+1</f>
        <v>1</v>
      </c>
      <c r="H1025">
        <f>MOD(D1025-1,6)+1</f>
        <v>3</v>
      </c>
      <c r="I1025">
        <f>37-D1025</f>
        <v>34</v>
      </c>
      <c r="J1025">
        <f>ABS(D1025-D1026)</f>
        <v>15</v>
      </c>
      <c r="K1025">
        <f>AVERAGE(D1025:D1029)</f>
        <v>3</v>
      </c>
      <c r="L1025">
        <f>AVERAGE(D1025:D1044)</f>
        <v>3</v>
      </c>
      <c r="M1025">
        <f>K1025-L1025</f>
        <v>0</v>
      </c>
      <c r="N1025" t="str">
        <f>IF(K1025&gt;L1025,"HIGH ZONE BIAS",IF(K1025&lt;L1025,"LOW ZONE BIAS","EQUILIBRIUM"))</f>
        <v>EQUILIBRIUM</v>
      </c>
    </row>
    <row r="1026">
      <c r="A1026">
        <v>26545</v>
      </c>
      <c r="B1026" t="str">
        <v>2026-01-29</v>
      </c>
      <c r="C1026" t="str">
        <v>Evening</v>
      </c>
      <c r="D1026">
        <v>18</v>
      </c>
      <c r="E1026" t="str">
        <f>IF(MOD(D1026,2)=0,"EVEN","ODD")</f>
        <v>EVEN</v>
      </c>
      <c r="F1026" t="str">
        <f>IF(D1026&lt;=18,"LOW (1-18)","HIGH (19-36)")</f>
        <v>LOW (1-18)</v>
      </c>
      <c r="G1026">
        <f>INT((D1026-1)/6)+1</f>
        <v>3</v>
      </c>
      <c r="H1026">
        <f>MOD(D1026-1,6)+1</f>
        <v>6</v>
      </c>
      <c r="I1026">
        <f>37-D1026</f>
        <v>19</v>
      </c>
      <c r="J1026">
        <f>ABS(D1026-D1027)</f>
        <v>12</v>
      </c>
      <c r="K1026">
        <f>AVERAGE(D1026:D1030)</f>
        <v>18</v>
      </c>
      <c r="L1026">
        <f>AVERAGE(D1026:D1045)</f>
        <v>18</v>
      </c>
      <c r="M1026">
        <f>K1026-L1026</f>
        <v>0</v>
      </c>
      <c r="N1026" t="str">
        <f>IF(K1026&gt;L1026,"HIGH ZONE BIAS",IF(K1026&lt;L1026,"LOW ZONE BIAS","EQUILIBRIUM"))</f>
        <v>EQUILIBRIUM</v>
      </c>
    </row>
    <row r="1027">
      <c r="A1027">
        <v>26544</v>
      </c>
      <c r="B1027" t="str">
        <v>2026-01-29</v>
      </c>
      <c r="C1027" t="str">
        <v>Afternoon</v>
      </c>
      <c r="D1027">
        <v>6</v>
      </c>
      <c r="E1027" t="str">
        <f>IF(MOD(D1027,2)=0,"EVEN","ODD")</f>
        <v>EVEN</v>
      </c>
      <c r="F1027" t="str">
        <f>IF(D1027&lt;=18,"LOW (1-18)","HIGH (19-36)")</f>
        <v>LOW (1-18)</v>
      </c>
      <c r="G1027">
        <f>INT((D1027-1)/6)+1</f>
        <v>1</v>
      </c>
      <c r="H1027">
        <f>MOD(D1027-1,6)+1</f>
        <v>6</v>
      </c>
      <c r="I1027">
        <f>37-D1027</f>
        <v>31</v>
      </c>
      <c r="J1027">
        <f>ABS(D1027-D1028)</f>
        <v>30</v>
      </c>
      <c r="K1027">
        <f>AVERAGE(D1027:D1031)</f>
        <v>6</v>
      </c>
      <c r="L1027">
        <f>AVERAGE(D1027:D1046)</f>
        <v>6</v>
      </c>
      <c r="M1027">
        <f>K1027-L1027</f>
        <v>0</v>
      </c>
      <c r="N1027" t="str">
        <f>IF(K1027&gt;L1027,"HIGH ZONE BIAS",IF(K1027&lt;L1027,"LOW ZONE BIAS","EQUILIBRIUM"))</f>
        <v>EQUILIBRIUM</v>
      </c>
    </row>
    <row r="1028">
      <c r="A1028">
        <v>26543</v>
      </c>
      <c r="B1028" t="str">
        <v>2026-01-29</v>
      </c>
      <c r="C1028" t="str">
        <v>Midday</v>
      </c>
      <c r="D1028">
        <v>36</v>
      </c>
      <c r="E1028" t="str">
        <f>IF(MOD(D1028,2)=0,"EVEN","ODD")</f>
        <v>EVEN</v>
      </c>
      <c r="F1028" t="str">
        <f>IF(D1028&lt;=18,"LOW (1-18)","HIGH (19-36)")</f>
        <v>HIGH (19-36)</v>
      </c>
      <c r="G1028">
        <f>INT((D1028-1)/6)+1</f>
        <v>6</v>
      </c>
      <c r="H1028">
        <f>MOD(D1028-1,6)+1</f>
        <v>6</v>
      </c>
      <c r="I1028">
        <f>37-D1028</f>
        <v>1</v>
      </c>
      <c r="J1028">
        <f>ABS(D1028-D1029)</f>
        <v>32</v>
      </c>
      <c r="K1028">
        <f>AVERAGE(D1028:D1032)</f>
        <v>36</v>
      </c>
      <c r="L1028">
        <f>AVERAGE(D1028:D1047)</f>
        <v>36</v>
      </c>
      <c r="M1028">
        <f>K1028-L1028</f>
        <v>0</v>
      </c>
      <c r="N1028" t="str">
        <f>IF(K1028&gt;L1028,"HIGH ZONE BIAS",IF(K1028&lt;L1028,"LOW ZONE BIAS","EQUILIBRIUM"))</f>
        <v>EQUILIBRIUM</v>
      </c>
    </row>
    <row r="1029">
      <c r="A1029">
        <v>26542</v>
      </c>
      <c r="B1029" t="str">
        <v>2026-01-29</v>
      </c>
      <c r="C1029" t="str">
        <v>Morning</v>
      </c>
      <c r="D1029">
        <v>4</v>
      </c>
      <c r="E1029" t="str">
        <f>IF(MOD(D1029,2)=0,"EVEN","ODD")</f>
        <v>EVEN</v>
      </c>
      <c r="F1029" t="str">
        <f>IF(D1029&lt;=18,"LOW (1-18)","HIGH (19-36)")</f>
        <v>LOW (1-18)</v>
      </c>
      <c r="G1029">
        <f>INT((D1029-1)/6)+1</f>
        <v>1</v>
      </c>
      <c r="H1029">
        <f>MOD(D1029-1,6)+1</f>
        <v>4</v>
      </c>
      <c r="I1029">
        <f>37-D1029</f>
        <v>33</v>
      </c>
      <c r="J1029">
        <f>ABS(D1029-D1030)</f>
        <v>7</v>
      </c>
      <c r="K1029">
        <f>AVERAGE(D1029:D1033)</f>
        <v>4</v>
      </c>
      <c r="L1029">
        <f>AVERAGE(D1029:D1048)</f>
        <v>4</v>
      </c>
      <c r="M1029">
        <f>K1029-L1029</f>
        <v>0</v>
      </c>
      <c r="N1029" t="str">
        <f>IF(K1029&gt;L1029,"HIGH ZONE BIAS",IF(K1029&lt;L1029,"LOW ZONE BIAS","EQUILIBRIUM"))</f>
        <v>EQUILIBRIUM</v>
      </c>
    </row>
    <row r="1030">
      <c r="A1030">
        <v>26541</v>
      </c>
      <c r="B1030" t="str">
        <v>2026-01-28</v>
      </c>
      <c r="C1030" t="str">
        <v>Evening</v>
      </c>
      <c r="D1030">
        <v>11</v>
      </c>
      <c r="E1030" t="str">
        <f>IF(MOD(D1030,2)=0,"EVEN","ODD")</f>
        <v>ODD</v>
      </c>
      <c r="F1030" t="str">
        <f>IF(D1030&lt;=18,"LOW (1-18)","HIGH (19-36)")</f>
        <v>LOW (1-18)</v>
      </c>
      <c r="G1030">
        <f>INT((D1030-1)/6)+1</f>
        <v>2</v>
      </c>
      <c r="H1030">
        <f>MOD(D1030-1,6)+1</f>
        <v>5</v>
      </c>
      <c r="I1030">
        <f>37-D1030</f>
        <v>26</v>
      </c>
      <c r="J1030">
        <f>ABS(D1030-D1031)</f>
        <v>2</v>
      </c>
      <c r="K1030">
        <f>AVERAGE(D1030:D1034)</f>
        <v>11</v>
      </c>
      <c r="L1030">
        <f>AVERAGE(D1030:D1049)</f>
        <v>11</v>
      </c>
      <c r="M1030">
        <f>K1030-L1030</f>
        <v>0</v>
      </c>
      <c r="N1030" t="str">
        <f>IF(K1030&gt;L1030,"HIGH ZONE BIAS",IF(K1030&lt;L1030,"LOW ZONE BIAS","EQUILIBRIUM"))</f>
        <v>EQUILIBRIUM</v>
      </c>
    </row>
    <row r="1031">
      <c r="A1031">
        <v>26540</v>
      </c>
      <c r="B1031" t="str">
        <v>2026-01-28</v>
      </c>
      <c r="C1031" t="str">
        <v>Afternoon</v>
      </c>
      <c r="D1031">
        <v>13</v>
      </c>
      <c r="E1031" t="str">
        <f>IF(MOD(D1031,2)=0,"EVEN","ODD")</f>
        <v>ODD</v>
      </c>
      <c r="F1031" t="str">
        <f>IF(D1031&lt;=18,"LOW (1-18)","HIGH (19-36)")</f>
        <v>LOW (1-18)</v>
      </c>
      <c r="G1031">
        <f>INT((D1031-1)/6)+1</f>
        <v>3</v>
      </c>
      <c r="H1031">
        <f>MOD(D1031-1,6)+1</f>
        <v>1</v>
      </c>
      <c r="I1031">
        <f>37-D1031</f>
        <v>24</v>
      </c>
      <c r="J1031">
        <f>ABS(D1031-D1032)</f>
        <v>8</v>
      </c>
      <c r="K1031">
        <f>AVERAGE(D1031:D1035)</f>
        <v>13</v>
      </c>
      <c r="L1031">
        <f>AVERAGE(D1031:D1050)</f>
        <v>13</v>
      </c>
      <c r="M1031">
        <f>K1031-L1031</f>
        <v>0</v>
      </c>
      <c r="N1031" t="str">
        <f>IF(K1031&gt;L1031,"HIGH ZONE BIAS",IF(K1031&lt;L1031,"LOW ZONE BIAS","EQUILIBRIUM"))</f>
        <v>EQUILIBRIUM</v>
      </c>
    </row>
    <row r="1032">
      <c r="A1032">
        <v>26539</v>
      </c>
      <c r="B1032" t="str">
        <v>2026-01-28</v>
      </c>
      <c r="C1032" t="str">
        <v>Midday</v>
      </c>
      <c r="D1032">
        <v>21</v>
      </c>
      <c r="E1032" t="str">
        <f>IF(MOD(D1032,2)=0,"EVEN","ODD")</f>
        <v>ODD</v>
      </c>
      <c r="F1032" t="str">
        <f>IF(D1032&lt;=18,"LOW (1-18)","HIGH (19-36)")</f>
        <v>HIGH (19-36)</v>
      </c>
      <c r="G1032">
        <f>INT((D1032-1)/6)+1</f>
        <v>4</v>
      </c>
      <c r="H1032">
        <f>MOD(D1032-1,6)+1</f>
        <v>3</v>
      </c>
      <c r="I1032">
        <f>37-D1032</f>
        <v>16</v>
      </c>
      <c r="J1032">
        <f>ABS(D1032-D1033)</f>
        <v>9</v>
      </c>
      <c r="K1032">
        <f>AVERAGE(D1032:D1036)</f>
        <v>21</v>
      </c>
      <c r="L1032">
        <f>AVERAGE(D1032:D1051)</f>
        <v>21</v>
      </c>
      <c r="M1032">
        <f>K1032-L1032</f>
        <v>0</v>
      </c>
      <c r="N1032" t="str">
        <f>IF(K1032&gt;L1032,"HIGH ZONE BIAS",IF(K1032&lt;L1032,"LOW ZONE BIAS","EQUILIBRIUM"))</f>
        <v>EQUILIBRIUM</v>
      </c>
    </row>
    <row r="1033">
      <c r="A1033">
        <v>26538</v>
      </c>
      <c r="B1033" t="str">
        <v>2026-01-28</v>
      </c>
      <c r="C1033" t="str">
        <v>Morning</v>
      </c>
      <c r="D1033">
        <v>30</v>
      </c>
      <c r="E1033" t="str">
        <f>IF(MOD(D1033,2)=0,"EVEN","ODD")</f>
        <v>EVEN</v>
      </c>
      <c r="F1033" t="str">
        <f>IF(D1033&lt;=18,"LOW (1-18)","HIGH (19-36)")</f>
        <v>HIGH (19-36)</v>
      </c>
      <c r="G1033">
        <f>INT((D1033-1)/6)+1</f>
        <v>5</v>
      </c>
      <c r="H1033">
        <f>MOD(D1033-1,6)+1</f>
        <v>6</v>
      </c>
      <c r="I1033">
        <f>37-D1033</f>
        <v>7</v>
      </c>
      <c r="J1033">
        <f>ABS(D1033-D1034)</f>
        <v>5</v>
      </c>
      <c r="K1033">
        <f>AVERAGE(D1033:D1037)</f>
        <v>30</v>
      </c>
      <c r="L1033">
        <f>AVERAGE(D1033:D1052)</f>
        <v>30</v>
      </c>
      <c r="M1033">
        <f>K1033-L1033</f>
        <v>0</v>
      </c>
      <c r="N1033" t="str">
        <f>IF(K1033&gt;L1033,"HIGH ZONE BIAS",IF(K1033&lt;L1033,"LOW ZONE BIAS","EQUILIBRIUM"))</f>
        <v>EQUILIBRIUM</v>
      </c>
    </row>
    <row r="1034">
      <c r="A1034">
        <v>26537</v>
      </c>
      <c r="B1034" t="str">
        <v>2026-01-27</v>
      </c>
      <c r="C1034" t="str">
        <v>Evening</v>
      </c>
      <c r="D1034">
        <v>25</v>
      </c>
      <c r="E1034" t="str">
        <f>IF(MOD(D1034,2)=0,"EVEN","ODD")</f>
        <v>ODD</v>
      </c>
      <c r="F1034" t="str">
        <f>IF(D1034&lt;=18,"LOW (1-18)","HIGH (19-36)")</f>
        <v>HIGH (19-36)</v>
      </c>
      <c r="G1034">
        <f>INT((D1034-1)/6)+1</f>
        <v>5</v>
      </c>
      <c r="H1034">
        <f>MOD(D1034-1,6)+1</f>
        <v>1</v>
      </c>
      <c r="I1034">
        <f>37-D1034</f>
        <v>12</v>
      </c>
      <c r="J1034">
        <f>ABS(D1034-D1035)</f>
        <v>10</v>
      </c>
      <c r="K1034">
        <f>AVERAGE(D1034:D1038)</f>
        <v>25</v>
      </c>
      <c r="L1034">
        <f>AVERAGE(D1034:D1053)</f>
        <v>25</v>
      </c>
      <c r="M1034">
        <f>K1034-L1034</f>
        <v>0</v>
      </c>
      <c r="N1034" t="str">
        <f>IF(K1034&gt;L1034,"HIGH ZONE BIAS",IF(K1034&lt;L1034,"LOW ZONE BIAS","EQUILIBRIUM"))</f>
        <v>EQUILIBRIUM</v>
      </c>
    </row>
    <row r="1035">
      <c r="A1035">
        <v>26536</v>
      </c>
      <c r="B1035" t="str">
        <v>2026-01-27</v>
      </c>
      <c r="C1035" t="str">
        <v>Afternoon</v>
      </c>
      <c r="D1035">
        <v>15</v>
      </c>
      <c r="E1035" t="str">
        <f>IF(MOD(D1035,2)=0,"EVEN","ODD")</f>
        <v>ODD</v>
      </c>
      <c r="F1035" t="str">
        <f>IF(D1035&lt;=18,"LOW (1-18)","HIGH (19-36)")</f>
        <v>LOW (1-18)</v>
      </c>
      <c r="G1035">
        <f>INT((D1035-1)/6)+1</f>
        <v>3</v>
      </c>
      <c r="H1035">
        <f>MOD(D1035-1,6)+1</f>
        <v>3</v>
      </c>
      <c r="I1035">
        <f>37-D1035</f>
        <v>22</v>
      </c>
      <c r="J1035">
        <f>ABS(D1035-D1036)</f>
        <v>9</v>
      </c>
      <c r="K1035">
        <f>AVERAGE(D1035:D1039)</f>
        <v>15</v>
      </c>
      <c r="L1035">
        <f>AVERAGE(D1035:D1054)</f>
        <v>15</v>
      </c>
      <c r="M1035">
        <f>K1035-L1035</f>
        <v>0</v>
      </c>
      <c r="N1035" t="str">
        <f>IF(K1035&gt;L1035,"HIGH ZONE BIAS",IF(K1035&lt;L1035,"LOW ZONE BIAS","EQUILIBRIUM"))</f>
        <v>EQUILIBRIUM</v>
      </c>
    </row>
    <row r="1036">
      <c r="A1036">
        <v>26535</v>
      </c>
      <c r="B1036" t="str">
        <v>2026-01-27</v>
      </c>
      <c r="C1036" t="str">
        <v>Midday</v>
      </c>
      <c r="D1036">
        <v>24</v>
      </c>
      <c r="E1036" t="str">
        <f>IF(MOD(D1036,2)=0,"EVEN","ODD")</f>
        <v>EVEN</v>
      </c>
      <c r="F1036" t="str">
        <f>IF(D1036&lt;=18,"LOW (1-18)","HIGH (19-36)")</f>
        <v>HIGH (19-36)</v>
      </c>
      <c r="G1036">
        <f>INT((D1036-1)/6)+1</f>
        <v>4</v>
      </c>
      <c r="H1036">
        <f>MOD(D1036-1,6)+1</f>
        <v>6</v>
      </c>
      <c r="I1036">
        <f>37-D1036</f>
        <v>13</v>
      </c>
      <c r="J1036">
        <f>ABS(D1036-D1037)</f>
        <v>2</v>
      </c>
      <c r="K1036">
        <f>AVERAGE(D1036:D1040)</f>
        <v>24</v>
      </c>
      <c r="L1036">
        <f>AVERAGE(D1036:D1055)</f>
        <v>24</v>
      </c>
      <c r="M1036">
        <f>K1036-L1036</f>
        <v>0</v>
      </c>
      <c r="N1036" t="str">
        <f>IF(K1036&gt;L1036,"HIGH ZONE BIAS",IF(K1036&lt;L1036,"LOW ZONE BIAS","EQUILIBRIUM"))</f>
        <v>EQUILIBRIUM</v>
      </c>
    </row>
    <row r="1037">
      <c r="A1037">
        <v>26534</v>
      </c>
      <c r="B1037" t="str">
        <v>2026-01-27</v>
      </c>
      <c r="C1037" t="str">
        <v>Morning</v>
      </c>
      <c r="D1037">
        <v>26</v>
      </c>
      <c r="E1037" t="str">
        <f>IF(MOD(D1037,2)=0,"EVEN","ODD")</f>
        <v>EVEN</v>
      </c>
      <c r="F1037" t="str">
        <f>IF(D1037&lt;=18,"LOW (1-18)","HIGH (19-36)")</f>
        <v>HIGH (19-36)</v>
      </c>
      <c r="G1037">
        <f>INT((D1037-1)/6)+1</f>
        <v>5</v>
      </c>
      <c r="H1037">
        <f>MOD(D1037-1,6)+1</f>
        <v>2</v>
      </c>
      <c r="I1037">
        <f>37-D1037</f>
        <v>11</v>
      </c>
      <c r="J1037">
        <f>ABS(D1037-D1038)</f>
        <v>10</v>
      </c>
      <c r="K1037">
        <f>AVERAGE(D1037:D1041)</f>
        <v>26</v>
      </c>
      <c r="L1037">
        <f>AVERAGE(D1037:D1056)</f>
        <v>26</v>
      </c>
      <c r="M1037">
        <f>K1037-L1037</f>
        <v>0</v>
      </c>
      <c r="N1037" t="str">
        <f>IF(K1037&gt;L1037,"HIGH ZONE BIAS",IF(K1037&lt;L1037,"LOW ZONE BIAS","EQUILIBRIUM"))</f>
        <v>EQUILIBRIUM</v>
      </c>
    </row>
    <row r="1038">
      <c r="A1038">
        <v>26533</v>
      </c>
      <c r="B1038" t="str">
        <v>2026-01-26</v>
      </c>
      <c r="C1038" t="str">
        <v>Evening</v>
      </c>
      <c r="D1038">
        <v>36</v>
      </c>
      <c r="E1038" t="str">
        <f>IF(MOD(D1038,2)=0,"EVEN","ODD")</f>
        <v>EVEN</v>
      </c>
      <c r="F1038" t="str">
        <f>IF(D1038&lt;=18,"LOW (1-18)","HIGH (19-36)")</f>
        <v>HIGH (19-36)</v>
      </c>
      <c r="G1038">
        <f>INT((D1038-1)/6)+1</f>
        <v>6</v>
      </c>
      <c r="H1038">
        <f>MOD(D1038-1,6)+1</f>
        <v>6</v>
      </c>
      <c r="I1038">
        <f>37-D1038</f>
        <v>1</v>
      </c>
      <c r="J1038">
        <f>ABS(D1038-D1039)</f>
        <v>11</v>
      </c>
      <c r="K1038">
        <f>AVERAGE(D1038:D1042)</f>
        <v>36</v>
      </c>
      <c r="L1038">
        <f>AVERAGE(D1038:D1057)</f>
        <v>36</v>
      </c>
      <c r="M1038">
        <f>K1038-L1038</f>
        <v>0</v>
      </c>
      <c r="N1038" t="str">
        <f>IF(K1038&gt;L1038,"HIGH ZONE BIAS",IF(K1038&lt;L1038,"LOW ZONE BIAS","EQUILIBRIUM"))</f>
        <v>EQUILIBRIUM</v>
      </c>
    </row>
    <row r="1039">
      <c r="A1039">
        <v>26532</v>
      </c>
      <c r="B1039" t="str">
        <v>2026-01-26</v>
      </c>
      <c r="C1039" t="str">
        <v>Afternoon</v>
      </c>
      <c r="D1039">
        <v>25</v>
      </c>
      <c r="E1039" t="str">
        <f>IF(MOD(D1039,2)=0,"EVEN","ODD")</f>
        <v>ODD</v>
      </c>
      <c r="F1039" t="str">
        <f>IF(D1039&lt;=18,"LOW (1-18)","HIGH (19-36)")</f>
        <v>HIGH (19-36)</v>
      </c>
      <c r="G1039">
        <f>INT((D1039-1)/6)+1</f>
        <v>5</v>
      </c>
      <c r="H1039">
        <f>MOD(D1039-1,6)+1</f>
        <v>1</v>
      </c>
      <c r="I1039">
        <f>37-D1039</f>
        <v>12</v>
      </c>
      <c r="J1039">
        <f>ABS(D1039-D1040)</f>
        <v>1</v>
      </c>
      <c r="K1039">
        <f>AVERAGE(D1039:D1043)</f>
        <v>25</v>
      </c>
      <c r="L1039">
        <f>AVERAGE(D1039:D1058)</f>
        <v>25</v>
      </c>
      <c r="M1039">
        <f>K1039-L1039</f>
        <v>0</v>
      </c>
      <c r="N1039" t="str">
        <f>IF(K1039&gt;L1039,"HIGH ZONE BIAS",IF(K1039&lt;L1039,"LOW ZONE BIAS","EQUILIBRIUM"))</f>
        <v>EQUILIBRIUM</v>
      </c>
    </row>
    <row r="1040">
      <c r="A1040">
        <v>26531</v>
      </c>
      <c r="B1040" t="str">
        <v>2026-01-26</v>
      </c>
      <c r="C1040" t="str">
        <v>Midday</v>
      </c>
      <c r="D1040">
        <v>24</v>
      </c>
      <c r="E1040" t="str">
        <f>IF(MOD(D1040,2)=0,"EVEN","ODD")</f>
        <v>EVEN</v>
      </c>
      <c r="F1040" t="str">
        <f>IF(D1040&lt;=18,"LOW (1-18)","HIGH (19-36)")</f>
        <v>HIGH (19-36)</v>
      </c>
      <c r="G1040">
        <f>INT((D1040-1)/6)+1</f>
        <v>4</v>
      </c>
      <c r="H1040">
        <f>MOD(D1040-1,6)+1</f>
        <v>6</v>
      </c>
      <c r="I1040">
        <f>37-D1040</f>
        <v>13</v>
      </c>
      <c r="J1040">
        <f>ABS(D1040-D1041)</f>
        <v>6</v>
      </c>
      <c r="K1040">
        <f>AVERAGE(D1040:D1044)</f>
        <v>24</v>
      </c>
      <c r="L1040">
        <f>AVERAGE(D1040:D1059)</f>
        <v>24</v>
      </c>
      <c r="M1040">
        <f>K1040-L1040</f>
        <v>0</v>
      </c>
      <c r="N1040" t="str">
        <f>IF(K1040&gt;L1040,"HIGH ZONE BIAS",IF(K1040&lt;L1040,"LOW ZONE BIAS","EQUILIBRIUM"))</f>
        <v>EQUILIBRIUM</v>
      </c>
    </row>
    <row r="1041">
      <c r="A1041">
        <v>26530</v>
      </c>
      <c r="B1041" t="str">
        <v>2026-01-26</v>
      </c>
      <c r="C1041" t="str">
        <v>Morning</v>
      </c>
      <c r="D1041">
        <v>18</v>
      </c>
      <c r="E1041" t="str">
        <f>IF(MOD(D1041,2)=0,"EVEN","ODD")</f>
        <v>EVEN</v>
      </c>
      <c r="F1041" t="str">
        <f>IF(D1041&lt;=18,"LOW (1-18)","HIGH (19-36)")</f>
        <v>LOW (1-18)</v>
      </c>
      <c r="G1041">
        <f>INT((D1041-1)/6)+1</f>
        <v>3</v>
      </c>
      <c r="H1041">
        <f>MOD(D1041-1,6)+1</f>
        <v>6</v>
      </c>
      <c r="I1041">
        <f>37-D1041</f>
        <v>19</v>
      </c>
      <c r="J1041">
        <f>ABS(D1041-D1042)</f>
        <v>1</v>
      </c>
      <c r="K1041">
        <f>AVERAGE(D1041:D1045)</f>
        <v>18</v>
      </c>
      <c r="L1041">
        <f>AVERAGE(D1041:D1060)</f>
        <v>18</v>
      </c>
      <c r="M1041">
        <f>K1041-L1041</f>
        <v>0</v>
      </c>
      <c r="N1041" t="str">
        <f>IF(K1041&gt;L1041,"HIGH ZONE BIAS",IF(K1041&lt;L1041,"LOW ZONE BIAS","EQUILIBRIUM"))</f>
        <v>EQUILIBRIUM</v>
      </c>
    </row>
    <row r="1042">
      <c r="A1042">
        <v>26529</v>
      </c>
      <c r="B1042" t="str">
        <v>2026-01-24</v>
      </c>
      <c r="C1042" t="str">
        <v>Evening</v>
      </c>
      <c r="D1042">
        <v>19</v>
      </c>
      <c r="E1042" t="str">
        <f>IF(MOD(D1042,2)=0,"EVEN","ODD")</f>
        <v>ODD</v>
      </c>
      <c r="F1042" t="str">
        <f>IF(D1042&lt;=18,"LOW (1-18)","HIGH (19-36)")</f>
        <v>HIGH (19-36)</v>
      </c>
      <c r="G1042">
        <f>INT((D1042-1)/6)+1</f>
        <v>4</v>
      </c>
      <c r="H1042">
        <f>MOD(D1042-1,6)+1</f>
        <v>1</v>
      </c>
      <c r="I1042">
        <f>37-D1042</f>
        <v>18</v>
      </c>
      <c r="J1042">
        <f>ABS(D1042-D1043)</f>
        <v>1</v>
      </c>
      <c r="K1042">
        <f>AVERAGE(D1042:D1046)</f>
        <v>19</v>
      </c>
      <c r="L1042">
        <f>AVERAGE(D1042:D1061)</f>
        <v>19</v>
      </c>
      <c r="M1042">
        <f>K1042-L1042</f>
        <v>0</v>
      </c>
      <c r="N1042" t="str">
        <f>IF(K1042&gt;L1042,"HIGH ZONE BIAS",IF(K1042&lt;L1042,"LOW ZONE BIAS","EQUILIBRIUM"))</f>
        <v>EQUILIBRIUM</v>
      </c>
    </row>
    <row r="1043">
      <c r="A1043">
        <v>26528</v>
      </c>
      <c r="B1043" t="str">
        <v>2026-01-24</v>
      </c>
      <c r="C1043" t="str">
        <v>Afternoon</v>
      </c>
      <c r="D1043">
        <v>20</v>
      </c>
      <c r="E1043" t="str">
        <f>IF(MOD(D1043,2)=0,"EVEN","ODD")</f>
        <v>EVEN</v>
      </c>
      <c r="F1043" t="str">
        <f>IF(D1043&lt;=18,"LOW (1-18)","HIGH (19-36)")</f>
        <v>HIGH (19-36)</v>
      </c>
      <c r="G1043">
        <f>INT((D1043-1)/6)+1</f>
        <v>4</v>
      </c>
      <c r="H1043">
        <f>MOD(D1043-1,6)+1</f>
        <v>2</v>
      </c>
      <c r="I1043">
        <f>37-D1043</f>
        <v>17</v>
      </c>
      <c r="J1043">
        <f>ABS(D1043-D1044)</f>
        <v>10</v>
      </c>
      <c r="K1043">
        <f>AVERAGE(D1043:D1047)</f>
        <v>20</v>
      </c>
      <c r="L1043">
        <f>AVERAGE(D1043:D1062)</f>
        <v>20</v>
      </c>
      <c r="M1043">
        <f>K1043-L1043</f>
        <v>0</v>
      </c>
      <c r="N1043" t="str">
        <f>IF(K1043&gt;L1043,"HIGH ZONE BIAS",IF(K1043&lt;L1043,"LOW ZONE BIAS","EQUILIBRIUM"))</f>
        <v>EQUILIBRIUM</v>
      </c>
    </row>
    <row r="1044">
      <c r="A1044">
        <v>26527</v>
      </c>
      <c r="B1044" t="str">
        <v>2026-01-24</v>
      </c>
      <c r="C1044" t="str">
        <v>Midday</v>
      </c>
      <c r="D1044">
        <v>30</v>
      </c>
      <c r="E1044" t="str">
        <f>IF(MOD(D1044,2)=0,"EVEN","ODD")</f>
        <v>EVEN</v>
      </c>
      <c r="F1044" t="str">
        <f>IF(D1044&lt;=18,"LOW (1-18)","HIGH (19-36)")</f>
        <v>HIGH (19-36)</v>
      </c>
      <c r="G1044">
        <f>INT((D1044-1)/6)+1</f>
        <v>5</v>
      </c>
      <c r="H1044">
        <f>MOD(D1044-1,6)+1</f>
        <v>6</v>
      </c>
      <c r="I1044">
        <f>37-D1044</f>
        <v>7</v>
      </c>
      <c r="J1044">
        <f>ABS(D1044-D1045)</f>
        <v>22</v>
      </c>
      <c r="K1044">
        <f>AVERAGE(D1044:D1048)</f>
        <v>30</v>
      </c>
      <c r="L1044">
        <f>AVERAGE(D1044:D1063)</f>
        <v>30</v>
      </c>
      <c r="M1044">
        <f>K1044-L1044</f>
        <v>0</v>
      </c>
      <c r="N1044" t="str">
        <f>IF(K1044&gt;L1044,"HIGH ZONE BIAS",IF(K1044&lt;L1044,"LOW ZONE BIAS","EQUILIBRIUM"))</f>
        <v>EQUILIBRIUM</v>
      </c>
    </row>
    <row r="1045">
      <c r="A1045">
        <v>26526</v>
      </c>
      <c r="B1045" t="str">
        <v>2026-01-24</v>
      </c>
      <c r="C1045" t="str">
        <v>Morning</v>
      </c>
      <c r="D1045">
        <v>8</v>
      </c>
      <c r="E1045" t="str">
        <f>IF(MOD(D1045,2)=0,"EVEN","ODD")</f>
        <v>EVEN</v>
      </c>
      <c r="F1045" t="str">
        <f>IF(D1045&lt;=18,"LOW (1-18)","HIGH (19-36)")</f>
        <v>LOW (1-18)</v>
      </c>
      <c r="G1045">
        <f>INT((D1045-1)/6)+1</f>
        <v>2</v>
      </c>
      <c r="H1045">
        <f>MOD(D1045-1,6)+1</f>
        <v>2</v>
      </c>
      <c r="I1045">
        <f>37-D1045</f>
        <v>29</v>
      </c>
      <c r="J1045">
        <f>ABS(D1045-D1046)</f>
        <v>27</v>
      </c>
      <c r="K1045">
        <f>AVERAGE(D1045:D1049)</f>
        <v>8</v>
      </c>
      <c r="L1045">
        <f>AVERAGE(D1045:D1064)</f>
        <v>8</v>
      </c>
      <c r="M1045">
        <f>K1045-L1045</f>
        <v>0</v>
      </c>
      <c r="N1045" t="str">
        <f>IF(K1045&gt;L1045,"HIGH ZONE BIAS",IF(K1045&lt;L1045,"LOW ZONE BIAS","EQUILIBRIUM"))</f>
        <v>EQUILIBRIUM</v>
      </c>
    </row>
    <row r="1046">
      <c r="A1046">
        <v>26525</v>
      </c>
      <c r="B1046" t="str">
        <v>2026-01-23</v>
      </c>
      <c r="C1046" t="str">
        <v>Evening</v>
      </c>
      <c r="D1046">
        <v>35</v>
      </c>
      <c r="E1046" t="str">
        <f>IF(MOD(D1046,2)=0,"EVEN","ODD")</f>
        <v>ODD</v>
      </c>
      <c r="F1046" t="str">
        <f>IF(D1046&lt;=18,"LOW (1-18)","HIGH (19-36)")</f>
        <v>HIGH (19-36)</v>
      </c>
      <c r="G1046">
        <f>INT((D1046-1)/6)+1</f>
        <v>6</v>
      </c>
      <c r="H1046">
        <f>MOD(D1046-1,6)+1</f>
        <v>5</v>
      </c>
      <c r="I1046">
        <f>37-D1046</f>
        <v>2</v>
      </c>
      <c r="J1046">
        <f>ABS(D1046-D1047)</f>
        <v>8</v>
      </c>
      <c r="K1046">
        <f>AVERAGE(D1046:D1050)</f>
        <v>35</v>
      </c>
      <c r="L1046">
        <f>AVERAGE(D1046:D1065)</f>
        <v>35</v>
      </c>
      <c r="M1046">
        <f>K1046-L1046</f>
        <v>0</v>
      </c>
      <c r="N1046" t="str">
        <f>IF(K1046&gt;L1046,"HIGH ZONE BIAS",IF(K1046&lt;L1046,"LOW ZONE BIAS","EQUILIBRIUM"))</f>
        <v>EQUILIBRIUM</v>
      </c>
    </row>
    <row r="1047">
      <c r="A1047">
        <v>26524</v>
      </c>
      <c r="B1047" t="str">
        <v>2026-01-23</v>
      </c>
      <c r="C1047" t="str">
        <v>Afternoon</v>
      </c>
      <c r="D1047">
        <v>27</v>
      </c>
      <c r="E1047" t="str">
        <f>IF(MOD(D1047,2)=0,"EVEN","ODD")</f>
        <v>ODD</v>
      </c>
      <c r="F1047" t="str">
        <f>IF(D1047&lt;=18,"LOW (1-18)","HIGH (19-36)")</f>
        <v>HIGH (19-36)</v>
      </c>
      <c r="G1047">
        <f>INT((D1047-1)/6)+1</f>
        <v>5</v>
      </c>
      <c r="H1047">
        <f>MOD(D1047-1,6)+1</f>
        <v>3</v>
      </c>
      <c r="I1047">
        <f>37-D1047</f>
        <v>10</v>
      </c>
      <c r="J1047">
        <f>ABS(D1047-D1048)</f>
        <v>9</v>
      </c>
      <c r="K1047">
        <f>AVERAGE(D1047:D1051)</f>
        <v>27</v>
      </c>
      <c r="L1047">
        <f>AVERAGE(D1047:D1066)</f>
        <v>27</v>
      </c>
      <c r="M1047">
        <f>K1047-L1047</f>
        <v>0</v>
      </c>
      <c r="N1047" t="str">
        <f>IF(K1047&gt;L1047,"HIGH ZONE BIAS",IF(K1047&lt;L1047,"LOW ZONE BIAS","EQUILIBRIUM"))</f>
        <v>EQUILIBRIUM</v>
      </c>
    </row>
    <row r="1048">
      <c r="A1048">
        <v>26523</v>
      </c>
      <c r="B1048" t="str">
        <v>2026-01-23</v>
      </c>
      <c r="C1048" t="str">
        <v>Midday</v>
      </c>
      <c r="D1048">
        <v>18</v>
      </c>
      <c r="E1048" t="str">
        <f>IF(MOD(D1048,2)=0,"EVEN","ODD")</f>
        <v>EVEN</v>
      </c>
      <c r="F1048" t="str">
        <f>IF(D1048&lt;=18,"LOW (1-18)","HIGH (19-36)")</f>
        <v>LOW (1-18)</v>
      </c>
      <c r="G1048">
        <f>INT((D1048-1)/6)+1</f>
        <v>3</v>
      </c>
      <c r="H1048">
        <f>MOD(D1048-1,6)+1</f>
        <v>6</v>
      </c>
      <c r="I1048">
        <f>37-D1048</f>
        <v>19</v>
      </c>
      <c r="J1048">
        <f>ABS(D1048-D1049)</f>
        <v>16</v>
      </c>
      <c r="K1048">
        <f>AVERAGE(D1048:D1052)</f>
        <v>18</v>
      </c>
      <c r="L1048">
        <f>AVERAGE(D1048:D1067)</f>
        <v>18</v>
      </c>
      <c r="M1048">
        <f>K1048-L1048</f>
        <v>0</v>
      </c>
      <c r="N1048" t="str">
        <f>IF(K1048&gt;L1048,"HIGH ZONE BIAS",IF(K1048&lt;L1048,"LOW ZONE BIAS","EQUILIBRIUM"))</f>
        <v>EQUILIBRIUM</v>
      </c>
    </row>
    <row r="1049">
      <c r="A1049">
        <v>26522</v>
      </c>
      <c r="B1049" t="str">
        <v>2026-01-23</v>
      </c>
      <c r="C1049" t="str">
        <v>Morning</v>
      </c>
      <c r="D1049">
        <v>34</v>
      </c>
      <c r="E1049" t="str">
        <f>IF(MOD(D1049,2)=0,"EVEN","ODD")</f>
        <v>EVEN</v>
      </c>
      <c r="F1049" t="str">
        <f>IF(D1049&lt;=18,"LOW (1-18)","HIGH (19-36)")</f>
        <v>HIGH (19-36)</v>
      </c>
      <c r="G1049">
        <f>INT((D1049-1)/6)+1</f>
        <v>6</v>
      </c>
      <c r="H1049">
        <f>MOD(D1049-1,6)+1</f>
        <v>4</v>
      </c>
      <c r="I1049">
        <f>37-D1049</f>
        <v>3</v>
      </c>
      <c r="J1049">
        <f>ABS(D1049-D1050)</f>
        <v>30</v>
      </c>
      <c r="K1049">
        <f>AVERAGE(D1049:D1053)</f>
        <v>34</v>
      </c>
      <c r="L1049">
        <f>AVERAGE(D1049:D1068)</f>
        <v>34</v>
      </c>
      <c r="M1049">
        <f>K1049-L1049</f>
        <v>0</v>
      </c>
      <c r="N1049" t="str">
        <f>IF(K1049&gt;L1049,"HIGH ZONE BIAS",IF(K1049&lt;L1049,"LOW ZONE BIAS","EQUILIBRIUM"))</f>
        <v>EQUILIBRIUM</v>
      </c>
    </row>
    <row r="1050">
      <c r="A1050">
        <v>26521</v>
      </c>
      <c r="B1050" t="str">
        <v>2026-01-22</v>
      </c>
      <c r="C1050" t="str">
        <v>Evening</v>
      </c>
      <c r="D1050">
        <v>4</v>
      </c>
      <c r="E1050" t="str">
        <f>IF(MOD(D1050,2)=0,"EVEN","ODD")</f>
        <v>EVEN</v>
      </c>
      <c r="F1050" t="str">
        <f>IF(D1050&lt;=18,"LOW (1-18)","HIGH (19-36)")</f>
        <v>LOW (1-18)</v>
      </c>
      <c r="G1050">
        <f>INT((D1050-1)/6)+1</f>
        <v>1</v>
      </c>
      <c r="H1050">
        <f>MOD(D1050-1,6)+1</f>
        <v>4</v>
      </c>
      <c r="I1050">
        <f>37-D1050</f>
        <v>33</v>
      </c>
      <c r="J1050">
        <f>ABS(D1050-D1051)</f>
        <v>21</v>
      </c>
      <c r="K1050">
        <f>AVERAGE(D1050:D1054)</f>
        <v>4</v>
      </c>
      <c r="L1050">
        <f>AVERAGE(D1050:D1069)</f>
        <v>4</v>
      </c>
      <c r="M1050">
        <f>K1050-L1050</f>
        <v>0</v>
      </c>
      <c r="N1050" t="str">
        <f>IF(K1050&gt;L1050,"HIGH ZONE BIAS",IF(K1050&lt;L1050,"LOW ZONE BIAS","EQUILIBRIUM"))</f>
        <v>EQUILIBRIUM</v>
      </c>
    </row>
    <row r="1051">
      <c r="A1051">
        <v>26520</v>
      </c>
      <c r="B1051" t="str">
        <v>2026-01-22</v>
      </c>
      <c r="C1051" t="str">
        <v>Afternoon</v>
      </c>
      <c r="D1051">
        <v>25</v>
      </c>
      <c r="E1051" t="str">
        <f>IF(MOD(D1051,2)=0,"EVEN","ODD")</f>
        <v>ODD</v>
      </c>
      <c r="F1051" t="str">
        <f>IF(D1051&lt;=18,"LOW (1-18)","HIGH (19-36)")</f>
        <v>HIGH (19-36)</v>
      </c>
      <c r="G1051">
        <f>INT((D1051-1)/6)+1</f>
        <v>5</v>
      </c>
      <c r="H1051">
        <f>MOD(D1051-1,6)+1</f>
        <v>1</v>
      </c>
      <c r="I1051">
        <f>37-D1051</f>
        <v>12</v>
      </c>
      <c r="J1051">
        <f>ABS(D1051-D1052)</f>
        <v>1</v>
      </c>
      <c r="K1051">
        <f>AVERAGE(D1051:D1055)</f>
        <v>25</v>
      </c>
      <c r="L1051">
        <f>AVERAGE(D1051:D1070)</f>
        <v>25</v>
      </c>
      <c r="M1051">
        <f>K1051-L1051</f>
        <v>0</v>
      </c>
      <c r="N1051" t="str">
        <f>IF(K1051&gt;L1051,"HIGH ZONE BIAS",IF(K1051&lt;L1051,"LOW ZONE BIAS","EQUILIBRIUM"))</f>
        <v>EQUILIBRIUM</v>
      </c>
    </row>
    <row r="1052">
      <c r="A1052">
        <v>26519</v>
      </c>
      <c r="B1052" t="str">
        <v>2026-01-22</v>
      </c>
      <c r="C1052" t="str">
        <v>Midday</v>
      </c>
      <c r="D1052">
        <v>26</v>
      </c>
      <c r="E1052" t="str">
        <f>IF(MOD(D1052,2)=0,"EVEN","ODD")</f>
        <v>EVEN</v>
      </c>
      <c r="F1052" t="str">
        <f>IF(D1052&lt;=18,"LOW (1-18)","HIGH (19-36)")</f>
        <v>HIGH (19-36)</v>
      </c>
      <c r="G1052">
        <f>INT((D1052-1)/6)+1</f>
        <v>5</v>
      </c>
      <c r="H1052">
        <f>MOD(D1052-1,6)+1</f>
        <v>2</v>
      </c>
      <c r="I1052">
        <f>37-D1052</f>
        <v>11</v>
      </c>
      <c r="J1052">
        <f>ABS(D1052-D1053)</f>
        <v>3</v>
      </c>
      <c r="K1052">
        <f>AVERAGE(D1052:D1056)</f>
        <v>26</v>
      </c>
      <c r="L1052">
        <f>AVERAGE(D1052:D1071)</f>
        <v>26</v>
      </c>
      <c r="M1052">
        <f>K1052-L1052</f>
        <v>0</v>
      </c>
      <c r="N1052" t="str">
        <f>IF(K1052&gt;L1052,"HIGH ZONE BIAS",IF(K1052&lt;L1052,"LOW ZONE BIAS","EQUILIBRIUM"))</f>
        <v>EQUILIBRIUM</v>
      </c>
    </row>
    <row r="1053">
      <c r="A1053">
        <v>26518</v>
      </c>
      <c r="B1053" t="str">
        <v>2026-01-22</v>
      </c>
      <c r="C1053" t="str">
        <v>Morning</v>
      </c>
      <c r="D1053">
        <v>23</v>
      </c>
      <c r="E1053" t="str">
        <f>IF(MOD(D1053,2)=0,"EVEN","ODD")</f>
        <v>ODD</v>
      </c>
      <c r="F1053" t="str">
        <f>IF(D1053&lt;=18,"LOW (1-18)","HIGH (19-36)")</f>
        <v>HIGH (19-36)</v>
      </c>
      <c r="G1053">
        <f>INT((D1053-1)/6)+1</f>
        <v>4</v>
      </c>
      <c r="H1053">
        <f>MOD(D1053-1,6)+1</f>
        <v>5</v>
      </c>
      <c r="I1053">
        <f>37-D1053</f>
        <v>14</v>
      </c>
      <c r="J1053">
        <f>ABS(D1053-D1054)</f>
        <v>1</v>
      </c>
      <c r="K1053">
        <f>AVERAGE(D1053:D1057)</f>
        <v>23</v>
      </c>
      <c r="L1053">
        <f>AVERAGE(D1053:D1072)</f>
        <v>23</v>
      </c>
      <c r="M1053">
        <f>K1053-L1053</f>
        <v>0</v>
      </c>
      <c r="N1053" t="str">
        <f>IF(K1053&gt;L1053,"HIGH ZONE BIAS",IF(K1053&lt;L1053,"LOW ZONE BIAS","EQUILIBRIUM"))</f>
        <v>EQUILIBRIUM</v>
      </c>
    </row>
    <row r="1054">
      <c r="A1054">
        <v>26517</v>
      </c>
      <c r="B1054" t="str">
        <v>2026-01-21</v>
      </c>
      <c r="C1054" t="str">
        <v>Evening</v>
      </c>
      <c r="D1054">
        <v>22</v>
      </c>
      <c r="E1054" t="str">
        <f>IF(MOD(D1054,2)=0,"EVEN","ODD")</f>
        <v>EVEN</v>
      </c>
      <c r="F1054" t="str">
        <f>IF(D1054&lt;=18,"LOW (1-18)","HIGH (19-36)")</f>
        <v>HIGH (19-36)</v>
      </c>
      <c r="G1054">
        <f>INT((D1054-1)/6)+1</f>
        <v>4</v>
      </c>
      <c r="H1054">
        <f>MOD(D1054-1,6)+1</f>
        <v>4</v>
      </c>
      <c r="I1054">
        <f>37-D1054</f>
        <v>15</v>
      </c>
      <c r="J1054">
        <f>ABS(D1054-D1055)</f>
        <v>2</v>
      </c>
      <c r="K1054">
        <f>AVERAGE(D1054:D1058)</f>
        <v>22</v>
      </c>
      <c r="L1054">
        <f>AVERAGE(D1054:D1073)</f>
        <v>22</v>
      </c>
      <c r="M1054">
        <f>K1054-L1054</f>
        <v>0</v>
      </c>
      <c r="N1054" t="str">
        <f>IF(K1054&gt;L1054,"HIGH ZONE BIAS",IF(K1054&lt;L1054,"LOW ZONE BIAS","EQUILIBRIUM"))</f>
        <v>EQUILIBRIUM</v>
      </c>
    </row>
    <row r="1055">
      <c r="A1055">
        <v>26516</v>
      </c>
      <c r="B1055" t="str">
        <v>2026-01-21</v>
      </c>
      <c r="C1055" t="str">
        <v>Afternoon</v>
      </c>
      <c r="D1055">
        <v>20</v>
      </c>
      <c r="E1055" t="str">
        <f>IF(MOD(D1055,2)=0,"EVEN","ODD")</f>
        <v>EVEN</v>
      </c>
      <c r="F1055" t="str">
        <f>IF(D1055&lt;=18,"LOW (1-18)","HIGH (19-36)")</f>
        <v>HIGH (19-36)</v>
      </c>
      <c r="G1055">
        <f>INT((D1055-1)/6)+1</f>
        <v>4</v>
      </c>
      <c r="H1055">
        <f>MOD(D1055-1,6)+1</f>
        <v>2</v>
      </c>
      <c r="I1055">
        <f>37-D1055</f>
        <v>17</v>
      </c>
      <c r="J1055">
        <f>ABS(D1055-D1056)</f>
        <v>2</v>
      </c>
      <c r="K1055">
        <f>AVERAGE(D1055:D1059)</f>
        <v>20</v>
      </c>
      <c r="L1055">
        <f>AVERAGE(D1055:D1074)</f>
        <v>20</v>
      </c>
      <c r="M1055">
        <f>K1055-L1055</f>
        <v>0</v>
      </c>
      <c r="N1055" t="str">
        <f>IF(K1055&gt;L1055,"HIGH ZONE BIAS",IF(K1055&lt;L1055,"LOW ZONE BIAS","EQUILIBRIUM"))</f>
        <v>EQUILIBRIUM</v>
      </c>
    </row>
    <row r="1056">
      <c r="A1056">
        <v>26515</v>
      </c>
      <c r="B1056" t="str">
        <v>2026-01-21</v>
      </c>
      <c r="C1056" t="str">
        <v>Midday</v>
      </c>
      <c r="D1056">
        <v>22</v>
      </c>
      <c r="E1056" t="str">
        <f>IF(MOD(D1056,2)=0,"EVEN","ODD")</f>
        <v>EVEN</v>
      </c>
      <c r="F1056" t="str">
        <f>IF(D1056&lt;=18,"LOW (1-18)","HIGH (19-36)")</f>
        <v>HIGH (19-36)</v>
      </c>
      <c r="G1056">
        <f>INT((D1056-1)/6)+1</f>
        <v>4</v>
      </c>
      <c r="H1056">
        <f>MOD(D1056-1,6)+1</f>
        <v>4</v>
      </c>
      <c r="I1056">
        <f>37-D1056</f>
        <v>15</v>
      </c>
      <c r="J1056">
        <f>ABS(D1056-D1057)</f>
        <v>16</v>
      </c>
      <c r="K1056">
        <f>AVERAGE(D1056:D1060)</f>
        <v>22</v>
      </c>
      <c r="L1056">
        <f>AVERAGE(D1056:D1075)</f>
        <v>22</v>
      </c>
      <c r="M1056">
        <f>K1056-L1056</f>
        <v>0</v>
      </c>
      <c r="N1056" t="str">
        <f>IF(K1056&gt;L1056,"HIGH ZONE BIAS",IF(K1056&lt;L1056,"LOW ZONE BIAS","EQUILIBRIUM"))</f>
        <v>EQUILIBRIUM</v>
      </c>
    </row>
    <row r="1057">
      <c r="A1057">
        <v>26514</v>
      </c>
      <c r="B1057" t="str">
        <v>2026-01-21</v>
      </c>
      <c r="C1057" t="str">
        <v>Morning</v>
      </c>
      <c r="D1057">
        <v>6</v>
      </c>
      <c r="E1057" t="str">
        <f>IF(MOD(D1057,2)=0,"EVEN","ODD")</f>
        <v>EVEN</v>
      </c>
      <c r="F1057" t="str">
        <f>IF(D1057&lt;=18,"LOW (1-18)","HIGH (19-36)")</f>
        <v>LOW (1-18)</v>
      </c>
      <c r="G1057">
        <f>INT((D1057-1)/6)+1</f>
        <v>1</v>
      </c>
      <c r="H1057">
        <f>MOD(D1057-1,6)+1</f>
        <v>6</v>
      </c>
      <c r="I1057">
        <f>37-D1057</f>
        <v>31</v>
      </c>
      <c r="J1057">
        <f>ABS(D1057-D1058)</f>
        <v>30</v>
      </c>
      <c r="K1057">
        <f>AVERAGE(D1057:D1061)</f>
        <v>6</v>
      </c>
      <c r="L1057">
        <f>AVERAGE(D1057:D1076)</f>
        <v>6</v>
      </c>
      <c r="M1057">
        <f>K1057-L1057</f>
        <v>0</v>
      </c>
      <c r="N1057" t="str">
        <f>IF(K1057&gt;L1057,"HIGH ZONE BIAS",IF(K1057&lt;L1057,"LOW ZONE BIAS","EQUILIBRIUM"))</f>
        <v>EQUILIBRIUM</v>
      </c>
    </row>
    <row r="1058">
      <c r="A1058">
        <v>26513</v>
      </c>
      <c r="B1058" t="str">
        <v>2026-01-20</v>
      </c>
      <c r="C1058" t="str">
        <v>Evening</v>
      </c>
      <c r="D1058">
        <v>36</v>
      </c>
      <c r="E1058" t="str">
        <f>IF(MOD(D1058,2)=0,"EVEN","ODD")</f>
        <v>EVEN</v>
      </c>
      <c r="F1058" t="str">
        <f>IF(D1058&lt;=18,"LOW (1-18)","HIGH (19-36)")</f>
        <v>HIGH (19-36)</v>
      </c>
      <c r="G1058">
        <f>INT((D1058-1)/6)+1</f>
        <v>6</v>
      </c>
      <c r="H1058">
        <f>MOD(D1058-1,6)+1</f>
        <v>6</v>
      </c>
      <c r="I1058">
        <f>37-D1058</f>
        <v>1</v>
      </c>
      <c r="J1058">
        <f>ABS(D1058-D1059)</f>
        <v>1</v>
      </c>
      <c r="K1058">
        <f>AVERAGE(D1058:D1062)</f>
        <v>36</v>
      </c>
      <c r="L1058">
        <f>AVERAGE(D1058:D1077)</f>
        <v>36</v>
      </c>
      <c r="M1058">
        <f>K1058-L1058</f>
        <v>0</v>
      </c>
      <c r="N1058" t="str">
        <f>IF(K1058&gt;L1058,"HIGH ZONE BIAS",IF(K1058&lt;L1058,"LOW ZONE BIAS","EQUILIBRIUM"))</f>
        <v>EQUILIBRIUM</v>
      </c>
    </row>
    <row r="1059">
      <c r="A1059">
        <v>26512</v>
      </c>
      <c r="B1059" t="str">
        <v>2026-01-20</v>
      </c>
      <c r="C1059" t="str">
        <v>Afternoon</v>
      </c>
      <c r="D1059">
        <v>35</v>
      </c>
      <c r="E1059" t="str">
        <f>IF(MOD(D1059,2)=0,"EVEN","ODD")</f>
        <v>ODD</v>
      </c>
      <c r="F1059" t="str">
        <f>IF(D1059&lt;=18,"LOW (1-18)","HIGH (19-36)")</f>
        <v>HIGH (19-36)</v>
      </c>
      <c r="G1059">
        <f>INT((D1059-1)/6)+1</f>
        <v>6</v>
      </c>
      <c r="H1059">
        <f>MOD(D1059-1,6)+1</f>
        <v>5</v>
      </c>
      <c r="I1059">
        <f>37-D1059</f>
        <v>2</v>
      </c>
      <c r="J1059">
        <f>ABS(D1059-D1060)</f>
        <v>33</v>
      </c>
      <c r="K1059">
        <f>AVERAGE(D1059:D1063)</f>
        <v>35</v>
      </c>
      <c r="L1059">
        <f>AVERAGE(D1059:D1078)</f>
        <v>35</v>
      </c>
      <c r="M1059">
        <f>K1059-L1059</f>
        <v>0</v>
      </c>
      <c r="N1059" t="str">
        <f>IF(K1059&gt;L1059,"HIGH ZONE BIAS",IF(K1059&lt;L1059,"LOW ZONE BIAS","EQUILIBRIUM"))</f>
        <v>EQUILIBRIUM</v>
      </c>
    </row>
    <row r="1060">
      <c r="A1060">
        <v>26511</v>
      </c>
      <c r="B1060" t="str">
        <v>2026-01-20</v>
      </c>
      <c r="C1060" t="str">
        <v>Midday</v>
      </c>
      <c r="D1060">
        <v>2</v>
      </c>
      <c r="E1060" t="str">
        <f>IF(MOD(D1060,2)=0,"EVEN","ODD")</f>
        <v>EVEN</v>
      </c>
      <c r="F1060" t="str">
        <f>IF(D1060&lt;=18,"LOW (1-18)","HIGH (19-36)")</f>
        <v>LOW (1-18)</v>
      </c>
      <c r="G1060">
        <f>INT((D1060-1)/6)+1</f>
        <v>1</v>
      </c>
      <c r="H1060">
        <f>MOD(D1060-1,6)+1</f>
        <v>2</v>
      </c>
      <c r="I1060">
        <f>37-D1060</f>
        <v>35</v>
      </c>
      <c r="J1060">
        <f>ABS(D1060-D1061)</f>
        <v>13</v>
      </c>
      <c r="K1060">
        <f>AVERAGE(D1060:D1064)</f>
        <v>2</v>
      </c>
      <c r="L1060">
        <f>AVERAGE(D1060:D1079)</f>
        <v>2</v>
      </c>
      <c r="M1060">
        <f>K1060-L1060</f>
        <v>0</v>
      </c>
      <c r="N1060" t="str">
        <f>IF(K1060&gt;L1060,"HIGH ZONE BIAS",IF(K1060&lt;L1060,"LOW ZONE BIAS","EQUILIBRIUM"))</f>
        <v>EQUILIBRIUM</v>
      </c>
    </row>
    <row r="1061">
      <c r="A1061">
        <v>26510</v>
      </c>
      <c r="B1061" t="str">
        <v>2026-01-20</v>
      </c>
      <c r="C1061" t="str">
        <v>Morning</v>
      </c>
      <c r="D1061">
        <v>15</v>
      </c>
      <c r="E1061" t="str">
        <f>IF(MOD(D1061,2)=0,"EVEN","ODD")</f>
        <v>ODD</v>
      </c>
      <c r="F1061" t="str">
        <f>IF(D1061&lt;=18,"LOW (1-18)","HIGH (19-36)")</f>
        <v>LOW (1-18)</v>
      </c>
      <c r="G1061">
        <f>INT((D1061-1)/6)+1</f>
        <v>3</v>
      </c>
      <c r="H1061">
        <f>MOD(D1061-1,6)+1</f>
        <v>3</v>
      </c>
      <c r="I1061">
        <f>37-D1061</f>
        <v>22</v>
      </c>
      <c r="J1061">
        <f>ABS(D1061-D1062)</f>
        <v>3</v>
      </c>
      <c r="K1061">
        <f>AVERAGE(D1061:D1065)</f>
        <v>15</v>
      </c>
      <c r="L1061">
        <f>AVERAGE(D1061:D1080)</f>
        <v>15</v>
      </c>
      <c r="M1061">
        <f>K1061-L1061</f>
        <v>0</v>
      </c>
      <c r="N1061" t="str">
        <f>IF(K1061&gt;L1061,"HIGH ZONE BIAS",IF(K1061&lt;L1061,"LOW ZONE BIAS","EQUILIBRIUM"))</f>
        <v>EQUILIBRIUM</v>
      </c>
    </row>
    <row r="1062">
      <c r="A1062">
        <v>26509</v>
      </c>
      <c r="B1062" t="str">
        <v>2026-01-19</v>
      </c>
      <c r="C1062" t="str">
        <v>Evening</v>
      </c>
      <c r="D1062">
        <v>18</v>
      </c>
      <c r="E1062" t="str">
        <f>IF(MOD(D1062,2)=0,"EVEN","ODD")</f>
        <v>EVEN</v>
      </c>
      <c r="F1062" t="str">
        <f>IF(D1062&lt;=18,"LOW (1-18)","HIGH (19-36)")</f>
        <v>LOW (1-18)</v>
      </c>
      <c r="G1062">
        <f>INT((D1062-1)/6)+1</f>
        <v>3</v>
      </c>
      <c r="H1062">
        <f>MOD(D1062-1,6)+1</f>
        <v>6</v>
      </c>
      <c r="I1062">
        <f>37-D1062</f>
        <v>19</v>
      </c>
      <c r="J1062">
        <f>ABS(D1062-D1063)</f>
        <v>3</v>
      </c>
      <c r="K1062">
        <f>AVERAGE(D1062:D1066)</f>
        <v>18</v>
      </c>
      <c r="L1062">
        <f>AVERAGE(D1062:D1081)</f>
        <v>18</v>
      </c>
      <c r="M1062">
        <f>K1062-L1062</f>
        <v>0</v>
      </c>
      <c r="N1062" t="str">
        <f>IF(K1062&gt;L1062,"HIGH ZONE BIAS",IF(K1062&lt;L1062,"LOW ZONE BIAS","EQUILIBRIUM"))</f>
        <v>EQUILIBRIUM</v>
      </c>
    </row>
    <row r="1063">
      <c r="A1063">
        <v>26508</v>
      </c>
      <c r="B1063" t="str">
        <v>2026-01-19</v>
      </c>
      <c r="C1063" t="str">
        <v>Afternoon</v>
      </c>
      <c r="D1063">
        <v>15</v>
      </c>
      <c r="E1063" t="str">
        <f>IF(MOD(D1063,2)=0,"EVEN","ODD")</f>
        <v>ODD</v>
      </c>
      <c r="F1063" t="str">
        <f>IF(D1063&lt;=18,"LOW (1-18)","HIGH (19-36)")</f>
        <v>LOW (1-18)</v>
      </c>
      <c r="G1063">
        <f>INT((D1063-1)/6)+1</f>
        <v>3</v>
      </c>
      <c r="H1063">
        <f>MOD(D1063-1,6)+1</f>
        <v>3</v>
      </c>
      <c r="I1063">
        <f>37-D1063</f>
        <v>22</v>
      </c>
      <c r="J1063">
        <f>ABS(D1063-D1064)</f>
        <v>5</v>
      </c>
      <c r="K1063">
        <f>AVERAGE(D1063:D1067)</f>
        <v>15</v>
      </c>
      <c r="L1063">
        <f>AVERAGE(D1063:D1082)</f>
        <v>15</v>
      </c>
      <c r="M1063">
        <f>K1063-L1063</f>
        <v>0</v>
      </c>
      <c r="N1063" t="str">
        <f>IF(K1063&gt;L1063,"HIGH ZONE BIAS",IF(K1063&lt;L1063,"LOW ZONE BIAS","EQUILIBRIUM"))</f>
        <v>EQUILIBRIUM</v>
      </c>
    </row>
    <row r="1064">
      <c r="A1064">
        <v>26507</v>
      </c>
      <c r="B1064" t="str">
        <v>2026-01-19</v>
      </c>
      <c r="C1064" t="str">
        <v>Midday</v>
      </c>
      <c r="D1064">
        <v>10</v>
      </c>
      <c r="E1064" t="str">
        <f>IF(MOD(D1064,2)=0,"EVEN","ODD")</f>
        <v>EVEN</v>
      </c>
      <c r="F1064" t="str">
        <f>IF(D1064&lt;=18,"LOW (1-18)","HIGH (19-36)")</f>
        <v>LOW (1-18)</v>
      </c>
      <c r="G1064">
        <f>INT((D1064-1)/6)+1</f>
        <v>2</v>
      </c>
      <c r="H1064">
        <f>MOD(D1064-1,6)+1</f>
        <v>4</v>
      </c>
      <c r="I1064">
        <f>37-D1064</f>
        <v>27</v>
      </c>
      <c r="J1064">
        <f>ABS(D1064-D1065)</f>
        <v>4</v>
      </c>
      <c r="K1064">
        <f>AVERAGE(D1064:D1068)</f>
        <v>10</v>
      </c>
      <c r="L1064">
        <f>AVERAGE(D1064:D1083)</f>
        <v>10</v>
      </c>
      <c r="M1064">
        <f>K1064-L1064</f>
        <v>0</v>
      </c>
      <c r="N1064" t="str">
        <f>IF(K1064&gt;L1064,"HIGH ZONE BIAS",IF(K1064&lt;L1064,"LOW ZONE BIAS","EQUILIBRIUM"))</f>
        <v>EQUILIBRIUM</v>
      </c>
    </row>
    <row r="1065">
      <c r="A1065">
        <v>26506</v>
      </c>
      <c r="B1065" t="str">
        <v>2026-01-19</v>
      </c>
      <c r="C1065" t="str">
        <v>Morning</v>
      </c>
      <c r="D1065">
        <v>14</v>
      </c>
      <c r="E1065" t="str">
        <f>IF(MOD(D1065,2)=0,"EVEN","ODD")</f>
        <v>EVEN</v>
      </c>
      <c r="F1065" t="str">
        <f>IF(D1065&lt;=18,"LOW (1-18)","HIGH (19-36)")</f>
        <v>LOW (1-18)</v>
      </c>
      <c r="G1065">
        <f>INT((D1065-1)/6)+1</f>
        <v>3</v>
      </c>
      <c r="H1065">
        <f>MOD(D1065-1,6)+1</f>
        <v>2</v>
      </c>
      <c r="I1065">
        <f>37-D1065</f>
        <v>23</v>
      </c>
      <c r="J1065">
        <f>ABS(D1065-D1066)</f>
        <v>5</v>
      </c>
      <c r="K1065">
        <f>AVERAGE(D1065:D1069)</f>
        <v>14</v>
      </c>
      <c r="L1065">
        <f>AVERAGE(D1065:D1084)</f>
        <v>14</v>
      </c>
      <c r="M1065">
        <f>K1065-L1065</f>
        <v>0</v>
      </c>
      <c r="N1065" t="str">
        <f>IF(K1065&gt;L1065,"HIGH ZONE BIAS",IF(K1065&lt;L1065,"LOW ZONE BIAS","EQUILIBRIUM"))</f>
        <v>EQUILIBRIUM</v>
      </c>
    </row>
    <row r="1066">
      <c r="A1066">
        <v>26505</v>
      </c>
      <c r="B1066" t="str">
        <v>2026-01-17</v>
      </c>
      <c r="C1066" t="str">
        <v>Evening</v>
      </c>
      <c r="D1066">
        <v>9</v>
      </c>
      <c r="E1066" t="str">
        <f>IF(MOD(D1066,2)=0,"EVEN","ODD")</f>
        <v>ODD</v>
      </c>
      <c r="F1066" t="str">
        <f>IF(D1066&lt;=18,"LOW (1-18)","HIGH (19-36)")</f>
        <v>LOW (1-18)</v>
      </c>
      <c r="G1066">
        <f>INT((D1066-1)/6)+1</f>
        <v>2</v>
      </c>
      <c r="H1066">
        <f>MOD(D1066-1,6)+1</f>
        <v>3</v>
      </c>
      <c r="I1066">
        <f>37-D1066</f>
        <v>28</v>
      </c>
      <c r="J1066">
        <f>ABS(D1066-D1067)</f>
        <v>1</v>
      </c>
      <c r="K1066">
        <f>AVERAGE(D1066:D1070)</f>
        <v>9</v>
      </c>
      <c r="L1066">
        <f>AVERAGE(D1066:D1085)</f>
        <v>9</v>
      </c>
      <c r="M1066">
        <f>K1066-L1066</f>
        <v>0</v>
      </c>
      <c r="N1066" t="str">
        <f>IF(K1066&gt;L1066,"HIGH ZONE BIAS",IF(K1066&lt;L1066,"LOW ZONE BIAS","EQUILIBRIUM"))</f>
        <v>EQUILIBRIUM</v>
      </c>
    </row>
    <row r="1067">
      <c r="A1067">
        <v>26504</v>
      </c>
      <c r="B1067" t="str">
        <v>2026-01-17</v>
      </c>
      <c r="C1067" t="str">
        <v>Afternoon</v>
      </c>
      <c r="D1067">
        <v>8</v>
      </c>
      <c r="E1067" t="str">
        <f>IF(MOD(D1067,2)=0,"EVEN","ODD")</f>
        <v>EVEN</v>
      </c>
      <c r="F1067" t="str">
        <f>IF(D1067&lt;=18,"LOW (1-18)","HIGH (19-36)")</f>
        <v>LOW (1-18)</v>
      </c>
      <c r="G1067">
        <f>INT((D1067-1)/6)+1</f>
        <v>2</v>
      </c>
      <c r="H1067">
        <f>MOD(D1067-1,6)+1</f>
        <v>2</v>
      </c>
      <c r="I1067">
        <f>37-D1067</f>
        <v>29</v>
      </c>
      <c r="J1067">
        <f>ABS(D1067-D1068)</f>
        <v>16</v>
      </c>
      <c r="K1067">
        <f>AVERAGE(D1067:D1071)</f>
        <v>8</v>
      </c>
      <c r="L1067">
        <f>AVERAGE(D1067:D1086)</f>
        <v>8</v>
      </c>
      <c r="M1067">
        <f>K1067-L1067</f>
        <v>0</v>
      </c>
      <c r="N1067" t="str">
        <f>IF(K1067&gt;L1067,"HIGH ZONE BIAS",IF(K1067&lt;L1067,"LOW ZONE BIAS","EQUILIBRIUM"))</f>
        <v>EQUILIBRIUM</v>
      </c>
    </row>
    <row r="1068">
      <c r="A1068">
        <v>26503</v>
      </c>
      <c r="B1068" t="str">
        <v>2026-01-17</v>
      </c>
      <c r="C1068" t="str">
        <v>Midday</v>
      </c>
      <c r="D1068">
        <v>24</v>
      </c>
      <c r="E1068" t="str">
        <f>IF(MOD(D1068,2)=0,"EVEN","ODD")</f>
        <v>EVEN</v>
      </c>
      <c r="F1068" t="str">
        <f>IF(D1068&lt;=18,"LOW (1-18)","HIGH (19-36)")</f>
        <v>HIGH (19-36)</v>
      </c>
      <c r="G1068">
        <f>INT((D1068-1)/6)+1</f>
        <v>4</v>
      </c>
      <c r="H1068">
        <f>MOD(D1068-1,6)+1</f>
        <v>6</v>
      </c>
      <c r="I1068">
        <f>37-D1068</f>
        <v>13</v>
      </c>
      <c r="J1068">
        <f>ABS(D1068-D1069)</f>
        <v>9</v>
      </c>
      <c r="K1068">
        <f>AVERAGE(D1068:D1072)</f>
        <v>24</v>
      </c>
      <c r="L1068">
        <f>AVERAGE(D1068:D1087)</f>
        <v>24</v>
      </c>
      <c r="M1068">
        <f>K1068-L1068</f>
        <v>0</v>
      </c>
      <c r="N1068" t="str">
        <f>IF(K1068&gt;L1068,"HIGH ZONE BIAS",IF(K1068&lt;L1068,"LOW ZONE BIAS","EQUILIBRIUM"))</f>
        <v>EQUILIBRIUM</v>
      </c>
    </row>
    <row r="1069">
      <c r="A1069">
        <v>26502</v>
      </c>
      <c r="B1069" t="str">
        <v>2026-01-17</v>
      </c>
      <c r="C1069" t="str">
        <v>Morning</v>
      </c>
      <c r="D1069">
        <v>15</v>
      </c>
      <c r="E1069" t="str">
        <f>IF(MOD(D1069,2)=0,"EVEN","ODD")</f>
        <v>ODD</v>
      </c>
      <c r="F1069" t="str">
        <f>IF(D1069&lt;=18,"LOW (1-18)","HIGH (19-36)")</f>
        <v>LOW (1-18)</v>
      </c>
      <c r="G1069">
        <f>INT((D1069-1)/6)+1</f>
        <v>3</v>
      </c>
      <c r="H1069">
        <f>MOD(D1069-1,6)+1</f>
        <v>3</v>
      </c>
      <c r="I1069">
        <f>37-D1069</f>
        <v>22</v>
      </c>
      <c r="J1069">
        <f>ABS(D1069-D1070)</f>
        <v>19</v>
      </c>
      <c r="K1069">
        <f>AVERAGE(D1069:D1073)</f>
        <v>15</v>
      </c>
      <c r="L1069">
        <f>AVERAGE(D1069:D1088)</f>
        <v>15</v>
      </c>
      <c r="M1069">
        <f>K1069-L1069</f>
        <v>0</v>
      </c>
      <c r="N1069" t="str">
        <f>IF(K1069&gt;L1069,"HIGH ZONE BIAS",IF(K1069&lt;L1069,"LOW ZONE BIAS","EQUILIBRIUM"))</f>
        <v>EQUILIBRIUM</v>
      </c>
    </row>
    <row r="1070">
      <c r="A1070">
        <v>26501</v>
      </c>
      <c r="B1070" t="str">
        <v>2026-01-16</v>
      </c>
      <c r="C1070" t="str">
        <v>Evening</v>
      </c>
      <c r="D1070">
        <v>34</v>
      </c>
      <c r="E1070" t="str">
        <f>IF(MOD(D1070,2)=0,"EVEN","ODD")</f>
        <v>EVEN</v>
      </c>
      <c r="F1070" t="str">
        <f>IF(D1070&lt;=18,"LOW (1-18)","HIGH (19-36)")</f>
        <v>HIGH (19-36)</v>
      </c>
      <c r="G1070">
        <f>INT((D1070-1)/6)+1</f>
        <v>6</v>
      </c>
      <c r="H1070">
        <f>MOD(D1070-1,6)+1</f>
        <v>4</v>
      </c>
      <c r="I1070">
        <f>37-D1070</f>
        <v>3</v>
      </c>
      <c r="J1070">
        <f>ABS(D1070-D1071)</f>
        <v>16</v>
      </c>
      <c r="K1070">
        <f>AVERAGE(D1070:D1074)</f>
        <v>34</v>
      </c>
      <c r="L1070">
        <f>AVERAGE(D1070:D1089)</f>
        <v>34</v>
      </c>
      <c r="M1070">
        <f>K1070-L1070</f>
        <v>0</v>
      </c>
      <c r="N1070" t="str">
        <f>IF(K1070&gt;L1070,"HIGH ZONE BIAS",IF(K1070&lt;L1070,"LOW ZONE BIAS","EQUILIBRIUM"))</f>
        <v>EQUILIBRIUM</v>
      </c>
    </row>
    <row r="1071">
      <c r="A1071">
        <v>26500</v>
      </c>
      <c r="B1071" t="str">
        <v>2026-01-16</v>
      </c>
      <c r="C1071" t="str">
        <v>Afternoon</v>
      </c>
      <c r="D1071">
        <v>18</v>
      </c>
      <c r="E1071" t="str">
        <f>IF(MOD(D1071,2)=0,"EVEN","ODD")</f>
        <v>EVEN</v>
      </c>
      <c r="F1071" t="str">
        <f>IF(D1071&lt;=18,"LOW (1-18)","HIGH (19-36)")</f>
        <v>LOW (1-18)</v>
      </c>
      <c r="G1071">
        <f>INT((D1071-1)/6)+1</f>
        <v>3</v>
      </c>
      <c r="H1071">
        <f>MOD(D1071-1,6)+1</f>
        <v>6</v>
      </c>
      <c r="I1071">
        <f>37-D1071</f>
        <v>19</v>
      </c>
      <c r="J1071">
        <f>ABS(D1071-D1072)</f>
        <v>1</v>
      </c>
      <c r="K1071">
        <f>AVERAGE(D1071:D1075)</f>
        <v>18</v>
      </c>
      <c r="L1071">
        <f>AVERAGE(D1071:D1090)</f>
        <v>18</v>
      </c>
      <c r="M1071">
        <f>K1071-L1071</f>
        <v>0</v>
      </c>
      <c r="N1071" t="str">
        <f>IF(K1071&gt;L1071,"HIGH ZONE BIAS",IF(K1071&lt;L1071,"LOW ZONE BIAS","EQUILIBRIUM"))</f>
        <v>EQUILIBRIUM</v>
      </c>
    </row>
    <row r="1072">
      <c r="A1072">
        <v>26499</v>
      </c>
      <c r="B1072" t="str">
        <v>2026-01-16</v>
      </c>
      <c r="C1072" t="str">
        <v>Midday</v>
      </c>
      <c r="D1072">
        <v>19</v>
      </c>
      <c r="E1072" t="str">
        <f>IF(MOD(D1072,2)=0,"EVEN","ODD")</f>
        <v>ODD</v>
      </c>
      <c r="F1072" t="str">
        <f>IF(D1072&lt;=18,"LOW (1-18)","HIGH (19-36)")</f>
        <v>HIGH (19-36)</v>
      </c>
      <c r="G1072">
        <f>INT((D1072-1)/6)+1</f>
        <v>4</v>
      </c>
      <c r="H1072">
        <f>MOD(D1072-1,6)+1</f>
        <v>1</v>
      </c>
      <c r="I1072">
        <f>37-D1072</f>
        <v>18</v>
      </c>
      <c r="J1072">
        <f>ABS(D1072-D1073)</f>
        <v>8</v>
      </c>
      <c r="K1072">
        <f>AVERAGE(D1072:D1076)</f>
        <v>19</v>
      </c>
      <c r="L1072">
        <f>AVERAGE(D1072:D1091)</f>
        <v>19</v>
      </c>
      <c r="M1072">
        <f>K1072-L1072</f>
        <v>0</v>
      </c>
      <c r="N1072" t="str">
        <f>IF(K1072&gt;L1072,"HIGH ZONE BIAS",IF(K1072&lt;L1072,"LOW ZONE BIAS","EQUILIBRIUM"))</f>
        <v>EQUILIBRIUM</v>
      </c>
    </row>
    <row r="1073">
      <c r="A1073">
        <v>26498</v>
      </c>
      <c r="B1073" t="str">
        <v>2026-01-16</v>
      </c>
      <c r="C1073" t="str">
        <v>Morning</v>
      </c>
      <c r="D1073">
        <v>27</v>
      </c>
      <c r="E1073" t="str">
        <f>IF(MOD(D1073,2)=0,"EVEN","ODD")</f>
        <v>ODD</v>
      </c>
      <c r="F1073" t="str">
        <f>IF(D1073&lt;=18,"LOW (1-18)","HIGH (19-36)")</f>
        <v>HIGH (19-36)</v>
      </c>
      <c r="G1073">
        <f>INT((D1073-1)/6)+1</f>
        <v>5</v>
      </c>
      <c r="H1073">
        <f>MOD(D1073-1,6)+1</f>
        <v>3</v>
      </c>
      <c r="I1073">
        <f>37-D1073</f>
        <v>10</v>
      </c>
      <c r="J1073">
        <f>ABS(D1073-D1074)</f>
        <v>7</v>
      </c>
      <c r="K1073">
        <f>AVERAGE(D1073:D1077)</f>
        <v>27</v>
      </c>
      <c r="L1073">
        <f>AVERAGE(D1073:D1092)</f>
        <v>27</v>
      </c>
      <c r="M1073">
        <f>K1073-L1073</f>
        <v>0</v>
      </c>
      <c r="N1073" t="str">
        <f>IF(K1073&gt;L1073,"HIGH ZONE BIAS",IF(K1073&lt;L1073,"LOW ZONE BIAS","EQUILIBRIUM"))</f>
        <v>EQUILIBRIUM</v>
      </c>
    </row>
    <row r="1074">
      <c r="A1074">
        <v>26497</v>
      </c>
      <c r="B1074" t="str">
        <v>2026-01-15</v>
      </c>
      <c r="C1074" t="str">
        <v>Evening</v>
      </c>
      <c r="D1074">
        <v>34</v>
      </c>
      <c r="E1074" t="str">
        <f>IF(MOD(D1074,2)=0,"EVEN","ODD")</f>
        <v>EVEN</v>
      </c>
      <c r="F1074" t="str">
        <f>IF(D1074&lt;=18,"LOW (1-18)","HIGH (19-36)")</f>
        <v>HIGH (19-36)</v>
      </c>
      <c r="G1074">
        <f>INT((D1074-1)/6)+1</f>
        <v>6</v>
      </c>
      <c r="H1074">
        <f>MOD(D1074-1,6)+1</f>
        <v>4</v>
      </c>
      <c r="I1074">
        <f>37-D1074</f>
        <v>3</v>
      </c>
      <c r="J1074">
        <f>ABS(D1074-D1075)</f>
        <v>1</v>
      </c>
      <c r="K1074">
        <f>AVERAGE(D1074:D1078)</f>
        <v>34</v>
      </c>
      <c r="L1074">
        <f>AVERAGE(D1074:D1093)</f>
        <v>34</v>
      </c>
      <c r="M1074">
        <f>K1074-L1074</f>
        <v>0</v>
      </c>
      <c r="N1074" t="str">
        <f>IF(K1074&gt;L1074,"HIGH ZONE BIAS",IF(K1074&lt;L1074,"LOW ZONE BIAS","EQUILIBRIUM"))</f>
        <v>EQUILIBRIUM</v>
      </c>
    </row>
    <row r="1075">
      <c r="A1075">
        <v>26496</v>
      </c>
      <c r="B1075" t="str">
        <v>2026-01-15</v>
      </c>
      <c r="C1075" t="str">
        <v>Afternoon</v>
      </c>
      <c r="D1075">
        <v>35</v>
      </c>
      <c r="E1075" t="str">
        <f>IF(MOD(D1075,2)=0,"EVEN","ODD")</f>
        <v>ODD</v>
      </c>
      <c r="F1075" t="str">
        <f>IF(D1075&lt;=18,"LOW (1-18)","HIGH (19-36)")</f>
        <v>HIGH (19-36)</v>
      </c>
      <c r="G1075">
        <f>INT((D1075-1)/6)+1</f>
        <v>6</v>
      </c>
      <c r="H1075">
        <f>MOD(D1075-1,6)+1</f>
        <v>5</v>
      </c>
      <c r="I1075">
        <f>37-D1075</f>
        <v>2</v>
      </c>
      <c r="J1075">
        <f>ABS(D1075-D1076)</f>
        <v>30</v>
      </c>
      <c r="K1075">
        <f>AVERAGE(D1075:D1079)</f>
        <v>35</v>
      </c>
      <c r="L1075">
        <f>AVERAGE(D1075:D1094)</f>
        <v>35</v>
      </c>
      <c r="M1075">
        <f>K1075-L1075</f>
        <v>0</v>
      </c>
      <c r="N1075" t="str">
        <f>IF(K1075&gt;L1075,"HIGH ZONE BIAS",IF(K1075&lt;L1075,"LOW ZONE BIAS","EQUILIBRIUM"))</f>
        <v>EQUILIBRIUM</v>
      </c>
    </row>
    <row r="1076">
      <c r="A1076">
        <v>26495</v>
      </c>
      <c r="B1076" t="str">
        <v>2026-01-15</v>
      </c>
      <c r="C1076" t="str">
        <v>Midday</v>
      </c>
      <c r="D1076">
        <v>5</v>
      </c>
      <c r="E1076" t="str">
        <f>IF(MOD(D1076,2)=0,"EVEN","ODD")</f>
        <v>ODD</v>
      </c>
      <c r="F1076" t="str">
        <f>IF(D1076&lt;=18,"LOW (1-18)","HIGH (19-36)")</f>
        <v>LOW (1-18)</v>
      </c>
      <c r="G1076">
        <f>INT((D1076-1)/6)+1</f>
        <v>1</v>
      </c>
      <c r="H1076">
        <f>MOD(D1076-1,6)+1</f>
        <v>5</v>
      </c>
      <c r="I1076">
        <f>37-D1076</f>
        <v>32</v>
      </c>
      <c r="J1076">
        <f>ABS(D1076-D1077)</f>
        <v>12</v>
      </c>
      <c r="K1076">
        <f>AVERAGE(D1076:D1080)</f>
        <v>5</v>
      </c>
      <c r="L1076">
        <f>AVERAGE(D1076:D1095)</f>
        <v>5</v>
      </c>
      <c r="M1076">
        <f>K1076-L1076</f>
        <v>0</v>
      </c>
      <c r="N1076" t="str">
        <f>IF(K1076&gt;L1076,"HIGH ZONE BIAS",IF(K1076&lt;L1076,"LOW ZONE BIAS","EQUILIBRIUM"))</f>
        <v>EQUILIBRIUM</v>
      </c>
    </row>
    <row r="1077">
      <c r="A1077">
        <v>26494</v>
      </c>
      <c r="B1077" t="str">
        <v>2026-01-15</v>
      </c>
      <c r="C1077" t="str">
        <v>Morning</v>
      </c>
      <c r="D1077">
        <v>17</v>
      </c>
      <c r="E1077" t="str">
        <f>IF(MOD(D1077,2)=0,"EVEN","ODD")</f>
        <v>ODD</v>
      </c>
      <c r="F1077" t="str">
        <f>IF(D1077&lt;=18,"LOW (1-18)","HIGH (19-36)")</f>
        <v>LOW (1-18)</v>
      </c>
      <c r="G1077">
        <f>INT((D1077-1)/6)+1</f>
        <v>3</v>
      </c>
      <c r="H1077">
        <f>MOD(D1077-1,6)+1</f>
        <v>5</v>
      </c>
      <c r="I1077">
        <f>37-D1077</f>
        <v>20</v>
      </c>
      <c r="J1077">
        <f>ABS(D1077-D1078)</f>
        <v>12</v>
      </c>
      <c r="K1077">
        <f>AVERAGE(D1077:D1081)</f>
        <v>17</v>
      </c>
      <c r="L1077">
        <f>AVERAGE(D1077:D1096)</f>
        <v>17</v>
      </c>
      <c r="M1077">
        <f>K1077-L1077</f>
        <v>0</v>
      </c>
      <c r="N1077" t="str">
        <f>IF(K1077&gt;L1077,"HIGH ZONE BIAS",IF(K1077&lt;L1077,"LOW ZONE BIAS","EQUILIBRIUM"))</f>
        <v>EQUILIBRIUM</v>
      </c>
    </row>
    <row r="1078">
      <c r="A1078">
        <v>26493</v>
      </c>
      <c r="B1078" t="str">
        <v>2026-01-14</v>
      </c>
      <c r="C1078" t="str">
        <v>Evening</v>
      </c>
      <c r="D1078">
        <v>5</v>
      </c>
      <c r="E1078" t="str">
        <f>IF(MOD(D1078,2)=0,"EVEN","ODD")</f>
        <v>ODD</v>
      </c>
      <c r="F1078" t="str">
        <f>IF(D1078&lt;=18,"LOW (1-18)","HIGH (19-36)")</f>
        <v>LOW (1-18)</v>
      </c>
      <c r="G1078">
        <f>INT((D1078-1)/6)+1</f>
        <v>1</v>
      </c>
      <c r="H1078">
        <f>MOD(D1078-1,6)+1</f>
        <v>5</v>
      </c>
      <c r="I1078">
        <f>37-D1078</f>
        <v>32</v>
      </c>
      <c r="J1078">
        <f>ABS(D1078-D1079)</f>
        <v>11</v>
      </c>
      <c r="K1078">
        <f>AVERAGE(D1078:D1082)</f>
        <v>5</v>
      </c>
      <c r="L1078">
        <f>AVERAGE(D1078:D1097)</f>
        <v>5</v>
      </c>
      <c r="M1078">
        <f>K1078-L1078</f>
        <v>0</v>
      </c>
      <c r="N1078" t="str">
        <f>IF(K1078&gt;L1078,"HIGH ZONE BIAS",IF(K1078&lt;L1078,"LOW ZONE BIAS","EQUILIBRIUM"))</f>
        <v>EQUILIBRIUM</v>
      </c>
    </row>
    <row r="1079">
      <c r="A1079">
        <v>26492</v>
      </c>
      <c r="B1079" t="str">
        <v>2026-01-14</v>
      </c>
      <c r="C1079" t="str">
        <v>Afternoon</v>
      </c>
      <c r="D1079">
        <v>16</v>
      </c>
      <c r="E1079" t="str">
        <f>IF(MOD(D1079,2)=0,"EVEN","ODD")</f>
        <v>EVEN</v>
      </c>
      <c r="F1079" t="str">
        <f>IF(D1079&lt;=18,"LOW (1-18)","HIGH (19-36)")</f>
        <v>LOW (1-18)</v>
      </c>
      <c r="G1079">
        <f>INT((D1079-1)/6)+1</f>
        <v>3</v>
      </c>
      <c r="H1079">
        <f>MOD(D1079-1,6)+1</f>
        <v>4</v>
      </c>
      <c r="I1079">
        <f>37-D1079</f>
        <v>21</v>
      </c>
      <c r="J1079">
        <f>ABS(D1079-D1080)</f>
        <v>17</v>
      </c>
      <c r="K1079">
        <f>AVERAGE(D1079:D1083)</f>
        <v>16</v>
      </c>
      <c r="L1079">
        <f>AVERAGE(D1079:D1098)</f>
        <v>16</v>
      </c>
      <c r="M1079">
        <f>K1079-L1079</f>
        <v>0</v>
      </c>
      <c r="N1079" t="str">
        <f>IF(K1079&gt;L1079,"HIGH ZONE BIAS",IF(K1079&lt;L1079,"LOW ZONE BIAS","EQUILIBRIUM"))</f>
        <v>EQUILIBRIUM</v>
      </c>
    </row>
    <row r="1080">
      <c r="A1080">
        <v>26491</v>
      </c>
      <c r="B1080" t="str">
        <v>2026-01-14</v>
      </c>
      <c r="C1080" t="str">
        <v>Midday</v>
      </c>
      <c r="D1080">
        <v>33</v>
      </c>
      <c r="E1080" t="str">
        <f>IF(MOD(D1080,2)=0,"EVEN","ODD")</f>
        <v>ODD</v>
      </c>
      <c r="F1080" t="str">
        <f>IF(D1080&lt;=18,"LOW (1-18)","HIGH (19-36)")</f>
        <v>HIGH (19-36)</v>
      </c>
      <c r="G1080">
        <f>INT((D1080-1)/6)+1</f>
        <v>6</v>
      </c>
      <c r="H1080">
        <f>MOD(D1080-1,6)+1</f>
        <v>3</v>
      </c>
      <c r="I1080">
        <f>37-D1080</f>
        <v>4</v>
      </c>
      <c r="J1080">
        <f>ABS(D1080-D1081)</f>
        <v>9</v>
      </c>
      <c r="K1080">
        <f>AVERAGE(D1080:D1084)</f>
        <v>33</v>
      </c>
      <c r="L1080">
        <f>AVERAGE(D1080:D1099)</f>
        <v>33</v>
      </c>
      <c r="M1080">
        <f>K1080-L1080</f>
        <v>0</v>
      </c>
      <c r="N1080" t="str">
        <f>IF(K1080&gt;L1080,"HIGH ZONE BIAS",IF(K1080&lt;L1080,"LOW ZONE BIAS","EQUILIBRIUM"))</f>
        <v>EQUILIBRIUM</v>
      </c>
    </row>
    <row r="1081">
      <c r="A1081">
        <v>26490</v>
      </c>
      <c r="B1081" t="str">
        <v>2026-01-14</v>
      </c>
      <c r="C1081" t="str">
        <v>Morning</v>
      </c>
      <c r="D1081">
        <v>24</v>
      </c>
      <c r="E1081" t="str">
        <f>IF(MOD(D1081,2)=0,"EVEN","ODD")</f>
        <v>EVEN</v>
      </c>
      <c r="F1081" t="str">
        <f>IF(D1081&lt;=18,"LOW (1-18)","HIGH (19-36)")</f>
        <v>HIGH (19-36)</v>
      </c>
      <c r="G1081">
        <f>INT((D1081-1)/6)+1</f>
        <v>4</v>
      </c>
      <c r="H1081">
        <f>MOD(D1081-1,6)+1</f>
        <v>6</v>
      </c>
      <c r="I1081">
        <f>37-D1081</f>
        <v>13</v>
      </c>
      <c r="J1081">
        <f>ABS(D1081-D1082)</f>
        <v>2</v>
      </c>
      <c r="K1081">
        <f>AVERAGE(D1081:D1085)</f>
        <v>24</v>
      </c>
      <c r="L1081">
        <f>AVERAGE(D1081:D1100)</f>
        <v>24</v>
      </c>
      <c r="M1081">
        <f>K1081-L1081</f>
        <v>0</v>
      </c>
      <c r="N1081" t="str">
        <f>IF(K1081&gt;L1081,"HIGH ZONE BIAS",IF(K1081&lt;L1081,"LOW ZONE BIAS","EQUILIBRIUM"))</f>
        <v>EQUILIBRIUM</v>
      </c>
    </row>
    <row r="1082">
      <c r="A1082">
        <v>26489</v>
      </c>
      <c r="B1082" t="str">
        <v>2026-01-13</v>
      </c>
      <c r="C1082" t="str">
        <v>Evening</v>
      </c>
      <c r="D1082">
        <v>26</v>
      </c>
      <c r="E1082" t="str">
        <f>IF(MOD(D1082,2)=0,"EVEN","ODD")</f>
        <v>EVEN</v>
      </c>
      <c r="F1082" t="str">
        <f>IF(D1082&lt;=18,"LOW (1-18)","HIGH (19-36)")</f>
        <v>HIGH (19-36)</v>
      </c>
      <c r="G1082">
        <f>INT((D1082-1)/6)+1</f>
        <v>5</v>
      </c>
      <c r="H1082">
        <f>MOD(D1082-1,6)+1</f>
        <v>2</v>
      </c>
      <c r="I1082">
        <f>37-D1082</f>
        <v>11</v>
      </c>
      <c r="J1082">
        <f>ABS(D1082-D1083)</f>
        <v>25</v>
      </c>
      <c r="K1082">
        <f>AVERAGE(D1082:D1086)</f>
        <v>26</v>
      </c>
      <c r="L1082">
        <f>AVERAGE(D1082:D1101)</f>
        <v>26</v>
      </c>
      <c r="M1082">
        <f>K1082-L1082</f>
        <v>0</v>
      </c>
      <c r="N1082" t="str">
        <f>IF(K1082&gt;L1082,"HIGH ZONE BIAS",IF(K1082&lt;L1082,"LOW ZONE BIAS","EQUILIBRIUM"))</f>
        <v>EQUILIBRIUM</v>
      </c>
    </row>
    <row r="1083">
      <c r="A1083">
        <v>26488</v>
      </c>
      <c r="B1083" t="str">
        <v>2026-01-13</v>
      </c>
      <c r="C1083" t="str">
        <v>Afternoon</v>
      </c>
      <c r="D1083">
        <v>1</v>
      </c>
      <c r="E1083" t="str">
        <f>IF(MOD(D1083,2)=0,"EVEN","ODD")</f>
        <v>ODD</v>
      </c>
      <c r="F1083" t="str">
        <f>IF(D1083&lt;=18,"LOW (1-18)","HIGH (19-36)")</f>
        <v>LOW (1-18)</v>
      </c>
      <c r="G1083">
        <f>INT((D1083-1)/6)+1</f>
        <v>1</v>
      </c>
      <c r="H1083">
        <f>MOD(D1083-1,6)+1</f>
        <v>1</v>
      </c>
      <c r="I1083">
        <f>37-D1083</f>
        <v>36</v>
      </c>
      <c r="J1083">
        <f>ABS(D1083-D1084)</f>
        <v>0</v>
      </c>
      <c r="K1083">
        <f>AVERAGE(D1083:D1087)</f>
        <v>1</v>
      </c>
      <c r="L1083">
        <f>AVERAGE(D1083:D1102)</f>
        <v>1</v>
      </c>
      <c r="M1083">
        <f>K1083-L1083</f>
        <v>0</v>
      </c>
      <c r="N1083" t="str">
        <f>IF(K1083&gt;L1083,"HIGH ZONE BIAS",IF(K1083&lt;L1083,"LOW ZONE BIAS","EQUILIBRIUM"))</f>
        <v>EQUILIBRIUM</v>
      </c>
    </row>
    <row r="1084">
      <c r="A1084">
        <v>26487</v>
      </c>
      <c r="B1084" t="str">
        <v>2026-01-13</v>
      </c>
      <c r="C1084" t="str">
        <v>Midday</v>
      </c>
      <c r="D1084">
        <v>1</v>
      </c>
      <c r="E1084" t="str">
        <f>IF(MOD(D1084,2)=0,"EVEN","ODD")</f>
        <v>ODD</v>
      </c>
      <c r="F1084" t="str">
        <f>IF(D1084&lt;=18,"LOW (1-18)","HIGH (19-36)")</f>
        <v>LOW (1-18)</v>
      </c>
      <c r="G1084">
        <f>INT((D1084-1)/6)+1</f>
        <v>1</v>
      </c>
      <c r="H1084">
        <f>MOD(D1084-1,6)+1</f>
        <v>1</v>
      </c>
      <c r="I1084">
        <f>37-D1084</f>
        <v>36</v>
      </c>
      <c r="J1084">
        <f>ABS(D1084-D1085)</f>
        <v>22</v>
      </c>
      <c r="K1084">
        <f>AVERAGE(D1084:D1088)</f>
        <v>1</v>
      </c>
      <c r="L1084">
        <f>AVERAGE(D1084:D1103)</f>
        <v>1</v>
      </c>
      <c r="M1084">
        <f>K1084-L1084</f>
        <v>0</v>
      </c>
      <c r="N1084" t="str">
        <f>IF(K1084&gt;L1084,"HIGH ZONE BIAS",IF(K1084&lt;L1084,"LOW ZONE BIAS","EQUILIBRIUM"))</f>
        <v>EQUILIBRIUM</v>
      </c>
    </row>
    <row r="1085">
      <c r="A1085">
        <v>26486</v>
      </c>
      <c r="B1085" t="str">
        <v>2026-01-13</v>
      </c>
      <c r="C1085" t="str">
        <v>Morning</v>
      </c>
      <c r="D1085">
        <v>23</v>
      </c>
      <c r="E1085" t="str">
        <f>IF(MOD(D1085,2)=0,"EVEN","ODD")</f>
        <v>ODD</v>
      </c>
      <c r="F1085" t="str">
        <f>IF(D1085&lt;=18,"LOW (1-18)","HIGH (19-36)")</f>
        <v>HIGH (19-36)</v>
      </c>
      <c r="G1085">
        <f>INT((D1085-1)/6)+1</f>
        <v>4</v>
      </c>
      <c r="H1085">
        <f>MOD(D1085-1,6)+1</f>
        <v>5</v>
      </c>
      <c r="I1085">
        <f>37-D1085</f>
        <v>14</v>
      </c>
      <c r="J1085">
        <f>ABS(D1085-D1086)</f>
        <v>16</v>
      </c>
      <c r="K1085">
        <f>AVERAGE(D1085:D1089)</f>
        <v>23</v>
      </c>
      <c r="L1085">
        <f>AVERAGE(D1085:D1104)</f>
        <v>23</v>
      </c>
      <c r="M1085">
        <f>K1085-L1085</f>
        <v>0</v>
      </c>
      <c r="N1085" t="str">
        <f>IF(K1085&gt;L1085,"HIGH ZONE BIAS",IF(K1085&lt;L1085,"LOW ZONE BIAS","EQUILIBRIUM"))</f>
        <v>EQUILIBRIUM</v>
      </c>
    </row>
    <row r="1086">
      <c r="A1086">
        <v>26485</v>
      </c>
      <c r="B1086" t="str">
        <v>2026-01-12</v>
      </c>
      <c r="C1086" t="str">
        <v>Evening</v>
      </c>
      <c r="D1086">
        <v>7</v>
      </c>
      <c r="E1086" t="str">
        <f>IF(MOD(D1086,2)=0,"EVEN","ODD")</f>
        <v>ODD</v>
      </c>
      <c r="F1086" t="str">
        <f>IF(D1086&lt;=18,"LOW (1-18)","HIGH (19-36)")</f>
        <v>LOW (1-18)</v>
      </c>
      <c r="G1086">
        <f>INT((D1086-1)/6)+1</f>
        <v>2</v>
      </c>
      <c r="H1086">
        <f>MOD(D1086-1,6)+1</f>
        <v>1</v>
      </c>
      <c r="I1086">
        <f>37-D1086</f>
        <v>30</v>
      </c>
      <c r="J1086">
        <f>ABS(D1086-D1087)</f>
        <v>1</v>
      </c>
      <c r="K1086">
        <f>AVERAGE(D1086:D1090)</f>
        <v>7</v>
      </c>
      <c r="L1086">
        <f>AVERAGE(D1086:D1105)</f>
        <v>7</v>
      </c>
      <c r="M1086">
        <f>K1086-L1086</f>
        <v>0</v>
      </c>
      <c r="N1086" t="str">
        <f>IF(K1086&gt;L1086,"HIGH ZONE BIAS",IF(K1086&lt;L1086,"LOW ZONE BIAS","EQUILIBRIUM"))</f>
        <v>EQUILIBRIUM</v>
      </c>
    </row>
    <row r="1087">
      <c r="A1087">
        <v>26484</v>
      </c>
      <c r="B1087" t="str">
        <v>2026-01-12</v>
      </c>
      <c r="C1087" t="str">
        <v>Afternoon</v>
      </c>
      <c r="D1087">
        <v>8</v>
      </c>
      <c r="E1087" t="str">
        <f>IF(MOD(D1087,2)=0,"EVEN","ODD")</f>
        <v>EVEN</v>
      </c>
      <c r="F1087" t="str">
        <f>IF(D1087&lt;=18,"LOW (1-18)","HIGH (19-36)")</f>
        <v>LOW (1-18)</v>
      </c>
      <c r="G1087">
        <f>INT((D1087-1)/6)+1</f>
        <v>2</v>
      </c>
      <c r="H1087">
        <f>MOD(D1087-1,6)+1</f>
        <v>2</v>
      </c>
      <c r="I1087">
        <f>37-D1087</f>
        <v>29</v>
      </c>
      <c r="J1087">
        <f>ABS(D1087-D1088)</f>
        <v>27</v>
      </c>
      <c r="K1087">
        <f>AVERAGE(D1087:D1091)</f>
        <v>8</v>
      </c>
      <c r="L1087">
        <f>AVERAGE(D1087:D1106)</f>
        <v>8</v>
      </c>
      <c r="M1087">
        <f>K1087-L1087</f>
        <v>0</v>
      </c>
      <c r="N1087" t="str">
        <f>IF(K1087&gt;L1087,"HIGH ZONE BIAS",IF(K1087&lt;L1087,"LOW ZONE BIAS","EQUILIBRIUM"))</f>
        <v>EQUILIBRIUM</v>
      </c>
    </row>
    <row r="1088">
      <c r="A1088">
        <v>26483</v>
      </c>
      <c r="B1088" t="str">
        <v>2026-01-12</v>
      </c>
      <c r="C1088" t="str">
        <v>Midday</v>
      </c>
      <c r="D1088">
        <v>35</v>
      </c>
      <c r="E1088" t="str">
        <f>IF(MOD(D1088,2)=0,"EVEN","ODD")</f>
        <v>ODD</v>
      </c>
      <c r="F1088" t="str">
        <f>IF(D1088&lt;=18,"LOW (1-18)","HIGH (19-36)")</f>
        <v>HIGH (19-36)</v>
      </c>
      <c r="G1088">
        <f>INT((D1088-1)/6)+1</f>
        <v>6</v>
      </c>
      <c r="H1088">
        <f>MOD(D1088-1,6)+1</f>
        <v>5</v>
      </c>
      <c r="I1088">
        <f>37-D1088</f>
        <v>2</v>
      </c>
      <c r="J1088">
        <f>ABS(D1088-D1089)</f>
        <v>11</v>
      </c>
      <c r="K1088">
        <f>AVERAGE(D1088:D1092)</f>
        <v>35</v>
      </c>
      <c r="L1088">
        <f>AVERAGE(D1088:D1107)</f>
        <v>35</v>
      </c>
      <c r="M1088">
        <f>K1088-L1088</f>
        <v>0</v>
      </c>
      <c r="N1088" t="str">
        <f>IF(K1088&gt;L1088,"HIGH ZONE BIAS",IF(K1088&lt;L1088,"LOW ZONE BIAS","EQUILIBRIUM"))</f>
        <v>EQUILIBRIUM</v>
      </c>
    </row>
    <row r="1089">
      <c r="A1089">
        <v>26482</v>
      </c>
      <c r="B1089" t="str">
        <v>2026-01-12</v>
      </c>
      <c r="C1089" t="str">
        <v>Morning</v>
      </c>
      <c r="D1089">
        <v>24</v>
      </c>
      <c r="E1089" t="str">
        <f>IF(MOD(D1089,2)=0,"EVEN","ODD")</f>
        <v>EVEN</v>
      </c>
      <c r="F1089" t="str">
        <f>IF(D1089&lt;=18,"LOW (1-18)","HIGH (19-36)")</f>
        <v>HIGH (19-36)</v>
      </c>
      <c r="G1089">
        <f>INT((D1089-1)/6)+1</f>
        <v>4</v>
      </c>
      <c r="H1089">
        <f>MOD(D1089-1,6)+1</f>
        <v>6</v>
      </c>
      <c r="I1089">
        <f>37-D1089</f>
        <v>13</v>
      </c>
      <c r="J1089">
        <f>ABS(D1089-D1090)</f>
        <v>6</v>
      </c>
      <c r="K1089">
        <f>AVERAGE(D1089:D1093)</f>
        <v>24</v>
      </c>
      <c r="L1089">
        <f>AVERAGE(D1089:D1108)</f>
        <v>24</v>
      </c>
      <c r="M1089">
        <f>K1089-L1089</f>
        <v>0</v>
      </c>
      <c r="N1089" t="str">
        <f>IF(K1089&gt;L1089,"HIGH ZONE BIAS",IF(K1089&lt;L1089,"LOW ZONE BIAS","EQUILIBRIUM"))</f>
        <v>EQUILIBRIUM</v>
      </c>
    </row>
    <row r="1090">
      <c r="A1090">
        <v>26481</v>
      </c>
      <c r="B1090" t="str">
        <v>2026-01-10</v>
      </c>
      <c r="C1090" t="str">
        <v>Evening</v>
      </c>
      <c r="D1090">
        <v>30</v>
      </c>
      <c r="E1090" t="str">
        <f>IF(MOD(D1090,2)=0,"EVEN","ODD")</f>
        <v>EVEN</v>
      </c>
      <c r="F1090" t="str">
        <f>IF(D1090&lt;=18,"LOW (1-18)","HIGH (19-36)")</f>
        <v>HIGH (19-36)</v>
      </c>
      <c r="G1090">
        <f>INT((D1090-1)/6)+1</f>
        <v>5</v>
      </c>
      <c r="H1090">
        <f>MOD(D1090-1,6)+1</f>
        <v>6</v>
      </c>
      <c r="I1090">
        <f>37-D1090</f>
        <v>7</v>
      </c>
      <c r="J1090">
        <f>ABS(D1090-D1091)</f>
        <v>17</v>
      </c>
      <c r="K1090">
        <f>AVERAGE(D1090:D1094)</f>
        <v>30</v>
      </c>
      <c r="L1090">
        <f>AVERAGE(D1090:D1109)</f>
        <v>30</v>
      </c>
      <c r="M1090">
        <f>K1090-L1090</f>
        <v>0</v>
      </c>
      <c r="N1090" t="str">
        <f>IF(K1090&gt;L1090,"HIGH ZONE BIAS",IF(K1090&lt;L1090,"LOW ZONE BIAS","EQUILIBRIUM"))</f>
        <v>EQUILIBRIUM</v>
      </c>
    </row>
    <row r="1091">
      <c r="A1091">
        <v>26480</v>
      </c>
      <c r="B1091" t="str">
        <v>2026-01-10</v>
      </c>
      <c r="C1091" t="str">
        <v>Afternoon</v>
      </c>
      <c r="D1091">
        <v>13</v>
      </c>
      <c r="E1091" t="str">
        <f>IF(MOD(D1091,2)=0,"EVEN","ODD")</f>
        <v>ODD</v>
      </c>
      <c r="F1091" t="str">
        <f>IF(D1091&lt;=18,"LOW (1-18)","HIGH (19-36)")</f>
        <v>LOW (1-18)</v>
      </c>
      <c r="G1091">
        <f>INT((D1091-1)/6)+1</f>
        <v>3</v>
      </c>
      <c r="H1091">
        <f>MOD(D1091-1,6)+1</f>
        <v>1</v>
      </c>
      <c r="I1091">
        <f>37-D1091</f>
        <v>24</v>
      </c>
      <c r="J1091">
        <f>ABS(D1091-D1092)</f>
        <v>22</v>
      </c>
      <c r="K1091">
        <f>AVERAGE(D1091:D1095)</f>
        <v>13</v>
      </c>
      <c r="L1091">
        <f>AVERAGE(D1091:D1110)</f>
        <v>13</v>
      </c>
      <c r="M1091">
        <f>K1091-L1091</f>
        <v>0</v>
      </c>
      <c r="N1091" t="str">
        <f>IF(K1091&gt;L1091,"HIGH ZONE BIAS",IF(K1091&lt;L1091,"LOW ZONE BIAS","EQUILIBRIUM"))</f>
        <v>EQUILIBRIUM</v>
      </c>
    </row>
    <row r="1092">
      <c r="A1092">
        <v>26479</v>
      </c>
      <c r="B1092" t="str">
        <v>2026-01-10</v>
      </c>
      <c r="C1092" t="str">
        <v>Midday</v>
      </c>
      <c r="D1092">
        <v>35</v>
      </c>
      <c r="E1092" t="str">
        <f>IF(MOD(D1092,2)=0,"EVEN","ODD")</f>
        <v>ODD</v>
      </c>
      <c r="F1092" t="str">
        <f>IF(D1092&lt;=18,"LOW (1-18)","HIGH (19-36)")</f>
        <v>HIGH (19-36)</v>
      </c>
      <c r="G1092">
        <f>INT((D1092-1)/6)+1</f>
        <v>6</v>
      </c>
      <c r="H1092">
        <f>MOD(D1092-1,6)+1</f>
        <v>5</v>
      </c>
      <c r="I1092">
        <f>37-D1092</f>
        <v>2</v>
      </c>
      <c r="J1092">
        <f>ABS(D1092-D1093)</f>
        <v>3</v>
      </c>
      <c r="K1092">
        <f>AVERAGE(D1092:D1096)</f>
        <v>35</v>
      </c>
      <c r="L1092">
        <f>AVERAGE(D1092:D1111)</f>
        <v>35</v>
      </c>
      <c r="M1092">
        <f>K1092-L1092</f>
        <v>0</v>
      </c>
      <c r="N1092" t="str">
        <f>IF(K1092&gt;L1092,"HIGH ZONE BIAS",IF(K1092&lt;L1092,"LOW ZONE BIAS","EQUILIBRIUM"))</f>
        <v>EQUILIBRIUM</v>
      </c>
    </row>
    <row r="1093">
      <c r="A1093">
        <v>26478</v>
      </c>
      <c r="B1093" t="str">
        <v>2026-01-10</v>
      </c>
      <c r="C1093" t="str">
        <v>Morning</v>
      </c>
      <c r="D1093">
        <v>32</v>
      </c>
      <c r="E1093" t="str">
        <f>IF(MOD(D1093,2)=0,"EVEN","ODD")</f>
        <v>EVEN</v>
      </c>
      <c r="F1093" t="str">
        <f>IF(D1093&lt;=18,"LOW (1-18)","HIGH (19-36)")</f>
        <v>HIGH (19-36)</v>
      </c>
      <c r="G1093">
        <f>INT((D1093-1)/6)+1</f>
        <v>6</v>
      </c>
      <c r="H1093">
        <f>MOD(D1093-1,6)+1</f>
        <v>2</v>
      </c>
      <c r="I1093">
        <f>37-D1093</f>
        <v>5</v>
      </c>
      <c r="J1093">
        <f>ABS(D1093-D1094)</f>
        <v>11</v>
      </c>
      <c r="K1093">
        <f>AVERAGE(D1093:D1097)</f>
        <v>32</v>
      </c>
      <c r="L1093">
        <f>AVERAGE(D1093:D1112)</f>
        <v>32</v>
      </c>
      <c r="M1093">
        <f>K1093-L1093</f>
        <v>0</v>
      </c>
      <c r="N1093" t="str">
        <f>IF(K1093&gt;L1093,"HIGH ZONE BIAS",IF(K1093&lt;L1093,"LOW ZONE BIAS","EQUILIBRIUM"))</f>
        <v>EQUILIBRIUM</v>
      </c>
    </row>
    <row r="1094">
      <c r="A1094">
        <v>26477</v>
      </c>
      <c r="B1094" t="str">
        <v>2026-01-09</v>
      </c>
      <c r="C1094" t="str">
        <v>Evening</v>
      </c>
      <c r="D1094">
        <v>21</v>
      </c>
      <c r="E1094" t="str">
        <f>IF(MOD(D1094,2)=0,"EVEN","ODD")</f>
        <v>ODD</v>
      </c>
      <c r="F1094" t="str">
        <f>IF(D1094&lt;=18,"LOW (1-18)","HIGH (19-36)")</f>
        <v>HIGH (19-36)</v>
      </c>
      <c r="G1094">
        <f>INT((D1094-1)/6)+1</f>
        <v>4</v>
      </c>
      <c r="H1094">
        <f>MOD(D1094-1,6)+1</f>
        <v>3</v>
      </c>
      <c r="I1094">
        <f>37-D1094</f>
        <v>16</v>
      </c>
      <c r="J1094">
        <f>ABS(D1094-D1095)</f>
        <v>11</v>
      </c>
      <c r="K1094">
        <f>AVERAGE(D1094:D1098)</f>
        <v>21</v>
      </c>
      <c r="L1094">
        <f>AVERAGE(D1094:D1113)</f>
        <v>21</v>
      </c>
      <c r="M1094">
        <f>K1094-L1094</f>
        <v>0</v>
      </c>
      <c r="N1094" t="str">
        <f>IF(K1094&gt;L1094,"HIGH ZONE BIAS",IF(K1094&lt;L1094,"LOW ZONE BIAS","EQUILIBRIUM"))</f>
        <v>EQUILIBRIUM</v>
      </c>
    </row>
    <row r="1095">
      <c r="A1095">
        <v>26476</v>
      </c>
      <c r="B1095" t="str">
        <v>2026-01-09</v>
      </c>
      <c r="C1095" t="str">
        <v>Afternoon</v>
      </c>
      <c r="D1095">
        <v>10</v>
      </c>
      <c r="E1095" t="str">
        <f>IF(MOD(D1095,2)=0,"EVEN","ODD")</f>
        <v>EVEN</v>
      </c>
      <c r="F1095" t="str">
        <f>IF(D1095&lt;=18,"LOW (1-18)","HIGH (19-36)")</f>
        <v>LOW (1-18)</v>
      </c>
      <c r="G1095">
        <f>INT((D1095-1)/6)+1</f>
        <v>2</v>
      </c>
      <c r="H1095">
        <f>MOD(D1095-1,6)+1</f>
        <v>4</v>
      </c>
      <c r="I1095">
        <f>37-D1095</f>
        <v>27</v>
      </c>
      <c r="J1095">
        <f>ABS(D1095-D1096)</f>
        <v>11</v>
      </c>
      <c r="K1095">
        <f>AVERAGE(D1095:D1099)</f>
        <v>10</v>
      </c>
      <c r="L1095">
        <f>AVERAGE(D1095:D1114)</f>
        <v>10</v>
      </c>
      <c r="M1095">
        <f>K1095-L1095</f>
        <v>0</v>
      </c>
      <c r="N1095" t="str">
        <f>IF(K1095&gt;L1095,"HIGH ZONE BIAS",IF(K1095&lt;L1095,"LOW ZONE BIAS","EQUILIBRIUM"))</f>
        <v>EQUILIBRIUM</v>
      </c>
    </row>
    <row r="1096">
      <c r="A1096">
        <v>26475</v>
      </c>
      <c r="B1096" t="str">
        <v>2026-01-09</v>
      </c>
      <c r="C1096" t="str">
        <v>Midday</v>
      </c>
      <c r="D1096">
        <v>21</v>
      </c>
      <c r="E1096" t="str">
        <f>IF(MOD(D1096,2)=0,"EVEN","ODD")</f>
        <v>ODD</v>
      </c>
      <c r="F1096" t="str">
        <f>IF(D1096&lt;=18,"LOW (1-18)","HIGH (19-36)")</f>
        <v>HIGH (19-36)</v>
      </c>
      <c r="G1096">
        <f>INT((D1096-1)/6)+1</f>
        <v>4</v>
      </c>
      <c r="H1096">
        <f>MOD(D1096-1,6)+1</f>
        <v>3</v>
      </c>
      <c r="I1096">
        <f>37-D1096</f>
        <v>16</v>
      </c>
      <c r="J1096">
        <f>ABS(D1096-D1097)</f>
        <v>5</v>
      </c>
      <c r="K1096">
        <f>AVERAGE(D1096:D1100)</f>
        <v>21</v>
      </c>
      <c r="L1096">
        <f>AVERAGE(D1096:D1115)</f>
        <v>21</v>
      </c>
      <c r="M1096">
        <f>K1096-L1096</f>
        <v>0</v>
      </c>
      <c r="N1096" t="str">
        <f>IF(K1096&gt;L1096,"HIGH ZONE BIAS",IF(K1096&lt;L1096,"LOW ZONE BIAS","EQUILIBRIUM"))</f>
        <v>EQUILIBRIUM</v>
      </c>
    </row>
    <row r="1097">
      <c r="A1097">
        <v>26474</v>
      </c>
      <c r="B1097" t="str">
        <v>2026-01-09</v>
      </c>
      <c r="C1097" t="str">
        <v>Morning</v>
      </c>
      <c r="D1097">
        <v>26</v>
      </c>
      <c r="E1097" t="str">
        <f>IF(MOD(D1097,2)=0,"EVEN","ODD")</f>
        <v>EVEN</v>
      </c>
      <c r="F1097" t="str">
        <f>IF(D1097&lt;=18,"LOW (1-18)","HIGH (19-36)")</f>
        <v>HIGH (19-36)</v>
      </c>
      <c r="G1097">
        <f>INT((D1097-1)/6)+1</f>
        <v>5</v>
      </c>
      <c r="H1097">
        <f>MOD(D1097-1,6)+1</f>
        <v>2</v>
      </c>
      <c r="I1097">
        <f>37-D1097</f>
        <v>11</v>
      </c>
      <c r="J1097">
        <f>ABS(D1097-D1098)</f>
        <v>5</v>
      </c>
      <c r="K1097">
        <f>AVERAGE(D1097:D1101)</f>
        <v>26</v>
      </c>
      <c r="L1097">
        <f>AVERAGE(D1097:D1116)</f>
        <v>26</v>
      </c>
      <c r="M1097">
        <f>K1097-L1097</f>
        <v>0</v>
      </c>
      <c r="N1097" t="str">
        <f>IF(K1097&gt;L1097,"HIGH ZONE BIAS",IF(K1097&lt;L1097,"LOW ZONE BIAS","EQUILIBRIUM"))</f>
        <v>EQUILIBRIUM</v>
      </c>
    </row>
    <row r="1098">
      <c r="A1098">
        <v>26473</v>
      </c>
      <c r="B1098" t="str">
        <v>2026-01-08</v>
      </c>
      <c r="C1098" t="str">
        <v>Evening</v>
      </c>
      <c r="D1098">
        <v>21</v>
      </c>
      <c r="E1098" t="str">
        <f>IF(MOD(D1098,2)=0,"EVEN","ODD")</f>
        <v>ODD</v>
      </c>
      <c r="F1098" t="str">
        <f>IF(D1098&lt;=18,"LOW (1-18)","HIGH (19-36)")</f>
        <v>HIGH (19-36)</v>
      </c>
      <c r="G1098">
        <f>INT((D1098-1)/6)+1</f>
        <v>4</v>
      </c>
      <c r="H1098">
        <f>MOD(D1098-1,6)+1</f>
        <v>3</v>
      </c>
      <c r="I1098">
        <f>37-D1098</f>
        <v>16</v>
      </c>
      <c r="J1098">
        <f>ABS(D1098-D1099)</f>
        <v>9</v>
      </c>
      <c r="K1098">
        <f>AVERAGE(D1098:D1102)</f>
        <v>21</v>
      </c>
      <c r="L1098">
        <f>AVERAGE(D1098:D1117)</f>
        <v>21</v>
      </c>
      <c r="M1098">
        <f>K1098-L1098</f>
        <v>0</v>
      </c>
      <c r="N1098" t="str">
        <f>IF(K1098&gt;L1098,"HIGH ZONE BIAS",IF(K1098&lt;L1098,"LOW ZONE BIAS","EQUILIBRIUM"))</f>
        <v>EQUILIBRIUM</v>
      </c>
    </row>
    <row r="1099">
      <c r="A1099">
        <v>26472</v>
      </c>
      <c r="B1099" t="str">
        <v>2026-01-08</v>
      </c>
      <c r="C1099" t="str">
        <v>Afternoon</v>
      </c>
      <c r="D1099">
        <v>30</v>
      </c>
      <c r="E1099" t="str">
        <f>IF(MOD(D1099,2)=0,"EVEN","ODD")</f>
        <v>EVEN</v>
      </c>
      <c r="F1099" t="str">
        <f>IF(D1099&lt;=18,"LOW (1-18)","HIGH (19-36)")</f>
        <v>HIGH (19-36)</v>
      </c>
      <c r="G1099">
        <f>INT((D1099-1)/6)+1</f>
        <v>5</v>
      </c>
      <c r="H1099">
        <f>MOD(D1099-1,6)+1</f>
        <v>6</v>
      </c>
      <c r="I1099">
        <f>37-D1099</f>
        <v>7</v>
      </c>
      <c r="J1099">
        <f>ABS(D1099-D1100)</f>
        <v>1</v>
      </c>
      <c r="K1099">
        <f>AVERAGE(D1099:D1103)</f>
        <v>30</v>
      </c>
      <c r="L1099">
        <f>AVERAGE(D1099:D1118)</f>
        <v>30</v>
      </c>
      <c r="M1099">
        <f>K1099-L1099</f>
        <v>0</v>
      </c>
      <c r="N1099" t="str">
        <f>IF(K1099&gt;L1099,"HIGH ZONE BIAS",IF(K1099&lt;L1099,"LOW ZONE BIAS","EQUILIBRIUM"))</f>
        <v>EQUILIBRIUM</v>
      </c>
    </row>
    <row r="1100">
      <c r="A1100">
        <v>26471</v>
      </c>
      <c r="B1100" t="str">
        <v>2026-01-08</v>
      </c>
      <c r="C1100" t="str">
        <v>Midday</v>
      </c>
      <c r="D1100">
        <v>29</v>
      </c>
      <c r="E1100" t="str">
        <f>IF(MOD(D1100,2)=0,"EVEN","ODD")</f>
        <v>ODD</v>
      </c>
      <c r="F1100" t="str">
        <f>IF(D1100&lt;=18,"LOW (1-18)","HIGH (19-36)")</f>
        <v>HIGH (19-36)</v>
      </c>
      <c r="G1100">
        <f>INT((D1100-1)/6)+1</f>
        <v>5</v>
      </c>
      <c r="H1100">
        <f>MOD(D1100-1,6)+1</f>
        <v>5</v>
      </c>
      <c r="I1100">
        <f>37-D1100</f>
        <v>8</v>
      </c>
      <c r="J1100">
        <f>ABS(D1100-D1101)</f>
        <v>4</v>
      </c>
      <c r="K1100">
        <f>AVERAGE(D1100:D1104)</f>
        <v>29</v>
      </c>
      <c r="L1100">
        <f>AVERAGE(D1100:D1119)</f>
        <v>29</v>
      </c>
      <c r="M1100">
        <f>K1100-L1100</f>
        <v>0</v>
      </c>
      <c r="N1100" t="str">
        <f>IF(K1100&gt;L1100,"HIGH ZONE BIAS",IF(K1100&lt;L1100,"LOW ZONE BIAS","EQUILIBRIUM"))</f>
        <v>EQUILIBRIUM</v>
      </c>
    </row>
    <row r="1101">
      <c r="A1101">
        <v>26470</v>
      </c>
      <c r="B1101" t="str">
        <v>2026-01-08</v>
      </c>
      <c r="C1101" t="str">
        <v>Morning</v>
      </c>
      <c r="D1101">
        <v>33</v>
      </c>
      <c r="E1101" t="str">
        <f>IF(MOD(D1101,2)=0,"EVEN","ODD")</f>
        <v>ODD</v>
      </c>
      <c r="F1101" t="str">
        <f>IF(D1101&lt;=18,"LOW (1-18)","HIGH (19-36)")</f>
        <v>HIGH (19-36)</v>
      </c>
      <c r="G1101">
        <f>INT((D1101-1)/6)+1</f>
        <v>6</v>
      </c>
      <c r="H1101">
        <f>MOD(D1101-1,6)+1</f>
        <v>3</v>
      </c>
      <c r="I1101">
        <f>37-D1101</f>
        <v>4</v>
      </c>
      <c r="J1101">
        <f>ABS(D1101-D1102)</f>
        <v>17</v>
      </c>
      <c r="K1101">
        <f>AVERAGE(D1101:D1105)</f>
        <v>33</v>
      </c>
      <c r="L1101">
        <f>AVERAGE(D1101:D1120)</f>
        <v>33</v>
      </c>
      <c r="M1101">
        <f>K1101-L1101</f>
        <v>0</v>
      </c>
      <c r="N1101" t="str">
        <f>IF(K1101&gt;L1101,"HIGH ZONE BIAS",IF(K1101&lt;L1101,"LOW ZONE BIAS","EQUILIBRIUM"))</f>
        <v>EQUILIBRIUM</v>
      </c>
    </row>
    <row r="1102">
      <c r="A1102">
        <v>26469</v>
      </c>
      <c r="B1102" t="str">
        <v>2026-01-07</v>
      </c>
      <c r="C1102" t="str">
        <v>Evening</v>
      </c>
      <c r="D1102">
        <v>16</v>
      </c>
      <c r="E1102" t="str">
        <f>IF(MOD(D1102,2)=0,"EVEN","ODD")</f>
        <v>EVEN</v>
      </c>
      <c r="F1102" t="str">
        <f>IF(D1102&lt;=18,"LOW (1-18)","HIGH (19-36)")</f>
        <v>LOW (1-18)</v>
      </c>
      <c r="G1102">
        <f>INT((D1102-1)/6)+1</f>
        <v>3</v>
      </c>
      <c r="H1102">
        <f>MOD(D1102-1,6)+1</f>
        <v>4</v>
      </c>
      <c r="I1102">
        <f>37-D1102</f>
        <v>21</v>
      </c>
      <c r="J1102">
        <f>ABS(D1102-D1103)</f>
        <v>4</v>
      </c>
      <c r="K1102">
        <f>AVERAGE(D1102:D1106)</f>
        <v>16</v>
      </c>
      <c r="L1102">
        <f>AVERAGE(D1102:D1121)</f>
        <v>16</v>
      </c>
      <c r="M1102">
        <f>K1102-L1102</f>
        <v>0</v>
      </c>
      <c r="N1102" t="str">
        <f>IF(K1102&gt;L1102,"HIGH ZONE BIAS",IF(K1102&lt;L1102,"LOW ZONE BIAS","EQUILIBRIUM"))</f>
        <v>EQUILIBRIUM</v>
      </c>
    </row>
    <row r="1103">
      <c r="A1103">
        <v>26468</v>
      </c>
      <c r="B1103" t="str">
        <v>2026-01-07</v>
      </c>
      <c r="C1103" t="str">
        <v>Afternoon</v>
      </c>
      <c r="D1103">
        <v>12</v>
      </c>
      <c r="E1103" t="str">
        <f>IF(MOD(D1103,2)=0,"EVEN","ODD")</f>
        <v>EVEN</v>
      </c>
      <c r="F1103" t="str">
        <f>IF(D1103&lt;=18,"LOW (1-18)","HIGH (19-36)")</f>
        <v>LOW (1-18)</v>
      </c>
      <c r="G1103">
        <f>INT((D1103-1)/6)+1</f>
        <v>2</v>
      </c>
      <c r="H1103">
        <f>MOD(D1103-1,6)+1</f>
        <v>6</v>
      </c>
      <c r="I1103">
        <f>37-D1103</f>
        <v>25</v>
      </c>
      <c r="J1103">
        <f>ABS(D1103-D1104)</f>
        <v>2</v>
      </c>
      <c r="K1103">
        <f>AVERAGE(D1103:D1107)</f>
        <v>12</v>
      </c>
      <c r="L1103">
        <f>AVERAGE(D1103:D1122)</f>
        <v>12</v>
      </c>
      <c r="M1103">
        <f>K1103-L1103</f>
        <v>0</v>
      </c>
      <c r="N1103" t="str">
        <f>IF(K1103&gt;L1103,"HIGH ZONE BIAS",IF(K1103&lt;L1103,"LOW ZONE BIAS","EQUILIBRIUM"))</f>
        <v>EQUILIBRIUM</v>
      </c>
    </row>
    <row r="1104">
      <c r="A1104">
        <v>26467</v>
      </c>
      <c r="B1104" t="str">
        <v>2026-01-07</v>
      </c>
      <c r="C1104" t="str">
        <v>Midday</v>
      </c>
      <c r="D1104">
        <v>10</v>
      </c>
      <c r="E1104" t="str">
        <f>IF(MOD(D1104,2)=0,"EVEN","ODD")</f>
        <v>EVEN</v>
      </c>
      <c r="F1104" t="str">
        <f>IF(D1104&lt;=18,"LOW (1-18)","HIGH (19-36)")</f>
        <v>LOW (1-18)</v>
      </c>
      <c r="G1104">
        <f>INT((D1104-1)/6)+1</f>
        <v>2</v>
      </c>
      <c r="H1104">
        <f>MOD(D1104-1,6)+1</f>
        <v>4</v>
      </c>
      <c r="I1104">
        <f>37-D1104</f>
        <v>27</v>
      </c>
      <c r="J1104">
        <f>ABS(D1104-D1105)</f>
        <v>22</v>
      </c>
      <c r="K1104">
        <f>AVERAGE(D1104:D1108)</f>
        <v>10</v>
      </c>
      <c r="L1104">
        <f>AVERAGE(D1104:D1123)</f>
        <v>10</v>
      </c>
      <c r="M1104">
        <f>K1104-L1104</f>
        <v>0</v>
      </c>
      <c r="N1104" t="str">
        <f>IF(K1104&gt;L1104,"HIGH ZONE BIAS",IF(K1104&lt;L1104,"LOW ZONE BIAS","EQUILIBRIUM"))</f>
        <v>EQUILIBRIUM</v>
      </c>
    </row>
    <row r="1105">
      <c r="A1105">
        <v>26466</v>
      </c>
      <c r="B1105" t="str">
        <v>2026-01-07</v>
      </c>
      <c r="C1105" t="str">
        <v>Morning</v>
      </c>
      <c r="D1105">
        <v>32</v>
      </c>
      <c r="E1105" t="str">
        <f>IF(MOD(D1105,2)=0,"EVEN","ODD")</f>
        <v>EVEN</v>
      </c>
      <c r="F1105" t="str">
        <f>IF(D1105&lt;=18,"LOW (1-18)","HIGH (19-36)")</f>
        <v>HIGH (19-36)</v>
      </c>
      <c r="G1105">
        <f>INT((D1105-1)/6)+1</f>
        <v>6</v>
      </c>
      <c r="H1105">
        <f>MOD(D1105-1,6)+1</f>
        <v>2</v>
      </c>
      <c r="I1105">
        <f>37-D1105</f>
        <v>5</v>
      </c>
      <c r="J1105">
        <f>ABS(D1105-D1106)</f>
        <v>29</v>
      </c>
      <c r="K1105">
        <f>AVERAGE(D1105:D1109)</f>
        <v>32</v>
      </c>
      <c r="L1105">
        <f>AVERAGE(D1105:D1124)</f>
        <v>32</v>
      </c>
      <c r="M1105">
        <f>K1105-L1105</f>
        <v>0</v>
      </c>
      <c r="N1105" t="str">
        <f>IF(K1105&gt;L1105,"HIGH ZONE BIAS",IF(K1105&lt;L1105,"LOW ZONE BIAS","EQUILIBRIUM"))</f>
        <v>EQUILIBRIUM</v>
      </c>
    </row>
    <row r="1106">
      <c r="A1106">
        <v>26465</v>
      </c>
      <c r="B1106" t="str">
        <v>2026-01-06</v>
      </c>
      <c r="C1106" t="str">
        <v>Evening</v>
      </c>
      <c r="D1106">
        <v>3</v>
      </c>
      <c r="E1106" t="str">
        <f>IF(MOD(D1106,2)=0,"EVEN","ODD")</f>
        <v>ODD</v>
      </c>
      <c r="F1106" t="str">
        <f>IF(D1106&lt;=18,"LOW (1-18)","HIGH (19-36)")</f>
        <v>LOW (1-18)</v>
      </c>
      <c r="G1106">
        <f>INT((D1106-1)/6)+1</f>
        <v>1</v>
      </c>
      <c r="H1106">
        <f>MOD(D1106-1,6)+1</f>
        <v>3</v>
      </c>
      <c r="I1106">
        <f>37-D1106</f>
        <v>34</v>
      </c>
      <c r="J1106">
        <f>ABS(D1106-D1107)</f>
        <v>7</v>
      </c>
      <c r="K1106">
        <f>AVERAGE(D1106:D1110)</f>
        <v>3</v>
      </c>
      <c r="L1106">
        <f>AVERAGE(D1106:D1125)</f>
        <v>3</v>
      </c>
      <c r="M1106">
        <f>K1106-L1106</f>
        <v>0</v>
      </c>
      <c r="N1106" t="str">
        <f>IF(K1106&gt;L1106,"HIGH ZONE BIAS",IF(K1106&lt;L1106,"LOW ZONE BIAS","EQUILIBRIUM"))</f>
        <v>EQUILIBRIUM</v>
      </c>
    </row>
    <row r="1107">
      <c r="A1107">
        <v>26464</v>
      </c>
      <c r="B1107" t="str">
        <v>2026-01-06</v>
      </c>
      <c r="C1107" t="str">
        <v>Afternoon</v>
      </c>
      <c r="D1107">
        <v>10</v>
      </c>
      <c r="E1107" t="str">
        <f>IF(MOD(D1107,2)=0,"EVEN","ODD")</f>
        <v>EVEN</v>
      </c>
      <c r="F1107" t="str">
        <f>IF(D1107&lt;=18,"LOW (1-18)","HIGH (19-36)")</f>
        <v>LOW (1-18)</v>
      </c>
      <c r="G1107">
        <f>INT((D1107-1)/6)+1</f>
        <v>2</v>
      </c>
      <c r="H1107">
        <f>MOD(D1107-1,6)+1</f>
        <v>4</v>
      </c>
      <c r="I1107">
        <f>37-D1107</f>
        <v>27</v>
      </c>
      <c r="J1107">
        <f>ABS(D1107-D1108)</f>
        <v>18</v>
      </c>
      <c r="K1107">
        <f>AVERAGE(D1107:D1111)</f>
        <v>10</v>
      </c>
      <c r="L1107">
        <f>AVERAGE(D1107:D1126)</f>
        <v>10</v>
      </c>
      <c r="M1107">
        <f>K1107-L1107</f>
        <v>0</v>
      </c>
      <c r="N1107" t="str">
        <f>IF(K1107&gt;L1107,"HIGH ZONE BIAS",IF(K1107&lt;L1107,"LOW ZONE BIAS","EQUILIBRIUM"))</f>
        <v>EQUILIBRIUM</v>
      </c>
    </row>
    <row r="1108">
      <c r="A1108">
        <v>26463</v>
      </c>
      <c r="B1108" t="str">
        <v>2026-01-06</v>
      </c>
      <c r="C1108" t="str">
        <v>Midday</v>
      </c>
      <c r="D1108">
        <v>28</v>
      </c>
      <c r="E1108" t="str">
        <f>IF(MOD(D1108,2)=0,"EVEN","ODD")</f>
        <v>EVEN</v>
      </c>
      <c r="F1108" t="str">
        <f>IF(D1108&lt;=18,"LOW (1-18)","HIGH (19-36)")</f>
        <v>HIGH (19-36)</v>
      </c>
      <c r="G1108">
        <f>INT((D1108-1)/6)+1</f>
        <v>5</v>
      </c>
      <c r="H1108">
        <f>MOD(D1108-1,6)+1</f>
        <v>4</v>
      </c>
      <c r="I1108">
        <f>37-D1108</f>
        <v>9</v>
      </c>
      <c r="J1108">
        <f>ABS(D1108-D1109)</f>
        <v>17</v>
      </c>
      <c r="K1108">
        <f>AVERAGE(D1108:D1112)</f>
        <v>28</v>
      </c>
      <c r="L1108">
        <f>AVERAGE(D1108:D1127)</f>
        <v>28</v>
      </c>
      <c r="M1108">
        <f>K1108-L1108</f>
        <v>0</v>
      </c>
      <c r="N1108" t="str">
        <f>IF(K1108&gt;L1108,"HIGH ZONE BIAS",IF(K1108&lt;L1108,"LOW ZONE BIAS","EQUILIBRIUM"))</f>
        <v>EQUILIBRIUM</v>
      </c>
    </row>
    <row r="1109">
      <c r="A1109">
        <v>26462</v>
      </c>
      <c r="B1109" t="str">
        <v>2026-01-06</v>
      </c>
      <c r="C1109" t="str">
        <v>Morning</v>
      </c>
      <c r="D1109">
        <v>11</v>
      </c>
      <c r="E1109" t="str">
        <f>IF(MOD(D1109,2)=0,"EVEN","ODD")</f>
        <v>ODD</v>
      </c>
      <c r="F1109" t="str">
        <f>IF(D1109&lt;=18,"LOW (1-18)","HIGH (19-36)")</f>
        <v>LOW (1-18)</v>
      </c>
      <c r="G1109">
        <f>INT((D1109-1)/6)+1</f>
        <v>2</v>
      </c>
      <c r="H1109">
        <f>MOD(D1109-1,6)+1</f>
        <v>5</v>
      </c>
      <c r="I1109">
        <f>37-D1109</f>
        <v>26</v>
      </c>
      <c r="J1109">
        <f>ABS(D1109-D1110)</f>
        <v>20</v>
      </c>
      <c r="K1109">
        <f>AVERAGE(D1109:D1113)</f>
        <v>11</v>
      </c>
      <c r="L1109">
        <f>AVERAGE(D1109:D1128)</f>
        <v>11</v>
      </c>
      <c r="M1109">
        <f>K1109-L1109</f>
        <v>0</v>
      </c>
      <c r="N1109" t="str">
        <f>IF(K1109&gt;L1109,"HIGH ZONE BIAS",IF(K1109&lt;L1109,"LOW ZONE BIAS","EQUILIBRIUM"))</f>
        <v>EQUILIBRIUM</v>
      </c>
    </row>
    <row r="1110">
      <c r="A1110">
        <v>26461</v>
      </c>
      <c r="B1110" t="str">
        <v>2026-01-05</v>
      </c>
      <c r="C1110" t="str">
        <v>Evening</v>
      </c>
      <c r="D1110">
        <v>31</v>
      </c>
      <c r="E1110" t="str">
        <f>IF(MOD(D1110,2)=0,"EVEN","ODD")</f>
        <v>ODD</v>
      </c>
      <c r="F1110" t="str">
        <f>IF(D1110&lt;=18,"LOW (1-18)","HIGH (19-36)")</f>
        <v>HIGH (19-36)</v>
      </c>
      <c r="G1110">
        <f>INT((D1110-1)/6)+1</f>
        <v>6</v>
      </c>
      <c r="H1110">
        <f>MOD(D1110-1,6)+1</f>
        <v>1</v>
      </c>
      <c r="I1110">
        <f>37-D1110</f>
        <v>6</v>
      </c>
      <c r="J1110">
        <f>ABS(D1110-D1111)</f>
        <v>29</v>
      </c>
      <c r="K1110">
        <f>AVERAGE(D1110:D1114)</f>
        <v>31</v>
      </c>
      <c r="L1110">
        <f>AVERAGE(D1110:D1129)</f>
        <v>31</v>
      </c>
      <c r="M1110">
        <f>K1110-L1110</f>
        <v>0</v>
      </c>
      <c r="N1110" t="str">
        <f>IF(K1110&gt;L1110,"HIGH ZONE BIAS",IF(K1110&lt;L1110,"LOW ZONE BIAS","EQUILIBRIUM"))</f>
        <v>EQUILIBRIUM</v>
      </c>
    </row>
    <row r="1111">
      <c r="A1111">
        <v>26460</v>
      </c>
      <c r="B1111" t="str">
        <v>2026-01-05</v>
      </c>
      <c r="C1111" t="str">
        <v>Afternoon</v>
      </c>
      <c r="D1111">
        <v>2</v>
      </c>
      <c r="E1111" t="str">
        <f>IF(MOD(D1111,2)=0,"EVEN","ODD")</f>
        <v>EVEN</v>
      </c>
      <c r="F1111" t="str">
        <f>IF(D1111&lt;=18,"LOW (1-18)","HIGH (19-36)")</f>
        <v>LOW (1-18)</v>
      </c>
      <c r="G1111">
        <f>INT((D1111-1)/6)+1</f>
        <v>1</v>
      </c>
      <c r="H1111">
        <f>MOD(D1111-1,6)+1</f>
        <v>2</v>
      </c>
      <c r="I1111">
        <f>37-D1111</f>
        <v>35</v>
      </c>
      <c r="J1111">
        <f>ABS(D1111-D1112)</f>
        <v>14</v>
      </c>
      <c r="K1111">
        <f>AVERAGE(D1111:D1115)</f>
        <v>2</v>
      </c>
      <c r="L1111">
        <f>AVERAGE(D1111:D1130)</f>
        <v>2</v>
      </c>
      <c r="M1111">
        <f>K1111-L1111</f>
        <v>0</v>
      </c>
      <c r="N1111" t="str">
        <f>IF(K1111&gt;L1111,"HIGH ZONE BIAS",IF(K1111&lt;L1111,"LOW ZONE BIAS","EQUILIBRIUM"))</f>
        <v>EQUILIBRIUM</v>
      </c>
    </row>
    <row r="1112">
      <c r="A1112">
        <v>26459</v>
      </c>
      <c r="B1112" t="str">
        <v>2026-01-05</v>
      </c>
      <c r="C1112" t="str">
        <v>Midday</v>
      </c>
      <c r="D1112">
        <v>16</v>
      </c>
      <c r="E1112" t="str">
        <f>IF(MOD(D1112,2)=0,"EVEN","ODD")</f>
        <v>EVEN</v>
      </c>
      <c r="F1112" t="str">
        <f>IF(D1112&lt;=18,"LOW (1-18)","HIGH (19-36)")</f>
        <v>LOW (1-18)</v>
      </c>
      <c r="G1112">
        <f>INT((D1112-1)/6)+1</f>
        <v>3</v>
      </c>
      <c r="H1112">
        <f>MOD(D1112-1,6)+1</f>
        <v>4</v>
      </c>
      <c r="I1112">
        <f>37-D1112</f>
        <v>21</v>
      </c>
      <c r="J1112">
        <f>ABS(D1112-D1113)</f>
        <v>8</v>
      </c>
      <c r="K1112">
        <f>AVERAGE(D1112:D1116)</f>
        <v>16</v>
      </c>
      <c r="L1112">
        <f>AVERAGE(D1112:D1131)</f>
        <v>16</v>
      </c>
      <c r="M1112">
        <f>K1112-L1112</f>
        <v>0</v>
      </c>
      <c r="N1112" t="str">
        <f>IF(K1112&gt;L1112,"HIGH ZONE BIAS",IF(K1112&lt;L1112,"LOW ZONE BIAS","EQUILIBRIUM"))</f>
        <v>EQUILIBRIUM</v>
      </c>
    </row>
    <row r="1113">
      <c r="A1113">
        <v>26458</v>
      </c>
      <c r="B1113" t="str">
        <v>2026-01-05</v>
      </c>
      <c r="C1113" t="str">
        <v>Morning</v>
      </c>
      <c r="D1113">
        <v>8</v>
      </c>
      <c r="E1113" t="str">
        <f>IF(MOD(D1113,2)=0,"EVEN","ODD")</f>
        <v>EVEN</v>
      </c>
      <c r="F1113" t="str">
        <f>IF(D1113&lt;=18,"LOW (1-18)","HIGH (19-36)")</f>
        <v>LOW (1-18)</v>
      </c>
      <c r="G1113">
        <f>INT((D1113-1)/6)+1</f>
        <v>2</v>
      </c>
      <c r="H1113">
        <f>MOD(D1113-1,6)+1</f>
        <v>2</v>
      </c>
      <c r="I1113">
        <f>37-D1113</f>
        <v>29</v>
      </c>
      <c r="J1113">
        <f>ABS(D1113-D1114)</f>
        <v>21</v>
      </c>
      <c r="K1113">
        <f>AVERAGE(D1113:D1117)</f>
        <v>8</v>
      </c>
      <c r="L1113">
        <f>AVERAGE(D1113:D1132)</f>
        <v>8</v>
      </c>
      <c r="M1113">
        <f>K1113-L1113</f>
        <v>0</v>
      </c>
      <c r="N1113" t="str">
        <f>IF(K1113&gt;L1113,"HIGH ZONE BIAS",IF(K1113&lt;L1113,"LOW ZONE BIAS","EQUILIBRIUM"))</f>
        <v>EQUILIBRIUM</v>
      </c>
    </row>
    <row r="1114">
      <c r="A1114">
        <v>26457</v>
      </c>
      <c r="B1114" t="str">
        <v>2026-01-03</v>
      </c>
      <c r="C1114" t="str">
        <v>Evening</v>
      </c>
      <c r="D1114">
        <v>29</v>
      </c>
      <c r="E1114" t="str">
        <f>IF(MOD(D1114,2)=0,"EVEN","ODD")</f>
        <v>ODD</v>
      </c>
      <c r="F1114" t="str">
        <f>IF(D1114&lt;=18,"LOW (1-18)","HIGH (19-36)")</f>
        <v>HIGH (19-36)</v>
      </c>
      <c r="G1114">
        <f>INT((D1114-1)/6)+1</f>
        <v>5</v>
      </c>
      <c r="H1114">
        <f>MOD(D1114-1,6)+1</f>
        <v>5</v>
      </c>
      <c r="I1114">
        <f>37-D1114</f>
        <v>8</v>
      </c>
      <c r="J1114">
        <f>ABS(D1114-D1115)</f>
        <v>6</v>
      </c>
      <c r="K1114">
        <f>AVERAGE(D1114:D1118)</f>
        <v>29</v>
      </c>
      <c r="L1114">
        <f>AVERAGE(D1114:D1133)</f>
        <v>29</v>
      </c>
      <c r="M1114">
        <f>K1114-L1114</f>
        <v>0</v>
      </c>
      <c r="N1114" t="str">
        <f>IF(K1114&gt;L1114,"HIGH ZONE BIAS",IF(K1114&lt;L1114,"LOW ZONE BIAS","EQUILIBRIUM"))</f>
        <v>EQUILIBRIUM</v>
      </c>
    </row>
    <row r="1115">
      <c r="A1115">
        <v>26456</v>
      </c>
      <c r="B1115" t="str">
        <v>2026-01-03</v>
      </c>
      <c r="C1115" t="str">
        <v>Afternoon</v>
      </c>
      <c r="D1115">
        <v>23</v>
      </c>
      <c r="E1115" t="str">
        <f>IF(MOD(D1115,2)=0,"EVEN","ODD")</f>
        <v>ODD</v>
      </c>
      <c r="F1115" t="str">
        <f>IF(D1115&lt;=18,"LOW (1-18)","HIGH (19-36)")</f>
        <v>HIGH (19-36)</v>
      </c>
      <c r="G1115">
        <f>INT((D1115-1)/6)+1</f>
        <v>4</v>
      </c>
      <c r="H1115">
        <f>MOD(D1115-1,6)+1</f>
        <v>5</v>
      </c>
      <c r="I1115">
        <f>37-D1115</f>
        <v>14</v>
      </c>
      <c r="J1115">
        <f>ABS(D1115-D1116)</f>
        <v>6</v>
      </c>
      <c r="K1115">
        <f>AVERAGE(D1115:D1119)</f>
        <v>23</v>
      </c>
      <c r="L1115">
        <f>AVERAGE(D1115:D1134)</f>
        <v>23</v>
      </c>
      <c r="M1115">
        <f>K1115-L1115</f>
        <v>0</v>
      </c>
      <c r="N1115" t="str">
        <f>IF(K1115&gt;L1115,"HIGH ZONE BIAS",IF(K1115&lt;L1115,"LOW ZONE BIAS","EQUILIBRIUM"))</f>
        <v>EQUILIBRIUM</v>
      </c>
    </row>
    <row r="1116">
      <c r="A1116">
        <v>26455</v>
      </c>
      <c r="B1116" t="str">
        <v>2026-01-03</v>
      </c>
      <c r="C1116" t="str">
        <v>Midday</v>
      </c>
      <c r="D1116">
        <v>17</v>
      </c>
      <c r="E1116" t="str">
        <f>IF(MOD(D1116,2)=0,"EVEN","ODD")</f>
        <v>ODD</v>
      </c>
      <c r="F1116" t="str">
        <f>IF(D1116&lt;=18,"LOW (1-18)","HIGH (19-36)")</f>
        <v>LOW (1-18)</v>
      </c>
      <c r="G1116">
        <f>INT((D1116-1)/6)+1</f>
        <v>3</v>
      </c>
      <c r="H1116">
        <f>MOD(D1116-1,6)+1</f>
        <v>5</v>
      </c>
      <c r="I1116">
        <f>37-D1116</f>
        <v>20</v>
      </c>
      <c r="J1116">
        <f>ABS(D1116-D1117)</f>
        <v>14</v>
      </c>
      <c r="K1116">
        <f>AVERAGE(D1116:D1120)</f>
        <v>17</v>
      </c>
      <c r="L1116">
        <f>AVERAGE(D1116:D1135)</f>
        <v>17</v>
      </c>
      <c r="M1116">
        <f>K1116-L1116</f>
        <v>0</v>
      </c>
      <c r="N1116" t="str">
        <f>IF(K1116&gt;L1116,"HIGH ZONE BIAS",IF(K1116&lt;L1116,"LOW ZONE BIAS","EQUILIBRIUM"))</f>
        <v>EQUILIBRIUM</v>
      </c>
    </row>
    <row r="1117">
      <c r="A1117">
        <v>26454</v>
      </c>
      <c r="B1117" t="str">
        <v>2026-01-03</v>
      </c>
      <c r="C1117" t="str">
        <v>Morning</v>
      </c>
      <c r="D1117">
        <v>31</v>
      </c>
      <c r="E1117" t="str">
        <f>IF(MOD(D1117,2)=0,"EVEN","ODD")</f>
        <v>ODD</v>
      </c>
      <c r="F1117" t="str">
        <f>IF(D1117&lt;=18,"LOW (1-18)","HIGH (19-36)")</f>
        <v>HIGH (19-36)</v>
      </c>
      <c r="G1117">
        <f>INT((D1117-1)/6)+1</f>
        <v>6</v>
      </c>
      <c r="H1117">
        <f>MOD(D1117-1,6)+1</f>
        <v>1</v>
      </c>
      <c r="I1117">
        <f>37-D1117</f>
        <v>6</v>
      </c>
      <c r="J1117">
        <f>ABS(D1117-D1118)</f>
        <v>5</v>
      </c>
      <c r="K1117">
        <f>AVERAGE(D1117:D1121)</f>
        <v>31</v>
      </c>
      <c r="L1117">
        <f>AVERAGE(D1117:D1136)</f>
        <v>31</v>
      </c>
      <c r="M1117">
        <f>K1117-L1117</f>
        <v>0</v>
      </c>
      <c r="N1117" t="str">
        <f>IF(K1117&gt;L1117,"HIGH ZONE BIAS",IF(K1117&lt;L1117,"LOW ZONE BIAS","EQUILIBRIUM"))</f>
        <v>EQUILIBRIUM</v>
      </c>
    </row>
    <row r="1118">
      <c r="A1118">
        <v>26453</v>
      </c>
      <c r="B1118" t="str">
        <v>2026-01-02</v>
      </c>
      <c r="C1118" t="str">
        <v>Evening</v>
      </c>
      <c r="D1118">
        <v>36</v>
      </c>
      <c r="E1118" t="str">
        <f>IF(MOD(D1118,2)=0,"EVEN","ODD")</f>
        <v>EVEN</v>
      </c>
      <c r="F1118" t="str">
        <f>IF(D1118&lt;=18,"LOW (1-18)","HIGH (19-36)")</f>
        <v>HIGH (19-36)</v>
      </c>
      <c r="G1118">
        <f>INT((D1118-1)/6)+1</f>
        <v>6</v>
      </c>
      <c r="H1118">
        <f>MOD(D1118-1,6)+1</f>
        <v>6</v>
      </c>
      <c r="I1118">
        <f>37-D1118</f>
        <v>1</v>
      </c>
      <c r="J1118">
        <f>ABS(D1118-D1119)</f>
        <v>10</v>
      </c>
      <c r="K1118">
        <f>AVERAGE(D1118:D1122)</f>
        <v>36</v>
      </c>
      <c r="L1118">
        <f>AVERAGE(D1118:D1137)</f>
        <v>36</v>
      </c>
      <c r="M1118">
        <f>K1118-L1118</f>
        <v>0</v>
      </c>
      <c r="N1118" t="str">
        <f>IF(K1118&gt;L1118,"HIGH ZONE BIAS",IF(K1118&lt;L1118,"LOW ZONE BIAS","EQUILIBRIUM"))</f>
        <v>EQUILIBRIUM</v>
      </c>
    </row>
    <row r="1119">
      <c r="A1119">
        <v>26452</v>
      </c>
      <c r="B1119" t="str">
        <v>2026-01-02</v>
      </c>
      <c r="C1119" t="str">
        <v>Afternoon</v>
      </c>
      <c r="D1119">
        <v>26</v>
      </c>
      <c r="E1119" t="str">
        <f>IF(MOD(D1119,2)=0,"EVEN","ODD")</f>
        <v>EVEN</v>
      </c>
      <c r="F1119" t="str">
        <f>IF(D1119&lt;=18,"LOW (1-18)","HIGH (19-36)")</f>
        <v>HIGH (19-36)</v>
      </c>
      <c r="G1119">
        <f>INT((D1119-1)/6)+1</f>
        <v>5</v>
      </c>
      <c r="H1119">
        <f>MOD(D1119-1,6)+1</f>
        <v>2</v>
      </c>
      <c r="I1119">
        <f>37-D1119</f>
        <v>11</v>
      </c>
      <c r="J1119">
        <f>ABS(D1119-D1120)</f>
        <v>10</v>
      </c>
      <c r="K1119">
        <f>AVERAGE(D1119:D1123)</f>
        <v>26</v>
      </c>
      <c r="L1119">
        <f>AVERAGE(D1119:D1138)</f>
        <v>26</v>
      </c>
      <c r="M1119">
        <f>K1119-L1119</f>
        <v>0</v>
      </c>
      <c r="N1119" t="str">
        <f>IF(K1119&gt;L1119,"HIGH ZONE BIAS",IF(K1119&lt;L1119,"LOW ZONE BIAS","EQUILIBRIUM"))</f>
        <v>EQUILIBRIUM</v>
      </c>
    </row>
    <row r="1120">
      <c r="A1120">
        <v>26451</v>
      </c>
      <c r="B1120" t="str">
        <v>2026-01-02</v>
      </c>
      <c r="C1120" t="str">
        <v>Midday</v>
      </c>
      <c r="D1120">
        <v>36</v>
      </c>
      <c r="E1120" t="str">
        <f>IF(MOD(D1120,2)=0,"EVEN","ODD")</f>
        <v>EVEN</v>
      </c>
      <c r="F1120" t="str">
        <f>IF(D1120&lt;=18,"LOW (1-18)","HIGH (19-36)")</f>
        <v>HIGH (19-36)</v>
      </c>
      <c r="G1120">
        <f>INT((D1120-1)/6)+1</f>
        <v>6</v>
      </c>
      <c r="H1120">
        <f>MOD(D1120-1,6)+1</f>
        <v>6</v>
      </c>
      <c r="I1120">
        <f>37-D1120</f>
        <v>1</v>
      </c>
      <c r="J1120">
        <f>ABS(D1120-D1121)</f>
        <v>9</v>
      </c>
      <c r="K1120">
        <f>AVERAGE(D1120:D1124)</f>
        <v>36</v>
      </c>
      <c r="L1120">
        <f>AVERAGE(D1120:D1139)</f>
        <v>36</v>
      </c>
      <c r="M1120">
        <f>K1120-L1120</f>
        <v>0</v>
      </c>
      <c r="N1120" t="str">
        <f>IF(K1120&gt;L1120,"HIGH ZONE BIAS",IF(K1120&lt;L1120,"LOW ZONE BIAS","EQUILIBRIUM"))</f>
        <v>EQUILIBRIUM</v>
      </c>
    </row>
    <row r="1121">
      <c r="A1121">
        <v>26450</v>
      </c>
      <c r="B1121" t="str">
        <v>2026-01-02</v>
      </c>
      <c r="C1121" t="str">
        <v>Morning</v>
      </c>
      <c r="D1121">
        <v>27</v>
      </c>
      <c r="E1121" t="str">
        <f>IF(MOD(D1121,2)=0,"EVEN","ODD")</f>
        <v>ODD</v>
      </c>
      <c r="F1121" t="str">
        <f>IF(D1121&lt;=18,"LOW (1-18)","HIGH (19-36)")</f>
        <v>HIGH (19-36)</v>
      </c>
      <c r="G1121">
        <f>INT((D1121-1)/6)+1</f>
        <v>5</v>
      </c>
      <c r="H1121">
        <f>MOD(D1121-1,6)+1</f>
        <v>3</v>
      </c>
      <c r="I1121">
        <f>37-D1121</f>
        <v>10</v>
      </c>
      <c r="J1121">
        <f>ABS(D1121-D1122)</f>
        <v>4</v>
      </c>
      <c r="K1121">
        <f>AVERAGE(D1121:D1125)</f>
        <v>27</v>
      </c>
      <c r="L1121">
        <f>AVERAGE(D1121:D1140)</f>
        <v>27</v>
      </c>
      <c r="M1121">
        <f>K1121-L1121</f>
        <v>0</v>
      </c>
      <c r="N1121" t="str">
        <f>IF(K1121&gt;L1121,"HIGH ZONE BIAS",IF(K1121&lt;L1121,"LOW ZONE BIAS","EQUILIBRIUM"))</f>
        <v>EQUILIBRIUM</v>
      </c>
    </row>
    <row r="1122">
      <c r="A1122">
        <v>26449</v>
      </c>
      <c r="B1122" t="str">
        <v>2026-01-01</v>
      </c>
      <c r="C1122" t="str">
        <v>Evening</v>
      </c>
      <c r="D1122">
        <v>31</v>
      </c>
      <c r="E1122" t="str">
        <f>IF(MOD(D1122,2)=0,"EVEN","ODD")</f>
        <v>ODD</v>
      </c>
      <c r="F1122" t="str">
        <f>IF(D1122&lt;=18,"LOW (1-18)","HIGH (19-36)")</f>
        <v>HIGH (19-36)</v>
      </c>
      <c r="G1122">
        <f>INT((D1122-1)/6)+1</f>
        <v>6</v>
      </c>
      <c r="H1122">
        <f>MOD(D1122-1,6)+1</f>
        <v>1</v>
      </c>
      <c r="I1122">
        <f>37-D1122</f>
        <v>6</v>
      </c>
      <c r="J1122">
        <f>ABS(D1122-D1123)</f>
        <v>11</v>
      </c>
      <c r="K1122">
        <f>AVERAGE(D1122:D1126)</f>
        <v>31</v>
      </c>
      <c r="L1122">
        <f>AVERAGE(D1122:D1141)</f>
        <v>31</v>
      </c>
      <c r="M1122">
        <f>K1122-L1122</f>
        <v>0</v>
      </c>
      <c r="N1122" t="str">
        <f>IF(K1122&gt;L1122,"HIGH ZONE BIAS",IF(K1122&lt;L1122,"LOW ZONE BIAS","EQUILIBRIUM"))</f>
        <v>EQUILIBRIUM</v>
      </c>
    </row>
    <row r="1123">
      <c r="A1123">
        <v>26448</v>
      </c>
      <c r="B1123" t="str">
        <v>2026-01-01</v>
      </c>
      <c r="C1123" t="str">
        <v>Afternoon</v>
      </c>
      <c r="D1123">
        <v>20</v>
      </c>
      <c r="E1123" t="str">
        <f>IF(MOD(D1123,2)=0,"EVEN","ODD")</f>
        <v>EVEN</v>
      </c>
      <c r="F1123" t="str">
        <f>IF(D1123&lt;=18,"LOW (1-18)","HIGH (19-36)")</f>
        <v>HIGH (19-36)</v>
      </c>
      <c r="G1123">
        <f>INT((D1123-1)/6)+1</f>
        <v>4</v>
      </c>
      <c r="H1123">
        <f>MOD(D1123-1,6)+1</f>
        <v>2</v>
      </c>
      <c r="I1123">
        <f>37-D1123</f>
        <v>17</v>
      </c>
      <c r="J1123">
        <f>ABS(D1123-D1124)</f>
        <v>2</v>
      </c>
      <c r="K1123">
        <f>AVERAGE(D1123:D1127)</f>
        <v>20</v>
      </c>
      <c r="L1123">
        <f>AVERAGE(D1123:D1142)</f>
        <v>20</v>
      </c>
      <c r="M1123">
        <f>K1123-L1123</f>
        <v>0</v>
      </c>
      <c r="N1123" t="str">
        <f>IF(K1123&gt;L1123,"HIGH ZONE BIAS",IF(K1123&lt;L1123,"LOW ZONE BIAS","EQUILIBRIUM"))</f>
        <v>EQUILIBRIUM</v>
      </c>
    </row>
    <row r="1124">
      <c r="A1124">
        <v>26447</v>
      </c>
      <c r="B1124" t="str">
        <v>2026-01-01</v>
      </c>
      <c r="C1124" t="str">
        <v>Midday</v>
      </c>
      <c r="D1124">
        <v>18</v>
      </c>
      <c r="E1124" t="str">
        <f>IF(MOD(D1124,2)=0,"EVEN","ODD")</f>
        <v>EVEN</v>
      </c>
      <c r="F1124" t="str">
        <f>IF(D1124&lt;=18,"LOW (1-18)","HIGH (19-36)")</f>
        <v>LOW (1-18)</v>
      </c>
      <c r="G1124">
        <f>INT((D1124-1)/6)+1</f>
        <v>3</v>
      </c>
      <c r="H1124">
        <f>MOD(D1124-1,6)+1</f>
        <v>6</v>
      </c>
      <c r="I1124">
        <f>37-D1124</f>
        <v>19</v>
      </c>
      <c r="J1124">
        <f>ABS(D1124-D1125)</f>
        <v>7</v>
      </c>
      <c r="K1124">
        <f>AVERAGE(D1124:D1128)</f>
        <v>18</v>
      </c>
      <c r="L1124">
        <f>AVERAGE(D1124:D1143)</f>
        <v>18</v>
      </c>
      <c r="M1124">
        <f>K1124-L1124</f>
        <v>0</v>
      </c>
      <c r="N1124" t="str">
        <f>IF(K1124&gt;L1124,"HIGH ZONE BIAS",IF(K1124&lt;L1124,"LOW ZONE BIAS","EQUILIBRIUM"))</f>
        <v>EQUILIBRIUM</v>
      </c>
    </row>
    <row r="1125">
      <c r="A1125">
        <v>26446</v>
      </c>
      <c r="B1125" t="str">
        <v>2026-01-01</v>
      </c>
      <c r="C1125" t="str">
        <v>Morning</v>
      </c>
      <c r="D1125">
        <v>25</v>
      </c>
      <c r="E1125" t="str">
        <f>IF(MOD(D1125,2)=0,"EVEN","ODD")</f>
        <v>ODD</v>
      </c>
      <c r="F1125" t="str">
        <f>IF(D1125&lt;=18,"LOW (1-18)","HIGH (19-36)")</f>
        <v>HIGH (19-36)</v>
      </c>
      <c r="G1125">
        <f>INT((D1125-1)/6)+1</f>
        <v>5</v>
      </c>
      <c r="H1125">
        <f>MOD(D1125-1,6)+1</f>
        <v>1</v>
      </c>
      <c r="I1125">
        <f>37-D1125</f>
        <v>12</v>
      </c>
      <c r="J1125">
        <f>ABS(D1125-D1126)</f>
        <v>16</v>
      </c>
      <c r="K1125">
        <f>AVERAGE(D1125:D1129)</f>
        <v>25</v>
      </c>
      <c r="L1125">
        <f>AVERAGE(D1125:D1144)</f>
        <v>25</v>
      </c>
      <c r="M1125">
        <f>K1125-L1125</f>
        <v>0</v>
      </c>
      <c r="N1125" t="str">
        <f>IF(K1125&gt;L1125,"HIGH ZONE BIAS",IF(K1125&lt;L1125,"LOW ZONE BIAS","EQUILIBRIUM"))</f>
        <v>EQUILIBRIUM</v>
      </c>
    </row>
    <row r="1126">
      <c r="A1126">
        <v>26445</v>
      </c>
      <c r="B1126" t="str">
        <v>2025-12-31</v>
      </c>
      <c r="C1126" t="str">
        <v>Evening</v>
      </c>
      <c r="D1126">
        <v>9</v>
      </c>
      <c r="E1126" t="str">
        <f>IF(MOD(D1126,2)=0,"EVEN","ODD")</f>
        <v>ODD</v>
      </c>
      <c r="F1126" t="str">
        <f>IF(D1126&lt;=18,"LOW (1-18)","HIGH (19-36)")</f>
        <v>LOW (1-18)</v>
      </c>
      <c r="G1126">
        <f>INT((D1126-1)/6)+1</f>
        <v>2</v>
      </c>
      <c r="H1126">
        <f>MOD(D1126-1,6)+1</f>
        <v>3</v>
      </c>
      <c r="I1126">
        <f>37-D1126</f>
        <v>28</v>
      </c>
      <c r="J1126">
        <f>ABS(D1126-D1127)</f>
        <v>7</v>
      </c>
      <c r="K1126">
        <f>AVERAGE(D1126:D1130)</f>
        <v>9</v>
      </c>
      <c r="L1126">
        <f>AVERAGE(D1126:D1145)</f>
        <v>9</v>
      </c>
      <c r="M1126">
        <f>K1126-L1126</f>
        <v>0</v>
      </c>
      <c r="N1126" t="str">
        <f>IF(K1126&gt;L1126,"HIGH ZONE BIAS",IF(K1126&lt;L1126,"LOW ZONE BIAS","EQUILIBRIUM"))</f>
        <v>EQUILIBRIUM</v>
      </c>
    </row>
    <row r="1127">
      <c r="A1127">
        <v>26444</v>
      </c>
      <c r="B1127" t="str">
        <v>2025-12-31</v>
      </c>
      <c r="C1127" t="str">
        <v>Afternoon</v>
      </c>
      <c r="D1127">
        <v>2</v>
      </c>
      <c r="E1127" t="str">
        <f>IF(MOD(D1127,2)=0,"EVEN","ODD")</f>
        <v>EVEN</v>
      </c>
      <c r="F1127" t="str">
        <f>IF(D1127&lt;=18,"LOW (1-18)","HIGH (19-36)")</f>
        <v>LOW (1-18)</v>
      </c>
      <c r="G1127">
        <f>INT((D1127-1)/6)+1</f>
        <v>1</v>
      </c>
      <c r="H1127">
        <f>MOD(D1127-1,6)+1</f>
        <v>2</v>
      </c>
      <c r="I1127">
        <f>37-D1127</f>
        <v>35</v>
      </c>
      <c r="J1127">
        <f>ABS(D1127-D1128)</f>
        <v>7</v>
      </c>
      <c r="K1127">
        <f>AVERAGE(D1127:D1131)</f>
        <v>2</v>
      </c>
      <c r="L1127">
        <f>AVERAGE(D1127:D1146)</f>
        <v>2</v>
      </c>
      <c r="M1127">
        <f>K1127-L1127</f>
        <v>0</v>
      </c>
      <c r="N1127" t="str">
        <f>IF(K1127&gt;L1127,"HIGH ZONE BIAS",IF(K1127&lt;L1127,"LOW ZONE BIAS","EQUILIBRIUM"))</f>
        <v>EQUILIBRIUM</v>
      </c>
    </row>
    <row r="1128">
      <c r="A1128">
        <v>26443</v>
      </c>
      <c r="B1128" t="str">
        <v>2025-12-31</v>
      </c>
      <c r="C1128" t="str">
        <v>Midday</v>
      </c>
      <c r="D1128">
        <v>9</v>
      </c>
      <c r="E1128" t="str">
        <f>IF(MOD(D1128,2)=0,"EVEN","ODD")</f>
        <v>ODD</v>
      </c>
      <c r="F1128" t="str">
        <f>IF(D1128&lt;=18,"LOW (1-18)","HIGH (19-36)")</f>
        <v>LOW (1-18)</v>
      </c>
      <c r="G1128">
        <f>INT((D1128-1)/6)+1</f>
        <v>2</v>
      </c>
      <c r="H1128">
        <f>MOD(D1128-1,6)+1</f>
        <v>3</v>
      </c>
      <c r="I1128">
        <f>37-D1128</f>
        <v>28</v>
      </c>
      <c r="J1128">
        <f>ABS(D1128-D1129)</f>
        <v>9</v>
      </c>
      <c r="K1128">
        <f>AVERAGE(D1128:D1132)</f>
        <v>9</v>
      </c>
      <c r="L1128">
        <f>AVERAGE(D1128:D1147)</f>
        <v>9</v>
      </c>
      <c r="M1128">
        <f>K1128-L1128</f>
        <v>0</v>
      </c>
      <c r="N1128" t="str">
        <f>IF(K1128&gt;L1128,"HIGH ZONE BIAS",IF(K1128&lt;L1128,"LOW ZONE BIAS","EQUILIBRIUM"))</f>
        <v>EQUILIBRIUM</v>
      </c>
    </row>
    <row r="1129">
      <c r="A1129">
        <v>26442</v>
      </c>
      <c r="B1129" t="str">
        <v>2025-12-31</v>
      </c>
      <c r="C1129" t="str">
        <v>Morning</v>
      </c>
      <c r="D1129">
        <v>18</v>
      </c>
      <c r="E1129" t="str">
        <f>IF(MOD(D1129,2)=0,"EVEN","ODD")</f>
        <v>EVEN</v>
      </c>
      <c r="F1129" t="str">
        <f>IF(D1129&lt;=18,"LOW (1-18)","HIGH (19-36)")</f>
        <v>LOW (1-18)</v>
      </c>
      <c r="G1129">
        <f>INT((D1129-1)/6)+1</f>
        <v>3</v>
      </c>
      <c r="H1129">
        <f>MOD(D1129-1,6)+1</f>
        <v>6</v>
      </c>
      <c r="I1129">
        <f>37-D1129</f>
        <v>19</v>
      </c>
      <c r="J1129">
        <f>ABS(D1129-D1130)</f>
        <v>1</v>
      </c>
      <c r="K1129">
        <f>AVERAGE(D1129:D1133)</f>
        <v>18</v>
      </c>
      <c r="L1129">
        <f>AVERAGE(D1129:D1148)</f>
        <v>18</v>
      </c>
      <c r="M1129">
        <f>K1129-L1129</f>
        <v>0</v>
      </c>
      <c r="N1129" t="str">
        <f>IF(K1129&gt;L1129,"HIGH ZONE BIAS",IF(K1129&lt;L1129,"LOW ZONE BIAS","EQUILIBRIUM"))</f>
        <v>EQUILIBRIUM</v>
      </c>
    </row>
    <row r="1130">
      <c r="A1130">
        <v>26441</v>
      </c>
      <c r="B1130" t="str">
        <v>2025-12-30</v>
      </c>
      <c r="C1130" t="str">
        <v>Evening</v>
      </c>
      <c r="D1130">
        <v>19</v>
      </c>
      <c r="E1130" t="str">
        <f>IF(MOD(D1130,2)=0,"EVEN","ODD")</f>
        <v>ODD</v>
      </c>
      <c r="F1130" t="str">
        <f>IF(D1130&lt;=18,"LOW (1-18)","HIGH (19-36)")</f>
        <v>HIGH (19-36)</v>
      </c>
      <c r="G1130">
        <f>INT((D1130-1)/6)+1</f>
        <v>4</v>
      </c>
      <c r="H1130">
        <f>MOD(D1130-1,6)+1</f>
        <v>1</v>
      </c>
      <c r="I1130">
        <f>37-D1130</f>
        <v>18</v>
      </c>
      <c r="J1130">
        <f>ABS(D1130-D1131)</f>
        <v>1</v>
      </c>
      <c r="K1130">
        <f>AVERAGE(D1130:D1134)</f>
        <v>19</v>
      </c>
      <c r="L1130">
        <f>AVERAGE(D1130:D1149)</f>
        <v>19</v>
      </c>
      <c r="M1130">
        <f>K1130-L1130</f>
        <v>0</v>
      </c>
      <c r="N1130" t="str">
        <f>IF(K1130&gt;L1130,"HIGH ZONE BIAS",IF(K1130&lt;L1130,"LOW ZONE BIAS","EQUILIBRIUM"))</f>
        <v>EQUILIBRIUM</v>
      </c>
    </row>
    <row r="1131">
      <c r="A1131">
        <v>26440</v>
      </c>
      <c r="B1131" t="str">
        <v>2025-12-30</v>
      </c>
      <c r="C1131" t="str">
        <v>Afternoon</v>
      </c>
      <c r="D1131">
        <v>18</v>
      </c>
      <c r="E1131" t="str">
        <f>IF(MOD(D1131,2)=0,"EVEN","ODD")</f>
        <v>EVEN</v>
      </c>
      <c r="F1131" t="str">
        <f>IF(D1131&lt;=18,"LOW (1-18)","HIGH (19-36)")</f>
        <v>LOW (1-18)</v>
      </c>
      <c r="G1131">
        <f>INT((D1131-1)/6)+1</f>
        <v>3</v>
      </c>
      <c r="H1131">
        <f>MOD(D1131-1,6)+1</f>
        <v>6</v>
      </c>
      <c r="I1131">
        <f>37-D1131</f>
        <v>19</v>
      </c>
      <c r="J1131">
        <f>ABS(D1131-D1132)</f>
        <v>15</v>
      </c>
      <c r="K1131">
        <f>AVERAGE(D1131:D1135)</f>
        <v>18</v>
      </c>
      <c r="L1131">
        <f>AVERAGE(D1131:D1150)</f>
        <v>18</v>
      </c>
      <c r="M1131">
        <f>K1131-L1131</f>
        <v>0</v>
      </c>
      <c r="N1131" t="str">
        <f>IF(K1131&gt;L1131,"HIGH ZONE BIAS",IF(K1131&lt;L1131,"LOW ZONE BIAS","EQUILIBRIUM"))</f>
        <v>EQUILIBRIUM</v>
      </c>
    </row>
    <row r="1132">
      <c r="A1132">
        <v>26439</v>
      </c>
      <c r="B1132" t="str">
        <v>2025-12-30</v>
      </c>
      <c r="C1132" t="str">
        <v>Midday</v>
      </c>
      <c r="D1132">
        <v>3</v>
      </c>
      <c r="E1132" t="str">
        <f>IF(MOD(D1132,2)=0,"EVEN","ODD")</f>
        <v>ODD</v>
      </c>
      <c r="F1132" t="str">
        <f>IF(D1132&lt;=18,"LOW (1-18)","HIGH (19-36)")</f>
        <v>LOW (1-18)</v>
      </c>
      <c r="G1132">
        <f>INT((D1132-1)/6)+1</f>
        <v>1</v>
      </c>
      <c r="H1132">
        <f>MOD(D1132-1,6)+1</f>
        <v>3</v>
      </c>
      <c r="I1132">
        <f>37-D1132</f>
        <v>34</v>
      </c>
      <c r="J1132">
        <f>ABS(D1132-D1133)</f>
        <v>12</v>
      </c>
      <c r="K1132">
        <f>AVERAGE(D1132:D1136)</f>
        <v>3</v>
      </c>
      <c r="L1132">
        <f>AVERAGE(D1132:D1151)</f>
        <v>3</v>
      </c>
      <c r="M1132">
        <f>K1132-L1132</f>
        <v>0</v>
      </c>
      <c r="N1132" t="str">
        <f>IF(K1132&gt;L1132,"HIGH ZONE BIAS",IF(K1132&lt;L1132,"LOW ZONE BIAS","EQUILIBRIUM"))</f>
        <v>EQUILIBRIUM</v>
      </c>
    </row>
    <row r="1133">
      <c r="A1133">
        <v>26438</v>
      </c>
      <c r="B1133" t="str">
        <v>2025-12-30</v>
      </c>
      <c r="C1133" t="str">
        <v>Morning</v>
      </c>
      <c r="D1133">
        <v>15</v>
      </c>
      <c r="E1133" t="str">
        <f>IF(MOD(D1133,2)=0,"EVEN","ODD")</f>
        <v>ODD</v>
      </c>
      <c r="F1133" t="str">
        <f>IF(D1133&lt;=18,"LOW (1-18)","HIGH (19-36)")</f>
        <v>LOW (1-18)</v>
      </c>
      <c r="G1133">
        <f>INT((D1133-1)/6)+1</f>
        <v>3</v>
      </c>
      <c r="H1133">
        <f>MOD(D1133-1,6)+1</f>
        <v>3</v>
      </c>
      <c r="I1133">
        <f>37-D1133</f>
        <v>22</v>
      </c>
      <c r="J1133">
        <f>ABS(D1133-D1134)</f>
        <v>11</v>
      </c>
      <c r="K1133">
        <f>AVERAGE(D1133:D1137)</f>
        <v>15</v>
      </c>
      <c r="L1133">
        <f>AVERAGE(D1133:D1152)</f>
        <v>15</v>
      </c>
      <c r="M1133">
        <f>K1133-L1133</f>
        <v>0</v>
      </c>
      <c r="N1133" t="str">
        <f>IF(K1133&gt;L1133,"HIGH ZONE BIAS",IF(K1133&lt;L1133,"LOW ZONE BIAS","EQUILIBRIUM"))</f>
        <v>EQUILIBRIUM</v>
      </c>
    </row>
    <row r="1134">
      <c r="A1134">
        <v>26437</v>
      </c>
      <c r="B1134" t="str">
        <v>2025-12-29</v>
      </c>
      <c r="C1134" t="str">
        <v>Evening</v>
      </c>
      <c r="D1134">
        <v>26</v>
      </c>
      <c r="E1134" t="str">
        <f>IF(MOD(D1134,2)=0,"EVEN","ODD")</f>
        <v>EVEN</v>
      </c>
      <c r="F1134" t="str">
        <f>IF(D1134&lt;=18,"LOW (1-18)","HIGH (19-36)")</f>
        <v>HIGH (19-36)</v>
      </c>
      <c r="G1134">
        <f>INT((D1134-1)/6)+1</f>
        <v>5</v>
      </c>
      <c r="H1134">
        <f>MOD(D1134-1,6)+1</f>
        <v>2</v>
      </c>
      <c r="I1134">
        <f>37-D1134</f>
        <v>11</v>
      </c>
      <c r="J1134">
        <f>ABS(D1134-D1135)</f>
        <v>18</v>
      </c>
      <c r="K1134">
        <f>AVERAGE(D1134:D1138)</f>
        <v>26</v>
      </c>
      <c r="L1134">
        <f>AVERAGE(D1134:D1153)</f>
        <v>26</v>
      </c>
      <c r="M1134">
        <f>K1134-L1134</f>
        <v>0</v>
      </c>
      <c r="N1134" t="str">
        <f>IF(K1134&gt;L1134,"HIGH ZONE BIAS",IF(K1134&lt;L1134,"LOW ZONE BIAS","EQUILIBRIUM"))</f>
        <v>EQUILIBRIUM</v>
      </c>
    </row>
    <row r="1135">
      <c r="A1135">
        <v>26436</v>
      </c>
      <c r="B1135" t="str">
        <v>2025-12-29</v>
      </c>
      <c r="C1135" t="str">
        <v>Afternoon</v>
      </c>
      <c r="D1135">
        <v>8</v>
      </c>
      <c r="E1135" t="str">
        <f>IF(MOD(D1135,2)=0,"EVEN","ODD")</f>
        <v>EVEN</v>
      </c>
      <c r="F1135" t="str">
        <f>IF(D1135&lt;=18,"LOW (1-18)","HIGH (19-36)")</f>
        <v>LOW (1-18)</v>
      </c>
      <c r="G1135">
        <f>INT((D1135-1)/6)+1</f>
        <v>2</v>
      </c>
      <c r="H1135">
        <f>MOD(D1135-1,6)+1</f>
        <v>2</v>
      </c>
      <c r="I1135">
        <f>37-D1135</f>
        <v>29</v>
      </c>
      <c r="J1135">
        <f>ABS(D1135-D1136)</f>
        <v>3</v>
      </c>
      <c r="K1135">
        <f>AVERAGE(D1135:D1139)</f>
        <v>8</v>
      </c>
      <c r="L1135">
        <f>AVERAGE(D1135:D1154)</f>
        <v>8</v>
      </c>
      <c r="M1135">
        <f>K1135-L1135</f>
        <v>0</v>
      </c>
      <c r="N1135" t="str">
        <f>IF(K1135&gt;L1135,"HIGH ZONE BIAS",IF(K1135&lt;L1135,"LOW ZONE BIAS","EQUILIBRIUM"))</f>
        <v>EQUILIBRIUM</v>
      </c>
    </row>
    <row r="1136">
      <c r="A1136">
        <v>26435</v>
      </c>
      <c r="B1136" t="str">
        <v>2025-12-29</v>
      </c>
      <c r="C1136" t="str">
        <v>Midday</v>
      </c>
      <c r="D1136">
        <v>11</v>
      </c>
      <c r="E1136" t="str">
        <f>IF(MOD(D1136,2)=0,"EVEN","ODD")</f>
        <v>ODD</v>
      </c>
      <c r="F1136" t="str">
        <f>IF(D1136&lt;=18,"LOW (1-18)","HIGH (19-36)")</f>
        <v>LOW (1-18)</v>
      </c>
      <c r="G1136">
        <f>INT((D1136-1)/6)+1</f>
        <v>2</v>
      </c>
      <c r="H1136">
        <f>MOD(D1136-1,6)+1</f>
        <v>5</v>
      </c>
      <c r="I1136">
        <f>37-D1136</f>
        <v>26</v>
      </c>
      <c r="J1136">
        <f>ABS(D1136-D1137)</f>
        <v>0</v>
      </c>
      <c r="K1136">
        <f>AVERAGE(D1136:D1140)</f>
        <v>11</v>
      </c>
      <c r="L1136">
        <f>AVERAGE(D1136:D1155)</f>
        <v>11</v>
      </c>
      <c r="M1136">
        <f>K1136-L1136</f>
        <v>0</v>
      </c>
      <c r="N1136" t="str">
        <f>IF(K1136&gt;L1136,"HIGH ZONE BIAS",IF(K1136&lt;L1136,"LOW ZONE BIAS","EQUILIBRIUM"))</f>
        <v>EQUILIBRIUM</v>
      </c>
    </row>
    <row r="1137">
      <c r="A1137">
        <v>26434</v>
      </c>
      <c r="B1137" t="str">
        <v>2025-12-29</v>
      </c>
      <c r="C1137" t="str">
        <v>Morning</v>
      </c>
      <c r="D1137">
        <v>11</v>
      </c>
      <c r="E1137" t="str">
        <f>IF(MOD(D1137,2)=0,"EVEN","ODD")</f>
        <v>ODD</v>
      </c>
      <c r="F1137" t="str">
        <f>IF(D1137&lt;=18,"LOW (1-18)","HIGH (19-36)")</f>
        <v>LOW (1-18)</v>
      </c>
      <c r="G1137">
        <f>INT((D1137-1)/6)+1</f>
        <v>2</v>
      </c>
      <c r="H1137">
        <f>MOD(D1137-1,6)+1</f>
        <v>5</v>
      </c>
      <c r="I1137">
        <f>37-D1137</f>
        <v>26</v>
      </c>
      <c r="J1137">
        <f>ABS(D1137-D1138)</f>
        <v>24</v>
      </c>
      <c r="K1137">
        <f>AVERAGE(D1137:D1141)</f>
        <v>11</v>
      </c>
      <c r="L1137">
        <f>AVERAGE(D1137:D1156)</f>
        <v>11</v>
      </c>
      <c r="M1137">
        <f>K1137-L1137</f>
        <v>0</v>
      </c>
      <c r="N1137" t="str">
        <f>IF(K1137&gt;L1137,"HIGH ZONE BIAS",IF(K1137&lt;L1137,"LOW ZONE BIAS","EQUILIBRIUM"))</f>
        <v>EQUILIBRIUM</v>
      </c>
    </row>
    <row r="1138">
      <c r="A1138">
        <v>26433</v>
      </c>
      <c r="B1138" t="str">
        <v>2025-12-27</v>
      </c>
      <c r="C1138" t="str">
        <v>Evening</v>
      </c>
      <c r="D1138">
        <v>35</v>
      </c>
      <c r="E1138" t="str">
        <f>IF(MOD(D1138,2)=0,"EVEN","ODD")</f>
        <v>ODD</v>
      </c>
      <c r="F1138" t="str">
        <f>IF(D1138&lt;=18,"LOW (1-18)","HIGH (19-36)")</f>
        <v>HIGH (19-36)</v>
      </c>
      <c r="G1138">
        <f>INT((D1138-1)/6)+1</f>
        <v>6</v>
      </c>
      <c r="H1138">
        <f>MOD(D1138-1,6)+1</f>
        <v>5</v>
      </c>
      <c r="I1138">
        <f>37-D1138</f>
        <v>2</v>
      </c>
      <c r="J1138">
        <f>ABS(D1138-D1139)</f>
        <v>7</v>
      </c>
      <c r="K1138">
        <f>AVERAGE(D1138:D1142)</f>
        <v>35</v>
      </c>
      <c r="L1138">
        <f>AVERAGE(D1138:D1157)</f>
        <v>35</v>
      </c>
      <c r="M1138">
        <f>K1138-L1138</f>
        <v>0</v>
      </c>
      <c r="N1138" t="str">
        <f>IF(K1138&gt;L1138,"HIGH ZONE BIAS",IF(K1138&lt;L1138,"LOW ZONE BIAS","EQUILIBRIUM"))</f>
        <v>EQUILIBRIUM</v>
      </c>
    </row>
    <row r="1139">
      <c r="A1139">
        <v>26432</v>
      </c>
      <c r="B1139" t="str">
        <v>2025-12-27</v>
      </c>
      <c r="C1139" t="str">
        <v>Afternoon</v>
      </c>
      <c r="D1139">
        <v>28</v>
      </c>
      <c r="E1139" t="str">
        <f>IF(MOD(D1139,2)=0,"EVEN","ODD")</f>
        <v>EVEN</v>
      </c>
      <c r="F1139" t="str">
        <f>IF(D1139&lt;=18,"LOW (1-18)","HIGH (19-36)")</f>
        <v>HIGH (19-36)</v>
      </c>
      <c r="G1139">
        <f>INT((D1139-1)/6)+1</f>
        <v>5</v>
      </c>
      <c r="H1139">
        <f>MOD(D1139-1,6)+1</f>
        <v>4</v>
      </c>
      <c r="I1139">
        <f>37-D1139</f>
        <v>9</v>
      </c>
      <c r="J1139">
        <f>ABS(D1139-D1140)</f>
        <v>8</v>
      </c>
      <c r="K1139">
        <f>AVERAGE(D1139:D1143)</f>
        <v>28</v>
      </c>
      <c r="L1139">
        <f>AVERAGE(D1139:D1158)</f>
        <v>28</v>
      </c>
      <c r="M1139">
        <f>K1139-L1139</f>
        <v>0</v>
      </c>
      <c r="N1139" t="str">
        <f>IF(K1139&gt;L1139,"HIGH ZONE BIAS",IF(K1139&lt;L1139,"LOW ZONE BIAS","EQUILIBRIUM"))</f>
        <v>EQUILIBRIUM</v>
      </c>
    </row>
    <row r="1140">
      <c r="A1140">
        <v>26431</v>
      </c>
      <c r="B1140" t="str">
        <v>2025-12-27</v>
      </c>
      <c r="C1140" t="str">
        <v>Midday</v>
      </c>
      <c r="D1140">
        <v>20</v>
      </c>
      <c r="E1140" t="str">
        <f>IF(MOD(D1140,2)=0,"EVEN","ODD")</f>
        <v>EVEN</v>
      </c>
      <c r="F1140" t="str">
        <f>IF(D1140&lt;=18,"LOW (1-18)","HIGH (19-36)")</f>
        <v>HIGH (19-36)</v>
      </c>
      <c r="G1140">
        <f>INT((D1140-1)/6)+1</f>
        <v>4</v>
      </c>
      <c r="H1140">
        <f>MOD(D1140-1,6)+1</f>
        <v>2</v>
      </c>
      <c r="I1140">
        <f>37-D1140</f>
        <v>17</v>
      </c>
      <c r="J1140">
        <f>ABS(D1140-D1141)</f>
        <v>7</v>
      </c>
      <c r="K1140">
        <f>AVERAGE(D1140:D1144)</f>
        <v>20</v>
      </c>
      <c r="L1140">
        <f>AVERAGE(D1140:D1159)</f>
        <v>20</v>
      </c>
      <c r="M1140">
        <f>K1140-L1140</f>
        <v>0</v>
      </c>
      <c r="N1140" t="str">
        <f>IF(K1140&gt;L1140,"HIGH ZONE BIAS",IF(K1140&lt;L1140,"LOW ZONE BIAS","EQUILIBRIUM"))</f>
        <v>EQUILIBRIUM</v>
      </c>
    </row>
    <row r="1141">
      <c r="A1141">
        <v>26430</v>
      </c>
      <c r="B1141" t="str">
        <v>2025-12-27</v>
      </c>
      <c r="C1141" t="str">
        <v>Morning</v>
      </c>
      <c r="D1141">
        <v>27</v>
      </c>
      <c r="E1141" t="str">
        <f>IF(MOD(D1141,2)=0,"EVEN","ODD")</f>
        <v>ODD</v>
      </c>
      <c r="F1141" t="str">
        <f>IF(D1141&lt;=18,"LOW (1-18)","HIGH (19-36)")</f>
        <v>HIGH (19-36)</v>
      </c>
      <c r="G1141">
        <f>INT((D1141-1)/6)+1</f>
        <v>5</v>
      </c>
      <c r="H1141">
        <f>MOD(D1141-1,6)+1</f>
        <v>3</v>
      </c>
      <c r="I1141">
        <f>37-D1141</f>
        <v>10</v>
      </c>
      <c r="J1141">
        <f>ABS(D1141-D1142)</f>
        <v>8</v>
      </c>
      <c r="K1141">
        <f>AVERAGE(D1141:D1145)</f>
        <v>27</v>
      </c>
      <c r="L1141">
        <f>AVERAGE(D1141:D1160)</f>
        <v>27</v>
      </c>
      <c r="M1141">
        <f>K1141-L1141</f>
        <v>0</v>
      </c>
      <c r="N1141" t="str">
        <f>IF(K1141&gt;L1141,"HIGH ZONE BIAS",IF(K1141&lt;L1141,"LOW ZONE BIAS","EQUILIBRIUM"))</f>
        <v>EQUILIBRIUM</v>
      </c>
    </row>
    <row r="1142">
      <c r="A1142">
        <v>26429</v>
      </c>
      <c r="B1142" t="str">
        <v>2025-12-26</v>
      </c>
      <c r="C1142" t="str">
        <v>Evening</v>
      </c>
      <c r="D1142">
        <v>19</v>
      </c>
      <c r="E1142" t="str">
        <f>IF(MOD(D1142,2)=0,"EVEN","ODD")</f>
        <v>ODD</v>
      </c>
      <c r="F1142" t="str">
        <f>IF(D1142&lt;=18,"LOW (1-18)","HIGH (19-36)")</f>
        <v>HIGH (19-36)</v>
      </c>
      <c r="G1142">
        <f>INT((D1142-1)/6)+1</f>
        <v>4</v>
      </c>
      <c r="H1142">
        <f>MOD(D1142-1,6)+1</f>
        <v>1</v>
      </c>
      <c r="I1142">
        <f>37-D1142</f>
        <v>18</v>
      </c>
      <c r="J1142">
        <f>ABS(D1142-D1143)</f>
        <v>5</v>
      </c>
      <c r="K1142">
        <f>AVERAGE(D1142:D1146)</f>
        <v>19</v>
      </c>
      <c r="L1142">
        <f>AVERAGE(D1142:D1161)</f>
        <v>19</v>
      </c>
      <c r="M1142">
        <f>K1142-L1142</f>
        <v>0</v>
      </c>
      <c r="N1142" t="str">
        <f>IF(K1142&gt;L1142,"HIGH ZONE BIAS",IF(K1142&lt;L1142,"LOW ZONE BIAS","EQUILIBRIUM"))</f>
        <v>EQUILIBRIUM</v>
      </c>
    </row>
    <row r="1143">
      <c r="A1143">
        <v>26428</v>
      </c>
      <c r="B1143" t="str">
        <v>2025-12-26</v>
      </c>
      <c r="C1143" t="str">
        <v>Afternoon</v>
      </c>
      <c r="D1143">
        <v>14</v>
      </c>
      <c r="E1143" t="str">
        <f>IF(MOD(D1143,2)=0,"EVEN","ODD")</f>
        <v>EVEN</v>
      </c>
      <c r="F1143" t="str">
        <f>IF(D1143&lt;=18,"LOW (1-18)","HIGH (19-36)")</f>
        <v>LOW (1-18)</v>
      </c>
      <c r="G1143">
        <f>INT((D1143-1)/6)+1</f>
        <v>3</v>
      </c>
      <c r="H1143">
        <f>MOD(D1143-1,6)+1</f>
        <v>2</v>
      </c>
      <c r="I1143">
        <f>37-D1143</f>
        <v>23</v>
      </c>
      <c r="J1143">
        <f>ABS(D1143-D1144)</f>
        <v>12</v>
      </c>
      <c r="K1143">
        <f>AVERAGE(D1143:D1147)</f>
        <v>14</v>
      </c>
      <c r="L1143">
        <f>AVERAGE(D1143:D1162)</f>
        <v>14</v>
      </c>
      <c r="M1143">
        <f>K1143-L1143</f>
        <v>0</v>
      </c>
      <c r="N1143" t="str">
        <f>IF(K1143&gt;L1143,"HIGH ZONE BIAS",IF(K1143&lt;L1143,"LOW ZONE BIAS","EQUILIBRIUM"))</f>
        <v>EQUILIBRIUM</v>
      </c>
    </row>
    <row r="1144">
      <c r="A1144">
        <v>26427</v>
      </c>
      <c r="B1144" t="str">
        <v>2025-12-26</v>
      </c>
      <c r="C1144" t="str">
        <v>Midday</v>
      </c>
      <c r="D1144">
        <v>26</v>
      </c>
      <c r="E1144" t="str">
        <f>IF(MOD(D1144,2)=0,"EVEN","ODD")</f>
        <v>EVEN</v>
      </c>
      <c r="F1144" t="str">
        <f>IF(D1144&lt;=18,"LOW (1-18)","HIGH (19-36)")</f>
        <v>HIGH (19-36)</v>
      </c>
      <c r="G1144">
        <f>INT((D1144-1)/6)+1</f>
        <v>5</v>
      </c>
      <c r="H1144">
        <f>MOD(D1144-1,6)+1</f>
        <v>2</v>
      </c>
      <c r="I1144">
        <f>37-D1144</f>
        <v>11</v>
      </c>
      <c r="J1144">
        <f>ABS(D1144-D1145)</f>
        <v>8</v>
      </c>
      <c r="K1144">
        <f>AVERAGE(D1144:D1148)</f>
        <v>26</v>
      </c>
      <c r="L1144">
        <f>AVERAGE(D1144:D1163)</f>
        <v>26</v>
      </c>
      <c r="M1144">
        <f>K1144-L1144</f>
        <v>0</v>
      </c>
      <c r="N1144" t="str">
        <f>IF(K1144&gt;L1144,"HIGH ZONE BIAS",IF(K1144&lt;L1144,"LOW ZONE BIAS","EQUILIBRIUM"))</f>
        <v>EQUILIBRIUM</v>
      </c>
    </row>
    <row r="1145">
      <c r="A1145">
        <v>26426</v>
      </c>
      <c r="B1145" t="str">
        <v>2025-12-26</v>
      </c>
      <c r="C1145" t="str">
        <v>Morning</v>
      </c>
      <c r="D1145">
        <v>34</v>
      </c>
      <c r="E1145" t="str">
        <f>IF(MOD(D1145,2)=0,"EVEN","ODD")</f>
        <v>EVEN</v>
      </c>
      <c r="F1145" t="str">
        <f>IF(D1145&lt;=18,"LOW (1-18)","HIGH (19-36)")</f>
        <v>HIGH (19-36)</v>
      </c>
      <c r="G1145">
        <f>INT((D1145-1)/6)+1</f>
        <v>6</v>
      </c>
      <c r="H1145">
        <f>MOD(D1145-1,6)+1</f>
        <v>4</v>
      </c>
      <c r="I1145">
        <f>37-D1145</f>
        <v>3</v>
      </c>
      <c r="J1145">
        <f>ABS(D1145-D1146)</f>
        <v>13</v>
      </c>
      <c r="K1145">
        <f>AVERAGE(D1145:D1149)</f>
        <v>34</v>
      </c>
      <c r="L1145">
        <f>AVERAGE(D1145:D1164)</f>
        <v>34</v>
      </c>
      <c r="M1145">
        <f>K1145-L1145</f>
        <v>0</v>
      </c>
      <c r="N1145" t="str">
        <f>IF(K1145&gt;L1145,"HIGH ZONE BIAS",IF(K1145&lt;L1145,"LOW ZONE BIAS","EQUILIBRIUM"))</f>
        <v>EQUILIBRIUM</v>
      </c>
    </row>
    <row r="1146">
      <c r="A1146">
        <v>26425</v>
      </c>
      <c r="B1146" t="str">
        <v>2025-12-24</v>
      </c>
      <c r="C1146" t="str">
        <v>Evening</v>
      </c>
      <c r="D1146">
        <v>21</v>
      </c>
      <c r="E1146" t="str">
        <f>IF(MOD(D1146,2)=0,"EVEN","ODD")</f>
        <v>ODD</v>
      </c>
      <c r="F1146" t="str">
        <f>IF(D1146&lt;=18,"LOW (1-18)","HIGH (19-36)")</f>
        <v>HIGH (19-36)</v>
      </c>
      <c r="G1146">
        <f>INT((D1146-1)/6)+1</f>
        <v>4</v>
      </c>
      <c r="H1146">
        <f>MOD(D1146-1,6)+1</f>
        <v>3</v>
      </c>
      <c r="I1146">
        <f>37-D1146</f>
        <v>16</v>
      </c>
      <c r="J1146">
        <f>ABS(D1146-D1147)</f>
        <v>20</v>
      </c>
      <c r="K1146">
        <f>AVERAGE(D1146:D1150)</f>
        <v>21</v>
      </c>
      <c r="L1146">
        <f>AVERAGE(D1146:D1165)</f>
        <v>21</v>
      </c>
      <c r="M1146">
        <f>K1146-L1146</f>
        <v>0</v>
      </c>
      <c r="N1146" t="str">
        <f>IF(K1146&gt;L1146,"HIGH ZONE BIAS",IF(K1146&lt;L1146,"LOW ZONE BIAS","EQUILIBRIUM"))</f>
        <v>EQUILIBRIUM</v>
      </c>
    </row>
    <row r="1147">
      <c r="A1147">
        <v>26424</v>
      </c>
      <c r="B1147" t="str">
        <v>2025-12-24</v>
      </c>
      <c r="C1147" t="str">
        <v>Afternoon</v>
      </c>
      <c r="D1147">
        <v>1</v>
      </c>
      <c r="E1147" t="str">
        <f>IF(MOD(D1147,2)=0,"EVEN","ODD")</f>
        <v>ODD</v>
      </c>
      <c r="F1147" t="str">
        <f>IF(D1147&lt;=18,"LOW (1-18)","HIGH (19-36)")</f>
        <v>LOW (1-18)</v>
      </c>
      <c r="G1147">
        <f>INT((D1147-1)/6)+1</f>
        <v>1</v>
      </c>
      <c r="H1147">
        <f>MOD(D1147-1,6)+1</f>
        <v>1</v>
      </c>
      <c r="I1147">
        <f>37-D1147</f>
        <v>36</v>
      </c>
      <c r="J1147">
        <f>ABS(D1147-D1148)</f>
        <v>31</v>
      </c>
      <c r="K1147">
        <f>AVERAGE(D1147:D1151)</f>
        <v>1</v>
      </c>
      <c r="L1147">
        <f>AVERAGE(D1147:D1166)</f>
        <v>1</v>
      </c>
      <c r="M1147">
        <f>K1147-L1147</f>
        <v>0</v>
      </c>
      <c r="N1147" t="str">
        <f>IF(K1147&gt;L1147,"HIGH ZONE BIAS",IF(K1147&lt;L1147,"LOW ZONE BIAS","EQUILIBRIUM"))</f>
        <v>EQUILIBRIUM</v>
      </c>
    </row>
    <row r="1148">
      <c r="A1148">
        <v>26423</v>
      </c>
      <c r="B1148" t="str">
        <v>2025-12-24</v>
      </c>
      <c r="C1148" t="str">
        <v>Midday</v>
      </c>
      <c r="D1148">
        <v>32</v>
      </c>
      <c r="E1148" t="str">
        <f>IF(MOD(D1148,2)=0,"EVEN","ODD")</f>
        <v>EVEN</v>
      </c>
      <c r="F1148" t="str">
        <f>IF(D1148&lt;=18,"LOW (1-18)","HIGH (19-36)")</f>
        <v>HIGH (19-36)</v>
      </c>
      <c r="G1148">
        <f>INT((D1148-1)/6)+1</f>
        <v>6</v>
      </c>
      <c r="H1148">
        <f>MOD(D1148-1,6)+1</f>
        <v>2</v>
      </c>
      <c r="I1148">
        <f>37-D1148</f>
        <v>5</v>
      </c>
      <c r="J1148">
        <f>ABS(D1148-D1149)</f>
        <v>7</v>
      </c>
      <c r="K1148">
        <f>AVERAGE(D1148:D1152)</f>
        <v>32</v>
      </c>
      <c r="L1148">
        <f>AVERAGE(D1148:D1167)</f>
        <v>32</v>
      </c>
      <c r="M1148">
        <f>K1148-L1148</f>
        <v>0</v>
      </c>
      <c r="N1148" t="str">
        <f>IF(K1148&gt;L1148,"HIGH ZONE BIAS",IF(K1148&lt;L1148,"LOW ZONE BIAS","EQUILIBRIUM"))</f>
        <v>EQUILIBRIUM</v>
      </c>
    </row>
    <row r="1149">
      <c r="A1149">
        <v>26422</v>
      </c>
      <c r="B1149" t="str">
        <v>2025-12-24</v>
      </c>
      <c r="C1149" t="str">
        <v>Morning</v>
      </c>
      <c r="D1149">
        <v>25</v>
      </c>
      <c r="E1149" t="str">
        <f>IF(MOD(D1149,2)=0,"EVEN","ODD")</f>
        <v>ODD</v>
      </c>
      <c r="F1149" t="str">
        <f>IF(D1149&lt;=18,"LOW (1-18)","HIGH (19-36)")</f>
        <v>HIGH (19-36)</v>
      </c>
      <c r="G1149">
        <f>INT((D1149-1)/6)+1</f>
        <v>5</v>
      </c>
      <c r="H1149">
        <f>MOD(D1149-1,6)+1</f>
        <v>1</v>
      </c>
      <c r="I1149">
        <f>37-D1149</f>
        <v>12</v>
      </c>
      <c r="J1149">
        <f>ABS(D1149-D1150)</f>
        <v>6</v>
      </c>
      <c r="K1149">
        <f>AVERAGE(D1149:D1153)</f>
        <v>25</v>
      </c>
      <c r="L1149">
        <f>AVERAGE(D1149:D1168)</f>
        <v>25</v>
      </c>
      <c r="M1149">
        <f>K1149-L1149</f>
        <v>0</v>
      </c>
      <c r="N1149" t="str">
        <f>IF(K1149&gt;L1149,"HIGH ZONE BIAS",IF(K1149&lt;L1149,"LOW ZONE BIAS","EQUILIBRIUM"))</f>
        <v>EQUILIBRIUM</v>
      </c>
    </row>
    <row r="1150">
      <c r="A1150">
        <v>26421</v>
      </c>
      <c r="B1150" t="str">
        <v>2025-12-23</v>
      </c>
      <c r="C1150" t="str">
        <v>Evening</v>
      </c>
      <c r="D1150">
        <v>31</v>
      </c>
      <c r="E1150" t="str">
        <f>IF(MOD(D1150,2)=0,"EVEN","ODD")</f>
        <v>ODD</v>
      </c>
      <c r="F1150" t="str">
        <f>IF(D1150&lt;=18,"LOW (1-18)","HIGH (19-36)")</f>
        <v>HIGH (19-36)</v>
      </c>
      <c r="G1150">
        <f>INT((D1150-1)/6)+1</f>
        <v>6</v>
      </c>
      <c r="H1150">
        <f>MOD(D1150-1,6)+1</f>
        <v>1</v>
      </c>
      <c r="I1150">
        <f>37-D1150</f>
        <v>6</v>
      </c>
      <c r="J1150">
        <f>ABS(D1150-D1151)</f>
        <v>29</v>
      </c>
      <c r="K1150">
        <f>AVERAGE(D1150:D1154)</f>
        <v>31</v>
      </c>
      <c r="L1150">
        <f>AVERAGE(D1150:D1169)</f>
        <v>31</v>
      </c>
      <c r="M1150">
        <f>K1150-L1150</f>
        <v>0</v>
      </c>
      <c r="N1150" t="str">
        <f>IF(K1150&gt;L1150,"HIGH ZONE BIAS",IF(K1150&lt;L1150,"LOW ZONE BIAS","EQUILIBRIUM"))</f>
        <v>EQUILIBRIUM</v>
      </c>
    </row>
    <row r="1151">
      <c r="A1151">
        <v>26420</v>
      </c>
      <c r="B1151" t="str">
        <v>2025-12-23</v>
      </c>
      <c r="C1151" t="str">
        <v>Afternoon</v>
      </c>
      <c r="D1151">
        <v>2</v>
      </c>
      <c r="E1151" t="str">
        <f>IF(MOD(D1151,2)=0,"EVEN","ODD")</f>
        <v>EVEN</v>
      </c>
      <c r="F1151" t="str">
        <f>IF(D1151&lt;=18,"LOW (1-18)","HIGH (19-36)")</f>
        <v>LOW (1-18)</v>
      </c>
      <c r="G1151">
        <f>INT((D1151-1)/6)+1</f>
        <v>1</v>
      </c>
      <c r="H1151">
        <f>MOD(D1151-1,6)+1</f>
        <v>2</v>
      </c>
      <c r="I1151">
        <f>37-D1151</f>
        <v>35</v>
      </c>
      <c r="J1151">
        <f>ABS(D1151-D1152)</f>
        <v>11</v>
      </c>
      <c r="K1151">
        <f>AVERAGE(D1151:D1155)</f>
        <v>2</v>
      </c>
      <c r="L1151">
        <f>AVERAGE(D1151:D1170)</f>
        <v>2</v>
      </c>
      <c r="M1151">
        <f>K1151-L1151</f>
        <v>0</v>
      </c>
      <c r="N1151" t="str">
        <f>IF(K1151&gt;L1151,"HIGH ZONE BIAS",IF(K1151&lt;L1151,"LOW ZONE BIAS","EQUILIBRIUM"))</f>
        <v>EQUILIBRIUM</v>
      </c>
    </row>
    <row r="1152">
      <c r="A1152">
        <v>26419</v>
      </c>
      <c r="B1152" t="str">
        <v>2025-12-23</v>
      </c>
      <c r="C1152" t="str">
        <v>Midday</v>
      </c>
      <c r="D1152">
        <v>13</v>
      </c>
      <c r="E1152" t="str">
        <f>IF(MOD(D1152,2)=0,"EVEN","ODD")</f>
        <v>ODD</v>
      </c>
      <c r="F1152" t="str">
        <f>IF(D1152&lt;=18,"LOW (1-18)","HIGH (19-36)")</f>
        <v>LOW (1-18)</v>
      </c>
      <c r="G1152">
        <f>INT((D1152-1)/6)+1</f>
        <v>3</v>
      </c>
      <c r="H1152">
        <f>MOD(D1152-1,6)+1</f>
        <v>1</v>
      </c>
      <c r="I1152">
        <f>37-D1152</f>
        <v>24</v>
      </c>
      <c r="J1152">
        <f>ABS(D1152-D1153)</f>
        <v>7</v>
      </c>
      <c r="K1152">
        <f>AVERAGE(D1152:D1156)</f>
        <v>13</v>
      </c>
      <c r="L1152">
        <f>AVERAGE(D1152:D1171)</f>
        <v>13</v>
      </c>
      <c r="M1152">
        <f>K1152-L1152</f>
        <v>0</v>
      </c>
      <c r="N1152" t="str">
        <f>IF(K1152&gt;L1152,"HIGH ZONE BIAS",IF(K1152&lt;L1152,"LOW ZONE BIAS","EQUILIBRIUM"))</f>
        <v>EQUILIBRIUM</v>
      </c>
    </row>
    <row r="1153">
      <c r="A1153">
        <v>26418</v>
      </c>
      <c r="B1153" t="str">
        <v>2025-12-23</v>
      </c>
      <c r="C1153" t="str">
        <v>Morning</v>
      </c>
      <c r="D1153">
        <v>6</v>
      </c>
      <c r="E1153" t="str">
        <f>IF(MOD(D1153,2)=0,"EVEN","ODD")</f>
        <v>EVEN</v>
      </c>
      <c r="F1153" t="str">
        <f>IF(D1153&lt;=18,"LOW (1-18)","HIGH (19-36)")</f>
        <v>LOW (1-18)</v>
      </c>
      <c r="G1153">
        <f>INT((D1153-1)/6)+1</f>
        <v>1</v>
      </c>
      <c r="H1153">
        <f>MOD(D1153-1,6)+1</f>
        <v>6</v>
      </c>
      <c r="I1153">
        <f>37-D1153</f>
        <v>31</v>
      </c>
      <c r="J1153">
        <f>ABS(D1153-D1154)</f>
        <v>5</v>
      </c>
      <c r="K1153">
        <f>AVERAGE(D1153:D1157)</f>
        <v>6</v>
      </c>
      <c r="L1153">
        <f>AVERAGE(D1153:D1172)</f>
        <v>6</v>
      </c>
      <c r="M1153">
        <f>K1153-L1153</f>
        <v>0</v>
      </c>
      <c r="N1153" t="str">
        <f>IF(K1153&gt;L1153,"HIGH ZONE BIAS",IF(K1153&lt;L1153,"LOW ZONE BIAS","EQUILIBRIUM"))</f>
        <v>EQUILIBRIUM</v>
      </c>
    </row>
    <row r="1154">
      <c r="A1154">
        <v>26417</v>
      </c>
      <c r="B1154" t="str">
        <v>2025-12-22</v>
      </c>
      <c r="C1154" t="str">
        <v>Evening</v>
      </c>
      <c r="D1154">
        <v>1</v>
      </c>
      <c r="E1154" t="str">
        <f>IF(MOD(D1154,2)=0,"EVEN","ODD")</f>
        <v>ODD</v>
      </c>
      <c r="F1154" t="str">
        <f>IF(D1154&lt;=18,"LOW (1-18)","HIGH (19-36)")</f>
        <v>LOW (1-18)</v>
      </c>
      <c r="G1154">
        <f>INT((D1154-1)/6)+1</f>
        <v>1</v>
      </c>
      <c r="H1154">
        <f>MOD(D1154-1,6)+1</f>
        <v>1</v>
      </c>
      <c r="I1154">
        <f>37-D1154</f>
        <v>36</v>
      </c>
      <c r="J1154">
        <f>ABS(D1154-D1155)</f>
        <v>0</v>
      </c>
      <c r="K1154">
        <f>AVERAGE(D1154:D1158)</f>
        <v>1</v>
      </c>
      <c r="L1154">
        <f>AVERAGE(D1154:D1173)</f>
        <v>1</v>
      </c>
      <c r="M1154">
        <f>K1154-L1154</f>
        <v>0</v>
      </c>
      <c r="N1154" t="str">
        <f>IF(K1154&gt;L1154,"HIGH ZONE BIAS",IF(K1154&lt;L1154,"LOW ZONE BIAS","EQUILIBRIUM"))</f>
        <v>EQUILIBRIUM</v>
      </c>
    </row>
    <row r="1155">
      <c r="A1155">
        <v>26416</v>
      </c>
      <c r="B1155" t="str">
        <v>2025-12-22</v>
      </c>
      <c r="C1155" t="str">
        <v>Afternoon</v>
      </c>
      <c r="D1155">
        <v>1</v>
      </c>
      <c r="E1155" t="str">
        <f>IF(MOD(D1155,2)=0,"EVEN","ODD")</f>
        <v>ODD</v>
      </c>
      <c r="F1155" t="str">
        <f>IF(D1155&lt;=18,"LOW (1-18)","HIGH (19-36)")</f>
        <v>LOW (1-18)</v>
      </c>
      <c r="G1155">
        <f>INT((D1155-1)/6)+1</f>
        <v>1</v>
      </c>
      <c r="H1155">
        <f>MOD(D1155-1,6)+1</f>
        <v>1</v>
      </c>
      <c r="I1155">
        <f>37-D1155</f>
        <v>36</v>
      </c>
      <c r="J1155">
        <f>ABS(D1155-D1156)</f>
        <v>15</v>
      </c>
      <c r="K1155">
        <f>AVERAGE(D1155:D1159)</f>
        <v>1</v>
      </c>
      <c r="L1155">
        <f>AVERAGE(D1155:D1174)</f>
        <v>1</v>
      </c>
      <c r="M1155">
        <f>K1155-L1155</f>
        <v>0</v>
      </c>
      <c r="N1155" t="str">
        <f>IF(K1155&gt;L1155,"HIGH ZONE BIAS",IF(K1155&lt;L1155,"LOW ZONE BIAS","EQUILIBRIUM"))</f>
        <v>EQUILIBRIUM</v>
      </c>
    </row>
    <row r="1156">
      <c r="A1156">
        <v>26415</v>
      </c>
      <c r="B1156" t="str">
        <v>2025-12-22</v>
      </c>
      <c r="C1156" t="str">
        <v>Midday</v>
      </c>
      <c r="D1156">
        <v>16</v>
      </c>
      <c r="E1156" t="str">
        <f>IF(MOD(D1156,2)=0,"EVEN","ODD")</f>
        <v>EVEN</v>
      </c>
      <c r="F1156" t="str">
        <f>IF(D1156&lt;=18,"LOW (1-18)","HIGH (19-36)")</f>
        <v>LOW (1-18)</v>
      </c>
      <c r="G1156">
        <f>INT((D1156-1)/6)+1</f>
        <v>3</v>
      </c>
      <c r="H1156">
        <f>MOD(D1156-1,6)+1</f>
        <v>4</v>
      </c>
      <c r="I1156">
        <f>37-D1156</f>
        <v>21</v>
      </c>
      <c r="J1156">
        <f>ABS(D1156-D1157)</f>
        <v>0</v>
      </c>
      <c r="K1156">
        <f>AVERAGE(D1156:D1160)</f>
        <v>16</v>
      </c>
      <c r="L1156">
        <f>AVERAGE(D1156:D1175)</f>
        <v>16</v>
      </c>
      <c r="M1156">
        <f>K1156-L1156</f>
        <v>0</v>
      </c>
      <c r="N1156" t="str">
        <f>IF(K1156&gt;L1156,"HIGH ZONE BIAS",IF(K1156&lt;L1156,"LOW ZONE BIAS","EQUILIBRIUM"))</f>
        <v>EQUILIBRIUM</v>
      </c>
    </row>
    <row r="1157">
      <c r="A1157">
        <v>26414</v>
      </c>
      <c r="B1157" t="str">
        <v>2025-12-22</v>
      </c>
      <c r="C1157" t="str">
        <v>Morning</v>
      </c>
      <c r="D1157">
        <v>16</v>
      </c>
      <c r="E1157" t="str">
        <f>IF(MOD(D1157,2)=0,"EVEN","ODD")</f>
        <v>EVEN</v>
      </c>
      <c r="F1157" t="str">
        <f>IF(D1157&lt;=18,"LOW (1-18)","HIGH (19-36)")</f>
        <v>LOW (1-18)</v>
      </c>
      <c r="G1157">
        <f>INT((D1157-1)/6)+1</f>
        <v>3</v>
      </c>
      <c r="H1157">
        <f>MOD(D1157-1,6)+1</f>
        <v>4</v>
      </c>
      <c r="I1157">
        <f>37-D1157</f>
        <v>21</v>
      </c>
      <c r="J1157">
        <f>ABS(D1157-D1158)</f>
        <v>8</v>
      </c>
      <c r="K1157">
        <f>AVERAGE(D1157:D1161)</f>
        <v>16</v>
      </c>
      <c r="L1157">
        <f>AVERAGE(D1157:D1176)</f>
        <v>16</v>
      </c>
      <c r="M1157">
        <f>K1157-L1157</f>
        <v>0</v>
      </c>
      <c r="N1157" t="str">
        <f>IF(K1157&gt;L1157,"HIGH ZONE BIAS",IF(K1157&lt;L1157,"LOW ZONE BIAS","EQUILIBRIUM"))</f>
        <v>EQUILIBRIUM</v>
      </c>
    </row>
    <row r="1158">
      <c r="A1158">
        <v>26413</v>
      </c>
      <c r="B1158" t="str">
        <v>2025-12-20</v>
      </c>
      <c r="C1158" t="str">
        <v>Evening</v>
      </c>
      <c r="D1158">
        <v>8</v>
      </c>
      <c r="E1158" t="str">
        <f>IF(MOD(D1158,2)=0,"EVEN","ODD")</f>
        <v>EVEN</v>
      </c>
      <c r="F1158" t="str">
        <f>IF(D1158&lt;=18,"LOW (1-18)","HIGH (19-36)")</f>
        <v>LOW (1-18)</v>
      </c>
      <c r="G1158">
        <f>INT((D1158-1)/6)+1</f>
        <v>2</v>
      </c>
      <c r="H1158">
        <f>MOD(D1158-1,6)+1</f>
        <v>2</v>
      </c>
      <c r="I1158">
        <f>37-D1158</f>
        <v>29</v>
      </c>
      <c r="J1158">
        <f>ABS(D1158-D1159)</f>
        <v>23</v>
      </c>
      <c r="K1158">
        <f>AVERAGE(D1158:D1162)</f>
        <v>8</v>
      </c>
      <c r="L1158">
        <f>AVERAGE(D1158:D1177)</f>
        <v>8</v>
      </c>
      <c r="M1158">
        <f>K1158-L1158</f>
        <v>0</v>
      </c>
      <c r="N1158" t="str">
        <f>IF(K1158&gt;L1158,"HIGH ZONE BIAS",IF(K1158&lt;L1158,"LOW ZONE BIAS","EQUILIBRIUM"))</f>
        <v>EQUILIBRIUM</v>
      </c>
    </row>
    <row r="1159">
      <c r="A1159">
        <v>26412</v>
      </c>
      <c r="B1159" t="str">
        <v>2025-12-20</v>
      </c>
      <c r="C1159" t="str">
        <v>Afternoon</v>
      </c>
      <c r="D1159">
        <v>31</v>
      </c>
      <c r="E1159" t="str">
        <f>IF(MOD(D1159,2)=0,"EVEN","ODD")</f>
        <v>ODD</v>
      </c>
      <c r="F1159" t="str">
        <f>IF(D1159&lt;=18,"LOW (1-18)","HIGH (19-36)")</f>
        <v>HIGH (19-36)</v>
      </c>
      <c r="G1159">
        <f>INT((D1159-1)/6)+1</f>
        <v>6</v>
      </c>
      <c r="H1159">
        <f>MOD(D1159-1,6)+1</f>
        <v>1</v>
      </c>
      <c r="I1159">
        <f>37-D1159</f>
        <v>6</v>
      </c>
      <c r="J1159">
        <f>ABS(D1159-D1160)</f>
        <v>9</v>
      </c>
      <c r="K1159">
        <f>AVERAGE(D1159:D1163)</f>
        <v>31</v>
      </c>
      <c r="L1159">
        <f>AVERAGE(D1159:D1178)</f>
        <v>31</v>
      </c>
      <c r="M1159">
        <f>K1159-L1159</f>
        <v>0</v>
      </c>
      <c r="N1159" t="str">
        <f>IF(K1159&gt;L1159,"HIGH ZONE BIAS",IF(K1159&lt;L1159,"LOW ZONE BIAS","EQUILIBRIUM"))</f>
        <v>EQUILIBRIUM</v>
      </c>
    </row>
    <row r="1160">
      <c r="A1160">
        <v>26411</v>
      </c>
      <c r="B1160" t="str">
        <v>2025-12-20</v>
      </c>
      <c r="C1160" t="str">
        <v>Midday</v>
      </c>
      <c r="D1160">
        <v>22</v>
      </c>
      <c r="E1160" t="str">
        <f>IF(MOD(D1160,2)=0,"EVEN","ODD")</f>
        <v>EVEN</v>
      </c>
      <c r="F1160" t="str">
        <f>IF(D1160&lt;=18,"LOW (1-18)","HIGH (19-36)")</f>
        <v>HIGH (19-36)</v>
      </c>
      <c r="G1160">
        <f>INT((D1160-1)/6)+1</f>
        <v>4</v>
      </c>
      <c r="H1160">
        <f>MOD(D1160-1,6)+1</f>
        <v>4</v>
      </c>
      <c r="I1160">
        <f>37-D1160</f>
        <v>15</v>
      </c>
      <c r="J1160">
        <f>ABS(D1160-D1161)</f>
        <v>15</v>
      </c>
      <c r="K1160">
        <f>AVERAGE(D1160:D1164)</f>
        <v>22</v>
      </c>
      <c r="L1160">
        <f>AVERAGE(D1160:D1179)</f>
        <v>22</v>
      </c>
      <c r="M1160">
        <f>K1160-L1160</f>
        <v>0</v>
      </c>
      <c r="N1160" t="str">
        <f>IF(K1160&gt;L1160,"HIGH ZONE BIAS",IF(K1160&lt;L1160,"LOW ZONE BIAS","EQUILIBRIUM"))</f>
        <v>EQUILIBRIUM</v>
      </c>
    </row>
    <row r="1161">
      <c r="A1161">
        <v>26410</v>
      </c>
      <c r="B1161" t="str">
        <v>2025-12-20</v>
      </c>
      <c r="C1161" t="str">
        <v>Morning</v>
      </c>
      <c r="D1161">
        <v>7</v>
      </c>
      <c r="E1161" t="str">
        <f>IF(MOD(D1161,2)=0,"EVEN","ODD")</f>
        <v>ODD</v>
      </c>
      <c r="F1161" t="str">
        <f>IF(D1161&lt;=18,"LOW (1-18)","HIGH (19-36)")</f>
        <v>LOW (1-18)</v>
      </c>
      <c r="G1161">
        <f>INT((D1161-1)/6)+1</f>
        <v>2</v>
      </c>
      <c r="H1161">
        <f>MOD(D1161-1,6)+1</f>
        <v>1</v>
      </c>
      <c r="I1161">
        <f>37-D1161</f>
        <v>30</v>
      </c>
      <c r="J1161">
        <f>ABS(D1161-D1162)</f>
        <v>12</v>
      </c>
      <c r="K1161">
        <f>AVERAGE(D1161:D1165)</f>
        <v>7</v>
      </c>
      <c r="L1161">
        <f>AVERAGE(D1161:D1180)</f>
        <v>7</v>
      </c>
      <c r="M1161">
        <f>K1161-L1161</f>
        <v>0</v>
      </c>
      <c r="N1161" t="str">
        <f>IF(K1161&gt;L1161,"HIGH ZONE BIAS",IF(K1161&lt;L1161,"LOW ZONE BIAS","EQUILIBRIUM"))</f>
        <v>EQUILIBRIUM</v>
      </c>
    </row>
    <row r="1162">
      <c r="A1162">
        <v>26409</v>
      </c>
      <c r="B1162" t="str">
        <v>2025-12-19</v>
      </c>
      <c r="C1162" t="str">
        <v>Evening</v>
      </c>
      <c r="D1162">
        <v>19</v>
      </c>
      <c r="E1162" t="str">
        <f>IF(MOD(D1162,2)=0,"EVEN","ODD")</f>
        <v>ODD</v>
      </c>
      <c r="F1162" t="str">
        <f>IF(D1162&lt;=18,"LOW (1-18)","HIGH (19-36)")</f>
        <v>HIGH (19-36)</v>
      </c>
      <c r="G1162">
        <f>INT((D1162-1)/6)+1</f>
        <v>4</v>
      </c>
      <c r="H1162">
        <f>MOD(D1162-1,6)+1</f>
        <v>1</v>
      </c>
      <c r="I1162">
        <f>37-D1162</f>
        <v>18</v>
      </c>
      <c r="J1162">
        <f>ABS(D1162-D1163)</f>
        <v>10</v>
      </c>
      <c r="K1162">
        <f>AVERAGE(D1162:D1166)</f>
        <v>19</v>
      </c>
      <c r="L1162">
        <f>AVERAGE(D1162:D1181)</f>
        <v>19</v>
      </c>
      <c r="M1162">
        <f>K1162-L1162</f>
        <v>0</v>
      </c>
      <c r="N1162" t="str">
        <f>IF(K1162&gt;L1162,"HIGH ZONE BIAS",IF(K1162&lt;L1162,"LOW ZONE BIAS","EQUILIBRIUM"))</f>
        <v>EQUILIBRIUM</v>
      </c>
    </row>
    <row r="1163">
      <c r="A1163">
        <v>26408</v>
      </c>
      <c r="B1163" t="str">
        <v>2025-12-19</v>
      </c>
      <c r="C1163" t="str">
        <v>Afternoon</v>
      </c>
      <c r="D1163">
        <v>29</v>
      </c>
      <c r="E1163" t="str">
        <f>IF(MOD(D1163,2)=0,"EVEN","ODD")</f>
        <v>ODD</v>
      </c>
      <c r="F1163" t="str">
        <f>IF(D1163&lt;=18,"LOW (1-18)","HIGH (19-36)")</f>
        <v>HIGH (19-36)</v>
      </c>
      <c r="G1163">
        <f>INT((D1163-1)/6)+1</f>
        <v>5</v>
      </c>
      <c r="H1163">
        <f>MOD(D1163-1,6)+1</f>
        <v>5</v>
      </c>
      <c r="I1163">
        <f>37-D1163</f>
        <v>8</v>
      </c>
      <c r="J1163">
        <f>ABS(D1163-D1164)</f>
        <v>1</v>
      </c>
      <c r="K1163">
        <f>AVERAGE(D1163:D1167)</f>
        <v>29</v>
      </c>
      <c r="L1163">
        <f>AVERAGE(D1163:D1182)</f>
        <v>29</v>
      </c>
      <c r="M1163">
        <f>K1163-L1163</f>
        <v>0</v>
      </c>
      <c r="N1163" t="str">
        <f>IF(K1163&gt;L1163,"HIGH ZONE BIAS",IF(K1163&lt;L1163,"LOW ZONE BIAS","EQUILIBRIUM"))</f>
        <v>EQUILIBRIUM</v>
      </c>
    </row>
    <row r="1164">
      <c r="A1164">
        <v>26407</v>
      </c>
      <c r="B1164" t="str">
        <v>2025-12-19</v>
      </c>
      <c r="C1164" t="str">
        <v>Midday</v>
      </c>
      <c r="D1164">
        <v>30</v>
      </c>
      <c r="E1164" t="str">
        <f>IF(MOD(D1164,2)=0,"EVEN","ODD")</f>
        <v>EVEN</v>
      </c>
      <c r="F1164" t="str">
        <f>IF(D1164&lt;=18,"LOW (1-18)","HIGH (19-36)")</f>
        <v>HIGH (19-36)</v>
      </c>
      <c r="G1164">
        <f>INT((D1164-1)/6)+1</f>
        <v>5</v>
      </c>
      <c r="H1164">
        <f>MOD(D1164-1,6)+1</f>
        <v>6</v>
      </c>
      <c r="I1164">
        <f>37-D1164</f>
        <v>7</v>
      </c>
      <c r="J1164">
        <f>ABS(D1164-D1165)</f>
        <v>25</v>
      </c>
      <c r="K1164">
        <f>AVERAGE(D1164:D1168)</f>
        <v>30</v>
      </c>
      <c r="L1164">
        <f>AVERAGE(D1164:D1183)</f>
        <v>30</v>
      </c>
      <c r="M1164">
        <f>K1164-L1164</f>
        <v>0</v>
      </c>
      <c r="N1164" t="str">
        <f>IF(K1164&gt;L1164,"HIGH ZONE BIAS",IF(K1164&lt;L1164,"LOW ZONE BIAS","EQUILIBRIUM"))</f>
        <v>EQUILIBRIUM</v>
      </c>
    </row>
    <row r="1165">
      <c r="A1165">
        <v>26406</v>
      </c>
      <c r="B1165" t="str">
        <v>2025-12-19</v>
      </c>
      <c r="C1165" t="str">
        <v>Morning</v>
      </c>
      <c r="D1165">
        <v>5</v>
      </c>
      <c r="E1165" t="str">
        <f>IF(MOD(D1165,2)=0,"EVEN","ODD")</f>
        <v>ODD</v>
      </c>
      <c r="F1165" t="str">
        <f>IF(D1165&lt;=18,"LOW (1-18)","HIGH (19-36)")</f>
        <v>LOW (1-18)</v>
      </c>
      <c r="G1165">
        <f>INT((D1165-1)/6)+1</f>
        <v>1</v>
      </c>
      <c r="H1165">
        <f>MOD(D1165-1,6)+1</f>
        <v>5</v>
      </c>
      <c r="I1165">
        <f>37-D1165</f>
        <v>32</v>
      </c>
      <c r="J1165">
        <f>ABS(D1165-D1166)</f>
        <v>18</v>
      </c>
      <c r="K1165">
        <f>AVERAGE(D1165:D1169)</f>
        <v>5</v>
      </c>
      <c r="L1165">
        <f>AVERAGE(D1165:D1184)</f>
        <v>5</v>
      </c>
      <c r="M1165">
        <f>K1165-L1165</f>
        <v>0</v>
      </c>
      <c r="N1165" t="str">
        <f>IF(K1165&gt;L1165,"HIGH ZONE BIAS",IF(K1165&lt;L1165,"LOW ZONE BIAS","EQUILIBRIUM"))</f>
        <v>EQUILIBRIUM</v>
      </c>
    </row>
    <row r="1166">
      <c r="A1166">
        <v>26405</v>
      </c>
      <c r="B1166" t="str">
        <v>2025-12-18</v>
      </c>
      <c r="C1166" t="str">
        <v>Evening</v>
      </c>
      <c r="D1166">
        <v>23</v>
      </c>
      <c r="E1166" t="str">
        <f>IF(MOD(D1166,2)=0,"EVEN","ODD")</f>
        <v>ODD</v>
      </c>
      <c r="F1166" t="str">
        <f>IF(D1166&lt;=18,"LOW (1-18)","HIGH (19-36)")</f>
        <v>HIGH (19-36)</v>
      </c>
      <c r="G1166">
        <f>INT((D1166-1)/6)+1</f>
        <v>4</v>
      </c>
      <c r="H1166">
        <f>MOD(D1166-1,6)+1</f>
        <v>5</v>
      </c>
      <c r="I1166">
        <f>37-D1166</f>
        <v>14</v>
      </c>
      <c r="J1166">
        <f>ABS(D1166-D1167)</f>
        <v>20</v>
      </c>
      <c r="K1166">
        <f>AVERAGE(D1166:D1170)</f>
        <v>23</v>
      </c>
      <c r="L1166">
        <f>AVERAGE(D1166:D1185)</f>
        <v>23</v>
      </c>
      <c r="M1166">
        <f>K1166-L1166</f>
        <v>0</v>
      </c>
      <c r="N1166" t="str">
        <f>IF(K1166&gt;L1166,"HIGH ZONE BIAS",IF(K1166&lt;L1166,"LOW ZONE BIAS","EQUILIBRIUM"))</f>
        <v>EQUILIBRIUM</v>
      </c>
    </row>
    <row r="1167">
      <c r="A1167">
        <v>26404</v>
      </c>
      <c r="B1167" t="str">
        <v>2025-12-18</v>
      </c>
      <c r="C1167" t="str">
        <v>Afternoon</v>
      </c>
      <c r="D1167">
        <v>3</v>
      </c>
      <c r="E1167" t="str">
        <f>IF(MOD(D1167,2)=0,"EVEN","ODD")</f>
        <v>ODD</v>
      </c>
      <c r="F1167" t="str">
        <f>IF(D1167&lt;=18,"LOW (1-18)","HIGH (19-36)")</f>
        <v>LOW (1-18)</v>
      </c>
      <c r="G1167">
        <f>INT((D1167-1)/6)+1</f>
        <v>1</v>
      </c>
      <c r="H1167">
        <f>MOD(D1167-1,6)+1</f>
        <v>3</v>
      </c>
      <c r="I1167">
        <f>37-D1167</f>
        <v>34</v>
      </c>
      <c r="J1167">
        <f>ABS(D1167-D1168)</f>
        <v>19</v>
      </c>
      <c r="K1167">
        <f>AVERAGE(D1167:D1171)</f>
        <v>3</v>
      </c>
      <c r="L1167">
        <f>AVERAGE(D1167:D1186)</f>
        <v>3</v>
      </c>
      <c r="M1167">
        <f>K1167-L1167</f>
        <v>0</v>
      </c>
      <c r="N1167" t="str">
        <f>IF(K1167&gt;L1167,"HIGH ZONE BIAS",IF(K1167&lt;L1167,"LOW ZONE BIAS","EQUILIBRIUM"))</f>
        <v>EQUILIBRIUM</v>
      </c>
    </row>
    <row r="1168">
      <c r="A1168">
        <v>26403</v>
      </c>
      <c r="B1168" t="str">
        <v>2025-12-18</v>
      </c>
      <c r="C1168" t="str">
        <v>Midday</v>
      </c>
      <c r="D1168">
        <v>22</v>
      </c>
      <c r="E1168" t="str">
        <f>IF(MOD(D1168,2)=0,"EVEN","ODD")</f>
        <v>EVEN</v>
      </c>
      <c r="F1168" t="str">
        <f>IF(D1168&lt;=18,"LOW (1-18)","HIGH (19-36)")</f>
        <v>HIGH (19-36)</v>
      </c>
      <c r="G1168">
        <f>INT((D1168-1)/6)+1</f>
        <v>4</v>
      </c>
      <c r="H1168">
        <f>MOD(D1168-1,6)+1</f>
        <v>4</v>
      </c>
      <c r="I1168">
        <f>37-D1168</f>
        <v>15</v>
      </c>
      <c r="J1168">
        <f>ABS(D1168-D1169)</f>
        <v>1</v>
      </c>
      <c r="K1168">
        <f>AVERAGE(D1168:D1172)</f>
        <v>22</v>
      </c>
      <c r="L1168">
        <f>AVERAGE(D1168:D1187)</f>
        <v>22</v>
      </c>
      <c r="M1168">
        <f>K1168-L1168</f>
        <v>0</v>
      </c>
      <c r="N1168" t="str">
        <f>IF(K1168&gt;L1168,"HIGH ZONE BIAS",IF(K1168&lt;L1168,"LOW ZONE BIAS","EQUILIBRIUM"))</f>
        <v>EQUILIBRIUM</v>
      </c>
    </row>
    <row r="1169">
      <c r="A1169">
        <v>26402</v>
      </c>
      <c r="B1169" t="str">
        <v>2025-12-18</v>
      </c>
      <c r="C1169" t="str">
        <v>Morning</v>
      </c>
      <c r="D1169">
        <v>21</v>
      </c>
      <c r="E1169" t="str">
        <f>IF(MOD(D1169,2)=0,"EVEN","ODD")</f>
        <v>ODD</v>
      </c>
      <c r="F1169" t="str">
        <f>IF(D1169&lt;=18,"LOW (1-18)","HIGH (19-36)")</f>
        <v>HIGH (19-36)</v>
      </c>
      <c r="G1169">
        <f>INT((D1169-1)/6)+1</f>
        <v>4</v>
      </c>
      <c r="H1169">
        <f>MOD(D1169-1,6)+1</f>
        <v>3</v>
      </c>
      <c r="I1169">
        <f>37-D1169</f>
        <v>16</v>
      </c>
      <c r="J1169">
        <f>ABS(D1169-D1170)</f>
        <v>0</v>
      </c>
      <c r="K1169">
        <f>AVERAGE(D1169:D1173)</f>
        <v>21</v>
      </c>
      <c r="L1169">
        <f>AVERAGE(D1169:D1188)</f>
        <v>21</v>
      </c>
      <c r="M1169">
        <f>K1169-L1169</f>
        <v>0</v>
      </c>
      <c r="N1169" t="str">
        <f>IF(K1169&gt;L1169,"HIGH ZONE BIAS",IF(K1169&lt;L1169,"LOW ZONE BIAS","EQUILIBRIUM"))</f>
        <v>EQUILIBRIUM</v>
      </c>
    </row>
    <row r="1170">
      <c r="A1170">
        <v>26401</v>
      </c>
      <c r="B1170" t="str">
        <v>2025-12-17</v>
      </c>
      <c r="C1170" t="str">
        <v>Evening</v>
      </c>
      <c r="D1170">
        <v>21</v>
      </c>
      <c r="E1170" t="str">
        <f>IF(MOD(D1170,2)=0,"EVEN","ODD")</f>
        <v>ODD</v>
      </c>
      <c r="F1170" t="str">
        <f>IF(D1170&lt;=18,"LOW (1-18)","HIGH (19-36)")</f>
        <v>HIGH (19-36)</v>
      </c>
      <c r="G1170">
        <f>INT((D1170-1)/6)+1</f>
        <v>4</v>
      </c>
      <c r="H1170">
        <f>MOD(D1170-1,6)+1</f>
        <v>3</v>
      </c>
      <c r="I1170">
        <f>37-D1170</f>
        <v>16</v>
      </c>
      <c r="J1170">
        <f>ABS(D1170-D1171)</f>
        <v>7</v>
      </c>
      <c r="K1170">
        <f>AVERAGE(D1170:D1174)</f>
        <v>21</v>
      </c>
      <c r="L1170">
        <f>AVERAGE(D1170:D1189)</f>
        <v>21</v>
      </c>
      <c r="M1170">
        <f>K1170-L1170</f>
        <v>0</v>
      </c>
      <c r="N1170" t="str">
        <f>IF(K1170&gt;L1170,"HIGH ZONE BIAS",IF(K1170&lt;L1170,"LOW ZONE BIAS","EQUILIBRIUM"))</f>
        <v>EQUILIBRIUM</v>
      </c>
    </row>
    <row r="1171">
      <c r="A1171">
        <v>26400</v>
      </c>
      <c r="B1171" t="str">
        <v>2025-12-17</v>
      </c>
      <c r="C1171" t="str">
        <v>Afternoon</v>
      </c>
      <c r="D1171">
        <v>28</v>
      </c>
      <c r="E1171" t="str">
        <f>IF(MOD(D1171,2)=0,"EVEN","ODD")</f>
        <v>EVEN</v>
      </c>
      <c r="F1171" t="str">
        <f>IF(D1171&lt;=18,"LOW (1-18)","HIGH (19-36)")</f>
        <v>HIGH (19-36)</v>
      </c>
      <c r="G1171">
        <f>INT((D1171-1)/6)+1</f>
        <v>5</v>
      </c>
      <c r="H1171">
        <f>MOD(D1171-1,6)+1</f>
        <v>4</v>
      </c>
      <c r="I1171">
        <f>37-D1171</f>
        <v>9</v>
      </c>
      <c r="J1171">
        <f>ABS(D1171-D1172)</f>
        <v>0</v>
      </c>
      <c r="K1171">
        <f>AVERAGE(D1171:D1175)</f>
        <v>28</v>
      </c>
      <c r="L1171">
        <f>AVERAGE(D1171:D1190)</f>
        <v>28</v>
      </c>
      <c r="M1171">
        <f>K1171-L1171</f>
        <v>0</v>
      </c>
      <c r="N1171" t="str">
        <f>IF(K1171&gt;L1171,"HIGH ZONE BIAS",IF(K1171&lt;L1171,"LOW ZONE BIAS","EQUILIBRIUM"))</f>
        <v>EQUILIBRIUM</v>
      </c>
    </row>
    <row r="1172">
      <c r="A1172">
        <v>26399</v>
      </c>
      <c r="B1172" t="str">
        <v>2025-12-17</v>
      </c>
      <c r="C1172" t="str">
        <v>Midday</v>
      </c>
      <c r="D1172">
        <v>28</v>
      </c>
      <c r="E1172" t="str">
        <f>IF(MOD(D1172,2)=0,"EVEN","ODD")</f>
        <v>EVEN</v>
      </c>
      <c r="F1172" t="str">
        <f>IF(D1172&lt;=18,"LOW (1-18)","HIGH (19-36)")</f>
        <v>HIGH (19-36)</v>
      </c>
      <c r="G1172">
        <f>INT((D1172-1)/6)+1</f>
        <v>5</v>
      </c>
      <c r="H1172">
        <f>MOD(D1172-1,6)+1</f>
        <v>4</v>
      </c>
      <c r="I1172">
        <f>37-D1172</f>
        <v>9</v>
      </c>
      <c r="J1172">
        <f>ABS(D1172-D1173)</f>
        <v>21</v>
      </c>
      <c r="K1172">
        <f>AVERAGE(D1172:D1176)</f>
        <v>28</v>
      </c>
      <c r="L1172">
        <f>AVERAGE(D1172:D1191)</f>
        <v>28</v>
      </c>
      <c r="M1172">
        <f>K1172-L1172</f>
        <v>0</v>
      </c>
      <c r="N1172" t="str">
        <f>IF(K1172&gt;L1172,"HIGH ZONE BIAS",IF(K1172&lt;L1172,"LOW ZONE BIAS","EQUILIBRIUM"))</f>
        <v>EQUILIBRIUM</v>
      </c>
    </row>
    <row r="1173">
      <c r="A1173">
        <v>26398</v>
      </c>
      <c r="B1173" t="str">
        <v>2025-12-17</v>
      </c>
      <c r="C1173" t="str">
        <v>Morning</v>
      </c>
      <c r="D1173">
        <v>7</v>
      </c>
      <c r="E1173" t="str">
        <f>IF(MOD(D1173,2)=0,"EVEN","ODD")</f>
        <v>ODD</v>
      </c>
      <c r="F1173" t="str">
        <f>IF(D1173&lt;=18,"LOW (1-18)","HIGH (19-36)")</f>
        <v>LOW (1-18)</v>
      </c>
      <c r="G1173">
        <f>INT((D1173-1)/6)+1</f>
        <v>2</v>
      </c>
      <c r="H1173">
        <f>MOD(D1173-1,6)+1</f>
        <v>1</v>
      </c>
      <c r="I1173">
        <f>37-D1173</f>
        <v>30</v>
      </c>
      <c r="J1173">
        <f>ABS(D1173-D1174)</f>
        <v>16</v>
      </c>
      <c r="K1173">
        <f>AVERAGE(D1173:D1177)</f>
        <v>7</v>
      </c>
      <c r="L1173">
        <f>AVERAGE(D1173:D1192)</f>
        <v>7</v>
      </c>
      <c r="M1173">
        <f>K1173-L1173</f>
        <v>0</v>
      </c>
      <c r="N1173" t="str">
        <f>IF(K1173&gt;L1173,"HIGH ZONE BIAS",IF(K1173&lt;L1173,"LOW ZONE BIAS","EQUILIBRIUM"))</f>
        <v>EQUILIBRIUM</v>
      </c>
    </row>
    <row r="1174">
      <c r="A1174">
        <v>26397</v>
      </c>
      <c r="B1174" t="str">
        <v>2025-12-16</v>
      </c>
      <c r="C1174" t="str">
        <v>Evening</v>
      </c>
      <c r="D1174">
        <v>23</v>
      </c>
      <c r="E1174" t="str">
        <f>IF(MOD(D1174,2)=0,"EVEN","ODD")</f>
        <v>ODD</v>
      </c>
      <c r="F1174" t="str">
        <f>IF(D1174&lt;=18,"LOW (1-18)","HIGH (19-36)")</f>
        <v>HIGH (19-36)</v>
      </c>
      <c r="G1174">
        <f>INT((D1174-1)/6)+1</f>
        <v>4</v>
      </c>
      <c r="H1174">
        <f>MOD(D1174-1,6)+1</f>
        <v>5</v>
      </c>
      <c r="I1174">
        <f>37-D1174</f>
        <v>14</v>
      </c>
      <c r="J1174">
        <f>ABS(D1174-D1175)</f>
        <v>1</v>
      </c>
      <c r="K1174">
        <f>AVERAGE(D1174:D1178)</f>
        <v>23</v>
      </c>
      <c r="L1174">
        <f>AVERAGE(D1174:D1193)</f>
        <v>23</v>
      </c>
      <c r="M1174">
        <f>K1174-L1174</f>
        <v>0</v>
      </c>
      <c r="N1174" t="str">
        <f>IF(K1174&gt;L1174,"HIGH ZONE BIAS",IF(K1174&lt;L1174,"LOW ZONE BIAS","EQUILIBRIUM"))</f>
        <v>EQUILIBRIUM</v>
      </c>
    </row>
    <row r="1175">
      <c r="A1175">
        <v>26396</v>
      </c>
      <c r="B1175" t="str">
        <v>2025-12-16</v>
      </c>
      <c r="C1175" t="str">
        <v>Afternoon</v>
      </c>
      <c r="D1175">
        <v>22</v>
      </c>
      <c r="E1175" t="str">
        <f>IF(MOD(D1175,2)=0,"EVEN","ODD")</f>
        <v>EVEN</v>
      </c>
      <c r="F1175" t="str">
        <f>IF(D1175&lt;=18,"LOW (1-18)","HIGH (19-36)")</f>
        <v>HIGH (19-36)</v>
      </c>
      <c r="G1175">
        <f>INT((D1175-1)/6)+1</f>
        <v>4</v>
      </c>
      <c r="H1175">
        <f>MOD(D1175-1,6)+1</f>
        <v>4</v>
      </c>
      <c r="I1175">
        <f>37-D1175</f>
        <v>15</v>
      </c>
      <c r="J1175">
        <f>ABS(D1175-D1176)</f>
        <v>12</v>
      </c>
      <c r="K1175">
        <f>AVERAGE(D1175:D1179)</f>
        <v>22</v>
      </c>
      <c r="L1175">
        <f>AVERAGE(D1175:D1194)</f>
        <v>22</v>
      </c>
      <c r="M1175">
        <f>K1175-L1175</f>
        <v>0</v>
      </c>
      <c r="N1175" t="str">
        <f>IF(K1175&gt;L1175,"HIGH ZONE BIAS",IF(K1175&lt;L1175,"LOW ZONE BIAS","EQUILIBRIUM"))</f>
        <v>EQUILIBRIUM</v>
      </c>
    </row>
    <row r="1176">
      <c r="A1176">
        <v>26395</v>
      </c>
      <c r="B1176" t="str">
        <v>2025-12-16</v>
      </c>
      <c r="C1176" t="str">
        <v>Midday</v>
      </c>
      <c r="D1176">
        <v>10</v>
      </c>
      <c r="E1176" t="str">
        <f>IF(MOD(D1176,2)=0,"EVEN","ODD")</f>
        <v>EVEN</v>
      </c>
      <c r="F1176" t="str">
        <f>IF(D1176&lt;=18,"LOW (1-18)","HIGH (19-36)")</f>
        <v>LOW (1-18)</v>
      </c>
      <c r="G1176">
        <f>INT((D1176-1)/6)+1</f>
        <v>2</v>
      </c>
      <c r="H1176">
        <f>MOD(D1176-1,6)+1</f>
        <v>4</v>
      </c>
      <c r="I1176">
        <f>37-D1176</f>
        <v>27</v>
      </c>
      <c r="J1176">
        <f>ABS(D1176-D1177)</f>
        <v>4</v>
      </c>
      <c r="K1176">
        <f>AVERAGE(D1176:D1180)</f>
        <v>10</v>
      </c>
      <c r="L1176">
        <f>AVERAGE(D1176:D1195)</f>
        <v>10</v>
      </c>
      <c r="M1176">
        <f>K1176-L1176</f>
        <v>0</v>
      </c>
      <c r="N1176" t="str">
        <f>IF(K1176&gt;L1176,"HIGH ZONE BIAS",IF(K1176&lt;L1176,"LOW ZONE BIAS","EQUILIBRIUM"))</f>
        <v>EQUILIBRIUM</v>
      </c>
    </row>
    <row r="1177">
      <c r="A1177">
        <v>26394</v>
      </c>
      <c r="B1177" t="str">
        <v>2025-12-16</v>
      </c>
      <c r="C1177" t="str">
        <v>Morning</v>
      </c>
      <c r="D1177">
        <v>14</v>
      </c>
      <c r="E1177" t="str">
        <f>IF(MOD(D1177,2)=0,"EVEN","ODD")</f>
        <v>EVEN</v>
      </c>
      <c r="F1177" t="str">
        <f>IF(D1177&lt;=18,"LOW (1-18)","HIGH (19-36)")</f>
        <v>LOW (1-18)</v>
      </c>
      <c r="G1177">
        <f>INT((D1177-1)/6)+1</f>
        <v>3</v>
      </c>
      <c r="H1177">
        <f>MOD(D1177-1,6)+1</f>
        <v>2</v>
      </c>
      <c r="I1177">
        <f>37-D1177</f>
        <v>23</v>
      </c>
      <c r="J1177">
        <f>ABS(D1177-D1178)</f>
        <v>4</v>
      </c>
      <c r="K1177">
        <f>AVERAGE(D1177:D1181)</f>
        <v>14</v>
      </c>
      <c r="L1177">
        <f>AVERAGE(D1177:D1196)</f>
        <v>14</v>
      </c>
      <c r="M1177">
        <f>K1177-L1177</f>
        <v>0</v>
      </c>
      <c r="N1177" t="str">
        <f>IF(K1177&gt;L1177,"HIGH ZONE BIAS",IF(K1177&lt;L1177,"LOW ZONE BIAS","EQUILIBRIUM"))</f>
        <v>EQUILIBRIUM</v>
      </c>
    </row>
    <row r="1178">
      <c r="A1178">
        <v>26393</v>
      </c>
      <c r="B1178" t="str">
        <v>2025-12-15</v>
      </c>
      <c r="C1178" t="str">
        <v>Evening</v>
      </c>
      <c r="D1178">
        <v>18</v>
      </c>
      <c r="E1178" t="str">
        <f>IF(MOD(D1178,2)=0,"EVEN","ODD")</f>
        <v>EVEN</v>
      </c>
      <c r="F1178" t="str">
        <f>IF(D1178&lt;=18,"LOW (1-18)","HIGH (19-36)")</f>
        <v>LOW (1-18)</v>
      </c>
      <c r="G1178">
        <f>INT((D1178-1)/6)+1</f>
        <v>3</v>
      </c>
      <c r="H1178">
        <f>MOD(D1178-1,6)+1</f>
        <v>6</v>
      </c>
      <c r="I1178">
        <f>37-D1178</f>
        <v>19</v>
      </c>
      <c r="J1178">
        <f>ABS(D1178-D1179)</f>
        <v>0</v>
      </c>
      <c r="K1178">
        <f>AVERAGE(D1178:D1182)</f>
        <v>18</v>
      </c>
      <c r="L1178">
        <f>AVERAGE(D1178:D1197)</f>
        <v>18</v>
      </c>
      <c r="M1178">
        <f>K1178-L1178</f>
        <v>0</v>
      </c>
      <c r="N1178" t="str">
        <f>IF(K1178&gt;L1178,"HIGH ZONE BIAS",IF(K1178&lt;L1178,"LOW ZONE BIAS","EQUILIBRIUM"))</f>
        <v>EQUILIBRIUM</v>
      </c>
    </row>
    <row r="1179">
      <c r="A1179">
        <v>26392</v>
      </c>
      <c r="B1179" t="str">
        <v>2025-12-15</v>
      </c>
      <c r="C1179" t="str">
        <v>Afternoon</v>
      </c>
      <c r="D1179">
        <v>18</v>
      </c>
      <c r="E1179" t="str">
        <f>IF(MOD(D1179,2)=0,"EVEN","ODD")</f>
        <v>EVEN</v>
      </c>
      <c r="F1179" t="str">
        <f>IF(D1179&lt;=18,"LOW (1-18)","HIGH (19-36)")</f>
        <v>LOW (1-18)</v>
      </c>
      <c r="G1179">
        <f>INT((D1179-1)/6)+1</f>
        <v>3</v>
      </c>
      <c r="H1179">
        <f>MOD(D1179-1,6)+1</f>
        <v>6</v>
      </c>
      <c r="I1179">
        <f>37-D1179</f>
        <v>19</v>
      </c>
      <c r="J1179">
        <f>ABS(D1179-D1180)</f>
        <v>10</v>
      </c>
      <c r="K1179">
        <f>AVERAGE(D1179:D1183)</f>
        <v>18</v>
      </c>
      <c r="L1179">
        <f>AVERAGE(D1179:D1198)</f>
        <v>18</v>
      </c>
      <c r="M1179">
        <f>K1179-L1179</f>
        <v>0</v>
      </c>
      <c r="N1179" t="str">
        <f>IF(K1179&gt;L1179,"HIGH ZONE BIAS",IF(K1179&lt;L1179,"LOW ZONE BIAS","EQUILIBRIUM"))</f>
        <v>EQUILIBRIUM</v>
      </c>
    </row>
    <row r="1180">
      <c r="A1180">
        <v>26391</v>
      </c>
      <c r="B1180" t="str">
        <v>2025-12-15</v>
      </c>
      <c r="C1180" t="str">
        <v>Midday</v>
      </c>
      <c r="D1180">
        <v>28</v>
      </c>
      <c r="E1180" t="str">
        <f>IF(MOD(D1180,2)=0,"EVEN","ODD")</f>
        <v>EVEN</v>
      </c>
      <c r="F1180" t="str">
        <f>IF(D1180&lt;=18,"LOW (1-18)","HIGH (19-36)")</f>
        <v>HIGH (19-36)</v>
      </c>
      <c r="G1180">
        <f>INT((D1180-1)/6)+1</f>
        <v>5</v>
      </c>
      <c r="H1180">
        <f>MOD(D1180-1,6)+1</f>
        <v>4</v>
      </c>
      <c r="I1180">
        <f>37-D1180</f>
        <v>9</v>
      </c>
      <c r="J1180">
        <f>ABS(D1180-D1181)</f>
        <v>6</v>
      </c>
      <c r="K1180">
        <f>AVERAGE(D1180:D1184)</f>
        <v>28</v>
      </c>
      <c r="L1180">
        <f>AVERAGE(D1180:D1199)</f>
        <v>28</v>
      </c>
      <c r="M1180">
        <f>K1180-L1180</f>
        <v>0</v>
      </c>
      <c r="N1180" t="str">
        <f>IF(K1180&gt;L1180,"HIGH ZONE BIAS",IF(K1180&lt;L1180,"LOW ZONE BIAS","EQUILIBRIUM"))</f>
        <v>EQUILIBRIUM</v>
      </c>
    </row>
    <row r="1181">
      <c r="A1181">
        <v>26390</v>
      </c>
      <c r="B1181" t="str">
        <v>2025-12-15</v>
      </c>
      <c r="C1181" t="str">
        <v>Morning</v>
      </c>
      <c r="D1181">
        <v>34</v>
      </c>
      <c r="E1181" t="str">
        <f>IF(MOD(D1181,2)=0,"EVEN","ODD")</f>
        <v>EVEN</v>
      </c>
      <c r="F1181" t="str">
        <f>IF(D1181&lt;=18,"LOW (1-18)","HIGH (19-36)")</f>
        <v>HIGH (19-36)</v>
      </c>
      <c r="G1181">
        <f>INT((D1181-1)/6)+1</f>
        <v>6</v>
      </c>
      <c r="H1181">
        <f>MOD(D1181-1,6)+1</f>
        <v>4</v>
      </c>
      <c r="I1181">
        <f>37-D1181</f>
        <v>3</v>
      </c>
      <c r="J1181">
        <f>ABS(D1181-D1182)</f>
        <v>6</v>
      </c>
      <c r="K1181">
        <f>AVERAGE(D1181:D1185)</f>
        <v>34</v>
      </c>
      <c r="L1181">
        <f>AVERAGE(D1181:D1200)</f>
        <v>34</v>
      </c>
      <c r="M1181">
        <f>K1181-L1181</f>
        <v>0</v>
      </c>
      <c r="N1181" t="str">
        <f>IF(K1181&gt;L1181,"HIGH ZONE BIAS",IF(K1181&lt;L1181,"LOW ZONE BIAS","EQUILIBRIUM"))</f>
        <v>EQUILIBRIUM</v>
      </c>
    </row>
    <row r="1182">
      <c r="A1182">
        <v>26389</v>
      </c>
      <c r="B1182" t="str">
        <v>2025-12-13</v>
      </c>
      <c r="C1182" t="str">
        <v>Evening</v>
      </c>
      <c r="D1182">
        <v>28</v>
      </c>
      <c r="E1182" t="str">
        <f>IF(MOD(D1182,2)=0,"EVEN","ODD")</f>
        <v>EVEN</v>
      </c>
      <c r="F1182" t="str">
        <f>IF(D1182&lt;=18,"LOW (1-18)","HIGH (19-36)")</f>
        <v>HIGH (19-36)</v>
      </c>
      <c r="G1182">
        <f>INT((D1182-1)/6)+1</f>
        <v>5</v>
      </c>
      <c r="H1182">
        <f>MOD(D1182-1,6)+1</f>
        <v>4</v>
      </c>
      <c r="I1182">
        <f>37-D1182</f>
        <v>9</v>
      </c>
      <c r="J1182">
        <f>ABS(D1182-D1183)</f>
        <v>8</v>
      </c>
      <c r="K1182">
        <f>AVERAGE(D1182:D1186)</f>
        <v>28</v>
      </c>
      <c r="L1182">
        <f>AVERAGE(D1182:D1201)</f>
        <v>28</v>
      </c>
      <c r="M1182">
        <f>K1182-L1182</f>
        <v>0</v>
      </c>
      <c r="N1182" t="str">
        <f>IF(K1182&gt;L1182,"HIGH ZONE BIAS",IF(K1182&lt;L1182,"LOW ZONE BIAS","EQUILIBRIUM"))</f>
        <v>EQUILIBRIUM</v>
      </c>
    </row>
    <row r="1183">
      <c r="A1183">
        <v>26388</v>
      </c>
      <c r="B1183" t="str">
        <v>2025-12-13</v>
      </c>
      <c r="C1183" t="str">
        <v>Afternoon</v>
      </c>
      <c r="D1183">
        <v>20</v>
      </c>
      <c r="E1183" t="str">
        <f>IF(MOD(D1183,2)=0,"EVEN","ODD")</f>
        <v>EVEN</v>
      </c>
      <c r="F1183" t="str">
        <f>IF(D1183&lt;=18,"LOW (1-18)","HIGH (19-36)")</f>
        <v>HIGH (19-36)</v>
      </c>
      <c r="G1183">
        <f>INT((D1183-1)/6)+1</f>
        <v>4</v>
      </c>
      <c r="H1183">
        <f>MOD(D1183-1,6)+1</f>
        <v>2</v>
      </c>
      <c r="I1183">
        <f>37-D1183</f>
        <v>17</v>
      </c>
      <c r="J1183">
        <f>ABS(D1183-D1184)</f>
        <v>4</v>
      </c>
      <c r="K1183">
        <f>AVERAGE(D1183:D1187)</f>
        <v>20</v>
      </c>
      <c r="L1183">
        <f>AVERAGE(D1183:D1202)</f>
        <v>20</v>
      </c>
      <c r="M1183">
        <f>K1183-L1183</f>
        <v>0</v>
      </c>
      <c r="N1183" t="str">
        <f>IF(K1183&gt;L1183,"HIGH ZONE BIAS",IF(K1183&lt;L1183,"LOW ZONE BIAS","EQUILIBRIUM"))</f>
        <v>EQUILIBRIUM</v>
      </c>
    </row>
    <row r="1184">
      <c r="A1184">
        <v>26387</v>
      </c>
      <c r="B1184" t="str">
        <v>2025-12-13</v>
      </c>
      <c r="C1184" t="str">
        <v>Midday</v>
      </c>
      <c r="D1184">
        <v>24</v>
      </c>
      <c r="E1184" t="str">
        <f>IF(MOD(D1184,2)=0,"EVEN","ODD")</f>
        <v>EVEN</v>
      </c>
      <c r="F1184" t="str">
        <f>IF(D1184&lt;=18,"LOW (1-18)","HIGH (19-36)")</f>
        <v>HIGH (19-36)</v>
      </c>
      <c r="G1184">
        <f>INT((D1184-1)/6)+1</f>
        <v>4</v>
      </c>
      <c r="H1184">
        <f>MOD(D1184-1,6)+1</f>
        <v>6</v>
      </c>
      <c r="I1184">
        <f>37-D1184</f>
        <v>13</v>
      </c>
      <c r="J1184">
        <f>ABS(D1184-D1185)</f>
        <v>22</v>
      </c>
      <c r="K1184">
        <f>AVERAGE(D1184:D1188)</f>
        <v>24</v>
      </c>
      <c r="L1184">
        <f>AVERAGE(D1184:D1203)</f>
        <v>24</v>
      </c>
      <c r="M1184">
        <f>K1184-L1184</f>
        <v>0</v>
      </c>
      <c r="N1184" t="str">
        <f>IF(K1184&gt;L1184,"HIGH ZONE BIAS",IF(K1184&lt;L1184,"LOW ZONE BIAS","EQUILIBRIUM"))</f>
        <v>EQUILIBRIUM</v>
      </c>
    </row>
    <row r="1185">
      <c r="A1185">
        <v>26386</v>
      </c>
      <c r="B1185" t="str">
        <v>2025-12-13</v>
      </c>
      <c r="C1185" t="str">
        <v>Morning</v>
      </c>
      <c r="D1185">
        <v>2</v>
      </c>
      <c r="E1185" t="str">
        <f>IF(MOD(D1185,2)=0,"EVEN","ODD")</f>
        <v>EVEN</v>
      </c>
      <c r="F1185" t="str">
        <f>IF(D1185&lt;=18,"LOW (1-18)","HIGH (19-36)")</f>
        <v>LOW (1-18)</v>
      </c>
      <c r="G1185">
        <f>INT((D1185-1)/6)+1</f>
        <v>1</v>
      </c>
      <c r="H1185">
        <f>MOD(D1185-1,6)+1</f>
        <v>2</v>
      </c>
      <c r="I1185">
        <f>37-D1185</f>
        <v>35</v>
      </c>
      <c r="J1185">
        <f>ABS(D1185-D1186)</f>
        <v>26</v>
      </c>
      <c r="K1185">
        <f>AVERAGE(D1185:D1189)</f>
        <v>2</v>
      </c>
      <c r="L1185">
        <f>AVERAGE(D1185:D1204)</f>
        <v>2</v>
      </c>
      <c r="M1185">
        <f>K1185-L1185</f>
        <v>0</v>
      </c>
      <c r="N1185" t="str">
        <f>IF(K1185&gt;L1185,"HIGH ZONE BIAS",IF(K1185&lt;L1185,"LOW ZONE BIAS","EQUILIBRIUM"))</f>
        <v>EQUILIBRIUM</v>
      </c>
    </row>
    <row r="1186">
      <c r="A1186">
        <v>26385</v>
      </c>
      <c r="B1186" t="str">
        <v>2025-12-12</v>
      </c>
      <c r="C1186" t="str">
        <v>Evening</v>
      </c>
      <c r="D1186">
        <v>28</v>
      </c>
      <c r="E1186" t="str">
        <f>IF(MOD(D1186,2)=0,"EVEN","ODD")</f>
        <v>EVEN</v>
      </c>
      <c r="F1186" t="str">
        <f>IF(D1186&lt;=18,"LOW (1-18)","HIGH (19-36)")</f>
        <v>HIGH (19-36)</v>
      </c>
      <c r="G1186">
        <f>INT((D1186-1)/6)+1</f>
        <v>5</v>
      </c>
      <c r="H1186">
        <f>MOD(D1186-1,6)+1</f>
        <v>4</v>
      </c>
      <c r="I1186">
        <f>37-D1186</f>
        <v>9</v>
      </c>
      <c r="J1186">
        <f>ABS(D1186-D1187)</f>
        <v>10</v>
      </c>
      <c r="K1186">
        <f>AVERAGE(D1186:D1190)</f>
        <v>28</v>
      </c>
      <c r="L1186">
        <f>AVERAGE(D1186:D1205)</f>
        <v>28</v>
      </c>
      <c r="M1186">
        <f>K1186-L1186</f>
        <v>0</v>
      </c>
      <c r="N1186" t="str">
        <f>IF(K1186&gt;L1186,"HIGH ZONE BIAS",IF(K1186&lt;L1186,"LOW ZONE BIAS","EQUILIBRIUM"))</f>
        <v>EQUILIBRIUM</v>
      </c>
    </row>
    <row r="1187">
      <c r="A1187">
        <v>26384</v>
      </c>
      <c r="B1187" t="str">
        <v>2025-12-12</v>
      </c>
      <c r="C1187" t="str">
        <v>Afternoon</v>
      </c>
      <c r="D1187">
        <v>18</v>
      </c>
      <c r="E1187" t="str">
        <f>IF(MOD(D1187,2)=0,"EVEN","ODD")</f>
        <v>EVEN</v>
      </c>
      <c r="F1187" t="str">
        <f>IF(D1187&lt;=18,"LOW (1-18)","HIGH (19-36)")</f>
        <v>LOW (1-18)</v>
      </c>
      <c r="G1187">
        <f>INT((D1187-1)/6)+1</f>
        <v>3</v>
      </c>
      <c r="H1187">
        <f>MOD(D1187-1,6)+1</f>
        <v>6</v>
      </c>
      <c r="I1187">
        <f>37-D1187</f>
        <v>19</v>
      </c>
      <c r="J1187">
        <f>ABS(D1187-D1188)</f>
        <v>13</v>
      </c>
      <c r="K1187">
        <f>AVERAGE(D1187:D1191)</f>
        <v>18</v>
      </c>
      <c r="L1187">
        <f>AVERAGE(D1187:D1206)</f>
        <v>18</v>
      </c>
      <c r="M1187">
        <f>K1187-L1187</f>
        <v>0</v>
      </c>
      <c r="N1187" t="str">
        <f>IF(K1187&gt;L1187,"HIGH ZONE BIAS",IF(K1187&lt;L1187,"LOW ZONE BIAS","EQUILIBRIUM"))</f>
        <v>EQUILIBRIUM</v>
      </c>
    </row>
    <row r="1188">
      <c r="A1188">
        <v>26383</v>
      </c>
      <c r="B1188" t="str">
        <v>2025-12-12</v>
      </c>
      <c r="C1188" t="str">
        <v>Midday</v>
      </c>
      <c r="D1188">
        <v>31</v>
      </c>
      <c r="E1188" t="str">
        <f>IF(MOD(D1188,2)=0,"EVEN","ODD")</f>
        <v>ODD</v>
      </c>
      <c r="F1188" t="str">
        <f>IF(D1188&lt;=18,"LOW (1-18)","HIGH (19-36)")</f>
        <v>HIGH (19-36)</v>
      </c>
      <c r="G1188">
        <f>INT((D1188-1)/6)+1</f>
        <v>6</v>
      </c>
      <c r="H1188">
        <f>MOD(D1188-1,6)+1</f>
        <v>1</v>
      </c>
      <c r="I1188">
        <f>37-D1188</f>
        <v>6</v>
      </c>
      <c r="J1188">
        <f>ABS(D1188-D1189)</f>
        <v>19</v>
      </c>
      <c r="K1188">
        <f>AVERAGE(D1188:D1192)</f>
        <v>31</v>
      </c>
      <c r="L1188">
        <f>AVERAGE(D1188:D1207)</f>
        <v>31</v>
      </c>
      <c r="M1188">
        <f>K1188-L1188</f>
        <v>0</v>
      </c>
      <c r="N1188" t="str">
        <f>IF(K1188&gt;L1188,"HIGH ZONE BIAS",IF(K1188&lt;L1188,"LOW ZONE BIAS","EQUILIBRIUM"))</f>
        <v>EQUILIBRIUM</v>
      </c>
    </row>
    <row r="1189">
      <c r="A1189">
        <v>26382</v>
      </c>
      <c r="B1189" t="str">
        <v>2025-12-12</v>
      </c>
      <c r="C1189" t="str">
        <v>Morning</v>
      </c>
      <c r="D1189">
        <v>12</v>
      </c>
      <c r="E1189" t="str">
        <f>IF(MOD(D1189,2)=0,"EVEN","ODD")</f>
        <v>EVEN</v>
      </c>
      <c r="F1189" t="str">
        <f>IF(D1189&lt;=18,"LOW (1-18)","HIGH (19-36)")</f>
        <v>LOW (1-18)</v>
      </c>
      <c r="G1189">
        <f>INT((D1189-1)/6)+1</f>
        <v>2</v>
      </c>
      <c r="H1189">
        <f>MOD(D1189-1,6)+1</f>
        <v>6</v>
      </c>
      <c r="I1189">
        <f>37-D1189</f>
        <v>25</v>
      </c>
      <c r="J1189">
        <f>ABS(D1189-D1190)</f>
        <v>10</v>
      </c>
      <c r="K1189">
        <f>AVERAGE(D1189:D1193)</f>
        <v>12</v>
      </c>
      <c r="L1189">
        <f>AVERAGE(D1189:D1208)</f>
        <v>12</v>
      </c>
      <c r="M1189">
        <f>K1189-L1189</f>
        <v>0</v>
      </c>
      <c r="N1189" t="str">
        <f>IF(K1189&gt;L1189,"HIGH ZONE BIAS",IF(K1189&lt;L1189,"LOW ZONE BIAS","EQUILIBRIUM"))</f>
        <v>EQUILIBRIUM</v>
      </c>
    </row>
    <row r="1190">
      <c r="A1190">
        <v>26381</v>
      </c>
      <c r="B1190" t="str">
        <v>2025-12-11</v>
      </c>
      <c r="C1190" t="str">
        <v>Evening</v>
      </c>
      <c r="D1190">
        <v>22</v>
      </c>
      <c r="E1190" t="str">
        <f>IF(MOD(D1190,2)=0,"EVEN","ODD")</f>
        <v>EVEN</v>
      </c>
      <c r="F1190" t="str">
        <f>IF(D1190&lt;=18,"LOW (1-18)","HIGH (19-36)")</f>
        <v>HIGH (19-36)</v>
      </c>
      <c r="G1190">
        <f>INT((D1190-1)/6)+1</f>
        <v>4</v>
      </c>
      <c r="H1190">
        <f>MOD(D1190-1,6)+1</f>
        <v>4</v>
      </c>
      <c r="I1190">
        <f>37-D1190</f>
        <v>15</v>
      </c>
      <c r="J1190">
        <f>ABS(D1190-D1191)</f>
        <v>14</v>
      </c>
      <c r="K1190">
        <f>AVERAGE(D1190:D1194)</f>
        <v>22</v>
      </c>
      <c r="L1190">
        <f>AVERAGE(D1190:D1209)</f>
        <v>22</v>
      </c>
      <c r="M1190">
        <f>K1190-L1190</f>
        <v>0</v>
      </c>
      <c r="N1190" t="str">
        <f>IF(K1190&gt;L1190,"HIGH ZONE BIAS",IF(K1190&lt;L1190,"LOW ZONE BIAS","EQUILIBRIUM"))</f>
        <v>EQUILIBRIUM</v>
      </c>
    </row>
    <row r="1191">
      <c r="A1191">
        <v>26380</v>
      </c>
      <c r="B1191" t="str">
        <v>2025-12-11</v>
      </c>
      <c r="C1191" t="str">
        <v>Afternoon</v>
      </c>
      <c r="D1191">
        <v>36</v>
      </c>
      <c r="E1191" t="str">
        <f>IF(MOD(D1191,2)=0,"EVEN","ODD")</f>
        <v>EVEN</v>
      </c>
      <c r="F1191" t="str">
        <f>IF(D1191&lt;=18,"LOW (1-18)","HIGH (19-36)")</f>
        <v>HIGH (19-36)</v>
      </c>
      <c r="G1191">
        <f>INT((D1191-1)/6)+1</f>
        <v>6</v>
      </c>
      <c r="H1191">
        <f>MOD(D1191-1,6)+1</f>
        <v>6</v>
      </c>
      <c r="I1191">
        <f>37-D1191</f>
        <v>1</v>
      </c>
      <c r="J1191">
        <f>ABS(D1191-D1192)</f>
        <v>29</v>
      </c>
      <c r="K1191">
        <f>AVERAGE(D1191:D1195)</f>
        <v>36</v>
      </c>
      <c r="L1191">
        <f>AVERAGE(D1191:D1210)</f>
        <v>36</v>
      </c>
      <c r="M1191">
        <f>K1191-L1191</f>
        <v>0</v>
      </c>
      <c r="N1191" t="str">
        <f>IF(K1191&gt;L1191,"HIGH ZONE BIAS",IF(K1191&lt;L1191,"LOW ZONE BIAS","EQUILIBRIUM"))</f>
        <v>EQUILIBRIUM</v>
      </c>
    </row>
    <row r="1192">
      <c r="A1192">
        <v>26379</v>
      </c>
      <c r="B1192" t="str">
        <v>2025-12-11</v>
      </c>
      <c r="C1192" t="str">
        <v>Midday</v>
      </c>
      <c r="D1192">
        <v>7</v>
      </c>
      <c r="E1192" t="str">
        <f>IF(MOD(D1192,2)=0,"EVEN","ODD")</f>
        <v>ODD</v>
      </c>
      <c r="F1192" t="str">
        <f>IF(D1192&lt;=18,"LOW (1-18)","HIGH (19-36)")</f>
        <v>LOW (1-18)</v>
      </c>
      <c r="G1192">
        <f>INT((D1192-1)/6)+1</f>
        <v>2</v>
      </c>
      <c r="H1192">
        <f>MOD(D1192-1,6)+1</f>
        <v>1</v>
      </c>
      <c r="I1192">
        <f>37-D1192</f>
        <v>30</v>
      </c>
      <c r="J1192">
        <f>ABS(D1192-D1193)</f>
        <v>2</v>
      </c>
      <c r="K1192">
        <f>AVERAGE(D1192:D1196)</f>
        <v>7</v>
      </c>
      <c r="L1192">
        <f>AVERAGE(D1192:D1211)</f>
        <v>7</v>
      </c>
      <c r="M1192">
        <f>K1192-L1192</f>
        <v>0</v>
      </c>
      <c r="N1192" t="str">
        <f>IF(K1192&gt;L1192,"HIGH ZONE BIAS",IF(K1192&lt;L1192,"LOW ZONE BIAS","EQUILIBRIUM"))</f>
        <v>EQUILIBRIUM</v>
      </c>
    </row>
    <row r="1193">
      <c r="A1193">
        <v>26378</v>
      </c>
      <c r="B1193" t="str">
        <v>2025-12-11</v>
      </c>
      <c r="C1193" t="str">
        <v>Morning</v>
      </c>
      <c r="D1193">
        <v>9</v>
      </c>
      <c r="E1193" t="str">
        <f>IF(MOD(D1193,2)=0,"EVEN","ODD")</f>
        <v>ODD</v>
      </c>
      <c r="F1193" t="str">
        <f>IF(D1193&lt;=18,"LOW (1-18)","HIGH (19-36)")</f>
        <v>LOW (1-18)</v>
      </c>
      <c r="G1193">
        <f>INT((D1193-1)/6)+1</f>
        <v>2</v>
      </c>
      <c r="H1193">
        <f>MOD(D1193-1,6)+1</f>
        <v>3</v>
      </c>
      <c r="I1193">
        <f>37-D1193</f>
        <v>28</v>
      </c>
      <c r="J1193">
        <f>ABS(D1193-D1194)</f>
        <v>20</v>
      </c>
      <c r="K1193">
        <f>AVERAGE(D1193:D1197)</f>
        <v>9</v>
      </c>
      <c r="L1193">
        <f>AVERAGE(D1193:D1212)</f>
        <v>9</v>
      </c>
      <c r="M1193">
        <f>K1193-L1193</f>
        <v>0</v>
      </c>
      <c r="N1193" t="str">
        <f>IF(K1193&gt;L1193,"HIGH ZONE BIAS",IF(K1193&lt;L1193,"LOW ZONE BIAS","EQUILIBRIUM"))</f>
        <v>EQUILIBRIUM</v>
      </c>
    </row>
    <row r="1194">
      <c r="A1194">
        <v>26377</v>
      </c>
      <c r="B1194" t="str">
        <v>2025-12-10</v>
      </c>
      <c r="C1194" t="str">
        <v>Evening</v>
      </c>
      <c r="D1194">
        <v>29</v>
      </c>
      <c r="E1194" t="str">
        <f>IF(MOD(D1194,2)=0,"EVEN","ODD")</f>
        <v>ODD</v>
      </c>
      <c r="F1194" t="str">
        <f>IF(D1194&lt;=18,"LOW (1-18)","HIGH (19-36)")</f>
        <v>HIGH (19-36)</v>
      </c>
      <c r="G1194">
        <f>INT((D1194-1)/6)+1</f>
        <v>5</v>
      </c>
      <c r="H1194">
        <f>MOD(D1194-1,6)+1</f>
        <v>5</v>
      </c>
      <c r="I1194">
        <f>37-D1194</f>
        <v>8</v>
      </c>
      <c r="J1194">
        <f>ABS(D1194-D1195)</f>
        <v>3</v>
      </c>
      <c r="K1194">
        <f>AVERAGE(D1194:D1198)</f>
        <v>29</v>
      </c>
      <c r="L1194">
        <f>AVERAGE(D1194:D1213)</f>
        <v>29</v>
      </c>
      <c r="M1194">
        <f>K1194-L1194</f>
        <v>0</v>
      </c>
      <c r="N1194" t="str">
        <f>IF(K1194&gt;L1194,"HIGH ZONE BIAS",IF(K1194&lt;L1194,"LOW ZONE BIAS","EQUILIBRIUM"))</f>
        <v>EQUILIBRIUM</v>
      </c>
    </row>
    <row r="1195">
      <c r="A1195">
        <v>26376</v>
      </c>
      <c r="B1195" t="str">
        <v>2025-12-10</v>
      </c>
      <c r="C1195" t="str">
        <v>Afternoon</v>
      </c>
      <c r="D1195">
        <v>26</v>
      </c>
      <c r="E1195" t="str">
        <f>IF(MOD(D1195,2)=0,"EVEN","ODD")</f>
        <v>EVEN</v>
      </c>
      <c r="F1195" t="str">
        <f>IF(D1195&lt;=18,"LOW (1-18)","HIGH (19-36)")</f>
        <v>HIGH (19-36)</v>
      </c>
      <c r="G1195">
        <f>INT((D1195-1)/6)+1</f>
        <v>5</v>
      </c>
      <c r="H1195">
        <f>MOD(D1195-1,6)+1</f>
        <v>2</v>
      </c>
      <c r="I1195">
        <f>37-D1195</f>
        <v>11</v>
      </c>
      <c r="J1195">
        <f>ABS(D1195-D1196)</f>
        <v>17</v>
      </c>
      <c r="K1195">
        <f>AVERAGE(D1195:D1199)</f>
        <v>26</v>
      </c>
      <c r="L1195">
        <f>AVERAGE(D1195:D1214)</f>
        <v>26</v>
      </c>
      <c r="M1195">
        <f>K1195-L1195</f>
        <v>0</v>
      </c>
      <c r="N1195" t="str">
        <f>IF(K1195&gt;L1195,"HIGH ZONE BIAS",IF(K1195&lt;L1195,"LOW ZONE BIAS","EQUILIBRIUM"))</f>
        <v>EQUILIBRIUM</v>
      </c>
    </row>
    <row r="1196">
      <c r="A1196">
        <v>26375</v>
      </c>
      <c r="B1196" t="str">
        <v>2025-12-10</v>
      </c>
      <c r="C1196" t="str">
        <v>Midday</v>
      </c>
      <c r="D1196">
        <v>9</v>
      </c>
      <c r="E1196" t="str">
        <f>IF(MOD(D1196,2)=0,"EVEN","ODD")</f>
        <v>ODD</v>
      </c>
      <c r="F1196" t="str">
        <f>IF(D1196&lt;=18,"LOW (1-18)","HIGH (19-36)")</f>
        <v>LOW (1-18)</v>
      </c>
      <c r="G1196">
        <f>INT((D1196-1)/6)+1</f>
        <v>2</v>
      </c>
      <c r="H1196">
        <f>MOD(D1196-1,6)+1</f>
        <v>3</v>
      </c>
      <c r="I1196">
        <f>37-D1196</f>
        <v>28</v>
      </c>
      <c r="J1196">
        <f>ABS(D1196-D1197)</f>
        <v>14</v>
      </c>
      <c r="K1196">
        <f>AVERAGE(D1196:D1200)</f>
        <v>9</v>
      </c>
      <c r="L1196">
        <f>AVERAGE(D1196:D1215)</f>
        <v>9</v>
      </c>
      <c r="M1196">
        <f>K1196-L1196</f>
        <v>0</v>
      </c>
      <c r="N1196" t="str">
        <f>IF(K1196&gt;L1196,"HIGH ZONE BIAS",IF(K1196&lt;L1196,"LOW ZONE BIAS","EQUILIBRIUM"))</f>
        <v>EQUILIBRIUM</v>
      </c>
    </row>
    <row r="1197">
      <c r="A1197">
        <v>26374</v>
      </c>
      <c r="B1197" t="str">
        <v>2025-12-10</v>
      </c>
      <c r="C1197" t="str">
        <v>Morning</v>
      </c>
      <c r="D1197">
        <v>23</v>
      </c>
      <c r="E1197" t="str">
        <f>IF(MOD(D1197,2)=0,"EVEN","ODD")</f>
        <v>ODD</v>
      </c>
      <c r="F1197" t="str">
        <f>IF(D1197&lt;=18,"LOW (1-18)","HIGH (19-36)")</f>
        <v>HIGH (19-36)</v>
      </c>
      <c r="G1197">
        <f>INT((D1197-1)/6)+1</f>
        <v>4</v>
      </c>
      <c r="H1197">
        <f>MOD(D1197-1,6)+1</f>
        <v>5</v>
      </c>
      <c r="I1197">
        <f>37-D1197</f>
        <v>14</v>
      </c>
      <c r="J1197">
        <f>ABS(D1197-D1198)</f>
        <v>22</v>
      </c>
      <c r="K1197">
        <f>AVERAGE(D1197:D1201)</f>
        <v>23</v>
      </c>
      <c r="L1197">
        <f>AVERAGE(D1197:D1216)</f>
        <v>23</v>
      </c>
      <c r="M1197">
        <f>K1197-L1197</f>
        <v>0</v>
      </c>
      <c r="N1197" t="str">
        <f>IF(K1197&gt;L1197,"HIGH ZONE BIAS",IF(K1197&lt;L1197,"LOW ZONE BIAS","EQUILIBRIUM"))</f>
        <v>EQUILIBRIUM</v>
      </c>
    </row>
    <row r="1198">
      <c r="A1198">
        <v>26373</v>
      </c>
      <c r="B1198" t="str">
        <v>2025-12-09</v>
      </c>
      <c r="C1198" t="str">
        <v>Evening</v>
      </c>
      <c r="D1198">
        <v>1</v>
      </c>
      <c r="E1198" t="str">
        <f>IF(MOD(D1198,2)=0,"EVEN","ODD")</f>
        <v>ODD</v>
      </c>
      <c r="F1198" t="str">
        <f>IF(D1198&lt;=18,"LOW (1-18)","HIGH (19-36)")</f>
        <v>LOW (1-18)</v>
      </c>
      <c r="G1198">
        <f>INT((D1198-1)/6)+1</f>
        <v>1</v>
      </c>
      <c r="H1198">
        <f>MOD(D1198-1,6)+1</f>
        <v>1</v>
      </c>
      <c r="I1198">
        <f>37-D1198</f>
        <v>36</v>
      </c>
      <c r="J1198">
        <f>ABS(D1198-D1199)</f>
        <v>24</v>
      </c>
      <c r="K1198">
        <f>AVERAGE(D1198:D1202)</f>
        <v>1</v>
      </c>
      <c r="L1198">
        <f>AVERAGE(D1198:D1217)</f>
        <v>1</v>
      </c>
      <c r="M1198">
        <f>K1198-L1198</f>
        <v>0</v>
      </c>
      <c r="N1198" t="str">
        <f>IF(K1198&gt;L1198,"HIGH ZONE BIAS",IF(K1198&lt;L1198,"LOW ZONE BIAS","EQUILIBRIUM"))</f>
        <v>EQUILIBRIUM</v>
      </c>
    </row>
    <row r="1199">
      <c r="A1199">
        <v>26372</v>
      </c>
      <c r="B1199" t="str">
        <v>2025-12-09</v>
      </c>
      <c r="C1199" t="str">
        <v>Afternoon</v>
      </c>
      <c r="D1199">
        <v>25</v>
      </c>
      <c r="E1199" t="str">
        <f>IF(MOD(D1199,2)=0,"EVEN","ODD")</f>
        <v>ODD</v>
      </c>
      <c r="F1199" t="str">
        <f>IF(D1199&lt;=18,"LOW (1-18)","HIGH (19-36)")</f>
        <v>HIGH (19-36)</v>
      </c>
      <c r="G1199">
        <f>INT((D1199-1)/6)+1</f>
        <v>5</v>
      </c>
      <c r="H1199">
        <f>MOD(D1199-1,6)+1</f>
        <v>1</v>
      </c>
      <c r="I1199">
        <f>37-D1199</f>
        <v>12</v>
      </c>
      <c r="J1199">
        <f>ABS(D1199-D1200)</f>
        <v>12</v>
      </c>
      <c r="K1199">
        <f>AVERAGE(D1199:D1203)</f>
        <v>25</v>
      </c>
      <c r="L1199">
        <f>AVERAGE(D1199:D1218)</f>
        <v>25</v>
      </c>
      <c r="M1199">
        <f>K1199-L1199</f>
        <v>0</v>
      </c>
      <c r="N1199" t="str">
        <f>IF(K1199&gt;L1199,"HIGH ZONE BIAS",IF(K1199&lt;L1199,"LOW ZONE BIAS","EQUILIBRIUM"))</f>
        <v>EQUILIBRIUM</v>
      </c>
    </row>
    <row r="1200">
      <c r="A1200">
        <v>26371</v>
      </c>
      <c r="B1200" t="str">
        <v>2025-12-09</v>
      </c>
      <c r="C1200" t="str">
        <v>Midday</v>
      </c>
      <c r="D1200">
        <v>13</v>
      </c>
      <c r="E1200" t="str">
        <f>IF(MOD(D1200,2)=0,"EVEN","ODD")</f>
        <v>ODD</v>
      </c>
      <c r="F1200" t="str">
        <f>IF(D1200&lt;=18,"LOW (1-18)","HIGH (19-36)")</f>
        <v>LOW (1-18)</v>
      </c>
      <c r="G1200">
        <f>INT((D1200-1)/6)+1</f>
        <v>3</v>
      </c>
      <c r="H1200">
        <f>MOD(D1200-1,6)+1</f>
        <v>1</v>
      </c>
      <c r="I1200">
        <f>37-D1200</f>
        <v>24</v>
      </c>
      <c r="J1200">
        <f>ABS(D1200-D1201)</f>
        <v>4</v>
      </c>
      <c r="K1200">
        <f>AVERAGE(D1200:D1204)</f>
        <v>13</v>
      </c>
      <c r="L1200">
        <f>AVERAGE(D1200:D1219)</f>
        <v>13</v>
      </c>
      <c r="M1200">
        <f>K1200-L1200</f>
        <v>0</v>
      </c>
      <c r="N1200" t="str">
        <f>IF(K1200&gt;L1200,"HIGH ZONE BIAS",IF(K1200&lt;L1200,"LOW ZONE BIAS","EQUILIBRIUM"))</f>
        <v>EQUILIBRIUM</v>
      </c>
    </row>
    <row r="1201">
      <c r="A1201">
        <v>26370</v>
      </c>
      <c r="B1201" t="str">
        <v>2025-12-09</v>
      </c>
      <c r="C1201" t="str">
        <v>Morning</v>
      </c>
      <c r="D1201">
        <v>17</v>
      </c>
      <c r="E1201" t="str">
        <f>IF(MOD(D1201,2)=0,"EVEN","ODD")</f>
        <v>ODD</v>
      </c>
      <c r="F1201" t="str">
        <f>IF(D1201&lt;=18,"LOW (1-18)","HIGH (19-36)")</f>
        <v>LOW (1-18)</v>
      </c>
      <c r="G1201">
        <f>INT((D1201-1)/6)+1</f>
        <v>3</v>
      </c>
      <c r="H1201">
        <f>MOD(D1201-1,6)+1</f>
        <v>5</v>
      </c>
      <c r="I1201">
        <f>37-D1201</f>
        <v>20</v>
      </c>
      <c r="J1201">
        <f>ABS(D1201-D1202)</f>
        <v>2</v>
      </c>
      <c r="K1201">
        <f>AVERAGE(D1201:D1205)</f>
        <v>17</v>
      </c>
      <c r="L1201">
        <f>AVERAGE(D1201:D1220)</f>
        <v>17</v>
      </c>
      <c r="M1201">
        <f>K1201-L1201</f>
        <v>0</v>
      </c>
      <c r="N1201" t="str">
        <f>IF(K1201&gt;L1201,"HIGH ZONE BIAS",IF(K1201&lt;L1201,"LOW ZONE BIAS","EQUILIBRIUM"))</f>
        <v>EQUILIBRIUM</v>
      </c>
    </row>
    <row r="1202">
      <c r="A1202">
        <v>26369</v>
      </c>
      <c r="B1202" t="str">
        <v>2025-12-08</v>
      </c>
      <c r="C1202" t="str">
        <v>Evening</v>
      </c>
      <c r="D1202">
        <v>15</v>
      </c>
      <c r="E1202" t="str">
        <f>IF(MOD(D1202,2)=0,"EVEN","ODD")</f>
        <v>ODD</v>
      </c>
      <c r="F1202" t="str">
        <f>IF(D1202&lt;=18,"LOW (1-18)","HIGH (19-36)")</f>
        <v>LOW (1-18)</v>
      </c>
      <c r="G1202">
        <f>INT((D1202-1)/6)+1</f>
        <v>3</v>
      </c>
      <c r="H1202">
        <f>MOD(D1202-1,6)+1</f>
        <v>3</v>
      </c>
      <c r="I1202">
        <f>37-D1202</f>
        <v>22</v>
      </c>
      <c r="J1202">
        <f>ABS(D1202-D1203)</f>
        <v>11</v>
      </c>
      <c r="K1202">
        <f>AVERAGE(D1202:D1206)</f>
        <v>15</v>
      </c>
      <c r="L1202">
        <f>AVERAGE(D1202:D1221)</f>
        <v>15</v>
      </c>
      <c r="M1202">
        <f>K1202-L1202</f>
        <v>0</v>
      </c>
      <c r="N1202" t="str">
        <f>IF(K1202&gt;L1202,"HIGH ZONE BIAS",IF(K1202&lt;L1202,"LOW ZONE BIAS","EQUILIBRIUM"))</f>
        <v>EQUILIBRIUM</v>
      </c>
    </row>
    <row r="1203">
      <c r="A1203">
        <v>26368</v>
      </c>
      <c r="B1203" t="str">
        <v>2025-12-08</v>
      </c>
      <c r="C1203" t="str">
        <v>Afternoon</v>
      </c>
      <c r="D1203">
        <v>26</v>
      </c>
      <c r="E1203" t="str">
        <f>IF(MOD(D1203,2)=0,"EVEN","ODD")</f>
        <v>EVEN</v>
      </c>
      <c r="F1203" t="str">
        <f>IF(D1203&lt;=18,"LOW (1-18)","HIGH (19-36)")</f>
        <v>HIGH (19-36)</v>
      </c>
      <c r="G1203">
        <f>INT((D1203-1)/6)+1</f>
        <v>5</v>
      </c>
      <c r="H1203">
        <f>MOD(D1203-1,6)+1</f>
        <v>2</v>
      </c>
      <c r="I1203">
        <f>37-D1203</f>
        <v>11</v>
      </c>
      <c r="J1203">
        <f>ABS(D1203-D1204)</f>
        <v>8</v>
      </c>
      <c r="K1203">
        <f>AVERAGE(D1203:D1207)</f>
        <v>26</v>
      </c>
      <c r="L1203">
        <f>AVERAGE(D1203:D1222)</f>
        <v>26</v>
      </c>
      <c r="M1203">
        <f>K1203-L1203</f>
        <v>0</v>
      </c>
      <c r="N1203" t="str">
        <f>IF(K1203&gt;L1203,"HIGH ZONE BIAS",IF(K1203&lt;L1203,"LOW ZONE BIAS","EQUILIBRIUM"))</f>
        <v>EQUILIBRIUM</v>
      </c>
    </row>
    <row r="1204">
      <c r="A1204">
        <v>26367</v>
      </c>
      <c r="B1204" t="str">
        <v>2025-12-08</v>
      </c>
      <c r="C1204" t="str">
        <v>Midday</v>
      </c>
      <c r="D1204">
        <v>18</v>
      </c>
      <c r="E1204" t="str">
        <f>IF(MOD(D1204,2)=0,"EVEN","ODD")</f>
        <v>EVEN</v>
      </c>
      <c r="F1204" t="str">
        <f>IF(D1204&lt;=18,"LOW (1-18)","HIGH (19-36)")</f>
        <v>LOW (1-18)</v>
      </c>
      <c r="G1204">
        <f>INT((D1204-1)/6)+1</f>
        <v>3</v>
      </c>
      <c r="H1204">
        <f>MOD(D1204-1,6)+1</f>
        <v>6</v>
      </c>
      <c r="I1204">
        <f>37-D1204</f>
        <v>19</v>
      </c>
      <c r="J1204">
        <f>ABS(D1204-D1205)</f>
        <v>7</v>
      </c>
      <c r="K1204">
        <f>AVERAGE(D1204:D1208)</f>
        <v>18</v>
      </c>
      <c r="L1204">
        <f>AVERAGE(D1204:D1223)</f>
        <v>18</v>
      </c>
      <c r="M1204">
        <f>K1204-L1204</f>
        <v>0</v>
      </c>
      <c r="N1204" t="str">
        <f>IF(K1204&gt;L1204,"HIGH ZONE BIAS",IF(K1204&lt;L1204,"LOW ZONE BIAS","EQUILIBRIUM"))</f>
        <v>EQUILIBRIUM</v>
      </c>
    </row>
    <row r="1205">
      <c r="A1205">
        <v>26366</v>
      </c>
      <c r="B1205" t="str">
        <v>2025-12-08</v>
      </c>
      <c r="C1205" t="str">
        <v>Morning</v>
      </c>
      <c r="D1205">
        <v>11</v>
      </c>
      <c r="E1205" t="str">
        <f>IF(MOD(D1205,2)=0,"EVEN","ODD")</f>
        <v>ODD</v>
      </c>
      <c r="F1205" t="str">
        <f>IF(D1205&lt;=18,"LOW (1-18)","HIGH (19-36)")</f>
        <v>LOW (1-18)</v>
      </c>
      <c r="G1205">
        <f>INT((D1205-1)/6)+1</f>
        <v>2</v>
      </c>
      <c r="H1205">
        <f>MOD(D1205-1,6)+1</f>
        <v>5</v>
      </c>
      <c r="I1205">
        <f>37-D1205</f>
        <v>26</v>
      </c>
      <c r="J1205">
        <f>ABS(D1205-D1206)</f>
        <v>7</v>
      </c>
      <c r="K1205">
        <f>AVERAGE(D1205:D1209)</f>
        <v>11</v>
      </c>
      <c r="L1205">
        <f>AVERAGE(D1205:D1224)</f>
        <v>11</v>
      </c>
      <c r="M1205">
        <f>K1205-L1205</f>
        <v>0</v>
      </c>
      <c r="N1205" t="str">
        <f>IF(K1205&gt;L1205,"HIGH ZONE BIAS",IF(K1205&lt;L1205,"LOW ZONE BIAS","EQUILIBRIUM"))</f>
        <v>EQUILIBRIUM</v>
      </c>
    </row>
    <row r="1206">
      <c r="A1206">
        <v>26365</v>
      </c>
      <c r="B1206" t="str">
        <v>2025-12-06</v>
      </c>
      <c r="C1206" t="str">
        <v>Evening</v>
      </c>
      <c r="D1206">
        <v>18</v>
      </c>
      <c r="E1206" t="str">
        <f>IF(MOD(D1206,2)=0,"EVEN","ODD")</f>
        <v>EVEN</v>
      </c>
      <c r="F1206" t="str">
        <f>IF(D1206&lt;=18,"LOW (1-18)","HIGH (19-36)")</f>
        <v>LOW (1-18)</v>
      </c>
      <c r="G1206">
        <f>INT((D1206-1)/6)+1</f>
        <v>3</v>
      </c>
      <c r="H1206">
        <f>MOD(D1206-1,6)+1</f>
        <v>6</v>
      </c>
      <c r="I1206">
        <f>37-D1206</f>
        <v>19</v>
      </c>
      <c r="J1206">
        <f>ABS(D1206-D1207)</f>
        <v>3</v>
      </c>
      <c r="K1206">
        <f>AVERAGE(D1206:D1210)</f>
        <v>18</v>
      </c>
      <c r="L1206">
        <f>AVERAGE(D1206:D1225)</f>
        <v>18</v>
      </c>
      <c r="M1206">
        <f>K1206-L1206</f>
        <v>0</v>
      </c>
      <c r="N1206" t="str">
        <f>IF(K1206&gt;L1206,"HIGH ZONE BIAS",IF(K1206&lt;L1206,"LOW ZONE BIAS","EQUILIBRIUM"))</f>
        <v>EQUILIBRIUM</v>
      </c>
    </row>
    <row r="1207">
      <c r="A1207">
        <v>26364</v>
      </c>
      <c r="B1207" t="str">
        <v>2025-12-06</v>
      </c>
      <c r="C1207" t="str">
        <v>Afternoon</v>
      </c>
      <c r="D1207">
        <v>21</v>
      </c>
      <c r="E1207" t="str">
        <f>IF(MOD(D1207,2)=0,"EVEN","ODD")</f>
        <v>ODD</v>
      </c>
      <c r="F1207" t="str">
        <f>IF(D1207&lt;=18,"LOW (1-18)","HIGH (19-36)")</f>
        <v>HIGH (19-36)</v>
      </c>
      <c r="G1207">
        <f>INT((D1207-1)/6)+1</f>
        <v>4</v>
      </c>
      <c r="H1207">
        <f>MOD(D1207-1,6)+1</f>
        <v>3</v>
      </c>
      <c r="I1207">
        <f>37-D1207</f>
        <v>16</v>
      </c>
      <c r="J1207">
        <f>ABS(D1207-D1208)</f>
        <v>4</v>
      </c>
      <c r="K1207">
        <f>AVERAGE(D1207:D1211)</f>
        <v>21</v>
      </c>
      <c r="L1207">
        <f>AVERAGE(D1207:D1226)</f>
        <v>21</v>
      </c>
      <c r="M1207">
        <f>K1207-L1207</f>
        <v>0</v>
      </c>
      <c r="N1207" t="str">
        <f>IF(K1207&gt;L1207,"HIGH ZONE BIAS",IF(K1207&lt;L1207,"LOW ZONE BIAS","EQUILIBRIUM"))</f>
        <v>EQUILIBRIUM</v>
      </c>
    </row>
    <row r="1208">
      <c r="A1208">
        <v>26363</v>
      </c>
      <c r="B1208" t="str">
        <v>2025-12-06</v>
      </c>
      <c r="C1208" t="str">
        <v>Midday</v>
      </c>
      <c r="D1208">
        <v>17</v>
      </c>
      <c r="E1208" t="str">
        <f>IF(MOD(D1208,2)=0,"EVEN","ODD")</f>
        <v>ODD</v>
      </c>
      <c r="F1208" t="str">
        <f>IF(D1208&lt;=18,"LOW (1-18)","HIGH (19-36)")</f>
        <v>LOW (1-18)</v>
      </c>
      <c r="G1208">
        <f>INT((D1208-1)/6)+1</f>
        <v>3</v>
      </c>
      <c r="H1208">
        <f>MOD(D1208-1,6)+1</f>
        <v>5</v>
      </c>
      <c r="I1208">
        <f>37-D1208</f>
        <v>20</v>
      </c>
      <c r="J1208">
        <f>ABS(D1208-D1209)</f>
        <v>4</v>
      </c>
      <c r="K1208">
        <f>AVERAGE(D1208:D1212)</f>
        <v>17</v>
      </c>
      <c r="L1208">
        <f>AVERAGE(D1208:D1227)</f>
        <v>17</v>
      </c>
      <c r="M1208">
        <f>K1208-L1208</f>
        <v>0</v>
      </c>
      <c r="N1208" t="str">
        <f>IF(K1208&gt;L1208,"HIGH ZONE BIAS",IF(K1208&lt;L1208,"LOW ZONE BIAS","EQUILIBRIUM"))</f>
        <v>EQUILIBRIUM</v>
      </c>
    </row>
    <row r="1209">
      <c r="A1209">
        <v>26362</v>
      </c>
      <c r="B1209" t="str">
        <v>2025-12-06</v>
      </c>
      <c r="C1209" t="str">
        <v>Morning</v>
      </c>
      <c r="D1209">
        <v>13</v>
      </c>
      <c r="E1209" t="str">
        <f>IF(MOD(D1209,2)=0,"EVEN","ODD")</f>
        <v>ODD</v>
      </c>
      <c r="F1209" t="str">
        <f>IF(D1209&lt;=18,"LOW (1-18)","HIGH (19-36)")</f>
        <v>LOW (1-18)</v>
      </c>
      <c r="G1209">
        <f>INT((D1209-1)/6)+1</f>
        <v>3</v>
      </c>
      <c r="H1209">
        <f>MOD(D1209-1,6)+1</f>
        <v>1</v>
      </c>
      <c r="I1209">
        <f>37-D1209</f>
        <v>24</v>
      </c>
      <c r="J1209">
        <f>ABS(D1209-D1210)</f>
        <v>6</v>
      </c>
      <c r="K1209">
        <f>AVERAGE(D1209:D1213)</f>
        <v>13</v>
      </c>
      <c r="L1209">
        <f>AVERAGE(D1209:D1228)</f>
        <v>13</v>
      </c>
      <c r="M1209">
        <f>K1209-L1209</f>
        <v>0</v>
      </c>
      <c r="N1209" t="str">
        <f>IF(K1209&gt;L1209,"HIGH ZONE BIAS",IF(K1209&lt;L1209,"LOW ZONE BIAS","EQUILIBRIUM"))</f>
        <v>EQUILIBRIUM</v>
      </c>
    </row>
    <row r="1210">
      <c r="A1210">
        <v>26361</v>
      </c>
      <c r="B1210" t="str">
        <v>2025-12-05</v>
      </c>
      <c r="C1210" t="str">
        <v>Evening</v>
      </c>
      <c r="D1210">
        <v>7</v>
      </c>
      <c r="E1210" t="str">
        <f>IF(MOD(D1210,2)=0,"EVEN","ODD")</f>
        <v>ODD</v>
      </c>
      <c r="F1210" t="str">
        <f>IF(D1210&lt;=18,"LOW (1-18)","HIGH (19-36)")</f>
        <v>LOW (1-18)</v>
      </c>
      <c r="G1210">
        <f>INT((D1210-1)/6)+1</f>
        <v>2</v>
      </c>
      <c r="H1210">
        <f>MOD(D1210-1,6)+1</f>
        <v>1</v>
      </c>
      <c r="I1210">
        <f>37-D1210</f>
        <v>30</v>
      </c>
      <c r="J1210">
        <f>ABS(D1210-D1211)</f>
        <v>22</v>
      </c>
      <c r="K1210">
        <f>AVERAGE(D1210:D1214)</f>
        <v>7</v>
      </c>
      <c r="L1210">
        <f>AVERAGE(D1210:D1229)</f>
        <v>7</v>
      </c>
      <c r="M1210">
        <f>K1210-L1210</f>
        <v>0</v>
      </c>
      <c r="N1210" t="str">
        <f>IF(K1210&gt;L1210,"HIGH ZONE BIAS",IF(K1210&lt;L1210,"LOW ZONE BIAS","EQUILIBRIUM"))</f>
        <v>EQUILIBRIUM</v>
      </c>
    </row>
    <row r="1211">
      <c r="A1211">
        <v>26360</v>
      </c>
      <c r="B1211" t="str">
        <v>2025-12-05</v>
      </c>
      <c r="C1211" t="str">
        <v>Afternoon</v>
      </c>
      <c r="D1211">
        <v>29</v>
      </c>
      <c r="E1211" t="str">
        <f>IF(MOD(D1211,2)=0,"EVEN","ODD")</f>
        <v>ODD</v>
      </c>
      <c r="F1211" t="str">
        <f>IF(D1211&lt;=18,"LOW (1-18)","HIGH (19-36)")</f>
        <v>HIGH (19-36)</v>
      </c>
      <c r="G1211">
        <f>INT((D1211-1)/6)+1</f>
        <v>5</v>
      </c>
      <c r="H1211">
        <f>MOD(D1211-1,6)+1</f>
        <v>5</v>
      </c>
      <c r="I1211">
        <f>37-D1211</f>
        <v>8</v>
      </c>
      <c r="J1211">
        <f>ABS(D1211-D1212)</f>
        <v>2</v>
      </c>
      <c r="K1211">
        <f>AVERAGE(D1211:D1215)</f>
        <v>29</v>
      </c>
      <c r="L1211">
        <f>AVERAGE(D1211:D1230)</f>
        <v>29</v>
      </c>
      <c r="M1211">
        <f>K1211-L1211</f>
        <v>0</v>
      </c>
      <c r="N1211" t="str">
        <f>IF(K1211&gt;L1211,"HIGH ZONE BIAS",IF(K1211&lt;L1211,"LOW ZONE BIAS","EQUILIBRIUM"))</f>
        <v>EQUILIBRIUM</v>
      </c>
    </row>
    <row r="1212">
      <c r="A1212">
        <v>26359</v>
      </c>
      <c r="B1212" t="str">
        <v>2025-12-05</v>
      </c>
      <c r="C1212" t="str">
        <v>Midday</v>
      </c>
      <c r="D1212">
        <v>27</v>
      </c>
      <c r="E1212" t="str">
        <f>IF(MOD(D1212,2)=0,"EVEN","ODD")</f>
        <v>ODD</v>
      </c>
      <c r="F1212" t="str">
        <f>IF(D1212&lt;=18,"LOW (1-18)","HIGH (19-36)")</f>
        <v>HIGH (19-36)</v>
      </c>
      <c r="G1212">
        <f>INT((D1212-1)/6)+1</f>
        <v>5</v>
      </c>
      <c r="H1212">
        <f>MOD(D1212-1,6)+1</f>
        <v>3</v>
      </c>
      <c r="I1212">
        <f>37-D1212</f>
        <v>10</v>
      </c>
      <c r="J1212">
        <f>ABS(D1212-D1213)</f>
        <v>4</v>
      </c>
      <c r="K1212">
        <f>AVERAGE(D1212:D1216)</f>
        <v>27</v>
      </c>
      <c r="L1212">
        <f>AVERAGE(D1212:D1231)</f>
        <v>27</v>
      </c>
      <c r="M1212">
        <f>K1212-L1212</f>
        <v>0</v>
      </c>
      <c r="N1212" t="str">
        <f>IF(K1212&gt;L1212,"HIGH ZONE BIAS",IF(K1212&lt;L1212,"LOW ZONE BIAS","EQUILIBRIUM"))</f>
        <v>EQUILIBRIUM</v>
      </c>
    </row>
    <row r="1213">
      <c r="A1213">
        <v>26358</v>
      </c>
      <c r="B1213" t="str">
        <v>2025-12-05</v>
      </c>
      <c r="C1213" t="str">
        <v>Morning</v>
      </c>
      <c r="D1213">
        <v>31</v>
      </c>
      <c r="E1213" t="str">
        <f>IF(MOD(D1213,2)=0,"EVEN","ODD")</f>
        <v>ODD</v>
      </c>
      <c r="F1213" t="str">
        <f>IF(D1213&lt;=18,"LOW (1-18)","HIGH (19-36)")</f>
        <v>HIGH (19-36)</v>
      </c>
      <c r="G1213">
        <f>INT((D1213-1)/6)+1</f>
        <v>6</v>
      </c>
      <c r="H1213">
        <f>MOD(D1213-1,6)+1</f>
        <v>1</v>
      </c>
      <c r="I1213">
        <f>37-D1213</f>
        <v>6</v>
      </c>
      <c r="J1213">
        <f>ABS(D1213-D1214)</f>
        <v>26</v>
      </c>
      <c r="K1213">
        <f>AVERAGE(D1213:D1217)</f>
        <v>31</v>
      </c>
      <c r="L1213">
        <f>AVERAGE(D1213:D1232)</f>
        <v>31</v>
      </c>
      <c r="M1213">
        <f>K1213-L1213</f>
        <v>0</v>
      </c>
      <c r="N1213" t="str">
        <f>IF(K1213&gt;L1213,"HIGH ZONE BIAS",IF(K1213&lt;L1213,"LOW ZONE BIAS","EQUILIBRIUM"))</f>
        <v>EQUILIBRIUM</v>
      </c>
    </row>
    <row r="1214">
      <c r="A1214">
        <v>26357</v>
      </c>
      <c r="B1214" t="str">
        <v>2025-12-04</v>
      </c>
      <c r="C1214" t="str">
        <v>Evening</v>
      </c>
      <c r="D1214">
        <v>5</v>
      </c>
      <c r="E1214" t="str">
        <f>IF(MOD(D1214,2)=0,"EVEN","ODD")</f>
        <v>ODD</v>
      </c>
      <c r="F1214" t="str">
        <f>IF(D1214&lt;=18,"LOW (1-18)","HIGH (19-36)")</f>
        <v>LOW (1-18)</v>
      </c>
      <c r="G1214">
        <f>INT((D1214-1)/6)+1</f>
        <v>1</v>
      </c>
      <c r="H1214">
        <f>MOD(D1214-1,6)+1</f>
        <v>5</v>
      </c>
      <c r="I1214">
        <f>37-D1214</f>
        <v>32</v>
      </c>
      <c r="J1214">
        <f>ABS(D1214-D1215)</f>
        <v>26</v>
      </c>
      <c r="K1214">
        <f>AVERAGE(D1214:D1218)</f>
        <v>5</v>
      </c>
      <c r="L1214">
        <f>AVERAGE(D1214:D1233)</f>
        <v>5</v>
      </c>
      <c r="M1214">
        <f>K1214-L1214</f>
        <v>0</v>
      </c>
      <c r="N1214" t="str">
        <f>IF(K1214&gt;L1214,"HIGH ZONE BIAS",IF(K1214&lt;L1214,"LOW ZONE BIAS","EQUILIBRIUM"))</f>
        <v>EQUILIBRIUM</v>
      </c>
    </row>
    <row r="1215">
      <c r="A1215">
        <v>26356</v>
      </c>
      <c r="B1215" t="str">
        <v>2025-12-04</v>
      </c>
      <c r="C1215" t="str">
        <v>Afternoon</v>
      </c>
      <c r="D1215">
        <v>31</v>
      </c>
      <c r="E1215" t="str">
        <f>IF(MOD(D1215,2)=0,"EVEN","ODD")</f>
        <v>ODD</v>
      </c>
      <c r="F1215" t="str">
        <f>IF(D1215&lt;=18,"LOW (1-18)","HIGH (19-36)")</f>
        <v>HIGH (19-36)</v>
      </c>
      <c r="G1215">
        <f>INT((D1215-1)/6)+1</f>
        <v>6</v>
      </c>
      <c r="H1215">
        <f>MOD(D1215-1,6)+1</f>
        <v>1</v>
      </c>
      <c r="I1215">
        <f>37-D1215</f>
        <v>6</v>
      </c>
      <c r="J1215">
        <f>ABS(D1215-D1216)</f>
        <v>3</v>
      </c>
      <c r="K1215">
        <f>AVERAGE(D1215:D1219)</f>
        <v>31</v>
      </c>
      <c r="L1215">
        <f>AVERAGE(D1215:D1234)</f>
        <v>31</v>
      </c>
      <c r="M1215">
        <f>K1215-L1215</f>
        <v>0</v>
      </c>
      <c r="N1215" t="str">
        <f>IF(K1215&gt;L1215,"HIGH ZONE BIAS",IF(K1215&lt;L1215,"LOW ZONE BIAS","EQUILIBRIUM"))</f>
        <v>EQUILIBRIUM</v>
      </c>
    </row>
    <row r="1216">
      <c r="A1216">
        <v>26355</v>
      </c>
      <c r="B1216" t="str">
        <v>2025-12-04</v>
      </c>
      <c r="C1216" t="str">
        <v>Midday</v>
      </c>
      <c r="D1216">
        <v>34</v>
      </c>
      <c r="E1216" t="str">
        <f>IF(MOD(D1216,2)=0,"EVEN","ODD")</f>
        <v>EVEN</v>
      </c>
      <c r="F1216" t="str">
        <f>IF(D1216&lt;=18,"LOW (1-18)","HIGH (19-36)")</f>
        <v>HIGH (19-36)</v>
      </c>
      <c r="G1216">
        <f>INT((D1216-1)/6)+1</f>
        <v>6</v>
      </c>
      <c r="H1216">
        <f>MOD(D1216-1,6)+1</f>
        <v>4</v>
      </c>
      <c r="I1216">
        <f>37-D1216</f>
        <v>3</v>
      </c>
      <c r="J1216">
        <f>ABS(D1216-D1217)</f>
        <v>26</v>
      </c>
      <c r="K1216">
        <f>AVERAGE(D1216:D1220)</f>
        <v>34</v>
      </c>
      <c r="L1216">
        <f>AVERAGE(D1216:D1235)</f>
        <v>34</v>
      </c>
      <c r="M1216">
        <f>K1216-L1216</f>
        <v>0</v>
      </c>
      <c r="N1216" t="str">
        <f>IF(K1216&gt;L1216,"HIGH ZONE BIAS",IF(K1216&lt;L1216,"LOW ZONE BIAS","EQUILIBRIUM"))</f>
        <v>EQUILIBRIUM</v>
      </c>
    </row>
    <row r="1217">
      <c r="A1217">
        <v>26354</v>
      </c>
      <c r="B1217" t="str">
        <v>2025-12-04</v>
      </c>
      <c r="C1217" t="str">
        <v>Morning</v>
      </c>
      <c r="D1217">
        <v>8</v>
      </c>
      <c r="E1217" t="str">
        <f>IF(MOD(D1217,2)=0,"EVEN","ODD")</f>
        <v>EVEN</v>
      </c>
      <c r="F1217" t="str">
        <f>IF(D1217&lt;=18,"LOW (1-18)","HIGH (19-36)")</f>
        <v>LOW (1-18)</v>
      </c>
      <c r="G1217">
        <f>INT((D1217-1)/6)+1</f>
        <v>2</v>
      </c>
      <c r="H1217">
        <f>MOD(D1217-1,6)+1</f>
        <v>2</v>
      </c>
      <c r="I1217">
        <f>37-D1217</f>
        <v>29</v>
      </c>
      <c r="J1217">
        <f>ABS(D1217-D1218)</f>
        <v>24</v>
      </c>
      <c r="K1217">
        <f>AVERAGE(D1217:D1221)</f>
        <v>8</v>
      </c>
      <c r="L1217">
        <f>AVERAGE(D1217:D1236)</f>
        <v>8</v>
      </c>
      <c r="M1217">
        <f>K1217-L1217</f>
        <v>0</v>
      </c>
      <c r="N1217" t="str">
        <f>IF(K1217&gt;L1217,"HIGH ZONE BIAS",IF(K1217&lt;L1217,"LOW ZONE BIAS","EQUILIBRIUM"))</f>
        <v>EQUILIBRIUM</v>
      </c>
    </row>
    <row r="1218">
      <c r="A1218">
        <v>26353</v>
      </c>
      <c r="B1218" t="str">
        <v>2025-12-03</v>
      </c>
      <c r="C1218" t="str">
        <v>Evening</v>
      </c>
      <c r="D1218">
        <v>32</v>
      </c>
      <c r="E1218" t="str">
        <f>IF(MOD(D1218,2)=0,"EVEN","ODD")</f>
        <v>EVEN</v>
      </c>
      <c r="F1218" t="str">
        <f>IF(D1218&lt;=18,"LOW (1-18)","HIGH (19-36)")</f>
        <v>HIGH (19-36)</v>
      </c>
      <c r="G1218">
        <f>INT((D1218-1)/6)+1</f>
        <v>6</v>
      </c>
      <c r="H1218">
        <f>MOD(D1218-1,6)+1</f>
        <v>2</v>
      </c>
      <c r="I1218">
        <f>37-D1218</f>
        <v>5</v>
      </c>
      <c r="J1218">
        <f>ABS(D1218-D1219)</f>
        <v>31</v>
      </c>
      <c r="K1218">
        <f>AVERAGE(D1218:D1222)</f>
        <v>32</v>
      </c>
      <c r="L1218">
        <f>AVERAGE(D1218:D1237)</f>
        <v>32</v>
      </c>
      <c r="M1218">
        <f>K1218-L1218</f>
        <v>0</v>
      </c>
      <c r="N1218" t="str">
        <f>IF(K1218&gt;L1218,"HIGH ZONE BIAS",IF(K1218&lt;L1218,"LOW ZONE BIAS","EQUILIBRIUM"))</f>
        <v>EQUILIBRIUM</v>
      </c>
    </row>
    <row r="1219">
      <c r="A1219">
        <v>26352</v>
      </c>
      <c r="B1219" t="str">
        <v>2025-12-03</v>
      </c>
      <c r="C1219" t="str">
        <v>Afternoon</v>
      </c>
      <c r="D1219">
        <v>1</v>
      </c>
      <c r="E1219" t="str">
        <f>IF(MOD(D1219,2)=0,"EVEN","ODD")</f>
        <v>ODD</v>
      </c>
      <c r="F1219" t="str">
        <f>IF(D1219&lt;=18,"LOW (1-18)","HIGH (19-36)")</f>
        <v>LOW (1-18)</v>
      </c>
      <c r="G1219">
        <f>INT((D1219-1)/6)+1</f>
        <v>1</v>
      </c>
      <c r="H1219">
        <f>MOD(D1219-1,6)+1</f>
        <v>1</v>
      </c>
      <c r="I1219">
        <f>37-D1219</f>
        <v>36</v>
      </c>
      <c r="J1219">
        <f>ABS(D1219-D1220)</f>
        <v>21</v>
      </c>
      <c r="K1219">
        <f>AVERAGE(D1219:D1223)</f>
        <v>1</v>
      </c>
      <c r="L1219">
        <f>AVERAGE(D1219:D1238)</f>
        <v>1</v>
      </c>
      <c r="M1219">
        <f>K1219-L1219</f>
        <v>0</v>
      </c>
      <c r="N1219" t="str">
        <f>IF(K1219&gt;L1219,"HIGH ZONE BIAS",IF(K1219&lt;L1219,"LOW ZONE BIAS","EQUILIBRIUM"))</f>
        <v>EQUILIBRIUM</v>
      </c>
    </row>
    <row r="1220">
      <c r="A1220">
        <v>26351</v>
      </c>
      <c r="B1220" t="str">
        <v>2025-12-03</v>
      </c>
      <c r="C1220" t="str">
        <v>Midday</v>
      </c>
      <c r="D1220">
        <v>22</v>
      </c>
      <c r="E1220" t="str">
        <f>IF(MOD(D1220,2)=0,"EVEN","ODD")</f>
        <v>EVEN</v>
      </c>
      <c r="F1220" t="str">
        <f>IF(D1220&lt;=18,"LOW (1-18)","HIGH (19-36)")</f>
        <v>HIGH (19-36)</v>
      </c>
      <c r="G1220">
        <f>INT((D1220-1)/6)+1</f>
        <v>4</v>
      </c>
      <c r="H1220">
        <f>MOD(D1220-1,6)+1</f>
        <v>4</v>
      </c>
      <c r="I1220">
        <f>37-D1220</f>
        <v>15</v>
      </c>
      <c r="J1220">
        <f>ABS(D1220-D1221)</f>
        <v>6</v>
      </c>
      <c r="K1220">
        <f>AVERAGE(D1220:D1224)</f>
        <v>22</v>
      </c>
      <c r="L1220">
        <f>AVERAGE(D1220:D1239)</f>
        <v>22</v>
      </c>
      <c r="M1220">
        <f>K1220-L1220</f>
        <v>0</v>
      </c>
      <c r="N1220" t="str">
        <f>IF(K1220&gt;L1220,"HIGH ZONE BIAS",IF(K1220&lt;L1220,"LOW ZONE BIAS","EQUILIBRIUM"))</f>
        <v>EQUILIBRIUM</v>
      </c>
    </row>
    <row r="1221">
      <c r="A1221">
        <v>26350</v>
      </c>
      <c r="B1221" t="str">
        <v>2025-12-03</v>
      </c>
      <c r="C1221" t="str">
        <v>Morning</v>
      </c>
      <c r="D1221">
        <v>28</v>
      </c>
      <c r="E1221" t="str">
        <f>IF(MOD(D1221,2)=0,"EVEN","ODD")</f>
        <v>EVEN</v>
      </c>
      <c r="F1221" t="str">
        <f>IF(D1221&lt;=18,"LOW (1-18)","HIGH (19-36)")</f>
        <v>HIGH (19-36)</v>
      </c>
      <c r="G1221">
        <f>INT((D1221-1)/6)+1</f>
        <v>5</v>
      </c>
      <c r="H1221">
        <f>MOD(D1221-1,6)+1</f>
        <v>4</v>
      </c>
      <c r="I1221">
        <f>37-D1221</f>
        <v>9</v>
      </c>
      <c r="J1221">
        <f>ABS(D1221-D1222)</f>
        <v>7</v>
      </c>
      <c r="K1221">
        <f>AVERAGE(D1221:D1225)</f>
        <v>28</v>
      </c>
      <c r="L1221">
        <f>AVERAGE(D1221:D1240)</f>
        <v>28</v>
      </c>
      <c r="M1221">
        <f>K1221-L1221</f>
        <v>0</v>
      </c>
      <c r="N1221" t="str">
        <f>IF(K1221&gt;L1221,"HIGH ZONE BIAS",IF(K1221&lt;L1221,"LOW ZONE BIAS","EQUILIBRIUM"))</f>
        <v>EQUILIBRIUM</v>
      </c>
    </row>
    <row r="1222">
      <c r="A1222">
        <v>26349</v>
      </c>
      <c r="B1222" t="str">
        <v>2025-12-02</v>
      </c>
      <c r="C1222" t="str">
        <v>Evening</v>
      </c>
      <c r="D1222">
        <v>21</v>
      </c>
      <c r="E1222" t="str">
        <f>IF(MOD(D1222,2)=0,"EVEN","ODD")</f>
        <v>ODD</v>
      </c>
      <c r="F1222" t="str">
        <f>IF(D1222&lt;=18,"LOW (1-18)","HIGH (19-36)")</f>
        <v>HIGH (19-36)</v>
      </c>
      <c r="G1222">
        <f>INT((D1222-1)/6)+1</f>
        <v>4</v>
      </c>
      <c r="H1222">
        <f>MOD(D1222-1,6)+1</f>
        <v>3</v>
      </c>
      <c r="I1222">
        <f>37-D1222</f>
        <v>16</v>
      </c>
      <c r="J1222">
        <f>ABS(D1222-D1223)</f>
        <v>10</v>
      </c>
      <c r="K1222">
        <f>AVERAGE(D1222:D1226)</f>
        <v>21</v>
      </c>
      <c r="L1222">
        <f>AVERAGE(D1222:D1241)</f>
        <v>21</v>
      </c>
      <c r="M1222">
        <f>K1222-L1222</f>
        <v>0</v>
      </c>
      <c r="N1222" t="str">
        <f>IF(K1222&gt;L1222,"HIGH ZONE BIAS",IF(K1222&lt;L1222,"LOW ZONE BIAS","EQUILIBRIUM"))</f>
        <v>EQUILIBRIUM</v>
      </c>
    </row>
    <row r="1223">
      <c r="A1223">
        <v>26348</v>
      </c>
      <c r="B1223" t="str">
        <v>2025-12-02</v>
      </c>
      <c r="C1223" t="str">
        <v>Afternoon</v>
      </c>
      <c r="D1223">
        <v>11</v>
      </c>
      <c r="E1223" t="str">
        <f>IF(MOD(D1223,2)=0,"EVEN","ODD")</f>
        <v>ODD</v>
      </c>
      <c r="F1223" t="str">
        <f>IF(D1223&lt;=18,"LOW (1-18)","HIGH (19-36)")</f>
        <v>LOW (1-18)</v>
      </c>
      <c r="G1223">
        <f>INT((D1223-1)/6)+1</f>
        <v>2</v>
      </c>
      <c r="H1223">
        <f>MOD(D1223-1,6)+1</f>
        <v>5</v>
      </c>
      <c r="I1223">
        <f>37-D1223</f>
        <v>26</v>
      </c>
      <c r="J1223">
        <f>ABS(D1223-D1224)</f>
        <v>3</v>
      </c>
      <c r="K1223">
        <f>AVERAGE(D1223:D1227)</f>
        <v>11</v>
      </c>
      <c r="L1223">
        <f>AVERAGE(D1223:D1242)</f>
        <v>11</v>
      </c>
      <c r="M1223">
        <f>K1223-L1223</f>
        <v>0</v>
      </c>
      <c r="N1223" t="str">
        <f>IF(K1223&gt;L1223,"HIGH ZONE BIAS",IF(K1223&lt;L1223,"LOW ZONE BIAS","EQUILIBRIUM"))</f>
        <v>EQUILIBRIUM</v>
      </c>
    </row>
    <row r="1224">
      <c r="A1224">
        <v>26347</v>
      </c>
      <c r="B1224" t="str">
        <v>2025-12-02</v>
      </c>
      <c r="C1224" t="str">
        <v>Midday</v>
      </c>
      <c r="D1224">
        <v>8</v>
      </c>
      <c r="E1224" t="str">
        <f>IF(MOD(D1224,2)=0,"EVEN","ODD")</f>
        <v>EVEN</v>
      </c>
      <c r="F1224" t="str">
        <f>IF(D1224&lt;=18,"LOW (1-18)","HIGH (19-36)")</f>
        <v>LOW (1-18)</v>
      </c>
      <c r="G1224">
        <f>INT((D1224-1)/6)+1</f>
        <v>2</v>
      </c>
      <c r="H1224">
        <f>MOD(D1224-1,6)+1</f>
        <v>2</v>
      </c>
      <c r="I1224">
        <f>37-D1224</f>
        <v>29</v>
      </c>
      <c r="J1224">
        <f>ABS(D1224-D1225)</f>
        <v>21</v>
      </c>
      <c r="K1224">
        <f>AVERAGE(D1224:D1228)</f>
        <v>8</v>
      </c>
      <c r="L1224">
        <f>AVERAGE(D1224:D1243)</f>
        <v>8</v>
      </c>
      <c r="M1224">
        <f>K1224-L1224</f>
        <v>0</v>
      </c>
      <c r="N1224" t="str">
        <f>IF(K1224&gt;L1224,"HIGH ZONE BIAS",IF(K1224&lt;L1224,"LOW ZONE BIAS","EQUILIBRIUM"))</f>
        <v>EQUILIBRIUM</v>
      </c>
    </row>
    <row r="1225">
      <c r="A1225">
        <v>26346</v>
      </c>
      <c r="B1225" t="str">
        <v>2025-12-02</v>
      </c>
      <c r="C1225" t="str">
        <v>Morning</v>
      </c>
      <c r="D1225">
        <v>29</v>
      </c>
      <c r="E1225" t="str">
        <f>IF(MOD(D1225,2)=0,"EVEN","ODD")</f>
        <v>ODD</v>
      </c>
      <c r="F1225" t="str">
        <f>IF(D1225&lt;=18,"LOW (1-18)","HIGH (19-36)")</f>
        <v>HIGH (19-36)</v>
      </c>
      <c r="G1225">
        <f>INT((D1225-1)/6)+1</f>
        <v>5</v>
      </c>
      <c r="H1225">
        <f>MOD(D1225-1,6)+1</f>
        <v>5</v>
      </c>
      <c r="I1225">
        <f>37-D1225</f>
        <v>8</v>
      </c>
      <c r="J1225">
        <f>ABS(D1225-D1226)</f>
        <v>4</v>
      </c>
      <c r="K1225">
        <f>AVERAGE(D1225:D1229)</f>
        <v>29</v>
      </c>
      <c r="L1225">
        <f>AVERAGE(D1225:D1244)</f>
        <v>29</v>
      </c>
      <c r="M1225">
        <f>K1225-L1225</f>
        <v>0</v>
      </c>
      <c r="N1225" t="str">
        <f>IF(K1225&gt;L1225,"HIGH ZONE BIAS",IF(K1225&lt;L1225,"LOW ZONE BIAS","EQUILIBRIUM"))</f>
        <v>EQUILIBRIUM</v>
      </c>
    </row>
    <row r="1226">
      <c r="A1226">
        <v>26345</v>
      </c>
      <c r="B1226" t="str">
        <v>2025-12-01</v>
      </c>
      <c r="C1226" t="str">
        <v>Evening</v>
      </c>
      <c r="D1226">
        <v>33</v>
      </c>
      <c r="E1226" t="str">
        <f>IF(MOD(D1226,2)=0,"EVEN","ODD")</f>
        <v>ODD</v>
      </c>
      <c r="F1226" t="str">
        <f>IF(D1226&lt;=18,"LOW (1-18)","HIGH (19-36)")</f>
        <v>HIGH (19-36)</v>
      </c>
      <c r="G1226">
        <f>INT((D1226-1)/6)+1</f>
        <v>6</v>
      </c>
      <c r="H1226">
        <f>MOD(D1226-1,6)+1</f>
        <v>3</v>
      </c>
      <c r="I1226">
        <f>37-D1226</f>
        <v>4</v>
      </c>
      <c r="J1226">
        <f>ABS(D1226-D1227)</f>
        <v>17</v>
      </c>
      <c r="K1226">
        <f>AVERAGE(D1226:D1230)</f>
        <v>33</v>
      </c>
      <c r="L1226">
        <f>AVERAGE(D1226:D1245)</f>
        <v>33</v>
      </c>
      <c r="M1226">
        <f>K1226-L1226</f>
        <v>0</v>
      </c>
      <c r="N1226" t="str">
        <f>IF(K1226&gt;L1226,"HIGH ZONE BIAS",IF(K1226&lt;L1226,"LOW ZONE BIAS","EQUILIBRIUM"))</f>
        <v>EQUILIBRIUM</v>
      </c>
    </row>
    <row r="1227">
      <c r="A1227">
        <v>26344</v>
      </c>
      <c r="B1227" t="str">
        <v>2025-12-01</v>
      </c>
      <c r="C1227" t="str">
        <v>Afternoon</v>
      </c>
      <c r="D1227">
        <v>16</v>
      </c>
      <c r="E1227" t="str">
        <f>IF(MOD(D1227,2)=0,"EVEN","ODD")</f>
        <v>EVEN</v>
      </c>
      <c r="F1227" t="str">
        <f>IF(D1227&lt;=18,"LOW (1-18)","HIGH (19-36)")</f>
        <v>LOW (1-18)</v>
      </c>
      <c r="G1227">
        <f>INT((D1227-1)/6)+1</f>
        <v>3</v>
      </c>
      <c r="H1227">
        <f>MOD(D1227-1,6)+1</f>
        <v>4</v>
      </c>
      <c r="I1227">
        <f>37-D1227</f>
        <v>21</v>
      </c>
      <c r="J1227">
        <f>ABS(D1227-D1228)</f>
        <v>11</v>
      </c>
      <c r="K1227">
        <f>AVERAGE(D1227:D1231)</f>
        <v>16</v>
      </c>
      <c r="L1227">
        <f>AVERAGE(D1227:D1246)</f>
        <v>16</v>
      </c>
      <c r="M1227">
        <f>K1227-L1227</f>
        <v>0</v>
      </c>
      <c r="N1227" t="str">
        <f>IF(K1227&gt;L1227,"HIGH ZONE BIAS",IF(K1227&lt;L1227,"LOW ZONE BIAS","EQUILIBRIUM"))</f>
        <v>EQUILIBRIUM</v>
      </c>
    </row>
    <row r="1228">
      <c r="A1228">
        <v>26343</v>
      </c>
      <c r="B1228" t="str">
        <v>2025-12-01</v>
      </c>
      <c r="C1228" t="str">
        <v>Midday</v>
      </c>
      <c r="D1228">
        <v>5</v>
      </c>
      <c r="E1228" t="str">
        <f>IF(MOD(D1228,2)=0,"EVEN","ODD")</f>
        <v>ODD</v>
      </c>
      <c r="F1228" t="str">
        <f>IF(D1228&lt;=18,"LOW (1-18)","HIGH (19-36)")</f>
        <v>LOW (1-18)</v>
      </c>
      <c r="G1228">
        <f>INT((D1228-1)/6)+1</f>
        <v>1</v>
      </c>
      <c r="H1228">
        <f>MOD(D1228-1,6)+1</f>
        <v>5</v>
      </c>
      <c r="I1228">
        <f>37-D1228</f>
        <v>32</v>
      </c>
      <c r="J1228">
        <f>ABS(D1228-D1229)</f>
        <v>7</v>
      </c>
      <c r="K1228">
        <f>AVERAGE(D1228:D1232)</f>
        <v>5</v>
      </c>
      <c r="L1228">
        <f>AVERAGE(D1228:D1247)</f>
        <v>5</v>
      </c>
      <c r="M1228">
        <f>K1228-L1228</f>
        <v>0</v>
      </c>
      <c r="N1228" t="str">
        <f>IF(K1228&gt;L1228,"HIGH ZONE BIAS",IF(K1228&lt;L1228,"LOW ZONE BIAS","EQUILIBRIUM"))</f>
        <v>EQUILIBRIUM</v>
      </c>
    </row>
    <row r="1229">
      <c r="A1229">
        <v>26342</v>
      </c>
      <c r="B1229" t="str">
        <v>2025-12-01</v>
      </c>
      <c r="C1229" t="str">
        <v>Morning</v>
      </c>
      <c r="D1229">
        <v>12</v>
      </c>
      <c r="E1229" t="str">
        <f>IF(MOD(D1229,2)=0,"EVEN","ODD")</f>
        <v>EVEN</v>
      </c>
      <c r="F1229" t="str">
        <f>IF(D1229&lt;=18,"LOW (1-18)","HIGH (19-36)")</f>
        <v>LOW (1-18)</v>
      </c>
      <c r="G1229">
        <f>INT((D1229-1)/6)+1</f>
        <v>2</v>
      </c>
      <c r="H1229">
        <f>MOD(D1229-1,6)+1</f>
        <v>6</v>
      </c>
      <c r="I1229">
        <f>37-D1229</f>
        <v>25</v>
      </c>
      <c r="J1229">
        <f>ABS(D1229-D1230)</f>
        <v>4</v>
      </c>
      <c r="K1229">
        <f>AVERAGE(D1229:D1233)</f>
        <v>12</v>
      </c>
      <c r="L1229">
        <f>AVERAGE(D1229:D1248)</f>
        <v>12</v>
      </c>
      <c r="M1229">
        <f>K1229-L1229</f>
        <v>0</v>
      </c>
      <c r="N1229" t="str">
        <f>IF(K1229&gt;L1229,"HIGH ZONE BIAS",IF(K1229&lt;L1229,"LOW ZONE BIAS","EQUILIBRIUM"))</f>
        <v>EQUILIBRIUM</v>
      </c>
    </row>
    <row r="1230">
      <c r="A1230">
        <v>26341</v>
      </c>
      <c r="B1230" t="str">
        <v>2025-11-29</v>
      </c>
      <c r="C1230" t="str">
        <v>Evening</v>
      </c>
      <c r="D1230">
        <v>16</v>
      </c>
      <c r="E1230" t="str">
        <f>IF(MOD(D1230,2)=0,"EVEN","ODD")</f>
        <v>EVEN</v>
      </c>
      <c r="F1230" t="str">
        <f>IF(D1230&lt;=18,"LOW (1-18)","HIGH (19-36)")</f>
        <v>LOW (1-18)</v>
      </c>
      <c r="G1230">
        <f>INT((D1230-1)/6)+1</f>
        <v>3</v>
      </c>
      <c r="H1230">
        <f>MOD(D1230-1,6)+1</f>
        <v>4</v>
      </c>
      <c r="I1230">
        <f>37-D1230</f>
        <v>21</v>
      </c>
      <c r="J1230">
        <f>ABS(D1230-D1231)</f>
        <v>1</v>
      </c>
      <c r="K1230">
        <f>AVERAGE(D1230:D1234)</f>
        <v>16</v>
      </c>
      <c r="L1230">
        <f>AVERAGE(D1230:D1249)</f>
        <v>16</v>
      </c>
      <c r="M1230">
        <f>K1230-L1230</f>
        <v>0</v>
      </c>
      <c r="N1230" t="str">
        <f>IF(K1230&gt;L1230,"HIGH ZONE BIAS",IF(K1230&lt;L1230,"LOW ZONE BIAS","EQUILIBRIUM"))</f>
        <v>EQUILIBRIUM</v>
      </c>
    </row>
    <row r="1231">
      <c r="A1231">
        <v>26340</v>
      </c>
      <c r="B1231" t="str">
        <v>2025-11-29</v>
      </c>
      <c r="C1231" t="str">
        <v>Afternoon</v>
      </c>
      <c r="D1231">
        <v>15</v>
      </c>
      <c r="E1231" t="str">
        <f>IF(MOD(D1231,2)=0,"EVEN","ODD")</f>
        <v>ODD</v>
      </c>
      <c r="F1231" t="str">
        <f>IF(D1231&lt;=18,"LOW (1-18)","HIGH (19-36)")</f>
        <v>LOW (1-18)</v>
      </c>
      <c r="G1231">
        <f>INT((D1231-1)/6)+1</f>
        <v>3</v>
      </c>
      <c r="H1231">
        <f>MOD(D1231-1,6)+1</f>
        <v>3</v>
      </c>
      <c r="I1231">
        <f>37-D1231</f>
        <v>22</v>
      </c>
      <c r="J1231">
        <f>ABS(D1231-D1232)</f>
        <v>5</v>
      </c>
      <c r="K1231">
        <f>AVERAGE(D1231:D1235)</f>
        <v>15</v>
      </c>
      <c r="L1231">
        <f>AVERAGE(D1231:D1250)</f>
        <v>15</v>
      </c>
      <c r="M1231">
        <f>K1231-L1231</f>
        <v>0</v>
      </c>
      <c r="N1231" t="str">
        <f>IF(K1231&gt;L1231,"HIGH ZONE BIAS",IF(K1231&lt;L1231,"LOW ZONE BIAS","EQUILIBRIUM"))</f>
        <v>EQUILIBRIUM</v>
      </c>
    </row>
    <row r="1232">
      <c r="A1232">
        <v>26339</v>
      </c>
      <c r="B1232" t="str">
        <v>2025-11-29</v>
      </c>
      <c r="C1232" t="str">
        <v>Midday</v>
      </c>
      <c r="D1232">
        <v>20</v>
      </c>
      <c r="E1232" t="str">
        <f>IF(MOD(D1232,2)=0,"EVEN","ODD")</f>
        <v>EVEN</v>
      </c>
      <c r="F1232" t="str">
        <f>IF(D1232&lt;=18,"LOW (1-18)","HIGH (19-36)")</f>
        <v>HIGH (19-36)</v>
      </c>
      <c r="G1232">
        <f>INT((D1232-1)/6)+1</f>
        <v>4</v>
      </c>
      <c r="H1232">
        <f>MOD(D1232-1,6)+1</f>
        <v>2</v>
      </c>
      <c r="I1232">
        <f>37-D1232</f>
        <v>17</v>
      </c>
      <c r="J1232">
        <f>ABS(D1232-D1233)</f>
        <v>9</v>
      </c>
      <c r="K1232">
        <f>AVERAGE(D1232:D1236)</f>
        <v>20</v>
      </c>
      <c r="L1232">
        <f>AVERAGE(D1232:D1251)</f>
        <v>20</v>
      </c>
      <c r="M1232">
        <f>K1232-L1232</f>
        <v>0</v>
      </c>
      <c r="N1232" t="str">
        <f>IF(K1232&gt;L1232,"HIGH ZONE BIAS",IF(K1232&lt;L1232,"LOW ZONE BIAS","EQUILIBRIUM"))</f>
        <v>EQUILIBRIUM</v>
      </c>
    </row>
    <row r="1233">
      <c r="A1233">
        <v>26338</v>
      </c>
      <c r="B1233" t="str">
        <v>2025-11-29</v>
      </c>
      <c r="C1233" t="str">
        <v>Morning</v>
      </c>
      <c r="D1233">
        <v>11</v>
      </c>
      <c r="E1233" t="str">
        <f>IF(MOD(D1233,2)=0,"EVEN","ODD")</f>
        <v>ODD</v>
      </c>
      <c r="F1233" t="str">
        <f>IF(D1233&lt;=18,"LOW (1-18)","HIGH (19-36)")</f>
        <v>LOW (1-18)</v>
      </c>
      <c r="G1233">
        <f>INT((D1233-1)/6)+1</f>
        <v>2</v>
      </c>
      <c r="H1233">
        <f>MOD(D1233-1,6)+1</f>
        <v>5</v>
      </c>
      <c r="I1233">
        <f>37-D1233</f>
        <v>26</v>
      </c>
      <c r="J1233">
        <f>ABS(D1233-D1234)</f>
        <v>20</v>
      </c>
      <c r="K1233">
        <f>AVERAGE(D1233:D1237)</f>
        <v>11</v>
      </c>
      <c r="L1233">
        <f>AVERAGE(D1233:D1252)</f>
        <v>11</v>
      </c>
      <c r="M1233">
        <f>K1233-L1233</f>
        <v>0</v>
      </c>
      <c r="N1233" t="str">
        <f>IF(K1233&gt;L1233,"HIGH ZONE BIAS",IF(K1233&lt;L1233,"LOW ZONE BIAS","EQUILIBRIUM"))</f>
        <v>EQUILIBRIUM</v>
      </c>
    </row>
    <row r="1234">
      <c r="A1234">
        <v>26337</v>
      </c>
      <c r="B1234" t="str">
        <v>2025-11-28</v>
      </c>
      <c r="C1234" t="str">
        <v>Evening</v>
      </c>
      <c r="D1234">
        <v>31</v>
      </c>
      <c r="E1234" t="str">
        <f>IF(MOD(D1234,2)=0,"EVEN","ODD")</f>
        <v>ODD</v>
      </c>
      <c r="F1234" t="str">
        <f>IF(D1234&lt;=18,"LOW (1-18)","HIGH (19-36)")</f>
        <v>HIGH (19-36)</v>
      </c>
      <c r="G1234">
        <f>INT((D1234-1)/6)+1</f>
        <v>6</v>
      </c>
      <c r="H1234">
        <f>MOD(D1234-1,6)+1</f>
        <v>1</v>
      </c>
      <c r="I1234">
        <f>37-D1234</f>
        <v>6</v>
      </c>
      <c r="J1234">
        <f>ABS(D1234-D1235)</f>
        <v>30</v>
      </c>
      <c r="K1234">
        <f>AVERAGE(D1234:D1238)</f>
        <v>31</v>
      </c>
      <c r="L1234">
        <f>AVERAGE(D1234:D1253)</f>
        <v>31</v>
      </c>
      <c r="M1234">
        <f>K1234-L1234</f>
        <v>0</v>
      </c>
      <c r="N1234" t="str">
        <f>IF(K1234&gt;L1234,"HIGH ZONE BIAS",IF(K1234&lt;L1234,"LOW ZONE BIAS","EQUILIBRIUM"))</f>
        <v>EQUILIBRIUM</v>
      </c>
    </row>
    <row r="1235">
      <c r="A1235">
        <v>26336</v>
      </c>
      <c r="B1235" t="str">
        <v>2025-11-28</v>
      </c>
      <c r="C1235" t="str">
        <v>Afternoon</v>
      </c>
      <c r="D1235">
        <v>1</v>
      </c>
      <c r="E1235" t="str">
        <f>IF(MOD(D1235,2)=0,"EVEN","ODD")</f>
        <v>ODD</v>
      </c>
      <c r="F1235" t="str">
        <f>IF(D1235&lt;=18,"LOW (1-18)","HIGH (19-36)")</f>
        <v>LOW (1-18)</v>
      </c>
      <c r="G1235">
        <f>INT((D1235-1)/6)+1</f>
        <v>1</v>
      </c>
      <c r="H1235">
        <f>MOD(D1235-1,6)+1</f>
        <v>1</v>
      </c>
      <c r="I1235">
        <f>37-D1235</f>
        <v>36</v>
      </c>
      <c r="J1235">
        <f>ABS(D1235-D1236)</f>
        <v>14</v>
      </c>
      <c r="K1235">
        <f>AVERAGE(D1235:D1239)</f>
        <v>1</v>
      </c>
      <c r="L1235">
        <f>AVERAGE(D1235:D1254)</f>
        <v>1</v>
      </c>
      <c r="M1235">
        <f>K1235-L1235</f>
        <v>0</v>
      </c>
      <c r="N1235" t="str">
        <f>IF(K1235&gt;L1235,"HIGH ZONE BIAS",IF(K1235&lt;L1235,"LOW ZONE BIAS","EQUILIBRIUM"))</f>
        <v>EQUILIBRIUM</v>
      </c>
    </row>
    <row r="1236">
      <c r="A1236">
        <v>26335</v>
      </c>
      <c r="B1236" t="str">
        <v>2025-11-28</v>
      </c>
      <c r="C1236" t="str">
        <v>Midday</v>
      </c>
      <c r="D1236">
        <v>15</v>
      </c>
      <c r="E1236" t="str">
        <f>IF(MOD(D1236,2)=0,"EVEN","ODD")</f>
        <v>ODD</v>
      </c>
      <c r="F1236" t="str">
        <f>IF(D1236&lt;=18,"LOW (1-18)","HIGH (19-36)")</f>
        <v>LOW (1-18)</v>
      </c>
      <c r="G1236">
        <f>INT((D1236-1)/6)+1</f>
        <v>3</v>
      </c>
      <c r="H1236">
        <f>MOD(D1236-1,6)+1</f>
        <v>3</v>
      </c>
      <c r="I1236">
        <f>37-D1236</f>
        <v>22</v>
      </c>
      <c r="J1236">
        <f>ABS(D1236-D1237)</f>
        <v>21</v>
      </c>
      <c r="K1236">
        <f>AVERAGE(D1236:D1240)</f>
        <v>15</v>
      </c>
      <c r="L1236">
        <f>AVERAGE(D1236:D1255)</f>
        <v>15</v>
      </c>
      <c r="M1236">
        <f>K1236-L1236</f>
        <v>0</v>
      </c>
      <c r="N1236" t="str">
        <f>IF(K1236&gt;L1236,"HIGH ZONE BIAS",IF(K1236&lt;L1236,"LOW ZONE BIAS","EQUILIBRIUM"))</f>
        <v>EQUILIBRIUM</v>
      </c>
    </row>
    <row r="1237">
      <c r="A1237">
        <v>26334</v>
      </c>
      <c r="B1237" t="str">
        <v>2025-11-28</v>
      </c>
      <c r="C1237" t="str">
        <v>Morning</v>
      </c>
      <c r="D1237">
        <v>36</v>
      </c>
      <c r="E1237" t="str">
        <f>IF(MOD(D1237,2)=0,"EVEN","ODD")</f>
        <v>EVEN</v>
      </c>
      <c r="F1237" t="str">
        <f>IF(D1237&lt;=18,"LOW (1-18)","HIGH (19-36)")</f>
        <v>HIGH (19-36)</v>
      </c>
      <c r="G1237">
        <f>INT((D1237-1)/6)+1</f>
        <v>6</v>
      </c>
      <c r="H1237">
        <f>MOD(D1237-1,6)+1</f>
        <v>6</v>
      </c>
      <c r="I1237">
        <f>37-D1237</f>
        <v>1</v>
      </c>
      <c r="J1237">
        <f>ABS(D1237-D1238)</f>
        <v>18</v>
      </c>
      <c r="K1237">
        <f>AVERAGE(D1237:D1241)</f>
        <v>36</v>
      </c>
      <c r="L1237">
        <f>AVERAGE(D1237:D1256)</f>
        <v>36</v>
      </c>
      <c r="M1237">
        <f>K1237-L1237</f>
        <v>0</v>
      </c>
      <c r="N1237" t="str">
        <f>IF(K1237&gt;L1237,"HIGH ZONE BIAS",IF(K1237&lt;L1237,"LOW ZONE BIAS","EQUILIBRIUM"))</f>
        <v>EQUILIBRIUM</v>
      </c>
    </row>
    <row r="1238">
      <c r="A1238">
        <v>26333</v>
      </c>
      <c r="B1238" t="str">
        <v>2025-11-27</v>
      </c>
      <c r="C1238" t="str">
        <v>Evening</v>
      </c>
      <c r="D1238">
        <v>18</v>
      </c>
      <c r="E1238" t="str">
        <f>IF(MOD(D1238,2)=0,"EVEN","ODD")</f>
        <v>EVEN</v>
      </c>
      <c r="F1238" t="str">
        <f>IF(D1238&lt;=18,"LOW (1-18)","HIGH (19-36)")</f>
        <v>LOW (1-18)</v>
      </c>
      <c r="G1238">
        <f>INT((D1238-1)/6)+1</f>
        <v>3</v>
      </c>
      <c r="H1238">
        <f>MOD(D1238-1,6)+1</f>
        <v>6</v>
      </c>
      <c r="I1238">
        <f>37-D1238</f>
        <v>19</v>
      </c>
      <c r="J1238">
        <f>ABS(D1238-D1239)</f>
        <v>2</v>
      </c>
      <c r="K1238">
        <f>AVERAGE(D1238:D1242)</f>
        <v>18</v>
      </c>
      <c r="L1238">
        <f>AVERAGE(D1238:D1257)</f>
        <v>18</v>
      </c>
      <c r="M1238">
        <f>K1238-L1238</f>
        <v>0</v>
      </c>
      <c r="N1238" t="str">
        <f>IF(K1238&gt;L1238,"HIGH ZONE BIAS",IF(K1238&lt;L1238,"LOW ZONE BIAS","EQUILIBRIUM"))</f>
        <v>EQUILIBRIUM</v>
      </c>
    </row>
    <row r="1239">
      <c r="A1239">
        <v>26332</v>
      </c>
      <c r="B1239" t="str">
        <v>2025-11-27</v>
      </c>
      <c r="C1239" t="str">
        <v>Afternoon</v>
      </c>
      <c r="D1239">
        <v>16</v>
      </c>
      <c r="E1239" t="str">
        <f>IF(MOD(D1239,2)=0,"EVEN","ODD")</f>
        <v>EVEN</v>
      </c>
      <c r="F1239" t="str">
        <f>IF(D1239&lt;=18,"LOW (1-18)","HIGH (19-36)")</f>
        <v>LOW (1-18)</v>
      </c>
      <c r="G1239">
        <f>INT((D1239-1)/6)+1</f>
        <v>3</v>
      </c>
      <c r="H1239">
        <f>MOD(D1239-1,6)+1</f>
        <v>4</v>
      </c>
      <c r="I1239">
        <f>37-D1239</f>
        <v>21</v>
      </c>
      <c r="J1239">
        <f>ABS(D1239-D1240)</f>
        <v>8</v>
      </c>
      <c r="K1239">
        <f>AVERAGE(D1239:D1243)</f>
        <v>16</v>
      </c>
      <c r="L1239">
        <f>AVERAGE(D1239:D1258)</f>
        <v>16</v>
      </c>
      <c r="M1239">
        <f>K1239-L1239</f>
        <v>0</v>
      </c>
      <c r="N1239" t="str">
        <f>IF(K1239&gt;L1239,"HIGH ZONE BIAS",IF(K1239&lt;L1239,"LOW ZONE BIAS","EQUILIBRIUM"))</f>
        <v>EQUILIBRIUM</v>
      </c>
    </row>
    <row r="1240">
      <c r="A1240">
        <v>26331</v>
      </c>
      <c r="B1240" t="str">
        <v>2025-11-27</v>
      </c>
      <c r="C1240" t="str">
        <v>Midday</v>
      </c>
      <c r="D1240">
        <v>8</v>
      </c>
      <c r="E1240" t="str">
        <f>IF(MOD(D1240,2)=0,"EVEN","ODD")</f>
        <v>EVEN</v>
      </c>
      <c r="F1240" t="str">
        <f>IF(D1240&lt;=18,"LOW (1-18)","HIGH (19-36)")</f>
        <v>LOW (1-18)</v>
      </c>
      <c r="G1240">
        <f>INT((D1240-1)/6)+1</f>
        <v>2</v>
      </c>
      <c r="H1240">
        <f>MOD(D1240-1,6)+1</f>
        <v>2</v>
      </c>
      <c r="I1240">
        <f>37-D1240</f>
        <v>29</v>
      </c>
      <c r="J1240">
        <f>ABS(D1240-D1241)</f>
        <v>5</v>
      </c>
      <c r="K1240">
        <f>AVERAGE(D1240:D1244)</f>
        <v>8</v>
      </c>
      <c r="L1240">
        <f>AVERAGE(D1240:D1259)</f>
        <v>8</v>
      </c>
      <c r="M1240">
        <f>K1240-L1240</f>
        <v>0</v>
      </c>
      <c r="N1240" t="str">
        <f>IF(K1240&gt;L1240,"HIGH ZONE BIAS",IF(K1240&lt;L1240,"LOW ZONE BIAS","EQUILIBRIUM"))</f>
        <v>EQUILIBRIUM</v>
      </c>
    </row>
    <row r="1241">
      <c r="A1241">
        <v>26330</v>
      </c>
      <c r="B1241" t="str">
        <v>2025-11-27</v>
      </c>
      <c r="C1241" t="str">
        <v>Morning</v>
      </c>
      <c r="D1241">
        <v>13</v>
      </c>
      <c r="E1241" t="str">
        <f>IF(MOD(D1241,2)=0,"EVEN","ODD")</f>
        <v>ODD</v>
      </c>
      <c r="F1241" t="str">
        <f>IF(D1241&lt;=18,"LOW (1-18)","HIGH (19-36)")</f>
        <v>LOW (1-18)</v>
      </c>
      <c r="G1241">
        <f>INT((D1241-1)/6)+1</f>
        <v>3</v>
      </c>
      <c r="H1241">
        <f>MOD(D1241-1,6)+1</f>
        <v>1</v>
      </c>
      <c r="I1241">
        <f>37-D1241</f>
        <v>24</v>
      </c>
      <c r="J1241">
        <f>ABS(D1241-D1242)</f>
        <v>4</v>
      </c>
      <c r="K1241">
        <f>AVERAGE(D1241:D1245)</f>
        <v>13</v>
      </c>
      <c r="L1241">
        <f>AVERAGE(D1241:D1260)</f>
        <v>13</v>
      </c>
      <c r="M1241">
        <f>K1241-L1241</f>
        <v>0</v>
      </c>
      <c r="N1241" t="str">
        <f>IF(K1241&gt;L1241,"HIGH ZONE BIAS",IF(K1241&lt;L1241,"LOW ZONE BIAS","EQUILIBRIUM"))</f>
        <v>EQUILIBRIUM</v>
      </c>
    </row>
    <row r="1242">
      <c r="A1242">
        <v>26329</v>
      </c>
      <c r="B1242" t="str">
        <v>2025-11-26</v>
      </c>
      <c r="C1242" t="str">
        <v>Evening</v>
      </c>
      <c r="D1242">
        <v>17</v>
      </c>
      <c r="E1242" t="str">
        <f>IF(MOD(D1242,2)=0,"EVEN","ODD")</f>
        <v>ODD</v>
      </c>
      <c r="F1242" t="str">
        <f>IF(D1242&lt;=18,"LOW (1-18)","HIGH (19-36)")</f>
        <v>LOW (1-18)</v>
      </c>
      <c r="G1242">
        <f>INT((D1242-1)/6)+1</f>
        <v>3</v>
      </c>
      <c r="H1242">
        <f>MOD(D1242-1,6)+1</f>
        <v>5</v>
      </c>
      <c r="I1242">
        <f>37-D1242</f>
        <v>20</v>
      </c>
      <c r="J1242">
        <f>ABS(D1242-D1243)</f>
        <v>15</v>
      </c>
      <c r="K1242">
        <f>AVERAGE(D1242:D1246)</f>
        <v>17</v>
      </c>
      <c r="L1242">
        <f>AVERAGE(D1242:D1261)</f>
        <v>17</v>
      </c>
      <c r="M1242">
        <f>K1242-L1242</f>
        <v>0</v>
      </c>
      <c r="N1242" t="str">
        <f>IF(K1242&gt;L1242,"HIGH ZONE BIAS",IF(K1242&lt;L1242,"LOW ZONE BIAS","EQUILIBRIUM"))</f>
        <v>EQUILIBRIUM</v>
      </c>
    </row>
    <row r="1243">
      <c r="A1243">
        <v>26328</v>
      </c>
      <c r="B1243" t="str">
        <v>2025-11-26</v>
      </c>
      <c r="C1243" t="str">
        <v>Afternoon</v>
      </c>
      <c r="D1243">
        <v>32</v>
      </c>
      <c r="E1243" t="str">
        <f>IF(MOD(D1243,2)=0,"EVEN","ODD")</f>
        <v>EVEN</v>
      </c>
      <c r="F1243" t="str">
        <f>IF(D1243&lt;=18,"LOW (1-18)","HIGH (19-36)")</f>
        <v>HIGH (19-36)</v>
      </c>
      <c r="G1243">
        <f>INT((D1243-1)/6)+1</f>
        <v>6</v>
      </c>
      <c r="H1243">
        <f>MOD(D1243-1,6)+1</f>
        <v>2</v>
      </c>
      <c r="I1243">
        <f>37-D1243</f>
        <v>5</v>
      </c>
      <c r="J1243">
        <f>ABS(D1243-D1244)</f>
        <v>25</v>
      </c>
      <c r="K1243">
        <f>AVERAGE(D1243:D1247)</f>
        <v>32</v>
      </c>
      <c r="L1243">
        <f>AVERAGE(D1243:D1262)</f>
        <v>32</v>
      </c>
      <c r="M1243">
        <f>K1243-L1243</f>
        <v>0</v>
      </c>
      <c r="N1243" t="str">
        <f>IF(K1243&gt;L1243,"HIGH ZONE BIAS",IF(K1243&lt;L1243,"LOW ZONE BIAS","EQUILIBRIUM"))</f>
        <v>EQUILIBRIUM</v>
      </c>
    </row>
    <row r="1244">
      <c r="A1244">
        <v>26327</v>
      </c>
      <c r="B1244" t="str">
        <v>2025-11-26</v>
      </c>
      <c r="C1244" t="str">
        <v>Midday</v>
      </c>
      <c r="D1244">
        <v>7</v>
      </c>
      <c r="E1244" t="str">
        <f>IF(MOD(D1244,2)=0,"EVEN","ODD")</f>
        <v>ODD</v>
      </c>
      <c r="F1244" t="str">
        <f>IF(D1244&lt;=18,"LOW (1-18)","HIGH (19-36)")</f>
        <v>LOW (1-18)</v>
      </c>
      <c r="G1244">
        <f>INT((D1244-1)/6)+1</f>
        <v>2</v>
      </c>
      <c r="H1244">
        <f>MOD(D1244-1,6)+1</f>
        <v>1</v>
      </c>
      <c r="I1244">
        <f>37-D1244</f>
        <v>30</v>
      </c>
      <c r="J1244">
        <f>ABS(D1244-D1245)</f>
        <v>0</v>
      </c>
      <c r="K1244">
        <f>AVERAGE(D1244:D1248)</f>
        <v>7</v>
      </c>
      <c r="L1244">
        <f>AVERAGE(D1244:D1263)</f>
        <v>7</v>
      </c>
      <c r="M1244">
        <f>K1244-L1244</f>
        <v>0</v>
      </c>
      <c r="N1244" t="str">
        <f>IF(K1244&gt;L1244,"HIGH ZONE BIAS",IF(K1244&lt;L1244,"LOW ZONE BIAS","EQUILIBRIUM"))</f>
        <v>EQUILIBRIUM</v>
      </c>
    </row>
    <row r="1245">
      <c r="A1245">
        <v>26326</v>
      </c>
      <c r="B1245" t="str">
        <v>2025-11-26</v>
      </c>
      <c r="C1245" t="str">
        <v>Morning</v>
      </c>
      <c r="D1245">
        <v>7</v>
      </c>
      <c r="E1245" t="str">
        <f>IF(MOD(D1245,2)=0,"EVEN","ODD")</f>
        <v>ODD</v>
      </c>
      <c r="F1245" t="str">
        <f>IF(D1245&lt;=18,"LOW (1-18)","HIGH (19-36)")</f>
        <v>LOW (1-18)</v>
      </c>
      <c r="G1245">
        <f>INT((D1245-1)/6)+1</f>
        <v>2</v>
      </c>
      <c r="H1245">
        <f>MOD(D1245-1,6)+1</f>
        <v>1</v>
      </c>
      <c r="I1245">
        <f>37-D1245</f>
        <v>30</v>
      </c>
      <c r="J1245">
        <f>ABS(D1245-D1246)</f>
        <v>5</v>
      </c>
      <c r="K1245">
        <f>AVERAGE(D1245:D1249)</f>
        <v>7</v>
      </c>
      <c r="L1245">
        <f>AVERAGE(D1245:D1264)</f>
        <v>7</v>
      </c>
      <c r="M1245">
        <f>K1245-L1245</f>
        <v>0</v>
      </c>
      <c r="N1245" t="str">
        <f>IF(K1245&gt;L1245,"HIGH ZONE BIAS",IF(K1245&lt;L1245,"LOW ZONE BIAS","EQUILIBRIUM"))</f>
        <v>EQUILIBRIUM</v>
      </c>
    </row>
    <row r="1246">
      <c r="A1246">
        <v>26325</v>
      </c>
      <c r="B1246" t="str">
        <v>2025-11-25</v>
      </c>
      <c r="C1246" t="str">
        <v>Evening</v>
      </c>
      <c r="D1246">
        <v>2</v>
      </c>
      <c r="E1246" t="str">
        <f>IF(MOD(D1246,2)=0,"EVEN","ODD")</f>
        <v>EVEN</v>
      </c>
      <c r="F1246" t="str">
        <f>IF(D1246&lt;=18,"LOW (1-18)","HIGH (19-36)")</f>
        <v>LOW (1-18)</v>
      </c>
      <c r="G1246">
        <f>INT((D1246-1)/6)+1</f>
        <v>1</v>
      </c>
      <c r="H1246">
        <f>MOD(D1246-1,6)+1</f>
        <v>2</v>
      </c>
      <c r="I1246">
        <f>37-D1246</f>
        <v>35</v>
      </c>
      <c r="J1246">
        <f>ABS(D1246-D1247)</f>
        <v>6</v>
      </c>
      <c r="K1246">
        <f>AVERAGE(D1246:D1250)</f>
        <v>2</v>
      </c>
      <c r="L1246">
        <f>AVERAGE(D1246:D1265)</f>
        <v>2</v>
      </c>
      <c r="M1246">
        <f>K1246-L1246</f>
        <v>0</v>
      </c>
      <c r="N1246" t="str">
        <f>IF(K1246&gt;L1246,"HIGH ZONE BIAS",IF(K1246&lt;L1246,"LOW ZONE BIAS","EQUILIBRIUM"))</f>
        <v>EQUILIBRIUM</v>
      </c>
    </row>
    <row r="1247">
      <c r="A1247">
        <v>26324</v>
      </c>
      <c r="B1247" t="str">
        <v>2025-11-25</v>
      </c>
      <c r="C1247" t="str">
        <v>Afternoon</v>
      </c>
      <c r="D1247">
        <v>8</v>
      </c>
      <c r="E1247" t="str">
        <f>IF(MOD(D1247,2)=0,"EVEN","ODD")</f>
        <v>EVEN</v>
      </c>
      <c r="F1247" t="str">
        <f>IF(D1247&lt;=18,"LOW (1-18)","HIGH (19-36)")</f>
        <v>LOW (1-18)</v>
      </c>
      <c r="G1247">
        <f>INT((D1247-1)/6)+1</f>
        <v>2</v>
      </c>
      <c r="H1247">
        <f>MOD(D1247-1,6)+1</f>
        <v>2</v>
      </c>
      <c r="I1247">
        <f>37-D1247</f>
        <v>29</v>
      </c>
      <c r="J1247">
        <f>ABS(D1247-D1248)</f>
        <v>14</v>
      </c>
      <c r="K1247">
        <f>AVERAGE(D1247:D1251)</f>
        <v>8</v>
      </c>
      <c r="L1247">
        <f>AVERAGE(D1247:D1266)</f>
        <v>8</v>
      </c>
      <c r="M1247">
        <f>K1247-L1247</f>
        <v>0</v>
      </c>
      <c r="N1247" t="str">
        <f>IF(K1247&gt;L1247,"HIGH ZONE BIAS",IF(K1247&lt;L1247,"LOW ZONE BIAS","EQUILIBRIUM"))</f>
        <v>EQUILIBRIUM</v>
      </c>
    </row>
    <row r="1248">
      <c r="A1248">
        <v>26323</v>
      </c>
      <c r="B1248" t="str">
        <v>2025-11-25</v>
      </c>
      <c r="C1248" t="str">
        <v>Midday</v>
      </c>
      <c r="D1248">
        <v>22</v>
      </c>
      <c r="E1248" t="str">
        <f>IF(MOD(D1248,2)=0,"EVEN","ODD")</f>
        <v>EVEN</v>
      </c>
      <c r="F1248" t="str">
        <f>IF(D1248&lt;=18,"LOW (1-18)","HIGH (19-36)")</f>
        <v>HIGH (19-36)</v>
      </c>
      <c r="G1248">
        <f>INT((D1248-1)/6)+1</f>
        <v>4</v>
      </c>
      <c r="H1248">
        <f>MOD(D1248-1,6)+1</f>
        <v>4</v>
      </c>
      <c r="I1248">
        <f>37-D1248</f>
        <v>15</v>
      </c>
      <c r="J1248">
        <f>ABS(D1248-D1249)</f>
        <v>8</v>
      </c>
      <c r="K1248">
        <f>AVERAGE(D1248:D1252)</f>
        <v>22</v>
      </c>
      <c r="L1248">
        <f>AVERAGE(D1248:D1267)</f>
        <v>22</v>
      </c>
      <c r="M1248">
        <f>K1248-L1248</f>
        <v>0</v>
      </c>
      <c r="N1248" t="str">
        <f>IF(K1248&gt;L1248,"HIGH ZONE BIAS",IF(K1248&lt;L1248,"LOW ZONE BIAS","EQUILIBRIUM"))</f>
        <v>EQUILIBRIUM</v>
      </c>
    </row>
    <row r="1249">
      <c r="A1249">
        <v>26322</v>
      </c>
      <c r="B1249" t="str">
        <v>2025-11-25</v>
      </c>
      <c r="C1249" t="str">
        <v>Morning</v>
      </c>
      <c r="D1249">
        <v>14</v>
      </c>
      <c r="E1249" t="str">
        <f>IF(MOD(D1249,2)=0,"EVEN","ODD")</f>
        <v>EVEN</v>
      </c>
      <c r="F1249" t="str">
        <f>IF(D1249&lt;=18,"LOW (1-18)","HIGH (19-36)")</f>
        <v>LOW (1-18)</v>
      </c>
      <c r="G1249">
        <f>INT((D1249-1)/6)+1</f>
        <v>3</v>
      </c>
      <c r="H1249">
        <f>MOD(D1249-1,6)+1</f>
        <v>2</v>
      </c>
      <c r="I1249">
        <f>37-D1249</f>
        <v>23</v>
      </c>
      <c r="J1249">
        <f>ABS(D1249-D1250)</f>
        <v>5</v>
      </c>
      <c r="K1249">
        <f>AVERAGE(D1249:D1253)</f>
        <v>14</v>
      </c>
      <c r="L1249">
        <f>AVERAGE(D1249:D1268)</f>
        <v>14</v>
      </c>
      <c r="M1249">
        <f>K1249-L1249</f>
        <v>0</v>
      </c>
      <c r="N1249" t="str">
        <f>IF(K1249&gt;L1249,"HIGH ZONE BIAS",IF(K1249&lt;L1249,"LOW ZONE BIAS","EQUILIBRIUM"))</f>
        <v>EQUILIBRIUM</v>
      </c>
    </row>
    <row r="1250">
      <c r="A1250">
        <v>26321</v>
      </c>
      <c r="B1250" t="str">
        <v>2025-11-24</v>
      </c>
      <c r="C1250" t="str">
        <v>Evening</v>
      </c>
      <c r="D1250">
        <v>9</v>
      </c>
      <c r="E1250" t="str">
        <f>IF(MOD(D1250,2)=0,"EVEN","ODD")</f>
        <v>ODD</v>
      </c>
      <c r="F1250" t="str">
        <f>IF(D1250&lt;=18,"LOW (1-18)","HIGH (19-36)")</f>
        <v>LOW (1-18)</v>
      </c>
      <c r="G1250">
        <f>INT((D1250-1)/6)+1</f>
        <v>2</v>
      </c>
      <c r="H1250">
        <f>MOD(D1250-1,6)+1</f>
        <v>3</v>
      </c>
      <c r="I1250">
        <f>37-D1250</f>
        <v>28</v>
      </c>
      <c r="J1250">
        <f>ABS(D1250-D1251)</f>
        <v>1</v>
      </c>
      <c r="K1250">
        <f>AVERAGE(D1250:D1254)</f>
        <v>9</v>
      </c>
      <c r="L1250">
        <f>AVERAGE(D1250:D1269)</f>
        <v>9</v>
      </c>
      <c r="M1250">
        <f>K1250-L1250</f>
        <v>0</v>
      </c>
      <c r="N1250" t="str">
        <f>IF(K1250&gt;L1250,"HIGH ZONE BIAS",IF(K1250&lt;L1250,"LOW ZONE BIAS","EQUILIBRIUM"))</f>
        <v>EQUILIBRIUM</v>
      </c>
    </row>
    <row r="1251">
      <c r="A1251">
        <v>26320</v>
      </c>
      <c r="B1251" t="str">
        <v>2025-11-24</v>
      </c>
      <c r="C1251" t="str">
        <v>Afternoon</v>
      </c>
      <c r="D1251">
        <v>8</v>
      </c>
      <c r="E1251" t="str">
        <f>IF(MOD(D1251,2)=0,"EVEN","ODD")</f>
        <v>EVEN</v>
      </c>
      <c r="F1251" t="str">
        <f>IF(D1251&lt;=18,"LOW (1-18)","HIGH (19-36)")</f>
        <v>LOW (1-18)</v>
      </c>
      <c r="G1251">
        <f>INT((D1251-1)/6)+1</f>
        <v>2</v>
      </c>
      <c r="H1251">
        <f>MOD(D1251-1,6)+1</f>
        <v>2</v>
      </c>
      <c r="I1251">
        <f>37-D1251</f>
        <v>29</v>
      </c>
      <c r="J1251">
        <f>ABS(D1251-D1252)</f>
        <v>1</v>
      </c>
      <c r="K1251">
        <f>AVERAGE(D1251:D1255)</f>
        <v>8</v>
      </c>
      <c r="L1251">
        <f>AVERAGE(D1251:D1270)</f>
        <v>8</v>
      </c>
      <c r="M1251">
        <f>K1251-L1251</f>
        <v>0</v>
      </c>
      <c r="N1251" t="str">
        <f>IF(K1251&gt;L1251,"HIGH ZONE BIAS",IF(K1251&lt;L1251,"LOW ZONE BIAS","EQUILIBRIUM"))</f>
        <v>EQUILIBRIUM</v>
      </c>
    </row>
    <row r="1252">
      <c r="A1252">
        <v>26319</v>
      </c>
      <c r="B1252" t="str">
        <v>2025-11-24</v>
      </c>
      <c r="C1252" t="str">
        <v>Midday</v>
      </c>
      <c r="D1252">
        <v>9</v>
      </c>
      <c r="E1252" t="str">
        <f>IF(MOD(D1252,2)=0,"EVEN","ODD")</f>
        <v>ODD</v>
      </c>
      <c r="F1252" t="str">
        <f>IF(D1252&lt;=18,"LOW (1-18)","HIGH (19-36)")</f>
        <v>LOW (1-18)</v>
      </c>
      <c r="G1252">
        <f>INT((D1252-1)/6)+1</f>
        <v>2</v>
      </c>
      <c r="H1252">
        <f>MOD(D1252-1,6)+1</f>
        <v>3</v>
      </c>
      <c r="I1252">
        <f>37-D1252</f>
        <v>28</v>
      </c>
      <c r="J1252">
        <f>ABS(D1252-D1253)</f>
        <v>25</v>
      </c>
      <c r="K1252">
        <f>AVERAGE(D1252:D1256)</f>
        <v>9</v>
      </c>
      <c r="L1252">
        <f>AVERAGE(D1252:D1271)</f>
        <v>9</v>
      </c>
      <c r="M1252">
        <f>K1252-L1252</f>
        <v>0</v>
      </c>
      <c r="N1252" t="str">
        <f>IF(K1252&gt;L1252,"HIGH ZONE BIAS",IF(K1252&lt;L1252,"LOW ZONE BIAS","EQUILIBRIUM"))</f>
        <v>EQUILIBRIUM</v>
      </c>
    </row>
    <row r="1253">
      <c r="A1253">
        <v>26318</v>
      </c>
      <c r="B1253" t="str">
        <v>2025-11-24</v>
      </c>
      <c r="C1253" t="str">
        <v>Morning</v>
      </c>
      <c r="D1253">
        <v>34</v>
      </c>
      <c r="E1253" t="str">
        <f>IF(MOD(D1253,2)=0,"EVEN","ODD")</f>
        <v>EVEN</v>
      </c>
      <c r="F1253" t="str">
        <f>IF(D1253&lt;=18,"LOW (1-18)","HIGH (19-36)")</f>
        <v>HIGH (19-36)</v>
      </c>
      <c r="G1253">
        <f>INT((D1253-1)/6)+1</f>
        <v>6</v>
      </c>
      <c r="H1253">
        <f>MOD(D1253-1,6)+1</f>
        <v>4</v>
      </c>
      <c r="I1253">
        <f>37-D1253</f>
        <v>3</v>
      </c>
      <c r="J1253">
        <f>ABS(D1253-D1254)</f>
        <v>26</v>
      </c>
      <c r="K1253">
        <f>AVERAGE(D1253:D1257)</f>
        <v>34</v>
      </c>
      <c r="L1253">
        <f>AVERAGE(D1253:D1272)</f>
        <v>34</v>
      </c>
      <c r="M1253">
        <f>K1253-L1253</f>
        <v>0</v>
      </c>
      <c r="N1253" t="str">
        <f>IF(K1253&gt;L1253,"HIGH ZONE BIAS",IF(K1253&lt;L1253,"LOW ZONE BIAS","EQUILIBRIUM"))</f>
        <v>EQUILIBRIUM</v>
      </c>
    </row>
    <row r="1254">
      <c r="A1254">
        <v>26317</v>
      </c>
      <c r="B1254" t="str">
        <v>2025-11-22</v>
      </c>
      <c r="C1254" t="str">
        <v>Evening</v>
      </c>
      <c r="D1254">
        <v>8</v>
      </c>
      <c r="E1254" t="str">
        <f>IF(MOD(D1254,2)=0,"EVEN","ODD")</f>
        <v>EVEN</v>
      </c>
      <c r="F1254" t="str">
        <f>IF(D1254&lt;=18,"LOW (1-18)","HIGH (19-36)")</f>
        <v>LOW (1-18)</v>
      </c>
      <c r="G1254">
        <f>INT((D1254-1)/6)+1</f>
        <v>2</v>
      </c>
      <c r="H1254">
        <f>MOD(D1254-1,6)+1</f>
        <v>2</v>
      </c>
      <c r="I1254">
        <f>37-D1254</f>
        <v>29</v>
      </c>
      <c r="J1254">
        <f>ABS(D1254-D1255)</f>
        <v>0</v>
      </c>
      <c r="K1254">
        <f>AVERAGE(D1254:D1258)</f>
        <v>8</v>
      </c>
      <c r="L1254">
        <f>AVERAGE(D1254:D1273)</f>
        <v>8</v>
      </c>
      <c r="M1254">
        <f>K1254-L1254</f>
        <v>0</v>
      </c>
      <c r="N1254" t="str">
        <f>IF(K1254&gt;L1254,"HIGH ZONE BIAS",IF(K1254&lt;L1254,"LOW ZONE BIAS","EQUILIBRIUM"))</f>
        <v>EQUILIBRIUM</v>
      </c>
    </row>
    <row r="1255">
      <c r="A1255">
        <v>26316</v>
      </c>
      <c r="B1255" t="str">
        <v>2025-11-22</v>
      </c>
      <c r="C1255" t="str">
        <v>Afternoon</v>
      </c>
      <c r="D1255">
        <v>8</v>
      </c>
      <c r="E1255" t="str">
        <f>IF(MOD(D1255,2)=0,"EVEN","ODD")</f>
        <v>EVEN</v>
      </c>
      <c r="F1255" t="str">
        <f>IF(D1255&lt;=18,"LOW (1-18)","HIGH (19-36)")</f>
        <v>LOW (1-18)</v>
      </c>
      <c r="G1255">
        <f>INT((D1255-1)/6)+1</f>
        <v>2</v>
      </c>
      <c r="H1255">
        <f>MOD(D1255-1,6)+1</f>
        <v>2</v>
      </c>
      <c r="I1255">
        <f>37-D1255</f>
        <v>29</v>
      </c>
      <c r="J1255">
        <f>ABS(D1255-D1256)</f>
        <v>6</v>
      </c>
      <c r="K1255">
        <f>AVERAGE(D1255:D1259)</f>
        <v>8</v>
      </c>
      <c r="L1255">
        <f>AVERAGE(D1255:D1274)</f>
        <v>8</v>
      </c>
      <c r="M1255">
        <f>K1255-L1255</f>
        <v>0</v>
      </c>
      <c r="N1255" t="str">
        <f>IF(K1255&gt;L1255,"HIGH ZONE BIAS",IF(K1255&lt;L1255,"LOW ZONE BIAS","EQUILIBRIUM"))</f>
        <v>EQUILIBRIUM</v>
      </c>
    </row>
    <row r="1256">
      <c r="A1256">
        <v>26315</v>
      </c>
      <c r="B1256" t="str">
        <v>2025-11-22</v>
      </c>
      <c r="C1256" t="str">
        <v>Midday</v>
      </c>
      <c r="D1256">
        <v>2</v>
      </c>
      <c r="E1256" t="str">
        <f>IF(MOD(D1256,2)=0,"EVEN","ODD")</f>
        <v>EVEN</v>
      </c>
      <c r="F1256" t="str">
        <f>IF(D1256&lt;=18,"LOW (1-18)","HIGH (19-36)")</f>
        <v>LOW (1-18)</v>
      </c>
      <c r="G1256">
        <f>INT((D1256-1)/6)+1</f>
        <v>1</v>
      </c>
      <c r="H1256">
        <f>MOD(D1256-1,6)+1</f>
        <v>2</v>
      </c>
      <c r="I1256">
        <f>37-D1256</f>
        <v>35</v>
      </c>
      <c r="J1256">
        <f>ABS(D1256-D1257)</f>
        <v>26</v>
      </c>
      <c r="K1256">
        <f>AVERAGE(D1256:D1260)</f>
        <v>2</v>
      </c>
      <c r="L1256">
        <f>AVERAGE(D1256:D1275)</f>
        <v>2</v>
      </c>
      <c r="M1256">
        <f>K1256-L1256</f>
        <v>0</v>
      </c>
      <c r="N1256" t="str">
        <f>IF(K1256&gt;L1256,"HIGH ZONE BIAS",IF(K1256&lt;L1256,"LOW ZONE BIAS","EQUILIBRIUM"))</f>
        <v>EQUILIBRIUM</v>
      </c>
    </row>
    <row r="1257">
      <c r="A1257">
        <v>26314</v>
      </c>
      <c r="B1257" t="str">
        <v>2025-11-22</v>
      </c>
      <c r="C1257" t="str">
        <v>Morning</v>
      </c>
      <c r="D1257">
        <v>28</v>
      </c>
      <c r="E1257" t="str">
        <f>IF(MOD(D1257,2)=0,"EVEN","ODD")</f>
        <v>EVEN</v>
      </c>
      <c r="F1257" t="str">
        <f>IF(D1257&lt;=18,"LOW (1-18)","HIGH (19-36)")</f>
        <v>HIGH (19-36)</v>
      </c>
      <c r="G1257">
        <f>INT((D1257-1)/6)+1</f>
        <v>5</v>
      </c>
      <c r="H1257">
        <f>MOD(D1257-1,6)+1</f>
        <v>4</v>
      </c>
      <c r="I1257">
        <f>37-D1257</f>
        <v>9</v>
      </c>
      <c r="J1257">
        <f>ABS(D1257-D1258)</f>
        <v>2</v>
      </c>
      <c r="K1257">
        <f>AVERAGE(D1257:D1261)</f>
        <v>28</v>
      </c>
      <c r="L1257">
        <f>AVERAGE(D1257:D1276)</f>
        <v>28</v>
      </c>
      <c r="M1257">
        <f>K1257-L1257</f>
        <v>0</v>
      </c>
      <c r="N1257" t="str">
        <f>IF(K1257&gt;L1257,"HIGH ZONE BIAS",IF(K1257&lt;L1257,"LOW ZONE BIAS","EQUILIBRIUM"))</f>
        <v>EQUILIBRIUM</v>
      </c>
    </row>
    <row r="1258">
      <c r="A1258">
        <v>26313</v>
      </c>
      <c r="B1258" t="str">
        <v>2025-11-21</v>
      </c>
      <c r="C1258" t="str">
        <v>Evening</v>
      </c>
      <c r="D1258">
        <v>30</v>
      </c>
      <c r="E1258" t="str">
        <f>IF(MOD(D1258,2)=0,"EVEN","ODD")</f>
        <v>EVEN</v>
      </c>
      <c r="F1258" t="str">
        <f>IF(D1258&lt;=18,"LOW (1-18)","HIGH (19-36)")</f>
        <v>HIGH (19-36)</v>
      </c>
      <c r="G1258">
        <f>INT((D1258-1)/6)+1</f>
        <v>5</v>
      </c>
      <c r="H1258">
        <f>MOD(D1258-1,6)+1</f>
        <v>6</v>
      </c>
      <c r="I1258">
        <f>37-D1258</f>
        <v>7</v>
      </c>
      <c r="J1258">
        <f>ABS(D1258-D1259)</f>
        <v>23</v>
      </c>
      <c r="K1258">
        <f>AVERAGE(D1258:D1262)</f>
        <v>30</v>
      </c>
      <c r="L1258">
        <f>AVERAGE(D1258:D1277)</f>
        <v>30</v>
      </c>
      <c r="M1258">
        <f>K1258-L1258</f>
        <v>0</v>
      </c>
      <c r="N1258" t="str">
        <f>IF(K1258&gt;L1258,"HIGH ZONE BIAS",IF(K1258&lt;L1258,"LOW ZONE BIAS","EQUILIBRIUM"))</f>
        <v>EQUILIBRIUM</v>
      </c>
    </row>
    <row r="1259">
      <c r="A1259">
        <v>26312</v>
      </c>
      <c r="B1259" t="str">
        <v>2025-11-21</v>
      </c>
      <c r="C1259" t="str">
        <v>Afternoon</v>
      </c>
      <c r="D1259">
        <v>7</v>
      </c>
      <c r="E1259" t="str">
        <f>IF(MOD(D1259,2)=0,"EVEN","ODD")</f>
        <v>ODD</v>
      </c>
      <c r="F1259" t="str">
        <f>IF(D1259&lt;=18,"LOW (1-18)","HIGH (19-36)")</f>
        <v>LOW (1-18)</v>
      </c>
      <c r="G1259">
        <f>INT((D1259-1)/6)+1</f>
        <v>2</v>
      </c>
      <c r="H1259">
        <f>MOD(D1259-1,6)+1</f>
        <v>1</v>
      </c>
      <c r="I1259">
        <f>37-D1259</f>
        <v>30</v>
      </c>
      <c r="J1259">
        <f>ABS(D1259-D1260)</f>
        <v>11</v>
      </c>
      <c r="K1259">
        <f>AVERAGE(D1259:D1263)</f>
        <v>7</v>
      </c>
      <c r="L1259">
        <f>AVERAGE(D1259:D1278)</f>
        <v>7</v>
      </c>
      <c r="M1259">
        <f>K1259-L1259</f>
        <v>0</v>
      </c>
      <c r="N1259" t="str">
        <f>IF(K1259&gt;L1259,"HIGH ZONE BIAS",IF(K1259&lt;L1259,"LOW ZONE BIAS","EQUILIBRIUM"))</f>
        <v>EQUILIBRIUM</v>
      </c>
    </row>
    <row r="1260">
      <c r="A1260">
        <v>26311</v>
      </c>
      <c r="B1260" t="str">
        <v>2025-11-21</v>
      </c>
      <c r="C1260" t="str">
        <v>Midday</v>
      </c>
      <c r="D1260">
        <v>18</v>
      </c>
      <c r="E1260" t="str">
        <f>IF(MOD(D1260,2)=0,"EVEN","ODD")</f>
        <v>EVEN</v>
      </c>
      <c r="F1260" t="str">
        <f>IF(D1260&lt;=18,"LOW (1-18)","HIGH (19-36)")</f>
        <v>LOW (1-18)</v>
      </c>
      <c r="G1260">
        <f>INT((D1260-1)/6)+1</f>
        <v>3</v>
      </c>
      <c r="H1260">
        <f>MOD(D1260-1,6)+1</f>
        <v>6</v>
      </c>
      <c r="I1260">
        <f>37-D1260</f>
        <v>19</v>
      </c>
      <c r="J1260">
        <f>ABS(D1260-D1261)</f>
        <v>16</v>
      </c>
      <c r="K1260">
        <f>AVERAGE(D1260:D1264)</f>
        <v>18</v>
      </c>
      <c r="L1260">
        <f>AVERAGE(D1260:D1279)</f>
        <v>18</v>
      </c>
      <c r="M1260">
        <f>K1260-L1260</f>
        <v>0</v>
      </c>
      <c r="N1260" t="str">
        <f>IF(K1260&gt;L1260,"HIGH ZONE BIAS",IF(K1260&lt;L1260,"LOW ZONE BIAS","EQUILIBRIUM"))</f>
        <v>EQUILIBRIUM</v>
      </c>
    </row>
    <row r="1261">
      <c r="A1261">
        <v>26310</v>
      </c>
      <c r="B1261" t="str">
        <v>2025-11-21</v>
      </c>
      <c r="C1261" t="str">
        <v>Morning</v>
      </c>
      <c r="D1261">
        <v>2</v>
      </c>
      <c r="E1261" t="str">
        <f>IF(MOD(D1261,2)=0,"EVEN","ODD")</f>
        <v>EVEN</v>
      </c>
      <c r="F1261" t="str">
        <f>IF(D1261&lt;=18,"LOW (1-18)","HIGH (19-36)")</f>
        <v>LOW (1-18)</v>
      </c>
      <c r="G1261">
        <f>INT((D1261-1)/6)+1</f>
        <v>1</v>
      </c>
      <c r="H1261">
        <f>MOD(D1261-1,6)+1</f>
        <v>2</v>
      </c>
      <c r="I1261">
        <f>37-D1261</f>
        <v>35</v>
      </c>
      <c r="J1261">
        <f>ABS(D1261-D1262)</f>
        <v>2</v>
      </c>
      <c r="K1261">
        <f>AVERAGE(D1261:D1265)</f>
        <v>2</v>
      </c>
      <c r="L1261">
        <f>AVERAGE(D1261:D1280)</f>
        <v>2</v>
      </c>
      <c r="M1261">
        <f>K1261-L1261</f>
        <v>0</v>
      </c>
      <c r="N1261" t="str">
        <f>IF(K1261&gt;L1261,"HIGH ZONE BIAS",IF(K1261&lt;L1261,"LOW ZONE BIAS","EQUILIBRIUM"))</f>
        <v>EQUILIBRIUM</v>
      </c>
    </row>
    <row r="1262">
      <c r="A1262">
        <v>26309</v>
      </c>
      <c r="B1262" t="str">
        <v>2025-11-20</v>
      </c>
      <c r="C1262" t="str">
        <v>Evening</v>
      </c>
      <c r="D1262">
        <v>4</v>
      </c>
      <c r="E1262" t="str">
        <f>IF(MOD(D1262,2)=0,"EVEN","ODD")</f>
        <v>EVEN</v>
      </c>
      <c r="F1262" t="str">
        <f>IF(D1262&lt;=18,"LOW (1-18)","HIGH (19-36)")</f>
        <v>LOW (1-18)</v>
      </c>
      <c r="G1262">
        <f>INT((D1262-1)/6)+1</f>
        <v>1</v>
      </c>
      <c r="H1262">
        <f>MOD(D1262-1,6)+1</f>
        <v>4</v>
      </c>
      <c r="I1262">
        <f>37-D1262</f>
        <v>33</v>
      </c>
      <c r="J1262">
        <f>ABS(D1262-D1263)</f>
        <v>2</v>
      </c>
      <c r="K1262">
        <f>AVERAGE(D1262:D1266)</f>
        <v>4</v>
      </c>
      <c r="L1262">
        <f>AVERAGE(D1262:D1281)</f>
        <v>4</v>
      </c>
      <c r="M1262">
        <f>K1262-L1262</f>
        <v>0</v>
      </c>
      <c r="N1262" t="str">
        <f>IF(K1262&gt;L1262,"HIGH ZONE BIAS",IF(K1262&lt;L1262,"LOW ZONE BIAS","EQUILIBRIUM"))</f>
        <v>EQUILIBRIUM</v>
      </c>
    </row>
    <row r="1263">
      <c r="A1263">
        <v>26308</v>
      </c>
      <c r="B1263" t="str">
        <v>2025-11-20</v>
      </c>
      <c r="C1263" t="str">
        <v>Afternoon</v>
      </c>
      <c r="D1263">
        <v>2</v>
      </c>
      <c r="E1263" t="str">
        <f>IF(MOD(D1263,2)=0,"EVEN","ODD")</f>
        <v>EVEN</v>
      </c>
      <c r="F1263" t="str">
        <f>IF(D1263&lt;=18,"LOW (1-18)","HIGH (19-36)")</f>
        <v>LOW (1-18)</v>
      </c>
      <c r="G1263">
        <f>INT((D1263-1)/6)+1</f>
        <v>1</v>
      </c>
      <c r="H1263">
        <f>MOD(D1263-1,6)+1</f>
        <v>2</v>
      </c>
      <c r="I1263">
        <f>37-D1263</f>
        <v>35</v>
      </c>
      <c r="J1263">
        <f>ABS(D1263-D1264)</f>
        <v>12</v>
      </c>
      <c r="K1263">
        <f>AVERAGE(D1263:D1267)</f>
        <v>2</v>
      </c>
      <c r="L1263">
        <f>AVERAGE(D1263:D1282)</f>
        <v>2</v>
      </c>
      <c r="M1263">
        <f>K1263-L1263</f>
        <v>0</v>
      </c>
      <c r="N1263" t="str">
        <f>IF(K1263&gt;L1263,"HIGH ZONE BIAS",IF(K1263&lt;L1263,"LOW ZONE BIAS","EQUILIBRIUM"))</f>
        <v>EQUILIBRIUM</v>
      </c>
    </row>
    <row r="1264">
      <c r="A1264">
        <v>26307</v>
      </c>
      <c r="B1264" t="str">
        <v>2025-11-20</v>
      </c>
      <c r="C1264" t="str">
        <v>Midday</v>
      </c>
      <c r="D1264">
        <v>14</v>
      </c>
      <c r="E1264" t="str">
        <f>IF(MOD(D1264,2)=0,"EVEN","ODD")</f>
        <v>EVEN</v>
      </c>
      <c r="F1264" t="str">
        <f>IF(D1264&lt;=18,"LOW (1-18)","HIGH (19-36)")</f>
        <v>LOW (1-18)</v>
      </c>
      <c r="G1264">
        <f>INT((D1264-1)/6)+1</f>
        <v>3</v>
      </c>
      <c r="H1264">
        <f>MOD(D1264-1,6)+1</f>
        <v>2</v>
      </c>
      <c r="I1264">
        <f>37-D1264</f>
        <v>23</v>
      </c>
      <c r="J1264">
        <f>ABS(D1264-D1265)</f>
        <v>1</v>
      </c>
      <c r="K1264">
        <f>AVERAGE(D1264:D1268)</f>
        <v>14</v>
      </c>
      <c r="L1264">
        <f>AVERAGE(D1264:D1283)</f>
        <v>14</v>
      </c>
      <c r="M1264">
        <f>K1264-L1264</f>
        <v>0</v>
      </c>
      <c r="N1264" t="str">
        <f>IF(K1264&gt;L1264,"HIGH ZONE BIAS",IF(K1264&lt;L1264,"LOW ZONE BIAS","EQUILIBRIUM"))</f>
        <v>EQUILIBRIUM</v>
      </c>
    </row>
    <row r="1265">
      <c r="A1265">
        <v>26306</v>
      </c>
      <c r="B1265" t="str">
        <v>2025-11-20</v>
      </c>
      <c r="C1265" t="str">
        <v>Morning</v>
      </c>
      <c r="D1265">
        <v>15</v>
      </c>
      <c r="E1265" t="str">
        <f>IF(MOD(D1265,2)=0,"EVEN","ODD")</f>
        <v>ODD</v>
      </c>
      <c r="F1265" t="str">
        <f>IF(D1265&lt;=18,"LOW (1-18)","HIGH (19-36)")</f>
        <v>LOW (1-18)</v>
      </c>
      <c r="G1265">
        <f>INT((D1265-1)/6)+1</f>
        <v>3</v>
      </c>
      <c r="H1265">
        <f>MOD(D1265-1,6)+1</f>
        <v>3</v>
      </c>
      <c r="I1265">
        <f>37-D1265</f>
        <v>22</v>
      </c>
      <c r="J1265">
        <f>ABS(D1265-D1266)</f>
        <v>12</v>
      </c>
      <c r="K1265">
        <f>AVERAGE(D1265:D1269)</f>
        <v>15</v>
      </c>
      <c r="L1265">
        <f>AVERAGE(D1265:D1284)</f>
        <v>15</v>
      </c>
      <c r="M1265">
        <f>K1265-L1265</f>
        <v>0</v>
      </c>
      <c r="N1265" t="str">
        <f>IF(K1265&gt;L1265,"HIGH ZONE BIAS",IF(K1265&lt;L1265,"LOW ZONE BIAS","EQUILIBRIUM"))</f>
        <v>EQUILIBRIUM</v>
      </c>
    </row>
    <row r="1266">
      <c r="A1266">
        <v>26305</v>
      </c>
      <c r="B1266" t="str">
        <v>2025-11-19</v>
      </c>
      <c r="C1266" t="str">
        <v>Evening</v>
      </c>
      <c r="D1266">
        <v>27</v>
      </c>
      <c r="E1266" t="str">
        <f>IF(MOD(D1266,2)=0,"EVEN","ODD")</f>
        <v>ODD</v>
      </c>
      <c r="F1266" t="str">
        <f>IF(D1266&lt;=18,"LOW (1-18)","HIGH (19-36)")</f>
        <v>HIGH (19-36)</v>
      </c>
      <c r="G1266">
        <f>INT((D1266-1)/6)+1</f>
        <v>5</v>
      </c>
      <c r="H1266">
        <f>MOD(D1266-1,6)+1</f>
        <v>3</v>
      </c>
      <c r="I1266">
        <f>37-D1266</f>
        <v>10</v>
      </c>
      <c r="J1266">
        <f>ABS(D1266-D1267)</f>
        <v>5</v>
      </c>
      <c r="K1266">
        <f>AVERAGE(D1266:D1270)</f>
        <v>27</v>
      </c>
      <c r="L1266">
        <f>AVERAGE(D1266:D1285)</f>
        <v>27</v>
      </c>
      <c r="M1266">
        <f>K1266-L1266</f>
        <v>0</v>
      </c>
      <c r="N1266" t="str">
        <f>IF(K1266&gt;L1266,"HIGH ZONE BIAS",IF(K1266&lt;L1266,"LOW ZONE BIAS","EQUILIBRIUM"))</f>
        <v>EQUILIBRIUM</v>
      </c>
    </row>
    <row r="1267">
      <c r="A1267">
        <v>26304</v>
      </c>
      <c r="B1267" t="str">
        <v>2025-11-19</v>
      </c>
      <c r="C1267" t="str">
        <v>Afternoon</v>
      </c>
      <c r="D1267">
        <v>22</v>
      </c>
      <c r="E1267" t="str">
        <f>IF(MOD(D1267,2)=0,"EVEN","ODD")</f>
        <v>EVEN</v>
      </c>
      <c r="F1267" t="str">
        <f>IF(D1267&lt;=18,"LOW (1-18)","HIGH (19-36)")</f>
        <v>HIGH (19-36)</v>
      </c>
      <c r="G1267">
        <f>INT((D1267-1)/6)+1</f>
        <v>4</v>
      </c>
      <c r="H1267">
        <f>MOD(D1267-1,6)+1</f>
        <v>4</v>
      </c>
      <c r="I1267">
        <f>37-D1267</f>
        <v>15</v>
      </c>
      <c r="J1267">
        <f>ABS(D1267-D1268)</f>
        <v>0</v>
      </c>
      <c r="K1267">
        <f>AVERAGE(D1267:D1271)</f>
        <v>22</v>
      </c>
      <c r="L1267">
        <f>AVERAGE(D1267:D1286)</f>
        <v>22</v>
      </c>
      <c r="M1267">
        <f>K1267-L1267</f>
        <v>0</v>
      </c>
      <c r="N1267" t="str">
        <f>IF(K1267&gt;L1267,"HIGH ZONE BIAS",IF(K1267&lt;L1267,"LOW ZONE BIAS","EQUILIBRIUM"))</f>
        <v>EQUILIBRIUM</v>
      </c>
    </row>
    <row r="1268">
      <c r="A1268">
        <v>26303</v>
      </c>
      <c r="B1268" t="str">
        <v>2025-11-19</v>
      </c>
      <c r="C1268" t="str">
        <v>Midday</v>
      </c>
      <c r="D1268">
        <v>22</v>
      </c>
      <c r="E1268" t="str">
        <f>IF(MOD(D1268,2)=0,"EVEN","ODD")</f>
        <v>EVEN</v>
      </c>
      <c r="F1268" t="str">
        <f>IF(D1268&lt;=18,"LOW (1-18)","HIGH (19-36)")</f>
        <v>HIGH (19-36)</v>
      </c>
      <c r="G1268">
        <f>INT((D1268-1)/6)+1</f>
        <v>4</v>
      </c>
      <c r="H1268">
        <f>MOD(D1268-1,6)+1</f>
        <v>4</v>
      </c>
      <c r="I1268">
        <f>37-D1268</f>
        <v>15</v>
      </c>
      <c r="J1268">
        <f>ABS(D1268-D1269)</f>
        <v>21</v>
      </c>
      <c r="K1268">
        <f>AVERAGE(D1268:D1272)</f>
        <v>22</v>
      </c>
      <c r="L1268">
        <f>AVERAGE(D1268:D1287)</f>
        <v>22</v>
      </c>
      <c r="M1268">
        <f>K1268-L1268</f>
        <v>0</v>
      </c>
      <c r="N1268" t="str">
        <f>IF(K1268&gt;L1268,"HIGH ZONE BIAS",IF(K1268&lt;L1268,"LOW ZONE BIAS","EQUILIBRIUM"))</f>
        <v>EQUILIBRIUM</v>
      </c>
    </row>
    <row r="1269">
      <c r="A1269">
        <v>26302</v>
      </c>
      <c r="B1269" t="str">
        <v>2025-11-19</v>
      </c>
      <c r="C1269" t="str">
        <v>Morning</v>
      </c>
      <c r="D1269">
        <v>1</v>
      </c>
      <c r="E1269" t="str">
        <f>IF(MOD(D1269,2)=0,"EVEN","ODD")</f>
        <v>ODD</v>
      </c>
      <c r="F1269" t="str">
        <f>IF(D1269&lt;=18,"LOW (1-18)","HIGH (19-36)")</f>
        <v>LOW (1-18)</v>
      </c>
      <c r="G1269">
        <f>INT((D1269-1)/6)+1</f>
        <v>1</v>
      </c>
      <c r="H1269">
        <f>MOD(D1269-1,6)+1</f>
        <v>1</v>
      </c>
      <c r="I1269">
        <f>37-D1269</f>
        <v>36</v>
      </c>
      <c r="J1269">
        <f>ABS(D1269-D1270)</f>
        <v>19</v>
      </c>
      <c r="K1269">
        <f>AVERAGE(D1269:D1273)</f>
        <v>1</v>
      </c>
      <c r="L1269">
        <f>AVERAGE(D1269:D1288)</f>
        <v>1</v>
      </c>
      <c r="M1269">
        <f>K1269-L1269</f>
        <v>0</v>
      </c>
      <c r="N1269" t="str">
        <f>IF(K1269&gt;L1269,"HIGH ZONE BIAS",IF(K1269&lt;L1269,"LOW ZONE BIAS","EQUILIBRIUM"))</f>
        <v>EQUILIBRIUM</v>
      </c>
    </row>
    <row r="1270">
      <c r="A1270">
        <v>26301</v>
      </c>
      <c r="B1270" t="str">
        <v>2025-11-18</v>
      </c>
      <c r="C1270" t="str">
        <v>Evening</v>
      </c>
      <c r="D1270">
        <v>20</v>
      </c>
      <c r="E1270" t="str">
        <f>IF(MOD(D1270,2)=0,"EVEN","ODD")</f>
        <v>EVEN</v>
      </c>
      <c r="F1270" t="str">
        <f>IF(D1270&lt;=18,"LOW (1-18)","HIGH (19-36)")</f>
        <v>HIGH (19-36)</v>
      </c>
      <c r="G1270">
        <f>INT((D1270-1)/6)+1</f>
        <v>4</v>
      </c>
      <c r="H1270">
        <f>MOD(D1270-1,6)+1</f>
        <v>2</v>
      </c>
      <c r="I1270">
        <f>37-D1270</f>
        <v>17</v>
      </c>
      <c r="J1270">
        <f>ABS(D1270-D1271)</f>
        <v>17</v>
      </c>
      <c r="K1270">
        <f>AVERAGE(D1270:D1274)</f>
        <v>20</v>
      </c>
      <c r="L1270">
        <f>AVERAGE(D1270:D1289)</f>
        <v>20</v>
      </c>
      <c r="M1270">
        <f>K1270-L1270</f>
        <v>0</v>
      </c>
      <c r="N1270" t="str">
        <f>IF(K1270&gt;L1270,"HIGH ZONE BIAS",IF(K1270&lt;L1270,"LOW ZONE BIAS","EQUILIBRIUM"))</f>
        <v>EQUILIBRIUM</v>
      </c>
    </row>
    <row r="1271">
      <c r="A1271">
        <v>26300</v>
      </c>
      <c r="B1271" t="str">
        <v>2025-11-18</v>
      </c>
      <c r="C1271" t="str">
        <v>Afternoon</v>
      </c>
      <c r="D1271">
        <v>3</v>
      </c>
      <c r="E1271" t="str">
        <f>IF(MOD(D1271,2)=0,"EVEN","ODD")</f>
        <v>ODD</v>
      </c>
      <c r="F1271" t="str">
        <f>IF(D1271&lt;=18,"LOW (1-18)","HIGH (19-36)")</f>
        <v>LOW (1-18)</v>
      </c>
      <c r="G1271">
        <f>INT((D1271-1)/6)+1</f>
        <v>1</v>
      </c>
      <c r="H1271">
        <f>MOD(D1271-1,6)+1</f>
        <v>3</v>
      </c>
      <c r="I1271">
        <f>37-D1271</f>
        <v>34</v>
      </c>
      <c r="J1271">
        <f>ABS(D1271-D1272)</f>
        <v>28</v>
      </c>
      <c r="K1271">
        <f>AVERAGE(D1271:D1275)</f>
        <v>3</v>
      </c>
      <c r="L1271">
        <f>AVERAGE(D1271:D1290)</f>
        <v>3</v>
      </c>
      <c r="M1271">
        <f>K1271-L1271</f>
        <v>0</v>
      </c>
      <c r="N1271" t="str">
        <f>IF(K1271&gt;L1271,"HIGH ZONE BIAS",IF(K1271&lt;L1271,"LOW ZONE BIAS","EQUILIBRIUM"))</f>
        <v>EQUILIBRIUM</v>
      </c>
    </row>
    <row r="1272">
      <c r="A1272">
        <v>26299</v>
      </c>
      <c r="B1272" t="str">
        <v>2025-11-18</v>
      </c>
      <c r="C1272" t="str">
        <v>Midday</v>
      </c>
      <c r="D1272">
        <v>31</v>
      </c>
      <c r="E1272" t="str">
        <f>IF(MOD(D1272,2)=0,"EVEN","ODD")</f>
        <v>ODD</v>
      </c>
      <c r="F1272" t="str">
        <f>IF(D1272&lt;=18,"LOW (1-18)","HIGH (19-36)")</f>
        <v>HIGH (19-36)</v>
      </c>
      <c r="G1272">
        <f>INT((D1272-1)/6)+1</f>
        <v>6</v>
      </c>
      <c r="H1272">
        <f>MOD(D1272-1,6)+1</f>
        <v>1</v>
      </c>
      <c r="I1272">
        <f>37-D1272</f>
        <v>6</v>
      </c>
      <c r="J1272">
        <f>ABS(D1272-D1273)</f>
        <v>20</v>
      </c>
      <c r="K1272">
        <f>AVERAGE(D1272:D1276)</f>
        <v>31</v>
      </c>
      <c r="L1272">
        <f>AVERAGE(D1272:D1291)</f>
        <v>31</v>
      </c>
      <c r="M1272">
        <f>K1272-L1272</f>
        <v>0</v>
      </c>
      <c r="N1272" t="str">
        <f>IF(K1272&gt;L1272,"HIGH ZONE BIAS",IF(K1272&lt;L1272,"LOW ZONE BIAS","EQUILIBRIUM"))</f>
        <v>EQUILIBRIUM</v>
      </c>
    </row>
    <row r="1273">
      <c r="A1273">
        <v>26298</v>
      </c>
      <c r="B1273" t="str">
        <v>2025-11-18</v>
      </c>
      <c r="C1273" t="str">
        <v>Morning</v>
      </c>
      <c r="D1273">
        <v>11</v>
      </c>
      <c r="E1273" t="str">
        <f>IF(MOD(D1273,2)=0,"EVEN","ODD")</f>
        <v>ODD</v>
      </c>
      <c r="F1273" t="str">
        <f>IF(D1273&lt;=18,"LOW (1-18)","HIGH (19-36)")</f>
        <v>LOW (1-18)</v>
      </c>
      <c r="G1273">
        <f>INT((D1273-1)/6)+1</f>
        <v>2</v>
      </c>
      <c r="H1273">
        <f>MOD(D1273-1,6)+1</f>
        <v>5</v>
      </c>
      <c r="I1273">
        <f>37-D1273</f>
        <v>26</v>
      </c>
      <c r="J1273">
        <f>ABS(D1273-D1274)</f>
        <v>9</v>
      </c>
      <c r="K1273">
        <f>AVERAGE(D1273:D1277)</f>
        <v>11</v>
      </c>
      <c r="L1273">
        <f>AVERAGE(D1273:D1292)</f>
        <v>11</v>
      </c>
      <c r="M1273">
        <f>K1273-L1273</f>
        <v>0</v>
      </c>
      <c r="N1273" t="str">
        <f>IF(K1273&gt;L1273,"HIGH ZONE BIAS",IF(K1273&lt;L1273,"LOW ZONE BIAS","EQUILIBRIUM"))</f>
        <v>EQUILIBRIUM</v>
      </c>
    </row>
    <row r="1274">
      <c r="A1274">
        <v>26297</v>
      </c>
      <c r="B1274" t="str">
        <v>2025-11-17</v>
      </c>
      <c r="C1274" t="str">
        <v>Evening</v>
      </c>
      <c r="D1274">
        <v>20</v>
      </c>
      <c r="E1274" t="str">
        <f>IF(MOD(D1274,2)=0,"EVEN","ODD")</f>
        <v>EVEN</v>
      </c>
      <c r="F1274" t="str">
        <f>IF(D1274&lt;=18,"LOW (1-18)","HIGH (19-36)")</f>
        <v>HIGH (19-36)</v>
      </c>
      <c r="G1274">
        <f>INT((D1274-1)/6)+1</f>
        <v>4</v>
      </c>
      <c r="H1274">
        <f>MOD(D1274-1,6)+1</f>
        <v>2</v>
      </c>
      <c r="I1274">
        <f>37-D1274</f>
        <v>17</v>
      </c>
      <c r="J1274">
        <f>ABS(D1274-D1275)</f>
        <v>9</v>
      </c>
      <c r="K1274">
        <f>AVERAGE(D1274:D1278)</f>
        <v>20</v>
      </c>
      <c r="L1274">
        <f>AVERAGE(D1274:D1293)</f>
        <v>20</v>
      </c>
      <c r="M1274">
        <f>K1274-L1274</f>
        <v>0</v>
      </c>
      <c r="N1274" t="str">
        <f>IF(K1274&gt;L1274,"HIGH ZONE BIAS",IF(K1274&lt;L1274,"LOW ZONE BIAS","EQUILIBRIUM"))</f>
        <v>EQUILIBRIUM</v>
      </c>
    </row>
    <row r="1275">
      <c r="A1275">
        <v>26296</v>
      </c>
      <c r="B1275" t="str">
        <v>2025-11-17</v>
      </c>
      <c r="C1275" t="str">
        <v>Afternoon</v>
      </c>
      <c r="D1275">
        <v>29</v>
      </c>
      <c r="E1275" t="str">
        <f>IF(MOD(D1275,2)=0,"EVEN","ODD")</f>
        <v>ODD</v>
      </c>
      <c r="F1275" t="str">
        <f>IF(D1275&lt;=18,"LOW (1-18)","HIGH (19-36)")</f>
        <v>HIGH (19-36)</v>
      </c>
      <c r="G1275">
        <f>INT((D1275-1)/6)+1</f>
        <v>5</v>
      </c>
      <c r="H1275">
        <f>MOD(D1275-1,6)+1</f>
        <v>5</v>
      </c>
      <c r="I1275">
        <f>37-D1275</f>
        <v>8</v>
      </c>
      <c r="J1275">
        <f>ABS(D1275-D1276)</f>
        <v>20</v>
      </c>
      <c r="K1275">
        <f>AVERAGE(D1275:D1279)</f>
        <v>29</v>
      </c>
      <c r="L1275">
        <f>AVERAGE(D1275:D1294)</f>
        <v>29</v>
      </c>
      <c r="M1275">
        <f>K1275-L1275</f>
        <v>0</v>
      </c>
      <c r="N1275" t="str">
        <f>IF(K1275&gt;L1275,"HIGH ZONE BIAS",IF(K1275&lt;L1275,"LOW ZONE BIAS","EQUILIBRIUM"))</f>
        <v>EQUILIBRIUM</v>
      </c>
    </row>
    <row r="1276">
      <c r="A1276">
        <v>26295</v>
      </c>
      <c r="B1276" t="str">
        <v>2025-11-17</v>
      </c>
      <c r="C1276" t="str">
        <v>Midday</v>
      </c>
      <c r="D1276">
        <v>9</v>
      </c>
      <c r="E1276" t="str">
        <f>IF(MOD(D1276,2)=0,"EVEN","ODD")</f>
        <v>ODD</v>
      </c>
      <c r="F1276" t="str">
        <f>IF(D1276&lt;=18,"LOW (1-18)","HIGH (19-36)")</f>
        <v>LOW (1-18)</v>
      </c>
      <c r="G1276">
        <f>INT((D1276-1)/6)+1</f>
        <v>2</v>
      </c>
      <c r="H1276">
        <f>MOD(D1276-1,6)+1</f>
        <v>3</v>
      </c>
      <c r="I1276">
        <f>37-D1276</f>
        <v>28</v>
      </c>
      <c r="J1276">
        <f>ABS(D1276-D1277)</f>
        <v>2</v>
      </c>
      <c r="K1276">
        <f>AVERAGE(D1276:D1280)</f>
        <v>9</v>
      </c>
      <c r="L1276">
        <f>AVERAGE(D1276:D1295)</f>
        <v>9</v>
      </c>
      <c r="M1276">
        <f>K1276-L1276</f>
        <v>0</v>
      </c>
      <c r="N1276" t="str">
        <f>IF(K1276&gt;L1276,"HIGH ZONE BIAS",IF(K1276&lt;L1276,"LOW ZONE BIAS","EQUILIBRIUM"))</f>
        <v>EQUILIBRIUM</v>
      </c>
    </row>
    <row r="1277">
      <c r="A1277">
        <v>26294</v>
      </c>
      <c r="B1277" t="str">
        <v>2025-11-17</v>
      </c>
      <c r="C1277" t="str">
        <v>Morning</v>
      </c>
      <c r="D1277">
        <v>7</v>
      </c>
      <c r="E1277" t="str">
        <f>IF(MOD(D1277,2)=0,"EVEN","ODD")</f>
        <v>ODD</v>
      </c>
      <c r="F1277" t="str">
        <f>IF(D1277&lt;=18,"LOW (1-18)","HIGH (19-36)")</f>
        <v>LOW (1-18)</v>
      </c>
      <c r="G1277">
        <f>INT((D1277-1)/6)+1</f>
        <v>2</v>
      </c>
      <c r="H1277">
        <f>MOD(D1277-1,6)+1</f>
        <v>1</v>
      </c>
      <c r="I1277">
        <f>37-D1277</f>
        <v>30</v>
      </c>
      <c r="J1277">
        <f>ABS(D1277-D1278)</f>
        <v>24</v>
      </c>
      <c r="K1277">
        <f>AVERAGE(D1277:D1281)</f>
        <v>7</v>
      </c>
      <c r="L1277">
        <f>AVERAGE(D1277:D1296)</f>
        <v>7</v>
      </c>
      <c r="M1277">
        <f>K1277-L1277</f>
        <v>0</v>
      </c>
      <c r="N1277" t="str">
        <f>IF(K1277&gt;L1277,"HIGH ZONE BIAS",IF(K1277&lt;L1277,"LOW ZONE BIAS","EQUILIBRIUM"))</f>
        <v>EQUILIBRIUM</v>
      </c>
    </row>
    <row r="1278">
      <c r="A1278">
        <v>26293</v>
      </c>
      <c r="B1278" t="str">
        <v>2025-11-15</v>
      </c>
      <c r="C1278" t="str">
        <v>Evening</v>
      </c>
      <c r="D1278">
        <v>31</v>
      </c>
      <c r="E1278" t="str">
        <f>IF(MOD(D1278,2)=0,"EVEN","ODD")</f>
        <v>ODD</v>
      </c>
      <c r="F1278" t="str">
        <f>IF(D1278&lt;=18,"LOW (1-18)","HIGH (19-36)")</f>
        <v>HIGH (19-36)</v>
      </c>
      <c r="G1278">
        <f>INT((D1278-1)/6)+1</f>
        <v>6</v>
      </c>
      <c r="H1278">
        <f>MOD(D1278-1,6)+1</f>
        <v>1</v>
      </c>
      <c r="I1278">
        <f>37-D1278</f>
        <v>6</v>
      </c>
      <c r="J1278">
        <f>ABS(D1278-D1279)</f>
        <v>26</v>
      </c>
      <c r="K1278">
        <f>AVERAGE(D1278:D1282)</f>
        <v>31</v>
      </c>
      <c r="L1278">
        <f>AVERAGE(D1278:D1297)</f>
        <v>31</v>
      </c>
      <c r="M1278">
        <f>K1278-L1278</f>
        <v>0</v>
      </c>
      <c r="N1278" t="str">
        <f>IF(K1278&gt;L1278,"HIGH ZONE BIAS",IF(K1278&lt;L1278,"LOW ZONE BIAS","EQUILIBRIUM"))</f>
        <v>EQUILIBRIUM</v>
      </c>
    </row>
    <row r="1279">
      <c r="A1279">
        <v>26292</v>
      </c>
      <c r="B1279" t="str">
        <v>2025-11-15</v>
      </c>
      <c r="C1279" t="str">
        <v>Afternoon</v>
      </c>
      <c r="D1279">
        <v>5</v>
      </c>
      <c r="E1279" t="str">
        <f>IF(MOD(D1279,2)=0,"EVEN","ODD")</f>
        <v>ODD</v>
      </c>
      <c r="F1279" t="str">
        <f>IF(D1279&lt;=18,"LOW (1-18)","HIGH (19-36)")</f>
        <v>LOW (1-18)</v>
      </c>
      <c r="G1279">
        <f>INT((D1279-1)/6)+1</f>
        <v>1</v>
      </c>
      <c r="H1279">
        <f>MOD(D1279-1,6)+1</f>
        <v>5</v>
      </c>
      <c r="I1279">
        <f>37-D1279</f>
        <v>32</v>
      </c>
      <c r="J1279">
        <f>ABS(D1279-D1280)</f>
        <v>25</v>
      </c>
      <c r="K1279">
        <f>AVERAGE(D1279:D1283)</f>
        <v>5</v>
      </c>
      <c r="L1279">
        <f>AVERAGE(D1279:D1298)</f>
        <v>5</v>
      </c>
      <c r="M1279">
        <f>K1279-L1279</f>
        <v>0</v>
      </c>
      <c r="N1279" t="str">
        <f>IF(K1279&gt;L1279,"HIGH ZONE BIAS",IF(K1279&lt;L1279,"LOW ZONE BIAS","EQUILIBRIUM"))</f>
        <v>EQUILIBRIUM</v>
      </c>
    </row>
    <row r="1280">
      <c r="A1280">
        <v>26291</v>
      </c>
      <c r="B1280" t="str">
        <v>2025-11-15</v>
      </c>
      <c r="C1280" t="str">
        <v>Midday</v>
      </c>
      <c r="D1280">
        <v>30</v>
      </c>
      <c r="E1280" t="str">
        <f>IF(MOD(D1280,2)=0,"EVEN","ODD")</f>
        <v>EVEN</v>
      </c>
      <c r="F1280" t="str">
        <f>IF(D1280&lt;=18,"LOW (1-18)","HIGH (19-36)")</f>
        <v>HIGH (19-36)</v>
      </c>
      <c r="G1280">
        <f>INT((D1280-1)/6)+1</f>
        <v>5</v>
      </c>
      <c r="H1280">
        <f>MOD(D1280-1,6)+1</f>
        <v>6</v>
      </c>
      <c r="I1280">
        <f>37-D1280</f>
        <v>7</v>
      </c>
      <c r="J1280">
        <f>ABS(D1280-D1281)</f>
        <v>12</v>
      </c>
      <c r="K1280">
        <f>AVERAGE(D1280:D1284)</f>
        <v>30</v>
      </c>
      <c r="L1280">
        <f>AVERAGE(D1280:D1299)</f>
        <v>30</v>
      </c>
      <c r="M1280">
        <f>K1280-L1280</f>
        <v>0</v>
      </c>
      <c r="N1280" t="str">
        <f>IF(K1280&gt;L1280,"HIGH ZONE BIAS",IF(K1280&lt;L1280,"LOW ZONE BIAS","EQUILIBRIUM"))</f>
        <v>EQUILIBRIUM</v>
      </c>
    </row>
    <row r="1281">
      <c r="A1281">
        <v>26290</v>
      </c>
      <c r="B1281" t="str">
        <v>2025-11-15</v>
      </c>
      <c r="C1281" t="str">
        <v>Morning</v>
      </c>
      <c r="D1281">
        <v>18</v>
      </c>
      <c r="E1281" t="str">
        <f>IF(MOD(D1281,2)=0,"EVEN","ODD")</f>
        <v>EVEN</v>
      </c>
      <c r="F1281" t="str">
        <f>IF(D1281&lt;=18,"LOW (1-18)","HIGH (19-36)")</f>
        <v>LOW (1-18)</v>
      </c>
      <c r="G1281">
        <f>INT((D1281-1)/6)+1</f>
        <v>3</v>
      </c>
      <c r="H1281">
        <f>MOD(D1281-1,6)+1</f>
        <v>6</v>
      </c>
      <c r="I1281">
        <f>37-D1281</f>
        <v>19</v>
      </c>
      <c r="J1281">
        <f>ABS(D1281-D1282)</f>
        <v>18</v>
      </c>
      <c r="K1281">
        <f>AVERAGE(D1281:D1285)</f>
        <v>18</v>
      </c>
      <c r="L1281">
        <f>AVERAGE(D1281:D1300)</f>
        <v>18</v>
      </c>
      <c r="M1281">
        <f>K1281-L1281</f>
        <v>0</v>
      </c>
      <c r="N1281" t="str">
        <f>IF(K1281&gt;L1281,"HIGH ZONE BIAS",IF(K1281&lt;L1281,"LOW ZONE BIAS","EQUILIBRIUM"))</f>
        <v>EQUILIBRIUM</v>
      </c>
    </row>
    <row r="1282">
      <c r="A1282">
        <v>26289</v>
      </c>
      <c r="B1282" t="str">
        <v>2025-11-14</v>
      </c>
      <c r="C1282" t="str">
        <v>Evening</v>
      </c>
      <c r="D1282">
        <v>36</v>
      </c>
      <c r="E1282" t="str">
        <f>IF(MOD(D1282,2)=0,"EVEN","ODD")</f>
        <v>EVEN</v>
      </c>
      <c r="F1282" t="str">
        <f>IF(D1282&lt;=18,"LOW (1-18)","HIGH (19-36)")</f>
        <v>HIGH (19-36)</v>
      </c>
      <c r="G1282">
        <f>INT((D1282-1)/6)+1</f>
        <v>6</v>
      </c>
      <c r="H1282">
        <f>MOD(D1282-1,6)+1</f>
        <v>6</v>
      </c>
      <c r="I1282">
        <f>37-D1282</f>
        <v>1</v>
      </c>
      <c r="J1282">
        <f>ABS(D1282-D1283)</f>
        <v>10</v>
      </c>
      <c r="K1282">
        <f>AVERAGE(D1282:D1286)</f>
        <v>36</v>
      </c>
      <c r="L1282">
        <f>AVERAGE(D1282:D1301)</f>
        <v>36</v>
      </c>
      <c r="M1282">
        <f>K1282-L1282</f>
        <v>0</v>
      </c>
      <c r="N1282" t="str">
        <f>IF(K1282&gt;L1282,"HIGH ZONE BIAS",IF(K1282&lt;L1282,"LOW ZONE BIAS","EQUILIBRIUM"))</f>
        <v>EQUILIBRIUM</v>
      </c>
    </row>
    <row r="1283">
      <c r="A1283">
        <v>26288</v>
      </c>
      <c r="B1283" t="str">
        <v>2025-11-14</v>
      </c>
      <c r="C1283" t="str">
        <v>Afternoon</v>
      </c>
      <c r="D1283">
        <v>26</v>
      </c>
      <c r="E1283" t="str">
        <f>IF(MOD(D1283,2)=0,"EVEN","ODD")</f>
        <v>EVEN</v>
      </c>
      <c r="F1283" t="str">
        <f>IF(D1283&lt;=18,"LOW (1-18)","HIGH (19-36)")</f>
        <v>HIGH (19-36)</v>
      </c>
      <c r="G1283">
        <f>INT((D1283-1)/6)+1</f>
        <v>5</v>
      </c>
      <c r="H1283">
        <f>MOD(D1283-1,6)+1</f>
        <v>2</v>
      </c>
      <c r="I1283">
        <f>37-D1283</f>
        <v>11</v>
      </c>
      <c r="J1283">
        <f>ABS(D1283-D1284)</f>
        <v>6</v>
      </c>
      <c r="K1283">
        <f>AVERAGE(D1283:D1287)</f>
        <v>26</v>
      </c>
      <c r="L1283">
        <f>AVERAGE(D1283:D1302)</f>
        <v>26</v>
      </c>
      <c r="M1283">
        <f>K1283-L1283</f>
        <v>0</v>
      </c>
      <c r="N1283" t="str">
        <f>IF(K1283&gt;L1283,"HIGH ZONE BIAS",IF(K1283&lt;L1283,"LOW ZONE BIAS","EQUILIBRIUM"))</f>
        <v>EQUILIBRIUM</v>
      </c>
    </row>
    <row r="1284">
      <c r="A1284">
        <v>26287</v>
      </c>
      <c r="B1284" t="str">
        <v>2025-11-14</v>
      </c>
      <c r="C1284" t="str">
        <v>Midday</v>
      </c>
      <c r="D1284">
        <v>20</v>
      </c>
      <c r="E1284" t="str">
        <f>IF(MOD(D1284,2)=0,"EVEN","ODD")</f>
        <v>EVEN</v>
      </c>
      <c r="F1284" t="str">
        <f>IF(D1284&lt;=18,"LOW (1-18)","HIGH (19-36)")</f>
        <v>HIGH (19-36)</v>
      </c>
      <c r="G1284">
        <f>INT((D1284-1)/6)+1</f>
        <v>4</v>
      </c>
      <c r="H1284">
        <f>MOD(D1284-1,6)+1</f>
        <v>2</v>
      </c>
      <c r="I1284">
        <f>37-D1284</f>
        <v>17</v>
      </c>
      <c r="J1284">
        <f>ABS(D1284-D1285)</f>
        <v>8</v>
      </c>
      <c r="K1284">
        <f>AVERAGE(D1284:D1288)</f>
        <v>20</v>
      </c>
      <c r="L1284">
        <f>AVERAGE(D1284:D1303)</f>
        <v>20</v>
      </c>
      <c r="M1284">
        <f>K1284-L1284</f>
        <v>0</v>
      </c>
      <c r="N1284" t="str">
        <f>IF(K1284&gt;L1284,"HIGH ZONE BIAS",IF(K1284&lt;L1284,"LOW ZONE BIAS","EQUILIBRIUM"))</f>
        <v>EQUILIBRIUM</v>
      </c>
    </row>
    <row r="1285">
      <c r="A1285">
        <v>26286</v>
      </c>
      <c r="B1285" t="str">
        <v>2025-11-14</v>
      </c>
      <c r="C1285" t="str">
        <v>Morning</v>
      </c>
      <c r="D1285">
        <v>12</v>
      </c>
      <c r="E1285" t="str">
        <f>IF(MOD(D1285,2)=0,"EVEN","ODD")</f>
        <v>EVEN</v>
      </c>
      <c r="F1285" t="str">
        <f>IF(D1285&lt;=18,"LOW (1-18)","HIGH (19-36)")</f>
        <v>LOW (1-18)</v>
      </c>
      <c r="G1285">
        <f>INT((D1285-1)/6)+1</f>
        <v>2</v>
      </c>
      <c r="H1285">
        <f>MOD(D1285-1,6)+1</f>
        <v>6</v>
      </c>
      <c r="I1285">
        <f>37-D1285</f>
        <v>25</v>
      </c>
      <c r="J1285">
        <f>ABS(D1285-D1286)</f>
        <v>11</v>
      </c>
      <c r="K1285">
        <f>AVERAGE(D1285:D1289)</f>
        <v>12</v>
      </c>
      <c r="L1285">
        <f>AVERAGE(D1285:D1304)</f>
        <v>12</v>
      </c>
      <c r="M1285">
        <f>K1285-L1285</f>
        <v>0</v>
      </c>
      <c r="N1285" t="str">
        <f>IF(K1285&gt;L1285,"HIGH ZONE BIAS",IF(K1285&lt;L1285,"LOW ZONE BIAS","EQUILIBRIUM"))</f>
        <v>EQUILIBRIUM</v>
      </c>
    </row>
    <row r="1286">
      <c r="A1286">
        <v>26285</v>
      </c>
      <c r="B1286" t="str">
        <v>2025-11-13</v>
      </c>
      <c r="C1286" t="str">
        <v>Evening</v>
      </c>
      <c r="D1286">
        <v>1</v>
      </c>
      <c r="E1286" t="str">
        <f>IF(MOD(D1286,2)=0,"EVEN","ODD")</f>
        <v>ODD</v>
      </c>
      <c r="F1286" t="str">
        <f>IF(D1286&lt;=18,"LOW (1-18)","HIGH (19-36)")</f>
        <v>LOW (1-18)</v>
      </c>
      <c r="G1286">
        <f>INT((D1286-1)/6)+1</f>
        <v>1</v>
      </c>
      <c r="H1286">
        <f>MOD(D1286-1,6)+1</f>
        <v>1</v>
      </c>
      <c r="I1286">
        <f>37-D1286</f>
        <v>36</v>
      </c>
      <c r="J1286">
        <f>ABS(D1286-D1287)</f>
        <v>23</v>
      </c>
      <c r="K1286">
        <f>AVERAGE(D1286:D1290)</f>
        <v>1</v>
      </c>
      <c r="L1286">
        <f>AVERAGE(D1286:D1305)</f>
        <v>1</v>
      </c>
      <c r="M1286">
        <f>K1286-L1286</f>
        <v>0</v>
      </c>
      <c r="N1286" t="str">
        <f>IF(K1286&gt;L1286,"HIGH ZONE BIAS",IF(K1286&lt;L1286,"LOW ZONE BIAS","EQUILIBRIUM"))</f>
        <v>EQUILIBRIUM</v>
      </c>
    </row>
    <row r="1287">
      <c r="A1287">
        <v>26284</v>
      </c>
      <c r="B1287" t="str">
        <v>2025-11-13</v>
      </c>
      <c r="C1287" t="str">
        <v>Afternoon</v>
      </c>
      <c r="D1287">
        <v>24</v>
      </c>
      <c r="E1287" t="str">
        <f>IF(MOD(D1287,2)=0,"EVEN","ODD")</f>
        <v>EVEN</v>
      </c>
      <c r="F1287" t="str">
        <f>IF(D1287&lt;=18,"LOW (1-18)","HIGH (19-36)")</f>
        <v>HIGH (19-36)</v>
      </c>
      <c r="G1287">
        <f>INT((D1287-1)/6)+1</f>
        <v>4</v>
      </c>
      <c r="H1287">
        <f>MOD(D1287-1,6)+1</f>
        <v>6</v>
      </c>
      <c r="I1287">
        <f>37-D1287</f>
        <v>13</v>
      </c>
      <c r="J1287">
        <f>ABS(D1287-D1288)</f>
        <v>3</v>
      </c>
      <c r="K1287">
        <f>AVERAGE(D1287:D1291)</f>
        <v>24</v>
      </c>
      <c r="L1287">
        <f>AVERAGE(D1287:D1306)</f>
        <v>24</v>
      </c>
      <c r="M1287">
        <f>K1287-L1287</f>
        <v>0</v>
      </c>
      <c r="N1287" t="str">
        <f>IF(K1287&gt;L1287,"HIGH ZONE BIAS",IF(K1287&lt;L1287,"LOW ZONE BIAS","EQUILIBRIUM"))</f>
        <v>EQUILIBRIUM</v>
      </c>
    </row>
    <row r="1288">
      <c r="A1288">
        <v>26283</v>
      </c>
      <c r="B1288" t="str">
        <v>2025-11-13</v>
      </c>
      <c r="C1288" t="str">
        <v>Midday</v>
      </c>
      <c r="D1288">
        <v>21</v>
      </c>
      <c r="E1288" t="str">
        <f>IF(MOD(D1288,2)=0,"EVEN","ODD")</f>
        <v>ODD</v>
      </c>
      <c r="F1288" t="str">
        <f>IF(D1288&lt;=18,"LOW (1-18)","HIGH (19-36)")</f>
        <v>HIGH (19-36)</v>
      </c>
      <c r="G1288">
        <f>INT((D1288-1)/6)+1</f>
        <v>4</v>
      </c>
      <c r="H1288">
        <f>MOD(D1288-1,6)+1</f>
        <v>3</v>
      </c>
      <c r="I1288">
        <f>37-D1288</f>
        <v>16</v>
      </c>
      <c r="J1288">
        <f>ABS(D1288-D1289)</f>
        <v>0</v>
      </c>
      <c r="K1288">
        <f>AVERAGE(D1288:D1292)</f>
        <v>21</v>
      </c>
      <c r="L1288">
        <f>AVERAGE(D1288:D1307)</f>
        <v>21</v>
      </c>
      <c r="M1288">
        <f>K1288-L1288</f>
        <v>0</v>
      </c>
      <c r="N1288" t="str">
        <f>IF(K1288&gt;L1288,"HIGH ZONE BIAS",IF(K1288&lt;L1288,"LOW ZONE BIAS","EQUILIBRIUM"))</f>
        <v>EQUILIBRIUM</v>
      </c>
    </row>
    <row r="1289">
      <c r="A1289">
        <v>26282</v>
      </c>
      <c r="B1289" t="str">
        <v>2025-11-13</v>
      </c>
      <c r="C1289" t="str">
        <v>Morning</v>
      </c>
      <c r="D1289">
        <v>21</v>
      </c>
      <c r="E1289" t="str">
        <f>IF(MOD(D1289,2)=0,"EVEN","ODD")</f>
        <v>ODD</v>
      </c>
      <c r="F1289" t="str">
        <f>IF(D1289&lt;=18,"LOW (1-18)","HIGH (19-36)")</f>
        <v>HIGH (19-36)</v>
      </c>
      <c r="G1289">
        <f>INT((D1289-1)/6)+1</f>
        <v>4</v>
      </c>
      <c r="H1289">
        <f>MOD(D1289-1,6)+1</f>
        <v>3</v>
      </c>
      <c r="I1289">
        <f>37-D1289</f>
        <v>16</v>
      </c>
      <c r="J1289">
        <f>ABS(D1289-D1290)</f>
        <v>6</v>
      </c>
      <c r="K1289">
        <f>AVERAGE(D1289:D1293)</f>
        <v>21</v>
      </c>
      <c r="L1289">
        <f>AVERAGE(D1289:D1308)</f>
        <v>21</v>
      </c>
      <c r="M1289">
        <f>K1289-L1289</f>
        <v>0</v>
      </c>
      <c r="N1289" t="str">
        <f>IF(K1289&gt;L1289,"HIGH ZONE BIAS",IF(K1289&lt;L1289,"LOW ZONE BIAS","EQUILIBRIUM"))</f>
        <v>EQUILIBRIUM</v>
      </c>
    </row>
    <row r="1290">
      <c r="A1290">
        <v>26281</v>
      </c>
      <c r="B1290" t="str">
        <v>2025-11-12</v>
      </c>
      <c r="C1290" t="str">
        <v>Evening</v>
      </c>
      <c r="D1290">
        <v>27</v>
      </c>
      <c r="E1290" t="str">
        <f>IF(MOD(D1290,2)=0,"EVEN","ODD")</f>
        <v>ODD</v>
      </c>
      <c r="F1290" t="str">
        <f>IF(D1290&lt;=18,"LOW (1-18)","HIGH (19-36)")</f>
        <v>HIGH (19-36)</v>
      </c>
      <c r="G1290">
        <f>INT((D1290-1)/6)+1</f>
        <v>5</v>
      </c>
      <c r="H1290">
        <f>MOD(D1290-1,6)+1</f>
        <v>3</v>
      </c>
      <c r="I1290">
        <f>37-D1290</f>
        <v>10</v>
      </c>
      <c r="J1290">
        <f>ABS(D1290-D1291)</f>
        <v>0</v>
      </c>
      <c r="K1290">
        <f>AVERAGE(D1290:D1294)</f>
        <v>27</v>
      </c>
      <c r="L1290">
        <f>AVERAGE(D1290:D1309)</f>
        <v>27</v>
      </c>
      <c r="M1290">
        <f>K1290-L1290</f>
        <v>0</v>
      </c>
      <c r="N1290" t="str">
        <f>IF(K1290&gt;L1290,"HIGH ZONE BIAS",IF(K1290&lt;L1290,"LOW ZONE BIAS","EQUILIBRIUM"))</f>
        <v>EQUILIBRIUM</v>
      </c>
    </row>
    <row r="1291">
      <c r="A1291">
        <v>26280</v>
      </c>
      <c r="B1291" t="str">
        <v>2025-11-12</v>
      </c>
      <c r="C1291" t="str">
        <v>Afternoon</v>
      </c>
      <c r="D1291">
        <v>27</v>
      </c>
      <c r="E1291" t="str">
        <f>IF(MOD(D1291,2)=0,"EVEN","ODD")</f>
        <v>ODD</v>
      </c>
      <c r="F1291" t="str">
        <f>IF(D1291&lt;=18,"LOW (1-18)","HIGH (19-36)")</f>
        <v>HIGH (19-36)</v>
      </c>
      <c r="G1291">
        <f>INT((D1291-1)/6)+1</f>
        <v>5</v>
      </c>
      <c r="H1291">
        <f>MOD(D1291-1,6)+1</f>
        <v>3</v>
      </c>
      <c r="I1291">
        <f>37-D1291</f>
        <v>10</v>
      </c>
      <c r="J1291">
        <f>ABS(D1291-D1292)</f>
        <v>10</v>
      </c>
      <c r="K1291">
        <f>AVERAGE(D1291:D1295)</f>
        <v>27</v>
      </c>
      <c r="L1291">
        <f>AVERAGE(D1291:D1310)</f>
        <v>27</v>
      </c>
      <c r="M1291">
        <f>K1291-L1291</f>
        <v>0</v>
      </c>
      <c r="N1291" t="str">
        <f>IF(K1291&gt;L1291,"HIGH ZONE BIAS",IF(K1291&lt;L1291,"LOW ZONE BIAS","EQUILIBRIUM"))</f>
        <v>EQUILIBRIUM</v>
      </c>
    </row>
    <row r="1292">
      <c r="A1292">
        <v>26279</v>
      </c>
      <c r="B1292" t="str">
        <v>2025-11-12</v>
      </c>
      <c r="C1292" t="str">
        <v>Midday</v>
      </c>
      <c r="D1292">
        <v>17</v>
      </c>
      <c r="E1292" t="str">
        <f>IF(MOD(D1292,2)=0,"EVEN","ODD")</f>
        <v>ODD</v>
      </c>
      <c r="F1292" t="str">
        <f>IF(D1292&lt;=18,"LOW (1-18)","HIGH (19-36)")</f>
        <v>LOW (1-18)</v>
      </c>
      <c r="G1292">
        <f>INT((D1292-1)/6)+1</f>
        <v>3</v>
      </c>
      <c r="H1292">
        <f>MOD(D1292-1,6)+1</f>
        <v>5</v>
      </c>
      <c r="I1292">
        <f>37-D1292</f>
        <v>20</v>
      </c>
      <c r="J1292">
        <f>ABS(D1292-D1293)</f>
        <v>9</v>
      </c>
      <c r="K1292">
        <f>AVERAGE(D1292:D1296)</f>
        <v>17</v>
      </c>
      <c r="L1292">
        <f>AVERAGE(D1292:D1311)</f>
        <v>17</v>
      </c>
      <c r="M1292">
        <f>K1292-L1292</f>
        <v>0</v>
      </c>
      <c r="N1292" t="str">
        <f>IF(K1292&gt;L1292,"HIGH ZONE BIAS",IF(K1292&lt;L1292,"LOW ZONE BIAS","EQUILIBRIUM"))</f>
        <v>EQUILIBRIUM</v>
      </c>
    </row>
    <row r="1293">
      <c r="A1293">
        <v>26278</v>
      </c>
      <c r="B1293" t="str">
        <v>2025-11-12</v>
      </c>
      <c r="C1293" t="str">
        <v>Morning</v>
      </c>
      <c r="D1293">
        <v>8</v>
      </c>
      <c r="E1293" t="str">
        <f>IF(MOD(D1293,2)=0,"EVEN","ODD")</f>
        <v>EVEN</v>
      </c>
      <c r="F1293" t="str">
        <f>IF(D1293&lt;=18,"LOW (1-18)","HIGH (19-36)")</f>
        <v>LOW (1-18)</v>
      </c>
      <c r="G1293">
        <f>INT((D1293-1)/6)+1</f>
        <v>2</v>
      </c>
      <c r="H1293">
        <f>MOD(D1293-1,6)+1</f>
        <v>2</v>
      </c>
      <c r="I1293">
        <f>37-D1293</f>
        <v>29</v>
      </c>
      <c r="J1293">
        <f>ABS(D1293-D1294)</f>
        <v>4</v>
      </c>
      <c r="K1293">
        <f>AVERAGE(D1293:D1297)</f>
        <v>8</v>
      </c>
      <c r="L1293">
        <f>AVERAGE(D1293:D1312)</f>
        <v>8</v>
      </c>
      <c r="M1293">
        <f>K1293-L1293</f>
        <v>0</v>
      </c>
      <c r="N1293" t="str">
        <f>IF(K1293&gt;L1293,"HIGH ZONE BIAS",IF(K1293&lt;L1293,"LOW ZONE BIAS","EQUILIBRIUM"))</f>
        <v>EQUILIBRIUM</v>
      </c>
    </row>
    <row r="1294">
      <c r="A1294">
        <v>26277</v>
      </c>
      <c r="B1294" t="str">
        <v>2025-11-11</v>
      </c>
      <c r="C1294" t="str">
        <v>Evening</v>
      </c>
      <c r="D1294">
        <v>12</v>
      </c>
      <c r="E1294" t="str">
        <f>IF(MOD(D1294,2)=0,"EVEN","ODD")</f>
        <v>EVEN</v>
      </c>
      <c r="F1294" t="str">
        <f>IF(D1294&lt;=18,"LOW (1-18)","HIGH (19-36)")</f>
        <v>LOW (1-18)</v>
      </c>
      <c r="G1294">
        <f>INT((D1294-1)/6)+1</f>
        <v>2</v>
      </c>
      <c r="H1294">
        <f>MOD(D1294-1,6)+1</f>
        <v>6</v>
      </c>
      <c r="I1294">
        <f>37-D1294</f>
        <v>25</v>
      </c>
      <c r="J1294">
        <f>ABS(D1294-D1295)</f>
        <v>6</v>
      </c>
      <c r="K1294">
        <f>AVERAGE(D1294:D1298)</f>
        <v>12</v>
      </c>
      <c r="L1294">
        <f>AVERAGE(D1294:D1313)</f>
        <v>12</v>
      </c>
      <c r="M1294">
        <f>K1294-L1294</f>
        <v>0</v>
      </c>
      <c r="N1294" t="str">
        <f>IF(K1294&gt;L1294,"HIGH ZONE BIAS",IF(K1294&lt;L1294,"LOW ZONE BIAS","EQUILIBRIUM"))</f>
        <v>EQUILIBRIUM</v>
      </c>
    </row>
    <row r="1295">
      <c r="A1295">
        <v>26276</v>
      </c>
      <c r="B1295" t="str">
        <v>2025-11-11</v>
      </c>
      <c r="C1295" t="str">
        <v>Afternoon</v>
      </c>
      <c r="D1295">
        <v>6</v>
      </c>
      <c r="E1295" t="str">
        <f>IF(MOD(D1295,2)=0,"EVEN","ODD")</f>
        <v>EVEN</v>
      </c>
      <c r="F1295" t="str">
        <f>IF(D1295&lt;=18,"LOW (1-18)","HIGH (19-36)")</f>
        <v>LOW (1-18)</v>
      </c>
      <c r="G1295">
        <f>INT((D1295-1)/6)+1</f>
        <v>1</v>
      </c>
      <c r="H1295">
        <f>MOD(D1295-1,6)+1</f>
        <v>6</v>
      </c>
      <c r="I1295">
        <f>37-D1295</f>
        <v>31</v>
      </c>
      <c r="J1295">
        <f>ABS(D1295-D1296)</f>
        <v>22</v>
      </c>
      <c r="K1295">
        <f>AVERAGE(D1295:D1299)</f>
        <v>6</v>
      </c>
      <c r="L1295">
        <f>AVERAGE(D1295:D1314)</f>
        <v>6</v>
      </c>
      <c r="M1295">
        <f>K1295-L1295</f>
        <v>0</v>
      </c>
      <c r="N1295" t="str">
        <f>IF(K1295&gt;L1295,"HIGH ZONE BIAS",IF(K1295&lt;L1295,"LOW ZONE BIAS","EQUILIBRIUM"))</f>
        <v>EQUILIBRIUM</v>
      </c>
    </row>
    <row r="1296">
      <c r="A1296">
        <v>26275</v>
      </c>
      <c r="B1296" t="str">
        <v>2025-11-11</v>
      </c>
      <c r="C1296" t="str">
        <v>Midday</v>
      </c>
      <c r="D1296">
        <v>28</v>
      </c>
      <c r="E1296" t="str">
        <f>IF(MOD(D1296,2)=0,"EVEN","ODD")</f>
        <v>EVEN</v>
      </c>
      <c r="F1296" t="str">
        <f>IF(D1296&lt;=18,"LOW (1-18)","HIGH (19-36)")</f>
        <v>HIGH (19-36)</v>
      </c>
      <c r="G1296">
        <f>INT((D1296-1)/6)+1</f>
        <v>5</v>
      </c>
      <c r="H1296">
        <f>MOD(D1296-1,6)+1</f>
        <v>4</v>
      </c>
      <c r="I1296">
        <f>37-D1296</f>
        <v>9</v>
      </c>
      <c r="J1296">
        <f>ABS(D1296-D1297)</f>
        <v>19</v>
      </c>
      <c r="K1296">
        <f>AVERAGE(D1296:D1300)</f>
        <v>28</v>
      </c>
      <c r="L1296">
        <f>AVERAGE(D1296:D1315)</f>
        <v>28</v>
      </c>
      <c r="M1296">
        <f>K1296-L1296</f>
        <v>0</v>
      </c>
      <c r="N1296" t="str">
        <f>IF(K1296&gt;L1296,"HIGH ZONE BIAS",IF(K1296&lt;L1296,"LOW ZONE BIAS","EQUILIBRIUM"))</f>
        <v>EQUILIBRIUM</v>
      </c>
    </row>
    <row r="1297">
      <c r="A1297">
        <v>26274</v>
      </c>
      <c r="B1297" t="str">
        <v>2025-11-11</v>
      </c>
      <c r="C1297" t="str">
        <v>Morning</v>
      </c>
      <c r="D1297">
        <v>9</v>
      </c>
      <c r="E1297" t="str">
        <f>IF(MOD(D1297,2)=0,"EVEN","ODD")</f>
        <v>ODD</v>
      </c>
      <c r="F1297" t="str">
        <f>IF(D1297&lt;=18,"LOW (1-18)","HIGH (19-36)")</f>
        <v>LOW (1-18)</v>
      </c>
      <c r="G1297">
        <f>INT((D1297-1)/6)+1</f>
        <v>2</v>
      </c>
      <c r="H1297">
        <f>MOD(D1297-1,6)+1</f>
        <v>3</v>
      </c>
      <c r="I1297">
        <f>37-D1297</f>
        <v>28</v>
      </c>
      <c r="J1297">
        <f>ABS(D1297-D1298)</f>
        <v>9</v>
      </c>
      <c r="K1297">
        <f>AVERAGE(D1297:D1301)</f>
        <v>9</v>
      </c>
      <c r="L1297">
        <f>AVERAGE(D1297:D1316)</f>
        <v>9</v>
      </c>
      <c r="M1297">
        <f>K1297-L1297</f>
        <v>0</v>
      </c>
      <c r="N1297" t="str">
        <f>IF(K1297&gt;L1297,"HIGH ZONE BIAS",IF(K1297&lt;L1297,"LOW ZONE BIAS","EQUILIBRIUM"))</f>
        <v>EQUILIBRIUM</v>
      </c>
    </row>
    <row r="1298">
      <c r="A1298">
        <v>26273</v>
      </c>
      <c r="B1298" t="str">
        <v>2025-11-10</v>
      </c>
      <c r="C1298" t="str">
        <v>Evening</v>
      </c>
      <c r="D1298">
        <v>18</v>
      </c>
      <c r="E1298" t="str">
        <f>IF(MOD(D1298,2)=0,"EVEN","ODD")</f>
        <v>EVEN</v>
      </c>
      <c r="F1298" t="str">
        <f>IF(D1298&lt;=18,"LOW (1-18)","HIGH (19-36)")</f>
        <v>LOW (1-18)</v>
      </c>
      <c r="G1298">
        <f>INT((D1298-1)/6)+1</f>
        <v>3</v>
      </c>
      <c r="H1298">
        <f>MOD(D1298-1,6)+1</f>
        <v>6</v>
      </c>
      <c r="I1298">
        <f>37-D1298</f>
        <v>19</v>
      </c>
      <c r="J1298">
        <f>ABS(D1298-D1299)</f>
        <v>11</v>
      </c>
      <c r="K1298">
        <f>AVERAGE(D1298:D1302)</f>
        <v>18</v>
      </c>
      <c r="L1298">
        <f>AVERAGE(D1298:D1317)</f>
        <v>18</v>
      </c>
      <c r="M1298">
        <f>K1298-L1298</f>
        <v>0</v>
      </c>
      <c r="N1298" t="str">
        <f>IF(K1298&gt;L1298,"HIGH ZONE BIAS",IF(K1298&lt;L1298,"LOW ZONE BIAS","EQUILIBRIUM"))</f>
        <v>EQUILIBRIUM</v>
      </c>
    </row>
    <row r="1299">
      <c r="A1299">
        <v>26272</v>
      </c>
      <c r="B1299" t="str">
        <v>2025-11-10</v>
      </c>
      <c r="C1299" t="str">
        <v>Afternoon</v>
      </c>
      <c r="D1299">
        <v>29</v>
      </c>
      <c r="E1299" t="str">
        <f>IF(MOD(D1299,2)=0,"EVEN","ODD")</f>
        <v>ODD</v>
      </c>
      <c r="F1299" t="str">
        <f>IF(D1299&lt;=18,"LOW (1-18)","HIGH (19-36)")</f>
        <v>HIGH (19-36)</v>
      </c>
      <c r="G1299">
        <f>INT((D1299-1)/6)+1</f>
        <v>5</v>
      </c>
      <c r="H1299">
        <f>MOD(D1299-1,6)+1</f>
        <v>5</v>
      </c>
      <c r="I1299">
        <f>37-D1299</f>
        <v>8</v>
      </c>
      <c r="J1299">
        <f>ABS(D1299-D1300)</f>
        <v>15</v>
      </c>
      <c r="K1299">
        <f>AVERAGE(D1299:D1303)</f>
        <v>29</v>
      </c>
      <c r="L1299">
        <f>AVERAGE(D1299:D1318)</f>
        <v>29</v>
      </c>
      <c r="M1299">
        <f>K1299-L1299</f>
        <v>0</v>
      </c>
      <c r="N1299" t="str">
        <f>IF(K1299&gt;L1299,"HIGH ZONE BIAS",IF(K1299&lt;L1299,"LOW ZONE BIAS","EQUILIBRIUM"))</f>
        <v>EQUILIBRIUM</v>
      </c>
    </row>
    <row r="1300">
      <c r="A1300">
        <v>26271</v>
      </c>
      <c r="B1300" t="str">
        <v>2025-11-10</v>
      </c>
      <c r="C1300" t="str">
        <v>Midday</v>
      </c>
      <c r="D1300">
        <v>14</v>
      </c>
      <c r="E1300" t="str">
        <f>IF(MOD(D1300,2)=0,"EVEN","ODD")</f>
        <v>EVEN</v>
      </c>
      <c r="F1300" t="str">
        <f>IF(D1300&lt;=18,"LOW (1-18)","HIGH (19-36)")</f>
        <v>LOW (1-18)</v>
      </c>
      <c r="G1300">
        <f>INT((D1300-1)/6)+1</f>
        <v>3</v>
      </c>
      <c r="H1300">
        <f>MOD(D1300-1,6)+1</f>
        <v>2</v>
      </c>
      <c r="I1300">
        <f>37-D1300</f>
        <v>23</v>
      </c>
      <c r="J1300">
        <f>ABS(D1300-D1301)</f>
        <v>0</v>
      </c>
      <c r="K1300">
        <f>AVERAGE(D1300:D1304)</f>
        <v>14</v>
      </c>
      <c r="L1300">
        <f>AVERAGE(D1300:D1319)</f>
        <v>14</v>
      </c>
      <c r="M1300">
        <f>K1300-L1300</f>
        <v>0</v>
      </c>
      <c r="N1300" t="str">
        <f>IF(K1300&gt;L1300,"HIGH ZONE BIAS",IF(K1300&lt;L1300,"LOW ZONE BIAS","EQUILIBRIUM"))</f>
        <v>EQUILIBRIUM</v>
      </c>
    </row>
    <row r="1301">
      <c r="A1301">
        <v>26270</v>
      </c>
      <c r="B1301" t="str">
        <v>2025-11-10</v>
      </c>
      <c r="C1301" t="str">
        <v>Morning</v>
      </c>
      <c r="D1301">
        <v>14</v>
      </c>
      <c r="E1301" t="str">
        <f>IF(MOD(D1301,2)=0,"EVEN","ODD")</f>
        <v>EVEN</v>
      </c>
      <c r="F1301" t="str">
        <f>IF(D1301&lt;=18,"LOW (1-18)","HIGH (19-36)")</f>
        <v>LOW (1-18)</v>
      </c>
      <c r="G1301">
        <f>INT((D1301-1)/6)+1</f>
        <v>3</v>
      </c>
      <c r="H1301">
        <f>MOD(D1301-1,6)+1</f>
        <v>2</v>
      </c>
      <c r="I1301">
        <f>37-D1301</f>
        <v>23</v>
      </c>
      <c r="J1301">
        <f>ABS(D1301-D1302)</f>
        <v>17</v>
      </c>
      <c r="K1301">
        <f>AVERAGE(D1301:D1305)</f>
        <v>14</v>
      </c>
      <c r="L1301">
        <f>AVERAGE(D1301:D1320)</f>
        <v>14</v>
      </c>
      <c r="M1301">
        <f>K1301-L1301</f>
        <v>0</v>
      </c>
      <c r="N1301" t="str">
        <f>IF(K1301&gt;L1301,"HIGH ZONE BIAS",IF(K1301&lt;L1301,"LOW ZONE BIAS","EQUILIBRIUM"))</f>
        <v>EQUILIBRIUM</v>
      </c>
    </row>
    <row r="1302">
      <c r="A1302">
        <v>26269</v>
      </c>
      <c r="B1302" t="str">
        <v>2025-11-08</v>
      </c>
      <c r="C1302" t="str">
        <v>Evening</v>
      </c>
      <c r="D1302">
        <v>31</v>
      </c>
      <c r="E1302" t="str">
        <f>IF(MOD(D1302,2)=0,"EVEN","ODD")</f>
        <v>ODD</v>
      </c>
      <c r="F1302" t="str">
        <f>IF(D1302&lt;=18,"LOW (1-18)","HIGH (19-36)")</f>
        <v>HIGH (19-36)</v>
      </c>
      <c r="G1302">
        <f>INT((D1302-1)/6)+1</f>
        <v>6</v>
      </c>
      <c r="H1302">
        <f>MOD(D1302-1,6)+1</f>
        <v>1</v>
      </c>
      <c r="I1302">
        <f>37-D1302</f>
        <v>6</v>
      </c>
      <c r="J1302">
        <f>ABS(D1302-D1303)</f>
        <v>25</v>
      </c>
      <c r="K1302">
        <f>AVERAGE(D1302:D1306)</f>
        <v>31</v>
      </c>
      <c r="L1302">
        <f>AVERAGE(D1302:D1321)</f>
        <v>31</v>
      </c>
      <c r="M1302">
        <f>K1302-L1302</f>
        <v>0</v>
      </c>
      <c r="N1302" t="str">
        <f>IF(K1302&gt;L1302,"HIGH ZONE BIAS",IF(K1302&lt;L1302,"LOW ZONE BIAS","EQUILIBRIUM"))</f>
        <v>EQUILIBRIUM</v>
      </c>
    </row>
    <row r="1303">
      <c r="A1303">
        <v>26268</v>
      </c>
      <c r="B1303" t="str">
        <v>2025-11-08</v>
      </c>
      <c r="C1303" t="str">
        <v>Afternoon</v>
      </c>
      <c r="D1303">
        <v>6</v>
      </c>
      <c r="E1303" t="str">
        <f>IF(MOD(D1303,2)=0,"EVEN","ODD")</f>
        <v>EVEN</v>
      </c>
      <c r="F1303" t="str">
        <f>IF(D1303&lt;=18,"LOW (1-18)","HIGH (19-36)")</f>
        <v>LOW (1-18)</v>
      </c>
      <c r="G1303">
        <f>INT((D1303-1)/6)+1</f>
        <v>1</v>
      </c>
      <c r="H1303">
        <f>MOD(D1303-1,6)+1</f>
        <v>6</v>
      </c>
      <c r="I1303">
        <f>37-D1303</f>
        <v>31</v>
      </c>
      <c r="J1303">
        <f>ABS(D1303-D1304)</f>
        <v>23</v>
      </c>
      <c r="K1303">
        <f>AVERAGE(D1303:D1307)</f>
        <v>6</v>
      </c>
      <c r="L1303">
        <f>AVERAGE(D1303:D1322)</f>
        <v>6</v>
      </c>
      <c r="M1303">
        <f>K1303-L1303</f>
        <v>0</v>
      </c>
      <c r="N1303" t="str">
        <f>IF(K1303&gt;L1303,"HIGH ZONE BIAS",IF(K1303&lt;L1303,"LOW ZONE BIAS","EQUILIBRIUM"))</f>
        <v>EQUILIBRIUM</v>
      </c>
    </row>
    <row r="1304">
      <c r="A1304">
        <v>26267</v>
      </c>
      <c r="B1304" t="str">
        <v>2025-11-08</v>
      </c>
      <c r="C1304" t="str">
        <v>Midday</v>
      </c>
      <c r="D1304">
        <v>29</v>
      </c>
      <c r="E1304" t="str">
        <f>IF(MOD(D1304,2)=0,"EVEN","ODD")</f>
        <v>ODD</v>
      </c>
      <c r="F1304" t="str">
        <f>IF(D1304&lt;=18,"LOW (1-18)","HIGH (19-36)")</f>
        <v>HIGH (19-36)</v>
      </c>
      <c r="G1304">
        <f>INT((D1304-1)/6)+1</f>
        <v>5</v>
      </c>
      <c r="H1304">
        <f>MOD(D1304-1,6)+1</f>
        <v>5</v>
      </c>
      <c r="I1304">
        <f>37-D1304</f>
        <v>8</v>
      </c>
      <c r="J1304">
        <f>ABS(D1304-D1305)</f>
        <v>3</v>
      </c>
      <c r="K1304">
        <f>AVERAGE(D1304:D1308)</f>
        <v>29</v>
      </c>
      <c r="L1304">
        <f>AVERAGE(D1304:D1323)</f>
        <v>29</v>
      </c>
      <c r="M1304">
        <f>K1304-L1304</f>
        <v>0</v>
      </c>
      <c r="N1304" t="str">
        <f>IF(K1304&gt;L1304,"HIGH ZONE BIAS",IF(K1304&lt;L1304,"LOW ZONE BIAS","EQUILIBRIUM"))</f>
        <v>EQUILIBRIUM</v>
      </c>
    </row>
    <row r="1305">
      <c r="A1305">
        <v>26266</v>
      </c>
      <c r="B1305" t="str">
        <v>2025-11-08</v>
      </c>
      <c r="C1305" t="str">
        <v>Morning</v>
      </c>
      <c r="D1305">
        <v>32</v>
      </c>
      <c r="E1305" t="str">
        <f>IF(MOD(D1305,2)=0,"EVEN","ODD")</f>
        <v>EVEN</v>
      </c>
      <c r="F1305" t="str">
        <f>IF(D1305&lt;=18,"LOW (1-18)","HIGH (19-36)")</f>
        <v>HIGH (19-36)</v>
      </c>
      <c r="G1305">
        <f>INT((D1305-1)/6)+1</f>
        <v>6</v>
      </c>
      <c r="H1305">
        <f>MOD(D1305-1,6)+1</f>
        <v>2</v>
      </c>
      <c r="I1305">
        <f>37-D1305</f>
        <v>5</v>
      </c>
      <c r="J1305">
        <f>ABS(D1305-D1306)</f>
        <v>6</v>
      </c>
      <c r="K1305">
        <f>AVERAGE(D1305:D1309)</f>
        <v>32</v>
      </c>
      <c r="L1305">
        <f>AVERAGE(D1305:D1324)</f>
        <v>32</v>
      </c>
      <c r="M1305">
        <f>K1305-L1305</f>
        <v>0</v>
      </c>
      <c r="N1305" t="str">
        <f>IF(K1305&gt;L1305,"HIGH ZONE BIAS",IF(K1305&lt;L1305,"LOW ZONE BIAS","EQUILIBRIUM"))</f>
        <v>EQUILIBRIUM</v>
      </c>
    </row>
    <row r="1306">
      <c r="A1306">
        <v>26265</v>
      </c>
      <c r="B1306" t="str">
        <v>2025-11-07</v>
      </c>
      <c r="C1306" t="str">
        <v>Evening</v>
      </c>
      <c r="D1306">
        <v>26</v>
      </c>
      <c r="E1306" t="str">
        <f>IF(MOD(D1306,2)=0,"EVEN","ODD")</f>
        <v>EVEN</v>
      </c>
      <c r="F1306" t="str">
        <f>IF(D1306&lt;=18,"LOW (1-18)","HIGH (19-36)")</f>
        <v>HIGH (19-36)</v>
      </c>
      <c r="G1306">
        <f>INT((D1306-1)/6)+1</f>
        <v>5</v>
      </c>
      <c r="H1306">
        <f>MOD(D1306-1,6)+1</f>
        <v>2</v>
      </c>
      <c r="I1306">
        <f>37-D1306</f>
        <v>11</v>
      </c>
      <c r="J1306">
        <f>ABS(D1306-D1307)</f>
        <v>3</v>
      </c>
      <c r="K1306">
        <f>AVERAGE(D1306:D1310)</f>
        <v>26</v>
      </c>
      <c r="L1306">
        <f>AVERAGE(D1306:D1325)</f>
        <v>26</v>
      </c>
      <c r="M1306">
        <f>K1306-L1306</f>
        <v>0</v>
      </c>
      <c r="N1306" t="str">
        <f>IF(K1306&gt;L1306,"HIGH ZONE BIAS",IF(K1306&lt;L1306,"LOW ZONE BIAS","EQUILIBRIUM"))</f>
        <v>EQUILIBRIUM</v>
      </c>
    </row>
    <row r="1307">
      <c r="A1307">
        <v>26264</v>
      </c>
      <c r="B1307" t="str">
        <v>2025-11-07</v>
      </c>
      <c r="C1307" t="str">
        <v>Afternoon</v>
      </c>
      <c r="D1307">
        <v>23</v>
      </c>
      <c r="E1307" t="str">
        <f>IF(MOD(D1307,2)=0,"EVEN","ODD")</f>
        <v>ODD</v>
      </c>
      <c r="F1307" t="str">
        <f>IF(D1307&lt;=18,"LOW (1-18)","HIGH (19-36)")</f>
        <v>HIGH (19-36)</v>
      </c>
      <c r="G1307">
        <f>INT((D1307-1)/6)+1</f>
        <v>4</v>
      </c>
      <c r="H1307">
        <f>MOD(D1307-1,6)+1</f>
        <v>5</v>
      </c>
      <c r="I1307">
        <f>37-D1307</f>
        <v>14</v>
      </c>
      <c r="J1307">
        <f>ABS(D1307-D1308)</f>
        <v>4</v>
      </c>
      <c r="K1307">
        <f>AVERAGE(D1307:D1311)</f>
        <v>23</v>
      </c>
      <c r="L1307">
        <f>AVERAGE(D1307:D1326)</f>
        <v>23</v>
      </c>
      <c r="M1307">
        <f>K1307-L1307</f>
        <v>0</v>
      </c>
      <c r="N1307" t="str">
        <f>IF(K1307&gt;L1307,"HIGH ZONE BIAS",IF(K1307&lt;L1307,"LOW ZONE BIAS","EQUILIBRIUM"))</f>
        <v>EQUILIBRIUM</v>
      </c>
    </row>
    <row r="1308">
      <c r="A1308">
        <v>26263</v>
      </c>
      <c r="B1308" t="str">
        <v>2025-11-07</v>
      </c>
      <c r="C1308" t="str">
        <v>Midday</v>
      </c>
      <c r="D1308">
        <v>27</v>
      </c>
      <c r="E1308" t="str">
        <f>IF(MOD(D1308,2)=0,"EVEN","ODD")</f>
        <v>ODD</v>
      </c>
      <c r="F1308" t="str">
        <f>IF(D1308&lt;=18,"LOW (1-18)","HIGH (19-36)")</f>
        <v>HIGH (19-36)</v>
      </c>
      <c r="G1308">
        <f>INT((D1308-1)/6)+1</f>
        <v>5</v>
      </c>
      <c r="H1308">
        <f>MOD(D1308-1,6)+1</f>
        <v>3</v>
      </c>
      <c r="I1308">
        <f>37-D1308</f>
        <v>10</v>
      </c>
      <c r="J1308">
        <f>ABS(D1308-D1309)</f>
        <v>5</v>
      </c>
      <c r="K1308">
        <f>AVERAGE(D1308:D1312)</f>
        <v>27</v>
      </c>
      <c r="L1308">
        <f>AVERAGE(D1308:D1327)</f>
        <v>27</v>
      </c>
      <c r="M1308">
        <f>K1308-L1308</f>
        <v>0</v>
      </c>
      <c r="N1308" t="str">
        <f>IF(K1308&gt;L1308,"HIGH ZONE BIAS",IF(K1308&lt;L1308,"LOW ZONE BIAS","EQUILIBRIUM"))</f>
        <v>EQUILIBRIUM</v>
      </c>
    </row>
    <row r="1309">
      <c r="A1309">
        <v>26262</v>
      </c>
      <c r="B1309" t="str">
        <v>2025-11-07</v>
      </c>
      <c r="C1309" t="str">
        <v>Morning</v>
      </c>
      <c r="D1309">
        <v>32</v>
      </c>
      <c r="E1309" t="str">
        <f>IF(MOD(D1309,2)=0,"EVEN","ODD")</f>
        <v>EVEN</v>
      </c>
      <c r="F1309" t="str">
        <f>IF(D1309&lt;=18,"LOW (1-18)","HIGH (19-36)")</f>
        <v>HIGH (19-36)</v>
      </c>
      <c r="G1309">
        <f>INT((D1309-1)/6)+1</f>
        <v>6</v>
      </c>
      <c r="H1309">
        <f>MOD(D1309-1,6)+1</f>
        <v>2</v>
      </c>
      <c r="I1309">
        <f>37-D1309</f>
        <v>5</v>
      </c>
      <c r="J1309">
        <f>ABS(D1309-D1310)</f>
        <v>26</v>
      </c>
      <c r="K1309">
        <f>AVERAGE(D1309:D1313)</f>
        <v>32</v>
      </c>
      <c r="L1309">
        <f>AVERAGE(D1309:D1328)</f>
        <v>32</v>
      </c>
      <c r="M1309">
        <f>K1309-L1309</f>
        <v>0</v>
      </c>
      <c r="N1309" t="str">
        <f>IF(K1309&gt;L1309,"HIGH ZONE BIAS",IF(K1309&lt;L1309,"LOW ZONE BIAS","EQUILIBRIUM"))</f>
        <v>EQUILIBRIUM</v>
      </c>
    </row>
    <row r="1310">
      <c r="A1310">
        <v>26261</v>
      </c>
      <c r="B1310" t="str">
        <v>2025-11-06</v>
      </c>
      <c r="C1310" t="str">
        <v>Evening</v>
      </c>
      <c r="D1310">
        <v>6</v>
      </c>
      <c r="E1310" t="str">
        <f>IF(MOD(D1310,2)=0,"EVEN","ODD")</f>
        <v>EVEN</v>
      </c>
      <c r="F1310" t="str">
        <f>IF(D1310&lt;=18,"LOW (1-18)","HIGH (19-36)")</f>
        <v>LOW (1-18)</v>
      </c>
      <c r="G1310">
        <f>INT((D1310-1)/6)+1</f>
        <v>1</v>
      </c>
      <c r="H1310">
        <f>MOD(D1310-1,6)+1</f>
        <v>6</v>
      </c>
      <c r="I1310">
        <f>37-D1310</f>
        <v>31</v>
      </c>
      <c r="J1310">
        <f>ABS(D1310-D1311)</f>
        <v>1</v>
      </c>
      <c r="K1310">
        <f>AVERAGE(D1310:D1314)</f>
        <v>6</v>
      </c>
      <c r="L1310">
        <f>AVERAGE(D1310:D1329)</f>
        <v>6</v>
      </c>
      <c r="M1310">
        <f>K1310-L1310</f>
        <v>0</v>
      </c>
      <c r="N1310" t="str">
        <f>IF(K1310&gt;L1310,"HIGH ZONE BIAS",IF(K1310&lt;L1310,"LOW ZONE BIAS","EQUILIBRIUM"))</f>
        <v>EQUILIBRIUM</v>
      </c>
    </row>
    <row r="1311">
      <c r="A1311">
        <v>26260</v>
      </c>
      <c r="B1311" t="str">
        <v>2025-11-06</v>
      </c>
      <c r="C1311" t="str">
        <v>Afternoon</v>
      </c>
      <c r="D1311">
        <v>7</v>
      </c>
      <c r="E1311" t="str">
        <f>IF(MOD(D1311,2)=0,"EVEN","ODD")</f>
        <v>ODD</v>
      </c>
      <c r="F1311" t="str">
        <f>IF(D1311&lt;=18,"LOW (1-18)","HIGH (19-36)")</f>
        <v>LOW (1-18)</v>
      </c>
      <c r="G1311">
        <f>INT((D1311-1)/6)+1</f>
        <v>2</v>
      </c>
      <c r="H1311">
        <f>MOD(D1311-1,6)+1</f>
        <v>1</v>
      </c>
      <c r="I1311">
        <f>37-D1311</f>
        <v>30</v>
      </c>
      <c r="J1311">
        <f>ABS(D1311-D1312)</f>
        <v>5</v>
      </c>
      <c r="K1311">
        <f>AVERAGE(D1311:D1315)</f>
        <v>7</v>
      </c>
      <c r="L1311">
        <f>AVERAGE(D1311:D1330)</f>
        <v>7</v>
      </c>
      <c r="M1311">
        <f>K1311-L1311</f>
        <v>0</v>
      </c>
      <c r="N1311" t="str">
        <f>IF(K1311&gt;L1311,"HIGH ZONE BIAS",IF(K1311&lt;L1311,"LOW ZONE BIAS","EQUILIBRIUM"))</f>
        <v>EQUILIBRIUM</v>
      </c>
    </row>
    <row r="1312">
      <c r="A1312">
        <v>26259</v>
      </c>
      <c r="B1312" t="str">
        <v>2025-11-06</v>
      </c>
      <c r="C1312" t="str">
        <v>Midday</v>
      </c>
      <c r="D1312">
        <v>2</v>
      </c>
      <c r="E1312" t="str">
        <f>IF(MOD(D1312,2)=0,"EVEN","ODD")</f>
        <v>EVEN</v>
      </c>
      <c r="F1312" t="str">
        <f>IF(D1312&lt;=18,"LOW (1-18)","HIGH (19-36)")</f>
        <v>LOW (1-18)</v>
      </c>
      <c r="G1312">
        <f>INT((D1312-1)/6)+1</f>
        <v>1</v>
      </c>
      <c r="H1312">
        <f>MOD(D1312-1,6)+1</f>
        <v>2</v>
      </c>
      <c r="I1312">
        <f>37-D1312</f>
        <v>35</v>
      </c>
      <c r="J1312">
        <f>ABS(D1312-D1313)</f>
        <v>22</v>
      </c>
      <c r="K1312">
        <f>AVERAGE(D1312:D1316)</f>
        <v>2</v>
      </c>
      <c r="L1312">
        <f>AVERAGE(D1312:D1331)</f>
        <v>2</v>
      </c>
      <c r="M1312">
        <f>K1312-L1312</f>
        <v>0</v>
      </c>
      <c r="N1312" t="str">
        <f>IF(K1312&gt;L1312,"HIGH ZONE BIAS",IF(K1312&lt;L1312,"LOW ZONE BIAS","EQUILIBRIUM"))</f>
        <v>EQUILIBRIUM</v>
      </c>
    </row>
    <row r="1313">
      <c r="A1313">
        <v>26258</v>
      </c>
      <c r="B1313" t="str">
        <v>2025-11-06</v>
      </c>
      <c r="C1313" t="str">
        <v>Morning</v>
      </c>
      <c r="D1313">
        <v>24</v>
      </c>
      <c r="E1313" t="str">
        <f>IF(MOD(D1313,2)=0,"EVEN","ODD")</f>
        <v>EVEN</v>
      </c>
      <c r="F1313" t="str">
        <f>IF(D1313&lt;=18,"LOW (1-18)","HIGH (19-36)")</f>
        <v>HIGH (19-36)</v>
      </c>
      <c r="G1313">
        <f>INT((D1313-1)/6)+1</f>
        <v>4</v>
      </c>
      <c r="H1313">
        <f>MOD(D1313-1,6)+1</f>
        <v>6</v>
      </c>
      <c r="I1313">
        <f>37-D1313</f>
        <v>13</v>
      </c>
      <c r="J1313">
        <f>ABS(D1313-D1314)</f>
        <v>18</v>
      </c>
      <c r="K1313">
        <f>AVERAGE(D1313:D1317)</f>
        <v>24</v>
      </c>
      <c r="L1313">
        <f>AVERAGE(D1313:D1332)</f>
        <v>24</v>
      </c>
      <c r="M1313">
        <f>K1313-L1313</f>
        <v>0</v>
      </c>
      <c r="N1313" t="str">
        <f>IF(K1313&gt;L1313,"HIGH ZONE BIAS",IF(K1313&lt;L1313,"LOW ZONE BIAS","EQUILIBRIUM"))</f>
        <v>EQUILIBRIUM</v>
      </c>
    </row>
    <row r="1314">
      <c r="A1314">
        <v>26257</v>
      </c>
      <c r="B1314" t="str">
        <v>2025-11-05</v>
      </c>
      <c r="C1314" t="str">
        <v>Evening</v>
      </c>
      <c r="D1314">
        <v>6</v>
      </c>
      <c r="E1314" t="str">
        <f>IF(MOD(D1314,2)=0,"EVEN","ODD")</f>
        <v>EVEN</v>
      </c>
      <c r="F1314" t="str">
        <f>IF(D1314&lt;=18,"LOW (1-18)","HIGH (19-36)")</f>
        <v>LOW (1-18)</v>
      </c>
      <c r="G1314">
        <f>INT((D1314-1)/6)+1</f>
        <v>1</v>
      </c>
      <c r="H1314">
        <f>MOD(D1314-1,6)+1</f>
        <v>6</v>
      </c>
      <c r="I1314">
        <f>37-D1314</f>
        <v>31</v>
      </c>
      <c r="J1314">
        <f>ABS(D1314-D1315)</f>
        <v>17</v>
      </c>
      <c r="K1314">
        <f>AVERAGE(D1314:D1318)</f>
        <v>6</v>
      </c>
      <c r="L1314">
        <f>AVERAGE(D1314:D1333)</f>
        <v>6</v>
      </c>
      <c r="M1314">
        <f>K1314-L1314</f>
        <v>0</v>
      </c>
      <c r="N1314" t="str">
        <f>IF(K1314&gt;L1314,"HIGH ZONE BIAS",IF(K1314&lt;L1314,"LOW ZONE BIAS","EQUILIBRIUM"))</f>
        <v>EQUILIBRIUM</v>
      </c>
    </row>
    <row r="1315">
      <c r="A1315">
        <v>26256</v>
      </c>
      <c r="B1315" t="str">
        <v>2025-11-05</v>
      </c>
      <c r="C1315" t="str">
        <v>Afternoon</v>
      </c>
      <c r="D1315">
        <v>23</v>
      </c>
      <c r="E1315" t="str">
        <f>IF(MOD(D1315,2)=0,"EVEN","ODD")</f>
        <v>ODD</v>
      </c>
      <c r="F1315" t="str">
        <f>IF(D1315&lt;=18,"LOW (1-18)","HIGH (19-36)")</f>
        <v>HIGH (19-36)</v>
      </c>
      <c r="G1315">
        <f>INT((D1315-1)/6)+1</f>
        <v>4</v>
      </c>
      <c r="H1315">
        <f>MOD(D1315-1,6)+1</f>
        <v>5</v>
      </c>
      <c r="I1315">
        <f>37-D1315</f>
        <v>14</v>
      </c>
      <c r="J1315">
        <f>ABS(D1315-D1316)</f>
        <v>21</v>
      </c>
      <c r="K1315">
        <f>AVERAGE(D1315:D1319)</f>
        <v>23</v>
      </c>
      <c r="L1315">
        <f>AVERAGE(D1315:D1334)</f>
        <v>23</v>
      </c>
      <c r="M1315">
        <f>K1315-L1315</f>
        <v>0</v>
      </c>
      <c r="N1315" t="str">
        <f>IF(K1315&gt;L1315,"HIGH ZONE BIAS",IF(K1315&lt;L1315,"LOW ZONE BIAS","EQUILIBRIUM"))</f>
        <v>EQUILIBRIUM</v>
      </c>
    </row>
    <row r="1316">
      <c r="A1316">
        <v>26255</v>
      </c>
      <c r="B1316" t="str">
        <v>2025-11-05</v>
      </c>
      <c r="C1316" t="str">
        <v>Midday</v>
      </c>
      <c r="D1316">
        <v>2</v>
      </c>
      <c r="E1316" t="str">
        <f>IF(MOD(D1316,2)=0,"EVEN","ODD")</f>
        <v>EVEN</v>
      </c>
      <c r="F1316" t="str">
        <f>IF(D1316&lt;=18,"LOW (1-18)","HIGH (19-36)")</f>
        <v>LOW (1-18)</v>
      </c>
      <c r="G1316">
        <f>INT((D1316-1)/6)+1</f>
        <v>1</v>
      </c>
      <c r="H1316">
        <f>MOD(D1316-1,6)+1</f>
        <v>2</v>
      </c>
      <c r="I1316">
        <f>37-D1316</f>
        <v>35</v>
      </c>
      <c r="J1316">
        <f>ABS(D1316-D1317)</f>
        <v>13</v>
      </c>
      <c r="K1316">
        <f>AVERAGE(D1316:D1320)</f>
        <v>2</v>
      </c>
      <c r="L1316">
        <f>AVERAGE(D1316:D1335)</f>
        <v>2</v>
      </c>
      <c r="M1316">
        <f>K1316-L1316</f>
        <v>0</v>
      </c>
      <c r="N1316" t="str">
        <f>IF(K1316&gt;L1316,"HIGH ZONE BIAS",IF(K1316&lt;L1316,"LOW ZONE BIAS","EQUILIBRIUM"))</f>
        <v>EQUILIBRIUM</v>
      </c>
    </row>
    <row r="1317">
      <c r="A1317">
        <v>26254</v>
      </c>
      <c r="B1317" t="str">
        <v>2025-11-05</v>
      </c>
      <c r="C1317" t="str">
        <v>Morning</v>
      </c>
      <c r="D1317">
        <v>15</v>
      </c>
      <c r="E1317" t="str">
        <f>IF(MOD(D1317,2)=0,"EVEN","ODD")</f>
        <v>ODD</v>
      </c>
      <c r="F1317" t="str">
        <f>IF(D1317&lt;=18,"LOW (1-18)","HIGH (19-36)")</f>
        <v>LOW (1-18)</v>
      </c>
      <c r="G1317">
        <f>INT((D1317-1)/6)+1</f>
        <v>3</v>
      </c>
      <c r="H1317">
        <f>MOD(D1317-1,6)+1</f>
        <v>3</v>
      </c>
      <c r="I1317">
        <f>37-D1317</f>
        <v>22</v>
      </c>
      <c r="J1317">
        <f>ABS(D1317-D1318)</f>
        <v>19</v>
      </c>
      <c r="K1317">
        <f>AVERAGE(D1317:D1321)</f>
        <v>15</v>
      </c>
      <c r="L1317">
        <f>AVERAGE(D1317:D1336)</f>
        <v>15</v>
      </c>
      <c r="M1317">
        <f>K1317-L1317</f>
        <v>0</v>
      </c>
      <c r="N1317" t="str">
        <f>IF(K1317&gt;L1317,"HIGH ZONE BIAS",IF(K1317&lt;L1317,"LOW ZONE BIAS","EQUILIBRIUM"))</f>
        <v>EQUILIBRIUM</v>
      </c>
    </row>
    <row r="1318">
      <c r="A1318">
        <v>26253</v>
      </c>
      <c r="B1318" t="str">
        <v>2025-11-04</v>
      </c>
      <c r="C1318" t="str">
        <v>Evening</v>
      </c>
      <c r="D1318">
        <v>34</v>
      </c>
      <c r="E1318" t="str">
        <f>IF(MOD(D1318,2)=0,"EVEN","ODD")</f>
        <v>EVEN</v>
      </c>
      <c r="F1318" t="str">
        <f>IF(D1318&lt;=18,"LOW (1-18)","HIGH (19-36)")</f>
        <v>HIGH (19-36)</v>
      </c>
      <c r="G1318">
        <f>INT((D1318-1)/6)+1</f>
        <v>6</v>
      </c>
      <c r="H1318">
        <f>MOD(D1318-1,6)+1</f>
        <v>4</v>
      </c>
      <c r="I1318">
        <f>37-D1318</f>
        <v>3</v>
      </c>
      <c r="J1318">
        <f>ABS(D1318-D1319)</f>
        <v>12</v>
      </c>
      <c r="K1318">
        <f>AVERAGE(D1318:D1322)</f>
        <v>34</v>
      </c>
      <c r="L1318">
        <f>AVERAGE(D1318:D1337)</f>
        <v>34</v>
      </c>
      <c r="M1318">
        <f>K1318-L1318</f>
        <v>0</v>
      </c>
      <c r="N1318" t="str">
        <f>IF(K1318&gt;L1318,"HIGH ZONE BIAS",IF(K1318&lt;L1318,"LOW ZONE BIAS","EQUILIBRIUM"))</f>
        <v>EQUILIBRIUM</v>
      </c>
    </row>
    <row r="1319">
      <c r="A1319">
        <v>26252</v>
      </c>
      <c r="B1319" t="str">
        <v>2025-11-04</v>
      </c>
      <c r="C1319" t="str">
        <v>Afternoon</v>
      </c>
      <c r="D1319">
        <v>22</v>
      </c>
      <c r="E1319" t="str">
        <f>IF(MOD(D1319,2)=0,"EVEN","ODD")</f>
        <v>EVEN</v>
      </c>
      <c r="F1319" t="str">
        <f>IF(D1319&lt;=18,"LOW (1-18)","HIGH (19-36)")</f>
        <v>HIGH (19-36)</v>
      </c>
      <c r="G1319">
        <f>INT((D1319-1)/6)+1</f>
        <v>4</v>
      </c>
      <c r="H1319">
        <f>MOD(D1319-1,6)+1</f>
        <v>4</v>
      </c>
      <c r="I1319">
        <f>37-D1319</f>
        <v>15</v>
      </c>
      <c r="J1319">
        <f>ABS(D1319-D1320)</f>
        <v>8</v>
      </c>
      <c r="K1319">
        <f>AVERAGE(D1319:D1323)</f>
        <v>22</v>
      </c>
      <c r="L1319">
        <f>AVERAGE(D1319:D1338)</f>
        <v>22</v>
      </c>
      <c r="M1319">
        <f>K1319-L1319</f>
        <v>0</v>
      </c>
      <c r="N1319" t="str">
        <f>IF(K1319&gt;L1319,"HIGH ZONE BIAS",IF(K1319&lt;L1319,"LOW ZONE BIAS","EQUILIBRIUM"))</f>
        <v>EQUILIBRIUM</v>
      </c>
    </row>
    <row r="1320">
      <c r="A1320">
        <v>26251</v>
      </c>
      <c r="B1320" t="str">
        <v>2025-11-04</v>
      </c>
      <c r="C1320" t="str">
        <v>Midday</v>
      </c>
      <c r="D1320">
        <v>30</v>
      </c>
      <c r="E1320" t="str">
        <f>IF(MOD(D1320,2)=0,"EVEN","ODD")</f>
        <v>EVEN</v>
      </c>
      <c r="F1320" t="str">
        <f>IF(D1320&lt;=18,"LOW (1-18)","HIGH (19-36)")</f>
        <v>HIGH (19-36)</v>
      </c>
      <c r="G1320">
        <f>INT((D1320-1)/6)+1</f>
        <v>5</v>
      </c>
      <c r="H1320">
        <f>MOD(D1320-1,6)+1</f>
        <v>6</v>
      </c>
      <c r="I1320">
        <f>37-D1320</f>
        <v>7</v>
      </c>
      <c r="J1320">
        <f>ABS(D1320-D1321)</f>
        <v>6</v>
      </c>
      <c r="K1320">
        <f>AVERAGE(D1320:D1324)</f>
        <v>30</v>
      </c>
      <c r="L1320">
        <f>AVERAGE(D1320:D1339)</f>
        <v>30</v>
      </c>
      <c r="M1320">
        <f>K1320-L1320</f>
        <v>0</v>
      </c>
      <c r="N1320" t="str">
        <f>IF(K1320&gt;L1320,"HIGH ZONE BIAS",IF(K1320&lt;L1320,"LOW ZONE BIAS","EQUILIBRIUM"))</f>
        <v>EQUILIBRIUM</v>
      </c>
    </row>
    <row r="1321">
      <c r="A1321">
        <v>26250</v>
      </c>
      <c r="B1321" t="str">
        <v>2025-11-04</v>
      </c>
      <c r="C1321" t="str">
        <v>Morning</v>
      </c>
      <c r="D1321">
        <v>24</v>
      </c>
      <c r="E1321" t="str">
        <f>IF(MOD(D1321,2)=0,"EVEN","ODD")</f>
        <v>EVEN</v>
      </c>
      <c r="F1321" t="str">
        <f>IF(D1321&lt;=18,"LOW (1-18)","HIGH (19-36)")</f>
        <v>HIGH (19-36)</v>
      </c>
      <c r="G1321">
        <f>INT((D1321-1)/6)+1</f>
        <v>4</v>
      </c>
      <c r="H1321">
        <f>MOD(D1321-1,6)+1</f>
        <v>6</v>
      </c>
      <c r="I1321">
        <f>37-D1321</f>
        <v>13</v>
      </c>
      <c r="J1321">
        <f>ABS(D1321-D1322)</f>
        <v>2</v>
      </c>
      <c r="K1321">
        <f>AVERAGE(D1321:D1325)</f>
        <v>24</v>
      </c>
      <c r="L1321">
        <f>AVERAGE(D1321:D1340)</f>
        <v>24</v>
      </c>
      <c r="M1321">
        <f>K1321-L1321</f>
        <v>0</v>
      </c>
      <c r="N1321" t="str">
        <f>IF(K1321&gt;L1321,"HIGH ZONE BIAS",IF(K1321&lt;L1321,"LOW ZONE BIAS","EQUILIBRIUM"))</f>
        <v>EQUILIBRIUM</v>
      </c>
    </row>
    <row r="1322">
      <c r="A1322">
        <v>26249</v>
      </c>
      <c r="B1322" t="str">
        <v>2025-11-03</v>
      </c>
      <c r="C1322" t="str">
        <v>Evening</v>
      </c>
      <c r="D1322">
        <v>22</v>
      </c>
      <c r="E1322" t="str">
        <f>IF(MOD(D1322,2)=0,"EVEN","ODD")</f>
        <v>EVEN</v>
      </c>
      <c r="F1322" t="str">
        <f>IF(D1322&lt;=18,"LOW (1-18)","HIGH (19-36)")</f>
        <v>HIGH (19-36)</v>
      </c>
      <c r="G1322">
        <f>INT((D1322-1)/6)+1</f>
        <v>4</v>
      </c>
      <c r="H1322">
        <f>MOD(D1322-1,6)+1</f>
        <v>4</v>
      </c>
      <c r="I1322">
        <f>37-D1322</f>
        <v>15</v>
      </c>
      <c r="J1322">
        <f>ABS(D1322-D1323)</f>
        <v>5</v>
      </c>
      <c r="K1322">
        <f>AVERAGE(D1322:D1326)</f>
        <v>22</v>
      </c>
      <c r="L1322">
        <f>AVERAGE(D1322:D1341)</f>
        <v>22</v>
      </c>
      <c r="M1322">
        <f>K1322-L1322</f>
        <v>0</v>
      </c>
      <c r="N1322" t="str">
        <f>IF(K1322&gt;L1322,"HIGH ZONE BIAS",IF(K1322&lt;L1322,"LOW ZONE BIAS","EQUILIBRIUM"))</f>
        <v>EQUILIBRIUM</v>
      </c>
    </row>
    <row r="1323">
      <c r="A1323">
        <v>26248</v>
      </c>
      <c r="B1323" t="str">
        <v>2025-11-03</v>
      </c>
      <c r="C1323" t="str">
        <v>Afternoon</v>
      </c>
      <c r="D1323">
        <v>27</v>
      </c>
      <c r="E1323" t="str">
        <f>IF(MOD(D1323,2)=0,"EVEN","ODD")</f>
        <v>ODD</v>
      </c>
      <c r="F1323" t="str">
        <f>IF(D1323&lt;=18,"LOW (1-18)","HIGH (19-36)")</f>
        <v>HIGH (19-36)</v>
      </c>
      <c r="G1323">
        <f>INT((D1323-1)/6)+1</f>
        <v>5</v>
      </c>
      <c r="H1323">
        <f>MOD(D1323-1,6)+1</f>
        <v>3</v>
      </c>
      <c r="I1323">
        <f>37-D1323</f>
        <v>10</v>
      </c>
      <c r="J1323">
        <f>ABS(D1323-D1324)</f>
        <v>14</v>
      </c>
      <c r="K1323">
        <f>AVERAGE(D1323:D1327)</f>
        <v>27</v>
      </c>
      <c r="L1323">
        <f>AVERAGE(D1323:D1342)</f>
        <v>27</v>
      </c>
      <c r="M1323">
        <f>K1323-L1323</f>
        <v>0</v>
      </c>
      <c r="N1323" t="str">
        <f>IF(K1323&gt;L1323,"HIGH ZONE BIAS",IF(K1323&lt;L1323,"LOW ZONE BIAS","EQUILIBRIUM"))</f>
        <v>EQUILIBRIUM</v>
      </c>
    </row>
    <row r="1324">
      <c r="A1324">
        <v>26247</v>
      </c>
      <c r="B1324" t="str">
        <v>2025-11-03</v>
      </c>
      <c r="C1324" t="str">
        <v>Midday</v>
      </c>
      <c r="D1324">
        <v>13</v>
      </c>
      <c r="E1324" t="str">
        <f>IF(MOD(D1324,2)=0,"EVEN","ODD")</f>
        <v>ODD</v>
      </c>
      <c r="F1324" t="str">
        <f>IF(D1324&lt;=18,"LOW (1-18)","HIGH (19-36)")</f>
        <v>LOW (1-18)</v>
      </c>
      <c r="G1324">
        <f>INT((D1324-1)/6)+1</f>
        <v>3</v>
      </c>
      <c r="H1324">
        <f>MOD(D1324-1,6)+1</f>
        <v>1</v>
      </c>
      <c r="I1324">
        <f>37-D1324</f>
        <v>24</v>
      </c>
      <c r="J1324">
        <f>ABS(D1324-D1325)</f>
        <v>6</v>
      </c>
      <c r="K1324">
        <f>AVERAGE(D1324:D1328)</f>
        <v>13</v>
      </c>
      <c r="L1324">
        <f>AVERAGE(D1324:D1343)</f>
        <v>13</v>
      </c>
      <c r="M1324">
        <f>K1324-L1324</f>
        <v>0</v>
      </c>
      <c r="N1324" t="str">
        <f>IF(K1324&gt;L1324,"HIGH ZONE BIAS",IF(K1324&lt;L1324,"LOW ZONE BIAS","EQUILIBRIUM"))</f>
        <v>EQUILIBRIUM</v>
      </c>
    </row>
    <row r="1325">
      <c r="A1325">
        <v>26246</v>
      </c>
      <c r="B1325" t="str">
        <v>2025-11-03</v>
      </c>
      <c r="C1325" t="str">
        <v>Morning</v>
      </c>
      <c r="D1325">
        <v>7</v>
      </c>
      <c r="E1325" t="str">
        <f>IF(MOD(D1325,2)=0,"EVEN","ODD")</f>
        <v>ODD</v>
      </c>
      <c r="F1325" t="str">
        <f>IF(D1325&lt;=18,"LOW (1-18)","HIGH (19-36)")</f>
        <v>LOW (1-18)</v>
      </c>
      <c r="G1325">
        <f>INT((D1325-1)/6)+1</f>
        <v>2</v>
      </c>
      <c r="H1325">
        <f>MOD(D1325-1,6)+1</f>
        <v>1</v>
      </c>
      <c r="I1325">
        <f>37-D1325</f>
        <v>30</v>
      </c>
      <c r="J1325">
        <f>ABS(D1325-D1326)</f>
        <v>17</v>
      </c>
      <c r="K1325">
        <f>AVERAGE(D1325:D1329)</f>
        <v>7</v>
      </c>
      <c r="L1325">
        <f>AVERAGE(D1325:D1344)</f>
        <v>7</v>
      </c>
      <c r="M1325">
        <f>K1325-L1325</f>
        <v>0</v>
      </c>
      <c r="N1325" t="str">
        <f>IF(K1325&gt;L1325,"HIGH ZONE BIAS",IF(K1325&lt;L1325,"LOW ZONE BIAS","EQUILIBRIUM"))</f>
        <v>EQUILIBRIUM</v>
      </c>
    </row>
    <row r="1326">
      <c r="A1326">
        <v>26245</v>
      </c>
      <c r="B1326" t="str">
        <v>2025-11-01</v>
      </c>
      <c r="C1326" t="str">
        <v>Evening</v>
      </c>
      <c r="D1326">
        <v>24</v>
      </c>
      <c r="E1326" t="str">
        <f>IF(MOD(D1326,2)=0,"EVEN","ODD")</f>
        <v>EVEN</v>
      </c>
      <c r="F1326" t="str">
        <f>IF(D1326&lt;=18,"LOW (1-18)","HIGH (19-36)")</f>
        <v>HIGH (19-36)</v>
      </c>
      <c r="G1326">
        <f>INT((D1326-1)/6)+1</f>
        <v>4</v>
      </c>
      <c r="H1326">
        <f>MOD(D1326-1,6)+1</f>
        <v>6</v>
      </c>
      <c r="I1326">
        <f>37-D1326</f>
        <v>13</v>
      </c>
      <c r="J1326">
        <f>ABS(D1326-D1327)</f>
        <v>12</v>
      </c>
      <c r="K1326">
        <f>AVERAGE(D1326:D1330)</f>
        <v>24</v>
      </c>
      <c r="L1326">
        <f>AVERAGE(D1326:D1345)</f>
        <v>24</v>
      </c>
      <c r="M1326">
        <f>K1326-L1326</f>
        <v>0</v>
      </c>
      <c r="N1326" t="str">
        <f>IF(K1326&gt;L1326,"HIGH ZONE BIAS",IF(K1326&lt;L1326,"LOW ZONE BIAS","EQUILIBRIUM"))</f>
        <v>EQUILIBRIUM</v>
      </c>
    </row>
    <row r="1327">
      <c r="A1327">
        <v>26244</v>
      </c>
      <c r="B1327" t="str">
        <v>2025-11-01</v>
      </c>
      <c r="C1327" t="str">
        <v>Afternoon</v>
      </c>
      <c r="D1327">
        <v>36</v>
      </c>
      <c r="E1327" t="str">
        <f>IF(MOD(D1327,2)=0,"EVEN","ODD")</f>
        <v>EVEN</v>
      </c>
      <c r="F1327" t="str">
        <f>IF(D1327&lt;=18,"LOW (1-18)","HIGH (19-36)")</f>
        <v>HIGH (19-36)</v>
      </c>
      <c r="G1327">
        <f>INT((D1327-1)/6)+1</f>
        <v>6</v>
      </c>
      <c r="H1327">
        <f>MOD(D1327-1,6)+1</f>
        <v>6</v>
      </c>
      <c r="I1327">
        <f>37-D1327</f>
        <v>1</v>
      </c>
      <c r="J1327">
        <f>ABS(D1327-D1328)</f>
        <v>10</v>
      </c>
      <c r="K1327">
        <f>AVERAGE(D1327:D1331)</f>
        <v>36</v>
      </c>
      <c r="L1327">
        <f>AVERAGE(D1327:D1346)</f>
        <v>36</v>
      </c>
      <c r="M1327">
        <f>K1327-L1327</f>
        <v>0</v>
      </c>
      <c r="N1327" t="str">
        <f>IF(K1327&gt;L1327,"HIGH ZONE BIAS",IF(K1327&lt;L1327,"LOW ZONE BIAS","EQUILIBRIUM"))</f>
        <v>EQUILIBRIUM</v>
      </c>
    </row>
    <row r="1328">
      <c r="A1328">
        <v>26243</v>
      </c>
      <c r="B1328" t="str">
        <v>2025-11-01</v>
      </c>
      <c r="C1328" t="str">
        <v>Midday</v>
      </c>
      <c r="D1328">
        <v>26</v>
      </c>
      <c r="E1328" t="str">
        <f>IF(MOD(D1328,2)=0,"EVEN","ODD")</f>
        <v>EVEN</v>
      </c>
      <c r="F1328" t="str">
        <f>IF(D1328&lt;=18,"LOW (1-18)","HIGH (19-36)")</f>
        <v>HIGH (19-36)</v>
      </c>
      <c r="G1328">
        <f>INT((D1328-1)/6)+1</f>
        <v>5</v>
      </c>
      <c r="H1328">
        <f>MOD(D1328-1,6)+1</f>
        <v>2</v>
      </c>
      <c r="I1328">
        <f>37-D1328</f>
        <v>11</v>
      </c>
      <c r="J1328">
        <f>ABS(D1328-D1329)</f>
        <v>5</v>
      </c>
      <c r="K1328">
        <f>AVERAGE(D1328:D1332)</f>
        <v>26</v>
      </c>
      <c r="L1328">
        <f>AVERAGE(D1328:D1347)</f>
        <v>26</v>
      </c>
      <c r="M1328">
        <f>K1328-L1328</f>
        <v>0</v>
      </c>
      <c r="N1328" t="str">
        <f>IF(K1328&gt;L1328,"HIGH ZONE BIAS",IF(K1328&lt;L1328,"LOW ZONE BIAS","EQUILIBRIUM"))</f>
        <v>EQUILIBRIUM</v>
      </c>
    </row>
    <row r="1329">
      <c r="A1329">
        <v>26242</v>
      </c>
      <c r="B1329" t="str">
        <v>2025-11-01</v>
      </c>
      <c r="C1329" t="str">
        <v>Morning</v>
      </c>
      <c r="D1329">
        <v>21</v>
      </c>
      <c r="E1329" t="str">
        <f>IF(MOD(D1329,2)=0,"EVEN","ODD")</f>
        <v>ODD</v>
      </c>
      <c r="F1329" t="str">
        <f>IF(D1329&lt;=18,"LOW (1-18)","HIGH (19-36)")</f>
        <v>HIGH (19-36)</v>
      </c>
      <c r="G1329">
        <f>INT((D1329-1)/6)+1</f>
        <v>4</v>
      </c>
      <c r="H1329">
        <f>MOD(D1329-1,6)+1</f>
        <v>3</v>
      </c>
      <c r="I1329">
        <f>37-D1329</f>
        <v>16</v>
      </c>
      <c r="J1329">
        <f>ABS(D1329-D1330)</f>
        <v>10</v>
      </c>
      <c r="K1329">
        <f>AVERAGE(D1329:D1333)</f>
        <v>21</v>
      </c>
      <c r="L1329">
        <f>AVERAGE(D1329:D1348)</f>
        <v>21</v>
      </c>
      <c r="M1329">
        <f>K1329-L1329</f>
        <v>0</v>
      </c>
      <c r="N1329" t="str">
        <f>IF(K1329&gt;L1329,"HIGH ZONE BIAS",IF(K1329&lt;L1329,"LOW ZONE BIAS","EQUILIBRIUM"))</f>
        <v>EQUILIBRIUM</v>
      </c>
    </row>
    <row r="1330">
      <c r="A1330">
        <v>26241</v>
      </c>
      <c r="B1330" t="str">
        <v>2025-10-31</v>
      </c>
      <c r="C1330" t="str">
        <v>Evening</v>
      </c>
      <c r="D1330">
        <v>11</v>
      </c>
      <c r="E1330" t="str">
        <f>IF(MOD(D1330,2)=0,"EVEN","ODD")</f>
        <v>ODD</v>
      </c>
      <c r="F1330" t="str">
        <f>IF(D1330&lt;=18,"LOW (1-18)","HIGH (19-36)")</f>
        <v>LOW (1-18)</v>
      </c>
      <c r="G1330">
        <f>INT((D1330-1)/6)+1</f>
        <v>2</v>
      </c>
      <c r="H1330">
        <f>MOD(D1330-1,6)+1</f>
        <v>5</v>
      </c>
      <c r="I1330">
        <f>37-D1330</f>
        <v>26</v>
      </c>
      <c r="J1330">
        <f>ABS(D1330-D1331)</f>
        <v>10</v>
      </c>
      <c r="K1330">
        <f>AVERAGE(D1330:D1334)</f>
        <v>11</v>
      </c>
      <c r="L1330">
        <f>AVERAGE(D1330:D1349)</f>
        <v>11</v>
      </c>
      <c r="M1330">
        <f>K1330-L1330</f>
        <v>0</v>
      </c>
      <c r="N1330" t="str">
        <f>IF(K1330&gt;L1330,"HIGH ZONE BIAS",IF(K1330&lt;L1330,"LOW ZONE BIAS","EQUILIBRIUM"))</f>
        <v>EQUILIBRIUM</v>
      </c>
    </row>
    <row r="1331">
      <c r="A1331">
        <v>26240</v>
      </c>
      <c r="B1331" t="str">
        <v>2025-10-31</v>
      </c>
      <c r="C1331" t="str">
        <v>Afternoon</v>
      </c>
      <c r="D1331">
        <v>1</v>
      </c>
      <c r="E1331" t="str">
        <f>IF(MOD(D1331,2)=0,"EVEN","ODD")</f>
        <v>ODD</v>
      </c>
      <c r="F1331" t="str">
        <f>IF(D1331&lt;=18,"LOW (1-18)","HIGH (19-36)")</f>
        <v>LOW (1-18)</v>
      </c>
      <c r="G1331">
        <f>INT((D1331-1)/6)+1</f>
        <v>1</v>
      </c>
      <c r="H1331">
        <f>MOD(D1331-1,6)+1</f>
        <v>1</v>
      </c>
      <c r="I1331">
        <f>37-D1331</f>
        <v>36</v>
      </c>
      <c r="J1331">
        <f>ABS(D1331-D1332)</f>
        <v>10</v>
      </c>
      <c r="K1331">
        <f>AVERAGE(D1331:D1335)</f>
        <v>1</v>
      </c>
      <c r="L1331">
        <f>AVERAGE(D1331:D1350)</f>
        <v>1</v>
      </c>
      <c r="M1331">
        <f>K1331-L1331</f>
        <v>0</v>
      </c>
      <c r="N1331" t="str">
        <f>IF(K1331&gt;L1331,"HIGH ZONE BIAS",IF(K1331&lt;L1331,"LOW ZONE BIAS","EQUILIBRIUM"))</f>
        <v>EQUILIBRIUM</v>
      </c>
    </row>
    <row r="1332">
      <c r="A1332">
        <v>26239</v>
      </c>
      <c r="B1332" t="str">
        <v>2025-10-31</v>
      </c>
      <c r="C1332" t="str">
        <v>Midday</v>
      </c>
      <c r="D1332">
        <v>11</v>
      </c>
      <c r="E1332" t="str">
        <f>IF(MOD(D1332,2)=0,"EVEN","ODD")</f>
        <v>ODD</v>
      </c>
      <c r="F1332" t="str">
        <f>IF(D1332&lt;=18,"LOW (1-18)","HIGH (19-36)")</f>
        <v>LOW (1-18)</v>
      </c>
      <c r="G1332">
        <f>INT((D1332-1)/6)+1</f>
        <v>2</v>
      </c>
      <c r="H1332">
        <f>MOD(D1332-1,6)+1</f>
        <v>5</v>
      </c>
      <c r="I1332">
        <f>37-D1332</f>
        <v>26</v>
      </c>
      <c r="J1332">
        <f>ABS(D1332-D1333)</f>
        <v>11</v>
      </c>
      <c r="K1332">
        <f>AVERAGE(D1332:D1336)</f>
        <v>11</v>
      </c>
      <c r="L1332">
        <f>AVERAGE(D1332:D1351)</f>
        <v>11</v>
      </c>
      <c r="M1332">
        <f>K1332-L1332</f>
        <v>0</v>
      </c>
      <c r="N1332" t="str">
        <f>IF(K1332&gt;L1332,"HIGH ZONE BIAS",IF(K1332&lt;L1332,"LOW ZONE BIAS","EQUILIBRIUM"))</f>
        <v>EQUILIBRIUM</v>
      </c>
    </row>
    <row r="1333">
      <c r="A1333">
        <v>26238</v>
      </c>
      <c r="B1333" t="str">
        <v>2025-10-31</v>
      </c>
      <c r="C1333" t="str">
        <v>Morning</v>
      </c>
      <c r="D1333">
        <v>22</v>
      </c>
      <c r="E1333" t="str">
        <f>IF(MOD(D1333,2)=0,"EVEN","ODD")</f>
        <v>EVEN</v>
      </c>
      <c r="F1333" t="str">
        <f>IF(D1333&lt;=18,"LOW (1-18)","HIGH (19-36)")</f>
        <v>HIGH (19-36)</v>
      </c>
      <c r="G1333">
        <f>INT((D1333-1)/6)+1</f>
        <v>4</v>
      </c>
      <c r="H1333">
        <f>MOD(D1333-1,6)+1</f>
        <v>4</v>
      </c>
      <c r="I1333">
        <f>37-D1333</f>
        <v>15</v>
      </c>
      <c r="J1333">
        <f>ABS(D1333-D1334)</f>
        <v>16</v>
      </c>
      <c r="K1333">
        <f>AVERAGE(D1333:D1337)</f>
        <v>22</v>
      </c>
      <c r="L1333">
        <f>AVERAGE(D1333:D1352)</f>
        <v>22</v>
      </c>
      <c r="M1333">
        <f>K1333-L1333</f>
        <v>0</v>
      </c>
      <c r="N1333" t="str">
        <f>IF(K1333&gt;L1333,"HIGH ZONE BIAS",IF(K1333&lt;L1333,"LOW ZONE BIAS","EQUILIBRIUM"))</f>
        <v>EQUILIBRIUM</v>
      </c>
    </row>
    <row r="1334">
      <c r="A1334">
        <v>26237</v>
      </c>
      <c r="B1334" t="str">
        <v>2025-10-30</v>
      </c>
      <c r="C1334" t="str">
        <v>Evening</v>
      </c>
      <c r="D1334">
        <v>6</v>
      </c>
      <c r="E1334" t="str">
        <f>IF(MOD(D1334,2)=0,"EVEN","ODD")</f>
        <v>EVEN</v>
      </c>
      <c r="F1334" t="str">
        <f>IF(D1334&lt;=18,"LOW (1-18)","HIGH (19-36)")</f>
        <v>LOW (1-18)</v>
      </c>
      <c r="G1334">
        <f>INT((D1334-1)/6)+1</f>
        <v>1</v>
      </c>
      <c r="H1334">
        <f>MOD(D1334-1,6)+1</f>
        <v>6</v>
      </c>
      <c r="I1334">
        <f>37-D1334</f>
        <v>31</v>
      </c>
      <c r="J1334">
        <f>ABS(D1334-D1335)</f>
        <v>6</v>
      </c>
      <c r="K1334">
        <f>AVERAGE(D1334:D1338)</f>
        <v>6</v>
      </c>
      <c r="L1334">
        <f>AVERAGE(D1334:D1353)</f>
        <v>6</v>
      </c>
      <c r="M1334">
        <f>K1334-L1334</f>
        <v>0</v>
      </c>
      <c r="N1334" t="str">
        <f>IF(K1334&gt;L1334,"HIGH ZONE BIAS",IF(K1334&lt;L1334,"LOW ZONE BIAS","EQUILIBRIUM"))</f>
        <v>EQUILIBRIUM</v>
      </c>
    </row>
    <row r="1335">
      <c r="A1335">
        <v>26236</v>
      </c>
      <c r="B1335" t="str">
        <v>2025-10-30</v>
      </c>
      <c r="C1335" t="str">
        <v>Afternoon</v>
      </c>
      <c r="D1335">
        <v>12</v>
      </c>
      <c r="E1335" t="str">
        <f>IF(MOD(D1335,2)=0,"EVEN","ODD")</f>
        <v>EVEN</v>
      </c>
      <c r="F1335" t="str">
        <f>IF(D1335&lt;=18,"LOW (1-18)","HIGH (19-36)")</f>
        <v>LOW (1-18)</v>
      </c>
      <c r="G1335">
        <f>INT((D1335-1)/6)+1</f>
        <v>2</v>
      </c>
      <c r="H1335">
        <f>MOD(D1335-1,6)+1</f>
        <v>6</v>
      </c>
      <c r="I1335">
        <f>37-D1335</f>
        <v>25</v>
      </c>
      <c r="J1335">
        <f>ABS(D1335-D1336)</f>
        <v>4</v>
      </c>
      <c r="K1335">
        <f>AVERAGE(D1335:D1339)</f>
        <v>12</v>
      </c>
      <c r="L1335">
        <f>AVERAGE(D1335:D1354)</f>
        <v>12</v>
      </c>
      <c r="M1335">
        <f>K1335-L1335</f>
        <v>0</v>
      </c>
      <c r="N1335" t="str">
        <f>IF(K1335&gt;L1335,"HIGH ZONE BIAS",IF(K1335&lt;L1335,"LOW ZONE BIAS","EQUILIBRIUM"))</f>
        <v>EQUILIBRIUM</v>
      </c>
    </row>
    <row r="1336">
      <c r="A1336">
        <v>26235</v>
      </c>
      <c r="B1336" t="str">
        <v>2025-10-30</v>
      </c>
      <c r="C1336" t="str">
        <v>Midday</v>
      </c>
      <c r="D1336">
        <v>16</v>
      </c>
      <c r="E1336" t="str">
        <f>IF(MOD(D1336,2)=0,"EVEN","ODD")</f>
        <v>EVEN</v>
      </c>
      <c r="F1336" t="str">
        <f>IF(D1336&lt;=18,"LOW (1-18)","HIGH (19-36)")</f>
        <v>LOW (1-18)</v>
      </c>
      <c r="G1336">
        <f>INT((D1336-1)/6)+1</f>
        <v>3</v>
      </c>
      <c r="H1336">
        <f>MOD(D1336-1,6)+1</f>
        <v>4</v>
      </c>
      <c r="I1336">
        <f>37-D1336</f>
        <v>21</v>
      </c>
      <c r="J1336">
        <f>ABS(D1336-D1337)</f>
        <v>8</v>
      </c>
      <c r="K1336">
        <f>AVERAGE(D1336:D1340)</f>
        <v>16</v>
      </c>
      <c r="L1336">
        <f>AVERAGE(D1336:D1355)</f>
        <v>16</v>
      </c>
      <c r="M1336">
        <f>K1336-L1336</f>
        <v>0</v>
      </c>
      <c r="N1336" t="str">
        <f>IF(K1336&gt;L1336,"HIGH ZONE BIAS",IF(K1336&lt;L1336,"LOW ZONE BIAS","EQUILIBRIUM"))</f>
        <v>EQUILIBRIUM</v>
      </c>
    </row>
    <row r="1337">
      <c r="A1337">
        <v>26234</v>
      </c>
      <c r="B1337" t="str">
        <v>2025-10-30</v>
      </c>
      <c r="C1337" t="str">
        <v>Morning</v>
      </c>
      <c r="D1337">
        <v>8</v>
      </c>
      <c r="E1337" t="str">
        <f>IF(MOD(D1337,2)=0,"EVEN","ODD")</f>
        <v>EVEN</v>
      </c>
      <c r="F1337" t="str">
        <f>IF(D1337&lt;=18,"LOW (1-18)","HIGH (19-36)")</f>
        <v>LOW (1-18)</v>
      </c>
      <c r="G1337">
        <f>INT((D1337-1)/6)+1</f>
        <v>2</v>
      </c>
      <c r="H1337">
        <f>MOD(D1337-1,6)+1</f>
        <v>2</v>
      </c>
      <c r="I1337">
        <f>37-D1337</f>
        <v>29</v>
      </c>
      <c r="J1337">
        <f>ABS(D1337-D1338)</f>
        <v>7</v>
      </c>
      <c r="K1337">
        <f>AVERAGE(D1337:D1341)</f>
        <v>8</v>
      </c>
      <c r="L1337">
        <f>AVERAGE(D1337:D1356)</f>
        <v>8</v>
      </c>
      <c r="M1337">
        <f>K1337-L1337</f>
        <v>0</v>
      </c>
      <c r="N1337" t="str">
        <f>IF(K1337&gt;L1337,"HIGH ZONE BIAS",IF(K1337&lt;L1337,"LOW ZONE BIAS","EQUILIBRIUM"))</f>
        <v>EQUILIBRIUM</v>
      </c>
    </row>
    <row r="1338">
      <c r="A1338">
        <v>26233</v>
      </c>
      <c r="B1338" t="str">
        <v>2025-10-29</v>
      </c>
      <c r="C1338" t="str">
        <v>Evening</v>
      </c>
      <c r="D1338">
        <v>1</v>
      </c>
      <c r="E1338" t="str">
        <f>IF(MOD(D1338,2)=0,"EVEN","ODD")</f>
        <v>ODD</v>
      </c>
      <c r="F1338" t="str">
        <f>IF(D1338&lt;=18,"LOW (1-18)","HIGH (19-36)")</f>
        <v>LOW (1-18)</v>
      </c>
      <c r="G1338">
        <f>INT((D1338-1)/6)+1</f>
        <v>1</v>
      </c>
      <c r="H1338">
        <f>MOD(D1338-1,6)+1</f>
        <v>1</v>
      </c>
      <c r="I1338">
        <f>37-D1338</f>
        <v>36</v>
      </c>
      <c r="J1338">
        <f>ABS(D1338-D1339)</f>
        <v>31</v>
      </c>
      <c r="K1338">
        <f>AVERAGE(D1338:D1342)</f>
        <v>1</v>
      </c>
      <c r="L1338">
        <f>AVERAGE(D1338:D1357)</f>
        <v>1</v>
      </c>
      <c r="M1338">
        <f>K1338-L1338</f>
        <v>0</v>
      </c>
      <c r="N1338" t="str">
        <f>IF(K1338&gt;L1338,"HIGH ZONE BIAS",IF(K1338&lt;L1338,"LOW ZONE BIAS","EQUILIBRIUM"))</f>
        <v>EQUILIBRIUM</v>
      </c>
    </row>
    <row r="1339">
      <c r="A1339">
        <v>26232</v>
      </c>
      <c r="B1339" t="str">
        <v>2025-10-29</v>
      </c>
      <c r="C1339" t="str">
        <v>Afternoon</v>
      </c>
      <c r="D1339">
        <v>32</v>
      </c>
      <c r="E1339" t="str">
        <f>IF(MOD(D1339,2)=0,"EVEN","ODD")</f>
        <v>EVEN</v>
      </c>
      <c r="F1339" t="str">
        <f>IF(D1339&lt;=18,"LOW (1-18)","HIGH (19-36)")</f>
        <v>HIGH (19-36)</v>
      </c>
      <c r="G1339">
        <f>INT((D1339-1)/6)+1</f>
        <v>6</v>
      </c>
      <c r="H1339">
        <f>MOD(D1339-1,6)+1</f>
        <v>2</v>
      </c>
      <c r="I1339">
        <f>37-D1339</f>
        <v>5</v>
      </c>
      <c r="J1339">
        <f>ABS(D1339-D1340)</f>
        <v>31</v>
      </c>
      <c r="K1339">
        <f>AVERAGE(D1339:D1343)</f>
        <v>32</v>
      </c>
      <c r="L1339">
        <f>AVERAGE(D1339:D1358)</f>
        <v>32</v>
      </c>
      <c r="M1339">
        <f>K1339-L1339</f>
        <v>0</v>
      </c>
      <c r="N1339" t="str">
        <f>IF(K1339&gt;L1339,"HIGH ZONE BIAS",IF(K1339&lt;L1339,"LOW ZONE BIAS","EQUILIBRIUM"))</f>
        <v>EQUILIBRIUM</v>
      </c>
    </row>
    <row r="1340">
      <c r="A1340">
        <v>26231</v>
      </c>
      <c r="B1340" t="str">
        <v>2025-10-29</v>
      </c>
      <c r="C1340" t="str">
        <v>Midday</v>
      </c>
      <c r="D1340">
        <v>1</v>
      </c>
      <c r="E1340" t="str">
        <f>IF(MOD(D1340,2)=0,"EVEN","ODD")</f>
        <v>ODD</v>
      </c>
      <c r="F1340" t="str">
        <f>IF(D1340&lt;=18,"LOW (1-18)","HIGH (19-36)")</f>
        <v>LOW (1-18)</v>
      </c>
      <c r="G1340">
        <f>INT((D1340-1)/6)+1</f>
        <v>1</v>
      </c>
      <c r="H1340">
        <f>MOD(D1340-1,6)+1</f>
        <v>1</v>
      </c>
      <c r="I1340">
        <f>37-D1340</f>
        <v>36</v>
      </c>
      <c r="J1340">
        <f>ABS(D1340-D1341)</f>
        <v>30</v>
      </c>
      <c r="K1340">
        <f>AVERAGE(D1340:D1344)</f>
        <v>1</v>
      </c>
      <c r="L1340">
        <f>AVERAGE(D1340:D1359)</f>
        <v>1</v>
      </c>
      <c r="M1340">
        <f>K1340-L1340</f>
        <v>0</v>
      </c>
      <c r="N1340" t="str">
        <f>IF(K1340&gt;L1340,"HIGH ZONE BIAS",IF(K1340&lt;L1340,"LOW ZONE BIAS","EQUILIBRIUM"))</f>
        <v>EQUILIBRIUM</v>
      </c>
    </row>
    <row r="1341">
      <c r="A1341">
        <v>26230</v>
      </c>
      <c r="B1341" t="str">
        <v>2025-10-29</v>
      </c>
      <c r="C1341" t="str">
        <v>Morning</v>
      </c>
      <c r="D1341">
        <v>31</v>
      </c>
      <c r="E1341" t="str">
        <f>IF(MOD(D1341,2)=0,"EVEN","ODD")</f>
        <v>ODD</v>
      </c>
      <c r="F1341" t="str">
        <f>IF(D1341&lt;=18,"LOW (1-18)","HIGH (19-36)")</f>
        <v>HIGH (19-36)</v>
      </c>
      <c r="G1341">
        <f>INT((D1341-1)/6)+1</f>
        <v>6</v>
      </c>
      <c r="H1341">
        <f>MOD(D1341-1,6)+1</f>
        <v>1</v>
      </c>
      <c r="I1341">
        <f>37-D1341</f>
        <v>6</v>
      </c>
      <c r="J1341">
        <f>ABS(D1341-D1342)</f>
        <v>25</v>
      </c>
      <c r="K1341">
        <f>AVERAGE(D1341:D1345)</f>
        <v>31</v>
      </c>
      <c r="L1341">
        <f>AVERAGE(D1341:D1360)</f>
        <v>31</v>
      </c>
      <c r="M1341">
        <f>K1341-L1341</f>
        <v>0</v>
      </c>
      <c r="N1341" t="str">
        <f>IF(K1341&gt;L1341,"HIGH ZONE BIAS",IF(K1341&lt;L1341,"LOW ZONE BIAS","EQUILIBRIUM"))</f>
        <v>EQUILIBRIUM</v>
      </c>
    </row>
    <row r="1342">
      <c r="A1342">
        <v>26229</v>
      </c>
      <c r="B1342" t="str">
        <v>2025-10-28</v>
      </c>
      <c r="C1342" t="str">
        <v>Evening</v>
      </c>
      <c r="D1342">
        <v>6</v>
      </c>
      <c r="E1342" t="str">
        <f>IF(MOD(D1342,2)=0,"EVEN","ODD")</f>
        <v>EVEN</v>
      </c>
      <c r="F1342" t="str">
        <f>IF(D1342&lt;=18,"LOW (1-18)","HIGH (19-36)")</f>
        <v>LOW (1-18)</v>
      </c>
      <c r="G1342">
        <f>INT((D1342-1)/6)+1</f>
        <v>1</v>
      </c>
      <c r="H1342">
        <f>MOD(D1342-1,6)+1</f>
        <v>6</v>
      </c>
      <c r="I1342">
        <f>37-D1342</f>
        <v>31</v>
      </c>
      <c r="J1342">
        <f>ABS(D1342-D1343)</f>
        <v>3</v>
      </c>
      <c r="K1342">
        <f>AVERAGE(D1342:D1346)</f>
        <v>6</v>
      </c>
      <c r="L1342">
        <f>AVERAGE(D1342:D1361)</f>
        <v>6</v>
      </c>
      <c r="M1342">
        <f>K1342-L1342</f>
        <v>0</v>
      </c>
      <c r="N1342" t="str">
        <f>IF(K1342&gt;L1342,"HIGH ZONE BIAS",IF(K1342&lt;L1342,"LOW ZONE BIAS","EQUILIBRIUM"))</f>
        <v>EQUILIBRIUM</v>
      </c>
    </row>
    <row r="1343">
      <c r="A1343">
        <v>26228</v>
      </c>
      <c r="B1343" t="str">
        <v>2025-10-28</v>
      </c>
      <c r="C1343" t="str">
        <v>Afternoon</v>
      </c>
      <c r="D1343">
        <v>3</v>
      </c>
      <c r="E1343" t="str">
        <f>IF(MOD(D1343,2)=0,"EVEN","ODD")</f>
        <v>ODD</v>
      </c>
      <c r="F1343" t="str">
        <f>IF(D1343&lt;=18,"LOW (1-18)","HIGH (19-36)")</f>
        <v>LOW (1-18)</v>
      </c>
      <c r="G1343">
        <f>INT((D1343-1)/6)+1</f>
        <v>1</v>
      </c>
      <c r="H1343">
        <f>MOD(D1343-1,6)+1</f>
        <v>3</v>
      </c>
      <c r="I1343">
        <f>37-D1343</f>
        <v>34</v>
      </c>
      <c r="J1343">
        <f>ABS(D1343-D1344)</f>
        <v>13</v>
      </c>
      <c r="K1343">
        <f>AVERAGE(D1343:D1347)</f>
        <v>3</v>
      </c>
      <c r="L1343">
        <f>AVERAGE(D1343:D1362)</f>
        <v>3</v>
      </c>
      <c r="M1343">
        <f>K1343-L1343</f>
        <v>0</v>
      </c>
      <c r="N1343" t="str">
        <f>IF(K1343&gt;L1343,"HIGH ZONE BIAS",IF(K1343&lt;L1343,"LOW ZONE BIAS","EQUILIBRIUM"))</f>
        <v>EQUILIBRIUM</v>
      </c>
    </row>
    <row r="1344">
      <c r="A1344">
        <v>26227</v>
      </c>
      <c r="B1344" t="str">
        <v>2025-10-28</v>
      </c>
      <c r="C1344" t="str">
        <v>Midday</v>
      </c>
      <c r="D1344">
        <v>16</v>
      </c>
      <c r="E1344" t="str">
        <f>IF(MOD(D1344,2)=0,"EVEN","ODD")</f>
        <v>EVEN</v>
      </c>
      <c r="F1344" t="str">
        <f>IF(D1344&lt;=18,"LOW (1-18)","HIGH (19-36)")</f>
        <v>LOW (1-18)</v>
      </c>
      <c r="G1344">
        <f>INT((D1344-1)/6)+1</f>
        <v>3</v>
      </c>
      <c r="H1344">
        <f>MOD(D1344-1,6)+1</f>
        <v>4</v>
      </c>
      <c r="I1344">
        <f>37-D1344</f>
        <v>21</v>
      </c>
      <c r="J1344">
        <f>ABS(D1344-D1345)</f>
        <v>12</v>
      </c>
      <c r="K1344">
        <f>AVERAGE(D1344:D1348)</f>
        <v>16</v>
      </c>
      <c r="L1344">
        <f>AVERAGE(D1344:D1363)</f>
        <v>16</v>
      </c>
      <c r="M1344">
        <f>K1344-L1344</f>
        <v>0</v>
      </c>
      <c r="N1344" t="str">
        <f>IF(K1344&gt;L1344,"HIGH ZONE BIAS",IF(K1344&lt;L1344,"LOW ZONE BIAS","EQUILIBRIUM"))</f>
        <v>EQUILIBRIUM</v>
      </c>
    </row>
    <row r="1345">
      <c r="A1345">
        <v>26226</v>
      </c>
      <c r="B1345" t="str">
        <v>2025-10-28</v>
      </c>
      <c r="C1345" t="str">
        <v>Morning</v>
      </c>
      <c r="D1345">
        <v>4</v>
      </c>
      <c r="E1345" t="str">
        <f>IF(MOD(D1345,2)=0,"EVEN","ODD")</f>
        <v>EVEN</v>
      </c>
      <c r="F1345" t="str">
        <f>IF(D1345&lt;=18,"LOW (1-18)","HIGH (19-36)")</f>
        <v>LOW (1-18)</v>
      </c>
      <c r="G1345">
        <f>INT((D1345-1)/6)+1</f>
        <v>1</v>
      </c>
      <c r="H1345">
        <f>MOD(D1345-1,6)+1</f>
        <v>4</v>
      </c>
      <c r="I1345">
        <f>37-D1345</f>
        <v>33</v>
      </c>
      <c r="J1345">
        <f>ABS(D1345-D1346)</f>
        <v>3</v>
      </c>
      <c r="K1345">
        <f>AVERAGE(D1345:D1349)</f>
        <v>4</v>
      </c>
      <c r="L1345">
        <f>AVERAGE(D1345:D1364)</f>
        <v>4</v>
      </c>
      <c r="M1345">
        <f>K1345-L1345</f>
        <v>0</v>
      </c>
      <c r="N1345" t="str">
        <f>IF(K1345&gt;L1345,"HIGH ZONE BIAS",IF(K1345&lt;L1345,"LOW ZONE BIAS","EQUILIBRIUM"))</f>
        <v>EQUILIBRIUM</v>
      </c>
    </row>
    <row r="1346">
      <c r="A1346">
        <v>26225</v>
      </c>
      <c r="B1346" t="str">
        <v>2025-10-27</v>
      </c>
      <c r="C1346" t="str">
        <v>Evening</v>
      </c>
      <c r="D1346">
        <v>1</v>
      </c>
      <c r="E1346" t="str">
        <f>IF(MOD(D1346,2)=0,"EVEN","ODD")</f>
        <v>ODD</v>
      </c>
      <c r="F1346" t="str">
        <f>IF(D1346&lt;=18,"LOW (1-18)","HIGH (19-36)")</f>
        <v>LOW (1-18)</v>
      </c>
      <c r="G1346">
        <f>INT((D1346-1)/6)+1</f>
        <v>1</v>
      </c>
      <c r="H1346">
        <f>MOD(D1346-1,6)+1</f>
        <v>1</v>
      </c>
      <c r="I1346">
        <f>37-D1346</f>
        <v>36</v>
      </c>
      <c r="J1346">
        <f>ABS(D1346-D1347)</f>
        <v>30</v>
      </c>
      <c r="K1346">
        <f>AVERAGE(D1346:D1350)</f>
        <v>1</v>
      </c>
      <c r="L1346">
        <f>AVERAGE(D1346:D1365)</f>
        <v>1</v>
      </c>
      <c r="M1346">
        <f>K1346-L1346</f>
        <v>0</v>
      </c>
      <c r="N1346" t="str">
        <f>IF(K1346&gt;L1346,"HIGH ZONE BIAS",IF(K1346&lt;L1346,"LOW ZONE BIAS","EQUILIBRIUM"))</f>
        <v>EQUILIBRIUM</v>
      </c>
    </row>
    <row r="1347">
      <c r="A1347">
        <v>26224</v>
      </c>
      <c r="B1347" t="str">
        <v>2025-10-27</v>
      </c>
      <c r="C1347" t="str">
        <v>Afternoon</v>
      </c>
      <c r="D1347">
        <v>31</v>
      </c>
      <c r="E1347" t="str">
        <f>IF(MOD(D1347,2)=0,"EVEN","ODD")</f>
        <v>ODD</v>
      </c>
      <c r="F1347" t="str">
        <f>IF(D1347&lt;=18,"LOW (1-18)","HIGH (19-36)")</f>
        <v>HIGH (19-36)</v>
      </c>
      <c r="G1347">
        <f>INT((D1347-1)/6)+1</f>
        <v>6</v>
      </c>
      <c r="H1347">
        <f>MOD(D1347-1,6)+1</f>
        <v>1</v>
      </c>
      <c r="I1347">
        <f>37-D1347</f>
        <v>6</v>
      </c>
      <c r="J1347">
        <f>ABS(D1347-D1348)</f>
        <v>27</v>
      </c>
      <c r="K1347">
        <f>AVERAGE(D1347:D1351)</f>
        <v>31</v>
      </c>
      <c r="L1347">
        <f>AVERAGE(D1347:D1366)</f>
        <v>31</v>
      </c>
      <c r="M1347">
        <f>K1347-L1347</f>
        <v>0</v>
      </c>
      <c r="N1347" t="str">
        <f>IF(K1347&gt;L1347,"HIGH ZONE BIAS",IF(K1347&lt;L1347,"LOW ZONE BIAS","EQUILIBRIUM"))</f>
        <v>EQUILIBRIUM</v>
      </c>
    </row>
    <row r="1348">
      <c r="A1348">
        <v>26223</v>
      </c>
      <c r="B1348" t="str">
        <v>2025-10-27</v>
      </c>
      <c r="C1348" t="str">
        <v>Midday</v>
      </c>
      <c r="D1348">
        <v>4</v>
      </c>
      <c r="E1348" t="str">
        <f>IF(MOD(D1348,2)=0,"EVEN","ODD")</f>
        <v>EVEN</v>
      </c>
      <c r="F1348" t="str">
        <f>IF(D1348&lt;=18,"LOW (1-18)","HIGH (19-36)")</f>
        <v>LOW (1-18)</v>
      </c>
      <c r="G1348">
        <f>INT((D1348-1)/6)+1</f>
        <v>1</v>
      </c>
      <c r="H1348">
        <f>MOD(D1348-1,6)+1</f>
        <v>4</v>
      </c>
      <c r="I1348">
        <f>37-D1348</f>
        <v>33</v>
      </c>
      <c r="J1348">
        <f>ABS(D1348-D1349)</f>
        <v>3</v>
      </c>
      <c r="K1348">
        <f>AVERAGE(D1348:D1352)</f>
        <v>4</v>
      </c>
      <c r="L1348">
        <f>AVERAGE(D1348:D1367)</f>
        <v>4</v>
      </c>
      <c r="M1348">
        <f>K1348-L1348</f>
        <v>0</v>
      </c>
      <c r="N1348" t="str">
        <f>IF(K1348&gt;L1348,"HIGH ZONE BIAS",IF(K1348&lt;L1348,"LOW ZONE BIAS","EQUILIBRIUM"))</f>
        <v>EQUILIBRIUM</v>
      </c>
    </row>
    <row r="1349">
      <c r="A1349">
        <v>26222</v>
      </c>
      <c r="B1349" t="str">
        <v>2025-10-27</v>
      </c>
      <c r="C1349" t="str">
        <v>Morning</v>
      </c>
      <c r="D1349">
        <v>1</v>
      </c>
      <c r="E1349" t="str">
        <f>IF(MOD(D1349,2)=0,"EVEN","ODD")</f>
        <v>ODD</v>
      </c>
      <c r="F1349" t="str">
        <f>IF(D1349&lt;=18,"LOW (1-18)","HIGH (19-36)")</f>
        <v>LOW (1-18)</v>
      </c>
      <c r="G1349">
        <f>INT((D1349-1)/6)+1</f>
        <v>1</v>
      </c>
      <c r="H1349">
        <f>MOD(D1349-1,6)+1</f>
        <v>1</v>
      </c>
      <c r="I1349">
        <f>37-D1349</f>
        <v>36</v>
      </c>
      <c r="J1349">
        <f>ABS(D1349-D1350)</f>
        <v>1</v>
      </c>
      <c r="K1349">
        <f>AVERAGE(D1349:D1353)</f>
        <v>1</v>
      </c>
      <c r="L1349">
        <f>AVERAGE(D1349:D1368)</f>
        <v>1</v>
      </c>
      <c r="M1349">
        <f>K1349-L1349</f>
        <v>0</v>
      </c>
      <c r="N1349" t="str">
        <f>IF(K1349&gt;L1349,"HIGH ZONE BIAS",IF(K1349&lt;L1349,"LOW ZONE BIAS","EQUILIBRIUM"))</f>
        <v>EQUILIBRIUM</v>
      </c>
    </row>
    <row r="1350">
      <c r="A1350">
        <v>26221</v>
      </c>
      <c r="B1350" t="str">
        <v>2025-10-25</v>
      </c>
      <c r="C1350" t="str">
        <v>Evening</v>
      </c>
      <c r="D1350">
        <v>2</v>
      </c>
      <c r="E1350" t="str">
        <f>IF(MOD(D1350,2)=0,"EVEN","ODD")</f>
        <v>EVEN</v>
      </c>
      <c r="F1350" t="str">
        <f>IF(D1350&lt;=18,"LOW (1-18)","HIGH (19-36)")</f>
        <v>LOW (1-18)</v>
      </c>
      <c r="G1350">
        <f>INT((D1350-1)/6)+1</f>
        <v>1</v>
      </c>
      <c r="H1350">
        <f>MOD(D1350-1,6)+1</f>
        <v>2</v>
      </c>
      <c r="I1350">
        <f>37-D1350</f>
        <v>35</v>
      </c>
      <c r="J1350">
        <f>ABS(D1350-D1351)</f>
        <v>12</v>
      </c>
      <c r="K1350">
        <f>AVERAGE(D1350:D1354)</f>
        <v>2</v>
      </c>
      <c r="L1350">
        <f>AVERAGE(D1350:D1369)</f>
        <v>2</v>
      </c>
      <c r="M1350">
        <f>K1350-L1350</f>
        <v>0</v>
      </c>
      <c r="N1350" t="str">
        <f>IF(K1350&gt;L1350,"HIGH ZONE BIAS",IF(K1350&lt;L1350,"LOW ZONE BIAS","EQUILIBRIUM"))</f>
        <v>EQUILIBRIUM</v>
      </c>
    </row>
    <row r="1351">
      <c r="A1351">
        <v>26220</v>
      </c>
      <c r="B1351" t="str">
        <v>2025-10-25</v>
      </c>
      <c r="C1351" t="str">
        <v>Afternoon</v>
      </c>
      <c r="D1351">
        <v>14</v>
      </c>
      <c r="E1351" t="str">
        <f>IF(MOD(D1351,2)=0,"EVEN","ODD")</f>
        <v>EVEN</v>
      </c>
      <c r="F1351" t="str">
        <f>IF(D1351&lt;=18,"LOW (1-18)","HIGH (19-36)")</f>
        <v>LOW (1-18)</v>
      </c>
      <c r="G1351">
        <f>INT((D1351-1)/6)+1</f>
        <v>3</v>
      </c>
      <c r="H1351">
        <f>MOD(D1351-1,6)+1</f>
        <v>2</v>
      </c>
      <c r="I1351">
        <f>37-D1351</f>
        <v>23</v>
      </c>
      <c r="J1351">
        <f>ABS(D1351-D1352)</f>
        <v>4</v>
      </c>
      <c r="K1351">
        <f>AVERAGE(D1351:D1355)</f>
        <v>14</v>
      </c>
      <c r="L1351">
        <f>AVERAGE(D1351:D1370)</f>
        <v>14</v>
      </c>
      <c r="M1351">
        <f>K1351-L1351</f>
        <v>0</v>
      </c>
      <c r="N1351" t="str">
        <f>IF(K1351&gt;L1351,"HIGH ZONE BIAS",IF(K1351&lt;L1351,"LOW ZONE BIAS","EQUILIBRIUM"))</f>
        <v>EQUILIBRIUM</v>
      </c>
    </row>
    <row r="1352">
      <c r="A1352">
        <v>26219</v>
      </c>
      <c r="B1352" t="str">
        <v>2025-10-25</v>
      </c>
      <c r="C1352" t="str">
        <v>Midday</v>
      </c>
      <c r="D1352">
        <v>10</v>
      </c>
      <c r="E1352" t="str">
        <f>IF(MOD(D1352,2)=0,"EVEN","ODD")</f>
        <v>EVEN</v>
      </c>
      <c r="F1352" t="str">
        <f>IF(D1352&lt;=18,"LOW (1-18)","HIGH (19-36)")</f>
        <v>LOW (1-18)</v>
      </c>
      <c r="G1352">
        <f>INT((D1352-1)/6)+1</f>
        <v>2</v>
      </c>
      <c r="H1352">
        <f>MOD(D1352-1,6)+1</f>
        <v>4</v>
      </c>
      <c r="I1352">
        <f>37-D1352</f>
        <v>27</v>
      </c>
      <c r="J1352">
        <f>ABS(D1352-D1353)</f>
        <v>3</v>
      </c>
      <c r="K1352">
        <f>AVERAGE(D1352:D1356)</f>
        <v>10</v>
      </c>
      <c r="L1352">
        <f>AVERAGE(D1352:D1371)</f>
        <v>10</v>
      </c>
      <c r="M1352">
        <f>K1352-L1352</f>
        <v>0</v>
      </c>
      <c r="N1352" t="str">
        <f>IF(K1352&gt;L1352,"HIGH ZONE BIAS",IF(K1352&lt;L1352,"LOW ZONE BIAS","EQUILIBRIUM"))</f>
        <v>EQUILIBRIUM</v>
      </c>
    </row>
    <row r="1353">
      <c r="A1353">
        <v>26218</v>
      </c>
      <c r="B1353" t="str">
        <v>2025-10-25</v>
      </c>
      <c r="C1353" t="str">
        <v>Morning</v>
      </c>
      <c r="D1353">
        <v>7</v>
      </c>
      <c r="E1353" t="str">
        <f>IF(MOD(D1353,2)=0,"EVEN","ODD")</f>
        <v>ODD</v>
      </c>
      <c r="F1353" t="str">
        <f>IF(D1353&lt;=18,"LOW (1-18)","HIGH (19-36)")</f>
        <v>LOW (1-18)</v>
      </c>
      <c r="G1353">
        <f>INT((D1353-1)/6)+1</f>
        <v>2</v>
      </c>
      <c r="H1353">
        <f>MOD(D1353-1,6)+1</f>
        <v>1</v>
      </c>
      <c r="I1353">
        <f>37-D1353</f>
        <v>30</v>
      </c>
      <c r="J1353">
        <f>ABS(D1353-D1354)</f>
        <v>13</v>
      </c>
      <c r="K1353">
        <f>AVERAGE(D1353:D1357)</f>
        <v>7</v>
      </c>
      <c r="L1353">
        <f>AVERAGE(D1353:D1372)</f>
        <v>7</v>
      </c>
      <c r="M1353">
        <f>K1353-L1353</f>
        <v>0</v>
      </c>
      <c r="N1353" t="str">
        <f>IF(K1353&gt;L1353,"HIGH ZONE BIAS",IF(K1353&lt;L1353,"LOW ZONE BIAS","EQUILIBRIUM"))</f>
        <v>EQUILIBRIUM</v>
      </c>
    </row>
    <row r="1354">
      <c r="A1354">
        <v>26217</v>
      </c>
      <c r="B1354" t="str">
        <v>2025-10-24</v>
      </c>
      <c r="C1354" t="str">
        <v>Evening</v>
      </c>
      <c r="D1354">
        <v>20</v>
      </c>
      <c r="E1354" t="str">
        <f>IF(MOD(D1354,2)=0,"EVEN","ODD")</f>
        <v>EVEN</v>
      </c>
      <c r="F1354" t="str">
        <f>IF(D1354&lt;=18,"LOW (1-18)","HIGH (19-36)")</f>
        <v>HIGH (19-36)</v>
      </c>
      <c r="G1354">
        <f>INT((D1354-1)/6)+1</f>
        <v>4</v>
      </c>
      <c r="H1354">
        <f>MOD(D1354-1,6)+1</f>
        <v>2</v>
      </c>
      <c r="I1354">
        <f>37-D1354</f>
        <v>17</v>
      </c>
      <c r="J1354">
        <f>ABS(D1354-D1355)</f>
        <v>9</v>
      </c>
      <c r="K1354">
        <f>AVERAGE(D1354:D1358)</f>
        <v>20</v>
      </c>
      <c r="L1354">
        <f>AVERAGE(D1354:D1373)</f>
        <v>20</v>
      </c>
      <c r="M1354">
        <f>K1354-L1354</f>
        <v>0</v>
      </c>
      <c r="N1354" t="str">
        <f>IF(K1354&gt;L1354,"HIGH ZONE BIAS",IF(K1354&lt;L1354,"LOW ZONE BIAS","EQUILIBRIUM"))</f>
        <v>EQUILIBRIUM</v>
      </c>
    </row>
    <row r="1355">
      <c r="A1355">
        <v>26216</v>
      </c>
      <c r="B1355" t="str">
        <v>2025-10-24</v>
      </c>
      <c r="C1355" t="str">
        <v>Afternoon</v>
      </c>
      <c r="D1355">
        <v>29</v>
      </c>
      <c r="E1355" t="str">
        <f>IF(MOD(D1355,2)=0,"EVEN","ODD")</f>
        <v>ODD</v>
      </c>
      <c r="F1355" t="str">
        <f>IF(D1355&lt;=18,"LOW (1-18)","HIGH (19-36)")</f>
        <v>HIGH (19-36)</v>
      </c>
      <c r="G1355">
        <f>INT((D1355-1)/6)+1</f>
        <v>5</v>
      </c>
      <c r="H1355">
        <f>MOD(D1355-1,6)+1</f>
        <v>5</v>
      </c>
      <c r="I1355">
        <f>37-D1355</f>
        <v>8</v>
      </c>
      <c r="J1355">
        <f>ABS(D1355-D1356)</f>
        <v>8</v>
      </c>
      <c r="K1355">
        <f>AVERAGE(D1355:D1359)</f>
        <v>29</v>
      </c>
      <c r="L1355">
        <f>AVERAGE(D1355:D1374)</f>
        <v>29</v>
      </c>
      <c r="M1355">
        <f>K1355-L1355</f>
        <v>0</v>
      </c>
      <c r="N1355" t="str">
        <f>IF(K1355&gt;L1355,"HIGH ZONE BIAS",IF(K1355&lt;L1355,"LOW ZONE BIAS","EQUILIBRIUM"))</f>
        <v>EQUILIBRIUM</v>
      </c>
    </row>
    <row r="1356">
      <c r="A1356">
        <v>26215</v>
      </c>
      <c r="B1356" t="str">
        <v>2025-10-24</v>
      </c>
      <c r="C1356" t="str">
        <v>Midday</v>
      </c>
      <c r="D1356">
        <v>21</v>
      </c>
      <c r="E1356" t="str">
        <f>IF(MOD(D1356,2)=0,"EVEN","ODD")</f>
        <v>ODD</v>
      </c>
      <c r="F1356" t="str">
        <f>IF(D1356&lt;=18,"LOW (1-18)","HIGH (19-36)")</f>
        <v>HIGH (19-36)</v>
      </c>
      <c r="G1356">
        <f>INT((D1356-1)/6)+1</f>
        <v>4</v>
      </c>
      <c r="H1356">
        <f>MOD(D1356-1,6)+1</f>
        <v>3</v>
      </c>
      <c r="I1356">
        <f>37-D1356</f>
        <v>16</v>
      </c>
      <c r="J1356">
        <f>ABS(D1356-D1357)</f>
        <v>3</v>
      </c>
      <c r="K1356">
        <f>AVERAGE(D1356:D1360)</f>
        <v>21</v>
      </c>
      <c r="L1356">
        <f>AVERAGE(D1356:D1375)</f>
        <v>21</v>
      </c>
      <c r="M1356">
        <f>K1356-L1356</f>
        <v>0</v>
      </c>
      <c r="N1356" t="str">
        <f>IF(K1356&gt;L1356,"HIGH ZONE BIAS",IF(K1356&lt;L1356,"LOW ZONE BIAS","EQUILIBRIUM"))</f>
        <v>EQUILIBRIUM</v>
      </c>
    </row>
    <row r="1357">
      <c r="A1357">
        <v>26214</v>
      </c>
      <c r="B1357" t="str">
        <v>2025-10-24</v>
      </c>
      <c r="C1357" t="str">
        <v>Morning</v>
      </c>
      <c r="D1357">
        <v>18</v>
      </c>
      <c r="E1357" t="str">
        <f>IF(MOD(D1357,2)=0,"EVEN","ODD")</f>
        <v>EVEN</v>
      </c>
      <c r="F1357" t="str">
        <f>IF(D1357&lt;=18,"LOW (1-18)","HIGH (19-36)")</f>
        <v>LOW (1-18)</v>
      </c>
      <c r="G1357">
        <f>INT((D1357-1)/6)+1</f>
        <v>3</v>
      </c>
      <c r="H1357">
        <f>MOD(D1357-1,6)+1</f>
        <v>6</v>
      </c>
      <c r="I1357">
        <f>37-D1357</f>
        <v>19</v>
      </c>
      <c r="J1357">
        <f>ABS(D1357-D1358)</f>
        <v>13</v>
      </c>
      <c r="K1357">
        <f>AVERAGE(D1357:D1361)</f>
        <v>18</v>
      </c>
      <c r="L1357">
        <f>AVERAGE(D1357:D1376)</f>
        <v>18</v>
      </c>
      <c r="M1357">
        <f>K1357-L1357</f>
        <v>0</v>
      </c>
      <c r="N1357" t="str">
        <f>IF(K1357&gt;L1357,"HIGH ZONE BIAS",IF(K1357&lt;L1357,"LOW ZONE BIAS","EQUILIBRIUM"))</f>
        <v>EQUILIBRIUM</v>
      </c>
    </row>
    <row r="1358">
      <c r="A1358">
        <v>26213</v>
      </c>
      <c r="B1358" t="str">
        <v>2025-10-23</v>
      </c>
      <c r="C1358" t="str">
        <v>Evening</v>
      </c>
      <c r="D1358">
        <v>31</v>
      </c>
      <c r="E1358" t="str">
        <f>IF(MOD(D1358,2)=0,"EVEN","ODD")</f>
        <v>ODD</v>
      </c>
      <c r="F1358" t="str">
        <f>IF(D1358&lt;=18,"LOW (1-18)","HIGH (19-36)")</f>
        <v>HIGH (19-36)</v>
      </c>
      <c r="G1358">
        <f>INT((D1358-1)/6)+1</f>
        <v>6</v>
      </c>
      <c r="H1358">
        <f>MOD(D1358-1,6)+1</f>
        <v>1</v>
      </c>
      <c r="I1358">
        <f>37-D1358</f>
        <v>6</v>
      </c>
      <c r="J1358">
        <f>ABS(D1358-D1359)</f>
        <v>2</v>
      </c>
      <c r="K1358">
        <f>AVERAGE(D1358:D1362)</f>
        <v>31</v>
      </c>
      <c r="L1358">
        <f>AVERAGE(D1358:D1377)</f>
        <v>31</v>
      </c>
      <c r="M1358">
        <f>K1358-L1358</f>
        <v>0</v>
      </c>
      <c r="N1358" t="str">
        <f>IF(K1358&gt;L1358,"HIGH ZONE BIAS",IF(K1358&lt;L1358,"LOW ZONE BIAS","EQUILIBRIUM"))</f>
        <v>EQUILIBRIUM</v>
      </c>
    </row>
    <row r="1359">
      <c r="A1359">
        <v>26212</v>
      </c>
      <c r="B1359" t="str">
        <v>2025-10-23</v>
      </c>
      <c r="C1359" t="str">
        <v>Afternoon</v>
      </c>
      <c r="D1359">
        <v>33</v>
      </c>
      <c r="E1359" t="str">
        <f>IF(MOD(D1359,2)=0,"EVEN","ODD")</f>
        <v>ODD</v>
      </c>
      <c r="F1359" t="str">
        <f>IF(D1359&lt;=18,"LOW (1-18)","HIGH (19-36)")</f>
        <v>HIGH (19-36)</v>
      </c>
      <c r="G1359">
        <f>INT((D1359-1)/6)+1</f>
        <v>6</v>
      </c>
      <c r="H1359">
        <f>MOD(D1359-1,6)+1</f>
        <v>3</v>
      </c>
      <c r="I1359">
        <f>37-D1359</f>
        <v>4</v>
      </c>
      <c r="J1359">
        <f>ABS(D1359-D1360)</f>
        <v>11</v>
      </c>
      <c r="K1359">
        <f>AVERAGE(D1359:D1363)</f>
        <v>33</v>
      </c>
      <c r="L1359">
        <f>AVERAGE(D1359:D1378)</f>
        <v>33</v>
      </c>
      <c r="M1359">
        <f>K1359-L1359</f>
        <v>0</v>
      </c>
      <c r="N1359" t="str">
        <f>IF(K1359&gt;L1359,"HIGH ZONE BIAS",IF(K1359&lt;L1359,"LOW ZONE BIAS","EQUILIBRIUM"))</f>
        <v>EQUILIBRIUM</v>
      </c>
    </row>
    <row r="1360">
      <c r="A1360">
        <v>26211</v>
      </c>
      <c r="B1360" t="str">
        <v>2025-10-23</v>
      </c>
      <c r="C1360" t="str">
        <v>Midday</v>
      </c>
      <c r="D1360">
        <v>22</v>
      </c>
      <c r="E1360" t="str">
        <f>IF(MOD(D1360,2)=0,"EVEN","ODD")</f>
        <v>EVEN</v>
      </c>
      <c r="F1360" t="str">
        <f>IF(D1360&lt;=18,"LOW (1-18)","HIGH (19-36)")</f>
        <v>HIGH (19-36)</v>
      </c>
      <c r="G1360">
        <f>INT((D1360-1)/6)+1</f>
        <v>4</v>
      </c>
      <c r="H1360">
        <f>MOD(D1360-1,6)+1</f>
        <v>4</v>
      </c>
      <c r="I1360">
        <f>37-D1360</f>
        <v>15</v>
      </c>
      <c r="J1360">
        <f>ABS(D1360-D1361)</f>
        <v>7</v>
      </c>
      <c r="K1360">
        <f>AVERAGE(D1360:D1364)</f>
        <v>22</v>
      </c>
      <c r="L1360">
        <f>AVERAGE(D1360:D1379)</f>
        <v>22</v>
      </c>
      <c r="M1360">
        <f>K1360-L1360</f>
        <v>0</v>
      </c>
      <c r="N1360" t="str">
        <f>IF(K1360&gt;L1360,"HIGH ZONE BIAS",IF(K1360&lt;L1360,"LOW ZONE BIAS","EQUILIBRIUM"))</f>
        <v>EQUILIBRIUM</v>
      </c>
    </row>
    <row r="1361">
      <c r="A1361">
        <v>26210</v>
      </c>
      <c r="B1361" t="str">
        <v>2025-10-23</v>
      </c>
      <c r="C1361" t="str">
        <v>Morning</v>
      </c>
      <c r="D1361">
        <v>15</v>
      </c>
      <c r="E1361" t="str">
        <f>IF(MOD(D1361,2)=0,"EVEN","ODD")</f>
        <v>ODD</v>
      </c>
      <c r="F1361" t="str">
        <f>IF(D1361&lt;=18,"LOW (1-18)","HIGH (19-36)")</f>
        <v>LOW (1-18)</v>
      </c>
      <c r="G1361">
        <f>INT((D1361-1)/6)+1</f>
        <v>3</v>
      </c>
      <c r="H1361">
        <f>MOD(D1361-1,6)+1</f>
        <v>3</v>
      </c>
      <c r="I1361">
        <f>37-D1361</f>
        <v>22</v>
      </c>
      <c r="J1361">
        <f>ABS(D1361-D1362)</f>
        <v>18</v>
      </c>
      <c r="K1361">
        <f>AVERAGE(D1361:D1365)</f>
        <v>15</v>
      </c>
      <c r="L1361">
        <f>AVERAGE(D1361:D1380)</f>
        <v>15</v>
      </c>
      <c r="M1361">
        <f>K1361-L1361</f>
        <v>0</v>
      </c>
      <c r="N1361" t="str">
        <f>IF(K1361&gt;L1361,"HIGH ZONE BIAS",IF(K1361&lt;L1361,"LOW ZONE BIAS","EQUILIBRIUM"))</f>
        <v>EQUILIBRIUM</v>
      </c>
    </row>
    <row r="1362">
      <c r="A1362">
        <v>26209</v>
      </c>
      <c r="B1362" t="str">
        <v>2025-10-22</v>
      </c>
      <c r="C1362" t="str">
        <v>Evening</v>
      </c>
      <c r="D1362">
        <v>33</v>
      </c>
      <c r="E1362" t="str">
        <f>IF(MOD(D1362,2)=0,"EVEN","ODD")</f>
        <v>ODD</v>
      </c>
      <c r="F1362" t="str">
        <f>IF(D1362&lt;=18,"LOW (1-18)","HIGH (19-36)")</f>
        <v>HIGH (19-36)</v>
      </c>
      <c r="G1362">
        <f>INT((D1362-1)/6)+1</f>
        <v>6</v>
      </c>
      <c r="H1362">
        <f>MOD(D1362-1,6)+1</f>
        <v>3</v>
      </c>
      <c r="I1362">
        <f>37-D1362</f>
        <v>4</v>
      </c>
      <c r="J1362">
        <f>ABS(D1362-D1363)</f>
        <v>20</v>
      </c>
      <c r="K1362">
        <f>AVERAGE(D1362:D1366)</f>
        <v>33</v>
      </c>
      <c r="L1362">
        <f>AVERAGE(D1362:D1381)</f>
        <v>33</v>
      </c>
      <c r="M1362">
        <f>K1362-L1362</f>
        <v>0</v>
      </c>
      <c r="N1362" t="str">
        <f>IF(K1362&gt;L1362,"HIGH ZONE BIAS",IF(K1362&lt;L1362,"LOW ZONE BIAS","EQUILIBRIUM"))</f>
        <v>EQUILIBRIUM</v>
      </c>
    </row>
    <row r="1363">
      <c r="A1363">
        <v>26208</v>
      </c>
      <c r="B1363" t="str">
        <v>2025-10-22</v>
      </c>
      <c r="C1363" t="str">
        <v>Afternoon</v>
      </c>
      <c r="D1363">
        <v>13</v>
      </c>
      <c r="E1363" t="str">
        <f>IF(MOD(D1363,2)=0,"EVEN","ODD")</f>
        <v>ODD</v>
      </c>
      <c r="F1363" t="str">
        <f>IF(D1363&lt;=18,"LOW (1-18)","HIGH (19-36)")</f>
        <v>LOW (1-18)</v>
      </c>
      <c r="G1363">
        <f>INT((D1363-1)/6)+1</f>
        <v>3</v>
      </c>
      <c r="H1363">
        <f>MOD(D1363-1,6)+1</f>
        <v>1</v>
      </c>
      <c r="I1363">
        <f>37-D1363</f>
        <v>24</v>
      </c>
      <c r="J1363">
        <f>ABS(D1363-D1364)</f>
        <v>1</v>
      </c>
      <c r="K1363">
        <f>AVERAGE(D1363:D1367)</f>
        <v>13</v>
      </c>
      <c r="L1363">
        <f>AVERAGE(D1363:D1382)</f>
        <v>13</v>
      </c>
      <c r="M1363">
        <f>K1363-L1363</f>
        <v>0</v>
      </c>
      <c r="N1363" t="str">
        <f>IF(K1363&gt;L1363,"HIGH ZONE BIAS",IF(K1363&lt;L1363,"LOW ZONE BIAS","EQUILIBRIUM"))</f>
        <v>EQUILIBRIUM</v>
      </c>
    </row>
    <row r="1364">
      <c r="A1364">
        <v>26207</v>
      </c>
      <c r="B1364" t="str">
        <v>2025-10-22</v>
      </c>
      <c r="C1364" t="str">
        <v>Midday</v>
      </c>
      <c r="D1364">
        <v>12</v>
      </c>
      <c r="E1364" t="str">
        <f>IF(MOD(D1364,2)=0,"EVEN","ODD")</f>
        <v>EVEN</v>
      </c>
      <c r="F1364" t="str">
        <f>IF(D1364&lt;=18,"LOW (1-18)","HIGH (19-36)")</f>
        <v>LOW (1-18)</v>
      </c>
      <c r="G1364">
        <f>INT((D1364-1)/6)+1</f>
        <v>2</v>
      </c>
      <c r="H1364">
        <f>MOD(D1364-1,6)+1</f>
        <v>6</v>
      </c>
      <c r="I1364">
        <f>37-D1364</f>
        <v>25</v>
      </c>
      <c r="J1364">
        <f>ABS(D1364-D1365)</f>
        <v>15</v>
      </c>
      <c r="K1364">
        <f>AVERAGE(D1364:D1368)</f>
        <v>12</v>
      </c>
      <c r="L1364">
        <f>AVERAGE(D1364:D1383)</f>
        <v>12</v>
      </c>
      <c r="M1364">
        <f>K1364-L1364</f>
        <v>0</v>
      </c>
      <c r="N1364" t="str">
        <f>IF(K1364&gt;L1364,"HIGH ZONE BIAS",IF(K1364&lt;L1364,"LOW ZONE BIAS","EQUILIBRIUM"))</f>
        <v>EQUILIBRIUM</v>
      </c>
    </row>
    <row r="1365">
      <c r="A1365">
        <v>26206</v>
      </c>
      <c r="B1365" t="str">
        <v>2025-10-22</v>
      </c>
      <c r="C1365" t="str">
        <v>Morning</v>
      </c>
      <c r="D1365">
        <v>27</v>
      </c>
      <c r="E1365" t="str">
        <f>IF(MOD(D1365,2)=0,"EVEN","ODD")</f>
        <v>ODD</v>
      </c>
      <c r="F1365" t="str">
        <f>IF(D1365&lt;=18,"LOW (1-18)","HIGH (19-36)")</f>
        <v>HIGH (19-36)</v>
      </c>
      <c r="G1365">
        <f>INT((D1365-1)/6)+1</f>
        <v>5</v>
      </c>
      <c r="H1365">
        <f>MOD(D1365-1,6)+1</f>
        <v>3</v>
      </c>
      <c r="I1365">
        <f>37-D1365</f>
        <v>10</v>
      </c>
      <c r="J1365">
        <f>ABS(D1365-D1366)</f>
        <v>8</v>
      </c>
      <c r="K1365">
        <f>AVERAGE(D1365:D1369)</f>
        <v>27</v>
      </c>
      <c r="L1365">
        <f>AVERAGE(D1365:D1384)</f>
        <v>27</v>
      </c>
      <c r="M1365">
        <f>K1365-L1365</f>
        <v>0</v>
      </c>
      <c r="N1365" t="str">
        <f>IF(K1365&gt;L1365,"HIGH ZONE BIAS",IF(K1365&lt;L1365,"LOW ZONE BIAS","EQUILIBRIUM"))</f>
        <v>EQUILIBRIUM</v>
      </c>
    </row>
    <row r="1366">
      <c r="A1366">
        <v>26205</v>
      </c>
      <c r="B1366" t="str">
        <v>2025-10-21</v>
      </c>
      <c r="C1366" t="str">
        <v>Evening</v>
      </c>
      <c r="D1366">
        <v>35</v>
      </c>
      <c r="E1366" t="str">
        <f>IF(MOD(D1366,2)=0,"EVEN","ODD")</f>
        <v>ODD</v>
      </c>
      <c r="F1366" t="str">
        <f>IF(D1366&lt;=18,"LOW (1-18)","HIGH (19-36)")</f>
        <v>HIGH (19-36)</v>
      </c>
      <c r="G1366">
        <f>INT((D1366-1)/6)+1</f>
        <v>6</v>
      </c>
      <c r="H1366">
        <f>MOD(D1366-1,6)+1</f>
        <v>5</v>
      </c>
      <c r="I1366">
        <f>37-D1366</f>
        <v>2</v>
      </c>
      <c r="J1366">
        <f>ABS(D1366-D1367)</f>
        <v>22</v>
      </c>
      <c r="K1366">
        <f>AVERAGE(D1366:D1370)</f>
        <v>35</v>
      </c>
      <c r="L1366">
        <f>AVERAGE(D1366:D1385)</f>
        <v>35</v>
      </c>
      <c r="M1366">
        <f>K1366-L1366</f>
        <v>0</v>
      </c>
      <c r="N1366" t="str">
        <f>IF(K1366&gt;L1366,"HIGH ZONE BIAS",IF(K1366&lt;L1366,"LOW ZONE BIAS","EQUILIBRIUM"))</f>
        <v>EQUILIBRIUM</v>
      </c>
    </row>
    <row r="1367">
      <c r="A1367">
        <v>26204</v>
      </c>
      <c r="B1367" t="str">
        <v>2025-10-21</v>
      </c>
      <c r="C1367" t="str">
        <v>Afternoon</v>
      </c>
      <c r="D1367">
        <v>13</v>
      </c>
      <c r="E1367" t="str">
        <f>IF(MOD(D1367,2)=0,"EVEN","ODD")</f>
        <v>ODD</v>
      </c>
      <c r="F1367" t="str">
        <f>IF(D1367&lt;=18,"LOW (1-18)","HIGH (19-36)")</f>
        <v>LOW (1-18)</v>
      </c>
      <c r="G1367">
        <f>INT((D1367-1)/6)+1</f>
        <v>3</v>
      </c>
      <c r="H1367">
        <f>MOD(D1367-1,6)+1</f>
        <v>1</v>
      </c>
      <c r="I1367">
        <f>37-D1367</f>
        <v>24</v>
      </c>
      <c r="J1367">
        <f>ABS(D1367-D1368)</f>
        <v>4</v>
      </c>
      <c r="K1367">
        <f>AVERAGE(D1367:D1371)</f>
        <v>13</v>
      </c>
      <c r="L1367">
        <f>AVERAGE(D1367:D1386)</f>
        <v>13</v>
      </c>
      <c r="M1367">
        <f>K1367-L1367</f>
        <v>0</v>
      </c>
      <c r="N1367" t="str">
        <f>IF(K1367&gt;L1367,"HIGH ZONE BIAS",IF(K1367&lt;L1367,"LOW ZONE BIAS","EQUILIBRIUM"))</f>
        <v>EQUILIBRIUM</v>
      </c>
    </row>
    <row r="1368">
      <c r="A1368">
        <v>26203</v>
      </c>
      <c r="B1368" t="str">
        <v>2025-10-21</v>
      </c>
      <c r="C1368" t="str">
        <v>Midday</v>
      </c>
      <c r="D1368">
        <v>9</v>
      </c>
      <c r="E1368" t="str">
        <f>IF(MOD(D1368,2)=0,"EVEN","ODD")</f>
        <v>ODD</v>
      </c>
      <c r="F1368" t="str">
        <f>IF(D1368&lt;=18,"LOW (1-18)","HIGH (19-36)")</f>
        <v>LOW (1-18)</v>
      </c>
      <c r="G1368">
        <f>INT((D1368-1)/6)+1</f>
        <v>2</v>
      </c>
      <c r="H1368">
        <f>MOD(D1368-1,6)+1</f>
        <v>3</v>
      </c>
      <c r="I1368">
        <f>37-D1368</f>
        <v>28</v>
      </c>
      <c r="J1368">
        <f>ABS(D1368-D1369)</f>
        <v>2</v>
      </c>
      <c r="K1368">
        <f>AVERAGE(D1368:D1372)</f>
        <v>9</v>
      </c>
      <c r="L1368">
        <f>AVERAGE(D1368:D1387)</f>
        <v>9</v>
      </c>
      <c r="M1368">
        <f>K1368-L1368</f>
        <v>0</v>
      </c>
      <c r="N1368" t="str">
        <f>IF(K1368&gt;L1368,"HIGH ZONE BIAS",IF(K1368&lt;L1368,"LOW ZONE BIAS","EQUILIBRIUM"))</f>
        <v>EQUILIBRIUM</v>
      </c>
    </row>
    <row r="1369">
      <c r="A1369">
        <v>26202</v>
      </c>
      <c r="B1369" t="str">
        <v>2025-10-21</v>
      </c>
      <c r="C1369" t="str">
        <v>Morning</v>
      </c>
      <c r="D1369">
        <v>7</v>
      </c>
      <c r="E1369" t="str">
        <f>IF(MOD(D1369,2)=0,"EVEN","ODD")</f>
        <v>ODD</v>
      </c>
      <c r="F1369" t="str">
        <f>IF(D1369&lt;=18,"LOW (1-18)","HIGH (19-36)")</f>
        <v>LOW (1-18)</v>
      </c>
      <c r="G1369">
        <f>INT((D1369-1)/6)+1</f>
        <v>2</v>
      </c>
      <c r="H1369">
        <f>MOD(D1369-1,6)+1</f>
        <v>1</v>
      </c>
      <c r="I1369">
        <f>37-D1369</f>
        <v>30</v>
      </c>
      <c r="J1369">
        <f>ABS(D1369-D1370)</f>
        <v>15</v>
      </c>
      <c r="K1369">
        <f>AVERAGE(D1369:D1373)</f>
        <v>7</v>
      </c>
      <c r="L1369">
        <f>AVERAGE(D1369:D1388)</f>
        <v>7</v>
      </c>
      <c r="M1369">
        <f>K1369-L1369</f>
        <v>0</v>
      </c>
      <c r="N1369" t="str">
        <f>IF(K1369&gt;L1369,"HIGH ZONE BIAS",IF(K1369&lt;L1369,"LOW ZONE BIAS","EQUILIBRIUM"))</f>
        <v>EQUILIBRIUM</v>
      </c>
    </row>
    <row r="1370">
      <c r="A1370">
        <v>26201</v>
      </c>
      <c r="B1370" t="str">
        <v>2025-10-18</v>
      </c>
      <c r="C1370" t="str">
        <v>Evening</v>
      </c>
      <c r="D1370">
        <v>22</v>
      </c>
      <c r="E1370" t="str">
        <f>IF(MOD(D1370,2)=0,"EVEN","ODD")</f>
        <v>EVEN</v>
      </c>
      <c r="F1370" t="str">
        <f>IF(D1370&lt;=18,"LOW (1-18)","HIGH (19-36)")</f>
        <v>HIGH (19-36)</v>
      </c>
      <c r="G1370">
        <f>INT((D1370-1)/6)+1</f>
        <v>4</v>
      </c>
      <c r="H1370">
        <f>MOD(D1370-1,6)+1</f>
        <v>4</v>
      </c>
      <c r="I1370">
        <f>37-D1370</f>
        <v>15</v>
      </c>
      <c r="J1370">
        <f>ABS(D1370-D1371)</f>
        <v>5</v>
      </c>
      <c r="K1370">
        <f>AVERAGE(D1370:D1374)</f>
        <v>22</v>
      </c>
      <c r="L1370">
        <f>AVERAGE(D1370:D1389)</f>
        <v>22</v>
      </c>
      <c r="M1370">
        <f>K1370-L1370</f>
        <v>0</v>
      </c>
      <c r="N1370" t="str">
        <f>IF(K1370&gt;L1370,"HIGH ZONE BIAS",IF(K1370&lt;L1370,"LOW ZONE BIAS","EQUILIBRIUM"))</f>
        <v>EQUILIBRIUM</v>
      </c>
    </row>
    <row r="1371">
      <c r="A1371">
        <v>26200</v>
      </c>
      <c r="B1371" t="str">
        <v>2025-10-18</v>
      </c>
      <c r="C1371" t="str">
        <v>Afternoon</v>
      </c>
      <c r="D1371">
        <v>27</v>
      </c>
      <c r="E1371" t="str">
        <f>IF(MOD(D1371,2)=0,"EVEN","ODD")</f>
        <v>ODD</v>
      </c>
      <c r="F1371" t="str">
        <f>IF(D1371&lt;=18,"LOW (1-18)","HIGH (19-36)")</f>
        <v>HIGH (19-36)</v>
      </c>
      <c r="G1371">
        <f>INT((D1371-1)/6)+1</f>
        <v>5</v>
      </c>
      <c r="H1371">
        <f>MOD(D1371-1,6)+1</f>
        <v>3</v>
      </c>
      <c r="I1371">
        <f>37-D1371</f>
        <v>10</v>
      </c>
      <c r="J1371">
        <f>ABS(D1371-D1372)</f>
        <v>18</v>
      </c>
      <c r="K1371">
        <f>AVERAGE(D1371:D1375)</f>
        <v>27</v>
      </c>
      <c r="L1371">
        <f>AVERAGE(D1371:D1390)</f>
        <v>27</v>
      </c>
      <c r="M1371">
        <f>K1371-L1371</f>
        <v>0</v>
      </c>
      <c r="N1371" t="str">
        <f>IF(K1371&gt;L1371,"HIGH ZONE BIAS",IF(K1371&lt;L1371,"LOW ZONE BIAS","EQUILIBRIUM"))</f>
        <v>EQUILIBRIUM</v>
      </c>
    </row>
    <row r="1372">
      <c r="A1372">
        <v>26199</v>
      </c>
      <c r="B1372" t="str">
        <v>2025-10-18</v>
      </c>
      <c r="C1372" t="str">
        <v>Midday</v>
      </c>
      <c r="D1372">
        <v>9</v>
      </c>
      <c r="E1372" t="str">
        <f>IF(MOD(D1372,2)=0,"EVEN","ODD")</f>
        <v>ODD</v>
      </c>
      <c r="F1372" t="str">
        <f>IF(D1372&lt;=18,"LOW (1-18)","HIGH (19-36)")</f>
        <v>LOW (1-18)</v>
      </c>
      <c r="G1372">
        <f>INT((D1372-1)/6)+1</f>
        <v>2</v>
      </c>
      <c r="H1372">
        <f>MOD(D1372-1,6)+1</f>
        <v>3</v>
      </c>
      <c r="I1372">
        <f>37-D1372</f>
        <v>28</v>
      </c>
      <c r="J1372">
        <f>ABS(D1372-D1373)</f>
        <v>14</v>
      </c>
      <c r="K1372">
        <f>AVERAGE(D1372:D1376)</f>
        <v>9</v>
      </c>
      <c r="L1372">
        <f>AVERAGE(D1372:D1391)</f>
        <v>9</v>
      </c>
      <c r="M1372">
        <f>K1372-L1372</f>
        <v>0</v>
      </c>
      <c r="N1372" t="str">
        <f>IF(K1372&gt;L1372,"HIGH ZONE BIAS",IF(K1372&lt;L1372,"LOW ZONE BIAS","EQUILIBRIUM"))</f>
        <v>EQUILIBRIUM</v>
      </c>
    </row>
    <row r="1373">
      <c r="A1373">
        <v>26198</v>
      </c>
      <c r="B1373" t="str">
        <v>2025-10-18</v>
      </c>
      <c r="C1373" t="str">
        <v>Morning</v>
      </c>
      <c r="D1373">
        <v>23</v>
      </c>
      <c r="E1373" t="str">
        <f>IF(MOD(D1373,2)=0,"EVEN","ODD")</f>
        <v>ODD</v>
      </c>
      <c r="F1373" t="str">
        <f>IF(D1373&lt;=18,"LOW (1-18)","HIGH (19-36)")</f>
        <v>HIGH (19-36)</v>
      </c>
      <c r="G1373">
        <f>INT((D1373-1)/6)+1</f>
        <v>4</v>
      </c>
      <c r="H1373">
        <f>MOD(D1373-1,6)+1</f>
        <v>5</v>
      </c>
      <c r="I1373">
        <f>37-D1373</f>
        <v>14</v>
      </c>
      <c r="J1373">
        <f>ABS(D1373-D1374)</f>
        <v>15</v>
      </c>
      <c r="K1373">
        <f>AVERAGE(D1373:D1377)</f>
        <v>23</v>
      </c>
      <c r="L1373">
        <f>AVERAGE(D1373:D1392)</f>
        <v>23</v>
      </c>
      <c r="M1373">
        <f>K1373-L1373</f>
        <v>0</v>
      </c>
      <c r="N1373" t="str">
        <f>IF(K1373&gt;L1373,"HIGH ZONE BIAS",IF(K1373&lt;L1373,"LOW ZONE BIAS","EQUILIBRIUM"))</f>
        <v>EQUILIBRIUM</v>
      </c>
    </row>
    <row r="1374">
      <c r="A1374">
        <v>26197</v>
      </c>
      <c r="B1374" t="str">
        <v>2025-10-17</v>
      </c>
      <c r="C1374" t="str">
        <v>Evening</v>
      </c>
      <c r="D1374">
        <v>8</v>
      </c>
      <c r="E1374" t="str">
        <f>IF(MOD(D1374,2)=0,"EVEN","ODD")</f>
        <v>EVEN</v>
      </c>
      <c r="F1374" t="str">
        <f>IF(D1374&lt;=18,"LOW (1-18)","HIGH (19-36)")</f>
        <v>LOW (1-18)</v>
      </c>
      <c r="G1374">
        <f>INT((D1374-1)/6)+1</f>
        <v>2</v>
      </c>
      <c r="H1374">
        <f>MOD(D1374-1,6)+1</f>
        <v>2</v>
      </c>
      <c r="I1374">
        <f>37-D1374</f>
        <v>29</v>
      </c>
      <c r="J1374">
        <f>ABS(D1374-D1375)</f>
        <v>12</v>
      </c>
      <c r="K1374">
        <f>AVERAGE(D1374:D1378)</f>
        <v>8</v>
      </c>
      <c r="L1374">
        <f>AVERAGE(D1374:D1393)</f>
        <v>8</v>
      </c>
      <c r="M1374">
        <f>K1374-L1374</f>
        <v>0</v>
      </c>
      <c r="N1374" t="str">
        <f>IF(K1374&gt;L1374,"HIGH ZONE BIAS",IF(K1374&lt;L1374,"LOW ZONE BIAS","EQUILIBRIUM"))</f>
        <v>EQUILIBRIUM</v>
      </c>
    </row>
    <row r="1375">
      <c r="A1375">
        <v>26196</v>
      </c>
      <c r="B1375" t="str">
        <v>2025-10-17</v>
      </c>
      <c r="C1375" t="str">
        <v>Afternoon</v>
      </c>
      <c r="D1375">
        <v>20</v>
      </c>
      <c r="E1375" t="str">
        <f>IF(MOD(D1375,2)=0,"EVEN","ODD")</f>
        <v>EVEN</v>
      </c>
      <c r="F1375" t="str">
        <f>IF(D1375&lt;=18,"LOW (1-18)","HIGH (19-36)")</f>
        <v>HIGH (19-36)</v>
      </c>
      <c r="G1375">
        <f>INT((D1375-1)/6)+1</f>
        <v>4</v>
      </c>
      <c r="H1375">
        <f>MOD(D1375-1,6)+1</f>
        <v>2</v>
      </c>
      <c r="I1375">
        <f>37-D1375</f>
        <v>17</v>
      </c>
      <c r="J1375">
        <f>ABS(D1375-D1376)</f>
        <v>11</v>
      </c>
      <c r="K1375">
        <f>AVERAGE(D1375:D1379)</f>
        <v>20</v>
      </c>
      <c r="L1375">
        <f>AVERAGE(D1375:D1394)</f>
        <v>20</v>
      </c>
      <c r="M1375">
        <f>K1375-L1375</f>
        <v>0</v>
      </c>
      <c r="N1375" t="str">
        <f>IF(K1375&gt;L1375,"HIGH ZONE BIAS",IF(K1375&lt;L1375,"LOW ZONE BIAS","EQUILIBRIUM"))</f>
        <v>EQUILIBRIUM</v>
      </c>
    </row>
    <row r="1376">
      <c r="A1376">
        <v>26195</v>
      </c>
      <c r="B1376" t="str">
        <v>2025-10-17</v>
      </c>
      <c r="C1376" t="str">
        <v>Midday</v>
      </c>
      <c r="D1376">
        <v>9</v>
      </c>
      <c r="E1376" t="str">
        <f>IF(MOD(D1376,2)=0,"EVEN","ODD")</f>
        <v>ODD</v>
      </c>
      <c r="F1376" t="str">
        <f>IF(D1376&lt;=18,"LOW (1-18)","HIGH (19-36)")</f>
        <v>LOW (1-18)</v>
      </c>
      <c r="G1376">
        <f>INT((D1376-1)/6)+1</f>
        <v>2</v>
      </c>
      <c r="H1376">
        <f>MOD(D1376-1,6)+1</f>
        <v>3</v>
      </c>
      <c r="I1376">
        <f>37-D1376</f>
        <v>28</v>
      </c>
      <c r="J1376">
        <f>ABS(D1376-D1377)</f>
        <v>7</v>
      </c>
      <c r="K1376">
        <f>AVERAGE(D1376:D1380)</f>
        <v>9</v>
      </c>
      <c r="L1376">
        <f>AVERAGE(D1376:D1395)</f>
        <v>9</v>
      </c>
      <c r="M1376">
        <f>K1376-L1376</f>
        <v>0</v>
      </c>
      <c r="N1376" t="str">
        <f>IF(K1376&gt;L1376,"HIGH ZONE BIAS",IF(K1376&lt;L1376,"LOW ZONE BIAS","EQUILIBRIUM"))</f>
        <v>EQUILIBRIUM</v>
      </c>
    </row>
    <row r="1377">
      <c r="A1377">
        <v>26194</v>
      </c>
      <c r="B1377" t="str">
        <v>2025-10-17</v>
      </c>
      <c r="C1377" t="str">
        <v>Morning</v>
      </c>
      <c r="D1377">
        <v>2</v>
      </c>
      <c r="E1377" t="str">
        <f>IF(MOD(D1377,2)=0,"EVEN","ODD")</f>
        <v>EVEN</v>
      </c>
      <c r="F1377" t="str">
        <f>IF(D1377&lt;=18,"LOW (1-18)","HIGH (19-36)")</f>
        <v>LOW (1-18)</v>
      </c>
      <c r="G1377">
        <f>INT((D1377-1)/6)+1</f>
        <v>1</v>
      </c>
      <c r="H1377">
        <f>MOD(D1377-1,6)+1</f>
        <v>2</v>
      </c>
      <c r="I1377">
        <f>37-D1377</f>
        <v>35</v>
      </c>
      <c r="J1377">
        <f>ABS(D1377-D1378)</f>
        <v>27</v>
      </c>
      <c r="K1377">
        <f>AVERAGE(D1377:D1381)</f>
        <v>2</v>
      </c>
      <c r="L1377">
        <f>AVERAGE(D1377:D1396)</f>
        <v>2</v>
      </c>
      <c r="M1377">
        <f>K1377-L1377</f>
        <v>0</v>
      </c>
      <c r="N1377" t="str">
        <f>IF(K1377&gt;L1377,"HIGH ZONE BIAS",IF(K1377&lt;L1377,"LOW ZONE BIAS","EQUILIBRIUM"))</f>
        <v>EQUILIBRIUM</v>
      </c>
    </row>
    <row r="1378">
      <c r="A1378">
        <v>26193</v>
      </c>
      <c r="B1378" t="str">
        <v>2025-10-16</v>
      </c>
      <c r="C1378" t="str">
        <v>Evening</v>
      </c>
      <c r="D1378">
        <v>29</v>
      </c>
      <c r="E1378" t="str">
        <f>IF(MOD(D1378,2)=0,"EVEN","ODD")</f>
        <v>ODD</v>
      </c>
      <c r="F1378" t="str">
        <f>IF(D1378&lt;=18,"LOW (1-18)","HIGH (19-36)")</f>
        <v>HIGH (19-36)</v>
      </c>
      <c r="G1378">
        <f>INT((D1378-1)/6)+1</f>
        <v>5</v>
      </c>
      <c r="H1378">
        <f>MOD(D1378-1,6)+1</f>
        <v>5</v>
      </c>
      <c r="I1378">
        <f>37-D1378</f>
        <v>8</v>
      </c>
      <c r="J1378">
        <f>ABS(D1378-D1379)</f>
        <v>13</v>
      </c>
      <c r="K1378">
        <f>AVERAGE(D1378:D1382)</f>
        <v>29</v>
      </c>
      <c r="L1378">
        <f>AVERAGE(D1378:D1397)</f>
        <v>29</v>
      </c>
      <c r="M1378">
        <f>K1378-L1378</f>
        <v>0</v>
      </c>
      <c r="N1378" t="str">
        <f>IF(K1378&gt;L1378,"HIGH ZONE BIAS",IF(K1378&lt;L1378,"LOW ZONE BIAS","EQUILIBRIUM"))</f>
        <v>EQUILIBRIUM</v>
      </c>
    </row>
    <row r="1379">
      <c r="A1379">
        <v>26192</v>
      </c>
      <c r="B1379" t="str">
        <v>2025-10-16</v>
      </c>
      <c r="C1379" t="str">
        <v>Afternoon</v>
      </c>
      <c r="D1379">
        <v>16</v>
      </c>
      <c r="E1379" t="str">
        <f>IF(MOD(D1379,2)=0,"EVEN","ODD")</f>
        <v>EVEN</v>
      </c>
      <c r="F1379" t="str">
        <f>IF(D1379&lt;=18,"LOW (1-18)","HIGH (19-36)")</f>
        <v>LOW (1-18)</v>
      </c>
      <c r="G1379">
        <f>INT((D1379-1)/6)+1</f>
        <v>3</v>
      </c>
      <c r="H1379">
        <f>MOD(D1379-1,6)+1</f>
        <v>4</v>
      </c>
      <c r="I1379">
        <f>37-D1379</f>
        <v>21</v>
      </c>
      <c r="J1379">
        <f>ABS(D1379-D1380)</f>
        <v>2</v>
      </c>
      <c r="K1379">
        <f>AVERAGE(D1379:D1383)</f>
        <v>16</v>
      </c>
      <c r="L1379">
        <f>AVERAGE(D1379:D1398)</f>
        <v>16</v>
      </c>
      <c r="M1379">
        <f>K1379-L1379</f>
        <v>0</v>
      </c>
      <c r="N1379" t="str">
        <f>IF(K1379&gt;L1379,"HIGH ZONE BIAS",IF(K1379&lt;L1379,"LOW ZONE BIAS","EQUILIBRIUM"))</f>
        <v>EQUILIBRIUM</v>
      </c>
    </row>
    <row r="1380">
      <c r="A1380">
        <v>26191</v>
      </c>
      <c r="B1380" t="str">
        <v>2025-10-16</v>
      </c>
      <c r="C1380" t="str">
        <v>Midday</v>
      </c>
      <c r="D1380">
        <v>14</v>
      </c>
      <c r="E1380" t="str">
        <f>IF(MOD(D1380,2)=0,"EVEN","ODD")</f>
        <v>EVEN</v>
      </c>
      <c r="F1380" t="str">
        <f>IF(D1380&lt;=18,"LOW (1-18)","HIGH (19-36)")</f>
        <v>LOW (1-18)</v>
      </c>
      <c r="G1380">
        <f>INT((D1380-1)/6)+1</f>
        <v>3</v>
      </c>
      <c r="H1380">
        <f>MOD(D1380-1,6)+1</f>
        <v>2</v>
      </c>
      <c r="I1380">
        <f>37-D1380</f>
        <v>23</v>
      </c>
      <c r="J1380">
        <f>ABS(D1380-D1381)</f>
        <v>11</v>
      </c>
      <c r="K1380">
        <f>AVERAGE(D1380:D1384)</f>
        <v>14</v>
      </c>
      <c r="L1380">
        <f>AVERAGE(D1380:D1399)</f>
        <v>14</v>
      </c>
      <c r="M1380">
        <f>K1380-L1380</f>
        <v>0</v>
      </c>
      <c r="N1380" t="str">
        <f>IF(K1380&gt;L1380,"HIGH ZONE BIAS",IF(K1380&lt;L1380,"LOW ZONE BIAS","EQUILIBRIUM"))</f>
        <v>EQUILIBRIUM</v>
      </c>
    </row>
    <row r="1381">
      <c r="A1381">
        <v>26190</v>
      </c>
      <c r="B1381" t="str">
        <v>2025-10-16</v>
      </c>
      <c r="C1381" t="str">
        <v>Morning</v>
      </c>
      <c r="D1381">
        <v>3</v>
      </c>
      <c r="E1381" t="str">
        <f>IF(MOD(D1381,2)=0,"EVEN","ODD")</f>
        <v>ODD</v>
      </c>
      <c r="F1381" t="str">
        <f>IF(D1381&lt;=18,"LOW (1-18)","HIGH (19-36)")</f>
        <v>LOW (1-18)</v>
      </c>
      <c r="G1381">
        <f>INT((D1381-1)/6)+1</f>
        <v>1</v>
      </c>
      <c r="H1381">
        <f>MOD(D1381-1,6)+1</f>
        <v>3</v>
      </c>
      <c r="I1381">
        <f>37-D1381</f>
        <v>34</v>
      </c>
      <c r="J1381">
        <f>ABS(D1381-D1382)</f>
        <v>22</v>
      </c>
      <c r="K1381">
        <f>AVERAGE(D1381:D1385)</f>
        <v>3</v>
      </c>
      <c r="L1381">
        <f>AVERAGE(D1381:D1400)</f>
        <v>3</v>
      </c>
      <c r="M1381">
        <f>K1381-L1381</f>
        <v>0</v>
      </c>
      <c r="N1381" t="str">
        <f>IF(K1381&gt;L1381,"HIGH ZONE BIAS",IF(K1381&lt;L1381,"LOW ZONE BIAS","EQUILIBRIUM"))</f>
        <v>EQUILIBRIUM</v>
      </c>
    </row>
    <row r="1382">
      <c r="A1382">
        <v>26189</v>
      </c>
      <c r="B1382" t="str">
        <v>2025-10-15</v>
      </c>
      <c r="C1382" t="str">
        <v>Evening</v>
      </c>
      <c r="D1382">
        <v>25</v>
      </c>
      <c r="E1382" t="str">
        <f>IF(MOD(D1382,2)=0,"EVEN","ODD")</f>
        <v>ODD</v>
      </c>
      <c r="F1382" t="str">
        <f>IF(D1382&lt;=18,"LOW (1-18)","HIGH (19-36)")</f>
        <v>HIGH (19-36)</v>
      </c>
      <c r="G1382">
        <f>INT((D1382-1)/6)+1</f>
        <v>5</v>
      </c>
      <c r="H1382">
        <f>MOD(D1382-1,6)+1</f>
        <v>1</v>
      </c>
      <c r="I1382">
        <f>37-D1382</f>
        <v>12</v>
      </c>
      <c r="J1382">
        <f>ABS(D1382-D1383)</f>
        <v>11</v>
      </c>
      <c r="K1382">
        <f>AVERAGE(D1382:D1386)</f>
        <v>25</v>
      </c>
      <c r="L1382">
        <f>AVERAGE(D1382:D1401)</f>
        <v>25</v>
      </c>
      <c r="M1382">
        <f>K1382-L1382</f>
        <v>0</v>
      </c>
      <c r="N1382" t="str">
        <f>IF(K1382&gt;L1382,"HIGH ZONE BIAS",IF(K1382&lt;L1382,"LOW ZONE BIAS","EQUILIBRIUM"))</f>
        <v>EQUILIBRIUM</v>
      </c>
    </row>
    <row r="1383">
      <c r="A1383">
        <v>26188</v>
      </c>
      <c r="B1383" t="str">
        <v>2025-10-15</v>
      </c>
      <c r="C1383" t="str">
        <v>Afternoon</v>
      </c>
      <c r="D1383">
        <v>14</v>
      </c>
      <c r="E1383" t="str">
        <f>IF(MOD(D1383,2)=0,"EVEN","ODD")</f>
        <v>EVEN</v>
      </c>
      <c r="F1383" t="str">
        <f>IF(D1383&lt;=18,"LOW (1-18)","HIGH (19-36)")</f>
        <v>LOW (1-18)</v>
      </c>
      <c r="G1383">
        <f>INT((D1383-1)/6)+1</f>
        <v>3</v>
      </c>
      <c r="H1383">
        <f>MOD(D1383-1,6)+1</f>
        <v>2</v>
      </c>
      <c r="I1383">
        <f>37-D1383</f>
        <v>23</v>
      </c>
      <c r="J1383">
        <f>ABS(D1383-D1384)</f>
        <v>5</v>
      </c>
      <c r="K1383">
        <f>AVERAGE(D1383:D1387)</f>
        <v>14</v>
      </c>
      <c r="L1383">
        <f>AVERAGE(D1383:D1402)</f>
        <v>14</v>
      </c>
      <c r="M1383">
        <f>K1383-L1383</f>
        <v>0</v>
      </c>
      <c r="N1383" t="str">
        <f>IF(K1383&gt;L1383,"HIGH ZONE BIAS",IF(K1383&lt;L1383,"LOW ZONE BIAS","EQUILIBRIUM"))</f>
        <v>EQUILIBRIUM</v>
      </c>
    </row>
    <row r="1384">
      <c r="A1384">
        <v>26187</v>
      </c>
      <c r="B1384" t="str">
        <v>2025-10-15</v>
      </c>
      <c r="C1384" t="str">
        <v>Midday</v>
      </c>
      <c r="D1384">
        <v>19</v>
      </c>
      <c r="E1384" t="str">
        <f>IF(MOD(D1384,2)=0,"EVEN","ODD")</f>
        <v>ODD</v>
      </c>
      <c r="F1384" t="str">
        <f>IF(D1384&lt;=18,"LOW (1-18)","HIGH (19-36)")</f>
        <v>HIGH (19-36)</v>
      </c>
      <c r="G1384">
        <f>INT((D1384-1)/6)+1</f>
        <v>4</v>
      </c>
      <c r="H1384">
        <f>MOD(D1384-1,6)+1</f>
        <v>1</v>
      </c>
      <c r="I1384">
        <f>37-D1384</f>
        <v>18</v>
      </c>
      <c r="J1384">
        <f>ABS(D1384-D1385)</f>
        <v>16</v>
      </c>
      <c r="K1384">
        <f>AVERAGE(D1384:D1388)</f>
        <v>19</v>
      </c>
      <c r="L1384">
        <f>AVERAGE(D1384:D1403)</f>
        <v>19</v>
      </c>
      <c r="M1384">
        <f>K1384-L1384</f>
        <v>0</v>
      </c>
      <c r="N1384" t="str">
        <f>IF(K1384&gt;L1384,"HIGH ZONE BIAS",IF(K1384&lt;L1384,"LOW ZONE BIAS","EQUILIBRIUM"))</f>
        <v>EQUILIBRIUM</v>
      </c>
    </row>
    <row r="1385">
      <c r="A1385">
        <v>26186</v>
      </c>
      <c r="B1385" t="str">
        <v>2025-10-15</v>
      </c>
      <c r="C1385" t="str">
        <v>Morning</v>
      </c>
      <c r="D1385">
        <v>35</v>
      </c>
      <c r="E1385" t="str">
        <f>IF(MOD(D1385,2)=0,"EVEN","ODD")</f>
        <v>ODD</v>
      </c>
      <c r="F1385" t="str">
        <f>IF(D1385&lt;=18,"LOW (1-18)","HIGH (19-36)")</f>
        <v>HIGH (19-36)</v>
      </c>
      <c r="G1385">
        <f>INT((D1385-1)/6)+1</f>
        <v>6</v>
      </c>
      <c r="H1385">
        <f>MOD(D1385-1,6)+1</f>
        <v>5</v>
      </c>
      <c r="I1385">
        <f>37-D1385</f>
        <v>2</v>
      </c>
      <c r="J1385">
        <f>ABS(D1385-D1386)</f>
        <v>25</v>
      </c>
      <c r="K1385">
        <f>AVERAGE(D1385:D1389)</f>
        <v>35</v>
      </c>
      <c r="L1385">
        <f>AVERAGE(D1385:D1404)</f>
        <v>35</v>
      </c>
      <c r="M1385">
        <f>K1385-L1385</f>
        <v>0</v>
      </c>
      <c r="N1385" t="str">
        <f>IF(K1385&gt;L1385,"HIGH ZONE BIAS",IF(K1385&lt;L1385,"LOW ZONE BIAS","EQUILIBRIUM"))</f>
        <v>EQUILIBRIUM</v>
      </c>
    </row>
    <row r="1386">
      <c r="A1386">
        <v>26185</v>
      </c>
      <c r="B1386" t="str">
        <v>2025-10-14</v>
      </c>
      <c r="C1386" t="str">
        <v>Evening</v>
      </c>
      <c r="D1386">
        <v>10</v>
      </c>
      <c r="E1386" t="str">
        <f>IF(MOD(D1386,2)=0,"EVEN","ODD")</f>
        <v>EVEN</v>
      </c>
      <c r="F1386" t="str">
        <f>IF(D1386&lt;=18,"LOW (1-18)","HIGH (19-36)")</f>
        <v>LOW (1-18)</v>
      </c>
      <c r="G1386">
        <f>INT((D1386-1)/6)+1</f>
        <v>2</v>
      </c>
      <c r="H1386">
        <f>MOD(D1386-1,6)+1</f>
        <v>4</v>
      </c>
      <c r="I1386">
        <f>37-D1386</f>
        <v>27</v>
      </c>
      <c r="J1386">
        <f>ABS(D1386-D1387)</f>
        <v>24</v>
      </c>
      <c r="K1386">
        <f>AVERAGE(D1386:D1390)</f>
        <v>10</v>
      </c>
      <c r="L1386">
        <f>AVERAGE(D1386:D1405)</f>
        <v>10</v>
      </c>
      <c r="M1386">
        <f>K1386-L1386</f>
        <v>0</v>
      </c>
      <c r="N1386" t="str">
        <f>IF(K1386&gt;L1386,"HIGH ZONE BIAS",IF(K1386&lt;L1386,"LOW ZONE BIAS","EQUILIBRIUM"))</f>
        <v>EQUILIBRIUM</v>
      </c>
    </row>
    <row r="1387">
      <c r="A1387">
        <v>26184</v>
      </c>
      <c r="B1387" t="str">
        <v>2025-10-14</v>
      </c>
      <c r="C1387" t="str">
        <v>Afternoon</v>
      </c>
      <c r="D1387">
        <v>34</v>
      </c>
      <c r="E1387" t="str">
        <f>IF(MOD(D1387,2)=0,"EVEN","ODD")</f>
        <v>EVEN</v>
      </c>
      <c r="F1387" t="str">
        <f>IF(D1387&lt;=18,"LOW (1-18)","HIGH (19-36)")</f>
        <v>HIGH (19-36)</v>
      </c>
      <c r="G1387">
        <f>INT((D1387-1)/6)+1</f>
        <v>6</v>
      </c>
      <c r="H1387">
        <f>MOD(D1387-1,6)+1</f>
        <v>4</v>
      </c>
      <c r="I1387">
        <f>37-D1387</f>
        <v>3</v>
      </c>
      <c r="J1387">
        <f>ABS(D1387-D1388)</f>
        <v>8</v>
      </c>
      <c r="K1387">
        <f>AVERAGE(D1387:D1391)</f>
        <v>34</v>
      </c>
      <c r="L1387">
        <f>AVERAGE(D1387:D1406)</f>
        <v>34</v>
      </c>
      <c r="M1387">
        <f>K1387-L1387</f>
        <v>0</v>
      </c>
      <c r="N1387" t="str">
        <f>IF(K1387&gt;L1387,"HIGH ZONE BIAS",IF(K1387&lt;L1387,"LOW ZONE BIAS","EQUILIBRIUM"))</f>
        <v>EQUILIBRIUM</v>
      </c>
    </row>
    <row r="1388">
      <c r="A1388">
        <v>26183</v>
      </c>
      <c r="B1388" t="str">
        <v>2025-10-14</v>
      </c>
      <c r="C1388" t="str">
        <v>Midday</v>
      </c>
      <c r="D1388">
        <v>26</v>
      </c>
      <c r="E1388" t="str">
        <f>IF(MOD(D1388,2)=0,"EVEN","ODD")</f>
        <v>EVEN</v>
      </c>
      <c r="F1388" t="str">
        <f>IF(D1388&lt;=18,"LOW (1-18)","HIGH (19-36)")</f>
        <v>HIGH (19-36)</v>
      </c>
      <c r="G1388">
        <f>INT((D1388-1)/6)+1</f>
        <v>5</v>
      </c>
      <c r="H1388">
        <f>MOD(D1388-1,6)+1</f>
        <v>2</v>
      </c>
      <c r="I1388">
        <f>37-D1388</f>
        <v>11</v>
      </c>
      <c r="J1388">
        <f>ABS(D1388-D1389)</f>
        <v>4</v>
      </c>
      <c r="K1388">
        <f>AVERAGE(D1388:D1392)</f>
        <v>26</v>
      </c>
      <c r="L1388">
        <f>AVERAGE(D1388:D1407)</f>
        <v>26</v>
      </c>
      <c r="M1388">
        <f>K1388-L1388</f>
        <v>0</v>
      </c>
      <c r="N1388" t="str">
        <f>IF(K1388&gt;L1388,"HIGH ZONE BIAS",IF(K1388&lt;L1388,"LOW ZONE BIAS","EQUILIBRIUM"))</f>
        <v>EQUILIBRIUM</v>
      </c>
    </row>
    <row r="1389">
      <c r="A1389">
        <v>26182</v>
      </c>
      <c r="B1389" t="str">
        <v>2025-10-14</v>
      </c>
      <c r="C1389" t="str">
        <v>Morning</v>
      </c>
      <c r="D1389">
        <v>30</v>
      </c>
      <c r="E1389" t="str">
        <f>IF(MOD(D1389,2)=0,"EVEN","ODD")</f>
        <v>EVEN</v>
      </c>
      <c r="F1389" t="str">
        <f>IF(D1389&lt;=18,"LOW (1-18)","HIGH (19-36)")</f>
        <v>HIGH (19-36)</v>
      </c>
      <c r="G1389">
        <f>INT((D1389-1)/6)+1</f>
        <v>5</v>
      </c>
      <c r="H1389">
        <f>MOD(D1389-1,6)+1</f>
        <v>6</v>
      </c>
      <c r="I1389">
        <f>37-D1389</f>
        <v>7</v>
      </c>
      <c r="J1389">
        <f>ABS(D1389-D1390)</f>
        <v>2</v>
      </c>
      <c r="K1389">
        <f>AVERAGE(D1389:D1393)</f>
        <v>30</v>
      </c>
      <c r="L1389">
        <f>AVERAGE(D1389:D1408)</f>
        <v>30</v>
      </c>
      <c r="M1389">
        <f>K1389-L1389</f>
        <v>0</v>
      </c>
      <c r="N1389" t="str">
        <f>IF(K1389&gt;L1389,"HIGH ZONE BIAS",IF(K1389&lt;L1389,"LOW ZONE BIAS","EQUILIBRIUM"))</f>
        <v>EQUILIBRIUM</v>
      </c>
    </row>
    <row r="1390">
      <c r="A1390">
        <v>26181</v>
      </c>
      <c r="B1390" t="str">
        <v>2025-10-13</v>
      </c>
      <c r="C1390" t="str">
        <v>Evening</v>
      </c>
      <c r="D1390">
        <v>32</v>
      </c>
      <c r="E1390" t="str">
        <f>IF(MOD(D1390,2)=0,"EVEN","ODD")</f>
        <v>EVEN</v>
      </c>
      <c r="F1390" t="str">
        <f>IF(D1390&lt;=18,"LOW (1-18)","HIGH (19-36)")</f>
        <v>HIGH (19-36)</v>
      </c>
      <c r="G1390">
        <f>INT((D1390-1)/6)+1</f>
        <v>6</v>
      </c>
      <c r="H1390">
        <f>MOD(D1390-1,6)+1</f>
        <v>2</v>
      </c>
      <c r="I1390">
        <f>37-D1390</f>
        <v>5</v>
      </c>
      <c r="J1390">
        <f>ABS(D1390-D1391)</f>
        <v>1</v>
      </c>
      <c r="K1390">
        <f>AVERAGE(D1390:D1394)</f>
        <v>32</v>
      </c>
      <c r="L1390">
        <f>AVERAGE(D1390:D1409)</f>
        <v>32</v>
      </c>
      <c r="M1390">
        <f>K1390-L1390</f>
        <v>0</v>
      </c>
      <c r="N1390" t="str">
        <f>IF(K1390&gt;L1390,"HIGH ZONE BIAS",IF(K1390&lt;L1390,"LOW ZONE BIAS","EQUILIBRIUM"))</f>
        <v>EQUILIBRIUM</v>
      </c>
    </row>
    <row r="1391">
      <c r="A1391">
        <v>26180</v>
      </c>
      <c r="B1391" t="str">
        <v>2025-10-13</v>
      </c>
      <c r="C1391" t="str">
        <v>Afternoon</v>
      </c>
      <c r="D1391">
        <v>31</v>
      </c>
      <c r="E1391" t="str">
        <f>IF(MOD(D1391,2)=0,"EVEN","ODD")</f>
        <v>ODD</v>
      </c>
      <c r="F1391" t="str">
        <f>IF(D1391&lt;=18,"LOW (1-18)","HIGH (19-36)")</f>
        <v>HIGH (19-36)</v>
      </c>
      <c r="G1391">
        <f>INT((D1391-1)/6)+1</f>
        <v>6</v>
      </c>
      <c r="H1391">
        <f>MOD(D1391-1,6)+1</f>
        <v>1</v>
      </c>
      <c r="I1391">
        <f>37-D1391</f>
        <v>6</v>
      </c>
      <c r="J1391">
        <f>ABS(D1391-D1392)</f>
        <v>5</v>
      </c>
      <c r="K1391">
        <f>AVERAGE(D1391:D1395)</f>
        <v>31</v>
      </c>
      <c r="L1391">
        <f>AVERAGE(D1391:D1410)</f>
        <v>31</v>
      </c>
      <c r="M1391">
        <f>K1391-L1391</f>
        <v>0</v>
      </c>
      <c r="N1391" t="str">
        <f>IF(K1391&gt;L1391,"HIGH ZONE BIAS",IF(K1391&lt;L1391,"LOW ZONE BIAS","EQUILIBRIUM"))</f>
        <v>EQUILIBRIUM</v>
      </c>
    </row>
    <row r="1392">
      <c r="A1392">
        <v>26179</v>
      </c>
      <c r="B1392" t="str">
        <v>2025-10-13</v>
      </c>
      <c r="C1392" t="str">
        <v>Midday</v>
      </c>
      <c r="D1392">
        <v>26</v>
      </c>
      <c r="E1392" t="str">
        <f>IF(MOD(D1392,2)=0,"EVEN","ODD")</f>
        <v>EVEN</v>
      </c>
      <c r="F1392" t="str">
        <f>IF(D1392&lt;=18,"LOW (1-18)","HIGH (19-36)")</f>
        <v>HIGH (19-36)</v>
      </c>
      <c r="G1392">
        <f>INT((D1392-1)/6)+1</f>
        <v>5</v>
      </c>
      <c r="H1392">
        <f>MOD(D1392-1,6)+1</f>
        <v>2</v>
      </c>
      <c r="I1392">
        <f>37-D1392</f>
        <v>11</v>
      </c>
      <c r="J1392">
        <f>ABS(D1392-D1393)</f>
        <v>22</v>
      </c>
      <c r="K1392">
        <f>AVERAGE(D1392:D1396)</f>
        <v>26</v>
      </c>
      <c r="L1392">
        <f>AVERAGE(D1392:D1411)</f>
        <v>26</v>
      </c>
      <c r="M1392">
        <f>K1392-L1392</f>
        <v>0</v>
      </c>
      <c r="N1392" t="str">
        <f>IF(K1392&gt;L1392,"HIGH ZONE BIAS",IF(K1392&lt;L1392,"LOW ZONE BIAS","EQUILIBRIUM"))</f>
        <v>EQUILIBRIUM</v>
      </c>
    </row>
    <row r="1393">
      <c r="A1393">
        <v>26178</v>
      </c>
      <c r="B1393" t="str">
        <v>2025-10-13</v>
      </c>
      <c r="C1393" t="str">
        <v>Morning</v>
      </c>
      <c r="D1393">
        <v>4</v>
      </c>
      <c r="E1393" t="str">
        <f>IF(MOD(D1393,2)=0,"EVEN","ODD")</f>
        <v>EVEN</v>
      </c>
      <c r="F1393" t="str">
        <f>IF(D1393&lt;=18,"LOW (1-18)","HIGH (19-36)")</f>
        <v>LOW (1-18)</v>
      </c>
      <c r="G1393">
        <f>INT((D1393-1)/6)+1</f>
        <v>1</v>
      </c>
      <c r="H1393">
        <f>MOD(D1393-1,6)+1</f>
        <v>4</v>
      </c>
      <c r="I1393">
        <f>37-D1393</f>
        <v>33</v>
      </c>
      <c r="J1393">
        <f>ABS(D1393-D1394)</f>
        <v>23</v>
      </c>
      <c r="K1393">
        <f>AVERAGE(D1393:D1397)</f>
        <v>4</v>
      </c>
      <c r="L1393">
        <f>AVERAGE(D1393:D1412)</f>
        <v>4</v>
      </c>
      <c r="M1393">
        <f>K1393-L1393</f>
        <v>0</v>
      </c>
      <c r="N1393" t="str">
        <f>IF(K1393&gt;L1393,"HIGH ZONE BIAS",IF(K1393&lt;L1393,"LOW ZONE BIAS","EQUILIBRIUM"))</f>
        <v>EQUILIBRIUM</v>
      </c>
    </row>
    <row r="1394">
      <c r="A1394">
        <v>26177</v>
      </c>
      <c r="B1394" t="str">
        <v>2025-10-11</v>
      </c>
      <c r="C1394" t="str">
        <v>Evening</v>
      </c>
      <c r="D1394">
        <v>27</v>
      </c>
      <c r="E1394" t="str">
        <f>IF(MOD(D1394,2)=0,"EVEN","ODD")</f>
        <v>ODD</v>
      </c>
      <c r="F1394" t="str">
        <f>IF(D1394&lt;=18,"LOW (1-18)","HIGH (19-36)")</f>
        <v>HIGH (19-36)</v>
      </c>
      <c r="G1394">
        <f>INT((D1394-1)/6)+1</f>
        <v>5</v>
      </c>
      <c r="H1394">
        <f>MOD(D1394-1,6)+1</f>
        <v>3</v>
      </c>
      <c r="I1394">
        <f>37-D1394</f>
        <v>10</v>
      </c>
      <c r="J1394">
        <f>ABS(D1394-D1395)</f>
        <v>22</v>
      </c>
      <c r="K1394">
        <f>AVERAGE(D1394:D1398)</f>
        <v>27</v>
      </c>
      <c r="L1394">
        <f>AVERAGE(D1394:D1413)</f>
        <v>27</v>
      </c>
      <c r="M1394">
        <f>K1394-L1394</f>
        <v>0</v>
      </c>
      <c r="N1394" t="str">
        <f>IF(K1394&gt;L1394,"HIGH ZONE BIAS",IF(K1394&lt;L1394,"LOW ZONE BIAS","EQUILIBRIUM"))</f>
        <v>EQUILIBRIUM</v>
      </c>
    </row>
    <row r="1395">
      <c r="A1395">
        <v>26176</v>
      </c>
      <c r="B1395" t="str">
        <v>2025-10-11</v>
      </c>
      <c r="C1395" t="str">
        <v>Afternoon</v>
      </c>
      <c r="D1395">
        <v>5</v>
      </c>
      <c r="E1395" t="str">
        <f>IF(MOD(D1395,2)=0,"EVEN","ODD")</f>
        <v>ODD</v>
      </c>
      <c r="F1395" t="str">
        <f>IF(D1395&lt;=18,"LOW (1-18)","HIGH (19-36)")</f>
        <v>LOW (1-18)</v>
      </c>
      <c r="G1395">
        <f>INT((D1395-1)/6)+1</f>
        <v>1</v>
      </c>
      <c r="H1395">
        <f>MOD(D1395-1,6)+1</f>
        <v>5</v>
      </c>
      <c r="I1395">
        <f>37-D1395</f>
        <v>32</v>
      </c>
      <c r="J1395">
        <f>ABS(D1395-D1396)</f>
        <v>7</v>
      </c>
      <c r="K1395">
        <f>AVERAGE(D1395:D1399)</f>
        <v>5</v>
      </c>
      <c r="L1395">
        <f>AVERAGE(D1395:D1414)</f>
        <v>5</v>
      </c>
      <c r="M1395">
        <f>K1395-L1395</f>
        <v>0</v>
      </c>
      <c r="N1395" t="str">
        <f>IF(K1395&gt;L1395,"HIGH ZONE BIAS",IF(K1395&lt;L1395,"LOW ZONE BIAS","EQUILIBRIUM"))</f>
        <v>EQUILIBRIUM</v>
      </c>
    </row>
    <row r="1396">
      <c r="A1396">
        <v>26175</v>
      </c>
      <c r="B1396" t="str">
        <v>2025-10-11</v>
      </c>
      <c r="C1396" t="str">
        <v>Midday</v>
      </c>
      <c r="D1396">
        <v>12</v>
      </c>
      <c r="E1396" t="str">
        <f>IF(MOD(D1396,2)=0,"EVEN","ODD")</f>
        <v>EVEN</v>
      </c>
      <c r="F1396" t="str">
        <f>IF(D1396&lt;=18,"LOW (1-18)","HIGH (19-36)")</f>
        <v>LOW (1-18)</v>
      </c>
      <c r="G1396">
        <f>INT((D1396-1)/6)+1</f>
        <v>2</v>
      </c>
      <c r="H1396">
        <f>MOD(D1396-1,6)+1</f>
        <v>6</v>
      </c>
      <c r="I1396">
        <f>37-D1396</f>
        <v>25</v>
      </c>
      <c r="J1396">
        <f>ABS(D1396-D1397)</f>
        <v>9</v>
      </c>
      <c r="K1396">
        <f>AVERAGE(D1396:D1400)</f>
        <v>12</v>
      </c>
      <c r="L1396">
        <f>AVERAGE(D1396:D1415)</f>
        <v>12</v>
      </c>
      <c r="M1396">
        <f>K1396-L1396</f>
        <v>0</v>
      </c>
      <c r="N1396" t="str">
        <f>IF(K1396&gt;L1396,"HIGH ZONE BIAS",IF(K1396&lt;L1396,"LOW ZONE BIAS","EQUILIBRIUM"))</f>
        <v>EQUILIBRIUM</v>
      </c>
    </row>
    <row r="1397">
      <c r="A1397">
        <v>26174</v>
      </c>
      <c r="B1397" t="str">
        <v>2025-10-11</v>
      </c>
      <c r="C1397" t="str">
        <v>Morning</v>
      </c>
      <c r="D1397">
        <v>3</v>
      </c>
      <c r="E1397" t="str">
        <f>IF(MOD(D1397,2)=0,"EVEN","ODD")</f>
        <v>ODD</v>
      </c>
      <c r="F1397" t="str">
        <f>IF(D1397&lt;=18,"LOW (1-18)","HIGH (19-36)")</f>
        <v>LOW (1-18)</v>
      </c>
      <c r="G1397">
        <f>INT((D1397-1)/6)+1</f>
        <v>1</v>
      </c>
      <c r="H1397">
        <f>MOD(D1397-1,6)+1</f>
        <v>3</v>
      </c>
      <c r="I1397">
        <f>37-D1397</f>
        <v>34</v>
      </c>
      <c r="J1397">
        <f>ABS(D1397-D1398)</f>
        <v>19</v>
      </c>
      <c r="K1397">
        <f>AVERAGE(D1397:D1401)</f>
        <v>3</v>
      </c>
      <c r="L1397">
        <f>AVERAGE(D1397:D1416)</f>
        <v>3</v>
      </c>
      <c r="M1397">
        <f>K1397-L1397</f>
        <v>0</v>
      </c>
      <c r="N1397" t="str">
        <f>IF(K1397&gt;L1397,"HIGH ZONE BIAS",IF(K1397&lt;L1397,"LOW ZONE BIAS","EQUILIBRIUM"))</f>
        <v>EQUILIBRIUM</v>
      </c>
    </row>
    <row r="1398">
      <c r="A1398">
        <v>26173</v>
      </c>
      <c r="B1398" t="str">
        <v>2025-10-10</v>
      </c>
      <c r="C1398" t="str">
        <v>Evening</v>
      </c>
      <c r="D1398">
        <v>22</v>
      </c>
      <c r="E1398" t="str">
        <f>IF(MOD(D1398,2)=0,"EVEN","ODD")</f>
        <v>EVEN</v>
      </c>
      <c r="F1398" t="str">
        <f>IF(D1398&lt;=18,"LOW (1-18)","HIGH (19-36)")</f>
        <v>HIGH (19-36)</v>
      </c>
      <c r="G1398">
        <f>INT((D1398-1)/6)+1</f>
        <v>4</v>
      </c>
      <c r="H1398">
        <f>MOD(D1398-1,6)+1</f>
        <v>4</v>
      </c>
      <c r="I1398">
        <f>37-D1398</f>
        <v>15</v>
      </c>
      <c r="J1398">
        <f>ABS(D1398-D1399)</f>
        <v>16</v>
      </c>
      <c r="K1398">
        <f>AVERAGE(D1398:D1402)</f>
        <v>22</v>
      </c>
      <c r="L1398">
        <f>AVERAGE(D1398:D1417)</f>
        <v>22</v>
      </c>
      <c r="M1398">
        <f>K1398-L1398</f>
        <v>0</v>
      </c>
      <c r="N1398" t="str">
        <f>IF(K1398&gt;L1398,"HIGH ZONE BIAS",IF(K1398&lt;L1398,"LOW ZONE BIAS","EQUILIBRIUM"))</f>
        <v>EQUILIBRIUM</v>
      </c>
    </row>
    <row r="1399">
      <c r="A1399">
        <v>26172</v>
      </c>
      <c r="B1399" t="str">
        <v>2025-10-10</v>
      </c>
      <c r="C1399" t="str">
        <v>Afternoon</v>
      </c>
      <c r="D1399">
        <v>6</v>
      </c>
      <c r="E1399" t="str">
        <f>IF(MOD(D1399,2)=0,"EVEN","ODD")</f>
        <v>EVEN</v>
      </c>
      <c r="F1399" t="str">
        <f>IF(D1399&lt;=18,"LOW (1-18)","HIGH (19-36)")</f>
        <v>LOW (1-18)</v>
      </c>
      <c r="G1399">
        <f>INT((D1399-1)/6)+1</f>
        <v>1</v>
      </c>
      <c r="H1399">
        <f>MOD(D1399-1,6)+1</f>
        <v>6</v>
      </c>
      <c r="I1399">
        <f>37-D1399</f>
        <v>31</v>
      </c>
      <c r="J1399">
        <f>ABS(D1399-D1400)</f>
        <v>30</v>
      </c>
      <c r="K1399">
        <f>AVERAGE(D1399:D1403)</f>
        <v>6</v>
      </c>
      <c r="L1399">
        <f>AVERAGE(D1399:D1418)</f>
        <v>6</v>
      </c>
      <c r="M1399">
        <f>K1399-L1399</f>
        <v>0</v>
      </c>
      <c r="N1399" t="str">
        <f>IF(K1399&gt;L1399,"HIGH ZONE BIAS",IF(K1399&lt;L1399,"LOW ZONE BIAS","EQUILIBRIUM"))</f>
        <v>EQUILIBRIUM</v>
      </c>
    </row>
    <row r="1400">
      <c r="A1400">
        <v>26171</v>
      </c>
      <c r="B1400" t="str">
        <v>2025-10-10</v>
      </c>
      <c r="C1400" t="str">
        <v>Midday</v>
      </c>
      <c r="D1400">
        <v>36</v>
      </c>
      <c r="E1400" t="str">
        <f>IF(MOD(D1400,2)=0,"EVEN","ODD")</f>
        <v>EVEN</v>
      </c>
      <c r="F1400" t="str">
        <f>IF(D1400&lt;=18,"LOW (1-18)","HIGH (19-36)")</f>
        <v>HIGH (19-36)</v>
      </c>
      <c r="G1400">
        <f>INT((D1400-1)/6)+1</f>
        <v>6</v>
      </c>
      <c r="H1400">
        <f>MOD(D1400-1,6)+1</f>
        <v>6</v>
      </c>
      <c r="I1400">
        <f>37-D1400</f>
        <v>1</v>
      </c>
      <c r="J1400">
        <f>ABS(D1400-D1401)</f>
        <v>17</v>
      </c>
      <c r="K1400">
        <f>AVERAGE(D1400:D1404)</f>
        <v>36</v>
      </c>
      <c r="L1400">
        <f>AVERAGE(D1400:D1419)</f>
        <v>36</v>
      </c>
      <c r="M1400">
        <f>K1400-L1400</f>
        <v>0</v>
      </c>
      <c r="N1400" t="str">
        <f>IF(K1400&gt;L1400,"HIGH ZONE BIAS",IF(K1400&lt;L1400,"LOW ZONE BIAS","EQUILIBRIUM"))</f>
        <v>EQUILIBRIUM</v>
      </c>
    </row>
    <row r="1401">
      <c r="A1401">
        <v>26170</v>
      </c>
      <c r="B1401" t="str">
        <v>2025-10-10</v>
      </c>
      <c r="C1401" t="str">
        <v>Morning</v>
      </c>
      <c r="D1401">
        <v>19</v>
      </c>
      <c r="E1401" t="str">
        <f>IF(MOD(D1401,2)=0,"EVEN","ODD")</f>
        <v>ODD</v>
      </c>
      <c r="F1401" t="str">
        <f>IF(D1401&lt;=18,"LOW (1-18)","HIGH (19-36)")</f>
        <v>HIGH (19-36)</v>
      </c>
      <c r="G1401">
        <f>INT((D1401-1)/6)+1</f>
        <v>4</v>
      </c>
      <c r="H1401">
        <f>MOD(D1401-1,6)+1</f>
        <v>1</v>
      </c>
      <c r="I1401">
        <f>37-D1401</f>
        <v>18</v>
      </c>
      <c r="J1401">
        <f>ABS(D1401-D1402)</f>
        <v>13</v>
      </c>
      <c r="K1401">
        <f>AVERAGE(D1401:D1405)</f>
        <v>19</v>
      </c>
      <c r="L1401">
        <f>AVERAGE(D1401:D1420)</f>
        <v>19</v>
      </c>
      <c r="M1401">
        <f>K1401-L1401</f>
        <v>0</v>
      </c>
      <c r="N1401" t="str">
        <f>IF(K1401&gt;L1401,"HIGH ZONE BIAS",IF(K1401&lt;L1401,"LOW ZONE BIAS","EQUILIBRIUM"))</f>
        <v>EQUILIBRIUM</v>
      </c>
    </row>
    <row r="1402">
      <c r="A1402">
        <v>26169</v>
      </c>
      <c r="B1402" t="str">
        <v>2025-10-09</v>
      </c>
      <c r="C1402" t="str">
        <v>Evening</v>
      </c>
      <c r="D1402">
        <v>6</v>
      </c>
      <c r="E1402" t="str">
        <f>IF(MOD(D1402,2)=0,"EVEN","ODD")</f>
        <v>EVEN</v>
      </c>
      <c r="F1402" t="str">
        <f>IF(D1402&lt;=18,"LOW (1-18)","HIGH (19-36)")</f>
        <v>LOW (1-18)</v>
      </c>
      <c r="G1402">
        <f>INT((D1402-1)/6)+1</f>
        <v>1</v>
      </c>
      <c r="H1402">
        <f>MOD(D1402-1,6)+1</f>
        <v>6</v>
      </c>
      <c r="I1402">
        <f>37-D1402</f>
        <v>31</v>
      </c>
      <c r="J1402">
        <f>ABS(D1402-D1403)</f>
        <v>21</v>
      </c>
      <c r="K1402">
        <f>AVERAGE(D1402:D1406)</f>
        <v>6</v>
      </c>
      <c r="L1402">
        <f>AVERAGE(D1402:D1421)</f>
        <v>6</v>
      </c>
      <c r="M1402">
        <f>K1402-L1402</f>
        <v>0</v>
      </c>
      <c r="N1402" t="str">
        <f>IF(K1402&gt;L1402,"HIGH ZONE BIAS",IF(K1402&lt;L1402,"LOW ZONE BIAS","EQUILIBRIUM"))</f>
        <v>EQUILIBRIUM</v>
      </c>
    </row>
    <row r="1403">
      <c r="A1403">
        <v>26168</v>
      </c>
      <c r="B1403" t="str">
        <v>2025-10-09</v>
      </c>
      <c r="C1403" t="str">
        <v>Afternoon</v>
      </c>
      <c r="D1403">
        <v>27</v>
      </c>
      <c r="E1403" t="str">
        <f>IF(MOD(D1403,2)=0,"EVEN","ODD")</f>
        <v>ODD</v>
      </c>
      <c r="F1403" t="str">
        <f>IF(D1403&lt;=18,"LOW (1-18)","HIGH (19-36)")</f>
        <v>HIGH (19-36)</v>
      </c>
      <c r="G1403">
        <f>INT((D1403-1)/6)+1</f>
        <v>5</v>
      </c>
      <c r="H1403">
        <f>MOD(D1403-1,6)+1</f>
        <v>3</v>
      </c>
      <c r="I1403">
        <f>37-D1403</f>
        <v>10</v>
      </c>
      <c r="J1403">
        <f>ABS(D1403-D1404)</f>
        <v>2</v>
      </c>
      <c r="K1403">
        <f>AVERAGE(D1403:D1407)</f>
        <v>27</v>
      </c>
      <c r="L1403">
        <f>AVERAGE(D1403:D1422)</f>
        <v>27</v>
      </c>
      <c r="M1403">
        <f>K1403-L1403</f>
        <v>0</v>
      </c>
      <c r="N1403" t="str">
        <f>IF(K1403&gt;L1403,"HIGH ZONE BIAS",IF(K1403&lt;L1403,"LOW ZONE BIAS","EQUILIBRIUM"))</f>
        <v>EQUILIBRIUM</v>
      </c>
    </row>
    <row r="1404">
      <c r="A1404">
        <v>26167</v>
      </c>
      <c r="B1404" t="str">
        <v>2025-10-09</v>
      </c>
      <c r="C1404" t="str">
        <v>Midday</v>
      </c>
      <c r="D1404">
        <v>25</v>
      </c>
      <c r="E1404" t="str">
        <f>IF(MOD(D1404,2)=0,"EVEN","ODD")</f>
        <v>ODD</v>
      </c>
      <c r="F1404" t="str">
        <f>IF(D1404&lt;=18,"LOW (1-18)","HIGH (19-36)")</f>
        <v>HIGH (19-36)</v>
      </c>
      <c r="G1404">
        <f>INT((D1404-1)/6)+1</f>
        <v>5</v>
      </c>
      <c r="H1404">
        <f>MOD(D1404-1,6)+1</f>
        <v>1</v>
      </c>
      <c r="I1404">
        <f>37-D1404</f>
        <v>12</v>
      </c>
      <c r="J1404">
        <f>ABS(D1404-D1405)</f>
        <v>0</v>
      </c>
      <c r="K1404">
        <f>AVERAGE(D1404:D1408)</f>
        <v>25</v>
      </c>
      <c r="L1404">
        <f>AVERAGE(D1404:D1423)</f>
        <v>25</v>
      </c>
      <c r="M1404">
        <f>K1404-L1404</f>
        <v>0</v>
      </c>
      <c r="N1404" t="str">
        <f>IF(K1404&gt;L1404,"HIGH ZONE BIAS",IF(K1404&lt;L1404,"LOW ZONE BIAS","EQUILIBRIUM"))</f>
        <v>EQUILIBRIUM</v>
      </c>
    </row>
    <row r="1405">
      <c r="A1405">
        <v>26166</v>
      </c>
      <c r="B1405" t="str">
        <v>2025-10-09</v>
      </c>
      <c r="C1405" t="str">
        <v>Morning</v>
      </c>
      <c r="D1405">
        <v>25</v>
      </c>
      <c r="E1405" t="str">
        <f>IF(MOD(D1405,2)=0,"EVEN","ODD")</f>
        <v>ODD</v>
      </c>
      <c r="F1405" t="str">
        <f>IF(D1405&lt;=18,"LOW (1-18)","HIGH (19-36)")</f>
        <v>HIGH (19-36)</v>
      </c>
      <c r="G1405">
        <f>INT((D1405-1)/6)+1</f>
        <v>5</v>
      </c>
      <c r="H1405">
        <f>MOD(D1405-1,6)+1</f>
        <v>1</v>
      </c>
      <c r="I1405">
        <f>37-D1405</f>
        <v>12</v>
      </c>
      <c r="J1405">
        <f>ABS(D1405-D1406)</f>
        <v>5</v>
      </c>
      <c r="K1405">
        <f>AVERAGE(D1405:D1409)</f>
        <v>25</v>
      </c>
      <c r="L1405">
        <f>AVERAGE(D1405:D1424)</f>
        <v>25</v>
      </c>
      <c r="M1405">
        <f>K1405-L1405</f>
        <v>0</v>
      </c>
      <c r="N1405" t="str">
        <f>IF(K1405&gt;L1405,"HIGH ZONE BIAS",IF(K1405&lt;L1405,"LOW ZONE BIAS","EQUILIBRIUM"))</f>
        <v>EQUILIBRIUM</v>
      </c>
    </row>
    <row r="1406">
      <c r="A1406">
        <v>26165</v>
      </c>
      <c r="B1406" t="str">
        <v>2025-10-08</v>
      </c>
      <c r="C1406" t="str">
        <v>Evening</v>
      </c>
      <c r="D1406">
        <v>30</v>
      </c>
      <c r="E1406" t="str">
        <f>IF(MOD(D1406,2)=0,"EVEN","ODD")</f>
        <v>EVEN</v>
      </c>
      <c r="F1406" t="str">
        <f>IF(D1406&lt;=18,"LOW (1-18)","HIGH (19-36)")</f>
        <v>HIGH (19-36)</v>
      </c>
      <c r="G1406">
        <f>INT((D1406-1)/6)+1</f>
        <v>5</v>
      </c>
      <c r="H1406">
        <f>MOD(D1406-1,6)+1</f>
        <v>6</v>
      </c>
      <c r="I1406">
        <f>37-D1406</f>
        <v>7</v>
      </c>
      <c r="J1406">
        <f>ABS(D1406-D1407)</f>
        <v>19</v>
      </c>
      <c r="K1406">
        <f>AVERAGE(D1406:D1410)</f>
        <v>30</v>
      </c>
      <c r="L1406">
        <f>AVERAGE(D1406:D1425)</f>
        <v>30</v>
      </c>
      <c r="M1406">
        <f>K1406-L1406</f>
        <v>0</v>
      </c>
      <c r="N1406" t="str">
        <f>IF(K1406&gt;L1406,"HIGH ZONE BIAS",IF(K1406&lt;L1406,"LOW ZONE BIAS","EQUILIBRIUM"))</f>
        <v>EQUILIBRIUM</v>
      </c>
    </row>
    <row r="1407">
      <c r="A1407">
        <v>26164</v>
      </c>
      <c r="B1407" t="str">
        <v>2025-10-08</v>
      </c>
      <c r="C1407" t="str">
        <v>Afternoon</v>
      </c>
      <c r="D1407">
        <v>11</v>
      </c>
      <c r="E1407" t="str">
        <f>IF(MOD(D1407,2)=0,"EVEN","ODD")</f>
        <v>ODD</v>
      </c>
      <c r="F1407" t="str">
        <f>IF(D1407&lt;=18,"LOW (1-18)","HIGH (19-36)")</f>
        <v>LOW (1-18)</v>
      </c>
      <c r="G1407">
        <f>INT((D1407-1)/6)+1</f>
        <v>2</v>
      </c>
      <c r="H1407">
        <f>MOD(D1407-1,6)+1</f>
        <v>5</v>
      </c>
      <c r="I1407">
        <f>37-D1407</f>
        <v>26</v>
      </c>
      <c r="J1407">
        <f>ABS(D1407-D1408)</f>
        <v>2</v>
      </c>
      <c r="K1407">
        <f>AVERAGE(D1407:D1411)</f>
        <v>11</v>
      </c>
      <c r="L1407">
        <f>AVERAGE(D1407:D1426)</f>
        <v>11</v>
      </c>
      <c r="M1407">
        <f>K1407-L1407</f>
        <v>0</v>
      </c>
      <c r="N1407" t="str">
        <f>IF(K1407&gt;L1407,"HIGH ZONE BIAS",IF(K1407&lt;L1407,"LOW ZONE BIAS","EQUILIBRIUM"))</f>
        <v>EQUILIBRIUM</v>
      </c>
    </row>
    <row r="1408">
      <c r="A1408">
        <v>26163</v>
      </c>
      <c r="B1408" t="str">
        <v>2025-10-08</v>
      </c>
      <c r="C1408" t="str">
        <v>Midday</v>
      </c>
      <c r="D1408">
        <v>13</v>
      </c>
      <c r="E1408" t="str">
        <f>IF(MOD(D1408,2)=0,"EVEN","ODD")</f>
        <v>ODD</v>
      </c>
      <c r="F1408" t="str">
        <f>IF(D1408&lt;=18,"LOW (1-18)","HIGH (19-36)")</f>
        <v>LOW (1-18)</v>
      </c>
      <c r="G1408">
        <f>INT((D1408-1)/6)+1</f>
        <v>3</v>
      </c>
      <c r="H1408">
        <f>MOD(D1408-1,6)+1</f>
        <v>1</v>
      </c>
      <c r="I1408">
        <f>37-D1408</f>
        <v>24</v>
      </c>
      <c r="J1408">
        <f>ABS(D1408-D1409)</f>
        <v>3</v>
      </c>
      <c r="K1408">
        <f>AVERAGE(D1408:D1412)</f>
        <v>13</v>
      </c>
      <c r="L1408">
        <f>AVERAGE(D1408:D1427)</f>
        <v>13</v>
      </c>
      <c r="M1408">
        <f>K1408-L1408</f>
        <v>0</v>
      </c>
      <c r="N1408" t="str">
        <f>IF(K1408&gt;L1408,"HIGH ZONE BIAS",IF(K1408&lt;L1408,"LOW ZONE BIAS","EQUILIBRIUM"))</f>
        <v>EQUILIBRIUM</v>
      </c>
    </row>
    <row r="1409">
      <c r="A1409">
        <v>26162</v>
      </c>
      <c r="B1409" t="str">
        <v>2025-10-08</v>
      </c>
      <c r="C1409" t="str">
        <v>Morning</v>
      </c>
      <c r="D1409">
        <v>16</v>
      </c>
      <c r="E1409" t="str">
        <f>IF(MOD(D1409,2)=0,"EVEN","ODD")</f>
        <v>EVEN</v>
      </c>
      <c r="F1409" t="str">
        <f>IF(D1409&lt;=18,"LOW (1-18)","HIGH (19-36)")</f>
        <v>LOW (1-18)</v>
      </c>
      <c r="G1409">
        <f>INT((D1409-1)/6)+1</f>
        <v>3</v>
      </c>
      <c r="H1409">
        <f>MOD(D1409-1,6)+1</f>
        <v>4</v>
      </c>
      <c r="I1409">
        <f>37-D1409</f>
        <v>21</v>
      </c>
      <c r="J1409">
        <f>ABS(D1409-D1410)</f>
        <v>9</v>
      </c>
      <c r="K1409">
        <f>AVERAGE(D1409:D1413)</f>
        <v>16</v>
      </c>
      <c r="L1409">
        <f>AVERAGE(D1409:D1428)</f>
        <v>16</v>
      </c>
      <c r="M1409">
        <f>K1409-L1409</f>
        <v>0</v>
      </c>
      <c r="N1409" t="str">
        <f>IF(K1409&gt;L1409,"HIGH ZONE BIAS",IF(K1409&lt;L1409,"LOW ZONE BIAS","EQUILIBRIUM"))</f>
        <v>EQUILIBRIUM</v>
      </c>
    </row>
    <row r="1410">
      <c r="A1410">
        <v>26161</v>
      </c>
      <c r="B1410" t="str">
        <v>2025-10-07</v>
      </c>
      <c r="C1410" t="str">
        <v>Evening</v>
      </c>
      <c r="D1410">
        <v>7</v>
      </c>
      <c r="E1410" t="str">
        <f>IF(MOD(D1410,2)=0,"EVEN","ODD")</f>
        <v>ODD</v>
      </c>
      <c r="F1410" t="str">
        <f>IF(D1410&lt;=18,"LOW (1-18)","HIGH (19-36)")</f>
        <v>LOW (1-18)</v>
      </c>
      <c r="G1410">
        <f>INT((D1410-1)/6)+1</f>
        <v>2</v>
      </c>
      <c r="H1410">
        <f>MOD(D1410-1,6)+1</f>
        <v>1</v>
      </c>
      <c r="I1410">
        <f>37-D1410</f>
        <v>30</v>
      </c>
      <c r="J1410">
        <f>ABS(D1410-D1411)</f>
        <v>2</v>
      </c>
      <c r="K1410">
        <f>AVERAGE(D1410:D1414)</f>
        <v>7</v>
      </c>
      <c r="L1410">
        <f>AVERAGE(D1410:D1429)</f>
        <v>7</v>
      </c>
      <c r="M1410">
        <f>K1410-L1410</f>
        <v>0</v>
      </c>
      <c r="N1410" t="str">
        <f>IF(K1410&gt;L1410,"HIGH ZONE BIAS",IF(K1410&lt;L1410,"LOW ZONE BIAS","EQUILIBRIUM"))</f>
        <v>EQUILIBRIUM</v>
      </c>
    </row>
    <row r="1411">
      <c r="A1411">
        <v>26160</v>
      </c>
      <c r="B1411" t="str">
        <v>2025-10-07</v>
      </c>
      <c r="C1411" t="str">
        <v>Afternoon</v>
      </c>
      <c r="D1411">
        <v>9</v>
      </c>
      <c r="E1411" t="str">
        <f>IF(MOD(D1411,2)=0,"EVEN","ODD")</f>
        <v>ODD</v>
      </c>
      <c r="F1411" t="str">
        <f>IF(D1411&lt;=18,"LOW (1-18)","HIGH (19-36)")</f>
        <v>LOW (1-18)</v>
      </c>
      <c r="G1411">
        <f>INT((D1411-1)/6)+1</f>
        <v>2</v>
      </c>
      <c r="H1411">
        <f>MOD(D1411-1,6)+1</f>
        <v>3</v>
      </c>
      <c r="I1411">
        <f>37-D1411</f>
        <v>28</v>
      </c>
      <c r="J1411">
        <f>ABS(D1411-D1412)</f>
        <v>8</v>
      </c>
      <c r="K1411">
        <f>AVERAGE(D1411:D1415)</f>
        <v>9</v>
      </c>
      <c r="L1411">
        <f>AVERAGE(D1411:D1430)</f>
        <v>9</v>
      </c>
      <c r="M1411">
        <f>K1411-L1411</f>
        <v>0</v>
      </c>
      <c r="N1411" t="str">
        <f>IF(K1411&gt;L1411,"HIGH ZONE BIAS",IF(K1411&lt;L1411,"LOW ZONE BIAS","EQUILIBRIUM"))</f>
        <v>EQUILIBRIUM</v>
      </c>
    </row>
    <row r="1412">
      <c r="A1412">
        <v>26159</v>
      </c>
      <c r="B1412" t="str">
        <v>2025-10-07</v>
      </c>
      <c r="C1412" t="str">
        <v>Midday</v>
      </c>
      <c r="D1412">
        <v>17</v>
      </c>
      <c r="E1412" t="str">
        <f>IF(MOD(D1412,2)=0,"EVEN","ODD")</f>
        <v>ODD</v>
      </c>
      <c r="F1412" t="str">
        <f>IF(D1412&lt;=18,"LOW (1-18)","HIGH (19-36)")</f>
        <v>LOW (1-18)</v>
      </c>
      <c r="G1412">
        <f>INT((D1412-1)/6)+1</f>
        <v>3</v>
      </c>
      <c r="H1412">
        <f>MOD(D1412-1,6)+1</f>
        <v>5</v>
      </c>
      <c r="I1412">
        <f>37-D1412</f>
        <v>20</v>
      </c>
      <c r="J1412">
        <f>ABS(D1412-D1413)</f>
        <v>4</v>
      </c>
      <c r="K1412">
        <f>AVERAGE(D1412:D1416)</f>
        <v>17</v>
      </c>
      <c r="L1412">
        <f>AVERAGE(D1412:D1431)</f>
        <v>17</v>
      </c>
      <c r="M1412">
        <f>K1412-L1412</f>
        <v>0</v>
      </c>
      <c r="N1412" t="str">
        <f>IF(K1412&gt;L1412,"HIGH ZONE BIAS",IF(K1412&lt;L1412,"LOW ZONE BIAS","EQUILIBRIUM"))</f>
        <v>EQUILIBRIUM</v>
      </c>
    </row>
    <row r="1413">
      <c r="A1413">
        <v>26158</v>
      </c>
      <c r="B1413" t="str">
        <v>2025-10-07</v>
      </c>
      <c r="C1413" t="str">
        <v>Morning</v>
      </c>
      <c r="D1413">
        <v>21</v>
      </c>
      <c r="E1413" t="str">
        <f>IF(MOD(D1413,2)=0,"EVEN","ODD")</f>
        <v>ODD</v>
      </c>
      <c r="F1413" t="str">
        <f>IF(D1413&lt;=18,"LOW (1-18)","HIGH (19-36)")</f>
        <v>HIGH (19-36)</v>
      </c>
      <c r="G1413">
        <f>INT((D1413-1)/6)+1</f>
        <v>4</v>
      </c>
      <c r="H1413">
        <f>MOD(D1413-1,6)+1</f>
        <v>3</v>
      </c>
      <c r="I1413">
        <f>37-D1413</f>
        <v>16</v>
      </c>
      <c r="J1413">
        <f>ABS(D1413-D1414)</f>
        <v>10</v>
      </c>
      <c r="K1413">
        <f>AVERAGE(D1413:D1417)</f>
        <v>21</v>
      </c>
      <c r="L1413">
        <f>AVERAGE(D1413:D1432)</f>
        <v>21</v>
      </c>
      <c r="M1413">
        <f>K1413-L1413</f>
        <v>0</v>
      </c>
      <c r="N1413" t="str">
        <f>IF(K1413&gt;L1413,"HIGH ZONE BIAS",IF(K1413&lt;L1413,"LOW ZONE BIAS","EQUILIBRIUM"))</f>
        <v>EQUILIBRIUM</v>
      </c>
    </row>
    <row r="1414">
      <c r="A1414">
        <v>26157</v>
      </c>
      <c r="B1414" t="str">
        <v>2025-10-06</v>
      </c>
      <c r="C1414" t="str">
        <v>Evening</v>
      </c>
      <c r="D1414">
        <v>11</v>
      </c>
      <c r="E1414" t="str">
        <f>IF(MOD(D1414,2)=0,"EVEN","ODD")</f>
        <v>ODD</v>
      </c>
      <c r="F1414" t="str">
        <f>IF(D1414&lt;=18,"LOW (1-18)","HIGH (19-36)")</f>
        <v>LOW (1-18)</v>
      </c>
      <c r="G1414">
        <f>INT((D1414-1)/6)+1</f>
        <v>2</v>
      </c>
      <c r="H1414">
        <f>MOD(D1414-1,6)+1</f>
        <v>5</v>
      </c>
      <c r="I1414">
        <f>37-D1414</f>
        <v>26</v>
      </c>
      <c r="J1414">
        <f>ABS(D1414-D1415)</f>
        <v>4</v>
      </c>
      <c r="K1414">
        <f>AVERAGE(D1414:D1418)</f>
        <v>11</v>
      </c>
      <c r="L1414">
        <f>AVERAGE(D1414:D1433)</f>
        <v>11</v>
      </c>
      <c r="M1414">
        <f>K1414-L1414</f>
        <v>0</v>
      </c>
      <c r="N1414" t="str">
        <f>IF(K1414&gt;L1414,"HIGH ZONE BIAS",IF(K1414&lt;L1414,"LOW ZONE BIAS","EQUILIBRIUM"))</f>
        <v>EQUILIBRIUM</v>
      </c>
    </row>
    <row r="1415">
      <c r="A1415">
        <v>26156</v>
      </c>
      <c r="B1415" t="str">
        <v>2025-10-06</v>
      </c>
      <c r="C1415" t="str">
        <v>Afternoon</v>
      </c>
      <c r="D1415">
        <v>7</v>
      </c>
      <c r="E1415" t="str">
        <f>IF(MOD(D1415,2)=0,"EVEN","ODD")</f>
        <v>ODD</v>
      </c>
      <c r="F1415" t="str">
        <f>IF(D1415&lt;=18,"LOW (1-18)","HIGH (19-36)")</f>
        <v>LOW (1-18)</v>
      </c>
      <c r="G1415">
        <f>INT((D1415-1)/6)+1</f>
        <v>2</v>
      </c>
      <c r="H1415">
        <f>MOD(D1415-1,6)+1</f>
        <v>1</v>
      </c>
      <c r="I1415">
        <f>37-D1415</f>
        <v>30</v>
      </c>
      <c r="J1415">
        <f>ABS(D1415-D1416)</f>
        <v>9</v>
      </c>
      <c r="K1415">
        <f>AVERAGE(D1415:D1419)</f>
        <v>7</v>
      </c>
      <c r="L1415">
        <f>AVERAGE(D1415:D1434)</f>
        <v>7</v>
      </c>
      <c r="M1415">
        <f>K1415-L1415</f>
        <v>0</v>
      </c>
      <c r="N1415" t="str">
        <f>IF(K1415&gt;L1415,"HIGH ZONE BIAS",IF(K1415&lt;L1415,"LOW ZONE BIAS","EQUILIBRIUM"))</f>
        <v>EQUILIBRIUM</v>
      </c>
    </row>
    <row r="1416">
      <c r="A1416">
        <v>26155</v>
      </c>
      <c r="B1416" t="str">
        <v>2025-10-06</v>
      </c>
      <c r="C1416" t="str">
        <v>Midday</v>
      </c>
      <c r="D1416">
        <v>16</v>
      </c>
      <c r="E1416" t="str">
        <f>IF(MOD(D1416,2)=0,"EVEN","ODD")</f>
        <v>EVEN</v>
      </c>
      <c r="F1416" t="str">
        <f>IF(D1416&lt;=18,"LOW (1-18)","HIGH (19-36)")</f>
        <v>LOW (1-18)</v>
      </c>
      <c r="G1416">
        <f>INT((D1416-1)/6)+1</f>
        <v>3</v>
      </c>
      <c r="H1416">
        <f>MOD(D1416-1,6)+1</f>
        <v>4</v>
      </c>
      <c r="I1416">
        <f>37-D1416</f>
        <v>21</v>
      </c>
      <c r="J1416">
        <f>ABS(D1416-D1417)</f>
        <v>3</v>
      </c>
      <c r="K1416">
        <f>AVERAGE(D1416:D1420)</f>
        <v>16</v>
      </c>
      <c r="L1416">
        <f>AVERAGE(D1416:D1435)</f>
        <v>16</v>
      </c>
      <c r="M1416">
        <f>K1416-L1416</f>
        <v>0</v>
      </c>
      <c r="N1416" t="str">
        <f>IF(K1416&gt;L1416,"HIGH ZONE BIAS",IF(K1416&lt;L1416,"LOW ZONE BIAS","EQUILIBRIUM"))</f>
        <v>EQUILIBRIUM</v>
      </c>
    </row>
    <row r="1417">
      <c r="A1417">
        <v>26154</v>
      </c>
      <c r="B1417" t="str">
        <v>2025-10-06</v>
      </c>
      <c r="C1417" t="str">
        <v>Morning</v>
      </c>
      <c r="D1417">
        <v>19</v>
      </c>
      <c r="E1417" t="str">
        <f>IF(MOD(D1417,2)=0,"EVEN","ODD")</f>
        <v>ODD</v>
      </c>
      <c r="F1417" t="str">
        <f>IF(D1417&lt;=18,"LOW (1-18)","HIGH (19-36)")</f>
        <v>HIGH (19-36)</v>
      </c>
      <c r="G1417">
        <f>INT((D1417-1)/6)+1</f>
        <v>4</v>
      </c>
      <c r="H1417">
        <f>MOD(D1417-1,6)+1</f>
        <v>1</v>
      </c>
      <c r="I1417">
        <f>37-D1417</f>
        <v>18</v>
      </c>
      <c r="J1417">
        <f>ABS(D1417-D1418)</f>
        <v>15</v>
      </c>
      <c r="K1417">
        <f>AVERAGE(D1417:D1421)</f>
        <v>19</v>
      </c>
      <c r="L1417">
        <f>AVERAGE(D1417:D1436)</f>
        <v>19</v>
      </c>
      <c r="M1417">
        <f>K1417-L1417</f>
        <v>0</v>
      </c>
      <c r="N1417" t="str">
        <f>IF(K1417&gt;L1417,"HIGH ZONE BIAS",IF(K1417&lt;L1417,"LOW ZONE BIAS","EQUILIBRIUM"))</f>
        <v>EQUILIBRIUM</v>
      </c>
    </row>
    <row r="1418">
      <c r="A1418">
        <v>26153</v>
      </c>
      <c r="B1418" t="str">
        <v>2025-10-04</v>
      </c>
      <c r="C1418" t="str">
        <v>Evening</v>
      </c>
      <c r="D1418">
        <v>4</v>
      </c>
      <c r="E1418" t="str">
        <f>IF(MOD(D1418,2)=0,"EVEN","ODD")</f>
        <v>EVEN</v>
      </c>
      <c r="F1418" t="str">
        <f>IF(D1418&lt;=18,"LOW (1-18)","HIGH (19-36)")</f>
        <v>LOW (1-18)</v>
      </c>
      <c r="G1418">
        <f>INT((D1418-1)/6)+1</f>
        <v>1</v>
      </c>
      <c r="H1418">
        <f>MOD(D1418-1,6)+1</f>
        <v>4</v>
      </c>
      <c r="I1418">
        <f>37-D1418</f>
        <v>33</v>
      </c>
      <c r="J1418">
        <f>ABS(D1418-D1419)</f>
        <v>14</v>
      </c>
      <c r="K1418">
        <f>AVERAGE(D1418:D1422)</f>
        <v>4</v>
      </c>
      <c r="L1418">
        <f>AVERAGE(D1418:D1437)</f>
        <v>4</v>
      </c>
      <c r="M1418">
        <f>K1418-L1418</f>
        <v>0</v>
      </c>
      <c r="N1418" t="str">
        <f>IF(K1418&gt;L1418,"HIGH ZONE BIAS",IF(K1418&lt;L1418,"LOW ZONE BIAS","EQUILIBRIUM"))</f>
        <v>EQUILIBRIUM</v>
      </c>
    </row>
    <row r="1419">
      <c r="A1419">
        <v>26152</v>
      </c>
      <c r="B1419" t="str">
        <v>2025-10-04</v>
      </c>
      <c r="C1419" t="str">
        <v>Afternoon</v>
      </c>
      <c r="D1419">
        <v>18</v>
      </c>
      <c r="E1419" t="str">
        <f>IF(MOD(D1419,2)=0,"EVEN","ODD")</f>
        <v>EVEN</v>
      </c>
      <c r="F1419" t="str">
        <f>IF(D1419&lt;=18,"LOW (1-18)","HIGH (19-36)")</f>
        <v>LOW (1-18)</v>
      </c>
      <c r="G1419">
        <f>INT((D1419-1)/6)+1</f>
        <v>3</v>
      </c>
      <c r="H1419">
        <f>MOD(D1419-1,6)+1</f>
        <v>6</v>
      </c>
      <c r="I1419">
        <f>37-D1419</f>
        <v>19</v>
      </c>
      <c r="J1419">
        <f>ABS(D1419-D1420)</f>
        <v>4</v>
      </c>
      <c r="K1419">
        <f>AVERAGE(D1419:D1423)</f>
        <v>18</v>
      </c>
      <c r="L1419">
        <f>AVERAGE(D1419:D1438)</f>
        <v>18</v>
      </c>
      <c r="M1419">
        <f>K1419-L1419</f>
        <v>0</v>
      </c>
      <c r="N1419" t="str">
        <f>IF(K1419&gt;L1419,"HIGH ZONE BIAS",IF(K1419&lt;L1419,"LOW ZONE BIAS","EQUILIBRIUM"))</f>
        <v>EQUILIBRIUM</v>
      </c>
    </row>
    <row r="1420">
      <c r="A1420">
        <v>26151</v>
      </c>
      <c r="B1420" t="str">
        <v>2025-10-04</v>
      </c>
      <c r="C1420" t="str">
        <v>Midday</v>
      </c>
      <c r="D1420">
        <v>22</v>
      </c>
      <c r="E1420" t="str">
        <f>IF(MOD(D1420,2)=0,"EVEN","ODD")</f>
        <v>EVEN</v>
      </c>
      <c r="F1420" t="str">
        <f>IF(D1420&lt;=18,"LOW (1-18)","HIGH (19-36)")</f>
        <v>HIGH (19-36)</v>
      </c>
      <c r="G1420">
        <f>INT((D1420-1)/6)+1</f>
        <v>4</v>
      </c>
      <c r="H1420">
        <f>MOD(D1420-1,6)+1</f>
        <v>4</v>
      </c>
      <c r="I1420">
        <f>37-D1420</f>
        <v>15</v>
      </c>
      <c r="J1420">
        <f>ABS(D1420-D1421)</f>
        <v>14</v>
      </c>
      <c r="K1420">
        <f>AVERAGE(D1420:D1424)</f>
        <v>22</v>
      </c>
      <c r="L1420">
        <f>AVERAGE(D1420:D1439)</f>
        <v>22</v>
      </c>
      <c r="M1420">
        <f>K1420-L1420</f>
        <v>0</v>
      </c>
      <c r="N1420" t="str">
        <f>IF(K1420&gt;L1420,"HIGH ZONE BIAS",IF(K1420&lt;L1420,"LOW ZONE BIAS","EQUILIBRIUM"))</f>
        <v>EQUILIBRIUM</v>
      </c>
    </row>
    <row r="1421">
      <c r="A1421">
        <v>26150</v>
      </c>
      <c r="B1421" t="str">
        <v>2025-10-04</v>
      </c>
      <c r="C1421" t="str">
        <v>Morning</v>
      </c>
      <c r="D1421">
        <v>36</v>
      </c>
      <c r="E1421" t="str">
        <f>IF(MOD(D1421,2)=0,"EVEN","ODD")</f>
        <v>EVEN</v>
      </c>
      <c r="F1421" t="str">
        <f>IF(D1421&lt;=18,"LOW (1-18)","HIGH (19-36)")</f>
        <v>HIGH (19-36)</v>
      </c>
      <c r="G1421">
        <f>INT((D1421-1)/6)+1</f>
        <v>6</v>
      </c>
      <c r="H1421">
        <f>MOD(D1421-1,6)+1</f>
        <v>6</v>
      </c>
      <c r="I1421">
        <f>37-D1421</f>
        <v>1</v>
      </c>
      <c r="J1421">
        <f>ABS(D1421-D1422)</f>
        <v>32</v>
      </c>
      <c r="K1421">
        <f>AVERAGE(D1421:D1425)</f>
        <v>36</v>
      </c>
      <c r="L1421">
        <f>AVERAGE(D1421:D1440)</f>
        <v>36</v>
      </c>
      <c r="M1421">
        <f>K1421-L1421</f>
        <v>0</v>
      </c>
      <c r="N1421" t="str">
        <f>IF(K1421&gt;L1421,"HIGH ZONE BIAS",IF(K1421&lt;L1421,"LOW ZONE BIAS","EQUILIBRIUM"))</f>
        <v>EQUILIBRIUM</v>
      </c>
    </row>
    <row r="1422">
      <c r="A1422">
        <v>26149</v>
      </c>
      <c r="B1422" t="str">
        <v>2025-10-03</v>
      </c>
      <c r="C1422" t="str">
        <v>Evening</v>
      </c>
      <c r="D1422">
        <v>4</v>
      </c>
      <c r="E1422" t="str">
        <f>IF(MOD(D1422,2)=0,"EVEN","ODD")</f>
        <v>EVEN</v>
      </c>
      <c r="F1422" t="str">
        <f>IF(D1422&lt;=18,"LOW (1-18)","HIGH (19-36)")</f>
        <v>LOW (1-18)</v>
      </c>
      <c r="G1422">
        <f>INT((D1422-1)/6)+1</f>
        <v>1</v>
      </c>
      <c r="H1422">
        <f>MOD(D1422-1,6)+1</f>
        <v>4</v>
      </c>
      <c r="I1422">
        <f>37-D1422</f>
        <v>33</v>
      </c>
      <c r="J1422">
        <f>ABS(D1422-D1423)</f>
        <v>15</v>
      </c>
      <c r="K1422">
        <f>AVERAGE(D1422:D1426)</f>
        <v>4</v>
      </c>
      <c r="L1422">
        <f>AVERAGE(D1422:D1441)</f>
        <v>4</v>
      </c>
      <c r="M1422">
        <f>K1422-L1422</f>
        <v>0</v>
      </c>
      <c r="N1422" t="str">
        <f>IF(K1422&gt;L1422,"HIGH ZONE BIAS",IF(K1422&lt;L1422,"LOW ZONE BIAS","EQUILIBRIUM"))</f>
        <v>EQUILIBRIUM</v>
      </c>
    </row>
    <row r="1423">
      <c r="A1423">
        <v>26148</v>
      </c>
      <c r="B1423" t="str">
        <v>2025-10-03</v>
      </c>
      <c r="C1423" t="str">
        <v>Afternoon</v>
      </c>
      <c r="D1423">
        <v>19</v>
      </c>
      <c r="E1423" t="str">
        <f>IF(MOD(D1423,2)=0,"EVEN","ODD")</f>
        <v>ODD</v>
      </c>
      <c r="F1423" t="str">
        <f>IF(D1423&lt;=18,"LOW (1-18)","HIGH (19-36)")</f>
        <v>HIGH (19-36)</v>
      </c>
      <c r="G1423">
        <f>INT((D1423-1)/6)+1</f>
        <v>4</v>
      </c>
      <c r="H1423">
        <f>MOD(D1423-1,6)+1</f>
        <v>1</v>
      </c>
      <c r="I1423">
        <f>37-D1423</f>
        <v>18</v>
      </c>
      <c r="J1423">
        <f>ABS(D1423-D1424)</f>
        <v>0</v>
      </c>
      <c r="K1423">
        <f>AVERAGE(D1423:D1427)</f>
        <v>19</v>
      </c>
      <c r="L1423">
        <f>AVERAGE(D1423:D1442)</f>
        <v>19</v>
      </c>
      <c r="M1423">
        <f>K1423-L1423</f>
        <v>0</v>
      </c>
      <c r="N1423" t="str">
        <f>IF(K1423&gt;L1423,"HIGH ZONE BIAS",IF(K1423&lt;L1423,"LOW ZONE BIAS","EQUILIBRIUM"))</f>
        <v>EQUILIBRIUM</v>
      </c>
    </row>
    <row r="1424">
      <c r="A1424">
        <v>26147</v>
      </c>
      <c r="B1424" t="str">
        <v>2025-10-03</v>
      </c>
      <c r="C1424" t="str">
        <v>Midday</v>
      </c>
      <c r="D1424">
        <v>19</v>
      </c>
      <c r="E1424" t="str">
        <f>IF(MOD(D1424,2)=0,"EVEN","ODD")</f>
        <v>ODD</v>
      </c>
      <c r="F1424" t="str">
        <f>IF(D1424&lt;=18,"LOW (1-18)","HIGH (19-36)")</f>
        <v>HIGH (19-36)</v>
      </c>
      <c r="G1424">
        <f>INT((D1424-1)/6)+1</f>
        <v>4</v>
      </c>
      <c r="H1424">
        <f>MOD(D1424-1,6)+1</f>
        <v>1</v>
      </c>
      <c r="I1424">
        <f>37-D1424</f>
        <v>18</v>
      </c>
      <c r="J1424">
        <f>ABS(D1424-D1425)</f>
        <v>4</v>
      </c>
      <c r="K1424">
        <f>AVERAGE(D1424:D1428)</f>
        <v>19</v>
      </c>
      <c r="L1424">
        <f>AVERAGE(D1424:D1443)</f>
        <v>19</v>
      </c>
      <c r="M1424">
        <f>K1424-L1424</f>
        <v>0</v>
      </c>
      <c r="N1424" t="str">
        <f>IF(K1424&gt;L1424,"HIGH ZONE BIAS",IF(K1424&lt;L1424,"LOW ZONE BIAS","EQUILIBRIUM"))</f>
        <v>EQUILIBRIUM</v>
      </c>
    </row>
    <row r="1425">
      <c r="A1425">
        <v>26146</v>
      </c>
      <c r="B1425" t="str">
        <v>2025-10-03</v>
      </c>
      <c r="C1425" t="str">
        <v>Morning</v>
      </c>
      <c r="D1425">
        <v>23</v>
      </c>
      <c r="E1425" t="str">
        <f>IF(MOD(D1425,2)=0,"EVEN","ODD")</f>
        <v>ODD</v>
      </c>
      <c r="F1425" t="str">
        <f>IF(D1425&lt;=18,"LOW (1-18)","HIGH (19-36)")</f>
        <v>HIGH (19-36)</v>
      </c>
      <c r="G1425">
        <f>INT((D1425-1)/6)+1</f>
        <v>4</v>
      </c>
      <c r="H1425">
        <f>MOD(D1425-1,6)+1</f>
        <v>5</v>
      </c>
      <c r="I1425">
        <f>37-D1425</f>
        <v>14</v>
      </c>
      <c r="J1425">
        <f>ABS(D1425-D1426)</f>
        <v>12</v>
      </c>
      <c r="K1425">
        <f>AVERAGE(D1425:D1429)</f>
        <v>23</v>
      </c>
      <c r="L1425">
        <f>AVERAGE(D1425:D1444)</f>
        <v>23</v>
      </c>
      <c r="M1425">
        <f>K1425-L1425</f>
        <v>0</v>
      </c>
      <c r="N1425" t="str">
        <f>IF(K1425&gt;L1425,"HIGH ZONE BIAS",IF(K1425&lt;L1425,"LOW ZONE BIAS","EQUILIBRIUM"))</f>
        <v>EQUILIBRIUM</v>
      </c>
    </row>
    <row r="1426">
      <c r="A1426">
        <v>26145</v>
      </c>
      <c r="B1426" t="str">
        <v>2025-10-02</v>
      </c>
      <c r="C1426" t="str">
        <v>Evening</v>
      </c>
      <c r="D1426">
        <v>35</v>
      </c>
      <c r="E1426" t="str">
        <f>IF(MOD(D1426,2)=0,"EVEN","ODD")</f>
        <v>ODD</v>
      </c>
      <c r="F1426" t="str">
        <f>IF(D1426&lt;=18,"LOW (1-18)","HIGH (19-36)")</f>
        <v>HIGH (19-36)</v>
      </c>
      <c r="G1426">
        <f>INT((D1426-1)/6)+1</f>
        <v>6</v>
      </c>
      <c r="H1426">
        <f>MOD(D1426-1,6)+1</f>
        <v>5</v>
      </c>
      <c r="I1426">
        <f>37-D1426</f>
        <v>2</v>
      </c>
      <c r="J1426">
        <f>ABS(D1426-D1427)</f>
        <v>6</v>
      </c>
      <c r="K1426">
        <f>AVERAGE(D1426:D1430)</f>
        <v>35</v>
      </c>
      <c r="L1426">
        <f>AVERAGE(D1426:D1445)</f>
        <v>35</v>
      </c>
      <c r="M1426">
        <f>K1426-L1426</f>
        <v>0</v>
      </c>
      <c r="N1426" t="str">
        <f>IF(K1426&gt;L1426,"HIGH ZONE BIAS",IF(K1426&lt;L1426,"LOW ZONE BIAS","EQUILIBRIUM"))</f>
        <v>EQUILIBRIUM</v>
      </c>
    </row>
    <row r="1427">
      <c r="A1427">
        <v>26144</v>
      </c>
      <c r="B1427" t="str">
        <v>2025-10-02</v>
      </c>
      <c r="C1427" t="str">
        <v>Afternoon</v>
      </c>
      <c r="D1427">
        <v>29</v>
      </c>
      <c r="E1427" t="str">
        <f>IF(MOD(D1427,2)=0,"EVEN","ODD")</f>
        <v>ODD</v>
      </c>
      <c r="F1427" t="str">
        <f>IF(D1427&lt;=18,"LOW (1-18)","HIGH (19-36)")</f>
        <v>HIGH (19-36)</v>
      </c>
      <c r="G1427">
        <f>INT((D1427-1)/6)+1</f>
        <v>5</v>
      </c>
      <c r="H1427">
        <f>MOD(D1427-1,6)+1</f>
        <v>5</v>
      </c>
      <c r="I1427">
        <f>37-D1427</f>
        <v>8</v>
      </c>
      <c r="J1427">
        <f>ABS(D1427-D1428)</f>
        <v>24</v>
      </c>
      <c r="K1427">
        <f>AVERAGE(D1427:D1431)</f>
        <v>29</v>
      </c>
      <c r="L1427">
        <f>AVERAGE(D1427:D1446)</f>
        <v>29</v>
      </c>
      <c r="M1427">
        <f>K1427-L1427</f>
        <v>0</v>
      </c>
      <c r="N1427" t="str">
        <f>IF(K1427&gt;L1427,"HIGH ZONE BIAS",IF(K1427&lt;L1427,"LOW ZONE BIAS","EQUILIBRIUM"))</f>
        <v>EQUILIBRIUM</v>
      </c>
    </row>
    <row r="1428">
      <c r="A1428">
        <v>26143</v>
      </c>
      <c r="B1428" t="str">
        <v>2025-10-02</v>
      </c>
      <c r="C1428" t="str">
        <v>Midday</v>
      </c>
      <c r="D1428">
        <v>5</v>
      </c>
      <c r="E1428" t="str">
        <f>IF(MOD(D1428,2)=0,"EVEN","ODD")</f>
        <v>ODD</v>
      </c>
      <c r="F1428" t="str">
        <f>IF(D1428&lt;=18,"LOW (1-18)","HIGH (19-36)")</f>
        <v>LOW (1-18)</v>
      </c>
      <c r="G1428">
        <f>INT((D1428-1)/6)+1</f>
        <v>1</v>
      </c>
      <c r="H1428">
        <f>MOD(D1428-1,6)+1</f>
        <v>5</v>
      </c>
      <c r="I1428">
        <f>37-D1428</f>
        <v>32</v>
      </c>
      <c r="J1428">
        <f>ABS(D1428-D1429)</f>
        <v>7</v>
      </c>
      <c r="K1428">
        <f>AVERAGE(D1428:D1432)</f>
        <v>5</v>
      </c>
      <c r="L1428">
        <f>AVERAGE(D1428:D1447)</f>
        <v>5</v>
      </c>
      <c r="M1428">
        <f>K1428-L1428</f>
        <v>0</v>
      </c>
      <c r="N1428" t="str">
        <f>IF(K1428&gt;L1428,"HIGH ZONE BIAS",IF(K1428&lt;L1428,"LOW ZONE BIAS","EQUILIBRIUM"))</f>
        <v>EQUILIBRIUM</v>
      </c>
    </row>
    <row r="1429">
      <c r="A1429">
        <v>26142</v>
      </c>
      <c r="B1429" t="str">
        <v>2025-10-02</v>
      </c>
      <c r="C1429" t="str">
        <v>Morning</v>
      </c>
      <c r="D1429">
        <v>12</v>
      </c>
      <c r="E1429" t="str">
        <f>IF(MOD(D1429,2)=0,"EVEN","ODD")</f>
        <v>EVEN</v>
      </c>
      <c r="F1429" t="str">
        <f>IF(D1429&lt;=18,"LOW (1-18)","HIGH (19-36)")</f>
        <v>LOW (1-18)</v>
      </c>
      <c r="G1429">
        <f>INT((D1429-1)/6)+1</f>
        <v>2</v>
      </c>
      <c r="H1429">
        <f>MOD(D1429-1,6)+1</f>
        <v>6</v>
      </c>
      <c r="I1429">
        <f>37-D1429</f>
        <v>25</v>
      </c>
      <c r="J1429">
        <f>ABS(D1429-D1430)</f>
        <v>4</v>
      </c>
      <c r="K1429">
        <f>AVERAGE(D1429:D1433)</f>
        <v>12</v>
      </c>
      <c r="L1429">
        <f>AVERAGE(D1429:D1448)</f>
        <v>12</v>
      </c>
      <c r="M1429">
        <f>K1429-L1429</f>
        <v>0</v>
      </c>
      <c r="N1429" t="str">
        <f>IF(K1429&gt;L1429,"HIGH ZONE BIAS",IF(K1429&lt;L1429,"LOW ZONE BIAS","EQUILIBRIUM"))</f>
        <v>EQUILIBRIUM</v>
      </c>
    </row>
    <row r="1430">
      <c r="A1430">
        <v>26141</v>
      </c>
      <c r="B1430" t="str">
        <v>2025-10-01</v>
      </c>
      <c r="C1430" t="str">
        <v>Evening</v>
      </c>
      <c r="D1430">
        <v>16</v>
      </c>
      <c r="E1430" t="str">
        <f>IF(MOD(D1430,2)=0,"EVEN","ODD")</f>
        <v>EVEN</v>
      </c>
      <c r="F1430" t="str">
        <f>IF(D1430&lt;=18,"LOW (1-18)","HIGH (19-36)")</f>
        <v>LOW (1-18)</v>
      </c>
      <c r="G1430">
        <f>INT((D1430-1)/6)+1</f>
        <v>3</v>
      </c>
      <c r="H1430">
        <f>MOD(D1430-1,6)+1</f>
        <v>4</v>
      </c>
      <c r="I1430">
        <f>37-D1430</f>
        <v>21</v>
      </c>
      <c r="J1430">
        <f>ABS(D1430-D1431)</f>
        <v>19</v>
      </c>
      <c r="K1430">
        <f>AVERAGE(D1430:D1434)</f>
        <v>16</v>
      </c>
      <c r="L1430">
        <f>AVERAGE(D1430:D1449)</f>
        <v>16</v>
      </c>
      <c r="M1430">
        <f>K1430-L1430</f>
        <v>0</v>
      </c>
      <c r="N1430" t="str">
        <f>IF(K1430&gt;L1430,"HIGH ZONE BIAS",IF(K1430&lt;L1430,"LOW ZONE BIAS","EQUILIBRIUM"))</f>
        <v>EQUILIBRIUM</v>
      </c>
    </row>
    <row r="1431">
      <c r="A1431">
        <v>26140</v>
      </c>
      <c r="B1431" t="str">
        <v>2025-10-01</v>
      </c>
      <c r="C1431" t="str">
        <v>Afternoon</v>
      </c>
      <c r="D1431">
        <v>35</v>
      </c>
      <c r="E1431" t="str">
        <f>IF(MOD(D1431,2)=0,"EVEN","ODD")</f>
        <v>ODD</v>
      </c>
      <c r="F1431" t="str">
        <f>IF(D1431&lt;=18,"LOW (1-18)","HIGH (19-36)")</f>
        <v>HIGH (19-36)</v>
      </c>
      <c r="G1431">
        <f>INT((D1431-1)/6)+1</f>
        <v>6</v>
      </c>
      <c r="H1431">
        <f>MOD(D1431-1,6)+1</f>
        <v>5</v>
      </c>
      <c r="I1431">
        <f>37-D1431</f>
        <v>2</v>
      </c>
      <c r="J1431">
        <f>ABS(D1431-D1432)</f>
        <v>6</v>
      </c>
      <c r="K1431">
        <f>AVERAGE(D1431:D1435)</f>
        <v>35</v>
      </c>
      <c r="L1431">
        <f>AVERAGE(D1431:D1450)</f>
        <v>35</v>
      </c>
      <c r="M1431">
        <f>K1431-L1431</f>
        <v>0</v>
      </c>
      <c r="N1431" t="str">
        <f>IF(K1431&gt;L1431,"HIGH ZONE BIAS",IF(K1431&lt;L1431,"LOW ZONE BIAS","EQUILIBRIUM"))</f>
        <v>EQUILIBRIUM</v>
      </c>
    </row>
    <row r="1432">
      <c r="A1432">
        <v>26139</v>
      </c>
      <c r="B1432" t="str">
        <v>2025-10-01</v>
      </c>
      <c r="C1432" t="str">
        <v>Midday</v>
      </c>
      <c r="D1432">
        <v>29</v>
      </c>
      <c r="E1432" t="str">
        <f>IF(MOD(D1432,2)=0,"EVEN","ODD")</f>
        <v>ODD</v>
      </c>
      <c r="F1432" t="str">
        <f>IF(D1432&lt;=18,"LOW (1-18)","HIGH (19-36)")</f>
        <v>HIGH (19-36)</v>
      </c>
      <c r="G1432">
        <f>INT((D1432-1)/6)+1</f>
        <v>5</v>
      </c>
      <c r="H1432">
        <f>MOD(D1432-1,6)+1</f>
        <v>5</v>
      </c>
      <c r="I1432">
        <f>37-D1432</f>
        <v>8</v>
      </c>
      <c r="J1432">
        <f>ABS(D1432-D1433)</f>
        <v>4</v>
      </c>
      <c r="K1432">
        <f>AVERAGE(D1432:D1436)</f>
        <v>29</v>
      </c>
      <c r="L1432">
        <f>AVERAGE(D1432:D1451)</f>
        <v>29</v>
      </c>
      <c r="M1432">
        <f>K1432-L1432</f>
        <v>0</v>
      </c>
      <c r="N1432" t="str">
        <f>IF(K1432&gt;L1432,"HIGH ZONE BIAS",IF(K1432&lt;L1432,"LOW ZONE BIAS","EQUILIBRIUM"))</f>
        <v>EQUILIBRIUM</v>
      </c>
    </row>
    <row r="1433">
      <c r="A1433">
        <v>26138</v>
      </c>
      <c r="B1433" t="str">
        <v>2025-10-01</v>
      </c>
      <c r="C1433" t="str">
        <v>Morning</v>
      </c>
      <c r="D1433">
        <v>25</v>
      </c>
      <c r="E1433" t="str">
        <f>IF(MOD(D1433,2)=0,"EVEN","ODD")</f>
        <v>ODD</v>
      </c>
      <c r="F1433" t="str">
        <f>IF(D1433&lt;=18,"LOW (1-18)","HIGH (19-36)")</f>
        <v>HIGH (19-36)</v>
      </c>
      <c r="G1433">
        <f>INT((D1433-1)/6)+1</f>
        <v>5</v>
      </c>
      <c r="H1433">
        <f>MOD(D1433-1,6)+1</f>
        <v>1</v>
      </c>
      <c r="I1433">
        <f>37-D1433</f>
        <v>12</v>
      </c>
      <c r="J1433">
        <f>ABS(D1433-D1434)</f>
        <v>19</v>
      </c>
      <c r="K1433">
        <f>AVERAGE(D1433:D1437)</f>
        <v>25</v>
      </c>
      <c r="L1433">
        <f>AVERAGE(D1433:D1452)</f>
        <v>25</v>
      </c>
      <c r="M1433">
        <f>K1433-L1433</f>
        <v>0</v>
      </c>
      <c r="N1433" t="str">
        <f>IF(K1433&gt;L1433,"HIGH ZONE BIAS",IF(K1433&lt;L1433,"LOW ZONE BIAS","EQUILIBRIUM"))</f>
        <v>EQUILIBRIUM</v>
      </c>
    </row>
    <row r="1434">
      <c r="A1434">
        <v>26137</v>
      </c>
      <c r="B1434" t="str">
        <v>2025-09-30</v>
      </c>
      <c r="C1434" t="str">
        <v>Evening</v>
      </c>
      <c r="D1434">
        <v>6</v>
      </c>
      <c r="E1434" t="str">
        <f>IF(MOD(D1434,2)=0,"EVEN","ODD")</f>
        <v>EVEN</v>
      </c>
      <c r="F1434" t="str">
        <f>IF(D1434&lt;=18,"LOW (1-18)","HIGH (19-36)")</f>
        <v>LOW (1-18)</v>
      </c>
      <c r="G1434">
        <f>INT((D1434-1)/6)+1</f>
        <v>1</v>
      </c>
      <c r="H1434">
        <f>MOD(D1434-1,6)+1</f>
        <v>6</v>
      </c>
      <c r="I1434">
        <f>37-D1434</f>
        <v>31</v>
      </c>
      <c r="J1434">
        <f>ABS(D1434-D1435)</f>
        <v>8</v>
      </c>
      <c r="K1434">
        <f>AVERAGE(D1434:D1438)</f>
        <v>6</v>
      </c>
      <c r="L1434">
        <f>AVERAGE(D1434:D1453)</f>
        <v>6</v>
      </c>
      <c r="M1434">
        <f>K1434-L1434</f>
        <v>0</v>
      </c>
      <c r="N1434" t="str">
        <f>IF(K1434&gt;L1434,"HIGH ZONE BIAS",IF(K1434&lt;L1434,"LOW ZONE BIAS","EQUILIBRIUM"))</f>
        <v>EQUILIBRIUM</v>
      </c>
    </row>
    <row r="1435">
      <c r="A1435">
        <v>26136</v>
      </c>
      <c r="B1435" t="str">
        <v>2025-09-30</v>
      </c>
      <c r="C1435" t="str">
        <v>Afternoon</v>
      </c>
      <c r="D1435">
        <v>14</v>
      </c>
      <c r="E1435" t="str">
        <f>IF(MOD(D1435,2)=0,"EVEN","ODD")</f>
        <v>EVEN</v>
      </c>
      <c r="F1435" t="str">
        <f>IF(D1435&lt;=18,"LOW (1-18)","HIGH (19-36)")</f>
        <v>LOW (1-18)</v>
      </c>
      <c r="G1435">
        <f>INT((D1435-1)/6)+1</f>
        <v>3</v>
      </c>
      <c r="H1435">
        <f>MOD(D1435-1,6)+1</f>
        <v>2</v>
      </c>
      <c r="I1435">
        <f>37-D1435</f>
        <v>23</v>
      </c>
      <c r="J1435">
        <f>ABS(D1435-D1436)</f>
        <v>3</v>
      </c>
      <c r="K1435">
        <f>AVERAGE(D1435:D1439)</f>
        <v>14</v>
      </c>
      <c r="L1435">
        <f>AVERAGE(D1435:D1454)</f>
        <v>14</v>
      </c>
      <c r="M1435">
        <f>K1435-L1435</f>
        <v>0</v>
      </c>
      <c r="N1435" t="str">
        <f>IF(K1435&gt;L1435,"HIGH ZONE BIAS",IF(K1435&lt;L1435,"LOW ZONE BIAS","EQUILIBRIUM"))</f>
        <v>EQUILIBRIUM</v>
      </c>
    </row>
    <row r="1436">
      <c r="A1436">
        <v>26135</v>
      </c>
      <c r="B1436" t="str">
        <v>2025-09-30</v>
      </c>
      <c r="C1436" t="str">
        <v>Midday</v>
      </c>
      <c r="D1436">
        <v>17</v>
      </c>
      <c r="E1436" t="str">
        <f>IF(MOD(D1436,2)=0,"EVEN","ODD")</f>
        <v>ODD</v>
      </c>
      <c r="F1436" t="str">
        <f>IF(D1436&lt;=18,"LOW (1-18)","HIGH (19-36)")</f>
        <v>LOW (1-18)</v>
      </c>
      <c r="G1436">
        <f>INT((D1436-1)/6)+1</f>
        <v>3</v>
      </c>
      <c r="H1436">
        <f>MOD(D1436-1,6)+1</f>
        <v>5</v>
      </c>
      <c r="I1436">
        <f>37-D1436</f>
        <v>20</v>
      </c>
      <c r="J1436">
        <f>ABS(D1436-D1437)</f>
        <v>6</v>
      </c>
      <c r="K1436">
        <f>AVERAGE(D1436:D1440)</f>
        <v>17</v>
      </c>
      <c r="L1436">
        <f>AVERAGE(D1436:D1455)</f>
        <v>17</v>
      </c>
      <c r="M1436">
        <f>K1436-L1436</f>
        <v>0</v>
      </c>
      <c r="N1436" t="str">
        <f>IF(K1436&gt;L1436,"HIGH ZONE BIAS",IF(K1436&lt;L1436,"LOW ZONE BIAS","EQUILIBRIUM"))</f>
        <v>EQUILIBRIUM</v>
      </c>
    </row>
    <row r="1437">
      <c r="A1437">
        <v>26134</v>
      </c>
      <c r="B1437" t="str">
        <v>2025-09-30</v>
      </c>
      <c r="C1437" t="str">
        <v>Morning</v>
      </c>
      <c r="D1437">
        <v>11</v>
      </c>
      <c r="E1437" t="str">
        <f>IF(MOD(D1437,2)=0,"EVEN","ODD")</f>
        <v>ODD</v>
      </c>
      <c r="F1437" t="str">
        <f>IF(D1437&lt;=18,"LOW (1-18)","HIGH (19-36)")</f>
        <v>LOW (1-18)</v>
      </c>
      <c r="G1437">
        <f>INT((D1437-1)/6)+1</f>
        <v>2</v>
      </c>
      <c r="H1437">
        <f>MOD(D1437-1,6)+1</f>
        <v>5</v>
      </c>
      <c r="I1437">
        <f>37-D1437</f>
        <v>26</v>
      </c>
      <c r="J1437">
        <f>ABS(D1437-D1438)</f>
        <v>8</v>
      </c>
      <c r="K1437">
        <f>AVERAGE(D1437:D1441)</f>
        <v>11</v>
      </c>
      <c r="L1437">
        <f>AVERAGE(D1437:D1456)</f>
        <v>11</v>
      </c>
      <c r="M1437">
        <f>K1437-L1437</f>
        <v>0</v>
      </c>
      <c r="N1437" t="str">
        <f>IF(K1437&gt;L1437,"HIGH ZONE BIAS",IF(K1437&lt;L1437,"LOW ZONE BIAS","EQUILIBRIUM"))</f>
        <v>EQUILIBRIUM</v>
      </c>
    </row>
    <row r="1438">
      <c r="A1438">
        <v>26133</v>
      </c>
      <c r="B1438" t="str">
        <v>2025-09-29</v>
      </c>
      <c r="C1438" t="str">
        <v>Evening</v>
      </c>
      <c r="D1438">
        <v>19</v>
      </c>
      <c r="E1438" t="str">
        <f>IF(MOD(D1438,2)=0,"EVEN","ODD")</f>
        <v>ODD</v>
      </c>
      <c r="F1438" t="str">
        <f>IF(D1438&lt;=18,"LOW (1-18)","HIGH (19-36)")</f>
        <v>HIGH (19-36)</v>
      </c>
      <c r="G1438">
        <f>INT((D1438-1)/6)+1</f>
        <v>4</v>
      </c>
      <c r="H1438">
        <f>MOD(D1438-1,6)+1</f>
        <v>1</v>
      </c>
      <c r="I1438">
        <f>37-D1438</f>
        <v>18</v>
      </c>
      <c r="J1438">
        <f>ABS(D1438-D1439)</f>
        <v>5</v>
      </c>
      <c r="K1438">
        <f>AVERAGE(D1438:D1442)</f>
        <v>19</v>
      </c>
      <c r="L1438">
        <f>AVERAGE(D1438:D1457)</f>
        <v>19</v>
      </c>
      <c r="M1438">
        <f>K1438-L1438</f>
        <v>0</v>
      </c>
      <c r="N1438" t="str">
        <f>IF(K1438&gt;L1438,"HIGH ZONE BIAS",IF(K1438&lt;L1438,"LOW ZONE BIAS","EQUILIBRIUM"))</f>
        <v>EQUILIBRIUM</v>
      </c>
    </row>
    <row r="1439">
      <c r="A1439">
        <v>26132</v>
      </c>
      <c r="B1439" t="str">
        <v>2025-09-29</v>
      </c>
      <c r="C1439" t="str">
        <v>Afternoon</v>
      </c>
      <c r="D1439">
        <v>14</v>
      </c>
      <c r="E1439" t="str">
        <f>IF(MOD(D1439,2)=0,"EVEN","ODD")</f>
        <v>EVEN</v>
      </c>
      <c r="F1439" t="str">
        <f>IF(D1439&lt;=18,"LOW (1-18)","HIGH (19-36)")</f>
        <v>LOW (1-18)</v>
      </c>
      <c r="G1439">
        <f>INT((D1439-1)/6)+1</f>
        <v>3</v>
      </c>
      <c r="H1439">
        <f>MOD(D1439-1,6)+1</f>
        <v>2</v>
      </c>
      <c r="I1439">
        <f>37-D1439</f>
        <v>23</v>
      </c>
      <c r="J1439">
        <f>ABS(D1439-D1440)</f>
        <v>12</v>
      </c>
      <c r="K1439">
        <f>AVERAGE(D1439:D1443)</f>
        <v>14</v>
      </c>
      <c r="L1439">
        <f>AVERAGE(D1439:D1458)</f>
        <v>14</v>
      </c>
      <c r="M1439">
        <f>K1439-L1439</f>
        <v>0</v>
      </c>
      <c r="N1439" t="str">
        <f>IF(K1439&gt;L1439,"HIGH ZONE BIAS",IF(K1439&lt;L1439,"LOW ZONE BIAS","EQUILIBRIUM"))</f>
        <v>EQUILIBRIUM</v>
      </c>
    </row>
    <row r="1440">
      <c r="A1440">
        <v>26131</v>
      </c>
      <c r="B1440" t="str">
        <v>2025-09-29</v>
      </c>
      <c r="C1440" t="str">
        <v>Midday</v>
      </c>
      <c r="D1440">
        <v>26</v>
      </c>
      <c r="E1440" t="str">
        <f>IF(MOD(D1440,2)=0,"EVEN","ODD")</f>
        <v>EVEN</v>
      </c>
      <c r="F1440" t="str">
        <f>IF(D1440&lt;=18,"LOW (1-18)","HIGH (19-36)")</f>
        <v>HIGH (19-36)</v>
      </c>
      <c r="G1440">
        <f>INT((D1440-1)/6)+1</f>
        <v>5</v>
      </c>
      <c r="H1440">
        <f>MOD(D1440-1,6)+1</f>
        <v>2</v>
      </c>
      <c r="I1440">
        <f>37-D1440</f>
        <v>11</v>
      </c>
      <c r="J1440">
        <f>ABS(D1440-D1441)</f>
        <v>14</v>
      </c>
      <c r="K1440">
        <f>AVERAGE(D1440:D1444)</f>
        <v>26</v>
      </c>
      <c r="L1440">
        <f>AVERAGE(D1440:D1459)</f>
        <v>26</v>
      </c>
      <c r="M1440">
        <f>K1440-L1440</f>
        <v>0</v>
      </c>
      <c r="N1440" t="str">
        <f>IF(K1440&gt;L1440,"HIGH ZONE BIAS",IF(K1440&lt;L1440,"LOW ZONE BIAS","EQUILIBRIUM"))</f>
        <v>EQUILIBRIUM</v>
      </c>
    </row>
    <row r="1441">
      <c r="A1441">
        <v>26130</v>
      </c>
      <c r="B1441" t="str">
        <v>2025-09-29</v>
      </c>
      <c r="C1441" t="str">
        <v>Morning</v>
      </c>
      <c r="D1441">
        <v>12</v>
      </c>
      <c r="E1441" t="str">
        <f>IF(MOD(D1441,2)=0,"EVEN","ODD")</f>
        <v>EVEN</v>
      </c>
      <c r="F1441" t="str">
        <f>IF(D1441&lt;=18,"LOW (1-18)","HIGH (19-36)")</f>
        <v>LOW (1-18)</v>
      </c>
      <c r="G1441">
        <f>INT((D1441-1)/6)+1</f>
        <v>2</v>
      </c>
      <c r="H1441">
        <f>MOD(D1441-1,6)+1</f>
        <v>6</v>
      </c>
      <c r="I1441">
        <f>37-D1441</f>
        <v>25</v>
      </c>
      <c r="J1441">
        <f>ABS(D1441-D1442)</f>
        <v>1</v>
      </c>
      <c r="K1441">
        <f>AVERAGE(D1441:D1445)</f>
        <v>12</v>
      </c>
      <c r="L1441">
        <f>AVERAGE(D1441:D1460)</f>
        <v>12</v>
      </c>
      <c r="M1441">
        <f>K1441-L1441</f>
        <v>0</v>
      </c>
      <c r="N1441" t="str">
        <f>IF(K1441&gt;L1441,"HIGH ZONE BIAS",IF(K1441&lt;L1441,"LOW ZONE BIAS","EQUILIBRIUM"))</f>
        <v>EQUILIBRIUM</v>
      </c>
    </row>
    <row r="1442">
      <c r="A1442">
        <v>26129</v>
      </c>
      <c r="B1442" t="str">
        <v>2025-09-27</v>
      </c>
      <c r="C1442" t="str">
        <v>Evening</v>
      </c>
      <c r="D1442">
        <v>11</v>
      </c>
      <c r="E1442" t="str">
        <f>IF(MOD(D1442,2)=0,"EVEN","ODD")</f>
        <v>ODD</v>
      </c>
      <c r="F1442" t="str">
        <f>IF(D1442&lt;=18,"LOW (1-18)","HIGH (19-36)")</f>
        <v>LOW (1-18)</v>
      </c>
      <c r="G1442">
        <f>INT((D1442-1)/6)+1</f>
        <v>2</v>
      </c>
      <c r="H1442">
        <f>MOD(D1442-1,6)+1</f>
        <v>5</v>
      </c>
      <c r="I1442">
        <f>37-D1442</f>
        <v>26</v>
      </c>
      <c r="J1442">
        <f>ABS(D1442-D1443)</f>
        <v>6</v>
      </c>
      <c r="K1442">
        <f>AVERAGE(D1442:D1446)</f>
        <v>11</v>
      </c>
      <c r="L1442">
        <f>AVERAGE(D1442:D1461)</f>
        <v>11</v>
      </c>
      <c r="M1442">
        <f>K1442-L1442</f>
        <v>0</v>
      </c>
      <c r="N1442" t="str">
        <f>IF(K1442&gt;L1442,"HIGH ZONE BIAS",IF(K1442&lt;L1442,"LOW ZONE BIAS","EQUILIBRIUM"))</f>
        <v>EQUILIBRIUM</v>
      </c>
    </row>
    <row r="1443">
      <c r="A1443">
        <v>26128</v>
      </c>
      <c r="B1443" t="str">
        <v>2025-09-27</v>
      </c>
      <c r="C1443" t="str">
        <v>Afternoon</v>
      </c>
      <c r="D1443">
        <v>17</v>
      </c>
      <c r="E1443" t="str">
        <f>IF(MOD(D1443,2)=0,"EVEN","ODD")</f>
        <v>ODD</v>
      </c>
      <c r="F1443" t="str">
        <f>IF(D1443&lt;=18,"LOW (1-18)","HIGH (19-36)")</f>
        <v>LOW (1-18)</v>
      </c>
      <c r="G1443">
        <f>INT((D1443-1)/6)+1</f>
        <v>3</v>
      </c>
      <c r="H1443">
        <f>MOD(D1443-1,6)+1</f>
        <v>5</v>
      </c>
      <c r="I1443">
        <f>37-D1443</f>
        <v>20</v>
      </c>
      <c r="J1443">
        <f>ABS(D1443-D1444)</f>
        <v>5</v>
      </c>
      <c r="K1443">
        <f>AVERAGE(D1443:D1447)</f>
        <v>17</v>
      </c>
      <c r="L1443">
        <f>AVERAGE(D1443:D1462)</f>
        <v>17</v>
      </c>
      <c r="M1443">
        <f>K1443-L1443</f>
        <v>0</v>
      </c>
      <c r="N1443" t="str">
        <f>IF(K1443&gt;L1443,"HIGH ZONE BIAS",IF(K1443&lt;L1443,"LOW ZONE BIAS","EQUILIBRIUM"))</f>
        <v>EQUILIBRIUM</v>
      </c>
    </row>
    <row r="1444">
      <c r="A1444">
        <v>26127</v>
      </c>
      <c r="B1444" t="str">
        <v>2025-09-27</v>
      </c>
      <c r="C1444" t="str">
        <v>Midday</v>
      </c>
      <c r="D1444">
        <v>12</v>
      </c>
      <c r="E1444" t="str">
        <f>IF(MOD(D1444,2)=0,"EVEN","ODD")</f>
        <v>EVEN</v>
      </c>
      <c r="F1444" t="str">
        <f>IF(D1444&lt;=18,"LOW (1-18)","HIGH (19-36)")</f>
        <v>LOW (1-18)</v>
      </c>
      <c r="G1444">
        <f>INT((D1444-1)/6)+1</f>
        <v>2</v>
      </c>
      <c r="H1444">
        <f>MOD(D1444-1,6)+1</f>
        <v>6</v>
      </c>
      <c r="I1444">
        <f>37-D1444</f>
        <v>25</v>
      </c>
      <c r="J1444">
        <f>ABS(D1444-D1445)</f>
        <v>24</v>
      </c>
      <c r="K1444">
        <f>AVERAGE(D1444:D1448)</f>
        <v>12</v>
      </c>
      <c r="L1444">
        <f>AVERAGE(D1444:D1463)</f>
        <v>12</v>
      </c>
      <c r="M1444">
        <f>K1444-L1444</f>
        <v>0</v>
      </c>
      <c r="N1444" t="str">
        <f>IF(K1444&gt;L1444,"HIGH ZONE BIAS",IF(K1444&lt;L1444,"LOW ZONE BIAS","EQUILIBRIUM"))</f>
        <v>EQUILIBRIUM</v>
      </c>
    </row>
    <row r="1445">
      <c r="A1445">
        <v>26126</v>
      </c>
      <c r="B1445" t="str">
        <v>2025-09-27</v>
      </c>
      <c r="C1445" t="str">
        <v>Morning</v>
      </c>
      <c r="D1445">
        <v>36</v>
      </c>
      <c r="E1445" t="str">
        <f>IF(MOD(D1445,2)=0,"EVEN","ODD")</f>
        <v>EVEN</v>
      </c>
      <c r="F1445" t="str">
        <f>IF(D1445&lt;=18,"LOW (1-18)","HIGH (19-36)")</f>
        <v>HIGH (19-36)</v>
      </c>
      <c r="G1445">
        <f>INT((D1445-1)/6)+1</f>
        <v>6</v>
      </c>
      <c r="H1445">
        <f>MOD(D1445-1,6)+1</f>
        <v>6</v>
      </c>
      <c r="I1445">
        <f>37-D1445</f>
        <v>1</v>
      </c>
      <c r="J1445">
        <f>ABS(D1445-D1446)</f>
        <v>20</v>
      </c>
      <c r="K1445">
        <f>AVERAGE(D1445:D1449)</f>
        <v>36</v>
      </c>
      <c r="L1445">
        <f>AVERAGE(D1445:D1464)</f>
        <v>36</v>
      </c>
      <c r="M1445">
        <f>K1445-L1445</f>
        <v>0</v>
      </c>
      <c r="N1445" t="str">
        <f>IF(K1445&gt;L1445,"HIGH ZONE BIAS",IF(K1445&lt;L1445,"LOW ZONE BIAS","EQUILIBRIUM"))</f>
        <v>EQUILIBRIUM</v>
      </c>
    </row>
    <row r="1446">
      <c r="A1446">
        <v>26125</v>
      </c>
      <c r="B1446" t="str">
        <v>2025-09-26</v>
      </c>
      <c r="C1446" t="str">
        <v>Evening</v>
      </c>
      <c r="D1446">
        <v>16</v>
      </c>
      <c r="E1446" t="str">
        <f>IF(MOD(D1446,2)=0,"EVEN","ODD")</f>
        <v>EVEN</v>
      </c>
      <c r="F1446" t="str">
        <f>IF(D1446&lt;=18,"LOW (1-18)","HIGH (19-36)")</f>
        <v>LOW (1-18)</v>
      </c>
      <c r="G1446">
        <f>INT((D1446-1)/6)+1</f>
        <v>3</v>
      </c>
      <c r="H1446">
        <f>MOD(D1446-1,6)+1</f>
        <v>4</v>
      </c>
      <c r="I1446">
        <f>37-D1446</f>
        <v>21</v>
      </c>
      <c r="J1446">
        <f>ABS(D1446-D1447)</f>
        <v>9</v>
      </c>
      <c r="K1446">
        <f>AVERAGE(D1446:D1450)</f>
        <v>16</v>
      </c>
      <c r="L1446">
        <f>AVERAGE(D1446:D1465)</f>
        <v>16</v>
      </c>
      <c r="M1446">
        <f>K1446-L1446</f>
        <v>0</v>
      </c>
      <c r="N1446" t="str">
        <f>IF(K1446&gt;L1446,"HIGH ZONE BIAS",IF(K1446&lt;L1446,"LOW ZONE BIAS","EQUILIBRIUM"))</f>
        <v>EQUILIBRIUM</v>
      </c>
    </row>
    <row r="1447">
      <c r="A1447">
        <v>26124</v>
      </c>
      <c r="B1447" t="str">
        <v>2025-09-26</v>
      </c>
      <c r="C1447" t="str">
        <v>Afternoon</v>
      </c>
      <c r="D1447">
        <v>7</v>
      </c>
      <c r="E1447" t="str">
        <f>IF(MOD(D1447,2)=0,"EVEN","ODD")</f>
        <v>ODD</v>
      </c>
      <c r="F1447" t="str">
        <f>IF(D1447&lt;=18,"LOW (1-18)","HIGH (19-36)")</f>
        <v>LOW (1-18)</v>
      </c>
      <c r="G1447">
        <f>INT((D1447-1)/6)+1</f>
        <v>2</v>
      </c>
      <c r="H1447">
        <f>MOD(D1447-1,6)+1</f>
        <v>1</v>
      </c>
      <c r="I1447">
        <f>37-D1447</f>
        <v>30</v>
      </c>
      <c r="J1447">
        <f>ABS(D1447-D1448)</f>
        <v>9</v>
      </c>
      <c r="K1447">
        <f>AVERAGE(D1447:D1451)</f>
        <v>7</v>
      </c>
      <c r="L1447">
        <f>AVERAGE(D1447:D1466)</f>
        <v>7</v>
      </c>
      <c r="M1447">
        <f>K1447-L1447</f>
        <v>0</v>
      </c>
      <c r="N1447" t="str">
        <f>IF(K1447&gt;L1447,"HIGH ZONE BIAS",IF(K1447&lt;L1447,"LOW ZONE BIAS","EQUILIBRIUM"))</f>
        <v>EQUILIBRIUM</v>
      </c>
    </row>
    <row r="1448">
      <c r="A1448">
        <v>26123</v>
      </c>
      <c r="B1448" t="str">
        <v>2025-09-26</v>
      </c>
      <c r="C1448" t="str">
        <v>Midday</v>
      </c>
      <c r="D1448">
        <v>16</v>
      </c>
      <c r="E1448" t="str">
        <f>IF(MOD(D1448,2)=0,"EVEN","ODD")</f>
        <v>EVEN</v>
      </c>
      <c r="F1448" t="str">
        <f>IF(D1448&lt;=18,"LOW (1-18)","HIGH (19-36)")</f>
        <v>LOW (1-18)</v>
      </c>
      <c r="G1448">
        <f>INT((D1448-1)/6)+1</f>
        <v>3</v>
      </c>
      <c r="H1448">
        <f>MOD(D1448-1,6)+1</f>
        <v>4</v>
      </c>
      <c r="I1448">
        <f>37-D1448</f>
        <v>21</v>
      </c>
      <c r="J1448">
        <f>ABS(D1448-D1449)</f>
        <v>12</v>
      </c>
      <c r="K1448">
        <f>AVERAGE(D1448:D1452)</f>
        <v>16</v>
      </c>
      <c r="L1448">
        <f>AVERAGE(D1448:D1467)</f>
        <v>16</v>
      </c>
      <c r="M1448">
        <f>K1448-L1448</f>
        <v>0</v>
      </c>
      <c r="N1448" t="str">
        <f>IF(K1448&gt;L1448,"HIGH ZONE BIAS",IF(K1448&lt;L1448,"LOW ZONE BIAS","EQUILIBRIUM"))</f>
        <v>EQUILIBRIUM</v>
      </c>
    </row>
    <row r="1449">
      <c r="A1449">
        <v>26122</v>
      </c>
      <c r="B1449" t="str">
        <v>2025-09-26</v>
      </c>
      <c r="C1449" t="str">
        <v>Morning</v>
      </c>
      <c r="D1449">
        <v>4</v>
      </c>
      <c r="E1449" t="str">
        <f>IF(MOD(D1449,2)=0,"EVEN","ODD")</f>
        <v>EVEN</v>
      </c>
      <c r="F1449" t="str">
        <f>IF(D1449&lt;=18,"LOW (1-18)","HIGH (19-36)")</f>
        <v>LOW (1-18)</v>
      </c>
      <c r="G1449">
        <f>INT((D1449-1)/6)+1</f>
        <v>1</v>
      </c>
      <c r="H1449">
        <f>MOD(D1449-1,6)+1</f>
        <v>4</v>
      </c>
      <c r="I1449">
        <f>37-D1449</f>
        <v>33</v>
      </c>
      <c r="J1449">
        <f>ABS(D1449-D1450)</f>
        <v>32</v>
      </c>
      <c r="K1449">
        <f>AVERAGE(D1449:D1453)</f>
        <v>4</v>
      </c>
      <c r="L1449">
        <f>AVERAGE(D1449:D1468)</f>
        <v>4</v>
      </c>
      <c r="M1449">
        <f>K1449-L1449</f>
        <v>0</v>
      </c>
      <c r="N1449" t="str">
        <f>IF(K1449&gt;L1449,"HIGH ZONE BIAS",IF(K1449&lt;L1449,"LOW ZONE BIAS","EQUILIBRIUM"))</f>
        <v>EQUILIBRIUM</v>
      </c>
    </row>
    <row r="1450">
      <c r="A1450">
        <v>26121</v>
      </c>
      <c r="B1450" t="str">
        <v>2025-09-25</v>
      </c>
      <c r="C1450" t="str">
        <v>Evening</v>
      </c>
      <c r="D1450">
        <v>36</v>
      </c>
      <c r="E1450" t="str">
        <f>IF(MOD(D1450,2)=0,"EVEN","ODD")</f>
        <v>EVEN</v>
      </c>
      <c r="F1450" t="str">
        <f>IF(D1450&lt;=18,"LOW (1-18)","HIGH (19-36)")</f>
        <v>HIGH (19-36)</v>
      </c>
      <c r="G1450">
        <f>INT((D1450-1)/6)+1</f>
        <v>6</v>
      </c>
      <c r="H1450">
        <f>MOD(D1450-1,6)+1</f>
        <v>6</v>
      </c>
      <c r="I1450">
        <f>37-D1450</f>
        <v>1</v>
      </c>
      <c r="J1450">
        <f>ABS(D1450-D1451)</f>
        <v>31</v>
      </c>
      <c r="K1450">
        <f>AVERAGE(D1450:D1454)</f>
        <v>36</v>
      </c>
      <c r="L1450">
        <f>AVERAGE(D1450:D1469)</f>
        <v>36</v>
      </c>
      <c r="M1450">
        <f>K1450-L1450</f>
        <v>0</v>
      </c>
      <c r="N1450" t="str">
        <f>IF(K1450&gt;L1450,"HIGH ZONE BIAS",IF(K1450&lt;L1450,"LOW ZONE BIAS","EQUILIBRIUM"))</f>
        <v>EQUILIBRIUM</v>
      </c>
    </row>
    <row r="1451">
      <c r="A1451">
        <v>26120</v>
      </c>
      <c r="B1451" t="str">
        <v>2025-09-25</v>
      </c>
      <c r="C1451" t="str">
        <v>Afternoon</v>
      </c>
      <c r="D1451">
        <v>5</v>
      </c>
      <c r="E1451" t="str">
        <f>IF(MOD(D1451,2)=0,"EVEN","ODD")</f>
        <v>ODD</v>
      </c>
      <c r="F1451" t="str">
        <f>IF(D1451&lt;=18,"LOW (1-18)","HIGH (19-36)")</f>
        <v>LOW (1-18)</v>
      </c>
      <c r="G1451">
        <f>INT((D1451-1)/6)+1</f>
        <v>1</v>
      </c>
      <c r="H1451">
        <f>MOD(D1451-1,6)+1</f>
        <v>5</v>
      </c>
      <c r="I1451">
        <f>37-D1451</f>
        <v>32</v>
      </c>
      <c r="J1451">
        <f>ABS(D1451-D1452)</f>
        <v>26</v>
      </c>
      <c r="K1451">
        <f>AVERAGE(D1451:D1455)</f>
        <v>5</v>
      </c>
      <c r="L1451">
        <f>AVERAGE(D1451:D1470)</f>
        <v>5</v>
      </c>
      <c r="M1451">
        <f>K1451-L1451</f>
        <v>0</v>
      </c>
      <c r="N1451" t="str">
        <f>IF(K1451&gt;L1451,"HIGH ZONE BIAS",IF(K1451&lt;L1451,"LOW ZONE BIAS","EQUILIBRIUM"))</f>
        <v>EQUILIBRIUM</v>
      </c>
    </row>
    <row r="1452">
      <c r="A1452">
        <v>26119</v>
      </c>
      <c r="B1452" t="str">
        <v>2025-09-25</v>
      </c>
      <c r="C1452" t="str">
        <v>Midday</v>
      </c>
      <c r="D1452">
        <v>31</v>
      </c>
      <c r="E1452" t="str">
        <f>IF(MOD(D1452,2)=0,"EVEN","ODD")</f>
        <v>ODD</v>
      </c>
      <c r="F1452" t="str">
        <f>IF(D1452&lt;=18,"LOW (1-18)","HIGH (19-36)")</f>
        <v>HIGH (19-36)</v>
      </c>
      <c r="G1452">
        <f>INT((D1452-1)/6)+1</f>
        <v>6</v>
      </c>
      <c r="H1452">
        <f>MOD(D1452-1,6)+1</f>
        <v>1</v>
      </c>
      <c r="I1452">
        <f>37-D1452</f>
        <v>6</v>
      </c>
      <c r="J1452">
        <f>ABS(D1452-D1453)</f>
        <v>18</v>
      </c>
      <c r="K1452">
        <f>AVERAGE(D1452:D1456)</f>
        <v>31</v>
      </c>
      <c r="L1452">
        <f>AVERAGE(D1452:D1471)</f>
        <v>31</v>
      </c>
      <c r="M1452">
        <f>K1452-L1452</f>
        <v>0</v>
      </c>
      <c r="N1452" t="str">
        <f>IF(K1452&gt;L1452,"HIGH ZONE BIAS",IF(K1452&lt;L1452,"LOW ZONE BIAS","EQUILIBRIUM"))</f>
        <v>EQUILIBRIUM</v>
      </c>
    </row>
    <row r="1453">
      <c r="A1453">
        <v>26118</v>
      </c>
      <c r="B1453" t="str">
        <v>2025-09-25</v>
      </c>
      <c r="C1453" t="str">
        <v>Morning</v>
      </c>
      <c r="D1453">
        <v>13</v>
      </c>
      <c r="E1453" t="str">
        <f>IF(MOD(D1453,2)=0,"EVEN","ODD")</f>
        <v>ODD</v>
      </c>
      <c r="F1453" t="str">
        <f>IF(D1453&lt;=18,"LOW (1-18)","HIGH (19-36)")</f>
        <v>LOW (1-18)</v>
      </c>
      <c r="G1453">
        <f>INT((D1453-1)/6)+1</f>
        <v>3</v>
      </c>
      <c r="H1453">
        <f>MOD(D1453-1,6)+1</f>
        <v>1</v>
      </c>
      <c r="I1453">
        <f>37-D1453</f>
        <v>24</v>
      </c>
      <c r="J1453">
        <f>ABS(D1453-D1454)</f>
        <v>12</v>
      </c>
      <c r="K1453">
        <f>AVERAGE(D1453:D1457)</f>
        <v>13</v>
      </c>
      <c r="L1453">
        <f>AVERAGE(D1453:D1472)</f>
        <v>13</v>
      </c>
      <c r="M1453">
        <f>K1453-L1453</f>
        <v>0</v>
      </c>
      <c r="N1453" t="str">
        <f>IF(K1453&gt;L1453,"HIGH ZONE BIAS",IF(K1453&lt;L1453,"LOW ZONE BIAS","EQUILIBRIUM"))</f>
        <v>EQUILIBRIUM</v>
      </c>
    </row>
    <row r="1454">
      <c r="A1454">
        <v>26117</v>
      </c>
      <c r="B1454" t="str">
        <v>2025-09-24</v>
      </c>
      <c r="C1454" t="str">
        <v>Evening</v>
      </c>
      <c r="D1454">
        <v>25</v>
      </c>
      <c r="E1454" t="str">
        <f>IF(MOD(D1454,2)=0,"EVEN","ODD")</f>
        <v>ODD</v>
      </c>
      <c r="F1454" t="str">
        <f>IF(D1454&lt;=18,"LOW (1-18)","HIGH (19-36)")</f>
        <v>HIGH (19-36)</v>
      </c>
      <c r="G1454">
        <f>INT((D1454-1)/6)+1</f>
        <v>5</v>
      </c>
      <c r="H1454">
        <f>MOD(D1454-1,6)+1</f>
        <v>1</v>
      </c>
      <c r="I1454">
        <f>37-D1454</f>
        <v>12</v>
      </c>
      <c r="J1454">
        <f>ABS(D1454-D1455)</f>
        <v>0</v>
      </c>
      <c r="K1454">
        <f>AVERAGE(D1454:D1458)</f>
        <v>25</v>
      </c>
      <c r="L1454">
        <f>AVERAGE(D1454:D1473)</f>
        <v>25</v>
      </c>
      <c r="M1454">
        <f>K1454-L1454</f>
        <v>0</v>
      </c>
      <c r="N1454" t="str">
        <f>IF(K1454&gt;L1454,"HIGH ZONE BIAS",IF(K1454&lt;L1454,"LOW ZONE BIAS","EQUILIBRIUM"))</f>
        <v>EQUILIBRIUM</v>
      </c>
    </row>
    <row r="1455">
      <c r="A1455">
        <v>26116</v>
      </c>
      <c r="B1455" t="str">
        <v>2025-09-24</v>
      </c>
      <c r="C1455" t="str">
        <v>Afternoon</v>
      </c>
      <c r="D1455">
        <v>25</v>
      </c>
      <c r="E1455" t="str">
        <f>IF(MOD(D1455,2)=0,"EVEN","ODD")</f>
        <v>ODD</v>
      </c>
      <c r="F1455" t="str">
        <f>IF(D1455&lt;=18,"LOW (1-18)","HIGH (19-36)")</f>
        <v>HIGH (19-36)</v>
      </c>
      <c r="G1455">
        <f>INT((D1455-1)/6)+1</f>
        <v>5</v>
      </c>
      <c r="H1455">
        <f>MOD(D1455-1,6)+1</f>
        <v>1</v>
      </c>
      <c r="I1455">
        <f>37-D1455</f>
        <v>12</v>
      </c>
      <c r="J1455">
        <f>ABS(D1455-D1456)</f>
        <v>13</v>
      </c>
      <c r="K1455">
        <f>AVERAGE(D1455:D1459)</f>
        <v>25</v>
      </c>
      <c r="L1455">
        <f>AVERAGE(D1455:D1474)</f>
        <v>25</v>
      </c>
      <c r="M1455">
        <f>K1455-L1455</f>
        <v>0</v>
      </c>
      <c r="N1455" t="str">
        <f>IF(K1455&gt;L1455,"HIGH ZONE BIAS",IF(K1455&lt;L1455,"LOW ZONE BIAS","EQUILIBRIUM"))</f>
        <v>EQUILIBRIUM</v>
      </c>
    </row>
    <row r="1456">
      <c r="A1456">
        <v>26115</v>
      </c>
      <c r="B1456" t="str">
        <v>2025-09-24</v>
      </c>
      <c r="C1456" t="str">
        <v>Midday</v>
      </c>
      <c r="D1456">
        <v>12</v>
      </c>
      <c r="E1456" t="str">
        <f>IF(MOD(D1456,2)=0,"EVEN","ODD")</f>
        <v>EVEN</v>
      </c>
      <c r="F1456" t="str">
        <f>IF(D1456&lt;=18,"LOW (1-18)","HIGH (19-36)")</f>
        <v>LOW (1-18)</v>
      </c>
      <c r="G1456">
        <f>INT((D1456-1)/6)+1</f>
        <v>2</v>
      </c>
      <c r="H1456">
        <f>MOD(D1456-1,6)+1</f>
        <v>6</v>
      </c>
      <c r="I1456">
        <f>37-D1456</f>
        <v>25</v>
      </c>
      <c r="J1456">
        <f>ABS(D1456-D1457)</f>
        <v>19</v>
      </c>
      <c r="K1456">
        <f>AVERAGE(D1456:D1460)</f>
        <v>12</v>
      </c>
      <c r="L1456">
        <f>AVERAGE(D1456:D1475)</f>
        <v>12</v>
      </c>
      <c r="M1456">
        <f>K1456-L1456</f>
        <v>0</v>
      </c>
      <c r="N1456" t="str">
        <f>IF(K1456&gt;L1456,"HIGH ZONE BIAS",IF(K1456&lt;L1456,"LOW ZONE BIAS","EQUILIBRIUM"))</f>
        <v>EQUILIBRIUM</v>
      </c>
    </row>
    <row r="1457">
      <c r="A1457">
        <v>26114</v>
      </c>
      <c r="B1457" t="str">
        <v>2025-09-24</v>
      </c>
      <c r="C1457" t="str">
        <v>Morning</v>
      </c>
      <c r="D1457">
        <v>31</v>
      </c>
      <c r="E1457" t="str">
        <f>IF(MOD(D1457,2)=0,"EVEN","ODD")</f>
        <v>ODD</v>
      </c>
      <c r="F1457" t="str">
        <f>IF(D1457&lt;=18,"LOW (1-18)","HIGH (19-36)")</f>
        <v>HIGH (19-36)</v>
      </c>
      <c r="G1457">
        <f>INT((D1457-1)/6)+1</f>
        <v>6</v>
      </c>
      <c r="H1457">
        <f>MOD(D1457-1,6)+1</f>
        <v>1</v>
      </c>
      <c r="I1457">
        <f>37-D1457</f>
        <v>6</v>
      </c>
      <c r="J1457">
        <f>ABS(D1457-D1458)</f>
        <v>10</v>
      </c>
      <c r="K1457">
        <f>AVERAGE(D1457:D1461)</f>
        <v>31</v>
      </c>
      <c r="L1457">
        <f>AVERAGE(D1457:D1476)</f>
        <v>31</v>
      </c>
      <c r="M1457">
        <f>K1457-L1457</f>
        <v>0</v>
      </c>
      <c r="N1457" t="str">
        <f>IF(K1457&gt;L1457,"HIGH ZONE BIAS",IF(K1457&lt;L1457,"LOW ZONE BIAS","EQUILIBRIUM"))</f>
        <v>EQUILIBRIUM</v>
      </c>
    </row>
    <row r="1458">
      <c r="A1458">
        <v>26113</v>
      </c>
      <c r="B1458" t="str">
        <v>2025-09-23</v>
      </c>
      <c r="C1458" t="str">
        <v>Evening</v>
      </c>
      <c r="D1458">
        <v>21</v>
      </c>
      <c r="E1458" t="str">
        <f>IF(MOD(D1458,2)=0,"EVEN","ODD")</f>
        <v>ODD</v>
      </c>
      <c r="F1458" t="str">
        <f>IF(D1458&lt;=18,"LOW (1-18)","HIGH (19-36)")</f>
        <v>HIGH (19-36)</v>
      </c>
      <c r="G1458">
        <f>INT((D1458-1)/6)+1</f>
        <v>4</v>
      </c>
      <c r="H1458">
        <f>MOD(D1458-1,6)+1</f>
        <v>3</v>
      </c>
      <c r="I1458">
        <f>37-D1458</f>
        <v>16</v>
      </c>
      <c r="J1458">
        <f>ABS(D1458-D1459)</f>
        <v>2</v>
      </c>
      <c r="K1458">
        <f>AVERAGE(D1458:D1462)</f>
        <v>21</v>
      </c>
      <c r="L1458">
        <f>AVERAGE(D1458:D1477)</f>
        <v>21</v>
      </c>
      <c r="M1458">
        <f>K1458-L1458</f>
        <v>0</v>
      </c>
      <c r="N1458" t="str">
        <f>IF(K1458&gt;L1458,"HIGH ZONE BIAS",IF(K1458&lt;L1458,"LOW ZONE BIAS","EQUILIBRIUM"))</f>
        <v>EQUILIBRIUM</v>
      </c>
    </row>
    <row r="1459">
      <c r="A1459">
        <v>26112</v>
      </c>
      <c r="B1459" t="str">
        <v>2025-09-23</v>
      </c>
      <c r="C1459" t="str">
        <v>Afternoon</v>
      </c>
      <c r="D1459">
        <v>19</v>
      </c>
      <c r="E1459" t="str">
        <f>IF(MOD(D1459,2)=0,"EVEN","ODD")</f>
        <v>ODD</v>
      </c>
      <c r="F1459" t="str">
        <f>IF(D1459&lt;=18,"LOW (1-18)","HIGH (19-36)")</f>
        <v>HIGH (19-36)</v>
      </c>
      <c r="G1459">
        <f>INT((D1459-1)/6)+1</f>
        <v>4</v>
      </c>
      <c r="H1459">
        <f>MOD(D1459-1,6)+1</f>
        <v>1</v>
      </c>
      <c r="I1459">
        <f>37-D1459</f>
        <v>18</v>
      </c>
      <c r="J1459">
        <f>ABS(D1459-D1460)</f>
        <v>4</v>
      </c>
      <c r="K1459">
        <f>AVERAGE(D1459:D1463)</f>
        <v>19</v>
      </c>
      <c r="L1459">
        <f>AVERAGE(D1459:D1478)</f>
        <v>19</v>
      </c>
      <c r="M1459">
        <f>K1459-L1459</f>
        <v>0</v>
      </c>
      <c r="N1459" t="str">
        <f>IF(K1459&gt;L1459,"HIGH ZONE BIAS",IF(K1459&lt;L1459,"LOW ZONE BIAS","EQUILIBRIUM"))</f>
        <v>EQUILIBRIUM</v>
      </c>
    </row>
    <row r="1460">
      <c r="A1460">
        <v>26111</v>
      </c>
      <c r="B1460" t="str">
        <v>2025-09-23</v>
      </c>
      <c r="C1460" t="str">
        <v>Midday</v>
      </c>
      <c r="D1460">
        <v>23</v>
      </c>
      <c r="E1460" t="str">
        <f>IF(MOD(D1460,2)=0,"EVEN","ODD")</f>
        <v>ODD</v>
      </c>
      <c r="F1460" t="str">
        <f>IF(D1460&lt;=18,"LOW (1-18)","HIGH (19-36)")</f>
        <v>HIGH (19-36)</v>
      </c>
      <c r="G1460">
        <f>INT((D1460-1)/6)+1</f>
        <v>4</v>
      </c>
      <c r="H1460">
        <f>MOD(D1460-1,6)+1</f>
        <v>5</v>
      </c>
      <c r="I1460">
        <f>37-D1460</f>
        <v>14</v>
      </c>
      <c r="J1460">
        <f>ABS(D1460-D1461)</f>
        <v>12</v>
      </c>
      <c r="K1460">
        <f>AVERAGE(D1460:D1464)</f>
        <v>23</v>
      </c>
      <c r="L1460">
        <f>AVERAGE(D1460:D1479)</f>
        <v>23</v>
      </c>
      <c r="M1460">
        <f>K1460-L1460</f>
        <v>0</v>
      </c>
      <c r="N1460" t="str">
        <f>IF(K1460&gt;L1460,"HIGH ZONE BIAS",IF(K1460&lt;L1460,"LOW ZONE BIAS","EQUILIBRIUM"))</f>
        <v>EQUILIBRIUM</v>
      </c>
    </row>
    <row r="1461">
      <c r="A1461">
        <v>26110</v>
      </c>
      <c r="B1461" t="str">
        <v>2025-09-23</v>
      </c>
      <c r="C1461" t="str">
        <v>Morning</v>
      </c>
      <c r="D1461">
        <v>11</v>
      </c>
      <c r="E1461" t="str">
        <f>IF(MOD(D1461,2)=0,"EVEN","ODD")</f>
        <v>ODD</v>
      </c>
      <c r="F1461" t="str">
        <f>IF(D1461&lt;=18,"LOW (1-18)","HIGH (19-36)")</f>
        <v>LOW (1-18)</v>
      </c>
      <c r="G1461">
        <f>INT((D1461-1)/6)+1</f>
        <v>2</v>
      </c>
      <c r="H1461">
        <f>MOD(D1461-1,6)+1</f>
        <v>5</v>
      </c>
      <c r="I1461">
        <f>37-D1461</f>
        <v>26</v>
      </c>
      <c r="J1461">
        <f>ABS(D1461-D1462)</f>
        <v>11</v>
      </c>
      <c r="K1461">
        <f>AVERAGE(D1461:D1465)</f>
        <v>11</v>
      </c>
      <c r="L1461">
        <f>AVERAGE(D1461:D1480)</f>
        <v>11</v>
      </c>
      <c r="M1461">
        <f>K1461-L1461</f>
        <v>0</v>
      </c>
      <c r="N1461" t="str">
        <f>IF(K1461&gt;L1461,"HIGH ZONE BIAS",IF(K1461&lt;L1461,"LOW ZONE BIAS","EQUILIBRIUM"))</f>
        <v>EQUILIBRIUM</v>
      </c>
    </row>
    <row r="1462">
      <c r="A1462">
        <v>26109</v>
      </c>
      <c r="B1462" t="str">
        <v>2025-09-22</v>
      </c>
      <c r="C1462" t="str">
        <v>Evening</v>
      </c>
      <c r="D1462">
        <v>22</v>
      </c>
      <c r="E1462" t="str">
        <f>IF(MOD(D1462,2)=0,"EVEN","ODD")</f>
        <v>EVEN</v>
      </c>
      <c r="F1462" t="str">
        <f>IF(D1462&lt;=18,"LOW (1-18)","HIGH (19-36)")</f>
        <v>HIGH (19-36)</v>
      </c>
      <c r="G1462">
        <f>INT((D1462-1)/6)+1</f>
        <v>4</v>
      </c>
      <c r="H1462">
        <f>MOD(D1462-1,6)+1</f>
        <v>4</v>
      </c>
      <c r="I1462">
        <f>37-D1462</f>
        <v>15</v>
      </c>
      <c r="J1462">
        <f>ABS(D1462-D1463)</f>
        <v>19</v>
      </c>
      <c r="K1462">
        <f>AVERAGE(D1462:D1466)</f>
        <v>22</v>
      </c>
      <c r="L1462">
        <f>AVERAGE(D1462:D1481)</f>
        <v>22</v>
      </c>
      <c r="M1462">
        <f>K1462-L1462</f>
        <v>0</v>
      </c>
      <c r="N1462" t="str">
        <f>IF(K1462&gt;L1462,"HIGH ZONE BIAS",IF(K1462&lt;L1462,"LOW ZONE BIAS","EQUILIBRIUM"))</f>
        <v>EQUILIBRIUM</v>
      </c>
    </row>
    <row r="1463">
      <c r="A1463">
        <v>26108</v>
      </c>
      <c r="B1463" t="str">
        <v>2025-09-22</v>
      </c>
      <c r="C1463" t="str">
        <v>Afternoon</v>
      </c>
      <c r="D1463">
        <v>3</v>
      </c>
      <c r="E1463" t="str">
        <f>IF(MOD(D1463,2)=0,"EVEN","ODD")</f>
        <v>ODD</v>
      </c>
      <c r="F1463" t="str">
        <f>IF(D1463&lt;=18,"LOW (1-18)","HIGH (19-36)")</f>
        <v>LOW (1-18)</v>
      </c>
      <c r="G1463">
        <f>INT((D1463-1)/6)+1</f>
        <v>1</v>
      </c>
      <c r="H1463">
        <f>MOD(D1463-1,6)+1</f>
        <v>3</v>
      </c>
      <c r="I1463">
        <f>37-D1463</f>
        <v>34</v>
      </c>
      <c r="J1463">
        <f>ABS(D1463-D1464)</f>
        <v>19</v>
      </c>
      <c r="K1463">
        <f>AVERAGE(D1463:D1467)</f>
        <v>3</v>
      </c>
      <c r="L1463">
        <f>AVERAGE(D1463:D1482)</f>
        <v>3</v>
      </c>
      <c r="M1463">
        <f>K1463-L1463</f>
        <v>0</v>
      </c>
      <c r="N1463" t="str">
        <f>IF(K1463&gt;L1463,"HIGH ZONE BIAS",IF(K1463&lt;L1463,"LOW ZONE BIAS","EQUILIBRIUM"))</f>
        <v>EQUILIBRIUM</v>
      </c>
    </row>
    <row r="1464">
      <c r="A1464">
        <v>26107</v>
      </c>
      <c r="B1464" t="str">
        <v>2025-09-22</v>
      </c>
      <c r="C1464" t="str">
        <v>Midday</v>
      </c>
      <c r="D1464">
        <v>22</v>
      </c>
      <c r="E1464" t="str">
        <f>IF(MOD(D1464,2)=0,"EVEN","ODD")</f>
        <v>EVEN</v>
      </c>
      <c r="F1464" t="str">
        <f>IF(D1464&lt;=18,"LOW (1-18)","HIGH (19-36)")</f>
        <v>HIGH (19-36)</v>
      </c>
      <c r="G1464">
        <f>INT((D1464-1)/6)+1</f>
        <v>4</v>
      </c>
      <c r="H1464">
        <f>MOD(D1464-1,6)+1</f>
        <v>4</v>
      </c>
      <c r="I1464">
        <f>37-D1464</f>
        <v>15</v>
      </c>
      <c r="J1464">
        <f>ABS(D1464-D1465)</f>
        <v>10</v>
      </c>
      <c r="K1464">
        <f>AVERAGE(D1464:D1468)</f>
        <v>22</v>
      </c>
      <c r="L1464">
        <f>AVERAGE(D1464:D1483)</f>
        <v>22</v>
      </c>
      <c r="M1464">
        <f>K1464-L1464</f>
        <v>0</v>
      </c>
      <c r="N1464" t="str">
        <f>IF(K1464&gt;L1464,"HIGH ZONE BIAS",IF(K1464&lt;L1464,"LOW ZONE BIAS","EQUILIBRIUM"))</f>
        <v>EQUILIBRIUM</v>
      </c>
    </row>
    <row r="1465">
      <c r="A1465">
        <v>26106</v>
      </c>
      <c r="B1465" t="str">
        <v>2025-09-22</v>
      </c>
      <c r="C1465" t="str">
        <v>Morning</v>
      </c>
      <c r="D1465">
        <v>32</v>
      </c>
      <c r="E1465" t="str">
        <f>IF(MOD(D1465,2)=0,"EVEN","ODD")</f>
        <v>EVEN</v>
      </c>
      <c r="F1465" t="str">
        <f>IF(D1465&lt;=18,"LOW (1-18)","HIGH (19-36)")</f>
        <v>HIGH (19-36)</v>
      </c>
      <c r="G1465">
        <f>INT((D1465-1)/6)+1</f>
        <v>6</v>
      </c>
      <c r="H1465">
        <f>MOD(D1465-1,6)+1</f>
        <v>2</v>
      </c>
      <c r="I1465">
        <f>37-D1465</f>
        <v>5</v>
      </c>
      <c r="J1465">
        <f>ABS(D1465-D1466)</f>
        <v>19</v>
      </c>
      <c r="K1465">
        <f>AVERAGE(D1465:D1469)</f>
        <v>32</v>
      </c>
      <c r="L1465">
        <f>AVERAGE(D1465:D1484)</f>
        <v>32</v>
      </c>
      <c r="M1465">
        <f>K1465-L1465</f>
        <v>0</v>
      </c>
      <c r="N1465" t="str">
        <f>IF(K1465&gt;L1465,"HIGH ZONE BIAS",IF(K1465&lt;L1465,"LOW ZONE BIAS","EQUILIBRIUM"))</f>
        <v>EQUILIBRIUM</v>
      </c>
    </row>
    <row r="1466">
      <c r="A1466">
        <v>26105</v>
      </c>
      <c r="B1466" t="str">
        <v>2025-09-20</v>
      </c>
      <c r="C1466" t="str">
        <v>Evening</v>
      </c>
      <c r="D1466">
        <v>13</v>
      </c>
      <c r="E1466" t="str">
        <f>IF(MOD(D1466,2)=0,"EVEN","ODD")</f>
        <v>ODD</v>
      </c>
      <c r="F1466" t="str">
        <f>IF(D1466&lt;=18,"LOW (1-18)","HIGH (19-36)")</f>
        <v>LOW (1-18)</v>
      </c>
      <c r="G1466">
        <f>INT((D1466-1)/6)+1</f>
        <v>3</v>
      </c>
      <c r="H1466">
        <f>MOD(D1466-1,6)+1</f>
        <v>1</v>
      </c>
      <c r="I1466">
        <f>37-D1466</f>
        <v>24</v>
      </c>
      <c r="J1466">
        <f>ABS(D1466-D1467)</f>
        <v>12</v>
      </c>
      <c r="K1466">
        <f>AVERAGE(D1466:D1470)</f>
        <v>13</v>
      </c>
      <c r="L1466">
        <f>AVERAGE(D1466:D1485)</f>
        <v>13</v>
      </c>
      <c r="M1466">
        <f>K1466-L1466</f>
        <v>0</v>
      </c>
      <c r="N1466" t="str">
        <f>IF(K1466&gt;L1466,"HIGH ZONE BIAS",IF(K1466&lt;L1466,"LOW ZONE BIAS","EQUILIBRIUM"))</f>
        <v>EQUILIBRIUM</v>
      </c>
    </row>
    <row r="1467">
      <c r="A1467">
        <v>26104</v>
      </c>
      <c r="B1467" t="str">
        <v>2025-09-20</v>
      </c>
      <c r="C1467" t="str">
        <v>Afternoon</v>
      </c>
      <c r="D1467">
        <v>1</v>
      </c>
      <c r="E1467" t="str">
        <f>IF(MOD(D1467,2)=0,"EVEN","ODD")</f>
        <v>ODD</v>
      </c>
      <c r="F1467" t="str">
        <f>IF(D1467&lt;=18,"LOW (1-18)","HIGH (19-36)")</f>
        <v>LOW (1-18)</v>
      </c>
      <c r="G1467">
        <f>INT((D1467-1)/6)+1</f>
        <v>1</v>
      </c>
      <c r="H1467">
        <f>MOD(D1467-1,6)+1</f>
        <v>1</v>
      </c>
      <c r="I1467">
        <f>37-D1467</f>
        <v>36</v>
      </c>
      <c r="J1467">
        <f>ABS(D1467-D1468)</f>
        <v>3</v>
      </c>
      <c r="K1467">
        <f>AVERAGE(D1467:D1471)</f>
        <v>1</v>
      </c>
      <c r="L1467">
        <f>AVERAGE(D1467:D1486)</f>
        <v>1</v>
      </c>
      <c r="M1467">
        <f>K1467-L1467</f>
        <v>0</v>
      </c>
      <c r="N1467" t="str">
        <f>IF(K1467&gt;L1467,"HIGH ZONE BIAS",IF(K1467&lt;L1467,"LOW ZONE BIAS","EQUILIBRIUM"))</f>
        <v>EQUILIBRIUM</v>
      </c>
    </row>
    <row r="1468">
      <c r="A1468">
        <v>26103</v>
      </c>
      <c r="B1468" t="str">
        <v>2025-09-20</v>
      </c>
      <c r="C1468" t="str">
        <v>Midday</v>
      </c>
      <c r="D1468">
        <v>4</v>
      </c>
      <c r="E1468" t="str">
        <f>IF(MOD(D1468,2)=0,"EVEN","ODD")</f>
        <v>EVEN</v>
      </c>
      <c r="F1468" t="str">
        <f>IF(D1468&lt;=18,"LOW (1-18)","HIGH (19-36)")</f>
        <v>LOW (1-18)</v>
      </c>
      <c r="G1468">
        <f>INT((D1468-1)/6)+1</f>
        <v>1</v>
      </c>
      <c r="H1468">
        <f>MOD(D1468-1,6)+1</f>
        <v>4</v>
      </c>
      <c r="I1468">
        <f>37-D1468</f>
        <v>33</v>
      </c>
      <c r="J1468">
        <f>ABS(D1468-D1469)</f>
        <v>22</v>
      </c>
      <c r="K1468">
        <f>AVERAGE(D1468:D1472)</f>
        <v>4</v>
      </c>
      <c r="L1468">
        <f>AVERAGE(D1468:D1487)</f>
        <v>4</v>
      </c>
      <c r="M1468">
        <f>K1468-L1468</f>
        <v>0</v>
      </c>
      <c r="N1468" t="str">
        <f>IF(K1468&gt;L1468,"HIGH ZONE BIAS",IF(K1468&lt;L1468,"LOW ZONE BIAS","EQUILIBRIUM"))</f>
        <v>EQUILIBRIUM</v>
      </c>
    </row>
    <row r="1469">
      <c r="A1469">
        <v>26102</v>
      </c>
      <c r="B1469" t="str">
        <v>2025-09-20</v>
      </c>
      <c r="C1469" t="str">
        <v>Morning</v>
      </c>
      <c r="D1469">
        <v>26</v>
      </c>
      <c r="E1469" t="str">
        <f>IF(MOD(D1469,2)=0,"EVEN","ODD")</f>
        <v>EVEN</v>
      </c>
      <c r="F1469" t="str">
        <f>IF(D1469&lt;=18,"LOW (1-18)","HIGH (19-36)")</f>
        <v>HIGH (19-36)</v>
      </c>
      <c r="G1469">
        <f>INT((D1469-1)/6)+1</f>
        <v>5</v>
      </c>
      <c r="H1469">
        <f>MOD(D1469-1,6)+1</f>
        <v>2</v>
      </c>
      <c r="I1469">
        <f>37-D1469</f>
        <v>11</v>
      </c>
      <c r="J1469">
        <f>ABS(D1469-D1470)</f>
        <v>24</v>
      </c>
      <c r="K1469">
        <f>AVERAGE(D1469:D1473)</f>
        <v>26</v>
      </c>
      <c r="L1469">
        <f>AVERAGE(D1469:D1488)</f>
        <v>26</v>
      </c>
      <c r="M1469">
        <f>K1469-L1469</f>
        <v>0</v>
      </c>
      <c r="N1469" t="str">
        <f>IF(K1469&gt;L1469,"HIGH ZONE BIAS",IF(K1469&lt;L1469,"LOW ZONE BIAS","EQUILIBRIUM"))</f>
        <v>EQUILIBRIUM</v>
      </c>
    </row>
    <row r="1470">
      <c r="A1470">
        <v>26101</v>
      </c>
      <c r="B1470" t="str">
        <v>2025-09-19</v>
      </c>
      <c r="C1470" t="str">
        <v>Evening</v>
      </c>
      <c r="D1470">
        <v>2</v>
      </c>
      <c r="E1470" t="str">
        <f>IF(MOD(D1470,2)=0,"EVEN","ODD")</f>
        <v>EVEN</v>
      </c>
      <c r="F1470" t="str">
        <f>IF(D1470&lt;=18,"LOW (1-18)","HIGH (19-36)")</f>
        <v>LOW (1-18)</v>
      </c>
      <c r="G1470">
        <f>INT((D1470-1)/6)+1</f>
        <v>1</v>
      </c>
      <c r="H1470">
        <f>MOD(D1470-1,6)+1</f>
        <v>2</v>
      </c>
      <c r="I1470">
        <f>37-D1470</f>
        <v>35</v>
      </c>
      <c r="J1470">
        <f>ABS(D1470-D1471)</f>
        <v>24</v>
      </c>
      <c r="K1470">
        <f>AVERAGE(D1470:D1474)</f>
        <v>2</v>
      </c>
      <c r="L1470">
        <f>AVERAGE(D1470:D1489)</f>
        <v>2</v>
      </c>
      <c r="M1470">
        <f>K1470-L1470</f>
        <v>0</v>
      </c>
      <c r="N1470" t="str">
        <f>IF(K1470&gt;L1470,"HIGH ZONE BIAS",IF(K1470&lt;L1470,"LOW ZONE BIAS","EQUILIBRIUM"))</f>
        <v>EQUILIBRIUM</v>
      </c>
    </row>
    <row r="1471">
      <c r="A1471">
        <v>26100</v>
      </c>
      <c r="B1471" t="str">
        <v>2025-09-19</v>
      </c>
      <c r="C1471" t="str">
        <v>Afternoon</v>
      </c>
      <c r="D1471">
        <v>26</v>
      </c>
      <c r="E1471" t="str">
        <f>IF(MOD(D1471,2)=0,"EVEN","ODD")</f>
        <v>EVEN</v>
      </c>
      <c r="F1471" t="str">
        <f>IF(D1471&lt;=18,"LOW (1-18)","HIGH (19-36)")</f>
        <v>HIGH (19-36)</v>
      </c>
      <c r="G1471">
        <f>INT((D1471-1)/6)+1</f>
        <v>5</v>
      </c>
      <c r="H1471">
        <f>MOD(D1471-1,6)+1</f>
        <v>2</v>
      </c>
      <c r="I1471">
        <f>37-D1471</f>
        <v>11</v>
      </c>
      <c r="J1471">
        <f>ABS(D1471-D1472)</f>
        <v>2</v>
      </c>
      <c r="K1471">
        <f>AVERAGE(D1471:D1475)</f>
        <v>26</v>
      </c>
      <c r="L1471">
        <f>AVERAGE(D1471:D1490)</f>
        <v>26</v>
      </c>
      <c r="M1471">
        <f>K1471-L1471</f>
        <v>0</v>
      </c>
      <c r="N1471" t="str">
        <f>IF(K1471&gt;L1471,"HIGH ZONE BIAS",IF(K1471&lt;L1471,"LOW ZONE BIAS","EQUILIBRIUM"))</f>
        <v>EQUILIBRIUM</v>
      </c>
    </row>
    <row r="1472">
      <c r="A1472">
        <v>26099</v>
      </c>
      <c r="B1472" t="str">
        <v>2025-09-19</v>
      </c>
      <c r="C1472" t="str">
        <v>Midday</v>
      </c>
      <c r="D1472">
        <v>24</v>
      </c>
      <c r="E1472" t="str">
        <f>IF(MOD(D1472,2)=0,"EVEN","ODD")</f>
        <v>EVEN</v>
      </c>
      <c r="F1472" t="str">
        <f>IF(D1472&lt;=18,"LOW (1-18)","HIGH (19-36)")</f>
        <v>HIGH (19-36)</v>
      </c>
      <c r="G1472">
        <f>INT((D1472-1)/6)+1</f>
        <v>4</v>
      </c>
      <c r="H1472">
        <f>MOD(D1472-1,6)+1</f>
        <v>6</v>
      </c>
      <c r="I1472">
        <f>37-D1472</f>
        <v>13</v>
      </c>
      <c r="J1472">
        <f>ABS(D1472-D1473)</f>
        <v>22</v>
      </c>
      <c r="K1472">
        <f>AVERAGE(D1472:D1476)</f>
        <v>24</v>
      </c>
      <c r="L1472">
        <f>AVERAGE(D1472:D1491)</f>
        <v>24</v>
      </c>
      <c r="M1472">
        <f>K1472-L1472</f>
        <v>0</v>
      </c>
      <c r="N1472" t="str">
        <f>IF(K1472&gt;L1472,"HIGH ZONE BIAS",IF(K1472&lt;L1472,"LOW ZONE BIAS","EQUILIBRIUM"))</f>
        <v>EQUILIBRIUM</v>
      </c>
    </row>
    <row r="1473">
      <c r="A1473">
        <v>26098</v>
      </c>
      <c r="B1473" t="str">
        <v>2025-09-19</v>
      </c>
      <c r="C1473" t="str">
        <v>Morning</v>
      </c>
      <c r="D1473">
        <v>2</v>
      </c>
      <c r="E1473" t="str">
        <f>IF(MOD(D1473,2)=0,"EVEN","ODD")</f>
        <v>EVEN</v>
      </c>
      <c r="F1473" t="str">
        <f>IF(D1473&lt;=18,"LOW (1-18)","HIGH (19-36)")</f>
        <v>LOW (1-18)</v>
      </c>
      <c r="G1473">
        <f>INT((D1473-1)/6)+1</f>
        <v>1</v>
      </c>
      <c r="H1473">
        <f>MOD(D1473-1,6)+1</f>
        <v>2</v>
      </c>
      <c r="I1473">
        <f>37-D1473</f>
        <v>35</v>
      </c>
      <c r="J1473">
        <f>ABS(D1473-D1474)</f>
        <v>9</v>
      </c>
      <c r="K1473">
        <f>AVERAGE(D1473:D1477)</f>
        <v>2</v>
      </c>
      <c r="L1473">
        <f>AVERAGE(D1473:D1492)</f>
        <v>2</v>
      </c>
      <c r="M1473">
        <f>K1473-L1473</f>
        <v>0</v>
      </c>
      <c r="N1473" t="str">
        <f>IF(K1473&gt;L1473,"HIGH ZONE BIAS",IF(K1473&lt;L1473,"LOW ZONE BIAS","EQUILIBRIUM"))</f>
        <v>EQUILIBRIUM</v>
      </c>
    </row>
    <row r="1474">
      <c r="A1474">
        <v>26097</v>
      </c>
      <c r="B1474" t="str">
        <v>2025-09-18</v>
      </c>
      <c r="C1474" t="str">
        <v>Evening</v>
      </c>
      <c r="D1474">
        <v>11</v>
      </c>
      <c r="E1474" t="str">
        <f>IF(MOD(D1474,2)=0,"EVEN","ODD")</f>
        <v>ODD</v>
      </c>
      <c r="F1474" t="str">
        <f>IF(D1474&lt;=18,"LOW (1-18)","HIGH (19-36)")</f>
        <v>LOW (1-18)</v>
      </c>
      <c r="G1474">
        <f>INT((D1474-1)/6)+1</f>
        <v>2</v>
      </c>
      <c r="H1474">
        <f>MOD(D1474-1,6)+1</f>
        <v>5</v>
      </c>
      <c r="I1474">
        <f>37-D1474</f>
        <v>26</v>
      </c>
      <c r="J1474">
        <f>ABS(D1474-D1475)</f>
        <v>0</v>
      </c>
      <c r="K1474">
        <f>AVERAGE(D1474:D1478)</f>
        <v>11</v>
      </c>
      <c r="L1474">
        <f>AVERAGE(D1474:D1493)</f>
        <v>11</v>
      </c>
      <c r="M1474">
        <f>K1474-L1474</f>
        <v>0</v>
      </c>
      <c r="N1474" t="str">
        <f>IF(K1474&gt;L1474,"HIGH ZONE BIAS",IF(K1474&lt;L1474,"LOW ZONE BIAS","EQUILIBRIUM"))</f>
        <v>EQUILIBRIUM</v>
      </c>
    </row>
    <row r="1475">
      <c r="A1475">
        <v>26096</v>
      </c>
      <c r="B1475" t="str">
        <v>2025-09-18</v>
      </c>
      <c r="C1475" t="str">
        <v>Afternoon</v>
      </c>
      <c r="D1475">
        <v>11</v>
      </c>
      <c r="E1475" t="str">
        <f>IF(MOD(D1475,2)=0,"EVEN","ODD")</f>
        <v>ODD</v>
      </c>
      <c r="F1475" t="str">
        <f>IF(D1475&lt;=18,"LOW (1-18)","HIGH (19-36)")</f>
        <v>LOW (1-18)</v>
      </c>
      <c r="G1475">
        <f>INT((D1475-1)/6)+1</f>
        <v>2</v>
      </c>
      <c r="H1475">
        <f>MOD(D1475-1,6)+1</f>
        <v>5</v>
      </c>
      <c r="I1475">
        <f>37-D1475</f>
        <v>26</v>
      </c>
      <c r="J1475">
        <f>ABS(D1475-D1476)</f>
        <v>21</v>
      </c>
      <c r="K1475">
        <f>AVERAGE(D1475:D1479)</f>
        <v>11</v>
      </c>
      <c r="L1475">
        <f>AVERAGE(D1475:D1494)</f>
        <v>11</v>
      </c>
      <c r="M1475">
        <f>K1475-L1475</f>
        <v>0</v>
      </c>
      <c r="N1475" t="str">
        <f>IF(K1475&gt;L1475,"HIGH ZONE BIAS",IF(K1475&lt;L1475,"LOW ZONE BIAS","EQUILIBRIUM"))</f>
        <v>EQUILIBRIUM</v>
      </c>
    </row>
    <row r="1476">
      <c r="A1476">
        <v>26095</v>
      </c>
      <c r="B1476" t="str">
        <v>2025-09-18</v>
      </c>
      <c r="C1476" t="str">
        <v>Midday</v>
      </c>
      <c r="D1476">
        <v>32</v>
      </c>
      <c r="E1476" t="str">
        <f>IF(MOD(D1476,2)=0,"EVEN","ODD")</f>
        <v>EVEN</v>
      </c>
      <c r="F1476" t="str">
        <f>IF(D1476&lt;=18,"LOW (1-18)","HIGH (19-36)")</f>
        <v>HIGH (19-36)</v>
      </c>
      <c r="G1476">
        <f>INT((D1476-1)/6)+1</f>
        <v>6</v>
      </c>
      <c r="H1476">
        <f>MOD(D1476-1,6)+1</f>
        <v>2</v>
      </c>
      <c r="I1476">
        <f>37-D1476</f>
        <v>5</v>
      </c>
      <c r="J1476">
        <f>ABS(D1476-D1477)</f>
        <v>0</v>
      </c>
      <c r="K1476">
        <f>AVERAGE(D1476:D1480)</f>
        <v>32</v>
      </c>
      <c r="L1476">
        <f>AVERAGE(D1476:D1495)</f>
        <v>32</v>
      </c>
      <c r="M1476">
        <f>K1476-L1476</f>
        <v>0</v>
      </c>
      <c r="N1476" t="str">
        <f>IF(K1476&gt;L1476,"HIGH ZONE BIAS",IF(K1476&lt;L1476,"LOW ZONE BIAS","EQUILIBRIUM"))</f>
        <v>EQUILIBRIUM</v>
      </c>
    </row>
    <row r="1477">
      <c r="A1477">
        <v>26094</v>
      </c>
      <c r="B1477" t="str">
        <v>2025-09-18</v>
      </c>
      <c r="C1477" t="str">
        <v>Morning</v>
      </c>
      <c r="D1477">
        <v>32</v>
      </c>
      <c r="E1477" t="str">
        <f>IF(MOD(D1477,2)=0,"EVEN","ODD")</f>
        <v>EVEN</v>
      </c>
      <c r="F1477" t="str">
        <f>IF(D1477&lt;=18,"LOW (1-18)","HIGH (19-36)")</f>
        <v>HIGH (19-36)</v>
      </c>
      <c r="G1477">
        <f>INT((D1477-1)/6)+1</f>
        <v>6</v>
      </c>
      <c r="H1477">
        <f>MOD(D1477-1,6)+1</f>
        <v>2</v>
      </c>
      <c r="I1477">
        <f>37-D1477</f>
        <v>5</v>
      </c>
      <c r="J1477">
        <f>ABS(D1477-D1478)</f>
        <v>19</v>
      </c>
      <c r="K1477">
        <f>AVERAGE(D1477:D1481)</f>
        <v>32</v>
      </c>
      <c r="L1477">
        <f>AVERAGE(D1477:D1496)</f>
        <v>32</v>
      </c>
      <c r="M1477">
        <f>K1477-L1477</f>
        <v>0</v>
      </c>
      <c r="N1477" t="str">
        <f>IF(K1477&gt;L1477,"HIGH ZONE BIAS",IF(K1477&lt;L1477,"LOW ZONE BIAS","EQUILIBRIUM"))</f>
        <v>EQUILIBRIUM</v>
      </c>
    </row>
    <row r="1478">
      <c r="A1478">
        <v>26093</v>
      </c>
      <c r="B1478" t="str">
        <v>2025-09-17</v>
      </c>
      <c r="C1478" t="str">
        <v>Evening</v>
      </c>
      <c r="D1478">
        <v>13</v>
      </c>
      <c r="E1478" t="str">
        <f>IF(MOD(D1478,2)=0,"EVEN","ODD")</f>
        <v>ODD</v>
      </c>
      <c r="F1478" t="str">
        <f>IF(D1478&lt;=18,"LOW (1-18)","HIGH (19-36)")</f>
        <v>LOW (1-18)</v>
      </c>
      <c r="G1478">
        <f>INT((D1478-1)/6)+1</f>
        <v>3</v>
      </c>
      <c r="H1478">
        <f>MOD(D1478-1,6)+1</f>
        <v>1</v>
      </c>
      <c r="I1478">
        <f>37-D1478</f>
        <v>24</v>
      </c>
      <c r="J1478">
        <f>ABS(D1478-D1479)</f>
        <v>12</v>
      </c>
      <c r="K1478">
        <f>AVERAGE(D1478:D1482)</f>
        <v>13</v>
      </c>
      <c r="L1478">
        <f>AVERAGE(D1478:D1497)</f>
        <v>13</v>
      </c>
      <c r="M1478">
        <f>K1478-L1478</f>
        <v>0</v>
      </c>
      <c r="N1478" t="str">
        <f>IF(K1478&gt;L1478,"HIGH ZONE BIAS",IF(K1478&lt;L1478,"LOW ZONE BIAS","EQUILIBRIUM"))</f>
        <v>EQUILIBRIUM</v>
      </c>
    </row>
    <row r="1479">
      <c r="A1479">
        <v>26092</v>
      </c>
      <c r="B1479" t="str">
        <v>2025-09-17</v>
      </c>
      <c r="C1479" t="str">
        <v>Afternoon</v>
      </c>
      <c r="D1479">
        <v>1</v>
      </c>
      <c r="E1479" t="str">
        <f>IF(MOD(D1479,2)=0,"EVEN","ODD")</f>
        <v>ODD</v>
      </c>
      <c r="F1479" t="str">
        <f>IF(D1479&lt;=18,"LOW (1-18)","HIGH (19-36)")</f>
        <v>LOW (1-18)</v>
      </c>
      <c r="G1479">
        <f>INT((D1479-1)/6)+1</f>
        <v>1</v>
      </c>
      <c r="H1479">
        <f>MOD(D1479-1,6)+1</f>
        <v>1</v>
      </c>
      <c r="I1479">
        <f>37-D1479</f>
        <v>36</v>
      </c>
      <c r="J1479">
        <f>ABS(D1479-D1480)</f>
        <v>24</v>
      </c>
      <c r="K1479">
        <f>AVERAGE(D1479:D1483)</f>
        <v>1</v>
      </c>
      <c r="L1479">
        <f>AVERAGE(D1479:D1498)</f>
        <v>1</v>
      </c>
      <c r="M1479">
        <f>K1479-L1479</f>
        <v>0</v>
      </c>
      <c r="N1479" t="str">
        <f>IF(K1479&gt;L1479,"HIGH ZONE BIAS",IF(K1479&lt;L1479,"LOW ZONE BIAS","EQUILIBRIUM"))</f>
        <v>EQUILIBRIUM</v>
      </c>
    </row>
    <row r="1480">
      <c r="A1480">
        <v>26091</v>
      </c>
      <c r="B1480" t="str">
        <v>2025-09-17</v>
      </c>
      <c r="C1480" t="str">
        <v>Midday</v>
      </c>
      <c r="D1480">
        <v>25</v>
      </c>
      <c r="E1480" t="str">
        <f>IF(MOD(D1480,2)=0,"EVEN","ODD")</f>
        <v>ODD</v>
      </c>
      <c r="F1480" t="str">
        <f>IF(D1480&lt;=18,"LOW (1-18)","HIGH (19-36)")</f>
        <v>HIGH (19-36)</v>
      </c>
      <c r="G1480">
        <f>INT((D1480-1)/6)+1</f>
        <v>5</v>
      </c>
      <c r="H1480">
        <f>MOD(D1480-1,6)+1</f>
        <v>1</v>
      </c>
      <c r="I1480">
        <f>37-D1480</f>
        <v>12</v>
      </c>
      <c r="J1480">
        <f>ABS(D1480-D1481)</f>
        <v>13</v>
      </c>
      <c r="K1480">
        <f>AVERAGE(D1480:D1484)</f>
        <v>25</v>
      </c>
      <c r="L1480">
        <f>AVERAGE(D1480:D1499)</f>
        <v>25</v>
      </c>
      <c r="M1480">
        <f>K1480-L1480</f>
        <v>0</v>
      </c>
      <c r="N1480" t="str">
        <f>IF(K1480&gt;L1480,"HIGH ZONE BIAS",IF(K1480&lt;L1480,"LOW ZONE BIAS","EQUILIBRIUM"))</f>
        <v>EQUILIBRIUM</v>
      </c>
    </row>
    <row r="1481">
      <c r="A1481">
        <v>26090</v>
      </c>
      <c r="B1481" t="str">
        <v>2025-09-17</v>
      </c>
      <c r="C1481" t="str">
        <v>Morning</v>
      </c>
      <c r="D1481">
        <v>12</v>
      </c>
      <c r="E1481" t="str">
        <f>IF(MOD(D1481,2)=0,"EVEN","ODD")</f>
        <v>EVEN</v>
      </c>
      <c r="F1481" t="str">
        <f>IF(D1481&lt;=18,"LOW (1-18)","HIGH (19-36)")</f>
        <v>LOW (1-18)</v>
      </c>
      <c r="G1481">
        <f>INT((D1481-1)/6)+1</f>
        <v>2</v>
      </c>
      <c r="H1481">
        <f>MOD(D1481-1,6)+1</f>
        <v>6</v>
      </c>
      <c r="I1481">
        <f>37-D1481</f>
        <v>25</v>
      </c>
      <c r="J1481">
        <f>ABS(D1481-D1482)</f>
        <v>4</v>
      </c>
      <c r="K1481">
        <f>AVERAGE(D1481:D1485)</f>
        <v>12</v>
      </c>
      <c r="L1481">
        <f>AVERAGE(D1481:D1500)</f>
        <v>12</v>
      </c>
      <c r="M1481">
        <f>K1481-L1481</f>
        <v>0</v>
      </c>
      <c r="N1481" t="str">
        <f>IF(K1481&gt;L1481,"HIGH ZONE BIAS",IF(K1481&lt;L1481,"LOW ZONE BIAS","EQUILIBRIUM"))</f>
        <v>EQUILIBRIUM</v>
      </c>
    </row>
    <row r="1482">
      <c r="A1482">
        <v>26089</v>
      </c>
      <c r="B1482" t="str">
        <v>2025-09-16</v>
      </c>
      <c r="C1482" t="str">
        <v>Evening</v>
      </c>
      <c r="D1482">
        <v>8</v>
      </c>
      <c r="E1482" t="str">
        <f>IF(MOD(D1482,2)=0,"EVEN","ODD")</f>
        <v>EVEN</v>
      </c>
      <c r="F1482" t="str">
        <f>IF(D1482&lt;=18,"LOW (1-18)","HIGH (19-36)")</f>
        <v>LOW (1-18)</v>
      </c>
      <c r="G1482">
        <f>INT((D1482-1)/6)+1</f>
        <v>2</v>
      </c>
      <c r="H1482">
        <f>MOD(D1482-1,6)+1</f>
        <v>2</v>
      </c>
      <c r="I1482">
        <f>37-D1482</f>
        <v>29</v>
      </c>
      <c r="J1482">
        <f>ABS(D1482-D1483)</f>
        <v>1</v>
      </c>
      <c r="K1482">
        <f>AVERAGE(D1482:D1486)</f>
        <v>8</v>
      </c>
      <c r="L1482">
        <f>AVERAGE(D1482:D1501)</f>
        <v>8</v>
      </c>
      <c r="M1482">
        <f>K1482-L1482</f>
        <v>0</v>
      </c>
      <c r="N1482" t="str">
        <f>IF(K1482&gt;L1482,"HIGH ZONE BIAS",IF(K1482&lt;L1482,"LOW ZONE BIAS","EQUILIBRIUM"))</f>
        <v>EQUILIBRIUM</v>
      </c>
    </row>
    <row r="1483">
      <c r="A1483">
        <v>26088</v>
      </c>
      <c r="B1483" t="str">
        <v>2025-09-16</v>
      </c>
      <c r="C1483" t="str">
        <v>Afternoon</v>
      </c>
      <c r="D1483">
        <v>9</v>
      </c>
      <c r="E1483" t="str">
        <f>IF(MOD(D1483,2)=0,"EVEN","ODD")</f>
        <v>ODD</v>
      </c>
      <c r="F1483" t="str">
        <f>IF(D1483&lt;=18,"LOW (1-18)","HIGH (19-36)")</f>
        <v>LOW (1-18)</v>
      </c>
      <c r="G1483">
        <f>INT((D1483-1)/6)+1</f>
        <v>2</v>
      </c>
      <c r="H1483">
        <f>MOD(D1483-1,6)+1</f>
        <v>3</v>
      </c>
      <c r="I1483">
        <f>37-D1483</f>
        <v>28</v>
      </c>
      <c r="J1483">
        <f>ABS(D1483-D1484)</f>
        <v>1</v>
      </c>
      <c r="K1483">
        <f>AVERAGE(D1483:D1487)</f>
        <v>9</v>
      </c>
      <c r="L1483">
        <f>AVERAGE(D1483:D1502)</f>
        <v>9</v>
      </c>
      <c r="M1483">
        <f>K1483-L1483</f>
        <v>0</v>
      </c>
      <c r="N1483" t="str">
        <f>IF(K1483&gt;L1483,"HIGH ZONE BIAS",IF(K1483&lt;L1483,"LOW ZONE BIAS","EQUILIBRIUM"))</f>
        <v>EQUILIBRIUM</v>
      </c>
    </row>
    <row r="1484">
      <c r="A1484">
        <v>26087</v>
      </c>
      <c r="B1484" t="str">
        <v>2025-09-16</v>
      </c>
      <c r="C1484" t="str">
        <v>Midday</v>
      </c>
      <c r="D1484">
        <v>10</v>
      </c>
      <c r="E1484" t="str">
        <f>IF(MOD(D1484,2)=0,"EVEN","ODD")</f>
        <v>EVEN</v>
      </c>
      <c r="F1484" t="str">
        <f>IF(D1484&lt;=18,"LOW (1-18)","HIGH (19-36)")</f>
        <v>LOW (1-18)</v>
      </c>
      <c r="G1484">
        <f>INT((D1484-1)/6)+1</f>
        <v>2</v>
      </c>
      <c r="H1484">
        <f>MOD(D1484-1,6)+1</f>
        <v>4</v>
      </c>
      <c r="I1484">
        <f>37-D1484</f>
        <v>27</v>
      </c>
      <c r="J1484">
        <f>ABS(D1484-D1485)</f>
        <v>1</v>
      </c>
      <c r="K1484">
        <f>AVERAGE(D1484:D1488)</f>
        <v>10</v>
      </c>
      <c r="L1484">
        <f>AVERAGE(D1484:D1503)</f>
        <v>10</v>
      </c>
      <c r="M1484">
        <f>K1484-L1484</f>
        <v>0</v>
      </c>
      <c r="N1484" t="str">
        <f>IF(K1484&gt;L1484,"HIGH ZONE BIAS",IF(K1484&lt;L1484,"LOW ZONE BIAS","EQUILIBRIUM"))</f>
        <v>EQUILIBRIUM</v>
      </c>
    </row>
    <row r="1485">
      <c r="A1485">
        <v>26086</v>
      </c>
      <c r="B1485" t="str">
        <v>2025-09-16</v>
      </c>
      <c r="C1485" t="str">
        <v>Morning</v>
      </c>
      <c r="D1485">
        <v>9</v>
      </c>
      <c r="E1485" t="str">
        <f>IF(MOD(D1485,2)=0,"EVEN","ODD")</f>
        <v>ODD</v>
      </c>
      <c r="F1485" t="str">
        <f>IF(D1485&lt;=18,"LOW (1-18)","HIGH (19-36)")</f>
        <v>LOW (1-18)</v>
      </c>
      <c r="G1485">
        <f>INT((D1485-1)/6)+1</f>
        <v>2</v>
      </c>
      <c r="H1485">
        <f>MOD(D1485-1,6)+1</f>
        <v>3</v>
      </c>
      <c r="I1485">
        <f>37-D1485</f>
        <v>28</v>
      </c>
      <c r="J1485">
        <f>ABS(D1485-D1486)</f>
        <v>7</v>
      </c>
      <c r="K1485">
        <f>AVERAGE(D1485:D1489)</f>
        <v>9</v>
      </c>
      <c r="L1485">
        <f>AVERAGE(D1485:D1504)</f>
        <v>9</v>
      </c>
      <c r="M1485">
        <f>K1485-L1485</f>
        <v>0</v>
      </c>
      <c r="N1485" t="str">
        <f>IF(K1485&gt;L1485,"HIGH ZONE BIAS",IF(K1485&lt;L1485,"LOW ZONE BIAS","EQUILIBRIUM"))</f>
        <v>EQUILIBRIUM</v>
      </c>
    </row>
    <row r="1486">
      <c r="A1486">
        <v>26085</v>
      </c>
      <c r="B1486" t="str">
        <v>2025-09-15</v>
      </c>
      <c r="C1486" t="str">
        <v>Evening</v>
      </c>
      <c r="D1486">
        <v>16</v>
      </c>
      <c r="E1486" t="str">
        <f>IF(MOD(D1486,2)=0,"EVEN","ODD")</f>
        <v>EVEN</v>
      </c>
      <c r="F1486" t="str">
        <f>IF(D1486&lt;=18,"LOW (1-18)","HIGH (19-36)")</f>
        <v>LOW (1-18)</v>
      </c>
      <c r="G1486">
        <f>INT((D1486-1)/6)+1</f>
        <v>3</v>
      </c>
      <c r="H1486">
        <f>MOD(D1486-1,6)+1</f>
        <v>4</v>
      </c>
      <c r="I1486">
        <f>37-D1486</f>
        <v>21</v>
      </c>
      <c r="J1486">
        <f>ABS(D1486-D1487)</f>
        <v>10</v>
      </c>
      <c r="K1486">
        <f>AVERAGE(D1486:D1490)</f>
        <v>16</v>
      </c>
      <c r="L1486">
        <f>AVERAGE(D1486:D1505)</f>
        <v>16</v>
      </c>
      <c r="M1486">
        <f>K1486-L1486</f>
        <v>0</v>
      </c>
      <c r="N1486" t="str">
        <f>IF(K1486&gt;L1486,"HIGH ZONE BIAS",IF(K1486&lt;L1486,"LOW ZONE BIAS","EQUILIBRIUM"))</f>
        <v>EQUILIBRIUM</v>
      </c>
    </row>
    <row r="1487">
      <c r="A1487">
        <v>26084</v>
      </c>
      <c r="B1487" t="str">
        <v>2025-09-15</v>
      </c>
      <c r="C1487" t="str">
        <v>Afternoon</v>
      </c>
      <c r="D1487">
        <v>26</v>
      </c>
      <c r="E1487" t="str">
        <f>IF(MOD(D1487,2)=0,"EVEN","ODD")</f>
        <v>EVEN</v>
      </c>
      <c r="F1487" t="str">
        <f>IF(D1487&lt;=18,"LOW (1-18)","HIGH (19-36)")</f>
        <v>HIGH (19-36)</v>
      </c>
      <c r="G1487">
        <f>INT((D1487-1)/6)+1</f>
        <v>5</v>
      </c>
      <c r="H1487">
        <f>MOD(D1487-1,6)+1</f>
        <v>2</v>
      </c>
      <c r="I1487">
        <f>37-D1487</f>
        <v>11</v>
      </c>
      <c r="J1487">
        <f>ABS(D1487-D1488)</f>
        <v>4</v>
      </c>
      <c r="K1487">
        <f>AVERAGE(D1487:D1491)</f>
        <v>26</v>
      </c>
      <c r="L1487">
        <f>AVERAGE(D1487:D1506)</f>
        <v>26</v>
      </c>
      <c r="M1487">
        <f>K1487-L1487</f>
        <v>0</v>
      </c>
      <c r="N1487" t="str">
        <f>IF(K1487&gt;L1487,"HIGH ZONE BIAS",IF(K1487&lt;L1487,"LOW ZONE BIAS","EQUILIBRIUM"))</f>
        <v>EQUILIBRIUM</v>
      </c>
    </row>
    <row r="1488">
      <c r="A1488">
        <v>26083</v>
      </c>
      <c r="B1488" t="str">
        <v>2025-09-15</v>
      </c>
      <c r="C1488" t="str">
        <v>Midday</v>
      </c>
      <c r="D1488">
        <v>22</v>
      </c>
      <c r="E1488" t="str">
        <f>IF(MOD(D1488,2)=0,"EVEN","ODD")</f>
        <v>EVEN</v>
      </c>
      <c r="F1488" t="str">
        <f>IF(D1488&lt;=18,"LOW (1-18)","HIGH (19-36)")</f>
        <v>HIGH (19-36)</v>
      </c>
      <c r="G1488">
        <f>INT((D1488-1)/6)+1</f>
        <v>4</v>
      </c>
      <c r="H1488">
        <f>MOD(D1488-1,6)+1</f>
        <v>4</v>
      </c>
      <c r="I1488">
        <f>37-D1488</f>
        <v>15</v>
      </c>
      <c r="J1488">
        <f>ABS(D1488-D1489)</f>
        <v>2</v>
      </c>
      <c r="K1488">
        <f>AVERAGE(D1488:D1492)</f>
        <v>22</v>
      </c>
      <c r="L1488">
        <f>AVERAGE(D1488:D1507)</f>
        <v>22</v>
      </c>
      <c r="M1488">
        <f>K1488-L1488</f>
        <v>0</v>
      </c>
      <c r="N1488" t="str">
        <f>IF(K1488&gt;L1488,"HIGH ZONE BIAS",IF(K1488&lt;L1488,"LOW ZONE BIAS","EQUILIBRIUM"))</f>
        <v>EQUILIBRIUM</v>
      </c>
    </row>
    <row r="1489">
      <c r="A1489">
        <v>26082</v>
      </c>
      <c r="B1489" t="str">
        <v>2025-09-15</v>
      </c>
      <c r="C1489" t="str">
        <v>Morning</v>
      </c>
      <c r="D1489">
        <v>20</v>
      </c>
      <c r="E1489" t="str">
        <f>IF(MOD(D1489,2)=0,"EVEN","ODD")</f>
        <v>EVEN</v>
      </c>
      <c r="F1489" t="str">
        <f>IF(D1489&lt;=18,"LOW (1-18)","HIGH (19-36)")</f>
        <v>HIGH (19-36)</v>
      </c>
      <c r="G1489">
        <f>INT((D1489-1)/6)+1</f>
        <v>4</v>
      </c>
      <c r="H1489">
        <f>MOD(D1489-1,6)+1</f>
        <v>2</v>
      </c>
      <c r="I1489">
        <f>37-D1489</f>
        <v>17</v>
      </c>
      <c r="J1489">
        <f>ABS(D1489-D1490)</f>
        <v>0</v>
      </c>
      <c r="K1489">
        <f>AVERAGE(D1489:D1493)</f>
        <v>20</v>
      </c>
      <c r="L1489">
        <f>AVERAGE(D1489:D1508)</f>
        <v>20</v>
      </c>
      <c r="M1489">
        <f>K1489-L1489</f>
        <v>0</v>
      </c>
      <c r="N1489" t="str">
        <f>IF(K1489&gt;L1489,"HIGH ZONE BIAS",IF(K1489&lt;L1489,"LOW ZONE BIAS","EQUILIBRIUM"))</f>
        <v>EQUILIBRIUM</v>
      </c>
    </row>
    <row r="1490">
      <c r="A1490">
        <v>26081</v>
      </c>
      <c r="B1490" t="str">
        <v>2025-09-13</v>
      </c>
      <c r="C1490" t="str">
        <v>Evening</v>
      </c>
      <c r="D1490">
        <v>20</v>
      </c>
      <c r="E1490" t="str">
        <f>IF(MOD(D1490,2)=0,"EVEN","ODD")</f>
        <v>EVEN</v>
      </c>
      <c r="F1490" t="str">
        <f>IF(D1490&lt;=18,"LOW (1-18)","HIGH (19-36)")</f>
        <v>HIGH (19-36)</v>
      </c>
      <c r="G1490">
        <f>INT((D1490-1)/6)+1</f>
        <v>4</v>
      </c>
      <c r="H1490">
        <f>MOD(D1490-1,6)+1</f>
        <v>2</v>
      </c>
      <c r="I1490">
        <f>37-D1490</f>
        <v>17</v>
      </c>
      <c r="J1490">
        <f>ABS(D1490-D1491)</f>
        <v>2</v>
      </c>
      <c r="K1490">
        <f>AVERAGE(D1490:D1494)</f>
        <v>20</v>
      </c>
      <c r="L1490">
        <f>AVERAGE(D1490:D1509)</f>
        <v>20</v>
      </c>
      <c r="M1490">
        <f>K1490-L1490</f>
        <v>0</v>
      </c>
      <c r="N1490" t="str">
        <f>IF(K1490&gt;L1490,"HIGH ZONE BIAS",IF(K1490&lt;L1490,"LOW ZONE BIAS","EQUILIBRIUM"))</f>
        <v>EQUILIBRIUM</v>
      </c>
    </row>
    <row r="1491">
      <c r="A1491">
        <v>26080</v>
      </c>
      <c r="B1491" t="str">
        <v>2025-09-13</v>
      </c>
      <c r="C1491" t="str">
        <v>Afternoon</v>
      </c>
      <c r="D1491">
        <v>22</v>
      </c>
      <c r="E1491" t="str">
        <f>IF(MOD(D1491,2)=0,"EVEN","ODD")</f>
        <v>EVEN</v>
      </c>
      <c r="F1491" t="str">
        <f>IF(D1491&lt;=18,"LOW (1-18)","HIGH (19-36)")</f>
        <v>HIGH (19-36)</v>
      </c>
      <c r="G1491">
        <f>INT((D1491-1)/6)+1</f>
        <v>4</v>
      </c>
      <c r="H1491">
        <f>MOD(D1491-1,6)+1</f>
        <v>4</v>
      </c>
      <c r="I1491">
        <f>37-D1491</f>
        <v>15</v>
      </c>
      <c r="J1491">
        <f>ABS(D1491-D1492)</f>
        <v>10</v>
      </c>
      <c r="K1491">
        <f>AVERAGE(D1491:D1495)</f>
        <v>22</v>
      </c>
      <c r="L1491">
        <f>AVERAGE(D1491:D1510)</f>
        <v>22</v>
      </c>
      <c r="M1491">
        <f>K1491-L1491</f>
        <v>0</v>
      </c>
      <c r="N1491" t="str">
        <f>IF(K1491&gt;L1491,"HIGH ZONE BIAS",IF(K1491&lt;L1491,"LOW ZONE BIAS","EQUILIBRIUM"))</f>
        <v>EQUILIBRIUM</v>
      </c>
    </row>
    <row r="1492">
      <c r="A1492">
        <v>26079</v>
      </c>
      <c r="B1492" t="str">
        <v>2025-09-13</v>
      </c>
      <c r="C1492" t="str">
        <v>Midday</v>
      </c>
      <c r="D1492">
        <v>32</v>
      </c>
      <c r="E1492" t="str">
        <f>IF(MOD(D1492,2)=0,"EVEN","ODD")</f>
        <v>EVEN</v>
      </c>
      <c r="F1492" t="str">
        <f>IF(D1492&lt;=18,"LOW (1-18)","HIGH (19-36)")</f>
        <v>HIGH (19-36)</v>
      </c>
      <c r="G1492">
        <f>INT((D1492-1)/6)+1</f>
        <v>6</v>
      </c>
      <c r="H1492">
        <f>MOD(D1492-1,6)+1</f>
        <v>2</v>
      </c>
      <c r="I1492">
        <f>37-D1492</f>
        <v>5</v>
      </c>
      <c r="J1492">
        <f>ABS(D1492-D1493)</f>
        <v>20</v>
      </c>
      <c r="K1492">
        <f>AVERAGE(D1492:D1496)</f>
        <v>32</v>
      </c>
      <c r="L1492">
        <f>AVERAGE(D1492:D1511)</f>
        <v>32</v>
      </c>
      <c r="M1492">
        <f>K1492-L1492</f>
        <v>0</v>
      </c>
      <c r="N1492" t="str">
        <f>IF(K1492&gt;L1492,"HIGH ZONE BIAS",IF(K1492&lt;L1492,"LOW ZONE BIAS","EQUILIBRIUM"))</f>
        <v>EQUILIBRIUM</v>
      </c>
    </row>
    <row r="1493">
      <c r="A1493">
        <v>26078</v>
      </c>
      <c r="B1493" t="str">
        <v>2025-09-13</v>
      </c>
      <c r="C1493" t="str">
        <v>Morning</v>
      </c>
      <c r="D1493">
        <v>12</v>
      </c>
      <c r="E1493" t="str">
        <f>IF(MOD(D1493,2)=0,"EVEN","ODD")</f>
        <v>EVEN</v>
      </c>
      <c r="F1493" t="str">
        <f>IF(D1493&lt;=18,"LOW (1-18)","HIGH (19-36)")</f>
        <v>LOW (1-18)</v>
      </c>
      <c r="G1493">
        <f>INT((D1493-1)/6)+1</f>
        <v>2</v>
      </c>
      <c r="H1493">
        <f>MOD(D1493-1,6)+1</f>
        <v>6</v>
      </c>
      <c r="I1493">
        <f>37-D1493</f>
        <v>25</v>
      </c>
      <c r="J1493">
        <f>ABS(D1493-D1494)</f>
        <v>1</v>
      </c>
      <c r="K1493">
        <f>AVERAGE(D1493:D1497)</f>
        <v>12</v>
      </c>
      <c r="L1493">
        <f>AVERAGE(D1493:D1512)</f>
        <v>12</v>
      </c>
      <c r="M1493">
        <f>K1493-L1493</f>
        <v>0</v>
      </c>
      <c r="N1493" t="str">
        <f>IF(K1493&gt;L1493,"HIGH ZONE BIAS",IF(K1493&lt;L1493,"LOW ZONE BIAS","EQUILIBRIUM"))</f>
        <v>EQUILIBRIUM</v>
      </c>
    </row>
    <row r="1494">
      <c r="A1494">
        <v>26077</v>
      </c>
      <c r="B1494" t="str">
        <v>2025-09-12</v>
      </c>
      <c r="C1494" t="str">
        <v>Evening</v>
      </c>
      <c r="D1494">
        <v>13</v>
      </c>
      <c r="E1494" t="str">
        <f>IF(MOD(D1494,2)=0,"EVEN","ODD")</f>
        <v>ODD</v>
      </c>
      <c r="F1494" t="str">
        <f>IF(D1494&lt;=18,"LOW (1-18)","HIGH (19-36)")</f>
        <v>LOW (1-18)</v>
      </c>
      <c r="G1494">
        <f>INT((D1494-1)/6)+1</f>
        <v>3</v>
      </c>
      <c r="H1494">
        <f>MOD(D1494-1,6)+1</f>
        <v>1</v>
      </c>
      <c r="I1494">
        <f>37-D1494</f>
        <v>24</v>
      </c>
      <c r="J1494">
        <f>ABS(D1494-D1495)</f>
        <v>7</v>
      </c>
      <c r="K1494">
        <f>AVERAGE(D1494:D1498)</f>
        <v>13</v>
      </c>
      <c r="L1494">
        <f>AVERAGE(D1494:D1513)</f>
        <v>13</v>
      </c>
      <c r="M1494">
        <f>K1494-L1494</f>
        <v>0</v>
      </c>
      <c r="N1494" t="str">
        <f>IF(K1494&gt;L1494,"HIGH ZONE BIAS",IF(K1494&lt;L1494,"LOW ZONE BIAS","EQUILIBRIUM"))</f>
        <v>EQUILIBRIUM</v>
      </c>
    </row>
    <row r="1495">
      <c r="A1495">
        <v>26076</v>
      </c>
      <c r="B1495" t="str">
        <v>2025-09-12</v>
      </c>
      <c r="C1495" t="str">
        <v>Afternoon</v>
      </c>
      <c r="D1495">
        <v>20</v>
      </c>
      <c r="E1495" t="str">
        <f>IF(MOD(D1495,2)=0,"EVEN","ODD")</f>
        <v>EVEN</v>
      </c>
      <c r="F1495" t="str">
        <f>IF(D1495&lt;=18,"LOW (1-18)","HIGH (19-36)")</f>
        <v>HIGH (19-36)</v>
      </c>
      <c r="G1495">
        <f>INT((D1495-1)/6)+1</f>
        <v>4</v>
      </c>
      <c r="H1495">
        <f>MOD(D1495-1,6)+1</f>
        <v>2</v>
      </c>
      <c r="I1495">
        <f>37-D1495</f>
        <v>17</v>
      </c>
      <c r="J1495">
        <f>ABS(D1495-D1496)</f>
        <v>12</v>
      </c>
      <c r="K1495">
        <f>AVERAGE(D1495:D1499)</f>
        <v>20</v>
      </c>
      <c r="L1495">
        <f>AVERAGE(D1495:D1514)</f>
        <v>20</v>
      </c>
      <c r="M1495">
        <f>K1495-L1495</f>
        <v>0</v>
      </c>
      <c r="N1495" t="str">
        <f>IF(K1495&gt;L1495,"HIGH ZONE BIAS",IF(K1495&lt;L1495,"LOW ZONE BIAS","EQUILIBRIUM"))</f>
        <v>EQUILIBRIUM</v>
      </c>
    </row>
    <row r="1496">
      <c r="A1496">
        <v>26075</v>
      </c>
      <c r="B1496" t="str">
        <v>2025-09-12</v>
      </c>
      <c r="C1496" t="str">
        <v>Midday</v>
      </c>
      <c r="D1496">
        <v>8</v>
      </c>
      <c r="E1496" t="str">
        <f>IF(MOD(D1496,2)=0,"EVEN","ODD")</f>
        <v>EVEN</v>
      </c>
      <c r="F1496" t="str">
        <f>IF(D1496&lt;=18,"LOW (1-18)","HIGH (19-36)")</f>
        <v>LOW (1-18)</v>
      </c>
      <c r="G1496">
        <f>INT((D1496-1)/6)+1</f>
        <v>2</v>
      </c>
      <c r="H1496">
        <f>MOD(D1496-1,6)+1</f>
        <v>2</v>
      </c>
      <c r="I1496">
        <f>37-D1496</f>
        <v>29</v>
      </c>
      <c r="J1496">
        <f>ABS(D1496-D1497)</f>
        <v>0</v>
      </c>
      <c r="K1496">
        <f>AVERAGE(D1496:D1500)</f>
        <v>8</v>
      </c>
      <c r="L1496">
        <f>AVERAGE(D1496:D1515)</f>
        <v>8</v>
      </c>
      <c r="M1496">
        <f>K1496-L1496</f>
        <v>0</v>
      </c>
      <c r="N1496" t="str">
        <f>IF(K1496&gt;L1496,"HIGH ZONE BIAS",IF(K1496&lt;L1496,"LOW ZONE BIAS","EQUILIBRIUM"))</f>
        <v>EQUILIBRIUM</v>
      </c>
    </row>
    <row r="1497">
      <c r="A1497">
        <v>26074</v>
      </c>
      <c r="B1497" t="str">
        <v>2025-09-12</v>
      </c>
      <c r="C1497" t="str">
        <v>Morning</v>
      </c>
      <c r="D1497">
        <v>8</v>
      </c>
      <c r="E1497" t="str">
        <f>IF(MOD(D1497,2)=0,"EVEN","ODD")</f>
        <v>EVEN</v>
      </c>
      <c r="F1497" t="str">
        <f>IF(D1497&lt;=18,"LOW (1-18)","HIGH (19-36)")</f>
        <v>LOW (1-18)</v>
      </c>
      <c r="G1497">
        <f>INT((D1497-1)/6)+1</f>
        <v>2</v>
      </c>
      <c r="H1497">
        <f>MOD(D1497-1,6)+1</f>
        <v>2</v>
      </c>
      <c r="I1497">
        <f>37-D1497</f>
        <v>29</v>
      </c>
      <c r="J1497">
        <f>ABS(D1497-D1498)</f>
        <v>24</v>
      </c>
      <c r="K1497">
        <f>AVERAGE(D1497:D1501)</f>
        <v>8</v>
      </c>
      <c r="L1497">
        <f>AVERAGE(D1497:D1516)</f>
        <v>8</v>
      </c>
      <c r="M1497">
        <f>K1497-L1497</f>
        <v>0</v>
      </c>
      <c r="N1497" t="str">
        <f>IF(K1497&gt;L1497,"HIGH ZONE BIAS",IF(K1497&lt;L1497,"LOW ZONE BIAS","EQUILIBRIUM"))</f>
        <v>EQUILIBRIUM</v>
      </c>
    </row>
    <row r="1498">
      <c r="A1498">
        <v>26073</v>
      </c>
      <c r="B1498" t="str">
        <v>2025-09-11</v>
      </c>
      <c r="C1498" t="str">
        <v>Evening</v>
      </c>
      <c r="D1498">
        <v>32</v>
      </c>
      <c r="E1498" t="str">
        <f>IF(MOD(D1498,2)=0,"EVEN","ODD")</f>
        <v>EVEN</v>
      </c>
      <c r="F1498" t="str">
        <f>IF(D1498&lt;=18,"LOW (1-18)","HIGH (19-36)")</f>
        <v>HIGH (19-36)</v>
      </c>
      <c r="G1498">
        <f>INT((D1498-1)/6)+1</f>
        <v>6</v>
      </c>
      <c r="H1498">
        <f>MOD(D1498-1,6)+1</f>
        <v>2</v>
      </c>
      <c r="I1498">
        <f>37-D1498</f>
        <v>5</v>
      </c>
      <c r="J1498">
        <f>ABS(D1498-D1499)</f>
        <v>19</v>
      </c>
      <c r="K1498">
        <f>AVERAGE(D1498:D1502)</f>
        <v>32</v>
      </c>
      <c r="L1498">
        <f>AVERAGE(D1498:D1517)</f>
        <v>32</v>
      </c>
      <c r="M1498">
        <f>K1498-L1498</f>
        <v>0</v>
      </c>
      <c r="N1498" t="str">
        <f>IF(K1498&gt;L1498,"HIGH ZONE BIAS",IF(K1498&lt;L1498,"LOW ZONE BIAS","EQUILIBRIUM"))</f>
        <v>EQUILIBRIUM</v>
      </c>
    </row>
    <row r="1499">
      <c r="A1499">
        <v>26072</v>
      </c>
      <c r="B1499" t="str">
        <v>2025-09-11</v>
      </c>
      <c r="C1499" t="str">
        <v>Afternoon</v>
      </c>
      <c r="D1499">
        <v>13</v>
      </c>
      <c r="E1499" t="str">
        <f>IF(MOD(D1499,2)=0,"EVEN","ODD")</f>
        <v>ODD</v>
      </c>
      <c r="F1499" t="str">
        <f>IF(D1499&lt;=18,"LOW (1-18)","HIGH (19-36)")</f>
        <v>LOW (1-18)</v>
      </c>
      <c r="G1499">
        <f>INT((D1499-1)/6)+1</f>
        <v>3</v>
      </c>
      <c r="H1499">
        <f>MOD(D1499-1,6)+1</f>
        <v>1</v>
      </c>
      <c r="I1499">
        <f>37-D1499</f>
        <v>24</v>
      </c>
      <c r="J1499">
        <f>ABS(D1499-D1500)</f>
        <v>3</v>
      </c>
      <c r="K1499">
        <f>AVERAGE(D1499:D1503)</f>
        <v>13</v>
      </c>
      <c r="L1499">
        <f>AVERAGE(D1499:D1518)</f>
        <v>13</v>
      </c>
      <c r="M1499">
        <f>K1499-L1499</f>
        <v>0</v>
      </c>
      <c r="N1499" t="str">
        <f>IF(K1499&gt;L1499,"HIGH ZONE BIAS",IF(K1499&lt;L1499,"LOW ZONE BIAS","EQUILIBRIUM"))</f>
        <v>EQUILIBRIUM</v>
      </c>
    </row>
    <row r="1500">
      <c r="A1500">
        <v>26071</v>
      </c>
      <c r="B1500" t="str">
        <v>2025-09-11</v>
      </c>
      <c r="C1500" t="str">
        <v>Midday</v>
      </c>
      <c r="D1500">
        <v>16</v>
      </c>
      <c r="E1500" t="str">
        <f>IF(MOD(D1500,2)=0,"EVEN","ODD")</f>
        <v>EVEN</v>
      </c>
      <c r="F1500" t="str">
        <f>IF(D1500&lt;=18,"LOW (1-18)","HIGH (19-36)")</f>
        <v>LOW (1-18)</v>
      </c>
      <c r="G1500">
        <f>INT((D1500-1)/6)+1</f>
        <v>3</v>
      </c>
      <c r="H1500">
        <f>MOD(D1500-1,6)+1</f>
        <v>4</v>
      </c>
      <c r="I1500">
        <f>37-D1500</f>
        <v>21</v>
      </c>
      <c r="J1500">
        <f>ABS(D1500-D1501)</f>
        <v>2</v>
      </c>
      <c r="K1500">
        <f>AVERAGE(D1500:D1504)</f>
        <v>16</v>
      </c>
      <c r="L1500">
        <f>AVERAGE(D1500:D1519)</f>
        <v>16</v>
      </c>
      <c r="M1500">
        <f>K1500-L1500</f>
        <v>0</v>
      </c>
      <c r="N1500" t="str">
        <f>IF(K1500&gt;L1500,"HIGH ZONE BIAS",IF(K1500&lt;L1500,"LOW ZONE BIAS","EQUILIBRIUM"))</f>
        <v>EQUILIBRIUM</v>
      </c>
    </row>
    <row r="1501">
      <c r="A1501">
        <v>26070</v>
      </c>
      <c r="B1501" t="str">
        <v>2025-09-11</v>
      </c>
      <c r="C1501" t="str">
        <v>Morning</v>
      </c>
      <c r="D1501">
        <v>14</v>
      </c>
      <c r="E1501" t="str">
        <f>IF(MOD(D1501,2)=0,"EVEN","ODD")</f>
        <v>EVEN</v>
      </c>
      <c r="F1501" t="str">
        <f>IF(D1501&lt;=18,"LOW (1-18)","HIGH (19-36)")</f>
        <v>LOW (1-18)</v>
      </c>
      <c r="G1501">
        <f>INT((D1501-1)/6)+1</f>
        <v>3</v>
      </c>
      <c r="H1501">
        <f>MOD(D1501-1,6)+1</f>
        <v>2</v>
      </c>
      <c r="I1501">
        <f>37-D1501</f>
        <v>23</v>
      </c>
      <c r="J1501">
        <f>ABS(D1501-D1502)</f>
        <v>16</v>
      </c>
      <c r="K1501">
        <f>AVERAGE(D1501:D1505)</f>
        <v>14</v>
      </c>
      <c r="L1501">
        <f>AVERAGE(D1501:D1520)</f>
        <v>14</v>
      </c>
      <c r="M1501">
        <f>K1501-L1501</f>
        <v>0</v>
      </c>
      <c r="N1501" t="str">
        <f>IF(K1501&gt;L1501,"HIGH ZONE BIAS",IF(K1501&lt;L1501,"LOW ZONE BIAS","EQUILIBRIUM"))</f>
        <v>EQUILIBRIUM</v>
      </c>
    </row>
    <row r="1502">
      <c r="A1502">
        <v>26069</v>
      </c>
      <c r="B1502" t="str">
        <v>2025-09-10</v>
      </c>
      <c r="C1502" t="str">
        <v>Evening</v>
      </c>
      <c r="D1502">
        <v>30</v>
      </c>
      <c r="E1502" t="str">
        <f>IF(MOD(D1502,2)=0,"EVEN","ODD")</f>
        <v>EVEN</v>
      </c>
      <c r="F1502" t="str">
        <f>IF(D1502&lt;=18,"LOW (1-18)","HIGH (19-36)")</f>
        <v>HIGH (19-36)</v>
      </c>
      <c r="G1502">
        <f>INT((D1502-1)/6)+1</f>
        <v>5</v>
      </c>
      <c r="H1502">
        <f>MOD(D1502-1,6)+1</f>
        <v>6</v>
      </c>
      <c r="I1502">
        <f>37-D1502</f>
        <v>7</v>
      </c>
      <c r="J1502">
        <f>ABS(D1502-D1503)</f>
        <v>5</v>
      </c>
      <c r="K1502">
        <f>AVERAGE(D1502:D1506)</f>
        <v>30</v>
      </c>
      <c r="L1502">
        <f>AVERAGE(D1502:D1521)</f>
        <v>30</v>
      </c>
      <c r="M1502">
        <f>K1502-L1502</f>
        <v>0</v>
      </c>
      <c r="N1502" t="str">
        <f>IF(K1502&gt;L1502,"HIGH ZONE BIAS",IF(K1502&lt;L1502,"LOW ZONE BIAS","EQUILIBRIUM"))</f>
        <v>EQUILIBRIUM</v>
      </c>
    </row>
    <row r="1503">
      <c r="A1503">
        <v>26068</v>
      </c>
      <c r="B1503" t="str">
        <v>2025-09-10</v>
      </c>
      <c r="C1503" t="str">
        <v>Afternoon</v>
      </c>
      <c r="D1503">
        <v>25</v>
      </c>
      <c r="E1503" t="str">
        <f>IF(MOD(D1503,2)=0,"EVEN","ODD")</f>
        <v>ODD</v>
      </c>
      <c r="F1503" t="str">
        <f>IF(D1503&lt;=18,"LOW (1-18)","HIGH (19-36)")</f>
        <v>HIGH (19-36)</v>
      </c>
      <c r="G1503">
        <f>INT((D1503-1)/6)+1</f>
        <v>5</v>
      </c>
      <c r="H1503">
        <f>MOD(D1503-1,6)+1</f>
        <v>1</v>
      </c>
      <c r="I1503">
        <f>37-D1503</f>
        <v>12</v>
      </c>
      <c r="J1503">
        <f>ABS(D1503-D1504)</f>
        <v>6</v>
      </c>
      <c r="K1503">
        <f>AVERAGE(D1503:D1507)</f>
        <v>25</v>
      </c>
      <c r="L1503">
        <f>AVERAGE(D1503:D1522)</f>
        <v>25</v>
      </c>
      <c r="M1503">
        <f>K1503-L1503</f>
        <v>0</v>
      </c>
      <c r="N1503" t="str">
        <f>IF(K1503&gt;L1503,"HIGH ZONE BIAS",IF(K1503&lt;L1503,"LOW ZONE BIAS","EQUILIBRIUM"))</f>
        <v>EQUILIBRIUM</v>
      </c>
    </row>
    <row r="1504">
      <c r="A1504">
        <v>26067</v>
      </c>
      <c r="B1504" t="str">
        <v>2025-09-10</v>
      </c>
      <c r="C1504" t="str">
        <v>Midday</v>
      </c>
      <c r="D1504">
        <v>31</v>
      </c>
      <c r="E1504" t="str">
        <f>IF(MOD(D1504,2)=0,"EVEN","ODD")</f>
        <v>ODD</v>
      </c>
      <c r="F1504" t="str">
        <f>IF(D1504&lt;=18,"LOW (1-18)","HIGH (19-36)")</f>
        <v>HIGH (19-36)</v>
      </c>
      <c r="G1504">
        <f>INT((D1504-1)/6)+1</f>
        <v>6</v>
      </c>
      <c r="H1504">
        <f>MOD(D1504-1,6)+1</f>
        <v>1</v>
      </c>
      <c r="I1504">
        <f>37-D1504</f>
        <v>6</v>
      </c>
      <c r="J1504">
        <f>ABS(D1504-D1505)</f>
        <v>4</v>
      </c>
      <c r="K1504">
        <f>AVERAGE(D1504:D1508)</f>
        <v>31</v>
      </c>
      <c r="L1504">
        <f>AVERAGE(D1504:D1523)</f>
        <v>31</v>
      </c>
      <c r="M1504">
        <f>K1504-L1504</f>
        <v>0</v>
      </c>
      <c r="N1504" t="str">
        <f>IF(K1504&gt;L1504,"HIGH ZONE BIAS",IF(K1504&lt;L1504,"LOW ZONE BIAS","EQUILIBRIUM"))</f>
        <v>EQUILIBRIUM</v>
      </c>
    </row>
    <row r="1505">
      <c r="A1505">
        <v>26066</v>
      </c>
      <c r="B1505" t="str">
        <v>2025-09-10</v>
      </c>
      <c r="C1505" t="str">
        <v>Morning</v>
      </c>
      <c r="D1505">
        <v>35</v>
      </c>
      <c r="E1505" t="str">
        <f>IF(MOD(D1505,2)=0,"EVEN","ODD")</f>
        <v>ODD</v>
      </c>
      <c r="F1505" t="str">
        <f>IF(D1505&lt;=18,"LOW (1-18)","HIGH (19-36)")</f>
        <v>HIGH (19-36)</v>
      </c>
      <c r="G1505">
        <f>INT((D1505-1)/6)+1</f>
        <v>6</v>
      </c>
      <c r="H1505">
        <f>MOD(D1505-1,6)+1</f>
        <v>5</v>
      </c>
      <c r="I1505">
        <f>37-D1505</f>
        <v>2</v>
      </c>
      <c r="J1505">
        <f>ABS(D1505-D1506)</f>
        <v>1</v>
      </c>
      <c r="K1505">
        <f>AVERAGE(D1505:D1509)</f>
        <v>35</v>
      </c>
      <c r="L1505">
        <f>AVERAGE(D1505:D1524)</f>
        <v>35</v>
      </c>
      <c r="M1505">
        <f>K1505-L1505</f>
        <v>0</v>
      </c>
      <c r="N1505" t="str">
        <f>IF(K1505&gt;L1505,"HIGH ZONE BIAS",IF(K1505&lt;L1505,"LOW ZONE BIAS","EQUILIBRIUM"))</f>
        <v>EQUILIBRIUM</v>
      </c>
    </row>
    <row r="1506">
      <c r="A1506">
        <v>26065</v>
      </c>
      <c r="B1506" t="str">
        <v>2025-09-09</v>
      </c>
      <c r="C1506" t="str">
        <v>Evening</v>
      </c>
      <c r="D1506">
        <v>34</v>
      </c>
      <c r="E1506" t="str">
        <f>IF(MOD(D1506,2)=0,"EVEN","ODD")</f>
        <v>EVEN</v>
      </c>
      <c r="F1506" t="str">
        <f>IF(D1506&lt;=18,"LOW (1-18)","HIGH (19-36)")</f>
        <v>HIGH (19-36)</v>
      </c>
      <c r="G1506">
        <f>INT((D1506-1)/6)+1</f>
        <v>6</v>
      </c>
      <c r="H1506">
        <f>MOD(D1506-1,6)+1</f>
        <v>4</v>
      </c>
      <c r="I1506">
        <f>37-D1506</f>
        <v>3</v>
      </c>
      <c r="J1506">
        <f>ABS(D1506-D1507)</f>
        <v>30</v>
      </c>
      <c r="K1506">
        <f>AVERAGE(D1506:D1510)</f>
        <v>34</v>
      </c>
      <c r="L1506">
        <f>AVERAGE(D1506:D1525)</f>
        <v>34</v>
      </c>
      <c r="M1506">
        <f>K1506-L1506</f>
        <v>0</v>
      </c>
      <c r="N1506" t="str">
        <f>IF(K1506&gt;L1506,"HIGH ZONE BIAS",IF(K1506&lt;L1506,"LOW ZONE BIAS","EQUILIBRIUM"))</f>
        <v>EQUILIBRIUM</v>
      </c>
    </row>
    <row r="1507">
      <c r="A1507">
        <v>26064</v>
      </c>
      <c r="B1507" t="str">
        <v>2025-09-09</v>
      </c>
      <c r="C1507" t="str">
        <v>Afternoon</v>
      </c>
      <c r="D1507">
        <v>4</v>
      </c>
      <c r="E1507" t="str">
        <f>IF(MOD(D1507,2)=0,"EVEN","ODD")</f>
        <v>EVEN</v>
      </c>
      <c r="F1507" t="str">
        <f>IF(D1507&lt;=18,"LOW (1-18)","HIGH (19-36)")</f>
        <v>LOW (1-18)</v>
      </c>
      <c r="G1507">
        <f>INT((D1507-1)/6)+1</f>
        <v>1</v>
      </c>
      <c r="H1507">
        <f>MOD(D1507-1,6)+1</f>
        <v>4</v>
      </c>
      <c r="I1507">
        <f>37-D1507</f>
        <v>33</v>
      </c>
      <c r="J1507">
        <f>ABS(D1507-D1508)</f>
        <v>16</v>
      </c>
      <c r="K1507">
        <f>AVERAGE(D1507:D1511)</f>
        <v>4</v>
      </c>
      <c r="L1507">
        <f>AVERAGE(D1507:D1526)</f>
        <v>4</v>
      </c>
      <c r="M1507">
        <f>K1507-L1507</f>
        <v>0</v>
      </c>
      <c r="N1507" t="str">
        <f>IF(K1507&gt;L1507,"HIGH ZONE BIAS",IF(K1507&lt;L1507,"LOW ZONE BIAS","EQUILIBRIUM"))</f>
        <v>EQUILIBRIUM</v>
      </c>
    </row>
    <row r="1508">
      <c r="A1508">
        <v>26063</v>
      </c>
      <c r="B1508" t="str">
        <v>2025-09-09</v>
      </c>
      <c r="C1508" t="str">
        <v>Midday</v>
      </c>
      <c r="D1508">
        <v>20</v>
      </c>
      <c r="E1508" t="str">
        <f>IF(MOD(D1508,2)=0,"EVEN","ODD")</f>
        <v>EVEN</v>
      </c>
      <c r="F1508" t="str">
        <f>IF(D1508&lt;=18,"LOW (1-18)","HIGH (19-36)")</f>
        <v>HIGH (19-36)</v>
      </c>
      <c r="G1508">
        <f>INT((D1508-1)/6)+1</f>
        <v>4</v>
      </c>
      <c r="H1508">
        <f>MOD(D1508-1,6)+1</f>
        <v>2</v>
      </c>
      <c r="I1508">
        <f>37-D1508</f>
        <v>17</v>
      </c>
      <c r="J1508">
        <f>ABS(D1508-D1509)</f>
        <v>4</v>
      </c>
      <c r="K1508">
        <f>AVERAGE(D1508:D1512)</f>
        <v>20</v>
      </c>
      <c r="L1508">
        <f>AVERAGE(D1508:D1527)</f>
        <v>20</v>
      </c>
      <c r="M1508">
        <f>K1508-L1508</f>
        <v>0</v>
      </c>
      <c r="N1508" t="str">
        <f>IF(K1508&gt;L1508,"HIGH ZONE BIAS",IF(K1508&lt;L1508,"LOW ZONE BIAS","EQUILIBRIUM"))</f>
        <v>EQUILIBRIUM</v>
      </c>
    </row>
    <row r="1509">
      <c r="A1509">
        <v>26062</v>
      </c>
      <c r="B1509" t="str">
        <v>2025-09-09</v>
      </c>
      <c r="C1509" t="str">
        <v>Morning</v>
      </c>
      <c r="D1509">
        <v>24</v>
      </c>
      <c r="E1509" t="str">
        <f>IF(MOD(D1509,2)=0,"EVEN","ODD")</f>
        <v>EVEN</v>
      </c>
      <c r="F1509" t="str">
        <f>IF(D1509&lt;=18,"LOW (1-18)","HIGH (19-36)")</f>
        <v>HIGH (19-36)</v>
      </c>
      <c r="G1509">
        <f>INT((D1509-1)/6)+1</f>
        <v>4</v>
      </c>
      <c r="H1509">
        <f>MOD(D1509-1,6)+1</f>
        <v>6</v>
      </c>
      <c r="I1509">
        <f>37-D1509</f>
        <v>13</v>
      </c>
      <c r="J1509">
        <f>ABS(D1509-D1510)</f>
        <v>11</v>
      </c>
      <c r="K1509">
        <f>AVERAGE(D1509:D1513)</f>
        <v>24</v>
      </c>
      <c r="L1509">
        <f>AVERAGE(D1509:D1528)</f>
        <v>24</v>
      </c>
      <c r="M1509">
        <f>K1509-L1509</f>
        <v>0</v>
      </c>
      <c r="N1509" t="str">
        <f>IF(K1509&gt;L1509,"HIGH ZONE BIAS",IF(K1509&lt;L1509,"LOW ZONE BIAS","EQUILIBRIUM"))</f>
        <v>EQUILIBRIUM</v>
      </c>
    </row>
    <row r="1510">
      <c r="A1510">
        <v>26061</v>
      </c>
      <c r="B1510" t="str">
        <v>2025-09-08</v>
      </c>
      <c r="C1510" t="str">
        <v>Evening</v>
      </c>
      <c r="D1510">
        <v>35</v>
      </c>
      <c r="E1510" t="str">
        <f>IF(MOD(D1510,2)=0,"EVEN","ODD")</f>
        <v>ODD</v>
      </c>
      <c r="F1510" t="str">
        <f>IF(D1510&lt;=18,"LOW (1-18)","HIGH (19-36)")</f>
        <v>HIGH (19-36)</v>
      </c>
      <c r="G1510">
        <f>INT((D1510-1)/6)+1</f>
        <v>6</v>
      </c>
      <c r="H1510">
        <f>MOD(D1510-1,6)+1</f>
        <v>5</v>
      </c>
      <c r="I1510">
        <f>37-D1510</f>
        <v>2</v>
      </c>
      <c r="J1510">
        <f>ABS(D1510-D1511)</f>
        <v>1</v>
      </c>
      <c r="K1510">
        <f>AVERAGE(D1510:D1514)</f>
        <v>35</v>
      </c>
      <c r="L1510">
        <f>AVERAGE(D1510:D1529)</f>
        <v>35</v>
      </c>
      <c r="M1510">
        <f>K1510-L1510</f>
        <v>0</v>
      </c>
      <c r="N1510" t="str">
        <f>IF(K1510&gt;L1510,"HIGH ZONE BIAS",IF(K1510&lt;L1510,"LOW ZONE BIAS","EQUILIBRIUM"))</f>
        <v>EQUILIBRIUM</v>
      </c>
    </row>
    <row r="1511">
      <c r="A1511">
        <v>26060</v>
      </c>
      <c r="B1511" t="str">
        <v>2025-09-08</v>
      </c>
      <c r="C1511" t="str">
        <v>Afternoon</v>
      </c>
      <c r="D1511">
        <v>34</v>
      </c>
      <c r="E1511" t="str">
        <f>IF(MOD(D1511,2)=0,"EVEN","ODD")</f>
        <v>EVEN</v>
      </c>
      <c r="F1511" t="str">
        <f>IF(D1511&lt;=18,"LOW (1-18)","HIGH (19-36)")</f>
        <v>HIGH (19-36)</v>
      </c>
      <c r="G1511">
        <f>INT((D1511-1)/6)+1</f>
        <v>6</v>
      </c>
      <c r="H1511">
        <f>MOD(D1511-1,6)+1</f>
        <v>4</v>
      </c>
      <c r="I1511">
        <f>37-D1511</f>
        <v>3</v>
      </c>
      <c r="J1511">
        <f>ABS(D1511-D1512)</f>
        <v>8</v>
      </c>
      <c r="K1511">
        <f>AVERAGE(D1511:D1515)</f>
        <v>34</v>
      </c>
      <c r="L1511">
        <f>AVERAGE(D1511:D1530)</f>
        <v>34</v>
      </c>
      <c r="M1511">
        <f>K1511-L1511</f>
        <v>0</v>
      </c>
      <c r="N1511" t="str">
        <f>IF(K1511&gt;L1511,"HIGH ZONE BIAS",IF(K1511&lt;L1511,"LOW ZONE BIAS","EQUILIBRIUM"))</f>
        <v>EQUILIBRIUM</v>
      </c>
    </row>
    <row r="1512">
      <c r="A1512">
        <v>26059</v>
      </c>
      <c r="B1512" t="str">
        <v>2025-09-08</v>
      </c>
      <c r="C1512" t="str">
        <v>Midday</v>
      </c>
      <c r="D1512">
        <v>26</v>
      </c>
      <c r="E1512" t="str">
        <f>IF(MOD(D1512,2)=0,"EVEN","ODD")</f>
        <v>EVEN</v>
      </c>
      <c r="F1512" t="str">
        <f>IF(D1512&lt;=18,"LOW (1-18)","HIGH (19-36)")</f>
        <v>HIGH (19-36)</v>
      </c>
      <c r="G1512">
        <f>INT((D1512-1)/6)+1</f>
        <v>5</v>
      </c>
      <c r="H1512">
        <f>MOD(D1512-1,6)+1</f>
        <v>2</v>
      </c>
      <c r="I1512">
        <f>37-D1512</f>
        <v>11</v>
      </c>
      <c r="J1512">
        <f>ABS(D1512-D1513)</f>
        <v>11</v>
      </c>
      <c r="K1512">
        <f>AVERAGE(D1512:D1516)</f>
        <v>26</v>
      </c>
      <c r="L1512">
        <f>AVERAGE(D1512:D1531)</f>
        <v>26</v>
      </c>
      <c r="M1512">
        <f>K1512-L1512</f>
        <v>0</v>
      </c>
      <c r="N1512" t="str">
        <f>IF(K1512&gt;L1512,"HIGH ZONE BIAS",IF(K1512&lt;L1512,"LOW ZONE BIAS","EQUILIBRIUM"))</f>
        <v>EQUILIBRIUM</v>
      </c>
    </row>
    <row r="1513">
      <c r="A1513">
        <v>26058</v>
      </c>
      <c r="B1513" t="str">
        <v>2025-09-08</v>
      </c>
      <c r="C1513" t="str">
        <v>Morning</v>
      </c>
      <c r="D1513">
        <v>15</v>
      </c>
      <c r="E1513" t="str">
        <f>IF(MOD(D1513,2)=0,"EVEN","ODD")</f>
        <v>ODD</v>
      </c>
      <c r="F1513" t="str">
        <f>IF(D1513&lt;=18,"LOW (1-18)","HIGH (19-36)")</f>
        <v>LOW (1-18)</v>
      </c>
      <c r="G1513">
        <f>INT((D1513-1)/6)+1</f>
        <v>3</v>
      </c>
      <c r="H1513">
        <f>MOD(D1513-1,6)+1</f>
        <v>3</v>
      </c>
      <c r="I1513">
        <f>37-D1513</f>
        <v>22</v>
      </c>
      <c r="J1513">
        <f>ABS(D1513-D1514)</f>
        <v>12</v>
      </c>
      <c r="K1513">
        <f>AVERAGE(D1513:D1517)</f>
        <v>15</v>
      </c>
      <c r="L1513">
        <f>AVERAGE(D1513:D1532)</f>
        <v>15</v>
      </c>
      <c r="M1513">
        <f>K1513-L1513</f>
        <v>0</v>
      </c>
      <c r="N1513" t="str">
        <f>IF(K1513&gt;L1513,"HIGH ZONE BIAS",IF(K1513&lt;L1513,"LOW ZONE BIAS","EQUILIBRIUM"))</f>
        <v>EQUILIBRIUM</v>
      </c>
    </row>
    <row r="1514">
      <c r="A1514">
        <v>26057</v>
      </c>
      <c r="B1514" t="str">
        <v>2025-09-06</v>
      </c>
      <c r="C1514" t="str">
        <v>Evening</v>
      </c>
      <c r="D1514">
        <v>27</v>
      </c>
      <c r="E1514" t="str">
        <f>IF(MOD(D1514,2)=0,"EVEN","ODD")</f>
        <v>ODD</v>
      </c>
      <c r="F1514" t="str">
        <f>IF(D1514&lt;=18,"LOW (1-18)","HIGH (19-36)")</f>
        <v>HIGH (19-36)</v>
      </c>
      <c r="G1514">
        <f>INT((D1514-1)/6)+1</f>
        <v>5</v>
      </c>
      <c r="H1514">
        <f>MOD(D1514-1,6)+1</f>
        <v>3</v>
      </c>
      <c r="I1514">
        <f>37-D1514</f>
        <v>10</v>
      </c>
      <c r="J1514">
        <f>ABS(D1514-D1515)</f>
        <v>5</v>
      </c>
      <c r="K1514">
        <f>AVERAGE(D1514:D1518)</f>
        <v>27</v>
      </c>
      <c r="L1514">
        <f>AVERAGE(D1514:D1533)</f>
        <v>27</v>
      </c>
      <c r="M1514">
        <f>K1514-L1514</f>
        <v>0</v>
      </c>
      <c r="N1514" t="str">
        <f>IF(K1514&gt;L1514,"HIGH ZONE BIAS",IF(K1514&lt;L1514,"LOW ZONE BIAS","EQUILIBRIUM"))</f>
        <v>EQUILIBRIUM</v>
      </c>
    </row>
    <row r="1515">
      <c r="A1515">
        <v>26056</v>
      </c>
      <c r="B1515" t="str">
        <v>2025-09-06</v>
      </c>
      <c r="C1515" t="str">
        <v>Afternoon</v>
      </c>
      <c r="D1515">
        <v>32</v>
      </c>
      <c r="E1515" t="str">
        <f>IF(MOD(D1515,2)=0,"EVEN","ODD")</f>
        <v>EVEN</v>
      </c>
      <c r="F1515" t="str">
        <f>IF(D1515&lt;=18,"LOW (1-18)","HIGH (19-36)")</f>
        <v>HIGH (19-36)</v>
      </c>
      <c r="G1515">
        <f>INT((D1515-1)/6)+1</f>
        <v>6</v>
      </c>
      <c r="H1515">
        <f>MOD(D1515-1,6)+1</f>
        <v>2</v>
      </c>
      <c r="I1515">
        <f>37-D1515</f>
        <v>5</v>
      </c>
      <c r="J1515">
        <f>ABS(D1515-D1516)</f>
        <v>9</v>
      </c>
      <c r="K1515">
        <f>AVERAGE(D1515:D1519)</f>
        <v>32</v>
      </c>
      <c r="L1515">
        <f>AVERAGE(D1515:D1534)</f>
        <v>32</v>
      </c>
      <c r="M1515">
        <f>K1515-L1515</f>
        <v>0</v>
      </c>
      <c r="N1515" t="str">
        <f>IF(K1515&gt;L1515,"HIGH ZONE BIAS",IF(K1515&lt;L1515,"LOW ZONE BIAS","EQUILIBRIUM"))</f>
        <v>EQUILIBRIUM</v>
      </c>
    </row>
    <row r="1516">
      <c r="A1516">
        <v>26055</v>
      </c>
      <c r="B1516" t="str">
        <v>2025-09-06</v>
      </c>
      <c r="C1516" t="str">
        <v>Midday</v>
      </c>
      <c r="D1516">
        <v>23</v>
      </c>
      <c r="E1516" t="str">
        <f>IF(MOD(D1516,2)=0,"EVEN","ODD")</f>
        <v>ODD</v>
      </c>
      <c r="F1516" t="str">
        <f>IF(D1516&lt;=18,"LOW (1-18)","HIGH (19-36)")</f>
        <v>HIGH (19-36)</v>
      </c>
      <c r="G1516">
        <f>INT((D1516-1)/6)+1</f>
        <v>4</v>
      </c>
      <c r="H1516">
        <f>MOD(D1516-1,6)+1</f>
        <v>5</v>
      </c>
      <c r="I1516">
        <f>37-D1516</f>
        <v>14</v>
      </c>
      <c r="J1516">
        <f>ABS(D1516-D1517)</f>
        <v>22</v>
      </c>
      <c r="K1516">
        <f>AVERAGE(D1516:D1520)</f>
        <v>23</v>
      </c>
      <c r="L1516">
        <f>AVERAGE(D1516:D1535)</f>
        <v>23</v>
      </c>
      <c r="M1516">
        <f>K1516-L1516</f>
        <v>0</v>
      </c>
      <c r="N1516" t="str">
        <f>IF(K1516&gt;L1516,"HIGH ZONE BIAS",IF(K1516&lt;L1516,"LOW ZONE BIAS","EQUILIBRIUM"))</f>
        <v>EQUILIBRIUM</v>
      </c>
    </row>
    <row r="1517">
      <c r="A1517">
        <v>26054</v>
      </c>
      <c r="B1517" t="str">
        <v>2025-09-06</v>
      </c>
      <c r="C1517" t="str">
        <v>Morning</v>
      </c>
      <c r="D1517">
        <v>1</v>
      </c>
      <c r="E1517" t="str">
        <f>IF(MOD(D1517,2)=0,"EVEN","ODD")</f>
        <v>ODD</v>
      </c>
      <c r="F1517" t="str">
        <f>IF(D1517&lt;=18,"LOW (1-18)","HIGH (19-36)")</f>
        <v>LOW (1-18)</v>
      </c>
      <c r="G1517">
        <f>INT((D1517-1)/6)+1</f>
        <v>1</v>
      </c>
      <c r="H1517">
        <f>MOD(D1517-1,6)+1</f>
        <v>1</v>
      </c>
      <c r="I1517">
        <f>37-D1517</f>
        <v>36</v>
      </c>
      <c r="J1517">
        <f>ABS(D1517-D1518)</f>
        <v>29</v>
      </c>
      <c r="K1517">
        <f>AVERAGE(D1517:D1521)</f>
        <v>1</v>
      </c>
      <c r="L1517">
        <f>AVERAGE(D1517:D1536)</f>
        <v>1</v>
      </c>
      <c r="M1517">
        <f>K1517-L1517</f>
        <v>0</v>
      </c>
      <c r="N1517" t="str">
        <f>IF(K1517&gt;L1517,"HIGH ZONE BIAS",IF(K1517&lt;L1517,"LOW ZONE BIAS","EQUILIBRIUM"))</f>
        <v>EQUILIBRIUM</v>
      </c>
    </row>
    <row r="1518">
      <c r="A1518">
        <v>26053</v>
      </c>
      <c r="B1518" t="str">
        <v>2025-09-05</v>
      </c>
      <c r="C1518" t="str">
        <v>Evening</v>
      </c>
      <c r="D1518">
        <v>30</v>
      </c>
      <c r="E1518" t="str">
        <f>IF(MOD(D1518,2)=0,"EVEN","ODD")</f>
        <v>EVEN</v>
      </c>
      <c r="F1518" t="str">
        <f>IF(D1518&lt;=18,"LOW (1-18)","HIGH (19-36)")</f>
        <v>HIGH (19-36)</v>
      </c>
      <c r="G1518">
        <f>INT((D1518-1)/6)+1</f>
        <v>5</v>
      </c>
      <c r="H1518">
        <f>MOD(D1518-1,6)+1</f>
        <v>6</v>
      </c>
      <c r="I1518">
        <f>37-D1518</f>
        <v>7</v>
      </c>
      <c r="J1518">
        <f>ABS(D1518-D1519)</f>
        <v>12</v>
      </c>
      <c r="K1518">
        <f>AVERAGE(D1518:D1522)</f>
        <v>30</v>
      </c>
      <c r="L1518">
        <f>AVERAGE(D1518:D1537)</f>
        <v>30</v>
      </c>
      <c r="M1518">
        <f>K1518-L1518</f>
        <v>0</v>
      </c>
      <c r="N1518" t="str">
        <f>IF(K1518&gt;L1518,"HIGH ZONE BIAS",IF(K1518&lt;L1518,"LOW ZONE BIAS","EQUILIBRIUM"))</f>
        <v>EQUILIBRIUM</v>
      </c>
    </row>
    <row r="1519">
      <c r="A1519">
        <v>26052</v>
      </c>
      <c r="B1519" t="str">
        <v>2025-09-05</v>
      </c>
      <c r="C1519" t="str">
        <v>Afternoon</v>
      </c>
      <c r="D1519">
        <v>18</v>
      </c>
      <c r="E1519" t="str">
        <f>IF(MOD(D1519,2)=0,"EVEN","ODD")</f>
        <v>EVEN</v>
      </c>
      <c r="F1519" t="str">
        <f>IF(D1519&lt;=18,"LOW (1-18)","HIGH (19-36)")</f>
        <v>LOW (1-18)</v>
      </c>
      <c r="G1519">
        <f>INT((D1519-1)/6)+1</f>
        <v>3</v>
      </c>
      <c r="H1519">
        <f>MOD(D1519-1,6)+1</f>
        <v>6</v>
      </c>
      <c r="I1519">
        <f>37-D1519</f>
        <v>19</v>
      </c>
      <c r="J1519">
        <f>ABS(D1519-D1520)</f>
        <v>11</v>
      </c>
      <c r="K1519">
        <f>AVERAGE(D1519:D1523)</f>
        <v>18</v>
      </c>
      <c r="L1519">
        <f>AVERAGE(D1519:D1538)</f>
        <v>18</v>
      </c>
      <c r="M1519">
        <f>K1519-L1519</f>
        <v>0</v>
      </c>
      <c r="N1519" t="str">
        <f>IF(K1519&gt;L1519,"HIGH ZONE BIAS",IF(K1519&lt;L1519,"LOW ZONE BIAS","EQUILIBRIUM"))</f>
        <v>EQUILIBRIUM</v>
      </c>
    </row>
    <row r="1520">
      <c r="A1520">
        <v>26051</v>
      </c>
      <c r="B1520" t="str">
        <v>2025-09-05</v>
      </c>
      <c r="C1520" t="str">
        <v>Midday</v>
      </c>
      <c r="D1520">
        <v>7</v>
      </c>
      <c r="E1520" t="str">
        <f>IF(MOD(D1520,2)=0,"EVEN","ODD")</f>
        <v>ODD</v>
      </c>
      <c r="F1520" t="str">
        <f>IF(D1520&lt;=18,"LOW (1-18)","HIGH (19-36)")</f>
        <v>LOW (1-18)</v>
      </c>
      <c r="G1520">
        <f>INT((D1520-1)/6)+1</f>
        <v>2</v>
      </c>
      <c r="H1520">
        <f>MOD(D1520-1,6)+1</f>
        <v>1</v>
      </c>
      <c r="I1520">
        <f>37-D1520</f>
        <v>30</v>
      </c>
      <c r="J1520">
        <f>ABS(D1520-D1521)</f>
        <v>8</v>
      </c>
      <c r="K1520">
        <f>AVERAGE(D1520:D1524)</f>
        <v>7</v>
      </c>
      <c r="L1520">
        <f>AVERAGE(D1520:D1539)</f>
        <v>7</v>
      </c>
      <c r="M1520">
        <f>K1520-L1520</f>
        <v>0</v>
      </c>
      <c r="N1520" t="str">
        <f>IF(K1520&gt;L1520,"HIGH ZONE BIAS",IF(K1520&lt;L1520,"LOW ZONE BIAS","EQUILIBRIUM"))</f>
        <v>EQUILIBRIUM</v>
      </c>
    </row>
    <row r="1521">
      <c r="A1521">
        <v>26050</v>
      </c>
      <c r="B1521" t="str">
        <v>2025-09-05</v>
      </c>
      <c r="C1521" t="str">
        <v>Morning</v>
      </c>
      <c r="D1521">
        <v>15</v>
      </c>
      <c r="E1521" t="str">
        <f>IF(MOD(D1521,2)=0,"EVEN","ODD")</f>
        <v>ODD</v>
      </c>
      <c r="F1521" t="str">
        <f>IF(D1521&lt;=18,"LOW (1-18)","HIGH (19-36)")</f>
        <v>LOW (1-18)</v>
      </c>
      <c r="G1521">
        <f>INT((D1521-1)/6)+1</f>
        <v>3</v>
      </c>
      <c r="H1521">
        <f>MOD(D1521-1,6)+1</f>
        <v>3</v>
      </c>
      <c r="I1521">
        <f>37-D1521</f>
        <v>22</v>
      </c>
      <c r="J1521">
        <f>ABS(D1521-D1522)</f>
        <v>19</v>
      </c>
      <c r="K1521">
        <f>AVERAGE(D1521:D1525)</f>
        <v>15</v>
      </c>
      <c r="L1521">
        <f>AVERAGE(D1521:D1540)</f>
        <v>15</v>
      </c>
      <c r="M1521">
        <f>K1521-L1521</f>
        <v>0</v>
      </c>
      <c r="N1521" t="str">
        <f>IF(K1521&gt;L1521,"HIGH ZONE BIAS",IF(K1521&lt;L1521,"LOW ZONE BIAS","EQUILIBRIUM"))</f>
        <v>EQUILIBRIUM</v>
      </c>
    </row>
    <row r="1522">
      <c r="A1522">
        <v>26049</v>
      </c>
      <c r="B1522" t="str">
        <v>2025-09-04</v>
      </c>
      <c r="C1522" t="str">
        <v>Evening</v>
      </c>
      <c r="D1522">
        <v>34</v>
      </c>
      <c r="E1522" t="str">
        <f>IF(MOD(D1522,2)=0,"EVEN","ODD")</f>
        <v>EVEN</v>
      </c>
      <c r="F1522" t="str">
        <f>IF(D1522&lt;=18,"LOW (1-18)","HIGH (19-36)")</f>
        <v>HIGH (19-36)</v>
      </c>
      <c r="G1522">
        <f>INT((D1522-1)/6)+1</f>
        <v>6</v>
      </c>
      <c r="H1522">
        <f>MOD(D1522-1,6)+1</f>
        <v>4</v>
      </c>
      <c r="I1522">
        <f>37-D1522</f>
        <v>3</v>
      </c>
      <c r="J1522">
        <f>ABS(D1522-D1523)</f>
        <v>14</v>
      </c>
      <c r="K1522">
        <f>AVERAGE(D1522:D1526)</f>
        <v>34</v>
      </c>
      <c r="L1522">
        <f>AVERAGE(D1522:D1541)</f>
        <v>34</v>
      </c>
      <c r="M1522">
        <f>K1522-L1522</f>
        <v>0</v>
      </c>
      <c r="N1522" t="str">
        <f>IF(K1522&gt;L1522,"HIGH ZONE BIAS",IF(K1522&lt;L1522,"LOW ZONE BIAS","EQUILIBRIUM"))</f>
        <v>EQUILIBRIUM</v>
      </c>
    </row>
    <row r="1523">
      <c r="A1523">
        <v>26048</v>
      </c>
      <c r="B1523" t="str">
        <v>2025-09-04</v>
      </c>
      <c r="C1523" t="str">
        <v>Afternoon</v>
      </c>
      <c r="D1523">
        <v>20</v>
      </c>
      <c r="E1523" t="str">
        <f>IF(MOD(D1523,2)=0,"EVEN","ODD")</f>
        <v>EVEN</v>
      </c>
      <c r="F1523" t="str">
        <f>IF(D1523&lt;=18,"LOW (1-18)","HIGH (19-36)")</f>
        <v>HIGH (19-36)</v>
      </c>
      <c r="G1523">
        <f>INT((D1523-1)/6)+1</f>
        <v>4</v>
      </c>
      <c r="H1523">
        <f>MOD(D1523-1,6)+1</f>
        <v>2</v>
      </c>
      <c r="I1523">
        <f>37-D1523</f>
        <v>17</v>
      </c>
      <c r="J1523">
        <f>ABS(D1523-D1524)</f>
        <v>19</v>
      </c>
      <c r="K1523">
        <f>AVERAGE(D1523:D1527)</f>
        <v>20</v>
      </c>
      <c r="L1523">
        <f>AVERAGE(D1523:D1542)</f>
        <v>20</v>
      </c>
      <c r="M1523">
        <f>K1523-L1523</f>
        <v>0</v>
      </c>
      <c r="N1523" t="str">
        <f>IF(K1523&gt;L1523,"HIGH ZONE BIAS",IF(K1523&lt;L1523,"LOW ZONE BIAS","EQUILIBRIUM"))</f>
        <v>EQUILIBRIUM</v>
      </c>
    </row>
    <row r="1524">
      <c r="A1524">
        <v>26047</v>
      </c>
      <c r="B1524" t="str">
        <v>2025-09-04</v>
      </c>
      <c r="C1524" t="str">
        <v>Midday</v>
      </c>
      <c r="D1524">
        <v>1</v>
      </c>
      <c r="E1524" t="str">
        <f>IF(MOD(D1524,2)=0,"EVEN","ODD")</f>
        <v>ODD</v>
      </c>
      <c r="F1524" t="str">
        <f>IF(D1524&lt;=18,"LOW (1-18)","HIGH (19-36)")</f>
        <v>LOW (1-18)</v>
      </c>
      <c r="G1524">
        <f>INT((D1524-1)/6)+1</f>
        <v>1</v>
      </c>
      <c r="H1524">
        <f>MOD(D1524-1,6)+1</f>
        <v>1</v>
      </c>
      <c r="I1524">
        <f>37-D1524</f>
        <v>36</v>
      </c>
      <c r="J1524">
        <f>ABS(D1524-D1525)</f>
        <v>4</v>
      </c>
      <c r="K1524">
        <f>AVERAGE(D1524:D1528)</f>
        <v>1</v>
      </c>
      <c r="L1524">
        <f>AVERAGE(D1524:D1543)</f>
        <v>1</v>
      </c>
      <c r="M1524">
        <f>K1524-L1524</f>
        <v>0</v>
      </c>
      <c r="N1524" t="str">
        <f>IF(K1524&gt;L1524,"HIGH ZONE BIAS",IF(K1524&lt;L1524,"LOW ZONE BIAS","EQUILIBRIUM"))</f>
        <v>EQUILIBRIUM</v>
      </c>
    </row>
    <row r="1525">
      <c r="A1525">
        <v>26046</v>
      </c>
      <c r="B1525" t="str">
        <v>2025-09-04</v>
      </c>
      <c r="C1525" t="str">
        <v>Morning</v>
      </c>
      <c r="D1525">
        <v>5</v>
      </c>
      <c r="E1525" t="str">
        <f>IF(MOD(D1525,2)=0,"EVEN","ODD")</f>
        <v>ODD</v>
      </c>
      <c r="F1525" t="str">
        <f>IF(D1525&lt;=18,"LOW (1-18)","HIGH (19-36)")</f>
        <v>LOW (1-18)</v>
      </c>
      <c r="G1525">
        <f>INT((D1525-1)/6)+1</f>
        <v>1</v>
      </c>
      <c r="H1525">
        <f>MOD(D1525-1,6)+1</f>
        <v>5</v>
      </c>
      <c r="I1525">
        <f>37-D1525</f>
        <v>32</v>
      </c>
      <c r="J1525">
        <f>ABS(D1525-D1526)</f>
        <v>1</v>
      </c>
      <c r="K1525">
        <f>AVERAGE(D1525:D1529)</f>
        <v>5</v>
      </c>
      <c r="L1525">
        <f>AVERAGE(D1525:D1544)</f>
        <v>5</v>
      </c>
      <c r="M1525">
        <f>K1525-L1525</f>
        <v>0</v>
      </c>
      <c r="N1525" t="str">
        <f>IF(K1525&gt;L1525,"HIGH ZONE BIAS",IF(K1525&lt;L1525,"LOW ZONE BIAS","EQUILIBRIUM"))</f>
        <v>EQUILIBRIUM</v>
      </c>
    </row>
    <row r="1526">
      <c r="A1526">
        <v>26045</v>
      </c>
      <c r="B1526" t="str">
        <v>2025-09-03</v>
      </c>
      <c r="C1526" t="str">
        <v>Evening</v>
      </c>
      <c r="D1526">
        <v>4</v>
      </c>
      <c r="E1526" t="str">
        <f>IF(MOD(D1526,2)=0,"EVEN","ODD")</f>
        <v>EVEN</v>
      </c>
      <c r="F1526" t="str">
        <f>IF(D1526&lt;=18,"LOW (1-18)","HIGH (19-36)")</f>
        <v>LOW (1-18)</v>
      </c>
      <c r="G1526">
        <f>INT((D1526-1)/6)+1</f>
        <v>1</v>
      </c>
      <c r="H1526">
        <f>MOD(D1526-1,6)+1</f>
        <v>4</v>
      </c>
      <c r="I1526">
        <f>37-D1526</f>
        <v>33</v>
      </c>
      <c r="J1526">
        <f>ABS(D1526-D1527)</f>
        <v>9</v>
      </c>
      <c r="K1526">
        <f>AVERAGE(D1526:D1530)</f>
        <v>4</v>
      </c>
      <c r="L1526">
        <f>AVERAGE(D1526:D1545)</f>
        <v>4</v>
      </c>
      <c r="M1526">
        <f>K1526-L1526</f>
        <v>0</v>
      </c>
      <c r="N1526" t="str">
        <f>IF(K1526&gt;L1526,"HIGH ZONE BIAS",IF(K1526&lt;L1526,"LOW ZONE BIAS","EQUILIBRIUM"))</f>
        <v>EQUILIBRIUM</v>
      </c>
    </row>
    <row r="1527">
      <c r="A1527">
        <v>26044</v>
      </c>
      <c r="B1527" t="str">
        <v>2025-09-03</v>
      </c>
      <c r="C1527" t="str">
        <v>Afternoon</v>
      </c>
      <c r="D1527">
        <v>13</v>
      </c>
      <c r="E1527" t="str">
        <f>IF(MOD(D1527,2)=0,"EVEN","ODD")</f>
        <v>ODD</v>
      </c>
      <c r="F1527" t="str">
        <f>IF(D1527&lt;=18,"LOW (1-18)","HIGH (19-36)")</f>
        <v>LOW (1-18)</v>
      </c>
      <c r="G1527">
        <f>INT((D1527-1)/6)+1</f>
        <v>3</v>
      </c>
      <c r="H1527">
        <f>MOD(D1527-1,6)+1</f>
        <v>1</v>
      </c>
      <c r="I1527">
        <f>37-D1527</f>
        <v>24</v>
      </c>
      <c r="J1527">
        <f>ABS(D1527-D1528)</f>
        <v>8</v>
      </c>
      <c r="K1527">
        <f>AVERAGE(D1527:D1531)</f>
        <v>13</v>
      </c>
      <c r="L1527">
        <f>AVERAGE(D1527:D1546)</f>
        <v>13</v>
      </c>
      <c r="M1527">
        <f>K1527-L1527</f>
        <v>0</v>
      </c>
      <c r="N1527" t="str">
        <f>IF(K1527&gt;L1527,"HIGH ZONE BIAS",IF(K1527&lt;L1527,"LOW ZONE BIAS","EQUILIBRIUM"))</f>
        <v>EQUILIBRIUM</v>
      </c>
    </row>
    <row r="1528">
      <c r="A1528">
        <v>26043</v>
      </c>
      <c r="B1528" t="str">
        <v>2025-09-03</v>
      </c>
      <c r="C1528" t="str">
        <v>Midday</v>
      </c>
      <c r="D1528">
        <v>21</v>
      </c>
      <c r="E1528" t="str">
        <f>IF(MOD(D1528,2)=0,"EVEN","ODD")</f>
        <v>ODD</v>
      </c>
      <c r="F1528" t="str">
        <f>IF(D1528&lt;=18,"LOW (1-18)","HIGH (19-36)")</f>
        <v>HIGH (19-36)</v>
      </c>
      <c r="G1528">
        <f>INT((D1528-1)/6)+1</f>
        <v>4</v>
      </c>
      <c r="H1528">
        <f>MOD(D1528-1,6)+1</f>
        <v>3</v>
      </c>
      <c r="I1528">
        <f>37-D1528</f>
        <v>16</v>
      </c>
      <c r="J1528">
        <f>ABS(D1528-D1529)</f>
        <v>13</v>
      </c>
      <c r="K1528">
        <f>AVERAGE(D1528:D1532)</f>
        <v>21</v>
      </c>
      <c r="L1528">
        <f>AVERAGE(D1528:D1547)</f>
        <v>21</v>
      </c>
      <c r="M1528">
        <f>K1528-L1528</f>
        <v>0</v>
      </c>
      <c r="N1528" t="str">
        <f>IF(K1528&gt;L1528,"HIGH ZONE BIAS",IF(K1528&lt;L1528,"LOW ZONE BIAS","EQUILIBRIUM"))</f>
        <v>EQUILIBRIUM</v>
      </c>
    </row>
    <row r="1529">
      <c r="A1529">
        <v>26042</v>
      </c>
      <c r="B1529" t="str">
        <v>2025-09-03</v>
      </c>
      <c r="C1529" t="str">
        <v>Morning</v>
      </c>
      <c r="D1529">
        <v>8</v>
      </c>
      <c r="E1529" t="str">
        <f>IF(MOD(D1529,2)=0,"EVEN","ODD")</f>
        <v>EVEN</v>
      </c>
      <c r="F1529" t="str">
        <f>IF(D1529&lt;=18,"LOW (1-18)","HIGH (19-36)")</f>
        <v>LOW (1-18)</v>
      </c>
      <c r="G1529">
        <f>INT((D1529-1)/6)+1</f>
        <v>2</v>
      </c>
      <c r="H1529">
        <f>MOD(D1529-1,6)+1</f>
        <v>2</v>
      </c>
      <c r="I1529">
        <f>37-D1529</f>
        <v>29</v>
      </c>
      <c r="J1529">
        <f>ABS(D1529-D1530)</f>
        <v>7</v>
      </c>
      <c r="K1529">
        <f>AVERAGE(D1529:D1533)</f>
        <v>8</v>
      </c>
      <c r="L1529">
        <f>AVERAGE(D1529:D1548)</f>
        <v>8</v>
      </c>
      <c r="M1529">
        <f>K1529-L1529</f>
        <v>0</v>
      </c>
      <c r="N1529" t="str">
        <f>IF(K1529&gt;L1529,"HIGH ZONE BIAS",IF(K1529&lt;L1529,"LOW ZONE BIAS","EQUILIBRIUM"))</f>
        <v>EQUILIBRIUM</v>
      </c>
    </row>
    <row r="1530">
      <c r="A1530">
        <v>26041</v>
      </c>
      <c r="B1530" t="str">
        <v>2025-09-02</v>
      </c>
      <c r="C1530" t="str">
        <v>Evening</v>
      </c>
      <c r="D1530">
        <v>15</v>
      </c>
      <c r="E1530" t="str">
        <f>IF(MOD(D1530,2)=0,"EVEN","ODD")</f>
        <v>ODD</v>
      </c>
      <c r="F1530" t="str">
        <f>IF(D1530&lt;=18,"LOW (1-18)","HIGH (19-36)")</f>
        <v>LOW (1-18)</v>
      </c>
      <c r="G1530">
        <f>INT((D1530-1)/6)+1</f>
        <v>3</v>
      </c>
      <c r="H1530">
        <f>MOD(D1530-1,6)+1</f>
        <v>3</v>
      </c>
      <c r="I1530">
        <f>37-D1530</f>
        <v>22</v>
      </c>
      <c r="J1530">
        <f>ABS(D1530-D1531)</f>
        <v>1</v>
      </c>
      <c r="K1530">
        <f>AVERAGE(D1530:D1534)</f>
        <v>15</v>
      </c>
      <c r="L1530">
        <f>AVERAGE(D1530:D1549)</f>
        <v>15</v>
      </c>
      <c r="M1530">
        <f>K1530-L1530</f>
        <v>0</v>
      </c>
      <c r="N1530" t="str">
        <f>IF(K1530&gt;L1530,"HIGH ZONE BIAS",IF(K1530&lt;L1530,"LOW ZONE BIAS","EQUILIBRIUM"))</f>
        <v>EQUILIBRIUM</v>
      </c>
    </row>
    <row r="1531">
      <c r="A1531">
        <v>26040</v>
      </c>
      <c r="B1531" t="str">
        <v>2025-09-02</v>
      </c>
      <c r="C1531" t="str">
        <v>Afternoon</v>
      </c>
      <c r="D1531">
        <v>16</v>
      </c>
      <c r="E1531" t="str">
        <f>IF(MOD(D1531,2)=0,"EVEN","ODD")</f>
        <v>EVEN</v>
      </c>
      <c r="F1531" t="str">
        <f>IF(D1531&lt;=18,"LOW (1-18)","HIGH (19-36)")</f>
        <v>LOW (1-18)</v>
      </c>
      <c r="G1531">
        <f>INT((D1531-1)/6)+1</f>
        <v>3</v>
      </c>
      <c r="H1531">
        <f>MOD(D1531-1,6)+1</f>
        <v>4</v>
      </c>
      <c r="I1531">
        <f>37-D1531</f>
        <v>21</v>
      </c>
      <c r="J1531">
        <f>ABS(D1531-D1532)</f>
        <v>10</v>
      </c>
      <c r="K1531">
        <f>AVERAGE(D1531:D1535)</f>
        <v>16</v>
      </c>
      <c r="L1531">
        <f>AVERAGE(D1531:D1550)</f>
        <v>16</v>
      </c>
      <c r="M1531">
        <f>K1531-L1531</f>
        <v>0</v>
      </c>
      <c r="N1531" t="str">
        <f>IF(K1531&gt;L1531,"HIGH ZONE BIAS",IF(K1531&lt;L1531,"LOW ZONE BIAS","EQUILIBRIUM"))</f>
        <v>EQUILIBRIUM</v>
      </c>
    </row>
    <row r="1532">
      <c r="A1532">
        <v>26039</v>
      </c>
      <c r="B1532" t="str">
        <v>2025-09-02</v>
      </c>
      <c r="C1532" t="str">
        <v>Midday</v>
      </c>
      <c r="D1532">
        <v>26</v>
      </c>
      <c r="E1532" t="str">
        <f>IF(MOD(D1532,2)=0,"EVEN","ODD")</f>
        <v>EVEN</v>
      </c>
      <c r="F1532" t="str">
        <f>IF(D1532&lt;=18,"LOW (1-18)","HIGH (19-36)")</f>
        <v>HIGH (19-36)</v>
      </c>
      <c r="G1532">
        <f>INT((D1532-1)/6)+1</f>
        <v>5</v>
      </c>
      <c r="H1532">
        <f>MOD(D1532-1,6)+1</f>
        <v>2</v>
      </c>
      <c r="I1532">
        <f>37-D1532</f>
        <v>11</v>
      </c>
      <c r="J1532">
        <f>ABS(D1532-D1533)</f>
        <v>16</v>
      </c>
      <c r="K1532">
        <f>AVERAGE(D1532:D1536)</f>
        <v>26</v>
      </c>
      <c r="L1532">
        <f>AVERAGE(D1532:D1551)</f>
        <v>26</v>
      </c>
      <c r="M1532">
        <f>K1532-L1532</f>
        <v>0</v>
      </c>
      <c r="N1532" t="str">
        <f>IF(K1532&gt;L1532,"HIGH ZONE BIAS",IF(K1532&lt;L1532,"LOW ZONE BIAS","EQUILIBRIUM"))</f>
        <v>EQUILIBRIUM</v>
      </c>
    </row>
    <row r="1533">
      <c r="A1533">
        <v>26038</v>
      </c>
      <c r="B1533" t="str">
        <v>2025-09-02</v>
      </c>
      <c r="C1533" t="str">
        <v>Morning</v>
      </c>
      <c r="D1533">
        <v>10</v>
      </c>
      <c r="E1533" t="str">
        <f>IF(MOD(D1533,2)=0,"EVEN","ODD")</f>
        <v>EVEN</v>
      </c>
      <c r="F1533" t="str">
        <f>IF(D1533&lt;=18,"LOW (1-18)","HIGH (19-36)")</f>
        <v>LOW (1-18)</v>
      </c>
      <c r="G1533">
        <f>INT((D1533-1)/6)+1</f>
        <v>2</v>
      </c>
      <c r="H1533">
        <f>MOD(D1533-1,6)+1</f>
        <v>4</v>
      </c>
      <c r="I1533">
        <f>37-D1533</f>
        <v>27</v>
      </c>
      <c r="J1533">
        <f>ABS(D1533-D1534)</f>
        <v>2</v>
      </c>
      <c r="K1533">
        <f>AVERAGE(D1533:D1537)</f>
        <v>10</v>
      </c>
      <c r="L1533">
        <f>AVERAGE(D1533:D1552)</f>
        <v>10</v>
      </c>
      <c r="M1533">
        <f>K1533-L1533</f>
        <v>0</v>
      </c>
      <c r="N1533" t="str">
        <f>IF(K1533&gt;L1533,"HIGH ZONE BIAS",IF(K1533&lt;L1533,"LOW ZONE BIAS","EQUILIBRIUM"))</f>
        <v>EQUILIBRIUM</v>
      </c>
    </row>
    <row r="1534">
      <c r="A1534">
        <v>26037</v>
      </c>
      <c r="B1534" t="str">
        <v>2025-09-01</v>
      </c>
      <c r="C1534" t="str">
        <v>Evening</v>
      </c>
      <c r="D1534">
        <v>8</v>
      </c>
      <c r="E1534" t="str">
        <f>IF(MOD(D1534,2)=0,"EVEN","ODD")</f>
        <v>EVEN</v>
      </c>
      <c r="F1534" t="str">
        <f>IF(D1534&lt;=18,"LOW (1-18)","HIGH (19-36)")</f>
        <v>LOW (1-18)</v>
      </c>
      <c r="G1534">
        <f>INT((D1534-1)/6)+1</f>
        <v>2</v>
      </c>
      <c r="H1534">
        <f>MOD(D1534-1,6)+1</f>
        <v>2</v>
      </c>
      <c r="I1534">
        <f>37-D1534</f>
        <v>29</v>
      </c>
      <c r="J1534">
        <f>ABS(D1534-D1535)</f>
        <v>28</v>
      </c>
      <c r="K1534">
        <f>AVERAGE(D1534:D1538)</f>
        <v>8</v>
      </c>
      <c r="L1534">
        <f>AVERAGE(D1534:D1553)</f>
        <v>8</v>
      </c>
      <c r="M1534">
        <f>K1534-L1534</f>
        <v>0</v>
      </c>
      <c r="N1534" t="str">
        <f>IF(K1534&gt;L1534,"HIGH ZONE BIAS",IF(K1534&lt;L1534,"LOW ZONE BIAS","EQUILIBRIUM"))</f>
        <v>EQUILIBRIUM</v>
      </c>
    </row>
    <row r="1535">
      <c r="A1535">
        <v>26036</v>
      </c>
      <c r="B1535" t="str">
        <v>2025-09-01</v>
      </c>
      <c r="C1535" t="str">
        <v>Afternoon</v>
      </c>
      <c r="D1535">
        <v>36</v>
      </c>
      <c r="E1535" t="str">
        <f>IF(MOD(D1535,2)=0,"EVEN","ODD")</f>
        <v>EVEN</v>
      </c>
      <c r="F1535" t="str">
        <f>IF(D1535&lt;=18,"LOW (1-18)","HIGH (19-36)")</f>
        <v>HIGH (19-36)</v>
      </c>
      <c r="G1535">
        <f>INT((D1535-1)/6)+1</f>
        <v>6</v>
      </c>
      <c r="H1535">
        <f>MOD(D1535-1,6)+1</f>
        <v>6</v>
      </c>
      <c r="I1535">
        <f>37-D1535</f>
        <v>1</v>
      </c>
      <c r="J1535">
        <f>ABS(D1535-D1536)</f>
        <v>17</v>
      </c>
      <c r="K1535">
        <f>AVERAGE(D1535:D1539)</f>
        <v>36</v>
      </c>
      <c r="L1535">
        <f>AVERAGE(D1535:D1554)</f>
        <v>36</v>
      </c>
      <c r="M1535">
        <f>K1535-L1535</f>
        <v>0</v>
      </c>
      <c r="N1535" t="str">
        <f>IF(K1535&gt;L1535,"HIGH ZONE BIAS",IF(K1535&lt;L1535,"LOW ZONE BIAS","EQUILIBRIUM"))</f>
        <v>EQUILIBRIUM</v>
      </c>
    </row>
    <row r="1536">
      <c r="A1536">
        <v>26035</v>
      </c>
      <c r="B1536" t="str">
        <v>2025-09-01</v>
      </c>
      <c r="C1536" t="str">
        <v>Midday</v>
      </c>
      <c r="D1536">
        <v>19</v>
      </c>
      <c r="E1536" t="str">
        <f>IF(MOD(D1536,2)=0,"EVEN","ODD")</f>
        <v>ODD</v>
      </c>
      <c r="F1536" t="str">
        <f>IF(D1536&lt;=18,"LOW (1-18)","HIGH (19-36)")</f>
        <v>HIGH (19-36)</v>
      </c>
      <c r="G1536">
        <f>INT((D1536-1)/6)+1</f>
        <v>4</v>
      </c>
      <c r="H1536">
        <f>MOD(D1536-1,6)+1</f>
        <v>1</v>
      </c>
      <c r="I1536">
        <f>37-D1536</f>
        <v>18</v>
      </c>
      <c r="J1536">
        <f>ABS(D1536-D1537)</f>
        <v>2</v>
      </c>
      <c r="K1536">
        <f>AVERAGE(D1536:D1540)</f>
        <v>19</v>
      </c>
      <c r="L1536">
        <f>AVERAGE(D1536:D1555)</f>
        <v>19</v>
      </c>
      <c r="M1536">
        <f>K1536-L1536</f>
        <v>0</v>
      </c>
      <c r="N1536" t="str">
        <f>IF(K1536&gt;L1536,"HIGH ZONE BIAS",IF(K1536&lt;L1536,"LOW ZONE BIAS","EQUILIBRIUM"))</f>
        <v>EQUILIBRIUM</v>
      </c>
    </row>
    <row r="1537">
      <c r="A1537">
        <v>26034</v>
      </c>
      <c r="B1537" t="str">
        <v>2025-09-01</v>
      </c>
      <c r="C1537" t="str">
        <v>Morning</v>
      </c>
      <c r="D1537">
        <v>21</v>
      </c>
      <c r="E1537" t="str">
        <f>IF(MOD(D1537,2)=0,"EVEN","ODD")</f>
        <v>ODD</v>
      </c>
      <c r="F1537" t="str">
        <f>IF(D1537&lt;=18,"LOW (1-18)","HIGH (19-36)")</f>
        <v>HIGH (19-36)</v>
      </c>
      <c r="G1537">
        <f>INT((D1537-1)/6)+1</f>
        <v>4</v>
      </c>
      <c r="H1537">
        <f>MOD(D1537-1,6)+1</f>
        <v>3</v>
      </c>
      <c r="I1537">
        <f>37-D1537</f>
        <v>16</v>
      </c>
      <c r="J1537">
        <f>ABS(D1537-D1538)</f>
        <v>12</v>
      </c>
      <c r="K1537">
        <f>AVERAGE(D1537:D1541)</f>
        <v>21</v>
      </c>
      <c r="L1537">
        <f>AVERAGE(D1537:D1556)</f>
        <v>21</v>
      </c>
      <c r="M1537">
        <f>K1537-L1537</f>
        <v>0</v>
      </c>
      <c r="N1537" t="str">
        <f>IF(K1537&gt;L1537,"HIGH ZONE BIAS",IF(K1537&lt;L1537,"LOW ZONE BIAS","EQUILIBRIUM"))</f>
        <v>EQUILIBRIUM</v>
      </c>
    </row>
    <row r="1538">
      <c r="A1538">
        <v>26033</v>
      </c>
      <c r="B1538" t="str">
        <v>2025-08-30</v>
      </c>
      <c r="C1538" t="str">
        <v>Evening</v>
      </c>
      <c r="D1538">
        <v>9</v>
      </c>
      <c r="E1538" t="str">
        <f>IF(MOD(D1538,2)=0,"EVEN","ODD")</f>
        <v>ODD</v>
      </c>
      <c r="F1538" t="str">
        <f>IF(D1538&lt;=18,"LOW (1-18)","HIGH (19-36)")</f>
        <v>LOW (1-18)</v>
      </c>
      <c r="G1538">
        <f>INT((D1538-1)/6)+1</f>
        <v>2</v>
      </c>
      <c r="H1538">
        <f>MOD(D1538-1,6)+1</f>
        <v>3</v>
      </c>
      <c r="I1538">
        <f>37-D1538</f>
        <v>28</v>
      </c>
      <c r="J1538">
        <f>ABS(D1538-D1539)</f>
        <v>3</v>
      </c>
      <c r="K1538">
        <f>AVERAGE(D1538:D1542)</f>
        <v>9</v>
      </c>
      <c r="L1538">
        <f>AVERAGE(D1538:D1557)</f>
        <v>9</v>
      </c>
      <c r="M1538">
        <f>K1538-L1538</f>
        <v>0</v>
      </c>
      <c r="N1538" t="str">
        <f>IF(K1538&gt;L1538,"HIGH ZONE BIAS",IF(K1538&lt;L1538,"LOW ZONE BIAS","EQUILIBRIUM"))</f>
        <v>EQUILIBRIUM</v>
      </c>
    </row>
    <row r="1539">
      <c r="A1539">
        <v>26032</v>
      </c>
      <c r="B1539" t="str">
        <v>2025-08-30</v>
      </c>
      <c r="C1539" t="str">
        <v>Afternoon</v>
      </c>
      <c r="D1539">
        <v>12</v>
      </c>
      <c r="E1539" t="str">
        <f>IF(MOD(D1539,2)=0,"EVEN","ODD")</f>
        <v>EVEN</v>
      </c>
      <c r="F1539" t="str">
        <f>IF(D1539&lt;=18,"LOW (1-18)","HIGH (19-36)")</f>
        <v>LOW (1-18)</v>
      </c>
      <c r="G1539">
        <f>INT((D1539-1)/6)+1</f>
        <v>2</v>
      </c>
      <c r="H1539">
        <f>MOD(D1539-1,6)+1</f>
        <v>6</v>
      </c>
      <c r="I1539">
        <f>37-D1539</f>
        <v>25</v>
      </c>
      <c r="J1539">
        <f>ABS(D1539-D1540)</f>
        <v>18</v>
      </c>
      <c r="K1539">
        <f>AVERAGE(D1539:D1543)</f>
        <v>12</v>
      </c>
      <c r="L1539">
        <f>AVERAGE(D1539:D1558)</f>
        <v>12</v>
      </c>
      <c r="M1539">
        <f>K1539-L1539</f>
        <v>0</v>
      </c>
      <c r="N1539" t="str">
        <f>IF(K1539&gt;L1539,"HIGH ZONE BIAS",IF(K1539&lt;L1539,"LOW ZONE BIAS","EQUILIBRIUM"))</f>
        <v>EQUILIBRIUM</v>
      </c>
    </row>
    <row r="1540">
      <c r="A1540">
        <v>26031</v>
      </c>
      <c r="B1540" t="str">
        <v>2025-08-30</v>
      </c>
      <c r="C1540" t="str">
        <v>Midday</v>
      </c>
      <c r="D1540">
        <v>30</v>
      </c>
      <c r="E1540" t="str">
        <f>IF(MOD(D1540,2)=0,"EVEN","ODD")</f>
        <v>EVEN</v>
      </c>
      <c r="F1540" t="str">
        <f>IF(D1540&lt;=18,"LOW (1-18)","HIGH (19-36)")</f>
        <v>HIGH (19-36)</v>
      </c>
      <c r="G1540">
        <f>INT((D1540-1)/6)+1</f>
        <v>5</v>
      </c>
      <c r="H1540">
        <f>MOD(D1540-1,6)+1</f>
        <v>6</v>
      </c>
      <c r="I1540">
        <f>37-D1540</f>
        <v>7</v>
      </c>
      <c r="J1540">
        <f>ABS(D1540-D1541)</f>
        <v>1</v>
      </c>
      <c r="K1540">
        <f>AVERAGE(D1540:D1544)</f>
        <v>30</v>
      </c>
      <c r="L1540">
        <f>AVERAGE(D1540:D1559)</f>
        <v>30</v>
      </c>
      <c r="M1540">
        <f>K1540-L1540</f>
        <v>0</v>
      </c>
      <c r="N1540" t="str">
        <f>IF(K1540&gt;L1540,"HIGH ZONE BIAS",IF(K1540&lt;L1540,"LOW ZONE BIAS","EQUILIBRIUM"))</f>
        <v>EQUILIBRIUM</v>
      </c>
    </row>
    <row r="1541">
      <c r="A1541">
        <v>26030</v>
      </c>
      <c r="B1541" t="str">
        <v>2025-08-30</v>
      </c>
      <c r="C1541" t="str">
        <v>Morning</v>
      </c>
      <c r="D1541">
        <v>29</v>
      </c>
      <c r="E1541" t="str">
        <f>IF(MOD(D1541,2)=0,"EVEN","ODD")</f>
        <v>ODD</v>
      </c>
      <c r="F1541" t="str">
        <f>IF(D1541&lt;=18,"LOW (1-18)","HIGH (19-36)")</f>
        <v>HIGH (19-36)</v>
      </c>
      <c r="G1541">
        <f>INT((D1541-1)/6)+1</f>
        <v>5</v>
      </c>
      <c r="H1541">
        <f>MOD(D1541-1,6)+1</f>
        <v>5</v>
      </c>
      <c r="I1541">
        <f>37-D1541</f>
        <v>8</v>
      </c>
      <c r="J1541">
        <f>ABS(D1541-D1542)</f>
        <v>2</v>
      </c>
      <c r="K1541">
        <f>AVERAGE(D1541:D1545)</f>
        <v>29</v>
      </c>
      <c r="L1541">
        <f>AVERAGE(D1541:D1560)</f>
        <v>29</v>
      </c>
      <c r="M1541">
        <f>K1541-L1541</f>
        <v>0</v>
      </c>
      <c r="N1541" t="str">
        <f>IF(K1541&gt;L1541,"HIGH ZONE BIAS",IF(K1541&lt;L1541,"LOW ZONE BIAS","EQUILIBRIUM"))</f>
        <v>EQUILIBRIUM</v>
      </c>
    </row>
    <row r="1542">
      <c r="A1542">
        <v>26029</v>
      </c>
      <c r="B1542" t="str">
        <v>2025-08-29</v>
      </c>
      <c r="C1542" t="str">
        <v>Evening</v>
      </c>
      <c r="D1542">
        <v>31</v>
      </c>
      <c r="E1542" t="str">
        <f>IF(MOD(D1542,2)=0,"EVEN","ODD")</f>
        <v>ODD</v>
      </c>
      <c r="F1542" t="str">
        <f>IF(D1542&lt;=18,"LOW (1-18)","HIGH (19-36)")</f>
        <v>HIGH (19-36)</v>
      </c>
      <c r="G1542">
        <f>INT((D1542-1)/6)+1</f>
        <v>6</v>
      </c>
      <c r="H1542">
        <f>MOD(D1542-1,6)+1</f>
        <v>1</v>
      </c>
      <c r="I1542">
        <f>37-D1542</f>
        <v>6</v>
      </c>
      <c r="J1542">
        <f>ABS(D1542-D1543)</f>
        <v>26</v>
      </c>
      <c r="K1542">
        <f>AVERAGE(D1542:D1546)</f>
        <v>31</v>
      </c>
      <c r="L1542">
        <f>AVERAGE(D1542:D1561)</f>
        <v>31</v>
      </c>
      <c r="M1542">
        <f>K1542-L1542</f>
        <v>0</v>
      </c>
      <c r="N1542" t="str">
        <f>IF(K1542&gt;L1542,"HIGH ZONE BIAS",IF(K1542&lt;L1542,"LOW ZONE BIAS","EQUILIBRIUM"))</f>
        <v>EQUILIBRIUM</v>
      </c>
    </row>
    <row r="1543">
      <c r="A1543">
        <v>26028</v>
      </c>
      <c r="B1543" t="str">
        <v>2025-08-29</v>
      </c>
      <c r="C1543" t="str">
        <v>Afternoon</v>
      </c>
      <c r="D1543">
        <v>5</v>
      </c>
      <c r="E1543" t="str">
        <f>IF(MOD(D1543,2)=0,"EVEN","ODD")</f>
        <v>ODD</v>
      </c>
      <c r="F1543" t="str">
        <f>IF(D1543&lt;=18,"LOW (1-18)","HIGH (19-36)")</f>
        <v>LOW (1-18)</v>
      </c>
      <c r="G1543">
        <f>INT((D1543-1)/6)+1</f>
        <v>1</v>
      </c>
      <c r="H1543">
        <f>MOD(D1543-1,6)+1</f>
        <v>5</v>
      </c>
      <c r="I1543">
        <f>37-D1543</f>
        <v>32</v>
      </c>
      <c r="J1543">
        <f>ABS(D1543-D1544)</f>
        <v>4</v>
      </c>
      <c r="K1543">
        <f>AVERAGE(D1543:D1547)</f>
        <v>5</v>
      </c>
      <c r="L1543">
        <f>AVERAGE(D1543:D1562)</f>
        <v>5</v>
      </c>
      <c r="M1543">
        <f>K1543-L1543</f>
        <v>0</v>
      </c>
      <c r="N1543" t="str">
        <f>IF(K1543&gt;L1543,"HIGH ZONE BIAS",IF(K1543&lt;L1543,"LOW ZONE BIAS","EQUILIBRIUM"))</f>
        <v>EQUILIBRIUM</v>
      </c>
    </row>
    <row r="1544">
      <c r="A1544">
        <v>26027</v>
      </c>
      <c r="B1544" t="str">
        <v>2025-08-29</v>
      </c>
      <c r="C1544" t="str">
        <v>Midday</v>
      </c>
      <c r="D1544">
        <v>9</v>
      </c>
      <c r="E1544" t="str">
        <f>IF(MOD(D1544,2)=0,"EVEN","ODD")</f>
        <v>ODD</v>
      </c>
      <c r="F1544" t="str">
        <f>IF(D1544&lt;=18,"LOW (1-18)","HIGH (19-36)")</f>
        <v>LOW (1-18)</v>
      </c>
      <c r="G1544">
        <f>INT((D1544-1)/6)+1</f>
        <v>2</v>
      </c>
      <c r="H1544">
        <f>MOD(D1544-1,6)+1</f>
        <v>3</v>
      </c>
      <c r="I1544">
        <f>37-D1544</f>
        <v>28</v>
      </c>
      <c r="J1544">
        <f>ABS(D1544-D1545)</f>
        <v>23</v>
      </c>
      <c r="K1544">
        <f>AVERAGE(D1544:D1548)</f>
        <v>9</v>
      </c>
      <c r="L1544">
        <f>AVERAGE(D1544:D1563)</f>
        <v>9</v>
      </c>
      <c r="M1544">
        <f>K1544-L1544</f>
        <v>0</v>
      </c>
      <c r="N1544" t="str">
        <f>IF(K1544&gt;L1544,"HIGH ZONE BIAS",IF(K1544&lt;L1544,"LOW ZONE BIAS","EQUILIBRIUM"))</f>
        <v>EQUILIBRIUM</v>
      </c>
    </row>
    <row r="1545">
      <c r="A1545">
        <v>26026</v>
      </c>
      <c r="B1545" t="str">
        <v>2025-08-29</v>
      </c>
      <c r="C1545" t="str">
        <v>Morning</v>
      </c>
      <c r="D1545">
        <v>32</v>
      </c>
      <c r="E1545" t="str">
        <f>IF(MOD(D1545,2)=0,"EVEN","ODD")</f>
        <v>EVEN</v>
      </c>
      <c r="F1545" t="str">
        <f>IF(D1545&lt;=18,"LOW (1-18)","HIGH (19-36)")</f>
        <v>HIGH (19-36)</v>
      </c>
      <c r="G1545">
        <f>INT((D1545-1)/6)+1</f>
        <v>6</v>
      </c>
      <c r="H1545">
        <f>MOD(D1545-1,6)+1</f>
        <v>2</v>
      </c>
      <c r="I1545">
        <f>37-D1545</f>
        <v>5</v>
      </c>
      <c r="J1545">
        <f>ABS(D1545-D1546)</f>
        <v>5</v>
      </c>
      <c r="K1545">
        <f>AVERAGE(D1545:D1549)</f>
        <v>32</v>
      </c>
      <c r="L1545">
        <f>AVERAGE(D1545:D1564)</f>
        <v>32</v>
      </c>
      <c r="M1545">
        <f>K1545-L1545</f>
        <v>0</v>
      </c>
      <c r="N1545" t="str">
        <f>IF(K1545&gt;L1545,"HIGH ZONE BIAS",IF(K1545&lt;L1545,"LOW ZONE BIAS","EQUILIBRIUM"))</f>
        <v>EQUILIBRIUM</v>
      </c>
    </row>
    <row r="1546">
      <c r="A1546">
        <v>26025</v>
      </c>
      <c r="B1546" t="str">
        <v>2025-08-28</v>
      </c>
      <c r="C1546" t="str">
        <v>Evening</v>
      </c>
      <c r="D1546">
        <v>27</v>
      </c>
      <c r="E1546" t="str">
        <f>IF(MOD(D1546,2)=0,"EVEN","ODD")</f>
        <v>ODD</v>
      </c>
      <c r="F1546" t="str">
        <f>IF(D1546&lt;=18,"LOW (1-18)","HIGH (19-36)")</f>
        <v>HIGH (19-36)</v>
      </c>
      <c r="G1546">
        <f>INT((D1546-1)/6)+1</f>
        <v>5</v>
      </c>
      <c r="H1546">
        <f>MOD(D1546-1,6)+1</f>
        <v>3</v>
      </c>
      <c r="I1546">
        <f>37-D1546</f>
        <v>10</v>
      </c>
      <c r="J1546">
        <f>ABS(D1546-D1547)</f>
        <v>1</v>
      </c>
      <c r="K1546">
        <f>AVERAGE(D1546:D1550)</f>
        <v>27</v>
      </c>
      <c r="L1546">
        <f>AVERAGE(D1546:D1565)</f>
        <v>27</v>
      </c>
      <c r="M1546">
        <f>K1546-L1546</f>
        <v>0</v>
      </c>
      <c r="N1546" t="str">
        <f>IF(K1546&gt;L1546,"HIGH ZONE BIAS",IF(K1546&lt;L1546,"LOW ZONE BIAS","EQUILIBRIUM"))</f>
        <v>EQUILIBRIUM</v>
      </c>
    </row>
    <row r="1547">
      <c r="A1547">
        <v>26024</v>
      </c>
      <c r="B1547" t="str">
        <v>2025-08-28</v>
      </c>
      <c r="C1547" t="str">
        <v>Afternoon</v>
      </c>
      <c r="D1547">
        <v>28</v>
      </c>
      <c r="E1547" t="str">
        <f>IF(MOD(D1547,2)=0,"EVEN","ODD")</f>
        <v>EVEN</v>
      </c>
      <c r="F1547" t="str">
        <f>IF(D1547&lt;=18,"LOW (1-18)","HIGH (19-36)")</f>
        <v>HIGH (19-36)</v>
      </c>
      <c r="G1547">
        <f>INT((D1547-1)/6)+1</f>
        <v>5</v>
      </c>
      <c r="H1547">
        <f>MOD(D1547-1,6)+1</f>
        <v>4</v>
      </c>
      <c r="I1547">
        <f>37-D1547</f>
        <v>9</v>
      </c>
      <c r="J1547">
        <f>ABS(D1547-D1548)</f>
        <v>24</v>
      </c>
      <c r="K1547">
        <f>AVERAGE(D1547:D1551)</f>
        <v>28</v>
      </c>
      <c r="L1547">
        <f>AVERAGE(D1547:D1566)</f>
        <v>28</v>
      </c>
      <c r="M1547">
        <f>K1547-L1547</f>
        <v>0</v>
      </c>
      <c r="N1547" t="str">
        <f>IF(K1547&gt;L1547,"HIGH ZONE BIAS",IF(K1547&lt;L1547,"LOW ZONE BIAS","EQUILIBRIUM"))</f>
        <v>EQUILIBRIUM</v>
      </c>
    </row>
    <row r="1548">
      <c r="A1548">
        <v>26023</v>
      </c>
      <c r="B1548" t="str">
        <v>2025-08-28</v>
      </c>
      <c r="C1548" t="str">
        <v>Midday</v>
      </c>
      <c r="D1548">
        <v>4</v>
      </c>
      <c r="E1548" t="str">
        <f>IF(MOD(D1548,2)=0,"EVEN","ODD")</f>
        <v>EVEN</v>
      </c>
      <c r="F1548" t="str">
        <f>IF(D1548&lt;=18,"LOW (1-18)","HIGH (19-36)")</f>
        <v>LOW (1-18)</v>
      </c>
      <c r="G1548">
        <f>INT((D1548-1)/6)+1</f>
        <v>1</v>
      </c>
      <c r="H1548">
        <f>MOD(D1548-1,6)+1</f>
        <v>4</v>
      </c>
      <c r="I1548">
        <f>37-D1548</f>
        <v>33</v>
      </c>
      <c r="J1548">
        <f>ABS(D1548-D1549)</f>
        <v>32</v>
      </c>
      <c r="K1548">
        <f>AVERAGE(D1548:D1552)</f>
        <v>4</v>
      </c>
      <c r="L1548">
        <f>AVERAGE(D1548:D1567)</f>
        <v>4</v>
      </c>
      <c r="M1548">
        <f>K1548-L1548</f>
        <v>0</v>
      </c>
      <c r="N1548" t="str">
        <f>IF(K1548&gt;L1548,"HIGH ZONE BIAS",IF(K1548&lt;L1548,"LOW ZONE BIAS","EQUILIBRIUM"))</f>
        <v>EQUILIBRIUM</v>
      </c>
    </row>
    <row r="1549">
      <c r="A1549">
        <v>26022</v>
      </c>
      <c r="B1549" t="str">
        <v>2025-08-28</v>
      </c>
      <c r="C1549" t="str">
        <v>Morning</v>
      </c>
      <c r="D1549">
        <v>36</v>
      </c>
      <c r="E1549" t="str">
        <f>IF(MOD(D1549,2)=0,"EVEN","ODD")</f>
        <v>EVEN</v>
      </c>
      <c r="F1549" t="str">
        <f>IF(D1549&lt;=18,"LOW (1-18)","HIGH (19-36)")</f>
        <v>HIGH (19-36)</v>
      </c>
      <c r="G1549">
        <f>INT((D1549-1)/6)+1</f>
        <v>6</v>
      </c>
      <c r="H1549">
        <f>MOD(D1549-1,6)+1</f>
        <v>6</v>
      </c>
      <c r="I1549">
        <f>37-D1549</f>
        <v>1</v>
      </c>
      <c r="J1549">
        <f>ABS(D1549-D1550)</f>
        <v>15</v>
      </c>
      <c r="K1549">
        <f>AVERAGE(D1549:D1553)</f>
        <v>36</v>
      </c>
      <c r="L1549">
        <f>AVERAGE(D1549:D1568)</f>
        <v>36</v>
      </c>
      <c r="M1549">
        <f>K1549-L1549</f>
        <v>0</v>
      </c>
      <c r="N1549" t="str">
        <f>IF(K1549&gt;L1549,"HIGH ZONE BIAS",IF(K1549&lt;L1549,"LOW ZONE BIAS","EQUILIBRIUM"))</f>
        <v>EQUILIBRIUM</v>
      </c>
    </row>
    <row r="1550">
      <c r="A1550">
        <v>26021</v>
      </c>
      <c r="B1550" t="str">
        <v>2025-08-27</v>
      </c>
      <c r="C1550" t="str">
        <v>Evening</v>
      </c>
      <c r="D1550">
        <v>21</v>
      </c>
      <c r="E1550" t="str">
        <f>IF(MOD(D1550,2)=0,"EVEN","ODD")</f>
        <v>ODD</v>
      </c>
      <c r="F1550" t="str">
        <f>IF(D1550&lt;=18,"LOW (1-18)","HIGH (19-36)")</f>
        <v>HIGH (19-36)</v>
      </c>
      <c r="G1550">
        <f>INT((D1550-1)/6)+1</f>
        <v>4</v>
      </c>
      <c r="H1550">
        <f>MOD(D1550-1,6)+1</f>
        <v>3</v>
      </c>
      <c r="I1550">
        <f>37-D1550</f>
        <v>16</v>
      </c>
      <c r="J1550">
        <f>ABS(D1550-D1551)</f>
        <v>7</v>
      </c>
      <c r="K1550">
        <f>AVERAGE(D1550:D1554)</f>
        <v>21</v>
      </c>
      <c r="L1550">
        <f>AVERAGE(D1550:D1569)</f>
        <v>21</v>
      </c>
      <c r="M1550">
        <f>K1550-L1550</f>
        <v>0</v>
      </c>
      <c r="N1550" t="str">
        <f>IF(K1550&gt;L1550,"HIGH ZONE BIAS",IF(K1550&lt;L1550,"LOW ZONE BIAS","EQUILIBRIUM"))</f>
        <v>EQUILIBRIUM</v>
      </c>
    </row>
    <row r="1551">
      <c r="A1551">
        <v>26020</v>
      </c>
      <c r="B1551" t="str">
        <v>2025-08-27</v>
      </c>
      <c r="C1551" t="str">
        <v>Afternoon</v>
      </c>
      <c r="D1551">
        <v>14</v>
      </c>
      <c r="E1551" t="str">
        <f>IF(MOD(D1551,2)=0,"EVEN","ODD")</f>
        <v>EVEN</v>
      </c>
      <c r="F1551" t="str">
        <f>IF(D1551&lt;=18,"LOW (1-18)","HIGH (19-36)")</f>
        <v>LOW (1-18)</v>
      </c>
      <c r="G1551">
        <f>INT((D1551-1)/6)+1</f>
        <v>3</v>
      </c>
      <c r="H1551">
        <f>MOD(D1551-1,6)+1</f>
        <v>2</v>
      </c>
      <c r="I1551">
        <f>37-D1551</f>
        <v>23</v>
      </c>
      <c r="J1551">
        <f>ABS(D1551-D1552)</f>
        <v>13</v>
      </c>
      <c r="K1551">
        <f>AVERAGE(D1551:D1555)</f>
        <v>14</v>
      </c>
      <c r="L1551">
        <f>AVERAGE(D1551:D1570)</f>
        <v>14</v>
      </c>
      <c r="M1551">
        <f>K1551-L1551</f>
        <v>0</v>
      </c>
      <c r="N1551" t="str">
        <f>IF(K1551&gt;L1551,"HIGH ZONE BIAS",IF(K1551&lt;L1551,"LOW ZONE BIAS","EQUILIBRIUM"))</f>
        <v>EQUILIBRIUM</v>
      </c>
    </row>
    <row r="1552">
      <c r="A1552">
        <v>26019</v>
      </c>
      <c r="B1552" t="str">
        <v>2025-08-27</v>
      </c>
      <c r="C1552" t="str">
        <v>Midday</v>
      </c>
      <c r="D1552">
        <v>1</v>
      </c>
      <c r="E1552" t="str">
        <f>IF(MOD(D1552,2)=0,"EVEN","ODD")</f>
        <v>ODD</v>
      </c>
      <c r="F1552" t="str">
        <f>IF(D1552&lt;=18,"LOW (1-18)","HIGH (19-36)")</f>
        <v>LOW (1-18)</v>
      </c>
      <c r="G1552">
        <f>INT((D1552-1)/6)+1</f>
        <v>1</v>
      </c>
      <c r="H1552">
        <f>MOD(D1552-1,6)+1</f>
        <v>1</v>
      </c>
      <c r="I1552">
        <f>37-D1552</f>
        <v>36</v>
      </c>
      <c r="J1552">
        <f>ABS(D1552-D1553)</f>
        <v>20</v>
      </c>
      <c r="K1552">
        <f>AVERAGE(D1552:D1556)</f>
        <v>1</v>
      </c>
      <c r="L1552">
        <f>AVERAGE(D1552:D1571)</f>
        <v>1</v>
      </c>
      <c r="M1552">
        <f>K1552-L1552</f>
        <v>0</v>
      </c>
      <c r="N1552" t="str">
        <f>IF(K1552&gt;L1552,"HIGH ZONE BIAS",IF(K1552&lt;L1552,"LOW ZONE BIAS","EQUILIBRIUM"))</f>
        <v>EQUILIBRIUM</v>
      </c>
    </row>
    <row r="1553">
      <c r="A1553">
        <v>26018</v>
      </c>
      <c r="B1553" t="str">
        <v>2025-08-27</v>
      </c>
      <c r="C1553" t="str">
        <v>Morning</v>
      </c>
      <c r="D1553">
        <v>21</v>
      </c>
      <c r="E1553" t="str">
        <f>IF(MOD(D1553,2)=0,"EVEN","ODD")</f>
        <v>ODD</v>
      </c>
      <c r="F1553" t="str">
        <f>IF(D1553&lt;=18,"LOW (1-18)","HIGH (19-36)")</f>
        <v>HIGH (19-36)</v>
      </c>
      <c r="G1553">
        <f>INT((D1553-1)/6)+1</f>
        <v>4</v>
      </c>
      <c r="H1553">
        <f>MOD(D1553-1,6)+1</f>
        <v>3</v>
      </c>
      <c r="I1553">
        <f>37-D1553</f>
        <v>16</v>
      </c>
      <c r="J1553">
        <f>ABS(D1553-D1554)</f>
        <v>7</v>
      </c>
      <c r="K1553">
        <f>AVERAGE(D1553:D1557)</f>
        <v>21</v>
      </c>
      <c r="L1553">
        <f>AVERAGE(D1553:D1572)</f>
        <v>21</v>
      </c>
      <c r="M1553">
        <f>K1553-L1553</f>
        <v>0</v>
      </c>
      <c r="N1553" t="str">
        <f>IF(K1553&gt;L1553,"HIGH ZONE BIAS",IF(K1553&lt;L1553,"LOW ZONE BIAS","EQUILIBRIUM"))</f>
        <v>EQUILIBRIUM</v>
      </c>
    </row>
    <row r="1554">
      <c r="A1554">
        <v>26017</v>
      </c>
      <c r="B1554" t="str">
        <v>2025-08-26</v>
      </c>
      <c r="C1554" t="str">
        <v>Evening</v>
      </c>
      <c r="D1554">
        <v>14</v>
      </c>
      <c r="E1554" t="str">
        <f>IF(MOD(D1554,2)=0,"EVEN","ODD")</f>
        <v>EVEN</v>
      </c>
      <c r="F1554" t="str">
        <f>IF(D1554&lt;=18,"LOW (1-18)","HIGH (19-36)")</f>
        <v>LOW (1-18)</v>
      </c>
      <c r="G1554">
        <f>INT((D1554-1)/6)+1</f>
        <v>3</v>
      </c>
      <c r="H1554">
        <f>MOD(D1554-1,6)+1</f>
        <v>2</v>
      </c>
      <c r="I1554">
        <f>37-D1554</f>
        <v>23</v>
      </c>
      <c r="J1554">
        <f>ABS(D1554-D1555)</f>
        <v>12</v>
      </c>
      <c r="K1554">
        <f>AVERAGE(D1554:D1558)</f>
        <v>14</v>
      </c>
      <c r="L1554">
        <f>AVERAGE(D1554:D1573)</f>
        <v>14</v>
      </c>
      <c r="M1554">
        <f>K1554-L1554</f>
        <v>0</v>
      </c>
      <c r="N1554" t="str">
        <f>IF(K1554&gt;L1554,"HIGH ZONE BIAS",IF(K1554&lt;L1554,"LOW ZONE BIAS","EQUILIBRIUM"))</f>
        <v>EQUILIBRIUM</v>
      </c>
    </row>
    <row r="1555">
      <c r="A1555">
        <v>26016</v>
      </c>
      <c r="B1555" t="str">
        <v>2025-08-26</v>
      </c>
      <c r="C1555" t="str">
        <v>Afternoon</v>
      </c>
      <c r="D1555">
        <v>26</v>
      </c>
      <c r="E1555" t="str">
        <f>IF(MOD(D1555,2)=0,"EVEN","ODD")</f>
        <v>EVEN</v>
      </c>
      <c r="F1555" t="str">
        <f>IF(D1555&lt;=18,"LOW (1-18)","HIGH (19-36)")</f>
        <v>HIGH (19-36)</v>
      </c>
      <c r="G1555">
        <f>INT((D1555-1)/6)+1</f>
        <v>5</v>
      </c>
      <c r="H1555">
        <f>MOD(D1555-1,6)+1</f>
        <v>2</v>
      </c>
      <c r="I1555">
        <f>37-D1555</f>
        <v>11</v>
      </c>
      <c r="J1555">
        <f>ABS(D1555-D1556)</f>
        <v>22</v>
      </c>
      <c r="K1555">
        <f>AVERAGE(D1555:D1559)</f>
        <v>26</v>
      </c>
      <c r="L1555">
        <f>AVERAGE(D1555:D1574)</f>
        <v>26</v>
      </c>
      <c r="M1555">
        <f>K1555-L1555</f>
        <v>0</v>
      </c>
      <c r="N1555" t="str">
        <f>IF(K1555&gt;L1555,"HIGH ZONE BIAS",IF(K1555&lt;L1555,"LOW ZONE BIAS","EQUILIBRIUM"))</f>
        <v>EQUILIBRIUM</v>
      </c>
    </row>
    <row r="1556">
      <c r="A1556">
        <v>26015</v>
      </c>
      <c r="B1556" t="str">
        <v>2025-08-26</v>
      </c>
      <c r="C1556" t="str">
        <v>Midday</v>
      </c>
      <c r="D1556">
        <v>4</v>
      </c>
      <c r="E1556" t="str">
        <f>IF(MOD(D1556,2)=0,"EVEN","ODD")</f>
        <v>EVEN</v>
      </c>
      <c r="F1556" t="str">
        <f>IF(D1556&lt;=18,"LOW (1-18)","HIGH (19-36)")</f>
        <v>LOW (1-18)</v>
      </c>
      <c r="G1556">
        <f>INT((D1556-1)/6)+1</f>
        <v>1</v>
      </c>
      <c r="H1556">
        <f>MOD(D1556-1,6)+1</f>
        <v>4</v>
      </c>
      <c r="I1556">
        <f>37-D1556</f>
        <v>33</v>
      </c>
      <c r="J1556">
        <f>ABS(D1556-D1557)</f>
        <v>22</v>
      </c>
      <c r="K1556">
        <f>AVERAGE(D1556:D1560)</f>
        <v>4</v>
      </c>
      <c r="L1556">
        <f>AVERAGE(D1556:D1575)</f>
        <v>4</v>
      </c>
      <c r="M1556">
        <f>K1556-L1556</f>
        <v>0</v>
      </c>
      <c r="N1556" t="str">
        <f>IF(K1556&gt;L1556,"HIGH ZONE BIAS",IF(K1556&lt;L1556,"LOW ZONE BIAS","EQUILIBRIUM"))</f>
        <v>EQUILIBRIUM</v>
      </c>
    </row>
    <row r="1557">
      <c r="A1557">
        <v>26014</v>
      </c>
      <c r="B1557" t="str">
        <v>2025-08-26</v>
      </c>
      <c r="C1557" t="str">
        <v>Morning</v>
      </c>
      <c r="D1557">
        <v>26</v>
      </c>
      <c r="E1557" t="str">
        <f>IF(MOD(D1557,2)=0,"EVEN","ODD")</f>
        <v>EVEN</v>
      </c>
      <c r="F1557" t="str">
        <f>IF(D1557&lt;=18,"LOW (1-18)","HIGH (19-36)")</f>
        <v>HIGH (19-36)</v>
      </c>
      <c r="G1557">
        <f>INT((D1557-1)/6)+1</f>
        <v>5</v>
      </c>
      <c r="H1557">
        <f>MOD(D1557-1,6)+1</f>
        <v>2</v>
      </c>
      <c r="I1557">
        <f>37-D1557</f>
        <v>11</v>
      </c>
      <c r="J1557">
        <f>ABS(D1557-D1558)</f>
        <v>9</v>
      </c>
      <c r="K1557">
        <f>AVERAGE(D1557:D1561)</f>
        <v>26</v>
      </c>
      <c r="L1557">
        <f>AVERAGE(D1557:D1576)</f>
        <v>26</v>
      </c>
      <c r="M1557">
        <f>K1557-L1557</f>
        <v>0</v>
      </c>
      <c r="N1557" t="str">
        <f>IF(K1557&gt;L1557,"HIGH ZONE BIAS",IF(K1557&lt;L1557,"LOW ZONE BIAS","EQUILIBRIUM"))</f>
        <v>EQUILIBRIUM</v>
      </c>
    </row>
    <row r="1558">
      <c r="A1558">
        <v>26013</v>
      </c>
      <c r="B1558" t="str">
        <v>2025-08-25</v>
      </c>
      <c r="C1558" t="str">
        <v>Evening</v>
      </c>
      <c r="D1558">
        <v>17</v>
      </c>
      <c r="E1558" t="str">
        <f>IF(MOD(D1558,2)=0,"EVEN","ODD")</f>
        <v>ODD</v>
      </c>
      <c r="F1558" t="str">
        <f>IF(D1558&lt;=18,"LOW (1-18)","HIGH (19-36)")</f>
        <v>LOW (1-18)</v>
      </c>
      <c r="G1558">
        <f>INT((D1558-1)/6)+1</f>
        <v>3</v>
      </c>
      <c r="H1558">
        <f>MOD(D1558-1,6)+1</f>
        <v>5</v>
      </c>
      <c r="I1558">
        <f>37-D1558</f>
        <v>20</v>
      </c>
      <c r="J1558">
        <f>ABS(D1558-D1559)</f>
        <v>1</v>
      </c>
      <c r="K1558">
        <f>AVERAGE(D1558:D1562)</f>
        <v>17</v>
      </c>
      <c r="L1558">
        <f>AVERAGE(D1558:D1577)</f>
        <v>17</v>
      </c>
      <c r="M1558">
        <f>K1558-L1558</f>
        <v>0</v>
      </c>
      <c r="N1558" t="str">
        <f>IF(K1558&gt;L1558,"HIGH ZONE BIAS",IF(K1558&lt;L1558,"LOW ZONE BIAS","EQUILIBRIUM"))</f>
        <v>EQUILIBRIUM</v>
      </c>
    </row>
    <row r="1559">
      <c r="A1559">
        <v>26012</v>
      </c>
      <c r="B1559" t="str">
        <v>2025-08-25</v>
      </c>
      <c r="C1559" t="str">
        <v>Afternoon</v>
      </c>
      <c r="D1559">
        <v>18</v>
      </c>
      <c r="E1559" t="str">
        <f>IF(MOD(D1559,2)=0,"EVEN","ODD")</f>
        <v>EVEN</v>
      </c>
      <c r="F1559" t="str">
        <f>IF(D1559&lt;=18,"LOW (1-18)","HIGH (19-36)")</f>
        <v>LOW (1-18)</v>
      </c>
      <c r="G1559">
        <f>INT((D1559-1)/6)+1</f>
        <v>3</v>
      </c>
      <c r="H1559">
        <f>MOD(D1559-1,6)+1</f>
        <v>6</v>
      </c>
      <c r="I1559">
        <f>37-D1559</f>
        <v>19</v>
      </c>
      <c r="J1559">
        <f>ABS(D1559-D1560)</f>
        <v>2</v>
      </c>
      <c r="K1559">
        <f>AVERAGE(D1559:D1563)</f>
        <v>18</v>
      </c>
      <c r="L1559">
        <f>AVERAGE(D1559:D1578)</f>
        <v>18</v>
      </c>
      <c r="M1559">
        <f>K1559-L1559</f>
        <v>0</v>
      </c>
      <c r="N1559" t="str">
        <f>IF(K1559&gt;L1559,"HIGH ZONE BIAS",IF(K1559&lt;L1559,"LOW ZONE BIAS","EQUILIBRIUM"))</f>
        <v>EQUILIBRIUM</v>
      </c>
    </row>
    <row r="1560">
      <c r="A1560">
        <v>26011</v>
      </c>
      <c r="B1560" t="str">
        <v>2025-08-25</v>
      </c>
      <c r="C1560" t="str">
        <v>Midday</v>
      </c>
      <c r="D1560">
        <v>16</v>
      </c>
      <c r="E1560" t="str">
        <f>IF(MOD(D1560,2)=0,"EVEN","ODD")</f>
        <v>EVEN</v>
      </c>
      <c r="F1560" t="str">
        <f>IF(D1560&lt;=18,"LOW (1-18)","HIGH (19-36)")</f>
        <v>LOW (1-18)</v>
      </c>
      <c r="G1560">
        <f>INT((D1560-1)/6)+1</f>
        <v>3</v>
      </c>
      <c r="H1560">
        <f>MOD(D1560-1,6)+1</f>
        <v>4</v>
      </c>
      <c r="I1560">
        <f>37-D1560</f>
        <v>21</v>
      </c>
      <c r="J1560">
        <f>ABS(D1560-D1561)</f>
        <v>9</v>
      </c>
      <c r="K1560">
        <f>AVERAGE(D1560:D1564)</f>
        <v>16</v>
      </c>
      <c r="L1560">
        <f>AVERAGE(D1560:D1579)</f>
        <v>16</v>
      </c>
      <c r="M1560">
        <f>K1560-L1560</f>
        <v>0</v>
      </c>
      <c r="N1560" t="str">
        <f>IF(K1560&gt;L1560,"HIGH ZONE BIAS",IF(K1560&lt;L1560,"LOW ZONE BIAS","EQUILIBRIUM"))</f>
        <v>EQUILIBRIUM</v>
      </c>
    </row>
    <row r="1561">
      <c r="A1561">
        <v>26010</v>
      </c>
      <c r="B1561" t="str">
        <v>2025-08-25</v>
      </c>
      <c r="C1561" t="str">
        <v>Morning</v>
      </c>
      <c r="D1561">
        <v>25</v>
      </c>
      <c r="E1561" t="str">
        <f>IF(MOD(D1561,2)=0,"EVEN","ODD")</f>
        <v>ODD</v>
      </c>
      <c r="F1561" t="str">
        <f>IF(D1561&lt;=18,"LOW (1-18)","HIGH (19-36)")</f>
        <v>HIGH (19-36)</v>
      </c>
      <c r="G1561">
        <f>INT((D1561-1)/6)+1</f>
        <v>5</v>
      </c>
      <c r="H1561">
        <f>MOD(D1561-1,6)+1</f>
        <v>1</v>
      </c>
      <c r="I1561">
        <f>37-D1561</f>
        <v>12</v>
      </c>
      <c r="J1561">
        <f>ABS(D1561-D1562)</f>
        <v>10</v>
      </c>
      <c r="K1561">
        <f>AVERAGE(D1561:D1565)</f>
        <v>25</v>
      </c>
      <c r="L1561">
        <f>AVERAGE(D1561:D1580)</f>
        <v>25</v>
      </c>
      <c r="M1561">
        <f>K1561-L1561</f>
        <v>0</v>
      </c>
      <c r="N1561" t="str">
        <f>IF(K1561&gt;L1561,"HIGH ZONE BIAS",IF(K1561&lt;L1561,"LOW ZONE BIAS","EQUILIBRIUM"))</f>
        <v>EQUILIBRIUM</v>
      </c>
    </row>
    <row r="1562">
      <c r="A1562">
        <v>26009</v>
      </c>
      <c r="B1562" t="str">
        <v>2025-08-23</v>
      </c>
      <c r="C1562" t="str">
        <v>Evening</v>
      </c>
      <c r="D1562">
        <v>35</v>
      </c>
      <c r="E1562" t="str">
        <f>IF(MOD(D1562,2)=0,"EVEN","ODD")</f>
        <v>ODD</v>
      </c>
      <c r="F1562" t="str">
        <f>IF(D1562&lt;=18,"LOW (1-18)","HIGH (19-36)")</f>
        <v>HIGH (19-36)</v>
      </c>
      <c r="G1562">
        <f>INT((D1562-1)/6)+1</f>
        <v>6</v>
      </c>
      <c r="H1562">
        <f>MOD(D1562-1,6)+1</f>
        <v>5</v>
      </c>
      <c r="I1562">
        <f>37-D1562</f>
        <v>2</v>
      </c>
      <c r="J1562">
        <f>ABS(D1562-D1563)</f>
        <v>29</v>
      </c>
      <c r="K1562">
        <f>AVERAGE(D1562:D1566)</f>
        <v>35</v>
      </c>
      <c r="L1562">
        <f>AVERAGE(D1562:D1581)</f>
        <v>35</v>
      </c>
      <c r="M1562">
        <f>K1562-L1562</f>
        <v>0</v>
      </c>
      <c r="N1562" t="str">
        <f>IF(K1562&gt;L1562,"HIGH ZONE BIAS",IF(K1562&lt;L1562,"LOW ZONE BIAS","EQUILIBRIUM"))</f>
        <v>EQUILIBRIUM</v>
      </c>
    </row>
    <row r="1563">
      <c r="A1563">
        <v>26008</v>
      </c>
      <c r="B1563" t="str">
        <v>2025-08-23</v>
      </c>
      <c r="C1563" t="str">
        <v>Afternoon</v>
      </c>
      <c r="D1563">
        <v>6</v>
      </c>
      <c r="E1563" t="str">
        <f>IF(MOD(D1563,2)=0,"EVEN","ODD")</f>
        <v>EVEN</v>
      </c>
      <c r="F1563" t="str">
        <f>IF(D1563&lt;=18,"LOW (1-18)","HIGH (19-36)")</f>
        <v>LOW (1-18)</v>
      </c>
      <c r="G1563">
        <f>INT((D1563-1)/6)+1</f>
        <v>1</v>
      </c>
      <c r="H1563">
        <f>MOD(D1563-1,6)+1</f>
        <v>6</v>
      </c>
      <c r="I1563">
        <f>37-D1563</f>
        <v>31</v>
      </c>
      <c r="J1563">
        <f>ABS(D1563-D1564)</f>
        <v>30</v>
      </c>
      <c r="K1563">
        <f>AVERAGE(D1563:D1567)</f>
        <v>6</v>
      </c>
      <c r="L1563">
        <f>AVERAGE(D1563:D1582)</f>
        <v>6</v>
      </c>
      <c r="M1563">
        <f>K1563-L1563</f>
        <v>0</v>
      </c>
      <c r="N1563" t="str">
        <f>IF(K1563&gt;L1563,"HIGH ZONE BIAS",IF(K1563&lt;L1563,"LOW ZONE BIAS","EQUILIBRIUM"))</f>
        <v>EQUILIBRIUM</v>
      </c>
    </row>
    <row r="1564">
      <c r="A1564">
        <v>26007</v>
      </c>
      <c r="B1564" t="str">
        <v>2025-08-23</v>
      </c>
      <c r="C1564" t="str">
        <v>Midday</v>
      </c>
      <c r="D1564">
        <v>36</v>
      </c>
      <c r="E1564" t="str">
        <f>IF(MOD(D1564,2)=0,"EVEN","ODD")</f>
        <v>EVEN</v>
      </c>
      <c r="F1564" t="str">
        <f>IF(D1564&lt;=18,"LOW (1-18)","HIGH (19-36)")</f>
        <v>HIGH (19-36)</v>
      </c>
      <c r="G1564">
        <f>INT((D1564-1)/6)+1</f>
        <v>6</v>
      </c>
      <c r="H1564">
        <f>MOD(D1564-1,6)+1</f>
        <v>6</v>
      </c>
      <c r="I1564">
        <f>37-D1564</f>
        <v>1</v>
      </c>
      <c r="J1564">
        <f>ABS(D1564-D1565)</f>
        <v>12</v>
      </c>
      <c r="K1564">
        <f>AVERAGE(D1564:D1568)</f>
        <v>36</v>
      </c>
      <c r="L1564">
        <f>AVERAGE(D1564:D1583)</f>
        <v>36</v>
      </c>
      <c r="M1564">
        <f>K1564-L1564</f>
        <v>0</v>
      </c>
      <c r="N1564" t="str">
        <f>IF(K1564&gt;L1564,"HIGH ZONE BIAS",IF(K1564&lt;L1564,"LOW ZONE BIAS","EQUILIBRIUM"))</f>
        <v>EQUILIBRIUM</v>
      </c>
    </row>
    <row r="1565">
      <c r="A1565">
        <v>26006</v>
      </c>
      <c r="B1565" t="str">
        <v>2025-08-23</v>
      </c>
      <c r="C1565" t="str">
        <v>Morning</v>
      </c>
      <c r="D1565">
        <v>24</v>
      </c>
      <c r="E1565" t="str">
        <f>IF(MOD(D1565,2)=0,"EVEN","ODD")</f>
        <v>EVEN</v>
      </c>
      <c r="F1565" t="str">
        <f>IF(D1565&lt;=18,"LOW (1-18)","HIGH (19-36)")</f>
        <v>HIGH (19-36)</v>
      </c>
      <c r="G1565">
        <f>INT((D1565-1)/6)+1</f>
        <v>4</v>
      </c>
      <c r="H1565">
        <f>MOD(D1565-1,6)+1</f>
        <v>6</v>
      </c>
      <c r="I1565">
        <f>37-D1565</f>
        <v>13</v>
      </c>
      <c r="J1565">
        <f>ABS(D1565-D1566)</f>
        <v>7</v>
      </c>
      <c r="K1565">
        <f>AVERAGE(D1565:D1569)</f>
        <v>24</v>
      </c>
      <c r="L1565">
        <f>AVERAGE(D1565:D1584)</f>
        <v>24</v>
      </c>
      <c r="M1565">
        <f>K1565-L1565</f>
        <v>0</v>
      </c>
      <c r="N1565" t="str">
        <f>IF(K1565&gt;L1565,"HIGH ZONE BIAS",IF(K1565&lt;L1565,"LOW ZONE BIAS","EQUILIBRIUM"))</f>
        <v>EQUILIBRIUM</v>
      </c>
    </row>
    <row r="1566">
      <c r="A1566">
        <v>26005</v>
      </c>
      <c r="B1566" t="str">
        <v>2025-08-22</v>
      </c>
      <c r="C1566" t="str">
        <v>Evening</v>
      </c>
      <c r="D1566">
        <v>31</v>
      </c>
      <c r="E1566" t="str">
        <f>IF(MOD(D1566,2)=0,"EVEN","ODD")</f>
        <v>ODD</v>
      </c>
      <c r="F1566" t="str">
        <f>IF(D1566&lt;=18,"LOW (1-18)","HIGH (19-36)")</f>
        <v>HIGH (19-36)</v>
      </c>
      <c r="G1566">
        <f>INT((D1566-1)/6)+1</f>
        <v>6</v>
      </c>
      <c r="H1566">
        <f>MOD(D1566-1,6)+1</f>
        <v>1</v>
      </c>
      <c r="I1566">
        <f>37-D1566</f>
        <v>6</v>
      </c>
      <c r="J1566">
        <f>ABS(D1566-D1567)</f>
        <v>11</v>
      </c>
      <c r="K1566">
        <f>AVERAGE(D1566:D1570)</f>
        <v>31</v>
      </c>
      <c r="L1566">
        <f>AVERAGE(D1566:D1585)</f>
        <v>31</v>
      </c>
      <c r="M1566">
        <f>K1566-L1566</f>
        <v>0</v>
      </c>
      <c r="N1566" t="str">
        <f>IF(K1566&gt;L1566,"HIGH ZONE BIAS",IF(K1566&lt;L1566,"LOW ZONE BIAS","EQUILIBRIUM"))</f>
        <v>EQUILIBRIUM</v>
      </c>
    </row>
    <row r="1567">
      <c r="A1567">
        <v>26004</v>
      </c>
      <c r="B1567" t="str">
        <v>2025-08-22</v>
      </c>
      <c r="C1567" t="str">
        <v>Afternoon</v>
      </c>
      <c r="D1567">
        <v>20</v>
      </c>
      <c r="E1567" t="str">
        <f>IF(MOD(D1567,2)=0,"EVEN","ODD")</f>
        <v>EVEN</v>
      </c>
      <c r="F1567" t="str">
        <f>IF(D1567&lt;=18,"LOW (1-18)","HIGH (19-36)")</f>
        <v>HIGH (19-36)</v>
      </c>
      <c r="G1567">
        <f>INT((D1567-1)/6)+1</f>
        <v>4</v>
      </c>
      <c r="H1567">
        <f>MOD(D1567-1,6)+1</f>
        <v>2</v>
      </c>
      <c r="I1567">
        <f>37-D1567</f>
        <v>17</v>
      </c>
      <c r="J1567">
        <f>ABS(D1567-D1568)</f>
        <v>12</v>
      </c>
      <c r="K1567">
        <f>AVERAGE(D1567:D1571)</f>
        <v>20</v>
      </c>
      <c r="L1567">
        <f>AVERAGE(D1567:D1586)</f>
        <v>20</v>
      </c>
      <c r="M1567">
        <f>K1567-L1567</f>
        <v>0</v>
      </c>
      <c r="N1567" t="str">
        <f>IF(K1567&gt;L1567,"HIGH ZONE BIAS",IF(K1567&lt;L1567,"LOW ZONE BIAS","EQUILIBRIUM"))</f>
        <v>EQUILIBRIUM</v>
      </c>
    </row>
    <row r="1568">
      <c r="A1568">
        <v>26003</v>
      </c>
      <c r="B1568" t="str">
        <v>2025-08-22</v>
      </c>
      <c r="C1568" t="str">
        <v>Midday</v>
      </c>
      <c r="D1568">
        <v>8</v>
      </c>
      <c r="E1568" t="str">
        <f>IF(MOD(D1568,2)=0,"EVEN","ODD")</f>
        <v>EVEN</v>
      </c>
      <c r="F1568" t="str">
        <f>IF(D1568&lt;=18,"LOW (1-18)","HIGH (19-36)")</f>
        <v>LOW (1-18)</v>
      </c>
      <c r="G1568">
        <f>INT((D1568-1)/6)+1</f>
        <v>2</v>
      </c>
      <c r="H1568">
        <f>MOD(D1568-1,6)+1</f>
        <v>2</v>
      </c>
      <c r="I1568">
        <f>37-D1568</f>
        <v>29</v>
      </c>
      <c r="J1568">
        <f>ABS(D1568-D1569)</f>
        <v>12</v>
      </c>
      <c r="K1568">
        <f>AVERAGE(D1568:D1572)</f>
        <v>8</v>
      </c>
      <c r="L1568">
        <f>AVERAGE(D1568:D1587)</f>
        <v>8</v>
      </c>
      <c r="M1568">
        <f>K1568-L1568</f>
        <v>0</v>
      </c>
      <c r="N1568" t="str">
        <f>IF(K1568&gt;L1568,"HIGH ZONE BIAS",IF(K1568&lt;L1568,"LOW ZONE BIAS","EQUILIBRIUM"))</f>
        <v>EQUILIBRIUM</v>
      </c>
    </row>
    <row r="1569">
      <c r="A1569">
        <v>26002</v>
      </c>
      <c r="B1569" t="str">
        <v>2025-08-22</v>
      </c>
      <c r="C1569" t="str">
        <v>Morning</v>
      </c>
      <c r="D1569">
        <v>20</v>
      </c>
      <c r="E1569" t="str">
        <f>IF(MOD(D1569,2)=0,"EVEN","ODD")</f>
        <v>EVEN</v>
      </c>
      <c r="F1569" t="str">
        <f>IF(D1569&lt;=18,"LOW (1-18)","HIGH (19-36)")</f>
        <v>HIGH (19-36)</v>
      </c>
      <c r="G1569">
        <f>INT((D1569-1)/6)+1</f>
        <v>4</v>
      </c>
      <c r="H1569">
        <f>MOD(D1569-1,6)+1</f>
        <v>2</v>
      </c>
      <c r="I1569">
        <f>37-D1569</f>
        <v>17</v>
      </c>
      <c r="J1569">
        <f>ABS(D1569-D1570)</f>
        <v>13</v>
      </c>
      <c r="K1569">
        <f>AVERAGE(D1569:D1573)</f>
        <v>20</v>
      </c>
      <c r="L1569">
        <f>AVERAGE(D1569:D1588)</f>
        <v>20</v>
      </c>
      <c r="M1569">
        <f>K1569-L1569</f>
        <v>0</v>
      </c>
      <c r="N1569" t="str">
        <f>IF(K1569&gt;L1569,"HIGH ZONE BIAS",IF(K1569&lt;L1569,"LOW ZONE BIAS","EQUILIBRIUM"))</f>
        <v>EQUILIBRIUM</v>
      </c>
    </row>
    <row r="1570">
      <c r="A1570">
        <v>26001</v>
      </c>
      <c r="B1570" t="str">
        <v>2025-08-21</v>
      </c>
      <c r="C1570" t="str">
        <v>Evening</v>
      </c>
      <c r="D1570">
        <v>7</v>
      </c>
      <c r="E1570" t="str">
        <f>IF(MOD(D1570,2)=0,"EVEN","ODD")</f>
        <v>ODD</v>
      </c>
      <c r="F1570" t="str">
        <f>IF(D1570&lt;=18,"LOW (1-18)","HIGH (19-36)")</f>
        <v>LOW (1-18)</v>
      </c>
      <c r="G1570">
        <f>INT((D1570-1)/6)+1</f>
        <v>2</v>
      </c>
      <c r="H1570">
        <f>MOD(D1570-1,6)+1</f>
        <v>1</v>
      </c>
      <c r="I1570">
        <f>37-D1570</f>
        <v>30</v>
      </c>
      <c r="J1570">
        <f>ABS(D1570-D1571)</f>
        <v>19</v>
      </c>
      <c r="K1570">
        <f>AVERAGE(D1570:D1574)</f>
        <v>7</v>
      </c>
      <c r="L1570">
        <f>AVERAGE(D1570:D1589)</f>
        <v>7</v>
      </c>
      <c r="M1570">
        <f>K1570-L1570</f>
        <v>0</v>
      </c>
      <c r="N1570" t="str">
        <f>IF(K1570&gt;L1570,"HIGH ZONE BIAS",IF(K1570&lt;L1570,"LOW ZONE BIAS","EQUILIBRIUM"))</f>
        <v>EQUILIBRIUM</v>
      </c>
    </row>
    <row r="1571">
      <c r="A1571">
        <v>26000</v>
      </c>
      <c r="B1571" t="str">
        <v>2025-08-21</v>
      </c>
      <c r="C1571" t="str">
        <v>Afternoon</v>
      </c>
      <c r="D1571">
        <v>26</v>
      </c>
      <c r="E1571" t="str">
        <f>IF(MOD(D1571,2)=0,"EVEN","ODD")</f>
        <v>EVEN</v>
      </c>
      <c r="F1571" t="str">
        <f>IF(D1571&lt;=18,"LOW (1-18)","HIGH (19-36)")</f>
        <v>HIGH (19-36)</v>
      </c>
      <c r="G1571">
        <f>INT((D1571-1)/6)+1</f>
        <v>5</v>
      </c>
      <c r="H1571">
        <f>MOD(D1571-1,6)+1</f>
        <v>2</v>
      </c>
      <c r="I1571">
        <f>37-D1571</f>
        <v>11</v>
      </c>
      <c r="J1571">
        <f>ABS(D1571-D1572)</f>
        <v>20</v>
      </c>
      <c r="K1571">
        <f>AVERAGE(D1571:D1575)</f>
        <v>26</v>
      </c>
      <c r="L1571">
        <f>AVERAGE(D1571:D1590)</f>
        <v>26</v>
      </c>
      <c r="M1571">
        <f>K1571-L1571</f>
        <v>0</v>
      </c>
      <c r="N1571" t="str">
        <f>IF(K1571&gt;L1571,"HIGH ZONE BIAS",IF(K1571&lt;L1571,"LOW ZONE BIAS","EQUILIBRIUM"))</f>
        <v>EQUILIBRIUM</v>
      </c>
    </row>
    <row r="1572">
      <c r="A1572">
        <v>25999</v>
      </c>
      <c r="B1572" t="str">
        <v>2025-08-21</v>
      </c>
      <c r="C1572" t="str">
        <v>Midday</v>
      </c>
      <c r="D1572">
        <v>6</v>
      </c>
      <c r="E1572" t="str">
        <f>IF(MOD(D1572,2)=0,"EVEN","ODD")</f>
        <v>EVEN</v>
      </c>
      <c r="F1572" t="str">
        <f>IF(D1572&lt;=18,"LOW (1-18)","HIGH (19-36)")</f>
        <v>LOW (1-18)</v>
      </c>
      <c r="G1572">
        <f>INT((D1572-1)/6)+1</f>
        <v>1</v>
      </c>
      <c r="H1572">
        <f>MOD(D1572-1,6)+1</f>
        <v>6</v>
      </c>
      <c r="I1572">
        <f>37-D1572</f>
        <v>31</v>
      </c>
      <c r="J1572">
        <f>ABS(D1572-D1573)</f>
        <v>21</v>
      </c>
      <c r="K1572">
        <f>AVERAGE(D1572:D1576)</f>
        <v>6</v>
      </c>
      <c r="L1572">
        <f>AVERAGE(D1572:D1591)</f>
        <v>6</v>
      </c>
      <c r="M1572">
        <f>K1572-L1572</f>
        <v>0</v>
      </c>
      <c r="N1572" t="str">
        <f>IF(K1572&gt;L1572,"HIGH ZONE BIAS",IF(K1572&lt;L1572,"LOW ZONE BIAS","EQUILIBRIUM"))</f>
        <v>EQUILIBRIUM</v>
      </c>
    </row>
    <row r="1573">
      <c r="A1573">
        <v>25998</v>
      </c>
      <c r="B1573" t="str">
        <v>2025-08-21</v>
      </c>
      <c r="C1573" t="str">
        <v>Morning</v>
      </c>
      <c r="D1573">
        <v>27</v>
      </c>
      <c r="E1573" t="str">
        <f>IF(MOD(D1573,2)=0,"EVEN","ODD")</f>
        <v>ODD</v>
      </c>
      <c r="F1573" t="str">
        <f>IF(D1573&lt;=18,"LOW (1-18)","HIGH (19-36)")</f>
        <v>HIGH (19-36)</v>
      </c>
      <c r="G1573">
        <f>INT((D1573-1)/6)+1</f>
        <v>5</v>
      </c>
      <c r="H1573">
        <f>MOD(D1573-1,6)+1</f>
        <v>3</v>
      </c>
      <c r="I1573">
        <f>37-D1573</f>
        <v>10</v>
      </c>
      <c r="J1573">
        <f>ABS(D1573-D1574)</f>
        <v>15</v>
      </c>
      <c r="K1573">
        <f>AVERAGE(D1573:D1577)</f>
        <v>27</v>
      </c>
      <c r="L1573">
        <f>AVERAGE(D1573:D1592)</f>
        <v>27</v>
      </c>
      <c r="M1573">
        <f>K1573-L1573</f>
        <v>0</v>
      </c>
      <c r="N1573" t="str">
        <f>IF(K1573&gt;L1573,"HIGH ZONE BIAS",IF(K1573&lt;L1573,"LOW ZONE BIAS","EQUILIBRIUM"))</f>
        <v>EQUILIBRIUM</v>
      </c>
    </row>
    <row r="1574">
      <c r="A1574">
        <v>25997</v>
      </c>
      <c r="B1574" t="str">
        <v>2025-08-20</v>
      </c>
      <c r="C1574" t="str">
        <v>Evening</v>
      </c>
      <c r="D1574">
        <v>12</v>
      </c>
      <c r="E1574" t="str">
        <f>IF(MOD(D1574,2)=0,"EVEN","ODD")</f>
        <v>EVEN</v>
      </c>
      <c r="F1574" t="str">
        <f>IF(D1574&lt;=18,"LOW (1-18)","HIGH (19-36)")</f>
        <v>LOW (1-18)</v>
      </c>
      <c r="G1574">
        <f>INT((D1574-1)/6)+1</f>
        <v>2</v>
      </c>
      <c r="H1574">
        <f>MOD(D1574-1,6)+1</f>
        <v>6</v>
      </c>
      <c r="I1574">
        <f>37-D1574</f>
        <v>25</v>
      </c>
      <c r="J1574">
        <f>ABS(D1574-D1575)</f>
        <v>4</v>
      </c>
      <c r="K1574">
        <f>AVERAGE(D1574:D1578)</f>
        <v>12</v>
      </c>
      <c r="L1574">
        <f>AVERAGE(D1574:D1593)</f>
        <v>12</v>
      </c>
      <c r="M1574">
        <f>K1574-L1574</f>
        <v>0</v>
      </c>
      <c r="N1574" t="str">
        <f>IF(K1574&gt;L1574,"HIGH ZONE BIAS",IF(K1574&lt;L1574,"LOW ZONE BIAS","EQUILIBRIUM"))</f>
        <v>EQUILIBRIUM</v>
      </c>
    </row>
    <row r="1575">
      <c r="A1575">
        <v>25996</v>
      </c>
      <c r="B1575" t="str">
        <v>2025-08-20</v>
      </c>
      <c r="C1575" t="str">
        <v>Afternoon</v>
      </c>
      <c r="D1575">
        <v>16</v>
      </c>
      <c r="E1575" t="str">
        <f>IF(MOD(D1575,2)=0,"EVEN","ODD")</f>
        <v>EVEN</v>
      </c>
      <c r="F1575" t="str">
        <f>IF(D1575&lt;=18,"LOW (1-18)","HIGH (19-36)")</f>
        <v>LOW (1-18)</v>
      </c>
      <c r="G1575">
        <f>INT((D1575-1)/6)+1</f>
        <v>3</v>
      </c>
      <c r="H1575">
        <f>MOD(D1575-1,6)+1</f>
        <v>4</v>
      </c>
      <c r="I1575">
        <f>37-D1575</f>
        <v>21</v>
      </c>
      <c r="J1575">
        <f>ABS(D1575-D1576)</f>
        <v>2</v>
      </c>
      <c r="K1575">
        <f>AVERAGE(D1575:D1579)</f>
        <v>16</v>
      </c>
      <c r="L1575">
        <f>AVERAGE(D1575:D1594)</f>
        <v>16</v>
      </c>
      <c r="M1575">
        <f>K1575-L1575</f>
        <v>0</v>
      </c>
      <c r="N1575" t="str">
        <f>IF(K1575&gt;L1575,"HIGH ZONE BIAS",IF(K1575&lt;L1575,"LOW ZONE BIAS","EQUILIBRIUM"))</f>
        <v>EQUILIBRIUM</v>
      </c>
    </row>
    <row r="1576">
      <c r="A1576">
        <v>25995</v>
      </c>
      <c r="B1576" t="str">
        <v>2025-08-20</v>
      </c>
      <c r="C1576" t="str">
        <v>Midday</v>
      </c>
      <c r="D1576">
        <v>14</v>
      </c>
      <c r="E1576" t="str">
        <f>IF(MOD(D1576,2)=0,"EVEN","ODD")</f>
        <v>EVEN</v>
      </c>
      <c r="F1576" t="str">
        <f>IF(D1576&lt;=18,"LOW (1-18)","HIGH (19-36)")</f>
        <v>LOW (1-18)</v>
      </c>
      <c r="G1576">
        <f>INT((D1576-1)/6)+1</f>
        <v>3</v>
      </c>
      <c r="H1576">
        <f>MOD(D1576-1,6)+1</f>
        <v>2</v>
      </c>
      <c r="I1576">
        <f>37-D1576</f>
        <v>23</v>
      </c>
      <c r="J1576">
        <f>ABS(D1576-D1577)</f>
        <v>16</v>
      </c>
      <c r="K1576">
        <f>AVERAGE(D1576:D1580)</f>
        <v>14</v>
      </c>
      <c r="L1576">
        <f>AVERAGE(D1576:D1595)</f>
        <v>14</v>
      </c>
      <c r="M1576">
        <f>K1576-L1576</f>
        <v>0</v>
      </c>
      <c r="N1576" t="str">
        <f>IF(K1576&gt;L1576,"HIGH ZONE BIAS",IF(K1576&lt;L1576,"LOW ZONE BIAS","EQUILIBRIUM"))</f>
        <v>EQUILIBRIUM</v>
      </c>
    </row>
    <row r="1577">
      <c r="A1577">
        <v>25994</v>
      </c>
      <c r="B1577" t="str">
        <v>2025-08-20</v>
      </c>
      <c r="C1577" t="str">
        <v>Morning</v>
      </c>
      <c r="D1577">
        <v>30</v>
      </c>
      <c r="E1577" t="str">
        <f>IF(MOD(D1577,2)=0,"EVEN","ODD")</f>
        <v>EVEN</v>
      </c>
      <c r="F1577" t="str">
        <f>IF(D1577&lt;=18,"LOW (1-18)","HIGH (19-36)")</f>
        <v>HIGH (19-36)</v>
      </c>
      <c r="G1577">
        <f>INT((D1577-1)/6)+1</f>
        <v>5</v>
      </c>
      <c r="H1577">
        <f>MOD(D1577-1,6)+1</f>
        <v>6</v>
      </c>
      <c r="I1577">
        <f>37-D1577</f>
        <v>7</v>
      </c>
      <c r="J1577">
        <f>ABS(D1577-D1578)</f>
        <v>6</v>
      </c>
      <c r="K1577">
        <f>AVERAGE(D1577:D1581)</f>
        <v>30</v>
      </c>
      <c r="L1577">
        <f>AVERAGE(D1577:D1596)</f>
        <v>30</v>
      </c>
      <c r="M1577">
        <f>K1577-L1577</f>
        <v>0</v>
      </c>
      <c r="N1577" t="str">
        <f>IF(K1577&gt;L1577,"HIGH ZONE BIAS",IF(K1577&lt;L1577,"LOW ZONE BIAS","EQUILIBRIUM"))</f>
        <v>EQUILIBRIUM</v>
      </c>
    </row>
    <row r="1578">
      <c r="A1578">
        <v>25993</v>
      </c>
      <c r="B1578" t="str">
        <v>2025-08-19</v>
      </c>
      <c r="C1578" t="str">
        <v>Evening</v>
      </c>
      <c r="D1578">
        <v>36</v>
      </c>
      <c r="E1578" t="str">
        <f>IF(MOD(D1578,2)=0,"EVEN","ODD")</f>
        <v>EVEN</v>
      </c>
      <c r="F1578" t="str">
        <f>IF(D1578&lt;=18,"LOW (1-18)","HIGH (19-36)")</f>
        <v>HIGH (19-36)</v>
      </c>
      <c r="G1578">
        <f>INT((D1578-1)/6)+1</f>
        <v>6</v>
      </c>
      <c r="H1578">
        <f>MOD(D1578-1,6)+1</f>
        <v>6</v>
      </c>
      <c r="I1578">
        <f>37-D1578</f>
        <v>1</v>
      </c>
      <c r="J1578">
        <f>ABS(D1578-D1579)</f>
        <v>2</v>
      </c>
      <c r="K1578">
        <f>AVERAGE(D1578:D1582)</f>
        <v>36</v>
      </c>
      <c r="L1578">
        <f>AVERAGE(D1578:D1597)</f>
        <v>36</v>
      </c>
      <c r="M1578">
        <f>K1578-L1578</f>
        <v>0</v>
      </c>
      <c r="N1578" t="str">
        <f>IF(K1578&gt;L1578,"HIGH ZONE BIAS",IF(K1578&lt;L1578,"LOW ZONE BIAS","EQUILIBRIUM"))</f>
        <v>EQUILIBRIUM</v>
      </c>
    </row>
    <row r="1579">
      <c r="A1579">
        <v>25992</v>
      </c>
      <c r="B1579" t="str">
        <v>2025-08-19</v>
      </c>
      <c r="C1579" t="str">
        <v>Afternoon</v>
      </c>
      <c r="D1579">
        <v>34</v>
      </c>
      <c r="E1579" t="str">
        <f>IF(MOD(D1579,2)=0,"EVEN","ODD")</f>
        <v>EVEN</v>
      </c>
      <c r="F1579" t="str">
        <f>IF(D1579&lt;=18,"LOW (1-18)","HIGH (19-36)")</f>
        <v>HIGH (19-36)</v>
      </c>
      <c r="G1579">
        <f>INT((D1579-1)/6)+1</f>
        <v>6</v>
      </c>
      <c r="H1579">
        <f>MOD(D1579-1,6)+1</f>
        <v>4</v>
      </c>
      <c r="I1579">
        <f>37-D1579</f>
        <v>3</v>
      </c>
      <c r="J1579">
        <f>ABS(D1579-D1580)</f>
        <v>19</v>
      </c>
      <c r="K1579">
        <f>AVERAGE(D1579:D1583)</f>
        <v>34</v>
      </c>
      <c r="L1579">
        <f>AVERAGE(D1579:D1598)</f>
        <v>34</v>
      </c>
      <c r="M1579">
        <f>K1579-L1579</f>
        <v>0</v>
      </c>
      <c r="N1579" t="str">
        <f>IF(K1579&gt;L1579,"HIGH ZONE BIAS",IF(K1579&lt;L1579,"LOW ZONE BIAS","EQUILIBRIUM"))</f>
        <v>EQUILIBRIUM</v>
      </c>
    </row>
    <row r="1580">
      <c r="A1580">
        <v>25991</v>
      </c>
      <c r="B1580" t="str">
        <v>2025-08-19</v>
      </c>
      <c r="C1580" t="str">
        <v>Midday</v>
      </c>
      <c r="D1580">
        <v>15</v>
      </c>
      <c r="E1580" t="str">
        <f>IF(MOD(D1580,2)=0,"EVEN","ODD")</f>
        <v>ODD</v>
      </c>
      <c r="F1580" t="str">
        <f>IF(D1580&lt;=18,"LOW (1-18)","HIGH (19-36)")</f>
        <v>LOW (1-18)</v>
      </c>
      <c r="G1580">
        <f>INT((D1580-1)/6)+1</f>
        <v>3</v>
      </c>
      <c r="H1580">
        <f>MOD(D1580-1,6)+1</f>
        <v>3</v>
      </c>
      <c r="I1580">
        <f>37-D1580</f>
        <v>22</v>
      </c>
      <c r="J1580">
        <f>ABS(D1580-D1581)</f>
        <v>10</v>
      </c>
      <c r="K1580">
        <f>AVERAGE(D1580:D1584)</f>
        <v>15</v>
      </c>
      <c r="L1580">
        <f>AVERAGE(D1580:D1599)</f>
        <v>15</v>
      </c>
      <c r="M1580">
        <f>K1580-L1580</f>
        <v>0</v>
      </c>
      <c r="N1580" t="str">
        <f>IF(K1580&gt;L1580,"HIGH ZONE BIAS",IF(K1580&lt;L1580,"LOW ZONE BIAS","EQUILIBRIUM"))</f>
        <v>EQUILIBRIUM</v>
      </c>
    </row>
    <row r="1581">
      <c r="A1581">
        <v>25990</v>
      </c>
      <c r="B1581" t="str">
        <v>2025-08-19</v>
      </c>
      <c r="C1581" t="str">
        <v>Morning</v>
      </c>
      <c r="D1581">
        <v>25</v>
      </c>
      <c r="E1581" t="str">
        <f>IF(MOD(D1581,2)=0,"EVEN","ODD")</f>
        <v>ODD</v>
      </c>
      <c r="F1581" t="str">
        <f>IF(D1581&lt;=18,"LOW (1-18)","HIGH (19-36)")</f>
        <v>HIGH (19-36)</v>
      </c>
      <c r="G1581">
        <f>INT((D1581-1)/6)+1</f>
        <v>5</v>
      </c>
      <c r="H1581">
        <f>MOD(D1581-1,6)+1</f>
        <v>1</v>
      </c>
      <c r="I1581">
        <f>37-D1581</f>
        <v>12</v>
      </c>
      <c r="J1581">
        <f>ABS(D1581-D1582)</f>
        <v>2</v>
      </c>
      <c r="K1581">
        <f>AVERAGE(D1581:D1585)</f>
        <v>25</v>
      </c>
      <c r="L1581">
        <f>AVERAGE(D1581:D1600)</f>
        <v>25</v>
      </c>
      <c r="M1581">
        <f>K1581-L1581</f>
        <v>0</v>
      </c>
      <c r="N1581" t="str">
        <f>IF(K1581&gt;L1581,"HIGH ZONE BIAS",IF(K1581&lt;L1581,"LOW ZONE BIAS","EQUILIBRIUM"))</f>
        <v>EQUILIBRIUM</v>
      </c>
    </row>
    <row r="1582">
      <c r="A1582">
        <v>25989</v>
      </c>
      <c r="B1582" t="str">
        <v>2025-08-18</v>
      </c>
      <c r="C1582" t="str">
        <v>Evening</v>
      </c>
      <c r="D1582">
        <v>23</v>
      </c>
      <c r="E1582" t="str">
        <f>IF(MOD(D1582,2)=0,"EVEN","ODD")</f>
        <v>ODD</v>
      </c>
      <c r="F1582" t="str">
        <f>IF(D1582&lt;=18,"LOW (1-18)","HIGH (19-36)")</f>
        <v>HIGH (19-36)</v>
      </c>
      <c r="G1582">
        <f>INT((D1582-1)/6)+1</f>
        <v>4</v>
      </c>
      <c r="H1582">
        <f>MOD(D1582-1,6)+1</f>
        <v>5</v>
      </c>
      <c r="I1582">
        <f>37-D1582</f>
        <v>14</v>
      </c>
      <c r="J1582">
        <f>ABS(D1582-D1583)</f>
        <v>2</v>
      </c>
      <c r="K1582">
        <f>AVERAGE(D1582:D1586)</f>
        <v>23</v>
      </c>
      <c r="L1582">
        <f>AVERAGE(D1582:D1601)</f>
        <v>23</v>
      </c>
      <c r="M1582">
        <f>K1582-L1582</f>
        <v>0</v>
      </c>
      <c r="N1582" t="str">
        <f>IF(K1582&gt;L1582,"HIGH ZONE BIAS",IF(K1582&lt;L1582,"LOW ZONE BIAS","EQUILIBRIUM"))</f>
        <v>EQUILIBRIUM</v>
      </c>
    </row>
    <row r="1583">
      <c r="A1583">
        <v>25988</v>
      </c>
      <c r="B1583" t="str">
        <v>2025-08-18</v>
      </c>
      <c r="C1583" t="str">
        <v>Afternoon</v>
      </c>
      <c r="D1583">
        <v>21</v>
      </c>
      <c r="E1583" t="str">
        <f>IF(MOD(D1583,2)=0,"EVEN","ODD")</f>
        <v>ODD</v>
      </c>
      <c r="F1583" t="str">
        <f>IF(D1583&lt;=18,"LOW (1-18)","HIGH (19-36)")</f>
        <v>HIGH (19-36)</v>
      </c>
      <c r="G1583">
        <f>INT((D1583-1)/6)+1</f>
        <v>4</v>
      </c>
      <c r="H1583">
        <f>MOD(D1583-1,6)+1</f>
        <v>3</v>
      </c>
      <c r="I1583">
        <f>37-D1583</f>
        <v>16</v>
      </c>
      <c r="J1583">
        <f>ABS(D1583-D1584)</f>
        <v>15</v>
      </c>
      <c r="K1583">
        <f>AVERAGE(D1583:D1587)</f>
        <v>21</v>
      </c>
      <c r="L1583">
        <f>AVERAGE(D1583:D1602)</f>
        <v>21</v>
      </c>
      <c r="M1583">
        <f>K1583-L1583</f>
        <v>0</v>
      </c>
      <c r="N1583" t="str">
        <f>IF(K1583&gt;L1583,"HIGH ZONE BIAS",IF(K1583&lt;L1583,"LOW ZONE BIAS","EQUILIBRIUM"))</f>
        <v>EQUILIBRIUM</v>
      </c>
    </row>
    <row r="1584">
      <c r="A1584">
        <v>25987</v>
      </c>
      <c r="B1584" t="str">
        <v>2025-08-18</v>
      </c>
      <c r="C1584" t="str">
        <v>Midday</v>
      </c>
      <c r="D1584">
        <v>6</v>
      </c>
      <c r="E1584" t="str">
        <f>IF(MOD(D1584,2)=0,"EVEN","ODD")</f>
        <v>EVEN</v>
      </c>
      <c r="F1584" t="str">
        <f>IF(D1584&lt;=18,"LOW (1-18)","HIGH (19-36)")</f>
        <v>LOW (1-18)</v>
      </c>
      <c r="G1584">
        <f>INT((D1584-1)/6)+1</f>
        <v>1</v>
      </c>
      <c r="H1584">
        <f>MOD(D1584-1,6)+1</f>
        <v>6</v>
      </c>
      <c r="I1584">
        <f>37-D1584</f>
        <v>31</v>
      </c>
      <c r="J1584">
        <f>ABS(D1584-D1585)</f>
        <v>21</v>
      </c>
      <c r="K1584">
        <f>AVERAGE(D1584:D1588)</f>
        <v>6</v>
      </c>
      <c r="L1584">
        <f>AVERAGE(D1584:D1603)</f>
        <v>6</v>
      </c>
      <c r="M1584">
        <f>K1584-L1584</f>
        <v>0</v>
      </c>
      <c r="N1584" t="str">
        <f>IF(K1584&gt;L1584,"HIGH ZONE BIAS",IF(K1584&lt;L1584,"LOW ZONE BIAS","EQUILIBRIUM"))</f>
        <v>EQUILIBRIUM</v>
      </c>
    </row>
    <row r="1585">
      <c r="A1585">
        <v>25986</v>
      </c>
      <c r="B1585" t="str">
        <v>2025-08-18</v>
      </c>
      <c r="C1585" t="str">
        <v>Morning</v>
      </c>
      <c r="D1585">
        <v>27</v>
      </c>
      <c r="E1585" t="str">
        <f>IF(MOD(D1585,2)=0,"EVEN","ODD")</f>
        <v>ODD</v>
      </c>
      <c r="F1585" t="str">
        <f>IF(D1585&lt;=18,"LOW (1-18)","HIGH (19-36)")</f>
        <v>HIGH (19-36)</v>
      </c>
      <c r="G1585">
        <f>INT((D1585-1)/6)+1</f>
        <v>5</v>
      </c>
      <c r="H1585">
        <f>MOD(D1585-1,6)+1</f>
        <v>3</v>
      </c>
      <c r="I1585">
        <f>37-D1585</f>
        <v>10</v>
      </c>
      <c r="J1585">
        <f>ABS(D1585-D1586)</f>
        <v>5</v>
      </c>
      <c r="K1585">
        <f>AVERAGE(D1585:D1589)</f>
        <v>27</v>
      </c>
      <c r="L1585">
        <f>AVERAGE(D1585:D1604)</f>
        <v>27</v>
      </c>
      <c r="M1585">
        <f>K1585-L1585</f>
        <v>0</v>
      </c>
      <c r="N1585" t="str">
        <f>IF(K1585&gt;L1585,"HIGH ZONE BIAS",IF(K1585&lt;L1585,"LOW ZONE BIAS","EQUILIBRIUM"))</f>
        <v>EQUILIBRIUM</v>
      </c>
    </row>
    <row r="1586">
      <c r="A1586">
        <v>25985</v>
      </c>
      <c r="B1586" t="str">
        <v>2025-08-16</v>
      </c>
      <c r="C1586" t="str">
        <v>Evening</v>
      </c>
      <c r="D1586">
        <v>32</v>
      </c>
      <c r="E1586" t="str">
        <f>IF(MOD(D1586,2)=0,"EVEN","ODD")</f>
        <v>EVEN</v>
      </c>
      <c r="F1586" t="str">
        <f>IF(D1586&lt;=18,"LOW (1-18)","HIGH (19-36)")</f>
        <v>HIGH (19-36)</v>
      </c>
      <c r="G1586">
        <f>INT((D1586-1)/6)+1</f>
        <v>6</v>
      </c>
      <c r="H1586">
        <f>MOD(D1586-1,6)+1</f>
        <v>2</v>
      </c>
      <c r="I1586">
        <f>37-D1586</f>
        <v>5</v>
      </c>
      <c r="J1586">
        <f>ABS(D1586-D1587)</f>
        <v>12</v>
      </c>
      <c r="K1586">
        <f>AVERAGE(D1586:D1590)</f>
        <v>32</v>
      </c>
      <c r="L1586">
        <f>AVERAGE(D1586:D1605)</f>
        <v>32</v>
      </c>
      <c r="M1586">
        <f>K1586-L1586</f>
        <v>0</v>
      </c>
      <c r="N1586" t="str">
        <f>IF(K1586&gt;L1586,"HIGH ZONE BIAS",IF(K1586&lt;L1586,"LOW ZONE BIAS","EQUILIBRIUM"))</f>
        <v>EQUILIBRIUM</v>
      </c>
    </row>
    <row r="1587">
      <c r="A1587">
        <v>25984</v>
      </c>
      <c r="B1587" t="str">
        <v>2025-08-16</v>
      </c>
      <c r="C1587" t="str">
        <v>Afternoon</v>
      </c>
      <c r="D1587">
        <v>20</v>
      </c>
      <c r="E1587" t="str">
        <f>IF(MOD(D1587,2)=0,"EVEN","ODD")</f>
        <v>EVEN</v>
      </c>
      <c r="F1587" t="str">
        <f>IF(D1587&lt;=18,"LOW (1-18)","HIGH (19-36)")</f>
        <v>HIGH (19-36)</v>
      </c>
      <c r="G1587">
        <f>INT((D1587-1)/6)+1</f>
        <v>4</v>
      </c>
      <c r="H1587">
        <f>MOD(D1587-1,6)+1</f>
        <v>2</v>
      </c>
      <c r="I1587">
        <f>37-D1587</f>
        <v>17</v>
      </c>
      <c r="J1587">
        <f>ABS(D1587-D1588)</f>
        <v>1</v>
      </c>
      <c r="K1587">
        <f>AVERAGE(D1587:D1591)</f>
        <v>20</v>
      </c>
      <c r="L1587">
        <f>AVERAGE(D1587:D1606)</f>
        <v>20</v>
      </c>
      <c r="M1587">
        <f>K1587-L1587</f>
        <v>0</v>
      </c>
      <c r="N1587" t="str">
        <f>IF(K1587&gt;L1587,"HIGH ZONE BIAS",IF(K1587&lt;L1587,"LOW ZONE BIAS","EQUILIBRIUM"))</f>
        <v>EQUILIBRIUM</v>
      </c>
    </row>
    <row r="1588">
      <c r="A1588">
        <v>25983</v>
      </c>
      <c r="B1588" t="str">
        <v>2025-08-16</v>
      </c>
      <c r="C1588" t="str">
        <v>Midday</v>
      </c>
      <c r="D1588">
        <v>19</v>
      </c>
      <c r="E1588" t="str">
        <f>IF(MOD(D1588,2)=0,"EVEN","ODD")</f>
        <v>ODD</v>
      </c>
      <c r="F1588" t="str">
        <f>IF(D1588&lt;=18,"LOW (1-18)","HIGH (19-36)")</f>
        <v>HIGH (19-36)</v>
      </c>
      <c r="G1588">
        <f>INT((D1588-1)/6)+1</f>
        <v>4</v>
      </c>
      <c r="H1588">
        <f>MOD(D1588-1,6)+1</f>
        <v>1</v>
      </c>
      <c r="I1588">
        <f>37-D1588</f>
        <v>18</v>
      </c>
      <c r="J1588">
        <f>ABS(D1588-D1589)</f>
        <v>3</v>
      </c>
      <c r="K1588">
        <f>AVERAGE(D1588:D1592)</f>
        <v>19</v>
      </c>
      <c r="L1588">
        <f>AVERAGE(D1588:D1607)</f>
        <v>19</v>
      </c>
      <c r="M1588">
        <f>K1588-L1588</f>
        <v>0</v>
      </c>
      <c r="N1588" t="str">
        <f>IF(K1588&gt;L1588,"HIGH ZONE BIAS",IF(K1588&lt;L1588,"LOW ZONE BIAS","EQUILIBRIUM"))</f>
        <v>EQUILIBRIUM</v>
      </c>
    </row>
    <row r="1589">
      <c r="A1589">
        <v>25982</v>
      </c>
      <c r="B1589" t="str">
        <v>2025-08-16</v>
      </c>
      <c r="C1589" t="str">
        <v>Morning</v>
      </c>
      <c r="D1589">
        <v>22</v>
      </c>
      <c r="E1589" t="str">
        <f>IF(MOD(D1589,2)=0,"EVEN","ODD")</f>
        <v>EVEN</v>
      </c>
      <c r="F1589" t="str">
        <f>IF(D1589&lt;=18,"LOW (1-18)","HIGH (19-36)")</f>
        <v>HIGH (19-36)</v>
      </c>
      <c r="G1589">
        <f>INT((D1589-1)/6)+1</f>
        <v>4</v>
      </c>
      <c r="H1589">
        <f>MOD(D1589-1,6)+1</f>
        <v>4</v>
      </c>
      <c r="I1589">
        <f>37-D1589</f>
        <v>15</v>
      </c>
      <c r="J1589">
        <f>ABS(D1589-D1590)</f>
        <v>13</v>
      </c>
      <c r="K1589">
        <f>AVERAGE(D1589:D1593)</f>
        <v>22</v>
      </c>
      <c r="L1589">
        <f>AVERAGE(D1589:D1608)</f>
        <v>22</v>
      </c>
      <c r="M1589">
        <f>K1589-L1589</f>
        <v>0</v>
      </c>
      <c r="N1589" t="str">
        <f>IF(K1589&gt;L1589,"HIGH ZONE BIAS",IF(K1589&lt;L1589,"LOW ZONE BIAS","EQUILIBRIUM"))</f>
        <v>EQUILIBRIUM</v>
      </c>
    </row>
    <row r="1590">
      <c r="A1590">
        <v>25981</v>
      </c>
      <c r="B1590" t="str">
        <v>2025-08-15</v>
      </c>
      <c r="C1590" t="str">
        <v>Evening</v>
      </c>
      <c r="D1590">
        <v>9</v>
      </c>
      <c r="E1590" t="str">
        <f>IF(MOD(D1590,2)=0,"EVEN","ODD")</f>
        <v>ODD</v>
      </c>
      <c r="F1590" t="str">
        <f>IF(D1590&lt;=18,"LOW (1-18)","HIGH (19-36)")</f>
        <v>LOW (1-18)</v>
      </c>
      <c r="G1590">
        <f>INT((D1590-1)/6)+1</f>
        <v>2</v>
      </c>
      <c r="H1590">
        <f>MOD(D1590-1,6)+1</f>
        <v>3</v>
      </c>
      <c r="I1590">
        <f>37-D1590</f>
        <v>28</v>
      </c>
      <c r="J1590">
        <f>ABS(D1590-D1591)</f>
        <v>7</v>
      </c>
      <c r="K1590">
        <f>AVERAGE(D1590:D1594)</f>
        <v>9</v>
      </c>
      <c r="L1590">
        <f>AVERAGE(D1590:D1609)</f>
        <v>9</v>
      </c>
      <c r="M1590">
        <f>K1590-L1590</f>
        <v>0</v>
      </c>
      <c r="N1590" t="str">
        <f>IF(K1590&gt;L1590,"HIGH ZONE BIAS",IF(K1590&lt;L1590,"LOW ZONE BIAS","EQUILIBRIUM"))</f>
        <v>EQUILIBRIUM</v>
      </c>
    </row>
    <row r="1591">
      <c r="A1591">
        <v>25980</v>
      </c>
      <c r="B1591" t="str">
        <v>2025-08-15</v>
      </c>
      <c r="C1591" t="str">
        <v>Afternoon</v>
      </c>
      <c r="D1591">
        <v>16</v>
      </c>
      <c r="E1591" t="str">
        <f>IF(MOD(D1591,2)=0,"EVEN","ODD")</f>
        <v>EVEN</v>
      </c>
      <c r="F1591" t="str">
        <f>IF(D1591&lt;=18,"LOW (1-18)","HIGH (19-36)")</f>
        <v>LOW (1-18)</v>
      </c>
      <c r="G1591">
        <f>INT((D1591-1)/6)+1</f>
        <v>3</v>
      </c>
      <c r="H1591">
        <f>MOD(D1591-1,6)+1</f>
        <v>4</v>
      </c>
      <c r="I1591">
        <f>37-D1591</f>
        <v>21</v>
      </c>
      <c r="J1591">
        <f>ABS(D1591-D1592)</f>
        <v>15</v>
      </c>
      <c r="K1591">
        <f>AVERAGE(D1591:D1595)</f>
        <v>16</v>
      </c>
      <c r="L1591">
        <f>AVERAGE(D1591:D1610)</f>
        <v>16</v>
      </c>
      <c r="M1591">
        <f>K1591-L1591</f>
        <v>0</v>
      </c>
      <c r="N1591" t="str">
        <f>IF(K1591&gt;L1591,"HIGH ZONE BIAS",IF(K1591&lt;L1591,"LOW ZONE BIAS","EQUILIBRIUM"))</f>
        <v>EQUILIBRIUM</v>
      </c>
    </row>
    <row r="1592">
      <c r="A1592">
        <v>25979</v>
      </c>
      <c r="B1592" t="str">
        <v>2025-08-15</v>
      </c>
      <c r="C1592" t="str">
        <v>Midday</v>
      </c>
      <c r="D1592">
        <v>31</v>
      </c>
      <c r="E1592" t="str">
        <f>IF(MOD(D1592,2)=0,"EVEN","ODD")</f>
        <v>ODD</v>
      </c>
      <c r="F1592" t="str">
        <f>IF(D1592&lt;=18,"LOW (1-18)","HIGH (19-36)")</f>
        <v>HIGH (19-36)</v>
      </c>
      <c r="G1592">
        <f>INT((D1592-1)/6)+1</f>
        <v>6</v>
      </c>
      <c r="H1592">
        <f>MOD(D1592-1,6)+1</f>
        <v>1</v>
      </c>
      <c r="I1592">
        <f>37-D1592</f>
        <v>6</v>
      </c>
      <c r="J1592">
        <f>ABS(D1592-D1593)</f>
        <v>4</v>
      </c>
      <c r="K1592">
        <f>AVERAGE(D1592:D1596)</f>
        <v>31</v>
      </c>
      <c r="L1592">
        <f>AVERAGE(D1592:D1611)</f>
        <v>31</v>
      </c>
      <c r="M1592">
        <f>K1592-L1592</f>
        <v>0</v>
      </c>
      <c r="N1592" t="str">
        <f>IF(K1592&gt;L1592,"HIGH ZONE BIAS",IF(K1592&lt;L1592,"LOW ZONE BIAS","EQUILIBRIUM"))</f>
        <v>EQUILIBRIUM</v>
      </c>
    </row>
    <row r="1593">
      <c r="A1593">
        <v>25978</v>
      </c>
      <c r="B1593" t="str">
        <v>2025-08-15</v>
      </c>
      <c r="C1593" t="str">
        <v>Morning</v>
      </c>
      <c r="D1593">
        <v>35</v>
      </c>
      <c r="E1593" t="str">
        <f>IF(MOD(D1593,2)=0,"EVEN","ODD")</f>
        <v>ODD</v>
      </c>
      <c r="F1593" t="str">
        <f>IF(D1593&lt;=18,"LOW (1-18)","HIGH (19-36)")</f>
        <v>HIGH (19-36)</v>
      </c>
      <c r="G1593">
        <f>INT((D1593-1)/6)+1</f>
        <v>6</v>
      </c>
      <c r="H1593">
        <f>MOD(D1593-1,6)+1</f>
        <v>5</v>
      </c>
      <c r="I1593">
        <f>37-D1593</f>
        <v>2</v>
      </c>
      <c r="J1593">
        <f>ABS(D1593-D1594)</f>
        <v>8</v>
      </c>
      <c r="K1593">
        <f>AVERAGE(D1593:D1597)</f>
        <v>35</v>
      </c>
      <c r="L1593">
        <f>AVERAGE(D1593:D1612)</f>
        <v>35</v>
      </c>
      <c r="M1593">
        <f>K1593-L1593</f>
        <v>0</v>
      </c>
      <c r="N1593" t="str">
        <f>IF(K1593&gt;L1593,"HIGH ZONE BIAS",IF(K1593&lt;L1593,"LOW ZONE BIAS","EQUILIBRIUM"))</f>
        <v>EQUILIBRIUM</v>
      </c>
    </row>
    <row r="1594">
      <c r="A1594">
        <v>25977</v>
      </c>
      <c r="B1594" t="str">
        <v>2025-08-14</v>
      </c>
      <c r="C1594" t="str">
        <v>Evening</v>
      </c>
      <c r="D1594">
        <v>27</v>
      </c>
      <c r="E1594" t="str">
        <f>IF(MOD(D1594,2)=0,"EVEN","ODD")</f>
        <v>ODD</v>
      </c>
      <c r="F1594" t="str">
        <f>IF(D1594&lt;=18,"LOW (1-18)","HIGH (19-36)")</f>
        <v>HIGH (19-36)</v>
      </c>
      <c r="G1594">
        <f>INT((D1594-1)/6)+1</f>
        <v>5</v>
      </c>
      <c r="H1594">
        <f>MOD(D1594-1,6)+1</f>
        <v>3</v>
      </c>
      <c r="I1594">
        <f>37-D1594</f>
        <v>10</v>
      </c>
      <c r="J1594">
        <f>ABS(D1594-D1595)</f>
        <v>13</v>
      </c>
      <c r="K1594">
        <f>AVERAGE(D1594:D1598)</f>
        <v>27</v>
      </c>
      <c r="L1594">
        <f>AVERAGE(D1594:D1613)</f>
        <v>27</v>
      </c>
      <c r="M1594">
        <f>K1594-L1594</f>
        <v>0</v>
      </c>
      <c r="N1594" t="str">
        <f>IF(K1594&gt;L1594,"HIGH ZONE BIAS",IF(K1594&lt;L1594,"LOW ZONE BIAS","EQUILIBRIUM"))</f>
        <v>EQUILIBRIUM</v>
      </c>
    </row>
    <row r="1595">
      <c r="A1595">
        <v>25976</v>
      </c>
      <c r="B1595" t="str">
        <v>2025-08-14</v>
      </c>
      <c r="C1595" t="str">
        <v>Afternoon</v>
      </c>
      <c r="D1595">
        <v>14</v>
      </c>
      <c r="E1595" t="str">
        <f>IF(MOD(D1595,2)=0,"EVEN","ODD")</f>
        <v>EVEN</v>
      </c>
      <c r="F1595" t="str">
        <f>IF(D1595&lt;=18,"LOW (1-18)","HIGH (19-36)")</f>
        <v>LOW (1-18)</v>
      </c>
      <c r="G1595">
        <f>INT((D1595-1)/6)+1</f>
        <v>3</v>
      </c>
      <c r="H1595">
        <f>MOD(D1595-1,6)+1</f>
        <v>2</v>
      </c>
      <c r="I1595">
        <f>37-D1595</f>
        <v>23</v>
      </c>
      <c r="J1595">
        <f>ABS(D1595-D1596)</f>
        <v>7</v>
      </c>
      <c r="K1595">
        <f>AVERAGE(D1595:D1599)</f>
        <v>14</v>
      </c>
      <c r="L1595">
        <f>AVERAGE(D1595:D1614)</f>
        <v>14</v>
      </c>
      <c r="M1595">
        <f>K1595-L1595</f>
        <v>0</v>
      </c>
      <c r="N1595" t="str">
        <f>IF(K1595&gt;L1595,"HIGH ZONE BIAS",IF(K1595&lt;L1595,"LOW ZONE BIAS","EQUILIBRIUM"))</f>
        <v>EQUILIBRIUM</v>
      </c>
    </row>
    <row r="1596">
      <c r="A1596">
        <v>25975</v>
      </c>
      <c r="B1596" t="str">
        <v>2025-08-14</v>
      </c>
      <c r="C1596" t="str">
        <v>Midday</v>
      </c>
      <c r="D1596">
        <v>21</v>
      </c>
      <c r="E1596" t="str">
        <f>IF(MOD(D1596,2)=0,"EVEN","ODD")</f>
        <v>ODD</v>
      </c>
      <c r="F1596" t="str">
        <f>IF(D1596&lt;=18,"LOW (1-18)","HIGH (19-36)")</f>
        <v>HIGH (19-36)</v>
      </c>
      <c r="G1596">
        <f>INT((D1596-1)/6)+1</f>
        <v>4</v>
      </c>
      <c r="H1596">
        <f>MOD(D1596-1,6)+1</f>
        <v>3</v>
      </c>
      <c r="I1596">
        <f>37-D1596</f>
        <v>16</v>
      </c>
      <c r="J1596">
        <f>ABS(D1596-D1597)</f>
        <v>12</v>
      </c>
      <c r="K1596">
        <f>AVERAGE(D1596:D1600)</f>
        <v>21</v>
      </c>
      <c r="L1596">
        <f>AVERAGE(D1596:D1615)</f>
        <v>21</v>
      </c>
      <c r="M1596">
        <f>K1596-L1596</f>
        <v>0</v>
      </c>
      <c r="N1596" t="str">
        <f>IF(K1596&gt;L1596,"HIGH ZONE BIAS",IF(K1596&lt;L1596,"LOW ZONE BIAS","EQUILIBRIUM"))</f>
        <v>EQUILIBRIUM</v>
      </c>
    </row>
    <row r="1597">
      <c r="A1597">
        <v>25974</v>
      </c>
      <c r="B1597" t="str">
        <v>2025-08-14</v>
      </c>
      <c r="C1597" t="str">
        <v>Morning</v>
      </c>
      <c r="D1597">
        <v>33</v>
      </c>
      <c r="E1597" t="str">
        <f>IF(MOD(D1597,2)=0,"EVEN","ODD")</f>
        <v>ODD</v>
      </c>
      <c r="F1597" t="str">
        <f>IF(D1597&lt;=18,"LOW (1-18)","HIGH (19-36)")</f>
        <v>HIGH (19-36)</v>
      </c>
      <c r="G1597">
        <f>INT((D1597-1)/6)+1</f>
        <v>6</v>
      </c>
      <c r="H1597">
        <f>MOD(D1597-1,6)+1</f>
        <v>3</v>
      </c>
      <c r="I1597">
        <f>37-D1597</f>
        <v>4</v>
      </c>
      <c r="J1597">
        <f>ABS(D1597-D1598)</f>
        <v>9</v>
      </c>
      <c r="K1597">
        <f>AVERAGE(D1597:D1601)</f>
        <v>33</v>
      </c>
      <c r="L1597">
        <f>AVERAGE(D1597:D1616)</f>
        <v>33</v>
      </c>
      <c r="M1597">
        <f>K1597-L1597</f>
        <v>0</v>
      </c>
      <c r="N1597" t="str">
        <f>IF(K1597&gt;L1597,"HIGH ZONE BIAS",IF(K1597&lt;L1597,"LOW ZONE BIAS","EQUILIBRIUM"))</f>
        <v>EQUILIBRIUM</v>
      </c>
    </row>
    <row r="1598">
      <c r="A1598">
        <v>25973</v>
      </c>
      <c r="B1598" t="str">
        <v>2025-08-13</v>
      </c>
      <c r="C1598" t="str">
        <v>Evening</v>
      </c>
      <c r="D1598">
        <v>24</v>
      </c>
      <c r="E1598" t="str">
        <f>IF(MOD(D1598,2)=0,"EVEN","ODD")</f>
        <v>EVEN</v>
      </c>
      <c r="F1598" t="str">
        <f>IF(D1598&lt;=18,"LOW (1-18)","HIGH (19-36)")</f>
        <v>HIGH (19-36)</v>
      </c>
      <c r="G1598">
        <f>INT((D1598-1)/6)+1</f>
        <v>4</v>
      </c>
      <c r="H1598">
        <f>MOD(D1598-1,6)+1</f>
        <v>6</v>
      </c>
      <c r="I1598">
        <f>37-D1598</f>
        <v>13</v>
      </c>
      <c r="J1598">
        <f>ABS(D1598-D1599)</f>
        <v>1</v>
      </c>
      <c r="K1598">
        <f>AVERAGE(D1598:D1602)</f>
        <v>24</v>
      </c>
      <c r="L1598">
        <f>AVERAGE(D1598:D1617)</f>
        <v>24</v>
      </c>
      <c r="M1598">
        <f>K1598-L1598</f>
        <v>0</v>
      </c>
      <c r="N1598" t="str">
        <f>IF(K1598&gt;L1598,"HIGH ZONE BIAS",IF(K1598&lt;L1598,"LOW ZONE BIAS","EQUILIBRIUM"))</f>
        <v>EQUILIBRIUM</v>
      </c>
    </row>
    <row r="1599">
      <c r="A1599">
        <v>25972</v>
      </c>
      <c r="B1599" t="str">
        <v>2025-08-13</v>
      </c>
      <c r="C1599" t="str">
        <v>Afternoon</v>
      </c>
      <c r="D1599">
        <v>23</v>
      </c>
      <c r="E1599" t="str">
        <f>IF(MOD(D1599,2)=0,"EVEN","ODD")</f>
        <v>ODD</v>
      </c>
      <c r="F1599" t="str">
        <f>IF(D1599&lt;=18,"LOW (1-18)","HIGH (19-36)")</f>
        <v>HIGH (19-36)</v>
      </c>
      <c r="G1599">
        <f>INT((D1599-1)/6)+1</f>
        <v>4</v>
      </c>
      <c r="H1599">
        <f>MOD(D1599-1,6)+1</f>
        <v>5</v>
      </c>
      <c r="I1599">
        <f>37-D1599</f>
        <v>14</v>
      </c>
      <c r="J1599">
        <f>ABS(D1599-D1600)</f>
        <v>9</v>
      </c>
      <c r="K1599">
        <f>AVERAGE(D1599:D1603)</f>
        <v>23</v>
      </c>
      <c r="L1599">
        <f>AVERAGE(D1599:D1618)</f>
        <v>23</v>
      </c>
      <c r="M1599">
        <f>K1599-L1599</f>
        <v>0</v>
      </c>
      <c r="N1599" t="str">
        <f>IF(K1599&gt;L1599,"HIGH ZONE BIAS",IF(K1599&lt;L1599,"LOW ZONE BIAS","EQUILIBRIUM"))</f>
        <v>EQUILIBRIUM</v>
      </c>
    </row>
    <row r="1600">
      <c r="A1600">
        <v>25971</v>
      </c>
      <c r="B1600" t="str">
        <v>2025-08-13</v>
      </c>
      <c r="C1600" t="str">
        <v>Midday</v>
      </c>
      <c r="D1600">
        <v>32</v>
      </c>
      <c r="E1600" t="str">
        <f>IF(MOD(D1600,2)=0,"EVEN","ODD")</f>
        <v>EVEN</v>
      </c>
      <c r="F1600" t="str">
        <f>IF(D1600&lt;=18,"LOW (1-18)","HIGH (19-36)")</f>
        <v>HIGH (19-36)</v>
      </c>
      <c r="G1600">
        <f>INT((D1600-1)/6)+1</f>
        <v>6</v>
      </c>
      <c r="H1600">
        <f>MOD(D1600-1,6)+1</f>
        <v>2</v>
      </c>
      <c r="I1600">
        <f>37-D1600</f>
        <v>5</v>
      </c>
      <c r="J1600">
        <f>ABS(D1600-D1601)</f>
        <v>0</v>
      </c>
      <c r="K1600">
        <f>AVERAGE(D1600:D1604)</f>
        <v>32</v>
      </c>
      <c r="L1600">
        <f>AVERAGE(D1600:D1619)</f>
        <v>32</v>
      </c>
      <c r="M1600">
        <f>K1600-L1600</f>
        <v>0</v>
      </c>
      <c r="N1600" t="str">
        <f>IF(K1600&gt;L1600,"HIGH ZONE BIAS",IF(K1600&lt;L1600,"LOW ZONE BIAS","EQUILIBRIUM"))</f>
        <v>EQUILIBRIUM</v>
      </c>
    </row>
    <row r="1601">
      <c r="A1601">
        <v>25970</v>
      </c>
      <c r="B1601" t="str">
        <v>2025-08-13</v>
      </c>
      <c r="C1601" t="str">
        <v>Morning</v>
      </c>
      <c r="D1601">
        <v>32</v>
      </c>
      <c r="E1601" t="str">
        <f>IF(MOD(D1601,2)=0,"EVEN","ODD")</f>
        <v>EVEN</v>
      </c>
      <c r="F1601" t="str">
        <f>IF(D1601&lt;=18,"LOW (1-18)","HIGH (19-36)")</f>
        <v>HIGH (19-36)</v>
      </c>
      <c r="G1601">
        <f>INT((D1601-1)/6)+1</f>
        <v>6</v>
      </c>
      <c r="H1601">
        <f>MOD(D1601-1,6)+1</f>
        <v>2</v>
      </c>
      <c r="I1601">
        <f>37-D1601</f>
        <v>5</v>
      </c>
      <c r="J1601">
        <f>ABS(D1601-D1602)</f>
        <v>9</v>
      </c>
      <c r="K1601">
        <f>AVERAGE(D1601:D1605)</f>
        <v>32</v>
      </c>
      <c r="L1601">
        <f>AVERAGE(D1601:D1620)</f>
        <v>32</v>
      </c>
      <c r="M1601">
        <f>K1601-L1601</f>
        <v>0</v>
      </c>
      <c r="N1601" t="str">
        <f>IF(K1601&gt;L1601,"HIGH ZONE BIAS",IF(K1601&lt;L1601,"LOW ZONE BIAS","EQUILIBRIUM"))</f>
        <v>EQUILIBRIUM</v>
      </c>
    </row>
    <row r="1602">
      <c r="A1602">
        <v>25969</v>
      </c>
      <c r="B1602" t="str">
        <v>2025-08-12</v>
      </c>
      <c r="C1602" t="str">
        <v>Evening</v>
      </c>
      <c r="D1602">
        <v>23</v>
      </c>
      <c r="E1602" t="str">
        <f>IF(MOD(D1602,2)=0,"EVEN","ODD")</f>
        <v>ODD</v>
      </c>
      <c r="F1602" t="str">
        <f>IF(D1602&lt;=18,"LOW (1-18)","HIGH (19-36)")</f>
        <v>HIGH (19-36)</v>
      </c>
      <c r="G1602">
        <f>INT((D1602-1)/6)+1</f>
        <v>4</v>
      </c>
      <c r="H1602">
        <f>MOD(D1602-1,6)+1</f>
        <v>5</v>
      </c>
      <c r="I1602">
        <f>37-D1602</f>
        <v>14</v>
      </c>
      <c r="J1602">
        <f>ABS(D1602-D1603)</f>
        <v>3</v>
      </c>
      <c r="K1602">
        <f>AVERAGE(D1602:D1606)</f>
        <v>23</v>
      </c>
      <c r="L1602">
        <f>AVERAGE(D1602:D1621)</f>
        <v>23</v>
      </c>
      <c r="M1602">
        <f>K1602-L1602</f>
        <v>0</v>
      </c>
      <c r="N1602" t="str">
        <f>IF(K1602&gt;L1602,"HIGH ZONE BIAS",IF(K1602&lt;L1602,"LOW ZONE BIAS","EQUILIBRIUM"))</f>
        <v>EQUILIBRIUM</v>
      </c>
    </row>
    <row r="1603">
      <c r="A1603">
        <v>25968</v>
      </c>
      <c r="B1603" t="str">
        <v>2025-08-12</v>
      </c>
      <c r="C1603" t="str">
        <v>Afternoon</v>
      </c>
      <c r="D1603">
        <v>26</v>
      </c>
      <c r="E1603" t="str">
        <f>IF(MOD(D1603,2)=0,"EVEN","ODD")</f>
        <v>EVEN</v>
      </c>
      <c r="F1603" t="str">
        <f>IF(D1603&lt;=18,"LOW (1-18)","HIGH (19-36)")</f>
        <v>HIGH (19-36)</v>
      </c>
      <c r="G1603">
        <f>INT((D1603-1)/6)+1</f>
        <v>5</v>
      </c>
      <c r="H1603">
        <f>MOD(D1603-1,6)+1</f>
        <v>2</v>
      </c>
      <c r="I1603">
        <f>37-D1603</f>
        <v>11</v>
      </c>
      <c r="J1603">
        <f>ABS(D1603-D1604)</f>
        <v>6</v>
      </c>
      <c r="K1603">
        <f>AVERAGE(D1603:D1607)</f>
        <v>26</v>
      </c>
      <c r="L1603">
        <f>AVERAGE(D1603:D1622)</f>
        <v>26</v>
      </c>
      <c r="M1603">
        <f>K1603-L1603</f>
        <v>0</v>
      </c>
      <c r="N1603" t="str">
        <f>IF(K1603&gt;L1603,"HIGH ZONE BIAS",IF(K1603&lt;L1603,"LOW ZONE BIAS","EQUILIBRIUM"))</f>
        <v>EQUILIBRIUM</v>
      </c>
    </row>
    <row r="1604">
      <c r="A1604">
        <v>25967</v>
      </c>
      <c r="B1604" t="str">
        <v>2025-08-12</v>
      </c>
      <c r="C1604" t="str">
        <v>Midday</v>
      </c>
      <c r="D1604">
        <v>20</v>
      </c>
      <c r="E1604" t="str">
        <f>IF(MOD(D1604,2)=0,"EVEN","ODD")</f>
        <v>EVEN</v>
      </c>
      <c r="F1604" t="str">
        <f>IF(D1604&lt;=18,"LOW (1-18)","HIGH (19-36)")</f>
        <v>HIGH (19-36)</v>
      </c>
      <c r="G1604">
        <f>INT((D1604-1)/6)+1</f>
        <v>4</v>
      </c>
      <c r="H1604">
        <f>MOD(D1604-1,6)+1</f>
        <v>2</v>
      </c>
      <c r="I1604">
        <f>37-D1604</f>
        <v>17</v>
      </c>
      <c r="J1604">
        <f>ABS(D1604-D1605)</f>
        <v>11</v>
      </c>
      <c r="K1604">
        <f>AVERAGE(D1604:D1608)</f>
        <v>20</v>
      </c>
      <c r="L1604">
        <f>AVERAGE(D1604:D1623)</f>
        <v>20</v>
      </c>
      <c r="M1604">
        <f>K1604-L1604</f>
        <v>0</v>
      </c>
      <c r="N1604" t="str">
        <f>IF(K1604&gt;L1604,"HIGH ZONE BIAS",IF(K1604&lt;L1604,"LOW ZONE BIAS","EQUILIBRIUM"))</f>
        <v>EQUILIBRIUM</v>
      </c>
    </row>
    <row r="1605">
      <c r="A1605">
        <v>25966</v>
      </c>
      <c r="B1605" t="str">
        <v>2025-08-12</v>
      </c>
      <c r="C1605" t="str">
        <v>Morning</v>
      </c>
      <c r="D1605">
        <v>31</v>
      </c>
      <c r="E1605" t="str">
        <f>IF(MOD(D1605,2)=0,"EVEN","ODD")</f>
        <v>ODD</v>
      </c>
      <c r="F1605" t="str">
        <f>IF(D1605&lt;=18,"LOW (1-18)","HIGH (19-36)")</f>
        <v>HIGH (19-36)</v>
      </c>
      <c r="G1605">
        <f>INT((D1605-1)/6)+1</f>
        <v>6</v>
      </c>
      <c r="H1605">
        <f>MOD(D1605-1,6)+1</f>
        <v>1</v>
      </c>
      <c r="I1605">
        <f>37-D1605</f>
        <v>6</v>
      </c>
      <c r="J1605">
        <f>ABS(D1605-D1606)</f>
        <v>23</v>
      </c>
      <c r="K1605">
        <f>AVERAGE(D1605:D1609)</f>
        <v>31</v>
      </c>
      <c r="L1605">
        <f>AVERAGE(D1605:D1624)</f>
        <v>31</v>
      </c>
      <c r="M1605">
        <f>K1605-L1605</f>
        <v>0</v>
      </c>
      <c r="N1605" t="str">
        <f>IF(K1605&gt;L1605,"HIGH ZONE BIAS",IF(K1605&lt;L1605,"LOW ZONE BIAS","EQUILIBRIUM"))</f>
        <v>EQUILIBRIUM</v>
      </c>
    </row>
    <row r="1606">
      <c r="A1606">
        <v>25965</v>
      </c>
      <c r="B1606" t="str">
        <v>2025-08-11</v>
      </c>
      <c r="C1606" t="str">
        <v>Evening</v>
      </c>
      <c r="D1606">
        <v>8</v>
      </c>
      <c r="E1606" t="str">
        <f>IF(MOD(D1606,2)=0,"EVEN","ODD")</f>
        <v>EVEN</v>
      </c>
      <c r="F1606" t="str">
        <f>IF(D1606&lt;=18,"LOW (1-18)","HIGH (19-36)")</f>
        <v>LOW (1-18)</v>
      </c>
      <c r="G1606">
        <f>INT((D1606-1)/6)+1</f>
        <v>2</v>
      </c>
      <c r="H1606">
        <f>MOD(D1606-1,6)+1</f>
        <v>2</v>
      </c>
      <c r="I1606">
        <f>37-D1606</f>
        <v>29</v>
      </c>
      <c r="J1606">
        <f>ABS(D1606-D1607)</f>
        <v>24</v>
      </c>
      <c r="K1606">
        <f>AVERAGE(D1606:D1610)</f>
        <v>8</v>
      </c>
      <c r="L1606">
        <f>AVERAGE(D1606:D1625)</f>
        <v>8</v>
      </c>
      <c r="M1606">
        <f>K1606-L1606</f>
        <v>0</v>
      </c>
      <c r="N1606" t="str">
        <f>IF(K1606&gt;L1606,"HIGH ZONE BIAS",IF(K1606&lt;L1606,"LOW ZONE BIAS","EQUILIBRIUM"))</f>
        <v>EQUILIBRIUM</v>
      </c>
    </row>
    <row r="1607">
      <c r="A1607">
        <v>25964</v>
      </c>
      <c r="B1607" t="str">
        <v>2025-08-11</v>
      </c>
      <c r="C1607" t="str">
        <v>Afternoon</v>
      </c>
      <c r="D1607">
        <v>32</v>
      </c>
      <c r="E1607" t="str">
        <f>IF(MOD(D1607,2)=0,"EVEN","ODD")</f>
        <v>EVEN</v>
      </c>
      <c r="F1607" t="str">
        <f>IF(D1607&lt;=18,"LOW (1-18)","HIGH (19-36)")</f>
        <v>HIGH (19-36)</v>
      </c>
      <c r="G1607">
        <f>INT((D1607-1)/6)+1</f>
        <v>6</v>
      </c>
      <c r="H1607">
        <f>MOD(D1607-1,6)+1</f>
        <v>2</v>
      </c>
      <c r="I1607">
        <f>37-D1607</f>
        <v>5</v>
      </c>
      <c r="J1607">
        <f>ABS(D1607-D1608)</f>
        <v>1</v>
      </c>
      <c r="K1607">
        <f>AVERAGE(D1607:D1611)</f>
        <v>32</v>
      </c>
      <c r="L1607">
        <f>AVERAGE(D1607:D1626)</f>
        <v>32</v>
      </c>
      <c r="M1607">
        <f>K1607-L1607</f>
        <v>0</v>
      </c>
      <c r="N1607" t="str">
        <f>IF(K1607&gt;L1607,"HIGH ZONE BIAS",IF(K1607&lt;L1607,"LOW ZONE BIAS","EQUILIBRIUM"))</f>
        <v>EQUILIBRIUM</v>
      </c>
    </row>
    <row r="1608">
      <c r="A1608">
        <v>25963</v>
      </c>
      <c r="B1608" t="str">
        <v>2025-08-11</v>
      </c>
      <c r="C1608" t="str">
        <v>Midday</v>
      </c>
      <c r="D1608">
        <v>31</v>
      </c>
      <c r="E1608" t="str">
        <f>IF(MOD(D1608,2)=0,"EVEN","ODD")</f>
        <v>ODD</v>
      </c>
      <c r="F1608" t="str">
        <f>IF(D1608&lt;=18,"LOW (1-18)","HIGH (19-36)")</f>
        <v>HIGH (19-36)</v>
      </c>
      <c r="G1608">
        <f>INT((D1608-1)/6)+1</f>
        <v>6</v>
      </c>
      <c r="H1608">
        <f>MOD(D1608-1,6)+1</f>
        <v>1</v>
      </c>
      <c r="I1608">
        <f>37-D1608</f>
        <v>6</v>
      </c>
      <c r="J1608">
        <f>ABS(D1608-D1609)</f>
        <v>17</v>
      </c>
      <c r="K1608">
        <f>AVERAGE(D1608:D1612)</f>
        <v>31</v>
      </c>
      <c r="L1608">
        <f>AVERAGE(D1608:D1627)</f>
        <v>31</v>
      </c>
      <c r="M1608">
        <f>K1608-L1608</f>
        <v>0</v>
      </c>
      <c r="N1608" t="str">
        <f>IF(K1608&gt;L1608,"HIGH ZONE BIAS",IF(K1608&lt;L1608,"LOW ZONE BIAS","EQUILIBRIUM"))</f>
        <v>EQUILIBRIUM</v>
      </c>
    </row>
    <row r="1609">
      <c r="A1609">
        <v>25962</v>
      </c>
      <c r="B1609" t="str">
        <v>2025-08-11</v>
      </c>
      <c r="C1609" t="str">
        <v>Morning</v>
      </c>
      <c r="D1609">
        <v>14</v>
      </c>
      <c r="E1609" t="str">
        <f>IF(MOD(D1609,2)=0,"EVEN","ODD")</f>
        <v>EVEN</v>
      </c>
      <c r="F1609" t="str">
        <f>IF(D1609&lt;=18,"LOW (1-18)","HIGH (19-36)")</f>
        <v>LOW (1-18)</v>
      </c>
      <c r="G1609">
        <f>INT((D1609-1)/6)+1</f>
        <v>3</v>
      </c>
      <c r="H1609">
        <f>MOD(D1609-1,6)+1</f>
        <v>2</v>
      </c>
      <c r="I1609">
        <f>37-D1609</f>
        <v>23</v>
      </c>
      <c r="J1609">
        <f>ABS(D1609-D1610)</f>
        <v>4</v>
      </c>
      <c r="K1609">
        <f>AVERAGE(D1609:D1613)</f>
        <v>14</v>
      </c>
      <c r="L1609">
        <f>AVERAGE(D1609:D1628)</f>
        <v>14</v>
      </c>
      <c r="M1609">
        <f>K1609-L1609</f>
        <v>0</v>
      </c>
      <c r="N1609" t="str">
        <f>IF(K1609&gt;L1609,"HIGH ZONE BIAS",IF(K1609&lt;L1609,"LOW ZONE BIAS","EQUILIBRIUM"))</f>
        <v>EQUILIBRIUM</v>
      </c>
    </row>
    <row r="1610">
      <c r="A1610">
        <v>25961</v>
      </c>
      <c r="B1610" t="str">
        <v>2025-08-09</v>
      </c>
      <c r="C1610" t="str">
        <v>Evening</v>
      </c>
      <c r="D1610">
        <v>10</v>
      </c>
      <c r="E1610" t="str">
        <f>IF(MOD(D1610,2)=0,"EVEN","ODD")</f>
        <v>EVEN</v>
      </c>
      <c r="F1610" t="str">
        <f>IF(D1610&lt;=18,"LOW (1-18)","HIGH (19-36)")</f>
        <v>LOW (1-18)</v>
      </c>
      <c r="G1610">
        <f>INT((D1610-1)/6)+1</f>
        <v>2</v>
      </c>
      <c r="H1610">
        <f>MOD(D1610-1,6)+1</f>
        <v>4</v>
      </c>
      <c r="I1610">
        <f>37-D1610</f>
        <v>27</v>
      </c>
      <c r="J1610">
        <f>ABS(D1610-D1611)</f>
        <v>9</v>
      </c>
      <c r="K1610">
        <f>AVERAGE(D1610:D1614)</f>
        <v>10</v>
      </c>
      <c r="L1610">
        <f>AVERAGE(D1610:D1629)</f>
        <v>10</v>
      </c>
      <c r="M1610">
        <f>K1610-L1610</f>
        <v>0</v>
      </c>
      <c r="N1610" t="str">
        <f>IF(K1610&gt;L1610,"HIGH ZONE BIAS",IF(K1610&lt;L1610,"LOW ZONE BIAS","EQUILIBRIUM"))</f>
        <v>EQUILIBRIUM</v>
      </c>
    </row>
    <row r="1611">
      <c r="A1611">
        <v>25960</v>
      </c>
      <c r="B1611" t="str">
        <v>2025-08-09</v>
      </c>
      <c r="C1611" t="str">
        <v>Afternoon</v>
      </c>
      <c r="D1611">
        <v>19</v>
      </c>
      <c r="E1611" t="str">
        <f>IF(MOD(D1611,2)=0,"EVEN","ODD")</f>
        <v>ODD</v>
      </c>
      <c r="F1611" t="str">
        <f>IF(D1611&lt;=18,"LOW (1-18)","HIGH (19-36)")</f>
        <v>HIGH (19-36)</v>
      </c>
      <c r="G1611">
        <f>INT((D1611-1)/6)+1</f>
        <v>4</v>
      </c>
      <c r="H1611">
        <f>MOD(D1611-1,6)+1</f>
        <v>1</v>
      </c>
      <c r="I1611">
        <f>37-D1611</f>
        <v>18</v>
      </c>
      <c r="J1611">
        <f>ABS(D1611-D1612)</f>
        <v>5</v>
      </c>
      <c r="K1611">
        <f>AVERAGE(D1611:D1615)</f>
        <v>19</v>
      </c>
      <c r="L1611">
        <f>AVERAGE(D1611:D1630)</f>
        <v>19</v>
      </c>
      <c r="M1611">
        <f>K1611-L1611</f>
        <v>0</v>
      </c>
      <c r="N1611" t="str">
        <f>IF(K1611&gt;L1611,"HIGH ZONE BIAS",IF(K1611&lt;L1611,"LOW ZONE BIAS","EQUILIBRIUM"))</f>
        <v>EQUILIBRIUM</v>
      </c>
    </row>
    <row r="1612">
      <c r="A1612">
        <v>25959</v>
      </c>
      <c r="B1612" t="str">
        <v>2025-08-09</v>
      </c>
      <c r="C1612" t="str">
        <v>Midday</v>
      </c>
      <c r="D1612">
        <v>24</v>
      </c>
      <c r="E1612" t="str">
        <f>IF(MOD(D1612,2)=0,"EVEN","ODD")</f>
        <v>EVEN</v>
      </c>
      <c r="F1612" t="str">
        <f>IF(D1612&lt;=18,"LOW (1-18)","HIGH (19-36)")</f>
        <v>HIGH (19-36)</v>
      </c>
      <c r="G1612">
        <f>INT((D1612-1)/6)+1</f>
        <v>4</v>
      </c>
      <c r="H1612">
        <f>MOD(D1612-1,6)+1</f>
        <v>6</v>
      </c>
      <c r="I1612">
        <f>37-D1612</f>
        <v>13</v>
      </c>
      <c r="J1612">
        <f>ABS(D1612-D1613)</f>
        <v>4</v>
      </c>
      <c r="K1612">
        <f>AVERAGE(D1612:D1616)</f>
        <v>24</v>
      </c>
      <c r="L1612">
        <f>AVERAGE(D1612:D1631)</f>
        <v>24</v>
      </c>
      <c r="M1612">
        <f>K1612-L1612</f>
        <v>0</v>
      </c>
      <c r="N1612" t="str">
        <f>IF(K1612&gt;L1612,"HIGH ZONE BIAS",IF(K1612&lt;L1612,"LOW ZONE BIAS","EQUILIBRIUM"))</f>
        <v>EQUILIBRIUM</v>
      </c>
    </row>
    <row r="1613">
      <c r="A1613">
        <v>25958</v>
      </c>
      <c r="B1613" t="str">
        <v>2025-08-09</v>
      </c>
      <c r="C1613" t="str">
        <v>Morning</v>
      </c>
      <c r="D1613">
        <v>28</v>
      </c>
      <c r="E1613" t="str">
        <f>IF(MOD(D1613,2)=0,"EVEN","ODD")</f>
        <v>EVEN</v>
      </c>
      <c r="F1613" t="str">
        <f>IF(D1613&lt;=18,"LOW (1-18)","HIGH (19-36)")</f>
        <v>HIGH (19-36)</v>
      </c>
      <c r="G1613">
        <f>INT((D1613-1)/6)+1</f>
        <v>5</v>
      </c>
      <c r="H1613">
        <f>MOD(D1613-1,6)+1</f>
        <v>4</v>
      </c>
      <c r="I1613">
        <f>37-D1613</f>
        <v>9</v>
      </c>
      <c r="J1613">
        <f>ABS(D1613-D1614)</f>
        <v>17</v>
      </c>
      <c r="K1613">
        <f>AVERAGE(D1613:D1617)</f>
        <v>28</v>
      </c>
      <c r="L1613">
        <f>AVERAGE(D1613:D1632)</f>
        <v>28</v>
      </c>
      <c r="M1613">
        <f>K1613-L1613</f>
        <v>0</v>
      </c>
      <c r="N1613" t="str">
        <f>IF(K1613&gt;L1613,"HIGH ZONE BIAS",IF(K1613&lt;L1613,"LOW ZONE BIAS","EQUILIBRIUM"))</f>
        <v>EQUILIBRIUM</v>
      </c>
    </row>
    <row r="1614">
      <c r="A1614">
        <v>25957</v>
      </c>
      <c r="B1614" t="str">
        <v>2025-08-08</v>
      </c>
      <c r="C1614" t="str">
        <v>Evening</v>
      </c>
      <c r="D1614">
        <v>11</v>
      </c>
      <c r="E1614" t="str">
        <f>IF(MOD(D1614,2)=0,"EVEN","ODD")</f>
        <v>ODD</v>
      </c>
      <c r="F1614" t="str">
        <f>IF(D1614&lt;=18,"LOW (1-18)","HIGH (19-36)")</f>
        <v>LOW (1-18)</v>
      </c>
      <c r="G1614">
        <f>INT((D1614-1)/6)+1</f>
        <v>2</v>
      </c>
      <c r="H1614">
        <f>MOD(D1614-1,6)+1</f>
        <v>5</v>
      </c>
      <c r="I1614">
        <f>37-D1614</f>
        <v>26</v>
      </c>
      <c r="J1614">
        <f>ABS(D1614-D1615)</f>
        <v>4</v>
      </c>
      <c r="K1614">
        <f>AVERAGE(D1614:D1618)</f>
        <v>11</v>
      </c>
      <c r="L1614">
        <f>AVERAGE(D1614:D1633)</f>
        <v>11</v>
      </c>
      <c r="M1614">
        <f>K1614-L1614</f>
        <v>0</v>
      </c>
      <c r="N1614" t="str">
        <f>IF(K1614&gt;L1614,"HIGH ZONE BIAS",IF(K1614&lt;L1614,"LOW ZONE BIAS","EQUILIBRIUM"))</f>
        <v>EQUILIBRIUM</v>
      </c>
    </row>
    <row r="1615">
      <c r="A1615">
        <v>25956</v>
      </c>
      <c r="B1615" t="str">
        <v>2025-08-08</v>
      </c>
      <c r="C1615" t="str">
        <v>Afternoon</v>
      </c>
      <c r="D1615">
        <v>7</v>
      </c>
      <c r="E1615" t="str">
        <f>IF(MOD(D1615,2)=0,"EVEN","ODD")</f>
        <v>ODD</v>
      </c>
      <c r="F1615" t="str">
        <f>IF(D1615&lt;=18,"LOW (1-18)","HIGH (19-36)")</f>
        <v>LOW (1-18)</v>
      </c>
      <c r="G1615">
        <f>INT((D1615-1)/6)+1</f>
        <v>2</v>
      </c>
      <c r="H1615">
        <f>MOD(D1615-1,6)+1</f>
        <v>1</v>
      </c>
      <c r="I1615">
        <f>37-D1615</f>
        <v>30</v>
      </c>
      <c r="J1615">
        <f>ABS(D1615-D1616)</f>
        <v>17</v>
      </c>
      <c r="K1615">
        <f>AVERAGE(D1615:D1619)</f>
        <v>7</v>
      </c>
      <c r="L1615">
        <f>AVERAGE(D1615:D1634)</f>
        <v>7</v>
      </c>
      <c r="M1615">
        <f>K1615-L1615</f>
        <v>0</v>
      </c>
      <c r="N1615" t="str">
        <f>IF(K1615&gt;L1615,"HIGH ZONE BIAS",IF(K1615&lt;L1615,"LOW ZONE BIAS","EQUILIBRIUM"))</f>
        <v>EQUILIBRIUM</v>
      </c>
    </row>
    <row r="1616">
      <c r="A1616">
        <v>25955</v>
      </c>
      <c r="B1616" t="str">
        <v>2025-08-08</v>
      </c>
      <c r="C1616" t="str">
        <v>Midday</v>
      </c>
      <c r="D1616">
        <v>24</v>
      </c>
      <c r="E1616" t="str">
        <f>IF(MOD(D1616,2)=0,"EVEN","ODD")</f>
        <v>EVEN</v>
      </c>
      <c r="F1616" t="str">
        <f>IF(D1616&lt;=18,"LOW (1-18)","HIGH (19-36)")</f>
        <v>HIGH (19-36)</v>
      </c>
      <c r="G1616">
        <f>INT((D1616-1)/6)+1</f>
        <v>4</v>
      </c>
      <c r="H1616">
        <f>MOD(D1616-1,6)+1</f>
        <v>6</v>
      </c>
      <c r="I1616">
        <f>37-D1616</f>
        <v>13</v>
      </c>
      <c r="J1616">
        <f>ABS(D1616-D1617)</f>
        <v>4</v>
      </c>
      <c r="K1616">
        <f>AVERAGE(D1616:D1620)</f>
        <v>24</v>
      </c>
      <c r="L1616">
        <f>AVERAGE(D1616:D1635)</f>
        <v>24</v>
      </c>
      <c r="M1616">
        <f>K1616-L1616</f>
        <v>0</v>
      </c>
      <c r="N1616" t="str">
        <f>IF(K1616&gt;L1616,"HIGH ZONE BIAS",IF(K1616&lt;L1616,"LOW ZONE BIAS","EQUILIBRIUM"))</f>
        <v>EQUILIBRIUM</v>
      </c>
    </row>
    <row r="1617">
      <c r="A1617">
        <v>25954</v>
      </c>
      <c r="B1617" t="str">
        <v>2025-08-08</v>
      </c>
      <c r="C1617" t="str">
        <v>Morning</v>
      </c>
      <c r="D1617">
        <v>20</v>
      </c>
      <c r="E1617" t="str">
        <f>IF(MOD(D1617,2)=0,"EVEN","ODD")</f>
        <v>EVEN</v>
      </c>
      <c r="F1617" t="str">
        <f>IF(D1617&lt;=18,"LOW (1-18)","HIGH (19-36)")</f>
        <v>HIGH (19-36)</v>
      </c>
      <c r="G1617">
        <f>INT((D1617-1)/6)+1</f>
        <v>4</v>
      </c>
      <c r="H1617">
        <f>MOD(D1617-1,6)+1</f>
        <v>2</v>
      </c>
      <c r="I1617">
        <f>37-D1617</f>
        <v>17</v>
      </c>
      <c r="J1617">
        <f>ABS(D1617-D1618)</f>
        <v>7</v>
      </c>
      <c r="K1617">
        <f>AVERAGE(D1617:D1621)</f>
        <v>20</v>
      </c>
      <c r="L1617">
        <f>AVERAGE(D1617:D1636)</f>
        <v>20</v>
      </c>
      <c r="M1617">
        <f>K1617-L1617</f>
        <v>0</v>
      </c>
      <c r="N1617" t="str">
        <f>IF(K1617&gt;L1617,"HIGH ZONE BIAS",IF(K1617&lt;L1617,"LOW ZONE BIAS","EQUILIBRIUM"))</f>
        <v>EQUILIBRIUM</v>
      </c>
    </row>
    <row r="1618">
      <c r="A1618">
        <v>25953</v>
      </c>
      <c r="B1618" t="str">
        <v>2025-08-07</v>
      </c>
      <c r="C1618" t="str">
        <v>Evening</v>
      </c>
      <c r="D1618">
        <v>27</v>
      </c>
      <c r="E1618" t="str">
        <f>IF(MOD(D1618,2)=0,"EVEN","ODD")</f>
        <v>ODD</v>
      </c>
      <c r="F1618" t="str">
        <f>IF(D1618&lt;=18,"LOW (1-18)","HIGH (19-36)")</f>
        <v>HIGH (19-36)</v>
      </c>
      <c r="G1618">
        <f>INT((D1618-1)/6)+1</f>
        <v>5</v>
      </c>
      <c r="H1618">
        <f>MOD(D1618-1,6)+1</f>
        <v>3</v>
      </c>
      <c r="I1618">
        <f>37-D1618</f>
        <v>10</v>
      </c>
      <c r="J1618">
        <f>ABS(D1618-D1619)</f>
        <v>8</v>
      </c>
      <c r="K1618">
        <f>AVERAGE(D1618:D1622)</f>
        <v>27</v>
      </c>
      <c r="L1618">
        <f>AVERAGE(D1618:D1637)</f>
        <v>27</v>
      </c>
      <c r="M1618">
        <f>K1618-L1618</f>
        <v>0</v>
      </c>
      <c r="N1618" t="str">
        <f>IF(K1618&gt;L1618,"HIGH ZONE BIAS",IF(K1618&lt;L1618,"LOW ZONE BIAS","EQUILIBRIUM"))</f>
        <v>EQUILIBRIUM</v>
      </c>
    </row>
    <row r="1619">
      <c r="A1619">
        <v>25952</v>
      </c>
      <c r="B1619" t="str">
        <v>2025-08-07</v>
      </c>
      <c r="C1619" t="str">
        <v>Afternoon</v>
      </c>
      <c r="D1619">
        <v>19</v>
      </c>
      <c r="E1619" t="str">
        <f>IF(MOD(D1619,2)=0,"EVEN","ODD")</f>
        <v>ODD</v>
      </c>
      <c r="F1619" t="str">
        <f>IF(D1619&lt;=18,"LOW (1-18)","HIGH (19-36)")</f>
        <v>HIGH (19-36)</v>
      </c>
      <c r="G1619">
        <f>INT((D1619-1)/6)+1</f>
        <v>4</v>
      </c>
      <c r="H1619">
        <f>MOD(D1619-1,6)+1</f>
        <v>1</v>
      </c>
      <c r="I1619">
        <f>37-D1619</f>
        <v>18</v>
      </c>
      <c r="J1619">
        <f>ABS(D1619-D1620)</f>
        <v>16</v>
      </c>
      <c r="K1619">
        <f>AVERAGE(D1619:D1623)</f>
        <v>19</v>
      </c>
      <c r="L1619">
        <f>AVERAGE(D1619:D1638)</f>
        <v>19</v>
      </c>
      <c r="M1619">
        <f>K1619-L1619</f>
        <v>0</v>
      </c>
      <c r="N1619" t="str">
        <f>IF(K1619&gt;L1619,"HIGH ZONE BIAS",IF(K1619&lt;L1619,"LOW ZONE BIAS","EQUILIBRIUM"))</f>
        <v>EQUILIBRIUM</v>
      </c>
    </row>
    <row r="1620">
      <c r="A1620">
        <v>25951</v>
      </c>
      <c r="B1620" t="str">
        <v>2025-08-07</v>
      </c>
      <c r="C1620" t="str">
        <v>Midday</v>
      </c>
      <c r="D1620">
        <v>35</v>
      </c>
      <c r="E1620" t="str">
        <f>IF(MOD(D1620,2)=0,"EVEN","ODD")</f>
        <v>ODD</v>
      </c>
      <c r="F1620" t="str">
        <f>IF(D1620&lt;=18,"LOW (1-18)","HIGH (19-36)")</f>
        <v>HIGH (19-36)</v>
      </c>
      <c r="G1620">
        <f>INT((D1620-1)/6)+1</f>
        <v>6</v>
      </c>
      <c r="H1620">
        <f>MOD(D1620-1,6)+1</f>
        <v>5</v>
      </c>
      <c r="I1620">
        <f>37-D1620</f>
        <v>2</v>
      </c>
      <c r="J1620">
        <f>ABS(D1620-D1621)</f>
        <v>28</v>
      </c>
      <c r="K1620">
        <f>AVERAGE(D1620:D1624)</f>
        <v>35</v>
      </c>
      <c r="L1620">
        <f>AVERAGE(D1620:D1639)</f>
        <v>35</v>
      </c>
      <c r="M1620">
        <f>K1620-L1620</f>
        <v>0</v>
      </c>
      <c r="N1620" t="str">
        <f>IF(K1620&gt;L1620,"HIGH ZONE BIAS",IF(K1620&lt;L1620,"LOW ZONE BIAS","EQUILIBRIUM"))</f>
        <v>EQUILIBRIUM</v>
      </c>
    </row>
    <row r="1621">
      <c r="A1621">
        <v>25950</v>
      </c>
      <c r="B1621" t="str">
        <v>2025-08-07</v>
      </c>
      <c r="C1621" t="str">
        <v>Morning</v>
      </c>
      <c r="D1621">
        <v>7</v>
      </c>
      <c r="E1621" t="str">
        <f>IF(MOD(D1621,2)=0,"EVEN","ODD")</f>
        <v>ODD</v>
      </c>
      <c r="F1621" t="str">
        <f>IF(D1621&lt;=18,"LOW (1-18)","HIGH (19-36)")</f>
        <v>LOW (1-18)</v>
      </c>
      <c r="G1621">
        <f>INT((D1621-1)/6)+1</f>
        <v>2</v>
      </c>
      <c r="H1621">
        <f>MOD(D1621-1,6)+1</f>
        <v>1</v>
      </c>
      <c r="I1621">
        <f>37-D1621</f>
        <v>30</v>
      </c>
      <c r="J1621">
        <f>ABS(D1621-D1622)</f>
        <v>1</v>
      </c>
      <c r="K1621">
        <f>AVERAGE(D1621:D1625)</f>
        <v>7</v>
      </c>
      <c r="L1621">
        <f>AVERAGE(D1621:D1640)</f>
        <v>7</v>
      </c>
      <c r="M1621">
        <f>K1621-L1621</f>
        <v>0</v>
      </c>
      <c r="N1621" t="str">
        <f>IF(K1621&gt;L1621,"HIGH ZONE BIAS",IF(K1621&lt;L1621,"LOW ZONE BIAS","EQUILIBRIUM"))</f>
        <v>EQUILIBRIUM</v>
      </c>
    </row>
    <row r="1622">
      <c r="A1622">
        <v>25949</v>
      </c>
      <c r="B1622" t="str">
        <v>2025-08-06</v>
      </c>
      <c r="C1622" t="str">
        <v>Evening</v>
      </c>
      <c r="D1622">
        <v>6</v>
      </c>
      <c r="E1622" t="str">
        <f>IF(MOD(D1622,2)=0,"EVEN","ODD")</f>
        <v>EVEN</v>
      </c>
      <c r="F1622" t="str">
        <f>IF(D1622&lt;=18,"LOW (1-18)","HIGH (19-36)")</f>
        <v>LOW (1-18)</v>
      </c>
      <c r="G1622">
        <f>INT((D1622-1)/6)+1</f>
        <v>1</v>
      </c>
      <c r="H1622">
        <f>MOD(D1622-1,6)+1</f>
        <v>6</v>
      </c>
      <c r="I1622">
        <f>37-D1622</f>
        <v>31</v>
      </c>
      <c r="J1622">
        <f>ABS(D1622-D1623)</f>
        <v>10</v>
      </c>
      <c r="K1622">
        <f>AVERAGE(D1622:D1626)</f>
        <v>6</v>
      </c>
      <c r="L1622">
        <f>AVERAGE(D1622:D1641)</f>
        <v>6</v>
      </c>
      <c r="M1622">
        <f>K1622-L1622</f>
        <v>0</v>
      </c>
      <c r="N1622" t="str">
        <f>IF(K1622&gt;L1622,"HIGH ZONE BIAS",IF(K1622&lt;L1622,"LOW ZONE BIAS","EQUILIBRIUM"))</f>
        <v>EQUILIBRIUM</v>
      </c>
    </row>
    <row r="1623">
      <c r="A1623">
        <v>25948</v>
      </c>
      <c r="B1623" t="str">
        <v>2025-08-06</v>
      </c>
      <c r="C1623" t="str">
        <v>Afternoon</v>
      </c>
      <c r="D1623">
        <v>16</v>
      </c>
      <c r="E1623" t="str">
        <f>IF(MOD(D1623,2)=0,"EVEN","ODD")</f>
        <v>EVEN</v>
      </c>
      <c r="F1623" t="str">
        <f>IF(D1623&lt;=18,"LOW (1-18)","HIGH (19-36)")</f>
        <v>LOW (1-18)</v>
      </c>
      <c r="G1623">
        <f>INT((D1623-1)/6)+1</f>
        <v>3</v>
      </c>
      <c r="H1623">
        <f>MOD(D1623-1,6)+1</f>
        <v>4</v>
      </c>
      <c r="I1623">
        <f>37-D1623</f>
        <v>21</v>
      </c>
      <c r="J1623">
        <f>ABS(D1623-D1624)</f>
        <v>12</v>
      </c>
      <c r="K1623">
        <f>AVERAGE(D1623:D1627)</f>
        <v>16</v>
      </c>
      <c r="L1623">
        <f>AVERAGE(D1623:D1642)</f>
        <v>16</v>
      </c>
      <c r="M1623">
        <f>K1623-L1623</f>
        <v>0</v>
      </c>
      <c r="N1623" t="str">
        <f>IF(K1623&gt;L1623,"HIGH ZONE BIAS",IF(K1623&lt;L1623,"LOW ZONE BIAS","EQUILIBRIUM"))</f>
        <v>EQUILIBRIUM</v>
      </c>
    </row>
    <row r="1624">
      <c r="A1624">
        <v>25947</v>
      </c>
      <c r="B1624" t="str">
        <v>2025-08-06</v>
      </c>
      <c r="C1624" t="str">
        <v>Midday</v>
      </c>
      <c r="D1624">
        <v>28</v>
      </c>
      <c r="E1624" t="str">
        <f>IF(MOD(D1624,2)=0,"EVEN","ODD")</f>
        <v>EVEN</v>
      </c>
      <c r="F1624" t="str">
        <f>IF(D1624&lt;=18,"LOW (1-18)","HIGH (19-36)")</f>
        <v>HIGH (19-36)</v>
      </c>
      <c r="G1624">
        <f>INT((D1624-1)/6)+1</f>
        <v>5</v>
      </c>
      <c r="H1624">
        <f>MOD(D1624-1,6)+1</f>
        <v>4</v>
      </c>
      <c r="I1624">
        <f>37-D1624</f>
        <v>9</v>
      </c>
      <c r="J1624">
        <f>ABS(D1624-D1625)</f>
        <v>5</v>
      </c>
      <c r="K1624">
        <f>AVERAGE(D1624:D1628)</f>
        <v>28</v>
      </c>
      <c r="L1624">
        <f>AVERAGE(D1624:D1643)</f>
        <v>28</v>
      </c>
      <c r="M1624">
        <f>K1624-L1624</f>
        <v>0</v>
      </c>
      <c r="N1624" t="str">
        <f>IF(K1624&gt;L1624,"HIGH ZONE BIAS",IF(K1624&lt;L1624,"LOW ZONE BIAS","EQUILIBRIUM"))</f>
        <v>EQUILIBRIUM</v>
      </c>
    </row>
    <row r="1625">
      <c r="A1625">
        <v>25946</v>
      </c>
      <c r="B1625" t="str">
        <v>2025-08-06</v>
      </c>
      <c r="C1625" t="str">
        <v>Morning</v>
      </c>
      <c r="D1625">
        <v>23</v>
      </c>
      <c r="E1625" t="str">
        <f>IF(MOD(D1625,2)=0,"EVEN","ODD")</f>
        <v>ODD</v>
      </c>
      <c r="F1625" t="str">
        <f>IF(D1625&lt;=18,"LOW (1-18)","HIGH (19-36)")</f>
        <v>HIGH (19-36)</v>
      </c>
      <c r="G1625">
        <f>INT((D1625-1)/6)+1</f>
        <v>4</v>
      </c>
      <c r="H1625">
        <f>MOD(D1625-1,6)+1</f>
        <v>5</v>
      </c>
      <c r="I1625">
        <f>37-D1625</f>
        <v>14</v>
      </c>
      <c r="J1625">
        <f>ABS(D1625-D1626)</f>
        <v>13</v>
      </c>
      <c r="K1625">
        <f>AVERAGE(D1625:D1629)</f>
        <v>23</v>
      </c>
      <c r="L1625">
        <f>AVERAGE(D1625:D1644)</f>
        <v>23</v>
      </c>
      <c r="M1625">
        <f>K1625-L1625</f>
        <v>0</v>
      </c>
      <c r="N1625" t="str">
        <f>IF(K1625&gt;L1625,"HIGH ZONE BIAS",IF(K1625&lt;L1625,"LOW ZONE BIAS","EQUILIBRIUM"))</f>
        <v>EQUILIBRIUM</v>
      </c>
    </row>
    <row r="1626">
      <c r="A1626">
        <v>25945</v>
      </c>
      <c r="B1626" t="str">
        <v>2025-08-05</v>
      </c>
      <c r="C1626" t="str">
        <v>Evening</v>
      </c>
      <c r="D1626">
        <v>36</v>
      </c>
      <c r="E1626" t="str">
        <f>IF(MOD(D1626,2)=0,"EVEN","ODD")</f>
        <v>EVEN</v>
      </c>
      <c r="F1626" t="str">
        <f>IF(D1626&lt;=18,"LOW (1-18)","HIGH (19-36)")</f>
        <v>HIGH (19-36)</v>
      </c>
      <c r="G1626">
        <f>INT((D1626-1)/6)+1</f>
        <v>6</v>
      </c>
      <c r="H1626">
        <f>MOD(D1626-1,6)+1</f>
        <v>6</v>
      </c>
      <c r="I1626">
        <f>37-D1626</f>
        <v>1</v>
      </c>
      <c r="J1626">
        <f>ABS(D1626-D1627)</f>
        <v>33</v>
      </c>
      <c r="K1626">
        <f>AVERAGE(D1626:D1630)</f>
        <v>36</v>
      </c>
      <c r="L1626">
        <f>AVERAGE(D1626:D1645)</f>
        <v>36</v>
      </c>
      <c r="M1626">
        <f>K1626-L1626</f>
        <v>0</v>
      </c>
      <c r="N1626" t="str">
        <f>IF(K1626&gt;L1626,"HIGH ZONE BIAS",IF(K1626&lt;L1626,"LOW ZONE BIAS","EQUILIBRIUM"))</f>
        <v>EQUILIBRIUM</v>
      </c>
    </row>
    <row r="1627">
      <c r="A1627">
        <v>25944</v>
      </c>
      <c r="B1627" t="str">
        <v>2025-08-05</v>
      </c>
      <c r="C1627" t="str">
        <v>Afternoon</v>
      </c>
      <c r="D1627">
        <v>3</v>
      </c>
      <c r="E1627" t="str">
        <f>IF(MOD(D1627,2)=0,"EVEN","ODD")</f>
        <v>ODD</v>
      </c>
      <c r="F1627" t="str">
        <f>IF(D1627&lt;=18,"LOW (1-18)","HIGH (19-36)")</f>
        <v>LOW (1-18)</v>
      </c>
      <c r="G1627">
        <f>INT((D1627-1)/6)+1</f>
        <v>1</v>
      </c>
      <c r="H1627">
        <f>MOD(D1627-1,6)+1</f>
        <v>3</v>
      </c>
      <c r="I1627">
        <f>37-D1627</f>
        <v>34</v>
      </c>
      <c r="J1627">
        <f>ABS(D1627-D1628)</f>
        <v>29</v>
      </c>
      <c r="K1627">
        <f>AVERAGE(D1627:D1631)</f>
        <v>3</v>
      </c>
      <c r="L1627">
        <f>AVERAGE(D1627:D1646)</f>
        <v>3</v>
      </c>
      <c r="M1627">
        <f>K1627-L1627</f>
        <v>0</v>
      </c>
      <c r="N1627" t="str">
        <f>IF(K1627&gt;L1627,"HIGH ZONE BIAS",IF(K1627&lt;L1627,"LOW ZONE BIAS","EQUILIBRIUM"))</f>
        <v>EQUILIBRIUM</v>
      </c>
    </row>
    <row r="1628">
      <c r="A1628">
        <v>25943</v>
      </c>
      <c r="B1628" t="str">
        <v>2025-08-05</v>
      </c>
      <c r="C1628" t="str">
        <v>Midday</v>
      </c>
      <c r="D1628">
        <v>32</v>
      </c>
      <c r="E1628" t="str">
        <f>IF(MOD(D1628,2)=0,"EVEN","ODD")</f>
        <v>EVEN</v>
      </c>
      <c r="F1628" t="str">
        <f>IF(D1628&lt;=18,"LOW (1-18)","HIGH (19-36)")</f>
        <v>HIGH (19-36)</v>
      </c>
      <c r="G1628">
        <f>INT((D1628-1)/6)+1</f>
        <v>6</v>
      </c>
      <c r="H1628">
        <f>MOD(D1628-1,6)+1</f>
        <v>2</v>
      </c>
      <c r="I1628">
        <f>37-D1628</f>
        <v>5</v>
      </c>
      <c r="J1628">
        <f>ABS(D1628-D1629)</f>
        <v>14</v>
      </c>
      <c r="K1628">
        <f>AVERAGE(D1628:D1632)</f>
        <v>32</v>
      </c>
      <c r="L1628">
        <f>AVERAGE(D1628:D1647)</f>
        <v>32</v>
      </c>
      <c r="M1628">
        <f>K1628-L1628</f>
        <v>0</v>
      </c>
      <c r="N1628" t="str">
        <f>IF(K1628&gt;L1628,"HIGH ZONE BIAS",IF(K1628&lt;L1628,"LOW ZONE BIAS","EQUILIBRIUM"))</f>
        <v>EQUILIBRIUM</v>
      </c>
    </row>
    <row r="1629">
      <c r="A1629">
        <v>25942</v>
      </c>
      <c r="B1629" t="str">
        <v>2025-08-05</v>
      </c>
      <c r="C1629" t="str">
        <v>Morning</v>
      </c>
      <c r="D1629">
        <v>18</v>
      </c>
      <c r="E1629" t="str">
        <f>IF(MOD(D1629,2)=0,"EVEN","ODD")</f>
        <v>EVEN</v>
      </c>
      <c r="F1629" t="str">
        <f>IF(D1629&lt;=18,"LOW (1-18)","HIGH (19-36)")</f>
        <v>LOW (1-18)</v>
      </c>
      <c r="G1629">
        <f>INT((D1629-1)/6)+1</f>
        <v>3</v>
      </c>
      <c r="H1629">
        <f>MOD(D1629-1,6)+1</f>
        <v>6</v>
      </c>
      <c r="I1629">
        <f>37-D1629</f>
        <v>19</v>
      </c>
      <c r="J1629">
        <f>ABS(D1629-D1630)</f>
        <v>6</v>
      </c>
      <c r="K1629">
        <f>AVERAGE(D1629:D1633)</f>
        <v>18</v>
      </c>
      <c r="L1629">
        <f>AVERAGE(D1629:D1648)</f>
        <v>18</v>
      </c>
      <c r="M1629">
        <f>K1629-L1629</f>
        <v>0</v>
      </c>
      <c r="N1629" t="str">
        <f>IF(K1629&gt;L1629,"HIGH ZONE BIAS",IF(K1629&lt;L1629,"LOW ZONE BIAS","EQUILIBRIUM"))</f>
        <v>EQUILIBRIUM</v>
      </c>
    </row>
    <row r="1630">
      <c r="A1630">
        <v>25941</v>
      </c>
      <c r="B1630" t="str">
        <v>2025-08-04</v>
      </c>
      <c r="C1630" t="str">
        <v>Evening</v>
      </c>
      <c r="D1630">
        <v>24</v>
      </c>
      <c r="E1630" t="str">
        <f>IF(MOD(D1630,2)=0,"EVEN","ODD")</f>
        <v>EVEN</v>
      </c>
      <c r="F1630" t="str">
        <f>IF(D1630&lt;=18,"LOW (1-18)","HIGH (19-36)")</f>
        <v>HIGH (19-36)</v>
      </c>
      <c r="G1630">
        <f>INT((D1630-1)/6)+1</f>
        <v>4</v>
      </c>
      <c r="H1630">
        <f>MOD(D1630-1,6)+1</f>
        <v>6</v>
      </c>
      <c r="I1630">
        <f>37-D1630</f>
        <v>13</v>
      </c>
      <c r="J1630">
        <f>ABS(D1630-D1631)</f>
        <v>6</v>
      </c>
      <c r="K1630">
        <f>AVERAGE(D1630:D1634)</f>
        <v>24</v>
      </c>
      <c r="L1630">
        <f>AVERAGE(D1630:D1649)</f>
        <v>24</v>
      </c>
      <c r="M1630">
        <f>K1630-L1630</f>
        <v>0</v>
      </c>
      <c r="N1630" t="str">
        <f>IF(K1630&gt;L1630,"HIGH ZONE BIAS",IF(K1630&lt;L1630,"LOW ZONE BIAS","EQUILIBRIUM"))</f>
        <v>EQUILIBRIUM</v>
      </c>
    </row>
    <row r="1631">
      <c r="A1631">
        <v>25940</v>
      </c>
      <c r="B1631" t="str">
        <v>2025-08-04</v>
      </c>
      <c r="C1631" t="str">
        <v>Afternoon</v>
      </c>
      <c r="D1631">
        <v>18</v>
      </c>
      <c r="E1631" t="str">
        <f>IF(MOD(D1631,2)=0,"EVEN","ODD")</f>
        <v>EVEN</v>
      </c>
      <c r="F1631" t="str">
        <f>IF(D1631&lt;=18,"LOW (1-18)","HIGH (19-36)")</f>
        <v>LOW (1-18)</v>
      </c>
      <c r="G1631">
        <f>INT((D1631-1)/6)+1</f>
        <v>3</v>
      </c>
      <c r="H1631">
        <f>MOD(D1631-1,6)+1</f>
        <v>6</v>
      </c>
      <c r="I1631">
        <f>37-D1631</f>
        <v>19</v>
      </c>
      <c r="J1631">
        <f>ABS(D1631-D1632)</f>
        <v>3</v>
      </c>
      <c r="K1631">
        <f>AVERAGE(D1631:D1635)</f>
        <v>18</v>
      </c>
      <c r="L1631">
        <f>AVERAGE(D1631:D1650)</f>
        <v>18</v>
      </c>
      <c r="M1631">
        <f>K1631-L1631</f>
        <v>0</v>
      </c>
      <c r="N1631" t="str">
        <f>IF(K1631&gt;L1631,"HIGH ZONE BIAS",IF(K1631&lt;L1631,"LOW ZONE BIAS","EQUILIBRIUM"))</f>
        <v>EQUILIBRIUM</v>
      </c>
    </row>
    <row r="1632">
      <c r="A1632">
        <v>25939</v>
      </c>
      <c r="B1632" t="str">
        <v>2025-08-04</v>
      </c>
      <c r="C1632" t="str">
        <v>Midday</v>
      </c>
      <c r="D1632">
        <v>21</v>
      </c>
      <c r="E1632" t="str">
        <f>IF(MOD(D1632,2)=0,"EVEN","ODD")</f>
        <v>ODD</v>
      </c>
      <c r="F1632" t="str">
        <f>IF(D1632&lt;=18,"LOW (1-18)","HIGH (19-36)")</f>
        <v>HIGH (19-36)</v>
      </c>
      <c r="G1632">
        <f>INT((D1632-1)/6)+1</f>
        <v>4</v>
      </c>
      <c r="H1632">
        <f>MOD(D1632-1,6)+1</f>
        <v>3</v>
      </c>
      <c r="I1632">
        <f>37-D1632</f>
        <v>16</v>
      </c>
      <c r="J1632">
        <f>ABS(D1632-D1633)</f>
        <v>7</v>
      </c>
      <c r="K1632">
        <f>AVERAGE(D1632:D1636)</f>
        <v>21</v>
      </c>
      <c r="L1632">
        <f>AVERAGE(D1632:D1651)</f>
        <v>21</v>
      </c>
      <c r="M1632">
        <f>K1632-L1632</f>
        <v>0</v>
      </c>
      <c r="N1632" t="str">
        <f>IF(K1632&gt;L1632,"HIGH ZONE BIAS",IF(K1632&lt;L1632,"LOW ZONE BIAS","EQUILIBRIUM"))</f>
        <v>EQUILIBRIUM</v>
      </c>
    </row>
    <row r="1633">
      <c r="A1633">
        <v>25938</v>
      </c>
      <c r="B1633" t="str">
        <v>2025-08-04</v>
      </c>
      <c r="C1633" t="str">
        <v>Morning</v>
      </c>
      <c r="D1633">
        <v>28</v>
      </c>
      <c r="E1633" t="str">
        <f>IF(MOD(D1633,2)=0,"EVEN","ODD")</f>
        <v>EVEN</v>
      </c>
      <c r="F1633" t="str">
        <f>IF(D1633&lt;=18,"LOW (1-18)","HIGH (19-36)")</f>
        <v>HIGH (19-36)</v>
      </c>
      <c r="G1633">
        <f>INT((D1633-1)/6)+1</f>
        <v>5</v>
      </c>
      <c r="H1633">
        <f>MOD(D1633-1,6)+1</f>
        <v>4</v>
      </c>
      <c r="I1633">
        <f>37-D1633</f>
        <v>9</v>
      </c>
      <c r="J1633">
        <f>ABS(D1633-D1634)</f>
        <v>10</v>
      </c>
      <c r="K1633">
        <f>AVERAGE(D1633:D1637)</f>
        <v>28</v>
      </c>
      <c r="L1633">
        <f>AVERAGE(D1633:D1652)</f>
        <v>28</v>
      </c>
      <c r="M1633">
        <f>K1633-L1633</f>
        <v>0</v>
      </c>
      <c r="N1633" t="str">
        <f>IF(K1633&gt;L1633,"HIGH ZONE BIAS",IF(K1633&lt;L1633,"LOW ZONE BIAS","EQUILIBRIUM"))</f>
        <v>EQUILIBRIUM</v>
      </c>
    </row>
    <row r="1634">
      <c r="A1634">
        <v>25937</v>
      </c>
      <c r="B1634" t="str">
        <v>2025-08-02</v>
      </c>
      <c r="C1634" t="str">
        <v>Evening</v>
      </c>
      <c r="D1634">
        <v>18</v>
      </c>
      <c r="E1634" t="str">
        <f>IF(MOD(D1634,2)=0,"EVEN","ODD")</f>
        <v>EVEN</v>
      </c>
      <c r="F1634" t="str">
        <f>IF(D1634&lt;=18,"LOW (1-18)","HIGH (19-36)")</f>
        <v>LOW (1-18)</v>
      </c>
      <c r="G1634">
        <f>INT((D1634-1)/6)+1</f>
        <v>3</v>
      </c>
      <c r="H1634">
        <f>MOD(D1634-1,6)+1</f>
        <v>6</v>
      </c>
      <c r="I1634">
        <f>37-D1634</f>
        <v>19</v>
      </c>
      <c r="J1634">
        <f>ABS(D1634-D1635)</f>
        <v>12</v>
      </c>
      <c r="K1634">
        <f>AVERAGE(D1634:D1638)</f>
        <v>18</v>
      </c>
      <c r="L1634">
        <f>AVERAGE(D1634:D1653)</f>
        <v>18</v>
      </c>
      <c r="M1634">
        <f>K1634-L1634</f>
        <v>0</v>
      </c>
      <c r="N1634" t="str">
        <f>IF(K1634&gt;L1634,"HIGH ZONE BIAS",IF(K1634&lt;L1634,"LOW ZONE BIAS","EQUILIBRIUM"))</f>
        <v>EQUILIBRIUM</v>
      </c>
    </row>
    <row r="1635">
      <c r="A1635">
        <v>25936</v>
      </c>
      <c r="B1635" t="str">
        <v>2025-08-02</v>
      </c>
      <c r="C1635" t="str">
        <v>Afternoon</v>
      </c>
      <c r="D1635">
        <v>6</v>
      </c>
      <c r="E1635" t="str">
        <f>IF(MOD(D1635,2)=0,"EVEN","ODD")</f>
        <v>EVEN</v>
      </c>
      <c r="F1635" t="str">
        <f>IF(D1635&lt;=18,"LOW (1-18)","HIGH (19-36)")</f>
        <v>LOW (1-18)</v>
      </c>
      <c r="G1635">
        <f>INT((D1635-1)/6)+1</f>
        <v>1</v>
      </c>
      <c r="H1635">
        <f>MOD(D1635-1,6)+1</f>
        <v>6</v>
      </c>
      <c r="I1635">
        <f>37-D1635</f>
        <v>31</v>
      </c>
      <c r="J1635">
        <f>ABS(D1635-D1636)</f>
        <v>10</v>
      </c>
      <c r="K1635">
        <f>AVERAGE(D1635:D1639)</f>
        <v>6</v>
      </c>
      <c r="L1635">
        <f>AVERAGE(D1635:D1654)</f>
        <v>6</v>
      </c>
      <c r="M1635">
        <f>K1635-L1635</f>
        <v>0</v>
      </c>
      <c r="N1635" t="str">
        <f>IF(K1635&gt;L1635,"HIGH ZONE BIAS",IF(K1635&lt;L1635,"LOW ZONE BIAS","EQUILIBRIUM"))</f>
        <v>EQUILIBRIUM</v>
      </c>
    </row>
    <row r="1636">
      <c r="A1636">
        <v>25935</v>
      </c>
      <c r="B1636" t="str">
        <v>2025-08-02</v>
      </c>
      <c r="C1636" t="str">
        <v>Midday</v>
      </c>
      <c r="D1636">
        <v>16</v>
      </c>
      <c r="E1636" t="str">
        <f>IF(MOD(D1636,2)=0,"EVEN","ODD")</f>
        <v>EVEN</v>
      </c>
      <c r="F1636" t="str">
        <f>IF(D1636&lt;=18,"LOW (1-18)","HIGH (19-36)")</f>
        <v>LOW (1-18)</v>
      </c>
      <c r="G1636">
        <f>INT((D1636-1)/6)+1</f>
        <v>3</v>
      </c>
      <c r="H1636">
        <f>MOD(D1636-1,6)+1</f>
        <v>4</v>
      </c>
      <c r="I1636">
        <f>37-D1636</f>
        <v>21</v>
      </c>
      <c r="J1636">
        <f>ABS(D1636-D1637)</f>
        <v>11</v>
      </c>
      <c r="K1636">
        <f>AVERAGE(D1636:D1640)</f>
        <v>16</v>
      </c>
      <c r="L1636">
        <f>AVERAGE(D1636:D1655)</f>
        <v>16</v>
      </c>
      <c r="M1636">
        <f>K1636-L1636</f>
        <v>0</v>
      </c>
      <c r="N1636" t="str">
        <f>IF(K1636&gt;L1636,"HIGH ZONE BIAS",IF(K1636&lt;L1636,"LOW ZONE BIAS","EQUILIBRIUM"))</f>
        <v>EQUILIBRIUM</v>
      </c>
    </row>
    <row r="1637">
      <c r="A1637">
        <v>25934</v>
      </c>
      <c r="B1637" t="str">
        <v>2025-08-02</v>
      </c>
      <c r="C1637" t="str">
        <v>Morning</v>
      </c>
      <c r="D1637">
        <v>5</v>
      </c>
      <c r="E1637" t="str">
        <f>IF(MOD(D1637,2)=0,"EVEN","ODD")</f>
        <v>ODD</v>
      </c>
      <c r="F1637" t="str">
        <f>IF(D1637&lt;=18,"LOW (1-18)","HIGH (19-36)")</f>
        <v>LOW (1-18)</v>
      </c>
      <c r="G1637">
        <f>INT((D1637-1)/6)+1</f>
        <v>1</v>
      </c>
      <c r="H1637">
        <f>MOD(D1637-1,6)+1</f>
        <v>5</v>
      </c>
      <c r="I1637">
        <f>37-D1637</f>
        <v>32</v>
      </c>
      <c r="J1637">
        <f>ABS(D1637-D1638)</f>
        <v>21</v>
      </c>
      <c r="K1637">
        <f>AVERAGE(D1637:D1641)</f>
        <v>5</v>
      </c>
      <c r="L1637">
        <f>AVERAGE(D1637:D1656)</f>
        <v>5</v>
      </c>
      <c r="M1637">
        <f>K1637-L1637</f>
        <v>0</v>
      </c>
      <c r="N1637" t="str">
        <f>IF(K1637&gt;L1637,"HIGH ZONE BIAS",IF(K1637&lt;L1637,"LOW ZONE BIAS","EQUILIBRIUM"))</f>
        <v>EQUILIBRIUM</v>
      </c>
    </row>
    <row r="1638">
      <c r="A1638">
        <v>25933</v>
      </c>
      <c r="B1638" t="str">
        <v>2025-08-01</v>
      </c>
      <c r="C1638" t="str">
        <v>Evening</v>
      </c>
      <c r="D1638">
        <v>26</v>
      </c>
      <c r="E1638" t="str">
        <f>IF(MOD(D1638,2)=0,"EVEN","ODD")</f>
        <v>EVEN</v>
      </c>
      <c r="F1638" t="str">
        <f>IF(D1638&lt;=18,"LOW (1-18)","HIGH (19-36)")</f>
        <v>HIGH (19-36)</v>
      </c>
      <c r="G1638">
        <f>INT((D1638-1)/6)+1</f>
        <v>5</v>
      </c>
      <c r="H1638">
        <f>MOD(D1638-1,6)+1</f>
        <v>2</v>
      </c>
      <c r="I1638">
        <f>37-D1638</f>
        <v>11</v>
      </c>
      <c r="J1638">
        <f>ABS(D1638-D1639)</f>
        <v>15</v>
      </c>
      <c r="K1638">
        <f>AVERAGE(D1638:D1642)</f>
        <v>26</v>
      </c>
      <c r="L1638">
        <f>AVERAGE(D1638:D1657)</f>
        <v>26</v>
      </c>
      <c r="M1638">
        <f>K1638-L1638</f>
        <v>0</v>
      </c>
      <c r="N1638" t="str">
        <f>IF(K1638&gt;L1638,"HIGH ZONE BIAS",IF(K1638&lt;L1638,"LOW ZONE BIAS","EQUILIBRIUM"))</f>
        <v>EQUILIBRIUM</v>
      </c>
    </row>
    <row r="1639">
      <c r="A1639">
        <v>25932</v>
      </c>
      <c r="B1639" t="str">
        <v>2025-08-01</v>
      </c>
      <c r="C1639" t="str">
        <v>Afternoon</v>
      </c>
      <c r="D1639">
        <v>11</v>
      </c>
      <c r="E1639" t="str">
        <f>IF(MOD(D1639,2)=0,"EVEN","ODD")</f>
        <v>ODD</v>
      </c>
      <c r="F1639" t="str">
        <f>IF(D1639&lt;=18,"LOW (1-18)","HIGH (19-36)")</f>
        <v>LOW (1-18)</v>
      </c>
      <c r="G1639">
        <f>INT((D1639-1)/6)+1</f>
        <v>2</v>
      </c>
      <c r="H1639">
        <f>MOD(D1639-1,6)+1</f>
        <v>5</v>
      </c>
      <c r="I1639">
        <f>37-D1639</f>
        <v>26</v>
      </c>
      <c r="J1639">
        <f>ABS(D1639-D1640)</f>
        <v>12</v>
      </c>
      <c r="K1639">
        <f>AVERAGE(D1639:D1643)</f>
        <v>11</v>
      </c>
      <c r="L1639">
        <f>AVERAGE(D1639:D1658)</f>
        <v>11</v>
      </c>
      <c r="M1639">
        <f>K1639-L1639</f>
        <v>0</v>
      </c>
      <c r="N1639" t="str">
        <f>IF(K1639&gt;L1639,"HIGH ZONE BIAS",IF(K1639&lt;L1639,"LOW ZONE BIAS","EQUILIBRIUM"))</f>
        <v>EQUILIBRIUM</v>
      </c>
    </row>
    <row r="1640">
      <c r="A1640">
        <v>25931</v>
      </c>
      <c r="B1640" t="str">
        <v>2025-08-01</v>
      </c>
      <c r="C1640" t="str">
        <v>Midday</v>
      </c>
      <c r="D1640">
        <v>23</v>
      </c>
      <c r="E1640" t="str">
        <f>IF(MOD(D1640,2)=0,"EVEN","ODD")</f>
        <v>ODD</v>
      </c>
      <c r="F1640" t="str">
        <f>IF(D1640&lt;=18,"LOW (1-18)","HIGH (19-36)")</f>
        <v>HIGH (19-36)</v>
      </c>
      <c r="G1640">
        <f>INT((D1640-1)/6)+1</f>
        <v>4</v>
      </c>
      <c r="H1640">
        <f>MOD(D1640-1,6)+1</f>
        <v>5</v>
      </c>
      <c r="I1640">
        <f>37-D1640</f>
        <v>14</v>
      </c>
      <c r="J1640">
        <f>ABS(D1640-D1641)</f>
        <v>6</v>
      </c>
      <c r="K1640">
        <f>AVERAGE(D1640:D1644)</f>
        <v>23</v>
      </c>
      <c r="L1640">
        <f>AVERAGE(D1640:D1659)</f>
        <v>23</v>
      </c>
      <c r="M1640">
        <f>K1640-L1640</f>
        <v>0</v>
      </c>
      <c r="N1640" t="str">
        <f>IF(K1640&gt;L1640,"HIGH ZONE BIAS",IF(K1640&lt;L1640,"LOW ZONE BIAS","EQUILIBRIUM"))</f>
        <v>EQUILIBRIUM</v>
      </c>
    </row>
    <row r="1641">
      <c r="A1641">
        <v>25930</v>
      </c>
      <c r="B1641" t="str">
        <v>2025-08-01</v>
      </c>
      <c r="C1641" t="str">
        <v>Morning</v>
      </c>
      <c r="D1641">
        <v>17</v>
      </c>
      <c r="E1641" t="str">
        <f>IF(MOD(D1641,2)=0,"EVEN","ODD")</f>
        <v>ODD</v>
      </c>
      <c r="F1641" t="str">
        <f>IF(D1641&lt;=18,"LOW (1-18)","HIGH (19-36)")</f>
        <v>LOW (1-18)</v>
      </c>
      <c r="G1641">
        <f>INT((D1641-1)/6)+1</f>
        <v>3</v>
      </c>
      <c r="H1641">
        <f>MOD(D1641-1,6)+1</f>
        <v>5</v>
      </c>
      <c r="I1641">
        <f>37-D1641</f>
        <v>20</v>
      </c>
      <c r="J1641">
        <f>ABS(D1641-D1642)</f>
        <v>14</v>
      </c>
      <c r="K1641">
        <f>AVERAGE(D1641:D1645)</f>
        <v>17</v>
      </c>
      <c r="L1641">
        <f>AVERAGE(D1641:D1660)</f>
        <v>17</v>
      </c>
      <c r="M1641">
        <f>K1641-L1641</f>
        <v>0</v>
      </c>
      <c r="N1641" t="str">
        <f>IF(K1641&gt;L1641,"HIGH ZONE BIAS",IF(K1641&lt;L1641,"LOW ZONE BIAS","EQUILIBRIUM"))</f>
        <v>EQUILIBRIUM</v>
      </c>
    </row>
    <row r="1642">
      <c r="A1642">
        <v>25929</v>
      </c>
      <c r="B1642" t="str">
        <v>2025-07-31</v>
      </c>
      <c r="C1642" t="str">
        <v>Evening</v>
      </c>
      <c r="D1642">
        <v>3</v>
      </c>
      <c r="E1642" t="str">
        <f>IF(MOD(D1642,2)=0,"EVEN","ODD")</f>
        <v>ODD</v>
      </c>
      <c r="F1642" t="str">
        <f>IF(D1642&lt;=18,"LOW (1-18)","HIGH (19-36)")</f>
        <v>LOW (1-18)</v>
      </c>
      <c r="G1642">
        <f>INT((D1642-1)/6)+1</f>
        <v>1</v>
      </c>
      <c r="H1642">
        <f>MOD(D1642-1,6)+1</f>
        <v>3</v>
      </c>
      <c r="I1642">
        <f>37-D1642</f>
        <v>34</v>
      </c>
      <c r="J1642">
        <f>ABS(D1642-D1643)</f>
        <v>5</v>
      </c>
      <c r="K1642">
        <f>AVERAGE(D1642:D1646)</f>
        <v>3</v>
      </c>
      <c r="L1642">
        <f>AVERAGE(D1642:D1661)</f>
        <v>3</v>
      </c>
      <c r="M1642">
        <f>K1642-L1642</f>
        <v>0</v>
      </c>
      <c r="N1642" t="str">
        <f>IF(K1642&gt;L1642,"HIGH ZONE BIAS",IF(K1642&lt;L1642,"LOW ZONE BIAS","EQUILIBRIUM"))</f>
        <v>EQUILIBRIUM</v>
      </c>
    </row>
    <row r="1643">
      <c r="A1643">
        <v>25928</v>
      </c>
      <c r="B1643" t="str">
        <v>2025-07-31</v>
      </c>
      <c r="C1643" t="str">
        <v>Afternoon</v>
      </c>
      <c r="D1643">
        <v>8</v>
      </c>
      <c r="E1643" t="str">
        <f>IF(MOD(D1643,2)=0,"EVEN","ODD")</f>
        <v>EVEN</v>
      </c>
      <c r="F1643" t="str">
        <f>IF(D1643&lt;=18,"LOW (1-18)","HIGH (19-36)")</f>
        <v>LOW (1-18)</v>
      </c>
      <c r="G1643">
        <f>INT((D1643-1)/6)+1</f>
        <v>2</v>
      </c>
      <c r="H1643">
        <f>MOD(D1643-1,6)+1</f>
        <v>2</v>
      </c>
      <c r="I1643">
        <f>37-D1643</f>
        <v>29</v>
      </c>
      <c r="J1643">
        <f>ABS(D1643-D1644)</f>
        <v>1</v>
      </c>
      <c r="K1643">
        <f>AVERAGE(D1643:D1647)</f>
        <v>8</v>
      </c>
      <c r="L1643">
        <f>AVERAGE(D1643:D1662)</f>
        <v>8</v>
      </c>
      <c r="M1643">
        <f>K1643-L1643</f>
        <v>0</v>
      </c>
      <c r="N1643" t="str">
        <f>IF(K1643&gt;L1643,"HIGH ZONE BIAS",IF(K1643&lt;L1643,"LOW ZONE BIAS","EQUILIBRIUM"))</f>
        <v>EQUILIBRIUM</v>
      </c>
    </row>
    <row r="1644">
      <c r="A1644">
        <v>25927</v>
      </c>
      <c r="B1644" t="str">
        <v>2025-07-31</v>
      </c>
      <c r="C1644" t="str">
        <v>Midday</v>
      </c>
      <c r="D1644">
        <v>7</v>
      </c>
      <c r="E1644" t="str">
        <f>IF(MOD(D1644,2)=0,"EVEN","ODD")</f>
        <v>ODD</v>
      </c>
      <c r="F1644" t="str">
        <f>IF(D1644&lt;=18,"LOW (1-18)","HIGH (19-36)")</f>
        <v>LOW (1-18)</v>
      </c>
      <c r="G1644">
        <f>INT((D1644-1)/6)+1</f>
        <v>2</v>
      </c>
      <c r="H1644">
        <f>MOD(D1644-1,6)+1</f>
        <v>1</v>
      </c>
      <c r="I1644">
        <f>37-D1644</f>
        <v>30</v>
      </c>
      <c r="J1644">
        <f>ABS(D1644-D1645)</f>
        <v>7</v>
      </c>
      <c r="K1644">
        <f>AVERAGE(D1644:D1648)</f>
        <v>7</v>
      </c>
      <c r="L1644">
        <f>AVERAGE(D1644:D1663)</f>
        <v>7</v>
      </c>
      <c r="M1644">
        <f>K1644-L1644</f>
        <v>0</v>
      </c>
      <c r="N1644" t="str">
        <f>IF(K1644&gt;L1644,"HIGH ZONE BIAS",IF(K1644&lt;L1644,"LOW ZONE BIAS","EQUILIBRIUM"))</f>
        <v>EQUILIBRIUM</v>
      </c>
    </row>
    <row r="1645">
      <c r="A1645">
        <v>25926</v>
      </c>
      <c r="B1645" t="str">
        <v>2025-07-31</v>
      </c>
      <c r="C1645" t="str">
        <v>Morning</v>
      </c>
      <c r="D1645">
        <v>14</v>
      </c>
      <c r="E1645" t="str">
        <f>IF(MOD(D1645,2)=0,"EVEN","ODD")</f>
        <v>EVEN</v>
      </c>
      <c r="F1645" t="str">
        <f>IF(D1645&lt;=18,"LOW (1-18)","HIGH (19-36)")</f>
        <v>LOW (1-18)</v>
      </c>
      <c r="G1645">
        <f>INT((D1645-1)/6)+1</f>
        <v>3</v>
      </c>
      <c r="H1645">
        <f>MOD(D1645-1,6)+1</f>
        <v>2</v>
      </c>
      <c r="I1645">
        <f>37-D1645</f>
        <v>23</v>
      </c>
      <c r="J1645">
        <f>ABS(D1645-D1646)</f>
        <v>9</v>
      </c>
      <c r="K1645">
        <f>AVERAGE(D1645:D1649)</f>
        <v>14</v>
      </c>
      <c r="L1645">
        <f>AVERAGE(D1645:D1664)</f>
        <v>14</v>
      </c>
      <c r="M1645">
        <f>K1645-L1645</f>
        <v>0</v>
      </c>
      <c r="N1645" t="str">
        <f>IF(K1645&gt;L1645,"HIGH ZONE BIAS",IF(K1645&lt;L1645,"LOW ZONE BIAS","EQUILIBRIUM"))</f>
        <v>EQUILIBRIUM</v>
      </c>
    </row>
    <row r="1646">
      <c r="A1646">
        <v>25925</v>
      </c>
      <c r="B1646" t="str">
        <v>2025-07-30</v>
      </c>
      <c r="C1646" t="str">
        <v>Evening</v>
      </c>
      <c r="D1646">
        <v>5</v>
      </c>
      <c r="E1646" t="str">
        <f>IF(MOD(D1646,2)=0,"EVEN","ODD")</f>
        <v>ODD</v>
      </c>
      <c r="F1646" t="str">
        <f>IF(D1646&lt;=18,"LOW (1-18)","HIGH (19-36)")</f>
        <v>LOW (1-18)</v>
      </c>
      <c r="G1646">
        <f>INT((D1646-1)/6)+1</f>
        <v>1</v>
      </c>
      <c r="H1646">
        <f>MOD(D1646-1,6)+1</f>
        <v>5</v>
      </c>
      <c r="I1646">
        <f>37-D1646</f>
        <v>32</v>
      </c>
      <c r="J1646">
        <f>ABS(D1646-D1647)</f>
        <v>4</v>
      </c>
      <c r="K1646">
        <f>AVERAGE(D1646:D1650)</f>
        <v>5</v>
      </c>
      <c r="L1646">
        <f>AVERAGE(D1646:D1665)</f>
        <v>5</v>
      </c>
      <c r="M1646">
        <f>K1646-L1646</f>
        <v>0</v>
      </c>
      <c r="N1646" t="str">
        <f>IF(K1646&gt;L1646,"HIGH ZONE BIAS",IF(K1646&lt;L1646,"LOW ZONE BIAS","EQUILIBRIUM"))</f>
        <v>EQUILIBRIUM</v>
      </c>
    </row>
    <row r="1647">
      <c r="A1647">
        <v>25924</v>
      </c>
      <c r="B1647" t="str">
        <v>2025-07-30</v>
      </c>
      <c r="C1647" t="str">
        <v>Afternoon</v>
      </c>
      <c r="D1647">
        <v>9</v>
      </c>
      <c r="E1647" t="str">
        <f>IF(MOD(D1647,2)=0,"EVEN","ODD")</f>
        <v>ODD</v>
      </c>
      <c r="F1647" t="str">
        <f>IF(D1647&lt;=18,"LOW (1-18)","HIGH (19-36)")</f>
        <v>LOW (1-18)</v>
      </c>
      <c r="G1647">
        <f>INT((D1647-1)/6)+1</f>
        <v>2</v>
      </c>
      <c r="H1647">
        <f>MOD(D1647-1,6)+1</f>
        <v>3</v>
      </c>
      <c r="I1647">
        <f>37-D1647</f>
        <v>28</v>
      </c>
      <c r="J1647">
        <f>ABS(D1647-D1648)</f>
        <v>2</v>
      </c>
      <c r="K1647">
        <f>AVERAGE(D1647:D1651)</f>
        <v>9</v>
      </c>
      <c r="L1647">
        <f>AVERAGE(D1647:D1666)</f>
        <v>9</v>
      </c>
      <c r="M1647">
        <f>K1647-L1647</f>
        <v>0</v>
      </c>
      <c r="N1647" t="str">
        <f>IF(K1647&gt;L1647,"HIGH ZONE BIAS",IF(K1647&lt;L1647,"LOW ZONE BIAS","EQUILIBRIUM"))</f>
        <v>EQUILIBRIUM</v>
      </c>
    </row>
    <row r="1648">
      <c r="A1648">
        <v>25923</v>
      </c>
      <c r="B1648" t="str">
        <v>2025-07-30</v>
      </c>
      <c r="C1648" t="str">
        <v>Midday</v>
      </c>
      <c r="D1648">
        <v>11</v>
      </c>
      <c r="E1648" t="str">
        <f>IF(MOD(D1648,2)=0,"EVEN","ODD")</f>
        <v>ODD</v>
      </c>
      <c r="F1648" t="str">
        <f>IF(D1648&lt;=18,"LOW (1-18)","HIGH (19-36)")</f>
        <v>LOW (1-18)</v>
      </c>
      <c r="G1648">
        <f>INT((D1648-1)/6)+1</f>
        <v>2</v>
      </c>
      <c r="H1648">
        <f>MOD(D1648-1,6)+1</f>
        <v>5</v>
      </c>
      <c r="I1648">
        <f>37-D1648</f>
        <v>26</v>
      </c>
      <c r="J1648">
        <f>ABS(D1648-D1649)</f>
        <v>8</v>
      </c>
      <c r="K1648">
        <f>AVERAGE(D1648:D1652)</f>
        <v>11</v>
      </c>
      <c r="L1648">
        <f>AVERAGE(D1648:D1667)</f>
        <v>11</v>
      </c>
      <c r="M1648">
        <f>K1648-L1648</f>
        <v>0</v>
      </c>
      <c r="N1648" t="str">
        <f>IF(K1648&gt;L1648,"HIGH ZONE BIAS",IF(K1648&lt;L1648,"LOW ZONE BIAS","EQUILIBRIUM"))</f>
        <v>EQUILIBRIUM</v>
      </c>
    </row>
    <row r="1649">
      <c r="A1649">
        <v>25922</v>
      </c>
      <c r="B1649" t="str">
        <v>2025-07-30</v>
      </c>
      <c r="C1649" t="str">
        <v>Morning</v>
      </c>
      <c r="D1649">
        <v>3</v>
      </c>
      <c r="E1649" t="str">
        <f>IF(MOD(D1649,2)=0,"EVEN","ODD")</f>
        <v>ODD</v>
      </c>
      <c r="F1649" t="str">
        <f>IF(D1649&lt;=18,"LOW (1-18)","HIGH (19-36)")</f>
        <v>LOW (1-18)</v>
      </c>
      <c r="G1649">
        <f>INT((D1649-1)/6)+1</f>
        <v>1</v>
      </c>
      <c r="H1649">
        <f>MOD(D1649-1,6)+1</f>
        <v>3</v>
      </c>
      <c r="I1649">
        <f>37-D1649</f>
        <v>34</v>
      </c>
      <c r="J1649">
        <f>ABS(D1649-D1650)</f>
        <v>30</v>
      </c>
      <c r="K1649">
        <f>AVERAGE(D1649:D1653)</f>
        <v>3</v>
      </c>
      <c r="L1649">
        <f>AVERAGE(D1649:D1668)</f>
        <v>3</v>
      </c>
      <c r="M1649">
        <f>K1649-L1649</f>
        <v>0</v>
      </c>
      <c r="N1649" t="str">
        <f>IF(K1649&gt;L1649,"HIGH ZONE BIAS",IF(K1649&lt;L1649,"LOW ZONE BIAS","EQUILIBRIUM"))</f>
        <v>EQUILIBRIUM</v>
      </c>
    </row>
    <row r="1650">
      <c r="A1650">
        <v>25921</v>
      </c>
      <c r="B1650" t="str">
        <v>2025-07-29</v>
      </c>
      <c r="C1650" t="str">
        <v>Evening</v>
      </c>
      <c r="D1650">
        <v>33</v>
      </c>
      <c r="E1650" t="str">
        <f>IF(MOD(D1650,2)=0,"EVEN","ODD")</f>
        <v>ODD</v>
      </c>
      <c r="F1650" t="str">
        <f>IF(D1650&lt;=18,"LOW (1-18)","HIGH (19-36)")</f>
        <v>HIGH (19-36)</v>
      </c>
      <c r="G1650">
        <f>INT((D1650-1)/6)+1</f>
        <v>6</v>
      </c>
      <c r="H1650">
        <f>MOD(D1650-1,6)+1</f>
        <v>3</v>
      </c>
      <c r="I1650">
        <f>37-D1650</f>
        <v>4</v>
      </c>
      <c r="J1650">
        <f>ABS(D1650-D1651)</f>
        <v>7</v>
      </c>
      <c r="K1650">
        <f>AVERAGE(D1650:D1654)</f>
        <v>33</v>
      </c>
      <c r="L1650">
        <f>AVERAGE(D1650:D1669)</f>
        <v>33</v>
      </c>
      <c r="M1650">
        <f>K1650-L1650</f>
        <v>0</v>
      </c>
      <c r="N1650" t="str">
        <f>IF(K1650&gt;L1650,"HIGH ZONE BIAS",IF(K1650&lt;L1650,"LOW ZONE BIAS","EQUILIBRIUM"))</f>
        <v>EQUILIBRIUM</v>
      </c>
    </row>
    <row r="1651">
      <c r="A1651">
        <v>25920</v>
      </c>
      <c r="B1651" t="str">
        <v>2025-07-29</v>
      </c>
      <c r="C1651" t="str">
        <v>Afternoon</v>
      </c>
      <c r="D1651">
        <v>26</v>
      </c>
      <c r="E1651" t="str">
        <f>IF(MOD(D1651,2)=0,"EVEN","ODD")</f>
        <v>EVEN</v>
      </c>
      <c r="F1651" t="str">
        <f>IF(D1651&lt;=18,"LOW (1-18)","HIGH (19-36)")</f>
        <v>HIGH (19-36)</v>
      </c>
      <c r="G1651">
        <f>INT((D1651-1)/6)+1</f>
        <v>5</v>
      </c>
      <c r="H1651">
        <f>MOD(D1651-1,6)+1</f>
        <v>2</v>
      </c>
      <c r="I1651">
        <f>37-D1651</f>
        <v>11</v>
      </c>
      <c r="J1651">
        <f>ABS(D1651-D1652)</f>
        <v>7</v>
      </c>
      <c r="K1651">
        <f>AVERAGE(D1651:D1655)</f>
        <v>26</v>
      </c>
      <c r="L1651">
        <f>AVERAGE(D1651:D1670)</f>
        <v>26</v>
      </c>
      <c r="M1651">
        <f>K1651-L1651</f>
        <v>0</v>
      </c>
      <c r="N1651" t="str">
        <f>IF(K1651&gt;L1651,"HIGH ZONE BIAS",IF(K1651&lt;L1651,"LOW ZONE BIAS","EQUILIBRIUM"))</f>
        <v>EQUILIBRIUM</v>
      </c>
    </row>
    <row r="1652">
      <c r="A1652">
        <v>25919</v>
      </c>
      <c r="B1652" t="str">
        <v>2025-07-29</v>
      </c>
      <c r="C1652" t="str">
        <v>Midday</v>
      </c>
      <c r="D1652">
        <v>33</v>
      </c>
      <c r="E1652" t="str">
        <f>IF(MOD(D1652,2)=0,"EVEN","ODD")</f>
        <v>ODD</v>
      </c>
      <c r="F1652" t="str">
        <f>IF(D1652&lt;=18,"LOW (1-18)","HIGH (19-36)")</f>
        <v>HIGH (19-36)</v>
      </c>
      <c r="G1652">
        <f>INT((D1652-1)/6)+1</f>
        <v>6</v>
      </c>
      <c r="H1652">
        <f>MOD(D1652-1,6)+1</f>
        <v>3</v>
      </c>
      <c r="I1652">
        <f>37-D1652</f>
        <v>4</v>
      </c>
      <c r="J1652">
        <f>ABS(D1652-D1653)</f>
        <v>19</v>
      </c>
      <c r="K1652">
        <f>AVERAGE(D1652:D1656)</f>
        <v>33</v>
      </c>
      <c r="L1652">
        <f>AVERAGE(D1652:D1671)</f>
        <v>33</v>
      </c>
      <c r="M1652">
        <f>K1652-L1652</f>
        <v>0</v>
      </c>
      <c r="N1652" t="str">
        <f>IF(K1652&gt;L1652,"HIGH ZONE BIAS",IF(K1652&lt;L1652,"LOW ZONE BIAS","EQUILIBRIUM"))</f>
        <v>EQUILIBRIUM</v>
      </c>
    </row>
    <row r="1653">
      <c r="A1653">
        <v>25918</v>
      </c>
      <c r="B1653" t="str">
        <v>2025-07-29</v>
      </c>
      <c r="C1653" t="str">
        <v>Morning</v>
      </c>
      <c r="D1653">
        <v>14</v>
      </c>
      <c r="E1653" t="str">
        <f>IF(MOD(D1653,2)=0,"EVEN","ODD")</f>
        <v>EVEN</v>
      </c>
      <c r="F1653" t="str">
        <f>IF(D1653&lt;=18,"LOW (1-18)","HIGH (19-36)")</f>
        <v>LOW (1-18)</v>
      </c>
      <c r="G1653">
        <f>INT((D1653-1)/6)+1</f>
        <v>3</v>
      </c>
      <c r="H1653">
        <f>MOD(D1653-1,6)+1</f>
        <v>2</v>
      </c>
      <c r="I1653">
        <f>37-D1653</f>
        <v>23</v>
      </c>
      <c r="J1653">
        <f>ABS(D1653-D1654)</f>
        <v>2</v>
      </c>
      <c r="K1653">
        <f>AVERAGE(D1653:D1657)</f>
        <v>14</v>
      </c>
      <c r="L1653">
        <f>AVERAGE(D1653:D1672)</f>
        <v>14</v>
      </c>
      <c r="M1653">
        <f>K1653-L1653</f>
        <v>0</v>
      </c>
      <c r="N1653" t="str">
        <f>IF(K1653&gt;L1653,"HIGH ZONE BIAS",IF(K1653&lt;L1653,"LOW ZONE BIAS","EQUILIBRIUM"))</f>
        <v>EQUILIBRIUM</v>
      </c>
    </row>
    <row r="1654">
      <c r="A1654">
        <v>25917</v>
      </c>
      <c r="B1654" t="str">
        <v>2025-07-28</v>
      </c>
      <c r="C1654" t="str">
        <v>Evening</v>
      </c>
      <c r="D1654">
        <v>16</v>
      </c>
      <c r="E1654" t="str">
        <f>IF(MOD(D1654,2)=0,"EVEN","ODD")</f>
        <v>EVEN</v>
      </c>
      <c r="F1654" t="str">
        <f>IF(D1654&lt;=18,"LOW (1-18)","HIGH (19-36)")</f>
        <v>LOW (1-18)</v>
      </c>
      <c r="G1654">
        <f>INT((D1654-1)/6)+1</f>
        <v>3</v>
      </c>
      <c r="H1654">
        <f>MOD(D1654-1,6)+1</f>
        <v>4</v>
      </c>
      <c r="I1654">
        <f>37-D1654</f>
        <v>21</v>
      </c>
      <c r="J1654">
        <f>ABS(D1654-D1655)</f>
        <v>4</v>
      </c>
      <c r="K1654">
        <f>AVERAGE(D1654:D1658)</f>
        <v>16</v>
      </c>
      <c r="L1654">
        <f>AVERAGE(D1654:D1673)</f>
        <v>16</v>
      </c>
      <c r="M1654">
        <f>K1654-L1654</f>
        <v>0</v>
      </c>
      <c r="N1654" t="str">
        <f>IF(K1654&gt;L1654,"HIGH ZONE BIAS",IF(K1654&lt;L1654,"LOW ZONE BIAS","EQUILIBRIUM"))</f>
        <v>EQUILIBRIUM</v>
      </c>
    </row>
    <row r="1655">
      <c r="A1655">
        <v>25916</v>
      </c>
      <c r="B1655" t="str">
        <v>2025-07-28</v>
      </c>
      <c r="C1655" t="str">
        <v>Afternoon</v>
      </c>
      <c r="D1655">
        <v>20</v>
      </c>
      <c r="E1655" t="str">
        <f>IF(MOD(D1655,2)=0,"EVEN","ODD")</f>
        <v>EVEN</v>
      </c>
      <c r="F1655" t="str">
        <f>IF(D1655&lt;=18,"LOW (1-18)","HIGH (19-36)")</f>
        <v>HIGH (19-36)</v>
      </c>
      <c r="G1655">
        <f>INT((D1655-1)/6)+1</f>
        <v>4</v>
      </c>
      <c r="H1655">
        <f>MOD(D1655-1,6)+1</f>
        <v>2</v>
      </c>
      <c r="I1655">
        <f>37-D1655</f>
        <v>17</v>
      </c>
      <c r="J1655">
        <f>ABS(D1655-D1656)</f>
        <v>1</v>
      </c>
      <c r="K1655">
        <f>AVERAGE(D1655:D1659)</f>
        <v>20</v>
      </c>
      <c r="L1655">
        <f>AVERAGE(D1655:D1674)</f>
        <v>20</v>
      </c>
      <c r="M1655">
        <f>K1655-L1655</f>
        <v>0</v>
      </c>
      <c r="N1655" t="str">
        <f>IF(K1655&gt;L1655,"HIGH ZONE BIAS",IF(K1655&lt;L1655,"LOW ZONE BIAS","EQUILIBRIUM"))</f>
        <v>EQUILIBRIUM</v>
      </c>
    </row>
    <row r="1656">
      <c r="A1656">
        <v>25915</v>
      </c>
      <c r="B1656" t="str">
        <v>2025-07-28</v>
      </c>
      <c r="C1656" t="str">
        <v>Midday</v>
      </c>
      <c r="D1656">
        <v>19</v>
      </c>
      <c r="E1656" t="str">
        <f>IF(MOD(D1656,2)=0,"EVEN","ODD")</f>
        <v>ODD</v>
      </c>
      <c r="F1656" t="str">
        <f>IF(D1656&lt;=18,"LOW (1-18)","HIGH (19-36)")</f>
        <v>HIGH (19-36)</v>
      </c>
      <c r="G1656">
        <f>INT((D1656-1)/6)+1</f>
        <v>4</v>
      </c>
      <c r="H1656">
        <f>MOD(D1656-1,6)+1</f>
        <v>1</v>
      </c>
      <c r="I1656">
        <f>37-D1656</f>
        <v>18</v>
      </c>
      <c r="J1656">
        <f>ABS(D1656-D1657)</f>
        <v>3</v>
      </c>
      <c r="K1656">
        <f>AVERAGE(D1656:D1660)</f>
        <v>19</v>
      </c>
      <c r="L1656">
        <f>AVERAGE(D1656:D1675)</f>
        <v>19</v>
      </c>
      <c r="M1656">
        <f>K1656-L1656</f>
        <v>0</v>
      </c>
      <c r="N1656" t="str">
        <f>IF(K1656&gt;L1656,"HIGH ZONE BIAS",IF(K1656&lt;L1656,"LOW ZONE BIAS","EQUILIBRIUM"))</f>
        <v>EQUILIBRIUM</v>
      </c>
    </row>
    <row r="1657">
      <c r="A1657">
        <v>25914</v>
      </c>
      <c r="B1657" t="str">
        <v>2025-07-28</v>
      </c>
      <c r="C1657" t="str">
        <v>Morning</v>
      </c>
      <c r="D1657">
        <v>16</v>
      </c>
      <c r="E1657" t="str">
        <f>IF(MOD(D1657,2)=0,"EVEN","ODD")</f>
        <v>EVEN</v>
      </c>
      <c r="F1657" t="str">
        <f>IF(D1657&lt;=18,"LOW (1-18)","HIGH (19-36)")</f>
        <v>LOW (1-18)</v>
      </c>
      <c r="G1657">
        <f>INT((D1657-1)/6)+1</f>
        <v>3</v>
      </c>
      <c r="H1657">
        <f>MOD(D1657-1,6)+1</f>
        <v>4</v>
      </c>
      <c r="I1657">
        <f>37-D1657</f>
        <v>21</v>
      </c>
      <c r="J1657">
        <f>ABS(D1657-D1658)</f>
        <v>2</v>
      </c>
      <c r="K1657">
        <f>AVERAGE(D1657:D1661)</f>
        <v>16</v>
      </c>
      <c r="L1657">
        <f>AVERAGE(D1657:D1676)</f>
        <v>16</v>
      </c>
      <c r="M1657">
        <f>K1657-L1657</f>
        <v>0</v>
      </c>
      <c r="N1657" t="str">
        <f>IF(K1657&gt;L1657,"HIGH ZONE BIAS",IF(K1657&lt;L1657,"LOW ZONE BIAS","EQUILIBRIUM"))</f>
        <v>EQUILIBRIUM</v>
      </c>
    </row>
    <row r="1658">
      <c r="A1658">
        <v>25913</v>
      </c>
      <c r="B1658" t="str">
        <v>2025-07-26</v>
      </c>
      <c r="C1658" t="str">
        <v>Evening</v>
      </c>
      <c r="D1658">
        <v>14</v>
      </c>
      <c r="E1658" t="str">
        <f>IF(MOD(D1658,2)=0,"EVEN","ODD")</f>
        <v>EVEN</v>
      </c>
      <c r="F1658" t="str">
        <f>IF(D1658&lt;=18,"LOW (1-18)","HIGH (19-36)")</f>
        <v>LOW (1-18)</v>
      </c>
      <c r="G1658">
        <f>INT((D1658-1)/6)+1</f>
        <v>3</v>
      </c>
      <c r="H1658">
        <f>MOD(D1658-1,6)+1</f>
        <v>2</v>
      </c>
      <c r="I1658">
        <f>37-D1658</f>
        <v>23</v>
      </c>
      <c r="J1658">
        <f>ABS(D1658-D1659)</f>
        <v>10</v>
      </c>
      <c r="K1658">
        <f>AVERAGE(D1658:D1662)</f>
        <v>14</v>
      </c>
      <c r="L1658">
        <f>AVERAGE(D1658:D1677)</f>
        <v>14</v>
      </c>
      <c r="M1658">
        <f>K1658-L1658</f>
        <v>0</v>
      </c>
      <c r="N1658" t="str">
        <f>IF(K1658&gt;L1658,"HIGH ZONE BIAS",IF(K1658&lt;L1658,"LOW ZONE BIAS","EQUILIBRIUM"))</f>
        <v>EQUILIBRIUM</v>
      </c>
    </row>
    <row r="1659">
      <c r="A1659">
        <v>25912</v>
      </c>
      <c r="B1659" t="str">
        <v>2025-07-26</v>
      </c>
      <c r="C1659" t="str">
        <v>Afternoon</v>
      </c>
      <c r="D1659">
        <v>24</v>
      </c>
      <c r="E1659" t="str">
        <f>IF(MOD(D1659,2)=0,"EVEN","ODD")</f>
        <v>EVEN</v>
      </c>
      <c r="F1659" t="str">
        <f>IF(D1659&lt;=18,"LOW (1-18)","HIGH (19-36)")</f>
        <v>HIGH (19-36)</v>
      </c>
      <c r="G1659">
        <f>INT((D1659-1)/6)+1</f>
        <v>4</v>
      </c>
      <c r="H1659">
        <f>MOD(D1659-1,6)+1</f>
        <v>6</v>
      </c>
      <c r="I1659">
        <f>37-D1659</f>
        <v>13</v>
      </c>
      <c r="J1659">
        <f>ABS(D1659-D1660)</f>
        <v>0</v>
      </c>
      <c r="K1659">
        <f>AVERAGE(D1659:D1663)</f>
        <v>24</v>
      </c>
      <c r="L1659">
        <f>AVERAGE(D1659:D1678)</f>
        <v>24</v>
      </c>
      <c r="M1659">
        <f>K1659-L1659</f>
        <v>0</v>
      </c>
      <c r="N1659" t="str">
        <f>IF(K1659&gt;L1659,"HIGH ZONE BIAS",IF(K1659&lt;L1659,"LOW ZONE BIAS","EQUILIBRIUM"))</f>
        <v>EQUILIBRIUM</v>
      </c>
    </row>
    <row r="1660">
      <c r="A1660">
        <v>25911</v>
      </c>
      <c r="B1660" t="str">
        <v>2025-07-26</v>
      </c>
      <c r="C1660" t="str">
        <v>Midday</v>
      </c>
      <c r="D1660">
        <v>24</v>
      </c>
      <c r="E1660" t="str">
        <f>IF(MOD(D1660,2)=0,"EVEN","ODD")</f>
        <v>EVEN</v>
      </c>
      <c r="F1660" t="str">
        <f>IF(D1660&lt;=18,"LOW (1-18)","HIGH (19-36)")</f>
        <v>HIGH (19-36)</v>
      </c>
      <c r="G1660">
        <f>INT((D1660-1)/6)+1</f>
        <v>4</v>
      </c>
      <c r="H1660">
        <f>MOD(D1660-1,6)+1</f>
        <v>6</v>
      </c>
      <c r="I1660">
        <f>37-D1660</f>
        <v>13</v>
      </c>
      <c r="J1660">
        <f>ABS(D1660-D1661)</f>
        <v>19</v>
      </c>
      <c r="K1660">
        <f>AVERAGE(D1660:D1664)</f>
        <v>24</v>
      </c>
      <c r="L1660">
        <f>AVERAGE(D1660:D1679)</f>
        <v>24</v>
      </c>
      <c r="M1660">
        <f>K1660-L1660</f>
        <v>0</v>
      </c>
      <c r="N1660" t="str">
        <f>IF(K1660&gt;L1660,"HIGH ZONE BIAS",IF(K1660&lt;L1660,"LOW ZONE BIAS","EQUILIBRIUM"))</f>
        <v>EQUILIBRIUM</v>
      </c>
    </row>
    <row r="1661">
      <c r="A1661">
        <v>25910</v>
      </c>
      <c r="B1661" t="str">
        <v>2025-07-26</v>
      </c>
      <c r="C1661" t="str">
        <v>Morning</v>
      </c>
      <c r="D1661">
        <v>5</v>
      </c>
      <c r="E1661" t="str">
        <f>IF(MOD(D1661,2)=0,"EVEN","ODD")</f>
        <v>ODD</v>
      </c>
      <c r="F1661" t="str">
        <f>IF(D1661&lt;=18,"LOW (1-18)","HIGH (19-36)")</f>
        <v>LOW (1-18)</v>
      </c>
      <c r="G1661">
        <f>INT((D1661-1)/6)+1</f>
        <v>1</v>
      </c>
      <c r="H1661">
        <f>MOD(D1661-1,6)+1</f>
        <v>5</v>
      </c>
      <c r="I1661">
        <f>37-D1661</f>
        <v>32</v>
      </c>
      <c r="J1661">
        <f>ABS(D1661-D1662)</f>
        <v>16</v>
      </c>
      <c r="K1661">
        <f>AVERAGE(D1661:D1665)</f>
        <v>5</v>
      </c>
      <c r="L1661">
        <f>AVERAGE(D1661:D1680)</f>
        <v>5</v>
      </c>
      <c r="M1661">
        <f>K1661-L1661</f>
        <v>0</v>
      </c>
      <c r="N1661" t="str">
        <f>IF(K1661&gt;L1661,"HIGH ZONE BIAS",IF(K1661&lt;L1661,"LOW ZONE BIAS","EQUILIBRIUM"))</f>
        <v>EQUILIBRIUM</v>
      </c>
    </row>
    <row r="1662">
      <c r="A1662">
        <v>25909</v>
      </c>
      <c r="B1662" t="str">
        <v>2025-07-25</v>
      </c>
      <c r="C1662" t="str">
        <v>Evening</v>
      </c>
      <c r="D1662">
        <v>21</v>
      </c>
      <c r="E1662" t="str">
        <f>IF(MOD(D1662,2)=0,"EVEN","ODD")</f>
        <v>ODD</v>
      </c>
      <c r="F1662" t="str">
        <f>IF(D1662&lt;=18,"LOW (1-18)","HIGH (19-36)")</f>
        <v>HIGH (19-36)</v>
      </c>
      <c r="G1662">
        <f>INT((D1662-1)/6)+1</f>
        <v>4</v>
      </c>
      <c r="H1662">
        <f>MOD(D1662-1,6)+1</f>
        <v>3</v>
      </c>
      <c r="I1662">
        <f>37-D1662</f>
        <v>16</v>
      </c>
      <c r="J1662">
        <f>ABS(D1662-D1663)</f>
        <v>16</v>
      </c>
      <c r="K1662">
        <f>AVERAGE(D1662:D1666)</f>
        <v>21</v>
      </c>
      <c r="L1662">
        <f>AVERAGE(D1662:D1681)</f>
        <v>21</v>
      </c>
      <c r="M1662">
        <f>K1662-L1662</f>
        <v>0</v>
      </c>
      <c r="N1662" t="str">
        <f>IF(K1662&gt;L1662,"HIGH ZONE BIAS",IF(K1662&lt;L1662,"LOW ZONE BIAS","EQUILIBRIUM"))</f>
        <v>EQUILIBRIUM</v>
      </c>
    </row>
    <row r="1663">
      <c r="A1663">
        <v>25908</v>
      </c>
      <c r="B1663" t="str">
        <v>2025-07-25</v>
      </c>
      <c r="C1663" t="str">
        <v>Afternoon</v>
      </c>
      <c r="D1663">
        <v>5</v>
      </c>
      <c r="E1663" t="str">
        <f>IF(MOD(D1663,2)=0,"EVEN","ODD")</f>
        <v>ODD</v>
      </c>
      <c r="F1663" t="str">
        <f>IF(D1663&lt;=18,"LOW (1-18)","HIGH (19-36)")</f>
        <v>LOW (1-18)</v>
      </c>
      <c r="G1663">
        <f>INT((D1663-1)/6)+1</f>
        <v>1</v>
      </c>
      <c r="H1663">
        <f>MOD(D1663-1,6)+1</f>
        <v>5</v>
      </c>
      <c r="I1663">
        <f>37-D1663</f>
        <v>32</v>
      </c>
      <c r="J1663">
        <f>ABS(D1663-D1664)</f>
        <v>2</v>
      </c>
      <c r="K1663">
        <f>AVERAGE(D1663:D1667)</f>
        <v>5</v>
      </c>
      <c r="L1663">
        <f>AVERAGE(D1663:D1682)</f>
        <v>5</v>
      </c>
      <c r="M1663">
        <f>K1663-L1663</f>
        <v>0</v>
      </c>
      <c r="N1663" t="str">
        <f>IF(K1663&gt;L1663,"HIGH ZONE BIAS",IF(K1663&lt;L1663,"LOW ZONE BIAS","EQUILIBRIUM"))</f>
        <v>EQUILIBRIUM</v>
      </c>
    </row>
    <row r="1664">
      <c r="A1664">
        <v>25907</v>
      </c>
      <c r="B1664" t="str">
        <v>2025-07-25</v>
      </c>
      <c r="C1664" t="str">
        <v>Midday</v>
      </c>
      <c r="D1664">
        <v>7</v>
      </c>
      <c r="E1664" t="str">
        <f>IF(MOD(D1664,2)=0,"EVEN","ODD")</f>
        <v>ODD</v>
      </c>
      <c r="F1664" t="str">
        <f>IF(D1664&lt;=18,"LOW (1-18)","HIGH (19-36)")</f>
        <v>LOW (1-18)</v>
      </c>
      <c r="G1664">
        <f>INT((D1664-1)/6)+1</f>
        <v>2</v>
      </c>
      <c r="H1664">
        <f>MOD(D1664-1,6)+1</f>
        <v>1</v>
      </c>
      <c r="I1664">
        <f>37-D1664</f>
        <v>30</v>
      </c>
      <c r="J1664">
        <f>ABS(D1664-D1665)</f>
        <v>8</v>
      </c>
      <c r="K1664">
        <f>AVERAGE(D1664:D1668)</f>
        <v>7</v>
      </c>
      <c r="L1664">
        <f>AVERAGE(D1664:D1683)</f>
        <v>7</v>
      </c>
      <c r="M1664">
        <f>K1664-L1664</f>
        <v>0</v>
      </c>
      <c r="N1664" t="str">
        <f>IF(K1664&gt;L1664,"HIGH ZONE BIAS",IF(K1664&lt;L1664,"LOW ZONE BIAS","EQUILIBRIUM"))</f>
        <v>EQUILIBRIUM</v>
      </c>
    </row>
    <row r="1665">
      <c r="A1665">
        <v>25906</v>
      </c>
      <c r="B1665" t="str">
        <v>2025-07-25</v>
      </c>
      <c r="C1665" t="str">
        <v>Morning</v>
      </c>
      <c r="D1665">
        <v>15</v>
      </c>
      <c r="E1665" t="str">
        <f>IF(MOD(D1665,2)=0,"EVEN","ODD")</f>
        <v>ODD</v>
      </c>
      <c r="F1665" t="str">
        <f>IF(D1665&lt;=18,"LOW (1-18)","HIGH (19-36)")</f>
        <v>LOW (1-18)</v>
      </c>
      <c r="G1665">
        <f>INT((D1665-1)/6)+1</f>
        <v>3</v>
      </c>
      <c r="H1665">
        <f>MOD(D1665-1,6)+1</f>
        <v>3</v>
      </c>
      <c r="I1665">
        <f>37-D1665</f>
        <v>22</v>
      </c>
      <c r="J1665">
        <f>ABS(D1665-D1666)</f>
        <v>19</v>
      </c>
      <c r="K1665">
        <f>AVERAGE(D1665:D1669)</f>
        <v>15</v>
      </c>
      <c r="L1665">
        <f>AVERAGE(D1665:D1684)</f>
        <v>15</v>
      </c>
      <c r="M1665">
        <f>K1665-L1665</f>
        <v>0</v>
      </c>
      <c r="N1665" t="str">
        <f>IF(K1665&gt;L1665,"HIGH ZONE BIAS",IF(K1665&lt;L1665,"LOW ZONE BIAS","EQUILIBRIUM"))</f>
        <v>EQUILIBRIUM</v>
      </c>
    </row>
    <row r="1666">
      <c r="A1666">
        <v>25905</v>
      </c>
      <c r="B1666" t="str">
        <v>2025-07-24</v>
      </c>
      <c r="C1666" t="str">
        <v>Evening</v>
      </c>
      <c r="D1666">
        <v>34</v>
      </c>
      <c r="E1666" t="str">
        <f>IF(MOD(D1666,2)=0,"EVEN","ODD")</f>
        <v>EVEN</v>
      </c>
      <c r="F1666" t="str">
        <f>IF(D1666&lt;=18,"LOW (1-18)","HIGH (19-36)")</f>
        <v>HIGH (19-36)</v>
      </c>
      <c r="G1666">
        <f>INT((D1666-1)/6)+1</f>
        <v>6</v>
      </c>
      <c r="H1666">
        <f>MOD(D1666-1,6)+1</f>
        <v>4</v>
      </c>
      <c r="I1666">
        <f>37-D1666</f>
        <v>3</v>
      </c>
      <c r="J1666">
        <f>ABS(D1666-D1667)</f>
        <v>1</v>
      </c>
      <c r="K1666">
        <f>AVERAGE(D1666:D1670)</f>
        <v>34</v>
      </c>
      <c r="L1666">
        <f>AVERAGE(D1666:D1685)</f>
        <v>34</v>
      </c>
      <c r="M1666">
        <f>K1666-L1666</f>
        <v>0</v>
      </c>
      <c r="N1666" t="str">
        <f>IF(K1666&gt;L1666,"HIGH ZONE BIAS",IF(K1666&lt;L1666,"LOW ZONE BIAS","EQUILIBRIUM"))</f>
        <v>EQUILIBRIUM</v>
      </c>
    </row>
    <row r="1667">
      <c r="A1667">
        <v>25904</v>
      </c>
      <c r="B1667" t="str">
        <v>2025-07-24</v>
      </c>
      <c r="C1667" t="str">
        <v>Afternoon</v>
      </c>
      <c r="D1667">
        <v>33</v>
      </c>
      <c r="E1667" t="str">
        <f>IF(MOD(D1667,2)=0,"EVEN","ODD")</f>
        <v>ODD</v>
      </c>
      <c r="F1667" t="str">
        <f>IF(D1667&lt;=18,"LOW (1-18)","HIGH (19-36)")</f>
        <v>HIGH (19-36)</v>
      </c>
      <c r="G1667">
        <f>INT((D1667-1)/6)+1</f>
        <v>6</v>
      </c>
      <c r="H1667">
        <f>MOD(D1667-1,6)+1</f>
        <v>3</v>
      </c>
      <c r="I1667">
        <f>37-D1667</f>
        <v>4</v>
      </c>
      <c r="J1667">
        <f>ABS(D1667-D1668)</f>
        <v>26</v>
      </c>
      <c r="K1667">
        <f>AVERAGE(D1667:D1671)</f>
        <v>33</v>
      </c>
      <c r="L1667">
        <f>AVERAGE(D1667:D1686)</f>
        <v>33</v>
      </c>
      <c r="M1667">
        <f>K1667-L1667</f>
        <v>0</v>
      </c>
      <c r="N1667" t="str">
        <f>IF(K1667&gt;L1667,"HIGH ZONE BIAS",IF(K1667&lt;L1667,"LOW ZONE BIAS","EQUILIBRIUM"))</f>
        <v>EQUILIBRIUM</v>
      </c>
    </row>
    <row r="1668">
      <c r="A1668">
        <v>25903</v>
      </c>
      <c r="B1668" t="str">
        <v>2025-07-24</v>
      </c>
      <c r="C1668" t="str">
        <v>Midday</v>
      </c>
      <c r="D1668">
        <v>7</v>
      </c>
      <c r="E1668" t="str">
        <f>IF(MOD(D1668,2)=0,"EVEN","ODD")</f>
        <v>ODD</v>
      </c>
      <c r="F1668" t="str">
        <f>IF(D1668&lt;=18,"LOW (1-18)","HIGH (19-36)")</f>
        <v>LOW (1-18)</v>
      </c>
      <c r="G1668">
        <f>INT((D1668-1)/6)+1</f>
        <v>2</v>
      </c>
      <c r="H1668">
        <f>MOD(D1668-1,6)+1</f>
        <v>1</v>
      </c>
      <c r="I1668">
        <f>37-D1668</f>
        <v>30</v>
      </c>
      <c r="J1668">
        <f>ABS(D1668-D1669)</f>
        <v>28</v>
      </c>
      <c r="K1668">
        <f>AVERAGE(D1668:D1672)</f>
        <v>7</v>
      </c>
      <c r="L1668">
        <f>AVERAGE(D1668:D1687)</f>
        <v>7</v>
      </c>
      <c r="M1668">
        <f>K1668-L1668</f>
        <v>0</v>
      </c>
      <c r="N1668" t="str">
        <f>IF(K1668&gt;L1668,"HIGH ZONE BIAS",IF(K1668&lt;L1668,"LOW ZONE BIAS","EQUILIBRIUM"))</f>
        <v>EQUILIBRIUM</v>
      </c>
    </row>
    <row r="1669">
      <c r="A1669">
        <v>25902</v>
      </c>
      <c r="B1669" t="str">
        <v>2025-07-24</v>
      </c>
      <c r="C1669" t="str">
        <v>Morning</v>
      </c>
      <c r="D1669">
        <v>35</v>
      </c>
      <c r="E1669" t="str">
        <f>IF(MOD(D1669,2)=0,"EVEN","ODD")</f>
        <v>ODD</v>
      </c>
      <c r="F1669" t="str">
        <f>IF(D1669&lt;=18,"LOW (1-18)","HIGH (19-36)")</f>
        <v>HIGH (19-36)</v>
      </c>
      <c r="G1669">
        <f>INT((D1669-1)/6)+1</f>
        <v>6</v>
      </c>
      <c r="H1669">
        <f>MOD(D1669-1,6)+1</f>
        <v>5</v>
      </c>
      <c r="I1669">
        <f>37-D1669</f>
        <v>2</v>
      </c>
      <c r="J1669">
        <f>ABS(D1669-D1670)</f>
        <v>27</v>
      </c>
      <c r="K1669">
        <f>AVERAGE(D1669:D1673)</f>
        <v>35</v>
      </c>
      <c r="L1669">
        <f>AVERAGE(D1669:D1688)</f>
        <v>35</v>
      </c>
      <c r="M1669">
        <f>K1669-L1669</f>
        <v>0</v>
      </c>
      <c r="N1669" t="str">
        <f>IF(K1669&gt;L1669,"HIGH ZONE BIAS",IF(K1669&lt;L1669,"LOW ZONE BIAS","EQUILIBRIUM"))</f>
        <v>EQUILIBRIUM</v>
      </c>
    </row>
    <row r="1670">
      <c r="A1670">
        <v>25901</v>
      </c>
      <c r="B1670" t="str">
        <v>2025-07-23</v>
      </c>
      <c r="C1670" t="str">
        <v>Evening</v>
      </c>
      <c r="D1670">
        <v>8</v>
      </c>
      <c r="E1670" t="str">
        <f>IF(MOD(D1670,2)=0,"EVEN","ODD")</f>
        <v>EVEN</v>
      </c>
      <c r="F1670" t="str">
        <f>IF(D1670&lt;=18,"LOW (1-18)","HIGH (19-36)")</f>
        <v>LOW (1-18)</v>
      </c>
      <c r="G1670">
        <f>INT((D1670-1)/6)+1</f>
        <v>2</v>
      </c>
      <c r="H1670">
        <f>MOD(D1670-1,6)+1</f>
        <v>2</v>
      </c>
      <c r="I1670">
        <f>37-D1670</f>
        <v>29</v>
      </c>
      <c r="J1670">
        <f>ABS(D1670-D1671)</f>
        <v>5</v>
      </c>
      <c r="K1670">
        <f>AVERAGE(D1670:D1674)</f>
        <v>8</v>
      </c>
      <c r="L1670">
        <f>AVERAGE(D1670:D1689)</f>
        <v>8</v>
      </c>
      <c r="M1670">
        <f>K1670-L1670</f>
        <v>0</v>
      </c>
      <c r="N1670" t="str">
        <f>IF(K1670&gt;L1670,"HIGH ZONE BIAS",IF(K1670&lt;L1670,"LOW ZONE BIAS","EQUILIBRIUM"))</f>
        <v>EQUILIBRIUM</v>
      </c>
    </row>
    <row r="1671">
      <c r="A1671">
        <v>25900</v>
      </c>
      <c r="B1671" t="str">
        <v>2025-07-23</v>
      </c>
      <c r="C1671" t="str">
        <v>Afternoon</v>
      </c>
      <c r="D1671">
        <v>3</v>
      </c>
      <c r="E1671" t="str">
        <f>IF(MOD(D1671,2)=0,"EVEN","ODD")</f>
        <v>ODD</v>
      </c>
      <c r="F1671" t="str">
        <f>IF(D1671&lt;=18,"LOW (1-18)","HIGH (19-36)")</f>
        <v>LOW (1-18)</v>
      </c>
      <c r="G1671">
        <f>INT((D1671-1)/6)+1</f>
        <v>1</v>
      </c>
      <c r="H1671">
        <f>MOD(D1671-1,6)+1</f>
        <v>3</v>
      </c>
      <c r="I1671">
        <f>37-D1671</f>
        <v>34</v>
      </c>
      <c r="J1671">
        <f>ABS(D1671-D1672)</f>
        <v>4</v>
      </c>
      <c r="K1671">
        <f>AVERAGE(D1671:D1675)</f>
        <v>3</v>
      </c>
      <c r="L1671">
        <f>AVERAGE(D1671:D1690)</f>
        <v>3</v>
      </c>
      <c r="M1671">
        <f>K1671-L1671</f>
        <v>0</v>
      </c>
      <c r="N1671" t="str">
        <f>IF(K1671&gt;L1671,"HIGH ZONE BIAS",IF(K1671&lt;L1671,"LOW ZONE BIAS","EQUILIBRIUM"))</f>
        <v>EQUILIBRIUM</v>
      </c>
    </row>
    <row r="1672">
      <c r="A1672">
        <v>25899</v>
      </c>
      <c r="B1672" t="str">
        <v>2025-07-23</v>
      </c>
      <c r="C1672" t="str">
        <v>Midday</v>
      </c>
      <c r="D1672">
        <v>7</v>
      </c>
      <c r="E1672" t="str">
        <f>IF(MOD(D1672,2)=0,"EVEN","ODD")</f>
        <v>ODD</v>
      </c>
      <c r="F1672" t="str">
        <f>IF(D1672&lt;=18,"LOW (1-18)","HIGH (19-36)")</f>
        <v>LOW (1-18)</v>
      </c>
      <c r="G1672">
        <f>INT((D1672-1)/6)+1</f>
        <v>2</v>
      </c>
      <c r="H1672">
        <f>MOD(D1672-1,6)+1</f>
        <v>1</v>
      </c>
      <c r="I1672">
        <f>37-D1672</f>
        <v>30</v>
      </c>
      <c r="J1672">
        <f>ABS(D1672-D1673)</f>
        <v>18</v>
      </c>
      <c r="K1672">
        <f>AVERAGE(D1672:D1676)</f>
        <v>7</v>
      </c>
      <c r="L1672">
        <f>AVERAGE(D1672:D1691)</f>
        <v>7</v>
      </c>
      <c r="M1672">
        <f>K1672-L1672</f>
        <v>0</v>
      </c>
      <c r="N1672" t="str">
        <f>IF(K1672&gt;L1672,"HIGH ZONE BIAS",IF(K1672&lt;L1672,"LOW ZONE BIAS","EQUILIBRIUM"))</f>
        <v>EQUILIBRIUM</v>
      </c>
    </row>
    <row r="1673">
      <c r="A1673">
        <v>25898</v>
      </c>
      <c r="B1673" t="str">
        <v>2025-07-23</v>
      </c>
      <c r="C1673" t="str">
        <v>Morning</v>
      </c>
      <c r="D1673">
        <v>25</v>
      </c>
      <c r="E1673" t="str">
        <f>IF(MOD(D1673,2)=0,"EVEN","ODD")</f>
        <v>ODD</v>
      </c>
      <c r="F1673" t="str">
        <f>IF(D1673&lt;=18,"LOW (1-18)","HIGH (19-36)")</f>
        <v>HIGH (19-36)</v>
      </c>
      <c r="G1673">
        <f>INT((D1673-1)/6)+1</f>
        <v>5</v>
      </c>
      <c r="H1673">
        <f>MOD(D1673-1,6)+1</f>
        <v>1</v>
      </c>
      <c r="I1673">
        <f>37-D1673</f>
        <v>12</v>
      </c>
      <c r="J1673">
        <f>ABS(D1673-D1674)</f>
        <v>5</v>
      </c>
      <c r="K1673">
        <f>AVERAGE(D1673:D1677)</f>
        <v>25</v>
      </c>
      <c r="L1673">
        <f>AVERAGE(D1673:D1692)</f>
        <v>25</v>
      </c>
      <c r="M1673">
        <f>K1673-L1673</f>
        <v>0</v>
      </c>
      <c r="N1673" t="str">
        <f>IF(K1673&gt;L1673,"HIGH ZONE BIAS",IF(K1673&lt;L1673,"LOW ZONE BIAS","EQUILIBRIUM"))</f>
        <v>EQUILIBRIUM</v>
      </c>
    </row>
    <row r="1674">
      <c r="A1674">
        <v>25897</v>
      </c>
      <c r="B1674" t="str">
        <v>2025-07-22</v>
      </c>
      <c r="C1674" t="str">
        <v>Evening</v>
      </c>
      <c r="D1674">
        <v>30</v>
      </c>
      <c r="E1674" t="str">
        <f>IF(MOD(D1674,2)=0,"EVEN","ODD")</f>
        <v>EVEN</v>
      </c>
      <c r="F1674" t="str">
        <f>IF(D1674&lt;=18,"LOW (1-18)","HIGH (19-36)")</f>
        <v>HIGH (19-36)</v>
      </c>
      <c r="G1674">
        <f>INT((D1674-1)/6)+1</f>
        <v>5</v>
      </c>
      <c r="H1674">
        <f>MOD(D1674-1,6)+1</f>
        <v>6</v>
      </c>
      <c r="I1674">
        <f>37-D1674</f>
        <v>7</v>
      </c>
      <c r="J1674">
        <f>ABS(D1674-D1675)</f>
        <v>7</v>
      </c>
      <c r="K1674">
        <f>AVERAGE(D1674:D1678)</f>
        <v>30</v>
      </c>
      <c r="L1674">
        <f>AVERAGE(D1674:D1693)</f>
        <v>30</v>
      </c>
      <c r="M1674">
        <f>K1674-L1674</f>
        <v>0</v>
      </c>
      <c r="N1674" t="str">
        <f>IF(K1674&gt;L1674,"HIGH ZONE BIAS",IF(K1674&lt;L1674,"LOW ZONE BIAS","EQUILIBRIUM"))</f>
        <v>EQUILIBRIUM</v>
      </c>
    </row>
    <row r="1675">
      <c r="A1675">
        <v>25896</v>
      </c>
      <c r="B1675" t="str">
        <v>2025-07-22</v>
      </c>
      <c r="C1675" t="str">
        <v>Afternoon</v>
      </c>
      <c r="D1675">
        <v>23</v>
      </c>
      <c r="E1675" t="str">
        <f>IF(MOD(D1675,2)=0,"EVEN","ODD")</f>
        <v>ODD</v>
      </c>
      <c r="F1675" t="str">
        <f>IF(D1675&lt;=18,"LOW (1-18)","HIGH (19-36)")</f>
        <v>HIGH (19-36)</v>
      </c>
      <c r="G1675">
        <f>INT((D1675-1)/6)+1</f>
        <v>4</v>
      </c>
      <c r="H1675">
        <f>MOD(D1675-1,6)+1</f>
        <v>5</v>
      </c>
      <c r="I1675">
        <f>37-D1675</f>
        <v>14</v>
      </c>
      <c r="J1675">
        <f>ABS(D1675-D1676)</f>
        <v>9</v>
      </c>
      <c r="K1675">
        <f>AVERAGE(D1675:D1679)</f>
        <v>23</v>
      </c>
      <c r="L1675">
        <f>AVERAGE(D1675:D1694)</f>
        <v>23</v>
      </c>
      <c r="M1675">
        <f>K1675-L1675</f>
        <v>0</v>
      </c>
      <c r="N1675" t="str">
        <f>IF(K1675&gt;L1675,"HIGH ZONE BIAS",IF(K1675&lt;L1675,"LOW ZONE BIAS","EQUILIBRIUM"))</f>
        <v>EQUILIBRIUM</v>
      </c>
    </row>
    <row r="1676">
      <c r="A1676">
        <v>25895</v>
      </c>
      <c r="B1676" t="str">
        <v>2025-07-22</v>
      </c>
      <c r="C1676" t="str">
        <v>Midday</v>
      </c>
      <c r="D1676">
        <v>14</v>
      </c>
      <c r="E1676" t="str">
        <f>IF(MOD(D1676,2)=0,"EVEN","ODD")</f>
        <v>EVEN</v>
      </c>
      <c r="F1676" t="str">
        <f>IF(D1676&lt;=18,"LOW (1-18)","HIGH (19-36)")</f>
        <v>LOW (1-18)</v>
      </c>
      <c r="G1676">
        <f>INT((D1676-1)/6)+1</f>
        <v>3</v>
      </c>
      <c r="H1676">
        <f>MOD(D1676-1,6)+1</f>
        <v>2</v>
      </c>
      <c r="I1676">
        <f>37-D1676</f>
        <v>23</v>
      </c>
      <c r="J1676">
        <f>ABS(D1676-D1677)</f>
        <v>2</v>
      </c>
      <c r="K1676">
        <f>AVERAGE(D1676:D1680)</f>
        <v>14</v>
      </c>
      <c r="L1676">
        <f>AVERAGE(D1676:D1695)</f>
        <v>14</v>
      </c>
      <c r="M1676">
        <f>K1676-L1676</f>
        <v>0</v>
      </c>
      <c r="N1676" t="str">
        <f>IF(K1676&gt;L1676,"HIGH ZONE BIAS",IF(K1676&lt;L1676,"LOW ZONE BIAS","EQUILIBRIUM"))</f>
        <v>EQUILIBRIUM</v>
      </c>
    </row>
    <row r="1677">
      <c r="A1677">
        <v>25894</v>
      </c>
      <c r="B1677" t="str">
        <v>2025-07-22</v>
      </c>
      <c r="C1677" t="str">
        <v>Morning</v>
      </c>
      <c r="D1677">
        <v>16</v>
      </c>
      <c r="E1677" t="str">
        <f>IF(MOD(D1677,2)=0,"EVEN","ODD")</f>
        <v>EVEN</v>
      </c>
      <c r="F1677" t="str">
        <f>IF(D1677&lt;=18,"LOW (1-18)","HIGH (19-36)")</f>
        <v>LOW (1-18)</v>
      </c>
      <c r="G1677">
        <f>INT((D1677-1)/6)+1</f>
        <v>3</v>
      </c>
      <c r="H1677">
        <f>MOD(D1677-1,6)+1</f>
        <v>4</v>
      </c>
      <c r="I1677">
        <f>37-D1677</f>
        <v>21</v>
      </c>
      <c r="J1677">
        <f>ABS(D1677-D1678)</f>
        <v>12</v>
      </c>
      <c r="K1677">
        <f>AVERAGE(D1677:D1681)</f>
        <v>16</v>
      </c>
      <c r="L1677">
        <f>AVERAGE(D1677:D1696)</f>
        <v>16</v>
      </c>
      <c r="M1677">
        <f>K1677-L1677</f>
        <v>0</v>
      </c>
      <c r="N1677" t="str">
        <f>IF(K1677&gt;L1677,"HIGH ZONE BIAS",IF(K1677&lt;L1677,"LOW ZONE BIAS","EQUILIBRIUM"))</f>
        <v>EQUILIBRIUM</v>
      </c>
    </row>
    <row r="1678">
      <c r="A1678">
        <v>25893</v>
      </c>
      <c r="B1678" t="str">
        <v>2025-07-21</v>
      </c>
      <c r="C1678" t="str">
        <v>Evening</v>
      </c>
      <c r="D1678">
        <v>4</v>
      </c>
      <c r="E1678" t="str">
        <f>IF(MOD(D1678,2)=0,"EVEN","ODD")</f>
        <v>EVEN</v>
      </c>
      <c r="F1678" t="str">
        <f>IF(D1678&lt;=18,"LOW (1-18)","HIGH (19-36)")</f>
        <v>LOW (1-18)</v>
      </c>
      <c r="G1678">
        <f>INT((D1678-1)/6)+1</f>
        <v>1</v>
      </c>
      <c r="H1678">
        <f>MOD(D1678-1,6)+1</f>
        <v>4</v>
      </c>
      <c r="I1678">
        <f>37-D1678</f>
        <v>33</v>
      </c>
      <c r="J1678">
        <f>ABS(D1678-D1679)</f>
        <v>9</v>
      </c>
      <c r="K1678">
        <f>AVERAGE(D1678:D1682)</f>
        <v>4</v>
      </c>
      <c r="L1678">
        <f>AVERAGE(D1678:D1697)</f>
        <v>4</v>
      </c>
      <c r="M1678">
        <f>K1678-L1678</f>
        <v>0</v>
      </c>
      <c r="N1678" t="str">
        <f>IF(K1678&gt;L1678,"HIGH ZONE BIAS",IF(K1678&lt;L1678,"LOW ZONE BIAS","EQUILIBRIUM"))</f>
        <v>EQUILIBRIUM</v>
      </c>
    </row>
    <row r="1679">
      <c r="A1679">
        <v>25892</v>
      </c>
      <c r="B1679" t="str">
        <v>2025-07-21</v>
      </c>
      <c r="C1679" t="str">
        <v>Afternoon</v>
      </c>
      <c r="D1679">
        <v>13</v>
      </c>
      <c r="E1679" t="str">
        <f>IF(MOD(D1679,2)=0,"EVEN","ODD")</f>
        <v>ODD</v>
      </c>
      <c r="F1679" t="str">
        <f>IF(D1679&lt;=18,"LOW (1-18)","HIGH (19-36)")</f>
        <v>LOW (1-18)</v>
      </c>
      <c r="G1679">
        <f>INT((D1679-1)/6)+1</f>
        <v>3</v>
      </c>
      <c r="H1679">
        <f>MOD(D1679-1,6)+1</f>
        <v>1</v>
      </c>
      <c r="I1679">
        <f>37-D1679</f>
        <v>24</v>
      </c>
      <c r="J1679">
        <f>ABS(D1679-D1680)</f>
        <v>19</v>
      </c>
      <c r="K1679">
        <f>AVERAGE(D1679:D1683)</f>
        <v>13</v>
      </c>
      <c r="L1679">
        <f>AVERAGE(D1679:D1698)</f>
        <v>13</v>
      </c>
      <c r="M1679">
        <f>K1679-L1679</f>
        <v>0</v>
      </c>
      <c r="N1679" t="str">
        <f>IF(K1679&gt;L1679,"HIGH ZONE BIAS",IF(K1679&lt;L1679,"LOW ZONE BIAS","EQUILIBRIUM"))</f>
        <v>EQUILIBRIUM</v>
      </c>
    </row>
    <row r="1680">
      <c r="A1680">
        <v>25891</v>
      </c>
      <c r="B1680" t="str">
        <v>2025-07-21</v>
      </c>
      <c r="C1680" t="str">
        <v>Midday</v>
      </c>
      <c r="D1680">
        <v>32</v>
      </c>
      <c r="E1680" t="str">
        <f>IF(MOD(D1680,2)=0,"EVEN","ODD")</f>
        <v>EVEN</v>
      </c>
      <c r="F1680" t="str">
        <f>IF(D1680&lt;=18,"LOW (1-18)","HIGH (19-36)")</f>
        <v>HIGH (19-36)</v>
      </c>
      <c r="G1680">
        <f>INT((D1680-1)/6)+1</f>
        <v>6</v>
      </c>
      <c r="H1680">
        <f>MOD(D1680-1,6)+1</f>
        <v>2</v>
      </c>
      <c r="I1680">
        <f>37-D1680</f>
        <v>5</v>
      </c>
      <c r="J1680">
        <f>ABS(D1680-D1681)</f>
        <v>3</v>
      </c>
      <c r="K1680">
        <f>AVERAGE(D1680:D1684)</f>
        <v>32</v>
      </c>
      <c r="L1680">
        <f>AVERAGE(D1680:D1699)</f>
        <v>32</v>
      </c>
      <c r="M1680">
        <f>K1680-L1680</f>
        <v>0</v>
      </c>
      <c r="N1680" t="str">
        <f>IF(K1680&gt;L1680,"HIGH ZONE BIAS",IF(K1680&lt;L1680,"LOW ZONE BIAS","EQUILIBRIUM"))</f>
        <v>EQUILIBRIUM</v>
      </c>
    </row>
    <row r="1681">
      <c r="A1681">
        <v>25890</v>
      </c>
      <c r="B1681" t="str">
        <v>2025-07-21</v>
      </c>
      <c r="C1681" t="str">
        <v>Morning</v>
      </c>
      <c r="D1681">
        <v>35</v>
      </c>
      <c r="E1681" t="str">
        <f>IF(MOD(D1681,2)=0,"EVEN","ODD")</f>
        <v>ODD</v>
      </c>
      <c r="F1681" t="str">
        <f>IF(D1681&lt;=18,"LOW (1-18)","HIGH (19-36)")</f>
        <v>HIGH (19-36)</v>
      </c>
      <c r="G1681">
        <f>INT((D1681-1)/6)+1</f>
        <v>6</v>
      </c>
      <c r="H1681">
        <f>MOD(D1681-1,6)+1</f>
        <v>5</v>
      </c>
      <c r="I1681">
        <f>37-D1681</f>
        <v>2</v>
      </c>
      <c r="J1681">
        <f>ABS(D1681-D1682)</f>
        <v>27</v>
      </c>
      <c r="K1681">
        <f>AVERAGE(D1681:D1685)</f>
        <v>35</v>
      </c>
      <c r="L1681">
        <f>AVERAGE(D1681:D1700)</f>
        <v>35</v>
      </c>
      <c r="M1681">
        <f>K1681-L1681</f>
        <v>0</v>
      </c>
      <c r="N1681" t="str">
        <f>IF(K1681&gt;L1681,"HIGH ZONE BIAS",IF(K1681&lt;L1681,"LOW ZONE BIAS","EQUILIBRIUM"))</f>
        <v>EQUILIBRIUM</v>
      </c>
    </row>
    <row r="1682">
      <c r="A1682">
        <v>25889</v>
      </c>
      <c r="B1682" t="str">
        <v>2025-07-19</v>
      </c>
      <c r="C1682" t="str">
        <v>Evening</v>
      </c>
      <c r="D1682">
        <v>8</v>
      </c>
      <c r="E1682" t="str">
        <f>IF(MOD(D1682,2)=0,"EVEN","ODD")</f>
        <v>EVEN</v>
      </c>
      <c r="F1682" t="str">
        <f>IF(D1682&lt;=18,"LOW (1-18)","HIGH (19-36)")</f>
        <v>LOW (1-18)</v>
      </c>
      <c r="G1682">
        <f>INT((D1682-1)/6)+1</f>
        <v>2</v>
      </c>
      <c r="H1682">
        <f>MOD(D1682-1,6)+1</f>
        <v>2</v>
      </c>
      <c r="I1682">
        <f>37-D1682</f>
        <v>29</v>
      </c>
      <c r="J1682">
        <f>ABS(D1682-D1683)</f>
        <v>7</v>
      </c>
      <c r="K1682">
        <f>AVERAGE(D1682:D1686)</f>
        <v>8</v>
      </c>
      <c r="L1682">
        <f>AVERAGE(D1682:D1701)</f>
        <v>8</v>
      </c>
      <c r="M1682">
        <f>K1682-L1682</f>
        <v>0</v>
      </c>
      <c r="N1682" t="str">
        <f>IF(K1682&gt;L1682,"HIGH ZONE BIAS",IF(K1682&lt;L1682,"LOW ZONE BIAS","EQUILIBRIUM"))</f>
        <v>EQUILIBRIUM</v>
      </c>
    </row>
    <row r="1683">
      <c r="A1683">
        <v>25888</v>
      </c>
      <c r="B1683" t="str">
        <v>2025-07-19</v>
      </c>
      <c r="C1683" t="str">
        <v>Afternoon</v>
      </c>
      <c r="D1683">
        <v>15</v>
      </c>
      <c r="E1683" t="str">
        <f>IF(MOD(D1683,2)=0,"EVEN","ODD")</f>
        <v>ODD</v>
      </c>
      <c r="F1683" t="str">
        <f>IF(D1683&lt;=18,"LOW (1-18)","HIGH (19-36)")</f>
        <v>LOW (1-18)</v>
      </c>
      <c r="G1683">
        <f>INT((D1683-1)/6)+1</f>
        <v>3</v>
      </c>
      <c r="H1683">
        <f>MOD(D1683-1,6)+1</f>
        <v>3</v>
      </c>
      <c r="I1683">
        <f>37-D1683</f>
        <v>22</v>
      </c>
      <c r="J1683">
        <f>ABS(D1683-D1684)</f>
        <v>1</v>
      </c>
      <c r="K1683">
        <f>AVERAGE(D1683:D1687)</f>
        <v>15</v>
      </c>
      <c r="L1683">
        <f>AVERAGE(D1683:D1702)</f>
        <v>15</v>
      </c>
      <c r="M1683">
        <f>K1683-L1683</f>
        <v>0</v>
      </c>
      <c r="N1683" t="str">
        <f>IF(K1683&gt;L1683,"HIGH ZONE BIAS",IF(K1683&lt;L1683,"LOW ZONE BIAS","EQUILIBRIUM"))</f>
        <v>EQUILIBRIUM</v>
      </c>
    </row>
    <row r="1684">
      <c r="A1684">
        <v>25887</v>
      </c>
      <c r="B1684" t="str">
        <v>2025-07-19</v>
      </c>
      <c r="C1684" t="str">
        <v>Midday</v>
      </c>
      <c r="D1684">
        <v>16</v>
      </c>
      <c r="E1684" t="str">
        <f>IF(MOD(D1684,2)=0,"EVEN","ODD")</f>
        <v>EVEN</v>
      </c>
      <c r="F1684" t="str">
        <f>IF(D1684&lt;=18,"LOW (1-18)","HIGH (19-36)")</f>
        <v>LOW (1-18)</v>
      </c>
      <c r="G1684">
        <f>INT((D1684-1)/6)+1</f>
        <v>3</v>
      </c>
      <c r="H1684">
        <f>MOD(D1684-1,6)+1</f>
        <v>4</v>
      </c>
      <c r="I1684">
        <f>37-D1684</f>
        <v>21</v>
      </c>
      <c r="J1684">
        <f>ABS(D1684-D1685)</f>
        <v>9</v>
      </c>
      <c r="K1684">
        <f>AVERAGE(D1684:D1688)</f>
        <v>16</v>
      </c>
      <c r="L1684">
        <f>AVERAGE(D1684:D1703)</f>
        <v>16</v>
      </c>
      <c r="M1684">
        <f>K1684-L1684</f>
        <v>0</v>
      </c>
      <c r="N1684" t="str">
        <f>IF(K1684&gt;L1684,"HIGH ZONE BIAS",IF(K1684&lt;L1684,"LOW ZONE BIAS","EQUILIBRIUM"))</f>
        <v>EQUILIBRIUM</v>
      </c>
    </row>
    <row r="1685">
      <c r="A1685">
        <v>25886</v>
      </c>
      <c r="B1685" t="str">
        <v>2025-07-19</v>
      </c>
      <c r="C1685" t="str">
        <v>Morning</v>
      </c>
      <c r="D1685">
        <v>25</v>
      </c>
      <c r="E1685" t="str">
        <f>IF(MOD(D1685,2)=0,"EVEN","ODD")</f>
        <v>ODD</v>
      </c>
      <c r="F1685" t="str">
        <f>IF(D1685&lt;=18,"LOW (1-18)","HIGH (19-36)")</f>
        <v>HIGH (19-36)</v>
      </c>
      <c r="G1685">
        <f>INT((D1685-1)/6)+1</f>
        <v>5</v>
      </c>
      <c r="H1685">
        <f>MOD(D1685-1,6)+1</f>
        <v>1</v>
      </c>
      <c r="I1685">
        <f>37-D1685</f>
        <v>12</v>
      </c>
      <c r="J1685">
        <f>ABS(D1685-D1686)</f>
        <v>20</v>
      </c>
      <c r="K1685">
        <f>AVERAGE(D1685:D1689)</f>
        <v>25</v>
      </c>
      <c r="L1685">
        <f>AVERAGE(D1685:D1704)</f>
        <v>25</v>
      </c>
      <c r="M1685">
        <f>K1685-L1685</f>
        <v>0</v>
      </c>
      <c r="N1685" t="str">
        <f>IF(K1685&gt;L1685,"HIGH ZONE BIAS",IF(K1685&lt;L1685,"LOW ZONE BIAS","EQUILIBRIUM"))</f>
        <v>EQUILIBRIUM</v>
      </c>
    </row>
    <row r="1686">
      <c r="A1686">
        <v>25885</v>
      </c>
      <c r="B1686" t="str">
        <v>2025-07-18</v>
      </c>
      <c r="C1686" t="str">
        <v>Evening</v>
      </c>
      <c r="D1686">
        <v>5</v>
      </c>
      <c r="E1686" t="str">
        <f>IF(MOD(D1686,2)=0,"EVEN","ODD")</f>
        <v>ODD</v>
      </c>
      <c r="F1686" t="str">
        <f>IF(D1686&lt;=18,"LOW (1-18)","HIGH (19-36)")</f>
        <v>LOW (1-18)</v>
      </c>
      <c r="G1686">
        <f>INT((D1686-1)/6)+1</f>
        <v>1</v>
      </c>
      <c r="H1686">
        <f>MOD(D1686-1,6)+1</f>
        <v>5</v>
      </c>
      <c r="I1686">
        <f>37-D1686</f>
        <v>32</v>
      </c>
      <c r="J1686">
        <f>ABS(D1686-D1687)</f>
        <v>24</v>
      </c>
      <c r="K1686">
        <f>AVERAGE(D1686:D1690)</f>
        <v>5</v>
      </c>
      <c r="L1686">
        <f>AVERAGE(D1686:D1705)</f>
        <v>5</v>
      </c>
      <c r="M1686">
        <f>K1686-L1686</f>
        <v>0</v>
      </c>
      <c r="N1686" t="str">
        <f>IF(K1686&gt;L1686,"HIGH ZONE BIAS",IF(K1686&lt;L1686,"LOW ZONE BIAS","EQUILIBRIUM"))</f>
        <v>EQUILIBRIUM</v>
      </c>
    </row>
    <row r="1687">
      <c r="A1687">
        <v>25884</v>
      </c>
      <c r="B1687" t="str">
        <v>2025-07-18</v>
      </c>
      <c r="C1687" t="str">
        <v>Afternoon</v>
      </c>
      <c r="D1687">
        <v>29</v>
      </c>
      <c r="E1687" t="str">
        <f>IF(MOD(D1687,2)=0,"EVEN","ODD")</f>
        <v>ODD</v>
      </c>
      <c r="F1687" t="str">
        <f>IF(D1687&lt;=18,"LOW (1-18)","HIGH (19-36)")</f>
        <v>HIGH (19-36)</v>
      </c>
      <c r="G1687">
        <f>INT((D1687-1)/6)+1</f>
        <v>5</v>
      </c>
      <c r="H1687">
        <f>MOD(D1687-1,6)+1</f>
        <v>5</v>
      </c>
      <c r="I1687">
        <f>37-D1687</f>
        <v>8</v>
      </c>
      <c r="J1687">
        <f>ABS(D1687-D1688)</f>
        <v>5</v>
      </c>
      <c r="K1687">
        <f>AVERAGE(D1687:D1691)</f>
        <v>29</v>
      </c>
      <c r="L1687">
        <f>AVERAGE(D1687:D1706)</f>
        <v>29</v>
      </c>
      <c r="M1687">
        <f>K1687-L1687</f>
        <v>0</v>
      </c>
      <c r="N1687" t="str">
        <f>IF(K1687&gt;L1687,"HIGH ZONE BIAS",IF(K1687&lt;L1687,"LOW ZONE BIAS","EQUILIBRIUM"))</f>
        <v>EQUILIBRIUM</v>
      </c>
    </row>
    <row r="1688">
      <c r="A1688">
        <v>25883</v>
      </c>
      <c r="B1688" t="str">
        <v>2025-07-18</v>
      </c>
      <c r="C1688" t="str">
        <v>Midday</v>
      </c>
      <c r="D1688">
        <v>24</v>
      </c>
      <c r="E1688" t="str">
        <f>IF(MOD(D1688,2)=0,"EVEN","ODD")</f>
        <v>EVEN</v>
      </c>
      <c r="F1688" t="str">
        <f>IF(D1688&lt;=18,"LOW (1-18)","HIGH (19-36)")</f>
        <v>HIGH (19-36)</v>
      </c>
      <c r="G1688">
        <f>INT((D1688-1)/6)+1</f>
        <v>4</v>
      </c>
      <c r="H1688">
        <f>MOD(D1688-1,6)+1</f>
        <v>6</v>
      </c>
      <c r="I1688">
        <f>37-D1688</f>
        <v>13</v>
      </c>
      <c r="J1688">
        <f>ABS(D1688-D1689)</f>
        <v>13</v>
      </c>
      <c r="K1688">
        <f>AVERAGE(D1688:D1692)</f>
        <v>24</v>
      </c>
      <c r="L1688">
        <f>AVERAGE(D1688:D1707)</f>
        <v>24</v>
      </c>
      <c r="M1688">
        <f>K1688-L1688</f>
        <v>0</v>
      </c>
      <c r="N1688" t="str">
        <f>IF(K1688&gt;L1688,"HIGH ZONE BIAS",IF(K1688&lt;L1688,"LOW ZONE BIAS","EQUILIBRIUM"))</f>
        <v>EQUILIBRIUM</v>
      </c>
    </row>
    <row r="1689">
      <c r="A1689">
        <v>25882</v>
      </c>
      <c r="B1689" t="str">
        <v>2025-07-18</v>
      </c>
      <c r="C1689" t="str">
        <v>Morning</v>
      </c>
      <c r="D1689">
        <v>11</v>
      </c>
      <c r="E1689" t="str">
        <f>IF(MOD(D1689,2)=0,"EVEN","ODD")</f>
        <v>ODD</v>
      </c>
      <c r="F1689" t="str">
        <f>IF(D1689&lt;=18,"LOW (1-18)","HIGH (19-36)")</f>
        <v>LOW (1-18)</v>
      </c>
      <c r="G1689">
        <f>INT((D1689-1)/6)+1</f>
        <v>2</v>
      </c>
      <c r="H1689">
        <f>MOD(D1689-1,6)+1</f>
        <v>5</v>
      </c>
      <c r="I1689">
        <f>37-D1689</f>
        <v>26</v>
      </c>
      <c r="J1689">
        <f>ABS(D1689-D1690)</f>
        <v>1</v>
      </c>
      <c r="K1689">
        <f>AVERAGE(D1689:D1693)</f>
        <v>11</v>
      </c>
      <c r="L1689">
        <f>AVERAGE(D1689:D1708)</f>
        <v>11</v>
      </c>
      <c r="M1689">
        <f>K1689-L1689</f>
        <v>0</v>
      </c>
      <c r="N1689" t="str">
        <f>IF(K1689&gt;L1689,"HIGH ZONE BIAS",IF(K1689&lt;L1689,"LOW ZONE BIAS","EQUILIBRIUM"))</f>
        <v>EQUILIBRIUM</v>
      </c>
    </row>
    <row r="1690">
      <c r="A1690">
        <v>25881</v>
      </c>
      <c r="B1690" t="str">
        <v>2025-07-17</v>
      </c>
      <c r="C1690" t="str">
        <v>Evening</v>
      </c>
      <c r="D1690">
        <v>12</v>
      </c>
      <c r="E1690" t="str">
        <f>IF(MOD(D1690,2)=0,"EVEN","ODD")</f>
        <v>EVEN</v>
      </c>
      <c r="F1690" t="str">
        <f>IF(D1690&lt;=18,"LOW (1-18)","HIGH (19-36)")</f>
        <v>LOW (1-18)</v>
      </c>
      <c r="G1690">
        <f>INT((D1690-1)/6)+1</f>
        <v>2</v>
      </c>
      <c r="H1690">
        <f>MOD(D1690-1,6)+1</f>
        <v>6</v>
      </c>
      <c r="I1690">
        <f>37-D1690</f>
        <v>25</v>
      </c>
      <c r="J1690">
        <f>ABS(D1690-D1691)</f>
        <v>13</v>
      </c>
      <c r="K1690">
        <f>AVERAGE(D1690:D1694)</f>
        <v>12</v>
      </c>
      <c r="L1690">
        <f>AVERAGE(D1690:D1709)</f>
        <v>12</v>
      </c>
      <c r="M1690">
        <f>K1690-L1690</f>
        <v>0</v>
      </c>
      <c r="N1690" t="str">
        <f>IF(K1690&gt;L1690,"HIGH ZONE BIAS",IF(K1690&lt;L1690,"LOW ZONE BIAS","EQUILIBRIUM"))</f>
        <v>EQUILIBRIUM</v>
      </c>
    </row>
    <row r="1691">
      <c r="A1691">
        <v>25880</v>
      </c>
      <c r="B1691" t="str">
        <v>2025-07-17</v>
      </c>
      <c r="C1691" t="str">
        <v>Afternoon</v>
      </c>
      <c r="D1691">
        <v>25</v>
      </c>
      <c r="E1691" t="str">
        <f>IF(MOD(D1691,2)=0,"EVEN","ODD")</f>
        <v>ODD</v>
      </c>
      <c r="F1691" t="str">
        <f>IF(D1691&lt;=18,"LOW (1-18)","HIGH (19-36)")</f>
        <v>HIGH (19-36)</v>
      </c>
      <c r="G1691">
        <f>INT((D1691-1)/6)+1</f>
        <v>5</v>
      </c>
      <c r="H1691">
        <f>MOD(D1691-1,6)+1</f>
        <v>1</v>
      </c>
      <c r="I1691">
        <f>37-D1691</f>
        <v>12</v>
      </c>
      <c r="J1691">
        <f>ABS(D1691-D1692)</f>
        <v>4</v>
      </c>
      <c r="K1691">
        <f>AVERAGE(D1691:D1695)</f>
        <v>25</v>
      </c>
      <c r="L1691">
        <f>AVERAGE(D1691:D1710)</f>
        <v>25</v>
      </c>
      <c r="M1691">
        <f>K1691-L1691</f>
        <v>0</v>
      </c>
      <c r="N1691" t="str">
        <f>IF(K1691&gt;L1691,"HIGH ZONE BIAS",IF(K1691&lt;L1691,"LOW ZONE BIAS","EQUILIBRIUM"))</f>
        <v>EQUILIBRIUM</v>
      </c>
    </row>
    <row r="1692">
      <c r="A1692">
        <v>25879</v>
      </c>
      <c r="B1692" t="str">
        <v>2025-07-17</v>
      </c>
      <c r="C1692" t="str">
        <v>Midday</v>
      </c>
      <c r="D1692">
        <v>29</v>
      </c>
      <c r="E1692" t="str">
        <f>IF(MOD(D1692,2)=0,"EVEN","ODD")</f>
        <v>ODD</v>
      </c>
      <c r="F1692" t="str">
        <f>IF(D1692&lt;=18,"LOW (1-18)","HIGH (19-36)")</f>
        <v>HIGH (19-36)</v>
      </c>
      <c r="G1692">
        <f>INT((D1692-1)/6)+1</f>
        <v>5</v>
      </c>
      <c r="H1692">
        <f>MOD(D1692-1,6)+1</f>
        <v>5</v>
      </c>
      <c r="I1692">
        <f>37-D1692</f>
        <v>8</v>
      </c>
      <c r="J1692">
        <f>ABS(D1692-D1693)</f>
        <v>5</v>
      </c>
      <c r="K1692">
        <f>AVERAGE(D1692:D1696)</f>
        <v>29</v>
      </c>
      <c r="L1692">
        <f>AVERAGE(D1692:D1711)</f>
        <v>29</v>
      </c>
      <c r="M1692">
        <f>K1692-L1692</f>
        <v>0</v>
      </c>
      <c r="N1692" t="str">
        <f>IF(K1692&gt;L1692,"HIGH ZONE BIAS",IF(K1692&lt;L1692,"LOW ZONE BIAS","EQUILIBRIUM"))</f>
        <v>EQUILIBRIUM</v>
      </c>
    </row>
    <row r="1693">
      <c r="A1693">
        <v>25878</v>
      </c>
      <c r="B1693" t="str">
        <v>2025-07-17</v>
      </c>
      <c r="C1693" t="str">
        <v>Morning</v>
      </c>
      <c r="D1693">
        <v>34</v>
      </c>
      <c r="E1693" t="str">
        <f>IF(MOD(D1693,2)=0,"EVEN","ODD")</f>
        <v>EVEN</v>
      </c>
      <c r="F1693" t="str">
        <f>IF(D1693&lt;=18,"LOW (1-18)","HIGH (19-36)")</f>
        <v>HIGH (19-36)</v>
      </c>
      <c r="G1693">
        <f>INT((D1693-1)/6)+1</f>
        <v>6</v>
      </c>
      <c r="H1693">
        <f>MOD(D1693-1,6)+1</f>
        <v>4</v>
      </c>
      <c r="I1693">
        <f>37-D1693</f>
        <v>3</v>
      </c>
      <c r="J1693">
        <f>ABS(D1693-D1694)</f>
        <v>23</v>
      </c>
      <c r="K1693">
        <f>AVERAGE(D1693:D1697)</f>
        <v>34</v>
      </c>
      <c r="L1693">
        <f>AVERAGE(D1693:D1712)</f>
        <v>34</v>
      </c>
      <c r="M1693">
        <f>K1693-L1693</f>
        <v>0</v>
      </c>
      <c r="N1693" t="str">
        <f>IF(K1693&gt;L1693,"HIGH ZONE BIAS",IF(K1693&lt;L1693,"LOW ZONE BIAS","EQUILIBRIUM"))</f>
        <v>EQUILIBRIUM</v>
      </c>
    </row>
    <row r="1694">
      <c r="A1694">
        <v>25877</v>
      </c>
      <c r="B1694" t="str">
        <v>2025-07-16</v>
      </c>
      <c r="C1694" t="str">
        <v>Evening</v>
      </c>
      <c r="D1694">
        <v>11</v>
      </c>
      <c r="E1694" t="str">
        <f>IF(MOD(D1694,2)=0,"EVEN","ODD")</f>
        <v>ODD</v>
      </c>
      <c r="F1694" t="str">
        <f>IF(D1694&lt;=18,"LOW (1-18)","HIGH (19-36)")</f>
        <v>LOW (1-18)</v>
      </c>
      <c r="G1694">
        <f>INT((D1694-1)/6)+1</f>
        <v>2</v>
      </c>
      <c r="H1694">
        <f>MOD(D1694-1,6)+1</f>
        <v>5</v>
      </c>
      <c r="I1694">
        <f>37-D1694</f>
        <v>26</v>
      </c>
      <c r="J1694">
        <f>ABS(D1694-D1695)</f>
        <v>5</v>
      </c>
      <c r="K1694">
        <f>AVERAGE(D1694:D1698)</f>
        <v>11</v>
      </c>
      <c r="L1694">
        <f>AVERAGE(D1694:D1713)</f>
        <v>11</v>
      </c>
      <c r="M1694">
        <f>K1694-L1694</f>
        <v>0</v>
      </c>
      <c r="N1694" t="str">
        <f>IF(K1694&gt;L1694,"HIGH ZONE BIAS",IF(K1694&lt;L1694,"LOW ZONE BIAS","EQUILIBRIUM"))</f>
        <v>EQUILIBRIUM</v>
      </c>
    </row>
    <row r="1695">
      <c r="A1695">
        <v>25876</v>
      </c>
      <c r="B1695" t="str">
        <v>2025-07-16</v>
      </c>
      <c r="C1695" t="str">
        <v>Afternoon</v>
      </c>
      <c r="D1695">
        <v>16</v>
      </c>
      <c r="E1695" t="str">
        <f>IF(MOD(D1695,2)=0,"EVEN","ODD")</f>
        <v>EVEN</v>
      </c>
      <c r="F1695" t="str">
        <f>IF(D1695&lt;=18,"LOW (1-18)","HIGH (19-36)")</f>
        <v>LOW (1-18)</v>
      </c>
      <c r="G1695">
        <f>INT((D1695-1)/6)+1</f>
        <v>3</v>
      </c>
      <c r="H1695">
        <f>MOD(D1695-1,6)+1</f>
        <v>4</v>
      </c>
      <c r="I1695">
        <f>37-D1695</f>
        <v>21</v>
      </c>
      <c r="J1695">
        <f>ABS(D1695-D1696)</f>
        <v>0</v>
      </c>
      <c r="K1695">
        <f>AVERAGE(D1695:D1699)</f>
        <v>16</v>
      </c>
      <c r="L1695">
        <f>AVERAGE(D1695:D1714)</f>
        <v>16</v>
      </c>
      <c r="M1695">
        <f>K1695-L1695</f>
        <v>0</v>
      </c>
      <c r="N1695" t="str">
        <f>IF(K1695&gt;L1695,"HIGH ZONE BIAS",IF(K1695&lt;L1695,"LOW ZONE BIAS","EQUILIBRIUM"))</f>
        <v>EQUILIBRIUM</v>
      </c>
    </row>
    <row r="1696">
      <c r="A1696">
        <v>25875</v>
      </c>
      <c r="B1696" t="str">
        <v>2025-07-16</v>
      </c>
      <c r="C1696" t="str">
        <v>Midday</v>
      </c>
      <c r="D1696">
        <v>16</v>
      </c>
      <c r="E1696" t="str">
        <f>IF(MOD(D1696,2)=0,"EVEN","ODD")</f>
        <v>EVEN</v>
      </c>
      <c r="F1696" t="str">
        <f>IF(D1696&lt;=18,"LOW (1-18)","HIGH (19-36)")</f>
        <v>LOW (1-18)</v>
      </c>
      <c r="G1696">
        <f>INT((D1696-1)/6)+1</f>
        <v>3</v>
      </c>
      <c r="H1696">
        <f>MOD(D1696-1,6)+1</f>
        <v>4</v>
      </c>
      <c r="I1696">
        <f>37-D1696</f>
        <v>21</v>
      </c>
      <c r="J1696">
        <f>ABS(D1696-D1697)</f>
        <v>7</v>
      </c>
      <c r="K1696">
        <f>AVERAGE(D1696:D1700)</f>
        <v>16</v>
      </c>
      <c r="L1696">
        <f>AVERAGE(D1696:D1715)</f>
        <v>16</v>
      </c>
      <c r="M1696">
        <f>K1696-L1696</f>
        <v>0</v>
      </c>
      <c r="N1696" t="str">
        <f>IF(K1696&gt;L1696,"HIGH ZONE BIAS",IF(K1696&lt;L1696,"LOW ZONE BIAS","EQUILIBRIUM"))</f>
        <v>EQUILIBRIUM</v>
      </c>
    </row>
    <row r="1697">
      <c r="A1697">
        <v>25874</v>
      </c>
      <c r="B1697" t="str">
        <v>2025-07-16</v>
      </c>
      <c r="C1697" t="str">
        <v>Morning</v>
      </c>
      <c r="D1697">
        <v>9</v>
      </c>
      <c r="E1697" t="str">
        <f>IF(MOD(D1697,2)=0,"EVEN","ODD")</f>
        <v>ODD</v>
      </c>
      <c r="F1697" t="str">
        <f>IF(D1697&lt;=18,"LOW (1-18)","HIGH (19-36)")</f>
        <v>LOW (1-18)</v>
      </c>
      <c r="G1697">
        <f>INT((D1697-1)/6)+1</f>
        <v>2</v>
      </c>
      <c r="H1697">
        <f>MOD(D1697-1,6)+1</f>
        <v>3</v>
      </c>
      <c r="I1697">
        <f>37-D1697</f>
        <v>28</v>
      </c>
      <c r="J1697">
        <f>ABS(D1697-D1698)</f>
        <v>8</v>
      </c>
      <c r="K1697">
        <f>AVERAGE(D1697:D1701)</f>
        <v>9</v>
      </c>
      <c r="L1697">
        <f>AVERAGE(D1697:D1716)</f>
        <v>9</v>
      </c>
      <c r="M1697">
        <f>K1697-L1697</f>
        <v>0</v>
      </c>
      <c r="N1697" t="str">
        <f>IF(K1697&gt;L1697,"HIGH ZONE BIAS",IF(K1697&lt;L1697,"LOW ZONE BIAS","EQUILIBRIUM"))</f>
        <v>EQUILIBRIUM</v>
      </c>
    </row>
    <row r="1698">
      <c r="A1698">
        <v>25873</v>
      </c>
      <c r="B1698" t="str">
        <v>2025-07-15</v>
      </c>
      <c r="C1698" t="str">
        <v>Evening</v>
      </c>
      <c r="D1698">
        <v>17</v>
      </c>
      <c r="E1698" t="str">
        <f>IF(MOD(D1698,2)=0,"EVEN","ODD")</f>
        <v>ODD</v>
      </c>
      <c r="F1698" t="str">
        <f>IF(D1698&lt;=18,"LOW (1-18)","HIGH (19-36)")</f>
        <v>LOW (1-18)</v>
      </c>
      <c r="G1698">
        <f>INT((D1698-1)/6)+1</f>
        <v>3</v>
      </c>
      <c r="H1698">
        <f>MOD(D1698-1,6)+1</f>
        <v>5</v>
      </c>
      <c r="I1698">
        <f>37-D1698</f>
        <v>20</v>
      </c>
      <c r="J1698">
        <f>ABS(D1698-D1699)</f>
        <v>3</v>
      </c>
      <c r="K1698">
        <f>AVERAGE(D1698:D1702)</f>
        <v>17</v>
      </c>
      <c r="L1698">
        <f>AVERAGE(D1698:D1717)</f>
        <v>17</v>
      </c>
      <c r="M1698">
        <f>K1698-L1698</f>
        <v>0</v>
      </c>
      <c r="N1698" t="str">
        <f>IF(K1698&gt;L1698,"HIGH ZONE BIAS",IF(K1698&lt;L1698,"LOW ZONE BIAS","EQUILIBRIUM"))</f>
        <v>EQUILIBRIUM</v>
      </c>
    </row>
    <row r="1699">
      <c r="A1699">
        <v>25872</v>
      </c>
      <c r="B1699" t="str">
        <v>2025-07-15</v>
      </c>
      <c r="C1699" t="str">
        <v>Afternoon</v>
      </c>
      <c r="D1699">
        <v>20</v>
      </c>
      <c r="E1699" t="str">
        <f>IF(MOD(D1699,2)=0,"EVEN","ODD")</f>
        <v>EVEN</v>
      </c>
      <c r="F1699" t="str">
        <f>IF(D1699&lt;=18,"LOW (1-18)","HIGH (19-36)")</f>
        <v>HIGH (19-36)</v>
      </c>
      <c r="G1699">
        <f>INT((D1699-1)/6)+1</f>
        <v>4</v>
      </c>
      <c r="H1699">
        <f>MOD(D1699-1,6)+1</f>
        <v>2</v>
      </c>
      <c r="I1699">
        <f>37-D1699</f>
        <v>17</v>
      </c>
      <c r="J1699">
        <f>ABS(D1699-D1700)</f>
        <v>6</v>
      </c>
      <c r="K1699">
        <f>AVERAGE(D1699:D1703)</f>
        <v>20</v>
      </c>
      <c r="L1699">
        <f>AVERAGE(D1699:D1718)</f>
        <v>20</v>
      </c>
      <c r="M1699">
        <f>K1699-L1699</f>
        <v>0</v>
      </c>
      <c r="N1699" t="str">
        <f>IF(K1699&gt;L1699,"HIGH ZONE BIAS",IF(K1699&lt;L1699,"LOW ZONE BIAS","EQUILIBRIUM"))</f>
        <v>EQUILIBRIUM</v>
      </c>
    </row>
    <row r="1700">
      <c r="A1700">
        <v>25871</v>
      </c>
      <c r="B1700" t="str">
        <v>2025-07-15</v>
      </c>
      <c r="C1700" t="str">
        <v>Midday</v>
      </c>
      <c r="D1700">
        <v>14</v>
      </c>
      <c r="E1700" t="str">
        <f>IF(MOD(D1700,2)=0,"EVEN","ODD")</f>
        <v>EVEN</v>
      </c>
      <c r="F1700" t="str">
        <f>IF(D1700&lt;=18,"LOW (1-18)","HIGH (19-36)")</f>
        <v>LOW (1-18)</v>
      </c>
      <c r="G1700">
        <f>INT((D1700-1)/6)+1</f>
        <v>3</v>
      </c>
      <c r="H1700">
        <f>MOD(D1700-1,6)+1</f>
        <v>2</v>
      </c>
      <c r="I1700">
        <f>37-D1700</f>
        <v>23</v>
      </c>
      <c r="J1700">
        <f>ABS(D1700-D1701)</f>
        <v>17</v>
      </c>
      <c r="K1700">
        <f>AVERAGE(D1700:D1704)</f>
        <v>14</v>
      </c>
      <c r="L1700">
        <f>AVERAGE(D1700:D1719)</f>
        <v>14</v>
      </c>
      <c r="M1700">
        <f>K1700-L1700</f>
        <v>0</v>
      </c>
      <c r="N1700" t="str">
        <f>IF(K1700&gt;L1700,"HIGH ZONE BIAS",IF(K1700&lt;L1700,"LOW ZONE BIAS","EQUILIBRIUM"))</f>
        <v>EQUILIBRIUM</v>
      </c>
    </row>
    <row r="1701">
      <c r="A1701">
        <v>25870</v>
      </c>
      <c r="B1701" t="str">
        <v>2025-07-15</v>
      </c>
      <c r="C1701" t="str">
        <v>Morning</v>
      </c>
      <c r="D1701">
        <v>31</v>
      </c>
      <c r="E1701" t="str">
        <f>IF(MOD(D1701,2)=0,"EVEN","ODD")</f>
        <v>ODD</v>
      </c>
      <c r="F1701" t="str">
        <f>IF(D1701&lt;=18,"LOW (1-18)","HIGH (19-36)")</f>
        <v>HIGH (19-36)</v>
      </c>
      <c r="G1701">
        <f>INT((D1701-1)/6)+1</f>
        <v>6</v>
      </c>
      <c r="H1701">
        <f>MOD(D1701-1,6)+1</f>
        <v>1</v>
      </c>
      <c r="I1701">
        <f>37-D1701</f>
        <v>6</v>
      </c>
      <c r="J1701">
        <f>ABS(D1701-D1702)</f>
        <v>30</v>
      </c>
      <c r="K1701">
        <f>AVERAGE(D1701:D1705)</f>
        <v>31</v>
      </c>
      <c r="L1701">
        <f>AVERAGE(D1701:D1720)</f>
        <v>31</v>
      </c>
      <c r="M1701">
        <f>K1701-L1701</f>
        <v>0</v>
      </c>
      <c r="N1701" t="str">
        <f>IF(K1701&gt;L1701,"HIGH ZONE BIAS",IF(K1701&lt;L1701,"LOW ZONE BIAS","EQUILIBRIUM"))</f>
        <v>EQUILIBRIUM</v>
      </c>
    </row>
    <row r="1702">
      <c r="A1702">
        <v>25869</v>
      </c>
      <c r="B1702" t="str">
        <v>2025-07-14</v>
      </c>
      <c r="C1702" t="str">
        <v>Evening</v>
      </c>
      <c r="D1702">
        <v>1</v>
      </c>
      <c r="E1702" t="str">
        <f>IF(MOD(D1702,2)=0,"EVEN","ODD")</f>
        <v>ODD</v>
      </c>
      <c r="F1702" t="str">
        <f>IF(D1702&lt;=18,"LOW (1-18)","HIGH (19-36)")</f>
        <v>LOW (1-18)</v>
      </c>
      <c r="G1702">
        <f>INT((D1702-1)/6)+1</f>
        <v>1</v>
      </c>
      <c r="H1702">
        <f>MOD(D1702-1,6)+1</f>
        <v>1</v>
      </c>
      <c r="I1702">
        <f>37-D1702</f>
        <v>36</v>
      </c>
      <c r="J1702">
        <f>ABS(D1702-D1703)</f>
        <v>26</v>
      </c>
      <c r="K1702">
        <f>AVERAGE(D1702:D1706)</f>
        <v>1</v>
      </c>
      <c r="L1702">
        <f>AVERAGE(D1702:D1721)</f>
        <v>1</v>
      </c>
      <c r="M1702">
        <f>K1702-L1702</f>
        <v>0</v>
      </c>
      <c r="N1702" t="str">
        <f>IF(K1702&gt;L1702,"HIGH ZONE BIAS",IF(K1702&lt;L1702,"LOW ZONE BIAS","EQUILIBRIUM"))</f>
        <v>EQUILIBRIUM</v>
      </c>
    </row>
    <row r="1703">
      <c r="A1703">
        <v>25868</v>
      </c>
      <c r="B1703" t="str">
        <v>2025-07-14</v>
      </c>
      <c r="C1703" t="str">
        <v>Afternoon</v>
      </c>
      <c r="D1703">
        <v>27</v>
      </c>
      <c r="E1703" t="str">
        <f>IF(MOD(D1703,2)=0,"EVEN","ODD")</f>
        <v>ODD</v>
      </c>
      <c r="F1703" t="str">
        <f>IF(D1703&lt;=18,"LOW (1-18)","HIGH (19-36)")</f>
        <v>HIGH (19-36)</v>
      </c>
      <c r="G1703">
        <f>INT((D1703-1)/6)+1</f>
        <v>5</v>
      </c>
      <c r="H1703">
        <f>MOD(D1703-1,6)+1</f>
        <v>3</v>
      </c>
      <c r="I1703">
        <f>37-D1703</f>
        <v>10</v>
      </c>
      <c r="J1703">
        <f>ABS(D1703-D1704)</f>
        <v>9</v>
      </c>
      <c r="K1703">
        <f>AVERAGE(D1703:D1707)</f>
        <v>27</v>
      </c>
      <c r="L1703">
        <f>AVERAGE(D1703:D1722)</f>
        <v>27</v>
      </c>
      <c r="M1703">
        <f>K1703-L1703</f>
        <v>0</v>
      </c>
      <c r="N1703" t="str">
        <f>IF(K1703&gt;L1703,"HIGH ZONE BIAS",IF(K1703&lt;L1703,"LOW ZONE BIAS","EQUILIBRIUM"))</f>
        <v>EQUILIBRIUM</v>
      </c>
    </row>
    <row r="1704">
      <c r="A1704">
        <v>25867</v>
      </c>
      <c r="B1704" t="str">
        <v>2025-07-14</v>
      </c>
      <c r="C1704" t="str">
        <v>Midday</v>
      </c>
      <c r="D1704">
        <v>36</v>
      </c>
      <c r="E1704" t="str">
        <f>IF(MOD(D1704,2)=0,"EVEN","ODD")</f>
        <v>EVEN</v>
      </c>
      <c r="F1704" t="str">
        <f>IF(D1704&lt;=18,"LOW (1-18)","HIGH (19-36)")</f>
        <v>HIGH (19-36)</v>
      </c>
      <c r="G1704">
        <f>INT((D1704-1)/6)+1</f>
        <v>6</v>
      </c>
      <c r="H1704">
        <f>MOD(D1704-1,6)+1</f>
        <v>6</v>
      </c>
      <c r="I1704">
        <f>37-D1704</f>
        <v>1</v>
      </c>
      <c r="J1704">
        <f>ABS(D1704-D1705)</f>
        <v>27</v>
      </c>
      <c r="K1704">
        <f>AVERAGE(D1704:D1708)</f>
        <v>36</v>
      </c>
      <c r="L1704">
        <f>AVERAGE(D1704:D1723)</f>
        <v>36</v>
      </c>
      <c r="M1704">
        <f>K1704-L1704</f>
        <v>0</v>
      </c>
      <c r="N1704" t="str">
        <f>IF(K1704&gt;L1704,"HIGH ZONE BIAS",IF(K1704&lt;L1704,"LOW ZONE BIAS","EQUILIBRIUM"))</f>
        <v>EQUILIBRIUM</v>
      </c>
    </row>
    <row r="1705">
      <c r="A1705">
        <v>25866</v>
      </c>
      <c r="B1705" t="str">
        <v>2025-07-14</v>
      </c>
      <c r="C1705" t="str">
        <v>Morning</v>
      </c>
      <c r="D1705">
        <v>9</v>
      </c>
      <c r="E1705" t="str">
        <f>IF(MOD(D1705,2)=0,"EVEN","ODD")</f>
        <v>ODD</v>
      </c>
      <c r="F1705" t="str">
        <f>IF(D1705&lt;=18,"LOW (1-18)","HIGH (19-36)")</f>
        <v>LOW (1-18)</v>
      </c>
      <c r="G1705">
        <f>INT((D1705-1)/6)+1</f>
        <v>2</v>
      </c>
      <c r="H1705">
        <f>MOD(D1705-1,6)+1</f>
        <v>3</v>
      </c>
      <c r="I1705">
        <f>37-D1705</f>
        <v>28</v>
      </c>
      <c r="J1705">
        <f>ABS(D1705-D1706)</f>
        <v>24</v>
      </c>
      <c r="K1705">
        <f>AVERAGE(D1705:D1709)</f>
        <v>9</v>
      </c>
      <c r="L1705">
        <f>AVERAGE(D1705:D1724)</f>
        <v>9</v>
      </c>
      <c r="M1705">
        <f>K1705-L1705</f>
        <v>0</v>
      </c>
      <c r="N1705" t="str">
        <f>IF(K1705&gt;L1705,"HIGH ZONE BIAS",IF(K1705&lt;L1705,"LOW ZONE BIAS","EQUILIBRIUM"))</f>
        <v>EQUILIBRIUM</v>
      </c>
    </row>
    <row r="1706">
      <c r="A1706">
        <v>25865</v>
      </c>
      <c r="B1706" t="str">
        <v>2025-07-12</v>
      </c>
      <c r="C1706" t="str">
        <v>Evening</v>
      </c>
      <c r="D1706">
        <v>33</v>
      </c>
      <c r="E1706" t="str">
        <f>IF(MOD(D1706,2)=0,"EVEN","ODD")</f>
        <v>ODD</v>
      </c>
      <c r="F1706" t="str">
        <f>IF(D1706&lt;=18,"LOW (1-18)","HIGH (19-36)")</f>
        <v>HIGH (19-36)</v>
      </c>
      <c r="G1706">
        <f>INT((D1706-1)/6)+1</f>
        <v>6</v>
      </c>
      <c r="H1706">
        <f>MOD(D1706-1,6)+1</f>
        <v>3</v>
      </c>
      <c r="I1706">
        <f>37-D1706</f>
        <v>4</v>
      </c>
      <c r="J1706">
        <f>ABS(D1706-D1707)</f>
        <v>15</v>
      </c>
      <c r="K1706">
        <f>AVERAGE(D1706:D1710)</f>
        <v>33</v>
      </c>
      <c r="L1706">
        <f>AVERAGE(D1706:D1725)</f>
        <v>33</v>
      </c>
      <c r="M1706">
        <f>K1706-L1706</f>
        <v>0</v>
      </c>
      <c r="N1706" t="str">
        <f>IF(K1706&gt;L1706,"HIGH ZONE BIAS",IF(K1706&lt;L1706,"LOW ZONE BIAS","EQUILIBRIUM"))</f>
        <v>EQUILIBRIUM</v>
      </c>
    </row>
    <row r="1707">
      <c r="A1707">
        <v>25864</v>
      </c>
      <c r="B1707" t="str">
        <v>2025-07-12</v>
      </c>
      <c r="C1707" t="str">
        <v>Afternoon</v>
      </c>
      <c r="D1707">
        <v>18</v>
      </c>
      <c r="E1707" t="str">
        <f>IF(MOD(D1707,2)=0,"EVEN","ODD")</f>
        <v>EVEN</v>
      </c>
      <c r="F1707" t="str">
        <f>IF(D1707&lt;=18,"LOW (1-18)","HIGH (19-36)")</f>
        <v>LOW (1-18)</v>
      </c>
      <c r="G1707">
        <f>INT((D1707-1)/6)+1</f>
        <v>3</v>
      </c>
      <c r="H1707">
        <f>MOD(D1707-1,6)+1</f>
        <v>6</v>
      </c>
      <c r="I1707">
        <f>37-D1707</f>
        <v>19</v>
      </c>
      <c r="J1707">
        <f>ABS(D1707-D1708)</f>
        <v>10</v>
      </c>
      <c r="K1707">
        <f>AVERAGE(D1707:D1711)</f>
        <v>18</v>
      </c>
      <c r="L1707">
        <f>AVERAGE(D1707:D1726)</f>
        <v>18</v>
      </c>
      <c r="M1707">
        <f>K1707-L1707</f>
        <v>0</v>
      </c>
      <c r="N1707" t="str">
        <f>IF(K1707&gt;L1707,"HIGH ZONE BIAS",IF(K1707&lt;L1707,"LOW ZONE BIAS","EQUILIBRIUM"))</f>
        <v>EQUILIBRIUM</v>
      </c>
    </row>
    <row r="1708">
      <c r="A1708">
        <v>25863</v>
      </c>
      <c r="B1708" t="str">
        <v>2025-07-12</v>
      </c>
      <c r="C1708" t="str">
        <v>Midday</v>
      </c>
      <c r="D1708">
        <v>8</v>
      </c>
      <c r="E1708" t="str">
        <f>IF(MOD(D1708,2)=0,"EVEN","ODD")</f>
        <v>EVEN</v>
      </c>
      <c r="F1708" t="str">
        <f>IF(D1708&lt;=18,"LOW (1-18)","HIGH (19-36)")</f>
        <v>LOW (1-18)</v>
      </c>
      <c r="G1708">
        <f>INT((D1708-1)/6)+1</f>
        <v>2</v>
      </c>
      <c r="H1708">
        <f>MOD(D1708-1,6)+1</f>
        <v>2</v>
      </c>
      <c r="I1708">
        <f>37-D1708</f>
        <v>29</v>
      </c>
      <c r="J1708">
        <f>ABS(D1708-D1709)</f>
        <v>2</v>
      </c>
      <c r="K1708">
        <f>AVERAGE(D1708:D1712)</f>
        <v>8</v>
      </c>
      <c r="L1708">
        <f>AVERAGE(D1708:D1727)</f>
        <v>8</v>
      </c>
      <c r="M1708">
        <f>K1708-L1708</f>
        <v>0</v>
      </c>
      <c r="N1708" t="str">
        <f>IF(K1708&gt;L1708,"HIGH ZONE BIAS",IF(K1708&lt;L1708,"LOW ZONE BIAS","EQUILIBRIUM"))</f>
        <v>EQUILIBRIUM</v>
      </c>
    </row>
    <row r="1709">
      <c r="A1709">
        <v>25862</v>
      </c>
      <c r="B1709" t="str">
        <v>2025-07-12</v>
      </c>
      <c r="C1709" t="str">
        <v>Morning</v>
      </c>
      <c r="D1709">
        <v>10</v>
      </c>
      <c r="E1709" t="str">
        <f>IF(MOD(D1709,2)=0,"EVEN","ODD")</f>
        <v>EVEN</v>
      </c>
      <c r="F1709" t="str">
        <f>IF(D1709&lt;=18,"LOW (1-18)","HIGH (19-36)")</f>
        <v>LOW (1-18)</v>
      </c>
      <c r="G1709">
        <f>INT((D1709-1)/6)+1</f>
        <v>2</v>
      </c>
      <c r="H1709">
        <f>MOD(D1709-1,6)+1</f>
        <v>4</v>
      </c>
      <c r="I1709">
        <f>37-D1709</f>
        <v>27</v>
      </c>
      <c r="J1709">
        <f>ABS(D1709-D1710)</f>
        <v>8</v>
      </c>
      <c r="K1709">
        <f>AVERAGE(D1709:D1713)</f>
        <v>10</v>
      </c>
      <c r="L1709">
        <f>AVERAGE(D1709:D1728)</f>
        <v>10</v>
      </c>
      <c r="M1709">
        <f>K1709-L1709</f>
        <v>0</v>
      </c>
      <c r="N1709" t="str">
        <f>IF(K1709&gt;L1709,"HIGH ZONE BIAS",IF(K1709&lt;L1709,"LOW ZONE BIAS","EQUILIBRIUM"))</f>
        <v>EQUILIBRIUM</v>
      </c>
    </row>
    <row r="1710">
      <c r="A1710">
        <v>25861</v>
      </c>
      <c r="B1710" t="str">
        <v>2025-07-11</v>
      </c>
      <c r="C1710" t="str">
        <v>Evening</v>
      </c>
      <c r="D1710">
        <v>2</v>
      </c>
      <c r="E1710" t="str">
        <f>IF(MOD(D1710,2)=0,"EVEN","ODD")</f>
        <v>EVEN</v>
      </c>
      <c r="F1710" t="str">
        <f>IF(D1710&lt;=18,"LOW (1-18)","HIGH (19-36)")</f>
        <v>LOW (1-18)</v>
      </c>
      <c r="G1710">
        <f>INT((D1710-1)/6)+1</f>
        <v>1</v>
      </c>
      <c r="H1710">
        <f>MOD(D1710-1,6)+1</f>
        <v>2</v>
      </c>
      <c r="I1710">
        <f>37-D1710</f>
        <v>35</v>
      </c>
      <c r="J1710">
        <f>ABS(D1710-D1711)</f>
        <v>14</v>
      </c>
      <c r="K1710">
        <f>AVERAGE(D1710:D1714)</f>
        <v>2</v>
      </c>
      <c r="L1710">
        <f>AVERAGE(D1710:D1729)</f>
        <v>2</v>
      </c>
      <c r="M1710">
        <f>K1710-L1710</f>
        <v>0</v>
      </c>
      <c r="N1710" t="str">
        <f>IF(K1710&gt;L1710,"HIGH ZONE BIAS",IF(K1710&lt;L1710,"LOW ZONE BIAS","EQUILIBRIUM"))</f>
        <v>EQUILIBRIUM</v>
      </c>
    </row>
    <row r="1711">
      <c r="A1711">
        <v>25860</v>
      </c>
      <c r="B1711" t="str">
        <v>2025-07-11</v>
      </c>
      <c r="C1711" t="str">
        <v>Afternoon</v>
      </c>
      <c r="D1711">
        <v>16</v>
      </c>
      <c r="E1711" t="str">
        <f>IF(MOD(D1711,2)=0,"EVEN","ODD")</f>
        <v>EVEN</v>
      </c>
      <c r="F1711" t="str">
        <f>IF(D1711&lt;=18,"LOW (1-18)","HIGH (19-36)")</f>
        <v>LOW (1-18)</v>
      </c>
      <c r="G1711">
        <f>INT((D1711-1)/6)+1</f>
        <v>3</v>
      </c>
      <c r="H1711">
        <f>MOD(D1711-1,6)+1</f>
        <v>4</v>
      </c>
      <c r="I1711">
        <f>37-D1711</f>
        <v>21</v>
      </c>
      <c r="J1711">
        <f>ABS(D1711-D1712)</f>
        <v>14</v>
      </c>
      <c r="K1711">
        <f>AVERAGE(D1711:D1715)</f>
        <v>16</v>
      </c>
      <c r="L1711">
        <f>AVERAGE(D1711:D1730)</f>
        <v>16</v>
      </c>
      <c r="M1711">
        <f>K1711-L1711</f>
        <v>0</v>
      </c>
      <c r="N1711" t="str">
        <f>IF(K1711&gt;L1711,"HIGH ZONE BIAS",IF(K1711&lt;L1711,"LOW ZONE BIAS","EQUILIBRIUM"))</f>
        <v>EQUILIBRIUM</v>
      </c>
    </row>
    <row r="1712">
      <c r="A1712">
        <v>25859</v>
      </c>
      <c r="B1712" t="str">
        <v>2025-07-11</v>
      </c>
      <c r="C1712" t="str">
        <v>Midday</v>
      </c>
      <c r="D1712">
        <v>30</v>
      </c>
      <c r="E1712" t="str">
        <f>IF(MOD(D1712,2)=0,"EVEN","ODD")</f>
        <v>EVEN</v>
      </c>
      <c r="F1712" t="str">
        <f>IF(D1712&lt;=18,"LOW (1-18)","HIGH (19-36)")</f>
        <v>HIGH (19-36)</v>
      </c>
      <c r="G1712">
        <f>INT((D1712-1)/6)+1</f>
        <v>5</v>
      </c>
      <c r="H1712">
        <f>MOD(D1712-1,6)+1</f>
        <v>6</v>
      </c>
      <c r="I1712">
        <f>37-D1712</f>
        <v>7</v>
      </c>
      <c r="J1712">
        <f>ABS(D1712-D1713)</f>
        <v>25</v>
      </c>
      <c r="K1712">
        <f>AVERAGE(D1712:D1716)</f>
        <v>30</v>
      </c>
      <c r="L1712">
        <f>AVERAGE(D1712:D1731)</f>
        <v>30</v>
      </c>
      <c r="M1712">
        <f>K1712-L1712</f>
        <v>0</v>
      </c>
      <c r="N1712" t="str">
        <f>IF(K1712&gt;L1712,"HIGH ZONE BIAS",IF(K1712&lt;L1712,"LOW ZONE BIAS","EQUILIBRIUM"))</f>
        <v>EQUILIBRIUM</v>
      </c>
    </row>
    <row r="1713">
      <c r="A1713">
        <v>25858</v>
      </c>
      <c r="B1713" t="str">
        <v>2025-07-11</v>
      </c>
      <c r="C1713" t="str">
        <v>Morning</v>
      </c>
      <c r="D1713">
        <v>5</v>
      </c>
      <c r="E1713" t="str">
        <f>IF(MOD(D1713,2)=0,"EVEN","ODD")</f>
        <v>ODD</v>
      </c>
      <c r="F1713" t="str">
        <f>IF(D1713&lt;=18,"LOW (1-18)","HIGH (19-36)")</f>
        <v>LOW (1-18)</v>
      </c>
      <c r="G1713">
        <f>INT((D1713-1)/6)+1</f>
        <v>1</v>
      </c>
      <c r="H1713">
        <f>MOD(D1713-1,6)+1</f>
        <v>5</v>
      </c>
      <c r="I1713">
        <f>37-D1713</f>
        <v>32</v>
      </c>
      <c r="J1713">
        <f>ABS(D1713-D1714)</f>
        <v>27</v>
      </c>
      <c r="K1713">
        <f>AVERAGE(D1713:D1717)</f>
        <v>5</v>
      </c>
      <c r="L1713">
        <f>AVERAGE(D1713:D1732)</f>
        <v>5</v>
      </c>
      <c r="M1713">
        <f>K1713-L1713</f>
        <v>0</v>
      </c>
      <c r="N1713" t="str">
        <f>IF(K1713&gt;L1713,"HIGH ZONE BIAS",IF(K1713&lt;L1713,"LOW ZONE BIAS","EQUILIBRIUM"))</f>
        <v>EQUILIBRIUM</v>
      </c>
    </row>
    <row r="1714">
      <c r="A1714">
        <v>25857</v>
      </c>
      <c r="B1714" t="str">
        <v>2025-07-10</v>
      </c>
      <c r="C1714" t="str">
        <v>Evening</v>
      </c>
      <c r="D1714">
        <v>32</v>
      </c>
      <c r="E1714" t="str">
        <f>IF(MOD(D1714,2)=0,"EVEN","ODD")</f>
        <v>EVEN</v>
      </c>
      <c r="F1714" t="str">
        <f>IF(D1714&lt;=18,"LOW (1-18)","HIGH (19-36)")</f>
        <v>HIGH (19-36)</v>
      </c>
      <c r="G1714">
        <f>INT((D1714-1)/6)+1</f>
        <v>6</v>
      </c>
      <c r="H1714">
        <f>MOD(D1714-1,6)+1</f>
        <v>2</v>
      </c>
      <c r="I1714">
        <f>37-D1714</f>
        <v>5</v>
      </c>
      <c r="J1714">
        <f>ABS(D1714-D1715)</f>
        <v>15</v>
      </c>
      <c r="K1714">
        <f>AVERAGE(D1714:D1718)</f>
        <v>32</v>
      </c>
      <c r="L1714">
        <f>AVERAGE(D1714:D1733)</f>
        <v>32</v>
      </c>
      <c r="M1714">
        <f>K1714-L1714</f>
        <v>0</v>
      </c>
      <c r="N1714" t="str">
        <f>IF(K1714&gt;L1714,"HIGH ZONE BIAS",IF(K1714&lt;L1714,"LOW ZONE BIAS","EQUILIBRIUM"))</f>
        <v>EQUILIBRIUM</v>
      </c>
    </row>
    <row r="1715">
      <c r="A1715">
        <v>25856</v>
      </c>
      <c r="B1715" t="str">
        <v>2025-07-10</v>
      </c>
      <c r="C1715" t="str">
        <v>Afternoon</v>
      </c>
      <c r="D1715">
        <v>17</v>
      </c>
      <c r="E1715" t="str">
        <f>IF(MOD(D1715,2)=0,"EVEN","ODD")</f>
        <v>ODD</v>
      </c>
      <c r="F1715" t="str">
        <f>IF(D1715&lt;=18,"LOW (1-18)","HIGH (19-36)")</f>
        <v>LOW (1-18)</v>
      </c>
      <c r="G1715">
        <f>INT((D1715-1)/6)+1</f>
        <v>3</v>
      </c>
      <c r="H1715">
        <f>MOD(D1715-1,6)+1</f>
        <v>5</v>
      </c>
      <c r="I1715">
        <f>37-D1715</f>
        <v>20</v>
      </c>
      <c r="J1715">
        <f>ABS(D1715-D1716)</f>
        <v>17</v>
      </c>
      <c r="K1715">
        <f>AVERAGE(D1715:D1719)</f>
        <v>17</v>
      </c>
      <c r="L1715">
        <f>AVERAGE(D1715:D1734)</f>
        <v>17</v>
      </c>
      <c r="M1715">
        <f>K1715-L1715</f>
        <v>0</v>
      </c>
      <c r="N1715" t="str">
        <f>IF(K1715&gt;L1715,"HIGH ZONE BIAS",IF(K1715&lt;L1715,"LOW ZONE BIAS","EQUILIBRIUM"))</f>
        <v>EQUILIBRIUM</v>
      </c>
    </row>
    <row r="1716">
      <c r="A1716">
        <v>25855</v>
      </c>
      <c r="B1716" t="str">
        <v>2025-07-10</v>
      </c>
      <c r="C1716" t="str">
        <v>Midday</v>
      </c>
      <c r="D1716">
        <v>34</v>
      </c>
      <c r="E1716" t="str">
        <f>IF(MOD(D1716,2)=0,"EVEN","ODD")</f>
        <v>EVEN</v>
      </c>
      <c r="F1716" t="str">
        <f>IF(D1716&lt;=18,"LOW (1-18)","HIGH (19-36)")</f>
        <v>HIGH (19-36)</v>
      </c>
      <c r="G1716">
        <f>INT((D1716-1)/6)+1</f>
        <v>6</v>
      </c>
      <c r="H1716">
        <f>MOD(D1716-1,6)+1</f>
        <v>4</v>
      </c>
      <c r="I1716">
        <f>37-D1716</f>
        <v>3</v>
      </c>
      <c r="J1716">
        <f>ABS(D1716-D1717)</f>
        <v>28</v>
      </c>
      <c r="K1716">
        <f>AVERAGE(D1716:D1720)</f>
        <v>34</v>
      </c>
      <c r="L1716">
        <f>AVERAGE(D1716:D1735)</f>
        <v>34</v>
      </c>
      <c r="M1716">
        <f>K1716-L1716</f>
        <v>0</v>
      </c>
      <c r="N1716" t="str">
        <f>IF(K1716&gt;L1716,"HIGH ZONE BIAS",IF(K1716&lt;L1716,"LOW ZONE BIAS","EQUILIBRIUM"))</f>
        <v>EQUILIBRIUM</v>
      </c>
    </row>
    <row r="1717">
      <c r="A1717">
        <v>25854</v>
      </c>
      <c r="B1717" t="str">
        <v>2025-07-10</v>
      </c>
      <c r="C1717" t="str">
        <v>Morning</v>
      </c>
      <c r="D1717">
        <v>6</v>
      </c>
      <c r="E1717" t="str">
        <f>IF(MOD(D1717,2)=0,"EVEN","ODD")</f>
        <v>EVEN</v>
      </c>
      <c r="F1717" t="str">
        <f>IF(D1717&lt;=18,"LOW (1-18)","HIGH (19-36)")</f>
        <v>LOW (1-18)</v>
      </c>
      <c r="G1717">
        <f>INT((D1717-1)/6)+1</f>
        <v>1</v>
      </c>
      <c r="H1717">
        <f>MOD(D1717-1,6)+1</f>
        <v>6</v>
      </c>
      <c r="I1717">
        <f>37-D1717</f>
        <v>31</v>
      </c>
      <c r="J1717">
        <f>ABS(D1717-D1718)</f>
        <v>4</v>
      </c>
      <c r="K1717">
        <f>AVERAGE(D1717:D1721)</f>
        <v>6</v>
      </c>
      <c r="L1717">
        <f>AVERAGE(D1717:D1736)</f>
        <v>6</v>
      </c>
      <c r="M1717">
        <f>K1717-L1717</f>
        <v>0</v>
      </c>
      <c r="N1717" t="str">
        <f>IF(K1717&gt;L1717,"HIGH ZONE BIAS",IF(K1717&lt;L1717,"LOW ZONE BIAS","EQUILIBRIUM"))</f>
        <v>EQUILIBRIUM</v>
      </c>
    </row>
    <row r="1718">
      <c r="A1718">
        <v>25853</v>
      </c>
      <c r="B1718" t="str">
        <v>2025-07-09</v>
      </c>
      <c r="C1718" t="str">
        <v>Evening</v>
      </c>
      <c r="D1718">
        <v>10</v>
      </c>
      <c r="E1718" t="str">
        <f>IF(MOD(D1718,2)=0,"EVEN","ODD")</f>
        <v>EVEN</v>
      </c>
      <c r="F1718" t="str">
        <f>IF(D1718&lt;=18,"LOW (1-18)","HIGH (19-36)")</f>
        <v>LOW (1-18)</v>
      </c>
      <c r="G1718">
        <f>INT((D1718-1)/6)+1</f>
        <v>2</v>
      </c>
      <c r="H1718">
        <f>MOD(D1718-1,6)+1</f>
        <v>4</v>
      </c>
      <c r="I1718">
        <f>37-D1718</f>
        <v>27</v>
      </c>
      <c r="J1718">
        <f>ABS(D1718-D1719)</f>
        <v>1</v>
      </c>
      <c r="K1718">
        <f>AVERAGE(D1718:D1722)</f>
        <v>10</v>
      </c>
      <c r="L1718">
        <f>AVERAGE(D1718:D1737)</f>
        <v>10</v>
      </c>
      <c r="M1718">
        <f>K1718-L1718</f>
        <v>0</v>
      </c>
      <c r="N1718" t="str">
        <f>IF(K1718&gt;L1718,"HIGH ZONE BIAS",IF(K1718&lt;L1718,"LOW ZONE BIAS","EQUILIBRIUM"))</f>
        <v>EQUILIBRIUM</v>
      </c>
    </row>
    <row r="1719">
      <c r="A1719">
        <v>25852</v>
      </c>
      <c r="B1719" t="str">
        <v>2025-07-09</v>
      </c>
      <c r="C1719" t="str">
        <v>Afternoon</v>
      </c>
      <c r="D1719">
        <v>11</v>
      </c>
      <c r="E1719" t="str">
        <f>IF(MOD(D1719,2)=0,"EVEN","ODD")</f>
        <v>ODD</v>
      </c>
      <c r="F1719" t="str">
        <f>IF(D1719&lt;=18,"LOW (1-18)","HIGH (19-36)")</f>
        <v>LOW (1-18)</v>
      </c>
      <c r="G1719">
        <f>INT((D1719-1)/6)+1</f>
        <v>2</v>
      </c>
      <c r="H1719">
        <f>MOD(D1719-1,6)+1</f>
        <v>5</v>
      </c>
      <c r="I1719">
        <f>37-D1719</f>
        <v>26</v>
      </c>
      <c r="J1719">
        <f>ABS(D1719-D1720)</f>
        <v>25</v>
      </c>
      <c r="K1719">
        <f>AVERAGE(D1719:D1723)</f>
        <v>11</v>
      </c>
      <c r="L1719">
        <f>AVERAGE(D1719:D1738)</f>
        <v>11</v>
      </c>
      <c r="M1719">
        <f>K1719-L1719</f>
        <v>0</v>
      </c>
      <c r="N1719" t="str">
        <f>IF(K1719&gt;L1719,"HIGH ZONE BIAS",IF(K1719&lt;L1719,"LOW ZONE BIAS","EQUILIBRIUM"))</f>
        <v>EQUILIBRIUM</v>
      </c>
    </row>
    <row r="1720">
      <c r="A1720">
        <v>25851</v>
      </c>
      <c r="B1720" t="str">
        <v>2025-07-09</v>
      </c>
      <c r="C1720" t="str">
        <v>Midday</v>
      </c>
      <c r="D1720">
        <v>36</v>
      </c>
      <c r="E1720" t="str">
        <f>IF(MOD(D1720,2)=0,"EVEN","ODD")</f>
        <v>EVEN</v>
      </c>
      <c r="F1720" t="str">
        <f>IF(D1720&lt;=18,"LOW (1-18)","HIGH (19-36)")</f>
        <v>HIGH (19-36)</v>
      </c>
      <c r="G1720">
        <f>INT((D1720-1)/6)+1</f>
        <v>6</v>
      </c>
      <c r="H1720">
        <f>MOD(D1720-1,6)+1</f>
        <v>6</v>
      </c>
      <c r="I1720">
        <f>37-D1720</f>
        <v>1</v>
      </c>
      <c r="J1720">
        <f>ABS(D1720-D1721)</f>
        <v>30</v>
      </c>
      <c r="K1720">
        <f>AVERAGE(D1720:D1724)</f>
        <v>36</v>
      </c>
      <c r="L1720">
        <f>AVERAGE(D1720:D1739)</f>
        <v>36</v>
      </c>
      <c r="M1720">
        <f>K1720-L1720</f>
        <v>0</v>
      </c>
      <c r="N1720" t="str">
        <f>IF(K1720&gt;L1720,"HIGH ZONE BIAS",IF(K1720&lt;L1720,"LOW ZONE BIAS","EQUILIBRIUM"))</f>
        <v>EQUILIBRIUM</v>
      </c>
    </row>
    <row r="1721">
      <c r="A1721">
        <v>25850</v>
      </c>
      <c r="B1721" t="str">
        <v>2025-07-09</v>
      </c>
      <c r="C1721" t="str">
        <v>Morning</v>
      </c>
      <c r="D1721">
        <v>6</v>
      </c>
      <c r="E1721" t="str">
        <f>IF(MOD(D1721,2)=0,"EVEN","ODD")</f>
        <v>EVEN</v>
      </c>
      <c r="F1721" t="str">
        <f>IF(D1721&lt;=18,"LOW (1-18)","HIGH (19-36)")</f>
        <v>LOW (1-18)</v>
      </c>
      <c r="G1721">
        <f>INT((D1721-1)/6)+1</f>
        <v>1</v>
      </c>
      <c r="H1721">
        <f>MOD(D1721-1,6)+1</f>
        <v>6</v>
      </c>
      <c r="I1721">
        <f>37-D1721</f>
        <v>31</v>
      </c>
      <c r="J1721">
        <f>ABS(D1721-D1722)</f>
        <v>14</v>
      </c>
      <c r="K1721">
        <f>AVERAGE(D1721:D1725)</f>
        <v>6</v>
      </c>
      <c r="L1721">
        <f>AVERAGE(D1721:D1740)</f>
        <v>6</v>
      </c>
      <c r="M1721">
        <f>K1721-L1721</f>
        <v>0</v>
      </c>
      <c r="N1721" t="str">
        <f>IF(K1721&gt;L1721,"HIGH ZONE BIAS",IF(K1721&lt;L1721,"LOW ZONE BIAS","EQUILIBRIUM"))</f>
        <v>EQUILIBRIUM</v>
      </c>
    </row>
    <row r="1722">
      <c r="A1722">
        <v>25849</v>
      </c>
      <c r="B1722" t="str">
        <v>2025-07-08</v>
      </c>
      <c r="C1722" t="str">
        <v>Evening</v>
      </c>
      <c r="D1722">
        <v>20</v>
      </c>
      <c r="E1722" t="str">
        <f>IF(MOD(D1722,2)=0,"EVEN","ODD")</f>
        <v>EVEN</v>
      </c>
      <c r="F1722" t="str">
        <f>IF(D1722&lt;=18,"LOW (1-18)","HIGH (19-36)")</f>
        <v>HIGH (19-36)</v>
      </c>
      <c r="G1722">
        <f>INT((D1722-1)/6)+1</f>
        <v>4</v>
      </c>
      <c r="H1722">
        <f>MOD(D1722-1,6)+1</f>
        <v>2</v>
      </c>
      <c r="I1722">
        <f>37-D1722</f>
        <v>17</v>
      </c>
      <c r="J1722">
        <f>ABS(D1722-D1723)</f>
        <v>0</v>
      </c>
      <c r="K1722">
        <f>AVERAGE(D1722:D1726)</f>
        <v>20</v>
      </c>
      <c r="L1722">
        <f>AVERAGE(D1722:D1741)</f>
        <v>20</v>
      </c>
      <c r="M1722">
        <f>K1722-L1722</f>
        <v>0</v>
      </c>
      <c r="N1722" t="str">
        <f>IF(K1722&gt;L1722,"HIGH ZONE BIAS",IF(K1722&lt;L1722,"LOW ZONE BIAS","EQUILIBRIUM"))</f>
        <v>EQUILIBRIUM</v>
      </c>
    </row>
    <row r="1723">
      <c r="A1723">
        <v>25848</v>
      </c>
      <c r="B1723" t="str">
        <v>2025-07-08</v>
      </c>
      <c r="C1723" t="str">
        <v>Afternoon</v>
      </c>
      <c r="D1723">
        <v>20</v>
      </c>
      <c r="E1723" t="str">
        <f>IF(MOD(D1723,2)=0,"EVEN","ODD")</f>
        <v>EVEN</v>
      </c>
      <c r="F1723" t="str">
        <f>IF(D1723&lt;=18,"LOW (1-18)","HIGH (19-36)")</f>
        <v>HIGH (19-36)</v>
      </c>
      <c r="G1723">
        <f>INT((D1723-1)/6)+1</f>
        <v>4</v>
      </c>
      <c r="H1723">
        <f>MOD(D1723-1,6)+1</f>
        <v>2</v>
      </c>
      <c r="I1723">
        <f>37-D1723</f>
        <v>17</v>
      </c>
      <c r="J1723">
        <f>ABS(D1723-D1724)</f>
        <v>7</v>
      </c>
      <c r="K1723">
        <f>AVERAGE(D1723:D1727)</f>
        <v>20</v>
      </c>
      <c r="L1723">
        <f>AVERAGE(D1723:D1742)</f>
        <v>20</v>
      </c>
      <c r="M1723">
        <f>K1723-L1723</f>
        <v>0</v>
      </c>
      <c r="N1723" t="str">
        <f>IF(K1723&gt;L1723,"HIGH ZONE BIAS",IF(K1723&lt;L1723,"LOW ZONE BIAS","EQUILIBRIUM"))</f>
        <v>EQUILIBRIUM</v>
      </c>
    </row>
    <row r="1724">
      <c r="A1724">
        <v>25847</v>
      </c>
      <c r="B1724" t="str">
        <v>2025-07-08</v>
      </c>
      <c r="C1724" t="str">
        <v>Midday</v>
      </c>
      <c r="D1724">
        <v>27</v>
      </c>
      <c r="E1724" t="str">
        <f>IF(MOD(D1724,2)=0,"EVEN","ODD")</f>
        <v>ODD</v>
      </c>
      <c r="F1724" t="str">
        <f>IF(D1724&lt;=18,"LOW (1-18)","HIGH (19-36)")</f>
        <v>HIGH (19-36)</v>
      </c>
      <c r="G1724">
        <f>INT((D1724-1)/6)+1</f>
        <v>5</v>
      </c>
      <c r="H1724">
        <f>MOD(D1724-1,6)+1</f>
        <v>3</v>
      </c>
      <c r="I1724">
        <f>37-D1724</f>
        <v>10</v>
      </c>
      <c r="J1724">
        <f>ABS(D1724-D1725)</f>
        <v>20</v>
      </c>
      <c r="K1724">
        <f>AVERAGE(D1724:D1728)</f>
        <v>27</v>
      </c>
      <c r="L1724">
        <f>AVERAGE(D1724:D1743)</f>
        <v>27</v>
      </c>
      <c r="M1724">
        <f>K1724-L1724</f>
        <v>0</v>
      </c>
      <c r="N1724" t="str">
        <f>IF(K1724&gt;L1724,"HIGH ZONE BIAS",IF(K1724&lt;L1724,"LOW ZONE BIAS","EQUILIBRIUM"))</f>
        <v>EQUILIBRIUM</v>
      </c>
    </row>
    <row r="1725">
      <c r="A1725">
        <v>25846</v>
      </c>
      <c r="B1725" t="str">
        <v>2025-07-08</v>
      </c>
      <c r="C1725" t="str">
        <v>Morning</v>
      </c>
      <c r="D1725">
        <v>7</v>
      </c>
      <c r="E1725" t="str">
        <f>IF(MOD(D1725,2)=0,"EVEN","ODD")</f>
        <v>ODD</v>
      </c>
      <c r="F1725" t="str">
        <f>IF(D1725&lt;=18,"LOW (1-18)","HIGH (19-36)")</f>
        <v>LOW (1-18)</v>
      </c>
      <c r="G1725">
        <f>INT((D1725-1)/6)+1</f>
        <v>2</v>
      </c>
      <c r="H1725">
        <f>MOD(D1725-1,6)+1</f>
        <v>1</v>
      </c>
      <c r="I1725">
        <f>37-D1725</f>
        <v>30</v>
      </c>
      <c r="J1725">
        <f>ABS(D1725-D1726)</f>
        <v>7</v>
      </c>
      <c r="K1725">
        <f>AVERAGE(D1725:D1729)</f>
        <v>7</v>
      </c>
      <c r="L1725">
        <f>AVERAGE(D1725:D1744)</f>
        <v>7</v>
      </c>
      <c r="M1725">
        <f>K1725-L1725</f>
        <v>0</v>
      </c>
      <c r="N1725" t="str">
        <f>IF(K1725&gt;L1725,"HIGH ZONE BIAS",IF(K1725&lt;L1725,"LOW ZONE BIAS","EQUILIBRIUM"))</f>
        <v>EQUILIBRIUM</v>
      </c>
    </row>
    <row r="1726">
      <c r="A1726">
        <v>25845</v>
      </c>
      <c r="B1726" t="str">
        <v>2025-07-07</v>
      </c>
      <c r="C1726" t="str">
        <v>Evening</v>
      </c>
      <c r="D1726">
        <v>14</v>
      </c>
      <c r="E1726" t="str">
        <f>IF(MOD(D1726,2)=0,"EVEN","ODD")</f>
        <v>EVEN</v>
      </c>
      <c r="F1726" t="str">
        <f>IF(D1726&lt;=18,"LOW (1-18)","HIGH (19-36)")</f>
        <v>LOW (1-18)</v>
      </c>
      <c r="G1726">
        <f>INT((D1726-1)/6)+1</f>
        <v>3</v>
      </c>
      <c r="H1726">
        <f>MOD(D1726-1,6)+1</f>
        <v>2</v>
      </c>
      <c r="I1726">
        <f>37-D1726</f>
        <v>23</v>
      </c>
      <c r="J1726">
        <f>ABS(D1726-D1727)</f>
        <v>8</v>
      </c>
      <c r="K1726">
        <f>AVERAGE(D1726:D1730)</f>
        <v>14</v>
      </c>
      <c r="L1726">
        <f>AVERAGE(D1726:D1745)</f>
        <v>14</v>
      </c>
      <c r="M1726">
        <f>K1726-L1726</f>
        <v>0</v>
      </c>
      <c r="N1726" t="str">
        <f>IF(K1726&gt;L1726,"HIGH ZONE BIAS",IF(K1726&lt;L1726,"LOW ZONE BIAS","EQUILIBRIUM"))</f>
        <v>EQUILIBRIUM</v>
      </c>
    </row>
    <row r="1727">
      <c r="A1727">
        <v>25844</v>
      </c>
      <c r="B1727" t="str">
        <v>2025-07-07</v>
      </c>
      <c r="C1727" t="str">
        <v>Afternoon</v>
      </c>
      <c r="D1727">
        <v>22</v>
      </c>
      <c r="E1727" t="str">
        <f>IF(MOD(D1727,2)=0,"EVEN","ODD")</f>
        <v>EVEN</v>
      </c>
      <c r="F1727" t="str">
        <f>IF(D1727&lt;=18,"LOW (1-18)","HIGH (19-36)")</f>
        <v>HIGH (19-36)</v>
      </c>
      <c r="G1727">
        <f>INT((D1727-1)/6)+1</f>
        <v>4</v>
      </c>
      <c r="H1727">
        <f>MOD(D1727-1,6)+1</f>
        <v>4</v>
      </c>
      <c r="I1727">
        <f>37-D1727</f>
        <v>15</v>
      </c>
      <c r="J1727">
        <f>ABS(D1727-D1728)</f>
        <v>13</v>
      </c>
      <c r="K1727">
        <f>AVERAGE(D1727:D1731)</f>
        <v>22</v>
      </c>
      <c r="L1727">
        <f>AVERAGE(D1727:D1746)</f>
        <v>22</v>
      </c>
      <c r="M1727">
        <f>K1727-L1727</f>
        <v>0</v>
      </c>
      <c r="N1727" t="str">
        <f>IF(K1727&gt;L1727,"HIGH ZONE BIAS",IF(K1727&lt;L1727,"LOW ZONE BIAS","EQUILIBRIUM"))</f>
        <v>EQUILIBRIUM</v>
      </c>
    </row>
    <row r="1728">
      <c r="A1728">
        <v>25843</v>
      </c>
      <c r="B1728" t="str">
        <v>2025-07-07</v>
      </c>
      <c r="C1728" t="str">
        <v>Midday</v>
      </c>
      <c r="D1728">
        <v>9</v>
      </c>
      <c r="E1728" t="str">
        <f>IF(MOD(D1728,2)=0,"EVEN","ODD")</f>
        <v>ODD</v>
      </c>
      <c r="F1728" t="str">
        <f>IF(D1728&lt;=18,"LOW (1-18)","HIGH (19-36)")</f>
        <v>LOW (1-18)</v>
      </c>
      <c r="G1728">
        <f>INT((D1728-1)/6)+1</f>
        <v>2</v>
      </c>
      <c r="H1728">
        <f>MOD(D1728-1,6)+1</f>
        <v>3</v>
      </c>
      <c r="I1728">
        <f>37-D1728</f>
        <v>28</v>
      </c>
      <c r="J1728">
        <f>ABS(D1728-D1729)</f>
        <v>15</v>
      </c>
      <c r="K1728">
        <f>AVERAGE(D1728:D1732)</f>
        <v>9</v>
      </c>
      <c r="L1728">
        <f>AVERAGE(D1728:D1747)</f>
        <v>9</v>
      </c>
      <c r="M1728">
        <f>K1728-L1728</f>
        <v>0</v>
      </c>
      <c r="N1728" t="str">
        <f>IF(K1728&gt;L1728,"HIGH ZONE BIAS",IF(K1728&lt;L1728,"LOW ZONE BIAS","EQUILIBRIUM"))</f>
        <v>EQUILIBRIUM</v>
      </c>
    </row>
    <row r="1729">
      <c r="A1729">
        <v>25842</v>
      </c>
      <c r="B1729" t="str">
        <v>2025-07-07</v>
      </c>
      <c r="C1729" t="str">
        <v>Morning</v>
      </c>
      <c r="D1729">
        <v>24</v>
      </c>
      <c r="E1729" t="str">
        <f>IF(MOD(D1729,2)=0,"EVEN","ODD")</f>
        <v>EVEN</v>
      </c>
      <c r="F1729" t="str">
        <f>IF(D1729&lt;=18,"LOW (1-18)","HIGH (19-36)")</f>
        <v>HIGH (19-36)</v>
      </c>
      <c r="G1729">
        <f>INT((D1729-1)/6)+1</f>
        <v>4</v>
      </c>
      <c r="H1729">
        <f>MOD(D1729-1,6)+1</f>
        <v>6</v>
      </c>
      <c r="I1729">
        <f>37-D1729</f>
        <v>13</v>
      </c>
      <c r="J1729">
        <f>ABS(D1729-D1730)</f>
        <v>7</v>
      </c>
      <c r="K1729">
        <f>AVERAGE(D1729:D1733)</f>
        <v>24</v>
      </c>
      <c r="L1729">
        <f>AVERAGE(D1729:D1748)</f>
        <v>24</v>
      </c>
      <c r="M1729">
        <f>K1729-L1729</f>
        <v>0</v>
      </c>
      <c r="N1729" t="str">
        <f>IF(K1729&gt;L1729,"HIGH ZONE BIAS",IF(K1729&lt;L1729,"LOW ZONE BIAS","EQUILIBRIUM"))</f>
        <v>EQUILIBRIUM</v>
      </c>
    </row>
    <row r="1730">
      <c r="A1730">
        <v>25841</v>
      </c>
      <c r="B1730" t="str">
        <v>2025-07-05</v>
      </c>
      <c r="C1730" t="str">
        <v>Evening</v>
      </c>
      <c r="D1730">
        <v>17</v>
      </c>
      <c r="E1730" t="str">
        <f>IF(MOD(D1730,2)=0,"EVEN","ODD")</f>
        <v>ODD</v>
      </c>
      <c r="F1730" t="str">
        <f>IF(D1730&lt;=18,"LOW (1-18)","HIGH (19-36)")</f>
        <v>LOW (1-18)</v>
      </c>
      <c r="G1730">
        <f>INT((D1730-1)/6)+1</f>
        <v>3</v>
      </c>
      <c r="H1730">
        <f>MOD(D1730-1,6)+1</f>
        <v>5</v>
      </c>
      <c r="I1730">
        <f>37-D1730</f>
        <v>20</v>
      </c>
      <c r="J1730">
        <f>ABS(D1730-D1731)</f>
        <v>13</v>
      </c>
      <c r="K1730">
        <f>AVERAGE(D1730:D1734)</f>
        <v>17</v>
      </c>
      <c r="L1730">
        <f>AVERAGE(D1730:D1749)</f>
        <v>17</v>
      </c>
      <c r="M1730">
        <f>K1730-L1730</f>
        <v>0</v>
      </c>
      <c r="N1730" t="str">
        <f>IF(K1730&gt;L1730,"HIGH ZONE BIAS",IF(K1730&lt;L1730,"LOW ZONE BIAS","EQUILIBRIUM"))</f>
        <v>EQUILIBRIUM</v>
      </c>
    </row>
    <row r="1731">
      <c r="A1731">
        <v>25840</v>
      </c>
      <c r="B1731" t="str">
        <v>2025-07-05</v>
      </c>
      <c r="C1731" t="str">
        <v>Afternoon</v>
      </c>
      <c r="D1731">
        <v>4</v>
      </c>
      <c r="E1731" t="str">
        <f>IF(MOD(D1731,2)=0,"EVEN","ODD")</f>
        <v>EVEN</v>
      </c>
      <c r="F1731" t="str">
        <f>IF(D1731&lt;=18,"LOW (1-18)","HIGH (19-36)")</f>
        <v>LOW (1-18)</v>
      </c>
      <c r="G1731">
        <f>INT((D1731-1)/6)+1</f>
        <v>1</v>
      </c>
      <c r="H1731">
        <f>MOD(D1731-1,6)+1</f>
        <v>4</v>
      </c>
      <c r="I1731">
        <f>37-D1731</f>
        <v>33</v>
      </c>
      <c r="J1731">
        <f>ABS(D1731-D1732)</f>
        <v>8</v>
      </c>
      <c r="K1731">
        <f>AVERAGE(D1731:D1735)</f>
        <v>4</v>
      </c>
      <c r="L1731">
        <f>AVERAGE(D1731:D1750)</f>
        <v>4</v>
      </c>
      <c r="M1731">
        <f>K1731-L1731</f>
        <v>0</v>
      </c>
      <c r="N1731" t="str">
        <f>IF(K1731&gt;L1731,"HIGH ZONE BIAS",IF(K1731&lt;L1731,"LOW ZONE BIAS","EQUILIBRIUM"))</f>
        <v>EQUILIBRIUM</v>
      </c>
    </row>
    <row r="1732">
      <c r="A1732">
        <v>25839</v>
      </c>
      <c r="B1732" t="str">
        <v>2025-07-05</v>
      </c>
      <c r="C1732" t="str">
        <v>Midday</v>
      </c>
      <c r="D1732">
        <v>12</v>
      </c>
      <c r="E1732" t="str">
        <f>IF(MOD(D1732,2)=0,"EVEN","ODD")</f>
        <v>EVEN</v>
      </c>
      <c r="F1732" t="str">
        <f>IF(D1732&lt;=18,"LOW (1-18)","HIGH (19-36)")</f>
        <v>LOW (1-18)</v>
      </c>
      <c r="G1732">
        <f>INT((D1732-1)/6)+1</f>
        <v>2</v>
      </c>
      <c r="H1732">
        <f>MOD(D1732-1,6)+1</f>
        <v>6</v>
      </c>
      <c r="I1732">
        <f>37-D1732</f>
        <v>25</v>
      </c>
      <c r="J1732">
        <f>ABS(D1732-D1733)</f>
        <v>2</v>
      </c>
      <c r="K1732">
        <f>AVERAGE(D1732:D1736)</f>
        <v>12</v>
      </c>
      <c r="L1732">
        <f>AVERAGE(D1732:D1751)</f>
        <v>12</v>
      </c>
      <c r="M1732">
        <f>K1732-L1732</f>
        <v>0</v>
      </c>
      <c r="N1732" t="str">
        <f>IF(K1732&gt;L1732,"HIGH ZONE BIAS",IF(K1732&lt;L1732,"LOW ZONE BIAS","EQUILIBRIUM"))</f>
        <v>EQUILIBRIUM</v>
      </c>
    </row>
    <row r="1733">
      <c r="A1733">
        <v>25838</v>
      </c>
      <c r="B1733" t="str">
        <v>2025-07-05</v>
      </c>
      <c r="C1733" t="str">
        <v>Morning</v>
      </c>
      <c r="D1733">
        <v>10</v>
      </c>
      <c r="E1733" t="str">
        <f>IF(MOD(D1733,2)=0,"EVEN","ODD")</f>
        <v>EVEN</v>
      </c>
      <c r="F1733" t="str">
        <f>IF(D1733&lt;=18,"LOW (1-18)","HIGH (19-36)")</f>
        <v>LOW (1-18)</v>
      </c>
      <c r="G1733">
        <f>INT((D1733-1)/6)+1</f>
        <v>2</v>
      </c>
      <c r="H1733">
        <f>MOD(D1733-1,6)+1</f>
        <v>4</v>
      </c>
      <c r="I1733">
        <f>37-D1733</f>
        <v>27</v>
      </c>
      <c r="J1733">
        <f>ABS(D1733-D1734)</f>
        <v>14</v>
      </c>
      <c r="K1733">
        <f>AVERAGE(D1733:D1737)</f>
        <v>10</v>
      </c>
      <c r="L1733">
        <f>AVERAGE(D1733:D1752)</f>
        <v>10</v>
      </c>
      <c r="M1733">
        <f>K1733-L1733</f>
        <v>0</v>
      </c>
      <c r="N1733" t="str">
        <f>IF(K1733&gt;L1733,"HIGH ZONE BIAS",IF(K1733&lt;L1733,"LOW ZONE BIAS","EQUILIBRIUM"))</f>
        <v>EQUILIBRIUM</v>
      </c>
    </row>
    <row r="1734">
      <c r="A1734">
        <v>25837</v>
      </c>
      <c r="B1734" t="str">
        <v>2025-07-04</v>
      </c>
      <c r="C1734" t="str">
        <v>Evening</v>
      </c>
      <c r="D1734">
        <v>24</v>
      </c>
      <c r="E1734" t="str">
        <f>IF(MOD(D1734,2)=0,"EVEN","ODD")</f>
        <v>EVEN</v>
      </c>
      <c r="F1734" t="str">
        <f>IF(D1734&lt;=18,"LOW (1-18)","HIGH (19-36)")</f>
        <v>HIGH (19-36)</v>
      </c>
      <c r="G1734">
        <f>INT((D1734-1)/6)+1</f>
        <v>4</v>
      </c>
      <c r="H1734">
        <f>MOD(D1734-1,6)+1</f>
        <v>6</v>
      </c>
      <c r="I1734">
        <f>37-D1734</f>
        <v>13</v>
      </c>
      <c r="J1734">
        <f>ABS(D1734-D1735)</f>
        <v>11</v>
      </c>
      <c r="K1734">
        <f>AVERAGE(D1734:D1738)</f>
        <v>24</v>
      </c>
      <c r="L1734">
        <f>AVERAGE(D1734:D1753)</f>
        <v>24</v>
      </c>
      <c r="M1734">
        <f>K1734-L1734</f>
        <v>0</v>
      </c>
      <c r="N1734" t="str">
        <f>IF(K1734&gt;L1734,"HIGH ZONE BIAS",IF(K1734&lt;L1734,"LOW ZONE BIAS","EQUILIBRIUM"))</f>
        <v>EQUILIBRIUM</v>
      </c>
    </row>
    <row r="1735">
      <c r="A1735">
        <v>25836</v>
      </c>
      <c r="B1735" t="str">
        <v>2025-07-04</v>
      </c>
      <c r="C1735" t="str">
        <v>Afternoon</v>
      </c>
      <c r="D1735">
        <v>35</v>
      </c>
      <c r="E1735" t="str">
        <f>IF(MOD(D1735,2)=0,"EVEN","ODD")</f>
        <v>ODD</v>
      </c>
      <c r="F1735" t="str">
        <f>IF(D1735&lt;=18,"LOW (1-18)","HIGH (19-36)")</f>
        <v>HIGH (19-36)</v>
      </c>
      <c r="G1735">
        <f>INT((D1735-1)/6)+1</f>
        <v>6</v>
      </c>
      <c r="H1735">
        <f>MOD(D1735-1,6)+1</f>
        <v>5</v>
      </c>
      <c r="I1735">
        <f>37-D1735</f>
        <v>2</v>
      </c>
      <c r="J1735">
        <f>ABS(D1735-D1736)</f>
        <v>24</v>
      </c>
      <c r="K1735">
        <f>AVERAGE(D1735:D1739)</f>
        <v>35</v>
      </c>
      <c r="L1735">
        <f>AVERAGE(D1735:D1754)</f>
        <v>35</v>
      </c>
      <c r="M1735">
        <f>K1735-L1735</f>
        <v>0</v>
      </c>
      <c r="N1735" t="str">
        <f>IF(K1735&gt;L1735,"HIGH ZONE BIAS",IF(K1735&lt;L1735,"LOW ZONE BIAS","EQUILIBRIUM"))</f>
        <v>EQUILIBRIUM</v>
      </c>
    </row>
    <row r="1736">
      <c r="A1736">
        <v>25835</v>
      </c>
      <c r="B1736" t="str">
        <v>2025-07-04</v>
      </c>
      <c r="C1736" t="str">
        <v>Midday</v>
      </c>
      <c r="D1736">
        <v>11</v>
      </c>
      <c r="E1736" t="str">
        <f>IF(MOD(D1736,2)=0,"EVEN","ODD")</f>
        <v>ODD</v>
      </c>
      <c r="F1736" t="str">
        <f>IF(D1736&lt;=18,"LOW (1-18)","HIGH (19-36)")</f>
        <v>LOW (1-18)</v>
      </c>
      <c r="G1736">
        <f>INT((D1736-1)/6)+1</f>
        <v>2</v>
      </c>
      <c r="H1736">
        <f>MOD(D1736-1,6)+1</f>
        <v>5</v>
      </c>
      <c r="I1736">
        <f>37-D1736</f>
        <v>26</v>
      </c>
      <c r="J1736">
        <f>ABS(D1736-D1737)</f>
        <v>18</v>
      </c>
      <c r="K1736">
        <f>AVERAGE(D1736:D1740)</f>
        <v>11</v>
      </c>
      <c r="L1736">
        <f>AVERAGE(D1736:D1755)</f>
        <v>11</v>
      </c>
      <c r="M1736">
        <f>K1736-L1736</f>
        <v>0</v>
      </c>
      <c r="N1736" t="str">
        <f>IF(K1736&gt;L1736,"HIGH ZONE BIAS",IF(K1736&lt;L1736,"LOW ZONE BIAS","EQUILIBRIUM"))</f>
        <v>EQUILIBRIUM</v>
      </c>
    </row>
    <row r="1737">
      <c r="A1737">
        <v>25834</v>
      </c>
      <c r="B1737" t="str">
        <v>2025-07-04</v>
      </c>
      <c r="C1737" t="str">
        <v>Morning</v>
      </c>
      <c r="D1737">
        <v>29</v>
      </c>
      <c r="E1737" t="str">
        <f>IF(MOD(D1737,2)=0,"EVEN","ODD")</f>
        <v>ODD</v>
      </c>
      <c r="F1737" t="str">
        <f>IF(D1737&lt;=18,"LOW (1-18)","HIGH (19-36)")</f>
        <v>HIGH (19-36)</v>
      </c>
      <c r="G1737">
        <f>INT((D1737-1)/6)+1</f>
        <v>5</v>
      </c>
      <c r="H1737">
        <f>MOD(D1737-1,6)+1</f>
        <v>5</v>
      </c>
      <c r="I1737">
        <f>37-D1737</f>
        <v>8</v>
      </c>
      <c r="J1737">
        <f>ABS(D1737-D1738)</f>
        <v>6</v>
      </c>
      <c r="K1737">
        <f>AVERAGE(D1737:D1741)</f>
        <v>29</v>
      </c>
      <c r="L1737">
        <f>AVERAGE(D1737:D1756)</f>
        <v>29</v>
      </c>
      <c r="M1737">
        <f>K1737-L1737</f>
        <v>0</v>
      </c>
      <c r="N1737" t="str">
        <f>IF(K1737&gt;L1737,"HIGH ZONE BIAS",IF(K1737&lt;L1737,"LOW ZONE BIAS","EQUILIBRIUM"))</f>
        <v>EQUILIBRIUM</v>
      </c>
    </row>
    <row r="1738">
      <c r="A1738">
        <v>25833</v>
      </c>
      <c r="B1738" t="str">
        <v>2025-07-03</v>
      </c>
      <c r="C1738" t="str">
        <v>Evening</v>
      </c>
      <c r="D1738">
        <v>23</v>
      </c>
      <c r="E1738" t="str">
        <f>IF(MOD(D1738,2)=0,"EVEN","ODD")</f>
        <v>ODD</v>
      </c>
      <c r="F1738" t="str">
        <f>IF(D1738&lt;=18,"LOW (1-18)","HIGH (19-36)")</f>
        <v>HIGH (19-36)</v>
      </c>
      <c r="G1738">
        <f>INT((D1738-1)/6)+1</f>
        <v>4</v>
      </c>
      <c r="H1738">
        <f>MOD(D1738-1,6)+1</f>
        <v>5</v>
      </c>
      <c r="I1738">
        <f>37-D1738</f>
        <v>14</v>
      </c>
      <c r="J1738">
        <f>ABS(D1738-D1739)</f>
        <v>16</v>
      </c>
      <c r="K1738">
        <f>AVERAGE(D1738:D1742)</f>
        <v>23</v>
      </c>
      <c r="L1738">
        <f>AVERAGE(D1738:D1757)</f>
        <v>23</v>
      </c>
      <c r="M1738">
        <f>K1738-L1738</f>
        <v>0</v>
      </c>
      <c r="N1738" t="str">
        <f>IF(K1738&gt;L1738,"HIGH ZONE BIAS",IF(K1738&lt;L1738,"LOW ZONE BIAS","EQUILIBRIUM"))</f>
        <v>EQUILIBRIUM</v>
      </c>
    </row>
    <row r="1739">
      <c r="A1739">
        <v>25832</v>
      </c>
      <c r="B1739" t="str">
        <v>2025-07-03</v>
      </c>
      <c r="C1739" t="str">
        <v>Afternoon</v>
      </c>
      <c r="D1739">
        <v>7</v>
      </c>
      <c r="E1739" t="str">
        <f>IF(MOD(D1739,2)=0,"EVEN","ODD")</f>
        <v>ODD</v>
      </c>
      <c r="F1739" t="str">
        <f>IF(D1739&lt;=18,"LOW (1-18)","HIGH (19-36)")</f>
        <v>LOW (1-18)</v>
      </c>
      <c r="G1739">
        <f>INT((D1739-1)/6)+1</f>
        <v>2</v>
      </c>
      <c r="H1739">
        <f>MOD(D1739-1,6)+1</f>
        <v>1</v>
      </c>
      <c r="I1739">
        <f>37-D1739</f>
        <v>30</v>
      </c>
      <c r="J1739">
        <f>ABS(D1739-D1740)</f>
        <v>11</v>
      </c>
      <c r="K1739">
        <f>AVERAGE(D1739:D1743)</f>
        <v>7</v>
      </c>
      <c r="L1739">
        <f>AVERAGE(D1739:D1758)</f>
        <v>7</v>
      </c>
      <c r="M1739">
        <f>K1739-L1739</f>
        <v>0</v>
      </c>
      <c r="N1739" t="str">
        <f>IF(K1739&gt;L1739,"HIGH ZONE BIAS",IF(K1739&lt;L1739,"LOW ZONE BIAS","EQUILIBRIUM"))</f>
        <v>EQUILIBRIUM</v>
      </c>
    </row>
    <row r="1740">
      <c r="A1740">
        <v>25831</v>
      </c>
      <c r="B1740" t="str">
        <v>2025-07-03</v>
      </c>
      <c r="C1740" t="str">
        <v>Midday</v>
      </c>
      <c r="D1740">
        <v>18</v>
      </c>
      <c r="E1740" t="str">
        <f>IF(MOD(D1740,2)=0,"EVEN","ODD")</f>
        <v>EVEN</v>
      </c>
      <c r="F1740" t="str">
        <f>IF(D1740&lt;=18,"LOW (1-18)","HIGH (19-36)")</f>
        <v>LOW (1-18)</v>
      </c>
      <c r="G1740">
        <f>INT((D1740-1)/6)+1</f>
        <v>3</v>
      </c>
      <c r="H1740">
        <f>MOD(D1740-1,6)+1</f>
        <v>6</v>
      </c>
      <c r="I1740">
        <f>37-D1740</f>
        <v>19</v>
      </c>
      <c r="J1740">
        <f>ABS(D1740-D1741)</f>
        <v>18</v>
      </c>
      <c r="K1740">
        <f>AVERAGE(D1740:D1744)</f>
        <v>18</v>
      </c>
      <c r="L1740">
        <f>AVERAGE(D1740:D1759)</f>
        <v>18</v>
      </c>
      <c r="M1740">
        <f>K1740-L1740</f>
        <v>0</v>
      </c>
      <c r="N1740" t="str">
        <f>IF(K1740&gt;L1740,"HIGH ZONE BIAS",IF(K1740&lt;L1740,"LOW ZONE BIAS","EQUILIBRIUM"))</f>
        <v>EQUILIBRIUM</v>
      </c>
    </row>
    <row r="1741">
      <c r="A1741">
        <v>25830</v>
      </c>
      <c r="B1741" t="str">
        <v>2025-07-03</v>
      </c>
      <c r="C1741" t="str">
        <v>Morning</v>
      </c>
      <c r="D1741">
        <v>36</v>
      </c>
      <c r="E1741" t="str">
        <f>IF(MOD(D1741,2)=0,"EVEN","ODD")</f>
        <v>EVEN</v>
      </c>
      <c r="F1741" t="str">
        <f>IF(D1741&lt;=18,"LOW (1-18)","HIGH (19-36)")</f>
        <v>HIGH (19-36)</v>
      </c>
      <c r="G1741">
        <f>INT((D1741-1)/6)+1</f>
        <v>6</v>
      </c>
      <c r="H1741">
        <f>MOD(D1741-1,6)+1</f>
        <v>6</v>
      </c>
      <c r="I1741">
        <f>37-D1741</f>
        <v>1</v>
      </c>
      <c r="J1741">
        <f>ABS(D1741-D1742)</f>
        <v>1</v>
      </c>
      <c r="K1741">
        <f>AVERAGE(D1741:D1745)</f>
        <v>36</v>
      </c>
      <c r="L1741">
        <f>AVERAGE(D1741:D1760)</f>
        <v>36</v>
      </c>
      <c r="M1741">
        <f>K1741-L1741</f>
        <v>0</v>
      </c>
      <c r="N1741" t="str">
        <f>IF(K1741&gt;L1741,"HIGH ZONE BIAS",IF(K1741&lt;L1741,"LOW ZONE BIAS","EQUILIBRIUM"))</f>
        <v>EQUILIBRIUM</v>
      </c>
    </row>
    <row r="1742">
      <c r="A1742">
        <v>25829</v>
      </c>
      <c r="B1742" t="str">
        <v>2025-07-02</v>
      </c>
      <c r="C1742" t="str">
        <v>Evening</v>
      </c>
      <c r="D1742">
        <v>35</v>
      </c>
      <c r="E1742" t="str">
        <f>IF(MOD(D1742,2)=0,"EVEN","ODD")</f>
        <v>ODD</v>
      </c>
      <c r="F1742" t="str">
        <f>IF(D1742&lt;=18,"LOW (1-18)","HIGH (19-36)")</f>
        <v>HIGH (19-36)</v>
      </c>
      <c r="G1742">
        <f>INT((D1742-1)/6)+1</f>
        <v>6</v>
      </c>
      <c r="H1742">
        <f>MOD(D1742-1,6)+1</f>
        <v>5</v>
      </c>
      <c r="I1742">
        <f>37-D1742</f>
        <v>2</v>
      </c>
      <c r="J1742">
        <f>ABS(D1742-D1743)</f>
        <v>4</v>
      </c>
      <c r="K1742">
        <f>AVERAGE(D1742:D1746)</f>
        <v>35</v>
      </c>
      <c r="L1742">
        <f>AVERAGE(D1742:D1761)</f>
        <v>35</v>
      </c>
      <c r="M1742">
        <f>K1742-L1742</f>
        <v>0</v>
      </c>
      <c r="N1742" t="str">
        <f>IF(K1742&gt;L1742,"HIGH ZONE BIAS",IF(K1742&lt;L1742,"LOW ZONE BIAS","EQUILIBRIUM"))</f>
        <v>EQUILIBRIUM</v>
      </c>
    </row>
    <row r="1743">
      <c r="A1743">
        <v>25828</v>
      </c>
      <c r="B1743" t="str">
        <v>2025-07-02</v>
      </c>
      <c r="C1743" t="str">
        <v>Afternoon</v>
      </c>
      <c r="D1743">
        <v>31</v>
      </c>
      <c r="E1743" t="str">
        <f>IF(MOD(D1743,2)=0,"EVEN","ODD")</f>
        <v>ODD</v>
      </c>
      <c r="F1743" t="str">
        <f>IF(D1743&lt;=18,"LOW (1-18)","HIGH (19-36)")</f>
        <v>HIGH (19-36)</v>
      </c>
      <c r="G1743">
        <f>INT((D1743-1)/6)+1</f>
        <v>6</v>
      </c>
      <c r="H1743">
        <f>MOD(D1743-1,6)+1</f>
        <v>1</v>
      </c>
      <c r="I1743">
        <f>37-D1743</f>
        <v>6</v>
      </c>
      <c r="J1743">
        <f>ABS(D1743-D1744)</f>
        <v>4</v>
      </c>
      <c r="K1743">
        <f>AVERAGE(D1743:D1747)</f>
        <v>31</v>
      </c>
      <c r="L1743">
        <f>AVERAGE(D1743:D1762)</f>
        <v>31</v>
      </c>
      <c r="M1743">
        <f>K1743-L1743</f>
        <v>0</v>
      </c>
      <c r="N1743" t="str">
        <f>IF(K1743&gt;L1743,"HIGH ZONE BIAS",IF(K1743&lt;L1743,"LOW ZONE BIAS","EQUILIBRIUM"))</f>
        <v>EQUILIBRIUM</v>
      </c>
    </row>
    <row r="1744">
      <c r="A1744">
        <v>25827</v>
      </c>
      <c r="B1744" t="str">
        <v>2025-07-02</v>
      </c>
      <c r="C1744" t="str">
        <v>Midday</v>
      </c>
      <c r="D1744">
        <v>27</v>
      </c>
      <c r="E1744" t="str">
        <f>IF(MOD(D1744,2)=0,"EVEN","ODD")</f>
        <v>ODD</v>
      </c>
      <c r="F1744" t="str">
        <f>IF(D1744&lt;=18,"LOW (1-18)","HIGH (19-36)")</f>
        <v>HIGH (19-36)</v>
      </c>
      <c r="G1744">
        <f>INT((D1744-1)/6)+1</f>
        <v>5</v>
      </c>
      <c r="H1744">
        <f>MOD(D1744-1,6)+1</f>
        <v>3</v>
      </c>
      <c r="I1744">
        <f>37-D1744</f>
        <v>10</v>
      </c>
      <c r="J1744">
        <f>ABS(D1744-D1745)</f>
        <v>10</v>
      </c>
      <c r="K1744">
        <f>AVERAGE(D1744:D1748)</f>
        <v>27</v>
      </c>
      <c r="L1744">
        <f>AVERAGE(D1744:D1763)</f>
        <v>27</v>
      </c>
      <c r="M1744">
        <f>K1744-L1744</f>
        <v>0</v>
      </c>
      <c r="N1744" t="str">
        <f>IF(K1744&gt;L1744,"HIGH ZONE BIAS",IF(K1744&lt;L1744,"LOW ZONE BIAS","EQUILIBRIUM"))</f>
        <v>EQUILIBRIUM</v>
      </c>
    </row>
    <row r="1745">
      <c r="A1745">
        <v>25826</v>
      </c>
      <c r="B1745" t="str">
        <v>2025-07-02</v>
      </c>
      <c r="C1745" t="str">
        <v>Morning</v>
      </c>
      <c r="D1745">
        <v>17</v>
      </c>
      <c r="E1745" t="str">
        <f>IF(MOD(D1745,2)=0,"EVEN","ODD")</f>
        <v>ODD</v>
      </c>
      <c r="F1745" t="str">
        <f>IF(D1745&lt;=18,"LOW (1-18)","HIGH (19-36)")</f>
        <v>LOW (1-18)</v>
      </c>
      <c r="G1745">
        <f>INT((D1745-1)/6)+1</f>
        <v>3</v>
      </c>
      <c r="H1745">
        <f>MOD(D1745-1,6)+1</f>
        <v>5</v>
      </c>
      <c r="I1745">
        <f>37-D1745</f>
        <v>20</v>
      </c>
      <c r="J1745">
        <f>ABS(D1745-D1746)</f>
        <v>1</v>
      </c>
      <c r="K1745">
        <f>AVERAGE(D1745:D1749)</f>
        <v>17</v>
      </c>
      <c r="L1745">
        <f>AVERAGE(D1745:D1764)</f>
        <v>17</v>
      </c>
      <c r="M1745">
        <f>K1745-L1745</f>
        <v>0</v>
      </c>
      <c r="N1745" t="str">
        <f>IF(K1745&gt;L1745,"HIGH ZONE BIAS",IF(K1745&lt;L1745,"LOW ZONE BIAS","EQUILIBRIUM"))</f>
        <v>EQUILIBRIUM</v>
      </c>
    </row>
    <row r="1746">
      <c r="A1746">
        <v>25825</v>
      </c>
      <c r="B1746" t="str">
        <v>2025-07-01</v>
      </c>
      <c r="C1746" t="str">
        <v>Evening</v>
      </c>
      <c r="D1746">
        <v>18</v>
      </c>
      <c r="E1746" t="str">
        <f>IF(MOD(D1746,2)=0,"EVEN","ODD")</f>
        <v>EVEN</v>
      </c>
      <c r="F1746" t="str">
        <f>IF(D1746&lt;=18,"LOW (1-18)","HIGH (19-36)")</f>
        <v>LOW (1-18)</v>
      </c>
      <c r="G1746">
        <f>INT((D1746-1)/6)+1</f>
        <v>3</v>
      </c>
      <c r="H1746">
        <f>MOD(D1746-1,6)+1</f>
        <v>6</v>
      </c>
      <c r="I1746">
        <f>37-D1746</f>
        <v>19</v>
      </c>
      <c r="J1746">
        <f>ABS(D1746-D1747)</f>
        <v>9</v>
      </c>
      <c r="K1746">
        <f>AVERAGE(D1746:D1750)</f>
        <v>18</v>
      </c>
      <c r="L1746">
        <f>AVERAGE(D1746:D1765)</f>
        <v>18</v>
      </c>
      <c r="M1746">
        <f>K1746-L1746</f>
        <v>0</v>
      </c>
      <c r="N1746" t="str">
        <f>IF(K1746&gt;L1746,"HIGH ZONE BIAS",IF(K1746&lt;L1746,"LOW ZONE BIAS","EQUILIBRIUM"))</f>
        <v>EQUILIBRIUM</v>
      </c>
    </row>
    <row r="1747">
      <c r="A1747">
        <v>25824</v>
      </c>
      <c r="B1747" t="str">
        <v>2025-07-01</v>
      </c>
      <c r="C1747" t="str">
        <v>Afternoon</v>
      </c>
      <c r="D1747">
        <v>27</v>
      </c>
      <c r="E1747" t="str">
        <f>IF(MOD(D1747,2)=0,"EVEN","ODD")</f>
        <v>ODD</v>
      </c>
      <c r="F1747" t="str">
        <f>IF(D1747&lt;=18,"LOW (1-18)","HIGH (19-36)")</f>
        <v>HIGH (19-36)</v>
      </c>
      <c r="G1747">
        <f>INT((D1747-1)/6)+1</f>
        <v>5</v>
      </c>
      <c r="H1747">
        <f>MOD(D1747-1,6)+1</f>
        <v>3</v>
      </c>
      <c r="I1747">
        <f>37-D1747</f>
        <v>10</v>
      </c>
      <c r="J1747">
        <f>ABS(D1747-D1748)</f>
        <v>15</v>
      </c>
      <c r="K1747">
        <f>AVERAGE(D1747:D1751)</f>
        <v>27</v>
      </c>
      <c r="L1747">
        <f>AVERAGE(D1747:D1766)</f>
        <v>27</v>
      </c>
      <c r="M1747">
        <f>K1747-L1747</f>
        <v>0</v>
      </c>
      <c r="N1747" t="str">
        <f>IF(K1747&gt;L1747,"HIGH ZONE BIAS",IF(K1747&lt;L1747,"LOW ZONE BIAS","EQUILIBRIUM"))</f>
        <v>EQUILIBRIUM</v>
      </c>
    </row>
    <row r="1748">
      <c r="A1748">
        <v>25823</v>
      </c>
      <c r="B1748" t="str">
        <v>2025-07-01</v>
      </c>
      <c r="C1748" t="str">
        <v>Midday</v>
      </c>
      <c r="D1748">
        <v>12</v>
      </c>
      <c r="E1748" t="str">
        <f>IF(MOD(D1748,2)=0,"EVEN","ODD")</f>
        <v>EVEN</v>
      </c>
      <c r="F1748" t="str">
        <f>IF(D1748&lt;=18,"LOW (1-18)","HIGH (19-36)")</f>
        <v>LOW (1-18)</v>
      </c>
      <c r="G1748">
        <f>INT((D1748-1)/6)+1</f>
        <v>2</v>
      </c>
      <c r="H1748">
        <f>MOD(D1748-1,6)+1</f>
        <v>6</v>
      </c>
      <c r="I1748">
        <f>37-D1748</f>
        <v>25</v>
      </c>
      <c r="J1748">
        <f>ABS(D1748-D1749)</f>
        <v>11</v>
      </c>
      <c r="K1748">
        <f>AVERAGE(D1748:D1752)</f>
        <v>12</v>
      </c>
      <c r="L1748">
        <f>AVERAGE(D1748:D1767)</f>
        <v>12</v>
      </c>
      <c r="M1748">
        <f>K1748-L1748</f>
        <v>0</v>
      </c>
      <c r="N1748" t="str">
        <f>IF(K1748&gt;L1748,"HIGH ZONE BIAS",IF(K1748&lt;L1748,"LOW ZONE BIAS","EQUILIBRIUM"))</f>
        <v>EQUILIBRIUM</v>
      </c>
    </row>
    <row r="1749">
      <c r="A1749">
        <v>25822</v>
      </c>
      <c r="B1749" t="str">
        <v>2025-07-01</v>
      </c>
      <c r="C1749" t="str">
        <v>Morning</v>
      </c>
      <c r="D1749">
        <v>23</v>
      </c>
      <c r="E1749" t="str">
        <f>IF(MOD(D1749,2)=0,"EVEN","ODD")</f>
        <v>ODD</v>
      </c>
      <c r="F1749" t="str">
        <f>IF(D1749&lt;=18,"LOW (1-18)","HIGH (19-36)")</f>
        <v>HIGH (19-36)</v>
      </c>
      <c r="G1749">
        <f>INT((D1749-1)/6)+1</f>
        <v>4</v>
      </c>
      <c r="H1749">
        <f>MOD(D1749-1,6)+1</f>
        <v>5</v>
      </c>
      <c r="I1749">
        <f>37-D1749</f>
        <v>14</v>
      </c>
      <c r="J1749">
        <f>ABS(D1749-D1750)</f>
        <v>18</v>
      </c>
      <c r="K1749">
        <f>AVERAGE(D1749:D1753)</f>
        <v>23</v>
      </c>
      <c r="L1749">
        <f>AVERAGE(D1749:D1768)</f>
        <v>23</v>
      </c>
      <c r="M1749">
        <f>K1749-L1749</f>
        <v>0</v>
      </c>
      <c r="N1749" t="str">
        <f>IF(K1749&gt;L1749,"HIGH ZONE BIAS",IF(K1749&lt;L1749,"LOW ZONE BIAS","EQUILIBRIUM"))</f>
        <v>EQUILIBRIUM</v>
      </c>
    </row>
    <row r="1750">
      <c r="A1750">
        <v>25821</v>
      </c>
      <c r="B1750" t="str">
        <v>2025-06-30</v>
      </c>
      <c r="C1750" t="str">
        <v>Evening</v>
      </c>
      <c r="D1750">
        <v>5</v>
      </c>
      <c r="E1750" t="str">
        <f>IF(MOD(D1750,2)=0,"EVEN","ODD")</f>
        <v>ODD</v>
      </c>
      <c r="F1750" t="str">
        <f>IF(D1750&lt;=18,"LOW (1-18)","HIGH (19-36)")</f>
        <v>LOW (1-18)</v>
      </c>
      <c r="G1750">
        <f>INT((D1750-1)/6)+1</f>
        <v>1</v>
      </c>
      <c r="H1750">
        <f>MOD(D1750-1,6)+1</f>
        <v>5</v>
      </c>
      <c r="I1750">
        <f>37-D1750</f>
        <v>32</v>
      </c>
      <c r="J1750">
        <f>ABS(D1750-D1751)</f>
        <v>3</v>
      </c>
      <c r="K1750">
        <f>AVERAGE(D1750:D1754)</f>
        <v>5</v>
      </c>
      <c r="L1750">
        <f>AVERAGE(D1750:D1769)</f>
        <v>5</v>
      </c>
      <c r="M1750">
        <f>K1750-L1750</f>
        <v>0</v>
      </c>
      <c r="N1750" t="str">
        <f>IF(K1750&gt;L1750,"HIGH ZONE BIAS",IF(K1750&lt;L1750,"LOW ZONE BIAS","EQUILIBRIUM"))</f>
        <v>EQUILIBRIUM</v>
      </c>
    </row>
    <row r="1751">
      <c r="A1751">
        <v>25820</v>
      </c>
      <c r="B1751" t="str">
        <v>2025-06-30</v>
      </c>
      <c r="C1751" t="str">
        <v>Afternoon</v>
      </c>
      <c r="D1751">
        <v>8</v>
      </c>
      <c r="E1751" t="str">
        <f>IF(MOD(D1751,2)=0,"EVEN","ODD")</f>
        <v>EVEN</v>
      </c>
      <c r="F1751" t="str">
        <f>IF(D1751&lt;=18,"LOW (1-18)","HIGH (19-36)")</f>
        <v>LOW (1-18)</v>
      </c>
      <c r="G1751">
        <f>INT((D1751-1)/6)+1</f>
        <v>2</v>
      </c>
      <c r="H1751">
        <f>MOD(D1751-1,6)+1</f>
        <v>2</v>
      </c>
      <c r="I1751">
        <f>37-D1751</f>
        <v>29</v>
      </c>
      <c r="J1751">
        <f>ABS(D1751-D1752)</f>
        <v>2</v>
      </c>
      <c r="K1751">
        <f>AVERAGE(D1751:D1755)</f>
        <v>8</v>
      </c>
      <c r="L1751">
        <f>AVERAGE(D1751:D1770)</f>
        <v>8</v>
      </c>
      <c r="M1751">
        <f>K1751-L1751</f>
        <v>0</v>
      </c>
      <c r="N1751" t="str">
        <f>IF(K1751&gt;L1751,"HIGH ZONE BIAS",IF(K1751&lt;L1751,"LOW ZONE BIAS","EQUILIBRIUM"))</f>
        <v>EQUILIBRIUM</v>
      </c>
    </row>
    <row r="1752">
      <c r="A1752">
        <v>25819</v>
      </c>
      <c r="B1752" t="str">
        <v>2025-06-30</v>
      </c>
      <c r="C1752" t="str">
        <v>Midday</v>
      </c>
      <c r="D1752">
        <v>10</v>
      </c>
      <c r="E1752" t="str">
        <f>IF(MOD(D1752,2)=0,"EVEN","ODD")</f>
        <v>EVEN</v>
      </c>
      <c r="F1752" t="str">
        <f>IF(D1752&lt;=18,"LOW (1-18)","HIGH (19-36)")</f>
        <v>LOW (1-18)</v>
      </c>
      <c r="G1752">
        <f>INT((D1752-1)/6)+1</f>
        <v>2</v>
      </c>
      <c r="H1752">
        <f>MOD(D1752-1,6)+1</f>
        <v>4</v>
      </c>
      <c r="I1752">
        <f>37-D1752</f>
        <v>27</v>
      </c>
      <c r="J1752">
        <f>ABS(D1752-D1753)</f>
        <v>2</v>
      </c>
      <c r="K1752">
        <f>AVERAGE(D1752:D1756)</f>
        <v>10</v>
      </c>
      <c r="L1752">
        <f>AVERAGE(D1752:D1771)</f>
        <v>10</v>
      </c>
      <c r="M1752">
        <f>K1752-L1752</f>
        <v>0</v>
      </c>
      <c r="N1752" t="str">
        <f>IF(K1752&gt;L1752,"HIGH ZONE BIAS",IF(K1752&lt;L1752,"LOW ZONE BIAS","EQUILIBRIUM"))</f>
        <v>EQUILIBRIUM</v>
      </c>
    </row>
    <row r="1753">
      <c r="A1753">
        <v>25818</v>
      </c>
      <c r="B1753" t="str">
        <v>2025-06-30</v>
      </c>
      <c r="C1753" t="str">
        <v>Morning</v>
      </c>
      <c r="D1753">
        <v>8</v>
      </c>
      <c r="E1753" t="str">
        <f>IF(MOD(D1753,2)=0,"EVEN","ODD")</f>
        <v>EVEN</v>
      </c>
      <c r="F1753" t="str">
        <f>IF(D1753&lt;=18,"LOW (1-18)","HIGH (19-36)")</f>
        <v>LOW (1-18)</v>
      </c>
      <c r="G1753">
        <f>INT((D1753-1)/6)+1</f>
        <v>2</v>
      </c>
      <c r="H1753">
        <f>MOD(D1753-1,6)+1</f>
        <v>2</v>
      </c>
      <c r="I1753">
        <f>37-D1753</f>
        <v>29</v>
      </c>
      <c r="J1753">
        <f>ABS(D1753-D1754)</f>
        <v>5</v>
      </c>
      <c r="K1753">
        <f>AVERAGE(D1753:D1757)</f>
        <v>8</v>
      </c>
      <c r="L1753">
        <f>AVERAGE(D1753:D1772)</f>
        <v>8</v>
      </c>
      <c r="M1753">
        <f>K1753-L1753</f>
        <v>0</v>
      </c>
      <c r="N1753" t="str">
        <f>IF(K1753&gt;L1753,"HIGH ZONE BIAS",IF(K1753&lt;L1753,"LOW ZONE BIAS","EQUILIBRIUM"))</f>
        <v>EQUILIBRIUM</v>
      </c>
    </row>
    <row r="1754">
      <c r="A1754">
        <v>25817</v>
      </c>
      <c r="B1754" t="str">
        <v>2025-06-28</v>
      </c>
      <c r="C1754" t="str">
        <v>Evening</v>
      </c>
      <c r="D1754">
        <v>3</v>
      </c>
      <c r="E1754" t="str">
        <f>IF(MOD(D1754,2)=0,"EVEN","ODD")</f>
        <v>ODD</v>
      </c>
      <c r="F1754" t="str">
        <f>IF(D1754&lt;=18,"LOW (1-18)","HIGH (19-36)")</f>
        <v>LOW (1-18)</v>
      </c>
      <c r="G1754">
        <f>INT((D1754-1)/6)+1</f>
        <v>1</v>
      </c>
      <c r="H1754">
        <f>MOD(D1754-1,6)+1</f>
        <v>3</v>
      </c>
      <c r="I1754">
        <f>37-D1754</f>
        <v>34</v>
      </c>
      <c r="J1754">
        <f>ABS(D1754-D1755)</f>
        <v>27</v>
      </c>
      <c r="K1754">
        <f>AVERAGE(D1754:D1758)</f>
        <v>3</v>
      </c>
      <c r="L1754">
        <f>AVERAGE(D1754:D1773)</f>
        <v>3</v>
      </c>
      <c r="M1754">
        <f>K1754-L1754</f>
        <v>0</v>
      </c>
      <c r="N1754" t="str">
        <f>IF(K1754&gt;L1754,"HIGH ZONE BIAS",IF(K1754&lt;L1754,"LOW ZONE BIAS","EQUILIBRIUM"))</f>
        <v>EQUILIBRIUM</v>
      </c>
    </row>
    <row r="1755">
      <c r="A1755">
        <v>25816</v>
      </c>
      <c r="B1755" t="str">
        <v>2025-06-28</v>
      </c>
      <c r="C1755" t="str">
        <v>Afternoon</v>
      </c>
      <c r="D1755">
        <v>30</v>
      </c>
      <c r="E1755" t="str">
        <f>IF(MOD(D1755,2)=0,"EVEN","ODD")</f>
        <v>EVEN</v>
      </c>
      <c r="F1755" t="str">
        <f>IF(D1755&lt;=18,"LOW (1-18)","HIGH (19-36)")</f>
        <v>HIGH (19-36)</v>
      </c>
      <c r="G1755">
        <f>INT((D1755-1)/6)+1</f>
        <v>5</v>
      </c>
      <c r="H1755">
        <f>MOD(D1755-1,6)+1</f>
        <v>6</v>
      </c>
      <c r="I1755">
        <f>37-D1755</f>
        <v>7</v>
      </c>
      <c r="J1755">
        <f>ABS(D1755-D1756)</f>
        <v>18</v>
      </c>
      <c r="K1755">
        <f>AVERAGE(D1755:D1759)</f>
        <v>30</v>
      </c>
      <c r="L1755">
        <f>AVERAGE(D1755:D1774)</f>
        <v>30</v>
      </c>
      <c r="M1755">
        <f>K1755-L1755</f>
        <v>0</v>
      </c>
      <c r="N1755" t="str">
        <f>IF(K1755&gt;L1755,"HIGH ZONE BIAS",IF(K1755&lt;L1755,"LOW ZONE BIAS","EQUILIBRIUM"))</f>
        <v>EQUILIBRIUM</v>
      </c>
    </row>
    <row r="1756">
      <c r="A1756">
        <v>25815</v>
      </c>
      <c r="B1756" t="str">
        <v>2025-06-28</v>
      </c>
      <c r="C1756" t="str">
        <v>Midday</v>
      </c>
      <c r="D1756">
        <v>12</v>
      </c>
      <c r="E1756" t="str">
        <f>IF(MOD(D1756,2)=0,"EVEN","ODD")</f>
        <v>EVEN</v>
      </c>
      <c r="F1756" t="str">
        <f>IF(D1756&lt;=18,"LOW (1-18)","HIGH (19-36)")</f>
        <v>LOW (1-18)</v>
      </c>
      <c r="G1756">
        <f>INT((D1756-1)/6)+1</f>
        <v>2</v>
      </c>
      <c r="H1756">
        <f>MOD(D1756-1,6)+1</f>
        <v>6</v>
      </c>
      <c r="I1756">
        <f>37-D1756</f>
        <v>25</v>
      </c>
      <c r="J1756">
        <f>ABS(D1756-D1757)</f>
        <v>15</v>
      </c>
      <c r="K1756">
        <f>AVERAGE(D1756:D1760)</f>
        <v>12</v>
      </c>
      <c r="L1756">
        <f>AVERAGE(D1756:D1775)</f>
        <v>12</v>
      </c>
      <c r="M1756">
        <f>K1756-L1756</f>
        <v>0</v>
      </c>
      <c r="N1756" t="str">
        <f>IF(K1756&gt;L1756,"HIGH ZONE BIAS",IF(K1756&lt;L1756,"LOW ZONE BIAS","EQUILIBRIUM"))</f>
        <v>EQUILIBRIUM</v>
      </c>
    </row>
    <row r="1757">
      <c r="A1757">
        <v>25814</v>
      </c>
      <c r="B1757" t="str">
        <v>2025-06-28</v>
      </c>
      <c r="C1757" t="str">
        <v>Morning</v>
      </c>
      <c r="D1757">
        <v>27</v>
      </c>
      <c r="E1757" t="str">
        <f>IF(MOD(D1757,2)=0,"EVEN","ODD")</f>
        <v>ODD</v>
      </c>
      <c r="F1757" t="str">
        <f>IF(D1757&lt;=18,"LOW (1-18)","HIGH (19-36)")</f>
        <v>HIGH (19-36)</v>
      </c>
      <c r="G1757">
        <f>INT((D1757-1)/6)+1</f>
        <v>5</v>
      </c>
      <c r="H1757">
        <f>MOD(D1757-1,6)+1</f>
        <v>3</v>
      </c>
      <c r="I1757">
        <f>37-D1757</f>
        <v>10</v>
      </c>
      <c r="J1757">
        <f>ABS(D1757-D1758)</f>
        <v>2</v>
      </c>
      <c r="K1757">
        <f>AVERAGE(D1757:D1761)</f>
        <v>27</v>
      </c>
      <c r="L1757">
        <f>AVERAGE(D1757:D1776)</f>
        <v>27</v>
      </c>
      <c r="M1757">
        <f>K1757-L1757</f>
        <v>0</v>
      </c>
      <c r="N1757" t="str">
        <f>IF(K1757&gt;L1757,"HIGH ZONE BIAS",IF(K1757&lt;L1757,"LOW ZONE BIAS","EQUILIBRIUM"))</f>
        <v>EQUILIBRIUM</v>
      </c>
    </row>
    <row r="1758">
      <c r="A1758">
        <v>25813</v>
      </c>
      <c r="B1758" t="str">
        <v>2025-06-27</v>
      </c>
      <c r="C1758" t="str">
        <v>Evening</v>
      </c>
      <c r="D1758">
        <v>25</v>
      </c>
      <c r="E1758" t="str">
        <f>IF(MOD(D1758,2)=0,"EVEN","ODD")</f>
        <v>ODD</v>
      </c>
      <c r="F1758" t="str">
        <f>IF(D1758&lt;=18,"LOW (1-18)","HIGH (19-36)")</f>
        <v>HIGH (19-36)</v>
      </c>
      <c r="G1758">
        <f>INT((D1758-1)/6)+1</f>
        <v>5</v>
      </c>
      <c r="H1758">
        <f>MOD(D1758-1,6)+1</f>
        <v>1</v>
      </c>
      <c r="I1758">
        <f>37-D1758</f>
        <v>12</v>
      </c>
      <c r="J1758">
        <f>ABS(D1758-D1759)</f>
        <v>4</v>
      </c>
      <c r="K1758">
        <f>AVERAGE(D1758:D1762)</f>
        <v>25</v>
      </c>
      <c r="L1758">
        <f>AVERAGE(D1758:D1777)</f>
        <v>25</v>
      </c>
      <c r="M1758">
        <f>K1758-L1758</f>
        <v>0</v>
      </c>
      <c r="N1758" t="str">
        <f>IF(K1758&gt;L1758,"HIGH ZONE BIAS",IF(K1758&lt;L1758,"LOW ZONE BIAS","EQUILIBRIUM"))</f>
        <v>EQUILIBRIUM</v>
      </c>
    </row>
    <row r="1759">
      <c r="A1759">
        <v>25812</v>
      </c>
      <c r="B1759" t="str">
        <v>2025-06-27</v>
      </c>
      <c r="C1759" t="str">
        <v>Afternoon</v>
      </c>
      <c r="D1759">
        <v>21</v>
      </c>
      <c r="E1759" t="str">
        <f>IF(MOD(D1759,2)=0,"EVEN","ODD")</f>
        <v>ODD</v>
      </c>
      <c r="F1759" t="str">
        <f>IF(D1759&lt;=18,"LOW (1-18)","HIGH (19-36)")</f>
        <v>HIGH (19-36)</v>
      </c>
      <c r="G1759">
        <f>INT((D1759-1)/6)+1</f>
        <v>4</v>
      </c>
      <c r="H1759">
        <f>MOD(D1759-1,6)+1</f>
        <v>3</v>
      </c>
      <c r="I1759">
        <f>37-D1759</f>
        <v>16</v>
      </c>
      <c r="J1759">
        <f>ABS(D1759-D1760)</f>
        <v>8</v>
      </c>
      <c r="K1759">
        <f>AVERAGE(D1759:D1763)</f>
        <v>21</v>
      </c>
      <c r="L1759">
        <f>AVERAGE(D1759:D1778)</f>
        <v>21</v>
      </c>
      <c r="M1759">
        <f>K1759-L1759</f>
        <v>0</v>
      </c>
      <c r="N1759" t="str">
        <f>IF(K1759&gt;L1759,"HIGH ZONE BIAS",IF(K1759&lt;L1759,"LOW ZONE BIAS","EQUILIBRIUM"))</f>
        <v>EQUILIBRIUM</v>
      </c>
    </row>
    <row r="1760">
      <c r="A1760">
        <v>25811</v>
      </c>
      <c r="B1760" t="str">
        <v>2025-06-27</v>
      </c>
      <c r="C1760" t="str">
        <v>Midday</v>
      </c>
      <c r="D1760">
        <v>13</v>
      </c>
      <c r="E1760" t="str">
        <f>IF(MOD(D1760,2)=0,"EVEN","ODD")</f>
        <v>ODD</v>
      </c>
      <c r="F1760" t="str">
        <f>IF(D1760&lt;=18,"LOW (1-18)","HIGH (19-36)")</f>
        <v>LOW (1-18)</v>
      </c>
      <c r="G1760">
        <f>INT((D1760-1)/6)+1</f>
        <v>3</v>
      </c>
      <c r="H1760">
        <f>MOD(D1760-1,6)+1</f>
        <v>1</v>
      </c>
      <c r="I1760">
        <f>37-D1760</f>
        <v>24</v>
      </c>
      <c r="J1760">
        <f>ABS(D1760-D1761)</f>
        <v>19</v>
      </c>
      <c r="K1760">
        <f>AVERAGE(D1760:D1764)</f>
        <v>13</v>
      </c>
      <c r="L1760">
        <f>AVERAGE(D1760:D1779)</f>
        <v>13</v>
      </c>
      <c r="M1760">
        <f>K1760-L1760</f>
        <v>0</v>
      </c>
      <c r="N1760" t="str">
        <f>IF(K1760&gt;L1760,"HIGH ZONE BIAS",IF(K1760&lt;L1760,"LOW ZONE BIAS","EQUILIBRIUM"))</f>
        <v>EQUILIBRIUM</v>
      </c>
    </row>
    <row r="1761">
      <c r="A1761">
        <v>25810</v>
      </c>
      <c r="B1761" t="str">
        <v>2025-06-27</v>
      </c>
      <c r="C1761" t="str">
        <v>Morning</v>
      </c>
      <c r="D1761">
        <v>32</v>
      </c>
      <c r="E1761" t="str">
        <f>IF(MOD(D1761,2)=0,"EVEN","ODD")</f>
        <v>EVEN</v>
      </c>
      <c r="F1761" t="str">
        <f>IF(D1761&lt;=18,"LOW (1-18)","HIGH (19-36)")</f>
        <v>HIGH (19-36)</v>
      </c>
      <c r="G1761">
        <f>INT((D1761-1)/6)+1</f>
        <v>6</v>
      </c>
      <c r="H1761">
        <f>MOD(D1761-1,6)+1</f>
        <v>2</v>
      </c>
      <c r="I1761">
        <f>37-D1761</f>
        <v>5</v>
      </c>
      <c r="J1761">
        <f>ABS(D1761-D1762)</f>
        <v>24</v>
      </c>
      <c r="K1761">
        <f>AVERAGE(D1761:D1765)</f>
        <v>32</v>
      </c>
      <c r="L1761">
        <f>AVERAGE(D1761:D1780)</f>
        <v>32</v>
      </c>
      <c r="M1761">
        <f>K1761-L1761</f>
        <v>0</v>
      </c>
      <c r="N1761" t="str">
        <f>IF(K1761&gt;L1761,"HIGH ZONE BIAS",IF(K1761&lt;L1761,"LOW ZONE BIAS","EQUILIBRIUM"))</f>
        <v>EQUILIBRIUM</v>
      </c>
    </row>
    <row r="1762">
      <c r="A1762">
        <v>25809</v>
      </c>
      <c r="B1762" t="str">
        <v>2025-06-26</v>
      </c>
      <c r="C1762" t="str">
        <v>Evening</v>
      </c>
      <c r="D1762">
        <v>8</v>
      </c>
      <c r="E1762" t="str">
        <f>IF(MOD(D1762,2)=0,"EVEN","ODD")</f>
        <v>EVEN</v>
      </c>
      <c r="F1762" t="str">
        <f>IF(D1762&lt;=18,"LOW (1-18)","HIGH (19-36)")</f>
        <v>LOW (1-18)</v>
      </c>
      <c r="G1762">
        <f>INT((D1762-1)/6)+1</f>
        <v>2</v>
      </c>
      <c r="H1762">
        <f>MOD(D1762-1,6)+1</f>
        <v>2</v>
      </c>
      <c r="I1762">
        <f>37-D1762</f>
        <v>29</v>
      </c>
      <c r="J1762">
        <f>ABS(D1762-D1763)</f>
        <v>5</v>
      </c>
      <c r="K1762">
        <f>AVERAGE(D1762:D1766)</f>
        <v>8</v>
      </c>
      <c r="L1762">
        <f>AVERAGE(D1762:D1781)</f>
        <v>8</v>
      </c>
      <c r="M1762">
        <f>K1762-L1762</f>
        <v>0</v>
      </c>
      <c r="N1762" t="str">
        <f>IF(K1762&gt;L1762,"HIGH ZONE BIAS",IF(K1762&lt;L1762,"LOW ZONE BIAS","EQUILIBRIUM"))</f>
        <v>EQUILIBRIUM</v>
      </c>
    </row>
    <row r="1763">
      <c r="A1763">
        <v>25808</v>
      </c>
      <c r="B1763" t="str">
        <v>2025-06-26</v>
      </c>
      <c r="C1763" t="str">
        <v>Afternoon</v>
      </c>
      <c r="D1763">
        <v>13</v>
      </c>
      <c r="E1763" t="str">
        <f>IF(MOD(D1763,2)=0,"EVEN","ODD")</f>
        <v>ODD</v>
      </c>
      <c r="F1763" t="str">
        <f>IF(D1763&lt;=18,"LOW (1-18)","HIGH (19-36)")</f>
        <v>LOW (1-18)</v>
      </c>
      <c r="G1763">
        <f>INT((D1763-1)/6)+1</f>
        <v>3</v>
      </c>
      <c r="H1763">
        <f>MOD(D1763-1,6)+1</f>
        <v>1</v>
      </c>
      <c r="I1763">
        <f>37-D1763</f>
        <v>24</v>
      </c>
      <c r="J1763">
        <f>ABS(D1763-D1764)</f>
        <v>18</v>
      </c>
      <c r="K1763">
        <f>AVERAGE(D1763:D1767)</f>
        <v>13</v>
      </c>
      <c r="L1763">
        <f>AVERAGE(D1763:D1782)</f>
        <v>13</v>
      </c>
      <c r="M1763">
        <f>K1763-L1763</f>
        <v>0</v>
      </c>
      <c r="N1763" t="str">
        <f>IF(K1763&gt;L1763,"HIGH ZONE BIAS",IF(K1763&lt;L1763,"LOW ZONE BIAS","EQUILIBRIUM"))</f>
        <v>EQUILIBRIUM</v>
      </c>
    </row>
    <row r="1764">
      <c r="A1764">
        <v>25807</v>
      </c>
      <c r="B1764" t="str">
        <v>2025-06-26</v>
      </c>
      <c r="C1764" t="str">
        <v>Midday</v>
      </c>
      <c r="D1764">
        <v>31</v>
      </c>
      <c r="E1764" t="str">
        <f>IF(MOD(D1764,2)=0,"EVEN","ODD")</f>
        <v>ODD</v>
      </c>
      <c r="F1764" t="str">
        <f>IF(D1764&lt;=18,"LOW (1-18)","HIGH (19-36)")</f>
        <v>HIGH (19-36)</v>
      </c>
      <c r="G1764">
        <f>INT((D1764-1)/6)+1</f>
        <v>6</v>
      </c>
      <c r="H1764">
        <f>MOD(D1764-1,6)+1</f>
        <v>1</v>
      </c>
      <c r="I1764">
        <f>37-D1764</f>
        <v>6</v>
      </c>
      <c r="J1764">
        <f>ABS(D1764-D1765)</f>
        <v>10</v>
      </c>
      <c r="K1764">
        <f>AVERAGE(D1764:D1768)</f>
        <v>31</v>
      </c>
      <c r="L1764">
        <f>AVERAGE(D1764:D1783)</f>
        <v>31</v>
      </c>
      <c r="M1764">
        <f>K1764-L1764</f>
        <v>0</v>
      </c>
      <c r="N1764" t="str">
        <f>IF(K1764&gt;L1764,"HIGH ZONE BIAS",IF(K1764&lt;L1764,"LOW ZONE BIAS","EQUILIBRIUM"))</f>
        <v>EQUILIBRIUM</v>
      </c>
    </row>
    <row r="1765">
      <c r="A1765">
        <v>25806</v>
      </c>
      <c r="B1765" t="str">
        <v>2025-06-26</v>
      </c>
      <c r="C1765" t="str">
        <v>Morning</v>
      </c>
      <c r="D1765">
        <v>21</v>
      </c>
      <c r="E1765" t="str">
        <f>IF(MOD(D1765,2)=0,"EVEN","ODD")</f>
        <v>ODD</v>
      </c>
      <c r="F1765" t="str">
        <f>IF(D1765&lt;=18,"LOW (1-18)","HIGH (19-36)")</f>
        <v>HIGH (19-36)</v>
      </c>
      <c r="G1765">
        <f>INT((D1765-1)/6)+1</f>
        <v>4</v>
      </c>
      <c r="H1765">
        <f>MOD(D1765-1,6)+1</f>
        <v>3</v>
      </c>
      <c r="I1765">
        <f>37-D1765</f>
        <v>16</v>
      </c>
      <c r="J1765">
        <f>ABS(D1765-D1766)</f>
        <v>11</v>
      </c>
      <c r="K1765">
        <f>AVERAGE(D1765:D1769)</f>
        <v>21</v>
      </c>
      <c r="L1765">
        <f>AVERAGE(D1765:D1784)</f>
        <v>21</v>
      </c>
      <c r="M1765">
        <f>K1765-L1765</f>
        <v>0</v>
      </c>
      <c r="N1765" t="str">
        <f>IF(K1765&gt;L1765,"HIGH ZONE BIAS",IF(K1765&lt;L1765,"LOW ZONE BIAS","EQUILIBRIUM"))</f>
        <v>EQUILIBRIUM</v>
      </c>
    </row>
    <row r="1766">
      <c r="A1766">
        <v>25805</v>
      </c>
      <c r="B1766" t="str">
        <v>2025-06-25</v>
      </c>
      <c r="C1766" t="str">
        <v>Evening</v>
      </c>
      <c r="D1766">
        <v>32</v>
      </c>
      <c r="E1766" t="str">
        <f>IF(MOD(D1766,2)=0,"EVEN","ODD")</f>
        <v>EVEN</v>
      </c>
      <c r="F1766" t="str">
        <f>IF(D1766&lt;=18,"LOW (1-18)","HIGH (19-36)")</f>
        <v>HIGH (19-36)</v>
      </c>
      <c r="G1766">
        <f>INT((D1766-1)/6)+1</f>
        <v>6</v>
      </c>
      <c r="H1766">
        <f>MOD(D1766-1,6)+1</f>
        <v>2</v>
      </c>
      <c r="I1766">
        <f>37-D1766</f>
        <v>5</v>
      </c>
      <c r="J1766">
        <f>ABS(D1766-D1767)</f>
        <v>0</v>
      </c>
      <c r="K1766">
        <f>AVERAGE(D1766:D1770)</f>
        <v>32</v>
      </c>
      <c r="L1766">
        <f>AVERAGE(D1766:D1785)</f>
        <v>32</v>
      </c>
      <c r="M1766">
        <f>K1766-L1766</f>
        <v>0</v>
      </c>
      <c r="N1766" t="str">
        <f>IF(K1766&gt;L1766,"HIGH ZONE BIAS",IF(K1766&lt;L1766,"LOW ZONE BIAS","EQUILIBRIUM"))</f>
        <v>EQUILIBRIUM</v>
      </c>
    </row>
    <row r="1767">
      <c r="A1767">
        <v>25804</v>
      </c>
      <c r="B1767" t="str">
        <v>2025-06-25</v>
      </c>
      <c r="C1767" t="str">
        <v>Afternoon</v>
      </c>
      <c r="D1767">
        <v>32</v>
      </c>
      <c r="E1767" t="str">
        <f>IF(MOD(D1767,2)=0,"EVEN","ODD")</f>
        <v>EVEN</v>
      </c>
      <c r="F1767" t="str">
        <f>IF(D1767&lt;=18,"LOW (1-18)","HIGH (19-36)")</f>
        <v>HIGH (19-36)</v>
      </c>
      <c r="G1767">
        <f>INT((D1767-1)/6)+1</f>
        <v>6</v>
      </c>
      <c r="H1767">
        <f>MOD(D1767-1,6)+1</f>
        <v>2</v>
      </c>
      <c r="I1767">
        <f>37-D1767</f>
        <v>5</v>
      </c>
      <c r="J1767">
        <f>ABS(D1767-D1768)</f>
        <v>30</v>
      </c>
      <c r="K1767">
        <f>AVERAGE(D1767:D1771)</f>
        <v>32</v>
      </c>
      <c r="L1767">
        <f>AVERAGE(D1767:D1786)</f>
        <v>32</v>
      </c>
      <c r="M1767">
        <f>K1767-L1767</f>
        <v>0</v>
      </c>
      <c r="N1767" t="str">
        <f>IF(K1767&gt;L1767,"HIGH ZONE BIAS",IF(K1767&lt;L1767,"LOW ZONE BIAS","EQUILIBRIUM"))</f>
        <v>EQUILIBRIUM</v>
      </c>
    </row>
    <row r="1768">
      <c r="A1768">
        <v>25803</v>
      </c>
      <c r="B1768" t="str">
        <v>2025-06-25</v>
      </c>
      <c r="C1768" t="str">
        <v>Midday</v>
      </c>
      <c r="D1768">
        <v>2</v>
      </c>
      <c r="E1768" t="str">
        <f>IF(MOD(D1768,2)=0,"EVEN","ODD")</f>
        <v>EVEN</v>
      </c>
      <c r="F1768" t="str">
        <f>IF(D1768&lt;=18,"LOW (1-18)","HIGH (19-36)")</f>
        <v>LOW (1-18)</v>
      </c>
      <c r="G1768">
        <f>INT((D1768-1)/6)+1</f>
        <v>1</v>
      </c>
      <c r="H1768">
        <f>MOD(D1768-1,6)+1</f>
        <v>2</v>
      </c>
      <c r="I1768">
        <f>37-D1768</f>
        <v>35</v>
      </c>
      <c r="J1768">
        <f>ABS(D1768-D1769)</f>
        <v>14</v>
      </c>
      <c r="K1768">
        <f>AVERAGE(D1768:D1772)</f>
        <v>2</v>
      </c>
      <c r="L1768">
        <f>AVERAGE(D1768:D1787)</f>
        <v>2</v>
      </c>
      <c r="M1768">
        <f>K1768-L1768</f>
        <v>0</v>
      </c>
      <c r="N1768" t="str">
        <f>IF(K1768&gt;L1768,"HIGH ZONE BIAS",IF(K1768&lt;L1768,"LOW ZONE BIAS","EQUILIBRIUM"))</f>
        <v>EQUILIBRIUM</v>
      </c>
    </row>
    <row r="1769">
      <c r="A1769">
        <v>25802</v>
      </c>
      <c r="B1769" t="str">
        <v>2025-06-25</v>
      </c>
      <c r="C1769" t="str">
        <v>Morning</v>
      </c>
      <c r="D1769">
        <v>16</v>
      </c>
      <c r="E1769" t="str">
        <f>IF(MOD(D1769,2)=0,"EVEN","ODD")</f>
        <v>EVEN</v>
      </c>
      <c r="F1769" t="str">
        <f>IF(D1769&lt;=18,"LOW (1-18)","HIGH (19-36)")</f>
        <v>LOW (1-18)</v>
      </c>
      <c r="G1769">
        <f>INT((D1769-1)/6)+1</f>
        <v>3</v>
      </c>
      <c r="H1769">
        <f>MOD(D1769-1,6)+1</f>
        <v>4</v>
      </c>
      <c r="I1769">
        <f>37-D1769</f>
        <v>21</v>
      </c>
      <c r="J1769">
        <f>ABS(D1769-D1770)</f>
        <v>19</v>
      </c>
      <c r="K1769">
        <f>AVERAGE(D1769:D1773)</f>
        <v>16</v>
      </c>
      <c r="L1769">
        <f>AVERAGE(D1769:D1788)</f>
        <v>16</v>
      </c>
      <c r="M1769">
        <f>K1769-L1769</f>
        <v>0</v>
      </c>
      <c r="N1769" t="str">
        <f>IF(K1769&gt;L1769,"HIGH ZONE BIAS",IF(K1769&lt;L1769,"LOW ZONE BIAS","EQUILIBRIUM"))</f>
        <v>EQUILIBRIUM</v>
      </c>
    </row>
    <row r="1770">
      <c r="A1770">
        <v>25801</v>
      </c>
      <c r="B1770" t="str">
        <v>2025-06-24</v>
      </c>
      <c r="C1770" t="str">
        <v>Evening</v>
      </c>
      <c r="D1770">
        <v>35</v>
      </c>
      <c r="E1770" t="str">
        <f>IF(MOD(D1770,2)=0,"EVEN","ODD")</f>
        <v>ODD</v>
      </c>
      <c r="F1770" t="str">
        <f>IF(D1770&lt;=18,"LOW (1-18)","HIGH (19-36)")</f>
        <v>HIGH (19-36)</v>
      </c>
      <c r="G1770">
        <f>INT((D1770-1)/6)+1</f>
        <v>6</v>
      </c>
      <c r="H1770">
        <f>MOD(D1770-1,6)+1</f>
        <v>5</v>
      </c>
      <c r="I1770">
        <f>37-D1770</f>
        <v>2</v>
      </c>
      <c r="J1770">
        <f>ABS(D1770-D1771)</f>
        <v>12</v>
      </c>
      <c r="K1770">
        <f>AVERAGE(D1770:D1774)</f>
        <v>35</v>
      </c>
      <c r="L1770">
        <f>AVERAGE(D1770:D1789)</f>
        <v>35</v>
      </c>
      <c r="M1770">
        <f>K1770-L1770</f>
        <v>0</v>
      </c>
      <c r="N1770" t="str">
        <f>IF(K1770&gt;L1770,"HIGH ZONE BIAS",IF(K1770&lt;L1770,"LOW ZONE BIAS","EQUILIBRIUM"))</f>
        <v>EQUILIBRIUM</v>
      </c>
    </row>
    <row r="1771">
      <c r="A1771">
        <v>25800</v>
      </c>
      <c r="B1771" t="str">
        <v>2025-06-24</v>
      </c>
      <c r="C1771" t="str">
        <v>Afternoon</v>
      </c>
      <c r="D1771">
        <v>23</v>
      </c>
      <c r="E1771" t="str">
        <f>IF(MOD(D1771,2)=0,"EVEN","ODD")</f>
        <v>ODD</v>
      </c>
      <c r="F1771" t="str">
        <f>IF(D1771&lt;=18,"LOW (1-18)","HIGH (19-36)")</f>
        <v>HIGH (19-36)</v>
      </c>
      <c r="G1771">
        <f>INT((D1771-1)/6)+1</f>
        <v>4</v>
      </c>
      <c r="H1771">
        <f>MOD(D1771-1,6)+1</f>
        <v>5</v>
      </c>
      <c r="I1771">
        <f>37-D1771</f>
        <v>14</v>
      </c>
      <c r="J1771">
        <f>ABS(D1771-D1772)</f>
        <v>10</v>
      </c>
      <c r="K1771">
        <f>AVERAGE(D1771:D1775)</f>
        <v>23</v>
      </c>
      <c r="L1771">
        <f>AVERAGE(D1771:D1790)</f>
        <v>23</v>
      </c>
      <c r="M1771">
        <f>K1771-L1771</f>
        <v>0</v>
      </c>
      <c r="N1771" t="str">
        <f>IF(K1771&gt;L1771,"HIGH ZONE BIAS",IF(K1771&lt;L1771,"LOW ZONE BIAS","EQUILIBRIUM"))</f>
        <v>EQUILIBRIUM</v>
      </c>
    </row>
    <row r="1772">
      <c r="A1772">
        <v>25799</v>
      </c>
      <c r="B1772" t="str">
        <v>2025-06-24</v>
      </c>
      <c r="C1772" t="str">
        <v>Midday</v>
      </c>
      <c r="D1772">
        <v>33</v>
      </c>
      <c r="E1772" t="str">
        <f>IF(MOD(D1772,2)=0,"EVEN","ODD")</f>
        <v>ODD</v>
      </c>
      <c r="F1772" t="str">
        <f>IF(D1772&lt;=18,"LOW (1-18)","HIGH (19-36)")</f>
        <v>HIGH (19-36)</v>
      </c>
      <c r="G1772">
        <f>INT((D1772-1)/6)+1</f>
        <v>6</v>
      </c>
      <c r="H1772">
        <f>MOD(D1772-1,6)+1</f>
        <v>3</v>
      </c>
      <c r="I1772">
        <f>37-D1772</f>
        <v>4</v>
      </c>
      <c r="J1772">
        <f>ABS(D1772-D1773)</f>
        <v>31</v>
      </c>
      <c r="K1772">
        <f>AVERAGE(D1772:D1776)</f>
        <v>33</v>
      </c>
      <c r="L1772">
        <f>AVERAGE(D1772:D1791)</f>
        <v>33</v>
      </c>
      <c r="M1772">
        <f>K1772-L1772</f>
        <v>0</v>
      </c>
      <c r="N1772" t="str">
        <f>IF(K1772&gt;L1772,"HIGH ZONE BIAS",IF(K1772&lt;L1772,"LOW ZONE BIAS","EQUILIBRIUM"))</f>
        <v>EQUILIBRIUM</v>
      </c>
    </row>
    <row r="1773">
      <c r="A1773">
        <v>25798</v>
      </c>
      <c r="B1773" t="str">
        <v>2025-06-24</v>
      </c>
      <c r="C1773" t="str">
        <v>Morning</v>
      </c>
      <c r="D1773">
        <v>2</v>
      </c>
      <c r="E1773" t="str">
        <f>IF(MOD(D1773,2)=0,"EVEN","ODD")</f>
        <v>EVEN</v>
      </c>
      <c r="F1773" t="str">
        <f>IF(D1773&lt;=18,"LOW (1-18)","HIGH (19-36)")</f>
        <v>LOW (1-18)</v>
      </c>
      <c r="G1773">
        <f>INT((D1773-1)/6)+1</f>
        <v>1</v>
      </c>
      <c r="H1773">
        <f>MOD(D1773-1,6)+1</f>
        <v>2</v>
      </c>
      <c r="I1773">
        <f>37-D1773</f>
        <v>35</v>
      </c>
      <c r="J1773">
        <f>ABS(D1773-D1774)</f>
        <v>4</v>
      </c>
      <c r="K1773">
        <f>AVERAGE(D1773:D1777)</f>
        <v>2</v>
      </c>
      <c r="L1773">
        <f>AVERAGE(D1773:D1792)</f>
        <v>2</v>
      </c>
      <c r="M1773">
        <f>K1773-L1773</f>
        <v>0</v>
      </c>
      <c r="N1773" t="str">
        <f>IF(K1773&gt;L1773,"HIGH ZONE BIAS",IF(K1773&lt;L1773,"LOW ZONE BIAS","EQUILIBRIUM"))</f>
        <v>EQUILIBRIUM</v>
      </c>
    </row>
    <row r="1774">
      <c r="A1774">
        <v>25797</v>
      </c>
      <c r="B1774" t="str">
        <v>2025-06-23</v>
      </c>
      <c r="C1774" t="str">
        <v>Evening</v>
      </c>
      <c r="D1774">
        <v>6</v>
      </c>
      <c r="E1774" t="str">
        <f>IF(MOD(D1774,2)=0,"EVEN","ODD")</f>
        <v>EVEN</v>
      </c>
      <c r="F1774" t="str">
        <f>IF(D1774&lt;=18,"LOW (1-18)","HIGH (19-36)")</f>
        <v>LOW (1-18)</v>
      </c>
      <c r="G1774">
        <f>INT((D1774-1)/6)+1</f>
        <v>1</v>
      </c>
      <c r="H1774">
        <f>MOD(D1774-1,6)+1</f>
        <v>6</v>
      </c>
      <c r="I1774">
        <f>37-D1774</f>
        <v>31</v>
      </c>
      <c r="J1774">
        <f>ABS(D1774-D1775)</f>
        <v>9</v>
      </c>
      <c r="K1774">
        <f>AVERAGE(D1774:D1778)</f>
        <v>6</v>
      </c>
      <c r="L1774">
        <f>AVERAGE(D1774:D1793)</f>
        <v>6</v>
      </c>
      <c r="M1774">
        <f>K1774-L1774</f>
        <v>0</v>
      </c>
      <c r="N1774" t="str">
        <f>IF(K1774&gt;L1774,"HIGH ZONE BIAS",IF(K1774&lt;L1774,"LOW ZONE BIAS","EQUILIBRIUM"))</f>
        <v>EQUILIBRIUM</v>
      </c>
    </row>
    <row r="1775">
      <c r="A1775">
        <v>25796</v>
      </c>
      <c r="B1775" t="str">
        <v>2025-06-23</v>
      </c>
      <c r="C1775" t="str">
        <v>Afternoon</v>
      </c>
      <c r="D1775">
        <v>15</v>
      </c>
      <c r="E1775" t="str">
        <f>IF(MOD(D1775,2)=0,"EVEN","ODD")</f>
        <v>ODD</v>
      </c>
      <c r="F1775" t="str">
        <f>IF(D1775&lt;=18,"LOW (1-18)","HIGH (19-36)")</f>
        <v>LOW (1-18)</v>
      </c>
      <c r="G1775">
        <f>INT((D1775-1)/6)+1</f>
        <v>3</v>
      </c>
      <c r="H1775">
        <f>MOD(D1775-1,6)+1</f>
        <v>3</v>
      </c>
      <c r="I1775">
        <f>37-D1775</f>
        <v>22</v>
      </c>
      <c r="J1775">
        <f>ABS(D1775-D1776)</f>
        <v>4</v>
      </c>
      <c r="K1775">
        <f>AVERAGE(D1775:D1779)</f>
        <v>15</v>
      </c>
      <c r="L1775">
        <f>AVERAGE(D1775:D1794)</f>
        <v>15</v>
      </c>
      <c r="M1775">
        <f>K1775-L1775</f>
        <v>0</v>
      </c>
      <c r="N1775" t="str">
        <f>IF(K1775&gt;L1775,"HIGH ZONE BIAS",IF(K1775&lt;L1775,"LOW ZONE BIAS","EQUILIBRIUM"))</f>
        <v>EQUILIBRIUM</v>
      </c>
    </row>
    <row r="1776">
      <c r="A1776">
        <v>25795</v>
      </c>
      <c r="B1776" t="str">
        <v>2025-06-23</v>
      </c>
      <c r="C1776" t="str">
        <v>Midday</v>
      </c>
      <c r="D1776">
        <v>11</v>
      </c>
      <c r="E1776" t="str">
        <f>IF(MOD(D1776,2)=0,"EVEN","ODD")</f>
        <v>ODD</v>
      </c>
      <c r="F1776" t="str">
        <f>IF(D1776&lt;=18,"LOW (1-18)","HIGH (19-36)")</f>
        <v>LOW (1-18)</v>
      </c>
      <c r="G1776">
        <f>INT((D1776-1)/6)+1</f>
        <v>2</v>
      </c>
      <c r="H1776">
        <f>MOD(D1776-1,6)+1</f>
        <v>5</v>
      </c>
      <c r="I1776">
        <f>37-D1776</f>
        <v>26</v>
      </c>
      <c r="J1776">
        <f>ABS(D1776-D1777)</f>
        <v>4</v>
      </c>
      <c r="K1776">
        <f>AVERAGE(D1776:D1780)</f>
        <v>11</v>
      </c>
      <c r="L1776">
        <f>AVERAGE(D1776:D1795)</f>
        <v>11</v>
      </c>
      <c r="M1776">
        <f>K1776-L1776</f>
        <v>0</v>
      </c>
      <c r="N1776" t="str">
        <f>IF(K1776&gt;L1776,"HIGH ZONE BIAS",IF(K1776&lt;L1776,"LOW ZONE BIAS","EQUILIBRIUM"))</f>
        <v>EQUILIBRIUM</v>
      </c>
    </row>
    <row r="1777">
      <c r="A1777">
        <v>25794</v>
      </c>
      <c r="B1777" t="str">
        <v>2025-06-23</v>
      </c>
      <c r="C1777" t="str">
        <v>Morning</v>
      </c>
      <c r="D1777">
        <v>7</v>
      </c>
      <c r="E1777" t="str">
        <f>IF(MOD(D1777,2)=0,"EVEN","ODD")</f>
        <v>ODD</v>
      </c>
      <c r="F1777" t="str">
        <f>IF(D1777&lt;=18,"LOW (1-18)","HIGH (19-36)")</f>
        <v>LOW (1-18)</v>
      </c>
      <c r="G1777">
        <f>INT((D1777-1)/6)+1</f>
        <v>2</v>
      </c>
      <c r="H1777">
        <f>MOD(D1777-1,6)+1</f>
        <v>1</v>
      </c>
      <c r="I1777">
        <f>37-D1777</f>
        <v>30</v>
      </c>
      <c r="J1777">
        <f>ABS(D1777-D1778)</f>
        <v>13</v>
      </c>
      <c r="K1777">
        <f>AVERAGE(D1777:D1781)</f>
        <v>7</v>
      </c>
      <c r="L1777">
        <f>AVERAGE(D1777:D1796)</f>
        <v>7</v>
      </c>
      <c r="M1777">
        <f>K1777-L1777</f>
        <v>0</v>
      </c>
      <c r="N1777" t="str">
        <f>IF(K1777&gt;L1777,"HIGH ZONE BIAS",IF(K1777&lt;L1777,"LOW ZONE BIAS","EQUILIBRIUM"))</f>
        <v>EQUILIBRIUM</v>
      </c>
    </row>
    <row r="1778">
      <c r="A1778">
        <v>25793</v>
      </c>
      <c r="B1778" t="str">
        <v>2025-06-21</v>
      </c>
      <c r="C1778" t="str">
        <v>Evening</v>
      </c>
      <c r="D1778">
        <v>20</v>
      </c>
      <c r="E1778" t="str">
        <f>IF(MOD(D1778,2)=0,"EVEN","ODD")</f>
        <v>EVEN</v>
      </c>
      <c r="F1778" t="str">
        <f>IF(D1778&lt;=18,"LOW (1-18)","HIGH (19-36)")</f>
        <v>HIGH (19-36)</v>
      </c>
      <c r="G1778">
        <f>INT((D1778-1)/6)+1</f>
        <v>4</v>
      </c>
      <c r="H1778">
        <f>MOD(D1778-1,6)+1</f>
        <v>2</v>
      </c>
      <c r="I1778">
        <f>37-D1778</f>
        <v>17</v>
      </c>
      <c r="J1778">
        <f>ABS(D1778-D1779)</f>
        <v>10</v>
      </c>
      <c r="K1778">
        <f>AVERAGE(D1778:D1782)</f>
        <v>20</v>
      </c>
      <c r="L1778">
        <f>AVERAGE(D1778:D1797)</f>
        <v>20</v>
      </c>
      <c r="M1778">
        <f>K1778-L1778</f>
        <v>0</v>
      </c>
      <c r="N1778" t="str">
        <f>IF(K1778&gt;L1778,"HIGH ZONE BIAS",IF(K1778&lt;L1778,"LOW ZONE BIAS","EQUILIBRIUM"))</f>
        <v>EQUILIBRIUM</v>
      </c>
    </row>
    <row r="1779">
      <c r="A1779">
        <v>25792</v>
      </c>
      <c r="B1779" t="str">
        <v>2025-06-21</v>
      </c>
      <c r="C1779" t="str">
        <v>Afternoon</v>
      </c>
      <c r="D1779">
        <v>30</v>
      </c>
      <c r="E1779" t="str">
        <f>IF(MOD(D1779,2)=0,"EVEN","ODD")</f>
        <v>EVEN</v>
      </c>
      <c r="F1779" t="str">
        <f>IF(D1779&lt;=18,"LOW (1-18)","HIGH (19-36)")</f>
        <v>HIGH (19-36)</v>
      </c>
      <c r="G1779">
        <f>INT((D1779-1)/6)+1</f>
        <v>5</v>
      </c>
      <c r="H1779">
        <f>MOD(D1779-1,6)+1</f>
        <v>6</v>
      </c>
      <c r="I1779">
        <f>37-D1779</f>
        <v>7</v>
      </c>
      <c r="J1779">
        <f>ABS(D1779-D1780)</f>
        <v>29</v>
      </c>
      <c r="K1779">
        <f>AVERAGE(D1779:D1783)</f>
        <v>30</v>
      </c>
      <c r="L1779">
        <f>AVERAGE(D1779:D1798)</f>
        <v>30</v>
      </c>
      <c r="M1779">
        <f>K1779-L1779</f>
        <v>0</v>
      </c>
      <c r="N1779" t="str">
        <f>IF(K1779&gt;L1779,"HIGH ZONE BIAS",IF(K1779&lt;L1779,"LOW ZONE BIAS","EQUILIBRIUM"))</f>
        <v>EQUILIBRIUM</v>
      </c>
    </row>
    <row r="1780">
      <c r="A1780">
        <v>25791</v>
      </c>
      <c r="B1780" t="str">
        <v>2025-06-21</v>
      </c>
      <c r="C1780" t="str">
        <v>Midday</v>
      </c>
      <c r="D1780">
        <v>1</v>
      </c>
      <c r="E1780" t="str">
        <f>IF(MOD(D1780,2)=0,"EVEN","ODD")</f>
        <v>ODD</v>
      </c>
      <c r="F1780" t="str">
        <f>IF(D1780&lt;=18,"LOW (1-18)","HIGH (19-36)")</f>
        <v>LOW (1-18)</v>
      </c>
      <c r="G1780">
        <f>INT((D1780-1)/6)+1</f>
        <v>1</v>
      </c>
      <c r="H1780">
        <f>MOD(D1780-1,6)+1</f>
        <v>1</v>
      </c>
      <c r="I1780">
        <f>37-D1780</f>
        <v>36</v>
      </c>
      <c r="J1780">
        <f>ABS(D1780-D1781)</f>
        <v>9</v>
      </c>
      <c r="K1780">
        <f>AVERAGE(D1780:D1784)</f>
        <v>1</v>
      </c>
      <c r="L1780">
        <f>AVERAGE(D1780:D1799)</f>
        <v>1</v>
      </c>
      <c r="M1780">
        <f>K1780-L1780</f>
        <v>0</v>
      </c>
      <c r="N1780" t="str">
        <f>IF(K1780&gt;L1780,"HIGH ZONE BIAS",IF(K1780&lt;L1780,"LOW ZONE BIAS","EQUILIBRIUM"))</f>
        <v>EQUILIBRIUM</v>
      </c>
    </row>
    <row r="1781">
      <c r="A1781">
        <v>25790</v>
      </c>
      <c r="B1781" t="str">
        <v>2025-06-21</v>
      </c>
      <c r="C1781" t="str">
        <v>Morning</v>
      </c>
      <c r="D1781">
        <v>10</v>
      </c>
      <c r="E1781" t="str">
        <f>IF(MOD(D1781,2)=0,"EVEN","ODD")</f>
        <v>EVEN</v>
      </c>
      <c r="F1781" t="str">
        <f>IF(D1781&lt;=18,"LOW (1-18)","HIGH (19-36)")</f>
        <v>LOW (1-18)</v>
      </c>
      <c r="G1781">
        <f>INT((D1781-1)/6)+1</f>
        <v>2</v>
      </c>
      <c r="H1781">
        <f>MOD(D1781-1,6)+1</f>
        <v>4</v>
      </c>
      <c r="I1781">
        <f>37-D1781</f>
        <v>27</v>
      </c>
      <c r="J1781">
        <f>ABS(D1781-D1782)</f>
        <v>13</v>
      </c>
      <c r="K1781">
        <f>AVERAGE(D1781:D1785)</f>
        <v>10</v>
      </c>
      <c r="L1781">
        <f>AVERAGE(D1781:D1800)</f>
        <v>10</v>
      </c>
      <c r="M1781">
        <f>K1781-L1781</f>
        <v>0</v>
      </c>
      <c r="N1781" t="str">
        <f>IF(K1781&gt;L1781,"HIGH ZONE BIAS",IF(K1781&lt;L1781,"LOW ZONE BIAS","EQUILIBRIUM"))</f>
        <v>EQUILIBRIUM</v>
      </c>
    </row>
    <row r="1782">
      <c r="A1782">
        <v>25789</v>
      </c>
      <c r="B1782" t="str">
        <v>2025-06-20</v>
      </c>
      <c r="C1782" t="str">
        <v>Evening</v>
      </c>
      <c r="D1782">
        <v>23</v>
      </c>
      <c r="E1782" t="str">
        <f>IF(MOD(D1782,2)=0,"EVEN","ODD")</f>
        <v>ODD</v>
      </c>
      <c r="F1782" t="str">
        <f>IF(D1782&lt;=18,"LOW (1-18)","HIGH (19-36)")</f>
        <v>HIGH (19-36)</v>
      </c>
      <c r="G1782">
        <f>INT((D1782-1)/6)+1</f>
        <v>4</v>
      </c>
      <c r="H1782">
        <f>MOD(D1782-1,6)+1</f>
        <v>5</v>
      </c>
      <c r="I1782">
        <f>37-D1782</f>
        <v>14</v>
      </c>
      <c r="J1782">
        <f>ABS(D1782-D1783)</f>
        <v>12</v>
      </c>
      <c r="K1782">
        <f>AVERAGE(D1782:D1786)</f>
        <v>23</v>
      </c>
      <c r="L1782">
        <f>AVERAGE(D1782:D1801)</f>
        <v>23</v>
      </c>
      <c r="M1782">
        <f>K1782-L1782</f>
        <v>0</v>
      </c>
      <c r="N1782" t="str">
        <f>IF(K1782&gt;L1782,"HIGH ZONE BIAS",IF(K1782&lt;L1782,"LOW ZONE BIAS","EQUILIBRIUM"))</f>
        <v>EQUILIBRIUM</v>
      </c>
    </row>
    <row r="1783">
      <c r="A1783">
        <v>25788</v>
      </c>
      <c r="B1783" t="str">
        <v>2025-06-20</v>
      </c>
      <c r="C1783" t="str">
        <v>Afternoon</v>
      </c>
      <c r="D1783">
        <v>11</v>
      </c>
      <c r="E1783" t="str">
        <f>IF(MOD(D1783,2)=0,"EVEN","ODD")</f>
        <v>ODD</v>
      </c>
      <c r="F1783" t="str">
        <f>IF(D1783&lt;=18,"LOW (1-18)","HIGH (19-36)")</f>
        <v>LOW (1-18)</v>
      </c>
      <c r="G1783">
        <f>INT((D1783-1)/6)+1</f>
        <v>2</v>
      </c>
      <c r="H1783">
        <f>MOD(D1783-1,6)+1</f>
        <v>5</v>
      </c>
      <c r="I1783">
        <f>37-D1783</f>
        <v>26</v>
      </c>
      <c r="J1783">
        <f>ABS(D1783-D1784)</f>
        <v>0</v>
      </c>
      <c r="K1783">
        <f>AVERAGE(D1783:D1787)</f>
        <v>11</v>
      </c>
      <c r="L1783">
        <f>AVERAGE(D1783:D1802)</f>
        <v>11</v>
      </c>
      <c r="M1783">
        <f>K1783-L1783</f>
        <v>0</v>
      </c>
      <c r="N1783" t="str">
        <f>IF(K1783&gt;L1783,"HIGH ZONE BIAS",IF(K1783&lt;L1783,"LOW ZONE BIAS","EQUILIBRIUM"))</f>
        <v>EQUILIBRIUM</v>
      </c>
    </row>
    <row r="1784">
      <c r="A1784">
        <v>25787</v>
      </c>
      <c r="B1784" t="str">
        <v>2025-06-20</v>
      </c>
      <c r="C1784" t="str">
        <v>Midday</v>
      </c>
      <c r="D1784">
        <v>11</v>
      </c>
      <c r="E1784" t="str">
        <f>IF(MOD(D1784,2)=0,"EVEN","ODD")</f>
        <v>ODD</v>
      </c>
      <c r="F1784" t="str">
        <f>IF(D1784&lt;=18,"LOW (1-18)","HIGH (19-36)")</f>
        <v>LOW (1-18)</v>
      </c>
      <c r="G1784">
        <f>INT((D1784-1)/6)+1</f>
        <v>2</v>
      </c>
      <c r="H1784">
        <f>MOD(D1784-1,6)+1</f>
        <v>5</v>
      </c>
      <c r="I1784">
        <f>37-D1784</f>
        <v>26</v>
      </c>
      <c r="J1784">
        <f>ABS(D1784-D1785)</f>
        <v>7</v>
      </c>
      <c r="K1784">
        <f>AVERAGE(D1784:D1788)</f>
        <v>11</v>
      </c>
      <c r="L1784">
        <f>AVERAGE(D1784:D1803)</f>
        <v>11</v>
      </c>
      <c r="M1784">
        <f>K1784-L1784</f>
        <v>0</v>
      </c>
      <c r="N1784" t="str">
        <f>IF(K1784&gt;L1784,"HIGH ZONE BIAS",IF(K1784&lt;L1784,"LOW ZONE BIAS","EQUILIBRIUM"))</f>
        <v>EQUILIBRIUM</v>
      </c>
    </row>
    <row r="1785">
      <c r="A1785">
        <v>25786</v>
      </c>
      <c r="B1785" t="str">
        <v>2025-06-20</v>
      </c>
      <c r="C1785" t="str">
        <v>Morning</v>
      </c>
      <c r="D1785">
        <v>18</v>
      </c>
      <c r="E1785" t="str">
        <f>IF(MOD(D1785,2)=0,"EVEN","ODD")</f>
        <v>EVEN</v>
      </c>
      <c r="F1785" t="str">
        <f>IF(D1785&lt;=18,"LOW (1-18)","HIGH (19-36)")</f>
        <v>LOW (1-18)</v>
      </c>
      <c r="G1785">
        <f>INT((D1785-1)/6)+1</f>
        <v>3</v>
      </c>
      <c r="H1785">
        <f>MOD(D1785-1,6)+1</f>
        <v>6</v>
      </c>
      <c r="I1785">
        <f>37-D1785</f>
        <v>19</v>
      </c>
      <c r="J1785">
        <f>ABS(D1785-D1786)</f>
        <v>5</v>
      </c>
      <c r="K1785">
        <f>AVERAGE(D1785:D1789)</f>
        <v>18</v>
      </c>
      <c r="L1785">
        <f>AVERAGE(D1785:D1804)</f>
        <v>18</v>
      </c>
      <c r="M1785">
        <f>K1785-L1785</f>
        <v>0</v>
      </c>
      <c r="N1785" t="str">
        <f>IF(K1785&gt;L1785,"HIGH ZONE BIAS",IF(K1785&lt;L1785,"LOW ZONE BIAS","EQUILIBRIUM"))</f>
        <v>EQUILIBRIUM</v>
      </c>
    </row>
    <row r="1786">
      <c r="A1786">
        <v>25785</v>
      </c>
      <c r="B1786" t="str">
        <v>2025-06-18</v>
      </c>
      <c r="C1786" t="str">
        <v>Evening</v>
      </c>
      <c r="D1786">
        <v>13</v>
      </c>
      <c r="E1786" t="str">
        <f>IF(MOD(D1786,2)=0,"EVEN","ODD")</f>
        <v>ODD</v>
      </c>
      <c r="F1786" t="str">
        <f>IF(D1786&lt;=18,"LOW (1-18)","HIGH (19-36)")</f>
        <v>LOW (1-18)</v>
      </c>
      <c r="G1786">
        <f>INT((D1786-1)/6)+1</f>
        <v>3</v>
      </c>
      <c r="H1786">
        <f>MOD(D1786-1,6)+1</f>
        <v>1</v>
      </c>
      <c r="I1786">
        <f>37-D1786</f>
        <v>24</v>
      </c>
      <c r="J1786">
        <f>ABS(D1786-D1787)</f>
        <v>8</v>
      </c>
      <c r="K1786">
        <f>AVERAGE(D1786:D1790)</f>
        <v>13</v>
      </c>
      <c r="L1786">
        <f>AVERAGE(D1786:D1805)</f>
        <v>13</v>
      </c>
      <c r="M1786">
        <f>K1786-L1786</f>
        <v>0</v>
      </c>
      <c r="N1786" t="str">
        <f>IF(K1786&gt;L1786,"HIGH ZONE BIAS",IF(K1786&lt;L1786,"LOW ZONE BIAS","EQUILIBRIUM"))</f>
        <v>EQUILIBRIUM</v>
      </c>
    </row>
    <row r="1787">
      <c r="A1787">
        <v>25784</v>
      </c>
      <c r="B1787" t="str">
        <v>2025-06-18</v>
      </c>
      <c r="C1787" t="str">
        <v>Afternoon</v>
      </c>
      <c r="D1787">
        <v>21</v>
      </c>
      <c r="E1787" t="str">
        <f>IF(MOD(D1787,2)=0,"EVEN","ODD")</f>
        <v>ODD</v>
      </c>
      <c r="F1787" t="str">
        <f>IF(D1787&lt;=18,"LOW (1-18)","HIGH (19-36)")</f>
        <v>HIGH (19-36)</v>
      </c>
      <c r="G1787">
        <f>INT((D1787-1)/6)+1</f>
        <v>4</v>
      </c>
      <c r="H1787">
        <f>MOD(D1787-1,6)+1</f>
        <v>3</v>
      </c>
      <c r="I1787">
        <f>37-D1787</f>
        <v>16</v>
      </c>
      <c r="J1787">
        <f>ABS(D1787-D1788)</f>
        <v>12</v>
      </c>
      <c r="K1787">
        <f>AVERAGE(D1787:D1791)</f>
        <v>21</v>
      </c>
      <c r="L1787">
        <f>AVERAGE(D1787:D1806)</f>
        <v>21</v>
      </c>
      <c r="M1787">
        <f>K1787-L1787</f>
        <v>0</v>
      </c>
      <c r="N1787" t="str">
        <f>IF(K1787&gt;L1787,"HIGH ZONE BIAS",IF(K1787&lt;L1787,"LOW ZONE BIAS","EQUILIBRIUM"))</f>
        <v>EQUILIBRIUM</v>
      </c>
    </row>
    <row r="1788">
      <c r="A1788">
        <v>25783</v>
      </c>
      <c r="B1788" t="str">
        <v>2025-06-18</v>
      </c>
      <c r="C1788" t="str">
        <v>Midday</v>
      </c>
      <c r="D1788">
        <v>33</v>
      </c>
      <c r="E1788" t="str">
        <f>IF(MOD(D1788,2)=0,"EVEN","ODD")</f>
        <v>ODD</v>
      </c>
      <c r="F1788" t="str">
        <f>IF(D1788&lt;=18,"LOW (1-18)","HIGH (19-36)")</f>
        <v>HIGH (19-36)</v>
      </c>
      <c r="G1788">
        <f>INT((D1788-1)/6)+1</f>
        <v>6</v>
      </c>
      <c r="H1788">
        <f>MOD(D1788-1,6)+1</f>
        <v>3</v>
      </c>
      <c r="I1788">
        <f>37-D1788</f>
        <v>4</v>
      </c>
      <c r="J1788">
        <f>ABS(D1788-D1789)</f>
        <v>2</v>
      </c>
      <c r="K1788">
        <f>AVERAGE(D1788:D1792)</f>
        <v>33</v>
      </c>
      <c r="L1788">
        <f>AVERAGE(D1788:D1807)</f>
        <v>33</v>
      </c>
      <c r="M1788">
        <f>K1788-L1788</f>
        <v>0</v>
      </c>
      <c r="N1788" t="str">
        <f>IF(K1788&gt;L1788,"HIGH ZONE BIAS",IF(K1788&lt;L1788,"LOW ZONE BIAS","EQUILIBRIUM"))</f>
        <v>EQUILIBRIUM</v>
      </c>
    </row>
    <row r="1789">
      <c r="A1789">
        <v>25782</v>
      </c>
      <c r="B1789" t="str">
        <v>2025-06-18</v>
      </c>
      <c r="C1789" t="str">
        <v>Morning</v>
      </c>
      <c r="D1789">
        <v>31</v>
      </c>
      <c r="E1789" t="str">
        <f>IF(MOD(D1789,2)=0,"EVEN","ODD")</f>
        <v>ODD</v>
      </c>
      <c r="F1789" t="str">
        <f>IF(D1789&lt;=18,"LOW (1-18)","HIGH (19-36)")</f>
        <v>HIGH (19-36)</v>
      </c>
      <c r="G1789">
        <f>INT((D1789-1)/6)+1</f>
        <v>6</v>
      </c>
      <c r="H1789">
        <f>MOD(D1789-1,6)+1</f>
        <v>1</v>
      </c>
      <c r="I1789">
        <f>37-D1789</f>
        <v>6</v>
      </c>
      <c r="J1789">
        <f>ABS(D1789-D1790)</f>
        <v>3</v>
      </c>
      <c r="K1789">
        <f>AVERAGE(D1789:D1793)</f>
        <v>31</v>
      </c>
      <c r="L1789">
        <f>AVERAGE(D1789:D1808)</f>
        <v>31</v>
      </c>
      <c r="M1789">
        <f>K1789-L1789</f>
        <v>0</v>
      </c>
      <c r="N1789" t="str">
        <f>IF(K1789&gt;L1789,"HIGH ZONE BIAS",IF(K1789&lt;L1789,"LOW ZONE BIAS","EQUILIBRIUM"))</f>
        <v>EQUILIBRIUM</v>
      </c>
    </row>
    <row r="1790">
      <c r="A1790">
        <v>25781</v>
      </c>
      <c r="B1790" t="str">
        <v>2025-06-17</v>
      </c>
      <c r="C1790" t="str">
        <v>Evening</v>
      </c>
      <c r="D1790">
        <v>28</v>
      </c>
      <c r="E1790" t="str">
        <f>IF(MOD(D1790,2)=0,"EVEN","ODD")</f>
        <v>EVEN</v>
      </c>
      <c r="F1790" t="str">
        <f>IF(D1790&lt;=18,"LOW (1-18)","HIGH (19-36)")</f>
        <v>HIGH (19-36)</v>
      </c>
      <c r="G1790">
        <f>INT((D1790-1)/6)+1</f>
        <v>5</v>
      </c>
      <c r="H1790">
        <f>MOD(D1790-1,6)+1</f>
        <v>4</v>
      </c>
      <c r="I1790">
        <f>37-D1790</f>
        <v>9</v>
      </c>
      <c r="J1790">
        <f>ABS(D1790-D1791)</f>
        <v>20</v>
      </c>
      <c r="K1790">
        <f>AVERAGE(D1790:D1794)</f>
        <v>28</v>
      </c>
      <c r="L1790">
        <f>AVERAGE(D1790:D1809)</f>
        <v>28</v>
      </c>
      <c r="M1790">
        <f>K1790-L1790</f>
        <v>0</v>
      </c>
      <c r="N1790" t="str">
        <f>IF(K1790&gt;L1790,"HIGH ZONE BIAS",IF(K1790&lt;L1790,"LOW ZONE BIAS","EQUILIBRIUM"))</f>
        <v>EQUILIBRIUM</v>
      </c>
    </row>
    <row r="1791">
      <c r="A1791">
        <v>25780</v>
      </c>
      <c r="B1791" t="str">
        <v>2025-06-17</v>
      </c>
      <c r="C1791" t="str">
        <v>Afternoon</v>
      </c>
      <c r="D1791">
        <v>8</v>
      </c>
      <c r="E1791" t="str">
        <f>IF(MOD(D1791,2)=0,"EVEN","ODD")</f>
        <v>EVEN</v>
      </c>
      <c r="F1791" t="str">
        <f>IF(D1791&lt;=18,"LOW (1-18)","HIGH (19-36)")</f>
        <v>LOW (1-18)</v>
      </c>
      <c r="G1791">
        <f>INT((D1791-1)/6)+1</f>
        <v>2</v>
      </c>
      <c r="H1791">
        <f>MOD(D1791-1,6)+1</f>
        <v>2</v>
      </c>
      <c r="I1791">
        <f>37-D1791</f>
        <v>29</v>
      </c>
      <c r="J1791">
        <f>ABS(D1791-D1792)</f>
        <v>2</v>
      </c>
      <c r="K1791">
        <f>AVERAGE(D1791:D1795)</f>
        <v>8</v>
      </c>
      <c r="L1791">
        <f>AVERAGE(D1791:D1810)</f>
        <v>8</v>
      </c>
      <c r="M1791">
        <f>K1791-L1791</f>
        <v>0</v>
      </c>
      <c r="N1791" t="str">
        <f>IF(K1791&gt;L1791,"HIGH ZONE BIAS",IF(K1791&lt;L1791,"LOW ZONE BIAS","EQUILIBRIUM"))</f>
        <v>EQUILIBRIUM</v>
      </c>
    </row>
    <row r="1792">
      <c r="A1792">
        <v>25779</v>
      </c>
      <c r="B1792" t="str">
        <v>2025-06-17</v>
      </c>
      <c r="C1792" t="str">
        <v>Midday</v>
      </c>
      <c r="D1792">
        <v>10</v>
      </c>
      <c r="E1792" t="str">
        <f>IF(MOD(D1792,2)=0,"EVEN","ODD")</f>
        <v>EVEN</v>
      </c>
      <c r="F1792" t="str">
        <f>IF(D1792&lt;=18,"LOW (1-18)","HIGH (19-36)")</f>
        <v>LOW (1-18)</v>
      </c>
      <c r="G1792">
        <f>INT((D1792-1)/6)+1</f>
        <v>2</v>
      </c>
      <c r="H1792">
        <f>MOD(D1792-1,6)+1</f>
        <v>4</v>
      </c>
      <c r="I1792">
        <f>37-D1792</f>
        <v>27</v>
      </c>
      <c r="J1792">
        <f>ABS(D1792-D1793)</f>
        <v>6</v>
      </c>
      <c r="K1792">
        <f>AVERAGE(D1792:D1796)</f>
        <v>10</v>
      </c>
      <c r="L1792">
        <f>AVERAGE(D1792:D1811)</f>
        <v>10</v>
      </c>
      <c r="M1792">
        <f>K1792-L1792</f>
        <v>0</v>
      </c>
      <c r="N1792" t="str">
        <f>IF(K1792&gt;L1792,"HIGH ZONE BIAS",IF(K1792&lt;L1792,"LOW ZONE BIAS","EQUILIBRIUM"))</f>
        <v>EQUILIBRIUM</v>
      </c>
    </row>
    <row r="1793">
      <c r="A1793">
        <v>25778</v>
      </c>
      <c r="B1793" t="str">
        <v>2025-06-17</v>
      </c>
      <c r="C1793" t="str">
        <v>Morning</v>
      </c>
      <c r="D1793">
        <v>4</v>
      </c>
      <c r="E1793" t="str">
        <f>IF(MOD(D1793,2)=0,"EVEN","ODD")</f>
        <v>EVEN</v>
      </c>
      <c r="F1793" t="str">
        <f>IF(D1793&lt;=18,"LOW (1-18)","HIGH (19-36)")</f>
        <v>LOW (1-18)</v>
      </c>
      <c r="G1793">
        <f>INT((D1793-1)/6)+1</f>
        <v>1</v>
      </c>
      <c r="H1793">
        <f>MOD(D1793-1,6)+1</f>
        <v>4</v>
      </c>
      <c r="I1793">
        <f>37-D1793</f>
        <v>33</v>
      </c>
      <c r="J1793">
        <f>ABS(D1793-D1794)</f>
        <v>32</v>
      </c>
      <c r="K1793">
        <f>AVERAGE(D1793:D1797)</f>
        <v>4</v>
      </c>
      <c r="L1793">
        <f>AVERAGE(D1793:D1812)</f>
        <v>4</v>
      </c>
      <c r="M1793">
        <f>K1793-L1793</f>
        <v>0</v>
      </c>
      <c r="N1793" t="str">
        <f>IF(K1793&gt;L1793,"HIGH ZONE BIAS",IF(K1793&lt;L1793,"LOW ZONE BIAS","EQUILIBRIUM"))</f>
        <v>EQUILIBRIUM</v>
      </c>
    </row>
    <row r="1794">
      <c r="A1794">
        <v>25777</v>
      </c>
      <c r="B1794" t="str">
        <v>2025-06-16</v>
      </c>
      <c r="C1794" t="str">
        <v>Evening</v>
      </c>
      <c r="D1794">
        <v>36</v>
      </c>
      <c r="E1794" t="str">
        <f>IF(MOD(D1794,2)=0,"EVEN","ODD")</f>
        <v>EVEN</v>
      </c>
      <c r="F1794" t="str">
        <f>IF(D1794&lt;=18,"LOW (1-18)","HIGH (19-36)")</f>
        <v>HIGH (19-36)</v>
      </c>
      <c r="G1794">
        <f>INT((D1794-1)/6)+1</f>
        <v>6</v>
      </c>
      <c r="H1794">
        <f>MOD(D1794-1,6)+1</f>
        <v>6</v>
      </c>
      <c r="I1794">
        <f>37-D1794</f>
        <v>1</v>
      </c>
      <c r="J1794">
        <f>ABS(D1794-D1795)</f>
        <v>8</v>
      </c>
      <c r="K1794">
        <f>AVERAGE(D1794:D1798)</f>
        <v>36</v>
      </c>
      <c r="L1794">
        <f>AVERAGE(D1794:D1813)</f>
        <v>36</v>
      </c>
      <c r="M1794">
        <f>K1794-L1794</f>
        <v>0</v>
      </c>
      <c r="N1794" t="str">
        <f>IF(K1794&gt;L1794,"HIGH ZONE BIAS",IF(K1794&lt;L1794,"LOW ZONE BIAS","EQUILIBRIUM"))</f>
        <v>EQUILIBRIUM</v>
      </c>
    </row>
    <row r="1795">
      <c r="A1795">
        <v>25776</v>
      </c>
      <c r="B1795" t="str">
        <v>2025-06-16</v>
      </c>
      <c r="C1795" t="str">
        <v>Afternoon</v>
      </c>
      <c r="D1795">
        <v>28</v>
      </c>
      <c r="E1795" t="str">
        <f>IF(MOD(D1795,2)=0,"EVEN","ODD")</f>
        <v>EVEN</v>
      </c>
      <c r="F1795" t="str">
        <f>IF(D1795&lt;=18,"LOW (1-18)","HIGH (19-36)")</f>
        <v>HIGH (19-36)</v>
      </c>
      <c r="G1795">
        <f>INT((D1795-1)/6)+1</f>
        <v>5</v>
      </c>
      <c r="H1795">
        <f>MOD(D1795-1,6)+1</f>
        <v>4</v>
      </c>
      <c r="I1795">
        <f>37-D1795</f>
        <v>9</v>
      </c>
      <c r="J1795">
        <f>ABS(D1795-D1796)</f>
        <v>0</v>
      </c>
      <c r="K1795">
        <f>AVERAGE(D1795:D1799)</f>
        <v>28</v>
      </c>
      <c r="L1795">
        <f>AVERAGE(D1795:D1814)</f>
        <v>28</v>
      </c>
      <c r="M1795">
        <f>K1795-L1795</f>
        <v>0</v>
      </c>
      <c r="N1795" t="str">
        <f>IF(K1795&gt;L1795,"HIGH ZONE BIAS",IF(K1795&lt;L1795,"LOW ZONE BIAS","EQUILIBRIUM"))</f>
        <v>EQUILIBRIUM</v>
      </c>
    </row>
    <row r="1796">
      <c r="A1796">
        <v>25775</v>
      </c>
      <c r="B1796" t="str">
        <v>2025-06-16</v>
      </c>
      <c r="C1796" t="str">
        <v>Midday</v>
      </c>
      <c r="D1796">
        <v>28</v>
      </c>
      <c r="E1796" t="str">
        <f>IF(MOD(D1796,2)=0,"EVEN","ODD")</f>
        <v>EVEN</v>
      </c>
      <c r="F1796" t="str">
        <f>IF(D1796&lt;=18,"LOW (1-18)","HIGH (19-36)")</f>
        <v>HIGH (19-36)</v>
      </c>
      <c r="G1796">
        <f>INT((D1796-1)/6)+1</f>
        <v>5</v>
      </c>
      <c r="H1796">
        <f>MOD(D1796-1,6)+1</f>
        <v>4</v>
      </c>
      <c r="I1796">
        <f>37-D1796</f>
        <v>9</v>
      </c>
      <c r="J1796">
        <f>ABS(D1796-D1797)</f>
        <v>5</v>
      </c>
      <c r="K1796">
        <f>AVERAGE(D1796:D1800)</f>
        <v>28</v>
      </c>
      <c r="L1796">
        <f>AVERAGE(D1796:D1815)</f>
        <v>28</v>
      </c>
      <c r="M1796">
        <f>K1796-L1796</f>
        <v>0</v>
      </c>
      <c r="N1796" t="str">
        <f>IF(K1796&gt;L1796,"HIGH ZONE BIAS",IF(K1796&lt;L1796,"LOW ZONE BIAS","EQUILIBRIUM"))</f>
        <v>EQUILIBRIUM</v>
      </c>
    </row>
    <row r="1797">
      <c r="A1797">
        <v>25774</v>
      </c>
      <c r="B1797" t="str">
        <v>2025-06-16</v>
      </c>
      <c r="C1797" t="str">
        <v>Morning</v>
      </c>
      <c r="D1797">
        <v>23</v>
      </c>
      <c r="E1797" t="str">
        <f>IF(MOD(D1797,2)=0,"EVEN","ODD")</f>
        <v>ODD</v>
      </c>
      <c r="F1797" t="str">
        <f>IF(D1797&lt;=18,"LOW (1-18)","HIGH (19-36)")</f>
        <v>HIGH (19-36)</v>
      </c>
      <c r="G1797">
        <f>INT((D1797-1)/6)+1</f>
        <v>4</v>
      </c>
      <c r="H1797">
        <f>MOD(D1797-1,6)+1</f>
        <v>5</v>
      </c>
      <c r="I1797">
        <f>37-D1797</f>
        <v>14</v>
      </c>
      <c r="J1797">
        <f>ABS(D1797-D1798)</f>
        <v>1</v>
      </c>
      <c r="K1797">
        <f>AVERAGE(D1797:D1801)</f>
        <v>23</v>
      </c>
      <c r="L1797">
        <f>AVERAGE(D1797:D1816)</f>
        <v>23</v>
      </c>
      <c r="M1797">
        <f>K1797-L1797</f>
        <v>0</v>
      </c>
      <c r="N1797" t="str">
        <f>IF(K1797&gt;L1797,"HIGH ZONE BIAS",IF(K1797&lt;L1797,"LOW ZONE BIAS","EQUILIBRIUM"))</f>
        <v>EQUILIBRIUM</v>
      </c>
    </row>
    <row r="1798">
      <c r="A1798">
        <v>25773</v>
      </c>
      <c r="B1798" t="str">
        <v>2025-06-14</v>
      </c>
      <c r="C1798" t="str">
        <v>Evening</v>
      </c>
      <c r="D1798">
        <v>24</v>
      </c>
      <c r="E1798" t="str">
        <f>IF(MOD(D1798,2)=0,"EVEN","ODD")</f>
        <v>EVEN</v>
      </c>
      <c r="F1798" t="str">
        <f>IF(D1798&lt;=18,"LOW (1-18)","HIGH (19-36)")</f>
        <v>HIGH (19-36)</v>
      </c>
      <c r="G1798">
        <f>INT((D1798-1)/6)+1</f>
        <v>4</v>
      </c>
      <c r="H1798">
        <f>MOD(D1798-1,6)+1</f>
        <v>6</v>
      </c>
      <c r="I1798">
        <f>37-D1798</f>
        <v>13</v>
      </c>
      <c r="J1798">
        <f>ABS(D1798-D1799)</f>
        <v>13</v>
      </c>
      <c r="K1798">
        <f>AVERAGE(D1798:D1802)</f>
        <v>24</v>
      </c>
      <c r="L1798">
        <f>AVERAGE(D1798:D1817)</f>
        <v>24</v>
      </c>
      <c r="M1798">
        <f>K1798-L1798</f>
        <v>0</v>
      </c>
      <c r="N1798" t="str">
        <f>IF(K1798&gt;L1798,"HIGH ZONE BIAS",IF(K1798&lt;L1798,"LOW ZONE BIAS","EQUILIBRIUM"))</f>
        <v>EQUILIBRIUM</v>
      </c>
    </row>
    <row r="1799">
      <c r="A1799">
        <v>25772</v>
      </c>
      <c r="B1799" t="str">
        <v>2025-06-14</v>
      </c>
      <c r="C1799" t="str">
        <v>Afternoon</v>
      </c>
      <c r="D1799">
        <v>11</v>
      </c>
      <c r="E1799" t="str">
        <f>IF(MOD(D1799,2)=0,"EVEN","ODD")</f>
        <v>ODD</v>
      </c>
      <c r="F1799" t="str">
        <f>IF(D1799&lt;=18,"LOW (1-18)","HIGH (19-36)")</f>
        <v>LOW (1-18)</v>
      </c>
      <c r="G1799">
        <f>INT((D1799-1)/6)+1</f>
        <v>2</v>
      </c>
      <c r="H1799">
        <f>MOD(D1799-1,6)+1</f>
        <v>5</v>
      </c>
      <c r="I1799">
        <f>37-D1799</f>
        <v>26</v>
      </c>
      <c r="J1799">
        <f>ABS(D1799-D1800)</f>
        <v>9</v>
      </c>
      <c r="K1799">
        <f>AVERAGE(D1799:D1803)</f>
        <v>11</v>
      </c>
      <c r="L1799">
        <f>AVERAGE(D1799:D1818)</f>
        <v>11</v>
      </c>
      <c r="M1799">
        <f>K1799-L1799</f>
        <v>0</v>
      </c>
      <c r="N1799" t="str">
        <f>IF(K1799&gt;L1799,"HIGH ZONE BIAS",IF(K1799&lt;L1799,"LOW ZONE BIAS","EQUILIBRIUM"))</f>
        <v>EQUILIBRIUM</v>
      </c>
    </row>
    <row r="1800">
      <c r="A1800">
        <v>25771</v>
      </c>
      <c r="B1800" t="str">
        <v>2025-06-14</v>
      </c>
      <c r="C1800" t="str">
        <v>Midday</v>
      </c>
      <c r="D1800">
        <v>20</v>
      </c>
      <c r="E1800" t="str">
        <f>IF(MOD(D1800,2)=0,"EVEN","ODD")</f>
        <v>EVEN</v>
      </c>
      <c r="F1800" t="str">
        <f>IF(D1800&lt;=18,"LOW (1-18)","HIGH (19-36)")</f>
        <v>HIGH (19-36)</v>
      </c>
      <c r="G1800">
        <f>INT((D1800-1)/6)+1</f>
        <v>4</v>
      </c>
      <c r="H1800">
        <f>MOD(D1800-1,6)+1</f>
        <v>2</v>
      </c>
      <c r="I1800">
        <f>37-D1800</f>
        <v>17</v>
      </c>
      <c r="J1800">
        <f>ABS(D1800-D1801)</f>
        <v>6</v>
      </c>
      <c r="K1800">
        <f>AVERAGE(D1800:D1804)</f>
        <v>20</v>
      </c>
      <c r="L1800">
        <f>AVERAGE(D1800:D1819)</f>
        <v>20</v>
      </c>
      <c r="M1800">
        <f>K1800-L1800</f>
        <v>0</v>
      </c>
      <c r="N1800" t="str">
        <f>IF(K1800&gt;L1800,"HIGH ZONE BIAS",IF(K1800&lt;L1800,"LOW ZONE BIAS","EQUILIBRIUM"))</f>
        <v>EQUILIBRIUM</v>
      </c>
    </row>
    <row r="1801">
      <c r="A1801">
        <v>25770</v>
      </c>
      <c r="B1801" t="str">
        <v>2025-06-14</v>
      </c>
      <c r="C1801" t="str">
        <v>Morning</v>
      </c>
      <c r="D1801">
        <v>14</v>
      </c>
      <c r="E1801" t="str">
        <f>IF(MOD(D1801,2)=0,"EVEN","ODD")</f>
        <v>EVEN</v>
      </c>
      <c r="F1801" t="str">
        <f>IF(D1801&lt;=18,"LOW (1-18)","HIGH (19-36)")</f>
        <v>LOW (1-18)</v>
      </c>
      <c r="G1801">
        <f>INT((D1801-1)/6)+1</f>
        <v>3</v>
      </c>
      <c r="H1801">
        <f>MOD(D1801-1,6)+1</f>
        <v>2</v>
      </c>
      <c r="I1801">
        <f>37-D1801</f>
        <v>23</v>
      </c>
      <c r="J1801">
        <f>ABS(D1801-D1802)</f>
        <v>7</v>
      </c>
      <c r="K1801">
        <f>AVERAGE(D1801:D1805)</f>
        <v>14</v>
      </c>
      <c r="L1801">
        <f>AVERAGE(D1801:D1820)</f>
        <v>14</v>
      </c>
      <c r="M1801">
        <f>K1801-L1801</f>
        <v>0</v>
      </c>
      <c r="N1801" t="str">
        <f>IF(K1801&gt;L1801,"HIGH ZONE BIAS",IF(K1801&lt;L1801,"LOW ZONE BIAS","EQUILIBRIUM"))</f>
        <v>EQUILIBRIUM</v>
      </c>
    </row>
    <row r="1802">
      <c r="A1802">
        <v>25769</v>
      </c>
      <c r="B1802" t="str">
        <v>2025-06-13</v>
      </c>
      <c r="C1802" t="str">
        <v>Evening</v>
      </c>
      <c r="D1802">
        <v>21</v>
      </c>
      <c r="E1802" t="str">
        <f>IF(MOD(D1802,2)=0,"EVEN","ODD")</f>
        <v>ODD</v>
      </c>
      <c r="F1802" t="str">
        <f>IF(D1802&lt;=18,"LOW (1-18)","HIGH (19-36)")</f>
        <v>HIGH (19-36)</v>
      </c>
      <c r="G1802">
        <f>INT((D1802-1)/6)+1</f>
        <v>4</v>
      </c>
      <c r="H1802">
        <f>MOD(D1802-1,6)+1</f>
        <v>3</v>
      </c>
      <c r="I1802">
        <f>37-D1802</f>
        <v>16</v>
      </c>
      <c r="J1802">
        <f>ABS(D1802-D1803)</f>
        <v>6</v>
      </c>
      <c r="K1802">
        <f>AVERAGE(D1802:D1806)</f>
        <v>21</v>
      </c>
      <c r="L1802">
        <f>AVERAGE(D1802:D1821)</f>
        <v>21</v>
      </c>
      <c r="M1802">
        <f>K1802-L1802</f>
        <v>0</v>
      </c>
      <c r="N1802" t="str">
        <f>IF(K1802&gt;L1802,"HIGH ZONE BIAS",IF(K1802&lt;L1802,"LOW ZONE BIAS","EQUILIBRIUM"))</f>
        <v>EQUILIBRIUM</v>
      </c>
    </row>
    <row r="1803">
      <c r="A1803">
        <v>25768</v>
      </c>
      <c r="B1803" t="str">
        <v>2025-06-13</v>
      </c>
      <c r="C1803" t="str">
        <v>Afternoon</v>
      </c>
      <c r="D1803">
        <v>27</v>
      </c>
      <c r="E1803" t="str">
        <f>IF(MOD(D1803,2)=0,"EVEN","ODD")</f>
        <v>ODD</v>
      </c>
      <c r="F1803" t="str">
        <f>IF(D1803&lt;=18,"LOW (1-18)","HIGH (19-36)")</f>
        <v>HIGH (19-36)</v>
      </c>
      <c r="G1803">
        <f>INT((D1803-1)/6)+1</f>
        <v>5</v>
      </c>
      <c r="H1803">
        <f>MOD(D1803-1,6)+1</f>
        <v>3</v>
      </c>
      <c r="I1803">
        <f>37-D1803</f>
        <v>10</v>
      </c>
      <c r="J1803">
        <f>ABS(D1803-D1804)</f>
        <v>26</v>
      </c>
      <c r="K1803">
        <f>AVERAGE(D1803:D1807)</f>
        <v>27</v>
      </c>
      <c r="L1803">
        <f>AVERAGE(D1803:D1822)</f>
        <v>27</v>
      </c>
      <c r="M1803">
        <f>K1803-L1803</f>
        <v>0</v>
      </c>
      <c r="N1803" t="str">
        <f>IF(K1803&gt;L1803,"HIGH ZONE BIAS",IF(K1803&lt;L1803,"LOW ZONE BIAS","EQUILIBRIUM"))</f>
        <v>EQUILIBRIUM</v>
      </c>
    </row>
    <row r="1804">
      <c r="A1804">
        <v>25767</v>
      </c>
      <c r="B1804" t="str">
        <v>2025-06-13</v>
      </c>
      <c r="C1804" t="str">
        <v>Midday</v>
      </c>
      <c r="D1804">
        <v>1</v>
      </c>
      <c r="E1804" t="str">
        <f>IF(MOD(D1804,2)=0,"EVEN","ODD")</f>
        <v>ODD</v>
      </c>
      <c r="F1804" t="str">
        <f>IF(D1804&lt;=18,"LOW (1-18)","HIGH (19-36)")</f>
        <v>LOW (1-18)</v>
      </c>
      <c r="G1804">
        <f>INT((D1804-1)/6)+1</f>
        <v>1</v>
      </c>
      <c r="H1804">
        <f>MOD(D1804-1,6)+1</f>
        <v>1</v>
      </c>
      <c r="I1804">
        <f>37-D1804</f>
        <v>36</v>
      </c>
      <c r="J1804">
        <f>ABS(D1804-D1805)</f>
        <v>15</v>
      </c>
      <c r="K1804">
        <f>AVERAGE(D1804:D1808)</f>
        <v>1</v>
      </c>
      <c r="L1804">
        <f>AVERAGE(D1804:D1823)</f>
        <v>1</v>
      </c>
      <c r="M1804">
        <f>K1804-L1804</f>
        <v>0</v>
      </c>
      <c r="N1804" t="str">
        <f>IF(K1804&gt;L1804,"HIGH ZONE BIAS",IF(K1804&lt;L1804,"LOW ZONE BIAS","EQUILIBRIUM"))</f>
        <v>EQUILIBRIUM</v>
      </c>
    </row>
    <row r="1805">
      <c r="A1805">
        <v>25766</v>
      </c>
      <c r="B1805" t="str">
        <v>2025-06-13</v>
      </c>
      <c r="C1805" t="str">
        <v>Morning</v>
      </c>
      <c r="D1805">
        <v>16</v>
      </c>
      <c r="E1805" t="str">
        <f>IF(MOD(D1805,2)=0,"EVEN","ODD")</f>
        <v>EVEN</v>
      </c>
      <c r="F1805" t="str">
        <f>IF(D1805&lt;=18,"LOW (1-18)","HIGH (19-36)")</f>
        <v>LOW (1-18)</v>
      </c>
      <c r="G1805">
        <f>INT((D1805-1)/6)+1</f>
        <v>3</v>
      </c>
      <c r="H1805">
        <f>MOD(D1805-1,6)+1</f>
        <v>4</v>
      </c>
      <c r="I1805">
        <f>37-D1805</f>
        <v>21</v>
      </c>
      <c r="J1805">
        <f>ABS(D1805-D1806)</f>
        <v>4</v>
      </c>
      <c r="K1805">
        <f>AVERAGE(D1805:D1809)</f>
        <v>16</v>
      </c>
      <c r="L1805">
        <f>AVERAGE(D1805:D1824)</f>
        <v>16</v>
      </c>
      <c r="M1805">
        <f>K1805-L1805</f>
        <v>0</v>
      </c>
      <c r="N1805" t="str">
        <f>IF(K1805&gt;L1805,"HIGH ZONE BIAS",IF(K1805&lt;L1805,"LOW ZONE BIAS","EQUILIBRIUM"))</f>
        <v>EQUILIBRIUM</v>
      </c>
    </row>
    <row r="1806">
      <c r="A1806">
        <v>25765</v>
      </c>
      <c r="B1806" t="str">
        <v>2025-06-12</v>
      </c>
      <c r="C1806" t="str">
        <v>Evening</v>
      </c>
      <c r="D1806">
        <v>12</v>
      </c>
      <c r="E1806" t="str">
        <f>IF(MOD(D1806,2)=0,"EVEN","ODD")</f>
        <v>EVEN</v>
      </c>
      <c r="F1806" t="str">
        <f>IF(D1806&lt;=18,"LOW (1-18)","HIGH (19-36)")</f>
        <v>LOW (1-18)</v>
      </c>
      <c r="G1806">
        <f>INT((D1806-1)/6)+1</f>
        <v>2</v>
      </c>
      <c r="H1806">
        <f>MOD(D1806-1,6)+1</f>
        <v>6</v>
      </c>
      <c r="I1806">
        <f>37-D1806</f>
        <v>25</v>
      </c>
      <c r="J1806">
        <f>ABS(D1806-D1807)</f>
        <v>16</v>
      </c>
      <c r="K1806">
        <f>AVERAGE(D1806:D1810)</f>
        <v>12</v>
      </c>
      <c r="L1806">
        <f>AVERAGE(D1806:D1825)</f>
        <v>12</v>
      </c>
      <c r="M1806">
        <f>K1806-L1806</f>
        <v>0</v>
      </c>
      <c r="N1806" t="str">
        <f>IF(K1806&gt;L1806,"HIGH ZONE BIAS",IF(K1806&lt;L1806,"LOW ZONE BIAS","EQUILIBRIUM"))</f>
        <v>EQUILIBRIUM</v>
      </c>
    </row>
    <row r="1807">
      <c r="A1807">
        <v>25764</v>
      </c>
      <c r="B1807" t="str">
        <v>2025-06-12</v>
      </c>
      <c r="C1807" t="str">
        <v>Afternoon</v>
      </c>
      <c r="D1807">
        <v>28</v>
      </c>
      <c r="E1807" t="str">
        <f>IF(MOD(D1807,2)=0,"EVEN","ODD")</f>
        <v>EVEN</v>
      </c>
      <c r="F1807" t="str">
        <f>IF(D1807&lt;=18,"LOW (1-18)","HIGH (19-36)")</f>
        <v>HIGH (19-36)</v>
      </c>
      <c r="G1807">
        <f>INT((D1807-1)/6)+1</f>
        <v>5</v>
      </c>
      <c r="H1807">
        <f>MOD(D1807-1,6)+1</f>
        <v>4</v>
      </c>
      <c r="I1807">
        <f>37-D1807</f>
        <v>9</v>
      </c>
      <c r="J1807">
        <f>ABS(D1807-D1808)</f>
        <v>1</v>
      </c>
      <c r="K1807">
        <f>AVERAGE(D1807:D1811)</f>
        <v>28</v>
      </c>
      <c r="L1807">
        <f>AVERAGE(D1807:D1826)</f>
        <v>28</v>
      </c>
      <c r="M1807">
        <f>K1807-L1807</f>
        <v>0</v>
      </c>
      <c r="N1807" t="str">
        <f>IF(K1807&gt;L1807,"HIGH ZONE BIAS",IF(K1807&lt;L1807,"LOW ZONE BIAS","EQUILIBRIUM"))</f>
        <v>EQUILIBRIUM</v>
      </c>
    </row>
    <row r="1808">
      <c r="A1808">
        <v>25763</v>
      </c>
      <c r="B1808" t="str">
        <v>2025-06-12</v>
      </c>
      <c r="C1808" t="str">
        <v>Midday</v>
      </c>
      <c r="D1808">
        <v>29</v>
      </c>
      <c r="E1808" t="str">
        <f>IF(MOD(D1808,2)=0,"EVEN","ODD")</f>
        <v>ODD</v>
      </c>
      <c r="F1808" t="str">
        <f>IF(D1808&lt;=18,"LOW (1-18)","HIGH (19-36)")</f>
        <v>HIGH (19-36)</v>
      </c>
      <c r="G1808">
        <f>INT((D1808-1)/6)+1</f>
        <v>5</v>
      </c>
      <c r="H1808">
        <f>MOD(D1808-1,6)+1</f>
        <v>5</v>
      </c>
      <c r="I1808">
        <f>37-D1808</f>
        <v>8</v>
      </c>
      <c r="J1808">
        <f>ABS(D1808-D1809)</f>
        <v>25</v>
      </c>
      <c r="K1808">
        <f>AVERAGE(D1808:D1812)</f>
        <v>29</v>
      </c>
      <c r="L1808">
        <f>AVERAGE(D1808:D1827)</f>
        <v>29</v>
      </c>
      <c r="M1808">
        <f>K1808-L1808</f>
        <v>0</v>
      </c>
      <c r="N1808" t="str">
        <f>IF(K1808&gt;L1808,"HIGH ZONE BIAS",IF(K1808&lt;L1808,"LOW ZONE BIAS","EQUILIBRIUM"))</f>
        <v>EQUILIBRIUM</v>
      </c>
    </row>
    <row r="1809">
      <c r="A1809">
        <v>25762</v>
      </c>
      <c r="B1809" t="str">
        <v>2025-06-12</v>
      </c>
      <c r="C1809" t="str">
        <v>Morning</v>
      </c>
      <c r="D1809">
        <v>4</v>
      </c>
      <c r="E1809" t="str">
        <f>IF(MOD(D1809,2)=0,"EVEN","ODD")</f>
        <v>EVEN</v>
      </c>
      <c r="F1809" t="str">
        <f>IF(D1809&lt;=18,"LOW (1-18)","HIGH (19-36)")</f>
        <v>LOW (1-18)</v>
      </c>
      <c r="G1809">
        <f>INT((D1809-1)/6)+1</f>
        <v>1</v>
      </c>
      <c r="H1809">
        <f>MOD(D1809-1,6)+1</f>
        <v>4</v>
      </c>
      <c r="I1809">
        <f>37-D1809</f>
        <v>33</v>
      </c>
      <c r="J1809">
        <f>ABS(D1809-D1810)</f>
        <v>3</v>
      </c>
      <c r="K1809">
        <f>AVERAGE(D1809:D1813)</f>
        <v>4</v>
      </c>
      <c r="L1809">
        <f>AVERAGE(D1809:D1828)</f>
        <v>4</v>
      </c>
      <c r="M1809">
        <f>K1809-L1809</f>
        <v>0</v>
      </c>
      <c r="N1809" t="str">
        <f>IF(K1809&gt;L1809,"HIGH ZONE BIAS",IF(K1809&lt;L1809,"LOW ZONE BIAS","EQUILIBRIUM"))</f>
        <v>EQUILIBRIUM</v>
      </c>
    </row>
    <row r="1810">
      <c r="A1810">
        <v>25761</v>
      </c>
      <c r="B1810" t="str">
        <v>2025-06-11</v>
      </c>
      <c r="C1810" t="str">
        <v>Evening</v>
      </c>
      <c r="D1810">
        <v>7</v>
      </c>
      <c r="E1810" t="str">
        <f>IF(MOD(D1810,2)=0,"EVEN","ODD")</f>
        <v>ODD</v>
      </c>
      <c r="F1810" t="str">
        <f>IF(D1810&lt;=18,"LOW (1-18)","HIGH (19-36)")</f>
        <v>LOW (1-18)</v>
      </c>
      <c r="G1810">
        <f>INT((D1810-1)/6)+1</f>
        <v>2</v>
      </c>
      <c r="H1810">
        <f>MOD(D1810-1,6)+1</f>
        <v>1</v>
      </c>
      <c r="I1810">
        <f>37-D1810</f>
        <v>30</v>
      </c>
      <c r="J1810">
        <f>ABS(D1810-D1811)</f>
        <v>23</v>
      </c>
      <c r="K1810">
        <f>AVERAGE(D1810:D1814)</f>
        <v>7</v>
      </c>
      <c r="L1810">
        <f>AVERAGE(D1810:D1829)</f>
        <v>7</v>
      </c>
      <c r="M1810">
        <f>K1810-L1810</f>
        <v>0</v>
      </c>
      <c r="N1810" t="str">
        <f>IF(K1810&gt;L1810,"HIGH ZONE BIAS",IF(K1810&lt;L1810,"LOW ZONE BIAS","EQUILIBRIUM"))</f>
        <v>EQUILIBRIUM</v>
      </c>
    </row>
    <row r="1811">
      <c r="A1811">
        <v>25760</v>
      </c>
      <c r="B1811" t="str">
        <v>2025-06-11</v>
      </c>
      <c r="C1811" t="str">
        <v>Afternoon</v>
      </c>
      <c r="D1811">
        <v>30</v>
      </c>
      <c r="E1811" t="str">
        <f>IF(MOD(D1811,2)=0,"EVEN","ODD")</f>
        <v>EVEN</v>
      </c>
      <c r="F1811" t="str">
        <f>IF(D1811&lt;=18,"LOW (1-18)","HIGH (19-36)")</f>
        <v>HIGH (19-36)</v>
      </c>
      <c r="G1811">
        <f>INT((D1811-1)/6)+1</f>
        <v>5</v>
      </c>
      <c r="H1811">
        <f>MOD(D1811-1,6)+1</f>
        <v>6</v>
      </c>
      <c r="I1811">
        <f>37-D1811</f>
        <v>7</v>
      </c>
      <c r="J1811">
        <f>ABS(D1811-D1812)</f>
        <v>3</v>
      </c>
      <c r="K1811">
        <f>AVERAGE(D1811:D1815)</f>
        <v>30</v>
      </c>
      <c r="L1811">
        <f>AVERAGE(D1811:D1830)</f>
        <v>30</v>
      </c>
      <c r="M1811">
        <f>K1811-L1811</f>
        <v>0</v>
      </c>
      <c r="N1811" t="str">
        <f>IF(K1811&gt;L1811,"HIGH ZONE BIAS",IF(K1811&lt;L1811,"LOW ZONE BIAS","EQUILIBRIUM"))</f>
        <v>EQUILIBRIUM</v>
      </c>
    </row>
    <row r="1812">
      <c r="A1812">
        <v>25759</v>
      </c>
      <c r="B1812" t="str">
        <v>2025-06-11</v>
      </c>
      <c r="C1812" t="str">
        <v>Midday</v>
      </c>
      <c r="D1812">
        <v>33</v>
      </c>
      <c r="E1812" t="str">
        <f>IF(MOD(D1812,2)=0,"EVEN","ODD")</f>
        <v>ODD</v>
      </c>
      <c r="F1812" t="str">
        <f>IF(D1812&lt;=18,"LOW (1-18)","HIGH (19-36)")</f>
        <v>HIGH (19-36)</v>
      </c>
      <c r="G1812">
        <f>INT((D1812-1)/6)+1</f>
        <v>6</v>
      </c>
      <c r="H1812">
        <f>MOD(D1812-1,6)+1</f>
        <v>3</v>
      </c>
      <c r="I1812">
        <f>37-D1812</f>
        <v>4</v>
      </c>
      <c r="J1812">
        <f>ABS(D1812-D1813)</f>
        <v>24</v>
      </c>
      <c r="K1812">
        <f>AVERAGE(D1812:D1816)</f>
        <v>33</v>
      </c>
      <c r="L1812">
        <f>AVERAGE(D1812:D1831)</f>
        <v>33</v>
      </c>
      <c r="M1812">
        <f>K1812-L1812</f>
        <v>0</v>
      </c>
      <c r="N1812" t="str">
        <f>IF(K1812&gt;L1812,"HIGH ZONE BIAS",IF(K1812&lt;L1812,"LOW ZONE BIAS","EQUILIBRIUM"))</f>
        <v>EQUILIBRIUM</v>
      </c>
    </row>
    <row r="1813">
      <c r="A1813">
        <v>25758</v>
      </c>
      <c r="B1813" t="str">
        <v>2025-06-11</v>
      </c>
      <c r="C1813" t="str">
        <v>Morning</v>
      </c>
      <c r="D1813">
        <v>9</v>
      </c>
      <c r="E1813" t="str">
        <f>IF(MOD(D1813,2)=0,"EVEN","ODD")</f>
        <v>ODD</v>
      </c>
      <c r="F1813" t="str">
        <f>IF(D1813&lt;=18,"LOW (1-18)","HIGH (19-36)")</f>
        <v>LOW (1-18)</v>
      </c>
      <c r="G1813">
        <f>INT((D1813-1)/6)+1</f>
        <v>2</v>
      </c>
      <c r="H1813">
        <f>MOD(D1813-1,6)+1</f>
        <v>3</v>
      </c>
      <c r="I1813">
        <f>37-D1813</f>
        <v>28</v>
      </c>
      <c r="J1813">
        <f>ABS(D1813-D1814)</f>
        <v>4</v>
      </c>
      <c r="K1813">
        <f>AVERAGE(D1813:D1817)</f>
        <v>9</v>
      </c>
      <c r="L1813">
        <f>AVERAGE(D1813:D1832)</f>
        <v>9</v>
      </c>
      <c r="M1813">
        <f>K1813-L1813</f>
        <v>0</v>
      </c>
      <c r="N1813" t="str">
        <f>IF(K1813&gt;L1813,"HIGH ZONE BIAS",IF(K1813&lt;L1813,"LOW ZONE BIAS","EQUILIBRIUM"))</f>
        <v>EQUILIBRIUM</v>
      </c>
    </row>
    <row r="1814">
      <c r="A1814">
        <v>25757</v>
      </c>
      <c r="B1814" t="str">
        <v>2025-06-10</v>
      </c>
      <c r="C1814" t="str">
        <v>Evening</v>
      </c>
      <c r="D1814">
        <v>5</v>
      </c>
      <c r="E1814" t="str">
        <f>IF(MOD(D1814,2)=0,"EVEN","ODD")</f>
        <v>ODD</v>
      </c>
      <c r="F1814" t="str">
        <f>IF(D1814&lt;=18,"LOW (1-18)","HIGH (19-36)")</f>
        <v>LOW (1-18)</v>
      </c>
      <c r="G1814">
        <f>INT((D1814-1)/6)+1</f>
        <v>1</v>
      </c>
      <c r="H1814">
        <f>MOD(D1814-1,6)+1</f>
        <v>5</v>
      </c>
      <c r="I1814">
        <f>37-D1814</f>
        <v>32</v>
      </c>
      <c r="J1814">
        <f>ABS(D1814-D1815)</f>
        <v>30</v>
      </c>
      <c r="K1814">
        <f>AVERAGE(D1814:D1818)</f>
        <v>5</v>
      </c>
      <c r="L1814">
        <f>AVERAGE(D1814:D1833)</f>
        <v>5</v>
      </c>
      <c r="M1814">
        <f>K1814-L1814</f>
        <v>0</v>
      </c>
      <c r="N1814" t="str">
        <f>IF(K1814&gt;L1814,"HIGH ZONE BIAS",IF(K1814&lt;L1814,"LOW ZONE BIAS","EQUILIBRIUM"))</f>
        <v>EQUILIBRIUM</v>
      </c>
    </row>
    <row r="1815">
      <c r="A1815">
        <v>25756</v>
      </c>
      <c r="B1815" t="str">
        <v>2025-06-10</v>
      </c>
      <c r="C1815" t="str">
        <v>Afternoon</v>
      </c>
      <c r="D1815">
        <v>35</v>
      </c>
      <c r="E1815" t="str">
        <f>IF(MOD(D1815,2)=0,"EVEN","ODD")</f>
        <v>ODD</v>
      </c>
      <c r="F1815" t="str">
        <f>IF(D1815&lt;=18,"LOW (1-18)","HIGH (19-36)")</f>
        <v>HIGH (19-36)</v>
      </c>
      <c r="G1815">
        <f>INT((D1815-1)/6)+1</f>
        <v>6</v>
      </c>
      <c r="H1815">
        <f>MOD(D1815-1,6)+1</f>
        <v>5</v>
      </c>
      <c r="I1815">
        <f>37-D1815</f>
        <v>2</v>
      </c>
      <c r="J1815">
        <f>ABS(D1815-D1816)</f>
        <v>6</v>
      </c>
      <c r="K1815">
        <f>AVERAGE(D1815:D1819)</f>
        <v>35</v>
      </c>
      <c r="L1815">
        <f>AVERAGE(D1815:D1834)</f>
        <v>35</v>
      </c>
      <c r="M1815">
        <f>K1815-L1815</f>
        <v>0</v>
      </c>
      <c r="N1815" t="str">
        <f>IF(K1815&gt;L1815,"HIGH ZONE BIAS",IF(K1815&lt;L1815,"LOW ZONE BIAS","EQUILIBRIUM"))</f>
        <v>EQUILIBRIUM</v>
      </c>
    </row>
    <row r="1816">
      <c r="A1816">
        <v>25755</v>
      </c>
      <c r="B1816" t="str">
        <v>2025-06-10</v>
      </c>
      <c r="C1816" t="str">
        <v>Midday</v>
      </c>
      <c r="D1816">
        <v>29</v>
      </c>
      <c r="E1816" t="str">
        <f>IF(MOD(D1816,2)=0,"EVEN","ODD")</f>
        <v>ODD</v>
      </c>
      <c r="F1816" t="str">
        <f>IF(D1816&lt;=18,"LOW (1-18)","HIGH (19-36)")</f>
        <v>HIGH (19-36)</v>
      </c>
      <c r="G1816">
        <f>INT((D1816-1)/6)+1</f>
        <v>5</v>
      </c>
      <c r="H1816">
        <f>MOD(D1816-1,6)+1</f>
        <v>5</v>
      </c>
      <c r="I1816">
        <f>37-D1816</f>
        <v>8</v>
      </c>
      <c r="J1816">
        <f>ABS(D1816-D1817)</f>
        <v>1</v>
      </c>
      <c r="K1816">
        <f>AVERAGE(D1816:D1820)</f>
        <v>29</v>
      </c>
      <c r="L1816">
        <f>AVERAGE(D1816:D1835)</f>
        <v>29</v>
      </c>
      <c r="M1816">
        <f>K1816-L1816</f>
        <v>0</v>
      </c>
      <c r="N1816" t="str">
        <f>IF(K1816&gt;L1816,"HIGH ZONE BIAS",IF(K1816&lt;L1816,"LOW ZONE BIAS","EQUILIBRIUM"))</f>
        <v>EQUILIBRIUM</v>
      </c>
    </row>
    <row r="1817">
      <c r="A1817">
        <v>25754</v>
      </c>
      <c r="B1817" t="str">
        <v>2025-06-10</v>
      </c>
      <c r="C1817" t="str">
        <v>Morning</v>
      </c>
      <c r="D1817">
        <v>30</v>
      </c>
      <c r="E1817" t="str">
        <f>IF(MOD(D1817,2)=0,"EVEN","ODD")</f>
        <v>EVEN</v>
      </c>
      <c r="F1817" t="str">
        <f>IF(D1817&lt;=18,"LOW (1-18)","HIGH (19-36)")</f>
        <v>HIGH (19-36)</v>
      </c>
      <c r="G1817">
        <f>INT((D1817-1)/6)+1</f>
        <v>5</v>
      </c>
      <c r="H1817">
        <f>MOD(D1817-1,6)+1</f>
        <v>6</v>
      </c>
      <c r="I1817">
        <f>37-D1817</f>
        <v>7</v>
      </c>
      <c r="J1817">
        <f>ABS(D1817-D1818)</f>
        <v>11</v>
      </c>
      <c r="K1817">
        <f>AVERAGE(D1817:D1821)</f>
        <v>30</v>
      </c>
      <c r="L1817">
        <f>AVERAGE(D1817:D1836)</f>
        <v>30</v>
      </c>
      <c r="M1817">
        <f>K1817-L1817</f>
        <v>0</v>
      </c>
      <c r="N1817" t="str">
        <f>IF(K1817&gt;L1817,"HIGH ZONE BIAS",IF(K1817&lt;L1817,"LOW ZONE BIAS","EQUILIBRIUM"))</f>
        <v>EQUILIBRIUM</v>
      </c>
    </row>
    <row r="1818">
      <c r="A1818">
        <v>25753</v>
      </c>
      <c r="B1818" t="str">
        <v>2025-06-09</v>
      </c>
      <c r="C1818" t="str">
        <v>Evening</v>
      </c>
      <c r="D1818">
        <v>19</v>
      </c>
      <c r="E1818" t="str">
        <f>IF(MOD(D1818,2)=0,"EVEN","ODD")</f>
        <v>ODD</v>
      </c>
      <c r="F1818" t="str">
        <f>IF(D1818&lt;=18,"LOW (1-18)","HIGH (19-36)")</f>
        <v>HIGH (19-36)</v>
      </c>
      <c r="G1818">
        <f>INT((D1818-1)/6)+1</f>
        <v>4</v>
      </c>
      <c r="H1818">
        <f>MOD(D1818-1,6)+1</f>
        <v>1</v>
      </c>
      <c r="I1818">
        <f>37-D1818</f>
        <v>18</v>
      </c>
      <c r="J1818">
        <f>ABS(D1818-D1819)</f>
        <v>7</v>
      </c>
      <c r="K1818">
        <f>AVERAGE(D1818:D1822)</f>
        <v>19</v>
      </c>
      <c r="L1818">
        <f>AVERAGE(D1818:D1837)</f>
        <v>19</v>
      </c>
      <c r="M1818">
        <f>K1818-L1818</f>
        <v>0</v>
      </c>
      <c r="N1818" t="str">
        <f>IF(K1818&gt;L1818,"HIGH ZONE BIAS",IF(K1818&lt;L1818,"LOW ZONE BIAS","EQUILIBRIUM"))</f>
        <v>EQUILIBRIUM</v>
      </c>
    </row>
    <row r="1819">
      <c r="A1819">
        <v>25752</v>
      </c>
      <c r="B1819" t="str">
        <v>2025-06-09</v>
      </c>
      <c r="C1819" t="str">
        <v>Afternoon</v>
      </c>
      <c r="D1819">
        <v>26</v>
      </c>
      <c r="E1819" t="str">
        <f>IF(MOD(D1819,2)=0,"EVEN","ODD")</f>
        <v>EVEN</v>
      </c>
      <c r="F1819" t="str">
        <f>IF(D1819&lt;=18,"LOW (1-18)","HIGH (19-36)")</f>
        <v>HIGH (19-36)</v>
      </c>
      <c r="G1819">
        <f>INT((D1819-1)/6)+1</f>
        <v>5</v>
      </c>
      <c r="H1819">
        <f>MOD(D1819-1,6)+1</f>
        <v>2</v>
      </c>
      <c r="I1819">
        <f>37-D1819</f>
        <v>11</v>
      </c>
      <c r="J1819">
        <f>ABS(D1819-D1820)</f>
        <v>3</v>
      </c>
      <c r="K1819">
        <f>AVERAGE(D1819:D1823)</f>
        <v>26</v>
      </c>
      <c r="L1819">
        <f>AVERAGE(D1819:D1838)</f>
        <v>26</v>
      </c>
      <c r="M1819">
        <f>K1819-L1819</f>
        <v>0</v>
      </c>
      <c r="N1819" t="str">
        <f>IF(K1819&gt;L1819,"HIGH ZONE BIAS",IF(K1819&lt;L1819,"LOW ZONE BIAS","EQUILIBRIUM"))</f>
        <v>EQUILIBRIUM</v>
      </c>
    </row>
    <row r="1820">
      <c r="A1820">
        <v>25751</v>
      </c>
      <c r="B1820" t="str">
        <v>2025-06-09</v>
      </c>
      <c r="C1820" t="str">
        <v>Midday</v>
      </c>
      <c r="D1820">
        <v>23</v>
      </c>
      <c r="E1820" t="str">
        <f>IF(MOD(D1820,2)=0,"EVEN","ODD")</f>
        <v>ODD</v>
      </c>
      <c r="F1820" t="str">
        <f>IF(D1820&lt;=18,"LOW (1-18)","HIGH (19-36)")</f>
        <v>HIGH (19-36)</v>
      </c>
      <c r="G1820">
        <f>INT((D1820-1)/6)+1</f>
        <v>4</v>
      </c>
      <c r="H1820">
        <f>MOD(D1820-1,6)+1</f>
        <v>5</v>
      </c>
      <c r="I1820">
        <f>37-D1820</f>
        <v>14</v>
      </c>
      <c r="J1820">
        <f>ABS(D1820-D1821)</f>
        <v>15</v>
      </c>
      <c r="K1820">
        <f>AVERAGE(D1820:D1824)</f>
        <v>23</v>
      </c>
      <c r="L1820">
        <f>AVERAGE(D1820:D1839)</f>
        <v>23</v>
      </c>
      <c r="M1820">
        <f>K1820-L1820</f>
        <v>0</v>
      </c>
      <c r="N1820" t="str">
        <f>IF(K1820&gt;L1820,"HIGH ZONE BIAS",IF(K1820&lt;L1820,"LOW ZONE BIAS","EQUILIBRIUM"))</f>
        <v>EQUILIBRIUM</v>
      </c>
    </row>
    <row r="1821">
      <c r="A1821">
        <v>25750</v>
      </c>
      <c r="B1821" t="str">
        <v>2025-06-09</v>
      </c>
      <c r="C1821" t="str">
        <v>Morning</v>
      </c>
      <c r="D1821">
        <v>8</v>
      </c>
      <c r="E1821" t="str">
        <f>IF(MOD(D1821,2)=0,"EVEN","ODD")</f>
        <v>EVEN</v>
      </c>
      <c r="F1821" t="str">
        <f>IF(D1821&lt;=18,"LOW (1-18)","HIGH (19-36)")</f>
        <v>LOW (1-18)</v>
      </c>
      <c r="G1821">
        <f>INT((D1821-1)/6)+1</f>
        <v>2</v>
      </c>
      <c r="H1821">
        <f>MOD(D1821-1,6)+1</f>
        <v>2</v>
      </c>
      <c r="I1821">
        <f>37-D1821</f>
        <v>29</v>
      </c>
      <c r="J1821">
        <f>ABS(D1821-D1822)</f>
        <v>4</v>
      </c>
      <c r="K1821">
        <f>AVERAGE(D1821:D1825)</f>
        <v>8</v>
      </c>
      <c r="L1821">
        <f>AVERAGE(D1821:D1840)</f>
        <v>8</v>
      </c>
      <c r="M1821">
        <f>K1821-L1821</f>
        <v>0</v>
      </c>
      <c r="N1821" t="str">
        <f>IF(K1821&gt;L1821,"HIGH ZONE BIAS",IF(K1821&lt;L1821,"LOW ZONE BIAS","EQUILIBRIUM"))</f>
        <v>EQUILIBRIUM</v>
      </c>
    </row>
    <row r="1822">
      <c r="A1822">
        <v>25749</v>
      </c>
      <c r="B1822" t="str">
        <v>2025-06-07</v>
      </c>
      <c r="C1822" t="str">
        <v>Evening</v>
      </c>
      <c r="D1822">
        <v>12</v>
      </c>
      <c r="E1822" t="str">
        <f>IF(MOD(D1822,2)=0,"EVEN","ODD")</f>
        <v>EVEN</v>
      </c>
      <c r="F1822" t="str">
        <f>IF(D1822&lt;=18,"LOW (1-18)","HIGH (19-36)")</f>
        <v>LOW (1-18)</v>
      </c>
      <c r="G1822">
        <f>INT((D1822-1)/6)+1</f>
        <v>2</v>
      </c>
      <c r="H1822">
        <f>MOD(D1822-1,6)+1</f>
        <v>6</v>
      </c>
      <c r="I1822">
        <f>37-D1822</f>
        <v>25</v>
      </c>
      <c r="J1822">
        <f>ABS(D1822-D1823)</f>
        <v>24</v>
      </c>
      <c r="K1822">
        <f>AVERAGE(D1822:D1826)</f>
        <v>12</v>
      </c>
      <c r="L1822">
        <f>AVERAGE(D1822:D1841)</f>
        <v>12</v>
      </c>
      <c r="M1822">
        <f>K1822-L1822</f>
        <v>0</v>
      </c>
      <c r="N1822" t="str">
        <f>IF(K1822&gt;L1822,"HIGH ZONE BIAS",IF(K1822&lt;L1822,"LOW ZONE BIAS","EQUILIBRIUM"))</f>
        <v>EQUILIBRIUM</v>
      </c>
    </row>
    <row r="1823">
      <c r="A1823">
        <v>25748</v>
      </c>
      <c r="B1823" t="str">
        <v>2025-06-07</v>
      </c>
      <c r="C1823" t="str">
        <v>Afternoon</v>
      </c>
      <c r="D1823">
        <v>36</v>
      </c>
      <c r="E1823" t="str">
        <f>IF(MOD(D1823,2)=0,"EVEN","ODD")</f>
        <v>EVEN</v>
      </c>
      <c r="F1823" t="str">
        <f>IF(D1823&lt;=18,"LOW (1-18)","HIGH (19-36)")</f>
        <v>HIGH (19-36)</v>
      </c>
      <c r="G1823">
        <f>INT((D1823-1)/6)+1</f>
        <v>6</v>
      </c>
      <c r="H1823">
        <f>MOD(D1823-1,6)+1</f>
        <v>6</v>
      </c>
      <c r="I1823">
        <f>37-D1823</f>
        <v>1</v>
      </c>
      <c r="J1823">
        <f>ABS(D1823-D1824)</f>
        <v>4</v>
      </c>
      <c r="K1823">
        <f>AVERAGE(D1823:D1827)</f>
        <v>36</v>
      </c>
      <c r="L1823">
        <f>AVERAGE(D1823:D1842)</f>
        <v>36</v>
      </c>
      <c r="M1823">
        <f>K1823-L1823</f>
        <v>0</v>
      </c>
      <c r="N1823" t="str">
        <f>IF(K1823&gt;L1823,"HIGH ZONE BIAS",IF(K1823&lt;L1823,"LOW ZONE BIAS","EQUILIBRIUM"))</f>
        <v>EQUILIBRIUM</v>
      </c>
    </row>
    <row r="1824">
      <c r="A1824">
        <v>25747</v>
      </c>
      <c r="B1824" t="str">
        <v>2025-06-07</v>
      </c>
      <c r="C1824" t="str">
        <v>Midday</v>
      </c>
      <c r="D1824">
        <v>32</v>
      </c>
      <c r="E1824" t="str">
        <f>IF(MOD(D1824,2)=0,"EVEN","ODD")</f>
        <v>EVEN</v>
      </c>
      <c r="F1824" t="str">
        <f>IF(D1824&lt;=18,"LOW (1-18)","HIGH (19-36)")</f>
        <v>HIGH (19-36)</v>
      </c>
      <c r="G1824">
        <f>INT((D1824-1)/6)+1</f>
        <v>6</v>
      </c>
      <c r="H1824">
        <f>MOD(D1824-1,6)+1</f>
        <v>2</v>
      </c>
      <c r="I1824">
        <f>37-D1824</f>
        <v>5</v>
      </c>
      <c r="J1824">
        <f>ABS(D1824-D1825)</f>
        <v>15</v>
      </c>
      <c r="K1824">
        <f>AVERAGE(D1824:D1828)</f>
        <v>32</v>
      </c>
      <c r="L1824">
        <f>AVERAGE(D1824:D1843)</f>
        <v>32</v>
      </c>
      <c r="M1824">
        <f>K1824-L1824</f>
        <v>0</v>
      </c>
      <c r="N1824" t="str">
        <f>IF(K1824&gt;L1824,"HIGH ZONE BIAS",IF(K1824&lt;L1824,"LOW ZONE BIAS","EQUILIBRIUM"))</f>
        <v>EQUILIBRIUM</v>
      </c>
    </row>
    <row r="1825">
      <c r="A1825">
        <v>25746</v>
      </c>
      <c r="B1825" t="str">
        <v>2025-06-07</v>
      </c>
      <c r="C1825" t="str">
        <v>Morning</v>
      </c>
      <c r="D1825">
        <v>17</v>
      </c>
      <c r="E1825" t="str">
        <f>IF(MOD(D1825,2)=0,"EVEN","ODD")</f>
        <v>ODD</v>
      </c>
      <c r="F1825" t="str">
        <f>IF(D1825&lt;=18,"LOW (1-18)","HIGH (19-36)")</f>
        <v>LOW (1-18)</v>
      </c>
      <c r="G1825">
        <f>INT((D1825-1)/6)+1</f>
        <v>3</v>
      </c>
      <c r="H1825">
        <f>MOD(D1825-1,6)+1</f>
        <v>5</v>
      </c>
      <c r="I1825">
        <f>37-D1825</f>
        <v>20</v>
      </c>
      <c r="J1825">
        <f>ABS(D1825-D1826)</f>
        <v>12</v>
      </c>
      <c r="K1825">
        <f>AVERAGE(D1825:D1829)</f>
        <v>17</v>
      </c>
      <c r="L1825">
        <f>AVERAGE(D1825:D1844)</f>
        <v>17</v>
      </c>
      <c r="M1825">
        <f>K1825-L1825</f>
        <v>0</v>
      </c>
      <c r="N1825" t="str">
        <f>IF(K1825&gt;L1825,"HIGH ZONE BIAS",IF(K1825&lt;L1825,"LOW ZONE BIAS","EQUILIBRIUM"))</f>
        <v>EQUILIBRIUM</v>
      </c>
    </row>
    <row r="1826">
      <c r="A1826">
        <v>25745</v>
      </c>
      <c r="B1826" t="str">
        <v>2025-06-06</v>
      </c>
      <c r="C1826" t="str">
        <v>Evening</v>
      </c>
      <c r="D1826">
        <v>29</v>
      </c>
      <c r="E1826" t="str">
        <f>IF(MOD(D1826,2)=0,"EVEN","ODD")</f>
        <v>ODD</v>
      </c>
      <c r="F1826" t="str">
        <f>IF(D1826&lt;=18,"LOW (1-18)","HIGH (19-36)")</f>
        <v>HIGH (19-36)</v>
      </c>
      <c r="G1826">
        <f>INT((D1826-1)/6)+1</f>
        <v>5</v>
      </c>
      <c r="H1826">
        <f>MOD(D1826-1,6)+1</f>
        <v>5</v>
      </c>
      <c r="I1826">
        <f>37-D1826</f>
        <v>8</v>
      </c>
      <c r="J1826">
        <f>ABS(D1826-D1827)</f>
        <v>16</v>
      </c>
      <c r="K1826">
        <f>AVERAGE(D1826:D1830)</f>
        <v>29</v>
      </c>
      <c r="L1826">
        <f>AVERAGE(D1826:D1845)</f>
        <v>29</v>
      </c>
      <c r="M1826">
        <f>K1826-L1826</f>
        <v>0</v>
      </c>
      <c r="N1826" t="str">
        <f>IF(K1826&gt;L1826,"HIGH ZONE BIAS",IF(K1826&lt;L1826,"LOW ZONE BIAS","EQUILIBRIUM"))</f>
        <v>EQUILIBRIUM</v>
      </c>
    </row>
    <row r="1827">
      <c r="A1827">
        <v>25744</v>
      </c>
      <c r="B1827" t="str">
        <v>2025-06-06</v>
      </c>
      <c r="C1827" t="str">
        <v>Afternoon</v>
      </c>
      <c r="D1827">
        <v>13</v>
      </c>
      <c r="E1827" t="str">
        <f>IF(MOD(D1827,2)=0,"EVEN","ODD")</f>
        <v>ODD</v>
      </c>
      <c r="F1827" t="str">
        <f>IF(D1827&lt;=18,"LOW (1-18)","HIGH (19-36)")</f>
        <v>LOW (1-18)</v>
      </c>
      <c r="G1827">
        <f>INT((D1827-1)/6)+1</f>
        <v>3</v>
      </c>
      <c r="H1827">
        <f>MOD(D1827-1,6)+1</f>
        <v>1</v>
      </c>
      <c r="I1827">
        <f>37-D1827</f>
        <v>24</v>
      </c>
      <c r="J1827">
        <f>ABS(D1827-D1828)</f>
        <v>11</v>
      </c>
      <c r="K1827">
        <f>AVERAGE(D1827:D1831)</f>
        <v>13</v>
      </c>
      <c r="L1827">
        <f>AVERAGE(D1827:D1846)</f>
        <v>13</v>
      </c>
      <c r="M1827">
        <f>K1827-L1827</f>
        <v>0</v>
      </c>
      <c r="N1827" t="str">
        <f>IF(K1827&gt;L1827,"HIGH ZONE BIAS",IF(K1827&lt;L1827,"LOW ZONE BIAS","EQUILIBRIUM"))</f>
        <v>EQUILIBRIUM</v>
      </c>
    </row>
    <row r="1828">
      <c r="A1828">
        <v>25743</v>
      </c>
      <c r="B1828" t="str">
        <v>2025-06-06</v>
      </c>
      <c r="C1828" t="str">
        <v>Midday</v>
      </c>
      <c r="D1828">
        <v>2</v>
      </c>
      <c r="E1828" t="str">
        <f>IF(MOD(D1828,2)=0,"EVEN","ODD")</f>
        <v>EVEN</v>
      </c>
      <c r="F1828" t="str">
        <f>IF(D1828&lt;=18,"LOW (1-18)","HIGH (19-36)")</f>
        <v>LOW (1-18)</v>
      </c>
      <c r="G1828">
        <f>INT((D1828-1)/6)+1</f>
        <v>1</v>
      </c>
      <c r="H1828">
        <f>MOD(D1828-1,6)+1</f>
        <v>2</v>
      </c>
      <c r="I1828">
        <f>37-D1828</f>
        <v>35</v>
      </c>
      <c r="J1828">
        <f>ABS(D1828-D1829)</f>
        <v>1</v>
      </c>
      <c r="K1828">
        <f>AVERAGE(D1828:D1832)</f>
        <v>2</v>
      </c>
      <c r="L1828">
        <f>AVERAGE(D1828:D1847)</f>
        <v>2</v>
      </c>
      <c r="M1828">
        <f>K1828-L1828</f>
        <v>0</v>
      </c>
      <c r="N1828" t="str">
        <f>IF(K1828&gt;L1828,"HIGH ZONE BIAS",IF(K1828&lt;L1828,"LOW ZONE BIAS","EQUILIBRIUM"))</f>
        <v>EQUILIBRIUM</v>
      </c>
    </row>
    <row r="1829">
      <c r="A1829">
        <v>25742</v>
      </c>
      <c r="B1829" t="str">
        <v>2025-06-06</v>
      </c>
      <c r="C1829" t="str">
        <v>Morning</v>
      </c>
      <c r="D1829">
        <v>1</v>
      </c>
      <c r="E1829" t="str">
        <f>IF(MOD(D1829,2)=0,"EVEN","ODD")</f>
        <v>ODD</v>
      </c>
      <c r="F1829" t="str">
        <f>IF(D1829&lt;=18,"LOW (1-18)","HIGH (19-36)")</f>
        <v>LOW (1-18)</v>
      </c>
      <c r="G1829">
        <f>INT((D1829-1)/6)+1</f>
        <v>1</v>
      </c>
      <c r="H1829">
        <f>MOD(D1829-1,6)+1</f>
        <v>1</v>
      </c>
      <c r="I1829">
        <f>37-D1829</f>
        <v>36</v>
      </c>
      <c r="J1829">
        <f>ABS(D1829-D1830)</f>
        <v>25</v>
      </c>
      <c r="K1829">
        <f>AVERAGE(D1829:D1833)</f>
        <v>1</v>
      </c>
      <c r="L1829">
        <f>AVERAGE(D1829:D1848)</f>
        <v>1</v>
      </c>
      <c r="M1829">
        <f>K1829-L1829</f>
        <v>0</v>
      </c>
      <c r="N1829" t="str">
        <f>IF(K1829&gt;L1829,"HIGH ZONE BIAS",IF(K1829&lt;L1829,"LOW ZONE BIAS","EQUILIBRIUM"))</f>
        <v>EQUILIBRIUM</v>
      </c>
    </row>
    <row r="1830">
      <c r="A1830">
        <v>25741</v>
      </c>
      <c r="B1830" t="str">
        <v>2025-06-05</v>
      </c>
      <c r="C1830" t="str">
        <v>Evening</v>
      </c>
      <c r="D1830">
        <v>26</v>
      </c>
      <c r="E1830" t="str">
        <f>IF(MOD(D1830,2)=0,"EVEN","ODD")</f>
        <v>EVEN</v>
      </c>
      <c r="F1830" t="str">
        <f>IF(D1830&lt;=18,"LOW (1-18)","HIGH (19-36)")</f>
        <v>HIGH (19-36)</v>
      </c>
      <c r="G1830">
        <f>INT((D1830-1)/6)+1</f>
        <v>5</v>
      </c>
      <c r="H1830">
        <f>MOD(D1830-1,6)+1</f>
        <v>2</v>
      </c>
      <c r="I1830">
        <f>37-D1830</f>
        <v>11</v>
      </c>
      <c r="J1830">
        <f>ABS(D1830-D1831)</f>
        <v>17</v>
      </c>
      <c r="K1830">
        <f>AVERAGE(D1830:D1834)</f>
        <v>26</v>
      </c>
      <c r="L1830">
        <f>AVERAGE(D1830:D1849)</f>
        <v>26</v>
      </c>
      <c r="M1830">
        <f>K1830-L1830</f>
        <v>0</v>
      </c>
      <c r="N1830" t="str">
        <f>IF(K1830&gt;L1830,"HIGH ZONE BIAS",IF(K1830&lt;L1830,"LOW ZONE BIAS","EQUILIBRIUM"))</f>
        <v>EQUILIBRIUM</v>
      </c>
    </row>
    <row r="1831">
      <c r="A1831">
        <v>25740</v>
      </c>
      <c r="B1831" t="str">
        <v>2025-06-05</v>
      </c>
      <c r="C1831" t="str">
        <v>Afternoon</v>
      </c>
      <c r="D1831">
        <v>9</v>
      </c>
      <c r="E1831" t="str">
        <f>IF(MOD(D1831,2)=0,"EVEN","ODD")</f>
        <v>ODD</v>
      </c>
      <c r="F1831" t="str">
        <f>IF(D1831&lt;=18,"LOW (1-18)","HIGH (19-36)")</f>
        <v>LOW (1-18)</v>
      </c>
      <c r="G1831">
        <f>INT((D1831-1)/6)+1</f>
        <v>2</v>
      </c>
      <c r="H1831">
        <f>MOD(D1831-1,6)+1</f>
        <v>3</v>
      </c>
      <c r="I1831">
        <f>37-D1831</f>
        <v>28</v>
      </c>
      <c r="J1831">
        <f>ABS(D1831-D1832)</f>
        <v>6</v>
      </c>
      <c r="K1831">
        <f>AVERAGE(D1831:D1835)</f>
        <v>9</v>
      </c>
      <c r="L1831">
        <f>AVERAGE(D1831:D1850)</f>
        <v>9</v>
      </c>
      <c r="M1831">
        <f>K1831-L1831</f>
        <v>0</v>
      </c>
      <c r="N1831" t="str">
        <f>IF(K1831&gt;L1831,"HIGH ZONE BIAS",IF(K1831&lt;L1831,"LOW ZONE BIAS","EQUILIBRIUM"))</f>
        <v>EQUILIBRIUM</v>
      </c>
    </row>
    <row r="1832">
      <c r="A1832">
        <v>25739</v>
      </c>
      <c r="B1832" t="str">
        <v>2025-06-05</v>
      </c>
      <c r="C1832" t="str">
        <v>Midday</v>
      </c>
      <c r="D1832">
        <v>3</v>
      </c>
      <c r="E1832" t="str">
        <f>IF(MOD(D1832,2)=0,"EVEN","ODD")</f>
        <v>ODD</v>
      </c>
      <c r="F1832" t="str">
        <f>IF(D1832&lt;=18,"LOW (1-18)","HIGH (19-36)")</f>
        <v>LOW (1-18)</v>
      </c>
      <c r="G1832">
        <f>INT((D1832-1)/6)+1</f>
        <v>1</v>
      </c>
      <c r="H1832">
        <f>MOD(D1832-1,6)+1</f>
        <v>3</v>
      </c>
      <c r="I1832">
        <f>37-D1832</f>
        <v>34</v>
      </c>
      <c r="J1832">
        <f>ABS(D1832-D1833)</f>
        <v>1</v>
      </c>
      <c r="K1832">
        <f>AVERAGE(D1832:D1836)</f>
        <v>3</v>
      </c>
      <c r="L1832">
        <f>AVERAGE(D1832:D1851)</f>
        <v>3</v>
      </c>
      <c r="M1832">
        <f>K1832-L1832</f>
        <v>0</v>
      </c>
      <c r="N1832" t="str">
        <f>IF(K1832&gt;L1832,"HIGH ZONE BIAS",IF(K1832&lt;L1832,"LOW ZONE BIAS","EQUILIBRIUM"))</f>
        <v>EQUILIBRIUM</v>
      </c>
    </row>
    <row r="1833">
      <c r="A1833">
        <v>25738</v>
      </c>
      <c r="B1833" t="str">
        <v>2025-06-05</v>
      </c>
      <c r="C1833" t="str">
        <v>Morning</v>
      </c>
      <c r="D1833">
        <v>2</v>
      </c>
      <c r="E1833" t="str">
        <f>IF(MOD(D1833,2)=0,"EVEN","ODD")</f>
        <v>EVEN</v>
      </c>
      <c r="F1833" t="str">
        <f>IF(D1833&lt;=18,"LOW (1-18)","HIGH (19-36)")</f>
        <v>LOW (1-18)</v>
      </c>
      <c r="G1833">
        <f>INT((D1833-1)/6)+1</f>
        <v>1</v>
      </c>
      <c r="H1833">
        <f>MOD(D1833-1,6)+1</f>
        <v>2</v>
      </c>
      <c r="I1833">
        <f>37-D1833</f>
        <v>35</v>
      </c>
      <c r="J1833">
        <f>ABS(D1833-D1834)</f>
        <v>24</v>
      </c>
      <c r="K1833">
        <f>AVERAGE(D1833:D1837)</f>
        <v>2</v>
      </c>
      <c r="L1833">
        <f>AVERAGE(D1833:D1852)</f>
        <v>2</v>
      </c>
      <c r="M1833">
        <f>K1833-L1833</f>
        <v>0</v>
      </c>
      <c r="N1833" t="str">
        <f>IF(K1833&gt;L1833,"HIGH ZONE BIAS",IF(K1833&lt;L1833,"LOW ZONE BIAS","EQUILIBRIUM"))</f>
        <v>EQUILIBRIUM</v>
      </c>
    </row>
    <row r="1834">
      <c r="A1834">
        <v>25737</v>
      </c>
      <c r="B1834" t="str">
        <v>2025-06-04</v>
      </c>
      <c r="C1834" t="str">
        <v>Evening</v>
      </c>
      <c r="D1834">
        <v>26</v>
      </c>
      <c r="E1834" t="str">
        <f>IF(MOD(D1834,2)=0,"EVEN","ODD")</f>
        <v>EVEN</v>
      </c>
      <c r="F1834" t="str">
        <f>IF(D1834&lt;=18,"LOW (1-18)","HIGH (19-36)")</f>
        <v>HIGH (19-36)</v>
      </c>
      <c r="G1834">
        <f>INT((D1834-1)/6)+1</f>
        <v>5</v>
      </c>
      <c r="H1834">
        <f>MOD(D1834-1,6)+1</f>
        <v>2</v>
      </c>
      <c r="I1834">
        <f>37-D1834</f>
        <v>11</v>
      </c>
      <c r="J1834">
        <f>ABS(D1834-D1835)</f>
        <v>12</v>
      </c>
      <c r="K1834">
        <f>AVERAGE(D1834:D1838)</f>
        <v>26</v>
      </c>
      <c r="L1834">
        <f>AVERAGE(D1834:D1853)</f>
        <v>26</v>
      </c>
      <c r="M1834">
        <f>K1834-L1834</f>
        <v>0</v>
      </c>
      <c r="N1834" t="str">
        <f>IF(K1834&gt;L1834,"HIGH ZONE BIAS",IF(K1834&lt;L1834,"LOW ZONE BIAS","EQUILIBRIUM"))</f>
        <v>EQUILIBRIUM</v>
      </c>
    </row>
    <row r="1835">
      <c r="A1835">
        <v>25736</v>
      </c>
      <c r="B1835" t="str">
        <v>2025-06-04</v>
      </c>
      <c r="C1835" t="str">
        <v>Afternoon</v>
      </c>
      <c r="D1835">
        <v>14</v>
      </c>
      <c r="E1835" t="str">
        <f>IF(MOD(D1835,2)=0,"EVEN","ODD")</f>
        <v>EVEN</v>
      </c>
      <c r="F1835" t="str">
        <f>IF(D1835&lt;=18,"LOW (1-18)","HIGH (19-36)")</f>
        <v>LOW (1-18)</v>
      </c>
      <c r="G1835">
        <f>INT((D1835-1)/6)+1</f>
        <v>3</v>
      </c>
      <c r="H1835">
        <f>MOD(D1835-1,6)+1</f>
        <v>2</v>
      </c>
      <c r="I1835">
        <f>37-D1835</f>
        <v>23</v>
      </c>
      <c r="J1835">
        <f>ABS(D1835-D1836)</f>
        <v>2</v>
      </c>
      <c r="K1835">
        <f>AVERAGE(D1835:D1839)</f>
        <v>14</v>
      </c>
      <c r="L1835">
        <f>AVERAGE(D1835:D1854)</f>
        <v>14</v>
      </c>
      <c r="M1835">
        <f>K1835-L1835</f>
        <v>0</v>
      </c>
      <c r="N1835" t="str">
        <f>IF(K1835&gt;L1835,"HIGH ZONE BIAS",IF(K1835&lt;L1835,"LOW ZONE BIAS","EQUILIBRIUM"))</f>
        <v>EQUILIBRIUM</v>
      </c>
    </row>
    <row r="1836">
      <c r="A1836">
        <v>25735</v>
      </c>
      <c r="B1836" t="str">
        <v>2025-06-04</v>
      </c>
      <c r="C1836" t="str">
        <v>Midday</v>
      </c>
      <c r="D1836">
        <v>16</v>
      </c>
      <c r="E1836" t="str">
        <f>IF(MOD(D1836,2)=0,"EVEN","ODD")</f>
        <v>EVEN</v>
      </c>
      <c r="F1836" t="str">
        <f>IF(D1836&lt;=18,"LOW (1-18)","HIGH (19-36)")</f>
        <v>LOW (1-18)</v>
      </c>
      <c r="G1836">
        <f>INT((D1836-1)/6)+1</f>
        <v>3</v>
      </c>
      <c r="H1836">
        <f>MOD(D1836-1,6)+1</f>
        <v>4</v>
      </c>
      <c r="I1836">
        <f>37-D1836</f>
        <v>21</v>
      </c>
      <c r="J1836">
        <f>ABS(D1836-D1837)</f>
        <v>3</v>
      </c>
      <c r="K1836">
        <f>AVERAGE(D1836:D1840)</f>
        <v>16</v>
      </c>
      <c r="L1836">
        <f>AVERAGE(D1836:D1855)</f>
        <v>16</v>
      </c>
      <c r="M1836">
        <f>K1836-L1836</f>
        <v>0</v>
      </c>
      <c r="N1836" t="str">
        <f>IF(K1836&gt;L1836,"HIGH ZONE BIAS",IF(K1836&lt;L1836,"LOW ZONE BIAS","EQUILIBRIUM"))</f>
        <v>EQUILIBRIUM</v>
      </c>
    </row>
    <row r="1837">
      <c r="A1837">
        <v>25734</v>
      </c>
      <c r="B1837" t="str">
        <v>2025-06-04</v>
      </c>
      <c r="C1837" t="str">
        <v>Morning</v>
      </c>
      <c r="D1837">
        <v>13</v>
      </c>
      <c r="E1837" t="str">
        <f>IF(MOD(D1837,2)=0,"EVEN","ODD")</f>
        <v>ODD</v>
      </c>
      <c r="F1837" t="str">
        <f>IF(D1837&lt;=18,"LOW (1-18)","HIGH (19-36)")</f>
        <v>LOW (1-18)</v>
      </c>
      <c r="G1837">
        <f>INT((D1837-1)/6)+1</f>
        <v>3</v>
      </c>
      <c r="H1837">
        <f>MOD(D1837-1,6)+1</f>
        <v>1</v>
      </c>
      <c r="I1837">
        <f>37-D1837</f>
        <v>24</v>
      </c>
      <c r="J1837">
        <f>ABS(D1837-D1838)</f>
        <v>6</v>
      </c>
      <c r="K1837">
        <f>AVERAGE(D1837:D1841)</f>
        <v>13</v>
      </c>
      <c r="L1837">
        <f>AVERAGE(D1837:D1856)</f>
        <v>13</v>
      </c>
      <c r="M1837">
        <f>K1837-L1837</f>
        <v>0</v>
      </c>
      <c r="N1837" t="str">
        <f>IF(K1837&gt;L1837,"HIGH ZONE BIAS",IF(K1837&lt;L1837,"LOW ZONE BIAS","EQUILIBRIUM"))</f>
        <v>EQUILIBRIUM</v>
      </c>
    </row>
    <row r="1838">
      <c r="A1838">
        <v>25733</v>
      </c>
      <c r="B1838" t="str">
        <v>2025-06-03</v>
      </c>
      <c r="C1838" t="str">
        <v>Evening</v>
      </c>
      <c r="D1838">
        <v>19</v>
      </c>
      <c r="E1838" t="str">
        <f>IF(MOD(D1838,2)=0,"EVEN","ODD")</f>
        <v>ODD</v>
      </c>
      <c r="F1838" t="str">
        <f>IF(D1838&lt;=18,"LOW (1-18)","HIGH (19-36)")</f>
        <v>HIGH (19-36)</v>
      </c>
      <c r="G1838">
        <f>INT((D1838-1)/6)+1</f>
        <v>4</v>
      </c>
      <c r="H1838">
        <f>MOD(D1838-1,6)+1</f>
        <v>1</v>
      </c>
      <c r="I1838">
        <f>37-D1838</f>
        <v>18</v>
      </c>
      <c r="J1838">
        <f>ABS(D1838-D1839)</f>
        <v>13</v>
      </c>
      <c r="K1838">
        <f>AVERAGE(D1838:D1842)</f>
        <v>19</v>
      </c>
      <c r="L1838">
        <f>AVERAGE(D1838:D1857)</f>
        <v>19</v>
      </c>
      <c r="M1838">
        <f>K1838-L1838</f>
        <v>0</v>
      </c>
      <c r="N1838" t="str">
        <f>IF(K1838&gt;L1838,"HIGH ZONE BIAS",IF(K1838&lt;L1838,"LOW ZONE BIAS","EQUILIBRIUM"))</f>
        <v>EQUILIBRIUM</v>
      </c>
    </row>
    <row r="1839">
      <c r="A1839">
        <v>25732</v>
      </c>
      <c r="B1839" t="str">
        <v>2025-06-03</v>
      </c>
      <c r="C1839" t="str">
        <v>Afternoon</v>
      </c>
      <c r="D1839">
        <v>32</v>
      </c>
      <c r="E1839" t="str">
        <f>IF(MOD(D1839,2)=0,"EVEN","ODD")</f>
        <v>EVEN</v>
      </c>
      <c r="F1839" t="str">
        <f>IF(D1839&lt;=18,"LOW (1-18)","HIGH (19-36)")</f>
        <v>HIGH (19-36)</v>
      </c>
      <c r="G1839">
        <f>INT((D1839-1)/6)+1</f>
        <v>6</v>
      </c>
      <c r="H1839">
        <f>MOD(D1839-1,6)+1</f>
        <v>2</v>
      </c>
      <c r="I1839">
        <f>37-D1839</f>
        <v>5</v>
      </c>
      <c r="J1839">
        <f>ABS(D1839-D1840)</f>
        <v>22</v>
      </c>
      <c r="K1839">
        <f>AVERAGE(D1839:D1843)</f>
        <v>32</v>
      </c>
      <c r="L1839">
        <f>AVERAGE(D1839:D1858)</f>
        <v>32</v>
      </c>
      <c r="M1839">
        <f>K1839-L1839</f>
        <v>0</v>
      </c>
      <c r="N1839" t="str">
        <f>IF(K1839&gt;L1839,"HIGH ZONE BIAS",IF(K1839&lt;L1839,"LOW ZONE BIAS","EQUILIBRIUM"))</f>
        <v>EQUILIBRIUM</v>
      </c>
    </row>
    <row r="1840">
      <c r="A1840">
        <v>25731</v>
      </c>
      <c r="B1840" t="str">
        <v>2025-06-03</v>
      </c>
      <c r="C1840" t="str">
        <v>Midday</v>
      </c>
      <c r="D1840">
        <v>10</v>
      </c>
      <c r="E1840" t="str">
        <f>IF(MOD(D1840,2)=0,"EVEN","ODD")</f>
        <v>EVEN</v>
      </c>
      <c r="F1840" t="str">
        <f>IF(D1840&lt;=18,"LOW (1-18)","HIGH (19-36)")</f>
        <v>LOW (1-18)</v>
      </c>
      <c r="G1840">
        <f>INT((D1840-1)/6)+1</f>
        <v>2</v>
      </c>
      <c r="H1840">
        <f>MOD(D1840-1,6)+1</f>
        <v>4</v>
      </c>
      <c r="I1840">
        <f>37-D1840</f>
        <v>27</v>
      </c>
      <c r="J1840">
        <f>ABS(D1840-D1841)</f>
        <v>5</v>
      </c>
      <c r="K1840">
        <f>AVERAGE(D1840:D1844)</f>
        <v>10</v>
      </c>
      <c r="L1840">
        <f>AVERAGE(D1840:D1859)</f>
        <v>10</v>
      </c>
      <c r="M1840">
        <f>K1840-L1840</f>
        <v>0</v>
      </c>
      <c r="N1840" t="str">
        <f>IF(K1840&gt;L1840,"HIGH ZONE BIAS",IF(K1840&lt;L1840,"LOW ZONE BIAS","EQUILIBRIUM"))</f>
        <v>EQUILIBRIUM</v>
      </c>
    </row>
    <row r="1841">
      <c r="A1841">
        <v>25730</v>
      </c>
      <c r="B1841" t="str">
        <v>2025-06-03</v>
      </c>
      <c r="C1841" t="str">
        <v>Morning</v>
      </c>
      <c r="D1841">
        <v>5</v>
      </c>
      <c r="E1841" t="str">
        <f>IF(MOD(D1841,2)=0,"EVEN","ODD")</f>
        <v>ODD</v>
      </c>
      <c r="F1841" t="str">
        <f>IF(D1841&lt;=18,"LOW (1-18)","HIGH (19-36)")</f>
        <v>LOW (1-18)</v>
      </c>
      <c r="G1841">
        <f>INT((D1841-1)/6)+1</f>
        <v>1</v>
      </c>
      <c r="H1841">
        <f>MOD(D1841-1,6)+1</f>
        <v>5</v>
      </c>
      <c r="I1841">
        <f>37-D1841</f>
        <v>32</v>
      </c>
      <c r="J1841">
        <f>ABS(D1841-D1842)</f>
        <v>9</v>
      </c>
      <c r="K1841">
        <f>AVERAGE(D1841:D1845)</f>
        <v>5</v>
      </c>
      <c r="L1841">
        <f>AVERAGE(D1841:D1860)</f>
        <v>5</v>
      </c>
      <c r="M1841">
        <f>K1841-L1841</f>
        <v>0</v>
      </c>
      <c r="N1841" t="str">
        <f>IF(K1841&gt;L1841,"HIGH ZONE BIAS",IF(K1841&lt;L1841,"LOW ZONE BIAS","EQUILIBRIUM"))</f>
        <v>EQUILIBRIUM</v>
      </c>
    </row>
    <row r="1842">
      <c r="A1842">
        <v>25729</v>
      </c>
      <c r="B1842" t="str">
        <v>2025-06-02</v>
      </c>
      <c r="C1842" t="str">
        <v>Evening</v>
      </c>
      <c r="D1842">
        <v>14</v>
      </c>
      <c r="E1842" t="str">
        <f>IF(MOD(D1842,2)=0,"EVEN","ODD")</f>
        <v>EVEN</v>
      </c>
      <c r="F1842" t="str">
        <f>IF(D1842&lt;=18,"LOW (1-18)","HIGH (19-36)")</f>
        <v>LOW (1-18)</v>
      </c>
      <c r="G1842">
        <f>INT((D1842-1)/6)+1</f>
        <v>3</v>
      </c>
      <c r="H1842">
        <f>MOD(D1842-1,6)+1</f>
        <v>2</v>
      </c>
      <c r="I1842">
        <f>37-D1842</f>
        <v>23</v>
      </c>
      <c r="J1842">
        <f>ABS(D1842-D1843)</f>
        <v>6</v>
      </c>
      <c r="K1842">
        <f>AVERAGE(D1842:D1846)</f>
        <v>14</v>
      </c>
      <c r="L1842">
        <f>AVERAGE(D1842:D1861)</f>
        <v>14</v>
      </c>
      <c r="M1842">
        <f>K1842-L1842</f>
        <v>0</v>
      </c>
      <c r="N1842" t="str">
        <f>IF(K1842&gt;L1842,"HIGH ZONE BIAS",IF(K1842&lt;L1842,"LOW ZONE BIAS","EQUILIBRIUM"))</f>
        <v>EQUILIBRIUM</v>
      </c>
    </row>
    <row r="1843">
      <c r="A1843">
        <v>25728</v>
      </c>
      <c r="B1843" t="str">
        <v>2025-06-02</v>
      </c>
      <c r="C1843" t="str">
        <v>Afternoon</v>
      </c>
      <c r="D1843">
        <v>20</v>
      </c>
      <c r="E1843" t="str">
        <f>IF(MOD(D1843,2)=0,"EVEN","ODD")</f>
        <v>EVEN</v>
      </c>
      <c r="F1843" t="str">
        <f>IF(D1843&lt;=18,"LOW (1-18)","HIGH (19-36)")</f>
        <v>HIGH (19-36)</v>
      </c>
      <c r="G1843">
        <f>INT((D1843-1)/6)+1</f>
        <v>4</v>
      </c>
      <c r="H1843">
        <f>MOD(D1843-1,6)+1</f>
        <v>2</v>
      </c>
      <c r="I1843">
        <f>37-D1843</f>
        <v>17</v>
      </c>
      <c r="J1843">
        <f>ABS(D1843-D1844)</f>
        <v>14</v>
      </c>
      <c r="K1843">
        <f>AVERAGE(D1843:D1847)</f>
        <v>20</v>
      </c>
      <c r="L1843">
        <f>AVERAGE(D1843:D1862)</f>
        <v>20</v>
      </c>
      <c r="M1843">
        <f>K1843-L1843</f>
        <v>0</v>
      </c>
      <c r="N1843" t="str">
        <f>IF(K1843&gt;L1843,"HIGH ZONE BIAS",IF(K1843&lt;L1843,"LOW ZONE BIAS","EQUILIBRIUM"))</f>
        <v>EQUILIBRIUM</v>
      </c>
    </row>
    <row r="1844">
      <c r="A1844">
        <v>25727</v>
      </c>
      <c r="B1844" t="str">
        <v>2025-06-02</v>
      </c>
      <c r="C1844" t="str">
        <v>Midday</v>
      </c>
      <c r="D1844">
        <v>6</v>
      </c>
      <c r="E1844" t="str">
        <f>IF(MOD(D1844,2)=0,"EVEN","ODD")</f>
        <v>EVEN</v>
      </c>
      <c r="F1844" t="str">
        <f>IF(D1844&lt;=18,"LOW (1-18)","HIGH (19-36)")</f>
        <v>LOW (1-18)</v>
      </c>
      <c r="G1844">
        <f>INT((D1844-1)/6)+1</f>
        <v>1</v>
      </c>
      <c r="H1844">
        <f>MOD(D1844-1,6)+1</f>
        <v>6</v>
      </c>
      <c r="I1844">
        <f>37-D1844</f>
        <v>31</v>
      </c>
      <c r="J1844">
        <f>ABS(D1844-D1845)</f>
        <v>21</v>
      </c>
      <c r="K1844">
        <f>AVERAGE(D1844:D1848)</f>
        <v>6</v>
      </c>
      <c r="L1844">
        <f>AVERAGE(D1844:D1863)</f>
        <v>6</v>
      </c>
      <c r="M1844">
        <f>K1844-L1844</f>
        <v>0</v>
      </c>
      <c r="N1844" t="str">
        <f>IF(K1844&gt;L1844,"HIGH ZONE BIAS",IF(K1844&lt;L1844,"LOW ZONE BIAS","EQUILIBRIUM"))</f>
        <v>EQUILIBRIUM</v>
      </c>
    </row>
    <row r="1845">
      <c r="A1845">
        <v>25726</v>
      </c>
      <c r="B1845" t="str">
        <v>2025-06-02</v>
      </c>
      <c r="C1845" t="str">
        <v>Morning</v>
      </c>
      <c r="D1845">
        <v>27</v>
      </c>
      <c r="E1845" t="str">
        <f>IF(MOD(D1845,2)=0,"EVEN","ODD")</f>
        <v>ODD</v>
      </c>
      <c r="F1845" t="str">
        <f>IF(D1845&lt;=18,"LOW (1-18)","HIGH (19-36)")</f>
        <v>HIGH (19-36)</v>
      </c>
      <c r="G1845">
        <f>INT((D1845-1)/6)+1</f>
        <v>5</v>
      </c>
      <c r="H1845">
        <f>MOD(D1845-1,6)+1</f>
        <v>3</v>
      </c>
      <c r="I1845">
        <f>37-D1845</f>
        <v>10</v>
      </c>
      <c r="J1845">
        <f>ABS(D1845-D1846)</f>
        <v>17</v>
      </c>
      <c r="K1845">
        <f>AVERAGE(D1845:D1849)</f>
        <v>27</v>
      </c>
      <c r="L1845">
        <f>AVERAGE(D1845:D1864)</f>
        <v>27</v>
      </c>
      <c r="M1845">
        <f>K1845-L1845</f>
        <v>0</v>
      </c>
      <c r="N1845" t="str">
        <f>IF(K1845&gt;L1845,"HIGH ZONE BIAS",IF(K1845&lt;L1845,"LOW ZONE BIAS","EQUILIBRIUM"))</f>
        <v>EQUILIBRIUM</v>
      </c>
    </row>
    <row r="1846">
      <c r="A1846">
        <v>25725</v>
      </c>
      <c r="B1846" t="str">
        <v>2025-05-31</v>
      </c>
      <c r="C1846" t="str">
        <v>Evening</v>
      </c>
      <c r="D1846">
        <v>10</v>
      </c>
      <c r="E1846" t="str">
        <f>IF(MOD(D1846,2)=0,"EVEN","ODD")</f>
        <v>EVEN</v>
      </c>
      <c r="F1846" t="str">
        <f>IF(D1846&lt;=18,"LOW (1-18)","HIGH (19-36)")</f>
        <v>LOW (1-18)</v>
      </c>
      <c r="G1846">
        <f>INT((D1846-1)/6)+1</f>
        <v>2</v>
      </c>
      <c r="H1846">
        <f>MOD(D1846-1,6)+1</f>
        <v>4</v>
      </c>
      <c r="I1846">
        <f>37-D1846</f>
        <v>27</v>
      </c>
      <c r="J1846">
        <f>ABS(D1846-D1847)</f>
        <v>3</v>
      </c>
      <c r="K1846">
        <f>AVERAGE(D1846:D1850)</f>
        <v>10</v>
      </c>
      <c r="L1846">
        <f>AVERAGE(D1846:D1865)</f>
        <v>10</v>
      </c>
      <c r="M1846">
        <f>K1846-L1846</f>
        <v>0</v>
      </c>
      <c r="N1846" t="str">
        <f>IF(K1846&gt;L1846,"HIGH ZONE BIAS",IF(K1846&lt;L1846,"LOW ZONE BIAS","EQUILIBRIUM"))</f>
        <v>EQUILIBRIUM</v>
      </c>
    </row>
    <row r="1847">
      <c r="A1847">
        <v>25724</v>
      </c>
      <c r="B1847" t="str">
        <v>2025-05-31</v>
      </c>
      <c r="C1847" t="str">
        <v>Afternoon</v>
      </c>
      <c r="D1847">
        <v>7</v>
      </c>
      <c r="E1847" t="str">
        <f>IF(MOD(D1847,2)=0,"EVEN","ODD")</f>
        <v>ODD</v>
      </c>
      <c r="F1847" t="str">
        <f>IF(D1847&lt;=18,"LOW (1-18)","HIGH (19-36)")</f>
        <v>LOW (1-18)</v>
      </c>
      <c r="G1847">
        <f>INT((D1847-1)/6)+1</f>
        <v>2</v>
      </c>
      <c r="H1847">
        <f>MOD(D1847-1,6)+1</f>
        <v>1</v>
      </c>
      <c r="I1847">
        <f>37-D1847</f>
        <v>30</v>
      </c>
      <c r="J1847">
        <f>ABS(D1847-D1848)</f>
        <v>18</v>
      </c>
      <c r="K1847">
        <f>AVERAGE(D1847:D1851)</f>
        <v>7</v>
      </c>
      <c r="L1847">
        <f>AVERAGE(D1847:D1866)</f>
        <v>7</v>
      </c>
      <c r="M1847">
        <f>K1847-L1847</f>
        <v>0</v>
      </c>
      <c r="N1847" t="str">
        <f>IF(K1847&gt;L1847,"HIGH ZONE BIAS",IF(K1847&lt;L1847,"LOW ZONE BIAS","EQUILIBRIUM"))</f>
        <v>EQUILIBRIUM</v>
      </c>
    </row>
    <row r="1848">
      <c r="A1848">
        <v>25723</v>
      </c>
      <c r="B1848" t="str">
        <v>2025-05-31</v>
      </c>
      <c r="C1848" t="str">
        <v>Midday</v>
      </c>
      <c r="D1848">
        <v>25</v>
      </c>
      <c r="E1848" t="str">
        <f>IF(MOD(D1848,2)=0,"EVEN","ODD")</f>
        <v>ODD</v>
      </c>
      <c r="F1848" t="str">
        <f>IF(D1848&lt;=18,"LOW (1-18)","HIGH (19-36)")</f>
        <v>HIGH (19-36)</v>
      </c>
      <c r="G1848">
        <f>INT((D1848-1)/6)+1</f>
        <v>5</v>
      </c>
      <c r="H1848">
        <f>MOD(D1848-1,6)+1</f>
        <v>1</v>
      </c>
      <c r="I1848">
        <f>37-D1848</f>
        <v>12</v>
      </c>
      <c r="J1848">
        <f>ABS(D1848-D1849)</f>
        <v>8</v>
      </c>
      <c r="K1848">
        <f>AVERAGE(D1848:D1852)</f>
        <v>25</v>
      </c>
      <c r="L1848">
        <f>AVERAGE(D1848:D1867)</f>
        <v>25</v>
      </c>
      <c r="M1848">
        <f>K1848-L1848</f>
        <v>0</v>
      </c>
      <c r="N1848" t="str">
        <f>IF(K1848&gt;L1848,"HIGH ZONE BIAS",IF(K1848&lt;L1848,"LOW ZONE BIAS","EQUILIBRIUM"))</f>
        <v>EQUILIBRIUM</v>
      </c>
    </row>
    <row r="1849">
      <c r="A1849">
        <v>25722</v>
      </c>
      <c r="B1849" t="str">
        <v>2025-05-31</v>
      </c>
      <c r="C1849" t="str">
        <v>Morning</v>
      </c>
      <c r="D1849">
        <v>33</v>
      </c>
      <c r="E1849" t="str">
        <f>IF(MOD(D1849,2)=0,"EVEN","ODD")</f>
        <v>ODD</v>
      </c>
      <c r="F1849" t="str">
        <f>IF(D1849&lt;=18,"LOW (1-18)","HIGH (19-36)")</f>
        <v>HIGH (19-36)</v>
      </c>
      <c r="G1849">
        <f>INT((D1849-1)/6)+1</f>
        <v>6</v>
      </c>
      <c r="H1849">
        <f>MOD(D1849-1,6)+1</f>
        <v>3</v>
      </c>
      <c r="I1849">
        <f>37-D1849</f>
        <v>4</v>
      </c>
      <c r="J1849">
        <f>ABS(D1849-D1850)</f>
        <v>22</v>
      </c>
      <c r="K1849">
        <f>AVERAGE(D1849:D1853)</f>
        <v>33</v>
      </c>
      <c r="L1849">
        <f>AVERAGE(D1849:D1868)</f>
        <v>33</v>
      </c>
      <c r="M1849">
        <f>K1849-L1849</f>
        <v>0</v>
      </c>
      <c r="N1849" t="str">
        <f>IF(K1849&gt;L1849,"HIGH ZONE BIAS",IF(K1849&lt;L1849,"LOW ZONE BIAS","EQUILIBRIUM"))</f>
        <v>EQUILIBRIUM</v>
      </c>
    </row>
    <row r="1850">
      <c r="A1850">
        <v>25721</v>
      </c>
      <c r="B1850" t="str">
        <v>2025-05-30</v>
      </c>
      <c r="C1850" t="str">
        <v>Evening</v>
      </c>
      <c r="D1850">
        <v>11</v>
      </c>
      <c r="E1850" t="str">
        <f>IF(MOD(D1850,2)=0,"EVEN","ODD")</f>
        <v>ODD</v>
      </c>
      <c r="F1850" t="str">
        <f>IF(D1850&lt;=18,"LOW (1-18)","HIGH (19-36)")</f>
        <v>LOW (1-18)</v>
      </c>
      <c r="G1850">
        <f>INT((D1850-1)/6)+1</f>
        <v>2</v>
      </c>
      <c r="H1850">
        <f>MOD(D1850-1,6)+1</f>
        <v>5</v>
      </c>
      <c r="I1850">
        <f>37-D1850</f>
        <v>26</v>
      </c>
      <c r="J1850">
        <f>ABS(D1850-D1851)</f>
        <v>20</v>
      </c>
      <c r="K1850">
        <f>AVERAGE(D1850:D1854)</f>
        <v>11</v>
      </c>
      <c r="L1850">
        <f>AVERAGE(D1850:D1869)</f>
        <v>11</v>
      </c>
      <c r="M1850">
        <f>K1850-L1850</f>
        <v>0</v>
      </c>
      <c r="N1850" t="str">
        <f>IF(K1850&gt;L1850,"HIGH ZONE BIAS",IF(K1850&lt;L1850,"LOW ZONE BIAS","EQUILIBRIUM"))</f>
        <v>EQUILIBRIUM</v>
      </c>
    </row>
    <row r="1851">
      <c r="A1851">
        <v>25720</v>
      </c>
      <c r="B1851" t="str">
        <v>2025-05-30</v>
      </c>
      <c r="C1851" t="str">
        <v>Afternoon</v>
      </c>
      <c r="D1851">
        <v>31</v>
      </c>
      <c r="E1851" t="str">
        <f>IF(MOD(D1851,2)=0,"EVEN","ODD")</f>
        <v>ODD</v>
      </c>
      <c r="F1851" t="str">
        <f>IF(D1851&lt;=18,"LOW (1-18)","HIGH (19-36)")</f>
        <v>HIGH (19-36)</v>
      </c>
      <c r="G1851">
        <f>INT((D1851-1)/6)+1</f>
        <v>6</v>
      </c>
      <c r="H1851">
        <f>MOD(D1851-1,6)+1</f>
        <v>1</v>
      </c>
      <c r="I1851">
        <f>37-D1851</f>
        <v>6</v>
      </c>
      <c r="J1851">
        <f>ABS(D1851-D1852)</f>
        <v>1</v>
      </c>
      <c r="K1851">
        <f>AVERAGE(D1851:D1855)</f>
        <v>31</v>
      </c>
      <c r="L1851">
        <f>AVERAGE(D1851:D1870)</f>
        <v>31</v>
      </c>
      <c r="M1851">
        <f>K1851-L1851</f>
        <v>0</v>
      </c>
      <c r="N1851" t="str">
        <f>IF(K1851&gt;L1851,"HIGH ZONE BIAS",IF(K1851&lt;L1851,"LOW ZONE BIAS","EQUILIBRIUM"))</f>
        <v>EQUILIBRIUM</v>
      </c>
    </row>
    <row r="1852">
      <c r="A1852">
        <v>25719</v>
      </c>
      <c r="B1852" t="str">
        <v>2025-05-30</v>
      </c>
      <c r="C1852" t="str">
        <v>Midday</v>
      </c>
      <c r="D1852">
        <v>32</v>
      </c>
      <c r="E1852" t="str">
        <f>IF(MOD(D1852,2)=0,"EVEN","ODD")</f>
        <v>EVEN</v>
      </c>
      <c r="F1852" t="str">
        <f>IF(D1852&lt;=18,"LOW (1-18)","HIGH (19-36)")</f>
        <v>HIGH (19-36)</v>
      </c>
      <c r="G1852">
        <f>INT((D1852-1)/6)+1</f>
        <v>6</v>
      </c>
      <c r="H1852">
        <f>MOD(D1852-1,6)+1</f>
        <v>2</v>
      </c>
      <c r="I1852">
        <f>37-D1852</f>
        <v>5</v>
      </c>
      <c r="J1852">
        <f>ABS(D1852-D1853)</f>
        <v>1</v>
      </c>
      <c r="K1852">
        <f>AVERAGE(D1852:D1856)</f>
        <v>32</v>
      </c>
      <c r="L1852">
        <f>AVERAGE(D1852:D1871)</f>
        <v>32</v>
      </c>
      <c r="M1852">
        <f>K1852-L1852</f>
        <v>0</v>
      </c>
      <c r="N1852" t="str">
        <f>IF(K1852&gt;L1852,"HIGH ZONE BIAS",IF(K1852&lt;L1852,"LOW ZONE BIAS","EQUILIBRIUM"))</f>
        <v>EQUILIBRIUM</v>
      </c>
    </row>
    <row r="1853">
      <c r="A1853">
        <v>25718</v>
      </c>
      <c r="B1853" t="str">
        <v>2025-05-30</v>
      </c>
      <c r="C1853" t="str">
        <v>Morning</v>
      </c>
      <c r="D1853">
        <v>33</v>
      </c>
      <c r="E1853" t="str">
        <f>IF(MOD(D1853,2)=0,"EVEN","ODD")</f>
        <v>ODD</v>
      </c>
      <c r="F1853" t="str">
        <f>IF(D1853&lt;=18,"LOW (1-18)","HIGH (19-36)")</f>
        <v>HIGH (19-36)</v>
      </c>
      <c r="G1853">
        <f>INT((D1853-1)/6)+1</f>
        <v>6</v>
      </c>
      <c r="H1853">
        <f>MOD(D1853-1,6)+1</f>
        <v>3</v>
      </c>
      <c r="I1853">
        <f>37-D1853</f>
        <v>4</v>
      </c>
      <c r="J1853">
        <f>ABS(D1853-D1854)</f>
        <v>5</v>
      </c>
      <c r="K1853">
        <f>AVERAGE(D1853:D1857)</f>
        <v>33</v>
      </c>
      <c r="L1853">
        <f>AVERAGE(D1853:D1872)</f>
        <v>33</v>
      </c>
      <c r="M1853">
        <f>K1853-L1853</f>
        <v>0</v>
      </c>
      <c r="N1853" t="str">
        <f>IF(K1853&gt;L1853,"HIGH ZONE BIAS",IF(K1853&lt;L1853,"LOW ZONE BIAS","EQUILIBRIUM"))</f>
        <v>EQUILIBRIUM</v>
      </c>
    </row>
    <row r="1854">
      <c r="A1854">
        <v>25717</v>
      </c>
      <c r="B1854" t="str">
        <v>2025-05-29</v>
      </c>
      <c r="C1854" t="str">
        <v>Evening</v>
      </c>
      <c r="D1854">
        <v>28</v>
      </c>
      <c r="E1854" t="str">
        <f>IF(MOD(D1854,2)=0,"EVEN","ODD")</f>
        <v>EVEN</v>
      </c>
      <c r="F1854" t="str">
        <f>IF(D1854&lt;=18,"LOW (1-18)","HIGH (19-36)")</f>
        <v>HIGH (19-36)</v>
      </c>
      <c r="G1854">
        <f>INT((D1854-1)/6)+1</f>
        <v>5</v>
      </c>
      <c r="H1854">
        <f>MOD(D1854-1,6)+1</f>
        <v>4</v>
      </c>
      <c r="I1854">
        <f>37-D1854</f>
        <v>9</v>
      </c>
      <c r="J1854">
        <f>ABS(D1854-D1855)</f>
        <v>7</v>
      </c>
      <c r="K1854">
        <f>AVERAGE(D1854:D1858)</f>
        <v>28</v>
      </c>
      <c r="L1854">
        <f>AVERAGE(D1854:D1873)</f>
        <v>28</v>
      </c>
      <c r="M1854">
        <f>K1854-L1854</f>
        <v>0</v>
      </c>
      <c r="N1854" t="str">
        <f>IF(K1854&gt;L1854,"HIGH ZONE BIAS",IF(K1854&lt;L1854,"LOW ZONE BIAS","EQUILIBRIUM"))</f>
        <v>EQUILIBRIUM</v>
      </c>
    </row>
    <row r="1855">
      <c r="A1855">
        <v>25716</v>
      </c>
      <c r="B1855" t="str">
        <v>2025-05-29</v>
      </c>
      <c r="C1855" t="str">
        <v>Afternoon</v>
      </c>
      <c r="D1855">
        <v>21</v>
      </c>
      <c r="E1855" t="str">
        <f>IF(MOD(D1855,2)=0,"EVEN","ODD")</f>
        <v>ODD</v>
      </c>
      <c r="F1855" t="str">
        <f>IF(D1855&lt;=18,"LOW (1-18)","HIGH (19-36)")</f>
        <v>HIGH (19-36)</v>
      </c>
      <c r="G1855">
        <f>INT((D1855-1)/6)+1</f>
        <v>4</v>
      </c>
      <c r="H1855">
        <f>MOD(D1855-1,6)+1</f>
        <v>3</v>
      </c>
      <c r="I1855">
        <f>37-D1855</f>
        <v>16</v>
      </c>
      <c r="J1855">
        <f>ABS(D1855-D1856)</f>
        <v>5</v>
      </c>
      <c r="K1855">
        <f>AVERAGE(D1855:D1859)</f>
        <v>21</v>
      </c>
      <c r="L1855">
        <f>AVERAGE(D1855:D1874)</f>
        <v>21</v>
      </c>
      <c r="M1855">
        <f>K1855-L1855</f>
        <v>0</v>
      </c>
      <c r="N1855" t="str">
        <f>IF(K1855&gt;L1855,"HIGH ZONE BIAS",IF(K1855&lt;L1855,"LOW ZONE BIAS","EQUILIBRIUM"))</f>
        <v>EQUILIBRIUM</v>
      </c>
    </row>
    <row r="1856">
      <c r="A1856">
        <v>25715</v>
      </c>
      <c r="B1856" t="str">
        <v>2025-05-29</v>
      </c>
      <c r="C1856" t="str">
        <v>Midday</v>
      </c>
      <c r="D1856">
        <v>16</v>
      </c>
      <c r="E1856" t="str">
        <f>IF(MOD(D1856,2)=0,"EVEN","ODD")</f>
        <v>EVEN</v>
      </c>
      <c r="F1856" t="str">
        <f>IF(D1856&lt;=18,"LOW (1-18)","HIGH (19-36)")</f>
        <v>LOW (1-18)</v>
      </c>
      <c r="G1856">
        <f>INT((D1856-1)/6)+1</f>
        <v>3</v>
      </c>
      <c r="H1856">
        <f>MOD(D1856-1,6)+1</f>
        <v>4</v>
      </c>
      <c r="I1856">
        <f>37-D1856</f>
        <v>21</v>
      </c>
      <c r="J1856">
        <f>ABS(D1856-D1857)</f>
        <v>3</v>
      </c>
      <c r="K1856">
        <f>AVERAGE(D1856:D1860)</f>
        <v>16</v>
      </c>
      <c r="L1856">
        <f>AVERAGE(D1856:D1875)</f>
        <v>16</v>
      </c>
      <c r="M1856">
        <f>K1856-L1856</f>
        <v>0</v>
      </c>
      <c r="N1856" t="str">
        <f>IF(K1856&gt;L1856,"HIGH ZONE BIAS",IF(K1856&lt;L1856,"LOW ZONE BIAS","EQUILIBRIUM"))</f>
        <v>EQUILIBRIUM</v>
      </c>
    </row>
    <row r="1857">
      <c r="A1857">
        <v>25714</v>
      </c>
      <c r="B1857" t="str">
        <v>2025-05-29</v>
      </c>
      <c r="C1857" t="str">
        <v>Morning</v>
      </c>
      <c r="D1857">
        <v>13</v>
      </c>
      <c r="E1857" t="str">
        <f>IF(MOD(D1857,2)=0,"EVEN","ODD")</f>
        <v>ODD</v>
      </c>
      <c r="F1857" t="str">
        <f>IF(D1857&lt;=18,"LOW (1-18)","HIGH (19-36)")</f>
        <v>LOW (1-18)</v>
      </c>
      <c r="G1857">
        <f>INT((D1857-1)/6)+1</f>
        <v>3</v>
      </c>
      <c r="H1857">
        <f>MOD(D1857-1,6)+1</f>
        <v>1</v>
      </c>
      <c r="I1857">
        <f>37-D1857</f>
        <v>24</v>
      </c>
      <c r="J1857">
        <f>ABS(D1857-D1858)</f>
        <v>4</v>
      </c>
      <c r="K1857">
        <f>AVERAGE(D1857:D1861)</f>
        <v>13</v>
      </c>
      <c r="L1857">
        <f>AVERAGE(D1857:D1876)</f>
        <v>13</v>
      </c>
      <c r="M1857">
        <f>K1857-L1857</f>
        <v>0</v>
      </c>
      <c r="N1857" t="str">
        <f>IF(K1857&gt;L1857,"HIGH ZONE BIAS",IF(K1857&lt;L1857,"LOW ZONE BIAS","EQUILIBRIUM"))</f>
        <v>EQUILIBRIUM</v>
      </c>
    </row>
    <row r="1858">
      <c r="A1858">
        <v>25713</v>
      </c>
      <c r="B1858" t="str">
        <v>2025-05-28</v>
      </c>
      <c r="C1858" t="str">
        <v>Evening</v>
      </c>
      <c r="D1858">
        <v>17</v>
      </c>
      <c r="E1858" t="str">
        <f>IF(MOD(D1858,2)=0,"EVEN","ODD")</f>
        <v>ODD</v>
      </c>
      <c r="F1858" t="str">
        <f>IF(D1858&lt;=18,"LOW (1-18)","HIGH (19-36)")</f>
        <v>LOW (1-18)</v>
      </c>
      <c r="G1858">
        <f>INT((D1858-1)/6)+1</f>
        <v>3</v>
      </c>
      <c r="H1858">
        <f>MOD(D1858-1,6)+1</f>
        <v>5</v>
      </c>
      <c r="I1858">
        <f>37-D1858</f>
        <v>20</v>
      </c>
      <c r="J1858">
        <f>ABS(D1858-D1859)</f>
        <v>8</v>
      </c>
      <c r="K1858">
        <f>AVERAGE(D1858:D1862)</f>
        <v>17</v>
      </c>
      <c r="L1858">
        <f>AVERAGE(D1858:D1877)</f>
        <v>17</v>
      </c>
      <c r="M1858">
        <f>K1858-L1858</f>
        <v>0</v>
      </c>
      <c r="N1858" t="str">
        <f>IF(K1858&gt;L1858,"HIGH ZONE BIAS",IF(K1858&lt;L1858,"LOW ZONE BIAS","EQUILIBRIUM"))</f>
        <v>EQUILIBRIUM</v>
      </c>
    </row>
    <row r="1859">
      <c r="A1859">
        <v>25712</v>
      </c>
      <c r="B1859" t="str">
        <v>2025-05-28</v>
      </c>
      <c r="C1859" t="str">
        <v>Afternoon</v>
      </c>
      <c r="D1859">
        <v>9</v>
      </c>
      <c r="E1859" t="str">
        <f>IF(MOD(D1859,2)=0,"EVEN","ODD")</f>
        <v>ODD</v>
      </c>
      <c r="F1859" t="str">
        <f>IF(D1859&lt;=18,"LOW (1-18)","HIGH (19-36)")</f>
        <v>LOW (1-18)</v>
      </c>
      <c r="G1859">
        <f>INT((D1859-1)/6)+1</f>
        <v>2</v>
      </c>
      <c r="H1859">
        <f>MOD(D1859-1,6)+1</f>
        <v>3</v>
      </c>
      <c r="I1859">
        <f>37-D1859</f>
        <v>28</v>
      </c>
      <c r="J1859">
        <f>ABS(D1859-D1860)</f>
        <v>0</v>
      </c>
      <c r="K1859">
        <f>AVERAGE(D1859:D1863)</f>
        <v>9</v>
      </c>
      <c r="L1859">
        <f>AVERAGE(D1859:D1878)</f>
        <v>9</v>
      </c>
      <c r="M1859">
        <f>K1859-L1859</f>
        <v>0</v>
      </c>
      <c r="N1859" t="str">
        <f>IF(K1859&gt;L1859,"HIGH ZONE BIAS",IF(K1859&lt;L1859,"LOW ZONE BIAS","EQUILIBRIUM"))</f>
        <v>EQUILIBRIUM</v>
      </c>
    </row>
    <row r="1860">
      <c r="A1860">
        <v>25711</v>
      </c>
      <c r="B1860" t="str">
        <v>2025-05-28</v>
      </c>
      <c r="C1860" t="str">
        <v>Midday</v>
      </c>
      <c r="D1860">
        <v>9</v>
      </c>
      <c r="E1860" t="str">
        <f>IF(MOD(D1860,2)=0,"EVEN","ODD")</f>
        <v>ODD</v>
      </c>
      <c r="F1860" t="str">
        <f>IF(D1860&lt;=18,"LOW (1-18)","HIGH (19-36)")</f>
        <v>LOW (1-18)</v>
      </c>
      <c r="G1860">
        <f>INT((D1860-1)/6)+1</f>
        <v>2</v>
      </c>
      <c r="H1860">
        <f>MOD(D1860-1,6)+1</f>
        <v>3</v>
      </c>
      <c r="I1860">
        <f>37-D1860</f>
        <v>28</v>
      </c>
      <c r="J1860">
        <f>ABS(D1860-D1861)</f>
        <v>9</v>
      </c>
      <c r="K1860">
        <f>AVERAGE(D1860:D1864)</f>
        <v>9</v>
      </c>
      <c r="L1860">
        <f>AVERAGE(D1860:D1879)</f>
        <v>9</v>
      </c>
      <c r="M1860">
        <f>K1860-L1860</f>
        <v>0</v>
      </c>
      <c r="N1860" t="str">
        <f>IF(K1860&gt;L1860,"HIGH ZONE BIAS",IF(K1860&lt;L1860,"LOW ZONE BIAS","EQUILIBRIUM"))</f>
        <v>EQUILIBRIUM</v>
      </c>
    </row>
    <row r="1861">
      <c r="A1861">
        <v>25710</v>
      </c>
      <c r="B1861" t="str">
        <v>2025-05-28</v>
      </c>
      <c r="C1861" t="str">
        <v>Morning</v>
      </c>
      <c r="D1861">
        <v>18</v>
      </c>
      <c r="E1861" t="str">
        <f>IF(MOD(D1861,2)=0,"EVEN","ODD")</f>
        <v>EVEN</v>
      </c>
      <c r="F1861" t="str">
        <f>IF(D1861&lt;=18,"LOW (1-18)","HIGH (19-36)")</f>
        <v>LOW (1-18)</v>
      </c>
      <c r="G1861">
        <f>INT((D1861-1)/6)+1</f>
        <v>3</v>
      </c>
      <c r="H1861">
        <f>MOD(D1861-1,6)+1</f>
        <v>6</v>
      </c>
      <c r="I1861">
        <f>37-D1861</f>
        <v>19</v>
      </c>
      <c r="J1861">
        <f>ABS(D1861-D1862)</f>
        <v>4</v>
      </c>
      <c r="K1861">
        <f>AVERAGE(D1861:D1865)</f>
        <v>18</v>
      </c>
      <c r="L1861">
        <f>AVERAGE(D1861:D1880)</f>
        <v>18</v>
      </c>
      <c r="M1861">
        <f>K1861-L1861</f>
        <v>0</v>
      </c>
      <c r="N1861" t="str">
        <f>IF(K1861&gt;L1861,"HIGH ZONE BIAS",IF(K1861&lt;L1861,"LOW ZONE BIAS","EQUILIBRIUM"))</f>
        <v>EQUILIBRIUM</v>
      </c>
    </row>
    <row r="1862">
      <c r="A1862">
        <v>25709</v>
      </c>
      <c r="B1862" t="str">
        <v>2025-05-27</v>
      </c>
      <c r="C1862" t="str">
        <v>Evening</v>
      </c>
      <c r="D1862">
        <v>22</v>
      </c>
      <c r="E1862" t="str">
        <f>IF(MOD(D1862,2)=0,"EVEN","ODD")</f>
        <v>EVEN</v>
      </c>
      <c r="F1862" t="str">
        <f>IF(D1862&lt;=18,"LOW (1-18)","HIGH (19-36)")</f>
        <v>HIGH (19-36)</v>
      </c>
      <c r="G1862">
        <f>INT((D1862-1)/6)+1</f>
        <v>4</v>
      </c>
      <c r="H1862">
        <f>MOD(D1862-1,6)+1</f>
        <v>4</v>
      </c>
      <c r="I1862">
        <f>37-D1862</f>
        <v>15</v>
      </c>
      <c r="J1862">
        <f>ABS(D1862-D1863)</f>
        <v>20</v>
      </c>
      <c r="K1862">
        <f>AVERAGE(D1862:D1866)</f>
        <v>22</v>
      </c>
      <c r="L1862">
        <f>AVERAGE(D1862:D1881)</f>
        <v>22</v>
      </c>
      <c r="M1862">
        <f>K1862-L1862</f>
        <v>0</v>
      </c>
      <c r="N1862" t="str">
        <f>IF(K1862&gt;L1862,"HIGH ZONE BIAS",IF(K1862&lt;L1862,"LOW ZONE BIAS","EQUILIBRIUM"))</f>
        <v>EQUILIBRIUM</v>
      </c>
    </row>
    <row r="1863">
      <c r="A1863">
        <v>25708</v>
      </c>
      <c r="B1863" t="str">
        <v>2025-05-27</v>
      </c>
      <c r="C1863" t="str">
        <v>Afternoon</v>
      </c>
      <c r="D1863">
        <v>2</v>
      </c>
      <c r="E1863" t="str">
        <f>IF(MOD(D1863,2)=0,"EVEN","ODD")</f>
        <v>EVEN</v>
      </c>
      <c r="F1863" t="str">
        <f>IF(D1863&lt;=18,"LOW (1-18)","HIGH (19-36)")</f>
        <v>LOW (1-18)</v>
      </c>
      <c r="G1863">
        <f>INT((D1863-1)/6)+1</f>
        <v>1</v>
      </c>
      <c r="H1863">
        <f>MOD(D1863-1,6)+1</f>
        <v>2</v>
      </c>
      <c r="I1863">
        <f>37-D1863</f>
        <v>35</v>
      </c>
      <c r="J1863">
        <f>ABS(D1863-D1864)</f>
        <v>3</v>
      </c>
      <c r="K1863">
        <f>AVERAGE(D1863:D1867)</f>
        <v>2</v>
      </c>
      <c r="L1863">
        <f>AVERAGE(D1863:D1882)</f>
        <v>2</v>
      </c>
      <c r="M1863">
        <f>K1863-L1863</f>
        <v>0</v>
      </c>
      <c r="N1863" t="str">
        <f>IF(K1863&gt;L1863,"HIGH ZONE BIAS",IF(K1863&lt;L1863,"LOW ZONE BIAS","EQUILIBRIUM"))</f>
        <v>EQUILIBRIUM</v>
      </c>
    </row>
    <row r="1864">
      <c r="A1864">
        <v>25707</v>
      </c>
      <c r="B1864" t="str">
        <v>2025-05-27</v>
      </c>
      <c r="C1864" t="str">
        <v>Midday</v>
      </c>
      <c r="D1864">
        <v>5</v>
      </c>
      <c r="E1864" t="str">
        <f>IF(MOD(D1864,2)=0,"EVEN","ODD")</f>
        <v>ODD</v>
      </c>
      <c r="F1864" t="str">
        <f>IF(D1864&lt;=18,"LOW (1-18)","HIGH (19-36)")</f>
        <v>LOW (1-18)</v>
      </c>
      <c r="G1864">
        <f>INT((D1864-1)/6)+1</f>
        <v>1</v>
      </c>
      <c r="H1864">
        <f>MOD(D1864-1,6)+1</f>
        <v>5</v>
      </c>
      <c r="I1864">
        <f>37-D1864</f>
        <v>32</v>
      </c>
      <c r="J1864">
        <f>ABS(D1864-D1865)</f>
        <v>10</v>
      </c>
      <c r="K1864">
        <f>AVERAGE(D1864:D1868)</f>
        <v>5</v>
      </c>
      <c r="L1864">
        <f>AVERAGE(D1864:D1883)</f>
        <v>5</v>
      </c>
      <c r="M1864">
        <f>K1864-L1864</f>
        <v>0</v>
      </c>
      <c r="N1864" t="str">
        <f>IF(K1864&gt;L1864,"HIGH ZONE BIAS",IF(K1864&lt;L1864,"LOW ZONE BIAS","EQUILIBRIUM"))</f>
        <v>EQUILIBRIUM</v>
      </c>
    </row>
    <row r="1865">
      <c r="A1865">
        <v>25706</v>
      </c>
      <c r="B1865" t="str">
        <v>2025-05-27</v>
      </c>
      <c r="C1865" t="str">
        <v>Morning</v>
      </c>
      <c r="D1865">
        <v>15</v>
      </c>
      <c r="E1865" t="str">
        <f>IF(MOD(D1865,2)=0,"EVEN","ODD")</f>
        <v>ODD</v>
      </c>
      <c r="F1865" t="str">
        <f>IF(D1865&lt;=18,"LOW (1-18)","HIGH (19-36)")</f>
        <v>LOW (1-18)</v>
      </c>
      <c r="G1865">
        <f>INT((D1865-1)/6)+1</f>
        <v>3</v>
      </c>
      <c r="H1865">
        <f>MOD(D1865-1,6)+1</f>
        <v>3</v>
      </c>
      <c r="I1865">
        <f>37-D1865</f>
        <v>22</v>
      </c>
      <c r="J1865">
        <f>ABS(D1865-D1866)</f>
        <v>17</v>
      </c>
      <c r="K1865">
        <f>AVERAGE(D1865:D1869)</f>
        <v>15</v>
      </c>
      <c r="L1865">
        <f>AVERAGE(D1865:D1884)</f>
        <v>15</v>
      </c>
      <c r="M1865">
        <f>K1865-L1865</f>
        <v>0</v>
      </c>
      <c r="N1865" t="str">
        <f>IF(K1865&gt;L1865,"HIGH ZONE BIAS",IF(K1865&lt;L1865,"LOW ZONE BIAS","EQUILIBRIUM"))</f>
        <v>EQUILIBRIUM</v>
      </c>
    </row>
    <row r="1866">
      <c r="A1866">
        <v>25705</v>
      </c>
      <c r="B1866" t="str">
        <v>2025-05-26</v>
      </c>
      <c r="C1866" t="str">
        <v>Evening</v>
      </c>
      <c r="D1866">
        <v>32</v>
      </c>
      <c r="E1866" t="str">
        <f>IF(MOD(D1866,2)=0,"EVEN","ODD")</f>
        <v>EVEN</v>
      </c>
      <c r="F1866" t="str">
        <f>IF(D1866&lt;=18,"LOW (1-18)","HIGH (19-36)")</f>
        <v>HIGH (19-36)</v>
      </c>
      <c r="G1866">
        <f>INT((D1866-1)/6)+1</f>
        <v>6</v>
      </c>
      <c r="H1866">
        <f>MOD(D1866-1,6)+1</f>
        <v>2</v>
      </c>
      <c r="I1866">
        <f>37-D1866</f>
        <v>5</v>
      </c>
      <c r="J1866">
        <f>ABS(D1866-D1867)</f>
        <v>0</v>
      </c>
      <c r="K1866">
        <f>AVERAGE(D1866:D1870)</f>
        <v>32</v>
      </c>
      <c r="L1866">
        <f>AVERAGE(D1866:D1885)</f>
        <v>32</v>
      </c>
      <c r="M1866">
        <f>K1866-L1866</f>
        <v>0</v>
      </c>
      <c r="N1866" t="str">
        <f>IF(K1866&gt;L1866,"HIGH ZONE BIAS",IF(K1866&lt;L1866,"LOW ZONE BIAS","EQUILIBRIUM"))</f>
        <v>EQUILIBRIUM</v>
      </c>
    </row>
    <row r="1867">
      <c r="A1867">
        <v>25704</v>
      </c>
      <c r="B1867" t="str">
        <v>2025-05-26</v>
      </c>
      <c r="C1867" t="str">
        <v>Afternoon</v>
      </c>
      <c r="D1867">
        <v>32</v>
      </c>
      <c r="E1867" t="str">
        <f>IF(MOD(D1867,2)=0,"EVEN","ODD")</f>
        <v>EVEN</v>
      </c>
      <c r="F1867" t="str">
        <f>IF(D1867&lt;=18,"LOW (1-18)","HIGH (19-36)")</f>
        <v>HIGH (19-36)</v>
      </c>
      <c r="G1867">
        <f>INT((D1867-1)/6)+1</f>
        <v>6</v>
      </c>
      <c r="H1867">
        <f>MOD(D1867-1,6)+1</f>
        <v>2</v>
      </c>
      <c r="I1867">
        <f>37-D1867</f>
        <v>5</v>
      </c>
      <c r="J1867">
        <f>ABS(D1867-D1868)</f>
        <v>5</v>
      </c>
      <c r="K1867">
        <f>AVERAGE(D1867:D1871)</f>
        <v>32</v>
      </c>
      <c r="L1867">
        <f>AVERAGE(D1867:D1886)</f>
        <v>32</v>
      </c>
      <c r="M1867">
        <f>K1867-L1867</f>
        <v>0</v>
      </c>
      <c r="N1867" t="str">
        <f>IF(K1867&gt;L1867,"HIGH ZONE BIAS",IF(K1867&lt;L1867,"LOW ZONE BIAS","EQUILIBRIUM"))</f>
        <v>EQUILIBRIUM</v>
      </c>
    </row>
    <row r="1868">
      <c r="A1868">
        <v>25703</v>
      </c>
      <c r="B1868" t="str">
        <v>2025-05-26</v>
      </c>
      <c r="C1868" t="str">
        <v>Midday</v>
      </c>
      <c r="D1868">
        <v>27</v>
      </c>
      <c r="E1868" t="str">
        <f>IF(MOD(D1868,2)=0,"EVEN","ODD")</f>
        <v>ODD</v>
      </c>
      <c r="F1868" t="str">
        <f>IF(D1868&lt;=18,"LOW (1-18)","HIGH (19-36)")</f>
        <v>HIGH (19-36)</v>
      </c>
      <c r="G1868">
        <f>INT((D1868-1)/6)+1</f>
        <v>5</v>
      </c>
      <c r="H1868">
        <f>MOD(D1868-1,6)+1</f>
        <v>3</v>
      </c>
      <c r="I1868">
        <f>37-D1868</f>
        <v>10</v>
      </c>
      <c r="J1868">
        <f>ABS(D1868-D1869)</f>
        <v>5</v>
      </c>
      <c r="K1868">
        <f>AVERAGE(D1868:D1872)</f>
        <v>27</v>
      </c>
      <c r="L1868">
        <f>AVERAGE(D1868:D1887)</f>
        <v>27</v>
      </c>
      <c r="M1868">
        <f>K1868-L1868</f>
        <v>0</v>
      </c>
      <c r="N1868" t="str">
        <f>IF(K1868&gt;L1868,"HIGH ZONE BIAS",IF(K1868&lt;L1868,"LOW ZONE BIAS","EQUILIBRIUM"))</f>
        <v>EQUILIBRIUM</v>
      </c>
    </row>
    <row r="1869">
      <c r="A1869">
        <v>25702</v>
      </c>
      <c r="B1869" t="str">
        <v>2025-05-26</v>
      </c>
      <c r="C1869" t="str">
        <v>Morning</v>
      </c>
      <c r="D1869">
        <v>22</v>
      </c>
      <c r="E1869" t="str">
        <f>IF(MOD(D1869,2)=0,"EVEN","ODD")</f>
        <v>EVEN</v>
      </c>
      <c r="F1869" t="str">
        <f>IF(D1869&lt;=18,"LOW (1-18)","HIGH (19-36)")</f>
        <v>HIGH (19-36)</v>
      </c>
      <c r="G1869">
        <f>INT((D1869-1)/6)+1</f>
        <v>4</v>
      </c>
      <c r="H1869">
        <f>MOD(D1869-1,6)+1</f>
        <v>4</v>
      </c>
      <c r="I1869">
        <f>37-D1869</f>
        <v>15</v>
      </c>
      <c r="J1869">
        <f>ABS(D1869-D1870)</f>
        <v>9</v>
      </c>
      <c r="K1869">
        <f>AVERAGE(D1869:D1873)</f>
        <v>22</v>
      </c>
      <c r="L1869">
        <f>AVERAGE(D1869:D1888)</f>
        <v>22</v>
      </c>
      <c r="M1869">
        <f>K1869-L1869</f>
        <v>0</v>
      </c>
      <c r="N1869" t="str">
        <f>IF(K1869&gt;L1869,"HIGH ZONE BIAS",IF(K1869&lt;L1869,"LOW ZONE BIAS","EQUILIBRIUM"))</f>
        <v>EQUILIBRIUM</v>
      </c>
    </row>
    <row r="1870">
      <c r="A1870">
        <v>25701</v>
      </c>
      <c r="B1870" t="str">
        <v>2025-05-24</v>
      </c>
      <c r="C1870" t="str">
        <v>Evening</v>
      </c>
      <c r="D1870">
        <v>31</v>
      </c>
      <c r="E1870" t="str">
        <f>IF(MOD(D1870,2)=0,"EVEN","ODD")</f>
        <v>ODD</v>
      </c>
      <c r="F1870" t="str">
        <f>IF(D1870&lt;=18,"LOW (1-18)","HIGH (19-36)")</f>
        <v>HIGH (19-36)</v>
      </c>
      <c r="G1870">
        <f>INT((D1870-1)/6)+1</f>
        <v>6</v>
      </c>
      <c r="H1870">
        <f>MOD(D1870-1,6)+1</f>
        <v>1</v>
      </c>
      <c r="I1870">
        <f>37-D1870</f>
        <v>6</v>
      </c>
      <c r="J1870">
        <f>ABS(D1870-D1871)</f>
        <v>21</v>
      </c>
      <c r="K1870">
        <f>AVERAGE(D1870:D1874)</f>
        <v>31</v>
      </c>
      <c r="L1870">
        <f>AVERAGE(D1870:D1889)</f>
        <v>31</v>
      </c>
      <c r="M1870">
        <f>K1870-L1870</f>
        <v>0</v>
      </c>
      <c r="N1870" t="str">
        <f>IF(K1870&gt;L1870,"HIGH ZONE BIAS",IF(K1870&lt;L1870,"LOW ZONE BIAS","EQUILIBRIUM"))</f>
        <v>EQUILIBRIUM</v>
      </c>
    </row>
    <row r="1871">
      <c r="A1871">
        <v>25700</v>
      </c>
      <c r="B1871" t="str">
        <v>2025-05-24</v>
      </c>
      <c r="C1871" t="str">
        <v>Afternoon</v>
      </c>
      <c r="D1871">
        <v>10</v>
      </c>
      <c r="E1871" t="str">
        <f>IF(MOD(D1871,2)=0,"EVEN","ODD")</f>
        <v>EVEN</v>
      </c>
      <c r="F1871" t="str">
        <f>IF(D1871&lt;=18,"LOW (1-18)","HIGH (19-36)")</f>
        <v>LOW (1-18)</v>
      </c>
      <c r="G1871">
        <f>INT((D1871-1)/6)+1</f>
        <v>2</v>
      </c>
      <c r="H1871">
        <f>MOD(D1871-1,6)+1</f>
        <v>4</v>
      </c>
      <c r="I1871">
        <f>37-D1871</f>
        <v>27</v>
      </c>
      <c r="J1871">
        <f>ABS(D1871-D1872)</f>
        <v>2</v>
      </c>
      <c r="K1871">
        <f>AVERAGE(D1871:D1875)</f>
        <v>10</v>
      </c>
      <c r="L1871">
        <f>AVERAGE(D1871:D1890)</f>
        <v>10</v>
      </c>
      <c r="M1871">
        <f>K1871-L1871</f>
        <v>0</v>
      </c>
      <c r="N1871" t="str">
        <f>IF(K1871&gt;L1871,"HIGH ZONE BIAS",IF(K1871&lt;L1871,"LOW ZONE BIAS","EQUILIBRIUM"))</f>
        <v>EQUILIBRIUM</v>
      </c>
    </row>
    <row r="1872">
      <c r="A1872">
        <v>25699</v>
      </c>
      <c r="B1872" t="str">
        <v>2025-05-24</v>
      </c>
      <c r="C1872" t="str">
        <v>Midday</v>
      </c>
      <c r="D1872">
        <v>12</v>
      </c>
      <c r="E1872" t="str">
        <f>IF(MOD(D1872,2)=0,"EVEN","ODD")</f>
        <v>EVEN</v>
      </c>
      <c r="F1872" t="str">
        <f>IF(D1872&lt;=18,"LOW (1-18)","HIGH (19-36)")</f>
        <v>LOW (1-18)</v>
      </c>
      <c r="G1872">
        <f>INT((D1872-1)/6)+1</f>
        <v>2</v>
      </c>
      <c r="H1872">
        <f>MOD(D1872-1,6)+1</f>
        <v>6</v>
      </c>
      <c r="I1872">
        <f>37-D1872</f>
        <v>25</v>
      </c>
      <c r="J1872">
        <f>ABS(D1872-D1873)</f>
        <v>4</v>
      </c>
      <c r="K1872">
        <f>AVERAGE(D1872:D1876)</f>
        <v>12</v>
      </c>
      <c r="L1872">
        <f>AVERAGE(D1872:D1891)</f>
        <v>12</v>
      </c>
      <c r="M1872">
        <f>K1872-L1872</f>
        <v>0</v>
      </c>
      <c r="N1872" t="str">
        <f>IF(K1872&gt;L1872,"HIGH ZONE BIAS",IF(K1872&lt;L1872,"LOW ZONE BIAS","EQUILIBRIUM"))</f>
        <v>EQUILIBRIUM</v>
      </c>
    </row>
    <row r="1873">
      <c r="A1873">
        <v>25698</v>
      </c>
      <c r="B1873" t="str">
        <v>2025-05-24</v>
      </c>
      <c r="C1873" t="str">
        <v>Morning</v>
      </c>
      <c r="D1873">
        <v>16</v>
      </c>
      <c r="E1873" t="str">
        <f>IF(MOD(D1873,2)=0,"EVEN","ODD")</f>
        <v>EVEN</v>
      </c>
      <c r="F1873" t="str">
        <f>IF(D1873&lt;=18,"LOW (1-18)","HIGH (19-36)")</f>
        <v>LOW (1-18)</v>
      </c>
      <c r="G1873">
        <f>INT((D1873-1)/6)+1</f>
        <v>3</v>
      </c>
      <c r="H1873">
        <f>MOD(D1873-1,6)+1</f>
        <v>4</v>
      </c>
      <c r="I1873">
        <f>37-D1873</f>
        <v>21</v>
      </c>
      <c r="J1873">
        <f>ABS(D1873-D1874)</f>
        <v>4</v>
      </c>
      <c r="K1873">
        <f>AVERAGE(D1873:D1877)</f>
        <v>16</v>
      </c>
      <c r="L1873">
        <f>AVERAGE(D1873:D1892)</f>
        <v>16</v>
      </c>
      <c r="M1873">
        <f>K1873-L1873</f>
        <v>0</v>
      </c>
      <c r="N1873" t="str">
        <f>IF(K1873&gt;L1873,"HIGH ZONE BIAS",IF(K1873&lt;L1873,"LOW ZONE BIAS","EQUILIBRIUM"))</f>
        <v>EQUILIBRIUM</v>
      </c>
    </row>
    <row r="1874">
      <c r="A1874">
        <v>25697</v>
      </c>
      <c r="B1874" t="str">
        <v>2025-05-23</v>
      </c>
      <c r="C1874" t="str">
        <v>Evening</v>
      </c>
      <c r="D1874">
        <v>12</v>
      </c>
      <c r="E1874" t="str">
        <f>IF(MOD(D1874,2)=0,"EVEN","ODD")</f>
        <v>EVEN</v>
      </c>
      <c r="F1874" t="str">
        <f>IF(D1874&lt;=18,"LOW (1-18)","HIGH (19-36)")</f>
        <v>LOW (1-18)</v>
      </c>
      <c r="G1874">
        <f>INT((D1874-1)/6)+1</f>
        <v>2</v>
      </c>
      <c r="H1874">
        <f>MOD(D1874-1,6)+1</f>
        <v>6</v>
      </c>
      <c r="I1874">
        <f>37-D1874</f>
        <v>25</v>
      </c>
      <c r="J1874">
        <f>ABS(D1874-D1875)</f>
        <v>5</v>
      </c>
      <c r="K1874">
        <f>AVERAGE(D1874:D1878)</f>
        <v>12</v>
      </c>
      <c r="L1874">
        <f>AVERAGE(D1874:D1893)</f>
        <v>12</v>
      </c>
      <c r="M1874">
        <f>K1874-L1874</f>
        <v>0</v>
      </c>
      <c r="N1874" t="str">
        <f>IF(K1874&gt;L1874,"HIGH ZONE BIAS",IF(K1874&lt;L1874,"LOW ZONE BIAS","EQUILIBRIUM"))</f>
        <v>EQUILIBRIUM</v>
      </c>
    </row>
    <row r="1875">
      <c r="A1875">
        <v>25696</v>
      </c>
      <c r="B1875" t="str">
        <v>2025-05-23</v>
      </c>
      <c r="C1875" t="str">
        <v>Afternoon</v>
      </c>
      <c r="D1875">
        <v>17</v>
      </c>
      <c r="E1875" t="str">
        <f>IF(MOD(D1875,2)=0,"EVEN","ODD")</f>
        <v>ODD</v>
      </c>
      <c r="F1875" t="str">
        <f>IF(D1875&lt;=18,"LOW (1-18)","HIGH (19-36)")</f>
        <v>LOW (1-18)</v>
      </c>
      <c r="G1875">
        <f>INT((D1875-1)/6)+1</f>
        <v>3</v>
      </c>
      <c r="H1875">
        <f>MOD(D1875-1,6)+1</f>
        <v>5</v>
      </c>
      <c r="I1875">
        <f>37-D1875</f>
        <v>20</v>
      </c>
      <c r="J1875">
        <f>ABS(D1875-D1876)</f>
        <v>1</v>
      </c>
      <c r="K1875">
        <f>AVERAGE(D1875:D1879)</f>
        <v>17</v>
      </c>
      <c r="L1875">
        <f>AVERAGE(D1875:D1894)</f>
        <v>17</v>
      </c>
      <c r="M1875">
        <f>K1875-L1875</f>
        <v>0</v>
      </c>
      <c r="N1875" t="str">
        <f>IF(K1875&gt;L1875,"HIGH ZONE BIAS",IF(K1875&lt;L1875,"LOW ZONE BIAS","EQUILIBRIUM"))</f>
        <v>EQUILIBRIUM</v>
      </c>
    </row>
    <row r="1876">
      <c r="A1876">
        <v>25695</v>
      </c>
      <c r="B1876" t="str">
        <v>2025-05-23</v>
      </c>
      <c r="C1876" t="str">
        <v>Midday</v>
      </c>
      <c r="D1876">
        <v>16</v>
      </c>
      <c r="E1876" t="str">
        <f>IF(MOD(D1876,2)=0,"EVEN","ODD")</f>
        <v>EVEN</v>
      </c>
      <c r="F1876" t="str">
        <f>IF(D1876&lt;=18,"LOW (1-18)","HIGH (19-36)")</f>
        <v>LOW (1-18)</v>
      </c>
      <c r="G1876">
        <f>INT((D1876-1)/6)+1</f>
        <v>3</v>
      </c>
      <c r="H1876">
        <f>MOD(D1876-1,6)+1</f>
        <v>4</v>
      </c>
      <c r="I1876">
        <f>37-D1876</f>
        <v>21</v>
      </c>
      <c r="J1876">
        <f>ABS(D1876-D1877)</f>
        <v>4</v>
      </c>
      <c r="K1876">
        <f>AVERAGE(D1876:D1880)</f>
        <v>16</v>
      </c>
      <c r="L1876">
        <f>AVERAGE(D1876:D1895)</f>
        <v>16</v>
      </c>
      <c r="M1876">
        <f>K1876-L1876</f>
        <v>0</v>
      </c>
      <c r="N1876" t="str">
        <f>IF(K1876&gt;L1876,"HIGH ZONE BIAS",IF(K1876&lt;L1876,"LOW ZONE BIAS","EQUILIBRIUM"))</f>
        <v>EQUILIBRIUM</v>
      </c>
    </row>
    <row r="1877">
      <c r="A1877">
        <v>25694</v>
      </c>
      <c r="B1877" t="str">
        <v>2025-05-23</v>
      </c>
      <c r="C1877" t="str">
        <v>Morning</v>
      </c>
      <c r="D1877">
        <v>12</v>
      </c>
      <c r="E1877" t="str">
        <f>IF(MOD(D1877,2)=0,"EVEN","ODD")</f>
        <v>EVEN</v>
      </c>
      <c r="F1877" t="str">
        <f>IF(D1877&lt;=18,"LOW (1-18)","HIGH (19-36)")</f>
        <v>LOW (1-18)</v>
      </c>
      <c r="G1877">
        <f>INT((D1877-1)/6)+1</f>
        <v>2</v>
      </c>
      <c r="H1877">
        <f>MOD(D1877-1,6)+1</f>
        <v>6</v>
      </c>
      <c r="I1877">
        <f>37-D1877</f>
        <v>25</v>
      </c>
      <c r="J1877">
        <f>ABS(D1877-D1878)</f>
        <v>22</v>
      </c>
      <c r="K1877">
        <f>AVERAGE(D1877:D1881)</f>
        <v>12</v>
      </c>
      <c r="L1877">
        <f>AVERAGE(D1877:D1896)</f>
        <v>12</v>
      </c>
      <c r="M1877">
        <f>K1877-L1877</f>
        <v>0</v>
      </c>
      <c r="N1877" t="str">
        <f>IF(K1877&gt;L1877,"HIGH ZONE BIAS",IF(K1877&lt;L1877,"LOW ZONE BIAS","EQUILIBRIUM"))</f>
        <v>EQUILIBRIUM</v>
      </c>
    </row>
    <row r="1878">
      <c r="A1878">
        <v>25693</v>
      </c>
      <c r="B1878" t="str">
        <v>2025-05-22</v>
      </c>
      <c r="C1878" t="str">
        <v>Evening</v>
      </c>
      <c r="D1878">
        <v>34</v>
      </c>
      <c r="E1878" t="str">
        <f>IF(MOD(D1878,2)=0,"EVEN","ODD")</f>
        <v>EVEN</v>
      </c>
      <c r="F1878" t="str">
        <f>IF(D1878&lt;=18,"LOW (1-18)","HIGH (19-36)")</f>
        <v>HIGH (19-36)</v>
      </c>
      <c r="G1878">
        <f>INT((D1878-1)/6)+1</f>
        <v>6</v>
      </c>
      <c r="H1878">
        <f>MOD(D1878-1,6)+1</f>
        <v>4</v>
      </c>
      <c r="I1878">
        <f>37-D1878</f>
        <v>3</v>
      </c>
      <c r="J1878">
        <f>ABS(D1878-D1879)</f>
        <v>1</v>
      </c>
      <c r="K1878">
        <f>AVERAGE(D1878:D1882)</f>
        <v>34</v>
      </c>
      <c r="L1878">
        <f>AVERAGE(D1878:D1897)</f>
        <v>34</v>
      </c>
      <c r="M1878">
        <f>K1878-L1878</f>
        <v>0</v>
      </c>
      <c r="N1878" t="str">
        <f>IF(K1878&gt;L1878,"HIGH ZONE BIAS",IF(K1878&lt;L1878,"LOW ZONE BIAS","EQUILIBRIUM"))</f>
        <v>EQUILIBRIUM</v>
      </c>
    </row>
    <row r="1879">
      <c r="A1879">
        <v>25692</v>
      </c>
      <c r="B1879" t="str">
        <v>2025-05-22</v>
      </c>
      <c r="C1879" t="str">
        <v>Afternoon</v>
      </c>
      <c r="D1879">
        <v>35</v>
      </c>
      <c r="E1879" t="str">
        <f>IF(MOD(D1879,2)=0,"EVEN","ODD")</f>
        <v>ODD</v>
      </c>
      <c r="F1879" t="str">
        <f>IF(D1879&lt;=18,"LOW (1-18)","HIGH (19-36)")</f>
        <v>HIGH (19-36)</v>
      </c>
      <c r="G1879">
        <f>INT((D1879-1)/6)+1</f>
        <v>6</v>
      </c>
      <c r="H1879">
        <f>MOD(D1879-1,6)+1</f>
        <v>5</v>
      </c>
      <c r="I1879">
        <f>37-D1879</f>
        <v>2</v>
      </c>
      <c r="J1879">
        <f>ABS(D1879-D1880)</f>
        <v>26</v>
      </c>
      <c r="K1879">
        <f>AVERAGE(D1879:D1883)</f>
        <v>35</v>
      </c>
      <c r="L1879">
        <f>AVERAGE(D1879:D1898)</f>
        <v>35</v>
      </c>
      <c r="M1879">
        <f>K1879-L1879</f>
        <v>0</v>
      </c>
      <c r="N1879" t="str">
        <f>IF(K1879&gt;L1879,"HIGH ZONE BIAS",IF(K1879&lt;L1879,"LOW ZONE BIAS","EQUILIBRIUM"))</f>
        <v>EQUILIBRIUM</v>
      </c>
    </row>
    <row r="1880">
      <c r="A1880">
        <v>25691</v>
      </c>
      <c r="B1880" t="str">
        <v>2025-05-22</v>
      </c>
      <c r="C1880" t="str">
        <v>Midday</v>
      </c>
      <c r="D1880">
        <v>9</v>
      </c>
      <c r="E1880" t="str">
        <f>IF(MOD(D1880,2)=0,"EVEN","ODD")</f>
        <v>ODD</v>
      </c>
      <c r="F1880" t="str">
        <f>IF(D1880&lt;=18,"LOW (1-18)","HIGH (19-36)")</f>
        <v>LOW (1-18)</v>
      </c>
      <c r="G1880">
        <f>INT((D1880-1)/6)+1</f>
        <v>2</v>
      </c>
      <c r="H1880">
        <f>MOD(D1880-1,6)+1</f>
        <v>3</v>
      </c>
      <c r="I1880">
        <f>37-D1880</f>
        <v>28</v>
      </c>
      <c r="J1880">
        <f>ABS(D1880-D1881)</f>
        <v>6</v>
      </c>
      <c r="K1880">
        <f>AVERAGE(D1880:D1884)</f>
        <v>9</v>
      </c>
      <c r="L1880">
        <f>AVERAGE(D1880:D1899)</f>
        <v>9</v>
      </c>
      <c r="M1880">
        <f>K1880-L1880</f>
        <v>0</v>
      </c>
      <c r="N1880" t="str">
        <f>IF(K1880&gt;L1880,"HIGH ZONE BIAS",IF(K1880&lt;L1880,"LOW ZONE BIAS","EQUILIBRIUM"))</f>
        <v>EQUILIBRIUM</v>
      </c>
    </row>
    <row r="1881">
      <c r="A1881">
        <v>25690</v>
      </c>
      <c r="B1881" t="str">
        <v>2025-05-22</v>
      </c>
      <c r="C1881" t="str">
        <v>Morning</v>
      </c>
      <c r="D1881">
        <v>3</v>
      </c>
      <c r="E1881" t="str">
        <f>IF(MOD(D1881,2)=0,"EVEN","ODD")</f>
        <v>ODD</v>
      </c>
      <c r="F1881" t="str">
        <f>IF(D1881&lt;=18,"LOW (1-18)","HIGH (19-36)")</f>
        <v>LOW (1-18)</v>
      </c>
      <c r="G1881">
        <f>INT((D1881-1)/6)+1</f>
        <v>1</v>
      </c>
      <c r="H1881">
        <f>MOD(D1881-1,6)+1</f>
        <v>3</v>
      </c>
      <c r="I1881">
        <f>37-D1881</f>
        <v>34</v>
      </c>
      <c r="J1881">
        <f>ABS(D1881-D1882)</f>
        <v>13</v>
      </c>
      <c r="K1881">
        <f>AVERAGE(D1881:D1885)</f>
        <v>3</v>
      </c>
      <c r="L1881">
        <f>AVERAGE(D1881:D1900)</f>
        <v>3</v>
      </c>
      <c r="M1881">
        <f>K1881-L1881</f>
        <v>0</v>
      </c>
      <c r="N1881" t="str">
        <f>IF(K1881&gt;L1881,"HIGH ZONE BIAS",IF(K1881&lt;L1881,"LOW ZONE BIAS","EQUILIBRIUM"))</f>
        <v>EQUILIBRIUM</v>
      </c>
    </row>
    <row r="1882">
      <c r="A1882">
        <v>25689</v>
      </c>
      <c r="B1882" t="str">
        <v>2025-05-21</v>
      </c>
      <c r="C1882" t="str">
        <v>Evening</v>
      </c>
      <c r="D1882">
        <v>16</v>
      </c>
      <c r="E1882" t="str">
        <f>IF(MOD(D1882,2)=0,"EVEN","ODD")</f>
        <v>EVEN</v>
      </c>
      <c r="F1882" t="str">
        <f>IF(D1882&lt;=18,"LOW (1-18)","HIGH (19-36)")</f>
        <v>LOW (1-18)</v>
      </c>
      <c r="G1882">
        <f>INT((D1882-1)/6)+1</f>
        <v>3</v>
      </c>
      <c r="H1882">
        <f>MOD(D1882-1,6)+1</f>
        <v>4</v>
      </c>
      <c r="I1882">
        <f>37-D1882</f>
        <v>21</v>
      </c>
      <c r="J1882">
        <f>ABS(D1882-D1883)</f>
        <v>17</v>
      </c>
      <c r="K1882">
        <f>AVERAGE(D1882:D1886)</f>
        <v>16</v>
      </c>
      <c r="L1882">
        <f>AVERAGE(D1882:D1901)</f>
        <v>16</v>
      </c>
      <c r="M1882">
        <f>K1882-L1882</f>
        <v>0</v>
      </c>
      <c r="N1882" t="str">
        <f>IF(K1882&gt;L1882,"HIGH ZONE BIAS",IF(K1882&lt;L1882,"LOW ZONE BIAS","EQUILIBRIUM"))</f>
        <v>EQUILIBRIUM</v>
      </c>
    </row>
    <row r="1883">
      <c r="A1883">
        <v>25688</v>
      </c>
      <c r="B1883" t="str">
        <v>2025-05-21</v>
      </c>
      <c r="C1883" t="str">
        <v>Afternoon</v>
      </c>
      <c r="D1883">
        <v>33</v>
      </c>
      <c r="E1883" t="str">
        <f>IF(MOD(D1883,2)=0,"EVEN","ODD")</f>
        <v>ODD</v>
      </c>
      <c r="F1883" t="str">
        <f>IF(D1883&lt;=18,"LOW (1-18)","HIGH (19-36)")</f>
        <v>HIGH (19-36)</v>
      </c>
      <c r="G1883">
        <f>INT((D1883-1)/6)+1</f>
        <v>6</v>
      </c>
      <c r="H1883">
        <f>MOD(D1883-1,6)+1</f>
        <v>3</v>
      </c>
      <c r="I1883">
        <f>37-D1883</f>
        <v>4</v>
      </c>
      <c r="J1883">
        <f>ABS(D1883-D1884)</f>
        <v>17</v>
      </c>
      <c r="K1883">
        <f>AVERAGE(D1883:D1887)</f>
        <v>33</v>
      </c>
      <c r="L1883">
        <f>AVERAGE(D1883:D1902)</f>
        <v>33</v>
      </c>
      <c r="M1883">
        <f>K1883-L1883</f>
        <v>0</v>
      </c>
      <c r="N1883" t="str">
        <f>IF(K1883&gt;L1883,"HIGH ZONE BIAS",IF(K1883&lt;L1883,"LOW ZONE BIAS","EQUILIBRIUM"))</f>
        <v>EQUILIBRIUM</v>
      </c>
    </row>
    <row r="1884">
      <c r="A1884">
        <v>25687</v>
      </c>
      <c r="B1884" t="str">
        <v>2025-05-21</v>
      </c>
      <c r="C1884" t="str">
        <v>Midday</v>
      </c>
      <c r="D1884">
        <v>16</v>
      </c>
      <c r="E1884" t="str">
        <f>IF(MOD(D1884,2)=0,"EVEN","ODD")</f>
        <v>EVEN</v>
      </c>
      <c r="F1884" t="str">
        <f>IF(D1884&lt;=18,"LOW (1-18)","HIGH (19-36)")</f>
        <v>LOW (1-18)</v>
      </c>
      <c r="G1884">
        <f>INT((D1884-1)/6)+1</f>
        <v>3</v>
      </c>
      <c r="H1884">
        <f>MOD(D1884-1,6)+1</f>
        <v>4</v>
      </c>
      <c r="I1884">
        <f>37-D1884</f>
        <v>21</v>
      </c>
      <c r="J1884">
        <f>ABS(D1884-D1885)</f>
        <v>7</v>
      </c>
      <c r="K1884">
        <f>AVERAGE(D1884:D1888)</f>
        <v>16</v>
      </c>
      <c r="L1884">
        <f>AVERAGE(D1884:D1903)</f>
        <v>16</v>
      </c>
      <c r="M1884">
        <f>K1884-L1884</f>
        <v>0</v>
      </c>
      <c r="N1884" t="str">
        <f>IF(K1884&gt;L1884,"HIGH ZONE BIAS",IF(K1884&lt;L1884,"LOW ZONE BIAS","EQUILIBRIUM"))</f>
        <v>EQUILIBRIUM</v>
      </c>
    </row>
    <row r="1885">
      <c r="A1885">
        <v>25686</v>
      </c>
      <c r="B1885" t="str">
        <v>2025-05-21</v>
      </c>
      <c r="C1885" t="str">
        <v>Morning</v>
      </c>
      <c r="D1885">
        <v>9</v>
      </c>
      <c r="E1885" t="str">
        <f>IF(MOD(D1885,2)=0,"EVEN","ODD")</f>
        <v>ODD</v>
      </c>
      <c r="F1885" t="str">
        <f>IF(D1885&lt;=18,"LOW (1-18)","HIGH (19-36)")</f>
        <v>LOW (1-18)</v>
      </c>
      <c r="G1885">
        <f>INT((D1885-1)/6)+1</f>
        <v>2</v>
      </c>
      <c r="H1885">
        <f>MOD(D1885-1,6)+1</f>
        <v>3</v>
      </c>
      <c r="I1885">
        <f>37-D1885</f>
        <v>28</v>
      </c>
      <c r="J1885">
        <f>ABS(D1885-D1886)</f>
        <v>1</v>
      </c>
      <c r="K1885">
        <f>AVERAGE(D1885:D1889)</f>
        <v>9</v>
      </c>
      <c r="L1885">
        <f>AVERAGE(D1885:D1904)</f>
        <v>9</v>
      </c>
      <c r="M1885">
        <f>K1885-L1885</f>
        <v>0</v>
      </c>
      <c r="N1885" t="str">
        <f>IF(K1885&gt;L1885,"HIGH ZONE BIAS",IF(K1885&lt;L1885,"LOW ZONE BIAS","EQUILIBRIUM"))</f>
        <v>EQUILIBRIUM</v>
      </c>
    </row>
    <row r="1886">
      <c r="A1886">
        <v>25685</v>
      </c>
      <c r="B1886" t="str">
        <v>2025-05-20</v>
      </c>
      <c r="C1886" t="str">
        <v>Evening</v>
      </c>
      <c r="D1886">
        <v>10</v>
      </c>
      <c r="E1886" t="str">
        <f>IF(MOD(D1886,2)=0,"EVEN","ODD")</f>
        <v>EVEN</v>
      </c>
      <c r="F1886" t="str">
        <f>IF(D1886&lt;=18,"LOW (1-18)","HIGH (19-36)")</f>
        <v>LOW (1-18)</v>
      </c>
      <c r="G1886">
        <f>INT((D1886-1)/6)+1</f>
        <v>2</v>
      </c>
      <c r="H1886">
        <f>MOD(D1886-1,6)+1</f>
        <v>4</v>
      </c>
      <c r="I1886">
        <f>37-D1886</f>
        <v>27</v>
      </c>
      <c r="J1886">
        <f>ABS(D1886-D1887)</f>
        <v>8</v>
      </c>
      <c r="K1886">
        <f>AVERAGE(D1886:D1890)</f>
        <v>10</v>
      </c>
      <c r="L1886">
        <f>AVERAGE(D1886:D1905)</f>
        <v>10</v>
      </c>
      <c r="M1886">
        <f>K1886-L1886</f>
        <v>0</v>
      </c>
      <c r="N1886" t="str">
        <f>IF(K1886&gt;L1886,"HIGH ZONE BIAS",IF(K1886&lt;L1886,"LOW ZONE BIAS","EQUILIBRIUM"))</f>
        <v>EQUILIBRIUM</v>
      </c>
    </row>
    <row r="1887">
      <c r="A1887">
        <v>25684</v>
      </c>
      <c r="B1887" t="str">
        <v>2025-05-20</v>
      </c>
      <c r="C1887" t="str">
        <v>Afternoon</v>
      </c>
      <c r="D1887">
        <v>18</v>
      </c>
      <c r="E1887" t="str">
        <f>IF(MOD(D1887,2)=0,"EVEN","ODD")</f>
        <v>EVEN</v>
      </c>
      <c r="F1887" t="str">
        <f>IF(D1887&lt;=18,"LOW (1-18)","HIGH (19-36)")</f>
        <v>LOW (1-18)</v>
      </c>
      <c r="G1887">
        <f>INT((D1887-1)/6)+1</f>
        <v>3</v>
      </c>
      <c r="H1887">
        <f>MOD(D1887-1,6)+1</f>
        <v>6</v>
      </c>
      <c r="I1887">
        <f>37-D1887</f>
        <v>19</v>
      </c>
      <c r="J1887">
        <f>ABS(D1887-D1888)</f>
        <v>7</v>
      </c>
      <c r="K1887">
        <f>AVERAGE(D1887:D1891)</f>
        <v>18</v>
      </c>
      <c r="L1887">
        <f>AVERAGE(D1887:D1906)</f>
        <v>18</v>
      </c>
      <c r="M1887">
        <f>K1887-L1887</f>
        <v>0</v>
      </c>
      <c r="N1887" t="str">
        <f>IF(K1887&gt;L1887,"HIGH ZONE BIAS",IF(K1887&lt;L1887,"LOW ZONE BIAS","EQUILIBRIUM"))</f>
        <v>EQUILIBRIUM</v>
      </c>
    </row>
    <row r="1888">
      <c r="A1888">
        <v>25683</v>
      </c>
      <c r="B1888" t="str">
        <v>2025-05-20</v>
      </c>
      <c r="C1888" t="str">
        <v>Midday</v>
      </c>
      <c r="D1888">
        <v>11</v>
      </c>
      <c r="E1888" t="str">
        <f>IF(MOD(D1888,2)=0,"EVEN","ODD")</f>
        <v>ODD</v>
      </c>
      <c r="F1888" t="str">
        <f>IF(D1888&lt;=18,"LOW (1-18)","HIGH (19-36)")</f>
        <v>LOW (1-18)</v>
      </c>
      <c r="G1888">
        <f>INT((D1888-1)/6)+1</f>
        <v>2</v>
      </c>
      <c r="H1888">
        <f>MOD(D1888-1,6)+1</f>
        <v>5</v>
      </c>
      <c r="I1888">
        <f>37-D1888</f>
        <v>26</v>
      </c>
      <c r="J1888">
        <f>ABS(D1888-D1889)</f>
        <v>21</v>
      </c>
      <c r="K1888">
        <f>AVERAGE(D1888:D1892)</f>
        <v>11</v>
      </c>
      <c r="L1888">
        <f>AVERAGE(D1888:D1907)</f>
        <v>11</v>
      </c>
      <c r="M1888">
        <f>K1888-L1888</f>
        <v>0</v>
      </c>
      <c r="N1888" t="str">
        <f>IF(K1888&gt;L1888,"HIGH ZONE BIAS",IF(K1888&lt;L1888,"LOW ZONE BIAS","EQUILIBRIUM"))</f>
        <v>EQUILIBRIUM</v>
      </c>
    </row>
    <row r="1889">
      <c r="A1889">
        <v>25682</v>
      </c>
      <c r="B1889" t="str">
        <v>2025-05-20</v>
      </c>
      <c r="C1889" t="str">
        <v>Morning</v>
      </c>
      <c r="D1889">
        <v>32</v>
      </c>
      <c r="E1889" t="str">
        <f>IF(MOD(D1889,2)=0,"EVEN","ODD")</f>
        <v>EVEN</v>
      </c>
      <c r="F1889" t="str">
        <f>IF(D1889&lt;=18,"LOW (1-18)","HIGH (19-36)")</f>
        <v>HIGH (19-36)</v>
      </c>
      <c r="G1889">
        <f>INT((D1889-1)/6)+1</f>
        <v>6</v>
      </c>
      <c r="H1889">
        <f>MOD(D1889-1,6)+1</f>
        <v>2</v>
      </c>
      <c r="I1889">
        <f>37-D1889</f>
        <v>5</v>
      </c>
      <c r="J1889">
        <f>ABS(D1889-D1890)</f>
        <v>5</v>
      </c>
      <c r="K1889">
        <f>AVERAGE(D1889:D1893)</f>
        <v>32</v>
      </c>
      <c r="L1889">
        <f>AVERAGE(D1889:D1908)</f>
        <v>32</v>
      </c>
      <c r="M1889">
        <f>K1889-L1889</f>
        <v>0</v>
      </c>
      <c r="N1889" t="str">
        <f>IF(K1889&gt;L1889,"HIGH ZONE BIAS",IF(K1889&lt;L1889,"LOW ZONE BIAS","EQUILIBRIUM"))</f>
        <v>EQUILIBRIUM</v>
      </c>
    </row>
    <row r="1890">
      <c r="A1890">
        <v>25681</v>
      </c>
      <c r="B1890" t="str">
        <v>2025-05-19</v>
      </c>
      <c r="C1890" t="str">
        <v>Evening</v>
      </c>
      <c r="D1890">
        <v>27</v>
      </c>
      <c r="E1890" t="str">
        <f>IF(MOD(D1890,2)=0,"EVEN","ODD")</f>
        <v>ODD</v>
      </c>
      <c r="F1890" t="str">
        <f>IF(D1890&lt;=18,"LOW (1-18)","HIGH (19-36)")</f>
        <v>HIGH (19-36)</v>
      </c>
      <c r="G1890">
        <f>INT((D1890-1)/6)+1</f>
        <v>5</v>
      </c>
      <c r="H1890">
        <f>MOD(D1890-1,6)+1</f>
        <v>3</v>
      </c>
      <c r="I1890">
        <f>37-D1890</f>
        <v>10</v>
      </c>
      <c r="J1890">
        <f>ABS(D1890-D1891)</f>
        <v>20</v>
      </c>
      <c r="K1890">
        <f>AVERAGE(D1890:D1894)</f>
        <v>27</v>
      </c>
      <c r="L1890">
        <f>AVERAGE(D1890:D1909)</f>
        <v>27</v>
      </c>
      <c r="M1890">
        <f>K1890-L1890</f>
        <v>0</v>
      </c>
      <c r="N1890" t="str">
        <f>IF(K1890&gt;L1890,"HIGH ZONE BIAS",IF(K1890&lt;L1890,"LOW ZONE BIAS","EQUILIBRIUM"))</f>
        <v>EQUILIBRIUM</v>
      </c>
    </row>
    <row r="1891">
      <c r="A1891">
        <v>25680</v>
      </c>
      <c r="B1891" t="str">
        <v>2025-05-19</v>
      </c>
      <c r="C1891" t="str">
        <v>Afternoon</v>
      </c>
      <c r="D1891">
        <v>7</v>
      </c>
      <c r="E1891" t="str">
        <f>IF(MOD(D1891,2)=0,"EVEN","ODD")</f>
        <v>ODD</v>
      </c>
      <c r="F1891" t="str">
        <f>IF(D1891&lt;=18,"LOW (1-18)","HIGH (19-36)")</f>
        <v>LOW (1-18)</v>
      </c>
      <c r="G1891">
        <f>INT((D1891-1)/6)+1</f>
        <v>2</v>
      </c>
      <c r="H1891">
        <f>MOD(D1891-1,6)+1</f>
        <v>1</v>
      </c>
      <c r="I1891">
        <f>37-D1891</f>
        <v>30</v>
      </c>
      <c r="J1891">
        <f>ABS(D1891-D1892)</f>
        <v>5</v>
      </c>
      <c r="K1891">
        <f>AVERAGE(D1891:D1895)</f>
        <v>7</v>
      </c>
      <c r="L1891">
        <f>AVERAGE(D1891:D1910)</f>
        <v>7</v>
      </c>
      <c r="M1891">
        <f>K1891-L1891</f>
        <v>0</v>
      </c>
      <c r="N1891" t="str">
        <f>IF(K1891&gt;L1891,"HIGH ZONE BIAS",IF(K1891&lt;L1891,"LOW ZONE BIAS","EQUILIBRIUM"))</f>
        <v>EQUILIBRIUM</v>
      </c>
    </row>
    <row r="1892">
      <c r="A1892">
        <v>25679</v>
      </c>
      <c r="B1892" t="str">
        <v>2025-05-19</v>
      </c>
      <c r="C1892" t="str">
        <v>Midday</v>
      </c>
      <c r="D1892">
        <v>12</v>
      </c>
      <c r="E1892" t="str">
        <f>IF(MOD(D1892,2)=0,"EVEN","ODD")</f>
        <v>EVEN</v>
      </c>
      <c r="F1892" t="str">
        <f>IF(D1892&lt;=18,"LOW (1-18)","HIGH (19-36)")</f>
        <v>LOW (1-18)</v>
      </c>
      <c r="G1892">
        <f>INT((D1892-1)/6)+1</f>
        <v>2</v>
      </c>
      <c r="H1892">
        <f>MOD(D1892-1,6)+1</f>
        <v>6</v>
      </c>
      <c r="I1892">
        <f>37-D1892</f>
        <v>25</v>
      </c>
      <c r="J1892">
        <f>ABS(D1892-D1893)</f>
        <v>6</v>
      </c>
      <c r="K1892">
        <f>AVERAGE(D1892:D1896)</f>
        <v>12</v>
      </c>
      <c r="L1892">
        <f>AVERAGE(D1892:D1911)</f>
        <v>12</v>
      </c>
      <c r="M1892">
        <f>K1892-L1892</f>
        <v>0</v>
      </c>
      <c r="N1892" t="str">
        <f>IF(K1892&gt;L1892,"HIGH ZONE BIAS",IF(K1892&lt;L1892,"LOW ZONE BIAS","EQUILIBRIUM"))</f>
        <v>EQUILIBRIUM</v>
      </c>
    </row>
    <row r="1893">
      <c r="A1893">
        <v>25678</v>
      </c>
      <c r="B1893" t="str">
        <v>2025-05-19</v>
      </c>
      <c r="C1893" t="str">
        <v>Morning</v>
      </c>
      <c r="D1893">
        <v>6</v>
      </c>
      <c r="E1893" t="str">
        <f>IF(MOD(D1893,2)=0,"EVEN","ODD")</f>
        <v>EVEN</v>
      </c>
      <c r="F1893" t="str">
        <f>IF(D1893&lt;=18,"LOW (1-18)","HIGH (19-36)")</f>
        <v>LOW (1-18)</v>
      </c>
      <c r="G1893">
        <f>INT((D1893-1)/6)+1</f>
        <v>1</v>
      </c>
      <c r="H1893">
        <f>MOD(D1893-1,6)+1</f>
        <v>6</v>
      </c>
      <c r="I1893">
        <f>37-D1893</f>
        <v>31</v>
      </c>
      <c r="J1893">
        <f>ABS(D1893-D1894)</f>
        <v>22</v>
      </c>
      <c r="K1893">
        <f>AVERAGE(D1893:D1897)</f>
        <v>6</v>
      </c>
      <c r="L1893">
        <f>AVERAGE(D1893:D1912)</f>
        <v>6</v>
      </c>
      <c r="M1893">
        <f>K1893-L1893</f>
        <v>0</v>
      </c>
      <c r="N1893" t="str">
        <f>IF(K1893&gt;L1893,"HIGH ZONE BIAS",IF(K1893&lt;L1893,"LOW ZONE BIAS","EQUILIBRIUM"))</f>
        <v>EQUILIBRIUM</v>
      </c>
    </row>
    <row r="1894">
      <c r="A1894">
        <v>25677</v>
      </c>
      <c r="B1894" t="str">
        <v>2025-05-17</v>
      </c>
      <c r="C1894" t="str">
        <v>Evening</v>
      </c>
      <c r="D1894">
        <v>28</v>
      </c>
      <c r="E1894" t="str">
        <f>IF(MOD(D1894,2)=0,"EVEN","ODD")</f>
        <v>EVEN</v>
      </c>
      <c r="F1894" t="str">
        <f>IF(D1894&lt;=18,"LOW (1-18)","HIGH (19-36)")</f>
        <v>HIGH (19-36)</v>
      </c>
      <c r="G1894">
        <f>INT((D1894-1)/6)+1</f>
        <v>5</v>
      </c>
      <c r="H1894">
        <f>MOD(D1894-1,6)+1</f>
        <v>4</v>
      </c>
      <c r="I1894">
        <f>37-D1894</f>
        <v>9</v>
      </c>
      <c r="J1894">
        <f>ABS(D1894-D1895)</f>
        <v>0</v>
      </c>
      <c r="K1894">
        <f>AVERAGE(D1894:D1898)</f>
        <v>28</v>
      </c>
      <c r="L1894">
        <f>AVERAGE(D1894:D1913)</f>
        <v>28</v>
      </c>
      <c r="M1894">
        <f>K1894-L1894</f>
        <v>0</v>
      </c>
      <c r="N1894" t="str">
        <f>IF(K1894&gt;L1894,"HIGH ZONE BIAS",IF(K1894&lt;L1894,"LOW ZONE BIAS","EQUILIBRIUM"))</f>
        <v>EQUILIBRIUM</v>
      </c>
    </row>
    <row r="1895">
      <c r="A1895">
        <v>25676</v>
      </c>
      <c r="B1895" t="str">
        <v>2025-05-17</v>
      </c>
      <c r="C1895" t="str">
        <v>Afternoon</v>
      </c>
      <c r="D1895">
        <v>28</v>
      </c>
      <c r="E1895" t="str">
        <f>IF(MOD(D1895,2)=0,"EVEN","ODD")</f>
        <v>EVEN</v>
      </c>
      <c r="F1895" t="str">
        <f>IF(D1895&lt;=18,"LOW (1-18)","HIGH (19-36)")</f>
        <v>HIGH (19-36)</v>
      </c>
      <c r="G1895">
        <f>INT((D1895-1)/6)+1</f>
        <v>5</v>
      </c>
      <c r="H1895">
        <f>MOD(D1895-1,6)+1</f>
        <v>4</v>
      </c>
      <c r="I1895">
        <f>37-D1895</f>
        <v>9</v>
      </c>
      <c r="J1895">
        <f>ABS(D1895-D1896)</f>
        <v>21</v>
      </c>
      <c r="K1895">
        <f>AVERAGE(D1895:D1899)</f>
        <v>28</v>
      </c>
      <c r="L1895">
        <f>AVERAGE(D1895:D1914)</f>
        <v>28</v>
      </c>
      <c r="M1895">
        <f>K1895-L1895</f>
        <v>0</v>
      </c>
      <c r="N1895" t="str">
        <f>IF(K1895&gt;L1895,"HIGH ZONE BIAS",IF(K1895&lt;L1895,"LOW ZONE BIAS","EQUILIBRIUM"))</f>
        <v>EQUILIBRIUM</v>
      </c>
    </row>
    <row r="1896">
      <c r="A1896">
        <v>25675</v>
      </c>
      <c r="B1896" t="str">
        <v>2025-05-17</v>
      </c>
      <c r="C1896" t="str">
        <v>Midday</v>
      </c>
      <c r="D1896">
        <v>7</v>
      </c>
      <c r="E1896" t="str">
        <f>IF(MOD(D1896,2)=0,"EVEN","ODD")</f>
        <v>ODD</v>
      </c>
      <c r="F1896" t="str">
        <f>IF(D1896&lt;=18,"LOW (1-18)","HIGH (19-36)")</f>
        <v>LOW (1-18)</v>
      </c>
      <c r="G1896">
        <f>INT((D1896-1)/6)+1</f>
        <v>2</v>
      </c>
      <c r="H1896">
        <f>MOD(D1896-1,6)+1</f>
        <v>1</v>
      </c>
      <c r="I1896">
        <f>37-D1896</f>
        <v>30</v>
      </c>
      <c r="J1896">
        <f>ABS(D1896-D1897)</f>
        <v>10</v>
      </c>
      <c r="K1896">
        <f>AVERAGE(D1896:D1900)</f>
        <v>7</v>
      </c>
      <c r="L1896">
        <f>AVERAGE(D1896:D1915)</f>
        <v>7</v>
      </c>
      <c r="M1896">
        <f>K1896-L1896</f>
        <v>0</v>
      </c>
      <c r="N1896" t="str">
        <f>IF(K1896&gt;L1896,"HIGH ZONE BIAS",IF(K1896&lt;L1896,"LOW ZONE BIAS","EQUILIBRIUM"))</f>
        <v>EQUILIBRIUM</v>
      </c>
    </row>
    <row r="1897">
      <c r="A1897">
        <v>25674</v>
      </c>
      <c r="B1897" t="str">
        <v>2025-05-17</v>
      </c>
      <c r="C1897" t="str">
        <v>Morning</v>
      </c>
      <c r="D1897">
        <v>17</v>
      </c>
      <c r="E1897" t="str">
        <f>IF(MOD(D1897,2)=0,"EVEN","ODD")</f>
        <v>ODD</v>
      </c>
      <c r="F1897" t="str">
        <f>IF(D1897&lt;=18,"LOW (1-18)","HIGH (19-36)")</f>
        <v>LOW (1-18)</v>
      </c>
      <c r="G1897">
        <f>INT((D1897-1)/6)+1</f>
        <v>3</v>
      </c>
      <c r="H1897">
        <f>MOD(D1897-1,6)+1</f>
        <v>5</v>
      </c>
      <c r="I1897">
        <f>37-D1897</f>
        <v>20</v>
      </c>
      <c r="J1897">
        <f>ABS(D1897-D1898)</f>
        <v>12</v>
      </c>
      <c r="K1897">
        <f>AVERAGE(D1897:D1901)</f>
        <v>17</v>
      </c>
      <c r="L1897">
        <f>AVERAGE(D1897:D1916)</f>
        <v>17</v>
      </c>
      <c r="M1897">
        <f>K1897-L1897</f>
        <v>0</v>
      </c>
      <c r="N1897" t="str">
        <f>IF(K1897&gt;L1897,"HIGH ZONE BIAS",IF(K1897&lt;L1897,"LOW ZONE BIAS","EQUILIBRIUM"))</f>
        <v>EQUILIBRIUM</v>
      </c>
    </row>
    <row r="1898">
      <c r="A1898">
        <v>25673</v>
      </c>
      <c r="B1898" t="str">
        <v>2025-05-16</v>
      </c>
      <c r="C1898" t="str">
        <v>Evening</v>
      </c>
      <c r="D1898">
        <v>5</v>
      </c>
      <c r="E1898" t="str">
        <f>IF(MOD(D1898,2)=0,"EVEN","ODD")</f>
        <v>ODD</v>
      </c>
      <c r="F1898" t="str">
        <f>IF(D1898&lt;=18,"LOW (1-18)","HIGH (19-36)")</f>
        <v>LOW (1-18)</v>
      </c>
      <c r="G1898">
        <f>INT((D1898-1)/6)+1</f>
        <v>1</v>
      </c>
      <c r="H1898">
        <f>MOD(D1898-1,6)+1</f>
        <v>5</v>
      </c>
      <c r="I1898">
        <f>37-D1898</f>
        <v>32</v>
      </c>
      <c r="J1898">
        <f>ABS(D1898-D1899)</f>
        <v>11</v>
      </c>
      <c r="K1898">
        <f>AVERAGE(D1898:D1902)</f>
        <v>5</v>
      </c>
      <c r="L1898">
        <f>AVERAGE(D1898:D1917)</f>
        <v>5</v>
      </c>
      <c r="M1898">
        <f>K1898-L1898</f>
        <v>0</v>
      </c>
      <c r="N1898" t="str">
        <f>IF(K1898&gt;L1898,"HIGH ZONE BIAS",IF(K1898&lt;L1898,"LOW ZONE BIAS","EQUILIBRIUM"))</f>
        <v>EQUILIBRIUM</v>
      </c>
    </row>
    <row r="1899">
      <c r="A1899">
        <v>25672</v>
      </c>
      <c r="B1899" t="str">
        <v>2025-05-16</v>
      </c>
      <c r="C1899" t="str">
        <v>Afternoon</v>
      </c>
      <c r="D1899">
        <v>16</v>
      </c>
      <c r="E1899" t="str">
        <f>IF(MOD(D1899,2)=0,"EVEN","ODD")</f>
        <v>EVEN</v>
      </c>
      <c r="F1899" t="str">
        <f>IF(D1899&lt;=18,"LOW (1-18)","HIGH (19-36)")</f>
        <v>LOW (1-18)</v>
      </c>
      <c r="G1899">
        <f>INT((D1899-1)/6)+1</f>
        <v>3</v>
      </c>
      <c r="H1899">
        <f>MOD(D1899-1,6)+1</f>
        <v>4</v>
      </c>
      <c r="I1899">
        <f>37-D1899</f>
        <v>21</v>
      </c>
      <c r="J1899">
        <f>ABS(D1899-D1900)</f>
        <v>1</v>
      </c>
      <c r="K1899">
        <f>AVERAGE(D1899:D1903)</f>
        <v>16</v>
      </c>
      <c r="L1899">
        <f>AVERAGE(D1899:D1918)</f>
        <v>16</v>
      </c>
      <c r="M1899">
        <f>K1899-L1899</f>
        <v>0</v>
      </c>
      <c r="N1899" t="str">
        <f>IF(K1899&gt;L1899,"HIGH ZONE BIAS",IF(K1899&lt;L1899,"LOW ZONE BIAS","EQUILIBRIUM"))</f>
        <v>EQUILIBRIUM</v>
      </c>
    </row>
    <row r="1900">
      <c r="A1900">
        <v>25671</v>
      </c>
      <c r="B1900" t="str">
        <v>2025-05-16</v>
      </c>
      <c r="C1900" t="str">
        <v>Midday</v>
      </c>
      <c r="D1900">
        <v>17</v>
      </c>
      <c r="E1900" t="str">
        <f>IF(MOD(D1900,2)=0,"EVEN","ODD")</f>
        <v>ODD</v>
      </c>
      <c r="F1900" t="str">
        <f>IF(D1900&lt;=18,"LOW (1-18)","HIGH (19-36)")</f>
        <v>LOW (1-18)</v>
      </c>
      <c r="G1900">
        <f>INT((D1900-1)/6)+1</f>
        <v>3</v>
      </c>
      <c r="H1900">
        <f>MOD(D1900-1,6)+1</f>
        <v>5</v>
      </c>
      <c r="I1900">
        <f>37-D1900</f>
        <v>20</v>
      </c>
      <c r="J1900">
        <f>ABS(D1900-D1901)</f>
        <v>5</v>
      </c>
      <c r="K1900">
        <f>AVERAGE(D1900:D1904)</f>
        <v>17</v>
      </c>
      <c r="L1900">
        <f>AVERAGE(D1900:D1919)</f>
        <v>17</v>
      </c>
      <c r="M1900">
        <f>K1900-L1900</f>
        <v>0</v>
      </c>
      <c r="N1900" t="str">
        <f>IF(K1900&gt;L1900,"HIGH ZONE BIAS",IF(K1900&lt;L1900,"LOW ZONE BIAS","EQUILIBRIUM"))</f>
        <v>EQUILIBRIUM</v>
      </c>
    </row>
    <row r="1901">
      <c r="A1901">
        <v>25670</v>
      </c>
      <c r="B1901" t="str">
        <v>2025-05-16</v>
      </c>
      <c r="C1901" t="str">
        <v>Morning</v>
      </c>
      <c r="D1901">
        <v>22</v>
      </c>
      <c r="E1901" t="str">
        <f>IF(MOD(D1901,2)=0,"EVEN","ODD")</f>
        <v>EVEN</v>
      </c>
      <c r="F1901" t="str">
        <f>IF(D1901&lt;=18,"LOW (1-18)","HIGH (19-36)")</f>
        <v>HIGH (19-36)</v>
      </c>
      <c r="G1901">
        <f>INT((D1901-1)/6)+1</f>
        <v>4</v>
      </c>
      <c r="H1901">
        <f>MOD(D1901-1,6)+1</f>
        <v>4</v>
      </c>
      <c r="I1901">
        <f>37-D1901</f>
        <v>15</v>
      </c>
      <c r="J1901">
        <f>ABS(D1901-D1902)</f>
        <v>13</v>
      </c>
      <c r="K1901">
        <f>AVERAGE(D1901:D1905)</f>
        <v>22</v>
      </c>
      <c r="L1901">
        <f>AVERAGE(D1901:D1920)</f>
        <v>22</v>
      </c>
      <c r="M1901">
        <f>K1901-L1901</f>
        <v>0</v>
      </c>
      <c r="N1901" t="str">
        <f>IF(K1901&gt;L1901,"HIGH ZONE BIAS",IF(K1901&lt;L1901,"LOW ZONE BIAS","EQUILIBRIUM"))</f>
        <v>EQUILIBRIUM</v>
      </c>
    </row>
    <row r="1902">
      <c r="A1902">
        <v>25669</v>
      </c>
      <c r="B1902" t="str">
        <v>2025-05-15</v>
      </c>
      <c r="C1902" t="str">
        <v>Evening</v>
      </c>
      <c r="D1902">
        <v>35</v>
      </c>
      <c r="E1902" t="str">
        <f>IF(MOD(D1902,2)=0,"EVEN","ODD")</f>
        <v>ODD</v>
      </c>
      <c r="F1902" t="str">
        <f>IF(D1902&lt;=18,"LOW (1-18)","HIGH (19-36)")</f>
        <v>HIGH (19-36)</v>
      </c>
      <c r="G1902">
        <f>INT((D1902-1)/6)+1</f>
        <v>6</v>
      </c>
      <c r="H1902">
        <f>MOD(D1902-1,6)+1</f>
        <v>5</v>
      </c>
      <c r="I1902">
        <f>37-D1902</f>
        <v>2</v>
      </c>
      <c r="J1902">
        <f>ABS(D1902-D1903)</f>
        <v>15</v>
      </c>
      <c r="K1902">
        <f>AVERAGE(D1902:D1906)</f>
        <v>35</v>
      </c>
      <c r="L1902">
        <f>AVERAGE(D1902:D1921)</f>
        <v>35</v>
      </c>
      <c r="M1902">
        <f>K1902-L1902</f>
        <v>0</v>
      </c>
      <c r="N1902" t="str">
        <f>IF(K1902&gt;L1902,"HIGH ZONE BIAS",IF(K1902&lt;L1902,"LOW ZONE BIAS","EQUILIBRIUM"))</f>
        <v>EQUILIBRIUM</v>
      </c>
    </row>
    <row r="1903">
      <c r="A1903">
        <v>25668</v>
      </c>
      <c r="B1903" t="str">
        <v>2025-05-15</v>
      </c>
      <c r="C1903" t="str">
        <v>Afternoon</v>
      </c>
      <c r="D1903">
        <v>20</v>
      </c>
      <c r="E1903" t="str">
        <f>IF(MOD(D1903,2)=0,"EVEN","ODD")</f>
        <v>EVEN</v>
      </c>
      <c r="F1903" t="str">
        <f>IF(D1903&lt;=18,"LOW (1-18)","HIGH (19-36)")</f>
        <v>HIGH (19-36)</v>
      </c>
      <c r="G1903">
        <f>INT((D1903-1)/6)+1</f>
        <v>4</v>
      </c>
      <c r="H1903">
        <f>MOD(D1903-1,6)+1</f>
        <v>2</v>
      </c>
      <c r="I1903">
        <f>37-D1903</f>
        <v>17</v>
      </c>
      <c r="J1903">
        <f>ABS(D1903-D1904)</f>
        <v>4</v>
      </c>
      <c r="K1903">
        <f>AVERAGE(D1903:D1907)</f>
        <v>20</v>
      </c>
      <c r="L1903">
        <f>AVERAGE(D1903:D1922)</f>
        <v>20</v>
      </c>
      <c r="M1903">
        <f>K1903-L1903</f>
        <v>0</v>
      </c>
      <c r="N1903" t="str">
        <f>IF(K1903&gt;L1903,"HIGH ZONE BIAS",IF(K1903&lt;L1903,"LOW ZONE BIAS","EQUILIBRIUM"))</f>
        <v>EQUILIBRIUM</v>
      </c>
    </row>
    <row r="1904">
      <c r="A1904">
        <v>25667</v>
      </c>
      <c r="B1904" t="str">
        <v>2025-05-15</v>
      </c>
      <c r="C1904" t="str">
        <v>Midday</v>
      </c>
      <c r="D1904">
        <v>24</v>
      </c>
      <c r="E1904" t="str">
        <f>IF(MOD(D1904,2)=0,"EVEN","ODD")</f>
        <v>EVEN</v>
      </c>
      <c r="F1904" t="str">
        <f>IF(D1904&lt;=18,"LOW (1-18)","HIGH (19-36)")</f>
        <v>HIGH (19-36)</v>
      </c>
      <c r="G1904">
        <f>INT((D1904-1)/6)+1</f>
        <v>4</v>
      </c>
      <c r="H1904">
        <f>MOD(D1904-1,6)+1</f>
        <v>6</v>
      </c>
      <c r="I1904">
        <f>37-D1904</f>
        <v>13</v>
      </c>
      <c r="J1904">
        <f>ABS(D1904-D1905)</f>
        <v>20</v>
      </c>
      <c r="K1904">
        <f>AVERAGE(D1904:D1908)</f>
        <v>24</v>
      </c>
      <c r="L1904">
        <f>AVERAGE(D1904:D1923)</f>
        <v>24</v>
      </c>
      <c r="M1904">
        <f>K1904-L1904</f>
        <v>0</v>
      </c>
      <c r="N1904" t="str">
        <f>IF(K1904&gt;L1904,"HIGH ZONE BIAS",IF(K1904&lt;L1904,"LOW ZONE BIAS","EQUILIBRIUM"))</f>
        <v>EQUILIBRIUM</v>
      </c>
    </row>
    <row r="1905">
      <c r="A1905">
        <v>25666</v>
      </c>
      <c r="B1905" t="str">
        <v>2025-05-15</v>
      </c>
      <c r="C1905" t="str">
        <v>Morning</v>
      </c>
      <c r="D1905">
        <v>4</v>
      </c>
      <c r="E1905" t="str">
        <f>IF(MOD(D1905,2)=0,"EVEN","ODD")</f>
        <v>EVEN</v>
      </c>
      <c r="F1905" t="str">
        <f>IF(D1905&lt;=18,"LOW (1-18)","HIGH (19-36)")</f>
        <v>LOW (1-18)</v>
      </c>
      <c r="G1905">
        <f>INT((D1905-1)/6)+1</f>
        <v>1</v>
      </c>
      <c r="H1905">
        <f>MOD(D1905-1,6)+1</f>
        <v>4</v>
      </c>
      <c r="I1905">
        <f>37-D1905</f>
        <v>33</v>
      </c>
      <c r="J1905">
        <f>ABS(D1905-D1906)</f>
        <v>26</v>
      </c>
      <c r="K1905">
        <f>AVERAGE(D1905:D1909)</f>
        <v>4</v>
      </c>
      <c r="L1905">
        <f>AVERAGE(D1905:D1924)</f>
        <v>4</v>
      </c>
      <c r="M1905">
        <f>K1905-L1905</f>
        <v>0</v>
      </c>
      <c r="N1905" t="str">
        <f>IF(K1905&gt;L1905,"HIGH ZONE BIAS",IF(K1905&lt;L1905,"LOW ZONE BIAS","EQUILIBRIUM"))</f>
        <v>EQUILIBRIUM</v>
      </c>
    </row>
    <row r="1906">
      <c r="A1906">
        <v>25665</v>
      </c>
      <c r="B1906" t="str">
        <v>2025-05-14</v>
      </c>
      <c r="C1906" t="str">
        <v>Evening</v>
      </c>
      <c r="D1906">
        <v>30</v>
      </c>
      <c r="E1906" t="str">
        <f>IF(MOD(D1906,2)=0,"EVEN","ODD")</f>
        <v>EVEN</v>
      </c>
      <c r="F1906" t="str">
        <f>IF(D1906&lt;=18,"LOW (1-18)","HIGH (19-36)")</f>
        <v>HIGH (19-36)</v>
      </c>
      <c r="G1906">
        <f>INT((D1906-1)/6)+1</f>
        <v>5</v>
      </c>
      <c r="H1906">
        <f>MOD(D1906-1,6)+1</f>
        <v>6</v>
      </c>
      <c r="I1906">
        <f>37-D1906</f>
        <v>7</v>
      </c>
      <c r="J1906">
        <f>ABS(D1906-D1907)</f>
        <v>6</v>
      </c>
      <c r="K1906">
        <f>AVERAGE(D1906:D1910)</f>
        <v>30</v>
      </c>
      <c r="L1906">
        <f>AVERAGE(D1906:D1925)</f>
        <v>30</v>
      </c>
      <c r="M1906">
        <f>K1906-L1906</f>
        <v>0</v>
      </c>
      <c r="N1906" t="str">
        <f>IF(K1906&gt;L1906,"HIGH ZONE BIAS",IF(K1906&lt;L1906,"LOW ZONE BIAS","EQUILIBRIUM"))</f>
        <v>EQUILIBRIUM</v>
      </c>
    </row>
    <row r="1907">
      <c r="A1907">
        <v>25664</v>
      </c>
      <c r="B1907" t="str">
        <v>2025-05-14</v>
      </c>
      <c r="C1907" t="str">
        <v>Afternoon</v>
      </c>
      <c r="D1907">
        <v>36</v>
      </c>
      <c r="E1907" t="str">
        <f>IF(MOD(D1907,2)=0,"EVEN","ODD")</f>
        <v>EVEN</v>
      </c>
      <c r="F1907" t="str">
        <f>IF(D1907&lt;=18,"LOW (1-18)","HIGH (19-36)")</f>
        <v>HIGH (19-36)</v>
      </c>
      <c r="G1907">
        <f>INT((D1907-1)/6)+1</f>
        <v>6</v>
      </c>
      <c r="H1907">
        <f>MOD(D1907-1,6)+1</f>
        <v>6</v>
      </c>
      <c r="I1907">
        <f>37-D1907</f>
        <v>1</v>
      </c>
      <c r="J1907">
        <f>ABS(D1907-D1908)</f>
        <v>2</v>
      </c>
      <c r="K1907">
        <f>AVERAGE(D1907:D1911)</f>
        <v>36</v>
      </c>
      <c r="L1907">
        <f>AVERAGE(D1907:D1926)</f>
        <v>36</v>
      </c>
      <c r="M1907">
        <f>K1907-L1907</f>
        <v>0</v>
      </c>
      <c r="N1907" t="str">
        <f>IF(K1907&gt;L1907,"HIGH ZONE BIAS",IF(K1907&lt;L1907,"LOW ZONE BIAS","EQUILIBRIUM"))</f>
        <v>EQUILIBRIUM</v>
      </c>
    </row>
    <row r="1908">
      <c r="A1908">
        <v>25663</v>
      </c>
      <c r="B1908" t="str">
        <v>2025-05-14</v>
      </c>
      <c r="C1908" t="str">
        <v>Midday</v>
      </c>
      <c r="D1908">
        <v>34</v>
      </c>
      <c r="E1908" t="str">
        <f>IF(MOD(D1908,2)=0,"EVEN","ODD")</f>
        <v>EVEN</v>
      </c>
      <c r="F1908" t="str">
        <f>IF(D1908&lt;=18,"LOW (1-18)","HIGH (19-36)")</f>
        <v>HIGH (19-36)</v>
      </c>
      <c r="G1908">
        <f>INT((D1908-1)/6)+1</f>
        <v>6</v>
      </c>
      <c r="H1908">
        <f>MOD(D1908-1,6)+1</f>
        <v>4</v>
      </c>
      <c r="I1908">
        <f>37-D1908</f>
        <v>3</v>
      </c>
      <c r="J1908">
        <f>ABS(D1908-D1909)</f>
        <v>30</v>
      </c>
      <c r="K1908">
        <f>AVERAGE(D1908:D1912)</f>
        <v>34</v>
      </c>
      <c r="L1908">
        <f>AVERAGE(D1908:D1927)</f>
        <v>34</v>
      </c>
      <c r="M1908">
        <f>K1908-L1908</f>
        <v>0</v>
      </c>
      <c r="N1908" t="str">
        <f>IF(K1908&gt;L1908,"HIGH ZONE BIAS",IF(K1908&lt;L1908,"LOW ZONE BIAS","EQUILIBRIUM"))</f>
        <v>EQUILIBRIUM</v>
      </c>
    </row>
    <row r="1909">
      <c r="A1909">
        <v>25662</v>
      </c>
      <c r="B1909" t="str">
        <v>2025-05-14</v>
      </c>
      <c r="C1909" t="str">
        <v>Morning</v>
      </c>
      <c r="D1909">
        <v>4</v>
      </c>
      <c r="E1909" t="str">
        <f>IF(MOD(D1909,2)=0,"EVEN","ODD")</f>
        <v>EVEN</v>
      </c>
      <c r="F1909" t="str">
        <f>IF(D1909&lt;=18,"LOW (1-18)","HIGH (19-36)")</f>
        <v>LOW (1-18)</v>
      </c>
      <c r="G1909">
        <f>INT((D1909-1)/6)+1</f>
        <v>1</v>
      </c>
      <c r="H1909">
        <f>MOD(D1909-1,6)+1</f>
        <v>4</v>
      </c>
      <c r="I1909">
        <f>37-D1909</f>
        <v>33</v>
      </c>
      <c r="J1909">
        <f>ABS(D1909-D1910)</f>
        <v>32</v>
      </c>
      <c r="K1909">
        <f>AVERAGE(D1909:D1913)</f>
        <v>4</v>
      </c>
      <c r="L1909">
        <f>AVERAGE(D1909:D1928)</f>
        <v>4</v>
      </c>
      <c r="M1909">
        <f>K1909-L1909</f>
        <v>0</v>
      </c>
      <c r="N1909" t="str">
        <f>IF(K1909&gt;L1909,"HIGH ZONE BIAS",IF(K1909&lt;L1909,"LOW ZONE BIAS","EQUILIBRIUM"))</f>
        <v>EQUILIBRIUM</v>
      </c>
    </row>
    <row r="1910">
      <c r="A1910">
        <v>25661</v>
      </c>
      <c r="B1910" t="str">
        <v>2025-05-13</v>
      </c>
      <c r="C1910" t="str">
        <v>Evening</v>
      </c>
      <c r="D1910">
        <v>36</v>
      </c>
      <c r="E1910" t="str">
        <f>IF(MOD(D1910,2)=0,"EVEN","ODD")</f>
        <v>EVEN</v>
      </c>
      <c r="F1910" t="str">
        <f>IF(D1910&lt;=18,"LOW (1-18)","HIGH (19-36)")</f>
        <v>HIGH (19-36)</v>
      </c>
      <c r="G1910">
        <f>INT((D1910-1)/6)+1</f>
        <v>6</v>
      </c>
      <c r="H1910">
        <f>MOD(D1910-1,6)+1</f>
        <v>6</v>
      </c>
      <c r="I1910">
        <f>37-D1910</f>
        <v>1</v>
      </c>
      <c r="J1910">
        <f>ABS(D1910-D1911)</f>
        <v>15</v>
      </c>
      <c r="K1910">
        <f>AVERAGE(D1910:D1914)</f>
        <v>36</v>
      </c>
      <c r="L1910">
        <f>AVERAGE(D1910:D1929)</f>
        <v>36</v>
      </c>
      <c r="M1910">
        <f>K1910-L1910</f>
        <v>0</v>
      </c>
      <c r="N1910" t="str">
        <f>IF(K1910&gt;L1910,"HIGH ZONE BIAS",IF(K1910&lt;L1910,"LOW ZONE BIAS","EQUILIBRIUM"))</f>
        <v>EQUILIBRIUM</v>
      </c>
    </row>
    <row r="1911">
      <c r="A1911">
        <v>25660</v>
      </c>
      <c r="B1911" t="str">
        <v>2025-05-13</v>
      </c>
      <c r="C1911" t="str">
        <v>Afternoon</v>
      </c>
      <c r="D1911">
        <v>21</v>
      </c>
      <c r="E1911" t="str">
        <f>IF(MOD(D1911,2)=0,"EVEN","ODD")</f>
        <v>ODD</v>
      </c>
      <c r="F1911" t="str">
        <f>IF(D1911&lt;=18,"LOW (1-18)","HIGH (19-36)")</f>
        <v>HIGH (19-36)</v>
      </c>
      <c r="G1911">
        <f>INT((D1911-1)/6)+1</f>
        <v>4</v>
      </c>
      <c r="H1911">
        <f>MOD(D1911-1,6)+1</f>
        <v>3</v>
      </c>
      <c r="I1911">
        <f>37-D1911</f>
        <v>16</v>
      </c>
      <c r="J1911">
        <f>ABS(D1911-D1912)</f>
        <v>15</v>
      </c>
      <c r="K1911">
        <f>AVERAGE(D1911:D1915)</f>
        <v>21</v>
      </c>
      <c r="L1911">
        <f>AVERAGE(D1911:D1930)</f>
        <v>21</v>
      </c>
      <c r="M1911">
        <f>K1911-L1911</f>
        <v>0</v>
      </c>
      <c r="N1911" t="str">
        <f>IF(K1911&gt;L1911,"HIGH ZONE BIAS",IF(K1911&lt;L1911,"LOW ZONE BIAS","EQUILIBRIUM"))</f>
        <v>EQUILIBRIUM</v>
      </c>
    </row>
    <row r="1912">
      <c r="A1912">
        <v>25659</v>
      </c>
      <c r="B1912" t="str">
        <v>2025-05-13</v>
      </c>
      <c r="C1912" t="str">
        <v>Midday</v>
      </c>
      <c r="D1912">
        <v>36</v>
      </c>
      <c r="E1912" t="str">
        <f>IF(MOD(D1912,2)=0,"EVEN","ODD")</f>
        <v>EVEN</v>
      </c>
      <c r="F1912" t="str">
        <f>IF(D1912&lt;=18,"LOW (1-18)","HIGH (19-36)")</f>
        <v>HIGH (19-36)</v>
      </c>
      <c r="G1912">
        <f>INT((D1912-1)/6)+1</f>
        <v>6</v>
      </c>
      <c r="H1912">
        <f>MOD(D1912-1,6)+1</f>
        <v>6</v>
      </c>
      <c r="I1912">
        <f>37-D1912</f>
        <v>1</v>
      </c>
      <c r="J1912">
        <f>ABS(D1912-D1913)</f>
        <v>22</v>
      </c>
      <c r="K1912">
        <f>AVERAGE(D1912:D1916)</f>
        <v>36</v>
      </c>
      <c r="L1912">
        <f>AVERAGE(D1912:D1931)</f>
        <v>36</v>
      </c>
      <c r="M1912">
        <f>K1912-L1912</f>
        <v>0</v>
      </c>
      <c r="N1912" t="str">
        <f>IF(K1912&gt;L1912,"HIGH ZONE BIAS",IF(K1912&lt;L1912,"LOW ZONE BIAS","EQUILIBRIUM"))</f>
        <v>EQUILIBRIUM</v>
      </c>
    </row>
    <row r="1913">
      <c r="A1913">
        <v>25658</v>
      </c>
      <c r="B1913" t="str">
        <v>2025-05-13</v>
      </c>
      <c r="C1913" t="str">
        <v>Morning</v>
      </c>
      <c r="D1913">
        <v>14</v>
      </c>
      <c r="E1913" t="str">
        <f>IF(MOD(D1913,2)=0,"EVEN","ODD")</f>
        <v>EVEN</v>
      </c>
      <c r="F1913" t="str">
        <f>IF(D1913&lt;=18,"LOW (1-18)","HIGH (19-36)")</f>
        <v>LOW (1-18)</v>
      </c>
      <c r="G1913">
        <f>INT((D1913-1)/6)+1</f>
        <v>3</v>
      </c>
      <c r="H1913">
        <f>MOD(D1913-1,6)+1</f>
        <v>2</v>
      </c>
      <c r="I1913">
        <f>37-D1913</f>
        <v>23</v>
      </c>
      <c r="J1913">
        <f>ABS(D1913-D1914)</f>
        <v>2</v>
      </c>
      <c r="K1913">
        <f>AVERAGE(D1913:D1917)</f>
        <v>14</v>
      </c>
      <c r="L1913">
        <f>AVERAGE(D1913:D1932)</f>
        <v>14</v>
      </c>
      <c r="M1913">
        <f>K1913-L1913</f>
        <v>0</v>
      </c>
      <c r="N1913" t="str">
        <f>IF(K1913&gt;L1913,"HIGH ZONE BIAS",IF(K1913&lt;L1913,"LOW ZONE BIAS","EQUILIBRIUM"))</f>
        <v>EQUILIBRIUM</v>
      </c>
    </row>
    <row r="1914">
      <c r="A1914">
        <v>25657</v>
      </c>
      <c r="B1914" t="str">
        <v>2025-05-12</v>
      </c>
      <c r="C1914" t="str">
        <v>Evening</v>
      </c>
      <c r="D1914">
        <v>16</v>
      </c>
      <c r="E1914" t="str">
        <f>IF(MOD(D1914,2)=0,"EVEN","ODD")</f>
        <v>EVEN</v>
      </c>
      <c r="F1914" t="str">
        <f>IF(D1914&lt;=18,"LOW (1-18)","HIGH (19-36)")</f>
        <v>LOW (1-18)</v>
      </c>
      <c r="G1914">
        <f>INT((D1914-1)/6)+1</f>
        <v>3</v>
      </c>
      <c r="H1914">
        <f>MOD(D1914-1,6)+1</f>
        <v>4</v>
      </c>
      <c r="I1914">
        <f>37-D1914</f>
        <v>21</v>
      </c>
      <c r="J1914">
        <f>ABS(D1914-D1915)</f>
        <v>16</v>
      </c>
      <c r="K1914">
        <f>AVERAGE(D1914:D1918)</f>
        <v>16</v>
      </c>
      <c r="L1914">
        <f>AVERAGE(D1914:D1933)</f>
        <v>16</v>
      </c>
      <c r="M1914">
        <f>K1914-L1914</f>
        <v>0</v>
      </c>
      <c r="N1914" t="str">
        <f>IF(K1914&gt;L1914,"HIGH ZONE BIAS",IF(K1914&lt;L1914,"LOW ZONE BIAS","EQUILIBRIUM"))</f>
        <v>EQUILIBRIUM</v>
      </c>
    </row>
    <row r="1915">
      <c r="A1915">
        <v>25656</v>
      </c>
      <c r="B1915" t="str">
        <v>2025-05-12</v>
      </c>
      <c r="C1915" t="str">
        <v>Afternoon</v>
      </c>
      <c r="D1915">
        <v>32</v>
      </c>
      <c r="E1915" t="str">
        <f>IF(MOD(D1915,2)=0,"EVEN","ODD")</f>
        <v>EVEN</v>
      </c>
      <c r="F1915" t="str">
        <f>IF(D1915&lt;=18,"LOW (1-18)","HIGH (19-36)")</f>
        <v>HIGH (19-36)</v>
      </c>
      <c r="G1915">
        <f>INT((D1915-1)/6)+1</f>
        <v>6</v>
      </c>
      <c r="H1915">
        <f>MOD(D1915-1,6)+1</f>
        <v>2</v>
      </c>
      <c r="I1915">
        <f>37-D1915</f>
        <v>5</v>
      </c>
      <c r="J1915">
        <f>ABS(D1915-D1916)</f>
        <v>4</v>
      </c>
      <c r="K1915">
        <f>AVERAGE(D1915:D1919)</f>
        <v>32</v>
      </c>
      <c r="L1915">
        <f>AVERAGE(D1915:D1934)</f>
        <v>32</v>
      </c>
      <c r="M1915">
        <f>K1915-L1915</f>
        <v>0</v>
      </c>
      <c r="N1915" t="str">
        <f>IF(K1915&gt;L1915,"HIGH ZONE BIAS",IF(K1915&lt;L1915,"LOW ZONE BIAS","EQUILIBRIUM"))</f>
        <v>EQUILIBRIUM</v>
      </c>
    </row>
    <row r="1916">
      <c r="A1916">
        <v>25655</v>
      </c>
      <c r="B1916" t="str">
        <v>2025-05-12</v>
      </c>
      <c r="C1916" t="str">
        <v>Midday</v>
      </c>
      <c r="D1916">
        <v>28</v>
      </c>
      <c r="E1916" t="str">
        <f>IF(MOD(D1916,2)=0,"EVEN","ODD")</f>
        <v>EVEN</v>
      </c>
      <c r="F1916" t="str">
        <f>IF(D1916&lt;=18,"LOW (1-18)","HIGH (19-36)")</f>
        <v>HIGH (19-36)</v>
      </c>
      <c r="G1916">
        <f>INT((D1916-1)/6)+1</f>
        <v>5</v>
      </c>
      <c r="H1916">
        <f>MOD(D1916-1,6)+1</f>
        <v>4</v>
      </c>
      <c r="I1916">
        <f>37-D1916</f>
        <v>9</v>
      </c>
      <c r="J1916">
        <f>ABS(D1916-D1917)</f>
        <v>5</v>
      </c>
      <c r="K1916">
        <f>AVERAGE(D1916:D1920)</f>
        <v>28</v>
      </c>
      <c r="L1916">
        <f>AVERAGE(D1916:D1935)</f>
        <v>28</v>
      </c>
      <c r="M1916">
        <f>K1916-L1916</f>
        <v>0</v>
      </c>
      <c r="N1916" t="str">
        <f>IF(K1916&gt;L1916,"HIGH ZONE BIAS",IF(K1916&lt;L1916,"LOW ZONE BIAS","EQUILIBRIUM"))</f>
        <v>EQUILIBRIUM</v>
      </c>
    </row>
    <row r="1917">
      <c r="A1917">
        <v>25654</v>
      </c>
      <c r="B1917" t="str">
        <v>2025-05-12</v>
      </c>
      <c r="C1917" t="str">
        <v>Morning</v>
      </c>
      <c r="D1917">
        <v>33</v>
      </c>
      <c r="E1917" t="str">
        <f>IF(MOD(D1917,2)=0,"EVEN","ODD")</f>
        <v>ODD</v>
      </c>
      <c r="F1917" t="str">
        <f>IF(D1917&lt;=18,"LOW (1-18)","HIGH (19-36)")</f>
        <v>HIGH (19-36)</v>
      </c>
      <c r="G1917">
        <f>INT((D1917-1)/6)+1</f>
        <v>6</v>
      </c>
      <c r="H1917">
        <f>MOD(D1917-1,6)+1</f>
        <v>3</v>
      </c>
      <c r="I1917">
        <f>37-D1917</f>
        <v>4</v>
      </c>
      <c r="J1917">
        <f>ABS(D1917-D1918)</f>
        <v>9</v>
      </c>
      <c r="K1917">
        <f>AVERAGE(D1917:D1921)</f>
        <v>33</v>
      </c>
      <c r="L1917">
        <f>AVERAGE(D1917:D1936)</f>
        <v>33</v>
      </c>
      <c r="M1917">
        <f>K1917-L1917</f>
        <v>0</v>
      </c>
      <c r="N1917" t="str">
        <f>IF(K1917&gt;L1917,"HIGH ZONE BIAS",IF(K1917&lt;L1917,"LOW ZONE BIAS","EQUILIBRIUM"))</f>
        <v>EQUILIBRIUM</v>
      </c>
    </row>
    <row r="1918">
      <c r="A1918">
        <v>25653</v>
      </c>
      <c r="B1918" t="str">
        <v>2025-05-10</v>
      </c>
      <c r="C1918" t="str">
        <v>Evening</v>
      </c>
      <c r="D1918">
        <v>24</v>
      </c>
      <c r="E1918" t="str">
        <f>IF(MOD(D1918,2)=0,"EVEN","ODD")</f>
        <v>EVEN</v>
      </c>
      <c r="F1918" t="str">
        <f>IF(D1918&lt;=18,"LOW (1-18)","HIGH (19-36)")</f>
        <v>HIGH (19-36)</v>
      </c>
      <c r="G1918">
        <f>INT((D1918-1)/6)+1</f>
        <v>4</v>
      </c>
      <c r="H1918">
        <f>MOD(D1918-1,6)+1</f>
        <v>6</v>
      </c>
      <c r="I1918">
        <f>37-D1918</f>
        <v>13</v>
      </c>
      <c r="J1918">
        <f>ABS(D1918-D1919)</f>
        <v>23</v>
      </c>
      <c r="K1918">
        <f>AVERAGE(D1918:D1922)</f>
        <v>24</v>
      </c>
      <c r="L1918">
        <f>AVERAGE(D1918:D1937)</f>
        <v>24</v>
      </c>
      <c r="M1918">
        <f>K1918-L1918</f>
        <v>0</v>
      </c>
      <c r="N1918" t="str">
        <f>IF(K1918&gt;L1918,"HIGH ZONE BIAS",IF(K1918&lt;L1918,"LOW ZONE BIAS","EQUILIBRIUM"))</f>
        <v>EQUILIBRIUM</v>
      </c>
    </row>
    <row r="1919">
      <c r="A1919">
        <v>25652</v>
      </c>
      <c r="B1919" t="str">
        <v>2025-05-10</v>
      </c>
      <c r="C1919" t="str">
        <v>Afternoon</v>
      </c>
      <c r="D1919">
        <v>1</v>
      </c>
      <c r="E1919" t="str">
        <f>IF(MOD(D1919,2)=0,"EVEN","ODD")</f>
        <v>ODD</v>
      </c>
      <c r="F1919" t="str">
        <f>IF(D1919&lt;=18,"LOW (1-18)","HIGH (19-36)")</f>
        <v>LOW (1-18)</v>
      </c>
      <c r="G1919">
        <f>INT((D1919-1)/6)+1</f>
        <v>1</v>
      </c>
      <c r="H1919">
        <f>MOD(D1919-1,6)+1</f>
        <v>1</v>
      </c>
      <c r="I1919">
        <f>37-D1919</f>
        <v>36</v>
      </c>
      <c r="J1919">
        <f>ABS(D1919-D1920)</f>
        <v>16</v>
      </c>
      <c r="K1919">
        <f>AVERAGE(D1919:D1923)</f>
        <v>1</v>
      </c>
      <c r="L1919">
        <f>AVERAGE(D1919:D1938)</f>
        <v>1</v>
      </c>
      <c r="M1919">
        <f>K1919-L1919</f>
        <v>0</v>
      </c>
      <c r="N1919" t="str">
        <f>IF(K1919&gt;L1919,"HIGH ZONE BIAS",IF(K1919&lt;L1919,"LOW ZONE BIAS","EQUILIBRIUM"))</f>
        <v>EQUILIBRIUM</v>
      </c>
    </row>
    <row r="1920">
      <c r="A1920">
        <v>25651</v>
      </c>
      <c r="B1920" t="str">
        <v>2025-05-10</v>
      </c>
      <c r="C1920" t="str">
        <v>Midday</v>
      </c>
      <c r="D1920">
        <v>17</v>
      </c>
      <c r="E1920" t="str">
        <f>IF(MOD(D1920,2)=0,"EVEN","ODD")</f>
        <v>ODD</v>
      </c>
      <c r="F1920" t="str">
        <f>IF(D1920&lt;=18,"LOW (1-18)","HIGH (19-36)")</f>
        <v>LOW (1-18)</v>
      </c>
      <c r="G1920">
        <f>INT((D1920-1)/6)+1</f>
        <v>3</v>
      </c>
      <c r="H1920">
        <f>MOD(D1920-1,6)+1</f>
        <v>5</v>
      </c>
      <c r="I1920">
        <f>37-D1920</f>
        <v>20</v>
      </c>
      <c r="J1920">
        <f>ABS(D1920-D1921)</f>
        <v>17</v>
      </c>
      <c r="K1920">
        <f>AVERAGE(D1920:D1924)</f>
        <v>17</v>
      </c>
      <c r="L1920">
        <f>AVERAGE(D1920:D1939)</f>
        <v>17</v>
      </c>
      <c r="M1920">
        <f>K1920-L1920</f>
        <v>0</v>
      </c>
      <c r="N1920" t="str">
        <f>IF(K1920&gt;L1920,"HIGH ZONE BIAS",IF(K1920&lt;L1920,"LOW ZONE BIAS","EQUILIBRIUM"))</f>
        <v>EQUILIBRIUM</v>
      </c>
    </row>
    <row r="1921">
      <c r="A1921">
        <v>25650</v>
      </c>
      <c r="B1921" t="str">
        <v>2025-05-10</v>
      </c>
      <c r="C1921" t="str">
        <v>Morning</v>
      </c>
      <c r="D1921">
        <v>34</v>
      </c>
      <c r="E1921" t="str">
        <f>IF(MOD(D1921,2)=0,"EVEN","ODD")</f>
        <v>EVEN</v>
      </c>
      <c r="F1921" t="str">
        <f>IF(D1921&lt;=18,"LOW (1-18)","HIGH (19-36)")</f>
        <v>HIGH (19-36)</v>
      </c>
      <c r="G1921">
        <f>INT((D1921-1)/6)+1</f>
        <v>6</v>
      </c>
      <c r="H1921">
        <f>MOD(D1921-1,6)+1</f>
        <v>4</v>
      </c>
      <c r="I1921">
        <f>37-D1921</f>
        <v>3</v>
      </c>
      <c r="J1921">
        <f>ABS(D1921-D1922)</f>
        <v>3</v>
      </c>
      <c r="K1921">
        <f>AVERAGE(D1921:D1925)</f>
        <v>34</v>
      </c>
      <c r="L1921">
        <f>AVERAGE(D1921:D1940)</f>
        <v>34</v>
      </c>
      <c r="M1921">
        <f>K1921-L1921</f>
        <v>0</v>
      </c>
      <c r="N1921" t="str">
        <f>IF(K1921&gt;L1921,"HIGH ZONE BIAS",IF(K1921&lt;L1921,"LOW ZONE BIAS","EQUILIBRIUM"))</f>
        <v>EQUILIBRIUM</v>
      </c>
    </row>
    <row r="1922">
      <c r="A1922">
        <v>25649</v>
      </c>
      <c r="B1922" t="str">
        <v>2025-05-09</v>
      </c>
      <c r="C1922" t="str">
        <v>Evening</v>
      </c>
      <c r="D1922">
        <v>31</v>
      </c>
      <c r="E1922" t="str">
        <f>IF(MOD(D1922,2)=0,"EVEN","ODD")</f>
        <v>ODD</v>
      </c>
      <c r="F1922" t="str">
        <f>IF(D1922&lt;=18,"LOW (1-18)","HIGH (19-36)")</f>
        <v>HIGH (19-36)</v>
      </c>
      <c r="G1922">
        <f>INT((D1922-1)/6)+1</f>
        <v>6</v>
      </c>
      <c r="H1922">
        <f>MOD(D1922-1,6)+1</f>
        <v>1</v>
      </c>
      <c r="I1922">
        <f>37-D1922</f>
        <v>6</v>
      </c>
      <c r="J1922">
        <f>ABS(D1922-D1923)</f>
        <v>10</v>
      </c>
      <c r="K1922">
        <f>AVERAGE(D1922:D1926)</f>
        <v>31</v>
      </c>
      <c r="L1922">
        <f>AVERAGE(D1922:D1941)</f>
        <v>31</v>
      </c>
      <c r="M1922">
        <f>K1922-L1922</f>
        <v>0</v>
      </c>
      <c r="N1922" t="str">
        <f>IF(K1922&gt;L1922,"HIGH ZONE BIAS",IF(K1922&lt;L1922,"LOW ZONE BIAS","EQUILIBRIUM"))</f>
        <v>EQUILIBRIUM</v>
      </c>
    </row>
    <row r="1923">
      <c r="A1923">
        <v>25648</v>
      </c>
      <c r="B1923" t="str">
        <v>2025-05-09</v>
      </c>
      <c r="C1923" t="str">
        <v>Afternoon</v>
      </c>
      <c r="D1923">
        <v>21</v>
      </c>
      <c r="E1923" t="str">
        <f>IF(MOD(D1923,2)=0,"EVEN","ODD")</f>
        <v>ODD</v>
      </c>
      <c r="F1923" t="str">
        <f>IF(D1923&lt;=18,"LOW (1-18)","HIGH (19-36)")</f>
        <v>HIGH (19-36)</v>
      </c>
      <c r="G1923">
        <f>INT((D1923-1)/6)+1</f>
        <v>4</v>
      </c>
      <c r="H1923">
        <f>MOD(D1923-1,6)+1</f>
        <v>3</v>
      </c>
      <c r="I1923">
        <f>37-D1923</f>
        <v>16</v>
      </c>
      <c r="J1923">
        <f>ABS(D1923-D1924)</f>
        <v>10</v>
      </c>
      <c r="K1923">
        <f>AVERAGE(D1923:D1927)</f>
        <v>21</v>
      </c>
      <c r="L1923">
        <f>AVERAGE(D1923:D1942)</f>
        <v>21</v>
      </c>
      <c r="M1923">
        <f>K1923-L1923</f>
        <v>0</v>
      </c>
      <c r="N1923" t="str">
        <f>IF(K1923&gt;L1923,"HIGH ZONE BIAS",IF(K1923&lt;L1923,"LOW ZONE BIAS","EQUILIBRIUM"))</f>
        <v>EQUILIBRIUM</v>
      </c>
    </row>
    <row r="1924">
      <c r="A1924">
        <v>25647</v>
      </c>
      <c r="B1924" t="str">
        <v>2025-05-09</v>
      </c>
      <c r="C1924" t="str">
        <v>Midday</v>
      </c>
      <c r="D1924">
        <v>11</v>
      </c>
      <c r="E1924" t="str">
        <f>IF(MOD(D1924,2)=0,"EVEN","ODD")</f>
        <v>ODD</v>
      </c>
      <c r="F1924" t="str">
        <f>IF(D1924&lt;=18,"LOW (1-18)","HIGH (19-36)")</f>
        <v>LOW (1-18)</v>
      </c>
      <c r="G1924">
        <f>INT((D1924-1)/6)+1</f>
        <v>2</v>
      </c>
      <c r="H1924">
        <f>MOD(D1924-1,6)+1</f>
        <v>5</v>
      </c>
      <c r="I1924">
        <f>37-D1924</f>
        <v>26</v>
      </c>
      <c r="J1924">
        <f>ABS(D1924-D1925)</f>
        <v>11</v>
      </c>
      <c r="K1924">
        <f>AVERAGE(D1924:D1928)</f>
        <v>11</v>
      </c>
      <c r="L1924">
        <f>AVERAGE(D1924:D1943)</f>
        <v>11</v>
      </c>
      <c r="M1924">
        <f>K1924-L1924</f>
        <v>0</v>
      </c>
      <c r="N1924" t="str">
        <f>IF(K1924&gt;L1924,"HIGH ZONE BIAS",IF(K1924&lt;L1924,"LOW ZONE BIAS","EQUILIBRIUM"))</f>
        <v>EQUILIBRIUM</v>
      </c>
    </row>
    <row r="1925">
      <c r="A1925">
        <v>25646</v>
      </c>
      <c r="B1925" t="str">
        <v>2025-05-09</v>
      </c>
      <c r="C1925" t="str">
        <v>Morning</v>
      </c>
      <c r="D1925">
        <v>22</v>
      </c>
      <c r="E1925" t="str">
        <f>IF(MOD(D1925,2)=0,"EVEN","ODD")</f>
        <v>EVEN</v>
      </c>
      <c r="F1925" t="str">
        <f>IF(D1925&lt;=18,"LOW (1-18)","HIGH (19-36)")</f>
        <v>HIGH (19-36)</v>
      </c>
      <c r="G1925">
        <f>INT((D1925-1)/6)+1</f>
        <v>4</v>
      </c>
      <c r="H1925">
        <f>MOD(D1925-1,6)+1</f>
        <v>4</v>
      </c>
      <c r="I1925">
        <f>37-D1925</f>
        <v>15</v>
      </c>
      <c r="J1925">
        <f>ABS(D1925-D1926)</f>
        <v>2</v>
      </c>
      <c r="K1925">
        <f>AVERAGE(D1925:D1929)</f>
        <v>22</v>
      </c>
      <c r="L1925">
        <f>AVERAGE(D1925:D1944)</f>
        <v>22</v>
      </c>
      <c r="M1925">
        <f>K1925-L1925</f>
        <v>0</v>
      </c>
      <c r="N1925" t="str">
        <f>IF(K1925&gt;L1925,"HIGH ZONE BIAS",IF(K1925&lt;L1925,"LOW ZONE BIAS","EQUILIBRIUM"))</f>
        <v>EQUILIBRIUM</v>
      </c>
    </row>
    <row r="1926">
      <c r="A1926">
        <v>25645</v>
      </c>
      <c r="B1926" t="str">
        <v>2025-05-08</v>
      </c>
      <c r="C1926" t="str">
        <v>Evening</v>
      </c>
      <c r="D1926">
        <v>24</v>
      </c>
      <c r="E1926" t="str">
        <f>IF(MOD(D1926,2)=0,"EVEN","ODD")</f>
        <v>EVEN</v>
      </c>
      <c r="F1926" t="str">
        <f>IF(D1926&lt;=18,"LOW (1-18)","HIGH (19-36)")</f>
        <v>HIGH (19-36)</v>
      </c>
      <c r="G1926">
        <f>INT((D1926-1)/6)+1</f>
        <v>4</v>
      </c>
      <c r="H1926">
        <f>MOD(D1926-1,6)+1</f>
        <v>6</v>
      </c>
      <c r="I1926">
        <f>37-D1926</f>
        <v>13</v>
      </c>
      <c r="J1926">
        <f>ABS(D1926-D1927)</f>
        <v>7</v>
      </c>
      <c r="K1926">
        <f>AVERAGE(D1926:D1930)</f>
        <v>24</v>
      </c>
      <c r="L1926">
        <f>AVERAGE(D1926:D1945)</f>
        <v>24</v>
      </c>
      <c r="M1926">
        <f>K1926-L1926</f>
        <v>0</v>
      </c>
      <c r="N1926" t="str">
        <f>IF(K1926&gt;L1926,"HIGH ZONE BIAS",IF(K1926&lt;L1926,"LOW ZONE BIAS","EQUILIBRIUM"))</f>
        <v>EQUILIBRIUM</v>
      </c>
    </row>
    <row r="1927">
      <c r="A1927">
        <v>25644</v>
      </c>
      <c r="B1927" t="str">
        <v>2025-05-08</v>
      </c>
      <c r="C1927" t="str">
        <v>Afternoon</v>
      </c>
      <c r="D1927">
        <v>31</v>
      </c>
      <c r="E1927" t="str">
        <f>IF(MOD(D1927,2)=0,"EVEN","ODD")</f>
        <v>ODD</v>
      </c>
      <c r="F1927" t="str">
        <f>IF(D1927&lt;=18,"LOW (1-18)","HIGH (19-36)")</f>
        <v>HIGH (19-36)</v>
      </c>
      <c r="G1927">
        <f>INT((D1927-1)/6)+1</f>
        <v>6</v>
      </c>
      <c r="H1927">
        <f>MOD(D1927-1,6)+1</f>
        <v>1</v>
      </c>
      <c r="I1927">
        <f>37-D1927</f>
        <v>6</v>
      </c>
      <c r="J1927">
        <f>ABS(D1927-D1928)</f>
        <v>2</v>
      </c>
      <c r="K1927">
        <f>AVERAGE(D1927:D1931)</f>
        <v>31</v>
      </c>
      <c r="L1927">
        <f>AVERAGE(D1927:D1946)</f>
        <v>31</v>
      </c>
      <c r="M1927">
        <f>K1927-L1927</f>
        <v>0</v>
      </c>
      <c r="N1927" t="str">
        <f>IF(K1927&gt;L1927,"HIGH ZONE BIAS",IF(K1927&lt;L1927,"LOW ZONE BIAS","EQUILIBRIUM"))</f>
        <v>EQUILIBRIUM</v>
      </c>
    </row>
    <row r="1928">
      <c r="A1928">
        <v>25643</v>
      </c>
      <c r="B1928" t="str">
        <v>2025-05-08</v>
      </c>
      <c r="C1928" t="str">
        <v>Midday</v>
      </c>
      <c r="D1928">
        <v>33</v>
      </c>
      <c r="E1928" t="str">
        <f>IF(MOD(D1928,2)=0,"EVEN","ODD")</f>
        <v>ODD</v>
      </c>
      <c r="F1928" t="str">
        <f>IF(D1928&lt;=18,"LOW (1-18)","HIGH (19-36)")</f>
        <v>HIGH (19-36)</v>
      </c>
      <c r="G1928">
        <f>INT((D1928-1)/6)+1</f>
        <v>6</v>
      </c>
      <c r="H1928">
        <f>MOD(D1928-1,6)+1</f>
        <v>3</v>
      </c>
      <c r="I1928">
        <f>37-D1928</f>
        <v>4</v>
      </c>
      <c r="J1928">
        <f>ABS(D1928-D1929)</f>
        <v>3</v>
      </c>
      <c r="K1928">
        <f>AVERAGE(D1928:D1932)</f>
        <v>33</v>
      </c>
      <c r="L1928">
        <f>AVERAGE(D1928:D1947)</f>
        <v>33</v>
      </c>
      <c r="M1928">
        <f>K1928-L1928</f>
        <v>0</v>
      </c>
      <c r="N1928" t="str">
        <f>IF(K1928&gt;L1928,"HIGH ZONE BIAS",IF(K1928&lt;L1928,"LOW ZONE BIAS","EQUILIBRIUM"))</f>
        <v>EQUILIBRIUM</v>
      </c>
    </row>
    <row r="1929">
      <c r="A1929">
        <v>25642</v>
      </c>
      <c r="B1929" t="str">
        <v>2025-05-08</v>
      </c>
      <c r="C1929" t="str">
        <v>Morning</v>
      </c>
      <c r="D1929">
        <v>30</v>
      </c>
      <c r="E1929" t="str">
        <f>IF(MOD(D1929,2)=0,"EVEN","ODD")</f>
        <v>EVEN</v>
      </c>
      <c r="F1929" t="str">
        <f>IF(D1929&lt;=18,"LOW (1-18)","HIGH (19-36)")</f>
        <v>HIGH (19-36)</v>
      </c>
      <c r="G1929">
        <f>INT((D1929-1)/6)+1</f>
        <v>5</v>
      </c>
      <c r="H1929">
        <f>MOD(D1929-1,6)+1</f>
        <v>6</v>
      </c>
      <c r="I1929">
        <f>37-D1929</f>
        <v>7</v>
      </c>
      <c r="J1929">
        <f>ABS(D1929-D1930)</f>
        <v>20</v>
      </c>
      <c r="K1929">
        <f>AVERAGE(D1929:D1933)</f>
        <v>30</v>
      </c>
      <c r="L1929">
        <f>AVERAGE(D1929:D1948)</f>
        <v>30</v>
      </c>
      <c r="M1929">
        <f>K1929-L1929</f>
        <v>0</v>
      </c>
      <c r="N1929" t="str">
        <f>IF(K1929&gt;L1929,"HIGH ZONE BIAS",IF(K1929&lt;L1929,"LOW ZONE BIAS","EQUILIBRIUM"))</f>
        <v>EQUILIBRIUM</v>
      </c>
    </row>
    <row r="1930">
      <c r="A1930">
        <v>25641</v>
      </c>
      <c r="B1930" t="str">
        <v>2025-05-07</v>
      </c>
      <c r="C1930" t="str">
        <v>Evening</v>
      </c>
      <c r="D1930">
        <v>10</v>
      </c>
      <c r="E1930" t="str">
        <f>IF(MOD(D1930,2)=0,"EVEN","ODD")</f>
        <v>EVEN</v>
      </c>
      <c r="F1930" t="str">
        <f>IF(D1930&lt;=18,"LOW (1-18)","HIGH (19-36)")</f>
        <v>LOW (1-18)</v>
      </c>
      <c r="G1930">
        <f>INT((D1930-1)/6)+1</f>
        <v>2</v>
      </c>
      <c r="H1930">
        <f>MOD(D1930-1,6)+1</f>
        <v>4</v>
      </c>
      <c r="I1930">
        <f>37-D1930</f>
        <v>27</v>
      </c>
      <c r="J1930">
        <f>ABS(D1930-D1931)</f>
        <v>4</v>
      </c>
      <c r="K1930">
        <f>AVERAGE(D1930:D1934)</f>
        <v>10</v>
      </c>
      <c r="L1930">
        <f>AVERAGE(D1930:D1949)</f>
        <v>10</v>
      </c>
      <c r="M1930">
        <f>K1930-L1930</f>
        <v>0</v>
      </c>
      <c r="N1930" t="str">
        <f>IF(K1930&gt;L1930,"HIGH ZONE BIAS",IF(K1930&lt;L1930,"LOW ZONE BIAS","EQUILIBRIUM"))</f>
        <v>EQUILIBRIUM</v>
      </c>
    </row>
    <row r="1931">
      <c r="A1931">
        <v>25640</v>
      </c>
      <c r="B1931" t="str">
        <v>2025-05-07</v>
      </c>
      <c r="C1931" t="str">
        <v>Afternoon</v>
      </c>
      <c r="D1931">
        <v>14</v>
      </c>
      <c r="E1931" t="str">
        <f>IF(MOD(D1931,2)=0,"EVEN","ODD")</f>
        <v>EVEN</v>
      </c>
      <c r="F1931" t="str">
        <f>IF(D1931&lt;=18,"LOW (1-18)","HIGH (19-36)")</f>
        <v>LOW (1-18)</v>
      </c>
      <c r="G1931">
        <f>INT((D1931-1)/6)+1</f>
        <v>3</v>
      </c>
      <c r="H1931">
        <f>MOD(D1931-1,6)+1</f>
        <v>2</v>
      </c>
      <c r="I1931">
        <f>37-D1931</f>
        <v>23</v>
      </c>
      <c r="J1931">
        <f>ABS(D1931-D1932)</f>
        <v>5</v>
      </c>
      <c r="K1931">
        <f>AVERAGE(D1931:D1935)</f>
        <v>14</v>
      </c>
      <c r="L1931">
        <f>AVERAGE(D1931:D1950)</f>
        <v>14</v>
      </c>
      <c r="M1931">
        <f>K1931-L1931</f>
        <v>0</v>
      </c>
      <c r="N1931" t="str">
        <f>IF(K1931&gt;L1931,"HIGH ZONE BIAS",IF(K1931&lt;L1931,"LOW ZONE BIAS","EQUILIBRIUM"))</f>
        <v>EQUILIBRIUM</v>
      </c>
    </row>
    <row r="1932">
      <c r="A1932">
        <v>25639</v>
      </c>
      <c r="B1932" t="str">
        <v>2025-05-07</v>
      </c>
      <c r="C1932" t="str">
        <v>Midday</v>
      </c>
      <c r="D1932">
        <v>19</v>
      </c>
      <c r="E1932" t="str">
        <f>IF(MOD(D1932,2)=0,"EVEN","ODD")</f>
        <v>ODD</v>
      </c>
      <c r="F1932" t="str">
        <f>IF(D1932&lt;=18,"LOW (1-18)","HIGH (19-36)")</f>
        <v>HIGH (19-36)</v>
      </c>
      <c r="G1932">
        <f>INT((D1932-1)/6)+1</f>
        <v>4</v>
      </c>
      <c r="H1932">
        <f>MOD(D1932-1,6)+1</f>
        <v>1</v>
      </c>
      <c r="I1932">
        <f>37-D1932</f>
        <v>18</v>
      </c>
      <c r="J1932">
        <f>ABS(D1932-D1933)</f>
        <v>3</v>
      </c>
      <c r="K1932">
        <f>AVERAGE(D1932:D1936)</f>
        <v>19</v>
      </c>
      <c r="L1932">
        <f>AVERAGE(D1932:D1951)</f>
        <v>19</v>
      </c>
      <c r="M1932">
        <f>K1932-L1932</f>
        <v>0</v>
      </c>
      <c r="N1932" t="str">
        <f>IF(K1932&gt;L1932,"HIGH ZONE BIAS",IF(K1932&lt;L1932,"LOW ZONE BIAS","EQUILIBRIUM"))</f>
        <v>EQUILIBRIUM</v>
      </c>
    </row>
    <row r="1933">
      <c r="A1933">
        <v>25638</v>
      </c>
      <c r="B1933" t="str">
        <v>2025-05-07</v>
      </c>
      <c r="C1933" t="str">
        <v>Morning</v>
      </c>
      <c r="D1933">
        <v>16</v>
      </c>
      <c r="E1933" t="str">
        <f>IF(MOD(D1933,2)=0,"EVEN","ODD")</f>
        <v>EVEN</v>
      </c>
      <c r="F1933" t="str">
        <f>IF(D1933&lt;=18,"LOW (1-18)","HIGH (19-36)")</f>
        <v>LOW (1-18)</v>
      </c>
      <c r="G1933">
        <f>INT((D1933-1)/6)+1</f>
        <v>3</v>
      </c>
      <c r="H1933">
        <f>MOD(D1933-1,6)+1</f>
        <v>4</v>
      </c>
      <c r="I1933">
        <f>37-D1933</f>
        <v>21</v>
      </c>
      <c r="J1933">
        <f>ABS(D1933-D1934)</f>
        <v>4</v>
      </c>
      <c r="K1933">
        <f>AVERAGE(D1933:D1937)</f>
        <v>16</v>
      </c>
      <c r="L1933">
        <f>AVERAGE(D1933:D1952)</f>
        <v>16</v>
      </c>
      <c r="M1933">
        <f>K1933-L1933</f>
        <v>0</v>
      </c>
      <c r="N1933" t="str">
        <f>IF(K1933&gt;L1933,"HIGH ZONE BIAS",IF(K1933&lt;L1933,"LOW ZONE BIAS","EQUILIBRIUM"))</f>
        <v>EQUILIBRIUM</v>
      </c>
    </row>
    <row r="1934">
      <c r="A1934">
        <v>25637</v>
      </c>
      <c r="B1934" t="str">
        <v>2025-05-06</v>
      </c>
      <c r="C1934" t="str">
        <v>Evening</v>
      </c>
      <c r="D1934">
        <v>20</v>
      </c>
      <c r="E1934" t="str">
        <f>IF(MOD(D1934,2)=0,"EVEN","ODD")</f>
        <v>EVEN</v>
      </c>
      <c r="F1934" t="str">
        <f>IF(D1934&lt;=18,"LOW (1-18)","HIGH (19-36)")</f>
        <v>HIGH (19-36)</v>
      </c>
      <c r="G1934">
        <f>INT((D1934-1)/6)+1</f>
        <v>4</v>
      </c>
      <c r="H1934">
        <f>MOD(D1934-1,6)+1</f>
        <v>2</v>
      </c>
      <c r="I1934">
        <f>37-D1934</f>
        <v>17</v>
      </c>
      <c r="J1934">
        <f>ABS(D1934-D1935)</f>
        <v>11</v>
      </c>
      <c r="K1934">
        <f>AVERAGE(D1934:D1938)</f>
        <v>20</v>
      </c>
      <c r="L1934">
        <f>AVERAGE(D1934:D1953)</f>
        <v>20</v>
      </c>
      <c r="M1934">
        <f>K1934-L1934</f>
        <v>0</v>
      </c>
      <c r="N1934" t="str">
        <f>IF(K1934&gt;L1934,"HIGH ZONE BIAS",IF(K1934&lt;L1934,"LOW ZONE BIAS","EQUILIBRIUM"))</f>
        <v>EQUILIBRIUM</v>
      </c>
    </row>
    <row r="1935">
      <c r="A1935">
        <v>25636</v>
      </c>
      <c r="B1935" t="str">
        <v>2025-05-06</v>
      </c>
      <c r="C1935" t="str">
        <v>Afternoon</v>
      </c>
      <c r="D1935">
        <v>9</v>
      </c>
      <c r="E1935" t="str">
        <f>IF(MOD(D1935,2)=0,"EVEN","ODD")</f>
        <v>ODD</v>
      </c>
      <c r="F1935" t="str">
        <f>IF(D1935&lt;=18,"LOW (1-18)","HIGH (19-36)")</f>
        <v>LOW (1-18)</v>
      </c>
      <c r="G1935">
        <f>INT((D1935-1)/6)+1</f>
        <v>2</v>
      </c>
      <c r="H1935">
        <f>MOD(D1935-1,6)+1</f>
        <v>3</v>
      </c>
      <c r="I1935">
        <f>37-D1935</f>
        <v>28</v>
      </c>
      <c r="J1935">
        <f>ABS(D1935-D1936)</f>
        <v>11</v>
      </c>
      <c r="K1935">
        <f>AVERAGE(D1935:D1939)</f>
        <v>9</v>
      </c>
      <c r="L1935">
        <f>AVERAGE(D1935:D1954)</f>
        <v>9</v>
      </c>
      <c r="M1935">
        <f>K1935-L1935</f>
        <v>0</v>
      </c>
      <c r="N1935" t="str">
        <f>IF(K1935&gt;L1935,"HIGH ZONE BIAS",IF(K1935&lt;L1935,"LOW ZONE BIAS","EQUILIBRIUM"))</f>
        <v>EQUILIBRIUM</v>
      </c>
    </row>
    <row r="1936">
      <c r="A1936">
        <v>25635</v>
      </c>
      <c r="B1936" t="str">
        <v>2025-05-06</v>
      </c>
      <c r="C1936" t="str">
        <v>Midday</v>
      </c>
      <c r="D1936">
        <v>20</v>
      </c>
      <c r="E1936" t="str">
        <f>IF(MOD(D1936,2)=0,"EVEN","ODD")</f>
        <v>EVEN</v>
      </c>
      <c r="F1936" t="str">
        <f>IF(D1936&lt;=18,"LOW (1-18)","HIGH (19-36)")</f>
        <v>HIGH (19-36)</v>
      </c>
      <c r="G1936">
        <f>INT((D1936-1)/6)+1</f>
        <v>4</v>
      </c>
      <c r="H1936">
        <f>MOD(D1936-1,6)+1</f>
        <v>2</v>
      </c>
      <c r="I1936">
        <f>37-D1936</f>
        <v>17</v>
      </c>
      <c r="J1936">
        <f>ABS(D1936-D1937)</f>
        <v>9</v>
      </c>
      <c r="K1936">
        <f>AVERAGE(D1936:D1940)</f>
        <v>20</v>
      </c>
      <c r="L1936">
        <f>AVERAGE(D1936:D1955)</f>
        <v>20</v>
      </c>
      <c r="M1936">
        <f>K1936-L1936</f>
        <v>0</v>
      </c>
      <c r="N1936" t="str">
        <f>IF(K1936&gt;L1936,"HIGH ZONE BIAS",IF(K1936&lt;L1936,"LOW ZONE BIAS","EQUILIBRIUM"))</f>
        <v>EQUILIBRIUM</v>
      </c>
    </row>
    <row r="1937">
      <c r="A1937">
        <v>25634</v>
      </c>
      <c r="B1937" t="str">
        <v>2025-05-06</v>
      </c>
      <c r="C1937" t="str">
        <v>Morning</v>
      </c>
      <c r="D1937">
        <v>29</v>
      </c>
      <c r="E1937" t="str">
        <f>IF(MOD(D1937,2)=0,"EVEN","ODD")</f>
        <v>ODD</v>
      </c>
      <c r="F1937" t="str">
        <f>IF(D1937&lt;=18,"LOW (1-18)","HIGH (19-36)")</f>
        <v>HIGH (19-36)</v>
      </c>
      <c r="G1937">
        <f>INT((D1937-1)/6)+1</f>
        <v>5</v>
      </c>
      <c r="H1937">
        <f>MOD(D1937-1,6)+1</f>
        <v>5</v>
      </c>
      <c r="I1937">
        <f>37-D1937</f>
        <v>8</v>
      </c>
      <c r="J1937">
        <f>ABS(D1937-D1938)</f>
        <v>3</v>
      </c>
      <c r="K1937">
        <f>AVERAGE(D1937:D1941)</f>
        <v>29</v>
      </c>
      <c r="L1937">
        <f>AVERAGE(D1937:D1956)</f>
        <v>29</v>
      </c>
      <c r="M1937">
        <f>K1937-L1937</f>
        <v>0</v>
      </c>
      <c r="N1937" t="str">
        <f>IF(K1937&gt;L1937,"HIGH ZONE BIAS",IF(K1937&lt;L1937,"LOW ZONE BIAS","EQUILIBRIUM"))</f>
        <v>EQUILIBRIUM</v>
      </c>
    </row>
    <row r="1938">
      <c r="A1938">
        <v>25633</v>
      </c>
      <c r="B1938" t="str">
        <v>2025-05-05</v>
      </c>
      <c r="C1938" t="str">
        <v>Evening</v>
      </c>
      <c r="D1938">
        <v>32</v>
      </c>
      <c r="E1938" t="str">
        <f>IF(MOD(D1938,2)=0,"EVEN","ODD")</f>
        <v>EVEN</v>
      </c>
      <c r="F1938" t="str">
        <f>IF(D1938&lt;=18,"LOW (1-18)","HIGH (19-36)")</f>
        <v>HIGH (19-36)</v>
      </c>
      <c r="G1938">
        <f>INT((D1938-1)/6)+1</f>
        <v>6</v>
      </c>
      <c r="H1938">
        <f>MOD(D1938-1,6)+1</f>
        <v>2</v>
      </c>
      <c r="I1938">
        <f>37-D1938</f>
        <v>5</v>
      </c>
      <c r="J1938">
        <f>ABS(D1938-D1939)</f>
        <v>28</v>
      </c>
      <c r="K1938">
        <f>AVERAGE(D1938:D1942)</f>
        <v>32</v>
      </c>
      <c r="L1938">
        <f>AVERAGE(D1938:D1957)</f>
        <v>32</v>
      </c>
      <c r="M1938">
        <f>K1938-L1938</f>
        <v>0</v>
      </c>
      <c r="N1938" t="str">
        <f>IF(K1938&gt;L1938,"HIGH ZONE BIAS",IF(K1938&lt;L1938,"LOW ZONE BIAS","EQUILIBRIUM"))</f>
        <v>EQUILIBRIUM</v>
      </c>
    </row>
    <row r="1939">
      <c r="A1939">
        <v>25632</v>
      </c>
      <c r="B1939" t="str">
        <v>2025-05-05</v>
      </c>
      <c r="C1939" t="str">
        <v>Afternoon</v>
      </c>
      <c r="D1939">
        <v>4</v>
      </c>
      <c r="E1939" t="str">
        <f>IF(MOD(D1939,2)=0,"EVEN","ODD")</f>
        <v>EVEN</v>
      </c>
      <c r="F1939" t="str">
        <f>IF(D1939&lt;=18,"LOW (1-18)","HIGH (19-36)")</f>
        <v>LOW (1-18)</v>
      </c>
      <c r="G1939">
        <f>INT((D1939-1)/6)+1</f>
        <v>1</v>
      </c>
      <c r="H1939">
        <f>MOD(D1939-1,6)+1</f>
        <v>4</v>
      </c>
      <c r="I1939">
        <f>37-D1939</f>
        <v>33</v>
      </c>
      <c r="J1939">
        <f>ABS(D1939-D1940)</f>
        <v>20</v>
      </c>
      <c r="K1939">
        <f>AVERAGE(D1939:D1943)</f>
        <v>4</v>
      </c>
      <c r="L1939">
        <f>AVERAGE(D1939:D1958)</f>
        <v>4</v>
      </c>
      <c r="M1939">
        <f>K1939-L1939</f>
        <v>0</v>
      </c>
      <c r="N1939" t="str">
        <f>IF(K1939&gt;L1939,"HIGH ZONE BIAS",IF(K1939&lt;L1939,"LOW ZONE BIAS","EQUILIBRIUM"))</f>
        <v>EQUILIBRIUM</v>
      </c>
    </row>
    <row r="1940">
      <c r="A1940">
        <v>25631</v>
      </c>
      <c r="B1940" t="str">
        <v>2025-05-05</v>
      </c>
      <c r="C1940" t="str">
        <v>Midday</v>
      </c>
      <c r="D1940">
        <v>24</v>
      </c>
      <c r="E1940" t="str">
        <f>IF(MOD(D1940,2)=0,"EVEN","ODD")</f>
        <v>EVEN</v>
      </c>
      <c r="F1940" t="str">
        <f>IF(D1940&lt;=18,"LOW (1-18)","HIGH (19-36)")</f>
        <v>HIGH (19-36)</v>
      </c>
      <c r="G1940">
        <f>INT((D1940-1)/6)+1</f>
        <v>4</v>
      </c>
      <c r="H1940">
        <f>MOD(D1940-1,6)+1</f>
        <v>6</v>
      </c>
      <c r="I1940">
        <f>37-D1940</f>
        <v>13</v>
      </c>
      <c r="J1940">
        <f>ABS(D1940-D1941)</f>
        <v>18</v>
      </c>
      <c r="K1940">
        <f>AVERAGE(D1940:D1944)</f>
        <v>24</v>
      </c>
      <c r="L1940">
        <f>AVERAGE(D1940:D1959)</f>
        <v>24</v>
      </c>
      <c r="M1940">
        <f>K1940-L1940</f>
        <v>0</v>
      </c>
      <c r="N1940" t="str">
        <f>IF(K1940&gt;L1940,"HIGH ZONE BIAS",IF(K1940&lt;L1940,"LOW ZONE BIAS","EQUILIBRIUM"))</f>
        <v>EQUILIBRIUM</v>
      </c>
    </row>
    <row r="1941">
      <c r="A1941">
        <v>25630</v>
      </c>
      <c r="B1941" t="str">
        <v>2025-05-05</v>
      </c>
      <c r="C1941" t="str">
        <v>Morning</v>
      </c>
      <c r="D1941">
        <v>6</v>
      </c>
      <c r="E1941" t="str">
        <f>IF(MOD(D1941,2)=0,"EVEN","ODD")</f>
        <v>EVEN</v>
      </c>
      <c r="F1941" t="str">
        <f>IF(D1941&lt;=18,"LOW (1-18)","HIGH (19-36)")</f>
        <v>LOW (1-18)</v>
      </c>
      <c r="G1941">
        <f>INT((D1941-1)/6)+1</f>
        <v>1</v>
      </c>
      <c r="H1941">
        <f>MOD(D1941-1,6)+1</f>
        <v>6</v>
      </c>
      <c r="I1941">
        <f>37-D1941</f>
        <v>31</v>
      </c>
      <c r="J1941">
        <f>ABS(D1941-D1942)</f>
        <v>18</v>
      </c>
      <c r="K1941">
        <f>AVERAGE(D1941:D1945)</f>
        <v>6</v>
      </c>
      <c r="L1941">
        <f>AVERAGE(D1941:D1960)</f>
        <v>6</v>
      </c>
      <c r="M1941">
        <f>K1941-L1941</f>
        <v>0</v>
      </c>
      <c r="N1941" t="str">
        <f>IF(K1941&gt;L1941,"HIGH ZONE BIAS",IF(K1941&lt;L1941,"LOW ZONE BIAS","EQUILIBRIUM"))</f>
        <v>EQUILIBRIUM</v>
      </c>
    </row>
    <row r="1942">
      <c r="A1942">
        <v>25629</v>
      </c>
      <c r="B1942" t="str">
        <v>2025-05-03</v>
      </c>
      <c r="C1942" t="str">
        <v>Evening</v>
      </c>
      <c r="D1942">
        <v>24</v>
      </c>
      <c r="E1942" t="str">
        <f>IF(MOD(D1942,2)=0,"EVEN","ODD")</f>
        <v>EVEN</v>
      </c>
      <c r="F1942" t="str">
        <f>IF(D1942&lt;=18,"LOW (1-18)","HIGH (19-36)")</f>
        <v>HIGH (19-36)</v>
      </c>
      <c r="G1942">
        <f>INT((D1942-1)/6)+1</f>
        <v>4</v>
      </c>
      <c r="H1942">
        <f>MOD(D1942-1,6)+1</f>
        <v>6</v>
      </c>
      <c r="I1942">
        <f>37-D1942</f>
        <v>13</v>
      </c>
      <c r="J1942">
        <f>ABS(D1942-D1943)</f>
        <v>12</v>
      </c>
      <c r="K1942">
        <f>AVERAGE(D1942:D1946)</f>
        <v>24</v>
      </c>
      <c r="L1942">
        <f>AVERAGE(D1942:D1961)</f>
        <v>24</v>
      </c>
      <c r="M1942">
        <f>K1942-L1942</f>
        <v>0</v>
      </c>
      <c r="N1942" t="str">
        <f>IF(K1942&gt;L1942,"HIGH ZONE BIAS",IF(K1942&lt;L1942,"LOW ZONE BIAS","EQUILIBRIUM"))</f>
        <v>EQUILIBRIUM</v>
      </c>
    </row>
    <row r="1943">
      <c r="A1943">
        <v>25628</v>
      </c>
      <c r="B1943" t="str">
        <v>2025-05-03</v>
      </c>
      <c r="C1943" t="str">
        <v>Afternoon</v>
      </c>
      <c r="D1943">
        <v>12</v>
      </c>
      <c r="E1943" t="str">
        <f>IF(MOD(D1943,2)=0,"EVEN","ODD")</f>
        <v>EVEN</v>
      </c>
      <c r="F1943" t="str">
        <f>IF(D1943&lt;=18,"LOW (1-18)","HIGH (19-36)")</f>
        <v>LOW (1-18)</v>
      </c>
      <c r="G1943">
        <f>INT((D1943-1)/6)+1</f>
        <v>2</v>
      </c>
      <c r="H1943">
        <f>MOD(D1943-1,6)+1</f>
        <v>6</v>
      </c>
      <c r="I1943">
        <f>37-D1943</f>
        <v>25</v>
      </c>
      <c r="J1943">
        <f>ABS(D1943-D1944)</f>
        <v>6</v>
      </c>
      <c r="K1943">
        <f>AVERAGE(D1943:D1947)</f>
        <v>12</v>
      </c>
      <c r="L1943">
        <f>AVERAGE(D1943:D1962)</f>
        <v>12</v>
      </c>
      <c r="M1943">
        <f>K1943-L1943</f>
        <v>0</v>
      </c>
      <c r="N1943" t="str">
        <f>IF(K1943&gt;L1943,"HIGH ZONE BIAS",IF(K1943&lt;L1943,"LOW ZONE BIAS","EQUILIBRIUM"))</f>
        <v>EQUILIBRIUM</v>
      </c>
    </row>
    <row r="1944">
      <c r="A1944">
        <v>25627</v>
      </c>
      <c r="B1944" t="str">
        <v>2025-05-03</v>
      </c>
      <c r="C1944" t="str">
        <v>Midday</v>
      </c>
      <c r="D1944">
        <v>6</v>
      </c>
      <c r="E1944" t="str">
        <f>IF(MOD(D1944,2)=0,"EVEN","ODD")</f>
        <v>EVEN</v>
      </c>
      <c r="F1944" t="str">
        <f>IF(D1944&lt;=18,"LOW (1-18)","HIGH (19-36)")</f>
        <v>LOW (1-18)</v>
      </c>
      <c r="G1944">
        <f>INT((D1944-1)/6)+1</f>
        <v>1</v>
      </c>
      <c r="H1944">
        <f>MOD(D1944-1,6)+1</f>
        <v>6</v>
      </c>
      <c r="I1944">
        <f>37-D1944</f>
        <v>31</v>
      </c>
      <c r="J1944">
        <f>ABS(D1944-D1945)</f>
        <v>25</v>
      </c>
      <c r="K1944">
        <f>AVERAGE(D1944:D1948)</f>
        <v>6</v>
      </c>
      <c r="L1944">
        <f>AVERAGE(D1944:D1963)</f>
        <v>6</v>
      </c>
      <c r="M1944">
        <f>K1944-L1944</f>
        <v>0</v>
      </c>
      <c r="N1944" t="str">
        <f>IF(K1944&gt;L1944,"HIGH ZONE BIAS",IF(K1944&lt;L1944,"LOW ZONE BIAS","EQUILIBRIUM"))</f>
        <v>EQUILIBRIUM</v>
      </c>
    </row>
    <row r="1945">
      <c r="A1945">
        <v>25626</v>
      </c>
      <c r="B1945" t="str">
        <v>2025-05-03</v>
      </c>
      <c r="C1945" t="str">
        <v>Morning</v>
      </c>
      <c r="D1945">
        <v>31</v>
      </c>
      <c r="E1945" t="str">
        <f>IF(MOD(D1945,2)=0,"EVEN","ODD")</f>
        <v>ODD</v>
      </c>
      <c r="F1945" t="str">
        <f>IF(D1945&lt;=18,"LOW (1-18)","HIGH (19-36)")</f>
        <v>HIGH (19-36)</v>
      </c>
      <c r="G1945">
        <f>INT((D1945-1)/6)+1</f>
        <v>6</v>
      </c>
      <c r="H1945">
        <f>MOD(D1945-1,6)+1</f>
        <v>1</v>
      </c>
      <c r="I1945">
        <f>37-D1945</f>
        <v>6</v>
      </c>
      <c r="J1945">
        <f>ABS(D1945-D1946)</f>
        <v>4</v>
      </c>
      <c r="K1945">
        <f>AVERAGE(D1945:D1949)</f>
        <v>31</v>
      </c>
      <c r="L1945">
        <f>AVERAGE(D1945:D1964)</f>
        <v>31</v>
      </c>
      <c r="M1945">
        <f>K1945-L1945</f>
        <v>0</v>
      </c>
      <c r="N1945" t="str">
        <f>IF(K1945&gt;L1945,"HIGH ZONE BIAS",IF(K1945&lt;L1945,"LOW ZONE BIAS","EQUILIBRIUM"))</f>
        <v>EQUILIBRIUM</v>
      </c>
    </row>
    <row r="1946">
      <c r="A1946">
        <v>25625</v>
      </c>
      <c r="B1946" t="str">
        <v>2025-05-02</v>
      </c>
      <c r="C1946" t="str">
        <v>Evening</v>
      </c>
      <c r="D1946">
        <v>35</v>
      </c>
      <c r="E1946" t="str">
        <f>IF(MOD(D1946,2)=0,"EVEN","ODD")</f>
        <v>ODD</v>
      </c>
      <c r="F1946" t="str">
        <f>IF(D1946&lt;=18,"LOW (1-18)","HIGH (19-36)")</f>
        <v>HIGH (19-36)</v>
      </c>
      <c r="G1946">
        <f>INT((D1946-1)/6)+1</f>
        <v>6</v>
      </c>
      <c r="H1946">
        <f>MOD(D1946-1,6)+1</f>
        <v>5</v>
      </c>
      <c r="I1946">
        <f>37-D1946</f>
        <v>2</v>
      </c>
      <c r="J1946">
        <f>ABS(D1946-D1947)</f>
        <v>19</v>
      </c>
      <c r="K1946">
        <f>AVERAGE(D1946:D1950)</f>
        <v>35</v>
      </c>
      <c r="L1946">
        <f>AVERAGE(D1946:D1965)</f>
        <v>35</v>
      </c>
      <c r="M1946">
        <f>K1946-L1946</f>
        <v>0</v>
      </c>
      <c r="N1946" t="str">
        <f>IF(K1946&gt;L1946,"HIGH ZONE BIAS",IF(K1946&lt;L1946,"LOW ZONE BIAS","EQUILIBRIUM"))</f>
        <v>EQUILIBRIUM</v>
      </c>
    </row>
    <row r="1947">
      <c r="A1947">
        <v>25624</v>
      </c>
      <c r="B1947" t="str">
        <v>2025-05-02</v>
      </c>
      <c r="C1947" t="str">
        <v>Afternoon</v>
      </c>
      <c r="D1947">
        <v>16</v>
      </c>
      <c r="E1947" t="str">
        <f>IF(MOD(D1947,2)=0,"EVEN","ODD")</f>
        <v>EVEN</v>
      </c>
      <c r="F1947" t="str">
        <f>IF(D1947&lt;=18,"LOW (1-18)","HIGH (19-36)")</f>
        <v>LOW (1-18)</v>
      </c>
      <c r="G1947">
        <f>INT((D1947-1)/6)+1</f>
        <v>3</v>
      </c>
      <c r="H1947">
        <f>MOD(D1947-1,6)+1</f>
        <v>4</v>
      </c>
      <c r="I1947">
        <f>37-D1947</f>
        <v>21</v>
      </c>
      <c r="J1947">
        <f>ABS(D1947-D1948)</f>
        <v>10</v>
      </c>
      <c r="K1947">
        <f>AVERAGE(D1947:D1951)</f>
        <v>16</v>
      </c>
      <c r="L1947">
        <f>AVERAGE(D1947:D1966)</f>
        <v>16</v>
      </c>
      <c r="M1947">
        <f>K1947-L1947</f>
        <v>0</v>
      </c>
      <c r="N1947" t="str">
        <f>IF(K1947&gt;L1947,"HIGH ZONE BIAS",IF(K1947&lt;L1947,"LOW ZONE BIAS","EQUILIBRIUM"))</f>
        <v>EQUILIBRIUM</v>
      </c>
    </row>
    <row r="1948">
      <c r="A1948">
        <v>25623</v>
      </c>
      <c r="B1948" t="str">
        <v>2025-05-02</v>
      </c>
      <c r="C1948" t="str">
        <v>Midday</v>
      </c>
      <c r="D1948">
        <v>26</v>
      </c>
      <c r="E1948" t="str">
        <f>IF(MOD(D1948,2)=0,"EVEN","ODD")</f>
        <v>EVEN</v>
      </c>
      <c r="F1948" t="str">
        <f>IF(D1948&lt;=18,"LOW (1-18)","HIGH (19-36)")</f>
        <v>HIGH (19-36)</v>
      </c>
      <c r="G1948">
        <f>INT((D1948-1)/6)+1</f>
        <v>5</v>
      </c>
      <c r="H1948">
        <f>MOD(D1948-1,6)+1</f>
        <v>2</v>
      </c>
      <c r="I1948">
        <f>37-D1948</f>
        <v>11</v>
      </c>
      <c r="J1948">
        <f>ABS(D1948-D1949)</f>
        <v>11</v>
      </c>
      <c r="K1948">
        <f>AVERAGE(D1948:D1952)</f>
        <v>26</v>
      </c>
      <c r="L1948">
        <f>AVERAGE(D1948:D1967)</f>
        <v>26</v>
      </c>
      <c r="M1948">
        <f>K1948-L1948</f>
        <v>0</v>
      </c>
      <c r="N1948" t="str">
        <f>IF(K1948&gt;L1948,"HIGH ZONE BIAS",IF(K1948&lt;L1948,"LOW ZONE BIAS","EQUILIBRIUM"))</f>
        <v>EQUILIBRIUM</v>
      </c>
    </row>
    <row r="1949">
      <c r="A1949">
        <v>25622</v>
      </c>
      <c r="B1949" t="str">
        <v>2025-05-02</v>
      </c>
      <c r="C1949" t="str">
        <v>Morning</v>
      </c>
      <c r="D1949">
        <v>15</v>
      </c>
      <c r="E1949" t="str">
        <f>IF(MOD(D1949,2)=0,"EVEN","ODD")</f>
        <v>ODD</v>
      </c>
      <c r="F1949" t="str">
        <f>IF(D1949&lt;=18,"LOW (1-18)","HIGH (19-36)")</f>
        <v>LOW (1-18)</v>
      </c>
      <c r="G1949">
        <f>INT((D1949-1)/6)+1</f>
        <v>3</v>
      </c>
      <c r="H1949">
        <f>MOD(D1949-1,6)+1</f>
        <v>3</v>
      </c>
      <c r="I1949">
        <f>37-D1949</f>
        <v>22</v>
      </c>
      <c r="J1949">
        <f>ABS(D1949-D1950)</f>
        <v>13</v>
      </c>
      <c r="K1949">
        <f>AVERAGE(D1949:D1953)</f>
        <v>15</v>
      </c>
      <c r="L1949">
        <f>AVERAGE(D1949:D1968)</f>
        <v>15</v>
      </c>
      <c r="M1949">
        <f>K1949-L1949</f>
        <v>0</v>
      </c>
      <c r="N1949" t="str">
        <f>IF(K1949&gt;L1949,"HIGH ZONE BIAS",IF(K1949&lt;L1949,"LOW ZONE BIAS","EQUILIBRIUM"))</f>
        <v>EQUILIBRIUM</v>
      </c>
    </row>
    <row r="1950">
      <c r="A1950">
        <v>25621</v>
      </c>
      <c r="B1950" t="str">
        <v>2025-05-01</v>
      </c>
      <c r="C1950" t="str">
        <v>Evening</v>
      </c>
      <c r="D1950">
        <v>2</v>
      </c>
      <c r="E1950" t="str">
        <f>IF(MOD(D1950,2)=0,"EVEN","ODD")</f>
        <v>EVEN</v>
      </c>
      <c r="F1950" t="str">
        <f>IF(D1950&lt;=18,"LOW (1-18)","HIGH (19-36)")</f>
        <v>LOW (1-18)</v>
      </c>
      <c r="G1950">
        <f>INT((D1950-1)/6)+1</f>
        <v>1</v>
      </c>
      <c r="H1950">
        <f>MOD(D1950-1,6)+1</f>
        <v>2</v>
      </c>
      <c r="I1950">
        <f>37-D1950</f>
        <v>35</v>
      </c>
      <c r="J1950">
        <f>ABS(D1950-D1951)</f>
        <v>28</v>
      </c>
      <c r="K1950">
        <f>AVERAGE(D1950:D1954)</f>
        <v>2</v>
      </c>
      <c r="L1950">
        <f>AVERAGE(D1950:D1969)</f>
        <v>2</v>
      </c>
      <c r="M1950">
        <f>K1950-L1950</f>
        <v>0</v>
      </c>
      <c r="N1950" t="str">
        <f>IF(K1950&gt;L1950,"HIGH ZONE BIAS",IF(K1950&lt;L1950,"LOW ZONE BIAS","EQUILIBRIUM"))</f>
        <v>EQUILIBRIUM</v>
      </c>
    </row>
    <row r="1951">
      <c r="A1951">
        <v>25620</v>
      </c>
      <c r="B1951" t="str">
        <v>2025-05-01</v>
      </c>
      <c r="C1951" t="str">
        <v>Afternoon</v>
      </c>
      <c r="D1951">
        <v>30</v>
      </c>
      <c r="E1951" t="str">
        <f>IF(MOD(D1951,2)=0,"EVEN","ODD")</f>
        <v>EVEN</v>
      </c>
      <c r="F1951" t="str">
        <f>IF(D1951&lt;=18,"LOW (1-18)","HIGH (19-36)")</f>
        <v>HIGH (19-36)</v>
      </c>
      <c r="G1951">
        <f>INT((D1951-1)/6)+1</f>
        <v>5</v>
      </c>
      <c r="H1951">
        <f>MOD(D1951-1,6)+1</f>
        <v>6</v>
      </c>
      <c r="I1951">
        <f>37-D1951</f>
        <v>7</v>
      </c>
      <c r="J1951">
        <f>ABS(D1951-D1952)</f>
        <v>5</v>
      </c>
      <c r="K1951">
        <f>AVERAGE(D1951:D1955)</f>
        <v>30</v>
      </c>
      <c r="L1951">
        <f>AVERAGE(D1951:D1970)</f>
        <v>30</v>
      </c>
      <c r="M1951">
        <f>K1951-L1951</f>
        <v>0</v>
      </c>
      <c r="N1951" t="str">
        <f>IF(K1951&gt;L1951,"HIGH ZONE BIAS",IF(K1951&lt;L1951,"LOW ZONE BIAS","EQUILIBRIUM"))</f>
        <v>EQUILIBRIUM</v>
      </c>
    </row>
    <row r="1952">
      <c r="A1952">
        <v>25619</v>
      </c>
      <c r="B1952" t="str">
        <v>2025-05-01</v>
      </c>
      <c r="C1952" t="str">
        <v>Midday</v>
      </c>
      <c r="D1952">
        <v>25</v>
      </c>
      <c r="E1952" t="str">
        <f>IF(MOD(D1952,2)=0,"EVEN","ODD")</f>
        <v>ODD</v>
      </c>
      <c r="F1952" t="str">
        <f>IF(D1952&lt;=18,"LOW (1-18)","HIGH (19-36)")</f>
        <v>HIGH (19-36)</v>
      </c>
      <c r="G1952">
        <f>INT((D1952-1)/6)+1</f>
        <v>5</v>
      </c>
      <c r="H1952">
        <f>MOD(D1952-1,6)+1</f>
        <v>1</v>
      </c>
      <c r="I1952">
        <f>37-D1952</f>
        <v>12</v>
      </c>
      <c r="J1952">
        <f>ABS(D1952-D1953)</f>
        <v>20</v>
      </c>
      <c r="K1952">
        <f>AVERAGE(D1952:D1956)</f>
        <v>25</v>
      </c>
      <c r="L1952">
        <f>AVERAGE(D1952:D1971)</f>
        <v>25</v>
      </c>
      <c r="M1952">
        <f>K1952-L1952</f>
        <v>0</v>
      </c>
      <c r="N1952" t="str">
        <f>IF(K1952&gt;L1952,"HIGH ZONE BIAS",IF(K1952&lt;L1952,"LOW ZONE BIAS","EQUILIBRIUM"))</f>
        <v>EQUILIBRIUM</v>
      </c>
    </row>
    <row r="1953">
      <c r="A1953">
        <v>25618</v>
      </c>
      <c r="B1953" t="str">
        <v>2025-05-01</v>
      </c>
      <c r="C1953" t="str">
        <v>Morning</v>
      </c>
      <c r="D1953">
        <v>5</v>
      </c>
      <c r="E1953" t="str">
        <f>IF(MOD(D1953,2)=0,"EVEN","ODD")</f>
        <v>ODD</v>
      </c>
      <c r="F1953" t="str">
        <f>IF(D1953&lt;=18,"LOW (1-18)","HIGH (19-36)")</f>
        <v>LOW (1-18)</v>
      </c>
      <c r="G1953">
        <f>INT((D1953-1)/6)+1</f>
        <v>1</v>
      </c>
      <c r="H1953">
        <f>MOD(D1953-1,6)+1</f>
        <v>5</v>
      </c>
      <c r="I1953">
        <f>37-D1953</f>
        <v>32</v>
      </c>
      <c r="J1953">
        <f>ABS(D1953-D1954)</f>
        <v>18</v>
      </c>
      <c r="K1953">
        <f>AVERAGE(D1953:D1957)</f>
        <v>5</v>
      </c>
      <c r="L1953">
        <f>AVERAGE(D1953:D1972)</f>
        <v>5</v>
      </c>
      <c r="M1953">
        <f>K1953-L1953</f>
        <v>0</v>
      </c>
      <c r="N1953" t="str">
        <f>IF(K1953&gt;L1953,"HIGH ZONE BIAS",IF(K1953&lt;L1953,"LOW ZONE BIAS","EQUILIBRIUM"))</f>
        <v>EQUILIBRIUM</v>
      </c>
    </row>
    <row r="1954">
      <c r="A1954">
        <v>25617</v>
      </c>
      <c r="B1954" t="str">
        <v>2025-04-30</v>
      </c>
      <c r="C1954" t="str">
        <v>Evening</v>
      </c>
      <c r="D1954">
        <v>23</v>
      </c>
      <c r="E1954" t="str">
        <f>IF(MOD(D1954,2)=0,"EVEN","ODD")</f>
        <v>ODD</v>
      </c>
      <c r="F1954" t="str">
        <f>IF(D1954&lt;=18,"LOW (1-18)","HIGH (19-36)")</f>
        <v>HIGH (19-36)</v>
      </c>
      <c r="G1954">
        <f>INT((D1954-1)/6)+1</f>
        <v>4</v>
      </c>
      <c r="H1954">
        <f>MOD(D1954-1,6)+1</f>
        <v>5</v>
      </c>
      <c r="I1954">
        <f>37-D1954</f>
        <v>14</v>
      </c>
      <c r="J1954">
        <f>ABS(D1954-D1955)</f>
        <v>12</v>
      </c>
      <c r="K1954">
        <f>AVERAGE(D1954:D1958)</f>
        <v>23</v>
      </c>
      <c r="L1954">
        <f>AVERAGE(D1954:D1973)</f>
        <v>23</v>
      </c>
      <c r="M1954">
        <f>K1954-L1954</f>
        <v>0</v>
      </c>
      <c r="N1954" t="str">
        <f>IF(K1954&gt;L1954,"HIGH ZONE BIAS",IF(K1954&lt;L1954,"LOW ZONE BIAS","EQUILIBRIUM"))</f>
        <v>EQUILIBRIUM</v>
      </c>
    </row>
    <row r="1955">
      <c r="A1955">
        <v>25616</v>
      </c>
      <c r="B1955" t="str">
        <v>2025-04-30</v>
      </c>
      <c r="C1955" t="str">
        <v>Afternoon</v>
      </c>
      <c r="D1955">
        <v>35</v>
      </c>
      <c r="E1955" t="str">
        <f>IF(MOD(D1955,2)=0,"EVEN","ODD")</f>
        <v>ODD</v>
      </c>
      <c r="F1955" t="str">
        <f>IF(D1955&lt;=18,"LOW (1-18)","HIGH (19-36)")</f>
        <v>HIGH (19-36)</v>
      </c>
      <c r="G1955">
        <f>INT((D1955-1)/6)+1</f>
        <v>6</v>
      </c>
      <c r="H1955">
        <f>MOD(D1955-1,6)+1</f>
        <v>5</v>
      </c>
      <c r="I1955">
        <f>37-D1955</f>
        <v>2</v>
      </c>
      <c r="J1955">
        <f>ABS(D1955-D1956)</f>
        <v>31</v>
      </c>
      <c r="K1955">
        <f>AVERAGE(D1955:D1959)</f>
        <v>35</v>
      </c>
      <c r="L1955">
        <f>AVERAGE(D1955:D1974)</f>
        <v>35</v>
      </c>
      <c r="M1955">
        <f>K1955-L1955</f>
        <v>0</v>
      </c>
      <c r="N1955" t="str">
        <f>IF(K1955&gt;L1955,"HIGH ZONE BIAS",IF(K1955&lt;L1955,"LOW ZONE BIAS","EQUILIBRIUM"))</f>
        <v>EQUILIBRIUM</v>
      </c>
    </row>
    <row r="1956">
      <c r="A1956">
        <v>25615</v>
      </c>
      <c r="B1956" t="str">
        <v>2025-04-30</v>
      </c>
      <c r="C1956" t="str">
        <v>Midday</v>
      </c>
      <c r="D1956">
        <v>4</v>
      </c>
      <c r="E1956" t="str">
        <f>IF(MOD(D1956,2)=0,"EVEN","ODD")</f>
        <v>EVEN</v>
      </c>
      <c r="F1956" t="str">
        <f>IF(D1956&lt;=18,"LOW (1-18)","HIGH (19-36)")</f>
        <v>LOW (1-18)</v>
      </c>
      <c r="G1956">
        <f>INT((D1956-1)/6)+1</f>
        <v>1</v>
      </c>
      <c r="H1956">
        <f>MOD(D1956-1,6)+1</f>
        <v>4</v>
      </c>
      <c r="I1956">
        <f>37-D1956</f>
        <v>33</v>
      </c>
      <c r="J1956">
        <f>ABS(D1956-D1957)</f>
        <v>13</v>
      </c>
      <c r="K1956">
        <f>AVERAGE(D1956:D1960)</f>
        <v>4</v>
      </c>
      <c r="L1956">
        <f>AVERAGE(D1956:D1975)</f>
        <v>4</v>
      </c>
      <c r="M1956">
        <f>K1956-L1956</f>
        <v>0</v>
      </c>
      <c r="N1956" t="str">
        <f>IF(K1956&gt;L1956,"HIGH ZONE BIAS",IF(K1956&lt;L1956,"LOW ZONE BIAS","EQUILIBRIUM"))</f>
        <v>EQUILIBRIUM</v>
      </c>
    </row>
    <row r="1957">
      <c r="A1957">
        <v>25614</v>
      </c>
      <c r="B1957" t="str">
        <v>2025-04-30</v>
      </c>
      <c r="C1957" t="str">
        <v>Morning</v>
      </c>
      <c r="D1957">
        <v>17</v>
      </c>
      <c r="E1957" t="str">
        <f>IF(MOD(D1957,2)=0,"EVEN","ODD")</f>
        <v>ODD</v>
      </c>
      <c r="F1957" t="str">
        <f>IF(D1957&lt;=18,"LOW (1-18)","HIGH (19-36)")</f>
        <v>LOW (1-18)</v>
      </c>
      <c r="G1957">
        <f>INT((D1957-1)/6)+1</f>
        <v>3</v>
      </c>
      <c r="H1957">
        <f>MOD(D1957-1,6)+1</f>
        <v>5</v>
      </c>
      <c r="I1957">
        <f>37-D1957</f>
        <v>20</v>
      </c>
      <c r="J1957">
        <f>ABS(D1957-D1958)</f>
        <v>7</v>
      </c>
      <c r="K1957">
        <f>AVERAGE(D1957:D1961)</f>
        <v>17</v>
      </c>
      <c r="L1957">
        <f>AVERAGE(D1957:D1976)</f>
        <v>17</v>
      </c>
      <c r="M1957">
        <f>K1957-L1957</f>
        <v>0</v>
      </c>
      <c r="N1957" t="str">
        <f>IF(K1957&gt;L1957,"HIGH ZONE BIAS",IF(K1957&lt;L1957,"LOW ZONE BIAS","EQUILIBRIUM"))</f>
        <v>EQUILIBRIUM</v>
      </c>
    </row>
    <row r="1958">
      <c r="A1958">
        <v>25613</v>
      </c>
      <c r="B1958" t="str">
        <v>2025-04-29</v>
      </c>
      <c r="C1958" t="str">
        <v>Evening</v>
      </c>
      <c r="D1958">
        <v>24</v>
      </c>
      <c r="E1958" t="str">
        <f>IF(MOD(D1958,2)=0,"EVEN","ODD")</f>
        <v>EVEN</v>
      </c>
      <c r="F1958" t="str">
        <f>IF(D1958&lt;=18,"LOW (1-18)","HIGH (19-36)")</f>
        <v>HIGH (19-36)</v>
      </c>
      <c r="G1958">
        <f>INT((D1958-1)/6)+1</f>
        <v>4</v>
      </c>
      <c r="H1958">
        <f>MOD(D1958-1,6)+1</f>
        <v>6</v>
      </c>
      <c r="I1958">
        <f>37-D1958</f>
        <v>13</v>
      </c>
      <c r="J1958">
        <f>ABS(D1958-D1959)</f>
        <v>4</v>
      </c>
      <c r="K1958">
        <f>AVERAGE(D1958:D1962)</f>
        <v>24</v>
      </c>
      <c r="L1958">
        <f>AVERAGE(D1958:D1977)</f>
        <v>24</v>
      </c>
      <c r="M1958">
        <f>K1958-L1958</f>
        <v>0</v>
      </c>
      <c r="N1958" t="str">
        <f>IF(K1958&gt;L1958,"HIGH ZONE BIAS",IF(K1958&lt;L1958,"LOW ZONE BIAS","EQUILIBRIUM"))</f>
        <v>EQUILIBRIUM</v>
      </c>
    </row>
    <row r="1959">
      <c r="A1959">
        <v>25612</v>
      </c>
      <c r="B1959" t="str">
        <v>2025-04-29</v>
      </c>
      <c r="C1959" t="str">
        <v>Afternoon</v>
      </c>
      <c r="D1959">
        <v>28</v>
      </c>
      <c r="E1959" t="str">
        <f>IF(MOD(D1959,2)=0,"EVEN","ODD")</f>
        <v>EVEN</v>
      </c>
      <c r="F1959" t="str">
        <f>IF(D1959&lt;=18,"LOW (1-18)","HIGH (19-36)")</f>
        <v>HIGH (19-36)</v>
      </c>
      <c r="G1959">
        <f>INT((D1959-1)/6)+1</f>
        <v>5</v>
      </c>
      <c r="H1959">
        <f>MOD(D1959-1,6)+1</f>
        <v>4</v>
      </c>
      <c r="I1959">
        <f>37-D1959</f>
        <v>9</v>
      </c>
      <c r="J1959">
        <f>ABS(D1959-D1960)</f>
        <v>24</v>
      </c>
      <c r="K1959">
        <f>AVERAGE(D1959:D1963)</f>
        <v>28</v>
      </c>
      <c r="L1959">
        <f>AVERAGE(D1959:D1978)</f>
        <v>28</v>
      </c>
      <c r="M1959">
        <f>K1959-L1959</f>
        <v>0</v>
      </c>
      <c r="N1959" t="str">
        <f>IF(K1959&gt;L1959,"HIGH ZONE BIAS",IF(K1959&lt;L1959,"LOW ZONE BIAS","EQUILIBRIUM"))</f>
        <v>EQUILIBRIUM</v>
      </c>
    </row>
    <row r="1960">
      <c r="A1960">
        <v>25611</v>
      </c>
      <c r="B1960" t="str">
        <v>2025-04-29</v>
      </c>
      <c r="C1960" t="str">
        <v>Midday</v>
      </c>
      <c r="D1960">
        <v>4</v>
      </c>
      <c r="E1960" t="str">
        <f>IF(MOD(D1960,2)=0,"EVEN","ODD")</f>
        <v>EVEN</v>
      </c>
      <c r="F1960" t="str">
        <f>IF(D1960&lt;=18,"LOW (1-18)","HIGH (19-36)")</f>
        <v>LOW (1-18)</v>
      </c>
      <c r="G1960">
        <f>INT((D1960-1)/6)+1</f>
        <v>1</v>
      </c>
      <c r="H1960">
        <f>MOD(D1960-1,6)+1</f>
        <v>4</v>
      </c>
      <c r="I1960">
        <f>37-D1960</f>
        <v>33</v>
      </c>
      <c r="J1960">
        <f>ABS(D1960-D1961)</f>
        <v>5</v>
      </c>
      <c r="K1960">
        <f>AVERAGE(D1960:D1964)</f>
        <v>4</v>
      </c>
      <c r="L1960">
        <f>AVERAGE(D1960:D1979)</f>
        <v>4</v>
      </c>
      <c r="M1960">
        <f>K1960-L1960</f>
        <v>0</v>
      </c>
      <c r="N1960" t="str">
        <f>IF(K1960&gt;L1960,"HIGH ZONE BIAS",IF(K1960&lt;L1960,"LOW ZONE BIAS","EQUILIBRIUM"))</f>
        <v>EQUILIBRIUM</v>
      </c>
    </row>
    <row r="1961">
      <c r="A1961">
        <v>25610</v>
      </c>
      <c r="B1961" t="str">
        <v>2025-04-29</v>
      </c>
      <c r="C1961" t="str">
        <v>Morning</v>
      </c>
      <c r="D1961">
        <v>9</v>
      </c>
      <c r="E1961" t="str">
        <f>IF(MOD(D1961,2)=0,"EVEN","ODD")</f>
        <v>ODD</v>
      </c>
      <c r="F1961" t="str">
        <f>IF(D1961&lt;=18,"LOW (1-18)","HIGH (19-36)")</f>
        <v>LOW (1-18)</v>
      </c>
      <c r="G1961">
        <f>INT((D1961-1)/6)+1</f>
        <v>2</v>
      </c>
      <c r="H1961">
        <f>MOD(D1961-1,6)+1</f>
        <v>3</v>
      </c>
      <c r="I1961">
        <f>37-D1961</f>
        <v>28</v>
      </c>
      <c r="J1961">
        <f>ABS(D1961-D1962)</f>
        <v>4</v>
      </c>
      <c r="K1961">
        <f>AVERAGE(D1961:D1965)</f>
        <v>9</v>
      </c>
      <c r="L1961">
        <f>AVERAGE(D1961:D1980)</f>
        <v>9</v>
      </c>
      <c r="M1961">
        <f>K1961-L1961</f>
        <v>0</v>
      </c>
      <c r="N1961" t="str">
        <f>IF(K1961&gt;L1961,"HIGH ZONE BIAS",IF(K1961&lt;L1961,"LOW ZONE BIAS","EQUILIBRIUM"))</f>
        <v>EQUILIBRIUM</v>
      </c>
    </row>
    <row r="1962">
      <c r="A1962">
        <v>25609</v>
      </c>
      <c r="B1962" t="str">
        <v>2025-04-28</v>
      </c>
      <c r="C1962" t="str">
        <v>Evening</v>
      </c>
      <c r="D1962">
        <v>13</v>
      </c>
      <c r="E1962" t="str">
        <f>IF(MOD(D1962,2)=0,"EVEN","ODD")</f>
        <v>ODD</v>
      </c>
      <c r="F1962" t="str">
        <f>IF(D1962&lt;=18,"LOW (1-18)","HIGH (19-36)")</f>
        <v>LOW (1-18)</v>
      </c>
      <c r="G1962">
        <f>INT((D1962-1)/6)+1</f>
        <v>3</v>
      </c>
      <c r="H1962">
        <f>MOD(D1962-1,6)+1</f>
        <v>1</v>
      </c>
      <c r="I1962">
        <f>37-D1962</f>
        <v>24</v>
      </c>
      <c r="J1962">
        <f>ABS(D1962-D1963)</f>
        <v>14</v>
      </c>
      <c r="K1962">
        <f>AVERAGE(D1962:D1966)</f>
        <v>13</v>
      </c>
      <c r="L1962">
        <f>AVERAGE(D1962:D1981)</f>
        <v>13</v>
      </c>
      <c r="M1962">
        <f>K1962-L1962</f>
        <v>0</v>
      </c>
      <c r="N1962" t="str">
        <f>IF(K1962&gt;L1962,"HIGH ZONE BIAS",IF(K1962&lt;L1962,"LOW ZONE BIAS","EQUILIBRIUM"))</f>
        <v>EQUILIBRIUM</v>
      </c>
    </row>
    <row r="1963">
      <c r="A1963">
        <v>25608</v>
      </c>
      <c r="B1963" t="str">
        <v>2025-04-28</v>
      </c>
      <c r="C1963" t="str">
        <v>Afternoon</v>
      </c>
      <c r="D1963">
        <v>27</v>
      </c>
      <c r="E1963" t="str">
        <f>IF(MOD(D1963,2)=0,"EVEN","ODD")</f>
        <v>ODD</v>
      </c>
      <c r="F1963" t="str">
        <f>IF(D1963&lt;=18,"LOW (1-18)","HIGH (19-36)")</f>
        <v>HIGH (19-36)</v>
      </c>
      <c r="G1963">
        <f>INT((D1963-1)/6)+1</f>
        <v>5</v>
      </c>
      <c r="H1963">
        <f>MOD(D1963-1,6)+1</f>
        <v>3</v>
      </c>
      <c r="I1963">
        <f>37-D1963</f>
        <v>10</v>
      </c>
      <c r="J1963">
        <f>ABS(D1963-D1964)</f>
        <v>14</v>
      </c>
      <c r="K1963">
        <f>AVERAGE(D1963:D1967)</f>
        <v>27</v>
      </c>
      <c r="L1963">
        <f>AVERAGE(D1963:D1982)</f>
        <v>27</v>
      </c>
      <c r="M1963">
        <f>K1963-L1963</f>
        <v>0</v>
      </c>
      <c r="N1963" t="str">
        <f>IF(K1963&gt;L1963,"HIGH ZONE BIAS",IF(K1963&lt;L1963,"LOW ZONE BIAS","EQUILIBRIUM"))</f>
        <v>EQUILIBRIUM</v>
      </c>
    </row>
    <row r="1964">
      <c r="A1964">
        <v>25607</v>
      </c>
      <c r="B1964" t="str">
        <v>2025-04-28</v>
      </c>
      <c r="C1964" t="str">
        <v>Midday</v>
      </c>
      <c r="D1964">
        <v>13</v>
      </c>
      <c r="E1964" t="str">
        <f>IF(MOD(D1964,2)=0,"EVEN","ODD")</f>
        <v>ODD</v>
      </c>
      <c r="F1964" t="str">
        <f>IF(D1964&lt;=18,"LOW (1-18)","HIGH (19-36)")</f>
        <v>LOW (1-18)</v>
      </c>
      <c r="G1964">
        <f>INT((D1964-1)/6)+1</f>
        <v>3</v>
      </c>
      <c r="H1964">
        <f>MOD(D1964-1,6)+1</f>
        <v>1</v>
      </c>
      <c r="I1964">
        <f>37-D1964</f>
        <v>24</v>
      </c>
      <c r="J1964">
        <f>ABS(D1964-D1965)</f>
        <v>10</v>
      </c>
      <c r="K1964">
        <f>AVERAGE(D1964:D1968)</f>
        <v>13</v>
      </c>
      <c r="L1964">
        <f>AVERAGE(D1964:D1983)</f>
        <v>13</v>
      </c>
      <c r="M1964">
        <f>K1964-L1964</f>
        <v>0</v>
      </c>
      <c r="N1964" t="str">
        <f>IF(K1964&gt;L1964,"HIGH ZONE BIAS",IF(K1964&lt;L1964,"LOW ZONE BIAS","EQUILIBRIUM"))</f>
        <v>EQUILIBRIUM</v>
      </c>
    </row>
    <row r="1965">
      <c r="A1965">
        <v>25606</v>
      </c>
      <c r="B1965" t="str">
        <v>2025-04-28</v>
      </c>
      <c r="C1965" t="str">
        <v>Morning</v>
      </c>
      <c r="D1965">
        <v>23</v>
      </c>
      <c r="E1965" t="str">
        <f>IF(MOD(D1965,2)=0,"EVEN","ODD")</f>
        <v>ODD</v>
      </c>
      <c r="F1965" t="str">
        <f>IF(D1965&lt;=18,"LOW (1-18)","HIGH (19-36)")</f>
        <v>HIGH (19-36)</v>
      </c>
      <c r="G1965">
        <f>INT((D1965-1)/6)+1</f>
        <v>4</v>
      </c>
      <c r="H1965">
        <f>MOD(D1965-1,6)+1</f>
        <v>5</v>
      </c>
      <c r="I1965">
        <f>37-D1965</f>
        <v>14</v>
      </c>
      <c r="J1965">
        <f>ABS(D1965-D1966)</f>
        <v>16</v>
      </c>
      <c r="K1965">
        <f>AVERAGE(D1965:D1969)</f>
        <v>23</v>
      </c>
      <c r="L1965">
        <f>AVERAGE(D1965:D1984)</f>
        <v>23</v>
      </c>
      <c r="M1965">
        <f>K1965-L1965</f>
        <v>0</v>
      </c>
      <c r="N1965" t="str">
        <f>IF(K1965&gt;L1965,"HIGH ZONE BIAS",IF(K1965&lt;L1965,"LOW ZONE BIAS","EQUILIBRIUM"))</f>
        <v>EQUILIBRIUM</v>
      </c>
    </row>
    <row r="1966">
      <c r="A1966">
        <v>25605</v>
      </c>
      <c r="B1966" t="str">
        <v>2025-04-26</v>
      </c>
      <c r="C1966" t="str">
        <v>Evening</v>
      </c>
      <c r="D1966">
        <v>7</v>
      </c>
      <c r="E1966" t="str">
        <f>IF(MOD(D1966,2)=0,"EVEN","ODD")</f>
        <v>ODD</v>
      </c>
      <c r="F1966" t="str">
        <f>IF(D1966&lt;=18,"LOW (1-18)","HIGH (19-36)")</f>
        <v>LOW (1-18)</v>
      </c>
      <c r="G1966">
        <f>INT((D1966-1)/6)+1</f>
        <v>2</v>
      </c>
      <c r="H1966">
        <f>MOD(D1966-1,6)+1</f>
        <v>1</v>
      </c>
      <c r="I1966">
        <f>37-D1966</f>
        <v>30</v>
      </c>
      <c r="J1966">
        <f>ABS(D1966-D1967)</f>
        <v>24</v>
      </c>
      <c r="K1966">
        <f>AVERAGE(D1966:D1970)</f>
        <v>7</v>
      </c>
      <c r="L1966">
        <f>AVERAGE(D1966:D1985)</f>
        <v>7</v>
      </c>
      <c r="M1966">
        <f>K1966-L1966</f>
        <v>0</v>
      </c>
      <c r="N1966" t="str">
        <f>IF(K1966&gt;L1966,"HIGH ZONE BIAS",IF(K1966&lt;L1966,"LOW ZONE BIAS","EQUILIBRIUM"))</f>
        <v>EQUILIBRIUM</v>
      </c>
    </row>
    <row r="1967">
      <c r="A1967">
        <v>25604</v>
      </c>
      <c r="B1967" t="str">
        <v>2025-04-26</v>
      </c>
      <c r="C1967" t="str">
        <v>Afternoon</v>
      </c>
      <c r="D1967">
        <v>31</v>
      </c>
      <c r="E1967" t="str">
        <f>IF(MOD(D1967,2)=0,"EVEN","ODD")</f>
        <v>ODD</v>
      </c>
      <c r="F1967" t="str">
        <f>IF(D1967&lt;=18,"LOW (1-18)","HIGH (19-36)")</f>
        <v>HIGH (19-36)</v>
      </c>
      <c r="G1967">
        <f>INT((D1967-1)/6)+1</f>
        <v>6</v>
      </c>
      <c r="H1967">
        <f>MOD(D1967-1,6)+1</f>
        <v>1</v>
      </c>
      <c r="I1967">
        <f>37-D1967</f>
        <v>6</v>
      </c>
      <c r="J1967">
        <f>ABS(D1967-D1968)</f>
        <v>14</v>
      </c>
      <c r="K1967">
        <f>AVERAGE(D1967:D1971)</f>
        <v>31</v>
      </c>
      <c r="L1967">
        <f>AVERAGE(D1967:D1986)</f>
        <v>31</v>
      </c>
      <c r="M1967">
        <f>K1967-L1967</f>
        <v>0</v>
      </c>
      <c r="N1967" t="str">
        <f>IF(K1967&gt;L1967,"HIGH ZONE BIAS",IF(K1967&lt;L1967,"LOW ZONE BIAS","EQUILIBRIUM"))</f>
        <v>EQUILIBRIUM</v>
      </c>
    </row>
    <row r="1968">
      <c r="A1968">
        <v>25603</v>
      </c>
      <c r="B1968" t="str">
        <v>2025-04-26</v>
      </c>
      <c r="C1968" t="str">
        <v>Midday</v>
      </c>
      <c r="D1968">
        <v>17</v>
      </c>
      <c r="E1968" t="str">
        <f>IF(MOD(D1968,2)=0,"EVEN","ODD")</f>
        <v>ODD</v>
      </c>
      <c r="F1968" t="str">
        <f>IF(D1968&lt;=18,"LOW (1-18)","HIGH (19-36)")</f>
        <v>LOW (1-18)</v>
      </c>
      <c r="G1968">
        <f>INT((D1968-1)/6)+1</f>
        <v>3</v>
      </c>
      <c r="H1968">
        <f>MOD(D1968-1,6)+1</f>
        <v>5</v>
      </c>
      <c r="I1968">
        <f>37-D1968</f>
        <v>20</v>
      </c>
      <c r="J1968">
        <f>ABS(D1968-D1969)</f>
        <v>18</v>
      </c>
      <c r="K1968">
        <f>AVERAGE(D1968:D1972)</f>
        <v>17</v>
      </c>
      <c r="L1968">
        <f>AVERAGE(D1968:D1987)</f>
        <v>17</v>
      </c>
      <c r="M1968">
        <f>K1968-L1968</f>
        <v>0</v>
      </c>
      <c r="N1968" t="str">
        <f>IF(K1968&gt;L1968,"HIGH ZONE BIAS",IF(K1968&lt;L1968,"LOW ZONE BIAS","EQUILIBRIUM"))</f>
        <v>EQUILIBRIUM</v>
      </c>
    </row>
    <row r="1969">
      <c r="A1969">
        <v>25602</v>
      </c>
      <c r="B1969" t="str">
        <v>2025-04-26</v>
      </c>
      <c r="C1969" t="str">
        <v>Morning</v>
      </c>
      <c r="D1969">
        <v>35</v>
      </c>
      <c r="E1969" t="str">
        <f>IF(MOD(D1969,2)=0,"EVEN","ODD")</f>
        <v>ODD</v>
      </c>
      <c r="F1969" t="str">
        <f>IF(D1969&lt;=18,"LOW (1-18)","HIGH (19-36)")</f>
        <v>HIGH (19-36)</v>
      </c>
      <c r="G1969">
        <f>INT((D1969-1)/6)+1</f>
        <v>6</v>
      </c>
      <c r="H1969">
        <f>MOD(D1969-1,6)+1</f>
        <v>5</v>
      </c>
      <c r="I1969">
        <f>37-D1969</f>
        <v>2</v>
      </c>
      <c r="J1969">
        <f>ABS(D1969-D1970)</f>
        <v>0</v>
      </c>
      <c r="K1969">
        <f>AVERAGE(D1969:D1973)</f>
        <v>35</v>
      </c>
      <c r="L1969">
        <f>AVERAGE(D1969:D1988)</f>
        <v>35</v>
      </c>
      <c r="M1969">
        <f>K1969-L1969</f>
        <v>0</v>
      </c>
      <c r="N1969" t="str">
        <f>IF(K1969&gt;L1969,"HIGH ZONE BIAS",IF(K1969&lt;L1969,"LOW ZONE BIAS","EQUILIBRIUM"))</f>
        <v>EQUILIBRIUM</v>
      </c>
    </row>
    <row r="1970">
      <c r="A1970">
        <v>25601</v>
      </c>
      <c r="B1970" t="str">
        <v>2025-04-25</v>
      </c>
      <c r="C1970" t="str">
        <v>Evening</v>
      </c>
      <c r="D1970">
        <v>35</v>
      </c>
      <c r="E1970" t="str">
        <f>IF(MOD(D1970,2)=0,"EVEN","ODD")</f>
        <v>ODD</v>
      </c>
      <c r="F1970" t="str">
        <f>IF(D1970&lt;=18,"LOW (1-18)","HIGH (19-36)")</f>
        <v>HIGH (19-36)</v>
      </c>
      <c r="G1970">
        <f>INT((D1970-1)/6)+1</f>
        <v>6</v>
      </c>
      <c r="H1970">
        <f>MOD(D1970-1,6)+1</f>
        <v>5</v>
      </c>
      <c r="I1970">
        <f>37-D1970</f>
        <v>2</v>
      </c>
      <c r="J1970">
        <f>ABS(D1970-D1971)</f>
        <v>19</v>
      </c>
      <c r="K1970">
        <f>AVERAGE(D1970:D1974)</f>
        <v>35</v>
      </c>
      <c r="L1970">
        <f>AVERAGE(D1970:D1989)</f>
        <v>35</v>
      </c>
      <c r="M1970">
        <f>K1970-L1970</f>
        <v>0</v>
      </c>
      <c r="N1970" t="str">
        <f>IF(K1970&gt;L1970,"HIGH ZONE BIAS",IF(K1970&lt;L1970,"LOW ZONE BIAS","EQUILIBRIUM"))</f>
        <v>EQUILIBRIUM</v>
      </c>
    </row>
    <row r="1971">
      <c r="A1971">
        <v>25600</v>
      </c>
      <c r="B1971" t="str">
        <v>2025-04-25</v>
      </c>
      <c r="C1971" t="str">
        <v>Afternoon</v>
      </c>
      <c r="D1971">
        <v>16</v>
      </c>
      <c r="E1971" t="str">
        <f>IF(MOD(D1971,2)=0,"EVEN","ODD")</f>
        <v>EVEN</v>
      </c>
      <c r="F1971" t="str">
        <f>IF(D1971&lt;=18,"LOW (1-18)","HIGH (19-36)")</f>
        <v>LOW (1-18)</v>
      </c>
      <c r="G1971">
        <f>INT((D1971-1)/6)+1</f>
        <v>3</v>
      </c>
      <c r="H1971">
        <f>MOD(D1971-1,6)+1</f>
        <v>4</v>
      </c>
      <c r="I1971">
        <f>37-D1971</f>
        <v>21</v>
      </c>
      <c r="J1971">
        <f>ABS(D1971-D1972)</f>
        <v>18</v>
      </c>
      <c r="K1971">
        <f>AVERAGE(D1971:D1975)</f>
        <v>16</v>
      </c>
      <c r="L1971">
        <f>AVERAGE(D1971:D1990)</f>
        <v>16</v>
      </c>
      <c r="M1971">
        <f>K1971-L1971</f>
        <v>0</v>
      </c>
      <c r="N1971" t="str">
        <f>IF(K1971&gt;L1971,"HIGH ZONE BIAS",IF(K1971&lt;L1971,"LOW ZONE BIAS","EQUILIBRIUM"))</f>
        <v>EQUILIBRIUM</v>
      </c>
    </row>
    <row r="1972">
      <c r="A1972">
        <v>25599</v>
      </c>
      <c r="B1972" t="str">
        <v>2025-04-25</v>
      </c>
      <c r="C1972" t="str">
        <v>Midday</v>
      </c>
      <c r="D1972">
        <v>34</v>
      </c>
      <c r="E1972" t="str">
        <f>IF(MOD(D1972,2)=0,"EVEN","ODD")</f>
        <v>EVEN</v>
      </c>
      <c r="F1972" t="str">
        <f>IF(D1972&lt;=18,"LOW (1-18)","HIGH (19-36)")</f>
        <v>HIGH (19-36)</v>
      </c>
      <c r="G1972">
        <f>INT((D1972-1)/6)+1</f>
        <v>6</v>
      </c>
      <c r="H1972">
        <f>MOD(D1972-1,6)+1</f>
        <v>4</v>
      </c>
      <c r="I1972">
        <f>37-D1972</f>
        <v>3</v>
      </c>
      <c r="J1972">
        <f>ABS(D1972-D1973)</f>
        <v>27</v>
      </c>
      <c r="K1972">
        <f>AVERAGE(D1972:D1976)</f>
        <v>34</v>
      </c>
      <c r="L1972">
        <f>AVERAGE(D1972:D1991)</f>
        <v>34</v>
      </c>
      <c r="M1972">
        <f>K1972-L1972</f>
        <v>0</v>
      </c>
      <c r="N1972" t="str">
        <f>IF(K1972&gt;L1972,"HIGH ZONE BIAS",IF(K1972&lt;L1972,"LOW ZONE BIAS","EQUILIBRIUM"))</f>
        <v>EQUILIBRIUM</v>
      </c>
    </row>
    <row r="1973">
      <c r="A1973">
        <v>25598</v>
      </c>
      <c r="B1973" t="str">
        <v>2025-04-25</v>
      </c>
      <c r="C1973" t="str">
        <v>Morning</v>
      </c>
      <c r="D1973">
        <v>7</v>
      </c>
      <c r="E1973" t="str">
        <f>IF(MOD(D1973,2)=0,"EVEN","ODD")</f>
        <v>ODD</v>
      </c>
      <c r="F1973" t="str">
        <f>IF(D1973&lt;=18,"LOW (1-18)","HIGH (19-36)")</f>
        <v>LOW (1-18)</v>
      </c>
      <c r="G1973">
        <f>INT((D1973-1)/6)+1</f>
        <v>2</v>
      </c>
      <c r="H1973">
        <f>MOD(D1973-1,6)+1</f>
        <v>1</v>
      </c>
      <c r="I1973">
        <f>37-D1973</f>
        <v>30</v>
      </c>
      <c r="J1973">
        <f>ABS(D1973-D1974)</f>
        <v>26</v>
      </c>
      <c r="K1973">
        <f>AVERAGE(D1973:D1977)</f>
        <v>7</v>
      </c>
      <c r="L1973">
        <f>AVERAGE(D1973:D1992)</f>
        <v>7</v>
      </c>
      <c r="M1973">
        <f>K1973-L1973</f>
        <v>0</v>
      </c>
      <c r="N1973" t="str">
        <f>IF(K1973&gt;L1973,"HIGH ZONE BIAS",IF(K1973&lt;L1973,"LOW ZONE BIAS","EQUILIBRIUM"))</f>
        <v>EQUILIBRIUM</v>
      </c>
    </row>
    <row r="1974">
      <c r="A1974">
        <v>25597</v>
      </c>
      <c r="B1974" t="str">
        <v>2025-04-24</v>
      </c>
      <c r="C1974" t="str">
        <v>Evening</v>
      </c>
      <c r="D1974">
        <v>33</v>
      </c>
      <c r="E1974" t="str">
        <f>IF(MOD(D1974,2)=0,"EVEN","ODD")</f>
        <v>ODD</v>
      </c>
      <c r="F1974" t="str">
        <f>IF(D1974&lt;=18,"LOW (1-18)","HIGH (19-36)")</f>
        <v>HIGH (19-36)</v>
      </c>
      <c r="G1974">
        <f>INT((D1974-1)/6)+1</f>
        <v>6</v>
      </c>
      <c r="H1974">
        <f>MOD(D1974-1,6)+1</f>
        <v>3</v>
      </c>
      <c r="I1974">
        <f>37-D1974</f>
        <v>4</v>
      </c>
      <c r="J1974">
        <f>ABS(D1974-D1975)</f>
        <v>17</v>
      </c>
      <c r="K1974">
        <f>AVERAGE(D1974:D1978)</f>
        <v>33</v>
      </c>
      <c r="L1974">
        <f>AVERAGE(D1974:D1993)</f>
        <v>33</v>
      </c>
      <c r="M1974">
        <f>K1974-L1974</f>
        <v>0</v>
      </c>
      <c r="N1974" t="str">
        <f>IF(K1974&gt;L1974,"HIGH ZONE BIAS",IF(K1974&lt;L1974,"LOW ZONE BIAS","EQUILIBRIUM"))</f>
        <v>EQUILIBRIUM</v>
      </c>
    </row>
    <row r="1975">
      <c r="A1975">
        <v>25596</v>
      </c>
      <c r="B1975" t="str">
        <v>2025-04-24</v>
      </c>
      <c r="C1975" t="str">
        <v>Afternoon</v>
      </c>
      <c r="D1975">
        <v>16</v>
      </c>
      <c r="E1975" t="str">
        <f>IF(MOD(D1975,2)=0,"EVEN","ODD")</f>
        <v>EVEN</v>
      </c>
      <c r="F1975" t="str">
        <f>IF(D1975&lt;=18,"LOW (1-18)","HIGH (19-36)")</f>
        <v>LOW (1-18)</v>
      </c>
      <c r="G1975">
        <f>INT((D1975-1)/6)+1</f>
        <v>3</v>
      </c>
      <c r="H1975">
        <f>MOD(D1975-1,6)+1</f>
        <v>4</v>
      </c>
      <c r="I1975">
        <f>37-D1975</f>
        <v>21</v>
      </c>
      <c r="J1975">
        <f>ABS(D1975-D1976)</f>
        <v>13</v>
      </c>
      <c r="K1975">
        <f>AVERAGE(D1975:D1979)</f>
        <v>16</v>
      </c>
      <c r="L1975">
        <f>AVERAGE(D1975:D1994)</f>
        <v>16</v>
      </c>
      <c r="M1975">
        <f>K1975-L1975</f>
        <v>0</v>
      </c>
      <c r="N1975" t="str">
        <f>IF(K1975&gt;L1975,"HIGH ZONE BIAS",IF(K1975&lt;L1975,"LOW ZONE BIAS","EQUILIBRIUM"))</f>
        <v>EQUILIBRIUM</v>
      </c>
    </row>
    <row r="1976">
      <c r="A1976">
        <v>25595</v>
      </c>
      <c r="B1976" t="str">
        <v>2025-04-24</v>
      </c>
      <c r="C1976" t="str">
        <v>Midday</v>
      </c>
      <c r="D1976">
        <v>29</v>
      </c>
      <c r="E1976" t="str">
        <f>IF(MOD(D1976,2)=0,"EVEN","ODD")</f>
        <v>ODD</v>
      </c>
      <c r="F1976" t="str">
        <f>IF(D1976&lt;=18,"LOW (1-18)","HIGH (19-36)")</f>
        <v>HIGH (19-36)</v>
      </c>
      <c r="G1976">
        <f>INT((D1976-1)/6)+1</f>
        <v>5</v>
      </c>
      <c r="H1976">
        <f>MOD(D1976-1,6)+1</f>
        <v>5</v>
      </c>
      <c r="I1976">
        <f>37-D1976</f>
        <v>8</v>
      </c>
      <c r="J1976">
        <f>ABS(D1976-D1977)</f>
        <v>6</v>
      </c>
      <c r="K1976">
        <f>AVERAGE(D1976:D1980)</f>
        <v>29</v>
      </c>
      <c r="L1976">
        <f>AVERAGE(D1976:D1995)</f>
        <v>29</v>
      </c>
      <c r="M1976">
        <f>K1976-L1976</f>
        <v>0</v>
      </c>
      <c r="N1976" t="str">
        <f>IF(K1976&gt;L1976,"HIGH ZONE BIAS",IF(K1976&lt;L1976,"LOW ZONE BIAS","EQUILIBRIUM"))</f>
        <v>EQUILIBRIUM</v>
      </c>
    </row>
    <row r="1977">
      <c r="A1977">
        <v>25594</v>
      </c>
      <c r="B1977" t="str">
        <v>2025-04-24</v>
      </c>
      <c r="C1977" t="str">
        <v>Morning</v>
      </c>
      <c r="D1977">
        <v>35</v>
      </c>
      <c r="E1977" t="str">
        <f>IF(MOD(D1977,2)=0,"EVEN","ODD")</f>
        <v>ODD</v>
      </c>
      <c r="F1977" t="str">
        <f>IF(D1977&lt;=18,"LOW (1-18)","HIGH (19-36)")</f>
        <v>HIGH (19-36)</v>
      </c>
      <c r="G1977">
        <f>INT((D1977-1)/6)+1</f>
        <v>6</v>
      </c>
      <c r="H1977">
        <f>MOD(D1977-1,6)+1</f>
        <v>5</v>
      </c>
      <c r="I1977">
        <f>37-D1977</f>
        <v>2</v>
      </c>
      <c r="J1977">
        <f>ABS(D1977-D1978)</f>
        <v>16</v>
      </c>
      <c r="K1977">
        <f>AVERAGE(D1977:D1981)</f>
        <v>35</v>
      </c>
      <c r="L1977">
        <f>AVERAGE(D1977:D1996)</f>
        <v>35</v>
      </c>
      <c r="M1977">
        <f>K1977-L1977</f>
        <v>0</v>
      </c>
      <c r="N1977" t="str">
        <f>IF(K1977&gt;L1977,"HIGH ZONE BIAS",IF(K1977&lt;L1977,"LOW ZONE BIAS","EQUILIBRIUM"))</f>
        <v>EQUILIBRIUM</v>
      </c>
    </row>
    <row r="1978">
      <c r="A1978">
        <v>25593</v>
      </c>
      <c r="B1978" t="str">
        <v>2025-04-23</v>
      </c>
      <c r="C1978" t="str">
        <v>Evening</v>
      </c>
      <c r="D1978">
        <v>19</v>
      </c>
      <c r="E1978" t="str">
        <f>IF(MOD(D1978,2)=0,"EVEN","ODD")</f>
        <v>ODD</v>
      </c>
      <c r="F1978" t="str">
        <f>IF(D1978&lt;=18,"LOW (1-18)","HIGH (19-36)")</f>
        <v>HIGH (19-36)</v>
      </c>
      <c r="G1978">
        <f>INT((D1978-1)/6)+1</f>
        <v>4</v>
      </c>
      <c r="H1978">
        <f>MOD(D1978-1,6)+1</f>
        <v>1</v>
      </c>
      <c r="I1978">
        <f>37-D1978</f>
        <v>18</v>
      </c>
      <c r="J1978">
        <f>ABS(D1978-D1979)</f>
        <v>11</v>
      </c>
      <c r="K1978">
        <f>AVERAGE(D1978:D1982)</f>
        <v>19</v>
      </c>
      <c r="L1978">
        <f>AVERAGE(D1978:D1997)</f>
        <v>19</v>
      </c>
      <c r="M1978">
        <f>K1978-L1978</f>
        <v>0</v>
      </c>
      <c r="N1978" t="str">
        <f>IF(K1978&gt;L1978,"HIGH ZONE BIAS",IF(K1978&lt;L1978,"LOW ZONE BIAS","EQUILIBRIUM"))</f>
        <v>EQUILIBRIUM</v>
      </c>
    </row>
    <row r="1979">
      <c r="A1979">
        <v>25592</v>
      </c>
      <c r="B1979" t="str">
        <v>2025-04-23</v>
      </c>
      <c r="C1979" t="str">
        <v>Afternoon</v>
      </c>
      <c r="D1979">
        <v>8</v>
      </c>
      <c r="E1979" t="str">
        <f>IF(MOD(D1979,2)=0,"EVEN","ODD")</f>
        <v>EVEN</v>
      </c>
      <c r="F1979" t="str">
        <f>IF(D1979&lt;=18,"LOW (1-18)","HIGH (19-36)")</f>
        <v>LOW (1-18)</v>
      </c>
      <c r="G1979">
        <f>INT((D1979-1)/6)+1</f>
        <v>2</v>
      </c>
      <c r="H1979">
        <f>MOD(D1979-1,6)+1</f>
        <v>2</v>
      </c>
      <c r="I1979">
        <f>37-D1979</f>
        <v>29</v>
      </c>
      <c r="J1979">
        <f>ABS(D1979-D1980)</f>
        <v>11</v>
      </c>
      <c r="K1979">
        <f>AVERAGE(D1979:D1983)</f>
        <v>8</v>
      </c>
      <c r="L1979">
        <f>AVERAGE(D1979:D1998)</f>
        <v>8</v>
      </c>
      <c r="M1979">
        <f>K1979-L1979</f>
        <v>0</v>
      </c>
      <c r="N1979" t="str">
        <f>IF(K1979&gt;L1979,"HIGH ZONE BIAS",IF(K1979&lt;L1979,"LOW ZONE BIAS","EQUILIBRIUM"))</f>
        <v>EQUILIBRIUM</v>
      </c>
    </row>
    <row r="1980">
      <c r="A1980">
        <v>25591</v>
      </c>
      <c r="B1980" t="str">
        <v>2025-04-23</v>
      </c>
      <c r="C1980" t="str">
        <v>Midday</v>
      </c>
      <c r="D1980">
        <v>19</v>
      </c>
      <c r="E1980" t="str">
        <f>IF(MOD(D1980,2)=0,"EVEN","ODD")</f>
        <v>ODD</v>
      </c>
      <c r="F1980" t="str">
        <f>IF(D1980&lt;=18,"LOW (1-18)","HIGH (19-36)")</f>
        <v>HIGH (19-36)</v>
      </c>
      <c r="G1980">
        <f>INT((D1980-1)/6)+1</f>
        <v>4</v>
      </c>
      <c r="H1980">
        <f>MOD(D1980-1,6)+1</f>
        <v>1</v>
      </c>
      <c r="I1980">
        <f>37-D1980</f>
        <v>18</v>
      </c>
      <c r="J1980">
        <f>ABS(D1980-D1981)</f>
        <v>1</v>
      </c>
      <c r="K1980">
        <f>AVERAGE(D1980:D1984)</f>
        <v>19</v>
      </c>
      <c r="L1980">
        <f>AVERAGE(D1980:D1999)</f>
        <v>19</v>
      </c>
      <c r="M1980">
        <f>K1980-L1980</f>
        <v>0</v>
      </c>
      <c r="N1980" t="str">
        <f>IF(K1980&gt;L1980,"HIGH ZONE BIAS",IF(K1980&lt;L1980,"LOW ZONE BIAS","EQUILIBRIUM"))</f>
        <v>EQUILIBRIUM</v>
      </c>
    </row>
    <row r="1981">
      <c r="A1981">
        <v>25590</v>
      </c>
      <c r="B1981" t="str">
        <v>2025-04-23</v>
      </c>
      <c r="C1981" t="str">
        <v>Morning</v>
      </c>
      <c r="D1981">
        <v>20</v>
      </c>
      <c r="E1981" t="str">
        <f>IF(MOD(D1981,2)=0,"EVEN","ODD")</f>
        <v>EVEN</v>
      </c>
      <c r="F1981" t="str">
        <f>IF(D1981&lt;=18,"LOW (1-18)","HIGH (19-36)")</f>
        <v>HIGH (19-36)</v>
      </c>
      <c r="G1981">
        <f>INT((D1981-1)/6)+1</f>
        <v>4</v>
      </c>
      <c r="H1981">
        <f>MOD(D1981-1,6)+1</f>
        <v>2</v>
      </c>
      <c r="I1981">
        <f>37-D1981</f>
        <v>17</v>
      </c>
      <c r="J1981">
        <f>ABS(D1981-D1982)</f>
        <v>7</v>
      </c>
      <c r="K1981">
        <f>AVERAGE(D1981:D1985)</f>
        <v>20</v>
      </c>
      <c r="L1981">
        <f>AVERAGE(D1981:D2000)</f>
        <v>20</v>
      </c>
      <c r="M1981">
        <f>K1981-L1981</f>
        <v>0</v>
      </c>
      <c r="N1981" t="str">
        <f>IF(K1981&gt;L1981,"HIGH ZONE BIAS",IF(K1981&lt;L1981,"LOW ZONE BIAS","EQUILIBRIUM"))</f>
        <v>EQUILIBRIUM</v>
      </c>
    </row>
    <row r="1982">
      <c r="A1982">
        <v>25589</v>
      </c>
      <c r="B1982" t="str">
        <v>2025-04-22</v>
      </c>
      <c r="C1982" t="str">
        <v>Evening</v>
      </c>
      <c r="D1982">
        <v>27</v>
      </c>
      <c r="E1982" t="str">
        <f>IF(MOD(D1982,2)=0,"EVEN","ODD")</f>
        <v>ODD</v>
      </c>
      <c r="F1982" t="str">
        <f>IF(D1982&lt;=18,"LOW (1-18)","HIGH (19-36)")</f>
        <v>HIGH (19-36)</v>
      </c>
      <c r="G1982">
        <f>INT((D1982-1)/6)+1</f>
        <v>5</v>
      </c>
      <c r="H1982">
        <f>MOD(D1982-1,6)+1</f>
        <v>3</v>
      </c>
      <c r="I1982">
        <f>37-D1982</f>
        <v>10</v>
      </c>
      <c r="J1982">
        <f>ABS(D1982-D1983)</f>
        <v>1</v>
      </c>
      <c r="K1982">
        <f>AVERAGE(D1982:D1986)</f>
        <v>27</v>
      </c>
      <c r="L1982">
        <f>AVERAGE(D1982:D2001)</f>
        <v>27</v>
      </c>
      <c r="M1982">
        <f>K1982-L1982</f>
        <v>0</v>
      </c>
      <c r="N1982" t="str">
        <f>IF(K1982&gt;L1982,"HIGH ZONE BIAS",IF(K1982&lt;L1982,"LOW ZONE BIAS","EQUILIBRIUM"))</f>
        <v>EQUILIBRIUM</v>
      </c>
    </row>
    <row r="1983">
      <c r="A1983">
        <v>25588</v>
      </c>
      <c r="B1983" t="str">
        <v>2025-04-22</v>
      </c>
      <c r="C1983" t="str">
        <v>Afternoon</v>
      </c>
      <c r="D1983">
        <v>26</v>
      </c>
      <c r="E1983" t="str">
        <f>IF(MOD(D1983,2)=0,"EVEN","ODD")</f>
        <v>EVEN</v>
      </c>
      <c r="F1983" t="str">
        <f>IF(D1983&lt;=18,"LOW (1-18)","HIGH (19-36)")</f>
        <v>HIGH (19-36)</v>
      </c>
      <c r="G1983">
        <f>INT((D1983-1)/6)+1</f>
        <v>5</v>
      </c>
      <c r="H1983">
        <f>MOD(D1983-1,6)+1</f>
        <v>2</v>
      </c>
      <c r="I1983">
        <f>37-D1983</f>
        <v>11</v>
      </c>
      <c r="J1983">
        <f>ABS(D1983-D1984)</f>
        <v>2</v>
      </c>
      <c r="K1983">
        <f>AVERAGE(D1983:D1987)</f>
        <v>26</v>
      </c>
      <c r="L1983">
        <f>AVERAGE(D1983:D2002)</f>
        <v>26</v>
      </c>
      <c r="M1983">
        <f>K1983-L1983</f>
        <v>0</v>
      </c>
      <c r="N1983" t="str">
        <f>IF(K1983&gt;L1983,"HIGH ZONE BIAS",IF(K1983&lt;L1983,"LOW ZONE BIAS","EQUILIBRIUM"))</f>
        <v>EQUILIBRIUM</v>
      </c>
    </row>
    <row r="1984">
      <c r="A1984">
        <v>25587</v>
      </c>
      <c r="B1984" t="str">
        <v>2025-04-22</v>
      </c>
      <c r="C1984" t="str">
        <v>Midday</v>
      </c>
      <c r="D1984">
        <v>28</v>
      </c>
      <c r="E1984" t="str">
        <f>IF(MOD(D1984,2)=0,"EVEN","ODD")</f>
        <v>EVEN</v>
      </c>
      <c r="F1984" t="str">
        <f>IF(D1984&lt;=18,"LOW (1-18)","HIGH (19-36)")</f>
        <v>HIGH (19-36)</v>
      </c>
      <c r="G1984">
        <f>INT((D1984-1)/6)+1</f>
        <v>5</v>
      </c>
      <c r="H1984">
        <f>MOD(D1984-1,6)+1</f>
        <v>4</v>
      </c>
      <c r="I1984">
        <f>37-D1984</f>
        <v>9</v>
      </c>
      <c r="J1984">
        <f>ABS(D1984-D1985)</f>
        <v>7</v>
      </c>
      <c r="K1984">
        <f>AVERAGE(D1984:D1988)</f>
        <v>28</v>
      </c>
      <c r="L1984">
        <f>AVERAGE(D1984:D2003)</f>
        <v>28</v>
      </c>
      <c r="M1984">
        <f>K1984-L1984</f>
        <v>0</v>
      </c>
      <c r="N1984" t="str">
        <f>IF(K1984&gt;L1984,"HIGH ZONE BIAS",IF(K1984&lt;L1984,"LOW ZONE BIAS","EQUILIBRIUM"))</f>
        <v>EQUILIBRIUM</v>
      </c>
    </row>
    <row r="1985">
      <c r="A1985">
        <v>25586</v>
      </c>
      <c r="B1985" t="str">
        <v>2025-04-22</v>
      </c>
      <c r="C1985" t="str">
        <v>Morning</v>
      </c>
      <c r="D1985">
        <v>35</v>
      </c>
      <c r="E1985" t="str">
        <f>IF(MOD(D1985,2)=0,"EVEN","ODD")</f>
        <v>ODD</v>
      </c>
      <c r="F1985" t="str">
        <f>IF(D1985&lt;=18,"LOW (1-18)","HIGH (19-36)")</f>
        <v>HIGH (19-36)</v>
      </c>
      <c r="G1985">
        <f>INT((D1985-1)/6)+1</f>
        <v>6</v>
      </c>
      <c r="H1985">
        <f>MOD(D1985-1,6)+1</f>
        <v>5</v>
      </c>
      <c r="I1985">
        <f>37-D1985</f>
        <v>2</v>
      </c>
      <c r="J1985">
        <f>ABS(D1985-D1986)</f>
        <v>5</v>
      </c>
      <c r="K1985">
        <f>AVERAGE(D1985:D1989)</f>
        <v>35</v>
      </c>
      <c r="L1985">
        <f>AVERAGE(D1985:D2004)</f>
        <v>35</v>
      </c>
      <c r="M1985">
        <f>K1985-L1985</f>
        <v>0</v>
      </c>
      <c r="N1985" t="str">
        <f>IF(K1985&gt;L1985,"HIGH ZONE BIAS",IF(K1985&lt;L1985,"LOW ZONE BIAS","EQUILIBRIUM"))</f>
        <v>EQUILIBRIUM</v>
      </c>
    </row>
    <row r="1986">
      <c r="A1986">
        <v>25585</v>
      </c>
      <c r="B1986" t="str">
        <v>2025-04-21</v>
      </c>
      <c r="C1986" t="str">
        <v>Evening</v>
      </c>
      <c r="D1986">
        <v>30</v>
      </c>
      <c r="E1986" t="str">
        <f>IF(MOD(D1986,2)=0,"EVEN","ODD")</f>
        <v>EVEN</v>
      </c>
      <c r="F1986" t="str">
        <f>IF(D1986&lt;=18,"LOW (1-18)","HIGH (19-36)")</f>
        <v>HIGH (19-36)</v>
      </c>
      <c r="G1986">
        <f>INT((D1986-1)/6)+1</f>
        <v>5</v>
      </c>
      <c r="H1986">
        <f>MOD(D1986-1,6)+1</f>
        <v>6</v>
      </c>
      <c r="I1986">
        <f>37-D1986</f>
        <v>7</v>
      </c>
      <c r="J1986">
        <f>ABS(D1986-D1987)</f>
        <v>19</v>
      </c>
      <c r="K1986">
        <f>AVERAGE(D1986:D1990)</f>
        <v>30</v>
      </c>
      <c r="L1986">
        <f>AVERAGE(D1986:D2005)</f>
        <v>30</v>
      </c>
      <c r="M1986">
        <f>K1986-L1986</f>
        <v>0</v>
      </c>
      <c r="N1986" t="str">
        <f>IF(K1986&gt;L1986,"HIGH ZONE BIAS",IF(K1986&lt;L1986,"LOW ZONE BIAS","EQUILIBRIUM"))</f>
        <v>EQUILIBRIUM</v>
      </c>
    </row>
    <row r="1987">
      <c r="A1987">
        <v>25584</v>
      </c>
      <c r="B1987" t="str">
        <v>2025-04-21</v>
      </c>
      <c r="C1987" t="str">
        <v>Afternoon</v>
      </c>
      <c r="D1987">
        <v>11</v>
      </c>
      <c r="E1987" t="str">
        <f>IF(MOD(D1987,2)=0,"EVEN","ODD")</f>
        <v>ODD</v>
      </c>
      <c r="F1987" t="str">
        <f>IF(D1987&lt;=18,"LOW (1-18)","HIGH (19-36)")</f>
        <v>LOW (1-18)</v>
      </c>
      <c r="G1987">
        <f>INT((D1987-1)/6)+1</f>
        <v>2</v>
      </c>
      <c r="H1987">
        <f>MOD(D1987-1,6)+1</f>
        <v>5</v>
      </c>
      <c r="I1987">
        <f>37-D1987</f>
        <v>26</v>
      </c>
      <c r="J1987">
        <f>ABS(D1987-D1988)</f>
        <v>25</v>
      </c>
      <c r="K1987">
        <f>AVERAGE(D1987:D1991)</f>
        <v>11</v>
      </c>
      <c r="L1987">
        <f>AVERAGE(D1987:D2006)</f>
        <v>11</v>
      </c>
      <c r="M1987">
        <f>K1987-L1987</f>
        <v>0</v>
      </c>
      <c r="N1987" t="str">
        <f>IF(K1987&gt;L1987,"HIGH ZONE BIAS",IF(K1987&lt;L1987,"LOW ZONE BIAS","EQUILIBRIUM"))</f>
        <v>EQUILIBRIUM</v>
      </c>
    </row>
    <row r="1988">
      <c r="A1988">
        <v>25583</v>
      </c>
      <c r="B1988" t="str">
        <v>2025-04-21</v>
      </c>
      <c r="C1988" t="str">
        <v>Midday</v>
      </c>
      <c r="D1988">
        <v>36</v>
      </c>
      <c r="E1988" t="str">
        <f>IF(MOD(D1988,2)=0,"EVEN","ODD")</f>
        <v>EVEN</v>
      </c>
      <c r="F1988" t="str">
        <f>IF(D1988&lt;=18,"LOW (1-18)","HIGH (19-36)")</f>
        <v>HIGH (19-36)</v>
      </c>
      <c r="G1988">
        <f>INT((D1988-1)/6)+1</f>
        <v>6</v>
      </c>
      <c r="H1988">
        <f>MOD(D1988-1,6)+1</f>
        <v>6</v>
      </c>
      <c r="I1988">
        <f>37-D1988</f>
        <v>1</v>
      </c>
      <c r="J1988">
        <f>ABS(D1988-D1989)</f>
        <v>18</v>
      </c>
      <c r="K1988">
        <f>AVERAGE(D1988:D1992)</f>
        <v>36</v>
      </c>
      <c r="L1988">
        <f>AVERAGE(D1988:D2007)</f>
        <v>36</v>
      </c>
      <c r="M1988">
        <f>K1988-L1988</f>
        <v>0</v>
      </c>
      <c r="N1988" t="str">
        <f>IF(K1988&gt;L1988,"HIGH ZONE BIAS",IF(K1988&lt;L1988,"LOW ZONE BIAS","EQUILIBRIUM"))</f>
        <v>EQUILIBRIUM</v>
      </c>
    </row>
    <row r="1989">
      <c r="A1989">
        <v>25582</v>
      </c>
      <c r="B1989" t="str">
        <v>2025-04-21</v>
      </c>
      <c r="C1989" t="str">
        <v>Morning</v>
      </c>
      <c r="D1989">
        <v>18</v>
      </c>
      <c r="E1989" t="str">
        <f>IF(MOD(D1989,2)=0,"EVEN","ODD")</f>
        <v>EVEN</v>
      </c>
      <c r="F1989" t="str">
        <f>IF(D1989&lt;=18,"LOW (1-18)","HIGH (19-36)")</f>
        <v>LOW (1-18)</v>
      </c>
      <c r="G1989">
        <f>INT((D1989-1)/6)+1</f>
        <v>3</v>
      </c>
      <c r="H1989">
        <f>MOD(D1989-1,6)+1</f>
        <v>6</v>
      </c>
      <c r="I1989">
        <f>37-D1989</f>
        <v>19</v>
      </c>
      <c r="J1989">
        <f>ABS(D1989-D1990)</f>
        <v>15</v>
      </c>
      <c r="K1989">
        <f>AVERAGE(D1989:D1993)</f>
        <v>18</v>
      </c>
      <c r="L1989">
        <f>AVERAGE(D1989:D2008)</f>
        <v>18</v>
      </c>
      <c r="M1989">
        <f>K1989-L1989</f>
        <v>0</v>
      </c>
      <c r="N1989" t="str">
        <f>IF(K1989&gt;L1989,"HIGH ZONE BIAS",IF(K1989&lt;L1989,"LOW ZONE BIAS","EQUILIBRIUM"))</f>
        <v>EQUILIBRIUM</v>
      </c>
    </row>
    <row r="1990">
      <c r="A1990">
        <v>25581</v>
      </c>
      <c r="B1990" t="str">
        <v>2025-04-19</v>
      </c>
      <c r="C1990" t="str">
        <v>Evening</v>
      </c>
      <c r="D1990">
        <v>3</v>
      </c>
      <c r="E1990" t="str">
        <f>IF(MOD(D1990,2)=0,"EVEN","ODD")</f>
        <v>ODD</v>
      </c>
      <c r="F1990" t="str">
        <f>IF(D1990&lt;=18,"LOW (1-18)","HIGH (19-36)")</f>
        <v>LOW (1-18)</v>
      </c>
      <c r="G1990">
        <f>INT((D1990-1)/6)+1</f>
        <v>1</v>
      </c>
      <c r="H1990">
        <f>MOD(D1990-1,6)+1</f>
        <v>3</v>
      </c>
      <c r="I1990">
        <f>37-D1990</f>
        <v>34</v>
      </c>
      <c r="J1990">
        <f>ABS(D1990-D1991)</f>
        <v>22</v>
      </c>
      <c r="K1990">
        <f>AVERAGE(D1990:D1994)</f>
        <v>3</v>
      </c>
      <c r="L1990">
        <f>AVERAGE(D1990:D2009)</f>
        <v>3</v>
      </c>
      <c r="M1990">
        <f>K1990-L1990</f>
        <v>0</v>
      </c>
      <c r="N1990" t="str">
        <f>IF(K1990&gt;L1990,"HIGH ZONE BIAS",IF(K1990&lt;L1990,"LOW ZONE BIAS","EQUILIBRIUM"))</f>
        <v>EQUILIBRIUM</v>
      </c>
    </row>
    <row r="1991">
      <c r="A1991">
        <v>25580</v>
      </c>
      <c r="B1991" t="str">
        <v>2025-04-19</v>
      </c>
      <c r="C1991" t="str">
        <v>Afternoon</v>
      </c>
      <c r="D1991">
        <v>25</v>
      </c>
      <c r="E1991" t="str">
        <f>IF(MOD(D1991,2)=0,"EVEN","ODD")</f>
        <v>ODD</v>
      </c>
      <c r="F1991" t="str">
        <f>IF(D1991&lt;=18,"LOW (1-18)","HIGH (19-36)")</f>
        <v>HIGH (19-36)</v>
      </c>
      <c r="G1991">
        <f>INT((D1991-1)/6)+1</f>
        <v>5</v>
      </c>
      <c r="H1991">
        <f>MOD(D1991-1,6)+1</f>
        <v>1</v>
      </c>
      <c r="I1991">
        <f>37-D1991</f>
        <v>12</v>
      </c>
      <c r="J1991">
        <f>ABS(D1991-D1992)</f>
        <v>19</v>
      </c>
      <c r="K1991">
        <f>AVERAGE(D1991:D1995)</f>
        <v>25</v>
      </c>
      <c r="L1991">
        <f>AVERAGE(D1991:D2010)</f>
        <v>25</v>
      </c>
      <c r="M1991">
        <f>K1991-L1991</f>
        <v>0</v>
      </c>
      <c r="N1991" t="str">
        <f>IF(K1991&gt;L1991,"HIGH ZONE BIAS",IF(K1991&lt;L1991,"LOW ZONE BIAS","EQUILIBRIUM"))</f>
        <v>EQUILIBRIUM</v>
      </c>
    </row>
    <row r="1992">
      <c r="A1992">
        <v>25579</v>
      </c>
      <c r="B1992" t="str">
        <v>2025-04-19</v>
      </c>
      <c r="C1992" t="str">
        <v>Midday</v>
      </c>
      <c r="D1992">
        <v>6</v>
      </c>
      <c r="E1992" t="str">
        <f>IF(MOD(D1992,2)=0,"EVEN","ODD")</f>
        <v>EVEN</v>
      </c>
      <c r="F1992" t="str">
        <f>IF(D1992&lt;=18,"LOW (1-18)","HIGH (19-36)")</f>
        <v>LOW (1-18)</v>
      </c>
      <c r="G1992">
        <f>INT((D1992-1)/6)+1</f>
        <v>1</v>
      </c>
      <c r="H1992">
        <f>MOD(D1992-1,6)+1</f>
        <v>6</v>
      </c>
      <c r="I1992">
        <f>37-D1992</f>
        <v>31</v>
      </c>
      <c r="J1992">
        <f>ABS(D1992-D1993)</f>
        <v>18</v>
      </c>
      <c r="K1992">
        <f>AVERAGE(D1992:D1996)</f>
        <v>6</v>
      </c>
      <c r="L1992">
        <f>AVERAGE(D1992:D2011)</f>
        <v>6</v>
      </c>
      <c r="M1992">
        <f>K1992-L1992</f>
        <v>0</v>
      </c>
      <c r="N1992" t="str">
        <f>IF(K1992&gt;L1992,"HIGH ZONE BIAS",IF(K1992&lt;L1992,"LOW ZONE BIAS","EQUILIBRIUM"))</f>
        <v>EQUILIBRIUM</v>
      </c>
    </row>
    <row r="1993">
      <c r="A1993">
        <v>25578</v>
      </c>
      <c r="B1993" t="str">
        <v>2025-04-19</v>
      </c>
      <c r="C1993" t="str">
        <v>Morning</v>
      </c>
      <c r="D1993">
        <v>24</v>
      </c>
      <c r="E1993" t="str">
        <f>IF(MOD(D1993,2)=0,"EVEN","ODD")</f>
        <v>EVEN</v>
      </c>
      <c r="F1993" t="str">
        <f>IF(D1993&lt;=18,"LOW (1-18)","HIGH (19-36)")</f>
        <v>HIGH (19-36)</v>
      </c>
      <c r="G1993">
        <f>INT((D1993-1)/6)+1</f>
        <v>4</v>
      </c>
      <c r="H1993">
        <f>MOD(D1993-1,6)+1</f>
        <v>6</v>
      </c>
      <c r="I1993">
        <f>37-D1993</f>
        <v>13</v>
      </c>
      <c r="J1993">
        <f>ABS(D1993-D1994)</f>
        <v>11</v>
      </c>
      <c r="K1993">
        <f>AVERAGE(D1993:D1997)</f>
        <v>24</v>
      </c>
      <c r="L1993">
        <f>AVERAGE(D1993:D2012)</f>
        <v>24</v>
      </c>
      <c r="M1993">
        <f>K1993-L1993</f>
        <v>0</v>
      </c>
      <c r="N1993" t="str">
        <f>IF(K1993&gt;L1993,"HIGH ZONE BIAS",IF(K1993&lt;L1993,"LOW ZONE BIAS","EQUILIBRIUM"))</f>
        <v>EQUILIBRIUM</v>
      </c>
    </row>
    <row r="1994">
      <c r="A1994">
        <v>25577</v>
      </c>
      <c r="B1994" t="str">
        <v>2025-04-17</v>
      </c>
      <c r="C1994" t="str">
        <v>Evening</v>
      </c>
      <c r="D1994">
        <v>35</v>
      </c>
      <c r="E1994" t="str">
        <f>IF(MOD(D1994,2)=0,"EVEN","ODD")</f>
        <v>ODD</v>
      </c>
      <c r="F1994" t="str">
        <f>IF(D1994&lt;=18,"LOW (1-18)","HIGH (19-36)")</f>
        <v>HIGH (19-36)</v>
      </c>
      <c r="G1994">
        <f>INT((D1994-1)/6)+1</f>
        <v>6</v>
      </c>
      <c r="H1994">
        <f>MOD(D1994-1,6)+1</f>
        <v>5</v>
      </c>
      <c r="I1994">
        <f>37-D1994</f>
        <v>2</v>
      </c>
      <c r="J1994">
        <f>ABS(D1994-D1995)</f>
        <v>10</v>
      </c>
      <c r="K1994">
        <f>AVERAGE(D1994:D1998)</f>
        <v>35</v>
      </c>
      <c r="L1994">
        <f>AVERAGE(D1994:D2013)</f>
        <v>35</v>
      </c>
      <c r="M1994">
        <f>K1994-L1994</f>
        <v>0</v>
      </c>
      <c r="N1994" t="str">
        <f>IF(K1994&gt;L1994,"HIGH ZONE BIAS",IF(K1994&lt;L1994,"LOW ZONE BIAS","EQUILIBRIUM"))</f>
        <v>EQUILIBRIUM</v>
      </c>
    </row>
    <row r="1995">
      <c r="A1995">
        <v>25576</v>
      </c>
      <c r="B1995" t="str">
        <v>2025-04-17</v>
      </c>
      <c r="C1995" t="str">
        <v>Afternoon</v>
      </c>
      <c r="D1995">
        <v>25</v>
      </c>
      <c r="E1995" t="str">
        <f>IF(MOD(D1995,2)=0,"EVEN","ODD")</f>
        <v>ODD</v>
      </c>
      <c r="F1995" t="str">
        <f>IF(D1995&lt;=18,"LOW (1-18)","HIGH (19-36)")</f>
        <v>HIGH (19-36)</v>
      </c>
      <c r="G1995">
        <f>INT((D1995-1)/6)+1</f>
        <v>5</v>
      </c>
      <c r="H1995">
        <f>MOD(D1995-1,6)+1</f>
        <v>1</v>
      </c>
      <c r="I1995">
        <f>37-D1995</f>
        <v>12</v>
      </c>
      <c r="J1995">
        <f>ABS(D1995-D1996)</f>
        <v>20</v>
      </c>
      <c r="K1995">
        <f>AVERAGE(D1995:D1999)</f>
        <v>25</v>
      </c>
      <c r="L1995">
        <f>AVERAGE(D1995:D2014)</f>
        <v>25</v>
      </c>
      <c r="M1995">
        <f>K1995-L1995</f>
        <v>0</v>
      </c>
      <c r="N1995" t="str">
        <f>IF(K1995&gt;L1995,"HIGH ZONE BIAS",IF(K1995&lt;L1995,"LOW ZONE BIAS","EQUILIBRIUM"))</f>
        <v>EQUILIBRIUM</v>
      </c>
    </row>
    <row r="1996">
      <c r="A1996">
        <v>25575</v>
      </c>
      <c r="B1996" t="str">
        <v>2025-04-17</v>
      </c>
      <c r="C1996" t="str">
        <v>Midday</v>
      </c>
      <c r="D1996">
        <v>5</v>
      </c>
      <c r="E1996" t="str">
        <f>IF(MOD(D1996,2)=0,"EVEN","ODD")</f>
        <v>ODD</v>
      </c>
      <c r="F1996" t="str">
        <f>IF(D1996&lt;=18,"LOW (1-18)","HIGH (19-36)")</f>
        <v>LOW (1-18)</v>
      </c>
      <c r="G1996">
        <f>INT((D1996-1)/6)+1</f>
        <v>1</v>
      </c>
      <c r="H1996">
        <f>MOD(D1996-1,6)+1</f>
        <v>5</v>
      </c>
      <c r="I1996">
        <f>37-D1996</f>
        <v>32</v>
      </c>
      <c r="J1996">
        <f>ABS(D1996-D1997)</f>
        <v>3</v>
      </c>
      <c r="K1996">
        <f>AVERAGE(D1996:D2000)</f>
        <v>5</v>
      </c>
      <c r="L1996">
        <f>AVERAGE(D1996:D2015)</f>
        <v>5</v>
      </c>
      <c r="M1996">
        <f>K1996-L1996</f>
        <v>0</v>
      </c>
      <c r="N1996" t="str">
        <f>IF(K1996&gt;L1996,"HIGH ZONE BIAS",IF(K1996&lt;L1996,"LOW ZONE BIAS","EQUILIBRIUM"))</f>
        <v>EQUILIBRIUM</v>
      </c>
    </row>
    <row r="1997">
      <c r="A1997">
        <v>25574</v>
      </c>
      <c r="B1997" t="str">
        <v>2025-04-17</v>
      </c>
      <c r="C1997" t="str">
        <v>Morning</v>
      </c>
      <c r="D1997">
        <v>2</v>
      </c>
      <c r="E1997" t="str">
        <f>IF(MOD(D1997,2)=0,"EVEN","ODD")</f>
        <v>EVEN</v>
      </c>
      <c r="F1997" t="str">
        <f>IF(D1997&lt;=18,"LOW (1-18)","HIGH (19-36)")</f>
        <v>LOW (1-18)</v>
      </c>
      <c r="G1997">
        <f>INT((D1997-1)/6)+1</f>
        <v>1</v>
      </c>
      <c r="H1997">
        <f>MOD(D1997-1,6)+1</f>
        <v>2</v>
      </c>
      <c r="I1997">
        <f>37-D1997</f>
        <v>35</v>
      </c>
      <c r="J1997">
        <f>ABS(D1997-D1998)</f>
        <v>24</v>
      </c>
      <c r="K1997">
        <f>AVERAGE(D1997:D2001)</f>
        <v>2</v>
      </c>
      <c r="L1997">
        <f>AVERAGE(D1997:D2016)</f>
        <v>2</v>
      </c>
      <c r="M1997">
        <f>K1997-L1997</f>
        <v>0</v>
      </c>
      <c r="N1997" t="str">
        <f>IF(K1997&gt;L1997,"HIGH ZONE BIAS",IF(K1997&lt;L1997,"LOW ZONE BIAS","EQUILIBRIUM"))</f>
        <v>EQUILIBRIUM</v>
      </c>
    </row>
    <row r="1998">
      <c r="A1998">
        <v>25573</v>
      </c>
      <c r="B1998" t="str">
        <v>2025-04-16</v>
      </c>
      <c r="C1998" t="str">
        <v>Evening</v>
      </c>
      <c r="D1998">
        <v>26</v>
      </c>
      <c r="E1998" t="str">
        <f>IF(MOD(D1998,2)=0,"EVEN","ODD")</f>
        <v>EVEN</v>
      </c>
      <c r="F1998" t="str">
        <f>IF(D1998&lt;=18,"LOW (1-18)","HIGH (19-36)")</f>
        <v>HIGH (19-36)</v>
      </c>
      <c r="G1998">
        <f>INT((D1998-1)/6)+1</f>
        <v>5</v>
      </c>
      <c r="H1998">
        <f>MOD(D1998-1,6)+1</f>
        <v>2</v>
      </c>
      <c r="I1998">
        <f>37-D1998</f>
        <v>11</v>
      </c>
      <c r="J1998">
        <f>ABS(D1998-D1999)</f>
        <v>18</v>
      </c>
      <c r="K1998">
        <f>AVERAGE(D1998:D2002)</f>
        <v>26</v>
      </c>
      <c r="L1998">
        <f>AVERAGE(D1998:D2017)</f>
        <v>26</v>
      </c>
      <c r="M1998">
        <f>K1998-L1998</f>
        <v>0</v>
      </c>
      <c r="N1998" t="str">
        <f>IF(K1998&gt;L1998,"HIGH ZONE BIAS",IF(K1998&lt;L1998,"LOW ZONE BIAS","EQUILIBRIUM"))</f>
        <v>EQUILIBRIUM</v>
      </c>
    </row>
    <row r="1999">
      <c r="A1999">
        <v>25572</v>
      </c>
      <c r="B1999" t="str">
        <v>2025-04-16</v>
      </c>
      <c r="C1999" t="str">
        <v>Afternoon</v>
      </c>
      <c r="D1999">
        <v>8</v>
      </c>
      <c r="E1999" t="str">
        <f>IF(MOD(D1999,2)=0,"EVEN","ODD")</f>
        <v>EVEN</v>
      </c>
      <c r="F1999" t="str">
        <f>IF(D1999&lt;=18,"LOW (1-18)","HIGH (19-36)")</f>
        <v>LOW (1-18)</v>
      </c>
      <c r="G1999">
        <f>INT((D1999-1)/6)+1</f>
        <v>2</v>
      </c>
      <c r="H1999">
        <f>MOD(D1999-1,6)+1</f>
        <v>2</v>
      </c>
      <c r="I1999">
        <f>37-D1999</f>
        <v>29</v>
      </c>
      <c r="J1999">
        <f>ABS(D1999-D2000)</f>
        <v>7</v>
      </c>
      <c r="K1999">
        <f>AVERAGE(D1999:D2003)</f>
        <v>8</v>
      </c>
      <c r="L1999">
        <f>AVERAGE(D1999:D2018)</f>
        <v>8</v>
      </c>
      <c r="M1999">
        <f>K1999-L1999</f>
        <v>0</v>
      </c>
      <c r="N1999" t="str">
        <f>IF(K1999&gt;L1999,"HIGH ZONE BIAS",IF(K1999&lt;L1999,"LOW ZONE BIAS","EQUILIBRIUM"))</f>
        <v>EQUILIBRIUM</v>
      </c>
    </row>
    <row r="2000">
      <c r="A2000">
        <v>25571</v>
      </c>
      <c r="B2000" t="str">
        <v>2025-04-16</v>
      </c>
      <c r="C2000" t="str">
        <v>Midday</v>
      </c>
      <c r="D2000">
        <v>1</v>
      </c>
      <c r="E2000" t="str">
        <f>IF(MOD(D2000,2)=0,"EVEN","ODD")</f>
        <v>ODD</v>
      </c>
      <c r="F2000" t="str">
        <f>IF(D2000&lt;=18,"LOW (1-18)","HIGH (19-36)")</f>
        <v>LOW (1-18)</v>
      </c>
      <c r="G2000">
        <f>INT((D2000-1)/6)+1</f>
        <v>1</v>
      </c>
      <c r="H2000">
        <f>MOD(D2000-1,6)+1</f>
        <v>1</v>
      </c>
      <c r="I2000">
        <f>37-D2000</f>
        <v>36</v>
      </c>
      <c r="J2000">
        <f>ABS(D2000-D2001)</f>
        <v>10</v>
      </c>
      <c r="K2000">
        <f>AVERAGE(D2000:D2004)</f>
        <v>1</v>
      </c>
      <c r="L2000">
        <f>AVERAGE(D2000:D2019)</f>
        <v>1</v>
      </c>
      <c r="M2000">
        <f>K2000-L2000</f>
        <v>0</v>
      </c>
      <c r="N2000" t="str">
        <f>IF(K2000&gt;L2000,"HIGH ZONE BIAS",IF(K2000&lt;L2000,"LOW ZONE BIAS","EQUILIBRIUM"))</f>
        <v>EQUILIBRIUM</v>
      </c>
    </row>
    <row r="2001">
      <c r="A2001">
        <v>25570</v>
      </c>
      <c r="B2001" t="str">
        <v>2025-04-16</v>
      </c>
      <c r="C2001" t="str">
        <v>Morning</v>
      </c>
      <c r="D2001">
        <v>11</v>
      </c>
      <c r="E2001" t="str">
        <f>IF(MOD(D2001,2)=0,"EVEN","ODD")</f>
        <v>ODD</v>
      </c>
      <c r="F2001" t="str">
        <f>IF(D2001&lt;=18,"LOW (1-18)","HIGH (19-36)")</f>
        <v>LOW (1-18)</v>
      </c>
      <c r="G2001">
        <f>INT((D2001-1)/6)+1</f>
        <v>2</v>
      </c>
      <c r="H2001">
        <f>MOD(D2001-1,6)+1</f>
        <v>5</v>
      </c>
      <c r="I2001">
        <f>37-D2001</f>
        <v>26</v>
      </c>
      <c r="J2001">
        <f>ABS(D2001-D2002)</f>
        <v>5</v>
      </c>
      <c r="K2001">
        <f>AVERAGE(D2001:D2005)</f>
        <v>11</v>
      </c>
      <c r="L2001">
        <f>AVERAGE(D2001:D2020)</f>
        <v>11</v>
      </c>
      <c r="M2001">
        <f>K2001-L2001</f>
        <v>0</v>
      </c>
      <c r="N2001" t="str">
        <f>IF(K2001&gt;L2001,"HIGH ZONE BIAS",IF(K2001&lt;L2001,"LOW ZONE BIAS","EQUILIBRIUM"))</f>
        <v>EQUILIBRIUM</v>
      </c>
    </row>
    <row r="2002">
      <c r="A2002">
        <v>25569</v>
      </c>
      <c r="B2002" t="str">
        <v>2025-04-15</v>
      </c>
      <c r="C2002" t="str">
        <v>Evening</v>
      </c>
      <c r="D2002">
        <v>16</v>
      </c>
      <c r="E2002" t="str">
        <f>IF(MOD(D2002,2)=0,"EVEN","ODD")</f>
        <v>EVEN</v>
      </c>
      <c r="F2002" t="str">
        <f>IF(D2002&lt;=18,"LOW (1-18)","HIGH (19-36)")</f>
        <v>LOW (1-18)</v>
      </c>
      <c r="G2002">
        <f>INT((D2002-1)/6)+1</f>
        <v>3</v>
      </c>
      <c r="H2002">
        <f>MOD(D2002-1,6)+1</f>
        <v>4</v>
      </c>
      <c r="I2002">
        <f>37-D2002</f>
        <v>21</v>
      </c>
      <c r="J2002">
        <f>ABS(D2002-D2003)</f>
        <v>15</v>
      </c>
      <c r="K2002">
        <f>AVERAGE(D2002:D2006)</f>
        <v>16</v>
      </c>
      <c r="L2002">
        <f>AVERAGE(D2002:D2021)</f>
        <v>16</v>
      </c>
      <c r="M2002">
        <f>K2002-L2002</f>
        <v>0</v>
      </c>
      <c r="N2002" t="str">
        <f>IF(K2002&gt;L2002,"HIGH ZONE BIAS",IF(K2002&lt;L2002,"LOW ZONE BIAS","EQUILIBRIUM"))</f>
        <v>EQUILIBRIUM</v>
      </c>
    </row>
    <row r="2003">
      <c r="A2003">
        <v>25568</v>
      </c>
      <c r="B2003" t="str">
        <v>2025-04-15</v>
      </c>
      <c r="C2003" t="str">
        <v>Afternoon</v>
      </c>
      <c r="D2003">
        <v>31</v>
      </c>
      <c r="E2003" t="str">
        <f>IF(MOD(D2003,2)=0,"EVEN","ODD")</f>
        <v>ODD</v>
      </c>
      <c r="F2003" t="str">
        <f>IF(D2003&lt;=18,"LOW (1-18)","HIGH (19-36)")</f>
        <v>HIGH (19-36)</v>
      </c>
      <c r="G2003">
        <f>INT((D2003-1)/6)+1</f>
        <v>6</v>
      </c>
      <c r="H2003">
        <f>MOD(D2003-1,6)+1</f>
        <v>1</v>
      </c>
      <c r="I2003">
        <f>37-D2003</f>
        <v>6</v>
      </c>
      <c r="J2003">
        <f>ABS(D2003-D2004)</f>
        <v>13</v>
      </c>
      <c r="K2003">
        <f>AVERAGE(D2003:D2007)</f>
        <v>31</v>
      </c>
      <c r="L2003">
        <f>AVERAGE(D2003:D2022)</f>
        <v>31</v>
      </c>
      <c r="M2003">
        <f>K2003-L2003</f>
        <v>0</v>
      </c>
      <c r="N2003" t="str">
        <f>IF(K2003&gt;L2003,"HIGH ZONE BIAS",IF(K2003&lt;L2003,"LOW ZONE BIAS","EQUILIBRIUM"))</f>
        <v>EQUILIBRIUM</v>
      </c>
    </row>
    <row r="2004">
      <c r="A2004">
        <v>25567</v>
      </c>
      <c r="B2004" t="str">
        <v>2025-04-15</v>
      </c>
      <c r="C2004" t="str">
        <v>Midday</v>
      </c>
      <c r="D2004">
        <v>18</v>
      </c>
      <c r="E2004" t="str">
        <f>IF(MOD(D2004,2)=0,"EVEN","ODD")</f>
        <v>EVEN</v>
      </c>
      <c r="F2004" t="str">
        <f>IF(D2004&lt;=18,"LOW (1-18)","HIGH (19-36)")</f>
        <v>LOW (1-18)</v>
      </c>
      <c r="G2004">
        <f>INT((D2004-1)/6)+1</f>
        <v>3</v>
      </c>
      <c r="H2004">
        <f>MOD(D2004-1,6)+1</f>
        <v>6</v>
      </c>
      <c r="I2004">
        <f>37-D2004</f>
        <v>19</v>
      </c>
      <c r="J2004">
        <f>ABS(D2004-D2005)</f>
        <v>17</v>
      </c>
      <c r="K2004">
        <f>AVERAGE(D2004:D2008)</f>
        <v>18</v>
      </c>
      <c r="L2004">
        <f>AVERAGE(D2004:D2023)</f>
        <v>18</v>
      </c>
      <c r="M2004">
        <f>K2004-L2004</f>
        <v>0</v>
      </c>
      <c r="N2004" t="str">
        <f>IF(K2004&gt;L2004,"HIGH ZONE BIAS",IF(K2004&lt;L2004,"LOW ZONE BIAS","EQUILIBRIUM"))</f>
        <v>EQUILIBRIUM</v>
      </c>
    </row>
    <row r="2005">
      <c r="A2005">
        <v>25566</v>
      </c>
      <c r="B2005" t="str">
        <v>2025-04-15</v>
      </c>
      <c r="C2005" t="str">
        <v>Morning</v>
      </c>
      <c r="D2005">
        <v>35</v>
      </c>
      <c r="E2005" t="str">
        <f>IF(MOD(D2005,2)=0,"EVEN","ODD")</f>
        <v>ODD</v>
      </c>
      <c r="F2005" t="str">
        <f>IF(D2005&lt;=18,"LOW (1-18)","HIGH (19-36)")</f>
        <v>HIGH (19-36)</v>
      </c>
      <c r="G2005">
        <f>INT((D2005-1)/6)+1</f>
        <v>6</v>
      </c>
      <c r="H2005">
        <f>MOD(D2005-1,6)+1</f>
        <v>5</v>
      </c>
      <c r="I2005">
        <f>37-D2005</f>
        <v>2</v>
      </c>
      <c r="J2005">
        <f>ABS(D2005-D2006)</f>
        <v>21</v>
      </c>
      <c r="K2005">
        <f>AVERAGE(D2005:D2009)</f>
        <v>35</v>
      </c>
      <c r="L2005">
        <f>AVERAGE(D2005:D2024)</f>
        <v>35</v>
      </c>
      <c r="M2005">
        <f>K2005-L2005</f>
        <v>0</v>
      </c>
      <c r="N2005" t="str">
        <f>IF(K2005&gt;L2005,"HIGH ZONE BIAS",IF(K2005&lt;L2005,"LOW ZONE BIAS","EQUILIBRIUM"))</f>
        <v>EQUILIBRIUM</v>
      </c>
    </row>
    <row r="2006">
      <c r="A2006">
        <v>25565</v>
      </c>
      <c r="B2006" t="str">
        <v>2025-04-14</v>
      </c>
      <c r="C2006" t="str">
        <v>Evening</v>
      </c>
      <c r="D2006">
        <v>14</v>
      </c>
      <c r="E2006" t="str">
        <f>IF(MOD(D2006,2)=0,"EVEN","ODD")</f>
        <v>EVEN</v>
      </c>
      <c r="F2006" t="str">
        <f>IF(D2006&lt;=18,"LOW (1-18)","HIGH (19-36)")</f>
        <v>LOW (1-18)</v>
      </c>
      <c r="G2006">
        <f>INT((D2006-1)/6)+1</f>
        <v>3</v>
      </c>
      <c r="H2006">
        <f>MOD(D2006-1,6)+1</f>
        <v>2</v>
      </c>
      <c r="I2006">
        <f>37-D2006</f>
        <v>23</v>
      </c>
      <c r="J2006">
        <f>ABS(D2006-D2007)</f>
        <v>13</v>
      </c>
      <c r="K2006">
        <f>AVERAGE(D2006:D2010)</f>
        <v>14</v>
      </c>
      <c r="L2006">
        <f>AVERAGE(D2006:D2025)</f>
        <v>14</v>
      </c>
      <c r="M2006">
        <f>K2006-L2006</f>
        <v>0</v>
      </c>
      <c r="N2006" t="str">
        <f>IF(K2006&gt;L2006,"HIGH ZONE BIAS",IF(K2006&lt;L2006,"LOW ZONE BIAS","EQUILIBRIUM"))</f>
        <v>EQUILIBRIUM</v>
      </c>
    </row>
    <row r="2007">
      <c r="A2007">
        <v>25564</v>
      </c>
      <c r="B2007" t="str">
        <v>2025-04-14</v>
      </c>
      <c r="C2007" t="str">
        <v>Afternoon</v>
      </c>
      <c r="D2007">
        <v>27</v>
      </c>
      <c r="E2007" t="str">
        <f>IF(MOD(D2007,2)=0,"EVEN","ODD")</f>
        <v>ODD</v>
      </c>
      <c r="F2007" t="str">
        <f>IF(D2007&lt;=18,"LOW (1-18)","HIGH (19-36)")</f>
        <v>HIGH (19-36)</v>
      </c>
      <c r="G2007">
        <f>INT((D2007-1)/6)+1</f>
        <v>5</v>
      </c>
      <c r="H2007">
        <f>MOD(D2007-1,6)+1</f>
        <v>3</v>
      </c>
      <c r="I2007">
        <f>37-D2007</f>
        <v>10</v>
      </c>
      <c r="J2007">
        <f>ABS(D2007-D2008)</f>
        <v>13</v>
      </c>
      <c r="K2007">
        <f>AVERAGE(D2007:D2011)</f>
        <v>27</v>
      </c>
      <c r="L2007">
        <f>AVERAGE(D2007:D2026)</f>
        <v>27</v>
      </c>
      <c r="M2007">
        <f>K2007-L2007</f>
        <v>0</v>
      </c>
      <c r="N2007" t="str">
        <f>IF(K2007&gt;L2007,"HIGH ZONE BIAS",IF(K2007&lt;L2007,"LOW ZONE BIAS","EQUILIBRIUM"))</f>
        <v>EQUILIBRIUM</v>
      </c>
    </row>
    <row r="2008">
      <c r="A2008">
        <v>25563</v>
      </c>
      <c r="B2008" t="str">
        <v>2025-04-14</v>
      </c>
      <c r="C2008" t="str">
        <v>Midday</v>
      </c>
      <c r="D2008">
        <v>14</v>
      </c>
      <c r="E2008" t="str">
        <f>IF(MOD(D2008,2)=0,"EVEN","ODD")</f>
        <v>EVEN</v>
      </c>
      <c r="F2008" t="str">
        <f>IF(D2008&lt;=18,"LOW (1-18)","HIGH (19-36)")</f>
        <v>LOW (1-18)</v>
      </c>
      <c r="G2008">
        <f>INT((D2008-1)/6)+1</f>
        <v>3</v>
      </c>
      <c r="H2008">
        <f>MOD(D2008-1,6)+1</f>
        <v>2</v>
      </c>
      <c r="I2008">
        <f>37-D2008</f>
        <v>23</v>
      </c>
      <c r="J2008">
        <f>ABS(D2008-D2009)</f>
        <v>12</v>
      </c>
      <c r="K2008">
        <f>AVERAGE(D2008:D2012)</f>
        <v>14</v>
      </c>
      <c r="L2008">
        <f>AVERAGE(D2008:D2027)</f>
        <v>14</v>
      </c>
      <c r="M2008">
        <f>K2008-L2008</f>
        <v>0</v>
      </c>
      <c r="N2008" t="str">
        <f>IF(K2008&gt;L2008,"HIGH ZONE BIAS",IF(K2008&lt;L2008,"LOW ZONE BIAS","EQUILIBRIUM"))</f>
        <v>EQUILIBRIUM</v>
      </c>
    </row>
    <row r="2009">
      <c r="A2009">
        <v>25562</v>
      </c>
      <c r="B2009" t="str">
        <v>2025-04-14</v>
      </c>
      <c r="C2009" t="str">
        <v>Morning</v>
      </c>
      <c r="D2009">
        <v>26</v>
      </c>
      <c r="E2009" t="str">
        <f>IF(MOD(D2009,2)=0,"EVEN","ODD")</f>
        <v>EVEN</v>
      </c>
      <c r="F2009" t="str">
        <f>IF(D2009&lt;=18,"LOW (1-18)","HIGH (19-36)")</f>
        <v>HIGH (19-36)</v>
      </c>
      <c r="G2009">
        <f>INT((D2009-1)/6)+1</f>
        <v>5</v>
      </c>
      <c r="H2009">
        <f>MOD(D2009-1,6)+1</f>
        <v>2</v>
      </c>
      <c r="I2009">
        <f>37-D2009</f>
        <v>11</v>
      </c>
      <c r="J2009">
        <f>ABS(D2009-D2010)</f>
        <v>6</v>
      </c>
      <c r="K2009">
        <f>AVERAGE(D2009:D2013)</f>
        <v>26</v>
      </c>
      <c r="L2009">
        <f>AVERAGE(D2009:D2028)</f>
        <v>26</v>
      </c>
      <c r="M2009">
        <f>K2009-L2009</f>
        <v>0</v>
      </c>
      <c r="N2009" t="str">
        <f>IF(K2009&gt;L2009,"HIGH ZONE BIAS",IF(K2009&lt;L2009,"LOW ZONE BIAS","EQUILIBRIUM"))</f>
        <v>EQUILIBRIUM</v>
      </c>
    </row>
    <row r="2010">
      <c r="A2010">
        <v>25561</v>
      </c>
      <c r="B2010" t="str">
        <v>2025-04-12</v>
      </c>
      <c r="C2010" t="str">
        <v>Evening</v>
      </c>
      <c r="D2010">
        <v>32</v>
      </c>
      <c r="E2010" t="str">
        <f>IF(MOD(D2010,2)=0,"EVEN","ODD")</f>
        <v>EVEN</v>
      </c>
      <c r="F2010" t="str">
        <f>IF(D2010&lt;=18,"LOW (1-18)","HIGH (19-36)")</f>
        <v>HIGH (19-36)</v>
      </c>
      <c r="G2010">
        <f>INT((D2010-1)/6)+1</f>
        <v>6</v>
      </c>
      <c r="H2010">
        <f>MOD(D2010-1,6)+1</f>
        <v>2</v>
      </c>
      <c r="I2010">
        <f>37-D2010</f>
        <v>5</v>
      </c>
      <c r="J2010">
        <f>ABS(D2010-D2011)</f>
        <v>19</v>
      </c>
      <c r="K2010">
        <f>AVERAGE(D2010:D2014)</f>
        <v>32</v>
      </c>
      <c r="L2010">
        <f>AVERAGE(D2010:D2029)</f>
        <v>32</v>
      </c>
      <c r="M2010">
        <f>K2010-L2010</f>
        <v>0</v>
      </c>
      <c r="N2010" t="str">
        <f>IF(K2010&gt;L2010,"HIGH ZONE BIAS",IF(K2010&lt;L2010,"LOW ZONE BIAS","EQUILIBRIUM"))</f>
        <v>EQUILIBRIUM</v>
      </c>
    </row>
    <row r="2011">
      <c r="A2011">
        <v>25560</v>
      </c>
      <c r="B2011" t="str">
        <v>2025-04-12</v>
      </c>
      <c r="C2011" t="str">
        <v>Afternoon</v>
      </c>
      <c r="D2011">
        <v>13</v>
      </c>
      <c r="E2011" t="str">
        <f>IF(MOD(D2011,2)=0,"EVEN","ODD")</f>
        <v>ODD</v>
      </c>
      <c r="F2011" t="str">
        <f>IF(D2011&lt;=18,"LOW (1-18)","HIGH (19-36)")</f>
        <v>LOW (1-18)</v>
      </c>
      <c r="G2011">
        <f>INT((D2011-1)/6)+1</f>
        <v>3</v>
      </c>
      <c r="H2011">
        <f>MOD(D2011-1,6)+1</f>
        <v>1</v>
      </c>
      <c r="I2011">
        <f>37-D2011</f>
        <v>24</v>
      </c>
      <c r="J2011">
        <f>ABS(D2011-D2012)</f>
        <v>0</v>
      </c>
      <c r="K2011">
        <f>AVERAGE(D2011:D2015)</f>
        <v>13</v>
      </c>
      <c r="L2011">
        <f>AVERAGE(D2011:D2030)</f>
        <v>13</v>
      </c>
      <c r="M2011">
        <f>K2011-L2011</f>
        <v>0</v>
      </c>
      <c r="N2011" t="str">
        <f>IF(K2011&gt;L2011,"HIGH ZONE BIAS",IF(K2011&lt;L2011,"LOW ZONE BIAS","EQUILIBRIUM"))</f>
        <v>EQUILIBRIUM</v>
      </c>
    </row>
    <row r="2012">
      <c r="A2012">
        <v>25559</v>
      </c>
      <c r="B2012" t="str">
        <v>2025-04-12</v>
      </c>
      <c r="C2012" t="str">
        <v>Midday</v>
      </c>
      <c r="D2012">
        <v>13</v>
      </c>
      <c r="E2012" t="str">
        <f>IF(MOD(D2012,2)=0,"EVEN","ODD")</f>
        <v>ODD</v>
      </c>
      <c r="F2012" t="str">
        <f>IF(D2012&lt;=18,"LOW (1-18)","HIGH (19-36)")</f>
        <v>LOW (1-18)</v>
      </c>
      <c r="G2012">
        <f>INT((D2012-1)/6)+1</f>
        <v>3</v>
      </c>
      <c r="H2012">
        <f>MOD(D2012-1,6)+1</f>
        <v>1</v>
      </c>
      <c r="I2012">
        <f>37-D2012</f>
        <v>24</v>
      </c>
      <c r="J2012">
        <f>ABS(D2012-D2013)</f>
        <v>4</v>
      </c>
      <c r="K2012">
        <f>AVERAGE(D2012:D2016)</f>
        <v>13</v>
      </c>
      <c r="L2012">
        <f>AVERAGE(D2012:D2031)</f>
        <v>13</v>
      </c>
      <c r="M2012">
        <f>K2012-L2012</f>
        <v>0</v>
      </c>
      <c r="N2012" t="str">
        <f>IF(K2012&gt;L2012,"HIGH ZONE BIAS",IF(K2012&lt;L2012,"LOW ZONE BIAS","EQUILIBRIUM"))</f>
        <v>EQUILIBRIUM</v>
      </c>
    </row>
    <row r="2013">
      <c r="A2013">
        <v>25558</v>
      </c>
      <c r="B2013" t="str">
        <v>2025-04-12</v>
      </c>
      <c r="C2013" t="str">
        <v>Morning</v>
      </c>
      <c r="D2013">
        <v>9</v>
      </c>
      <c r="E2013" t="str">
        <f>IF(MOD(D2013,2)=0,"EVEN","ODD")</f>
        <v>ODD</v>
      </c>
      <c r="F2013" t="str">
        <f>IF(D2013&lt;=18,"LOW (1-18)","HIGH (19-36)")</f>
        <v>LOW (1-18)</v>
      </c>
      <c r="G2013">
        <f>INT((D2013-1)/6)+1</f>
        <v>2</v>
      </c>
      <c r="H2013">
        <f>MOD(D2013-1,6)+1</f>
        <v>3</v>
      </c>
      <c r="I2013">
        <f>37-D2013</f>
        <v>28</v>
      </c>
      <c r="J2013">
        <f>ABS(D2013-D2014)</f>
        <v>19</v>
      </c>
      <c r="K2013">
        <f>AVERAGE(D2013:D2017)</f>
        <v>9</v>
      </c>
      <c r="L2013">
        <f>AVERAGE(D2013:D2032)</f>
        <v>9</v>
      </c>
      <c r="M2013">
        <f>K2013-L2013</f>
        <v>0</v>
      </c>
      <c r="N2013" t="str">
        <f>IF(K2013&gt;L2013,"HIGH ZONE BIAS",IF(K2013&lt;L2013,"LOW ZONE BIAS","EQUILIBRIUM"))</f>
        <v>EQUILIBRIUM</v>
      </c>
    </row>
    <row r="2014">
      <c r="A2014">
        <v>25557</v>
      </c>
      <c r="B2014" t="str">
        <v>2025-04-11</v>
      </c>
      <c r="C2014" t="str">
        <v>Evening</v>
      </c>
      <c r="D2014">
        <v>28</v>
      </c>
      <c r="E2014" t="str">
        <f>IF(MOD(D2014,2)=0,"EVEN","ODD")</f>
        <v>EVEN</v>
      </c>
      <c r="F2014" t="str">
        <f>IF(D2014&lt;=18,"LOW (1-18)","HIGH (19-36)")</f>
        <v>HIGH (19-36)</v>
      </c>
      <c r="G2014">
        <f>INT((D2014-1)/6)+1</f>
        <v>5</v>
      </c>
      <c r="H2014">
        <f>MOD(D2014-1,6)+1</f>
        <v>4</v>
      </c>
      <c r="I2014">
        <f>37-D2014</f>
        <v>9</v>
      </c>
      <c r="J2014">
        <f>ABS(D2014-D2015)</f>
        <v>17</v>
      </c>
      <c r="K2014">
        <f>AVERAGE(D2014:D2018)</f>
        <v>28</v>
      </c>
      <c r="L2014">
        <f>AVERAGE(D2014:D2033)</f>
        <v>28</v>
      </c>
      <c r="M2014">
        <f>K2014-L2014</f>
        <v>0</v>
      </c>
      <c r="N2014" t="str">
        <f>IF(K2014&gt;L2014,"HIGH ZONE BIAS",IF(K2014&lt;L2014,"LOW ZONE BIAS","EQUILIBRIUM"))</f>
        <v>EQUILIBRIUM</v>
      </c>
    </row>
    <row r="2015">
      <c r="A2015">
        <v>25556</v>
      </c>
      <c r="B2015" t="str">
        <v>2025-04-11</v>
      </c>
      <c r="C2015" t="str">
        <v>Afternoon</v>
      </c>
      <c r="D2015">
        <v>11</v>
      </c>
      <c r="E2015" t="str">
        <f>IF(MOD(D2015,2)=0,"EVEN","ODD")</f>
        <v>ODD</v>
      </c>
      <c r="F2015" t="str">
        <f>IF(D2015&lt;=18,"LOW (1-18)","HIGH (19-36)")</f>
        <v>LOW (1-18)</v>
      </c>
      <c r="G2015">
        <f>INT((D2015-1)/6)+1</f>
        <v>2</v>
      </c>
      <c r="H2015">
        <f>MOD(D2015-1,6)+1</f>
        <v>5</v>
      </c>
      <c r="I2015">
        <f>37-D2015</f>
        <v>26</v>
      </c>
      <c r="J2015">
        <f>ABS(D2015-D2016)</f>
        <v>20</v>
      </c>
      <c r="K2015">
        <f>AVERAGE(D2015:D2019)</f>
        <v>11</v>
      </c>
      <c r="L2015">
        <f>AVERAGE(D2015:D2034)</f>
        <v>11</v>
      </c>
      <c r="M2015">
        <f>K2015-L2015</f>
        <v>0</v>
      </c>
      <c r="N2015" t="str">
        <f>IF(K2015&gt;L2015,"HIGH ZONE BIAS",IF(K2015&lt;L2015,"LOW ZONE BIAS","EQUILIBRIUM"))</f>
        <v>EQUILIBRIUM</v>
      </c>
    </row>
    <row r="2016">
      <c r="A2016">
        <v>25555</v>
      </c>
      <c r="B2016" t="str">
        <v>2025-04-11</v>
      </c>
      <c r="C2016" t="str">
        <v>Midday</v>
      </c>
      <c r="D2016">
        <v>31</v>
      </c>
      <c r="E2016" t="str">
        <f>IF(MOD(D2016,2)=0,"EVEN","ODD")</f>
        <v>ODD</v>
      </c>
      <c r="F2016" t="str">
        <f>IF(D2016&lt;=18,"LOW (1-18)","HIGH (19-36)")</f>
        <v>HIGH (19-36)</v>
      </c>
      <c r="G2016">
        <f>INT((D2016-1)/6)+1</f>
        <v>6</v>
      </c>
      <c r="H2016">
        <f>MOD(D2016-1,6)+1</f>
        <v>1</v>
      </c>
      <c r="I2016">
        <f>37-D2016</f>
        <v>6</v>
      </c>
      <c r="J2016">
        <f>ABS(D2016-D2017)</f>
        <v>4</v>
      </c>
      <c r="K2016">
        <f>AVERAGE(D2016:D2020)</f>
        <v>31</v>
      </c>
      <c r="L2016">
        <f>AVERAGE(D2016:D2035)</f>
        <v>31</v>
      </c>
      <c r="M2016">
        <f>K2016-L2016</f>
        <v>0</v>
      </c>
      <c r="N2016" t="str">
        <f>IF(K2016&gt;L2016,"HIGH ZONE BIAS",IF(K2016&lt;L2016,"LOW ZONE BIAS","EQUILIBRIUM"))</f>
        <v>EQUILIBRIUM</v>
      </c>
    </row>
    <row r="2017">
      <c r="A2017">
        <v>25554</v>
      </c>
      <c r="B2017" t="str">
        <v>2025-04-11</v>
      </c>
      <c r="C2017" t="str">
        <v>Morning</v>
      </c>
      <c r="D2017">
        <v>35</v>
      </c>
      <c r="E2017" t="str">
        <f>IF(MOD(D2017,2)=0,"EVEN","ODD")</f>
        <v>ODD</v>
      </c>
      <c r="F2017" t="str">
        <f>IF(D2017&lt;=18,"LOW (1-18)","HIGH (19-36)")</f>
        <v>HIGH (19-36)</v>
      </c>
      <c r="G2017">
        <f>INT((D2017-1)/6)+1</f>
        <v>6</v>
      </c>
      <c r="H2017">
        <f>MOD(D2017-1,6)+1</f>
        <v>5</v>
      </c>
      <c r="I2017">
        <f>37-D2017</f>
        <v>2</v>
      </c>
      <c r="J2017">
        <f>ABS(D2017-D2018)</f>
        <v>22</v>
      </c>
      <c r="K2017">
        <f>AVERAGE(D2017:D2021)</f>
        <v>35</v>
      </c>
      <c r="L2017">
        <f>AVERAGE(D2017:D2036)</f>
        <v>35</v>
      </c>
      <c r="M2017">
        <f>K2017-L2017</f>
        <v>0</v>
      </c>
      <c r="N2017" t="str">
        <f>IF(K2017&gt;L2017,"HIGH ZONE BIAS",IF(K2017&lt;L2017,"LOW ZONE BIAS","EQUILIBRIUM"))</f>
        <v>EQUILIBRIUM</v>
      </c>
    </row>
    <row r="2018">
      <c r="A2018">
        <v>25553</v>
      </c>
      <c r="B2018" t="str">
        <v>2025-04-10</v>
      </c>
      <c r="C2018" t="str">
        <v>Evening</v>
      </c>
      <c r="D2018">
        <v>13</v>
      </c>
      <c r="E2018" t="str">
        <f>IF(MOD(D2018,2)=0,"EVEN","ODD")</f>
        <v>ODD</v>
      </c>
      <c r="F2018" t="str">
        <f>IF(D2018&lt;=18,"LOW (1-18)","HIGH (19-36)")</f>
        <v>LOW (1-18)</v>
      </c>
      <c r="G2018">
        <f>INT((D2018-1)/6)+1</f>
        <v>3</v>
      </c>
      <c r="H2018">
        <f>MOD(D2018-1,6)+1</f>
        <v>1</v>
      </c>
      <c r="I2018">
        <f>37-D2018</f>
        <v>24</v>
      </c>
      <c r="J2018">
        <f>ABS(D2018-D2019)</f>
        <v>5</v>
      </c>
      <c r="K2018">
        <f>AVERAGE(D2018:D2022)</f>
        <v>13</v>
      </c>
      <c r="L2018">
        <f>AVERAGE(D2018:D2037)</f>
        <v>13</v>
      </c>
      <c r="M2018">
        <f>K2018-L2018</f>
        <v>0</v>
      </c>
      <c r="N2018" t="str">
        <f>IF(K2018&gt;L2018,"HIGH ZONE BIAS",IF(K2018&lt;L2018,"LOW ZONE BIAS","EQUILIBRIUM"))</f>
        <v>EQUILIBRIUM</v>
      </c>
    </row>
    <row r="2019">
      <c r="A2019">
        <v>25552</v>
      </c>
      <c r="B2019" t="str">
        <v>2025-04-10</v>
      </c>
      <c r="C2019" t="str">
        <v>Afternoon</v>
      </c>
      <c r="D2019">
        <v>8</v>
      </c>
      <c r="E2019" t="str">
        <f>IF(MOD(D2019,2)=0,"EVEN","ODD")</f>
        <v>EVEN</v>
      </c>
      <c r="F2019" t="str">
        <f>IF(D2019&lt;=18,"LOW (1-18)","HIGH (19-36)")</f>
        <v>LOW (1-18)</v>
      </c>
      <c r="G2019">
        <f>INT((D2019-1)/6)+1</f>
        <v>2</v>
      </c>
      <c r="H2019">
        <f>MOD(D2019-1,6)+1</f>
        <v>2</v>
      </c>
      <c r="I2019">
        <f>37-D2019</f>
        <v>29</v>
      </c>
      <c r="J2019">
        <f>ABS(D2019-D2020)</f>
        <v>2</v>
      </c>
      <c r="K2019">
        <f>AVERAGE(D2019:D2023)</f>
        <v>8</v>
      </c>
      <c r="L2019">
        <f>AVERAGE(D2019:D2038)</f>
        <v>8</v>
      </c>
      <c r="M2019">
        <f>K2019-L2019</f>
        <v>0</v>
      </c>
      <c r="N2019" t="str">
        <f>IF(K2019&gt;L2019,"HIGH ZONE BIAS",IF(K2019&lt;L2019,"LOW ZONE BIAS","EQUILIBRIUM"))</f>
        <v>EQUILIBRIUM</v>
      </c>
    </row>
    <row r="2020">
      <c r="A2020">
        <v>25551</v>
      </c>
      <c r="B2020" t="str">
        <v>2025-04-10</v>
      </c>
      <c r="C2020" t="str">
        <v>Midday</v>
      </c>
      <c r="D2020">
        <v>10</v>
      </c>
      <c r="E2020" t="str">
        <f>IF(MOD(D2020,2)=0,"EVEN","ODD")</f>
        <v>EVEN</v>
      </c>
      <c r="F2020" t="str">
        <f>IF(D2020&lt;=18,"LOW (1-18)","HIGH (19-36)")</f>
        <v>LOW (1-18)</v>
      </c>
      <c r="G2020">
        <f>INT((D2020-1)/6)+1</f>
        <v>2</v>
      </c>
      <c r="H2020">
        <f>MOD(D2020-1,6)+1</f>
        <v>4</v>
      </c>
      <c r="I2020">
        <f>37-D2020</f>
        <v>27</v>
      </c>
      <c r="J2020">
        <f>ABS(D2020-D2021)</f>
        <v>9</v>
      </c>
      <c r="K2020">
        <f>AVERAGE(D2020:D2024)</f>
        <v>10</v>
      </c>
      <c r="L2020">
        <f>AVERAGE(D2020:D2039)</f>
        <v>10</v>
      </c>
      <c r="M2020">
        <f>K2020-L2020</f>
        <v>0</v>
      </c>
      <c r="N2020" t="str">
        <f>IF(K2020&gt;L2020,"HIGH ZONE BIAS",IF(K2020&lt;L2020,"LOW ZONE BIAS","EQUILIBRIUM"))</f>
        <v>EQUILIBRIUM</v>
      </c>
    </row>
    <row r="2021">
      <c r="A2021">
        <v>25550</v>
      </c>
      <c r="B2021" t="str">
        <v>2025-04-10</v>
      </c>
      <c r="C2021" t="str">
        <v>Morning</v>
      </c>
      <c r="D2021">
        <v>1</v>
      </c>
      <c r="E2021" t="str">
        <f>IF(MOD(D2021,2)=0,"EVEN","ODD")</f>
        <v>ODD</v>
      </c>
      <c r="F2021" t="str">
        <f>IF(D2021&lt;=18,"LOW (1-18)","HIGH (19-36)")</f>
        <v>LOW (1-18)</v>
      </c>
      <c r="G2021">
        <f>INT((D2021-1)/6)+1</f>
        <v>1</v>
      </c>
      <c r="H2021">
        <f>MOD(D2021-1,6)+1</f>
        <v>1</v>
      </c>
      <c r="I2021">
        <f>37-D2021</f>
        <v>36</v>
      </c>
      <c r="J2021">
        <f>ABS(D2021-D2022)</f>
        <v>10</v>
      </c>
      <c r="K2021">
        <f>AVERAGE(D2021:D2025)</f>
        <v>1</v>
      </c>
      <c r="L2021">
        <f>AVERAGE(D2021:D2040)</f>
        <v>1</v>
      </c>
      <c r="M2021">
        <f>K2021-L2021</f>
        <v>0</v>
      </c>
      <c r="N2021" t="str">
        <f>IF(K2021&gt;L2021,"HIGH ZONE BIAS",IF(K2021&lt;L2021,"LOW ZONE BIAS","EQUILIBRIUM"))</f>
        <v>EQUILIBRIUM</v>
      </c>
    </row>
    <row r="2022">
      <c r="A2022">
        <v>25549</v>
      </c>
      <c r="B2022" t="str">
        <v>2025-04-09</v>
      </c>
      <c r="C2022" t="str">
        <v>Evening</v>
      </c>
      <c r="D2022">
        <v>11</v>
      </c>
      <c r="E2022" t="str">
        <f>IF(MOD(D2022,2)=0,"EVEN","ODD")</f>
        <v>ODD</v>
      </c>
      <c r="F2022" t="str">
        <f>IF(D2022&lt;=18,"LOW (1-18)","HIGH (19-36)")</f>
        <v>LOW (1-18)</v>
      </c>
      <c r="G2022">
        <f>INT((D2022-1)/6)+1</f>
        <v>2</v>
      </c>
      <c r="H2022">
        <f>MOD(D2022-1,6)+1</f>
        <v>5</v>
      </c>
      <c r="I2022">
        <f>37-D2022</f>
        <v>26</v>
      </c>
      <c r="J2022">
        <f>ABS(D2022-D2023)</f>
        <v>10</v>
      </c>
      <c r="K2022">
        <f>AVERAGE(D2022:D2026)</f>
        <v>11</v>
      </c>
      <c r="L2022">
        <f>AVERAGE(D2022:D2041)</f>
        <v>11</v>
      </c>
      <c r="M2022">
        <f>K2022-L2022</f>
        <v>0</v>
      </c>
      <c r="N2022" t="str">
        <f>IF(K2022&gt;L2022,"HIGH ZONE BIAS",IF(K2022&lt;L2022,"LOW ZONE BIAS","EQUILIBRIUM"))</f>
        <v>EQUILIBRIUM</v>
      </c>
    </row>
    <row r="2023">
      <c r="A2023">
        <v>25548</v>
      </c>
      <c r="B2023" t="str">
        <v>2025-04-09</v>
      </c>
      <c r="C2023" t="str">
        <v>Afternoon</v>
      </c>
      <c r="D2023">
        <v>1</v>
      </c>
      <c r="E2023" t="str">
        <f>IF(MOD(D2023,2)=0,"EVEN","ODD")</f>
        <v>ODD</v>
      </c>
      <c r="F2023" t="str">
        <f>IF(D2023&lt;=18,"LOW (1-18)","HIGH (19-36)")</f>
        <v>LOW (1-18)</v>
      </c>
      <c r="G2023">
        <f>INT((D2023-1)/6)+1</f>
        <v>1</v>
      </c>
      <c r="H2023">
        <f>MOD(D2023-1,6)+1</f>
        <v>1</v>
      </c>
      <c r="I2023">
        <f>37-D2023</f>
        <v>36</v>
      </c>
      <c r="J2023">
        <f>ABS(D2023-D2024)</f>
        <v>8</v>
      </c>
      <c r="K2023">
        <f>AVERAGE(D2023:D2027)</f>
        <v>1</v>
      </c>
      <c r="L2023">
        <f>AVERAGE(D2023:D2042)</f>
        <v>1</v>
      </c>
      <c r="M2023">
        <f>K2023-L2023</f>
        <v>0</v>
      </c>
      <c r="N2023" t="str">
        <f>IF(K2023&gt;L2023,"HIGH ZONE BIAS",IF(K2023&lt;L2023,"LOW ZONE BIAS","EQUILIBRIUM"))</f>
        <v>EQUILIBRIUM</v>
      </c>
    </row>
    <row r="2024">
      <c r="A2024">
        <v>25547</v>
      </c>
      <c r="B2024" t="str">
        <v>2025-04-09</v>
      </c>
      <c r="C2024" t="str">
        <v>Midday</v>
      </c>
      <c r="D2024">
        <v>9</v>
      </c>
      <c r="E2024" t="str">
        <f>IF(MOD(D2024,2)=0,"EVEN","ODD")</f>
        <v>ODD</v>
      </c>
      <c r="F2024" t="str">
        <f>IF(D2024&lt;=18,"LOW (1-18)","HIGH (19-36)")</f>
        <v>LOW (1-18)</v>
      </c>
      <c r="G2024">
        <f>INT((D2024-1)/6)+1</f>
        <v>2</v>
      </c>
      <c r="H2024">
        <f>MOD(D2024-1,6)+1</f>
        <v>3</v>
      </c>
      <c r="I2024">
        <f>37-D2024</f>
        <v>28</v>
      </c>
      <c r="J2024">
        <f>ABS(D2024-D2025)</f>
        <v>6</v>
      </c>
      <c r="K2024">
        <f>AVERAGE(D2024:D2028)</f>
        <v>9</v>
      </c>
      <c r="L2024">
        <f>AVERAGE(D2024:D2043)</f>
        <v>9</v>
      </c>
      <c r="M2024">
        <f>K2024-L2024</f>
        <v>0</v>
      </c>
      <c r="N2024" t="str">
        <f>IF(K2024&gt;L2024,"HIGH ZONE BIAS",IF(K2024&lt;L2024,"LOW ZONE BIAS","EQUILIBRIUM"))</f>
        <v>EQUILIBRIUM</v>
      </c>
    </row>
    <row r="2025">
      <c r="A2025">
        <v>25546</v>
      </c>
      <c r="B2025" t="str">
        <v>2025-04-09</v>
      </c>
      <c r="C2025" t="str">
        <v>Morning</v>
      </c>
      <c r="D2025">
        <v>3</v>
      </c>
      <c r="E2025" t="str">
        <f>IF(MOD(D2025,2)=0,"EVEN","ODD")</f>
        <v>ODD</v>
      </c>
      <c r="F2025" t="str">
        <f>IF(D2025&lt;=18,"LOW (1-18)","HIGH (19-36)")</f>
        <v>LOW (1-18)</v>
      </c>
      <c r="G2025">
        <f>INT((D2025-1)/6)+1</f>
        <v>1</v>
      </c>
      <c r="H2025">
        <f>MOD(D2025-1,6)+1</f>
        <v>3</v>
      </c>
      <c r="I2025">
        <f>37-D2025</f>
        <v>34</v>
      </c>
      <c r="J2025">
        <f>ABS(D2025-D2026)</f>
        <v>18</v>
      </c>
      <c r="K2025">
        <f>AVERAGE(D2025:D2029)</f>
        <v>3</v>
      </c>
      <c r="L2025">
        <f>AVERAGE(D2025:D2044)</f>
        <v>3</v>
      </c>
      <c r="M2025">
        <f>K2025-L2025</f>
        <v>0</v>
      </c>
      <c r="N2025" t="str">
        <f>IF(K2025&gt;L2025,"HIGH ZONE BIAS",IF(K2025&lt;L2025,"LOW ZONE BIAS","EQUILIBRIUM"))</f>
        <v>EQUILIBRIUM</v>
      </c>
    </row>
    <row r="2026">
      <c r="A2026">
        <v>25545</v>
      </c>
      <c r="B2026" t="str">
        <v>2025-04-08</v>
      </c>
      <c r="C2026" t="str">
        <v>Evening</v>
      </c>
      <c r="D2026">
        <v>21</v>
      </c>
      <c r="E2026" t="str">
        <f>IF(MOD(D2026,2)=0,"EVEN","ODD")</f>
        <v>ODD</v>
      </c>
      <c r="F2026" t="str">
        <f>IF(D2026&lt;=18,"LOW (1-18)","HIGH (19-36)")</f>
        <v>HIGH (19-36)</v>
      </c>
      <c r="G2026">
        <f>INT((D2026-1)/6)+1</f>
        <v>4</v>
      </c>
      <c r="H2026">
        <f>MOD(D2026-1,6)+1</f>
        <v>3</v>
      </c>
      <c r="I2026">
        <f>37-D2026</f>
        <v>16</v>
      </c>
      <c r="J2026">
        <f>ABS(D2026-D2027)</f>
        <v>17</v>
      </c>
      <c r="K2026">
        <f>AVERAGE(D2026:D2030)</f>
        <v>21</v>
      </c>
      <c r="L2026">
        <f>AVERAGE(D2026:D2045)</f>
        <v>21</v>
      </c>
      <c r="M2026">
        <f>K2026-L2026</f>
        <v>0</v>
      </c>
      <c r="N2026" t="str">
        <f>IF(K2026&gt;L2026,"HIGH ZONE BIAS",IF(K2026&lt;L2026,"LOW ZONE BIAS","EQUILIBRIUM"))</f>
        <v>EQUILIBRIUM</v>
      </c>
    </row>
    <row r="2027">
      <c r="A2027">
        <v>25544</v>
      </c>
      <c r="B2027" t="str">
        <v>2025-04-08</v>
      </c>
      <c r="C2027" t="str">
        <v>Afternoon</v>
      </c>
      <c r="D2027">
        <v>4</v>
      </c>
      <c r="E2027" t="str">
        <f>IF(MOD(D2027,2)=0,"EVEN","ODD")</f>
        <v>EVEN</v>
      </c>
      <c r="F2027" t="str">
        <f>IF(D2027&lt;=18,"LOW (1-18)","HIGH (19-36)")</f>
        <v>LOW (1-18)</v>
      </c>
      <c r="G2027">
        <f>INT((D2027-1)/6)+1</f>
        <v>1</v>
      </c>
      <c r="H2027">
        <f>MOD(D2027-1,6)+1</f>
        <v>4</v>
      </c>
      <c r="I2027">
        <f>37-D2027</f>
        <v>33</v>
      </c>
      <c r="J2027">
        <f>ABS(D2027-D2028)</f>
        <v>2</v>
      </c>
      <c r="K2027">
        <f>AVERAGE(D2027:D2031)</f>
        <v>4</v>
      </c>
      <c r="L2027">
        <f>AVERAGE(D2027:D2046)</f>
        <v>4</v>
      </c>
      <c r="M2027">
        <f>K2027-L2027</f>
        <v>0</v>
      </c>
      <c r="N2027" t="str">
        <f>IF(K2027&gt;L2027,"HIGH ZONE BIAS",IF(K2027&lt;L2027,"LOW ZONE BIAS","EQUILIBRIUM"))</f>
        <v>EQUILIBRIUM</v>
      </c>
    </row>
    <row r="2028">
      <c r="A2028">
        <v>25543</v>
      </c>
      <c r="B2028" t="str">
        <v>2025-04-08</v>
      </c>
      <c r="C2028" t="str">
        <v>Midday</v>
      </c>
      <c r="D2028">
        <v>2</v>
      </c>
      <c r="E2028" t="str">
        <f>IF(MOD(D2028,2)=0,"EVEN","ODD")</f>
        <v>EVEN</v>
      </c>
      <c r="F2028" t="str">
        <f>IF(D2028&lt;=18,"LOW (1-18)","HIGH (19-36)")</f>
        <v>LOW (1-18)</v>
      </c>
      <c r="G2028">
        <f>INT((D2028-1)/6)+1</f>
        <v>1</v>
      </c>
      <c r="H2028">
        <f>MOD(D2028-1,6)+1</f>
        <v>2</v>
      </c>
      <c r="I2028">
        <f>37-D2028</f>
        <v>35</v>
      </c>
      <c r="J2028">
        <f>ABS(D2028-D2029)</f>
        <v>11</v>
      </c>
      <c r="K2028">
        <f>AVERAGE(D2028:D2032)</f>
        <v>2</v>
      </c>
      <c r="L2028">
        <f>AVERAGE(D2028:D2047)</f>
        <v>2</v>
      </c>
      <c r="M2028">
        <f>K2028-L2028</f>
        <v>0</v>
      </c>
      <c r="N2028" t="str">
        <f>IF(K2028&gt;L2028,"HIGH ZONE BIAS",IF(K2028&lt;L2028,"LOW ZONE BIAS","EQUILIBRIUM"))</f>
        <v>EQUILIBRIUM</v>
      </c>
    </row>
    <row r="2029">
      <c r="A2029">
        <v>25542</v>
      </c>
      <c r="B2029" t="str">
        <v>2025-04-08</v>
      </c>
      <c r="C2029" t="str">
        <v>Morning</v>
      </c>
      <c r="D2029">
        <v>13</v>
      </c>
      <c r="E2029" t="str">
        <f>IF(MOD(D2029,2)=0,"EVEN","ODD")</f>
        <v>ODD</v>
      </c>
      <c r="F2029" t="str">
        <f>IF(D2029&lt;=18,"LOW (1-18)","HIGH (19-36)")</f>
        <v>LOW (1-18)</v>
      </c>
      <c r="G2029">
        <f>INT((D2029-1)/6)+1</f>
        <v>3</v>
      </c>
      <c r="H2029">
        <f>MOD(D2029-1,6)+1</f>
        <v>1</v>
      </c>
      <c r="I2029">
        <f>37-D2029</f>
        <v>24</v>
      </c>
      <c r="J2029">
        <f>ABS(D2029-D2030)</f>
        <v>19</v>
      </c>
      <c r="K2029">
        <f>AVERAGE(D2029:D2033)</f>
        <v>13</v>
      </c>
      <c r="L2029">
        <f>AVERAGE(D2029:D2048)</f>
        <v>13</v>
      </c>
      <c r="M2029">
        <f>K2029-L2029</f>
        <v>0</v>
      </c>
      <c r="N2029" t="str">
        <f>IF(K2029&gt;L2029,"HIGH ZONE BIAS",IF(K2029&lt;L2029,"LOW ZONE BIAS","EQUILIBRIUM"))</f>
        <v>EQUILIBRIUM</v>
      </c>
    </row>
    <row r="2030">
      <c r="A2030">
        <v>25541</v>
      </c>
      <c r="B2030" t="str">
        <v>2025-04-07</v>
      </c>
      <c r="C2030" t="str">
        <v>Evening</v>
      </c>
      <c r="D2030">
        <v>32</v>
      </c>
      <c r="E2030" t="str">
        <f>IF(MOD(D2030,2)=0,"EVEN","ODD")</f>
        <v>EVEN</v>
      </c>
      <c r="F2030" t="str">
        <f>IF(D2030&lt;=18,"LOW (1-18)","HIGH (19-36)")</f>
        <v>HIGH (19-36)</v>
      </c>
      <c r="G2030">
        <f>INT((D2030-1)/6)+1</f>
        <v>6</v>
      </c>
      <c r="H2030">
        <f>MOD(D2030-1,6)+1</f>
        <v>2</v>
      </c>
      <c r="I2030">
        <f>37-D2030</f>
        <v>5</v>
      </c>
      <c r="J2030">
        <f>ABS(D2030-D2031)</f>
        <v>27</v>
      </c>
      <c r="K2030">
        <f>AVERAGE(D2030:D2034)</f>
        <v>32</v>
      </c>
      <c r="L2030">
        <f>AVERAGE(D2030:D2049)</f>
        <v>32</v>
      </c>
      <c r="M2030">
        <f>K2030-L2030</f>
        <v>0</v>
      </c>
      <c r="N2030" t="str">
        <f>IF(K2030&gt;L2030,"HIGH ZONE BIAS",IF(K2030&lt;L2030,"LOW ZONE BIAS","EQUILIBRIUM"))</f>
        <v>EQUILIBRIUM</v>
      </c>
    </row>
    <row r="2031">
      <c r="A2031">
        <v>25540</v>
      </c>
      <c r="B2031" t="str">
        <v>2025-04-07</v>
      </c>
      <c r="C2031" t="str">
        <v>Afternoon</v>
      </c>
      <c r="D2031">
        <v>5</v>
      </c>
      <c r="E2031" t="str">
        <f>IF(MOD(D2031,2)=0,"EVEN","ODD")</f>
        <v>ODD</v>
      </c>
      <c r="F2031" t="str">
        <f>IF(D2031&lt;=18,"LOW (1-18)","HIGH (19-36)")</f>
        <v>LOW (1-18)</v>
      </c>
      <c r="G2031">
        <f>INT((D2031-1)/6)+1</f>
        <v>1</v>
      </c>
      <c r="H2031">
        <f>MOD(D2031-1,6)+1</f>
        <v>5</v>
      </c>
      <c r="I2031">
        <f>37-D2031</f>
        <v>32</v>
      </c>
      <c r="J2031">
        <f>ABS(D2031-D2032)</f>
        <v>24</v>
      </c>
      <c r="K2031">
        <f>AVERAGE(D2031:D2035)</f>
        <v>5</v>
      </c>
      <c r="L2031">
        <f>AVERAGE(D2031:D2050)</f>
        <v>5</v>
      </c>
      <c r="M2031">
        <f>K2031-L2031</f>
        <v>0</v>
      </c>
      <c r="N2031" t="str">
        <f>IF(K2031&gt;L2031,"HIGH ZONE BIAS",IF(K2031&lt;L2031,"LOW ZONE BIAS","EQUILIBRIUM"))</f>
        <v>EQUILIBRIUM</v>
      </c>
    </row>
    <row r="2032">
      <c r="A2032">
        <v>25539</v>
      </c>
      <c r="B2032" t="str">
        <v>2025-04-07</v>
      </c>
      <c r="C2032" t="str">
        <v>Midday</v>
      </c>
      <c r="D2032">
        <v>29</v>
      </c>
      <c r="E2032" t="str">
        <f>IF(MOD(D2032,2)=0,"EVEN","ODD")</f>
        <v>ODD</v>
      </c>
      <c r="F2032" t="str">
        <f>IF(D2032&lt;=18,"LOW (1-18)","HIGH (19-36)")</f>
        <v>HIGH (19-36)</v>
      </c>
      <c r="G2032">
        <f>INT((D2032-1)/6)+1</f>
        <v>5</v>
      </c>
      <c r="H2032">
        <f>MOD(D2032-1,6)+1</f>
        <v>5</v>
      </c>
      <c r="I2032">
        <f>37-D2032</f>
        <v>8</v>
      </c>
      <c r="J2032">
        <f>ABS(D2032-D2033)</f>
        <v>22</v>
      </c>
      <c r="K2032">
        <f>AVERAGE(D2032:D2036)</f>
        <v>29</v>
      </c>
      <c r="L2032">
        <f>AVERAGE(D2032:D2051)</f>
        <v>29</v>
      </c>
      <c r="M2032">
        <f>K2032-L2032</f>
        <v>0</v>
      </c>
      <c r="N2032" t="str">
        <f>IF(K2032&gt;L2032,"HIGH ZONE BIAS",IF(K2032&lt;L2032,"LOW ZONE BIAS","EQUILIBRIUM"))</f>
        <v>EQUILIBRIUM</v>
      </c>
    </row>
    <row r="2033">
      <c r="A2033">
        <v>25538</v>
      </c>
      <c r="B2033" t="str">
        <v>2025-04-07</v>
      </c>
      <c r="C2033" t="str">
        <v>Morning</v>
      </c>
      <c r="D2033">
        <v>7</v>
      </c>
      <c r="E2033" t="str">
        <f>IF(MOD(D2033,2)=0,"EVEN","ODD")</f>
        <v>ODD</v>
      </c>
      <c r="F2033" t="str">
        <f>IF(D2033&lt;=18,"LOW (1-18)","HIGH (19-36)")</f>
        <v>LOW (1-18)</v>
      </c>
      <c r="G2033">
        <f>INT((D2033-1)/6)+1</f>
        <v>2</v>
      </c>
      <c r="H2033">
        <f>MOD(D2033-1,6)+1</f>
        <v>1</v>
      </c>
      <c r="I2033">
        <f>37-D2033</f>
        <v>30</v>
      </c>
      <c r="J2033">
        <f>ABS(D2033-D2034)</f>
        <v>17</v>
      </c>
      <c r="K2033">
        <f>AVERAGE(D2033:D2037)</f>
        <v>7</v>
      </c>
      <c r="L2033">
        <f>AVERAGE(D2033:D2052)</f>
        <v>7</v>
      </c>
      <c r="M2033">
        <f>K2033-L2033</f>
        <v>0</v>
      </c>
      <c r="N2033" t="str">
        <f>IF(K2033&gt;L2033,"HIGH ZONE BIAS",IF(K2033&lt;L2033,"LOW ZONE BIAS","EQUILIBRIUM"))</f>
        <v>EQUILIBRIUM</v>
      </c>
    </row>
    <row r="2034">
      <c r="A2034">
        <v>25537</v>
      </c>
      <c r="B2034" t="str">
        <v>2025-04-05</v>
      </c>
      <c r="C2034" t="str">
        <v>Evening</v>
      </c>
      <c r="D2034">
        <v>24</v>
      </c>
      <c r="E2034" t="str">
        <f>IF(MOD(D2034,2)=0,"EVEN","ODD")</f>
        <v>EVEN</v>
      </c>
      <c r="F2034" t="str">
        <f>IF(D2034&lt;=18,"LOW (1-18)","HIGH (19-36)")</f>
        <v>HIGH (19-36)</v>
      </c>
      <c r="G2034">
        <f>INT((D2034-1)/6)+1</f>
        <v>4</v>
      </c>
      <c r="H2034">
        <f>MOD(D2034-1,6)+1</f>
        <v>6</v>
      </c>
      <c r="I2034">
        <f>37-D2034</f>
        <v>13</v>
      </c>
      <c r="J2034">
        <f>ABS(D2034-D2035)</f>
        <v>20</v>
      </c>
      <c r="K2034">
        <f>AVERAGE(D2034:D2038)</f>
        <v>24</v>
      </c>
      <c r="L2034">
        <f>AVERAGE(D2034:D2053)</f>
        <v>24</v>
      </c>
      <c r="M2034">
        <f>K2034-L2034</f>
        <v>0</v>
      </c>
      <c r="N2034" t="str">
        <f>IF(K2034&gt;L2034,"HIGH ZONE BIAS",IF(K2034&lt;L2034,"LOW ZONE BIAS","EQUILIBRIUM"))</f>
        <v>EQUILIBRIUM</v>
      </c>
    </row>
    <row r="2035">
      <c r="A2035">
        <v>25536</v>
      </c>
      <c r="B2035" t="str">
        <v>2025-04-05</v>
      </c>
      <c r="C2035" t="str">
        <v>Afternoon</v>
      </c>
      <c r="D2035">
        <v>4</v>
      </c>
      <c r="E2035" t="str">
        <f>IF(MOD(D2035,2)=0,"EVEN","ODD")</f>
        <v>EVEN</v>
      </c>
      <c r="F2035" t="str">
        <f>IF(D2035&lt;=18,"LOW (1-18)","HIGH (19-36)")</f>
        <v>LOW (1-18)</v>
      </c>
      <c r="G2035">
        <f>INT((D2035-1)/6)+1</f>
        <v>1</v>
      </c>
      <c r="H2035">
        <f>MOD(D2035-1,6)+1</f>
        <v>4</v>
      </c>
      <c r="I2035">
        <f>37-D2035</f>
        <v>33</v>
      </c>
      <c r="J2035">
        <f>ABS(D2035-D2036)</f>
        <v>9</v>
      </c>
      <c r="K2035">
        <f>AVERAGE(D2035:D2039)</f>
        <v>4</v>
      </c>
      <c r="L2035">
        <f>AVERAGE(D2035:D2054)</f>
        <v>4</v>
      </c>
      <c r="M2035">
        <f>K2035-L2035</f>
        <v>0</v>
      </c>
      <c r="N2035" t="str">
        <f>IF(K2035&gt;L2035,"HIGH ZONE BIAS",IF(K2035&lt;L2035,"LOW ZONE BIAS","EQUILIBRIUM"))</f>
        <v>EQUILIBRIUM</v>
      </c>
    </row>
    <row r="2036">
      <c r="A2036">
        <v>25535</v>
      </c>
      <c r="B2036" t="str">
        <v>2025-04-05</v>
      </c>
      <c r="C2036" t="str">
        <v>Midday</v>
      </c>
      <c r="D2036">
        <v>13</v>
      </c>
      <c r="E2036" t="str">
        <f>IF(MOD(D2036,2)=0,"EVEN","ODD")</f>
        <v>ODD</v>
      </c>
      <c r="F2036" t="str">
        <f>IF(D2036&lt;=18,"LOW (1-18)","HIGH (19-36)")</f>
        <v>LOW (1-18)</v>
      </c>
      <c r="G2036">
        <f>INT((D2036-1)/6)+1</f>
        <v>3</v>
      </c>
      <c r="H2036">
        <f>MOD(D2036-1,6)+1</f>
        <v>1</v>
      </c>
      <c r="I2036">
        <f>37-D2036</f>
        <v>24</v>
      </c>
      <c r="J2036">
        <f>ABS(D2036-D2037)</f>
        <v>8</v>
      </c>
      <c r="K2036">
        <f>AVERAGE(D2036:D2040)</f>
        <v>13</v>
      </c>
      <c r="L2036">
        <f>AVERAGE(D2036:D2055)</f>
        <v>13</v>
      </c>
      <c r="M2036">
        <f>K2036-L2036</f>
        <v>0</v>
      </c>
      <c r="N2036" t="str">
        <f>IF(K2036&gt;L2036,"HIGH ZONE BIAS",IF(K2036&lt;L2036,"LOW ZONE BIAS","EQUILIBRIUM"))</f>
        <v>EQUILIBRIUM</v>
      </c>
    </row>
    <row r="2037">
      <c r="A2037">
        <v>25534</v>
      </c>
      <c r="B2037" t="str">
        <v>2025-04-05</v>
      </c>
      <c r="C2037" t="str">
        <v>Morning</v>
      </c>
      <c r="D2037">
        <v>21</v>
      </c>
      <c r="E2037" t="str">
        <f>IF(MOD(D2037,2)=0,"EVEN","ODD")</f>
        <v>ODD</v>
      </c>
      <c r="F2037" t="str">
        <f>IF(D2037&lt;=18,"LOW (1-18)","HIGH (19-36)")</f>
        <v>HIGH (19-36)</v>
      </c>
      <c r="G2037">
        <f>INT((D2037-1)/6)+1</f>
        <v>4</v>
      </c>
      <c r="H2037">
        <f>MOD(D2037-1,6)+1</f>
        <v>3</v>
      </c>
      <c r="I2037">
        <f>37-D2037</f>
        <v>16</v>
      </c>
      <c r="J2037">
        <f>ABS(D2037-D2038)</f>
        <v>2</v>
      </c>
      <c r="K2037">
        <f>AVERAGE(D2037:D2041)</f>
        <v>21</v>
      </c>
      <c r="L2037">
        <f>AVERAGE(D2037:D2056)</f>
        <v>21</v>
      </c>
      <c r="M2037">
        <f>K2037-L2037</f>
        <v>0</v>
      </c>
      <c r="N2037" t="str">
        <f>IF(K2037&gt;L2037,"HIGH ZONE BIAS",IF(K2037&lt;L2037,"LOW ZONE BIAS","EQUILIBRIUM"))</f>
        <v>EQUILIBRIUM</v>
      </c>
    </row>
    <row r="2038">
      <c r="A2038">
        <v>25533</v>
      </c>
      <c r="B2038" t="str">
        <v>2025-04-04</v>
      </c>
      <c r="C2038" t="str">
        <v>Evening</v>
      </c>
      <c r="D2038">
        <v>19</v>
      </c>
      <c r="E2038" t="str">
        <f>IF(MOD(D2038,2)=0,"EVEN","ODD")</f>
        <v>ODD</v>
      </c>
      <c r="F2038" t="str">
        <f>IF(D2038&lt;=18,"LOW (1-18)","HIGH (19-36)")</f>
        <v>HIGH (19-36)</v>
      </c>
      <c r="G2038">
        <f>INT((D2038-1)/6)+1</f>
        <v>4</v>
      </c>
      <c r="H2038">
        <f>MOD(D2038-1,6)+1</f>
        <v>1</v>
      </c>
      <c r="I2038">
        <f>37-D2038</f>
        <v>18</v>
      </c>
      <c r="J2038">
        <f>ABS(D2038-D2039)</f>
        <v>15</v>
      </c>
      <c r="K2038">
        <f>AVERAGE(D2038:D2042)</f>
        <v>19</v>
      </c>
      <c r="L2038">
        <f>AVERAGE(D2038:D2057)</f>
        <v>19</v>
      </c>
      <c r="M2038">
        <f>K2038-L2038</f>
        <v>0</v>
      </c>
      <c r="N2038" t="str">
        <f>IF(K2038&gt;L2038,"HIGH ZONE BIAS",IF(K2038&lt;L2038,"LOW ZONE BIAS","EQUILIBRIUM"))</f>
        <v>EQUILIBRIUM</v>
      </c>
    </row>
    <row r="2039">
      <c r="A2039">
        <v>25532</v>
      </c>
      <c r="B2039" t="str">
        <v>2025-04-04</v>
      </c>
      <c r="C2039" t="str">
        <v>Afternoon</v>
      </c>
      <c r="D2039">
        <v>34</v>
      </c>
      <c r="E2039" t="str">
        <f>IF(MOD(D2039,2)=0,"EVEN","ODD")</f>
        <v>EVEN</v>
      </c>
      <c r="F2039" t="str">
        <f>IF(D2039&lt;=18,"LOW (1-18)","HIGH (19-36)")</f>
        <v>HIGH (19-36)</v>
      </c>
      <c r="G2039">
        <f>INT((D2039-1)/6)+1</f>
        <v>6</v>
      </c>
      <c r="H2039">
        <f>MOD(D2039-1,6)+1</f>
        <v>4</v>
      </c>
      <c r="I2039">
        <f>37-D2039</f>
        <v>3</v>
      </c>
      <c r="J2039">
        <f>ABS(D2039-D2040)</f>
        <v>2</v>
      </c>
      <c r="K2039">
        <f>AVERAGE(D2039:D2043)</f>
        <v>34</v>
      </c>
      <c r="L2039">
        <f>AVERAGE(D2039:D2058)</f>
        <v>34</v>
      </c>
      <c r="M2039">
        <f>K2039-L2039</f>
        <v>0</v>
      </c>
      <c r="N2039" t="str">
        <f>IF(K2039&gt;L2039,"HIGH ZONE BIAS",IF(K2039&lt;L2039,"LOW ZONE BIAS","EQUILIBRIUM"))</f>
        <v>EQUILIBRIUM</v>
      </c>
    </row>
    <row r="2040">
      <c r="A2040">
        <v>25531</v>
      </c>
      <c r="B2040" t="str">
        <v>2025-04-04</v>
      </c>
      <c r="C2040" t="str">
        <v>Midday</v>
      </c>
      <c r="D2040">
        <v>32</v>
      </c>
      <c r="E2040" t="str">
        <f>IF(MOD(D2040,2)=0,"EVEN","ODD")</f>
        <v>EVEN</v>
      </c>
      <c r="F2040" t="str">
        <f>IF(D2040&lt;=18,"LOW (1-18)","HIGH (19-36)")</f>
        <v>HIGH (19-36)</v>
      </c>
      <c r="G2040">
        <f>INT((D2040-1)/6)+1</f>
        <v>6</v>
      </c>
      <c r="H2040">
        <f>MOD(D2040-1,6)+1</f>
        <v>2</v>
      </c>
      <c r="I2040">
        <f>37-D2040</f>
        <v>5</v>
      </c>
      <c r="J2040">
        <f>ABS(D2040-D2041)</f>
        <v>28</v>
      </c>
      <c r="K2040">
        <f>AVERAGE(D2040:D2044)</f>
        <v>32</v>
      </c>
      <c r="L2040">
        <f>AVERAGE(D2040:D2059)</f>
        <v>32</v>
      </c>
      <c r="M2040">
        <f>K2040-L2040</f>
        <v>0</v>
      </c>
      <c r="N2040" t="str">
        <f>IF(K2040&gt;L2040,"HIGH ZONE BIAS",IF(K2040&lt;L2040,"LOW ZONE BIAS","EQUILIBRIUM"))</f>
        <v>EQUILIBRIUM</v>
      </c>
    </row>
    <row r="2041">
      <c r="A2041">
        <v>25530</v>
      </c>
      <c r="B2041" t="str">
        <v>2025-04-04</v>
      </c>
      <c r="C2041" t="str">
        <v>Morning</v>
      </c>
      <c r="D2041">
        <v>4</v>
      </c>
      <c r="E2041" t="str">
        <f>IF(MOD(D2041,2)=0,"EVEN","ODD")</f>
        <v>EVEN</v>
      </c>
      <c r="F2041" t="str">
        <f>IF(D2041&lt;=18,"LOW (1-18)","HIGH (19-36)")</f>
        <v>LOW (1-18)</v>
      </c>
      <c r="G2041">
        <f>INT((D2041-1)/6)+1</f>
        <v>1</v>
      </c>
      <c r="H2041">
        <f>MOD(D2041-1,6)+1</f>
        <v>4</v>
      </c>
      <c r="I2041">
        <f>37-D2041</f>
        <v>33</v>
      </c>
      <c r="J2041">
        <f>ABS(D2041-D2042)</f>
        <v>16</v>
      </c>
      <c r="K2041">
        <f>AVERAGE(D2041:D2045)</f>
        <v>4</v>
      </c>
      <c r="L2041">
        <f>AVERAGE(D2041:D2060)</f>
        <v>4</v>
      </c>
      <c r="M2041">
        <f>K2041-L2041</f>
        <v>0</v>
      </c>
      <c r="N2041" t="str">
        <f>IF(K2041&gt;L2041,"HIGH ZONE BIAS",IF(K2041&lt;L2041,"LOW ZONE BIAS","EQUILIBRIUM"))</f>
        <v>EQUILIBRIUM</v>
      </c>
    </row>
    <row r="2042">
      <c r="A2042">
        <v>25529</v>
      </c>
      <c r="B2042" t="str">
        <v>2025-04-03</v>
      </c>
      <c r="C2042" t="str">
        <v>Evening</v>
      </c>
      <c r="D2042">
        <v>20</v>
      </c>
      <c r="E2042" t="str">
        <f>IF(MOD(D2042,2)=0,"EVEN","ODD")</f>
        <v>EVEN</v>
      </c>
      <c r="F2042" t="str">
        <f>IF(D2042&lt;=18,"LOW (1-18)","HIGH (19-36)")</f>
        <v>HIGH (19-36)</v>
      </c>
      <c r="G2042">
        <f>INT((D2042-1)/6)+1</f>
        <v>4</v>
      </c>
      <c r="H2042">
        <f>MOD(D2042-1,6)+1</f>
        <v>2</v>
      </c>
      <c r="I2042">
        <f>37-D2042</f>
        <v>17</v>
      </c>
      <c r="J2042">
        <f>ABS(D2042-D2043)</f>
        <v>3</v>
      </c>
      <c r="K2042">
        <f>AVERAGE(D2042:D2046)</f>
        <v>20</v>
      </c>
      <c r="L2042">
        <f>AVERAGE(D2042:D2061)</f>
        <v>20</v>
      </c>
      <c r="M2042">
        <f>K2042-L2042</f>
        <v>0</v>
      </c>
      <c r="N2042" t="str">
        <f>IF(K2042&gt;L2042,"HIGH ZONE BIAS",IF(K2042&lt;L2042,"LOW ZONE BIAS","EQUILIBRIUM"))</f>
        <v>EQUILIBRIUM</v>
      </c>
    </row>
    <row r="2043">
      <c r="A2043">
        <v>25528</v>
      </c>
      <c r="B2043" t="str">
        <v>2025-04-03</v>
      </c>
      <c r="C2043" t="str">
        <v>Afternoon</v>
      </c>
      <c r="D2043">
        <v>17</v>
      </c>
      <c r="E2043" t="str">
        <f>IF(MOD(D2043,2)=0,"EVEN","ODD")</f>
        <v>ODD</v>
      </c>
      <c r="F2043" t="str">
        <f>IF(D2043&lt;=18,"LOW (1-18)","HIGH (19-36)")</f>
        <v>LOW (1-18)</v>
      </c>
      <c r="G2043">
        <f>INT((D2043-1)/6)+1</f>
        <v>3</v>
      </c>
      <c r="H2043">
        <f>MOD(D2043-1,6)+1</f>
        <v>5</v>
      </c>
      <c r="I2043">
        <f>37-D2043</f>
        <v>20</v>
      </c>
      <c r="J2043">
        <f>ABS(D2043-D2044)</f>
        <v>2</v>
      </c>
      <c r="K2043">
        <f>AVERAGE(D2043:D2047)</f>
        <v>17</v>
      </c>
      <c r="L2043">
        <f>AVERAGE(D2043:D2062)</f>
        <v>17</v>
      </c>
      <c r="M2043">
        <f>K2043-L2043</f>
        <v>0</v>
      </c>
      <c r="N2043" t="str">
        <f>IF(K2043&gt;L2043,"HIGH ZONE BIAS",IF(K2043&lt;L2043,"LOW ZONE BIAS","EQUILIBRIUM"))</f>
        <v>EQUILIBRIUM</v>
      </c>
    </row>
    <row r="2044">
      <c r="A2044">
        <v>25527</v>
      </c>
      <c r="B2044" t="str">
        <v>2025-04-03</v>
      </c>
      <c r="C2044" t="str">
        <v>Midday</v>
      </c>
      <c r="D2044">
        <v>15</v>
      </c>
      <c r="E2044" t="str">
        <f>IF(MOD(D2044,2)=0,"EVEN","ODD")</f>
        <v>ODD</v>
      </c>
      <c r="F2044" t="str">
        <f>IF(D2044&lt;=18,"LOW (1-18)","HIGH (19-36)")</f>
        <v>LOW (1-18)</v>
      </c>
      <c r="G2044">
        <f>INT((D2044-1)/6)+1</f>
        <v>3</v>
      </c>
      <c r="H2044">
        <f>MOD(D2044-1,6)+1</f>
        <v>3</v>
      </c>
      <c r="I2044">
        <f>37-D2044</f>
        <v>22</v>
      </c>
      <c r="J2044">
        <f>ABS(D2044-D2045)</f>
        <v>8</v>
      </c>
      <c r="K2044">
        <f>AVERAGE(D2044:D2048)</f>
        <v>15</v>
      </c>
      <c r="L2044">
        <f>AVERAGE(D2044:D2063)</f>
        <v>15</v>
      </c>
      <c r="M2044">
        <f>K2044-L2044</f>
        <v>0</v>
      </c>
      <c r="N2044" t="str">
        <f>IF(K2044&gt;L2044,"HIGH ZONE BIAS",IF(K2044&lt;L2044,"LOW ZONE BIAS","EQUILIBRIUM"))</f>
        <v>EQUILIBRIUM</v>
      </c>
    </row>
    <row r="2045">
      <c r="A2045">
        <v>25526</v>
      </c>
      <c r="B2045" t="str">
        <v>2025-04-03</v>
      </c>
      <c r="C2045" t="str">
        <v>Morning</v>
      </c>
      <c r="D2045">
        <v>23</v>
      </c>
      <c r="E2045" t="str">
        <f>IF(MOD(D2045,2)=0,"EVEN","ODD")</f>
        <v>ODD</v>
      </c>
      <c r="F2045" t="str">
        <f>IF(D2045&lt;=18,"LOW (1-18)","HIGH (19-36)")</f>
        <v>HIGH (19-36)</v>
      </c>
      <c r="G2045">
        <f>INT((D2045-1)/6)+1</f>
        <v>4</v>
      </c>
      <c r="H2045">
        <f>MOD(D2045-1,6)+1</f>
        <v>5</v>
      </c>
      <c r="I2045">
        <f>37-D2045</f>
        <v>14</v>
      </c>
      <c r="J2045">
        <f>ABS(D2045-D2046)</f>
        <v>6</v>
      </c>
      <c r="K2045">
        <f>AVERAGE(D2045:D2049)</f>
        <v>23</v>
      </c>
      <c r="L2045">
        <f>AVERAGE(D2045:D2064)</f>
        <v>23</v>
      </c>
      <c r="M2045">
        <f>K2045-L2045</f>
        <v>0</v>
      </c>
      <c r="N2045" t="str">
        <f>IF(K2045&gt;L2045,"HIGH ZONE BIAS",IF(K2045&lt;L2045,"LOW ZONE BIAS","EQUILIBRIUM"))</f>
        <v>EQUILIBRIUM</v>
      </c>
    </row>
    <row r="2046">
      <c r="A2046">
        <v>25525</v>
      </c>
      <c r="B2046" t="str">
        <v>2025-04-02</v>
      </c>
      <c r="C2046" t="str">
        <v>Evening</v>
      </c>
      <c r="D2046">
        <v>17</v>
      </c>
      <c r="E2046" t="str">
        <f>IF(MOD(D2046,2)=0,"EVEN","ODD")</f>
        <v>ODD</v>
      </c>
      <c r="F2046" t="str">
        <f>IF(D2046&lt;=18,"LOW (1-18)","HIGH (19-36)")</f>
        <v>LOW (1-18)</v>
      </c>
      <c r="G2046">
        <f>INT((D2046-1)/6)+1</f>
        <v>3</v>
      </c>
      <c r="H2046">
        <f>MOD(D2046-1,6)+1</f>
        <v>5</v>
      </c>
      <c r="I2046">
        <f>37-D2046</f>
        <v>20</v>
      </c>
      <c r="J2046">
        <f>ABS(D2046-D2047)</f>
        <v>2</v>
      </c>
      <c r="K2046">
        <f>AVERAGE(D2046:D2050)</f>
        <v>17</v>
      </c>
      <c r="L2046">
        <f>AVERAGE(D2046:D2065)</f>
        <v>17</v>
      </c>
      <c r="M2046">
        <f>K2046-L2046</f>
        <v>0</v>
      </c>
      <c r="N2046" t="str">
        <f>IF(K2046&gt;L2046,"HIGH ZONE BIAS",IF(K2046&lt;L2046,"LOW ZONE BIAS","EQUILIBRIUM"))</f>
        <v>EQUILIBRIUM</v>
      </c>
    </row>
    <row r="2047">
      <c r="A2047">
        <v>25524</v>
      </c>
      <c r="B2047" t="str">
        <v>2025-04-02</v>
      </c>
      <c r="C2047" t="str">
        <v>Afternoon</v>
      </c>
      <c r="D2047">
        <v>15</v>
      </c>
      <c r="E2047" t="str">
        <f>IF(MOD(D2047,2)=0,"EVEN","ODD")</f>
        <v>ODD</v>
      </c>
      <c r="F2047" t="str">
        <f>IF(D2047&lt;=18,"LOW (1-18)","HIGH (19-36)")</f>
        <v>LOW (1-18)</v>
      </c>
      <c r="G2047">
        <f>INT((D2047-1)/6)+1</f>
        <v>3</v>
      </c>
      <c r="H2047">
        <f>MOD(D2047-1,6)+1</f>
        <v>3</v>
      </c>
      <c r="I2047">
        <f>37-D2047</f>
        <v>22</v>
      </c>
      <c r="J2047">
        <f>ABS(D2047-D2048)</f>
        <v>1</v>
      </c>
      <c r="K2047">
        <f>AVERAGE(D2047:D2051)</f>
        <v>15</v>
      </c>
      <c r="L2047">
        <f>AVERAGE(D2047:D2066)</f>
        <v>15</v>
      </c>
      <c r="M2047">
        <f>K2047-L2047</f>
        <v>0</v>
      </c>
      <c r="N2047" t="str">
        <f>IF(K2047&gt;L2047,"HIGH ZONE BIAS",IF(K2047&lt;L2047,"LOW ZONE BIAS","EQUILIBRIUM"))</f>
        <v>EQUILIBRIUM</v>
      </c>
    </row>
    <row r="2048">
      <c r="A2048">
        <v>25523</v>
      </c>
      <c r="B2048" t="str">
        <v>2025-04-02</v>
      </c>
      <c r="C2048" t="str">
        <v>Midday</v>
      </c>
      <c r="D2048">
        <v>14</v>
      </c>
      <c r="E2048" t="str">
        <f>IF(MOD(D2048,2)=0,"EVEN","ODD")</f>
        <v>EVEN</v>
      </c>
      <c r="F2048" t="str">
        <f>IF(D2048&lt;=18,"LOW (1-18)","HIGH (19-36)")</f>
        <v>LOW (1-18)</v>
      </c>
      <c r="G2048">
        <f>INT((D2048-1)/6)+1</f>
        <v>3</v>
      </c>
      <c r="H2048">
        <f>MOD(D2048-1,6)+1</f>
        <v>2</v>
      </c>
      <c r="I2048">
        <f>37-D2048</f>
        <v>23</v>
      </c>
      <c r="J2048">
        <f>ABS(D2048-D2049)</f>
        <v>5</v>
      </c>
      <c r="K2048">
        <f>AVERAGE(D2048:D2052)</f>
        <v>14</v>
      </c>
      <c r="L2048">
        <f>AVERAGE(D2048:D2067)</f>
        <v>14</v>
      </c>
      <c r="M2048">
        <f>K2048-L2048</f>
        <v>0</v>
      </c>
      <c r="N2048" t="str">
        <f>IF(K2048&gt;L2048,"HIGH ZONE BIAS",IF(K2048&lt;L2048,"LOW ZONE BIAS","EQUILIBRIUM"))</f>
        <v>EQUILIBRIUM</v>
      </c>
    </row>
    <row r="2049">
      <c r="A2049">
        <v>25522</v>
      </c>
      <c r="B2049" t="str">
        <v>2025-04-02</v>
      </c>
      <c r="C2049" t="str">
        <v>Morning</v>
      </c>
      <c r="D2049">
        <v>9</v>
      </c>
      <c r="E2049" t="str">
        <f>IF(MOD(D2049,2)=0,"EVEN","ODD")</f>
        <v>ODD</v>
      </c>
      <c r="F2049" t="str">
        <f>IF(D2049&lt;=18,"LOW (1-18)","HIGH (19-36)")</f>
        <v>LOW (1-18)</v>
      </c>
      <c r="G2049">
        <f>INT((D2049-1)/6)+1</f>
        <v>2</v>
      </c>
      <c r="H2049">
        <f>MOD(D2049-1,6)+1</f>
        <v>3</v>
      </c>
      <c r="I2049">
        <f>37-D2049</f>
        <v>28</v>
      </c>
      <c r="J2049">
        <f>ABS(D2049-D2050)</f>
        <v>7</v>
      </c>
      <c r="K2049">
        <f>AVERAGE(D2049:D2053)</f>
        <v>9</v>
      </c>
      <c r="L2049">
        <f>AVERAGE(D2049:D2068)</f>
        <v>9</v>
      </c>
      <c r="M2049">
        <f>K2049-L2049</f>
        <v>0</v>
      </c>
      <c r="N2049" t="str">
        <f>IF(K2049&gt;L2049,"HIGH ZONE BIAS",IF(K2049&lt;L2049,"LOW ZONE BIAS","EQUILIBRIUM"))</f>
        <v>EQUILIBRIUM</v>
      </c>
    </row>
    <row r="2050">
      <c r="A2050">
        <v>25521</v>
      </c>
      <c r="B2050" t="str">
        <v>2025-03-29</v>
      </c>
      <c r="C2050" t="str">
        <v>Evening</v>
      </c>
      <c r="D2050">
        <v>16</v>
      </c>
      <c r="E2050" t="str">
        <f>IF(MOD(D2050,2)=0,"EVEN","ODD")</f>
        <v>EVEN</v>
      </c>
      <c r="F2050" t="str">
        <f>IF(D2050&lt;=18,"LOW (1-18)","HIGH (19-36)")</f>
        <v>LOW (1-18)</v>
      </c>
      <c r="G2050">
        <f>INT((D2050-1)/6)+1</f>
        <v>3</v>
      </c>
      <c r="H2050">
        <f>MOD(D2050-1,6)+1</f>
        <v>4</v>
      </c>
      <c r="I2050">
        <f>37-D2050</f>
        <v>21</v>
      </c>
      <c r="J2050">
        <f>ABS(D2050-D2051)</f>
        <v>6</v>
      </c>
      <c r="K2050">
        <f>AVERAGE(D2050:D2054)</f>
        <v>16</v>
      </c>
      <c r="L2050">
        <f>AVERAGE(D2050:D2069)</f>
        <v>16</v>
      </c>
      <c r="M2050">
        <f>K2050-L2050</f>
        <v>0</v>
      </c>
      <c r="N2050" t="str">
        <f>IF(K2050&gt;L2050,"HIGH ZONE BIAS",IF(K2050&lt;L2050,"LOW ZONE BIAS","EQUILIBRIUM"))</f>
        <v>EQUILIBRIUM</v>
      </c>
    </row>
    <row r="2051">
      <c r="A2051">
        <v>25520</v>
      </c>
      <c r="B2051" t="str">
        <v>2025-03-29</v>
      </c>
      <c r="C2051" t="str">
        <v>Afternoon</v>
      </c>
      <c r="D2051">
        <v>22</v>
      </c>
      <c r="E2051" t="str">
        <f>IF(MOD(D2051,2)=0,"EVEN","ODD")</f>
        <v>EVEN</v>
      </c>
      <c r="F2051" t="str">
        <f>IF(D2051&lt;=18,"LOW (1-18)","HIGH (19-36)")</f>
        <v>HIGH (19-36)</v>
      </c>
      <c r="G2051">
        <f>INT((D2051-1)/6)+1</f>
        <v>4</v>
      </c>
      <c r="H2051">
        <f>MOD(D2051-1,6)+1</f>
        <v>4</v>
      </c>
      <c r="I2051">
        <f>37-D2051</f>
        <v>15</v>
      </c>
      <c r="J2051">
        <f>ABS(D2051-D2052)</f>
        <v>4</v>
      </c>
      <c r="K2051">
        <f>AVERAGE(D2051:D2055)</f>
        <v>22</v>
      </c>
      <c r="L2051">
        <f>AVERAGE(D2051:D2070)</f>
        <v>22</v>
      </c>
      <c r="M2051">
        <f>K2051-L2051</f>
        <v>0</v>
      </c>
      <c r="N2051" t="str">
        <f>IF(K2051&gt;L2051,"HIGH ZONE BIAS",IF(K2051&lt;L2051,"LOW ZONE BIAS","EQUILIBRIUM"))</f>
        <v>EQUILIBRIUM</v>
      </c>
    </row>
    <row r="2052">
      <c r="A2052">
        <v>25519</v>
      </c>
      <c r="B2052" t="str">
        <v>2025-03-29</v>
      </c>
      <c r="C2052" t="str">
        <v>Midday</v>
      </c>
      <c r="D2052">
        <v>18</v>
      </c>
      <c r="E2052" t="str">
        <f>IF(MOD(D2052,2)=0,"EVEN","ODD")</f>
        <v>EVEN</v>
      </c>
      <c r="F2052" t="str">
        <f>IF(D2052&lt;=18,"LOW (1-18)","HIGH (19-36)")</f>
        <v>LOW (1-18)</v>
      </c>
      <c r="G2052">
        <f>INT((D2052-1)/6)+1</f>
        <v>3</v>
      </c>
      <c r="H2052">
        <f>MOD(D2052-1,6)+1</f>
        <v>6</v>
      </c>
      <c r="I2052">
        <f>37-D2052</f>
        <v>19</v>
      </c>
      <c r="J2052">
        <f>ABS(D2052-D2053)</f>
        <v>11</v>
      </c>
      <c r="K2052">
        <f>AVERAGE(D2052:D2056)</f>
        <v>18</v>
      </c>
      <c r="L2052">
        <f>AVERAGE(D2052:D2071)</f>
        <v>18</v>
      </c>
      <c r="M2052">
        <f>K2052-L2052</f>
        <v>0</v>
      </c>
      <c r="N2052" t="str">
        <f>IF(K2052&gt;L2052,"HIGH ZONE BIAS",IF(K2052&lt;L2052,"LOW ZONE BIAS","EQUILIBRIUM"))</f>
        <v>EQUILIBRIUM</v>
      </c>
    </row>
    <row r="2053">
      <c r="A2053">
        <v>25518</v>
      </c>
      <c r="B2053" t="str">
        <v>2025-03-29</v>
      </c>
      <c r="C2053" t="str">
        <v>Morning</v>
      </c>
      <c r="D2053">
        <v>7</v>
      </c>
      <c r="E2053" t="str">
        <f>IF(MOD(D2053,2)=0,"EVEN","ODD")</f>
        <v>ODD</v>
      </c>
      <c r="F2053" t="str">
        <f>IF(D2053&lt;=18,"LOW (1-18)","HIGH (19-36)")</f>
        <v>LOW (1-18)</v>
      </c>
      <c r="G2053">
        <f>INT((D2053-1)/6)+1</f>
        <v>2</v>
      </c>
      <c r="H2053">
        <f>MOD(D2053-1,6)+1</f>
        <v>1</v>
      </c>
      <c r="I2053">
        <f>37-D2053</f>
        <v>30</v>
      </c>
      <c r="J2053">
        <f>ABS(D2053-D2054)</f>
        <v>4</v>
      </c>
      <c r="K2053">
        <f>AVERAGE(D2053:D2057)</f>
        <v>7</v>
      </c>
      <c r="L2053">
        <f>AVERAGE(D2053:D2072)</f>
        <v>7</v>
      </c>
      <c r="M2053">
        <f>K2053-L2053</f>
        <v>0</v>
      </c>
      <c r="N2053" t="str">
        <f>IF(K2053&gt;L2053,"HIGH ZONE BIAS",IF(K2053&lt;L2053,"LOW ZONE BIAS","EQUILIBRIUM"))</f>
        <v>EQUILIBRIUM</v>
      </c>
    </row>
    <row r="2054">
      <c r="A2054">
        <v>25517</v>
      </c>
      <c r="B2054" t="str">
        <v>2025-03-28</v>
      </c>
      <c r="C2054" t="str">
        <v>Evening</v>
      </c>
      <c r="D2054">
        <v>3</v>
      </c>
      <c r="E2054" t="str">
        <f>IF(MOD(D2054,2)=0,"EVEN","ODD")</f>
        <v>ODD</v>
      </c>
      <c r="F2054" t="str">
        <f>IF(D2054&lt;=18,"LOW (1-18)","HIGH (19-36)")</f>
        <v>LOW (1-18)</v>
      </c>
      <c r="G2054">
        <f>INT((D2054-1)/6)+1</f>
        <v>1</v>
      </c>
      <c r="H2054">
        <f>MOD(D2054-1,6)+1</f>
        <v>3</v>
      </c>
      <c r="I2054">
        <f>37-D2054</f>
        <v>34</v>
      </c>
      <c r="J2054">
        <f>ABS(D2054-D2055)</f>
        <v>14</v>
      </c>
      <c r="K2054">
        <f>AVERAGE(D2054:D2058)</f>
        <v>3</v>
      </c>
      <c r="L2054">
        <f>AVERAGE(D2054:D2073)</f>
        <v>3</v>
      </c>
      <c r="M2054">
        <f>K2054-L2054</f>
        <v>0</v>
      </c>
      <c r="N2054" t="str">
        <f>IF(K2054&gt;L2054,"HIGH ZONE BIAS",IF(K2054&lt;L2054,"LOW ZONE BIAS","EQUILIBRIUM"))</f>
        <v>EQUILIBRIUM</v>
      </c>
    </row>
    <row r="2055">
      <c r="A2055">
        <v>25516</v>
      </c>
      <c r="B2055" t="str">
        <v>2025-03-28</v>
      </c>
      <c r="C2055" t="str">
        <v>Afternoon</v>
      </c>
      <c r="D2055">
        <v>17</v>
      </c>
      <c r="E2055" t="str">
        <f>IF(MOD(D2055,2)=0,"EVEN","ODD")</f>
        <v>ODD</v>
      </c>
      <c r="F2055" t="str">
        <f>IF(D2055&lt;=18,"LOW (1-18)","HIGH (19-36)")</f>
        <v>LOW (1-18)</v>
      </c>
      <c r="G2055">
        <f>INT((D2055-1)/6)+1</f>
        <v>3</v>
      </c>
      <c r="H2055">
        <f>MOD(D2055-1,6)+1</f>
        <v>5</v>
      </c>
      <c r="I2055">
        <f>37-D2055</f>
        <v>20</v>
      </c>
      <c r="J2055">
        <f>ABS(D2055-D2056)</f>
        <v>2</v>
      </c>
      <c r="K2055">
        <f>AVERAGE(D2055:D2059)</f>
        <v>17</v>
      </c>
      <c r="L2055">
        <f>AVERAGE(D2055:D2074)</f>
        <v>17</v>
      </c>
      <c r="M2055">
        <f>K2055-L2055</f>
        <v>0</v>
      </c>
      <c r="N2055" t="str">
        <f>IF(K2055&gt;L2055,"HIGH ZONE BIAS",IF(K2055&lt;L2055,"LOW ZONE BIAS","EQUILIBRIUM"))</f>
        <v>EQUILIBRIUM</v>
      </c>
    </row>
    <row r="2056">
      <c r="A2056">
        <v>25515</v>
      </c>
      <c r="B2056" t="str">
        <v>2025-03-28</v>
      </c>
      <c r="C2056" t="str">
        <v>Midday</v>
      </c>
      <c r="D2056">
        <v>19</v>
      </c>
      <c r="E2056" t="str">
        <f>IF(MOD(D2056,2)=0,"EVEN","ODD")</f>
        <v>ODD</v>
      </c>
      <c r="F2056" t="str">
        <f>IF(D2056&lt;=18,"LOW (1-18)","HIGH (19-36)")</f>
        <v>HIGH (19-36)</v>
      </c>
      <c r="G2056">
        <f>INT((D2056-1)/6)+1</f>
        <v>4</v>
      </c>
      <c r="H2056">
        <f>MOD(D2056-1,6)+1</f>
        <v>1</v>
      </c>
      <c r="I2056">
        <f>37-D2056</f>
        <v>18</v>
      </c>
      <c r="J2056">
        <f>ABS(D2056-D2057)</f>
        <v>7</v>
      </c>
      <c r="K2056">
        <f>AVERAGE(D2056:D2060)</f>
        <v>19</v>
      </c>
      <c r="L2056">
        <f>AVERAGE(D2056:D2075)</f>
        <v>19</v>
      </c>
      <c r="M2056">
        <f>K2056-L2056</f>
        <v>0</v>
      </c>
      <c r="N2056" t="str">
        <f>IF(K2056&gt;L2056,"HIGH ZONE BIAS",IF(K2056&lt;L2056,"LOW ZONE BIAS","EQUILIBRIUM"))</f>
        <v>EQUILIBRIUM</v>
      </c>
    </row>
    <row r="2057">
      <c r="A2057">
        <v>25514</v>
      </c>
      <c r="B2057" t="str">
        <v>2025-03-28</v>
      </c>
      <c r="C2057" t="str">
        <v>Morning</v>
      </c>
      <c r="D2057">
        <v>26</v>
      </c>
      <c r="E2057" t="str">
        <f>IF(MOD(D2057,2)=0,"EVEN","ODD")</f>
        <v>EVEN</v>
      </c>
      <c r="F2057" t="str">
        <f>IF(D2057&lt;=18,"LOW (1-18)","HIGH (19-36)")</f>
        <v>HIGH (19-36)</v>
      </c>
      <c r="G2057">
        <f>INT((D2057-1)/6)+1</f>
        <v>5</v>
      </c>
      <c r="H2057">
        <f>MOD(D2057-1,6)+1</f>
        <v>2</v>
      </c>
      <c r="I2057">
        <f>37-D2057</f>
        <v>11</v>
      </c>
      <c r="J2057">
        <f>ABS(D2057-D2058)</f>
        <v>22</v>
      </c>
      <c r="K2057">
        <f>AVERAGE(D2057:D2061)</f>
        <v>26</v>
      </c>
      <c r="L2057">
        <f>AVERAGE(D2057:D2076)</f>
        <v>26</v>
      </c>
      <c r="M2057">
        <f>K2057-L2057</f>
        <v>0</v>
      </c>
      <c r="N2057" t="str">
        <f>IF(K2057&gt;L2057,"HIGH ZONE BIAS",IF(K2057&lt;L2057,"LOW ZONE BIAS","EQUILIBRIUM"))</f>
        <v>EQUILIBRIUM</v>
      </c>
    </row>
    <row r="2058">
      <c r="A2058">
        <v>25513</v>
      </c>
      <c r="B2058" t="str">
        <v>2025-03-27</v>
      </c>
      <c r="C2058" t="str">
        <v>Evening</v>
      </c>
      <c r="D2058">
        <v>4</v>
      </c>
      <c r="E2058" t="str">
        <f>IF(MOD(D2058,2)=0,"EVEN","ODD")</f>
        <v>EVEN</v>
      </c>
      <c r="F2058" t="str">
        <f>IF(D2058&lt;=18,"LOW (1-18)","HIGH (19-36)")</f>
        <v>LOW (1-18)</v>
      </c>
      <c r="G2058">
        <f>INT((D2058-1)/6)+1</f>
        <v>1</v>
      </c>
      <c r="H2058">
        <f>MOD(D2058-1,6)+1</f>
        <v>4</v>
      </c>
      <c r="I2058">
        <f>37-D2058</f>
        <v>33</v>
      </c>
      <c r="J2058">
        <f>ABS(D2058-D2059)</f>
        <v>29</v>
      </c>
      <c r="K2058">
        <f>AVERAGE(D2058:D2062)</f>
        <v>4</v>
      </c>
      <c r="L2058">
        <f>AVERAGE(D2058:D2077)</f>
        <v>4</v>
      </c>
      <c r="M2058">
        <f>K2058-L2058</f>
        <v>0</v>
      </c>
      <c r="N2058" t="str">
        <f>IF(K2058&gt;L2058,"HIGH ZONE BIAS",IF(K2058&lt;L2058,"LOW ZONE BIAS","EQUILIBRIUM"))</f>
        <v>EQUILIBRIUM</v>
      </c>
    </row>
    <row r="2059">
      <c r="A2059">
        <v>25512</v>
      </c>
      <c r="B2059" t="str">
        <v>2025-03-27</v>
      </c>
      <c r="C2059" t="str">
        <v>Afternoon</v>
      </c>
      <c r="D2059">
        <v>33</v>
      </c>
      <c r="E2059" t="str">
        <f>IF(MOD(D2059,2)=0,"EVEN","ODD")</f>
        <v>ODD</v>
      </c>
      <c r="F2059" t="str">
        <f>IF(D2059&lt;=18,"LOW (1-18)","HIGH (19-36)")</f>
        <v>HIGH (19-36)</v>
      </c>
      <c r="G2059">
        <f>INT((D2059-1)/6)+1</f>
        <v>6</v>
      </c>
      <c r="H2059">
        <f>MOD(D2059-1,6)+1</f>
        <v>3</v>
      </c>
      <c r="I2059">
        <f>37-D2059</f>
        <v>4</v>
      </c>
      <c r="J2059">
        <f>ABS(D2059-D2060)</f>
        <v>16</v>
      </c>
      <c r="K2059">
        <f>AVERAGE(D2059:D2063)</f>
        <v>33</v>
      </c>
      <c r="L2059">
        <f>AVERAGE(D2059:D2078)</f>
        <v>33</v>
      </c>
      <c r="M2059">
        <f>K2059-L2059</f>
        <v>0</v>
      </c>
      <c r="N2059" t="str">
        <f>IF(K2059&gt;L2059,"HIGH ZONE BIAS",IF(K2059&lt;L2059,"LOW ZONE BIAS","EQUILIBRIUM"))</f>
        <v>EQUILIBRIUM</v>
      </c>
    </row>
    <row r="2060">
      <c r="A2060">
        <v>25511</v>
      </c>
      <c r="B2060" t="str">
        <v>2025-03-27</v>
      </c>
      <c r="C2060" t="str">
        <v>Midday</v>
      </c>
      <c r="D2060">
        <v>17</v>
      </c>
      <c r="E2060" t="str">
        <f>IF(MOD(D2060,2)=0,"EVEN","ODD")</f>
        <v>ODD</v>
      </c>
      <c r="F2060" t="str">
        <f>IF(D2060&lt;=18,"LOW (1-18)","HIGH (19-36)")</f>
        <v>LOW (1-18)</v>
      </c>
      <c r="G2060">
        <f>INT((D2060-1)/6)+1</f>
        <v>3</v>
      </c>
      <c r="H2060">
        <f>MOD(D2060-1,6)+1</f>
        <v>5</v>
      </c>
      <c r="I2060">
        <f>37-D2060</f>
        <v>20</v>
      </c>
      <c r="J2060">
        <f>ABS(D2060-D2061)</f>
        <v>7</v>
      </c>
      <c r="K2060">
        <f>AVERAGE(D2060:D2064)</f>
        <v>17</v>
      </c>
      <c r="L2060">
        <f>AVERAGE(D2060:D2079)</f>
        <v>17</v>
      </c>
      <c r="M2060">
        <f>K2060-L2060</f>
        <v>0</v>
      </c>
      <c r="N2060" t="str">
        <f>IF(K2060&gt;L2060,"HIGH ZONE BIAS",IF(K2060&lt;L2060,"LOW ZONE BIAS","EQUILIBRIUM"))</f>
        <v>EQUILIBRIUM</v>
      </c>
    </row>
    <row r="2061">
      <c r="A2061">
        <v>25510</v>
      </c>
      <c r="B2061" t="str">
        <v>2025-03-27</v>
      </c>
      <c r="C2061" t="str">
        <v>Morning</v>
      </c>
      <c r="D2061">
        <v>24</v>
      </c>
      <c r="E2061" t="str">
        <f>IF(MOD(D2061,2)=0,"EVEN","ODD")</f>
        <v>EVEN</v>
      </c>
      <c r="F2061" t="str">
        <f>IF(D2061&lt;=18,"LOW (1-18)","HIGH (19-36)")</f>
        <v>HIGH (19-36)</v>
      </c>
      <c r="G2061">
        <f>INT((D2061-1)/6)+1</f>
        <v>4</v>
      </c>
      <c r="H2061">
        <f>MOD(D2061-1,6)+1</f>
        <v>6</v>
      </c>
      <c r="I2061">
        <f>37-D2061</f>
        <v>13</v>
      </c>
      <c r="J2061">
        <f>ABS(D2061-D2062)</f>
        <v>23</v>
      </c>
      <c r="K2061">
        <f>AVERAGE(D2061:D2065)</f>
        <v>24</v>
      </c>
      <c r="L2061">
        <f>AVERAGE(D2061:D2080)</f>
        <v>24</v>
      </c>
      <c r="M2061">
        <f>K2061-L2061</f>
        <v>0</v>
      </c>
      <c r="N2061" t="str">
        <f>IF(K2061&gt;L2061,"HIGH ZONE BIAS",IF(K2061&lt;L2061,"LOW ZONE BIAS","EQUILIBRIUM"))</f>
        <v>EQUILIBRIUM</v>
      </c>
    </row>
    <row r="2062">
      <c r="A2062">
        <v>25509</v>
      </c>
      <c r="B2062" t="str">
        <v>2025-03-26</v>
      </c>
      <c r="C2062" t="str">
        <v>Evening</v>
      </c>
      <c r="D2062">
        <v>1</v>
      </c>
      <c r="E2062" t="str">
        <f>IF(MOD(D2062,2)=0,"EVEN","ODD")</f>
        <v>ODD</v>
      </c>
      <c r="F2062" t="str">
        <f>IF(D2062&lt;=18,"LOW (1-18)","HIGH (19-36)")</f>
        <v>LOW (1-18)</v>
      </c>
      <c r="G2062">
        <f>INT((D2062-1)/6)+1</f>
        <v>1</v>
      </c>
      <c r="H2062">
        <f>MOD(D2062-1,6)+1</f>
        <v>1</v>
      </c>
      <c r="I2062">
        <f>37-D2062</f>
        <v>36</v>
      </c>
      <c r="J2062">
        <f>ABS(D2062-D2063)</f>
        <v>21</v>
      </c>
      <c r="K2062">
        <f>AVERAGE(D2062:D2066)</f>
        <v>1</v>
      </c>
      <c r="L2062">
        <f>AVERAGE(D2062:D2081)</f>
        <v>1</v>
      </c>
      <c r="M2062">
        <f>K2062-L2062</f>
        <v>0</v>
      </c>
      <c r="N2062" t="str">
        <f>IF(K2062&gt;L2062,"HIGH ZONE BIAS",IF(K2062&lt;L2062,"LOW ZONE BIAS","EQUILIBRIUM"))</f>
        <v>EQUILIBRIUM</v>
      </c>
    </row>
    <row r="2063">
      <c r="A2063">
        <v>25508</v>
      </c>
      <c r="B2063" t="str">
        <v>2025-03-26</v>
      </c>
      <c r="C2063" t="str">
        <v>Afternoon</v>
      </c>
      <c r="D2063">
        <v>22</v>
      </c>
      <c r="E2063" t="str">
        <f>IF(MOD(D2063,2)=0,"EVEN","ODD")</f>
        <v>EVEN</v>
      </c>
      <c r="F2063" t="str">
        <f>IF(D2063&lt;=18,"LOW (1-18)","HIGH (19-36)")</f>
        <v>HIGH (19-36)</v>
      </c>
      <c r="G2063">
        <f>INT((D2063-1)/6)+1</f>
        <v>4</v>
      </c>
      <c r="H2063">
        <f>MOD(D2063-1,6)+1</f>
        <v>4</v>
      </c>
      <c r="I2063">
        <f>37-D2063</f>
        <v>15</v>
      </c>
      <c r="J2063">
        <f>ABS(D2063-D2064)</f>
        <v>11</v>
      </c>
      <c r="K2063">
        <f>AVERAGE(D2063:D2067)</f>
        <v>22</v>
      </c>
      <c r="L2063">
        <f>AVERAGE(D2063:D2082)</f>
        <v>22</v>
      </c>
      <c r="M2063">
        <f>K2063-L2063</f>
        <v>0</v>
      </c>
      <c r="N2063" t="str">
        <f>IF(K2063&gt;L2063,"HIGH ZONE BIAS",IF(K2063&lt;L2063,"LOW ZONE BIAS","EQUILIBRIUM"))</f>
        <v>EQUILIBRIUM</v>
      </c>
    </row>
    <row r="2064">
      <c r="A2064">
        <v>25507</v>
      </c>
      <c r="B2064" t="str">
        <v>2025-03-26</v>
      </c>
      <c r="C2064" t="str">
        <v>Midday</v>
      </c>
      <c r="D2064">
        <v>33</v>
      </c>
      <c r="E2064" t="str">
        <f>IF(MOD(D2064,2)=0,"EVEN","ODD")</f>
        <v>ODD</v>
      </c>
      <c r="F2064" t="str">
        <f>IF(D2064&lt;=18,"LOW (1-18)","HIGH (19-36)")</f>
        <v>HIGH (19-36)</v>
      </c>
      <c r="G2064">
        <f>INT((D2064-1)/6)+1</f>
        <v>6</v>
      </c>
      <c r="H2064">
        <f>MOD(D2064-1,6)+1</f>
        <v>3</v>
      </c>
      <c r="I2064">
        <f>37-D2064</f>
        <v>4</v>
      </c>
      <c r="J2064">
        <f>ABS(D2064-D2065)</f>
        <v>27</v>
      </c>
      <c r="K2064">
        <f>AVERAGE(D2064:D2068)</f>
        <v>33</v>
      </c>
      <c r="L2064">
        <f>AVERAGE(D2064:D2083)</f>
        <v>33</v>
      </c>
      <c r="M2064">
        <f>K2064-L2064</f>
        <v>0</v>
      </c>
      <c r="N2064" t="str">
        <f>IF(K2064&gt;L2064,"HIGH ZONE BIAS",IF(K2064&lt;L2064,"LOW ZONE BIAS","EQUILIBRIUM"))</f>
        <v>EQUILIBRIUM</v>
      </c>
    </row>
    <row r="2065">
      <c r="A2065">
        <v>25506</v>
      </c>
      <c r="B2065" t="str">
        <v>2025-03-26</v>
      </c>
      <c r="C2065" t="str">
        <v>Morning</v>
      </c>
      <c r="D2065">
        <v>6</v>
      </c>
      <c r="E2065" t="str">
        <f>IF(MOD(D2065,2)=0,"EVEN","ODD")</f>
        <v>EVEN</v>
      </c>
      <c r="F2065" t="str">
        <f>IF(D2065&lt;=18,"LOW (1-18)","HIGH (19-36)")</f>
        <v>LOW (1-18)</v>
      </c>
      <c r="G2065">
        <f>INT((D2065-1)/6)+1</f>
        <v>1</v>
      </c>
      <c r="H2065">
        <f>MOD(D2065-1,6)+1</f>
        <v>6</v>
      </c>
      <c r="I2065">
        <f>37-D2065</f>
        <v>31</v>
      </c>
      <c r="J2065">
        <f>ABS(D2065-D2066)</f>
        <v>17</v>
      </c>
      <c r="K2065">
        <f>AVERAGE(D2065:D2069)</f>
        <v>6</v>
      </c>
      <c r="L2065">
        <f>AVERAGE(D2065:D2084)</f>
        <v>6</v>
      </c>
      <c r="M2065">
        <f>K2065-L2065</f>
        <v>0</v>
      </c>
      <c r="N2065" t="str">
        <f>IF(K2065&gt;L2065,"HIGH ZONE BIAS",IF(K2065&lt;L2065,"LOW ZONE BIAS","EQUILIBRIUM"))</f>
        <v>EQUILIBRIUM</v>
      </c>
    </row>
    <row r="2066">
      <c r="A2066">
        <v>25505</v>
      </c>
      <c r="B2066" t="str">
        <v>2025-03-25</v>
      </c>
      <c r="C2066" t="str">
        <v>Evening</v>
      </c>
      <c r="D2066">
        <v>23</v>
      </c>
      <c r="E2066" t="str">
        <f>IF(MOD(D2066,2)=0,"EVEN","ODD")</f>
        <v>ODD</v>
      </c>
      <c r="F2066" t="str">
        <f>IF(D2066&lt;=18,"LOW (1-18)","HIGH (19-36)")</f>
        <v>HIGH (19-36)</v>
      </c>
      <c r="G2066">
        <f>INT((D2066-1)/6)+1</f>
        <v>4</v>
      </c>
      <c r="H2066">
        <f>MOD(D2066-1,6)+1</f>
        <v>5</v>
      </c>
      <c r="I2066">
        <f>37-D2066</f>
        <v>14</v>
      </c>
      <c r="J2066">
        <f>ABS(D2066-D2067)</f>
        <v>10</v>
      </c>
      <c r="K2066">
        <f>AVERAGE(D2066:D2070)</f>
        <v>23</v>
      </c>
      <c r="L2066">
        <f>AVERAGE(D2066:D2085)</f>
        <v>23</v>
      </c>
      <c r="M2066">
        <f>K2066-L2066</f>
        <v>0</v>
      </c>
      <c r="N2066" t="str">
        <f>IF(K2066&gt;L2066,"HIGH ZONE BIAS",IF(K2066&lt;L2066,"LOW ZONE BIAS","EQUILIBRIUM"))</f>
        <v>EQUILIBRIUM</v>
      </c>
    </row>
    <row r="2067">
      <c r="A2067">
        <v>25504</v>
      </c>
      <c r="B2067" t="str">
        <v>2025-03-25</v>
      </c>
      <c r="C2067" t="str">
        <v>Afternoon</v>
      </c>
      <c r="D2067">
        <v>13</v>
      </c>
      <c r="E2067" t="str">
        <f>IF(MOD(D2067,2)=0,"EVEN","ODD")</f>
        <v>ODD</v>
      </c>
      <c r="F2067" t="str">
        <f>IF(D2067&lt;=18,"LOW (1-18)","HIGH (19-36)")</f>
        <v>LOW (1-18)</v>
      </c>
      <c r="G2067">
        <f>INT((D2067-1)/6)+1</f>
        <v>3</v>
      </c>
      <c r="H2067">
        <f>MOD(D2067-1,6)+1</f>
        <v>1</v>
      </c>
      <c r="I2067">
        <f>37-D2067</f>
        <v>24</v>
      </c>
      <c r="J2067">
        <f>ABS(D2067-D2068)</f>
        <v>2</v>
      </c>
      <c r="K2067">
        <f>AVERAGE(D2067:D2071)</f>
        <v>13</v>
      </c>
      <c r="L2067">
        <f>AVERAGE(D2067:D2086)</f>
        <v>13</v>
      </c>
      <c r="M2067">
        <f>K2067-L2067</f>
        <v>0</v>
      </c>
      <c r="N2067" t="str">
        <f>IF(K2067&gt;L2067,"HIGH ZONE BIAS",IF(K2067&lt;L2067,"LOW ZONE BIAS","EQUILIBRIUM"))</f>
        <v>EQUILIBRIUM</v>
      </c>
    </row>
    <row r="2068">
      <c r="A2068">
        <v>25503</v>
      </c>
      <c r="B2068" t="str">
        <v>2025-03-25</v>
      </c>
      <c r="C2068" t="str">
        <v>Midday</v>
      </c>
      <c r="D2068">
        <v>11</v>
      </c>
      <c r="E2068" t="str">
        <f>IF(MOD(D2068,2)=0,"EVEN","ODD")</f>
        <v>ODD</v>
      </c>
      <c r="F2068" t="str">
        <f>IF(D2068&lt;=18,"LOW (1-18)","HIGH (19-36)")</f>
        <v>LOW (1-18)</v>
      </c>
      <c r="G2068">
        <f>INT((D2068-1)/6)+1</f>
        <v>2</v>
      </c>
      <c r="H2068">
        <f>MOD(D2068-1,6)+1</f>
        <v>5</v>
      </c>
      <c r="I2068">
        <f>37-D2068</f>
        <v>26</v>
      </c>
      <c r="J2068">
        <f>ABS(D2068-D2069)</f>
        <v>17</v>
      </c>
      <c r="K2068">
        <f>AVERAGE(D2068:D2072)</f>
        <v>11</v>
      </c>
      <c r="L2068">
        <f>AVERAGE(D2068:D2087)</f>
        <v>11</v>
      </c>
      <c r="M2068">
        <f>K2068-L2068</f>
        <v>0</v>
      </c>
      <c r="N2068" t="str">
        <f>IF(K2068&gt;L2068,"HIGH ZONE BIAS",IF(K2068&lt;L2068,"LOW ZONE BIAS","EQUILIBRIUM"))</f>
        <v>EQUILIBRIUM</v>
      </c>
    </row>
    <row r="2069">
      <c r="A2069">
        <v>25502</v>
      </c>
      <c r="B2069" t="str">
        <v>2025-03-25</v>
      </c>
      <c r="C2069" t="str">
        <v>Morning</v>
      </c>
      <c r="D2069">
        <v>28</v>
      </c>
      <c r="E2069" t="str">
        <f>IF(MOD(D2069,2)=0,"EVEN","ODD")</f>
        <v>EVEN</v>
      </c>
      <c r="F2069" t="str">
        <f>IF(D2069&lt;=18,"LOW (1-18)","HIGH (19-36)")</f>
        <v>HIGH (19-36)</v>
      </c>
      <c r="G2069">
        <f>INT((D2069-1)/6)+1</f>
        <v>5</v>
      </c>
      <c r="H2069">
        <f>MOD(D2069-1,6)+1</f>
        <v>4</v>
      </c>
      <c r="I2069">
        <f>37-D2069</f>
        <v>9</v>
      </c>
      <c r="J2069">
        <f>ABS(D2069-D2070)</f>
        <v>4</v>
      </c>
      <c r="K2069">
        <f>AVERAGE(D2069:D2073)</f>
        <v>28</v>
      </c>
      <c r="L2069">
        <f>AVERAGE(D2069:D2088)</f>
        <v>28</v>
      </c>
      <c r="M2069">
        <f>K2069-L2069</f>
        <v>0</v>
      </c>
      <c r="N2069" t="str">
        <f>IF(K2069&gt;L2069,"HIGH ZONE BIAS",IF(K2069&lt;L2069,"LOW ZONE BIAS","EQUILIBRIUM"))</f>
        <v>EQUILIBRIUM</v>
      </c>
    </row>
    <row r="2070">
      <c r="A2070">
        <v>25501</v>
      </c>
      <c r="B2070" t="str">
        <v>2025-03-24</v>
      </c>
      <c r="C2070" t="str">
        <v>Evening</v>
      </c>
      <c r="D2070">
        <v>24</v>
      </c>
      <c r="E2070" t="str">
        <f>IF(MOD(D2070,2)=0,"EVEN","ODD")</f>
        <v>EVEN</v>
      </c>
      <c r="F2070" t="str">
        <f>IF(D2070&lt;=18,"LOW (1-18)","HIGH (19-36)")</f>
        <v>HIGH (19-36)</v>
      </c>
      <c r="G2070">
        <f>INT((D2070-1)/6)+1</f>
        <v>4</v>
      </c>
      <c r="H2070">
        <f>MOD(D2070-1,6)+1</f>
        <v>6</v>
      </c>
      <c r="I2070">
        <f>37-D2070</f>
        <v>13</v>
      </c>
      <c r="J2070">
        <f>ABS(D2070-D2071)</f>
        <v>5</v>
      </c>
      <c r="K2070">
        <f>AVERAGE(D2070:D2074)</f>
        <v>24</v>
      </c>
      <c r="L2070">
        <f>AVERAGE(D2070:D2089)</f>
        <v>24</v>
      </c>
      <c r="M2070">
        <f>K2070-L2070</f>
        <v>0</v>
      </c>
      <c r="N2070" t="str">
        <f>IF(K2070&gt;L2070,"HIGH ZONE BIAS",IF(K2070&lt;L2070,"LOW ZONE BIAS","EQUILIBRIUM"))</f>
        <v>EQUILIBRIUM</v>
      </c>
    </row>
    <row r="2071">
      <c r="A2071">
        <v>25500</v>
      </c>
      <c r="B2071" t="str">
        <v>2025-03-24</v>
      </c>
      <c r="C2071" t="str">
        <v>Afternoon</v>
      </c>
      <c r="D2071">
        <v>19</v>
      </c>
      <c r="E2071" t="str">
        <f>IF(MOD(D2071,2)=0,"EVEN","ODD")</f>
        <v>ODD</v>
      </c>
      <c r="F2071" t="str">
        <f>IF(D2071&lt;=18,"LOW (1-18)","HIGH (19-36)")</f>
        <v>HIGH (19-36)</v>
      </c>
      <c r="G2071">
        <f>INT((D2071-1)/6)+1</f>
        <v>4</v>
      </c>
      <c r="H2071">
        <f>MOD(D2071-1,6)+1</f>
        <v>1</v>
      </c>
      <c r="I2071">
        <f>37-D2071</f>
        <v>18</v>
      </c>
      <c r="J2071">
        <f>ABS(D2071-D2072)</f>
        <v>4</v>
      </c>
      <c r="K2071">
        <f>AVERAGE(D2071:D2075)</f>
        <v>19</v>
      </c>
      <c r="L2071">
        <f>AVERAGE(D2071:D2090)</f>
        <v>19</v>
      </c>
      <c r="M2071">
        <f>K2071-L2071</f>
        <v>0</v>
      </c>
      <c r="N2071" t="str">
        <f>IF(K2071&gt;L2071,"HIGH ZONE BIAS",IF(K2071&lt;L2071,"LOW ZONE BIAS","EQUILIBRIUM"))</f>
        <v>EQUILIBRIUM</v>
      </c>
    </row>
    <row r="2072">
      <c r="A2072">
        <v>25499</v>
      </c>
      <c r="B2072" t="str">
        <v>2025-03-24</v>
      </c>
      <c r="C2072" t="str">
        <v>Midday</v>
      </c>
      <c r="D2072">
        <v>15</v>
      </c>
      <c r="E2072" t="str">
        <f>IF(MOD(D2072,2)=0,"EVEN","ODD")</f>
        <v>ODD</v>
      </c>
      <c r="F2072" t="str">
        <f>IF(D2072&lt;=18,"LOW (1-18)","HIGH (19-36)")</f>
        <v>LOW (1-18)</v>
      </c>
      <c r="G2072">
        <f>INT((D2072-1)/6)+1</f>
        <v>3</v>
      </c>
      <c r="H2072">
        <f>MOD(D2072-1,6)+1</f>
        <v>3</v>
      </c>
      <c r="I2072">
        <f>37-D2072</f>
        <v>22</v>
      </c>
      <c r="J2072">
        <f>ABS(D2072-D2073)</f>
        <v>6</v>
      </c>
      <c r="K2072">
        <f>AVERAGE(D2072:D2076)</f>
        <v>15</v>
      </c>
      <c r="L2072">
        <f>AVERAGE(D2072:D2091)</f>
        <v>15</v>
      </c>
      <c r="M2072">
        <f>K2072-L2072</f>
        <v>0</v>
      </c>
      <c r="N2072" t="str">
        <f>IF(K2072&gt;L2072,"HIGH ZONE BIAS",IF(K2072&lt;L2072,"LOW ZONE BIAS","EQUILIBRIUM"))</f>
        <v>EQUILIBRIUM</v>
      </c>
    </row>
    <row r="2073">
      <c r="A2073">
        <v>25498</v>
      </c>
      <c r="B2073" t="str">
        <v>2025-03-24</v>
      </c>
      <c r="C2073" t="str">
        <v>Morning</v>
      </c>
      <c r="D2073">
        <v>21</v>
      </c>
      <c r="E2073" t="str">
        <f>IF(MOD(D2073,2)=0,"EVEN","ODD")</f>
        <v>ODD</v>
      </c>
      <c r="F2073" t="str">
        <f>IF(D2073&lt;=18,"LOW (1-18)","HIGH (19-36)")</f>
        <v>HIGH (19-36)</v>
      </c>
      <c r="G2073">
        <f>INT((D2073-1)/6)+1</f>
        <v>4</v>
      </c>
      <c r="H2073">
        <f>MOD(D2073-1,6)+1</f>
        <v>3</v>
      </c>
      <c r="I2073">
        <f>37-D2073</f>
        <v>16</v>
      </c>
      <c r="J2073">
        <f>ABS(D2073-D2074)</f>
        <v>19</v>
      </c>
      <c r="K2073">
        <f>AVERAGE(D2073:D2077)</f>
        <v>21</v>
      </c>
      <c r="L2073">
        <f>AVERAGE(D2073:D2092)</f>
        <v>21</v>
      </c>
      <c r="M2073">
        <f>K2073-L2073</f>
        <v>0</v>
      </c>
      <c r="N2073" t="str">
        <f>IF(K2073&gt;L2073,"HIGH ZONE BIAS",IF(K2073&lt;L2073,"LOW ZONE BIAS","EQUILIBRIUM"))</f>
        <v>EQUILIBRIUM</v>
      </c>
    </row>
    <row r="2074">
      <c r="A2074">
        <v>25497</v>
      </c>
      <c r="B2074" t="str">
        <v>2025-03-22</v>
      </c>
      <c r="C2074" t="str">
        <v>Evening</v>
      </c>
      <c r="D2074">
        <v>2</v>
      </c>
      <c r="E2074" t="str">
        <f>IF(MOD(D2074,2)=0,"EVEN","ODD")</f>
        <v>EVEN</v>
      </c>
      <c r="F2074" t="str">
        <f>IF(D2074&lt;=18,"LOW (1-18)","HIGH (19-36)")</f>
        <v>LOW (1-18)</v>
      </c>
      <c r="G2074">
        <f>INT((D2074-1)/6)+1</f>
        <v>1</v>
      </c>
      <c r="H2074">
        <f>MOD(D2074-1,6)+1</f>
        <v>2</v>
      </c>
      <c r="I2074">
        <f>37-D2074</f>
        <v>35</v>
      </c>
      <c r="J2074">
        <f>ABS(D2074-D2075)</f>
        <v>28</v>
      </c>
      <c r="K2074">
        <f>AVERAGE(D2074:D2078)</f>
        <v>2</v>
      </c>
      <c r="L2074">
        <f>AVERAGE(D2074:D2093)</f>
        <v>2</v>
      </c>
      <c r="M2074">
        <f>K2074-L2074</f>
        <v>0</v>
      </c>
      <c r="N2074" t="str">
        <f>IF(K2074&gt;L2074,"HIGH ZONE BIAS",IF(K2074&lt;L2074,"LOW ZONE BIAS","EQUILIBRIUM"))</f>
        <v>EQUILIBRIUM</v>
      </c>
    </row>
    <row r="2075">
      <c r="A2075">
        <v>25496</v>
      </c>
      <c r="B2075" t="str">
        <v>2025-03-22</v>
      </c>
      <c r="C2075" t="str">
        <v>Afternoon</v>
      </c>
      <c r="D2075">
        <v>30</v>
      </c>
      <c r="E2075" t="str">
        <f>IF(MOD(D2075,2)=0,"EVEN","ODD")</f>
        <v>EVEN</v>
      </c>
      <c r="F2075" t="str">
        <f>IF(D2075&lt;=18,"LOW (1-18)","HIGH (19-36)")</f>
        <v>HIGH (19-36)</v>
      </c>
      <c r="G2075">
        <f>INT((D2075-1)/6)+1</f>
        <v>5</v>
      </c>
      <c r="H2075">
        <f>MOD(D2075-1,6)+1</f>
        <v>6</v>
      </c>
      <c r="I2075">
        <f>37-D2075</f>
        <v>7</v>
      </c>
      <c r="J2075">
        <f>ABS(D2075-D2076)</f>
        <v>1</v>
      </c>
      <c r="K2075">
        <f>AVERAGE(D2075:D2079)</f>
        <v>30</v>
      </c>
      <c r="L2075">
        <f>AVERAGE(D2075:D2094)</f>
        <v>30</v>
      </c>
      <c r="M2075">
        <f>K2075-L2075</f>
        <v>0</v>
      </c>
      <c r="N2075" t="str">
        <f>IF(K2075&gt;L2075,"HIGH ZONE BIAS",IF(K2075&lt;L2075,"LOW ZONE BIAS","EQUILIBRIUM"))</f>
        <v>EQUILIBRIUM</v>
      </c>
    </row>
    <row r="2076">
      <c r="A2076">
        <v>25495</v>
      </c>
      <c r="B2076" t="str">
        <v>2025-03-22</v>
      </c>
      <c r="C2076" t="str">
        <v>Midday</v>
      </c>
      <c r="D2076">
        <v>31</v>
      </c>
      <c r="E2076" t="str">
        <f>IF(MOD(D2076,2)=0,"EVEN","ODD")</f>
        <v>ODD</v>
      </c>
      <c r="F2076" t="str">
        <f>IF(D2076&lt;=18,"LOW (1-18)","HIGH (19-36)")</f>
        <v>HIGH (19-36)</v>
      </c>
      <c r="G2076">
        <f>INT((D2076-1)/6)+1</f>
        <v>6</v>
      </c>
      <c r="H2076">
        <f>MOD(D2076-1,6)+1</f>
        <v>1</v>
      </c>
      <c r="I2076">
        <f>37-D2076</f>
        <v>6</v>
      </c>
      <c r="J2076">
        <f>ABS(D2076-D2077)</f>
        <v>20</v>
      </c>
      <c r="K2076">
        <f>AVERAGE(D2076:D2080)</f>
        <v>31</v>
      </c>
      <c r="L2076">
        <f>AVERAGE(D2076:D2095)</f>
        <v>31</v>
      </c>
      <c r="M2076">
        <f>K2076-L2076</f>
        <v>0</v>
      </c>
      <c r="N2076" t="str">
        <f>IF(K2076&gt;L2076,"HIGH ZONE BIAS",IF(K2076&lt;L2076,"LOW ZONE BIAS","EQUILIBRIUM"))</f>
        <v>EQUILIBRIUM</v>
      </c>
    </row>
    <row r="2077">
      <c r="A2077">
        <v>25494</v>
      </c>
      <c r="B2077" t="str">
        <v>2025-03-22</v>
      </c>
      <c r="C2077" t="str">
        <v>Morning</v>
      </c>
      <c r="D2077">
        <v>11</v>
      </c>
      <c r="E2077" t="str">
        <f>IF(MOD(D2077,2)=0,"EVEN","ODD")</f>
        <v>ODD</v>
      </c>
      <c r="F2077" t="str">
        <f>IF(D2077&lt;=18,"LOW (1-18)","HIGH (19-36)")</f>
        <v>LOW (1-18)</v>
      </c>
      <c r="G2077">
        <f>INT((D2077-1)/6)+1</f>
        <v>2</v>
      </c>
      <c r="H2077">
        <f>MOD(D2077-1,6)+1</f>
        <v>5</v>
      </c>
      <c r="I2077">
        <f>37-D2077</f>
        <v>26</v>
      </c>
      <c r="J2077">
        <f>ABS(D2077-D2078)</f>
        <v>17</v>
      </c>
      <c r="K2077">
        <f>AVERAGE(D2077:D2081)</f>
        <v>11</v>
      </c>
      <c r="L2077">
        <f>AVERAGE(D2077:D2096)</f>
        <v>11</v>
      </c>
      <c r="M2077">
        <f>K2077-L2077</f>
        <v>0</v>
      </c>
      <c r="N2077" t="str">
        <f>IF(K2077&gt;L2077,"HIGH ZONE BIAS",IF(K2077&lt;L2077,"LOW ZONE BIAS","EQUILIBRIUM"))</f>
        <v>EQUILIBRIUM</v>
      </c>
    </row>
    <row r="2078">
      <c r="A2078">
        <v>25493</v>
      </c>
      <c r="B2078" t="str">
        <v>2025-03-21</v>
      </c>
      <c r="C2078" t="str">
        <v>Evening</v>
      </c>
      <c r="D2078">
        <v>28</v>
      </c>
      <c r="E2078" t="str">
        <f>IF(MOD(D2078,2)=0,"EVEN","ODD")</f>
        <v>EVEN</v>
      </c>
      <c r="F2078" t="str">
        <f>IF(D2078&lt;=18,"LOW (1-18)","HIGH (19-36)")</f>
        <v>HIGH (19-36)</v>
      </c>
      <c r="G2078">
        <f>INT((D2078-1)/6)+1</f>
        <v>5</v>
      </c>
      <c r="H2078">
        <f>MOD(D2078-1,6)+1</f>
        <v>4</v>
      </c>
      <c r="I2078">
        <f>37-D2078</f>
        <v>9</v>
      </c>
      <c r="J2078">
        <f>ABS(D2078-D2079)</f>
        <v>4</v>
      </c>
      <c r="K2078">
        <f>AVERAGE(D2078:D2082)</f>
        <v>28</v>
      </c>
      <c r="L2078">
        <f>AVERAGE(D2078:D2097)</f>
        <v>28</v>
      </c>
      <c r="M2078">
        <f>K2078-L2078</f>
        <v>0</v>
      </c>
      <c r="N2078" t="str">
        <f>IF(K2078&gt;L2078,"HIGH ZONE BIAS",IF(K2078&lt;L2078,"LOW ZONE BIAS","EQUILIBRIUM"))</f>
        <v>EQUILIBRIUM</v>
      </c>
    </row>
    <row r="2079">
      <c r="A2079">
        <v>25492</v>
      </c>
      <c r="B2079" t="str">
        <v>2025-03-21</v>
      </c>
      <c r="C2079" t="str">
        <v>Afternoon</v>
      </c>
      <c r="D2079">
        <v>24</v>
      </c>
      <c r="E2079" t="str">
        <f>IF(MOD(D2079,2)=0,"EVEN","ODD")</f>
        <v>EVEN</v>
      </c>
      <c r="F2079" t="str">
        <f>IF(D2079&lt;=18,"LOW (1-18)","HIGH (19-36)")</f>
        <v>HIGH (19-36)</v>
      </c>
      <c r="G2079">
        <f>INT((D2079-1)/6)+1</f>
        <v>4</v>
      </c>
      <c r="H2079">
        <f>MOD(D2079-1,6)+1</f>
        <v>6</v>
      </c>
      <c r="I2079">
        <f>37-D2079</f>
        <v>13</v>
      </c>
      <c r="J2079">
        <f>ABS(D2079-D2080)</f>
        <v>8</v>
      </c>
      <c r="K2079">
        <f>AVERAGE(D2079:D2083)</f>
        <v>24</v>
      </c>
      <c r="L2079">
        <f>AVERAGE(D2079:D2098)</f>
        <v>24</v>
      </c>
      <c r="M2079">
        <f>K2079-L2079</f>
        <v>0</v>
      </c>
      <c r="N2079" t="str">
        <f>IF(K2079&gt;L2079,"HIGH ZONE BIAS",IF(K2079&lt;L2079,"LOW ZONE BIAS","EQUILIBRIUM"))</f>
        <v>EQUILIBRIUM</v>
      </c>
    </row>
    <row r="2080">
      <c r="A2080">
        <v>25491</v>
      </c>
      <c r="B2080" t="str">
        <v>2025-03-21</v>
      </c>
      <c r="C2080" t="str">
        <v>Midday</v>
      </c>
      <c r="D2080">
        <v>32</v>
      </c>
      <c r="E2080" t="str">
        <f>IF(MOD(D2080,2)=0,"EVEN","ODD")</f>
        <v>EVEN</v>
      </c>
      <c r="F2080" t="str">
        <f>IF(D2080&lt;=18,"LOW (1-18)","HIGH (19-36)")</f>
        <v>HIGH (19-36)</v>
      </c>
      <c r="G2080">
        <f>INT((D2080-1)/6)+1</f>
        <v>6</v>
      </c>
      <c r="H2080">
        <f>MOD(D2080-1,6)+1</f>
        <v>2</v>
      </c>
      <c r="I2080">
        <f>37-D2080</f>
        <v>5</v>
      </c>
      <c r="J2080">
        <f>ABS(D2080-D2081)</f>
        <v>1</v>
      </c>
      <c r="K2080">
        <f>AVERAGE(D2080:D2084)</f>
        <v>32</v>
      </c>
      <c r="L2080">
        <f>AVERAGE(D2080:D2099)</f>
        <v>32</v>
      </c>
      <c r="M2080">
        <f>K2080-L2080</f>
        <v>0</v>
      </c>
      <c r="N2080" t="str">
        <f>IF(K2080&gt;L2080,"HIGH ZONE BIAS",IF(K2080&lt;L2080,"LOW ZONE BIAS","EQUILIBRIUM"))</f>
        <v>EQUILIBRIUM</v>
      </c>
    </row>
    <row r="2081">
      <c r="A2081">
        <v>25490</v>
      </c>
      <c r="B2081" t="str">
        <v>2025-03-21</v>
      </c>
      <c r="C2081" t="str">
        <v>Morning</v>
      </c>
      <c r="D2081">
        <v>31</v>
      </c>
      <c r="E2081" t="str">
        <f>IF(MOD(D2081,2)=0,"EVEN","ODD")</f>
        <v>ODD</v>
      </c>
      <c r="F2081" t="str">
        <f>IF(D2081&lt;=18,"LOW (1-18)","HIGH (19-36)")</f>
        <v>HIGH (19-36)</v>
      </c>
      <c r="G2081">
        <f>INT((D2081-1)/6)+1</f>
        <v>6</v>
      </c>
      <c r="H2081">
        <f>MOD(D2081-1,6)+1</f>
        <v>1</v>
      </c>
      <c r="I2081">
        <f>37-D2081</f>
        <v>6</v>
      </c>
      <c r="J2081">
        <f>ABS(D2081-D2082)</f>
        <v>10</v>
      </c>
      <c r="K2081">
        <f>AVERAGE(D2081:D2085)</f>
        <v>31</v>
      </c>
      <c r="L2081">
        <f>AVERAGE(D2081:D2100)</f>
        <v>31</v>
      </c>
      <c r="M2081">
        <f>K2081-L2081</f>
        <v>0</v>
      </c>
      <c r="N2081" t="str">
        <f>IF(K2081&gt;L2081,"HIGH ZONE BIAS",IF(K2081&lt;L2081,"LOW ZONE BIAS","EQUILIBRIUM"))</f>
        <v>EQUILIBRIUM</v>
      </c>
    </row>
    <row r="2082">
      <c r="A2082">
        <v>25489</v>
      </c>
      <c r="B2082" t="str">
        <v>2025-03-20</v>
      </c>
      <c r="C2082" t="str">
        <v>Evening</v>
      </c>
      <c r="D2082">
        <v>21</v>
      </c>
      <c r="E2082" t="str">
        <f>IF(MOD(D2082,2)=0,"EVEN","ODD")</f>
        <v>ODD</v>
      </c>
      <c r="F2082" t="str">
        <f>IF(D2082&lt;=18,"LOW (1-18)","HIGH (19-36)")</f>
        <v>HIGH (19-36)</v>
      </c>
      <c r="G2082">
        <f>INT((D2082-1)/6)+1</f>
        <v>4</v>
      </c>
      <c r="H2082">
        <f>MOD(D2082-1,6)+1</f>
        <v>3</v>
      </c>
      <c r="I2082">
        <f>37-D2082</f>
        <v>16</v>
      </c>
      <c r="J2082">
        <f>ABS(D2082-D2083)</f>
        <v>18</v>
      </c>
      <c r="K2082">
        <f>AVERAGE(D2082:D2086)</f>
        <v>21</v>
      </c>
      <c r="L2082">
        <f>AVERAGE(D2082:D2101)</f>
        <v>21</v>
      </c>
      <c r="M2082">
        <f>K2082-L2082</f>
        <v>0</v>
      </c>
      <c r="N2082" t="str">
        <f>IF(K2082&gt;L2082,"HIGH ZONE BIAS",IF(K2082&lt;L2082,"LOW ZONE BIAS","EQUILIBRIUM"))</f>
        <v>EQUILIBRIUM</v>
      </c>
    </row>
    <row r="2083">
      <c r="A2083">
        <v>25488</v>
      </c>
      <c r="B2083" t="str">
        <v>2025-03-20</v>
      </c>
      <c r="C2083" t="str">
        <v>Afternoon</v>
      </c>
      <c r="D2083">
        <v>3</v>
      </c>
      <c r="E2083" t="str">
        <f>IF(MOD(D2083,2)=0,"EVEN","ODD")</f>
        <v>ODD</v>
      </c>
      <c r="F2083" t="str">
        <f>IF(D2083&lt;=18,"LOW (1-18)","HIGH (19-36)")</f>
        <v>LOW (1-18)</v>
      </c>
      <c r="G2083">
        <f>INT((D2083-1)/6)+1</f>
        <v>1</v>
      </c>
      <c r="H2083">
        <f>MOD(D2083-1,6)+1</f>
        <v>3</v>
      </c>
      <c r="I2083">
        <f>37-D2083</f>
        <v>34</v>
      </c>
      <c r="J2083">
        <f>ABS(D2083-D2084)</f>
        <v>21</v>
      </c>
      <c r="K2083">
        <f>AVERAGE(D2083:D2087)</f>
        <v>3</v>
      </c>
      <c r="L2083">
        <f>AVERAGE(D2083:D2102)</f>
        <v>3</v>
      </c>
      <c r="M2083">
        <f>K2083-L2083</f>
        <v>0</v>
      </c>
      <c r="N2083" t="str">
        <f>IF(K2083&gt;L2083,"HIGH ZONE BIAS",IF(K2083&lt;L2083,"LOW ZONE BIAS","EQUILIBRIUM"))</f>
        <v>EQUILIBRIUM</v>
      </c>
    </row>
    <row r="2084">
      <c r="A2084">
        <v>25487</v>
      </c>
      <c r="B2084" t="str">
        <v>2025-03-20</v>
      </c>
      <c r="C2084" t="str">
        <v>Midday</v>
      </c>
      <c r="D2084">
        <v>24</v>
      </c>
      <c r="E2084" t="str">
        <f>IF(MOD(D2084,2)=0,"EVEN","ODD")</f>
        <v>EVEN</v>
      </c>
      <c r="F2084" t="str">
        <f>IF(D2084&lt;=18,"LOW (1-18)","HIGH (19-36)")</f>
        <v>HIGH (19-36)</v>
      </c>
      <c r="G2084">
        <f>INT((D2084-1)/6)+1</f>
        <v>4</v>
      </c>
      <c r="H2084">
        <f>MOD(D2084-1,6)+1</f>
        <v>6</v>
      </c>
      <c r="I2084">
        <f>37-D2084</f>
        <v>13</v>
      </c>
      <c r="J2084">
        <f>ABS(D2084-D2085)</f>
        <v>15</v>
      </c>
      <c r="K2084">
        <f>AVERAGE(D2084:D2088)</f>
        <v>24</v>
      </c>
      <c r="L2084">
        <f>AVERAGE(D2084:D2103)</f>
        <v>24</v>
      </c>
      <c r="M2084">
        <f>K2084-L2084</f>
        <v>0</v>
      </c>
      <c r="N2084" t="str">
        <f>IF(K2084&gt;L2084,"HIGH ZONE BIAS",IF(K2084&lt;L2084,"LOW ZONE BIAS","EQUILIBRIUM"))</f>
        <v>EQUILIBRIUM</v>
      </c>
    </row>
    <row r="2085">
      <c r="A2085">
        <v>25486</v>
      </c>
      <c r="B2085" t="str">
        <v>2025-03-20</v>
      </c>
      <c r="C2085" t="str">
        <v>Morning</v>
      </c>
      <c r="D2085">
        <v>9</v>
      </c>
      <c r="E2085" t="str">
        <f>IF(MOD(D2085,2)=0,"EVEN","ODD")</f>
        <v>ODD</v>
      </c>
      <c r="F2085" t="str">
        <f>IF(D2085&lt;=18,"LOW (1-18)","HIGH (19-36)")</f>
        <v>LOW (1-18)</v>
      </c>
      <c r="G2085">
        <f>INT((D2085-1)/6)+1</f>
        <v>2</v>
      </c>
      <c r="H2085">
        <f>MOD(D2085-1,6)+1</f>
        <v>3</v>
      </c>
      <c r="I2085">
        <f>37-D2085</f>
        <v>28</v>
      </c>
      <c r="J2085">
        <f>ABS(D2085-D2086)</f>
        <v>23</v>
      </c>
      <c r="K2085">
        <f>AVERAGE(D2085:D2089)</f>
        <v>9</v>
      </c>
      <c r="L2085">
        <f>AVERAGE(D2085:D2104)</f>
        <v>9</v>
      </c>
      <c r="M2085">
        <f>K2085-L2085</f>
        <v>0</v>
      </c>
      <c r="N2085" t="str">
        <f>IF(K2085&gt;L2085,"HIGH ZONE BIAS",IF(K2085&lt;L2085,"LOW ZONE BIAS","EQUILIBRIUM"))</f>
        <v>EQUILIBRIUM</v>
      </c>
    </row>
    <row r="2086">
      <c r="A2086">
        <v>25485</v>
      </c>
      <c r="B2086" t="str">
        <v>2025-03-19</v>
      </c>
      <c r="C2086" t="str">
        <v>Evening</v>
      </c>
      <c r="D2086">
        <v>32</v>
      </c>
      <c r="E2086" t="str">
        <f>IF(MOD(D2086,2)=0,"EVEN","ODD")</f>
        <v>EVEN</v>
      </c>
      <c r="F2086" t="str">
        <f>IF(D2086&lt;=18,"LOW (1-18)","HIGH (19-36)")</f>
        <v>HIGH (19-36)</v>
      </c>
      <c r="G2086">
        <f>INT((D2086-1)/6)+1</f>
        <v>6</v>
      </c>
      <c r="H2086">
        <f>MOD(D2086-1,6)+1</f>
        <v>2</v>
      </c>
      <c r="I2086">
        <f>37-D2086</f>
        <v>5</v>
      </c>
      <c r="J2086">
        <f>ABS(D2086-D2087)</f>
        <v>16</v>
      </c>
      <c r="K2086">
        <f>AVERAGE(D2086:D2090)</f>
        <v>32</v>
      </c>
      <c r="L2086">
        <f>AVERAGE(D2086:D2105)</f>
        <v>32</v>
      </c>
      <c r="M2086">
        <f>K2086-L2086</f>
        <v>0</v>
      </c>
      <c r="N2086" t="str">
        <f>IF(K2086&gt;L2086,"HIGH ZONE BIAS",IF(K2086&lt;L2086,"LOW ZONE BIAS","EQUILIBRIUM"))</f>
        <v>EQUILIBRIUM</v>
      </c>
    </row>
    <row r="2087">
      <c r="A2087">
        <v>25484</v>
      </c>
      <c r="B2087" t="str">
        <v>2025-03-19</v>
      </c>
      <c r="C2087" t="str">
        <v>Afternoon</v>
      </c>
      <c r="D2087">
        <v>16</v>
      </c>
      <c r="E2087" t="str">
        <f>IF(MOD(D2087,2)=0,"EVEN","ODD")</f>
        <v>EVEN</v>
      </c>
      <c r="F2087" t="str">
        <f>IF(D2087&lt;=18,"LOW (1-18)","HIGH (19-36)")</f>
        <v>LOW (1-18)</v>
      </c>
      <c r="G2087">
        <f>INT((D2087-1)/6)+1</f>
        <v>3</v>
      </c>
      <c r="H2087">
        <f>MOD(D2087-1,6)+1</f>
        <v>4</v>
      </c>
      <c r="I2087">
        <f>37-D2087</f>
        <v>21</v>
      </c>
      <c r="J2087">
        <f>ABS(D2087-D2088)</f>
        <v>2</v>
      </c>
      <c r="K2087">
        <f>AVERAGE(D2087:D2091)</f>
        <v>16</v>
      </c>
      <c r="L2087">
        <f>AVERAGE(D2087:D2106)</f>
        <v>16</v>
      </c>
      <c r="M2087">
        <f>K2087-L2087</f>
        <v>0</v>
      </c>
      <c r="N2087" t="str">
        <f>IF(K2087&gt;L2087,"HIGH ZONE BIAS",IF(K2087&lt;L2087,"LOW ZONE BIAS","EQUILIBRIUM"))</f>
        <v>EQUILIBRIUM</v>
      </c>
    </row>
    <row r="2088">
      <c r="A2088">
        <v>25483</v>
      </c>
      <c r="B2088" t="str">
        <v>2025-03-19</v>
      </c>
      <c r="C2088" t="str">
        <v>Midday</v>
      </c>
      <c r="D2088">
        <v>18</v>
      </c>
      <c r="E2088" t="str">
        <f>IF(MOD(D2088,2)=0,"EVEN","ODD")</f>
        <v>EVEN</v>
      </c>
      <c r="F2088" t="str">
        <f>IF(D2088&lt;=18,"LOW (1-18)","HIGH (19-36)")</f>
        <v>LOW (1-18)</v>
      </c>
      <c r="G2088">
        <f>INT((D2088-1)/6)+1</f>
        <v>3</v>
      </c>
      <c r="H2088">
        <f>MOD(D2088-1,6)+1</f>
        <v>6</v>
      </c>
      <c r="I2088">
        <f>37-D2088</f>
        <v>19</v>
      </c>
      <c r="J2088">
        <f>ABS(D2088-D2089)</f>
        <v>8</v>
      </c>
      <c r="K2088">
        <f>AVERAGE(D2088:D2092)</f>
        <v>18</v>
      </c>
      <c r="L2088">
        <f>AVERAGE(D2088:D2107)</f>
        <v>18</v>
      </c>
      <c r="M2088">
        <f>K2088-L2088</f>
        <v>0</v>
      </c>
      <c r="N2088" t="str">
        <f>IF(K2088&gt;L2088,"HIGH ZONE BIAS",IF(K2088&lt;L2088,"LOW ZONE BIAS","EQUILIBRIUM"))</f>
        <v>EQUILIBRIUM</v>
      </c>
    </row>
    <row r="2089">
      <c r="A2089">
        <v>25482</v>
      </c>
      <c r="B2089" t="str">
        <v>2025-03-19</v>
      </c>
      <c r="C2089" t="str">
        <v>Morning</v>
      </c>
      <c r="D2089">
        <v>26</v>
      </c>
      <c r="E2089" t="str">
        <f>IF(MOD(D2089,2)=0,"EVEN","ODD")</f>
        <v>EVEN</v>
      </c>
      <c r="F2089" t="str">
        <f>IF(D2089&lt;=18,"LOW (1-18)","HIGH (19-36)")</f>
        <v>HIGH (19-36)</v>
      </c>
      <c r="G2089">
        <f>INT((D2089-1)/6)+1</f>
        <v>5</v>
      </c>
      <c r="H2089">
        <f>MOD(D2089-1,6)+1</f>
        <v>2</v>
      </c>
      <c r="I2089">
        <f>37-D2089</f>
        <v>11</v>
      </c>
      <c r="J2089">
        <f>ABS(D2089-D2090)</f>
        <v>4</v>
      </c>
      <c r="K2089">
        <f>AVERAGE(D2089:D2093)</f>
        <v>26</v>
      </c>
      <c r="L2089">
        <f>AVERAGE(D2089:D2108)</f>
        <v>26</v>
      </c>
      <c r="M2089">
        <f>K2089-L2089</f>
        <v>0</v>
      </c>
      <c r="N2089" t="str">
        <f>IF(K2089&gt;L2089,"HIGH ZONE BIAS",IF(K2089&lt;L2089,"LOW ZONE BIAS","EQUILIBRIUM"))</f>
        <v>EQUILIBRIUM</v>
      </c>
    </row>
    <row r="2090">
      <c r="A2090">
        <v>25481</v>
      </c>
      <c r="B2090" t="str">
        <v>2025-03-18</v>
      </c>
      <c r="C2090" t="str">
        <v>Evening</v>
      </c>
      <c r="D2090">
        <v>30</v>
      </c>
      <c r="E2090" t="str">
        <f>IF(MOD(D2090,2)=0,"EVEN","ODD")</f>
        <v>EVEN</v>
      </c>
      <c r="F2090" t="str">
        <f>IF(D2090&lt;=18,"LOW (1-18)","HIGH (19-36)")</f>
        <v>HIGH (19-36)</v>
      </c>
      <c r="G2090">
        <f>INT((D2090-1)/6)+1</f>
        <v>5</v>
      </c>
      <c r="H2090">
        <f>MOD(D2090-1,6)+1</f>
        <v>6</v>
      </c>
      <c r="I2090">
        <f>37-D2090</f>
        <v>7</v>
      </c>
      <c r="J2090">
        <f>ABS(D2090-D2091)</f>
        <v>18</v>
      </c>
      <c r="K2090">
        <f>AVERAGE(D2090:D2094)</f>
        <v>30</v>
      </c>
      <c r="L2090">
        <f>AVERAGE(D2090:D2109)</f>
        <v>30</v>
      </c>
      <c r="M2090">
        <f>K2090-L2090</f>
        <v>0</v>
      </c>
      <c r="N2090" t="str">
        <f>IF(K2090&gt;L2090,"HIGH ZONE BIAS",IF(K2090&lt;L2090,"LOW ZONE BIAS","EQUILIBRIUM"))</f>
        <v>EQUILIBRIUM</v>
      </c>
    </row>
    <row r="2091">
      <c r="A2091">
        <v>25480</v>
      </c>
      <c r="B2091" t="str">
        <v>2025-03-18</v>
      </c>
      <c r="C2091" t="str">
        <v>Afternoon</v>
      </c>
      <c r="D2091">
        <v>12</v>
      </c>
      <c r="E2091" t="str">
        <f>IF(MOD(D2091,2)=0,"EVEN","ODD")</f>
        <v>EVEN</v>
      </c>
      <c r="F2091" t="str">
        <f>IF(D2091&lt;=18,"LOW (1-18)","HIGH (19-36)")</f>
        <v>LOW (1-18)</v>
      </c>
      <c r="G2091">
        <f>INT((D2091-1)/6)+1</f>
        <v>2</v>
      </c>
      <c r="H2091">
        <f>MOD(D2091-1,6)+1</f>
        <v>6</v>
      </c>
      <c r="I2091">
        <f>37-D2091</f>
        <v>25</v>
      </c>
      <c r="J2091">
        <f>ABS(D2091-D2092)</f>
        <v>16</v>
      </c>
      <c r="K2091">
        <f>AVERAGE(D2091:D2095)</f>
        <v>12</v>
      </c>
      <c r="L2091">
        <f>AVERAGE(D2091:D2110)</f>
        <v>12</v>
      </c>
      <c r="M2091">
        <f>K2091-L2091</f>
        <v>0</v>
      </c>
      <c r="N2091" t="str">
        <f>IF(K2091&gt;L2091,"HIGH ZONE BIAS",IF(K2091&lt;L2091,"LOW ZONE BIAS","EQUILIBRIUM"))</f>
        <v>EQUILIBRIUM</v>
      </c>
    </row>
    <row r="2092">
      <c r="A2092">
        <v>25479</v>
      </c>
      <c r="B2092" t="str">
        <v>2025-03-18</v>
      </c>
      <c r="C2092" t="str">
        <v>Midday</v>
      </c>
      <c r="D2092">
        <v>28</v>
      </c>
      <c r="E2092" t="str">
        <f>IF(MOD(D2092,2)=0,"EVEN","ODD")</f>
        <v>EVEN</v>
      </c>
      <c r="F2092" t="str">
        <f>IF(D2092&lt;=18,"LOW (1-18)","HIGH (19-36)")</f>
        <v>HIGH (19-36)</v>
      </c>
      <c r="G2092">
        <f>INT((D2092-1)/6)+1</f>
        <v>5</v>
      </c>
      <c r="H2092">
        <f>MOD(D2092-1,6)+1</f>
        <v>4</v>
      </c>
      <c r="I2092">
        <f>37-D2092</f>
        <v>9</v>
      </c>
      <c r="J2092">
        <f>ABS(D2092-D2093)</f>
        <v>0</v>
      </c>
      <c r="K2092">
        <f>AVERAGE(D2092:D2096)</f>
        <v>28</v>
      </c>
      <c r="L2092">
        <f>AVERAGE(D2092:D2111)</f>
        <v>28</v>
      </c>
      <c r="M2092">
        <f>K2092-L2092</f>
        <v>0</v>
      </c>
      <c r="N2092" t="str">
        <f>IF(K2092&gt;L2092,"HIGH ZONE BIAS",IF(K2092&lt;L2092,"LOW ZONE BIAS","EQUILIBRIUM"))</f>
        <v>EQUILIBRIUM</v>
      </c>
    </row>
    <row r="2093">
      <c r="A2093">
        <v>25478</v>
      </c>
      <c r="B2093" t="str">
        <v>2025-03-18</v>
      </c>
      <c r="C2093" t="str">
        <v>Morning</v>
      </c>
      <c r="D2093">
        <v>28</v>
      </c>
      <c r="E2093" t="str">
        <f>IF(MOD(D2093,2)=0,"EVEN","ODD")</f>
        <v>EVEN</v>
      </c>
      <c r="F2093" t="str">
        <f>IF(D2093&lt;=18,"LOW (1-18)","HIGH (19-36)")</f>
        <v>HIGH (19-36)</v>
      </c>
      <c r="G2093">
        <f>INT((D2093-1)/6)+1</f>
        <v>5</v>
      </c>
      <c r="H2093">
        <f>MOD(D2093-1,6)+1</f>
        <v>4</v>
      </c>
      <c r="I2093">
        <f>37-D2093</f>
        <v>9</v>
      </c>
      <c r="J2093">
        <f>ABS(D2093-D2094)</f>
        <v>18</v>
      </c>
      <c r="K2093">
        <f>AVERAGE(D2093:D2097)</f>
        <v>28</v>
      </c>
      <c r="L2093">
        <f>AVERAGE(D2093:D2112)</f>
        <v>28</v>
      </c>
      <c r="M2093">
        <f>K2093-L2093</f>
        <v>0</v>
      </c>
      <c r="N2093" t="str">
        <f>IF(K2093&gt;L2093,"HIGH ZONE BIAS",IF(K2093&lt;L2093,"LOW ZONE BIAS","EQUILIBRIUM"))</f>
        <v>EQUILIBRIUM</v>
      </c>
    </row>
    <row r="2094">
      <c r="A2094">
        <v>25477</v>
      </c>
      <c r="B2094" t="str">
        <v>2025-03-17</v>
      </c>
      <c r="C2094" t="str">
        <v>Evening</v>
      </c>
      <c r="D2094">
        <v>10</v>
      </c>
      <c r="E2094" t="str">
        <f>IF(MOD(D2094,2)=0,"EVEN","ODD")</f>
        <v>EVEN</v>
      </c>
      <c r="F2094" t="str">
        <f>IF(D2094&lt;=18,"LOW (1-18)","HIGH (19-36)")</f>
        <v>LOW (1-18)</v>
      </c>
      <c r="G2094">
        <f>INT((D2094-1)/6)+1</f>
        <v>2</v>
      </c>
      <c r="H2094">
        <f>MOD(D2094-1,6)+1</f>
        <v>4</v>
      </c>
      <c r="I2094">
        <f>37-D2094</f>
        <v>27</v>
      </c>
      <c r="J2094">
        <f>ABS(D2094-D2095)</f>
        <v>15</v>
      </c>
      <c r="K2094">
        <f>AVERAGE(D2094:D2098)</f>
        <v>10</v>
      </c>
      <c r="L2094">
        <f>AVERAGE(D2094:D2113)</f>
        <v>10</v>
      </c>
      <c r="M2094">
        <f>K2094-L2094</f>
        <v>0</v>
      </c>
      <c r="N2094" t="str">
        <f>IF(K2094&gt;L2094,"HIGH ZONE BIAS",IF(K2094&lt;L2094,"LOW ZONE BIAS","EQUILIBRIUM"))</f>
        <v>EQUILIBRIUM</v>
      </c>
    </row>
    <row r="2095">
      <c r="A2095">
        <v>25476</v>
      </c>
      <c r="B2095" t="str">
        <v>2025-03-17</v>
      </c>
      <c r="C2095" t="str">
        <v>Afternoon</v>
      </c>
      <c r="D2095">
        <v>25</v>
      </c>
      <c r="E2095" t="str">
        <f>IF(MOD(D2095,2)=0,"EVEN","ODD")</f>
        <v>ODD</v>
      </c>
      <c r="F2095" t="str">
        <f>IF(D2095&lt;=18,"LOW (1-18)","HIGH (19-36)")</f>
        <v>HIGH (19-36)</v>
      </c>
      <c r="G2095">
        <f>INT((D2095-1)/6)+1</f>
        <v>5</v>
      </c>
      <c r="H2095">
        <f>MOD(D2095-1,6)+1</f>
        <v>1</v>
      </c>
      <c r="I2095">
        <f>37-D2095</f>
        <v>12</v>
      </c>
      <c r="J2095">
        <f>ABS(D2095-D2096)</f>
        <v>20</v>
      </c>
      <c r="K2095">
        <f>AVERAGE(D2095:D2099)</f>
        <v>25</v>
      </c>
      <c r="L2095">
        <f>AVERAGE(D2095:D2114)</f>
        <v>25</v>
      </c>
      <c r="M2095">
        <f>K2095-L2095</f>
        <v>0</v>
      </c>
      <c r="N2095" t="str">
        <f>IF(K2095&gt;L2095,"HIGH ZONE BIAS",IF(K2095&lt;L2095,"LOW ZONE BIAS","EQUILIBRIUM"))</f>
        <v>EQUILIBRIUM</v>
      </c>
    </row>
    <row r="2096">
      <c r="A2096">
        <v>25475</v>
      </c>
      <c r="B2096" t="str">
        <v>2025-03-17</v>
      </c>
      <c r="C2096" t="str">
        <v>Midday</v>
      </c>
      <c r="D2096">
        <v>5</v>
      </c>
      <c r="E2096" t="str">
        <f>IF(MOD(D2096,2)=0,"EVEN","ODD")</f>
        <v>ODD</v>
      </c>
      <c r="F2096" t="str">
        <f>IF(D2096&lt;=18,"LOW (1-18)","HIGH (19-36)")</f>
        <v>LOW (1-18)</v>
      </c>
      <c r="G2096">
        <f>INT((D2096-1)/6)+1</f>
        <v>1</v>
      </c>
      <c r="H2096">
        <f>MOD(D2096-1,6)+1</f>
        <v>5</v>
      </c>
      <c r="I2096">
        <f>37-D2096</f>
        <v>32</v>
      </c>
      <c r="J2096">
        <f>ABS(D2096-D2097)</f>
        <v>9</v>
      </c>
      <c r="K2096">
        <f>AVERAGE(D2096:D2100)</f>
        <v>5</v>
      </c>
      <c r="L2096">
        <f>AVERAGE(D2096:D2115)</f>
        <v>5</v>
      </c>
      <c r="M2096">
        <f>K2096-L2096</f>
        <v>0</v>
      </c>
      <c r="N2096" t="str">
        <f>IF(K2096&gt;L2096,"HIGH ZONE BIAS",IF(K2096&lt;L2096,"LOW ZONE BIAS","EQUILIBRIUM"))</f>
        <v>EQUILIBRIUM</v>
      </c>
    </row>
    <row r="2097">
      <c r="A2097">
        <v>25474</v>
      </c>
      <c r="B2097" t="str">
        <v>2025-03-17</v>
      </c>
      <c r="C2097" t="str">
        <v>Morning</v>
      </c>
      <c r="D2097">
        <v>14</v>
      </c>
      <c r="E2097" t="str">
        <f>IF(MOD(D2097,2)=0,"EVEN","ODD")</f>
        <v>EVEN</v>
      </c>
      <c r="F2097" t="str">
        <f>IF(D2097&lt;=18,"LOW (1-18)","HIGH (19-36)")</f>
        <v>LOW (1-18)</v>
      </c>
      <c r="G2097">
        <f>INT((D2097-1)/6)+1</f>
        <v>3</v>
      </c>
      <c r="H2097">
        <f>MOD(D2097-1,6)+1</f>
        <v>2</v>
      </c>
      <c r="I2097">
        <f>37-D2097</f>
        <v>23</v>
      </c>
      <c r="J2097">
        <f>ABS(D2097-D2098)</f>
        <v>8</v>
      </c>
      <c r="K2097">
        <f>AVERAGE(D2097:D2101)</f>
        <v>14</v>
      </c>
      <c r="L2097">
        <f>AVERAGE(D2097:D2116)</f>
        <v>14</v>
      </c>
      <c r="M2097">
        <f>K2097-L2097</f>
        <v>0</v>
      </c>
      <c r="N2097" t="str">
        <f>IF(K2097&gt;L2097,"HIGH ZONE BIAS",IF(K2097&lt;L2097,"LOW ZONE BIAS","EQUILIBRIUM"))</f>
        <v>EQUILIBRIUM</v>
      </c>
    </row>
    <row r="2098">
      <c r="A2098">
        <v>25473</v>
      </c>
      <c r="B2098" t="str">
        <v>2025-03-15</v>
      </c>
      <c r="C2098" t="str">
        <v>Evening</v>
      </c>
      <c r="D2098">
        <v>6</v>
      </c>
      <c r="E2098" t="str">
        <f>IF(MOD(D2098,2)=0,"EVEN","ODD")</f>
        <v>EVEN</v>
      </c>
      <c r="F2098" t="str">
        <f>IF(D2098&lt;=18,"LOW (1-18)","HIGH (19-36)")</f>
        <v>LOW (1-18)</v>
      </c>
      <c r="G2098">
        <f>INT((D2098-1)/6)+1</f>
        <v>1</v>
      </c>
      <c r="H2098">
        <f>MOD(D2098-1,6)+1</f>
        <v>6</v>
      </c>
      <c r="I2098">
        <f>37-D2098</f>
        <v>31</v>
      </c>
      <c r="J2098">
        <f>ABS(D2098-D2099)</f>
        <v>8</v>
      </c>
      <c r="K2098">
        <f>AVERAGE(D2098:D2102)</f>
        <v>6</v>
      </c>
      <c r="L2098">
        <f>AVERAGE(D2098:D2117)</f>
        <v>6</v>
      </c>
      <c r="M2098">
        <f>K2098-L2098</f>
        <v>0</v>
      </c>
      <c r="N2098" t="str">
        <f>IF(K2098&gt;L2098,"HIGH ZONE BIAS",IF(K2098&lt;L2098,"LOW ZONE BIAS","EQUILIBRIUM"))</f>
        <v>EQUILIBRIUM</v>
      </c>
    </row>
    <row r="2099">
      <c r="A2099">
        <v>25472</v>
      </c>
      <c r="B2099" t="str">
        <v>2025-03-15</v>
      </c>
      <c r="C2099" t="str">
        <v>Afternoon</v>
      </c>
      <c r="D2099">
        <v>14</v>
      </c>
      <c r="E2099" t="str">
        <f>IF(MOD(D2099,2)=0,"EVEN","ODD")</f>
        <v>EVEN</v>
      </c>
      <c r="F2099" t="str">
        <f>IF(D2099&lt;=18,"LOW (1-18)","HIGH (19-36)")</f>
        <v>LOW (1-18)</v>
      </c>
      <c r="G2099">
        <f>INT((D2099-1)/6)+1</f>
        <v>3</v>
      </c>
      <c r="H2099">
        <f>MOD(D2099-1,6)+1</f>
        <v>2</v>
      </c>
      <c r="I2099">
        <f>37-D2099</f>
        <v>23</v>
      </c>
      <c r="J2099">
        <f>ABS(D2099-D2100)</f>
        <v>3</v>
      </c>
      <c r="K2099">
        <f>AVERAGE(D2099:D2103)</f>
        <v>14</v>
      </c>
      <c r="L2099">
        <f>AVERAGE(D2099:D2118)</f>
        <v>14</v>
      </c>
      <c r="M2099">
        <f>K2099-L2099</f>
        <v>0</v>
      </c>
      <c r="N2099" t="str">
        <f>IF(K2099&gt;L2099,"HIGH ZONE BIAS",IF(K2099&lt;L2099,"LOW ZONE BIAS","EQUILIBRIUM"))</f>
        <v>EQUILIBRIUM</v>
      </c>
    </row>
    <row r="2100">
      <c r="A2100">
        <v>25471</v>
      </c>
      <c r="B2100" t="str">
        <v>2025-03-15</v>
      </c>
      <c r="C2100" t="str">
        <v>Midday</v>
      </c>
      <c r="D2100">
        <v>11</v>
      </c>
      <c r="E2100" t="str">
        <f>IF(MOD(D2100,2)=0,"EVEN","ODD")</f>
        <v>ODD</v>
      </c>
      <c r="F2100" t="str">
        <f>IF(D2100&lt;=18,"LOW (1-18)","HIGH (19-36)")</f>
        <v>LOW (1-18)</v>
      </c>
      <c r="G2100">
        <f>INT((D2100-1)/6)+1</f>
        <v>2</v>
      </c>
      <c r="H2100">
        <f>MOD(D2100-1,6)+1</f>
        <v>5</v>
      </c>
      <c r="I2100">
        <f>37-D2100</f>
        <v>26</v>
      </c>
      <c r="J2100">
        <f>ABS(D2100-D2101)</f>
        <v>9</v>
      </c>
      <c r="K2100">
        <f>AVERAGE(D2100:D2104)</f>
        <v>11</v>
      </c>
      <c r="L2100">
        <f>AVERAGE(D2100:D2119)</f>
        <v>11</v>
      </c>
      <c r="M2100">
        <f>K2100-L2100</f>
        <v>0</v>
      </c>
      <c r="N2100" t="str">
        <f>IF(K2100&gt;L2100,"HIGH ZONE BIAS",IF(K2100&lt;L2100,"LOW ZONE BIAS","EQUILIBRIUM"))</f>
        <v>EQUILIBRIUM</v>
      </c>
    </row>
    <row r="2101">
      <c r="A2101">
        <v>25470</v>
      </c>
      <c r="B2101" t="str">
        <v>2025-03-15</v>
      </c>
      <c r="C2101" t="str">
        <v>Morning</v>
      </c>
      <c r="D2101">
        <v>20</v>
      </c>
      <c r="E2101" t="str">
        <f>IF(MOD(D2101,2)=0,"EVEN","ODD")</f>
        <v>EVEN</v>
      </c>
      <c r="F2101" t="str">
        <f>IF(D2101&lt;=18,"LOW (1-18)","HIGH (19-36)")</f>
        <v>HIGH (19-36)</v>
      </c>
      <c r="G2101">
        <f>INT((D2101-1)/6)+1</f>
        <v>4</v>
      </c>
      <c r="H2101">
        <f>MOD(D2101-1,6)+1</f>
        <v>2</v>
      </c>
      <c r="I2101">
        <f>37-D2101</f>
        <v>17</v>
      </c>
      <c r="J2101">
        <f>ABS(D2101-D2102)</f>
        <v>14</v>
      </c>
      <c r="K2101">
        <f>AVERAGE(D2101:D2105)</f>
        <v>20</v>
      </c>
      <c r="L2101">
        <f>AVERAGE(D2101:D2120)</f>
        <v>20</v>
      </c>
      <c r="M2101">
        <f>K2101-L2101</f>
        <v>0</v>
      </c>
      <c r="N2101" t="str">
        <f>IF(K2101&gt;L2101,"HIGH ZONE BIAS",IF(K2101&lt;L2101,"LOW ZONE BIAS","EQUILIBRIUM"))</f>
        <v>EQUILIBRIUM</v>
      </c>
    </row>
    <row r="2102">
      <c r="A2102">
        <v>25469</v>
      </c>
      <c r="B2102" t="str">
        <v>2025-03-14</v>
      </c>
      <c r="C2102" t="str">
        <v>Evening</v>
      </c>
      <c r="D2102">
        <v>34</v>
      </c>
      <c r="E2102" t="str">
        <f>IF(MOD(D2102,2)=0,"EVEN","ODD")</f>
        <v>EVEN</v>
      </c>
      <c r="F2102" t="str">
        <f>IF(D2102&lt;=18,"LOW (1-18)","HIGH (19-36)")</f>
        <v>HIGH (19-36)</v>
      </c>
      <c r="G2102">
        <f>INT((D2102-1)/6)+1</f>
        <v>6</v>
      </c>
      <c r="H2102">
        <f>MOD(D2102-1,6)+1</f>
        <v>4</v>
      </c>
      <c r="I2102">
        <f>37-D2102</f>
        <v>3</v>
      </c>
      <c r="J2102">
        <f>ABS(D2102-D2103)</f>
        <v>18</v>
      </c>
      <c r="K2102">
        <f>AVERAGE(D2102:D2106)</f>
        <v>34</v>
      </c>
      <c r="L2102">
        <f>AVERAGE(D2102:D2121)</f>
        <v>34</v>
      </c>
      <c r="M2102">
        <f>K2102-L2102</f>
        <v>0</v>
      </c>
      <c r="N2102" t="str">
        <f>IF(K2102&gt;L2102,"HIGH ZONE BIAS",IF(K2102&lt;L2102,"LOW ZONE BIAS","EQUILIBRIUM"))</f>
        <v>EQUILIBRIUM</v>
      </c>
    </row>
    <row r="2103">
      <c r="A2103">
        <v>25468</v>
      </c>
      <c r="B2103" t="str">
        <v>2025-03-14</v>
      </c>
      <c r="C2103" t="str">
        <v>Afternoon</v>
      </c>
      <c r="D2103">
        <v>16</v>
      </c>
      <c r="E2103" t="str">
        <f>IF(MOD(D2103,2)=0,"EVEN","ODD")</f>
        <v>EVEN</v>
      </c>
      <c r="F2103" t="str">
        <f>IF(D2103&lt;=18,"LOW (1-18)","HIGH (19-36)")</f>
        <v>LOW (1-18)</v>
      </c>
      <c r="G2103">
        <f>INT((D2103-1)/6)+1</f>
        <v>3</v>
      </c>
      <c r="H2103">
        <f>MOD(D2103-1,6)+1</f>
        <v>4</v>
      </c>
      <c r="I2103">
        <f>37-D2103</f>
        <v>21</v>
      </c>
      <c r="J2103">
        <f>ABS(D2103-D2104)</f>
        <v>14</v>
      </c>
      <c r="K2103">
        <f>AVERAGE(D2103:D2107)</f>
        <v>16</v>
      </c>
      <c r="L2103">
        <f>AVERAGE(D2103:D2122)</f>
        <v>16</v>
      </c>
      <c r="M2103">
        <f>K2103-L2103</f>
        <v>0</v>
      </c>
      <c r="N2103" t="str">
        <f>IF(K2103&gt;L2103,"HIGH ZONE BIAS",IF(K2103&lt;L2103,"LOW ZONE BIAS","EQUILIBRIUM"))</f>
        <v>EQUILIBRIUM</v>
      </c>
    </row>
    <row r="2104">
      <c r="A2104">
        <v>25467</v>
      </c>
      <c r="B2104" t="str">
        <v>2025-03-14</v>
      </c>
      <c r="C2104" t="str">
        <v>Midday</v>
      </c>
      <c r="D2104">
        <v>2</v>
      </c>
      <c r="E2104" t="str">
        <f>IF(MOD(D2104,2)=0,"EVEN","ODD")</f>
        <v>EVEN</v>
      </c>
      <c r="F2104" t="str">
        <f>IF(D2104&lt;=18,"LOW (1-18)","HIGH (19-36)")</f>
        <v>LOW (1-18)</v>
      </c>
      <c r="G2104">
        <f>INT((D2104-1)/6)+1</f>
        <v>1</v>
      </c>
      <c r="H2104">
        <f>MOD(D2104-1,6)+1</f>
        <v>2</v>
      </c>
      <c r="I2104">
        <f>37-D2104</f>
        <v>35</v>
      </c>
      <c r="J2104">
        <f>ABS(D2104-D2105)</f>
        <v>29</v>
      </c>
      <c r="K2104">
        <f>AVERAGE(D2104:D2108)</f>
        <v>2</v>
      </c>
      <c r="L2104">
        <f>AVERAGE(D2104:D2123)</f>
        <v>2</v>
      </c>
      <c r="M2104">
        <f>K2104-L2104</f>
        <v>0</v>
      </c>
      <c r="N2104" t="str">
        <f>IF(K2104&gt;L2104,"HIGH ZONE BIAS",IF(K2104&lt;L2104,"LOW ZONE BIAS","EQUILIBRIUM"))</f>
        <v>EQUILIBRIUM</v>
      </c>
    </row>
    <row r="2105">
      <c r="A2105">
        <v>25466</v>
      </c>
      <c r="B2105" t="str">
        <v>2025-03-14</v>
      </c>
      <c r="C2105" t="str">
        <v>Morning</v>
      </c>
      <c r="D2105">
        <v>31</v>
      </c>
      <c r="E2105" t="str">
        <f>IF(MOD(D2105,2)=0,"EVEN","ODD")</f>
        <v>ODD</v>
      </c>
      <c r="F2105" t="str">
        <f>IF(D2105&lt;=18,"LOW (1-18)","HIGH (19-36)")</f>
        <v>HIGH (19-36)</v>
      </c>
      <c r="G2105">
        <f>INT((D2105-1)/6)+1</f>
        <v>6</v>
      </c>
      <c r="H2105">
        <f>MOD(D2105-1,6)+1</f>
        <v>1</v>
      </c>
      <c r="I2105">
        <f>37-D2105</f>
        <v>6</v>
      </c>
      <c r="J2105">
        <f>ABS(D2105-D2106)</f>
        <v>12</v>
      </c>
      <c r="K2105">
        <f>AVERAGE(D2105:D2109)</f>
        <v>31</v>
      </c>
      <c r="L2105">
        <f>AVERAGE(D2105:D2124)</f>
        <v>31</v>
      </c>
      <c r="M2105">
        <f>K2105-L2105</f>
        <v>0</v>
      </c>
      <c r="N2105" t="str">
        <f>IF(K2105&gt;L2105,"HIGH ZONE BIAS",IF(K2105&lt;L2105,"LOW ZONE BIAS","EQUILIBRIUM"))</f>
        <v>EQUILIBRIUM</v>
      </c>
    </row>
    <row r="2106">
      <c r="A2106">
        <v>25465</v>
      </c>
      <c r="B2106" t="str">
        <v>2025-03-13</v>
      </c>
      <c r="C2106" t="str">
        <v>Evening</v>
      </c>
      <c r="D2106">
        <v>19</v>
      </c>
      <c r="E2106" t="str">
        <f>IF(MOD(D2106,2)=0,"EVEN","ODD")</f>
        <v>ODD</v>
      </c>
      <c r="F2106" t="str">
        <f>IF(D2106&lt;=18,"LOW (1-18)","HIGH (19-36)")</f>
        <v>HIGH (19-36)</v>
      </c>
      <c r="G2106">
        <f>INT((D2106-1)/6)+1</f>
        <v>4</v>
      </c>
      <c r="H2106">
        <f>MOD(D2106-1,6)+1</f>
        <v>1</v>
      </c>
      <c r="I2106">
        <f>37-D2106</f>
        <v>18</v>
      </c>
      <c r="J2106">
        <f>ABS(D2106-D2107)</f>
        <v>16</v>
      </c>
      <c r="K2106">
        <f>AVERAGE(D2106:D2110)</f>
        <v>19</v>
      </c>
      <c r="L2106">
        <f>AVERAGE(D2106:D2125)</f>
        <v>19</v>
      </c>
      <c r="M2106">
        <f>K2106-L2106</f>
        <v>0</v>
      </c>
      <c r="N2106" t="str">
        <f>IF(K2106&gt;L2106,"HIGH ZONE BIAS",IF(K2106&lt;L2106,"LOW ZONE BIAS","EQUILIBRIUM"))</f>
        <v>EQUILIBRIUM</v>
      </c>
    </row>
    <row r="2107">
      <c r="A2107">
        <v>25464</v>
      </c>
      <c r="B2107" t="str">
        <v>2025-03-13</v>
      </c>
      <c r="C2107" t="str">
        <v>Afternoon</v>
      </c>
      <c r="D2107">
        <v>3</v>
      </c>
      <c r="E2107" t="str">
        <f>IF(MOD(D2107,2)=0,"EVEN","ODD")</f>
        <v>ODD</v>
      </c>
      <c r="F2107" t="str">
        <f>IF(D2107&lt;=18,"LOW (1-18)","HIGH (19-36)")</f>
        <v>LOW (1-18)</v>
      </c>
      <c r="G2107">
        <f>INT((D2107-1)/6)+1</f>
        <v>1</v>
      </c>
      <c r="H2107">
        <f>MOD(D2107-1,6)+1</f>
        <v>3</v>
      </c>
      <c r="I2107">
        <f>37-D2107</f>
        <v>34</v>
      </c>
      <c r="J2107">
        <f>ABS(D2107-D2108)</f>
        <v>0</v>
      </c>
      <c r="K2107">
        <f>AVERAGE(D2107:D2111)</f>
        <v>3</v>
      </c>
      <c r="L2107">
        <f>AVERAGE(D2107:D2126)</f>
        <v>3</v>
      </c>
      <c r="M2107">
        <f>K2107-L2107</f>
        <v>0</v>
      </c>
      <c r="N2107" t="str">
        <f>IF(K2107&gt;L2107,"HIGH ZONE BIAS",IF(K2107&lt;L2107,"LOW ZONE BIAS","EQUILIBRIUM"))</f>
        <v>EQUILIBRIUM</v>
      </c>
    </row>
    <row r="2108">
      <c r="A2108">
        <v>25463</v>
      </c>
      <c r="B2108" t="str">
        <v>2025-03-13</v>
      </c>
      <c r="C2108" t="str">
        <v>Midday</v>
      </c>
      <c r="D2108">
        <v>3</v>
      </c>
      <c r="E2108" t="str">
        <f>IF(MOD(D2108,2)=0,"EVEN","ODD")</f>
        <v>ODD</v>
      </c>
      <c r="F2108" t="str">
        <f>IF(D2108&lt;=18,"LOW (1-18)","HIGH (19-36)")</f>
        <v>LOW (1-18)</v>
      </c>
      <c r="G2108">
        <f>INT((D2108-1)/6)+1</f>
        <v>1</v>
      </c>
      <c r="H2108">
        <f>MOD(D2108-1,6)+1</f>
        <v>3</v>
      </c>
      <c r="I2108">
        <f>37-D2108</f>
        <v>34</v>
      </c>
      <c r="J2108">
        <f>ABS(D2108-D2109)</f>
        <v>26</v>
      </c>
      <c r="K2108">
        <f>AVERAGE(D2108:D2112)</f>
        <v>3</v>
      </c>
      <c r="L2108">
        <f>AVERAGE(D2108:D2127)</f>
        <v>3</v>
      </c>
      <c r="M2108">
        <f>K2108-L2108</f>
        <v>0</v>
      </c>
      <c r="N2108" t="str">
        <f>IF(K2108&gt;L2108,"HIGH ZONE BIAS",IF(K2108&lt;L2108,"LOW ZONE BIAS","EQUILIBRIUM"))</f>
        <v>EQUILIBRIUM</v>
      </c>
    </row>
    <row r="2109">
      <c r="A2109">
        <v>25462</v>
      </c>
      <c r="B2109" t="str">
        <v>2025-03-13</v>
      </c>
      <c r="C2109" t="str">
        <v>Morning</v>
      </c>
      <c r="D2109">
        <v>29</v>
      </c>
      <c r="E2109" t="str">
        <f>IF(MOD(D2109,2)=0,"EVEN","ODD")</f>
        <v>ODD</v>
      </c>
      <c r="F2109" t="str">
        <f>IF(D2109&lt;=18,"LOW (1-18)","HIGH (19-36)")</f>
        <v>HIGH (19-36)</v>
      </c>
      <c r="G2109">
        <f>INT((D2109-1)/6)+1</f>
        <v>5</v>
      </c>
      <c r="H2109">
        <f>MOD(D2109-1,6)+1</f>
        <v>5</v>
      </c>
      <c r="I2109">
        <f>37-D2109</f>
        <v>8</v>
      </c>
      <c r="J2109">
        <f>ABS(D2109-D2110)</f>
        <v>5</v>
      </c>
      <c r="K2109">
        <f>AVERAGE(D2109:D2113)</f>
        <v>29</v>
      </c>
      <c r="L2109">
        <f>AVERAGE(D2109:D2128)</f>
        <v>29</v>
      </c>
      <c r="M2109">
        <f>K2109-L2109</f>
        <v>0</v>
      </c>
      <c r="N2109" t="str">
        <f>IF(K2109&gt;L2109,"HIGH ZONE BIAS",IF(K2109&lt;L2109,"LOW ZONE BIAS","EQUILIBRIUM"))</f>
        <v>EQUILIBRIUM</v>
      </c>
    </row>
    <row r="2110">
      <c r="A2110">
        <v>25461</v>
      </c>
      <c r="B2110" t="str">
        <v>2025-03-12</v>
      </c>
      <c r="C2110" t="str">
        <v>Evening</v>
      </c>
      <c r="D2110">
        <v>24</v>
      </c>
      <c r="E2110" t="str">
        <f>IF(MOD(D2110,2)=0,"EVEN","ODD")</f>
        <v>EVEN</v>
      </c>
      <c r="F2110" t="str">
        <f>IF(D2110&lt;=18,"LOW (1-18)","HIGH (19-36)")</f>
        <v>HIGH (19-36)</v>
      </c>
      <c r="G2110">
        <f>INT((D2110-1)/6)+1</f>
        <v>4</v>
      </c>
      <c r="H2110">
        <f>MOD(D2110-1,6)+1</f>
        <v>6</v>
      </c>
      <c r="I2110">
        <f>37-D2110</f>
        <v>13</v>
      </c>
      <c r="J2110">
        <f>ABS(D2110-D2111)</f>
        <v>8</v>
      </c>
      <c r="K2110">
        <f>AVERAGE(D2110:D2114)</f>
        <v>24</v>
      </c>
      <c r="L2110">
        <f>AVERAGE(D2110:D2129)</f>
        <v>24</v>
      </c>
      <c r="M2110">
        <f>K2110-L2110</f>
        <v>0</v>
      </c>
      <c r="N2110" t="str">
        <f>IF(K2110&gt;L2110,"HIGH ZONE BIAS",IF(K2110&lt;L2110,"LOW ZONE BIAS","EQUILIBRIUM"))</f>
        <v>EQUILIBRIUM</v>
      </c>
    </row>
    <row r="2111">
      <c r="A2111">
        <v>25460</v>
      </c>
      <c r="B2111" t="str">
        <v>2025-03-12</v>
      </c>
      <c r="C2111" t="str">
        <v>Afternoon</v>
      </c>
      <c r="D2111">
        <v>16</v>
      </c>
      <c r="E2111" t="str">
        <f>IF(MOD(D2111,2)=0,"EVEN","ODD")</f>
        <v>EVEN</v>
      </c>
      <c r="F2111" t="str">
        <f>IF(D2111&lt;=18,"LOW (1-18)","HIGH (19-36)")</f>
        <v>LOW (1-18)</v>
      </c>
      <c r="G2111">
        <f>INT((D2111-1)/6)+1</f>
        <v>3</v>
      </c>
      <c r="H2111">
        <f>MOD(D2111-1,6)+1</f>
        <v>4</v>
      </c>
      <c r="I2111">
        <f>37-D2111</f>
        <v>21</v>
      </c>
      <c r="J2111">
        <f>ABS(D2111-D2112)</f>
        <v>13</v>
      </c>
      <c r="K2111">
        <f>AVERAGE(D2111:D2115)</f>
        <v>16</v>
      </c>
      <c r="L2111">
        <f>AVERAGE(D2111:D2130)</f>
        <v>16</v>
      </c>
      <c r="M2111">
        <f>K2111-L2111</f>
        <v>0</v>
      </c>
      <c r="N2111" t="str">
        <f>IF(K2111&gt;L2111,"HIGH ZONE BIAS",IF(K2111&lt;L2111,"LOW ZONE BIAS","EQUILIBRIUM"))</f>
        <v>EQUILIBRIUM</v>
      </c>
    </row>
    <row r="2112">
      <c r="A2112">
        <v>25459</v>
      </c>
      <c r="B2112" t="str">
        <v>2025-03-12</v>
      </c>
      <c r="C2112" t="str">
        <v>Midday</v>
      </c>
      <c r="D2112">
        <v>29</v>
      </c>
      <c r="E2112" t="str">
        <f>IF(MOD(D2112,2)=0,"EVEN","ODD")</f>
        <v>ODD</v>
      </c>
      <c r="F2112" t="str">
        <f>IF(D2112&lt;=18,"LOW (1-18)","HIGH (19-36)")</f>
        <v>HIGH (19-36)</v>
      </c>
      <c r="G2112">
        <f>INT((D2112-1)/6)+1</f>
        <v>5</v>
      </c>
      <c r="H2112">
        <f>MOD(D2112-1,6)+1</f>
        <v>5</v>
      </c>
      <c r="I2112">
        <f>37-D2112</f>
        <v>8</v>
      </c>
      <c r="J2112">
        <f>ABS(D2112-D2113)</f>
        <v>28</v>
      </c>
      <c r="K2112">
        <f>AVERAGE(D2112:D2116)</f>
        <v>29</v>
      </c>
      <c r="L2112">
        <f>AVERAGE(D2112:D2131)</f>
        <v>29</v>
      </c>
      <c r="M2112">
        <f>K2112-L2112</f>
        <v>0</v>
      </c>
      <c r="N2112" t="str">
        <f>IF(K2112&gt;L2112,"HIGH ZONE BIAS",IF(K2112&lt;L2112,"LOW ZONE BIAS","EQUILIBRIUM"))</f>
        <v>EQUILIBRIUM</v>
      </c>
    </row>
    <row r="2113">
      <c r="A2113">
        <v>25458</v>
      </c>
      <c r="B2113" t="str">
        <v>2025-03-12</v>
      </c>
      <c r="C2113" t="str">
        <v>Morning</v>
      </c>
      <c r="D2113">
        <v>1</v>
      </c>
      <c r="E2113" t="str">
        <f>IF(MOD(D2113,2)=0,"EVEN","ODD")</f>
        <v>ODD</v>
      </c>
      <c r="F2113" t="str">
        <f>IF(D2113&lt;=18,"LOW (1-18)","HIGH (19-36)")</f>
        <v>LOW (1-18)</v>
      </c>
      <c r="G2113">
        <f>INT((D2113-1)/6)+1</f>
        <v>1</v>
      </c>
      <c r="H2113">
        <f>MOD(D2113-1,6)+1</f>
        <v>1</v>
      </c>
      <c r="I2113">
        <f>37-D2113</f>
        <v>36</v>
      </c>
      <c r="J2113">
        <f>ABS(D2113-D2114)</f>
        <v>28</v>
      </c>
      <c r="K2113">
        <f>AVERAGE(D2113:D2117)</f>
        <v>1</v>
      </c>
      <c r="L2113">
        <f>AVERAGE(D2113:D2132)</f>
        <v>1</v>
      </c>
      <c r="M2113">
        <f>K2113-L2113</f>
        <v>0</v>
      </c>
      <c r="N2113" t="str">
        <f>IF(K2113&gt;L2113,"HIGH ZONE BIAS",IF(K2113&lt;L2113,"LOW ZONE BIAS","EQUILIBRIUM"))</f>
        <v>EQUILIBRIUM</v>
      </c>
    </row>
    <row r="2114">
      <c r="A2114">
        <v>25457</v>
      </c>
      <c r="B2114" t="str">
        <v>2025-03-11</v>
      </c>
      <c r="C2114" t="str">
        <v>Evening</v>
      </c>
      <c r="D2114">
        <v>29</v>
      </c>
      <c r="E2114" t="str">
        <f>IF(MOD(D2114,2)=0,"EVEN","ODD")</f>
        <v>ODD</v>
      </c>
      <c r="F2114" t="str">
        <f>IF(D2114&lt;=18,"LOW (1-18)","HIGH (19-36)")</f>
        <v>HIGH (19-36)</v>
      </c>
      <c r="G2114">
        <f>INT((D2114-1)/6)+1</f>
        <v>5</v>
      </c>
      <c r="H2114">
        <f>MOD(D2114-1,6)+1</f>
        <v>5</v>
      </c>
      <c r="I2114">
        <f>37-D2114</f>
        <v>8</v>
      </c>
      <c r="J2114">
        <f>ABS(D2114-D2115)</f>
        <v>20</v>
      </c>
      <c r="K2114">
        <f>AVERAGE(D2114:D2118)</f>
        <v>29</v>
      </c>
      <c r="L2114">
        <f>AVERAGE(D2114:D2133)</f>
        <v>29</v>
      </c>
      <c r="M2114">
        <f>K2114-L2114</f>
        <v>0</v>
      </c>
      <c r="N2114" t="str">
        <f>IF(K2114&gt;L2114,"HIGH ZONE BIAS",IF(K2114&lt;L2114,"LOW ZONE BIAS","EQUILIBRIUM"))</f>
        <v>EQUILIBRIUM</v>
      </c>
    </row>
    <row r="2115">
      <c r="A2115">
        <v>25456</v>
      </c>
      <c r="B2115" t="str">
        <v>2025-03-11</v>
      </c>
      <c r="C2115" t="str">
        <v>Afternoon</v>
      </c>
      <c r="D2115">
        <v>9</v>
      </c>
      <c r="E2115" t="str">
        <f>IF(MOD(D2115,2)=0,"EVEN","ODD")</f>
        <v>ODD</v>
      </c>
      <c r="F2115" t="str">
        <f>IF(D2115&lt;=18,"LOW (1-18)","HIGH (19-36)")</f>
        <v>LOW (1-18)</v>
      </c>
      <c r="G2115">
        <f>INT((D2115-1)/6)+1</f>
        <v>2</v>
      </c>
      <c r="H2115">
        <f>MOD(D2115-1,6)+1</f>
        <v>3</v>
      </c>
      <c r="I2115">
        <f>37-D2115</f>
        <v>28</v>
      </c>
      <c r="J2115">
        <f>ABS(D2115-D2116)</f>
        <v>8</v>
      </c>
      <c r="K2115">
        <f>AVERAGE(D2115:D2119)</f>
        <v>9</v>
      </c>
      <c r="L2115">
        <f>AVERAGE(D2115:D2134)</f>
        <v>9</v>
      </c>
      <c r="M2115">
        <f>K2115-L2115</f>
        <v>0</v>
      </c>
      <c r="N2115" t="str">
        <f>IF(K2115&gt;L2115,"HIGH ZONE BIAS",IF(K2115&lt;L2115,"LOW ZONE BIAS","EQUILIBRIUM"))</f>
        <v>EQUILIBRIUM</v>
      </c>
    </row>
    <row r="2116">
      <c r="A2116">
        <v>25455</v>
      </c>
      <c r="B2116" t="str">
        <v>2025-03-11</v>
      </c>
      <c r="C2116" t="str">
        <v>Midday</v>
      </c>
      <c r="D2116">
        <v>17</v>
      </c>
      <c r="E2116" t="str">
        <f>IF(MOD(D2116,2)=0,"EVEN","ODD")</f>
        <v>ODD</v>
      </c>
      <c r="F2116" t="str">
        <f>IF(D2116&lt;=18,"LOW (1-18)","HIGH (19-36)")</f>
        <v>LOW (1-18)</v>
      </c>
      <c r="G2116">
        <f>INT((D2116-1)/6)+1</f>
        <v>3</v>
      </c>
      <c r="H2116">
        <f>MOD(D2116-1,6)+1</f>
        <v>5</v>
      </c>
      <c r="I2116">
        <f>37-D2116</f>
        <v>20</v>
      </c>
      <c r="J2116">
        <f>ABS(D2116-D2117)</f>
        <v>16</v>
      </c>
      <c r="K2116">
        <f>AVERAGE(D2116:D2120)</f>
        <v>17</v>
      </c>
      <c r="L2116">
        <f>AVERAGE(D2116:D2135)</f>
        <v>17</v>
      </c>
      <c r="M2116">
        <f>K2116-L2116</f>
        <v>0</v>
      </c>
      <c r="N2116" t="str">
        <f>IF(K2116&gt;L2116,"HIGH ZONE BIAS",IF(K2116&lt;L2116,"LOW ZONE BIAS","EQUILIBRIUM"))</f>
        <v>EQUILIBRIUM</v>
      </c>
    </row>
    <row r="2117">
      <c r="A2117">
        <v>25454</v>
      </c>
      <c r="B2117" t="str">
        <v>2025-03-11</v>
      </c>
      <c r="C2117" t="str">
        <v>Morning</v>
      </c>
      <c r="D2117">
        <v>33</v>
      </c>
      <c r="E2117" t="str">
        <f>IF(MOD(D2117,2)=0,"EVEN","ODD")</f>
        <v>ODD</v>
      </c>
      <c r="F2117" t="str">
        <f>IF(D2117&lt;=18,"LOW (1-18)","HIGH (19-36)")</f>
        <v>HIGH (19-36)</v>
      </c>
      <c r="G2117">
        <f>INT((D2117-1)/6)+1</f>
        <v>6</v>
      </c>
      <c r="H2117">
        <f>MOD(D2117-1,6)+1</f>
        <v>3</v>
      </c>
      <c r="I2117">
        <f>37-D2117</f>
        <v>4</v>
      </c>
      <c r="J2117">
        <f>ABS(D2117-D2118)</f>
        <v>15</v>
      </c>
      <c r="K2117">
        <f>AVERAGE(D2117:D2121)</f>
        <v>33</v>
      </c>
      <c r="L2117">
        <f>AVERAGE(D2117:D2136)</f>
        <v>33</v>
      </c>
      <c r="M2117">
        <f>K2117-L2117</f>
        <v>0</v>
      </c>
      <c r="N2117" t="str">
        <f>IF(K2117&gt;L2117,"HIGH ZONE BIAS",IF(K2117&lt;L2117,"LOW ZONE BIAS","EQUILIBRIUM"))</f>
        <v>EQUILIBRIUM</v>
      </c>
    </row>
    <row r="2118">
      <c r="A2118">
        <v>25453</v>
      </c>
      <c r="B2118" t="str">
        <v>2025-03-10</v>
      </c>
      <c r="C2118" t="str">
        <v>Evening</v>
      </c>
      <c r="D2118">
        <v>18</v>
      </c>
      <c r="E2118" t="str">
        <f>IF(MOD(D2118,2)=0,"EVEN","ODD")</f>
        <v>EVEN</v>
      </c>
      <c r="F2118" t="str">
        <f>IF(D2118&lt;=18,"LOW (1-18)","HIGH (19-36)")</f>
        <v>LOW (1-18)</v>
      </c>
      <c r="G2118">
        <f>INT((D2118-1)/6)+1</f>
        <v>3</v>
      </c>
      <c r="H2118">
        <f>MOD(D2118-1,6)+1</f>
        <v>6</v>
      </c>
      <c r="I2118">
        <f>37-D2118</f>
        <v>19</v>
      </c>
      <c r="J2118">
        <f>ABS(D2118-D2119)</f>
        <v>1</v>
      </c>
      <c r="K2118">
        <f>AVERAGE(D2118:D2122)</f>
        <v>18</v>
      </c>
      <c r="L2118">
        <f>AVERAGE(D2118:D2137)</f>
        <v>18</v>
      </c>
      <c r="M2118">
        <f>K2118-L2118</f>
        <v>0</v>
      </c>
      <c r="N2118" t="str">
        <f>IF(K2118&gt;L2118,"HIGH ZONE BIAS",IF(K2118&lt;L2118,"LOW ZONE BIAS","EQUILIBRIUM"))</f>
        <v>EQUILIBRIUM</v>
      </c>
    </row>
    <row r="2119">
      <c r="A2119">
        <v>25452</v>
      </c>
      <c r="B2119" t="str">
        <v>2025-03-10</v>
      </c>
      <c r="C2119" t="str">
        <v>Afternoon</v>
      </c>
      <c r="D2119">
        <v>19</v>
      </c>
      <c r="E2119" t="str">
        <f>IF(MOD(D2119,2)=0,"EVEN","ODD")</f>
        <v>ODD</v>
      </c>
      <c r="F2119" t="str">
        <f>IF(D2119&lt;=18,"LOW (1-18)","HIGH (19-36)")</f>
        <v>HIGH (19-36)</v>
      </c>
      <c r="G2119">
        <f>INT((D2119-1)/6)+1</f>
        <v>4</v>
      </c>
      <c r="H2119">
        <f>MOD(D2119-1,6)+1</f>
        <v>1</v>
      </c>
      <c r="I2119">
        <f>37-D2119</f>
        <v>18</v>
      </c>
      <c r="J2119">
        <f>ABS(D2119-D2120)</f>
        <v>8</v>
      </c>
      <c r="K2119">
        <f>AVERAGE(D2119:D2123)</f>
        <v>19</v>
      </c>
      <c r="L2119">
        <f>AVERAGE(D2119:D2138)</f>
        <v>19</v>
      </c>
      <c r="M2119">
        <f>K2119-L2119</f>
        <v>0</v>
      </c>
      <c r="N2119" t="str">
        <f>IF(K2119&gt;L2119,"HIGH ZONE BIAS",IF(K2119&lt;L2119,"LOW ZONE BIAS","EQUILIBRIUM"))</f>
        <v>EQUILIBRIUM</v>
      </c>
    </row>
    <row r="2120">
      <c r="A2120">
        <v>25451</v>
      </c>
      <c r="B2120" t="str">
        <v>2025-03-10</v>
      </c>
      <c r="C2120" t="str">
        <v>Midday</v>
      </c>
      <c r="D2120">
        <v>11</v>
      </c>
      <c r="E2120" t="str">
        <f>IF(MOD(D2120,2)=0,"EVEN","ODD")</f>
        <v>ODD</v>
      </c>
      <c r="F2120" t="str">
        <f>IF(D2120&lt;=18,"LOW (1-18)","HIGH (19-36)")</f>
        <v>LOW (1-18)</v>
      </c>
      <c r="G2120">
        <f>INT((D2120-1)/6)+1</f>
        <v>2</v>
      </c>
      <c r="H2120">
        <f>MOD(D2120-1,6)+1</f>
        <v>5</v>
      </c>
      <c r="I2120">
        <f>37-D2120</f>
        <v>26</v>
      </c>
      <c r="J2120">
        <f>ABS(D2120-D2121)</f>
        <v>24</v>
      </c>
      <c r="K2120">
        <f>AVERAGE(D2120:D2124)</f>
        <v>11</v>
      </c>
      <c r="L2120">
        <f>AVERAGE(D2120:D2139)</f>
        <v>11</v>
      </c>
      <c r="M2120">
        <f>K2120-L2120</f>
        <v>0</v>
      </c>
      <c r="N2120" t="str">
        <f>IF(K2120&gt;L2120,"HIGH ZONE BIAS",IF(K2120&lt;L2120,"LOW ZONE BIAS","EQUILIBRIUM"))</f>
        <v>EQUILIBRIUM</v>
      </c>
    </row>
    <row r="2121">
      <c r="A2121">
        <v>25450</v>
      </c>
      <c r="B2121" t="str">
        <v>2025-03-10</v>
      </c>
      <c r="C2121" t="str">
        <v>Morning</v>
      </c>
      <c r="D2121">
        <v>35</v>
      </c>
      <c r="E2121" t="str">
        <f>IF(MOD(D2121,2)=0,"EVEN","ODD")</f>
        <v>ODD</v>
      </c>
      <c r="F2121" t="str">
        <f>IF(D2121&lt;=18,"LOW (1-18)","HIGH (19-36)")</f>
        <v>HIGH (19-36)</v>
      </c>
      <c r="G2121">
        <f>INT((D2121-1)/6)+1</f>
        <v>6</v>
      </c>
      <c r="H2121">
        <f>MOD(D2121-1,6)+1</f>
        <v>5</v>
      </c>
      <c r="I2121">
        <f>37-D2121</f>
        <v>2</v>
      </c>
      <c r="J2121">
        <f>ABS(D2121-D2122)</f>
        <v>13</v>
      </c>
      <c r="K2121">
        <f>AVERAGE(D2121:D2125)</f>
        <v>35</v>
      </c>
      <c r="L2121">
        <f>AVERAGE(D2121:D2140)</f>
        <v>35</v>
      </c>
      <c r="M2121">
        <f>K2121-L2121</f>
        <v>0</v>
      </c>
      <c r="N2121" t="str">
        <f>IF(K2121&gt;L2121,"HIGH ZONE BIAS",IF(K2121&lt;L2121,"LOW ZONE BIAS","EQUILIBRIUM"))</f>
        <v>EQUILIBRIUM</v>
      </c>
    </row>
    <row r="2122">
      <c r="A2122">
        <v>25449</v>
      </c>
      <c r="B2122" t="str">
        <v>2025-03-08</v>
      </c>
      <c r="C2122" t="str">
        <v>Evening</v>
      </c>
      <c r="D2122">
        <v>22</v>
      </c>
      <c r="E2122" t="str">
        <f>IF(MOD(D2122,2)=0,"EVEN","ODD")</f>
        <v>EVEN</v>
      </c>
      <c r="F2122" t="str">
        <f>IF(D2122&lt;=18,"LOW (1-18)","HIGH (19-36)")</f>
        <v>HIGH (19-36)</v>
      </c>
      <c r="G2122">
        <f>INT((D2122-1)/6)+1</f>
        <v>4</v>
      </c>
      <c r="H2122">
        <f>MOD(D2122-1,6)+1</f>
        <v>4</v>
      </c>
      <c r="I2122">
        <f>37-D2122</f>
        <v>15</v>
      </c>
      <c r="J2122">
        <f>ABS(D2122-D2123)</f>
        <v>1</v>
      </c>
      <c r="K2122">
        <f>AVERAGE(D2122:D2126)</f>
        <v>22</v>
      </c>
      <c r="L2122">
        <f>AVERAGE(D2122:D2141)</f>
        <v>22</v>
      </c>
      <c r="M2122">
        <f>K2122-L2122</f>
        <v>0</v>
      </c>
      <c r="N2122" t="str">
        <f>IF(K2122&gt;L2122,"HIGH ZONE BIAS",IF(K2122&lt;L2122,"LOW ZONE BIAS","EQUILIBRIUM"))</f>
        <v>EQUILIBRIUM</v>
      </c>
    </row>
    <row r="2123">
      <c r="A2123">
        <v>25448</v>
      </c>
      <c r="B2123" t="str">
        <v>2025-03-08</v>
      </c>
      <c r="C2123" t="str">
        <v>Afternoon</v>
      </c>
      <c r="D2123">
        <v>23</v>
      </c>
      <c r="E2123" t="str">
        <f>IF(MOD(D2123,2)=0,"EVEN","ODD")</f>
        <v>ODD</v>
      </c>
      <c r="F2123" t="str">
        <f>IF(D2123&lt;=18,"LOW (1-18)","HIGH (19-36)")</f>
        <v>HIGH (19-36)</v>
      </c>
      <c r="G2123">
        <f>INT((D2123-1)/6)+1</f>
        <v>4</v>
      </c>
      <c r="H2123">
        <f>MOD(D2123-1,6)+1</f>
        <v>5</v>
      </c>
      <c r="I2123">
        <f>37-D2123</f>
        <v>14</v>
      </c>
      <c r="J2123">
        <f>ABS(D2123-D2124)</f>
        <v>20</v>
      </c>
      <c r="K2123">
        <f>AVERAGE(D2123:D2127)</f>
        <v>23</v>
      </c>
      <c r="L2123">
        <f>AVERAGE(D2123:D2142)</f>
        <v>23</v>
      </c>
      <c r="M2123">
        <f>K2123-L2123</f>
        <v>0</v>
      </c>
      <c r="N2123" t="str">
        <f>IF(K2123&gt;L2123,"HIGH ZONE BIAS",IF(K2123&lt;L2123,"LOW ZONE BIAS","EQUILIBRIUM"))</f>
        <v>EQUILIBRIUM</v>
      </c>
    </row>
    <row r="2124">
      <c r="A2124">
        <v>25447</v>
      </c>
      <c r="B2124" t="str">
        <v>2025-03-08</v>
      </c>
      <c r="C2124" t="str">
        <v>Midday</v>
      </c>
      <c r="D2124">
        <v>3</v>
      </c>
      <c r="E2124" t="str">
        <f>IF(MOD(D2124,2)=0,"EVEN","ODD")</f>
        <v>ODD</v>
      </c>
      <c r="F2124" t="str">
        <f>IF(D2124&lt;=18,"LOW (1-18)","HIGH (19-36)")</f>
        <v>LOW (1-18)</v>
      </c>
      <c r="G2124">
        <f>INT((D2124-1)/6)+1</f>
        <v>1</v>
      </c>
      <c r="H2124">
        <f>MOD(D2124-1,6)+1</f>
        <v>3</v>
      </c>
      <c r="I2124">
        <f>37-D2124</f>
        <v>34</v>
      </c>
      <c r="J2124">
        <f>ABS(D2124-D2125)</f>
        <v>18</v>
      </c>
      <c r="K2124">
        <f>AVERAGE(D2124:D2128)</f>
        <v>3</v>
      </c>
      <c r="L2124">
        <f>AVERAGE(D2124:D2143)</f>
        <v>3</v>
      </c>
      <c r="M2124">
        <f>K2124-L2124</f>
        <v>0</v>
      </c>
      <c r="N2124" t="str">
        <f>IF(K2124&gt;L2124,"HIGH ZONE BIAS",IF(K2124&lt;L2124,"LOW ZONE BIAS","EQUILIBRIUM"))</f>
        <v>EQUILIBRIUM</v>
      </c>
    </row>
    <row r="2125">
      <c r="A2125">
        <v>25446</v>
      </c>
      <c r="B2125" t="str">
        <v>2025-03-08</v>
      </c>
      <c r="C2125" t="str">
        <v>Morning</v>
      </c>
      <c r="D2125">
        <v>21</v>
      </c>
      <c r="E2125" t="str">
        <f>IF(MOD(D2125,2)=0,"EVEN","ODD")</f>
        <v>ODD</v>
      </c>
      <c r="F2125" t="str">
        <f>IF(D2125&lt;=18,"LOW (1-18)","HIGH (19-36)")</f>
        <v>HIGH (19-36)</v>
      </c>
      <c r="G2125">
        <f>INT((D2125-1)/6)+1</f>
        <v>4</v>
      </c>
      <c r="H2125">
        <f>MOD(D2125-1,6)+1</f>
        <v>3</v>
      </c>
      <c r="I2125">
        <f>37-D2125</f>
        <v>16</v>
      </c>
      <c r="J2125">
        <f>ABS(D2125-D2126)</f>
        <v>6</v>
      </c>
      <c r="K2125">
        <f>AVERAGE(D2125:D2129)</f>
        <v>21</v>
      </c>
      <c r="L2125">
        <f>AVERAGE(D2125:D2144)</f>
        <v>21</v>
      </c>
      <c r="M2125">
        <f>K2125-L2125</f>
        <v>0</v>
      </c>
      <c r="N2125" t="str">
        <f>IF(K2125&gt;L2125,"HIGH ZONE BIAS",IF(K2125&lt;L2125,"LOW ZONE BIAS","EQUILIBRIUM"))</f>
        <v>EQUILIBRIUM</v>
      </c>
    </row>
    <row r="2126">
      <c r="A2126">
        <v>25445</v>
      </c>
      <c r="B2126" t="str">
        <v>2025-03-07</v>
      </c>
      <c r="C2126" t="str">
        <v>Evening</v>
      </c>
      <c r="D2126">
        <v>27</v>
      </c>
      <c r="E2126" t="str">
        <f>IF(MOD(D2126,2)=0,"EVEN","ODD")</f>
        <v>ODD</v>
      </c>
      <c r="F2126" t="str">
        <f>IF(D2126&lt;=18,"LOW (1-18)","HIGH (19-36)")</f>
        <v>HIGH (19-36)</v>
      </c>
      <c r="G2126">
        <f>INT((D2126-1)/6)+1</f>
        <v>5</v>
      </c>
      <c r="H2126">
        <f>MOD(D2126-1,6)+1</f>
        <v>3</v>
      </c>
      <c r="I2126">
        <f>37-D2126</f>
        <v>10</v>
      </c>
      <c r="J2126">
        <f>ABS(D2126-D2127)</f>
        <v>4</v>
      </c>
      <c r="K2126">
        <f>AVERAGE(D2126:D2130)</f>
        <v>27</v>
      </c>
      <c r="L2126">
        <f>AVERAGE(D2126:D2145)</f>
        <v>27</v>
      </c>
      <c r="M2126">
        <f>K2126-L2126</f>
        <v>0</v>
      </c>
      <c r="N2126" t="str">
        <f>IF(K2126&gt;L2126,"HIGH ZONE BIAS",IF(K2126&lt;L2126,"LOW ZONE BIAS","EQUILIBRIUM"))</f>
        <v>EQUILIBRIUM</v>
      </c>
    </row>
    <row r="2127">
      <c r="A2127">
        <v>25444</v>
      </c>
      <c r="B2127" t="str">
        <v>2025-03-07</v>
      </c>
      <c r="C2127" t="str">
        <v>Afternoon</v>
      </c>
      <c r="D2127">
        <v>23</v>
      </c>
      <c r="E2127" t="str">
        <f>IF(MOD(D2127,2)=0,"EVEN","ODD")</f>
        <v>ODD</v>
      </c>
      <c r="F2127" t="str">
        <f>IF(D2127&lt;=18,"LOW (1-18)","HIGH (19-36)")</f>
        <v>HIGH (19-36)</v>
      </c>
      <c r="G2127">
        <f>INT((D2127-1)/6)+1</f>
        <v>4</v>
      </c>
      <c r="H2127">
        <f>MOD(D2127-1,6)+1</f>
        <v>5</v>
      </c>
      <c r="I2127">
        <f>37-D2127</f>
        <v>14</v>
      </c>
      <c r="J2127">
        <f>ABS(D2127-D2128)</f>
        <v>20</v>
      </c>
      <c r="K2127">
        <f>AVERAGE(D2127:D2131)</f>
        <v>23</v>
      </c>
      <c r="L2127">
        <f>AVERAGE(D2127:D2146)</f>
        <v>23</v>
      </c>
      <c r="M2127">
        <f>K2127-L2127</f>
        <v>0</v>
      </c>
      <c r="N2127" t="str">
        <f>IF(K2127&gt;L2127,"HIGH ZONE BIAS",IF(K2127&lt;L2127,"LOW ZONE BIAS","EQUILIBRIUM"))</f>
        <v>EQUILIBRIUM</v>
      </c>
    </row>
    <row r="2128">
      <c r="A2128">
        <v>25443</v>
      </c>
      <c r="B2128" t="str">
        <v>2025-03-07</v>
      </c>
      <c r="C2128" t="str">
        <v>Midday</v>
      </c>
      <c r="D2128">
        <v>3</v>
      </c>
      <c r="E2128" t="str">
        <f>IF(MOD(D2128,2)=0,"EVEN","ODD")</f>
        <v>ODD</v>
      </c>
      <c r="F2128" t="str">
        <f>IF(D2128&lt;=18,"LOW (1-18)","HIGH (19-36)")</f>
        <v>LOW (1-18)</v>
      </c>
      <c r="G2128">
        <f>INT((D2128-1)/6)+1</f>
        <v>1</v>
      </c>
      <c r="H2128">
        <f>MOD(D2128-1,6)+1</f>
        <v>3</v>
      </c>
      <c r="I2128">
        <f>37-D2128</f>
        <v>34</v>
      </c>
      <c r="J2128">
        <f>ABS(D2128-D2129)</f>
        <v>2</v>
      </c>
      <c r="K2128">
        <f>AVERAGE(D2128:D2132)</f>
        <v>3</v>
      </c>
      <c r="L2128">
        <f>AVERAGE(D2128:D2147)</f>
        <v>3</v>
      </c>
      <c r="M2128">
        <f>K2128-L2128</f>
        <v>0</v>
      </c>
      <c r="N2128" t="str">
        <f>IF(K2128&gt;L2128,"HIGH ZONE BIAS",IF(K2128&lt;L2128,"LOW ZONE BIAS","EQUILIBRIUM"))</f>
        <v>EQUILIBRIUM</v>
      </c>
    </row>
    <row r="2129">
      <c r="A2129">
        <v>25442</v>
      </c>
      <c r="B2129" t="str">
        <v>2025-03-07</v>
      </c>
      <c r="C2129" t="str">
        <v>Morning</v>
      </c>
      <c r="D2129">
        <v>1</v>
      </c>
      <c r="E2129" t="str">
        <f>IF(MOD(D2129,2)=0,"EVEN","ODD")</f>
        <v>ODD</v>
      </c>
      <c r="F2129" t="str">
        <f>IF(D2129&lt;=18,"LOW (1-18)","HIGH (19-36)")</f>
        <v>LOW (1-18)</v>
      </c>
      <c r="G2129">
        <f>INT((D2129-1)/6)+1</f>
        <v>1</v>
      </c>
      <c r="H2129">
        <f>MOD(D2129-1,6)+1</f>
        <v>1</v>
      </c>
      <c r="I2129">
        <f>37-D2129</f>
        <v>36</v>
      </c>
      <c r="J2129">
        <f>ABS(D2129-D2130)</f>
        <v>9</v>
      </c>
      <c r="K2129">
        <f>AVERAGE(D2129:D2133)</f>
        <v>1</v>
      </c>
      <c r="L2129">
        <f>AVERAGE(D2129:D2148)</f>
        <v>1</v>
      </c>
      <c r="M2129">
        <f>K2129-L2129</f>
        <v>0</v>
      </c>
      <c r="N2129" t="str">
        <f>IF(K2129&gt;L2129,"HIGH ZONE BIAS",IF(K2129&lt;L2129,"LOW ZONE BIAS","EQUILIBRIUM"))</f>
        <v>EQUILIBRIUM</v>
      </c>
    </row>
    <row r="2130">
      <c r="A2130">
        <v>25441</v>
      </c>
      <c r="B2130" t="str">
        <v>2025-03-06</v>
      </c>
      <c r="C2130" t="str">
        <v>Evening</v>
      </c>
      <c r="D2130">
        <v>10</v>
      </c>
      <c r="E2130" t="str">
        <f>IF(MOD(D2130,2)=0,"EVEN","ODD")</f>
        <v>EVEN</v>
      </c>
      <c r="F2130" t="str">
        <f>IF(D2130&lt;=18,"LOW (1-18)","HIGH (19-36)")</f>
        <v>LOW (1-18)</v>
      </c>
      <c r="G2130">
        <f>INT((D2130-1)/6)+1</f>
        <v>2</v>
      </c>
      <c r="H2130">
        <f>MOD(D2130-1,6)+1</f>
        <v>4</v>
      </c>
      <c r="I2130">
        <f>37-D2130</f>
        <v>27</v>
      </c>
      <c r="J2130">
        <f>ABS(D2130-D2131)</f>
        <v>9</v>
      </c>
      <c r="K2130">
        <f>AVERAGE(D2130:D2134)</f>
        <v>10</v>
      </c>
      <c r="L2130">
        <f>AVERAGE(D2130:D2149)</f>
        <v>10</v>
      </c>
      <c r="M2130">
        <f>K2130-L2130</f>
        <v>0</v>
      </c>
      <c r="N2130" t="str">
        <f>IF(K2130&gt;L2130,"HIGH ZONE BIAS",IF(K2130&lt;L2130,"LOW ZONE BIAS","EQUILIBRIUM"))</f>
        <v>EQUILIBRIUM</v>
      </c>
    </row>
    <row r="2131">
      <c r="A2131">
        <v>25440</v>
      </c>
      <c r="B2131" t="str">
        <v>2025-03-06</v>
      </c>
      <c r="C2131" t="str">
        <v>Afternoon</v>
      </c>
      <c r="D2131">
        <v>19</v>
      </c>
      <c r="E2131" t="str">
        <f>IF(MOD(D2131,2)=0,"EVEN","ODD")</f>
        <v>ODD</v>
      </c>
      <c r="F2131" t="str">
        <f>IF(D2131&lt;=18,"LOW (1-18)","HIGH (19-36)")</f>
        <v>HIGH (19-36)</v>
      </c>
      <c r="G2131">
        <f>INT((D2131-1)/6)+1</f>
        <v>4</v>
      </c>
      <c r="H2131">
        <f>MOD(D2131-1,6)+1</f>
        <v>1</v>
      </c>
      <c r="I2131">
        <f>37-D2131</f>
        <v>18</v>
      </c>
      <c r="J2131">
        <f>ABS(D2131-D2132)</f>
        <v>14</v>
      </c>
      <c r="K2131">
        <f>AVERAGE(D2131:D2135)</f>
        <v>19</v>
      </c>
      <c r="L2131">
        <f>AVERAGE(D2131:D2150)</f>
        <v>19</v>
      </c>
      <c r="M2131">
        <f>K2131-L2131</f>
        <v>0</v>
      </c>
      <c r="N2131" t="str">
        <f>IF(K2131&gt;L2131,"HIGH ZONE BIAS",IF(K2131&lt;L2131,"LOW ZONE BIAS","EQUILIBRIUM"))</f>
        <v>EQUILIBRIUM</v>
      </c>
    </row>
    <row r="2132">
      <c r="A2132">
        <v>25439</v>
      </c>
      <c r="B2132" t="str">
        <v>2025-03-06</v>
      </c>
      <c r="C2132" t="str">
        <v>Midday</v>
      </c>
      <c r="D2132">
        <v>5</v>
      </c>
      <c r="E2132" t="str">
        <f>IF(MOD(D2132,2)=0,"EVEN","ODD")</f>
        <v>ODD</v>
      </c>
      <c r="F2132" t="str">
        <f>IF(D2132&lt;=18,"LOW (1-18)","HIGH (19-36)")</f>
        <v>LOW (1-18)</v>
      </c>
      <c r="G2132">
        <f>INT((D2132-1)/6)+1</f>
        <v>1</v>
      </c>
      <c r="H2132">
        <f>MOD(D2132-1,6)+1</f>
        <v>5</v>
      </c>
      <c r="I2132">
        <f>37-D2132</f>
        <v>32</v>
      </c>
      <c r="J2132">
        <f>ABS(D2132-D2133)</f>
        <v>31</v>
      </c>
      <c r="K2132">
        <f>AVERAGE(D2132:D2136)</f>
        <v>5</v>
      </c>
      <c r="L2132">
        <f>AVERAGE(D2132:D2151)</f>
        <v>5</v>
      </c>
      <c r="M2132">
        <f>K2132-L2132</f>
        <v>0</v>
      </c>
      <c r="N2132" t="str">
        <f>IF(K2132&gt;L2132,"HIGH ZONE BIAS",IF(K2132&lt;L2132,"LOW ZONE BIAS","EQUILIBRIUM"))</f>
        <v>EQUILIBRIUM</v>
      </c>
    </row>
    <row r="2133">
      <c r="A2133">
        <v>25438</v>
      </c>
      <c r="B2133" t="str">
        <v>2025-03-06</v>
      </c>
      <c r="C2133" t="str">
        <v>Morning</v>
      </c>
      <c r="D2133">
        <v>36</v>
      </c>
      <c r="E2133" t="str">
        <f>IF(MOD(D2133,2)=0,"EVEN","ODD")</f>
        <v>EVEN</v>
      </c>
      <c r="F2133" t="str">
        <f>IF(D2133&lt;=18,"LOW (1-18)","HIGH (19-36)")</f>
        <v>HIGH (19-36)</v>
      </c>
      <c r="G2133">
        <f>INT((D2133-1)/6)+1</f>
        <v>6</v>
      </c>
      <c r="H2133">
        <f>MOD(D2133-1,6)+1</f>
        <v>6</v>
      </c>
      <c r="I2133">
        <f>37-D2133</f>
        <v>1</v>
      </c>
      <c r="J2133">
        <f>ABS(D2133-D2134)</f>
        <v>18</v>
      </c>
      <c r="K2133">
        <f>AVERAGE(D2133:D2137)</f>
        <v>36</v>
      </c>
      <c r="L2133">
        <f>AVERAGE(D2133:D2152)</f>
        <v>36</v>
      </c>
      <c r="M2133">
        <f>K2133-L2133</f>
        <v>0</v>
      </c>
      <c r="N2133" t="str">
        <f>IF(K2133&gt;L2133,"HIGH ZONE BIAS",IF(K2133&lt;L2133,"LOW ZONE BIAS","EQUILIBRIUM"))</f>
        <v>EQUILIBRIUM</v>
      </c>
    </row>
    <row r="2134">
      <c r="A2134">
        <v>25437</v>
      </c>
      <c r="B2134" t="str">
        <v>2025-03-05</v>
      </c>
      <c r="C2134" t="str">
        <v>Evening</v>
      </c>
      <c r="D2134">
        <v>18</v>
      </c>
      <c r="E2134" t="str">
        <f>IF(MOD(D2134,2)=0,"EVEN","ODD")</f>
        <v>EVEN</v>
      </c>
      <c r="F2134" t="str">
        <f>IF(D2134&lt;=18,"LOW (1-18)","HIGH (19-36)")</f>
        <v>LOW (1-18)</v>
      </c>
      <c r="G2134">
        <f>INT((D2134-1)/6)+1</f>
        <v>3</v>
      </c>
      <c r="H2134">
        <f>MOD(D2134-1,6)+1</f>
        <v>6</v>
      </c>
      <c r="I2134">
        <f>37-D2134</f>
        <v>19</v>
      </c>
      <c r="J2134">
        <f>ABS(D2134-D2135)</f>
        <v>7</v>
      </c>
      <c r="K2134">
        <f>AVERAGE(D2134:D2138)</f>
        <v>18</v>
      </c>
      <c r="L2134">
        <f>AVERAGE(D2134:D2153)</f>
        <v>18</v>
      </c>
      <c r="M2134">
        <f>K2134-L2134</f>
        <v>0</v>
      </c>
      <c r="N2134" t="str">
        <f>IF(K2134&gt;L2134,"HIGH ZONE BIAS",IF(K2134&lt;L2134,"LOW ZONE BIAS","EQUILIBRIUM"))</f>
        <v>EQUILIBRIUM</v>
      </c>
    </row>
    <row r="2135">
      <c r="A2135">
        <v>25436</v>
      </c>
      <c r="B2135" t="str">
        <v>2025-03-05</v>
      </c>
      <c r="C2135" t="str">
        <v>Afternoon</v>
      </c>
      <c r="D2135">
        <v>11</v>
      </c>
      <c r="E2135" t="str">
        <f>IF(MOD(D2135,2)=0,"EVEN","ODD")</f>
        <v>ODD</v>
      </c>
      <c r="F2135" t="str">
        <f>IF(D2135&lt;=18,"LOW (1-18)","HIGH (19-36)")</f>
        <v>LOW (1-18)</v>
      </c>
      <c r="G2135">
        <f>INT((D2135-1)/6)+1</f>
        <v>2</v>
      </c>
      <c r="H2135">
        <f>MOD(D2135-1,6)+1</f>
        <v>5</v>
      </c>
      <c r="I2135">
        <f>37-D2135</f>
        <v>26</v>
      </c>
      <c r="J2135">
        <f>ABS(D2135-D2136)</f>
        <v>7</v>
      </c>
      <c r="K2135">
        <f>AVERAGE(D2135:D2139)</f>
        <v>11</v>
      </c>
      <c r="L2135">
        <f>AVERAGE(D2135:D2154)</f>
        <v>11</v>
      </c>
      <c r="M2135">
        <f>K2135-L2135</f>
        <v>0</v>
      </c>
      <c r="N2135" t="str">
        <f>IF(K2135&gt;L2135,"HIGH ZONE BIAS",IF(K2135&lt;L2135,"LOW ZONE BIAS","EQUILIBRIUM"))</f>
        <v>EQUILIBRIUM</v>
      </c>
    </row>
    <row r="2136">
      <c r="A2136">
        <v>25435</v>
      </c>
      <c r="B2136" t="str">
        <v>2025-03-05</v>
      </c>
      <c r="C2136" t="str">
        <v>Midday</v>
      </c>
      <c r="D2136">
        <v>4</v>
      </c>
      <c r="E2136" t="str">
        <f>IF(MOD(D2136,2)=0,"EVEN","ODD")</f>
        <v>EVEN</v>
      </c>
      <c r="F2136" t="str">
        <f>IF(D2136&lt;=18,"LOW (1-18)","HIGH (19-36)")</f>
        <v>LOW (1-18)</v>
      </c>
      <c r="G2136">
        <f>INT((D2136-1)/6)+1</f>
        <v>1</v>
      </c>
      <c r="H2136">
        <f>MOD(D2136-1,6)+1</f>
        <v>4</v>
      </c>
      <c r="I2136">
        <f>37-D2136</f>
        <v>33</v>
      </c>
      <c r="J2136">
        <f>ABS(D2136-D2137)</f>
        <v>20</v>
      </c>
      <c r="K2136">
        <f>AVERAGE(D2136:D2140)</f>
        <v>4</v>
      </c>
      <c r="L2136">
        <f>AVERAGE(D2136:D2155)</f>
        <v>4</v>
      </c>
      <c r="M2136">
        <f>K2136-L2136</f>
        <v>0</v>
      </c>
      <c r="N2136" t="str">
        <f>IF(K2136&gt;L2136,"HIGH ZONE BIAS",IF(K2136&lt;L2136,"LOW ZONE BIAS","EQUILIBRIUM"))</f>
        <v>EQUILIBRIUM</v>
      </c>
    </row>
    <row r="2137">
      <c r="A2137">
        <v>25434</v>
      </c>
      <c r="B2137" t="str">
        <v>2025-03-05</v>
      </c>
      <c r="C2137" t="str">
        <v>Morning</v>
      </c>
      <c r="D2137">
        <v>24</v>
      </c>
      <c r="E2137" t="str">
        <f>IF(MOD(D2137,2)=0,"EVEN","ODD")</f>
        <v>EVEN</v>
      </c>
      <c r="F2137" t="str">
        <f>IF(D2137&lt;=18,"LOW (1-18)","HIGH (19-36)")</f>
        <v>HIGH (19-36)</v>
      </c>
      <c r="G2137">
        <f>INT((D2137-1)/6)+1</f>
        <v>4</v>
      </c>
      <c r="H2137">
        <f>MOD(D2137-1,6)+1</f>
        <v>6</v>
      </c>
      <c r="I2137">
        <f>37-D2137</f>
        <v>13</v>
      </c>
      <c r="J2137">
        <f>ABS(D2137-D2138)</f>
        <v>9</v>
      </c>
      <c r="K2137">
        <f>AVERAGE(D2137:D2141)</f>
        <v>24</v>
      </c>
      <c r="L2137">
        <f>AVERAGE(D2137:D2156)</f>
        <v>24</v>
      </c>
      <c r="M2137">
        <f>K2137-L2137</f>
        <v>0</v>
      </c>
      <c r="N2137" t="str">
        <f>IF(K2137&gt;L2137,"HIGH ZONE BIAS",IF(K2137&lt;L2137,"LOW ZONE BIAS","EQUILIBRIUM"))</f>
        <v>EQUILIBRIUM</v>
      </c>
    </row>
    <row r="2138">
      <c r="A2138">
        <v>25433</v>
      </c>
      <c r="B2138" t="str">
        <v>2025-03-04</v>
      </c>
      <c r="C2138" t="str">
        <v>Evening</v>
      </c>
      <c r="D2138">
        <v>15</v>
      </c>
      <c r="E2138" t="str">
        <f>IF(MOD(D2138,2)=0,"EVEN","ODD")</f>
        <v>ODD</v>
      </c>
      <c r="F2138" t="str">
        <f>IF(D2138&lt;=18,"LOW (1-18)","HIGH (19-36)")</f>
        <v>LOW (1-18)</v>
      </c>
      <c r="G2138">
        <f>INT((D2138-1)/6)+1</f>
        <v>3</v>
      </c>
      <c r="H2138">
        <f>MOD(D2138-1,6)+1</f>
        <v>3</v>
      </c>
      <c r="I2138">
        <f>37-D2138</f>
        <v>22</v>
      </c>
      <c r="J2138">
        <f>ABS(D2138-D2139)</f>
        <v>3</v>
      </c>
      <c r="K2138">
        <f>AVERAGE(D2138:D2142)</f>
        <v>15</v>
      </c>
      <c r="L2138">
        <f>AVERAGE(D2138:D2157)</f>
        <v>15</v>
      </c>
      <c r="M2138">
        <f>K2138-L2138</f>
        <v>0</v>
      </c>
      <c r="N2138" t="str">
        <f>IF(K2138&gt;L2138,"HIGH ZONE BIAS",IF(K2138&lt;L2138,"LOW ZONE BIAS","EQUILIBRIUM"))</f>
        <v>EQUILIBRIUM</v>
      </c>
    </row>
    <row r="2139">
      <c r="A2139">
        <v>25432</v>
      </c>
      <c r="B2139" t="str">
        <v>2025-03-04</v>
      </c>
      <c r="C2139" t="str">
        <v>Afternoon</v>
      </c>
      <c r="D2139">
        <v>18</v>
      </c>
      <c r="E2139" t="str">
        <f>IF(MOD(D2139,2)=0,"EVEN","ODD")</f>
        <v>EVEN</v>
      </c>
      <c r="F2139" t="str">
        <f>IF(D2139&lt;=18,"LOW (1-18)","HIGH (19-36)")</f>
        <v>LOW (1-18)</v>
      </c>
      <c r="G2139">
        <f>INT((D2139-1)/6)+1</f>
        <v>3</v>
      </c>
      <c r="H2139">
        <f>MOD(D2139-1,6)+1</f>
        <v>6</v>
      </c>
      <c r="I2139">
        <f>37-D2139</f>
        <v>19</v>
      </c>
      <c r="J2139">
        <f>ABS(D2139-D2140)</f>
        <v>17</v>
      </c>
      <c r="K2139">
        <f>AVERAGE(D2139:D2143)</f>
        <v>18</v>
      </c>
      <c r="L2139">
        <f>AVERAGE(D2139:D2158)</f>
        <v>18</v>
      </c>
      <c r="M2139">
        <f>K2139-L2139</f>
        <v>0</v>
      </c>
      <c r="N2139" t="str">
        <f>IF(K2139&gt;L2139,"HIGH ZONE BIAS",IF(K2139&lt;L2139,"LOW ZONE BIAS","EQUILIBRIUM"))</f>
        <v>EQUILIBRIUM</v>
      </c>
    </row>
    <row r="2140">
      <c r="A2140">
        <v>25431</v>
      </c>
      <c r="B2140" t="str">
        <v>2025-03-04</v>
      </c>
      <c r="C2140" t="str">
        <v>Midday</v>
      </c>
      <c r="D2140">
        <v>1</v>
      </c>
      <c r="E2140" t="str">
        <f>IF(MOD(D2140,2)=0,"EVEN","ODD")</f>
        <v>ODD</v>
      </c>
      <c r="F2140" t="str">
        <f>IF(D2140&lt;=18,"LOW (1-18)","HIGH (19-36)")</f>
        <v>LOW (1-18)</v>
      </c>
      <c r="G2140">
        <f>INT((D2140-1)/6)+1</f>
        <v>1</v>
      </c>
      <c r="H2140">
        <f>MOD(D2140-1,6)+1</f>
        <v>1</v>
      </c>
      <c r="I2140">
        <f>37-D2140</f>
        <v>36</v>
      </c>
      <c r="J2140">
        <f>ABS(D2140-D2141)</f>
        <v>3</v>
      </c>
      <c r="K2140">
        <f>AVERAGE(D2140:D2144)</f>
        <v>1</v>
      </c>
      <c r="L2140">
        <f>AVERAGE(D2140:D2159)</f>
        <v>1</v>
      </c>
      <c r="M2140">
        <f>K2140-L2140</f>
        <v>0</v>
      </c>
      <c r="N2140" t="str">
        <f>IF(K2140&gt;L2140,"HIGH ZONE BIAS",IF(K2140&lt;L2140,"LOW ZONE BIAS","EQUILIBRIUM"))</f>
        <v>EQUILIBRIUM</v>
      </c>
    </row>
    <row r="2141">
      <c r="A2141">
        <v>25430</v>
      </c>
      <c r="B2141" t="str">
        <v>2025-03-04</v>
      </c>
      <c r="C2141" t="str">
        <v>Morning</v>
      </c>
      <c r="D2141">
        <v>4</v>
      </c>
      <c r="E2141" t="str">
        <f>IF(MOD(D2141,2)=0,"EVEN","ODD")</f>
        <v>EVEN</v>
      </c>
      <c r="F2141" t="str">
        <f>IF(D2141&lt;=18,"LOW (1-18)","HIGH (19-36)")</f>
        <v>LOW (1-18)</v>
      </c>
      <c r="G2141">
        <f>INT((D2141-1)/6)+1</f>
        <v>1</v>
      </c>
      <c r="H2141">
        <f>MOD(D2141-1,6)+1</f>
        <v>4</v>
      </c>
      <c r="I2141">
        <f>37-D2141</f>
        <v>33</v>
      </c>
      <c r="J2141">
        <f>ABS(D2141-D2142)</f>
        <v>19</v>
      </c>
      <c r="K2141">
        <f>AVERAGE(D2141:D2145)</f>
        <v>4</v>
      </c>
      <c r="L2141">
        <f>AVERAGE(D2141:D2160)</f>
        <v>4</v>
      </c>
      <c r="M2141">
        <f>K2141-L2141</f>
        <v>0</v>
      </c>
      <c r="N2141" t="str">
        <f>IF(K2141&gt;L2141,"HIGH ZONE BIAS",IF(K2141&lt;L2141,"LOW ZONE BIAS","EQUILIBRIUM"))</f>
        <v>EQUILIBRIUM</v>
      </c>
    </row>
    <row r="2142">
      <c r="A2142">
        <v>25429</v>
      </c>
      <c r="B2142" t="str">
        <v>2025-03-03</v>
      </c>
      <c r="C2142" t="str">
        <v>Evening</v>
      </c>
      <c r="D2142">
        <v>23</v>
      </c>
      <c r="E2142" t="str">
        <f>IF(MOD(D2142,2)=0,"EVEN","ODD")</f>
        <v>ODD</v>
      </c>
      <c r="F2142" t="str">
        <f>IF(D2142&lt;=18,"LOW (1-18)","HIGH (19-36)")</f>
        <v>HIGH (19-36)</v>
      </c>
      <c r="G2142">
        <f>INT((D2142-1)/6)+1</f>
        <v>4</v>
      </c>
      <c r="H2142">
        <f>MOD(D2142-1,6)+1</f>
        <v>5</v>
      </c>
      <c r="I2142">
        <f>37-D2142</f>
        <v>14</v>
      </c>
      <c r="J2142">
        <f>ABS(D2142-D2143)</f>
        <v>2</v>
      </c>
      <c r="K2142">
        <f>AVERAGE(D2142:D2146)</f>
        <v>23</v>
      </c>
      <c r="L2142">
        <f>AVERAGE(D2142:D2161)</f>
        <v>23</v>
      </c>
      <c r="M2142">
        <f>K2142-L2142</f>
        <v>0</v>
      </c>
      <c r="N2142" t="str">
        <f>IF(K2142&gt;L2142,"HIGH ZONE BIAS",IF(K2142&lt;L2142,"LOW ZONE BIAS","EQUILIBRIUM"))</f>
        <v>EQUILIBRIUM</v>
      </c>
    </row>
    <row r="2143">
      <c r="A2143">
        <v>25428</v>
      </c>
      <c r="B2143" t="str">
        <v>2025-03-03</v>
      </c>
      <c r="C2143" t="str">
        <v>Afternoon</v>
      </c>
      <c r="D2143">
        <v>25</v>
      </c>
      <c r="E2143" t="str">
        <f>IF(MOD(D2143,2)=0,"EVEN","ODD")</f>
        <v>ODD</v>
      </c>
      <c r="F2143" t="str">
        <f>IF(D2143&lt;=18,"LOW (1-18)","HIGH (19-36)")</f>
        <v>HIGH (19-36)</v>
      </c>
      <c r="G2143">
        <f>INT((D2143-1)/6)+1</f>
        <v>5</v>
      </c>
      <c r="H2143">
        <f>MOD(D2143-1,6)+1</f>
        <v>1</v>
      </c>
      <c r="I2143">
        <f>37-D2143</f>
        <v>12</v>
      </c>
      <c r="J2143">
        <f>ABS(D2143-D2144)</f>
        <v>3</v>
      </c>
      <c r="K2143">
        <f>AVERAGE(D2143:D2147)</f>
        <v>25</v>
      </c>
      <c r="L2143">
        <f>AVERAGE(D2143:D2162)</f>
        <v>25</v>
      </c>
      <c r="M2143">
        <f>K2143-L2143</f>
        <v>0</v>
      </c>
      <c r="N2143" t="str">
        <f>IF(K2143&gt;L2143,"HIGH ZONE BIAS",IF(K2143&lt;L2143,"LOW ZONE BIAS","EQUILIBRIUM"))</f>
        <v>EQUILIBRIUM</v>
      </c>
    </row>
    <row r="2144">
      <c r="A2144">
        <v>25427</v>
      </c>
      <c r="B2144" t="str">
        <v>2025-03-03</v>
      </c>
      <c r="C2144" t="str">
        <v>Midday</v>
      </c>
      <c r="D2144">
        <v>22</v>
      </c>
      <c r="E2144" t="str">
        <f>IF(MOD(D2144,2)=0,"EVEN","ODD")</f>
        <v>EVEN</v>
      </c>
      <c r="F2144" t="str">
        <f>IF(D2144&lt;=18,"LOW (1-18)","HIGH (19-36)")</f>
        <v>HIGH (19-36)</v>
      </c>
      <c r="G2144">
        <f>INT((D2144-1)/6)+1</f>
        <v>4</v>
      </c>
      <c r="H2144">
        <f>MOD(D2144-1,6)+1</f>
        <v>4</v>
      </c>
      <c r="I2144">
        <f>37-D2144</f>
        <v>15</v>
      </c>
      <c r="J2144">
        <f>ABS(D2144-D2145)</f>
        <v>3</v>
      </c>
      <c r="K2144">
        <f>AVERAGE(D2144:D2148)</f>
        <v>22</v>
      </c>
      <c r="L2144">
        <f>AVERAGE(D2144:D2163)</f>
        <v>22</v>
      </c>
      <c r="M2144">
        <f>K2144-L2144</f>
        <v>0</v>
      </c>
      <c r="N2144" t="str">
        <f>IF(K2144&gt;L2144,"HIGH ZONE BIAS",IF(K2144&lt;L2144,"LOW ZONE BIAS","EQUILIBRIUM"))</f>
        <v>EQUILIBRIUM</v>
      </c>
    </row>
    <row r="2145">
      <c r="A2145">
        <v>25426</v>
      </c>
      <c r="B2145" t="str">
        <v>2025-03-03</v>
      </c>
      <c r="C2145" t="str">
        <v>Morning</v>
      </c>
      <c r="D2145">
        <v>19</v>
      </c>
      <c r="E2145" t="str">
        <f>IF(MOD(D2145,2)=0,"EVEN","ODD")</f>
        <v>ODD</v>
      </c>
      <c r="F2145" t="str">
        <f>IF(D2145&lt;=18,"LOW (1-18)","HIGH (19-36)")</f>
        <v>HIGH (19-36)</v>
      </c>
      <c r="G2145">
        <f>INT((D2145-1)/6)+1</f>
        <v>4</v>
      </c>
      <c r="H2145">
        <f>MOD(D2145-1,6)+1</f>
        <v>1</v>
      </c>
      <c r="I2145">
        <f>37-D2145</f>
        <v>18</v>
      </c>
      <c r="J2145">
        <f>ABS(D2145-D2146)</f>
        <v>15</v>
      </c>
      <c r="K2145">
        <f>AVERAGE(D2145:D2149)</f>
        <v>19</v>
      </c>
      <c r="L2145">
        <f>AVERAGE(D2145:D2164)</f>
        <v>19</v>
      </c>
      <c r="M2145">
        <f>K2145-L2145</f>
        <v>0</v>
      </c>
      <c r="N2145" t="str">
        <f>IF(K2145&gt;L2145,"HIGH ZONE BIAS",IF(K2145&lt;L2145,"LOW ZONE BIAS","EQUILIBRIUM"))</f>
        <v>EQUILIBRIUM</v>
      </c>
    </row>
    <row r="2146">
      <c r="A2146">
        <v>25425</v>
      </c>
      <c r="B2146" t="str">
        <v>2025-03-01</v>
      </c>
      <c r="C2146" t="str">
        <v>Evening</v>
      </c>
      <c r="D2146">
        <v>4</v>
      </c>
      <c r="E2146" t="str">
        <f>IF(MOD(D2146,2)=0,"EVEN","ODD")</f>
        <v>EVEN</v>
      </c>
      <c r="F2146" t="str">
        <f>IF(D2146&lt;=18,"LOW (1-18)","HIGH (19-36)")</f>
        <v>LOW (1-18)</v>
      </c>
      <c r="G2146">
        <f>INT((D2146-1)/6)+1</f>
        <v>1</v>
      </c>
      <c r="H2146">
        <f>MOD(D2146-1,6)+1</f>
        <v>4</v>
      </c>
      <c r="I2146">
        <f>37-D2146</f>
        <v>33</v>
      </c>
      <c r="J2146">
        <f>ABS(D2146-D2147)</f>
        <v>1</v>
      </c>
      <c r="K2146">
        <f>AVERAGE(D2146:D2150)</f>
        <v>4</v>
      </c>
      <c r="L2146">
        <f>AVERAGE(D2146:D2165)</f>
        <v>4</v>
      </c>
      <c r="M2146">
        <f>K2146-L2146</f>
        <v>0</v>
      </c>
      <c r="N2146" t="str">
        <f>IF(K2146&gt;L2146,"HIGH ZONE BIAS",IF(K2146&lt;L2146,"LOW ZONE BIAS","EQUILIBRIUM"))</f>
        <v>EQUILIBRIUM</v>
      </c>
    </row>
    <row r="2147">
      <c r="A2147">
        <v>25424</v>
      </c>
      <c r="B2147" t="str">
        <v>2025-03-01</v>
      </c>
      <c r="C2147" t="str">
        <v>Afternoon</v>
      </c>
      <c r="D2147">
        <v>5</v>
      </c>
      <c r="E2147" t="str">
        <f>IF(MOD(D2147,2)=0,"EVEN","ODD")</f>
        <v>ODD</v>
      </c>
      <c r="F2147" t="str">
        <f>IF(D2147&lt;=18,"LOW (1-18)","HIGH (19-36)")</f>
        <v>LOW (1-18)</v>
      </c>
      <c r="G2147">
        <f>INT((D2147-1)/6)+1</f>
        <v>1</v>
      </c>
      <c r="H2147">
        <f>MOD(D2147-1,6)+1</f>
        <v>5</v>
      </c>
      <c r="I2147">
        <f>37-D2147</f>
        <v>32</v>
      </c>
      <c r="J2147">
        <f>ABS(D2147-D2148)</f>
        <v>25</v>
      </c>
      <c r="K2147">
        <f>AVERAGE(D2147:D2151)</f>
        <v>5</v>
      </c>
      <c r="L2147">
        <f>AVERAGE(D2147:D2166)</f>
        <v>5</v>
      </c>
      <c r="M2147">
        <f>K2147-L2147</f>
        <v>0</v>
      </c>
      <c r="N2147" t="str">
        <f>IF(K2147&gt;L2147,"HIGH ZONE BIAS",IF(K2147&lt;L2147,"LOW ZONE BIAS","EQUILIBRIUM"))</f>
        <v>EQUILIBRIUM</v>
      </c>
    </row>
    <row r="2148">
      <c r="A2148">
        <v>25423</v>
      </c>
      <c r="B2148" t="str">
        <v>2025-03-01</v>
      </c>
      <c r="C2148" t="str">
        <v>Midday</v>
      </c>
      <c r="D2148">
        <v>30</v>
      </c>
      <c r="E2148" t="str">
        <f>IF(MOD(D2148,2)=0,"EVEN","ODD")</f>
        <v>EVEN</v>
      </c>
      <c r="F2148" t="str">
        <f>IF(D2148&lt;=18,"LOW (1-18)","HIGH (19-36)")</f>
        <v>HIGH (19-36)</v>
      </c>
      <c r="G2148">
        <f>INT((D2148-1)/6)+1</f>
        <v>5</v>
      </c>
      <c r="H2148">
        <f>MOD(D2148-1,6)+1</f>
        <v>6</v>
      </c>
      <c r="I2148">
        <f>37-D2148</f>
        <v>7</v>
      </c>
      <c r="J2148">
        <f>ABS(D2148-D2149)</f>
        <v>22</v>
      </c>
      <c r="K2148">
        <f>AVERAGE(D2148:D2152)</f>
        <v>30</v>
      </c>
      <c r="L2148">
        <f>AVERAGE(D2148:D2167)</f>
        <v>30</v>
      </c>
      <c r="M2148">
        <f>K2148-L2148</f>
        <v>0</v>
      </c>
      <c r="N2148" t="str">
        <f>IF(K2148&gt;L2148,"HIGH ZONE BIAS",IF(K2148&lt;L2148,"LOW ZONE BIAS","EQUILIBRIUM"))</f>
        <v>EQUILIBRIUM</v>
      </c>
    </row>
    <row r="2149">
      <c r="A2149">
        <v>25422</v>
      </c>
      <c r="B2149" t="str">
        <v>2025-03-01</v>
      </c>
      <c r="C2149" t="str">
        <v>Morning</v>
      </c>
      <c r="D2149">
        <v>8</v>
      </c>
      <c r="E2149" t="str">
        <f>IF(MOD(D2149,2)=0,"EVEN","ODD")</f>
        <v>EVEN</v>
      </c>
      <c r="F2149" t="str">
        <f>IF(D2149&lt;=18,"LOW (1-18)","HIGH (19-36)")</f>
        <v>LOW (1-18)</v>
      </c>
      <c r="G2149">
        <f>INT((D2149-1)/6)+1</f>
        <v>2</v>
      </c>
      <c r="H2149">
        <f>MOD(D2149-1,6)+1</f>
        <v>2</v>
      </c>
      <c r="I2149">
        <f>37-D2149</f>
        <v>29</v>
      </c>
      <c r="J2149">
        <f>ABS(D2149-D2150)</f>
        <v>3</v>
      </c>
      <c r="K2149">
        <f>AVERAGE(D2149:D2153)</f>
        <v>8</v>
      </c>
      <c r="L2149">
        <f>AVERAGE(D2149:D2168)</f>
        <v>8</v>
      </c>
      <c r="M2149">
        <f>K2149-L2149</f>
        <v>0</v>
      </c>
      <c r="N2149" t="str">
        <f>IF(K2149&gt;L2149,"HIGH ZONE BIAS",IF(K2149&lt;L2149,"LOW ZONE BIAS","EQUILIBRIUM"))</f>
        <v>EQUILIBRIUM</v>
      </c>
    </row>
    <row r="2150">
      <c r="A2150">
        <v>25421</v>
      </c>
      <c r="B2150" t="str">
        <v>2025-02-28</v>
      </c>
      <c r="C2150" t="str">
        <v>Evening</v>
      </c>
      <c r="D2150">
        <v>11</v>
      </c>
      <c r="E2150" t="str">
        <f>IF(MOD(D2150,2)=0,"EVEN","ODD")</f>
        <v>ODD</v>
      </c>
      <c r="F2150" t="str">
        <f>IF(D2150&lt;=18,"LOW (1-18)","HIGH (19-36)")</f>
        <v>LOW (1-18)</v>
      </c>
      <c r="G2150">
        <f>INT((D2150-1)/6)+1</f>
        <v>2</v>
      </c>
      <c r="H2150">
        <f>MOD(D2150-1,6)+1</f>
        <v>5</v>
      </c>
      <c r="I2150">
        <f>37-D2150</f>
        <v>26</v>
      </c>
      <c r="J2150">
        <f>ABS(D2150-D2151)</f>
        <v>23</v>
      </c>
      <c r="K2150">
        <f>AVERAGE(D2150:D2154)</f>
        <v>11</v>
      </c>
      <c r="L2150">
        <f>AVERAGE(D2150:D2169)</f>
        <v>11</v>
      </c>
      <c r="M2150">
        <f>K2150-L2150</f>
        <v>0</v>
      </c>
      <c r="N2150" t="str">
        <f>IF(K2150&gt;L2150,"HIGH ZONE BIAS",IF(K2150&lt;L2150,"LOW ZONE BIAS","EQUILIBRIUM"))</f>
        <v>EQUILIBRIUM</v>
      </c>
    </row>
    <row r="2151">
      <c r="A2151">
        <v>25420</v>
      </c>
      <c r="B2151" t="str">
        <v>2025-02-28</v>
      </c>
      <c r="C2151" t="str">
        <v>Afternoon</v>
      </c>
      <c r="D2151">
        <v>34</v>
      </c>
      <c r="E2151" t="str">
        <f>IF(MOD(D2151,2)=0,"EVEN","ODD")</f>
        <v>EVEN</v>
      </c>
      <c r="F2151" t="str">
        <f>IF(D2151&lt;=18,"LOW (1-18)","HIGH (19-36)")</f>
        <v>HIGH (19-36)</v>
      </c>
      <c r="G2151">
        <f>INT((D2151-1)/6)+1</f>
        <v>6</v>
      </c>
      <c r="H2151">
        <f>MOD(D2151-1,6)+1</f>
        <v>4</v>
      </c>
      <c r="I2151">
        <f>37-D2151</f>
        <v>3</v>
      </c>
      <c r="J2151">
        <f>ABS(D2151-D2152)</f>
        <v>14</v>
      </c>
      <c r="K2151">
        <f>AVERAGE(D2151:D2155)</f>
        <v>34</v>
      </c>
      <c r="L2151">
        <f>AVERAGE(D2151:D2170)</f>
        <v>34</v>
      </c>
      <c r="M2151">
        <f>K2151-L2151</f>
        <v>0</v>
      </c>
      <c r="N2151" t="str">
        <f>IF(K2151&gt;L2151,"HIGH ZONE BIAS",IF(K2151&lt;L2151,"LOW ZONE BIAS","EQUILIBRIUM"))</f>
        <v>EQUILIBRIUM</v>
      </c>
    </row>
    <row r="2152">
      <c r="A2152">
        <v>25419</v>
      </c>
      <c r="B2152" t="str">
        <v>2025-02-28</v>
      </c>
      <c r="C2152" t="str">
        <v>Midday</v>
      </c>
      <c r="D2152">
        <v>20</v>
      </c>
      <c r="E2152" t="str">
        <f>IF(MOD(D2152,2)=0,"EVEN","ODD")</f>
        <v>EVEN</v>
      </c>
      <c r="F2152" t="str">
        <f>IF(D2152&lt;=18,"LOW (1-18)","HIGH (19-36)")</f>
        <v>HIGH (19-36)</v>
      </c>
      <c r="G2152">
        <f>INT((D2152-1)/6)+1</f>
        <v>4</v>
      </c>
      <c r="H2152">
        <f>MOD(D2152-1,6)+1</f>
        <v>2</v>
      </c>
      <c r="I2152">
        <f>37-D2152</f>
        <v>17</v>
      </c>
      <c r="J2152">
        <f>ABS(D2152-D2153)</f>
        <v>7</v>
      </c>
      <c r="K2152">
        <f>AVERAGE(D2152:D2156)</f>
        <v>20</v>
      </c>
      <c r="L2152">
        <f>AVERAGE(D2152:D2171)</f>
        <v>20</v>
      </c>
      <c r="M2152">
        <f>K2152-L2152</f>
        <v>0</v>
      </c>
      <c r="N2152" t="str">
        <f>IF(K2152&gt;L2152,"HIGH ZONE BIAS",IF(K2152&lt;L2152,"LOW ZONE BIAS","EQUILIBRIUM"))</f>
        <v>EQUILIBRIUM</v>
      </c>
    </row>
    <row r="2153">
      <c r="A2153">
        <v>25418</v>
      </c>
      <c r="B2153" t="str">
        <v>2025-02-28</v>
      </c>
      <c r="C2153" t="str">
        <v>Morning</v>
      </c>
      <c r="D2153">
        <v>13</v>
      </c>
      <c r="E2153" t="str">
        <f>IF(MOD(D2153,2)=0,"EVEN","ODD")</f>
        <v>ODD</v>
      </c>
      <c r="F2153" t="str">
        <f>IF(D2153&lt;=18,"LOW (1-18)","HIGH (19-36)")</f>
        <v>LOW (1-18)</v>
      </c>
      <c r="G2153">
        <f>INT((D2153-1)/6)+1</f>
        <v>3</v>
      </c>
      <c r="H2153">
        <f>MOD(D2153-1,6)+1</f>
        <v>1</v>
      </c>
      <c r="I2153">
        <f>37-D2153</f>
        <v>24</v>
      </c>
      <c r="J2153">
        <f>ABS(D2153-D2154)</f>
        <v>2</v>
      </c>
      <c r="K2153">
        <f>AVERAGE(D2153:D2157)</f>
        <v>13</v>
      </c>
      <c r="L2153">
        <f>AVERAGE(D2153:D2172)</f>
        <v>13</v>
      </c>
      <c r="M2153">
        <f>K2153-L2153</f>
        <v>0</v>
      </c>
      <c r="N2153" t="str">
        <f>IF(K2153&gt;L2153,"HIGH ZONE BIAS",IF(K2153&lt;L2153,"LOW ZONE BIAS","EQUILIBRIUM"))</f>
        <v>EQUILIBRIUM</v>
      </c>
    </row>
    <row r="2154">
      <c r="A2154">
        <v>25417</v>
      </c>
      <c r="B2154" t="str">
        <v>2025-02-27</v>
      </c>
      <c r="C2154" t="str">
        <v>Evening</v>
      </c>
      <c r="D2154">
        <v>15</v>
      </c>
      <c r="E2154" t="str">
        <f>IF(MOD(D2154,2)=0,"EVEN","ODD")</f>
        <v>ODD</v>
      </c>
      <c r="F2154" t="str">
        <f>IF(D2154&lt;=18,"LOW (1-18)","HIGH (19-36)")</f>
        <v>LOW (1-18)</v>
      </c>
      <c r="G2154">
        <f>INT((D2154-1)/6)+1</f>
        <v>3</v>
      </c>
      <c r="H2154">
        <f>MOD(D2154-1,6)+1</f>
        <v>3</v>
      </c>
      <c r="I2154">
        <f>37-D2154</f>
        <v>22</v>
      </c>
      <c r="J2154">
        <f>ABS(D2154-D2155)</f>
        <v>11</v>
      </c>
      <c r="K2154">
        <f>AVERAGE(D2154:D2158)</f>
        <v>15</v>
      </c>
      <c r="L2154">
        <f>AVERAGE(D2154:D2173)</f>
        <v>15</v>
      </c>
      <c r="M2154">
        <f>K2154-L2154</f>
        <v>0</v>
      </c>
      <c r="N2154" t="str">
        <f>IF(K2154&gt;L2154,"HIGH ZONE BIAS",IF(K2154&lt;L2154,"LOW ZONE BIAS","EQUILIBRIUM"))</f>
        <v>EQUILIBRIUM</v>
      </c>
    </row>
    <row r="2155">
      <c r="A2155">
        <v>25416</v>
      </c>
      <c r="B2155" t="str">
        <v>2025-02-27</v>
      </c>
      <c r="C2155" t="str">
        <v>Afternoon</v>
      </c>
      <c r="D2155">
        <v>26</v>
      </c>
      <c r="E2155" t="str">
        <f>IF(MOD(D2155,2)=0,"EVEN","ODD")</f>
        <v>EVEN</v>
      </c>
      <c r="F2155" t="str">
        <f>IF(D2155&lt;=18,"LOW (1-18)","HIGH (19-36)")</f>
        <v>HIGH (19-36)</v>
      </c>
      <c r="G2155">
        <f>INT((D2155-1)/6)+1</f>
        <v>5</v>
      </c>
      <c r="H2155">
        <f>MOD(D2155-1,6)+1</f>
        <v>2</v>
      </c>
      <c r="I2155">
        <f>37-D2155</f>
        <v>11</v>
      </c>
      <c r="J2155">
        <f>ABS(D2155-D2156)</f>
        <v>1</v>
      </c>
      <c r="K2155">
        <f>AVERAGE(D2155:D2159)</f>
        <v>26</v>
      </c>
      <c r="L2155">
        <f>AVERAGE(D2155:D2174)</f>
        <v>26</v>
      </c>
      <c r="M2155">
        <f>K2155-L2155</f>
        <v>0</v>
      </c>
      <c r="N2155" t="str">
        <f>IF(K2155&gt;L2155,"HIGH ZONE BIAS",IF(K2155&lt;L2155,"LOW ZONE BIAS","EQUILIBRIUM"))</f>
        <v>EQUILIBRIUM</v>
      </c>
    </row>
    <row r="2156">
      <c r="A2156">
        <v>25415</v>
      </c>
      <c r="B2156" t="str">
        <v>2025-02-27</v>
      </c>
      <c r="C2156" t="str">
        <v>Midday</v>
      </c>
      <c r="D2156">
        <v>27</v>
      </c>
      <c r="E2156" t="str">
        <f>IF(MOD(D2156,2)=0,"EVEN","ODD")</f>
        <v>ODD</v>
      </c>
      <c r="F2156" t="str">
        <f>IF(D2156&lt;=18,"LOW (1-18)","HIGH (19-36)")</f>
        <v>HIGH (19-36)</v>
      </c>
      <c r="G2156">
        <f>INT((D2156-1)/6)+1</f>
        <v>5</v>
      </c>
      <c r="H2156">
        <f>MOD(D2156-1,6)+1</f>
        <v>3</v>
      </c>
      <c r="I2156">
        <f>37-D2156</f>
        <v>10</v>
      </c>
      <c r="J2156">
        <f>ABS(D2156-D2157)</f>
        <v>2</v>
      </c>
      <c r="K2156">
        <f>AVERAGE(D2156:D2160)</f>
        <v>27</v>
      </c>
      <c r="L2156">
        <f>AVERAGE(D2156:D2175)</f>
        <v>27</v>
      </c>
      <c r="M2156">
        <f>K2156-L2156</f>
        <v>0</v>
      </c>
      <c r="N2156" t="str">
        <f>IF(K2156&gt;L2156,"HIGH ZONE BIAS",IF(K2156&lt;L2156,"LOW ZONE BIAS","EQUILIBRIUM"))</f>
        <v>EQUILIBRIUM</v>
      </c>
    </row>
    <row r="2157">
      <c r="A2157">
        <v>25414</v>
      </c>
      <c r="B2157" t="str">
        <v>2025-02-27</v>
      </c>
      <c r="C2157" t="str">
        <v>Morning</v>
      </c>
      <c r="D2157">
        <v>29</v>
      </c>
      <c r="E2157" t="str">
        <f>IF(MOD(D2157,2)=0,"EVEN","ODD")</f>
        <v>ODD</v>
      </c>
      <c r="F2157" t="str">
        <f>IF(D2157&lt;=18,"LOW (1-18)","HIGH (19-36)")</f>
        <v>HIGH (19-36)</v>
      </c>
      <c r="G2157">
        <f>INT((D2157-1)/6)+1</f>
        <v>5</v>
      </c>
      <c r="H2157">
        <f>MOD(D2157-1,6)+1</f>
        <v>5</v>
      </c>
      <c r="I2157">
        <f>37-D2157</f>
        <v>8</v>
      </c>
      <c r="J2157">
        <f>ABS(D2157-D2158)</f>
        <v>14</v>
      </c>
      <c r="K2157">
        <f>AVERAGE(D2157:D2161)</f>
        <v>29</v>
      </c>
      <c r="L2157">
        <f>AVERAGE(D2157:D2176)</f>
        <v>29</v>
      </c>
      <c r="M2157">
        <f>K2157-L2157</f>
        <v>0</v>
      </c>
      <c r="N2157" t="str">
        <f>IF(K2157&gt;L2157,"HIGH ZONE BIAS",IF(K2157&lt;L2157,"LOW ZONE BIAS","EQUILIBRIUM"))</f>
        <v>EQUILIBRIUM</v>
      </c>
    </row>
    <row r="2158">
      <c r="A2158">
        <v>25413</v>
      </c>
      <c r="B2158" t="str">
        <v>2025-02-26</v>
      </c>
      <c r="C2158" t="str">
        <v>Evening</v>
      </c>
      <c r="D2158">
        <v>15</v>
      </c>
      <c r="E2158" t="str">
        <f>IF(MOD(D2158,2)=0,"EVEN","ODD")</f>
        <v>ODD</v>
      </c>
      <c r="F2158" t="str">
        <f>IF(D2158&lt;=18,"LOW (1-18)","HIGH (19-36)")</f>
        <v>LOW (1-18)</v>
      </c>
      <c r="G2158">
        <f>INT((D2158-1)/6)+1</f>
        <v>3</v>
      </c>
      <c r="H2158">
        <f>MOD(D2158-1,6)+1</f>
        <v>3</v>
      </c>
      <c r="I2158">
        <f>37-D2158</f>
        <v>22</v>
      </c>
      <c r="J2158">
        <f>ABS(D2158-D2159)</f>
        <v>3</v>
      </c>
      <c r="K2158">
        <f>AVERAGE(D2158:D2162)</f>
        <v>15</v>
      </c>
      <c r="L2158">
        <f>AVERAGE(D2158:D2177)</f>
        <v>15</v>
      </c>
      <c r="M2158">
        <f>K2158-L2158</f>
        <v>0</v>
      </c>
      <c r="N2158" t="str">
        <f>IF(K2158&gt;L2158,"HIGH ZONE BIAS",IF(K2158&lt;L2158,"LOW ZONE BIAS","EQUILIBRIUM"))</f>
        <v>EQUILIBRIUM</v>
      </c>
    </row>
    <row r="2159">
      <c r="A2159">
        <v>25412</v>
      </c>
      <c r="B2159" t="str">
        <v>2025-02-26</v>
      </c>
      <c r="C2159" t="str">
        <v>Afternoon</v>
      </c>
      <c r="D2159">
        <v>18</v>
      </c>
      <c r="E2159" t="str">
        <f>IF(MOD(D2159,2)=0,"EVEN","ODD")</f>
        <v>EVEN</v>
      </c>
      <c r="F2159" t="str">
        <f>IF(D2159&lt;=18,"LOW (1-18)","HIGH (19-36)")</f>
        <v>LOW (1-18)</v>
      </c>
      <c r="G2159">
        <f>INT((D2159-1)/6)+1</f>
        <v>3</v>
      </c>
      <c r="H2159">
        <f>MOD(D2159-1,6)+1</f>
        <v>6</v>
      </c>
      <c r="I2159">
        <f>37-D2159</f>
        <v>19</v>
      </c>
      <c r="J2159">
        <f>ABS(D2159-D2160)</f>
        <v>13</v>
      </c>
      <c r="K2159">
        <f>AVERAGE(D2159:D2163)</f>
        <v>18</v>
      </c>
      <c r="L2159">
        <f>AVERAGE(D2159:D2178)</f>
        <v>18</v>
      </c>
      <c r="M2159">
        <f>K2159-L2159</f>
        <v>0</v>
      </c>
      <c r="N2159" t="str">
        <f>IF(K2159&gt;L2159,"HIGH ZONE BIAS",IF(K2159&lt;L2159,"LOW ZONE BIAS","EQUILIBRIUM"))</f>
        <v>EQUILIBRIUM</v>
      </c>
    </row>
    <row r="2160">
      <c r="A2160">
        <v>25411</v>
      </c>
      <c r="B2160" t="str">
        <v>2025-02-26</v>
      </c>
      <c r="C2160" t="str">
        <v>Midday</v>
      </c>
      <c r="D2160">
        <v>5</v>
      </c>
      <c r="E2160" t="str">
        <f>IF(MOD(D2160,2)=0,"EVEN","ODD")</f>
        <v>ODD</v>
      </c>
      <c r="F2160" t="str">
        <f>IF(D2160&lt;=18,"LOW (1-18)","HIGH (19-36)")</f>
        <v>LOW (1-18)</v>
      </c>
      <c r="G2160">
        <f>INT((D2160-1)/6)+1</f>
        <v>1</v>
      </c>
      <c r="H2160">
        <f>MOD(D2160-1,6)+1</f>
        <v>5</v>
      </c>
      <c r="I2160">
        <f>37-D2160</f>
        <v>32</v>
      </c>
      <c r="J2160">
        <f>ABS(D2160-D2161)</f>
        <v>6</v>
      </c>
      <c r="K2160">
        <f>AVERAGE(D2160:D2164)</f>
        <v>5</v>
      </c>
      <c r="L2160">
        <f>AVERAGE(D2160:D2179)</f>
        <v>5</v>
      </c>
      <c r="M2160">
        <f>K2160-L2160</f>
        <v>0</v>
      </c>
      <c r="N2160" t="str">
        <f>IF(K2160&gt;L2160,"HIGH ZONE BIAS",IF(K2160&lt;L2160,"LOW ZONE BIAS","EQUILIBRIUM"))</f>
        <v>EQUILIBRIUM</v>
      </c>
    </row>
    <row r="2161">
      <c r="A2161">
        <v>25410</v>
      </c>
      <c r="B2161" t="str">
        <v>2025-02-26</v>
      </c>
      <c r="C2161" t="str">
        <v>Morning</v>
      </c>
      <c r="D2161">
        <v>11</v>
      </c>
      <c r="E2161" t="str">
        <f>IF(MOD(D2161,2)=0,"EVEN","ODD")</f>
        <v>ODD</v>
      </c>
      <c r="F2161" t="str">
        <f>IF(D2161&lt;=18,"LOW (1-18)","HIGH (19-36)")</f>
        <v>LOW (1-18)</v>
      </c>
      <c r="G2161">
        <f>INT((D2161-1)/6)+1</f>
        <v>2</v>
      </c>
      <c r="H2161">
        <f>MOD(D2161-1,6)+1</f>
        <v>5</v>
      </c>
      <c r="I2161">
        <f>37-D2161</f>
        <v>26</v>
      </c>
      <c r="J2161">
        <f>ABS(D2161-D2162)</f>
        <v>3</v>
      </c>
      <c r="K2161">
        <f>AVERAGE(D2161:D2165)</f>
        <v>11</v>
      </c>
      <c r="L2161">
        <f>AVERAGE(D2161:D2180)</f>
        <v>11</v>
      </c>
      <c r="M2161">
        <f>K2161-L2161</f>
        <v>0</v>
      </c>
      <c r="N2161" t="str">
        <f>IF(K2161&gt;L2161,"HIGH ZONE BIAS",IF(K2161&lt;L2161,"LOW ZONE BIAS","EQUILIBRIUM"))</f>
        <v>EQUILIBRIUM</v>
      </c>
    </row>
    <row r="2162">
      <c r="A2162">
        <v>25409</v>
      </c>
      <c r="B2162" t="str">
        <v>2025-02-25</v>
      </c>
      <c r="C2162" t="str">
        <v>Evening</v>
      </c>
      <c r="D2162">
        <v>8</v>
      </c>
      <c r="E2162" t="str">
        <f>IF(MOD(D2162,2)=0,"EVEN","ODD")</f>
        <v>EVEN</v>
      </c>
      <c r="F2162" t="str">
        <f>IF(D2162&lt;=18,"LOW (1-18)","HIGH (19-36)")</f>
        <v>LOW (1-18)</v>
      </c>
      <c r="G2162">
        <f>INT((D2162-1)/6)+1</f>
        <v>2</v>
      </c>
      <c r="H2162">
        <f>MOD(D2162-1,6)+1</f>
        <v>2</v>
      </c>
      <c r="I2162">
        <f>37-D2162</f>
        <v>29</v>
      </c>
      <c r="J2162">
        <f>ABS(D2162-D2163)</f>
        <v>23</v>
      </c>
      <c r="K2162">
        <f>AVERAGE(D2162:D2166)</f>
        <v>8</v>
      </c>
      <c r="L2162">
        <f>AVERAGE(D2162:D2181)</f>
        <v>8</v>
      </c>
      <c r="M2162">
        <f>K2162-L2162</f>
        <v>0</v>
      </c>
      <c r="N2162" t="str">
        <f>IF(K2162&gt;L2162,"HIGH ZONE BIAS",IF(K2162&lt;L2162,"LOW ZONE BIAS","EQUILIBRIUM"))</f>
        <v>EQUILIBRIUM</v>
      </c>
    </row>
    <row r="2163">
      <c r="A2163">
        <v>25408</v>
      </c>
      <c r="B2163" t="str">
        <v>2025-02-25</v>
      </c>
      <c r="C2163" t="str">
        <v>Afternoon</v>
      </c>
      <c r="D2163">
        <v>31</v>
      </c>
      <c r="E2163" t="str">
        <f>IF(MOD(D2163,2)=0,"EVEN","ODD")</f>
        <v>ODD</v>
      </c>
      <c r="F2163" t="str">
        <f>IF(D2163&lt;=18,"LOW (1-18)","HIGH (19-36)")</f>
        <v>HIGH (19-36)</v>
      </c>
      <c r="G2163">
        <f>INT((D2163-1)/6)+1</f>
        <v>6</v>
      </c>
      <c r="H2163">
        <f>MOD(D2163-1,6)+1</f>
        <v>1</v>
      </c>
      <c r="I2163">
        <f>37-D2163</f>
        <v>6</v>
      </c>
      <c r="J2163">
        <f>ABS(D2163-D2164)</f>
        <v>3</v>
      </c>
      <c r="K2163">
        <f>AVERAGE(D2163:D2167)</f>
        <v>31</v>
      </c>
      <c r="L2163">
        <f>AVERAGE(D2163:D2182)</f>
        <v>31</v>
      </c>
      <c r="M2163">
        <f>K2163-L2163</f>
        <v>0</v>
      </c>
      <c r="N2163" t="str">
        <f>IF(K2163&gt;L2163,"HIGH ZONE BIAS",IF(K2163&lt;L2163,"LOW ZONE BIAS","EQUILIBRIUM"))</f>
        <v>EQUILIBRIUM</v>
      </c>
    </row>
    <row r="2164">
      <c r="A2164">
        <v>25407</v>
      </c>
      <c r="B2164" t="str">
        <v>2025-02-25</v>
      </c>
      <c r="C2164" t="str">
        <v>Midday</v>
      </c>
      <c r="D2164">
        <v>28</v>
      </c>
      <c r="E2164" t="str">
        <f>IF(MOD(D2164,2)=0,"EVEN","ODD")</f>
        <v>EVEN</v>
      </c>
      <c r="F2164" t="str">
        <f>IF(D2164&lt;=18,"LOW (1-18)","HIGH (19-36)")</f>
        <v>HIGH (19-36)</v>
      </c>
      <c r="G2164">
        <f>INT((D2164-1)/6)+1</f>
        <v>5</v>
      </c>
      <c r="H2164">
        <f>MOD(D2164-1,6)+1</f>
        <v>4</v>
      </c>
      <c r="I2164">
        <f>37-D2164</f>
        <v>9</v>
      </c>
      <c r="J2164">
        <f>ABS(D2164-D2165)</f>
        <v>13</v>
      </c>
      <c r="K2164">
        <f>AVERAGE(D2164:D2168)</f>
        <v>28</v>
      </c>
      <c r="L2164">
        <f>AVERAGE(D2164:D2183)</f>
        <v>28</v>
      </c>
      <c r="M2164">
        <f>K2164-L2164</f>
        <v>0</v>
      </c>
      <c r="N2164" t="str">
        <f>IF(K2164&gt;L2164,"HIGH ZONE BIAS",IF(K2164&lt;L2164,"LOW ZONE BIAS","EQUILIBRIUM"))</f>
        <v>EQUILIBRIUM</v>
      </c>
    </row>
    <row r="2165">
      <c r="A2165">
        <v>25406</v>
      </c>
      <c r="B2165" t="str">
        <v>2025-02-25</v>
      </c>
      <c r="C2165" t="str">
        <v>Morning</v>
      </c>
      <c r="D2165">
        <v>15</v>
      </c>
      <c r="E2165" t="str">
        <f>IF(MOD(D2165,2)=0,"EVEN","ODD")</f>
        <v>ODD</v>
      </c>
      <c r="F2165" t="str">
        <f>IF(D2165&lt;=18,"LOW (1-18)","HIGH (19-36)")</f>
        <v>LOW (1-18)</v>
      </c>
      <c r="G2165">
        <f>INT((D2165-1)/6)+1</f>
        <v>3</v>
      </c>
      <c r="H2165">
        <f>MOD(D2165-1,6)+1</f>
        <v>3</v>
      </c>
      <c r="I2165">
        <f>37-D2165</f>
        <v>22</v>
      </c>
      <c r="J2165">
        <f>ABS(D2165-D2166)</f>
        <v>5</v>
      </c>
      <c r="K2165">
        <f>AVERAGE(D2165:D2169)</f>
        <v>15</v>
      </c>
      <c r="L2165">
        <f>AVERAGE(D2165:D2184)</f>
        <v>15</v>
      </c>
      <c r="M2165">
        <f>K2165-L2165</f>
        <v>0</v>
      </c>
      <c r="N2165" t="str">
        <f>IF(K2165&gt;L2165,"HIGH ZONE BIAS",IF(K2165&lt;L2165,"LOW ZONE BIAS","EQUILIBRIUM"))</f>
        <v>EQUILIBRIUM</v>
      </c>
    </row>
    <row r="2166">
      <c r="A2166">
        <v>25405</v>
      </c>
      <c r="B2166" t="str">
        <v>2025-02-24</v>
      </c>
      <c r="C2166" t="str">
        <v>Evening</v>
      </c>
      <c r="D2166">
        <v>20</v>
      </c>
      <c r="E2166" t="str">
        <f>IF(MOD(D2166,2)=0,"EVEN","ODD")</f>
        <v>EVEN</v>
      </c>
      <c r="F2166" t="str">
        <f>IF(D2166&lt;=18,"LOW (1-18)","HIGH (19-36)")</f>
        <v>HIGH (19-36)</v>
      </c>
      <c r="G2166">
        <f>INT((D2166-1)/6)+1</f>
        <v>4</v>
      </c>
      <c r="H2166">
        <f>MOD(D2166-1,6)+1</f>
        <v>2</v>
      </c>
      <c r="I2166">
        <f>37-D2166</f>
        <v>17</v>
      </c>
      <c r="J2166">
        <f>ABS(D2166-D2167)</f>
        <v>7</v>
      </c>
      <c r="K2166">
        <f>AVERAGE(D2166:D2170)</f>
        <v>20</v>
      </c>
      <c r="L2166">
        <f>AVERAGE(D2166:D2185)</f>
        <v>20</v>
      </c>
      <c r="M2166">
        <f>K2166-L2166</f>
        <v>0</v>
      </c>
      <c r="N2166" t="str">
        <f>IF(K2166&gt;L2166,"HIGH ZONE BIAS",IF(K2166&lt;L2166,"LOW ZONE BIAS","EQUILIBRIUM"))</f>
        <v>EQUILIBRIUM</v>
      </c>
    </row>
    <row r="2167">
      <c r="A2167">
        <v>25404</v>
      </c>
      <c r="B2167" t="str">
        <v>2025-02-24</v>
      </c>
      <c r="C2167" t="str">
        <v>Afternoon</v>
      </c>
      <c r="D2167">
        <v>13</v>
      </c>
      <c r="E2167" t="str">
        <f>IF(MOD(D2167,2)=0,"EVEN","ODD")</f>
        <v>ODD</v>
      </c>
      <c r="F2167" t="str">
        <f>IF(D2167&lt;=18,"LOW (1-18)","HIGH (19-36)")</f>
        <v>LOW (1-18)</v>
      </c>
      <c r="G2167">
        <f>INT((D2167-1)/6)+1</f>
        <v>3</v>
      </c>
      <c r="H2167">
        <f>MOD(D2167-1,6)+1</f>
        <v>1</v>
      </c>
      <c r="I2167">
        <f>37-D2167</f>
        <v>24</v>
      </c>
      <c r="J2167">
        <f>ABS(D2167-D2168)</f>
        <v>9</v>
      </c>
      <c r="K2167">
        <f>AVERAGE(D2167:D2171)</f>
        <v>13</v>
      </c>
      <c r="L2167">
        <f>AVERAGE(D2167:D2186)</f>
        <v>13</v>
      </c>
      <c r="M2167">
        <f>K2167-L2167</f>
        <v>0</v>
      </c>
      <c r="N2167" t="str">
        <f>IF(K2167&gt;L2167,"HIGH ZONE BIAS",IF(K2167&lt;L2167,"LOW ZONE BIAS","EQUILIBRIUM"))</f>
        <v>EQUILIBRIUM</v>
      </c>
    </row>
    <row r="2168">
      <c r="A2168">
        <v>25403</v>
      </c>
      <c r="B2168" t="str">
        <v>2025-02-24</v>
      </c>
      <c r="C2168" t="str">
        <v>Midday</v>
      </c>
      <c r="D2168">
        <v>22</v>
      </c>
      <c r="E2168" t="str">
        <f>IF(MOD(D2168,2)=0,"EVEN","ODD")</f>
        <v>EVEN</v>
      </c>
      <c r="F2168" t="str">
        <f>IF(D2168&lt;=18,"LOW (1-18)","HIGH (19-36)")</f>
        <v>HIGH (19-36)</v>
      </c>
      <c r="G2168">
        <f>INT((D2168-1)/6)+1</f>
        <v>4</v>
      </c>
      <c r="H2168">
        <f>MOD(D2168-1,6)+1</f>
        <v>4</v>
      </c>
      <c r="I2168">
        <f>37-D2168</f>
        <v>15</v>
      </c>
      <c r="J2168">
        <f>ABS(D2168-D2169)</f>
        <v>11</v>
      </c>
      <c r="K2168">
        <f>AVERAGE(D2168:D2172)</f>
        <v>22</v>
      </c>
      <c r="L2168">
        <f>AVERAGE(D2168:D2187)</f>
        <v>22</v>
      </c>
      <c r="M2168">
        <f>K2168-L2168</f>
        <v>0</v>
      </c>
      <c r="N2168" t="str">
        <f>IF(K2168&gt;L2168,"HIGH ZONE BIAS",IF(K2168&lt;L2168,"LOW ZONE BIAS","EQUILIBRIUM"))</f>
        <v>EQUILIBRIUM</v>
      </c>
    </row>
    <row r="2169">
      <c r="A2169">
        <v>25402</v>
      </c>
      <c r="B2169" t="str">
        <v>2025-02-24</v>
      </c>
      <c r="C2169" t="str">
        <v>Morning</v>
      </c>
      <c r="D2169">
        <v>11</v>
      </c>
      <c r="E2169" t="str">
        <f>IF(MOD(D2169,2)=0,"EVEN","ODD")</f>
        <v>ODD</v>
      </c>
      <c r="F2169" t="str">
        <f>IF(D2169&lt;=18,"LOW (1-18)","HIGH (19-36)")</f>
        <v>LOW (1-18)</v>
      </c>
      <c r="G2169">
        <f>INT((D2169-1)/6)+1</f>
        <v>2</v>
      </c>
      <c r="H2169">
        <f>MOD(D2169-1,6)+1</f>
        <v>5</v>
      </c>
      <c r="I2169">
        <f>37-D2169</f>
        <v>26</v>
      </c>
      <c r="J2169">
        <f>ABS(D2169-D2170)</f>
        <v>2</v>
      </c>
      <c r="K2169">
        <f>AVERAGE(D2169:D2173)</f>
        <v>11</v>
      </c>
      <c r="L2169">
        <f>AVERAGE(D2169:D2188)</f>
        <v>11</v>
      </c>
      <c r="M2169">
        <f>K2169-L2169</f>
        <v>0</v>
      </c>
      <c r="N2169" t="str">
        <f>IF(K2169&gt;L2169,"HIGH ZONE BIAS",IF(K2169&lt;L2169,"LOW ZONE BIAS","EQUILIBRIUM"))</f>
        <v>EQUILIBRIUM</v>
      </c>
    </row>
    <row r="2170">
      <c r="A2170">
        <v>25401</v>
      </c>
      <c r="B2170" t="str">
        <v>2025-02-22</v>
      </c>
      <c r="C2170" t="str">
        <v>Evening</v>
      </c>
      <c r="D2170">
        <v>9</v>
      </c>
      <c r="E2170" t="str">
        <f>IF(MOD(D2170,2)=0,"EVEN","ODD")</f>
        <v>ODD</v>
      </c>
      <c r="F2170" t="str">
        <f>IF(D2170&lt;=18,"LOW (1-18)","HIGH (19-36)")</f>
        <v>LOW (1-18)</v>
      </c>
      <c r="G2170">
        <f>INT((D2170-1)/6)+1</f>
        <v>2</v>
      </c>
      <c r="H2170">
        <f>MOD(D2170-1,6)+1</f>
        <v>3</v>
      </c>
      <c r="I2170">
        <f>37-D2170</f>
        <v>28</v>
      </c>
      <c r="J2170">
        <f>ABS(D2170-D2171)</f>
        <v>18</v>
      </c>
      <c r="K2170">
        <f>AVERAGE(D2170:D2174)</f>
        <v>9</v>
      </c>
      <c r="L2170">
        <f>AVERAGE(D2170:D2189)</f>
        <v>9</v>
      </c>
      <c r="M2170">
        <f>K2170-L2170</f>
        <v>0</v>
      </c>
      <c r="N2170" t="str">
        <f>IF(K2170&gt;L2170,"HIGH ZONE BIAS",IF(K2170&lt;L2170,"LOW ZONE BIAS","EQUILIBRIUM"))</f>
        <v>EQUILIBRIUM</v>
      </c>
    </row>
    <row r="2171">
      <c r="A2171">
        <v>25400</v>
      </c>
      <c r="B2171" t="str">
        <v>2025-02-22</v>
      </c>
      <c r="C2171" t="str">
        <v>Afternoon</v>
      </c>
      <c r="D2171">
        <v>27</v>
      </c>
      <c r="E2171" t="str">
        <f>IF(MOD(D2171,2)=0,"EVEN","ODD")</f>
        <v>ODD</v>
      </c>
      <c r="F2171" t="str">
        <f>IF(D2171&lt;=18,"LOW (1-18)","HIGH (19-36)")</f>
        <v>HIGH (19-36)</v>
      </c>
      <c r="G2171">
        <f>INT((D2171-1)/6)+1</f>
        <v>5</v>
      </c>
      <c r="H2171">
        <f>MOD(D2171-1,6)+1</f>
        <v>3</v>
      </c>
      <c r="I2171">
        <f>37-D2171</f>
        <v>10</v>
      </c>
      <c r="J2171">
        <f>ABS(D2171-D2172)</f>
        <v>5</v>
      </c>
      <c r="K2171">
        <f>AVERAGE(D2171:D2175)</f>
        <v>27</v>
      </c>
      <c r="L2171">
        <f>AVERAGE(D2171:D2190)</f>
        <v>27</v>
      </c>
      <c r="M2171">
        <f>K2171-L2171</f>
        <v>0</v>
      </c>
      <c r="N2171" t="str">
        <f>IF(K2171&gt;L2171,"HIGH ZONE BIAS",IF(K2171&lt;L2171,"LOW ZONE BIAS","EQUILIBRIUM"))</f>
        <v>EQUILIBRIUM</v>
      </c>
    </row>
    <row r="2172">
      <c r="A2172">
        <v>25399</v>
      </c>
      <c r="B2172" t="str">
        <v>2025-02-22</v>
      </c>
      <c r="C2172" t="str">
        <v>Midday</v>
      </c>
      <c r="D2172">
        <v>22</v>
      </c>
      <c r="E2172" t="str">
        <f>IF(MOD(D2172,2)=0,"EVEN","ODD")</f>
        <v>EVEN</v>
      </c>
      <c r="F2172" t="str">
        <f>IF(D2172&lt;=18,"LOW (1-18)","HIGH (19-36)")</f>
        <v>HIGH (19-36)</v>
      </c>
      <c r="G2172">
        <f>INT((D2172-1)/6)+1</f>
        <v>4</v>
      </c>
      <c r="H2172">
        <f>MOD(D2172-1,6)+1</f>
        <v>4</v>
      </c>
      <c r="I2172">
        <f>37-D2172</f>
        <v>15</v>
      </c>
      <c r="J2172">
        <f>ABS(D2172-D2173)</f>
        <v>6</v>
      </c>
      <c r="K2172">
        <f>AVERAGE(D2172:D2176)</f>
        <v>22</v>
      </c>
      <c r="L2172">
        <f>AVERAGE(D2172:D2191)</f>
        <v>22</v>
      </c>
      <c r="M2172">
        <f>K2172-L2172</f>
        <v>0</v>
      </c>
      <c r="N2172" t="str">
        <f>IF(K2172&gt;L2172,"HIGH ZONE BIAS",IF(K2172&lt;L2172,"LOW ZONE BIAS","EQUILIBRIUM"))</f>
        <v>EQUILIBRIUM</v>
      </c>
    </row>
    <row r="2173">
      <c r="A2173">
        <v>25398</v>
      </c>
      <c r="B2173" t="str">
        <v>2025-02-22</v>
      </c>
      <c r="C2173" t="str">
        <v>Morning</v>
      </c>
      <c r="D2173">
        <v>28</v>
      </c>
      <c r="E2173" t="str">
        <f>IF(MOD(D2173,2)=0,"EVEN","ODD")</f>
        <v>EVEN</v>
      </c>
      <c r="F2173" t="str">
        <f>IF(D2173&lt;=18,"LOW (1-18)","HIGH (19-36)")</f>
        <v>HIGH (19-36)</v>
      </c>
      <c r="G2173">
        <f>INT((D2173-1)/6)+1</f>
        <v>5</v>
      </c>
      <c r="H2173">
        <f>MOD(D2173-1,6)+1</f>
        <v>4</v>
      </c>
      <c r="I2173">
        <f>37-D2173</f>
        <v>9</v>
      </c>
      <c r="J2173">
        <f>ABS(D2173-D2174)</f>
        <v>18</v>
      </c>
      <c r="K2173">
        <f>AVERAGE(D2173:D2177)</f>
        <v>28</v>
      </c>
      <c r="L2173">
        <f>AVERAGE(D2173:D2192)</f>
        <v>28</v>
      </c>
      <c r="M2173">
        <f>K2173-L2173</f>
        <v>0</v>
      </c>
      <c r="N2173" t="str">
        <f>IF(K2173&gt;L2173,"HIGH ZONE BIAS",IF(K2173&lt;L2173,"LOW ZONE BIAS","EQUILIBRIUM"))</f>
        <v>EQUILIBRIUM</v>
      </c>
    </row>
    <row r="2174">
      <c r="A2174">
        <v>25397</v>
      </c>
      <c r="B2174" t="str">
        <v>2025-02-21</v>
      </c>
      <c r="C2174" t="str">
        <v>Evening</v>
      </c>
      <c r="D2174">
        <v>10</v>
      </c>
      <c r="E2174" t="str">
        <f>IF(MOD(D2174,2)=0,"EVEN","ODD")</f>
        <v>EVEN</v>
      </c>
      <c r="F2174" t="str">
        <f>IF(D2174&lt;=18,"LOW (1-18)","HIGH (19-36)")</f>
        <v>LOW (1-18)</v>
      </c>
      <c r="G2174">
        <f>INT((D2174-1)/6)+1</f>
        <v>2</v>
      </c>
      <c r="H2174">
        <f>MOD(D2174-1,6)+1</f>
        <v>4</v>
      </c>
      <c r="I2174">
        <f>37-D2174</f>
        <v>27</v>
      </c>
      <c r="J2174">
        <f>ABS(D2174-D2175)</f>
        <v>22</v>
      </c>
      <c r="K2174">
        <f>AVERAGE(D2174:D2178)</f>
        <v>10</v>
      </c>
      <c r="L2174">
        <f>AVERAGE(D2174:D2193)</f>
        <v>10</v>
      </c>
      <c r="M2174">
        <f>K2174-L2174</f>
        <v>0</v>
      </c>
      <c r="N2174" t="str">
        <f>IF(K2174&gt;L2174,"HIGH ZONE BIAS",IF(K2174&lt;L2174,"LOW ZONE BIAS","EQUILIBRIUM"))</f>
        <v>EQUILIBRIUM</v>
      </c>
    </row>
    <row r="2175">
      <c r="A2175">
        <v>25396</v>
      </c>
      <c r="B2175" t="str">
        <v>2025-02-21</v>
      </c>
      <c r="C2175" t="str">
        <v>Afternoon</v>
      </c>
      <c r="D2175">
        <v>32</v>
      </c>
      <c r="E2175" t="str">
        <f>IF(MOD(D2175,2)=0,"EVEN","ODD")</f>
        <v>EVEN</v>
      </c>
      <c r="F2175" t="str">
        <f>IF(D2175&lt;=18,"LOW (1-18)","HIGH (19-36)")</f>
        <v>HIGH (19-36)</v>
      </c>
      <c r="G2175">
        <f>INT((D2175-1)/6)+1</f>
        <v>6</v>
      </c>
      <c r="H2175">
        <f>MOD(D2175-1,6)+1</f>
        <v>2</v>
      </c>
      <c r="I2175">
        <f>37-D2175</f>
        <v>5</v>
      </c>
      <c r="J2175">
        <f>ABS(D2175-D2176)</f>
        <v>3</v>
      </c>
      <c r="K2175">
        <f>AVERAGE(D2175:D2179)</f>
        <v>32</v>
      </c>
      <c r="L2175">
        <f>AVERAGE(D2175:D2194)</f>
        <v>32</v>
      </c>
      <c r="M2175">
        <f>K2175-L2175</f>
        <v>0</v>
      </c>
      <c r="N2175" t="str">
        <f>IF(K2175&gt;L2175,"HIGH ZONE BIAS",IF(K2175&lt;L2175,"LOW ZONE BIAS","EQUILIBRIUM"))</f>
        <v>EQUILIBRIUM</v>
      </c>
    </row>
    <row r="2176">
      <c r="A2176">
        <v>25395</v>
      </c>
      <c r="B2176" t="str">
        <v>2025-02-21</v>
      </c>
      <c r="C2176" t="str">
        <v>Midday</v>
      </c>
      <c r="D2176">
        <v>29</v>
      </c>
      <c r="E2176" t="str">
        <f>IF(MOD(D2176,2)=0,"EVEN","ODD")</f>
        <v>ODD</v>
      </c>
      <c r="F2176" t="str">
        <f>IF(D2176&lt;=18,"LOW (1-18)","HIGH (19-36)")</f>
        <v>HIGH (19-36)</v>
      </c>
      <c r="G2176">
        <f>INT((D2176-1)/6)+1</f>
        <v>5</v>
      </c>
      <c r="H2176">
        <f>MOD(D2176-1,6)+1</f>
        <v>5</v>
      </c>
      <c r="I2176">
        <f>37-D2176</f>
        <v>8</v>
      </c>
      <c r="J2176">
        <f>ABS(D2176-D2177)</f>
        <v>2</v>
      </c>
      <c r="K2176">
        <f>AVERAGE(D2176:D2180)</f>
        <v>29</v>
      </c>
      <c r="L2176">
        <f>AVERAGE(D2176:D2195)</f>
        <v>29</v>
      </c>
      <c r="M2176">
        <f>K2176-L2176</f>
        <v>0</v>
      </c>
      <c r="N2176" t="str">
        <f>IF(K2176&gt;L2176,"HIGH ZONE BIAS",IF(K2176&lt;L2176,"LOW ZONE BIAS","EQUILIBRIUM"))</f>
        <v>EQUILIBRIUM</v>
      </c>
    </row>
    <row r="2177">
      <c r="A2177">
        <v>25394</v>
      </c>
      <c r="B2177" t="str">
        <v>2025-02-21</v>
      </c>
      <c r="C2177" t="str">
        <v>Morning</v>
      </c>
      <c r="D2177">
        <v>31</v>
      </c>
      <c r="E2177" t="str">
        <f>IF(MOD(D2177,2)=0,"EVEN","ODD")</f>
        <v>ODD</v>
      </c>
      <c r="F2177" t="str">
        <f>IF(D2177&lt;=18,"LOW (1-18)","HIGH (19-36)")</f>
        <v>HIGH (19-36)</v>
      </c>
      <c r="G2177">
        <f>INT((D2177-1)/6)+1</f>
        <v>6</v>
      </c>
      <c r="H2177">
        <f>MOD(D2177-1,6)+1</f>
        <v>1</v>
      </c>
      <c r="I2177">
        <f>37-D2177</f>
        <v>6</v>
      </c>
      <c r="J2177">
        <f>ABS(D2177-D2178)</f>
        <v>1</v>
      </c>
      <c r="K2177">
        <f>AVERAGE(D2177:D2181)</f>
        <v>31</v>
      </c>
      <c r="L2177">
        <f>AVERAGE(D2177:D2196)</f>
        <v>31</v>
      </c>
      <c r="M2177">
        <f>K2177-L2177</f>
        <v>0</v>
      </c>
      <c r="N2177" t="str">
        <f>IF(K2177&gt;L2177,"HIGH ZONE BIAS",IF(K2177&lt;L2177,"LOW ZONE BIAS","EQUILIBRIUM"))</f>
        <v>EQUILIBRIUM</v>
      </c>
    </row>
    <row r="2178">
      <c r="A2178">
        <v>25393</v>
      </c>
      <c r="B2178" t="str">
        <v>2025-02-20</v>
      </c>
      <c r="C2178" t="str">
        <v>Evening</v>
      </c>
      <c r="D2178">
        <v>32</v>
      </c>
      <c r="E2178" t="str">
        <f>IF(MOD(D2178,2)=0,"EVEN","ODD")</f>
        <v>EVEN</v>
      </c>
      <c r="F2178" t="str">
        <f>IF(D2178&lt;=18,"LOW (1-18)","HIGH (19-36)")</f>
        <v>HIGH (19-36)</v>
      </c>
      <c r="G2178">
        <f>INT((D2178-1)/6)+1</f>
        <v>6</v>
      </c>
      <c r="H2178">
        <f>MOD(D2178-1,6)+1</f>
        <v>2</v>
      </c>
      <c r="I2178">
        <f>37-D2178</f>
        <v>5</v>
      </c>
      <c r="J2178">
        <f>ABS(D2178-D2179)</f>
        <v>4</v>
      </c>
      <c r="K2178">
        <f>AVERAGE(D2178:D2182)</f>
        <v>32</v>
      </c>
      <c r="L2178">
        <f>AVERAGE(D2178:D2197)</f>
        <v>32</v>
      </c>
      <c r="M2178">
        <f>K2178-L2178</f>
        <v>0</v>
      </c>
      <c r="N2178" t="str">
        <f>IF(K2178&gt;L2178,"HIGH ZONE BIAS",IF(K2178&lt;L2178,"LOW ZONE BIAS","EQUILIBRIUM"))</f>
        <v>EQUILIBRIUM</v>
      </c>
    </row>
    <row r="2179">
      <c r="A2179">
        <v>25392</v>
      </c>
      <c r="B2179" t="str">
        <v>2025-02-20</v>
      </c>
      <c r="C2179" t="str">
        <v>Afternoon</v>
      </c>
      <c r="D2179">
        <v>28</v>
      </c>
      <c r="E2179" t="str">
        <f>IF(MOD(D2179,2)=0,"EVEN","ODD")</f>
        <v>EVEN</v>
      </c>
      <c r="F2179" t="str">
        <f>IF(D2179&lt;=18,"LOW (1-18)","HIGH (19-36)")</f>
        <v>HIGH (19-36)</v>
      </c>
      <c r="G2179">
        <f>INT((D2179-1)/6)+1</f>
        <v>5</v>
      </c>
      <c r="H2179">
        <f>MOD(D2179-1,6)+1</f>
        <v>4</v>
      </c>
      <c r="I2179">
        <f>37-D2179</f>
        <v>9</v>
      </c>
      <c r="J2179">
        <f>ABS(D2179-D2180)</f>
        <v>17</v>
      </c>
      <c r="K2179">
        <f>AVERAGE(D2179:D2183)</f>
        <v>28</v>
      </c>
      <c r="L2179">
        <f>AVERAGE(D2179:D2198)</f>
        <v>28</v>
      </c>
      <c r="M2179">
        <f>K2179-L2179</f>
        <v>0</v>
      </c>
      <c r="N2179" t="str">
        <f>IF(K2179&gt;L2179,"HIGH ZONE BIAS",IF(K2179&lt;L2179,"LOW ZONE BIAS","EQUILIBRIUM"))</f>
        <v>EQUILIBRIUM</v>
      </c>
    </row>
    <row r="2180">
      <c r="A2180">
        <v>25391</v>
      </c>
      <c r="B2180" t="str">
        <v>2025-02-20</v>
      </c>
      <c r="C2180" t="str">
        <v>Midday</v>
      </c>
      <c r="D2180">
        <v>11</v>
      </c>
      <c r="E2180" t="str">
        <f>IF(MOD(D2180,2)=0,"EVEN","ODD")</f>
        <v>ODD</v>
      </c>
      <c r="F2180" t="str">
        <f>IF(D2180&lt;=18,"LOW (1-18)","HIGH (19-36)")</f>
        <v>LOW (1-18)</v>
      </c>
      <c r="G2180">
        <f>INT((D2180-1)/6)+1</f>
        <v>2</v>
      </c>
      <c r="H2180">
        <f>MOD(D2180-1,6)+1</f>
        <v>5</v>
      </c>
      <c r="I2180">
        <f>37-D2180</f>
        <v>26</v>
      </c>
      <c r="J2180">
        <f>ABS(D2180-D2181)</f>
        <v>21</v>
      </c>
      <c r="K2180">
        <f>AVERAGE(D2180:D2184)</f>
        <v>11</v>
      </c>
      <c r="L2180">
        <f>AVERAGE(D2180:D2199)</f>
        <v>11</v>
      </c>
      <c r="M2180">
        <f>K2180-L2180</f>
        <v>0</v>
      </c>
      <c r="N2180" t="str">
        <f>IF(K2180&gt;L2180,"HIGH ZONE BIAS",IF(K2180&lt;L2180,"LOW ZONE BIAS","EQUILIBRIUM"))</f>
        <v>EQUILIBRIUM</v>
      </c>
    </row>
    <row r="2181">
      <c r="A2181">
        <v>25390</v>
      </c>
      <c r="B2181" t="str">
        <v>2025-02-20</v>
      </c>
      <c r="C2181" t="str">
        <v>Morning</v>
      </c>
      <c r="D2181">
        <v>32</v>
      </c>
      <c r="E2181" t="str">
        <f>IF(MOD(D2181,2)=0,"EVEN","ODD")</f>
        <v>EVEN</v>
      </c>
      <c r="F2181" t="str">
        <f>IF(D2181&lt;=18,"LOW (1-18)","HIGH (19-36)")</f>
        <v>HIGH (19-36)</v>
      </c>
      <c r="G2181">
        <f>INT((D2181-1)/6)+1</f>
        <v>6</v>
      </c>
      <c r="H2181">
        <f>MOD(D2181-1,6)+1</f>
        <v>2</v>
      </c>
      <c r="I2181">
        <f>37-D2181</f>
        <v>5</v>
      </c>
      <c r="J2181">
        <f>ABS(D2181-D2182)</f>
        <v>3</v>
      </c>
      <c r="K2181">
        <f>AVERAGE(D2181:D2185)</f>
        <v>32</v>
      </c>
      <c r="L2181">
        <f>AVERAGE(D2181:D2200)</f>
        <v>32</v>
      </c>
      <c r="M2181">
        <f>K2181-L2181</f>
        <v>0</v>
      </c>
      <c r="N2181" t="str">
        <f>IF(K2181&gt;L2181,"HIGH ZONE BIAS",IF(K2181&lt;L2181,"LOW ZONE BIAS","EQUILIBRIUM"))</f>
        <v>EQUILIBRIUM</v>
      </c>
    </row>
    <row r="2182">
      <c r="A2182">
        <v>25389</v>
      </c>
      <c r="B2182" t="str">
        <v>2025-02-19</v>
      </c>
      <c r="C2182" t="str">
        <v>Evening</v>
      </c>
      <c r="D2182">
        <v>29</v>
      </c>
      <c r="E2182" t="str">
        <f>IF(MOD(D2182,2)=0,"EVEN","ODD")</f>
        <v>ODD</v>
      </c>
      <c r="F2182" t="str">
        <f>IF(D2182&lt;=18,"LOW (1-18)","HIGH (19-36)")</f>
        <v>HIGH (19-36)</v>
      </c>
      <c r="G2182">
        <f>INT((D2182-1)/6)+1</f>
        <v>5</v>
      </c>
      <c r="H2182">
        <f>MOD(D2182-1,6)+1</f>
        <v>5</v>
      </c>
      <c r="I2182">
        <f>37-D2182</f>
        <v>8</v>
      </c>
      <c r="J2182">
        <f>ABS(D2182-D2183)</f>
        <v>17</v>
      </c>
      <c r="K2182">
        <f>AVERAGE(D2182:D2186)</f>
        <v>29</v>
      </c>
      <c r="L2182">
        <f>AVERAGE(D2182:D2201)</f>
        <v>29</v>
      </c>
      <c r="M2182">
        <f>K2182-L2182</f>
        <v>0</v>
      </c>
      <c r="N2182" t="str">
        <f>IF(K2182&gt;L2182,"HIGH ZONE BIAS",IF(K2182&lt;L2182,"LOW ZONE BIAS","EQUILIBRIUM"))</f>
        <v>EQUILIBRIUM</v>
      </c>
    </row>
    <row r="2183">
      <c r="A2183">
        <v>25388</v>
      </c>
      <c r="B2183" t="str">
        <v>2025-02-19</v>
      </c>
      <c r="C2183" t="str">
        <v>Afternoon</v>
      </c>
      <c r="D2183">
        <v>12</v>
      </c>
      <c r="E2183" t="str">
        <f>IF(MOD(D2183,2)=0,"EVEN","ODD")</f>
        <v>EVEN</v>
      </c>
      <c r="F2183" t="str">
        <f>IF(D2183&lt;=18,"LOW (1-18)","HIGH (19-36)")</f>
        <v>LOW (1-18)</v>
      </c>
      <c r="G2183">
        <f>INT((D2183-1)/6)+1</f>
        <v>2</v>
      </c>
      <c r="H2183">
        <f>MOD(D2183-1,6)+1</f>
        <v>6</v>
      </c>
      <c r="I2183">
        <f>37-D2183</f>
        <v>25</v>
      </c>
      <c r="J2183">
        <f>ABS(D2183-D2184)</f>
        <v>18</v>
      </c>
      <c r="K2183">
        <f>AVERAGE(D2183:D2187)</f>
        <v>12</v>
      </c>
      <c r="L2183">
        <f>AVERAGE(D2183:D2202)</f>
        <v>12</v>
      </c>
      <c r="M2183">
        <f>K2183-L2183</f>
        <v>0</v>
      </c>
      <c r="N2183" t="str">
        <f>IF(K2183&gt;L2183,"HIGH ZONE BIAS",IF(K2183&lt;L2183,"LOW ZONE BIAS","EQUILIBRIUM"))</f>
        <v>EQUILIBRIUM</v>
      </c>
    </row>
    <row r="2184">
      <c r="A2184">
        <v>25387</v>
      </c>
      <c r="B2184" t="str">
        <v>2025-02-19</v>
      </c>
      <c r="C2184" t="str">
        <v>Midday</v>
      </c>
      <c r="D2184">
        <v>30</v>
      </c>
      <c r="E2184" t="str">
        <f>IF(MOD(D2184,2)=0,"EVEN","ODD")</f>
        <v>EVEN</v>
      </c>
      <c r="F2184" t="str">
        <f>IF(D2184&lt;=18,"LOW (1-18)","HIGH (19-36)")</f>
        <v>HIGH (19-36)</v>
      </c>
      <c r="G2184">
        <f>INT((D2184-1)/6)+1</f>
        <v>5</v>
      </c>
      <c r="H2184">
        <f>MOD(D2184-1,6)+1</f>
        <v>6</v>
      </c>
      <c r="I2184">
        <f>37-D2184</f>
        <v>7</v>
      </c>
      <c r="J2184">
        <f>ABS(D2184-D2185)</f>
        <v>26</v>
      </c>
      <c r="K2184">
        <f>AVERAGE(D2184:D2188)</f>
        <v>30</v>
      </c>
      <c r="L2184">
        <f>AVERAGE(D2184:D2203)</f>
        <v>30</v>
      </c>
      <c r="M2184">
        <f>K2184-L2184</f>
        <v>0</v>
      </c>
      <c r="N2184" t="str">
        <f>IF(K2184&gt;L2184,"HIGH ZONE BIAS",IF(K2184&lt;L2184,"LOW ZONE BIAS","EQUILIBRIUM"))</f>
        <v>EQUILIBRIUM</v>
      </c>
    </row>
    <row r="2185">
      <c r="A2185">
        <v>25386</v>
      </c>
      <c r="B2185" t="str">
        <v>2025-02-19</v>
      </c>
      <c r="C2185" t="str">
        <v>Morning</v>
      </c>
      <c r="D2185">
        <v>4</v>
      </c>
      <c r="E2185" t="str">
        <f>IF(MOD(D2185,2)=0,"EVEN","ODD")</f>
        <v>EVEN</v>
      </c>
      <c r="F2185" t="str">
        <f>IF(D2185&lt;=18,"LOW (1-18)","HIGH (19-36)")</f>
        <v>LOW (1-18)</v>
      </c>
      <c r="G2185">
        <f>INT((D2185-1)/6)+1</f>
        <v>1</v>
      </c>
      <c r="H2185">
        <f>MOD(D2185-1,6)+1</f>
        <v>4</v>
      </c>
      <c r="I2185">
        <f>37-D2185</f>
        <v>33</v>
      </c>
      <c r="J2185">
        <f>ABS(D2185-D2186)</f>
        <v>18</v>
      </c>
      <c r="K2185">
        <f>AVERAGE(D2185:D2189)</f>
        <v>4</v>
      </c>
      <c r="L2185">
        <f>AVERAGE(D2185:D2204)</f>
        <v>4</v>
      </c>
      <c r="M2185">
        <f>K2185-L2185</f>
        <v>0</v>
      </c>
      <c r="N2185" t="str">
        <f>IF(K2185&gt;L2185,"HIGH ZONE BIAS",IF(K2185&lt;L2185,"LOW ZONE BIAS","EQUILIBRIUM"))</f>
        <v>EQUILIBRIUM</v>
      </c>
    </row>
    <row r="2186">
      <c r="A2186">
        <v>25385</v>
      </c>
      <c r="B2186" t="str">
        <v>2025-02-18</v>
      </c>
      <c r="C2186" t="str">
        <v>Evening</v>
      </c>
      <c r="D2186">
        <v>22</v>
      </c>
      <c r="E2186" t="str">
        <f>IF(MOD(D2186,2)=0,"EVEN","ODD")</f>
        <v>EVEN</v>
      </c>
      <c r="F2186" t="str">
        <f>IF(D2186&lt;=18,"LOW (1-18)","HIGH (19-36)")</f>
        <v>HIGH (19-36)</v>
      </c>
      <c r="G2186">
        <f>INT((D2186-1)/6)+1</f>
        <v>4</v>
      </c>
      <c r="H2186">
        <f>MOD(D2186-1,6)+1</f>
        <v>4</v>
      </c>
      <c r="I2186">
        <f>37-D2186</f>
        <v>15</v>
      </c>
      <c r="J2186">
        <f>ABS(D2186-D2187)</f>
        <v>14</v>
      </c>
      <c r="K2186">
        <f>AVERAGE(D2186:D2190)</f>
        <v>22</v>
      </c>
      <c r="L2186">
        <f>AVERAGE(D2186:D2205)</f>
        <v>22</v>
      </c>
      <c r="M2186">
        <f>K2186-L2186</f>
        <v>0</v>
      </c>
      <c r="N2186" t="str">
        <f>IF(K2186&gt;L2186,"HIGH ZONE BIAS",IF(K2186&lt;L2186,"LOW ZONE BIAS","EQUILIBRIUM"))</f>
        <v>EQUILIBRIUM</v>
      </c>
    </row>
    <row r="2187">
      <c r="A2187">
        <v>25384</v>
      </c>
      <c r="B2187" t="str">
        <v>2025-02-18</v>
      </c>
      <c r="C2187" t="str">
        <v>Afternoon</v>
      </c>
      <c r="D2187">
        <v>8</v>
      </c>
      <c r="E2187" t="str">
        <f>IF(MOD(D2187,2)=0,"EVEN","ODD")</f>
        <v>EVEN</v>
      </c>
      <c r="F2187" t="str">
        <f>IF(D2187&lt;=18,"LOW (1-18)","HIGH (19-36)")</f>
        <v>LOW (1-18)</v>
      </c>
      <c r="G2187">
        <f>INT((D2187-1)/6)+1</f>
        <v>2</v>
      </c>
      <c r="H2187">
        <f>MOD(D2187-1,6)+1</f>
        <v>2</v>
      </c>
      <c r="I2187">
        <f>37-D2187</f>
        <v>29</v>
      </c>
      <c r="J2187">
        <f>ABS(D2187-D2188)</f>
        <v>3</v>
      </c>
      <c r="K2187">
        <f>AVERAGE(D2187:D2191)</f>
        <v>8</v>
      </c>
      <c r="L2187">
        <f>AVERAGE(D2187:D2206)</f>
        <v>8</v>
      </c>
      <c r="M2187">
        <f>K2187-L2187</f>
        <v>0</v>
      </c>
      <c r="N2187" t="str">
        <f>IF(K2187&gt;L2187,"HIGH ZONE BIAS",IF(K2187&lt;L2187,"LOW ZONE BIAS","EQUILIBRIUM"))</f>
        <v>EQUILIBRIUM</v>
      </c>
    </row>
    <row r="2188">
      <c r="A2188">
        <v>25383</v>
      </c>
      <c r="B2188" t="str">
        <v>2025-02-18</v>
      </c>
      <c r="C2188" t="str">
        <v>Midday</v>
      </c>
      <c r="D2188">
        <v>11</v>
      </c>
      <c r="E2188" t="str">
        <f>IF(MOD(D2188,2)=0,"EVEN","ODD")</f>
        <v>ODD</v>
      </c>
      <c r="F2188" t="str">
        <f>IF(D2188&lt;=18,"LOW (1-18)","HIGH (19-36)")</f>
        <v>LOW (1-18)</v>
      </c>
      <c r="G2188">
        <f>INT((D2188-1)/6)+1</f>
        <v>2</v>
      </c>
      <c r="H2188">
        <f>MOD(D2188-1,6)+1</f>
        <v>5</v>
      </c>
      <c r="I2188">
        <f>37-D2188</f>
        <v>26</v>
      </c>
      <c r="J2188">
        <f>ABS(D2188-D2189)</f>
        <v>12</v>
      </c>
      <c r="K2188">
        <f>AVERAGE(D2188:D2192)</f>
        <v>11</v>
      </c>
      <c r="L2188">
        <f>AVERAGE(D2188:D2207)</f>
        <v>11</v>
      </c>
      <c r="M2188">
        <f>K2188-L2188</f>
        <v>0</v>
      </c>
      <c r="N2188" t="str">
        <f>IF(K2188&gt;L2188,"HIGH ZONE BIAS",IF(K2188&lt;L2188,"LOW ZONE BIAS","EQUILIBRIUM"))</f>
        <v>EQUILIBRIUM</v>
      </c>
    </row>
    <row r="2189">
      <c r="A2189">
        <v>25382</v>
      </c>
      <c r="B2189" t="str">
        <v>2025-02-18</v>
      </c>
      <c r="C2189" t="str">
        <v>Morning</v>
      </c>
      <c r="D2189">
        <v>23</v>
      </c>
      <c r="E2189" t="str">
        <f>IF(MOD(D2189,2)=0,"EVEN","ODD")</f>
        <v>ODD</v>
      </c>
      <c r="F2189" t="str">
        <f>IF(D2189&lt;=18,"LOW (1-18)","HIGH (19-36)")</f>
        <v>HIGH (19-36)</v>
      </c>
      <c r="G2189">
        <f>INT((D2189-1)/6)+1</f>
        <v>4</v>
      </c>
      <c r="H2189">
        <f>MOD(D2189-1,6)+1</f>
        <v>5</v>
      </c>
      <c r="I2189">
        <f>37-D2189</f>
        <v>14</v>
      </c>
      <c r="J2189">
        <f>ABS(D2189-D2190)</f>
        <v>22</v>
      </c>
      <c r="K2189">
        <f>AVERAGE(D2189:D2193)</f>
        <v>23</v>
      </c>
      <c r="L2189">
        <f>AVERAGE(D2189:D2208)</f>
        <v>23</v>
      </c>
      <c r="M2189">
        <f>K2189-L2189</f>
        <v>0</v>
      </c>
      <c r="N2189" t="str">
        <f>IF(K2189&gt;L2189,"HIGH ZONE BIAS",IF(K2189&lt;L2189,"LOW ZONE BIAS","EQUILIBRIUM"))</f>
        <v>EQUILIBRIUM</v>
      </c>
    </row>
    <row r="2190">
      <c r="A2190">
        <v>25381</v>
      </c>
      <c r="B2190" t="str">
        <v>2025-02-17</v>
      </c>
      <c r="C2190" t="str">
        <v>Evening</v>
      </c>
      <c r="D2190">
        <v>1</v>
      </c>
      <c r="E2190" t="str">
        <f>IF(MOD(D2190,2)=0,"EVEN","ODD")</f>
        <v>ODD</v>
      </c>
      <c r="F2190" t="str">
        <f>IF(D2190&lt;=18,"LOW (1-18)","HIGH (19-36)")</f>
        <v>LOW (1-18)</v>
      </c>
      <c r="G2190">
        <f>INT((D2190-1)/6)+1</f>
        <v>1</v>
      </c>
      <c r="H2190">
        <f>MOD(D2190-1,6)+1</f>
        <v>1</v>
      </c>
      <c r="I2190">
        <f>37-D2190</f>
        <v>36</v>
      </c>
      <c r="J2190">
        <f>ABS(D2190-D2191)</f>
        <v>14</v>
      </c>
      <c r="K2190">
        <f>AVERAGE(D2190:D2194)</f>
        <v>1</v>
      </c>
      <c r="L2190">
        <f>AVERAGE(D2190:D2209)</f>
        <v>1</v>
      </c>
      <c r="M2190">
        <f>K2190-L2190</f>
        <v>0</v>
      </c>
      <c r="N2190" t="str">
        <f>IF(K2190&gt;L2190,"HIGH ZONE BIAS",IF(K2190&lt;L2190,"LOW ZONE BIAS","EQUILIBRIUM"))</f>
        <v>EQUILIBRIUM</v>
      </c>
    </row>
    <row r="2191">
      <c r="A2191">
        <v>25380</v>
      </c>
      <c r="B2191" t="str">
        <v>2025-02-17</v>
      </c>
      <c r="C2191" t="str">
        <v>Afternoon</v>
      </c>
      <c r="D2191">
        <v>15</v>
      </c>
      <c r="E2191" t="str">
        <f>IF(MOD(D2191,2)=0,"EVEN","ODD")</f>
        <v>ODD</v>
      </c>
      <c r="F2191" t="str">
        <f>IF(D2191&lt;=18,"LOW (1-18)","HIGH (19-36)")</f>
        <v>LOW (1-18)</v>
      </c>
      <c r="G2191">
        <f>INT((D2191-1)/6)+1</f>
        <v>3</v>
      </c>
      <c r="H2191">
        <f>MOD(D2191-1,6)+1</f>
        <v>3</v>
      </c>
      <c r="I2191">
        <f>37-D2191</f>
        <v>22</v>
      </c>
      <c r="J2191">
        <f>ABS(D2191-D2192)</f>
        <v>18</v>
      </c>
      <c r="K2191">
        <f>AVERAGE(D2191:D2195)</f>
        <v>15</v>
      </c>
      <c r="L2191">
        <f>AVERAGE(D2191:D2210)</f>
        <v>15</v>
      </c>
      <c r="M2191">
        <f>K2191-L2191</f>
        <v>0</v>
      </c>
      <c r="N2191" t="str">
        <f>IF(K2191&gt;L2191,"HIGH ZONE BIAS",IF(K2191&lt;L2191,"LOW ZONE BIAS","EQUILIBRIUM"))</f>
        <v>EQUILIBRIUM</v>
      </c>
    </row>
    <row r="2192">
      <c r="A2192">
        <v>25379</v>
      </c>
      <c r="B2192" t="str">
        <v>2025-02-17</v>
      </c>
      <c r="C2192" t="str">
        <v>Midday</v>
      </c>
      <c r="D2192">
        <v>33</v>
      </c>
      <c r="E2192" t="str">
        <f>IF(MOD(D2192,2)=0,"EVEN","ODD")</f>
        <v>ODD</v>
      </c>
      <c r="F2192" t="str">
        <f>IF(D2192&lt;=18,"LOW (1-18)","HIGH (19-36)")</f>
        <v>HIGH (19-36)</v>
      </c>
      <c r="G2192">
        <f>INT((D2192-1)/6)+1</f>
        <v>6</v>
      </c>
      <c r="H2192">
        <f>MOD(D2192-1,6)+1</f>
        <v>3</v>
      </c>
      <c r="I2192">
        <f>37-D2192</f>
        <v>4</v>
      </c>
      <c r="J2192">
        <f>ABS(D2192-D2193)</f>
        <v>24</v>
      </c>
      <c r="K2192">
        <f>AVERAGE(D2192:D2196)</f>
        <v>33</v>
      </c>
      <c r="L2192">
        <f>AVERAGE(D2192:D2211)</f>
        <v>33</v>
      </c>
      <c r="M2192">
        <f>K2192-L2192</f>
        <v>0</v>
      </c>
      <c r="N2192" t="str">
        <f>IF(K2192&gt;L2192,"HIGH ZONE BIAS",IF(K2192&lt;L2192,"LOW ZONE BIAS","EQUILIBRIUM"))</f>
        <v>EQUILIBRIUM</v>
      </c>
    </row>
    <row r="2193">
      <c r="A2193">
        <v>25378</v>
      </c>
      <c r="B2193" t="str">
        <v>2025-02-17</v>
      </c>
      <c r="C2193" t="str">
        <v>Morning</v>
      </c>
      <c r="D2193">
        <v>9</v>
      </c>
      <c r="E2193" t="str">
        <f>IF(MOD(D2193,2)=0,"EVEN","ODD")</f>
        <v>ODD</v>
      </c>
      <c r="F2193" t="str">
        <f>IF(D2193&lt;=18,"LOW (1-18)","HIGH (19-36)")</f>
        <v>LOW (1-18)</v>
      </c>
      <c r="G2193">
        <f>INT((D2193-1)/6)+1</f>
        <v>2</v>
      </c>
      <c r="H2193">
        <f>MOD(D2193-1,6)+1</f>
        <v>3</v>
      </c>
      <c r="I2193">
        <f>37-D2193</f>
        <v>28</v>
      </c>
      <c r="J2193">
        <f>ABS(D2193-D2194)</f>
        <v>2</v>
      </c>
      <c r="K2193">
        <f>AVERAGE(D2193:D2197)</f>
        <v>9</v>
      </c>
      <c r="L2193">
        <f>AVERAGE(D2193:D2212)</f>
        <v>9</v>
      </c>
      <c r="M2193">
        <f>K2193-L2193</f>
        <v>0</v>
      </c>
      <c r="N2193" t="str">
        <f>IF(K2193&gt;L2193,"HIGH ZONE BIAS",IF(K2193&lt;L2193,"LOW ZONE BIAS","EQUILIBRIUM"))</f>
        <v>EQUILIBRIUM</v>
      </c>
    </row>
    <row r="2194">
      <c r="A2194">
        <v>25377</v>
      </c>
      <c r="B2194" t="str">
        <v>2025-02-15</v>
      </c>
      <c r="C2194" t="str">
        <v>Evening</v>
      </c>
      <c r="D2194">
        <v>7</v>
      </c>
      <c r="E2194" t="str">
        <f>IF(MOD(D2194,2)=0,"EVEN","ODD")</f>
        <v>ODD</v>
      </c>
      <c r="F2194" t="str">
        <f>IF(D2194&lt;=18,"LOW (1-18)","HIGH (19-36)")</f>
        <v>LOW (1-18)</v>
      </c>
      <c r="G2194">
        <f>INT((D2194-1)/6)+1</f>
        <v>2</v>
      </c>
      <c r="H2194">
        <f>MOD(D2194-1,6)+1</f>
        <v>1</v>
      </c>
      <c r="I2194">
        <f>37-D2194</f>
        <v>30</v>
      </c>
      <c r="J2194">
        <f>ABS(D2194-D2195)</f>
        <v>18</v>
      </c>
      <c r="K2194">
        <f>AVERAGE(D2194:D2198)</f>
        <v>7</v>
      </c>
      <c r="L2194">
        <f>AVERAGE(D2194:D2213)</f>
        <v>7</v>
      </c>
      <c r="M2194">
        <f>K2194-L2194</f>
        <v>0</v>
      </c>
      <c r="N2194" t="str">
        <f>IF(K2194&gt;L2194,"HIGH ZONE BIAS",IF(K2194&lt;L2194,"LOW ZONE BIAS","EQUILIBRIUM"))</f>
        <v>EQUILIBRIUM</v>
      </c>
    </row>
    <row r="2195">
      <c r="A2195">
        <v>25376</v>
      </c>
      <c r="B2195" t="str">
        <v>2025-02-15</v>
      </c>
      <c r="C2195" t="str">
        <v>Afternoon</v>
      </c>
      <c r="D2195">
        <v>25</v>
      </c>
      <c r="E2195" t="str">
        <f>IF(MOD(D2195,2)=0,"EVEN","ODD")</f>
        <v>ODD</v>
      </c>
      <c r="F2195" t="str">
        <f>IF(D2195&lt;=18,"LOW (1-18)","HIGH (19-36)")</f>
        <v>HIGH (19-36)</v>
      </c>
      <c r="G2195">
        <f>INT((D2195-1)/6)+1</f>
        <v>5</v>
      </c>
      <c r="H2195">
        <f>MOD(D2195-1,6)+1</f>
        <v>1</v>
      </c>
      <c r="I2195">
        <f>37-D2195</f>
        <v>12</v>
      </c>
      <c r="J2195">
        <f>ABS(D2195-D2196)</f>
        <v>11</v>
      </c>
      <c r="K2195">
        <f>AVERAGE(D2195:D2199)</f>
        <v>25</v>
      </c>
      <c r="L2195">
        <f>AVERAGE(D2195:D2214)</f>
        <v>25</v>
      </c>
      <c r="M2195">
        <f>K2195-L2195</f>
        <v>0</v>
      </c>
      <c r="N2195" t="str">
        <f>IF(K2195&gt;L2195,"HIGH ZONE BIAS",IF(K2195&lt;L2195,"LOW ZONE BIAS","EQUILIBRIUM"))</f>
        <v>EQUILIBRIUM</v>
      </c>
    </row>
    <row r="2196">
      <c r="A2196">
        <v>25375</v>
      </c>
      <c r="B2196" t="str">
        <v>2025-02-15</v>
      </c>
      <c r="C2196" t="str">
        <v>Midday</v>
      </c>
      <c r="D2196">
        <v>36</v>
      </c>
      <c r="E2196" t="str">
        <f>IF(MOD(D2196,2)=0,"EVEN","ODD")</f>
        <v>EVEN</v>
      </c>
      <c r="F2196" t="str">
        <f>IF(D2196&lt;=18,"LOW (1-18)","HIGH (19-36)")</f>
        <v>HIGH (19-36)</v>
      </c>
      <c r="G2196">
        <f>INT((D2196-1)/6)+1</f>
        <v>6</v>
      </c>
      <c r="H2196">
        <f>MOD(D2196-1,6)+1</f>
        <v>6</v>
      </c>
      <c r="I2196">
        <f>37-D2196</f>
        <v>1</v>
      </c>
      <c r="J2196">
        <f>ABS(D2196-D2197)</f>
        <v>16</v>
      </c>
      <c r="K2196">
        <f>AVERAGE(D2196:D2200)</f>
        <v>36</v>
      </c>
      <c r="L2196">
        <f>AVERAGE(D2196:D2215)</f>
        <v>36</v>
      </c>
      <c r="M2196">
        <f>K2196-L2196</f>
        <v>0</v>
      </c>
      <c r="N2196" t="str">
        <f>IF(K2196&gt;L2196,"HIGH ZONE BIAS",IF(K2196&lt;L2196,"LOW ZONE BIAS","EQUILIBRIUM"))</f>
        <v>EQUILIBRIUM</v>
      </c>
    </row>
    <row r="2197">
      <c r="A2197">
        <v>25374</v>
      </c>
      <c r="B2197" t="str">
        <v>2025-02-15</v>
      </c>
      <c r="C2197" t="str">
        <v>Morning</v>
      </c>
      <c r="D2197">
        <v>20</v>
      </c>
      <c r="E2197" t="str">
        <f>IF(MOD(D2197,2)=0,"EVEN","ODD")</f>
        <v>EVEN</v>
      </c>
      <c r="F2197" t="str">
        <f>IF(D2197&lt;=18,"LOW (1-18)","HIGH (19-36)")</f>
        <v>HIGH (19-36)</v>
      </c>
      <c r="G2197">
        <f>INT((D2197-1)/6)+1</f>
        <v>4</v>
      </c>
      <c r="H2197">
        <f>MOD(D2197-1,6)+1</f>
        <v>2</v>
      </c>
      <c r="I2197">
        <f>37-D2197</f>
        <v>17</v>
      </c>
      <c r="J2197">
        <f>ABS(D2197-D2198)</f>
        <v>7</v>
      </c>
      <c r="K2197">
        <f>AVERAGE(D2197:D2201)</f>
        <v>20</v>
      </c>
      <c r="L2197">
        <f>AVERAGE(D2197:D2216)</f>
        <v>20</v>
      </c>
      <c r="M2197">
        <f>K2197-L2197</f>
        <v>0</v>
      </c>
      <c r="N2197" t="str">
        <f>IF(K2197&gt;L2197,"HIGH ZONE BIAS",IF(K2197&lt;L2197,"LOW ZONE BIAS","EQUILIBRIUM"))</f>
        <v>EQUILIBRIUM</v>
      </c>
    </row>
    <row r="2198">
      <c r="A2198">
        <v>25373</v>
      </c>
      <c r="B2198" t="str">
        <v>2025-02-14</v>
      </c>
      <c r="C2198" t="str">
        <v>Evening</v>
      </c>
      <c r="D2198">
        <v>27</v>
      </c>
      <c r="E2198" t="str">
        <f>IF(MOD(D2198,2)=0,"EVEN","ODD")</f>
        <v>ODD</v>
      </c>
      <c r="F2198" t="str">
        <f>IF(D2198&lt;=18,"LOW (1-18)","HIGH (19-36)")</f>
        <v>HIGH (19-36)</v>
      </c>
      <c r="G2198">
        <f>INT((D2198-1)/6)+1</f>
        <v>5</v>
      </c>
      <c r="H2198">
        <f>MOD(D2198-1,6)+1</f>
        <v>3</v>
      </c>
      <c r="I2198">
        <f>37-D2198</f>
        <v>10</v>
      </c>
      <c r="J2198">
        <f>ABS(D2198-D2199)</f>
        <v>2</v>
      </c>
      <c r="K2198">
        <f>AVERAGE(D2198:D2202)</f>
        <v>27</v>
      </c>
      <c r="L2198">
        <f>AVERAGE(D2198:D2217)</f>
        <v>27</v>
      </c>
      <c r="M2198">
        <f>K2198-L2198</f>
        <v>0</v>
      </c>
      <c r="N2198" t="str">
        <f>IF(K2198&gt;L2198,"HIGH ZONE BIAS",IF(K2198&lt;L2198,"LOW ZONE BIAS","EQUILIBRIUM"))</f>
        <v>EQUILIBRIUM</v>
      </c>
    </row>
    <row r="2199">
      <c r="A2199">
        <v>25372</v>
      </c>
      <c r="B2199" t="str">
        <v>2025-02-14</v>
      </c>
      <c r="C2199" t="str">
        <v>Afternoon</v>
      </c>
      <c r="D2199">
        <v>29</v>
      </c>
      <c r="E2199" t="str">
        <f>IF(MOD(D2199,2)=0,"EVEN","ODD")</f>
        <v>ODD</v>
      </c>
      <c r="F2199" t="str">
        <f>IF(D2199&lt;=18,"LOW (1-18)","HIGH (19-36)")</f>
        <v>HIGH (19-36)</v>
      </c>
      <c r="G2199">
        <f>INT((D2199-1)/6)+1</f>
        <v>5</v>
      </c>
      <c r="H2199">
        <f>MOD(D2199-1,6)+1</f>
        <v>5</v>
      </c>
      <c r="I2199">
        <f>37-D2199</f>
        <v>8</v>
      </c>
      <c r="J2199">
        <f>ABS(D2199-D2200)</f>
        <v>4</v>
      </c>
      <c r="K2199">
        <f>AVERAGE(D2199:D2203)</f>
        <v>29</v>
      </c>
      <c r="L2199">
        <f>AVERAGE(D2199:D2218)</f>
        <v>29</v>
      </c>
      <c r="M2199">
        <f>K2199-L2199</f>
        <v>0</v>
      </c>
      <c r="N2199" t="str">
        <f>IF(K2199&gt;L2199,"HIGH ZONE BIAS",IF(K2199&lt;L2199,"LOW ZONE BIAS","EQUILIBRIUM"))</f>
        <v>EQUILIBRIUM</v>
      </c>
    </row>
    <row r="2200">
      <c r="A2200">
        <v>25371</v>
      </c>
      <c r="B2200" t="str">
        <v>2025-02-14</v>
      </c>
      <c r="C2200" t="str">
        <v>Midday</v>
      </c>
      <c r="D2200">
        <v>25</v>
      </c>
      <c r="E2200" t="str">
        <f>IF(MOD(D2200,2)=0,"EVEN","ODD")</f>
        <v>ODD</v>
      </c>
      <c r="F2200" t="str">
        <f>IF(D2200&lt;=18,"LOW (1-18)","HIGH (19-36)")</f>
        <v>HIGH (19-36)</v>
      </c>
      <c r="G2200">
        <f>INT((D2200-1)/6)+1</f>
        <v>5</v>
      </c>
      <c r="H2200">
        <f>MOD(D2200-1,6)+1</f>
        <v>1</v>
      </c>
      <c r="I2200">
        <f>37-D2200</f>
        <v>12</v>
      </c>
      <c r="J2200">
        <f>ABS(D2200-D2201)</f>
        <v>1</v>
      </c>
      <c r="K2200">
        <f>AVERAGE(D2200:D2204)</f>
        <v>25</v>
      </c>
      <c r="L2200">
        <f>AVERAGE(D2200:D2219)</f>
        <v>25</v>
      </c>
      <c r="M2200">
        <f>K2200-L2200</f>
        <v>0</v>
      </c>
      <c r="N2200" t="str">
        <f>IF(K2200&gt;L2200,"HIGH ZONE BIAS",IF(K2200&lt;L2200,"LOW ZONE BIAS","EQUILIBRIUM"))</f>
        <v>EQUILIBRIUM</v>
      </c>
    </row>
    <row r="2201">
      <c r="A2201">
        <v>25370</v>
      </c>
      <c r="B2201" t="str">
        <v>2025-02-14</v>
      </c>
      <c r="C2201" t="str">
        <v>Morning</v>
      </c>
      <c r="D2201">
        <v>24</v>
      </c>
      <c r="E2201" t="str">
        <f>IF(MOD(D2201,2)=0,"EVEN","ODD")</f>
        <v>EVEN</v>
      </c>
      <c r="F2201" t="str">
        <f>IF(D2201&lt;=18,"LOW (1-18)","HIGH (19-36)")</f>
        <v>HIGH (19-36)</v>
      </c>
      <c r="G2201">
        <f>INT((D2201-1)/6)+1</f>
        <v>4</v>
      </c>
      <c r="H2201">
        <f>MOD(D2201-1,6)+1</f>
        <v>6</v>
      </c>
      <c r="I2201">
        <f>37-D2201</f>
        <v>13</v>
      </c>
      <c r="J2201">
        <f>ABS(D2201-D2202)</f>
        <v>5</v>
      </c>
      <c r="K2201">
        <f>AVERAGE(D2201:D2205)</f>
        <v>24</v>
      </c>
      <c r="L2201">
        <f>AVERAGE(D2201:D2220)</f>
        <v>24</v>
      </c>
      <c r="M2201">
        <f>K2201-L2201</f>
        <v>0</v>
      </c>
      <c r="N2201" t="str">
        <f>IF(K2201&gt;L2201,"HIGH ZONE BIAS",IF(K2201&lt;L2201,"LOW ZONE BIAS","EQUILIBRIUM"))</f>
        <v>EQUILIBRIUM</v>
      </c>
    </row>
    <row r="2202">
      <c r="A2202">
        <v>25369</v>
      </c>
      <c r="B2202" t="str">
        <v>2025-02-13</v>
      </c>
      <c r="C2202" t="str">
        <v>Evening</v>
      </c>
      <c r="D2202">
        <v>29</v>
      </c>
      <c r="E2202" t="str">
        <f>IF(MOD(D2202,2)=0,"EVEN","ODD")</f>
        <v>ODD</v>
      </c>
      <c r="F2202" t="str">
        <f>IF(D2202&lt;=18,"LOW (1-18)","HIGH (19-36)")</f>
        <v>HIGH (19-36)</v>
      </c>
      <c r="G2202">
        <f>INT((D2202-1)/6)+1</f>
        <v>5</v>
      </c>
      <c r="H2202">
        <f>MOD(D2202-1,6)+1</f>
        <v>5</v>
      </c>
      <c r="I2202">
        <f>37-D2202</f>
        <v>8</v>
      </c>
      <c r="J2202">
        <f>ABS(D2202-D2203)</f>
        <v>25</v>
      </c>
      <c r="K2202">
        <f>AVERAGE(D2202:D2206)</f>
        <v>29</v>
      </c>
      <c r="L2202">
        <f>AVERAGE(D2202:D2221)</f>
        <v>29</v>
      </c>
      <c r="M2202">
        <f>K2202-L2202</f>
        <v>0</v>
      </c>
      <c r="N2202" t="str">
        <f>IF(K2202&gt;L2202,"HIGH ZONE BIAS",IF(K2202&lt;L2202,"LOW ZONE BIAS","EQUILIBRIUM"))</f>
        <v>EQUILIBRIUM</v>
      </c>
    </row>
    <row r="2203">
      <c r="A2203">
        <v>25368</v>
      </c>
      <c r="B2203" t="str">
        <v>2025-02-13</v>
      </c>
      <c r="C2203" t="str">
        <v>Afternoon</v>
      </c>
      <c r="D2203">
        <v>4</v>
      </c>
      <c r="E2203" t="str">
        <f>IF(MOD(D2203,2)=0,"EVEN","ODD")</f>
        <v>EVEN</v>
      </c>
      <c r="F2203" t="str">
        <f>IF(D2203&lt;=18,"LOW (1-18)","HIGH (19-36)")</f>
        <v>LOW (1-18)</v>
      </c>
      <c r="G2203">
        <f>INT((D2203-1)/6)+1</f>
        <v>1</v>
      </c>
      <c r="H2203">
        <f>MOD(D2203-1,6)+1</f>
        <v>4</v>
      </c>
      <c r="I2203">
        <f>37-D2203</f>
        <v>33</v>
      </c>
      <c r="J2203">
        <f>ABS(D2203-D2204)</f>
        <v>9</v>
      </c>
      <c r="K2203">
        <f>AVERAGE(D2203:D2207)</f>
        <v>4</v>
      </c>
      <c r="L2203">
        <f>AVERAGE(D2203:D2222)</f>
        <v>4</v>
      </c>
      <c r="M2203">
        <f>K2203-L2203</f>
        <v>0</v>
      </c>
      <c r="N2203" t="str">
        <f>IF(K2203&gt;L2203,"HIGH ZONE BIAS",IF(K2203&lt;L2203,"LOW ZONE BIAS","EQUILIBRIUM"))</f>
        <v>EQUILIBRIUM</v>
      </c>
    </row>
    <row r="2204">
      <c r="A2204">
        <v>25367</v>
      </c>
      <c r="B2204" t="str">
        <v>2025-02-13</v>
      </c>
      <c r="C2204" t="str">
        <v>Midday</v>
      </c>
      <c r="D2204">
        <v>13</v>
      </c>
      <c r="E2204" t="str">
        <f>IF(MOD(D2204,2)=0,"EVEN","ODD")</f>
        <v>ODD</v>
      </c>
      <c r="F2204" t="str">
        <f>IF(D2204&lt;=18,"LOW (1-18)","HIGH (19-36)")</f>
        <v>LOW (1-18)</v>
      </c>
      <c r="G2204">
        <f>INT((D2204-1)/6)+1</f>
        <v>3</v>
      </c>
      <c r="H2204">
        <f>MOD(D2204-1,6)+1</f>
        <v>1</v>
      </c>
      <c r="I2204">
        <f>37-D2204</f>
        <v>24</v>
      </c>
      <c r="J2204">
        <f>ABS(D2204-D2205)</f>
        <v>9</v>
      </c>
      <c r="K2204">
        <f>AVERAGE(D2204:D2208)</f>
        <v>13</v>
      </c>
      <c r="L2204">
        <f>AVERAGE(D2204:D2223)</f>
        <v>13</v>
      </c>
      <c r="M2204">
        <f>K2204-L2204</f>
        <v>0</v>
      </c>
      <c r="N2204" t="str">
        <f>IF(K2204&gt;L2204,"HIGH ZONE BIAS",IF(K2204&lt;L2204,"LOW ZONE BIAS","EQUILIBRIUM"))</f>
        <v>EQUILIBRIUM</v>
      </c>
    </row>
    <row r="2205">
      <c r="A2205">
        <v>25366</v>
      </c>
      <c r="B2205" t="str">
        <v>2025-02-13</v>
      </c>
      <c r="C2205" t="str">
        <v>Morning</v>
      </c>
      <c r="D2205">
        <v>22</v>
      </c>
      <c r="E2205" t="str">
        <f>IF(MOD(D2205,2)=0,"EVEN","ODD")</f>
        <v>EVEN</v>
      </c>
      <c r="F2205" t="str">
        <f>IF(D2205&lt;=18,"LOW (1-18)","HIGH (19-36)")</f>
        <v>HIGH (19-36)</v>
      </c>
      <c r="G2205">
        <f>INT((D2205-1)/6)+1</f>
        <v>4</v>
      </c>
      <c r="H2205">
        <f>MOD(D2205-1,6)+1</f>
        <v>4</v>
      </c>
      <c r="I2205">
        <f>37-D2205</f>
        <v>15</v>
      </c>
      <c r="J2205">
        <f>ABS(D2205-D2206)</f>
        <v>13</v>
      </c>
      <c r="K2205">
        <f>AVERAGE(D2205:D2209)</f>
        <v>22</v>
      </c>
      <c r="L2205">
        <f>AVERAGE(D2205:D2224)</f>
        <v>22</v>
      </c>
      <c r="M2205">
        <f>K2205-L2205</f>
        <v>0</v>
      </c>
      <c r="N2205" t="str">
        <f>IF(K2205&gt;L2205,"HIGH ZONE BIAS",IF(K2205&lt;L2205,"LOW ZONE BIAS","EQUILIBRIUM"))</f>
        <v>EQUILIBRIUM</v>
      </c>
    </row>
    <row r="2206">
      <c r="A2206">
        <v>25365</v>
      </c>
      <c r="B2206" t="str">
        <v>2025-02-12</v>
      </c>
      <c r="C2206" t="str">
        <v>Evening</v>
      </c>
      <c r="D2206">
        <v>9</v>
      </c>
      <c r="E2206" t="str">
        <f>IF(MOD(D2206,2)=0,"EVEN","ODD")</f>
        <v>ODD</v>
      </c>
      <c r="F2206" t="str">
        <f>IF(D2206&lt;=18,"LOW (1-18)","HIGH (19-36)")</f>
        <v>LOW (1-18)</v>
      </c>
      <c r="G2206">
        <f>INT((D2206-1)/6)+1</f>
        <v>2</v>
      </c>
      <c r="H2206">
        <f>MOD(D2206-1,6)+1</f>
        <v>3</v>
      </c>
      <c r="I2206">
        <f>37-D2206</f>
        <v>28</v>
      </c>
      <c r="J2206">
        <f>ABS(D2206-D2207)</f>
        <v>21</v>
      </c>
      <c r="K2206">
        <f>AVERAGE(D2206:D2210)</f>
        <v>9</v>
      </c>
      <c r="L2206">
        <f>AVERAGE(D2206:D2225)</f>
        <v>9</v>
      </c>
      <c r="M2206">
        <f>K2206-L2206</f>
        <v>0</v>
      </c>
      <c r="N2206" t="str">
        <f>IF(K2206&gt;L2206,"HIGH ZONE BIAS",IF(K2206&lt;L2206,"LOW ZONE BIAS","EQUILIBRIUM"))</f>
        <v>EQUILIBRIUM</v>
      </c>
    </row>
    <row r="2207">
      <c r="A2207">
        <v>25364</v>
      </c>
      <c r="B2207" t="str">
        <v>2025-02-12</v>
      </c>
      <c r="C2207" t="str">
        <v>Afternoon</v>
      </c>
      <c r="D2207">
        <v>30</v>
      </c>
      <c r="E2207" t="str">
        <f>IF(MOD(D2207,2)=0,"EVEN","ODD")</f>
        <v>EVEN</v>
      </c>
      <c r="F2207" t="str">
        <f>IF(D2207&lt;=18,"LOW (1-18)","HIGH (19-36)")</f>
        <v>HIGH (19-36)</v>
      </c>
      <c r="G2207">
        <f>INT((D2207-1)/6)+1</f>
        <v>5</v>
      </c>
      <c r="H2207">
        <f>MOD(D2207-1,6)+1</f>
        <v>6</v>
      </c>
      <c r="I2207">
        <f>37-D2207</f>
        <v>7</v>
      </c>
      <c r="J2207">
        <f>ABS(D2207-D2208)</f>
        <v>6</v>
      </c>
      <c r="K2207">
        <f>AVERAGE(D2207:D2211)</f>
        <v>30</v>
      </c>
      <c r="L2207">
        <f>AVERAGE(D2207:D2226)</f>
        <v>30</v>
      </c>
      <c r="M2207">
        <f>K2207-L2207</f>
        <v>0</v>
      </c>
      <c r="N2207" t="str">
        <f>IF(K2207&gt;L2207,"HIGH ZONE BIAS",IF(K2207&lt;L2207,"LOW ZONE BIAS","EQUILIBRIUM"))</f>
        <v>EQUILIBRIUM</v>
      </c>
    </row>
    <row r="2208">
      <c r="A2208">
        <v>25363</v>
      </c>
      <c r="B2208" t="str">
        <v>2025-02-12</v>
      </c>
      <c r="C2208" t="str">
        <v>Midday</v>
      </c>
      <c r="D2208">
        <v>24</v>
      </c>
      <c r="E2208" t="str">
        <f>IF(MOD(D2208,2)=0,"EVEN","ODD")</f>
        <v>EVEN</v>
      </c>
      <c r="F2208" t="str">
        <f>IF(D2208&lt;=18,"LOW (1-18)","HIGH (19-36)")</f>
        <v>HIGH (19-36)</v>
      </c>
      <c r="G2208">
        <f>INT((D2208-1)/6)+1</f>
        <v>4</v>
      </c>
      <c r="H2208">
        <f>MOD(D2208-1,6)+1</f>
        <v>6</v>
      </c>
      <c r="I2208">
        <f>37-D2208</f>
        <v>13</v>
      </c>
      <c r="J2208">
        <f>ABS(D2208-D2209)</f>
        <v>3</v>
      </c>
      <c r="K2208">
        <f>AVERAGE(D2208:D2212)</f>
        <v>24</v>
      </c>
      <c r="L2208">
        <f>AVERAGE(D2208:D2227)</f>
        <v>24</v>
      </c>
      <c r="M2208">
        <f>K2208-L2208</f>
        <v>0</v>
      </c>
      <c r="N2208" t="str">
        <f>IF(K2208&gt;L2208,"HIGH ZONE BIAS",IF(K2208&lt;L2208,"LOW ZONE BIAS","EQUILIBRIUM"))</f>
        <v>EQUILIBRIUM</v>
      </c>
    </row>
    <row r="2209">
      <c r="A2209">
        <v>25362</v>
      </c>
      <c r="B2209" t="str">
        <v>2025-02-12</v>
      </c>
      <c r="C2209" t="str">
        <v>Morning</v>
      </c>
      <c r="D2209">
        <v>27</v>
      </c>
      <c r="E2209" t="str">
        <f>IF(MOD(D2209,2)=0,"EVEN","ODD")</f>
        <v>ODD</v>
      </c>
      <c r="F2209" t="str">
        <f>IF(D2209&lt;=18,"LOW (1-18)","HIGH (19-36)")</f>
        <v>HIGH (19-36)</v>
      </c>
      <c r="G2209">
        <f>INT((D2209-1)/6)+1</f>
        <v>5</v>
      </c>
      <c r="H2209">
        <f>MOD(D2209-1,6)+1</f>
        <v>3</v>
      </c>
      <c r="I2209">
        <f>37-D2209</f>
        <v>10</v>
      </c>
      <c r="J2209">
        <f>ABS(D2209-D2210)</f>
        <v>19</v>
      </c>
      <c r="K2209">
        <f>AVERAGE(D2209:D2213)</f>
        <v>27</v>
      </c>
      <c r="L2209">
        <f>AVERAGE(D2209:D2228)</f>
        <v>27</v>
      </c>
      <c r="M2209">
        <f>K2209-L2209</f>
        <v>0</v>
      </c>
      <c r="N2209" t="str">
        <f>IF(K2209&gt;L2209,"HIGH ZONE BIAS",IF(K2209&lt;L2209,"LOW ZONE BIAS","EQUILIBRIUM"))</f>
        <v>EQUILIBRIUM</v>
      </c>
    </row>
    <row r="2210">
      <c r="A2210">
        <v>25361</v>
      </c>
      <c r="B2210" t="str">
        <v>2025-02-11</v>
      </c>
      <c r="C2210" t="str">
        <v>Evening</v>
      </c>
      <c r="D2210">
        <v>8</v>
      </c>
      <c r="E2210" t="str">
        <f>IF(MOD(D2210,2)=0,"EVEN","ODD")</f>
        <v>EVEN</v>
      </c>
      <c r="F2210" t="str">
        <f>IF(D2210&lt;=18,"LOW (1-18)","HIGH (19-36)")</f>
        <v>LOW (1-18)</v>
      </c>
      <c r="G2210">
        <f>INT((D2210-1)/6)+1</f>
        <v>2</v>
      </c>
      <c r="H2210">
        <f>MOD(D2210-1,6)+1</f>
        <v>2</v>
      </c>
      <c r="I2210">
        <f>37-D2210</f>
        <v>29</v>
      </c>
      <c r="J2210">
        <f>ABS(D2210-D2211)</f>
        <v>5</v>
      </c>
      <c r="K2210">
        <f>AVERAGE(D2210:D2214)</f>
        <v>8</v>
      </c>
      <c r="L2210">
        <f>AVERAGE(D2210:D2229)</f>
        <v>8</v>
      </c>
      <c r="M2210">
        <f>K2210-L2210</f>
        <v>0</v>
      </c>
      <c r="N2210" t="str">
        <f>IF(K2210&gt;L2210,"HIGH ZONE BIAS",IF(K2210&lt;L2210,"LOW ZONE BIAS","EQUILIBRIUM"))</f>
        <v>EQUILIBRIUM</v>
      </c>
    </row>
    <row r="2211">
      <c r="A2211">
        <v>25360</v>
      </c>
      <c r="B2211" t="str">
        <v>2025-02-11</v>
      </c>
      <c r="C2211" t="str">
        <v>Afternoon</v>
      </c>
      <c r="D2211">
        <v>13</v>
      </c>
      <c r="E2211" t="str">
        <f>IF(MOD(D2211,2)=0,"EVEN","ODD")</f>
        <v>ODD</v>
      </c>
      <c r="F2211" t="str">
        <f>IF(D2211&lt;=18,"LOW (1-18)","HIGH (19-36)")</f>
        <v>LOW (1-18)</v>
      </c>
      <c r="G2211">
        <f>INT((D2211-1)/6)+1</f>
        <v>3</v>
      </c>
      <c r="H2211">
        <f>MOD(D2211-1,6)+1</f>
        <v>1</v>
      </c>
      <c r="I2211">
        <f>37-D2211</f>
        <v>24</v>
      </c>
      <c r="J2211">
        <f>ABS(D2211-D2212)</f>
        <v>16</v>
      </c>
      <c r="K2211">
        <f>AVERAGE(D2211:D2215)</f>
        <v>13</v>
      </c>
      <c r="L2211">
        <f>AVERAGE(D2211:D2230)</f>
        <v>13</v>
      </c>
      <c r="M2211">
        <f>K2211-L2211</f>
        <v>0</v>
      </c>
      <c r="N2211" t="str">
        <f>IF(K2211&gt;L2211,"HIGH ZONE BIAS",IF(K2211&lt;L2211,"LOW ZONE BIAS","EQUILIBRIUM"))</f>
        <v>EQUILIBRIUM</v>
      </c>
    </row>
    <row r="2212">
      <c r="A2212">
        <v>25359</v>
      </c>
      <c r="B2212" t="str">
        <v>2025-02-11</v>
      </c>
      <c r="C2212" t="str">
        <v>Midday</v>
      </c>
      <c r="D2212">
        <v>29</v>
      </c>
      <c r="E2212" t="str">
        <f>IF(MOD(D2212,2)=0,"EVEN","ODD")</f>
        <v>ODD</v>
      </c>
      <c r="F2212" t="str">
        <f>IF(D2212&lt;=18,"LOW (1-18)","HIGH (19-36)")</f>
        <v>HIGH (19-36)</v>
      </c>
      <c r="G2212">
        <f>INT((D2212-1)/6)+1</f>
        <v>5</v>
      </c>
      <c r="H2212">
        <f>MOD(D2212-1,6)+1</f>
        <v>5</v>
      </c>
      <c r="I2212">
        <f>37-D2212</f>
        <v>8</v>
      </c>
      <c r="J2212">
        <f>ABS(D2212-D2213)</f>
        <v>19</v>
      </c>
      <c r="K2212">
        <f>AVERAGE(D2212:D2216)</f>
        <v>29</v>
      </c>
      <c r="L2212">
        <f>AVERAGE(D2212:D2231)</f>
        <v>29</v>
      </c>
      <c r="M2212">
        <f>K2212-L2212</f>
        <v>0</v>
      </c>
      <c r="N2212" t="str">
        <f>IF(K2212&gt;L2212,"HIGH ZONE BIAS",IF(K2212&lt;L2212,"LOW ZONE BIAS","EQUILIBRIUM"))</f>
        <v>EQUILIBRIUM</v>
      </c>
    </row>
    <row r="2213">
      <c r="A2213">
        <v>25358</v>
      </c>
      <c r="B2213" t="str">
        <v>2025-02-11</v>
      </c>
      <c r="C2213" t="str">
        <v>Morning</v>
      </c>
      <c r="D2213">
        <v>10</v>
      </c>
      <c r="E2213" t="str">
        <f>IF(MOD(D2213,2)=0,"EVEN","ODD")</f>
        <v>EVEN</v>
      </c>
      <c r="F2213" t="str">
        <f>IF(D2213&lt;=18,"LOW (1-18)","HIGH (19-36)")</f>
        <v>LOW (1-18)</v>
      </c>
      <c r="G2213">
        <f>INT((D2213-1)/6)+1</f>
        <v>2</v>
      </c>
      <c r="H2213">
        <f>MOD(D2213-1,6)+1</f>
        <v>4</v>
      </c>
      <c r="I2213">
        <f>37-D2213</f>
        <v>27</v>
      </c>
      <c r="J2213">
        <f>ABS(D2213-D2214)</f>
        <v>8</v>
      </c>
      <c r="K2213">
        <f>AVERAGE(D2213:D2217)</f>
        <v>10</v>
      </c>
      <c r="L2213">
        <f>AVERAGE(D2213:D2232)</f>
        <v>10</v>
      </c>
      <c r="M2213">
        <f>K2213-L2213</f>
        <v>0</v>
      </c>
      <c r="N2213" t="str">
        <f>IF(K2213&gt;L2213,"HIGH ZONE BIAS",IF(K2213&lt;L2213,"LOW ZONE BIAS","EQUILIBRIUM"))</f>
        <v>EQUILIBRIUM</v>
      </c>
    </row>
    <row r="2214">
      <c r="A2214">
        <v>25357</v>
      </c>
      <c r="B2214" t="str">
        <v>2025-02-10</v>
      </c>
      <c r="C2214" t="str">
        <v>Evening</v>
      </c>
      <c r="D2214">
        <v>18</v>
      </c>
      <c r="E2214" t="str">
        <f>IF(MOD(D2214,2)=0,"EVEN","ODD")</f>
        <v>EVEN</v>
      </c>
      <c r="F2214" t="str">
        <f>IF(D2214&lt;=18,"LOW (1-18)","HIGH (19-36)")</f>
        <v>LOW (1-18)</v>
      </c>
      <c r="G2214">
        <f>INT((D2214-1)/6)+1</f>
        <v>3</v>
      </c>
      <c r="H2214">
        <f>MOD(D2214-1,6)+1</f>
        <v>6</v>
      </c>
      <c r="I2214">
        <f>37-D2214</f>
        <v>19</v>
      </c>
      <c r="J2214">
        <f>ABS(D2214-D2215)</f>
        <v>17</v>
      </c>
      <c r="K2214">
        <f>AVERAGE(D2214:D2218)</f>
        <v>18</v>
      </c>
      <c r="L2214">
        <f>AVERAGE(D2214:D2233)</f>
        <v>18</v>
      </c>
      <c r="M2214">
        <f>K2214-L2214</f>
        <v>0</v>
      </c>
      <c r="N2214" t="str">
        <f>IF(K2214&gt;L2214,"HIGH ZONE BIAS",IF(K2214&lt;L2214,"LOW ZONE BIAS","EQUILIBRIUM"))</f>
        <v>EQUILIBRIUM</v>
      </c>
    </row>
    <row r="2215">
      <c r="A2215">
        <v>25356</v>
      </c>
      <c r="B2215" t="str">
        <v>2025-02-10</v>
      </c>
      <c r="C2215" t="str">
        <v>Afternoon</v>
      </c>
      <c r="D2215">
        <v>35</v>
      </c>
      <c r="E2215" t="str">
        <f>IF(MOD(D2215,2)=0,"EVEN","ODD")</f>
        <v>ODD</v>
      </c>
      <c r="F2215" t="str">
        <f>IF(D2215&lt;=18,"LOW (1-18)","HIGH (19-36)")</f>
        <v>HIGH (19-36)</v>
      </c>
      <c r="G2215">
        <f>INT((D2215-1)/6)+1</f>
        <v>6</v>
      </c>
      <c r="H2215">
        <f>MOD(D2215-1,6)+1</f>
        <v>5</v>
      </c>
      <c r="I2215">
        <f>37-D2215</f>
        <v>2</v>
      </c>
      <c r="J2215">
        <f>ABS(D2215-D2216)</f>
        <v>14</v>
      </c>
      <c r="K2215">
        <f>AVERAGE(D2215:D2219)</f>
        <v>35</v>
      </c>
      <c r="L2215">
        <f>AVERAGE(D2215:D2234)</f>
        <v>35</v>
      </c>
      <c r="M2215">
        <f>K2215-L2215</f>
        <v>0</v>
      </c>
      <c r="N2215" t="str">
        <f>IF(K2215&gt;L2215,"HIGH ZONE BIAS",IF(K2215&lt;L2215,"LOW ZONE BIAS","EQUILIBRIUM"))</f>
        <v>EQUILIBRIUM</v>
      </c>
    </row>
    <row r="2216">
      <c r="A2216">
        <v>25355</v>
      </c>
      <c r="B2216" t="str">
        <v>2025-02-10</v>
      </c>
      <c r="C2216" t="str">
        <v>Midday</v>
      </c>
      <c r="D2216">
        <v>21</v>
      </c>
      <c r="E2216" t="str">
        <f>IF(MOD(D2216,2)=0,"EVEN","ODD")</f>
        <v>ODD</v>
      </c>
      <c r="F2216" t="str">
        <f>IF(D2216&lt;=18,"LOW (1-18)","HIGH (19-36)")</f>
        <v>HIGH (19-36)</v>
      </c>
      <c r="G2216">
        <f>INT((D2216-1)/6)+1</f>
        <v>4</v>
      </c>
      <c r="H2216">
        <f>MOD(D2216-1,6)+1</f>
        <v>3</v>
      </c>
      <c r="I2216">
        <f>37-D2216</f>
        <v>16</v>
      </c>
      <c r="J2216">
        <f>ABS(D2216-D2217)</f>
        <v>14</v>
      </c>
      <c r="K2216">
        <f>AVERAGE(D2216:D2220)</f>
        <v>21</v>
      </c>
      <c r="L2216">
        <f>AVERAGE(D2216:D2235)</f>
        <v>21</v>
      </c>
      <c r="M2216">
        <f>K2216-L2216</f>
        <v>0</v>
      </c>
      <c r="N2216" t="str">
        <f>IF(K2216&gt;L2216,"HIGH ZONE BIAS",IF(K2216&lt;L2216,"LOW ZONE BIAS","EQUILIBRIUM"))</f>
        <v>EQUILIBRIUM</v>
      </c>
    </row>
    <row r="2217">
      <c r="A2217">
        <v>25354</v>
      </c>
      <c r="B2217" t="str">
        <v>2025-02-10</v>
      </c>
      <c r="C2217" t="str">
        <v>Morning</v>
      </c>
      <c r="D2217">
        <v>7</v>
      </c>
      <c r="E2217" t="str">
        <f>IF(MOD(D2217,2)=0,"EVEN","ODD")</f>
        <v>ODD</v>
      </c>
      <c r="F2217" t="str">
        <f>IF(D2217&lt;=18,"LOW (1-18)","HIGH (19-36)")</f>
        <v>LOW (1-18)</v>
      </c>
      <c r="G2217">
        <f>INT((D2217-1)/6)+1</f>
        <v>2</v>
      </c>
      <c r="H2217">
        <f>MOD(D2217-1,6)+1</f>
        <v>1</v>
      </c>
      <c r="I2217">
        <f>37-D2217</f>
        <v>30</v>
      </c>
      <c r="J2217">
        <f>ABS(D2217-D2218)</f>
        <v>5</v>
      </c>
      <c r="K2217">
        <f>AVERAGE(D2217:D2221)</f>
        <v>7</v>
      </c>
      <c r="L2217">
        <f>AVERAGE(D2217:D2236)</f>
        <v>7</v>
      </c>
      <c r="M2217">
        <f>K2217-L2217</f>
        <v>0</v>
      </c>
      <c r="N2217" t="str">
        <f>IF(K2217&gt;L2217,"HIGH ZONE BIAS",IF(K2217&lt;L2217,"LOW ZONE BIAS","EQUILIBRIUM"))</f>
        <v>EQUILIBRIUM</v>
      </c>
    </row>
    <row r="2218">
      <c r="A2218">
        <v>25353</v>
      </c>
      <c r="B2218" t="str">
        <v>2025-02-08</v>
      </c>
      <c r="C2218" t="str">
        <v>Evening</v>
      </c>
      <c r="D2218">
        <v>2</v>
      </c>
      <c r="E2218" t="str">
        <f>IF(MOD(D2218,2)=0,"EVEN","ODD")</f>
        <v>EVEN</v>
      </c>
      <c r="F2218" t="str">
        <f>IF(D2218&lt;=18,"LOW (1-18)","HIGH (19-36)")</f>
        <v>LOW (1-18)</v>
      </c>
      <c r="G2218">
        <f>INT((D2218-1)/6)+1</f>
        <v>1</v>
      </c>
      <c r="H2218">
        <f>MOD(D2218-1,6)+1</f>
        <v>2</v>
      </c>
      <c r="I2218">
        <f>37-D2218</f>
        <v>35</v>
      </c>
      <c r="J2218">
        <f>ABS(D2218-D2219)</f>
        <v>13</v>
      </c>
      <c r="K2218">
        <f>AVERAGE(D2218:D2222)</f>
        <v>2</v>
      </c>
      <c r="L2218">
        <f>AVERAGE(D2218:D2237)</f>
        <v>2</v>
      </c>
      <c r="M2218">
        <f>K2218-L2218</f>
        <v>0</v>
      </c>
      <c r="N2218" t="str">
        <f>IF(K2218&gt;L2218,"HIGH ZONE BIAS",IF(K2218&lt;L2218,"LOW ZONE BIAS","EQUILIBRIUM"))</f>
        <v>EQUILIBRIUM</v>
      </c>
    </row>
    <row r="2219">
      <c r="A2219">
        <v>25352</v>
      </c>
      <c r="B2219" t="str">
        <v>2025-02-08</v>
      </c>
      <c r="C2219" t="str">
        <v>Afternoon</v>
      </c>
      <c r="D2219">
        <v>15</v>
      </c>
      <c r="E2219" t="str">
        <f>IF(MOD(D2219,2)=0,"EVEN","ODD")</f>
        <v>ODD</v>
      </c>
      <c r="F2219" t="str">
        <f>IF(D2219&lt;=18,"LOW (1-18)","HIGH (19-36)")</f>
        <v>LOW (1-18)</v>
      </c>
      <c r="G2219">
        <f>INT((D2219-1)/6)+1</f>
        <v>3</v>
      </c>
      <c r="H2219">
        <f>MOD(D2219-1,6)+1</f>
        <v>3</v>
      </c>
      <c r="I2219">
        <f>37-D2219</f>
        <v>22</v>
      </c>
      <c r="J2219">
        <f>ABS(D2219-D2220)</f>
        <v>6</v>
      </c>
      <c r="K2219">
        <f>AVERAGE(D2219:D2223)</f>
        <v>15</v>
      </c>
      <c r="L2219">
        <f>AVERAGE(D2219:D2238)</f>
        <v>15</v>
      </c>
      <c r="M2219">
        <f>K2219-L2219</f>
        <v>0</v>
      </c>
      <c r="N2219" t="str">
        <f>IF(K2219&gt;L2219,"HIGH ZONE BIAS",IF(K2219&lt;L2219,"LOW ZONE BIAS","EQUILIBRIUM"))</f>
        <v>EQUILIBRIUM</v>
      </c>
    </row>
    <row r="2220">
      <c r="A2220">
        <v>25351</v>
      </c>
      <c r="B2220" t="str">
        <v>2025-02-08</v>
      </c>
      <c r="C2220" t="str">
        <v>Midday</v>
      </c>
      <c r="D2220">
        <v>9</v>
      </c>
      <c r="E2220" t="str">
        <f>IF(MOD(D2220,2)=0,"EVEN","ODD")</f>
        <v>ODD</v>
      </c>
      <c r="F2220" t="str">
        <f>IF(D2220&lt;=18,"LOW (1-18)","HIGH (19-36)")</f>
        <v>LOW (1-18)</v>
      </c>
      <c r="G2220">
        <f>INT((D2220-1)/6)+1</f>
        <v>2</v>
      </c>
      <c r="H2220">
        <f>MOD(D2220-1,6)+1</f>
        <v>3</v>
      </c>
      <c r="I2220">
        <f>37-D2220</f>
        <v>28</v>
      </c>
      <c r="J2220">
        <f>ABS(D2220-D2221)</f>
        <v>7</v>
      </c>
      <c r="K2220">
        <f>AVERAGE(D2220:D2224)</f>
        <v>9</v>
      </c>
      <c r="L2220">
        <f>AVERAGE(D2220:D2239)</f>
        <v>9</v>
      </c>
      <c r="M2220">
        <f>K2220-L2220</f>
        <v>0</v>
      </c>
      <c r="N2220" t="str">
        <f>IF(K2220&gt;L2220,"HIGH ZONE BIAS",IF(K2220&lt;L2220,"LOW ZONE BIAS","EQUILIBRIUM"))</f>
        <v>EQUILIBRIUM</v>
      </c>
    </row>
    <row r="2221">
      <c r="A2221">
        <v>25350</v>
      </c>
      <c r="B2221" t="str">
        <v>2025-02-08</v>
      </c>
      <c r="C2221" t="str">
        <v>Morning</v>
      </c>
      <c r="D2221">
        <v>16</v>
      </c>
      <c r="E2221" t="str">
        <f>IF(MOD(D2221,2)=0,"EVEN","ODD")</f>
        <v>EVEN</v>
      </c>
      <c r="F2221" t="str">
        <f>IF(D2221&lt;=18,"LOW (1-18)","HIGH (19-36)")</f>
        <v>LOW (1-18)</v>
      </c>
      <c r="G2221">
        <f>INT((D2221-1)/6)+1</f>
        <v>3</v>
      </c>
      <c r="H2221">
        <f>MOD(D2221-1,6)+1</f>
        <v>4</v>
      </c>
      <c r="I2221">
        <f>37-D2221</f>
        <v>21</v>
      </c>
      <c r="J2221">
        <f>ABS(D2221-D2222)</f>
        <v>8</v>
      </c>
      <c r="K2221">
        <f>AVERAGE(D2221:D2225)</f>
        <v>16</v>
      </c>
      <c r="L2221">
        <f>AVERAGE(D2221:D2240)</f>
        <v>16</v>
      </c>
      <c r="M2221">
        <f>K2221-L2221</f>
        <v>0</v>
      </c>
      <c r="N2221" t="str">
        <f>IF(K2221&gt;L2221,"HIGH ZONE BIAS",IF(K2221&lt;L2221,"LOW ZONE BIAS","EQUILIBRIUM"))</f>
        <v>EQUILIBRIUM</v>
      </c>
    </row>
    <row r="2222">
      <c r="A2222">
        <v>25349</v>
      </c>
      <c r="B2222" t="str">
        <v>2025-02-07</v>
      </c>
      <c r="C2222" t="str">
        <v>Evening</v>
      </c>
      <c r="D2222">
        <v>8</v>
      </c>
      <c r="E2222" t="str">
        <f>IF(MOD(D2222,2)=0,"EVEN","ODD")</f>
        <v>EVEN</v>
      </c>
      <c r="F2222" t="str">
        <f>IF(D2222&lt;=18,"LOW (1-18)","HIGH (19-36)")</f>
        <v>LOW (1-18)</v>
      </c>
      <c r="G2222">
        <f>INT((D2222-1)/6)+1</f>
        <v>2</v>
      </c>
      <c r="H2222">
        <f>MOD(D2222-1,6)+1</f>
        <v>2</v>
      </c>
      <c r="I2222">
        <f>37-D2222</f>
        <v>29</v>
      </c>
      <c r="J2222">
        <f>ABS(D2222-D2223)</f>
        <v>1</v>
      </c>
      <c r="K2222">
        <f>AVERAGE(D2222:D2226)</f>
        <v>8</v>
      </c>
      <c r="L2222">
        <f>AVERAGE(D2222:D2241)</f>
        <v>8</v>
      </c>
      <c r="M2222">
        <f>K2222-L2222</f>
        <v>0</v>
      </c>
      <c r="N2222" t="str">
        <f>IF(K2222&gt;L2222,"HIGH ZONE BIAS",IF(K2222&lt;L2222,"LOW ZONE BIAS","EQUILIBRIUM"))</f>
        <v>EQUILIBRIUM</v>
      </c>
    </row>
    <row r="2223">
      <c r="A2223">
        <v>25348</v>
      </c>
      <c r="B2223" t="str">
        <v>2025-02-07</v>
      </c>
      <c r="C2223" t="str">
        <v>Afternoon</v>
      </c>
      <c r="D2223">
        <v>9</v>
      </c>
      <c r="E2223" t="str">
        <f>IF(MOD(D2223,2)=0,"EVEN","ODD")</f>
        <v>ODD</v>
      </c>
      <c r="F2223" t="str">
        <f>IF(D2223&lt;=18,"LOW (1-18)","HIGH (19-36)")</f>
        <v>LOW (1-18)</v>
      </c>
      <c r="G2223">
        <f>INT((D2223-1)/6)+1</f>
        <v>2</v>
      </c>
      <c r="H2223">
        <f>MOD(D2223-1,6)+1</f>
        <v>3</v>
      </c>
      <c r="I2223">
        <f>37-D2223</f>
        <v>28</v>
      </c>
      <c r="J2223">
        <f>ABS(D2223-D2224)</f>
        <v>6</v>
      </c>
      <c r="K2223">
        <f>AVERAGE(D2223:D2227)</f>
        <v>9</v>
      </c>
      <c r="L2223">
        <f>AVERAGE(D2223:D2242)</f>
        <v>9</v>
      </c>
      <c r="M2223">
        <f>K2223-L2223</f>
        <v>0</v>
      </c>
      <c r="N2223" t="str">
        <f>IF(K2223&gt;L2223,"HIGH ZONE BIAS",IF(K2223&lt;L2223,"LOW ZONE BIAS","EQUILIBRIUM"))</f>
        <v>EQUILIBRIUM</v>
      </c>
    </row>
    <row r="2224">
      <c r="A2224">
        <v>25347</v>
      </c>
      <c r="B2224" t="str">
        <v>2025-02-07</v>
      </c>
      <c r="C2224" t="str">
        <v>Midday</v>
      </c>
      <c r="D2224">
        <v>3</v>
      </c>
      <c r="E2224" t="str">
        <f>IF(MOD(D2224,2)=0,"EVEN","ODD")</f>
        <v>ODD</v>
      </c>
      <c r="F2224" t="str">
        <f>IF(D2224&lt;=18,"LOW (1-18)","HIGH (19-36)")</f>
        <v>LOW (1-18)</v>
      </c>
      <c r="G2224">
        <f>INT((D2224-1)/6)+1</f>
        <v>1</v>
      </c>
      <c r="H2224">
        <f>MOD(D2224-1,6)+1</f>
        <v>3</v>
      </c>
      <c r="I2224">
        <f>37-D2224</f>
        <v>34</v>
      </c>
      <c r="J2224">
        <f>ABS(D2224-D2225)</f>
        <v>11</v>
      </c>
      <c r="K2224">
        <f>AVERAGE(D2224:D2228)</f>
        <v>3</v>
      </c>
      <c r="L2224">
        <f>AVERAGE(D2224:D2243)</f>
        <v>3</v>
      </c>
      <c r="M2224">
        <f>K2224-L2224</f>
        <v>0</v>
      </c>
      <c r="N2224" t="str">
        <f>IF(K2224&gt;L2224,"HIGH ZONE BIAS",IF(K2224&lt;L2224,"LOW ZONE BIAS","EQUILIBRIUM"))</f>
        <v>EQUILIBRIUM</v>
      </c>
    </row>
    <row r="2225">
      <c r="A2225">
        <v>25346</v>
      </c>
      <c r="B2225" t="str">
        <v>2025-02-07</v>
      </c>
      <c r="C2225" t="str">
        <v>Morning</v>
      </c>
      <c r="D2225">
        <v>14</v>
      </c>
      <c r="E2225" t="str">
        <f>IF(MOD(D2225,2)=0,"EVEN","ODD")</f>
        <v>EVEN</v>
      </c>
      <c r="F2225" t="str">
        <f>IF(D2225&lt;=18,"LOW (1-18)","HIGH (19-36)")</f>
        <v>LOW (1-18)</v>
      </c>
      <c r="G2225">
        <f>INT((D2225-1)/6)+1</f>
        <v>3</v>
      </c>
      <c r="H2225">
        <f>MOD(D2225-1,6)+1</f>
        <v>2</v>
      </c>
      <c r="I2225">
        <f>37-D2225</f>
        <v>23</v>
      </c>
      <c r="J2225">
        <f>ABS(D2225-D2226)</f>
        <v>22</v>
      </c>
      <c r="K2225">
        <f>AVERAGE(D2225:D2229)</f>
        <v>14</v>
      </c>
      <c r="L2225">
        <f>AVERAGE(D2225:D2244)</f>
        <v>14</v>
      </c>
      <c r="M2225">
        <f>K2225-L2225</f>
        <v>0</v>
      </c>
      <c r="N2225" t="str">
        <f>IF(K2225&gt;L2225,"HIGH ZONE BIAS",IF(K2225&lt;L2225,"LOW ZONE BIAS","EQUILIBRIUM"))</f>
        <v>EQUILIBRIUM</v>
      </c>
    </row>
    <row r="2226">
      <c r="A2226">
        <v>25345</v>
      </c>
      <c r="B2226" t="str">
        <v>2025-02-06</v>
      </c>
      <c r="C2226" t="str">
        <v>Evening</v>
      </c>
      <c r="D2226">
        <v>36</v>
      </c>
      <c r="E2226" t="str">
        <f>IF(MOD(D2226,2)=0,"EVEN","ODD")</f>
        <v>EVEN</v>
      </c>
      <c r="F2226" t="str">
        <f>IF(D2226&lt;=18,"LOW (1-18)","HIGH (19-36)")</f>
        <v>HIGH (19-36)</v>
      </c>
      <c r="G2226">
        <f>INT((D2226-1)/6)+1</f>
        <v>6</v>
      </c>
      <c r="H2226">
        <f>MOD(D2226-1,6)+1</f>
        <v>6</v>
      </c>
      <c r="I2226">
        <f>37-D2226</f>
        <v>1</v>
      </c>
      <c r="J2226">
        <f>ABS(D2226-D2227)</f>
        <v>14</v>
      </c>
      <c r="K2226">
        <f>AVERAGE(D2226:D2230)</f>
        <v>36</v>
      </c>
      <c r="L2226">
        <f>AVERAGE(D2226:D2245)</f>
        <v>36</v>
      </c>
      <c r="M2226">
        <f>K2226-L2226</f>
        <v>0</v>
      </c>
      <c r="N2226" t="str">
        <f>IF(K2226&gt;L2226,"HIGH ZONE BIAS",IF(K2226&lt;L2226,"LOW ZONE BIAS","EQUILIBRIUM"))</f>
        <v>EQUILIBRIUM</v>
      </c>
    </row>
    <row r="2227">
      <c r="A2227">
        <v>25344</v>
      </c>
      <c r="B2227" t="str">
        <v>2025-02-06</v>
      </c>
      <c r="C2227" t="str">
        <v>Afternoon</v>
      </c>
      <c r="D2227">
        <v>22</v>
      </c>
      <c r="E2227" t="str">
        <f>IF(MOD(D2227,2)=0,"EVEN","ODD")</f>
        <v>EVEN</v>
      </c>
      <c r="F2227" t="str">
        <f>IF(D2227&lt;=18,"LOW (1-18)","HIGH (19-36)")</f>
        <v>HIGH (19-36)</v>
      </c>
      <c r="G2227">
        <f>INT((D2227-1)/6)+1</f>
        <v>4</v>
      </c>
      <c r="H2227">
        <f>MOD(D2227-1,6)+1</f>
        <v>4</v>
      </c>
      <c r="I2227">
        <f>37-D2227</f>
        <v>15</v>
      </c>
      <c r="J2227">
        <f>ABS(D2227-D2228)</f>
        <v>1</v>
      </c>
      <c r="K2227">
        <f>AVERAGE(D2227:D2231)</f>
        <v>22</v>
      </c>
      <c r="L2227">
        <f>AVERAGE(D2227:D2246)</f>
        <v>22</v>
      </c>
      <c r="M2227">
        <f>K2227-L2227</f>
        <v>0</v>
      </c>
      <c r="N2227" t="str">
        <f>IF(K2227&gt;L2227,"HIGH ZONE BIAS",IF(K2227&lt;L2227,"LOW ZONE BIAS","EQUILIBRIUM"))</f>
        <v>EQUILIBRIUM</v>
      </c>
    </row>
    <row r="2228">
      <c r="A2228">
        <v>25343</v>
      </c>
      <c r="B2228" t="str">
        <v>2025-02-06</v>
      </c>
      <c r="C2228" t="str">
        <v>Midday</v>
      </c>
      <c r="D2228">
        <v>21</v>
      </c>
      <c r="E2228" t="str">
        <f>IF(MOD(D2228,2)=0,"EVEN","ODD")</f>
        <v>ODD</v>
      </c>
      <c r="F2228" t="str">
        <f>IF(D2228&lt;=18,"LOW (1-18)","HIGH (19-36)")</f>
        <v>HIGH (19-36)</v>
      </c>
      <c r="G2228">
        <f>INT((D2228-1)/6)+1</f>
        <v>4</v>
      </c>
      <c r="H2228">
        <f>MOD(D2228-1,6)+1</f>
        <v>3</v>
      </c>
      <c r="I2228">
        <f>37-D2228</f>
        <v>16</v>
      </c>
      <c r="J2228">
        <f>ABS(D2228-D2229)</f>
        <v>14</v>
      </c>
      <c r="K2228">
        <f>AVERAGE(D2228:D2232)</f>
        <v>21</v>
      </c>
      <c r="L2228">
        <f>AVERAGE(D2228:D2247)</f>
        <v>21</v>
      </c>
      <c r="M2228">
        <f>K2228-L2228</f>
        <v>0</v>
      </c>
      <c r="N2228" t="str">
        <f>IF(K2228&gt;L2228,"HIGH ZONE BIAS",IF(K2228&lt;L2228,"LOW ZONE BIAS","EQUILIBRIUM"))</f>
        <v>EQUILIBRIUM</v>
      </c>
    </row>
    <row r="2229">
      <c r="A2229">
        <v>25342</v>
      </c>
      <c r="B2229" t="str">
        <v>2025-02-06</v>
      </c>
      <c r="C2229" t="str">
        <v>Morning</v>
      </c>
      <c r="D2229">
        <v>35</v>
      </c>
      <c r="E2229" t="str">
        <f>IF(MOD(D2229,2)=0,"EVEN","ODD")</f>
        <v>ODD</v>
      </c>
      <c r="F2229" t="str">
        <f>IF(D2229&lt;=18,"LOW (1-18)","HIGH (19-36)")</f>
        <v>HIGH (19-36)</v>
      </c>
      <c r="G2229">
        <f>INT((D2229-1)/6)+1</f>
        <v>6</v>
      </c>
      <c r="H2229">
        <f>MOD(D2229-1,6)+1</f>
        <v>5</v>
      </c>
      <c r="I2229">
        <f>37-D2229</f>
        <v>2</v>
      </c>
      <c r="J2229">
        <f>ABS(D2229-D2230)</f>
        <v>24</v>
      </c>
      <c r="K2229">
        <f>AVERAGE(D2229:D2233)</f>
        <v>35</v>
      </c>
      <c r="L2229">
        <f>AVERAGE(D2229:D2248)</f>
        <v>35</v>
      </c>
      <c r="M2229">
        <f>K2229-L2229</f>
        <v>0</v>
      </c>
      <c r="N2229" t="str">
        <f>IF(K2229&gt;L2229,"HIGH ZONE BIAS",IF(K2229&lt;L2229,"LOW ZONE BIAS","EQUILIBRIUM"))</f>
        <v>EQUILIBRIUM</v>
      </c>
    </row>
    <row r="2230">
      <c r="A2230">
        <v>25341</v>
      </c>
      <c r="B2230" t="str">
        <v>2025-02-05</v>
      </c>
      <c r="C2230" t="str">
        <v>Evening</v>
      </c>
      <c r="D2230">
        <v>11</v>
      </c>
      <c r="E2230" t="str">
        <f>IF(MOD(D2230,2)=0,"EVEN","ODD")</f>
        <v>ODD</v>
      </c>
      <c r="F2230" t="str">
        <f>IF(D2230&lt;=18,"LOW (1-18)","HIGH (19-36)")</f>
        <v>LOW (1-18)</v>
      </c>
      <c r="G2230">
        <f>INT((D2230-1)/6)+1</f>
        <v>2</v>
      </c>
      <c r="H2230">
        <f>MOD(D2230-1,6)+1</f>
        <v>5</v>
      </c>
      <c r="I2230">
        <f>37-D2230</f>
        <v>26</v>
      </c>
      <c r="J2230">
        <f>ABS(D2230-D2231)</f>
        <v>23</v>
      </c>
      <c r="K2230">
        <f>AVERAGE(D2230:D2234)</f>
        <v>11</v>
      </c>
      <c r="L2230">
        <f>AVERAGE(D2230:D2249)</f>
        <v>11</v>
      </c>
      <c r="M2230">
        <f>K2230-L2230</f>
        <v>0</v>
      </c>
      <c r="N2230" t="str">
        <f>IF(K2230&gt;L2230,"HIGH ZONE BIAS",IF(K2230&lt;L2230,"LOW ZONE BIAS","EQUILIBRIUM"))</f>
        <v>EQUILIBRIUM</v>
      </c>
    </row>
    <row r="2231">
      <c r="A2231">
        <v>25340</v>
      </c>
      <c r="B2231" t="str">
        <v>2025-02-05</v>
      </c>
      <c r="C2231" t="str">
        <v>Afternoon</v>
      </c>
      <c r="D2231">
        <v>34</v>
      </c>
      <c r="E2231" t="str">
        <f>IF(MOD(D2231,2)=0,"EVEN","ODD")</f>
        <v>EVEN</v>
      </c>
      <c r="F2231" t="str">
        <f>IF(D2231&lt;=18,"LOW (1-18)","HIGH (19-36)")</f>
        <v>HIGH (19-36)</v>
      </c>
      <c r="G2231">
        <f>INT((D2231-1)/6)+1</f>
        <v>6</v>
      </c>
      <c r="H2231">
        <f>MOD(D2231-1,6)+1</f>
        <v>4</v>
      </c>
      <c r="I2231">
        <f>37-D2231</f>
        <v>3</v>
      </c>
      <c r="J2231">
        <f>ABS(D2231-D2232)</f>
        <v>2</v>
      </c>
      <c r="K2231">
        <f>AVERAGE(D2231:D2235)</f>
        <v>34</v>
      </c>
      <c r="L2231">
        <f>AVERAGE(D2231:D2250)</f>
        <v>34</v>
      </c>
      <c r="M2231">
        <f>K2231-L2231</f>
        <v>0</v>
      </c>
      <c r="N2231" t="str">
        <f>IF(K2231&gt;L2231,"HIGH ZONE BIAS",IF(K2231&lt;L2231,"LOW ZONE BIAS","EQUILIBRIUM"))</f>
        <v>EQUILIBRIUM</v>
      </c>
    </row>
    <row r="2232">
      <c r="A2232">
        <v>25339</v>
      </c>
      <c r="B2232" t="str">
        <v>2025-02-05</v>
      </c>
      <c r="C2232" t="str">
        <v>Midday</v>
      </c>
      <c r="D2232">
        <v>36</v>
      </c>
      <c r="E2232" t="str">
        <f>IF(MOD(D2232,2)=0,"EVEN","ODD")</f>
        <v>EVEN</v>
      </c>
      <c r="F2232" t="str">
        <f>IF(D2232&lt;=18,"LOW (1-18)","HIGH (19-36)")</f>
        <v>HIGH (19-36)</v>
      </c>
      <c r="G2232">
        <f>INT((D2232-1)/6)+1</f>
        <v>6</v>
      </c>
      <c r="H2232">
        <f>MOD(D2232-1,6)+1</f>
        <v>6</v>
      </c>
      <c r="I2232">
        <f>37-D2232</f>
        <v>1</v>
      </c>
      <c r="J2232">
        <f>ABS(D2232-D2233)</f>
        <v>24</v>
      </c>
      <c r="K2232">
        <f>AVERAGE(D2232:D2236)</f>
        <v>36</v>
      </c>
      <c r="L2232">
        <f>AVERAGE(D2232:D2251)</f>
        <v>36</v>
      </c>
      <c r="M2232">
        <f>K2232-L2232</f>
        <v>0</v>
      </c>
      <c r="N2232" t="str">
        <f>IF(K2232&gt;L2232,"HIGH ZONE BIAS",IF(K2232&lt;L2232,"LOW ZONE BIAS","EQUILIBRIUM"))</f>
        <v>EQUILIBRIUM</v>
      </c>
    </row>
    <row r="2233">
      <c r="A2233">
        <v>25338</v>
      </c>
      <c r="B2233" t="str">
        <v>2025-02-05</v>
      </c>
      <c r="C2233" t="str">
        <v>Morning</v>
      </c>
      <c r="D2233">
        <v>12</v>
      </c>
      <c r="E2233" t="str">
        <f>IF(MOD(D2233,2)=0,"EVEN","ODD")</f>
        <v>EVEN</v>
      </c>
      <c r="F2233" t="str">
        <f>IF(D2233&lt;=18,"LOW (1-18)","HIGH (19-36)")</f>
        <v>LOW (1-18)</v>
      </c>
      <c r="G2233">
        <f>INT((D2233-1)/6)+1</f>
        <v>2</v>
      </c>
      <c r="H2233">
        <f>MOD(D2233-1,6)+1</f>
        <v>6</v>
      </c>
      <c r="I2233">
        <f>37-D2233</f>
        <v>25</v>
      </c>
      <c r="J2233">
        <f>ABS(D2233-D2234)</f>
        <v>2</v>
      </c>
      <c r="K2233">
        <f>AVERAGE(D2233:D2237)</f>
        <v>12</v>
      </c>
      <c r="L2233">
        <f>AVERAGE(D2233:D2252)</f>
        <v>12</v>
      </c>
      <c r="M2233">
        <f>K2233-L2233</f>
        <v>0</v>
      </c>
      <c r="N2233" t="str">
        <f>IF(K2233&gt;L2233,"HIGH ZONE BIAS",IF(K2233&lt;L2233,"LOW ZONE BIAS","EQUILIBRIUM"))</f>
        <v>EQUILIBRIUM</v>
      </c>
    </row>
    <row r="2234">
      <c r="A2234">
        <v>25337</v>
      </c>
      <c r="B2234" t="str">
        <v>2025-02-04</v>
      </c>
      <c r="C2234" t="str">
        <v>Evening</v>
      </c>
      <c r="D2234">
        <v>10</v>
      </c>
      <c r="E2234" t="str">
        <f>IF(MOD(D2234,2)=0,"EVEN","ODD")</f>
        <v>EVEN</v>
      </c>
      <c r="F2234" t="str">
        <f>IF(D2234&lt;=18,"LOW (1-18)","HIGH (19-36)")</f>
        <v>LOW (1-18)</v>
      </c>
      <c r="G2234">
        <f>INT((D2234-1)/6)+1</f>
        <v>2</v>
      </c>
      <c r="H2234">
        <f>MOD(D2234-1,6)+1</f>
        <v>4</v>
      </c>
      <c r="I2234">
        <f>37-D2234</f>
        <v>27</v>
      </c>
      <c r="J2234">
        <f>ABS(D2234-D2235)</f>
        <v>21</v>
      </c>
      <c r="K2234">
        <f>AVERAGE(D2234:D2238)</f>
        <v>10</v>
      </c>
      <c r="L2234">
        <f>AVERAGE(D2234:D2253)</f>
        <v>10</v>
      </c>
      <c r="M2234">
        <f>K2234-L2234</f>
        <v>0</v>
      </c>
      <c r="N2234" t="str">
        <f>IF(K2234&gt;L2234,"HIGH ZONE BIAS",IF(K2234&lt;L2234,"LOW ZONE BIAS","EQUILIBRIUM"))</f>
        <v>EQUILIBRIUM</v>
      </c>
    </row>
    <row r="2235">
      <c r="A2235">
        <v>25336</v>
      </c>
      <c r="B2235" t="str">
        <v>2025-02-04</v>
      </c>
      <c r="C2235" t="str">
        <v>Afternoon</v>
      </c>
      <c r="D2235">
        <v>31</v>
      </c>
      <c r="E2235" t="str">
        <f>IF(MOD(D2235,2)=0,"EVEN","ODD")</f>
        <v>ODD</v>
      </c>
      <c r="F2235" t="str">
        <f>IF(D2235&lt;=18,"LOW (1-18)","HIGH (19-36)")</f>
        <v>HIGH (19-36)</v>
      </c>
      <c r="G2235">
        <f>INT((D2235-1)/6)+1</f>
        <v>6</v>
      </c>
      <c r="H2235">
        <f>MOD(D2235-1,6)+1</f>
        <v>1</v>
      </c>
      <c r="I2235">
        <f>37-D2235</f>
        <v>6</v>
      </c>
      <c r="J2235">
        <f>ABS(D2235-D2236)</f>
        <v>26</v>
      </c>
      <c r="K2235">
        <f>AVERAGE(D2235:D2239)</f>
        <v>31</v>
      </c>
      <c r="L2235">
        <f>AVERAGE(D2235:D2254)</f>
        <v>31</v>
      </c>
      <c r="M2235">
        <f>K2235-L2235</f>
        <v>0</v>
      </c>
      <c r="N2235" t="str">
        <f>IF(K2235&gt;L2235,"HIGH ZONE BIAS",IF(K2235&lt;L2235,"LOW ZONE BIAS","EQUILIBRIUM"))</f>
        <v>EQUILIBRIUM</v>
      </c>
    </row>
    <row r="2236">
      <c r="A2236">
        <v>25335</v>
      </c>
      <c r="B2236" t="str">
        <v>2025-02-04</v>
      </c>
      <c r="C2236" t="str">
        <v>Midday</v>
      </c>
      <c r="D2236">
        <v>5</v>
      </c>
      <c r="E2236" t="str">
        <f>IF(MOD(D2236,2)=0,"EVEN","ODD")</f>
        <v>ODD</v>
      </c>
      <c r="F2236" t="str">
        <f>IF(D2236&lt;=18,"LOW (1-18)","HIGH (19-36)")</f>
        <v>LOW (1-18)</v>
      </c>
      <c r="G2236">
        <f>INT((D2236-1)/6)+1</f>
        <v>1</v>
      </c>
      <c r="H2236">
        <f>MOD(D2236-1,6)+1</f>
        <v>5</v>
      </c>
      <c r="I2236">
        <f>37-D2236</f>
        <v>32</v>
      </c>
      <c r="J2236">
        <f>ABS(D2236-D2237)</f>
        <v>13</v>
      </c>
      <c r="K2236">
        <f>AVERAGE(D2236:D2240)</f>
        <v>5</v>
      </c>
      <c r="L2236">
        <f>AVERAGE(D2236:D2255)</f>
        <v>5</v>
      </c>
      <c r="M2236">
        <f>K2236-L2236</f>
        <v>0</v>
      </c>
      <c r="N2236" t="str">
        <f>IF(K2236&gt;L2236,"HIGH ZONE BIAS",IF(K2236&lt;L2236,"LOW ZONE BIAS","EQUILIBRIUM"))</f>
        <v>EQUILIBRIUM</v>
      </c>
    </row>
    <row r="2237">
      <c r="A2237">
        <v>25334</v>
      </c>
      <c r="B2237" t="str">
        <v>2025-02-04</v>
      </c>
      <c r="C2237" t="str">
        <v>Morning</v>
      </c>
      <c r="D2237">
        <v>18</v>
      </c>
      <c r="E2237" t="str">
        <f>IF(MOD(D2237,2)=0,"EVEN","ODD")</f>
        <v>EVEN</v>
      </c>
      <c r="F2237" t="str">
        <f>IF(D2237&lt;=18,"LOW (1-18)","HIGH (19-36)")</f>
        <v>LOW (1-18)</v>
      </c>
      <c r="G2237">
        <f>INT((D2237-1)/6)+1</f>
        <v>3</v>
      </c>
      <c r="H2237">
        <f>MOD(D2237-1,6)+1</f>
        <v>6</v>
      </c>
      <c r="I2237">
        <f>37-D2237</f>
        <v>19</v>
      </c>
      <c r="J2237">
        <f>ABS(D2237-D2238)</f>
        <v>2</v>
      </c>
      <c r="K2237">
        <f>AVERAGE(D2237:D2241)</f>
        <v>18</v>
      </c>
      <c r="L2237">
        <f>AVERAGE(D2237:D2256)</f>
        <v>18</v>
      </c>
      <c r="M2237">
        <f>K2237-L2237</f>
        <v>0</v>
      </c>
      <c r="N2237" t="str">
        <f>IF(K2237&gt;L2237,"HIGH ZONE BIAS",IF(K2237&lt;L2237,"LOW ZONE BIAS","EQUILIBRIUM"))</f>
        <v>EQUILIBRIUM</v>
      </c>
    </row>
    <row r="2238">
      <c r="A2238">
        <v>25333</v>
      </c>
      <c r="B2238" t="str">
        <v>2025-02-03</v>
      </c>
      <c r="C2238" t="str">
        <v>Evening</v>
      </c>
      <c r="D2238">
        <v>16</v>
      </c>
      <c r="E2238" t="str">
        <f>IF(MOD(D2238,2)=0,"EVEN","ODD")</f>
        <v>EVEN</v>
      </c>
      <c r="F2238" t="str">
        <f>IF(D2238&lt;=18,"LOW (1-18)","HIGH (19-36)")</f>
        <v>LOW (1-18)</v>
      </c>
      <c r="G2238">
        <f>INT((D2238-1)/6)+1</f>
        <v>3</v>
      </c>
      <c r="H2238">
        <f>MOD(D2238-1,6)+1</f>
        <v>4</v>
      </c>
      <c r="I2238">
        <f>37-D2238</f>
        <v>21</v>
      </c>
      <c r="J2238">
        <f>ABS(D2238-D2239)</f>
        <v>14</v>
      </c>
      <c r="K2238">
        <f>AVERAGE(D2238:D2242)</f>
        <v>16</v>
      </c>
      <c r="L2238">
        <f>AVERAGE(D2238:D2257)</f>
        <v>16</v>
      </c>
      <c r="M2238">
        <f>K2238-L2238</f>
        <v>0</v>
      </c>
      <c r="N2238" t="str">
        <f>IF(K2238&gt;L2238,"HIGH ZONE BIAS",IF(K2238&lt;L2238,"LOW ZONE BIAS","EQUILIBRIUM"))</f>
        <v>EQUILIBRIUM</v>
      </c>
    </row>
    <row r="2239">
      <c r="A2239">
        <v>25332</v>
      </c>
      <c r="B2239" t="str">
        <v>2025-02-03</v>
      </c>
      <c r="C2239" t="str">
        <v>Afternoon</v>
      </c>
      <c r="D2239">
        <v>30</v>
      </c>
      <c r="E2239" t="str">
        <f>IF(MOD(D2239,2)=0,"EVEN","ODD")</f>
        <v>EVEN</v>
      </c>
      <c r="F2239" t="str">
        <f>IF(D2239&lt;=18,"LOW (1-18)","HIGH (19-36)")</f>
        <v>HIGH (19-36)</v>
      </c>
      <c r="G2239">
        <f>INT((D2239-1)/6)+1</f>
        <v>5</v>
      </c>
      <c r="H2239">
        <f>MOD(D2239-1,6)+1</f>
        <v>6</v>
      </c>
      <c r="I2239">
        <f>37-D2239</f>
        <v>7</v>
      </c>
      <c r="J2239">
        <f>ABS(D2239-D2240)</f>
        <v>19</v>
      </c>
      <c r="K2239">
        <f>AVERAGE(D2239:D2243)</f>
        <v>30</v>
      </c>
      <c r="L2239">
        <f>AVERAGE(D2239:D2258)</f>
        <v>30</v>
      </c>
      <c r="M2239">
        <f>K2239-L2239</f>
        <v>0</v>
      </c>
      <c r="N2239" t="str">
        <f>IF(K2239&gt;L2239,"HIGH ZONE BIAS",IF(K2239&lt;L2239,"LOW ZONE BIAS","EQUILIBRIUM"))</f>
        <v>EQUILIBRIUM</v>
      </c>
    </row>
    <row r="2240">
      <c r="A2240">
        <v>25331</v>
      </c>
      <c r="B2240" t="str">
        <v>2025-02-03</v>
      </c>
      <c r="C2240" t="str">
        <v>Midday</v>
      </c>
      <c r="D2240">
        <v>11</v>
      </c>
      <c r="E2240" t="str">
        <f>IF(MOD(D2240,2)=0,"EVEN","ODD")</f>
        <v>ODD</v>
      </c>
      <c r="F2240" t="str">
        <f>IF(D2240&lt;=18,"LOW (1-18)","HIGH (19-36)")</f>
        <v>LOW (1-18)</v>
      </c>
      <c r="G2240">
        <f>INT((D2240-1)/6)+1</f>
        <v>2</v>
      </c>
      <c r="H2240">
        <f>MOD(D2240-1,6)+1</f>
        <v>5</v>
      </c>
      <c r="I2240">
        <f>37-D2240</f>
        <v>26</v>
      </c>
      <c r="J2240">
        <f>ABS(D2240-D2241)</f>
        <v>2</v>
      </c>
      <c r="K2240">
        <f>AVERAGE(D2240:D2244)</f>
        <v>11</v>
      </c>
      <c r="L2240">
        <f>AVERAGE(D2240:D2259)</f>
        <v>11</v>
      </c>
      <c r="M2240">
        <f>K2240-L2240</f>
        <v>0</v>
      </c>
      <c r="N2240" t="str">
        <f>IF(K2240&gt;L2240,"HIGH ZONE BIAS",IF(K2240&lt;L2240,"LOW ZONE BIAS","EQUILIBRIUM"))</f>
        <v>EQUILIBRIUM</v>
      </c>
    </row>
    <row r="2241">
      <c r="A2241">
        <v>25330</v>
      </c>
      <c r="B2241" t="str">
        <v>2025-02-03</v>
      </c>
      <c r="C2241" t="str">
        <v>Morning</v>
      </c>
      <c r="D2241">
        <v>13</v>
      </c>
      <c r="E2241" t="str">
        <f>IF(MOD(D2241,2)=0,"EVEN","ODD")</f>
        <v>ODD</v>
      </c>
      <c r="F2241" t="str">
        <f>IF(D2241&lt;=18,"LOW (1-18)","HIGH (19-36)")</f>
        <v>LOW (1-18)</v>
      </c>
      <c r="G2241">
        <f>INT((D2241-1)/6)+1</f>
        <v>3</v>
      </c>
      <c r="H2241">
        <f>MOD(D2241-1,6)+1</f>
        <v>1</v>
      </c>
      <c r="I2241">
        <f>37-D2241</f>
        <v>24</v>
      </c>
      <c r="J2241">
        <f>ABS(D2241-D2242)</f>
        <v>13</v>
      </c>
      <c r="K2241">
        <f>AVERAGE(D2241:D2245)</f>
        <v>13</v>
      </c>
      <c r="L2241">
        <f>AVERAGE(D2241:D2260)</f>
        <v>13</v>
      </c>
      <c r="M2241">
        <f>K2241-L2241</f>
        <v>0</v>
      </c>
      <c r="N2241" t="str">
        <f>IF(K2241&gt;L2241,"HIGH ZONE BIAS",IF(K2241&lt;L2241,"LOW ZONE BIAS","EQUILIBRIUM"))</f>
        <v>EQUILIBRIUM</v>
      </c>
    </row>
    <row r="2242">
      <c r="A2242">
        <v>25329</v>
      </c>
      <c r="B2242" t="str">
        <v>2025-02-01</v>
      </c>
      <c r="C2242" t="str">
        <v>Evening</v>
      </c>
      <c r="D2242">
        <v>26</v>
      </c>
      <c r="E2242" t="str">
        <f>IF(MOD(D2242,2)=0,"EVEN","ODD")</f>
        <v>EVEN</v>
      </c>
      <c r="F2242" t="str">
        <f>IF(D2242&lt;=18,"LOW (1-18)","HIGH (19-36)")</f>
        <v>HIGH (19-36)</v>
      </c>
      <c r="G2242">
        <f>INT((D2242-1)/6)+1</f>
        <v>5</v>
      </c>
      <c r="H2242">
        <f>MOD(D2242-1,6)+1</f>
        <v>2</v>
      </c>
      <c r="I2242">
        <f>37-D2242</f>
        <v>11</v>
      </c>
      <c r="J2242">
        <f>ABS(D2242-D2243)</f>
        <v>9</v>
      </c>
      <c r="K2242">
        <f>AVERAGE(D2242:D2246)</f>
        <v>26</v>
      </c>
      <c r="L2242">
        <f>AVERAGE(D2242:D2261)</f>
        <v>26</v>
      </c>
      <c r="M2242">
        <f>K2242-L2242</f>
        <v>0</v>
      </c>
      <c r="N2242" t="str">
        <f>IF(K2242&gt;L2242,"HIGH ZONE BIAS",IF(K2242&lt;L2242,"LOW ZONE BIAS","EQUILIBRIUM"))</f>
        <v>EQUILIBRIUM</v>
      </c>
    </row>
    <row r="2243">
      <c r="A2243">
        <v>25328</v>
      </c>
      <c r="B2243" t="str">
        <v>2025-02-01</v>
      </c>
      <c r="C2243" t="str">
        <v>Afternoon</v>
      </c>
      <c r="D2243">
        <v>17</v>
      </c>
      <c r="E2243" t="str">
        <f>IF(MOD(D2243,2)=0,"EVEN","ODD")</f>
        <v>ODD</v>
      </c>
      <c r="F2243" t="str">
        <f>IF(D2243&lt;=18,"LOW (1-18)","HIGH (19-36)")</f>
        <v>LOW (1-18)</v>
      </c>
      <c r="G2243">
        <f>INT((D2243-1)/6)+1</f>
        <v>3</v>
      </c>
      <c r="H2243">
        <f>MOD(D2243-1,6)+1</f>
        <v>5</v>
      </c>
      <c r="I2243">
        <f>37-D2243</f>
        <v>20</v>
      </c>
      <c r="J2243">
        <f>ABS(D2243-D2244)</f>
        <v>10</v>
      </c>
      <c r="K2243">
        <f>AVERAGE(D2243:D2247)</f>
        <v>17</v>
      </c>
      <c r="L2243">
        <f>AVERAGE(D2243:D2262)</f>
        <v>17</v>
      </c>
      <c r="M2243">
        <f>K2243-L2243</f>
        <v>0</v>
      </c>
      <c r="N2243" t="str">
        <f>IF(K2243&gt;L2243,"HIGH ZONE BIAS",IF(K2243&lt;L2243,"LOW ZONE BIAS","EQUILIBRIUM"))</f>
        <v>EQUILIBRIUM</v>
      </c>
    </row>
    <row r="2244">
      <c r="A2244">
        <v>25327</v>
      </c>
      <c r="B2244" t="str">
        <v>2025-02-01</v>
      </c>
      <c r="C2244" t="str">
        <v>Midday</v>
      </c>
      <c r="D2244">
        <v>27</v>
      </c>
      <c r="E2244" t="str">
        <f>IF(MOD(D2244,2)=0,"EVEN","ODD")</f>
        <v>ODD</v>
      </c>
      <c r="F2244" t="str">
        <f>IF(D2244&lt;=18,"LOW (1-18)","HIGH (19-36)")</f>
        <v>HIGH (19-36)</v>
      </c>
      <c r="G2244">
        <f>INT((D2244-1)/6)+1</f>
        <v>5</v>
      </c>
      <c r="H2244">
        <f>MOD(D2244-1,6)+1</f>
        <v>3</v>
      </c>
      <c r="I2244">
        <f>37-D2244</f>
        <v>10</v>
      </c>
      <c r="J2244">
        <f>ABS(D2244-D2245)</f>
        <v>19</v>
      </c>
      <c r="K2244">
        <f>AVERAGE(D2244:D2248)</f>
        <v>27</v>
      </c>
      <c r="L2244">
        <f>AVERAGE(D2244:D2263)</f>
        <v>27</v>
      </c>
      <c r="M2244">
        <f>K2244-L2244</f>
        <v>0</v>
      </c>
      <c r="N2244" t="str">
        <f>IF(K2244&gt;L2244,"HIGH ZONE BIAS",IF(K2244&lt;L2244,"LOW ZONE BIAS","EQUILIBRIUM"))</f>
        <v>EQUILIBRIUM</v>
      </c>
    </row>
    <row r="2245">
      <c r="A2245">
        <v>25326</v>
      </c>
      <c r="B2245" t="str">
        <v>2025-02-01</v>
      </c>
      <c r="C2245" t="str">
        <v>Morning</v>
      </c>
      <c r="D2245">
        <v>8</v>
      </c>
      <c r="E2245" t="str">
        <f>IF(MOD(D2245,2)=0,"EVEN","ODD")</f>
        <v>EVEN</v>
      </c>
      <c r="F2245" t="str">
        <f>IF(D2245&lt;=18,"LOW (1-18)","HIGH (19-36)")</f>
        <v>LOW (1-18)</v>
      </c>
      <c r="G2245">
        <f>INT((D2245-1)/6)+1</f>
        <v>2</v>
      </c>
      <c r="H2245">
        <f>MOD(D2245-1,6)+1</f>
        <v>2</v>
      </c>
      <c r="I2245">
        <f>37-D2245</f>
        <v>29</v>
      </c>
      <c r="J2245">
        <f>ABS(D2245-D2246)</f>
        <v>26</v>
      </c>
      <c r="K2245">
        <f>AVERAGE(D2245:D2249)</f>
        <v>8</v>
      </c>
      <c r="L2245">
        <f>AVERAGE(D2245:D2264)</f>
        <v>8</v>
      </c>
      <c r="M2245">
        <f>K2245-L2245</f>
        <v>0</v>
      </c>
      <c r="N2245" t="str">
        <f>IF(K2245&gt;L2245,"HIGH ZONE BIAS",IF(K2245&lt;L2245,"LOW ZONE BIAS","EQUILIBRIUM"))</f>
        <v>EQUILIBRIUM</v>
      </c>
    </row>
    <row r="2246">
      <c r="A2246">
        <v>25325</v>
      </c>
      <c r="B2246" t="str">
        <v>2025-01-31</v>
      </c>
      <c r="C2246" t="str">
        <v>Evening</v>
      </c>
      <c r="D2246">
        <v>34</v>
      </c>
      <c r="E2246" t="str">
        <f>IF(MOD(D2246,2)=0,"EVEN","ODD")</f>
        <v>EVEN</v>
      </c>
      <c r="F2246" t="str">
        <f>IF(D2246&lt;=18,"LOW (1-18)","HIGH (19-36)")</f>
        <v>HIGH (19-36)</v>
      </c>
      <c r="G2246">
        <f>INT((D2246-1)/6)+1</f>
        <v>6</v>
      </c>
      <c r="H2246">
        <f>MOD(D2246-1,6)+1</f>
        <v>4</v>
      </c>
      <c r="I2246">
        <f>37-D2246</f>
        <v>3</v>
      </c>
      <c r="J2246">
        <f>ABS(D2246-D2247)</f>
        <v>3</v>
      </c>
      <c r="K2246">
        <f>AVERAGE(D2246:D2250)</f>
        <v>34</v>
      </c>
      <c r="L2246">
        <f>AVERAGE(D2246:D2265)</f>
        <v>34</v>
      </c>
      <c r="M2246">
        <f>K2246-L2246</f>
        <v>0</v>
      </c>
      <c r="N2246" t="str">
        <f>IF(K2246&gt;L2246,"HIGH ZONE BIAS",IF(K2246&lt;L2246,"LOW ZONE BIAS","EQUILIBRIUM"))</f>
        <v>EQUILIBRIUM</v>
      </c>
    </row>
    <row r="2247">
      <c r="A2247">
        <v>25324</v>
      </c>
      <c r="B2247" t="str">
        <v>2025-01-31</v>
      </c>
      <c r="C2247" t="str">
        <v>Afternoon</v>
      </c>
      <c r="D2247">
        <v>31</v>
      </c>
      <c r="E2247" t="str">
        <f>IF(MOD(D2247,2)=0,"EVEN","ODD")</f>
        <v>ODD</v>
      </c>
      <c r="F2247" t="str">
        <f>IF(D2247&lt;=18,"LOW (1-18)","HIGH (19-36)")</f>
        <v>HIGH (19-36)</v>
      </c>
      <c r="G2247">
        <f>INT((D2247-1)/6)+1</f>
        <v>6</v>
      </c>
      <c r="H2247">
        <f>MOD(D2247-1,6)+1</f>
        <v>1</v>
      </c>
      <c r="I2247">
        <f>37-D2247</f>
        <v>6</v>
      </c>
      <c r="J2247">
        <f>ABS(D2247-D2248)</f>
        <v>3</v>
      </c>
      <c r="K2247">
        <f>AVERAGE(D2247:D2251)</f>
        <v>31</v>
      </c>
      <c r="L2247">
        <f>AVERAGE(D2247:D2266)</f>
        <v>31</v>
      </c>
      <c r="M2247">
        <f>K2247-L2247</f>
        <v>0</v>
      </c>
      <c r="N2247" t="str">
        <f>IF(K2247&gt;L2247,"HIGH ZONE BIAS",IF(K2247&lt;L2247,"LOW ZONE BIAS","EQUILIBRIUM"))</f>
        <v>EQUILIBRIUM</v>
      </c>
    </row>
    <row r="2248">
      <c r="A2248">
        <v>25323</v>
      </c>
      <c r="B2248" t="str">
        <v>2025-01-31</v>
      </c>
      <c r="C2248" t="str">
        <v>Midday</v>
      </c>
      <c r="D2248">
        <v>34</v>
      </c>
      <c r="E2248" t="str">
        <f>IF(MOD(D2248,2)=0,"EVEN","ODD")</f>
        <v>EVEN</v>
      </c>
      <c r="F2248" t="str">
        <f>IF(D2248&lt;=18,"LOW (1-18)","HIGH (19-36)")</f>
        <v>HIGH (19-36)</v>
      </c>
      <c r="G2248">
        <f>INT((D2248-1)/6)+1</f>
        <v>6</v>
      </c>
      <c r="H2248">
        <f>MOD(D2248-1,6)+1</f>
        <v>4</v>
      </c>
      <c r="I2248">
        <f>37-D2248</f>
        <v>3</v>
      </c>
      <c r="J2248">
        <f>ABS(D2248-D2249)</f>
        <v>16</v>
      </c>
      <c r="K2248">
        <f>AVERAGE(D2248:D2252)</f>
        <v>34</v>
      </c>
      <c r="L2248">
        <f>AVERAGE(D2248:D2267)</f>
        <v>34</v>
      </c>
      <c r="M2248">
        <f>K2248-L2248</f>
        <v>0</v>
      </c>
      <c r="N2248" t="str">
        <f>IF(K2248&gt;L2248,"HIGH ZONE BIAS",IF(K2248&lt;L2248,"LOW ZONE BIAS","EQUILIBRIUM"))</f>
        <v>EQUILIBRIUM</v>
      </c>
    </row>
    <row r="2249">
      <c r="A2249">
        <v>25322</v>
      </c>
      <c r="B2249" t="str">
        <v>2025-01-31</v>
      </c>
      <c r="C2249" t="str">
        <v>Morning</v>
      </c>
      <c r="D2249">
        <v>18</v>
      </c>
      <c r="E2249" t="str">
        <f>IF(MOD(D2249,2)=0,"EVEN","ODD")</f>
        <v>EVEN</v>
      </c>
      <c r="F2249" t="str">
        <f>IF(D2249&lt;=18,"LOW (1-18)","HIGH (19-36)")</f>
        <v>LOW (1-18)</v>
      </c>
      <c r="G2249">
        <f>INT((D2249-1)/6)+1</f>
        <v>3</v>
      </c>
      <c r="H2249">
        <f>MOD(D2249-1,6)+1</f>
        <v>6</v>
      </c>
      <c r="I2249">
        <f>37-D2249</f>
        <v>19</v>
      </c>
      <c r="J2249">
        <f>ABS(D2249-D2250)</f>
        <v>7</v>
      </c>
      <c r="K2249">
        <f>AVERAGE(D2249:D2253)</f>
        <v>18</v>
      </c>
      <c r="L2249">
        <f>AVERAGE(D2249:D2268)</f>
        <v>18</v>
      </c>
      <c r="M2249">
        <f>K2249-L2249</f>
        <v>0</v>
      </c>
      <c r="N2249" t="str">
        <f>IF(K2249&gt;L2249,"HIGH ZONE BIAS",IF(K2249&lt;L2249,"LOW ZONE BIAS","EQUILIBRIUM"))</f>
        <v>EQUILIBRIUM</v>
      </c>
    </row>
    <row r="2250">
      <c r="A2250">
        <v>25321</v>
      </c>
      <c r="B2250" t="str">
        <v>2025-01-30</v>
      </c>
      <c r="C2250" t="str">
        <v>Evening</v>
      </c>
      <c r="D2250">
        <v>25</v>
      </c>
      <c r="E2250" t="str">
        <f>IF(MOD(D2250,2)=0,"EVEN","ODD")</f>
        <v>ODD</v>
      </c>
      <c r="F2250" t="str">
        <f>IF(D2250&lt;=18,"LOW (1-18)","HIGH (19-36)")</f>
        <v>HIGH (19-36)</v>
      </c>
      <c r="G2250">
        <f>INT((D2250-1)/6)+1</f>
        <v>5</v>
      </c>
      <c r="H2250">
        <f>MOD(D2250-1,6)+1</f>
        <v>1</v>
      </c>
      <c r="I2250">
        <f>37-D2250</f>
        <v>12</v>
      </c>
      <c r="J2250">
        <f>ABS(D2250-D2251)</f>
        <v>5</v>
      </c>
      <c r="K2250">
        <f>AVERAGE(D2250:D2254)</f>
        <v>25</v>
      </c>
      <c r="L2250">
        <f>AVERAGE(D2250:D2269)</f>
        <v>25</v>
      </c>
      <c r="M2250">
        <f>K2250-L2250</f>
        <v>0</v>
      </c>
      <c r="N2250" t="str">
        <f>IF(K2250&gt;L2250,"HIGH ZONE BIAS",IF(K2250&lt;L2250,"LOW ZONE BIAS","EQUILIBRIUM"))</f>
        <v>EQUILIBRIUM</v>
      </c>
    </row>
    <row r="2251">
      <c r="A2251">
        <v>25320</v>
      </c>
      <c r="B2251" t="str">
        <v>2025-01-30</v>
      </c>
      <c r="C2251" t="str">
        <v>Afternoon</v>
      </c>
      <c r="D2251">
        <v>30</v>
      </c>
      <c r="E2251" t="str">
        <f>IF(MOD(D2251,2)=0,"EVEN","ODD")</f>
        <v>EVEN</v>
      </c>
      <c r="F2251" t="str">
        <f>IF(D2251&lt;=18,"LOW (1-18)","HIGH (19-36)")</f>
        <v>HIGH (19-36)</v>
      </c>
      <c r="G2251">
        <f>INT((D2251-1)/6)+1</f>
        <v>5</v>
      </c>
      <c r="H2251">
        <f>MOD(D2251-1,6)+1</f>
        <v>6</v>
      </c>
      <c r="I2251">
        <f>37-D2251</f>
        <v>7</v>
      </c>
      <c r="J2251">
        <f>ABS(D2251-D2252)</f>
        <v>21</v>
      </c>
      <c r="K2251">
        <f>AVERAGE(D2251:D2255)</f>
        <v>30</v>
      </c>
      <c r="L2251">
        <f>AVERAGE(D2251:D2270)</f>
        <v>30</v>
      </c>
      <c r="M2251">
        <f>K2251-L2251</f>
        <v>0</v>
      </c>
      <c r="N2251" t="str">
        <f>IF(K2251&gt;L2251,"HIGH ZONE BIAS",IF(K2251&lt;L2251,"LOW ZONE BIAS","EQUILIBRIUM"))</f>
        <v>EQUILIBRIUM</v>
      </c>
    </row>
    <row r="2252">
      <c r="A2252">
        <v>25319</v>
      </c>
      <c r="B2252" t="str">
        <v>2025-01-30</v>
      </c>
      <c r="C2252" t="str">
        <v>Midday</v>
      </c>
      <c r="D2252">
        <v>9</v>
      </c>
      <c r="E2252" t="str">
        <f>IF(MOD(D2252,2)=0,"EVEN","ODD")</f>
        <v>ODD</v>
      </c>
      <c r="F2252" t="str">
        <f>IF(D2252&lt;=18,"LOW (1-18)","HIGH (19-36)")</f>
        <v>LOW (1-18)</v>
      </c>
      <c r="G2252">
        <f>INT((D2252-1)/6)+1</f>
        <v>2</v>
      </c>
      <c r="H2252">
        <f>MOD(D2252-1,6)+1</f>
        <v>3</v>
      </c>
      <c r="I2252">
        <f>37-D2252</f>
        <v>28</v>
      </c>
      <c r="J2252">
        <f>ABS(D2252-D2253)</f>
        <v>21</v>
      </c>
      <c r="K2252">
        <f>AVERAGE(D2252:D2256)</f>
        <v>9</v>
      </c>
      <c r="L2252">
        <f>AVERAGE(D2252:D2271)</f>
        <v>9</v>
      </c>
      <c r="M2252">
        <f>K2252-L2252</f>
        <v>0</v>
      </c>
      <c r="N2252" t="str">
        <f>IF(K2252&gt;L2252,"HIGH ZONE BIAS",IF(K2252&lt;L2252,"LOW ZONE BIAS","EQUILIBRIUM"))</f>
        <v>EQUILIBRIUM</v>
      </c>
    </row>
    <row r="2253">
      <c r="A2253">
        <v>25318</v>
      </c>
      <c r="B2253" t="str">
        <v>2025-01-30</v>
      </c>
      <c r="C2253" t="str">
        <v>Morning</v>
      </c>
      <c r="D2253">
        <v>30</v>
      </c>
      <c r="E2253" t="str">
        <f>IF(MOD(D2253,2)=0,"EVEN","ODD")</f>
        <v>EVEN</v>
      </c>
      <c r="F2253" t="str">
        <f>IF(D2253&lt;=18,"LOW (1-18)","HIGH (19-36)")</f>
        <v>HIGH (19-36)</v>
      </c>
      <c r="G2253">
        <f>INT((D2253-1)/6)+1</f>
        <v>5</v>
      </c>
      <c r="H2253">
        <f>MOD(D2253-1,6)+1</f>
        <v>6</v>
      </c>
      <c r="I2253">
        <f>37-D2253</f>
        <v>7</v>
      </c>
      <c r="J2253">
        <f>ABS(D2253-D2254)</f>
        <v>11</v>
      </c>
      <c r="K2253">
        <f>AVERAGE(D2253:D2257)</f>
        <v>30</v>
      </c>
      <c r="L2253">
        <f>AVERAGE(D2253:D2272)</f>
        <v>30</v>
      </c>
      <c r="M2253">
        <f>K2253-L2253</f>
        <v>0</v>
      </c>
      <c r="N2253" t="str">
        <f>IF(K2253&gt;L2253,"HIGH ZONE BIAS",IF(K2253&lt;L2253,"LOW ZONE BIAS","EQUILIBRIUM"))</f>
        <v>EQUILIBRIUM</v>
      </c>
    </row>
    <row r="2254">
      <c r="A2254">
        <v>25317</v>
      </c>
      <c r="B2254" t="str">
        <v>2025-01-29</v>
      </c>
      <c r="C2254" t="str">
        <v>Evening</v>
      </c>
      <c r="D2254">
        <v>19</v>
      </c>
      <c r="E2254" t="str">
        <f>IF(MOD(D2254,2)=0,"EVEN","ODD")</f>
        <v>ODD</v>
      </c>
      <c r="F2254" t="str">
        <f>IF(D2254&lt;=18,"LOW (1-18)","HIGH (19-36)")</f>
        <v>HIGH (19-36)</v>
      </c>
      <c r="G2254">
        <f>INT((D2254-1)/6)+1</f>
        <v>4</v>
      </c>
      <c r="H2254">
        <f>MOD(D2254-1,6)+1</f>
        <v>1</v>
      </c>
      <c r="I2254">
        <f>37-D2254</f>
        <v>18</v>
      </c>
      <c r="J2254">
        <f>ABS(D2254-D2255)</f>
        <v>1</v>
      </c>
      <c r="K2254">
        <f>AVERAGE(D2254:D2258)</f>
        <v>19</v>
      </c>
      <c r="L2254">
        <f>AVERAGE(D2254:D2273)</f>
        <v>19</v>
      </c>
      <c r="M2254">
        <f>K2254-L2254</f>
        <v>0</v>
      </c>
      <c r="N2254" t="str">
        <f>IF(K2254&gt;L2254,"HIGH ZONE BIAS",IF(K2254&lt;L2254,"LOW ZONE BIAS","EQUILIBRIUM"))</f>
        <v>EQUILIBRIUM</v>
      </c>
    </row>
    <row r="2255">
      <c r="A2255">
        <v>25316</v>
      </c>
      <c r="B2255" t="str">
        <v>2025-01-29</v>
      </c>
      <c r="C2255" t="str">
        <v>Afternoon</v>
      </c>
      <c r="D2255">
        <v>18</v>
      </c>
      <c r="E2255" t="str">
        <f>IF(MOD(D2255,2)=0,"EVEN","ODD")</f>
        <v>EVEN</v>
      </c>
      <c r="F2255" t="str">
        <f>IF(D2255&lt;=18,"LOW (1-18)","HIGH (19-36)")</f>
        <v>LOW (1-18)</v>
      </c>
      <c r="G2255">
        <f>INT((D2255-1)/6)+1</f>
        <v>3</v>
      </c>
      <c r="H2255">
        <f>MOD(D2255-1,6)+1</f>
        <v>6</v>
      </c>
      <c r="I2255">
        <f>37-D2255</f>
        <v>19</v>
      </c>
      <c r="J2255">
        <f>ABS(D2255-D2256)</f>
        <v>8</v>
      </c>
      <c r="K2255">
        <f>AVERAGE(D2255:D2259)</f>
        <v>18</v>
      </c>
      <c r="L2255">
        <f>AVERAGE(D2255:D2274)</f>
        <v>18</v>
      </c>
      <c r="M2255">
        <f>K2255-L2255</f>
        <v>0</v>
      </c>
      <c r="N2255" t="str">
        <f>IF(K2255&gt;L2255,"HIGH ZONE BIAS",IF(K2255&lt;L2255,"LOW ZONE BIAS","EQUILIBRIUM"))</f>
        <v>EQUILIBRIUM</v>
      </c>
    </row>
    <row r="2256">
      <c r="A2256">
        <v>25315</v>
      </c>
      <c r="B2256" t="str">
        <v>2025-01-29</v>
      </c>
      <c r="C2256" t="str">
        <v>Midday</v>
      </c>
      <c r="D2256">
        <v>10</v>
      </c>
      <c r="E2256" t="str">
        <f>IF(MOD(D2256,2)=0,"EVEN","ODD")</f>
        <v>EVEN</v>
      </c>
      <c r="F2256" t="str">
        <f>IF(D2256&lt;=18,"LOW (1-18)","HIGH (19-36)")</f>
        <v>LOW (1-18)</v>
      </c>
      <c r="G2256">
        <f>INT((D2256-1)/6)+1</f>
        <v>2</v>
      </c>
      <c r="H2256">
        <f>MOD(D2256-1,6)+1</f>
        <v>4</v>
      </c>
      <c r="I2256">
        <f>37-D2256</f>
        <v>27</v>
      </c>
      <c r="J2256">
        <f>ABS(D2256-D2257)</f>
        <v>20</v>
      </c>
      <c r="K2256">
        <f>AVERAGE(D2256:D2260)</f>
        <v>10</v>
      </c>
      <c r="L2256">
        <f>AVERAGE(D2256:D2275)</f>
        <v>10</v>
      </c>
      <c r="M2256">
        <f>K2256-L2256</f>
        <v>0</v>
      </c>
      <c r="N2256" t="str">
        <f>IF(K2256&gt;L2256,"HIGH ZONE BIAS",IF(K2256&lt;L2256,"LOW ZONE BIAS","EQUILIBRIUM"))</f>
        <v>EQUILIBRIUM</v>
      </c>
    </row>
    <row r="2257">
      <c r="A2257">
        <v>25314</v>
      </c>
      <c r="B2257" t="str">
        <v>2025-01-29</v>
      </c>
      <c r="C2257" t="str">
        <v>Morning</v>
      </c>
      <c r="D2257">
        <v>30</v>
      </c>
      <c r="E2257" t="str">
        <f>IF(MOD(D2257,2)=0,"EVEN","ODD")</f>
        <v>EVEN</v>
      </c>
      <c r="F2257" t="str">
        <f>IF(D2257&lt;=18,"LOW (1-18)","HIGH (19-36)")</f>
        <v>HIGH (19-36)</v>
      </c>
      <c r="G2257">
        <f>INT((D2257-1)/6)+1</f>
        <v>5</v>
      </c>
      <c r="H2257">
        <f>MOD(D2257-1,6)+1</f>
        <v>6</v>
      </c>
      <c r="I2257">
        <f>37-D2257</f>
        <v>7</v>
      </c>
      <c r="J2257">
        <f>ABS(D2257-D2258)</f>
        <v>5</v>
      </c>
      <c r="K2257">
        <f>AVERAGE(D2257:D2261)</f>
        <v>30</v>
      </c>
      <c r="L2257">
        <f>AVERAGE(D2257:D2276)</f>
        <v>30</v>
      </c>
      <c r="M2257">
        <f>K2257-L2257</f>
        <v>0</v>
      </c>
      <c r="N2257" t="str">
        <f>IF(K2257&gt;L2257,"HIGH ZONE BIAS",IF(K2257&lt;L2257,"LOW ZONE BIAS","EQUILIBRIUM"))</f>
        <v>EQUILIBRIUM</v>
      </c>
    </row>
    <row r="2258">
      <c r="A2258">
        <v>25313</v>
      </c>
      <c r="B2258" t="str">
        <v>2025-01-28</v>
      </c>
      <c r="C2258" t="str">
        <v>Evening</v>
      </c>
      <c r="D2258">
        <v>35</v>
      </c>
      <c r="E2258" t="str">
        <f>IF(MOD(D2258,2)=0,"EVEN","ODD")</f>
        <v>ODD</v>
      </c>
      <c r="F2258" t="str">
        <f>IF(D2258&lt;=18,"LOW (1-18)","HIGH (19-36)")</f>
        <v>HIGH (19-36)</v>
      </c>
      <c r="G2258">
        <f>INT((D2258-1)/6)+1</f>
        <v>6</v>
      </c>
      <c r="H2258">
        <f>MOD(D2258-1,6)+1</f>
        <v>5</v>
      </c>
      <c r="I2258">
        <f>37-D2258</f>
        <v>2</v>
      </c>
      <c r="J2258">
        <f>ABS(D2258-D2259)</f>
        <v>1</v>
      </c>
      <c r="K2258">
        <f>AVERAGE(D2258:D2262)</f>
        <v>35</v>
      </c>
      <c r="L2258">
        <f>AVERAGE(D2258:D2277)</f>
        <v>35</v>
      </c>
      <c r="M2258">
        <f>K2258-L2258</f>
        <v>0</v>
      </c>
      <c r="N2258" t="str">
        <f>IF(K2258&gt;L2258,"HIGH ZONE BIAS",IF(K2258&lt;L2258,"LOW ZONE BIAS","EQUILIBRIUM"))</f>
        <v>EQUILIBRIUM</v>
      </c>
    </row>
    <row r="2259">
      <c r="A2259">
        <v>25312</v>
      </c>
      <c r="B2259" t="str">
        <v>2025-01-28</v>
      </c>
      <c r="C2259" t="str">
        <v>Afternoon</v>
      </c>
      <c r="D2259">
        <v>34</v>
      </c>
      <c r="E2259" t="str">
        <f>IF(MOD(D2259,2)=0,"EVEN","ODD")</f>
        <v>EVEN</v>
      </c>
      <c r="F2259" t="str">
        <f>IF(D2259&lt;=18,"LOW (1-18)","HIGH (19-36)")</f>
        <v>HIGH (19-36)</v>
      </c>
      <c r="G2259">
        <f>INT((D2259-1)/6)+1</f>
        <v>6</v>
      </c>
      <c r="H2259">
        <f>MOD(D2259-1,6)+1</f>
        <v>4</v>
      </c>
      <c r="I2259">
        <f>37-D2259</f>
        <v>3</v>
      </c>
      <c r="J2259">
        <f>ABS(D2259-D2260)</f>
        <v>16</v>
      </c>
      <c r="K2259">
        <f>AVERAGE(D2259:D2263)</f>
        <v>34</v>
      </c>
      <c r="L2259">
        <f>AVERAGE(D2259:D2278)</f>
        <v>34</v>
      </c>
      <c r="M2259">
        <f>K2259-L2259</f>
        <v>0</v>
      </c>
      <c r="N2259" t="str">
        <f>IF(K2259&gt;L2259,"HIGH ZONE BIAS",IF(K2259&lt;L2259,"LOW ZONE BIAS","EQUILIBRIUM"))</f>
        <v>EQUILIBRIUM</v>
      </c>
    </row>
    <row r="2260">
      <c r="A2260">
        <v>25311</v>
      </c>
      <c r="B2260" t="str">
        <v>2025-01-28</v>
      </c>
      <c r="C2260" t="str">
        <v>Midday</v>
      </c>
      <c r="D2260">
        <v>18</v>
      </c>
      <c r="E2260" t="str">
        <f>IF(MOD(D2260,2)=0,"EVEN","ODD")</f>
        <v>EVEN</v>
      </c>
      <c r="F2260" t="str">
        <f>IF(D2260&lt;=18,"LOW (1-18)","HIGH (19-36)")</f>
        <v>LOW (1-18)</v>
      </c>
      <c r="G2260">
        <f>INT((D2260-1)/6)+1</f>
        <v>3</v>
      </c>
      <c r="H2260">
        <f>MOD(D2260-1,6)+1</f>
        <v>6</v>
      </c>
      <c r="I2260">
        <f>37-D2260</f>
        <v>19</v>
      </c>
      <c r="J2260">
        <f>ABS(D2260-D2261)</f>
        <v>6</v>
      </c>
      <c r="K2260">
        <f>AVERAGE(D2260:D2264)</f>
        <v>18</v>
      </c>
      <c r="L2260">
        <f>AVERAGE(D2260:D2279)</f>
        <v>18</v>
      </c>
      <c r="M2260">
        <f>K2260-L2260</f>
        <v>0</v>
      </c>
      <c r="N2260" t="str">
        <f>IF(K2260&gt;L2260,"HIGH ZONE BIAS",IF(K2260&lt;L2260,"LOW ZONE BIAS","EQUILIBRIUM"))</f>
        <v>EQUILIBRIUM</v>
      </c>
    </row>
    <row r="2261">
      <c r="A2261">
        <v>25310</v>
      </c>
      <c r="B2261" t="str">
        <v>2025-01-28</v>
      </c>
      <c r="C2261" t="str">
        <v>Morning</v>
      </c>
      <c r="D2261">
        <v>12</v>
      </c>
      <c r="E2261" t="str">
        <f>IF(MOD(D2261,2)=0,"EVEN","ODD")</f>
        <v>EVEN</v>
      </c>
      <c r="F2261" t="str">
        <f>IF(D2261&lt;=18,"LOW (1-18)","HIGH (19-36)")</f>
        <v>LOW (1-18)</v>
      </c>
      <c r="G2261">
        <f>INT((D2261-1)/6)+1</f>
        <v>2</v>
      </c>
      <c r="H2261">
        <f>MOD(D2261-1,6)+1</f>
        <v>6</v>
      </c>
      <c r="I2261">
        <f>37-D2261</f>
        <v>25</v>
      </c>
      <c r="J2261">
        <f>ABS(D2261-D2262)</f>
        <v>19</v>
      </c>
      <c r="K2261">
        <f>AVERAGE(D2261:D2265)</f>
        <v>12</v>
      </c>
      <c r="L2261">
        <f>AVERAGE(D2261:D2280)</f>
        <v>12</v>
      </c>
      <c r="M2261">
        <f>K2261-L2261</f>
        <v>0</v>
      </c>
      <c r="N2261" t="str">
        <f>IF(K2261&gt;L2261,"HIGH ZONE BIAS",IF(K2261&lt;L2261,"LOW ZONE BIAS","EQUILIBRIUM"))</f>
        <v>EQUILIBRIUM</v>
      </c>
    </row>
    <row r="2262">
      <c r="A2262">
        <v>25309</v>
      </c>
      <c r="B2262" t="str">
        <v>2025-01-27</v>
      </c>
      <c r="C2262" t="str">
        <v>Evening</v>
      </c>
      <c r="D2262">
        <v>31</v>
      </c>
      <c r="E2262" t="str">
        <f>IF(MOD(D2262,2)=0,"EVEN","ODD")</f>
        <v>ODD</v>
      </c>
      <c r="F2262" t="str">
        <f>IF(D2262&lt;=18,"LOW (1-18)","HIGH (19-36)")</f>
        <v>HIGH (19-36)</v>
      </c>
      <c r="G2262">
        <f>INT((D2262-1)/6)+1</f>
        <v>6</v>
      </c>
      <c r="H2262">
        <f>MOD(D2262-1,6)+1</f>
        <v>1</v>
      </c>
      <c r="I2262">
        <f>37-D2262</f>
        <v>6</v>
      </c>
      <c r="J2262">
        <f>ABS(D2262-D2263)</f>
        <v>22</v>
      </c>
      <c r="K2262">
        <f>AVERAGE(D2262:D2266)</f>
        <v>31</v>
      </c>
      <c r="L2262">
        <f>AVERAGE(D2262:D2281)</f>
        <v>31</v>
      </c>
      <c r="M2262">
        <f>K2262-L2262</f>
        <v>0</v>
      </c>
      <c r="N2262" t="str">
        <f>IF(K2262&gt;L2262,"HIGH ZONE BIAS",IF(K2262&lt;L2262,"LOW ZONE BIAS","EQUILIBRIUM"))</f>
        <v>EQUILIBRIUM</v>
      </c>
    </row>
    <row r="2263">
      <c r="A2263">
        <v>25308</v>
      </c>
      <c r="B2263" t="str">
        <v>2025-01-27</v>
      </c>
      <c r="C2263" t="str">
        <v>Afternoon</v>
      </c>
      <c r="D2263">
        <v>9</v>
      </c>
      <c r="E2263" t="str">
        <f>IF(MOD(D2263,2)=0,"EVEN","ODD")</f>
        <v>ODD</v>
      </c>
      <c r="F2263" t="str">
        <f>IF(D2263&lt;=18,"LOW (1-18)","HIGH (19-36)")</f>
        <v>LOW (1-18)</v>
      </c>
      <c r="G2263">
        <f>INT((D2263-1)/6)+1</f>
        <v>2</v>
      </c>
      <c r="H2263">
        <f>MOD(D2263-1,6)+1</f>
        <v>3</v>
      </c>
      <c r="I2263">
        <f>37-D2263</f>
        <v>28</v>
      </c>
      <c r="J2263">
        <f>ABS(D2263-D2264)</f>
        <v>0</v>
      </c>
      <c r="K2263">
        <f>AVERAGE(D2263:D2267)</f>
        <v>9</v>
      </c>
      <c r="L2263">
        <f>AVERAGE(D2263:D2282)</f>
        <v>9</v>
      </c>
      <c r="M2263">
        <f>K2263-L2263</f>
        <v>0</v>
      </c>
      <c r="N2263" t="str">
        <f>IF(K2263&gt;L2263,"HIGH ZONE BIAS",IF(K2263&lt;L2263,"LOW ZONE BIAS","EQUILIBRIUM"))</f>
        <v>EQUILIBRIUM</v>
      </c>
    </row>
    <row r="2264">
      <c r="A2264">
        <v>25307</v>
      </c>
      <c r="B2264" t="str">
        <v>2025-01-27</v>
      </c>
      <c r="C2264" t="str">
        <v>Midday</v>
      </c>
      <c r="D2264">
        <v>9</v>
      </c>
      <c r="E2264" t="str">
        <f>IF(MOD(D2264,2)=0,"EVEN","ODD")</f>
        <v>ODD</v>
      </c>
      <c r="F2264" t="str">
        <f>IF(D2264&lt;=18,"LOW (1-18)","HIGH (19-36)")</f>
        <v>LOW (1-18)</v>
      </c>
      <c r="G2264">
        <f>INT((D2264-1)/6)+1</f>
        <v>2</v>
      </c>
      <c r="H2264">
        <f>MOD(D2264-1,6)+1</f>
        <v>3</v>
      </c>
      <c r="I2264">
        <f>37-D2264</f>
        <v>28</v>
      </c>
      <c r="J2264">
        <f>ABS(D2264-D2265)</f>
        <v>4</v>
      </c>
      <c r="K2264">
        <f>AVERAGE(D2264:D2268)</f>
        <v>9</v>
      </c>
      <c r="L2264">
        <f>AVERAGE(D2264:D2283)</f>
        <v>9</v>
      </c>
      <c r="M2264">
        <f>K2264-L2264</f>
        <v>0</v>
      </c>
      <c r="N2264" t="str">
        <f>IF(K2264&gt;L2264,"HIGH ZONE BIAS",IF(K2264&lt;L2264,"LOW ZONE BIAS","EQUILIBRIUM"))</f>
        <v>EQUILIBRIUM</v>
      </c>
    </row>
    <row r="2265">
      <c r="A2265">
        <v>25306</v>
      </c>
      <c r="B2265" t="str">
        <v>2025-01-27</v>
      </c>
      <c r="C2265" t="str">
        <v>Morning</v>
      </c>
      <c r="D2265">
        <v>13</v>
      </c>
      <c r="E2265" t="str">
        <f>IF(MOD(D2265,2)=0,"EVEN","ODD")</f>
        <v>ODD</v>
      </c>
      <c r="F2265" t="str">
        <f>IF(D2265&lt;=18,"LOW (1-18)","HIGH (19-36)")</f>
        <v>LOW (1-18)</v>
      </c>
      <c r="G2265">
        <f>INT((D2265-1)/6)+1</f>
        <v>3</v>
      </c>
      <c r="H2265">
        <f>MOD(D2265-1,6)+1</f>
        <v>1</v>
      </c>
      <c r="I2265">
        <f>37-D2265</f>
        <v>24</v>
      </c>
      <c r="J2265">
        <f>ABS(D2265-D2266)</f>
        <v>19</v>
      </c>
      <c r="K2265">
        <f>AVERAGE(D2265:D2269)</f>
        <v>13</v>
      </c>
      <c r="L2265">
        <f>AVERAGE(D2265:D2284)</f>
        <v>13</v>
      </c>
      <c r="M2265">
        <f>K2265-L2265</f>
        <v>0</v>
      </c>
      <c r="N2265" t="str">
        <f>IF(K2265&gt;L2265,"HIGH ZONE BIAS",IF(K2265&lt;L2265,"LOW ZONE BIAS","EQUILIBRIUM"))</f>
        <v>EQUILIBRIUM</v>
      </c>
    </row>
    <row r="2266">
      <c r="A2266">
        <v>25305</v>
      </c>
      <c r="B2266" t="str">
        <v>2025-01-25</v>
      </c>
      <c r="C2266" t="str">
        <v>Evening</v>
      </c>
      <c r="D2266">
        <v>32</v>
      </c>
      <c r="E2266" t="str">
        <f>IF(MOD(D2266,2)=0,"EVEN","ODD")</f>
        <v>EVEN</v>
      </c>
      <c r="F2266" t="str">
        <f>IF(D2266&lt;=18,"LOW (1-18)","HIGH (19-36)")</f>
        <v>HIGH (19-36)</v>
      </c>
      <c r="G2266">
        <f>INT((D2266-1)/6)+1</f>
        <v>6</v>
      </c>
      <c r="H2266">
        <f>MOD(D2266-1,6)+1</f>
        <v>2</v>
      </c>
      <c r="I2266">
        <f>37-D2266</f>
        <v>5</v>
      </c>
      <c r="J2266">
        <f>ABS(D2266-D2267)</f>
        <v>1</v>
      </c>
      <c r="K2266">
        <f>AVERAGE(D2266:D2270)</f>
        <v>32</v>
      </c>
      <c r="L2266">
        <f>AVERAGE(D2266:D2285)</f>
        <v>32</v>
      </c>
      <c r="M2266">
        <f>K2266-L2266</f>
        <v>0</v>
      </c>
      <c r="N2266" t="str">
        <f>IF(K2266&gt;L2266,"HIGH ZONE BIAS",IF(K2266&lt;L2266,"LOW ZONE BIAS","EQUILIBRIUM"))</f>
        <v>EQUILIBRIUM</v>
      </c>
    </row>
    <row r="2267">
      <c r="A2267">
        <v>25304</v>
      </c>
      <c r="B2267" t="str">
        <v>2025-01-25</v>
      </c>
      <c r="C2267" t="str">
        <v>Afternoon</v>
      </c>
      <c r="D2267">
        <v>31</v>
      </c>
      <c r="E2267" t="str">
        <f>IF(MOD(D2267,2)=0,"EVEN","ODD")</f>
        <v>ODD</v>
      </c>
      <c r="F2267" t="str">
        <f>IF(D2267&lt;=18,"LOW (1-18)","HIGH (19-36)")</f>
        <v>HIGH (19-36)</v>
      </c>
      <c r="G2267">
        <f>INT((D2267-1)/6)+1</f>
        <v>6</v>
      </c>
      <c r="H2267">
        <f>MOD(D2267-1,6)+1</f>
        <v>1</v>
      </c>
      <c r="I2267">
        <f>37-D2267</f>
        <v>6</v>
      </c>
      <c r="J2267">
        <f>ABS(D2267-D2268)</f>
        <v>3</v>
      </c>
      <c r="K2267">
        <f>AVERAGE(D2267:D2271)</f>
        <v>31</v>
      </c>
      <c r="L2267">
        <f>AVERAGE(D2267:D2286)</f>
        <v>31</v>
      </c>
      <c r="M2267">
        <f>K2267-L2267</f>
        <v>0</v>
      </c>
      <c r="N2267" t="str">
        <f>IF(K2267&gt;L2267,"HIGH ZONE BIAS",IF(K2267&lt;L2267,"LOW ZONE BIAS","EQUILIBRIUM"))</f>
        <v>EQUILIBRIUM</v>
      </c>
    </row>
    <row r="2268">
      <c r="A2268">
        <v>25303</v>
      </c>
      <c r="B2268" t="str">
        <v>2025-01-25</v>
      </c>
      <c r="C2268" t="str">
        <v>Midday</v>
      </c>
      <c r="D2268">
        <v>34</v>
      </c>
      <c r="E2268" t="str">
        <f>IF(MOD(D2268,2)=0,"EVEN","ODD")</f>
        <v>EVEN</v>
      </c>
      <c r="F2268" t="str">
        <f>IF(D2268&lt;=18,"LOW (1-18)","HIGH (19-36)")</f>
        <v>HIGH (19-36)</v>
      </c>
      <c r="G2268">
        <f>INT((D2268-1)/6)+1</f>
        <v>6</v>
      </c>
      <c r="H2268">
        <f>MOD(D2268-1,6)+1</f>
        <v>4</v>
      </c>
      <c r="I2268">
        <f>37-D2268</f>
        <v>3</v>
      </c>
      <c r="J2268">
        <f>ABS(D2268-D2269)</f>
        <v>1</v>
      </c>
      <c r="K2268">
        <f>AVERAGE(D2268:D2272)</f>
        <v>34</v>
      </c>
      <c r="L2268">
        <f>AVERAGE(D2268:D2287)</f>
        <v>34</v>
      </c>
      <c r="M2268">
        <f>K2268-L2268</f>
        <v>0</v>
      </c>
      <c r="N2268" t="str">
        <f>IF(K2268&gt;L2268,"HIGH ZONE BIAS",IF(K2268&lt;L2268,"LOW ZONE BIAS","EQUILIBRIUM"))</f>
        <v>EQUILIBRIUM</v>
      </c>
    </row>
    <row r="2269">
      <c r="A2269">
        <v>25302</v>
      </c>
      <c r="B2269" t="str">
        <v>2025-01-25</v>
      </c>
      <c r="C2269" t="str">
        <v>Morning</v>
      </c>
      <c r="D2269">
        <v>35</v>
      </c>
      <c r="E2269" t="str">
        <f>IF(MOD(D2269,2)=0,"EVEN","ODD")</f>
        <v>ODD</v>
      </c>
      <c r="F2269" t="str">
        <f>IF(D2269&lt;=18,"LOW (1-18)","HIGH (19-36)")</f>
        <v>HIGH (19-36)</v>
      </c>
      <c r="G2269">
        <f>INT((D2269-1)/6)+1</f>
        <v>6</v>
      </c>
      <c r="H2269">
        <f>MOD(D2269-1,6)+1</f>
        <v>5</v>
      </c>
      <c r="I2269">
        <f>37-D2269</f>
        <v>2</v>
      </c>
      <c r="J2269">
        <f>ABS(D2269-D2270)</f>
        <v>21</v>
      </c>
      <c r="K2269">
        <f>AVERAGE(D2269:D2273)</f>
        <v>35</v>
      </c>
      <c r="L2269">
        <f>AVERAGE(D2269:D2288)</f>
        <v>35</v>
      </c>
      <c r="M2269">
        <f>K2269-L2269</f>
        <v>0</v>
      </c>
      <c r="N2269" t="str">
        <f>IF(K2269&gt;L2269,"HIGH ZONE BIAS",IF(K2269&lt;L2269,"LOW ZONE BIAS","EQUILIBRIUM"))</f>
        <v>EQUILIBRIUM</v>
      </c>
    </row>
    <row r="2270">
      <c r="A2270">
        <v>25301</v>
      </c>
      <c r="B2270" t="str">
        <v>2025-01-24</v>
      </c>
      <c r="C2270" t="str">
        <v>Evening</v>
      </c>
      <c r="D2270">
        <v>14</v>
      </c>
      <c r="E2270" t="str">
        <f>IF(MOD(D2270,2)=0,"EVEN","ODD")</f>
        <v>EVEN</v>
      </c>
      <c r="F2270" t="str">
        <f>IF(D2270&lt;=18,"LOW (1-18)","HIGH (19-36)")</f>
        <v>LOW (1-18)</v>
      </c>
      <c r="G2270">
        <f>INT((D2270-1)/6)+1</f>
        <v>3</v>
      </c>
      <c r="H2270">
        <f>MOD(D2270-1,6)+1</f>
        <v>2</v>
      </c>
      <c r="I2270">
        <f>37-D2270</f>
        <v>23</v>
      </c>
      <c r="J2270">
        <f>ABS(D2270-D2271)</f>
        <v>1</v>
      </c>
      <c r="K2270">
        <f>AVERAGE(D2270:D2274)</f>
        <v>14</v>
      </c>
      <c r="L2270">
        <f>AVERAGE(D2270:D2289)</f>
        <v>14</v>
      </c>
      <c r="M2270">
        <f>K2270-L2270</f>
        <v>0</v>
      </c>
      <c r="N2270" t="str">
        <f>IF(K2270&gt;L2270,"HIGH ZONE BIAS",IF(K2270&lt;L2270,"LOW ZONE BIAS","EQUILIBRIUM"))</f>
        <v>EQUILIBRIUM</v>
      </c>
    </row>
    <row r="2271">
      <c r="A2271">
        <v>25300</v>
      </c>
      <c r="B2271" t="str">
        <v>2025-01-24</v>
      </c>
      <c r="C2271" t="str">
        <v>Afternoon</v>
      </c>
      <c r="D2271">
        <v>15</v>
      </c>
      <c r="E2271" t="str">
        <f>IF(MOD(D2271,2)=0,"EVEN","ODD")</f>
        <v>ODD</v>
      </c>
      <c r="F2271" t="str">
        <f>IF(D2271&lt;=18,"LOW (1-18)","HIGH (19-36)")</f>
        <v>LOW (1-18)</v>
      </c>
      <c r="G2271">
        <f>INT((D2271-1)/6)+1</f>
        <v>3</v>
      </c>
      <c r="H2271">
        <f>MOD(D2271-1,6)+1</f>
        <v>3</v>
      </c>
      <c r="I2271">
        <f>37-D2271</f>
        <v>22</v>
      </c>
      <c r="J2271">
        <f>ABS(D2271-D2272)</f>
        <v>11</v>
      </c>
      <c r="K2271">
        <f>AVERAGE(D2271:D2275)</f>
        <v>15</v>
      </c>
      <c r="L2271">
        <f>AVERAGE(D2271:D2290)</f>
        <v>15</v>
      </c>
      <c r="M2271">
        <f>K2271-L2271</f>
        <v>0</v>
      </c>
      <c r="N2271" t="str">
        <f>IF(K2271&gt;L2271,"HIGH ZONE BIAS",IF(K2271&lt;L2271,"LOW ZONE BIAS","EQUILIBRIUM"))</f>
        <v>EQUILIBRIUM</v>
      </c>
    </row>
    <row r="2272">
      <c r="A2272">
        <v>25299</v>
      </c>
      <c r="B2272" t="str">
        <v>2025-01-24</v>
      </c>
      <c r="C2272" t="str">
        <v>Midday</v>
      </c>
      <c r="D2272">
        <v>4</v>
      </c>
      <c r="E2272" t="str">
        <f>IF(MOD(D2272,2)=0,"EVEN","ODD")</f>
        <v>EVEN</v>
      </c>
      <c r="F2272" t="str">
        <f>IF(D2272&lt;=18,"LOW (1-18)","HIGH (19-36)")</f>
        <v>LOW (1-18)</v>
      </c>
      <c r="G2272">
        <f>INT((D2272-1)/6)+1</f>
        <v>1</v>
      </c>
      <c r="H2272">
        <f>MOD(D2272-1,6)+1</f>
        <v>4</v>
      </c>
      <c r="I2272">
        <f>37-D2272</f>
        <v>33</v>
      </c>
      <c r="J2272">
        <f>ABS(D2272-D2273)</f>
        <v>3</v>
      </c>
      <c r="K2272">
        <f>AVERAGE(D2272:D2276)</f>
        <v>4</v>
      </c>
      <c r="L2272">
        <f>AVERAGE(D2272:D2291)</f>
        <v>4</v>
      </c>
      <c r="M2272">
        <f>K2272-L2272</f>
        <v>0</v>
      </c>
      <c r="N2272" t="str">
        <f>IF(K2272&gt;L2272,"HIGH ZONE BIAS",IF(K2272&lt;L2272,"LOW ZONE BIAS","EQUILIBRIUM"))</f>
        <v>EQUILIBRIUM</v>
      </c>
    </row>
    <row r="2273">
      <c r="A2273">
        <v>25298</v>
      </c>
      <c r="B2273" t="str">
        <v>2025-01-24</v>
      </c>
      <c r="C2273" t="str">
        <v>Morning</v>
      </c>
      <c r="D2273">
        <v>1</v>
      </c>
      <c r="E2273" t="str">
        <f>IF(MOD(D2273,2)=0,"EVEN","ODD")</f>
        <v>ODD</v>
      </c>
      <c r="F2273" t="str">
        <f>IF(D2273&lt;=18,"LOW (1-18)","HIGH (19-36)")</f>
        <v>LOW (1-18)</v>
      </c>
      <c r="G2273">
        <f>INT((D2273-1)/6)+1</f>
        <v>1</v>
      </c>
      <c r="H2273">
        <f>MOD(D2273-1,6)+1</f>
        <v>1</v>
      </c>
      <c r="I2273">
        <f>37-D2273</f>
        <v>36</v>
      </c>
      <c r="J2273">
        <f>ABS(D2273-D2274)</f>
        <v>5</v>
      </c>
      <c r="K2273">
        <f>AVERAGE(D2273:D2277)</f>
        <v>1</v>
      </c>
      <c r="L2273">
        <f>AVERAGE(D2273:D2292)</f>
        <v>1</v>
      </c>
      <c r="M2273">
        <f>K2273-L2273</f>
        <v>0</v>
      </c>
      <c r="N2273" t="str">
        <f>IF(K2273&gt;L2273,"HIGH ZONE BIAS",IF(K2273&lt;L2273,"LOW ZONE BIAS","EQUILIBRIUM"))</f>
        <v>EQUILIBRIUM</v>
      </c>
    </row>
    <row r="2274">
      <c r="A2274">
        <v>25297</v>
      </c>
      <c r="B2274" t="str">
        <v>2025-01-23</v>
      </c>
      <c r="C2274" t="str">
        <v>Evening</v>
      </c>
      <c r="D2274">
        <v>6</v>
      </c>
      <c r="E2274" t="str">
        <f>IF(MOD(D2274,2)=0,"EVEN","ODD")</f>
        <v>EVEN</v>
      </c>
      <c r="F2274" t="str">
        <f>IF(D2274&lt;=18,"LOW (1-18)","HIGH (19-36)")</f>
        <v>LOW (1-18)</v>
      </c>
      <c r="G2274">
        <f>INT((D2274-1)/6)+1</f>
        <v>1</v>
      </c>
      <c r="H2274">
        <f>MOD(D2274-1,6)+1</f>
        <v>6</v>
      </c>
      <c r="I2274">
        <f>37-D2274</f>
        <v>31</v>
      </c>
      <c r="J2274">
        <f>ABS(D2274-D2275)</f>
        <v>20</v>
      </c>
      <c r="K2274">
        <f>AVERAGE(D2274:D2278)</f>
        <v>6</v>
      </c>
      <c r="L2274">
        <f>AVERAGE(D2274:D2293)</f>
        <v>6</v>
      </c>
      <c r="M2274">
        <f>K2274-L2274</f>
        <v>0</v>
      </c>
      <c r="N2274" t="str">
        <f>IF(K2274&gt;L2274,"HIGH ZONE BIAS",IF(K2274&lt;L2274,"LOW ZONE BIAS","EQUILIBRIUM"))</f>
        <v>EQUILIBRIUM</v>
      </c>
    </row>
    <row r="2275">
      <c r="A2275">
        <v>25296</v>
      </c>
      <c r="B2275" t="str">
        <v>2025-01-23</v>
      </c>
      <c r="C2275" t="str">
        <v>Afternoon</v>
      </c>
      <c r="D2275">
        <v>26</v>
      </c>
      <c r="E2275" t="str">
        <f>IF(MOD(D2275,2)=0,"EVEN","ODD")</f>
        <v>EVEN</v>
      </c>
      <c r="F2275" t="str">
        <f>IF(D2275&lt;=18,"LOW (1-18)","HIGH (19-36)")</f>
        <v>HIGH (19-36)</v>
      </c>
      <c r="G2275">
        <f>INT((D2275-1)/6)+1</f>
        <v>5</v>
      </c>
      <c r="H2275">
        <f>MOD(D2275-1,6)+1</f>
        <v>2</v>
      </c>
      <c r="I2275">
        <f>37-D2275</f>
        <v>11</v>
      </c>
      <c r="J2275">
        <f>ABS(D2275-D2276)</f>
        <v>2</v>
      </c>
      <c r="K2275">
        <f>AVERAGE(D2275:D2279)</f>
        <v>26</v>
      </c>
      <c r="L2275">
        <f>AVERAGE(D2275:D2294)</f>
        <v>26</v>
      </c>
      <c r="M2275">
        <f>K2275-L2275</f>
        <v>0</v>
      </c>
      <c r="N2275" t="str">
        <f>IF(K2275&gt;L2275,"HIGH ZONE BIAS",IF(K2275&lt;L2275,"LOW ZONE BIAS","EQUILIBRIUM"))</f>
        <v>EQUILIBRIUM</v>
      </c>
    </row>
    <row r="2276">
      <c r="A2276">
        <v>25295</v>
      </c>
      <c r="B2276" t="str">
        <v>2025-01-23</v>
      </c>
      <c r="C2276" t="str">
        <v>Midday</v>
      </c>
      <c r="D2276">
        <v>28</v>
      </c>
      <c r="E2276" t="str">
        <f>IF(MOD(D2276,2)=0,"EVEN","ODD")</f>
        <v>EVEN</v>
      </c>
      <c r="F2276" t="str">
        <f>IF(D2276&lt;=18,"LOW (1-18)","HIGH (19-36)")</f>
        <v>HIGH (19-36)</v>
      </c>
      <c r="G2276">
        <f>INT((D2276-1)/6)+1</f>
        <v>5</v>
      </c>
      <c r="H2276">
        <f>MOD(D2276-1,6)+1</f>
        <v>4</v>
      </c>
      <c r="I2276">
        <f>37-D2276</f>
        <v>9</v>
      </c>
      <c r="J2276">
        <f>ABS(D2276-D2277)</f>
        <v>8</v>
      </c>
      <c r="K2276">
        <f>AVERAGE(D2276:D2280)</f>
        <v>28</v>
      </c>
      <c r="L2276">
        <f>AVERAGE(D2276:D2295)</f>
        <v>28</v>
      </c>
      <c r="M2276">
        <f>K2276-L2276</f>
        <v>0</v>
      </c>
      <c r="N2276" t="str">
        <f>IF(K2276&gt;L2276,"HIGH ZONE BIAS",IF(K2276&lt;L2276,"LOW ZONE BIAS","EQUILIBRIUM"))</f>
        <v>EQUILIBRIUM</v>
      </c>
    </row>
    <row r="2277">
      <c r="A2277">
        <v>25294</v>
      </c>
      <c r="B2277" t="str">
        <v>2025-01-23</v>
      </c>
      <c r="C2277" t="str">
        <v>Morning</v>
      </c>
      <c r="D2277">
        <v>20</v>
      </c>
      <c r="E2277" t="str">
        <f>IF(MOD(D2277,2)=0,"EVEN","ODD")</f>
        <v>EVEN</v>
      </c>
      <c r="F2277" t="str">
        <f>IF(D2277&lt;=18,"LOW (1-18)","HIGH (19-36)")</f>
        <v>HIGH (19-36)</v>
      </c>
      <c r="G2277">
        <f>INT((D2277-1)/6)+1</f>
        <v>4</v>
      </c>
      <c r="H2277">
        <f>MOD(D2277-1,6)+1</f>
        <v>2</v>
      </c>
      <c r="I2277">
        <f>37-D2277</f>
        <v>17</v>
      </c>
      <c r="J2277">
        <f>ABS(D2277-D2278)</f>
        <v>6</v>
      </c>
      <c r="K2277">
        <f>AVERAGE(D2277:D2281)</f>
        <v>20</v>
      </c>
      <c r="L2277">
        <f>AVERAGE(D2277:D2296)</f>
        <v>20</v>
      </c>
      <c r="M2277">
        <f>K2277-L2277</f>
        <v>0</v>
      </c>
      <c r="N2277" t="str">
        <f>IF(K2277&gt;L2277,"HIGH ZONE BIAS",IF(K2277&lt;L2277,"LOW ZONE BIAS","EQUILIBRIUM"))</f>
        <v>EQUILIBRIUM</v>
      </c>
    </row>
    <row r="2278">
      <c r="A2278">
        <v>25293</v>
      </c>
      <c r="B2278" t="str">
        <v>2025-01-22</v>
      </c>
      <c r="C2278" t="str">
        <v>Evening</v>
      </c>
      <c r="D2278">
        <v>14</v>
      </c>
      <c r="E2278" t="str">
        <f>IF(MOD(D2278,2)=0,"EVEN","ODD")</f>
        <v>EVEN</v>
      </c>
      <c r="F2278" t="str">
        <f>IF(D2278&lt;=18,"LOW (1-18)","HIGH (19-36)")</f>
        <v>LOW (1-18)</v>
      </c>
      <c r="G2278">
        <f>INT((D2278-1)/6)+1</f>
        <v>3</v>
      </c>
      <c r="H2278">
        <f>MOD(D2278-1,6)+1</f>
        <v>2</v>
      </c>
      <c r="I2278">
        <f>37-D2278</f>
        <v>23</v>
      </c>
      <c r="J2278">
        <f>ABS(D2278-D2279)</f>
        <v>4</v>
      </c>
      <c r="K2278">
        <f>AVERAGE(D2278:D2282)</f>
        <v>14</v>
      </c>
      <c r="L2278">
        <f>AVERAGE(D2278:D2297)</f>
        <v>14</v>
      </c>
      <c r="M2278">
        <f>K2278-L2278</f>
        <v>0</v>
      </c>
      <c r="N2278" t="str">
        <f>IF(K2278&gt;L2278,"HIGH ZONE BIAS",IF(K2278&lt;L2278,"LOW ZONE BIAS","EQUILIBRIUM"))</f>
        <v>EQUILIBRIUM</v>
      </c>
    </row>
    <row r="2279">
      <c r="A2279">
        <v>25292</v>
      </c>
      <c r="B2279" t="str">
        <v>2025-01-22</v>
      </c>
      <c r="C2279" t="str">
        <v>Afternoon</v>
      </c>
      <c r="D2279">
        <v>10</v>
      </c>
      <c r="E2279" t="str">
        <f>IF(MOD(D2279,2)=0,"EVEN","ODD")</f>
        <v>EVEN</v>
      </c>
      <c r="F2279" t="str">
        <f>IF(D2279&lt;=18,"LOW (1-18)","HIGH (19-36)")</f>
        <v>LOW (1-18)</v>
      </c>
      <c r="G2279">
        <f>INT((D2279-1)/6)+1</f>
        <v>2</v>
      </c>
      <c r="H2279">
        <f>MOD(D2279-1,6)+1</f>
        <v>4</v>
      </c>
      <c r="I2279">
        <f>37-D2279</f>
        <v>27</v>
      </c>
      <c r="J2279">
        <f>ABS(D2279-D2280)</f>
        <v>3</v>
      </c>
      <c r="K2279">
        <f>AVERAGE(D2279:D2283)</f>
        <v>10</v>
      </c>
      <c r="L2279">
        <f>AVERAGE(D2279:D2298)</f>
        <v>10</v>
      </c>
      <c r="M2279">
        <f>K2279-L2279</f>
        <v>0</v>
      </c>
      <c r="N2279" t="str">
        <f>IF(K2279&gt;L2279,"HIGH ZONE BIAS",IF(K2279&lt;L2279,"LOW ZONE BIAS","EQUILIBRIUM"))</f>
        <v>EQUILIBRIUM</v>
      </c>
    </row>
    <row r="2280">
      <c r="A2280">
        <v>25291</v>
      </c>
      <c r="B2280" t="str">
        <v>2025-01-22</v>
      </c>
      <c r="C2280" t="str">
        <v>Midday</v>
      </c>
      <c r="D2280">
        <v>13</v>
      </c>
      <c r="E2280" t="str">
        <f>IF(MOD(D2280,2)=0,"EVEN","ODD")</f>
        <v>ODD</v>
      </c>
      <c r="F2280" t="str">
        <f>IF(D2280&lt;=18,"LOW (1-18)","HIGH (19-36)")</f>
        <v>LOW (1-18)</v>
      </c>
      <c r="G2280">
        <f>INT((D2280-1)/6)+1</f>
        <v>3</v>
      </c>
      <c r="H2280">
        <f>MOD(D2280-1,6)+1</f>
        <v>1</v>
      </c>
      <c r="I2280">
        <f>37-D2280</f>
        <v>24</v>
      </c>
      <c r="J2280">
        <f>ABS(D2280-D2281)</f>
        <v>4</v>
      </c>
      <c r="K2280">
        <f>AVERAGE(D2280:D2284)</f>
        <v>13</v>
      </c>
      <c r="L2280">
        <f>AVERAGE(D2280:D2299)</f>
        <v>13</v>
      </c>
      <c r="M2280">
        <f>K2280-L2280</f>
        <v>0</v>
      </c>
      <c r="N2280" t="str">
        <f>IF(K2280&gt;L2280,"HIGH ZONE BIAS",IF(K2280&lt;L2280,"LOW ZONE BIAS","EQUILIBRIUM"))</f>
        <v>EQUILIBRIUM</v>
      </c>
    </row>
    <row r="2281">
      <c r="A2281">
        <v>25290</v>
      </c>
      <c r="B2281" t="str">
        <v>2025-01-22</v>
      </c>
      <c r="C2281" t="str">
        <v>Morning</v>
      </c>
      <c r="D2281">
        <v>17</v>
      </c>
      <c r="E2281" t="str">
        <f>IF(MOD(D2281,2)=0,"EVEN","ODD")</f>
        <v>ODD</v>
      </c>
      <c r="F2281" t="str">
        <f>IF(D2281&lt;=18,"LOW (1-18)","HIGH (19-36)")</f>
        <v>LOW (1-18)</v>
      </c>
      <c r="G2281">
        <f>INT((D2281-1)/6)+1</f>
        <v>3</v>
      </c>
      <c r="H2281">
        <f>MOD(D2281-1,6)+1</f>
        <v>5</v>
      </c>
      <c r="I2281">
        <f>37-D2281</f>
        <v>20</v>
      </c>
      <c r="J2281">
        <f>ABS(D2281-D2282)</f>
        <v>6</v>
      </c>
      <c r="K2281">
        <f>AVERAGE(D2281:D2285)</f>
        <v>17</v>
      </c>
      <c r="L2281">
        <f>AVERAGE(D2281:D2300)</f>
        <v>17</v>
      </c>
      <c r="M2281">
        <f>K2281-L2281</f>
        <v>0</v>
      </c>
      <c r="N2281" t="str">
        <f>IF(K2281&gt;L2281,"HIGH ZONE BIAS",IF(K2281&lt;L2281,"LOW ZONE BIAS","EQUILIBRIUM"))</f>
        <v>EQUILIBRIUM</v>
      </c>
    </row>
    <row r="2282">
      <c r="A2282">
        <v>25289</v>
      </c>
      <c r="B2282" t="str">
        <v>2025-01-21</v>
      </c>
      <c r="C2282" t="str">
        <v>Evening</v>
      </c>
      <c r="D2282">
        <v>23</v>
      </c>
      <c r="E2282" t="str">
        <f>IF(MOD(D2282,2)=0,"EVEN","ODD")</f>
        <v>ODD</v>
      </c>
      <c r="F2282" t="str">
        <f>IF(D2282&lt;=18,"LOW (1-18)","HIGH (19-36)")</f>
        <v>HIGH (19-36)</v>
      </c>
      <c r="G2282">
        <f>INT((D2282-1)/6)+1</f>
        <v>4</v>
      </c>
      <c r="H2282">
        <f>MOD(D2282-1,6)+1</f>
        <v>5</v>
      </c>
      <c r="I2282">
        <f>37-D2282</f>
        <v>14</v>
      </c>
      <c r="J2282">
        <f>ABS(D2282-D2283)</f>
        <v>11</v>
      </c>
      <c r="K2282">
        <f>AVERAGE(D2282:D2286)</f>
        <v>23</v>
      </c>
      <c r="L2282">
        <f>AVERAGE(D2282:D2301)</f>
        <v>23</v>
      </c>
      <c r="M2282">
        <f>K2282-L2282</f>
        <v>0</v>
      </c>
      <c r="N2282" t="str">
        <f>IF(K2282&gt;L2282,"HIGH ZONE BIAS",IF(K2282&lt;L2282,"LOW ZONE BIAS","EQUILIBRIUM"))</f>
        <v>EQUILIBRIUM</v>
      </c>
    </row>
    <row r="2283">
      <c r="A2283">
        <v>25288</v>
      </c>
      <c r="B2283" t="str">
        <v>2025-01-21</v>
      </c>
      <c r="C2283" t="str">
        <v>Afternoon</v>
      </c>
      <c r="D2283">
        <v>12</v>
      </c>
      <c r="E2283" t="str">
        <f>IF(MOD(D2283,2)=0,"EVEN","ODD")</f>
        <v>EVEN</v>
      </c>
      <c r="F2283" t="str">
        <f>IF(D2283&lt;=18,"LOW (1-18)","HIGH (19-36)")</f>
        <v>LOW (1-18)</v>
      </c>
      <c r="G2283">
        <f>INT((D2283-1)/6)+1</f>
        <v>2</v>
      </c>
      <c r="H2283">
        <f>MOD(D2283-1,6)+1</f>
        <v>6</v>
      </c>
      <c r="I2283">
        <f>37-D2283</f>
        <v>25</v>
      </c>
      <c r="J2283">
        <f>ABS(D2283-D2284)</f>
        <v>7</v>
      </c>
      <c r="K2283">
        <f>AVERAGE(D2283:D2287)</f>
        <v>12</v>
      </c>
      <c r="L2283">
        <f>AVERAGE(D2283:D2302)</f>
        <v>12</v>
      </c>
      <c r="M2283">
        <f>K2283-L2283</f>
        <v>0</v>
      </c>
      <c r="N2283" t="str">
        <f>IF(K2283&gt;L2283,"HIGH ZONE BIAS",IF(K2283&lt;L2283,"LOW ZONE BIAS","EQUILIBRIUM"))</f>
        <v>EQUILIBRIUM</v>
      </c>
    </row>
    <row r="2284">
      <c r="A2284">
        <v>25287</v>
      </c>
      <c r="B2284" t="str">
        <v>2025-01-21</v>
      </c>
      <c r="C2284" t="str">
        <v>Midday</v>
      </c>
      <c r="D2284">
        <v>5</v>
      </c>
      <c r="E2284" t="str">
        <f>IF(MOD(D2284,2)=0,"EVEN","ODD")</f>
        <v>ODD</v>
      </c>
      <c r="F2284" t="str">
        <f>IF(D2284&lt;=18,"LOW (1-18)","HIGH (19-36)")</f>
        <v>LOW (1-18)</v>
      </c>
      <c r="G2284">
        <f>INT((D2284-1)/6)+1</f>
        <v>1</v>
      </c>
      <c r="H2284">
        <f>MOD(D2284-1,6)+1</f>
        <v>5</v>
      </c>
      <c r="I2284">
        <f>37-D2284</f>
        <v>32</v>
      </c>
      <c r="J2284">
        <f>ABS(D2284-D2285)</f>
        <v>23</v>
      </c>
      <c r="K2284">
        <f>AVERAGE(D2284:D2288)</f>
        <v>5</v>
      </c>
      <c r="L2284">
        <f>AVERAGE(D2284:D2303)</f>
        <v>5</v>
      </c>
      <c r="M2284">
        <f>K2284-L2284</f>
        <v>0</v>
      </c>
      <c r="N2284" t="str">
        <f>IF(K2284&gt;L2284,"HIGH ZONE BIAS",IF(K2284&lt;L2284,"LOW ZONE BIAS","EQUILIBRIUM"))</f>
        <v>EQUILIBRIUM</v>
      </c>
    </row>
    <row r="2285">
      <c r="A2285">
        <v>25286</v>
      </c>
      <c r="B2285" t="str">
        <v>2025-01-21</v>
      </c>
      <c r="C2285" t="str">
        <v>Morning</v>
      </c>
      <c r="D2285">
        <v>28</v>
      </c>
      <c r="E2285" t="str">
        <f>IF(MOD(D2285,2)=0,"EVEN","ODD")</f>
        <v>EVEN</v>
      </c>
      <c r="F2285" t="str">
        <f>IF(D2285&lt;=18,"LOW (1-18)","HIGH (19-36)")</f>
        <v>HIGH (19-36)</v>
      </c>
      <c r="G2285">
        <f>INT((D2285-1)/6)+1</f>
        <v>5</v>
      </c>
      <c r="H2285">
        <f>MOD(D2285-1,6)+1</f>
        <v>4</v>
      </c>
      <c r="I2285">
        <f>37-D2285</f>
        <v>9</v>
      </c>
      <c r="J2285">
        <f>ABS(D2285-D2286)</f>
        <v>23</v>
      </c>
      <c r="K2285">
        <f>AVERAGE(D2285:D2289)</f>
        <v>28</v>
      </c>
      <c r="L2285">
        <f>AVERAGE(D2285:D2304)</f>
        <v>28</v>
      </c>
      <c r="M2285">
        <f>K2285-L2285</f>
        <v>0</v>
      </c>
      <c r="N2285" t="str">
        <f>IF(K2285&gt;L2285,"HIGH ZONE BIAS",IF(K2285&lt;L2285,"LOW ZONE BIAS","EQUILIBRIUM"))</f>
        <v>EQUILIBRIUM</v>
      </c>
    </row>
    <row r="2286">
      <c r="A2286">
        <v>25285</v>
      </c>
      <c r="B2286" t="str">
        <v>2025-01-20</v>
      </c>
      <c r="C2286" t="str">
        <v>Evening</v>
      </c>
      <c r="D2286">
        <v>5</v>
      </c>
      <c r="E2286" t="str">
        <f>IF(MOD(D2286,2)=0,"EVEN","ODD")</f>
        <v>ODD</v>
      </c>
      <c r="F2286" t="str">
        <f>IF(D2286&lt;=18,"LOW (1-18)","HIGH (19-36)")</f>
        <v>LOW (1-18)</v>
      </c>
      <c r="G2286">
        <f>INT((D2286-1)/6)+1</f>
        <v>1</v>
      </c>
      <c r="H2286">
        <f>MOD(D2286-1,6)+1</f>
        <v>5</v>
      </c>
      <c r="I2286">
        <f>37-D2286</f>
        <v>32</v>
      </c>
      <c r="J2286">
        <f>ABS(D2286-D2287)</f>
        <v>15</v>
      </c>
      <c r="K2286">
        <f>AVERAGE(D2286:D2290)</f>
        <v>5</v>
      </c>
      <c r="L2286">
        <f>AVERAGE(D2286:D2305)</f>
        <v>5</v>
      </c>
      <c r="M2286">
        <f>K2286-L2286</f>
        <v>0</v>
      </c>
      <c r="N2286" t="str">
        <f>IF(K2286&gt;L2286,"HIGH ZONE BIAS",IF(K2286&lt;L2286,"LOW ZONE BIAS","EQUILIBRIUM"))</f>
        <v>EQUILIBRIUM</v>
      </c>
    </row>
    <row r="2287">
      <c r="A2287">
        <v>25284</v>
      </c>
      <c r="B2287" t="str">
        <v>2025-01-20</v>
      </c>
      <c r="C2287" t="str">
        <v>Afternoon</v>
      </c>
      <c r="D2287">
        <v>20</v>
      </c>
      <c r="E2287" t="str">
        <f>IF(MOD(D2287,2)=0,"EVEN","ODD")</f>
        <v>EVEN</v>
      </c>
      <c r="F2287" t="str">
        <f>IF(D2287&lt;=18,"LOW (1-18)","HIGH (19-36)")</f>
        <v>HIGH (19-36)</v>
      </c>
      <c r="G2287">
        <f>INT((D2287-1)/6)+1</f>
        <v>4</v>
      </c>
      <c r="H2287">
        <f>MOD(D2287-1,6)+1</f>
        <v>2</v>
      </c>
      <c r="I2287">
        <f>37-D2287</f>
        <v>17</v>
      </c>
      <c r="J2287">
        <f>ABS(D2287-D2288)</f>
        <v>13</v>
      </c>
      <c r="K2287">
        <f>AVERAGE(D2287:D2291)</f>
        <v>20</v>
      </c>
      <c r="L2287">
        <f>AVERAGE(D2287:D2306)</f>
        <v>20</v>
      </c>
      <c r="M2287">
        <f>K2287-L2287</f>
        <v>0</v>
      </c>
      <c r="N2287" t="str">
        <f>IF(K2287&gt;L2287,"HIGH ZONE BIAS",IF(K2287&lt;L2287,"LOW ZONE BIAS","EQUILIBRIUM"))</f>
        <v>EQUILIBRIUM</v>
      </c>
    </row>
    <row r="2288">
      <c r="A2288">
        <v>25283</v>
      </c>
      <c r="B2288" t="str">
        <v>2025-01-20</v>
      </c>
      <c r="C2288" t="str">
        <v>Midday</v>
      </c>
      <c r="D2288">
        <v>33</v>
      </c>
      <c r="E2288" t="str">
        <f>IF(MOD(D2288,2)=0,"EVEN","ODD")</f>
        <v>ODD</v>
      </c>
      <c r="F2288" t="str">
        <f>IF(D2288&lt;=18,"LOW (1-18)","HIGH (19-36)")</f>
        <v>HIGH (19-36)</v>
      </c>
      <c r="G2288">
        <f>INT((D2288-1)/6)+1</f>
        <v>6</v>
      </c>
      <c r="H2288">
        <f>MOD(D2288-1,6)+1</f>
        <v>3</v>
      </c>
      <c r="I2288">
        <f>37-D2288</f>
        <v>4</v>
      </c>
      <c r="J2288">
        <f>ABS(D2288-D2289)</f>
        <v>7</v>
      </c>
      <c r="K2288">
        <f>AVERAGE(D2288:D2292)</f>
        <v>33</v>
      </c>
      <c r="L2288">
        <f>AVERAGE(D2288:D2307)</f>
        <v>33</v>
      </c>
      <c r="M2288">
        <f>K2288-L2288</f>
        <v>0</v>
      </c>
      <c r="N2288" t="str">
        <f>IF(K2288&gt;L2288,"HIGH ZONE BIAS",IF(K2288&lt;L2288,"LOW ZONE BIAS","EQUILIBRIUM"))</f>
        <v>EQUILIBRIUM</v>
      </c>
    </row>
    <row r="2289">
      <c r="A2289">
        <v>25282</v>
      </c>
      <c r="B2289" t="str">
        <v>2025-01-20</v>
      </c>
      <c r="C2289" t="str">
        <v>Morning</v>
      </c>
      <c r="D2289">
        <v>26</v>
      </c>
      <c r="E2289" t="str">
        <f>IF(MOD(D2289,2)=0,"EVEN","ODD")</f>
        <v>EVEN</v>
      </c>
      <c r="F2289" t="str">
        <f>IF(D2289&lt;=18,"LOW (1-18)","HIGH (19-36)")</f>
        <v>HIGH (19-36)</v>
      </c>
      <c r="G2289">
        <f>INT((D2289-1)/6)+1</f>
        <v>5</v>
      </c>
      <c r="H2289">
        <f>MOD(D2289-1,6)+1</f>
        <v>2</v>
      </c>
      <c r="I2289">
        <f>37-D2289</f>
        <v>11</v>
      </c>
      <c r="J2289">
        <f>ABS(D2289-D2290)</f>
        <v>5</v>
      </c>
      <c r="K2289">
        <f>AVERAGE(D2289:D2293)</f>
        <v>26</v>
      </c>
      <c r="L2289">
        <f>AVERAGE(D2289:D2308)</f>
        <v>26</v>
      </c>
      <c r="M2289">
        <f>K2289-L2289</f>
        <v>0</v>
      </c>
      <c r="N2289" t="str">
        <f>IF(K2289&gt;L2289,"HIGH ZONE BIAS",IF(K2289&lt;L2289,"LOW ZONE BIAS","EQUILIBRIUM"))</f>
        <v>EQUILIBRIUM</v>
      </c>
    </row>
    <row r="2290">
      <c r="A2290">
        <v>25281</v>
      </c>
      <c r="B2290" t="str">
        <v>2025-01-18</v>
      </c>
      <c r="C2290" t="str">
        <v>Evening</v>
      </c>
      <c r="D2290">
        <v>21</v>
      </c>
      <c r="E2290" t="str">
        <f>IF(MOD(D2290,2)=0,"EVEN","ODD")</f>
        <v>ODD</v>
      </c>
      <c r="F2290" t="str">
        <f>IF(D2290&lt;=18,"LOW (1-18)","HIGH (19-36)")</f>
        <v>HIGH (19-36)</v>
      </c>
      <c r="G2290">
        <f>INT((D2290-1)/6)+1</f>
        <v>4</v>
      </c>
      <c r="H2290">
        <f>MOD(D2290-1,6)+1</f>
        <v>3</v>
      </c>
      <c r="I2290">
        <f>37-D2290</f>
        <v>16</v>
      </c>
      <c r="J2290">
        <f>ABS(D2290-D2291)</f>
        <v>1</v>
      </c>
      <c r="K2290">
        <f>AVERAGE(D2290:D2294)</f>
        <v>21</v>
      </c>
      <c r="L2290">
        <f>AVERAGE(D2290:D2309)</f>
        <v>21</v>
      </c>
      <c r="M2290">
        <f>K2290-L2290</f>
        <v>0</v>
      </c>
      <c r="N2290" t="str">
        <f>IF(K2290&gt;L2290,"HIGH ZONE BIAS",IF(K2290&lt;L2290,"LOW ZONE BIAS","EQUILIBRIUM"))</f>
        <v>EQUILIBRIUM</v>
      </c>
    </row>
    <row r="2291">
      <c r="A2291">
        <v>25280</v>
      </c>
      <c r="B2291" t="str">
        <v>2025-01-18</v>
      </c>
      <c r="C2291" t="str">
        <v>Afternoon</v>
      </c>
      <c r="D2291">
        <v>20</v>
      </c>
      <c r="E2291" t="str">
        <f>IF(MOD(D2291,2)=0,"EVEN","ODD")</f>
        <v>EVEN</v>
      </c>
      <c r="F2291" t="str">
        <f>IF(D2291&lt;=18,"LOW (1-18)","HIGH (19-36)")</f>
        <v>HIGH (19-36)</v>
      </c>
      <c r="G2291">
        <f>INT((D2291-1)/6)+1</f>
        <v>4</v>
      </c>
      <c r="H2291">
        <f>MOD(D2291-1,6)+1</f>
        <v>2</v>
      </c>
      <c r="I2291">
        <f>37-D2291</f>
        <v>17</v>
      </c>
      <c r="J2291">
        <f>ABS(D2291-D2292)</f>
        <v>6</v>
      </c>
      <c r="K2291">
        <f>AVERAGE(D2291:D2295)</f>
        <v>20</v>
      </c>
      <c r="L2291">
        <f>AVERAGE(D2291:D2310)</f>
        <v>20</v>
      </c>
      <c r="M2291">
        <f>K2291-L2291</f>
        <v>0</v>
      </c>
      <c r="N2291" t="str">
        <f>IF(K2291&gt;L2291,"HIGH ZONE BIAS",IF(K2291&lt;L2291,"LOW ZONE BIAS","EQUILIBRIUM"))</f>
        <v>EQUILIBRIUM</v>
      </c>
    </row>
    <row r="2292">
      <c r="A2292">
        <v>25279</v>
      </c>
      <c r="B2292" t="str">
        <v>2025-01-18</v>
      </c>
      <c r="C2292" t="str">
        <v>Midday</v>
      </c>
      <c r="D2292">
        <v>26</v>
      </c>
      <c r="E2292" t="str">
        <f>IF(MOD(D2292,2)=0,"EVEN","ODD")</f>
        <v>EVEN</v>
      </c>
      <c r="F2292" t="str">
        <f>IF(D2292&lt;=18,"LOW (1-18)","HIGH (19-36)")</f>
        <v>HIGH (19-36)</v>
      </c>
      <c r="G2292">
        <f>INT((D2292-1)/6)+1</f>
        <v>5</v>
      </c>
      <c r="H2292">
        <f>MOD(D2292-1,6)+1</f>
        <v>2</v>
      </c>
      <c r="I2292">
        <f>37-D2292</f>
        <v>11</v>
      </c>
      <c r="J2292">
        <f>ABS(D2292-D2293)</f>
        <v>20</v>
      </c>
      <c r="K2292">
        <f>AVERAGE(D2292:D2296)</f>
        <v>26</v>
      </c>
      <c r="L2292">
        <f>AVERAGE(D2292:D2311)</f>
        <v>26</v>
      </c>
      <c r="M2292">
        <f>K2292-L2292</f>
        <v>0</v>
      </c>
      <c r="N2292" t="str">
        <f>IF(K2292&gt;L2292,"HIGH ZONE BIAS",IF(K2292&lt;L2292,"LOW ZONE BIAS","EQUILIBRIUM"))</f>
        <v>EQUILIBRIUM</v>
      </c>
    </row>
    <row r="2293">
      <c r="A2293">
        <v>25278</v>
      </c>
      <c r="B2293" t="str">
        <v>2025-01-18</v>
      </c>
      <c r="C2293" t="str">
        <v>Morning</v>
      </c>
      <c r="D2293">
        <v>6</v>
      </c>
      <c r="E2293" t="str">
        <f>IF(MOD(D2293,2)=0,"EVEN","ODD")</f>
        <v>EVEN</v>
      </c>
      <c r="F2293" t="str">
        <f>IF(D2293&lt;=18,"LOW (1-18)","HIGH (19-36)")</f>
        <v>LOW (1-18)</v>
      </c>
      <c r="G2293">
        <f>INT((D2293-1)/6)+1</f>
        <v>1</v>
      </c>
      <c r="H2293">
        <f>MOD(D2293-1,6)+1</f>
        <v>6</v>
      </c>
      <c r="I2293">
        <f>37-D2293</f>
        <v>31</v>
      </c>
      <c r="J2293">
        <f>ABS(D2293-D2294)</f>
        <v>3</v>
      </c>
      <c r="K2293">
        <f>AVERAGE(D2293:D2297)</f>
        <v>6</v>
      </c>
      <c r="L2293">
        <f>AVERAGE(D2293:D2312)</f>
        <v>6</v>
      </c>
      <c r="M2293">
        <f>K2293-L2293</f>
        <v>0</v>
      </c>
      <c r="N2293" t="str">
        <f>IF(K2293&gt;L2293,"HIGH ZONE BIAS",IF(K2293&lt;L2293,"LOW ZONE BIAS","EQUILIBRIUM"))</f>
        <v>EQUILIBRIUM</v>
      </c>
    </row>
    <row r="2294">
      <c r="A2294">
        <v>25277</v>
      </c>
      <c r="B2294" t="str">
        <v>2025-01-17</v>
      </c>
      <c r="C2294" t="str">
        <v>Evening</v>
      </c>
      <c r="D2294">
        <v>3</v>
      </c>
      <c r="E2294" t="str">
        <f>IF(MOD(D2294,2)=0,"EVEN","ODD")</f>
        <v>ODD</v>
      </c>
      <c r="F2294" t="str">
        <f>IF(D2294&lt;=18,"LOW (1-18)","HIGH (19-36)")</f>
        <v>LOW (1-18)</v>
      </c>
      <c r="G2294">
        <f>INT((D2294-1)/6)+1</f>
        <v>1</v>
      </c>
      <c r="H2294">
        <f>MOD(D2294-1,6)+1</f>
        <v>3</v>
      </c>
      <c r="I2294">
        <f>37-D2294</f>
        <v>34</v>
      </c>
      <c r="J2294">
        <f>ABS(D2294-D2295)</f>
        <v>9</v>
      </c>
      <c r="K2294">
        <f>AVERAGE(D2294:D2298)</f>
        <v>3</v>
      </c>
      <c r="L2294">
        <f>AVERAGE(D2294:D2313)</f>
        <v>3</v>
      </c>
      <c r="M2294">
        <f>K2294-L2294</f>
        <v>0</v>
      </c>
      <c r="N2294" t="str">
        <f>IF(K2294&gt;L2294,"HIGH ZONE BIAS",IF(K2294&lt;L2294,"LOW ZONE BIAS","EQUILIBRIUM"))</f>
        <v>EQUILIBRIUM</v>
      </c>
    </row>
    <row r="2295">
      <c r="A2295">
        <v>25276</v>
      </c>
      <c r="B2295" t="str">
        <v>2025-01-17</v>
      </c>
      <c r="C2295" t="str">
        <v>Afternoon</v>
      </c>
      <c r="D2295">
        <v>12</v>
      </c>
      <c r="E2295" t="str">
        <f>IF(MOD(D2295,2)=0,"EVEN","ODD")</f>
        <v>EVEN</v>
      </c>
      <c r="F2295" t="str">
        <f>IF(D2295&lt;=18,"LOW (1-18)","HIGH (19-36)")</f>
        <v>LOW (1-18)</v>
      </c>
      <c r="G2295">
        <f>INT((D2295-1)/6)+1</f>
        <v>2</v>
      </c>
      <c r="H2295">
        <f>MOD(D2295-1,6)+1</f>
        <v>6</v>
      </c>
      <c r="I2295">
        <f>37-D2295</f>
        <v>25</v>
      </c>
      <c r="J2295">
        <f>ABS(D2295-D2296)</f>
        <v>9</v>
      </c>
      <c r="K2295">
        <f>AVERAGE(D2295:D2299)</f>
        <v>12</v>
      </c>
      <c r="L2295">
        <f>AVERAGE(D2295:D2314)</f>
        <v>12</v>
      </c>
      <c r="M2295">
        <f>K2295-L2295</f>
        <v>0</v>
      </c>
      <c r="N2295" t="str">
        <f>IF(K2295&gt;L2295,"HIGH ZONE BIAS",IF(K2295&lt;L2295,"LOW ZONE BIAS","EQUILIBRIUM"))</f>
        <v>EQUILIBRIUM</v>
      </c>
    </row>
    <row r="2296">
      <c r="A2296">
        <v>25275</v>
      </c>
      <c r="B2296" t="str">
        <v>2025-01-17</v>
      </c>
      <c r="C2296" t="str">
        <v>Midday</v>
      </c>
      <c r="D2296">
        <v>3</v>
      </c>
      <c r="E2296" t="str">
        <f>IF(MOD(D2296,2)=0,"EVEN","ODD")</f>
        <v>ODD</v>
      </c>
      <c r="F2296" t="str">
        <f>IF(D2296&lt;=18,"LOW (1-18)","HIGH (19-36)")</f>
        <v>LOW (1-18)</v>
      </c>
      <c r="G2296">
        <f>INT((D2296-1)/6)+1</f>
        <v>1</v>
      </c>
      <c r="H2296">
        <f>MOD(D2296-1,6)+1</f>
        <v>3</v>
      </c>
      <c r="I2296">
        <f>37-D2296</f>
        <v>34</v>
      </c>
      <c r="J2296">
        <f>ABS(D2296-D2297)</f>
        <v>1</v>
      </c>
      <c r="K2296">
        <f>AVERAGE(D2296:D2300)</f>
        <v>3</v>
      </c>
      <c r="L2296">
        <f>AVERAGE(D2296:D2315)</f>
        <v>3</v>
      </c>
      <c r="M2296">
        <f>K2296-L2296</f>
        <v>0</v>
      </c>
      <c r="N2296" t="str">
        <f>IF(K2296&gt;L2296,"HIGH ZONE BIAS",IF(K2296&lt;L2296,"LOW ZONE BIAS","EQUILIBRIUM"))</f>
        <v>EQUILIBRIUM</v>
      </c>
    </row>
    <row r="2297">
      <c r="A2297">
        <v>25274</v>
      </c>
      <c r="B2297" t="str">
        <v>2025-01-17</v>
      </c>
      <c r="C2297" t="str">
        <v>Morning</v>
      </c>
      <c r="D2297">
        <v>4</v>
      </c>
      <c r="E2297" t="str">
        <f>IF(MOD(D2297,2)=0,"EVEN","ODD")</f>
        <v>EVEN</v>
      </c>
      <c r="F2297" t="str">
        <f>IF(D2297&lt;=18,"LOW (1-18)","HIGH (19-36)")</f>
        <v>LOW (1-18)</v>
      </c>
      <c r="G2297">
        <f>INT((D2297-1)/6)+1</f>
        <v>1</v>
      </c>
      <c r="H2297">
        <f>MOD(D2297-1,6)+1</f>
        <v>4</v>
      </c>
      <c r="I2297">
        <f>37-D2297</f>
        <v>33</v>
      </c>
      <c r="J2297">
        <f>ABS(D2297-D2298)</f>
        <v>15</v>
      </c>
      <c r="K2297">
        <f>AVERAGE(D2297:D2301)</f>
        <v>4</v>
      </c>
      <c r="L2297">
        <f>AVERAGE(D2297:D2316)</f>
        <v>4</v>
      </c>
      <c r="M2297">
        <f>K2297-L2297</f>
        <v>0</v>
      </c>
      <c r="N2297" t="str">
        <f>IF(K2297&gt;L2297,"HIGH ZONE BIAS",IF(K2297&lt;L2297,"LOW ZONE BIAS","EQUILIBRIUM"))</f>
        <v>EQUILIBRIUM</v>
      </c>
    </row>
    <row r="2298">
      <c r="A2298">
        <v>25273</v>
      </c>
      <c r="B2298" t="str">
        <v>2025-01-16</v>
      </c>
      <c r="C2298" t="str">
        <v>Evening</v>
      </c>
      <c r="D2298">
        <v>19</v>
      </c>
      <c r="E2298" t="str">
        <f>IF(MOD(D2298,2)=0,"EVEN","ODD")</f>
        <v>ODD</v>
      </c>
      <c r="F2298" t="str">
        <f>IF(D2298&lt;=18,"LOW (1-18)","HIGH (19-36)")</f>
        <v>HIGH (19-36)</v>
      </c>
      <c r="G2298">
        <f>INT((D2298-1)/6)+1</f>
        <v>4</v>
      </c>
      <c r="H2298">
        <f>MOD(D2298-1,6)+1</f>
        <v>1</v>
      </c>
      <c r="I2298">
        <f>37-D2298</f>
        <v>18</v>
      </c>
      <c r="J2298">
        <f>ABS(D2298-D2299)</f>
        <v>4</v>
      </c>
      <c r="K2298">
        <f>AVERAGE(D2298:D2302)</f>
        <v>19</v>
      </c>
      <c r="L2298">
        <f>AVERAGE(D2298:D2317)</f>
        <v>19</v>
      </c>
      <c r="M2298">
        <f>K2298-L2298</f>
        <v>0</v>
      </c>
      <c r="N2298" t="str">
        <f>IF(K2298&gt;L2298,"HIGH ZONE BIAS",IF(K2298&lt;L2298,"LOW ZONE BIAS","EQUILIBRIUM"))</f>
        <v>EQUILIBRIUM</v>
      </c>
    </row>
    <row r="2299">
      <c r="A2299">
        <v>25272</v>
      </c>
      <c r="B2299" t="str">
        <v>2025-01-16</v>
      </c>
      <c r="C2299" t="str">
        <v>Afternoon</v>
      </c>
      <c r="D2299">
        <v>15</v>
      </c>
      <c r="E2299" t="str">
        <f>IF(MOD(D2299,2)=0,"EVEN","ODD")</f>
        <v>ODD</v>
      </c>
      <c r="F2299" t="str">
        <f>IF(D2299&lt;=18,"LOW (1-18)","HIGH (19-36)")</f>
        <v>LOW (1-18)</v>
      </c>
      <c r="G2299">
        <f>INT((D2299-1)/6)+1</f>
        <v>3</v>
      </c>
      <c r="H2299">
        <f>MOD(D2299-1,6)+1</f>
        <v>3</v>
      </c>
      <c r="I2299">
        <f>37-D2299</f>
        <v>22</v>
      </c>
      <c r="J2299">
        <f>ABS(D2299-D2300)</f>
        <v>7</v>
      </c>
      <c r="K2299">
        <f>AVERAGE(D2299:D2303)</f>
        <v>15</v>
      </c>
      <c r="L2299">
        <f>AVERAGE(D2299:D2318)</f>
        <v>15</v>
      </c>
      <c r="M2299">
        <f>K2299-L2299</f>
        <v>0</v>
      </c>
      <c r="N2299" t="str">
        <f>IF(K2299&gt;L2299,"HIGH ZONE BIAS",IF(K2299&lt;L2299,"LOW ZONE BIAS","EQUILIBRIUM"))</f>
        <v>EQUILIBRIUM</v>
      </c>
    </row>
    <row r="2300">
      <c r="A2300">
        <v>25271</v>
      </c>
      <c r="B2300" t="str">
        <v>2025-01-16</v>
      </c>
      <c r="C2300" t="str">
        <v>Midday</v>
      </c>
      <c r="D2300">
        <v>8</v>
      </c>
      <c r="E2300" t="str">
        <f>IF(MOD(D2300,2)=0,"EVEN","ODD")</f>
        <v>EVEN</v>
      </c>
      <c r="F2300" t="str">
        <f>IF(D2300&lt;=18,"LOW (1-18)","HIGH (19-36)")</f>
        <v>LOW (1-18)</v>
      </c>
      <c r="G2300">
        <f>INT((D2300-1)/6)+1</f>
        <v>2</v>
      </c>
      <c r="H2300">
        <f>MOD(D2300-1,6)+1</f>
        <v>2</v>
      </c>
      <c r="I2300">
        <f>37-D2300</f>
        <v>29</v>
      </c>
      <c r="J2300">
        <f>ABS(D2300-D2301)</f>
        <v>25</v>
      </c>
      <c r="K2300">
        <f>AVERAGE(D2300:D2304)</f>
        <v>8</v>
      </c>
      <c r="L2300">
        <f>AVERAGE(D2300:D2319)</f>
        <v>8</v>
      </c>
      <c r="M2300">
        <f>K2300-L2300</f>
        <v>0</v>
      </c>
      <c r="N2300" t="str">
        <f>IF(K2300&gt;L2300,"HIGH ZONE BIAS",IF(K2300&lt;L2300,"LOW ZONE BIAS","EQUILIBRIUM"))</f>
        <v>EQUILIBRIUM</v>
      </c>
    </row>
    <row r="2301">
      <c r="A2301">
        <v>25270</v>
      </c>
      <c r="B2301" t="str">
        <v>2025-01-16</v>
      </c>
      <c r="C2301" t="str">
        <v>Morning</v>
      </c>
      <c r="D2301">
        <v>33</v>
      </c>
      <c r="E2301" t="str">
        <f>IF(MOD(D2301,2)=0,"EVEN","ODD")</f>
        <v>ODD</v>
      </c>
      <c r="F2301" t="str">
        <f>IF(D2301&lt;=18,"LOW (1-18)","HIGH (19-36)")</f>
        <v>HIGH (19-36)</v>
      </c>
      <c r="G2301">
        <f>INT((D2301-1)/6)+1</f>
        <v>6</v>
      </c>
      <c r="H2301">
        <f>MOD(D2301-1,6)+1</f>
        <v>3</v>
      </c>
      <c r="I2301">
        <f>37-D2301</f>
        <v>4</v>
      </c>
      <c r="J2301">
        <f>ABS(D2301-D2302)</f>
        <v>3</v>
      </c>
      <c r="K2301">
        <f>AVERAGE(D2301:D2305)</f>
        <v>33</v>
      </c>
      <c r="L2301">
        <f>AVERAGE(D2301:D2320)</f>
        <v>33</v>
      </c>
      <c r="M2301">
        <f>K2301-L2301</f>
        <v>0</v>
      </c>
      <c r="N2301" t="str">
        <f>IF(K2301&gt;L2301,"HIGH ZONE BIAS",IF(K2301&lt;L2301,"LOW ZONE BIAS","EQUILIBRIUM"))</f>
        <v>EQUILIBRIUM</v>
      </c>
    </row>
    <row r="2302">
      <c r="A2302">
        <v>25269</v>
      </c>
      <c r="B2302" t="str">
        <v>2025-01-15</v>
      </c>
      <c r="C2302" t="str">
        <v>Evening</v>
      </c>
      <c r="D2302">
        <v>36</v>
      </c>
      <c r="E2302" t="str">
        <f>IF(MOD(D2302,2)=0,"EVEN","ODD")</f>
        <v>EVEN</v>
      </c>
      <c r="F2302" t="str">
        <f>IF(D2302&lt;=18,"LOW (1-18)","HIGH (19-36)")</f>
        <v>HIGH (19-36)</v>
      </c>
      <c r="G2302">
        <f>INT((D2302-1)/6)+1</f>
        <v>6</v>
      </c>
      <c r="H2302">
        <f>MOD(D2302-1,6)+1</f>
        <v>6</v>
      </c>
      <c r="I2302">
        <f>37-D2302</f>
        <v>1</v>
      </c>
      <c r="J2302">
        <f>ABS(D2302-D2303)</f>
        <v>25</v>
      </c>
      <c r="K2302">
        <f>AVERAGE(D2302:D2306)</f>
        <v>36</v>
      </c>
      <c r="L2302">
        <f>AVERAGE(D2302:D2321)</f>
        <v>36</v>
      </c>
      <c r="M2302">
        <f>K2302-L2302</f>
        <v>0</v>
      </c>
      <c r="N2302" t="str">
        <f>IF(K2302&gt;L2302,"HIGH ZONE BIAS",IF(K2302&lt;L2302,"LOW ZONE BIAS","EQUILIBRIUM"))</f>
        <v>EQUILIBRIUM</v>
      </c>
    </row>
    <row r="2303">
      <c r="A2303">
        <v>25268</v>
      </c>
      <c r="B2303" t="str">
        <v>2025-01-15</v>
      </c>
      <c r="C2303" t="str">
        <v>Afternoon</v>
      </c>
      <c r="D2303">
        <v>11</v>
      </c>
      <c r="E2303" t="str">
        <f>IF(MOD(D2303,2)=0,"EVEN","ODD")</f>
        <v>ODD</v>
      </c>
      <c r="F2303" t="str">
        <f>IF(D2303&lt;=18,"LOW (1-18)","HIGH (19-36)")</f>
        <v>LOW (1-18)</v>
      </c>
      <c r="G2303">
        <f>INT((D2303-1)/6)+1</f>
        <v>2</v>
      </c>
      <c r="H2303">
        <f>MOD(D2303-1,6)+1</f>
        <v>5</v>
      </c>
      <c r="I2303">
        <f>37-D2303</f>
        <v>26</v>
      </c>
      <c r="J2303">
        <f>ABS(D2303-D2304)</f>
        <v>20</v>
      </c>
      <c r="K2303">
        <f>AVERAGE(D2303:D2307)</f>
        <v>11</v>
      </c>
      <c r="L2303">
        <f>AVERAGE(D2303:D2322)</f>
        <v>11</v>
      </c>
      <c r="M2303">
        <f>K2303-L2303</f>
        <v>0</v>
      </c>
      <c r="N2303" t="str">
        <f>IF(K2303&gt;L2303,"HIGH ZONE BIAS",IF(K2303&lt;L2303,"LOW ZONE BIAS","EQUILIBRIUM"))</f>
        <v>EQUILIBRIUM</v>
      </c>
    </row>
    <row r="2304">
      <c r="A2304">
        <v>25267</v>
      </c>
      <c r="B2304" t="str">
        <v>2025-01-15</v>
      </c>
      <c r="C2304" t="str">
        <v>Midday</v>
      </c>
      <c r="D2304">
        <v>31</v>
      </c>
      <c r="E2304" t="str">
        <f>IF(MOD(D2304,2)=0,"EVEN","ODD")</f>
        <v>ODD</v>
      </c>
      <c r="F2304" t="str">
        <f>IF(D2304&lt;=18,"LOW (1-18)","HIGH (19-36)")</f>
        <v>HIGH (19-36)</v>
      </c>
      <c r="G2304">
        <f>INT((D2304-1)/6)+1</f>
        <v>6</v>
      </c>
      <c r="H2304">
        <f>MOD(D2304-1,6)+1</f>
        <v>1</v>
      </c>
      <c r="I2304">
        <f>37-D2304</f>
        <v>6</v>
      </c>
      <c r="J2304">
        <f>ABS(D2304-D2305)</f>
        <v>5</v>
      </c>
      <c r="K2304">
        <f>AVERAGE(D2304:D2308)</f>
        <v>31</v>
      </c>
      <c r="L2304">
        <f>AVERAGE(D2304:D2323)</f>
        <v>31</v>
      </c>
      <c r="M2304">
        <f>K2304-L2304</f>
        <v>0</v>
      </c>
      <c r="N2304" t="str">
        <f>IF(K2304&gt;L2304,"HIGH ZONE BIAS",IF(K2304&lt;L2304,"LOW ZONE BIAS","EQUILIBRIUM"))</f>
        <v>EQUILIBRIUM</v>
      </c>
    </row>
    <row r="2305">
      <c r="A2305">
        <v>25266</v>
      </c>
      <c r="B2305" t="str">
        <v>2025-01-15</v>
      </c>
      <c r="C2305" t="str">
        <v>Morning</v>
      </c>
      <c r="D2305">
        <v>36</v>
      </c>
      <c r="E2305" t="str">
        <f>IF(MOD(D2305,2)=0,"EVEN","ODD")</f>
        <v>EVEN</v>
      </c>
      <c r="F2305" t="str">
        <f>IF(D2305&lt;=18,"LOW (1-18)","HIGH (19-36)")</f>
        <v>HIGH (19-36)</v>
      </c>
      <c r="G2305">
        <f>INT((D2305-1)/6)+1</f>
        <v>6</v>
      </c>
      <c r="H2305">
        <f>MOD(D2305-1,6)+1</f>
        <v>6</v>
      </c>
      <c r="I2305">
        <f>37-D2305</f>
        <v>1</v>
      </c>
      <c r="J2305">
        <f>ABS(D2305-D2306)</f>
        <v>10</v>
      </c>
      <c r="K2305">
        <f>AVERAGE(D2305:D2309)</f>
        <v>36</v>
      </c>
      <c r="L2305">
        <f>AVERAGE(D2305:D2324)</f>
        <v>36</v>
      </c>
      <c r="M2305">
        <f>K2305-L2305</f>
        <v>0</v>
      </c>
      <c r="N2305" t="str">
        <f>IF(K2305&gt;L2305,"HIGH ZONE BIAS",IF(K2305&lt;L2305,"LOW ZONE BIAS","EQUILIBRIUM"))</f>
        <v>EQUILIBRIUM</v>
      </c>
    </row>
    <row r="2306">
      <c r="A2306">
        <v>25265</v>
      </c>
      <c r="B2306" t="str">
        <v>2025-01-14</v>
      </c>
      <c r="C2306" t="str">
        <v>Evening</v>
      </c>
      <c r="D2306">
        <v>26</v>
      </c>
      <c r="E2306" t="str">
        <f>IF(MOD(D2306,2)=0,"EVEN","ODD")</f>
        <v>EVEN</v>
      </c>
      <c r="F2306" t="str">
        <f>IF(D2306&lt;=18,"LOW (1-18)","HIGH (19-36)")</f>
        <v>HIGH (19-36)</v>
      </c>
      <c r="G2306">
        <f>INT((D2306-1)/6)+1</f>
        <v>5</v>
      </c>
      <c r="H2306">
        <f>MOD(D2306-1,6)+1</f>
        <v>2</v>
      </c>
      <c r="I2306">
        <f>37-D2306</f>
        <v>11</v>
      </c>
      <c r="J2306">
        <f>ABS(D2306-D2307)</f>
        <v>25</v>
      </c>
      <c r="K2306">
        <f>AVERAGE(D2306:D2310)</f>
        <v>26</v>
      </c>
      <c r="L2306">
        <f>AVERAGE(D2306:D2325)</f>
        <v>26</v>
      </c>
      <c r="M2306">
        <f>K2306-L2306</f>
        <v>0</v>
      </c>
      <c r="N2306" t="str">
        <f>IF(K2306&gt;L2306,"HIGH ZONE BIAS",IF(K2306&lt;L2306,"LOW ZONE BIAS","EQUILIBRIUM"))</f>
        <v>EQUILIBRIUM</v>
      </c>
    </row>
    <row r="2307">
      <c r="A2307">
        <v>25264</v>
      </c>
      <c r="B2307" t="str">
        <v>2025-01-14</v>
      </c>
      <c r="C2307" t="str">
        <v>Afternoon</v>
      </c>
      <c r="D2307">
        <v>1</v>
      </c>
      <c r="E2307" t="str">
        <f>IF(MOD(D2307,2)=0,"EVEN","ODD")</f>
        <v>ODD</v>
      </c>
      <c r="F2307" t="str">
        <f>IF(D2307&lt;=18,"LOW (1-18)","HIGH (19-36)")</f>
        <v>LOW (1-18)</v>
      </c>
      <c r="G2307">
        <f>INT((D2307-1)/6)+1</f>
        <v>1</v>
      </c>
      <c r="H2307">
        <f>MOD(D2307-1,6)+1</f>
        <v>1</v>
      </c>
      <c r="I2307">
        <f>37-D2307</f>
        <v>36</v>
      </c>
      <c r="J2307">
        <f>ABS(D2307-D2308)</f>
        <v>6</v>
      </c>
      <c r="K2307">
        <f>AVERAGE(D2307:D2311)</f>
        <v>1</v>
      </c>
      <c r="L2307">
        <f>AVERAGE(D2307:D2326)</f>
        <v>1</v>
      </c>
      <c r="M2307">
        <f>K2307-L2307</f>
        <v>0</v>
      </c>
      <c r="N2307" t="str">
        <f>IF(K2307&gt;L2307,"HIGH ZONE BIAS",IF(K2307&lt;L2307,"LOW ZONE BIAS","EQUILIBRIUM"))</f>
        <v>EQUILIBRIUM</v>
      </c>
    </row>
    <row r="2308">
      <c r="A2308">
        <v>25263</v>
      </c>
      <c r="B2308" t="str">
        <v>2025-01-14</v>
      </c>
      <c r="C2308" t="str">
        <v>Midday</v>
      </c>
      <c r="D2308">
        <v>7</v>
      </c>
      <c r="E2308" t="str">
        <f>IF(MOD(D2308,2)=0,"EVEN","ODD")</f>
        <v>ODD</v>
      </c>
      <c r="F2308" t="str">
        <f>IF(D2308&lt;=18,"LOW (1-18)","HIGH (19-36)")</f>
        <v>LOW (1-18)</v>
      </c>
      <c r="G2308">
        <f>INT((D2308-1)/6)+1</f>
        <v>2</v>
      </c>
      <c r="H2308">
        <f>MOD(D2308-1,6)+1</f>
        <v>1</v>
      </c>
      <c r="I2308">
        <f>37-D2308</f>
        <v>30</v>
      </c>
      <c r="J2308">
        <f>ABS(D2308-D2309)</f>
        <v>18</v>
      </c>
      <c r="K2308">
        <f>AVERAGE(D2308:D2312)</f>
        <v>7</v>
      </c>
      <c r="L2308">
        <f>AVERAGE(D2308:D2327)</f>
        <v>7</v>
      </c>
      <c r="M2308">
        <f>K2308-L2308</f>
        <v>0</v>
      </c>
      <c r="N2308" t="str">
        <f>IF(K2308&gt;L2308,"HIGH ZONE BIAS",IF(K2308&lt;L2308,"LOW ZONE BIAS","EQUILIBRIUM"))</f>
        <v>EQUILIBRIUM</v>
      </c>
    </row>
    <row r="2309">
      <c r="A2309">
        <v>25262</v>
      </c>
      <c r="B2309" t="str">
        <v>2025-01-14</v>
      </c>
      <c r="C2309" t="str">
        <v>Morning</v>
      </c>
      <c r="D2309">
        <v>25</v>
      </c>
      <c r="E2309" t="str">
        <f>IF(MOD(D2309,2)=0,"EVEN","ODD")</f>
        <v>ODD</v>
      </c>
      <c r="F2309" t="str">
        <f>IF(D2309&lt;=18,"LOW (1-18)","HIGH (19-36)")</f>
        <v>HIGH (19-36)</v>
      </c>
      <c r="G2309">
        <f>INT((D2309-1)/6)+1</f>
        <v>5</v>
      </c>
      <c r="H2309">
        <f>MOD(D2309-1,6)+1</f>
        <v>1</v>
      </c>
      <c r="I2309">
        <f>37-D2309</f>
        <v>12</v>
      </c>
      <c r="J2309">
        <f>ABS(D2309-D2310)</f>
        <v>12</v>
      </c>
      <c r="K2309">
        <f>AVERAGE(D2309:D2313)</f>
        <v>25</v>
      </c>
      <c r="L2309">
        <f>AVERAGE(D2309:D2328)</f>
        <v>25</v>
      </c>
      <c r="M2309">
        <f>K2309-L2309</f>
        <v>0</v>
      </c>
      <c r="N2309" t="str">
        <f>IF(K2309&gt;L2309,"HIGH ZONE BIAS",IF(K2309&lt;L2309,"LOW ZONE BIAS","EQUILIBRIUM"))</f>
        <v>EQUILIBRIUM</v>
      </c>
    </row>
    <row r="2310">
      <c r="A2310">
        <v>25261</v>
      </c>
      <c r="B2310" t="str">
        <v>2025-01-13</v>
      </c>
      <c r="C2310" t="str">
        <v>Evening</v>
      </c>
      <c r="D2310">
        <v>13</v>
      </c>
      <c r="E2310" t="str">
        <f>IF(MOD(D2310,2)=0,"EVEN","ODD")</f>
        <v>ODD</v>
      </c>
      <c r="F2310" t="str">
        <f>IF(D2310&lt;=18,"LOW (1-18)","HIGH (19-36)")</f>
        <v>LOW (1-18)</v>
      </c>
      <c r="G2310">
        <f>INT((D2310-1)/6)+1</f>
        <v>3</v>
      </c>
      <c r="H2310">
        <f>MOD(D2310-1,6)+1</f>
        <v>1</v>
      </c>
      <c r="I2310">
        <f>37-D2310</f>
        <v>24</v>
      </c>
      <c r="J2310">
        <f>ABS(D2310-D2311)</f>
        <v>12</v>
      </c>
      <c r="K2310">
        <f>AVERAGE(D2310:D2314)</f>
        <v>13</v>
      </c>
      <c r="L2310">
        <f>AVERAGE(D2310:D2329)</f>
        <v>13</v>
      </c>
      <c r="M2310">
        <f>K2310-L2310</f>
        <v>0</v>
      </c>
      <c r="N2310" t="str">
        <f>IF(K2310&gt;L2310,"HIGH ZONE BIAS",IF(K2310&lt;L2310,"LOW ZONE BIAS","EQUILIBRIUM"))</f>
        <v>EQUILIBRIUM</v>
      </c>
    </row>
    <row r="2311">
      <c r="A2311">
        <v>25260</v>
      </c>
      <c r="B2311" t="str">
        <v>2025-01-13</v>
      </c>
      <c r="C2311" t="str">
        <v>Afternoon</v>
      </c>
      <c r="D2311">
        <v>25</v>
      </c>
      <c r="E2311" t="str">
        <f>IF(MOD(D2311,2)=0,"EVEN","ODD")</f>
        <v>ODD</v>
      </c>
      <c r="F2311" t="str">
        <f>IF(D2311&lt;=18,"LOW (1-18)","HIGH (19-36)")</f>
        <v>HIGH (19-36)</v>
      </c>
      <c r="G2311">
        <f>INT((D2311-1)/6)+1</f>
        <v>5</v>
      </c>
      <c r="H2311">
        <f>MOD(D2311-1,6)+1</f>
        <v>1</v>
      </c>
      <c r="I2311">
        <f>37-D2311</f>
        <v>12</v>
      </c>
      <c r="J2311">
        <f>ABS(D2311-D2312)</f>
        <v>14</v>
      </c>
      <c r="K2311">
        <f>AVERAGE(D2311:D2315)</f>
        <v>25</v>
      </c>
      <c r="L2311">
        <f>AVERAGE(D2311:D2330)</f>
        <v>25</v>
      </c>
      <c r="M2311">
        <f>K2311-L2311</f>
        <v>0</v>
      </c>
      <c r="N2311" t="str">
        <f>IF(K2311&gt;L2311,"HIGH ZONE BIAS",IF(K2311&lt;L2311,"LOW ZONE BIAS","EQUILIBRIUM"))</f>
        <v>EQUILIBRIUM</v>
      </c>
    </row>
    <row r="2312">
      <c r="A2312">
        <v>25259</v>
      </c>
      <c r="B2312" t="str">
        <v>2025-01-13</v>
      </c>
      <c r="C2312" t="str">
        <v>Midday</v>
      </c>
      <c r="D2312">
        <v>11</v>
      </c>
      <c r="E2312" t="str">
        <f>IF(MOD(D2312,2)=0,"EVEN","ODD")</f>
        <v>ODD</v>
      </c>
      <c r="F2312" t="str">
        <f>IF(D2312&lt;=18,"LOW (1-18)","HIGH (19-36)")</f>
        <v>LOW (1-18)</v>
      </c>
      <c r="G2312">
        <f>INT((D2312-1)/6)+1</f>
        <v>2</v>
      </c>
      <c r="H2312">
        <f>MOD(D2312-1,6)+1</f>
        <v>5</v>
      </c>
      <c r="I2312">
        <f>37-D2312</f>
        <v>26</v>
      </c>
      <c r="J2312">
        <f>ABS(D2312-D2313)</f>
        <v>7</v>
      </c>
      <c r="K2312">
        <f>AVERAGE(D2312:D2316)</f>
        <v>11</v>
      </c>
      <c r="L2312">
        <f>AVERAGE(D2312:D2331)</f>
        <v>11</v>
      </c>
      <c r="M2312">
        <f>K2312-L2312</f>
        <v>0</v>
      </c>
      <c r="N2312" t="str">
        <f>IF(K2312&gt;L2312,"HIGH ZONE BIAS",IF(K2312&lt;L2312,"LOW ZONE BIAS","EQUILIBRIUM"))</f>
        <v>EQUILIBRIUM</v>
      </c>
    </row>
    <row r="2313">
      <c r="A2313">
        <v>25258</v>
      </c>
      <c r="B2313" t="str">
        <v>2025-01-13</v>
      </c>
      <c r="C2313" t="str">
        <v>Morning</v>
      </c>
      <c r="D2313">
        <v>18</v>
      </c>
      <c r="E2313" t="str">
        <f>IF(MOD(D2313,2)=0,"EVEN","ODD")</f>
        <v>EVEN</v>
      </c>
      <c r="F2313" t="str">
        <f>IF(D2313&lt;=18,"LOW (1-18)","HIGH (19-36)")</f>
        <v>LOW (1-18)</v>
      </c>
      <c r="G2313">
        <f>INT((D2313-1)/6)+1</f>
        <v>3</v>
      </c>
      <c r="H2313">
        <f>MOD(D2313-1,6)+1</f>
        <v>6</v>
      </c>
      <c r="I2313">
        <f>37-D2313</f>
        <v>19</v>
      </c>
      <c r="J2313">
        <f>ABS(D2313-D2314)</f>
        <v>10</v>
      </c>
      <c r="K2313">
        <f>AVERAGE(D2313:D2317)</f>
        <v>18</v>
      </c>
      <c r="L2313">
        <f>AVERAGE(D2313:D2332)</f>
        <v>18</v>
      </c>
      <c r="M2313">
        <f>K2313-L2313</f>
        <v>0</v>
      </c>
      <c r="N2313" t="str">
        <f>IF(K2313&gt;L2313,"HIGH ZONE BIAS",IF(K2313&lt;L2313,"LOW ZONE BIAS","EQUILIBRIUM"))</f>
        <v>EQUILIBRIUM</v>
      </c>
    </row>
    <row r="2314">
      <c r="A2314">
        <v>25257</v>
      </c>
      <c r="B2314" t="str">
        <v>2025-01-11</v>
      </c>
      <c r="C2314" t="str">
        <v>Evening</v>
      </c>
      <c r="D2314">
        <v>28</v>
      </c>
      <c r="E2314" t="str">
        <f>IF(MOD(D2314,2)=0,"EVEN","ODD")</f>
        <v>EVEN</v>
      </c>
      <c r="F2314" t="str">
        <f>IF(D2314&lt;=18,"LOW (1-18)","HIGH (19-36)")</f>
        <v>HIGH (19-36)</v>
      </c>
      <c r="G2314">
        <f>INT((D2314-1)/6)+1</f>
        <v>5</v>
      </c>
      <c r="H2314">
        <f>MOD(D2314-1,6)+1</f>
        <v>4</v>
      </c>
      <c r="I2314">
        <f>37-D2314</f>
        <v>9</v>
      </c>
      <c r="J2314">
        <f>ABS(D2314-D2315)</f>
        <v>3</v>
      </c>
      <c r="K2314">
        <f>AVERAGE(D2314:D2318)</f>
        <v>28</v>
      </c>
      <c r="L2314">
        <f>AVERAGE(D2314:D2333)</f>
        <v>28</v>
      </c>
      <c r="M2314">
        <f>K2314-L2314</f>
        <v>0</v>
      </c>
      <c r="N2314" t="str">
        <f>IF(K2314&gt;L2314,"HIGH ZONE BIAS",IF(K2314&lt;L2314,"LOW ZONE BIAS","EQUILIBRIUM"))</f>
        <v>EQUILIBRIUM</v>
      </c>
    </row>
    <row r="2315">
      <c r="A2315">
        <v>25256</v>
      </c>
      <c r="B2315" t="str">
        <v>2025-01-11</v>
      </c>
      <c r="C2315" t="str">
        <v>Afternoon</v>
      </c>
      <c r="D2315">
        <v>31</v>
      </c>
      <c r="E2315" t="str">
        <f>IF(MOD(D2315,2)=0,"EVEN","ODD")</f>
        <v>ODD</v>
      </c>
      <c r="F2315" t="str">
        <f>IF(D2315&lt;=18,"LOW (1-18)","HIGH (19-36)")</f>
        <v>HIGH (19-36)</v>
      </c>
      <c r="G2315">
        <f>INT((D2315-1)/6)+1</f>
        <v>6</v>
      </c>
      <c r="H2315">
        <f>MOD(D2315-1,6)+1</f>
        <v>1</v>
      </c>
      <c r="I2315">
        <f>37-D2315</f>
        <v>6</v>
      </c>
      <c r="J2315">
        <f>ABS(D2315-D2316)</f>
        <v>3</v>
      </c>
      <c r="K2315">
        <f>AVERAGE(D2315:D2319)</f>
        <v>31</v>
      </c>
      <c r="L2315">
        <f>AVERAGE(D2315:D2334)</f>
        <v>31</v>
      </c>
      <c r="M2315">
        <f>K2315-L2315</f>
        <v>0</v>
      </c>
      <c r="N2315" t="str">
        <f>IF(K2315&gt;L2315,"HIGH ZONE BIAS",IF(K2315&lt;L2315,"LOW ZONE BIAS","EQUILIBRIUM"))</f>
        <v>EQUILIBRIUM</v>
      </c>
    </row>
    <row r="2316">
      <c r="A2316">
        <v>25255</v>
      </c>
      <c r="B2316" t="str">
        <v>2025-01-11</v>
      </c>
      <c r="C2316" t="str">
        <v>Midday</v>
      </c>
      <c r="D2316">
        <v>34</v>
      </c>
      <c r="E2316" t="str">
        <f>IF(MOD(D2316,2)=0,"EVEN","ODD")</f>
        <v>EVEN</v>
      </c>
      <c r="F2316" t="str">
        <f>IF(D2316&lt;=18,"LOW (1-18)","HIGH (19-36)")</f>
        <v>HIGH (19-36)</v>
      </c>
      <c r="G2316">
        <f>INT((D2316-1)/6)+1</f>
        <v>6</v>
      </c>
      <c r="H2316">
        <f>MOD(D2316-1,6)+1</f>
        <v>4</v>
      </c>
      <c r="I2316">
        <f>37-D2316</f>
        <v>3</v>
      </c>
      <c r="J2316">
        <f>ABS(D2316-D2317)</f>
        <v>5</v>
      </c>
      <c r="K2316">
        <f>AVERAGE(D2316:D2320)</f>
        <v>34</v>
      </c>
      <c r="L2316">
        <f>AVERAGE(D2316:D2335)</f>
        <v>34</v>
      </c>
      <c r="M2316">
        <f>K2316-L2316</f>
        <v>0</v>
      </c>
      <c r="N2316" t="str">
        <f>IF(K2316&gt;L2316,"HIGH ZONE BIAS",IF(K2316&lt;L2316,"LOW ZONE BIAS","EQUILIBRIUM"))</f>
        <v>EQUILIBRIUM</v>
      </c>
    </row>
    <row r="2317">
      <c r="A2317">
        <v>25254</v>
      </c>
      <c r="B2317" t="str">
        <v>2025-01-11</v>
      </c>
      <c r="C2317" t="str">
        <v>Morning</v>
      </c>
      <c r="D2317">
        <v>29</v>
      </c>
      <c r="E2317" t="str">
        <f>IF(MOD(D2317,2)=0,"EVEN","ODD")</f>
        <v>ODD</v>
      </c>
      <c r="F2317" t="str">
        <f>IF(D2317&lt;=18,"LOW (1-18)","HIGH (19-36)")</f>
        <v>HIGH (19-36)</v>
      </c>
      <c r="G2317">
        <f>INT((D2317-1)/6)+1</f>
        <v>5</v>
      </c>
      <c r="H2317">
        <f>MOD(D2317-1,6)+1</f>
        <v>5</v>
      </c>
      <c r="I2317">
        <f>37-D2317</f>
        <v>8</v>
      </c>
      <c r="J2317">
        <f>ABS(D2317-D2318)</f>
        <v>6</v>
      </c>
      <c r="K2317">
        <f>AVERAGE(D2317:D2321)</f>
        <v>29</v>
      </c>
      <c r="L2317">
        <f>AVERAGE(D2317:D2336)</f>
        <v>29</v>
      </c>
      <c r="M2317">
        <f>K2317-L2317</f>
        <v>0</v>
      </c>
      <c r="N2317" t="str">
        <f>IF(K2317&gt;L2317,"HIGH ZONE BIAS",IF(K2317&lt;L2317,"LOW ZONE BIAS","EQUILIBRIUM"))</f>
        <v>EQUILIBRIUM</v>
      </c>
    </row>
    <row r="2318">
      <c r="A2318">
        <v>25253</v>
      </c>
      <c r="B2318" t="str">
        <v>2025-01-10</v>
      </c>
      <c r="C2318" t="str">
        <v>Evening</v>
      </c>
      <c r="D2318">
        <v>23</v>
      </c>
      <c r="E2318" t="str">
        <f>IF(MOD(D2318,2)=0,"EVEN","ODD")</f>
        <v>ODD</v>
      </c>
      <c r="F2318" t="str">
        <f>IF(D2318&lt;=18,"LOW (1-18)","HIGH (19-36)")</f>
        <v>HIGH (19-36)</v>
      </c>
      <c r="G2318">
        <f>INT((D2318-1)/6)+1</f>
        <v>4</v>
      </c>
      <c r="H2318">
        <f>MOD(D2318-1,6)+1</f>
        <v>5</v>
      </c>
      <c r="I2318">
        <f>37-D2318</f>
        <v>14</v>
      </c>
      <c r="J2318">
        <f>ABS(D2318-D2319)</f>
        <v>19</v>
      </c>
      <c r="K2318">
        <f>AVERAGE(D2318:D2322)</f>
        <v>23</v>
      </c>
      <c r="L2318">
        <f>AVERAGE(D2318:D2337)</f>
        <v>23</v>
      </c>
      <c r="M2318">
        <f>K2318-L2318</f>
        <v>0</v>
      </c>
      <c r="N2318" t="str">
        <f>IF(K2318&gt;L2318,"HIGH ZONE BIAS",IF(K2318&lt;L2318,"LOW ZONE BIAS","EQUILIBRIUM"))</f>
        <v>EQUILIBRIUM</v>
      </c>
    </row>
    <row r="2319">
      <c r="A2319">
        <v>25252</v>
      </c>
      <c r="B2319" t="str">
        <v>2025-01-10</v>
      </c>
      <c r="C2319" t="str">
        <v>Afternoon</v>
      </c>
      <c r="D2319">
        <v>4</v>
      </c>
      <c r="E2319" t="str">
        <f>IF(MOD(D2319,2)=0,"EVEN","ODD")</f>
        <v>EVEN</v>
      </c>
      <c r="F2319" t="str">
        <f>IF(D2319&lt;=18,"LOW (1-18)","HIGH (19-36)")</f>
        <v>LOW (1-18)</v>
      </c>
      <c r="G2319">
        <f>INT((D2319-1)/6)+1</f>
        <v>1</v>
      </c>
      <c r="H2319">
        <f>MOD(D2319-1,6)+1</f>
        <v>4</v>
      </c>
      <c r="I2319">
        <f>37-D2319</f>
        <v>33</v>
      </c>
      <c r="J2319">
        <f>ABS(D2319-D2320)</f>
        <v>0</v>
      </c>
      <c r="K2319">
        <f>AVERAGE(D2319:D2323)</f>
        <v>4</v>
      </c>
      <c r="L2319">
        <f>AVERAGE(D2319:D2338)</f>
        <v>4</v>
      </c>
      <c r="M2319">
        <f>K2319-L2319</f>
        <v>0</v>
      </c>
      <c r="N2319" t="str">
        <f>IF(K2319&gt;L2319,"HIGH ZONE BIAS",IF(K2319&lt;L2319,"LOW ZONE BIAS","EQUILIBRIUM"))</f>
        <v>EQUILIBRIUM</v>
      </c>
    </row>
    <row r="2320">
      <c r="A2320">
        <v>25251</v>
      </c>
      <c r="B2320" t="str">
        <v>2025-01-10</v>
      </c>
      <c r="C2320" t="str">
        <v>Midday</v>
      </c>
      <c r="D2320">
        <v>4</v>
      </c>
      <c r="E2320" t="str">
        <f>IF(MOD(D2320,2)=0,"EVEN","ODD")</f>
        <v>EVEN</v>
      </c>
      <c r="F2320" t="str">
        <f>IF(D2320&lt;=18,"LOW (1-18)","HIGH (19-36)")</f>
        <v>LOW (1-18)</v>
      </c>
      <c r="G2320">
        <f>INT((D2320-1)/6)+1</f>
        <v>1</v>
      </c>
      <c r="H2320">
        <f>MOD(D2320-1,6)+1</f>
        <v>4</v>
      </c>
      <c r="I2320">
        <f>37-D2320</f>
        <v>33</v>
      </c>
      <c r="J2320">
        <f>ABS(D2320-D2321)</f>
        <v>30</v>
      </c>
      <c r="K2320">
        <f>AVERAGE(D2320:D2324)</f>
        <v>4</v>
      </c>
      <c r="L2320">
        <f>AVERAGE(D2320:D2339)</f>
        <v>4</v>
      </c>
      <c r="M2320">
        <f>K2320-L2320</f>
        <v>0</v>
      </c>
      <c r="N2320" t="str">
        <f>IF(K2320&gt;L2320,"HIGH ZONE BIAS",IF(K2320&lt;L2320,"LOW ZONE BIAS","EQUILIBRIUM"))</f>
        <v>EQUILIBRIUM</v>
      </c>
    </row>
    <row r="2321">
      <c r="A2321">
        <v>25250</v>
      </c>
      <c r="B2321" t="str">
        <v>2025-01-10</v>
      </c>
      <c r="C2321" t="str">
        <v>Morning</v>
      </c>
      <c r="D2321">
        <v>34</v>
      </c>
      <c r="E2321" t="str">
        <f>IF(MOD(D2321,2)=0,"EVEN","ODD")</f>
        <v>EVEN</v>
      </c>
      <c r="F2321" t="str">
        <f>IF(D2321&lt;=18,"LOW (1-18)","HIGH (19-36)")</f>
        <v>HIGH (19-36)</v>
      </c>
      <c r="G2321">
        <f>INT((D2321-1)/6)+1</f>
        <v>6</v>
      </c>
      <c r="H2321">
        <f>MOD(D2321-1,6)+1</f>
        <v>4</v>
      </c>
      <c r="I2321">
        <f>37-D2321</f>
        <v>3</v>
      </c>
      <c r="J2321">
        <f>ABS(D2321-D2322)</f>
        <v>25</v>
      </c>
      <c r="K2321">
        <f>AVERAGE(D2321:D2325)</f>
        <v>34</v>
      </c>
      <c r="L2321">
        <f>AVERAGE(D2321:D2340)</f>
        <v>34</v>
      </c>
      <c r="M2321">
        <f>K2321-L2321</f>
        <v>0</v>
      </c>
      <c r="N2321" t="str">
        <f>IF(K2321&gt;L2321,"HIGH ZONE BIAS",IF(K2321&lt;L2321,"LOW ZONE BIAS","EQUILIBRIUM"))</f>
        <v>EQUILIBRIUM</v>
      </c>
    </row>
    <row r="2322">
      <c r="A2322">
        <v>25249</v>
      </c>
      <c r="B2322" t="str">
        <v>2025-01-09</v>
      </c>
      <c r="C2322" t="str">
        <v>Evening</v>
      </c>
      <c r="D2322">
        <v>9</v>
      </c>
      <c r="E2322" t="str">
        <f>IF(MOD(D2322,2)=0,"EVEN","ODD")</f>
        <v>ODD</v>
      </c>
      <c r="F2322" t="str">
        <f>IF(D2322&lt;=18,"LOW (1-18)","HIGH (19-36)")</f>
        <v>LOW (1-18)</v>
      </c>
      <c r="G2322">
        <f>INT((D2322-1)/6)+1</f>
        <v>2</v>
      </c>
      <c r="H2322">
        <f>MOD(D2322-1,6)+1</f>
        <v>3</v>
      </c>
      <c r="I2322">
        <f>37-D2322</f>
        <v>28</v>
      </c>
      <c r="J2322">
        <f>ABS(D2322-D2323)</f>
        <v>1</v>
      </c>
      <c r="K2322">
        <f>AVERAGE(D2322:D2326)</f>
        <v>9</v>
      </c>
      <c r="L2322">
        <f>AVERAGE(D2322:D2341)</f>
        <v>9</v>
      </c>
      <c r="M2322">
        <f>K2322-L2322</f>
        <v>0</v>
      </c>
      <c r="N2322" t="str">
        <f>IF(K2322&gt;L2322,"HIGH ZONE BIAS",IF(K2322&lt;L2322,"LOW ZONE BIAS","EQUILIBRIUM"))</f>
        <v>EQUILIBRIUM</v>
      </c>
    </row>
    <row r="2323">
      <c r="A2323">
        <v>25248</v>
      </c>
      <c r="B2323" t="str">
        <v>2025-01-09</v>
      </c>
      <c r="C2323" t="str">
        <v>Afternoon</v>
      </c>
      <c r="D2323">
        <v>8</v>
      </c>
      <c r="E2323" t="str">
        <f>IF(MOD(D2323,2)=0,"EVEN","ODD")</f>
        <v>EVEN</v>
      </c>
      <c r="F2323" t="str">
        <f>IF(D2323&lt;=18,"LOW (1-18)","HIGH (19-36)")</f>
        <v>LOW (1-18)</v>
      </c>
      <c r="G2323">
        <f>INT((D2323-1)/6)+1</f>
        <v>2</v>
      </c>
      <c r="H2323">
        <f>MOD(D2323-1,6)+1</f>
        <v>2</v>
      </c>
      <c r="I2323">
        <f>37-D2323</f>
        <v>29</v>
      </c>
      <c r="J2323">
        <f>ABS(D2323-D2324)</f>
        <v>10</v>
      </c>
      <c r="K2323">
        <f>AVERAGE(D2323:D2327)</f>
        <v>8</v>
      </c>
      <c r="L2323">
        <f>AVERAGE(D2323:D2342)</f>
        <v>8</v>
      </c>
      <c r="M2323">
        <f>K2323-L2323</f>
        <v>0</v>
      </c>
      <c r="N2323" t="str">
        <f>IF(K2323&gt;L2323,"HIGH ZONE BIAS",IF(K2323&lt;L2323,"LOW ZONE BIAS","EQUILIBRIUM"))</f>
        <v>EQUILIBRIUM</v>
      </c>
    </row>
    <row r="2324">
      <c r="A2324">
        <v>25247</v>
      </c>
      <c r="B2324" t="str">
        <v>2025-01-09</v>
      </c>
      <c r="C2324" t="str">
        <v>Midday</v>
      </c>
      <c r="D2324">
        <v>18</v>
      </c>
      <c r="E2324" t="str">
        <f>IF(MOD(D2324,2)=0,"EVEN","ODD")</f>
        <v>EVEN</v>
      </c>
      <c r="F2324" t="str">
        <f>IF(D2324&lt;=18,"LOW (1-18)","HIGH (19-36)")</f>
        <v>LOW (1-18)</v>
      </c>
      <c r="G2324">
        <f>INT((D2324-1)/6)+1</f>
        <v>3</v>
      </c>
      <c r="H2324">
        <f>MOD(D2324-1,6)+1</f>
        <v>6</v>
      </c>
      <c r="I2324">
        <f>37-D2324</f>
        <v>19</v>
      </c>
      <c r="J2324">
        <f>ABS(D2324-D2325)</f>
        <v>13</v>
      </c>
      <c r="K2324">
        <f>AVERAGE(D2324:D2328)</f>
        <v>18</v>
      </c>
      <c r="L2324">
        <f>AVERAGE(D2324:D2343)</f>
        <v>18</v>
      </c>
      <c r="M2324">
        <f>K2324-L2324</f>
        <v>0</v>
      </c>
      <c r="N2324" t="str">
        <f>IF(K2324&gt;L2324,"HIGH ZONE BIAS",IF(K2324&lt;L2324,"LOW ZONE BIAS","EQUILIBRIUM"))</f>
        <v>EQUILIBRIUM</v>
      </c>
    </row>
    <row r="2325">
      <c r="A2325">
        <v>25246</v>
      </c>
      <c r="B2325" t="str">
        <v>2025-01-09</v>
      </c>
      <c r="C2325" t="str">
        <v>Morning</v>
      </c>
      <c r="D2325">
        <v>31</v>
      </c>
      <c r="E2325" t="str">
        <f>IF(MOD(D2325,2)=0,"EVEN","ODD")</f>
        <v>ODD</v>
      </c>
      <c r="F2325" t="str">
        <f>IF(D2325&lt;=18,"LOW (1-18)","HIGH (19-36)")</f>
        <v>HIGH (19-36)</v>
      </c>
      <c r="G2325">
        <f>INT((D2325-1)/6)+1</f>
        <v>6</v>
      </c>
      <c r="H2325">
        <f>MOD(D2325-1,6)+1</f>
        <v>1</v>
      </c>
      <c r="I2325">
        <f>37-D2325</f>
        <v>6</v>
      </c>
      <c r="J2325">
        <f>ABS(D2325-D2326)</f>
        <v>24</v>
      </c>
      <c r="K2325">
        <f>AVERAGE(D2325:D2329)</f>
        <v>31</v>
      </c>
      <c r="L2325">
        <f>AVERAGE(D2325:D2344)</f>
        <v>31</v>
      </c>
      <c r="M2325">
        <f>K2325-L2325</f>
        <v>0</v>
      </c>
      <c r="N2325" t="str">
        <f>IF(K2325&gt;L2325,"HIGH ZONE BIAS",IF(K2325&lt;L2325,"LOW ZONE BIAS","EQUILIBRIUM"))</f>
        <v>EQUILIBRIUM</v>
      </c>
    </row>
    <row r="2326">
      <c r="A2326">
        <v>25245</v>
      </c>
      <c r="B2326" t="str">
        <v>2025-01-08</v>
      </c>
      <c r="C2326" t="str">
        <v>Evening</v>
      </c>
      <c r="D2326">
        <v>7</v>
      </c>
      <c r="E2326" t="str">
        <f>IF(MOD(D2326,2)=0,"EVEN","ODD")</f>
        <v>ODD</v>
      </c>
      <c r="F2326" t="str">
        <f>IF(D2326&lt;=18,"LOW (1-18)","HIGH (19-36)")</f>
        <v>LOW (1-18)</v>
      </c>
      <c r="G2326">
        <f>INT((D2326-1)/6)+1</f>
        <v>2</v>
      </c>
      <c r="H2326">
        <f>MOD(D2326-1,6)+1</f>
        <v>1</v>
      </c>
      <c r="I2326">
        <f>37-D2326</f>
        <v>30</v>
      </c>
      <c r="J2326">
        <f>ABS(D2326-D2327)</f>
        <v>1</v>
      </c>
      <c r="K2326">
        <f>AVERAGE(D2326:D2330)</f>
        <v>7</v>
      </c>
      <c r="L2326">
        <f>AVERAGE(D2326:D2345)</f>
        <v>7</v>
      </c>
      <c r="M2326">
        <f>K2326-L2326</f>
        <v>0</v>
      </c>
      <c r="N2326" t="str">
        <f>IF(K2326&gt;L2326,"HIGH ZONE BIAS",IF(K2326&lt;L2326,"LOW ZONE BIAS","EQUILIBRIUM"))</f>
        <v>EQUILIBRIUM</v>
      </c>
    </row>
    <row r="2327">
      <c r="A2327">
        <v>25244</v>
      </c>
      <c r="B2327" t="str">
        <v>2025-01-08</v>
      </c>
      <c r="C2327" t="str">
        <v>Afternoon</v>
      </c>
      <c r="D2327">
        <v>8</v>
      </c>
      <c r="E2327" t="str">
        <f>IF(MOD(D2327,2)=0,"EVEN","ODD")</f>
        <v>EVEN</v>
      </c>
      <c r="F2327" t="str">
        <f>IF(D2327&lt;=18,"LOW (1-18)","HIGH (19-36)")</f>
        <v>LOW (1-18)</v>
      </c>
      <c r="G2327">
        <f>INT((D2327-1)/6)+1</f>
        <v>2</v>
      </c>
      <c r="H2327">
        <f>MOD(D2327-1,6)+1</f>
        <v>2</v>
      </c>
      <c r="I2327">
        <f>37-D2327</f>
        <v>29</v>
      </c>
      <c r="J2327">
        <f>ABS(D2327-D2328)</f>
        <v>20</v>
      </c>
      <c r="K2327">
        <f>AVERAGE(D2327:D2331)</f>
        <v>8</v>
      </c>
      <c r="L2327">
        <f>AVERAGE(D2327:D2346)</f>
        <v>8</v>
      </c>
      <c r="M2327">
        <f>K2327-L2327</f>
        <v>0</v>
      </c>
      <c r="N2327" t="str">
        <f>IF(K2327&gt;L2327,"HIGH ZONE BIAS",IF(K2327&lt;L2327,"LOW ZONE BIAS","EQUILIBRIUM"))</f>
        <v>EQUILIBRIUM</v>
      </c>
    </row>
    <row r="2328">
      <c r="A2328">
        <v>25243</v>
      </c>
      <c r="B2328" t="str">
        <v>2025-01-08</v>
      </c>
      <c r="C2328" t="str">
        <v>Midday</v>
      </c>
      <c r="D2328">
        <v>28</v>
      </c>
      <c r="E2328" t="str">
        <f>IF(MOD(D2328,2)=0,"EVEN","ODD")</f>
        <v>EVEN</v>
      </c>
      <c r="F2328" t="str">
        <f>IF(D2328&lt;=18,"LOW (1-18)","HIGH (19-36)")</f>
        <v>HIGH (19-36)</v>
      </c>
      <c r="G2328">
        <f>INT((D2328-1)/6)+1</f>
        <v>5</v>
      </c>
      <c r="H2328">
        <f>MOD(D2328-1,6)+1</f>
        <v>4</v>
      </c>
      <c r="I2328">
        <f>37-D2328</f>
        <v>9</v>
      </c>
      <c r="J2328">
        <f>ABS(D2328-D2329)</f>
        <v>24</v>
      </c>
      <c r="K2328">
        <f>AVERAGE(D2328:D2332)</f>
        <v>28</v>
      </c>
      <c r="L2328">
        <f>AVERAGE(D2328:D2347)</f>
        <v>28</v>
      </c>
      <c r="M2328">
        <f>K2328-L2328</f>
        <v>0</v>
      </c>
      <c r="N2328" t="str">
        <f>IF(K2328&gt;L2328,"HIGH ZONE BIAS",IF(K2328&lt;L2328,"LOW ZONE BIAS","EQUILIBRIUM"))</f>
        <v>EQUILIBRIUM</v>
      </c>
    </row>
    <row r="2329">
      <c r="A2329">
        <v>25242</v>
      </c>
      <c r="B2329" t="str">
        <v>2025-01-08</v>
      </c>
      <c r="C2329" t="str">
        <v>Morning</v>
      </c>
      <c r="D2329">
        <v>4</v>
      </c>
      <c r="E2329" t="str">
        <f>IF(MOD(D2329,2)=0,"EVEN","ODD")</f>
        <v>EVEN</v>
      </c>
      <c r="F2329" t="str">
        <f>IF(D2329&lt;=18,"LOW (1-18)","HIGH (19-36)")</f>
        <v>LOW (1-18)</v>
      </c>
      <c r="G2329">
        <f>INT((D2329-1)/6)+1</f>
        <v>1</v>
      </c>
      <c r="H2329">
        <f>MOD(D2329-1,6)+1</f>
        <v>4</v>
      </c>
      <c r="I2329">
        <f>37-D2329</f>
        <v>33</v>
      </c>
      <c r="J2329">
        <f>ABS(D2329-D2330)</f>
        <v>7</v>
      </c>
      <c r="K2329">
        <f>AVERAGE(D2329:D2333)</f>
        <v>4</v>
      </c>
      <c r="L2329">
        <f>AVERAGE(D2329:D2348)</f>
        <v>4</v>
      </c>
      <c r="M2329">
        <f>K2329-L2329</f>
        <v>0</v>
      </c>
      <c r="N2329" t="str">
        <f>IF(K2329&gt;L2329,"HIGH ZONE BIAS",IF(K2329&lt;L2329,"LOW ZONE BIAS","EQUILIBRIUM"))</f>
        <v>EQUILIBRIUM</v>
      </c>
    </row>
    <row r="2330">
      <c r="A2330">
        <v>25241</v>
      </c>
      <c r="B2330" t="str">
        <v>2025-01-07</v>
      </c>
      <c r="C2330" t="str">
        <v>Evening</v>
      </c>
      <c r="D2330">
        <v>11</v>
      </c>
      <c r="E2330" t="str">
        <f>IF(MOD(D2330,2)=0,"EVEN","ODD")</f>
        <v>ODD</v>
      </c>
      <c r="F2330" t="str">
        <f>IF(D2330&lt;=18,"LOW (1-18)","HIGH (19-36)")</f>
        <v>LOW (1-18)</v>
      </c>
      <c r="G2330">
        <f>INT((D2330-1)/6)+1</f>
        <v>2</v>
      </c>
      <c r="H2330">
        <f>MOD(D2330-1,6)+1</f>
        <v>5</v>
      </c>
      <c r="I2330">
        <f>37-D2330</f>
        <v>26</v>
      </c>
      <c r="J2330">
        <f>ABS(D2330-D2331)</f>
        <v>8</v>
      </c>
      <c r="K2330">
        <f>AVERAGE(D2330:D2334)</f>
        <v>11</v>
      </c>
      <c r="L2330">
        <f>AVERAGE(D2330:D2349)</f>
        <v>11</v>
      </c>
      <c r="M2330">
        <f>K2330-L2330</f>
        <v>0</v>
      </c>
      <c r="N2330" t="str">
        <f>IF(K2330&gt;L2330,"HIGH ZONE BIAS",IF(K2330&lt;L2330,"LOW ZONE BIAS","EQUILIBRIUM"))</f>
        <v>EQUILIBRIUM</v>
      </c>
    </row>
    <row r="2331">
      <c r="A2331">
        <v>25240</v>
      </c>
      <c r="B2331" t="str">
        <v>2025-01-07</v>
      </c>
      <c r="C2331" t="str">
        <v>Afternoon</v>
      </c>
      <c r="D2331">
        <v>3</v>
      </c>
      <c r="E2331" t="str">
        <f>IF(MOD(D2331,2)=0,"EVEN","ODD")</f>
        <v>ODD</v>
      </c>
      <c r="F2331" t="str">
        <f>IF(D2331&lt;=18,"LOW (1-18)","HIGH (19-36)")</f>
        <v>LOW (1-18)</v>
      </c>
      <c r="G2331">
        <f>INT((D2331-1)/6)+1</f>
        <v>1</v>
      </c>
      <c r="H2331">
        <f>MOD(D2331-1,6)+1</f>
        <v>3</v>
      </c>
      <c r="I2331">
        <f>37-D2331</f>
        <v>34</v>
      </c>
      <c r="J2331">
        <f>ABS(D2331-D2332)</f>
        <v>21</v>
      </c>
      <c r="K2331">
        <f>AVERAGE(D2331:D2335)</f>
        <v>3</v>
      </c>
      <c r="L2331">
        <f>AVERAGE(D2331:D2350)</f>
        <v>3</v>
      </c>
      <c r="M2331">
        <f>K2331-L2331</f>
        <v>0</v>
      </c>
      <c r="N2331" t="str">
        <f>IF(K2331&gt;L2331,"HIGH ZONE BIAS",IF(K2331&lt;L2331,"LOW ZONE BIAS","EQUILIBRIUM"))</f>
        <v>EQUILIBRIUM</v>
      </c>
    </row>
    <row r="2332">
      <c r="A2332">
        <v>25239</v>
      </c>
      <c r="B2332" t="str">
        <v>2025-01-07</v>
      </c>
      <c r="C2332" t="str">
        <v>Midday</v>
      </c>
      <c r="D2332">
        <v>24</v>
      </c>
      <c r="E2332" t="str">
        <f>IF(MOD(D2332,2)=0,"EVEN","ODD")</f>
        <v>EVEN</v>
      </c>
      <c r="F2332" t="str">
        <f>IF(D2332&lt;=18,"LOW (1-18)","HIGH (19-36)")</f>
        <v>HIGH (19-36)</v>
      </c>
      <c r="G2332">
        <f>INT((D2332-1)/6)+1</f>
        <v>4</v>
      </c>
      <c r="H2332">
        <f>MOD(D2332-1,6)+1</f>
        <v>6</v>
      </c>
      <c r="I2332">
        <f>37-D2332</f>
        <v>13</v>
      </c>
      <c r="J2332">
        <f>ABS(D2332-D2333)</f>
        <v>7</v>
      </c>
      <c r="K2332">
        <f>AVERAGE(D2332:D2336)</f>
        <v>24</v>
      </c>
      <c r="L2332">
        <f>AVERAGE(D2332:D2351)</f>
        <v>24</v>
      </c>
      <c r="M2332">
        <f>K2332-L2332</f>
        <v>0</v>
      </c>
      <c r="N2332" t="str">
        <f>IF(K2332&gt;L2332,"HIGH ZONE BIAS",IF(K2332&lt;L2332,"LOW ZONE BIAS","EQUILIBRIUM"))</f>
        <v>EQUILIBRIUM</v>
      </c>
    </row>
    <row r="2333">
      <c r="A2333">
        <v>25238</v>
      </c>
      <c r="B2333" t="str">
        <v>2025-01-07</v>
      </c>
      <c r="C2333" t="str">
        <v>Morning</v>
      </c>
      <c r="D2333">
        <v>17</v>
      </c>
      <c r="E2333" t="str">
        <f>IF(MOD(D2333,2)=0,"EVEN","ODD")</f>
        <v>ODD</v>
      </c>
      <c r="F2333" t="str">
        <f>IF(D2333&lt;=18,"LOW (1-18)","HIGH (19-36)")</f>
        <v>LOW (1-18)</v>
      </c>
      <c r="G2333">
        <f>INT((D2333-1)/6)+1</f>
        <v>3</v>
      </c>
      <c r="H2333">
        <f>MOD(D2333-1,6)+1</f>
        <v>5</v>
      </c>
      <c r="I2333">
        <f>37-D2333</f>
        <v>20</v>
      </c>
      <c r="J2333">
        <f>ABS(D2333-D2334)</f>
        <v>3</v>
      </c>
      <c r="K2333">
        <f>AVERAGE(D2333:D2337)</f>
        <v>17</v>
      </c>
      <c r="L2333">
        <f>AVERAGE(D2333:D2352)</f>
        <v>17</v>
      </c>
      <c r="M2333">
        <f>K2333-L2333</f>
        <v>0</v>
      </c>
      <c r="N2333" t="str">
        <f>IF(K2333&gt;L2333,"HIGH ZONE BIAS",IF(K2333&lt;L2333,"LOW ZONE BIAS","EQUILIBRIUM"))</f>
        <v>EQUILIBRIUM</v>
      </c>
    </row>
    <row r="2334">
      <c r="A2334">
        <v>25237</v>
      </c>
      <c r="B2334" t="str">
        <v>2025-01-06</v>
      </c>
      <c r="C2334" t="str">
        <v>Evening</v>
      </c>
      <c r="D2334">
        <v>20</v>
      </c>
      <c r="E2334" t="str">
        <f>IF(MOD(D2334,2)=0,"EVEN","ODD")</f>
        <v>EVEN</v>
      </c>
      <c r="F2334" t="str">
        <f>IF(D2334&lt;=18,"LOW (1-18)","HIGH (19-36)")</f>
        <v>HIGH (19-36)</v>
      </c>
      <c r="G2334">
        <f>INT((D2334-1)/6)+1</f>
        <v>4</v>
      </c>
      <c r="H2334">
        <f>MOD(D2334-1,6)+1</f>
        <v>2</v>
      </c>
      <c r="I2334">
        <f>37-D2334</f>
        <v>17</v>
      </c>
      <c r="J2334">
        <f>ABS(D2334-D2335)</f>
        <v>10</v>
      </c>
      <c r="K2334">
        <f>AVERAGE(D2334:D2338)</f>
        <v>20</v>
      </c>
      <c r="L2334">
        <f>AVERAGE(D2334:D2353)</f>
        <v>20</v>
      </c>
      <c r="M2334">
        <f>K2334-L2334</f>
        <v>0</v>
      </c>
      <c r="N2334" t="str">
        <f>IF(K2334&gt;L2334,"HIGH ZONE BIAS",IF(K2334&lt;L2334,"LOW ZONE BIAS","EQUILIBRIUM"))</f>
        <v>EQUILIBRIUM</v>
      </c>
    </row>
    <row r="2335">
      <c r="A2335">
        <v>25236</v>
      </c>
      <c r="B2335" t="str">
        <v>2025-01-06</v>
      </c>
      <c r="C2335" t="str">
        <v>Afternoon</v>
      </c>
      <c r="D2335">
        <v>10</v>
      </c>
      <c r="E2335" t="str">
        <f>IF(MOD(D2335,2)=0,"EVEN","ODD")</f>
        <v>EVEN</v>
      </c>
      <c r="F2335" t="str">
        <f>IF(D2335&lt;=18,"LOW (1-18)","HIGH (19-36)")</f>
        <v>LOW (1-18)</v>
      </c>
      <c r="G2335">
        <f>INT((D2335-1)/6)+1</f>
        <v>2</v>
      </c>
      <c r="H2335">
        <f>MOD(D2335-1,6)+1</f>
        <v>4</v>
      </c>
      <c r="I2335">
        <f>37-D2335</f>
        <v>27</v>
      </c>
      <c r="J2335">
        <f>ABS(D2335-D2336)</f>
        <v>8</v>
      </c>
      <c r="K2335">
        <f>AVERAGE(D2335:D2339)</f>
        <v>10</v>
      </c>
      <c r="L2335">
        <f>AVERAGE(D2335:D2354)</f>
        <v>10</v>
      </c>
      <c r="M2335">
        <f>K2335-L2335</f>
        <v>0</v>
      </c>
      <c r="N2335" t="str">
        <f>IF(K2335&gt;L2335,"HIGH ZONE BIAS",IF(K2335&lt;L2335,"LOW ZONE BIAS","EQUILIBRIUM"))</f>
        <v>EQUILIBRIUM</v>
      </c>
    </row>
    <row r="2336">
      <c r="A2336">
        <v>25235</v>
      </c>
      <c r="B2336" t="str">
        <v>2025-01-06</v>
      </c>
      <c r="C2336" t="str">
        <v>Midday</v>
      </c>
      <c r="D2336">
        <v>18</v>
      </c>
      <c r="E2336" t="str">
        <f>IF(MOD(D2336,2)=0,"EVEN","ODD")</f>
        <v>EVEN</v>
      </c>
      <c r="F2336" t="str">
        <f>IF(D2336&lt;=18,"LOW (1-18)","HIGH (19-36)")</f>
        <v>LOW (1-18)</v>
      </c>
      <c r="G2336">
        <f>INT((D2336-1)/6)+1</f>
        <v>3</v>
      </c>
      <c r="H2336">
        <f>MOD(D2336-1,6)+1</f>
        <v>6</v>
      </c>
      <c r="I2336">
        <f>37-D2336</f>
        <v>19</v>
      </c>
      <c r="J2336">
        <f>ABS(D2336-D2337)</f>
        <v>11</v>
      </c>
      <c r="K2336">
        <f>AVERAGE(D2336:D2340)</f>
        <v>18</v>
      </c>
      <c r="L2336">
        <f>AVERAGE(D2336:D2355)</f>
        <v>18</v>
      </c>
      <c r="M2336">
        <f>K2336-L2336</f>
        <v>0</v>
      </c>
      <c r="N2336" t="str">
        <f>IF(K2336&gt;L2336,"HIGH ZONE BIAS",IF(K2336&lt;L2336,"LOW ZONE BIAS","EQUILIBRIUM"))</f>
        <v>EQUILIBRIUM</v>
      </c>
    </row>
    <row r="2337">
      <c r="A2337">
        <v>25234</v>
      </c>
      <c r="B2337" t="str">
        <v>2025-01-06</v>
      </c>
      <c r="C2337" t="str">
        <v>Morning</v>
      </c>
      <c r="D2337">
        <v>7</v>
      </c>
      <c r="E2337" t="str">
        <f>IF(MOD(D2337,2)=0,"EVEN","ODD")</f>
        <v>ODD</v>
      </c>
      <c r="F2337" t="str">
        <f>IF(D2337&lt;=18,"LOW (1-18)","HIGH (19-36)")</f>
        <v>LOW (1-18)</v>
      </c>
      <c r="G2337">
        <f>INT((D2337-1)/6)+1</f>
        <v>2</v>
      </c>
      <c r="H2337">
        <f>MOD(D2337-1,6)+1</f>
        <v>1</v>
      </c>
      <c r="I2337">
        <f>37-D2337</f>
        <v>30</v>
      </c>
      <c r="J2337">
        <f>ABS(D2337-D2338)</f>
        <v>9</v>
      </c>
      <c r="K2337">
        <f>AVERAGE(D2337:D2341)</f>
        <v>7</v>
      </c>
      <c r="L2337">
        <f>AVERAGE(D2337:D2356)</f>
        <v>7</v>
      </c>
      <c r="M2337">
        <f>K2337-L2337</f>
        <v>0</v>
      </c>
      <c r="N2337" t="str">
        <f>IF(K2337&gt;L2337,"HIGH ZONE BIAS",IF(K2337&lt;L2337,"LOW ZONE BIAS","EQUILIBRIUM"))</f>
        <v>EQUILIBRIUM</v>
      </c>
    </row>
    <row r="2338">
      <c r="A2338">
        <v>25233</v>
      </c>
      <c r="B2338" t="str">
        <v>2025-01-04</v>
      </c>
      <c r="C2338" t="str">
        <v>Evening</v>
      </c>
      <c r="D2338">
        <v>16</v>
      </c>
      <c r="E2338" t="str">
        <f>IF(MOD(D2338,2)=0,"EVEN","ODD")</f>
        <v>EVEN</v>
      </c>
      <c r="F2338" t="str">
        <f>IF(D2338&lt;=18,"LOW (1-18)","HIGH (19-36)")</f>
        <v>LOW (1-18)</v>
      </c>
      <c r="G2338">
        <f>INT((D2338-1)/6)+1</f>
        <v>3</v>
      </c>
      <c r="H2338">
        <f>MOD(D2338-1,6)+1</f>
        <v>4</v>
      </c>
      <c r="I2338">
        <f>37-D2338</f>
        <v>21</v>
      </c>
      <c r="J2338">
        <f>ABS(D2338-D2339)</f>
        <v>9</v>
      </c>
      <c r="K2338">
        <f>AVERAGE(D2338:D2342)</f>
        <v>16</v>
      </c>
      <c r="L2338">
        <f>AVERAGE(D2338:D2357)</f>
        <v>16</v>
      </c>
      <c r="M2338">
        <f>K2338-L2338</f>
        <v>0</v>
      </c>
      <c r="N2338" t="str">
        <f>IF(K2338&gt;L2338,"HIGH ZONE BIAS",IF(K2338&lt;L2338,"LOW ZONE BIAS","EQUILIBRIUM"))</f>
        <v>EQUILIBRIUM</v>
      </c>
    </row>
    <row r="2339">
      <c r="A2339">
        <v>25232</v>
      </c>
      <c r="B2339" t="str">
        <v>2025-01-04</v>
      </c>
      <c r="C2339" t="str">
        <v>Afternoon</v>
      </c>
      <c r="D2339">
        <v>25</v>
      </c>
      <c r="E2339" t="str">
        <f>IF(MOD(D2339,2)=0,"EVEN","ODD")</f>
        <v>ODD</v>
      </c>
      <c r="F2339" t="str">
        <f>IF(D2339&lt;=18,"LOW (1-18)","HIGH (19-36)")</f>
        <v>HIGH (19-36)</v>
      </c>
      <c r="G2339">
        <f>INT((D2339-1)/6)+1</f>
        <v>5</v>
      </c>
      <c r="H2339">
        <f>MOD(D2339-1,6)+1</f>
        <v>1</v>
      </c>
      <c r="I2339">
        <f>37-D2339</f>
        <v>12</v>
      </c>
      <c r="J2339">
        <f>ABS(D2339-D2340)</f>
        <v>6</v>
      </c>
      <c r="K2339">
        <f>AVERAGE(D2339:D2343)</f>
        <v>25</v>
      </c>
      <c r="L2339">
        <f>AVERAGE(D2339:D2358)</f>
        <v>25</v>
      </c>
      <c r="M2339">
        <f>K2339-L2339</f>
        <v>0</v>
      </c>
      <c r="N2339" t="str">
        <f>IF(K2339&gt;L2339,"HIGH ZONE BIAS",IF(K2339&lt;L2339,"LOW ZONE BIAS","EQUILIBRIUM"))</f>
        <v>EQUILIBRIUM</v>
      </c>
    </row>
    <row r="2340">
      <c r="A2340">
        <v>25231</v>
      </c>
      <c r="B2340" t="str">
        <v>2025-01-04</v>
      </c>
      <c r="C2340" t="str">
        <v>Midday</v>
      </c>
      <c r="D2340">
        <v>19</v>
      </c>
      <c r="E2340" t="str">
        <f>IF(MOD(D2340,2)=0,"EVEN","ODD")</f>
        <v>ODD</v>
      </c>
      <c r="F2340" t="str">
        <f>IF(D2340&lt;=18,"LOW (1-18)","HIGH (19-36)")</f>
        <v>HIGH (19-36)</v>
      </c>
      <c r="G2340">
        <f>INT((D2340-1)/6)+1</f>
        <v>4</v>
      </c>
      <c r="H2340">
        <f>MOD(D2340-1,6)+1</f>
        <v>1</v>
      </c>
      <c r="I2340">
        <f>37-D2340</f>
        <v>18</v>
      </c>
      <c r="J2340">
        <f>ABS(D2340-D2341)</f>
        <v>6</v>
      </c>
      <c r="K2340">
        <f>AVERAGE(D2340:D2344)</f>
        <v>19</v>
      </c>
      <c r="L2340">
        <f>AVERAGE(D2340:D2359)</f>
        <v>19</v>
      </c>
      <c r="M2340">
        <f>K2340-L2340</f>
        <v>0</v>
      </c>
      <c r="N2340" t="str">
        <f>IF(K2340&gt;L2340,"HIGH ZONE BIAS",IF(K2340&lt;L2340,"LOW ZONE BIAS","EQUILIBRIUM"))</f>
        <v>EQUILIBRIUM</v>
      </c>
    </row>
    <row r="2341">
      <c r="A2341">
        <v>25230</v>
      </c>
      <c r="B2341" t="str">
        <v>2025-01-04</v>
      </c>
      <c r="C2341" t="str">
        <v>Morning</v>
      </c>
      <c r="D2341">
        <v>25</v>
      </c>
      <c r="E2341" t="str">
        <f>IF(MOD(D2341,2)=0,"EVEN","ODD")</f>
        <v>ODD</v>
      </c>
      <c r="F2341" t="str">
        <f>IF(D2341&lt;=18,"LOW (1-18)","HIGH (19-36)")</f>
        <v>HIGH (19-36)</v>
      </c>
      <c r="G2341">
        <f>INT((D2341-1)/6)+1</f>
        <v>5</v>
      </c>
      <c r="H2341">
        <f>MOD(D2341-1,6)+1</f>
        <v>1</v>
      </c>
      <c r="I2341">
        <f>37-D2341</f>
        <v>12</v>
      </c>
      <c r="J2341">
        <f>ABS(D2341-D2342)</f>
        <v>17</v>
      </c>
      <c r="K2341">
        <f>AVERAGE(D2341:D2345)</f>
        <v>25</v>
      </c>
      <c r="L2341">
        <f>AVERAGE(D2341:D2360)</f>
        <v>25</v>
      </c>
      <c r="M2341">
        <f>K2341-L2341</f>
        <v>0</v>
      </c>
      <c r="N2341" t="str">
        <f>IF(K2341&gt;L2341,"HIGH ZONE BIAS",IF(K2341&lt;L2341,"LOW ZONE BIAS","EQUILIBRIUM"))</f>
        <v>EQUILIBRIUM</v>
      </c>
    </row>
    <row r="2342">
      <c r="A2342">
        <v>25229</v>
      </c>
      <c r="B2342" t="str">
        <v>2025-01-03</v>
      </c>
      <c r="C2342" t="str">
        <v>Evening</v>
      </c>
      <c r="D2342">
        <v>8</v>
      </c>
      <c r="E2342" t="str">
        <f>IF(MOD(D2342,2)=0,"EVEN","ODD")</f>
        <v>EVEN</v>
      </c>
      <c r="F2342" t="str">
        <f>IF(D2342&lt;=18,"LOW (1-18)","HIGH (19-36)")</f>
        <v>LOW (1-18)</v>
      </c>
      <c r="G2342">
        <f>INT((D2342-1)/6)+1</f>
        <v>2</v>
      </c>
      <c r="H2342">
        <f>MOD(D2342-1,6)+1</f>
        <v>2</v>
      </c>
      <c r="I2342">
        <f>37-D2342</f>
        <v>29</v>
      </c>
      <c r="J2342">
        <f>ABS(D2342-D2343)</f>
        <v>20</v>
      </c>
      <c r="K2342">
        <f>AVERAGE(D2342:D2346)</f>
        <v>8</v>
      </c>
      <c r="L2342">
        <f>AVERAGE(D2342:D2361)</f>
        <v>8</v>
      </c>
      <c r="M2342">
        <f>K2342-L2342</f>
        <v>0</v>
      </c>
      <c r="N2342" t="str">
        <f>IF(K2342&gt;L2342,"HIGH ZONE BIAS",IF(K2342&lt;L2342,"LOW ZONE BIAS","EQUILIBRIUM"))</f>
        <v>EQUILIBRIUM</v>
      </c>
    </row>
    <row r="2343">
      <c r="A2343">
        <v>25228</v>
      </c>
      <c r="B2343" t="str">
        <v>2025-01-03</v>
      </c>
      <c r="C2343" t="str">
        <v>Afternoon</v>
      </c>
      <c r="D2343">
        <v>28</v>
      </c>
      <c r="E2343" t="str">
        <f>IF(MOD(D2343,2)=0,"EVEN","ODD")</f>
        <v>EVEN</v>
      </c>
      <c r="F2343" t="str">
        <f>IF(D2343&lt;=18,"LOW (1-18)","HIGH (19-36)")</f>
        <v>HIGH (19-36)</v>
      </c>
      <c r="G2343">
        <f>INT((D2343-1)/6)+1</f>
        <v>5</v>
      </c>
      <c r="H2343">
        <f>MOD(D2343-1,6)+1</f>
        <v>4</v>
      </c>
      <c r="I2343">
        <f>37-D2343</f>
        <v>9</v>
      </c>
      <c r="J2343">
        <f>ABS(D2343-D2344)</f>
        <v>8</v>
      </c>
      <c r="K2343">
        <f>AVERAGE(D2343:D2347)</f>
        <v>28</v>
      </c>
      <c r="L2343">
        <f>AVERAGE(D2343:D2362)</f>
        <v>28</v>
      </c>
      <c r="M2343">
        <f>K2343-L2343</f>
        <v>0</v>
      </c>
      <c r="N2343" t="str">
        <f>IF(K2343&gt;L2343,"HIGH ZONE BIAS",IF(K2343&lt;L2343,"LOW ZONE BIAS","EQUILIBRIUM"))</f>
        <v>EQUILIBRIUM</v>
      </c>
    </row>
    <row r="2344">
      <c r="A2344">
        <v>25227</v>
      </c>
      <c r="B2344" t="str">
        <v>2025-01-03</v>
      </c>
      <c r="C2344" t="str">
        <v>Midday</v>
      </c>
      <c r="D2344">
        <v>20</v>
      </c>
      <c r="E2344" t="str">
        <f>IF(MOD(D2344,2)=0,"EVEN","ODD")</f>
        <v>EVEN</v>
      </c>
      <c r="F2344" t="str">
        <f>IF(D2344&lt;=18,"LOW (1-18)","HIGH (19-36)")</f>
        <v>HIGH (19-36)</v>
      </c>
      <c r="G2344">
        <f>INT((D2344-1)/6)+1</f>
        <v>4</v>
      </c>
      <c r="H2344">
        <f>MOD(D2344-1,6)+1</f>
        <v>2</v>
      </c>
      <c r="I2344">
        <f>37-D2344</f>
        <v>17</v>
      </c>
      <c r="J2344">
        <f>ABS(D2344-D2345)</f>
        <v>5</v>
      </c>
      <c r="K2344">
        <f>AVERAGE(D2344:D2348)</f>
        <v>20</v>
      </c>
      <c r="L2344">
        <f>AVERAGE(D2344:D2363)</f>
        <v>20</v>
      </c>
      <c r="M2344">
        <f>K2344-L2344</f>
        <v>0</v>
      </c>
      <c r="N2344" t="str">
        <f>IF(K2344&gt;L2344,"HIGH ZONE BIAS",IF(K2344&lt;L2344,"LOW ZONE BIAS","EQUILIBRIUM"))</f>
        <v>EQUILIBRIUM</v>
      </c>
    </row>
    <row r="2345">
      <c r="A2345">
        <v>25226</v>
      </c>
      <c r="B2345" t="str">
        <v>2025-01-03</v>
      </c>
      <c r="C2345" t="str">
        <v>Morning</v>
      </c>
      <c r="D2345">
        <v>25</v>
      </c>
      <c r="E2345" t="str">
        <f>IF(MOD(D2345,2)=0,"EVEN","ODD")</f>
        <v>ODD</v>
      </c>
      <c r="F2345" t="str">
        <f>IF(D2345&lt;=18,"LOW (1-18)","HIGH (19-36)")</f>
        <v>HIGH (19-36)</v>
      </c>
      <c r="G2345">
        <f>INT((D2345-1)/6)+1</f>
        <v>5</v>
      </c>
      <c r="H2345">
        <f>MOD(D2345-1,6)+1</f>
        <v>1</v>
      </c>
      <c r="I2345">
        <f>37-D2345</f>
        <v>12</v>
      </c>
      <c r="J2345">
        <f>ABS(D2345-D2346)</f>
        <v>1</v>
      </c>
      <c r="K2345">
        <f>AVERAGE(D2345:D2349)</f>
        <v>25</v>
      </c>
      <c r="L2345">
        <f>AVERAGE(D2345:D2364)</f>
        <v>25</v>
      </c>
      <c r="M2345">
        <f>K2345-L2345</f>
        <v>0</v>
      </c>
      <c r="N2345" t="str">
        <f>IF(K2345&gt;L2345,"HIGH ZONE BIAS",IF(K2345&lt;L2345,"LOW ZONE BIAS","EQUILIBRIUM"))</f>
        <v>EQUILIBRIUM</v>
      </c>
    </row>
    <row r="2346">
      <c r="A2346">
        <v>25225</v>
      </c>
      <c r="B2346" t="str">
        <v>2025-01-02</v>
      </c>
      <c r="C2346" t="str">
        <v>Evening</v>
      </c>
      <c r="D2346">
        <v>26</v>
      </c>
      <c r="E2346" t="str">
        <f>IF(MOD(D2346,2)=0,"EVEN","ODD")</f>
        <v>EVEN</v>
      </c>
      <c r="F2346" t="str">
        <f>IF(D2346&lt;=18,"LOW (1-18)","HIGH (19-36)")</f>
        <v>HIGH (19-36)</v>
      </c>
      <c r="G2346">
        <f>INT((D2346-1)/6)+1</f>
        <v>5</v>
      </c>
      <c r="H2346">
        <f>MOD(D2346-1,6)+1</f>
        <v>2</v>
      </c>
      <c r="I2346">
        <f>37-D2346</f>
        <v>11</v>
      </c>
      <c r="J2346">
        <f>ABS(D2346-D2347)</f>
        <v>15</v>
      </c>
      <c r="K2346">
        <f>AVERAGE(D2346:D2350)</f>
        <v>26</v>
      </c>
      <c r="L2346">
        <f>AVERAGE(D2346:D2365)</f>
        <v>26</v>
      </c>
      <c r="M2346">
        <f>K2346-L2346</f>
        <v>0</v>
      </c>
      <c r="N2346" t="str">
        <f>IF(K2346&gt;L2346,"HIGH ZONE BIAS",IF(K2346&lt;L2346,"LOW ZONE BIAS","EQUILIBRIUM"))</f>
        <v>EQUILIBRIUM</v>
      </c>
    </row>
    <row r="2347">
      <c r="A2347">
        <v>25224</v>
      </c>
      <c r="B2347" t="str">
        <v>2025-01-02</v>
      </c>
      <c r="C2347" t="str">
        <v>Afternoon</v>
      </c>
      <c r="D2347">
        <v>11</v>
      </c>
      <c r="E2347" t="str">
        <f>IF(MOD(D2347,2)=0,"EVEN","ODD")</f>
        <v>ODD</v>
      </c>
      <c r="F2347" t="str">
        <f>IF(D2347&lt;=18,"LOW (1-18)","HIGH (19-36)")</f>
        <v>LOW (1-18)</v>
      </c>
      <c r="G2347">
        <f>INT((D2347-1)/6)+1</f>
        <v>2</v>
      </c>
      <c r="H2347">
        <f>MOD(D2347-1,6)+1</f>
        <v>5</v>
      </c>
      <c r="I2347">
        <f>37-D2347</f>
        <v>26</v>
      </c>
      <c r="J2347">
        <f>ABS(D2347-D2348)</f>
        <v>4</v>
      </c>
      <c r="K2347">
        <f>AVERAGE(D2347:D2351)</f>
        <v>11</v>
      </c>
      <c r="L2347">
        <f>AVERAGE(D2347:D2366)</f>
        <v>11</v>
      </c>
      <c r="M2347">
        <f>K2347-L2347</f>
        <v>0</v>
      </c>
      <c r="N2347" t="str">
        <f>IF(K2347&gt;L2347,"HIGH ZONE BIAS",IF(K2347&lt;L2347,"LOW ZONE BIAS","EQUILIBRIUM"))</f>
        <v>EQUILIBRIUM</v>
      </c>
    </row>
    <row r="2348">
      <c r="A2348">
        <v>25223</v>
      </c>
      <c r="B2348" t="str">
        <v>2025-01-02</v>
      </c>
      <c r="C2348" t="str">
        <v>Midday</v>
      </c>
      <c r="D2348">
        <v>15</v>
      </c>
      <c r="E2348" t="str">
        <f>IF(MOD(D2348,2)=0,"EVEN","ODD")</f>
        <v>ODD</v>
      </c>
      <c r="F2348" t="str">
        <f>IF(D2348&lt;=18,"LOW (1-18)","HIGH (19-36)")</f>
        <v>LOW (1-18)</v>
      </c>
      <c r="G2348">
        <f>INT((D2348-1)/6)+1</f>
        <v>3</v>
      </c>
      <c r="H2348">
        <f>MOD(D2348-1,6)+1</f>
        <v>3</v>
      </c>
      <c r="I2348">
        <f>37-D2348</f>
        <v>22</v>
      </c>
      <c r="J2348">
        <f>ABS(D2348-D2349)</f>
        <v>3</v>
      </c>
      <c r="K2348">
        <f>AVERAGE(D2348:D2352)</f>
        <v>15</v>
      </c>
      <c r="L2348">
        <f>AVERAGE(D2348:D2367)</f>
        <v>15</v>
      </c>
      <c r="M2348">
        <f>K2348-L2348</f>
        <v>0</v>
      </c>
      <c r="N2348" t="str">
        <f>IF(K2348&gt;L2348,"HIGH ZONE BIAS",IF(K2348&lt;L2348,"LOW ZONE BIAS","EQUILIBRIUM"))</f>
        <v>EQUILIBRIUM</v>
      </c>
    </row>
    <row r="2349">
      <c r="A2349">
        <v>25222</v>
      </c>
      <c r="B2349" t="str">
        <v>2025-01-02</v>
      </c>
      <c r="C2349" t="str">
        <v>Morning</v>
      </c>
      <c r="D2349">
        <v>12</v>
      </c>
      <c r="E2349" t="str">
        <f>IF(MOD(D2349,2)=0,"EVEN","ODD")</f>
        <v>EVEN</v>
      </c>
      <c r="F2349" t="str">
        <f>IF(D2349&lt;=18,"LOW (1-18)","HIGH (19-36)")</f>
        <v>LOW (1-18)</v>
      </c>
      <c r="G2349">
        <f>INT((D2349-1)/6)+1</f>
        <v>2</v>
      </c>
      <c r="H2349">
        <f>MOD(D2349-1,6)+1</f>
        <v>6</v>
      </c>
      <c r="I2349">
        <f>37-D2349</f>
        <v>25</v>
      </c>
      <c r="J2349">
        <f>ABS(D2349-D2350)</f>
        <v>20</v>
      </c>
      <c r="K2349">
        <f>AVERAGE(D2349:D2353)</f>
        <v>12</v>
      </c>
      <c r="L2349">
        <f>AVERAGE(D2349:D2368)</f>
        <v>12</v>
      </c>
      <c r="M2349">
        <f>K2349-L2349</f>
        <v>0</v>
      </c>
      <c r="N2349" t="str">
        <f>IF(K2349&gt;L2349,"HIGH ZONE BIAS",IF(K2349&lt;L2349,"LOW ZONE BIAS","EQUILIBRIUM"))</f>
        <v>EQUILIBRIUM</v>
      </c>
    </row>
    <row r="2350">
      <c r="A2350">
        <v>25221</v>
      </c>
      <c r="B2350" t="str">
        <v>2025-01-01</v>
      </c>
      <c r="C2350" t="str">
        <v>Evening</v>
      </c>
      <c r="D2350">
        <v>32</v>
      </c>
      <c r="E2350" t="str">
        <f>IF(MOD(D2350,2)=0,"EVEN","ODD")</f>
        <v>EVEN</v>
      </c>
      <c r="F2350" t="str">
        <f>IF(D2350&lt;=18,"LOW (1-18)","HIGH (19-36)")</f>
        <v>HIGH (19-36)</v>
      </c>
      <c r="G2350">
        <f>INT((D2350-1)/6)+1</f>
        <v>6</v>
      </c>
      <c r="H2350">
        <f>MOD(D2350-1,6)+1</f>
        <v>2</v>
      </c>
      <c r="I2350">
        <f>37-D2350</f>
        <v>5</v>
      </c>
      <c r="J2350">
        <f>ABS(D2350-D2351)</f>
        <v>21</v>
      </c>
      <c r="K2350">
        <f>AVERAGE(D2350:D2354)</f>
        <v>32</v>
      </c>
      <c r="L2350">
        <f>AVERAGE(D2350:D2369)</f>
        <v>32</v>
      </c>
      <c r="M2350">
        <f>K2350-L2350</f>
        <v>0</v>
      </c>
      <c r="N2350" t="str">
        <f>IF(K2350&gt;L2350,"HIGH ZONE BIAS",IF(K2350&lt;L2350,"LOW ZONE BIAS","EQUILIBRIUM"))</f>
        <v>EQUILIBRIUM</v>
      </c>
    </row>
    <row r="2351">
      <c r="A2351">
        <v>25220</v>
      </c>
      <c r="B2351" t="str">
        <v>2025-01-01</v>
      </c>
      <c r="C2351" t="str">
        <v>Afternoon</v>
      </c>
      <c r="D2351">
        <v>11</v>
      </c>
      <c r="E2351" t="str">
        <f>IF(MOD(D2351,2)=0,"EVEN","ODD")</f>
        <v>ODD</v>
      </c>
      <c r="F2351" t="str">
        <f>IF(D2351&lt;=18,"LOW (1-18)","HIGH (19-36)")</f>
        <v>LOW (1-18)</v>
      </c>
      <c r="G2351">
        <f>INT((D2351-1)/6)+1</f>
        <v>2</v>
      </c>
      <c r="H2351">
        <f>MOD(D2351-1,6)+1</f>
        <v>5</v>
      </c>
      <c r="I2351">
        <f>37-D2351</f>
        <v>26</v>
      </c>
      <c r="J2351">
        <f>ABS(D2351-D2352)</f>
        <v>13</v>
      </c>
      <c r="K2351">
        <f>AVERAGE(D2351:D2355)</f>
        <v>11</v>
      </c>
      <c r="L2351">
        <f>AVERAGE(D2351:D2370)</f>
        <v>11</v>
      </c>
      <c r="M2351">
        <f>K2351-L2351</f>
        <v>0</v>
      </c>
      <c r="N2351" t="str">
        <f>IF(K2351&gt;L2351,"HIGH ZONE BIAS",IF(K2351&lt;L2351,"LOW ZONE BIAS","EQUILIBRIUM"))</f>
        <v>EQUILIBRIUM</v>
      </c>
    </row>
    <row r="2352">
      <c r="A2352">
        <v>25219</v>
      </c>
      <c r="B2352" t="str">
        <v>2025-01-01</v>
      </c>
      <c r="C2352" t="str">
        <v>Midday</v>
      </c>
      <c r="D2352">
        <v>24</v>
      </c>
      <c r="E2352" t="str">
        <f>IF(MOD(D2352,2)=0,"EVEN","ODD")</f>
        <v>EVEN</v>
      </c>
      <c r="F2352" t="str">
        <f>IF(D2352&lt;=18,"LOW (1-18)","HIGH (19-36)")</f>
        <v>HIGH (19-36)</v>
      </c>
      <c r="G2352">
        <f>INT((D2352-1)/6)+1</f>
        <v>4</v>
      </c>
      <c r="H2352">
        <f>MOD(D2352-1,6)+1</f>
        <v>6</v>
      </c>
      <c r="I2352">
        <f>37-D2352</f>
        <v>13</v>
      </c>
      <c r="J2352">
        <f>ABS(D2352-D2353)</f>
        <v>17</v>
      </c>
      <c r="K2352">
        <f>AVERAGE(D2352:D2356)</f>
        <v>24</v>
      </c>
      <c r="L2352">
        <f>AVERAGE(D2352:D2371)</f>
        <v>24</v>
      </c>
      <c r="M2352">
        <f>K2352-L2352</f>
        <v>0</v>
      </c>
      <c r="N2352" t="str">
        <f>IF(K2352&gt;L2352,"HIGH ZONE BIAS",IF(K2352&lt;L2352,"LOW ZONE BIAS","EQUILIBRIUM"))</f>
        <v>EQUILIBRIUM</v>
      </c>
    </row>
    <row r="2353">
      <c r="A2353">
        <v>25218</v>
      </c>
      <c r="B2353" t="str">
        <v>2025-01-01</v>
      </c>
      <c r="C2353" t="str">
        <v>Morning</v>
      </c>
      <c r="D2353">
        <v>7</v>
      </c>
      <c r="E2353" t="str">
        <f>IF(MOD(D2353,2)=0,"EVEN","ODD")</f>
        <v>ODD</v>
      </c>
      <c r="F2353" t="str">
        <f>IF(D2353&lt;=18,"LOW (1-18)","HIGH (19-36)")</f>
        <v>LOW (1-18)</v>
      </c>
      <c r="G2353">
        <f>INT((D2353-1)/6)+1</f>
        <v>2</v>
      </c>
      <c r="H2353">
        <f>MOD(D2353-1,6)+1</f>
        <v>1</v>
      </c>
      <c r="I2353">
        <f>37-D2353</f>
        <v>30</v>
      </c>
      <c r="J2353">
        <f>ABS(D2353-D2354)</f>
        <v>14</v>
      </c>
      <c r="K2353">
        <f>AVERAGE(D2353:D2357)</f>
        <v>7</v>
      </c>
      <c r="L2353">
        <f>AVERAGE(D2353:D2372)</f>
        <v>7</v>
      </c>
      <c r="M2353">
        <f>K2353-L2353</f>
        <v>0</v>
      </c>
      <c r="N2353" t="str">
        <f>IF(K2353&gt;L2353,"HIGH ZONE BIAS",IF(K2353&lt;L2353,"LOW ZONE BIAS","EQUILIBRIUM"))</f>
        <v>EQUILIBRIUM</v>
      </c>
    </row>
    <row r="2354">
      <c r="A2354">
        <v>25217</v>
      </c>
      <c r="B2354" t="str">
        <v>2024-12-31</v>
      </c>
      <c r="C2354" t="str">
        <v>Evening</v>
      </c>
      <c r="D2354">
        <v>21</v>
      </c>
      <c r="E2354" t="str">
        <f>IF(MOD(D2354,2)=0,"EVEN","ODD")</f>
        <v>ODD</v>
      </c>
      <c r="F2354" t="str">
        <f>IF(D2354&lt;=18,"LOW (1-18)","HIGH (19-36)")</f>
        <v>HIGH (19-36)</v>
      </c>
      <c r="G2354">
        <f>INT((D2354-1)/6)+1</f>
        <v>4</v>
      </c>
      <c r="H2354">
        <f>MOD(D2354-1,6)+1</f>
        <v>3</v>
      </c>
      <c r="I2354">
        <f>37-D2354</f>
        <v>16</v>
      </c>
      <c r="J2354">
        <f>ABS(D2354-D2355)</f>
        <v>11</v>
      </c>
      <c r="K2354">
        <f>AVERAGE(D2354:D2358)</f>
        <v>21</v>
      </c>
      <c r="L2354">
        <f>AVERAGE(D2354:D2373)</f>
        <v>21</v>
      </c>
      <c r="M2354">
        <f>K2354-L2354</f>
        <v>0</v>
      </c>
      <c r="N2354" t="str">
        <f>IF(K2354&gt;L2354,"HIGH ZONE BIAS",IF(K2354&lt;L2354,"LOW ZONE BIAS","EQUILIBRIUM"))</f>
        <v>EQUILIBRIUM</v>
      </c>
    </row>
    <row r="2355">
      <c r="A2355">
        <v>25216</v>
      </c>
      <c r="B2355" t="str">
        <v>2024-12-31</v>
      </c>
      <c r="C2355" t="str">
        <v>Afternoon</v>
      </c>
      <c r="D2355">
        <v>32</v>
      </c>
      <c r="E2355" t="str">
        <f>IF(MOD(D2355,2)=0,"EVEN","ODD")</f>
        <v>EVEN</v>
      </c>
      <c r="F2355" t="str">
        <f>IF(D2355&lt;=18,"LOW (1-18)","HIGH (19-36)")</f>
        <v>HIGH (19-36)</v>
      </c>
      <c r="G2355">
        <f>INT((D2355-1)/6)+1</f>
        <v>6</v>
      </c>
      <c r="H2355">
        <f>MOD(D2355-1,6)+1</f>
        <v>2</v>
      </c>
      <c r="I2355">
        <f>37-D2355</f>
        <v>5</v>
      </c>
      <c r="J2355">
        <f>ABS(D2355-D2356)</f>
        <v>16</v>
      </c>
      <c r="K2355">
        <f>AVERAGE(D2355:D2359)</f>
        <v>32</v>
      </c>
      <c r="L2355">
        <f>AVERAGE(D2355:D2374)</f>
        <v>32</v>
      </c>
      <c r="M2355">
        <f>K2355-L2355</f>
        <v>0</v>
      </c>
      <c r="N2355" t="str">
        <f>IF(K2355&gt;L2355,"HIGH ZONE BIAS",IF(K2355&lt;L2355,"LOW ZONE BIAS","EQUILIBRIUM"))</f>
        <v>EQUILIBRIUM</v>
      </c>
    </row>
    <row r="2356">
      <c r="A2356">
        <v>25215</v>
      </c>
      <c r="B2356" t="str">
        <v>2024-12-31</v>
      </c>
      <c r="C2356" t="str">
        <v>Midday</v>
      </c>
      <c r="D2356">
        <v>16</v>
      </c>
      <c r="E2356" t="str">
        <f>IF(MOD(D2356,2)=0,"EVEN","ODD")</f>
        <v>EVEN</v>
      </c>
      <c r="F2356" t="str">
        <f>IF(D2356&lt;=18,"LOW (1-18)","HIGH (19-36)")</f>
        <v>LOW (1-18)</v>
      </c>
      <c r="G2356">
        <f>INT((D2356-1)/6)+1</f>
        <v>3</v>
      </c>
      <c r="H2356">
        <f>MOD(D2356-1,6)+1</f>
        <v>4</v>
      </c>
      <c r="I2356">
        <f>37-D2356</f>
        <v>21</v>
      </c>
      <c r="J2356">
        <f>ABS(D2356-D2357)</f>
        <v>9</v>
      </c>
      <c r="K2356">
        <f>AVERAGE(D2356:D2360)</f>
        <v>16</v>
      </c>
      <c r="L2356">
        <f>AVERAGE(D2356:D2375)</f>
        <v>16</v>
      </c>
      <c r="M2356">
        <f>K2356-L2356</f>
        <v>0</v>
      </c>
      <c r="N2356" t="str">
        <f>IF(K2356&gt;L2356,"HIGH ZONE BIAS",IF(K2356&lt;L2356,"LOW ZONE BIAS","EQUILIBRIUM"))</f>
        <v>EQUILIBRIUM</v>
      </c>
    </row>
    <row r="2357">
      <c r="A2357">
        <v>25214</v>
      </c>
      <c r="B2357" t="str">
        <v>2024-12-31</v>
      </c>
      <c r="C2357" t="str">
        <v>Morning</v>
      </c>
      <c r="D2357">
        <v>7</v>
      </c>
      <c r="E2357" t="str">
        <f>IF(MOD(D2357,2)=0,"EVEN","ODD")</f>
        <v>ODD</v>
      </c>
      <c r="F2357" t="str">
        <f>IF(D2357&lt;=18,"LOW (1-18)","HIGH (19-36)")</f>
        <v>LOW (1-18)</v>
      </c>
      <c r="G2357">
        <f>INT((D2357-1)/6)+1</f>
        <v>2</v>
      </c>
      <c r="H2357">
        <f>MOD(D2357-1,6)+1</f>
        <v>1</v>
      </c>
      <c r="I2357">
        <f>37-D2357</f>
        <v>30</v>
      </c>
      <c r="J2357">
        <f>ABS(D2357-D2358)</f>
        <v>8</v>
      </c>
      <c r="K2357">
        <f>AVERAGE(D2357:D2361)</f>
        <v>7</v>
      </c>
      <c r="L2357">
        <f>AVERAGE(D2357:D2376)</f>
        <v>7</v>
      </c>
      <c r="M2357">
        <f>K2357-L2357</f>
        <v>0</v>
      </c>
      <c r="N2357" t="str">
        <f>IF(K2357&gt;L2357,"HIGH ZONE BIAS",IF(K2357&lt;L2357,"LOW ZONE BIAS","EQUILIBRIUM"))</f>
        <v>EQUILIBRIUM</v>
      </c>
    </row>
    <row r="2358">
      <c r="A2358">
        <v>25213</v>
      </c>
      <c r="B2358" t="str">
        <v>2024-12-30</v>
      </c>
      <c r="C2358" t="str">
        <v>Evening</v>
      </c>
      <c r="D2358">
        <v>15</v>
      </c>
      <c r="E2358" t="str">
        <f>IF(MOD(D2358,2)=0,"EVEN","ODD")</f>
        <v>ODD</v>
      </c>
      <c r="F2358" t="str">
        <f>IF(D2358&lt;=18,"LOW (1-18)","HIGH (19-36)")</f>
        <v>LOW (1-18)</v>
      </c>
      <c r="G2358">
        <f>INT((D2358-1)/6)+1</f>
        <v>3</v>
      </c>
      <c r="H2358">
        <f>MOD(D2358-1,6)+1</f>
        <v>3</v>
      </c>
      <c r="I2358">
        <f>37-D2358</f>
        <v>22</v>
      </c>
      <c r="J2358">
        <f>ABS(D2358-D2359)</f>
        <v>10</v>
      </c>
      <c r="K2358">
        <f>AVERAGE(D2358:D2362)</f>
        <v>15</v>
      </c>
      <c r="L2358">
        <f>AVERAGE(D2358:D2377)</f>
        <v>15</v>
      </c>
      <c r="M2358">
        <f>K2358-L2358</f>
        <v>0</v>
      </c>
      <c r="N2358" t="str">
        <f>IF(K2358&gt;L2358,"HIGH ZONE BIAS",IF(K2358&lt;L2358,"LOW ZONE BIAS","EQUILIBRIUM"))</f>
        <v>EQUILIBRIUM</v>
      </c>
    </row>
    <row r="2359">
      <c r="A2359">
        <v>25212</v>
      </c>
      <c r="B2359" t="str">
        <v>2024-12-30</v>
      </c>
      <c r="C2359" t="str">
        <v>Afternoon</v>
      </c>
      <c r="D2359">
        <v>25</v>
      </c>
      <c r="E2359" t="str">
        <f>IF(MOD(D2359,2)=0,"EVEN","ODD")</f>
        <v>ODD</v>
      </c>
      <c r="F2359" t="str">
        <f>IF(D2359&lt;=18,"LOW (1-18)","HIGH (19-36)")</f>
        <v>HIGH (19-36)</v>
      </c>
      <c r="G2359">
        <f>INT((D2359-1)/6)+1</f>
        <v>5</v>
      </c>
      <c r="H2359">
        <f>MOD(D2359-1,6)+1</f>
        <v>1</v>
      </c>
      <c r="I2359">
        <f>37-D2359</f>
        <v>12</v>
      </c>
      <c r="J2359">
        <f>ABS(D2359-D2360)</f>
        <v>10</v>
      </c>
      <c r="K2359">
        <f>AVERAGE(D2359:D2363)</f>
        <v>25</v>
      </c>
      <c r="L2359">
        <f>AVERAGE(D2359:D2378)</f>
        <v>25</v>
      </c>
      <c r="M2359">
        <f>K2359-L2359</f>
        <v>0</v>
      </c>
      <c r="N2359" t="str">
        <f>IF(K2359&gt;L2359,"HIGH ZONE BIAS",IF(K2359&lt;L2359,"LOW ZONE BIAS","EQUILIBRIUM"))</f>
        <v>EQUILIBRIUM</v>
      </c>
    </row>
    <row r="2360">
      <c r="A2360">
        <v>25211</v>
      </c>
      <c r="B2360" t="str">
        <v>2024-12-30</v>
      </c>
      <c r="C2360" t="str">
        <v>Midday</v>
      </c>
      <c r="D2360">
        <v>15</v>
      </c>
      <c r="E2360" t="str">
        <f>IF(MOD(D2360,2)=0,"EVEN","ODD")</f>
        <v>ODD</v>
      </c>
      <c r="F2360" t="str">
        <f>IF(D2360&lt;=18,"LOW (1-18)","HIGH (19-36)")</f>
        <v>LOW (1-18)</v>
      </c>
      <c r="G2360">
        <f>INT((D2360-1)/6)+1</f>
        <v>3</v>
      </c>
      <c r="H2360">
        <f>MOD(D2360-1,6)+1</f>
        <v>3</v>
      </c>
      <c r="I2360">
        <f>37-D2360</f>
        <v>22</v>
      </c>
      <c r="J2360">
        <f>ABS(D2360-D2361)</f>
        <v>8</v>
      </c>
      <c r="K2360">
        <f>AVERAGE(D2360:D2364)</f>
        <v>15</v>
      </c>
      <c r="L2360">
        <f>AVERAGE(D2360:D2379)</f>
        <v>15</v>
      </c>
      <c r="M2360">
        <f>K2360-L2360</f>
        <v>0</v>
      </c>
      <c r="N2360" t="str">
        <f>IF(K2360&gt;L2360,"HIGH ZONE BIAS",IF(K2360&lt;L2360,"LOW ZONE BIAS","EQUILIBRIUM"))</f>
        <v>EQUILIBRIUM</v>
      </c>
    </row>
    <row r="2361">
      <c r="A2361">
        <v>25210</v>
      </c>
      <c r="B2361" t="str">
        <v>2024-12-30</v>
      </c>
      <c r="C2361" t="str">
        <v>Morning</v>
      </c>
      <c r="D2361">
        <v>23</v>
      </c>
      <c r="E2361" t="str">
        <f>IF(MOD(D2361,2)=0,"EVEN","ODD")</f>
        <v>ODD</v>
      </c>
      <c r="F2361" t="str">
        <f>IF(D2361&lt;=18,"LOW (1-18)","HIGH (19-36)")</f>
        <v>HIGH (19-36)</v>
      </c>
      <c r="G2361">
        <f>INT((D2361-1)/6)+1</f>
        <v>4</v>
      </c>
      <c r="H2361">
        <f>MOD(D2361-1,6)+1</f>
        <v>5</v>
      </c>
      <c r="I2361">
        <f>37-D2361</f>
        <v>14</v>
      </c>
      <c r="J2361">
        <f>ABS(D2361-D2362)</f>
        <v>12</v>
      </c>
      <c r="K2361">
        <f>AVERAGE(D2361:D2365)</f>
        <v>23</v>
      </c>
      <c r="L2361">
        <f>AVERAGE(D2361:D2380)</f>
        <v>23</v>
      </c>
      <c r="M2361">
        <f>K2361-L2361</f>
        <v>0</v>
      </c>
      <c r="N2361" t="str">
        <f>IF(K2361&gt;L2361,"HIGH ZONE BIAS",IF(K2361&lt;L2361,"LOW ZONE BIAS","EQUILIBRIUM"))</f>
        <v>EQUILIBRIUM</v>
      </c>
    </row>
    <row r="2362">
      <c r="A2362">
        <v>25209</v>
      </c>
      <c r="B2362" t="str">
        <v>2024-12-28</v>
      </c>
      <c r="C2362" t="str">
        <v>Evening</v>
      </c>
      <c r="D2362">
        <v>35</v>
      </c>
      <c r="E2362" t="str">
        <f>IF(MOD(D2362,2)=0,"EVEN","ODD")</f>
        <v>ODD</v>
      </c>
      <c r="F2362" t="str">
        <f>IF(D2362&lt;=18,"LOW (1-18)","HIGH (19-36)")</f>
        <v>HIGH (19-36)</v>
      </c>
      <c r="G2362">
        <f>INT((D2362-1)/6)+1</f>
        <v>6</v>
      </c>
      <c r="H2362">
        <f>MOD(D2362-1,6)+1</f>
        <v>5</v>
      </c>
      <c r="I2362">
        <f>37-D2362</f>
        <v>2</v>
      </c>
      <c r="J2362">
        <f>ABS(D2362-D2363)</f>
        <v>6</v>
      </c>
      <c r="K2362">
        <f>AVERAGE(D2362:D2366)</f>
        <v>35</v>
      </c>
      <c r="L2362">
        <f>AVERAGE(D2362:D2381)</f>
        <v>35</v>
      </c>
      <c r="M2362">
        <f>K2362-L2362</f>
        <v>0</v>
      </c>
      <c r="N2362" t="str">
        <f>IF(K2362&gt;L2362,"HIGH ZONE BIAS",IF(K2362&lt;L2362,"LOW ZONE BIAS","EQUILIBRIUM"))</f>
        <v>EQUILIBRIUM</v>
      </c>
    </row>
    <row r="2363">
      <c r="A2363">
        <v>25208</v>
      </c>
      <c r="B2363" t="str">
        <v>2024-12-28</v>
      </c>
      <c r="C2363" t="str">
        <v>Afternoon</v>
      </c>
      <c r="D2363">
        <v>29</v>
      </c>
      <c r="E2363" t="str">
        <f>IF(MOD(D2363,2)=0,"EVEN","ODD")</f>
        <v>ODD</v>
      </c>
      <c r="F2363" t="str">
        <f>IF(D2363&lt;=18,"LOW (1-18)","HIGH (19-36)")</f>
        <v>HIGH (19-36)</v>
      </c>
      <c r="G2363">
        <f>INT((D2363-1)/6)+1</f>
        <v>5</v>
      </c>
      <c r="H2363">
        <f>MOD(D2363-1,6)+1</f>
        <v>5</v>
      </c>
      <c r="I2363">
        <f>37-D2363</f>
        <v>8</v>
      </c>
      <c r="J2363">
        <f>ABS(D2363-D2364)</f>
        <v>5</v>
      </c>
      <c r="K2363">
        <f>AVERAGE(D2363:D2367)</f>
        <v>29</v>
      </c>
      <c r="L2363">
        <f>AVERAGE(D2363:D2382)</f>
        <v>29</v>
      </c>
      <c r="M2363">
        <f>K2363-L2363</f>
        <v>0</v>
      </c>
      <c r="N2363" t="str">
        <f>IF(K2363&gt;L2363,"HIGH ZONE BIAS",IF(K2363&lt;L2363,"LOW ZONE BIAS","EQUILIBRIUM"))</f>
        <v>EQUILIBRIUM</v>
      </c>
    </row>
    <row r="2364">
      <c r="A2364">
        <v>25207</v>
      </c>
      <c r="B2364" t="str">
        <v>2024-12-28</v>
      </c>
      <c r="C2364" t="str">
        <v>Midday</v>
      </c>
      <c r="D2364">
        <v>24</v>
      </c>
      <c r="E2364" t="str">
        <f>IF(MOD(D2364,2)=0,"EVEN","ODD")</f>
        <v>EVEN</v>
      </c>
      <c r="F2364" t="str">
        <f>IF(D2364&lt;=18,"LOW (1-18)","HIGH (19-36)")</f>
        <v>HIGH (19-36)</v>
      </c>
      <c r="G2364">
        <f>INT((D2364-1)/6)+1</f>
        <v>4</v>
      </c>
      <c r="H2364">
        <f>MOD(D2364-1,6)+1</f>
        <v>6</v>
      </c>
      <c r="I2364">
        <f>37-D2364</f>
        <v>13</v>
      </c>
      <c r="J2364">
        <f>ABS(D2364-D2365)</f>
        <v>11</v>
      </c>
      <c r="K2364">
        <f>AVERAGE(D2364:D2368)</f>
        <v>24</v>
      </c>
      <c r="L2364">
        <f>AVERAGE(D2364:D2383)</f>
        <v>24</v>
      </c>
      <c r="M2364">
        <f>K2364-L2364</f>
        <v>0</v>
      </c>
      <c r="N2364" t="str">
        <f>IF(K2364&gt;L2364,"HIGH ZONE BIAS",IF(K2364&lt;L2364,"LOW ZONE BIAS","EQUILIBRIUM"))</f>
        <v>EQUILIBRIUM</v>
      </c>
    </row>
    <row r="2365">
      <c r="A2365">
        <v>25206</v>
      </c>
      <c r="B2365" t="str">
        <v>2024-12-28</v>
      </c>
      <c r="C2365" t="str">
        <v>Morning</v>
      </c>
      <c r="D2365">
        <v>13</v>
      </c>
      <c r="E2365" t="str">
        <f>IF(MOD(D2365,2)=0,"EVEN","ODD")</f>
        <v>ODD</v>
      </c>
      <c r="F2365" t="str">
        <f>IF(D2365&lt;=18,"LOW (1-18)","HIGH (19-36)")</f>
        <v>LOW (1-18)</v>
      </c>
      <c r="G2365">
        <f>INT((D2365-1)/6)+1</f>
        <v>3</v>
      </c>
      <c r="H2365">
        <f>MOD(D2365-1,6)+1</f>
        <v>1</v>
      </c>
      <c r="I2365">
        <f>37-D2365</f>
        <v>24</v>
      </c>
      <c r="J2365">
        <f>ABS(D2365-D2366)</f>
        <v>19</v>
      </c>
      <c r="K2365">
        <f>AVERAGE(D2365:D2369)</f>
        <v>13</v>
      </c>
      <c r="L2365">
        <f>AVERAGE(D2365:D2384)</f>
        <v>13</v>
      </c>
      <c r="M2365">
        <f>K2365-L2365</f>
        <v>0</v>
      </c>
      <c r="N2365" t="str">
        <f>IF(K2365&gt;L2365,"HIGH ZONE BIAS",IF(K2365&lt;L2365,"LOW ZONE BIAS","EQUILIBRIUM"))</f>
        <v>EQUILIBRIUM</v>
      </c>
    </row>
    <row r="2366">
      <c r="A2366">
        <v>25205</v>
      </c>
      <c r="B2366" t="str">
        <v>2024-12-27</v>
      </c>
      <c r="C2366" t="str">
        <v>Evening</v>
      </c>
      <c r="D2366">
        <v>32</v>
      </c>
      <c r="E2366" t="str">
        <f>IF(MOD(D2366,2)=0,"EVEN","ODD")</f>
        <v>EVEN</v>
      </c>
      <c r="F2366" t="str">
        <f>IF(D2366&lt;=18,"LOW (1-18)","HIGH (19-36)")</f>
        <v>HIGH (19-36)</v>
      </c>
      <c r="G2366">
        <f>INT((D2366-1)/6)+1</f>
        <v>6</v>
      </c>
      <c r="H2366">
        <f>MOD(D2366-1,6)+1</f>
        <v>2</v>
      </c>
      <c r="I2366">
        <f>37-D2366</f>
        <v>5</v>
      </c>
      <c r="J2366">
        <f>ABS(D2366-D2367)</f>
        <v>2</v>
      </c>
      <c r="K2366">
        <f>AVERAGE(D2366:D2370)</f>
        <v>32</v>
      </c>
      <c r="L2366">
        <f>AVERAGE(D2366:D2385)</f>
        <v>32</v>
      </c>
      <c r="M2366">
        <f>K2366-L2366</f>
        <v>0</v>
      </c>
      <c r="N2366" t="str">
        <f>IF(K2366&gt;L2366,"HIGH ZONE BIAS",IF(K2366&lt;L2366,"LOW ZONE BIAS","EQUILIBRIUM"))</f>
        <v>EQUILIBRIUM</v>
      </c>
    </row>
    <row r="2367">
      <c r="A2367">
        <v>25204</v>
      </c>
      <c r="B2367" t="str">
        <v>2024-12-27</v>
      </c>
      <c r="C2367" t="str">
        <v>Afternoon</v>
      </c>
      <c r="D2367">
        <v>34</v>
      </c>
      <c r="E2367" t="str">
        <f>IF(MOD(D2367,2)=0,"EVEN","ODD")</f>
        <v>EVEN</v>
      </c>
      <c r="F2367" t="str">
        <f>IF(D2367&lt;=18,"LOW (1-18)","HIGH (19-36)")</f>
        <v>HIGH (19-36)</v>
      </c>
      <c r="G2367">
        <f>INT((D2367-1)/6)+1</f>
        <v>6</v>
      </c>
      <c r="H2367">
        <f>MOD(D2367-1,6)+1</f>
        <v>4</v>
      </c>
      <c r="I2367">
        <f>37-D2367</f>
        <v>3</v>
      </c>
      <c r="J2367">
        <f>ABS(D2367-D2368)</f>
        <v>7</v>
      </c>
      <c r="K2367">
        <f>AVERAGE(D2367:D2371)</f>
        <v>34</v>
      </c>
      <c r="L2367">
        <f>AVERAGE(D2367:D2386)</f>
        <v>34</v>
      </c>
      <c r="M2367">
        <f>K2367-L2367</f>
        <v>0</v>
      </c>
      <c r="N2367" t="str">
        <f>IF(K2367&gt;L2367,"HIGH ZONE BIAS",IF(K2367&lt;L2367,"LOW ZONE BIAS","EQUILIBRIUM"))</f>
        <v>EQUILIBRIUM</v>
      </c>
    </row>
    <row r="2368">
      <c r="A2368">
        <v>25203</v>
      </c>
      <c r="B2368" t="str">
        <v>2024-12-27</v>
      </c>
      <c r="C2368" t="str">
        <v>Midday</v>
      </c>
      <c r="D2368">
        <v>27</v>
      </c>
      <c r="E2368" t="str">
        <f>IF(MOD(D2368,2)=0,"EVEN","ODD")</f>
        <v>ODD</v>
      </c>
      <c r="F2368" t="str">
        <f>IF(D2368&lt;=18,"LOW (1-18)","HIGH (19-36)")</f>
        <v>HIGH (19-36)</v>
      </c>
      <c r="G2368">
        <f>INT((D2368-1)/6)+1</f>
        <v>5</v>
      </c>
      <c r="H2368">
        <f>MOD(D2368-1,6)+1</f>
        <v>3</v>
      </c>
      <c r="I2368">
        <f>37-D2368</f>
        <v>10</v>
      </c>
      <c r="J2368">
        <f>ABS(D2368-D2369)</f>
        <v>0</v>
      </c>
      <c r="K2368">
        <f>AVERAGE(D2368:D2372)</f>
        <v>27</v>
      </c>
      <c r="L2368">
        <f>AVERAGE(D2368:D2387)</f>
        <v>27</v>
      </c>
      <c r="M2368">
        <f>K2368-L2368</f>
        <v>0</v>
      </c>
      <c r="N2368" t="str">
        <f>IF(K2368&gt;L2368,"HIGH ZONE BIAS",IF(K2368&lt;L2368,"LOW ZONE BIAS","EQUILIBRIUM"))</f>
        <v>EQUILIBRIUM</v>
      </c>
    </row>
    <row r="2369">
      <c r="A2369">
        <v>25202</v>
      </c>
      <c r="B2369" t="str">
        <v>2024-12-27</v>
      </c>
      <c r="C2369" t="str">
        <v>Morning</v>
      </c>
      <c r="D2369">
        <v>27</v>
      </c>
      <c r="E2369" t="str">
        <f>IF(MOD(D2369,2)=0,"EVEN","ODD")</f>
        <v>ODD</v>
      </c>
      <c r="F2369" t="str">
        <f>IF(D2369&lt;=18,"LOW (1-18)","HIGH (19-36)")</f>
        <v>HIGH (19-36)</v>
      </c>
      <c r="G2369">
        <f>INT((D2369-1)/6)+1</f>
        <v>5</v>
      </c>
      <c r="H2369">
        <f>MOD(D2369-1,6)+1</f>
        <v>3</v>
      </c>
      <c r="I2369">
        <f>37-D2369</f>
        <v>10</v>
      </c>
      <c r="J2369">
        <f>ABS(D2369-D2370)</f>
        <v>22</v>
      </c>
      <c r="K2369">
        <f>AVERAGE(D2369:D2373)</f>
        <v>27</v>
      </c>
      <c r="L2369">
        <f>AVERAGE(D2369:D2388)</f>
        <v>27</v>
      </c>
      <c r="M2369">
        <f>K2369-L2369</f>
        <v>0</v>
      </c>
      <c r="N2369" t="str">
        <f>IF(K2369&gt;L2369,"HIGH ZONE BIAS",IF(K2369&lt;L2369,"LOW ZONE BIAS","EQUILIBRIUM"))</f>
        <v>EQUILIBRIUM</v>
      </c>
    </row>
    <row r="2370">
      <c r="A2370">
        <v>25201</v>
      </c>
      <c r="B2370" t="str">
        <v>2024-12-26</v>
      </c>
      <c r="C2370" t="str">
        <v>Evening</v>
      </c>
      <c r="D2370">
        <v>5</v>
      </c>
      <c r="E2370" t="str">
        <f>IF(MOD(D2370,2)=0,"EVEN","ODD")</f>
        <v>ODD</v>
      </c>
      <c r="F2370" t="str">
        <f>IF(D2370&lt;=18,"LOW (1-18)","HIGH (19-36)")</f>
        <v>LOW (1-18)</v>
      </c>
      <c r="G2370">
        <f>INT((D2370-1)/6)+1</f>
        <v>1</v>
      </c>
      <c r="H2370">
        <f>MOD(D2370-1,6)+1</f>
        <v>5</v>
      </c>
      <c r="I2370">
        <f>37-D2370</f>
        <v>32</v>
      </c>
      <c r="J2370">
        <f>ABS(D2370-D2371)</f>
        <v>15</v>
      </c>
      <c r="K2370">
        <f>AVERAGE(D2370:D2374)</f>
        <v>5</v>
      </c>
      <c r="L2370">
        <f>AVERAGE(D2370:D2389)</f>
        <v>5</v>
      </c>
      <c r="M2370">
        <f>K2370-L2370</f>
        <v>0</v>
      </c>
      <c r="N2370" t="str">
        <f>IF(K2370&gt;L2370,"HIGH ZONE BIAS",IF(K2370&lt;L2370,"LOW ZONE BIAS","EQUILIBRIUM"))</f>
        <v>EQUILIBRIUM</v>
      </c>
    </row>
    <row r="2371">
      <c r="A2371">
        <v>25200</v>
      </c>
      <c r="B2371" t="str">
        <v>2024-12-26</v>
      </c>
      <c r="C2371" t="str">
        <v>Afternoon</v>
      </c>
      <c r="D2371">
        <v>20</v>
      </c>
      <c r="E2371" t="str">
        <f>IF(MOD(D2371,2)=0,"EVEN","ODD")</f>
        <v>EVEN</v>
      </c>
      <c r="F2371" t="str">
        <f>IF(D2371&lt;=18,"LOW (1-18)","HIGH (19-36)")</f>
        <v>HIGH (19-36)</v>
      </c>
      <c r="G2371">
        <f>INT((D2371-1)/6)+1</f>
        <v>4</v>
      </c>
      <c r="H2371">
        <f>MOD(D2371-1,6)+1</f>
        <v>2</v>
      </c>
      <c r="I2371">
        <f>37-D2371</f>
        <v>17</v>
      </c>
      <c r="J2371">
        <f>ABS(D2371-D2372)</f>
        <v>15</v>
      </c>
      <c r="K2371">
        <f>AVERAGE(D2371:D2375)</f>
        <v>20</v>
      </c>
      <c r="L2371">
        <f>AVERAGE(D2371:D2390)</f>
        <v>20</v>
      </c>
      <c r="M2371">
        <f>K2371-L2371</f>
        <v>0</v>
      </c>
      <c r="N2371" t="str">
        <f>IF(K2371&gt;L2371,"HIGH ZONE BIAS",IF(K2371&lt;L2371,"LOW ZONE BIAS","EQUILIBRIUM"))</f>
        <v>EQUILIBRIUM</v>
      </c>
    </row>
    <row r="2372">
      <c r="A2372">
        <v>25199</v>
      </c>
      <c r="B2372" t="str">
        <v>2024-12-26</v>
      </c>
      <c r="C2372" t="str">
        <v>Midday</v>
      </c>
      <c r="D2372">
        <v>35</v>
      </c>
      <c r="E2372" t="str">
        <f>IF(MOD(D2372,2)=0,"EVEN","ODD")</f>
        <v>ODD</v>
      </c>
      <c r="F2372" t="str">
        <f>IF(D2372&lt;=18,"LOW (1-18)","HIGH (19-36)")</f>
        <v>HIGH (19-36)</v>
      </c>
      <c r="G2372">
        <f>INT((D2372-1)/6)+1</f>
        <v>6</v>
      </c>
      <c r="H2372">
        <f>MOD(D2372-1,6)+1</f>
        <v>5</v>
      </c>
      <c r="I2372">
        <f>37-D2372</f>
        <v>2</v>
      </c>
      <c r="J2372">
        <f>ABS(D2372-D2373)</f>
        <v>6</v>
      </c>
      <c r="K2372">
        <f>AVERAGE(D2372:D2376)</f>
        <v>35</v>
      </c>
      <c r="L2372">
        <f>AVERAGE(D2372:D2391)</f>
        <v>35</v>
      </c>
      <c r="M2372">
        <f>K2372-L2372</f>
        <v>0</v>
      </c>
      <c r="N2372" t="str">
        <f>IF(K2372&gt;L2372,"HIGH ZONE BIAS",IF(K2372&lt;L2372,"LOW ZONE BIAS","EQUILIBRIUM"))</f>
        <v>EQUILIBRIUM</v>
      </c>
    </row>
    <row r="2373">
      <c r="A2373">
        <v>25198</v>
      </c>
      <c r="B2373" t="str">
        <v>2024-12-26</v>
      </c>
      <c r="C2373" t="str">
        <v>Morning</v>
      </c>
      <c r="D2373">
        <v>29</v>
      </c>
      <c r="E2373" t="str">
        <f>IF(MOD(D2373,2)=0,"EVEN","ODD")</f>
        <v>ODD</v>
      </c>
      <c r="F2373" t="str">
        <f>IF(D2373&lt;=18,"LOW (1-18)","HIGH (19-36)")</f>
        <v>HIGH (19-36)</v>
      </c>
      <c r="G2373">
        <f>INT((D2373-1)/6)+1</f>
        <v>5</v>
      </c>
      <c r="H2373">
        <f>MOD(D2373-1,6)+1</f>
        <v>5</v>
      </c>
      <c r="I2373">
        <f>37-D2373</f>
        <v>8</v>
      </c>
      <c r="J2373">
        <f>ABS(D2373-D2374)</f>
        <v>5</v>
      </c>
      <c r="K2373">
        <f>AVERAGE(D2373:D2377)</f>
        <v>29</v>
      </c>
      <c r="L2373">
        <f>AVERAGE(D2373:D2392)</f>
        <v>29</v>
      </c>
      <c r="M2373">
        <f>K2373-L2373</f>
        <v>0</v>
      </c>
      <c r="N2373" t="str">
        <f>IF(K2373&gt;L2373,"HIGH ZONE BIAS",IF(K2373&lt;L2373,"LOW ZONE BIAS","EQUILIBRIUM"))</f>
        <v>EQUILIBRIUM</v>
      </c>
    </row>
    <row r="2374">
      <c r="A2374">
        <v>25197</v>
      </c>
      <c r="B2374" t="str">
        <v>2024-12-24</v>
      </c>
      <c r="C2374" t="str">
        <v>Evening</v>
      </c>
      <c r="D2374">
        <v>34</v>
      </c>
      <c r="E2374" t="str">
        <f>IF(MOD(D2374,2)=0,"EVEN","ODD")</f>
        <v>EVEN</v>
      </c>
      <c r="F2374" t="str">
        <f>IF(D2374&lt;=18,"LOW (1-18)","HIGH (19-36)")</f>
        <v>HIGH (19-36)</v>
      </c>
      <c r="G2374">
        <f>INT((D2374-1)/6)+1</f>
        <v>6</v>
      </c>
      <c r="H2374">
        <f>MOD(D2374-1,6)+1</f>
        <v>4</v>
      </c>
      <c r="I2374">
        <f>37-D2374</f>
        <v>3</v>
      </c>
      <c r="J2374">
        <f>ABS(D2374-D2375)</f>
        <v>30</v>
      </c>
      <c r="K2374">
        <f>AVERAGE(D2374:D2378)</f>
        <v>34</v>
      </c>
      <c r="L2374">
        <f>AVERAGE(D2374:D2393)</f>
        <v>34</v>
      </c>
      <c r="M2374">
        <f>K2374-L2374</f>
        <v>0</v>
      </c>
      <c r="N2374" t="str">
        <f>IF(K2374&gt;L2374,"HIGH ZONE BIAS",IF(K2374&lt;L2374,"LOW ZONE BIAS","EQUILIBRIUM"))</f>
        <v>EQUILIBRIUM</v>
      </c>
    </row>
    <row r="2375">
      <c r="A2375">
        <v>25196</v>
      </c>
      <c r="B2375" t="str">
        <v>2024-12-24</v>
      </c>
      <c r="C2375" t="str">
        <v>Afternoon</v>
      </c>
      <c r="D2375">
        <v>4</v>
      </c>
      <c r="E2375" t="str">
        <f>IF(MOD(D2375,2)=0,"EVEN","ODD")</f>
        <v>EVEN</v>
      </c>
      <c r="F2375" t="str">
        <f>IF(D2375&lt;=18,"LOW (1-18)","HIGH (19-36)")</f>
        <v>LOW (1-18)</v>
      </c>
      <c r="G2375">
        <f>INT((D2375-1)/6)+1</f>
        <v>1</v>
      </c>
      <c r="H2375">
        <f>MOD(D2375-1,6)+1</f>
        <v>4</v>
      </c>
      <c r="I2375">
        <f>37-D2375</f>
        <v>33</v>
      </c>
      <c r="J2375">
        <f>ABS(D2375-D2376)</f>
        <v>1</v>
      </c>
      <c r="K2375">
        <f>AVERAGE(D2375:D2379)</f>
        <v>4</v>
      </c>
      <c r="L2375">
        <f>AVERAGE(D2375:D2394)</f>
        <v>4</v>
      </c>
      <c r="M2375">
        <f>K2375-L2375</f>
        <v>0</v>
      </c>
      <c r="N2375" t="str">
        <f>IF(K2375&gt;L2375,"HIGH ZONE BIAS",IF(K2375&lt;L2375,"LOW ZONE BIAS","EQUILIBRIUM"))</f>
        <v>EQUILIBRIUM</v>
      </c>
    </row>
    <row r="2376">
      <c r="A2376">
        <v>25195</v>
      </c>
      <c r="B2376" t="str">
        <v>2024-12-24</v>
      </c>
      <c r="C2376" t="str">
        <v>Midday</v>
      </c>
      <c r="D2376">
        <v>3</v>
      </c>
      <c r="E2376" t="str">
        <f>IF(MOD(D2376,2)=0,"EVEN","ODD")</f>
        <v>ODD</v>
      </c>
      <c r="F2376" t="str">
        <f>IF(D2376&lt;=18,"LOW (1-18)","HIGH (19-36)")</f>
        <v>LOW (1-18)</v>
      </c>
      <c r="G2376">
        <f>INT((D2376-1)/6)+1</f>
        <v>1</v>
      </c>
      <c r="H2376">
        <f>MOD(D2376-1,6)+1</f>
        <v>3</v>
      </c>
      <c r="I2376">
        <f>37-D2376</f>
        <v>34</v>
      </c>
      <c r="J2376">
        <f>ABS(D2376-D2377)</f>
        <v>23</v>
      </c>
      <c r="K2376">
        <f>AVERAGE(D2376:D2380)</f>
        <v>3</v>
      </c>
      <c r="L2376">
        <f>AVERAGE(D2376:D2395)</f>
        <v>3</v>
      </c>
      <c r="M2376">
        <f>K2376-L2376</f>
        <v>0</v>
      </c>
      <c r="N2376" t="str">
        <f>IF(K2376&gt;L2376,"HIGH ZONE BIAS",IF(K2376&lt;L2376,"LOW ZONE BIAS","EQUILIBRIUM"))</f>
        <v>EQUILIBRIUM</v>
      </c>
    </row>
    <row r="2377">
      <c r="A2377">
        <v>25194</v>
      </c>
      <c r="B2377" t="str">
        <v>2024-12-24</v>
      </c>
      <c r="C2377" t="str">
        <v>Morning</v>
      </c>
      <c r="D2377">
        <v>26</v>
      </c>
      <c r="E2377" t="str">
        <f>IF(MOD(D2377,2)=0,"EVEN","ODD")</f>
        <v>EVEN</v>
      </c>
      <c r="F2377" t="str">
        <f>IF(D2377&lt;=18,"LOW (1-18)","HIGH (19-36)")</f>
        <v>HIGH (19-36)</v>
      </c>
      <c r="G2377">
        <f>INT((D2377-1)/6)+1</f>
        <v>5</v>
      </c>
      <c r="H2377">
        <f>MOD(D2377-1,6)+1</f>
        <v>2</v>
      </c>
      <c r="I2377">
        <f>37-D2377</f>
        <v>11</v>
      </c>
      <c r="J2377">
        <f>ABS(D2377-D2378)</f>
        <v>6</v>
      </c>
      <c r="K2377">
        <f>AVERAGE(D2377:D2381)</f>
        <v>26</v>
      </c>
      <c r="L2377">
        <f>AVERAGE(D2377:D2396)</f>
        <v>26</v>
      </c>
      <c r="M2377">
        <f>K2377-L2377</f>
        <v>0</v>
      </c>
      <c r="N2377" t="str">
        <f>IF(K2377&gt;L2377,"HIGH ZONE BIAS",IF(K2377&lt;L2377,"LOW ZONE BIAS","EQUILIBRIUM"))</f>
        <v>EQUILIBRIUM</v>
      </c>
    </row>
    <row r="2378">
      <c r="A2378">
        <v>25193</v>
      </c>
      <c r="B2378" t="str">
        <v>2024-12-23</v>
      </c>
      <c r="C2378" t="str">
        <v>Evening</v>
      </c>
      <c r="D2378">
        <v>32</v>
      </c>
      <c r="E2378" t="str">
        <f>IF(MOD(D2378,2)=0,"EVEN","ODD")</f>
        <v>EVEN</v>
      </c>
      <c r="F2378" t="str">
        <f>IF(D2378&lt;=18,"LOW (1-18)","HIGH (19-36)")</f>
        <v>HIGH (19-36)</v>
      </c>
      <c r="G2378">
        <f>INT((D2378-1)/6)+1</f>
        <v>6</v>
      </c>
      <c r="H2378">
        <f>MOD(D2378-1,6)+1</f>
        <v>2</v>
      </c>
      <c r="I2378">
        <f>37-D2378</f>
        <v>5</v>
      </c>
      <c r="J2378">
        <f>ABS(D2378-D2379)</f>
        <v>12</v>
      </c>
      <c r="K2378">
        <f>AVERAGE(D2378:D2382)</f>
        <v>32</v>
      </c>
      <c r="L2378">
        <f>AVERAGE(D2378:D2397)</f>
        <v>32</v>
      </c>
      <c r="M2378">
        <f>K2378-L2378</f>
        <v>0</v>
      </c>
      <c r="N2378" t="str">
        <f>IF(K2378&gt;L2378,"HIGH ZONE BIAS",IF(K2378&lt;L2378,"LOW ZONE BIAS","EQUILIBRIUM"))</f>
        <v>EQUILIBRIUM</v>
      </c>
    </row>
    <row r="2379">
      <c r="A2379">
        <v>25192</v>
      </c>
      <c r="B2379" t="str">
        <v>2024-12-23</v>
      </c>
      <c r="C2379" t="str">
        <v>Afternoon</v>
      </c>
      <c r="D2379">
        <v>20</v>
      </c>
      <c r="E2379" t="str">
        <f>IF(MOD(D2379,2)=0,"EVEN","ODD")</f>
        <v>EVEN</v>
      </c>
      <c r="F2379" t="str">
        <f>IF(D2379&lt;=18,"LOW (1-18)","HIGH (19-36)")</f>
        <v>HIGH (19-36)</v>
      </c>
      <c r="G2379">
        <f>INT((D2379-1)/6)+1</f>
        <v>4</v>
      </c>
      <c r="H2379">
        <f>MOD(D2379-1,6)+1</f>
        <v>2</v>
      </c>
      <c r="I2379">
        <f>37-D2379</f>
        <v>17</v>
      </c>
      <c r="J2379">
        <f>ABS(D2379-D2380)</f>
        <v>4</v>
      </c>
      <c r="K2379">
        <f>AVERAGE(D2379:D2383)</f>
        <v>20</v>
      </c>
      <c r="L2379">
        <f>AVERAGE(D2379:D2398)</f>
        <v>20</v>
      </c>
      <c r="M2379">
        <f>K2379-L2379</f>
        <v>0</v>
      </c>
      <c r="N2379" t="str">
        <f>IF(K2379&gt;L2379,"HIGH ZONE BIAS",IF(K2379&lt;L2379,"LOW ZONE BIAS","EQUILIBRIUM"))</f>
        <v>EQUILIBRIUM</v>
      </c>
    </row>
    <row r="2380">
      <c r="A2380">
        <v>25191</v>
      </c>
      <c r="B2380" t="str">
        <v>2024-12-23</v>
      </c>
      <c r="C2380" t="str">
        <v>Midday</v>
      </c>
      <c r="D2380">
        <v>24</v>
      </c>
      <c r="E2380" t="str">
        <f>IF(MOD(D2380,2)=0,"EVEN","ODD")</f>
        <v>EVEN</v>
      </c>
      <c r="F2380" t="str">
        <f>IF(D2380&lt;=18,"LOW (1-18)","HIGH (19-36)")</f>
        <v>HIGH (19-36)</v>
      </c>
      <c r="G2380">
        <f>INT((D2380-1)/6)+1</f>
        <v>4</v>
      </c>
      <c r="H2380">
        <f>MOD(D2380-1,6)+1</f>
        <v>6</v>
      </c>
      <c r="I2380">
        <f>37-D2380</f>
        <v>13</v>
      </c>
      <c r="J2380">
        <f>ABS(D2380-D2381)</f>
        <v>8</v>
      </c>
      <c r="K2380">
        <f>AVERAGE(D2380:D2384)</f>
        <v>24</v>
      </c>
      <c r="L2380">
        <f>AVERAGE(D2380:D2399)</f>
        <v>24</v>
      </c>
      <c r="M2380">
        <f>K2380-L2380</f>
        <v>0</v>
      </c>
      <c r="N2380" t="str">
        <f>IF(K2380&gt;L2380,"HIGH ZONE BIAS",IF(K2380&lt;L2380,"LOW ZONE BIAS","EQUILIBRIUM"))</f>
        <v>EQUILIBRIUM</v>
      </c>
    </row>
    <row r="2381">
      <c r="A2381">
        <v>25190</v>
      </c>
      <c r="B2381" t="str">
        <v>2024-12-23</v>
      </c>
      <c r="C2381" t="str">
        <v>Morning</v>
      </c>
      <c r="D2381">
        <v>32</v>
      </c>
      <c r="E2381" t="str">
        <f>IF(MOD(D2381,2)=0,"EVEN","ODD")</f>
        <v>EVEN</v>
      </c>
      <c r="F2381" t="str">
        <f>IF(D2381&lt;=18,"LOW (1-18)","HIGH (19-36)")</f>
        <v>HIGH (19-36)</v>
      </c>
      <c r="G2381">
        <f>INT((D2381-1)/6)+1</f>
        <v>6</v>
      </c>
      <c r="H2381">
        <f>MOD(D2381-1,6)+1</f>
        <v>2</v>
      </c>
      <c r="I2381">
        <f>37-D2381</f>
        <v>5</v>
      </c>
      <c r="J2381">
        <f>ABS(D2381-D2382)</f>
        <v>28</v>
      </c>
      <c r="K2381">
        <f>AVERAGE(D2381:D2385)</f>
        <v>32</v>
      </c>
      <c r="L2381">
        <f>AVERAGE(D2381:D2400)</f>
        <v>32</v>
      </c>
      <c r="M2381">
        <f>K2381-L2381</f>
        <v>0</v>
      </c>
      <c r="N2381" t="str">
        <f>IF(K2381&gt;L2381,"HIGH ZONE BIAS",IF(K2381&lt;L2381,"LOW ZONE BIAS","EQUILIBRIUM"))</f>
        <v>EQUILIBRIUM</v>
      </c>
    </row>
    <row r="2382">
      <c r="A2382">
        <v>25189</v>
      </c>
      <c r="B2382" t="str">
        <v>2024-12-21</v>
      </c>
      <c r="C2382" t="str">
        <v>Evening</v>
      </c>
      <c r="D2382">
        <v>4</v>
      </c>
      <c r="E2382" t="str">
        <f>IF(MOD(D2382,2)=0,"EVEN","ODD")</f>
        <v>EVEN</v>
      </c>
      <c r="F2382" t="str">
        <f>IF(D2382&lt;=18,"LOW (1-18)","HIGH (19-36)")</f>
        <v>LOW (1-18)</v>
      </c>
      <c r="G2382">
        <f>INT((D2382-1)/6)+1</f>
        <v>1</v>
      </c>
      <c r="H2382">
        <f>MOD(D2382-1,6)+1</f>
        <v>4</v>
      </c>
      <c r="I2382">
        <f>37-D2382</f>
        <v>33</v>
      </c>
      <c r="J2382">
        <f>ABS(D2382-D2383)</f>
        <v>32</v>
      </c>
      <c r="K2382">
        <f>AVERAGE(D2382:D2386)</f>
        <v>4</v>
      </c>
      <c r="L2382">
        <f>AVERAGE(D2382:D2401)</f>
        <v>4</v>
      </c>
      <c r="M2382">
        <f>K2382-L2382</f>
        <v>0</v>
      </c>
      <c r="N2382" t="str">
        <f>IF(K2382&gt;L2382,"HIGH ZONE BIAS",IF(K2382&lt;L2382,"LOW ZONE BIAS","EQUILIBRIUM"))</f>
        <v>EQUILIBRIUM</v>
      </c>
    </row>
    <row r="2383">
      <c r="A2383">
        <v>25188</v>
      </c>
      <c r="B2383" t="str">
        <v>2024-12-21</v>
      </c>
      <c r="C2383" t="str">
        <v>Afternoon</v>
      </c>
      <c r="D2383">
        <v>36</v>
      </c>
      <c r="E2383" t="str">
        <f>IF(MOD(D2383,2)=0,"EVEN","ODD")</f>
        <v>EVEN</v>
      </c>
      <c r="F2383" t="str">
        <f>IF(D2383&lt;=18,"LOW (1-18)","HIGH (19-36)")</f>
        <v>HIGH (19-36)</v>
      </c>
      <c r="G2383">
        <f>INT((D2383-1)/6)+1</f>
        <v>6</v>
      </c>
      <c r="H2383">
        <f>MOD(D2383-1,6)+1</f>
        <v>6</v>
      </c>
      <c r="I2383">
        <f>37-D2383</f>
        <v>1</v>
      </c>
      <c r="J2383">
        <f>ABS(D2383-D2384)</f>
        <v>29</v>
      </c>
      <c r="K2383">
        <f>AVERAGE(D2383:D2387)</f>
        <v>36</v>
      </c>
      <c r="L2383">
        <f>AVERAGE(D2383:D2402)</f>
        <v>36</v>
      </c>
      <c r="M2383">
        <f>K2383-L2383</f>
        <v>0</v>
      </c>
      <c r="N2383" t="str">
        <f>IF(K2383&gt;L2383,"HIGH ZONE BIAS",IF(K2383&lt;L2383,"LOW ZONE BIAS","EQUILIBRIUM"))</f>
        <v>EQUILIBRIUM</v>
      </c>
    </row>
    <row r="2384">
      <c r="A2384">
        <v>25187</v>
      </c>
      <c r="B2384" t="str">
        <v>2024-12-21</v>
      </c>
      <c r="C2384" t="str">
        <v>Midday</v>
      </c>
      <c r="D2384">
        <v>7</v>
      </c>
      <c r="E2384" t="str">
        <f>IF(MOD(D2384,2)=0,"EVEN","ODD")</f>
        <v>ODD</v>
      </c>
      <c r="F2384" t="str">
        <f>IF(D2384&lt;=18,"LOW (1-18)","HIGH (19-36)")</f>
        <v>LOW (1-18)</v>
      </c>
      <c r="G2384">
        <f>INT((D2384-1)/6)+1</f>
        <v>2</v>
      </c>
      <c r="H2384">
        <f>MOD(D2384-1,6)+1</f>
        <v>1</v>
      </c>
      <c r="I2384">
        <f>37-D2384</f>
        <v>30</v>
      </c>
      <c r="J2384">
        <f>ABS(D2384-D2385)</f>
        <v>29</v>
      </c>
      <c r="K2384">
        <f>AVERAGE(D2384:D2388)</f>
        <v>7</v>
      </c>
      <c r="L2384">
        <f>AVERAGE(D2384:D2403)</f>
        <v>7</v>
      </c>
      <c r="M2384">
        <f>K2384-L2384</f>
        <v>0</v>
      </c>
      <c r="N2384" t="str">
        <f>IF(K2384&gt;L2384,"HIGH ZONE BIAS",IF(K2384&lt;L2384,"LOW ZONE BIAS","EQUILIBRIUM"))</f>
        <v>EQUILIBRIUM</v>
      </c>
    </row>
    <row r="2385">
      <c r="A2385">
        <v>25186</v>
      </c>
      <c r="B2385" t="str">
        <v>2024-12-21</v>
      </c>
      <c r="C2385" t="str">
        <v>Morning</v>
      </c>
      <c r="D2385">
        <v>36</v>
      </c>
      <c r="E2385" t="str">
        <f>IF(MOD(D2385,2)=0,"EVEN","ODD")</f>
        <v>EVEN</v>
      </c>
      <c r="F2385" t="str">
        <f>IF(D2385&lt;=18,"LOW (1-18)","HIGH (19-36)")</f>
        <v>HIGH (19-36)</v>
      </c>
      <c r="G2385">
        <f>INT((D2385-1)/6)+1</f>
        <v>6</v>
      </c>
      <c r="H2385">
        <f>MOD(D2385-1,6)+1</f>
        <v>6</v>
      </c>
      <c r="I2385">
        <f>37-D2385</f>
        <v>1</v>
      </c>
      <c r="J2385">
        <f>ABS(D2385-D2386)</f>
        <v>26</v>
      </c>
      <c r="K2385">
        <f>AVERAGE(D2385:D2389)</f>
        <v>36</v>
      </c>
      <c r="L2385">
        <f>AVERAGE(D2385:D2404)</f>
        <v>36</v>
      </c>
      <c r="M2385">
        <f>K2385-L2385</f>
        <v>0</v>
      </c>
      <c r="N2385" t="str">
        <f>IF(K2385&gt;L2385,"HIGH ZONE BIAS",IF(K2385&lt;L2385,"LOW ZONE BIAS","EQUILIBRIUM"))</f>
        <v>EQUILIBRIUM</v>
      </c>
    </row>
    <row r="2386">
      <c r="A2386">
        <v>25185</v>
      </c>
      <c r="B2386" t="str">
        <v>2024-12-20</v>
      </c>
      <c r="C2386" t="str">
        <v>Evening</v>
      </c>
      <c r="D2386">
        <v>10</v>
      </c>
      <c r="E2386" t="str">
        <f>IF(MOD(D2386,2)=0,"EVEN","ODD")</f>
        <v>EVEN</v>
      </c>
      <c r="F2386" t="str">
        <f>IF(D2386&lt;=18,"LOW (1-18)","HIGH (19-36)")</f>
        <v>LOW (1-18)</v>
      </c>
      <c r="G2386">
        <f>INT((D2386-1)/6)+1</f>
        <v>2</v>
      </c>
      <c r="H2386">
        <f>MOD(D2386-1,6)+1</f>
        <v>4</v>
      </c>
      <c r="I2386">
        <f>37-D2386</f>
        <v>27</v>
      </c>
      <c r="J2386">
        <f>ABS(D2386-D2387)</f>
        <v>10</v>
      </c>
      <c r="K2386">
        <f>AVERAGE(D2386:D2390)</f>
        <v>10</v>
      </c>
      <c r="L2386">
        <f>AVERAGE(D2386:D2405)</f>
        <v>10</v>
      </c>
      <c r="M2386">
        <f>K2386-L2386</f>
        <v>0</v>
      </c>
      <c r="N2386" t="str">
        <f>IF(K2386&gt;L2386,"HIGH ZONE BIAS",IF(K2386&lt;L2386,"LOW ZONE BIAS","EQUILIBRIUM"))</f>
        <v>EQUILIBRIUM</v>
      </c>
    </row>
    <row r="2387">
      <c r="A2387">
        <v>25184</v>
      </c>
      <c r="B2387" t="str">
        <v>2024-12-20</v>
      </c>
      <c r="C2387" t="str">
        <v>Afternoon</v>
      </c>
      <c r="D2387">
        <v>20</v>
      </c>
      <c r="E2387" t="str">
        <f>IF(MOD(D2387,2)=0,"EVEN","ODD")</f>
        <v>EVEN</v>
      </c>
      <c r="F2387" t="str">
        <f>IF(D2387&lt;=18,"LOW (1-18)","HIGH (19-36)")</f>
        <v>HIGH (19-36)</v>
      </c>
      <c r="G2387">
        <f>INT((D2387-1)/6)+1</f>
        <v>4</v>
      </c>
      <c r="H2387">
        <f>MOD(D2387-1,6)+1</f>
        <v>2</v>
      </c>
      <c r="I2387">
        <f>37-D2387</f>
        <v>17</v>
      </c>
      <c r="J2387">
        <f>ABS(D2387-D2388)</f>
        <v>6</v>
      </c>
      <c r="K2387">
        <f>AVERAGE(D2387:D2391)</f>
        <v>20</v>
      </c>
      <c r="L2387">
        <f>AVERAGE(D2387:D2406)</f>
        <v>20</v>
      </c>
      <c r="M2387">
        <f>K2387-L2387</f>
        <v>0</v>
      </c>
      <c r="N2387" t="str">
        <f>IF(K2387&gt;L2387,"HIGH ZONE BIAS",IF(K2387&lt;L2387,"LOW ZONE BIAS","EQUILIBRIUM"))</f>
        <v>EQUILIBRIUM</v>
      </c>
    </row>
    <row r="2388">
      <c r="A2388">
        <v>25183</v>
      </c>
      <c r="B2388" t="str">
        <v>2024-12-20</v>
      </c>
      <c r="C2388" t="str">
        <v>Midday</v>
      </c>
      <c r="D2388">
        <v>14</v>
      </c>
      <c r="E2388" t="str">
        <f>IF(MOD(D2388,2)=0,"EVEN","ODD")</f>
        <v>EVEN</v>
      </c>
      <c r="F2388" t="str">
        <f>IF(D2388&lt;=18,"LOW (1-18)","HIGH (19-36)")</f>
        <v>LOW (1-18)</v>
      </c>
      <c r="G2388">
        <f>INT((D2388-1)/6)+1</f>
        <v>3</v>
      </c>
      <c r="H2388">
        <f>MOD(D2388-1,6)+1</f>
        <v>2</v>
      </c>
      <c r="I2388">
        <f>37-D2388</f>
        <v>23</v>
      </c>
      <c r="J2388">
        <f>ABS(D2388-D2389)</f>
        <v>2</v>
      </c>
      <c r="K2388">
        <f>AVERAGE(D2388:D2392)</f>
        <v>14</v>
      </c>
      <c r="L2388">
        <f>AVERAGE(D2388:D2407)</f>
        <v>14</v>
      </c>
      <c r="M2388">
        <f>K2388-L2388</f>
        <v>0</v>
      </c>
      <c r="N2388" t="str">
        <f>IF(K2388&gt;L2388,"HIGH ZONE BIAS",IF(K2388&lt;L2388,"LOW ZONE BIAS","EQUILIBRIUM"))</f>
        <v>EQUILIBRIUM</v>
      </c>
    </row>
    <row r="2389">
      <c r="A2389">
        <v>25182</v>
      </c>
      <c r="B2389" t="str">
        <v>2024-12-20</v>
      </c>
      <c r="C2389" t="str">
        <v>Morning</v>
      </c>
      <c r="D2389">
        <v>12</v>
      </c>
      <c r="E2389" t="str">
        <f>IF(MOD(D2389,2)=0,"EVEN","ODD")</f>
        <v>EVEN</v>
      </c>
      <c r="F2389" t="str">
        <f>IF(D2389&lt;=18,"LOW (1-18)","HIGH (19-36)")</f>
        <v>LOW (1-18)</v>
      </c>
      <c r="G2389">
        <f>INT((D2389-1)/6)+1</f>
        <v>2</v>
      </c>
      <c r="H2389">
        <f>MOD(D2389-1,6)+1</f>
        <v>6</v>
      </c>
      <c r="I2389">
        <f>37-D2389</f>
        <v>25</v>
      </c>
      <c r="J2389">
        <f>ABS(D2389-D2390)</f>
        <v>3</v>
      </c>
      <c r="K2389">
        <f>AVERAGE(D2389:D2393)</f>
        <v>12</v>
      </c>
      <c r="L2389">
        <f>AVERAGE(D2389:D2408)</f>
        <v>12</v>
      </c>
      <c r="M2389">
        <f>K2389-L2389</f>
        <v>0</v>
      </c>
      <c r="N2389" t="str">
        <f>IF(K2389&gt;L2389,"HIGH ZONE BIAS",IF(K2389&lt;L2389,"LOW ZONE BIAS","EQUILIBRIUM"))</f>
        <v>EQUILIBRIUM</v>
      </c>
    </row>
    <row r="2390">
      <c r="A2390">
        <v>25181</v>
      </c>
      <c r="B2390" t="str">
        <v>2024-12-19</v>
      </c>
      <c r="C2390" t="str">
        <v>Evening</v>
      </c>
      <c r="D2390">
        <v>9</v>
      </c>
      <c r="E2390" t="str">
        <f>IF(MOD(D2390,2)=0,"EVEN","ODD")</f>
        <v>ODD</v>
      </c>
      <c r="F2390" t="str">
        <f>IF(D2390&lt;=18,"LOW (1-18)","HIGH (19-36)")</f>
        <v>LOW (1-18)</v>
      </c>
      <c r="G2390">
        <f>INT((D2390-1)/6)+1</f>
        <v>2</v>
      </c>
      <c r="H2390">
        <f>MOD(D2390-1,6)+1</f>
        <v>3</v>
      </c>
      <c r="I2390">
        <f>37-D2390</f>
        <v>28</v>
      </c>
      <c r="J2390">
        <f>ABS(D2390-D2391)</f>
        <v>23</v>
      </c>
      <c r="K2390">
        <f>AVERAGE(D2390:D2394)</f>
        <v>9</v>
      </c>
      <c r="L2390">
        <f>AVERAGE(D2390:D2409)</f>
        <v>9</v>
      </c>
      <c r="M2390">
        <f>K2390-L2390</f>
        <v>0</v>
      </c>
      <c r="N2390" t="str">
        <f>IF(K2390&gt;L2390,"HIGH ZONE BIAS",IF(K2390&lt;L2390,"LOW ZONE BIAS","EQUILIBRIUM"))</f>
        <v>EQUILIBRIUM</v>
      </c>
    </row>
    <row r="2391">
      <c r="A2391">
        <v>25180</v>
      </c>
      <c r="B2391" t="str">
        <v>2024-12-19</v>
      </c>
      <c r="C2391" t="str">
        <v>Afternoon</v>
      </c>
      <c r="D2391">
        <v>32</v>
      </c>
      <c r="E2391" t="str">
        <f>IF(MOD(D2391,2)=0,"EVEN","ODD")</f>
        <v>EVEN</v>
      </c>
      <c r="F2391" t="str">
        <f>IF(D2391&lt;=18,"LOW (1-18)","HIGH (19-36)")</f>
        <v>HIGH (19-36)</v>
      </c>
      <c r="G2391">
        <f>INT((D2391-1)/6)+1</f>
        <v>6</v>
      </c>
      <c r="H2391">
        <f>MOD(D2391-1,6)+1</f>
        <v>2</v>
      </c>
      <c r="I2391">
        <f>37-D2391</f>
        <v>5</v>
      </c>
      <c r="J2391">
        <f>ABS(D2391-D2392)</f>
        <v>17</v>
      </c>
      <c r="K2391">
        <f>AVERAGE(D2391:D2395)</f>
        <v>32</v>
      </c>
      <c r="L2391">
        <f>AVERAGE(D2391:D2410)</f>
        <v>32</v>
      </c>
      <c r="M2391">
        <f>K2391-L2391</f>
        <v>0</v>
      </c>
      <c r="N2391" t="str">
        <f>IF(K2391&gt;L2391,"HIGH ZONE BIAS",IF(K2391&lt;L2391,"LOW ZONE BIAS","EQUILIBRIUM"))</f>
        <v>EQUILIBRIUM</v>
      </c>
    </row>
    <row r="2392">
      <c r="A2392">
        <v>25179</v>
      </c>
      <c r="B2392" t="str">
        <v>2024-12-19</v>
      </c>
      <c r="C2392" t="str">
        <v>Midday</v>
      </c>
      <c r="D2392">
        <v>15</v>
      </c>
      <c r="E2392" t="str">
        <f>IF(MOD(D2392,2)=0,"EVEN","ODD")</f>
        <v>ODD</v>
      </c>
      <c r="F2392" t="str">
        <f>IF(D2392&lt;=18,"LOW (1-18)","HIGH (19-36)")</f>
        <v>LOW (1-18)</v>
      </c>
      <c r="G2392">
        <f>INT((D2392-1)/6)+1</f>
        <v>3</v>
      </c>
      <c r="H2392">
        <f>MOD(D2392-1,6)+1</f>
        <v>3</v>
      </c>
      <c r="I2392">
        <f>37-D2392</f>
        <v>22</v>
      </c>
      <c r="J2392">
        <f>ABS(D2392-D2393)</f>
        <v>9</v>
      </c>
      <c r="K2392">
        <f>AVERAGE(D2392:D2396)</f>
        <v>15</v>
      </c>
      <c r="L2392">
        <f>AVERAGE(D2392:D2411)</f>
        <v>15</v>
      </c>
      <c r="M2392">
        <f>K2392-L2392</f>
        <v>0</v>
      </c>
      <c r="N2392" t="str">
        <f>IF(K2392&gt;L2392,"HIGH ZONE BIAS",IF(K2392&lt;L2392,"LOW ZONE BIAS","EQUILIBRIUM"))</f>
        <v>EQUILIBRIUM</v>
      </c>
    </row>
    <row r="2393">
      <c r="A2393">
        <v>25178</v>
      </c>
      <c r="B2393" t="str">
        <v>2024-12-19</v>
      </c>
      <c r="C2393" t="str">
        <v>Morning</v>
      </c>
      <c r="D2393">
        <v>6</v>
      </c>
      <c r="E2393" t="str">
        <f>IF(MOD(D2393,2)=0,"EVEN","ODD")</f>
        <v>EVEN</v>
      </c>
      <c r="F2393" t="str">
        <f>IF(D2393&lt;=18,"LOW (1-18)","HIGH (19-36)")</f>
        <v>LOW (1-18)</v>
      </c>
      <c r="G2393">
        <f>INT((D2393-1)/6)+1</f>
        <v>1</v>
      </c>
      <c r="H2393">
        <f>MOD(D2393-1,6)+1</f>
        <v>6</v>
      </c>
      <c r="I2393">
        <f>37-D2393</f>
        <v>31</v>
      </c>
      <c r="J2393">
        <f>ABS(D2393-D2394)</f>
        <v>21</v>
      </c>
      <c r="K2393">
        <f>AVERAGE(D2393:D2397)</f>
        <v>6</v>
      </c>
      <c r="L2393">
        <f>AVERAGE(D2393:D2412)</f>
        <v>6</v>
      </c>
      <c r="M2393">
        <f>K2393-L2393</f>
        <v>0</v>
      </c>
      <c r="N2393" t="str">
        <f>IF(K2393&gt;L2393,"HIGH ZONE BIAS",IF(K2393&lt;L2393,"LOW ZONE BIAS","EQUILIBRIUM"))</f>
        <v>EQUILIBRIUM</v>
      </c>
    </row>
    <row r="2394">
      <c r="A2394">
        <v>25177</v>
      </c>
      <c r="B2394" t="str">
        <v>2024-12-18</v>
      </c>
      <c r="C2394" t="str">
        <v>Evening</v>
      </c>
      <c r="D2394">
        <v>27</v>
      </c>
      <c r="E2394" t="str">
        <f>IF(MOD(D2394,2)=0,"EVEN","ODD")</f>
        <v>ODD</v>
      </c>
      <c r="F2394" t="str">
        <f>IF(D2394&lt;=18,"LOW (1-18)","HIGH (19-36)")</f>
        <v>HIGH (19-36)</v>
      </c>
      <c r="G2394">
        <f>INT((D2394-1)/6)+1</f>
        <v>5</v>
      </c>
      <c r="H2394">
        <f>MOD(D2394-1,6)+1</f>
        <v>3</v>
      </c>
      <c r="I2394">
        <f>37-D2394</f>
        <v>10</v>
      </c>
      <c r="J2394">
        <f>ABS(D2394-D2395)</f>
        <v>13</v>
      </c>
      <c r="K2394">
        <f>AVERAGE(D2394:D2398)</f>
        <v>27</v>
      </c>
      <c r="L2394">
        <f>AVERAGE(D2394:D2413)</f>
        <v>27</v>
      </c>
      <c r="M2394">
        <f>K2394-L2394</f>
        <v>0</v>
      </c>
      <c r="N2394" t="str">
        <f>IF(K2394&gt;L2394,"HIGH ZONE BIAS",IF(K2394&lt;L2394,"LOW ZONE BIAS","EQUILIBRIUM"))</f>
        <v>EQUILIBRIUM</v>
      </c>
    </row>
    <row r="2395">
      <c r="A2395">
        <v>25176</v>
      </c>
      <c r="B2395" t="str">
        <v>2024-12-18</v>
      </c>
      <c r="C2395" t="str">
        <v>Afternoon</v>
      </c>
      <c r="D2395">
        <v>14</v>
      </c>
      <c r="E2395" t="str">
        <f>IF(MOD(D2395,2)=0,"EVEN","ODD")</f>
        <v>EVEN</v>
      </c>
      <c r="F2395" t="str">
        <f>IF(D2395&lt;=18,"LOW (1-18)","HIGH (19-36)")</f>
        <v>LOW (1-18)</v>
      </c>
      <c r="G2395">
        <f>INT((D2395-1)/6)+1</f>
        <v>3</v>
      </c>
      <c r="H2395">
        <f>MOD(D2395-1,6)+1</f>
        <v>2</v>
      </c>
      <c r="I2395">
        <f>37-D2395</f>
        <v>23</v>
      </c>
      <c r="J2395">
        <f>ABS(D2395-D2396)</f>
        <v>18</v>
      </c>
      <c r="K2395">
        <f>AVERAGE(D2395:D2399)</f>
        <v>14</v>
      </c>
      <c r="L2395">
        <f>AVERAGE(D2395:D2414)</f>
        <v>14</v>
      </c>
      <c r="M2395">
        <f>K2395-L2395</f>
        <v>0</v>
      </c>
      <c r="N2395" t="str">
        <f>IF(K2395&gt;L2395,"HIGH ZONE BIAS",IF(K2395&lt;L2395,"LOW ZONE BIAS","EQUILIBRIUM"))</f>
        <v>EQUILIBRIUM</v>
      </c>
    </row>
    <row r="2396">
      <c r="A2396">
        <v>25175</v>
      </c>
      <c r="B2396" t="str">
        <v>2024-12-18</v>
      </c>
      <c r="C2396" t="str">
        <v>Midday</v>
      </c>
      <c r="D2396">
        <v>32</v>
      </c>
      <c r="E2396" t="str">
        <f>IF(MOD(D2396,2)=0,"EVEN","ODD")</f>
        <v>EVEN</v>
      </c>
      <c r="F2396" t="str">
        <f>IF(D2396&lt;=18,"LOW (1-18)","HIGH (19-36)")</f>
        <v>HIGH (19-36)</v>
      </c>
      <c r="G2396">
        <f>INT((D2396-1)/6)+1</f>
        <v>6</v>
      </c>
      <c r="H2396">
        <f>MOD(D2396-1,6)+1</f>
        <v>2</v>
      </c>
      <c r="I2396">
        <f>37-D2396</f>
        <v>5</v>
      </c>
      <c r="J2396">
        <f>ABS(D2396-D2397)</f>
        <v>30</v>
      </c>
      <c r="K2396">
        <f>AVERAGE(D2396:D2400)</f>
        <v>32</v>
      </c>
      <c r="L2396">
        <f>AVERAGE(D2396:D2415)</f>
        <v>32</v>
      </c>
      <c r="M2396">
        <f>K2396-L2396</f>
        <v>0</v>
      </c>
      <c r="N2396" t="str">
        <f>IF(K2396&gt;L2396,"HIGH ZONE BIAS",IF(K2396&lt;L2396,"LOW ZONE BIAS","EQUILIBRIUM"))</f>
        <v>EQUILIBRIUM</v>
      </c>
    </row>
    <row r="2397">
      <c r="A2397">
        <v>25174</v>
      </c>
      <c r="B2397" t="str">
        <v>2024-12-18</v>
      </c>
      <c r="C2397" t="str">
        <v>Morning</v>
      </c>
      <c r="D2397">
        <v>2</v>
      </c>
      <c r="E2397" t="str">
        <f>IF(MOD(D2397,2)=0,"EVEN","ODD")</f>
        <v>EVEN</v>
      </c>
      <c r="F2397" t="str">
        <f>IF(D2397&lt;=18,"LOW (1-18)","HIGH (19-36)")</f>
        <v>LOW (1-18)</v>
      </c>
      <c r="G2397">
        <f>INT((D2397-1)/6)+1</f>
        <v>1</v>
      </c>
      <c r="H2397">
        <f>MOD(D2397-1,6)+1</f>
        <v>2</v>
      </c>
      <c r="I2397">
        <f>37-D2397</f>
        <v>35</v>
      </c>
      <c r="J2397">
        <f>ABS(D2397-D2398)</f>
        <v>3</v>
      </c>
      <c r="K2397">
        <f>AVERAGE(D2397:D2401)</f>
        <v>2</v>
      </c>
      <c r="L2397">
        <f>AVERAGE(D2397:D2416)</f>
        <v>2</v>
      </c>
      <c r="M2397">
        <f>K2397-L2397</f>
        <v>0</v>
      </c>
      <c r="N2397" t="str">
        <f>IF(K2397&gt;L2397,"HIGH ZONE BIAS",IF(K2397&lt;L2397,"LOW ZONE BIAS","EQUILIBRIUM"))</f>
        <v>EQUILIBRIUM</v>
      </c>
    </row>
    <row r="2398">
      <c r="A2398">
        <v>25173</v>
      </c>
      <c r="B2398" t="str">
        <v>2024-12-17</v>
      </c>
      <c r="C2398" t="str">
        <v>Evening</v>
      </c>
      <c r="D2398">
        <v>5</v>
      </c>
      <c r="E2398" t="str">
        <f>IF(MOD(D2398,2)=0,"EVEN","ODD")</f>
        <v>ODD</v>
      </c>
      <c r="F2398" t="str">
        <f>IF(D2398&lt;=18,"LOW (1-18)","HIGH (19-36)")</f>
        <v>LOW (1-18)</v>
      </c>
      <c r="G2398">
        <f>INT((D2398-1)/6)+1</f>
        <v>1</v>
      </c>
      <c r="H2398">
        <f>MOD(D2398-1,6)+1</f>
        <v>5</v>
      </c>
      <c r="I2398">
        <f>37-D2398</f>
        <v>32</v>
      </c>
      <c r="J2398">
        <f>ABS(D2398-D2399)</f>
        <v>15</v>
      </c>
      <c r="K2398">
        <f>AVERAGE(D2398:D2402)</f>
        <v>5</v>
      </c>
      <c r="L2398">
        <f>AVERAGE(D2398:D2417)</f>
        <v>5</v>
      </c>
      <c r="M2398">
        <f>K2398-L2398</f>
        <v>0</v>
      </c>
      <c r="N2398" t="str">
        <f>IF(K2398&gt;L2398,"HIGH ZONE BIAS",IF(K2398&lt;L2398,"LOW ZONE BIAS","EQUILIBRIUM"))</f>
        <v>EQUILIBRIUM</v>
      </c>
    </row>
    <row r="2399">
      <c r="A2399">
        <v>25172</v>
      </c>
      <c r="B2399" t="str">
        <v>2024-12-17</v>
      </c>
      <c r="C2399" t="str">
        <v>Afternoon</v>
      </c>
      <c r="D2399">
        <v>20</v>
      </c>
      <c r="E2399" t="str">
        <f>IF(MOD(D2399,2)=0,"EVEN","ODD")</f>
        <v>EVEN</v>
      </c>
      <c r="F2399" t="str">
        <f>IF(D2399&lt;=18,"LOW (1-18)","HIGH (19-36)")</f>
        <v>HIGH (19-36)</v>
      </c>
      <c r="G2399">
        <f>INT((D2399-1)/6)+1</f>
        <v>4</v>
      </c>
      <c r="H2399">
        <f>MOD(D2399-1,6)+1</f>
        <v>2</v>
      </c>
      <c r="I2399">
        <f>37-D2399</f>
        <v>17</v>
      </c>
      <c r="J2399">
        <f>ABS(D2399-D2400)</f>
        <v>1</v>
      </c>
      <c r="K2399">
        <f>AVERAGE(D2399:D2403)</f>
        <v>20</v>
      </c>
      <c r="L2399">
        <f>AVERAGE(D2399:D2418)</f>
        <v>20</v>
      </c>
      <c r="M2399">
        <f>K2399-L2399</f>
        <v>0</v>
      </c>
      <c r="N2399" t="str">
        <f>IF(K2399&gt;L2399,"HIGH ZONE BIAS",IF(K2399&lt;L2399,"LOW ZONE BIAS","EQUILIBRIUM"))</f>
        <v>EQUILIBRIUM</v>
      </c>
    </row>
    <row r="2400">
      <c r="A2400">
        <v>25171</v>
      </c>
      <c r="B2400" t="str">
        <v>2024-12-17</v>
      </c>
      <c r="C2400" t="str">
        <v>Midday</v>
      </c>
      <c r="D2400">
        <v>21</v>
      </c>
      <c r="E2400" t="str">
        <f>IF(MOD(D2400,2)=0,"EVEN","ODD")</f>
        <v>ODD</v>
      </c>
      <c r="F2400" t="str">
        <f>IF(D2400&lt;=18,"LOW (1-18)","HIGH (19-36)")</f>
        <v>HIGH (19-36)</v>
      </c>
      <c r="G2400">
        <f>INT((D2400-1)/6)+1</f>
        <v>4</v>
      </c>
      <c r="H2400">
        <f>MOD(D2400-1,6)+1</f>
        <v>3</v>
      </c>
      <c r="I2400">
        <f>37-D2400</f>
        <v>16</v>
      </c>
      <c r="J2400">
        <f>ABS(D2400-D2401)</f>
        <v>3</v>
      </c>
      <c r="K2400">
        <f>AVERAGE(D2400:D2404)</f>
        <v>21</v>
      </c>
      <c r="L2400">
        <f>AVERAGE(D2400:D2419)</f>
        <v>21</v>
      </c>
      <c r="M2400">
        <f>K2400-L2400</f>
        <v>0</v>
      </c>
      <c r="N2400" t="str">
        <f>IF(K2400&gt;L2400,"HIGH ZONE BIAS",IF(K2400&lt;L2400,"LOW ZONE BIAS","EQUILIBRIUM"))</f>
        <v>EQUILIBRIUM</v>
      </c>
    </row>
    <row r="2401">
      <c r="A2401">
        <v>25170</v>
      </c>
      <c r="B2401" t="str">
        <v>2024-12-17</v>
      </c>
      <c r="C2401" t="str">
        <v>Morning</v>
      </c>
      <c r="D2401">
        <v>18</v>
      </c>
      <c r="E2401" t="str">
        <f>IF(MOD(D2401,2)=0,"EVEN","ODD")</f>
        <v>EVEN</v>
      </c>
      <c r="F2401" t="str">
        <f>IF(D2401&lt;=18,"LOW (1-18)","HIGH (19-36)")</f>
        <v>LOW (1-18)</v>
      </c>
      <c r="G2401">
        <f>INT((D2401-1)/6)+1</f>
        <v>3</v>
      </c>
      <c r="H2401">
        <f>MOD(D2401-1,6)+1</f>
        <v>6</v>
      </c>
      <c r="I2401">
        <f>37-D2401</f>
        <v>19</v>
      </c>
      <c r="J2401">
        <f>ABS(D2401-D2402)</f>
        <v>3</v>
      </c>
      <c r="K2401">
        <f>AVERAGE(D2401:D2405)</f>
        <v>18</v>
      </c>
      <c r="L2401">
        <f>AVERAGE(D2401:D2420)</f>
        <v>18</v>
      </c>
      <c r="M2401">
        <f>K2401-L2401</f>
        <v>0</v>
      </c>
      <c r="N2401" t="str">
        <f>IF(K2401&gt;L2401,"HIGH ZONE BIAS",IF(K2401&lt;L2401,"LOW ZONE BIAS","EQUILIBRIUM"))</f>
        <v>EQUILIBRIUM</v>
      </c>
    </row>
    <row r="2402">
      <c r="A2402">
        <v>25169</v>
      </c>
      <c r="B2402" t="str">
        <v>2024-12-16</v>
      </c>
      <c r="C2402" t="str">
        <v>Evening</v>
      </c>
      <c r="D2402">
        <v>15</v>
      </c>
      <c r="E2402" t="str">
        <f>IF(MOD(D2402,2)=0,"EVEN","ODD")</f>
        <v>ODD</v>
      </c>
      <c r="F2402" t="str">
        <f>IF(D2402&lt;=18,"LOW (1-18)","HIGH (19-36)")</f>
        <v>LOW (1-18)</v>
      </c>
      <c r="G2402">
        <f>INT((D2402-1)/6)+1</f>
        <v>3</v>
      </c>
      <c r="H2402">
        <f>MOD(D2402-1,6)+1</f>
        <v>3</v>
      </c>
      <c r="I2402">
        <f>37-D2402</f>
        <v>22</v>
      </c>
      <c r="J2402">
        <f>ABS(D2402-D2403)</f>
        <v>4</v>
      </c>
      <c r="K2402">
        <f>AVERAGE(D2402:D2406)</f>
        <v>15</v>
      </c>
      <c r="L2402">
        <f>AVERAGE(D2402:D2421)</f>
        <v>15</v>
      </c>
      <c r="M2402">
        <f>K2402-L2402</f>
        <v>0</v>
      </c>
      <c r="N2402" t="str">
        <f>IF(K2402&gt;L2402,"HIGH ZONE BIAS",IF(K2402&lt;L2402,"LOW ZONE BIAS","EQUILIBRIUM"))</f>
        <v>EQUILIBRIUM</v>
      </c>
    </row>
    <row r="2403">
      <c r="A2403">
        <v>25168</v>
      </c>
      <c r="B2403" t="str">
        <v>2024-12-16</v>
      </c>
      <c r="C2403" t="str">
        <v>Afternoon</v>
      </c>
      <c r="D2403">
        <v>11</v>
      </c>
      <c r="E2403" t="str">
        <f>IF(MOD(D2403,2)=0,"EVEN","ODD")</f>
        <v>ODD</v>
      </c>
      <c r="F2403" t="str">
        <f>IF(D2403&lt;=18,"LOW (1-18)","HIGH (19-36)")</f>
        <v>LOW (1-18)</v>
      </c>
      <c r="G2403">
        <f>INT((D2403-1)/6)+1</f>
        <v>2</v>
      </c>
      <c r="H2403">
        <f>MOD(D2403-1,6)+1</f>
        <v>5</v>
      </c>
      <c r="I2403">
        <f>37-D2403</f>
        <v>26</v>
      </c>
      <c r="J2403">
        <f>ABS(D2403-D2404)</f>
        <v>8</v>
      </c>
      <c r="K2403">
        <f>AVERAGE(D2403:D2407)</f>
        <v>11</v>
      </c>
      <c r="L2403">
        <f>AVERAGE(D2403:D2422)</f>
        <v>11</v>
      </c>
      <c r="M2403">
        <f>K2403-L2403</f>
        <v>0</v>
      </c>
      <c r="N2403" t="str">
        <f>IF(K2403&gt;L2403,"HIGH ZONE BIAS",IF(K2403&lt;L2403,"LOW ZONE BIAS","EQUILIBRIUM"))</f>
        <v>EQUILIBRIUM</v>
      </c>
    </row>
    <row r="2404">
      <c r="A2404">
        <v>25167</v>
      </c>
      <c r="B2404" t="str">
        <v>2024-12-16</v>
      </c>
      <c r="C2404" t="str">
        <v>Midday</v>
      </c>
      <c r="D2404">
        <v>3</v>
      </c>
      <c r="E2404" t="str">
        <f>IF(MOD(D2404,2)=0,"EVEN","ODD")</f>
        <v>ODD</v>
      </c>
      <c r="F2404" t="str">
        <f>IF(D2404&lt;=18,"LOW (1-18)","HIGH (19-36)")</f>
        <v>LOW (1-18)</v>
      </c>
      <c r="G2404">
        <f>INT((D2404-1)/6)+1</f>
        <v>1</v>
      </c>
      <c r="H2404">
        <f>MOD(D2404-1,6)+1</f>
        <v>3</v>
      </c>
      <c r="I2404">
        <f>37-D2404</f>
        <v>34</v>
      </c>
      <c r="J2404">
        <f>ABS(D2404-D2405)</f>
        <v>16</v>
      </c>
      <c r="K2404">
        <f>AVERAGE(D2404:D2408)</f>
        <v>3</v>
      </c>
      <c r="L2404">
        <f>AVERAGE(D2404:D2423)</f>
        <v>3</v>
      </c>
      <c r="M2404">
        <f>K2404-L2404</f>
        <v>0</v>
      </c>
      <c r="N2404" t="str">
        <f>IF(K2404&gt;L2404,"HIGH ZONE BIAS",IF(K2404&lt;L2404,"LOW ZONE BIAS","EQUILIBRIUM"))</f>
        <v>EQUILIBRIUM</v>
      </c>
    </row>
    <row r="2405">
      <c r="A2405">
        <v>25166</v>
      </c>
      <c r="B2405" t="str">
        <v>2024-12-16</v>
      </c>
      <c r="C2405" t="str">
        <v>Morning</v>
      </c>
      <c r="D2405">
        <v>19</v>
      </c>
      <c r="E2405" t="str">
        <f>IF(MOD(D2405,2)=0,"EVEN","ODD")</f>
        <v>ODD</v>
      </c>
      <c r="F2405" t="str">
        <f>IF(D2405&lt;=18,"LOW (1-18)","HIGH (19-36)")</f>
        <v>HIGH (19-36)</v>
      </c>
      <c r="G2405">
        <f>INT((D2405-1)/6)+1</f>
        <v>4</v>
      </c>
      <c r="H2405">
        <f>MOD(D2405-1,6)+1</f>
        <v>1</v>
      </c>
      <c r="I2405">
        <f>37-D2405</f>
        <v>18</v>
      </c>
      <c r="J2405">
        <f>ABS(D2405-D2406)</f>
        <v>11</v>
      </c>
      <c r="K2405">
        <f>AVERAGE(D2405:D2409)</f>
        <v>19</v>
      </c>
      <c r="L2405">
        <f>AVERAGE(D2405:D2424)</f>
        <v>19</v>
      </c>
      <c r="M2405">
        <f>K2405-L2405</f>
        <v>0</v>
      </c>
      <c r="N2405" t="str">
        <f>IF(K2405&gt;L2405,"HIGH ZONE BIAS",IF(K2405&lt;L2405,"LOW ZONE BIAS","EQUILIBRIUM"))</f>
        <v>EQUILIBRIUM</v>
      </c>
    </row>
    <row r="2406">
      <c r="A2406">
        <v>25165</v>
      </c>
      <c r="B2406" t="str">
        <v>2024-12-14</v>
      </c>
      <c r="C2406" t="str">
        <v>Evening</v>
      </c>
      <c r="D2406">
        <v>30</v>
      </c>
      <c r="E2406" t="str">
        <f>IF(MOD(D2406,2)=0,"EVEN","ODD")</f>
        <v>EVEN</v>
      </c>
      <c r="F2406" t="str">
        <f>IF(D2406&lt;=18,"LOW (1-18)","HIGH (19-36)")</f>
        <v>HIGH (19-36)</v>
      </c>
      <c r="G2406">
        <f>INT((D2406-1)/6)+1</f>
        <v>5</v>
      </c>
      <c r="H2406">
        <f>MOD(D2406-1,6)+1</f>
        <v>6</v>
      </c>
      <c r="I2406">
        <f>37-D2406</f>
        <v>7</v>
      </c>
      <c r="J2406">
        <f>ABS(D2406-D2407)</f>
        <v>15</v>
      </c>
      <c r="K2406">
        <f>AVERAGE(D2406:D2410)</f>
        <v>30</v>
      </c>
      <c r="L2406">
        <f>AVERAGE(D2406:D2425)</f>
        <v>30</v>
      </c>
      <c r="M2406">
        <f>K2406-L2406</f>
        <v>0</v>
      </c>
      <c r="N2406" t="str">
        <f>IF(K2406&gt;L2406,"HIGH ZONE BIAS",IF(K2406&lt;L2406,"LOW ZONE BIAS","EQUILIBRIUM"))</f>
        <v>EQUILIBRIUM</v>
      </c>
    </row>
    <row r="2407">
      <c r="A2407">
        <v>25164</v>
      </c>
      <c r="B2407" t="str">
        <v>2024-12-14</v>
      </c>
      <c r="C2407" t="str">
        <v>Afternoon</v>
      </c>
      <c r="D2407">
        <v>15</v>
      </c>
      <c r="E2407" t="str">
        <f>IF(MOD(D2407,2)=0,"EVEN","ODD")</f>
        <v>ODD</v>
      </c>
      <c r="F2407" t="str">
        <f>IF(D2407&lt;=18,"LOW (1-18)","HIGH (19-36)")</f>
        <v>LOW (1-18)</v>
      </c>
      <c r="G2407">
        <f>INT((D2407-1)/6)+1</f>
        <v>3</v>
      </c>
      <c r="H2407">
        <f>MOD(D2407-1,6)+1</f>
        <v>3</v>
      </c>
      <c r="I2407">
        <f>37-D2407</f>
        <v>22</v>
      </c>
      <c r="J2407">
        <f>ABS(D2407-D2408)</f>
        <v>9</v>
      </c>
      <c r="K2407">
        <f>AVERAGE(D2407:D2411)</f>
        <v>15</v>
      </c>
      <c r="L2407">
        <f>AVERAGE(D2407:D2426)</f>
        <v>15</v>
      </c>
      <c r="M2407">
        <f>K2407-L2407</f>
        <v>0</v>
      </c>
      <c r="N2407" t="str">
        <f>IF(K2407&gt;L2407,"HIGH ZONE BIAS",IF(K2407&lt;L2407,"LOW ZONE BIAS","EQUILIBRIUM"))</f>
        <v>EQUILIBRIUM</v>
      </c>
    </row>
    <row r="2408">
      <c r="A2408">
        <v>25163</v>
      </c>
      <c r="B2408" t="str">
        <v>2024-12-14</v>
      </c>
      <c r="C2408" t="str">
        <v>Midday</v>
      </c>
      <c r="D2408">
        <v>6</v>
      </c>
      <c r="E2408" t="str">
        <f>IF(MOD(D2408,2)=0,"EVEN","ODD")</f>
        <v>EVEN</v>
      </c>
      <c r="F2408" t="str">
        <f>IF(D2408&lt;=18,"LOW (1-18)","HIGH (19-36)")</f>
        <v>LOW (1-18)</v>
      </c>
      <c r="G2408">
        <f>INT((D2408-1)/6)+1</f>
        <v>1</v>
      </c>
      <c r="H2408">
        <f>MOD(D2408-1,6)+1</f>
        <v>6</v>
      </c>
      <c r="I2408">
        <f>37-D2408</f>
        <v>31</v>
      </c>
      <c r="J2408">
        <f>ABS(D2408-D2409)</f>
        <v>23</v>
      </c>
      <c r="K2408">
        <f>AVERAGE(D2408:D2412)</f>
        <v>6</v>
      </c>
      <c r="L2408">
        <f>AVERAGE(D2408:D2427)</f>
        <v>6</v>
      </c>
      <c r="M2408">
        <f>K2408-L2408</f>
        <v>0</v>
      </c>
      <c r="N2408" t="str">
        <f>IF(K2408&gt;L2408,"HIGH ZONE BIAS",IF(K2408&lt;L2408,"LOW ZONE BIAS","EQUILIBRIUM"))</f>
        <v>EQUILIBRIUM</v>
      </c>
    </row>
    <row r="2409">
      <c r="A2409">
        <v>25162</v>
      </c>
      <c r="B2409" t="str">
        <v>2024-12-14</v>
      </c>
      <c r="C2409" t="str">
        <v>Morning</v>
      </c>
      <c r="D2409">
        <v>29</v>
      </c>
      <c r="E2409" t="str">
        <f>IF(MOD(D2409,2)=0,"EVEN","ODD")</f>
        <v>ODD</v>
      </c>
      <c r="F2409" t="str">
        <f>IF(D2409&lt;=18,"LOW (1-18)","HIGH (19-36)")</f>
        <v>HIGH (19-36)</v>
      </c>
      <c r="G2409">
        <f>INT((D2409-1)/6)+1</f>
        <v>5</v>
      </c>
      <c r="H2409">
        <f>MOD(D2409-1,6)+1</f>
        <v>5</v>
      </c>
      <c r="I2409">
        <f>37-D2409</f>
        <v>8</v>
      </c>
      <c r="J2409">
        <f>ABS(D2409-D2410)</f>
        <v>25</v>
      </c>
      <c r="K2409">
        <f>AVERAGE(D2409:D2413)</f>
        <v>29</v>
      </c>
      <c r="L2409">
        <f>AVERAGE(D2409:D2428)</f>
        <v>29</v>
      </c>
      <c r="M2409">
        <f>K2409-L2409</f>
        <v>0</v>
      </c>
      <c r="N2409" t="str">
        <f>IF(K2409&gt;L2409,"HIGH ZONE BIAS",IF(K2409&lt;L2409,"LOW ZONE BIAS","EQUILIBRIUM"))</f>
        <v>EQUILIBRIUM</v>
      </c>
    </row>
    <row r="2410">
      <c r="A2410">
        <v>25161</v>
      </c>
      <c r="B2410" t="str">
        <v>2024-12-13</v>
      </c>
      <c r="C2410" t="str">
        <v>Evening</v>
      </c>
      <c r="D2410">
        <v>4</v>
      </c>
      <c r="E2410" t="str">
        <f>IF(MOD(D2410,2)=0,"EVEN","ODD")</f>
        <v>EVEN</v>
      </c>
      <c r="F2410" t="str">
        <f>IF(D2410&lt;=18,"LOW (1-18)","HIGH (19-36)")</f>
        <v>LOW (1-18)</v>
      </c>
      <c r="G2410">
        <f>INT((D2410-1)/6)+1</f>
        <v>1</v>
      </c>
      <c r="H2410">
        <f>MOD(D2410-1,6)+1</f>
        <v>4</v>
      </c>
      <c r="I2410">
        <f>37-D2410</f>
        <v>33</v>
      </c>
      <c r="J2410">
        <f>ABS(D2410-D2411)</f>
        <v>23</v>
      </c>
      <c r="K2410">
        <f>AVERAGE(D2410:D2414)</f>
        <v>4</v>
      </c>
      <c r="L2410">
        <f>AVERAGE(D2410:D2429)</f>
        <v>4</v>
      </c>
      <c r="M2410">
        <f>K2410-L2410</f>
        <v>0</v>
      </c>
      <c r="N2410" t="str">
        <f>IF(K2410&gt;L2410,"HIGH ZONE BIAS",IF(K2410&lt;L2410,"LOW ZONE BIAS","EQUILIBRIUM"))</f>
        <v>EQUILIBRIUM</v>
      </c>
    </row>
    <row r="2411">
      <c r="A2411">
        <v>25160</v>
      </c>
      <c r="B2411" t="str">
        <v>2024-12-13</v>
      </c>
      <c r="C2411" t="str">
        <v>Afternoon</v>
      </c>
      <c r="D2411">
        <v>27</v>
      </c>
      <c r="E2411" t="str">
        <f>IF(MOD(D2411,2)=0,"EVEN","ODD")</f>
        <v>ODD</v>
      </c>
      <c r="F2411" t="str">
        <f>IF(D2411&lt;=18,"LOW (1-18)","HIGH (19-36)")</f>
        <v>HIGH (19-36)</v>
      </c>
      <c r="G2411">
        <f>INT((D2411-1)/6)+1</f>
        <v>5</v>
      </c>
      <c r="H2411">
        <f>MOD(D2411-1,6)+1</f>
        <v>3</v>
      </c>
      <c r="I2411">
        <f>37-D2411</f>
        <v>10</v>
      </c>
      <c r="J2411">
        <f>ABS(D2411-D2412)</f>
        <v>5</v>
      </c>
      <c r="K2411">
        <f>AVERAGE(D2411:D2415)</f>
        <v>27</v>
      </c>
      <c r="L2411">
        <f>AVERAGE(D2411:D2430)</f>
        <v>27</v>
      </c>
      <c r="M2411">
        <f>K2411-L2411</f>
        <v>0</v>
      </c>
      <c r="N2411" t="str">
        <f>IF(K2411&gt;L2411,"HIGH ZONE BIAS",IF(K2411&lt;L2411,"LOW ZONE BIAS","EQUILIBRIUM"))</f>
        <v>EQUILIBRIUM</v>
      </c>
    </row>
    <row r="2412">
      <c r="A2412">
        <v>25159</v>
      </c>
      <c r="B2412" t="str">
        <v>2024-12-13</v>
      </c>
      <c r="C2412" t="str">
        <v>Midday</v>
      </c>
      <c r="D2412">
        <v>22</v>
      </c>
      <c r="E2412" t="str">
        <f>IF(MOD(D2412,2)=0,"EVEN","ODD")</f>
        <v>EVEN</v>
      </c>
      <c r="F2412" t="str">
        <f>IF(D2412&lt;=18,"LOW (1-18)","HIGH (19-36)")</f>
        <v>HIGH (19-36)</v>
      </c>
      <c r="G2412">
        <f>INT((D2412-1)/6)+1</f>
        <v>4</v>
      </c>
      <c r="H2412">
        <f>MOD(D2412-1,6)+1</f>
        <v>4</v>
      </c>
      <c r="I2412">
        <f>37-D2412</f>
        <v>15</v>
      </c>
      <c r="J2412">
        <f>ABS(D2412-D2413)</f>
        <v>13</v>
      </c>
      <c r="K2412">
        <f>AVERAGE(D2412:D2416)</f>
        <v>22</v>
      </c>
      <c r="L2412">
        <f>AVERAGE(D2412:D2431)</f>
        <v>22</v>
      </c>
      <c r="M2412">
        <f>K2412-L2412</f>
        <v>0</v>
      </c>
      <c r="N2412" t="str">
        <f>IF(K2412&gt;L2412,"HIGH ZONE BIAS",IF(K2412&lt;L2412,"LOW ZONE BIAS","EQUILIBRIUM"))</f>
        <v>EQUILIBRIUM</v>
      </c>
    </row>
    <row r="2413">
      <c r="A2413">
        <v>25158</v>
      </c>
      <c r="B2413" t="str">
        <v>2024-12-13</v>
      </c>
      <c r="C2413" t="str">
        <v>Morning</v>
      </c>
      <c r="D2413">
        <v>9</v>
      </c>
      <c r="E2413" t="str">
        <f>IF(MOD(D2413,2)=0,"EVEN","ODD")</f>
        <v>ODD</v>
      </c>
      <c r="F2413" t="str">
        <f>IF(D2413&lt;=18,"LOW (1-18)","HIGH (19-36)")</f>
        <v>LOW (1-18)</v>
      </c>
      <c r="G2413">
        <f>INT((D2413-1)/6)+1</f>
        <v>2</v>
      </c>
      <c r="H2413">
        <f>MOD(D2413-1,6)+1</f>
        <v>3</v>
      </c>
      <c r="I2413">
        <f>37-D2413</f>
        <v>28</v>
      </c>
      <c r="J2413">
        <f>ABS(D2413-D2414)</f>
        <v>7</v>
      </c>
      <c r="K2413">
        <f>AVERAGE(D2413:D2417)</f>
        <v>9</v>
      </c>
      <c r="L2413">
        <f>AVERAGE(D2413:D2432)</f>
        <v>9</v>
      </c>
      <c r="M2413">
        <f>K2413-L2413</f>
        <v>0</v>
      </c>
      <c r="N2413" t="str">
        <f>IF(K2413&gt;L2413,"HIGH ZONE BIAS",IF(K2413&lt;L2413,"LOW ZONE BIAS","EQUILIBRIUM"))</f>
        <v>EQUILIBRIUM</v>
      </c>
    </row>
    <row r="2414">
      <c r="A2414">
        <v>25157</v>
      </c>
      <c r="B2414" t="str">
        <v>2024-12-12</v>
      </c>
      <c r="C2414" t="str">
        <v>Evening</v>
      </c>
      <c r="D2414">
        <v>2</v>
      </c>
      <c r="E2414" t="str">
        <f>IF(MOD(D2414,2)=0,"EVEN","ODD")</f>
        <v>EVEN</v>
      </c>
      <c r="F2414" t="str">
        <f>IF(D2414&lt;=18,"LOW (1-18)","HIGH (19-36)")</f>
        <v>LOW (1-18)</v>
      </c>
      <c r="G2414">
        <f>INT((D2414-1)/6)+1</f>
        <v>1</v>
      </c>
      <c r="H2414">
        <f>MOD(D2414-1,6)+1</f>
        <v>2</v>
      </c>
      <c r="I2414">
        <f>37-D2414</f>
        <v>35</v>
      </c>
      <c r="J2414">
        <f>ABS(D2414-D2415)</f>
        <v>17</v>
      </c>
      <c r="K2414">
        <f>AVERAGE(D2414:D2418)</f>
        <v>2</v>
      </c>
      <c r="L2414">
        <f>AVERAGE(D2414:D2433)</f>
        <v>2</v>
      </c>
      <c r="M2414">
        <f>K2414-L2414</f>
        <v>0</v>
      </c>
      <c r="N2414" t="str">
        <f>IF(K2414&gt;L2414,"HIGH ZONE BIAS",IF(K2414&lt;L2414,"LOW ZONE BIAS","EQUILIBRIUM"))</f>
        <v>EQUILIBRIUM</v>
      </c>
    </row>
    <row r="2415">
      <c r="A2415">
        <v>25156</v>
      </c>
      <c r="B2415" t="str">
        <v>2024-12-12</v>
      </c>
      <c r="C2415" t="str">
        <v>Afternoon</v>
      </c>
      <c r="D2415">
        <v>19</v>
      </c>
      <c r="E2415" t="str">
        <f>IF(MOD(D2415,2)=0,"EVEN","ODD")</f>
        <v>ODD</v>
      </c>
      <c r="F2415" t="str">
        <f>IF(D2415&lt;=18,"LOW (1-18)","HIGH (19-36)")</f>
        <v>HIGH (19-36)</v>
      </c>
      <c r="G2415">
        <f>INT((D2415-1)/6)+1</f>
        <v>4</v>
      </c>
      <c r="H2415">
        <f>MOD(D2415-1,6)+1</f>
        <v>1</v>
      </c>
      <c r="I2415">
        <f>37-D2415</f>
        <v>18</v>
      </c>
      <c r="J2415">
        <f>ABS(D2415-D2416)</f>
        <v>17</v>
      </c>
      <c r="K2415">
        <f>AVERAGE(D2415:D2419)</f>
        <v>19</v>
      </c>
      <c r="L2415">
        <f>AVERAGE(D2415:D2434)</f>
        <v>19</v>
      </c>
      <c r="M2415">
        <f>K2415-L2415</f>
        <v>0</v>
      </c>
      <c r="N2415" t="str">
        <f>IF(K2415&gt;L2415,"HIGH ZONE BIAS",IF(K2415&lt;L2415,"LOW ZONE BIAS","EQUILIBRIUM"))</f>
        <v>EQUILIBRIUM</v>
      </c>
    </row>
    <row r="2416">
      <c r="A2416">
        <v>25155</v>
      </c>
      <c r="B2416" t="str">
        <v>2024-12-12</v>
      </c>
      <c r="C2416" t="str">
        <v>Midday</v>
      </c>
      <c r="D2416">
        <v>36</v>
      </c>
      <c r="E2416" t="str">
        <f>IF(MOD(D2416,2)=0,"EVEN","ODD")</f>
        <v>EVEN</v>
      </c>
      <c r="F2416" t="str">
        <f>IF(D2416&lt;=18,"LOW (1-18)","HIGH (19-36)")</f>
        <v>HIGH (19-36)</v>
      </c>
      <c r="G2416">
        <f>INT((D2416-1)/6)+1</f>
        <v>6</v>
      </c>
      <c r="H2416">
        <f>MOD(D2416-1,6)+1</f>
        <v>6</v>
      </c>
      <c r="I2416">
        <f>37-D2416</f>
        <v>1</v>
      </c>
      <c r="J2416">
        <f>ABS(D2416-D2417)</f>
        <v>16</v>
      </c>
      <c r="K2416">
        <f>AVERAGE(D2416:D2420)</f>
        <v>36</v>
      </c>
      <c r="L2416">
        <f>AVERAGE(D2416:D2435)</f>
        <v>36</v>
      </c>
      <c r="M2416">
        <f>K2416-L2416</f>
        <v>0</v>
      </c>
      <c r="N2416" t="str">
        <f>IF(K2416&gt;L2416,"HIGH ZONE BIAS",IF(K2416&lt;L2416,"LOW ZONE BIAS","EQUILIBRIUM"))</f>
        <v>EQUILIBRIUM</v>
      </c>
    </row>
    <row r="2417">
      <c r="A2417">
        <v>25154</v>
      </c>
      <c r="B2417" t="str">
        <v>2024-12-12</v>
      </c>
      <c r="C2417" t="str">
        <v>Morning</v>
      </c>
      <c r="D2417">
        <v>20</v>
      </c>
      <c r="E2417" t="str">
        <f>IF(MOD(D2417,2)=0,"EVEN","ODD")</f>
        <v>EVEN</v>
      </c>
      <c r="F2417" t="str">
        <f>IF(D2417&lt;=18,"LOW (1-18)","HIGH (19-36)")</f>
        <v>HIGH (19-36)</v>
      </c>
      <c r="G2417">
        <f>INT((D2417-1)/6)+1</f>
        <v>4</v>
      </c>
      <c r="H2417">
        <f>MOD(D2417-1,6)+1</f>
        <v>2</v>
      </c>
      <c r="I2417">
        <f>37-D2417</f>
        <v>17</v>
      </c>
      <c r="J2417">
        <f>ABS(D2417-D2418)</f>
        <v>7</v>
      </c>
      <c r="K2417">
        <f>AVERAGE(D2417:D2421)</f>
        <v>20</v>
      </c>
      <c r="L2417">
        <f>AVERAGE(D2417:D2436)</f>
        <v>20</v>
      </c>
      <c r="M2417">
        <f>K2417-L2417</f>
        <v>0</v>
      </c>
      <c r="N2417" t="str">
        <f>IF(K2417&gt;L2417,"HIGH ZONE BIAS",IF(K2417&lt;L2417,"LOW ZONE BIAS","EQUILIBRIUM"))</f>
        <v>EQUILIBRIUM</v>
      </c>
    </row>
    <row r="2418">
      <c r="A2418">
        <v>25153</v>
      </c>
      <c r="B2418" t="str">
        <v>2024-12-11</v>
      </c>
      <c r="C2418" t="str">
        <v>Evening</v>
      </c>
      <c r="D2418">
        <v>13</v>
      </c>
      <c r="E2418" t="str">
        <f>IF(MOD(D2418,2)=0,"EVEN","ODD")</f>
        <v>ODD</v>
      </c>
      <c r="F2418" t="str">
        <f>IF(D2418&lt;=18,"LOW (1-18)","HIGH (19-36)")</f>
        <v>LOW (1-18)</v>
      </c>
      <c r="G2418">
        <f>INT((D2418-1)/6)+1</f>
        <v>3</v>
      </c>
      <c r="H2418">
        <f>MOD(D2418-1,6)+1</f>
        <v>1</v>
      </c>
      <c r="I2418">
        <f>37-D2418</f>
        <v>24</v>
      </c>
      <c r="J2418">
        <f>ABS(D2418-D2419)</f>
        <v>19</v>
      </c>
      <c r="K2418">
        <f>AVERAGE(D2418:D2422)</f>
        <v>13</v>
      </c>
      <c r="L2418">
        <f>AVERAGE(D2418:D2437)</f>
        <v>13</v>
      </c>
      <c r="M2418">
        <f>K2418-L2418</f>
        <v>0</v>
      </c>
      <c r="N2418" t="str">
        <f>IF(K2418&gt;L2418,"HIGH ZONE BIAS",IF(K2418&lt;L2418,"LOW ZONE BIAS","EQUILIBRIUM"))</f>
        <v>EQUILIBRIUM</v>
      </c>
    </row>
    <row r="2419">
      <c r="A2419">
        <v>25152</v>
      </c>
      <c r="B2419" t="str">
        <v>2024-12-11</v>
      </c>
      <c r="C2419" t="str">
        <v>Afternoon</v>
      </c>
      <c r="D2419">
        <v>32</v>
      </c>
      <c r="E2419" t="str">
        <f>IF(MOD(D2419,2)=0,"EVEN","ODD")</f>
        <v>EVEN</v>
      </c>
      <c r="F2419" t="str">
        <f>IF(D2419&lt;=18,"LOW (1-18)","HIGH (19-36)")</f>
        <v>HIGH (19-36)</v>
      </c>
      <c r="G2419">
        <f>INT((D2419-1)/6)+1</f>
        <v>6</v>
      </c>
      <c r="H2419">
        <f>MOD(D2419-1,6)+1</f>
        <v>2</v>
      </c>
      <c r="I2419">
        <f>37-D2419</f>
        <v>5</v>
      </c>
      <c r="J2419">
        <f>ABS(D2419-D2420)</f>
        <v>15</v>
      </c>
      <c r="K2419">
        <f>AVERAGE(D2419:D2423)</f>
        <v>32</v>
      </c>
      <c r="L2419">
        <f>AVERAGE(D2419:D2438)</f>
        <v>32</v>
      </c>
      <c r="M2419">
        <f>K2419-L2419</f>
        <v>0</v>
      </c>
      <c r="N2419" t="str">
        <f>IF(K2419&gt;L2419,"HIGH ZONE BIAS",IF(K2419&lt;L2419,"LOW ZONE BIAS","EQUILIBRIUM"))</f>
        <v>EQUILIBRIUM</v>
      </c>
    </row>
    <row r="2420">
      <c r="A2420">
        <v>25151</v>
      </c>
      <c r="B2420" t="str">
        <v>2024-12-11</v>
      </c>
      <c r="C2420" t="str">
        <v>Midday</v>
      </c>
      <c r="D2420">
        <v>17</v>
      </c>
      <c r="E2420" t="str">
        <f>IF(MOD(D2420,2)=0,"EVEN","ODD")</f>
        <v>ODD</v>
      </c>
      <c r="F2420" t="str">
        <f>IF(D2420&lt;=18,"LOW (1-18)","HIGH (19-36)")</f>
        <v>LOW (1-18)</v>
      </c>
      <c r="G2420">
        <f>INT((D2420-1)/6)+1</f>
        <v>3</v>
      </c>
      <c r="H2420">
        <f>MOD(D2420-1,6)+1</f>
        <v>5</v>
      </c>
      <c r="I2420">
        <f>37-D2420</f>
        <v>20</v>
      </c>
      <c r="J2420">
        <f>ABS(D2420-D2421)</f>
        <v>16</v>
      </c>
      <c r="K2420">
        <f>AVERAGE(D2420:D2424)</f>
        <v>17</v>
      </c>
      <c r="L2420">
        <f>AVERAGE(D2420:D2439)</f>
        <v>17</v>
      </c>
      <c r="M2420">
        <f>K2420-L2420</f>
        <v>0</v>
      </c>
      <c r="N2420" t="str">
        <f>IF(K2420&gt;L2420,"HIGH ZONE BIAS",IF(K2420&lt;L2420,"LOW ZONE BIAS","EQUILIBRIUM"))</f>
        <v>EQUILIBRIUM</v>
      </c>
    </row>
    <row r="2421">
      <c r="A2421">
        <v>25150</v>
      </c>
      <c r="B2421" t="str">
        <v>2024-12-11</v>
      </c>
      <c r="C2421" t="str">
        <v>Morning</v>
      </c>
      <c r="D2421">
        <v>33</v>
      </c>
      <c r="E2421" t="str">
        <f>IF(MOD(D2421,2)=0,"EVEN","ODD")</f>
        <v>ODD</v>
      </c>
      <c r="F2421" t="str">
        <f>IF(D2421&lt;=18,"LOW (1-18)","HIGH (19-36)")</f>
        <v>HIGH (19-36)</v>
      </c>
      <c r="G2421">
        <f>INT((D2421-1)/6)+1</f>
        <v>6</v>
      </c>
      <c r="H2421">
        <f>MOD(D2421-1,6)+1</f>
        <v>3</v>
      </c>
      <c r="I2421">
        <f>37-D2421</f>
        <v>4</v>
      </c>
      <c r="J2421">
        <f>ABS(D2421-D2422)</f>
        <v>7</v>
      </c>
      <c r="K2421">
        <f>AVERAGE(D2421:D2425)</f>
        <v>33</v>
      </c>
      <c r="L2421">
        <f>AVERAGE(D2421:D2440)</f>
        <v>33</v>
      </c>
      <c r="M2421">
        <f>K2421-L2421</f>
        <v>0</v>
      </c>
      <c r="N2421" t="str">
        <f>IF(K2421&gt;L2421,"HIGH ZONE BIAS",IF(K2421&lt;L2421,"LOW ZONE BIAS","EQUILIBRIUM"))</f>
        <v>EQUILIBRIUM</v>
      </c>
    </row>
    <row r="2422">
      <c r="A2422">
        <v>25149</v>
      </c>
      <c r="B2422" t="str">
        <v>2024-12-10</v>
      </c>
      <c r="C2422" t="str">
        <v>Evening</v>
      </c>
      <c r="D2422">
        <v>26</v>
      </c>
      <c r="E2422" t="str">
        <f>IF(MOD(D2422,2)=0,"EVEN","ODD")</f>
        <v>EVEN</v>
      </c>
      <c r="F2422" t="str">
        <f>IF(D2422&lt;=18,"LOW (1-18)","HIGH (19-36)")</f>
        <v>HIGH (19-36)</v>
      </c>
      <c r="G2422">
        <f>INT((D2422-1)/6)+1</f>
        <v>5</v>
      </c>
      <c r="H2422">
        <f>MOD(D2422-1,6)+1</f>
        <v>2</v>
      </c>
      <c r="I2422">
        <f>37-D2422</f>
        <v>11</v>
      </c>
      <c r="J2422">
        <f>ABS(D2422-D2423)</f>
        <v>10</v>
      </c>
      <c r="K2422">
        <f>AVERAGE(D2422:D2426)</f>
        <v>26</v>
      </c>
      <c r="L2422">
        <f>AVERAGE(D2422:D2441)</f>
        <v>26</v>
      </c>
      <c r="M2422">
        <f>K2422-L2422</f>
        <v>0</v>
      </c>
      <c r="N2422" t="str">
        <f>IF(K2422&gt;L2422,"HIGH ZONE BIAS",IF(K2422&lt;L2422,"LOW ZONE BIAS","EQUILIBRIUM"))</f>
        <v>EQUILIBRIUM</v>
      </c>
    </row>
    <row r="2423">
      <c r="A2423">
        <v>25148</v>
      </c>
      <c r="B2423" t="str">
        <v>2024-12-10</v>
      </c>
      <c r="C2423" t="str">
        <v>Afternoon</v>
      </c>
      <c r="D2423">
        <v>36</v>
      </c>
      <c r="E2423" t="str">
        <f>IF(MOD(D2423,2)=0,"EVEN","ODD")</f>
        <v>EVEN</v>
      </c>
      <c r="F2423" t="str">
        <f>IF(D2423&lt;=18,"LOW (1-18)","HIGH (19-36)")</f>
        <v>HIGH (19-36)</v>
      </c>
      <c r="G2423">
        <f>INT((D2423-1)/6)+1</f>
        <v>6</v>
      </c>
      <c r="H2423">
        <f>MOD(D2423-1,6)+1</f>
        <v>6</v>
      </c>
      <c r="I2423">
        <f>37-D2423</f>
        <v>1</v>
      </c>
      <c r="J2423">
        <f>ABS(D2423-D2424)</f>
        <v>0</v>
      </c>
      <c r="K2423">
        <f>AVERAGE(D2423:D2427)</f>
        <v>36</v>
      </c>
      <c r="L2423">
        <f>AVERAGE(D2423:D2442)</f>
        <v>36</v>
      </c>
      <c r="M2423">
        <f>K2423-L2423</f>
        <v>0</v>
      </c>
      <c r="N2423" t="str">
        <f>IF(K2423&gt;L2423,"HIGH ZONE BIAS",IF(K2423&lt;L2423,"LOW ZONE BIAS","EQUILIBRIUM"))</f>
        <v>EQUILIBRIUM</v>
      </c>
    </row>
    <row r="2424">
      <c r="A2424">
        <v>25147</v>
      </c>
      <c r="B2424" t="str">
        <v>2024-12-10</v>
      </c>
      <c r="C2424" t="str">
        <v>Midday</v>
      </c>
      <c r="D2424">
        <v>36</v>
      </c>
      <c r="E2424" t="str">
        <f>IF(MOD(D2424,2)=0,"EVEN","ODD")</f>
        <v>EVEN</v>
      </c>
      <c r="F2424" t="str">
        <f>IF(D2424&lt;=18,"LOW (1-18)","HIGH (19-36)")</f>
        <v>HIGH (19-36)</v>
      </c>
      <c r="G2424">
        <f>INT((D2424-1)/6)+1</f>
        <v>6</v>
      </c>
      <c r="H2424">
        <f>MOD(D2424-1,6)+1</f>
        <v>6</v>
      </c>
      <c r="I2424">
        <f>37-D2424</f>
        <v>1</v>
      </c>
      <c r="J2424">
        <f>ABS(D2424-D2425)</f>
        <v>35</v>
      </c>
      <c r="K2424">
        <f>AVERAGE(D2424:D2428)</f>
        <v>36</v>
      </c>
      <c r="L2424">
        <f>AVERAGE(D2424:D2443)</f>
        <v>36</v>
      </c>
      <c r="M2424">
        <f>K2424-L2424</f>
        <v>0</v>
      </c>
      <c r="N2424" t="str">
        <f>IF(K2424&gt;L2424,"HIGH ZONE BIAS",IF(K2424&lt;L2424,"LOW ZONE BIAS","EQUILIBRIUM"))</f>
        <v>EQUILIBRIUM</v>
      </c>
    </row>
    <row r="2425">
      <c r="A2425">
        <v>25146</v>
      </c>
      <c r="B2425" t="str">
        <v>2024-12-10</v>
      </c>
      <c r="C2425" t="str">
        <v>Morning</v>
      </c>
      <c r="D2425">
        <v>1</v>
      </c>
      <c r="E2425" t="str">
        <f>IF(MOD(D2425,2)=0,"EVEN","ODD")</f>
        <v>ODD</v>
      </c>
      <c r="F2425" t="str">
        <f>IF(D2425&lt;=18,"LOW (1-18)","HIGH (19-36)")</f>
        <v>LOW (1-18)</v>
      </c>
      <c r="G2425">
        <f>INT((D2425-1)/6)+1</f>
        <v>1</v>
      </c>
      <c r="H2425">
        <f>MOD(D2425-1,6)+1</f>
        <v>1</v>
      </c>
      <c r="I2425">
        <f>37-D2425</f>
        <v>36</v>
      </c>
      <c r="J2425">
        <f>ABS(D2425-D2426)</f>
        <v>35</v>
      </c>
      <c r="K2425">
        <f>AVERAGE(D2425:D2429)</f>
        <v>1</v>
      </c>
      <c r="L2425">
        <f>AVERAGE(D2425:D2444)</f>
        <v>1</v>
      </c>
      <c r="M2425">
        <f>K2425-L2425</f>
        <v>0</v>
      </c>
      <c r="N2425" t="str">
        <f>IF(K2425&gt;L2425,"HIGH ZONE BIAS",IF(K2425&lt;L2425,"LOW ZONE BIAS","EQUILIBRIUM"))</f>
        <v>EQUILIBRIUM</v>
      </c>
    </row>
    <row r="2426">
      <c r="A2426">
        <v>25145</v>
      </c>
      <c r="B2426" t="str">
        <v>2024-12-09</v>
      </c>
      <c r="C2426" t="str">
        <v>Evening</v>
      </c>
      <c r="D2426">
        <v>36</v>
      </c>
      <c r="E2426" t="str">
        <f>IF(MOD(D2426,2)=0,"EVEN","ODD")</f>
        <v>EVEN</v>
      </c>
      <c r="F2426" t="str">
        <f>IF(D2426&lt;=18,"LOW (1-18)","HIGH (19-36)")</f>
        <v>HIGH (19-36)</v>
      </c>
      <c r="G2426">
        <f>INT((D2426-1)/6)+1</f>
        <v>6</v>
      </c>
      <c r="H2426">
        <f>MOD(D2426-1,6)+1</f>
        <v>6</v>
      </c>
      <c r="I2426">
        <f>37-D2426</f>
        <v>1</v>
      </c>
      <c r="J2426">
        <f>ABS(D2426-D2427)</f>
        <v>8</v>
      </c>
      <c r="K2426">
        <f>AVERAGE(D2426:D2430)</f>
        <v>36</v>
      </c>
      <c r="L2426">
        <f>AVERAGE(D2426:D2445)</f>
        <v>36</v>
      </c>
      <c r="M2426">
        <f>K2426-L2426</f>
        <v>0</v>
      </c>
      <c r="N2426" t="str">
        <f>IF(K2426&gt;L2426,"HIGH ZONE BIAS",IF(K2426&lt;L2426,"LOW ZONE BIAS","EQUILIBRIUM"))</f>
        <v>EQUILIBRIUM</v>
      </c>
    </row>
    <row r="2427">
      <c r="A2427">
        <v>25144</v>
      </c>
      <c r="B2427" t="str">
        <v>2024-12-09</v>
      </c>
      <c r="C2427" t="str">
        <v>Afternoon</v>
      </c>
      <c r="D2427">
        <v>28</v>
      </c>
      <c r="E2427" t="str">
        <f>IF(MOD(D2427,2)=0,"EVEN","ODD")</f>
        <v>EVEN</v>
      </c>
      <c r="F2427" t="str">
        <f>IF(D2427&lt;=18,"LOW (1-18)","HIGH (19-36)")</f>
        <v>HIGH (19-36)</v>
      </c>
      <c r="G2427">
        <f>INT((D2427-1)/6)+1</f>
        <v>5</v>
      </c>
      <c r="H2427">
        <f>MOD(D2427-1,6)+1</f>
        <v>4</v>
      </c>
      <c r="I2427">
        <f>37-D2427</f>
        <v>9</v>
      </c>
      <c r="J2427">
        <f>ABS(D2427-D2428)</f>
        <v>15</v>
      </c>
      <c r="K2427">
        <f>AVERAGE(D2427:D2431)</f>
        <v>28</v>
      </c>
      <c r="L2427">
        <f>AVERAGE(D2427:D2446)</f>
        <v>28</v>
      </c>
      <c r="M2427">
        <f>K2427-L2427</f>
        <v>0</v>
      </c>
      <c r="N2427" t="str">
        <f>IF(K2427&gt;L2427,"HIGH ZONE BIAS",IF(K2427&lt;L2427,"LOW ZONE BIAS","EQUILIBRIUM"))</f>
        <v>EQUILIBRIUM</v>
      </c>
    </row>
    <row r="2428">
      <c r="A2428">
        <v>25143</v>
      </c>
      <c r="B2428" t="str">
        <v>2024-12-09</v>
      </c>
      <c r="C2428" t="str">
        <v>Midday</v>
      </c>
      <c r="D2428">
        <v>13</v>
      </c>
      <c r="E2428" t="str">
        <f>IF(MOD(D2428,2)=0,"EVEN","ODD")</f>
        <v>ODD</v>
      </c>
      <c r="F2428" t="str">
        <f>IF(D2428&lt;=18,"LOW (1-18)","HIGH (19-36)")</f>
        <v>LOW (1-18)</v>
      </c>
      <c r="G2428">
        <f>INT((D2428-1)/6)+1</f>
        <v>3</v>
      </c>
      <c r="H2428">
        <f>MOD(D2428-1,6)+1</f>
        <v>1</v>
      </c>
      <c r="I2428">
        <f>37-D2428</f>
        <v>24</v>
      </c>
      <c r="J2428">
        <f>ABS(D2428-D2429)</f>
        <v>10</v>
      </c>
      <c r="K2428">
        <f>AVERAGE(D2428:D2432)</f>
        <v>13</v>
      </c>
      <c r="L2428">
        <f>AVERAGE(D2428:D2447)</f>
        <v>13</v>
      </c>
      <c r="M2428">
        <f>K2428-L2428</f>
        <v>0</v>
      </c>
      <c r="N2428" t="str">
        <f>IF(K2428&gt;L2428,"HIGH ZONE BIAS",IF(K2428&lt;L2428,"LOW ZONE BIAS","EQUILIBRIUM"))</f>
        <v>EQUILIBRIUM</v>
      </c>
    </row>
    <row r="2429">
      <c r="A2429">
        <v>25142</v>
      </c>
      <c r="B2429" t="str">
        <v>2024-12-09</v>
      </c>
      <c r="C2429" t="str">
        <v>Morning</v>
      </c>
      <c r="D2429">
        <v>23</v>
      </c>
      <c r="E2429" t="str">
        <f>IF(MOD(D2429,2)=0,"EVEN","ODD")</f>
        <v>ODD</v>
      </c>
      <c r="F2429" t="str">
        <f>IF(D2429&lt;=18,"LOW (1-18)","HIGH (19-36)")</f>
        <v>HIGH (19-36)</v>
      </c>
      <c r="G2429">
        <f>INT((D2429-1)/6)+1</f>
        <v>4</v>
      </c>
      <c r="H2429">
        <f>MOD(D2429-1,6)+1</f>
        <v>5</v>
      </c>
      <c r="I2429">
        <f>37-D2429</f>
        <v>14</v>
      </c>
      <c r="J2429">
        <f>ABS(D2429-D2430)</f>
        <v>22</v>
      </c>
      <c r="K2429">
        <f>AVERAGE(D2429:D2433)</f>
        <v>23</v>
      </c>
      <c r="L2429">
        <f>AVERAGE(D2429:D2448)</f>
        <v>23</v>
      </c>
      <c r="M2429">
        <f>K2429-L2429</f>
        <v>0</v>
      </c>
      <c r="N2429" t="str">
        <f>IF(K2429&gt;L2429,"HIGH ZONE BIAS",IF(K2429&lt;L2429,"LOW ZONE BIAS","EQUILIBRIUM"))</f>
        <v>EQUILIBRIUM</v>
      </c>
    </row>
    <row r="2430">
      <c r="A2430">
        <v>25141</v>
      </c>
      <c r="B2430" t="str">
        <v>2024-12-07</v>
      </c>
      <c r="C2430" t="str">
        <v>Evening</v>
      </c>
      <c r="D2430">
        <v>1</v>
      </c>
      <c r="E2430" t="str">
        <f>IF(MOD(D2430,2)=0,"EVEN","ODD")</f>
        <v>ODD</v>
      </c>
      <c r="F2430" t="str">
        <f>IF(D2430&lt;=18,"LOW (1-18)","HIGH (19-36)")</f>
        <v>LOW (1-18)</v>
      </c>
      <c r="G2430">
        <f>INT((D2430-1)/6)+1</f>
        <v>1</v>
      </c>
      <c r="H2430">
        <f>MOD(D2430-1,6)+1</f>
        <v>1</v>
      </c>
      <c r="I2430">
        <f>37-D2430</f>
        <v>36</v>
      </c>
      <c r="J2430">
        <f>ABS(D2430-D2431)</f>
        <v>8</v>
      </c>
      <c r="K2430">
        <f>AVERAGE(D2430:D2434)</f>
        <v>1</v>
      </c>
      <c r="L2430">
        <f>AVERAGE(D2430:D2449)</f>
        <v>1</v>
      </c>
      <c r="M2430">
        <f>K2430-L2430</f>
        <v>0</v>
      </c>
      <c r="N2430" t="str">
        <f>IF(K2430&gt;L2430,"HIGH ZONE BIAS",IF(K2430&lt;L2430,"LOW ZONE BIAS","EQUILIBRIUM"))</f>
        <v>EQUILIBRIUM</v>
      </c>
    </row>
    <row r="2431">
      <c r="A2431">
        <v>25140</v>
      </c>
      <c r="B2431" t="str">
        <v>2024-12-07</v>
      </c>
      <c r="C2431" t="str">
        <v>Afternoon</v>
      </c>
      <c r="D2431">
        <v>9</v>
      </c>
      <c r="E2431" t="str">
        <f>IF(MOD(D2431,2)=0,"EVEN","ODD")</f>
        <v>ODD</v>
      </c>
      <c r="F2431" t="str">
        <f>IF(D2431&lt;=18,"LOW (1-18)","HIGH (19-36)")</f>
        <v>LOW (1-18)</v>
      </c>
      <c r="G2431">
        <f>INT((D2431-1)/6)+1</f>
        <v>2</v>
      </c>
      <c r="H2431">
        <f>MOD(D2431-1,6)+1</f>
        <v>3</v>
      </c>
      <c r="I2431">
        <f>37-D2431</f>
        <v>28</v>
      </c>
      <c r="J2431">
        <f>ABS(D2431-D2432)</f>
        <v>23</v>
      </c>
      <c r="K2431">
        <f>AVERAGE(D2431:D2435)</f>
        <v>9</v>
      </c>
      <c r="L2431">
        <f>AVERAGE(D2431:D2450)</f>
        <v>9</v>
      </c>
      <c r="M2431">
        <f>K2431-L2431</f>
        <v>0</v>
      </c>
      <c r="N2431" t="str">
        <f>IF(K2431&gt;L2431,"HIGH ZONE BIAS",IF(K2431&lt;L2431,"LOW ZONE BIAS","EQUILIBRIUM"))</f>
        <v>EQUILIBRIUM</v>
      </c>
    </row>
    <row r="2432">
      <c r="A2432">
        <v>25139</v>
      </c>
      <c r="B2432" t="str">
        <v>2024-12-07</v>
      </c>
      <c r="C2432" t="str">
        <v>Midday</v>
      </c>
      <c r="D2432">
        <v>32</v>
      </c>
      <c r="E2432" t="str">
        <f>IF(MOD(D2432,2)=0,"EVEN","ODD")</f>
        <v>EVEN</v>
      </c>
      <c r="F2432" t="str">
        <f>IF(D2432&lt;=18,"LOW (1-18)","HIGH (19-36)")</f>
        <v>HIGH (19-36)</v>
      </c>
      <c r="G2432">
        <f>INT((D2432-1)/6)+1</f>
        <v>6</v>
      </c>
      <c r="H2432">
        <f>MOD(D2432-1,6)+1</f>
        <v>2</v>
      </c>
      <c r="I2432">
        <f>37-D2432</f>
        <v>5</v>
      </c>
      <c r="J2432">
        <f>ABS(D2432-D2433)</f>
        <v>28</v>
      </c>
      <c r="K2432">
        <f>AVERAGE(D2432:D2436)</f>
        <v>32</v>
      </c>
      <c r="L2432">
        <f>AVERAGE(D2432:D2451)</f>
        <v>32</v>
      </c>
      <c r="M2432">
        <f>K2432-L2432</f>
        <v>0</v>
      </c>
      <c r="N2432" t="str">
        <f>IF(K2432&gt;L2432,"HIGH ZONE BIAS",IF(K2432&lt;L2432,"LOW ZONE BIAS","EQUILIBRIUM"))</f>
        <v>EQUILIBRIUM</v>
      </c>
    </row>
    <row r="2433">
      <c r="A2433">
        <v>25138</v>
      </c>
      <c r="B2433" t="str">
        <v>2024-12-07</v>
      </c>
      <c r="C2433" t="str">
        <v>Morning</v>
      </c>
      <c r="D2433">
        <v>4</v>
      </c>
      <c r="E2433" t="str">
        <f>IF(MOD(D2433,2)=0,"EVEN","ODD")</f>
        <v>EVEN</v>
      </c>
      <c r="F2433" t="str">
        <f>IF(D2433&lt;=18,"LOW (1-18)","HIGH (19-36)")</f>
        <v>LOW (1-18)</v>
      </c>
      <c r="G2433">
        <f>INT((D2433-1)/6)+1</f>
        <v>1</v>
      </c>
      <c r="H2433">
        <f>MOD(D2433-1,6)+1</f>
        <v>4</v>
      </c>
      <c r="I2433">
        <f>37-D2433</f>
        <v>33</v>
      </c>
      <c r="J2433">
        <f>ABS(D2433-D2434)</f>
        <v>13</v>
      </c>
      <c r="K2433">
        <f>AVERAGE(D2433:D2437)</f>
        <v>4</v>
      </c>
      <c r="L2433">
        <f>AVERAGE(D2433:D2452)</f>
        <v>4</v>
      </c>
      <c r="M2433">
        <f>K2433-L2433</f>
        <v>0</v>
      </c>
      <c r="N2433" t="str">
        <f>IF(K2433&gt;L2433,"HIGH ZONE BIAS",IF(K2433&lt;L2433,"LOW ZONE BIAS","EQUILIBRIUM"))</f>
        <v>EQUILIBRIUM</v>
      </c>
    </row>
    <row r="2434">
      <c r="A2434">
        <v>25137</v>
      </c>
      <c r="B2434" t="str">
        <v>2024-12-06</v>
      </c>
      <c r="C2434" t="str">
        <v>Evening</v>
      </c>
      <c r="D2434">
        <v>17</v>
      </c>
      <c r="E2434" t="str">
        <f>IF(MOD(D2434,2)=0,"EVEN","ODD")</f>
        <v>ODD</v>
      </c>
      <c r="F2434" t="str">
        <f>IF(D2434&lt;=18,"LOW (1-18)","HIGH (19-36)")</f>
        <v>LOW (1-18)</v>
      </c>
      <c r="G2434">
        <f>INT((D2434-1)/6)+1</f>
        <v>3</v>
      </c>
      <c r="H2434">
        <f>MOD(D2434-1,6)+1</f>
        <v>5</v>
      </c>
      <c r="I2434">
        <f>37-D2434</f>
        <v>20</v>
      </c>
      <c r="J2434">
        <f>ABS(D2434-D2435)</f>
        <v>16</v>
      </c>
      <c r="K2434">
        <f>AVERAGE(D2434:D2438)</f>
        <v>17</v>
      </c>
      <c r="L2434">
        <f>AVERAGE(D2434:D2453)</f>
        <v>17</v>
      </c>
      <c r="M2434">
        <f>K2434-L2434</f>
        <v>0</v>
      </c>
      <c r="N2434" t="str">
        <f>IF(K2434&gt;L2434,"HIGH ZONE BIAS",IF(K2434&lt;L2434,"LOW ZONE BIAS","EQUILIBRIUM"))</f>
        <v>EQUILIBRIUM</v>
      </c>
    </row>
    <row r="2435">
      <c r="A2435">
        <v>25136</v>
      </c>
      <c r="B2435" t="str">
        <v>2024-12-06</v>
      </c>
      <c r="C2435" t="str">
        <v>Afternoon</v>
      </c>
      <c r="D2435">
        <v>33</v>
      </c>
      <c r="E2435" t="str">
        <f>IF(MOD(D2435,2)=0,"EVEN","ODD")</f>
        <v>ODD</v>
      </c>
      <c r="F2435" t="str">
        <f>IF(D2435&lt;=18,"LOW (1-18)","HIGH (19-36)")</f>
        <v>HIGH (19-36)</v>
      </c>
      <c r="G2435">
        <f>INT((D2435-1)/6)+1</f>
        <v>6</v>
      </c>
      <c r="H2435">
        <f>MOD(D2435-1,6)+1</f>
        <v>3</v>
      </c>
      <c r="I2435">
        <f>37-D2435</f>
        <v>4</v>
      </c>
      <c r="J2435">
        <f>ABS(D2435-D2436)</f>
        <v>31</v>
      </c>
      <c r="K2435">
        <f>AVERAGE(D2435:D2439)</f>
        <v>33</v>
      </c>
      <c r="L2435">
        <f>AVERAGE(D2435:D2454)</f>
        <v>33</v>
      </c>
      <c r="M2435">
        <f>K2435-L2435</f>
        <v>0</v>
      </c>
      <c r="N2435" t="str">
        <f>IF(K2435&gt;L2435,"HIGH ZONE BIAS",IF(K2435&lt;L2435,"LOW ZONE BIAS","EQUILIBRIUM"))</f>
        <v>EQUILIBRIUM</v>
      </c>
    </row>
    <row r="2436">
      <c r="A2436">
        <v>25135</v>
      </c>
      <c r="B2436" t="str">
        <v>2024-12-06</v>
      </c>
      <c r="C2436" t="str">
        <v>Midday</v>
      </c>
      <c r="D2436">
        <v>2</v>
      </c>
      <c r="E2436" t="str">
        <f>IF(MOD(D2436,2)=0,"EVEN","ODD")</f>
        <v>EVEN</v>
      </c>
      <c r="F2436" t="str">
        <f>IF(D2436&lt;=18,"LOW (1-18)","HIGH (19-36)")</f>
        <v>LOW (1-18)</v>
      </c>
      <c r="G2436">
        <f>INT((D2436-1)/6)+1</f>
        <v>1</v>
      </c>
      <c r="H2436">
        <f>MOD(D2436-1,6)+1</f>
        <v>2</v>
      </c>
      <c r="I2436">
        <f>37-D2436</f>
        <v>35</v>
      </c>
      <c r="J2436">
        <f>ABS(D2436-D2437)</f>
        <v>22</v>
      </c>
      <c r="K2436">
        <f>AVERAGE(D2436:D2440)</f>
        <v>2</v>
      </c>
      <c r="L2436">
        <f>AVERAGE(D2436:D2455)</f>
        <v>2</v>
      </c>
      <c r="M2436">
        <f>K2436-L2436</f>
        <v>0</v>
      </c>
      <c r="N2436" t="str">
        <f>IF(K2436&gt;L2436,"HIGH ZONE BIAS",IF(K2436&lt;L2436,"LOW ZONE BIAS","EQUILIBRIUM"))</f>
        <v>EQUILIBRIUM</v>
      </c>
    </row>
    <row r="2437">
      <c r="A2437">
        <v>25134</v>
      </c>
      <c r="B2437" t="str">
        <v>2024-12-06</v>
      </c>
      <c r="C2437" t="str">
        <v>Morning</v>
      </c>
      <c r="D2437">
        <v>24</v>
      </c>
      <c r="E2437" t="str">
        <f>IF(MOD(D2437,2)=0,"EVEN","ODD")</f>
        <v>EVEN</v>
      </c>
      <c r="F2437" t="str">
        <f>IF(D2437&lt;=18,"LOW (1-18)","HIGH (19-36)")</f>
        <v>HIGH (19-36)</v>
      </c>
      <c r="G2437">
        <f>INT((D2437-1)/6)+1</f>
        <v>4</v>
      </c>
      <c r="H2437">
        <f>MOD(D2437-1,6)+1</f>
        <v>6</v>
      </c>
      <c r="I2437">
        <f>37-D2437</f>
        <v>13</v>
      </c>
      <c r="J2437">
        <f>ABS(D2437-D2438)</f>
        <v>4</v>
      </c>
      <c r="K2437">
        <f>AVERAGE(D2437:D2441)</f>
        <v>24</v>
      </c>
      <c r="L2437">
        <f>AVERAGE(D2437:D2456)</f>
        <v>24</v>
      </c>
      <c r="M2437">
        <f>K2437-L2437</f>
        <v>0</v>
      </c>
      <c r="N2437" t="str">
        <f>IF(K2437&gt;L2437,"HIGH ZONE BIAS",IF(K2437&lt;L2437,"LOW ZONE BIAS","EQUILIBRIUM"))</f>
        <v>EQUILIBRIUM</v>
      </c>
    </row>
    <row r="2438">
      <c r="A2438">
        <v>25133</v>
      </c>
      <c r="B2438" t="str">
        <v>2024-12-05</v>
      </c>
      <c r="C2438" t="str">
        <v>Evening</v>
      </c>
      <c r="D2438">
        <v>28</v>
      </c>
      <c r="E2438" t="str">
        <f>IF(MOD(D2438,2)=0,"EVEN","ODD")</f>
        <v>EVEN</v>
      </c>
      <c r="F2438" t="str">
        <f>IF(D2438&lt;=18,"LOW (1-18)","HIGH (19-36)")</f>
        <v>HIGH (19-36)</v>
      </c>
      <c r="G2438">
        <f>INT((D2438-1)/6)+1</f>
        <v>5</v>
      </c>
      <c r="H2438">
        <f>MOD(D2438-1,6)+1</f>
        <v>4</v>
      </c>
      <c r="I2438">
        <f>37-D2438</f>
        <v>9</v>
      </c>
      <c r="J2438">
        <f>ABS(D2438-D2439)</f>
        <v>24</v>
      </c>
      <c r="K2438">
        <f>AVERAGE(D2438:D2442)</f>
        <v>28</v>
      </c>
      <c r="L2438">
        <f>AVERAGE(D2438:D2457)</f>
        <v>28</v>
      </c>
      <c r="M2438">
        <f>K2438-L2438</f>
        <v>0</v>
      </c>
      <c r="N2438" t="str">
        <f>IF(K2438&gt;L2438,"HIGH ZONE BIAS",IF(K2438&lt;L2438,"LOW ZONE BIAS","EQUILIBRIUM"))</f>
        <v>EQUILIBRIUM</v>
      </c>
    </row>
    <row r="2439">
      <c r="A2439">
        <v>25132</v>
      </c>
      <c r="B2439" t="str">
        <v>2024-12-05</v>
      </c>
      <c r="C2439" t="str">
        <v>Afternoon</v>
      </c>
      <c r="D2439">
        <v>4</v>
      </c>
      <c r="E2439" t="str">
        <f>IF(MOD(D2439,2)=0,"EVEN","ODD")</f>
        <v>EVEN</v>
      </c>
      <c r="F2439" t="str">
        <f>IF(D2439&lt;=18,"LOW (1-18)","HIGH (19-36)")</f>
        <v>LOW (1-18)</v>
      </c>
      <c r="G2439">
        <f>INT((D2439-1)/6)+1</f>
        <v>1</v>
      </c>
      <c r="H2439">
        <f>MOD(D2439-1,6)+1</f>
        <v>4</v>
      </c>
      <c r="I2439">
        <f>37-D2439</f>
        <v>33</v>
      </c>
      <c r="J2439">
        <f>ABS(D2439-D2440)</f>
        <v>25</v>
      </c>
      <c r="K2439">
        <f>AVERAGE(D2439:D2443)</f>
        <v>4</v>
      </c>
      <c r="L2439">
        <f>AVERAGE(D2439:D2458)</f>
        <v>4</v>
      </c>
      <c r="M2439">
        <f>K2439-L2439</f>
        <v>0</v>
      </c>
      <c r="N2439" t="str">
        <f>IF(K2439&gt;L2439,"HIGH ZONE BIAS",IF(K2439&lt;L2439,"LOW ZONE BIAS","EQUILIBRIUM"))</f>
        <v>EQUILIBRIUM</v>
      </c>
    </row>
    <row r="2440">
      <c r="A2440">
        <v>25131</v>
      </c>
      <c r="B2440" t="str">
        <v>2024-12-05</v>
      </c>
      <c r="C2440" t="str">
        <v>Midday</v>
      </c>
      <c r="D2440">
        <v>29</v>
      </c>
      <c r="E2440" t="str">
        <f>IF(MOD(D2440,2)=0,"EVEN","ODD")</f>
        <v>ODD</v>
      </c>
      <c r="F2440" t="str">
        <f>IF(D2440&lt;=18,"LOW (1-18)","HIGH (19-36)")</f>
        <v>HIGH (19-36)</v>
      </c>
      <c r="G2440">
        <f>INT((D2440-1)/6)+1</f>
        <v>5</v>
      </c>
      <c r="H2440">
        <f>MOD(D2440-1,6)+1</f>
        <v>5</v>
      </c>
      <c r="I2440">
        <f>37-D2440</f>
        <v>8</v>
      </c>
      <c r="J2440">
        <f>ABS(D2440-D2441)</f>
        <v>9</v>
      </c>
      <c r="K2440">
        <f>AVERAGE(D2440:D2444)</f>
        <v>29</v>
      </c>
      <c r="L2440">
        <f>AVERAGE(D2440:D2459)</f>
        <v>29</v>
      </c>
      <c r="M2440">
        <f>K2440-L2440</f>
        <v>0</v>
      </c>
      <c r="N2440" t="str">
        <f>IF(K2440&gt;L2440,"HIGH ZONE BIAS",IF(K2440&lt;L2440,"LOW ZONE BIAS","EQUILIBRIUM"))</f>
        <v>EQUILIBRIUM</v>
      </c>
    </row>
    <row r="2441">
      <c r="A2441">
        <v>25130</v>
      </c>
      <c r="B2441" t="str">
        <v>2024-12-05</v>
      </c>
      <c r="C2441" t="str">
        <v>Morning</v>
      </c>
      <c r="D2441">
        <v>20</v>
      </c>
      <c r="E2441" t="str">
        <f>IF(MOD(D2441,2)=0,"EVEN","ODD")</f>
        <v>EVEN</v>
      </c>
      <c r="F2441" t="str">
        <f>IF(D2441&lt;=18,"LOW (1-18)","HIGH (19-36)")</f>
        <v>HIGH (19-36)</v>
      </c>
      <c r="G2441">
        <f>INT((D2441-1)/6)+1</f>
        <v>4</v>
      </c>
      <c r="H2441">
        <f>MOD(D2441-1,6)+1</f>
        <v>2</v>
      </c>
      <c r="I2441">
        <f>37-D2441</f>
        <v>17</v>
      </c>
      <c r="J2441">
        <f>ABS(D2441-D2442)</f>
        <v>10</v>
      </c>
      <c r="K2441">
        <f>AVERAGE(D2441:D2445)</f>
        <v>20</v>
      </c>
      <c r="L2441">
        <f>AVERAGE(D2441:D2460)</f>
        <v>20</v>
      </c>
      <c r="M2441">
        <f>K2441-L2441</f>
        <v>0</v>
      </c>
      <c r="N2441" t="str">
        <f>IF(K2441&gt;L2441,"HIGH ZONE BIAS",IF(K2441&lt;L2441,"LOW ZONE BIAS","EQUILIBRIUM"))</f>
        <v>EQUILIBRIUM</v>
      </c>
    </row>
    <row r="2442">
      <c r="A2442">
        <v>25129</v>
      </c>
      <c r="B2442" t="str">
        <v>2024-12-04</v>
      </c>
      <c r="C2442" t="str">
        <v>Evening</v>
      </c>
      <c r="D2442">
        <v>10</v>
      </c>
      <c r="E2442" t="str">
        <f>IF(MOD(D2442,2)=0,"EVEN","ODD")</f>
        <v>EVEN</v>
      </c>
      <c r="F2442" t="str">
        <f>IF(D2442&lt;=18,"LOW (1-18)","HIGH (19-36)")</f>
        <v>LOW (1-18)</v>
      </c>
      <c r="G2442">
        <f>INT((D2442-1)/6)+1</f>
        <v>2</v>
      </c>
      <c r="H2442">
        <f>MOD(D2442-1,6)+1</f>
        <v>4</v>
      </c>
      <c r="I2442">
        <f>37-D2442</f>
        <v>27</v>
      </c>
      <c r="J2442">
        <f>ABS(D2442-D2443)</f>
        <v>24</v>
      </c>
      <c r="K2442">
        <f>AVERAGE(D2442:D2446)</f>
        <v>10</v>
      </c>
      <c r="L2442">
        <f>AVERAGE(D2442:D2461)</f>
        <v>10</v>
      </c>
      <c r="M2442">
        <f>K2442-L2442</f>
        <v>0</v>
      </c>
      <c r="N2442" t="str">
        <f>IF(K2442&gt;L2442,"HIGH ZONE BIAS",IF(K2442&lt;L2442,"LOW ZONE BIAS","EQUILIBRIUM"))</f>
        <v>EQUILIBRIUM</v>
      </c>
    </row>
    <row r="2443">
      <c r="A2443">
        <v>25128</v>
      </c>
      <c r="B2443" t="str">
        <v>2024-12-04</v>
      </c>
      <c r="C2443" t="str">
        <v>Afternoon</v>
      </c>
      <c r="D2443">
        <v>34</v>
      </c>
      <c r="E2443" t="str">
        <f>IF(MOD(D2443,2)=0,"EVEN","ODD")</f>
        <v>EVEN</v>
      </c>
      <c r="F2443" t="str">
        <f>IF(D2443&lt;=18,"LOW (1-18)","HIGH (19-36)")</f>
        <v>HIGH (19-36)</v>
      </c>
      <c r="G2443">
        <f>INT((D2443-1)/6)+1</f>
        <v>6</v>
      </c>
      <c r="H2443">
        <f>MOD(D2443-1,6)+1</f>
        <v>4</v>
      </c>
      <c r="I2443">
        <f>37-D2443</f>
        <v>3</v>
      </c>
      <c r="J2443">
        <f>ABS(D2443-D2444)</f>
        <v>22</v>
      </c>
      <c r="K2443">
        <f>AVERAGE(D2443:D2447)</f>
        <v>34</v>
      </c>
      <c r="L2443">
        <f>AVERAGE(D2443:D2462)</f>
        <v>34</v>
      </c>
      <c r="M2443">
        <f>K2443-L2443</f>
        <v>0</v>
      </c>
      <c r="N2443" t="str">
        <f>IF(K2443&gt;L2443,"HIGH ZONE BIAS",IF(K2443&lt;L2443,"LOW ZONE BIAS","EQUILIBRIUM"))</f>
        <v>EQUILIBRIUM</v>
      </c>
    </row>
    <row r="2444">
      <c r="A2444">
        <v>25127</v>
      </c>
      <c r="B2444" t="str">
        <v>2024-12-04</v>
      </c>
      <c r="C2444" t="str">
        <v>Midday</v>
      </c>
      <c r="D2444">
        <v>12</v>
      </c>
      <c r="E2444" t="str">
        <f>IF(MOD(D2444,2)=0,"EVEN","ODD")</f>
        <v>EVEN</v>
      </c>
      <c r="F2444" t="str">
        <f>IF(D2444&lt;=18,"LOW (1-18)","HIGH (19-36)")</f>
        <v>LOW (1-18)</v>
      </c>
      <c r="G2444">
        <f>INT((D2444-1)/6)+1</f>
        <v>2</v>
      </c>
      <c r="H2444">
        <f>MOD(D2444-1,6)+1</f>
        <v>6</v>
      </c>
      <c r="I2444">
        <f>37-D2444</f>
        <v>25</v>
      </c>
      <c r="J2444">
        <f>ABS(D2444-D2445)</f>
        <v>1</v>
      </c>
      <c r="K2444">
        <f>AVERAGE(D2444:D2448)</f>
        <v>12</v>
      </c>
      <c r="L2444">
        <f>AVERAGE(D2444:D2463)</f>
        <v>12</v>
      </c>
      <c r="M2444">
        <f>K2444-L2444</f>
        <v>0</v>
      </c>
      <c r="N2444" t="str">
        <f>IF(K2444&gt;L2444,"HIGH ZONE BIAS",IF(K2444&lt;L2444,"LOW ZONE BIAS","EQUILIBRIUM"))</f>
        <v>EQUILIBRIUM</v>
      </c>
    </row>
    <row r="2445">
      <c r="A2445">
        <v>25126</v>
      </c>
      <c r="B2445" t="str">
        <v>2024-12-04</v>
      </c>
      <c r="C2445" t="str">
        <v>Morning</v>
      </c>
      <c r="D2445">
        <v>13</v>
      </c>
      <c r="E2445" t="str">
        <f>IF(MOD(D2445,2)=0,"EVEN","ODD")</f>
        <v>ODD</v>
      </c>
      <c r="F2445" t="str">
        <f>IF(D2445&lt;=18,"LOW (1-18)","HIGH (19-36)")</f>
        <v>LOW (1-18)</v>
      </c>
      <c r="G2445">
        <f>INT((D2445-1)/6)+1</f>
        <v>3</v>
      </c>
      <c r="H2445">
        <f>MOD(D2445-1,6)+1</f>
        <v>1</v>
      </c>
      <c r="I2445">
        <f>37-D2445</f>
        <v>24</v>
      </c>
      <c r="J2445">
        <f>ABS(D2445-D2446)</f>
        <v>1</v>
      </c>
      <c r="K2445">
        <f>AVERAGE(D2445:D2449)</f>
        <v>13</v>
      </c>
      <c r="L2445">
        <f>AVERAGE(D2445:D2464)</f>
        <v>13</v>
      </c>
      <c r="M2445">
        <f>K2445-L2445</f>
        <v>0</v>
      </c>
      <c r="N2445" t="str">
        <f>IF(K2445&gt;L2445,"HIGH ZONE BIAS",IF(K2445&lt;L2445,"LOW ZONE BIAS","EQUILIBRIUM"))</f>
        <v>EQUILIBRIUM</v>
      </c>
    </row>
    <row r="2446">
      <c r="A2446">
        <v>25125</v>
      </c>
      <c r="B2446" t="str">
        <v>2024-12-03</v>
      </c>
      <c r="C2446" t="str">
        <v>Evening</v>
      </c>
      <c r="D2446">
        <v>14</v>
      </c>
      <c r="E2446" t="str">
        <f>IF(MOD(D2446,2)=0,"EVEN","ODD")</f>
        <v>EVEN</v>
      </c>
      <c r="F2446" t="str">
        <f>IF(D2446&lt;=18,"LOW (1-18)","HIGH (19-36)")</f>
        <v>LOW (1-18)</v>
      </c>
      <c r="G2446">
        <f>INT((D2446-1)/6)+1</f>
        <v>3</v>
      </c>
      <c r="H2446">
        <f>MOD(D2446-1,6)+1</f>
        <v>2</v>
      </c>
      <c r="I2446">
        <f>37-D2446</f>
        <v>23</v>
      </c>
      <c r="J2446">
        <f>ABS(D2446-D2447)</f>
        <v>8</v>
      </c>
      <c r="K2446">
        <f>AVERAGE(D2446:D2450)</f>
        <v>14</v>
      </c>
      <c r="L2446">
        <f>AVERAGE(D2446:D2465)</f>
        <v>14</v>
      </c>
      <c r="M2446">
        <f>K2446-L2446</f>
        <v>0</v>
      </c>
      <c r="N2446" t="str">
        <f>IF(K2446&gt;L2446,"HIGH ZONE BIAS",IF(K2446&lt;L2446,"LOW ZONE BIAS","EQUILIBRIUM"))</f>
        <v>EQUILIBRIUM</v>
      </c>
    </row>
    <row r="2447">
      <c r="A2447">
        <v>25124</v>
      </c>
      <c r="B2447" t="str">
        <v>2024-12-03</v>
      </c>
      <c r="C2447" t="str">
        <v>Afternoon</v>
      </c>
      <c r="D2447">
        <v>22</v>
      </c>
      <c r="E2447" t="str">
        <f>IF(MOD(D2447,2)=0,"EVEN","ODD")</f>
        <v>EVEN</v>
      </c>
      <c r="F2447" t="str">
        <f>IF(D2447&lt;=18,"LOW (1-18)","HIGH (19-36)")</f>
        <v>HIGH (19-36)</v>
      </c>
      <c r="G2447">
        <f>INT((D2447-1)/6)+1</f>
        <v>4</v>
      </c>
      <c r="H2447">
        <f>MOD(D2447-1,6)+1</f>
        <v>4</v>
      </c>
      <c r="I2447">
        <f>37-D2447</f>
        <v>15</v>
      </c>
      <c r="J2447">
        <f>ABS(D2447-D2448)</f>
        <v>17</v>
      </c>
      <c r="K2447">
        <f>AVERAGE(D2447:D2451)</f>
        <v>22</v>
      </c>
      <c r="L2447">
        <f>AVERAGE(D2447:D2466)</f>
        <v>22</v>
      </c>
      <c r="M2447">
        <f>K2447-L2447</f>
        <v>0</v>
      </c>
      <c r="N2447" t="str">
        <f>IF(K2447&gt;L2447,"HIGH ZONE BIAS",IF(K2447&lt;L2447,"LOW ZONE BIAS","EQUILIBRIUM"))</f>
        <v>EQUILIBRIUM</v>
      </c>
    </row>
    <row r="2448">
      <c r="A2448">
        <v>25123</v>
      </c>
      <c r="B2448" t="str">
        <v>2024-12-03</v>
      </c>
      <c r="C2448" t="str">
        <v>Midday</v>
      </c>
      <c r="D2448">
        <v>5</v>
      </c>
      <c r="E2448" t="str">
        <f>IF(MOD(D2448,2)=0,"EVEN","ODD")</f>
        <v>ODD</v>
      </c>
      <c r="F2448" t="str">
        <f>IF(D2448&lt;=18,"LOW (1-18)","HIGH (19-36)")</f>
        <v>LOW (1-18)</v>
      </c>
      <c r="G2448">
        <f>INT((D2448-1)/6)+1</f>
        <v>1</v>
      </c>
      <c r="H2448">
        <f>MOD(D2448-1,6)+1</f>
        <v>5</v>
      </c>
      <c r="I2448">
        <f>37-D2448</f>
        <v>32</v>
      </c>
      <c r="J2448">
        <f>ABS(D2448-D2449)</f>
        <v>29</v>
      </c>
      <c r="K2448">
        <f>AVERAGE(D2448:D2452)</f>
        <v>5</v>
      </c>
      <c r="L2448">
        <f>AVERAGE(D2448:D2467)</f>
        <v>5</v>
      </c>
      <c r="M2448">
        <f>K2448-L2448</f>
        <v>0</v>
      </c>
      <c r="N2448" t="str">
        <f>IF(K2448&gt;L2448,"HIGH ZONE BIAS",IF(K2448&lt;L2448,"LOW ZONE BIAS","EQUILIBRIUM"))</f>
        <v>EQUILIBRIUM</v>
      </c>
    </row>
    <row r="2449">
      <c r="A2449">
        <v>25122</v>
      </c>
      <c r="B2449" t="str">
        <v>2024-12-03</v>
      </c>
      <c r="C2449" t="str">
        <v>Morning</v>
      </c>
      <c r="D2449">
        <v>34</v>
      </c>
      <c r="E2449" t="str">
        <f>IF(MOD(D2449,2)=0,"EVEN","ODD")</f>
        <v>EVEN</v>
      </c>
      <c r="F2449" t="str">
        <f>IF(D2449&lt;=18,"LOW (1-18)","HIGH (19-36)")</f>
        <v>HIGH (19-36)</v>
      </c>
      <c r="G2449">
        <f>INT((D2449-1)/6)+1</f>
        <v>6</v>
      </c>
      <c r="H2449">
        <f>MOD(D2449-1,6)+1</f>
        <v>4</v>
      </c>
      <c r="I2449">
        <f>37-D2449</f>
        <v>3</v>
      </c>
      <c r="J2449">
        <f>ABS(D2449-D2450)</f>
        <v>19</v>
      </c>
      <c r="K2449">
        <f>AVERAGE(D2449:D2453)</f>
        <v>34</v>
      </c>
      <c r="L2449">
        <f>AVERAGE(D2449:D2468)</f>
        <v>34</v>
      </c>
      <c r="M2449">
        <f>K2449-L2449</f>
        <v>0</v>
      </c>
      <c r="N2449" t="str">
        <f>IF(K2449&gt;L2449,"HIGH ZONE BIAS",IF(K2449&lt;L2449,"LOW ZONE BIAS","EQUILIBRIUM"))</f>
        <v>EQUILIBRIUM</v>
      </c>
    </row>
    <row r="2450">
      <c r="A2450">
        <v>25121</v>
      </c>
      <c r="B2450" t="str">
        <v>2024-12-02</v>
      </c>
      <c r="C2450" t="str">
        <v>Evening</v>
      </c>
      <c r="D2450">
        <v>15</v>
      </c>
      <c r="E2450" t="str">
        <f>IF(MOD(D2450,2)=0,"EVEN","ODD")</f>
        <v>ODD</v>
      </c>
      <c r="F2450" t="str">
        <f>IF(D2450&lt;=18,"LOW (1-18)","HIGH (19-36)")</f>
        <v>LOW (1-18)</v>
      </c>
      <c r="G2450">
        <f>INT((D2450-1)/6)+1</f>
        <v>3</v>
      </c>
      <c r="H2450">
        <f>MOD(D2450-1,6)+1</f>
        <v>3</v>
      </c>
      <c r="I2450">
        <f>37-D2450</f>
        <v>22</v>
      </c>
      <c r="J2450">
        <f>ABS(D2450-D2451)</f>
        <v>3</v>
      </c>
      <c r="K2450">
        <f>AVERAGE(D2450:D2454)</f>
        <v>15</v>
      </c>
      <c r="L2450">
        <f>AVERAGE(D2450:D2469)</f>
        <v>15</v>
      </c>
      <c r="M2450">
        <f>K2450-L2450</f>
        <v>0</v>
      </c>
      <c r="N2450" t="str">
        <f>IF(K2450&gt;L2450,"HIGH ZONE BIAS",IF(K2450&lt;L2450,"LOW ZONE BIAS","EQUILIBRIUM"))</f>
        <v>EQUILIBRIUM</v>
      </c>
    </row>
    <row r="2451">
      <c r="A2451">
        <v>25120</v>
      </c>
      <c r="B2451" t="str">
        <v>2024-12-02</v>
      </c>
      <c r="C2451" t="str">
        <v>Afternoon</v>
      </c>
      <c r="D2451">
        <v>12</v>
      </c>
      <c r="E2451" t="str">
        <f>IF(MOD(D2451,2)=0,"EVEN","ODD")</f>
        <v>EVEN</v>
      </c>
      <c r="F2451" t="str">
        <f>IF(D2451&lt;=18,"LOW (1-18)","HIGH (19-36)")</f>
        <v>LOW (1-18)</v>
      </c>
      <c r="G2451">
        <f>INT((D2451-1)/6)+1</f>
        <v>2</v>
      </c>
      <c r="H2451">
        <f>MOD(D2451-1,6)+1</f>
        <v>6</v>
      </c>
      <c r="I2451">
        <f>37-D2451</f>
        <v>25</v>
      </c>
      <c r="J2451">
        <f>ABS(D2451-D2452)</f>
        <v>5</v>
      </c>
      <c r="K2451">
        <f>AVERAGE(D2451:D2455)</f>
        <v>12</v>
      </c>
      <c r="L2451">
        <f>AVERAGE(D2451:D2470)</f>
        <v>12</v>
      </c>
      <c r="M2451">
        <f>K2451-L2451</f>
        <v>0</v>
      </c>
      <c r="N2451" t="str">
        <f>IF(K2451&gt;L2451,"HIGH ZONE BIAS",IF(K2451&lt;L2451,"LOW ZONE BIAS","EQUILIBRIUM"))</f>
        <v>EQUILIBRIUM</v>
      </c>
    </row>
    <row r="2452">
      <c r="A2452">
        <v>25119</v>
      </c>
      <c r="B2452" t="str">
        <v>2024-12-02</v>
      </c>
      <c r="C2452" t="str">
        <v>Midday</v>
      </c>
      <c r="D2452">
        <v>7</v>
      </c>
      <c r="E2452" t="str">
        <f>IF(MOD(D2452,2)=0,"EVEN","ODD")</f>
        <v>ODD</v>
      </c>
      <c r="F2452" t="str">
        <f>IF(D2452&lt;=18,"LOW (1-18)","HIGH (19-36)")</f>
        <v>LOW (1-18)</v>
      </c>
      <c r="G2452">
        <f>INT((D2452-1)/6)+1</f>
        <v>2</v>
      </c>
      <c r="H2452">
        <f>MOD(D2452-1,6)+1</f>
        <v>1</v>
      </c>
      <c r="I2452">
        <f>37-D2452</f>
        <v>30</v>
      </c>
      <c r="J2452">
        <f>ABS(D2452-D2453)</f>
        <v>3</v>
      </c>
      <c r="K2452">
        <f>AVERAGE(D2452:D2456)</f>
        <v>7</v>
      </c>
      <c r="L2452">
        <f>AVERAGE(D2452:D2471)</f>
        <v>7</v>
      </c>
      <c r="M2452">
        <f>K2452-L2452</f>
        <v>0</v>
      </c>
      <c r="N2452" t="str">
        <f>IF(K2452&gt;L2452,"HIGH ZONE BIAS",IF(K2452&lt;L2452,"LOW ZONE BIAS","EQUILIBRIUM"))</f>
        <v>EQUILIBRIUM</v>
      </c>
    </row>
    <row r="2453">
      <c r="A2453">
        <v>25118</v>
      </c>
      <c r="B2453" t="str">
        <v>2024-12-02</v>
      </c>
      <c r="C2453" t="str">
        <v>Morning</v>
      </c>
      <c r="D2453">
        <v>4</v>
      </c>
      <c r="E2453" t="str">
        <f>IF(MOD(D2453,2)=0,"EVEN","ODD")</f>
        <v>EVEN</v>
      </c>
      <c r="F2453" t="str">
        <f>IF(D2453&lt;=18,"LOW (1-18)","HIGH (19-36)")</f>
        <v>LOW (1-18)</v>
      </c>
      <c r="G2453">
        <f>INT((D2453-1)/6)+1</f>
        <v>1</v>
      </c>
      <c r="H2453">
        <f>MOD(D2453-1,6)+1</f>
        <v>4</v>
      </c>
      <c r="I2453">
        <f>37-D2453</f>
        <v>33</v>
      </c>
      <c r="J2453">
        <f>ABS(D2453-D2454)</f>
        <v>2</v>
      </c>
      <c r="K2453">
        <f>AVERAGE(D2453:D2457)</f>
        <v>4</v>
      </c>
      <c r="L2453">
        <f>AVERAGE(D2453:D2472)</f>
        <v>4</v>
      </c>
      <c r="M2453">
        <f>K2453-L2453</f>
        <v>0</v>
      </c>
      <c r="N2453" t="str">
        <f>IF(K2453&gt;L2453,"HIGH ZONE BIAS",IF(K2453&lt;L2453,"LOW ZONE BIAS","EQUILIBRIUM"))</f>
        <v>EQUILIBRIUM</v>
      </c>
    </row>
    <row r="2454">
      <c r="A2454">
        <v>25117</v>
      </c>
      <c r="B2454" t="str">
        <v>2024-11-30</v>
      </c>
      <c r="C2454" t="str">
        <v>Evening</v>
      </c>
      <c r="D2454">
        <v>2</v>
      </c>
      <c r="E2454" t="str">
        <f>IF(MOD(D2454,2)=0,"EVEN","ODD")</f>
        <v>EVEN</v>
      </c>
      <c r="F2454" t="str">
        <f>IF(D2454&lt;=18,"LOW (1-18)","HIGH (19-36)")</f>
        <v>LOW (1-18)</v>
      </c>
      <c r="G2454">
        <f>INT((D2454-1)/6)+1</f>
        <v>1</v>
      </c>
      <c r="H2454">
        <f>MOD(D2454-1,6)+1</f>
        <v>2</v>
      </c>
      <c r="I2454">
        <f>37-D2454</f>
        <v>35</v>
      </c>
      <c r="J2454">
        <f>ABS(D2454-D2455)</f>
        <v>0</v>
      </c>
      <c r="K2454">
        <f>AVERAGE(D2454:D2458)</f>
        <v>2</v>
      </c>
      <c r="L2454">
        <f>AVERAGE(D2454:D2473)</f>
        <v>2</v>
      </c>
      <c r="M2454">
        <f>K2454-L2454</f>
        <v>0</v>
      </c>
      <c r="N2454" t="str">
        <f>IF(K2454&gt;L2454,"HIGH ZONE BIAS",IF(K2454&lt;L2454,"LOW ZONE BIAS","EQUILIBRIUM"))</f>
        <v>EQUILIBRIUM</v>
      </c>
    </row>
    <row r="2455">
      <c r="A2455">
        <v>25116</v>
      </c>
      <c r="B2455" t="str">
        <v>2024-11-30</v>
      </c>
      <c r="C2455" t="str">
        <v>Afternoon</v>
      </c>
      <c r="D2455">
        <v>2</v>
      </c>
      <c r="E2455" t="str">
        <f>IF(MOD(D2455,2)=0,"EVEN","ODD")</f>
        <v>EVEN</v>
      </c>
      <c r="F2455" t="str">
        <f>IF(D2455&lt;=18,"LOW (1-18)","HIGH (19-36)")</f>
        <v>LOW (1-18)</v>
      </c>
      <c r="G2455">
        <f>INT((D2455-1)/6)+1</f>
        <v>1</v>
      </c>
      <c r="H2455">
        <f>MOD(D2455-1,6)+1</f>
        <v>2</v>
      </c>
      <c r="I2455">
        <f>37-D2455</f>
        <v>35</v>
      </c>
      <c r="J2455">
        <f>ABS(D2455-D2456)</f>
        <v>4</v>
      </c>
      <c r="K2455">
        <f>AVERAGE(D2455:D2459)</f>
        <v>2</v>
      </c>
      <c r="L2455">
        <f>AVERAGE(D2455:D2474)</f>
        <v>2</v>
      </c>
      <c r="M2455">
        <f>K2455-L2455</f>
        <v>0</v>
      </c>
      <c r="N2455" t="str">
        <f>IF(K2455&gt;L2455,"HIGH ZONE BIAS",IF(K2455&lt;L2455,"LOW ZONE BIAS","EQUILIBRIUM"))</f>
        <v>EQUILIBRIUM</v>
      </c>
    </row>
    <row r="2456">
      <c r="A2456">
        <v>25115</v>
      </c>
      <c r="B2456" t="str">
        <v>2024-11-30</v>
      </c>
      <c r="C2456" t="str">
        <v>Midday</v>
      </c>
      <c r="D2456">
        <v>6</v>
      </c>
      <c r="E2456" t="str">
        <f>IF(MOD(D2456,2)=0,"EVEN","ODD")</f>
        <v>EVEN</v>
      </c>
      <c r="F2456" t="str">
        <f>IF(D2456&lt;=18,"LOW (1-18)","HIGH (19-36)")</f>
        <v>LOW (1-18)</v>
      </c>
      <c r="G2456">
        <f>INT((D2456-1)/6)+1</f>
        <v>1</v>
      </c>
      <c r="H2456">
        <f>MOD(D2456-1,6)+1</f>
        <v>6</v>
      </c>
      <c r="I2456">
        <f>37-D2456</f>
        <v>31</v>
      </c>
      <c r="J2456">
        <f>ABS(D2456-D2457)</f>
        <v>6</v>
      </c>
      <c r="K2456">
        <f>AVERAGE(D2456:D2460)</f>
        <v>6</v>
      </c>
      <c r="L2456">
        <f>AVERAGE(D2456:D2475)</f>
        <v>6</v>
      </c>
      <c r="M2456">
        <f>K2456-L2456</f>
        <v>0</v>
      </c>
      <c r="N2456" t="str">
        <f>IF(K2456&gt;L2456,"HIGH ZONE BIAS",IF(K2456&lt;L2456,"LOW ZONE BIAS","EQUILIBRIUM"))</f>
        <v>EQUILIBRIUM</v>
      </c>
    </row>
    <row r="2457">
      <c r="A2457">
        <v>25114</v>
      </c>
      <c r="B2457" t="str">
        <v>2024-11-30</v>
      </c>
      <c r="C2457" t="str">
        <v>Morning</v>
      </c>
      <c r="D2457">
        <v>12</v>
      </c>
      <c r="E2457" t="str">
        <f>IF(MOD(D2457,2)=0,"EVEN","ODD")</f>
        <v>EVEN</v>
      </c>
      <c r="F2457" t="str">
        <f>IF(D2457&lt;=18,"LOW (1-18)","HIGH (19-36)")</f>
        <v>LOW (1-18)</v>
      </c>
      <c r="G2457">
        <f>INT((D2457-1)/6)+1</f>
        <v>2</v>
      </c>
      <c r="H2457">
        <f>MOD(D2457-1,6)+1</f>
        <v>6</v>
      </c>
      <c r="I2457">
        <f>37-D2457</f>
        <v>25</v>
      </c>
      <c r="J2457">
        <f>ABS(D2457-D2458)</f>
        <v>10</v>
      </c>
      <c r="K2457">
        <f>AVERAGE(D2457:D2461)</f>
        <v>12</v>
      </c>
      <c r="L2457">
        <f>AVERAGE(D2457:D2476)</f>
        <v>12</v>
      </c>
      <c r="M2457">
        <f>K2457-L2457</f>
        <v>0</v>
      </c>
      <c r="N2457" t="str">
        <f>IF(K2457&gt;L2457,"HIGH ZONE BIAS",IF(K2457&lt;L2457,"LOW ZONE BIAS","EQUILIBRIUM"))</f>
        <v>EQUILIBRIUM</v>
      </c>
    </row>
    <row r="2458">
      <c r="A2458">
        <v>25113</v>
      </c>
      <c r="B2458" t="str">
        <v>2024-11-29</v>
      </c>
      <c r="C2458" t="str">
        <v>Evening</v>
      </c>
      <c r="D2458">
        <v>22</v>
      </c>
      <c r="E2458" t="str">
        <f>IF(MOD(D2458,2)=0,"EVEN","ODD")</f>
        <v>EVEN</v>
      </c>
      <c r="F2458" t="str">
        <f>IF(D2458&lt;=18,"LOW (1-18)","HIGH (19-36)")</f>
        <v>HIGH (19-36)</v>
      </c>
      <c r="G2458">
        <f>INT((D2458-1)/6)+1</f>
        <v>4</v>
      </c>
      <c r="H2458">
        <f>MOD(D2458-1,6)+1</f>
        <v>4</v>
      </c>
      <c r="I2458">
        <f>37-D2458</f>
        <v>15</v>
      </c>
      <c r="J2458">
        <f>ABS(D2458-D2459)</f>
        <v>4</v>
      </c>
      <c r="K2458">
        <f>AVERAGE(D2458:D2462)</f>
        <v>22</v>
      </c>
      <c r="L2458">
        <f>AVERAGE(D2458:D2477)</f>
        <v>22</v>
      </c>
      <c r="M2458">
        <f>K2458-L2458</f>
        <v>0</v>
      </c>
      <c r="N2458" t="str">
        <f>IF(K2458&gt;L2458,"HIGH ZONE BIAS",IF(K2458&lt;L2458,"LOW ZONE BIAS","EQUILIBRIUM"))</f>
        <v>EQUILIBRIUM</v>
      </c>
    </row>
    <row r="2459">
      <c r="A2459">
        <v>25112</v>
      </c>
      <c r="B2459" t="str">
        <v>2024-11-29</v>
      </c>
      <c r="C2459" t="str">
        <v>Afternoon</v>
      </c>
      <c r="D2459">
        <v>26</v>
      </c>
      <c r="E2459" t="str">
        <f>IF(MOD(D2459,2)=0,"EVEN","ODD")</f>
        <v>EVEN</v>
      </c>
      <c r="F2459" t="str">
        <f>IF(D2459&lt;=18,"LOW (1-18)","HIGH (19-36)")</f>
        <v>HIGH (19-36)</v>
      </c>
      <c r="G2459">
        <f>INT((D2459-1)/6)+1</f>
        <v>5</v>
      </c>
      <c r="H2459">
        <f>MOD(D2459-1,6)+1</f>
        <v>2</v>
      </c>
      <c r="I2459">
        <f>37-D2459</f>
        <v>11</v>
      </c>
      <c r="J2459">
        <f>ABS(D2459-D2460)</f>
        <v>4</v>
      </c>
      <c r="K2459">
        <f>AVERAGE(D2459:D2463)</f>
        <v>26</v>
      </c>
      <c r="L2459">
        <f>AVERAGE(D2459:D2478)</f>
        <v>26</v>
      </c>
      <c r="M2459">
        <f>K2459-L2459</f>
        <v>0</v>
      </c>
      <c r="N2459" t="str">
        <f>IF(K2459&gt;L2459,"HIGH ZONE BIAS",IF(K2459&lt;L2459,"LOW ZONE BIAS","EQUILIBRIUM"))</f>
        <v>EQUILIBRIUM</v>
      </c>
    </row>
    <row r="2460">
      <c r="A2460">
        <v>25111</v>
      </c>
      <c r="B2460" t="str">
        <v>2024-11-29</v>
      </c>
      <c r="C2460" t="str">
        <v>Midday</v>
      </c>
      <c r="D2460">
        <v>30</v>
      </c>
      <c r="E2460" t="str">
        <f>IF(MOD(D2460,2)=0,"EVEN","ODD")</f>
        <v>EVEN</v>
      </c>
      <c r="F2460" t="str">
        <f>IF(D2460&lt;=18,"LOW (1-18)","HIGH (19-36)")</f>
        <v>HIGH (19-36)</v>
      </c>
      <c r="G2460">
        <f>INT((D2460-1)/6)+1</f>
        <v>5</v>
      </c>
      <c r="H2460">
        <f>MOD(D2460-1,6)+1</f>
        <v>6</v>
      </c>
      <c r="I2460">
        <f>37-D2460</f>
        <v>7</v>
      </c>
      <c r="J2460">
        <f>ABS(D2460-D2461)</f>
        <v>11</v>
      </c>
      <c r="K2460">
        <f>AVERAGE(D2460:D2464)</f>
        <v>30</v>
      </c>
      <c r="L2460">
        <f>AVERAGE(D2460:D2479)</f>
        <v>30</v>
      </c>
      <c r="M2460">
        <f>K2460-L2460</f>
        <v>0</v>
      </c>
      <c r="N2460" t="str">
        <f>IF(K2460&gt;L2460,"HIGH ZONE BIAS",IF(K2460&lt;L2460,"LOW ZONE BIAS","EQUILIBRIUM"))</f>
        <v>EQUILIBRIUM</v>
      </c>
    </row>
    <row r="2461">
      <c r="A2461">
        <v>25110</v>
      </c>
      <c r="B2461" t="str">
        <v>2024-11-29</v>
      </c>
      <c r="C2461" t="str">
        <v>Morning</v>
      </c>
      <c r="D2461">
        <v>19</v>
      </c>
      <c r="E2461" t="str">
        <f>IF(MOD(D2461,2)=0,"EVEN","ODD")</f>
        <v>ODD</v>
      </c>
      <c r="F2461" t="str">
        <f>IF(D2461&lt;=18,"LOW (1-18)","HIGH (19-36)")</f>
        <v>HIGH (19-36)</v>
      </c>
      <c r="G2461">
        <f>INT((D2461-1)/6)+1</f>
        <v>4</v>
      </c>
      <c r="H2461">
        <f>MOD(D2461-1,6)+1</f>
        <v>1</v>
      </c>
      <c r="I2461">
        <f>37-D2461</f>
        <v>18</v>
      </c>
      <c r="J2461">
        <f>ABS(D2461-D2462)</f>
        <v>1</v>
      </c>
      <c r="K2461">
        <f>AVERAGE(D2461:D2465)</f>
        <v>19</v>
      </c>
      <c r="L2461">
        <f>AVERAGE(D2461:D2480)</f>
        <v>19</v>
      </c>
      <c r="M2461">
        <f>K2461-L2461</f>
        <v>0</v>
      </c>
      <c r="N2461" t="str">
        <f>IF(K2461&gt;L2461,"HIGH ZONE BIAS",IF(K2461&lt;L2461,"LOW ZONE BIAS","EQUILIBRIUM"))</f>
        <v>EQUILIBRIUM</v>
      </c>
    </row>
    <row r="2462">
      <c r="A2462">
        <v>25109</v>
      </c>
      <c r="B2462" t="str">
        <v>2024-11-28</v>
      </c>
      <c r="C2462" t="str">
        <v>Evening</v>
      </c>
      <c r="D2462">
        <v>18</v>
      </c>
      <c r="E2462" t="str">
        <f>IF(MOD(D2462,2)=0,"EVEN","ODD")</f>
        <v>EVEN</v>
      </c>
      <c r="F2462" t="str">
        <f>IF(D2462&lt;=18,"LOW (1-18)","HIGH (19-36)")</f>
        <v>LOW (1-18)</v>
      </c>
      <c r="G2462">
        <f>INT((D2462-1)/6)+1</f>
        <v>3</v>
      </c>
      <c r="H2462">
        <f>MOD(D2462-1,6)+1</f>
        <v>6</v>
      </c>
      <c r="I2462">
        <f>37-D2462</f>
        <v>19</v>
      </c>
      <c r="J2462">
        <f>ABS(D2462-D2463)</f>
        <v>14</v>
      </c>
      <c r="K2462">
        <f>AVERAGE(D2462:D2466)</f>
        <v>18</v>
      </c>
      <c r="L2462">
        <f>AVERAGE(D2462:D2481)</f>
        <v>18</v>
      </c>
      <c r="M2462">
        <f>K2462-L2462</f>
        <v>0</v>
      </c>
      <c r="N2462" t="str">
        <f>IF(K2462&gt;L2462,"HIGH ZONE BIAS",IF(K2462&lt;L2462,"LOW ZONE BIAS","EQUILIBRIUM"))</f>
        <v>EQUILIBRIUM</v>
      </c>
    </row>
    <row r="2463">
      <c r="A2463">
        <v>25108</v>
      </c>
      <c r="B2463" t="str">
        <v>2024-11-28</v>
      </c>
      <c r="C2463" t="str">
        <v>Afternoon</v>
      </c>
      <c r="D2463">
        <v>4</v>
      </c>
      <c r="E2463" t="str">
        <f>IF(MOD(D2463,2)=0,"EVEN","ODD")</f>
        <v>EVEN</v>
      </c>
      <c r="F2463" t="str">
        <f>IF(D2463&lt;=18,"LOW (1-18)","HIGH (19-36)")</f>
        <v>LOW (1-18)</v>
      </c>
      <c r="G2463">
        <f>INT((D2463-1)/6)+1</f>
        <v>1</v>
      </c>
      <c r="H2463">
        <f>MOD(D2463-1,6)+1</f>
        <v>4</v>
      </c>
      <c r="I2463">
        <f>37-D2463</f>
        <v>33</v>
      </c>
      <c r="J2463">
        <f>ABS(D2463-D2464)</f>
        <v>27</v>
      </c>
      <c r="K2463">
        <f>AVERAGE(D2463:D2467)</f>
        <v>4</v>
      </c>
      <c r="L2463">
        <f>AVERAGE(D2463:D2482)</f>
        <v>4</v>
      </c>
      <c r="M2463">
        <f>K2463-L2463</f>
        <v>0</v>
      </c>
      <c r="N2463" t="str">
        <f>IF(K2463&gt;L2463,"HIGH ZONE BIAS",IF(K2463&lt;L2463,"LOW ZONE BIAS","EQUILIBRIUM"))</f>
        <v>EQUILIBRIUM</v>
      </c>
    </row>
    <row r="2464">
      <c r="A2464">
        <v>25107</v>
      </c>
      <c r="B2464" t="str">
        <v>2024-11-28</v>
      </c>
      <c r="C2464" t="str">
        <v>Midday</v>
      </c>
      <c r="D2464">
        <v>31</v>
      </c>
      <c r="E2464" t="str">
        <f>IF(MOD(D2464,2)=0,"EVEN","ODD")</f>
        <v>ODD</v>
      </c>
      <c r="F2464" t="str">
        <f>IF(D2464&lt;=18,"LOW (1-18)","HIGH (19-36)")</f>
        <v>HIGH (19-36)</v>
      </c>
      <c r="G2464">
        <f>INT((D2464-1)/6)+1</f>
        <v>6</v>
      </c>
      <c r="H2464">
        <f>MOD(D2464-1,6)+1</f>
        <v>1</v>
      </c>
      <c r="I2464">
        <f>37-D2464</f>
        <v>6</v>
      </c>
      <c r="J2464">
        <f>ABS(D2464-D2465)</f>
        <v>12</v>
      </c>
      <c r="K2464">
        <f>AVERAGE(D2464:D2468)</f>
        <v>31</v>
      </c>
      <c r="L2464">
        <f>AVERAGE(D2464:D2483)</f>
        <v>31</v>
      </c>
      <c r="M2464">
        <f>K2464-L2464</f>
        <v>0</v>
      </c>
      <c r="N2464" t="str">
        <f>IF(K2464&gt;L2464,"HIGH ZONE BIAS",IF(K2464&lt;L2464,"LOW ZONE BIAS","EQUILIBRIUM"))</f>
        <v>EQUILIBRIUM</v>
      </c>
    </row>
    <row r="2465">
      <c r="A2465">
        <v>25106</v>
      </c>
      <c r="B2465" t="str">
        <v>2024-11-28</v>
      </c>
      <c r="C2465" t="str">
        <v>Morning</v>
      </c>
      <c r="D2465">
        <v>19</v>
      </c>
      <c r="E2465" t="str">
        <f>IF(MOD(D2465,2)=0,"EVEN","ODD")</f>
        <v>ODD</v>
      </c>
      <c r="F2465" t="str">
        <f>IF(D2465&lt;=18,"LOW (1-18)","HIGH (19-36)")</f>
        <v>HIGH (19-36)</v>
      </c>
      <c r="G2465">
        <f>INT((D2465-1)/6)+1</f>
        <v>4</v>
      </c>
      <c r="H2465">
        <f>MOD(D2465-1,6)+1</f>
        <v>1</v>
      </c>
      <c r="I2465">
        <f>37-D2465</f>
        <v>18</v>
      </c>
      <c r="J2465">
        <f>ABS(D2465-D2466)</f>
        <v>6</v>
      </c>
      <c r="K2465">
        <f>AVERAGE(D2465:D2469)</f>
        <v>19</v>
      </c>
      <c r="L2465">
        <f>AVERAGE(D2465:D2484)</f>
        <v>19</v>
      </c>
      <c r="M2465">
        <f>K2465-L2465</f>
        <v>0</v>
      </c>
      <c r="N2465" t="str">
        <f>IF(K2465&gt;L2465,"HIGH ZONE BIAS",IF(K2465&lt;L2465,"LOW ZONE BIAS","EQUILIBRIUM"))</f>
        <v>EQUILIBRIUM</v>
      </c>
    </row>
    <row r="2466">
      <c r="A2466">
        <v>25105</v>
      </c>
      <c r="B2466" t="str">
        <v>2024-11-27</v>
      </c>
      <c r="C2466" t="str">
        <v>Evening</v>
      </c>
      <c r="D2466">
        <v>25</v>
      </c>
      <c r="E2466" t="str">
        <f>IF(MOD(D2466,2)=0,"EVEN","ODD")</f>
        <v>ODD</v>
      </c>
      <c r="F2466" t="str">
        <f>IF(D2466&lt;=18,"LOW (1-18)","HIGH (19-36)")</f>
        <v>HIGH (19-36)</v>
      </c>
      <c r="G2466">
        <f>INT((D2466-1)/6)+1</f>
        <v>5</v>
      </c>
      <c r="H2466">
        <f>MOD(D2466-1,6)+1</f>
        <v>1</v>
      </c>
      <c r="I2466">
        <f>37-D2466</f>
        <v>12</v>
      </c>
      <c r="J2466">
        <f>ABS(D2466-D2467)</f>
        <v>14</v>
      </c>
      <c r="K2466">
        <f>AVERAGE(D2466:D2470)</f>
        <v>25</v>
      </c>
      <c r="L2466">
        <f>AVERAGE(D2466:D2485)</f>
        <v>25</v>
      </c>
      <c r="M2466">
        <f>K2466-L2466</f>
        <v>0</v>
      </c>
      <c r="N2466" t="str">
        <f>IF(K2466&gt;L2466,"HIGH ZONE BIAS",IF(K2466&lt;L2466,"LOW ZONE BIAS","EQUILIBRIUM"))</f>
        <v>EQUILIBRIUM</v>
      </c>
    </row>
    <row r="2467">
      <c r="A2467">
        <v>25104</v>
      </c>
      <c r="B2467" t="str">
        <v>2024-11-27</v>
      </c>
      <c r="C2467" t="str">
        <v>Afternoon</v>
      </c>
      <c r="D2467">
        <v>11</v>
      </c>
      <c r="E2467" t="str">
        <f>IF(MOD(D2467,2)=0,"EVEN","ODD")</f>
        <v>ODD</v>
      </c>
      <c r="F2467" t="str">
        <f>IF(D2467&lt;=18,"LOW (1-18)","HIGH (19-36)")</f>
        <v>LOW (1-18)</v>
      </c>
      <c r="G2467">
        <f>INT((D2467-1)/6)+1</f>
        <v>2</v>
      </c>
      <c r="H2467">
        <f>MOD(D2467-1,6)+1</f>
        <v>5</v>
      </c>
      <c r="I2467">
        <f>37-D2467</f>
        <v>26</v>
      </c>
      <c r="J2467">
        <f>ABS(D2467-D2468)</f>
        <v>8</v>
      </c>
      <c r="K2467">
        <f>AVERAGE(D2467:D2471)</f>
        <v>11</v>
      </c>
      <c r="L2467">
        <f>AVERAGE(D2467:D2486)</f>
        <v>11</v>
      </c>
      <c r="M2467">
        <f>K2467-L2467</f>
        <v>0</v>
      </c>
      <c r="N2467" t="str">
        <f>IF(K2467&gt;L2467,"HIGH ZONE BIAS",IF(K2467&lt;L2467,"LOW ZONE BIAS","EQUILIBRIUM"))</f>
        <v>EQUILIBRIUM</v>
      </c>
    </row>
    <row r="2468">
      <c r="A2468">
        <v>25103</v>
      </c>
      <c r="B2468" t="str">
        <v>2024-11-27</v>
      </c>
      <c r="C2468" t="str">
        <v>Midday</v>
      </c>
      <c r="D2468">
        <v>3</v>
      </c>
      <c r="E2468" t="str">
        <f>IF(MOD(D2468,2)=0,"EVEN","ODD")</f>
        <v>ODD</v>
      </c>
      <c r="F2468" t="str">
        <f>IF(D2468&lt;=18,"LOW (1-18)","HIGH (19-36)")</f>
        <v>LOW (1-18)</v>
      </c>
      <c r="G2468">
        <f>INT((D2468-1)/6)+1</f>
        <v>1</v>
      </c>
      <c r="H2468">
        <f>MOD(D2468-1,6)+1</f>
        <v>3</v>
      </c>
      <c r="I2468">
        <f>37-D2468</f>
        <v>34</v>
      </c>
      <c r="J2468">
        <f>ABS(D2468-D2469)</f>
        <v>4</v>
      </c>
      <c r="K2468">
        <f>AVERAGE(D2468:D2472)</f>
        <v>3</v>
      </c>
      <c r="L2468">
        <f>AVERAGE(D2468:D2487)</f>
        <v>3</v>
      </c>
      <c r="M2468">
        <f>K2468-L2468</f>
        <v>0</v>
      </c>
      <c r="N2468" t="str">
        <f>IF(K2468&gt;L2468,"HIGH ZONE BIAS",IF(K2468&lt;L2468,"LOW ZONE BIAS","EQUILIBRIUM"))</f>
        <v>EQUILIBRIUM</v>
      </c>
    </row>
    <row r="2469">
      <c r="A2469">
        <v>25102</v>
      </c>
      <c r="B2469" t="str">
        <v>2024-11-27</v>
      </c>
      <c r="C2469" t="str">
        <v>Morning</v>
      </c>
      <c r="D2469">
        <v>7</v>
      </c>
      <c r="E2469" t="str">
        <f>IF(MOD(D2469,2)=0,"EVEN","ODD")</f>
        <v>ODD</v>
      </c>
      <c r="F2469" t="str">
        <f>IF(D2469&lt;=18,"LOW (1-18)","HIGH (19-36)")</f>
        <v>LOW (1-18)</v>
      </c>
      <c r="G2469">
        <f>INT((D2469-1)/6)+1</f>
        <v>2</v>
      </c>
      <c r="H2469">
        <f>MOD(D2469-1,6)+1</f>
        <v>1</v>
      </c>
      <c r="I2469">
        <f>37-D2469</f>
        <v>30</v>
      </c>
      <c r="J2469">
        <f>ABS(D2469-D2470)</f>
        <v>26</v>
      </c>
      <c r="K2469">
        <f>AVERAGE(D2469:D2473)</f>
        <v>7</v>
      </c>
      <c r="L2469">
        <f>AVERAGE(D2469:D2488)</f>
        <v>7</v>
      </c>
      <c r="M2469">
        <f>K2469-L2469</f>
        <v>0</v>
      </c>
      <c r="N2469" t="str">
        <f>IF(K2469&gt;L2469,"HIGH ZONE BIAS",IF(K2469&lt;L2469,"LOW ZONE BIAS","EQUILIBRIUM"))</f>
        <v>EQUILIBRIUM</v>
      </c>
    </row>
    <row r="2470">
      <c r="A2470">
        <v>25101</v>
      </c>
      <c r="B2470" t="str">
        <v>2024-11-26</v>
      </c>
      <c r="C2470" t="str">
        <v>Evening</v>
      </c>
      <c r="D2470">
        <v>33</v>
      </c>
      <c r="E2470" t="str">
        <f>IF(MOD(D2470,2)=0,"EVEN","ODD")</f>
        <v>ODD</v>
      </c>
      <c r="F2470" t="str">
        <f>IF(D2470&lt;=18,"LOW (1-18)","HIGH (19-36)")</f>
        <v>HIGH (19-36)</v>
      </c>
      <c r="G2470">
        <f>INT((D2470-1)/6)+1</f>
        <v>6</v>
      </c>
      <c r="H2470">
        <f>MOD(D2470-1,6)+1</f>
        <v>3</v>
      </c>
      <c r="I2470">
        <f>37-D2470</f>
        <v>4</v>
      </c>
      <c r="J2470">
        <f>ABS(D2470-D2471)</f>
        <v>27</v>
      </c>
      <c r="K2470">
        <f>AVERAGE(D2470:D2474)</f>
        <v>33</v>
      </c>
      <c r="L2470">
        <f>AVERAGE(D2470:D2489)</f>
        <v>33</v>
      </c>
      <c r="M2470">
        <f>K2470-L2470</f>
        <v>0</v>
      </c>
      <c r="N2470" t="str">
        <f>IF(K2470&gt;L2470,"HIGH ZONE BIAS",IF(K2470&lt;L2470,"LOW ZONE BIAS","EQUILIBRIUM"))</f>
        <v>EQUILIBRIUM</v>
      </c>
    </row>
    <row r="2471">
      <c r="A2471">
        <v>25100</v>
      </c>
      <c r="B2471" t="str">
        <v>2024-11-26</v>
      </c>
      <c r="C2471" t="str">
        <v>Afternoon</v>
      </c>
      <c r="D2471">
        <v>6</v>
      </c>
      <c r="E2471" t="str">
        <f>IF(MOD(D2471,2)=0,"EVEN","ODD")</f>
        <v>EVEN</v>
      </c>
      <c r="F2471" t="str">
        <f>IF(D2471&lt;=18,"LOW (1-18)","HIGH (19-36)")</f>
        <v>LOW (1-18)</v>
      </c>
      <c r="G2471">
        <f>INT((D2471-1)/6)+1</f>
        <v>1</v>
      </c>
      <c r="H2471">
        <f>MOD(D2471-1,6)+1</f>
        <v>6</v>
      </c>
      <c r="I2471">
        <f>37-D2471</f>
        <v>31</v>
      </c>
      <c r="J2471">
        <f>ABS(D2471-D2472)</f>
        <v>25</v>
      </c>
      <c r="K2471">
        <f>AVERAGE(D2471:D2475)</f>
        <v>6</v>
      </c>
      <c r="L2471">
        <f>AVERAGE(D2471:D2490)</f>
        <v>6</v>
      </c>
      <c r="M2471">
        <f>K2471-L2471</f>
        <v>0</v>
      </c>
      <c r="N2471" t="str">
        <f>IF(K2471&gt;L2471,"HIGH ZONE BIAS",IF(K2471&lt;L2471,"LOW ZONE BIAS","EQUILIBRIUM"))</f>
        <v>EQUILIBRIUM</v>
      </c>
    </row>
    <row r="2472">
      <c r="A2472">
        <v>25099</v>
      </c>
      <c r="B2472" t="str">
        <v>2024-11-26</v>
      </c>
      <c r="C2472" t="str">
        <v>Midday</v>
      </c>
      <c r="D2472">
        <v>31</v>
      </c>
      <c r="E2472" t="str">
        <f>IF(MOD(D2472,2)=0,"EVEN","ODD")</f>
        <v>ODD</v>
      </c>
      <c r="F2472" t="str">
        <f>IF(D2472&lt;=18,"LOW (1-18)","HIGH (19-36)")</f>
        <v>HIGH (19-36)</v>
      </c>
      <c r="G2472">
        <f>INT((D2472-1)/6)+1</f>
        <v>6</v>
      </c>
      <c r="H2472">
        <f>MOD(D2472-1,6)+1</f>
        <v>1</v>
      </c>
      <c r="I2472">
        <f>37-D2472</f>
        <v>6</v>
      </c>
      <c r="J2472">
        <f>ABS(D2472-D2473)</f>
        <v>20</v>
      </c>
      <c r="K2472">
        <f>AVERAGE(D2472:D2476)</f>
        <v>31</v>
      </c>
      <c r="L2472">
        <f>AVERAGE(D2472:D2491)</f>
        <v>31</v>
      </c>
      <c r="M2472">
        <f>K2472-L2472</f>
        <v>0</v>
      </c>
      <c r="N2472" t="str">
        <f>IF(K2472&gt;L2472,"HIGH ZONE BIAS",IF(K2472&lt;L2472,"LOW ZONE BIAS","EQUILIBRIUM"))</f>
        <v>EQUILIBRIUM</v>
      </c>
    </row>
    <row r="2473">
      <c r="A2473">
        <v>25098</v>
      </c>
      <c r="B2473" t="str">
        <v>2024-11-26</v>
      </c>
      <c r="C2473" t="str">
        <v>Morning</v>
      </c>
      <c r="D2473">
        <v>11</v>
      </c>
      <c r="E2473" t="str">
        <f>IF(MOD(D2473,2)=0,"EVEN","ODD")</f>
        <v>ODD</v>
      </c>
      <c r="F2473" t="str">
        <f>IF(D2473&lt;=18,"LOW (1-18)","HIGH (19-36)")</f>
        <v>LOW (1-18)</v>
      </c>
      <c r="G2473">
        <f>INT((D2473-1)/6)+1</f>
        <v>2</v>
      </c>
      <c r="H2473">
        <f>MOD(D2473-1,6)+1</f>
        <v>5</v>
      </c>
      <c r="I2473">
        <f>37-D2473</f>
        <v>26</v>
      </c>
      <c r="J2473">
        <f>ABS(D2473-D2474)</f>
        <v>9</v>
      </c>
      <c r="K2473">
        <f>AVERAGE(D2473:D2477)</f>
        <v>11</v>
      </c>
      <c r="L2473">
        <f>AVERAGE(D2473:D2492)</f>
        <v>11</v>
      </c>
      <c r="M2473">
        <f>K2473-L2473</f>
        <v>0</v>
      </c>
      <c r="N2473" t="str">
        <f>IF(K2473&gt;L2473,"HIGH ZONE BIAS",IF(K2473&lt;L2473,"LOW ZONE BIAS","EQUILIBRIUM"))</f>
        <v>EQUILIBRIUM</v>
      </c>
    </row>
    <row r="2474">
      <c r="A2474">
        <v>25097</v>
      </c>
      <c r="B2474" t="str">
        <v>2024-11-25</v>
      </c>
      <c r="C2474" t="str">
        <v>Evening</v>
      </c>
      <c r="D2474">
        <v>20</v>
      </c>
      <c r="E2474" t="str">
        <f>IF(MOD(D2474,2)=0,"EVEN","ODD")</f>
        <v>EVEN</v>
      </c>
      <c r="F2474" t="str">
        <f>IF(D2474&lt;=18,"LOW (1-18)","HIGH (19-36)")</f>
        <v>HIGH (19-36)</v>
      </c>
      <c r="G2474">
        <f>INT((D2474-1)/6)+1</f>
        <v>4</v>
      </c>
      <c r="H2474">
        <f>MOD(D2474-1,6)+1</f>
        <v>2</v>
      </c>
      <c r="I2474">
        <f>37-D2474</f>
        <v>17</v>
      </c>
      <c r="J2474">
        <f>ABS(D2474-D2475)</f>
        <v>9</v>
      </c>
      <c r="K2474">
        <f>AVERAGE(D2474:D2478)</f>
        <v>20</v>
      </c>
      <c r="L2474">
        <f>AVERAGE(D2474:D2493)</f>
        <v>20</v>
      </c>
      <c r="M2474">
        <f>K2474-L2474</f>
        <v>0</v>
      </c>
      <c r="N2474" t="str">
        <f>IF(K2474&gt;L2474,"HIGH ZONE BIAS",IF(K2474&lt;L2474,"LOW ZONE BIAS","EQUILIBRIUM"))</f>
        <v>EQUILIBRIUM</v>
      </c>
    </row>
    <row r="2475">
      <c r="A2475">
        <v>25096</v>
      </c>
      <c r="B2475" t="str">
        <v>2024-11-25</v>
      </c>
      <c r="C2475" t="str">
        <v>Afternoon</v>
      </c>
      <c r="D2475">
        <v>29</v>
      </c>
      <c r="E2475" t="str">
        <f>IF(MOD(D2475,2)=0,"EVEN","ODD")</f>
        <v>ODD</v>
      </c>
      <c r="F2475" t="str">
        <f>IF(D2475&lt;=18,"LOW (1-18)","HIGH (19-36)")</f>
        <v>HIGH (19-36)</v>
      </c>
      <c r="G2475">
        <f>INT((D2475-1)/6)+1</f>
        <v>5</v>
      </c>
      <c r="H2475">
        <f>MOD(D2475-1,6)+1</f>
        <v>5</v>
      </c>
      <c r="I2475">
        <f>37-D2475</f>
        <v>8</v>
      </c>
      <c r="J2475">
        <f>ABS(D2475-D2476)</f>
        <v>6</v>
      </c>
      <c r="K2475">
        <f>AVERAGE(D2475:D2479)</f>
        <v>29</v>
      </c>
      <c r="L2475">
        <f>AVERAGE(D2475:D2494)</f>
        <v>29</v>
      </c>
      <c r="M2475">
        <f>K2475-L2475</f>
        <v>0</v>
      </c>
      <c r="N2475" t="str">
        <f>IF(K2475&gt;L2475,"HIGH ZONE BIAS",IF(K2475&lt;L2475,"LOW ZONE BIAS","EQUILIBRIUM"))</f>
        <v>EQUILIBRIUM</v>
      </c>
    </row>
    <row r="2476">
      <c r="A2476">
        <v>25095</v>
      </c>
      <c r="B2476" t="str">
        <v>2024-11-25</v>
      </c>
      <c r="C2476" t="str">
        <v>Midday</v>
      </c>
      <c r="D2476">
        <v>23</v>
      </c>
      <c r="E2476" t="str">
        <f>IF(MOD(D2476,2)=0,"EVEN","ODD")</f>
        <v>ODD</v>
      </c>
      <c r="F2476" t="str">
        <f>IF(D2476&lt;=18,"LOW (1-18)","HIGH (19-36)")</f>
        <v>HIGH (19-36)</v>
      </c>
      <c r="G2476">
        <f>INT((D2476-1)/6)+1</f>
        <v>4</v>
      </c>
      <c r="H2476">
        <f>MOD(D2476-1,6)+1</f>
        <v>5</v>
      </c>
      <c r="I2476">
        <f>37-D2476</f>
        <v>14</v>
      </c>
      <c r="J2476">
        <f>ABS(D2476-D2477)</f>
        <v>8</v>
      </c>
      <c r="K2476">
        <f>AVERAGE(D2476:D2480)</f>
        <v>23</v>
      </c>
      <c r="L2476">
        <f>AVERAGE(D2476:D2495)</f>
        <v>23</v>
      </c>
      <c r="M2476">
        <f>K2476-L2476</f>
        <v>0</v>
      </c>
      <c r="N2476" t="str">
        <f>IF(K2476&gt;L2476,"HIGH ZONE BIAS",IF(K2476&lt;L2476,"LOW ZONE BIAS","EQUILIBRIUM"))</f>
        <v>EQUILIBRIUM</v>
      </c>
    </row>
    <row r="2477">
      <c r="A2477">
        <v>25094</v>
      </c>
      <c r="B2477" t="str">
        <v>2024-11-25</v>
      </c>
      <c r="C2477" t="str">
        <v>Morning</v>
      </c>
      <c r="D2477">
        <v>31</v>
      </c>
      <c r="E2477" t="str">
        <f>IF(MOD(D2477,2)=0,"EVEN","ODD")</f>
        <v>ODD</v>
      </c>
      <c r="F2477" t="str">
        <f>IF(D2477&lt;=18,"LOW (1-18)","HIGH (19-36)")</f>
        <v>HIGH (19-36)</v>
      </c>
      <c r="G2477">
        <f>INT((D2477-1)/6)+1</f>
        <v>6</v>
      </c>
      <c r="H2477">
        <f>MOD(D2477-1,6)+1</f>
        <v>1</v>
      </c>
      <c r="I2477">
        <f>37-D2477</f>
        <v>6</v>
      </c>
      <c r="J2477">
        <f>ABS(D2477-D2478)</f>
        <v>16</v>
      </c>
      <c r="K2477">
        <f>AVERAGE(D2477:D2481)</f>
        <v>31</v>
      </c>
      <c r="L2477">
        <f>AVERAGE(D2477:D2496)</f>
        <v>31</v>
      </c>
      <c r="M2477">
        <f>K2477-L2477</f>
        <v>0</v>
      </c>
      <c r="N2477" t="str">
        <f>IF(K2477&gt;L2477,"HIGH ZONE BIAS",IF(K2477&lt;L2477,"LOW ZONE BIAS","EQUILIBRIUM"))</f>
        <v>EQUILIBRIUM</v>
      </c>
    </row>
    <row r="2478">
      <c r="A2478">
        <v>25093</v>
      </c>
      <c r="B2478" t="str">
        <v>2024-11-23</v>
      </c>
      <c r="C2478" t="str">
        <v>Evening</v>
      </c>
      <c r="D2478">
        <v>15</v>
      </c>
      <c r="E2478" t="str">
        <f>IF(MOD(D2478,2)=0,"EVEN","ODD")</f>
        <v>ODD</v>
      </c>
      <c r="F2478" t="str">
        <f>IF(D2478&lt;=18,"LOW (1-18)","HIGH (19-36)")</f>
        <v>LOW (1-18)</v>
      </c>
      <c r="G2478">
        <f>INT((D2478-1)/6)+1</f>
        <v>3</v>
      </c>
      <c r="H2478">
        <f>MOD(D2478-1,6)+1</f>
        <v>3</v>
      </c>
      <c r="I2478">
        <f>37-D2478</f>
        <v>22</v>
      </c>
      <c r="J2478">
        <f>ABS(D2478-D2479)</f>
        <v>2</v>
      </c>
      <c r="K2478">
        <f>AVERAGE(D2478:D2482)</f>
        <v>15</v>
      </c>
      <c r="L2478">
        <f>AVERAGE(D2478:D2497)</f>
        <v>15</v>
      </c>
      <c r="M2478">
        <f>K2478-L2478</f>
        <v>0</v>
      </c>
      <c r="N2478" t="str">
        <f>IF(K2478&gt;L2478,"HIGH ZONE BIAS",IF(K2478&lt;L2478,"LOW ZONE BIAS","EQUILIBRIUM"))</f>
        <v>EQUILIBRIUM</v>
      </c>
    </row>
    <row r="2479">
      <c r="A2479">
        <v>25092</v>
      </c>
      <c r="B2479" t="str">
        <v>2024-11-23</v>
      </c>
      <c r="C2479" t="str">
        <v>Afternoon</v>
      </c>
      <c r="D2479">
        <v>13</v>
      </c>
      <c r="E2479" t="str">
        <f>IF(MOD(D2479,2)=0,"EVEN","ODD")</f>
        <v>ODD</v>
      </c>
      <c r="F2479" t="str">
        <f>IF(D2479&lt;=18,"LOW (1-18)","HIGH (19-36)")</f>
        <v>LOW (1-18)</v>
      </c>
      <c r="G2479">
        <f>INT((D2479-1)/6)+1</f>
        <v>3</v>
      </c>
      <c r="H2479">
        <f>MOD(D2479-1,6)+1</f>
        <v>1</v>
      </c>
      <c r="I2479">
        <f>37-D2479</f>
        <v>24</v>
      </c>
      <c r="J2479">
        <f>ABS(D2479-D2480)</f>
        <v>1</v>
      </c>
      <c r="K2479">
        <f>AVERAGE(D2479:D2483)</f>
        <v>13</v>
      </c>
      <c r="L2479">
        <f>AVERAGE(D2479:D2498)</f>
        <v>13</v>
      </c>
      <c r="M2479">
        <f>K2479-L2479</f>
        <v>0</v>
      </c>
      <c r="N2479" t="str">
        <f>IF(K2479&gt;L2479,"HIGH ZONE BIAS",IF(K2479&lt;L2479,"LOW ZONE BIAS","EQUILIBRIUM"))</f>
        <v>EQUILIBRIUM</v>
      </c>
    </row>
    <row r="2480">
      <c r="A2480">
        <v>25091</v>
      </c>
      <c r="B2480" t="str">
        <v>2024-11-23</v>
      </c>
      <c r="C2480" t="str">
        <v>Midday</v>
      </c>
      <c r="D2480">
        <v>12</v>
      </c>
      <c r="E2480" t="str">
        <f>IF(MOD(D2480,2)=0,"EVEN","ODD")</f>
        <v>EVEN</v>
      </c>
      <c r="F2480" t="str">
        <f>IF(D2480&lt;=18,"LOW (1-18)","HIGH (19-36)")</f>
        <v>LOW (1-18)</v>
      </c>
      <c r="G2480">
        <f>INT((D2480-1)/6)+1</f>
        <v>2</v>
      </c>
      <c r="H2480">
        <f>MOD(D2480-1,6)+1</f>
        <v>6</v>
      </c>
      <c r="I2480">
        <f>37-D2480</f>
        <v>25</v>
      </c>
      <c r="J2480">
        <f>ABS(D2480-D2481)</f>
        <v>3</v>
      </c>
      <c r="K2480">
        <f>AVERAGE(D2480:D2484)</f>
        <v>12</v>
      </c>
      <c r="L2480">
        <f>AVERAGE(D2480:D2499)</f>
        <v>12</v>
      </c>
      <c r="M2480">
        <f>K2480-L2480</f>
        <v>0</v>
      </c>
      <c r="N2480" t="str">
        <f>IF(K2480&gt;L2480,"HIGH ZONE BIAS",IF(K2480&lt;L2480,"LOW ZONE BIAS","EQUILIBRIUM"))</f>
        <v>EQUILIBRIUM</v>
      </c>
    </row>
    <row r="2481">
      <c r="A2481">
        <v>25090</v>
      </c>
      <c r="B2481" t="str">
        <v>2024-11-23</v>
      </c>
      <c r="C2481" t="str">
        <v>Morning</v>
      </c>
      <c r="D2481">
        <v>15</v>
      </c>
      <c r="E2481" t="str">
        <f>IF(MOD(D2481,2)=0,"EVEN","ODD")</f>
        <v>ODD</v>
      </c>
      <c r="F2481" t="str">
        <f>IF(D2481&lt;=18,"LOW (1-18)","HIGH (19-36)")</f>
        <v>LOW (1-18)</v>
      </c>
      <c r="G2481">
        <f>INT((D2481-1)/6)+1</f>
        <v>3</v>
      </c>
      <c r="H2481">
        <f>MOD(D2481-1,6)+1</f>
        <v>3</v>
      </c>
      <c r="I2481">
        <f>37-D2481</f>
        <v>22</v>
      </c>
      <c r="J2481">
        <f>ABS(D2481-D2482)</f>
        <v>4</v>
      </c>
      <c r="K2481">
        <f>AVERAGE(D2481:D2485)</f>
        <v>15</v>
      </c>
      <c r="L2481">
        <f>AVERAGE(D2481:D2500)</f>
        <v>15</v>
      </c>
      <c r="M2481">
        <f>K2481-L2481</f>
        <v>0</v>
      </c>
      <c r="N2481" t="str">
        <f>IF(K2481&gt;L2481,"HIGH ZONE BIAS",IF(K2481&lt;L2481,"LOW ZONE BIAS","EQUILIBRIUM"))</f>
        <v>EQUILIBRIUM</v>
      </c>
    </row>
    <row r="2482">
      <c r="A2482">
        <v>25089</v>
      </c>
      <c r="B2482" t="str">
        <v>2024-11-22</v>
      </c>
      <c r="C2482" t="str">
        <v>Evening</v>
      </c>
      <c r="D2482">
        <v>11</v>
      </c>
      <c r="E2482" t="str">
        <f>IF(MOD(D2482,2)=0,"EVEN","ODD")</f>
        <v>ODD</v>
      </c>
      <c r="F2482" t="str">
        <f>IF(D2482&lt;=18,"LOW (1-18)","HIGH (19-36)")</f>
        <v>LOW (1-18)</v>
      </c>
      <c r="G2482">
        <f>INT((D2482-1)/6)+1</f>
        <v>2</v>
      </c>
      <c r="H2482">
        <f>MOD(D2482-1,6)+1</f>
        <v>5</v>
      </c>
      <c r="I2482">
        <f>37-D2482</f>
        <v>26</v>
      </c>
      <c r="J2482">
        <f>ABS(D2482-D2483)</f>
        <v>1</v>
      </c>
      <c r="K2482">
        <f>AVERAGE(D2482:D2486)</f>
        <v>11</v>
      </c>
      <c r="L2482">
        <f>AVERAGE(D2482:D2501)</f>
        <v>11</v>
      </c>
      <c r="M2482">
        <f>K2482-L2482</f>
        <v>0</v>
      </c>
      <c r="N2482" t="str">
        <f>IF(K2482&gt;L2482,"HIGH ZONE BIAS",IF(K2482&lt;L2482,"LOW ZONE BIAS","EQUILIBRIUM"))</f>
        <v>EQUILIBRIUM</v>
      </c>
    </row>
    <row r="2483">
      <c r="A2483">
        <v>25088</v>
      </c>
      <c r="B2483" t="str">
        <v>2024-11-22</v>
      </c>
      <c r="C2483" t="str">
        <v>Afternoon</v>
      </c>
      <c r="D2483">
        <v>10</v>
      </c>
      <c r="E2483" t="str">
        <f>IF(MOD(D2483,2)=0,"EVEN","ODD")</f>
        <v>EVEN</v>
      </c>
      <c r="F2483" t="str">
        <f>IF(D2483&lt;=18,"LOW (1-18)","HIGH (19-36)")</f>
        <v>LOW (1-18)</v>
      </c>
      <c r="G2483">
        <f>INT((D2483-1)/6)+1</f>
        <v>2</v>
      </c>
      <c r="H2483">
        <f>MOD(D2483-1,6)+1</f>
        <v>4</v>
      </c>
      <c r="I2483">
        <f>37-D2483</f>
        <v>27</v>
      </c>
      <c r="J2483">
        <f>ABS(D2483-D2484)</f>
        <v>20</v>
      </c>
      <c r="K2483">
        <f>AVERAGE(D2483:D2487)</f>
        <v>10</v>
      </c>
      <c r="L2483">
        <f>AVERAGE(D2483:D2502)</f>
        <v>10</v>
      </c>
      <c r="M2483">
        <f>K2483-L2483</f>
        <v>0</v>
      </c>
      <c r="N2483" t="str">
        <f>IF(K2483&gt;L2483,"HIGH ZONE BIAS",IF(K2483&lt;L2483,"LOW ZONE BIAS","EQUILIBRIUM"))</f>
        <v>EQUILIBRIUM</v>
      </c>
    </row>
    <row r="2484">
      <c r="A2484">
        <v>25087</v>
      </c>
      <c r="B2484" t="str">
        <v>2024-11-22</v>
      </c>
      <c r="C2484" t="str">
        <v>Midday</v>
      </c>
      <c r="D2484">
        <v>30</v>
      </c>
      <c r="E2484" t="str">
        <f>IF(MOD(D2484,2)=0,"EVEN","ODD")</f>
        <v>EVEN</v>
      </c>
      <c r="F2484" t="str">
        <f>IF(D2484&lt;=18,"LOW (1-18)","HIGH (19-36)")</f>
        <v>HIGH (19-36)</v>
      </c>
      <c r="G2484">
        <f>INT((D2484-1)/6)+1</f>
        <v>5</v>
      </c>
      <c r="H2484">
        <f>MOD(D2484-1,6)+1</f>
        <v>6</v>
      </c>
      <c r="I2484">
        <f>37-D2484</f>
        <v>7</v>
      </c>
      <c r="J2484">
        <f>ABS(D2484-D2485)</f>
        <v>3</v>
      </c>
      <c r="K2484">
        <f>AVERAGE(D2484:D2488)</f>
        <v>30</v>
      </c>
      <c r="L2484">
        <f>AVERAGE(D2484:D2503)</f>
        <v>30</v>
      </c>
      <c r="M2484">
        <f>K2484-L2484</f>
        <v>0</v>
      </c>
      <c r="N2484" t="str">
        <f>IF(K2484&gt;L2484,"HIGH ZONE BIAS",IF(K2484&lt;L2484,"LOW ZONE BIAS","EQUILIBRIUM"))</f>
        <v>EQUILIBRIUM</v>
      </c>
    </row>
    <row r="2485">
      <c r="A2485">
        <v>25086</v>
      </c>
      <c r="B2485" t="str">
        <v>2024-11-22</v>
      </c>
      <c r="C2485" t="str">
        <v>Morning</v>
      </c>
      <c r="D2485">
        <v>27</v>
      </c>
      <c r="E2485" t="str">
        <f>IF(MOD(D2485,2)=0,"EVEN","ODD")</f>
        <v>ODD</v>
      </c>
      <c r="F2485" t="str">
        <f>IF(D2485&lt;=18,"LOW (1-18)","HIGH (19-36)")</f>
        <v>HIGH (19-36)</v>
      </c>
      <c r="G2485">
        <f>INT((D2485-1)/6)+1</f>
        <v>5</v>
      </c>
      <c r="H2485">
        <f>MOD(D2485-1,6)+1</f>
        <v>3</v>
      </c>
      <c r="I2485">
        <f>37-D2485</f>
        <v>10</v>
      </c>
      <c r="J2485">
        <f>ABS(D2485-D2486)</f>
        <v>3</v>
      </c>
      <c r="K2485">
        <f>AVERAGE(D2485:D2489)</f>
        <v>27</v>
      </c>
      <c r="L2485">
        <f>AVERAGE(D2485:D2504)</f>
        <v>27</v>
      </c>
      <c r="M2485">
        <f>K2485-L2485</f>
        <v>0</v>
      </c>
      <c r="N2485" t="str">
        <f>IF(K2485&gt;L2485,"HIGH ZONE BIAS",IF(K2485&lt;L2485,"LOW ZONE BIAS","EQUILIBRIUM"))</f>
        <v>EQUILIBRIUM</v>
      </c>
    </row>
    <row r="2486">
      <c r="A2486">
        <v>25085</v>
      </c>
      <c r="B2486" t="str">
        <v>2024-11-21</v>
      </c>
      <c r="C2486" t="str">
        <v>Evening</v>
      </c>
      <c r="D2486">
        <v>24</v>
      </c>
      <c r="E2486" t="str">
        <f>IF(MOD(D2486,2)=0,"EVEN","ODD")</f>
        <v>EVEN</v>
      </c>
      <c r="F2486" t="str">
        <f>IF(D2486&lt;=18,"LOW (1-18)","HIGH (19-36)")</f>
        <v>HIGH (19-36)</v>
      </c>
      <c r="G2486">
        <f>INT((D2486-1)/6)+1</f>
        <v>4</v>
      </c>
      <c r="H2486">
        <f>MOD(D2486-1,6)+1</f>
        <v>6</v>
      </c>
      <c r="I2486">
        <f>37-D2486</f>
        <v>13</v>
      </c>
      <c r="J2486">
        <f>ABS(D2486-D2487)</f>
        <v>7</v>
      </c>
      <c r="K2486">
        <f>AVERAGE(D2486:D2490)</f>
        <v>24</v>
      </c>
      <c r="L2486">
        <f>AVERAGE(D2486:D2505)</f>
        <v>24</v>
      </c>
      <c r="M2486">
        <f>K2486-L2486</f>
        <v>0</v>
      </c>
      <c r="N2486" t="str">
        <f>IF(K2486&gt;L2486,"HIGH ZONE BIAS",IF(K2486&lt;L2486,"LOW ZONE BIAS","EQUILIBRIUM"))</f>
        <v>EQUILIBRIUM</v>
      </c>
    </row>
    <row r="2487">
      <c r="A2487">
        <v>25084</v>
      </c>
      <c r="B2487" t="str">
        <v>2024-11-21</v>
      </c>
      <c r="C2487" t="str">
        <v>Afternoon</v>
      </c>
      <c r="D2487">
        <v>17</v>
      </c>
      <c r="E2487" t="str">
        <f>IF(MOD(D2487,2)=0,"EVEN","ODD")</f>
        <v>ODD</v>
      </c>
      <c r="F2487" t="str">
        <f>IF(D2487&lt;=18,"LOW (1-18)","HIGH (19-36)")</f>
        <v>LOW (1-18)</v>
      </c>
      <c r="G2487">
        <f>INT((D2487-1)/6)+1</f>
        <v>3</v>
      </c>
      <c r="H2487">
        <f>MOD(D2487-1,6)+1</f>
        <v>5</v>
      </c>
      <c r="I2487">
        <f>37-D2487</f>
        <v>20</v>
      </c>
      <c r="J2487">
        <f>ABS(D2487-D2488)</f>
        <v>6</v>
      </c>
      <c r="K2487">
        <f>AVERAGE(D2487:D2491)</f>
        <v>17</v>
      </c>
      <c r="L2487">
        <f>AVERAGE(D2487:D2506)</f>
        <v>17</v>
      </c>
      <c r="M2487">
        <f>K2487-L2487</f>
        <v>0</v>
      </c>
      <c r="N2487" t="str">
        <f>IF(K2487&gt;L2487,"HIGH ZONE BIAS",IF(K2487&lt;L2487,"LOW ZONE BIAS","EQUILIBRIUM"))</f>
        <v>EQUILIBRIUM</v>
      </c>
    </row>
    <row r="2488">
      <c r="A2488">
        <v>25083</v>
      </c>
      <c r="B2488" t="str">
        <v>2024-11-21</v>
      </c>
      <c r="C2488" t="str">
        <v>Midday</v>
      </c>
      <c r="D2488">
        <v>11</v>
      </c>
      <c r="E2488" t="str">
        <f>IF(MOD(D2488,2)=0,"EVEN","ODD")</f>
        <v>ODD</v>
      </c>
      <c r="F2488" t="str">
        <f>IF(D2488&lt;=18,"LOW (1-18)","HIGH (19-36)")</f>
        <v>LOW (1-18)</v>
      </c>
      <c r="G2488">
        <f>INT((D2488-1)/6)+1</f>
        <v>2</v>
      </c>
      <c r="H2488">
        <f>MOD(D2488-1,6)+1</f>
        <v>5</v>
      </c>
      <c r="I2488">
        <f>37-D2488</f>
        <v>26</v>
      </c>
      <c r="J2488">
        <f>ABS(D2488-D2489)</f>
        <v>19</v>
      </c>
      <c r="K2488">
        <f>AVERAGE(D2488:D2492)</f>
        <v>11</v>
      </c>
      <c r="L2488">
        <f>AVERAGE(D2488:D2507)</f>
        <v>11</v>
      </c>
      <c r="M2488">
        <f>K2488-L2488</f>
        <v>0</v>
      </c>
      <c r="N2488" t="str">
        <f>IF(K2488&gt;L2488,"HIGH ZONE BIAS",IF(K2488&lt;L2488,"LOW ZONE BIAS","EQUILIBRIUM"))</f>
        <v>EQUILIBRIUM</v>
      </c>
    </row>
    <row r="2489">
      <c r="A2489">
        <v>25082</v>
      </c>
      <c r="B2489" t="str">
        <v>2024-11-21</v>
      </c>
      <c r="C2489" t="str">
        <v>Morning</v>
      </c>
      <c r="D2489">
        <v>30</v>
      </c>
      <c r="E2489" t="str">
        <f>IF(MOD(D2489,2)=0,"EVEN","ODD")</f>
        <v>EVEN</v>
      </c>
      <c r="F2489" t="str">
        <f>IF(D2489&lt;=18,"LOW (1-18)","HIGH (19-36)")</f>
        <v>HIGH (19-36)</v>
      </c>
      <c r="G2489">
        <f>INT((D2489-1)/6)+1</f>
        <v>5</v>
      </c>
      <c r="H2489">
        <f>MOD(D2489-1,6)+1</f>
        <v>6</v>
      </c>
      <c r="I2489">
        <f>37-D2489</f>
        <v>7</v>
      </c>
      <c r="J2489">
        <f>ABS(D2489-D2490)</f>
        <v>2</v>
      </c>
      <c r="K2489">
        <f>AVERAGE(D2489:D2493)</f>
        <v>30</v>
      </c>
      <c r="L2489">
        <f>AVERAGE(D2489:D2508)</f>
        <v>30</v>
      </c>
      <c r="M2489">
        <f>K2489-L2489</f>
        <v>0</v>
      </c>
      <c r="N2489" t="str">
        <f>IF(K2489&gt;L2489,"HIGH ZONE BIAS",IF(K2489&lt;L2489,"LOW ZONE BIAS","EQUILIBRIUM"))</f>
        <v>EQUILIBRIUM</v>
      </c>
    </row>
    <row r="2490">
      <c r="A2490">
        <v>25081</v>
      </c>
      <c r="B2490" t="str">
        <v>2024-11-20</v>
      </c>
      <c r="C2490" t="str">
        <v>Evening</v>
      </c>
      <c r="D2490">
        <v>28</v>
      </c>
      <c r="E2490" t="str">
        <f>IF(MOD(D2490,2)=0,"EVEN","ODD")</f>
        <v>EVEN</v>
      </c>
      <c r="F2490" t="str">
        <f>IF(D2490&lt;=18,"LOW (1-18)","HIGH (19-36)")</f>
        <v>HIGH (19-36)</v>
      </c>
      <c r="G2490">
        <f>INT((D2490-1)/6)+1</f>
        <v>5</v>
      </c>
      <c r="H2490">
        <f>MOD(D2490-1,6)+1</f>
        <v>4</v>
      </c>
      <c r="I2490">
        <f>37-D2490</f>
        <v>9</v>
      </c>
      <c r="J2490">
        <f>ABS(D2490-D2491)</f>
        <v>23</v>
      </c>
      <c r="K2490">
        <f>AVERAGE(D2490:D2494)</f>
        <v>28</v>
      </c>
      <c r="L2490">
        <f>AVERAGE(D2490:D2509)</f>
        <v>28</v>
      </c>
      <c r="M2490">
        <f>K2490-L2490</f>
        <v>0</v>
      </c>
      <c r="N2490" t="str">
        <f>IF(K2490&gt;L2490,"HIGH ZONE BIAS",IF(K2490&lt;L2490,"LOW ZONE BIAS","EQUILIBRIUM"))</f>
        <v>EQUILIBRIUM</v>
      </c>
    </row>
    <row r="2491">
      <c r="A2491">
        <v>25080</v>
      </c>
      <c r="B2491" t="str">
        <v>2024-11-20</v>
      </c>
      <c r="C2491" t="str">
        <v>Afternoon</v>
      </c>
      <c r="D2491">
        <v>5</v>
      </c>
      <c r="E2491" t="str">
        <f>IF(MOD(D2491,2)=0,"EVEN","ODD")</f>
        <v>ODD</v>
      </c>
      <c r="F2491" t="str">
        <f>IF(D2491&lt;=18,"LOW (1-18)","HIGH (19-36)")</f>
        <v>LOW (1-18)</v>
      </c>
      <c r="G2491">
        <f>INT((D2491-1)/6)+1</f>
        <v>1</v>
      </c>
      <c r="H2491">
        <f>MOD(D2491-1,6)+1</f>
        <v>5</v>
      </c>
      <c r="I2491">
        <f>37-D2491</f>
        <v>32</v>
      </c>
      <c r="J2491">
        <f>ABS(D2491-D2492)</f>
        <v>2</v>
      </c>
      <c r="K2491">
        <f>AVERAGE(D2491:D2495)</f>
        <v>5</v>
      </c>
      <c r="L2491">
        <f>AVERAGE(D2491:D2510)</f>
        <v>5</v>
      </c>
      <c r="M2491">
        <f>K2491-L2491</f>
        <v>0</v>
      </c>
      <c r="N2491" t="str">
        <f>IF(K2491&gt;L2491,"HIGH ZONE BIAS",IF(K2491&lt;L2491,"LOW ZONE BIAS","EQUILIBRIUM"))</f>
        <v>EQUILIBRIUM</v>
      </c>
    </row>
    <row r="2492">
      <c r="A2492">
        <v>25079</v>
      </c>
      <c r="B2492" t="str">
        <v>2024-11-20</v>
      </c>
      <c r="C2492" t="str">
        <v>Midday</v>
      </c>
      <c r="D2492">
        <v>7</v>
      </c>
      <c r="E2492" t="str">
        <f>IF(MOD(D2492,2)=0,"EVEN","ODD")</f>
        <v>ODD</v>
      </c>
      <c r="F2492" t="str">
        <f>IF(D2492&lt;=18,"LOW (1-18)","HIGH (19-36)")</f>
        <v>LOW (1-18)</v>
      </c>
      <c r="G2492">
        <f>INT((D2492-1)/6)+1</f>
        <v>2</v>
      </c>
      <c r="H2492">
        <f>MOD(D2492-1,6)+1</f>
        <v>1</v>
      </c>
      <c r="I2492">
        <f>37-D2492</f>
        <v>30</v>
      </c>
      <c r="J2492">
        <f>ABS(D2492-D2493)</f>
        <v>25</v>
      </c>
      <c r="K2492">
        <f>AVERAGE(D2492:D2496)</f>
        <v>7</v>
      </c>
      <c r="L2492">
        <f>AVERAGE(D2492:D2511)</f>
        <v>7</v>
      </c>
      <c r="M2492">
        <f>K2492-L2492</f>
        <v>0</v>
      </c>
      <c r="N2492" t="str">
        <f>IF(K2492&gt;L2492,"HIGH ZONE BIAS",IF(K2492&lt;L2492,"LOW ZONE BIAS","EQUILIBRIUM"))</f>
        <v>EQUILIBRIUM</v>
      </c>
    </row>
    <row r="2493">
      <c r="A2493">
        <v>25078</v>
      </c>
      <c r="B2493" t="str">
        <v>2024-11-20</v>
      </c>
      <c r="C2493" t="str">
        <v>Morning</v>
      </c>
      <c r="D2493">
        <v>32</v>
      </c>
      <c r="E2493" t="str">
        <f>IF(MOD(D2493,2)=0,"EVEN","ODD")</f>
        <v>EVEN</v>
      </c>
      <c r="F2493" t="str">
        <f>IF(D2493&lt;=18,"LOW (1-18)","HIGH (19-36)")</f>
        <v>HIGH (19-36)</v>
      </c>
      <c r="G2493">
        <f>INT((D2493-1)/6)+1</f>
        <v>6</v>
      </c>
      <c r="H2493">
        <f>MOD(D2493-1,6)+1</f>
        <v>2</v>
      </c>
      <c r="I2493">
        <f>37-D2493</f>
        <v>5</v>
      </c>
      <c r="J2493">
        <f>ABS(D2493-D2494)</f>
        <v>5</v>
      </c>
      <c r="K2493">
        <f>AVERAGE(D2493:D2497)</f>
        <v>32</v>
      </c>
      <c r="L2493">
        <f>AVERAGE(D2493:D2512)</f>
        <v>32</v>
      </c>
      <c r="M2493">
        <f>K2493-L2493</f>
        <v>0</v>
      </c>
      <c r="N2493" t="str">
        <f>IF(K2493&gt;L2493,"HIGH ZONE BIAS",IF(K2493&lt;L2493,"LOW ZONE BIAS","EQUILIBRIUM"))</f>
        <v>EQUILIBRIUM</v>
      </c>
    </row>
    <row r="2494">
      <c r="A2494">
        <v>25077</v>
      </c>
      <c r="B2494" t="str">
        <v>2024-11-19</v>
      </c>
      <c r="C2494" t="str">
        <v>Evening</v>
      </c>
      <c r="D2494">
        <v>27</v>
      </c>
      <c r="E2494" t="str">
        <f>IF(MOD(D2494,2)=0,"EVEN","ODD")</f>
        <v>ODD</v>
      </c>
      <c r="F2494" t="str">
        <f>IF(D2494&lt;=18,"LOW (1-18)","HIGH (19-36)")</f>
        <v>HIGH (19-36)</v>
      </c>
      <c r="G2494">
        <f>INT((D2494-1)/6)+1</f>
        <v>5</v>
      </c>
      <c r="H2494">
        <f>MOD(D2494-1,6)+1</f>
        <v>3</v>
      </c>
      <c r="I2494">
        <f>37-D2494</f>
        <v>10</v>
      </c>
      <c r="J2494">
        <f>ABS(D2494-D2495)</f>
        <v>7</v>
      </c>
      <c r="K2494">
        <f>AVERAGE(D2494:D2498)</f>
        <v>27</v>
      </c>
      <c r="L2494">
        <f>AVERAGE(D2494:D2513)</f>
        <v>27</v>
      </c>
      <c r="M2494">
        <f>K2494-L2494</f>
        <v>0</v>
      </c>
      <c r="N2494" t="str">
        <f>IF(K2494&gt;L2494,"HIGH ZONE BIAS",IF(K2494&lt;L2494,"LOW ZONE BIAS","EQUILIBRIUM"))</f>
        <v>EQUILIBRIUM</v>
      </c>
    </row>
    <row r="2495">
      <c r="A2495">
        <v>25076</v>
      </c>
      <c r="B2495" t="str">
        <v>2024-11-19</v>
      </c>
      <c r="C2495" t="str">
        <v>Afternoon</v>
      </c>
      <c r="D2495">
        <v>34</v>
      </c>
      <c r="E2495" t="str">
        <f>IF(MOD(D2495,2)=0,"EVEN","ODD")</f>
        <v>EVEN</v>
      </c>
      <c r="F2495" t="str">
        <f>IF(D2495&lt;=18,"LOW (1-18)","HIGH (19-36)")</f>
        <v>HIGH (19-36)</v>
      </c>
      <c r="G2495">
        <f>INT((D2495-1)/6)+1</f>
        <v>6</v>
      </c>
      <c r="H2495">
        <f>MOD(D2495-1,6)+1</f>
        <v>4</v>
      </c>
      <c r="I2495">
        <f>37-D2495</f>
        <v>3</v>
      </c>
      <c r="J2495">
        <f>ABS(D2495-D2496)</f>
        <v>6</v>
      </c>
      <c r="K2495">
        <f>AVERAGE(D2495:D2499)</f>
        <v>34</v>
      </c>
      <c r="L2495">
        <f>AVERAGE(D2495:D2514)</f>
        <v>34</v>
      </c>
      <c r="M2495">
        <f>K2495-L2495</f>
        <v>0</v>
      </c>
      <c r="N2495" t="str">
        <f>IF(K2495&gt;L2495,"HIGH ZONE BIAS",IF(K2495&lt;L2495,"LOW ZONE BIAS","EQUILIBRIUM"))</f>
        <v>EQUILIBRIUM</v>
      </c>
    </row>
    <row r="2496">
      <c r="A2496">
        <v>25075</v>
      </c>
      <c r="B2496" t="str">
        <v>2024-11-19</v>
      </c>
      <c r="C2496" t="str">
        <v>Midday</v>
      </c>
      <c r="D2496">
        <v>28</v>
      </c>
      <c r="E2496" t="str">
        <f>IF(MOD(D2496,2)=0,"EVEN","ODD")</f>
        <v>EVEN</v>
      </c>
      <c r="F2496" t="str">
        <f>IF(D2496&lt;=18,"LOW (1-18)","HIGH (19-36)")</f>
        <v>HIGH (19-36)</v>
      </c>
      <c r="G2496">
        <f>INT((D2496-1)/6)+1</f>
        <v>5</v>
      </c>
      <c r="H2496">
        <f>MOD(D2496-1,6)+1</f>
        <v>4</v>
      </c>
      <c r="I2496">
        <f>37-D2496</f>
        <v>9</v>
      </c>
      <c r="J2496">
        <f>ABS(D2496-D2497)</f>
        <v>20</v>
      </c>
      <c r="K2496">
        <f>AVERAGE(D2496:D2500)</f>
        <v>28</v>
      </c>
      <c r="L2496">
        <f>AVERAGE(D2496:D2515)</f>
        <v>28</v>
      </c>
      <c r="M2496">
        <f>K2496-L2496</f>
        <v>0</v>
      </c>
      <c r="N2496" t="str">
        <f>IF(K2496&gt;L2496,"HIGH ZONE BIAS",IF(K2496&lt;L2496,"LOW ZONE BIAS","EQUILIBRIUM"))</f>
        <v>EQUILIBRIUM</v>
      </c>
    </row>
    <row r="2497">
      <c r="A2497">
        <v>25074</v>
      </c>
      <c r="B2497" t="str">
        <v>2024-11-19</v>
      </c>
      <c r="C2497" t="str">
        <v>Morning</v>
      </c>
      <c r="D2497">
        <v>8</v>
      </c>
      <c r="E2497" t="str">
        <f>IF(MOD(D2497,2)=0,"EVEN","ODD")</f>
        <v>EVEN</v>
      </c>
      <c r="F2497" t="str">
        <f>IF(D2497&lt;=18,"LOW (1-18)","HIGH (19-36)")</f>
        <v>LOW (1-18)</v>
      </c>
      <c r="G2497">
        <f>INT((D2497-1)/6)+1</f>
        <v>2</v>
      </c>
      <c r="H2497">
        <f>MOD(D2497-1,6)+1</f>
        <v>2</v>
      </c>
      <c r="I2497">
        <f>37-D2497</f>
        <v>29</v>
      </c>
      <c r="J2497">
        <f>ABS(D2497-D2498)</f>
        <v>23</v>
      </c>
      <c r="K2497">
        <f>AVERAGE(D2497:D2501)</f>
        <v>8</v>
      </c>
      <c r="L2497">
        <f>AVERAGE(D2497:D2516)</f>
        <v>8</v>
      </c>
      <c r="M2497">
        <f>K2497-L2497</f>
        <v>0</v>
      </c>
      <c r="N2497" t="str">
        <f>IF(K2497&gt;L2497,"HIGH ZONE BIAS",IF(K2497&lt;L2497,"LOW ZONE BIAS","EQUILIBRIUM"))</f>
        <v>EQUILIBRIUM</v>
      </c>
    </row>
    <row r="2498">
      <c r="A2498">
        <v>25073</v>
      </c>
      <c r="B2498" t="str">
        <v>2024-11-18</v>
      </c>
      <c r="C2498" t="str">
        <v>Evening</v>
      </c>
      <c r="D2498">
        <v>31</v>
      </c>
      <c r="E2498" t="str">
        <f>IF(MOD(D2498,2)=0,"EVEN","ODD")</f>
        <v>ODD</v>
      </c>
      <c r="F2498" t="str">
        <f>IF(D2498&lt;=18,"LOW (1-18)","HIGH (19-36)")</f>
        <v>HIGH (19-36)</v>
      </c>
      <c r="G2498">
        <f>INT((D2498-1)/6)+1</f>
        <v>6</v>
      </c>
      <c r="H2498">
        <f>MOD(D2498-1,6)+1</f>
        <v>1</v>
      </c>
      <c r="I2498">
        <f>37-D2498</f>
        <v>6</v>
      </c>
      <c r="J2498">
        <f>ABS(D2498-D2499)</f>
        <v>27</v>
      </c>
      <c r="K2498">
        <f>AVERAGE(D2498:D2502)</f>
        <v>31</v>
      </c>
      <c r="L2498">
        <f>AVERAGE(D2498:D2517)</f>
        <v>31</v>
      </c>
      <c r="M2498">
        <f>K2498-L2498</f>
        <v>0</v>
      </c>
      <c r="N2498" t="str">
        <f>IF(K2498&gt;L2498,"HIGH ZONE BIAS",IF(K2498&lt;L2498,"LOW ZONE BIAS","EQUILIBRIUM"))</f>
        <v>EQUILIBRIUM</v>
      </c>
    </row>
    <row r="2499">
      <c r="A2499">
        <v>25072</v>
      </c>
      <c r="B2499" t="str">
        <v>2024-11-18</v>
      </c>
      <c r="C2499" t="str">
        <v>Afternoon</v>
      </c>
      <c r="D2499">
        <v>4</v>
      </c>
      <c r="E2499" t="str">
        <f>IF(MOD(D2499,2)=0,"EVEN","ODD")</f>
        <v>EVEN</v>
      </c>
      <c r="F2499" t="str">
        <f>IF(D2499&lt;=18,"LOW (1-18)","HIGH (19-36)")</f>
        <v>LOW (1-18)</v>
      </c>
      <c r="G2499">
        <f>INT((D2499-1)/6)+1</f>
        <v>1</v>
      </c>
      <c r="H2499">
        <f>MOD(D2499-1,6)+1</f>
        <v>4</v>
      </c>
      <c r="I2499">
        <f>37-D2499</f>
        <v>33</v>
      </c>
      <c r="J2499">
        <f>ABS(D2499-D2500)</f>
        <v>3</v>
      </c>
      <c r="K2499">
        <f>AVERAGE(D2499:D2503)</f>
        <v>4</v>
      </c>
      <c r="L2499">
        <f>AVERAGE(D2499:D2518)</f>
        <v>4</v>
      </c>
      <c r="M2499">
        <f>K2499-L2499</f>
        <v>0</v>
      </c>
      <c r="N2499" t="str">
        <f>IF(K2499&gt;L2499,"HIGH ZONE BIAS",IF(K2499&lt;L2499,"LOW ZONE BIAS","EQUILIBRIUM"))</f>
        <v>EQUILIBRIUM</v>
      </c>
    </row>
    <row r="2500">
      <c r="A2500">
        <v>25071</v>
      </c>
      <c r="B2500" t="str">
        <v>2024-11-18</v>
      </c>
      <c r="C2500" t="str">
        <v>Midday</v>
      </c>
      <c r="D2500">
        <v>1</v>
      </c>
      <c r="E2500" t="str">
        <f>IF(MOD(D2500,2)=0,"EVEN","ODD")</f>
        <v>ODD</v>
      </c>
      <c r="F2500" t="str">
        <f>IF(D2500&lt;=18,"LOW (1-18)","HIGH (19-36)")</f>
        <v>LOW (1-18)</v>
      </c>
      <c r="G2500">
        <f>INT((D2500-1)/6)+1</f>
        <v>1</v>
      </c>
      <c r="H2500">
        <f>MOD(D2500-1,6)+1</f>
        <v>1</v>
      </c>
      <c r="I2500">
        <f>37-D2500</f>
        <v>36</v>
      </c>
      <c r="J2500">
        <f>ABS(D2500-D2501)</f>
        <v>10</v>
      </c>
      <c r="K2500">
        <f>AVERAGE(D2500:D2504)</f>
        <v>1</v>
      </c>
      <c r="L2500">
        <f>AVERAGE(D2500:D2519)</f>
        <v>1</v>
      </c>
      <c r="M2500">
        <f>K2500-L2500</f>
        <v>0</v>
      </c>
      <c r="N2500" t="str">
        <f>IF(K2500&gt;L2500,"HIGH ZONE BIAS",IF(K2500&lt;L2500,"LOW ZONE BIAS","EQUILIBRIUM"))</f>
        <v>EQUILIBRIUM</v>
      </c>
    </row>
    <row r="2501">
      <c r="A2501">
        <v>25070</v>
      </c>
      <c r="B2501" t="str">
        <v>2024-11-18</v>
      </c>
      <c r="C2501" t="str">
        <v>Morning</v>
      </c>
      <c r="D2501">
        <v>11</v>
      </c>
      <c r="E2501" t="str">
        <f>IF(MOD(D2501,2)=0,"EVEN","ODD")</f>
        <v>ODD</v>
      </c>
      <c r="F2501" t="str">
        <f>IF(D2501&lt;=18,"LOW (1-18)","HIGH (19-36)")</f>
        <v>LOW (1-18)</v>
      </c>
      <c r="G2501">
        <f>INT((D2501-1)/6)+1</f>
        <v>2</v>
      </c>
      <c r="H2501">
        <f>MOD(D2501-1,6)+1</f>
        <v>5</v>
      </c>
      <c r="I2501">
        <f>37-D2501</f>
        <v>26</v>
      </c>
      <c r="J2501">
        <f>ABS(D2501-D2502)</f>
        <v>13</v>
      </c>
      <c r="K2501">
        <f>AVERAGE(D2501:D2505)</f>
        <v>11</v>
      </c>
      <c r="L2501">
        <f>AVERAGE(D2501:D2520)</f>
        <v>11</v>
      </c>
      <c r="M2501">
        <f>K2501-L2501</f>
        <v>0</v>
      </c>
      <c r="N2501" t="str">
        <f>IF(K2501&gt;L2501,"HIGH ZONE BIAS",IF(K2501&lt;L2501,"LOW ZONE BIAS","EQUILIBRIUM"))</f>
        <v>EQUILIBRIUM</v>
      </c>
    </row>
    <row r="2502">
      <c r="A2502">
        <v>25069</v>
      </c>
      <c r="B2502" t="str">
        <v>2024-11-16</v>
      </c>
      <c r="C2502" t="str">
        <v>Evening</v>
      </c>
      <c r="D2502">
        <v>24</v>
      </c>
      <c r="E2502" t="str">
        <f>IF(MOD(D2502,2)=0,"EVEN","ODD")</f>
        <v>EVEN</v>
      </c>
      <c r="F2502" t="str">
        <f>IF(D2502&lt;=18,"LOW (1-18)","HIGH (19-36)")</f>
        <v>HIGH (19-36)</v>
      </c>
      <c r="G2502">
        <f>INT((D2502-1)/6)+1</f>
        <v>4</v>
      </c>
      <c r="H2502">
        <f>MOD(D2502-1,6)+1</f>
        <v>6</v>
      </c>
      <c r="I2502">
        <f>37-D2502</f>
        <v>13</v>
      </c>
      <c r="J2502">
        <f>ABS(D2502-D2503)</f>
        <v>4</v>
      </c>
      <c r="K2502">
        <f>AVERAGE(D2502:D2506)</f>
        <v>24</v>
      </c>
      <c r="L2502">
        <f>AVERAGE(D2502:D2521)</f>
        <v>24</v>
      </c>
      <c r="M2502">
        <f>K2502-L2502</f>
        <v>0</v>
      </c>
      <c r="N2502" t="str">
        <f>IF(K2502&gt;L2502,"HIGH ZONE BIAS",IF(K2502&lt;L2502,"LOW ZONE BIAS","EQUILIBRIUM"))</f>
        <v>EQUILIBRIUM</v>
      </c>
    </row>
    <row r="2503">
      <c r="A2503">
        <v>25068</v>
      </c>
      <c r="B2503" t="str">
        <v>2024-11-16</v>
      </c>
      <c r="C2503" t="str">
        <v>Afternoon</v>
      </c>
      <c r="D2503">
        <v>20</v>
      </c>
      <c r="E2503" t="str">
        <f>IF(MOD(D2503,2)=0,"EVEN","ODD")</f>
        <v>EVEN</v>
      </c>
      <c r="F2503" t="str">
        <f>IF(D2503&lt;=18,"LOW (1-18)","HIGH (19-36)")</f>
        <v>HIGH (19-36)</v>
      </c>
      <c r="G2503">
        <f>INT((D2503-1)/6)+1</f>
        <v>4</v>
      </c>
      <c r="H2503">
        <f>MOD(D2503-1,6)+1</f>
        <v>2</v>
      </c>
      <c r="I2503">
        <f>37-D2503</f>
        <v>17</v>
      </c>
      <c r="J2503">
        <f>ABS(D2503-D2504)</f>
        <v>9</v>
      </c>
      <c r="K2503">
        <f>AVERAGE(D2503:D2507)</f>
        <v>20</v>
      </c>
      <c r="L2503">
        <f>AVERAGE(D2503:D2522)</f>
        <v>20</v>
      </c>
      <c r="M2503">
        <f>K2503-L2503</f>
        <v>0</v>
      </c>
      <c r="N2503" t="str">
        <f>IF(K2503&gt;L2503,"HIGH ZONE BIAS",IF(K2503&lt;L2503,"LOW ZONE BIAS","EQUILIBRIUM"))</f>
        <v>EQUILIBRIUM</v>
      </c>
    </row>
    <row r="2504">
      <c r="A2504">
        <v>25067</v>
      </c>
      <c r="B2504" t="str">
        <v>2024-11-16</v>
      </c>
      <c r="C2504" t="str">
        <v>Midday</v>
      </c>
      <c r="D2504">
        <v>11</v>
      </c>
      <c r="E2504" t="str">
        <f>IF(MOD(D2504,2)=0,"EVEN","ODD")</f>
        <v>ODD</v>
      </c>
      <c r="F2504" t="str">
        <f>IF(D2504&lt;=18,"LOW (1-18)","HIGH (19-36)")</f>
        <v>LOW (1-18)</v>
      </c>
      <c r="G2504">
        <f>INT((D2504-1)/6)+1</f>
        <v>2</v>
      </c>
      <c r="H2504">
        <f>MOD(D2504-1,6)+1</f>
        <v>5</v>
      </c>
      <c r="I2504">
        <f>37-D2504</f>
        <v>26</v>
      </c>
      <c r="J2504">
        <f>ABS(D2504-D2505)</f>
        <v>4</v>
      </c>
      <c r="K2504">
        <f>AVERAGE(D2504:D2508)</f>
        <v>11</v>
      </c>
      <c r="L2504">
        <f>AVERAGE(D2504:D2523)</f>
        <v>11</v>
      </c>
      <c r="M2504">
        <f>K2504-L2504</f>
        <v>0</v>
      </c>
      <c r="N2504" t="str">
        <f>IF(K2504&gt;L2504,"HIGH ZONE BIAS",IF(K2504&lt;L2504,"LOW ZONE BIAS","EQUILIBRIUM"))</f>
        <v>EQUILIBRIUM</v>
      </c>
    </row>
    <row r="2505">
      <c r="A2505">
        <v>25066</v>
      </c>
      <c r="B2505" t="str">
        <v>2024-11-16</v>
      </c>
      <c r="C2505" t="str">
        <v>Morning</v>
      </c>
      <c r="D2505">
        <v>7</v>
      </c>
      <c r="E2505" t="str">
        <f>IF(MOD(D2505,2)=0,"EVEN","ODD")</f>
        <v>ODD</v>
      </c>
      <c r="F2505" t="str">
        <f>IF(D2505&lt;=18,"LOW (1-18)","HIGH (19-36)")</f>
        <v>LOW (1-18)</v>
      </c>
      <c r="G2505">
        <f>INT((D2505-1)/6)+1</f>
        <v>2</v>
      </c>
      <c r="H2505">
        <f>MOD(D2505-1,6)+1</f>
        <v>1</v>
      </c>
      <c r="I2505">
        <f>37-D2505</f>
        <v>30</v>
      </c>
      <c r="J2505">
        <f>ABS(D2505-D2506)</f>
        <v>12</v>
      </c>
      <c r="K2505">
        <f>AVERAGE(D2505:D2509)</f>
        <v>7</v>
      </c>
      <c r="L2505">
        <f>AVERAGE(D2505:D2524)</f>
        <v>7</v>
      </c>
      <c r="M2505">
        <f>K2505-L2505</f>
        <v>0</v>
      </c>
      <c r="N2505" t="str">
        <f>IF(K2505&gt;L2505,"HIGH ZONE BIAS",IF(K2505&lt;L2505,"LOW ZONE BIAS","EQUILIBRIUM"))</f>
        <v>EQUILIBRIUM</v>
      </c>
    </row>
    <row r="2506">
      <c r="A2506">
        <v>25065</v>
      </c>
      <c r="B2506" t="str">
        <v>2024-11-15</v>
      </c>
      <c r="C2506" t="str">
        <v>Evening</v>
      </c>
      <c r="D2506">
        <v>19</v>
      </c>
      <c r="E2506" t="str">
        <f>IF(MOD(D2506,2)=0,"EVEN","ODD")</f>
        <v>ODD</v>
      </c>
      <c r="F2506" t="str">
        <f>IF(D2506&lt;=18,"LOW (1-18)","HIGH (19-36)")</f>
        <v>HIGH (19-36)</v>
      </c>
      <c r="G2506">
        <f>INT((D2506-1)/6)+1</f>
        <v>4</v>
      </c>
      <c r="H2506">
        <f>MOD(D2506-1,6)+1</f>
        <v>1</v>
      </c>
      <c r="I2506">
        <f>37-D2506</f>
        <v>18</v>
      </c>
      <c r="J2506">
        <f>ABS(D2506-D2507)</f>
        <v>13</v>
      </c>
      <c r="K2506">
        <f>AVERAGE(D2506:D2510)</f>
        <v>19</v>
      </c>
      <c r="L2506">
        <f>AVERAGE(D2506:D2525)</f>
        <v>19</v>
      </c>
      <c r="M2506">
        <f>K2506-L2506</f>
        <v>0</v>
      </c>
      <c r="N2506" t="str">
        <f>IF(K2506&gt;L2506,"HIGH ZONE BIAS",IF(K2506&lt;L2506,"LOW ZONE BIAS","EQUILIBRIUM"))</f>
        <v>EQUILIBRIUM</v>
      </c>
    </row>
    <row r="2507">
      <c r="A2507">
        <v>25064</v>
      </c>
      <c r="B2507" t="str">
        <v>2024-11-15</v>
      </c>
      <c r="C2507" t="str">
        <v>Afternoon</v>
      </c>
      <c r="D2507">
        <v>6</v>
      </c>
      <c r="E2507" t="str">
        <f>IF(MOD(D2507,2)=0,"EVEN","ODD")</f>
        <v>EVEN</v>
      </c>
      <c r="F2507" t="str">
        <f>IF(D2507&lt;=18,"LOW (1-18)","HIGH (19-36)")</f>
        <v>LOW (1-18)</v>
      </c>
      <c r="G2507">
        <f>INT((D2507-1)/6)+1</f>
        <v>1</v>
      </c>
      <c r="H2507">
        <f>MOD(D2507-1,6)+1</f>
        <v>6</v>
      </c>
      <c r="I2507">
        <f>37-D2507</f>
        <v>31</v>
      </c>
      <c r="J2507">
        <f>ABS(D2507-D2508)</f>
        <v>11</v>
      </c>
      <c r="K2507">
        <f>AVERAGE(D2507:D2511)</f>
        <v>6</v>
      </c>
      <c r="L2507">
        <f>AVERAGE(D2507:D2526)</f>
        <v>6</v>
      </c>
      <c r="M2507">
        <f>K2507-L2507</f>
        <v>0</v>
      </c>
      <c r="N2507" t="str">
        <f>IF(K2507&gt;L2507,"HIGH ZONE BIAS",IF(K2507&lt;L2507,"LOW ZONE BIAS","EQUILIBRIUM"))</f>
        <v>EQUILIBRIUM</v>
      </c>
    </row>
    <row r="2508">
      <c r="A2508">
        <v>25063</v>
      </c>
      <c r="B2508" t="str">
        <v>2024-11-15</v>
      </c>
      <c r="C2508" t="str">
        <v>Midday</v>
      </c>
      <c r="D2508">
        <v>17</v>
      </c>
      <c r="E2508" t="str">
        <f>IF(MOD(D2508,2)=0,"EVEN","ODD")</f>
        <v>ODD</v>
      </c>
      <c r="F2508" t="str">
        <f>IF(D2508&lt;=18,"LOW (1-18)","HIGH (19-36)")</f>
        <v>LOW (1-18)</v>
      </c>
      <c r="G2508">
        <f>INT((D2508-1)/6)+1</f>
        <v>3</v>
      </c>
      <c r="H2508">
        <f>MOD(D2508-1,6)+1</f>
        <v>5</v>
      </c>
      <c r="I2508">
        <f>37-D2508</f>
        <v>20</v>
      </c>
      <c r="J2508">
        <f>ABS(D2508-D2509)</f>
        <v>7</v>
      </c>
      <c r="K2508">
        <f>AVERAGE(D2508:D2512)</f>
        <v>17</v>
      </c>
      <c r="L2508">
        <f>AVERAGE(D2508:D2527)</f>
        <v>17</v>
      </c>
      <c r="M2508">
        <f>K2508-L2508</f>
        <v>0</v>
      </c>
      <c r="N2508" t="str">
        <f>IF(K2508&gt;L2508,"HIGH ZONE BIAS",IF(K2508&lt;L2508,"LOW ZONE BIAS","EQUILIBRIUM"))</f>
        <v>EQUILIBRIUM</v>
      </c>
    </row>
    <row r="2509">
      <c r="A2509">
        <v>25062</v>
      </c>
      <c r="B2509" t="str">
        <v>2024-11-15</v>
      </c>
      <c r="C2509" t="str">
        <v>Morning</v>
      </c>
      <c r="D2509">
        <v>24</v>
      </c>
      <c r="E2509" t="str">
        <f>IF(MOD(D2509,2)=0,"EVEN","ODD")</f>
        <v>EVEN</v>
      </c>
      <c r="F2509" t="str">
        <f>IF(D2509&lt;=18,"LOW (1-18)","HIGH (19-36)")</f>
        <v>HIGH (19-36)</v>
      </c>
      <c r="G2509">
        <f>INT((D2509-1)/6)+1</f>
        <v>4</v>
      </c>
      <c r="H2509">
        <f>MOD(D2509-1,6)+1</f>
        <v>6</v>
      </c>
      <c r="I2509">
        <f>37-D2509</f>
        <v>13</v>
      </c>
      <c r="J2509">
        <f>ABS(D2509-D2510)</f>
        <v>0</v>
      </c>
      <c r="K2509">
        <f>AVERAGE(D2509:D2513)</f>
        <v>24</v>
      </c>
      <c r="L2509">
        <f>AVERAGE(D2509:D2528)</f>
        <v>24</v>
      </c>
      <c r="M2509">
        <f>K2509-L2509</f>
        <v>0</v>
      </c>
      <c r="N2509" t="str">
        <f>IF(K2509&gt;L2509,"HIGH ZONE BIAS",IF(K2509&lt;L2509,"LOW ZONE BIAS","EQUILIBRIUM"))</f>
        <v>EQUILIBRIUM</v>
      </c>
    </row>
    <row r="2510">
      <c r="A2510">
        <v>25061</v>
      </c>
      <c r="B2510" t="str">
        <v>2024-11-14</v>
      </c>
      <c r="C2510" t="str">
        <v>Evening</v>
      </c>
      <c r="D2510">
        <v>24</v>
      </c>
      <c r="E2510" t="str">
        <f>IF(MOD(D2510,2)=0,"EVEN","ODD")</f>
        <v>EVEN</v>
      </c>
      <c r="F2510" t="str">
        <f>IF(D2510&lt;=18,"LOW (1-18)","HIGH (19-36)")</f>
        <v>HIGH (19-36)</v>
      </c>
      <c r="G2510">
        <f>INT((D2510-1)/6)+1</f>
        <v>4</v>
      </c>
      <c r="H2510">
        <f>MOD(D2510-1,6)+1</f>
        <v>6</v>
      </c>
      <c r="I2510">
        <f>37-D2510</f>
        <v>13</v>
      </c>
      <c r="J2510">
        <f>ABS(D2510-D2511)</f>
        <v>3</v>
      </c>
      <c r="K2510">
        <f>AVERAGE(D2510:D2514)</f>
        <v>24</v>
      </c>
      <c r="L2510">
        <f>AVERAGE(D2510:D2529)</f>
        <v>24</v>
      </c>
      <c r="M2510">
        <f>K2510-L2510</f>
        <v>0</v>
      </c>
      <c r="N2510" t="str">
        <f>IF(K2510&gt;L2510,"HIGH ZONE BIAS",IF(K2510&lt;L2510,"LOW ZONE BIAS","EQUILIBRIUM"))</f>
        <v>EQUILIBRIUM</v>
      </c>
    </row>
    <row r="2511">
      <c r="A2511">
        <v>25060</v>
      </c>
      <c r="B2511" t="str">
        <v>2024-11-14</v>
      </c>
      <c r="C2511" t="str">
        <v>Afternoon</v>
      </c>
      <c r="D2511">
        <v>27</v>
      </c>
      <c r="E2511" t="str">
        <f>IF(MOD(D2511,2)=0,"EVEN","ODD")</f>
        <v>ODD</v>
      </c>
      <c r="F2511" t="str">
        <f>IF(D2511&lt;=18,"LOW (1-18)","HIGH (19-36)")</f>
        <v>HIGH (19-36)</v>
      </c>
      <c r="G2511">
        <f>INT((D2511-1)/6)+1</f>
        <v>5</v>
      </c>
      <c r="H2511">
        <f>MOD(D2511-1,6)+1</f>
        <v>3</v>
      </c>
      <c r="I2511">
        <f>37-D2511</f>
        <v>10</v>
      </c>
      <c r="J2511">
        <f>ABS(D2511-D2512)</f>
        <v>1</v>
      </c>
      <c r="K2511">
        <f>AVERAGE(D2511:D2515)</f>
        <v>27</v>
      </c>
      <c r="L2511">
        <f>AVERAGE(D2511:D2530)</f>
        <v>27</v>
      </c>
      <c r="M2511">
        <f>K2511-L2511</f>
        <v>0</v>
      </c>
      <c r="N2511" t="str">
        <f>IF(K2511&gt;L2511,"HIGH ZONE BIAS",IF(K2511&lt;L2511,"LOW ZONE BIAS","EQUILIBRIUM"))</f>
        <v>EQUILIBRIUM</v>
      </c>
    </row>
    <row r="2512">
      <c r="A2512">
        <v>25059</v>
      </c>
      <c r="B2512" t="str">
        <v>2024-11-14</v>
      </c>
      <c r="C2512" t="str">
        <v>Midday</v>
      </c>
      <c r="D2512">
        <v>28</v>
      </c>
      <c r="E2512" t="str">
        <f>IF(MOD(D2512,2)=0,"EVEN","ODD")</f>
        <v>EVEN</v>
      </c>
      <c r="F2512" t="str">
        <f>IF(D2512&lt;=18,"LOW (1-18)","HIGH (19-36)")</f>
        <v>HIGH (19-36)</v>
      </c>
      <c r="G2512">
        <f>INT((D2512-1)/6)+1</f>
        <v>5</v>
      </c>
      <c r="H2512">
        <f>MOD(D2512-1,6)+1</f>
        <v>4</v>
      </c>
      <c r="I2512">
        <f>37-D2512</f>
        <v>9</v>
      </c>
      <c r="J2512">
        <f>ABS(D2512-D2513)</f>
        <v>9</v>
      </c>
      <c r="K2512">
        <f>AVERAGE(D2512:D2516)</f>
        <v>28</v>
      </c>
      <c r="L2512">
        <f>AVERAGE(D2512:D2531)</f>
        <v>28</v>
      </c>
      <c r="M2512">
        <f>K2512-L2512</f>
        <v>0</v>
      </c>
      <c r="N2512" t="str">
        <f>IF(K2512&gt;L2512,"HIGH ZONE BIAS",IF(K2512&lt;L2512,"LOW ZONE BIAS","EQUILIBRIUM"))</f>
        <v>EQUILIBRIUM</v>
      </c>
    </row>
    <row r="2513">
      <c r="A2513">
        <v>25058</v>
      </c>
      <c r="B2513" t="str">
        <v>2024-11-14</v>
      </c>
      <c r="C2513" t="str">
        <v>Morning</v>
      </c>
      <c r="D2513">
        <v>19</v>
      </c>
      <c r="E2513" t="str">
        <f>IF(MOD(D2513,2)=0,"EVEN","ODD")</f>
        <v>ODD</v>
      </c>
      <c r="F2513" t="str">
        <f>IF(D2513&lt;=18,"LOW (1-18)","HIGH (19-36)")</f>
        <v>HIGH (19-36)</v>
      </c>
      <c r="G2513">
        <f>INT((D2513-1)/6)+1</f>
        <v>4</v>
      </c>
      <c r="H2513">
        <f>MOD(D2513-1,6)+1</f>
        <v>1</v>
      </c>
      <c r="I2513">
        <f>37-D2513</f>
        <v>18</v>
      </c>
      <c r="J2513">
        <f>ABS(D2513-D2514)</f>
        <v>9</v>
      </c>
      <c r="K2513">
        <f>AVERAGE(D2513:D2517)</f>
        <v>19</v>
      </c>
      <c r="L2513">
        <f>AVERAGE(D2513:D2532)</f>
        <v>19</v>
      </c>
      <c r="M2513">
        <f>K2513-L2513</f>
        <v>0</v>
      </c>
      <c r="N2513" t="str">
        <f>IF(K2513&gt;L2513,"HIGH ZONE BIAS",IF(K2513&lt;L2513,"LOW ZONE BIAS","EQUILIBRIUM"))</f>
        <v>EQUILIBRIUM</v>
      </c>
    </row>
    <row r="2514">
      <c r="A2514">
        <v>25057</v>
      </c>
      <c r="B2514" t="str">
        <v>2024-11-13</v>
      </c>
      <c r="C2514" t="str">
        <v>Evening</v>
      </c>
      <c r="D2514">
        <v>28</v>
      </c>
      <c r="E2514" t="str">
        <f>IF(MOD(D2514,2)=0,"EVEN","ODD")</f>
        <v>EVEN</v>
      </c>
      <c r="F2514" t="str">
        <f>IF(D2514&lt;=18,"LOW (1-18)","HIGH (19-36)")</f>
        <v>HIGH (19-36)</v>
      </c>
      <c r="G2514">
        <f>INT((D2514-1)/6)+1</f>
        <v>5</v>
      </c>
      <c r="H2514">
        <f>MOD(D2514-1,6)+1</f>
        <v>4</v>
      </c>
      <c r="I2514">
        <f>37-D2514</f>
        <v>9</v>
      </c>
      <c r="J2514">
        <f>ABS(D2514-D2515)</f>
        <v>2</v>
      </c>
      <c r="K2514">
        <f>AVERAGE(D2514:D2518)</f>
        <v>28</v>
      </c>
      <c r="L2514">
        <f>AVERAGE(D2514:D2533)</f>
        <v>28</v>
      </c>
      <c r="M2514">
        <f>K2514-L2514</f>
        <v>0</v>
      </c>
      <c r="N2514" t="str">
        <f>IF(K2514&gt;L2514,"HIGH ZONE BIAS",IF(K2514&lt;L2514,"LOW ZONE BIAS","EQUILIBRIUM"))</f>
        <v>EQUILIBRIUM</v>
      </c>
    </row>
    <row r="2515">
      <c r="A2515">
        <v>25056</v>
      </c>
      <c r="B2515" t="str">
        <v>2024-11-13</v>
      </c>
      <c r="C2515" t="str">
        <v>Afternoon</v>
      </c>
      <c r="D2515">
        <v>26</v>
      </c>
      <c r="E2515" t="str">
        <f>IF(MOD(D2515,2)=0,"EVEN","ODD")</f>
        <v>EVEN</v>
      </c>
      <c r="F2515" t="str">
        <f>IF(D2515&lt;=18,"LOW (1-18)","HIGH (19-36)")</f>
        <v>HIGH (19-36)</v>
      </c>
      <c r="G2515">
        <f>INT((D2515-1)/6)+1</f>
        <v>5</v>
      </c>
      <c r="H2515">
        <f>MOD(D2515-1,6)+1</f>
        <v>2</v>
      </c>
      <c r="I2515">
        <f>37-D2515</f>
        <v>11</v>
      </c>
      <c r="J2515">
        <f>ABS(D2515-D2516)</f>
        <v>11</v>
      </c>
      <c r="K2515">
        <f>AVERAGE(D2515:D2519)</f>
        <v>26</v>
      </c>
      <c r="L2515">
        <f>AVERAGE(D2515:D2534)</f>
        <v>26</v>
      </c>
      <c r="M2515">
        <f>K2515-L2515</f>
        <v>0</v>
      </c>
      <c r="N2515" t="str">
        <f>IF(K2515&gt;L2515,"HIGH ZONE BIAS",IF(K2515&lt;L2515,"LOW ZONE BIAS","EQUILIBRIUM"))</f>
        <v>EQUILIBRIUM</v>
      </c>
    </row>
    <row r="2516">
      <c r="A2516">
        <v>25055</v>
      </c>
      <c r="B2516" t="str">
        <v>2024-11-13</v>
      </c>
      <c r="C2516" t="str">
        <v>Midday</v>
      </c>
      <c r="D2516">
        <v>15</v>
      </c>
      <c r="E2516" t="str">
        <f>IF(MOD(D2516,2)=0,"EVEN","ODD")</f>
        <v>ODD</v>
      </c>
      <c r="F2516" t="str">
        <f>IF(D2516&lt;=18,"LOW (1-18)","HIGH (19-36)")</f>
        <v>LOW (1-18)</v>
      </c>
      <c r="G2516">
        <f>INT((D2516-1)/6)+1</f>
        <v>3</v>
      </c>
      <c r="H2516">
        <f>MOD(D2516-1,6)+1</f>
        <v>3</v>
      </c>
      <c r="I2516">
        <f>37-D2516</f>
        <v>22</v>
      </c>
      <c r="J2516">
        <f>ABS(D2516-D2517)</f>
        <v>15</v>
      </c>
      <c r="K2516">
        <f>AVERAGE(D2516:D2520)</f>
        <v>15</v>
      </c>
      <c r="L2516">
        <f>AVERAGE(D2516:D2535)</f>
        <v>15</v>
      </c>
      <c r="M2516">
        <f>K2516-L2516</f>
        <v>0</v>
      </c>
      <c r="N2516" t="str">
        <f>IF(K2516&gt;L2516,"HIGH ZONE BIAS",IF(K2516&lt;L2516,"LOW ZONE BIAS","EQUILIBRIUM"))</f>
        <v>EQUILIBRIUM</v>
      </c>
    </row>
    <row r="2517">
      <c r="A2517">
        <v>25054</v>
      </c>
      <c r="B2517" t="str">
        <v>2024-11-13</v>
      </c>
      <c r="C2517" t="str">
        <v>Morning</v>
      </c>
      <c r="D2517">
        <v>30</v>
      </c>
      <c r="E2517" t="str">
        <f>IF(MOD(D2517,2)=0,"EVEN","ODD")</f>
        <v>EVEN</v>
      </c>
      <c r="F2517" t="str">
        <f>IF(D2517&lt;=18,"LOW (1-18)","HIGH (19-36)")</f>
        <v>HIGH (19-36)</v>
      </c>
      <c r="G2517">
        <f>INT((D2517-1)/6)+1</f>
        <v>5</v>
      </c>
      <c r="H2517">
        <f>MOD(D2517-1,6)+1</f>
        <v>6</v>
      </c>
      <c r="I2517">
        <f>37-D2517</f>
        <v>7</v>
      </c>
      <c r="J2517">
        <f>ABS(D2517-D2518)</f>
        <v>9</v>
      </c>
      <c r="K2517">
        <f>AVERAGE(D2517:D2521)</f>
        <v>30</v>
      </c>
      <c r="L2517">
        <f>AVERAGE(D2517:D2536)</f>
        <v>30</v>
      </c>
      <c r="M2517">
        <f>K2517-L2517</f>
        <v>0</v>
      </c>
      <c r="N2517" t="str">
        <f>IF(K2517&gt;L2517,"HIGH ZONE BIAS",IF(K2517&lt;L2517,"LOW ZONE BIAS","EQUILIBRIUM"))</f>
        <v>EQUILIBRIUM</v>
      </c>
    </row>
    <row r="2518">
      <c r="A2518">
        <v>25053</v>
      </c>
      <c r="B2518" t="str">
        <v>2024-11-12</v>
      </c>
      <c r="C2518" t="str">
        <v>Evening</v>
      </c>
      <c r="D2518">
        <v>21</v>
      </c>
      <c r="E2518" t="str">
        <f>IF(MOD(D2518,2)=0,"EVEN","ODD")</f>
        <v>ODD</v>
      </c>
      <c r="F2518" t="str">
        <f>IF(D2518&lt;=18,"LOW (1-18)","HIGH (19-36)")</f>
        <v>HIGH (19-36)</v>
      </c>
      <c r="G2518">
        <f>INT((D2518-1)/6)+1</f>
        <v>4</v>
      </c>
      <c r="H2518">
        <f>MOD(D2518-1,6)+1</f>
        <v>3</v>
      </c>
      <c r="I2518">
        <f>37-D2518</f>
        <v>16</v>
      </c>
      <c r="J2518">
        <f>ABS(D2518-D2519)</f>
        <v>10</v>
      </c>
      <c r="K2518">
        <f>AVERAGE(D2518:D2522)</f>
        <v>21</v>
      </c>
      <c r="L2518">
        <f>AVERAGE(D2518:D2537)</f>
        <v>21</v>
      </c>
      <c r="M2518">
        <f>K2518-L2518</f>
        <v>0</v>
      </c>
      <c r="N2518" t="str">
        <f>IF(K2518&gt;L2518,"HIGH ZONE BIAS",IF(K2518&lt;L2518,"LOW ZONE BIAS","EQUILIBRIUM"))</f>
        <v>EQUILIBRIUM</v>
      </c>
    </row>
    <row r="2519">
      <c r="A2519">
        <v>25052</v>
      </c>
      <c r="B2519" t="str">
        <v>2024-11-12</v>
      </c>
      <c r="C2519" t="str">
        <v>Afternoon</v>
      </c>
      <c r="D2519">
        <v>11</v>
      </c>
      <c r="E2519" t="str">
        <f>IF(MOD(D2519,2)=0,"EVEN","ODD")</f>
        <v>ODD</v>
      </c>
      <c r="F2519" t="str">
        <f>IF(D2519&lt;=18,"LOW (1-18)","HIGH (19-36)")</f>
        <v>LOW (1-18)</v>
      </c>
      <c r="G2519">
        <f>INT((D2519-1)/6)+1</f>
        <v>2</v>
      </c>
      <c r="H2519">
        <f>MOD(D2519-1,6)+1</f>
        <v>5</v>
      </c>
      <c r="I2519">
        <f>37-D2519</f>
        <v>26</v>
      </c>
      <c r="J2519">
        <f>ABS(D2519-D2520)</f>
        <v>21</v>
      </c>
      <c r="K2519">
        <f>AVERAGE(D2519:D2523)</f>
        <v>11</v>
      </c>
      <c r="L2519">
        <f>AVERAGE(D2519:D2538)</f>
        <v>11</v>
      </c>
      <c r="M2519">
        <f>K2519-L2519</f>
        <v>0</v>
      </c>
      <c r="N2519" t="str">
        <f>IF(K2519&gt;L2519,"HIGH ZONE BIAS",IF(K2519&lt;L2519,"LOW ZONE BIAS","EQUILIBRIUM"))</f>
        <v>EQUILIBRIUM</v>
      </c>
    </row>
    <row r="2520">
      <c r="A2520">
        <v>25051</v>
      </c>
      <c r="B2520" t="str">
        <v>2024-11-12</v>
      </c>
      <c r="C2520" t="str">
        <v>Midday</v>
      </c>
      <c r="D2520">
        <v>32</v>
      </c>
      <c r="E2520" t="str">
        <f>IF(MOD(D2520,2)=0,"EVEN","ODD")</f>
        <v>EVEN</v>
      </c>
      <c r="F2520" t="str">
        <f>IF(D2520&lt;=18,"LOW (1-18)","HIGH (19-36)")</f>
        <v>HIGH (19-36)</v>
      </c>
      <c r="G2520">
        <f>INT((D2520-1)/6)+1</f>
        <v>6</v>
      </c>
      <c r="H2520">
        <f>MOD(D2520-1,6)+1</f>
        <v>2</v>
      </c>
      <c r="I2520">
        <f>37-D2520</f>
        <v>5</v>
      </c>
      <c r="J2520">
        <f>ABS(D2520-D2521)</f>
        <v>31</v>
      </c>
      <c r="K2520">
        <f>AVERAGE(D2520:D2524)</f>
        <v>32</v>
      </c>
      <c r="L2520">
        <f>AVERAGE(D2520:D2539)</f>
        <v>32</v>
      </c>
      <c r="M2520">
        <f>K2520-L2520</f>
        <v>0</v>
      </c>
      <c r="N2520" t="str">
        <f>IF(K2520&gt;L2520,"HIGH ZONE BIAS",IF(K2520&lt;L2520,"LOW ZONE BIAS","EQUILIBRIUM"))</f>
        <v>EQUILIBRIUM</v>
      </c>
    </row>
    <row r="2521">
      <c r="A2521">
        <v>25050</v>
      </c>
      <c r="B2521" t="str">
        <v>2024-11-12</v>
      </c>
      <c r="C2521" t="str">
        <v>Morning</v>
      </c>
      <c r="D2521">
        <v>1</v>
      </c>
      <c r="E2521" t="str">
        <f>IF(MOD(D2521,2)=0,"EVEN","ODD")</f>
        <v>ODD</v>
      </c>
      <c r="F2521" t="str">
        <f>IF(D2521&lt;=18,"LOW (1-18)","HIGH (19-36)")</f>
        <v>LOW (1-18)</v>
      </c>
      <c r="G2521">
        <f>INT((D2521-1)/6)+1</f>
        <v>1</v>
      </c>
      <c r="H2521">
        <f>MOD(D2521-1,6)+1</f>
        <v>1</v>
      </c>
      <c r="I2521">
        <f>37-D2521</f>
        <v>36</v>
      </c>
      <c r="J2521">
        <f>ABS(D2521-D2522)</f>
        <v>25</v>
      </c>
      <c r="K2521">
        <f>AVERAGE(D2521:D2525)</f>
        <v>1</v>
      </c>
      <c r="L2521">
        <f>AVERAGE(D2521:D2540)</f>
        <v>1</v>
      </c>
      <c r="M2521">
        <f>K2521-L2521</f>
        <v>0</v>
      </c>
      <c r="N2521" t="str">
        <f>IF(K2521&gt;L2521,"HIGH ZONE BIAS",IF(K2521&lt;L2521,"LOW ZONE BIAS","EQUILIBRIUM"))</f>
        <v>EQUILIBRIUM</v>
      </c>
    </row>
    <row r="2522">
      <c r="A2522">
        <v>25049</v>
      </c>
      <c r="B2522" t="str">
        <v>2024-11-11</v>
      </c>
      <c r="C2522" t="str">
        <v>Evening</v>
      </c>
      <c r="D2522">
        <v>26</v>
      </c>
      <c r="E2522" t="str">
        <f>IF(MOD(D2522,2)=0,"EVEN","ODD")</f>
        <v>EVEN</v>
      </c>
      <c r="F2522" t="str">
        <f>IF(D2522&lt;=18,"LOW (1-18)","HIGH (19-36)")</f>
        <v>HIGH (19-36)</v>
      </c>
      <c r="G2522">
        <f>INT((D2522-1)/6)+1</f>
        <v>5</v>
      </c>
      <c r="H2522">
        <f>MOD(D2522-1,6)+1</f>
        <v>2</v>
      </c>
      <c r="I2522">
        <f>37-D2522</f>
        <v>11</v>
      </c>
      <c r="J2522">
        <f>ABS(D2522-D2523)</f>
        <v>14</v>
      </c>
      <c r="K2522">
        <f>AVERAGE(D2522:D2526)</f>
        <v>26</v>
      </c>
      <c r="L2522">
        <f>AVERAGE(D2522:D2541)</f>
        <v>26</v>
      </c>
      <c r="M2522">
        <f>K2522-L2522</f>
        <v>0</v>
      </c>
      <c r="N2522" t="str">
        <f>IF(K2522&gt;L2522,"HIGH ZONE BIAS",IF(K2522&lt;L2522,"LOW ZONE BIAS","EQUILIBRIUM"))</f>
        <v>EQUILIBRIUM</v>
      </c>
    </row>
    <row r="2523">
      <c r="A2523">
        <v>25048</v>
      </c>
      <c r="B2523" t="str">
        <v>2024-11-11</v>
      </c>
      <c r="C2523" t="str">
        <v>Afternoon</v>
      </c>
      <c r="D2523">
        <v>12</v>
      </c>
      <c r="E2523" t="str">
        <f>IF(MOD(D2523,2)=0,"EVEN","ODD")</f>
        <v>EVEN</v>
      </c>
      <c r="F2523" t="str">
        <f>IF(D2523&lt;=18,"LOW (1-18)","HIGH (19-36)")</f>
        <v>LOW (1-18)</v>
      </c>
      <c r="G2523">
        <f>INT((D2523-1)/6)+1</f>
        <v>2</v>
      </c>
      <c r="H2523">
        <f>MOD(D2523-1,6)+1</f>
        <v>6</v>
      </c>
      <c r="I2523">
        <f>37-D2523</f>
        <v>25</v>
      </c>
      <c r="J2523">
        <f>ABS(D2523-D2524)</f>
        <v>2</v>
      </c>
      <c r="K2523">
        <f>AVERAGE(D2523:D2527)</f>
        <v>12</v>
      </c>
      <c r="L2523">
        <f>AVERAGE(D2523:D2542)</f>
        <v>12</v>
      </c>
      <c r="M2523">
        <f>K2523-L2523</f>
        <v>0</v>
      </c>
      <c r="N2523" t="str">
        <f>IF(K2523&gt;L2523,"HIGH ZONE BIAS",IF(K2523&lt;L2523,"LOW ZONE BIAS","EQUILIBRIUM"))</f>
        <v>EQUILIBRIUM</v>
      </c>
    </row>
    <row r="2524">
      <c r="A2524">
        <v>25047</v>
      </c>
      <c r="B2524" t="str">
        <v>2024-11-11</v>
      </c>
      <c r="C2524" t="str">
        <v>Midday</v>
      </c>
      <c r="D2524">
        <v>10</v>
      </c>
      <c r="E2524" t="str">
        <f>IF(MOD(D2524,2)=0,"EVEN","ODD")</f>
        <v>EVEN</v>
      </c>
      <c r="F2524" t="str">
        <f>IF(D2524&lt;=18,"LOW (1-18)","HIGH (19-36)")</f>
        <v>LOW (1-18)</v>
      </c>
      <c r="G2524">
        <f>INT((D2524-1)/6)+1</f>
        <v>2</v>
      </c>
      <c r="H2524">
        <f>MOD(D2524-1,6)+1</f>
        <v>4</v>
      </c>
      <c r="I2524">
        <f>37-D2524</f>
        <v>27</v>
      </c>
      <c r="J2524">
        <f>ABS(D2524-D2525)</f>
        <v>21</v>
      </c>
      <c r="K2524">
        <f>AVERAGE(D2524:D2528)</f>
        <v>10</v>
      </c>
      <c r="L2524">
        <f>AVERAGE(D2524:D2543)</f>
        <v>10</v>
      </c>
      <c r="M2524">
        <f>K2524-L2524</f>
        <v>0</v>
      </c>
      <c r="N2524" t="str">
        <f>IF(K2524&gt;L2524,"HIGH ZONE BIAS",IF(K2524&lt;L2524,"LOW ZONE BIAS","EQUILIBRIUM"))</f>
        <v>EQUILIBRIUM</v>
      </c>
    </row>
    <row r="2525">
      <c r="A2525">
        <v>25046</v>
      </c>
      <c r="B2525" t="str">
        <v>2024-11-11</v>
      </c>
      <c r="C2525" t="str">
        <v>Morning</v>
      </c>
      <c r="D2525">
        <v>31</v>
      </c>
      <c r="E2525" t="str">
        <f>IF(MOD(D2525,2)=0,"EVEN","ODD")</f>
        <v>ODD</v>
      </c>
      <c r="F2525" t="str">
        <f>IF(D2525&lt;=18,"LOW (1-18)","HIGH (19-36)")</f>
        <v>HIGH (19-36)</v>
      </c>
      <c r="G2525">
        <f>INT((D2525-1)/6)+1</f>
        <v>6</v>
      </c>
      <c r="H2525">
        <f>MOD(D2525-1,6)+1</f>
        <v>1</v>
      </c>
      <c r="I2525">
        <f>37-D2525</f>
        <v>6</v>
      </c>
      <c r="J2525">
        <f>ABS(D2525-D2526)</f>
        <v>27</v>
      </c>
      <c r="K2525">
        <f>AVERAGE(D2525:D2529)</f>
        <v>31</v>
      </c>
      <c r="L2525">
        <f>AVERAGE(D2525:D2544)</f>
        <v>31</v>
      </c>
      <c r="M2525">
        <f>K2525-L2525</f>
        <v>0</v>
      </c>
      <c r="N2525" t="str">
        <f>IF(K2525&gt;L2525,"HIGH ZONE BIAS",IF(K2525&lt;L2525,"LOW ZONE BIAS","EQUILIBRIUM"))</f>
        <v>EQUILIBRIUM</v>
      </c>
    </row>
    <row r="2526">
      <c r="A2526">
        <v>25045</v>
      </c>
      <c r="B2526" t="str">
        <v>2024-11-09</v>
      </c>
      <c r="C2526" t="str">
        <v>Evening</v>
      </c>
      <c r="D2526">
        <v>4</v>
      </c>
      <c r="E2526" t="str">
        <f>IF(MOD(D2526,2)=0,"EVEN","ODD")</f>
        <v>EVEN</v>
      </c>
      <c r="F2526" t="str">
        <f>IF(D2526&lt;=18,"LOW (1-18)","HIGH (19-36)")</f>
        <v>LOW (1-18)</v>
      </c>
      <c r="G2526">
        <f>INT((D2526-1)/6)+1</f>
        <v>1</v>
      </c>
      <c r="H2526">
        <f>MOD(D2526-1,6)+1</f>
        <v>4</v>
      </c>
      <c r="I2526">
        <f>37-D2526</f>
        <v>33</v>
      </c>
      <c r="J2526">
        <f>ABS(D2526-D2527)</f>
        <v>6</v>
      </c>
      <c r="K2526">
        <f>AVERAGE(D2526:D2530)</f>
        <v>4</v>
      </c>
      <c r="L2526">
        <f>AVERAGE(D2526:D2545)</f>
        <v>4</v>
      </c>
      <c r="M2526">
        <f>K2526-L2526</f>
        <v>0</v>
      </c>
      <c r="N2526" t="str">
        <f>IF(K2526&gt;L2526,"HIGH ZONE BIAS",IF(K2526&lt;L2526,"LOW ZONE BIAS","EQUILIBRIUM"))</f>
        <v>EQUILIBRIUM</v>
      </c>
    </row>
    <row r="2527">
      <c r="A2527">
        <v>25044</v>
      </c>
      <c r="B2527" t="str">
        <v>2024-11-09</v>
      </c>
      <c r="C2527" t="str">
        <v>Afternoon</v>
      </c>
      <c r="D2527">
        <v>10</v>
      </c>
      <c r="E2527" t="str">
        <f>IF(MOD(D2527,2)=0,"EVEN","ODD")</f>
        <v>EVEN</v>
      </c>
      <c r="F2527" t="str">
        <f>IF(D2527&lt;=18,"LOW (1-18)","HIGH (19-36)")</f>
        <v>LOW (1-18)</v>
      </c>
      <c r="G2527">
        <f>INT((D2527-1)/6)+1</f>
        <v>2</v>
      </c>
      <c r="H2527">
        <f>MOD(D2527-1,6)+1</f>
        <v>4</v>
      </c>
      <c r="I2527">
        <f>37-D2527</f>
        <v>27</v>
      </c>
      <c r="J2527">
        <f>ABS(D2527-D2528)</f>
        <v>7</v>
      </c>
      <c r="K2527">
        <f>AVERAGE(D2527:D2531)</f>
        <v>10</v>
      </c>
      <c r="L2527">
        <f>AVERAGE(D2527:D2546)</f>
        <v>10</v>
      </c>
      <c r="M2527">
        <f>K2527-L2527</f>
        <v>0</v>
      </c>
      <c r="N2527" t="str">
        <f>IF(K2527&gt;L2527,"HIGH ZONE BIAS",IF(K2527&lt;L2527,"LOW ZONE BIAS","EQUILIBRIUM"))</f>
        <v>EQUILIBRIUM</v>
      </c>
    </row>
    <row r="2528">
      <c r="A2528">
        <v>25043</v>
      </c>
      <c r="B2528" t="str">
        <v>2024-11-09</v>
      </c>
      <c r="C2528" t="str">
        <v>Midday</v>
      </c>
      <c r="D2528">
        <v>17</v>
      </c>
      <c r="E2528" t="str">
        <f>IF(MOD(D2528,2)=0,"EVEN","ODD")</f>
        <v>ODD</v>
      </c>
      <c r="F2528" t="str">
        <f>IF(D2528&lt;=18,"LOW (1-18)","HIGH (19-36)")</f>
        <v>LOW (1-18)</v>
      </c>
      <c r="G2528">
        <f>INT((D2528-1)/6)+1</f>
        <v>3</v>
      </c>
      <c r="H2528">
        <f>MOD(D2528-1,6)+1</f>
        <v>5</v>
      </c>
      <c r="I2528">
        <f>37-D2528</f>
        <v>20</v>
      </c>
      <c r="J2528">
        <f>ABS(D2528-D2529)</f>
        <v>13</v>
      </c>
      <c r="K2528">
        <f>AVERAGE(D2528:D2532)</f>
        <v>17</v>
      </c>
      <c r="L2528">
        <f>AVERAGE(D2528:D2547)</f>
        <v>17</v>
      </c>
      <c r="M2528">
        <f>K2528-L2528</f>
        <v>0</v>
      </c>
      <c r="N2528" t="str">
        <f>IF(K2528&gt;L2528,"HIGH ZONE BIAS",IF(K2528&lt;L2528,"LOW ZONE BIAS","EQUILIBRIUM"))</f>
        <v>EQUILIBRIUM</v>
      </c>
    </row>
    <row r="2529">
      <c r="A2529">
        <v>25042</v>
      </c>
      <c r="B2529" t="str">
        <v>2024-11-09</v>
      </c>
      <c r="C2529" t="str">
        <v>Morning</v>
      </c>
      <c r="D2529">
        <v>30</v>
      </c>
      <c r="E2529" t="str">
        <f>IF(MOD(D2529,2)=0,"EVEN","ODD")</f>
        <v>EVEN</v>
      </c>
      <c r="F2529" t="str">
        <f>IF(D2529&lt;=18,"LOW (1-18)","HIGH (19-36)")</f>
        <v>HIGH (19-36)</v>
      </c>
      <c r="G2529">
        <f>INT((D2529-1)/6)+1</f>
        <v>5</v>
      </c>
      <c r="H2529">
        <f>MOD(D2529-1,6)+1</f>
        <v>6</v>
      </c>
      <c r="I2529">
        <f>37-D2529</f>
        <v>7</v>
      </c>
      <c r="J2529">
        <f>ABS(D2529-D2530)</f>
        <v>15</v>
      </c>
      <c r="K2529">
        <f>AVERAGE(D2529:D2533)</f>
        <v>30</v>
      </c>
      <c r="L2529">
        <f>AVERAGE(D2529:D2548)</f>
        <v>30</v>
      </c>
      <c r="M2529">
        <f>K2529-L2529</f>
        <v>0</v>
      </c>
      <c r="N2529" t="str">
        <f>IF(K2529&gt;L2529,"HIGH ZONE BIAS",IF(K2529&lt;L2529,"LOW ZONE BIAS","EQUILIBRIUM"))</f>
        <v>EQUILIBRIUM</v>
      </c>
    </row>
    <row r="2530">
      <c r="A2530">
        <v>25041</v>
      </c>
      <c r="B2530" t="str">
        <v>2024-11-08</v>
      </c>
      <c r="C2530" t="str">
        <v>Evening</v>
      </c>
      <c r="D2530">
        <v>15</v>
      </c>
      <c r="E2530" t="str">
        <f>IF(MOD(D2530,2)=0,"EVEN","ODD")</f>
        <v>ODD</v>
      </c>
      <c r="F2530" t="str">
        <f>IF(D2530&lt;=18,"LOW (1-18)","HIGH (19-36)")</f>
        <v>LOW (1-18)</v>
      </c>
      <c r="G2530">
        <f>INT((D2530-1)/6)+1</f>
        <v>3</v>
      </c>
      <c r="H2530">
        <f>MOD(D2530-1,6)+1</f>
        <v>3</v>
      </c>
      <c r="I2530">
        <f>37-D2530</f>
        <v>22</v>
      </c>
      <c r="J2530">
        <f>ABS(D2530-D2531)</f>
        <v>18</v>
      </c>
      <c r="K2530">
        <f>AVERAGE(D2530:D2534)</f>
        <v>15</v>
      </c>
      <c r="L2530">
        <f>AVERAGE(D2530:D2549)</f>
        <v>15</v>
      </c>
      <c r="M2530">
        <f>K2530-L2530</f>
        <v>0</v>
      </c>
      <c r="N2530" t="str">
        <f>IF(K2530&gt;L2530,"HIGH ZONE BIAS",IF(K2530&lt;L2530,"LOW ZONE BIAS","EQUILIBRIUM"))</f>
        <v>EQUILIBRIUM</v>
      </c>
    </row>
    <row r="2531">
      <c r="A2531">
        <v>25040</v>
      </c>
      <c r="B2531" t="str">
        <v>2024-11-08</v>
      </c>
      <c r="C2531" t="str">
        <v>Afternoon</v>
      </c>
      <c r="D2531">
        <v>33</v>
      </c>
      <c r="E2531" t="str">
        <f>IF(MOD(D2531,2)=0,"EVEN","ODD")</f>
        <v>ODD</v>
      </c>
      <c r="F2531" t="str">
        <f>IF(D2531&lt;=18,"LOW (1-18)","HIGH (19-36)")</f>
        <v>HIGH (19-36)</v>
      </c>
      <c r="G2531">
        <f>INT((D2531-1)/6)+1</f>
        <v>6</v>
      </c>
      <c r="H2531">
        <f>MOD(D2531-1,6)+1</f>
        <v>3</v>
      </c>
      <c r="I2531">
        <f>37-D2531</f>
        <v>4</v>
      </c>
      <c r="J2531">
        <f>ABS(D2531-D2532)</f>
        <v>11</v>
      </c>
      <c r="K2531">
        <f>AVERAGE(D2531:D2535)</f>
        <v>33</v>
      </c>
      <c r="L2531">
        <f>AVERAGE(D2531:D2550)</f>
        <v>33</v>
      </c>
      <c r="M2531">
        <f>K2531-L2531</f>
        <v>0</v>
      </c>
      <c r="N2531" t="str">
        <f>IF(K2531&gt;L2531,"HIGH ZONE BIAS",IF(K2531&lt;L2531,"LOW ZONE BIAS","EQUILIBRIUM"))</f>
        <v>EQUILIBRIUM</v>
      </c>
    </row>
    <row r="2532">
      <c r="A2532">
        <v>25039</v>
      </c>
      <c r="B2532" t="str">
        <v>2024-11-08</v>
      </c>
      <c r="C2532" t="str">
        <v>Midday</v>
      </c>
      <c r="D2532">
        <v>22</v>
      </c>
      <c r="E2532" t="str">
        <f>IF(MOD(D2532,2)=0,"EVEN","ODD")</f>
        <v>EVEN</v>
      </c>
      <c r="F2532" t="str">
        <f>IF(D2532&lt;=18,"LOW (1-18)","HIGH (19-36)")</f>
        <v>HIGH (19-36)</v>
      </c>
      <c r="G2532">
        <f>INT((D2532-1)/6)+1</f>
        <v>4</v>
      </c>
      <c r="H2532">
        <f>MOD(D2532-1,6)+1</f>
        <v>4</v>
      </c>
      <c r="I2532">
        <f>37-D2532</f>
        <v>15</v>
      </c>
      <c r="J2532">
        <f>ABS(D2532-D2533)</f>
        <v>14</v>
      </c>
      <c r="K2532">
        <f>AVERAGE(D2532:D2536)</f>
        <v>22</v>
      </c>
      <c r="L2532">
        <f>AVERAGE(D2532:D2551)</f>
        <v>22</v>
      </c>
      <c r="M2532">
        <f>K2532-L2532</f>
        <v>0</v>
      </c>
      <c r="N2532" t="str">
        <f>IF(K2532&gt;L2532,"HIGH ZONE BIAS",IF(K2532&lt;L2532,"LOW ZONE BIAS","EQUILIBRIUM"))</f>
        <v>EQUILIBRIUM</v>
      </c>
    </row>
    <row r="2533">
      <c r="A2533">
        <v>25038</v>
      </c>
      <c r="B2533" t="str">
        <v>2024-11-08</v>
      </c>
      <c r="C2533" t="str">
        <v>Morning</v>
      </c>
      <c r="D2533">
        <v>36</v>
      </c>
      <c r="E2533" t="str">
        <f>IF(MOD(D2533,2)=0,"EVEN","ODD")</f>
        <v>EVEN</v>
      </c>
      <c r="F2533" t="str">
        <f>IF(D2533&lt;=18,"LOW (1-18)","HIGH (19-36)")</f>
        <v>HIGH (19-36)</v>
      </c>
      <c r="G2533">
        <f>INT((D2533-1)/6)+1</f>
        <v>6</v>
      </c>
      <c r="H2533">
        <f>MOD(D2533-1,6)+1</f>
        <v>6</v>
      </c>
      <c r="I2533">
        <f>37-D2533</f>
        <v>1</v>
      </c>
      <c r="J2533">
        <f>ABS(D2533-D2534)</f>
        <v>30</v>
      </c>
      <c r="K2533">
        <f>AVERAGE(D2533:D2537)</f>
        <v>36</v>
      </c>
      <c r="L2533">
        <f>AVERAGE(D2533:D2552)</f>
        <v>36</v>
      </c>
      <c r="M2533">
        <f>K2533-L2533</f>
        <v>0</v>
      </c>
      <c r="N2533" t="str">
        <f>IF(K2533&gt;L2533,"HIGH ZONE BIAS",IF(K2533&lt;L2533,"LOW ZONE BIAS","EQUILIBRIUM"))</f>
        <v>EQUILIBRIUM</v>
      </c>
    </row>
    <row r="2534">
      <c r="A2534">
        <v>25037</v>
      </c>
      <c r="B2534" t="str">
        <v>2024-11-07</v>
      </c>
      <c r="C2534" t="str">
        <v>Evening</v>
      </c>
      <c r="D2534">
        <v>6</v>
      </c>
      <c r="E2534" t="str">
        <f>IF(MOD(D2534,2)=0,"EVEN","ODD")</f>
        <v>EVEN</v>
      </c>
      <c r="F2534" t="str">
        <f>IF(D2534&lt;=18,"LOW (1-18)","HIGH (19-36)")</f>
        <v>LOW (1-18)</v>
      </c>
      <c r="G2534">
        <f>INT((D2534-1)/6)+1</f>
        <v>1</v>
      </c>
      <c r="H2534">
        <f>MOD(D2534-1,6)+1</f>
        <v>6</v>
      </c>
      <c r="I2534">
        <f>37-D2534</f>
        <v>31</v>
      </c>
      <c r="J2534">
        <f>ABS(D2534-D2535)</f>
        <v>8</v>
      </c>
      <c r="K2534">
        <f>AVERAGE(D2534:D2538)</f>
        <v>6</v>
      </c>
      <c r="L2534">
        <f>AVERAGE(D2534:D2553)</f>
        <v>6</v>
      </c>
      <c r="M2534">
        <f>K2534-L2534</f>
        <v>0</v>
      </c>
      <c r="N2534" t="str">
        <f>IF(K2534&gt;L2534,"HIGH ZONE BIAS",IF(K2534&lt;L2534,"LOW ZONE BIAS","EQUILIBRIUM"))</f>
        <v>EQUILIBRIUM</v>
      </c>
    </row>
    <row r="2535">
      <c r="A2535">
        <v>25036</v>
      </c>
      <c r="B2535" t="str">
        <v>2024-11-07</v>
      </c>
      <c r="C2535" t="str">
        <v>Afternoon</v>
      </c>
      <c r="D2535">
        <v>14</v>
      </c>
      <c r="E2535" t="str">
        <f>IF(MOD(D2535,2)=0,"EVEN","ODD")</f>
        <v>EVEN</v>
      </c>
      <c r="F2535" t="str">
        <f>IF(D2535&lt;=18,"LOW (1-18)","HIGH (19-36)")</f>
        <v>LOW (1-18)</v>
      </c>
      <c r="G2535">
        <f>INT((D2535-1)/6)+1</f>
        <v>3</v>
      </c>
      <c r="H2535">
        <f>MOD(D2535-1,6)+1</f>
        <v>2</v>
      </c>
      <c r="I2535">
        <f>37-D2535</f>
        <v>23</v>
      </c>
      <c r="J2535">
        <f>ABS(D2535-D2536)</f>
        <v>15</v>
      </c>
      <c r="K2535">
        <f>AVERAGE(D2535:D2539)</f>
        <v>14</v>
      </c>
      <c r="L2535">
        <f>AVERAGE(D2535:D2554)</f>
        <v>14</v>
      </c>
      <c r="M2535">
        <f>K2535-L2535</f>
        <v>0</v>
      </c>
      <c r="N2535" t="str">
        <f>IF(K2535&gt;L2535,"HIGH ZONE BIAS",IF(K2535&lt;L2535,"LOW ZONE BIAS","EQUILIBRIUM"))</f>
        <v>EQUILIBRIUM</v>
      </c>
    </row>
    <row r="2536">
      <c r="A2536">
        <v>25035</v>
      </c>
      <c r="B2536" t="str">
        <v>2024-11-07</v>
      </c>
      <c r="C2536" t="str">
        <v>Midday</v>
      </c>
      <c r="D2536">
        <v>29</v>
      </c>
      <c r="E2536" t="str">
        <f>IF(MOD(D2536,2)=0,"EVEN","ODD")</f>
        <v>ODD</v>
      </c>
      <c r="F2536" t="str">
        <f>IF(D2536&lt;=18,"LOW (1-18)","HIGH (19-36)")</f>
        <v>HIGH (19-36)</v>
      </c>
      <c r="G2536">
        <f>INT((D2536-1)/6)+1</f>
        <v>5</v>
      </c>
      <c r="H2536">
        <f>MOD(D2536-1,6)+1</f>
        <v>5</v>
      </c>
      <c r="I2536">
        <f>37-D2536</f>
        <v>8</v>
      </c>
      <c r="J2536">
        <f>ABS(D2536-D2537)</f>
        <v>5</v>
      </c>
      <c r="K2536">
        <f>AVERAGE(D2536:D2540)</f>
        <v>29</v>
      </c>
      <c r="L2536">
        <f>AVERAGE(D2536:D2555)</f>
        <v>29</v>
      </c>
      <c r="M2536">
        <f>K2536-L2536</f>
        <v>0</v>
      </c>
      <c r="N2536" t="str">
        <f>IF(K2536&gt;L2536,"HIGH ZONE BIAS",IF(K2536&lt;L2536,"LOW ZONE BIAS","EQUILIBRIUM"))</f>
        <v>EQUILIBRIUM</v>
      </c>
    </row>
    <row r="2537">
      <c r="A2537">
        <v>25034</v>
      </c>
      <c r="B2537" t="str">
        <v>2024-11-07</v>
      </c>
      <c r="C2537" t="str">
        <v>Morning</v>
      </c>
      <c r="D2537">
        <v>24</v>
      </c>
      <c r="E2537" t="str">
        <f>IF(MOD(D2537,2)=0,"EVEN","ODD")</f>
        <v>EVEN</v>
      </c>
      <c r="F2537" t="str">
        <f>IF(D2537&lt;=18,"LOW (1-18)","HIGH (19-36)")</f>
        <v>HIGH (19-36)</v>
      </c>
      <c r="G2537">
        <f>INT((D2537-1)/6)+1</f>
        <v>4</v>
      </c>
      <c r="H2537">
        <f>MOD(D2537-1,6)+1</f>
        <v>6</v>
      </c>
      <c r="I2537">
        <f>37-D2537</f>
        <v>13</v>
      </c>
      <c r="J2537">
        <f>ABS(D2537-D2538)</f>
        <v>17</v>
      </c>
      <c r="K2537">
        <f>AVERAGE(D2537:D2541)</f>
        <v>24</v>
      </c>
      <c r="L2537">
        <f>AVERAGE(D2537:D2556)</f>
        <v>24</v>
      </c>
      <c r="M2537">
        <f>K2537-L2537</f>
        <v>0</v>
      </c>
      <c r="N2537" t="str">
        <f>IF(K2537&gt;L2537,"HIGH ZONE BIAS",IF(K2537&lt;L2537,"LOW ZONE BIAS","EQUILIBRIUM"))</f>
        <v>EQUILIBRIUM</v>
      </c>
    </row>
    <row r="2538">
      <c r="A2538">
        <v>25033</v>
      </c>
      <c r="B2538" t="str">
        <v>2024-11-06</v>
      </c>
      <c r="C2538" t="str">
        <v>Evening</v>
      </c>
      <c r="D2538">
        <v>7</v>
      </c>
      <c r="E2538" t="str">
        <f>IF(MOD(D2538,2)=0,"EVEN","ODD")</f>
        <v>ODD</v>
      </c>
      <c r="F2538" t="str">
        <f>IF(D2538&lt;=18,"LOW (1-18)","HIGH (19-36)")</f>
        <v>LOW (1-18)</v>
      </c>
      <c r="G2538">
        <f>INT((D2538-1)/6)+1</f>
        <v>2</v>
      </c>
      <c r="H2538">
        <f>MOD(D2538-1,6)+1</f>
        <v>1</v>
      </c>
      <c r="I2538">
        <f>37-D2538</f>
        <v>30</v>
      </c>
      <c r="J2538">
        <f>ABS(D2538-D2539)</f>
        <v>2</v>
      </c>
      <c r="K2538">
        <f>AVERAGE(D2538:D2542)</f>
        <v>7</v>
      </c>
      <c r="L2538">
        <f>AVERAGE(D2538:D2557)</f>
        <v>7</v>
      </c>
      <c r="M2538">
        <f>K2538-L2538</f>
        <v>0</v>
      </c>
      <c r="N2538" t="str">
        <f>IF(K2538&gt;L2538,"HIGH ZONE BIAS",IF(K2538&lt;L2538,"LOW ZONE BIAS","EQUILIBRIUM"))</f>
        <v>EQUILIBRIUM</v>
      </c>
    </row>
    <row r="2539">
      <c r="A2539">
        <v>25032</v>
      </c>
      <c r="B2539" t="str">
        <v>2024-11-06</v>
      </c>
      <c r="C2539" t="str">
        <v>Afternoon</v>
      </c>
      <c r="D2539">
        <v>9</v>
      </c>
      <c r="E2539" t="str">
        <f>IF(MOD(D2539,2)=0,"EVEN","ODD")</f>
        <v>ODD</v>
      </c>
      <c r="F2539" t="str">
        <f>IF(D2539&lt;=18,"LOW (1-18)","HIGH (19-36)")</f>
        <v>LOW (1-18)</v>
      </c>
      <c r="G2539">
        <f>INT((D2539-1)/6)+1</f>
        <v>2</v>
      </c>
      <c r="H2539">
        <f>MOD(D2539-1,6)+1</f>
        <v>3</v>
      </c>
      <c r="I2539">
        <f>37-D2539</f>
        <v>28</v>
      </c>
      <c r="J2539">
        <f>ABS(D2539-D2540)</f>
        <v>9</v>
      </c>
      <c r="K2539">
        <f>AVERAGE(D2539:D2543)</f>
        <v>9</v>
      </c>
      <c r="L2539">
        <f>AVERAGE(D2539:D2558)</f>
        <v>9</v>
      </c>
      <c r="M2539">
        <f>K2539-L2539</f>
        <v>0</v>
      </c>
      <c r="N2539" t="str">
        <f>IF(K2539&gt;L2539,"HIGH ZONE BIAS",IF(K2539&lt;L2539,"LOW ZONE BIAS","EQUILIBRIUM"))</f>
        <v>EQUILIBRIUM</v>
      </c>
    </row>
    <row r="2540">
      <c r="A2540">
        <v>25031</v>
      </c>
      <c r="B2540" t="str">
        <v>2024-11-06</v>
      </c>
      <c r="C2540" t="str">
        <v>Midday</v>
      </c>
      <c r="D2540">
        <v>18</v>
      </c>
      <c r="E2540" t="str">
        <f>IF(MOD(D2540,2)=0,"EVEN","ODD")</f>
        <v>EVEN</v>
      </c>
      <c r="F2540" t="str">
        <f>IF(D2540&lt;=18,"LOW (1-18)","HIGH (19-36)")</f>
        <v>LOW (1-18)</v>
      </c>
      <c r="G2540">
        <f>INT((D2540-1)/6)+1</f>
        <v>3</v>
      </c>
      <c r="H2540">
        <f>MOD(D2540-1,6)+1</f>
        <v>6</v>
      </c>
      <c r="I2540">
        <f>37-D2540</f>
        <v>19</v>
      </c>
      <c r="J2540">
        <f>ABS(D2540-D2541)</f>
        <v>3</v>
      </c>
      <c r="K2540">
        <f>AVERAGE(D2540:D2544)</f>
        <v>18</v>
      </c>
      <c r="L2540">
        <f>AVERAGE(D2540:D2559)</f>
        <v>18</v>
      </c>
      <c r="M2540">
        <f>K2540-L2540</f>
        <v>0</v>
      </c>
      <c r="N2540" t="str">
        <f>IF(K2540&gt;L2540,"HIGH ZONE BIAS",IF(K2540&lt;L2540,"LOW ZONE BIAS","EQUILIBRIUM"))</f>
        <v>EQUILIBRIUM</v>
      </c>
    </row>
    <row r="2541">
      <c r="A2541">
        <v>25030</v>
      </c>
      <c r="B2541" t="str">
        <v>2024-11-06</v>
      </c>
      <c r="C2541" t="str">
        <v>Morning</v>
      </c>
      <c r="D2541">
        <v>21</v>
      </c>
      <c r="E2541" t="str">
        <f>IF(MOD(D2541,2)=0,"EVEN","ODD")</f>
        <v>ODD</v>
      </c>
      <c r="F2541" t="str">
        <f>IF(D2541&lt;=18,"LOW (1-18)","HIGH (19-36)")</f>
        <v>HIGH (19-36)</v>
      </c>
      <c r="G2541">
        <f>INT((D2541-1)/6)+1</f>
        <v>4</v>
      </c>
      <c r="H2541">
        <f>MOD(D2541-1,6)+1</f>
        <v>3</v>
      </c>
      <c r="I2541">
        <f>37-D2541</f>
        <v>16</v>
      </c>
      <c r="J2541">
        <f>ABS(D2541-D2542)</f>
        <v>2</v>
      </c>
      <c r="K2541">
        <f>AVERAGE(D2541:D2545)</f>
        <v>21</v>
      </c>
      <c r="L2541">
        <f>AVERAGE(D2541:D2560)</f>
        <v>21</v>
      </c>
      <c r="M2541">
        <f>K2541-L2541</f>
        <v>0</v>
      </c>
      <c r="N2541" t="str">
        <f>IF(K2541&gt;L2541,"HIGH ZONE BIAS",IF(K2541&lt;L2541,"LOW ZONE BIAS","EQUILIBRIUM"))</f>
        <v>EQUILIBRIUM</v>
      </c>
    </row>
    <row r="2542">
      <c r="A2542">
        <v>25029</v>
      </c>
      <c r="B2542" t="str">
        <v>2024-11-05</v>
      </c>
      <c r="C2542" t="str">
        <v>Evening</v>
      </c>
      <c r="D2542">
        <v>19</v>
      </c>
      <c r="E2542" t="str">
        <f>IF(MOD(D2542,2)=0,"EVEN","ODD")</f>
        <v>ODD</v>
      </c>
      <c r="F2542" t="str">
        <f>IF(D2542&lt;=18,"LOW (1-18)","HIGH (19-36)")</f>
        <v>HIGH (19-36)</v>
      </c>
      <c r="G2542">
        <f>INT((D2542-1)/6)+1</f>
        <v>4</v>
      </c>
      <c r="H2542">
        <f>MOD(D2542-1,6)+1</f>
        <v>1</v>
      </c>
      <c r="I2542">
        <f>37-D2542</f>
        <v>18</v>
      </c>
      <c r="J2542">
        <f>ABS(D2542-D2543)</f>
        <v>10</v>
      </c>
      <c r="K2542">
        <f>AVERAGE(D2542:D2546)</f>
        <v>19</v>
      </c>
      <c r="L2542">
        <f>AVERAGE(D2542:D2561)</f>
        <v>19</v>
      </c>
      <c r="M2542">
        <f>K2542-L2542</f>
        <v>0</v>
      </c>
      <c r="N2542" t="str">
        <f>IF(K2542&gt;L2542,"HIGH ZONE BIAS",IF(K2542&lt;L2542,"LOW ZONE BIAS","EQUILIBRIUM"))</f>
        <v>EQUILIBRIUM</v>
      </c>
    </row>
    <row r="2543">
      <c r="A2543">
        <v>25028</v>
      </c>
      <c r="B2543" t="str">
        <v>2024-11-05</v>
      </c>
      <c r="C2543" t="str">
        <v>Afternoon</v>
      </c>
      <c r="D2543">
        <v>29</v>
      </c>
      <c r="E2543" t="str">
        <f>IF(MOD(D2543,2)=0,"EVEN","ODD")</f>
        <v>ODD</v>
      </c>
      <c r="F2543" t="str">
        <f>IF(D2543&lt;=18,"LOW (1-18)","HIGH (19-36)")</f>
        <v>HIGH (19-36)</v>
      </c>
      <c r="G2543">
        <f>INT((D2543-1)/6)+1</f>
        <v>5</v>
      </c>
      <c r="H2543">
        <f>MOD(D2543-1,6)+1</f>
        <v>5</v>
      </c>
      <c r="I2543">
        <f>37-D2543</f>
        <v>8</v>
      </c>
      <c r="J2543">
        <f>ABS(D2543-D2544)</f>
        <v>2</v>
      </c>
      <c r="K2543">
        <f>AVERAGE(D2543:D2547)</f>
        <v>29</v>
      </c>
      <c r="L2543">
        <f>AVERAGE(D2543:D2562)</f>
        <v>29</v>
      </c>
      <c r="M2543">
        <f>K2543-L2543</f>
        <v>0</v>
      </c>
      <c r="N2543" t="str">
        <f>IF(K2543&gt;L2543,"HIGH ZONE BIAS",IF(K2543&lt;L2543,"LOW ZONE BIAS","EQUILIBRIUM"))</f>
        <v>EQUILIBRIUM</v>
      </c>
    </row>
    <row r="2544">
      <c r="A2544">
        <v>25027</v>
      </c>
      <c r="B2544" t="str">
        <v>2024-11-05</v>
      </c>
      <c r="C2544" t="str">
        <v>Midday</v>
      </c>
      <c r="D2544">
        <v>31</v>
      </c>
      <c r="E2544" t="str">
        <f>IF(MOD(D2544,2)=0,"EVEN","ODD")</f>
        <v>ODD</v>
      </c>
      <c r="F2544" t="str">
        <f>IF(D2544&lt;=18,"LOW (1-18)","HIGH (19-36)")</f>
        <v>HIGH (19-36)</v>
      </c>
      <c r="G2544">
        <f>INT((D2544-1)/6)+1</f>
        <v>6</v>
      </c>
      <c r="H2544">
        <f>MOD(D2544-1,6)+1</f>
        <v>1</v>
      </c>
      <c r="I2544">
        <f>37-D2544</f>
        <v>6</v>
      </c>
      <c r="J2544">
        <f>ABS(D2544-D2545)</f>
        <v>4</v>
      </c>
      <c r="K2544">
        <f>AVERAGE(D2544:D2548)</f>
        <v>31</v>
      </c>
      <c r="L2544">
        <f>AVERAGE(D2544:D2563)</f>
        <v>31</v>
      </c>
      <c r="M2544">
        <f>K2544-L2544</f>
        <v>0</v>
      </c>
      <c r="N2544" t="str">
        <f>IF(K2544&gt;L2544,"HIGH ZONE BIAS",IF(K2544&lt;L2544,"LOW ZONE BIAS","EQUILIBRIUM"))</f>
        <v>EQUILIBRIUM</v>
      </c>
    </row>
    <row r="2545">
      <c r="A2545">
        <v>25026</v>
      </c>
      <c r="B2545" t="str">
        <v>2024-11-05</v>
      </c>
      <c r="C2545" t="str">
        <v>Morning</v>
      </c>
      <c r="D2545">
        <v>35</v>
      </c>
      <c r="E2545" t="str">
        <f>IF(MOD(D2545,2)=0,"EVEN","ODD")</f>
        <v>ODD</v>
      </c>
      <c r="F2545" t="str">
        <f>IF(D2545&lt;=18,"LOW (1-18)","HIGH (19-36)")</f>
        <v>HIGH (19-36)</v>
      </c>
      <c r="G2545">
        <f>INT((D2545-1)/6)+1</f>
        <v>6</v>
      </c>
      <c r="H2545">
        <f>MOD(D2545-1,6)+1</f>
        <v>5</v>
      </c>
      <c r="I2545">
        <f>37-D2545</f>
        <v>2</v>
      </c>
      <c r="J2545">
        <f>ABS(D2545-D2546)</f>
        <v>10</v>
      </c>
      <c r="K2545">
        <f>AVERAGE(D2545:D2549)</f>
        <v>35</v>
      </c>
      <c r="L2545">
        <f>AVERAGE(D2545:D2564)</f>
        <v>35</v>
      </c>
      <c r="M2545">
        <f>K2545-L2545</f>
        <v>0</v>
      </c>
      <c r="N2545" t="str">
        <f>IF(K2545&gt;L2545,"HIGH ZONE BIAS",IF(K2545&lt;L2545,"LOW ZONE BIAS","EQUILIBRIUM"))</f>
        <v>EQUILIBRIUM</v>
      </c>
    </row>
    <row r="2546">
      <c r="A2546">
        <v>25025</v>
      </c>
      <c r="B2546" t="str">
        <v>2024-11-04</v>
      </c>
      <c r="C2546" t="str">
        <v>Evening</v>
      </c>
      <c r="D2546">
        <v>25</v>
      </c>
      <c r="E2546" t="str">
        <f>IF(MOD(D2546,2)=0,"EVEN","ODD")</f>
        <v>ODD</v>
      </c>
      <c r="F2546" t="str">
        <f>IF(D2546&lt;=18,"LOW (1-18)","HIGH (19-36)")</f>
        <v>HIGH (19-36)</v>
      </c>
      <c r="G2546">
        <f>INT((D2546-1)/6)+1</f>
        <v>5</v>
      </c>
      <c r="H2546">
        <f>MOD(D2546-1,6)+1</f>
        <v>1</v>
      </c>
      <c r="I2546">
        <f>37-D2546</f>
        <v>12</v>
      </c>
      <c r="J2546">
        <f>ABS(D2546-D2547)</f>
        <v>8</v>
      </c>
      <c r="K2546">
        <f>AVERAGE(D2546:D2550)</f>
        <v>25</v>
      </c>
      <c r="L2546">
        <f>AVERAGE(D2546:D2565)</f>
        <v>25</v>
      </c>
      <c r="M2546">
        <f>K2546-L2546</f>
        <v>0</v>
      </c>
      <c r="N2546" t="str">
        <f>IF(K2546&gt;L2546,"HIGH ZONE BIAS",IF(K2546&lt;L2546,"LOW ZONE BIAS","EQUILIBRIUM"))</f>
        <v>EQUILIBRIUM</v>
      </c>
    </row>
    <row r="2547">
      <c r="A2547">
        <v>25024</v>
      </c>
      <c r="B2547" t="str">
        <v>2024-11-04</v>
      </c>
      <c r="C2547" t="str">
        <v>Afternoon</v>
      </c>
      <c r="D2547">
        <v>33</v>
      </c>
      <c r="E2547" t="str">
        <f>IF(MOD(D2547,2)=0,"EVEN","ODD")</f>
        <v>ODD</v>
      </c>
      <c r="F2547" t="str">
        <f>IF(D2547&lt;=18,"LOW (1-18)","HIGH (19-36)")</f>
        <v>HIGH (19-36)</v>
      </c>
      <c r="G2547">
        <f>INT((D2547-1)/6)+1</f>
        <v>6</v>
      </c>
      <c r="H2547">
        <f>MOD(D2547-1,6)+1</f>
        <v>3</v>
      </c>
      <c r="I2547">
        <f>37-D2547</f>
        <v>4</v>
      </c>
      <c r="J2547">
        <f>ABS(D2547-D2548)</f>
        <v>23</v>
      </c>
      <c r="K2547">
        <f>AVERAGE(D2547:D2551)</f>
        <v>33</v>
      </c>
      <c r="L2547">
        <f>AVERAGE(D2547:D2566)</f>
        <v>33</v>
      </c>
      <c r="M2547">
        <f>K2547-L2547</f>
        <v>0</v>
      </c>
      <c r="N2547" t="str">
        <f>IF(K2547&gt;L2547,"HIGH ZONE BIAS",IF(K2547&lt;L2547,"LOW ZONE BIAS","EQUILIBRIUM"))</f>
        <v>EQUILIBRIUM</v>
      </c>
    </row>
    <row r="2548">
      <c r="A2548">
        <v>25023</v>
      </c>
      <c r="B2548" t="str">
        <v>2024-11-04</v>
      </c>
      <c r="C2548" t="str">
        <v>Midday</v>
      </c>
      <c r="D2548">
        <v>10</v>
      </c>
      <c r="E2548" t="str">
        <f>IF(MOD(D2548,2)=0,"EVEN","ODD")</f>
        <v>EVEN</v>
      </c>
      <c r="F2548" t="str">
        <f>IF(D2548&lt;=18,"LOW (1-18)","HIGH (19-36)")</f>
        <v>LOW (1-18)</v>
      </c>
      <c r="G2548">
        <f>INT((D2548-1)/6)+1</f>
        <v>2</v>
      </c>
      <c r="H2548">
        <f>MOD(D2548-1,6)+1</f>
        <v>4</v>
      </c>
      <c r="I2548">
        <f>37-D2548</f>
        <v>27</v>
      </c>
      <c r="J2548">
        <f>ABS(D2548-D2549)</f>
        <v>8</v>
      </c>
      <c r="K2548">
        <f>AVERAGE(D2548:D2552)</f>
        <v>10</v>
      </c>
      <c r="L2548">
        <f>AVERAGE(D2548:D2567)</f>
        <v>10</v>
      </c>
      <c r="M2548">
        <f>K2548-L2548</f>
        <v>0</v>
      </c>
      <c r="N2548" t="str">
        <f>IF(K2548&gt;L2548,"HIGH ZONE BIAS",IF(K2548&lt;L2548,"LOW ZONE BIAS","EQUILIBRIUM"))</f>
        <v>EQUILIBRIUM</v>
      </c>
    </row>
    <row r="2549">
      <c r="A2549">
        <v>25022</v>
      </c>
      <c r="B2549" t="str">
        <v>2024-11-04</v>
      </c>
      <c r="C2549" t="str">
        <v>Morning</v>
      </c>
      <c r="D2549">
        <v>2</v>
      </c>
      <c r="E2549" t="str">
        <f>IF(MOD(D2549,2)=0,"EVEN","ODD")</f>
        <v>EVEN</v>
      </c>
      <c r="F2549" t="str">
        <f>IF(D2549&lt;=18,"LOW (1-18)","HIGH (19-36)")</f>
        <v>LOW (1-18)</v>
      </c>
      <c r="G2549">
        <f>INT((D2549-1)/6)+1</f>
        <v>1</v>
      </c>
      <c r="H2549">
        <f>MOD(D2549-1,6)+1</f>
        <v>2</v>
      </c>
      <c r="I2549">
        <f>37-D2549</f>
        <v>35</v>
      </c>
      <c r="J2549">
        <f>ABS(D2549-D2550)</f>
        <v>25</v>
      </c>
      <c r="K2549">
        <f>AVERAGE(D2549:D2553)</f>
        <v>2</v>
      </c>
      <c r="L2549">
        <f>AVERAGE(D2549:D2568)</f>
        <v>2</v>
      </c>
      <c r="M2549">
        <f>K2549-L2549</f>
        <v>0</v>
      </c>
      <c r="N2549" t="str">
        <f>IF(K2549&gt;L2549,"HIGH ZONE BIAS",IF(K2549&lt;L2549,"LOW ZONE BIAS","EQUILIBRIUM"))</f>
        <v>EQUILIBRIUM</v>
      </c>
    </row>
    <row r="2550">
      <c r="A2550">
        <v>25021</v>
      </c>
      <c r="B2550" t="str">
        <v>2024-11-02</v>
      </c>
      <c r="C2550" t="str">
        <v>Evening</v>
      </c>
      <c r="D2550">
        <v>27</v>
      </c>
      <c r="E2550" t="str">
        <f>IF(MOD(D2550,2)=0,"EVEN","ODD")</f>
        <v>ODD</v>
      </c>
      <c r="F2550" t="str">
        <f>IF(D2550&lt;=18,"LOW (1-18)","HIGH (19-36)")</f>
        <v>HIGH (19-36)</v>
      </c>
      <c r="G2550">
        <f>INT((D2550-1)/6)+1</f>
        <v>5</v>
      </c>
      <c r="H2550">
        <f>MOD(D2550-1,6)+1</f>
        <v>3</v>
      </c>
      <c r="I2550">
        <f>37-D2550</f>
        <v>10</v>
      </c>
      <c r="J2550">
        <f>ABS(D2550-D2551)</f>
        <v>10</v>
      </c>
      <c r="K2550">
        <f>AVERAGE(D2550:D2554)</f>
        <v>27</v>
      </c>
      <c r="L2550">
        <f>AVERAGE(D2550:D2569)</f>
        <v>27</v>
      </c>
      <c r="M2550">
        <f>K2550-L2550</f>
        <v>0</v>
      </c>
      <c r="N2550" t="str">
        <f>IF(K2550&gt;L2550,"HIGH ZONE BIAS",IF(K2550&lt;L2550,"LOW ZONE BIAS","EQUILIBRIUM"))</f>
        <v>EQUILIBRIUM</v>
      </c>
    </row>
    <row r="2551">
      <c r="A2551">
        <v>25020</v>
      </c>
      <c r="B2551" t="str">
        <v>2024-11-02</v>
      </c>
      <c r="C2551" t="str">
        <v>Afternoon</v>
      </c>
      <c r="D2551">
        <v>17</v>
      </c>
      <c r="E2551" t="str">
        <f>IF(MOD(D2551,2)=0,"EVEN","ODD")</f>
        <v>ODD</v>
      </c>
      <c r="F2551" t="str">
        <f>IF(D2551&lt;=18,"LOW (1-18)","HIGH (19-36)")</f>
        <v>LOW (1-18)</v>
      </c>
      <c r="G2551">
        <f>INT((D2551-1)/6)+1</f>
        <v>3</v>
      </c>
      <c r="H2551">
        <f>MOD(D2551-1,6)+1</f>
        <v>5</v>
      </c>
      <c r="I2551">
        <f>37-D2551</f>
        <v>20</v>
      </c>
      <c r="J2551">
        <f>ABS(D2551-D2552)</f>
        <v>16</v>
      </c>
      <c r="K2551">
        <f>AVERAGE(D2551:D2555)</f>
        <v>17</v>
      </c>
      <c r="L2551">
        <f>AVERAGE(D2551:D2570)</f>
        <v>17</v>
      </c>
      <c r="M2551">
        <f>K2551-L2551</f>
        <v>0</v>
      </c>
      <c r="N2551" t="str">
        <f>IF(K2551&gt;L2551,"HIGH ZONE BIAS",IF(K2551&lt;L2551,"LOW ZONE BIAS","EQUILIBRIUM"))</f>
        <v>EQUILIBRIUM</v>
      </c>
    </row>
    <row r="2552">
      <c r="A2552">
        <v>25019</v>
      </c>
      <c r="B2552" t="str">
        <v>2024-11-02</v>
      </c>
      <c r="C2552" t="str">
        <v>Midday</v>
      </c>
      <c r="D2552">
        <v>33</v>
      </c>
      <c r="E2552" t="str">
        <f>IF(MOD(D2552,2)=0,"EVEN","ODD")</f>
        <v>ODD</v>
      </c>
      <c r="F2552" t="str">
        <f>IF(D2552&lt;=18,"LOW (1-18)","HIGH (19-36)")</f>
        <v>HIGH (19-36)</v>
      </c>
      <c r="G2552">
        <f>INT((D2552-1)/6)+1</f>
        <v>6</v>
      </c>
      <c r="H2552">
        <f>MOD(D2552-1,6)+1</f>
        <v>3</v>
      </c>
      <c r="I2552">
        <f>37-D2552</f>
        <v>4</v>
      </c>
      <c r="J2552">
        <f>ABS(D2552-D2553)</f>
        <v>7</v>
      </c>
      <c r="K2552">
        <f>AVERAGE(D2552:D2556)</f>
        <v>33</v>
      </c>
      <c r="L2552">
        <f>AVERAGE(D2552:D2571)</f>
        <v>33</v>
      </c>
      <c r="M2552">
        <f>K2552-L2552</f>
        <v>0</v>
      </c>
      <c r="N2552" t="str">
        <f>IF(K2552&gt;L2552,"HIGH ZONE BIAS",IF(K2552&lt;L2552,"LOW ZONE BIAS","EQUILIBRIUM"))</f>
        <v>EQUILIBRIUM</v>
      </c>
    </row>
    <row r="2553">
      <c r="A2553">
        <v>25018</v>
      </c>
      <c r="B2553" t="str">
        <v>2024-11-02</v>
      </c>
      <c r="C2553" t="str">
        <v>Morning</v>
      </c>
      <c r="D2553">
        <v>26</v>
      </c>
      <c r="E2553" t="str">
        <f>IF(MOD(D2553,2)=0,"EVEN","ODD")</f>
        <v>EVEN</v>
      </c>
      <c r="F2553" t="str">
        <f>IF(D2553&lt;=18,"LOW (1-18)","HIGH (19-36)")</f>
        <v>HIGH (19-36)</v>
      </c>
      <c r="G2553">
        <f>INT((D2553-1)/6)+1</f>
        <v>5</v>
      </c>
      <c r="H2553">
        <f>MOD(D2553-1,6)+1</f>
        <v>2</v>
      </c>
      <c r="I2553">
        <f>37-D2553</f>
        <v>11</v>
      </c>
      <c r="J2553">
        <f>ABS(D2553-D2554)</f>
        <v>11</v>
      </c>
      <c r="K2553">
        <f>AVERAGE(D2553:D2557)</f>
        <v>26</v>
      </c>
      <c r="L2553">
        <f>AVERAGE(D2553:D2572)</f>
        <v>26</v>
      </c>
      <c r="M2553">
        <f>K2553-L2553</f>
        <v>0</v>
      </c>
      <c r="N2553" t="str">
        <f>IF(K2553&gt;L2553,"HIGH ZONE BIAS",IF(K2553&lt;L2553,"LOW ZONE BIAS","EQUILIBRIUM"))</f>
        <v>EQUILIBRIUM</v>
      </c>
    </row>
    <row r="2554">
      <c r="A2554">
        <v>25017</v>
      </c>
      <c r="B2554" t="str">
        <v>2024-11-01</v>
      </c>
      <c r="C2554" t="str">
        <v>Evening</v>
      </c>
      <c r="D2554">
        <v>15</v>
      </c>
      <c r="E2554" t="str">
        <f>IF(MOD(D2554,2)=0,"EVEN","ODD")</f>
        <v>ODD</v>
      </c>
      <c r="F2554" t="str">
        <f>IF(D2554&lt;=18,"LOW (1-18)","HIGH (19-36)")</f>
        <v>LOW (1-18)</v>
      </c>
      <c r="G2554">
        <f>INT((D2554-1)/6)+1</f>
        <v>3</v>
      </c>
      <c r="H2554">
        <f>MOD(D2554-1,6)+1</f>
        <v>3</v>
      </c>
      <c r="I2554">
        <f>37-D2554</f>
        <v>22</v>
      </c>
      <c r="J2554">
        <f>ABS(D2554-D2555)</f>
        <v>12</v>
      </c>
      <c r="K2554">
        <f>AVERAGE(D2554:D2558)</f>
        <v>15</v>
      </c>
      <c r="L2554">
        <f>AVERAGE(D2554:D2573)</f>
        <v>15</v>
      </c>
      <c r="M2554">
        <f>K2554-L2554</f>
        <v>0</v>
      </c>
      <c r="N2554" t="str">
        <f>IF(K2554&gt;L2554,"HIGH ZONE BIAS",IF(K2554&lt;L2554,"LOW ZONE BIAS","EQUILIBRIUM"))</f>
        <v>EQUILIBRIUM</v>
      </c>
    </row>
    <row r="2555">
      <c r="A2555">
        <v>25016</v>
      </c>
      <c r="B2555" t="str">
        <v>2024-11-01</v>
      </c>
      <c r="C2555" t="str">
        <v>Afternoon</v>
      </c>
      <c r="D2555">
        <v>3</v>
      </c>
      <c r="E2555" t="str">
        <f>IF(MOD(D2555,2)=0,"EVEN","ODD")</f>
        <v>ODD</v>
      </c>
      <c r="F2555" t="str">
        <f>IF(D2555&lt;=18,"LOW (1-18)","HIGH (19-36)")</f>
        <v>LOW (1-18)</v>
      </c>
      <c r="G2555">
        <f>INT((D2555-1)/6)+1</f>
        <v>1</v>
      </c>
      <c r="H2555">
        <f>MOD(D2555-1,6)+1</f>
        <v>3</v>
      </c>
      <c r="I2555">
        <f>37-D2555</f>
        <v>34</v>
      </c>
      <c r="J2555">
        <f>ABS(D2555-D2556)</f>
        <v>26</v>
      </c>
      <c r="K2555">
        <f>AVERAGE(D2555:D2559)</f>
        <v>3</v>
      </c>
      <c r="L2555">
        <f>AVERAGE(D2555:D2574)</f>
        <v>3</v>
      </c>
      <c r="M2555">
        <f>K2555-L2555</f>
        <v>0</v>
      </c>
      <c r="N2555" t="str">
        <f>IF(K2555&gt;L2555,"HIGH ZONE BIAS",IF(K2555&lt;L2555,"LOW ZONE BIAS","EQUILIBRIUM"))</f>
        <v>EQUILIBRIUM</v>
      </c>
    </row>
    <row r="2556">
      <c r="A2556">
        <v>25015</v>
      </c>
      <c r="B2556" t="str">
        <v>2024-11-01</v>
      </c>
      <c r="C2556" t="str">
        <v>Midday</v>
      </c>
      <c r="D2556">
        <v>29</v>
      </c>
      <c r="E2556" t="str">
        <f>IF(MOD(D2556,2)=0,"EVEN","ODD")</f>
        <v>ODD</v>
      </c>
      <c r="F2556" t="str">
        <f>IF(D2556&lt;=18,"LOW (1-18)","HIGH (19-36)")</f>
        <v>HIGH (19-36)</v>
      </c>
      <c r="G2556">
        <f>INT((D2556-1)/6)+1</f>
        <v>5</v>
      </c>
      <c r="H2556">
        <f>MOD(D2556-1,6)+1</f>
        <v>5</v>
      </c>
      <c r="I2556">
        <f>37-D2556</f>
        <v>8</v>
      </c>
      <c r="J2556">
        <f>ABS(D2556-D2557)</f>
        <v>13</v>
      </c>
      <c r="K2556">
        <f>AVERAGE(D2556:D2560)</f>
        <v>29</v>
      </c>
      <c r="L2556">
        <f>AVERAGE(D2556:D2575)</f>
        <v>29</v>
      </c>
      <c r="M2556">
        <f>K2556-L2556</f>
        <v>0</v>
      </c>
      <c r="N2556" t="str">
        <f>IF(K2556&gt;L2556,"HIGH ZONE BIAS",IF(K2556&lt;L2556,"LOW ZONE BIAS","EQUILIBRIUM"))</f>
        <v>EQUILIBRIUM</v>
      </c>
    </row>
    <row r="2557">
      <c r="A2557">
        <v>25014</v>
      </c>
      <c r="B2557" t="str">
        <v>2024-11-01</v>
      </c>
      <c r="C2557" t="str">
        <v>Morning</v>
      </c>
      <c r="D2557">
        <v>16</v>
      </c>
      <c r="E2557" t="str">
        <f>IF(MOD(D2557,2)=0,"EVEN","ODD")</f>
        <v>EVEN</v>
      </c>
      <c r="F2557" t="str">
        <f>IF(D2557&lt;=18,"LOW (1-18)","HIGH (19-36)")</f>
        <v>LOW (1-18)</v>
      </c>
      <c r="G2557">
        <f>INT((D2557-1)/6)+1</f>
        <v>3</v>
      </c>
      <c r="H2557">
        <f>MOD(D2557-1,6)+1</f>
        <v>4</v>
      </c>
      <c r="I2557">
        <f>37-D2557</f>
        <v>21</v>
      </c>
      <c r="J2557">
        <f>ABS(D2557-D2558)</f>
        <v>4</v>
      </c>
      <c r="K2557">
        <f>AVERAGE(D2557:D2561)</f>
        <v>16</v>
      </c>
      <c r="L2557">
        <f>AVERAGE(D2557:D2576)</f>
        <v>16</v>
      </c>
      <c r="M2557">
        <f>K2557-L2557</f>
        <v>0</v>
      </c>
      <c r="N2557" t="str">
        <f>IF(K2557&gt;L2557,"HIGH ZONE BIAS",IF(K2557&lt;L2557,"LOW ZONE BIAS","EQUILIBRIUM"))</f>
        <v>EQUILIBRIUM</v>
      </c>
    </row>
    <row r="2558">
      <c r="A2558">
        <v>25013</v>
      </c>
      <c r="B2558" t="str">
        <v>2024-10-30</v>
      </c>
      <c r="C2558" t="str">
        <v>Evening</v>
      </c>
      <c r="D2558">
        <v>20</v>
      </c>
      <c r="E2558" t="str">
        <f>IF(MOD(D2558,2)=0,"EVEN","ODD")</f>
        <v>EVEN</v>
      </c>
      <c r="F2558" t="str">
        <f>IF(D2558&lt;=18,"LOW (1-18)","HIGH (19-36)")</f>
        <v>HIGH (19-36)</v>
      </c>
      <c r="G2558">
        <f>INT((D2558-1)/6)+1</f>
        <v>4</v>
      </c>
      <c r="H2558">
        <f>MOD(D2558-1,6)+1</f>
        <v>2</v>
      </c>
      <c r="I2558">
        <f>37-D2558</f>
        <v>17</v>
      </c>
      <c r="J2558">
        <f>ABS(D2558-D2559)</f>
        <v>17</v>
      </c>
      <c r="K2558">
        <f>AVERAGE(D2558:D2562)</f>
        <v>20</v>
      </c>
      <c r="L2558">
        <f>AVERAGE(D2558:D2577)</f>
        <v>20</v>
      </c>
      <c r="M2558">
        <f>K2558-L2558</f>
        <v>0</v>
      </c>
      <c r="N2558" t="str">
        <f>IF(K2558&gt;L2558,"HIGH ZONE BIAS",IF(K2558&lt;L2558,"LOW ZONE BIAS","EQUILIBRIUM"))</f>
        <v>EQUILIBRIUM</v>
      </c>
    </row>
    <row r="2559">
      <c r="A2559">
        <v>25012</v>
      </c>
      <c r="B2559" t="str">
        <v>2024-10-30</v>
      </c>
      <c r="C2559" t="str">
        <v>Afternoon</v>
      </c>
      <c r="D2559">
        <v>3</v>
      </c>
      <c r="E2559" t="str">
        <f>IF(MOD(D2559,2)=0,"EVEN","ODD")</f>
        <v>ODD</v>
      </c>
      <c r="F2559" t="str">
        <f>IF(D2559&lt;=18,"LOW (1-18)","HIGH (19-36)")</f>
        <v>LOW (1-18)</v>
      </c>
      <c r="G2559">
        <f>INT((D2559-1)/6)+1</f>
        <v>1</v>
      </c>
      <c r="H2559">
        <f>MOD(D2559-1,6)+1</f>
        <v>3</v>
      </c>
      <c r="I2559">
        <f>37-D2559</f>
        <v>34</v>
      </c>
      <c r="J2559">
        <f>ABS(D2559-D2560)</f>
        <v>8</v>
      </c>
      <c r="K2559">
        <f>AVERAGE(D2559:D2563)</f>
        <v>3</v>
      </c>
      <c r="L2559">
        <f>AVERAGE(D2559:D2578)</f>
        <v>3</v>
      </c>
      <c r="M2559">
        <f>K2559-L2559</f>
        <v>0</v>
      </c>
      <c r="N2559" t="str">
        <f>IF(K2559&gt;L2559,"HIGH ZONE BIAS",IF(K2559&lt;L2559,"LOW ZONE BIAS","EQUILIBRIUM"))</f>
        <v>EQUILIBRIUM</v>
      </c>
    </row>
    <row r="2560">
      <c r="A2560">
        <v>25011</v>
      </c>
      <c r="B2560" t="str">
        <v>2024-10-30</v>
      </c>
      <c r="C2560" t="str">
        <v>Midday</v>
      </c>
      <c r="D2560">
        <v>11</v>
      </c>
      <c r="E2560" t="str">
        <f>IF(MOD(D2560,2)=0,"EVEN","ODD")</f>
        <v>ODD</v>
      </c>
      <c r="F2560" t="str">
        <f>IF(D2560&lt;=18,"LOW (1-18)","HIGH (19-36)")</f>
        <v>LOW (1-18)</v>
      </c>
      <c r="G2560">
        <f>INT((D2560-1)/6)+1</f>
        <v>2</v>
      </c>
      <c r="H2560">
        <f>MOD(D2560-1,6)+1</f>
        <v>5</v>
      </c>
      <c r="I2560">
        <f>37-D2560</f>
        <v>26</v>
      </c>
      <c r="J2560">
        <f>ABS(D2560-D2561)</f>
        <v>8</v>
      </c>
      <c r="K2560">
        <f>AVERAGE(D2560:D2564)</f>
        <v>11</v>
      </c>
      <c r="L2560">
        <f>AVERAGE(D2560:D2579)</f>
        <v>11</v>
      </c>
      <c r="M2560">
        <f>K2560-L2560</f>
        <v>0</v>
      </c>
      <c r="N2560" t="str">
        <f>IF(K2560&gt;L2560,"HIGH ZONE BIAS",IF(K2560&lt;L2560,"LOW ZONE BIAS","EQUILIBRIUM"))</f>
        <v>EQUILIBRIUM</v>
      </c>
    </row>
    <row r="2561">
      <c r="A2561">
        <v>25010</v>
      </c>
      <c r="B2561" t="str">
        <v>2024-10-30</v>
      </c>
      <c r="C2561" t="str">
        <v>Morning</v>
      </c>
      <c r="D2561">
        <v>3</v>
      </c>
      <c r="E2561" t="str">
        <f>IF(MOD(D2561,2)=0,"EVEN","ODD")</f>
        <v>ODD</v>
      </c>
      <c r="F2561" t="str">
        <f>IF(D2561&lt;=18,"LOW (1-18)","HIGH (19-36)")</f>
        <v>LOW (1-18)</v>
      </c>
      <c r="G2561">
        <f>INT((D2561-1)/6)+1</f>
        <v>1</v>
      </c>
      <c r="H2561">
        <f>MOD(D2561-1,6)+1</f>
        <v>3</v>
      </c>
      <c r="I2561">
        <f>37-D2561</f>
        <v>34</v>
      </c>
      <c r="J2561">
        <f>ABS(D2561-D2562)</f>
        <v>10</v>
      </c>
      <c r="K2561">
        <f>AVERAGE(D2561:D2565)</f>
        <v>3</v>
      </c>
      <c r="L2561">
        <f>AVERAGE(D2561:D2580)</f>
        <v>3</v>
      </c>
      <c r="M2561">
        <f>K2561-L2561</f>
        <v>0</v>
      </c>
      <c r="N2561" t="str">
        <f>IF(K2561&gt;L2561,"HIGH ZONE BIAS",IF(K2561&lt;L2561,"LOW ZONE BIAS","EQUILIBRIUM"))</f>
        <v>EQUILIBRIUM</v>
      </c>
    </row>
    <row r="2562">
      <c r="A2562">
        <v>25009</v>
      </c>
      <c r="B2562" t="str">
        <v>2024-10-29</v>
      </c>
      <c r="C2562" t="str">
        <v>Evening</v>
      </c>
      <c r="D2562">
        <v>13</v>
      </c>
      <c r="E2562" t="str">
        <f>IF(MOD(D2562,2)=0,"EVEN","ODD")</f>
        <v>ODD</v>
      </c>
      <c r="F2562" t="str">
        <f>IF(D2562&lt;=18,"LOW (1-18)","HIGH (19-36)")</f>
        <v>LOW (1-18)</v>
      </c>
      <c r="G2562">
        <f>INT((D2562-1)/6)+1</f>
        <v>3</v>
      </c>
      <c r="H2562">
        <f>MOD(D2562-1,6)+1</f>
        <v>1</v>
      </c>
      <c r="I2562">
        <f>37-D2562</f>
        <v>24</v>
      </c>
      <c r="J2562">
        <f>ABS(D2562-D2563)</f>
        <v>5</v>
      </c>
      <c r="K2562">
        <f>AVERAGE(D2562:D2566)</f>
        <v>13</v>
      </c>
      <c r="L2562">
        <f>AVERAGE(D2562:D2581)</f>
        <v>13</v>
      </c>
      <c r="M2562">
        <f>K2562-L2562</f>
        <v>0</v>
      </c>
      <c r="N2562" t="str">
        <f>IF(K2562&gt;L2562,"HIGH ZONE BIAS",IF(K2562&lt;L2562,"LOW ZONE BIAS","EQUILIBRIUM"))</f>
        <v>EQUILIBRIUM</v>
      </c>
    </row>
    <row r="2563">
      <c r="A2563">
        <v>25008</v>
      </c>
      <c r="B2563" t="str">
        <v>2024-10-29</v>
      </c>
      <c r="C2563" t="str">
        <v>Afternoon</v>
      </c>
      <c r="D2563">
        <v>18</v>
      </c>
      <c r="E2563" t="str">
        <f>IF(MOD(D2563,2)=0,"EVEN","ODD")</f>
        <v>EVEN</v>
      </c>
      <c r="F2563" t="str">
        <f>IF(D2563&lt;=18,"LOW (1-18)","HIGH (19-36)")</f>
        <v>LOW (1-18)</v>
      </c>
      <c r="G2563">
        <f>INT((D2563-1)/6)+1</f>
        <v>3</v>
      </c>
      <c r="H2563">
        <f>MOD(D2563-1,6)+1</f>
        <v>6</v>
      </c>
      <c r="I2563">
        <f>37-D2563</f>
        <v>19</v>
      </c>
      <c r="J2563">
        <f>ABS(D2563-D2564)</f>
        <v>11</v>
      </c>
      <c r="K2563">
        <f>AVERAGE(D2563:D2567)</f>
        <v>18</v>
      </c>
      <c r="L2563">
        <f>AVERAGE(D2563:D2582)</f>
        <v>18</v>
      </c>
      <c r="M2563">
        <f>K2563-L2563</f>
        <v>0</v>
      </c>
      <c r="N2563" t="str">
        <f>IF(K2563&gt;L2563,"HIGH ZONE BIAS",IF(K2563&lt;L2563,"LOW ZONE BIAS","EQUILIBRIUM"))</f>
        <v>EQUILIBRIUM</v>
      </c>
    </row>
    <row r="2564">
      <c r="A2564">
        <v>25007</v>
      </c>
      <c r="B2564" t="str">
        <v>2024-10-29</v>
      </c>
      <c r="C2564" t="str">
        <v>Midday</v>
      </c>
      <c r="D2564">
        <v>29</v>
      </c>
      <c r="E2564" t="str">
        <f>IF(MOD(D2564,2)=0,"EVEN","ODD")</f>
        <v>ODD</v>
      </c>
      <c r="F2564" t="str">
        <f>IF(D2564&lt;=18,"LOW (1-18)","HIGH (19-36)")</f>
        <v>HIGH (19-36)</v>
      </c>
      <c r="G2564">
        <f>INT((D2564-1)/6)+1</f>
        <v>5</v>
      </c>
      <c r="H2564">
        <f>MOD(D2564-1,6)+1</f>
        <v>5</v>
      </c>
      <c r="I2564">
        <f>37-D2564</f>
        <v>8</v>
      </c>
      <c r="J2564">
        <f>ABS(D2564-D2565)</f>
        <v>27</v>
      </c>
      <c r="K2564">
        <f>AVERAGE(D2564:D2568)</f>
        <v>29</v>
      </c>
      <c r="L2564">
        <f>AVERAGE(D2564:D2583)</f>
        <v>29</v>
      </c>
      <c r="M2564">
        <f>K2564-L2564</f>
        <v>0</v>
      </c>
      <c r="N2564" t="str">
        <f>IF(K2564&gt;L2564,"HIGH ZONE BIAS",IF(K2564&lt;L2564,"LOW ZONE BIAS","EQUILIBRIUM"))</f>
        <v>EQUILIBRIUM</v>
      </c>
    </row>
    <row r="2565">
      <c r="A2565">
        <v>25006</v>
      </c>
      <c r="B2565" t="str">
        <v>2024-10-29</v>
      </c>
      <c r="C2565" t="str">
        <v>Morning</v>
      </c>
      <c r="D2565">
        <v>2</v>
      </c>
      <c r="E2565" t="str">
        <f>IF(MOD(D2565,2)=0,"EVEN","ODD")</f>
        <v>EVEN</v>
      </c>
      <c r="F2565" t="str">
        <f>IF(D2565&lt;=18,"LOW (1-18)","HIGH (19-36)")</f>
        <v>LOW (1-18)</v>
      </c>
      <c r="G2565">
        <f>INT((D2565-1)/6)+1</f>
        <v>1</v>
      </c>
      <c r="H2565">
        <f>MOD(D2565-1,6)+1</f>
        <v>2</v>
      </c>
      <c r="I2565">
        <f>37-D2565</f>
        <v>35</v>
      </c>
      <c r="J2565">
        <f>ABS(D2565-D2566)</f>
        <v>10</v>
      </c>
      <c r="K2565">
        <f>AVERAGE(D2565:D2569)</f>
        <v>2</v>
      </c>
      <c r="L2565">
        <f>AVERAGE(D2565:D2584)</f>
        <v>2</v>
      </c>
      <c r="M2565">
        <f>K2565-L2565</f>
        <v>0</v>
      </c>
      <c r="N2565" t="str">
        <f>IF(K2565&gt;L2565,"HIGH ZONE BIAS",IF(K2565&lt;L2565,"LOW ZONE BIAS","EQUILIBRIUM"))</f>
        <v>EQUILIBRIUM</v>
      </c>
    </row>
    <row r="2566">
      <c r="A2566">
        <v>25005</v>
      </c>
      <c r="B2566" t="str">
        <v>2024-10-28</v>
      </c>
      <c r="C2566" t="str">
        <v>Evening</v>
      </c>
      <c r="D2566">
        <v>12</v>
      </c>
      <c r="E2566" t="str">
        <f>IF(MOD(D2566,2)=0,"EVEN","ODD")</f>
        <v>EVEN</v>
      </c>
      <c r="F2566" t="str">
        <f>IF(D2566&lt;=18,"LOW (1-18)","HIGH (19-36)")</f>
        <v>LOW (1-18)</v>
      </c>
      <c r="G2566">
        <f>INT((D2566-1)/6)+1</f>
        <v>2</v>
      </c>
      <c r="H2566">
        <f>MOD(D2566-1,6)+1</f>
        <v>6</v>
      </c>
      <c r="I2566">
        <f>37-D2566</f>
        <v>25</v>
      </c>
      <c r="J2566">
        <f>ABS(D2566-D2567)</f>
        <v>19</v>
      </c>
      <c r="K2566">
        <f>AVERAGE(D2566:D2570)</f>
        <v>12</v>
      </c>
      <c r="L2566">
        <f>AVERAGE(D2566:D2585)</f>
        <v>12</v>
      </c>
      <c r="M2566">
        <f>K2566-L2566</f>
        <v>0</v>
      </c>
      <c r="N2566" t="str">
        <f>IF(K2566&gt;L2566,"HIGH ZONE BIAS",IF(K2566&lt;L2566,"LOW ZONE BIAS","EQUILIBRIUM"))</f>
        <v>EQUILIBRIUM</v>
      </c>
    </row>
    <row r="2567">
      <c r="A2567">
        <v>25004</v>
      </c>
      <c r="B2567" t="str">
        <v>2024-10-28</v>
      </c>
      <c r="C2567" t="str">
        <v>Afternoon</v>
      </c>
      <c r="D2567">
        <v>31</v>
      </c>
      <c r="E2567" t="str">
        <f>IF(MOD(D2567,2)=0,"EVEN","ODD")</f>
        <v>ODD</v>
      </c>
      <c r="F2567" t="str">
        <f>IF(D2567&lt;=18,"LOW (1-18)","HIGH (19-36)")</f>
        <v>HIGH (19-36)</v>
      </c>
      <c r="G2567">
        <f>INT((D2567-1)/6)+1</f>
        <v>6</v>
      </c>
      <c r="H2567">
        <f>MOD(D2567-1,6)+1</f>
        <v>1</v>
      </c>
      <c r="I2567">
        <f>37-D2567</f>
        <v>6</v>
      </c>
      <c r="J2567">
        <f>ABS(D2567-D2568)</f>
        <v>2</v>
      </c>
      <c r="K2567">
        <f>AVERAGE(D2567:D2571)</f>
        <v>31</v>
      </c>
      <c r="L2567">
        <f>AVERAGE(D2567:D2586)</f>
        <v>31</v>
      </c>
      <c r="M2567">
        <f>K2567-L2567</f>
        <v>0</v>
      </c>
      <c r="N2567" t="str">
        <f>IF(K2567&gt;L2567,"HIGH ZONE BIAS",IF(K2567&lt;L2567,"LOW ZONE BIAS","EQUILIBRIUM"))</f>
        <v>EQUILIBRIUM</v>
      </c>
    </row>
    <row r="2568">
      <c r="A2568">
        <v>25003</v>
      </c>
      <c r="B2568" t="str">
        <v>2024-10-28</v>
      </c>
      <c r="C2568" t="str">
        <v>Midday</v>
      </c>
      <c r="D2568">
        <v>29</v>
      </c>
      <c r="E2568" t="str">
        <f>IF(MOD(D2568,2)=0,"EVEN","ODD")</f>
        <v>ODD</v>
      </c>
      <c r="F2568" t="str">
        <f>IF(D2568&lt;=18,"LOW (1-18)","HIGH (19-36)")</f>
        <v>HIGH (19-36)</v>
      </c>
      <c r="G2568">
        <f>INT((D2568-1)/6)+1</f>
        <v>5</v>
      </c>
      <c r="H2568">
        <f>MOD(D2568-1,6)+1</f>
        <v>5</v>
      </c>
      <c r="I2568">
        <f>37-D2568</f>
        <v>8</v>
      </c>
      <c r="J2568">
        <f>ABS(D2568-D2569)</f>
        <v>1</v>
      </c>
      <c r="K2568">
        <f>AVERAGE(D2568:D2572)</f>
        <v>29</v>
      </c>
      <c r="L2568">
        <f>AVERAGE(D2568:D2587)</f>
        <v>29</v>
      </c>
      <c r="M2568">
        <f>K2568-L2568</f>
        <v>0</v>
      </c>
      <c r="N2568" t="str">
        <f>IF(K2568&gt;L2568,"HIGH ZONE BIAS",IF(K2568&lt;L2568,"LOW ZONE BIAS","EQUILIBRIUM"))</f>
        <v>EQUILIBRIUM</v>
      </c>
    </row>
    <row r="2569">
      <c r="A2569">
        <v>25002</v>
      </c>
      <c r="B2569" t="str">
        <v>2024-10-28</v>
      </c>
      <c r="C2569" t="str">
        <v>Morning</v>
      </c>
      <c r="D2569">
        <v>28</v>
      </c>
      <c r="E2569" t="str">
        <f>IF(MOD(D2569,2)=0,"EVEN","ODD")</f>
        <v>EVEN</v>
      </c>
      <c r="F2569" t="str">
        <f>IF(D2569&lt;=18,"LOW (1-18)","HIGH (19-36)")</f>
        <v>HIGH (19-36)</v>
      </c>
      <c r="G2569">
        <f>INT((D2569-1)/6)+1</f>
        <v>5</v>
      </c>
      <c r="H2569">
        <f>MOD(D2569-1,6)+1</f>
        <v>4</v>
      </c>
      <c r="I2569">
        <f>37-D2569</f>
        <v>9</v>
      </c>
      <c r="J2569">
        <f>ABS(D2569-D2570)</f>
        <v>4</v>
      </c>
      <c r="K2569">
        <f>AVERAGE(D2569:D2573)</f>
        <v>28</v>
      </c>
      <c r="L2569">
        <f>AVERAGE(D2569:D2588)</f>
        <v>28</v>
      </c>
      <c r="M2569">
        <f>K2569-L2569</f>
        <v>0</v>
      </c>
      <c r="N2569" t="str">
        <f>IF(K2569&gt;L2569,"HIGH ZONE BIAS",IF(K2569&lt;L2569,"LOW ZONE BIAS","EQUILIBRIUM"))</f>
        <v>EQUILIBRIUM</v>
      </c>
    </row>
    <row r="2570">
      <c r="A2570">
        <v>25001</v>
      </c>
      <c r="B2570" t="str">
        <v>2024-10-26</v>
      </c>
      <c r="C2570" t="str">
        <v>Evening</v>
      </c>
      <c r="D2570">
        <v>32</v>
      </c>
      <c r="E2570" t="str">
        <f>IF(MOD(D2570,2)=0,"EVEN","ODD")</f>
        <v>EVEN</v>
      </c>
      <c r="F2570" t="str">
        <f>IF(D2570&lt;=18,"LOW (1-18)","HIGH (19-36)")</f>
        <v>HIGH (19-36)</v>
      </c>
      <c r="G2570">
        <f>INT((D2570-1)/6)+1</f>
        <v>6</v>
      </c>
      <c r="H2570">
        <f>MOD(D2570-1,6)+1</f>
        <v>2</v>
      </c>
      <c r="I2570">
        <f>37-D2570</f>
        <v>5</v>
      </c>
      <c r="J2570">
        <f>ABS(D2570-D2571)</f>
        <v>8</v>
      </c>
      <c r="K2570">
        <f>AVERAGE(D2570:D2574)</f>
        <v>32</v>
      </c>
      <c r="L2570">
        <f>AVERAGE(D2570:D2589)</f>
        <v>32</v>
      </c>
      <c r="M2570">
        <f>K2570-L2570</f>
        <v>0</v>
      </c>
      <c r="N2570" t="str">
        <f>IF(K2570&gt;L2570,"HIGH ZONE BIAS",IF(K2570&lt;L2570,"LOW ZONE BIAS","EQUILIBRIUM"))</f>
        <v>EQUILIBRIUM</v>
      </c>
    </row>
    <row r="2571">
      <c r="A2571">
        <v>25000</v>
      </c>
      <c r="B2571" t="str">
        <v>2024-10-26</v>
      </c>
      <c r="C2571" t="str">
        <v>Afternoon</v>
      </c>
      <c r="D2571">
        <v>24</v>
      </c>
      <c r="E2571" t="str">
        <f>IF(MOD(D2571,2)=0,"EVEN","ODD")</f>
        <v>EVEN</v>
      </c>
      <c r="F2571" t="str">
        <f>IF(D2571&lt;=18,"LOW (1-18)","HIGH (19-36)")</f>
        <v>HIGH (19-36)</v>
      </c>
      <c r="G2571">
        <f>INT((D2571-1)/6)+1</f>
        <v>4</v>
      </c>
      <c r="H2571">
        <f>MOD(D2571-1,6)+1</f>
        <v>6</v>
      </c>
      <c r="I2571">
        <f>37-D2571</f>
        <v>13</v>
      </c>
      <c r="J2571">
        <f>ABS(D2571-D2572)</f>
        <v>17</v>
      </c>
      <c r="K2571">
        <f>AVERAGE(D2571:D2575)</f>
        <v>24</v>
      </c>
      <c r="L2571">
        <f>AVERAGE(D2571:D2590)</f>
        <v>24</v>
      </c>
      <c r="M2571">
        <f>K2571-L2571</f>
        <v>0</v>
      </c>
      <c r="N2571" t="str">
        <f>IF(K2571&gt;L2571,"HIGH ZONE BIAS",IF(K2571&lt;L2571,"LOW ZONE BIAS","EQUILIBRIUM"))</f>
        <v>EQUILIBRIUM</v>
      </c>
    </row>
    <row r="2572">
      <c r="A2572">
        <v>24999</v>
      </c>
      <c r="B2572" t="str">
        <v>2024-10-26</v>
      </c>
      <c r="C2572" t="str">
        <v>Midday</v>
      </c>
      <c r="D2572">
        <v>7</v>
      </c>
      <c r="E2572" t="str">
        <f>IF(MOD(D2572,2)=0,"EVEN","ODD")</f>
        <v>ODD</v>
      </c>
      <c r="F2572" t="str">
        <f>IF(D2572&lt;=18,"LOW (1-18)","HIGH (19-36)")</f>
        <v>LOW (1-18)</v>
      </c>
      <c r="G2572">
        <f>INT((D2572-1)/6)+1</f>
        <v>2</v>
      </c>
      <c r="H2572">
        <f>MOD(D2572-1,6)+1</f>
        <v>1</v>
      </c>
      <c r="I2572">
        <f>37-D2572</f>
        <v>30</v>
      </c>
      <c r="J2572">
        <f>ABS(D2572-D2573)</f>
        <v>9</v>
      </c>
      <c r="K2572">
        <f>AVERAGE(D2572:D2576)</f>
        <v>7</v>
      </c>
      <c r="L2572">
        <f>AVERAGE(D2572:D2591)</f>
        <v>7</v>
      </c>
      <c r="M2572">
        <f>K2572-L2572</f>
        <v>0</v>
      </c>
      <c r="N2572" t="str">
        <f>IF(K2572&gt;L2572,"HIGH ZONE BIAS",IF(K2572&lt;L2572,"LOW ZONE BIAS","EQUILIBRIUM"))</f>
        <v>EQUILIBRIUM</v>
      </c>
    </row>
    <row r="2573">
      <c r="A2573">
        <v>24998</v>
      </c>
      <c r="B2573" t="str">
        <v>2024-10-26</v>
      </c>
      <c r="C2573" t="str">
        <v>Morning</v>
      </c>
      <c r="D2573">
        <v>16</v>
      </c>
      <c r="E2573" t="str">
        <f>IF(MOD(D2573,2)=0,"EVEN","ODD")</f>
        <v>EVEN</v>
      </c>
      <c r="F2573" t="str">
        <f>IF(D2573&lt;=18,"LOW (1-18)","HIGH (19-36)")</f>
        <v>LOW (1-18)</v>
      </c>
      <c r="G2573">
        <f>INT((D2573-1)/6)+1</f>
        <v>3</v>
      </c>
      <c r="H2573">
        <f>MOD(D2573-1,6)+1</f>
        <v>4</v>
      </c>
      <c r="I2573">
        <f>37-D2573</f>
        <v>21</v>
      </c>
      <c r="J2573">
        <f>ABS(D2573-D2574)</f>
        <v>20</v>
      </c>
      <c r="K2573">
        <f>AVERAGE(D2573:D2577)</f>
        <v>16</v>
      </c>
      <c r="L2573">
        <f>AVERAGE(D2573:D2592)</f>
        <v>16</v>
      </c>
      <c r="M2573">
        <f>K2573-L2573</f>
        <v>0</v>
      </c>
      <c r="N2573" t="str">
        <f>IF(K2573&gt;L2573,"HIGH ZONE BIAS",IF(K2573&lt;L2573,"LOW ZONE BIAS","EQUILIBRIUM"))</f>
        <v>EQUILIBRIUM</v>
      </c>
    </row>
    <row r="2574">
      <c r="A2574">
        <v>24997</v>
      </c>
      <c r="B2574" t="str">
        <v>2024-10-25</v>
      </c>
      <c r="C2574" t="str">
        <v>Evening</v>
      </c>
      <c r="D2574">
        <v>36</v>
      </c>
      <c r="E2574" t="str">
        <f>IF(MOD(D2574,2)=0,"EVEN","ODD")</f>
        <v>EVEN</v>
      </c>
      <c r="F2574" t="str">
        <f>IF(D2574&lt;=18,"LOW (1-18)","HIGH (19-36)")</f>
        <v>HIGH (19-36)</v>
      </c>
      <c r="G2574">
        <f>INT((D2574-1)/6)+1</f>
        <v>6</v>
      </c>
      <c r="H2574">
        <f>MOD(D2574-1,6)+1</f>
        <v>6</v>
      </c>
      <c r="I2574">
        <f>37-D2574</f>
        <v>1</v>
      </c>
      <c r="J2574">
        <f>ABS(D2574-D2575)</f>
        <v>34</v>
      </c>
      <c r="K2574">
        <f>AVERAGE(D2574:D2578)</f>
        <v>36</v>
      </c>
      <c r="L2574">
        <f>AVERAGE(D2574:D2593)</f>
        <v>36</v>
      </c>
      <c r="M2574">
        <f>K2574-L2574</f>
        <v>0</v>
      </c>
      <c r="N2574" t="str">
        <f>IF(K2574&gt;L2574,"HIGH ZONE BIAS",IF(K2574&lt;L2574,"LOW ZONE BIAS","EQUILIBRIUM"))</f>
        <v>EQUILIBRIUM</v>
      </c>
    </row>
    <row r="2575">
      <c r="A2575">
        <v>24996</v>
      </c>
      <c r="B2575" t="str">
        <v>2024-10-25</v>
      </c>
      <c r="C2575" t="str">
        <v>Afternoon</v>
      </c>
      <c r="D2575">
        <v>2</v>
      </c>
      <c r="E2575" t="str">
        <f>IF(MOD(D2575,2)=0,"EVEN","ODD")</f>
        <v>EVEN</v>
      </c>
      <c r="F2575" t="str">
        <f>IF(D2575&lt;=18,"LOW (1-18)","HIGH (19-36)")</f>
        <v>LOW (1-18)</v>
      </c>
      <c r="G2575">
        <f>INT((D2575-1)/6)+1</f>
        <v>1</v>
      </c>
      <c r="H2575">
        <f>MOD(D2575-1,6)+1</f>
        <v>2</v>
      </c>
      <c r="I2575">
        <f>37-D2575</f>
        <v>35</v>
      </c>
      <c r="J2575">
        <f>ABS(D2575-D2576)</f>
        <v>21</v>
      </c>
      <c r="K2575">
        <f>AVERAGE(D2575:D2579)</f>
        <v>2</v>
      </c>
      <c r="L2575">
        <f>AVERAGE(D2575:D2594)</f>
        <v>2</v>
      </c>
      <c r="M2575">
        <f>K2575-L2575</f>
        <v>0</v>
      </c>
      <c r="N2575" t="str">
        <f>IF(K2575&gt;L2575,"HIGH ZONE BIAS",IF(K2575&lt;L2575,"LOW ZONE BIAS","EQUILIBRIUM"))</f>
        <v>EQUILIBRIUM</v>
      </c>
    </row>
    <row r="2576">
      <c r="A2576">
        <v>24995</v>
      </c>
      <c r="B2576" t="str">
        <v>2024-10-25</v>
      </c>
      <c r="C2576" t="str">
        <v>Midday</v>
      </c>
      <c r="D2576">
        <v>23</v>
      </c>
      <c r="E2576" t="str">
        <f>IF(MOD(D2576,2)=0,"EVEN","ODD")</f>
        <v>ODD</v>
      </c>
      <c r="F2576" t="str">
        <f>IF(D2576&lt;=18,"LOW (1-18)","HIGH (19-36)")</f>
        <v>HIGH (19-36)</v>
      </c>
      <c r="G2576">
        <f>INT((D2576-1)/6)+1</f>
        <v>4</v>
      </c>
      <c r="H2576">
        <f>MOD(D2576-1,6)+1</f>
        <v>5</v>
      </c>
      <c r="I2576">
        <f>37-D2576</f>
        <v>14</v>
      </c>
      <c r="J2576">
        <f>ABS(D2576-D2577)</f>
        <v>3</v>
      </c>
      <c r="K2576">
        <f>AVERAGE(D2576:D2580)</f>
        <v>23</v>
      </c>
      <c r="L2576">
        <f>AVERAGE(D2576:D2595)</f>
        <v>23</v>
      </c>
      <c r="M2576">
        <f>K2576-L2576</f>
        <v>0</v>
      </c>
      <c r="N2576" t="str">
        <f>IF(K2576&gt;L2576,"HIGH ZONE BIAS",IF(K2576&lt;L2576,"LOW ZONE BIAS","EQUILIBRIUM"))</f>
        <v>EQUILIBRIUM</v>
      </c>
    </row>
    <row r="2577">
      <c r="A2577">
        <v>24994</v>
      </c>
      <c r="B2577" t="str">
        <v>2024-10-25</v>
      </c>
      <c r="C2577" t="str">
        <v>Morning</v>
      </c>
      <c r="D2577">
        <v>20</v>
      </c>
      <c r="E2577" t="str">
        <f>IF(MOD(D2577,2)=0,"EVEN","ODD")</f>
        <v>EVEN</v>
      </c>
      <c r="F2577" t="str">
        <f>IF(D2577&lt;=18,"LOW (1-18)","HIGH (19-36)")</f>
        <v>HIGH (19-36)</v>
      </c>
      <c r="G2577">
        <f>INT((D2577-1)/6)+1</f>
        <v>4</v>
      </c>
      <c r="H2577">
        <f>MOD(D2577-1,6)+1</f>
        <v>2</v>
      </c>
      <c r="I2577">
        <f>37-D2577</f>
        <v>17</v>
      </c>
      <c r="J2577">
        <f>ABS(D2577-D2578)</f>
        <v>8</v>
      </c>
      <c r="K2577">
        <f>AVERAGE(D2577:D2581)</f>
        <v>20</v>
      </c>
      <c r="L2577">
        <f>AVERAGE(D2577:D2596)</f>
        <v>20</v>
      </c>
      <c r="M2577">
        <f>K2577-L2577</f>
        <v>0</v>
      </c>
      <c r="N2577" t="str">
        <f>IF(K2577&gt;L2577,"HIGH ZONE BIAS",IF(K2577&lt;L2577,"LOW ZONE BIAS","EQUILIBRIUM"))</f>
        <v>EQUILIBRIUM</v>
      </c>
    </row>
    <row r="2578">
      <c r="A2578">
        <v>24993</v>
      </c>
      <c r="B2578" t="str">
        <v>2024-10-24</v>
      </c>
      <c r="C2578" t="str">
        <v>Evening</v>
      </c>
      <c r="D2578">
        <v>12</v>
      </c>
      <c r="E2578" t="str">
        <f>IF(MOD(D2578,2)=0,"EVEN","ODD")</f>
        <v>EVEN</v>
      </c>
      <c r="F2578" t="str">
        <f>IF(D2578&lt;=18,"LOW (1-18)","HIGH (19-36)")</f>
        <v>LOW (1-18)</v>
      </c>
      <c r="G2578">
        <f>INT((D2578-1)/6)+1</f>
        <v>2</v>
      </c>
      <c r="H2578">
        <f>MOD(D2578-1,6)+1</f>
        <v>6</v>
      </c>
      <c r="I2578">
        <f>37-D2578</f>
        <v>25</v>
      </c>
      <c r="J2578">
        <f>ABS(D2578-D2579)</f>
        <v>7</v>
      </c>
      <c r="K2578">
        <f>AVERAGE(D2578:D2582)</f>
        <v>12</v>
      </c>
      <c r="L2578">
        <f>AVERAGE(D2578:D2597)</f>
        <v>12</v>
      </c>
      <c r="M2578">
        <f>K2578-L2578</f>
        <v>0</v>
      </c>
      <c r="N2578" t="str">
        <f>IF(K2578&gt;L2578,"HIGH ZONE BIAS",IF(K2578&lt;L2578,"LOW ZONE BIAS","EQUILIBRIUM"))</f>
        <v>EQUILIBRIUM</v>
      </c>
    </row>
    <row r="2579">
      <c r="A2579">
        <v>24992</v>
      </c>
      <c r="B2579" t="str">
        <v>2024-10-24</v>
      </c>
      <c r="C2579" t="str">
        <v>Afternoon</v>
      </c>
      <c r="D2579">
        <v>5</v>
      </c>
      <c r="E2579" t="str">
        <f>IF(MOD(D2579,2)=0,"EVEN","ODD")</f>
        <v>ODD</v>
      </c>
      <c r="F2579" t="str">
        <f>IF(D2579&lt;=18,"LOW (1-18)","HIGH (19-36)")</f>
        <v>LOW (1-18)</v>
      </c>
      <c r="G2579">
        <f>INT((D2579-1)/6)+1</f>
        <v>1</v>
      </c>
      <c r="H2579">
        <f>MOD(D2579-1,6)+1</f>
        <v>5</v>
      </c>
      <c r="I2579">
        <f>37-D2579</f>
        <v>32</v>
      </c>
      <c r="J2579">
        <f>ABS(D2579-D2580)</f>
        <v>14</v>
      </c>
      <c r="K2579">
        <f>AVERAGE(D2579:D2583)</f>
        <v>5</v>
      </c>
      <c r="L2579">
        <f>AVERAGE(D2579:D2598)</f>
        <v>5</v>
      </c>
      <c r="M2579">
        <f>K2579-L2579</f>
        <v>0</v>
      </c>
      <c r="N2579" t="str">
        <f>IF(K2579&gt;L2579,"HIGH ZONE BIAS",IF(K2579&lt;L2579,"LOW ZONE BIAS","EQUILIBRIUM"))</f>
        <v>EQUILIBRIUM</v>
      </c>
    </row>
    <row r="2580">
      <c r="A2580">
        <v>24991</v>
      </c>
      <c r="B2580" t="str">
        <v>2024-10-24</v>
      </c>
      <c r="C2580" t="str">
        <v>Midday</v>
      </c>
      <c r="D2580">
        <v>19</v>
      </c>
      <c r="E2580" t="str">
        <f>IF(MOD(D2580,2)=0,"EVEN","ODD")</f>
        <v>ODD</v>
      </c>
      <c r="F2580" t="str">
        <f>IF(D2580&lt;=18,"LOW (1-18)","HIGH (19-36)")</f>
        <v>HIGH (19-36)</v>
      </c>
      <c r="G2580">
        <f>INT((D2580-1)/6)+1</f>
        <v>4</v>
      </c>
      <c r="H2580">
        <f>MOD(D2580-1,6)+1</f>
        <v>1</v>
      </c>
      <c r="I2580">
        <f>37-D2580</f>
        <v>18</v>
      </c>
      <c r="J2580">
        <f>ABS(D2580-D2581)</f>
        <v>1</v>
      </c>
      <c r="K2580">
        <f>AVERAGE(D2580:D2584)</f>
        <v>19</v>
      </c>
      <c r="L2580">
        <f>AVERAGE(D2580:D2599)</f>
        <v>19</v>
      </c>
      <c r="M2580">
        <f>K2580-L2580</f>
        <v>0</v>
      </c>
      <c r="N2580" t="str">
        <f>IF(K2580&gt;L2580,"HIGH ZONE BIAS",IF(K2580&lt;L2580,"LOW ZONE BIAS","EQUILIBRIUM"))</f>
        <v>EQUILIBRIUM</v>
      </c>
    </row>
    <row r="2581">
      <c r="A2581">
        <v>24990</v>
      </c>
      <c r="B2581" t="str">
        <v>2024-10-24</v>
      </c>
      <c r="C2581" t="str">
        <v>Morning</v>
      </c>
      <c r="D2581">
        <v>18</v>
      </c>
      <c r="E2581" t="str">
        <f>IF(MOD(D2581,2)=0,"EVEN","ODD")</f>
        <v>EVEN</v>
      </c>
      <c r="F2581" t="str">
        <f>IF(D2581&lt;=18,"LOW (1-18)","HIGH (19-36)")</f>
        <v>LOW (1-18)</v>
      </c>
      <c r="G2581">
        <f>INT((D2581-1)/6)+1</f>
        <v>3</v>
      </c>
      <c r="H2581">
        <f>MOD(D2581-1,6)+1</f>
        <v>6</v>
      </c>
      <c r="I2581">
        <f>37-D2581</f>
        <v>19</v>
      </c>
      <c r="J2581">
        <f>ABS(D2581-D2582)</f>
        <v>17</v>
      </c>
      <c r="K2581">
        <f>AVERAGE(D2581:D2585)</f>
        <v>18</v>
      </c>
      <c r="L2581">
        <f>AVERAGE(D2581:D2600)</f>
        <v>18</v>
      </c>
      <c r="M2581">
        <f>K2581-L2581</f>
        <v>0</v>
      </c>
      <c r="N2581" t="str">
        <f>IF(K2581&gt;L2581,"HIGH ZONE BIAS",IF(K2581&lt;L2581,"LOW ZONE BIAS","EQUILIBRIUM"))</f>
        <v>EQUILIBRIUM</v>
      </c>
    </row>
    <row r="2582">
      <c r="A2582">
        <v>24989</v>
      </c>
      <c r="B2582" t="str">
        <v>2024-10-23</v>
      </c>
      <c r="C2582" t="str">
        <v>Evening</v>
      </c>
      <c r="D2582">
        <v>1</v>
      </c>
      <c r="E2582" t="str">
        <f>IF(MOD(D2582,2)=0,"EVEN","ODD")</f>
        <v>ODD</v>
      </c>
      <c r="F2582" t="str">
        <f>IF(D2582&lt;=18,"LOW (1-18)","HIGH (19-36)")</f>
        <v>LOW (1-18)</v>
      </c>
      <c r="G2582">
        <f>INT((D2582-1)/6)+1</f>
        <v>1</v>
      </c>
      <c r="H2582">
        <f>MOD(D2582-1,6)+1</f>
        <v>1</v>
      </c>
      <c r="I2582">
        <f>37-D2582</f>
        <v>36</v>
      </c>
      <c r="J2582">
        <f>ABS(D2582-D2583)</f>
        <v>20</v>
      </c>
      <c r="K2582">
        <f>AVERAGE(D2582:D2586)</f>
        <v>1</v>
      </c>
      <c r="L2582">
        <f>AVERAGE(D2582:D2601)</f>
        <v>1</v>
      </c>
      <c r="M2582">
        <f>K2582-L2582</f>
        <v>0</v>
      </c>
      <c r="N2582" t="str">
        <f>IF(K2582&gt;L2582,"HIGH ZONE BIAS",IF(K2582&lt;L2582,"LOW ZONE BIAS","EQUILIBRIUM"))</f>
        <v>EQUILIBRIUM</v>
      </c>
    </row>
    <row r="2583">
      <c r="A2583">
        <v>24988</v>
      </c>
      <c r="B2583" t="str">
        <v>2024-10-23</v>
      </c>
      <c r="C2583" t="str">
        <v>Afternoon</v>
      </c>
      <c r="D2583">
        <v>21</v>
      </c>
      <c r="E2583" t="str">
        <f>IF(MOD(D2583,2)=0,"EVEN","ODD")</f>
        <v>ODD</v>
      </c>
      <c r="F2583" t="str">
        <f>IF(D2583&lt;=18,"LOW (1-18)","HIGH (19-36)")</f>
        <v>HIGH (19-36)</v>
      </c>
      <c r="G2583">
        <f>INT((D2583-1)/6)+1</f>
        <v>4</v>
      </c>
      <c r="H2583">
        <f>MOD(D2583-1,6)+1</f>
        <v>3</v>
      </c>
      <c r="I2583">
        <f>37-D2583</f>
        <v>16</v>
      </c>
      <c r="J2583">
        <f>ABS(D2583-D2584)</f>
        <v>13</v>
      </c>
      <c r="K2583">
        <f>AVERAGE(D2583:D2587)</f>
        <v>21</v>
      </c>
      <c r="L2583">
        <f>AVERAGE(D2583:D2602)</f>
        <v>21</v>
      </c>
      <c r="M2583">
        <f>K2583-L2583</f>
        <v>0</v>
      </c>
      <c r="N2583" t="str">
        <f>IF(K2583&gt;L2583,"HIGH ZONE BIAS",IF(K2583&lt;L2583,"LOW ZONE BIAS","EQUILIBRIUM"))</f>
        <v>EQUILIBRIUM</v>
      </c>
    </row>
    <row r="2584">
      <c r="A2584">
        <v>24987</v>
      </c>
      <c r="B2584" t="str">
        <v>2024-10-23</v>
      </c>
      <c r="C2584" t="str">
        <v>Midday</v>
      </c>
      <c r="D2584">
        <v>8</v>
      </c>
      <c r="E2584" t="str">
        <f>IF(MOD(D2584,2)=0,"EVEN","ODD")</f>
        <v>EVEN</v>
      </c>
      <c r="F2584" t="str">
        <f>IF(D2584&lt;=18,"LOW (1-18)","HIGH (19-36)")</f>
        <v>LOW (1-18)</v>
      </c>
      <c r="G2584">
        <f>INT((D2584-1)/6)+1</f>
        <v>2</v>
      </c>
      <c r="H2584">
        <f>MOD(D2584-1,6)+1</f>
        <v>2</v>
      </c>
      <c r="I2584">
        <f>37-D2584</f>
        <v>29</v>
      </c>
      <c r="J2584">
        <f>ABS(D2584-D2585)</f>
        <v>3</v>
      </c>
      <c r="K2584">
        <f>AVERAGE(D2584:D2588)</f>
        <v>8</v>
      </c>
      <c r="L2584">
        <f>AVERAGE(D2584:D2603)</f>
        <v>8</v>
      </c>
      <c r="M2584">
        <f>K2584-L2584</f>
        <v>0</v>
      </c>
      <c r="N2584" t="str">
        <f>IF(K2584&gt;L2584,"HIGH ZONE BIAS",IF(K2584&lt;L2584,"LOW ZONE BIAS","EQUILIBRIUM"))</f>
        <v>EQUILIBRIUM</v>
      </c>
    </row>
    <row r="2585">
      <c r="A2585">
        <v>24986</v>
      </c>
      <c r="B2585" t="str">
        <v>2024-10-23</v>
      </c>
      <c r="C2585" t="str">
        <v>Morning</v>
      </c>
      <c r="D2585">
        <v>5</v>
      </c>
      <c r="E2585" t="str">
        <f>IF(MOD(D2585,2)=0,"EVEN","ODD")</f>
        <v>ODD</v>
      </c>
      <c r="F2585" t="str">
        <f>IF(D2585&lt;=18,"LOW (1-18)","HIGH (19-36)")</f>
        <v>LOW (1-18)</v>
      </c>
      <c r="G2585">
        <f>INT((D2585-1)/6)+1</f>
        <v>1</v>
      </c>
      <c r="H2585">
        <f>MOD(D2585-1,6)+1</f>
        <v>5</v>
      </c>
      <c r="I2585">
        <f>37-D2585</f>
        <v>32</v>
      </c>
      <c r="J2585">
        <f>ABS(D2585-D2586)</f>
        <v>3</v>
      </c>
      <c r="K2585">
        <f>AVERAGE(D2585:D2589)</f>
        <v>5</v>
      </c>
      <c r="L2585">
        <f>AVERAGE(D2585:D2604)</f>
        <v>5</v>
      </c>
      <c r="M2585">
        <f>K2585-L2585</f>
        <v>0</v>
      </c>
      <c r="N2585" t="str">
        <f>IF(K2585&gt;L2585,"HIGH ZONE BIAS",IF(K2585&lt;L2585,"LOW ZONE BIAS","EQUILIBRIUM"))</f>
        <v>EQUILIBRIUM</v>
      </c>
    </row>
    <row r="2586">
      <c r="A2586">
        <v>24985</v>
      </c>
      <c r="B2586" t="str">
        <v>2024-10-22</v>
      </c>
      <c r="C2586" t="str">
        <v>Evening</v>
      </c>
      <c r="D2586">
        <v>8</v>
      </c>
      <c r="E2586" t="str">
        <f>IF(MOD(D2586,2)=0,"EVEN","ODD")</f>
        <v>EVEN</v>
      </c>
      <c r="F2586" t="str">
        <f>IF(D2586&lt;=18,"LOW (1-18)","HIGH (19-36)")</f>
        <v>LOW (1-18)</v>
      </c>
      <c r="G2586">
        <f>INT((D2586-1)/6)+1</f>
        <v>2</v>
      </c>
      <c r="H2586">
        <f>MOD(D2586-1,6)+1</f>
        <v>2</v>
      </c>
      <c r="I2586">
        <f>37-D2586</f>
        <v>29</v>
      </c>
      <c r="J2586">
        <f>ABS(D2586-D2587)</f>
        <v>6</v>
      </c>
      <c r="K2586">
        <f>AVERAGE(D2586:D2590)</f>
        <v>8</v>
      </c>
      <c r="L2586">
        <f>AVERAGE(D2586:D2605)</f>
        <v>8</v>
      </c>
      <c r="M2586">
        <f>K2586-L2586</f>
        <v>0</v>
      </c>
      <c r="N2586" t="str">
        <f>IF(K2586&gt;L2586,"HIGH ZONE BIAS",IF(K2586&lt;L2586,"LOW ZONE BIAS","EQUILIBRIUM"))</f>
        <v>EQUILIBRIUM</v>
      </c>
    </row>
    <row r="2587">
      <c r="A2587">
        <v>24984</v>
      </c>
      <c r="B2587" t="str">
        <v>2024-10-22</v>
      </c>
      <c r="C2587" t="str">
        <v>Afternoon</v>
      </c>
      <c r="D2587">
        <v>2</v>
      </c>
      <c r="E2587" t="str">
        <f>IF(MOD(D2587,2)=0,"EVEN","ODD")</f>
        <v>EVEN</v>
      </c>
      <c r="F2587" t="str">
        <f>IF(D2587&lt;=18,"LOW (1-18)","HIGH (19-36)")</f>
        <v>LOW (1-18)</v>
      </c>
      <c r="G2587">
        <f>INT((D2587-1)/6)+1</f>
        <v>1</v>
      </c>
      <c r="H2587">
        <f>MOD(D2587-1,6)+1</f>
        <v>2</v>
      </c>
      <c r="I2587">
        <f>37-D2587</f>
        <v>35</v>
      </c>
      <c r="J2587">
        <f>ABS(D2587-D2588)</f>
        <v>1</v>
      </c>
      <c r="K2587">
        <f>AVERAGE(D2587:D2591)</f>
        <v>2</v>
      </c>
      <c r="L2587">
        <f>AVERAGE(D2587:D2606)</f>
        <v>2</v>
      </c>
      <c r="M2587">
        <f>K2587-L2587</f>
        <v>0</v>
      </c>
      <c r="N2587" t="str">
        <f>IF(K2587&gt;L2587,"HIGH ZONE BIAS",IF(K2587&lt;L2587,"LOW ZONE BIAS","EQUILIBRIUM"))</f>
        <v>EQUILIBRIUM</v>
      </c>
    </row>
    <row r="2588">
      <c r="A2588">
        <v>24983</v>
      </c>
      <c r="B2588" t="str">
        <v>2024-10-22</v>
      </c>
      <c r="C2588" t="str">
        <v>Midday</v>
      </c>
      <c r="D2588">
        <v>1</v>
      </c>
      <c r="E2588" t="str">
        <f>IF(MOD(D2588,2)=0,"EVEN","ODD")</f>
        <v>ODD</v>
      </c>
      <c r="F2588" t="str">
        <f>IF(D2588&lt;=18,"LOW (1-18)","HIGH (19-36)")</f>
        <v>LOW (1-18)</v>
      </c>
      <c r="G2588">
        <f>INT((D2588-1)/6)+1</f>
        <v>1</v>
      </c>
      <c r="H2588">
        <f>MOD(D2588-1,6)+1</f>
        <v>1</v>
      </c>
      <c r="I2588">
        <f>37-D2588</f>
        <v>36</v>
      </c>
      <c r="J2588">
        <f>ABS(D2588-D2589)</f>
        <v>14</v>
      </c>
      <c r="K2588">
        <f>AVERAGE(D2588:D2592)</f>
        <v>1</v>
      </c>
      <c r="L2588">
        <f>AVERAGE(D2588:D2607)</f>
        <v>1</v>
      </c>
      <c r="M2588">
        <f>K2588-L2588</f>
        <v>0</v>
      </c>
      <c r="N2588" t="str">
        <f>IF(K2588&gt;L2588,"HIGH ZONE BIAS",IF(K2588&lt;L2588,"LOW ZONE BIAS","EQUILIBRIUM"))</f>
        <v>EQUILIBRIUM</v>
      </c>
    </row>
    <row r="2589">
      <c r="A2589">
        <v>24982</v>
      </c>
      <c r="B2589" t="str">
        <v>2024-10-22</v>
      </c>
      <c r="C2589" t="str">
        <v>Morning</v>
      </c>
      <c r="D2589">
        <v>15</v>
      </c>
      <c r="E2589" t="str">
        <f>IF(MOD(D2589,2)=0,"EVEN","ODD")</f>
        <v>ODD</v>
      </c>
      <c r="F2589" t="str">
        <f>IF(D2589&lt;=18,"LOW (1-18)","HIGH (19-36)")</f>
        <v>LOW (1-18)</v>
      </c>
      <c r="G2589">
        <f>INT((D2589-1)/6)+1</f>
        <v>3</v>
      </c>
      <c r="H2589">
        <f>MOD(D2589-1,6)+1</f>
        <v>3</v>
      </c>
      <c r="I2589">
        <f>37-D2589</f>
        <v>22</v>
      </c>
      <c r="J2589">
        <f>ABS(D2589-D2590)</f>
        <v>16</v>
      </c>
      <c r="K2589">
        <f>AVERAGE(D2589:D2593)</f>
        <v>15</v>
      </c>
      <c r="L2589">
        <f>AVERAGE(D2589:D2608)</f>
        <v>15</v>
      </c>
      <c r="M2589">
        <f>K2589-L2589</f>
        <v>0</v>
      </c>
      <c r="N2589" t="str">
        <f>IF(K2589&gt;L2589,"HIGH ZONE BIAS",IF(K2589&lt;L2589,"LOW ZONE BIAS","EQUILIBRIUM"))</f>
        <v>EQUILIBRIUM</v>
      </c>
    </row>
    <row r="2590">
      <c r="A2590">
        <v>24981</v>
      </c>
      <c r="B2590" t="str">
        <v>2024-10-21</v>
      </c>
      <c r="C2590" t="str">
        <v>Evening</v>
      </c>
      <c r="D2590">
        <v>31</v>
      </c>
      <c r="E2590" t="str">
        <f>IF(MOD(D2590,2)=0,"EVEN","ODD")</f>
        <v>ODD</v>
      </c>
      <c r="F2590" t="str">
        <f>IF(D2590&lt;=18,"LOW (1-18)","HIGH (19-36)")</f>
        <v>HIGH (19-36)</v>
      </c>
      <c r="G2590">
        <f>INT((D2590-1)/6)+1</f>
        <v>6</v>
      </c>
      <c r="H2590">
        <f>MOD(D2590-1,6)+1</f>
        <v>1</v>
      </c>
      <c r="I2590">
        <f>37-D2590</f>
        <v>6</v>
      </c>
      <c r="J2590">
        <f>ABS(D2590-D2591)</f>
        <v>15</v>
      </c>
      <c r="K2590">
        <f>AVERAGE(D2590:D2594)</f>
        <v>31</v>
      </c>
      <c r="L2590">
        <f>AVERAGE(D2590:D2609)</f>
        <v>31</v>
      </c>
      <c r="M2590">
        <f>K2590-L2590</f>
        <v>0</v>
      </c>
      <c r="N2590" t="str">
        <f>IF(K2590&gt;L2590,"HIGH ZONE BIAS",IF(K2590&lt;L2590,"LOW ZONE BIAS","EQUILIBRIUM"))</f>
        <v>EQUILIBRIUM</v>
      </c>
    </row>
    <row r="2591">
      <c r="A2591">
        <v>24980</v>
      </c>
      <c r="B2591" t="str">
        <v>2024-10-21</v>
      </c>
      <c r="C2591" t="str">
        <v>Afternoon</v>
      </c>
      <c r="D2591">
        <v>16</v>
      </c>
      <c r="E2591" t="str">
        <f>IF(MOD(D2591,2)=0,"EVEN","ODD")</f>
        <v>EVEN</v>
      </c>
      <c r="F2591" t="str">
        <f>IF(D2591&lt;=18,"LOW (1-18)","HIGH (19-36)")</f>
        <v>LOW (1-18)</v>
      </c>
      <c r="G2591">
        <f>INT((D2591-1)/6)+1</f>
        <v>3</v>
      </c>
      <c r="H2591">
        <f>MOD(D2591-1,6)+1</f>
        <v>4</v>
      </c>
      <c r="I2591">
        <f>37-D2591</f>
        <v>21</v>
      </c>
      <c r="J2591">
        <f>ABS(D2591-D2592)</f>
        <v>13</v>
      </c>
      <c r="K2591">
        <f>AVERAGE(D2591:D2595)</f>
        <v>16</v>
      </c>
      <c r="L2591">
        <f>AVERAGE(D2591:D2610)</f>
        <v>16</v>
      </c>
      <c r="M2591">
        <f>K2591-L2591</f>
        <v>0</v>
      </c>
      <c r="N2591" t="str">
        <f>IF(K2591&gt;L2591,"HIGH ZONE BIAS",IF(K2591&lt;L2591,"LOW ZONE BIAS","EQUILIBRIUM"))</f>
        <v>EQUILIBRIUM</v>
      </c>
    </row>
    <row r="2592">
      <c r="A2592">
        <v>24979</v>
      </c>
      <c r="B2592" t="str">
        <v>2024-10-21</v>
      </c>
      <c r="C2592" t="str">
        <v>Midday</v>
      </c>
      <c r="D2592">
        <v>29</v>
      </c>
      <c r="E2592" t="str">
        <f>IF(MOD(D2592,2)=0,"EVEN","ODD")</f>
        <v>ODD</v>
      </c>
      <c r="F2592" t="str">
        <f>IF(D2592&lt;=18,"LOW (1-18)","HIGH (19-36)")</f>
        <v>HIGH (19-36)</v>
      </c>
      <c r="G2592">
        <f>INT((D2592-1)/6)+1</f>
        <v>5</v>
      </c>
      <c r="H2592">
        <f>MOD(D2592-1,6)+1</f>
        <v>5</v>
      </c>
      <c r="I2592">
        <f>37-D2592</f>
        <v>8</v>
      </c>
      <c r="J2592">
        <f>ABS(D2592-D2593)</f>
        <v>10</v>
      </c>
      <c r="K2592">
        <f>AVERAGE(D2592:D2596)</f>
        <v>29</v>
      </c>
      <c r="L2592">
        <f>AVERAGE(D2592:D2611)</f>
        <v>29</v>
      </c>
      <c r="M2592">
        <f>K2592-L2592</f>
        <v>0</v>
      </c>
      <c r="N2592" t="str">
        <f>IF(K2592&gt;L2592,"HIGH ZONE BIAS",IF(K2592&lt;L2592,"LOW ZONE BIAS","EQUILIBRIUM"))</f>
        <v>EQUILIBRIUM</v>
      </c>
    </row>
    <row r="2593">
      <c r="A2593">
        <v>24978</v>
      </c>
      <c r="B2593" t="str">
        <v>2024-10-21</v>
      </c>
      <c r="C2593" t="str">
        <v>Morning</v>
      </c>
      <c r="D2593">
        <v>19</v>
      </c>
      <c r="E2593" t="str">
        <f>IF(MOD(D2593,2)=0,"EVEN","ODD")</f>
        <v>ODD</v>
      </c>
      <c r="F2593" t="str">
        <f>IF(D2593&lt;=18,"LOW (1-18)","HIGH (19-36)")</f>
        <v>HIGH (19-36)</v>
      </c>
      <c r="G2593">
        <f>INT((D2593-1)/6)+1</f>
        <v>4</v>
      </c>
      <c r="H2593">
        <f>MOD(D2593-1,6)+1</f>
        <v>1</v>
      </c>
      <c r="I2593">
        <f>37-D2593</f>
        <v>18</v>
      </c>
      <c r="J2593">
        <f>ABS(D2593-D2594)</f>
        <v>13</v>
      </c>
      <c r="K2593">
        <f>AVERAGE(D2593:D2597)</f>
        <v>19</v>
      </c>
      <c r="L2593">
        <f>AVERAGE(D2593:D2612)</f>
        <v>19</v>
      </c>
      <c r="M2593">
        <f>K2593-L2593</f>
        <v>0</v>
      </c>
      <c r="N2593" t="str">
        <f>IF(K2593&gt;L2593,"HIGH ZONE BIAS",IF(K2593&lt;L2593,"LOW ZONE BIAS","EQUILIBRIUM"))</f>
        <v>EQUILIBRIUM</v>
      </c>
    </row>
    <row r="2594">
      <c r="A2594">
        <v>24977</v>
      </c>
      <c r="B2594" t="str">
        <v>2024-10-19</v>
      </c>
      <c r="C2594" t="str">
        <v>Evening</v>
      </c>
      <c r="D2594">
        <v>6</v>
      </c>
      <c r="E2594" t="str">
        <f>IF(MOD(D2594,2)=0,"EVEN","ODD")</f>
        <v>EVEN</v>
      </c>
      <c r="F2594" t="str">
        <f>IF(D2594&lt;=18,"LOW (1-18)","HIGH (19-36)")</f>
        <v>LOW (1-18)</v>
      </c>
      <c r="G2594">
        <f>INT((D2594-1)/6)+1</f>
        <v>1</v>
      </c>
      <c r="H2594">
        <f>MOD(D2594-1,6)+1</f>
        <v>6</v>
      </c>
      <c r="I2594">
        <f>37-D2594</f>
        <v>31</v>
      </c>
      <c r="J2594">
        <f>ABS(D2594-D2595)</f>
        <v>13</v>
      </c>
      <c r="K2594">
        <f>AVERAGE(D2594:D2598)</f>
        <v>6</v>
      </c>
      <c r="L2594">
        <f>AVERAGE(D2594:D2613)</f>
        <v>6</v>
      </c>
      <c r="M2594">
        <f>K2594-L2594</f>
        <v>0</v>
      </c>
      <c r="N2594" t="str">
        <f>IF(K2594&gt;L2594,"HIGH ZONE BIAS",IF(K2594&lt;L2594,"LOW ZONE BIAS","EQUILIBRIUM"))</f>
        <v>EQUILIBRIUM</v>
      </c>
    </row>
    <row r="2595">
      <c r="A2595">
        <v>24976</v>
      </c>
      <c r="B2595" t="str">
        <v>2024-10-19</v>
      </c>
      <c r="C2595" t="str">
        <v>Afternoon</v>
      </c>
      <c r="D2595">
        <v>19</v>
      </c>
      <c r="E2595" t="str">
        <f>IF(MOD(D2595,2)=0,"EVEN","ODD")</f>
        <v>ODD</v>
      </c>
      <c r="F2595" t="str">
        <f>IF(D2595&lt;=18,"LOW (1-18)","HIGH (19-36)")</f>
        <v>HIGH (19-36)</v>
      </c>
      <c r="G2595">
        <f>INT((D2595-1)/6)+1</f>
        <v>4</v>
      </c>
      <c r="H2595">
        <f>MOD(D2595-1,6)+1</f>
        <v>1</v>
      </c>
      <c r="I2595">
        <f>37-D2595</f>
        <v>18</v>
      </c>
      <c r="J2595">
        <f>ABS(D2595-D2596)</f>
        <v>10</v>
      </c>
      <c r="K2595">
        <f>AVERAGE(D2595:D2599)</f>
        <v>19</v>
      </c>
      <c r="L2595">
        <f>AVERAGE(D2595:D2614)</f>
        <v>19</v>
      </c>
      <c r="M2595">
        <f>K2595-L2595</f>
        <v>0</v>
      </c>
      <c r="N2595" t="str">
        <f>IF(K2595&gt;L2595,"HIGH ZONE BIAS",IF(K2595&lt;L2595,"LOW ZONE BIAS","EQUILIBRIUM"))</f>
        <v>EQUILIBRIUM</v>
      </c>
    </row>
    <row r="2596">
      <c r="A2596">
        <v>24975</v>
      </c>
      <c r="B2596" t="str">
        <v>2024-10-19</v>
      </c>
      <c r="C2596" t="str">
        <v>Midday</v>
      </c>
      <c r="D2596">
        <v>29</v>
      </c>
      <c r="E2596" t="str">
        <f>IF(MOD(D2596,2)=0,"EVEN","ODD")</f>
        <v>ODD</v>
      </c>
      <c r="F2596" t="str">
        <f>IF(D2596&lt;=18,"LOW (1-18)","HIGH (19-36)")</f>
        <v>HIGH (19-36)</v>
      </c>
      <c r="G2596">
        <f>INT((D2596-1)/6)+1</f>
        <v>5</v>
      </c>
      <c r="H2596">
        <f>MOD(D2596-1,6)+1</f>
        <v>5</v>
      </c>
      <c r="I2596">
        <f>37-D2596</f>
        <v>8</v>
      </c>
      <c r="J2596">
        <f>ABS(D2596-D2597)</f>
        <v>3</v>
      </c>
      <c r="K2596">
        <f>AVERAGE(D2596:D2600)</f>
        <v>29</v>
      </c>
      <c r="L2596">
        <f>AVERAGE(D2596:D2615)</f>
        <v>29</v>
      </c>
      <c r="M2596">
        <f>K2596-L2596</f>
        <v>0</v>
      </c>
      <c r="N2596" t="str">
        <f>IF(K2596&gt;L2596,"HIGH ZONE BIAS",IF(K2596&lt;L2596,"LOW ZONE BIAS","EQUILIBRIUM"))</f>
        <v>EQUILIBRIUM</v>
      </c>
    </row>
    <row r="2597">
      <c r="A2597">
        <v>24974</v>
      </c>
      <c r="B2597" t="str">
        <v>2024-10-19</v>
      </c>
      <c r="C2597" t="str">
        <v>Morning</v>
      </c>
      <c r="D2597">
        <v>32</v>
      </c>
      <c r="E2597" t="str">
        <f>IF(MOD(D2597,2)=0,"EVEN","ODD")</f>
        <v>EVEN</v>
      </c>
      <c r="F2597" t="str">
        <f>IF(D2597&lt;=18,"LOW (1-18)","HIGH (19-36)")</f>
        <v>HIGH (19-36)</v>
      </c>
      <c r="G2597">
        <f>INT((D2597-1)/6)+1</f>
        <v>6</v>
      </c>
      <c r="H2597">
        <f>MOD(D2597-1,6)+1</f>
        <v>2</v>
      </c>
      <c r="I2597">
        <f>37-D2597</f>
        <v>5</v>
      </c>
      <c r="J2597">
        <f>ABS(D2597-D2598)</f>
        <v>14</v>
      </c>
      <c r="K2597">
        <f>AVERAGE(D2597:D2601)</f>
        <v>32</v>
      </c>
      <c r="L2597">
        <f>AVERAGE(D2597:D2616)</f>
        <v>32</v>
      </c>
      <c r="M2597">
        <f>K2597-L2597</f>
        <v>0</v>
      </c>
      <c r="N2597" t="str">
        <f>IF(K2597&gt;L2597,"HIGH ZONE BIAS",IF(K2597&lt;L2597,"LOW ZONE BIAS","EQUILIBRIUM"))</f>
        <v>EQUILIBRIUM</v>
      </c>
    </row>
    <row r="2598">
      <c r="A2598">
        <v>24973</v>
      </c>
      <c r="B2598" t="str">
        <v>2024-10-18</v>
      </c>
      <c r="C2598" t="str">
        <v>Evening</v>
      </c>
      <c r="D2598">
        <v>18</v>
      </c>
      <c r="E2598" t="str">
        <f>IF(MOD(D2598,2)=0,"EVEN","ODD")</f>
        <v>EVEN</v>
      </c>
      <c r="F2598" t="str">
        <f>IF(D2598&lt;=18,"LOW (1-18)","HIGH (19-36)")</f>
        <v>LOW (1-18)</v>
      </c>
      <c r="G2598">
        <f>INT((D2598-1)/6)+1</f>
        <v>3</v>
      </c>
      <c r="H2598">
        <f>MOD(D2598-1,6)+1</f>
        <v>6</v>
      </c>
      <c r="I2598">
        <f>37-D2598</f>
        <v>19</v>
      </c>
      <c r="J2598">
        <f>ABS(D2598-D2599)</f>
        <v>8</v>
      </c>
      <c r="K2598">
        <f>AVERAGE(D2598:D2602)</f>
        <v>18</v>
      </c>
      <c r="L2598">
        <f>AVERAGE(D2598:D2617)</f>
        <v>18</v>
      </c>
      <c r="M2598">
        <f>K2598-L2598</f>
        <v>0</v>
      </c>
      <c r="N2598" t="str">
        <f>IF(K2598&gt;L2598,"HIGH ZONE BIAS",IF(K2598&lt;L2598,"LOW ZONE BIAS","EQUILIBRIUM"))</f>
        <v>EQUILIBRIUM</v>
      </c>
    </row>
    <row r="2599">
      <c r="A2599">
        <v>24972</v>
      </c>
      <c r="B2599" t="str">
        <v>2024-10-18</v>
      </c>
      <c r="C2599" t="str">
        <v>Afternoon</v>
      </c>
      <c r="D2599">
        <v>26</v>
      </c>
      <c r="E2599" t="str">
        <f>IF(MOD(D2599,2)=0,"EVEN","ODD")</f>
        <v>EVEN</v>
      </c>
      <c r="F2599" t="str">
        <f>IF(D2599&lt;=18,"LOW (1-18)","HIGH (19-36)")</f>
        <v>HIGH (19-36)</v>
      </c>
      <c r="G2599">
        <f>INT((D2599-1)/6)+1</f>
        <v>5</v>
      </c>
      <c r="H2599">
        <f>MOD(D2599-1,6)+1</f>
        <v>2</v>
      </c>
      <c r="I2599">
        <f>37-D2599</f>
        <v>11</v>
      </c>
      <c r="J2599">
        <f>ABS(D2599-D2600)</f>
        <v>25</v>
      </c>
      <c r="K2599">
        <f>AVERAGE(D2599:D2603)</f>
        <v>26</v>
      </c>
      <c r="L2599">
        <f>AVERAGE(D2599:D2618)</f>
        <v>26</v>
      </c>
      <c r="M2599">
        <f>K2599-L2599</f>
        <v>0</v>
      </c>
      <c r="N2599" t="str">
        <f>IF(K2599&gt;L2599,"HIGH ZONE BIAS",IF(K2599&lt;L2599,"LOW ZONE BIAS","EQUILIBRIUM"))</f>
        <v>EQUILIBRIUM</v>
      </c>
    </row>
    <row r="2600">
      <c r="A2600">
        <v>24971</v>
      </c>
      <c r="B2600" t="str">
        <v>2024-10-18</v>
      </c>
      <c r="C2600" t="str">
        <v>Midday</v>
      </c>
      <c r="D2600">
        <v>1</v>
      </c>
      <c r="E2600" t="str">
        <f>IF(MOD(D2600,2)=0,"EVEN","ODD")</f>
        <v>ODD</v>
      </c>
      <c r="F2600" t="str">
        <f>IF(D2600&lt;=18,"LOW (1-18)","HIGH (19-36)")</f>
        <v>LOW (1-18)</v>
      </c>
      <c r="G2600">
        <f>INT((D2600-1)/6)+1</f>
        <v>1</v>
      </c>
      <c r="H2600">
        <f>MOD(D2600-1,6)+1</f>
        <v>1</v>
      </c>
      <c r="I2600">
        <f>37-D2600</f>
        <v>36</v>
      </c>
      <c r="J2600">
        <f>ABS(D2600-D2601)</f>
        <v>33</v>
      </c>
      <c r="K2600">
        <f>AVERAGE(D2600:D2604)</f>
        <v>1</v>
      </c>
      <c r="L2600">
        <f>AVERAGE(D2600:D2619)</f>
        <v>1</v>
      </c>
      <c r="M2600">
        <f>K2600-L2600</f>
        <v>0</v>
      </c>
      <c r="N2600" t="str">
        <f>IF(K2600&gt;L2600,"HIGH ZONE BIAS",IF(K2600&lt;L2600,"LOW ZONE BIAS","EQUILIBRIUM"))</f>
        <v>EQUILIBRIUM</v>
      </c>
    </row>
    <row r="2601">
      <c r="A2601">
        <v>24970</v>
      </c>
      <c r="B2601" t="str">
        <v>2024-10-18</v>
      </c>
      <c r="C2601" t="str">
        <v>Morning</v>
      </c>
      <c r="D2601">
        <v>34</v>
      </c>
      <c r="E2601" t="str">
        <f>IF(MOD(D2601,2)=0,"EVEN","ODD")</f>
        <v>EVEN</v>
      </c>
      <c r="F2601" t="str">
        <f>IF(D2601&lt;=18,"LOW (1-18)","HIGH (19-36)")</f>
        <v>HIGH (19-36)</v>
      </c>
      <c r="G2601">
        <f>INT((D2601-1)/6)+1</f>
        <v>6</v>
      </c>
      <c r="H2601">
        <f>MOD(D2601-1,6)+1</f>
        <v>4</v>
      </c>
      <c r="I2601">
        <f>37-D2601</f>
        <v>3</v>
      </c>
      <c r="J2601">
        <f>ABS(D2601-D2602)</f>
        <v>30</v>
      </c>
      <c r="K2601">
        <f>AVERAGE(D2601:D2605)</f>
        <v>34</v>
      </c>
      <c r="L2601">
        <f>AVERAGE(D2601:D2620)</f>
        <v>34</v>
      </c>
      <c r="M2601">
        <f>K2601-L2601</f>
        <v>0</v>
      </c>
      <c r="N2601" t="str">
        <f>IF(K2601&gt;L2601,"HIGH ZONE BIAS",IF(K2601&lt;L2601,"LOW ZONE BIAS","EQUILIBRIUM"))</f>
        <v>EQUILIBRIUM</v>
      </c>
    </row>
    <row r="2602">
      <c r="A2602">
        <v>24969</v>
      </c>
      <c r="B2602" t="str">
        <v>2024-10-17</v>
      </c>
      <c r="C2602" t="str">
        <v>Evening</v>
      </c>
      <c r="D2602">
        <v>4</v>
      </c>
      <c r="E2602" t="str">
        <f>IF(MOD(D2602,2)=0,"EVEN","ODD")</f>
        <v>EVEN</v>
      </c>
      <c r="F2602" t="str">
        <f>IF(D2602&lt;=18,"LOW (1-18)","HIGH (19-36)")</f>
        <v>LOW (1-18)</v>
      </c>
      <c r="G2602">
        <f>INT((D2602-1)/6)+1</f>
        <v>1</v>
      </c>
      <c r="H2602">
        <f>MOD(D2602-1,6)+1</f>
        <v>4</v>
      </c>
      <c r="I2602">
        <f>37-D2602</f>
        <v>33</v>
      </c>
      <c r="J2602">
        <f>ABS(D2602-D2603)</f>
        <v>11</v>
      </c>
      <c r="K2602">
        <f>AVERAGE(D2602:D2606)</f>
        <v>4</v>
      </c>
      <c r="L2602">
        <f>AVERAGE(D2602:D2621)</f>
        <v>4</v>
      </c>
      <c r="M2602">
        <f>K2602-L2602</f>
        <v>0</v>
      </c>
      <c r="N2602" t="str">
        <f>IF(K2602&gt;L2602,"HIGH ZONE BIAS",IF(K2602&lt;L2602,"LOW ZONE BIAS","EQUILIBRIUM"))</f>
        <v>EQUILIBRIUM</v>
      </c>
    </row>
    <row r="2603">
      <c r="A2603">
        <v>24968</v>
      </c>
      <c r="B2603" t="str">
        <v>2024-10-17</v>
      </c>
      <c r="C2603" t="str">
        <v>Afternoon</v>
      </c>
      <c r="D2603">
        <v>15</v>
      </c>
      <c r="E2603" t="str">
        <f>IF(MOD(D2603,2)=0,"EVEN","ODD")</f>
        <v>ODD</v>
      </c>
      <c r="F2603" t="str">
        <f>IF(D2603&lt;=18,"LOW (1-18)","HIGH (19-36)")</f>
        <v>LOW (1-18)</v>
      </c>
      <c r="G2603">
        <f>INT((D2603-1)/6)+1</f>
        <v>3</v>
      </c>
      <c r="H2603">
        <f>MOD(D2603-1,6)+1</f>
        <v>3</v>
      </c>
      <c r="I2603">
        <f>37-D2603</f>
        <v>22</v>
      </c>
      <c r="J2603">
        <f>ABS(D2603-D2604)</f>
        <v>14</v>
      </c>
      <c r="K2603">
        <f>AVERAGE(D2603:D2607)</f>
        <v>15</v>
      </c>
      <c r="L2603">
        <f>AVERAGE(D2603:D2622)</f>
        <v>15</v>
      </c>
      <c r="M2603">
        <f>K2603-L2603</f>
        <v>0</v>
      </c>
      <c r="N2603" t="str">
        <f>IF(K2603&gt;L2603,"HIGH ZONE BIAS",IF(K2603&lt;L2603,"LOW ZONE BIAS","EQUILIBRIUM"))</f>
        <v>EQUILIBRIUM</v>
      </c>
    </row>
    <row r="2604">
      <c r="A2604">
        <v>24967</v>
      </c>
      <c r="B2604" t="str">
        <v>2024-10-17</v>
      </c>
      <c r="C2604" t="str">
        <v>Midday</v>
      </c>
      <c r="D2604">
        <v>1</v>
      </c>
      <c r="E2604" t="str">
        <f>IF(MOD(D2604,2)=0,"EVEN","ODD")</f>
        <v>ODD</v>
      </c>
      <c r="F2604" t="str">
        <f>IF(D2604&lt;=18,"LOW (1-18)","HIGH (19-36)")</f>
        <v>LOW (1-18)</v>
      </c>
      <c r="G2604">
        <f>INT((D2604-1)/6)+1</f>
        <v>1</v>
      </c>
      <c r="H2604">
        <f>MOD(D2604-1,6)+1</f>
        <v>1</v>
      </c>
      <c r="I2604">
        <f>37-D2604</f>
        <v>36</v>
      </c>
      <c r="J2604">
        <f>ABS(D2604-D2605)</f>
        <v>0</v>
      </c>
      <c r="K2604">
        <f>AVERAGE(D2604:D2608)</f>
        <v>1</v>
      </c>
      <c r="L2604">
        <f>AVERAGE(D2604:D2623)</f>
        <v>1</v>
      </c>
      <c r="M2604">
        <f>K2604-L2604</f>
        <v>0</v>
      </c>
      <c r="N2604" t="str">
        <f>IF(K2604&gt;L2604,"HIGH ZONE BIAS",IF(K2604&lt;L2604,"LOW ZONE BIAS","EQUILIBRIUM"))</f>
        <v>EQUILIBRIUM</v>
      </c>
    </row>
    <row r="2605">
      <c r="A2605">
        <v>24966</v>
      </c>
      <c r="B2605" t="str">
        <v>2024-10-17</v>
      </c>
      <c r="C2605" t="str">
        <v>Morning</v>
      </c>
      <c r="D2605">
        <v>1</v>
      </c>
      <c r="E2605" t="str">
        <f>IF(MOD(D2605,2)=0,"EVEN","ODD")</f>
        <v>ODD</v>
      </c>
      <c r="F2605" t="str">
        <f>IF(D2605&lt;=18,"LOW (1-18)","HIGH (19-36)")</f>
        <v>LOW (1-18)</v>
      </c>
      <c r="G2605">
        <f>INT((D2605-1)/6)+1</f>
        <v>1</v>
      </c>
      <c r="H2605">
        <f>MOD(D2605-1,6)+1</f>
        <v>1</v>
      </c>
      <c r="I2605">
        <f>37-D2605</f>
        <v>36</v>
      </c>
      <c r="J2605">
        <f>ABS(D2605-D2606)</f>
        <v>17</v>
      </c>
      <c r="K2605">
        <f>AVERAGE(D2605:D2609)</f>
        <v>1</v>
      </c>
      <c r="L2605">
        <f>AVERAGE(D2605:D2624)</f>
        <v>1</v>
      </c>
      <c r="M2605">
        <f>K2605-L2605</f>
        <v>0</v>
      </c>
      <c r="N2605" t="str">
        <f>IF(K2605&gt;L2605,"HIGH ZONE BIAS",IF(K2605&lt;L2605,"LOW ZONE BIAS","EQUILIBRIUM"))</f>
        <v>EQUILIBRIUM</v>
      </c>
    </row>
    <row r="2606">
      <c r="A2606">
        <v>24965</v>
      </c>
      <c r="B2606" t="str">
        <v>2024-10-16</v>
      </c>
      <c r="C2606" t="str">
        <v>Evening</v>
      </c>
      <c r="D2606">
        <v>18</v>
      </c>
      <c r="E2606" t="str">
        <f>IF(MOD(D2606,2)=0,"EVEN","ODD")</f>
        <v>EVEN</v>
      </c>
      <c r="F2606" t="str">
        <f>IF(D2606&lt;=18,"LOW (1-18)","HIGH (19-36)")</f>
        <v>LOW (1-18)</v>
      </c>
      <c r="G2606">
        <f>INT((D2606-1)/6)+1</f>
        <v>3</v>
      </c>
      <c r="H2606">
        <f>MOD(D2606-1,6)+1</f>
        <v>6</v>
      </c>
      <c r="I2606">
        <f>37-D2606</f>
        <v>19</v>
      </c>
      <c r="J2606">
        <f>ABS(D2606-D2607)</f>
        <v>6</v>
      </c>
      <c r="K2606">
        <f>AVERAGE(D2606:D2610)</f>
        <v>18</v>
      </c>
      <c r="L2606">
        <f>AVERAGE(D2606:D2625)</f>
        <v>18</v>
      </c>
      <c r="M2606">
        <f>K2606-L2606</f>
        <v>0</v>
      </c>
      <c r="N2606" t="str">
        <f>IF(K2606&gt;L2606,"HIGH ZONE BIAS",IF(K2606&lt;L2606,"LOW ZONE BIAS","EQUILIBRIUM"))</f>
        <v>EQUILIBRIUM</v>
      </c>
    </row>
    <row r="2607">
      <c r="A2607">
        <v>24964</v>
      </c>
      <c r="B2607" t="str">
        <v>2024-10-16</v>
      </c>
      <c r="C2607" t="str">
        <v>Afternoon</v>
      </c>
      <c r="D2607">
        <v>24</v>
      </c>
      <c r="E2607" t="str">
        <f>IF(MOD(D2607,2)=0,"EVEN","ODD")</f>
        <v>EVEN</v>
      </c>
      <c r="F2607" t="str">
        <f>IF(D2607&lt;=18,"LOW (1-18)","HIGH (19-36)")</f>
        <v>HIGH (19-36)</v>
      </c>
      <c r="G2607">
        <f>INT((D2607-1)/6)+1</f>
        <v>4</v>
      </c>
      <c r="H2607">
        <f>MOD(D2607-1,6)+1</f>
        <v>6</v>
      </c>
      <c r="I2607">
        <f>37-D2607</f>
        <v>13</v>
      </c>
      <c r="J2607">
        <f>ABS(D2607-D2608)</f>
        <v>5</v>
      </c>
      <c r="K2607">
        <f>AVERAGE(D2607:D2611)</f>
        <v>24</v>
      </c>
      <c r="L2607">
        <f>AVERAGE(D2607:D2626)</f>
        <v>24</v>
      </c>
      <c r="M2607">
        <f>K2607-L2607</f>
        <v>0</v>
      </c>
      <c r="N2607" t="str">
        <f>IF(K2607&gt;L2607,"HIGH ZONE BIAS",IF(K2607&lt;L2607,"LOW ZONE BIAS","EQUILIBRIUM"))</f>
        <v>EQUILIBRIUM</v>
      </c>
    </row>
    <row r="2608">
      <c r="A2608">
        <v>24963</v>
      </c>
      <c r="B2608" t="str">
        <v>2024-10-16</v>
      </c>
      <c r="C2608" t="str">
        <v>Midday</v>
      </c>
      <c r="D2608">
        <v>29</v>
      </c>
      <c r="E2608" t="str">
        <f>IF(MOD(D2608,2)=0,"EVEN","ODD")</f>
        <v>ODD</v>
      </c>
      <c r="F2608" t="str">
        <f>IF(D2608&lt;=18,"LOW (1-18)","HIGH (19-36)")</f>
        <v>HIGH (19-36)</v>
      </c>
      <c r="G2608">
        <f>INT((D2608-1)/6)+1</f>
        <v>5</v>
      </c>
      <c r="H2608">
        <f>MOD(D2608-1,6)+1</f>
        <v>5</v>
      </c>
      <c r="I2608">
        <f>37-D2608</f>
        <v>8</v>
      </c>
      <c r="J2608">
        <f>ABS(D2608-D2609)</f>
        <v>23</v>
      </c>
      <c r="K2608">
        <f>AVERAGE(D2608:D2612)</f>
        <v>29</v>
      </c>
      <c r="L2608">
        <f>AVERAGE(D2608:D2627)</f>
        <v>29</v>
      </c>
      <c r="M2608">
        <f>K2608-L2608</f>
        <v>0</v>
      </c>
      <c r="N2608" t="str">
        <f>IF(K2608&gt;L2608,"HIGH ZONE BIAS",IF(K2608&lt;L2608,"LOW ZONE BIAS","EQUILIBRIUM"))</f>
        <v>EQUILIBRIUM</v>
      </c>
    </row>
    <row r="2609">
      <c r="A2609">
        <v>24962</v>
      </c>
      <c r="B2609" t="str">
        <v>2024-10-16</v>
      </c>
      <c r="C2609" t="str">
        <v>Morning</v>
      </c>
      <c r="D2609">
        <v>6</v>
      </c>
      <c r="E2609" t="str">
        <f>IF(MOD(D2609,2)=0,"EVEN","ODD")</f>
        <v>EVEN</v>
      </c>
      <c r="F2609" t="str">
        <f>IF(D2609&lt;=18,"LOW (1-18)","HIGH (19-36)")</f>
        <v>LOW (1-18)</v>
      </c>
      <c r="G2609">
        <f>INT((D2609-1)/6)+1</f>
        <v>1</v>
      </c>
      <c r="H2609">
        <f>MOD(D2609-1,6)+1</f>
        <v>6</v>
      </c>
      <c r="I2609">
        <f>37-D2609</f>
        <v>31</v>
      </c>
      <c r="J2609">
        <f>ABS(D2609-D2610)</f>
        <v>18</v>
      </c>
      <c r="K2609">
        <f>AVERAGE(D2609:D2613)</f>
        <v>6</v>
      </c>
      <c r="L2609">
        <f>AVERAGE(D2609:D2628)</f>
        <v>6</v>
      </c>
      <c r="M2609">
        <f>K2609-L2609</f>
        <v>0</v>
      </c>
      <c r="N2609" t="str">
        <f>IF(K2609&gt;L2609,"HIGH ZONE BIAS",IF(K2609&lt;L2609,"LOW ZONE BIAS","EQUILIBRIUM"))</f>
        <v>EQUILIBRIUM</v>
      </c>
    </row>
    <row r="2610">
      <c r="A2610">
        <v>24961</v>
      </c>
      <c r="B2610" t="str">
        <v>2024-10-15</v>
      </c>
      <c r="C2610" t="str">
        <v>Evening</v>
      </c>
      <c r="D2610">
        <v>24</v>
      </c>
      <c r="E2610" t="str">
        <f>IF(MOD(D2610,2)=0,"EVEN","ODD")</f>
        <v>EVEN</v>
      </c>
      <c r="F2610" t="str">
        <f>IF(D2610&lt;=18,"LOW (1-18)","HIGH (19-36)")</f>
        <v>HIGH (19-36)</v>
      </c>
      <c r="G2610">
        <f>INT((D2610-1)/6)+1</f>
        <v>4</v>
      </c>
      <c r="H2610">
        <f>MOD(D2610-1,6)+1</f>
        <v>6</v>
      </c>
      <c r="I2610">
        <f>37-D2610</f>
        <v>13</v>
      </c>
      <c r="J2610">
        <f>ABS(D2610-D2611)</f>
        <v>18</v>
      </c>
      <c r="K2610">
        <f>AVERAGE(D2610:D2614)</f>
        <v>24</v>
      </c>
      <c r="L2610">
        <f>AVERAGE(D2610:D2629)</f>
        <v>24</v>
      </c>
      <c r="M2610">
        <f>K2610-L2610</f>
        <v>0</v>
      </c>
      <c r="N2610" t="str">
        <f>IF(K2610&gt;L2610,"HIGH ZONE BIAS",IF(K2610&lt;L2610,"LOW ZONE BIAS","EQUILIBRIUM"))</f>
        <v>EQUILIBRIUM</v>
      </c>
    </row>
    <row r="2611">
      <c r="A2611">
        <v>24960</v>
      </c>
      <c r="B2611" t="str">
        <v>2024-10-15</v>
      </c>
      <c r="C2611" t="str">
        <v>Afternoon</v>
      </c>
      <c r="D2611">
        <v>6</v>
      </c>
      <c r="E2611" t="str">
        <f>IF(MOD(D2611,2)=0,"EVEN","ODD")</f>
        <v>EVEN</v>
      </c>
      <c r="F2611" t="str">
        <f>IF(D2611&lt;=18,"LOW (1-18)","HIGH (19-36)")</f>
        <v>LOW (1-18)</v>
      </c>
      <c r="G2611">
        <f>INT((D2611-1)/6)+1</f>
        <v>1</v>
      </c>
      <c r="H2611">
        <f>MOD(D2611-1,6)+1</f>
        <v>6</v>
      </c>
      <c r="I2611">
        <f>37-D2611</f>
        <v>31</v>
      </c>
      <c r="J2611">
        <f>ABS(D2611-D2612)</f>
        <v>12</v>
      </c>
      <c r="K2611">
        <f>AVERAGE(D2611:D2615)</f>
        <v>6</v>
      </c>
      <c r="L2611">
        <f>AVERAGE(D2611:D2630)</f>
        <v>6</v>
      </c>
      <c r="M2611">
        <f>K2611-L2611</f>
        <v>0</v>
      </c>
      <c r="N2611" t="str">
        <f>IF(K2611&gt;L2611,"HIGH ZONE BIAS",IF(K2611&lt;L2611,"LOW ZONE BIAS","EQUILIBRIUM"))</f>
        <v>EQUILIBRIUM</v>
      </c>
    </row>
    <row r="2612">
      <c r="A2612">
        <v>24959</v>
      </c>
      <c r="B2612" t="str">
        <v>2024-10-15</v>
      </c>
      <c r="C2612" t="str">
        <v>Midday</v>
      </c>
      <c r="D2612">
        <v>18</v>
      </c>
      <c r="E2612" t="str">
        <f>IF(MOD(D2612,2)=0,"EVEN","ODD")</f>
        <v>EVEN</v>
      </c>
      <c r="F2612" t="str">
        <f>IF(D2612&lt;=18,"LOW (1-18)","HIGH (19-36)")</f>
        <v>LOW (1-18)</v>
      </c>
      <c r="G2612">
        <f>INT((D2612-1)/6)+1</f>
        <v>3</v>
      </c>
      <c r="H2612">
        <f>MOD(D2612-1,6)+1</f>
        <v>6</v>
      </c>
      <c r="I2612">
        <f>37-D2612</f>
        <v>19</v>
      </c>
      <c r="J2612">
        <f>ABS(D2612-D2613)</f>
        <v>13</v>
      </c>
      <c r="K2612">
        <f>AVERAGE(D2612:D2616)</f>
        <v>18</v>
      </c>
      <c r="L2612">
        <f>AVERAGE(D2612:D2631)</f>
        <v>18</v>
      </c>
      <c r="M2612">
        <f>K2612-L2612</f>
        <v>0</v>
      </c>
      <c r="N2612" t="str">
        <f>IF(K2612&gt;L2612,"HIGH ZONE BIAS",IF(K2612&lt;L2612,"LOW ZONE BIAS","EQUILIBRIUM"))</f>
        <v>EQUILIBRIUM</v>
      </c>
    </row>
    <row r="2613">
      <c r="A2613">
        <v>24958</v>
      </c>
      <c r="B2613" t="str">
        <v>2024-10-15</v>
      </c>
      <c r="C2613" t="str">
        <v>Morning</v>
      </c>
      <c r="D2613">
        <v>31</v>
      </c>
      <c r="E2613" t="str">
        <f>IF(MOD(D2613,2)=0,"EVEN","ODD")</f>
        <v>ODD</v>
      </c>
      <c r="F2613" t="str">
        <f>IF(D2613&lt;=18,"LOW (1-18)","HIGH (19-36)")</f>
        <v>HIGH (19-36)</v>
      </c>
      <c r="G2613">
        <f>INT((D2613-1)/6)+1</f>
        <v>6</v>
      </c>
      <c r="H2613">
        <f>MOD(D2613-1,6)+1</f>
        <v>1</v>
      </c>
      <c r="I2613">
        <f>37-D2613</f>
        <v>6</v>
      </c>
      <c r="J2613">
        <f>ABS(D2613-D2614)</f>
        <v>1</v>
      </c>
      <c r="K2613">
        <f>AVERAGE(D2613:D2617)</f>
        <v>31</v>
      </c>
      <c r="L2613">
        <f>AVERAGE(D2613:D2632)</f>
        <v>31</v>
      </c>
      <c r="M2613">
        <f>K2613-L2613</f>
        <v>0</v>
      </c>
      <c r="N2613" t="str">
        <f>IF(K2613&gt;L2613,"HIGH ZONE BIAS",IF(K2613&lt;L2613,"LOW ZONE BIAS","EQUILIBRIUM"))</f>
        <v>EQUILIBRIUM</v>
      </c>
    </row>
    <row r="2614">
      <c r="A2614">
        <v>24957</v>
      </c>
      <c r="B2614" t="str">
        <v>2024-10-14</v>
      </c>
      <c r="C2614" t="str">
        <v>Evening</v>
      </c>
      <c r="D2614">
        <v>30</v>
      </c>
      <c r="E2614" t="str">
        <f>IF(MOD(D2614,2)=0,"EVEN","ODD")</f>
        <v>EVEN</v>
      </c>
      <c r="F2614" t="str">
        <f>IF(D2614&lt;=18,"LOW (1-18)","HIGH (19-36)")</f>
        <v>HIGH (19-36)</v>
      </c>
      <c r="G2614">
        <f>INT((D2614-1)/6)+1</f>
        <v>5</v>
      </c>
      <c r="H2614">
        <f>MOD(D2614-1,6)+1</f>
        <v>6</v>
      </c>
      <c r="I2614">
        <f>37-D2614</f>
        <v>7</v>
      </c>
      <c r="J2614">
        <f>ABS(D2614-D2615)</f>
        <v>26</v>
      </c>
      <c r="K2614">
        <f>AVERAGE(D2614:D2618)</f>
        <v>30</v>
      </c>
      <c r="L2614">
        <f>AVERAGE(D2614:D2633)</f>
        <v>30</v>
      </c>
      <c r="M2614">
        <f>K2614-L2614</f>
        <v>0</v>
      </c>
      <c r="N2614" t="str">
        <f>IF(K2614&gt;L2614,"HIGH ZONE BIAS",IF(K2614&lt;L2614,"LOW ZONE BIAS","EQUILIBRIUM"))</f>
        <v>EQUILIBRIUM</v>
      </c>
    </row>
    <row r="2615">
      <c r="A2615">
        <v>24956</v>
      </c>
      <c r="B2615" t="str">
        <v>2024-10-14</v>
      </c>
      <c r="C2615" t="str">
        <v>Afternoon</v>
      </c>
      <c r="D2615">
        <v>4</v>
      </c>
      <c r="E2615" t="str">
        <f>IF(MOD(D2615,2)=0,"EVEN","ODD")</f>
        <v>EVEN</v>
      </c>
      <c r="F2615" t="str">
        <f>IF(D2615&lt;=18,"LOW (1-18)","HIGH (19-36)")</f>
        <v>LOW (1-18)</v>
      </c>
      <c r="G2615">
        <f>INT((D2615-1)/6)+1</f>
        <v>1</v>
      </c>
      <c r="H2615">
        <f>MOD(D2615-1,6)+1</f>
        <v>4</v>
      </c>
      <c r="I2615">
        <f>37-D2615</f>
        <v>33</v>
      </c>
      <c r="J2615">
        <f>ABS(D2615-D2616)</f>
        <v>22</v>
      </c>
      <c r="K2615">
        <f>AVERAGE(D2615:D2619)</f>
        <v>4</v>
      </c>
      <c r="L2615">
        <f>AVERAGE(D2615:D2634)</f>
        <v>4</v>
      </c>
      <c r="M2615">
        <f>K2615-L2615</f>
        <v>0</v>
      </c>
      <c r="N2615" t="str">
        <f>IF(K2615&gt;L2615,"HIGH ZONE BIAS",IF(K2615&lt;L2615,"LOW ZONE BIAS","EQUILIBRIUM"))</f>
        <v>EQUILIBRIUM</v>
      </c>
    </row>
    <row r="2616">
      <c r="A2616">
        <v>24955</v>
      </c>
      <c r="B2616" t="str">
        <v>2024-10-14</v>
      </c>
      <c r="C2616" t="str">
        <v>Midday</v>
      </c>
      <c r="D2616">
        <v>26</v>
      </c>
      <c r="E2616" t="str">
        <f>IF(MOD(D2616,2)=0,"EVEN","ODD")</f>
        <v>EVEN</v>
      </c>
      <c r="F2616" t="str">
        <f>IF(D2616&lt;=18,"LOW (1-18)","HIGH (19-36)")</f>
        <v>HIGH (19-36)</v>
      </c>
      <c r="G2616">
        <f>INT((D2616-1)/6)+1</f>
        <v>5</v>
      </c>
      <c r="H2616">
        <f>MOD(D2616-1,6)+1</f>
        <v>2</v>
      </c>
      <c r="I2616">
        <f>37-D2616</f>
        <v>11</v>
      </c>
      <c r="J2616">
        <f>ABS(D2616-D2617)</f>
        <v>5</v>
      </c>
      <c r="K2616">
        <f>AVERAGE(D2616:D2620)</f>
        <v>26</v>
      </c>
      <c r="L2616">
        <f>AVERAGE(D2616:D2635)</f>
        <v>26</v>
      </c>
      <c r="M2616">
        <f>K2616-L2616</f>
        <v>0</v>
      </c>
      <c r="N2616" t="str">
        <f>IF(K2616&gt;L2616,"HIGH ZONE BIAS",IF(K2616&lt;L2616,"LOW ZONE BIAS","EQUILIBRIUM"))</f>
        <v>EQUILIBRIUM</v>
      </c>
    </row>
    <row r="2617">
      <c r="A2617">
        <v>24954</v>
      </c>
      <c r="B2617" t="str">
        <v>2024-10-14</v>
      </c>
      <c r="C2617" t="str">
        <v>Morning</v>
      </c>
      <c r="D2617">
        <v>31</v>
      </c>
      <c r="E2617" t="str">
        <f>IF(MOD(D2617,2)=0,"EVEN","ODD")</f>
        <v>ODD</v>
      </c>
      <c r="F2617" t="str">
        <f>IF(D2617&lt;=18,"LOW (1-18)","HIGH (19-36)")</f>
        <v>HIGH (19-36)</v>
      </c>
      <c r="G2617">
        <f>INT((D2617-1)/6)+1</f>
        <v>6</v>
      </c>
      <c r="H2617">
        <f>MOD(D2617-1,6)+1</f>
        <v>1</v>
      </c>
      <c r="I2617">
        <f>37-D2617</f>
        <v>6</v>
      </c>
      <c r="J2617">
        <f>ABS(D2617-D2618)</f>
        <v>28</v>
      </c>
      <c r="K2617">
        <f>AVERAGE(D2617:D2621)</f>
        <v>31</v>
      </c>
      <c r="L2617">
        <f>AVERAGE(D2617:D2636)</f>
        <v>31</v>
      </c>
      <c r="M2617">
        <f>K2617-L2617</f>
        <v>0</v>
      </c>
      <c r="N2617" t="str">
        <f>IF(K2617&gt;L2617,"HIGH ZONE BIAS",IF(K2617&lt;L2617,"LOW ZONE BIAS","EQUILIBRIUM"))</f>
        <v>EQUILIBRIUM</v>
      </c>
    </row>
    <row r="2618">
      <c r="A2618">
        <v>24953</v>
      </c>
      <c r="B2618" t="str">
        <v>2024-10-12</v>
      </c>
      <c r="C2618" t="str">
        <v>Evening</v>
      </c>
      <c r="D2618">
        <v>3</v>
      </c>
      <c r="E2618" t="str">
        <f>IF(MOD(D2618,2)=0,"EVEN","ODD")</f>
        <v>ODD</v>
      </c>
      <c r="F2618" t="str">
        <f>IF(D2618&lt;=18,"LOW (1-18)","HIGH (19-36)")</f>
        <v>LOW (1-18)</v>
      </c>
      <c r="G2618">
        <f>INT((D2618-1)/6)+1</f>
        <v>1</v>
      </c>
      <c r="H2618">
        <f>MOD(D2618-1,6)+1</f>
        <v>3</v>
      </c>
      <c r="I2618">
        <f>37-D2618</f>
        <v>34</v>
      </c>
      <c r="J2618">
        <f>ABS(D2618-D2619)</f>
        <v>4</v>
      </c>
      <c r="K2618">
        <f>AVERAGE(D2618:D2622)</f>
        <v>3</v>
      </c>
      <c r="L2618">
        <f>AVERAGE(D2618:D2637)</f>
        <v>3</v>
      </c>
      <c r="M2618">
        <f>K2618-L2618</f>
        <v>0</v>
      </c>
      <c r="N2618" t="str">
        <f>IF(K2618&gt;L2618,"HIGH ZONE BIAS",IF(K2618&lt;L2618,"LOW ZONE BIAS","EQUILIBRIUM"))</f>
        <v>EQUILIBRIUM</v>
      </c>
    </row>
    <row r="2619">
      <c r="A2619">
        <v>24952</v>
      </c>
      <c r="B2619" t="str">
        <v>2024-10-12</v>
      </c>
      <c r="C2619" t="str">
        <v>Afternoon</v>
      </c>
      <c r="D2619">
        <v>7</v>
      </c>
      <c r="E2619" t="str">
        <f>IF(MOD(D2619,2)=0,"EVEN","ODD")</f>
        <v>ODD</v>
      </c>
      <c r="F2619" t="str">
        <f>IF(D2619&lt;=18,"LOW (1-18)","HIGH (19-36)")</f>
        <v>LOW (1-18)</v>
      </c>
      <c r="G2619">
        <f>INT((D2619-1)/6)+1</f>
        <v>2</v>
      </c>
      <c r="H2619">
        <f>MOD(D2619-1,6)+1</f>
        <v>1</v>
      </c>
      <c r="I2619">
        <f>37-D2619</f>
        <v>30</v>
      </c>
      <c r="J2619">
        <f>ABS(D2619-D2620)</f>
        <v>26</v>
      </c>
      <c r="K2619">
        <f>AVERAGE(D2619:D2623)</f>
        <v>7</v>
      </c>
      <c r="L2619">
        <f>AVERAGE(D2619:D2638)</f>
        <v>7</v>
      </c>
      <c r="M2619">
        <f>K2619-L2619</f>
        <v>0</v>
      </c>
      <c r="N2619" t="str">
        <f>IF(K2619&gt;L2619,"HIGH ZONE BIAS",IF(K2619&lt;L2619,"LOW ZONE BIAS","EQUILIBRIUM"))</f>
        <v>EQUILIBRIUM</v>
      </c>
    </row>
    <row r="2620">
      <c r="A2620">
        <v>24951</v>
      </c>
      <c r="B2620" t="str">
        <v>2024-10-12</v>
      </c>
      <c r="C2620" t="str">
        <v>Midday</v>
      </c>
      <c r="D2620">
        <v>33</v>
      </c>
      <c r="E2620" t="str">
        <f>IF(MOD(D2620,2)=0,"EVEN","ODD")</f>
        <v>ODD</v>
      </c>
      <c r="F2620" t="str">
        <f>IF(D2620&lt;=18,"LOW (1-18)","HIGH (19-36)")</f>
        <v>HIGH (19-36)</v>
      </c>
      <c r="G2620">
        <f>INT((D2620-1)/6)+1</f>
        <v>6</v>
      </c>
      <c r="H2620">
        <f>MOD(D2620-1,6)+1</f>
        <v>3</v>
      </c>
      <c r="I2620">
        <f>37-D2620</f>
        <v>4</v>
      </c>
      <c r="J2620">
        <f>ABS(D2620-D2621)</f>
        <v>12</v>
      </c>
      <c r="K2620">
        <f>AVERAGE(D2620:D2624)</f>
        <v>33</v>
      </c>
      <c r="L2620">
        <f>AVERAGE(D2620:D2639)</f>
        <v>33</v>
      </c>
      <c r="M2620">
        <f>K2620-L2620</f>
        <v>0</v>
      </c>
      <c r="N2620" t="str">
        <f>IF(K2620&gt;L2620,"HIGH ZONE BIAS",IF(K2620&lt;L2620,"LOW ZONE BIAS","EQUILIBRIUM"))</f>
        <v>EQUILIBRIUM</v>
      </c>
    </row>
    <row r="2621">
      <c r="A2621">
        <v>24950</v>
      </c>
      <c r="B2621" t="str">
        <v>2024-10-12</v>
      </c>
      <c r="C2621" t="str">
        <v>Morning</v>
      </c>
      <c r="D2621">
        <v>21</v>
      </c>
      <c r="E2621" t="str">
        <f>IF(MOD(D2621,2)=0,"EVEN","ODD")</f>
        <v>ODD</v>
      </c>
      <c r="F2621" t="str">
        <f>IF(D2621&lt;=18,"LOW (1-18)","HIGH (19-36)")</f>
        <v>HIGH (19-36)</v>
      </c>
      <c r="G2621">
        <f>INT((D2621-1)/6)+1</f>
        <v>4</v>
      </c>
      <c r="H2621">
        <f>MOD(D2621-1,6)+1</f>
        <v>3</v>
      </c>
      <c r="I2621">
        <f>37-D2621</f>
        <v>16</v>
      </c>
      <c r="J2621">
        <f>ABS(D2621-D2622)</f>
        <v>4</v>
      </c>
      <c r="K2621">
        <f>AVERAGE(D2621:D2625)</f>
        <v>21</v>
      </c>
      <c r="L2621">
        <f>AVERAGE(D2621:D2640)</f>
        <v>21</v>
      </c>
      <c r="M2621">
        <f>K2621-L2621</f>
        <v>0</v>
      </c>
      <c r="N2621" t="str">
        <f>IF(K2621&gt;L2621,"HIGH ZONE BIAS",IF(K2621&lt;L2621,"LOW ZONE BIAS","EQUILIBRIUM"))</f>
        <v>EQUILIBRIUM</v>
      </c>
    </row>
    <row r="2622">
      <c r="A2622">
        <v>24949</v>
      </c>
      <c r="B2622" t="str">
        <v>2024-10-11</v>
      </c>
      <c r="C2622" t="str">
        <v>Evening</v>
      </c>
      <c r="D2622">
        <v>17</v>
      </c>
      <c r="E2622" t="str">
        <f>IF(MOD(D2622,2)=0,"EVEN","ODD")</f>
        <v>ODD</v>
      </c>
      <c r="F2622" t="str">
        <f>IF(D2622&lt;=18,"LOW (1-18)","HIGH (19-36)")</f>
        <v>LOW (1-18)</v>
      </c>
      <c r="G2622">
        <f>INT((D2622-1)/6)+1</f>
        <v>3</v>
      </c>
      <c r="H2622">
        <f>MOD(D2622-1,6)+1</f>
        <v>5</v>
      </c>
      <c r="I2622">
        <f>37-D2622</f>
        <v>20</v>
      </c>
      <c r="J2622">
        <f>ABS(D2622-D2623)</f>
        <v>8</v>
      </c>
      <c r="K2622">
        <f>AVERAGE(D2622:D2626)</f>
        <v>17</v>
      </c>
      <c r="L2622">
        <f>AVERAGE(D2622:D2641)</f>
        <v>17</v>
      </c>
      <c r="M2622">
        <f>K2622-L2622</f>
        <v>0</v>
      </c>
      <c r="N2622" t="str">
        <f>IF(K2622&gt;L2622,"HIGH ZONE BIAS",IF(K2622&lt;L2622,"LOW ZONE BIAS","EQUILIBRIUM"))</f>
        <v>EQUILIBRIUM</v>
      </c>
    </row>
    <row r="2623">
      <c r="A2623">
        <v>24948</v>
      </c>
      <c r="B2623" t="str">
        <v>2024-10-11</v>
      </c>
      <c r="C2623" t="str">
        <v>Afternoon</v>
      </c>
      <c r="D2623">
        <v>25</v>
      </c>
      <c r="E2623" t="str">
        <f>IF(MOD(D2623,2)=0,"EVEN","ODD")</f>
        <v>ODD</v>
      </c>
      <c r="F2623" t="str">
        <f>IF(D2623&lt;=18,"LOW (1-18)","HIGH (19-36)")</f>
        <v>HIGH (19-36)</v>
      </c>
      <c r="G2623">
        <f>INT((D2623-1)/6)+1</f>
        <v>5</v>
      </c>
      <c r="H2623">
        <f>MOD(D2623-1,6)+1</f>
        <v>1</v>
      </c>
      <c r="I2623">
        <f>37-D2623</f>
        <v>12</v>
      </c>
      <c r="J2623">
        <f>ABS(D2623-D2624)</f>
        <v>6</v>
      </c>
      <c r="K2623">
        <f>AVERAGE(D2623:D2627)</f>
        <v>25</v>
      </c>
      <c r="L2623">
        <f>AVERAGE(D2623:D2642)</f>
        <v>25</v>
      </c>
      <c r="M2623">
        <f>K2623-L2623</f>
        <v>0</v>
      </c>
      <c r="N2623" t="str">
        <f>IF(K2623&gt;L2623,"HIGH ZONE BIAS",IF(K2623&lt;L2623,"LOW ZONE BIAS","EQUILIBRIUM"))</f>
        <v>EQUILIBRIUM</v>
      </c>
    </row>
    <row r="2624">
      <c r="A2624">
        <v>24947</v>
      </c>
      <c r="B2624" t="str">
        <v>2024-10-11</v>
      </c>
      <c r="C2624" t="str">
        <v>Midday</v>
      </c>
      <c r="D2624">
        <v>19</v>
      </c>
      <c r="E2624" t="str">
        <f>IF(MOD(D2624,2)=0,"EVEN","ODD")</f>
        <v>ODD</v>
      </c>
      <c r="F2624" t="str">
        <f>IF(D2624&lt;=18,"LOW (1-18)","HIGH (19-36)")</f>
        <v>HIGH (19-36)</v>
      </c>
      <c r="G2624">
        <f>INT((D2624-1)/6)+1</f>
        <v>4</v>
      </c>
      <c r="H2624">
        <f>MOD(D2624-1,6)+1</f>
        <v>1</v>
      </c>
      <c r="I2624">
        <f>37-D2624</f>
        <v>18</v>
      </c>
      <c r="J2624">
        <f>ABS(D2624-D2625)</f>
        <v>4</v>
      </c>
      <c r="K2624">
        <f>AVERAGE(D2624:D2628)</f>
        <v>19</v>
      </c>
      <c r="L2624">
        <f>AVERAGE(D2624:D2643)</f>
        <v>19</v>
      </c>
      <c r="M2624">
        <f>K2624-L2624</f>
        <v>0</v>
      </c>
      <c r="N2624" t="str">
        <f>IF(K2624&gt;L2624,"HIGH ZONE BIAS",IF(K2624&lt;L2624,"LOW ZONE BIAS","EQUILIBRIUM"))</f>
        <v>EQUILIBRIUM</v>
      </c>
    </row>
    <row r="2625">
      <c r="A2625">
        <v>24946</v>
      </c>
      <c r="B2625" t="str">
        <v>2024-10-11</v>
      </c>
      <c r="C2625" t="str">
        <v>Morning</v>
      </c>
      <c r="D2625">
        <v>23</v>
      </c>
      <c r="E2625" t="str">
        <f>IF(MOD(D2625,2)=0,"EVEN","ODD")</f>
        <v>ODD</v>
      </c>
      <c r="F2625" t="str">
        <f>IF(D2625&lt;=18,"LOW (1-18)","HIGH (19-36)")</f>
        <v>HIGH (19-36)</v>
      </c>
      <c r="G2625">
        <f>INT((D2625-1)/6)+1</f>
        <v>4</v>
      </c>
      <c r="H2625">
        <f>MOD(D2625-1,6)+1</f>
        <v>5</v>
      </c>
      <c r="I2625">
        <f>37-D2625</f>
        <v>14</v>
      </c>
      <c r="J2625">
        <f>ABS(D2625-D2626)</f>
        <v>3</v>
      </c>
      <c r="K2625">
        <f>AVERAGE(D2625:D2629)</f>
        <v>23</v>
      </c>
      <c r="L2625">
        <f>AVERAGE(D2625:D2644)</f>
        <v>23</v>
      </c>
      <c r="M2625">
        <f>K2625-L2625</f>
        <v>0</v>
      </c>
      <c r="N2625" t="str">
        <f>IF(K2625&gt;L2625,"HIGH ZONE BIAS",IF(K2625&lt;L2625,"LOW ZONE BIAS","EQUILIBRIUM"))</f>
        <v>EQUILIBRIUM</v>
      </c>
    </row>
    <row r="2626">
      <c r="A2626">
        <v>24945</v>
      </c>
      <c r="B2626" t="str">
        <v>2024-10-10</v>
      </c>
      <c r="C2626" t="str">
        <v>Evening</v>
      </c>
      <c r="D2626">
        <v>26</v>
      </c>
      <c r="E2626" t="str">
        <f>IF(MOD(D2626,2)=0,"EVEN","ODD")</f>
        <v>EVEN</v>
      </c>
      <c r="F2626" t="str">
        <f>IF(D2626&lt;=18,"LOW (1-18)","HIGH (19-36)")</f>
        <v>HIGH (19-36)</v>
      </c>
      <c r="G2626">
        <f>INT((D2626-1)/6)+1</f>
        <v>5</v>
      </c>
      <c r="H2626">
        <f>MOD(D2626-1,6)+1</f>
        <v>2</v>
      </c>
      <c r="I2626">
        <f>37-D2626</f>
        <v>11</v>
      </c>
      <c r="J2626">
        <f>ABS(D2626-D2627)</f>
        <v>25</v>
      </c>
      <c r="K2626">
        <f>AVERAGE(D2626:D2630)</f>
        <v>26</v>
      </c>
      <c r="L2626">
        <f>AVERAGE(D2626:D2645)</f>
        <v>26</v>
      </c>
      <c r="M2626">
        <f>K2626-L2626</f>
        <v>0</v>
      </c>
      <c r="N2626" t="str">
        <f>IF(K2626&gt;L2626,"HIGH ZONE BIAS",IF(K2626&lt;L2626,"LOW ZONE BIAS","EQUILIBRIUM"))</f>
        <v>EQUILIBRIUM</v>
      </c>
    </row>
    <row r="2627">
      <c r="A2627">
        <v>24944</v>
      </c>
      <c r="B2627" t="str">
        <v>2024-10-10</v>
      </c>
      <c r="C2627" t="str">
        <v>Afternoon</v>
      </c>
      <c r="D2627">
        <v>1</v>
      </c>
      <c r="E2627" t="str">
        <f>IF(MOD(D2627,2)=0,"EVEN","ODD")</f>
        <v>ODD</v>
      </c>
      <c r="F2627" t="str">
        <f>IF(D2627&lt;=18,"LOW (1-18)","HIGH (19-36)")</f>
        <v>LOW (1-18)</v>
      </c>
      <c r="G2627">
        <f>INT((D2627-1)/6)+1</f>
        <v>1</v>
      </c>
      <c r="H2627">
        <f>MOD(D2627-1,6)+1</f>
        <v>1</v>
      </c>
      <c r="I2627">
        <f>37-D2627</f>
        <v>36</v>
      </c>
      <c r="J2627">
        <f>ABS(D2627-D2628)</f>
        <v>16</v>
      </c>
      <c r="K2627">
        <f>AVERAGE(D2627:D2631)</f>
        <v>1</v>
      </c>
      <c r="L2627">
        <f>AVERAGE(D2627:D2646)</f>
        <v>1</v>
      </c>
      <c r="M2627">
        <f>K2627-L2627</f>
        <v>0</v>
      </c>
      <c r="N2627" t="str">
        <f>IF(K2627&gt;L2627,"HIGH ZONE BIAS",IF(K2627&lt;L2627,"LOW ZONE BIAS","EQUILIBRIUM"))</f>
        <v>EQUILIBRIUM</v>
      </c>
    </row>
    <row r="2628">
      <c r="A2628">
        <v>24943</v>
      </c>
      <c r="B2628" t="str">
        <v>2024-10-10</v>
      </c>
      <c r="C2628" t="str">
        <v>Midday</v>
      </c>
      <c r="D2628">
        <v>17</v>
      </c>
      <c r="E2628" t="str">
        <f>IF(MOD(D2628,2)=0,"EVEN","ODD")</f>
        <v>ODD</v>
      </c>
      <c r="F2628" t="str">
        <f>IF(D2628&lt;=18,"LOW (1-18)","HIGH (19-36)")</f>
        <v>LOW (1-18)</v>
      </c>
      <c r="G2628">
        <f>INT((D2628-1)/6)+1</f>
        <v>3</v>
      </c>
      <c r="H2628">
        <f>MOD(D2628-1,6)+1</f>
        <v>5</v>
      </c>
      <c r="I2628">
        <f>37-D2628</f>
        <v>20</v>
      </c>
      <c r="J2628">
        <f>ABS(D2628-D2629)</f>
        <v>4</v>
      </c>
      <c r="K2628">
        <f>AVERAGE(D2628:D2632)</f>
        <v>17</v>
      </c>
      <c r="L2628">
        <f>AVERAGE(D2628:D2647)</f>
        <v>17</v>
      </c>
      <c r="M2628">
        <f>K2628-L2628</f>
        <v>0</v>
      </c>
      <c r="N2628" t="str">
        <f>IF(K2628&gt;L2628,"HIGH ZONE BIAS",IF(K2628&lt;L2628,"LOW ZONE BIAS","EQUILIBRIUM"))</f>
        <v>EQUILIBRIUM</v>
      </c>
    </row>
    <row r="2629">
      <c r="A2629">
        <v>24942</v>
      </c>
      <c r="B2629" t="str">
        <v>2024-10-10</v>
      </c>
      <c r="C2629" t="str">
        <v>Morning</v>
      </c>
      <c r="D2629">
        <v>21</v>
      </c>
      <c r="E2629" t="str">
        <f>IF(MOD(D2629,2)=0,"EVEN","ODD")</f>
        <v>ODD</v>
      </c>
      <c r="F2629" t="str">
        <f>IF(D2629&lt;=18,"LOW (1-18)","HIGH (19-36)")</f>
        <v>HIGH (19-36)</v>
      </c>
      <c r="G2629">
        <f>INT((D2629-1)/6)+1</f>
        <v>4</v>
      </c>
      <c r="H2629">
        <f>MOD(D2629-1,6)+1</f>
        <v>3</v>
      </c>
      <c r="I2629">
        <f>37-D2629</f>
        <v>16</v>
      </c>
      <c r="J2629">
        <f>ABS(D2629-D2630)</f>
        <v>3</v>
      </c>
      <c r="K2629">
        <f>AVERAGE(D2629:D2633)</f>
        <v>21</v>
      </c>
      <c r="L2629">
        <f>AVERAGE(D2629:D2648)</f>
        <v>21</v>
      </c>
      <c r="M2629">
        <f>K2629-L2629</f>
        <v>0</v>
      </c>
      <c r="N2629" t="str">
        <f>IF(K2629&gt;L2629,"HIGH ZONE BIAS",IF(K2629&lt;L2629,"LOW ZONE BIAS","EQUILIBRIUM"))</f>
        <v>EQUILIBRIUM</v>
      </c>
    </row>
    <row r="2630">
      <c r="A2630">
        <v>24941</v>
      </c>
      <c r="B2630" t="str">
        <v>2024-10-09</v>
      </c>
      <c r="C2630" t="str">
        <v>Evening</v>
      </c>
      <c r="D2630">
        <v>24</v>
      </c>
      <c r="E2630" t="str">
        <f>IF(MOD(D2630,2)=0,"EVEN","ODD")</f>
        <v>EVEN</v>
      </c>
      <c r="F2630" t="str">
        <f>IF(D2630&lt;=18,"LOW (1-18)","HIGH (19-36)")</f>
        <v>HIGH (19-36)</v>
      </c>
      <c r="G2630">
        <f>INT((D2630-1)/6)+1</f>
        <v>4</v>
      </c>
      <c r="H2630">
        <f>MOD(D2630-1,6)+1</f>
        <v>6</v>
      </c>
      <c r="I2630">
        <f>37-D2630</f>
        <v>13</v>
      </c>
      <c r="J2630">
        <f>ABS(D2630-D2631)</f>
        <v>4</v>
      </c>
      <c r="K2630">
        <f>AVERAGE(D2630:D2634)</f>
        <v>24</v>
      </c>
      <c r="L2630">
        <f>AVERAGE(D2630:D2649)</f>
        <v>24</v>
      </c>
      <c r="M2630">
        <f>K2630-L2630</f>
        <v>0</v>
      </c>
      <c r="N2630" t="str">
        <f>IF(K2630&gt;L2630,"HIGH ZONE BIAS",IF(K2630&lt;L2630,"LOW ZONE BIAS","EQUILIBRIUM"))</f>
        <v>EQUILIBRIUM</v>
      </c>
    </row>
    <row r="2631">
      <c r="A2631">
        <v>24940</v>
      </c>
      <c r="B2631" t="str">
        <v>2024-10-09</v>
      </c>
      <c r="C2631" t="str">
        <v>Afternoon</v>
      </c>
      <c r="D2631">
        <v>28</v>
      </c>
      <c r="E2631" t="str">
        <f>IF(MOD(D2631,2)=0,"EVEN","ODD")</f>
        <v>EVEN</v>
      </c>
      <c r="F2631" t="str">
        <f>IF(D2631&lt;=18,"LOW (1-18)","HIGH (19-36)")</f>
        <v>HIGH (19-36)</v>
      </c>
      <c r="G2631">
        <f>INT((D2631-1)/6)+1</f>
        <v>5</v>
      </c>
      <c r="H2631">
        <f>MOD(D2631-1,6)+1</f>
        <v>4</v>
      </c>
      <c r="I2631">
        <f>37-D2631</f>
        <v>9</v>
      </c>
      <c r="J2631">
        <f>ABS(D2631-D2632)</f>
        <v>17</v>
      </c>
      <c r="K2631">
        <f>AVERAGE(D2631:D2635)</f>
        <v>28</v>
      </c>
      <c r="L2631">
        <f>AVERAGE(D2631:D2650)</f>
        <v>28</v>
      </c>
      <c r="M2631">
        <f>K2631-L2631</f>
        <v>0</v>
      </c>
      <c r="N2631" t="str">
        <f>IF(K2631&gt;L2631,"HIGH ZONE BIAS",IF(K2631&lt;L2631,"LOW ZONE BIAS","EQUILIBRIUM"))</f>
        <v>EQUILIBRIUM</v>
      </c>
    </row>
    <row r="2632">
      <c r="A2632">
        <v>24939</v>
      </c>
      <c r="B2632" t="str">
        <v>2024-10-09</v>
      </c>
      <c r="C2632" t="str">
        <v>Midday</v>
      </c>
      <c r="D2632">
        <v>11</v>
      </c>
      <c r="E2632" t="str">
        <f>IF(MOD(D2632,2)=0,"EVEN","ODD")</f>
        <v>ODD</v>
      </c>
      <c r="F2632" t="str">
        <f>IF(D2632&lt;=18,"LOW (1-18)","HIGH (19-36)")</f>
        <v>LOW (1-18)</v>
      </c>
      <c r="G2632">
        <f>INT((D2632-1)/6)+1</f>
        <v>2</v>
      </c>
      <c r="H2632">
        <f>MOD(D2632-1,6)+1</f>
        <v>5</v>
      </c>
      <c r="I2632">
        <f>37-D2632</f>
        <v>26</v>
      </c>
      <c r="J2632">
        <f>ABS(D2632-D2633)</f>
        <v>4</v>
      </c>
      <c r="K2632">
        <f>AVERAGE(D2632:D2636)</f>
        <v>11</v>
      </c>
      <c r="L2632">
        <f>AVERAGE(D2632:D2651)</f>
        <v>11</v>
      </c>
      <c r="M2632">
        <f>K2632-L2632</f>
        <v>0</v>
      </c>
      <c r="N2632" t="str">
        <f>IF(K2632&gt;L2632,"HIGH ZONE BIAS",IF(K2632&lt;L2632,"LOW ZONE BIAS","EQUILIBRIUM"))</f>
        <v>EQUILIBRIUM</v>
      </c>
    </row>
    <row r="2633">
      <c r="A2633">
        <v>24938</v>
      </c>
      <c r="B2633" t="str">
        <v>2024-10-09</v>
      </c>
      <c r="C2633" t="str">
        <v>Morning</v>
      </c>
      <c r="D2633">
        <v>15</v>
      </c>
      <c r="E2633" t="str">
        <f>IF(MOD(D2633,2)=0,"EVEN","ODD")</f>
        <v>ODD</v>
      </c>
      <c r="F2633" t="str">
        <f>IF(D2633&lt;=18,"LOW (1-18)","HIGH (19-36)")</f>
        <v>LOW (1-18)</v>
      </c>
      <c r="G2633">
        <f>INT((D2633-1)/6)+1</f>
        <v>3</v>
      </c>
      <c r="H2633">
        <f>MOD(D2633-1,6)+1</f>
        <v>3</v>
      </c>
      <c r="I2633">
        <f>37-D2633</f>
        <v>22</v>
      </c>
      <c r="J2633">
        <f>ABS(D2633-D2634)</f>
        <v>11</v>
      </c>
      <c r="K2633">
        <f>AVERAGE(D2633:D2637)</f>
        <v>15</v>
      </c>
      <c r="L2633">
        <f>AVERAGE(D2633:D2652)</f>
        <v>15</v>
      </c>
      <c r="M2633">
        <f>K2633-L2633</f>
        <v>0</v>
      </c>
      <c r="N2633" t="str">
        <f>IF(K2633&gt;L2633,"HIGH ZONE BIAS",IF(K2633&lt;L2633,"LOW ZONE BIAS","EQUILIBRIUM"))</f>
        <v>EQUILIBRIUM</v>
      </c>
    </row>
    <row r="2634">
      <c r="A2634">
        <v>24937</v>
      </c>
      <c r="B2634" t="str">
        <v>2024-10-08</v>
      </c>
      <c r="C2634" t="str">
        <v>Evening</v>
      </c>
      <c r="D2634">
        <v>4</v>
      </c>
      <c r="E2634" t="str">
        <f>IF(MOD(D2634,2)=0,"EVEN","ODD")</f>
        <v>EVEN</v>
      </c>
      <c r="F2634" t="str">
        <f>IF(D2634&lt;=18,"LOW (1-18)","HIGH (19-36)")</f>
        <v>LOW (1-18)</v>
      </c>
      <c r="G2634">
        <f>INT((D2634-1)/6)+1</f>
        <v>1</v>
      </c>
      <c r="H2634">
        <f>MOD(D2634-1,6)+1</f>
        <v>4</v>
      </c>
      <c r="I2634">
        <f>37-D2634</f>
        <v>33</v>
      </c>
      <c r="J2634">
        <f>ABS(D2634-D2635)</f>
        <v>15</v>
      </c>
      <c r="K2634">
        <f>AVERAGE(D2634:D2638)</f>
        <v>4</v>
      </c>
      <c r="L2634">
        <f>AVERAGE(D2634:D2653)</f>
        <v>4</v>
      </c>
      <c r="M2634">
        <f>K2634-L2634</f>
        <v>0</v>
      </c>
      <c r="N2634" t="str">
        <f>IF(K2634&gt;L2634,"HIGH ZONE BIAS",IF(K2634&lt;L2634,"LOW ZONE BIAS","EQUILIBRIUM"))</f>
        <v>EQUILIBRIUM</v>
      </c>
    </row>
    <row r="2635">
      <c r="A2635">
        <v>24936</v>
      </c>
      <c r="B2635" t="str">
        <v>2024-10-08</v>
      </c>
      <c r="C2635" t="str">
        <v>Afternoon</v>
      </c>
      <c r="D2635">
        <v>19</v>
      </c>
      <c r="E2635" t="str">
        <f>IF(MOD(D2635,2)=0,"EVEN","ODD")</f>
        <v>ODD</v>
      </c>
      <c r="F2635" t="str">
        <f>IF(D2635&lt;=18,"LOW (1-18)","HIGH (19-36)")</f>
        <v>HIGH (19-36)</v>
      </c>
      <c r="G2635">
        <f>INT((D2635-1)/6)+1</f>
        <v>4</v>
      </c>
      <c r="H2635">
        <f>MOD(D2635-1,6)+1</f>
        <v>1</v>
      </c>
      <c r="I2635">
        <f>37-D2635</f>
        <v>18</v>
      </c>
      <c r="J2635">
        <f>ABS(D2635-D2636)</f>
        <v>13</v>
      </c>
      <c r="K2635">
        <f>AVERAGE(D2635:D2639)</f>
        <v>19</v>
      </c>
      <c r="L2635">
        <f>AVERAGE(D2635:D2654)</f>
        <v>19</v>
      </c>
      <c r="M2635">
        <f>K2635-L2635</f>
        <v>0</v>
      </c>
      <c r="N2635" t="str">
        <f>IF(K2635&gt;L2635,"HIGH ZONE BIAS",IF(K2635&lt;L2635,"LOW ZONE BIAS","EQUILIBRIUM"))</f>
        <v>EQUILIBRIUM</v>
      </c>
    </row>
    <row r="2636">
      <c r="A2636">
        <v>24935</v>
      </c>
      <c r="B2636" t="str">
        <v>2024-10-08</v>
      </c>
      <c r="C2636" t="str">
        <v>Midday</v>
      </c>
      <c r="D2636">
        <v>32</v>
      </c>
      <c r="E2636" t="str">
        <f>IF(MOD(D2636,2)=0,"EVEN","ODD")</f>
        <v>EVEN</v>
      </c>
      <c r="F2636" t="str">
        <f>IF(D2636&lt;=18,"LOW (1-18)","HIGH (19-36)")</f>
        <v>HIGH (19-36)</v>
      </c>
      <c r="G2636">
        <f>INT((D2636-1)/6)+1</f>
        <v>6</v>
      </c>
      <c r="H2636">
        <f>MOD(D2636-1,6)+1</f>
        <v>2</v>
      </c>
      <c r="I2636">
        <f>37-D2636</f>
        <v>5</v>
      </c>
      <c r="J2636">
        <f>ABS(D2636-D2637)</f>
        <v>19</v>
      </c>
      <c r="K2636">
        <f>AVERAGE(D2636:D2640)</f>
        <v>32</v>
      </c>
      <c r="L2636">
        <f>AVERAGE(D2636:D2655)</f>
        <v>32</v>
      </c>
      <c r="M2636">
        <f>K2636-L2636</f>
        <v>0</v>
      </c>
      <c r="N2636" t="str">
        <f>IF(K2636&gt;L2636,"HIGH ZONE BIAS",IF(K2636&lt;L2636,"LOW ZONE BIAS","EQUILIBRIUM"))</f>
        <v>EQUILIBRIUM</v>
      </c>
    </row>
    <row r="2637">
      <c r="A2637">
        <v>24934</v>
      </c>
      <c r="B2637" t="str">
        <v>2024-10-08</v>
      </c>
      <c r="C2637" t="str">
        <v>Morning</v>
      </c>
      <c r="D2637">
        <v>13</v>
      </c>
      <c r="E2637" t="str">
        <f>IF(MOD(D2637,2)=0,"EVEN","ODD")</f>
        <v>ODD</v>
      </c>
      <c r="F2637" t="str">
        <f>IF(D2637&lt;=18,"LOW (1-18)","HIGH (19-36)")</f>
        <v>LOW (1-18)</v>
      </c>
      <c r="G2637">
        <f>INT((D2637-1)/6)+1</f>
        <v>3</v>
      </c>
      <c r="H2637">
        <f>MOD(D2637-1,6)+1</f>
        <v>1</v>
      </c>
      <c r="I2637">
        <f>37-D2637</f>
        <v>24</v>
      </c>
      <c r="J2637">
        <f>ABS(D2637-D2638)</f>
        <v>0</v>
      </c>
      <c r="K2637">
        <f>AVERAGE(D2637:D2641)</f>
        <v>13</v>
      </c>
      <c r="L2637">
        <f>AVERAGE(D2637:D2656)</f>
        <v>13</v>
      </c>
      <c r="M2637">
        <f>K2637-L2637</f>
        <v>0</v>
      </c>
      <c r="N2637" t="str">
        <f>IF(K2637&gt;L2637,"HIGH ZONE BIAS",IF(K2637&lt;L2637,"LOW ZONE BIAS","EQUILIBRIUM"))</f>
        <v>EQUILIBRIUM</v>
      </c>
    </row>
    <row r="2638">
      <c r="A2638">
        <v>24933</v>
      </c>
      <c r="B2638" t="str">
        <v>2024-10-07</v>
      </c>
      <c r="C2638" t="str">
        <v>Evening</v>
      </c>
      <c r="D2638">
        <v>13</v>
      </c>
      <c r="E2638" t="str">
        <f>IF(MOD(D2638,2)=0,"EVEN","ODD")</f>
        <v>ODD</v>
      </c>
      <c r="F2638" t="str">
        <f>IF(D2638&lt;=18,"LOW (1-18)","HIGH (19-36)")</f>
        <v>LOW (1-18)</v>
      </c>
      <c r="G2638">
        <f>INT((D2638-1)/6)+1</f>
        <v>3</v>
      </c>
      <c r="H2638">
        <f>MOD(D2638-1,6)+1</f>
        <v>1</v>
      </c>
      <c r="I2638">
        <f>37-D2638</f>
        <v>24</v>
      </c>
      <c r="J2638">
        <f>ABS(D2638-D2639)</f>
        <v>20</v>
      </c>
      <c r="K2638">
        <f>AVERAGE(D2638:D2642)</f>
        <v>13</v>
      </c>
      <c r="L2638">
        <f>AVERAGE(D2638:D2657)</f>
        <v>13</v>
      </c>
      <c r="M2638">
        <f>K2638-L2638</f>
        <v>0</v>
      </c>
      <c r="N2638" t="str">
        <f>IF(K2638&gt;L2638,"HIGH ZONE BIAS",IF(K2638&lt;L2638,"LOW ZONE BIAS","EQUILIBRIUM"))</f>
        <v>EQUILIBRIUM</v>
      </c>
    </row>
    <row r="2639">
      <c r="A2639">
        <v>24932</v>
      </c>
      <c r="B2639" t="str">
        <v>2024-10-07</v>
      </c>
      <c r="C2639" t="str">
        <v>Afternoon</v>
      </c>
      <c r="D2639">
        <v>33</v>
      </c>
      <c r="E2639" t="str">
        <f>IF(MOD(D2639,2)=0,"EVEN","ODD")</f>
        <v>ODD</v>
      </c>
      <c r="F2639" t="str">
        <f>IF(D2639&lt;=18,"LOW (1-18)","HIGH (19-36)")</f>
        <v>HIGH (19-36)</v>
      </c>
      <c r="G2639">
        <f>INT((D2639-1)/6)+1</f>
        <v>6</v>
      </c>
      <c r="H2639">
        <f>MOD(D2639-1,6)+1</f>
        <v>3</v>
      </c>
      <c r="I2639">
        <f>37-D2639</f>
        <v>4</v>
      </c>
      <c r="J2639">
        <f>ABS(D2639-D2640)</f>
        <v>1</v>
      </c>
      <c r="K2639">
        <f>AVERAGE(D2639:D2643)</f>
        <v>33</v>
      </c>
      <c r="L2639">
        <f>AVERAGE(D2639:D2658)</f>
        <v>33</v>
      </c>
      <c r="M2639">
        <f>K2639-L2639</f>
        <v>0</v>
      </c>
      <c r="N2639" t="str">
        <f>IF(K2639&gt;L2639,"HIGH ZONE BIAS",IF(K2639&lt;L2639,"LOW ZONE BIAS","EQUILIBRIUM"))</f>
        <v>EQUILIBRIUM</v>
      </c>
    </row>
    <row r="2640">
      <c r="A2640">
        <v>24931</v>
      </c>
      <c r="B2640" t="str">
        <v>2024-10-07</v>
      </c>
      <c r="C2640" t="str">
        <v>Midday</v>
      </c>
      <c r="D2640">
        <v>34</v>
      </c>
      <c r="E2640" t="str">
        <f>IF(MOD(D2640,2)=0,"EVEN","ODD")</f>
        <v>EVEN</v>
      </c>
      <c r="F2640" t="str">
        <f>IF(D2640&lt;=18,"LOW (1-18)","HIGH (19-36)")</f>
        <v>HIGH (19-36)</v>
      </c>
      <c r="G2640">
        <f>INT((D2640-1)/6)+1</f>
        <v>6</v>
      </c>
      <c r="H2640">
        <f>MOD(D2640-1,6)+1</f>
        <v>4</v>
      </c>
      <c r="I2640">
        <f>37-D2640</f>
        <v>3</v>
      </c>
      <c r="J2640">
        <f>ABS(D2640-D2641)</f>
        <v>1</v>
      </c>
      <c r="K2640">
        <f>AVERAGE(D2640:D2644)</f>
        <v>34</v>
      </c>
      <c r="L2640">
        <f>AVERAGE(D2640:D2659)</f>
        <v>34</v>
      </c>
      <c r="M2640">
        <f>K2640-L2640</f>
        <v>0</v>
      </c>
      <c r="N2640" t="str">
        <f>IF(K2640&gt;L2640,"HIGH ZONE BIAS",IF(K2640&lt;L2640,"LOW ZONE BIAS","EQUILIBRIUM"))</f>
        <v>EQUILIBRIUM</v>
      </c>
    </row>
    <row r="2641">
      <c r="A2641">
        <v>24930</v>
      </c>
      <c r="B2641" t="str">
        <v>2024-10-07</v>
      </c>
      <c r="C2641" t="str">
        <v>Morning</v>
      </c>
      <c r="D2641">
        <v>33</v>
      </c>
      <c r="E2641" t="str">
        <f>IF(MOD(D2641,2)=0,"EVEN","ODD")</f>
        <v>ODD</v>
      </c>
      <c r="F2641" t="str">
        <f>IF(D2641&lt;=18,"LOW (1-18)","HIGH (19-36)")</f>
        <v>HIGH (19-36)</v>
      </c>
      <c r="G2641">
        <f>INT((D2641-1)/6)+1</f>
        <v>6</v>
      </c>
      <c r="H2641">
        <f>MOD(D2641-1,6)+1</f>
        <v>3</v>
      </c>
      <c r="I2641">
        <f>37-D2641</f>
        <v>4</v>
      </c>
      <c r="J2641">
        <f>ABS(D2641-D2642)</f>
        <v>28</v>
      </c>
      <c r="K2641">
        <f>AVERAGE(D2641:D2645)</f>
        <v>33</v>
      </c>
      <c r="L2641">
        <f>AVERAGE(D2641:D2660)</f>
        <v>33</v>
      </c>
      <c r="M2641">
        <f>K2641-L2641</f>
        <v>0</v>
      </c>
      <c r="N2641" t="str">
        <f>IF(K2641&gt;L2641,"HIGH ZONE BIAS",IF(K2641&lt;L2641,"LOW ZONE BIAS","EQUILIBRIUM"))</f>
        <v>EQUILIBRIUM</v>
      </c>
    </row>
    <row r="2642">
      <c r="A2642">
        <v>24929</v>
      </c>
      <c r="B2642" t="str">
        <v>2024-10-05</v>
      </c>
      <c r="C2642" t="str">
        <v>Evening</v>
      </c>
      <c r="D2642">
        <v>5</v>
      </c>
      <c r="E2642" t="str">
        <f>IF(MOD(D2642,2)=0,"EVEN","ODD")</f>
        <v>ODD</v>
      </c>
      <c r="F2642" t="str">
        <f>IF(D2642&lt;=18,"LOW (1-18)","HIGH (19-36)")</f>
        <v>LOW (1-18)</v>
      </c>
      <c r="G2642">
        <f>INT((D2642-1)/6)+1</f>
        <v>1</v>
      </c>
      <c r="H2642">
        <f>MOD(D2642-1,6)+1</f>
        <v>5</v>
      </c>
      <c r="I2642">
        <f>37-D2642</f>
        <v>32</v>
      </c>
      <c r="J2642">
        <f>ABS(D2642-D2643)</f>
        <v>4</v>
      </c>
      <c r="K2642">
        <f>AVERAGE(D2642:D2646)</f>
        <v>5</v>
      </c>
      <c r="L2642">
        <f>AVERAGE(D2642:D2661)</f>
        <v>5</v>
      </c>
      <c r="M2642">
        <f>K2642-L2642</f>
        <v>0</v>
      </c>
      <c r="N2642" t="str">
        <f>IF(K2642&gt;L2642,"HIGH ZONE BIAS",IF(K2642&lt;L2642,"LOW ZONE BIAS","EQUILIBRIUM"))</f>
        <v>EQUILIBRIUM</v>
      </c>
    </row>
    <row r="2643">
      <c r="A2643">
        <v>24928</v>
      </c>
      <c r="B2643" t="str">
        <v>2024-10-05</v>
      </c>
      <c r="C2643" t="str">
        <v>Afternoon</v>
      </c>
      <c r="D2643">
        <v>1</v>
      </c>
      <c r="E2643" t="str">
        <f>IF(MOD(D2643,2)=0,"EVEN","ODD")</f>
        <v>ODD</v>
      </c>
      <c r="F2643" t="str">
        <f>IF(D2643&lt;=18,"LOW (1-18)","HIGH (19-36)")</f>
        <v>LOW (1-18)</v>
      </c>
      <c r="G2643">
        <f>INT((D2643-1)/6)+1</f>
        <v>1</v>
      </c>
      <c r="H2643">
        <f>MOD(D2643-1,6)+1</f>
        <v>1</v>
      </c>
      <c r="I2643">
        <f>37-D2643</f>
        <v>36</v>
      </c>
      <c r="J2643">
        <f>ABS(D2643-D2644)</f>
        <v>32</v>
      </c>
      <c r="K2643">
        <f>AVERAGE(D2643:D2647)</f>
        <v>1</v>
      </c>
      <c r="L2643">
        <f>AVERAGE(D2643:D2662)</f>
        <v>1</v>
      </c>
      <c r="M2643">
        <f>K2643-L2643</f>
        <v>0</v>
      </c>
      <c r="N2643" t="str">
        <f>IF(K2643&gt;L2643,"HIGH ZONE BIAS",IF(K2643&lt;L2643,"LOW ZONE BIAS","EQUILIBRIUM"))</f>
        <v>EQUILIBRIUM</v>
      </c>
    </row>
    <row r="2644">
      <c r="A2644">
        <v>24927</v>
      </c>
      <c r="B2644" t="str">
        <v>2024-10-05</v>
      </c>
      <c r="C2644" t="str">
        <v>Midday</v>
      </c>
      <c r="D2644">
        <v>33</v>
      </c>
      <c r="E2644" t="str">
        <f>IF(MOD(D2644,2)=0,"EVEN","ODD")</f>
        <v>ODD</v>
      </c>
      <c r="F2644" t="str">
        <f>IF(D2644&lt;=18,"LOW (1-18)","HIGH (19-36)")</f>
        <v>HIGH (19-36)</v>
      </c>
      <c r="G2644">
        <f>INT((D2644-1)/6)+1</f>
        <v>6</v>
      </c>
      <c r="H2644">
        <f>MOD(D2644-1,6)+1</f>
        <v>3</v>
      </c>
      <c r="I2644">
        <f>37-D2644</f>
        <v>4</v>
      </c>
      <c r="J2644">
        <f>ABS(D2644-D2645)</f>
        <v>10</v>
      </c>
      <c r="K2644">
        <f>AVERAGE(D2644:D2648)</f>
        <v>33</v>
      </c>
      <c r="L2644">
        <f>AVERAGE(D2644:D2663)</f>
        <v>33</v>
      </c>
      <c r="M2644">
        <f>K2644-L2644</f>
        <v>0</v>
      </c>
      <c r="N2644" t="str">
        <f>IF(K2644&gt;L2644,"HIGH ZONE BIAS",IF(K2644&lt;L2644,"LOW ZONE BIAS","EQUILIBRIUM"))</f>
        <v>EQUILIBRIUM</v>
      </c>
    </row>
    <row r="2645">
      <c r="A2645">
        <v>24926</v>
      </c>
      <c r="B2645" t="str">
        <v>2024-10-05</v>
      </c>
      <c r="C2645" t="str">
        <v>Morning</v>
      </c>
      <c r="D2645">
        <v>23</v>
      </c>
      <c r="E2645" t="str">
        <f>IF(MOD(D2645,2)=0,"EVEN","ODD")</f>
        <v>ODD</v>
      </c>
      <c r="F2645" t="str">
        <f>IF(D2645&lt;=18,"LOW (1-18)","HIGH (19-36)")</f>
        <v>HIGH (19-36)</v>
      </c>
      <c r="G2645">
        <f>INT((D2645-1)/6)+1</f>
        <v>4</v>
      </c>
      <c r="H2645">
        <f>MOD(D2645-1,6)+1</f>
        <v>5</v>
      </c>
      <c r="I2645">
        <f>37-D2645</f>
        <v>14</v>
      </c>
      <c r="J2645">
        <f>ABS(D2645-D2646)</f>
        <v>6</v>
      </c>
      <c r="K2645">
        <f>AVERAGE(D2645:D2649)</f>
        <v>23</v>
      </c>
      <c r="L2645">
        <f>AVERAGE(D2645:D2664)</f>
        <v>23</v>
      </c>
      <c r="M2645">
        <f>K2645-L2645</f>
        <v>0</v>
      </c>
      <c r="N2645" t="str">
        <f>IF(K2645&gt;L2645,"HIGH ZONE BIAS",IF(K2645&lt;L2645,"LOW ZONE BIAS","EQUILIBRIUM"))</f>
        <v>EQUILIBRIUM</v>
      </c>
    </row>
    <row r="2646">
      <c r="A2646">
        <v>24925</v>
      </c>
      <c r="B2646" t="str">
        <v>2024-10-04</v>
      </c>
      <c r="C2646" t="str">
        <v>Evening</v>
      </c>
      <c r="D2646">
        <v>29</v>
      </c>
      <c r="E2646" t="str">
        <f>IF(MOD(D2646,2)=0,"EVEN","ODD")</f>
        <v>ODD</v>
      </c>
      <c r="F2646" t="str">
        <f>IF(D2646&lt;=18,"LOW (1-18)","HIGH (19-36)")</f>
        <v>HIGH (19-36)</v>
      </c>
      <c r="G2646">
        <f>INT((D2646-1)/6)+1</f>
        <v>5</v>
      </c>
      <c r="H2646">
        <f>MOD(D2646-1,6)+1</f>
        <v>5</v>
      </c>
      <c r="I2646">
        <f>37-D2646</f>
        <v>8</v>
      </c>
      <c r="J2646">
        <f>ABS(D2646-D2647)</f>
        <v>21</v>
      </c>
      <c r="K2646">
        <f>AVERAGE(D2646:D2650)</f>
        <v>29</v>
      </c>
      <c r="L2646">
        <f>AVERAGE(D2646:D2665)</f>
        <v>29</v>
      </c>
      <c r="M2646">
        <f>K2646-L2646</f>
        <v>0</v>
      </c>
      <c r="N2646" t="str">
        <f>IF(K2646&gt;L2646,"HIGH ZONE BIAS",IF(K2646&lt;L2646,"LOW ZONE BIAS","EQUILIBRIUM"))</f>
        <v>EQUILIBRIUM</v>
      </c>
    </row>
    <row r="2647">
      <c r="A2647">
        <v>24924</v>
      </c>
      <c r="B2647" t="str">
        <v>2024-10-04</v>
      </c>
      <c r="C2647" t="str">
        <v>Afternoon</v>
      </c>
      <c r="D2647">
        <v>8</v>
      </c>
      <c r="E2647" t="str">
        <f>IF(MOD(D2647,2)=0,"EVEN","ODD")</f>
        <v>EVEN</v>
      </c>
      <c r="F2647" t="str">
        <f>IF(D2647&lt;=18,"LOW (1-18)","HIGH (19-36)")</f>
        <v>LOW (1-18)</v>
      </c>
      <c r="G2647">
        <f>INT((D2647-1)/6)+1</f>
        <v>2</v>
      </c>
      <c r="H2647">
        <f>MOD(D2647-1,6)+1</f>
        <v>2</v>
      </c>
      <c r="I2647">
        <f>37-D2647</f>
        <v>29</v>
      </c>
      <c r="J2647">
        <f>ABS(D2647-D2648)</f>
        <v>7</v>
      </c>
      <c r="K2647">
        <f>AVERAGE(D2647:D2651)</f>
        <v>8</v>
      </c>
      <c r="L2647">
        <f>AVERAGE(D2647:D2666)</f>
        <v>8</v>
      </c>
      <c r="M2647">
        <f>K2647-L2647</f>
        <v>0</v>
      </c>
      <c r="N2647" t="str">
        <f>IF(K2647&gt;L2647,"HIGH ZONE BIAS",IF(K2647&lt;L2647,"LOW ZONE BIAS","EQUILIBRIUM"))</f>
        <v>EQUILIBRIUM</v>
      </c>
    </row>
    <row r="2648">
      <c r="A2648">
        <v>24923</v>
      </c>
      <c r="B2648" t="str">
        <v>2024-10-04</v>
      </c>
      <c r="C2648" t="str">
        <v>Midday</v>
      </c>
      <c r="D2648">
        <v>15</v>
      </c>
      <c r="E2648" t="str">
        <f>IF(MOD(D2648,2)=0,"EVEN","ODD")</f>
        <v>ODD</v>
      </c>
      <c r="F2648" t="str">
        <f>IF(D2648&lt;=18,"LOW (1-18)","HIGH (19-36)")</f>
        <v>LOW (1-18)</v>
      </c>
      <c r="G2648">
        <f>INT((D2648-1)/6)+1</f>
        <v>3</v>
      </c>
      <c r="H2648">
        <f>MOD(D2648-1,6)+1</f>
        <v>3</v>
      </c>
      <c r="I2648">
        <f>37-D2648</f>
        <v>22</v>
      </c>
      <c r="J2648">
        <f>ABS(D2648-D2649)</f>
        <v>5</v>
      </c>
      <c r="K2648">
        <f>AVERAGE(D2648:D2652)</f>
        <v>15</v>
      </c>
      <c r="L2648">
        <f>AVERAGE(D2648:D2667)</f>
        <v>15</v>
      </c>
      <c r="M2648">
        <f>K2648-L2648</f>
        <v>0</v>
      </c>
      <c r="N2648" t="str">
        <f>IF(K2648&gt;L2648,"HIGH ZONE BIAS",IF(K2648&lt;L2648,"LOW ZONE BIAS","EQUILIBRIUM"))</f>
        <v>EQUILIBRIUM</v>
      </c>
    </row>
    <row r="2649">
      <c r="A2649">
        <v>24922</v>
      </c>
      <c r="B2649" t="str">
        <v>2024-10-04</v>
      </c>
      <c r="C2649" t="str">
        <v>Morning</v>
      </c>
      <c r="D2649">
        <v>10</v>
      </c>
      <c r="E2649" t="str">
        <f>IF(MOD(D2649,2)=0,"EVEN","ODD")</f>
        <v>EVEN</v>
      </c>
      <c r="F2649" t="str">
        <f>IF(D2649&lt;=18,"LOW (1-18)","HIGH (19-36)")</f>
        <v>LOW (1-18)</v>
      </c>
      <c r="G2649">
        <f>INT((D2649-1)/6)+1</f>
        <v>2</v>
      </c>
      <c r="H2649">
        <f>MOD(D2649-1,6)+1</f>
        <v>4</v>
      </c>
      <c r="I2649">
        <f>37-D2649</f>
        <v>27</v>
      </c>
      <c r="J2649">
        <f>ABS(D2649-D2650)</f>
        <v>4</v>
      </c>
      <c r="K2649">
        <f>AVERAGE(D2649:D2653)</f>
        <v>10</v>
      </c>
      <c r="L2649">
        <f>AVERAGE(D2649:D2668)</f>
        <v>10</v>
      </c>
      <c r="M2649">
        <f>K2649-L2649</f>
        <v>0</v>
      </c>
      <c r="N2649" t="str">
        <f>IF(K2649&gt;L2649,"HIGH ZONE BIAS",IF(K2649&lt;L2649,"LOW ZONE BIAS","EQUILIBRIUM"))</f>
        <v>EQUILIBRIUM</v>
      </c>
    </row>
    <row r="2650">
      <c r="A2650">
        <v>24921</v>
      </c>
      <c r="B2650" t="str">
        <v>2024-10-03</v>
      </c>
      <c r="C2650" t="str">
        <v>Evening</v>
      </c>
      <c r="D2650">
        <v>14</v>
      </c>
      <c r="E2650" t="str">
        <f>IF(MOD(D2650,2)=0,"EVEN","ODD")</f>
        <v>EVEN</v>
      </c>
      <c r="F2650" t="str">
        <f>IF(D2650&lt;=18,"LOW (1-18)","HIGH (19-36)")</f>
        <v>LOW (1-18)</v>
      </c>
      <c r="G2650">
        <f>INT((D2650-1)/6)+1</f>
        <v>3</v>
      </c>
      <c r="H2650">
        <f>MOD(D2650-1,6)+1</f>
        <v>2</v>
      </c>
      <c r="I2650">
        <f>37-D2650</f>
        <v>23</v>
      </c>
      <c r="J2650">
        <f>ABS(D2650-D2651)</f>
        <v>8</v>
      </c>
      <c r="K2650">
        <f>AVERAGE(D2650:D2654)</f>
        <v>14</v>
      </c>
      <c r="L2650">
        <f>AVERAGE(D2650:D2669)</f>
        <v>14</v>
      </c>
      <c r="M2650">
        <f>K2650-L2650</f>
        <v>0</v>
      </c>
      <c r="N2650" t="str">
        <f>IF(K2650&gt;L2650,"HIGH ZONE BIAS",IF(K2650&lt;L2650,"LOW ZONE BIAS","EQUILIBRIUM"))</f>
        <v>EQUILIBRIUM</v>
      </c>
    </row>
    <row r="2651">
      <c r="A2651">
        <v>24920</v>
      </c>
      <c r="B2651" t="str">
        <v>2024-10-03</v>
      </c>
      <c r="C2651" t="str">
        <v>Afternoon</v>
      </c>
      <c r="D2651">
        <v>22</v>
      </c>
      <c r="E2651" t="str">
        <f>IF(MOD(D2651,2)=0,"EVEN","ODD")</f>
        <v>EVEN</v>
      </c>
      <c r="F2651" t="str">
        <f>IF(D2651&lt;=18,"LOW (1-18)","HIGH (19-36)")</f>
        <v>HIGH (19-36)</v>
      </c>
      <c r="G2651">
        <f>INT((D2651-1)/6)+1</f>
        <v>4</v>
      </c>
      <c r="H2651">
        <f>MOD(D2651-1,6)+1</f>
        <v>4</v>
      </c>
      <c r="I2651">
        <f>37-D2651</f>
        <v>15</v>
      </c>
      <c r="J2651">
        <f>ABS(D2651-D2652)</f>
        <v>3</v>
      </c>
      <c r="K2651">
        <f>AVERAGE(D2651:D2655)</f>
        <v>22</v>
      </c>
      <c r="L2651">
        <f>AVERAGE(D2651:D2670)</f>
        <v>22</v>
      </c>
      <c r="M2651">
        <f>K2651-L2651</f>
        <v>0</v>
      </c>
      <c r="N2651" t="str">
        <f>IF(K2651&gt;L2651,"HIGH ZONE BIAS",IF(K2651&lt;L2651,"LOW ZONE BIAS","EQUILIBRIUM"))</f>
        <v>EQUILIBRIUM</v>
      </c>
    </row>
    <row r="2652">
      <c r="A2652">
        <v>24919</v>
      </c>
      <c r="B2652" t="str">
        <v>2024-10-03</v>
      </c>
      <c r="C2652" t="str">
        <v>Midday</v>
      </c>
      <c r="D2652">
        <v>19</v>
      </c>
      <c r="E2652" t="str">
        <f>IF(MOD(D2652,2)=0,"EVEN","ODD")</f>
        <v>ODD</v>
      </c>
      <c r="F2652" t="str">
        <f>IF(D2652&lt;=18,"LOW (1-18)","HIGH (19-36)")</f>
        <v>HIGH (19-36)</v>
      </c>
      <c r="G2652">
        <f>INT((D2652-1)/6)+1</f>
        <v>4</v>
      </c>
      <c r="H2652">
        <f>MOD(D2652-1,6)+1</f>
        <v>1</v>
      </c>
      <c r="I2652">
        <f>37-D2652</f>
        <v>18</v>
      </c>
      <c r="J2652">
        <f>ABS(D2652-D2653)</f>
        <v>14</v>
      </c>
      <c r="K2652">
        <f>AVERAGE(D2652:D2656)</f>
        <v>19</v>
      </c>
      <c r="L2652">
        <f>AVERAGE(D2652:D2671)</f>
        <v>19</v>
      </c>
      <c r="M2652">
        <f>K2652-L2652</f>
        <v>0</v>
      </c>
      <c r="N2652" t="str">
        <f>IF(K2652&gt;L2652,"HIGH ZONE BIAS",IF(K2652&lt;L2652,"LOW ZONE BIAS","EQUILIBRIUM"))</f>
        <v>EQUILIBRIUM</v>
      </c>
    </row>
    <row r="2653">
      <c r="A2653">
        <v>24918</v>
      </c>
      <c r="B2653" t="str">
        <v>2024-10-03</v>
      </c>
      <c r="C2653" t="str">
        <v>Morning</v>
      </c>
      <c r="D2653">
        <v>5</v>
      </c>
      <c r="E2653" t="str">
        <f>IF(MOD(D2653,2)=0,"EVEN","ODD")</f>
        <v>ODD</v>
      </c>
      <c r="F2653" t="str">
        <f>IF(D2653&lt;=18,"LOW (1-18)","HIGH (19-36)")</f>
        <v>LOW (1-18)</v>
      </c>
      <c r="G2653">
        <f>INT((D2653-1)/6)+1</f>
        <v>1</v>
      </c>
      <c r="H2653">
        <f>MOD(D2653-1,6)+1</f>
        <v>5</v>
      </c>
      <c r="I2653">
        <f>37-D2653</f>
        <v>32</v>
      </c>
      <c r="J2653">
        <f>ABS(D2653-D2654)</f>
        <v>1</v>
      </c>
      <c r="K2653">
        <f>AVERAGE(D2653:D2657)</f>
        <v>5</v>
      </c>
      <c r="L2653">
        <f>AVERAGE(D2653:D2672)</f>
        <v>5</v>
      </c>
      <c r="M2653">
        <f>K2653-L2653</f>
        <v>0</v>
      </c>
      <c r="N2653" t="str">
        <f>IF(K2653&gt;L2653,"HIGH ZONE BIAS",IF(K2653&lt;L2653,"LOW ZONE BIAS","EQUILIBRIUM"))</f>
        <v>EQUILIBRIUM</v>
      </c>
    </row>
    <row r="2654">
      <c r="A2654">
        <v>24917</v>
      </c>
      <c r="B2654" t="str">
        <v>2024-10-02</v>
      </c>
      <c r="C2654" t="str">
        <v>Evening</v>
      </c>
      <c r="D2654">
        <v>4</v>
      </c>
      <c r="E2654" t="str">
        <f>IF(MOD(D2654,2)=0,"EVEN","ODD")</f>
        <v>EVEN</v>
      </c>
      <c r="F2654" t="str">
        <f>IF(D2654&lt;=18,"LOW (1-18)","HIGH (19-36)")</f>
        <v>LOW (1-18)</v>
      </c>
      <c r="G2654">
        <f>INT((D2654-1)/6)+1</f>
        <v>1</v>
      </c>
      <c r="H2654">
        <f>MOD(D2654-1,6)+1</f>
        <v>4</v>
      </c>
      <c r="I2654">
        <f>37-D2654</f>
        <v>33</v>
      </c>
      <c r="J2654">
        <f>ABS(D2654-D2655)</f>
        <v>2</v>
      </c>
      <c r="K2654">
        <f>AVERAGE(D2654:D2658)</f>
        <v>4</v>
      </c>
      <c r="L2654">
        <f>AVERAGE(D2654:D2673)</f>
        <v>4</v>
      </c>
      <c r="M2654">
        <f>K2654-L2654</f>
        <v>0</v>
      </c>
      <c r="N2654" t="str">
        <f>IF(K2654&gt;L2654,"HIGH ZONE BIAS",IF(K2654&lt;L2654,"LOW ZONE BIAS","EQUILIBRIUM"))</f>
        <v>EQUILIBRIUM</v>
      </c>
    </row>
    <row r="2655">
      <c r="A2655">
        <v>24916</v>
      </c>
      <c r="B2655" t="str">
        <v>2024-10-02</v>
      </c>
      <c r="C2655" t="str">
        <v>Afternoon</v>
      </c>
      <c r="D2655">
        <v>6</v>
      </c>
      <c r="E2655" t="str">
        <f>IF(MOD(D2655,2)=0,"EVEN","ODD")</f>
        <v>EVEN</v>
      </c>
      <c r="F2655" t="str">
        <f>IF(D2655&lt;=18,"LOW (1-18)","HIGH (19-36)")</f>
        <v>LOW (1-18)</v>
      </c>
      <c r="G2655">
        <f>INT((D2655-1)/6)+1</f>
        <v>1</v>
      </c>
      <c r="H2655">
        <f>MOD(D2655-1,6)+1</f>
        <v>6</v>
      </c>
      <c r="I2655">
        <f>37-D2655</f>
        <v>31</v>
      </c>
      <c r="J2655">
        <f>ABS(D2655-D2656)</f>
        <v>3</v>
      </c>
      <c r="K2655">
        <f>AVERAGE(D2655:D2659)</f>
        <v>6</v>
      </c>
      <c r="L2655">
        <f>AVERAGE(D2655:D2674)</f>
        <v>6</v>
      </c>
      <c r="M2655">
        <f>K2655-L2655</f>
        <v>0</v>
      </c>
      <c r="N2655" t="str">
        <f>IF(K2655&gt;L2655,"HIGH ZONE BIAS",IF(K2655&lt;L2655,"LOW ZONE BIAS","EQUILIBRIUM"))</f>
        <v>EQUILIBRIUM</v>
      </c>
    </row>
    <row r="2656">
      <c r="A2656">
        <v>24915</v>
      </c>
      <c r="B2656" t="str">
        <v>2024-10-02</v>
      </c>
      <c r="C2656" t="str">
        <v>Midday</v>
      </c>
      <c r="D2656">
        <v>9</v>
      </c>
      <c r="E2656" t="str">
        <f>IF(MOD(D2656,2)=0,"EVEN","ODD")</f>
        <v>ODD</v>
      </c>
      <c r="F2656" t="str">
        <f>IF(D2656&lt;=18,"LOW (1-18)","HIGH (19-36)")</f>
        <v>LOW (1-18)</v>
      </c>
      <c r="G2656">
        <f>INT((D2656-1)/6)+1</f>
        <v>2</v>
      </c>
      <c r="H2656">
        <f>MOD(D2656-1,6)+1</f>
        <v>3</v>
      </c>
      <c r="I2656">
        <f>37-D2656</f>
        <v>28</v>
      </c>
      <c r="J2656">
        <f>ABS(D2656-D2657)</f>
        <v>2</v>
      </c>
      <c r="K2656">
        <f>AVERAGE(D2656:D2660)</f>
        <v>9</v>
      </c>
      <c r="L2656">
        <f>AVERAGE(D2656:D2675)</f>
        <v>9</v>
      </c>
      <c r="M2656">
        <f>K2656-L2656</f>
        <v>0</v>
      </c>
      <c r="N2656" t="str">
        <f>IF(K2656&gt;L2656,"HIGH ZONE BIAS",IF(K2656&lt;L2656,"LOW ZONE BIAS","EQUILIBRIUM"))</f>
        <v>EQUILIBRIUM</v>
      </c>
    </row>
    <row r="2657">
      <c r="A2657">
        <v>24914</v>
      </c>
      <c r="B2657" t="str">
        <v>2024-10-02</v>
      </c>
      <c r="C2657" t="str">
        <v>Morning</v>
      </c>
      <c r="D2657">
        <v>7</v>
      </c>
      <c r="E2657" t="str">
        <f>IF(MOD(D2657,2)=0,"EVEN","ODD")</f>
        <v>ODD</v>
      </c>
      <c r="F2657" t="str">
        <f>IF(D2657&lt;=18,"LOW (1-18)","HIGH (19-36)")</f>
        <v>LOW (1-18)</v>
      </c>
      <c r="G2657">
        <f>INT((D2657-1)/6)+1</f>
        <v>2</v>
      </c>
      <c r="H2657">
        <f>MOD(D2657-1,6)+1</f>
        <v>1</v>
      </c>
      <c r="I2657">
        <f>37-D2657</f>
        <v>30</v>
      </c>
      <c r="J2657">
        <f>ABS(D2657-D2658)</f>
        <v>2</v>
      </c>
      <c r="K2657">
        <f>AVERAGE(D2657:D2661)</f>
        <v>7</v>
      </c>
      <c r="L2657">
        <f>AVERAGE(D2657:D2676)</f>
        <v>7</v>
      </c>
      <c r="M2657">
        <f>K2657-L2657</f>
        <v>0</v>
      </c>
      <c r="N2657" t="str">
        <f>IF(K2657&gt;L2657,"HIGH ZONE BIAS",IF(K2657&lt;L2657,"LOW ZONE BIAS","EQUILIBRIUM"))</f>
        <v>EQUILIBRIUM</v>
      </c>
    </row>
    <row r="2658">
      <c r="A2658">
        <v>24913</v>
      </c>
      <c r="B2658" t="str">
        <v>2024-10-01</v>
      </c>
      <c r="C2658" t="str">
        <v>Evening</v>
      </c>
      <c r="D2658">
        <v>5</v>
      </c>
      <c r="E2658" t="str">
        <f>IF(MOD(D2658,2)=0,"EVEN","ODD")</f>
        <v>ODD</v>
      </c>
      <c r="F2658" t="str">
        <f>IF(D2658&lt;=18,"LOW (1-18)","HIGH (19-36)")</f>
        <v>LOW (1-18)</v>
      </c>
      <c r="G2658">
        <f>INT((D2658-1)/6)+1</f>
        <v>1</v>
      </c>
      <c r="H2658">
        <f>MOD(D2658-1,6)+1</f>
        <v>5</v>
      </c>
      <c r="I2658">
        <f>37-D2658</f>
        <v>32</v>
      </c>
      <c r="J2658">
        <f>ABS(D2658-D2659)</f>
        <v>21</v>
      </c>
      <c r="K2658">
        <f>AVERAGE(D2658:D2662)</f>
        <v>5</v>
      </c>
      <c r="L2658">
        <f>AVERAGE(D2658:D2677)</f>
        <v>5</v>
      </c>
      <c r="M2658">
        <f>K2658-L2658</f>
        <v>0</v>
      </c>
      <c r="N2658" t="str">
        <f>IF(K2658&gt;L2658,"HIGH ZONE BIAS",IF(K2658&lt;L2658,"LOW ZONE BIAS","EQUILIBRIUM"))</f>
        <v>EQUILIBRIUM</v>
      </c>
    </row>
    <row r="2659">
      <c r="A2659">
        <v>24912</v>
      </c>
      <c r="B2659" t="str">
        <v>2024-10-01</v>
      </c>
      <c r="C2659" t="str">
        <v>Afternoon</v>
      </c>
      <c r="D2659">
        <v>26</v>
      </c>
      <c r="E2659" t="str">
        <f>IF(MOD(D2659,2)=0,"EVEN","ODD")</f>
        <v>EVEN</v>
      </c>
      <c r="F2659" t="str">
        <f>IF(D2659&lt;=18,"LOW (1-18)","HIGH (19-36)")</f>
        <v>HIGH (19-36)</v>
      </c>
      <c r="G2659">
        <f>INT((D2659-1)/6)+1</f>
        <v>5</v>
      </c>
      <c r="H2659">
        <f>MOD(D2659-1,6)+1</f>
        <v>2</v>
      </c>
      <c r="I2659">
        <f>37-D2659</f>
        <v>11</v>
      </c>
      <c r="J2659">
        <f>ABS(D2659-D2660)</f>
        <v>25</v>
      </c>
      <c r="K2659">
        <f>AVERAGE(D2659:D2663)</f>
        <v>26</v>
      </c>
      <c r="L2659">
        <f>AVERAGE(D2659:D2678)</f>
        <v>26</v>
      </c>
      <c r="M2659">
        <f>K2659-L2659</f>
        <v>0</v>
      </c>
      <c r="N2659" t="str">
        <f>IF(K2659&gt;L2659,"HIGH ZONE BIAS",IF(K2659&lt;L2659,"LOW ZONE BIAS","EQUILIBRIUM"))</f>
        <v>EQUILIBRIUM</v>
      </c>
    </row>
    <row r="2660">
      <c r="A2660">
        <v>24911</v>
      </c>
      <c r="B2660" t="str">
        <v>2024-10-01</v>
      </c>
      <c r="C2660" t="str">
        <v>Midday</v>
      </c>
      <c r="D2660">
        <v>1</v>
      </c>
      <c r="E2660" t="str">
        <f>IF(MOD(D2660,2)=0,"EVEN","ODD")</f>
        <v>ODD</v>
      </c>
      <c r="F2660" t="str">
        <f>IF(D2660&lt;=18,"LOW (1-18)","HIGH (19-36)")</f>
        <v>LOW (1-18)</v>
      </c>
      <c r="G2660">
        <f>INT((D2660-1)/6)+1</f>
        <v>1</v>
      </c>
      <c r="H2660">
        <f>MOD(D2660-1,6)+1</f>
        <v>1</v>
      </c>
      <c r="I2660">
        <f>37-D2660</f>
        <v>36</v>
      </c>
      <c r="J2660">
        <f>ABS(D2660-D2661)</f>
        <v>35</v>
      </c>
      <c r="K2660">
        <f>AVERAGE(D2660:D2664)</f>
        <v>1</v>
      </c>
      <c r="L2660">
        <f>AVERAGE(D2660:D2679)</f>
        <v>1</v>
      </c>
      <c r="M2660">
        <f>K2660-L2660</f>
        <v>0</v>
      </c>
      <c r="N2660" t="str">
        <f>IF(K2660&gt;L2660,"HIGH ZONE BIAS",IF(K2660&lt;L2660,"LOW ZONE BIAS","EQUILIBRIUM"))</f>
        <v>EQUILIBRIUM</v>
      </c>
    </row>
    <row r="2661">
      <c r="A2661">
        <v>24910</v>
      </c>
      <c r="B2661" t="str">
        <v>2024-10-01</v>
      </c>
      <c r="C2661" t="str">
        <v>Morning</v>
      </c>
      <c r="D2661">
        <v>36</v>
      </c>
      <c r="E2661" t="str">
        <f>IF(MOD(D2661,2)=0,"EVEN","ODD")</f>
        <v>EVEN</v>
      </c>
      <c r="F2661" t="str">
        <f>IF(D2661&lt;=18,"LOW (1-18)","HIGH (19-36)")</f>
        <v>HIGH (19-36)</v>
      </c>
      <c r="G2661">
        <f>INT((D2661-1)/6)+1</f>
        <v>6</v>
      </c>
      <c r="H2661">
        <f>MOD(D2661-1,6)+1</f>
        <v>6</v>
      </c>
      <c r="I2661">
        <f>37-D2661</f>
        <v>1</v>
      </c>
      <c r="J2661">
        <f>ABS(D2661-D2662)</f>
        <v>21</v>
      </c>
      <c r="K2661">
        <f>AVERAGE(D2661:D2665)</f>
        <v>36</v>
      </c>
      <c r="L2661">
        <f>AVERAGE(D2661:D2680)</f>
        <v>36</v>
      </c>
      <c r="M2661">
        <f>K2661-L2661</f>
        <v>0</v>
      </c>
      <c r="N2661" t="str">
        <f>IF(K2661&gt;L2661,"HIGH ZONE BIAS",IF(K2661&lt;L2661,"LOW ZONE BIAS","EQUILIBRIUM"))</f>
        <v>EQUILIBRIUM</v>
      </c>
    </row>
    <row r="2662">
      <c r="A2662">
        <v>24909</v>
      </c>
      <c r="B2662" t="str">
        <v>2024-09-30</v>
      </c>
      <c r="C2662" t="str">
        <v>Evening</v>
      </c>
      <c r="D2662">
        <v>15</v>
      </c>
      <c r="E2662" t="str">
        <f>IF(MOD(D2662,2)=0,"EVEN","ODD")</f>
        <v>ODD</v>
      </c>
      <c r="F2662" t="str">
        <f>IF(D2662&lt;=18,"LOW (1-18)","HIGH (19-36)")</f>
        <v>LOW (1-18)</v>
      </c>
      <c r="G2662">
        <f>INT((D2662-1)/6)+1</f>
        <v>3</v>
      </c>
      <c r="H2662">
        <f>MOD(D2662-1,6)+1</f>
        <v>3</v>
      </c>
      <c r="I2662">
        <f>37-D2662</f>
        <v>22</v>
      </c>
      <c r="J2662">
        <f>ABS(D2662-D2663)</f>
        <v>8</v>
      </c>
      <c r="K2662">
        <f>AVERAGE(D2662:D2666)</f>
        <v>15</v>
      </c>
      <c r="L2662">
        <f>AVERAGE(D2662:D2681)</f>
        <v>15</v>
      </c>
      <c r="M2662">
        <f>K2662-L2662</f>
        <v>0</v>
      </c>
      <c r="N2662" t="str">
        <f>IF(K2662&gt;L2662,"HIGH ZONE BIAS",IF(K2662&lt;L2662,"LOW ZONE BIAS","EQUILIBRIUM"))</f>
        <v>EQUILIBRIUM</v>
      </c>
    </row>
    <row r="2663">
      <c r="A2663">
        <v>24908</v>
      </c>
      <c r="B2663" t="str">
        <v>2024-09-30</v>
      </c>
      <c r="C2663" t="str">
        <v>Afternoon</v>
      </c>
      <c r="D2663">
        <v>23</v>
      </c>
      <c r="E2663" t="str">
        <f>IF(MOD(D2663,2)=0,"EVEN","ODD")</f>
        <v>ODD</v>
      </c>
      <c r="F2663" t="str">
        <f>IF(D2663&lt;=18,"LOW (1-18)","HIGH (19-36)")</f>
        <v>HIGH (19-36)</v>
      </c>
      <c r="G2663">
        <f>INT((D2663-1)/6)+1</f>
        <v>4</v>
      </c>
      <c r="H2663">
        <f>MOD(D2663-1,6)+1</f>
        <v>5</v>
      </c>
      <c r="I2663">
        <f>37-D2663</f>
        <v>14</v>
      </c>
      <c r="J2663">
        <f>ABS(D2663-D2664)</f>
        <v>20</v>
      </c>
      <c r="K2663">
        <f>AVERAGE(D2663:D2667)</f>
        <v>23</v>
      </c>
      <c r="L2663">
        <f>AVERAGE(D2663:D2682)</f>
        <v>23</v>
      </c>
      <c r="M2663">
        <f>K2663-L2663</f>
        <v>0</v>
      </c>
      <c r="N2663" t="str">
        <f>IF(K2663&gt;L2663,"HIGH ZONE BIAS",IF(K2663&lt;L2663,"LOW ZONE BIAS","EQUILIBRIUM"))</f>
        <v>EQUILIBRIUM</v>
      </c>
    </row>
    <row r="2664">
      <c r="A2664">
        <v>24907</v>
      </c>
      <c r="B2664" t="str">
        <v>2024-09-30</v>
      </c>
      <c r="C2664" t="str">
        <v>Midday</v>
      </c>
      <c r="D2664">
        <v>3</v>
      </c>
      <c r="E2664" t="str">
        <f>IF(MOD(D2664,2)=0,"EVEN","ODD")</f>
        <v>ODD</v>
      </c>
      <c r="F2664" t="str">
        <f>IF(D2664&lt;=18,"LOW (1-18)","HIGH (19-36)")</f>
        <v>LOW (1-18)</v>
      </c>
      <c r="G2664">
        <f>INT((D2664-1)/6)+1</f>
        <v>1</v>
      </c>
      <c r="H2664">
        <f>MOD(D2664-1,6)+1</f>
        <v>3</v>
      </c>
      <c r="I2664">
        <f>37-D2664</f>
        <v>34</v>
      </c>
      <c r="J2664">
        <f>ABS(D2664-D2665)</f>
        <v>15</v>
      </c>
      <c r="K2664">
        <f>AVERAGE(D2664:D2668)</f>
        <v>3</v>
      </c>
      <c r="L2664">
        <f>AVERAGE(D2664:D2683)</f>
        <v>3</v>
      </c>
      <c r="M2664">
        <f>K2664-L2664</f>
        <v>0</v>
      </c>
      <c r="N2664" t="str">
        <f>IF(K2664&gt;L2664,"HIGH ZONE BIAS",IF(K2664&lt;L2664,"LOW ZONE BIAS","EQUILIBRIUM"))</f>
        <v>EQUILIBRIUM</v>
      </c>
    </row>
    <row r="2665">
      <c r="A2665">
        <v>24906</v>
      </c>
      <c r="B2665" t="str">
        <v>2024-09-30</v>
      </c>
      <c r="C2665" t="str">
        <v>Morning</v>
      </c>
      <c r="D2665">
        <v>18</v>
      </c>
      <c r="E2665" t="str">
        <f>IF(MOD(D2665,2)=0,"EVEN","ODD")</f>
        <v>EVEN</v>
      </c>
      <c r="F2665" t="str">
        <f>IF(D2665&lt;=18,"LOW (1-18)","HIGH (19-36)")</f>
        <v>LOW (1-18)</v>
      </c>
      <c r="G2665">
        <f>INT((D2665-1)/6)+1</f>
        <v>3</v>
      </c>
      <c r="H2665">
        <f>MOD(D2665-1,6)+1</f>
        <v>6</v>
      </c>
      <c r="I2665">
        <f>37-D2665</f>
        <v>19</v>
      </c>
      <c r="J2665">
        <f>ABS(D2665-D2666)</f>
        <v>4</v>
      </c>
      <c r="K2665">
        <f>AVERAGE(D2665:D2669)</f>
        <v>18</v>
      </c>
      <c r="L2665">
        <f>AVERAGE(D2665:D2684)</f>
        <v>18</v>
      </c>
      <c r="M2665">
        <f>K2665-L2665</f>
        <v>0</v>
      </c>
      <c r="N2665" t="str">
        <f>IF(K2665&gt;L2665,"HIGH ZONE BIAS",IF(K2665&lt;L2665,"LOW ZONE BIAS","EQUILIBRIUM"))</f>
        <v>EQUILIBRIUM</v>
      </c>
    </row>
    <row r="2666">
      <c r="A2666">
        <v>24905</v>
      </c>
      <c r="B2666" t="str">
        <v>2024-09-28</v>
      </c>
      <c r="C2666" t="str">
        <v>Evening</v>
      </c>
      <c r="D2666">
        <v>14</v>
      </c>
      <c r="E2666" t="str">
        <f>IF(MOD(D2666,2)=0,"EVEN","ODD")</f>
        <v>EVEN</v>
      </c>
      <c r="F2666" t="str">
        <f>IF(D2666&lt;=18,"LOW (1-18)","HIGH (19-36)")</f>
        <v>LOW (1-18)</v>
      </c>
      <c r="G2666">
        <f>INT((D2666-1)/6)+1</f>
        <v>3</v>
      </c>
      <c r="H2666">
        <f>MOD(D2666-1,6)+1</f>
        <v>2</v>
      </c>
      <c r="I2666">
        <f>37-D2666</f>
        <v>23</v>
      </c>
      <c r="J2666">
        <f>ABS(D2666-D2667)</f>
        <v>19</v>
      </c>
      <c r="K2666">
        <f>AVERAGE(D2666:D2670)</f>
        <v>14</v>
      </c>
      <c r="L2666">
        <f>AVERAGE(D2666:D2685)</f>
        <v>14</v>
      </c>
      <c r="M2666">
        <f>K2666-L2666</f>
        <v>0</v>
      </c>
      <c r="N2666" t="str">
        <f>IF(K2666&gt;L2666,"HIGH ZONE BIAS",IF(K2666&lt;L2666,"LOW ZONE BIAS","EQUILIBRIUM"))</f>
        <v>EQUILIBRIUM</v>
      </c>
    </row>
    <row r="2667">
      <c r="A2667">
        <v>24904</v>
      </c>
      <c r="B2667" t="str">
        <v>2024-09-28</v>
      </c>
      <c r="C2667" t="str">
        <v>Afternoon</v>
      </c>
      <c r="D2667">
        <v>33</v>
      </c>
      <c r="E2667" t="str">
        <f>IF(MOD(D2667,2)=0,"EVEN","ODD")</f>
        <v>ODD</v>
      </c>
      <c r="F2667" t="str">
        <f>IF(D2667&lt;=18,"LOW (1-18)","HIGH (19-36)")</f>
        <v>HIGH (19-36)</v>
      </c>
      <c r="G2667">
        <f>INT((D2667-1)/6)+1</f>
        <v>6</v>
      </c>
      <c r="H2667">
        <f>MOD(D2667-1,6)+1</f>
        <v>3</v>
      </c>
      <c r="I2667">
        <f>37-D2667</f>
        <v>4</v>
      </c>
      <c r="J2667">
        <f>ABS(D2667-D2668)</f>
        <v>3</v>
      </c>
      <c r="K2667">
        <f>AVERAGE(D2667:D2671)</f>
        <v>33</v>
      </c>
      <c r="L2667">
        <f>AVERAGE(D2667:D2686)</f>
        <v>33</v>
      </c>
      <c r="M2667">
        <f>K2667-L2667</f>
        <v>0</v>
      </c>
      <c r="N2667" t="str">
        <f>IF(K2667&gt;L2667,"HIGH ZONE BIAS",IF(K2667&lt;L2667,"LOW ZONE BIAS","EQUILIBRIUM"))</f>
        <v>EQUILIBRIUM</v>
      </c>
    </row>
    <row r="2668">
      <c r="A2668">
        <v>24903</v>
      </c>
      <c r="B2668" t="str">
        <v>2024-09-28</v>
      </c>
      <c r="C2668" t="str">
        <v>Midday</v>
      </c>
      <c r="D2668">
        <v>30</v>
      </c>
      <c r="E2668" t="str">
        <f>IF(MOD(D2668,2)=0,"EVEN","ODD")</f>
        <v>EVEN</v>
      </c>
      <c r="F2668" t="str">
        <f>IF(D2668&lt;=18,"LOW (1-18)","HIGH (19-36)")</f>
        <v>HIGH (19-36)</v>
      </c>
      <c r="G2668">
        <f>INT((D2668-1)/6)+1</f>
        <v>5</v>
      </c>
      <c r="H2668">
        <f>MOD(D2668-1,6)+1</f>
        <v>6</v>
      </c>
      <c r="I2668">
        <f>37-D2668</f>
        <v>7</v>
      </c>
      <c r="J2668">
        <f>ABS(D2668-D2669)</f>
        <v>29</v>
      </c>
      <c r="K2668">
        <f>AVERAGE(D2668:D2672)</f>
        <v>30</v>
      </c>
      <c r="L2668">
        <f>AVERAGE(D2668:D2687)</f>
        <v>30</v>
      </c>
      <c r="M2668">
        <f>K2668-L2668</f>
        <v>0</v>
      </c>
      <c r="N2668" t="str">
        <f>IF(K2668&gt;L2668,"HIGH ZONE BIAS",IF(K2668&lt;L2668,"LOW ZONE BIAS","EQUILIBRIUM"))</f>
        <v>EQUILIBRIUM</v>
      </c>
    </row>
    <row r="2669">
      <c r="A2669">
        <v>24902</v>
      </c>
      <c r="B2669" t="str">
        <v>2024-09-28</v>
      </c>
      <c r="C2669" t="str">
        <v>Morning</v>
      </c>
      <c r="D2669">
        <v>1</v>
      </c>
      <c r="E2669" t="str">
        <f>IF(MOD(D2669,2)=0,"EVEN","ODD")</f>
        <v>ODD</v>
      </c>
      <c r="F2669" t="str">
        <f>IF(D2669&lt;=18,"LOW (1-18)","HIGH (19-36)")</f>
        <v>LOW (1-18)</v>
      </c>
      <c r="G2669">
        <f>INT((D2669-1)/6)+1</f>
        <v>1</v>
      </c>
      <c r="H2669">
        <f>MOD(D2669-1,6)+1</f>
        <v>1</v>
      </c>
      <c r="I2669">
        <f>37-D2669</f>
        <v>36</v>
      </c>
      <c r="J2669">
        <f>ABS(D2669-D2670)</f>
        <v>3</v>
      </c>
      <c r="K2669">
        <f>AVERAGE(D2669:D2673)</f>
        <v>1</v>
      </c>
      <c r="L2669">
        <f>AVERAGE(D2669:D2688)</f>
        <v>1</v>
      </c>
      <c r="M2669">
        <f>K2669-L2669</f>
        <v>0</v>
      </c>
      <c r="N2669" t="str">
        <f>IF(K2669&gt;L2669,"HIGH ZONE BIAS",IF(K2669&lt;L2669,"LOW ZONE BIAS","EQUILIBRIUM"))</f>
        <v>EQUILIBRIUM</v>
      </c>
    </row>
    <row r="2670">
      <c r="A2670">
        <v>24901</v>
      </c>
      <c r="B2670" t="str">
        <v>2024-09-27</v>
      </c>
      <c r="C2670" t="str">
        <v>Evening</v>
      </c>
      <c r="D2670">
        <v>4</v>
      </c>
      <c r="E2670" t="str">
        <f>IF(MOD(D2670,2)=0,"EVEN","ODD")</f>
        <v>EVEN</v>
      </c>
      <c r="F2670" t="str">
        <f>IF(D2670&lt;=18,"LOW (1-18)","HIGH (19-36)")</f>
        <v>LOW (1-18)</v>
      </c>
      <c r="G2670">
        <f>INT((D2670-1)/6)+1</f>
        <v>1</v>
      </c>
      <c r="H2670">
        <f>MOD(D2670-1,6)+1</f>
        <v>4</v>
      </c>
      <c r="I2670">
        <f>37-D2670</f>
        <v>33</v>
      </c>
      <c r="J2670">
        <f>ABS(D2670-D2671)</f>
        <v>29</v>
      </c>
      <c r="K2670">
        <f>AVERAGE(D2670:D2674)</f>
        <v>4</v>
      </c>
      <c r="L2670">
        <f>AVERAGE(D2670:D2689)</f>
        <v>4</v>
      </c>
      <c r="M2670">
        <f>K2670-L2670</f>
        <v>0</v>
      </c>
      <c r="N2670" t="str">
        <f>IF(K2670&gt;L2670,"HIGH ZONE BIAS",IF(K2670&lt;L2670,"LOW ZONE BIAS","EQUILIBRIUM"))</f>
        <v>EQUILIBRIUM</v>
      </c>
    </row>
    <row r="2671">
      <c r="A2671">
        <v>24900</v>
      </c>
      <c r="B2671" t="str">
        <v>2024-09-27</v>
      </c>
      <c r="C2671" t="str">
        <v>Afternoon</v>
      </c>
      <c r="D2671">
        <v>33</v>
      </c>
      <c r="E2671" t="str">
        <f>IF(MOD(D2671,2)=0,"EVEN","ODD")</f>
        <v>ODD</v>
      </c>
      <c r="F2671" t="str">
        <f>IF(D2671&lt;=18,"LOW (1-18)","HIGH (19-36)")</f>
        <v>HIGH (19-36)</v>
      </c>
      <c r="G2671">
        <f>INT((D2671-1)/6)+1</f>
        <v>6</v>
      </c>
      <c r="H2671">
        <f>MOD(D2671-1,6)+1</f>
        <v>3</v>
      </c>
      <c r="I2671">
        <f>37-D2671</f>
        <v>4</v>
      </c>
      <c r="J2671">
        <f>ABS(D2671-D2672)</f>
        <v>5</v>
      </c>
      <c r="K2671">
        <f>AVERAGE(D2671:D2675)</f>
        <v>33</v>
      </c>
      <c r="L2671">
        <f>AVERAGE(D2671:D2690)</f>
        <v>33</v>
      </c>
      <c r="M2671">
        <f>K2671-L2671</f>
        <v>0</v>
      </c>
      <c r="N2671" t="str">
        <f>IF(K2671&gt;L2671,"HIGH ZONE BIAS",IF(K2671&lt;L2671,"LOW ZONE BIAS","EQUILIBRIUM"))</f>
        <v>EQUILIBRIUM</v>
      </c>
    </row>
    <row r="2672">
      <c r="A2672">
        <v>24899</v>
      </c>
      <c r="B2672" t="str">
        <v>2024-09-27</v>
      </c>
      <c r="C2672" t="str">
        <v>Midday</v>
      </c>
      <c r="D2672">
        <v>28</v>
      </c>
      <c r="E2672" t="str">
        <f>IF(MOD(D2672,2)=0,"EVEN","ODD")</f>
        <v>EVEN</v>
      </c>
      <c r="F2672" t="str">
        <f>IF(D2672&lt;=18,"LOW (1-18)","HIGH (19-36)")</f>
        <v>HIGH (19-36)</v>
      </c>
      <c r="G2672">
        <f>INT((D2672-1)/6)+1</f>
        <v>5</v>
      </c>
      <c r="H2672">
        <f>MOD(D2672-1,6)+1</f>
        <v>4</v>
      </c>
      <c r="I2672">
        <f>37-D2672</f>
        <v>9</v>
      </c>
      <c r="J2672">
        <f>ABS(D2672-D2673)</f>
        <v>24</v>
      </c>
      <c r="K2672">
        <f>AVERAGE(D2672:D2676)</f>
        <v>28</v>
      </c>
      <c r="L2672">
        <f>AVERAGE(D2672:D2691)</f>
        <v>28</v>
      </c>
      <c r="M2672">
        <f>K2672-L2672</f>
        <v>0</v>
      </c>
      <c r="N2672" t="str">
        <f>IF(K2672&gt;L2672,"HIGH ZONE BIAS",IF(K2672&lt;L2672,"LOW ZONE BIAS","EQUILIBRIUM"))</f>
        <v>EQUILIBRIUM</v>
      </c>
    </row>
    <row r="2673">
      <c r="A2673">
        <v>24898</v>
      </c>
      <c r="B2673" t="str">
        <v>2024-09-27</v>
      </c>
      <c r="C2673" t="str">
        <v>Morning</v>
      </c>
      <c r="D2673">
        <v>4</v>
      </c>
      <c r="E2673" t="str">
        <f>IF(MOD(D2673,2)=0,"EVEN","ODD")</f>
        <v>EVEN</v>
      </c>
      <c r="F2673" t="str">
        <f>IF(D2673&lt;=18,"LOW (1-18)","HIGH (19-36)")</f>
        <v>LOW (1-18)</v>
      </c>
      <c r="G2673">
        <f>INT((D2673-1)/6)+1</f>
        <v>1</v>
      </c>
      <c r="H2673">
        <f>MOD(D2673-1,6)+1</f>
        <v>4</v>
      </c>
      <c r="I2673">
        <f>37-D2673</f>
        <v>33</v>
      </c>
      <c r="J2673">
        <f>ABS(D2673-D2674)</f>
        <v>0</v>
      </c>
      <c r="K2673">
        <f>AVERAGE(D2673:D2677)</f>
        <v>4</v>
      </c>
      <c r="L2673">
        <f>AVERAGE(D2673:D2692)</f>
        <v>4</v>
      </c>
      <c r="M2673">
        <f>K2673-L2673</f>
        <v>0</v>
      </c>
      <c r="N2673" t="str">
        <f>IF(K2673&gt;L2673,"HIGH ZONE BIAS",IF(K2673&lt;L2673,"LOW ZONE BIAS","EQUILIBRIUM"))</f>
        <v>EQUILIBRIUM</v>
      </c>
    </row>
    <row r="2674">
      <c r="A2674">
        <v>24897</v>
      </c>
      <c r="B2674" t="str">
        <v>2024-09-26</v>
      </c>
      <c r="C2674" t="str">
        <v>Evening</v>
      </c>
      <c r="D2674">
        <v>4</v>
      </c>
      <c r="E2674" t="str">
        <f>IF(MOD(D2674,2)=0,"EVEN","ODD")</f>
        <v>EVEN</v>
      </c>
      <c r="F2674" t="str">
        <f>IF(D2674&lt;=18,"LOW (1-18)","HIGH (19-36)")</f>
        <v>LOW (1-18)</v>
      </c>
      <c r="G2674">
        <f>INT((D2674-1)/6)+1</f>
        <v>1</v>
      </c>
      <c r="H2674">
        <f>MOD(D2674-1,6)+1</f>
        <v>4</v>
      </c>
      <c r="I2674">
        <f>37-D2674</f>
        <v>33</v>
      </c>
      <c r="J2674">
        <f>ABS(D2674-D2675)</f>
        <v>18</v>
      </c>
      <c r="K2674">
        <f>AVERAGE(D2674:D2678)</f>
        <v>4</v>
      </c>
      <c r="L2674">
        <f>AVERAGE(D2674:D2693)</f>
        <v>4</v>
      </c>
      <c r="M2674">
        <f>K2674-L2674</f>
        <v>0</v>
      </c>
      <c r="N2674" t="str">
        <f>IF(K2674&gt;L2674,"HIGH ZONE BIAS",IF(K2674&lt;L2674,"LOW ZONE BIAS","EQUILIBRIUM"))</f>
        <v>EQUILIBRIUM</v>
      </c>
    </row>
    <row r="2675">
      <c r="A2675">
        <v>24896</v>
      </c>
      <c r="B2675" t="str">
        <v>2024-09-26</v>
      </c>
      <c r="C2675" t="str">
        <v>Afternoon</v>
      </c>
      <c r="D2675">
        <v>22</v>
      </c>
      <c r="E2675" t="str">
        <f>IF(MOD(D2675,2)=0,"EVEN","ODD")</f>
        <v>EVEN</v>
      </c>
      <c r="F2675" t="str">
        <f>IF(D2675&lt;=18,"LOW (1-18)","HIGH (19-36)")</f>
        <v>HIGH (19-36)</v>
      </c>
      <c r="G2675">
        <f>INT((D2675-1)/6)+1</f>
        <v>4</v>
      </c>
      <c r="H2675">
        <f>MOD(D2675-1,6)+1</f>
        <v>4</v>
      </c>
      <c r="I2675">
        <f>37-D2675</f>
        <v>15</v>
      </c>
      <c r="J2675">
        <f>ABS(D2675-D2676)</f>
        <v>7</v>
      </c>
      <c r="K2675">
        <f>AVERAGE(D2675:D2679)</f>
        <v>22</v>
      </c>
      <c r="L2675">
        <f>AVERAGE(D2675:D2694)</f>
        <v>22</v>
      </c>
      <c r="M2675">
        <f>K2675-L2675</f>
        <v>0</v>
      </c>
      <c r="N2675" t="str">
        <f>IF(K2675&gt;L2675,"HIGH ZONE BIAS",IF(K2675&lt;L2675,"LOW ZONE BIAS","EQUILIBRIUM"))</f>
        <v>EQUILIBRIUM</v>
      </c>
    </row>
    <row r="2676">
      <c r="A2676">
        <v>24895</v>
      </c>
      <c r="B2676" t="str">
        <v>2024-09-26</v>
      </c>
      <c r="C2676" t="str">
        <v>Midday</v>
      </c>
      <c r="D2676">
        <v>29</v>
      </c>
      <c r="E2676" t="str">
        <f>IF(MOD(D2676,2)=0,"EVEN","ODD")</f>
        <v>ODD</v>
      </c>
      <c r="F2676" t="str">
        <f>IF(D2676&lt;=18,"LOW (1-18)","HIGH (19-36)")</f>
        <v>HIGH (19-36)</v>
      </c>
      <c r="G2676">
        <f>INT((D2676-1)/6)+1</f>
        <v>5</v>
      </c>
      <c r="H2676">
        <f>MOD(D2676-1,6)+1</f>
        <v>5</v>
      </c>
      <c r="I2676">
        <f>37-D2676</f>
        <v>8</v>
      </c>
      <c r="J2676">
        <f>ABS(D2676-D2677)</f>
        <v>24</v>
      </c>
      <c r="K2676">
        <f>AVERAGE(D2676:D2680)</f>
        <v>29</v>
      </c>
      <c r="L2676">
        <f>AVERAGE(D2676:D2695)</f>
        <v>29</v>
      </c>
      <c r="M2676">
        <f>K2676-L2676</f>
        <v>0</v>
      </c>
      <c r="N2676" t="str">
        <f>IF(K2676&gt;L2676,"HIGH ZONE BIAS",IF(K2676&lt;L2676,"LOW ZONE BIAS","EQUILIBRIUM"))</f>
        <v>EQUILIBRIUM</v>
      </c>
    </row>
    <row r="2677">
      <c r="A2677">
        <v>24894</v>
      </c>
      <c r="B2677" t="str">
        <v>2024-09-26</v>
      </c>
      <c r="C2677" t="str">
        <v>Morning</v>
      </c>
      <c r="D2677">
        <v>5</v>
      </c>
      <c r="E2677" t="str">
        <f>IF(MOD(D2677,2)=0,"EVEN","ODD")</f>
        <v>ODD</v>
      </c>
      <c r="F2677" t="str">
        <f>IF(D2677&lt;=18,"LOW (1-18)","HIGH (19-36)")</f>
        <v>LOW (1-18)</v>
      </c>
      <c r="G2677">
        <f>INT((D2677-1)/6)+1</f>
        <v>1</v>
      </c>
      <c r="H2677">
        <f>MOD(D2677-1,6)+1</f>
        <v>5</v>
      </c>
      <c r="I2677">
        <f>37-D2677</f>
        <v>32</v>
      </c>
      <c r="J2677">
        <f>ABS(D2677-D2678)</f>
        <v>1</v>
      </c>
      <c r="K2677">
        <f>AVERAGE(D2677:D2681)</f>
        <v>5</v>
      </c>
      <c r="L2677">
        <f>AVERAGE(D2677:D2696)</f>
        <v>5</v>
      </c>
      <c r="M2677">
        <f>K2677-L2677</f>
        <v>0</v>
      </c>
      <c r="N2677" t="str">
        <f>IF(K2677&gt;L2677,"HIGH ZONE BIAS",IF(K2677&lt;L2677,"LOW ZONE BIAS","EQUILIBRIUM"))</f>
        <v>EQUILIBRIUM</v>
      </c>
    </row>
    <row r="2678">
      <c r="A2678">
        <v>24893</v>
      </c>
      <c r="B2678" t="str">
        <v>2024-09-25</v>
      </c>
      <c r="C2678" t="str">
        <v>Evening</v>
      </c>
      <c r="D2678">
        <v>4</v>
      </c>
      <c r="E2678" t="str">
        <f>IF(MOD(D2678,2)=0,"EVEN","ODD")</f>
        <v>EVEN</v>
      </c>
      <c r="F2678" t="str">
        <f>IF(D2678&lt;=18,"LOW (1-18)","HIGH (19-36)")</f>
        <v>LOW (1-18)</v>
      </c>
      <c r="G2678">
        <f>INT((D2678-1)/6)+1</f>
        <v>1</v>
      </c>
      <c r="H2678">
        <f>MOD(D2678-1,6)+1</f>
        <v>4</v>
      </c>
      <c r="I2678">
        <f>37-D2678</f>
        <v>33</v>
      </c>
      <c r="J2678">
        <f>ABS(D2678-D2679)</f>
        <v>27</v>
      </c>
      <c r="K2678">
        <f>AVERAGE(D2678:D2682)</f>
        <v>4</v>
      </c>
      <c r="L2678">
        <f>AVERAGE(D2678:D2697)</f>
        <v>4</v>
      </c>
      <c r="M2678">
        <f>K2678-L2678</f>
        <v>0</v>
      </c>
      <c r="N2678" t="str">
        <f>IF(K2678&gt;L2678,"HIGH ZONE BIAS",IF(K2678&lt;L2678,"LOW ZONE BIAS","EQUILIBRIUM"))</f>
        <v>EQUILIBRIUM</v>
      </c>
    </row>
    <row r="2679">
      <c r="A2679">
        <v>24892</v>
      </c>
      <c r="B2679" t="str">
        <v>2024-09-25</v>
      </c>
      <c r="C2679" t="str">
        <v>Afternoon</v>
      </c>
      <c r="D2679">
        <v>31</v>
      </c>
      <c r="E2679" t="str">
        <f>IF(MOD(D2679,2)=0,"EVEN","ODD")</f>
        <v>ODD</v>
      </c>
      <c r="F2679" t="str">
        <f>IF(D2679&lt;=18,"LOW (1-18)","HIGH (19-36)")</f>
        <v>HIGH (19-36)</v>
      </c>
      <c r="G2679">
        <f>INT((D2679-1)/6)+1</f>
        <v>6</v>
      </c>
      <c r="H2679">
        <f>MOD(D2679-1,6)+1</f>
        <v>1</v>
      </c>
      <c r="I2679">
        <f>37-D2679</f>
        <v>6</v>
      </c>
      <c r="J2679">
        <f>ABS(D2679-D2680)</f>
        <v>1</v>
      </c>
      <c r="K2679">
        <f>AVERAGE(D2679:D2683)</f>
        <v>31</v>
      </c>
      <c r="L2679">
        <f>AVERAGE(D2679:D2698)</f>
        <v>31</v>
      </c>
      <c r="M2679">
        <f>K2679-L2679</f>
        <v>0</v>
      </c>
      <c r="N2679" t="str">
        <f>IF(K2679&gt;L2679,"HIGH ZONE BIAS",IF(K2679&lt;L2679,"LOW ZONE BIAS","EQUILIBRIUM"))</f>
        <v>EQUILIBRIUM</v>
      </c>
    </row>
    <row r="2680">
      <c r="A2680">
        <v>24891</v>
      </c>
      <c r="B2680" t="str">
        <v>2024-09-25</v>
      </c>
      <c r="C2680" t="str">
        <v>Midday</v>
      </c>
      <c r="D2680">
        <v>32</v>
      </c>
      <c r="E2680" t="str">
        <f>IF(MOD(D2680,2)=0,"EVEN","ODD")</f>
        <v>EVEN</v>
      </c>
      <c r="F2680" t="str">
        <f>IF(D2680&lt;=18,"LOW (1-18)","HIGH (19-36)")</f>
        <v>HIGH (19-36)</v>
      </c>
      <c r="G2680">
        <f>INT((D2680-1)/6)+1</f>
        <v>6</v>
      </c>
      <c r="H2680">
        <f>MOD(D2680-1,6)+1</f>
        <v>2</v>
      </c>
      <c r="I2680">
        <f>37-D2680</f>
        <v>5</v>
      </c>
      <c r="J2680">
        <f>ABS(D2680-D2681)</f>
        <v>3</v>
      </c>
      <c r="K2680">
        <f>AVERAGE(D2680:D2684)</f>
        <v>32</v>
      </c>
      <c r="L2680">
        <f>AVERAGE(D2680:D2699)</f>
        <v>32</v>
      </c>
      <c r="M2680">
        <f>K2680-L2680</f>
        <v>0</v>
      </c>
      <c r="N2680" t="str">
        <f>IF(K2680&gt;L2680,"HIGH ZONE BIAS",IF(K2680&lt;L2680,"LOW ZONE BIAS","EQUILIBRIUM"))</f>
        <v>EQUILIBRIUM</v>
      </c>
    </row>
    <row r="2681">
      <c r="A2681">
        <v>24890</v>
      </c>
      <c r="B2681" t="str">
        <v>2024-09-25</v>
      </c>
      <c r="C2681" t="str">
        <v>Morning</v>
      </c>
      <c r="D2681">
        <v>29</v>
      </c>
      <c r="E2681" t="str">
        <f>IF(MOD(D2681,2)=0,"EVEN","ODD")</f>
        <v>ODD</v>
      </c>
      <c r="F2681" t="str">
        <f>IF(D2681&lt;=18,"LOW (1-18)","HIGH (19-36)")</f>
        <v>HIGH (19-36)</v>
      </c>
      <c r="G2681">
        <f>INT((D2681-1)/6)+1</f>
        <v>5</v>
      </c>
      <c r="H2681">
        <f>MOD(D2681-1,6)+1</f>
        <v>5</v>
      </c>
      <c r="I2681">
        <f>37-D2681</f>
        <v>8</v>
      </c>
      <c r="J2681">
        <f>ABS(D2681-D2682)</f>
        <v>6</v>
      </c>
      <c r="K2681">
        <f>AVERAGE(D2681:D2685)</f>
        <v>29</v>
      </c>
      <c r="L2681">
        <f>AVERAGE(D2681:D2700)</f>
        <v>29</v>
      </c>
      <c r="M2681">
        <f>K2681-L2681</f>
        <v>0</v>
      </c>
      <c r="N2681" t="str">
        <f>IF(K2681&gt;L2681,"HIGH ZONE BIAS",IF(K2681&lt;L2681,"LOW ZONE BIAS","EQUILIBRIUM"))</f>
        <v>EQUILIBRIUM</v>
      </c>
    </row>
    <row r="2682">
      <c r="A2682">
        <v>24889</v>
      </c>
      <c r="B2682" t="str">
        <v>2024-09-24</v>
      </c>
      <c r="C2682" t="str">
        <v>Evening</v>
      </c>
      <c r="D2682">
        <v>23</v>
      </c>
      <c r="E2682" t="str">
        <f>IF(MOD(D2682,2)=0,"EVEN","ODD")</f>
        <v>ODD</v>
      </c>
      <c r="F2682" t="str">
        <f>IF(D2682&lt;=18,"LOW (1-18)","HIGH (19-36)")</f>
        <v>HIGH (19-36)</v>
      </c>
      <c r="G2682">
        <f>INT((D2682-1)/6)+1</f>
        <v>4</v>
      </c>
      <c r="H2682">
        <f>MOD(D2682-1,6)+1</f>
        <v>5</v>
      </c>
      <c r="I2682">
        <f>37-D2682</f>
        <v>14</v>
      </c>
      <c r="J2682">
        <f>ABS(D2682-D2683)</f>
        <v>10</v>
      </c>
      <c r="K2682">
        <f>AVERAGE(D2682:D2686)</f>
        <v>23</v>
      </c>
      <c r="L2682">
        <f>AVERAGE(D2682:D2701)</f>
        <v>23</v>
      </c>
      <c r="M2682">
        <f>K2682-L2682</f>
        <v>0</v>
      </c>
      <c r="N2682" t="str">
        <f>IF(K2682&gt;L2682,"HIGH ZONE BIAS",IF(K2682&lt;L2682,"LOW ZONE BIAS","EQUILIBRIUM"))</f>
        <v>EQUILIBRIUM</v>
      </c>
    </row>
    <row r="2683">
      <c r="A2683">
        <v>24888</v>
      </c>
      <c r="B2683" t="str">
        <v>2024-09-24</v>
      </c>
      <c r="C2683" t="str">
        <v>Afternoon</v>
      </c>
      <c r="D2683">
        <v>13</v>
      </c>
      <c r="E2683" t="str">
        <f>IF(MOD(D2683,2)=0,"EVEN","ODD")</f>
        <v>ODD</v>
      </c>
      <c r="F2683" t="str">
        <f>IF(D2683&lt;=18,"LOW (1-18)","HIGH (19-36)")</f>
        <v>LOW (1-18)</v>
      </c>
      <c r="G2683">
        <f>INT((D2683-1)/6)+1</f>
        <v>3</v>
      </c>
      <c r="H2683">
        <f>MOD(D2683-1,6)+1</f>
        <v>1</v>
      </c>
      <c r="I2683">
        <f>37-D2683</f>
        <v>24</v>
      </c>
      <c r="J2683">
        <f>ABS(D2683-D2684)</f>
        <v>10</v>
      </c>
      <c r="K2683">
        <f>AVERAGE(D2683:D2687)</f>
        <v>13</v>
      </c>
      <c r="L2683">
        <f>AVERAGE(D2683:D2702)</f>
        <v>13</v>
      </c>
      <c r="M2683">
        <f>K2683-L2683</f>
        <v>0</v>
      </c>
      <c r="N2683" t="str">
        <f>IF(K2683&gt;L2683,"HIGH ZONE BIAS",IF(K2683&lt;L2683,"LOW ZONE BIAS","EQUILIBRIUM"))</f>
        <v>EQUILIBRIUM</v>
      </c>
    </row>
    <row r="2684">
      <c r="A2684">
        <v>24887</v>
      </c>
      <c r="B2684" t="str">
        <v>2024-09-24</v>
      </c>
      <c r="C2684" t="str">
        <v>Midday</v>
      </c>
      <c r="D2684">
        <v>23</v>
      </c>
      <c r="E2684" t="str">
        <f>IF(MOD(D2684,2)=0,"EVEN","ODD")</f>
        <v>ODD</v>
      </c>
      <c r="F2684" t="str">
        <f>IF(D2684&lt;=18,"LOW (1-18)","HIGH (19-36)")</f>
        <v>HIGH (19-36)</v>
      </c>
      <c r="G2684">
        <f>INT((D2684-1)/6)+1</f>
        <v>4</v>
      </c>
      <c r="H2684">
        <f>MOD(D2684-1,6)+1</f>
        <v>5</v>
      </c>
      <c r="I2684">
        <f>37-D2684</f>
        <v>14</v>
      </c>
      <c r="J2684">
        <f>ABS(D2684-D2685)</f>
        <v>4</v>
      </c>
      <c r="K2684">
        <f>AVERAGE(D2684:D2688)</f>
        <v>23</v>
      </c>
      <c r="L2684">
        <f>AVERAGE(D2684:D2703)</f>
        <v>23</v>
      </c>
      <c r="M2684">
        <f>K2684-L2684</f>
        <v>0</v>
      </c>
      <c r="N2684" t="str">
        <f>IF(K2684&gt;L2684,"HIGH ZONE BIAS",IF(K2684&lt;L2684,"LOW ZONE BIAS","EQUILIBRIUM"))</f>
        <v>EQUILIBRIUM</v>
      </c>
    </row>
    <row r="2685">
      <c r="A2685">
        <v>24886</v>
      </c>
      <c r="B2685" t="str">
        <v>2024-09-24</v>
      </c>
      <c r="C2685" t="str">
        <v>Morning</v>
      </c>
      <c r="D2685">
        <v>19</v>
      </c>
      <c r="E2685" t="str">
        <f>IF(MOD(D2685,2)=0,"EVEN","ODD")</f>
        <v>ODD</v>
      </c>
      <c r="F2685" t="str">
        <f>IF(D2685&lt;=18,"LOW (1-18)","HIGH (19-36)")</f>
        <v>HIGH (19-36)</v>
      </c>
      <c r="G2685">
        <f>INT((D2685-1)/6)+1</f>
        <v>4</v>
      </c>
      <c r="H2685">
        <f>MOD(D2685-1,6)+1</f>
        <v>1</v>
      </c>
      <c r="I2685">
        <f>37-D2685</f>
        <v>18</v>
      </c>
      <c r="J2685">
        <f>ABS(D2685-D2686)</f>
        <v>11</v>
      </c>
      <c r="K2685">
        <f>AVERAGE(D2685:D2689)</f>
        <v>19</v>
      </c>
      <c r="L2685">
        <f>AVERAGE(D2685:D2704)</f>
        <v>19</v>
      </c>
      <c r="M2685">
        <f>K2685-L2685</f>
        <v>0</v>
      </c>
      <c r="N2685" t="str">
        <f>IF(K2685&gt;L2685,"HIGH ZONE BIAS",IF(K2685&lt;L2685,"LOW ZONE BIAS","EQUILIBRIUM"))</f>
        <v>EQUILIBRIUM</v>
      </c>
    </row>
    <row r="2686">
      <c r="A2686">
        <v>24885</v>
      </c>
      <c r="B2686" t="str">
        <v>2024-09-23</v>
      </c>
      <c r="C2686" t="str">
        <v>Evening</v>
      </c>
      <c r="D2686">
        <v>30</v>
      </c>
      <c r="E2686" t="str">
        <f>IF(MOD(D2686,2)=0,"EVEN","ODD")</f>
        <v>EVEN</v>
      </c>
      <c r="F2686" t="str">
        <f>IF(D2686&lt;=18,"LOW (1-18)","HIGH (19-36)")</f>
        <v>HIGH (19-36)</v>
      </c>
      <c r="G2686">
        <f>INT((D2686-1)/6)+1</f>
        <v>5</v>
      </c>
      <c r="H2686">
        <f>MOD(D2686-1,6)+1</f>
        <v>6</v>
      </c>
      <c r="I2686">
        <f>37-D2686</f>
        <v>7</v>
      </c>
      <c r="J2686">
        <f>ABS(D2686-D2687)</f>
        <v>15</v>
      </c>
      <c r="K2686">
        <f>AVERAGE(D2686:D2690)</f>
        <v>30</v>
      </c>
      <c r="L2686">
        <f>AVERAGE(D2686:D2705)</f>
        <v>30</v>
      </c>
      <c r="M2686">
        <f>K2686-L2686</f>
        <v>0</v>
      </c>
      <c r="N2686" t="str">
        <f>IF(K2686&gt;L2686,"HIGH ZONE BIAS",IF(K2686&lt;L2686,"LOW ZONE BIAS","EQUILIBRIUM"))</f>
        <v>EQUILIBRIUM</v>
      </c>
    </row>
    <row r="2687">
      <c r="A2687">
        <v>24884</v>
      </c>
      <c r="B2687" t="str">
        <v>2024-09-23</v>
      </c>
      <c r="C2687" t="str">
        <v>Afternoon</v>
      </c>
      <c r="D2687">
        <v>15</v>
      </c>
      <c r="E2687" t="str">
        <f>IF(MOD(D2687,2)=0,"EVEN","ODD")</f>
        <v>ODD</v>
      </c>
      <c r="F2687" t="str">
        <f>IF(D2687&lt;=18,"LOW (1-18)","HIGH (19-36)")</f>
        <v>LOW (1-18)</v>
      </c>
      <c r="G2687">
        <f>INT((D2687-1)/6)+1</f>
        <v>3</v>
      </c>
      <c r="H2687">
        <f>MOD(D2687-1,6)+1</f>
        <v>3</v>
      </c>
      <c r="I2687">
        <f>37-D2687</f>
        <v>22</v>
      </c>
      <c r="J2687">
        <f>ABS(D2687-D2688)</f>
        <v>2</v>
      </c>
      <c r="K2687">
        <f>AVERAGE(D2687:D2691)</f>
        <v>15</v>
      </c>
      <c r="L2687">
        <f>AVERAGE(D2687:D2706)</f>
        <v>15</v>
      </c>
      <c r="M2687">
        <f>K2687-L2687</f>
        <v>0</v>
      </c>
      <c r="N2687" t="str">
        <f>IF(K2687&gt;L2687,"HIGH ZONE BIAS",IF(K2687&lt;L2687,"LOW ZONE BIAS","EQUILIBRIUM"))</f>
        <v>EQUILIBRIUM</v>
      </c>
    </row>
    <row r="2688">
      <c r="A2688">
        <v>24883</v>
      </c>
      <c r="B2688" t="str">
        <v>2024-09-23</v>
      </c>
      <c r="C2688" t="str">
        <v>Midday</v>
      </c>
      <c r="D2688">
        <v>13</v>
      </c>
      <c r="E2688" t="str">
        <f>IF(MOD(D2688,2)=0,"EVEN","ODD")</f>
        <v>ODD</v>
      </c>
      <c r="F2688" t="str">
        <f>IF(D2688&lt;=18,"LOW (1-18)","HIGH (19-36)")</f>
        <v>LOW (1-18)</v>
      </c>
      <c r="G2688">
        <f>INT((D2688-1)/6)+1</f>
        <v>3</v>
      </c>
      <c r="H2688">
        <f>MOD(D2688-1,6)+1</f>
        <v>1</v>
      </c>
      <c r="I2688">
        <f>37-D2688</f>
        <v>24</v>
      </c>
      <c r="J2688">
        <f>ABS(D2688-D2689)</f>
        <v>12</v>
      </c>
      <c r="K2688">
        <f>AVERAGE(D2688:D2692)</f>
        <v>13</v>
      </c>
      <c r="L2688">
        <f>AVERAGE(D2688:D2707)</f>
        <v>13</v>
      </c>
      <c r="M2688">
        <f>K2688-L2688</f>
        <v>0</v>
      </c>
      <c r="N2688" t="str">
        <f>IF(K2688&gt;L2688,"HIGH ZONE BIAS",IF(K2688&lt;L2688,"LOW ZONE BIAS","EQUILIBRIUM"))</f>
        <v>EQUILIBRIUM</v>
      </c>
    </row>
    <row r="2689">
      <c r="A2689">
        <v>24882</v>
      </c>
      <c r="B2689" t="str">
        <v>2024-09-23</v>
      </c>
      <c r="C2689" t="str">
        <v>Morning</v>
      </c>
      <c r="D2689">
        <v>1</v>
      </c>
      <c r="E2689" t="str">
        <f>IF(MOD(D2689,2)=0,"EVEN","ODD")</f>
        <v>ODD</v>
      </c>
      <c r="F2689" t="str">
        <f>IF(D2689&lt;=18,"LOW (1-18)","HIGH (19-36)")</f>
        <v>LOW (1-18)</v>
      </c>
      <c r="G2689">
        <f>INT((D2689-1)/6)+1</f>
        <v>1</v>
      </c>
      <c r="H2689">
        <f>MOD(D2689-1,6)+1</f>
        <v>1</v>
      </c>
      <c r="I2689">
        <f>37-D2689</f>
        <v>36</v>
      </c>
      <c r="J2689">
        <f>ABS(D2689-D2690)</f>
        <v>13</v>
      </c>
      <c r="K2689">
        <f>AVERAGE(D2689:D2693)</f>
        <v>1</v>
      </c>
      <c r="L2689">
        <f>AVERAGE(D2689:D2708)</f>
        <v>1</v>
      </c>
      <c r="M2689">
        <f>K2689-L2689</f>
        <v>0</v>
      </c>
      <c r="N2689" t="str">
        <f>IF(K2689&gt;L2689,"HIGH ZONE BIAS",IF(K2689&lt;L2689,"LOW ZONE BIAS","EQUILIBRIUM"))</f>
        <v>EQUILIBRIUM</v>
      </c>
    </row>
    <row r="2690">
      <c r="A2690">
        <v>24881</v>
      </c>
      <c r="B2690" t="str">
        <v>2024-09-21</v>
      </c>
      <c r="C2690" t="str">
        <v>Evening</v>
      </c>
      <c r="D2690">
        <v>14</v>
      </c>
      <c r="E2690" t="str">
        <f>IF(MOD(D2690,2)=0,"EVEN","ODD")</f>
        <v>EVEN</v>
      </c>
      <c r="F2690" t="str">
        <f>IF(D2690&lt;=18,"LOW (1-18)","HIGH (19-36)")</f>
        <v>LOW (1-18)</v>
      </c>
      <c r="G2690">
        <f>INT((D2690-1)/6)+1</f>
        <v>3</v>
      </c>
      <c r="H2690">
        <f>MOD(D2690-1,6)+1</f>
        <v>2</v>
      </c>
      <c r="I2690">
        <f>37-D2690</f>
        <v>23</v>
      </c>
      <c r="J2690">
        <f>ABS(D2690-D2691)</f>
        <v>11</v>
      </c>
      <c r="K2690">
        <f>AVERAGE(D2690:D2694)</f>
        <v>14</v>
      </c>
      <c r="L2690">
        <f>AVERAGE(D2690:D2709)</f>
        <v>14</v>
      </c>
      <c r="M2690">
        <f>K2690-L2690</f>
        <v>0</v>
      </c>
      <c r="N2690" t="str">
        <f>IF(K2690&gt;L2690,"HIGH ZONE BIAS",IF(K2690&lt;L2690,"LOW ZONE BIAS","EQUILIBRIUM"))</f>
        <v>EQUILIBRIUM</v>
      </c>
    </row>
    <row r="2691">
      <c r="A2691">
        <v>24880</v>
      </c>
      <c r="B2691" t="str">
        <v>2024-09-21</v>
      </c>
      <c r="C2691" t="str">
        <v>Afternoon</v>
      </c>
      <c r="D2691">
        <v>25</v>
      </c>
      <c r="E2691" t="str">
        <f>IF(MOD(D2691,2)=0,"EVEN","ODD")</f>
        <v>ODD</v>
      </c>
      <c r="F2691" t="str">
        <f>IF(D2691&lt;=18,"LOW (1-18)","HIGH (19-36)")</f>
        <v>HIGH (19-36)</v>
      </c>
      <c r="G2691">
        <f>INT((D2691-1)/6)+1</f>
        <v>5</v>
      </c>
      <c r="H2691">
        <f>MOD(D2691-1,6)+1</f>
        <v>1</v>
      </c>
      <c r="I2691">
        <f>37-D2691</f>
        <v>12</v>
      </c>
      <c r="J2691">
        <f>ABS(D2691-D2692)</f>
        <v>14</v>
      </c>
      <c r="K2691">
        <f>AVERAGE(D2691:D2695)</f>
        <v>25</v>
      </c>
      <c r="L2691">
        <f>AVERAGE(D2691:D2710)</f>
        <v>25</v>
      </c>
      <c r="M2691">
        <f>K2691-L2691</f>
        <v>0</v>
      </c>
      <c r="N2691" t="str">
        <f>IF(K2691&gt;L2691,"HIGH ZONE BIAS",IF(K2691&lt;L2691,"LOW ZONE BIAS","EQUILIBRIUM"))</f>
        <v>EQUILIBRIUM</v>
      </c>
    </row>
    <row r="2692">
      <c r="A2692">
        <v>24879</v>
      </c>
      <c r="B2692" t="str">
        <v>2024-09-21</v>
      </c>
      <c r="C2692" t="str">
        <v>Midday</v>
      </c>
      <c r="D2692">
        <v>11</v>
      </c>
      <c r="E2692" t="str">
        <f>IF(MOD(D2692,2)=0,"EVEN","ODD")</f>
        <v>ODD</v>
      </c>
      <c r="F2692" t="str">
        <f>IF(D2692&lt;=18,"LOW (1-18)","HIGH (19-36)")</f>
        <v>LOW (1-18)</v>
      </c>
      <c r="G2692">
        <f>INT((D2692-1)/6)+1</f>
        <v>2</v>
      </c>
      <c r="H2692">
        <f>MOD(D2692-1,6)+1</f>
        <v>5</v>
      </c>
      <c r="I2692">
        <f>37-D2692</f>
        <v>26</v>
      </c>
      <c r="J2692">
        <f>ABS(D2692-D2693)</f>
        <v>4</v>
      </c>
      <c r="K2692">
        <f>AVERAGE(D2692:D2696)</f>
        <v>11</v>
      </c>
      <c r="L2692">
        <f>AVERAGE(D2692:D2711)</f>
        <v>11</v>
      </c>
      <c r="M2692">
        <f>K2692-L2692</f>
        <v>0</v>
      </c>
      <c r="N2692" t="str">
        <f>IF(K2692&gt;L2692,"HIGH ZONE BIAS",IF(K2692&lt;L2692,"LOW ZONE BIAS","EQUILIBRIUM"))</f>
        <v>EQUILIBRIUM</v>
      </c>
    </row>
    <row r="2693">
      <c r="A2693">
        <v>24878</v>
      </c>
      <c r="B2693" t="str">
        <v>2024-09-21</v>
      </c>
      <c r="C2693" t="str">
        <v>Morning</v>
      </c>
      <c r="D2693">
        <v>15</v>
      </c>
      <c r="E2693" t="str">
        <f>IF(MOD(D2693,2)=0,"EVEN","ODD")</f>
        <v>ODD</v>
      </c>
      <c r="F2693" t="str">
        <f>IF(D2693&lt;=18,"LOW (1-18)","HIGH (19-36)")</f>
        <v>LOW (1-18)</v>
      </c>
      <c r="G2693">
        <f>INT((D2693-1)/6)+1</f>
        <v>3</v>
      </c>
      <c r="H2693">
        <f>MOD(D2693-1,6)+1</f>
        <v>3</v>
      </c>
      <c r="I2693">
        <f>37-D2693</f>
        <v>22</v>
      </c>
      <c r="J2693">
        <f>ABS(D2693-D2694)</f>
        <v>7</v>
      </c>
      <c r="K2693">
        <f>AVERAGE(D2693:D2697)</f>
        <v>15</v>
      </c>
      <c r="L2693">
        <f>AVERAGE(D2693:D2712)</f>
        <v>15</v>
      </c>
      <c r="M2693">
        <f>K2693-L2693</f>
        <v>0</v>
      </c>
      <c r="N2693" t="str">
        <f>IF(K2693&gt;L2693,"HIGH ZONE BIAS",IF(K2693&lt;L2693,"LOW ZONE BIAS","EQUILIBRIUM"))</f>
        <v>EQUILIBRIUM</v>
      </c>
    </row>
    <row r="2694">
      <c r="A2694">
        <v>24877</v>
      </c>
      <c r="B2694" t="str">
        <v>2024-09-20</v>
      </c>
      <c r="C2694" t="str">
        <v>Evening</v>
      </c>
      <c r="D2694">
        <v>8</v>
      </c>
      <c r="E2694" t="str">
        <f>IF(MOD(D2694,2)=0,"EVEN","ODD")</f>
        <v>EVEN</v>
      </c>
      <c r="F2694" t="str">
        <f>IF(D2694&lt;=18,"LOW (1-18)","HIGH (19-36)")</f>
        <v>LOW (1-18)</v>
      </c>
      <c r="G2694">
        <f>INT((D2694-1)/6)+1</f>
        <v>2</v>
      </c>
      <c r="H2694">
        <f>MOD(D2694-1,6)+1</f>
        <v>2</v>
      </c>
      <c r="I2694">
        <f>37-D2694</f>
        <v>29</v>
      </c>
      <c r="J2694">
        <f>ABS(D2694-D2695)</f>
        <v>5</v>
      </c>
      <c r="K2694">
        <f>AVERAGE(D2694:D2698)</f>
        <v>8</v>
      </c>
      <c r="L2694">
        <f>AVERAGE(D2694:D2713)</f>
        <v>8</v>
      </c>
      <c r="M2694">
        <f>K2694-L2694</f>
        <v>0</v>
      </c>
      <c r="N2694" t="str">
        <f>IF(K2694&gt;L2694,"HIGH ZONE BIAS",IF(K2694&lt;L2694,"LOW ZONE BIAS","EQUILIBRIUM"))</f>
        <v>EQUILIBRIUM</v>
      </c>
    </row>
    <row r="2695">
      <c r="A2695">
        <v>24876</v>
      </c>
      <c r="B2695" t="str">
        <v>2024-09-20</v>
      </c>
      <c r="C2695" t="str">
        <v>Afternoon</v>
      </c>
      <c r="D2695">
        <v>13</v>
      </c>
      <c r="E2695" t="str">
        <f>IF(MOD(D2695,2)=0,"EVEN","ODD")</f>
        <v>ODD</v>
      </c>
      <c r="F2695" t="str">
        <f>IF(D2695&lt;=18,"LOW (1-18)","HIGH (19-36)")</f>
        <v>LOW (1-18)</v>
      </c>
      <c r="G2695">
        <f>INT((D2695-1)/6)+1</f>
        <v>3</v>
      </c>
      <c r="H2695">
        <f>MOD(D2695-1,6)+1</f>
        <v>1</v>
      </c>
      <c r="I2695">
        <f>37-D2695</f>
        <v>24</v>
      </c>
      <c r="J2695">
        <f>ABS(D2695-D2696)</f>
        <v>7</v>
      </c>
      <c r="K2695">
        <f>AVERAGE(D2695:D2699)</f>
        <v>13</v>
      </c>
      <c r="L2695">
        <f>AVERAGE(D2695:D2714)</f>
        <v>13</v>
      </c>
      <c r="M2695">
        <f>K2695-L2695</f>
        <v>0</v>
      </c>
      <c r="N2695" t="str">
        <f>IF(K2695&gt;L2695,"HIGH ZONE BIAS",IF(K2695&lt;L2695,"LOW ZONE BIAS","EQUILIBRIUM"))</f>
        <v>EQUILIBRIUM</v>
      </c>
    </row>
    <row r="2696">
      <c r="A2696">
        <v>24875</v>
      </c>
      <c r="B2696" t="str">
        <v>2024-09-20</v>
      </c>
      <c r="C2696" t="str">
        <v>Midday</v>
      </c>
      <c r="D2696">
        <v>20</v>
      </c>
      <c r="E2696" t="str">
        <f>IF(MOD(D2696,2)=0,"EVEN","ODD")</f>
        <v>EVEN</v>
      </c>
      <c r="F2696" t="str">
        <f>IF(D2696&lt;=18,"LOW (1-18)","HIGH (19-36)")</f>
        <v>HIGH (19-36)</v>
      </c>
      <c r="G2696">
        <f>INT((D2696-1)/6)+1</f>
        <v>4</v>
      </c>
      <c r="H2696">
        <f>MOD(D2696-1,6)+1</f>
        <v>2</v>
      </c>
      <c r="I2696">
        <f>37-D2696</f>
        <v>17</v>
      </c>
      <c r="J2696">
        <f>ABS(D2696-D2697)</f>
        <v>13</v>
      </c>
      <c r="K2696">
        <f>AVERAGE(D2696:D2700)</f>
        <v>20</v>
      </c>
      <c r="L2696">
        <f>AVERAGE(D2696:D2715)</f>
        <v>20</v>
      </c>
      <c r="M2696">
        <f>K2696-L2696</f>
        <v>0</v>
      </c>
      <c r="N2696" t="str">
        <f>IF(K2696&gt;L2696,"HIGH ZONE BIAS",IF(K2696&lt;L2696,"LOW ZONE BIAS","EQUILIBRIUM"))</f>
        <v>EQUILIBRIUM</v>
      </c>
    </row>
    <row r="2697">
      <c r="A2697">
        <v>24874</v>
      </c>
      <c r="B2697" t="str">
        <v>2024-09-20</v>
      </c>
      <c r="C2697" t="str">
        <v>Morning</v>
      </c>
      <c r="D2697">
        <v>33</v>
      </c>
      <c r="E2697" t="str">
        <f>IF(MOD(D2697,2)=0,"EVEN","ODD")</f>
        <v>ODD</v>
      </c>
      <c r="F2697" t="str">
        <f>IF(D2697&lt;=18,"LOW (1-18)","HIGH (19-36)")</f>
        <v>HIGH (19-36)</v>
      </c>
      <c r="G2697">
        <f>INT((D2697-1)/6)+1</f>
        <v>6</v>
      </c>
      <c r="H2697">
        <f>MOD(D2697-1,6)+1</f>
        <v>3</v>
      </c>
      <c r="I2697">
        <f>37-D2697</f>
        <v>4</v>
      </c>
      <c r="J2697">
        <f>ABS(D2697-D2698)</f>
        <v>15</v>
      </c>
      <c r="K2697">
        <f>AVERAGE(D2697:D2701)</f>
        <v>33</v>
      </c>
      <c r="L2697">
        <f>AVERAGE(D2697:D2716)</f>
        <v>33</v>
      </c>
      <c r="M2697">
        <f>K2697-L2697</f>
        <v>0</v>
      </c>
      <c r="N2697" t="str">
        <f>IF(K2697&gt;L2697,"HIGH ZONE BIAS",IF(K2697&lt;L2697,"LOW ZONE BIAS","EQUILIBRIUM"))</f>
        <v>EQUILIBRIUM</v>
      </c>
    </row>
    <row r="2698">
      <c r="A2698">
        <v>24873</v>
      </c>
      <c r="B2698" t="str">
        <v>2024-09-19</v>
      </c>
      <c r="C2698" t="str">
        <v>Evening</v>
      </c>
      <c r="D2698">
        <v>18</v>
      </c>
      <c r="E2698" t="str">
        <f>IF(MOD(D2698,2)=0,"EVEN","ODD")</f>
        <v>EVEN</v>
      </c>
      <c r="F2698" t="str">
        <f>IF(D2698&lt;=18,"LOW (1-18)","HIGH (19-36)")</f>
        <v>LOW (1-18)</v>
      </c>
      <c r="G2698">
        <f>INT((D2698-1)/6)+1</f>
        <v>3</v>
      </c>
      <c r="H2698">
        <f>MOD(D2698-1,6)+1</f>
        <v>6</v>
      </c>
      <c r="I2698">
        <f>37-D2698</f>
        <v>19</v>
      </c>
      <c r="J2698">
        <f>ABS(D2698-D2699)</f>
        <v>13</v>
      </c>
      <c r="K2698">
        <f>AVERAGE(D2698:D2702)</f>
        <v>18</v>
      </c>
      <c r="L2698">
        <f>AVERAGE(D2698:D2717)</f>
        <v>18</v>
      </c>
      <c r="M2698">
        <f>K2698-L2698</f>
        <v>0</v>
      </c>
      <c r="N2698" t="str">
        <f>IF(K2698&gt;L2698,"HIGH ZONE BIAS",IF(K2698&lt;L2698,"LOW ZONE BIAS","EQUILIBRIUM"))</f>
        <v>EQUILIBRIUM</v>
      </c>
    </row>
    <row r="2699">
      <c r="A2699">
        <v>24872</v>
      </c>
      <c r="B2699" t="str">
        <v>2024-09-19</v>
      </c>
      <c r="C2699" t="str">
        <v>Afternoon</v>
      </c>
      <c r="D2699">
        <v>5</v>
      </c>
      <c r="E2699" t="str">
        <f>IF(MOD(D2699,2)=0,"EVEN","ODD")</f>
        <v>ODD</v>
      </c>
      <c r="F2699" t="str">
        <f>IF(D2699&lt;=18,"LOW (1-18)","HIGH (19-36)")</f>
        <v>LOW (1-18)</v>
      </c>
      <c r="G2699">
        <f>INT((D2699-1)/6)+1</f>
        <v>1</v>
      </c>
      <c r="H2699">
        <f>MOD(D2699-1,6)+1</f>
        <v>5</v>
      </c>
      <c r="I2699">
        <f>37-D2699</f>
        <v>32</v>
      </c>
      <c r="J2699">
        <f>ABS(D2699-D2700)</f>
        <v>17</v>
      </c>
      <c r="K2699">
        <f>AVERAGE(D2699:D2703)</f>
        <v>5</v>
      </c>
      <c r="L2699">
        <f>AVERAGE(D2699:D2718)</f>
        <v>5</v>
      </c>
      <c r="M2699">
        <f>K2699-L2699</f>
        <v>0</v>
      </c>
      <c r="N2699" t="str">
        <f>IF(K2699&gt;L2699,"HIGH ZONE BIAS",IF(K2699&lt;L2699,"LOW ZONE BIAS","EQUILIBRIUM"))</f>
        <v>EQUILIBRIUM</v>
      </c>
    </row>
    <row r="2700">
      <c r="A2700">
        <v>24871</v>
      </c>
      <c r="B2700" t="str">
        <v>2024-09-19</v>
      </c>
      <c r="C2700" t="str">
        <v>Midday</v>
      </c>
      <c r="D2700">
        <v>22</v>
      </c>
      <c r="E2700" t="str">
        <f>IF(MOD(D2700,2)=0,"EVEN","ODD")</f>
        <v>EVEN</v>
      </c>
      <c r="F2700" t="str">
        <f>IF(D2700&lt;=18,"LOW (1-18)","HIGH (19-36)")</f>
        <v>HIGH (19-36)</v>
      </c>
      <c r="G2700">
        <f>INT((D2700-1)/6)+1</f>
        <v>4</v>
      </c>
      <c r="H2700">
        <f>MOD(D2700-1,6)+1</f>
        <v>4</v>
      </c>
      <c r="I2700">
        <f>37-D2700</f>
        <v>15</v>
      </c>
      <c r="J2700">
        <f>ABS(D2700-D2701)</f>
        <v>0</v>
      </c>
      <c r="K2700">
        <f>AVERAGE(D2700:D2704)</f>
        <v>22</v>
      </c>
      <c r="L2700">
        <f>AVERAGE(D2700:D2719)</f>
        <v>22</v>
      </c>
      <c r="M2700">
        <f>K2700-L2700</f>
        <v>0</v>
      </c>
      <c r="N2700" t="str">
        <f>IF(K2700&gt;L2700,"HIGH ZONE BIAS",IF(K2700&lt;L2700,"LOW ZONE BIAS","EQUILIBRIUM"))</f>
        <v>EQUILIBRIUM</v>
      </c>
    </row>
    <row r="2701">
      <c r="A2701">
        <v>24870</v>
      </c>
      <c r="B2701" t="str">
        <v>2024-09-19</v>
      </c>
      <c r="C2701" t="str">
        <v>Morning</v>
      </c>
      <c r="D2701">
        <v>22</v>
      </c>
      <c r="E2701" t="str">
        <f>IF(MOD(D2701,2)=0,"EVEN","ODD")</f>
        <v>EVEN</v>
      </c>
      <c r="F2701" t="str">
        <f>IF(D2701&lt;=18,"LOW (1-18)","HIGH (19-36)")</f>
        <v>HIGH (19-36)</v>
      </c>
      <c r="G2701">
        <f>INT((D2701-1)/6)+1</f>
        <v>4</v>
      </c>
      <c r="H2701">
        <f>MOD(D2701-1,6)+1</f>
        <v>4</v>
      </c>
      <c r="I2701">
        <f>37-D2701</f>
        <v>15</v>
      </c>
      <c r="J2701">
        <f>ABS(D2701-D2702)</f>
        <v>14</v>
      </c>
      <c r="K2701">
        <f>AVERAGE(D2701:D2705)</f>
        <v>22</v>
      </c>
      <c r="L2701">
        <f>AVERAGE(D2701:D2720)</f>
        <v>22</v>
      </c>
      <c r="M2701">
        <f>K2701-L2701</f>
        <v>0</v>
      </c>
      <c r="N2701" t="str">
        <f>IF(K2701&gt;L2701,"HIGH ZONE BIAS",IF(K2701&lt;L2701,"LOW ZONE BIAS","EQUILIBRIUM"))</f>
        <v>EQUILIBRIUM</v>
      </c>
    </row>
    <row r="2702">
      <c r="A2702">
        <v>24869</v>
      </c>
      <c r="B2702" t="str">
        <v>2024-09-18</v>
      </c>
      <c r="C2702" t="str">
        <v>Evening</v>
      </c>
      <c r="D2702">
        <v>8</v>
      </c>
      <c r="E2702" t="str">
        <f>IF(MOD(D2702,2)=0,"EVEN","ODD")</f>
        <v>EVEN</v>
      </c>
      <c r="F2702" t="str">
        <f>IF(D2702&lt;=18,"LOW (1-18)","HIGH (19-36)")</f>
        <v>LOW (1-18)</v>
      </c>
      <c r="G2702">
        <f>INT((D2702-1)/6)+1</f>
        <v>2</v>
      </c>
      <c r="H2702">
        <f>MOD(D2702-1,6)+1</f>
        <v>2</v>
      </c>
      <c r="I2702">
        <f>37-D2702</f>
        <v>29</v>
      </c>
      <c r="J2702">
        <f>ABS(D2702-D2703)</f>
        <v>17</v>
      </c>
      <c r="K2702">
        <f>AVERAGE(D2702:D2706)</f>
        <v>8</v>
      </c>
      <c r="L2702">
        <f>AVERAGE(D2702:D2721)</f>
        <v>8</v>
      </c>
      <c r="M2702">
        <f>K2702-L2702</f>
        <v>0</v>
      </c>
      <c r="N2702" t="str">
        <f>IF(K2702&gt;L2702,"HIGH ZONE BIAS",IF(K2702&lt;L2702,"LOW ZONE BIAS","EQUILIBRIUM"))</f>
        <v>EQUILIBRIUM</v>
      </c>
    </row>
    <row r="2703">
      <c r="A2703">
        <v>24868</v>
      </c>
      <c r="B2703" t="str">
        <v>2024-09-18</v>
      </c>
      <c r="C2703" t="str">
        <v>Afternoon</v>
      </c>
      <c r="D2703">
        <v>25</v>
      </c>
      <c r="E2703" t="str">
        <f>IF(MOD(D2703,2)=0,"EVEN","ODD")</f>
        <v>ODD</v>
      </c>
      <c r="F2703" t="str">
        <f>IF(D2703&lt;=18,"LOW (1-18)","HIGH (19-36)")</f>
        <v>HIGH (19-36)</v>
      </c>
      <c r="G2703">
        <f>INT((D2703-1)/6)+1</f>
        <v>5</v>
      </c>
      <c r="H2703">
        <f>MOD(D2703-1,6)+1</f>
        <v>1</v>
      </c>
      <c r="I2703">
        <f>37-D2703</f>
        <v>12</v>
      </c>
      <c r="J2703">
        <f>ABS(D2703-D2704)</f>
        <v>0</v>
      </c>
      <c r="K2703">
        <f>AVERAGE(D2703:D2707)</f>
        <v>25</v>
      </c>
      <c r="L2703">
        <f>AVERAGE(D2703:D2722)</f>
        <v>25</v>
      </c>
      <c r="M2703">
        <f>K2703-L2703</f>
        <v>0</v>
      </c>
      <c r="N2703" t="str">
        <f>IF(K2703&gt;L2703,"HIGH ZONE BIAS",IF(K2703&lt;L2703,"LOW ZONE BIAS","EQUILIBRIUM"))</f>
        <v>EQUILIBRIUM</v>
      </c>
    </row>
    <row r="2704">
      <c r="A2704">
        <v>24867</v>
      </c>
      <c r="B2704" t="str">
        <v>2024-09-18</v>
      </c>
      <c r="C2704" t="str">
        <v>Midday</v>
      </c>
      <c r="D2704">
        <v>25</v>
      </c>
      <c r="E2704" t="str">
        <f>IF(MOD(D2704,2)=0,"EVEN","ODD")</f>
        <v>ODD</v>
      </c>
      <c r="F2704" t="str">
        <f>IF(D2704&lt;=18,"LOW (1-18)","HIGH (19-36)")</f>
        <v>HIGH (19-36)</v>
      </c>
      <c r="G2704">
        <f>INT((D2704-1)/6)+1</f>
        <v>5</v>
      </c>
      <c r="H2704">
        <f>MOD(D2704-1,6)+1</f>
        <v>1</v>
      </c>
      <c r="I2704">
        <f>37-D2704</f>
        <v>12</v>
      </c>
      <c r="J2704">
        <f>ABS(D2704-D2705)</f>
        <v>21</v>
      </c>
      <c r="K2704">
        <f>AVERAGE(D2704:D2708)</f>
        <v>25</v>
      </c>
      <c r="L2704">
        <f>AVERAGE(D2704:D2723)</f>
        <v>25</v>
      </c>
      <c r="M2704">
        <f>K2704-L2704</f>
        <v>0</v>
      </c>
      <c r="N2704" t="str">
        <f>IF(K2704&gt;L2704,"HIGH ZONE BIAS",IF(K2704&lt;L2704,"LOW ZONE BIAS","EQUILIBRIUM"))</f>
        <v>EQUILIBRIUM</v>
      </c>
    </row>
    <row r="2705">
      <c r="A2705">
        <v>24866</v>
      </c>
      <c r="B2705" t="str">
        <v>2024-09-18</v>
      </c>
      <c r="C2705" t="str">
        <v>Morning</v>
      </c>
      <c r="D2705">
        <v>4</v>
      </c>
      <c r="E2705" t="str">
        <f>IF(MOD(D2705,2)=0,"EVEN","ODD")</f>
        <v>EVEN</v>
      </c>
      <c r="F2705" t="str">
        <f>IF(D2705&lt;=18,"LOW (1-18)","HIGH (19-36)")</f>
        <v>LOW (1-18)</v>
      </c>
      <c r="G2705">
        <f>INT((D2705-1)/6)+1</f>
        <v>1</v>
      </c>
      <c r="H2705">
        <f>MOD(D2705-1,6)+1</f>
        <v>4</v>
      </c>
      <c r="I2705">
        <f>37-D2705</f>
        <v>33</v>
      </c>
      <c r="J2705">
        <f>ABS(D2705-D2706)</f>
        <v>1</v>
      </c>
      <c r="K2705">
        <f>AVERAGE(D2705:D2709)</f>
        <v>4</v>
      </c>
      <c r="L2705">
        <f>AVERAGE(D2705:D2724)</f>
        <v>4</v>
      </c>
      <c r="M2705">
        <f>K2705-L2705</f>
        <v>0</v>
      </c>
      <c r="N2705" t="str">
        <f>IF(K2705&gt;L2705,"HIGH ZONE BIAS",IF(K2705&lt;L2705,"LOW ZONE BIAS","EQUILIBRIUM"))</f>
        <v>EQUILIBRIUM</v>
      </c>
    </row>
    <row r="2706">
      <c r="A2706">
        <v>24865</v>
      </c>
      <c r="B2706" t="str">
        <v>2024-09-17</v>
      </c>
      <c r="C2706" t="str">
        <v>Evening</v>
      </c>
      <c r="D2706">
        <v>3</v>
      </c>
      <c r="E2706" t="str">
        <f>IF(MOD(D2706,2)=0,"EVEN","ODD")</f>
        <v>ODD</v>
      </c>
      <c r="F2706" t="str">
        <f>IF(D2706&lt;=18,"LOW (1-18)","HIGH (19-36)")</f>
        <v>LOW (1-18)</v>
      </c>
      <c r="G2706">
        <f>INT((D2706-1)/6)+1</f>
        <v>1</v>
      </c>
      <c r="H2706">
        <f>MOD(D2706-1,6)+1</f>
        <v>3</v>
      </c>
      <c r="I2706">
        <f>37-D2706</f>
        <v>34</v>
      </c>
      <c r="J2706">
        <f>ABS(D2706-D2707)</f>
        <v>13</v>
      </c>
      <c r="K2706">
        <f>AVERAGE(D2706:D2710)</f>
        <v>3</v>
      </c>
      <c r="L2706">
        <f>AVERAGE(D2706:D2725)</f>
        <v>3</v>
      </c>
      <c r="M2706">
        <f>K2706-L2706</f>
        <v>0</v>
      </c>
      <c r="N2706" t="str">
        <f>IF(K2706&gt;L2706,"HIGH ZONE BIAS",IF(K2706&lt;L2706,"LOW ZONE BIAS","EQUILIBRIUM"))</f>
        <v>EQUILIBRIUM</v>
      </c>
    </row>
    <row r="2707">
      <c r="A2707">
        <v>24864</v>
      </c>
      <c r="B2707" t="str">
        <v>2024-09-17</v>
      </c>
      <c r="C2707" t="str">
        <v>Afternoon</v>
      </c>
      <c r="D2707">
        <v>16</v>
      </c>
      <c r="E2707" t="str">
        <f>IF(MOD(D2707,2)=0,"EVEN","ODD")</f>
        <v>EVEN</v>
      </c>
      <c r="F2707" t="str">
        <f>IF(D2707&lt;=18,"LOW (1-18)","HIGH (19-36)")</f>
        <v>LOW (1-18)</v>
      </c>
      <c r="G2707">
        <f>INT((D2707-1)/6)+1</f>
        <v>3</v>
      </c>
      <c r="H2707">
        <f>MOD(D2707-1,6)+1</f>
        <v>4</v>
      </c>
      <c r="I2707">
        <f>37-D2707</f>
        <v>21</v>
      </c>
      <c r="J2707">
        <f>ABS(D2707-D2708)</f>
        <v>0</v>
      </c>
      <c r="K2707">
        <f>AVERAGE(D2707:D2711)</f>
        <v>16</v>
      </c>
      <c r="L2707">
        <f>AVERAGE(D2707:D2726)</f>
        <v>16</v>
      </c>
      <c r="M2707">
        <f>K2707-L2707</f>
        <v>0</v>
      </c>
      <c r="N2707" t="str">
        <f>IF(K2707&gt;L2707,"HIGH ZONE BIAS",IF(K2707&lt;L2707,"LOW ZONE BIAS","EQUILIBRIUM"))</f>
        <v>EQUILIBRIUM</v>
      </c>
    </row>
    <row r="2708">
      <c r="A2708">
        <v>24863</v>
      </c>
      <c r="B2708" t="str">
        <v>2024-09-17</v>
      </c>
      <c r="C2708" t="str">
        <v>Midday</v>
      </c>
      <c r="D2708">
        <v>16</v>
      </c>
      <c r="E2708" t="str">
        <f>IF(MOD(D2708,2)=0,"EVEN","ODD")</f>
        <v>EVEN</v>
      </c>
      <c r="F2708" t="str">
        <f>IF(D2708&lt;=18,"LOW (1-18)","HIGH (19-36)")</f>
        <v>LOW (1-18)</v>
      </c>
      <c r="G2708">
        <f>INT((D2708-1)/6)+1</f>
        <v>3</v>
      </c>
      <c r="H2708">
        <f>MOD(D2708-1,6)+1</f>
        <v>4</v>
      </c>
      <c r="I2708">
        <f>37-D2708</f>
        <v>21</v>
      </c>
      <c r="J2708">
        <f>ABS(D2708-D2709)</f>
        <v>12</v>
      </c>
      <c r="K2708">
        <f>AVERAGE(D2708:D2712)</f>
        <v>16</v>
      </c>
      <c r="L2708">
        <f>AVERAGE(D2708:D2727)</f>
        <v>16</v>
      </c>
      <c r="M2708">
        <f>K2708-L2708</f>
        <v>0</v>
      </c>
      <c r="N2708" t="str">
        <f>IF(K2708&gt;L2708,"HIGH ZONE BIAS",IF(K2708&lt;L2708,"LOW ZONE BIAS","EQUILIBRIUM"))</f>
        <v>EQUILIBRIUM</v>
      </c>
    </row>
    <row r="2709">
      <c r="A2709">
        <v>24862</v>
      </c>
      <c r="B2709" t="str">
        <v>2024-09-17</v>
      </c>
      <c r="C2709" t="str">
        <v>Morning</v>
      </c>
      <c r="D2709">
        <v>4</v>
      </c>
      <c r="E2709" t="str">
        <f>IF(MOD(D2709,2)=0,"EVEN","ODD")</f>
        <v>EVEN</v>
      </c>
      <c r="F2709" t="str">
        <f>IF(D2709&lt;=18,"LOW (1-18)","HIGH (19-36)")</f>
        <v>LOW (1-18)</v>
      </c>
      <c r="G2709">
        <f>INT((D2709-1)/6)+1</f>
        <v>1</v>
      </c>
      <c r="H2709">
        <f>MOD(D2709-1,6)+1</f>
        <v>4</v>
      </c>
      <c r="I2709">
        <f>37-D2709</f>
        <v>33</v>
      </c>
      <c r="J2709">
        <f>ABS(D2709-D2710)</f>
        <v>7</v>
      </c>
      <c r="K2709">
        <f>AVERAGE(D2709:D2713)</f>
        <v>4</v>
      </c>
      <c r="L2709">
        <f>AVERAGE(D2709:D2728)</f>
        <v>4</v>
      </c>
      <c r="M2709">
        <f>K2709-L2709</f>
        <v>0</v>
      </c>
      <c r="N2709" t="str">
        <f>IF(K2709&gt;L2709,"HIGH ZONE BIAS",IF(K2709&lt;L2709,"LOW ZONE BIAS","EQUILIBRIUM"))</f>
        <v>EQUILIBRIUM</v>
      </c>
    </row>
    <row r="2710">
      <c r="A2710">
        <v>24861</v>
      </c>
      <c r="B2710" t="str">
        <v>2024-09-16</v>
      </c>
      <c r="C2710" t="str">
        <v>Evening</v>
      </c>
      <c r="D2710">
        <v>11</v>
      </c>
      <c r="E2710" t="str">
        <f>IF(MOD(D2710,2)=0,"EVEN","ODD")</f>
        <v>ODD</v>
      </c>
      <c r="F2710" t="str">
        <f>IF(D2710&lt;=18,"LOW (1-18)","HIGH (19-36)")</f>
        <v>LOW (1-18)</v>
      </c>
      <c r="G2710">
        <f>INT((D2710-1)/6)+1</f>
        <v>2</v>
      </c>
      <c r="H2710">
        <f>MOD(D2710-1,6)+1</f>
        <v>5</v>
      </c>
      <c r="I2710">
        <f>37-D2710</f>
        <v>26</v>
      </c>
      <c r="J2710">
        <f>ABS(D2710-D2711)</f>
        <v>1</v>
      </c>
      <c r="K2710">
        <f>AVERAGE(D2710:D2714)</f>
        <v>11</v>
      </c>
      <c r="L2710">
        <f>AVERAGE(D2710:D2729)</f>
        <v>11</v>
      </c>
      <c r="M2710">
        <f>K2710-L2710</f>
        <v>0</v>
      </c>
      <c r="N2710" t="str">
        <f>IF(K2710&gt;L2710,"HIGH ZONE BIAS",IF(K2710&lt;L2710,"LOW ZONE BIAS","EQUILIBRIUM"))</f>
        <v>EQUILIBRIUM</v>
      </c>
    </row>
    <row r="2711">
      <c r="A2711">
        <v>24860</v>
      </c>
      <c r="B2711" t="str">
        <v>2024-09-16</v>
      </c>
      <c r="C2711" t="str">
        <v>Afternoon</v>
      </c>
      <c r="D2711">
        <v>12</v>
      </c>
      <c r="E2711" t="str">
        <f>IF(MOD(D2711,2)=0,"EVEN","ODD")</f>
        <v>EVEN</v>
      </c>
      <c r="F2711" t="str">
        <f>IF(D2711&lt;=18,"LOW (1-18)","HIGH (19-36)")</f>
        <v>LOW (1-18)</v>
      </c>
      <c r="G2711">
        <f>INT((D2711-1)/6)+1</f>
        <v>2</v>
      </c>
      <c r="H2711">
        <f>MOD(D2711-1,6)+1</f>
        <v>6</v>
      </c>
      <c r="I2711">
        <f>37-D2711</f>
        <v>25</v>
      </c>
      <c r="J2711">
        <f>ABS(D2711-D2712)</f>
        <v>6</v>
      </c>
      <c r="K2711">
        <f>AVERAGE(D2711:D2715)</f>
        <v>12</v>
      </c>
      <c r="L2711">
        <f>AVERAGE(D2711:D2730)</f>
        <v>12</v>
      </c>
      <c r="M2711">
        <f>K2711-L2711</f>
        <v>0</v>
      </c>
      <c r="N2711" t="str">
        <f>IF(K2711&gt;L2711,"HIGH ZONE BIAS",IF(K2711&lt;L2711,"LOW ZONE BIAS","EQUILIBRIUM"))</f>
        <v>EQUILIBRIUM</v>
      </c>
    </row>
    <row r="2712">
      <c r="A2712">
        <v>24859</v>
      </c>
      <c r="B2712" t="str">
        <v>2024-09-16</v>
      </c>
      <c r="C2712" t="str">
        <v>Midday</v>
      </c>
      <c r="D2712">
        <v>6</v>
      </c>
      <c r="E2712" t="str">
        <f>IF(MOD(D2712,2)=0,"EVEN","ODD")</f>
        <v>EVEN</v>
      </c>
      <c r="F2712" t="str">
        <f>IF(D2712&lt;=18,"LOW (1-18)","HIGH (19-36)")</f>
        <v>LOW (1-18)</v>
      </c>
      <c r="G2712">
        <f>INT((D2712-1)/6)+1</f>
        <v>1</v>
      </c>
      <c r="H2712">
        <f>MOD(D2712-1,6)+1</f>
        <v>6</v>
      </c>
      <c r="I2712">
        <f>37-D2712</f>
        <v>31</v>
      </c>
      <c r="J2712">
        <f>ABS(D2712-D2713)</f>
        <v>1</v>
      </c>
      <c r="K2712">
        <f>AVERAGE(D2712:D2716)</f>
        <v>6</v>
      </c>
      <c r="L2712">
        <f>AVERAGE(D2712:D2731)</f>
        <v>6</v>
      </c>
      <c r="M2712">
        <f>K2712-L2712</f>
        <v>0</v>
      </c>
      <c r="N2712" t="str">
        <f>IF(K2712&gt;L2712,"HIGH ZONE BIAS",IF(K2712&lt;L2712,"LOW ZONE BIAS","EQUILIBRIUM"))</f>
        <v>EQUILIBRIUM</v>
      </c>
    </row>
    <row r="2713">
      <c r="A2713">
        <v>24858</v>
      </c>
      <c r="B2713" t="str">
        <v>2024-09-16</v>
      </c>
      <c r="C2713" t="str">
        <v>Morning</v>
      </c>
      <c r="D2713">
        <v>7</v>
      </c>
      <c r="E2713" t="str">
        <f>IF(MOD(D2713,2)=0,"EVEN","ODD")</f>
        <v>ODD</v>
      </c>
      <c r="F2713" t="str">
        <f>IF(D2713&lt;=18,"LOW (1-18)","HIGH (19-36)")</f>
        <v>LOW (1-18)</v>
      </c>
      <c r="G2713">
        <f>INT((D2713-1)/6)+1</f>
        <v>2</v>
      </c>
      <c r="H2713">
        <f>MOD(D2713-1,6)+1</f>
        <v>1</v>
      </c>
      <c r="I2713">
        <f>37-D2713</f>
        <v>30</v>
      </c>
      <c r="J2713">
        <f>ABS(D2713-D2714)</f>
        <v>27</v>
      </c>
      <c r="K2713">
        <f>AVERAGE(D2713:D2717)</f>
        <v>7</v>
      </c>
      <c r="L2713">
        <f>AVERAGE(D2713:D2732)</f>
        <v>7</v>
      </c>
      <c r="M2713">
        <f>K2713-L2713</f>
        <v>0</v>
      </c>
      <c r="N2713" t="str">
        <f>IF(K2713&gt;L2713,"HIGH ZONE BIAS",IF(K2713&lt;L2713,"LOW ZONE BIAS","EQUILIBRIUM"))</f>
        <v>EQUILIBRIUM</v>
      </c>
    </row>
    <row r="2714">
      <c r="A2714">
        <v>24857</v>
      </c>
      <c r="B2714" t="str">
        <v>2024-09-14</v>
      </c>
      <c r="C2714" t="str">
        <v>Evening</v>
      </c>
      <c r="D2714">
        <v>34</v>
      </c>
      <c r="E2714" t="str">
        <f>IF(MOD(D2714,2)=0,"EVEN","ODD")</f>
        <v>EVEN</v>
      </c>
      <c r="F2714" t="str">
        <f>IF(D2714&lt;=18,"LOW (1-18)","HIGH (19-36)")</f>
        <v>HIGH (19-36)</v>
      </c>
      <c r="G2714">
        <f>INT((D2714-1)/6)+1</f>
        <v>6</v>
      </c>
      <c r="H2714">
        <f>MOD(D2714-1,6)+1</f>
        <v>4</v>
      </c>
      <c r="I2714">
        <f>37-D2714</f>
        <v>3</v>
      </c>
      <c r="J2714">
        <f>ABS(D2714-D2715)</f>
        <v>5</v>
      </c>
      <c r="K2714">
        <f>AVERAGE(D2714:D2718)</f>
        <v>34</v>
      </c>
      <c r="L2714">
        <f>AVERAGE(D2714:D2733)</f>
        <v>34</v>
      </c>
      <c r="M2714">
        <f>K2714-L2714</f>
        <v>0</v>
      </c>
      <c r="N2714" t="str">
        <f>IF(K2714&gt;L2714,"HIGH ZONE BIAS",IF(K2714&lt;L2714,"LOW ZONE BIAS","EQUILIBRIUM"))</f>
        <v>EQUILIBRIUM</v>
      </c>
    </row>
    <row r="2715">
      <c r="A2715">
        <v>24856</v>
      </c>
      <c r="B2715" t="str">
        <v>2024-09-14</v>
      </c>
      <c r="C2715" t="str">
        <v>Afternoon</v>
      </c>
      <c r="D2715">
        <v>29</v>
      </c>
      <c r="E2715" t="str">
        <f>IF(MOD(D2715,2)=0,"EVEN","ODD")</f>
        <v>ODD</v>
      </c>
      <c r="F2715" t="str">
        <f>IF(D2715&lt;=18,"LOW (1-18)","HIGH (19-36)")</f>
        <v>HIGH (19-36)</v>
      </c>
      <c r="G2715">
        <f>INT((D2715-1)/6)+1</f>
        <v>5</v>
      </c>
      <c r="H2715">
        <f>MOD(D2715-1,6)+1</f>
        <v>5</v>
      </c>
      <c r="I2715">
        <f>37-D2715</f>
        <v>8</v>
      </c>
      <c r="J2715">
        <f>ABS(D2715-D2716)</f>
        <v>2</v>
      </c>
      <c r="K2715">
        <f>AVERAGE(D2715:D2719)</f>
        <v>29</v>
      </c>
      <c r="L2715">
        <f>AVERAGE(D2715:D2734)</f>
        <v>29</v>
      </c>
      <c r="M2715">
        <f>K2715-L2715</f>
        <v>0</v>
      </c>
      <c r="N2715" t="str">
        <f>IF(K2715&gt;L2715,"HIGH ZONE BIAS",IF(K2715&lt;L2715,"LOW ZONE BIAS","EQUILIBRIUM"))</f>
        <v>EQUILIBRIUM</v>
      </c>
    </row>
    <row r="2716">
      <c r="A2716">
        <v>24855</v>
      </c>
      <c r="B2716" t="str">
        <v>2024-09-14</v>
      </c>
      <c r="C2716" t="str">
        <v>Midday</v>
      </c>
      <c r="D2716">
        <v>31</v>
      </c>
      <c r="E2716" t="str">
        <f>IF(MOD(D2716,2)=0,"EVEN","ODD")</f>
        <v>ODD</v>
      </c>
      <c r="F2716" t="str">
        <f>IF(D2716&lt;=18,"LOW (1-18)","HIGH (19-36)")</f>
        <v>HIGH (19-36)</v>
      </c>
      <c r="G2716">
        <f>INT((D2716-1)/6)+1</f>
        <v>6</v>
      </c>
      <c r="H2716">
        <f>MOD(D2716-1,6)+1</f>
        <v>1</v>
      </c>
      <c r="I2716">
        <f>37-D2716</f>
        <v>6</v>
      </c>
      <c r="J2716">
        <f>ABS(D2716-D2717)</f>
        <v>4</v>
      </c>
      <c r="K2716">
        <f>AVERAGE(D2716:D2720)</f>
        <v>31</v>
      </c>
      <c r="L2716">
        <f>AVERAGE(D2716:D2735)</f>
        <v>31</v>
      </c>
      <c r="M2716">
        <f>K2716-L2716</f>
        <v>0</v>
      </c>
      <c r="N2716" t="str">
        <f>IF(K2716&gt;L2716,"HIGH ZONE BIAS",IF(K2716&lt;L2716,"LOW ZONE BIAS","EQUILIBRIUM"))</f>
        <v>EQUILIBRIUM</v>
      </c>
    </row>
    <row r="2717">
      <c r="A2717">
        <v>24854</v>
      </c>
      <c r="B2717" t="str">
        <v>2024-09-14</v>
      </c>
      <c r="C2717" t="str">
        <v>Morning</v>
      </c>
      <c r="D2717">
        <v>35</v>
      </c>
      <c r="E2717" t="str">
        <f>IF(MOD(D2717,2)=0,"EVEN","ODD")</f>
        <v>ODD</v>
      </c>
      <c r="F2717" t="str">
        <f>IF(D2717&lt;=18,"LOW (1-18)","HIGH (19-36)")</f>
        <v>HIGH (19-36)</v>
      </c>
      <c r="G2717">
        <f>INT((D2717-1)/6)+1</f>
        <v>6</v>
      </c>
      <c r="H2717">
        <f>MOD(D2717-1,6)+1</f>
        <v>5</v>
      </c>
      <c r="I2717">
        <f>37-D2717</f>
        <v>2</v>
      </c>
      <c r="J2717">
        <f>ABS(D2717-D2718)</f>
        <v>33</v>
      </c>
      <c r="K2717">
        <f>AVERAGE(D2717:D2721)</f>
        <v>35</v>
      </c>
      <c r="L2717">
        <f>AVERAGE(D2717:D2736)</f>
        <v>35</v>
      </c>
      <c r="M2717">
        <f>K2717-L2717</f>
        <v>0</v>
      </c>
      <c r="N2717" t="str">
        <f>IF(K2717&gt;L2717,"HIGH ZONE BIAS",IF(K2717&lt;L2717,"LOW ZONE BIAS","EQUILIBRIUM"))</f>
        <v>EQUILIBRIUM</v>
      </c>
    </row>
    <row r="2718">
      <c r="A2718">
        <v>24853</v>
      </c>
      <c r="B2718" t="str">
        <v>2024-09-13</v>
      </c>
      <c r="C2718" t="str">
        <v>Evening</v>
      </c>
      <c r="D2718">
        <v>2</v>
      </c>
      <c r="E2718" t="str">
        <f>IF(MOD(D2718,2)=0,"EVEN","ODD")</f>
        <v>EVEN</v>
      </c>
      <c r="F2718" t="str">
        <f>IF(D2718&lt;=18,"LOW (1-18)","HIGH (19-36)")</f>
        <v>LOW (1-18)</v>
      </c>
      <c r="G2718">
        <f>INT((D2718-1)/6)+1</f>
        <v>1</v>
      </c>
      <c r="H2718">
        <f>MOD(D2718-1,6)+1</f>
        <v>2</v>
      </c>
      <c r="I2718">
        <f>37-D2718</f>
        <v>35</v>
      </c>
      <c r="J2718">
        <f>ABS(D2718-D2719)</f>
        <v>14</v>
      </c>
      <c r="K2718">
        <f>AVERAGE(D2718:D2722)</f>
        <v>2</v>
      </c>
      <c r="L2718">
        <f>AVERAGE(D2718:D2737)</f>
        <v>2</v>
      </c>
      <c r="M2718">
        <f>K2718-L2718</f>
        <v>0</v>
      </c>
      <c r="N2718" t="str">
        <f>IF(K2718&gt;L2718,"HIGH ZONE BIAS",IF(K2718&lt;L2718,"LOW ZONE BIAS","EQUILIBRIUM"))</f>
        <v>EQUILIBRIUM</v>
      </c>
    </row>
    <row r="2719">
      <c r="A2719">
        <v>24852</v>
      </c>
      <c r="B2719" t="str">
        <v>2024-09-13</v>
      </c>
      <c r="C2719" t="str">
        <v>Afternoon</v>
      </c>
      <c r="D2719">
        <v>16</v>
      </c>
      <c r="E2719" t="str">
        <f>IF(MOD(D2719,2)=0,"EVEN","ODD")</f>
        <v>EVEN</v>
      </c>
      <c r="F2719" t="str">
        <f>IF(D2719&lt;=18,"LOW (1-18)","HIGH (19-36)")</f>
        <v>LOW (1-18)</v>
      </c>
      <c r="G2719">
        <f>INT((D2719-1)/6)+1</f>
        <v>3</v>
      </c>
      <c r="H2719">
        <f>MOD(D2719-1,6)+1</f>
        <v>4</v>
      </c>
      <c r="I2719">
        <f>37-D2719</f>
        <v>21</v>
      </c>
      <c r="J2719">
        <f>ABS(D2719-D2720)</f>
        <v>12</v>
      </c>
      <c r="K2719">
        <f>AVERAGE(D2719:D2723)</f>
        <v>16</v>
      </c>
      <c r="L2719">
        <f>AVERAGE(D2719:D2738)</f>
        <v>16</v>
      </c>
      <c r="M2719">
        <f>K2719-L2719</f>
        <v>0</v>
      </c>
      <c r="N2719" t="str">
        <f>IF(K2719&gt;L2719,"HIGH ZONE BIAS",IF(K2719&lt;L2719,"LOW ZONE BIAS","EQUILIBRIUM"))</f>
        <v>EQUILIBRIUM</v>
      </c>
    </row>
    <row r="2720">
      <c r="A2720">
        <v>24851</v>
      </c>
      <c r="B2720" t="str">
        <v>2024-09-13</v>
      </c>
      <c r="C2720" t="str">
        <v>Midday</v>
      </c>
      <c r="D2720">
        <v>4</v>
      </c>
      <c r="E2720" t="str">
        <f>IF(MOD(D2720,2)=0,"EVEN","ODD")</f>
        <v>EVEN</v>
      </c>
      <c r="F2720" t="str">
        <f>IF(D2720&lt;=18,"LOW (1-18)","HIGH (19-36)")</f>
        <v>LOW (1-18)</v>
      </c>
      <c r="G2720">
        <f>INT((D2720-1)/6)+1</f>
        <v>1</v>
      </c>
      <c r="H2720">
        <f>MOD(D2720-1,6)+1</f>
        <v>4</v>
      </c>
      <c r="I2720">
        <f>37-D2720</f>
        <v>33</v>
      </c>
      <c r="J2720">
        <f>ABS(D2720-D2721)</f>
        <v>11</v>
      </c>
      <c r="K2720">
        <f>AVERAGE(D2720:D2724)</f>
        <v>4</v>
      </c>
      <c r="L2720">
        <f>AVERAGE(D2720:D2739)</f>
        <v>4</v>
      </c>
      <c r="M2720">
        <f>K2720-L2720</f>
        <v>0</v>
      </c>
      <c r="N2720" t="str">
        <f>IF(K2720&gt;L2720,"HIGH ZONE BIAS",IF(K2720&lt;L2720,"LOW ZONE BIAS","EQUILIBRIUM"))</f>
        <v>EQUILIBRIUM</v>
      </c>
    </row>
    <row r="2721">
      <c r="A2721">
        <v>24850</v>
      </c>
      <c r="B2721" t="str">
        <v>2024-09-13</v>
      </c>
      <c r="C2721" t="str">
        <v>Morning</v>
      </c>
      <c r="D2721">
        <v>15</v>
      </c>
      <c r="E2721" t="str">
        <f>IF(MOD(D2721,2)=0,"EVEN","ODD")</f>
        <v>ODD</v>
      </c>
      <c r="F2721" t="str">
        <f>IF(D2721&lt;=18,"LOW (1-18)","HIGH (19-36)")</f>
        <v>LOW (1-18)</v>
      </c>
      <c r="G2721">
        <f>INT((D2721-1)/6)+1</f>
        <v>3</v>
      </c>
      <c r="H2721">
        <f>MOD(D2721-1,6)+1</f>
        <v>3</v>
      </c>
      <c r="I2721">
        <f>37-D2721</f>
        <v>22</v>
      </c>
      <c r="J2721">
        <f>ABS(D2721-D2722)</f>
        <v>15</v>
      </c>
      <c r="K2721">
        <f>AVERAGE(D2721:D2725)</f>
        <v>15</v>
      </c>
      <c r="L2721">
        <f>AVERAGE(D2721:D2740)</f>
        <v>15</v>
      </c>
      <c r="M2721">
        <f>K2721-L2721</f>
        <v>0</v>
      </c>
      <c r="N2721" t="str">
        <f>IF(K2721&gt;L2721,"HIGH ZONE BIAS",IF(K2721&lt;L2721,"LOW ZONE BIAS","EQUILIBRIUM"))</f>
        <v>EQUILIBRIUM</v>
      </c>
    </row>
    <row r="2722">
      <c r="A2722">
        <v>24849</v>
      </c>
      <c r="B2722" t="str">
        <v>2024-09-12</v>
      </c>
      <c r="C2722" t="str">
        <v>Evening</v>
      </c>
      <c r="D2722">
        <v>30</v>
      </c>
      <c r="E2722" t="str">
        <f>IF(MOD(D2722,2)=0,"EVEN","ODD")</f>
        <v>EVEN</v>
      </c>
      <c r="F2722" t="str">
        <f>IF(D2722&lt;=18,"LOW (1-18)","HIGH (19-36)")</f>
        <v>HIGH (19-36)</v>
      </c>
      <c r="G2722">
        <f>INT((D2722-1)/6)+1</f>
        <v>5</v>
      </c>
      <c r="H2722">
        <f>MOD(D2722-1,6)+1</f>
        <v>6</v>
      </c>
      <c r="I2722">
        <f>37-D2722</f>
        <v>7</v>
      </c>
      <c r="J2722">
        <f>ABS(D2722-D2723)</f>
        <v>3</v>
      </c>
      <c r="K2722">
        <f>AVERAGE(D2722:D2726)</f>
        <v>30</v>
      </c>
      <c r="L2722">
        <f>AVERAGE(D2722:D2741)</f>
        <v>30</v>
      </c>
      <c r="M2722">
        <f>K2722-L2722</f>
        <v>0</v>
      </c>
      <c r="N2722" t="str">
        <f>IF(K2722&gt;L2722,"HIGH ZONE BIAS",IF(K2722&lt;L2722,"LOW ZONE BIAS","EQUILIBRIUM"))</f>
        <v>EQUILIBRIUM</v>
      </c>
    </row>
    <row r="2723">
      <c r="A2723">
        <v>24848</v>
      </c>
      <c r="B2723" t="str">
        <v>2024-09-12</v>
      </c>
      <c r="C2723" t="str">
        <v>Afternoon</v>
      </c>
      <c r="D2723">
        <v>27</v>
      </c>
      <c r="E2723" t="str">
        <f>IF(MOD(D2723,2)=0,"EVEN","ODD")</f>
        <v>ODD</v>
      </c>
      <c r="F2723" t="str">
        <f>IF(D2723&lt;=18,"LOW (1-18)","HIGH (19-36)")</f>
        <v>HIGH (19-36)</v>
      </c>
      <c r="G2723">
        <f>INT((D2723-1)/6)+1</f>
        <v>5</v>
      </c>
      <c r="H2723">
        <f>MOD(D2723-1,6)+1</f>
        <v>3</v>
      </c>
      <c r="I2723">
        <f>37-D2723</f>
        <v>10</v>
      </c>
      <c r="J2723">
        <f>ABS(D2723-D2724)</f>
        <v>4</v>
      </c>
      <c r="K2723">
        <f>AVERAGE(D2723:D2727)</f>
        <v>27</v>
      </c>
      <c r="L2723">
        <f>AVERAGE(D2723:D2742)</f>
        <v>27</v>
      </c>
      <c r="M2723">
        <f>K2723-L2723</f>
        <v>0</v>
      </c>
      <c r="N2723" t="str">
        <f>IF(K2723&gt;L2723,"HIGH ZONE BIAS",IF(K2723&lt;L2723,"LOW ZONE BIAS","EQUILIBRIUM"))</f>
        <v>EQUILIBRIUM</v>
      </c>
    </row>
    <row r="2724">
      <c r="A2724">
        <v>24847</v>
      </c>
      <c r="B2724" t="str">
        <v>2024-09-12</v>
      </c>
      <c r="C2724" t="str">
        <v>Midday</v>
      </c>
      <c r="D2724">
        <v>31</v>
      </c>
      <c r="E2724" t="str">
        <f>IF(MOD(D2724,2)=0,"EVEN","ODD")</f>
        <v>ODD</v>
      </c>
      <c r="F2724" t="str">
        <f>IF(D2724&lt;=18,"LOW (1-18)","HIGH (19-36)")</f>
        <v>HIGH (19-36)</v>
      </c>
      <c r="G2724">
        <f>INT((D2724-1)/6)+1</f>
        <v>6</v>
      </c>
      <c r="H2724">
        <f>MOD(D2724-1,6)+1</f>
        <v>1</v>
      </c>
      <c r="I2724">
        <f>37-D2724</f>
        <v>6</v>
      </c>
      <c r="J2724">
        <f>ABS(D2724-D2725)</f>
        <v>21</v>
      </c>
      <c r="K2724">
        <f>AVERAGE(D2724:D2728)</f>
        <v>31</v>
      </c>
      <c r="L2724">
        <f>AVERAGE(D2724:D2743)</f>
        <v>31</v>
      </c>
      <c r="M2724">
        <f>K2724-L2724</f>
        <v>0</v>
      </c>
      <c r="N2724" t="str">
        <f>IF(K2724&gt;L2724,"HIGH ZONE BIAS",IF(K2724&lt;L2724,"LOW ZONE BIAS","EQUILIBRIUM"))</f>
        <v>EQUILIBRIUM</v>
      </c>
    </row>
    <row r="2725">
      <c r="A2725">
        <v>24846</v>
      </c>
      <c r="B2725" t="str">
        <v>2024-09-12</v>
      </c>
      <c r="C2725" t="str">
        <v>Morning</v>
      </c>
      <c r="D2725">
        <v>10</v>
      </c>
      <c r="E2725" t="str">
        <f>IF(MOD(D2725,2)=0,"EVEN","ODD")</f>
        <v>EVEN</v>
      </c>
      <c r="F2725" t="str">
        <f>IF(D2725&lt;=18,"LOW (1-18)","HIGH (19-36)")</f>
        <v>LOW (1-18)</v>
      </c>
      <c r="G2725">
        <f>INT((D2725-1)/6)+1</f>
        <v>2</v>
      </c>
      <c r="H2725">
        <f>MOD(D2725-1,6)+1</f>
        <v>4</v>
      </c>
      <c r="I2725">
        <f>37-D2725</f>
        <v>27</v>
      </c>
      <c r="J2725">
        <f>ABS(D2725-D2726)</f>
        <v>1</v>
      </c>
      <c r="K2725">
        <f>AVERAGE(D2725:D2729)</f>
        <v>10</v>
      </c>
      <c r="L2725">
        <f>AVERAGE(D2725:D2744)</f>
        <v>10</v>
      </c>
      <c r="M2725">
        <f>K2725-L2725</f>
        <v>0</v>
      </c>
      <c r="N2725" t="str">
        <f>IF(K2725&gt;L2725,"HIGH ZONE BIAS",IF(K2725&lt;L2725,"LOW ZONE BIAS","EQUILIBRIUM"))</f>
        <v>EQUILIBRIUM</v>
      </c>
    </row>
    <row r="2726">
      <c r="A2726">
        <v>24845</v>
      </c>
      <c r="B2726" t="str">
        <v>2024-09-11</v>
      </c>
      <c r="C2726" t="str">
        <v>Evening</v>
      </c>
      <c r="D2726">
        <v>9</v>
      </c>
      <c r="E2726" t="str">
        <f>IF(MOD(D2726,2)=0,"EVEN","ODD")</f>
        <v>ODD</v>
      </c>
      <c r="F2726" t="str">
        <f>IF(D2726&lt;=18,"LOW (1-18)","HIGH (19-36)")</f>
        <v>LOW (1-18)</v>
      </c>
      <c r="G2726">
        <f>INT((D2726-1)/6)+1</f>
        <v>2</v>
      </c>
      <c r="H2726">
        <f>MOD(D2726-1,6)+1</f>
        <v>3</v>
      </c>
      <c r="I2726">
        <f>37-D2726</f>
        <v>28</v>
      </c>
      <c r="J2726">
        <f>ABS(D2726-D2727)</f>
        <v>14</v>
      </c>
      <c r="K2726">
        <f>AVERAGE(D2726:D2730)</f>
        <v>9</v>
      </c>
      <c r="L2726">
        <f>AVERAGE(D2726:D2745)</f>
        <v>9</v>
      </c>
      <c r="M2726">
        <f>K2726-L2726</f>
        <v>0</v>
      </c>
      <c r="N2726" t="str">
        <f>IF(K2726&gt;L2726,"HIGH ZONE BIAS",IF(K2726&lt;L2726,"LOW ZONE BIAS","EQUILIBRIUM"))</f>
        <v>EQUILIBRIUM</v>
      </c>
    </row>
    <row r="2727">
      <c r="A2727">
        <v>24844</v>
      </c>
      <c r="B2727" t="str">
        <v>2024-09-11</v>
      </c>
      <c r="C2727" t="str">
        <v>Afternoon</v>
      </c>
      <c r="D2727">
        <v>23</v>
      </c>
      <c r="E2727" t="str">
        <f>IF(MOD(D2727,2)=0,"EVEN","ODD")</f>
        <v>ODD</v>
      </c>
      <c r="F2727" t="str">
        <f>IF(D2727&lt;=18,"LOW (1-18)","HIGH (19-36)")</f>
        <v>HIGH (19-36)</v>
      </c>
      <c r="G2727">
        <f>INT((D2727-1)/6)+1</f>
        <v>4</v>
      </c>
      <c r="H2727">
        <f>MOD(D2727-1,6)+1</f>
        <v>5</v>
      </c>
      <c r="I2727">
        <f>37-D2727</f>
        <v>14</v>
      </c>
      <c r="J2727">
        <f>ABS(D2727-D2728)</f>
        <v>7</v>
      </c>
      <c r="K2727">
        <f>AVERAGE(D2727:D2731)</f>
        <v>23</v>
      </c>
      <c r="L2727">
        <f>AVERAGE(D2727:D2746)</f>
        <v>23</v>
      </c>
      <c r="M2727">
        <f>K2727-L2727</f>
        <v>0</v>
      </c>
      <c r="N2727" t="str">
        <f>IF(K2727&gt;L2727,"HIGH ZONE BIAS",IF(K2727&lt;L2727,"LOW ZONE BIAS","EQUILIBRIUM"))</f>
        <v>EQUILIBRIUM</v>
      </c>
    </row>
    <row r="2728">
      <c r="A2728">
        <v>24843</v>
      </c>
      <c r="B2728" t="str">
        <v>2024-09-11</v>
      </c>
      <c r="C2728" t="str">
        <v>Midday</v>
      </c>
      <c r="D2728">
        <v>16</v>
      </c>
      <c r="E2728" t="str">
        <f>IF(MOD(D2728,2)=0,"EVEN","ODD")</f>
        <v>EVEN</v>
      </c>
      <c r="F2728" t="str">
        <f>IF(D2728&lt;=18,"LOW (1-18)","HIGH (19-36)")</f>
        <v>LOW (1-18)</v>
      </c>
      <c r="G2728">
        <f>INT((D2728-1)/6)+1</f>
        <v>3</v>
      </c>
      <c r="H2728">
        <f>MOD(D2728-1,6)+1</f>
        <v>4</v>
      </c>
      <c r="I2728">
        <f>37-D2728</f>
        <v>21</v>
      </c>
      <c r="J2728">
        <f>ABS(D2728-D2729)</f>
        <v>9</v>
      </c>
      <c r="K2728">
        <f>AVERAGE(D2728:D2732)</f>
        <v>16</v>
      </c>
      <c r="L2728">
        <f>AVERAGE(D2728:D2747)</f>
        <v>16</v>
      </c>
      <c r="M2728">
        <f>K2728-L2728</f>
        <v>0</v>
      </c>
      <c r="N2728" t="str">
        <f>IF(K2728&gt;L2728,"HIGH ZONE BIAS",IF(K2728&lt;L2728,"LOW ZONE BIAS","EQUILIBRIUM"))</f>
        <v>EQUILIBRIUM</v>
      </c>
    </row>
    <row r="2729">
      <c r="A2729">
        <v>24842</v>
      </c>
      <c r="B2729" t="str">
        <v>2024-09-11</v>
      </c>
      <c r="C2729" t="str">
        <v>Morning</v>
      </c>
      <c r="D2729">
        <v>7</v>
      </c>
      <c r="E2729" t="str">
        <f>IF(MOD(D2729,2)=0,"EVEN","ODD")</f>
        <v>ODD</v>
      </c>
      <c r="F2729" t="str">
        <f>IF(D2729&lt;=18,"LOW (1-18)","HIGH (19-36)")</f>
        <v>LOW (1-18)</v>
      </c>
      <c r="G2729">
        <f>INT((D2729-1)/6)+1</f>
        <v>2</v>
      </c>
      <c r="H2729">
        <f>MOD(D2729-1,6)+1</f>
        <v>1</v>
      </c>
      <c r="I2729">
        <f>37-D2729</f>
        <v>30</v>
      </c>
      <c r="J2729">
        <f>ABS(D2729-D2730)</f>
        <v>9</v>
      </c>
      <c r="K2729">
        <f>AVERAGE(D2729:D2733)</f>
        <v>7</v>
      </c>
      <c r="L2729">
        <f>AVERAGE(D2729:D2748)</f>
        <v>7</v>
      </c>
      <c r="M2729">
        <f>K2729-L2729</f>
        <v>0</v>
      </c>
      <c r="N2729" t="str">
        <f>IF(K2729&gt;L2729,"HIGH ZONE BIAS",IF(K2729&lt;L2729,"LOW ZONE BIAS","EQUILIBRIUM"))</f>
        <v>EQUILIBRIUM</v>
      </c>
    </row>
    <row r="2730">
      <c r="A2730">
        <v>24841</v>
      </c>
      <c r="B2730" t="str">
        <v>2024-09-10</v>
      </c>
      <c r="C2730" t="str">
        <v>Evening</v>
      </c>
      <c r="D2730">
        <v>16</v>
      </c>
      <c r="E2730" t="str">
        <f>IF(MOD(D2730,2)=0,"EVEN","ODD")</f>
        <v>EVEN</v>
      </c>
      <c r="F2730" t="str">
        <f>IF(D2730&lt;=18,"LOW (1-18)","HIGH (19-36)")</f>
        <v>LOW (1-18)</v>
      </c>
      <c r="G2730">
        <f>INT((D2730-1)/6)+1</f>
        <v>3</v>
      </c>
      <c r="H2730">
        <f>MOD(D2730-1,6)+1</f>
        <v>4</v>
      </c>
      <c r="I2730">
        <f>37-D2730</f>
        <v>21</v>
      </c>
      <c r="J2730">
        <f>ABS(D2730-D2731)</f>
        <v>20</v>
      </c>
      <c r="K2730">
        <f>AVERAGE(D2730:D2734)</f>
        <v>16</v>
      </c>
      <c r="L2730">
        <f>AVERAGE(D2730:D2749)</f>
        <v>16</v>
      </c>
      <c r="M2730">
        <f>K2730-L2730</f>
        <v>0</v>
      </c>
      <c r="N2730" t="str">
        <f>IF(K2730&gt;L2730,"HIGH ZONE BIAS",IF(K2730&lt;L2730,"LOW ZONE BIAS","EQUILIBRIUM"))</f>
        <v>EQUILIBRIUM</v>
      </c>
    </row>
    <row r="2731">
      <c r="A2731">
        <v>24840</v>
      </c>
      <c r="B2731" t="str">
        <v>2024-09-10</v>
      </c>
      <c r="C2731" t="str">
        <v>Afternoon</v>
      </c>
      <c r="D2731">
        <v>36</v>
      </c>
      <c r="E2731" t="str">
        <f>IF(MOD(D2731,2)=0,"EVEN","ODD")</f>
        <v>EVEN</v>
      </c>
      <c r="F2731" t="str">
        <f>IF(D2731&lt;=18,"LOW (1-18)","HIGH (19-36)")</f>
        <v>HIGH (19-36)</v>
      </c>
      <c r="G2731">
        <f>INT((D2731-1)/6)+1</f>
        <v>6</v>
      </c>
      <c r="H2731">
        <f>MOD(D2731-1,6)+1</f>
        <v>6</v>
      </c>
      <c r="I2731">
        <f>37-D2731</f>
        <v>1</v>
      </c>
      <c r="J2731">
        <f>ABS(D2731-D2732)</f>
        <v>16</v>
      </c>
      <c r="K2731">
        <f>AVERAGE(D2731:D2735)</f>
        <v>36</v>
      </c>
      <c r="L2731">
        <f>AVERAGE(D2731:D2750)</f>
        <v>36</v>
      </c>
      <c r="M2731">
        <f>K2731-L2731</f>
        <v>0</v>
      </c>
      <c r="N2731" t="str">
        <f>IF(K2731&gt;L2731,"HIGH ZONE BIAS",IF(K2731&lt;L2731,"LOW ZONE BIAS","EQUILIBRIUM"))</f>
        <v>EQUILIBRIUM</v>
      </c>
    </row>
    <row r="2732">
      <c r="A2732">
        <v>24839</v>
      </c>
      <c r="B2732" t="str">
        <v>2024-09-10</v>
      </c>
      <c r="C2732" t="str">
        <v>Midday</v>
      </c>
      <c r="D2732">
        <v>20</v>
      </c>
      <c r="E2732" t="str">
        <f>IF(MOD(D2732,2)=0,"EVEN","ODD")</f>
        <v>EVEN</v>
      </c>
      <c r="F2732" t="str">
        <f>IF(D2732&lt;=18,"LOW (1-18)","HIGH (19-36)")</f>
        <v>HIGH (19-36)</v>
      </c>
      <c r="G2732">
        <f>INT((D2732-1)/6)+1</f>
        <v>4</v>
      </c>
      <c r="H2732">
        <f>MOD(D2732-1,6)+1</f>
        <v>2</v>
      </c>
      <c r="I2732">
        <f>37-D2732</f>
        <v>17</v>
      </c>
      <c r="J2732">
        <f>ABS(D2732-D2733)</f>
        <v>2</v>
      </c>
      <c r="K2732">
        <f>AVERAGE(D2732:D2736)</f>
        <v>20</v>
      </c>
      <c r="L2732">
        <f>AVERAGE(D2732:D2751)</f>
        <v>20</v>
      </c>
      <c r="M2732">
        <f>K2732-L2732</f>
        <v>0</v>
      </c>
      <c r="N2732" t="str">
        <f>IF(K2732&gt;L2732,"HIGH ZONE BIAS",IF(K2732&lt;L2732,"LOW ZONE BIAS","EQUILIBRIUM"))</f>
        <v>EQUILIBRIUM</v>
      </c>
    </row>
    <row r="2733">
      <c r="A2733">
        <v>24838</v>
      </c>
      <c r="B2733" t="str">
        <v>2024-09-10</v>
      </c>
      <c r="C2733" t="str">
        <v>Morning</v>
      </c>
      <c r="D2733">
        <v>18</v>
      </c>
      <c r="E2733" t="str">
        <f>IF(MOD(D2733,2)=0,"EVEN","ODD")</f>
        <v>EVEN</v>
      </c>
      <c r="F2733" t="str">
        <f>IF(D2733&lt;=18,"LOW (1-18)","HIGH (19-36)")</f>
        <v>LOW (1-18)</v>
      </c>
      <c r="G2733">
        <f>INT((D2733-1)/6)+1</f>
        <v>3</v>
      </c>
      <c r="H2733">
        <f>MOD(D2733-1,6)+1</f>
        <v>6</v>
      </c>
      <c r="I2733">
        <f>37-D2733</f>
        <v>19</v>
      </c>
      <c r="J2733">
        <f>ABS(D2733-D2734)</f>
        <v>15</v>
      </c>
      <c r="K2733">
        <f>AVERAGE(D2733:D2737)</f>
        <v>18</v>
      </c>
      <c r="L2733">
        <f>AVERAGE(D2733:D2752)</f>
        <v>18</v>
      </c>
      <c r="M2733">
        <f>K2733-L2733</f>
        <v>0</v>
      </c>
      <c r="N2733" t="str">
        <f>IF(K2733&gt;L2733,"HIGH ZONE BIAS",IF(K2733&lt;L2733,"LOW ZONE BIAS","EQUILIBRIUM"))</f>
        <v>EQUILIBRIUM</v>
      </c>
    </row>
    <row r="2734">
      <c r="A2734">
        <v>24837</v>
      </c>
      <c r="B2734" t="str">
        <v>2024-09-09</v>
      </c>
      <c r="C2734" t="str">
        <v>Evening</v>
      </c>
      <c r="D2734">
        <v>3</v>
      </c>
      <c r="E2734" t="str">
        <f>IF(MOD(D2734,2)=0,"EVEN","ODD")</f>
        <v>ODD</v>
      </c>
      <c r="F2734" t="str">
        <f>IF(D2734&lt;=18,"LOW (1-18)","HIGH (19-36)")</f>
        <v>LOW (1-18)</v>
      </c>
      <c r="G2734">
        <f>INT((D2734-1)/6)+1</f>
        <v>1</v>
      </c>
      <c r="H2734">
        <f>MOD(D2734-1,6)+1</f>
        <v>3</v>
      </c>
      <c r="I2734">
        <f>37-D2734</f>
        <v>34</v>
      </c>
      <c r="J2734">
        <f>ABS(D2734-D2735)</f>
        <v>16</v>
      </c>
      <c r="K2734">
        <f>AVERAGE(D2734:D2738)</f>
        <v>3</v>
      </c>
      <c r="L2734">
        <f>AVERAGE(D2734:D2753)</f>
        <v>3</v>
      </c>
      <c r="M2734">
        <f>K2734-L2734</f>
        <v>0</v>
      </c>
      <c r="N2734" t="str">
        <f>IF(K2734&gt;L2734,"HIGH ZONE BIAS",IF(K2734&lt;L2734,"LOW ZONE BIAS","EQUILIBRIUM"))</f>
        <v>EQUILIBRIUM</v>
      </c>
    </row>
    <row r="2735">
      <c r="A2735">
        <v>24836</v>
      </c>
      <c r="B2735" t="str">
        <v>2024-09-09</v>
      </c>
      <c r="C2735" t="str">
        <v>Afternoon</v>
      </c>
      <c r="D2735">
        <v>19</v>
      </c>
      <c r="E2735" t="str">
        <f>IF(MOD(D2735,2)=0,"EVEN","ODD")</f>
        <v>ODD</v>
      </c>
      <c r="F2735" t="str">
        <f>IF(D2735&lt;=18,"LOW (1-18)","HIGH (19-36)")</f>
        <v>HIGH (19-36)</v>
      </c>
      <c r="G2735">
        <f>INT((D2735-1)/6)+1</f>
        <v>4</v>
      </c>
      <c r="H2735">
        <f>MOD(D2735-1,6)+1</f>
        <v>1</v>
      </c>
      <c r="I2735">
        <f>37-D2735</f>
        <v>18</v>
      </c>
      <c r="J2735">
        <f>ABS(D2735-D2736)</f>
        <v>16</v>
      </c>
      <c r="K2735">
        <f>AVERAGE(D2735:D2739)</f>
        <v>19</v>
      </c>
      <c r="L2735">
        <f>AVERAGE(D2735:D2754)</f>
        <v>19</v>
      </c>
      <c r="M2735">
        <f>K2735-L2735</f>
        <v>0</v>
      </c>
      <c r="N2735" t="str">
        <f>IF(K2735&gt;L2735,"HIGH ZONE BIAS",IF(K2735&lt;L2735,"LOW ZONE BIAS","EQUILIBRIUM"))</f>
        <v>EQUILIBRIUM</v>
      </c>
    </row>
    <row r="2736">
      <c r="A2736">
        <v>24835</v>
      </c>
      <c r="B2736" t="str">
        <v>2024-09-09</v>
      </c>
      <c r="C2736" t="str">
        <v>Midday</v>
      </c>
      <c r="D2736">
        <v>3</v>
      </c>
      <c r="E2736" t="str">
        <f>IF(MOD(D2736,2)=0,"EVEN","ODD")</f>
        <v>ODD</v>
      </c>
      <c r="F2736" t="str">
        <f>IF(D2736&lt;=18,"LOW (1-18)","HIGH (19-36)")</f>
        <v>LOW (1-18)</v>
      </c>
      <c r="G2736">
        <f>INT((D2736-1)/6)+1</f>
        <v>1</v>
      </c>
      <c r="H2736">
        <f>MOD(D2736-1,6)+1</f>
        <v>3</v>
      </c>
      <c r="I2736">
        <f>37-D2736</f>
        <v>34</v>
      </c>
      <c r="J2736">
        <f>ABS(D2736-D2737)</f>
        <v>30</v>
      </c>
      <c r="K2736">
        <f>AVERAGE(D2736:D2740)</f>
        <v>3</v>
      </c>
      <c r="L2736">
        <f>AVERAGE(D2736:D2755)</f>
        <v>3</v>
      </c>
      <c r="M2736">
        <f>K2736-L2736</f>
        <v>0</v>
      </c>
      <c r="N2736" t="str">
        <f>IF(K2736&gt;L2736,"HIGH ZONE BIAS",IF(K2736&lt;L2736,"LOW ZONE BIAS","EQUILIBRIUM"))</f>
        <v>EQUILIBRIUM</v>
      </c>
    </row>
    <row r="2737">
      <c r="A2737">
        <v>24834</v>
      </c>
      <c r="B2737" t="str">
        <v>2024-09-09</v>
      </c>
      <c r="C2737" t="str">
        <v>Morning</v>
      </c>
      <c r="D2737">
        <v>33</v>
      </c>
      <c r="E2737" t="str">
        <f>IF(MOD(D2737,2)=0,"EVEN","ODD")</f>
        <v>ODD</v>
      </c>
      <c r="F2737" t="str">
        <f>IF(D2737&lt;=18,"LOW (1-18)","HIGH (19-36)")</f>
        <v>HIGH (19-36)</v>
      </c>
      <c r="G2737">
        <f>INT((D2737-1)/6)+1</f>
        <v>6</v>
      </c>
      <c r="H2737">
        <f>MOD(D2737-1,6)+1</f>
        <v>3</v>
      </c>
      <c r="I2737">
        <f>37-D2737</f>
        <v>4</v>
      </c>
      <c r="J2737">
        <f>ABS(D2737-D2738)</f>
        <v>21</v>
      </c>
      <c r="K2737">
        <f>AVERAGE(D2737:D2741)</f>
        <v>33</v>
      </c>
      <c r="L2737">
        <f>AVERAGE(D2737:D2756)</f>
        <v>33</v>
      </c>
      <c r="M2737">
        <f>K2737-L2737</f>
        <v>0</v>
      </c>
      <c r="N2737" t="str">
        <f>IF(K2737&gt;L2737,"HIGH ZONE BIAS",IF(K2737&lt;L2737,"LOW ZONE BIAS","EQUILIBRIUM"))</f>
        <v>EQUILIBRIUM</v>
      </c>
    </row>
    <row r="2738">
      <c r="A2738">
        <v>24833</v>
      </c>
      <c r="B2738" t="str">
        <v>2024-09-07</v>
      </c>
      <c r="C2738" t="str">
        <v>Evening</v>
      </c>
      <c r="D2738">
        <v>12</v>
      </c>
      <c r="E2738" t="str">
        <f>IF(MOD(D2738,2)=0,"EVEN","ODD")</f>
        <v>EVEN</v>
      </c>
      <c r="F2738" t="str">
        <f>IF(D2738&lt;=18,"LOW (1-18)","HIGH (19-36)")</f>
        <v>LOW (1-18)</v>
      </c>
      <c r="G2738">
        <f>INT((D2738-1)/6)+1</f>
        <v>2</v>
      </c>
      <c r="H2738">
        <f>MOD(D2738-1,6)+1</f>
        <v>6</v>
      </c>
      <c r="I2738">
        <f>37-D2738</f>
        <v>25</v>
      </c>
      <c r="J2738">
        <f>ABS(D2738-D2739)</f>
        <v>15</v>
      </c>
      <c r="K2738">
        <f>AVERAGE(D2738:D2742)</f>
        <v>12</v>
      </c>
      <c r="L2738">
        <f>AVERAGE(D2738:D2757)</f>
        <v>12</v>
      </c>
      <c r="M2738">
        <f>K2738-L2738</f>
        <v>0</v>
      </c>
      <c r="N2738" t="str">
        <f>IF(K2738&gt;L2738,"HIGH ZONE BIAS",IF(K2738&lt;L2738,"LOW ZONE BIAS","EQUILIBRIUM"))</f>
        <v>EQUILIBRIUM</v>
      </c>
    </row>
    <row r="2739">
      <c r="A2739">
        <v>24832</v>
      </c>
      <c r="B2739" t="str">
        <v>2024-09-07</v>
      </c>
      <c r="C2739" t="str">
        <v>Afternoon</v>
      </c>
      <c r="D2739">
        <v>27</v>
      </c>
      <c r="E2739" t="str">
        <f>IF(MOD(D2739,2)=0,"EVEN","ODD")</f>
        <v>ODD</v>
      </c>
      <c r="F2739" t="str">
        <f>IF(D2739&lt;=18,"LOW (1-18)","HIGH (19-36)")</f>
        <v>HIGH (19-36)</v>
      </c>
      <c r="G2739">
        <f>INT((D2739-1)/6)+1</f>
        <v>5</v>
      </c>
      <c r="H2739">
        <f>MOD(D2739-1,6)+1</f>
        <v>3</v>
      </c>
      <c r="I2739">
        <f>37-D2739</f>
        <v>10</v>
      </c>
      <c r="J2739">
        <f>ABS(D2739-D2740)</f>
        <v>1</v>
      </c>
      <c r="K2739">
        <f>AVERAGE(D2739:D2743)</f>
        <v>27</v>
      </c>
      <c r="L2739">
        <f>AVERAGE(D2739:D2758)</f>
        <v>27</v>
      </c>
      <c r="M2739">
        <f>K2739-L2739</f>
        <v>0</v>
      </c>
      <c r="N2739" t="str">
        <f>IF(K2739&gt;L2739,"HIGH ZONE BIAS",IF(K2739&lt;L2739,"LOW ZONE BIAS","EQUILIBRIUM"))</f>
        <v>EQUILIBRIUM</v>
      </c>
    </row>
    <row r="2740">
      <c r="A2740">
        <v>24831</v>
      </c>
      <c r="B2740" t="str">
        <v>2024-09-07</v>
      </c>
      <c r="C2740" t="str">
        <v>Midday</v>
      </c>
      <c r="D2740">
        <v>28</v>
      </c>
      <c r="E2740" t="str">
        <f>IF(MOD(D2740,2)=0,"EVEN","ODD")</f>
        <v>EVEN</v>
      </c>
      <c r="F2740" t="str">
        <f>IF(D2740&lt;=18,"LOW (1-18)","HIGH (19-36)")</f>
        <v>HIGH (19-36)</v>
      </c>
      <c r="G2740">
        <f>INT((D2740-1)/6)+1</f>
        <v>5</v>
      </c>
      <c r="H2740">
        <f>MOD(D2740-1,6)+1</f>
        <v>4</v>
      </c>
      <c r="I2740">
        <f>37-D2740</f>
        <v>9</v>
      </c>
      <c r="J2740">
        <f>ABS(D2740-D2741)</f>
        <v>10</v>
      </c>
      <c r="K2740">
        <f>AVERAGE(D2740:D2744)</f>
        <v>28</v>
      </c>
      <c r="L2740">
        <f>AVERAGE(D2740:D2759)</f>
        <v>28</v>
      </c>
      <c r="M2740">
        <f>K2740-L2740</f>
        <v>0</v>
      </c>
      <c r="N2740" t="str">
        <f>IF(K2740&gt;L2740,"HIGH ZONE BIAS",IF(K2740&lt;L2740,"LOW ZONE BIAS","EQUILIBRIUM"))</f>
        <v>EQUILIBRIUM</v>
      </c>
    </row>
    <row r="2741">
      <c r="A2741">
        <v>24830</v>
      </c>
      <c r="B2741" t="str">
        <v>2024-09-07</v>
      </c>
      <c r="C2741" t="str">
        <v>Morning</v>
      </c>
      <c r="D2741">
        <v>18</v>
      </c>
      <c r="E2741" t="str">
        <f>IF(MOD(D2741,2)=0,"EVEN","ODD")</f>
        <v>EVEN</v>
      </c>
      <c r="F2741" t="str">
        <f>IF(D2741&lt;=18,"LOW (1-18)","HIGH (19-36)")</f>
        <v>LOW (1-18)</v>
      </c>
      <c r="G2741">
        <f>INT((D2741-1)/6)+1</f>
        <v>3</v>
      </c>
      <c r="H2741">
        <f>MOD(D2741-1,6)+1</f>
        <v>6</v>
      </c>
      <c r="I2741">
        <f>37-D2741</f>
        <v>19</v>
      </c>
      <c r="J2741">
        <f>ABS(D2741-D2742)</f>
        <v>7</v>
      </c>
      <c r="K2741">
        <f>AVERAGE(D2741:D2745)</f>
        <v>18</v>
      </c>
      <c r="L2741">
        <f>AVERAGE(D2741:D2760)</f>
        <v>18</v>
      </c>
      <c r="M2741">
        <f>K2741-L2741</f>
        <v>0</v>
      </c>
      <c r="N2741" t="str">
        <f>IF(K2741&gt;L2741,"HIGH ZONE BIAS",IF(K2741&lt;L2741,"LOW ZONE BIAS","EQUILIBRIUM"))</f>
        <v>EQUILIBRIUM</v>
      </c>
    </row>
    <row r="2742">
      <c r="A2742">
        <v>24829</v>
      </c>
      <c r="B2742" t="str">
        <v>2024-09-06</v>
      </c>
      <c r="C2742" t="str">
        <v>Evening</v>
      </c>
      <c r="D2742">
        <v>25</v>
      </c>
      <c r="E2742" t="str">
        <f>IF(MOD(D2742,2)=0,"EVEN","ODD")</f>
        <v>ODD</v>
      </c>
      <c r="F2742" t="str">
        <f>IF(D2742&lt;=18,"LOW (1-18)","HIGH (19-36)")</f>
        <v>HIGH (19-36)</v>
      </c>
      <c r="G2742">
        <f>INT((D2742-1)/6)+1</f>
        <v>5</v>
      </c>
      <c r="H2742">
        <f>MOD(D2742-1,6)+1</f>
        <v>1</v>
      </c>
      <c r="I2742">
        <f>37-D2742</f>
        <v>12</v>
      </c>
      <c r="J2742">
        <f>ABS(D2742-D2743)</f>
        <v>1</v>
      </c>
      <c r="K2742">
        <f>AVERAGE(D2742:D2746)</f>
        <v>25</v>
      </c>
      <c r="L2742">
        <f>AVERAGE(D2742:D2761)</f>
        <v>25</v>
      </c>
      <c r="M2742">
        <f>K2742-L2742</f>
        <v>0</v>
      </c>
      <c r="N2742" t="str">
        <f>IF(K2742&gt;L2742,"HIGH ZONE BIAS",IF(K2742&lt;L2742,"LOW ZONE BIAS","EQUILIBRIUM"))</f>
        <v>EQUILIBRIUM</v>
      </c>
    </row>
    <row r="2743">
      <c r="A2743">
        <v>24828</v>
      </c>
      <c r="B2743" t="str">
        <v>2024-09-06</v>
      </c>
      <c r="C2743" t="str">
        <v>Afternoon</v>
      </c>
      <c r="D2743">
        <v>26</v>
      </c>
      <c r="E2743" t="str">
        <f>IF(MOD(D2743,2)=0,"EVEN","ODD")</f>
        <v>EVEN</v>
      </c>
      <c r="F2743" t="str">
        <f>IF(D2743&lt;=18,"LOW (1-18)","HIGH (19-36)")</f>
        <v>HIGH (19-36)</v>
      </c>
      <c r="G2743">
        <f>INT((D2743-1)/6)+1</f>
        <v>5</v>
      </c>
      <c r="H2743">
        <f>MOD(D2743-1,6)+1</f>
        <v>2</v>
      </c>
      <c r="I2743">
        <f>37-D2743</f>
        <v>11</v>
      </c>
      <c r="J2743">
        <f>ABS(D2743-D2744)</f>
        <v>7</v>
      </c>
      <c r="K2743">
        <f>AVERAGE(D2743:D2747)</f>
        <v>26</v>
      </c>
      <c r="L2743">
        <f>AVERAGE(D2743:D2762)</f>
        <v>26</v>
      </c>
      <c r="M2743">
        <f>K2743-L2743</f>
        <v>0</v>
      </c>
      <c r="N2743" t="str">
        <f>IF(K2743&gt;L2743,"HIGH ZONE BIAS",IF(K2743&lt;L2743,"LOW ZONE BIAS","EQUILIBRIUM"))</f>
        <v>EQUILIBRIUM</v>
      </c>
    </row>
    <row r="2744">
      <c r="A2744">
        <v>24827</v>
      </c>
      <c r="B2744" t="str">
        <v>2024-09-06</v>
      </c>
      <c r="C2744" t="str">
        <v>Midday</v>
      </c>
      <c r="D2744">
        <v>33</v>
      </c>
      <c r="E2744" t="str">
        <f>IF(MOD(D2744,2)=0,"EVEN","ODD")</f>
        <v>ODD</v>
      </c>
      <c r="F2744" t="str">
        <f>IF(D2744&lt;=18,"LOW (1-18)","HIGH (19-36)")</f>
        <v>HIGH (19-36)</v>
      </c>
      <c r="G2744">
        <f>INT((D2744-1)/6)+1</f>
        <v>6</v>
      </c>
      <c r="H2744">
        <f>MOD(D2744-1,6)+1</f>
        <v>3</v>
      </c>
      <c r="I2744">
        <f>37-D2744</f>
        <v>4</v>
      </c>
      <c r="J2744">
        <f>ABS(D2744-D2745)</f>
        <v>24</v>
      </c>
      <c r="K2744">
        <f>AVERAGE(D2744:D2748)</f>
        <v>33</v>
      </c>
      <c r="L2744">
        <f>AVERAGE(D2744:D2763)</f>
        <v>33</v>
      </c>
      <c r="M2744">
        <f>K2744-L2744</f>
        <v>0</v>
      </c>
      <c r="N2744" t="str">
        <f>IF(K2744&gt;L2744,"HIGH ZONE BIAS",IF(K2744&lt;L2744,"LOW ZONE BIAS","EQUILIBRIUM"))</f>
        <v>EQUILIBRIUM</v>
      </c>
    </row>
    <row r="2745">
      <c r="A2745">
        <v>24826</v>
      </c>
      <c r="B2745" t="str">
        <v>2024-09-06</v>
      </c>
      <c r="C2745" t="str">
        <v>Morning</v>
      </c>
      <c r="D2745">
        <v>9</v>
      </c>
      <c r="E2745" t="str">
        <f>IF(MOD(D2745,2)=0,"EVEN","ODD")</f>
        <v>ODD</v>
      </c>
      <c r="F2745" t="str">
        <f>IF(D2745&lt;=18,"LOW (1-18)","HIGH (19-36)")</f>
        <v>LOW (1-18)</v>
      </c>
      <c r="G2745">
        <f>INT((D2745-1)/6)+1</f>
        <v>2</v>
      </c>
      <c r="H2745">
        <f>MOD(D2745-1,6)+1</f>
        <v>3</v>
      </c>
      <c r="I2745">
        <f>37-D2745</f>
        <v>28</v>
      </c>
      <c r="J2745">
        <f>ABS(D2745-D2746)</f>
        <v>7</v>
      </c>
      <c r="K2745">
        <f>AVERAGE(D2745:D2749)</f>
        <v>9</v>
      </c>
      <c r="L2745">
        <f>AVERAGE(D2745:D2764)</f>
        <v>9</v>
      </c>
      <c r="M2745">
        <f>K2745-L2745</f>
        <v>0</v>
      </c>
      <c r="N2745" t="str">
        <f>IF(K2745&gt;L2745,"HIGH ZONE BIAS",IF(K2745&lt;L2745,"LOW ZONE BIAS","EQUILIBRIUM"))</f>
        <v>EQUILIBRIUM</v>
      </c>
    </row>
    <row r="2746">
      <c r="A2746">
        <v>24825</v>
      </c>
      <c r="B2746" t="str">
        <v>2024-09-05</v>
      </c>
      <c r="C2746" t="str">
        <v>Evening</v>
      </c>
      <c r="D2746">
        <v>16</v>
      </c>
      <c r="E2746" t="str">
        <f>IF(MOD(D2746,2)=0,"EVEN","ODD")</f>
        <v>EVEN</v>
      </c>
      <c r="F2746" t="str">
        <f>IF(D2746&lt;=18,"LOW (1-18)","HIGH (19-36)")</f>
        <v>LOW (1-18)</v>
      </c>
      <c r="G2746">
        <f>INT((D2746-1)/6)+1</f>
        <v>3</v>
      </c>
      <c r="H2746">
        <f>MOD(D2746-1,6)+1</f>
        <v>4</v>
      </c>
      <c r="I2746">
        <f>37-D2746</f>
        <v>21</v>
      </c>
      <c r="J2746">
        <f>ABS(D2746-D2747)</f>
        <v>10</v>
      </c>
      <c r="K2746">
        <f>AVERAGE(D2746:D2750)</f>
        <v>16</v>
      </c>
      <c r="L2746">
        <f>AVERAGE(D2746:D2765)</f>
        <v>16</v>
      </c>
      <c r="M2746">
        <f>K2746-L2746</f>
        <v>0</v>
      </c>
      <c r="N2746" t="str">
        <f>IF(K2746&gt;L2746,"HIGH ZONE BIAS",IF(K2746&lt;L2746,"LOW ZONE BIAS","EQUILIBRIUM"))</f>
        <v>EQUILIBRIUM</v>
      </c>
    </row>
    <row r="2747">
      <c r="A2747">
        <v>24824</v>
      </c>
      <c r="B2747" t="str">
        <v>2024-09-05</v>
      </c>
      <c r="C2747" t="str">
        <v>Afternoon</v>
      </c>
      <c r="D2747">
        <v>26</v>
      </c>
      <c r="E2747" t="str">
        <f>IF(MOD(D2747,2)=0,"EVEN","ODD")</f>
        <v>EVEN</v>
      </c>
      <c r="F2747" t="str">
        <f>IF(D2747&lt;=18,"LOW (1-18)","HIGH (19-36)")</f>
        <v>HIGH (19-36)</v>
      </c>
      <c r="G2747">
        <f>INT((D2747-1)/6)+1</f>
        <v>5</v>
      </c>
      <c r="H2747">
        <f>MOD(D2747-1,6)+1</f>
        <v>2</v>
      </c>
      <c r="I2747">
        <f>37-D2747</f>
        <v>11</v>
      </c>
      <c r="J2747">
        <f>ABS(D2747-D2748)</f>
        <v>8</v>
      </c>
      <c r="K2747">
        <f>AVERAGE(D2747:D2751)</f>
        <v>26</v>
      </c>
      <c r="L2747">
        <f>AVERAGE(D2747:D2766)</f>
        <v>26</v>
      </c>
      <c r="M2747">
        <f>K2747-L2747</f>
        <v>0</v>
      </c>
      <c r="N2747" t="str">
        <f>IF(K2747&gt;L2747,"HIGH ZONE BIAS",IF(K2747&lt;L2747,"LOW ZONE BIAS","EQUILIBRIUM"))</f>
        <v>EQUILIBRIUM</v>
      </c>
    </row>
    <row r="2748">
      <c r="A2748">
        <v>24823</v>
      </c>
      <c r="B2748" t="str">
        <v>2024-09-05</v>
      </c>
      <c r="C2748" t="str">
        <v>Midday</v>
      </c>
      <c r="D2748">
        <v>18</v>
      </c>
      <c r="E2748" t="str">
        <f>IF(MOD(D2748,2)=0,"EVEN","ODD")</f>
        <v>EVEN</v>
      </c>
      <c r="F2748" t="str">
        <f>IF(D2748&lt;=18,"LOW (1-18)","HIGH (19-36)")</f>
        <v>LOW (1-18)</v>
      </c>
      <c r="G2748">
        <f>INT((D2748-1)/6)+1</f>
        <v>3</v>
      </c>
      <c r="H2748">
        <f>MOD(D2748-1,6)+1</f>
        <v>6</v>
      </c>
      <c r="I2748">
        <f>37-D2748</f>
        <v>19</v>
      </c>
      <c r="J2748">
        <f>ABS(D2748-D2749)</f>
        <v>4</v>
      </c>
      <c r="K2748">
        <f>AVERAGE(D2748:D2752)</f>
        <v>18</v>
      </c>
      <c r="L2748">
        <f>AVERAGE(D2748:D2767)</f>
        <v>18</v>
      </c>
      <c r="M2748">
        <f>K2748-L2748</f>
        <v>0</v>
      </c>
      <c r="N2748" t="str">
        <f>IF(K2748&gt;L2748,"HIGH ZONE BIAS",IF(K2748&lt;L2748,"LOW ZONE BIAS","EQUILIBRIUM"))</f>
        <v>EQUILIBRIUM</v>
      </c>
    </row>
    <row r="2749">
      <c r="A2749">
        <v>24822</v>
      </c>
      <c r="B2749" t="str">
        <v>2024-09-05</v>
      </c>
      <c r="C2749" t="str">
        <v>Morning</v>
      </c>
      <c r="D2749">
        <v>22</v>
      </c>
      <c r="E2749" t="str">
        <f>IF(MOD(D2749,2)=0,"EVEN","ODD")</f>
        <v>EVEN</v>
      </c>
      <c r="F2749" t="str">
        <f>IF(D2749&lt;=18,"LOW (1-18)","HIGH (19-36)")</f>
        <v>HIGH (19-36)</v>
      </c>
      <c r="G2749">
        <f>INT((D2749-1)/6)+1</f>
        <v>4</v>
      </c>
      <c r="H2749">
        <f>MOD(D2749-1,6)+1</f>
        <v>4</v>
      </c>
      <c r="I2749">
        <f>37-D2749</f>
        <v>15</v>
      </c>
      <c r="J2749">
        <f>ABS(D2749-D2750)</f>
        <v>1</v>
      </c>
      <c r="K2749">
        <f>AVERAGE(D2749:D2753)</f>
        <v>22</v>
      </c>
      <c r="L2749">
        <f>AVERAGE(D2749:D2768)</f>
        <v>22</v>
      </c>
      <c r="M2749">
        <f>K2749-L2749</f>
        <v>0</v>
      </c>
      <c r="N2749" t="str">
        <f>IF(K2749&gt;L2749,"HIGH ZONE BIAS",IF(K2749&lt;L2749,"LOW ZONE BIAS","EQUILIBRIUM"))</f>
        <v>EQUILIBRIUM</v>
      </c>
    </row>
    <row r="2750">
      <c r="A2750">
        <v>24821</v>
      </c>
      <c r="B2750" t="str">
        <v>2024-09-04</v>
      </c>
      <c r="C2750" t="str">
        <v>Evening</v>
      </c>
      <c r="D2750">
        <v>21</v>
      </c>
      <c r="E2750" t="str">
        <f>IF(MOD(D2750,2)=0,"EVEN","ODD")</f>
        <v>ODD</v>
      </c>
      <c r="F2750" t="str">
        <f>IF(D2750&lt;=18,"LOW (1-18)","HIGH (19-36)")</f>
        <v>HIGH (19-36)</v>
      </c>
      <c r="G2750">
        <f>INT((D2750-1)/6)+1</f>
        <v>4</v>
      </c>
      <c r="H2750">
        <f>MOD(D2750-1,6)+1</f>
        <v>3</v>
      </c>
      <c r="I2750">
        <f>37-D2750</f>
        <v>16</v>
      </c>
      <c r="J2750">
        <f>ABS(D2750-D2751)</f>
        <v>3</v>
      </c>
      <c r="K2750">
        <f>AVERAGE(D2750:D2754)</f>
        <v>21</v>
      </c>
      <c r="L2750">
        <f>AVERAGE(D2750:D2769)</f>
        <v>21</v>
      </c>
      <c r="M2750">
        <f>K2750-L2750</f>
        <v>0</v>
      </c>
      <c r="N2750" t="str">
        <f>IF(K2750&gt;L2750,"HIGH ZONE BIAS",IF(K2750&lt;L2750,"LOW ZONE BIAS","EQUILIBRIUM"))</f>
        <v>EQUILIBRIUM</v>
      </c>
    </row>
    <row r="2751">
      <c r="A2751">
        <v>24820</v>
      </c>
      <c r="B2751" t="str">
        <v>2024-09-04</v>
      </c>
      <c r="C2751" t="str">
        <v>Afternoon</v>
      </c>
      <c r="D2751">
        <v>24</v>
      </c>
      <c r="E2751" t="str">
        <f>IF(MOD(D2751,2)=0,"EVEN","ODD")</f>
        <v>EVEN</v>
      </c>
      <c r="F2751" t="str">
        <f>IF(D2751&lt;=18,"LOW (1-18)","HIGH (19-36)")</f>
        <v>HIGH (19-36)</v>
      </c>
      <c r="G2751">
        <f>INT((D2751-1)/6)+1</f>
        <v>4</v>
      </c>
      <c r="H2751">
        <f>MOD(D2751-1,6)+1</f>
        <v>6</v>
      </c>
      <c r="I2751">
        <f>37-D2751</f>
        <v>13</v>
      </c>
      <c r="J2751">
        <f>ABS(D2751-D2752)</f>
        <v>2</v>
      </c>
      <c r="K2751">
        <f>AVERAGE(D2751:D2755)</f>
        <v>24</v>
      </c>
      <c r="L2751">
        <f>AVERAGE(D2751:D2770)</f>
        <v>24</v>
      </c>
      <c r="M2751">
        <f>K2751-L2751</f>
        <v>0</v>
      </c>
      <c r="N2751" t="str">
        <f>IF(K2751&gt;L2751,"HIGH ZONE BIAS",IF(K2751&lt;L2751,"LOW ZONE BIAS","EQUILIBRIUM"))</f>
        <v>EQUILIBRIUM</v>
      </c>
    </row>
    <row r="2752">
      <c r="A2752">
        <v>24819</v>
      </c>
      <c r="B2752" t="str">
        <v>2024-09-04</v>
      </c>
      <c r="C2752" t="str">
        <v>Midday</v>
      </c>
      <c r="D2752">
        <v>26</v>
      </c>
      <c r="E2752" t="str">
        <f>IF(MOD(D2752,2)=0,"EVEN","ODD")</f>
        <v>EVEN</v>
      </c>
      <c r="F2752" t="str">
        <f>IF(D2752&lt;=18,"LOW (1-18)","HIGH (19-36)")</f>
        <v>HIGH (19-36)</v>
      </c>
      <c r="G2752">
        <f>INT((D2752-1)/6)+1</f>
        <v>5</v>
      </c>
      <c r="H2752">
        <f>MOD(D2752-1,6)+1</f>
        <v>2</v>
      </c>
      <c r="I2752">
        <f>37-D2752</f>
        <v>11</v>
      </c>
      <c r="J2752">
        <f>ABS(D2752-D2753)</f>
        <v>7</v>
      </c>
      <c r="K2752">
        <f>AVERAGE(D2752:D2756)</f>
        <v>26</v>
      </c>
      <c r="L2752">
        <f>AVERAGE(D2752:D2771)</f>
        <v>26</v>
      </c>
      <c r="M2752">
        <f>K2752-L2752</f>
        <v>0</v>
      </c>
      <c r="N2752" t="str">
        <f>IF(K2752&gt;L2752,"HIGH ZONE BIAS",IF(K2752&lt;L2752,"LOW ZONE BIAS","EQUILIBRIUM"))</f>
        <v>EQUILIBRIUM</v>
      </c>
    </row>
    <row r="2753">
      <c r="A2753">
        <v>24818</v>
      </c>
      <c r="B2753" t="str">
        <v>2024-09-04</v>
      </c>
      <c r="C2753" t="str">
        <v>Morning</v>
      </c>
      <c r="D2753">
        <v>33</v>
      </c>
      <c r="E2753" t="str">
        <f>IF(MOD(D2753,2)=0,"EVEN","ODD")</f>
        <v>ODD</v>
      </c>
      <c r="F2753" t="str">
        <f>IF(D2753&lt;=18,"LOW (1-18)","HIGH (19-36)")</f>
        <v>HIGH (19-36)</v>
      </c>
      <c r="G2753">
        <f>INT((D2753-1)/6)+1</f>
        <v>6</v>
      </c>
      <c r="H2753">
        <f>MOD(D2753-1,6)+1</f>
        <v>3</v>
      </c>
      <c r="I2753">
        <f>37-D2753</f>
        <v>4</v>
      </c>
      <c r="J2753">
        <f>ABS(D2753-D2754)</f>
        <v>23</v>
      </c>
      <c r="K2753">
        <f>AVERAGE(D2753:D2757)</f>
        <v>33</v>
      </c>
      <c r="L2753">
        <f>AVERAGE(D2753:D2772)</f>
        <v>33</v>
      </c>
      <c r="M2753">
        <f>K2753-L2753</f>
        <v>0</v>
      </c>
      <c r="N2753" t="str">
        <f>IF(K2753&gt;L2753,"HIGH ZONE BIAS",IF(K2753&lt;L2753,"LOW ZONE BIAS","EQUILIBRIUM"))</f>
        <v>EQUILIBRIUM</v>
      </c>
    </row>
    <row r="2754">
      <c r="A2754">
        <v>24817</v>
      </c>
      <c r="B2754" t="str">
        <v>2024-09-03</v>
      </c>
      <c r="C2754" t="str">
        <v>Evening</v>
      </c>
      <c r="D2754">
        <v>10</v>
      </c>
      <c r="E2754" t="str">
        <f>IF(MOD(D2754,2)=0,"EVEN","ODD")</f>
        <v>EVEN</v>
      </c>
      <c r="F2754" t="str">
        <f>IF(D2754&lt;=18,"LOW (1-18)","HIGH (19-36)")</f>
        <v>LOW (1-18)</v>
      </c>
      <c r="G2754">
        <f>INT((D2754-1)/6)+1</f>
        <v>2</v>
      </c>
      <c r="H2754">
        <f>MOD(D2754-1,6)+1</f>
        <v>4</v>
      </c>
      <c r="I2754">
        <f>37-D2754</f>
        <v>27</v>
      </c>
      <c r="J2754">
        <f>ABS(D2754-D2755)</f>
        <v>7</v>
      </c>
      <c r="K2754">
        <f>AVERAGE(D2754:D2758)</f>
        <v>10</v>
      </c>
      <c r="L2754">
        <f>AVERAGE(D2754:D2773)</f>
        <v>10</v>
      </c>
      <c r="M2754">
        <f>K2754-L2754</f>
        <v>0</v>
      </c>
      <c r="N2754" t="str">
        <f>IF(K2754&gt;L2754,"HIGH ZONE BIAS",IF(K2754&lt;L2754,"LOW ZONE BIAS","EQUILIBRIUM"))</f>
        <v>EQUILIBRIUM</v>
      </c>
    </row>
    <row r="2755">
      <c r="A2755">
        <v>24816</v>
      </c>
      <c r="B2755" t="str">
        <v>2024-09-03</v>
      </c>
      <c r="C2755" t="str">
        <v>Afternoon</v>
      </c>
      <c r="D2755">
        <v>3</v>
      </c>
      <c r="E2755" t="str">
        <f>IF(MOD(D2755,2)=0,"EVEN","ODD")</f>
        <v>ODD</v>
      </c>
      <c r="F2755" t="str">
        <f>IF(D2755&lt;=18,"LOW (1-18)","HIGH (19-36)")</f>
        <v>LOW (1-18)</v>
      </c>
      <c r="G2755">
        <f>INT((D2755-1)/6)+1</f>
        <v>1</v>
      </c>
      <c r="H2755">
        <f>MOD(D2755-1,6)+1</f>
        <v>3</v>
      </c>
      <c r="I2755">
        <f>37-D2755</f>
        <v>34</v>
      </c>
      <c r="J2755">
        <f>ABS(D2755-D2756)</f>
        <v>2</v>
      </c>
      <c r="K2755">
        <f>AVERAGE(D2755:D2759)</f>
        <v>3</v>
      </c>
      <c r="L2755">
        <f>AVERAGE(D2755:D2774)</f>
        <v>3</v>
      </c>
      <c r="M2755">
        <f>K2755-L2755</f>
        <v>0</v>
      </c>
      <c r="N2755" t="str">
        <f>IF(K2755&gt;L2755,"HIGH ZONE BIAS",IF(K2755&lt;L2755,"LOW ZONE BIAS","EQUILIBRIUM"))</f>
        <v>EQUILIBRIUM</v>
      </c>
    </row>
    <row r="2756">
      <c r="A2756">
        <v>24815</v>
      </c>
      <c r="B2756" t="str">
        <v>2024-09-03</v>
      </c>
      <c r="C2756" t="str">
        <v>Midday</v>
      </c>
      <c r="D2756">
        <v>1</v>
      </c>
      <c r="E2756" t="str">
        <f>IF(MOD(D2756,2)=0,"EVEN","ODD")</f>
        <v>ODD</v>
      </c>
      <c r="F2756" t="str">
        <f>IF(D2756&lt;=18,"LOW (1-18)","HIGH (19-36)")</f>
        <v>LOW (1-18)</v>
      </c>
      <c r="G2756">
        <f>INT((D2756-1)/6)+1</f>
        <v>1</v>
      </c>
      <c r="H2756">
        <f>MOD(D2756-1,6)+1</f>
        <v>1</v>
      </c>
      <c r="I2756">
        <f>37-D2756</f>
        <v>36</v>
      </c>
      <c r="J2756">
        <f>ABS(D2756-D2757)</f>
        <v>18</v>
      </c>
      <c r="K2756">
        <f>AVERAGE(D2756:D2760)</f>
        <v>1</v>
      </c>
      <c r="L2756">
        <f>AVERAGE(D2756:D2775)</f>
        <v>1</v>
      </c>
      <c r="M2756">
        <f>K2756-L2756</f>
        <v>0</v>
      </c>
      <c r="N2756" t="str">
        <f>IF(K2756&gt;L2756,"HIGH ZONE BIAS",IF(K2756&lt;L2756,"LOW ZONE BIAS","EQUILIBRIUM"))</f>
        <v>EQUILIBRIUM</v>
      </c>
    </row>
    <row r="2757">
      <c r="A2757">
        <v>24814</v>
      </c>
      <c r="B2757" t="str">
        <v>2024-09-03</v>
      </c>
      <c r="C2757" t="str">
        <v>Morning</v>
      </c>
      <c r="D2757">
        <v>19</v>
      </c>
      <c r="E2757" t="str">
        <f>IF(MOD(D2757,2)=0,"EVEN","ODD")</f>
        <v>ODD</v>
      </c>
      <c r="F2757" t="str">
        <f>IF(D2757&lt;=18,"LOW (1-18)","HIGH (19-36)")</f>
        <v>HIGH (19-36)</v>
      </c>
      <c r="G2757">
        <f>INT((D2757-1)/6)+1</f>
        <v>4</v>
      </c>
      <c r="H2757">
        <f>MOD(D2757-1,6)+1</f>
        <v>1</v>
      </c>
      <c r="I2757">
        <f>37-D2757</f>
        <v>18</v>
      </c>
      <c r="J2757">
        <f>ABS(D2757-D2758)</f>
        <v>14</v>
      </c>
      <c r="K2757">
        <f>AVERAGE(D2757:D2761)</f>
        <v>19</v>
      </c>
      <c r="L2757">
        <f>AVERAGE(D2757:D2776)</f>
        <v>19</v>
      </c>
      <c r="M2757">
        <f>K2757-L2757</f>
        <v>0</v>
      </c>
      <c r="N2757" t="str">
        <f>IF(K2757&gt;L2757,"HIGH ZONE BIAS",IF(K2757&lt;L2757,"LOW ZONE BIAS","EQUILIBRIUM"))</f>
        <v>EQUILIBRIUM</v>
      </c>
    </row>
    <row r="2758">
      <c r="A2758">
        <v>24813</v>
      </c>
      <c r="B2758" t="str">
        <v>2024-09-02</v>
      </c>
      <c r="C2758" t="str">
        <v>Evening</v>
      </c>
      <c r="D2758">
        <v>5</v>
      </c>
      <c r="E2758" t="str">
        <f>IF(MOD(D2758,2)=0,"EVEN","ODD")</f>
        <v>ODD</v>
      </c>
      <c r="F2758" t="str">
        <f>IF(D2758&lt;=18,"LOW (1-18)","HIGH (19-36)")</f>
        <v>LOW (1-18)</v>
      </c>
      <c r="G2758">
        <f>INT((D2758-1)/6)+1</f>
        <v>1</v>
      </c>
      <c r="H2758">
        <f>MOD(D2758-1,6)+1</f>
        <v>5</v>
      </c>
      <c r="I2758">
        <f>37-D2758</f>
        <v>32</v>
      </c>
      <c r="J2758">
        <f>ABS(D2758-D2759)</f>
        <v>8</v>
      </c>
      <c r="K2758">
        <f>AVERAGE(D2758:D2762)</f>
        <v>5</v>
      </c>
      <c r="L2758">
        <f>AVERAGE(D2758:D2777)</f>
        <v>5</v>
      </c>
      <c r="M2758">
        <f>K2758-L2758</f>
        <v>0</v>
      </c>
      <c r="N2758" t="str">
        <f>IF(K2758&gt;L2758,"HIGH ZONE BIAS",IF(K2758&lt;L2758,"LOW ZONE BIAS","EQUILIBRIUM"))</f>
        <v>EQUILIBRIUM</v>
      </c>
    </row>
    <row r="2759">
      <c r="A2759">
        <v>24812</v>
      </c>
      <c r="B2759" t="str">
        <v>2024-09-02</v>
      </c>
      <c r="C2759" t="str">
        <v>Afternoon</v>
      </c>
      <c r="D2759">
        <v>13</v>
      </c>
      <c r="E2759" t="str">
        <f>IF(MOD(D2759,2)=0,"EVEN","ODD")</f>
        <v>ODD</v>
      </c>
      <c r="F2759" t="str">
        <f>IF(D2759&lt;=18,"LOW (1-18)","HIGH (19-36)")</f>
        <v>LOW (1-18)</v>
      </c>
      <c r="G2759">
        <f>INT((D2759-1)/6)+1</f>
        <v>3</v>
      </c>
      <c r="H2759">
        <f>MOD(D2759-1,6)+1</f>
        <v>1</v>
      </c>
      <c r="I2759">
        <f>37-D2759</f>
        <v>24</v>
      </c>
      <c r="J2759">
        <f>ABS(D2759-D2760)</f>
        <v>16</v>
      </c>
      <c r="K2759">
        <f>AVERAGE(D2759:D2763)</f>
        <v>13</v>
      </c>
      <c r="L2759">
        <f>AVERAGE(D2759:D2778)</f>
        <v>13</v>
      </c>
      <c r="M2759">
        <f>K2759-L2759</f>
        <v>0</v>
      </c>
      <c r="N2759" t="str">
        <f>IF(K2759&gt;L2759,"HIGH ZONE BIAS",IF(K2759&lt;L2759,"LOW ZONE BIAS","EQUILIBRIUM"))</f>
        <v>EQUILIBRIUM</v>
      </c>
    </row>
    <row r="2760">
      <c r="A2760">
        <v>24811</v>
      </c>
      <c r="B2760" t="str">
        <v>2024-09-02</v>
      </c>
      <c r="C2760" t="str">
        <v>Midday</v>
      </c>
      <c r="D2760">
        <v>29</v>
      </c>
      <c r="E2760" t="str">
        <f>IF(MOD(D2760,2)=0,"EVEN","ODD")</f>
        <v>ODD</v>
      </c>
      <c r="F2760" t="str">
        <f>IF(D2760&lt;=18,"LOW (1-18)","HIGH (19-36)")</f>
        <v>HIGH (19-36)</v>
      </c>
      <c r="G2760">
        <f>INT((D2760-1)/6)+1</f>
        <v>5</v>
      </c>
      <c r="H2760">
        <f>MOD(D2760-1,6)+1</f>
        <v>5</v>
      </c>
      <c r="I2760">
        <f>37-D2760</f>
        <v>8</v>
      </c>
      <c r="J2760">
        <f>ABS(D2760-D2761)</f>
        <v>14</v>
      </c>
      <c r="K2760">
        <f>AVERAGE(D2760:D2764)</f>
        <v>29</v>
      </c>
      <c r="L2760">
        <f>AVERAGE(D2760:D2779)</f>
        <v>29</v>
      </c>
      <c r="M2760">
        <f>K2760-L2760</f>
        <v>0</v>
      </c>
      <c r="N2760" t="str">
        <f>IF(K2760&gt;L2760,"HIGH ZONE BIAS",IF(K2760&lt;L2760,"LOW ZONE BIAS","EQUILIBRIUM"))</f>
        <v>EQUILIBRIUM</v>
      </c>
    </row>
    <row r="2761">
      <c r="A2761">
        <v>24810</v>
      </c>
      <c r="B2761" t="str">
        <v>2024-09-02</v>
      </c>
      <c r="C2761" t="str">
        <v>Morning</v>
      </c>
      <c r="D2761">
        <v>15</v>
      </c>
      <c r="E2761" t="str">
        <f>IF(MOD(D2761,2)=0,"EVEN","ODD")</f>
        <v>ODD</v>
      </c>
      <c r="F2761" t="str">
        <f>IF(D2761&lt;=18,"LOW (1-18)","HIGH (19-36)")</f>
        <v>LOW (1-18)</v>
      </c>
      <c r="G2761">
        <f>INT((D2761-1)/6)+1</f>
        <v>3</v>
      </c>
      <c r="H2761">
        <f>MOD(D2761-1,6)+1</f>
        <v>3</v>
      </c>
      <c r="I2761">
        <f>37-D2761</f>
        <v>22</v>
      </c>
      <c r="J2761">
        <f>ABS(D2761-D2762)</f>
        <v>12</v>
      </c>
      <c r="K2761">
        <f>AVERAGE(D2761:D2765)</f>
        <v>15</v>
      </c>
      <c r="L2761">
        <f>AVERAGE(D2761:D2780)</f>
        <v>15</v>
      </c>
      <c r="M2761">
        <f>K2761-L2761</f>
        <v>0</v>
      </c>
      <c r="N2761" t="str">
        <f>IF(K2761&gt;L2761,"HIGH ZONE BIAS",IF(K2761&lt;L2761,"LOW ZONE BIAS","EQUILIBRIUM"))</f>
        <v>EQUILIBRIUM</v>
      </c>
    </row>
    <row r="2762">
      <c r="A2762">
        <v>24809</v>
      </c>
      <c r="B2762" t="str">
        <v>2024-08-31</v>
      </c>
      <c r="C2762" t="str">
        <v>Evening</v>
      </c>
      <c r="D2762">
        <v>3</v>
      </c>
      <c r="E2762" t="str">
        <f>IF(MOD(D2762,2)=0,"EVEN","ODD")</f>
        <v>ODD</v>
      </c>
      <c r="F2762" t="str">
        <f>IF(D2762&lt;=18,"LOW (1-18)","HIGH (19-36)")</f>
        <v>LOW (1-18)</v>
      </c>
      <c r="G2762">
        <f>INT((D2762-1)/6)+1</f>
        <v>1</v>
      </c>
      <c r="H2762">
        <f>MOD(D2762-1,6)+1</f>
        <v>3</v>
      </c>
      <c r="I2762">
        <f>37-D2762</f>
        <v>34</v>
      </c>
      <c r="J2762">
        <f>ABS(D2762-D2763)</f>
        <v>11</v>
      </c>
      <c r="K2762">
        <f>AVERAGE(D2762:D2766)</f>
        <v>3</v>
      </c>
      <c r="L2762">
        <f>AVERAGE(D2762:D2781)</f>
        <v>3</v>
      </c>
      <c r="M2762">
        <f>K2762-L2762</f>
        <v>0</v>
      </c>
      <c r="N2762" t="str">
        <f>IF(K2762&gt;L2762,"HIGH ZONE BIAS",IF(K2762&lt;L2762,"LOW ZONE BIAS","EQUILIBRIUM"))</f>
        <v>EQUILIBRIUM</v>
      </c>
    </row>
    <row r="2763">
      <c r="A2763">
        <v>24808</v>
      </c>
      <c r="B2763" t="str">
        <v>2024-08-31</v>
      </c>
      <c r="C2763" t="str">
        <v>Afternoon</v>
      </c>
      <c r="D2763">
        <v>14</v>
      </c>
      <c r="E2763" t="str">
        <f>IF(MOD(D2763,2)=0,"EVEN","ODD")</f>
        <v>EVEN</v>
      </c>
      <c r="F2763" t="str">
        <f>IF(D2763&lt;=18,"LOW (1-18)","HIGH (19-36)")</f>
        <v>LOW (1-18)</v>
      </c>
      <c r="G2763">
        <f>INT((D2763-1)/6)+1</f>
        <v>3</v>
      </c>
      <c r="H2763">
        <f>MOD(D2763-1,6)+1</f>
        <v>2</v>
      </c>
      <c r="I2763">
        <f>37-D2763</f>
        <v>23</v>
      </c>
      <c r="J2763">
        <f>ABS(D2763-D2764)</f>
        <v>14</v>
      </c>
      <c r="K2763">
        <f>AVERAGE(D2763:D2767)</f>
        <v>14</v>
      </c>
      <c r="L2763">
        <f>AVERAGE(D2763:D2782)</f>
        <v>14</v>
      </c>
      <c r="M2763">
        <f>K2763-L2763</f>
        <v>0</v>
      </c>
      <c r="N2763" t="str">
        <f>IF(K2763&gt;L2763,"HIGH ZONE BIAS",IF(K2763&lt;L2763,"LOW ZONE BIAS","EQUILIBRIUM"))</f>
        <v>EQUILIBRIUM</v>
      </c>
    </row>
    <row r="2764">
      <c r="A2764">
        <v>24807</v>
      </c>
      <c r="B2764" t="str">
        <v>2024-08-31</v>
      </c>
      <c r="C2764" t="str">
        <v>Midday</v>
      </c>
      <c r="D2764">
        <v>28</v>
      </c>
      <c r="E2764" t="str">
        <f>IF(MOD(D2764,2)=0,"EVEN","ODD")</f>
        <v>EVEN</v>
      </c>
      <c r="F2764" t="str">
        <f>IF(D2764&lt;=18,"LOW (1-18)","HIGH (19-36)")</f>
        <v>HIGH (19-36)</v>
      </c>
      <c r="G2764">
        <f>INT((D2764-1)/6)+1</f>
        <v>5</v>
      </c>
      <c r="H2764">
        <f>MOD(D2764-1,6)+1</f>
        <v>4</v>
      </c>
      <c r="I2764">
        <f>37-D2764</f>
        <v>9</v>
      </c>
      <c r="J2764">
        <f>ABS(D2764-D2765)</f>
        <v>1</v>
      </c>
      <c r="K2764">
        <f>AVERAGE(D2764:D2768)</f>
        <v>28</v>
      </c>
      <c r="L2764">
        <f>AVERAGE(D2764:D2783)</f>
        <v>28</v>
      </c>
      <c r="M2764">
        <f>K2764-L2764</f>
        <v>0</v>
      </c>
      <c r="N2764" t="str">
        <f>IF(K2764&gt;L2764,"HIGH ZONE BIAS",IF(K2764&lt;L2764,"LOW ZONE BIAS","EQUILIBRIUM"))</f>
        <v>EQUILIBRIUM</v>
      </c>
    </row>
    <row r="2765">
      <c r="A2765">
        <v>24806</v>
      </c>
      <c r="B2765" t="str">
        <v>2024-08-31</v>
      </c>
      <c r="C2765" t="str">
        <v>Morning</v>
      </c>
      <c r="D2765">
        <v>27</v>
      </c>
      <c r="E2765" t="str">
        <f>IF(MOD(D2765,2)=0,"EVEN","ODD")</f>
        <v>ODD</v>
      </c>
      <c r="F2765" t="str">
        <f>IF(D2765&lt;=18,"LOW (1-18)","HIGH (19-36)")</f>
        <v>HIGH (19-36)</v>
      </c>
      <c r="G2765">
        <f>INT((D2765-1)/6)+1</f>
        <v>5</v>
      </c>
      <c r="H2765">
        <f>MOD(D2765-1,6)+1</f>
        <v>3</v>
      </c>
      <c r="I2765">
        <f>37-D2765</f>
        <v>10</v>
      </c>
      <c r="J2765">
        <f>ABS(D2765-D2766)</f>
        <v>9</v>
      </c>
      <c r="K2765">
        <f>AVERAGE(D2765:D2769)</f>
        <v>27</v>
      </c>
      <c r="L2765">
        <f>AVERAGE(D2765:D2784)</f>
        <v>27</v>
      </c>
      <c r="M2765">
        <f>K2765-L2765</f>
        <v>0</v>
      </c>
      <c r="N2765" t="str">
        <f>IF(K2765&gt;L2765,"HIGH ZONE BIAS",IF(K2765&lt;L2765,"LOW ZONE BIAS","EQUILIBRIUM"))</f>
        <v>EQUILIBRIUM</v>
      </c>
    </row>
    <row r="2766">
      <c r="A2766">
        <v>24805</v>
      </c>
      <c r="B2766" t="str">
        <v>2024-08-30</v>
      </c>
      <c r="C2766" t="str">
        <v>Evening</v>
      </c>
      <c r="D2766">
        <v>36</v>
      </c>
      <c r="E2766" t="str">
        <f>IF(MOD(D2766,2)=0,"EVEN","ODD")</f>
        <v>EVEN</v>
      </c>
      <c r="F2766" t="str">
        <f>IF(D2766&lt;=18,"LOW (1-18)","HIGH (19-36)")</f>
        <v>HIGH (19-36)</v>
      </c>
      <c r="G2766">
        <f>INT((D2766-1)/6)+1</f>
        <v>6</v>
      </c>
      <c r="H2766">
        <f>MOD(D2766-1,6)+1</f>
        <v>6</v>
      </c>
      <c r="I2766">
        <f>37-D2766</f>
        <v>1</v>
      </c>
      <c r="J2766">
        <f>ABS(D2766-D2767)</f>
        <v>12</v>
      </c>
      <c r="K2766">
        <f>AVERAGE(D2766:D2770)</f>
        <v>36</v>
      </c>
      <c r="L2766">
        <f>AVERAGE(D2766:D2785)</f>
        <v>36</v>
      </c>
      <c r="M2766">
        <f>K2766-L2766</f>
        <v>0</v>
      </c>
      <c r="N2766" t="str">
        <f>IF(K2766&gt;L2766,"HIGH ZONE BIAS",IF(K2766&lt;L2766,"LOW ZONE BIAS","EQUILIBRIUM"))</f>
        <v>EQUILIBRIUM</v>
      </c>
    </row>
    <row r="2767">
      <c r="A2767">
        <v>24804</v>
      </c>
      <c r="B2767" t="str">
        <v>2024-08-30</v>
      </c>
      <c r="C2767" t="str">
        <v>Afternoon</v>
      </c>
      <c r="D2767">
        <v>24</v>
      </c>
      <c r="E2767" t="str">
        <f>IF(MOD(D2767,2)=0,"EVEN","ODD")</f>
        <v>EVEN</v>
      </c>
      <c r="F2767" t="str">
        <f>IF(D2767&lt;=18,"LOW (1-18)","HIGH (19-36)")</f>
        <v>HIGH (19-36)</v>
      </c>
      <c r="G2767">
        <f>INT((D2767-1)/6)+1</f>
        <v>4</v>
      </c>
      <c r="H2767">
        <f>MOD(D2767-1,6)+1</f>
        <v>6</v>
      </c>
      <c r="I2767">
        <f>37-D2767</f>
        <v>13</v>
      </c>
      <c r="J2767">
        <f>ABS(D2767-D2768)</f>
        <v>9</v>
      </c>
      <c r="K2767">
        <f>AVERAGE(D2767:D2771)</f>
        <v>24</v>
      </c>
      <c r="L2767">
        <f>AVERAGE(D2767:D2786)</f>
        <v>24</v>
      </c>
      <c r="M2767">
        <f>K2767-L2767</f>
        <v>0</v>
      </c>
      <c r="N2767" t="str">
        <f>IF(K2767&gt;L2767,"HIGH ZONE BIAS",IF(K2767&lt;L2767,"LOW ZONE BIAS","EQUILIBRIUM"))</f>
        <v>EQUILIBRIUM</v>
      </c>
    </row>
    <row r="2768">
      <c r="A2768">
        <v>24803</v>
      </c>
      <c r="B2768" t="str">
        <v>2024-08-30</v>
      </c>
      <c r="C2768" t="str">
        <v>Midday</v>
      </c>
      <c r="D2768">
        <v>33</v>
      </c>
      <c r="E2768" t="str">
        <f>IF(MOD(D2768,2)=0,"EVEN","ODD")</f>
        <v>ODD</v>
      </c>
      <c r="F2768" t="str">
        <f>IF(D2768&lt;=18,"LOW (1-18)","HIGH (19-36)")</f>
        <v>HIGH (19-36)</v>
      </c>
      <c r="G2768">
        <f>INT((D2768-1)/6)+1</f>
        <v>6</v>
      </c>
      <c r="H2768">
        <f>MOD(D2768-1,6)+1</f>
        <v>3</v>
      </c>
      <c r="I2768">
        <f>37-D2768</f>
        <v>4</v>
      </c>
      <c r="J2768">
        <f>ABS(D2768-D2769)</f>
        <v>21</v>
      </c>
      <c r="K2768">
        <f>AVERAGE(D2768:D2772)</f>
        <v>33</v>
      </c>
      <c r="L2768">
        <f>AVERAGE(D2768:D2787)</f>
        <v>33</v>
      </c>
      <c r="M2768">
        <f>K2768-L2768</f>
        <v>0</v>
      </c>
      <c r="N2768" t="str">
        <f>IF(K2768&gt;L2768,"HIGH ZONE BIAS",IF(K2768&lt;L2768,"LOW ZONE BIAS","EQUILIBRIUM"))</f>
        <v>EQUILIBRIUM</v>
      </c>
    </row>
    <row r="2769">
      <c r="A2769">
        <v>24802</v>
      </c>
      <c r="B2769" t="str">
        <v>2024-08-30</v>
      </c>
      <c r="C2769" t="str">
        <v>Morning</v>
      </c>
      <c r="D2769">
        <v>12</v>
      </c>
      <c r="E2769" t="str">
        <f>IF(MOD(D2769,2)=0,"EVEN","ODD")</f>
        <v>EVEN</v>
      </c>
      <c r="F2769" t="str">
        <f>IF(D2769&lt;=18,"LOW (1-18)","HIGH (19-36)")</f>
        <v>LOW (1-18)</v>
      </c>
      <c r="G2769">
        <f>INT((D2769-1)/6)+1</f>
        <v>2</v>
      </c>
      <c r="H2769">
        <f>MOD(D2769-1,6)+1</f>
        <v>6</v>
      </c>
      <c r="I2769">
        <f>37-D2769</f>
        <v>25</v>
      </c>
      <c r="J2769">
        <f>ABS(D2769-D2770)</f>
        <v>18</v>
      </c>
      <c r="K2769">
        <f>AVERAGE(D2769:D2773)</f>
        <v>12</v>
      </c>
      <c r="L2769">
        <f>AVERAGE(D2769:D2788)</f>
        <v>12</v>
      </c>
      <c r="M2769">
        <f>K2769-L2769</f>
        <v>0</v>
      </c>
      <c r="N2769" t="str">
        <f>IF(K2769&gt;L2769,"HIGH ZONE BIAS",IF(K2769&lt;L2769,"LOW ZONE BIAS","EQUILIBRIUM"))</f>
        <v>EQUILIBRIUM</v>
      </c>
    </row>
    <row r="2770">
      <c r="A2770">
        <v>24801</v>
      </c>
      <c r="B2770" t="str">
        <v>2024-08-29</v>
      </c>
      <c r="C2770" t="str">
        <v>Evening</v>
      </c>
      <c r="D2770">
        <v>30</v>
      </c>
      <c r="E2770" t="str">
        <f>IF(MOD(D2770,2)=0,"EVEN","ODD")</f>
        <v>EVEN</v>
      </c>
      <c r="F2770" t="str">
        <f>IF(D2770&lt;=18,"LOW (1-18)","HIGH (19-36)")</f>
        <v>HIGH (19-36)</v>
      </c>
      <c r="G2770">
        <f>INT((D2770-1)/6)+1</f>
        <v>5</v>
      </c>
      <c r="H2770">
        <f>MOD(D2770-1,6)+1</f>
        <v>6</v>
      </c>
      <c r="I2770">
        <f>37-D2770</f>
        <v>7</v>
      </c>
      <c r="J2770">
        <f>ABS(D2770-D2771)</f>
        <v>5</v>
      </c>
      <c r="K2770">
        <f>AVERAGE(D2770:D2774)</f>
        <v>30</v>
      </c>
      <c r="L2770">
        <f>AVERAGE(D2770:D2789)</f>
        <v>30</v>
      </c>
      <c r="M2770">
        <f>K2770-L2770</f>
        <v>0</v>
      </c>
      <c r="N2770" t="str">
        <f>IF(K2770&gt;L2770,"HIGH ZONE BIAS",IF(K2770&lt;L2770,"LOW ZONE BIAS","EQUILIBRIUM"))</f>
        <v>EQUILIBRIUM</v>
      </c>
    </row>
    <row r="2771">
      <c r="A2771">
        <v>24800</v>
      </c>
      <c r="B2771" t="str">
        <v>2024-08-29</v>
      </c>
      <c r="C2771" t="str">
        <v>Afternoon</v>
      </c>
      <c r="D2771">
        <v>35</v>
      </c>
      <c r="E2771" t="str">
        <f>IF(MOD(D2771,2)=0,"EVEN","ODD")</f>
        <v>ODD</v>
      </c>
      <c r="F2771" t="str">
        <f>IF(D2771&lt;=18,"LOW (1-18)","HIGH (19-36)")</f>
        <v>HIGH (19-36)</v>
      </c>
      <c r="G2771">
        <f>INT((D2771-1)/6)+1</f>
        <v>6</v>
      </c>
      <c r="H2771">
        <f>MOD(D2771-1,6)+1</f>
        <v>5</v>
      </c>
      <c r="I2771">
        <f>37-D2771</f>
        <v>2</v>
      </c>
      <c r="J2771">
        <f>ABS(D2771-D2772)</f>
        <v>3</v>
      </c>
      <c r="K2771">
        <f>AVERAGE(D2771:D2775)</f>
        <v>35</v>
      </c>
      <c r="L2771">
        <f>AVERAGE(D2771:D2790)</f>
        <v>35</v>
      </c>
      <c r="M2771">
        <f>K2771-L2771</f>
        <v>0</v>
      </c>
      <c r="N2771" t="str">
        <f>IF(K2771&gt;L2771,"HIGH ZONE BIAS",IF(K2771&lt;L2771,"LOW ZONE BIAS","EQUILIBRIUM"))</f>
        <v>EQUILIBRIUM</v>
      </c>
    </row>
    <row r="2772">
      <c r="A2772">
        <v>24799</v>
      </c>
      <c r="B2772" t="str">
        <v>2024-08-29</v>
      </c>
      <c r="C2772" t="str">
        <v>Midday</v>
      </c>
      <c r="D2772">
        <v>32</v>
      </c>
      <c r="E2772" t="str">
        <f>IF(MOD(D2772,2)=0,"EVEN","ODD")</f>
        <v>EVEN</v>
      </c>
      <c r="F2772" t="str">
        <f>IF(D2772&lt;=18,"LOW (1-18)","HIGH (19-36)")</f>
        <v>HIGH (19-36)</v>
      </c>
      <c r="G2772">
        <f>INT((D2772-1)/6)+1</f>
        <v>6</v>
      </c>
      <c r="H2772">
        <f>MOD(D2772-1,6)+1</f>
        <v>2</v>
      </c>
      <c r="I2772">
        <f>37-D2772</f>
        <v>5</v>
      </c>
      <c r="J2772">
        <f>ABS(D2772-D2773)</f>
        <v>16</v>
      </c>
      <c r="K2772">
        <f>AVERAGE(D2772:D2776)</f>
        <v>32</v>
      </c>
      <c r="L2772">
        <f>AVERAGE(D2772:D2791)</f>
        <v>32</v>
      </c>
      <c r="M2772">
        <f>K2772-L2772</f>
        <v>0</v>
      </c>
      <c r="N2772" t="str">
        <f>IF(K2772&gt;L2772,"HIGH ZONE BIAS",IF(K2772&lt;L2772,"LOW ZONE BIAS","EQUILIBRIUM"))</f>
        <v>EQUILIBRIUM</v>
      </c>
    </row>
    <row r="2773">
      <c r="A2773">
        <v>24798</v>
      </c>
      <c r="B2773" t="str">
        <v>2024-08-29</v>
      </c>
      <c r="C2773" t="str">
        <v>Morning</v>
      </c>
      <c r="D2773">
        <v>16</v>
      </c>
      <c r="E2773" t="str">
        <f>IF(MOD(D2773,2)=0,"EVEN","ODD")</f>
        <v>EVEN</v>
      </c>
      <c r="F2773" t="str">
        <f>IF(D2773&lt;=18,"LOW (1-18)","HIGH (19-36)")</f>
        <v>LOW (1-18)</v>
      </c>
      <c r="G2773">
        <f>INT((D2773-1)/6)+1</f>
        <v>3</v>
      </c>
      <c r="H2773">
        <f>MOD(D2773-1,6)+1</f>
        <v>4</v>
      </c>
      <c r="I2773">
        <f>37-D2773</f>
        <v>21</v>
      </c>
      <c r="J2773">
        <f>ABS(D2773-D2774)</f>
        <v>20</v>
      </c>
      <c r="K2773">
        <f>AVERAGE(D2773:D2777)</f>
        <v>16</v>
      </c>
      <c r="L2773">
        <f>AVERAGE(D2773:D2792)</f>
        <v>16</v>
      </c>
      <c r="M2773">
        <f>K2773-L2773</f>
        <v>0</v>
      </c>
      <c r="N2773" t="str">
        <f>IF(K2773&gt;L2773,"HIGH ZONE BIAS",IF(K2773&lt;L2773,"LOW ZONE BIAS","EQUILIBRIUM"))</f>
        <v>EQUILIBRIUM</v>
      </c>
    </row>
    <row r="2774">
      <c r="A2774">
        <v>24797</v>
      </c>
      <c r="B2774" t="str">
        <v>2024-08-28</v>
      </c>
      <c r="C2774" t="str">
        <v>Evening</v>
      </c>
      <c r="D2774">
        <v>36</v>
      </c>
      <c r="E2774" t="str">
        <f>IF(MOD(D2774,2)=0,"EVEN","ODD")</f>
        <v>EVEN</v>
      </c>
      <c r="F2774" t="str">
        <f>IF(D2774&lt;=18,"LOW (1-18)","HIGH (19-36)")</f>
        <v>HIGH (19-36)</v>
      </c>
      <c r="G2774">
        <f>INT((D2774-1)/6)+1</f>
        <v>6</v>
      </c>
      <c r="H2774">
        <f>MOD(D2774-1,6)+1</f>
        <v>6</v>
      </c>
      <c r="I2774">
        <f>37-D2774</f>
        <v>1</v>
      </c>
      <c r="J2774">
        <f>ABS(D2774-D2775)</f>
        <v>15</v>
      </c>
      <c r="K2774">
        <f>AVERAGE(D2774:D2778)</f>
        <v>36</v>
      </c>
      <c r="L2774">
        <f>AVERAGE(D2774:D2793)</f>
        <v>36</v>
      </c>
      <c r="M2774">
        <f>K2774-L2774</f>
        <v>0</v>
      </c>
      <c r="N2774" t="str">
        <f>IF(K2774&gt;L2774,"HIGH ZONE BIAS",IF(K2774&lt;L2774,"LOW ZONE BIAS","EQUILIBRIUM"))</f>
        <v>EQUILIBRIUM</v>
      </c>
    </row>
    <row r="2775">
      <c r="A2775">
        <v>24796</v>
      </c>
      <c r="B2775" t="str">
        <v>2024-08-28</v>
      </c>
      <c r="C2775" t="str">
        <v>Afternoon</v>
      </c>
      <c r="D2775">
        <v>21</v>
      </c>
      <c r="E2775" t="str">
        <f>IF(MOD(D2775,2)=0,"EVEN","ODD")</f>
        <v>ODD</v>
      </c>
      <c r="F2775" t="str">
        <f>IF(D2775&lt;=18,"LOW (1-18)","HIGH (19-36)")</f>
        <v>HIGH (19-36)</v>
      </c>
      <c r="G2775">
        <f>INT((D2775-1)/6)+1</f>
        <v>4</v>
      </c>
      <c r="H2775">
        <f>MOD(D2775-1,6)+1</f>
        <v>3</v>
      </c>
      <c r="I2775">
        <f>37-D2775</f>
        <v>16</v>
      </c>
      <c r="J2775">
        <f>ABS(D2775-D2776)</f>
        <v>10</v>
      </c>
      <c r="K2775">
        <f>AVERAGE(D2775:D2779)</f>
        <v>21</v>
      </c>
      <c r="L2775">
        <f>AVERAGE(D2775:D2794)</f>
        <v>21</v>
      </c>
      <c r="M2775">
        <f>K2775-L2775</f>
        <v>0</v>
      </c>
      <c r="N2775" t="str">
        <f>IF(K2775&gt;L2775,"HIGH ZONE BIAS",IF(K2775&lt;L2775,"LOW ZONE BIAS","EQUILIBRIUM"))</f>
        <v>EQUILIBRIUM</v>
      </c>
    </row>
    <row r="2776">
      <c r="A2776">
        <v>24795</v>
      </c>
      <c r="B2776" t="str">
        <v>2024-08-28</v>
      </c>
      <c r="C2776" t="str">
        <v>Midday</v>
      </c>
      <c r="D2776">
        <v>11</v>
      </c>
      <c r="E2776" t="str">
        <f>IF(MOD(D2776,2)=0,"EVEN","ODD")</f>
        <v>ODD</v>
      </c>
      <c r="F2776" t="str">
        <f>IF(D2776&lt;=18,"LOW (1-18)","HIGH (19-36)")</f>
        <v>LOW (1-18)</v>
      </c>
      <c r="G2776">
        <f>INT((D2776-1)/6)+1</f>
        <v>2</v>
      </c>
      <c r="H2776">
        <f>MOD(D2776-1,6)+1</f>
        <v>5</v>
      </c>
      <c r="I2776">
        <f>37-D2776</f>
        <v>26</v>
      </c>
      <c r="J2776">
        <f>ABS(D2776-D2777)</f>
        <v>19</v>
      </c>
      <c r="K2776">
        <f>AVERAGE(D2776:D2780)</f>
        <v>11</v>
      </c>
      <c r="L2776">
        <f>AVERAGE(D2776:D2795)</f>
        <v>11</v>
      </c>
      <c r="M2776">
        <f>K2776-L2776</f>
        <v>0</v>
      </c>
      <c r="N2776" t="str">
        <f>IF(K2776&gt;L2776,"HIGH ZONE BIAS",IF(K2776&lt;L2776,"LOW ZONE BIAS","EQUILIBRIUM"))</f>
        <v>EQUILIBRIUM</v>
      </c>
    </row>
    <row r="2777">
      <c r="A2777">
        <v>24794</v>
      </c>
      <c r="B2777" t="str">
        <v>2024-08-28</v>
      </c>
      <c r="C2777" t="str">
        <v>Morning</v>
      </c>
      <c r="D2777">
        <v>30</v>
      </c>
      <c r="E2777" t="str">
        <f>IF(MOD(D2777,2)=0,"EVEN","ODD")</f>
        <v>EVEN</v>
      </c>
      <c r="F2777" t="str">
        <f>IF(D2777&lt;=18,"LOW (1-18)","HIGH (19-36)")</f>
        <v>HIGH (19-36)</v>
      </c>
      <c r="G2777">
        <f>INT((D2777-1)/6)+1</f>
        <v>5</v>
      </c>
      <c r="H2777">
        <f>MOD(D2777-1,6)+1</f>
        <v>6</v>
      </c>
      <c r="I2777">
        <f>37-D2777</f>
        <v>7</v>
      </c>
      <c r="J2777">
        <f>ABS(D2777-D2778)</f>
        <v>18</v>
      </c>
      <c r="K2777">
        <f>AVERAGE(D2777:D2781)</f>
        <v>30</v>
      </c>
      <c r="L2777">
        <f>AVERAGE(D2777:D2796)</f>
        <v>30</v>
      </c>
      <c r="M2777">
        <f>K2777-L2777</f>
        <v>0</v>
      </c>
      <c r="N2777" t="str">
        <f>IF(K2777&gt;L2777,"HIGH ZONE BIAS",IF(K2777&lt;L2777,"LOW ZONE BIAS","EQUILIBRIUM"))</f>
        <v>EQUILIBRIUM</v>
      </c>
    </row>
    <row r="2778">
      <c r="A2778">
        <v>24793</v>
      </c>
      <c r="B2778" t="str">
        <v>2024-08-27</v>
      </c>
      <c r="C2778" t="str">
        <v>Evening</v>
      </c>
      <c r="D2778">
        <v>12</v>
      </c>
      <c r="E2778" t="str">
        <f>IF(MOD(D2778,2)=0,"EVEN","ODD")</f>
        <v>EVEN</v>
      </c>
      <c r="F2778" t="str">
        <f>IF(D2778&lt;=18,"LOW (1-18)","HIGH (19-36)")</f>
        <v>LOW (1-18)</v>
      </c>
      <c r="G2778">
        <f>INT((D2778-1)/6)+1</f>
        <v>2</v>
      </c>
      <c r="H2778">
        <f>MOD(D2778-1,6)+1</f>
        <v>6</v>
      </c>
      <c r="I2778">
        <f>37-D2778</f>
        <v>25</v>
      </c>
      <c r="J2778">
        <f>ABS(D2778-D2779)</f>
        <v>4</v>
      </c>
      <c r="K2778">
        <f>AVERAGE(D2778:D2782)</f>
        <v>12</v>
      </c>
      <c r="L2778">
        <f>AVERAGE(D2778:D2797)</f>
        <v>12</v>
      </c>
      <c r="M2778">
        <f>K2778-L2778</f>
        <v>0</v>
      </c>
      <c r="N2778" t="str">
        <f>IF(K2778&gt;L2778,"HIGH ZONE BIAS",IF(K2778&lt;L2778,"LOW ZONE BIAS","EQUILIBRIUM"))</f>
        <v>EQUILIBRIUM</v>
      </c>
    </row>
    <row r="2779">
      <c r="A2779">
        <v>24792</v>
      </c>
      <c r="B2779" t="str">
        <v>2024-08-27</v>
      </c>
      <c r="C2779" t="str">
        <v>Afternoon</v>
      </c>
      <c r="D2779">
        <v>16</v>
      </c>
      <c r="E2779" t="str">
        <f>IF(MOD(D2779,2)=0,"EVEN","ODD")</f>
        <v>EVEN</v>
      </c>
      <c r="F2779" t="str">
        <f>IF(D2779&lt;=18,"LOW (1-18)","HIGH (19-36)")</f>
        <v>LOW (1-18)</v>
      </c>
      <c r="G2779">
        <f>INT((D2779-1)/6)+1</f>
        <v>3</v>
      </c>
      <c r="H2779">
        <f>MOD(D2779-1,6)+1</f>
        <v>4</v>
      </c>
      <c r="I2779">
        <f>37-D2779</f>
        <v>21</v>
      </c>
      <c r="J2779">
        <f>ABS(D2779-D2780)</f>
        <v>5</v>
      </c>
      <c r="K2779">
        <f>AVERAGE(D2779:D2783)</f>
        <v>16</v>
      </c>
      <c r="L2779">
        <f>AVERAGE(D2779:D2798)</f>
        <v>16</v>
      </c>
      <c r="M2779">
        <f>K2779-L2779</f>
        <v>0</v>
      </c>
      <c r="N2779" t="str">
        <f>IF(K2779&gt;L2779,"HIGH ZONE BIAS",IF(K2779&lt;L2779,"LOW ZONE BIAS","EQUILIBRIUM"))</f>
        <v>EQUILIBRIUM</v>
      </c>
    </row>
    <row r="2780">
      <c r="A2780">
        <v>24791</v>
      </c>
      <c r="B2780" t="str">
        <v>2024-08-27</v>
      </c>
      <c r="C2780" t="str">
        <v>Midday</v>
      </c>
      <c r="D2780">
        <v>11</v>
      </c>
      <c r="E2780" t="str">
        <f>IF(MOD(D2780,2)=0,"EVEN","ODD")</f>
        <v>ODD</v>
      </c>
      <c r="F2780" t="str">
        <f>IF(D2780&lt;=18,"LOW (1-18)","HIGH (19-36)")</f>
        <v>LOW (1-18)</v>
      </c>
      <c r="G2780">
        <f>INT((D2780-1)/6)+1</f>
        <v>2</v>
      </c>
      <c r="H2780">
        <f>MOD(D2780-1,6)+1</f>
        <v>5</v>
      </c>
      <c r="I2780">
        <f>37-D2780</f>
        <v>26</v>
      </c>
      <c r="J2780">
        <f>ABS(D2780-D2781)</f>
        <v>7</v>
      </c>
      <c r="K2780">
        <f>AVERAGE(D2780:D2784)</f>
        <v>11</v>
      </c>
      <c r="L2780">
        <f>AVERAGE(D2780:D2799)</f>
        <v>11</v>
      </c>
      <c r="M2780">
        <f>K2780-L2780</f>
        <v>0</v>
      </c>
      <c r="N2780" t="str">
        <f>IF(K2780&gt;L2780,"HIGH ZONE BIAS",IF(K2780&lt;L2780,"LOW ZONE BIAS","EQUILIBRIUM"))</f>
        <v>EQUILIBRIUM</v>
      </c>
    </row>
    <row r="2781">
      <c r="A2781">
        <v>24790</v>
      </c>
      <c r="B2781" t="str">
        <v>2024-08-27</v>
      </c>
      <c r="C2781" t="str">
        <v>Morning</v>
      </c>
      <c r="D2781">
        <v>4</v>
      </c>
      <c r="E2781" t="str">
        <f>IF(MOD(D2781,2)=0,"EVEN","ODD")</f>
        <v>EVEN</v>
      </c>
      <c r="F2781" t="str">
        <f>IF(D2781&lt;=18,"LOW (1-18)","HIGH (19-36)")</f>
        <v>LOW (1-18)</v>
      </c>
      <c r="G2781">
        <f>INT((D2781-1)/6)+1</f>
        <v>1</v>
      </c>
      <c r="H2781">
        <f>MOD(D2781-1,6)+1</f>
        <v>4</v>
      </c>
      <c r="I2781">
        <f>37-D2781</f>
        <v>33</v>
      </c>
      <c r="J2781">
        <f>ABS(D2781-D2782)</f>
        <v>12</v>
      </c>
      <c r="K2781">
        <f>AVERAGE(D2781:D2785)</f>
        <v>4</v>
      </c>
      <c r="L2781">
        <f>AVERAGE(D2781:D2800)</f>
        <v>4</v>
      </c>
      <c r="M2781">
        <f>K2781-L2781</f>
        <v>0</v>
      </c>
      <c r="N2781" t="str">
        <f>IF(K2781&gt;L2781,"HIGH ZONE BIAS",IF(K2781&lt;L2781,"LOW ZONE BIAS","EQUILIBRIUM"))</f>
        <v>EQUILIBRIUM</v>
      </c>
    </row>
    <row r="2782">
      <c r="A2782">
        <v>24789</v>
      </c>
      <c r="B2782" t="str">
        <v>2024-08-26</v>
      </c>
      <c r="C2782" t="str">
        <v>Evening</v>
      </c>
      <c r="D2782">
        <v>16</v>
      </c>
      <c r="E2782" t="str">
        <f>IF(MOD(D2782,2)=0,"EVEN","ODD")</f>
        <v>EVEN</v>
      </c>
      <c r="F2782" t="str">
        <f>IF(D2782&lt;=18,"LOW (1-18)","HIGH (19-36)")</f>
        <v>LOW (1-18)</v>
      </c>
      <c r="G2782">
        <f>INT((D2782-1)/6)+1</f>
        <v>3</v>
      </c>
      <c r="H2782">
        <f>MOD(D2782-1,6)+1</f>
        <v>4</v>
      </c>
      <c r="I2782">
        <f>37-D2782</f>
        <v>21</v>
      </c>
      <c r="J2782">
        <f>ABS(D2782-D2783)</f>
        <v>8</v>
      </c>
      <c r="K2782">
        <f>AVERAGE(D2782:D2786)</f>
        <v>16</v>
      </c>
      <c r="L2782">
        <f>AVERAGE(D2782:D2801)</f>
        <v>16</v>
      </c>
      <c r="M2782">
        <f>K2782-L2782</f>
        <v>0</v>
      </c>
      <c r="N2782" t="str">
        <f>IF(K2782&gt;L2782,"HIGH ZONE BIAS",IF(K2782&lt;L2782,"LOW ZONE BIAS","EQUILIBRIUM"))</f>
        <v>EQUILIBRIUM</v>
      </c>
    </row>
    <row r="2783">
      <c r="A2783">
        <v>24788</v>
      </c>
      <c r="B2783" t="str">
        <v>2024-08-26</v>
      </c>
      <c r="C2783" t="str">
        <v>Afternoon</v>
      </c>
      <c r="D2783">
        <v>8</v>
      </c>
      <c r="E2783" t="str">
        <f>IF(MOD(D2783,2)=0,"EVEN","ODD")</f>
        <v>EVEN</v>
      </c>
      <c r="F2783" t="str">
        <f>IF(D2783&lt;=18,"LOW (1-18)","HIGH (19-36)")</f>
        <v>LOW (1-18)</v>
      </c>
      <c r="G2783">
        <f>INT((D2783-1)/6)+1</f>
        <v>2</v>
      </c>
      <c r="H2783">
        <f>MOD(D2783-1,6)+1</f>
        <v>2</v>
      </c>
      <c r="I2783">
        <f>37-D2783</f>
        <v>29</v>
      </c>
      <c r="J2783">
        <f>ABS(D2783-D2784)</f>
        <v>22</v>
      </c>
      <c r="K2783">
        <f>AVERAGE(D2783:D2787)</f>
        <v>8</v>
      </c>
      <c r="L2783">
        <f>AVERAGE(D2783:D2802)</f>
        <v>8</v>
      </c>
      <c r="M2783">
        <f>K2783-L2783</f>
        <v>0</v>
      </c>
      <c r="N2783" t="str">
        <f>IF(K2783&gt;L2783,"HIGH ZONE BIAS",IF(K2783&lt;L2783,"LOW ZONE BIAS","EQUILIBRIUM"))</f>
        <v>EQUILIBRIUM</v>
      </c>
    </row>
    <row r="2784">
      <c r="A2784">
        <v>24787</v>
      </c>
      <c r="B2784" t="str">
        <v>2024-08-26</v>
      </c>
      <c r="C2784" t="str">
        <v>Midday</v>
      </c>
      <c r="D2784">
        <v>30</v>
      </c>
      <c r="E2784" t="str">
        <f>IF(MOD(D2784,2)=0,"EVEN","ODD")</f>
        <v>EVEN</v>
      </c>
      <c r="F2784" t="str">
        <f>IF(D2784&lt;=18,"LOW (1-18)","HIGH (19-36)")</f>
        <v>HIGH (19-36)</v>
      </c>
      <c r="G2784">
        <f>INT((D2784-1)/6)+1</f>
        <v>5</v>
      </c>
      <c r="H2784">
        <f>MOD(D2784-1,6)+1</f>
        <v>6</v>
      </c>
      <c r="I2784">
        <f>37-D2784</f>
        <v>7</v>
      </c>
      <c r="J2784">
        <f>ABS(D2784-D2785)</f>
        <v>4</v>
      </c>
      <c r="K2784">
        <f>AVERAGE(D2784:D2788)</f>
        <v>30</v>
      </c>
      <c r="L2784">
        <f>AVERAGE(D2784:D2803)</f>
        <v>30</v>
      </c>
      <c r="M2784">
        <f>K2784-L2784</f>
        <v>0</v>
      </c>
      <c r="N2784" t="str">
        <f>IF(K2784&gt;L2784,"HIGH ZONE BIAS",IF(K2784&lt;L2784,"LOW ZONE BIAS","EQUILIBRIUM"))</f>
        <v>EQUILIBRIUM</v>
      </c>
    </row>
    <row r="2785">
      <c r="A2785">
        <v>24786</v>
      </c>
      <c r="B2785" t="str">
        <v>2024-08-26</v>
      </c>
      <c r="C2785" t="str">
        <v>Morning</v>
      </c>
      <c r="D2785">
        <v>34</v>
      </c>
      <c r="E2785" t="str">
        <f>IF(MOD(D2785,2)=0,"EVEN","ODD")</f>
        <v>EVEN</v>
      </c>
      <c r="F2785" t="str">
        <f>IF(D2785&lt;=18,"LOW (1-18)","HIGH (19-36)")</f>
        <v>HIGH (19-36)</v>
      </c>
      <c r="G2785">
        <f>INT((D2785-1)/6)+1</f>
        <v>6</v>
      </c>
      <c r="H2785">
        <f>MOD(D2785-1,6)+1</f>
        <v>4</v>
      </c>
      <c r="I2785">
        <f>37-D2785</f>
        <v>3</v>
      </c>
      <c r="J2785">
        <f>ABS(D2785-D2786)</f>
        <v>10</v>
      </c>
      <c r="K2785">
        <f>AVERAGE(D2785:D2789)</f>
        <v>34</v>
      </c>
      <c r="L2785">
        <f>AVERAGE(D2785:D2804)</f>
        <v>34</v>
      </c>
      <c r="M2785">
        <f>K2785-L2785</f>
        <v>0</v>
      </c>
      <c r="N2785" t="str">
        <f>IF(K2785&gt;L2785,"HIGH ZONE BIAS",IF(K2785&lt;L2785,"LOW ZONE BIAS","EQUILIBRIUM"))</f>
        <v>EQUILIBRIUM</v>
      </c>
    </row>
    <row r="2786">
      <c r="A2786">
        <v>24785</v>
      </c>
      <c r="B2786" t="str">
        <v>2024-08-24</v>
      </c>
      <c r="C2786" t="str">
        <v>Evening</v>
      </c>
      <c r="D2786">
        <v>24</v>
      </c>
      <c r="E2786" t="str">
        <f>IF(MOD(D2786,2)=0,"EVEN","ODD")</f>
        <v>EVEN</v>
      </c>
      <c r="F2786" t="str">
        <f>IF(D2786&lt;=18,"LOW (1-18)","HIGH (19-36)")</f>
        <v>HIGH (19-36)</v>
      </c>
      <c r="G2786">
        <f>INT((D2786-1)/6)+1</f>
        <v>4</v>
      </c>
      <c r="H2786">
        <f>MOD(D2786-1,6)+1</f>
        <v>6</v>
      </c>
      <c r="I2786">
        <f>37-D2786</f>
        <v>13</v>
      </c>
      <c r="J2786">
        <f>ABS(D2786-D2787)</f>
        <v>9</v>
      </c>
      <c r="K2786">
        <f>AVERAGE(D2786:D2790)</f>
        <v>24</v>
      </c>
      <c r="L2786">
        <f>AVERAGE(D2786:D2805)</f>
        <v>24</v>
      </c>
      <c r="M2786">
        <f>K2786-L2786</f>
        <v>0</v>
      </c>
      <c r="N2786" t="str">
        <f>IF(K2786&gt;L2786,"HIGH ZONE BIAS",IF(K2786&lt;L2786,"LOW ZONE BIAS","EQUILIBRIUM"))</f>
        <v>EQUILIBRIUM</v>
      </c>
    </row>
    <row r="2787">
      <c r="A2787">
        <v>24784</v>
      </c>
      <c r="B2787" t="str">
        <v>2024-08-24</v>
      </c>
      <c r="C2787" t="str">
        <v>Afternoon</v>
      </c>
      <c r="D2787">
        <v>33</v>
      </c>
      <c r="E2787" t="str">
        <f>IF(MOD(D2787,2)=0,"EVEN","ODD")</f>
        <v>ODD</v>
      </c>
      <c r="F2787" t="str">
        <f>IF(D2787&lt;=18,"LOW (1-18)","HIGH (19-36)")</f>
        <v>HIGH (19-36)</v>
      </c>
      <c r="G2787">
        <f>INT((D2787-1)/6)+1</f>
        <v>6</v>
      </c>
      <c r="H2787">
        <f>MOD(D2787-1,6)+1</f>
        <v>3</v>
      </c>
      <c r="I2787">
        <f>37-D2787</f>
        <v>4</v>
      </c>
      <c r="J2787">
        <f>ABS(D2787-D2788)</f>
        <v>10</v>
      </c>
      <c r="K2787">
        <f>AVERAGE(D2787:D2791)</f>
        <v>33</v>
      </c>
      <c r="L2787">
        <f>AVERAGE(D2787:D2806)</f>
        <v>33</v>
      </c>
      <c r="M2787">
        <f>K2787-L2787</f>
        <v>0</v>
      </c>
      <c r="N2787" t="str">
        <f>IF(K2787&gt;L2787,"HIGH ZONE BIAS",IF(K2787&lt;L2787,"LOW ZONE BIAS","EQUILIBRIUM"))</f>
        <v>EQUILIBRIUM</v>
      </c>
    </row>
    <row r="2788">
      <c r="A2788">
        <v>24783</v>
      </c>
      <c r="B2788" t="str">
        <v>2024-08-24</v>
      </c>
      <c r="C2788" t="str">
        <v>Midday</v>
      </c>
      <c r="D2788">
        <v>23</v>
      </c>
      <c r="E2788" t="str">
        <f>IF(MOD(D2788,2)=0,"EVEN","ODD")</f>
        <v>ODD</v>
      </c>
      <c r="F2788" t="str">
        <f>IF(D2788&lt;=18,"LOW (1-18)","HIGH (19-36)")</f>
        <v>HIGH (19-36)</v>
      </c>
      <c r="G2788">
        <f>INT((D2788-1)/6)+1</f>
        <v>4</v>
      </c>
      <c r="H2788">
        <f>MOD(D2788-1,6)+1</f>
        <v>5</v>
      </c>
      <c r="I2788">
        <f>37-D2788</f>
        <v>14</v>
      </c>
      <c r="J2788">
        <f>ABS(D2788-D2789)</f>
        <v>15</v>
      </c>
      <c r="K2788">
        <f>AVERAGE(D2788:D2792)</f>
        <v>23</v>
      </c>
      <c r="L2788">
        <f>AVERAGE(D2788:D2807)</f>
        <v>23</v>
      </c>
      <c r="M2788">
        <f>K2788-L2788</f>
        <v>0</v>
      </c>
      <c r="N2788" t="str">
        <f>IF(K2788&gt;L2788,"HIGH ZONE BIAS",IF(K2788&lt;L2788,"LOW ZONE BIAS","EQUILIBRIUM"))</f>
        <v>EQUILIBRIUM</v>
      </c>
    </row>
    <row r="2789">
      <c r="A2789">
        <v>24782</v>
      </c>
      <c r="B2789" t="str">
        <v>2024-08-24</v>
      </c>
      <c r="C2789" t="str">
        <v>Morning</v>
      </c>
      <c r="D2789">
        <v>8</v>
      </c>
      <c r="E2789" t="str">
        <f>IF(MOD(D2789,2)=0,"EVEN","ODD")</f>
        <v>EVEN</v>
      </c>
      <c r="F2789" t="str">
        <f>IF(D2789&lt;=18,"LOW (1-18)","HIGH (19-36)")</f>
        <v>LOW (1-18)</v>
      </c>
      <c r="G2789">
        <f>INT((D2789-1)/6)+1</f>
        <v>2</v>
      </c>
      <c r="H2789">
        <f>MOD(D2789-1,6)+1</f>
        <v>2</v>
      </c>
      <c r="I2789">
        <f>37-D2789</f>
        <v>29</v>
      </c>
      <c r="J2789">
        <f>ABS(D2789-D2790)</f>
        <v>4</v>
      </c>
      <c r="K2789">
        <f>AVERAGE(D2789:D2793)</f>
        <v>8</v>
      </c>
      <c r="L2789">
        <f>AVERAGE(D2789:D2808)</f>
        <v>8</v>
      </c>
      <c r="M2789">
        <f>K2789-L2789</f>
        <v>0</v>
      </c>
      <c r="N2789" t="str">
        <f>IF(K2789&gt;L2789,"HIGH ZONE BIAS",IF(K2789&lt;L2789,"LOW ZONE BIAS","EQUILIBRIUM"))</f>
        <v>EQUILIBRIUM</v>
      </c>
    </row>
    <row r="2790">
      <c r="A2790">
        <v>24781</v>
      </c>
      <c r="B2790" t="str">
        <v>2024-08-23</v>
      </c>
      <c r="C2790" t="str">
        <v>Evening</v>
      </c>
      <c r="D2790">
        <v>12</v>
      </c>
      <c r="E2790" t="str">
        <f>IF(MOD(D2790,2)=0,"EVEN","ODD")</f>
        <v>EVEN</v>
      </c>
      <c r="F2790" t="str">
        <f>IF(D2790&lt;=18,"LOW (1-18)","HIGH (19-36)")</f>
        <v>LOW (1-18)</v>
      </c>
      <c r="G2790">
        <f>INT((D2790-1)/6)+1</f>
        <v>2</v>
      </c>
      <c r="H2790">
        <f>MOD(D2790-1,6)+1</f>
        <v>6</v>
      </c>
      <c r="I2790">
        <f>37-D2790</f>
        <v>25</v>
      </c>
      <c r="J2790">
        <f>ABS(D2790-D2791)</f>
        <v>7</v>
      </c>
      <c r="K2790">
        <f>AVERAGE(D2790:D2794)</f>
        <v>12</v>
      </c>
      <c r="L2790">
        <f>AVERAGE(D2790:D2809)</f>
        <v>12</v>
      </c>
      <c r="M2790">
        <f>K2790-L2790</f>
        <v>0</v>
      </c>
      <c r="N2790" t="str">
        <f>IF(K2790&gt;L2790,"HIGH ZONE BIAS",IF(K2790&lt;L2790,"LOW ZONE BIAS","EQUILIBRIUM"))</f>
        <v>EQUILIBRIUM</v>
      </c>
    </row>
    <row r="2791">
      <c r="A2791">
        <v>24780</v>
      </c>
      <c r="B2791" t="str">
        <v>2024-08-23</v>
      </c>
      <c r="C2791" t="str">
        <v>Afternoon</v>
      </c>
      <c r="D2791">
        <v>19</v>
      </c>
      <c r="E2791" t="str">
        <f>IF(MOD(D2791,2)=0,"EVEN","ODD")</f>
        <v>ODD</v>
      </c>
      <c r="F2791" t="str">
        <f>IF(D2791&lt;=18,"LOW (1-18)","HIGH (19-36)")</f>
        <v>HIGH (19-36)</v>
      </c>
      <c r="G2791">
        <f>INT((D2791-1)/6)+1</f>
        <v>4</v>
      </c>
      <c r="H2791">
        <f>MOD(D2791-1,6)+1</f>
        <v>1</v>
      </c>
      <c r="I2791">
        <f>37-D2791</f>
        <v>18</v>
      </c>
      <c r="J2791">
        <f>ABS(D2791-D2792)</f>
        <v>4</v>
      </c>
      <c r="K2791">
        <f>AVERAGE(D2791:D2795)</f>
        <v>19</v>
      </c>
      <c r="L2791">
        <f>AVERAGE(D2791:D2810)</f>
        <v>19</v>
      </c>
      <c r="M2791">
        <f>K2791-L2791</f>
        <v>0</v>
      </c>
      <c r="N2791" t="str">
        <f>IF(K2791&gt;L2791,"HIGH ZONE BIAS",IF(K2791&lt;L2791,"LOW ZONE BIAS","EQUILIBRIUM"))</f>
        <v>EQUILIBRIUM</v>
      </c>
    </row>
    <row r="2792">
      <c r="A2792">
        <v>24779</v>
      </c>
      <c r="B2792" t="str">
        <v>2024-08-23</v>
      </c>
      <c r="C2792" t="str">
        <v>Midday</v>
      </c>
      <c r="D2792">
        <v>15</v>
      </c>
      <c r="E2792" t="str">
        <f>IF(MOD(D2792,2)=0,"EVEN","ODD")</f>
        <v>ODD</v>
      </c>
      <c r="F2792" t="str">
        <f>IF(D2792&lt;=18,"LOW (1-18)","HIGH (19-36)")</f>
        <v>LOW (1-18)</v>
      </c>
      <c r="G2792">
        <f>INT((D2792-1)/6)+1</f>
        <v>3</v>
      </c>
      <c r="H2792">
        <f>MOD(D2792-1,6)+1</f>
        <v>3</v>
      </c>
      <c r="I2792">
        <f>37-D2792</f>
        <v>22</v>
      </c>
      <c r="J2792">
        <f>ABS(D2792-D2793)</f>
        <v>7</v>
      </c>
      <c r="K2792">
        <f>AVERAGE(D2792:D2796)</f>
        <v>15</v>
      </c>
      <c r="L2792">
        <f>AVERAGE(D2792:D2811)</f>
        <v>15</v>
      </c>
      <c r="M2792">
        <f>K2792-L2792</f>
        <v>0</v>
      </c>
      <c r="N2792" t="str">
        <f>IF(K2792&gt;L2792,"HIGH ZONE BIAS",IF(K2792&lt;L2792,"LOW ZONE BIAS","EQUILIBRIUM"))</f>
        <v>EQUILIBRIUM</v>
      </c>
    </row>
    <row r="2793">
      <c r="A2793">
        <v>24778</v>
      </c>
      <c r="B2793" t="str">
        <v>2024-08-23</v>
      </c>
      <c r="C2793" t="str">
        <v>Morning</v>
      </c>
      <c r="D2793">
        <v>22</v>
      </c>
      <c r="E2793" t="str">
        <f>IF(MOD(D2793,2)=0,"EVEN","ODD")</f>
        <v>EVEN</v>
      </c>
      <c r="F2793" t="str">
        <f>IF(D2793&lt;=18,"LOW (1-18)","HIGH (19-36)")</f>
        <v>HIGH (19-36)</v>
      </c>
      <c r="G2793">
        <f>INT((D2793-1)/6)+1</f>
        <v>4</v>
      </c>
      <c r="H2793">
        <f>MOD(D2793-1,6)+1</f>
        <v>4</v>
      </c>
      <c r="I2793">
        <f>37-D2793</f>
        <v>15</v>
      </c>
      <c r="J2793">
        <f>ABS(D2793-D2794)</f>
        <v>1</v>
      </c>
      <c r="K2793">
        <f>AVERAGE(D2793:D2797)</f>
        <v>22</v>
      </c>
      <c r="L2793">
        <f>AVERAGE(D2793:D2812)</f>
        <v>22</v>
      </c>
      <c r="M2793">
        <f>K2793-L2793</f>
        <v>0</v>
      </c>
      <c r="N2793" t="str">
        <f>IF(K2793&gt;L2793,"HIGH ZONE BIAS",IF(K2793&lt;L2793,"LOW ZONE BIAS","EQUILIBRIUM"))</f>
        <v>EQUILIBRIUM</v>
      </c>
    </row>
    <row r="2794">
      <c r="A2794">
        <v>24777</v>
      </c>
      <c r="B2794" t="str">
        <v>2024-08-22</v>
      </c>
      <c r="C2794" t="str">
        <v>Evening</v>
      </c>
      <c r="D2794">
        <v>21</v>
      </c>
      <c r="E2794" t="str">
        <f>IF(MOD(D2794,2)=0,"EVEN","ODD")</f>
        <v>ODD</v>
      </c>
      <c r="F2794" t="str">
        <f>IF(D2794&lt;=18,"LOW (1-18)","HIGH (19-36)")</f>
        <v>HIGH (19-36)</v>
      </c>
      <c r="G2794">
        <f>INT((D2794-1)/6)+1</f>
        <v>4</v>
      </c>
      <c r="H2794">
        <f>MOD(D2794-1,6)+1</f>
        <v>3</v>
      </c>
      <c r="I2794">
        <f>37-D2794</f>
        <v>16</v>
      </c>
      <c r="J2794">
        <f>ABS(D2794-D2795)</f>
        <v>6</v>
      </c>
      <c r="K2794">
        <f>AVERAGE(D2794:D2798)</f>
        <v>21</v>
      </c>
      <c r="L2794">
        <f>AVERAGE(D2794:D2813)</f>
        <v>21</v>
      </c>
      <c r="M2794">
        <f>K2794-L2794</f>
        <v>0</v>
      </c>
      <c r="N2794" t="str">
        <f>IF(K2794&gt;L2794,"HIGH ZONE BIAS",IF(K2794&lt;L2794,"LOW ZONE BIAS","EQUILIBRIUM"))</f>
        <v>EQUILIBRIUM</v>
      </c>
    </row>
    <row r="2795">
      <c r="A2795">
        <v>24776</v>
      </c>
      <c r="B2795" t="str">
        <v>2024-08-22</v>
      </c>
      <c r="C2795" t="str">
        <v>Afternoon</v>
      </c>
      <c r="D2795">
        <v>27</v>
      </c>
      <c r="E2795" t="str">
        <f>IF(MOD(D2795,2)=0,"EVEN","ODD")</f>
        <v>ODD</v>
      </c>
      <c r="F2795" t="str">
        <f>IF(D2795&lt;=18,"LOW (1-18)","HIGH (19-36)")</f>
        <v>HIGH (19-36)</v>
      </c>
      <c r="G2795">
        <f>INT((D2795-1)/6)+1</f>
        <v>5</v>
      </c>
      <c r="H2795">
        <f>MOD(D2795-1,6)+1</f>
        <v>3</v>
      </c>
      <c r="I2795">
        <f>37-D2795</f>
        <v>10</v>
      </c>
      <c r="J2795">
        <f>ABS(D2795-D2796)</f>
        <v>3</v>
      </c>
      <c r="K2795">
        <f>AVERAGE(D2795:D2799)</f>
        <v>27</v>
      </c>
      <c r="L2795">
        <f>AVERAGE(D2795:D2814)</f>
        <v>27</v>
      </c>
      <c r="M2795">
        <f>K2795-L2795</f>
        <v>0</v>
      </c>
      <c r="N2795" t="str">
        <f>IF(K2795&gt;L2795,"HIGH ZONE BIAS",IF(K2795&lt;L2795,"LOW ZONE BIAS","EQUILIBRIUM"))</f>
        <v>EQUILIBRIUM</v>
      </c>
    </row>
    <row r="2796">
      <c r="A2796">
        <v>24775</v>
      </c>
      <c r="B2796" t="str">
        <v>2024-08-22</v>
      </c>
      <c r="C2796" t="str">
        <v>Midday</v>
      </c>
      <c r="D2796">
        <v>24</v>
      </c>
      <c r="E2796" t="str">
        <f>IF(MOD(D2796,2)=0,"EVEN","ODD")</f>
        <v>EVEN</v>
      </c>
      <c r="F2796" t="str">
        <f>IF(D2796&lt;=18,"LOW (1-18)","HIGH (19-36)")</f>
        <v>HIGH (19-36)</v>
      </c>
      <c r="G2796">
        <f>INT((D2796-1)/6)+1</f>
        <v>4</v>
      </c>
      <c r="H2796">
        <f>MOD(D2796-1,6)+1</f>
        <v>6</v>
      </c>
      <c r="I2796">
        <f>37-D2796</f>
        <v>13</v>
      </c>
      <c r="J2796">
        <f>ABS(D2796-D2797)</f>
        <v>4</v>
      </c>
      <c r="K2796">
        <f>AVERAGE(D2796:D2800)</f>
        <v>24</v>
      </c>
      <c r="L2796">
        <f>AVERAGE(D2796:D2815)</f>
        <v>24</v>
      </c>
      <c r="M2796">
        <f>K2796-L2796</f>
        <v>0</v>
      </c>
      <c r="N2796" t="str">
        <f>IF(K2796&gt;L2796,"HIGH ZONE BIAS",IF(K2796&lt;L2796,"LOW ZONE BIAS","EQUILIBRIUM"))</f>
        <v>EQUILIBRIUM</v>
      </c>
    </row>
    <row r="2797">
      <c r="A2797">
        <v>24774</v>
      </c>
      <c r="B2797" t="str">
        <v>2024-08-22</v>
      </c>
      <c r="C2797" t="str">
        <v>Morning</v>
      </c>
      <c r="D2797">
        <v>20</v>
      </c>
      <c r="E2797" t="str">
        <f>IF(MOD(D2797,2)=0,"EVEN","ODD")</f>
        <v>EVEN</v>
      </c>
      <c r="F2797" t="str">
        <f>IF(D2797&lt;=18,"LOW (1-18)","HIGH (19-36)")</f>
        <v>HIGH (19-36)</v>
      </c>
      <c r="G2797">
        <f>INT((D2797-1)/6)+1</f>
        <v>4</v>
      </c>
      <c r="H2797">
        <f>MOD(D2797-1,6)+1</f>
        <v>2</v>
      </c>
      <c r="I2797">
        <f>37-D2797</f>
        <v>17</v>
      </c>
      <c r="J2797">
        <f>ABS(D2797-D2798)</f>
        <v>15</v>
      </c>
      <c r="K2797">
        <f>AVERAGE(D2797:D2801)</f>
        <v>20</v>
      </c>
      <c r="L2797">
        <f>AVERAGE(D2797:D2816)</f>
        <v>20</v>
      </c>
      <c r="M2797">
        <f>K2797-L2797</f>
        <v>0</v>
      </c>
      <c r="N2797" t="str">
        <f>IF(K2797&gt;L2797,"HIGH ZONE BIAS",IF(K2797&lt;L2797,"LOW ZONE BIAS","EQUILIBRIUM"))</f>
        <v>EQUILIBRIUM</v>
      </c>
    </row>
    <row r="2798">
      <c r="A2798">
        <v>24773</v>
      </c>
      <c r="B2798" t="str">
        <v>2024-08-21</v>
      </c>
      <c r="C2798" t="str">
        <v>Evening</v>
      </c>
      <c r="D2798">
        <v>35</v>
      </c>
      <c r="E2798" t="str">
        <f>IF(MOD(D2798,2)=0,"EVEN","ODD")</f>
        <v>ODD</v>
      </c>
      <c r="F2798" t="str">
        <f>IF(D2798&lt;=18,"LOW (1-18)","HIGH (19-36)")</f>
        <v>HIGH (19-36)</v>
      </c>
      <c r="G2798">
        <f>INT((D2798-1)/6)+1</f>
        <v>6</v>
      </c>
      <c r="H2798">
        <f>MOD(D2798-1,6)+1</f>
        <v>5</v>
      </c>
      <c r="I2798">
        <f>37-D2798</f>
        <v>2</v>
      </c>
      <c r="J2798">
        <f>ABS(D2798-D2799)</f>
        <v>22</v>
      </c>
      <c r="K2798">
        <f>AVERAGE(D2798:D2802)</f>
        <v>35</v>
      </c>
      <c r="L2798">
        <f>AVERAGE(D2798:D2817)</f>
        <v>35</v>
      </c>
      <c r="M2798">
        <f>K2798-L2798</f>
        <v>0</v>
      </c>
      <c r="N2798" t="str">
        <f>IF(K2798&gt;L2798,"HIGH ZONE BIAS",IF(K2798&lt;L2798,"LOW ZONE BIAS","EQUILIBRIUM"))</f>
        <v>EQUILIBRIUM</v>
      </c>
    </row>
    <row r="2799">
      <c r="A2799">
        <v>24772</v>
      </c>
      <c r="B2799" t="str">
        <v>2024-08-21</v>
      </c>
      <c r="C2799" t="str">
        <v>Afternoon</v>
      </c>
      <c r="D2799">
        <v>13</v>
      </c>
      <c r="E2799" t="str">
        <f>IF(MOD(D2799,2)=0,"EVEN","ODD")</f>
        <v>ODD</v>
      </c>
      <c r="F2799" t="str">
        <f>IF(D2799&lt;=18,"LOW (1-18)","HIGH (19-36)")</f>
        <v>LOW (1-18)</v>
      </c>
      <c r="G2799">
        <f>INT((D2799-1)/6)+1</f>
        <v>3</v>
      </c>
      <c r="H2799">
        <f>MOD(D2799-1,6)+1</f>
        <v>1</v>
      </c>
      <c r="I2799">
        <f>37-D2799</f>
        <v>24</v>
      </c>
      <c r="J2799">
        <f>ABS(D2799-D2800)</f>
        <v>1</v>
      </c>
      <c r="K2799">
        <f>AVERAGE(D2799:D2803)</f>
        <v>13</v>
      </c>
      <c r="L2799">
        <f>AVERAGE(D2799:D2818)</f>
        <v>13</v>
      </c>
      <c r="M2799">
        <f>K2799-L2799</f>
        <v>0</v>
      </c>
      <c r="N2799" t="str">
        <f>IF(K2799&gt;L2799,"HIGH ZONE BIAS",IF(K2799&lt;L2799,"LOW ZONE BIAS","EQUILIBRIUM"))</f>
        <v>EQUILIBRIUM</v>
      </c>
    </row>
    <row r="2800">
      <c r="A2800">
        <v>24771</v>
      </c>
      <c r="B2800" t="str">
        <v>2024-08-21</v>
      </c>
      <c r="C2800" t="str">
        <v>Midday</v>
      </c>
      <c r="D2800">
        <v>12</v>
      </c>
      <c r="E2800" t="str">
        <f>IF(MOD(D2800,2)=0,"EVEN","ODD")</f>
        <v>EVEN</v>
      </c>
      <c r="F2800" t="str">
        <f>IF(D2800&lt;=18,"LOW (1-18)","HIGH (19-36)")</f>
        <v>LOW (1-18)</v>
      </c>
      <c r="G2800">
        <f>INT((D2800-1)/6)+1</f>
        <v>2</v>
      </c>
      <c r="H2800">
        <f>MOD(D2800-1,6)+1</f>
        <v>6</v>
      </c>
      <c r="I2800">
        <f>37-D2800</f>
        <v>25</v>
      </c>
      <c r="J2800">
        <f>ABS(D2800-D2801)</f>
        <v>12</v>
      </c>
      <c r="K2800">
        <f>AVERAGE(D2800:D2804)</f>
        <v>12</v>
      </c>
      <c r="L2800">
        <f>AVERAGE(D2800:D2819)</f>
        <v>12</v>
      </c>
      <c r="M2800">
        <f>K2800-L2800</f>
        <v>0</v>
      </c>
      <c r="N2800" t="str">
        <f>IF(K2800&gt;L2800,"HIGH ZONE BIAS",IF(K2800&lt;L2800,"LOW ZONE BIAS","EQUILIBRIUM"))</f>
        <v>EQUILIBRIUM</v>
      </c>
    </row>
    <row r="2801">
      <c r="A2801">
        <v>24770</v>
      </c>
      <c r="B2801" t="str">
        <v>2024-08-21</v>
      </c>
      <c r="C2801" t="str">
        <v>Morning</v>
      </c>
      <c r="D2801">
        <v>24</v>
      </c>
      <c r="E2801" t="str">
        <f>IF(MOD(D2801,2)=0,"EVEN","ODD")</f>
        <v>EVEN</v>
      </c>
      <c r="F2801" t="str">
        <f>IF(D2801&lt;=18,"LOW (1-18)","HIGH (19-36)")</f>
        <v>HIGH (19-36)</v>
      </c>
      <c r="G2801">
        <f>INT((D2801-1)/6)+1</f>
        <v>4</v>
      </c>
      <c r="H2801">
        <f>MOD(D2801-1,6)+1</f>
        <v>6</v>
      </c>
      <c r="I2801">
        <f>37-D2801</f>
        <v>13</v>
      </c>
      <c r="J2801">
        <f>ABS(D2801-D2802)</f>
        <v>18</v>
      </c>
      <c r="K2801">
        <f>AVERAGE(D2801:D2805)</f>
        <v>24</v>
      </c>
      <c r="L2801">
        <f>AVERAGE(D2801:D2820)</f>
        <v>24</v>
      </c>
      <c r="M2801">
        <f>K2801-L2801</f>
        <v>0</v>
      </c>
      <c r="N2801" t="str">
        <f>IF(K2801&gt;L2801,"HIGH ZONE BIAS",IF(K2801&lt;L2801,"LOW ZONE BIAS","EQUILIBRIUM"))</f>
        <v>EQUILIBRIUM</v>
      </c>
    </row>
    <row r="2802">
      <c r="A2802">
        <v>24769</v>
      </c>
      <c r="B2802" t="str">
        <v>2024-08-20</v>
      </c>
      <c r="C2802" t="str">
        <v>Evening</v>
      </c>
      <c r="D2802">
        <v>6</v>
      </c>
      <c r="E2802" t="str">
        <f>IF(MOD(D2802,2)=0,"EVEN","ODD")</f>
        <v>EVEN</v>
      </c>
      <c r="F2802" t="str">
        <f>IF(D2802&lt;=18,"LOW (1-18)","HIGH (19-36)")</f>
        <v>LOW (1-18)</v>
      </c>
      <c r="G2802">
        <f>INT((D2802-1)/6)+1</f>
        <v>1</v>
      </c>
      <c r="H2802">
        <f>MOD(D2802-1,6)+1</f>
        <v>6</v>
      </c>
      <c r="I2802">
        <f>37-D2802</f>
        <v>31</v>
      </c>
      <c r="J2802">
        <f>ABS(D2802-D2803)</f>
        <v>17</v>
      </c>
      <c r="K2802">
        <f>AVERAGE(D2802:D2806)</f>
        <v>6</v>
      </c>
      <c r="L2802">
        <f>AVERAGE(D2802:D2821)</f>
        <v>6</v>
      </c>
      <c r="M2802">
        <f>K2802-L2802</f>
        <v>0</v>
      </c>
      <c r="N2802" t="str">
        <f>IF(K2802&gt;L2802,"HIGH ZONE BIAS",IF(K2802&lt;L2802,"LOW ZONE BIAS","EQUILIBRIUM"))</f>
        <v>EQUILIBRIUM</v>
      </c>
    </row>
    <row r="2803">
      <c r="A2803">
        <v>24768</v>
      </c>
      <c r="B2803" t="str">
        <v>2024-08-20</v>
      </c>
      <c r="C2803" t="str">
        <v>Afternoon</v>
      </c>
      <c r="D2803">
        <v>23</v>
      </c>
      <c r="E2803" t="str">
        <f>IF(MOD(D2803,2)=0,"EVEN","ODD")</f>
        <v>ODD</v>
      </c>
      <c r="F2803" t="str">
        <f>IF(D2803&lt;=18,"LOW (1-18)","HIGH (19-36)")</f>
        <v>HIGH (19-36)</v>
      </c>
      <c r="G2803">
        <f>INT((D2803-1)/6)+1</f>
        <v>4</v>
      </c>
      <c r="H2803">
        <f>MOD(D2803-1,6)+1</f>
        <v>5</v>
      </c>
      <c r="I2803">
        <f>37-D2803</f>
        <v>14</v>
      </c>
      <c r="J2803">
        <f>ABS(D2803-D2804)</f>
        <v>10</v>
      </c>
      <c r="K2803">
        <f>AVERAGE(D2803:D2807)</f>
        <v>23</v>
      </c>
      <c r="L2803">
        <f>AVERAGE(D2803:D2822)</f>
        <v>23</v>
      </c>
      <c r="M2803">
        <f>K2803-L2803</f>
        <v>0</v>
      </c>
      <c r="N2803" t="str">
        <f>IF(K2803&gt;L2803,"HIGH ZONE BIAS",IF(K2803&lt;L2803,"LOW ZONE BIAS","EQUILIBRIUM"))</f>
        <v>EQUILIBRIUM</v>
      </c>
    </row>
    <row r="2804">
      <c r="A2804">
        <v>24767</v>
      </c>
      <c r="B2804" t="str">
        <v>2024-08-20</v>
      </c>
      <c r="C2804" t="str">
        <v>Midday</v>
      </c>
      <c r="D2804">
        <v>13</v>
      </c>
      <c r="E2804" t="str">
        <f>IF(MOD(D2804,2)=0,"EVEN","ODD")</f>
        <v>ODD</v>
      </c>
      <c r="F2804" t="str">
        <f>IF(D2804&lt;=18,"LOW (1-18)","HIGH (19-36)")</f>
        <v>LOW (1-18)</v>
      </c>
      <c r="G2804">
        <f>INT((D2804-1)/6)+1</f>
        <v>3</v>
      </c>
      <c r="H2804">
        <f>MOD(D2804-1,6)+1</f>
        <v>1</v>
      </c>
      <c r="I2804">
        <f>37-D2804</f>
        <v>24</v>
      </c>
      <c r="J2804">
        <f>ABS(D2804-D2805)</f>
        <v>7</v>
      </c>
      <c r="K2804">
        <f>AVERAGE(D2804:D2808)</f>
        <v>13</v>
      </c>
      <c r="L2804">
        <f>AVERAGE(D2804:D2823)</f>
        <v>13</v>
      </c>
      <c r="M2804">
        <f>K2804-L2804</f>
        <v>0</v>
      </c>
      <c r="N2804" t="str">
        <f>IF(K2804&gt;L2804,"HIGH ZONE BIAS",IF(K2804&lt;L2804,"LOW ZONE BIAS","EQUILIBRIUM"))</f>
        <v>EQUILIBRIUM</v>
      </c>
    </row>
    <row r="2805">
      <c r="A2805">
        <v>24766</v>
      </c>
      <c r="B2805" t="str">
        <v>2024-08-20</v>
      </c>
      <c r="C2805" t="str">
        <v>Morning</v>
      </c>
      <c r="D2805">
        <v>6</v>
      </c>
      <c r="E2805" t="str">
        <f>IF(MOD(D2805,2)=0,"EVEN","ODD")</f>
        <v>EVEN</v>
      </c>
      <c r="F2805" t="str">
        <f>IF(D2805&lt;=18,"LOW (1-18)","HIGH (19-36)")</f>
        <v>LOW (1-18)</v>
      </c>
      <c r="G2805">
        <f>INT((D2805-1)/6)+1</f>
        <v>1</v>
      </c>
      <c r="H2805">
        <f>MOD(D2805-1,6)+1</f>
        <v>6</v>
      </c>
      <c r="I2805">
        <f>37-D2805</f>
        <v>31</v>
      </c>
      <c r="J2805">
        <f>ABS(D2805-D2806)</f>
        <v>2</v>
      </c>
      <c r="K2805">
        <f>AVERAGE(D2805:D2809)</f>
        <v>6</v>
      </c>
      <c r="L2805">
        <f>AVERAGE(D2805:D2824)</f>
        <v>6</v>
      </c>
      <c r="M2805">
        <f>K2805-L2805</f>
        <v>0</v>
      </c>
      <c r="N2805" t="str">
        <f>IF(K2805&gt;L2805,"HIGH ZONE BIAS",IF(K2805&lt;L2805,"LOW ZONE BIAS","EQUILIBRIUM"))</f>
        <v>EQUILIBRIUM</v>
      </c>
    </row>
    <row r="2806">
      <c r="A2806">
        <v>24765</v>
      </c>
      <c r="B2806" t="str">
        <v>2024-08-19</v>
      </c>
      <c r="C2806" t="str">
        <v>Evening</v>
      </c>
      <c r="D2806">
        <v>8</v>
      </c>
      <c r="E2806" t="str">
        <f>IF(MOD(D2806,2)=0,"EVEN","ODD")</f>
        <v>EVEN</v>
      </c>
      <c r="F2806" t="str">
        <f>IF(D2806&lt;=18,"LOW (1-18)","HIGH (19-36)")</f>
        <v>LOW (1-18)</v>
      </c>
      <c r="G2806">
        <f>INT((D2806-1)/6)+1</f>
        <v>2</v>
      </c>
      <c r="H2806">
        <f>MOD(D2806-1,6)+1</f>
        <v>2</v>
      </c>
      <c r="I2806">
        <f>37-D2806</f>
        <v>29</v>
      </c>
      <c r="J2806">
        <f>ABS(D2806-D2807)</f>
        <v>23</v>
      </c>
      <c r="K2806">
        <f>AVERAGE(D2806:D2810)</f>
        <v>8</v>
      </c>
      <c r="L2806">
        <f>AVERAGE(D2806:D2825)</f>
        <v>8</v>
      </c>
      <c r="M2806">
        <f>K2806-L2806</f>
        <v>0</v>
      </c>
      <c r="N2806" t="str">
        <f>IF(K2806&gt;L2806,"HIGH ZONE BIAS",IF(K2806&lt;L2806,"LOW ZONE BIAS","EQUILIBRIUM"))</f>
        <v>EQUILIBRIUM</v>
      </c>
    </row>
    <row r="2807">
      <c r="A2807">
        <v>24764</v>
      </c>
      <c r="B2807" t="str">
        <v>2024-08-19</v>
      </c>
      <c r="C2807" t="str">
        <v>Afternoon</v>
      </c>
      <c r="D2807">
        <v>31</v>
      </c>
      <c r="E2807" t="str">
        <f>IF(MOD(D2807,2)=0,"EVEN","ODD")</f>
        <v>ODD</v>
      </c>
      <c r="F2807" t="str">
        <f>IF(D2807&lt;=18,"LOW (1-18)","HIGH (19-36)")</f>
        <v>HIGH (19-36)</v>
      </c>
      <c r="G2807">
        <f>INT((D2807-1)/6)+1</f>
        <v>6</v>
      </c>
      <c r="H2807">
        <f>MOD(D2807-1,6)+1</f>
        <v>1</v>
      </c>
      <c r="I2807">
        <f>37-D2807</f>
        <v>6</v>
      </c>
      <c r="J2807">
        <f>ABS(D2807-D2808)</f>
        <v>23</v>
      </c>
      <c r="K2807">
        <f>AVERAGE(D2807:D2811)</f>
        <v>31</v>
      </c>
      <c r="L2807">
        <f>AVERAGE(D2807:D2826)</f>
        <v>31</v>
      </c>
      <c r="M2807">
        <f>K2807-L2807</f>
        <v>0</v>
      </c>
      <c r="N2807" t="str">
        <f>IF(K2807&gt;L2807,"HIGH ZONE BIAS",IF(K2807&lt;L2807,"LOW ZONE BIAS","EQUILIBRIUM"))</f>
        <v>EQUILIBRIUM</v>
      </c>
    </row>
    <row r="2808">
      <c r="A2808">
        <v>24763</v>
      </c>
      <c r="B2808" t="str">
        <v>2024-08-19</v>
      </c>
      <c r="C2808" t="str">
        <v>Midday</v>
      </c>
      <c r="D2808">
        <v>8</v>
      </c>
      <c r="E2808" t="str">
        <f>IF(MOD(D2808,2)=0,"EVEN","ODD")</f>
        <v>EVEN</v>
      </c>
      <c r="F2808" t="str">
        <f>IF(D2808&lt;=18,"LOW (1-18)","HIGH (19-36)")</f>
        <v>LOW (1-18)</v>
      </c>
      <c r="G2808">
        <f>INT((D2808-1)/6)+1</f>
        <v>2</v>
      </c>
      <c r="H2808">
        <f>MOD(D2808-1,6)+1</f>
        <v>2</v>
      </c>
      <c r="I2808">
        <f>37-D2808</f>
        <v>29</v>
      </c>
      <c r="J2808">
        <f>ABS(D2808-D2809)</f>
        <v>12</v>
      </c>
      <c r="K2808">
        <f>AVERAGE(D2808:D2812)</f>
        <v>8</v>
      </c>
      <c r="L2808">
        <f>AVERAGE(D2808:D2827)</f>
        <v>8</v>
      </c>
      <c r="M2808">
        <f>K2808-L2808</f>
        <v>0</v>
      </c>
      <c r="N2808" t="str">
        <f>IF(K2808&gt;L2808,"HIGH ZONE BIAS",IF(K2808&lt;L2808,"LOW ZONE BIAS","EQUILIBRIUM"))</f>
        <v>EQUILIBRIUM</v>
      </c>
    </row>
    <row r="2809">
      <c r="A2809">
        <v>24762</v>
      </c>
      <c r="B2809" t="str">
        <v>2024-08-19</v>
      </c>
      <c r="C2809" t="str">
        <v>Morning</v>
      </c>
      <c r="D2809">
        <v>20</v>
      </c>
      <c r="E2809" t="str">
        <f>IF(MOD(D2809,2)=0,"EVEN","ODD")</f>
        <v>EVEN</v>
      </c>
      <c r="F2809" t="str">
        <f>IF(D2809&lt;=18,"LOW (1-18)","HIGH (19-36)")</f>
        <v>HIGH (19-36)</v>
      </c>
      <c r="G2809">
        <f>INT((D2809-1)/6)+1</f>
        <v>4</v>
      </c>
      <c r="H2809">
        <f>MOD(D2809-1,6)+1</f>
        <v>2</v>
      </c>
      <c r="I2809">
        <f>37-D2809</f>
        <v>17</v>
      </c>
      <c r="J2809">
        <f>ABS(D2809-D2810)</f>
        <v>3</v>
      </c>
      <c r="K2809">
        <f>AVERAGE(D2809:D2813)</f>
        <v>20</v>
      </c>
      <c r="L2809">
        <f>AVERAGE(D2809:D2828)</f>
        <v>20</v>
      </c>
      <c r="M2809">
        <f>K2809-L2809</f>
        <v>0</v>
      </c>
      <c r="N2809" t="str">
        <f>IF(K2809&gt;L2809,"HIGH ZONE BIAS",IF(K2809&lt;L2809,"LOW ZONE BIAS","EQUILIBRIUM"))</f>
        <v>EQUILIBRIUM</v>
      </c>
    </row>
    <row r="2810">
      <c r="A2810">
        <v>24761</v>
      </c>
      <c r="B2810" t="str">
        <v>2024-08-17</v>
      </c>
      <c r="C2810" t="str">
        <v>Evening</v>
      </c>
      <c r="D2810">
        <v>23</v>
      </c>
      <c r="E2810" t="str">
        <f>IF(MOD(D2810,2)=0,"EVEN","ODD")</f>
        <v>ODD</v>
      </c>
      <c r="F2810" t="str">
        <f>IF(D2810&lt;=18,"LOW (1-18)","HIGH (19-36)")</f>
        <v>HIGH (19-36)</v>
      </c>
      <c r="G2810">
        <f>INT((D2810-1)/6)+1</f>
        <v>4</v>
      </c>
      <c r="H2810">
        <f>MOD(D2810-1,6)+1</f>
        <v>5</v>
      </c>
      <c r="I2810">
        <f>37-D2810</f>
        <v>14</v>
      </c>
      <c r="J2810">
        <f>ABS(D2810-D2811)</f>
        <v>9</v>
      </c>
      <c r="K2810">
        <f>AVERAGE(D2810:D2814)</f>
        <v>23</v>
      </c>
      <c r="L2810">
        <f>AVERAGE(D2810:D2829)</f>
        <v>23</v>
      </c>
      <c r="M2810">
        <f>K2810-L2810</f>
        <v>0</v>
      </c>
      <c r="N2810" t="str">
        <f>IF(K2810&gt;L2810,"HIGH ZONE BIAS",IF(K2810&lt;L2810,"LOW ZONE BIAS","EQUILIBRIUM"))</f>
        <v>EQUILIBRIUM</v>
      </c>
    </row>
    <row r="2811">
      <c r="A2811">
        <v>24760</v>
      </c>
      <c r="B2811" t="str">
        <v>2024-08-17</v>
      </c>
      <c r="C2811" t="str">
        <v>Afternoon</v>
      </c>
      <c r="D2811">
        <v>32</v>
      </c>
      <c r="E2811" t="str">
        <f>IF(MOD(D2811,2)=0,"EVEN","ODD")</f>
        <v>EVEN</v>
      </c>
      <c r="F2811" t="str">
        <f>IF(D2811&lt;=18,"LOW (1-18)","HIGH (19-36)")</f>
        <v>HIGH (19-36)</v>
      </c>
      <c r="G2811">
        <f>INT((D2811-1)/6)+1</f>
        <v>6</v>
      </c>
      <c r="H2811">
        <f>MOD(D2811-1,6)+1</f>
        <v>2</v>
      </c>
      <c r="I2811">
        <f>37-D2811</f>
        <v>5</v>
      </c>
      <c r="J2811">
        <f>ABS(D2811-D2812)</f>
        <v>14</v>
      </c>
      <c r="K2811">
        <f>AVERAGE(D2811:D2815)</f>
        <v>32</v>
      </c>
      <c r="L2811">
        <f>AVERAGE(D2811:D2830)</f>
        <v>32</v>
      </c>
      <c r="M2811">
        <f>K2811-L2811</f>
        <v>0</v>
      </c>
      <c r="N2811" t="str">
        <f>IF(K2811&gt;L2811,"HIGH ZONE BIAS",IF(K2811&lt;L2811,"LOW ZONE BIAS","EQUILIBRIUM"))</f>
        <v>EQUILIBRIUM</v>
      </c>
    </row>
    <row r="2812">
      <c r="A2812">
        <v>24759</v>
      </c>
      <c r="B2812" t="str">
        <v>2024-08-17</v>
      </c>
      <c r="C2812" t="str">
        <v>Midday</v>
      </c>
      <c r="D2812">
        <v>18</v>
      </c>
      <c r="E2812" t="str">
        <f>IF(MOD(D2812,2)=0,"EVEN","ODD")</f>
        <v>EVEN</v>
      </c>
      <c r="F2812" t="str">
        <f>IF(D2812&lt;=18,"LOW (1-18)","HIGH (19-36)")</f>
        <v>LOW (1-18)</v>
      </c>
      <c r="G2812">
        <f>INT((D2812-1)/6)+1</f>
        <v>3</v>
      </c>
      <c r="H2812">
        <f>MOD(D2812-1,6)+1</f>
        <v>6</v>
      </c>
      <c r="I2812">
        <f>37-D2812</f>
        <v>19</v>
      </c>
      <c r="J2812">
        <f>ABS(D2812-D2813)</f>
        <v>2</v>
      </c>
      <c r="K2812">
        <f>AVERAGE(D2812:D2816)</f>
        <v>18</v>
      </c>
      <c r="L2812">
        <f>AVERAGE(D2812:D2831)</f>
        <v>18</v>
      </c>
      <c r="M2812">
        <f>K2812-L2812</f>
        <v>0</v>
      </c>
      <c r="N2812" t="str">
        <f>IF(K2812&gt;L2812,"HIGH ZONE BIAS",IF(K2812&lt;L2812,"LOW ZONE BIAS","EQUILIBRIUM"))</f>
        <v>EQUILIBRIUM</v>
      </c>
    </row>
    <row r="2813">
      <c r="A2813">
        <v>24758</v>
      </c>
      <c r="B2813" t="str">
        <v>2024-08-17</v>
      </c>
      <c r="C2813" t="str">
        <v>Morning</v>
      </c>
      <c r="D2813">
        <v>20</v>
      </c>
      <c r="E2813" t="str">
        <f>IF(MOD(D2813,2)=0,"EVEN","ODD")</f>
        <v>EVEN</v>
      </c>
      <c r="F2813" t="str">
        <f>IF(D2813&lt;=18,"LOW (1-18)","HIGH (19-36)")</f>
        <v>HIGH (19-36)</v>
      </c>
      <c r="G2813">
        <f>INT((D2813-1)/6)+1</f>
        <v>4</v>
      </c>
      <c r="H2813">
        <f>MOD(D2813-1,6)+1</f>
        <v>2</v>
      </c>
      <c r="I2813">
        <f>37-D2813</f>
        <v>17</v>
      </c>
      <c r="J2813">
        <f>ABS(D2813-D2814)</f>
        <v>7</v>
      </c>
      <c r="K2813">
        <f>AVERAGE(D2813:D2817)</f>
        <v>20</v>
      </c>
      <c r="L2813">
        <f>AVERAGE(D2813:D2832)</f>
        <v>20</v>
      </c>
      <c r="M2813">
        <f>K2813-L2813</f>
        <v>0</v>
      </c>
      <c r="N2813" t="str">
        <f>IF(K2813&gt;L2813,"HIGH ZONE BIAS",IF(K2813&lt;L2813,"LOW ZONE BIAS","EQUILIBRIUM"))</f>
        <v>EQUILIBRIUM</v>
      </c>
    </row>
    <row r="2814">
      <c r="A2814">
        <v>24757</v>
      </c>
      <c r="B2814" t="str">
        <v>2024-08-16</v>
      </c>
      <c r="C2814" t="str">
        <v>Evening</v>
      </c>
      <c r="D2814">
        <v>13</v>
      </c>
      <c r="E2814" t="str">
        <f>IF(MOD(D2814,2)=0,"EVEN","ODD")</f>
        <v>ODD</v>
      </c>
      <c r="F2814" t="str">
        <f>IF(D2814&lt;=18,"LOW (1-18)","HIGH (19-36)")</f>
        <v>LOW (1-18)</v>
      </c>
      <c r="G2814">
        <f>INT((D2814-1)/6)+1</f>
        <v>3</v>
      </c>
      <c r="H2814">
        <f>MOD(D2814-1,6)+1</f>
        <v>1</v>
      </c>
      <c r="I2814">
        <f>37-D2814</f>
        <v>24</v>
      </c>
      <c r="J2814">
        <f>ABS(D2814-D2815)</f>
        <v>9</v>
      </c>
      <c r="K2814">
        <f>AVERAGE(D2814:D2818)</f>
        <v>13</v>
      </c>
      <c r="L2814">
        <f>AVERAGE(D2814:D2833)</f>
        <v>13</v>
      </c>
      <c r="M2814">
        <f>K2814-L2814</f>
        <v>0</v>
      </c>
      <c r="N2814" t="str">
        <f>IF(K2814&gt;L2814,"HIGH ZONE BIAS",IF(K2814&lt;L2814,"LOW ZONE BIAS","EQUILIBRIUM"))</f>
        <v>EQUILIBRIUM</v>
      </c>
    </row>
    <row r="2815">
      <c r="A2815">
        <v>24756</v>
      </c>
      <c r="B2815" t="str">
        <v>2024-08-16</v>
      </c>
      <c r="C2815" t="str">
        <v>Afternoon</v>
      </c>
      <c r="D2815">
        <v>22</v>
      </c>
      <c r="E2815" t="str">
        <f>IF(MOD(D2815,2)=0,"EVEN","ODD")</f>
        <v>EVEN</v>
      </c>
      <c r="F2815" t="str">
        <f>IF(D2815&lt;=18,"LOW (1-18)","HIGH (19-36)")</f>
        <v>HIGH (19-36)</v>
      </c>
      <c r="G2815">
        <f>INT((D2815-1)/6)+1</f>
        <v>4</v>
      </c>
      <c r="H2815">
        <f>MOD(D2815-1,6)+1</f>
        <v>4</v>
      </c>
      <c r="I2815">
        <f>37-D2815</f>
        <v>15</v>
      </c>
      <c r="J2815">
        <f>ABS(D2815-D2816)</f>
        <v>16</v>
      </c>
      <c r="K2815">
        <f>AVERAGE(D2815:D2819)</f>
        <v>22</v>
      </c>
      <c r="L2815">
        <f>AVERAGE(D2815:D2834)</f>
        <v>22</v>
      </c>
      <c r="M2815">
        <f>K2815-L2815</f>
        <v>0</v>
      </c>
      <c r="N2815" t="str">
        <f>IF(K2815&gt;L2815,"HIGH ZONE BIAS",IF(K2815&lt;L2815,"LOW ZONE BIAS","EQUILIBRIUM"))</f>
        <v>EQUILIBRIUM</v>
      </c>
    </row>
    <row r="2816">
      <c r="A2816">
        <v>24755</v>
      </c>
      <c r="B2816" t="str">
        <v>2024-08-16</v>
      </c>
      <c r="C2816" t="str">
        <v>Midday</v>
      </c>
      <c r="D2816">
        <v>6</v>
      </c>
      <c r="E2816" t="str">
        <f>IF(MOD(D2816,2)=0,"EVEN","ODD")</f>
        <v>EVEN</v>
      </c>
      <c r="F2816" t="str">
        <f>IF(D2816&lt;=18,"LOW (1-18)","HIGH (19-36)")</f>
        <v>LOW (1-18)</v>
      </c>
      <c r="G2816">
        <f>INT((D2816-1)/6)+1</f>
        <v>1</v>
      </c>
      <c r="H2816">
        <f>MOD(D2816-1,6)+1</f>
        <v>6</v>
      </c>
      <c r="I2816">
        <f>37-D2816</f>
        <v>31</v>
      </c>
      <c r="J2816">
        <f>ABS(D2816-D2817)</f>
        <v>3</v>
      </c>
      <c r="K2816">
        <f>AVERAGE(D2816:D2820)</f>
        <v>6</v>
      </c>
      <c r="L2816">
        <f>AVERAGE(D2816:D2835)</f>
        <v>6</v>
      </c>
      <c r="M2816">
        <f>K2816-L2816</f>
        <v>0</v>
      </c>
      <c r="N2816" t="str">
        <f>IF(K2816&gt;L2816,"HIGH ZONE BIAS",IF(K2816&lt;L2816,"LOW ZONE BIAS","EQUILIBRIUM"))</f>
        <v>EQUILIBRIUM</v>
      </c>
    </row>
    <row r="2817">
      <c r="A2817">
        <v>24754</v>
      </c>
      <c r="B2817" t="str">
        <v>2024-08-16</v>
      </c>
      <c r="C2817" t="str">
        <v>Morning</v>
      </c>
      <c r="D2817">
        <v>9</v>
      </c>
      <c r="E2817" t="str">
        <f>IF(MOD(D2817,2)=0,"EVEN","ODD")</f>
        <v>ODD</v>
      </c>
      <c r="F2817" t="str">
        <f>IF(D2817&lt;=18,"LOW (1-18)","HIGH (19-36)")</f>
        <v>LOW (1-18)</v>
      </c>
      <c r="G2817">
        <f>INT((D2817-1)/6)+1</f>
        <v>2</v>
      </c>
      <c r="H2817">
        <f>MOD(D2817-1,6)+1</f>
        <v>3</v>
      </c>
      <c r="I2817">
        <f>37-D2817</f>
        <v>28</v>
      </c>
      <c r="J2817">
        <f>ABS(D2817-D2818)</f>
        <v>5</v>
      </c>
      <c r="K2817">
        <f>AVERAGE(D2817:D2821)</f>
        <v>9</v>
      </c>
      <c r="L2817">
        <f>AVERAGE(D2817:D2836)</f>
        <v>9</v>
      </c>
      <c r="M2817">
        <f>K2817-L2817</f>
        <v>0</v>
      </c>
      <c r="N2817" t="str">
        <f>IF(K2817&gt;L2817,"HIGH ZONE BIAS",IF(K2817&lt;L2817,"LOW ZONE BIAS","EQUILIBRIUM"))</f>
        <v>EQUILIBRIUM</v>
      </c>
    </row>
    <row r="2818">
      <c r="A2818">
        <v>24753</v>
      </c>
      <c r="B2818" t="str">
        <v>2024-08-15</v>
      </c>
      <c r="C2818" t="str">
        <v>Evening</v>
      </c>
      <c r="D2818">
        <v>14</v>
      </c>
      <c r="E2818" t="str">
        <f>IF(MOD(D2818,2)=0,"EVEN","ODD")</f>
        <v>EVEN</v>
      </c>
      <c r="F2818" t="str">
        <f>IF(D2818&lt;=18,"LOW (1-18)","HIGH (19-36)")</f>
        <v>LOW (1-18)</v>
      </c>
      <c r="G2818">
        <f>INT((D2818-1)/6)+1</f>
        <v>3</v>
      </c>
      <c r="H2818">
        <f>MOD(D2818-1,6)+1</f>
        <v>2</v>
      </c>
      <c r="I2818">
        <f>37-D2818</f>
        <v>23</v>
      </c>
      <c r="J2818">
        <f>ABS(D2818-D2819)</f>
        <v>18</v>
      </c>
      <c r="K2818">
        <f>AVERAGE(D2818:D2822)</f>
        <v>14</v>
      </c>
      <c r="L2818">
        <f>AVERAGE(D2818:D2837)</f>
        <v>14</v>
      </c>
      <c r="M2818">
        <f>K2818-L2818</f>
        <v>0</v>
      </c>
      <c r="N2818" t="str">
        <f>IF(K2818&gt;L2818,"HIGH ZONE BIAS",IF(K2818&lt;L2818,"LOW ZONE BIAS","EQUILIBRIUM"))</f>
        <v>EQUILIBRIUM</v>
      </c>
    </row>
    <row r="2819">
      <c r="A2819">
        <v>24752</v>
      </c>
      <c r="B2819" t="str">
        <v>2024-08-15</v>
      </c>
      <c r="C2819" t="str">
        <v>Afternoon</v>
      </c>
      <c r="D2819">
        <v>32</v>
      </c>
      <c r="E2819" t="str">
        <f>IF(MOD(D2819,2)=0,"EVEN","ODD")</f>
        <v>EVEN</v>
      </c>
      <c r="F2819" t="str">
        <f>IF(D2819&lt;=18,"LOW (1-18)","HIGH (19-36)")</f>
        <v>HIGH (19-36)</v>
      </c>
      <c r="G2819">
        <f>INT((D2819-1)/6)+1</f>
        <v>6</v>
      </c>
      <c r="H2819">
        <f>MOD(D2819-1,6)+1</f>
        <v>2</v>
      </c>
      <c r="I2819">
        <f>37-D2819</f>
        <v>5</v>
      </c>
      <c r="J2819">
        <f>ABS(D2819-D2820)</f>
        <v>25</v>
      </c>
      <c r="K2819">
        <f>AVERAGE(D2819:D2823)</f>
        <v>32</v>
      </c>
      <c r="L2819">
        <f>AVERAGE(D2819:D2838)</f>
        <v>32</v>
      </c>
      <c r="M2819">
        <f>K2819-L2819</f>
        <v>0</v>
      </c>
      <c r="N2819" t="str">
        <f>IF(K2819&gt;L2819,"HIGH ZONE BIAS",IF(K2819&lt;L2819,"LOW ZONE BIAS","EQUILIBRIUM"))</f>
        <v>EQUILIBRIUM</v>
      </c>
    </row>
    <row r="2820">
      <c r="A2820">
        <v>24751</v>
      </c>
      <c r="B2820" t="str">
        <v>2024-08-15</v>
      </c>
      <c r="C2820" t="str">
        <v>Midday</v>
      </c>
      <c r="D2820">
        <v>7</v>
      </c>
      <c r="E2820" t="str">
        <f>IF(MOD(D2820,2)=0,"EVEN","ODD")</f>
        <v>ODD</v>
      </c>
      <c r="F2820" t="str">
        <f>IF(D2820&lt;=18,"LOW (1-18)","HIGH (19-36)")</f>
        <v>LOW (1-18)</v>
      </c>
      <c r="G2820">
        <f>INT((D2820-1)/6)+1</f>
        <v>2</v>
      </c>
      <c r="H2820">
        <f>MOD(D2820-1,6)+1</f>
        <v>1</v>
      </c>
      <c r="I2820">
        <f>37-D2820</f>
        <v>30</v>
      </c>
      <c r="J2820">
        <f>ABS(D2820-D2821)</f>
        <v>14</v>
      </c>
      <c r="K2820">
        <f>AVERAGE(D2820:D2824)</f>
        <v>7</v>
      </c>
      <c r="L2820">
        <f>AVERAGE(D2820:D2839)</f>
        <v>7</v>
      </c>
      <c r="M2820">
        <f>K2820-L2820</f>
        <v>0</v>
      </c>
      <c r="N2820" t="str">
        <f>IF(K2820&gt;L2820,"HIGH ZONE BIAS",IF(K2820&lt;L2820,"LOW ZONE BIAS","EQUILIBRIUM"))</f>
        <v>EQUILIBRIUM</v>
      </c>
    </row>
    <row r="2821">
      <c r="A2821">
        <v>24750</v>
      </c>
      <c r="B2821" t="str">
        <v>2024-08-15</v>
      </c>
      <c r="C2821" t="str">
        <v>Morning</v>
      </c>
      <c r="D2821">
        <v>21</v>
      </c>
      <c r="E2821" t="str">
        <f>IF(MOD(D2821,2)=0,"EVEN","ODD")</f>
        <v>ODD</v>
      </c>
      <c r="F2821" t="str">
        <f>IF(D2821&lt;=18,"LOW (1-18)","HIGH (19-36)")</f>
        <v>HIGH (19-36)</v>
      </c>
      <c r="G2821">
        <f>INT((D2821-1)/6)+1</f>
        <v>4</v>
      </c>
      <c r="H2821">
        <f>MOD(D2821-1,6)+1</f>
        <v>3</v>
      </c>
      <c r="I2821">
        <f>37-D2821</f>
        <v>16</v>
      </c>
      <c r="J2821">
        <f>ABS(D2821-D2822)</f>
        <v>3</v>
      </c>
      <c r="K2821">
        <f>AVERAGE(D2821:D2825)</f>
        <v>21</v>
      </c>
      <c r="L2821">
        <f>AVERAGE(D2821:D2840)</f>
        <v>21</v>
      </c>
      <c r="M2821">
        <f>K2821-L2821</f>
        <v>0</v>
      </c>
      <c r="N2821" t="str">
        <f>IF(K2821&gt;L2821,"HIGH ZONE BIAS",IF(K2821&lt;L2821,"LOW ZONE BIAS","EQUILIBRIUM"))</f>
        <v>EQUILIBRIUM</v>
      </c>
    </row>
    <row r="2822">
      <c r="A2822">
        <v>24749</v>
      </c>
      <c r="B2822" t="str">
        <v>2024-08-14</v>
      </c>
      <c r="C2822" t="str">
        <v>Evening</v>
      </c>
      <c r="D2822">
        <v>24</v>
      </c>
      <c r="E2822" t="str">
        <f>IF(MOD(D2822,2)=0,"EVEN","ODD")</f>
        <v>EVEN</v>
      </c>
      <c r="F2822" t="str">
        <f>IF(D2822&lt;=18,"LOW (1-18)","HIGH (19-36)")</f>
        <v>HIGH (19-36)</v>
      </c>
      <c r="G2822">
        <f>INT((D2822-1)/6)+1</f>
        <v>4</v>
      </c>
      <c r="H2822">
        <f>MOD(D2822-1,6)+1</f>
        <v>6</v>
      </c>
      <c r="I2822">
        <f>37-D2822</f>
        <v>13</v>
      </c>
      <c r="J2822">
        <f>ABS(D2822-D2823)</f>
        <v>21</v>
      </c>
      <c r="K2822">
        <f>AVERAGE(D2822:D2826)</f>
        <v>24</v>
      </c>
      <c r="L2822">
        <f>AVERAGE(D2822:D2841)</f>
        <v>24</v>
      </c>
      <c r="M2822">
        <f>K2822-L2822</f>
        <v>0</v>
      </c>
      <c r="N2822" t="str">
        <f>IF(K2822&gt;L2822,"HIGH ZONE BIAS",IF(K2822&lt;L2822,"LOW ZONE BIAS","EQUILIBRIUM"))</f>
        <v>EQUILIBRIUM</v>
      </c>
    </row>
    <row r="2823">
      <c r="A2823">
        <v>24748</v>
      </c>
      <c r="B2823" t="str">
        <v>2024-08-14</v>
      </c>
      <c r="C2823" t="str">
        <v>Afternoon</v>
      </c>
      <c r="D2823">
        <v>3</v>
      </c>
      <c r="E2823" t="str">
        <f>IF(MOD(D2823,2)=0,"EVEN","ODD")</f>
        <v>ODD</v>
      </c>
      <c r="F2823" t="str">
        <f>IF(D2823&lt;=18,"LOW (1-18)","HIGH (19-36)")</f>
        <v>LOW (1-18)</v>
      </c>
      <c r="G2823">
        <f>INT((D2823-1)/6)+1</f>
        <v>1</v>
      </c>
      <c r="H2823">
        <f>MOD(D2823-1,6)+1</f>
        <v>3</v>
      </c>
      <c r="I2823">
        <f>37-D2823</f>
        <v>34</v>
      </c>
      <c r="J2823">
        <f>ABS(D2823-D2824)</f>
        <v>20</v>
      </c>
      <c r="K2823">
        <f>AVERAGE(D2823:D2827)</f>
        <v>3</v>
      </c>
      <c r="L2823">
        <f>AVERAGE(D2823:D2842)</f>
        <v>3</v>
      </c>
      <c r="M2823">
        <f>K2823-L2823</f>
        <v>0</v>
      </c>
      <c r="N2823" t="str">
        <f>IF(K2823&gt;L2823,"HIGH ZONE BIAS",IF(K2823&lt;L2823,"LOW ZONE BIAS","EQUILIBRIUM"))</f>
        <v>EQUILIBRIUM</v>
      </c>
    </row>
    <row r="2824">
      <c r="A2824">
        <v>24747</v>
      </c>
      <c r="B2824" t="str">
        <v>2024-08-14</v>
      </c>
      <c r="C2824" t="str">
        <v>Midday</v>
      </c>
      <c r="D2824">
        <v>23</v>
      </c>
      <c r="E2824" t="str">
        <f>IF(MOD(D2824,2)=0,"EVEN","ODD")</f>
        <v>ODD</v>
      </c>
      <c r="F2824" t="str">
        <f>IF(D2824&lt;=18,"LOW (1-18)","HIGH (19-36)")</f>
        <v>HIGH (19-36)</v>
      </c>
      <c r="G2824">
        <f>INT((D2824-1)/6)+1</f>
        <v>4</v>
      </c>
      <c r="H2824">
        <f>MOD(D2824-1,6)+1</f>
        <v>5</v>
      </c>
      <c r="I2824">
        <f>37-D2824</f>
        <v>14</v>
      </c>
      <c r="J2824">
        <f>ABS(D2824-D2825)</f>
        <v>8</v>
      </c>
      <c r="K2824">
        <f>AVERAGE(D2824:D2828)</f>
        <v>23</v>
      </c>
      <c r="L2824">
        <f>AVERAGE(D2824:D2843)</f>
        <v>23</v>
      </c>
      <c r="M2824">
        <f>K2824-L2824</f>
        <v>0</v>
      </c>
      <c r="N2824" t="str">
        <f>IF(K2824&gt;L2824,"HIGH ZONE BIAS",IF(K2824&lt;L2824,"LOW ZONE BIAS","EQUILIBRIUM"))</f>
        <v>EQUILIBRIUM</v>
      </c>
    </row>
    <row r="2825">
      <c r="A2825">
        <v>24746</v>
      </c>
      <c r="B2825" t="str">
        <v>2024-08-14</v>
      </c>
      <c r="C2825" t="str">
        <v>Morning</v>
      </c>
      <c r="D2825">
        <v>15</v>
      </c>
      <c r="E2825" t="str">
        <f>IF(MOD(D2825,2)=0,"EVEN","ODD")</f>
        <v>ODD</v>
      </c>
      <c r="F2825" t="str">
        <f>IF(D2825&lt;=18,"LOW (1-18)","HIGH (19-36)")</f>
        <v>LOW (1-18)</v>
      </c>
      <c r="G2825">
        <f>INT((D2825-1)/6)+1</f>
        <v>3</v>
      </c>
      <c r="H2825">
        <f>MOD(D2825-1,6)+1</f>
        <v>3</v>
      </c>
      <c r="I2825">
        <f>37-D2825</f>
        <v>22</v>
      </c>
      <c r="J2825">
        <f>ABS(D2825-D2826)</f>
        <v>1</v>
      </c>
      <c r="K2825">
        <f>AVERAGE(D2825:D2829)</f>
        <v>15</v>
      </c>
      <c r="L2825">
        <f>AVERAGE(D2825:D2844)</f>
        <v>15</v>
      </c>
      <c r="M2825">
        <f>K2825-L2825</f>
        <v>0</v>
      </c>
      <c r="N2825" t="str">
        <f>IF(K2825&gt;L2825,"HIGH ZONE BIAS",IF(K2825&lt;L2825,"LOW ZONE BIAS","EQUILIBRIUM"))</f>
        <v>EQUILIBRIUM</v>
      </c>
    </row>
    <row r="2826">
      <c r="A2826">
        <v>24745</v>
      </c>
      <c r="B2826" t="str">
        <v>2024-08-13</v>
      </c>
      <c r="C2826" t="str">
        <v>Evening</v>
      </c>
      <c r="D2826">
        <v>16</v>
      </c>
      <c r="E2826" t="str">
        <f>IF(MOD(D2826,2)=0,"EVEN","ODD")</f>
        <v>EVEN</v>
      </c>
      <c r="F2826" t="str">
        <f>IF(D2826&lt;=18,"LOW (1-18)","HIGH (19-36)")</f>
        <v>LOW (1-18)</v>
      </c>
      <c r="G2826">
        <f>INT((D2826-1)/6)+1</f>
        <v>3</v>
      </c>
      <c r="H2826">
        <f>MOD(D2826-1,6)+1</f>
        <v>4</v>
      </c>
      <c r="I2826">
        <f>37-D2826</f>
        <v>21</v>
      </c>
      <c r="J2826">
        <f>ABS(D2826-D2827)</f>
        <v>1</v>
      </c>
      <c r="K2826">
        <f>AVERAGE(D2826:D2830)</f>
        <v>16</v>
      </c>
      <c r="L2826">
        <f>AVERAGE(D2826:D2845)</f>
        <v>16</v>
      </c>
      <c r="M2826">
        <f>K2826-L2826</f>
        <v>0</v>
      </c>
      <c r="N2826" t="str">
        <f>IF(K2826&gt;L2826,"HIGH ZONE BIAS",IF(K2826&lt;L2826,"LOW ZONE BIAS","EQUILIBRIUM"))</f>
        <v>EQUILIBRIUM</v>
      </c>
    </row>
    <row r="2827">
      <c r="A2827">
        <v>24744</v>
      </c>
      <c r="B2827" t="str">
        <v>2024-08-13</v>
      </c>
      <c r="C2827" t="str">
        <v>Afternoon</v>
      </c>
      <c r="D2827">
        <v>15</v>
      </c>
      <c r="E2827" t="str">
        <f>IF(MOD(D2827,2)=0,"EVEN","ODD")</f>
        <v>ODD</v>
      </c>
      <c r="F2827" t="str">
        <f>IF(D2827&lt;=18,"LOW (1-18)","HIGH (19-36)")</f>
        <v>LOW (1-18)</v>
      </c>
      <c r="G2827">
        <f>INT((D2827-1)/6)+1</f>
        <v>3</v>
      </c>
      <c r="H2827">
        <f>MOD(D2827-1,6)+1</f>
        <v>3</v>
      </c>
      <c r="I2827">
        <f>37-D2827</f>
        <v>22</v>
      </c>
      <c r="J2827">
        <f>ABS(D2827-D2828)</f>
        <v>3</v>
      </c>
      <c r="K2827">
        <f>AVERAGE(D2827:D2831)</f>
        <v>15</v>
      </c>
      <c r="L2827">
        <f>AVERAGE(D2827:D2846)</f>
        <v>15</v>
      </c>
      <c r="M2827">
        <f>K2827-L2827</f>
        <v>0</v>
      </c>
      <c r="N2827" t="str">
        <f>IF(K2827&gt;L2827,"HIGH ZONE BIAS",IF(K2827&lt;L2827,"LOW ZONE BIAS","EQUILIBRIUM"))</f>
        <v>EQUILIBRIUM</v>
      </c>
    </row>
    <row r="2828">
      <c r="A2828">
        <v>24743</v>
      </c>
      <c r="B2828" t="str">
        <v>2024-08-13</v>
      </c>
      <c r="C2828" t="str">
        <v>Midday</v>
      </c>
      <c r="D2828">
        <v>18</v>
      </c>
      <c r="E2828" t="str">
        <f>IF(MOD(D2828,2)=0,"EVEN","ODD")</f>
        <v>EVEN</v>
      </c>
      <c r="F2828" t="str">
        <f>IF(D2828&lt;=18,"LOW (1-18)","HIGH (19-36)")</f>
        <v>LOW (1-18)</v>
      </c>
      <c r="G2828">
        <f>INT((D2828-1)/6)+1</f>
        <v>3</v>
      </c>
      <c r="H2828">
        <f>MOD(D2828-1,6)+1</f>
        <v>6</v>
      </c>
      <c r="I2828">
        <f>37-D2828</f>
        <v>19</v>
      </c>
      <c r="J2828">
        <f>ABS(D2828-D2829)</f>
        <v>9</v>
      </c>
      <c r="K2828">
        <f>AVERAGE(D2828:D2832)</f>
        <v>18</v>
      </c>
      <c r="L2828">
        <f>AVERAGE(D2828:D2847)</f>
        <v>18</v>
      </c>
      <c r="M2828">
        <f>K2828-L2828</f>
        <v>0</v>
      </c>
      <c r="N2828" t="str">
        <f>IF(K2828&gt;L2828,"HIGH ZONE BIAS",IF(K2828&lt;L2828,"LOW ZONE BIAS","EQUILIBRIUM"))</f>
        <v>EQUILIBRIUM</v>
      </c>
    </row>
    <row r="2829">
      <c r="A2829">
        <v>24742</v>
      </c>
      <c r="B2829" t="str">
        <v>2024-08-13</v>
      </c>
      <c r="C2829" t="str">
        <v>Morning</v>
      </c>
      <c r="D2829">
        <v>27</v>
      </c>
      <c r="E2829" t="str">
        <f>IF(MOD(D2829,2)=0,"EVEN","ODD")</f>
        <v>ODD</v>
      </c>
      <c r="F2829" t="str">
        <f>IF(D2829&lt;=18,"LOW (1-18)","HIGH (19-36)")</f>
        <v>HIGH (19-36)</v>
      </c>
      <c r="G2829">
        <f>INT((D2829-1)/6)+1</f>
        <v>5</v>
      </c>
      <c r="H2829">
        <f>MOD(D2829-1,6)+1</f>
        <v>3</v>
      </c>
      <c r="I2829">
        <f>37-D2829</f>
        <v>10</v>
      </c>
      <c r="J2829">
        <f>ABS(D2829-D2830)</f>
        <v>7</v>
      </c>
      <c r="K2829">
        <f>AVERAGE(D2829:D2833)</f>
        <v>27</v>
      </c>
      <c r="L2829">
        <f>AVERAGE(D2829:D2848)</f>
        <v>27</v>
      </c>
      <c r="M2829">
        <f>K2829-L2829</f>
        <v>0</v>
      </c>
      <c r="N2829" t="str">
        <f>IF(K2829&gt;L2829,"HIGH ZONE BIAS",IF(K2829&lt;L2829,"LOW ZONE BIAS","EQUILIBRIUM"))</f>
        <v>EQUILIBRIUM</v>
      </c>
    </row>
    <row r="2830">
      <c r="A2830">
        <v>24741</v>
      </c>
      <c r="B2830" t="str">
        <v>2024-08-12</v>
      </c>
      <c r="C2830" t="str">
        <v>Evening</v>
      </c>
      <c r="D2830">
        <v>34</v>
      </c>
      <c r="E2830" t="str">
        <f>IF(MOD(D2830,2)=0,"EVEN","ODD")</f>
        <v>EVEN</v>
      </c>
      <c r="F2830" t="str">
        <f>IF(D2830&lt;=18,"LOW (1-18)","HIGH (19-36)")</f>
        <v>HIGH (19-36)</v>
      </c>
      <c r="G2830">
        <f>INT((D2830-1)/6)+1</f>
        <v>6</v>
      </c>
      <c r="H2830">
        <f>MOD(D2830-1,6)+1</f>
        <v>4</v>
      </c>
      <c r="I2830">
        <f>37-D2830</f>
        <v>3</v>
      </c>
      <c r="J2830">
        <f>ABS(D2830-D2831)</f>
        <v>0</v>
      </c>
      <c r="K2830">
        <f>AVERAGE(D2830:D2834)</f>
        <v>34</v>
      </c>
      <c r="L2830">
        <f>AVERAGE(D2830:D2849)</f>
        <v>34</v>
      </c>
      <c r="M2830">
        <f>K2830-L2830</f>
        <v>0</v>
      </c>
      <c r="N2830" t="str">
        <f>IF(K2830&gt;L2830,"HIGH ZONE BIAS",IF(K2830&lt;L2830,"LOW ZONE BIAS","EQUILIBRIUM"))</f>
        <v>EQUILIBRIUM</v>
      </c>
    </row>
    <row r="2831">
      <c r="A2831">
        <v>24740</v>
      </c>
      <c r="B2831" t="str">
        <v>2024-08-12</v>
      </c>
      <c r="C2831" t="str">
        <v>Afternoon</v>
      </c>
      <c r="D2831">
        <v>34</v>
      </c>
      <c r="E2831" t="str">
        <f>IF(MOD(D2831,2)=0,"EVEN","ODD")</f>
        <v>EVEN</v>
      </c>
      <c r="F2831" t="str">
        <f>IF(D2831&lt;=18,"LOW (1-18)","HIGH (19-36)")</f>
        <v>HIGH (19-36)</v>
      </c>
      <c r="G2831">
        <f>INT((D2831-1)/6)+1</f>
        <v>6</v>
      </c>
      <c r="H2831">
        <f>MOD(D2831-1,6)+1</f>
        <v>4</v>
      </c>
      <c r="I2831">
        <f>37-D2831</f>
        <v>3</v>
      </c>
      <c r="J2831">
        <f>ABS(D2831-D2832)</f>
        <v>28</v>
      </c>
      <c r="K2831">
        <f>AVERAGE(D2831:D2835)</f>
        <v>34</v>
      </c>
      <c r="L2831">
        <f>AVERAGE(D2831:D2850)</f>
        <v>34</v>
      </c>
      <c r="M2831">
        <f>K2831-L2831</f>
        <v>0</v>
      </c>
      <c r="N2831" t="str">
        <f>IF(K2831&gt;L2831,"HIGH ZONE BIAS",IF(K2831&lt;L2831,"LOW ZONE BIAS","EQUILIBRIUM"))</f>
        <v>EQUILIBRIUM</v>
      </c>
    </row>
    <row r="2832">
      <c r="A2832">
        <v>24739</v>
      </c>
      <c r="B2832" t="str">
        <v>2024-08-12</v>
      </c>
      <c r="C2832" t="str">
        <v>Midday</v>
      </c>
      <c r="D2832">
        <v>6</v>
      </c>
      <c r="E2832" t="str">
        <f>IF(MOD(D2832,2)=0,"EVEN","ODD")</f>
        <v>EVEN</v>
      </c>
      <c r="F2832" t="str">
        <f>IF(D2832&lt;=18,"LOW (1-18)","HIGH (19-36)")</f>
        <v>LOW (1-18)</v>
      </c>
      <c r="G2832">
        <f>INT((D2832-1)/6)+1</f>
        <v>1</v>
      </c>
      <c r="H2832">
        <f>MOD(D2832-1,6)+1</f>
        <v>6</v>
      </c>
      <c r="I2832">
        <f>37-D2832</f>
        <v>31</v>
      </c>
      <c r="J2832">
        <f>ABS(D2832-D2833)</f>
        <v>17</v>
      </c>
      <c r="K2832">
        <f>AVERAGE(D2832:D2836)</f>
        <v>6</v>
      </c>
      <c r="L2832">
        <f>AVERAGE(D2832:D2851)</f>
        <v>6</v>
      </c>
      <c r="M2832">
        <f>K2832-L2832</f>
        <v>0</v>
      </c>
      <c r="N2832" t="str">
        <f>IF(K2832&gt;L2832,"HIGH ZONE BIAS",IF(K2832&lt;L2832,"LOW ZONE BIAS","EQUILIBRIUM"))</f>
        <v>EQUILIBRIUM</v>
      </c>
    </row>
    <row r="2833">
      <c r="A2833">
        <v>24738</v>
      </c>
      <c r="B2833" t="str">
        <v>2024-08-12</v>
      </c>
      <c r="C2833" t="str">
        <v>Morning</v>
      </c>
      <c r="D2833">
        <v>23</v>
      </c>
      <c r="E2833" t="str">
        <f>IF(MOD(D2833,2)=0,"EVEN","ODD")</f>
        <v>ODD</v>
      </c>
      <c r="F2833" t="str">
        <f>IF(D2833&lt;=18,"LOW (1-18)","HIGH (19-36)")</f>
        <v>HIGH (19-36)</v>
      </c>
      <c r="G2833">
        <f>INT((D2833-1)/6)+1</f>
        <v>4</v>
      </c>
      <c r="H2833">
        <f>MOD(D2833-1,6)+1</f>
        <v>5</v>
      </c>
      <c r="I2833">
        <f>37-D2833</f>
        <v>14</v>
      </c>
      <c r="J2833">
        <f>ABS(D2833-D2834)</f>
        <v>2</v>
      </c>
      <c r="K2833">
        <f>AVERAGE(D2833:D2837)</f>
        <v>23</v>
      </c>
      <c r="L2833">
        <f>AVERAGE(D2833:D2852)</f>
        <v>23</v>
      </c>
      <c r="M2833">
        <f>K2833-L2833</f>
        <v>0</v>
      </c>
      <c r="N2833" t="str">
        <f>IF(K2833&gt;L2833,"HIGH ZONE BIAS",IF(K2833&lt;L2833,"LOW ZONE BIAS","EQUILIBRIUM"))</f>
        <v>EQUILIBRIUM</v>
      </c>
    </row>
    <row r="2834">
      <c r="A2834">
        <v>24737</v>
      </c>
      <c r="B2834" t="str">
        <v>2024-08-10</v>
      </c>
      <c r="C2834" t="str">
        <v>Evening</v>
      </c>
      <c r="D2834">
        <v>25</v>
      </c>
      <c r="E2834" t="str">
        <f>IF(MOD(D2834,2)=0,"EVEN","ODD")</f>
        <v>ODD</v>
      </c>
      <c r="F2834" t="str">
        <f>IF(D2834&lt;=18,"LOW (1-18)","HIGH (19-36)")</f>
        <v>HIGH (19-36)</v>
      </c>
      <c r="G2834">
        <f>INT((D2834-1)/6)+1</f>
        <v>5</v>
      </c>
      <c r="H2834">
        <f>MOD(D2834-1,6)+1</f>
        <v>1</v>
      </c>
      <c r="I2834">
        <f>37-D2834</f>
        <v>12</v>
      </c>
      <c r="J2834">
        <f>ABS(D2834-D2835)</f>
        <v>11</v>
      </c>
      <c r="K2834">
        <f>AVERAGE(D2834:D2838)</f>
        <v>25</v>
      </c>
      <c r="L2834">
        <f>AVERAGE(D2834:D2853)</f>
        <v>25</v>
      </c>
      <c r="M2834">
        <f>K2834-L2834</f>
        <v>0</v>
      </c>
      <c r="N2834" t="str">
        <f>IF(K2834&gt;L2834,"HIGH ZONE BIAS",IF(K2834&lt;L2834,"LOW ZONE BIAS","EQUILIBRIUM"))</f>
        <v>EQUILIBRIUM</v>
      </c>
    </row>
    <row r="2835">
      <c r="A2835">
        <v>24736</v>
      </c>
      <c r="B2835" t="str">
        <v>2024-08-10</v>
      </c>
      <c r="C2835" t="str">
        <v>Afternoon</v>
      </c>
      <c r="D2835">
        <v>36</v>
      </c>
      <c r="E2835" t="str">
        <f>IF(MOD(D2835,2)=0,"EVEN","ODD")</f>
        <v>EVEN</v>
      </c>
      <c r="F2835" t="str">
        <f>IF(D2835&lt;=18,"LOW (1-18)","HIGH (19-36)")</f>
        <v>HIGH (19-36)</v>
      </c>
      <c r="G2835">
        <f>INT((D2835-1)/6)+1</f>
        <v>6</v>
      </c>
      <c r="H2835">
        <f>MOD(D2835-1,6)+1</f>
        <v>6</v>
      </c>
      <c r="I2835">
        <f>37-D2835</f>
        <v>1</v>
      </c>
      <c r="J2835">
        <f>ABS(D2835-D2836)</f>
        <v>15</v>
      </c>
      <c r="K2835">
        <f>AVERAGE(D2835:D2839)</f>
        <v>36</v>
      </c>
      <c r="L2835">
        <f>AVERAGE(D2835:D2854)</f>
        <v>36</v>
      </c>
      <c r="M2835">
        <f>K2835-L2835</f>
        <v>0</v>
      </c>
      <c r="N2835" t="str">
        <f>IF(K2835&gt;L2835,"HIGH ZONE BIAS",IF(K2835&lt;L2835,"LOW ZONE BIAS","EQUILIBRIUM"))</f>
        <v>EQUILIBRIUM</v>
      </c>
    </row>
    <row r="2836">
      <c r="A2836">
        <v>24735</v>
      </c>
      <c r="B2836" t="str">
        <v>2024-08-10</v>
      </c>
      <c r="C2836" t="str">
        <v>Midday</v>
      </c>
      <c r="D2836">
        <v>21</v>
      </c>
      <c r="E2836" t="str">
        <f>IF(MOD(D2836,2)=0,"EVEN","ODD")</f>
        <v>ODD</v>
      </c>
      <c r="F2836" t="str">
        <f>IF(D2836&lt;=18,"LOW (1-18)","HIGH (19-36)")</f>
        <v>HIGH (19-36)</v>
      </c>
      <c r="G2836">
        <f>INT((D2836-1)/6)+1</f>
        <v>4</v>
      </c>
      <c r="H2836">
        <f>MOD(D2836-1,6)+1</f>
        <v>3</v>
      </c>
      <c r="I2836">
        <f>37-D2836</f>
        <v>16</v>
      </c>
      <c r="J2836">
        <f>ABS(D2836-D2837)</f>
        <v>10</v>
      </c>
      <c r="K2836">
        <f>AVERAGE(D2836:D2840)</f>
        <v>21</v>
      </c>
      <c r="L2836">
        <f>AVERAGE(D2836:D2855)</f>
        <v>21</v>
      </c>
      <c r="M2836">
        <f>K2836-L2836</f>
        <v>0</v>
      </c>
      <c r="N2836" t="str">
        <f>IF(K2836&gt;L2836,"HIGH ZONE BIAS",IF(K2836&lt;L2836,"LOW ZONE BIAS","EQUILIBRIUM"))</f>
        <v>EQUILIBRIUM</v>
      </c>
    </row>
    <row r="2837">
      <c r="A2837">
        <v>24734</v>
      </c>
      <c r="B2837" t="str">
        <v>2024-08-10</v>
      </c>
      <c r="C2837" t="str">
        <v>Morning</v>
      </c>
      <c r="D2837">
        <v>11</v>
      </c>
      <c r="E2837" t="str">
        <f>IF(MOD(D2837,2)=0,"EVEN","ODD")</f>
        <v>ODD</v>
      </c>
      <c r="F2837" t="str">
        <f>IF(D2837&lt;=18,"LOW (1-18)","HIGH (19-36)")</f>
        <v>LOW (1-18)</v>
      </c>
      <c r="G2837">
        <f>INT((D2837-1)/6)+1</f>
        <v>2</v>
      </c>
      <c r="H2837">
        <f>MOD(D2837-1,6)+1</f>
        <v>5</v>
      </c>
      <c r="I2837">
        <f>37-D2837</f>
        <v>26</v>
      </c>
      <c r="J2837">
        <f>ABS(D2837-D2838)</f>
        <v>5</v>
      </c>
      <c r="K2837">
        <f>AVERAGE(D2837:D2841)</f>
        <v>11</v>
      </c>
      <c r="L2837">
        <f>AVERAGE(D2837:D2856)</f>
        <v>11</v>
      </c>
      <c r="M2837">
        <f>K2837-L2837</f>
        <v>0</v>
      </c>
      <c r="N2837" t="str">
        <f>IF(K2837&gt;L2837,"HIGH ZONE BIAS",IF(K2837&lt;L2837,"LOW ZONE BIAS","EQUILIBRIUM"))</f>
        <v>EQUILIBRIUM</v>
      </c>
    </row>
    <row r="2838">
      <c r="A2838">
        <v>24733</v>
      </c>
      <c r="B2838" t="str">
        <v>2024-08-09</v>
      </c>
      <c r="C2838" t="str">
        <v>Evening</v>
      </c>
      <c r="D2838">
        <v>16</v>
      </c>
      <c r="E2838" t="str">
        <f>IF(MOD(D2838,2)=0,"EVEN","ODD")</f>
        <v>EVEN</v>
      </c>
      <c r="F2838" t="str">
        <f>IF(D2838&lt;=18,"LOW (1-18)","HIGH (19-36)")</f>
        <v>LOW (1-18)</v>
      </c>
      <c r="G2838">
        <f>INT((D2838-1)/6)+1</f>
        <v>3</v>
      </c>
      <c r="H2838">
        <f>MOD(D2838-1,6)+1</f>
        <v>4</v>
      </c>
      <c r="I2838">
        <f>37-D2838</f>
        <v>21</v>
      </c>
      <c r="J2838">
        <f>ABS(D2838-D2839)</f>
        <v>3</v>
      </c>
      <c r="K2838">
        <f>AVERAGE(D2838:D2842)</f>
        <v>16</v>
      </c>
      <c r="L2838">
        <f>AVERAGE(D2838:D2857)</f>
        <v>16</v>
      </c>
      <c r="M2838">
        <f>K2838-L2838</f>
        <v>0</v>
      </c>
      <c r="N2838" t="str">
        <f>IF(K2838&gt;L2838,"HIGH ZONE BIAS",IF(K2838&lt;L2838,"LOW ZONE BIAS","EQUILIBRIUM"))</f>
        <v>EQUILIBRIUM</v>
      </c>
    </row>
    <row r="2839">
      <c r="A2839">
        <v>24732</v>
      </c>
      <c r="B2839" t="str">
        <v>2024-08-09</v>
      </c>
      <c r="C2839" t="str">
        <v>Afternoon</v>
      </c>
      <c r="D2839">
        <v>19</v>
      </c>
      <c r="E2839" t="str">
        <f>IF(MOD(D2839,2)=0,"EVEN","ODD")</f>
        <v>ODD</v>
      </c>
      <c r="F2839" t="str">
        <f>IF(D2839&lt;=18,"LOW (1-18)","HIGH (19-36)")</f>
        <v>HIGH (19-36)</v>
      </c>
      <c r="G2839">
        <f>INT((D2839-1)/6)+1</f>
        <v>4</v>
      </c>
      <c r="H2839">
        <f>MOD(D2839-1,6)+1</f>
        <v>1</v>
      </c>
      <c r="I2839">
        <f>37-D2839</f>
        <v>18</v>
      </c>
      <c r="J2839">
        <f>ABS(D2839-D2840)</f>
        <v>6</v>
      </c>
      <c r="K2839">
        <f>AVERAGE(D2839:D2843)</f>
        <v>19</v>
      </c>
      <c r="L2839">
        <f>AVERAGE(D2839:D2858)</f>
        <v>19</v>
      </c>
      <c r="M2839">
        <f>K2839-L2839</f>
        <v>0</v>
      </c>
      <c r="N2839" t="str">
        <f>IF(K2839&gt;L2839,"HIGH ZONE BIAS",IF(K2839&lt;L2839,"LOW ZONE BIAS","EQUILIBRIUM"))</f>
        <v>EQUILIBRIUM</v>
      </c>
    </row>
    <row r="2840">
      <c r="A2840">
        <v>24731</v>
      </c>
      <c r="B2840" t="str">
        <v>2024-08-09</v>
      </c>
      <c r="C2840" t="str">
        <v>Midday</v>
      </c>
      <c r="D2840">
        <v>25</v>
      </c>
      <c r="E2840" t="str">
        <f>IF(MOD(D2840,2)=0,"EVEN","ODD")</f>
        <v>ODD</v>
      </c>
      <c r="F2840" t="str">
        <f>IF(D2840&lt;=18,"LOW (1-18)","HIGH (19-36)")</f>
        <v>HIGH (19-36)</v>
      </c>
      <c r="G2840">
        <f>INT((D2840-1)/6)+1</f>
        <v>5</v>
      </c>
      <c r="H2840">
        <f>MOD(D2840-1,6)+1</f>
        <v>1</v>
      </c>
      <c r="I2840">
        <f>37-D2840</f>
        <v>12</v>
      </c>
      <c r="J2840">
        <f>ABS(D2840-D2841)</f>
        <v>18</v>
      </c>
      <c r="K2840">
        <f>AVERAGE(D2840:D2844)</f>
        <v>25</v>
      </c>
      <c r="L2840">
        <f>AVERAGE(D2840:D2859)</f>
        <v>25</v>
      </c>
      <c r="M2840">
        <f>K2840-L2840</f>
        <v>0</v>
      </c>
      <c r="N2840" t="str">
        <f>IF(K2840&gt;L2840,"HIGH ZONE BIAS",IF(K2840&lt;L2840,"LOW ZONE BIAS","EQUILIBRIUM"))</f>
        <v>EQUILIBRIUM</v>
      </c>
    </row>
    <row r="2841">
      <c r="A2841">
        <v>24730</v>
      </c>
      <c r="B2841" t="str">
        <v>2024-08-09</v>
      </c>
      <c r="C2841" t="str">
        <v>Morning</v>
      </c>
      <c r="D2841">
        <v>7</v>
      </c>
      <c r="E2841" t="str">
        <f>IF(MOD(D2841,2)=0,"EVEN","ODD")</f>
        <v>ODD</v>
      </c>
      <c r="F2841" t="str">
        <f>IF(D2841&lt;=18,"LOW (1-18)","HIGH (19-36)")</f>
        <v>LOW (1-18)</v>
      </c>
      <c r="G2841">
        <f>INT((D2841-1)/6)+1</f>
        <v>2</v>
      </c>
      <c r="H2841">
        <f>MOD(D2841-1,6)+1</f>
        <v>1</v>
      </c>
      <c r="I2841">
        <f>37-D2841</f>
        <v>30</v>
      </c>
      <c r="J2841">
        <f>ABS(D2841-D2842)</f>
        <v>27</v>
      </c>
      <c r="K2841">
        <f>AVERAGE(D2841:D2845)</f>
        <v>7</v>
      </c>
      <c r="L2841">
        <f>AVERAGE(D2841:D2860)</f>
        <v>7</v>
      </c>
      <c r="M2841">
        <f>K2841-L2841</f>
        <v>0</v>
      </c>
      <c r="N2841" t="str">
        <f>IF(K2841&gt;L2841,"HIGH ZONE BIAS",IF(K2841&lt;L2841,"LOW ZONE BIAS","EQUILIBRIUM"))</f>
        <v>EQUILIBRIUM</v>
      </c>
    </row>
    <row r="2842">
      <c r="A2842">
        <v>24729</v>
      </c>
      <c r="B2842" t="str">
        <v>2024-08-08</v>
      </c>
      <c r="C2842" t="str">
        <v>Evening</v>
      </c>
      <c r="D2842">
        <v>34</v>
      </c>
      <c r="E2842" t="str">
        <f>IF(MOD(D2842,2)=0,"EVEN","ODD")</f>
        <v>EVEN</v>
      </c>
      <c r="F2842" t="str">
        <f>IF(D2842&lt;=18,"LOW (1-18)","HIGH (19-36)")</f>
        <v>HIGH (19-36)</v>
      </c>
      <c r="G2842">
        <f>INT((D2842-1)/6)+1</f>
        <v>6</v>
      </c>
      <c r="H2842">
        <f>MOD(D2842-1,6)+1</f>
        <v>4</v>
      </c>
      <c r="I2842">
        <f>37-D2842</f>
        <v>3</v>
      </c>
      <c r="J2842">
        <f>ABS(D2842-D2843)</f>
        <v>1</v>
      </c>
      <c r="K2842">
        <f>AVERAGE(D2842:D2846)</f>
        <v>34</v>
      </c>
      <c r="L2842">
        <f>AVERAGE(D2842:D2861)</f>
        <v>34</v>
      </c>
      <c r="M2842">
        <f>K2842-L2842</f>
        <v>0</v>
      </c>
      <c r="N2842" t="str">
        <f>IF(K2842&gt;L2842,"HIGH ZONE BIAS",IF(K2842&lt;L2842,"LOW ZONE BIAS","EQUILIBRIUM"))</f>
        <v>EQUILIBRIUM</v>
      </c>
    </row>
    <row r="2843">
      <c r="A2843">
        <v>24728</v>
      </c>
      <c r="B2843" t="str">
        <v>2024-08-08</v>
      </c>
      <c r="C2843" t="str">
        <v>Afternoon</v>
      </c>
      <c r="D2843">
        <v>33</v>
      </c>
      <c r="E2843" t="str">
        <f>IF(MOD(D2843,2)=0,"EVEN","ODD")</f>
        <v>ODD</v>
      </c>
      <c r="F2843" t="str">
        <f>IF(D2843&lt;=18,"LOW (1-18)","HIGH (19-36)")</f>
        <v>HIGH (19-36)</v>
      </c>
      <c r="G2843">
        <f>INT((D2843-1)/6)+1</f>
        <v>6</v>
      </c>
      <c r="H2843">
        <f>MOD(D2843-1,6)+1</f>
        <v>3</v>
      </c>
      <c r="I2843">
        <f>37-D2843</f>
        <v>4</v>
      </c>
      <c r="J2843">
        <f>ABS(D2843-D2844)</f>
        <v>10</v>
      </c>
      <c r="K2843">
        <f>AVERAGE(D2843:D2847)</f>
        <v>33</v>
      </c>
      <c r="L2843">
        <f>AVERAGE(D2843:D2862)</f>
        <v>33</v>
      </c>
      <c r="M2843">
        <f>K2843-L2843</f>
        <v>0</v>
      </c>
      <c r="N2843" t="str">
        <f>IF(K2843&gt;L2843,"HIGH ZONE BIAS",IF(K2843&lt;L2843,"LOW ZONE BIAS","EQUILIBRIUM"))</f>
        <v>EQUILIBRIUM</v>
      </c>
    </row>
    <row r="2844">
      <c r="A2844">
        <v>24727</v>
      </c>
      <c r="B2844" t="str">
        <v>2024-08-08</v>
      </c>
      <c r="C2844" t="str">
        <v>Midday</v>
      </c>
      <c r="D2844">
        <v>23</v>
      </c>
      <c r="E2844" t="str">
        <f>IF(MOD(D2844,2)=0,"EVEN","ODD")</f>
        <v>ODD</v>
      </c>
      <c r="F2844" t="str">
        <f>IF(D2844&lt;=18,"LOW (1-18)","HIGH (19-36)")</f>
        <v>HIGH (19-36)</v>
      </c>
      <c r="G2844">
        <f>INT((D2844-1)/6)+1</f>
        <v>4</v>
      </c>
      <c r="H2844">
        <f>MOD(D2844-1,6)+1</f>
        <v>5</v>
      </c>
      <c r="I2844">
        <f>37-D2844</f>
        <v>14</v>
      </c>
      <c r="J2844">
        <f>ABS(D2844-D2845)</f>
        <v>3</v>
      </c>
      <c r="K2844">
        <f>AVERAGE(D2844:D2848)</f>
        <v>23</v>
      </c>
      <c r="L2844">
        <f>AVERAGE(D2844:D2863)</f>
        <v>23</v>
      </c>
      <c r="M2844">
        <f>K2844-L2844</f>
        <v>0</v>
      </c>
      <c r="N2844" t="str">
        <f>IF(K2844&gt;L2844,"HIGH ZONE BIAS",IF(K2844&lt;L2844,"LOW ZONE BIAS","EQUILIBRIUM"))</f>
        <v>EQUILIBRIUM</v>
      </c>
    </row>
    <row r="2845">
      <c r="A2845">
        <v>24726</v>
      </c>
      <c r="B2845" t="str">
        <v>2024-08-08</v>
      </c>
      <c r="C2845" t="str">
        <v>Morning</v>
      </c>
      <c r="D2845">
        <v>26</v>
      </c>
      <c r="E2845" t="str">
        <f>IF(MOD(D2845,2)=0,"EVEN","ODD")</f>
        <v>EVEN</v>
      </c>
      <c r="F2845" t="str">
        <f>IF(D2845&lt;=18,"LOW (1-18)","HIGH (19-36)")</f>
        <v>HIGH (19-36)</v>
      </c>
      <c r="G2845">
        <f>INT((D2845-1)/6)+1</f>
        <v>5</v>
      </c>
      <c r="H2845">
        <f>MOD(D2845-1,6)+1</f>
        <v>2</v>
      </c>
      <c r="I2845">
        <f>37-D2845</f>
        <v>11</v>
      </c>
      <c r="J2845">
        <f>ABS(D2845-D2846)</f>
        <v>10</v>
      </c>
      <c r="K2845">
        <f>AVERAGE(D2845:D2849)</f>
        <v>26</v>
      </c>
      <c r="L2845">
        <f>AVERAGE(D2845:D2864)</f>
        <v>26</v>
      </c>
      <c r="M2845">
        <f>K2845-L2845</f>
        <v>0</v>
      </c>
      <c r="N2845" t="str">
        <f>IF(K2845&gt;L2845,"HIGH ZONE BIAS",IF(K2845&lt;L2845,"LOW ZONE BIAS","EQUILIBRIUM"))</f>
        <v>EQUILIBRIUM</v>
      </c>
    </row>
    <row r="2846">
      <c r="A2846">
        <v>24725</v>
      </c>
      <c r="B2846" t="str">
        <v>2024-08-07</v>
      </c>
      <c r="C2846" t="str">
        <v>Evening</v>
      </c>
      <c r="D2846">
        <v>36</v>
      </c>
      <c r="E2846" t="str">
        <f>IF(MOD(D2846,2)=0,"EVEN","ODD")</f>
        <v>EVEN</v>
      </c>
      <c r="F2846" t="str">
        <f>IF(D2846&lt;=18,"LOW (1-18)","HIGH (19-36)")</f>
        <v>HIGH (19-36)</v>
      </c>
      <c r="G2846">
        <f>INT((D2846-1)/6)+1</f>
        <v>6</v>
      </c>
      <c r="H2846">
        <f>MOD(D2846-1,6)+1</f>
        <v>6</v>
      </c>
      <c r="I2846">
        <f>37-D2846</f>
        <v>1</v>
      </c>
      <c r="J2846">
        <f>ABS(D2846-D2847)</f>
        <v>7</v>
      </c>
      <c r="K2846">
        <f>AVERAGE(D2846:D2850)</f>
        <v>36</v>
      </c>
      <c r="L2846">
        <f>AVERAGE(D2846:D2865)</f>
        <v>36</v>
      </c>
      <c r="M2846">
        <f>K2846-L2846</f>
        <v>0</v>
      </c>
      <c r="N2846" t="str">
        <f>IF(K2846&gt;L2846,"HIGH ZONE BIAS",IF(K2846&lt;L2846,"LOW ZONE BIAS","EQUILIBRIUM"))</f>
        <v>EQUILIBRIUM</v>
      </c>
    </row>
    <row r="2847">
      <c r="A2847">
        <v>24724</v>
      </c>
      <c r="B2847" t="str">
        <v>2024-08-07</v>
      </c>
      <c r="C2847" t="str">
        <v>Afternoon</v>
      </c>
      <c r="D2847">
        <v>29</v>
      </c>
      <c r="E2847" t="str">
        <f>IF(MOD(D2847,2)=0,"EVEN","ODD")</f>
        <v>ODD</v>
      </c>
      <c r="F2847" t="str">
        <f>IF(D2847&lt;=18,"LOW (1-18)","HIGH (19-36)")</f>
        <v>HIGH (19-36)</v>
      </c>
      <c r="G2847">
        <f>INT((D2847-1)/6)+1</f>
        <v>5</v>
      </c>
      <c r="H2847">
        <f>MOD(D2847-1,6)+1</f>
        <v>5</v>
      </c>
      <c r="I2847">
        <f>37-D2847</f>
        <v>8</v>
      </c>
      <c r="J2847">
        <f>ABS(D2847-D2848)</f>
        <v>2</v>
      </c>
      <c r="K2847">
        <f>AVERAGE(D2847:D2851)</f>
        <v>29</v>
      </c>
      <c r="L2847">
        <f>AVERAGE(D2847:D2866)</f>
        <v>29</v>
      </c>
      <c r="M2847">
        <f>K2847-L2847</f>
        <v>0</v>
      </c>
      <c r="N2847" t="str">
        <f>IF(K2847&gt;L2847,"HIGH ZONE BIAS",IF(K2847&lt;L2847,"LOW ZONE BIAS","EQUILIBRIUM"))</f>
        <v>EQUILIBRIUM</v>
      </c>
    </row>
    <row r="2848">
      <c r="A2848">
        <v>24723</v>
      </c>
      <c r="B2848" t="str">
        <v>2024-08-07</v>
      </c>
      <c r="C2848" t="str">
        <v>Midday</v>
      </c>
      <c r="D2848">
        <v>31</v>
      </c>
      <c r="E2848" t="str">
        <f>IF(MOD(D2848,2)=0,"EVEN","ODD")</f>
        <v>ODD</v>
      </c>
      <c r="F2848" t="str">
        <f>IF(D2848&lt;=18,"LOW (1-18)","HIGH (19-36)")</f>
        <v>HIGH (19-36)</v>
      </c>
      <c r="G2848">
        <f>INT((D2848-1)/6)+1</f>
        <v>6</v>
      </c>
      <c r="H2848">
        <f>MOD(D2848-1,6)+1</f>
        <v>1</v>
      </c>
      <c r="I2848">
        <f>37-D2848</f>
        <v>6</v>
      </c>
      <c r="J2848">
        <f>ABS(D2848-D2849)</f>
        <v>16</v>
      </c>
      <c r="K2848">
        <f>AVERAGE(D2848:D2852)</f>
        <v>31</v>
      </c>
      <c r="L2848">
        <f>AVERAGE(D2848:D2867)</f>
        <v>31</v>
      </c>
      <c r="M2848">
        <f>K2848-L2848</f>
        <v>0</v>
      </c>
      <c r="N2848" t="str">
        <f>IF(K2848&gt;L2848,"HIGH ZONE BIAS",IF(K2848&lt;L2848,"LOW ZONE BIAS","EQUILIBRIUM"))</f>
        <v>EQUILIBRIUM</v>
      </c>
    </row>
    <row r="2849">
      <c r="A2849">
        <v>24722</v>
      </c>
      <c r="B2849" t="str">
        <v>2024-08-07</v>
      </c>
      <c r="C2849" t="str">
        <v>Morning</v>
      </c>
      <c r="D2849">
        <v>15</v>
      </c>
      <c r="E2849" t="str">
        <f>IF(MOD(D2849,2)=0,"EVEN","ODD")</f>
        <v>ODD</v>
      </c>
      <c r="F2849" t="str">
        <f>IF(D2849&lt;=18,"LOW (1-18)","HIGH (19-36)")</f>
        <v>LOW (1-18)</v>
      </c>
      <c r="G2849">
        <f>INT((D2849-1)/6)+1</f>
        <v>3</v>
      </c>
      <c r="H2849">
        <f>MOD(D2849-1,6)+1</f>
        <v>3</v>
      </c>
      <c r="I2849">
        <f>37-D2849</f>
        <v>22</v>
      </c>
      <c r="J2849">
        <f>ABS(D2849-D2850)</f>
        <v>10</v>
      </c>
      <c r="K2849">
        <f>AVERAGE(D2849:D2853)</f>
        <v>15</v>
      </c>
      <c r="L2849">
        <f>AVERAGE(D2849:D2868)</f>
        <v>15</v>
      </c>
      <c r="M2849">
        <f>K2849-L2849</f>
        <v>0</v>
      </c>
      <c r="N2849" t="str">
        <f>IF(K2849&gt;L2849,"HIGH ZONE BIAS",IF(K2849&lt;L2849,"LOW ZONE BIAS","EQUILIBRIUM"))</f>
        <v>EQUILIBRIUM</v>
      </c>
    </row>
    <row r="2850">
      <c r="A2850">
        <v>24721</v>
      </c>
      <c r="B2850" t="str">
        <v>2024-08-06</v>
      </c>
      <c r="C2850" t="str">
        <v>Evening</v>
      </c>
      <c r="D2850">
        <v>25</v>
      </c>
      <c r="E2850" t="str">
        <f>IF(MOD(D2850,2)=0,"EVEN","ODD")</f>
        <v>ODD</v>
      </c>
      <c r="F2850" t="str">
        <f>IF(D2850&lt;=18,"LOW (1-18)","HIGH (19-36)")</f>
        <v>HIGH (19-36)</v>
      </c>
      <c r="G2850">
        <f>INT((D2850-1)/6)+1</f>
        <v>5</v>
      </c>
      <c r="H2850">
        <f>MOD(D2850-1,6)+1</f>
        <v>1</v>
      </c>
      <c r="I2850">
        <f>37-D2850</f>
        <v>12</v>
      </c>
      <c r="J2850">
        <f>ABS(D2850-D2851)</f>
        <v>5</v>
      </c>
      <c r="K2850">
        <f>AVERAGE(D2850:D2854)</f>
        <v>25</v>
      </c>
      <c r="L2850">
        <f>AVERAGE(D2850:D2869)</f>
        <v>25</v>
      </c>
      <c r="M2850">
        <f>K2850-L2850</f>
        <v>0</v>
      </c>
      <c r="N2850" t="str">
        <f>IF(K2850&gt;L2850,"HIGH ZONE BIAS",IF(K2850&lt;L2850,"LOW ZONE BIAS","EQUILIBRIUM"))</f>
        <v>EQUILIBRIUM</v>
      </c>
    </row>
    <row r="2851">
      <c r="A2851">
        <v>24720</v>
      </c>
      <c r="B2851" t="str">
        <v>2024-08-06</v>
      </c>
      <c r="C2851" t="str">
        <v>Afternoon</v>
      </c>
      <c r="D2851">
        <v>20</v>
      </c>
      <c r="E2851" t="str">
        <f>IF(MOD(D2851,2)=0,"EVEN","ODD")</f>
        <v>EVEN</v>
      </c>
      <c r="F2851" t="str">
        <f>IF(D2851&lt;=18,"LOW (1-18)","HIGH (19-36)")</f>
        <v>HIGH (19-36)</v>
      </c>
      <c r="G2851">
        <f>INT((D2851-1)/6)+1</f>
        <v>4</v>
      </c>
      <c r="H2851">
        <f>MOD(D2851-1,6)+1</f>
        <v>2</v>
      </c>
      <c r="I2851">
        <f>37-D2851</f>
        <v>17</v>
      </c>
      <c r="J2851">
        <f>ABS(D2851-D2852)</f>
        <v>12</v>
      </c>
      <c r="K2851">
        <f>AVERAGE(D2851:D2855)</f>
        <v>20</v>
      </c>
      <c r="L2851">
        <f>AVERAGE(D2851:D2870)</f>
        <v>20</v>
      </c>
      <c r="M2851">
        <f>K2851-L2851</f>
        <v>0</v>
      </c>
      <c r="N2851" t="str">
        <f>IF(K2851&gt;L2851,"HIGH ZONE BIAS",IF(K2851&lt;L2851,"LOW ZONE BIAS","EQUILIBRIUM"))</f>
        <v>EQUILIBRIUM</v>
      </c>
    </row>
    <row r="2852">
      <c r="A2852">
        <v>24719</v>
      </c>
      <c r="B2852" t="str">
        <v>2024-08-06</v>
      </c>
      <c r="C2852" t="str">
        <v>Midday</v>
      </c>
      <c r="D2852">
        <v>32</v>
      </c>
      <c r="E2852" t="str">
        <f>IF(MOD(D2852,2)=0,"EVEN","ODD")</f>
        <v>EVEN</v>
      </c>
      <c r="F2852" t="str">
        <f>IF(D2852&lt;=18,"LOW (1-18)","HIGH (19-36)")</f>
        <v>HIGH (19-36)</v>
      </c>
      <c r="G2852">
        <f>INT((D2852-1)/6)+1</f>
        <v>6</v>
      </c>
      <c r="H2852">
        <f>MOD(D2852-1,6)+1</f>
        <v>2</v>
      </c>
      <c r="I2852">
        <f>37-D2852</f>
        <v>5</v>
      </c>
      <c r="J2852">
        <f>ABS(D2852-D2853)</f>
        <v>5</v>
      </c>
      <c r="K2852">
        <f>AVERAGE(D2852:D2856)</f>
        <v>32</v>
      </c>
      <c r="L2852">
        <f>AVERAGE(D2852:D2871)</f>
        <v>32</v>
      </c>
      <c r="M2852">
        <f>K2852-L2852</f>
        <v>0</v>
      </c>
      <c r="N2852" t="str">
        <f>IF(K2852&gt;L2852,"HIGH ZONE BIAS",IF(K2852&lt;L2852,"LOW ZONE BIAS","EQUILIBRIUM"))</f>
        <v>EQUILIBRIUM</v>
      </c>
    </row>
    <row r="2853">
      <c r="A2853">
        <v>24718</v>
      </c>
      <c r="B2853" t="str">
        <v>2024-08-06</v>
      </c>
      <c r="C2853" t="str">
        <v>Morning</v>
      </c>
      <c r="D2853">
        <v>27</v>
      </c>
      <c r="E2853" t="str">
        <f>IF(MOD(D2853,2)=0,"EVEN","ODD")</f>
        <v>ODD</v>
      </c>
      <c r="F2853" t="str">
        <f>IF(D2853&lt;=18,"LOW (1-18)","HIGH (19-36)")</f>
        <v>HIGH (19-36)</v>
      </c>
      <c r="G2853">
        <f>INT((D2853-1)/6)+1</f>
        <v>5</v>
      </c>
      <c r="H2853">
        <f>MOD(D2853-1,6)+1</f>
        <v>3</v>
      </c>
      <c r="I2853">
        <f>37-D2853</f>
        <v>10</v>
      </c>
      <c r="J2853">
        <f>ABS(D2853-D2854)</f>
        <v>15</v>
      </c>
      <c r="K2853">
        <f>AVERAGE(D2853:D2857)</f>
        <v>27</v>
      </c>
      <c r="L2853">
        <f>AVERAGE(D2853:D2872)</f>
        <v>27</v>
      </c>
      <c r="M2853">
        <f>K2853-L2853</f>
        <v>0</v>
      </c>
      <c r="N2853" t="str">
        <f>IF(K2853&gt;L2853,"HIGH ZONE BIAS",IF(K2853&lt;L2853,"LOW ZONE BIAS","EQUILIBRIUM"))</f>
        <v>EQUILIBRIUM</v>
      </c>
    </row>
    <row r="2854">
      <c r="A2854">
        <v>24717</v>
      </c>
      <c r="B2854" t="str">
        <v>2024-08-05</v>
      </c>
      <c r="C2854" t="str">
        <v>Evening</v>
      </c>
      <c r="D2854">
        <v>12</v>
      </c>
      <c r="E2854" t="str">
        <f>IF(MOD(D2854,2)=0,"EVEN","ODD")</f>
        <v>EVEN</v>
      </c>
      <c r="F2854" t="str">
        <f>IF(D2854&lt;=18,"LOW (1-18)","HIGH (19-36)")</f>
        <v>LOW (1-18)</v>
      </c>
      <c r="G2854">
        <f>INT((D2854-1)/6)+1</f>
        <v>2</v>
      </c>
      <c r="H2854">
        <f>MOD(D2854-1,6)+1</f>
        <v>6</v>
      </c>
      <c r="I2854">
        <f>37-D2854</f>
        <v>25</v>
      </c>
      <c r="J2854">
        <f>ABS(D2854-D2855)</f>
        <v>11</v>
      </c>
      <c r="K2854">
        <f>AVERAGE(D2854:D2858)</f>
        <v>12</v>
      </c>
      <c r="L2854">
        <f>AVERAGE(D2854:D2873)</f>
        <v>12</v>
      </c>
      <c r="M2854">
        <f>K2854-L2854</f>
        <v>0</v>
      </c>
      <c r="N2854" t="str">
        <f>IF(K2854&gt;L2854,"HIGH ZONE BIAS",IF(K2854&lt;L2854,"LOW ZONE BIAS","EQUILIBRIUM"))</f>
        <v>EQUILIBRIUM</v>
      </c>
    </row>
    <row r="2855">
      <c r="A2855">
        <v>24716</v>
      </c>
      <c r="B2855" t="str">
        <v>2024-08-05</v>
      </c>
      <c r="C2855" t="str">
        <v>Afternoon</v>
      </c>
      <c r="D2855">
        <v>23</v>
      </c>
      <c r="E2855" t="str">
        <f>IF(MOD(D2855,2)=0,"EVEN","ODD")</f>
        <v>ODD</v>
      </c>
      <c r="F2855" t="str">
        <f>IF(D2855&lt;=18,"LOW (1-18)","HIGH (19-36)")</f>
        <v>HIGH (19-36)</v>
      </c>
      <c r="G2855">
        <f>INT((D2855-1)/6)+1</f>
        <v>4</v>
      </c>
      <c r="H2855">
        <f>MOD(D2855-1,6)+1</f>
        <v>5</v>
      </c>
      <c r="I2855">
        <f>37-D2855</f>
        <v>14</v>
      </c>
      <c r="J2855">
        <f>ABS(D2855-D2856)</f>
        <v>7</v>
      </c>
      <c r="K2855">
        <f>AVERAGE(D2855:D2859)</f>
        <v>23</v>
      </c>
      <c r="L2855">
        <f>AVERAGE(D2855:D2874)</f>
        <v>23</v>
      </c>
      <c r="M2855">
        <f>K2855-L2855</f>
        <v>0</v>
      </c>
      <c r="N2855" t="str">
        <f>IF(K2855&gt;L2855,"HIGH ZONE BIAS",IF(K2855&lt;L2855,"LOW ZONE BIAS","EQUILIBRIUM"))</f>
        <v>EQUILIBRIUM</v>
      </c>
    </row>
    <row r="2856">
      <c r="A2856">
        <v>24715</v>
      </c>
      <c r="B2856" t="str">
        <v>2024-08-05</v>
      </c>
      <c r="C2856" t="str">
        <v>Midday</v>
      </c>
      <c r="D2856">
        <v>16</v>
      </c>
      <c r="E2856" t="str">
        <f>IF(MOD(D2856,2)=0,"EVEN","ODD")</f>
        <v>EVEN</v>
      </c>
      <c r="F2856" t="str">
        <f>IF(D2856&lt;=18,"LOW (1-18)","HIGH (19-36)")</f>
        <v>LOW (1-18)</v>
      </c>
      <c r="G2856">
        <f>INT((D2856-1)/6)+1</f>
        <v>3</v>
      </c>
      <c r="H2856">
        <f>MOD(D2856-1,6)+1</f>
        <v>4</v>
      </c>
      <c r="I2856">
        <f>37-D2856</f>
        <v>21</v>
      </c>
      <c r="J2856">
        <f>ABS(D2856-D2857)</f>
        <v>15</v>
      </c>
      <c r="K2856">
        <f>AVERAGE(D2856:D2860)</f>
        <v>16</v>
      </c>
      <c r="L2856">
        <f>AVERAGE(D2856:D2875)</f>
        <v>16</v>
      </c>
      <c r="M2856">
        <f>K2856-L2856</f>
        <v>0</v>
      </c>
      <c r="N2856" t="str">
        <f>IF(K2856&gt;L2856,"HIGH ZONE BIAS",IF(K2856&lt;L2856,"LOW ZONE BIAS","EQUILIBRIUM"))</f>
        <v>EQUILIBRIUM</v>
      </c>
    </row>
    <row r="2857">
      <c r="A2857">
        <v>24714</v>
      </c>
      <c r="B2857" t="str">
        <v>2024-08-05</v>
      </c>
      <c r="C2857" t="str">
        <v>Morning</v>
      </c>
      <c r="D2857">
        <v>31</v>
      </c>
      <c r="E2857" t="str">
        <f>IF(MOD(D2857,2)=0,"EVEN","ODD")</f>
        <v>ODD</v>
      </c>
      <c r="F2857" t="str">
        <f>IF(D2857&lt;=18,"LOW (1-18)","HIGH (19-36)")</f>
        <v>HIGH (19-36)</v>
      </c>
      <c r="G2857">
        <f>INT((D2857-1)/6)+1</f>
        <v>6</v>
      </c>
      <c r="H2857">
        <f>MOD(D2857-1,6)+1</f>
        <v>1</v>
      </c>
      <c r="I2857">
        <f>37-D2857</f>
        <v>6</v>
      </c>
      <c r="J2857">
        <f>ABS(D2857-D2858)</f>
        <v>12</v>
      </c>
      <c r="K2857">
        <f>AVERAGE(D2857:D2861)</f>
        <v>31</v>
      </c>
      <c r="L2857">
        <f>AVERAGE(D2857:D2876)</f>
        <v>31</v>
      </c>
      <c r="M2857">
        <f>K2857-L2857</f>
        <v>0</v>
      </c>
      <c r="N2857" t="str">
        <f>IF(K2857&gt;L2857,"HIGH ZONE BIAS",IF(K2857&lt;L2857,"LOW ZONE BIAS","EQUILIBRIUM"))</f>
        <v>EQUILIBRIUM</v>
      </c>
    </row>
    <row r="2858">
      <c r="A2858">
        <v>24713</v>
      </c>
      <c r="B2858" t="str">
        <v>2024-08-03</v>
      </c>
      <c r="C2858" t="str">
        <v>Evening</v>
      </c>
      <c r="D2858">
        <v>19</v>
      </c>
      <c r="E2858" t="str">
        <f>IF(MOD(D2858,2)=0,"EVEN","ODD")</f>
        <v>ODD</v>
      </c>
      <c r="F2858" t="str">
        <f>IF(D2858&lt;=18,"LOW (1-18)","HIGH (19-36)")</f>
        <v>HIGH (19-36)</v>
      </c>
      <c r="G2858">
        <f>INT((D2858-1)/6)+1</f>
        <v>4</v>
      </c>
      <c r="H2858">
        <f>MOD(D2858-1,6)+1</f>
        <v>1</v>
      </c>
      <c r="I2858">
        <f>37-D2858</f>
        <v>18</v>
      </c>
      <c r="J2858">
        <f>ABS(D2858-D2859)</f>
        <v>3</v>
      </c>
      <c r="K2858">
        <f>AVERAGE(D2858:D2862)</f>
        <v>19</v>
      </c>
      <c r="L2858">
        <f>AVERAGE(D2858:D2877)</f>
        <v>19</v>
      </c>
      <c r="M2858">
        <f>K2858-L2858</f>
        <v>0</v>
      </c>
      <c r="N2858" t="str">
        <f>IF(K2858&gt;L2858,"HIGH ZONE BIAS",IF(K2858&lt;L2858,"LOW ZONE BIAS","EQUILIBRIUM"))</f>
        <v>EQUILIBRIUM</v>
      </c>
    </row>
    <row r="2859">
      <c r="A2859">
        <v>24712</v>
      </c>
      <c r="B2859" t="str">
        <v>2024-08-03</v>
      </c>
      <c r="C2859" t="str">
        <v>Afternoon</v>
      </c>
      <c r="D2859">
        <v>22</v>
      </c>
      <c r="E2859" t="str">
        <f>IF(MOD(D2859,2)=0,"EVEN","ODD")</f>
        <v>EVEN</v>
      </c>
      <c r="F2859" t="str">
        <f>IF(D2859&lt;=18,"LOW (1-18)","HIGH (19-36)")</f>
        <v>HIGH (19-36)</v>
      </c>
      <c r="G2859">
        <f>INT((D2859-1)/6)+1</f>
        <v>4</v>
      </c>
      <c r="H2859">
        <f>MOD(D2859-1,6)+1</f>
        <v>4</v>
      </c>
      <c r="I2859">
        <f>37-D2859</f>
        <v>15</v>
      </c>
      <c r="J2859">
        <f>ABS(D2859-D2860)</f>
        <v>11</v>
      </c>
      <c r="K2859">
        <f>AVERAGE(D2859:D2863)</f>
        <v>22</v>
      </c>
      <c r="L2859">
        <f>AVERAGE(D2859:D2878)</f>
        <v>22</v>
      </c>
      <c r="M2859">
        <f>K2859-L2859</f>
        <v>0</v>
      </c>
      <c r="N2859" t="str">
        <f>IF(K2859&gt;L2859,"HIGH ZONE BIAS",IF(K2859&lt;L2859,"LOW ZONE BIAS","EQUILIBRIUM"))</f>
        <v>EQUILIBRIUM</v>
      </c>
    </row>
    <row r="2860">
      <c r="A2860">
        <v>24711</v>
      </c>
      <c r="B2860" t="str">
        <v>2024-08-03</v>
      </c>
      <c r="C2860" t="str">
        <v>Midday</v>
      </c>
      <c r="D2860">
        <v>33</v>
      </c>
      <c r="E2860" t="str">
        <f>IF(MOD(D2860,2)=0,"EVEN","ODD")</f>
        <v>ODD</v>
      </c>
      <c r="F2860" t="str">
        <f>IF(D2860&lt;=18,"LOW (1-18)","HIGH (19-36)")</f>
        <v>HIGH (19-36)</v>
      </c>
      <c r="G2860">
        <f>INT((D2860-1)/6)+1</f>
        <v>6</v>
      </c>
      <c r="H2860">
        <f>MOD(D2860-1,6)+1</f>
        <v>3</v>
      </c>
      <c r="I2860">
        <f>37-D2860</f>
        <v>4</v>
      </c>
      <c r="J2860">
        <f>ABS(D2860-D2861)</f>
        <v>6</v>
      </c>
      <c r="K2860">
        <f>AVERAGE(D2860:D2864)</f>
        <v>33</v>
      </c>
      <c r="L2860">
        <f>AVERAGE(D2860:D2879)</f>
        <v>33</v>
      </c>
      <c r="M2860">
        <f>K2860-L2860</f>
        <v>0</v>
      </c>
      <c r="N2860" t="str">
        <f>IF(K2860&gt;L2860,"HIGH ZONE BIAS",IF(K2860&lt;L2860,"LOW ZONE BIAS","EQUILIBRIUM"))</f>
        <v>EQUILIBRIUM</v>
      </c>
    </row>
    <row r="2861">
      <c r="A2861">
        <v>24710</v>
      </c>
      <c r="B2861" t="str">
        <v>2024-08-03</v>
      </c>
      <c r="C2861" t="str">
        <v>Morning</v>
      </c>
      <c r="D2861">
        <v>27</v>
      </c>
      <c r="E2861" t="str">
        <f>IF(MOD(D2861,2)=0,"EVEN","ODD")</f>
        <v>ODD</v>
      </c>
      <c r="F2861" t="str">
        <f>IF(D2861&lt;=18,"LOW (1-18)","HIGH (19-36)")</f>
        <v>HIGH (19-36)</v>
      </c>
      <c r="G2861">
        <f>INT((D2861-1)/6)+1</f>
        <v>5</v>
      </c>
      <c r="H2861">
        <f>MOD(D2861-1,6)+1</f>
        <v>3</v>
      </c>
      <c r="I2861">
        <f>37-D2861</f>
        <v>10</v>
      </c>
      <c r="J2861">
        <f>ABS(D2861-D2862)</f>
        <v>21</v>
      </c>
      <c r="K2861">
        <f>AVERAGE(D2861:D2865)</f>
        <v>27</v>
      </c>
      <c r="L2861">
        <f>AVERAGE(D2861:D2880)</f>
        <v>27</v>
      </c>
      <c r="M2861">
        <f>K2861-L2861</f>
        <v>0</v>
      </c>
      <c r="N2861" t="str">
        <f>IF(K2861&gt;L2861,"HIGH ZONE BIAS",IF(K2861&lt;L2861,"LOW ZONE BIAS","EQUILIBRIUM"))</f>
        <v>EQUILIBRIUM</v>
      </c>
    </row>
    <row r="2862">
      <c r="A2862">
        <v>24709</v>
      </c>
      <c r="B2862" t="str">
        <v>2024-08-02</v>
      </c>
      <c r="C2862" t="str">
        <v>Evening</v>
      </c>
      <c r="D2862">
        <v>6</v>
      </c>
      <c r="E2862" t="str">
        <f>IF(MOD(D2862,2)=0,"EVEN","ODD")</f>
        <v>EVEN</v>
      </c>
      <c r="F2862" t="str">
        <f>IF(D2862&lt;=18,"LOW (1-18)","HIGH (19-36)")</f>
        <v>LOW (1-18)</v>
      </c>
      <c r="G2862">
        <f>INT((D2862-1)/6)+1</f>
        <v>1</v>
      </c>
      <c r="H2862">
        <f>MOD(D2862-1,6)+1</f>
        <v>6</v>
      </c>
      <c r="I2862">
        <f>37-D2862</f>
        <v>31</v>
      </c>
      <c r="J2862">
        <f>ABS(D2862-D2863)</f>
        <v>5</v>
      </c>
      <c r="K2862">
        <f>AVERAGE(D2862:D2866)</f>
        <v>6</v>
      </c>
      <c r="L2862">
        <f>AVERAGE(D2862:D2881)</f>
        <v>6</v>
      </c>
      <c r="M2862">
        <f>K2862-L2862</f>
        <v>0</v>
      </c>
      <c r="N2862" t="str">
        <f>IF(K2862&gt;L2862,"HIGH ZONE BIAS",IF(K2862&lt;L2862,"LOW ZONE BIAS","EQUILIBRIUM"))</f>
        <v>EQUILIBRIUM</v>
      </c>
    </row>
    <row r="2863">
      <c r="A2863">
        <v>24708</v>
      </c>
      <c r="B2863" t="str">
        <v>2024-08-02</v>
      </c>
      <c r="C2863" t="str">
        <v>Afternoon</v>
      </c>
      <c r="D2863">
        <v>11</v>
      </c>
      <c r="E2863" t="str">
        <f>IF(MOD(D2863,2)=0,"EVEN","ODD")</f>
        <v>ODD</v>
      </c>
      <c r="F2863" t="str">
        <f>IF(D2863&lt;=18,"LOW (1-18)","HIGH (19-36)")</f>
        <v>LOW (1-18)</v>
      </c>
      <c r="G2863">
        <f>INT((D2863-1)/6)+1</f>
        <v>2</v>
      </c>
      <c r="H2863">
        <f>MOD(D2863-1,6)+1</f>
        <v>5</v>
      </c>
      <c r="I2863">
        <f>37-D2863</f>
        <v>26</v>
      </c>
      <c r="J2863">
        <f>ABS(D2863-D2864)</f>
        <v>0</v>
      </c>
      <c r="K2863">
        <f>AVERAGE(D2863:D2867)</f>
        <v>11</v>
      </c>
      <c r="L2863">
        <f>AVERAGE(D2863:D2882)</f>
        <v>11</v>
      </c>
      <c r="M2863">
        <f>K2863-L2863</f>
        <v>0</v>
      </c>
      <c r="N2863" t="str">
        <f>IF(K2863&gt;L2863,"HIGH ZONE BIAS",IF(K2863&lt;L2863,"LOW ZONE BIAS","EQUILIBRIUM"))</f>
        <v>EQUILIBRIUM</v>
      </c>
    </row>
    <row r="2864">
      <c r="A2864">
        <v>24707</v>
      </c>
      <c r="B2864" t="str">
        <v>2024-08-02</v>
      </c>
      <c r="C2864" t="str">
        <v>Midday</v>
      </c>
      <c r="D2864">
        <v>11</v>
      </c>
      <c r="E2864" t="str">
        <f>IF(MOD(D2864,2)=0,"EVEN","ODD")</f>
        <v>ODD</v>
      </c>
      <c r="F2864" t="str">
        <f>IF(D2864&lt;=18,"LOW (1-18)","HIGH (19-36)")</f>
        <v>LOW (1-18)</v>
      </c>
      <c r="G2864">
        <f>INT((D2864-1)/6)+1</f>
        <v>2</v>
      </c>
      <c r="H2864">
        <f>MOD(D2864-1,6)+1</f>
        <v>5</v>
      </c>
      <c r="I2864">
        <f>37-D2864</f>
        <v>26</v>
      </c>
      <c r="J2864">
        <f>ABS(D2864-D2865)</f>
        <v>14</v>
      </c>
      <c r="K2864">
        <f>AVERAGE(D2864:D2868)</f>
        <v>11</v>
      </c>
      <c r="L2864">
        <f>AVERAGE(D2864:D2883)</f>
        <v>11</v>
      </c>
      <c r="M2864">
        <f>K2864-L2864</f>
        <v>0</v>
      </c>
      <c r="N2864" t="str">
        <f>IF(K2864&gt;L2864,"HIGH ZONE BIAS",IF(K2864&lt;L2864,"LOW ZONE BIAS","EQUILIBRIUM"))</f>
        <v>EQUILIBRIUM</v>
      </c>
    </row>
    <row r="2865">
      <c r="A2865">
        <v>24706</v>
      </c>
      <c r="B2865" t="str">
        <v>2024-08-02</v>
      </c>
      <c r="C2865" t="str">
        <v>Morning</v>
      </c>
      <c r="D2865">
        <v>25</v>
      </c>
      <c r="E2865" t="str">
        <f>IF(MOD(D2865,2)=0,"EVEN","ODD")</f>
        <v>ODD</v>
      </c>
      <c r="F2865" t="str">
        <f>IF(D2865&lt;=18,"LOW (1-18)","HIGH (19-36)")</f>
        <v>HIGH (19-36)</v>
      </c>
      <c r="G2865">
        <f>INT((D2865-1)/6)+1</f>
        <v>5</v>
      </c>
      <c r="H2865">
        <f>MOD(D2865-1,6)+1</f>
        <v>1</v>
      </c>
      <c r="I2865">
        <f>37-D2865</f>
        <v>12</v>
      </c>
      <c r="J2865">
        <f>ABS(D2865-D2866)</f>
        <v>14</v>
      </c>
      <c r="K2865">
        <f>AVERAGE(D2865:D2869)</f>
        <v>25</v>
      </c>
      <c r="L2865">
        <f>AVERAGE(D2865:D2884)</f>
        <v>25</v>
      </c>
      <c r="M2865">
        <f>K2865-L2865</f>
        <v>0</v>
      </c>
      <c r="N2865" t="str">
        <f>IF(K2865&gt;L2865,"HIGH ZONE BIAS",IF(K2865&lt;L2865,"LOW ZONE BIAS","EQUILIBRIUM"))</f>
        <v>EQUILIBRIUM</v>
      </c>
    </row>
    <row r="2866">
      <c r="A2866">
        <v>24705</v>
      </c>
      <c r="B2866" t="str">
        <v>2024-08-01</v>
      </c>
      <c r="C2866" t="str">
        <v>Evening</v>
      </c>
      <c r="D2866">
        <v>11</v>
      </c>
      <c r="E2866" t="str">
        <f>IF(MOD(D2866,2)=0,"EVEN","ODD")</f>
        <v>ODD</v>
      </c>
      <c r="F2866" t="str">
        <f>IF(D2866&lt;=18,"LOW (1-18)","HIGH (19-36)")</f>
        <v>LOW (1-18)</v>
      </c>
      <c r="G2866">
        <f>INT((D2866-1)/6)+1</f>
        <v>2</v>
      </c>
      <c r="H2866">
        <f>MOD(D2866-1,6)+1</f>
        <v>5</v>
      </c>
      <c r="I2866">
        <f>37-D2866</f>
        <v>26</v>
      </c>
      <c r="J2866">
        <f>ABS(D2866-D2867)</f>
        <v>6</v>
      </c>
      <c r="K2866">
        <f>AVERAGE(D2866:D2870)</f>
        <v>11</v>
      </c>
      <c r="L2866">
        <f>AVERAGE(D2866:D2885)</f>
        <v>11</v>
      </c>
      <c r="M2866">
        <f>K2866-L2866</f>
        <v>0</v>
      </c>
      <c r="N2866" t="str">
        <f>IF(K2866&gt;L2866,"HIGH ZONE BIAS",IF(K2866&lt;L2866,"LOW ZONE BIAS","EQUILIBRIUM"))</f>
        <v>EQUILIBRIUM</v>
      </c>
    </row>
    <row r="2867">
      <c r="A2867">
        <v>24704</v>
      </c>
      <c r="B2867" t="str">
        <v>2024-08-01</v>
      </c>
      <c r="C2867" t="str">
        <v>Afternoon</v>
      </c>
      <c r="D2867">
        <v>17</v>
      </c>
      <c r="E2867" t="str">
        <f>IF(MOD(D2867,2)=0,"EVEN","ODD")</f>
        <v>ODD</v>
      </c>
      <c r="F2867" t="str">
        <f>IF(D2867&lt;=18,"LOW (1-18)","HIGH (19-36)")</f>
        <v>LOW (1-18)</v>
      </c>
      <c r="G2867">
        <f>INT((D2867-1)/6)+1</f>
        <v>3</v>
      </c>
      <c r="H2867">
        <f>MOD(D2867-1,6)+1</f>
        <v>5</v>
      </c>
      <c r="I2867">
        <f>37-D2867</f>
        <v>20</v>
      </c>
      <c r="J2867">
        <f>ABS(D2867-D2868)</f>
        <v>9</v>
      </c>
      <c r="K2867">
        <f>AVERAGE(D2867:D2871)</f>
        <v>17</v>
      </c>
      <c r="L2867">
        <f>AVERAGE(D2867:D2886)</f>
        <v>17</v>
      </c>
      <c r="M2867">
        <f>K2867-L2867</f>
        <v>0</v>
      </c>
      <c r="N2867" t="str">
        <f>IF(K2867&gt;L2867,"HIGH ZONE BIAS",IF(K2867&lt;L2867,"LOW ZONE BIAS","EQUILIBRIUM"))</f>
        <v>EQUILIBRIUM</v>
      </c>
    </row>
    <row r="2868">
      <c r="A2868">
        <v>24703</v>
      </c>
      <c r="B2868" t="str">
        <v>2024-08-01</v>
      </c>
      <c r="C2868" t="str">
        <v>Midday</v>
      </c>
      <c r="D2868">
        <v>26</v>
      </c>
      <c r="E2868" t="str">
        <f>IF(MOD(D2868,2)=0,"EVEN","ODD")</f>
        <v>EVEN</v>
      </c>
      <c r="F2868" t="str">
        <f>IF(D2868&lt;=18,"LOW (1-18)","HIGH (19-36)")</f>
        <v>HIGH (19-36)</v>
      </c>
      <c r="G2868">
        <f>INT((D2868-1)/6)+1</f>
        <v>5</v>
      </c>
      <c r="H2868">
        <f>MOD(D2868-1,6)+1</f>
        <v>2</v>
      </c>
      <c r="I2868">
        <f>37-D2868</f>
        <v>11</v>
      </c>
      <c r="J2868">
        <f>ABS(D2868-D2869)</f>
        <v>16</v>
      </c>
      <c r="K2868">
        <f>AVERAGE(D2868:D2872)</f>
        <v>26</v>
      </c>
      <c r="L2868">
        <f>AVERAGE(D2868:D2887)</f>
        <v>26</v>
      </c>
      <c r="M2868">
        <f>K2868-L2868</f>
        <v>0</v>
      </c>
      <c r="N2868" t="str">
        <f>IF(K2868&gt;L2868,"HIGH ZONE BIAS",IF(K2868&lt;L2868,"LOW ZONE BIAS","EQUILIBRIUM"))</f>
        <v>EQUILIBRIUM</v>
      </c>
    </row>
    <row r="2869">
      <c r="A2869">
        <v>24702</v>
      </c>
      <c r="B2869" t="str">
        <v>2024-08-01</v>
      </c>
      <c r="C2869" t="str">
        <v>Morning</v>
      </c>
      <c r="D2869">
        <v>10</v>
      </c>
      <c r="E2869" t="str">
        <f>IF(MOD(D2869,2)=0,"EVEN","ODD")</f>
        <v>EVEN</v>
      </c>
      <c r="F2869" t="str">
        <f>IF(D2869&lt;=18,"LOW (1-18)","HIGH (19-36)")</f>
        <v>LOW (1-18)</v>
      </c>
      <c r="G2869">
        <f>INT((D2869-1)/6)+1</f>
        <v>2</v>
      </c>
      <c r="H2869">
        <f>MOD(D2869-1,6)+1</f>
        <v>4</v>
      </c>
      <c r="I2869">
        <f>37-D2869</f>
        <v>27</v>
      </c>
      <c r="J2869">
        <f>ABS(D2869-D2870)</f>
        <v>12</v>
      </c>
      <c r="K2869">
        <f>AVERAGE(D2869:D2873)</f>
        <v>10</v>
      </c>
      <c r="L2869">
        <f>AVERAGE(D2869:D2888)</f>
        <v>10</v>
      </c>
      <c r="M2869">
        <f>K2869-L2869</f>
        <v>0</v>
      </c>
      <c r="N2869" t="str">
        <f>IF(K2869&gt;L2869,"HIGH ZONE BIAS",IF(K2869&lt;L2869,"LOW ZONE BIAS","EQUILIBRIUM"))</f>
        <v>EQUILIBRIUM</v>
      </c>
    </row>
    <row r="2870">
      <c r="A2870">
        <v>24701</v>
      </c>
      <c r="B2870" t="str">
        <v>2024-07-31</v>
      </c>
      <c r="C2870" t="str">
        <v>Evening</v>
      </c>
      <c r="D2870">
        <v>22</v>
      </c>
      <c r="E2870" t="str">
        <f>IF(MOD(D2870,2)=0,"EVEN","ODD")</f>
        <v>EVEN</v>
      </c>
      <c r="F2870" t="str">
        <f>IF(D2870&lt;=18,"LOW (1-18)","HIGH (19-36)")</f>
        <v>HIGH (19-36)</v>
      </c>
      <c r="G2870">
        <f>INT((D2870-1)/6)+1</f>
        <v>4</v>
      </c>
      <c r="H2870">
        <f>MOD(D2870-1,6)+1</f>
        <v>4</v>
      </c>
      <c r="I2870">
        <f>37-D2870</f>
        <v>15</v>
      </c>
      <c r="J2870">
        <f>ABS(D2870-D2871)</f>
        <v>7</v>
      </c>
      <c r="K2870">
        <f>AVERAGE(D2870:D2874)</f>
        <v>22</v>
      </c>
      <c r="L2870">
        <f>AVERAGE(D2870:D2889)</f>
        <v>22</v>
      </c>
      <c r="M2870">
        <f>K2870-L2870</f>
        <v>0</v>
      </c>
      <c r="N2870" t="str">
        <f>IF(K2870&gt;L2870,"HIGH ZONE BIAS",IF(K2870&lt;L2870,"LOW ZONE BIAS","EQUILIBRIUM"))</f>
        <v>EQUILIBRIUM</v>
      </c>
    </row>
    <row r="2871">
      <c r="A2871">
        <v>24700</v>
      </c>
      <c r="B2871" t="str">
        <v>2024-07-31</v>
      </c>
      <c r="C2871" t="str">
        <v>Afternoon</v>
      </c>
      <c r="D2871">
        <v>15</v>
      </c>
      <c r="E2871" t="str">
        <f>IF(MOD(D2871,2)=0,"EVEN","ODD")</f>
        <v>ODD</v>
      </c>
      <c r="F2871" t="str">
        <f>IF(D2871&lt;=18,"LOW (1-18)","HIGH (19-36)")</f>
        <v>LOW (1-18)</v>
      </c>
      <c r="G2871">
        <f>INT((D2871-1)/6)+1</f>
        <v>3</v>
      </c>
      <c r="H2871">
        <f>MOD(D2871-1,6)+1</f>
        <v>3</v>
      </c>
      <c r="I2871">
        <f>37-D2871</f>
        <v>22</v>
      </c>
      <c r="J2871">
        <f>ABS(D2871-D2872)</f>
        <v>10</v>
      </c>
      <c r="K2871">
        <f>AVERAGE(D2871:D2875)</f>
        <v>15</v>
      </c>
      <c r="L2871">
        <f>AVERAGE(D2871:D2890)</f>
        <v>15</v>
      </c>
      <c r="M2871">
        <f>K2871-L2871</f>
        <v>0</v>
      </c>
      <c r="N2871" t="str">
        <f>IF(K2871&gt;L2871,"HIGH ZONE BIAS",IF(K2871&lt;L2871,"LOW ZONE BIAS","EQUILIBRIUM"))</f>
        <v>EQUILIBRIUM</v>
      </c>
    </row>
    <row r="2872">
      <c r="A2872">
        <v>24699</v>
      </c>
      <c r="B2872" t="str">
        <v>2024-07-31</v>
      </c>
      <c r="C2872" t="str">
        <v>Midday</v>
      </c>
      <c r="D2872">
        <v>5</v>
      </c>
      <c r="E2872" t="str">
        <f>IF(MOD(D2872,2)=0,"EVEN","ODD")</f>
        <v>ODD</v>
      </c>
      <c r="F2872" t="str">
        <f>IF(D2872&lt;=18,"LOW (1-18)","HIGH (19-36)")</f>
        <v>LOW (1-18)</v>
      </c>
      <c r="G2872">
        <f>INT((D2872-1)/6)+1</f>
        <v>1</v>
      </c>
      <c r="H2872">
        <f>MOD(D2872-1,6)+1</f>
        <v>5</v>
      </c>
      <c r="I2872">
        <f>37-D2872</f>
        <v>32</v>
      </c>
      <c r="J2872">
        <f>ABS(D2872-D2873)</f>
        <v>9</v>
      </c>
      <c r="K2872">
        <f>AVERAGE(D2872:D2876)</f>
        <v>5</v>
      </c>
      <c r="L2872">
        <f>AVERAGE(D2872:D2891)</f>
        <v>5</v>
      </c>
      <c r="M2872">
        <f>K2872-L2872</f>
        <v>0</v>
      </c>
      <c r="N2872" t="str">
        <f>IF(K2872&gt;L2872,"HIGH ZONE BIAS",IF(K2872&lt;L2872,"LOW ZONE BIAS","EQUILIBRIUM"))</f>
        <v>EQUILIBRIUM</v>
      </c>
    </row>
    <row r="2873">
      <c r="A2873">
        <v>24698</v>
      </c>
      <c r="B2873" t="str">
        <v>2024-07-31</v>
      </c>
      <c r="C2873" t="str">
        <v>Morning</v>
      </c>
      <c r="D2873">
        <v>14</v>
      </c>
      <c r="E2873" t="str">
        <f>IF(MOD(D2873,2)=0,"EVEN","ODD")</f>
        <v>EVEN</v>
      </c>
      <c r="F2873" t="str">
        <f>IF(D2873&lt;=18,"LOW (1-18)","HIGH (19-36)")</f>
        <v>LOW (1-18)</v>
      </c>
      <c r="G2873">
        <f>INT((D2873-1)/6)+1</f>
        <v>3</v>
      </c>
      <c r="H2873">
        <f>MOD(D2873-1,6)+1</f>
        <v>2</v>
      </c>
      <c r="I2873">
        <f>37-D2873</f>
        <v>23</v>
      </c>
      <c r="J2873">
        <f>ABS(D2873-D2874)</f>
        <v>8</v>
      </c>
      <c r="K2873">
        <f>AVERAGE(D2873:D2877)</f>
        <v>14</v>
      </c>
      <c r="L2873">
        <f>AVERAGE(D2873:D2892)</f>
        <v>14</v>
      </c>
      <c r="M2873">
        <f>K2873-L2873</f>
        <v>0</v>
      </c>
      <c r="N2873" t="str">
        <f>IF(K2873&gt;L2873,"HIGH ZONE BIAS",IF(K2873&lt;L2873,"LOW ZONE BIAS","EQUILIBRIUM"))</f>
        <v>EQUILIBRIUM</v>
      </c>
    </row>
    <row r="2874">
      <c r="A2874">
        <v>24697</v>
      </c>
      <c r="B2874" t="str">
        <v>2024-07-30</v>
      </c>
      <c r="C2874" t="str">
        <v>Evening</v>
      </c>
      <c r="D2874">
        <v>6</v>
      </c>
      <c r="E2874" t="str">
        <f>IF(MOD(D2874,2)=0,"EVEN","ODD")</f>
        <v>EVEN</v>
      </c>
      <c r="F2874" t="str">
        <f>IF(D2874&lt;=18,"LOW (1-18)","HIGH (19-36)")</f>
        <v>LOW (1-18)</v>
      </c>
      <c r="G2874">
        <f>INT((D2874-1)/6)+1</f>
        <v>1</v>
      </c>
      <c r="H2874">
        <f>MOD(D2874-1,6)+1</f>
        <v>6</v>
      </c>
      <c r="I2874">
        <f>37-D2874</f>
        <v>31</v>
      </c>
      <c r="J2874">
        <f>ABS(D2874-D2875)</f>
        <v>2</v>
      </c>
      <c r="K2874">
        <f>AVERAGE(D2874:D2878)</f>
        <v>6</v>
      </c>
      <c r="L2874">
        <f>AVERAGE(D2874:D2893)</f>
        <v>6</v>
      </c>
      <c r="M2874">
        <f>K2874-L2874</f>
        <v>0</v>
      </c>
      <c r="N2874" t="str">
        <f>IF(K2874&gt;L2874,"HIGH ZONE BIAS",IF(K2874&lt;L2874,"LOW ZONE BIAS","EQUILIBRIUM"))</f>
        <v>EQUILIBRIUM</v>
      </c>
    </row>
    <row r="2875">
      <c r="A2875">
        <v>24696</v>
      </c>
      <c r="B2875" t="str">
        <v>2024-07-30</v>
      </c>
      <c r="C2875" t="str">
        <v>Afternoon</v>
      </c>
      <c r="D2875">
        <v>8</v>
      </c>
      <c r="E2875" t="str">
        <f>IF(MOD(D2875,2)=0,"EVEN","ODD")</f>
        <v>EVEN</v>
      </c>
      <c r="F2875" t="str">
        <f>IF(D2875&lt;=18,"LOW (1-18)","HIGH (19-36)")</f>
        <v>LOW (1-18)</v>
      </c>
      <c r="G2875">
        <f>INT((D2875-1)/6)+1</f>
        <v>2</v>
      </c>
      <c r="H2875">
        <f>MOD(D2875-1,6)+1</f>
        <v>2</v>
      </c>
      <c r="I2875">
        <f>37-D2875</f>
        <v>29</v>
      </c>
      <c r="J2875">
        <f>ABS(D2875-D2876)</f>
        <v>18</v>
      </c>
      <c r="K2875">
        <f>AVERAGE(D2875:D2879)</f>
        <v>8</v>
      </c>
      <c r="L2875">
        <f>AVERAGE(D2875:D2894)</f>
        <v>8</v>
      </c>
      <c r="M2875">
        <f>K2875-L2875</f>
        <v>0</v>
      </c>
      <c r="N2875" t="str">
        <f>IF(K2875&gt;L2875,"HIGH ZONE BIAS",IF(K2875&lt;L2875,"LOW ZONE BIAS","EQUILIBRIUM"))</f>
        <v>EQUILIBRIUM</v>
      </c>
    </row>
    <row r="2876">
      <c r="A2876">
        <v>24695</v>
      </c>
      <c r="B2876" t="str">
        <v>2024-07-30</v>
      </c>
      <c r="C2876" t="str">
        <v>Midday</v>
      </c>
      <c r="D2876">
        <v>26</v>
      </c>
      <c r="E2876" t="str">
        <f>IF(MOD(D2876,2)=0,"EVEN","ODD")</f>
        <v>EVEN</v>
      </c>
      <c r="F2876" t="str">
        <f>IF(D2876&lt;=18,"LOW (1-18)","HIGH (19-36)")</f>
        <v>HIGH (19-36)</v>
      </c>
      <c r="G2876">
        <f>INT((D2876-1)/6)+1</f>
        <v>5</v>
      </c>
      <c r="H2876">
        <f>MOD(D2876-1,6)+1</f>
        <v>2</v>
      </c>
      <c r="I2876">
        <f>37-D2876</f>
        <v>11</v>
      </c>
      <c r="J2876">
        <f>ABS(D2876-D2877)</f>
        <v>8</v>
      </c>
      <c r="K2876">
        <f>AVERAGE(D2876:D2880)</f>
        <v>26</v>
      </c>
      <c r="L2876">
        <f>AVERAGE(D2876:D2895)</f>
        <v>26</v>
      </c>
      <c r="M2876">
        <f>K2876-L2876</f>
        <v>0</v>
      </c>
      <c r="N2876" t="str">
        <f>IF(K2876&gt;L2876,"HIGH ZONE BIAS",IF(K2876&lt;L2876,"LOW ZONE BIAS","EQUILIBRIUM"))</f>
        <v>EQUILIBRIUM</v>
      </c>
    </row>
    <row r="2877">
      <c r="A2877">
        <v>24694</v>
      </c>
      <c r="B2877" t="str">
        <v>2024-07-30</v>
      </c>
      <c r="C2877" t="str">
        <v>Morning</v>
      </c>
      <c r="D2877">
        <v>18</v>
      </c>
      <c r="E2877" t="str">
        <f>IF(MOD(D2877,2)=0,"EVEN","ODD")</f>
        <v>EVEN</v>
      </c>
      <c r="F2877" t="str">
        <f>IF(D2877&lt;=18,"LOW (1-18)","HIGH (19-36)")</f>
        <v>LOW (1-18)</v>
      </c>
      <c r="G2877">
        <f>INT((D2877-1)/6)+1</f>
        <v>3</v>
      </c>
      <c r="H2877">
        <f>MOD(D2877-1,6)+1</f>
        <v>6</v>
      </c>
      <c r="I2877">
        <f>37-D2877</f>
        <v>19</v>
      </c>
      <c r="J2877">
        <f>ABS(D2877-D2878)</f>
        <v>14</v>
      </c>
      <c r="K2877">
        <f>AVERAGE(D2877:D2881)</f>
        <v>18</v>
      </c>
      <c r="L2877">
        <f>AVERAGE(D2877:D2896)</f>
        <v>18</v>
      </c>
      <c r="M2877">
        <f>K2877-L2877</f>
        <v>0</v>
      </c>
      <c r="N2877" t="str">
        <f>IF(K2877&gt;L2877,"HIGH ZONE BIAS",IF(K2877&lt;L2877,"LOW ZONE BIAS","EQUILIBRIUM"))</f>
        <v>EQUILIBRIUM</v>
      </c>
    </row>
    <row r="2878">
      <c r="A2878">
        <v>24693</v>
      </c>
      <c r="B2878" t="str">
        <v>2024-07-29</v>
      </c>
      <c r="C2878" t="str">
        <v>Evening</v>
      </c>
      <c r="D2878">
        <v>4</v>
      </c>
      <c r="E2878" t="str">
        <f>IF(MOD(D2878,2)=0,"EVEN","ODD")</f>
        <v>EVEN</v>
      </c>
      <c r="F2878" t="str">
        <f>IF(D2878&lt;=18,"LOW (1-18)","HIGH (19-36)")</f>
        <v>LOW (1-18)</v>
      </c>
      <c r="G2878">
        <f>INT((D2878-1)/6)+1</f>
        <v>1</v>
      </c>
      <c r="H2878">
        <f>MOD(D2878-1,6)+1</f>
        <v>4</v>
      </c>
      <c r="I2878">
        <f>37-D2878</f>
        <v>33</v>
      </c>
      <c r="J2878">
        <f>ABS(D2878-D2879)</f>
        <v>4</v>
      </c>
      <c r="K2878">
        <f>AVERAGE(D2878:D2882)</f>
        <v>4</v>
      </c>
      <c r="L2878">
        <f>AVERAGE(D2878:D2897)</f>
        <v>4</v>
      </c>
      <c r="M2878">
        <f>K2878-L2878</f>
        <v>0</v>
      </c>
      <c r="N2878" t="str">
        <f>IF(K2878&gt;L2878,"HIGH ZONE BIAS",IF(K2878&lt;L2878,"LOW ZONE BIAS","EQUILIBRIUM"))</f>
        <v>EQUILIBRIUM</v>
      </c>
    </row>
    <row r="2879">
      <c r="A2879">
        <v>24692</v>
      </c>
      <c r="B2879" t="str">
        <v>2024-07-29</v>
      </c>
      <c r="C2879" t="str">
        <v>Afternoon</v>
      </c>
      <c r="D2879">
        <v>8</v>
      </c>
      <c r="E2879" t="str">
        <f>IF(MOD(D2879,2)=0,"EVEN","ODD")</f>
        <v>EVEN</v>
      </c>
      <c r="F2879" t="str">
        <f>IF(D2879&lt;=18,"LOW (1-18)","HIGH (19-36)")</f>
        <v>LOW (1-18)</v>
      </c>
      <c r="G2879">
        <f>INT((D2879-1)/6)+1</f>
        <v>2</v>
      </c>
      <c r="H2879">
        <f>MOD(D2879-1,6)+1</f>
        <v>2</v>
      </c>
      <c r="I2879">
        <f>37-D2879</f>
        <v>29</v>
      </c>
      <c r="J2879">
        <f>ABS(D2879-D2880)</f>
        <v>4</v>
      </c>
      <c r="K2879">
        <f>AVERAGE(D2879:D2883)</f>
        <v>8</v>
      </c>
      <c r="L2879">
        <f>AVERAGE(D2879:D2898)</f>
        <v>8</v>
      </c>
      <c r="M2879">
        <f>K2879-L2879</f>
        <v>0</v>
      </c>
      <c r="N2879" t="str">
        <f>IF(K2879&gt;L2879,"HIGH ZONE BIAS",IF(K2879&lt;L2879,"LOW ZONE BIAS","EQUILIBRIUM"))</f>
        <v>EQUILIBRIUM</v>
      </c>
    </row>
    <row r="2880">
      <c r="A2880">
        <v>24691</v>
      </c>
      <c r="B2880" t="str">
        <v>2024-07-29</v>
      </c>
      <c r="C2880" t="str">
        <v>Midday</v>
      </c>
      <c r="D2880">
        <v>4</v>
      </c>
      <c r="E2880" t="str">
        <f>IF(MOD(D2880,2)=0,"EVEN","ODD")</f>
        <v>EVEN</v>
      </c>
      <c r="F2880" t="str">
        <f>IF(D2880&lt;=18,"LOW (1-18)","HIGH (19-36)")</f>
        <v>LOW (1-18)</v>
      </c>
      <c r="G2880">
        <f>INT((D2880-1)/6)+1</f>
        <v>1</v>
      </c>
      <c r="H2880">
        <f>MOD(D2880-1,6)+1</f>
        <v>4</v>
      </c>
      <c r="I2880">
        <f>37-D2880</f>
        <v>33</v>
      </c>
      <c r="J2880">
        <f>ABS(D2880-D2881)</f>
        <v>3</v>
      </c>
      <c r="K2880">
        <f>AVERAGE(D2880:D2884)</f>
        <v>4</v>
      </c>
      <c r="L2880">
        <f>AVERAGE(D2880:D2899)</f>
        <v>4</v>
      </c>
      <c r="M2880">
        <f>K2880-L2880</f>
        <v>0</v>
      </c>
      <c r="N2880" t="str">
        <f>IF(K2880&gt;L2880,"HIGH ZONE BIAS",IF(K2880&lt;L2880,"LOW ZONE BIAS","EQUILIBRIUM"))</f>
        <v>EQUILIBRIUM</v>
      </c>
    </row>
    <row r="2881">
      <c r="A2881">
        <v>24690</v>
      </c>
      <c r="B2881" t="str">
        <v>2024-07-29</v>
      </c>
      <c r="C2881" t="str">
        <v>Morning</v>
      </c>
      <c r="D2881">
        <v>1</v>
      </c>
      <c r="E2881" t="str">
        <f>IF(MOD(D2881,2)=0,"EVEN","ODD")</f>
        <v>ODD</v>
      </c>
      <c r="F2881" t="str">
        <f>IF(D2881&lt;=18,"LOW (1-18)","HIGH (19-36)")</f>
        <v>LOW (1-18)</v>
      </c>
      <c r="G2881">
        <f>INT((D2881-1)/6)+1</f>
        <v>1</v>
      </c>
      <c r="H2881">
        <f>MOD(D2881-1,6)+1</f>
        <v>1</v>
      </c>
      <c r="I2881">
        <f>37-D2881</f>
        <v>36</v>
      </c>
      <c r="J2881">
        <f>ABS(D2881-D2882)</f>
        <v>13</v>
      </c>
      <c r="K2881">
        <f>AVERAGE(D2881:D2885)</f>
        <v>1</v>
      </c>
      <c r="L2881">
        <f>AVERAGE(D2881:D2900)</f>
        <v>1</v>
      </c>
      <c r="M2881">
        <f>K2881-L2881</f>
        <v>0</v>
      </c>
      <c r="N2881" t="str">
        <f>IF(K2881&gt;L2881,"HIGH ZONE BIAS",IF(K2881&lt;L2881,"LOW ZONE BIAS","EQUILIBRIUM"))</f>
        <v>EQUILIBRIUM</v>
      </c>
    </row>
    <row r="2882">
      <c r="A2882">
        <v>24689</v>
      </c>
      <c r="B2882" t="str">
        <v>2024-07-27</v>
      </c>
      <c r="C2882" t="str">
        <v>Evening</v>
      </c>
      <c r="D2882">
        <v>14</v>
      </c>
      <c r="E2882" t="str">
        <f>IF(MOD(D2882,2)=0,"EVEN","ODD")</f>
        <v>EVEN</v>
      </c>
      <c r="F2882" t="str">
        <f>IF(D2882&lt;=18,"LOW (1-18)","HIGH (19-36)")</f>
        <v>LOW (1-18)</v>
      </c>
      <c r="G2882">
        <f>INT((D2882-1)/6)+1</f>
        <v>3</v>
      </c>
      <c r="H2882">
        <f>MOD(D2882-1,6)+1</f>
        <v>2</v>
      </c>
      <c r="I2882">
        <f>37-D2882</f>
        <v>23</v>
      </c>
      <c r="J2882">
        <f>ABS(D2882-D2883)</f>
        <v>1</v>
      </c>
      <c r="K2882">
        <f>AVERAGE(D2882:D2886)</f>
        <v>14</v>
      </c>
      <c r="L2882">
        <f>AVERAGE(D2882:D2901)</f>
        <v>14</v>
      </c>
      <c r="M2882">
        <f>K2882-L2882</f>
        <v>0</v>
      </c>
      <c r="N2882" t="str">
        <f>IF(K2882&gt;L2882,"HIGH ZONE BIAS",IF(K2882&lt;L2882,"LOW ZONE BIAS","EQUILIBRIUM"))</f>
        <v>EQUILIBRIUM</v>
      </c>
    </row>
    <row r="2883">
      <c r="A2883">
        <v>24688</v>
      </c>
      <c r="B2883" t="str">
        <v>2024-07-27</v>
      </c>
      <c r="C2883" t="str">
        <v>Afternoon</v>
      </c>
      <c r="D2883">
        <v>13</v>
      </c>
      <c r="E2883" t="str">
        <f>IF(MOD(D2883,2)=0,"EVEN","ODD")</f>
        <v>ODD</v>
      </c>
      <c r="F2883" t="str">
        <f>IF(D2883&lt;=18,"LOW (1-18)","HIGH (19-36)")</f>
        <v>LOW (1-18)</v>
      </c>
      <c r="G2883">
        <f>INT((D2883-1)/6)+1</f>
        <v>3</v>
      </c>
      <c r="H2883">
        <f>MOD(D2883-1,6)+1</f>
        <v>1</v>
      </c>
      <c r="I2883">
        <f>37-D2883</f>
        <v>24</v>
      </c>
      <c r="J2883">
        <f>ABS(D2883-D2884)</f>
        <v>2</v>
      </c>
      <c r="K2883">
        <f>AVERAGE(D2883:D2887)</f>
        <v>13</v>
      </c>
      <c r="L2883">
        <f>AVERAGE(D2883:D2902)</f>
        <v>13</v>
      </c>
      <c r="M2883">
        <f>K2883-L2883</f>
        <v>0</v>
      </c>
      <c r="N2883" t="str">
        <f>IF(K2883&gt;L2883,"HIGH ZONE BIAS",IF(K2883&lt;L2883,"LOW ZONE BIAS","EQUILIBRIUM"))</f>
        <v>EQUILIBRIUM</v>
      </c>
    </row>
    <row r="2884">
      <c r="A2884">
        <v>24687</v>
      </c>
      <c r="B2884" t="str">
        <v>2024-07-27</v>
      </c>
      <c r="C2884" t="str">
        <v>Midday</v>
      </c>
      <c r="D2884">
        <v>11</v>
      </c>
      <c r="E2884" t="str">
        <f>IF(MOD(D2884,2)=0,"EVEN","ODD")</f>
        <v>ODD</v>
      </c>
      <c r="F2884" t="str">
        <f>IF(D2884&lt;=18,"LOW (1-18)","HIGH (19-36)")</f>
        <v>LOW (1-18)</v>
      </c>
      <c r="G2884">
        <f>INT((D2884-1)/6)+1</f>
        <v>2</v>
      </c>
      <c r="H2884">
        <f>MOD(D2884-1,6)+1</f>
        <v>5</v>
      </c>
      <c r="I2884">
        <f>37-D2884</f>
        <v>26</v>
      </c>
      <c r="J2884">
        <f>ABS(D2884-D2885)</f>
        <v>23</v>
      </c>
      <c r="K2884">
        <f>AVERAGE(D2884:D2888)</f>
        <v>11</v>
      </c>
      <c r="L2884">
        <f>AVERAGE(D2884:D2903)</f>
        <v>11</v>
      </c>
      <c r="M2884">
        <f>K2884-L2884</f>
        <v>0</v>
      </c>
      <c r="N2884" t="str">
        <f>IF(K2884&gt;L2884,"HIGH ZONE BIAS",IF(K2884&lt;L2884,"LOW ZONE BIAS","EQUILIBRIUM"))</f>
        <v>EQUILIBRIUM</v>
      </c>
    </row>
    <row r="2885">
      <c r="A2885">
        <v>24686</v>
      </c>
      <c r="B2885" t="str">
        <v>2024-07-27</v>
      </c>
      <c r="C2885" t="str">
        <v>Morning</v>
      </c>
      <c r="D2885">
        <v>34</v>
      </c>
      <c r="E2885" t="str">
        <f>IF(MOD(D2885,2)=0,"EVEN","ODD")</f>
        <v>EVEN</v>
      </c>
      <c r="F2885" t="str">
        <f>IF(D2885&lt;=18,"LOW (1-18)","HIGH (19-36)")</f>
        <v>HIGH (19-36)</v>
      </c>
      <c r="G2885">
        <f>INT((D2885-1)/6)+1</f>
        <v>6</v>
      </c>
      <c r="H2885">
        <f>MOD(D2885-1,6)+1</f>
        <v>4</v>
      </c>
      <c r="I2885">
        <f>37-D2885</f>
        <v>3</v>
      </c>
      <c r="J2885">
        <f>ABS(D2885-D2886)</f>
        <v>0</v>
      </c>
      <c r="K2885">
        <f>AVERAGE(D2885:D2889)</f>
        <v>34</v>
      </c>
      <c r="L2885">
        <f>AVERAGE(D2885:D2904)</f>
        <v>34</v>
      </c>
      <c r="M2885">
        <f>K2885-L2885</f>
        <v>0</v>
      </c>
      <c r="N2885" t="str">
        <f>IF(K2885&gt;L2885,"HIGH ZONE BIAS",IF(K2885&lt;L2885,"LOW ZONE BIAS","EQUILIBRIUM"))</f>
        <v>EQUILIBRIUM</v>
      </c>
    </row>
    <row r="2886">
      <c r="A2886">
        <v>24685</v>
      </c>
      <c r="B2886" t="str">
        <v>2024-07-26</v>
      </c>
      <c r="C2886" t="str">
        <v>Evening</v>
      </c>
      <c r="D2886">
        <v>34</v>
      </c>
      <c r="E2886" t="str">
        <f>IF(MOD(D2886,2)=0,"EVEN","ODD")</f>
        <v>EVEN</v>
      </c>
      <c r="F2886" t="str">
        <f>IF(D2886&lt;=18,"LOW (1-18)","HIGH (19-36)")</f>
        <v>HIGH (19-36)</v>
      </c>
      <c r="G2886">
        <f>INT((D2886-1)/6)+1</f>
        <v>6</v>
      </c>
      <c r="H2886">
        <f>MOD(D2886-1,6)+1</f>
        <v>4</v>
      </c>
      <c r="I2886">
        <f>37-D2886</f>
        <v>3</v>
      </c>
      <c r="J2886">
        <f>ABS(D2886-D2887)</f>
        <v>27</v>
      </c>
      <c r="K2886">
        <f>AVERAGE(D2886:D2890)</f>
        <v>34</v>
      </c>
      <c r="L2886">
        <f>AVERAGE(D2886:D2905)</f>
        <v>34</v>
      </c>
      <c r="M2886">
        <f>K2886-L2886</f>
        <v>0</v>
      </c>
      <c r="N2886" t="str">
        <f>IF(K2886&gt;L2886,"HIGH ZONE BIAS",IF(K2886&lt;L2886,"LOW ZONE BIAS","EQUILIBRIUM"))</f>
        <v>EQUILIBRIUM</v>
      </c>
    </row>
    <row r="2887">
      <c r="A2887">
        <v>24684</v>
      </c>
      <c r="B2887" t="str">
        <v>2024-07-26</v>
      </c>
      <c r="C2887" t="str">
        <v>Afternoon</v>
      </c>
      <c r="D2887">
        <v>7</v>
      </c>
      <c r="E2887" t="str">
        <f>IF(MOD(D2887,2)=0,"EVEN","ODD")</f>
        <v>ODD</v>
      </c>
      <c r="F2887" t="str">
        <f>IF(D2887&lt;=18,"LOW (1-18)","HIGH (19-36)")</f>
        <v>LOW (1-18)</v>
      </c>
      <c r="G2887">
        <f>INT((D2887-1)/6)+1</f>
        <v>2</v>
      </c>
      <c r="H2887">
        <f>MOD(D2887-1,6)+1</f>
        <v>1</v>
      </c>
      <c r="I2887">
        <f>37-D2887</f>
        <v>30</v>
      </c>
      <c r="J2887">
        <f>ABS(D2887-D2888)</f>
        <v>7</v>
      </c>
      <c r="K2887">
        <f>AVERAGE(D2887:D2891)</f>
        <v>7</v>
      </c>
      <c r="L2887">
        <f>AVERAGE(D2887:D2906)</f>
        <v>7</v>
      </c>
      <c r="M2887">
        <f>K2887-L2887</f>
        <v>0</v>
      </c>
      <c r="N2887" t="str">
        <f>IF(K2887&gt;L2887,"HIGH ZONE BIAS",IF(K2887&lt;L2887,"LOW ZONE BIAS","EQUILIBRIUM"))</f>
        <v>EQUILIBRIUM</v>
      </c>
    </row>
    <row r="2888">
      <c r="A2888">
        <v>24683</v>
      </c>
      <c r="B2888" t="str">
        <v>2024-07-26</v>
      </c>
      <c r="C2888" t="str">
        <v>Midday</v>
      </c>
      <c r="D2888">
        <v>14</v>
      </c>
      <c r="E2888" t="str">
        <f>IF(MOD(D2888,2)=0,"EVEN","ODD")</f>
        <v>EVEN</v>
      </c>
      <c r="F2888" t="str">
        <f>IF(D2888&lt;=18,"LOW (1-18)","HIGH (19-36)")</f>
        <v>LOW (1-18)</v>
      </c>
      <c r="G2888">
        <f>INT((D2888-1)/6)+1</f>
        <v>3</v>
      </c>
      <c r="H2888">
        <f>MOD(D2888-1,6)+1</f>
        <v>2</v>
      </c>
      <c r="I2888">
        <f>37-D2888</f>
        <v>23</v>
      </c>
      <c r="J2888">
        <f>ABS(D2888-D2889)</f>
        <v>3</v>
      </c>
      <c r="K2888">
        <f>AVERAGE(D2888:D2892)</f>
        <v>14</v>
      </c>
      <c r="L2888">
        <f>AVERAGE(D2888:D2907)</f>
        <v>14</v>
      </c>
      <c r="M2888">
        <f>K2888-L2888</f>
        <v>0</v>
      </c>
      <c r="N2888" t="str">
        <f>IF(K2888&gt;L2888,"HIGH ZONE BIAS",IF(K2888&lt;L2888,"LOW ZONE BIAS","EQUILIBRIUM"))</f>
        <v>EQUILIBRIUM</v>
      </c>
    </row>
    <row r="2889">
      <c r="A2889">
        <v>24682</v>
      </c>
      <c r="B2889" t="str">
        <v>2024-07-26</v>
      </c>
      <c r="C2889" t="str">
        <v>Morning</v>
      </c>
      <c r="D2889">
        <v>17</v>
      </c>
      <c r="E2889" t="str">
        <f>IF(MOD(D2889,2)=0,"EVEN","ODD")</f>
        <v>ODD</v>
      </c>
      <c r="F2889" t="str">
        <f>IF(D2889&lt;=18,"LOW (1-18)","HIGH (19-36)")</f>
        <v>LOW (1-18)</v>
      </c>
      <c r="G2889">
        <f>INT((D2889-1)/6)+1</f>
        <v>3</v>
      </c>
      <c r="H2889">
        <f>MOD(D2889-1,6)+1</f>
        <v>5</v>
      </c>
      <c r="I2889">
        <f>37-D2889</f>
        <v>20</v>
      </c>
      <c r="J2889">
        <f>ABS(D2889-D2890)</f>
        <v>4</v>
      </c>
      <c r="K2889">
        <f>AVERAGE(D2889:D2893)</f>
        <v>17</v>
      </c>
      <c r="L2889">
        <f>AVERAGE(D2889:D2908)</f>
        <v>17</v>
      </c>
      <c r="M2889">
        <f>K2889-L2889</f>
        <v>0</v>
      </c>
      <c r="N2889" t="str">
        <f>IF(K2889&gt;L2889,"HIGH ZONE BIAS",IF(K2889&lt;L2889,"LOW ZONE BIAS","EQUILIBRIUM"))</f>
        <v>EQUILIBRIUM</v>
      </c>
    </row>
    <row r="2890">
      <c r="A2890">
        <v>24681</v>
      </c>
      <c r="B2890" t="str">
        <v>2024-07-25</v>
      </c>
      <c r="C2890" t="str">
        <v>Evening</v>
      </c>
      <c r="D2890">
        <v>13</v>
      </c>
      <c r="E2890" t="str">
        <f>IF(MOD(D2890,2)=0,"EVEN","ODD")</f>
        <v>ODD</v>
      </c>
      <c r="F2890" t="str">
        <f>IF(D2890&lt;=18,"LOW (1-18)","HIGH (19-36)")</f>
        <v>LOW (1-18)</v>
      </c>
      <c r="G2890">
        <f>INT((D2890-1)/6)+1</f>
        <v>3</v>
      </c>
      <c r="H2890">
        <f>MOD(D2890-1,6)+1</f>
        <v>1</v>
      </c>
      <c r="I2890">
        <f>37-D2890</f>
        <v>24</v>
      </c>
      <c r="J2890">
        <f>ABS(D2890-D2891)</f>
        <v>1</v>
      </c>
      <c r="K2890">
        <f>AVERAGE(D2890:D2894)</f>
        <v>13</v>
      </c>
      <c r="L2890">
        <f>AVERAGE(D2890:D2909)</f>
        <v>13</v>
      </c>
      <c r="M2890">
        <f>K2890-L2890</f>
        <v>0</v>
      </c>
      <c r="N2890" t="str">
        <f>IF(K2890&gt;L2890,"HIGH ZONE BIAS",IF(K2890&lt;L2890,"LOW ZONE BIAS","EQUILIBRIUM"))</f>
        <v>EQUILIBRIUM</v>
      </c>
    </row>
    <row r="2891">
      <c r="A2891">
        <v>24680</v>
      </c>
      <c r="B2891" t="str">
        <v>2024-07-25</v>
      </c>
      <c r="C2891" t="str">
        <v>Afternoon</v>
      </c>
      <c r="D2891">
        <v>14</v>
      </c>
      <c r="E2891" t="str">
        <f>IF(MOD(D2891,2)=0,"EVEN","ODD")</f>
        <v>EVEN</v>
      </c>
      <c r="F2891" t="str">
        <f>IF(D2891&lt;=18,"LOW (1-18)","HIGH (19-36)")</f>
        <v>LOW (1-18)</v>
      </c>
      <c r="G2891">
        <f>INT((D2891-1)/6)+1</f>
        <v>3</v>
      </c>
      <c r="H2891">
        <f>MOD(D2891-1,6)+1</f>
        <v>2</v>
      </c>
      <c r="I2891">
        <f>37-D2891</f>
        <v>23</v>
      </c>
      <c r="J2891">
        <f>ABS(D2891-D2892)</f>
        <v>1</v>
      </c>
      <c r="K2891">
        <f>AVERAGE(D2891:D2895)</f>
        <v>14</v>
      </c>
      <c r="L2891">
        <f>AVERAGE(D2891:D2910)</f>
        <v>14</v>
      </c>
      <c r="M2891">
        <f>K2891-L2891</f>
        <v>0</v>
      </c>
      <c r="N2891" t="str">
        <f>IF(K2891&gt;L2891,"HIGH ZONE BIAS",IF(K2891&lt;L2891,"LOW ZONE BIAS","EQUILIBRIUM"))</f>
        <v>EQUILIBRIUM</v>
      </c>
    </row>
    <row r="2892">
      <c r="A2892">
        <v>24679</v>
      </c>
      <c r="B2892" t="str">
        <v>2024-07-25</v>
      </c>
      <c r="C2892" t="str">
        <v>Midday</v>
      </c>
      <c r="D2892">
        <v>13</v>
      </c>
      <c r="E2892" t="str">
        <f>IF(MOD(D2892,2)=0,"EVEN","ODD")</f>
        <v>ODD</v>
      </c>
      <c r="F2892" t="str">
        <f>IF(D2892&lt;=18,"LOW (1-18)","HIGH (19-36)")</f>
        <v>LOW (1-18)</v>
      </c>
      <c r="G2892">
        <f>INT((D2892-1)/6)+1</f>
        <v>3</v>
      </c>
      <c r="H2892">
        <f>MOD(D2892-1,6)+1</f>
        <v>1</v>
      </c>
      <c r="I2892">
        <f>37-D2892</f>
        <v>24</v>
      </c>
      <c r="J2892">
        <f>ABS(D2892-D2893)</f>
        <v>12</v>
      </c>
      <c r="K2892">
        <f>AVERAGE(D2892:D2896)</f>
        <v>13</v>
      </c>
      <c r="L2892">
        <f>AVERAGE(D2892:D2911)</f>
        <v>13</v>
      </c>
      <c r="M2892">
        <f>K2892-L2892</f>
        <v>0</v>
      </c>
      <c r="N2892" t="str">
        <f>IF(K2892&gt;L2892,"HIGH ZONE BIAS",IF(K2892&lt;L2892,"LOW ZONE BIAS","EQUILIBRIUM"))</f>
        <v>EQUILIBRIUM</v>
      </c>
    </row>
    <row r="2893">
      <c r="A2893">
        <v>24678</v>
      </c>
      <c r="B2893" t="str">
        <v>2024-07-25</v>
      </c>
      <c r="C2893" t="str">
        <v>Morning</v>
      </c>
      <c r="D2893">
        <v>25</v>
      </c>
      <c r="E2893" t="str">
        <f>IF(MOD(D2893,2)=0,"EVEN","ODD")</f>
        <v>ODD</v>
      </c>
      <c r="F2893" t="str">
        <f>IF(D2893&lt;=18,"LOW (1-18)","HIGH (19-36)")</f>
        <v>HIGH (19-36)</v>
      </c>
      <c r="G2893">
        <f>INT((D2893-1)/6)+1</f>
        <v>5</v>
      </c>
      <c r="H2893">
        <f>MOD(D2893-1,6)+1</f>
        <v>1</v>
      </c>
      <c r="I2893">
        <f>37-D2893</f>
        <v>12</v>
      </c>
      <c r="J2893">
        <f>ABS(D2893-D2894)</f>
        <v>17</v>
      </c>
      <c r="K2893">
        <f>AVERAGE(D2893:D2897)</f>
        <v>25</v>
      </c>
      <c r="L2893">
        <f>AVERAGE(D2893:D2912)</f>
        <v>25</v>
      </c>
      <c r="M2893">
        <f>K2893-L2893</f>
        <v>0</v>
      </c>
      <c r="N2893" t="str">
        <f>IF(K2893&gt;L2893,"HIGH ZONE BIAS",IF(K2893&lt;L2893,"LOW ZONE BIAS","EQUILIBRIUM"))</f>
        <v>EQUILIBRIUM</v>
      </c>
    </row>
    <row r="2894">
      <c r="A2894">
        <v>24677</v>
      </c>
      <c r="B2894" t="str">
        <v>2024-07-24</v>
      </c>
      <c r="C2894" t="str">
        <v>Evening</v>
      </c>
      <c r="D2894">
        <v>8</v>
      </c>
      <c r="E2894" t="str">
        <f>IF(MOD(D2894,2)=0,"EVEN","ODD")</f>
        <v>EVEN</v>
      </c>
      <c r="F2894" t="str">
        <f>IF(D2894&lt;=18,"LOW (1-18)","HIGH (19-36)")</f>
        <v>LOW (1-18)</v>
      </c>
      <c r="G2894">
        <f>INT((D2894-1)/6)+1</f>
        <v>2</v>
      </c>
      <c r="H2894">
        <f>MOD(D2894-1,6)+1</f>
        <v>2</v>
      </c>
      <c r="I2894">
        <f>37-D2894</f>
        <v>29</v>
      </c>
      <c r="J2894">
        <f>ABS(D2894-D2895)</f>
        <v>26</v>
      </c>
      <c r="K2894">
        <f>AVERAGE(D2894:D2898)</f>
        <v>8</v>
      </c>
      <c r="L2894">
        <f>AVERAGE(D2894:D2913)</f>
        <v>8</v>
      </c>
      <c r="M2894">
        <f>K2894-L2894</f>
        <v>0</v>
      </c>
      <c r="N2894" t="str">
        <f>IF(K2894&gt;L2894,"HIGH ZONE BIAS",IF(K2894&lt;L2894,"LOW ZONE BIAS","EQUILIBRIUM"))</f>
        <v>EQUILIBRIUM</v>
      </c>
    </row>
    <row r="2895">
      <c r="A2895">
        <v>24676</v>
      </c>
      <c r="B2895" t="str">
        <v>2024-07-24</v>
      </c>
      <c r="C2895" t="str">
        <v>Afternoon</v>
      </c>
      <c r="D2895">
        <v>34</v>
      </c>
      <c r="E2895" t="str">
        <f>IF(MOD(D2895,2)=0,"EVEN","ODD")</f>
        <v>EVEN</v>
      </c>
      <c r="F2895" t="str">
        <f>IF(D2895&lt;=18,"LOW (1-18)","HIGH (19-36)")</f>
        <v>HIGH (19-36)</v>
      </c>
      <c r="G2895">
        <f>INT((D2895-1)/6)+1</f>
        <v>6</v>
      </c>
      <c r="H2895">
        <f>MOD(D2895-1,6)+1</f>
        <v>4</v>
      </c>
      <c r="I2895">
        <f>37-D2895</f>
        <v>3</v>
      </c>
      <c r="J2895">
        <f>ABS(D2895-D2896)</f>
        <v>13</v>
      </c>
      <c r="K2895">
        <f>AVERAGE(D2895:D2899)</f>
        <v>34</v>
      </c>
      <c r="L2895">
        <f>AVERAGE(D2895:D2914)</f>
        <v>34</v>
      </c>
      <c r="M2895">
        <f>K2895-L2895</f>
        <v>0</v>
      </c>
      <c r="N2895" t="str">
        <f>IF(K2895&gt;L2895,"HIGH ZONE BIAS",IF(K2895&lt;L2895,"LOW ZONE BIAS","EQUILIBRIUM"))</f>
        <v>EQUILIBRIUM</v>
      </c>
    </row>
    <row r="2896">
      <c r="A2896">
        <v>24675</v>
      </c>
      <c r="B2896" t="str">
        <v>2024-07-24</v>
      </c>
      <c r="C2896" t="str">
        <v>Midday</v>
      </c>
      <c r="D2896">
        <v>21</v>
      </c>
      <c r="E2896" t="str">
        <f>IF(MOD(D2896,2)=0,"EVEN","ODD")</f>
        <v>ODD</v>
      </c>
      <c r="F2896" t="str">
        <f>IF(D2896&lt;=18,"LOW (1-18)","HIGH (19-36)")</f>
        <v>HIGH (19-36)</v>
      </c>
      <c r="G2896">
        <f>INT((D2896-1)/6)+1</f>
        <v>4</v>
      </c>
      <c r="H2896">
        <f>MOD(D2896-1,6)+1</f>
        <v>3</v>
      </c>
      <c r="I2896">
        <f>37-D2896</f>
        <v>16</v>
      </c>
      <c r="J2896">
        <f>ABS(D2896-D2897)</f>
        <v>11</v>
      </c>
      <c r="K2896">
        <f>AVERAGE(D2896:D2900)</f>
        <v>21</v>
      </c>
      <c r="L2896">
        <f>AVERAGE(D2896:D2915)</f>
        <v>21</v>
      </c>
      <c r="M2896">
        <f>K2896-L2896</f>
        <v>0</v>
      </c>
      <c r="N2896" t="str">
        <f>IF(K2896&gt;L2896,"HIGH ZONE BIAS",IF(K2896&lt;L2896,"LOW ZONE BIAS","EQUILIBRIUM"))</f>
        <v>EQUILIBRIUM</v>
      </c>
    </row>
    <row r="2897">
      <c r="A2897">
        <v>24674</v>
      </c>
      <c r="B2897" t="str">
        <v>2024-07-24</v>
      </c>
      <c r="C2897" t="str">
        <v>Morning</v>
      </c>
      <c r="D2897">
        <v>32</v>
      </c>
      <c r="E2897" t="str">
        <f>IF(MOD(D2897,2)=0,"EVEN","ODD")</f>
        <v>EVEN</v>
      </c>
      <c r="F2897" t="str">
        <f>IF(D2897&lt;=18,"LOW (1-18)","HIGH (19-36)")</f>
        <v>HIGH (19-36)</v>
      </c>
      <c r="G2897">
        <f>INT((D2897-1)/6)+1</f>
        <v>6</v>
      </c>
      <c r="H2897">
        <f>MOD(D2897-1,6)+1</f>
        <v>2</v>
      </c>
      <c r="I2897">
        <f>37-D2897</f>
        <v>5</v>
      </c>
      <c r="J2897">
        <f>ABS(D2897-D2898)</f>
        <v>4</v>
      </c>
      <c r="K2897">
        <f>AVERAGE(D2897:D2901)</f>
        <v>32</v>
      </c>
      <c r="L2897">
        <f>AVERAGE(D2897:D2916)</f>
        <v>32</v>
      </c>
      <c r="M2897">
        <f>K2897-L2897</f>
        <v>0</v>
      </c>
      <c r="N2897" t="str">
        <f>IF(K2897&gt;L2897,"HIGH ZONE BIAS",IF(K2897&lt;L2897,"LOW ZONE BIAS","EQUILIBRIUM"))</f>
        <v>EQUILIBRIUM</v>
      </c>
    </row>
    <row r="2898">
      <c r="A2898">
        <v>24673</v>
      </c>
      <c r="B2898" t="str">
        <v>2024-07-23</v>
      </c>
      <c r="C2898" t="str">
        <v>Evening</v>
      </c>
      <c r="D2898">
        <v>36</v>
      </c>
      <c r="E2898" t="str">
        <f>IF(MOD(D2898,2)=0,"EVEN","ODD")</f>
        <v>EVEN</v>
      </c>
      <c r="F2898" t="str">
        <f>IF(D2898&lt;=18,"LOW (1-18)","HIGH (19-36)")</f>
        <v>HIGH (19-36)</v>
      </c>
      <c r="G2898">
        <f>INT((D2898-1)/6)+1</f>
        <v>6</v>
      </c>
      <c r="H2898">
        <f>MOD(D2898-1,6)+1</f>
        <v>6</v>
      </c>
      <c r="I2898">
        <f>37-D2898</f>
        <v>1</v>
      </c>
      <c r="J2898">
        <f>ABS(D2898-D2899)</f>
        <v>22</v>
      </c>
      <c r="K2898">
        <f>AVERAGE(D2898:D2902)</f>
        <v>36</v>
      </c>
      <c r="L2898">
        <f>AVERAGE(D2898:D2917)</f>
        <v>36</v>
      </c>
      <c r="M2898">
        <f>K2898-L2898</f>
        <v>0</v>
      </c>
      <c r="N2898" t="str">
        <f>IF(K2898&gt;L2898,"HIGH ZONE BIAS",IF(K2898&lt;L2898,"LOW ZONE BIAS","EQUILIBRIUM"))</f>
        <v>EQUILIBRIUM</v>
      </c>
    </row>
    <row r="2899">
      <c r="A2899">
        <v>24672</v>
      </c>
      <c r="B2899" t="str">
        <v>2024-07-23</v>
      </c>
      <c r="C2899" t="str">
        <v>Afternoon</v>
      </c>
      <c r="D2899">
        <v>14</v>
      </c>
      <c r="E2899" t="str">
        <f>IF(MOD(D2899,2)=0,"EVEN","ODD")</f>
        <v>EVEN</v>
      </c>
      <c r="F2899" t="str">
        <f>IF(D2899&lt;=18,"LOW (1-18)","HIGH (19-36)")</f>
        <v>LOW (1-18)</v>
      </c>
      <c r="G2899">
        <f>INT((D2899-1)/6)+1</f>
        <v>3</v>
      </c>
      <c r="H2899">
        <f>MOD(D2899-1,6)+1</f>
        <v>2</v>
      </c>
      <c r="I2899">
        <f>37-D2899</f>
        <v>23</v>
      </c>
      <c r="J2899">
        <f>ABS(D2899-D2900)</f>
        <v>10</v>
      </c>
      <c r="K2899">
        <f>AVERAGE(D2899:D2903)</f>
        <v>14</v>
      </c>
      <c r="L2899">
        <f>AVERAGE(D2899:D2918)</f>
        <v>14</v>
      </c>
      <c r="M2899">
        <f>K2899-L2899</f>
        <v>0</v>
      </c>
      <c r="N2899" t="str">
        <f>IF(K2899&gt;L2899,"HIGH ZONE BIAS",IF(K2899&lt;L2899,"LOW ZONE BIAS","EQUILIBRIUM"))</f>
        <v>EQUILIBRIUM</v>
      </c>
    </row>
    <row r="2900">
      <c r="A2900">
        <v>24671</v>
      </c>
      <c r="B2900" t="str">
        <v>2024-07-23</v>
      </c>
      <c r="C2900" t="str">
        <v>Midday</v>
      </c>
      <c r="D2900">
        <v>4</v>
      </c>
      <c r="E2900" t="str">
        <f>IF(MOD(D2900,2)=0,"EVEN","ODD")</f>
        <v>EVEN</v>
      </c>
      <c r="F2900" t="str">
        <f>IF(D2900&lt;=18,"LOW (1-18)","HIGH (19-36)")</f>
        <v>LOW (1-18)</v>
      </c>
      <c r="G2900">
        <f>INT((D2900-1)/6)+1</f>
        <v>1</v>
      </c>
      <c r="H2900">
        <f>MOD(D2900-1,6)+1</f>
        <v>4</v>
      </c>
      <c r="I2900">
        <f>37-D2900</f>
        <v>33</v>
      </c>
      <c r="J2900">
        <f>ABS(D2900-D2901)</f>
        <v>22</v>
      </c>
      <c r="K2900">
        <f>AVERAGE(D2900:D2904)</f>
        <v>4</v>
      </c>
      <c r="L2900">
        <f>AVERAGE(D2900:D2919)</f>
        <v>4</v>
      </c>
      <c r="M2900">
        <f>K2900-L2900</f>
        <v>0</v>
      </c>
      <c r="N2900" t="str">
        <f>IF(K2900&gt;L2900,"HIGH ZONE BIAS",IF(K2900&lt;L2900,"LOW ZONE BIAS","EQUILIBRIUM"))</f>
        <v>EQUILIBRIUM</v>
      </c>
    </row>
    <row r="2901">
      <c r="A2901">
        <v>24670</v>
      </c>
      <c r="B2901" t="str">
        <v>2024-07-23</v>
      </c>
      <c r="C2901" t="str">
        <v>Morning</v>
      </c>
      <c r="D2901">
        <v>26</v>
      </c>
      <c r="E2901" t="str">
        <f>IF(MOD(D2901,2)=0,"EVEN","ODD")</f>
        <v>EVEN</v>
      </c>
      <c r="F2901" t="str">
        <f>IF(D2901&lt;=18,"LOW (1-18)","HIGH (19-36)")</f>
        <v>HIGH (19-36)</v>
      </c>
      <c r="G2901">
        <f>INT((D2901-1)/6)+1</f>
        <v>5</v>
      </c>
      <c r="H2901">
        <f>MOD(D2901-1,6)+1</f>
        <v>2</v>
      </c>
      <c r="I2901">
        <f>37-D2901</f>
        <v>11</v>
      </c>
      <c r="J2901">
        <f>ABS(D2901-D2902)</f>
        <v>8</v>
      </c>
      <c r="K2901">
        <f>AVERAGE(D2901:D2905)</f>
        <v>26</v>
      </c>
      <c r="L2901">
        <f>AVERAGE(D2901:D2920)</f>
        <v>26</v>
      </c>
      <c r="M2901">
        <f>K2901-L2901</f>
        <v>0</v>
      </c>
      <c r="N2901" t="str">
        <f>IF(K2901&gt;L2901,"HIGH ZONE BIAS",IF(K2901&lt;L2901,"LOW ZONE BIAS","EQUILIBRIUM"))</f>
        <v>EQUILIBRIUM</v>
      </c>
    </row>
    <row r="2902">
      <c r="A2902">
        <v>24669</v>
      </c>
      <c r="B2902" t="str">
        <v>2024-07-22</v>
      </c>
      <c r="C2902" t="str">
        <v>Evening</v>
      </c>
      <c r="D2902">
        <v>18</v>
      </c>
      <c r="E2902" t="str">
        <f>IF(MOD(D2902,2)=0,"EVEN","ODD")</f>
        <v>EVEN</v>
      </c>
      <c r="F2902" t="str">
        <f>IF(D2902&lt;=18,"LOW (1-18)","HIGH (19-36)")</f>
        <v>LOW (1-18)</v>
      </c>
      <c r="G2902">
        <f>INT((D2902-1)/6)+1</f>
        <v>3</v>
      </c>
      <c r="H2902">
        <f>MOD(D2902-1,6)+1</f>
        <v>6</v>
      </c>
      <c r="I2902">
        <f>37-D2902</f>
        <v>19</v>
      </c>
      <c r="J2902">
        <f>ABS(D2902-D2903)</f>
        <v>9</v>
      </c>
      <c r="K2902">
        <f>AVERAGE(D2902:D2906)</f>
        <v>18</v>
      </c>
      <c r="L2902">
        <f>AVERAGE(D2902:D2921)</f>
        <v>18</v>
      </c>
      <c r="M2902">
        <f>K2902-L2902</f>
        <v>0</v>
      </c>
      <c r="N2902" t="str">
        <f>IF(K2902&gt;L2902,"HIGH ZONE BIAS",IF(K2902&lt;L2902,"LOW ZONE BIAS","EQUILIBRIUM"))</f>
        <v>EQUILIBRIUM</v>
      </c>
    </row>
    <row r="2903">
      <c r="A2903">
        <v>24668</v>
      </c>
      <c r="B2903" t="str">
        <v>2024-07-22</v>
      </c>
      <c r="C2903" t="str">
        <v>Afternoon</v>
      </c>
      <c r="D2903">
        <v>9</v>
      </c>
      <c r="E2903" t="str">
        <f>IF(MOD(D2903,2)=0,"EVEN","ODD")</f>
        <v>ODD</v>
      </c>
      <c r="F2903" t="str">
        <f>IF(D2903&lt;=18,"LOW (1-18)","HIGH (19-36)")</f>
        <v>LOW (1-18)</v>
      </c>
      <c r="G2903">
        <f>INT((D2903-1)/6)+1</f>
        <v>2</v>
      </c>
      <c r="H2903">
        <f>MOD(D2903-1,6)+1</f>
        <v>3</v>
      </c>
      <c r="I2903">
        <f>37-D2903</f>
        <v>28</v>
      </c>
      <c r="J2903">
        <f>ABS(D2903-D2904)</f>
        <v>12</v>
      </c>
      <c r="K2903">
        <f>AVERAGE(D2903:D2907)</f>
        <v>9</v>
      </c>
      <c r="L2903">
        <f>AVERAGE(D2903:D2922)</f>
        <v>9</v>
      </c>
      <c r="M2903">
        <f>K2903-L2903</f>
        <v>0</v>
      </c>
      <c r="N2903" t="str">
        <f>IF(K2903&gt;L2903,"HIGH ZONE BIAS",IF(K2903&lt;L2903,"LOW ZONE BIAS","EQUILIBRIUM"))</f>
        <v>EQUILIBRIUM</v>
      </c>
    </row>
    <row r="2904">
      <c r="A2904">
        <v>24667</v>
      </c>
      <c r="B2904" t="str">
        <v>2024-07-22</v>
      </c>
      <c r="C2904" t="str">
        <v>Midday</v>
      </c>
      <c r="D2904">
        <v>21</v>
      </c>
      <c r="E2904" t="str">
        <f>IF(MOD(D2904,2)=0,"EVEN","ODD")</f>
        <v>ODD</v>
      </c>
      <c r="F2904" t="str">
        <f>IF(D2904&lt;=18,"LOW (1-18)","HIGH (19-36)")</f>
        <v>HIGH (19-36)</v>
      </c>
      <c r="G2904">
        <f>INT((D2904-1)/6)+1</f>
        <v>4</v>
      </c>
      <c r="H2904">
        <f>MOD(D2904-1,6)+1</f>
        <v>3</v>
      </c>
      <c r="I2904">
        <f>37-D2904</f>
        <v>16</v>
      </c>
      <c r="J2904">
        <f>ABS(D2904-D2905)</f>
        <v>7</v>
      </c>
      <c r="K2904">
        <f>AVERAGE(D2904:D2908)</f>
        <v>21</v>
      </c>
      <c r="L2904">
        <f>AVERAGE(D2904:D2923)</f>
        <v>21</v>
      </c>
      <c r="M2904">
        <f>K2904-L2904</f>
        <v>0</v>
      </c>
      <c r="N2904" t="str">
        <f>IF(K2904&gt;L2904,"HIGH ZONE BIAS",IF(K2904&lt;L2904,"LOW ZONE BIAS","EQUILIBRIUM"))</f>
        <v>EQUILIBRIUM</v>
      </c>
    </row>
    <row r="2905">
      <c r="A2905">
        <v>24666</v>
      </c>
      <c r="B2905" t="str">
        <v>2024-07-22</v>
      </c>
      <c r="C2905" t="str">
        <v>Morning</v>
      </c>
      <c r="D2905">
        <v>14</v>
      </c>
      <c r="E2905" t="str">
        <f>IF(MOD(D2905,2)=0,"EVEN","ODD")</f>
        <v>EVEN</v>
      </c>
      <c r="F2905" t="str">
        <f>IF(D2905&lt;=18,"LOW (1-18)","HIGH (19-36)")</f>
        <v>LOW (1-18)</v>
      </c>
      <c r="G2905">
        <f>INT((D2905-1)/6)+1</f>
        <v>3</v>
      </c>
      <c r="H2905">
        <f>MOD(D2905-1,6)+1</f>
        <v>2</v>
      </c>
      <c r="I2905">
        <f>37-D2905</f>
        <v>23</v>
      </c>
      <c r="J2905">
        <f>ABS(D2905-D2906)</f>
        <v>18</v>
      </c>
      <c r="K2905">
        <f>AVERAGE(D2905:D2909)</f>
        <v>14</v>
      </c>
      <c r="L2905">
        <f>AVERAGE(D2905:D2924)</f>
        <v>14</v>
      </c>
      <c r="M2905">
        <f>K2905-L2905</f>
        <v>0</v>
      </c>
      <c r="N2905" t="str">
        <f>IF(K2905&gt;L2905,"HIGH ZONE BIAS",IF(K2905&lt;L2905,"LOW ZONE BIAS","EQUILIBRIUM"))</f>
        <v>EQUILIBRIUM</v>
      </c>
    </row>
    <row r="2906">
      <c r="A2906">
        <v>24665</v>
      </c>
      <c r="B2906" t="str">
        <v>2024-07-20</v>
      </c>
      <c r="C2906" t="str">
        <v>Evening</v>
      </c>
      <c r="D2906">
        <v>32</v>
      </c>
      <c r="E2906" t="str">
        <f>IF(MOD(D2906,2)=0,"EVEN","ODD")</f>
        <v>EVEN</v>
      </c>
      <c r="F2906" t="str">
        <f>IF(D2906&lt;=18,"LOW (1-18)","HIGH (19-36)")</f>
        <v>HIGH (19-36)</v>
      </c>
      <c r="G2906">
        <f>INT((D2906-1)/6)+1</f>
        <v>6</v>
      </c>
      <c r="H2906">
        <f>MOD(D2906-1,6)+1</f>
        <v>2</v>
      </c>
      <c r="I2906">
        <f>37-D2906</f>
        <v>5</v>
      </c>
      <c r="J2906">
        <f>ABS(D2906-D2907)</f>
        <v>8</v>
      </c>
      <c r="K2906">
        <f>AVERAGE(D2906:D2910)</f>
        <v>32</v>
      </c>
      <c r="L2906">
        <f>AVERAGE(D2906:D2925)</f>
        <v>32</v>
      </c>
      <c r="M2906">
        <f>K2906-L2906</f>
        <v>0</v>
      </c>
      <c r="N2906" t="str">
        <f>IF(K2906&gt;L2906,"HIGH ZONE BIAS",IF(K2906&lt;L2906,"LOW ZONE BIAS","EQUILIBRIUM"))</f>
        <v>EQUILIBRIUM</v>
      </c>
    </row>
    <row r="2907">
      <c r="A2907">
        <v>24664</v>
      </c>
      <c r="B2907" t="str">
        <v>2024-07-20</v>
      </c>
      <c r="C2907" t="str">
        <v>Afternoon</v>
      </c>
      <c r="D2907">
        <v>24</v>
      </c>
      <c r="E2907" t="str">
        <f>IF(MOD(D2907,2)=0,"EVEN","ODD")</f>
        <v>EVEN</v>
      </c>
      <c r="F2907" t="str">
        <f>IF(D2907&lt;=18,"LOW (1-18)","HIGH (19-36)")</f>
        <v>HIGH (19-36)</v>
      </c>
      <c r="G2907">
        <f>INT((D2907-1)/6)+1</f>
        <v>4</v>
      </c>
      <c r="H2907">
        <f>MOD(D2907-1,6)+1</f>
        <v>6</v>
      </c>
      <c r="I2907">
        <f>37-D2907</f>
        <v>13</v>
      </c>
      <c r="J2907">
        <f>ABS(D2907-D2908)</f>
        <v>7</v>
      </c>
      <c r="K2907">
        <f>AVERAGE(D2907:D2911)</f>
        <v>24</v>
      </c>
      <c r="L2907">
        <f>AVERAGE(D2907:D2926)</f>
        <v>24</v>
      </c>
      <c r="M2907">
        <f>K2907-L2907</f>
        <v>0</v>
      </c>
      <c r="N2907" t="str">
        <f>IF(K2907&gt;L2907,"HIGH ZONE BIAS",IF(K2907&lt;L2907,"LOW ZONE BIAS","EQUILIBRIUM"))</f>
        <v>EQUILIBRIUM</v>
      </c>
    </row>
    <row r="2908">
      <c r="A2908">
        <v>24663</v>
      </c>
      <c r="B2908" t="str">
        <v>2024-07-20</v>
      </c>
      <c r="C2908" t="str">
        <v>Midday</v>
      </c>
      <c r="D2908">
        <v>17</v>
      </c>
      <c r="E2908" t="str">
        <f>IF(MOD(D2908,2)=0,"EVEN","ODD")</f>
        <v>ODD</v>
      </c>
      <c r="F2908" t="str">
        <f>IF(D2908&lt;=18,"LOW (1-18)","HIGH (19-36)")</f>
        <v>LOW (1-18)</v>
      </c>
      <c r="G2908">
        <f>INT((D2908-1)/6)+1</f>
        <v>3</v>
      </c>
      <c r="H2908">
        <f>MOD(D2908-1,6)+1</f>
        <v>5</v>
      </c>
      <c r="I2908">
        <f>37-D2908</f>
        <v>20</v>
      </c>
      <c r="J2908">
        <f>ABS(D2908-D2909)</f>
        <v>9</v>
      </c>
      <c r="K2908">
        <f>AVERAGE(D2908:D2912)</f>
        <v>17</v>
      </c>
      <c r="L2908">
        <f>AVERAGE(D2908:D2927)</f>
        <v>17</v>
      </c>
      <c r="M2908">
        <f>K2908-L2908</f>
        <v>0</v>
      </c>
      <c r="N2908" t="str">
        <f>IF(K2908&gt;L2908,"HIGH ZONE BIAS",IF(K2908&lt;L2908,"LOW ZONE BIAS","EQUILIBRIUM"))</f>
        <v>EQUILIBRIUM</v>
      </c>
    </row>
    <row r="2909">
      <c r="A2909">
        <v>24662</v>
      </c>
      <c r="B2909" t="str">
        <v>2024-07-20</v>
      </c>
      <c r="C2909" t="str">
        <v>Morning</v>
      </c>
      <c r="D2909">
        <v>8</v>
      </c>
      <c r="E2909" t="str">
        <f>IF(MOD(D2909,2)=0,"EVEN","ODD")</f>
        <v>EVEN</v>
      </c>
      <c r="F2909" t="str">
        <f>IF(D2909&lt;=18,"LOW (1-18)","HIGH (19-36)")</f>
        <v>LOW (1-18)</v>
      </c>
      <c r="G2909">
        <f>INT((D2909-1)/6)+1</f>
        <v>2</v>
      </c>
      <c r="H2909">
        <f>MOD(D2909-1,6)+1</f>
        <v>2</v>
      </c>
      <c r="I2909">
        <f>37-D2909</f>
        <v>29</v>
      </c>
      <c r="J2909">
        <f>ABS(D2909-D2910)</f>
        <v>23</v>
      </c>
      <c r="K2909">
        <f>AVERAGE(D2909:D2913)</f>
        <v>8</v>
      </c>
      <c r="L2909">
        <f>AVERAGE(D2909:D2928)</f>
        <v>8</v>
      </c>
      <c r="M2909">
        <f>K2909-L2909</f>
        <v>0</v>
      </c>
      <c r="N2909" t="str">
        <f>IF(K2909&gt;L2909,"HIGH ZONE BIAS",IF(K2909&lt;L2909,"LOW ZONE BIAS","EQUILIBRIUM"))</f>
        <v>EQUILIBRIUM</v>
      </c>
    </row>
    <row r="2910">
      <c r="A2910">
        <v>24661</v>
      </c>
      <c r="B2910" t="str">
        <v>2024-07-19</v>
      </c>
      <c r="C2910" t="str">
        <v>Evening</v>
      </c>
      <c r="D2910">
        <v>31</v>
      </c>
      <c r="E2910" t="str">
        <f>IF(MOD(D2910,2)=0,"EVEN","ODD")</f>
        <v>ODD</v>
      </c>
      <c r="F2910" t="str">
        <f>IF(D2910&lt;=18,"LOW (1-18)","HIGH (19-36)")</f>
        <v>HIGH (19-36)</v>
      </c>
      <c r="G2910">
        <f>INT((D2910-1)/6)+1</f>
        <v>6</v>
      </c>
      <c r="H2910">
        <f>MOD(D2910-1,6)+1</f>
        <v>1</v>
      </c>
      <c r="I2910">
        <f>37-D2910</f>
        <v>6</v>
      </c>
      <c r="J2910">
        <f>ABS(D2910-D2911)</f>
        <v>27</v>
      </c>
      <c r="K2910">
        <f>AVERAGE(D2910:D2914)</f>
        <v>31</v>
      </c>
      <c r="L2910">
        <f>AVERAGE(D2910:D2929)</f>
        <v>31</v>
      </c>
      <c r="M2910">
        <f>K2910-L2910</f>
        <v>0</v>
      </c>
      <c r="N2910" t="str">
        <f>IF(K2910&gt;L2910,"HIGH ZONE BIAS",IF(K2910&lt;L2910,"LOW ZONE BIAS","EQUILIBRIUM"))</f>
        <v>EQUILIBRIUM</v>
      </c>
    </row>
    <row r="2911">
      <c r="A2911">
        <v>24660</v>
      </c>
      <c r="B2911" t="str">
        <v>2024-07-19</v>
      </c>
      <c r="C2911" t="str">
        <v>Afternoon</v>
      </c>
      <c r="D2911">
        <v>4</v>
      </c>
      <c r="E2911" t="str">
        <f>IF(MOD(D2911,2)=0,"EVEN","ODD")</f>
        <v>EVEN</v>
      </c>
      <c r="F2911" t="str">
        <f>IF(D2911&lt;=18,"LOW (1-18)","HIGH (19-36)")</f>
        <v>LOW (1-18)</v>
      </c>
      <c r="G2911">
        <f>INT((D2911-1)/6)+1</f>
        <v>1</v>
      </c>
      <c r="H2911">
        <f>MOD(D2911-1,6)+1</f>
        <v>4</v>
      </c>
      <c r="I2911">
        <f>37-D2911</f>
        <v>33</v>
      </c>
      <c r="J2911">
        <f>ABS(D2911-D2912)</f>
        <v>9</v>
      </c>
      <c r="K2911">
        <f>AVERAGE(D2911:D2915)</f>
        <v>4</v>
      </c>
      <c r="L2911">
        <f>AVERAGE(D2911:D2930)</f>
        <v>4</v>
      </c>
      <c r="M2911">
        <f>K2911-L2911</f>
        <v>0</v>
      </c>
      <c r="N2911" t="str">
        <f>IF(K2911&gt;L2911,"HIGH ZONE BIAS",IF(K2911&lt;L2911,"LOW ZONE BIAS","EQUILIBRIUM"))</f>
        <v>EQUILIBRIUM</v>
      </c>
    </row>
    <row r="2912">
      <c r="A2912">
        <v>24659</v>
      </c>
      <c r="B2912" t="str">
        <v>2024-07-19</v>
      </c>
      <c r="C2912" t="str">
        <v>Midday</v>
      </c>
      <c r="D2912">
        <v>13</v>
      </c>
      <c r="E2912" t="str">
        <f>IF(MOD(D2912,2)=0,"EVEN","ODD")</f>
        <v>ODD</v>
      </c>
      <c r="F2912" t="str">
        <f>IF(D2912&lt;=18,"LOW (1-18)","HIGH (19-36)")</f>
        <v>LOW (1-18)</v>
      </c>
      <c r="G2912">
        <f>INT((D2912-1)/6)+1</f>
        <v>3</v>
      </c>
      <c r="H2912">
        <f>MOD(D2912-1,6)+1</f>
        <v>1</v>
      </c>
      <c r="I2912">
        <f>37-D2912</f>
        <v>24</v>
      </c>
      <c r="J2912">
        <f>ABS(D2912-D2913)</f>
        <v>9</v>
      </c>
      <c r="K2912">
        <f>AVERAGE(D2912:D2916)</f>
        <v>13</v>
      </c>
      <c r="L2912">
        <f>AVERAGE(D2912:D2931)</f>
        <v>13</v>
      </c>
      <c r="M2912">
        <f>K2912-L2912</f>
        <v>0</v>
      </c>
      <c r="N2912" t="str">
        <f>IF(K2912&gt;L2912,"HIGH ZONE BIAS",IF(K2912&lt;L2912,"LOW ZONE BIAS","EQUILIBRIUM"))</f>
        <v>EQUILIBRIUM</v>
      </c>
    </row>
    <row r="2913">
      <c r="A2913">
        <v>24658</v>
      </c>
      <c r="B2913" t="str">
        <v>2024-07-19</v>
      </c>
      <c r="C2913" t="str">
        <v>Morning</v>
      </c>
      <c r="D2913">
        <v>22</v>
      </c>
      <c r="E2913" t="str">
        <f>IF(MOD(D2913,2)=0,"EVEN","ODD")</f>
        <v>EVEN</v>
      </c>
      <c r="F2913" t="str">
        <f>IF(D2913&lt;=18,"LOW (1-18)","HIGH (19-36)")</f>
        <v>HIGH (19-36)</v>
      </c>
      <c r="G2913">
        <f>INT((D2913-1)/6)+1</f>
        <v>4</v>
      </c>
      <c r="H2913">
        <f>MOD(D2913-1,6)+1</f>
        <v>4</v>
      </c>
      <c r="I2913">
        <f>37-D2913</f>
        <v>15</v>
      </c>
      <c r="J2913">
        <f>ABS(D2913-D2914)</f>
        <v>1</v>
      </c>
      <c r="K2913">
        <f>AVERAGE(D2913:D2917)</f>
        <v>22</v>
      </c>
      <c r="L2913">
        <f>AVERAGE(D2913:D2932)</f>
        <v>22</v>
      </c>
      <c r="M2913">
        <f>K2913-L2913</f>
        <v>0</v>
      </c>
      <c r="N2913" t="str">
        <f>IF(K2913&gt;L2913,"HIGH ZONE BIAS",IF(K2913&lt;L2913,"LOW ZONE BIAS","EQUILIBRIUM"))</f>
        <v>EQUILIBRIUM</v>
      </c>
    </row>
    <row r="2914">
      <c r="A2914">
        <v>24657</v>
      </c>
      <c r="B2914" t="str">
        <v>2024-07-18</v>
      </c>
      <c r="C2914" t="str">
        <v>Evening</v>
      </c>
      <c r="D2914">
        <v>23</v>
      </c>
      <c r="E2914" t="str">
        <f>IF(MOD(D2914,2)=0,"EVEN","ODD")</f>
        <v>ODD</v>
      </c>
      <c r="F2914" t="str">
        <f>IF(D2914&lt;=18,"LOW (1-18)","HIGH (19-36)")</f>
        <v>HIGH (19-36)</v>
      </c>
      <c r="G2914">
        <f>INT((D2914-1)/6)+1</f>
        <v>4</v>
      </c>
      <c r="H2914">
        <f>MOD(D2914-1,6)+1</f>
        <v>5</v>
      </c>
      <c r="I2914">
        <f>37-D2914</f>
        <v>14</v>
      </c>
      <c r="J2914">
        <f>ABS(D2914-D2915)</f>
        <v>9</v>
      </c>
      <c r="K2914">
        <f>AVERAGE(D2914:D2918)</f>
        <v>23</v>
      </c>
      <c r="L2914">
        <f>AVERAGE(D2914:D2933)</f>
        <v>23</v>
      </c>
      <c r="M2914">
        <f>K2914-L2914</f>
        <v>0</v>
      </c>
      <c r="N2914" t="str">
        <f>IF(K2914&gt;L2914,"HIGH ZONE BIAS",IF(K2914&lt;L2914,"LOW ZONE BIAS","EQUILIBRIUM"))</f>
        <v>EQUILIBRIUM</v>
      </c>
    </row>
    <row r="2915">
      <c r="A2915">
        <v>24656</v>
      </c>
      <c r="B2915" t="str">
        <v>2024-07-18</v>
      </c>
      <c r="C2915" t="str">
        <v>Afternoon</v>
      </c>
      <c r="D2915">
        <v>14</v>
      </c>
      <c r="E2915" t="str">
        <f>IF(MOD(D2915,2)=0,"EVEN","ODD")</f>
        <v>EVEN</v>
      </c>
      <c r="F2915" t="str">
        <f>IF(D2915&lt;=18,"LOW (1-18)","HIGH (19-36)")</f>
        <v>LOW (1-18)</v>
      </c>
      <c r="G2915">
        <f>INT((D2915-1)/6)+1</f>
        <v>3</v>
      </c>
      <c r="H2915">
        <f>MOD(D2915-1,6)+1</f>
        <v>2</v>
      </c>
      <c r="I2915">
        <f>37-D2915</f>
        <v>23</v>
      </c>
      <c r="J2915">
        <f>ABS(D2915-D2916)</f>
        <v>6</v>
      </c>
      <c r="K2915">
        <f>AVERAGE(D2915:D2919)</f>
        <v>14</v>
      </c>
      <c r="L2915">
        <f>AVERAGE(D2915:D2934)</f>
        <v>14</v>
      </c>
      <c r="M2915">
        <f>K2915-L2915</f>
        <v>0</v>
      </c>
      <c r="N2915" t="str">
        <f>IF(K2915&gt;L2915,"HIGH ZONE BIAS",IF(K2915&lt;L2915,"LOW ZONE BIAS","EQUILIBRIUM"))</f>
        <v>EQUILIBRIUM</v>
      </c>
    </row>
    <row r="2916">
      <c r="A2916">
        <v>24655</v>
      </c>
      <c r="B2916" t="str">
        <v>2024-07-18</v>
      </c>
      <c r="C2916" t="str">
        <v>Midday</v>
      </c>
      <c r="D2916">
        <v>8</v>
      </c>
      <c r="E2916" t="str">
        <f>IF(MOD(D2916,2)=0,"EVEN","ODD")</f>
        <v>EVEN</v>
      </c>
      <c r="F2916" t="str">
        <f>IF(D2916&lt;=18,"LOW (1-18)","HIGH (19-36)")</f>
        <v>LOW (1-18)</v>
      </c>
      <c r="G2916">
        <f>INT((D2916-1)/6)+1</f>
        <v>2</v>
      </c>
      <c r="H2916">
        <f>MOD(D2916-1,6)+1</f>
        <v>2</v>
      </c>
      <c r="I2916">
        <f>37-D2916</f>
        <v>29</v>
      </c>
      <c r="J2916">
        <f>ABS(D2916-D2917)</f>
        <v>4</v>
      </c>
      <c r="K2916">
        <f>AVERAGE(D2916:D2920)</f>
        <v>8</v>
      </c>
      <c r="L2916">
        <f>AVERAGE(D2916:D2935)</f>
        <v>8</v>
      </c>
      <c r="M2916">
        <f>K2916-L2916</f>
        <v>0</v>
      </c>
      <c r="N2916" t="str">
        <f>IF(K2916&gt;L2916,"HIGH ZONE BIAS",IF(K2916&lt;L2916,"LOW ZONE BIAS","EQUILIBRIUM"))</f>
        <v>EQUILIBRIUM</v>
      </c>
    </row>
    <row r="2917">
      <c r="A2917">
        <v>24654</v>
      </c>
      <c r="B2917" t="str">
        <v>2024-07-18</v>
      </c>
      <c r="C2917" t="str">
        <v>Morning</v>
      </c>
      <c r="D2917">
        <v>12</v>
      </c>
      <c r="E2917" t="str">
        <f>IF(MOD(D2917,2)=0,"EVEN","ODD")</f>
        <v>EVEN</v>
      </c>
      <c r="F2917" t="str">
        <f>IF(D2917&lt;=18,"LOW (1-18)","HIGH (19-36)")</f>
        <v>LOW (1-18)</v>
      </c>
      <c r="G2917">
        <f>INT((D2917-1)/6)+1</f>
        <v>2</v>
      </c>
      <c r="H2917">
        <f>MOD(D2917-1,6)+1</f>
        <v>6</v>
      </c>
      <c r="I2917">
        <f>37-D2917</f>
        <v>25</v>
      </c>
      <c r="J2917">
        <f>ABS(D2917-D2918)</f>
        <v>23</v>
      </c>
      <c r="K2917">
        <f>AVERAGE(D2917:D2921)</f>
        <v>12</v>
      </c>
      <c r="L2917">
        <f>AVERAGE(D2917:D2936)</f>
        <v>12</v>
      </c>
      <c r="M2917">
        <f>K2917-L2917</f>
        <v>0</v>
      </c>
      <c r="N2917" t="str">
        <f>IF(K2917&gt;L2917,"HIGH ZONE BIAS",IF(K2917&lt;L2917,"LOW ZONE BIAS","EQUILIBRIUM"))</f>
        <v>EQUILIBRIUM</v>
      </c>
    </row>
    <row r="2918">
      <c r="A2918">
        <v>24653</v>
      </c>
      <c r="B2918" t="str">
        <v>2024-07-17</v>
      </c>
      <c r="C2918" t="str">
        <v>Evening</v>
      </c>
      <c r="D2918">
        <v>35</v>
      </c>
      <c r="E2918" t="str">
        <f>IF(MOD(D2918,2)=0,"EVEN","ODD")</f>
        <v>ODD</v>
      </c>
      <c r="F2918" t="str">
        <f>IF(D2918&lt;=18,"LOW (1-18)","HIGH (19-36)")</f>
        <v>HIGH (19-36)</v>
      </c>
      <c r="G2918">
        <f>INT((D2918-1)/6)+1</f>
        <v>6</v>
      </c>
      <c r="H2918">
        <f>MOD(D2918-1,6)+1</f>
        <v>5</v>
      </c>
      <c r="I2918">
        <f>37-D2918</f>
        <v>2</v>
      </c>
      <c r="J2918">
        <f>ABS(D2918-D2919)</f>
        <v>27</v>
      </c>
      <c r="K2918">
        <f>AVERAGE(D2918:D2922)</f>
        <v>35</v>
      </c>
      <c r="L2918">
        <f>AVERAGE(D2918:D2937)</f>
        <v>35</v>
      </c>
      <c r="M2918">
        <f>K2918-L2918</f>
        <v>0</v>
      </c>
      <c r="N2918" t="str">
        <f>IF(K2918&gt;L2918,"HIGH ZONE BIAS",IF(K2918&lt;L2918,"LOW ZONE BIAS","EQUILIBRIUM"))</f>
        <v>EQUILIBRIUM</v>
      </c>
    </row>
    <row r="2919">
      <c r="A2919">
        <v>24652</v>
      </c>
      <c r="B2919" t="str">
        <v>2024-07-17</v>
      </c>
      <c r="C2919" t="str">
        <v>Afternoon</v>
      </c>
      <c r="D2919">
        <v>8</v>
      </c>
      <c r="E2919" t="str">
        <f>IF(MOD(D2919,2)=0,"EVEN","ODD")</f>
        <v>EVEN</v>
      </c>
      <c r="F2919" t="str">
        <f>IF(D2919&lt;=18,"LOW (1-18)","HIGH (19-36)")</f>
        <v>LOW (1-18)</v>
      </c>
      <c r="G2919">
        <f>INT((D2919-1)/6)+1</f>
        <v>2</v>
      </c>
      <c r="H2919">
        <f>MOD(D2919-1,6)+1</f>
        <v>2</v>
      </c>
      <c r="I2919">
        <f>37-D2919</f>
        <v>29</v>
      </c>
      <c r="J2919">
        <f>ABS(D2919-D2920)</f>
        <v>27</v>
      </c>
      <c r="K2919">
        <f>AVERAGE(D2919:D2923)</f>
        <v>8</v>
      </c>
      <c r="L2919">
        <f>AVERAGE(D2919:D2938)</f>
        <v>8</v>
      </c>
      <c r="M2919">
        <f>K2919-L2919</f>
        <v>0</v>
      </c>
      <c r="N2919" t="str">
        <f>IF(K2919&gt;L2919,"HIGH ZONE BIAS",IF(K2919&lt;L2919,"LOW ZONE BIAS","EQUILIBRIUM"))</f>
        <v>EQUILIBRIUM</v>
      </c>
    </row>
    <row r="2920">
      <c r="A2920">
        <v>24651</v>
      </c>
      <c r="B2920" t="str">
        <v>2024-07-17</v>
      </c>
      <c r="C2920" t="str">
        <v>Midday</v>
      </c>
      <c r="D2920">
        <v>35</v>
      </c>
      <c r="E2920" t="str">
        <f>IF(MOD(D2920,2)=0,"EVEN","ODD")</f>
        <v>ODD</v>
      </c>
      <c r="F2920" t="str">
        <f>IF(D2920&lt;=18,"LOW (1-18)","HIGH (19-36)")</f>
        <v>HIGH (19-36)</v>
      </c>
      <c r="G2920">
        <f>INT((D2920-1)/6)+1</f>
        <v>6</v>
      </c>
      <c r="H2920">
        <f>MOD(D2920-1,6)+1</f>
        <v>5</v>
      </c>
      <c r="I2920">
        <f>37-D2920</f>
        <v>2</v>
      </c>
      <c r="J2920">
        <f>ABS(D2920-D2921)</f>
        <v>3</v>
      </c>
      <c r="K2920">
        <f>AVERAGE(D2920:D2924)</f>
        <v>35</v>
      </c>
      <c r="L2920">
        <f>AVERAGE(D2920:D2939)</f>
        <v>35</v>
      </c>
      <c r="M2920">
        <f>K2920-L2920</f>
        <v>0</v>
      </c>
      <c r="N2920" t="str">
        <f>IF(K2920&gt;L2920,"HIGH ZONE BIAS",IF(K2920&lt;L2920,"LOW ZONE BIAS","EQUILIBRIUM"))</f>
        <v>EQUILIBRIUM</v>
      </c>
    </row>
    <row r="2921">
      <c r="A2921">
        <v>24650</v>
      </c>
      <c r="B2921" t="str">
        <v>2024-07-17</v>
      </c>
      <c r="C2921" t="str">
        <v>Morning</v>
      </c>
      <c r="D2921">
        <v>32</v>
      </c>
      <c r="E2921" t="str">
        <f>IF(MOD(D2921,2)=0,"EVEN","ODD")</f>
        <v>EVEN</v>
      </c>
      <c r="F2921" t="str">
        <f>IF(D2921&lt;=18,"LOW (1-18)","HIGH (19-36)")</f>
        <v>HIGH (19-36)</v>
      </c>
      <c r="G2921">
        <f>INT((D2921-1)/6)+1</f>
        <v>6</v>
      </c>
      <c r="H2921">
        <f>MOD(D2921-1,6)+1</f>
        <v>2</v>
      </c>
      <c r="I2921">
        <f>37-D2921</f>
        <v>5</v>
      </c>
      <c r="J2921">
        <f>ABS(D2921-D2922)</f>
        <v>17</v>
      </c>
      <c r="K2921">
        <f>AVERAGE(D2921:D2925)</f>
        <v>32</v>
      </c>
      <c r="L2921">
        <f>AVERAGE(D2921:D2940)</f>
        <v>32</v>
      </c>
      <c r="M2921">
        <f>K2921-L2921</f>
        <v>0</v>
      </c>
      <c r="N2921" t="str">
        <f>IF(K2921&gt;L2921,"HIGH ZONE BIAS",IF(K2921&lt;L2921,"LOW ZONE BIAS","EQUILIBRIUM"))</f>
        <v>EQUILIBRIUM</v>
      </c>
    </row>
    <row r="2922">
      <c r="A2922">
        <v>24649</v>
      </c>
      <c r="B2922" t="str">
        <v>2024-07-16</v>
      </c>
      <c r="C2922" t="str">
        <v>Evening</v>
      </c>
      <c r="D2922">
        <v>15</v>
      </c>
      <c r="E2922" t="str">
        <f>IF(MOD(D2922,2)=0,"EVEN","ODD")</f>
        <v>ODD</v>
      </c>
      <c r="F2922" t="str">
        <f>IF(D2922&lt;=18,"LOW (1-18)","HIGH (19-36)")</f>
        <v>LOW (1-18)</v>
      </c>
      <c r="G2922">
        <f>INT((D2922-1)/6)+1</f>
        <v>3</v>
      </c>
      <c r="H2922">
        <f>MOD(D2922-1,6)+1</f>
        <v>3</v>
      </c>
      <c r="I2922">
        <f>37-D2922</f>
        <v>22</v>
      </c>
      <c r="J2922">
        <f>ABS(D2922-D2923)</f>
        <v>4</v>
      </c>
      <c r="K2922">
        <f>AVERAGE(D2922:D2926)</f>
        <v>15</v>
      </c>
      <c r="L2922">
        <f>AVERAGE(D2922:D2941)</f>
        <v>15</v>
      </c>
      <c r="M2922">
        <f>K2922-L2922</f>
        <v>0</v>
      </c>
      <c r="N2922" t="str">
        <f>IF(K2922&gt;L2922,"HIGH ZONE BIAS",IF(K2922&lt;L2922,"LOW ZONE BIAS","EQUILIBRIUM"))</f>
        <v>EQUILIBRIUM</v>
      </c>
    </row>
    <row r="2923">
      <c r="A2923">
        <v>24648</v>
      </c>
      <c r="B2923" t="str">
        <v>2024-07-16</v>
      </c>
      <c r="C2923" t="str">
        <v>Afternoon</v>
      </c>
      <c r="D2923">
        <v>19</v>
      </c>
      <c r="E2923" t="str">
        <f>IF(MOD(D2923,2)=0,"EVEN","ODD")</f>
        <v>ODD</v>
      </c>
      <c r="F2923" t="str">
        <f>IF(D2923&lt;=18,"LOW (1-18)","HIGH (19-36)")</f>
        <v>HIGH (19-36)</v>
      </c>
      <c r="G2923">
        <f>INT((D2923-1)/6)+1</f>
        <v>4</v>
      </c>
      <c r="H2923">
        <f>MOD(D2923-1,6)+1</f>
        <v>1</v>
      </c>
      <c r="I2923">
        <f>37-D2923</f>
        <v>18</v>
      </c>
      <c r="J2923">
        <f>ABS(D2923-D2924)</f>
        <v>4</v>
      </c>
      <c r="K2923">
        <f>AVERAGE(D2923:D2927)</f>
        <v>19</v>
      </c>
      <c r="L2923">
        <f>AVERAGE(D2923:D2942)</f>
        <v>19</v>
      </c>
      <c r="M2923">
        <f>K2923-L2923</f>
        <v>0</v>
      </c>
      <c r="N2923" t="str">
        <f>IF(K2923&gt;L2923,"HIGH ZONE BIAS",IF(K2923&lt;L2923,"LOW ZONE BIAS","EQUILIBRIUM"))</f>
        <v>EQUILIBRIUM</v>
      </c>
    </row>
    <row r="2924">
      <c r="A2924">
        <v>24647</v>
      </c>
      <c r="B2924" t="str">
        <v>2024-07-16</v>
      </c>
      <c r="C2924" t="str">
        <v>Midday</v>
      </c>
      <c r="D2924">
        <v>23</v>
      </c>
      <c r="E2924" t="str">
        <f>IF(MOD(D2924,2)=0,"EVEN","ODD")</f>
        <v>ODD</v>
      </c>
      <c r="F2924" t="str">
        <f>IF(D2924&lt;=18,"LOW (1-18)","HIGH (19-36)")</f>
        <v>HIGH (19-36)</v>
      </c>
      <c r="G2924">
        <f>INT((D2924-1)/6)+1</f>
        <v>4</v>
      </c>
      <c r="H2924">
        <f>MOD(D2924-1,6)+1</f>
        <v>5</v>
      </c>
      <c r="I2924">
        <f>37-D2924</f>
        <v>14</v>
      </c>
      <c r="J2924">
        <f>ABS(D2924-D2925)</f>
        <v>20</v>
      </c>
      <c r="K2924">
        <f>AVERAGE(D2924:D2928)</f>
        <v>23</v>
      </c>
      <c r="L2924">
        <f>AVERAGE(D2924:D2943)</f>
        <v>23</v>
      </c>
      <c r="M2924">
        <f>K2924-L2924</f>
        <v>0</v>
      </c>
      <c r="N2924" t="str">
        <f>IF(K2924&gt;L2924,"HIGH ZONE BIAS",IF(K2924&lt;L2924,"LOW ZONE BIAS","EQUILIBRIUM"))</f>
        <v>EQUILIBRIUM</v>
      </c>
    </row>
    <row r="2925">
      <c r="A2925">
        <v>24646</v>
      </c>
      <c r="B2925" t="str">
        <v>2024-07-16</v>
      </c>
      <c r="C2925" t="str">
        <v>Morning</v>
      </c>
      <c r="D2925">
        <v>3</v>
      </c>
      <c r="E2925" t="str">
        <f>IF(MOD(D2925,2)=0,"EVEN","ODD")</f>
        <v>ODD</v>
      </c>
      <c r="F2925" t="str">
        <f>IF(D2925&lt;=18,"LOW (1-18)","HIGH (19-36)")</f>
        <v>LOW (1-18)</v>
      </c>
      <c r="G2925">
        <f>INT((D2925-1)/6)+1</f>
        <v>1</v>
      </c>
      <c r="H2925">
        <f>MOD(D2925-1,6)+1</f>
        <v>3</v>
      </c>
      <c r="I2925">
        <f>37-D2925</f>
        <v>34</v>
      </c>
      <c r="J2925">
        <f>ABS(D2925-D2926)</f>
        <v>17</v>
      </c>
      <c r="K2925">
        <f>AVERAGE(D2925:D2929)</f>
        <v>3</v>
      </c>
      <c r="L2925">
        <f>AVERAGE(D2925:D2944)</f>
        <v>3</v>
      </c>
      <c r="M2925">
        <f>K2925-L2925</f>
        <v>0</v>
      </c>
      <c r="N2925" t="str">
        <f>IF(K2925&gt;L2925,"HIGH ZONE BIAS",IF(K2925&lt;L2925,"LOW ZONE BIAS","EQUILIBRIUM"))</f>
        <v>EQUILIBRIUM</v>
      </c>
    </row>
    <row r="2926">
      <c r="A2926">
        <v>24645</v>
      </c>
      <c r="B2926" t="str">
        <v>2024-07-15</v>
      </c>
      <c r="C2926" t="str">
        <v>Evening</v>
      </c>
      <c r="D2926">
        <v>20</v>
      </c>
      <c r="E2926" t="str">
        <f>IF(MOD(D2926,2)=0,"EVEN","ODD")</f>
        <v>EVEN</v>
      </c>
      <c r="F2926" t="str">
        <f>IF(D2926&lt;=18,"LOW (1-18)","HIGH (19-36)")</f>
        <v>HIGH (19-36)</v>
      </c>
      <c r="G2926">
        <f>INT((D2926-1)/6)+1</f>
        <v>4</v>
      </c>
      <c r="H2926">
        <f>MOD(D2926-1,6)+1</f>
        <v>2</v>
      </c>
      <c r="I2926">
        <f>37-D2926</f>
        <v>17</v>
      </c>
      <c r="J2926">
        <f>ABS(D2926-D2927)</f>
        <v>18</v>
      </c>
      <c r="K2926">
        <f>AVERAGE(D2926:D2930)</f>
        <v>20</v>
      </c>
      <c r="L2926">
        <f>AVERAGE(D2926:D2945)</f>
        <v>20</v>
      </c>
      <c r="M2926">
        <f>K2926-L2926</f>
        <v>0</v>
      </c>
      <c r="N2926" t="str">
        <f>IF(K2926&gt;L2926,"HIGH ZONE BIAS",IF(K2926&lt;L2926,"LOW ZONE BIAS","EQUILIBRIUM"))</f>
        <v>EQUILIBRIUM</v>
      </c>
    </row>
    <row r="2927">
      <c r="A2927">
        <v>24644</v>
      </c>
      <c r="B2927" t="str">
        <v>2024-07-15</v>
      </c>
      <c r="C2927" t="str">
        <v>Afternoon</v>
      </c>
      <c r="D2927">
        <v>2</v>
      </c>
      <c r="E2927" t="str">
        <f>IF(MOD(D2927,2)=0,"EVEN","ODD")</f>
        <v>EVEN</v>
      </c>
      <c r="F2927" t="str">
        <f>IF(D2927&lt;=18,"LOW (1-18)","HIGH (19-36)")</f>
        <v>LOW (1-18)</v>
      </c>
      <c r="G2927">
        <f>INT((D2927-1)/6)+1</f>
        <v>1</v>
      </c>
      <c r="H2927">
        <f>MOD(D2927-1,6)+1</f>
        <v>2</v>
      </c>
      <c r="I2927">
        <f>37-D2927</f>
        <v>35</v>
      </c>
      <c r="J2927">
        <f>ABS(D2927-D2928)</f>
        <v>33</v>
      </c>
      <c r="K2927">
        <f>AVERAGE(D2927:D2931)</f>
        <v>2</v>
      </c>
      <c r="L2927">
        <f>AVERAGE(D2927:D2946)</f>
        <v>2</v>
      </c>
      <c r="M2927">
        <f>K2927-L2927</f>
        <v>0</v>
      </c>
      <c r="N2927" t="str">
        <f>IF(K2927&gt;L2927,"HIGH ZONE BIAS",IF(K2927&lt;L2927,"LOW ZONE BIAS","EQUILIBRIUM"))</f>
        <v>EQUILIBRIUM</v>
      </c>
    </row>
    <row r="2928">
      <c r="A2928">
        <v>24643</v>
      </c>
      <c r="B2928" t="str">
        <v>2024-07-15</v>
      </c>
      <c r="C2928" t="str">
        <v>Midday</v>
      </c>
      <c r="D2928">
        <v>35</v>
      </c>
      <c r="E2928" t="str">
        <f>IF(MOD(D2928,2)=0,"EVEN","ODD")</f>
        <v>ODD</v>
      </c>
      <c r="F2928" t="str">
        <f>IF(D2928&lt;=18,"LOW (1-18)","HIGH (19-36)")</f>
        <v>HIGH (19-36)</v>
      </c>
      <c r="G2928">
        <f>INT((D2928-1)/6)+1</f>
        <v>6</v>
      </c>
      <c r="H2928">
        <f>MOD(D2928-1,6)+1</f>
        <v>5</v>
      </c>
      <c r="I2928">
        <f>37-D2928</f>
        <v>2</v>
      </c>
      <c r="J2928">
        <f>ABS(D2928-D2929)</f>
        <v>3</v>
      </c>
      <c r="K2928">
        <f>AVERAGE(D2928:D2932)</f>
        <v>35</v>
      </c>
      <c r="L2928">
        <f>AVERAGE(D2928:D2947)</f>
        <v>35</v>
      </c>
      <c r="M2928">
        <f>K2928-L2928</f>
        <v>0</v>
      </c>
      <c r="N2928" t="str">
        <f>IF(K2928&gt;L2928,"HIGH ZONE BIAS",IF(K2928&lt;L2928,"LOW ZONE BIAS","EQUILIBRIUM"))</f>
        <v>EQUILIBRIUM</v>
      </c>
    </row>
    <row r="2929">
      <c r="A2929">
        <v>24642</v>
      </c>
      <c r="B2929" t="str">
        <v>2024-07-15</v>
      </c>
      <c r="C2929" t="str">
        <v>Morning</v>
      </c>
      <c r="D2929">
        <v>32</v>
      </c>
      <c r="E2929" t="str">
        <f>IF(MOD(D2929,2)=0,"EVEN","ODD")</f>
        <v>EVEN</v>
      </c>
      <c r="F2929" t="str">
        <f>IF(D2929&lt;=18,"LOW (1-18)","HIGH (19-36)")</f>
        <v>HIGH (19-36)</v>
      </c>
      <c r="G2929">
        <f>INT((D2929-1)/6)+1</f>
        <v>6</v>
      </c>
      <c r="H2929">
        <f>MOD(D2929-1,6)+1</f>
        <v>2</v>
      </c>
      <c r="I2929">
        <f>37-D2929</f>
        <v>5</v>
      </c>
      <c r="J2929">
        <f>ABS(D2929-D2930)</f>
        <v>12</v>
      </c>
      <c r="K2929">
        <f>AVERAGE(D2929:D2933)</f>
        <v>32</v>
      </c>
      <c r="L2929">
        <f>AVERAGE(D2929:D2948)</f>
        <v>32</v>
      </c>
      <c r="M2929">
        <f>K2929-L2929</f>
        <v>0</v>
      </c>
      <c r="N2929" t="str">
        <f>IF(K2929&gt;L2929,"HIGH ZONE BIAS",IF(K2929&lt;L2929,"LOW ZONE BIAS","EQUILIBRIUM"))</f>
        <v>EQUILIBRIUM</v>
      </c>
    </row>
    <row r="2930">
      <c r="A2930">
        <v>24641</v>
      </c>
      <c r="B2930" t="str">
        <v>2024-07-13</v>
      </c>
      <c r="C2930" t="str">
        <v>Evening</v>
      </c>
      <c r="D2930">
        <v>20</v>
      </c>
      <c r="E2930" t="str">
        <f>IF(MOD(D2930,2)=0,"EVEN","ODD")</f>
        <v>EVEN</v>
      </c>
      <c r="F2930" t="str">
        <f>IF(D2930&lt;=18,"LOW (1-18)","HIGH (19-36)")</f>
        <v>HIGH (19-36)</v>
      </c>
      <c r="G2930">
        <f>INT((D2930-1)/6)+1</f>
        <v>4</v>
      </c>
      <c r="H2930">
        <f>MOD(D2930-1,6)+1</f>
        <v>2</v>
      </c>
      <c r="I2930">
        <f>37-D2930</f>
        <v>17</v>
      </c>
      <c r="J2930">
        <f>ABS(D2930-D2931)</f>
        <v>5</v>
      </c>
      <c r="K2930">
        <f>AVERAGE(D2930:D2934)</f>
        <v>20</v>
      </c>
      <c r="L2930">
        <f>AVERAGE(D2930:D2949)</f>
        <v>20</v>
      </c>
      <c r="M2930">
        <f>K2930-L2930</f>
        <v>0</v>
      </c>
      <c r="N2930" t="str">
        <f>IF(K2930&gt;L2930,"HIGH ZONE BIAS",IF(K2930&lt;L2930,"LOW ZONE BIAS","EQUILIBRIUM"))</f>
        <v>EQUILIBRIUM</v>
      </c>
    </row>
    <row r="2931">
      <c r="A2931">
        <v>24640</v>
      </c>
      <c r="B2931" t="str">
        <v>2024-07-13</v>
      </c>
      <c r="C2931" t="str">
        <v>Afternoon</v>
      </c>
      <c r="D2931">
        <v>15</v>
      </c>
      <c r="E2931" t="str">
        <f>IF(MOD(D2931,2)=0,"EVEN","ODD")</f>
        <v>ODD</v>
      </c>
      <c r="F2931" t="str">
        <f>IF(D2931&lt;=18,"LOW (1-18)","HIGH (19-36)")</f>
        <v>LOW (1-18)</v>
      </c>
      <c r="G2931">
        <f>INT((D2931-1)/6)+1</f>
        <v>3</v>
      </c>
      <c r="H2931">
        <f>MOD(D2931-1,6)+1</f>
        <v>3</v>
      </c>
      <c r="I2931">
        <f>37-D2931</f>
        <v>22</v>
      </c>
      <c r="J2931">
        <f>ABS(D2931-D2932)</f>
        <v>8</v>
      </c>
      <c r="K2931">
        <f>AVERAGE(D2931:D2935)</f>
        <v>15</v>
      </c>
      <c r="L2931">
        <f>AVERAGE(D2931:D2950)</f>
        <v>15</v>
      </c>
      <c r="M2931">
        <f>K2931-L2931</f>
        <v>0</v>
      </c>
      <c r="N2931" t="str">
        <f>IF(K2931&gt;L2931,"HIGH ZONE BIAS",IF(K2931&lt;L2931,"LOW ZONE BIAS","EQUILIBRIUM"))</f>
        <v>EQUILIBRIUM</v>
      </c>
    </row>
    <row r="2932">
      <c r="A2932">
        <v>24639</v>
      </c>
      <c r="B2932" t="str">
        <v>2024-07-13</v>
      </c>
      <c r="C2932" t="str">
        <v>Midday</v>
      </c>
      <c r="D2932">
        <v>7</v>
      </c>
      <c r="E2932" t="str">
        <f>IF(MOD(D2932,2)=0,"EVEN","ODD")</f>
        <v>ODD</v>
      </c>
      <c r="F2932" t="str">
        <f>IF(D2932&lt;=18,"LOW (1-18)","HIGH (19-36)")</f>
        <v>LOW (1-18)</v>
      </c>
      <c r="G2932">
        <f>INT((D2932-1)/6)+1</f>
        <v>2</v>
      </c>
      <c r="H2932">
        <f>MOD(D2932-1,6)+1</f>
        <v>1</v>
      </c>
      <c r="I2932">
        <f>37-D2932</f>
        <v>30</v>
      </c>
      <c r="J2932">
        <f>ABS(D2932-D2933)</f>
        <v>1</v>
      </c>
      <c r="K2932">
        <f>AVERAGE(D2932:D2936)</f>
        <v>7</v>
      </c>
      <c r="L2932">
        <f>AVERAGE(D2932:D2951)</f>
        <v>7</v>
      </c>
      <c r="M2932">
        <f>K2932-L2932</f>
        <v>0</v>
      </c>
      <c r="N2932" t="str">
        <f>IF(K2932&gt;L2932,"HIGH ZONE BIAS",IF(K2932&lt;L2932,"LOW ZONE BIAS","EQUILIBRIUM"))</f>
        <v>EQUILIBRIUM</v>
      </c>
    </row>
    <row r="2933">
      <c r="A2933">
        <v>24638</v>
      </c>
      <c r="B2933" t="str">
        <v>2024-07-13</v>
      </c>
      <c r="C2933" t="str">
        <v>Morning</v>
      </c>
      <c r="D2933">
        <v>6</v>
      </c>
      <c r="E2933" t="str">
        <f>IF(MOD(D2933,2)=0,"EVEN","ODD")</f>
        <v>EVEN</v>
      </c>
      <c r="F2933" t="str">
        <f>IF(D2933&lt;=18,"LOW (1-18)","HIGH (19-36)")</f>
        <v>LOW (1-18)</v>
      </c>
      <c r="G2933">
        <f>INT((D2933-1)/6)+1</f>
        <v>1</v>
      </c>
      <c r="H2933">
        <f>MOD(D2933-1,6)+1</f>
        <v>6</v>
      </c>
      <c r="I2933">
        <f>37-D2933</f>
        <v>31</v>
      </c>
      <c r="J2933">
        <f>ABS(D2933-D2934)</f>
        <v>3</v>
      </c>
      <c r="K2933">
        <f>AVERAGE(D2933:D2937)</f>
        <v>6</v>
      </c>
      <c r="L2933">
        <f>AVERAGE(D2933:D2952)</f>
        <v>6</v>
      </c>
      <c r="M2933">
        <f>K2933-L2933</f>
        <v>0</v>
      </c>
      <c r="N2933" t="str">
        <f>IF(K2933&gt;L2933,"HIGH ZONE BIAS",IF(K2933&lt;L2933,"LOW ZONE BIAS","EQUILIBRIUM"))</f>
        <v>EQUILIBRIUM</v>
      </c>
    </row>
    <row r="2934">
      <c r="A2934">
        <v>24637</v>
      </c>
      <c r="B2934" t="str">
        <v>2024-07-12</v>
      </c>
      <c r="C2934" t="str">
        <v>Evening</v>
      </c>
      <c r="D2934">
        <v>9</v>
      </c>
      <c r="E2934" t="str">
        <f>IF(MOD(D2934,2)=0,"EVEN","ODD")</f>
        <v>ODD</v>
      </c>
      <c r="F2934" t="str">
        <f>IF(D2934&lt;=18,"LOW (1-18)","HIGH (19-36)")</f>
        <v>LOW (1-18)</v>
      </c>
      <c r="G2934">
        <f>INT((D2934-1)/6)+1</f>
        <v>2</v>
      </c>
      <c r="H2934">
        <f>MOD(D2934-1,6)+1</f>
        <v>3</v>
      </c>
      <c r="I2934">
        <f>37-D2934</f>
        <v>28</v>
      </c>
      <c r="J2934">
        <f>ABS(D2934-D2935)</f>
        <v>23</v>
      </c>
      <c r="K2934">
        <f>AVERAGE(D2934:D2938)</f>
        <v>9</v>
      </c>
      <c r="L2934">
        <f>AVERAGE(D2934:D2953)</f>
        <v>9</v>
      </c>
      <c r="M2934">
        <f>K2934-L2934</f>
        <v>0</v>
      </c>
      <c r="N2934" t="str">
        <f>IF(K2934&gt;L2934,"HIGH ZONE BIAS",IF(K2934&lt;L2934,"LOW ZONE BIAS","EQUILIBRIUM"))</f>
        <v>EQUILIBRIUM</v>
      </c>
    </row>
    <row r="2935">
      <c r="A2935">
        <v>24636</v>
      </c>
      <c r="B2935" t="str">
        <v>2024-07-12</v>
      </c>
      <c r="C2935" t="str">
        <v>Afternoon</v>
      </c>
      <c r="D2935">
        <v>32</v>
      </c>
      <c r="E2935" t="str">
        <f>IF(MOD(D2935,2)=0,"EVEN","ODD")</f>
        <v>EVEN</v>
      </c>
      <c r="F2935" t="str">
        <f>IF(D2935&lt;=18,"LOW (1-18)","HIGH (19-36)")</f>
        <v>HIGH (19-36)</v>
      </c>
      <c r="G2935">
        <f>INT((D2935-1)/6)+1</f>
        <v>6</v>
      </c>
      <c r="H2935">
        <f>MOD(D2935-1,6)+1</f>
        <v>2</v>
      </c>
      <c r="I2935">
        <f>37-D2935</f>
        <v>5</v>
      </c>
      <c r="J2935">
        <f>ABS(D2935-D2936)</f>
        <v>19</v>
      </c>
      <c r="K2935">
        <f>AVERAGE(D2935:D2939)</f>
        <v>32</v>
      </c>
      <c r="L2935">
        <f>AVERAGE(D2935:D2954)</f>
        <v>32</v>
      </c>
      <c r="M2935">
        <f>K2935-L2935</f>
        <v>0</v>
      </c>
      <c r="N2935" t="str">
        <f>IF(K2935&gt;L2935,"HIGH ZONE BIAS",IF(K2935&lt;L2935,"LOW ZONE BIAS","EQUILIBRIUM"))</f>
        <v>EQUILIBRIUM</v>
      </c>
    </row>
    <row r="2936">
      <c r="A2936">
        <v>24635</v>
      </c>
      <c r="B2936" t="str">
        <v>2024-07-12</v>
      </c>
      <c r="C2936" t="str">
        <v>Midday</v>
      </c>
      <c r="D2936">
        <v>13</v>
      </c>
      <c r="E2936" t="str">
        <f>IF(MOD(D2936,2)=0,"EVEN","ODD")</f>
        <v>ODD</v>
      </c>
      <c r="F2936" t="str">
        <f>IF(D2936&lt;=18,"LOW (1-18)","HIGH (19-36)")</f>
        <v>LOW (1-18)</v>
      </c>
      <c r="G2936">
        <f>INT((D2936-1)/6)+1</f>
        <v>3</v>
      </c>
      <c r="H2936">
        <f>MOD(D2936-1,6)+1</f>
        <v>1</v>
      </c>
      <c r="I2936">
        <f>37-D2936</f>
        <v>24</v>
      </c>
      <c r="J2936">
        <f>ABS(D2936-D2937)</f>
        <v>3</v>
      </c>
      <c r="K2936">
        <f>AVERAGE(D2936:D2940)</f>
        <v>13</v>
      </c>
      <c r="L2936">
        <f>AVERAGE(D2936:D2955)</f>
        <v>13</v>
      </c>
      <c r="M2936">
        <f>K2936-L2936</f>
        <v>0</v>
      </c>
      <c r="N2936" t="str">
        <f>IF(K2936&gt;L2936,"HIGH ZONE BIAS",IF(K2936&lt;L2936,"LOW ZONE BIAS","EQUILIBRIUM"))</f>
        <v>EQUILIBRIUM</v>
      </c>
    </row>
    <row r="2937">
      <c r="A2937">
        <v>24634</v>
      </c>
      <c r="B2937" t="str">
        <v>2024-07-12</v>
      </c>
      <c r="C2937" t="str">
        <v>Morning</v>
      </c>
      <c r="D2937">
        <v>10</v>
      </c>
      <c r="E2937" t="str">
        <f>IF(MOD(D2937,2)=0,"EVEN","ODD")</f>
        <v>EVEN</v>
      </c>
      <c r="F2937" t="str">
        <f>IF(D2937&lt;=18,"LOW (1-18)","HIGH (19-36)")</f>
        <v>LOW (1-18)</v>
      </c>
      <c r="G2937">
        <f>INT((D2937-1)/6)+1</f>
        <v>2</v>
      </c>
      <c r="H2937">
        <f>MOD(D2937-1,6)+1</f>
        <v>4</v>
      </c>
      <c r="I2937">
        <f>37-D2937</f>
        <v>27</v>
      </c>
      <c r="J2937">
        <f>ABS(D2937-D2938)</f>
        <v>4</v>
      </c>
      <c r="K2937">
        <f>AVERAGE(D2937:D2941)</f>
        <v>10</v>
      </c>
      <c r="L2937">
        <f>AVERAGE(D2937:D2956)</f>
        <v>10</v>
      </c>
      <c r="M2937">
        <f>K2937-L2937</f>
        <v>0</v>
      </c>
      <c r="N2937" t="str">
        <f>IF(K2937&gt;L2937,"HIGH ZONE BIAS",IF(K2937&lt;L2937,"LOW ZONE BIAS","EQUILIBRIUM"))</f>
        <v>EQUILIBRIUM</v>
      </c>
    </row>
    <row r="2938">
      <c r="A2938">
        <v>24633</v>
      </c>
      <c r="B2938" t="str">
        <v>2024-07-11</v>
      </c>
      <c r="C2938" t="str">
        <v>Evening</v>
      </c>
      <c r="D2938">
        <v>14</v>
      </c>
      <c r="E2938" t="str">
        <f>IF(MOD(D2938,2)=0,"EVEN","ODD")</f>
        <v>EVEN</v>
      </c>
      <c r="F2938" t="str">
        <f>IF(D2938&lt;=18,"LOW (1-18)","HIGH (19-36)")</f>
        <v>LOW (1-18)</v>
      </c>
      <c r="G2938">
        <f>INT((D2938-1)/6)+1</f>
        <v>3</v>
      </c>
      <c r="H2938">
        <f>MOD(D2938-1,6)+1</f>
        <v>2</v>
      </c>
      <c r="I2938">
        <f>37-D2938</f>
        <v>23</v>
      </c>
      <c r="J2938">
        <f>ABS(D2938-D2939)</f>
        <v>2</v>
      </c>
      <c r="K2938">
        <f>AVERAGE(D2938:D2942)</f>
        <v>14</v>
      </c>
      <c r="L2938">
        <f>AVERAGE(D2938:D2957)</f>
        <v>14</v>
      </c>
      <c r="M2938">
        <f>K2938-L2938</f>
        <v>0</v>
      </c>
      <c r="N2938" t="str">
        <f>IF(K2938&gt;L2938,"HIGH ZONE BIAS",IF(K2938&lt;L2938,"LOW ZONE BIAS","EQUILIBRIUM"))</f>
        <v>EQUILIBRIUM</v>
      </c>
    </row>
    <row r="2939">
      <c r="A2939">
        <v>24632</v>
      </c>
      <c r="B2939" t="str">
        <v>2024-07-11</v>
      </c>
      <c r="C2939" t="str">
        <v>Afternoon</v>
      </c>
      <c r="D2939">
        <v>16</v>
      </c>
      <c r="E2939" t="str">
        <f>IF(MOD(D2939,2)=0,"EVEN","ODD")</f>
        <v>EVEN</v>
      </c>
      <c r="F2939" t="str">
        <f>IF(D2939&lt;=18,"LOW (1-18)","HIGH (19-36)")</f>
        <v>LOW (1-18)</v>
      </c>
      <c r="G2939">
        <f>INT((D2939-1)/6)+1</f>
        <v>3</v>
      </c>
      <c r="H2939">
        <f>MOD(D2939-1,6)+1</f>
        <v>4</v>
      </c>
      <c r="I2939">
        <f>37-D2939</f>
        <v>21</v>
      </c>
      <c r="J2939">
        <f>ABS(D2939-D2940)</f>
        <v>15</v>
      </c>
      <c r="K2939">
        <f>AVERAGE(D2939:D2943)</f>
        <v>16</v>
      </c>
      <c r="L2939">
        <f>AVERAGE(D2939:D2958)</f>
        <v>16</v>
      </c>
      <c r="M2939">
        <f>K2939-L2939</f>
        <v>0</v>
      </c>
      <c r="N2939" t="str">
        <f>IF(K2939&gt;L2939,"HIGH ZONE BIAS",IF(K2939&lt;L2939,"LOW ZONE BIAS","EQUILIBRIUM"))</f>
        <v>EQUILIBRIUM</v>
      </c>
    </row>
    <row r="2940">
      <c r="A2940">
        <v>24631</v>
      </c>
      <c r="B2940" t="str">
        <v>2024-07-11</v>
      </c>
      <c r="C2940" t="str">
        <v>Midday</v>
      </c>
      <c r="D2940">
        <v>1</v>
      </c>
      <c r="E2940" t="str">
        <f>IF(MOD(D2940,2)=0,"EVEN","ODD")</f>
        <v>ODD</v>
      </c>
      <c r="F2940" t="str">
        <f>IF(D2940&lt;=18,"LOW (1-18)","HIGH (19-36)")</f>
        <v>LOW (1-18)</v>
      </c>
      <c r="G2940">
        <f>INT((D2940-1)/6)+1</f>
        <v>1</v>
      </c>
      <c r="H2940">
        <f>MOD(D2940-1,6)+1</f>
        <v>1</v>
      </c>
      <c r="I2940">
        <f>37-D2940</f>
        <v>36</v>
      </c>
      <c r="J2940">
        <f>ABS(D2940-D2941)</f>
        <v>17</v>
      </c>
      <c r="K2940">
        <f>AVERAGE(D2940:D2944)</f>
        <v>1</v>
      </c>
      <c r="L2940">
        <f>AVERAGE(D2940:D2959)</f>
        <v>1</v>
      </c>
      <c r="M2940">
        <f>K2940-L2940</f>
        <v>0</v>
      </c>
      <c r="N2940" t="str">
        <f>IF(K2940&gt;L2940,"HIGH ZONE BIAS",IF(K2940&lt;L2940,"LOW ZONE BIAS","EQUILIBRIUM"))</f>
        <v>EQUILIBRIUM</v>
      </c>
    </row>
    <row r="2941">
      <c r="A2941">
        <v>24630</v>
      </c>
      <c r="B2941" t="str">
        <v>2024-07-11</v>
      </c>
      <c r="C2941" t="str">
        <v>Morning</v>
      </c>
      <c r="D2941">
        <v>18</v>
      </c>
      <c r="E2941" t="str">
        <f>IF(MOD(D2941,2)=0,"EVEN","ODD")</f>
        <v>EVEN</v>
      </c>
      <c r="F2941" t="str">
        <f>IF(D2941&lt;=18,"LOW (1-18)","HIGH (19-36)")</f>
        <v>LOW (1-18)</v>
      </c>
      <c r="G2941">
        <f>INT((D2941-1)/6)+1</f>
        <v>3</v>
      </c>
      <c r="H2941">
        <f>MOD(D2941-1,6)+1</f>
        <v>6</v>
      </c>
      <c r="I2941">
        <f>37-D2941</f>
        <v>19</v>
      </c>
      <c r="J2941">
        <f>ABS(D2941-D2942)</f>
        <v>16</v>
      </c>
      <c r="K2941">
        <f>AVERAGE(D2941:D2945)</f>
        <v>18</v>
      </c>
      <c r="L2941">
        <f>AVERAGE(D2941:D2960)</f>
        <v>18</v>
      </c>
      <c r="M2941">
        <f>K2941-L2941</f>
        <v>0</v>
      </c>
      <c r="N2941" t="str">
        <f>IF(K2941&gt;L2941,"HIGH ZONE BIAS",IF(K2941&lt;L2941,"LOW ZONE BIAS","EQUILIBRIUM"))</f>
        <v>EQUILIBRIUM</v>
      </c>
    </row>
    <row r="2942">
      <c r="A2942">
        <v>24629</v>
      </c>
      <c r="B2942" t="str">
        <v>2024-07-10</v>
      </c>
      <c r="C2942" t="str">
        <v>Evening</v>
      </c>
      <c r="D2942">
        <v>2</v>
      </c>
      <c r="E2942" t="str">
        <f>IF(MOD(D2942,2)=0,"EVEN","ODD")</f>
        <v>EVEN</v>
      </c>
      <c r="F2942" t="str">
        <f>IF(D2942&lt;=18,"LOW (1-18)","HIGH (19-36)")</f>
        <v>LOW (1-18)</v>
      </c>
      <c r="G2942">
        <f>INT((D2942-1)/6)+1</f>
        <v>1</v>
      </c>
      <c r="H2942">
        <f>MOD(D2942-1,6)+1</f>
        <v>2</v>
      </c>
      <c r="I2942">
        <f>37-D2942</f>
        <v>35</v>
      </c>
      <c r="J2942">
        <f>ABS(D2942-D2943)</f>
        <v>11</v>
      </c>
      <c r="K2942">
        <f>AVERAGE(D2942:D2946)</f>
        <v>2</v>
      </c>
      <c r="L2942">
        <f>AVERAGE(D2942:D2961)</f>
        <v>2</v>
      </c>
      <c r="M2942">
        <f>K2942-L2942</f>
        <v>0</v>
      </c>
      <c r="N2942" t="str">
        <f>IF(K2942&gt;L2942,"HIGH ZONE BIAS",IF(K2942&lt;L2942,"LOW ZONE BIAS","EQUILIBRIUM"))</f>
        <v>EQUILIBRIUM</v>
      </c>
    </row>
    <row r="2943">
      <c r="A2943">
        <v>24628</v>
      </c>
      <c r="B2943" t="str">
        <v>2024-07-10</v>
      </c>
      <c r="C2943" t="str">
        <v>Afternoon</v>
      </c>
      <c r="D2943">
        <v>13</v>
      </c>
      <c r="E2943" t="str">
        <f>IF(MOD(D2943,2)=0,"EVEN","ODD")</f>
        <v>ODD</v>
      </c>
      <c r="F2943" t="str">
        <f>IF(D2943&lt;=18,"LOW (1-18)","HIGH (19-36)")</f>
        <v>LOW (1-18)</v>
      </c>
      <c r="G2943">
        <f>INT((D2943-1)/6)+1</f>
        <v>3</v>
      </c>
      <c r="H2943">
        <f>MOD(D2943-1,6)+1</f>
        <v>1</v>
      </c>
      <c r="I2943">
        <f>37-D2943</f>
        <v>24</v>
      </c>
      <c r="J2943">
        <f>ABS(D2943-D2944)</f>
        <v>18</v>
      </c>
      <c r="K2943">
        <f>AVERAGE(D2943:D2947)</f>
        <v>13</v>
      </c>
      <c r="L2943">
        <f>AVERAGE(D2943:D2962)</f>
        <v>13</v>
      </c>
      <c r="M2943">
        <f>K2943-L2943</f>
        <v>0</v>
      </c>
      <c r="N2943" t="str">
        <f>IF(K2943&gt;L2943,"HIGH ZONE BIAS",IF(K2943&lt;L2943,"LOW ZONE BIAS","EQUILIBRIUM"))</f>
        <v>EQUILIBRIUM</v>
      </c>
    </row>
    <row r="2944">
      <c r="A2944">
        <v>24627</v>
      </c>
      <c r="B2944" t="str">
        <v>2024-07-10</v>
      </c>
      <c r="C2944" t="str">
        <v>Midday</v>
      </c>
      <c r="D2944">
        <v>31</v>
      </c>
      <c r="E2944" t="str">
        <f>IF(MOD(D2944,2)=0,"EVEN","ODD")</f>
        <v>ODD</v>
      </c>
      <c r="F2944" t="str">
        <f>IF(D2944&lt;=18,"LOW (1-18)","HIGH (19-36)")</f>
        <v>HIGH (19-36)</v>
      </c>
      <c r="G2944">
        <f>INT((D2944-1)/6)+1</f>
        <v>6</v>
      </c>
      <c r="H2944">
        <f>MOD(D2944-1,6)+1</f>
        <v>1</v>
      </c>
      <c r="I2944">
        <f>37-D2944</f>
        <v>6</v>
      </c>
      <c r="J2944">
        <f>ABS(D2944-D2945)</f>
        <v>14</v>
      </c>
      <c r="K2944">
        <f>AVERAGE(D2944:D2948)</f>
        <v>31</v>
      </c>
      <c r="L2944">
        <f>AVERAGE(D2944:D2963)</f>
        <v>31</v>
      </c>
      <c r="M2944">
        <f>K2944-L2944</f>
        <v>0</v>
      </c>
      <c r="N2944" t="str">
        <f>IF(K2944&gt;L2944,"HIGH ZONE BIAS",IF(K2944&lt;L2944,"LOW ZONE BIAS","EQUILIBRIUM"))</f>
        <v>EQUILIBRIUM</v>
      </c>
    </row>
    <row r="2945">
      <c r="A2945">
        <v>24626</v>
      </c>
      <c r="B2945" t="str">
        <v>2024-07-10</v>
      </c>
      <c r="C2945" t="str">
        <v>Morning</v>
      </c>
      <c r="D2945">
        <v>17</v>
      </c>
      <c r="E2945" t="str">
        <f>IF(MOD(D2945,2)=0,"EVEN","ODD")</f>
        <v>ODD</v>
      </c>
      <c r="F2945" t="str">
        <f>IF(D2945&lt;=18,"LOW (1-18)","HIGH (19-36)")</f>
        <v>LOW (1-18)</v>
      </c>
      <c r="G2945">
        <f>INT((D2945-1)/6)+1</f>
        <v>3</v>
      </c>
      <c r="H2945">
        <f>MOD(D2945-1,6)+1</f>
        <v>5</v>
      </c>
      <c r="I2945">
        <f>37-D2945</f>
        <v>20</v>
      </c>
      <c r="J2945">
        <f>ABS(D2945-D2946)</f>
        <v>17</v>
      </c>
      <c r="K2945">
        <f>AVERAGE(D2945:D2949)</f>
        <v>17</v>
      </c>
      <c r="L2945">
        <f>AVERAGE(D2945:D2964)</f>
        <v>17</v>
      </c>
      <c r="M2945">
        <f>K2945-L2945</f>
        <v>0</v>
      </c>
      <c r="N2945" t="str">
        <f>IF(K2945&gt;L2945,"HIGH ZONE BIAS",IF(K2945&lt;L2945,"LOW ZONE BIAS","EQUILIBRIUM"))</f>
        <v>EQUILIBRIUM</v>
      </c>
    </row>
    <row r="2946">
      <c r="A2946">
        <v>24625</v>
      </c>
      <c r="B2946" t="str">
        <v>2024-07-09</v>
      </c>
      <c r="C2946" t="str">
        <v>Evening</v>
      </c>
      <c r="D2946">
        <v>34</v>
      </c>
      <c r="E2946" t="str">
        <f>IF(MOD(D2946,2)=0,"EVEN","ODD")</f>
        <v>EVEN</v>
      </c>
      <c r="F2946" t="str">
        <f>IF(D2946&lt;=18,"LOW (1-18)","HIGH (19-36)")</f>
        <v>HIGH (19-36)</v>
      </c>
      <c r="G2946">
        <f>INT((D2946-1)/6)+1</f>
        <v>6</v>
      </c>
      <c r="H2946">
        <f>MOD(D2946-1,6)+1</f>
        <v>4</v>
      </c>
      <c r="I2946">
        <f>37-D2946</f>
        <v>3</v>
      </c>
      <c r="J2946">
        <f>ABS(D2946-D2947)</f>
        <v>13</v>
      </c>
      <c r="K2946">
        <f>AVERAGE(D2946:D2950)</f>
        <v>34</v>
      </c>
      <c r="L2946">
        <f>AVERAGE(D2946:D2965)</f>
        <v>34</v>
      </c>
      <c r="M2946">
        <f>K2946-L2946</f>
        <v>0</v>
      </c>
      <c r="N2946" t="str">
        <f>IF(K2946&gt;L2946,"HIGH ZONE BIAS",IF(K2946&lt;L2946,"LOW ZONE BIAS","EQUILIBRIUM"))</f>
        <v>EQUILIBRIUM</v>
      </c>
    </row>
    <row r="2947">
      <c r="A2947">
        <v>24624</v>
      </c>
      <c r="B2947" t="str">
        <v>2024-07-09</v>
      </c>
      <c r="C2947" t="str">
        <v>Afternoon</v>
      </c>
      <c r="D2947">
        <v>21</v>
      </c>
      <c r="E2947" t="str">
        <f>IF(MOD(D2947,2)=0,"EVEN","ODD")</f>
        <v>ODD</v>
      </c>
      <c r="F2947" t="str">
        <f>IF(D2947&lt;=18,"LOW (1-18)","HIGH (19-36)")</f>
        <v>HIGH (19-36)</v>
      </c>
      <c r="G2947">
        <f>INT((D2947-1)/6)+1</f>
        <v>4</v>
      </c>
      <c r="H2947">
        <f>MOD(D2947-1,6)+1</f>
        <v>3</v>
      </c>
      <c r="I2947">
        <f>37-D2947</f>
        <v>16</v>
      </c>
      <c r="J2947">
        <f>ABS(D2947-D2948)</f>
        <v>12</v>
      </c>
      <c r="K2947">
        <f>AVERAGE(D2947:D2951)</f>
        <v>21</v>
      </c>
      <c r="L2947">
        <f>AVERAGE(D2947:D2966)</f>
        <v>21</v>
      </c>
      <c r="M2947">
        <f>K2947-L2947</f>
        <v>0</v>
      </c>
      <c r="N2947" t="str">
        <f>IF(K2947&gt;L2947,"HIGH ZONE BIAS",IF(K2947&lt;L2947,"LOW ZONE BIAS","EQUILIBRIUM"))</f>
        <v>EQUILIBRIUM</v>
      </c>
    </row>
    <row r="2948">
      <c r="A2948">
        <v>24623</v>
      </c>
      <c r="B2948" t="str">
        <v>2024-07-09</v>
      </c>
      <c r="C2948" t="str">
        <v>Midday</v>
      </c>
      <c r="D2948">
        <v>9</v>
      </c>
      <c r="E2948" t="str">
        <f>IF(MOD(D2948,2)=0,"EVEN","ODD")</f>
        <v>ODD</v>
      </c>
      <c r="F2948" t="str">
        <f>IF(D2948&lt;=18,"LOW (1-18)","HIGH (19-36)")</f>
        <v>LOW (1-18)</v>
      </c>
      <c r="G2948">
        <f>INT((D2948-1)/6)+1</f>
        <v>2</v>
      </c>
      <c r="H2948">
        <f>MOD(D2948-1,6)+1</f>
        <v>3</v>
      </c>
      <c r="I2948">
        <f>37-D2948</f>
        <v>28</v>
      </c>
      <c r="J2948">
        <f>ABS(D2948-D2949)</f>
        <v>0</v>
      </c>
      <c r="K2948">
        <f>AVERAGE(D2948:D2952)</f>
        <v>9</v>
      </c>
      <c r="L2948">
        <f>AVERAGE(D2948:D2967)</f>
        <v>9</v>
      </c>
      <c r="M2948">
        <f>K2948-L2948</f>
        <v>0</v>
      </c>
      <c r="N2948" t="str">
        <f>IF(K2948&gt;L2948,"HIGH ZONE BIAS",IF(K2948&lt;L2948,"LOW ZONE BIAS","EQUILIBRIUM"))</f>
        <v>EQUILIBRIUM</v>
      </c>
    </row>
    <row r="2949">
      <c r="A2949">
        <v>24622</v>
      </c>
      <c r="B2949" t="str">
        <v>2024-07-09</v>
      </c>
      <c r="C2949" t="str">
        <v>Morning</v>
      </c>
      <c r="D2949">
        <v>9</v>
      </c>
      <c r="E2949" t="str">
        <f>IF(MOD(D2949,2)=0,"EVEN","ODD")</f>
        <v>ODD</v>
      </c>
      <c r="F2949" t="str">
        <f>IF(D2949&lt;=18,"LOW (1-18)","HIGH (19-36)")</f>
        <v>LOW (1-18)</v>
      </c>
      <c r="G2949">
        <f>INT((D2949-1)/6)+1</f>
        <v>2</v>
      </c>
      <c r="H2949">
        <f>MOD(D2949-1,6)+1</f>
        <v>3</v>
      </c>
      <c r="I2949">
        <f>37-D2949</f>
        <v>28</v>
      </c>
      <c r="J2949">
        <f>ABS(D2949-D2950)</f>
        <v>16</v>
      </c>
      <c r="K2949">
        <f>AVERAGE(D2949:D2953)</f>
        <v>9</v>
      </c>
      <c r="L2949">
        <f>AVERAGE(D2949:D2968)</f>
        <v>9</v>
      </c>
      <c r="M2949">
        <f>K2949-L2949</f>
        <v>0</v>
      </c>
      <c r="N2949" t="str">
        <f>IF(K2949&gt;L2949,"HIGH ZONE BIAS",IF(K2949&lt;L2949,"LOW ZONE BIAS","EQUILIBRIUM"))</f>
        <v>EQUILIBRIUM</v>
      </c>
    </row>
    <row r="2950">
      <c r="A2950">
        <v>24621</v>
      </c>
      <c r="B2950" t="str">
        <v>2024-07-08</v>
      </c>
      <c r="C2950" t="str">
        <v>Evening</v>
      </c>
      <c r="D2950">
        <v>25</v>
      </c>
      <c r="E2950" t="str">
        <f>IF(MOD(D2950,2)=0,"EVEN","ODD")</f>
        <v>ODD</v>
      </c>
      <c r="F2950" t="str">
        <f>IF(D2950&lt;=18,"LOW (1-18)","HIGH (19-36)")</f>
        <v>HIGH (19-36)</v>
      </c>
      <c r="G2950">
        <f>INT((D2950-1)/6)+1</f>
        <v>5</v>
      </c>
      <c r="H2950">
        <f>MOD(D2950-1,6)+1</f>
        <v>1</v>
      </c>
      <c r="I2950">
        <f>37-D2950</f>
        <v>12</v>
      </c>
      <c r="J2950">
        <f>ABS(D2950-D2951)</f>
        <v>10</v>
      </c>
      <c r="K2950">
        <f>AVERAGE(D2950:D2954)</f>
        <v>25</v>
      </c>
      <c r="L2950">
        <f>AVERAGE(D2950:D2969)</f>
        <v>25</v>
      </c>
      <c r="M2950">
        <f>K2950-L2950</f>
        <v>0</v>
      </c>
      <c r="N2950" t="str">
        <f>IF(K2950&gt;L2950,"HIGH ZONE BIAS",IF(K2950&lt;L2950,"LOW ZONE BIAS","EQUILIBRIUM"))</f>
        <v>EQUILIBRIUM</v>
      </c>
    </row>
    <row r="2951">
      <c r="A2951">
        <v>24620</v>
      </c>
      <c r="B2951" t="str">
        <v>2024-07-08</v>
      </c>
      <c r="C2951" t="str">
        <v>Afternoon</v>
      </c>
      <c r="D2951">
        <v>35</v>
      </c>
      <c r="E2951" t="str">
        <f>IF(MOD(D2951,2)=0,"EVEN","ODD")</f>
        <v>ODD</v>
      </c>
      <c r="F2951" t="str">
        <f>IF(D2951&lt;=18,"LOW (1-18)","HIGH (19-36)")</f>
        <v>HIGH (19-36)</v>
      </c>
      <c r="G2951">
        <f>INT((D2951-1)/6)+1</f>
        <v>6</v>
      </c>
      <c r="H2951">
        <f>MOD(D2951-1,6)+1</f>
        <v>5</v>
      </c>
      <c r="I2951">
        <f>37-D2951</f>
        <v>2</v>
      </c>
      <c r="J2951">
        <f>ABS(D2951-D2952)</f>
        <v>22</v>
      </c>
      <c r="K2951">
        <f>AVERAGE(D2951:D2955)</f>
        <v>35</v>
      </c>
      <c r="L2951">
        <f>AVERAGE(D2951:D2970)</f>
        <v>35</v>
      </c>
      <c r="M2951">
        <f>K2951-L2951</f>
        <v>0</v>
      </c>
      <c r="N2951" t="str">
        <f>IF(K2951&gt;L2951,"HIGH ZONE BIAS",IF(K2951&lt;L2951,"LOW ZONE BIAS","EQUILIBRIUM"))</f>
        <v>EQUILIBRIUM</v>
      </c>
    </row>
    <row r="2952">
      <c r="A2952">
        <v>24619</v>
      </c>
      <c r="B2952" t="str">
        <v>2024-07-08</v>
      </c>
      <c r="C2952" t="str">
        <v>Midday</v>
      </c>
      <c r="D2952">
        <v>13</v>
      </c>
      <c r="E2952" t="str">
        <f>IF(MOD(D2952,2)=0,"EVEN","ODD")</f>
        <v>ODD</v>
      </c>
      <c r="F2952" t="str">
        <f>IF(D2952&lt;=18,"LOW (1-18)","HIGH (19-36)")</f>
        <v>LOW (1-18)</v>
      </c>
      <c r="G2952">
        <f>INT((D2952-1)/6)+1</f>
        <v>3</v>
      </c>
      <c r="H2952">
        <f>MOD(D2952-1,6)+1</f>
        <v>1</v>
      </c>
      <c r="I2952">
        <f>37-D2952</f>
        <v>24</v>
      </c>
      <c r="J2952">
        <f>ABS(D2952-D2953)</f>
        <v>3</v>
      </c>
      <c r="K2952">
        <f>AVERAGE(D2952:D2956)</f>
        <v>13</v>
      </c>
      <c r="L2952">
        <f>AVERAGE(D2952:D2971)</f>
        <v>13</v>
      </c>
      <c r="M2952">
        <f>K2952-L2952</f>
        <v>0</v>
      </c>
      <c r="N2952" t="str">
        <f>IF(K2952&gt;L2952,"HIGH ZONE BIAS",IF(K2952&lt;L2952,"LOW ZONE BIAS","EQUILIBRIUM"))</f>
        <v>EQUILIBRIUM</v>
      </c>
    </row>
    <row r="2953">
      <c r="A2953">
        <v>24618</v>
      </c>
      <c r="B2953" t="str">
        <v>2024-07-08</v>
      </c>
      <c r="C2953" t="str">
        <v>Morning</v>
      </c>
      <c r="D2953">
        <v>10</v>
      </c>
      <c r="E2953" t="str">
        <f>IF(MOD(D2953,2)=0,"EVEN","ODD")</f>
        <v>EVEN</v>
      </c>
      <c r="F2953" t="str">
        <f>IF(D2953&lt;=18,"LOW (1-18)","HIGH (19-36)")</f>
        <v>LOW (1-18)</v>
      </c>
      <c r="G2953">
        <f>INT((D2953-1)/6)+1</f>
        <v>2</v>
      </c>
      <c r="H2953">
        <f>MOD(D2953-1,6)+1</f>
        <v>4</v>
      </c>
      <c r="I2953">
        <f>37-D2953</f>
        <v>27</v>
      </c>
      <c r="J2953">
        <f>ABS(D2953-D2954)</f>
        <v>24</v>
      </c>
      <c r="K2953">
        <f>AVERAGE(D2953:D2957)</f>
        <v>10</v>
      </c>
      <c r="L2953">
        <f>AVERAGE(D2953:D2972)</f>
        <v>10</v>
      </c>
      <c r="M2953">
        <f>K2953-L2953</f>
        <v>0</v>
      </c>
      <c r="N2953" t="str">
        <f>IF(K2953&gt;L2953,"HIGH ZONE BIAS",IF(K2953&lt;L2953,"LOW ZONE BIAS","EQUILIBRIUM"))</f>
        <v>EQUILIBRIUM</v>
      </c>
    </row>
    <row r="2954">
      <c r="A2954">
        <v>24617</v>
      </c>
      <c r="B2954" t="str">
        <v>2024-07-06</v>
      </c>
      <c r="C2954" t="str">
        <v>Evening</v>
      </c>
      <c r="D2954">
        <v>34</v>
      </c>
      <c r="E2954" t="str">
        <f>IF(MOD(D2954,2)=0,"EVEN","ODD")</f>
        <v>EVEN</v>
      </c>
      <c r="F2954" t="str">
        <f>IF(D2954&lt;=18,"LOW (1-18)","HIGH (19-36)")</f>
        <v>HIGH (19-36)</v>
      </c>
      <c r="G2954">
        <f>INT((D2954-1)/6)+1</f>
        <v>6</v>
      </c>
      <c r="H2954">
        <f>MOD(D2954-1,6)+1</f>
        <v>4</v>
      </c>
      <c r="I2954">
        <f>37-D2954</f>
        <v>3</v>
      </c>
      <c r="J2954">
        <f>ABS(D2954-D2955)</f>
        <v>1</v>
      </c>
      <c r="K2954">
        <f>AVERAGE(D2954:D2958)</f>
        <v>34</v>
      </c>
      <c r="L2954">
        <f>AVERAGE(D2954:D2973)</f>
        <v>34</v>
      </c>
      <c r="M2954">
        <f>K2954-L2954</f>
        <v>0</v>
      </c>
      <c r="N2954" t="str">
        <f>IF(K2954&gt;L2954,"HIGH ZONE BIAS",IF(K2954&lt;L2954,"LOW ZONE BIAS","EQUILIBRIUM"))</f>
        <v>EQUILIBRIUM</v>
      </c>
    </row>
    <row r="2955">
      <c r="A2955">
        <v>24616</v>
      </c>
      <c r="B2955" t="str">
        <v>2024-07-06</v>
      </c>
      <c r="C2955" t="str">
        <v>Afternoon</v>
      </c>
      <c r="D2955">
        <v>35</v>
      </c>
      <c r="E2955" t="str">
        <f>IF(MOD(D2955,2)=0,"EVEN","ODD")</f>
        <v>ODD</v>
      </c>
      <c r="F2955" t="str">
        <f>IF(D2955&lt;=18,"LOW (1-18)","HIGH (19-36)")</f>
        <v>HIGH (19-36)</v>
      </c>
      <c r="G2955">
        <f>INT((D2955-1)/6)+1</f>
        <v>6</v>
      </c>
      <c r="H2955">
        <f>MOD(D2955-1,6)+1</f>
        <v>5</v>
      </c>
      <c r="I2955">
        <f>37-D2955</f>
        <v>2</v>
      </c>
      <c r="J2955">
        <f>ABS(D2955-D2956)</f>
        <v>1</v>
      </c>
      <c r="K2955">
        <f>AVERAGE(D2955:D2959)</f>
        <v>35</v>
      </c>
      <c r="L2955">
        <f>AVERAGE(D2955:D2974)</f>
        <v>35</v>
      </c>
      <c r="M2955">
        <f>K2955-L2955</f>
        <v>0</v>
      </c>
      <c r="N2955" t="str">
        <f>IF(K2955&gt;L2955,"HIGH ZONE BIAS",IF(K2955&lt;L2955,"LOW ZONE BIAS","EQUILIBRIUM"))</f>
        <v>EQUILIBRIUM</v>
      </c>
    </row>
    <row r="2956">
      <c r="A2956">
        <v>24615</v>
      </c>
      <c r="B2956" t="str">
        <v>2024-07-06</v>
      </c>
      <c r="C2956" t="str">
        <v>Midday</v>
      </c>
      <c r="D2956">
        <v>34</v>
      </c>
      <c r="E2956" t="str">
        <f>IF(MOD(D2956,2)=0,"EVEN","ODD")</f>
        <v>EVEN</v>
      </c>
      <c r="F2956" t="str">
        <f>IF(D2956&lt;=18,"LOW (1-18)","HIGH (19-36)")</f>
        <v>HIGH (19-36)</v>
      </c>
      <c r="G2956">
        <f>INT((D2956-1)/6)+1</f>
        <v>6</v>
      </c>
      <c r="H2956">
        <f>MOD(D2956-1,6)+1</f>
        <v>4</v>
      </c>
      <c r="I2956">
        <f>37-D2956</f>
        <v>3</v>
      </c>
      <c r="J2956">
        <f>ABS(D2956-D2957)</f>
        <v>33</v>
      </c>
      <c r="K2956">
        <f>AVERAGE(D2956:D2960)</f>
        <v>34</v>
      </c>
      <c r="L2956">
        <f>AVERAGE(D2956:D2975)</f>
        <v>34</v>
      </c>
      <c r="M2956">
        <f>K2956-L2956</f>
        <v>0</v>
      </c>
      <c r="N2956" t="str">
        <f>IF(K2956&gt;L2956,"HIGH ZONE BIAS",IF(K2956&lt;L2956,"LOW ZONE BIAS","EQUILIBRIUM"))</f>
        <v>EQUILIBRIUM</v>
      </c>
    </row>
    <row r="2957">
      <c r="A2957">
        <v>24614</v>
      </c>
      <c r="B2957" t="str">
        <v>2024-07-06</v>
      </c>
      <c r="C2957" t="str">
        <v>Morning</v>
      </c>
      <c r="D2957">
        <v>1</v>
      </c>
      <c r="E2957" t="str">
        <f>IF(MOD(D2957,2)=0,"EVEN","ODD")</f>
        <v>ODD</v>
      </c>
      <c r="F2957" t="str">
        <f>IF(D2957&lt;=18,"LOW (1-18)","HIGH (19-36)")</f>
        <v>LOW (1-18)</v>
      </c>
      <c r="G2957">
        <f>INT((D2957-1)/6)+1</f>
        <v>1</v>
      </c>
      <c r="H2957">
        <f>MOD(D2957-1,6)+1</f>
        <v>1</v>
      </c>
      <c r="I2957">
        <f>37-D2957</f>
        <v>36</v>
      </c>
      <c r="J2957">
        <f>ABS(D2957-D2958)</f>
        <v>31</v>
      </c>
      <c r="K2957">
        <f>AVERAGE(D2957:D2961)</f>
        <v>1</v>
      </c>
      <c r="L2957">
        <f>AVERAGE(D2957:D2976)</f>
        <v>1</v>
      </c>
      <c r="M2957">
        <f>K2957-L2957</f>
        <v>0</v>
      </c>
      <c r="N2957" t="str">
        <f>IF(K2957&gt;L2957,"HIGH ZONE BIAS",IF(K2957&lt;L2957,"LOW ZONE BIAS","EQUILIBRIUM"))</f>
        <v>EQUILIBRIUM</v>
      </c>
    </row>
    <row r="2958">
      <c r="A2958">
        <v>24613</v>
      </c>
      <c r="B2958" t="str">
        <v>2024-07-05</v>
      </c>
      <c r="C2958" t="str">
        <v>Evening</v>
      </c>
      <c r="D2958">
        <v>32</v>
      </c>
      <c r="E2958" t="str">
        <f>IF(MOD(D2958,2)=0,"EVEN","ODD")</f>
        <v>EVEN</v>
      </c>
      <c r="F2958" t="str">
        <f>IF(D2958&lt;=18,"LOW (1-18)","HIGH (19-36)")</f>
        <v>HIGH (19-36)</v>
      </c>
      <c r="G2958">
        <f>INT((D2958-1)/6)+1</f>
        <v>6</v>
      </c>
      <c r="H2958">
        <f>MOD(D2958-1,6)+1</f>
        <v>2</v>
      </c>
      <c r="I2958">
        <f>37-D2958</f>
        <v>5</v>
      </c>
      <c r="J2958">
        <f>ABS(D2958-D2959)</f>
        <v>1</v>
      </c>
      <c r="K2958">
        <f>AVERAGE(D2958:D2962)</f>
        <v>32</v>
      </c>
      <c r="L2958">
        <f>AVERAGE(D2958:D2977)</f>
        <v>32</v>
      </c>
      <c r="M2958">
        <f>K2958-L2958</f>
        <v>0</v>
      </c>
      <c r="N2958" t="str">
        <f>IF(K2958&gt;L2958,"HIGH ZONE BIAS",IF(K2958&lt;L2958,"LOW ZONE BIAS","EQUILIBRIUM"))</f>
        <v>EQUILIBRIUM</v>
      </c>
    </row>
    <row r="2959">
      <c r="A2959">
        <v>24612</v>
      </c>
      <c r="B2959" t="str">
        <v>2024-07-05</v>
      </c>
      <c r="C2959" t="str">
        <v>Afternoon</v>
      </c>
      <c r="D2959">
        <v>31</v>
      </c>
      <c r="E2959" t="str">
        <f>IF(MOD(D2959,2)=0,"EVEN","ODD")</f>
        <v>ODD</v>
      </c>
      <c r="F2959" t="str">
        <f>IF(D2959&lt;=18,"LOW (1-18)","HIGH (19-36)")</f>
        <v>HIGH (19-36)</v>
      </c>
      <c r="G2959">
        <f>INT((D2959-1)/6)+1</f>
        <v>6</v>
      </c>
      <c r="H2959">
        <f>MOD(D2959-1,6)+1</f>
        <v>1</v>
      </c>
      <c r="I2959">
        <f>37-D2959</f>
        <v>6</v>
      </c>
      <c r="J2959">
        <f>ABS(D2959-D2960)</f>
        <v>14</v>
      </c>
      <c r="K2959">
        <f>AVERAGE(D2959:D2963)</f>
        <v>31</v>
      </c>
      <c r="L2959">
        <f>AVERAGE(D2959:D2978)</f>
        <v>31</v>
      </c>
      <c r="M2959">
        <f>K2959-L2959</f>
        <v>0</v>
      </c>
      <c r="N2959" t="str">
        <f>IF(K2959&gt;L2959,"HIGH ZONE BIAS",IF(K2959&lt;L2959,"LOW ZONE BIAS","EQUILIBRIUM"))</f>
        <v>EQUILIBRIUM</v>
      </c>
    </row>
    <row r="2960">
      <c r="A2960">
        <v>24611</v>
      </c>
      <c r="B2960" t="str">
        <v>2024-07-05</v>
      </c>
      <c r="C2960" t="str">
        <v>Midday</v>
      </c>
      <c r="D2960">
        <v>17</v>
      </c>
      <c r="E2960" t="str">
        <f>IF(MOD(D2960,2)=0,"EVEN","ODD")</f>
        <v>ODD</v>
      </c>
      <c r="F2960" t="str">
        <f>IF(D2960&lt;=18,"LOW (1-18)","HIGH (19-36)")</f>
        <v>LOW (1-18)</v>
      </c>
      <c r="G2960">
        <f>INT((D2960-1)/6)+1</f>
        <v>3</v>
      </c>
      <c r="H2960">
        <f>MOD(D2960-1,6)+1</f>
        <v>5</v>
      </c>
      <c r="I2960">
        <f>37-D2960</f>
        <v>20</v>
      </c>
      <c r="J2960">
        <f>ABS(D2960-D2961)</f>
        <v>5</v>
      </c>
      <c r="K2960">
        <f>AVERAGE(D2960:D2964)</f>
        <v>17</v>
      </c>
      <c r="L2960">
        <f>AVERAGE(D2960:D2979)</f>
        <v>17</v>
      </c>
      <c r="M2960">
        <f>K2960-L2960</f>
        <v>0</v>
      </c>
      <c r="N2960" t="str">
        <f>IF(K2960&gt;L2960,"HIGH ZONE BIAS",IF(K2960&lt;L2960,"LOW ZONE BIAS","EQUILIBRIUM"))</f>
        <v>EQUILIBRIUM</v>
      </c>
    </row>
    <row r="2961">
      <c r="A2961">
        <v>24610</v>
      </c>
      <c r="B2961" t="str">
        <v>2024-07-05</v>
      </c>
      <c r="C2961" t="str">
        <v>Morning</v>
      </c>
      <c r="D2961">
        <v>12</v>
      </c>
      <c r="E2961" t="str">
        <f>IF(MOD(D2961,2)=0,"EVEN","ODD")</f>
        <v>EVEN</v>
      </c>
      <c r="F2961" t="str">
        <f>IF(D2961&lt;=18,"LOW (1-18)","HIGH (19-36)")</f>
        <v>LOW (1-18)</v>
      </c>
      <c r="G2961">
        <f>INT((D2961-1)/6)+1</f>
        <v>2</v>
      </c>
      <c r="H2961">
        <f>MOD(D2961-1,6)+1</f>
        <v>6</v>
      </c>
      <c r="I2961">
        <f>37-D2961</f>
        <v>25</v>
      </c>
      <c r="J2961">
        <f>ABS(D2961-D2962)</f>
        <v>23</v>
      </c>
      <c r="K2961">
        <f>AVERAGE(D2961:D2965)</f>
        <v>12</v>
      </c>
      <c r="L2961">
        <f>AVERAGE(D2961:D2980)</f>
        <v>12</v>
      </c>
      <c r="M2961">
        <f>K2961-L2961</f>
        <v>0</v>
      </c>
      <c r="N2961" t="str">
        <f>IF(K2961&gt;L2961,"HIGH ZONE BIAS",IF(K2961&lt;L2961,"LOW ZONE BIAS","EQUILIBRIUM"))</f>
        <v>EQUILIBRIUM</v>
      </c>
    </row>
    <row r="2962">
      <c r="A2962">
        <v>24609</v>
      </c>
      <c r="B2962" t="str">
        <v>2024-07-04</v>
      </c>
      <c r="C2962" t="str">
        <v>Evening</v>
      </c>
      <c r="D2962">
        <v>35</v>
      </c>
      <c r="E2962" t="str">
        <f>IF(MOD(D2962,2)=0,"EVEN","ODD")</f>
        <v>ODD</v>
      </c>
      <c r="F2962" t="str">
        <f>IF(D2962&lt;=18,"LOW (1-18)","HIGH (19-36)")</f>
        <v>HIGH (19-36)</v>
      </c>
      <c r="G2962">
        <f>INT((D2962-1)/6)+1</f>
        <v>6</v>
      </c>
      <c r="H2962">
        <f>MOD(D2962-1,6)+1</f>
        <v>5</v>
      </c>
      <c r="I2962">
        <f>37-D2962</f>
        <v>2</v>
      </c>
      <c r="J2962">
        <f>ABS(D2962-D2963)</f>
        <v>34</v>
      </c>
      <c r="K2962">
        <f>AVERAGE(D2962:D2966)</f>
        <v>35</v>
      </c>
      <c r="L2962">
        <f>AVERAGE(D2962:D2981)</f>
        <v>35</v>
      </c>
      <c r="M2962">
        <f>K2962-L2962</f>
        <v>0</v>
      </c>
      <c r="N2962" t="str">
        <f>IF(K2962&gt;L2962,"HIGH ZONE BIAS",IF(K2962&lt;L2962,"LOW ZONE BIAS","EQUILIBRIUM"))</f>
        <v>EQUILIBRIUM</v>
      </c>
    </row>
    <row r="2963">
      <c r="A2963">
        <v>24608</v>
      </c>
      <c r="B2963" t="str">
        <v>2024-07-04</v>
      </c>
      <c r="C2963" t="str">
        <v>Afternoon</v>
      </c>
      <c r="D2963">
        <v>1</v>
      </c>
      <c r="E2963" t="str">
        <f>IF(MOD(D2963,2)=0,"EVEN","ODD")</f>
        <v>ODD</v>
      </c>
      <c r="F2963" t="str">
        <f>IF(D2963&lt;=18,"LOW (1-18)","HIGH (19-36)")</f>
        <v>LOW (1-18)</v>
      </c>
      <c r="G2963">
        <f>INT((D2963-1)/6)+1</f>
        <v>1</v>
      </c>
      <c r="H2963">
        <f>MOD(D2963-1,6)+1</f>
        <v>1</v>
      </c>
      <c r="I2963">
        <f>37-D2963</f>
        <v>36</v>
      </c>
      <c r="J2963">
        <f>ABS(D2963-D2964)</f>
        <v>25</v>
      </c>
      <c r="K2963">
        <f>AVERAGE(D2963:D2967)</f>
        <v>1</v>
      </c>
      <c r="L2963">
        <f>AVERAGE(D2963:D2982)</f>
        <v>1</v>
      </c>
      <c r="M2963">
        <f>K2963-L2963</f>
        <v>0</v>
      </c>
      <c r="N2963" t="str">
        <f>IF(K2963&gt;L2963,"HIGH ZONE BIAS",IF(K2963&lt;L2963,"LOW ZONE BIAS","EQUILIBRIUM"))</f>
        <v>EQUILIBRIUM</v>
      </c>
    </row>
    <row r="2964">
      <c r="A2964">
        <v>24607</v>
      </c>
      <c r="B2964" t="str">
        <v>2024-07-04</v>
      </c>
      <c r="C2964" t="str">
        <v>Midday</v>
      </c>
      <c r="D2964">
        <v>26</v>
      </c>
      <c r="E2964" t="str">
        <f>IF(MOD(D2964,2)=0,"EVEN","ODD")</f>
        <v>EVEN</v>
      </c>
      <c r="F2964" t="str">
        <f>IF(D2964&lt;=18,"LOW (1-18)","HIGH (19-36)")</f>
        <v>HIGH (19-36)</v>
      </c>
      <c r="G2964">
        <f>INT((D2964-1)/6)+1</f>
        <v>5</v>
      </c>
      <c r="H2964">
        <f>MOD(D2964-1,6)+1</f>
        <v>2</v>
      </c>
      <c r="I2964">
        <f>37-D2964</f>
        <v>11</v>
      </c>
      <c r="J2964">
        <f>ABS(D2964-D2965)</f>
        <v>5</v>
      </c>
      <c r="K2964">
        <f>AVERAGE(D2964:D2968)</f>
        <v>26</v>
      </c>
      <c r="L2964">
        <f>AVERAGE(D2964:D2983)</f>
        <v>26</v>
      </c>
      <c r="M2964">
        <f>K2964-L2964</f>
        <v>0</v>
      </c>
      <c r="N2964" t="str">
        <f>IF(K2964&gt;L2964,"HIGH ZONE BIAS",IF(K2964&lt;L2964,"LOW ZONE BIAS","EQUILIBRIUM"))</f>
        <v>EQUILIBRIUM</v>
      </c>
    </row>
    <row r="2965">
      <c r="A2965">
        <v>24606</v>
      </c>
      <c r="B2965" t="str">
        <v>2024-07-04</v>
      </c>
      <c r="C2965" t="str">
        <v>Morning</v>
      </c>
      <c r="D2965">
        <v>31</v>
      </c>
      <c r="E2965" t="str">
        <f>IF(MOD(D2965,2)=0,"EVEN","ODD")</f>
        <v>ODD</v>
      </c>
      <c r="F2965" t="str">
        <f>IF(D2965&lt;=18,"LOW (1-18)","HIGH (19-36)")</f>
        <v>HIGH (19-36)</v>
      </c>
      <c r="G2965">
        <f>INT((D2965-1)/6)+1</f>
        <v>6</v>
      </c>
      <c r="H2965">
        <f>MOD(D2965-1,6)+1</f>
        <v>1</v>
      </c>
      <c r="I2965">
        <f>37-D2965</f>
        <v>6</v>
      </c>
      <c r="J2965">
        <f>ABS(D2965-D2966)</f>
        <v>9</v>
      </c>
      <c r="K2965">
        <f>AVERAGE(D2965:D2969)</f>
        <v>31</v>
      </c>
      <c r="L2965">
        <f>AVERAGE(D2965:D2984)</f>
        <v>31</v>
      </c>
      <c r="M2965">
        <f>K2965-L2965</f>
        <v>0</v>
      </c>
      <c r="N2965" t="str">
        <f>IF(K2965&gt;L2965,"HIGH ZONE BIAS",IF(K2965&lt;L2965,"LOW ZONE BIAS","EQUILIBRIUM"))</f>
        <v>EQUILIBRIUM</v>
      </c>
    </row>
    <row r="2966">
      <c r="A2966">
        <v>24605</v>
      </c>
      <c r="B2966" t="str">
        <v>2024-07-03</v>
      </c>
      <c r="C2966" t="str">
        <v>Evening</v>
      </c>
      <c r="D2966">
        <v>22</v>
      </c>
      <c r="E2966" t="str">
        <f>IF(MOD(D2966,2)=0,"EVEN","ODD")</f>
        <v>EVEN</v>
      </c>
      <c r="F2966" t="str">
        <f>IF(D2966&lt;=18,"LOW (1-18)","HIGH (19-36)")</f>
        <v>HIGH (19-36)</v>
      </c>
      <c r="G2966">
        <f>INT((D2966-1)/6)+1</f>
        <v>4</v>
      </c>
      <c r="H2966">
        <f>MOD(D2966-1,6)+1</f>
        <v>4</v>
      </c>
      <c r="I2966">
        <f>37-D2966</f>
        <v>15</v>
      </c>
      <c r="J2966">
        <f>ABS(D2966-D2967)</f>
        <v>4</v>
      </c>
      <c r="K2966">
        <f>AVERAGE(D2966:D2970)</f>
        <v>22</v>
      </c>
      <c r="L2966">
        <f>AVERAGE(D2966:D2985)</f>
        <v>22</v>
      </c>
      <c r="M2966">
        <f>K2966-L2966</f>
        <v>0</v>
      </c>
      <c r="N2966" t="str">
        <f>IF(K2966&gt;L2966,"HIGH ZONE BIAS",IF(K2966&lt;L2966,"LOW ZONE BIAS","EQUILIBRIUM"))</f>
        <v>EQUILIBRIUM</v>
      </c>
    </row>
    <row r="2967">
      <c r="A2967">
        <v>24604</v>
      </c>
      <c r="B2967" t="str">
        <v>2024-07-03</v>
      </c>
      <c r="C2967" t="str">
        <v>Afternoon</v>
      </c>
      <c r="D2967">
        <v>18</v>
      </c>
      <c r="E2967" t="str">
        <f>IF(MOD(D2967,2)=0,"EVEN","ODD")</f>
        <v>EVEN</v>
      </c>
      <c r="F2967" t="str">
        <f>IF(D2967&lt;=18,"LOW (1-18)","HIGH (19-36)")</f>
        <v>LOW (1-18)</v>
      </c>
      <c r="G2967">
        <f>INT((D2967-1)/6)+1</f>
        <v>3</v>
      </c>
      <c r="H2967">
        <f>MOD(D2967-1,6)+1</f>
        <v>6</v>
      </c>
      <c r="I2967">
        <f>37-D2967</f>
        <v>19</v>
      </c>
      <c r="J2967">
        <f>ABS(D2967-D2968)</f>
        <v>2</v>
      </c>
      <c r="K2967">
        <f>AVERAGE(D2967:D2971)</f>
        <v>18</v>
      </c>
      <c r="L2967">
        <f>AVERAGE(D2967:D2986)</f>
        <v>18</v>
      </c>
      <c r="M2967">
        <f>K2967-L2967</f>
        <v>0</v>
      </c>
      <c r="N2967" t="str">
        <f>IF(K2967&gt;L2967,"HIGH ZONE BIAS",IF(K2967&lt;L2967,"LOW ZONE BIAS","EQUILIBRIUM"))</f>
        <v>EQUILIBRIUM</v>
      </c>
    </row>
    <row r="2968">
      <c r="A2968">
        <v>24603</v>
      </c>
      <c r="B2968" t="str">
        <v>2024-07-03</v>
      </c>
      <c r="C2968" t="str">
        <v>Midday</v>
      </c>
      <c r="D2968">
        <v>16</v>
      </c>
      <c r="E2968" t="str">
        <f>IF(MOD(D2968,2)=0,"EVEN","ODD")</f>
        <v>EVEN</v>
      </c>
      <c r="F2968" t="str">
        <f>IF(D2968&lt;=18,"LOW (1-18)","HIGH (19-36)")</f>
        <v>LOW (1-18)</v>
      </c>
      <c r="G2968">
        <f>INT((D2968-1)/6)+1</f>
        <v>3</v>
      </c>
      <c r="H2968">
        <f>MOD(D2968-1,6)+1</f>
        <v>4</v>
      </c>
      <c r="I2968">
        <f>37-D2968</f>
        <v>21</v>
      </c>
      <c r="J2968">
        <f>ABS(D2968-D2969)</f>
        <v>12</v>
      </c>
      <c r="K2968">
        <f>AVERAGE(D2968:D2972)</f>
        <v>16</v>
      </c>
      <c r="L2968">
        <f>AVERAGE(D2968:D2987)</f>
        <v>16</v>
      </c>
      <c r="M2968">
        <f>K2968-L2968</f>
        <v>0</v>
      </c>
      <c r="N2968" t="str">
        <f>IF(K2968&gt;L2968,"HIGH ZONE BIAS",IF(K2968&lt;L2968,"LOW ZONE BIAS","EQUILIBRIUM"))</f>
        <v>EQUILIBRIUM</v>
      </c>
    </row>
    <row r="2969">
      <c r="A2969">
        <v>24602</v>
      </c>
      <c r="B2969" t="str">
        <v>2024-07-03</v>
      </c>
      <c r="C2969" t="str">
        <v>Morning</v>
      </c>
      <c r="D2969">
        <v>4</v>
      </c>
      <c r="E2969" t="str">
        <f>IF(MOD(D2969,2)=0,"EVEN","ODD")</f>
        <v>EVEN</v>
      </c>
      <c r="F2969" t="str">
        <f>IF(D2969&lt;=18,"LOW (1-18)","HIGH (19-36)")</f>
        <v>LOW (1-18)</v>
      </c>
      <c r="G2969">
        <f>INT((D2969-1)/6)+1</f>
        <v>1</v>
      </c>
      <c r="H2969">
        <f>MOD(D2969-1,6)+1</f>
        <v>4</v>
      </c>
      <c r="I2969">
        <f>37-D2969</f>
        <v>33</v>
      </c>
      <c r="J2969">
        <f>ABS(D2969-D2970)</f>
        <v>31</v>
      </c>
      <c r="K2969">
        <f>AVERAGE(D2969:D2973)</f>
        <v>4</v>
      </c>
      <c r="L2969">
        <f>AVERAGE(D2969:D2988)</f>
        <v>4</v>
      </c>
      <c r="M2969">
        <f>K2969-L2969</f>
        <v>0</v>
      </c>
      <c r="N2969" t="str">
        <f>IF(K2969&gt;L2969,"HIGH ZONE BIAS",IF(K2969&lt;L2969,"LOW ZONE BIAS","EQUILIBRIUM"))</f>
        <v>EQUILIBRIUM</v>
      </c>
    </row>
    <row r="2970">
      <c r="A2970">
        <v>24601</v>
      </c>
      <c r="B2970" t="str">
        <v>2024-07-02</v>
      </c>
      <c r="C2970" t="str">
        <v>Evening</v>
      </c>
      <c r="D2970">
        <v>35</v>
      </c>
      <c r="E2970" t="str">
        <f>IF(MOD(D2970,2)=0,"EVEN","ODD")</f>
        <v>ODD</v>
      </c>
      <c r="F2970" t="str">
        <f>IF(D2970&lt;=18,"LOW (1-18)","HIGH (19-36)")</f>
        <v>HIGH (19-36)</v>
      </c>
      <c r="G2970">
        <f>INT((D2970-1)/6)+1</f>
        <v>6</v>
      </c>
      <c r="H2970">
        <f>MOD(D2970-1,6)+1</f>
        <v>5</v>
      </c>
      <c r="I2970">
        <f>37-D2970</f>
        <v>2</v>
      </c>
      <c r="J2970">
        <f>ABS(D2970-D2971)</f>
        <v>26</v>
      </c>
      <c r="K2970">
        <f>AVERAGE(D2970:D2974)</f>
        <v>35</v>
      </c>
      <c r="L2970">
        <f>AVERAGE(D2970:D2989)</f>
        <v>35</v>
      </c>
      <c r="M2970">
        <f>K2970-L2970</f>
        <v>0</v>
      </c>
      <c r="N2970" t="str">
        <f>IF(K2970&gt;L2970,"HIGH ZONE BIAS",IF(K2970&lt;L2970,"LOW ZONE BIAS","EQUILIBRIUM"))</f>
        <v>EQUILIBRIUM</v>
      </c>
    </row>
    <row r="2971">
      <c r="A2971">
        <v>24600</v>
      </c>
      <c r="B2971" t="str">
        <v>2024-07-02</v>
      </c>
      <c r="C2971" t="str">
        <v>Afternoon</v>
      </c>
      <c r="D2971">
        <v>9</v>
      </c>
      <c r="E2971" t="str">
        <f>IF(MOD(D2971,2)=0,"EVEN","ODD")</f>
        <v>ODD</v>
      </c>
      <c r="F2971" t="str">
        <f>IF(D2971&lt;=18,"LOW (1-18)","HIGH (19-36)")</f>
        <v>LOW (1-18)</v>
      </c>
      <c r="G2971">
        <f>INT((D2971-1)/6)+1</f>
        <v>2</v>
      </c>
      <c r="H2971">
        <f>MOD(D2971-1,6)+1</f>
        <v>3</v>
      </c>
      <c r="I2971">
        <f>37-D2971</f>
        <v>28</v>
      </c>
      <c r="J2971">
        <f>ABS(D2971-D2972)</f>
        <v>18</v>
      </c>
      <c r="K2971">
        <f>AVERAGE(D2971:D2975)</f>
        <v>9</v>
      </c>
      <c r="L2971">
        <f>AVERAGE(D2971:D2990)</f>
        <v>9</v>
      </c>
      <c r="M2971">
        <f>K2971-L2971</f>
        <v>0</v>
      </c>
      <c r="N2971" t="str">
        <f>IF(K2971&gt;L2971,"HIGH ZONE BIAS",IF(K2971&lt;L2971,"LOW ZONE BIAS","EQUILIBRIUM"))</f>
        <v>EQUILIBRIUM</v>
      </c>
    </row>
    <row r="2972">
      <c r="A2972">
        <v>24599</v>
      </c>
      <c r="B2972" t="str">
        <v>2024-07-02</v>
      </c>
      <c r="C2972" t="str">
        <v>Midday</v>
      </c>
      <c r="D2972">
        <v>27</v>
      </c>
      <c r="E2972" t="str">
        <f>IF(MOD(D2972,2)=0,"EVEN","ODD")</f>
        <v>ODD</v>
      </c>
      <c r="F2972" t="str">
        <f>IF(D2972&lt;=18,"LOW (1-18)","HIGH (19-36)")</f>
        <v>HIGH (19-36)</v>
      </c>
      <c r="G2972">
        <f>INT((D2972-1)/6)+1</f>
        <v>5</v>
      </c>
      <c r="H2972">
        <f>MOD(D2972-1,6)+1</f>
        <v>3</v>
      </c>
      <c r="I2972">
        <f>37-D2972</f>
        <v>10</v>
      </c>
      <c r="J2972">
        <f>ABS(D2972-D2973)</f>
        <v>24</v>
      </c>
      <c r="K2972">
        <f>AVERAGE(D2972:D2976)</f>
        <v>27</v>
      </c>
      <c r="L2972">
        <f>AVERAGE(D2972:D2991)</f>
        <v>27</v>
      </c>
      <c r="M2972">
        <f>K2972-L2972</f>
        <v>0</v>
      </c>
      <c r="N2972" t="str">
        <f>IF(K2972&gt;L2972,"HIGH ZONE BIAS",IF(K2972&lt;L2972,"LOW ZONE BIAS","EQUILIBRIUM"))</f>
        <v>EQUILIBRIUM</v>
      </c>
    </row>
    <row r="2973">
      <c r="A2973">
        <v>24598</v>
      </c>
      <c r="B2973" t="str">
        <v>2024-07-02</v>
      </c>
      <c r="C2973" t="str">
        <v>Morning</v>
      </c>
      <c r="D2973">
        <v>3</v>
      </c>
      <c r="E2973" t="str">
        <f>IF(MOD(D2973,2)=0,"EVEN","ODD")</f>
        <v>ODD</v>
      </c>
      <c r="F2973" t="str">
        <f>IF(D2973&lt;=18,"LOW (1-18)","HIGH (19-36)")</f>
        <v>LOW (1-18)</v>
      </c>
      <c r="G2973">
        <f>INT((D2973-1)/6)+1</f>
        <v>1</v>
      </c>
      <c r="H2973">
        <f>MOD(D2973-1,6)+1</f>
        <v>3</v>
      </c>
      <c r="I2973">
        <f>37-D2973</f>
        <v>34</v>
      </c>
      <c r="J2973">
        <f>ABS(D2973-D2974)</f>
        <v>17</v>
      </c>
      <c r="K2973">
        <f>AVERAGE(D2973:D2977)</f>
        <v>3</v>
      </c>
      <c r="L2973">
        <f>AVERAGE(D2973:D2992)</f>
        <v>3</v>
      </c>
      <c r="M2973">
        <f>K2973-L2973</f>
        <v>0</v>
      </c>
      <c r="N2973" t="str">
        <f>IF(K2973&gt;L2973,"HIGH ZONE BIAS",IF(K2973&lt;L2973,"LOW ZONE BIAS","EQUILIBRIUM"))</f>
        <v>EQUILIBRIUM</v>
      </c>
    </row>
    <row r="2974">
      <c r="A2974">
        <v>24597</v>
      </c>
      <c r="B2974" t="str">
        <v>2024-07-01</v>
      </c>
      <c r="C2974" t="str">
        <v>Evening</v>
      </c>
      <c r="D2974">
        <v>20</v>
      </c>
      <c r="E2974" t="str">
        <f>IF(MOD(D2974,2)=0,"EVEN","ODD")</f>
        <v>EVEN</v>
      </c>
      <c r="F2974" t="str">
        <f>IF(D2974&lt;=18,"LOW (1-18)","HIGH (19-36)")</f>
        <v>HIGH (19-36)</v>
      </c>
      <c r="G2974">
        <f>INT((D2974-1)/6)+1</f>
        <v>4</v>
      </c>
      <c r="H2974">
        <f>MOD(D2974-1,6)+1</f>
        <v>2</v>
      </c>
      <c r="I2974">
        <f>37-D2974</f>
        <v>17</v>
      </c>
      <c r="J2974">
        <f>ABS(D2974-D2975)</f>
        <v>4</v>
      </c>
      <c r="K2974">
        <f>AVERAGE(D2974:D2978)</f>
        <v>20</v>
      </c>
      <c r="L2974">
        <f>AVERAGE(D2974:D2993)</f>
        <v>20</v>
      </c>
      <c r="M2974">
        <f>K2974-L2974</f>
        <v>0</v>
      </c>
      <c r="N2974" t="str">
        <f>IF(K2974&gt;L2974,"HIGH ZONE BIAS",IF(K2974&lt;L2974,"LOW ZONE BIAS","EQUILIBRIUM"))</f>
        <v>EQUILIBRIUM</v>
      </c>
    </row>
    <row r="2975">
      <c r="A2975">
        <v>24596</v>
      </c>
      <c r="B2975" t="str">
        <v>2024-07-01</v>
      </c>
      <c r="C2975" t="str">
        <v>Afternoon</v>
      </c>
      <c r="D2975">
        <v>16</v>
      </c>
      <c r="E2975" t="str">
        <f>IF(MOD(D2975,2)=0,"EVEN","ODD")</f>
        <v>EVEN</v>
      </c>
      <c r="F2975" t="str">
        <f>IF(D2975&lt;=18,"LOW (1-18)","HIGH (19-36)")</f>
        <v>LOW (1-18)</v>
      </c>
      <c r="G2975">
        <f>INT((D2975-1)/6)+1</f>
        <v>3</v>
      </c>
      <c r="H2975">
        <f>MOD(D2975-1,6)+1</f>
        <v>4</v>
      </c>
      <c r="I2975">
        <f>37-D2975</f>
        <v>21</v>
      </c>
      <c r="J2975">
        <f>ABS(D2975-D2976)</f>
        <v>16</v>
      </c>
      <c r="K2975">
        <f>AVERAGE(D2975:D2979)</f>
        <v>16</v>
      </c>
      <c r="L2975">
        <f>AVERAGE(D2975:D2994)</f>
        <v>16</v>
      </c>
      <c r="M2975">
        <f>K2975-L2975</f>
        <v>0</v>
      </c>
      <c r="N2975" t="str">
        <f>IF(K2975&gt;L2975,"HIGH ZONE BIAS",IF(K2975&lt;L2975,"LOW ZONE BIAS","EQUILIBRIUM"))</f>
        <v>EQUILIBRIUM</v>
      </c>
    </row>
    <row r="2976">
      <c r="A2976">
        <v>24595</v>
      </c>
      <c r="B2976" t="str">
        <v>2024-07-01</v>
      </c>
      <c r="C2976" t="str">
        <v>Midday</v>
      </c>
      <c r="D2976">
        <v>32</v>
      </c>
      <c r="E2976" t="str">
        <f>IF(MOD(D2976,2)=0,"EVEN","ODD")</f>
        <v>EVEN</v>
      </c>
      <c r="F2976" t="str">
        <f>IF(D2976&lt;=18,"LOW (1-18)","HIGH (19-36)")</f>
        <v>HIGH (19-36)</v>
      </c>
      <c r="G2976">
        <f>INT((D2976-1)/6)+1</f>
        <v>6</v>
      </c>
      <c r="H2976">
        <f>MOD(D2976-1,6)+1</f>
        <v>2</v>
      </c>
      <c r="I2976">
        <f>37-D2976</f>
        <v>5</v>
      </c>
      <c r="J2976">
        <f>ABS(D2976-D2977)</f>
        <v>20</v>
      </c>
      <c r="K2976">
        <f>AVERAGE(D2976:D2980)</f>
        <v>32</v>
      </c>
      <c r="L2976">
        <f>AVERAGE(D2976:D2995)</f>
        <v>32</v>
      </c>
      <c r="M2976">
        <f>K2976-L2976</f>
        <v>0</v>
      </c>
      <c r="N2976" t="str">
        <f>IF(K2976&gt;L2976,"HIGH ZONE BIAS",IF(K2976&lt;L2976,"LOW ZONE BIAS","EQUILIBRIUM"))</f>
        <v>EQUILIBRIUM</v>
      </c>
    </row>
    <row r="2977">
      <c r="A2977">
        <v>24594</v>
      </c>
      <c r="B2977" t="str">
        <v>2024-07-01</v>
      </c>
      <c r="C2977" t="str">
        <v>Morning</v>
      </c>
      <c r="D2977">
        <v>12</v>
      </c>
      <c r="E2977" t="str">
        <f>IF(MOD(D2977,2)=0,"EVEN","ODD")</f>
        <v>EVEN</v>
      </c>
      <c r="F2977" t="str">
        <f>IF(D2977&lt;=18,"LOW (1-18)","HIGH (19-36)")</f>
        <v>LOW (1-18)</v>
      </c>
      <c r="G2977">
        <f>INT((D2977-1)/6)+1</f>
        <v>2</v>
      </c>
      <c r="H2977">
        <f>MOD(D2977-1,6)+1</f>
        <v>6</v>
      </c>
      <c r="I2977">
        <f>37-D2977</f>
        <v>25</v>
      </c>
      <c r="J2977">
        <f>ABS(D2977-D2978)</f>
        <v>0</v>
      </c>
      <c r="K2977">
        <f>AVERAGE(D2977:D2981)</f>
        <v>12</v>
      </c>
      <c r="L2977">
        <f>AVERAGE(D2977:D2996)</f>
        <v>12</v>
      </c>
      <c r="M2977">
        <f>K2977-L2977</f>
        <v>0</v>
      </c>
      <c r="N2977" t="str">
        <f>IF(K2977&gt;L2977,"HIGH ZONE BIAS",IF(K2977&lt;L2977,"LOW ZONE BIAS","EQUILIBRIUM"))</f>
        <v>EQUILIBRIUM</v>
      </c>
    </row>
    <row r="2978">
      <c r="A2978">
        <v>24593</v>
      </c>
      <c r="B2978" t="str">
        <v>2024-06-29</v>
      </c>
      <c r="C2978" t="str">
        <v>Evening</v>
      </c>
      <c r="D2978">
        <v>12</v>
      </c>
      <c r="E2978" t="str">
        <f>IF(MOD(D2978,2)=0,"EVEN","ODD")</f>
        <v>EVEN</v>
      </c>
      <c r="F2978" t="str">
        <f>IF(D2978&lt;=18,"LOW (1-18)","HIGH (19-36)")</f>
        <v>LOW (1-18)</v>
      </c>
      <c r="G2978">
        <f>INT((D2978-1)/6)+1</f>
        <v>2</v>
      </c>
      <c r="H2978">
        <f>MOD(D2978-1,6)+1</f>
        <v>6</v>
      </c>
      <c r="I2978">
        <f>37-D2978</f>
        <v>25</v>
      </c>
      <c r="J2978">
        <f>ABS(D2978-D2979)</f>
        <v>8</v>
      </c>
      <c r="K2978">
        <f>AVERAGE(D2978:D2982)</f>
        <v>12</v>
      </c>
      <c r="L2978">
        <f>AVERAGE(D2978:D2997)</f>
        <v>12</v>
      </c>
      <c r="M2978">
        <f>K2978-L2978</f>
        <v>0</v>
      </c>
      <c r="N2978" t="str">
        <f>IF(K2978&gt;L2978,"HIGH ZONE BIAS",IF(K2978&lt;L2978,"LOW ZONE BIAS","EQUILIBRIUM"))</f>
        <v>EQUILIBRIUM</v>
      </c>
    </row>
    <row r="2979">
      <c r="A2979">
        <v>24592</v>
      </c>
      <c r="B2979" t="str">
        <v>2024-06-29</v>
      </c>
      <c r="C2979" t="str">
        <v>Afternoon</v>
      </c>
      <c r="D2979">
        <v>20</v>
      </c>
      <c r="E2979" t="str">
        <f>IF(MOD(D2979,2)=0,"EVEN","ODD")</f>
        <v>EVEN</v>
      </c>
      <c r="F2979" t="str">
        <f>IF(D2979&lt;=18,"LOW (1-18)","HIGH (19-36)")</f>
        <v>HIGH (19-36)</v>
      </c>
      <c r="G2979">
        <f>INT((D2979-1)/6)+1</f>
        <v>4</v>
      </c>
      <c r="H2979">
        <f>MOD(D2979-1,6)+1</f>
        <v>2</v>
      </c>
      <c r="I2979">
        <f>37-D2979</f>
        <v>17</v>
      </c>
      <c r="J2979">
        <f>ABS(D2979-D2980)</f>
        <v>13</v>
      </c>
      <c r="K2979">
        <f>AVERAGE(D2979:D2983)</f>
        <v>20</v>
      </c>
      <c r="L2979">
        <f>AVERAGE(D2979:D2998)</f>
        <v>20</v>
      </c>
      <c r="M2979">
        <f>K2979-L2979</f>
        <v>0</v>
      </c>
      <c r="N2979" t="str">
        <f>IF(K2979&gt;L2979,"HIGH ZONE BIAS",IF(K2979&lt;L2979,"LOW ZONE BIAS","EQUILIBRIUM"))</f>
        <v>EQUILIBRIUM</v>
      </c>
    </row>
    <row r="2980">
      <c r="A2980">
        <v>24591</v>
      </c>
      <c r="B2980" t="str">
        <v>2024-06-29</v>
      </c>
      <c r="C2980" t="str">
        <v>Midday</v>
      </c>
      <c r="D2980">
        <v>7</v>
      </c>
      <c r="E2980" t="str">
        <f>IF(MOD(D2980,2)=0,"EVEN","ODD")</f>
        <v>ODD</v>
      </c>
      <c r="F2980" t="str">
        <f>IF(D2980&lt;=18,"LOW (1-18)","HIGH (19-36)")</f>
        <v>LOW (1-18)</v>
      </c>
      <c r="G2980">
        <f>INT((D2980-1)/6)+1</f>
        <v>2</v>
      </c>
      <c r="H2980">
        <f>MOD(D2980-1,6)+1</f>
        <v>1</v>
      </c>
      <c r="I2980">
        <f>37-D2980</f>
        <v>30</v>
      </c>
      <c r="J2980">
        <f>ABS(D2980-D2981)</f>
        <v>1</v>
      </c>
      <c r="K2980">
        <f>AVERAGE(D2980:D2984)</f>
        <v>7</v>
      </c>
      <c r="L2980">
        <f>AVERAGE(D2980:D2999)</f>
        <v>7</v>
      </c>
      <c r="M2980">
        <f>K2980-L2980</f>
        <v>0</v>
      </c>
      <c r="N2980" t="str">
        <f>IF(K2980&gt;L2980,"HIGH ZONE BIAS",IF(K2980&lt;L2980,"LOW ZONE BIAS","EQUILIBRIUM"))</f>
        <v>EQUILIBRIUM</v>
      </c>
    </row>
    <row r="2981">
      <c r="A2981">
        <v>24590</v>
      </c>
      <c r="B2981" t="str">
        <v>2024-06-29</v>
      </c>
      <c r="C2981" t="str">
        <v>Morning</v>
      </c>
      <c r="D2981">
        <v>8</v>
      </c>
      <c r="E2981" t="str">
        <f>IF(MOD(D2981,2)=0,"EVEN","ODD")</f>
        <v>EVEN</v>
      </c>
      <c r="F2981" t="str">
        <f>IF(D2981&lt;=18,"LOW (1-18)","HIGH (19-36)")</f>
        <v>LOW (1-18)</v>
      </c>
      <c r="G2981">
        <f>INT((D2981-1)/6)+1</f>
        <v>2</v>
      </c>
      <c r="H2981">
        <f>MOD(D2981-1,6)+1</f>
        <v>2</v>
      </c>
      <c r="I2981">
        <f>37-D2981</f>
        <v>29</v>
      </c>
      <c r="J2981">
        <f>ABS(D2981-D2982)</f>
        <v>19</v>
      </c>
      <c r="K2981">
        <f>AVERAGE(D2981:D2985)</f>
        <v>8</v>
      </c>
      <c r="L2981">
        <f>AVERAGE(D2981:D3000)</f>
        <v>8</v>
      </c>
      <c r="M2981">
        <f>K2981-L2981</f>
        <v>0</v>
      </c>
      <c r="N2981" t="str">
        <f>IF(K2981&gt;L2981,"HIGH ZONE BIAS",IF(K2981&lt;L2981,"LOW ZONE BIAS","EQUILIBRIUM"))</f>
        <v>EQUILIBRIUM</v>
      </c>
    </row>
    <row r="2982">
      <c r="A2982">
        <v>24589</v>
      </c>
      <c r="B2982" t="str">
        <v>2024-06-28</v>
      </c>
      <c r="C2982" t="str">
        <v>Evening</v>
      </c>
      <c r="D2982">
        <v>27</v>
      </c>
      <c r="E2982" t="str">
        <f>IF(MOD(D2982,2)=0,"EVEN","ODD")</f>
        <v>ODD</v>
      </c>
      <c r="F2982" t="str">
        <f>IF(D2982&lt;=18,"LOW (1-18)","HIGH (19-36)")</f>
        <v>HIGH (19-36)</v>
      </c>
      <c r="G2982">
        <f>INT((D2982-1)/6)+1</f>
        <v>5</v>
      </c>
      <c r="H2982">
        <f>MOD(D2982-1,6)+1</f>
        <v>3</v>
      </c>
      <c r="I2982">
        <f>37-D2982</f>
        <v>10</v>
      </c>
      <c r="J2982">
        <f>ABS(D2982-D2983)</f>
        <v>8</v>
      </c>
      <c r="K2982">
        <f>AVERAGE(D2982:D2986)</f>
        <v>27</v>
      </c>
      <c r="L2982">
        <f>AVERAGE(D2982:D3001)</f>
        <v>27</v>
      </c>
      <c r="M2982">
        <f>K2982-L2982</f>
        <v>0</v>
      </c>
      <c r="N2982" t="str">
        <f>IF(K2982&gt;L2982,"HIGH ZONE BIAS",IF(K2982&lt;L2982,"LOW ZONE BIAS","EQUILIBRIUM"))</f>
        <v>EQUILIBRIUM</v>
      </c>
    </row>
    <row r="2983">
      <c r="A2983">
        <v>24588</v>
      </c>
      <c r="B2983" t="str">
        <v>2024-06-28</v>
      </c>
      <c r="C2983" t="str">
        <v>Afternoon</v>
      </c>
      <c r="D2983">
        <v>19</v>
      </c>
      <c r="E2983" t="str">
        <f>IF(MOD(D2983,2)=0,"EVEN","ODD")</f>
        <v>ODD</v>
      </c>
      <c r="F2983" t="str">
        <f>IF(D2983&lt;=18,"LOW (1-18)","HIGH (19-36)")</f>
        <v>HIGH (19-36)</v>
      </c>
      <c r="G2983">
        <f>INT((D2983-1)/6)+1</f>
        <v>4</v>
      </c>
      <c r="H2983">
        <f>MOD(D2983-1,6)+1</f>
        <v>1</v>
      </c>
      <c r="I2983">
        <f>37-D2983</f>
        <v>18</v>
      </c>
      <c r="J2983">
        <f>ABS(D2983-D2984)</f>
        <v>12</v>
      </c>
      <c r="K2983">
        <f>AVERAGE(D2983:D2987)</f>
        <v>19</v>
      </c>
      <c r="L2983">
        <f>AVERAGE(D2983:D3002)</f>
        <v>19</v>
      </c>
      <c r="M2983">
        <f>K2983-L2983</f>
        <v>0</v>
      </c>
      <c r="N2983" t="str">
        <f>IF(K2983&gt;L2983,"HIGH ZONE BIAS",IF(K2983&lt;L2983,"LOW ZONE BIAS","EQUILIBRIUM"))</f>
        <v>EQUILIBRIUM</v>
      </c>
    </row>
    <row r="2984">
      <c r="A2984">
        <v>24587</v>
      </c>
      <c r="B2984" t="str">
        <v>2024-06-28</v>
      </c>
      <c r="C2984" t="str">
        <v>Midday</v>
      </c>
      <c r="D2984">
        <v>31</v>
      </c>
      <c r="E2984" t="str">
        <f>IF(MOD(D2984,2)=0,"EVEN","ODD")</f>
        <v>ODD</v>
      </c>
      <c r="F2984" t="str">
        <f>IF(D2984&lt;=18,"LOW (1-18)","HIGH (19-36)")</f>
        <v>HIGH (19-36)</v>
      </c>
      <c r="G2984">
        <f>INT((D2984-1)/6)+1</f>
        <v>6</v>
      </c>
      <c r="H2984">
        <f>MOD(D2984-1,6)+1</f>
        <v>1</v>
      </c>
      <c r="I2984">
        <f>37-D2984</f>
        <v>6</v>
      </c>
      <c r="J2984">
        <f>ABS(D2984-D2985)</f>
        <v>20</v>
      </c>
      <c r="K2984">
        <f>AVERAGE(D2984:D2988)</f>
        <v>31</v>
      </c>
      <c r="L2984">
        <f>AVERAGE(D2984:D3003)</f>
        <v>31</v>
      </c>
      <c r="M2984">
        <f>K2984-L2984</f>
        <v>0</v>
      </c>
      <c r="N2984" t="str">
        <f>IF(K2984&gt;L2984,"HIGH ZONE BIAS",IF(K2984&lt;L2984,"LOW ZONE BIAS","EQUILIBRIUM"))</f>
        <v>EQUILIBRIUM</v>
      </c>
    </row>
    <row r="2985">
      <c r="A2985">
        <v>24586</v>
      </c>
      <c r="B2985" t="str">
        <v>2024-06-28</v>
      </c>
      <c r="C2985" t="str">
        <v>Morning</v>
      </c>
      <c r="D2985">
        <v>11</v>
      </c>
      <c r="E2985" t="str">
        <f>IF(MOD(D2985,2)=0,"EVEN","ODD")</f>
        <v>ODD</v>
      </c>
      <c r="F2985" t="str">
        <f>IF(D2985&lt;=18,"LOW (1-18)","HIGH (19-36)")</f>
        <v>LOW (1-18)</v>
      </c>
      <c r="G2985">
        <f>INT((D2985-1)/6)+1</f>
        <v>2</v>
      </c>
      <c r="H2985">
        <f>MOD(D2985-1,6)+1</f>
        <v>5</v>
      </c>
      <c r="I2985">
        <f>37-D2985</f>
        <v>26</v>
      </c>
      <c r="J2985">
        <f>ABS(D2985-D2986)</f>
        <v>11</v>
      </c>
      <c r="K2985">
        <f>AVERAGE(D2985:D2989)</f>
        <v>11</v>
      </c>
      <c r="L2985">
        <f>AVERAGE(D2985:D3004)</f>
        <v>11</v>
      </c>
      <c r="M2985">
        <f>K2985-L2985</f>
        <v>0</v>
      </c>
      <c r="N2985" t="str">
        <f>IF(K2985&gt;L2985,"HIGH ZONE BIAS",IF(K2985&lt;L2985,"LOW ZONE BIAS","EQUILIBRIUM"))</f>
        <v>EQUILIBRIUM</v>
      </c>
    </row>
    <row r="2986">
      <c r="A2986">
        <v>24585</v>
      </c>
      <c r="B2986" t="str">
        <v>2024-06-27</v>
      </c>
      <c r="C2986" t="str">
        <v>Evening</v>
      </c>
      <c r="D2986">
        <v>22</v>
      </c>
      <c r="E2986" t="str">
        <f>IF(MOD(D2986,2)=0,"EVEN","ODD")</f>
        <v>EVEN</v>
      </c>
      <c r="F2986" t="str">
        <f>IF(D2986&lt;=18,"LOW (1-18)","HIGH (19-36)")</f>
        <v>HIGH (19-36)</v>
      </c>
      <c r="G2986">
        <f>INT((D2986-1)/6)+1</f>
        <v>4</v>
      </c>
      <c r="H2986">
        <f>MOD(D2986-1,6)+1</f>
        <v>4</v>
      </c>
      <c r="I2986">
        <f>37-D2986</f>
        <v>15</v>
      </c>
      <c r="J2986">
        <f>ABS(D2986-D2987)</f>
        <v>19</v>
      </c>
      <c r="K2986">
        <f>AVERAGE(D2986:D2990)</f>
        <v>22</v>
      </c>
      <c r="L2986">
        <f>AVERAGE(D2986:D3005)</f>
        <v>22</v>
      </c>
      <c r="M2986">
        <f>K2986-L2986</f>
        <v>0</v>
      </c>
      <c r="N2986" t="str">
        <f>IF(K2986&gt;L2986,"HIGH ZONE BIAS",IF(K2986&lt;L2986,"LOW ZONE BIAS","EQUILIBRIUM"))</f>
        <v>EQUILIBRIUM</v>
      </c>
    </row>
    <row r="2987">
      <c r="A2987">
        <v>24584</v>
      </c>
      <c r="B2987" t="str">
        <v>2024-06-27</v>
      </c>
      <c r="C2987" t="str">
        <v>Afternoon</v>
      </c>
      <c r="D2987">
        <v>3</v>
      </c>
      <c r="E2987" t="str">
        <f>IF(MOD(D2987,2)=0,"EVEN","ODD")</f>
        <v>ODD</v>
      </c>
      <c r="F2987" t="str">
        <f>IF(D2987&lt;=18,"LOW (1-18)","HIGH (19-36)")</f>
        <v>LOW (1-18)</v>
      </c>
      <c r="G2987">
        <f>INT((D2987-1)/6)+1</f>
        <v>1</v>
      </c>
      <c r="H2987">
        <f>MOD(D2987-1,6)+1</f>
        <v>3</v>
      </c>
      <c r="I2987">
        <f>37-D2987</f>
        <v>34</v>
      </c>
      <c r="J2987">
        <f>ABS(D2987-D2988)</f>
        <v>11</v>
      </c>
      <c r="K2987">
        <f>AVERAGE(D2987:D2991)</f>
        <v>3</v>
      </c>
      <c r="L2987">
        <f>AVERAGE(D2987:D3006)</f>
        <v>3</v>
      </c>
      <c r="M2987">
        <f>K2987-L2987</f>
        <v>0</v>
      </c>
      <c r="N2987" t="str">
        <f>IF(K2987&gt;L2987,"HIGH ZONE BIAS",IF(K2987&lt;L2987,"LOW ZONE BIAS","EQUILIBRIUM"))</f>
        <v>EQUILIBRIUM</v>
      </c>
    </row>
    <row r="2988">
      <c r="A2988">
        <v>24583</v>
      </c>
      <c r="B2988" t="str">
        <v>2024-06-27</v>
      </c>
      <c r="C2988" t="str">
        <v>Midday</v>
      </c>
      <c r="D2988">
        <v>14</v>
      </c>
      <c r="E2988" t="str">
        <f>IF(MOD(D2988,2)=0,"EVEN","ODD")</f>
        <v>EVEN</v>
      </c>
      <c r="F2988" t="str">
        <f>IF(D2988&lt;=18,"LOW (1-18)","HIGH (19-36)")</f>
        <v>LOW (1-18)</v>
      </c>
      <c r="G2988">
        <f>INT((D2988-1)/6)+1</f>
        <v>3</v>
      </c>
      <c r="H2988">
        <f>MOD(D2988-1,6)+1</f>
        <v>2</v>
      </c>
      <c r="I2988">
        <f>37-D2988</f>
        <v>23</v>
      </c>
      <c r="J2988">
        <f>ABS(D2988-D2989)</f>
        <v>20</v>
      </c>
      <c r="K2988">
        <f>AVERAGE(D2988:D2992)</f>
        <v>14</v>
      </c>
      <c r="L2988">
        <f>AVERAGE(D2988:D3007)</f>
        <v>14</v>
      </c>
      <c r="M2988">
        <f>K2988-L2988</f>
        <v>0</v>
      </c>
      <c r="N2988" t="str">
        <f>IF(K2988&gt;L2988,"HIGH ZONE BIAS",IF(K2988&lt;L2988,"LOW ZONE BIAS","EQUILIBRIUM"))</f>
        <v>EQUILIBRIUM</v>
      </c>
    </row>
    <row r="2989">
      <c r="A2989">
        <v>24582</v>
      </c>
      <c r="B2989" t="str">
        <v>2024-06-27</v>
      </c>
      <c r="C2989" t="str">
        <v>Morning</v>
      </c>
      <c r="D2989">
        <v>34</v>
      </c>
      <c r="E2989" t="str">
        <f>IF(MOD(D2989,2)=0,"EVEN","ODD")</f>
        <v>EVEN</v>
      </c>
      <c r="F2989" t="str">
        <f>IF(D2989&lt;=18,"LOW (1-18)","HIGH (19-36)")</f>
        <v>HIGH (19-36)</v>
      </c>
      <c r="G2989">
        <f>INT((D2989-1)/6)+1</f>
        <v>6</v>
      </c>
      <c r="H2989">
        <f>MOD(D2989-1,6)+1</f>
        <v>4</v>
      </c>
      <c r="I2989">
        <f>37-D2989</f>
        <v>3</v>
      </c>
      <c r="J2989">
        <f>ABS(D2989-D2990)</f>
        <v>26</v>
      </c>
      <c r="K2989">
        <f>AVERAGE(D2989:D2993)</f>
        <v>34</v>
      </c>
      <c r="L2989">
        <f>AVERAGE(D2989:D3008)</f>
        <v>34</v>
      </c>
      <c r="M2989">
        <f>K2989-L2989</f>
        <v>0</v>
      </c>
      <c r="N2989" t="str">
        <f>IF(K2989&gt;L2989,"HIGH ZONE BIAS",IF(K2989&lt;L2989,"LOW ZONE BIAS","EQUILIBRIUM"))</f>
        <v>EQUILIBRIUM</v>
      </c>
    </row>
    <row r="2990">
      <c r="A2990">
        <v>24581</v>
      </c>
      <c r="B2990" t="str">
        <v>2024-06-26</v>
      </c>
      <c r="C2990" t="str">
        <v>Evening</v>
      </c>
      <c r="D2990">
        <v>8</v>
      </c>
      <c r="E2990" t="str">
        <f>IF(MOD(D2990,2)=0,"EVEN","ODD")</f>
        <v>EVEN</v>
      </c>
      <c r="F2990" t="str">
        <f>IF(D2990&lt;=18,"LOW (1-18)","HIGH (19-36)")</f>
        <v>LOW (1-18)</v>
      </c>
      <c r="G2990">
        <f>INT((D2990-1)/6)+1</f>
        <v>2</v>
      </c>
      <c r="H2990">
        <f>MOD(D2990-1,6)+1</f>
        <v>2</v>
      </c>
      <c r="I2990">
        <f>37-D2990</f>
        <v>29</v>
      </c>
      <c r="J2990">
        <f>ABS(D2990-D2991)</f>
        <v>23</v>
      </c>
      <c r="K2990">
        <f>AVERAGE(D2990:D2994)</f>
        <v>8</v>
      </c>
      <c r="L2990">
        <f>AVERAGE(D2990:D3009)</f>
        <v>8</v>
      </c>
      <c r="M2990">
        <f>K2990-L2990</f>
        <v>0</v>
      </c>
      <c r="N2990" t="str">
        <f>IF(K2990&gt;L2990,"HIGH ZONE BIAS",IF(K2990&lt;L2990,"LOW ZONE BIAS","EQUILIBRIUM"))</f>
        <v>EQUILIBRIUM</v>
      </c>
    </row>
    <row r="2991">
      <c r="A2991">
        <v>24580</v>
      </c>
      <c r="B2991" t="str">
        <v>2024-06-26</v>
      </c>
      <c r="C2991" t="str">
        <v>Afternoon</v>
      </c>
      <c r="D2991">
        <v>31</v>
      </c>
      <c r="E2991" t="str">
        <f>IF(MOD(D2991,2)=0,"EVEN","ODD")</f>
        <v>ODD</v>
      </c>
      <c r="F2991" t="str">
        <f>IF(D2991&lt;=18,"LOW (1-18)","HIGH (19-36)")</f>
        <v>HIGH (19-36)</v>
      </c>
      <c r="G2991">
        <f>INT((D2991-1)/6)+1</f>
        <v>6</v>
      </c>
      <c r="H2991">
        <f>MOD(D2991-1,6)+1</f>
        <v>1</v>
      </c>
      <c r="I2991">
        <f>37-D2991</f>
        <v>6</v>
      </c>
      <c r="J2991">
        <f>ABS(D2991-D2992)</f>
        <v>13</v>
      </c>
      <c r="K2991">
        <f>AVERAGE(D2991:D2995)</f>
        <v>31</v>
      </c>
      <c r="L2991">
        <f>AVERAGE(D2991:D3010)</f>
        <v>31</v>
      </c>
      <c r="M2991">
        <f>K2991-L2991</f>
        <v>0</v>
      </c>
      <c r="N2991" t="str">
        <f>IF(K2991&gt;L2991,"HIGH ZONE BIAS",IF(K2991&lt;L2991,"LOW ZONE BIAS","EQUILIBRIUM"))</f>
        <v>EQUILIBRIUM</v>
      </c>
    </row>
    <row r="2992">
      <c r="A2992">
        <v>24579</v>
      </c>
      <c r="B2992" t="str">
        <v>2024-06-26</v>
      </c>
      <c r="C2992" t="str">
        <v>Midday</v>
      </c>
      <c r="D2992">
        <v>18</v>
      </c>
      <c r="E2992" t="str">
        <f>IF(MOD(D2992,2)=0,"EVEN","ODD")</f>
        <v>EVEN</v>
      </c>
      <c r="F2992" t="str">
        <f>IF(D2992&lt;=18,"LOW (1-18)","HIGH (19-36)")</f>
        <v>LOW (1-18)</v>
      </c>
      <c r="G2992">
        <f>INT((D2992-1)/6)+1</f>
        <v>3</v>
      </c>
      <c r="H2992">
        <f>MOD(D2992-1,6)+1</f>
        <v>6</v>
      </c>
      <c r="I2992">
        <f>37-D2992</f>
        <v>19</v>
      </c>
      <c r="J2992">
        <f>ABS(D2992-D2993)</f>
        <v>0</v>
      </c>
      <c r="K2992">
        <f>AVERAGE(D2992:D2996)</f>
        <v>18</v>
      </c>
      <c r="L2992">
        <f>AVERAGE(D2992:D3011)</f>
        <v>18</v>
      </c>
      <c r="M2992">
        <f>K2992-L2992</f>
        <v>0</v>
      </c>
      <c r="N2992" t="str">
        <f>IF(K2992&gt;L2992,"HIGH ZONE BIAS",IF(K2992&lt;L2992,"LOW ZONE BIAS","EQUILIBRIUM"))</f>
        <v>EQUILIBRIUM</v>
      </c>
    </row>
    <row r="2993">
      <c r="A2993">
        <v>24578</v>
      </c>
      <c r="B2993" t="str">
        <v>2024-06-26</v>
      </c>
      <c r="C2993" t="str">
        <v>Morning</v>
      </c>
      <c r="D2993">
        <v>18</v>
      </c>
      <c r="E2993" t="str">
        <f>IF(MOD(D2993,2)=0,"EVEN","ODD")</f>
        <v>EVEN</v>
      </c>
      <c r="F2993" t="str">
        <f>IF(D2993&lt;=18,"LOW (1-18)","HIGH (19-36)")</f>
        <v>LOW (1-18)</v>
      </c>
      <c r="G2993">
        <f>INT((D2993-1)/6)+1</f>
        <v>3</v>
      </c>
      <c r="H2993">
        <f>MOD(D2993-1,6)+1</f>
        <v>6</v>
      </c>
      <c r="I2993">
        <f>37-D2993</f>
        <v>19</v>
      </c>
      <c r="J2993">
        <f>ABS(D2993-D2994)</f>
        <v>5</v>
      </c>
      <c r="K2993">
        <f>AVERAGE(D2993:D2997)</f>
        <v>18</v>
      </c>
      <c r="L2993">
        <f>AVERAGE(D2993:D3012)</f>
        <v>18</v>
      </c>
      <c r="M2993">
        <f>K2993-L2993</f>
        <v>0</v>
      </c>
      <c r="N2993" t="str">
        <f>IF(K2993&gt;L2993,"HIGH ZONE BIAS",IF(K2993&lt;L2993,"LOW ZONE BIAS","EQUILIBRIUM"))</f>
        <v>EQUILIBRIUM</v>
      </c>
    </row>
    <row r="2994">
      <c r="A2994">
        <v>24577</v>
      </c>
      <c r="B2994" t="str">
        <v>2024-06-25</v>
      </c>
      <c r="C2994" t="str">
        <v>Evening</v>
      </c>
      <c r="D2994">
        <v>23</v>
      </c>
      <c r="E2994" t="str">
        <f>IF(MOD(D2994,2)=0,"EVEN","ODD")</f>
        <v>ODD</v>
      </c>
      <c r="F2994" t="str">
        <f>IF(D2994&lt;=18,"LOW (1-18)","HIGH (19-36)")</f>
        <v>HIGH (19-36)</v>
      </c>
      <c r="G2994">
        <f>INT((D2994-1)/6)+1</f>
        <v>4</v>
      </c>
      <c r="H2994">
        <f>MOD(D2994-1,6)+1</f>
        <v>5</v>
      </c>
      <c r="I2994">
        <f>37-D2994</f>
        <v>14</v>
      </c>
      <c r="J2994">
        <f>ABS(D2994-D2995)</f>
        <v>1</v>
      </c>
      <c r="K2994">
        <f>AVERAGE(D2994:D2998)</f>
        <v>23</v>
      </c>
      <c r="L2994">
        <f>AVERAGE(D2994:D3013)</f>
        <v>23</v>
      </c>
      <c r="M2994">
        <f>K2994-L2994</f>
        <v>0</v>
      </c>
      <c r="N2994" t="str">
        <f>IF(K2994&gt;L2994,"HIGH ZONE BIAS",IF(K2994&lt;L2994,"LOW ZONE BIAS","EQUILIBRIUM"))</f>
        <v>EQUILIBRIUM</v>
      </c>
    </row>
    <row r="2995">
      <c r="A2995">
        <v>24576</v>
      </c>
      <c r="B2995" t="str">
        <v>2024-06-25</v>
      </c>
      <c r="C2995" t="str">
        <v>Afternoon</v>
      </c>
      <c r="D2995">
        <v>22</v>
      </c>
      <c r="E2995" t="str">
        <f>IF(MOD(D2995,2)=0,"EVEN","ODD")</f>
        <v>EVEN</v>
      </c>
      <c r="F2995" t="str">
        <f>IF(D2995&lt;=18,"LOW (1-18)","HIGH (19-36)")</f>
        <v>HIGH (19-36)</v>
      </c>
      <c r="G2995">
        <f>INT((D2995-1)/6)+1</f>
        <v>4</v>
      </c>
      <c r="H2995">
        <f>MOD(D2995-1,6)+1</f>
        <v>4</v>
      </c>
      <c r="I2995">
        <f>37-D2995</f>
        <v>15</v>
      </c>
      <c r="J2995">
        <f>ABS(D2995-D2996)</f>
        <v>17</v>
      </c>
      <c r="K2995">
        <f>AVERAGE(D2995:D2999)</f>
        <v>22</v>
      </c>
      <c r="L2995">
        <f>AVERAGE(D2995:D3014)</f>
        <v>22</v>
      </c>
      <c r="M2995">
        <f>K2995-L2995</f>
        <v>0</v>
      </c>
      <c r="N2995" t="str">
        <f>IF(K2995&gt;L2995,"HIGH ZONE BIAS",IF(K2995&lt;L2995,"LOW ZONE BIAS","EQUILIBRIUM"))</f>
        <v>EQUILIBRIUM</v>
      </c>
    </row>
    <row r="2996">
      <c r="A2996">
        <v>24575</v>
      </c>
      <c r="B2996" t="str">
        <v>2024-06-25</v>
      </c>
      <c r="C2996" t="str">
        <v>Midday</v>
      </c>
      <c r="D2996">
        <v>5</v>
      </c>
      <c r="E2996" t="str">
        <f>IF(MOD(D2996,2)=0,"EVEN","ODD")</f>
        <v>ODD</v>
      </c>
      <c r="F2996" t="str">
        <f>IF(D2996&lt;=18,"LOW (1-18)","HIGH (19-36)")</f>
        <v>LOW (1-18)</v>
      </c>
      <c r="G2996">
        <f>INT((D2996-1)/6)+1</f>
        <v>1</v>
      </c>
      <c r="H2996">
        <f>MOD(D2996-1,6)+1</f>
        <v>5</v>
      </c>
      <c r="I2996">
        <f>37-D2996</f>
        <v>32</v>
      </c>
      <c r="J2996">
        <f>ABS(D2996-D2997)</f>
        <v>12</v>
      </c>
      <c r="K2996">
        <f>AVERAGE(D2996:D3000)</f>
        <v>5</v>
      </c>
      <c r="L2996">
        <f>AVERAGE(D2996:D3015)</f>
        <v>5</v>
      </c>
      <c r="M2996">
        <f>K2996-L2996</f>
        <v>0</v>
      </c>
      <c r="N2996" t="str">
        <f>IF(K2996&gt;L2996,"HIGH ZONE BIAS",IF(K2996&lt;L2996,"LOW ZONE BIAS","EQUILIBRIUM"))</f>
        <v>EQUILIBRIUM</v>
      </c>
    </row>
    <row r="2997">
      <c r="A2997">
        <v>24574</v>
      </c>
      <c r="B2997" t="str">
        <v>2024-06-25</v>
      </c>
      <c r="C2997" t="str">
        <v>Morning</v>
      </c>
      <c r="D2997">
        <v>17</v>
      </c>
      <c r="E2997" t="str">
        <f>IF(MOD(D2997,2)=0,"EVEN","ODD")</f>
        <v>ODD</v>
      </c>
      <c r="F2997" t="str">
        <f>IF(D2997&lt;=18,"LOW (1-18)","HIGH (19-36)")</f>
        <v>LOW (1-18)</v>
      </c>
      <c r="G2997">
        <f>INT((D2997-1)/6)+1</f>
        <v>3</v>
      </c>
      <c r="H2997">
        <f>MOD(D2997-1,6)+1</f>
        <v>5</v>
      </c>
      <c r="I2997">
        <f>37-D2997</f>
        <v>20</v>
      </c>
      <c r="J2997">
        <f>ABS(D2997-D2998)</f>
        <v>3</v>
      </c>
      <c r="K2997">
        <f>AVERAGE(D2997:D3001)</f>
        <v>17</v>
      </c>
      <c r="L2997">
        <f>AVERAGE(D2997:D3016)</f>
        <v>17</v>
      </c>
      <c r="M2997">
        <f>K2997-L2997</f>
        <v>0</v>
      </c>
      <c r="N2997" t="str">
        <f>IF(K2997&gt;L2997,"HIGH ZONE BIAS",IF(K2997&lt;L2997,"LOW ZONE BIAS","EQUILIBRIUM"))</f>
        <v>EQUILIBRIUM</v>
      </c>
    </row>
    <row r="2998">
      <c r="A2998">
        <v>24573</v>
      </c>
      <c r="B2998" t="str">
        <v>2024-06-24</v>
      </c>
      <c r="C2998" t="str">
        <v>Evening</v>
      </c>
      <c r="D2998">
        <v>20</v>
      </c>
      <c r="E2998" t="str">
        <f>IF(MOD(D2998,2)=0,"EVEN","ODD")</f>
        <v>EVEN</v>
      </c>
      <c r="F2998" t="str">
        <f>IF(D2998&lt;=18,"LOW (1-18)","HIGH (19-36)")</f>
        <v>HIGH (19-36)</v>
      </c>
      <c r="G2998">
        <f>INT((D2998-1)/6)+1</f>
        <v>4</v>
      </c>
      <c r="H2998">
        <f>MOD(D2998-1,6)+1</f>
        <v>2</v>
      </c>
      <c r="I2998">
        <f>37-D2998</f>
        <v>17</v>
      </c>
      <c r="J2998">
        <f>ABS(D2998-D2999)</f>
        <v>3</v>
      </c>
      <c r="K2998">
        <f>AVERAGE(D2998:D3002)</f>
        <v>20</v>
      </c>
      <c r="L2998">
        <f>AVERAGE(D2998:D3017)</f>
        <v>20</v>
      </c>
      <c r="M2998">
        <f>K2998-L2998</f>
        <v>0</v>
      </c>
      <c r="N2998" t="str">
        <f>IF(K2998&gt;L2998,"HIGH ZONE BIAS",IF(K2998&lt;L2998,"LOW ZONE BIAS","EQUILIBRIUM"))</f>
        <v>EQUILIBRIUM</v>
      </c>
    </row>
    <row r="2999">
      <c r="A2999">
        <v>24572</v>
      </c>
      <c r="B2999" t="str">
        <v>2024-06-24</v>
      </c>
      <c r="C2999" t="str">
        <v>Afternoon</v>
      </c>
      <c r="D2999">
        <v>23</v>
      </c>
      <c r="E2999" t="str">
        <f>IF(MOD(D2999,2)=0,"EVEN","ODD")</f>
        <v>ODD</v>
      </c>
      <c r="F2999" t="str">
        <f>IF(D2999&lt;=18,"LOW (1-18)","HIGH (19-36)")</f>
        <v>HIGH (19-36)</v>
      </c>
      <c r="G2999">
        <f>INT((D2999-1)/6)+1</f>
        <v>4</v>
      </c>
      <c r="H2999">
        <f>MOD(D2999-1,6)+1</f>
        <v>5</v>
      </c>
      <c r="I2999">
        <f>37-D2999</f>
        <v>14</v>
      </c>
      <c r="J2999">
        <f>ABS(D2999-D3000)</f>
        <v>21</v>
      </c>
      <c r="K2999">
        <f>AVERAGE(D2999:D3003)</f>
        <v>23</v>
      </c>
      <c r="L2999">
        <f>AVERAGE(D2999:D3018)</f>
        <v>23</v>
      </c>
      <c r="M2999">
        <f>K2999-L2999</f>
        <v>0</v>
      </c>
      <c r="N2999" t="str">
        <f>IF(K2999&gt;L2999,"HIGH ZONE BIAS",IF(K2999&lt;L2999,"LOW ZONE BIAS","EQUILIBRIUM"))</f>
        <v>EQUILIBRIUM</v>
      </c>
    </row>
    <row r="3000">
      <c r="A3000">
        <v>24571</v>
      </c>
      <c r="B3000" t="str">
        <v>2024-06-24</v>
      </c>
      <c r="C3000" t="str">
        <v>Midday</v>
      </c>
      <c r="D3000">
        <v>2</v>
      </c>
      <c r="E3000" t="str">
        <f>IF(MOD(D3000,2)=0,"EVEN","ODD")</f>
        <v>EVEN</v>
      </c>
      <c r="F3000" t="str">
        <f>IF(D3000&lt;=18,"LOW (1-18)","HIGH (19-36)")</f>
        <v>LOW (1-18)</v>
      </c>
      <c r="G3000">
        <f>INT((D3000-1)/6)+1</f>
        <v>1</v>
      </c>
      <c r="H3000">
        <f>MOD(D3000-1,6)+1</f>
        <v>2</v>
      </c>
      <c r="I3000">
        <f>37-D3000</f>
        <v>35</v>
      </c>
      <c r="J3000">
        <f>ABS(D3000-D3001)</f>
        <v>11</v>
      </c>
      <c r="K3000">
        <f>AVERAGE(D3000:D3004)</f>
        <v>2</v>
      </c>
      <c r="L3000">
        <f>AVERAGE(D3000:D3019)</f>
        <v>2</v>
      </c>
      <c r="M3000">
        <f>K3000-L3000</f>
        <v>0</v>
      </c>
      <c r="N3000" t="str">
        <f>IF(K3000&gt;L3000,"HIGH ZONE BIAS",IF(K3000&lt;L3000,"LOW ZONE BIAS","EQUILIBRIUM"))</f>
        <v>EQUILIBRIUM</v>
      </c>
    </row>
    <row r="3001">
      <c r="A3001">
        <v>24570</v>
      </c>
      <c r="B3001" t="str">
        <v>2024-06-24</v>
      </c>
      <c r="C3001" t="str">
        <v>Morning</v>
      </c>
      <c r="D3001">
        <v>13</v>
      </c>
      <c r="E3001" t="str">
        <f>IF(MOD(D3001,2)=0,"EVEN","ODD")</f>
        <v>ODD</v>
      </c>
      <c r="F3001" t="str">
        <f>IF(D3001&lt;=18,"LOW (1-18)","HIGH (19-36)")</f>
        <v>LOW (1-18)</v>
      </c>
      <c r="G3001">
        <f>INT((D3001-1)/6)+1</f>
        <v>3</v>
      </c>
      <c r="H3001">
        <f>MOD(D3001-1,6)+1</f>
        <v>1</v>
      </c>
      <c r="I3001">
        <f>37-D3001</f>
        <v>24</v>
      </c>
      <c r="J3001">
        <f>ABS(D3001-D3002)</f>
        <v>11</v>
      </c>
      <c r="K3001">
        <f>AVERAGE(D3001:D3005)</f>
        <v>13</v>
      </c>
      <c r="L3001">
        <f>AVERAGE(D3001:D3020)</f>
        <v>13</v>
      </c>
      <c r="M3001">
        <f>K3001-L3001</f>
        <v>0</v>
      </c>
      <c r="N3001" t="str">
        <f>IF(K3001&gt;L3001,"HIGH ZONE BIAS",IF(K3001&lt;L3001,"LOW ZONE BIAS","EQUILIBRIUM"))</f>
        <v>EQUILIBRIUM</v>
      </c>
    </row>
    <row r="3002">
      <c r="A3002">
        <v>24569</v>
      </c>
      <c r="B3002" t="str">
        <v>2024-06-22</v>
      </c>
      <c r="C3002" t="str">
        <v>Evening</v>
      </c>
      <c r="D3002">
        <v>24</v>
      </c>
      <c r="E3002" t="str">
        <f>IF(MOD(D3002,2)=0,"EVEN","ODD")</f>
        <v>EVEN</v>
      </c>
      <c r="F3002" t="str">
        <f>IF(D3002&lt;=18,"LOW (1-18)","HIGH (19-36)")</f>
        <v>HIGH (19-36)</v>
      </c>
      <c r="G3002">
        <f>INT((D3002-1)/6)+1</f>
        <v>4</v>
      </c>
      <c r="H3002">
        <f>MOD(D3002-1,6)+1</f>
        <v>6</v>
      </c>
      <c r="I3002">
        <f>37-D3002</f>
        <v>13</v>
      </c>
      <c r="J3002">
        <f>ABS(D3002-D3003)</f>
        <v>3</v>
      </c>
      <c r="K3002">
        <f>AVERAGE(D3002:D3006)</f>
        <v>24</v>
      </c>
      <c r="L3002">
        <f>AVERAGE(D3002:D3021)</f>
        <v>24</v>
      </c>
      <c r="M3002">
        <f>K3002-L3002</f>
        <v>0</v>
      </c>
      <c r="N3002" t="str">
        <f>IF(K3002&gt;L3002,"HIGH ZONE BIAS",IF(K3002&lt;L3002,"LOW ZONE BIAS","EQUILIBRIUM"))</f>
        <v>EQUILIBRIUM</v>
      </c>
    </row>
    <row r="3003">
      <c r="A3003">
        <v>24568</v>
      </c>
      <c r="B3003" t="str">
        <v>2024-06-22</v>
      </c>
      <c r="C3003" t="str">
        <v>Afternoon</v>
      </c>
      <c r="D3003">
        <v>27</v>
      </c>
      <c r="E3003" t="str">
        <f>IF(MOD(D3003,2)=0,"EVEN","ODD")</f>
        <v>ODD</v>
      </c>
      <c r="F3003" t="str">
        <f>IF(D3003&lt;=18,"LOW (1-18)","HIGH (19-36)")</f>
        <v>HIGH (19-36)</v>
      </c>
      <c r="G3003">
        <f>INT((D3003-1)/6)+1</f>
        <v>5</v>
      </c>
      <c r="H3003">
        <f>MOD(D3003-1,6)+1</f>
        <v>3</v>
      </c>
      <c r="I3003">
        <f>37-D3003</f>
        <v>10</v>
      </c>
      <c r="J3003">
        <f>ABS(D3003-D3004)</f>
        <v>0</v>
      </c>
      <c r="K3003">
        <f>AVERAGE(D3003:D3007)</f>
        <v>27</v>
      </c>
      <c r="L3003">
        <f>AVERAGE(D3003:D3022)</f>
        <v>27</v>
      </c>
      <c r="M3003">
        <f>K3003-L3003</f>
        <v>0</v>
      </c>
      <c r="N3003" t="str">
        <f>IF(K3003&gt;L3003,"HIGH ZONE BIAS",IF(K3003&lt;L3003,"LOW ZONE BIAS","EQUILIBRIUM"))</f>
        <v>EQUILIBRIUM</v>
      </c>
    </row>
    <row r="3004">
      <c r="A3004">
        <v>24567</v>
      </c>
      <c r="B3004" t="str">
        <v>2024-06-22</v>
      </c>
      <c r="C3004" t="str">
        <v>Midday</v>
      </c>
      <c r="D3004">
        <v>27</v>
      </c>
      <c r="E3004" t="str">
        <f>IF(MOD(D3004,2)=0,"EVEN","ODD")</f>
        <v>ODD</v>
      </c>
      <c r="F3004" t="str">
        <f>IF(D3004&lt;=18,"LOW (1-18)","HIGH (19-36)")</f>
        <v>HIGH (19-36)</v>
      </c>
      <c r="G3004">
        <f>INT((D3004-1)/6)+1</f>
        <v>5</v>
      </c>
      <c r="H3004">
        <f>MOD(D3004-1,6)+1</f>
        <v>3</v>
      </c>
      <c r="I3004">
        <f>37-D3004</f>
        <v>10</v>
      </c>
      <c r="J3004">
        <f>ABS(D3004-D3005)</f>
        <v>18</v>
      </c>
      <c r="K3004">
        <f>AVERAGE(D3004:D3008)</f>
        <v>27</v>
      </c>
      <c r="L3004">
        <f>AVERAGE(D3004:D3023)</f>
        <v>27</v>
      </c>
      <c r="M3004">
        <f>K3004-L3004</f>
        <v>0</v>
      </c>
      <c r="N3004" t="str">
        <f>IF(K3004&gt;L3004,"HIGH ZONE BIAS",IF(K3004&lt;L3004,"LOW ZONE BIAS","EQUILIBRIUM"))</f>
        <v>EQUILIBRIUM</v>
      </c>
    </row>
    <row r="3005">
      <c r="A3005">
        <v>24566</v>
      </c>
      <c r="B3005" t="str">
        <v>2024-06-22</v>
      </c>
      <c r="C3005" t="str">
        <v>Morning</v>
      </c>
      <c r="D3005">
        <v>9</v>
      </c>
      <c r="E3005" t="str">
        <f>IF(MOD(D3005,2)=0,"EVEN","ODD")</f>
        <v>ODD</v>
      </c>
      <c r="F3005" t="str">
        <f>IF(D3005&lt;=18,"LOW (1-18)","HIGH (19-36)")</f>
        <v>LOW (1-18)</v>
      </c>
      <c r="G3005">
        <f>INT((D3005-1)/6)+1</f>
        <v>2</v>
      </c>
      <c r="H3005">
        <f>MOD(D3005-1,6)+1</f>
        <v>3</v>
      </c>
      <c r="I3005">
        <f>37-D3005</f>
        <v>28</v>
      </c>
      <c r="J3005">
        <f>ABS(D3005-D3006)</f>
        <v>9</v>
      </c>
      <c r="K3005">
        <f>AVERAGE(D3005:D3009)</f>
        <v>9</v>
      </c>
      <c r="L3005">
        <f>AVERAGE(D3005:D3024)</f>
        <v>9</v>
      </c>
      <c r="M3005">
        <f>K3005-L3005</f>
        <v>0</v>
      </c>
      <c r="N3005" t="str">
        <f>IF(K3005&gt;L3005,"HIGH ZONE BIAS",IF(K3005&lt;L3005,"LOW ZONE BIAS","EQUILIBRIUM"))</f>
        <v>EQUILIBRIUM</v>
      </c>
    </row>
    <row r="3006">
      <c r="A3006">
        <v>24565</v>
      </c>
      <c r="B3006" t="str">
        <v>2024-06-21</v>
      </c>
      <c r="C3006" t="str">
        <v>Evening</v>
      </c>
      <c r="D3006">
        <v>18</v>
      </c>
      <c r="E3006" t="str">
        <f>IF(MOD(D3006,2)=0,"EVEN","ODD")</f>
        <v>EVEN</v>
      </c>
      <c r="F3006" t="str">
        <f>IF(D3006&lt;=18,"LOW (1-18)","HIGH (19-36)")</f>
        <v>LOW (1-18)</v>
      </c>
      <c r="G3006">
        <f>INT((D3006-1)/6)+1</f>
        <v>3</v>
      </c>
      <c r="H3006">
        <f>MOD(D3006-1,6)+1</f>
        <v>6</v>
      </c>
      <c r="I3006">
        <f>37-D3006</f>
        <v>19</v>
      </c>
      <c r="J3006">
        <f>ABS(D3006-D3007)</f>
        <v>18</v>
      </c>
      <c r="K3006">
        <f>AVERAGE(D3006:D3010)</f>
        <v>18</v>
      </c>
      <c r="L3006">
        <f>AVERAGE(D3006:D3025)</f>
        <v>18</v>
      </c>
      <c r="M3006">
        <f>K3006-L3006</f>
        <v>0</v>
      </c>
      <c r="N3006" t="str">
        <f>IF(K3006&gt;L3006,"HIGH ZONE BIAS",IF(K3006&lt;L3006,"LOW ZONE BIAS","EQUILIBRIUM"))</f>
        <v>EQUILIBRIUM</v>
      </c>
    </row>
    <row r="3007">
      <c r="A3007">
        <v>24564</v>
      </c>
      <c r="B3007" t="str">
        <v>2024-06-21</v>
      </c>
      <c r="C3007" t="str">
        <v>Afternoon</v>
      </c>
      <c r="D3007">
        <v>36</v>
      </c>
      <c r="E3007" t="str">
        <f>IF(MOD(D3007,2)=0,"EVEN","ODD")</f>
        <v>EVEN</v>
      </c>
      <c r="F3007" t="str">
        <f>IF(D3007&lt;=18,"LOW (1-18)","HIGH (19-36)")</f>
        <v>HIGH (19-36)</v>
      </c>
      <c r="G3007">
        <f>INT((D3007-1)/6)+1</f>
        <v>6</v>
      </c>
      <c r="H3007">
        <f>MOD(D3007-1,6)+1</f>
        <v>6</v>
      </c>
      <c r="I3007">
        <f>37-D3007</f>
        <v>1</v>
      </c>
      <c r="J3007">
        <f>ABS(D3007-D3008)</f>
        <v>14</v>
      </c>
      <c r="K3007">
        <f>AVERAGE(D3007:D3011)</f>
        <v>36</v>
      </c>
      <c r="L3007">
        <f>AVERAGE(D3007:D3026)</f>
        <v>36</v>
      </c>
      <c r="M3007">
        <f>K3007-L3007</f>
        <v>0</v>
      </c>
      <c r="N3007" t="str">
        <f>IF(K3007&gt;L3007,"HIGH ZONE BIAS",IF(K3007&lt;L3007,"LOW ZONE BIAS","EQUILIBRIUM"))</f>
        <v>EQUILIBRIUM</v>
      </c>
    </row>
    <row r="3008">
      <c r="A3008">
        <v>24563</v>
      </c>
      <c r="B3008" t="str">
        <v>2024-06-21</v>
      </c>
      <c r="C3008" t="str">
        <v>Midday</v>
      </c>
      <c r="D3008">
        <v>22</v>
      </c>
      <c r="E3008" t="str">
        <f>IF(MOD(D3008,2)=0,"EVEN","ODD")</f>
        <v>EVEN</v>
      </c>
      <c r="F3008" t="str">
        <f>IF(D3008&lt;=18,"LOW (1-18)","HIGH (19-36)")</f>
        <v>HIGH (19-36)</v>
      </c>
      <c r="G3008">
        <f>INT((D3008-1)/6)+1</f>
        <v>4</v>
      </c>
      <c r="H3008">
        <f>MOD(D3008-1,6)+1</f>
        <v>4</v>
      </c>
      <c r="I3008">
        <f>37-D3008</f>
        <v>15</v>
      </c>
      <c r="J3008">
        <f>ABS(D3008-D3009)</f>
        <v>12</v>
      </c>
      <c r="K3008">
        <f>AVERAGE(D3008:D3012)</f>
        <v>22</v>
      </c>
      <c r="L3008">
        <f>AVERAGE(D3008:D3027)</f>
        <v>22</v>
      </c>
      <c r="M3008">
        <f>K3008-L3008</f>
        <v>0</v>
      </c>
      <c r="N3008" t="str">
        <f>IF(K3008&gt;L3008,"HIGH ZONE BIAS",IF(K3008&lt;L3008,"LOW ZONE BIAS","EQUILIBRIUM"))</f>
        <v>EQUILIBRIUM</v>
      </c>
    </row>
    <row r="3009">
      <c r="A3009">
        <v>24562</v>
      </c>
      <c r="B3009" t="str">
        <v>2024-06-21</v>
      </c>
      <c r="C3009" t="str">
        <v>Morning</v>
      </c>
      <c r="D3009">
        <v>10</v>
      </c>
      <c r="E3009" t="str">
        <f>IF(MOD(D3009,2)=0,"EVEN","ODD")</f>
        <v>EVEN</v>
      </c>
      <c r="F3009" t="str">
        <f>IF(D3009&lt;=18,"LOW (1-18)","HIGH (19-36)")</f>
        <v>LOW (1-18)</v>
      </c>
      <c r="G3009">
        <f>INT((D3009-1)/6)+1</f>
        <v>2</v>
      </c>
      <c r="H3009">
        <f>MOD(D3009-1,6)+1</f>
        <v>4</v>
      </c>
      <c r="I3009">
        <f>37-D3009</f>
        <v>27</v>
      </c>
      <c r="J3009">
        <f>ABS(D3009-D3010)</f>
        <v>20</v>
      </c>
      <c r="K3009">
        <f>AVERAGE(D3009:D3013)</f>
        <v>10</v>
      </c>
      <c r="L3009">
        <f>AVERAGE(D3009:D3028)</f>
        <v>10</v>
      </c>
      <c r="M3009">
        <f>K3009-L3009</f>
        <v>0</v>
      </c>
      <c r="N3009" t="str">
        <f>IF(K3009&gt;L3009,"HIGH ZONE BIAS",IF(K3009&lt;L3009,"LOW ZONE BIAS","EQUILIBRIUM"))</f>
        <v>EQUILIBRIUM</v>
      </c>
    </row>
    <row r="3010">
      <c r="A3010">
        <v>24561</v>
      </c>
      <c r="B3010" t="str">
        <v>2024-06-20</v>
      </c>
      <c r="C3010" t="str">
        <v>Evening</v>
      </c>
      <c r="D3010">
        <v>30</v>
      </c>
      <c r="E3010" t="str">
        <f>IF(MOD(D3010,2)=0,"EVEN","ODD")</f>
        <v>EVEN</v>
      </c>
      <c r="F3010" t="str">
        <f>IF(D3010&lt;=18,"LOW (1-18)","HIGH (19-36)")</f>
        <v>HIGH (19-36)</v>
      </c>
      <c r="G3010">
        <f>INT((D3010-1)/6)+1</f>
        <v>5</v>
      </c>
      <c r="H3010">
        <f>MOD(D3010-1,6)+1</f>
        <v>6</v>
      </c>
      <c r="I3010">
        <f>37-D3010</f>
        <v>7</v>
      </c>
      <c r="J3010">
        <f>ABS(D3010-D3011)</f>
        <v>29</v>
      </c>
      <c r="K3010">
        <f>AVERAGE(D3010:D3014)</f>
        <v>30</v>
      </c>
      <c r="L3010">
        <f>AVERAGE(D3010:D3029)</f>
        <v>30</v>
      </c>
      <c r="M3010">
        <f>K3010-L3010</f>
        <v>0</v>
      </c>
      <c r="N3010" t="str">
        <f>IF(K3010&gt;L3010,"HIGH ZONE BIAS",IF(K3010&lt;L3010,"LOW ZONE BIAS","EQUILIBRIUM"))</f>
        <v>EQUILIBRIUM</v>
      </c>
    </row>
    <row r="3011">
      <c r="A3011">
        <v>24560</v>
      </c>
      <c r="B3011" t="str">
        <v>2024-06-20</v>
      </c>
      <c r="C3011" t="str">
        <v>Afternoon</v>
      </c>
      <c r="D3011">
        <v>1</v>
      </c>
      <c r="E3011" t="str">
        <f>IF(MOD(D3011,2)=0,"EVEN","ODD")</f>
        <v>ODD</v>
      </c>
      <c r="F3011" t="str">
        <f>IF(D3011&lt;=18,"LOW (1-18)","HIGH (19-36)")</f>
        <v>LOW (1-18)</v>
      </c>
      <c r="G3011">
        <f>INT((D3011-1)/6)+1</f>
        <v>1</v>
      </c>
      <c r="H3011">
        <f>MOD(D3011-1,6)+1</f>
        <v>1</v>
      </c>
      <c r="I3011">
        <f>37-D3011</f>
        <v>36</v>
      </c>
      <c r="J3011">
        <f>ABS(D3011-D3012)</f>
        <v>28</v>
      </c>
      <c r="K3011">
        <f>AVERAGE(D3011:D3015)</f>
        <v>1</v>
      </c>
      <c r="L3011">
        <f>AVERAGE(D3011:D3030)</f>
        <v>1</v>
      </c>
      <c r="M3011">
        <f>K3011-L3011</f>
        <v>0</v>
      </c>
      <c r="N3011" t="str">
        <f>IF(K3011&gt;L3011,"HIGH ZONE BIAS",IF(K3011&lt;L3011,"LOW ZONE BIAS","EQUILIBRIUM"))</f>
        <v>EQUILIBRIUM</v>
      </c>
    </row>
    <row r="3012">
      <c r="A3012">
        <v>24559</v>
      </c>
      <c r="B3012" t="str">
        <v>2024-06-20</v>
      </c>
      <c r="C3012" t="str">
        <v>Midday</v>
      </c>
      <c r="D3012">
        <v>29</v>
      </c>
      <c r="E3012" t="str">
        <f>IF(MOD(D3012,2)=0,"EVEN","ODD")</f>
        <v>ODD</v>
      </c>
      <c r="F3012" t="str">
        <f>IF(D3012&lt;=18,"LOW (1-18)","HIGH (19-36)")</f>
        <v>HIGH (19-36)</v>
      </c>
      <c r="G3012">
        <f>INT((D3012-1)/6)+1</f>
        <v>5</v>
      </c>
      <c r="H3012">
        <f>MOD(D3012-1,6)+1</f>
        <v>5</v>
      </c>
      <c r="I3012">
        <f>37-D3012</f>
        <v>8</v>
      </c>
      <c r="J3012">
        <f>ABS(D3012-D3013)</f>
        <v>4</v>
      </c>
      <c r="K3012">
        <f>AVERAGE(D3012:D3016)</f>
        <v>29</v>
      </c>
      <c r="L3012">
        <f>AVERAGE(D3012:D3031)</f>
        <v>29</v>
      </c>
      <c r="M3012">
        <f>K3012-L3012</f>
        <v>0</v>
      </c>
      <c r="N3012" t="str">
        <f>IF(K3012&gt;L3012,"HIGH ZONE BIAS",IF(K3012&lt;L3012,"LOW ZONE BIAS","EQUILIBRIUM"))</f>
        <v>EQUILIBRIUM</v>
      </c>
    </row>
    <row r="3013">
      <c r="A3013">
        <v>24558</v>
      </c>
      <c r="B3013" t="str">
        <v>2024-06-20</v>
      </c>
      <c r="C3013" t="str">
        <v>Morning</v>
      </c>
      <c r="D3013">
        <v>25</v>
      </c>
      <c r="E3013" t="str">
        <f>IF(MOD(D3013,2)=0,"EVEN","ODD")</f>
        <v>ODD</v>
      </c>
      <c r="F3013" t="str">
        <f>IF(D3013&lt;=18,"LOW (1-18)","HIGH (19-36)")</f>
        <v>HIGH (19-36)</v>
      </c>
      <c r="G3013">
        <f>INT((D3013-1)/6)+1</f>
        <v>5</v>
      </c>
      <c r="H3013">
        <f>MOD(D3013-1,6)+1</f>
        <v>1</v>
      </c>
      <c r="I3013">
        <f>37-D3013</f>
        <v>12</v>
      </c>
      <c r="J3013">
        <f>ABS(D3013-D3014)</f>
        <v>2</v>
      </c>
      <c r="K3013">
        <f>AVERAGE(D3013:D3017)</f>
        <v>25</v>
      </c>
      <c r="L3013">
        <f>AVERAGE(D3013:D3032)</f>
        <v>25</v>
      </c>
      <c r="M3013">
        <f>K3013-L3013</f>
        <v>0</v>
      </c>
      <c r="N3013" t="str">
        <f>IF(K3013&gt;L3013,"HIGH ZONE BIAS",IF(K3013&lt;L3013,"LOW ZONE BIAS","EQUILIBRIUM"))</f>
        <v>EQUILIBRIUM</v>
      </c>
    </row>
    <row r="3014">
      <c r="A3014">
        <v>24557</v>
      </c>
      <c r="B3014" t="str">
        <v>2024-06-19</v>
      </c>
      <c r="C3014" t="str">
        <v>Evening</v>
      </c>
      <c r="D3014">
        <v>27</v>
      </c>
      <c r="E3014" t="str">
        <f>IF(MOD(D3014,2)=0,"EVEN","ODD")</f>
        <v>ODD</v>
      </c>
      <c r="F3014" t="str">
        <f>IF(D3014&lt;=18,"LOW (1-18)","HIGH (19-36)")</f>
        <v>HIGH (19-36)</v>
      </c>
      <c r="G3014">
        <f>INT((D3014-1)/6)+1</f>
        <v>5</v>
      </c>
      <c r="H3014">
        <f>MOD(D3014-1,6)+1</f>
        <v>3</v>
      </c>
      <c r="I3014">
        <f>37-D3014</f>
        <v>10</v>
      </c>
      <c r="J3014">
        <f>ABS(D3014-D3015)</f>
        <v>19</v>
      </c>
      <c r="K3014">
        <f>AVERAGE(D3014:D3018)</f>
        <v>27</v>
      </c>
      <c r="L3014">
        <f>AVERAGE(D3014:D3033)</f>
        <v>27</v>
      </c>
      <c r="M3014">
        <f>K3014-L3014</f>
        <v>0</v>
      </c>
      <c r="N3014" t="str">
        <f>IF(K3014&gt;L3014,"HIGH ZONE BIAS",IF(K3014&lt;L3014,"LOW ZONE BIAS","EQUILIBRIUM"))</f>
        <v>EQUILIBRIUM</v>
      </c>
    </row>
    <row r="3015">
      <c r="A3015">
        <v>24556</v>
      </c>
      <c r="B3015" t="str">
        <v>2024-06-19</v>
      </c>
      <c r="C3015" t="str">
        <v>Afternoon</v>
      </c>
      <c r="D3015">
        <v>8</v>
      </c>
      <c r="E3015" t="str">
        <f>IF(MOD(D3015,2)=0,"EVEN","ODD")</f>
        <v>EVEN</v>
      </c>
      <c r="F3015" t="str">
        <f>IF(D3015&lt;=18,"LOW (1-18)","HIGH (19-36)")</f>
        <v>LOW (1-18)</v>
      </c>
      <c r="G3015">
        <f>INT((D3015-1)/6)+1</f>
        <v>2</v>
      </c>
      <c r="H3015">
        <f>MOD(D3015-1,6)+1</f>
        <v>2</v>
      </c>
      <c r="I3015">
        <f>37-D3015</f>
        <v>29</v>
      </c>
      <c r="J3015">
        <f>ABS(D3015-D3016)</f>
        <v>9</v>
      </c>
      <c r="K3015">
        <f>AVERAGE(D3015:D3019)</f>
        <v>8</v>
      </c>
      <c r="L3015">
        <f>AVERAGE(D3015:D3034)</f>
        <v>8</v>
      </c>
      <c r="M3015">
        <f>K3015-L3015</f>
        <v>0</v>
      </c>
      <c r="N3015" t="str">
        <f>IF(K3015&gt;L3015,"HIGH ZONE BIAS",IF(K3015&lt;L3015,"LOW ZONE BIAS","EQUILIBRIUM"))</f>
        <v>EQUILIBRIUM</v>
      </c>
    </row>
    <row r="3016">
      <c r="A3016">
        <v>24555</v>
      </c>
      <c r="B3016" t="str">
        <v>2024-06-19</v>
      </c>
      <c r="C3016" t="str">
        <v>Midday</v>
      </c>
      <c r="D3016">
        <v>17</v>
      </c>
      <c r="E3016" t="str">
        <f>IF(MOD(D3016,2)=0,"EVEN","ODD")</f>
        <v>ODD</v>
      </c>
      <c r="F3016" t="str">
        <f>IF(D3016&lt;=18,"LOW (1-18)","HIGH (19-36)")</f>
        <v>LOW (1-18)</v>
      </c>
      <c r="G3016">
        <f>INT((D3016-1)/6)+1</f>
        <v>3</v>
      </c>
      <c r="H3016">
        <f>MOD(D3016-1,6)+1</f>
        <v>5</v>
      </c>
      <c r="I3016">
        <f>37-D3016</f>
        <v>20</v>
      </c>
      <c r="J3016">
        <f>ABS(D3016-D3017)</f>
        <v>4</v>
      </c>
      <c r="K3016">
        <f>AVERAGE(D3016:D3020)</f>
        <v>17</v>
      </c>
      <c r="L3016">
        <f>AVERAGE(D3016:D3035)</f>
        <v>17</v>
      </c>
      <c r="M3016">
        <f>K3016-L3016</f>
        <v>0</v>
      </c>
      <c r="N3016" t="str">
        <f>IF(K3016&gt;L3016,"HIGH ZONE BIAS",IF(K3016&lt;L3016,"LOW ZONE BIAS","EQUILIBRIUM"))</f>
        <v>EQUILIBRIUM</v>
      </c>
    </row>
    <row r="3017">
      <c r="A3017">
        <v>24554</v>
      </c>
      <c r="B3017" t="str">
        <v>2024-06-19</v>
      </c>
      <c r="C3017" t="str">
        <v>Morning</v>
      </c>
      <c r="D3017">
        <v>21</v>
      </c>
      <c r="E3017" t="str">
        <f>IF(MOD(D3017,2)=0,"EVEN","ODD")</f>
        <v>ODD</v>
      </c>
      <c r="F3017" t="str">
        <f>IF(D3017&lt;=18,"LOW (1-18)","HIGH (19-36)")</f>
        <v>HIGH (19-36)</v>
      </c>
      <c r="G3017">
        <f>INT((D3017-1)/6)+1</f>
        <v>4</v>
      </c>
      <c r="H3017">
        <f>MOD(D3017-1,6)+1</f>
        <v>3</v>
      </c>
      <c r="I3017">
        <f>37-D3017</f>
        <v>16</v>
      </c>
      <c r="J3017">
        <f>ABS(D3017-D3018)</f>
        <v>1</v>
      </c>
      <c r="K3017">
        <f>AVERAGE(D3017:D3021)</f>
        <v>21</v>
      </c>
      <c r="L3017">
        <f>AVERAGE(D3017:D3036)</f>
        <v>21</v>
      </c>
      <c r="M3017">
        <f>K3017-L3017</f>
        <v>0</v>
      </c>
      <c r="N3017" t="str">
        <f>IF(K3017&gt;L3017,"HIGH ZONE BIAS",IF(K3017&lt;L3017,"LOW ZONE BIAS","EQUILIBRIUM"))</f>
        <v>EQUILIBRIUM</v>
      </c>
    </row>
    <row r="3018">
      <c r="A3018">
        <v>24553</v>
      </c>
      <c r="B3018" t="str">
        <v>2024-06-18</v>
      </c>
      <c r="C3018" t="str">
        <v>Evening</v>
      </c>
      <c r="D3018">
        <v>22</v>
      </c>
      <c r="E3018" t="str">
        <f>IF(MOD(D3018,2)=0,"EVEN","ODD")</f>
        <v>EVEN</v>
      </c>
      <c r="F3018" t="str">
        <f>IF(D3018&lt;=18,"LOW (1-18)","HIGH (19-36)")</f>
        <v>HIGH (19-36)</v>
      </c>
      <c r="G3018">
        <f>INT((D3018-1)/6)+1</f>
        <v>4</v>
      </c>
      <c r="H3018">
        <f>MOD(D3018-1,6)+1</f>
        <v>4</v>
      </c>
      <c r="I3018">
        <f>37-D3018</f>
        <v>15</v>
      </c>
      <c r="J3018">
        <f>ABS(D3018-D3019)</f>
        <v>1</v>
      </c>
      <c r="K3018">
        <f>AVERAGE(D3018:D3022)</f>
        <v>22</v>
      </c>
      <c r="L3018">
        <f>AVERAGE(D3018:D3037)</f>
        <v>22</v>
      </c>
      <c r="M3018">
        <f>K3018-L3018</f>
        <v>0</v>
      </c>
      <c r="N3018" t="str">
        <f>IF(K3018&gt;L3018,"HIGH ZONE BIAS",IF(K3018&lt;L3018,"LOW ZONE BIAS","EQUILIBRIUM"))</f>
        <v>EQUILIBRIUM</v>
      </c>
    </row>
    <row r="3019">
      <c r="A3019">
        <v>24552</v>
      </c>
      <c r="B3019" t="str">
        <v>2024-06-18</v>
      </c>
      <c r="C3019" t="str">
        <v>Afternoon</v>
      </c>
      <c r="D3019">
        <v>23</v>
      </c>
      <c r="E3019" t="str">
        <f>IF(MOD(D3019,2)=0,"EVEN","ODD")</f>
        <v>ODD</v>
      </c>
      <c r="F3019" t="str">
        <f>IF(D3019&lt;=18,"LOW (1-18)","HIGH (19-36)")</f>
        <v>HIGH (19-36)</v>
      </c>
      <c r="G3019">
        <f>INT((D3019-1)/6)+1</f>
        <v>4</v>
      </c>
      <c r="H3019">
        <f>MOD(D3019-1,6)+1</f>
        <v>5</v>
      </c>
      <c r="I3019">
        <f>37-D3019</f>
        <v>14</v>
      </c>
      <c r="J3019">
        <f>ABS(D3019-D3020)</f>
        <v>1</v>
      </c>
      <c r="K3019">
        <f>AVERAGE(D3019:D3023)</f>
        <v>23</v>
      </c>
      <c r="L3019">
        <f>AVERAGE(D3019:D3038)</f>
        <v>23</v>
      </c>
      <c r="M3019">
        <f>K3019-L3019</f>
        <v>0</v>
      </c>
      <c r="N3019" t="str">
        <f>IF(K3019&gt;L3019,"HIGH ZONE BIAS",IF(K3019&lt;L3019,"LOW ZONE BIAS","EQUILIBRIUM"))</f>
        <v>EQUILIBRIUM</v>
      </c>
    </row>
    <row r="3020">
      <c r="A3020">
        <v>24551</v>
      </c>
      <c r="B3020" t="str">
        <v>2024-06-18</v>
      </c>
      <c r="C3020" t="str">
        <v>Midday</v>
      </c>
      <c r="D3020">
        <v>24</v>
      </c>
      <c r="E3020" t="str">
        <f>IF(MOD(D3020,2)=0,"EVEN","ODD")</f>
        <v>EVEN</v>
      </c>
      <c r="F3020" t="str">
        <f>IF(D3020&lt;=18,"LOW (1-18)","HIGH (19-36)")</f>
        <v>HIGH (19-36)</v>
      </c>
      <c r="G3020">
        <f>INT((D3020-1)/6)+1</f>
        <v>4</v>
      </c>
      <c r="H3020">
        <f>MOD(D3020-1,6)+1</f>
        <v>6</v>
      </c>
      <c r="I3020">
        <f>37-D3020</f>
        <v>13</v>
      </c>
      <c r="J3020">
        <f>ABS(D3020-D3021)</f>
        <v>2</v>
      </c>
      <c r="K3020">
        <f>AVERAGE(D3020:D3024)</f>
        <v>24</v>
      </c>
      <c r="L3020">
        <f>AVERAGE(D3020:D3039)</f>
        <v>24</v>
      </c>
      <c r="M3020">
        <f>K3020-L3020</f>
        <v>0</v>
      </c>
      <c r="N3020" t="str">
        <f>IF(K3020&gt;L3020,"HIGH ZONE BIAS",IF(K3020&lt;L3020,"LOW ZONE BIAS","EQUILIBRIUM"))</f>
        <v>EQUILIBRIUM</v>
      </c>
    </row>
    <row r="3021">
      <c r="A3021">
        <v>24550</v>
      </c>
      <c r="B3021" t="str">
        <v>2024-06-18</v>
      </c>
      <c r="C3021" t="str">
        <v>Morning</v>
      </c>
      <c r="D3021">
        <v>26</v>
      </c>
      <c r="E3021" t="str">
        <f>IF(MOD(D3021,2)=0,"EVEN","ODD")</f>
        <v>EVEN</v>
      </c>
      <c r="F3021" t="str">
        <f>IF(D3021&lt;=18,"LOW (1-18)","HIGH (19-36)")</f>
        <v>HIGH (19-36)</v>
      </c>
      <c r="G3021">
        <f>INT((D3021-1)/6)+1</f>
        <v>5</v>
      </c>
      <c r="H3021">
        <f>MOD(D3021-1,6)+1</f>
        <v>2</v>
      </c>
      <c r="I3021">
        <f>37-D3021</f>
        <v>11</v>
      </c>
      <c r="J3021">
        <f>ABS(D3021-D3022)</f>
        <v>10</v>
      </c>
      <c r="K3021">
        <f>AVERAGE(D3021:D3025)</f>
        <v>26</v>
      </c>
      <c r="L3021">
        <f>AVERAGE(D3021:D3040)</f>
        <v>26</v>
      </c>
      <c r="M3021">
        <f>K3021-L3021</f>
        <v>0</v>
      </c>
      <c r="N3021" t="str">
        <f>IF(K3021&gt;L3021,"HIGH ZONE BIAS",IF(K3021&lt;L3021,"LOW ZONE BIAS","EQUILIBRIUM"))</f>
        <v>EQUILIBRIUM</v>
      </c>
    </row>
    <row r="3022">
      <c r="A3022">
        <v>24549</v>
      </c>
      <c r="B3022" t="str">
        <v>2024-06-17</v>
      </c>
      <c r="C3022" t="str">
        <v>Evening</v>
      </c>
      <c r="D3022">
        <v>16</v>
      </c>
      <c r="E3022" t="str">
        <f>IF(MOD(D3022,2)=0,"EVEN","ODD")</f>
        <v>EVEN</v>
      </c>
      <c r="F3022" t="str">
        <f>IF(D3022&lt;=18,"LOW (1-18)","HIGH (19-36)")</f>
        <v>LOW (1-18)</v>
      </c>
      <c r="G3022">
        <f>INT((D3022-1)/6)+1</f>
        <v>3</v>
      </c>
      <c r="H3022">
        <f>MOD(D3022-1,6)+1</f>
        <v>4</v>
      </c>
      <c r="I3022">
        <f>37-D3022</f>
        <v>21</v>
      </c>
      <c r="J3022">
        <f>ABS(D3022-D3023)</f>
        <v>12</v>
      </c>
      <c r="K3022">
        <f>AVERAGE(D3022:D3026)</f>
        <v>16</v>
      </c>
      <c r="L3022">
        <f>AVERAGE(D3022:D3041)</f>
        <v>16</v>
      </c>
      <c r="M3022">
        <f>K3022-L3022</f>
        <v>0</v>
      </c>
      <c r="N3022" t="str">
        <f>IF(K3022&gt;L3022,"HIGH ZONE BIAS",IF(K3022&lt;L3022,"LOW ZONE BIAS","EQUILIBRIUM"))</f>
        <v>EQUILIBRIUM</v>
      </c>
    </row>
    <row r="3023">
      <c r="A3023">
        <v>24548</v>
      </c>
      <c r="B3023" t="str">
        <v>2024-06-17</v>
      </c>
      <c r="C3023" t="str">
        <v>Afternoon</v>
      </c>
      <c r="D3023">
        <v>4</v>
      </c>
      <c r="E3023" t="str">
        <f>IF(MOD(D3023,2)=0,"EVEN","ODD")</f>
        <v>EVEN</v>
      </c>
      <c r="F3023" t="str">
        <f>IF(D3023&lt;=18,"LOW (1-18)","HIGH (19-36)")</f>
        <v>LOW (1-18)</v>
      </c>
      <c r="G3023">
        <f>INT((D3023-1)/6)+1</f>
        <v>1</v>
      </c>
      <c r="H3023">
        <f>MOD(D3023-1,6)+1</f>
        <v>4</v>
      </c>
      <c r="I3023">
        <f>37-D3023</f>
        <v>33</v>
      </c>
      <c r="J3023">
        <f>ABS(D3023-D3024)</f>
        <v>20</v>
      </c>
      <c r="K3023">
        <f>AVERAGE(D3023:D3027)</f>
        <v>4</v>
      </c>
      <c r="L3023">
        <f>AVERAGE(D3023:D3042)</f>
        <v>4</v>
      </c>
      <c r="M3023">
        <f>K3023-L3023</f>
        <v>0</v>
      </c>
      <c r="N3023" t="str">
        <f>IF(K3023&gt;L3023,"HIGH ZONE BIAS",IF(K3023&lt;L3023,"LOW ZONE BIAS","EQUILIBRIUM"))</f>
        <v>EQUILIBRIUM</v>
      </c>
    </row>
    <row r="3024">
      <c r="A3024">
        <v>24547</v>
      </c>
      <c r="B3024" t="str">
        <v>2024-06-17</v>
      </c>
      <c r="C3024" t="str">
        <v>Midday</v>
      </c>
      <c r="D3024">
        <v>24</v>
      </c>
      <c r="E3024" t="str">
        <f>IF(MOD(D3024,2)=0,"EVEN","ODD")</f>
        <v>EVEN</v>
      </c>
      <c r="F3024" t="str">
        <f>IF(D3024&lt;=18,"LOW (1-18)","HIGH (19-36)")</f>
        <v>HIGH (19-36)</v>
      </c>
      <c r="G3024">
        <f>INT((D3024-1)/6)+1</f>
        <v>4</v>
      </c>
      <c r="H3024">
        <f>MOD(D3024-1,6)+1</f>
        <v>6</v>
      </c>
      <c r="I3024">
        <f>37-D3024</f>
        <v>13</v>
      </c>
      <c r="J3024">
        <f>ABS(D3024-D3025)</f>
        <v>5</v>
      </c>
      <c r="K3024">
        <f>AVERAGE(D3024:D3028)</f>
        <v>24</v>
      </c>
      <c r="L3024">
        <f>AVERAGE(D3024:D3043)</f>
        <v>24</v>
      </c>
      <c r="M3024">
        <f>K3024-L3024</f>
        <v>0</v>
      </c>
      <c r="N3024" t="str">
        <f>IF(K3024&gt;L3024,"HIGH ZONE BIAS",IF(K3024&lt;L3024,"LOW ZONE BIAS","EQUILIBRIUM"))</f>
        <v>EQUILIBRIUM</v>
      </c>
    </row>
    <row r="3025">
      <c r="A3025">
        <v>24546</v>
      </c>
      <c r="B3025" t="str">
        <v>2024-06-17</v>
      </c>
      <c r="C3025" t="str">
        <v>Morning</v>
      </c>
      <c r="D3025">
        <v>29</v>
      </c>
      <c r="E3025" t="str">
        <f>IF(MOD(D3025,2)=0,"EVEN","ODD")</f>
        <v>ODD</v>
      </c>
      <c r="F3025" t="str">
        <f>IF(D3025&lt;=18,"LOW (1-18)","HIGH (19-36)")</f>
        <v>HIGH (19-36)</v>
      </c>
      <c r="G3025">
        <f>INT((D3025-1)/6)+1</f>
        <v>5</v>
      </c>
      <c r="H3025">
        <f>MOD(D3025-1,6)+1</f>
        <v>5</v>
      </c>
      <c r="I3025">
        <f>37-D3025</f>
        <v>8</v>
      </c>
      <c r="J3025">
        <f>ABS(D3025-D3026)</f>
        <v>19</v>
      </c>
      <c r="K3025">
        <f>AVERAGE(D3025:D3029)</f>
        <v>29</v>
      </c>
      <c r="L3025">
        <f>AVERAGE(D3025:D3044)</f>
        <v>29</v>
      </c>
      <c r="M3025">
        <f>K3025-L3025</f>
        <v>0</v>
      </c>
      <c r="N3025" t="str">
        <f>IF(K3025&gt;L3025,"HIGH ZONE BIAS",IF(K3025&lt;L3025,"LOW ZONE BIAS","EQUILIBRIUM"))</f>
        <v>EQUILIBRIUM</v>
      </c>
    </row>
    <row r="3026">
      <c r="A3026">
        <v>24545</v>
      </c>
      <c r="B3026" t="str">
        <v>2024-06-15</v>
      </c>
      <c r="C3026" t="str">
        <v>Evening</v>
      </c>
      <c r="D3026">
        <v>10</v>
      </c>
      <c r="E3026" t="str">
        <f>IF(MOD(D3026,2)=0,"EVEN","ODD")</f>
        <v>EVEN</v>
      </c>
      <c r="F3026" t="str">
        <f>IF(D3026&lt;=18,"LOW (1-18)","HIGH (19-36)")</f>
        <v>LOW (1-18)</v>
      </c>
      <c r="G3026">
        <f>INT((D3026-1)/6)+1</f>
        <v>2</v>
      </c>
      <c r="H3026">
        <f>MOD(D3026-1,6)+1</f>
        <v>4</v>
      </c>
      <c r="I3026">
        <f>37-D3026</f>
        <v>27</v>
      </c>
      <c r="J3026">
        <f>ABS(D3026-D3027)</f>
        <v>7</v>
      </c>
      <c r="K3026">
        <f>AVERAGE(D3026:D3030)</f>
        <v>10</v>
      </c>
      <c r="L3026">
        <f>AVERAGE(D3026:D3045)</f>
        <v>10</v>
      </c>
      <c r="M3026">
        <f>K3026-L3026</f>
        <v>0</v>
      </c>
      <c r="N3026" t="str">
        <f>IF(K3026&gt;L3026,"HIGH ZONE BIAS",IF(K3026&lt;L3026,"LOW ZONE BIAS","EQUILIBRIUM"))</f>
        <v>EQUILIBRIUM</v>
      </c>
    </row>
    <row r="3027">
      <c r="A3027">
        <v>24544</v>
      </c>
      <c r="B3027" t="str">
        <v>2024-06-15</v>
      </c>
      <c r="C3027" t="str">
        <v>Afternoon</v>
      </c>
      <c r="D3027">
        <v>3</v>
      </c>
      <c r="E3027" t="str">
        <f>IF(MOD(D3027,2)=0,"EVEN","ODD")</f>
        <v>ODD</v>
      </c>
      <c r="F3027" t="str">
        <f>IF(D3027&lt;=18,"LOW (1-18)","HIGH (19-36)")</f>
        <v>LOW (1-18)</v>
      </c>
      <c r="G3027">
        <f>INT((D3027-1)/6)+1</f>
        <v>1</v>
      </c>
      <c r="H3027">
        <f>MOD(D3027-1,6)+1</f>
        <v>3</v>
      </c>
      <c r="I3027">
        <f>37-D3027</f>
        <v>34</v>
      </c>
      <c r="J3027">
        <f>ABS(D3027-D3028)</f>
        <v>29</v>
      </c>
      <c r="K3027">
        <f>AVERAGE(D3027:D3031)</f>
        <v>3</v>
      </c>
      <c r="L3027">
        <f>AVERAGE(D3027:D3046)</f>
        <v>3</v>
      </c>
      <c r="M3027">
        <f>K3027-L3027</f>
        <v>0</v>
      </c>
      <c r="N3027" t="str">
        <f>IF(K3027&gt;L3027,"HIGH ZONE BIAS",IF(K3027&lt;L3027,"LOW ZONE BIAS","EQUILIBRIUM"))</f>
        <v>EQUILIBRIUM</v>
      </c>
    </row>
    <row r="3028">
      <c r="A3028">
        <v>24543</v>
      </c>
      <c r="B3028" t="str">
        <v>2024-06-15</v>
      </c>
      <c r="C3028" t="str">
        <v>Midday</v>
      </c>
      <c r="D3028">
        <v>32</v>
      </c>
      <c r="E3028" t="str">
        <f>IF(MOD(D3028,2)=0,"EVEN","ODD")</f>
        <v>EVEN</v>
      </c>
      <c r="F3028" t="str">
        <f>IF(D3028&lt;=18,"LOW (1-18)","HIGH (19-36)")</f>
        <v>HIGH (19-36)</v>
      </c>
      <c r="G3028">
        <f>INT((D3028-1)/6)+1</f>
        <v>6</v>
      </c>
      <c r="H3028">
        <f>MOD(D3028-1,6)+1</f>
        <v>2</v>
      </c>
      <c r="I3028">
        <f>37-D3028</f>
        <v>5</v>
      </c>
      <c r="J3028">
        <f>ABS(D3028-D3029)</f>
        <v>27</v>
      </c>
      <c r="K3028">
        <f>AVERAGE(D3028:D3032)</f>
        <v>32</v>
      </c>
      <c r="L3028">
        <f>AVERAGE(D3028:D3047)</f>
        <v>32</v>
      </c>
      <c r="M3028">
        <f>K3028-L3028</f>
        <v>0</v>
      </c>
      <c r="N3028" t="str">
        <f>IF(K3028&gt;L3028,"HIGH ZONE BIAS",IF(K3028&lt;L3028,"LOW ZONE BIAS","EQUILIBRIUM"))</f>
        <v>EQUILIBRIUM</v>
      </c>
    </row>
    <row r="3029">
      <c r="A3029">
        <v>24542</v>
      </c>
      <c r="B3029" t="str">
        <v>2024-06-15</v>
      </c>
      <c r="C3029" t="str">
        <v>Morning</v>
      </c>
      <c r="D3029">
        <v>5</v>
      </c>
      <c r="E3029" t="str">
        <f>IF(MOD(D3029,2)=0,"EVEN","ODD")</f>
        <v>ODD</v>
      </c>
      <c r="F3029" t="str">
        <f>IF(D3029&lt;=18,"LOW (1-18)","HIGH (19-36)")</f>
        <v>LOW (1-18)</v>
      </c>
      <c r="G3029">
        <f>INT((D3029-1)/6)+1</f>
        <v>1</v>
      </c>
      <c r="H3029">
        <f>MOD(D3029-1,6)+1</f>
        <v>5</v>
      </c>
      <c r="I3029">
        <f>37-D3029</f>
        <v>32</v>
      </c>
      <c r="J3029">
        <f>ABS(D3029-D3030)</f>
        <v>22</v>
      </c>
      <c r="K3029">
        <f>AVERAGE(D3029:D3033)</f>
        <v>5</v>
      </c>
      <c r="L3029">
        <f>AVERAGE(D3029:D3048)</f>
        <v>5</v>
      </c>
      <c r="M3029">
        <f>K3029-L3029</f>
        <v>0</v>
      </c>
      <c r="N3029" t="str">
        <f>IF(K3029&gt;L3029,"HIGH ZONE BIAS",IF(K3029&lt;L3029,"LOW ZONE BIAS","EQUILIBRIUM"))</f>
        <v>EQUILIBRIUM</v>
      </c>
    </row>
    <row r="3030">
      <c r="A3030">
        <v>24541</v>
      </c>
      <c r="B3030" t="str">
        <v>2024-06-14</v>
      </c>
      <c r="C3030" t="str">
        <v>Evening</v>
      </c>
      <c r="D3030">
        <v>27</v>
      </c>
      <c r="E3030" t="str">
        <f>IF(MOD(D3030,2)=0,"EVEN","ODD")</f>
        <v>ODD</v>
      </c>
      <c r="F3030" t="str">
        <f>IF(D3030&lt;=18,"LOW (1-18)","HIGH (19-36)")</f>
        <v>HIGH (19-36)</v>
      </c>
      <c r="G3030">
        <f>INT((D3030-1)/6)+1</f>
        <v>5</v>
      </c>
      <c r="H3030">
        <f>MOD(D3030-1,6)+1</f>
        <v>3</v>
      </c>
      <c r="I3030">
        <f>37-D3030</f>
        <v>10</v>
      </c>
      <c r="J3030">
        <f>ABS(D3030-D3031)</f>
        <v>22</v>
      </c>
      <c r="K3030">
        <f>AVERAGE(D3030:D3034)</f>
        <v>27</v>
      </c>
      <c r="L3030">
        <f>AVERAGE(D3030:D3049)</f>
        <v>27</v>
      </c>
      <c r="M3030">
        <f>K3030-L3030</f>
        <v>0</v>
      </c>
      <c r="N3030" t="str">
        <f>IF(K3030&gt;L3030,"HIGH ZONE BIAS",IF(K3030&lt;L3030,"LOW ZONE BIAS","EQUILIBRIUM"))</f>
        <v>EQUILIBRIUM</v>
      </c>
    </row>
    <row r="3031">
      <c r="A3031">
        <v>24540</v>
      </c>
      <c r="B3031" t="str">
        <v>2024-06-14</v>
      </c>
      <c r="C3031" t="str">
        <v>Afternoon</v>
      </c>
      <c r="D3031">
        <v>5</v>
      </c>
      <c r="E3031" t="str">
        <f>IF(MOD(D3031,2)=0,"EVEN","ODD")</f>
        <v>ODD</v>
      </c>
      <c r="F3031" t="str">
        <f>IF(D3031&lt;=18,"LOW (1-18)","HIGH (19-36)")</f>
        <v>LOW (1-18)</v>
      </c>
      <c r="G3031">
        <f>INT((D3031-1)/6)+1</f>
        <v>1</v>
      </c>
      <c r="H3031">
        <f>MOD(D3031-1,6)+1</f>
        <v>5</v>
      </c>
      <c r="I3031">
        <f>37-D3031</f>
        <v>32</v>
      </c>
      <c r="J3031">
        <f>ABS(D3031-D3032)</f>
        <v>20</v>
      </c>
      <c r="K3031">
        <f>AVERAGE(D3031:D3035)</f>
        <v>5</v>
      </c>
      <c r="L3031">
        <f>AVERAGE(D3031:D3050)</f>
        <v>5</v>
      </c>
      <c r="M3031">
        <f>K3031-L3031</f>
        <v>0</v>
      </c>
      <c r="N3031" t="str">
        <f>IF(K3031&gt;L3031,"HIGH ZONE BIAS",IF(K3031&lt;L3031,"LOW ZONE BIAS","EQUILIBRIUM"))</f>
        <v>EQUILIBRIUM</v>
      </c>
    </row>
    <row r="3032">
      <c r="A3032">
        <v>24539</v>
      </c>
      <c r="B3032" t="str">
        <v>2024-06-14</v>
      </c>
      <c r="C3032" t="str">
        <v>Midday</v>
      </c>
      <c r="D3032">
        <v>25</v>
      </c>
      <c r="E3032" t="str">
        <f>IF(MOD(D3032,2)=0,"EVEN","ODD")</f>
        <v>ODD</v>
      </c>
      <c r="F3032" t="str">
        <f>IF(D3032&lt;=18,"LOW (1-18)","HIGH (19-36)")</f>
        <v>HIGH (19-36)</v>
      </c>
      <c r="G3032">
        <f>INT((D3032-1)/6)+1</f>
        <v>5</v>
      </c>
      <c r="H3032">
        <f>MOD(D3032-1,6)+1</f>
        <v>1</v>
      </c>
      <c r="I3032">
        <f>37-D3032</f>
        <v>12</v>
      </c>
      <c r="J3032">
        <f>ABS(D3032-D3033)</f>
        <v>8</v>
      </c>
      <c r="K3032">
        <f>AVERAGE(D3032:D3036)</f>
        <v>25</v>
      </c>
      <c r="L3032">
        <f>AVERAGE(D3032:D3051)</f>
        <v>25</v>
      </c>
      <c r="M3032">
        <f>K3032-L3032</f>
        <v>0</v>
      </c>
      <c r="N3032" t="str">
        <f>IF(K3032&gt;L3032,"HIGH ZONE BIAS",IF(K3032&lt;L3032,"LOW ZONE BIAS","EQUILIBRIUM"))</f>
        <v>EQUILIBRIUM</v>
      </c>
    </row>
    <row r="3033">
      <c r="A3033">
        <v>24538</v>
      </c>
      <c r="B3033" t="str">
        <v>2024-06-14</v>
      </c>
      <c r="C3033" t="str">
        <v>Morning</v>
      </c>
      <c r="D3033">
        <v>17</v>
      </c>
      <c r="E3033" t="str">
        <f>IF(MOD(D3033,2)=0,"EVEN","ODD")</f>
        <v>ODD</v>
      </c>
      <c r="F3033" t="str">
        <f>IF(D3033&lt;=18,"LOW (1-18)","HIGH (19-36)")</f>
        <v>LOW (1-18)</v>
      </c>
      <c r="G3033">
        <f>INT((D3033-1)/6)+1</f>
        <v>3</v>
      </c>
      <c r="H3033">
        <f>MOD(D3033-1,6)+1</f>
        <v>5</v>
      </c>
      <c r="I3033">
        <f>37-D3033</f>
        <v>20</v>
      </c>
      <c r="J3033">
        <f>ABS(D3033-D3034)</f>
        <v>1</v>
      </c>
      <c r="K3033">
        <f>AVERAGE(D3033:D3037)</f>
        <v>17</v>
      </c>
      <c r="L3033">
        <f>AVERAGE(D3033:D3052)</f>
        <v>17</v>
      </c>
      <c r="M3033">
        <f>K3033-L3033</f>
        <v>0</v>
      </c>
      <c r="N3033" t="str">
        <f>IF(K3033&gt;L3033,"HIGH ZONE BIAS",IF(K3033&lt;L3033,"LOW ZONE BIAS","EQUILIBRIUM"))</f>
        <v>EQUILIBRIUM</v>
      </c>
    </row>
    <row r="3034">
      <c r="A3034">
        <v>24537</v>
      </c>
      <c r="B3034" t="str">
        <v>2024-06-13</v>
      </c>
      <c r="C3034" t="str">
        <v>Evening</v>
      </c>
      <c r="D3034">
        <v>18</v>
      </c>
      <c r="E3034" t="str">
        <f>IF(MOD(D3034,2)=0,"EVEN","ODD")</f>
        <v>EVEN</v>
      </c>
      <c r="F3034" t="str">
        <f>IF(D3034&lt;=18,"LOW (1-18)","HIGH (19-36)")</f>
        <v>LOW (1-18)</v>
      </c>
      <c r="G3034">
        <f>INT((D3034-1)/6)+1</f>
        <v>3</v>
      </c>
      <c r="H3034">
        <f>MOD(D3034-1,6)+1</f>
        <v>6</v>
      </c>
      <c r="I3034">
        <f>37-D3034</f>
        <v>19</v>
      </c>
      <c r="J3034">
        <f>ABS(D3034-D3035)</f>
        <v>16</v>
      </c>
      <c r="K3034">
        <f>AVERAGE(D3034:D3038)</f>
        <v>18</v>
      </c>
      <c r="L3034">
        <f>AVERAGE(D3034:D3053)</f>
        <v>18</v>
      </c>
      <c r="M3034">
        <f>K3034-L3034</f>
        <v>0</v>
      </c>
      <c r="N3034" t="str">
        <f>IF(K3034&gt;L3034,"HIGH ZONE BIAS",IF(K3034&lt;L3034,"LOW ZONE BIAS","EQUILIBRIUM"))</f>
        <v>EQUILIBRIUM</v>
      </c>
    </row>
    <row r="3035">
      <c r="A3035">
        <v>24536</v>
      </c>
      <c r="B3035" t="str">
        <v>2024-06-13</v>
      </c>
      <c r="C3035" t="str">
        <v>Afternoon</v>
      </c>
      <c r="D3035">
        <v>34</v>
      </c>
      <c r="E3035" t="str">
        <f>IF(MOD(D3035,2)=0,"EVEN","ODD")</f>
        <v>EVEN</v>
      </c>
      <c r="F3035" t="str">
        <f>IF(D3035&lt;=18,"LOW (1-18)","HIGH (19-36)")</f>
        <v>HIGH (19-36)</v>
      </c>
      <c r="G3035">
        <f>INT((D3035-1)/6)+1</f>
        <v>6</v>
      </c>
      <c r="H3035">
        <f>MOD(D3035-1,6)+1</f>
        <v>4</v>
      </c>
      <c r="I3035">
        <f>37-D3035</f>
        <v>3</v>
      </c>
      <c r="J3035">
        <f>ABS(D3035-D3036)</f>
        <v>33</v>
      </c>
      <c r="K3035">
        <f>AVERAGE(D3035:D3039)</f>
        <v>34</v>
      </c>
      <c r="L3035">
        <f>AVERAGE(D3035:D3054)</f>
        <v>34</v>
      </c>
      <c r="M3035">
        <f>K3035-L3035</f>
        <v>0</v>
      </c>
      <c r="N3035" t="str">
        <f>IF(K3035&gt;L3035,"HIGH ZONE BIAS",IF(K3035&lt;L3035,"LOW ZONE BIAS","EQUILIBRIUM"))</f>
        <v>EQUILIBRIUM</v>
      </c>
    </row>
    <row r="3036">
      <c r="A3036">
        <v>24535</v>
      </c>
      <c r="B3036" t="str">
        <v>2024-06-13</v>
      </c>
      <c r="C3036" t="str">
        <v>Midday</v>
      </c>
      <c r="D3036">
        <v>1</v>
      </c>
      <c r="E3036" t="str">
        <f>IF(MOD(D3036,2)=0,"EVEN","ODD")</f>
        <v>ODD</v>
      </c>
      <c r="F3036" t="str">
        <f>IF(D3036&lt;=18,"LOW (1-18)","HIGH (19-36)")</f>
        <v>LOW (1-18)</v>
      </c>
      <c r="G3036">
        <f>INT((D3036-1)/6)+1</f>
        <v>1</v>
      </c>
      <c r="H3036">
        <f>MOD(D3036-1,6)+1</f>
        <v>1</v>
      </c>
      <c r="I3036">
        <f>37-D3036</f>
        <v>36</v>
      </c>
      <c r="J3036">
        <f>ABS(D3036-D3037)</f>
        <v>15</v>
      </c>
      <c r="K3036">
        <f>AVERAGE(D3036:D3040)</f>
        <v>1</v>
      </c>
      <c r="L3036">
        <f>AVERAGE(D3036:D3055)</f>
        <v>1</v>
      </c>
      <c r="M3036">
        <f>K3036-L3036</f>
        <v>0</v>
      </c>
      <c r="N3036" t="str">
        <f>IF(K3036&gt;L3036,"HIGH ZONE BIAS",IF(K3036&lt;L3036,"LOW ZONE BIAS","EQUILIBRIUM"))</f>
        <v>EQUILIBRIUM</v>
      </c>
    </row>
    <row r="3037">
      <c r="A3037">
        <v>24534</v>
      </c>
      <c r="B3037" t="str">
        <v>2024-06-13</v>
      </c>
      <c r="C3037" t="str">
        <v>Morning</v>
      </c>
      <c r="D3037">
        <v>16</v>
      </c>
      <c r="E3037" t="str">
        <f>IF(MOD(D3037,2)=0,"EVEN","ODD")</f>
        <v>EVEN</v>
      </c>
      <c r="F3037" t="str">
        <f>IF(D3037&lt;=18,"LOW (1-18)","HIGH (19-36)")</f>
        <v>LOW (1-18)</v>
      </c>
      <c r="G3037">
        <f>INT((D3037-1)/6)+1</f>
        <v>3</v>
      </c>
      <c r="H3037">
        <f>MOD(D3037-1,6)+1</f>
        <v>4</v>
      </c>
      <c r="I3037">
        <f>37-D3037</f>
        <v>21</v>
      </c>
      <c r="J3037">
        <f>ABS(D3037-D3038)</f>
        <v>0</v>
      </c>
      <c r="K3037">
        <f>AVERAGE(D3037:D3041)</f>
        <v>16</v>
      </c>
      <c r="L3037">
        <f>AVERAGE(D3037:D3056)</f>
        <v>16</v>
      </c>
      <c r="M3037">
        <f>K3037-L3037</f>
        <v>0</v>
      </c>
      <c r="N3037" t="str">
        <f>IF(K3037&gt;L3037,"HIGH ZONE BIAS",IF(K3037&lt;L3037,"LOW ZONE BIAS","EQUILIBRIUM"))</f>
        <v>EQUILIBRIUM</v>
      </c>
    </row>
    <row r="3038">
      <c r="A3038">
        <v>24533</v>
      </c>
      <c r="B3038" t="str">
        <v>2024-06-12</v>
      </c>
      <c r="C3038" t="str">
        <v>Evening</v>
      </c>
      <c r="D3038">
        <v>16</v>
      </c>
      <c r="E3038" t="str">
        <f>IF(MOD(D3038,2)=0,"EVEN","ODD")</f>
        <v>EVEN</v>
      </c>
      <c r="F3038" t="str">
        <f>IF(D3038&lt;=18,"LOW (1-18)","HIGH (19-36)")</f>
        <v>LOW (1-18)</v>
      </c>
      <c r="G3038">
        <f>INT((D3038-1)/6)+1</f>
        <v>3</v>
      </c>
      <c r="H3038">
        <f>MOD(D3038-1,6)+1</f>
        <v>4</v>
      </c>
      <c r="I3038">
        <f>37-D3038</f>
        <v>21</v>
      </c>
      <c r="J3038">
        <f>ABS(D3038-D3039)</f>
        <v>5</v>
      </c>
      <c r="K3038">
        <f>AVERAGE(D3038:D3042)</f>
        <v>16</v>
      </c>
      <c r="L3038">
        <f>AVERAGE(D3038:D3057)</f>
        <v>16</v>
      </c>
      <c r="M3038">
        <f>K3038-L3038</f>
        <v>0</v>
      </c>
      <c r="N3038" t="str">
        <f>IF(K3038&gt;L3038,"HIGH ZONE BIAS",IF(K3038&lt;L3038,"LOW ZONE BIAS","EQUILIBRIUM"))</f>
        <v>EQUILIBRIUM</v>
      </c>
    </row>
    <row r="3039">
      <c r="A3039">
        <v>24532</v>
      </c>
      <c r="B3039" t="str">
        <v>2024-06-12</v>
      </c>
      <c r="C3039" t="str">
        <v>Afternoon</v>
      </c>
      <c r="D3039">
        <v>21</v>
      </c>
      <c r="E3039" t="str">
        <f>IF(MOD(D3039,2)=0,"EVEN","ODD")</f>
        <v>ODD</v>
      </c>
      <c r="F3039" t="str">
        <f>IF(D3039&lt;=18,"LOW (1-18)","HIGH (19-36)")</f>
        <v>HIGH (19-36)</v>
      </c>
      <c r="G3039">
        <f>INT((D3039-1)/6)+1</f>
        <v>4</v>
      </c>
      <c r="H3039">
        <f>MOD(D3039-1,6)+1</f>
        <v>3</v>
      </c>
      <c r="I3039">
        <f>37-D3039</f>
        <v>16</v>
      </c>
      <c r="J3039">
        <f>ABS(D3039-D3040)</f>
        <v>10</v>
      </c>
      <c r="K3039">
        <f>AVERAGE(D3039:D3043)</f>
        <v>21</v>
      </c>
      <c r="L3039">
        <f>AVERAGE(D3039:D3058)</f>
        <v>21</v>
      </c>
      <c r="M3039">
        <f>K3039-L3039</f>
        <v>0</v>
      </c>
      <c r="N3039" t="str">
        <f>IF(K3039&gt;L3039,"HIGH ZONE BIAS",IF(K3039&lt;L3039,"LOW ZONE BIAS","EQUILIBRIUM"))</f>
        <v>EQUILIBRIUM</v>
      </c>
    </row>
    <row r="3040">
      <c r="A3040">
        <v>24531</v>
      </c>
      <c r="B3040" t="str">
        <v>2024-06-12</v>
      </c>
      <c r="C3040" t="str">
        <v>Midday</v>
      </c>
      <c r="D3040">
        <v>31</v>
      </c>
      <c r="E3040" t="str">
        <f>IF(MOD(D3040,2)=0,"EVEN","ODD")</f>
        <v>ODD</v>
      </c>
      <c r="F3040" t="str">
        <f>IF(D3040&lt;=18,"LOW (1-18)","HIGH (19-36)")</f>
        <v>HIGH (19-36)</v>
      </c>
      <c r="G3040">
        <f>INT((D3040-1)/6)+1</f>
        <v>6</v>
      </c>
      <c r="H3040">
        <f>MOD(D3040-1,6)+1</f>
        <v>1</v>
      </c>
      <c r="I3040">
        <f>37-D3040</f>
        <v>6</v>
      </c>
      <c r="J3040">
        <f>ABS(D3040-D3041)</f>
        <v>10</v>
      </c>
      <c r="K3040">
        <f>AVERAGE(D3040:D3044)</f>
        <v>31</v>
      </c>
      <c r="L3040">
        <f>AVERAGE(D3040:D3059)</f>
        <v>31</v>
      </c>
      <c r="M3040">
        <f>K3040-L3040</f>
        <v>0</v>
      </c>
      <c r="N3040" t="str">
        <f>IF(K3040&gt;L3040,"HIGH ZONE BIAS",IF(K3040&lt;L3040,"LOW ZONE BIAS","EQUILIBRIUM"))</f>
        <v>EQUILIBRIUM</v>
      </c>
    </row>
    <row r="3041">
      <c r="A3041">
        <v>24530</v>
      </c>
      <c r="B3041" t="str">
        <v>2024-06-12</v>
      </c>
      <c r="C3041" t="str">
        <v>Morning</v>
      </c>
      <c r="D3041">
        <v>21</v>
      </c>
      <c r="E3041" t="str">
        <f>IF(MOD(D3041,2)=0,"EVEN","ODD")</f>
        <v>ODD</v>
      </c>
      <c r="F3041" t="str">
        <f>IF(D3041&lt;=18,"LOW (1-18)","HIGH (19-36)")</f>
        <v>HIGH (19-36)</v>
      </c>
      <c r="G3041">
        <f>INT((D3041-1)/6)+1</f>
        <v>4</v>
      </c>
      <c r="H3041">
        <f>MOD(D3041-1,6)+1</f>
        <v>3</v>
      </c>
      <c r="I3041">
        <f>37-D3041</f>
        <v>16</v>
      </c>
      <c r="J3041">
        <f>ABS(D3041-D3042)</f>
        <v>17</v>
      </c>
      <c r="K3041">
        <f>AVERAGE(D3041:D3045)</f>
        <v>21</v>
      </c>
      <c r="L3041">
        <f>AVERAGE(D3041:D3060)</f>
        <v>21</v>
      </c>
      <c r="M3041">
        <f>K3041-L3041</f>
        <v>0</v>
      </c>
      <c r="N3041" t="str">
        <f>IF(K3041&gt;L3041,"HIGH ZONE BIAS",IF(K3041&lt;L3041,"LOW ZONE BIAS","EQUILIBRIUM"))</f>
        <v>EQUILIBRIUM</v>
      </c>
    </row>
    <row r="3042">
      <c r="A3042">
        <v>24529</v>
      </c>
      <c r="B3042" t="str">
        <v>2024-06-11</v>
      </c>
      <c r="C3042" t="str">
        <v>Evening</v>
      </c>
      <c r="D3042">
        <v>4</v>
      </c>
      <c r="E3042" t="str">
        <f>IF(MOD(D3042,2)=0,"EVEN","ODD")</f>
        <v>EVEN</v>
      </c>
      <c r="F3042" t="str">
        <f>IF(D3042&lt;=18,"LOW (1-18)","HIGH (19-36)")</f>
        <v>LOW (1-18)</v>
      </c>
      <c r="G3042">
        <f>INT((D3042-1)/6)+1</f>
        <v>1</v>
      </c>
      <c r="H3042">
        <f>MOD(D3042-1,6)+1</f>
        <v>4</v>
      </c>
      <c r="I3042">
        <f>37-D3042</f>
        <v>33</v>
      </c>
      <c r="J3042">
        <f>ABS(D3042-D3043)</f>
        <v>16</v>
      </c>
      <c r="K3042">
        <f>AVERAGE(D3042:D3046)</f>
        <v>4</v>
      </c>
      <c r="L3042">
        <f>AVERAGE(D3042:D3061)</f>
        <v>4</v>
      </c>
      <c r="M3042">
        <f>K3042-L3042</f>
        <v>0</v>
      </c>
      <c r="N3042" t="str">
        <f>IF(K3042&gt;L3042,"HIGH ZONE BIAS",IF(K3042&lt;L3042,"LOW ZONE BIAS","EQUILIBRIUM"))</f>
        <v>EQUILIBRIUM</v>
      </c>
    </row>
    <row r="3043">
      <c r="A3043">
        <v>24528</v>
      </c>
      <c r="B3043" t="str">
        <v>2024-06-11</v>
      </c>
      <c r="C3043" t="str">
        <v>Afternoon</v>
      </c>
      <c r="D3043">
        <v>20</v>
      </c>
      <c r="E3043" t="str">
        <f>IF(MOD(D3043,2)=0,"EVEN","ODD")</f>
        <v>EVEN</v>
      </c>
      <c r="F3043" t="str">
        <f>IF(D3043&lt;=18,"LOW (1-18)","HIGH (19-36)")</f>
        <v>HIGH (19-36)</v>
      </c>
      <c r="G3043">
        <f>INT((D3043-1)/6)+1</f>
        <v>4</v>
      </c>
      <c r="H3043">
        <f>MOD(D3043-1,6)+1</f>
        <v>2</v>
      </c>
      <c r="I3043">
        <f>37-D3043</f>
        <v>17</v>
      </c>
      <c r="J3043">
        <f>ABS(D3043-D3044)</f>
        <v>11</v>
      </c>
      <c r="K3043">
        <f>AVERAGE(D3043:D3047)</f>
        <v>20</v>
      </c>
      <c r="L3043">
        <f>AVERAGE(D3043:D3062)</f>
        <v>20</v>
      </c>
      <c r="M3043">
        <f>K3043-L3043</f>
        <v>0</v>
      </c>
      <c r="N3043" t="str">
        <f>IF(K3043&gt;L3043,"HIGH ZONE BIAS",IF(K3043&lt;L3043,"LOW ZONE BIAS","EQUILIBRIUM"))</f>
        <v>EQUILIBRIUM</v>
      </c>
    </row>
    <row r="3044">
      <c r="A3044">
        <v>24527</v>
      </c>
      <c r="B3044" t="str">
        <v>2024-06-11</v>
      </c>
      <c r="C3044" t="str">
        <v>Midday</v>
      </c>
      <c r="D3044">
        <v>9</v>
      </c>
      <c r="E3044" t="str">
        <f>IF(MOD(D3044,2)=0,"EVEN","ODD")</f>
        <v>ODD</v>
      </c>
      <c r="F3044" t="str">
        <f>IF(D3044&lt;=18,"LOW (1-18)","HIGH (19-36)")</f>
        <v>LOW (1-18)</v>
      </c>
      <c r="G3044">
        <f>INT((D3044-1)/6)+1</f>
        <v>2</v>
      </c>
      <c r="H3044">
        <f>MOD(D3044-1,6)+1</f>
        <v>3</v>
      </c>
      <c r="I3044">
        <f>37-D3044</f>
        <v>28</v>
      </c>
      <c r="J3044">
        <f>ABS(D3044-D3045)</f>
        <v>7</v>
      </c>
      <c r="K3044">
        <f>AVERAGE(D3044:D3048)</f>
        <v>9</v>
      </c>
      <c r="L3044">
        <f>AVERAGE(D3044:D3063)</f>
        <v>9</v>
      </c>
      <c r="M3044">
        <f>K3044-L3044</f>
        <v>0</v>
      </c>
      <c r="N3044" t="str">
        <f>IF(K3044&gt;L3044,"HIGH ZONE BIAS",IF(K3044&lt;L3044,"LOW ZONE BIAS","EQUILIBRIUM"))</f>
        <v>EQUILIBRIUM</v>
      </c>
    </row>
    <row r="3045">
      <c r="A3045">
        <v>24526</v>
      </c>
      <c r="B3045" t="str">
        <v>2024-06-11</v>
      </c>
      <c r="C3045" t="str">
        <v>Morning</v>
      </c>
      <c r="D3045">
        <v>2</v>
      </c>
      <c r="E3045" t="str">
        <f>IF(MOD(D3045,2)=0,"EVEN","ODD")</f>
        <v>EVEN</v>
      </c>
      <c r="F3045" t="str">
        <f>IF(D3045&lt;=18,"LOW (1-18)","HIGH (19-36)")</f>
        <v>LOW (1-18)</v>
      </c>
      <c r="G3045">
        <f>INT((D3045-1)/6)+1</f>
        <v>1</v>
      </c>
      <c r="H3045">
        <f>MOD(D3045-1,6)+1</f>
        <v>2</v>
      </c>
      <c r="I3045">
        <f>37-D3045</f>
        <v>35</v>
      </c>
      <c r="J3045">
        <f>ABS(D3045-D3046)</f>
        <v>7</v>
      </c>
      <c r="K3045">
        <f>AVERAGE(D3045:D3049)</f>
        <v>2</v>
      </c>
      <c r="L3045">
        <f>AVERAGE(D3045:D3064)</f>
        <v>2</v>
      </c>
      <c r="M3045">
        <f>K3045-L3045</f>
        <v>0</v>
      </c>
      <c r="N3045" t="str">
        <f>IF(K3045&gt;L3045,"HIGH ZONE BIAS",IF(K3045&lt;L3045,"LOW ZONE BIAS","EQUILIBRIUM"))</f>
        <v>EQUILIBRIUM</v>
      </c>
    </row>
    <row r="3046">
      <c r="A3046">
        <v>24525</v>
      </c>
      <c r="B3046" t="str">
        <v>2024-06-10</v>
      </c>
      <c r="C3046" t="str">
        <v>Evening</v>
      </c>
      <c r="D3046">
        <v>9</v>
      </c>
      <c r="E3046" t="str">
        <f>IF(MOD(D3046,2)=0,"EVEN","ODD")</f>
        <v>ODD</v>
      </c>
      <c r="F3046" t="str">
        <f>IF(D3046&lt;=18,"LOW (1-18)","HIGH (19-36)")</f>
        <v>LOW (1-18)</v>
      </c>
      <c r="G3046">
        <f>INT((D3046-1)/6)+1</f>
        <v>2</v>
      </c>
      <c r="H3046">
        <f>MOD(D3046-1,6)+1</f>
        <v>3</v>
      </c>
      <c r="I3046">
        <f>37-D3046</f>
        <v>28</v>
      </c>
      <c r="J3046">
        <f>ABS(D3046-D3047)</f>
        <v>2</v>
      </c>
      <c r="K3046">
        <f>AVERAGE(D3046:D3050)</f>
        <v>9</v>
      </c>
      <c r="L3046">
        <f>AVERAGE(D3046:D3065)</f>
        <v>9</v>
      </c>
      <c r="M3046">
        <f>K3046-L3046</f>
        <v>0</v>
      </c>
      <c r="N3046" t="str">
        <f>IF(K3046&gt;L3046,"HIGH ZONE BIAS",IF(K3046&lt;L3046,"LOW ZONE BIAS","EQUILIBRIUM"))</f>
        <v>EQUILIBRIUM</v>
      </c>
    </row>
    <row r="3047">
      <c r="A3047">
        <v>24524</v>
      </c>
      <c r="B3047" t="str">
        <v>2024-06-10</v>
      </c>
      <c r="C3047" t="str">
        <v>Afternoon</v>
      </c>
      <c r="D3047">
        <v>11</v>
      </c>
      <c r="E3047" t="str">
        <f>IF(MOD(D3047,2)=0,"EVEN","ODD")</f>
        <v>ODD</v>
      </c>
      <c r="F3047" t="str">
        <f>IF(D3047&lt;=18,"LOW (1-18)","HIGH (19-36)")</f>
        <v>LOW (1-18)</v>
      </c>
      <c r="G3047">
        <f>INT((D3047-1)/6)+1</f>
        <v>2</v>
      </c>
      <c r="H3047">
        <f>MOD(D3047-1,6)+1</f>
        <v>5</v>
      </c>
      <c r="I3047">
        <f>37-D3047</f>
        <v>26</v>
      </c>
      <c r="J3047">
        <f>ABS(D3047-D3048)</f>
        <v>13</v>
      </c>
      <c r="K3047">
        <f>AVERAGE(D3047:D3051)</f>
        <v>11</v>
      </c>
      <c r="L3047">
        <f>AVERAGE(D3047:D3066)</f>
        <v>11</v>
      </c>
      <c r="M3047">
        <f>K3047-L3047</f>
        <v>0</v>
      </c>
      <c r="N3047" t="str">
        <f>IF(K3047&gt;L3047,"HIGH ZONE BIAS",IF(K3047&lt;L3047,"LOW ZONE BIAS","EQUILIBRIUM"))</f>
        <v>EQUILIBRIUM</v>
      </c>
    </row>
    <row r="3048">
      <c r="A3048">
        <v>24523</v>
      </c>
      <c r="B3048" t="str">
        <v>2024-06-10</v>
      </c>
      <c r="C3048" t="str">
        <v>Midday</v>
      </c>
      <c r="D3048">
        <v>24</v>
      </c>
      <c r="E3048" t="str">
        <f>IF(MOD(D3048,2)=0,"EVEN","ODD")</f>
        <v>EVEN</v>
      </c>
      <c r="F3048" t="str">
        <f>IF(D3048&lt;=18,"LOW (1-18)","HIGH (19-36)")</f>
        <v>HIGH (19-36)</v>
      </c>
      <c r="G3048">
        <f>INT((D3048-1)/6)+1</f>
        <v>4</v>
      </c>
      <c r="H3048">
        <f>MOD(D3048-1,6)+1</f>
        <v>6</v>
      </c>
      <c r="I3048">
        <f>37-D3048</f>
        <v>13</v>
      </c>
      <c r="J3048">
        <f>ABS(D3048-D3049)</f>
        <v>18</v>
      </c>
      <c r="K3048">
        <f>AVERAGE(D3048:D3052)</f>
        <v>24</v>
      </c>
      <c r="L3048">
        <f>AVERAGE(D3048:D3067)</f>
        <v>24</v>
      </c>
      <c r="M3048">
        <f>K3048-L3048</f>
        <v>0</v>
      </c>
      <c r="N3048" t="str">
        <f>IF(K3048&gt;L3048,"HIGH ZONE BIAS",IF(K3048&lt;L3048,"LOW ZONE BIAS","EQUILIBRIUM"))</f>
        <v>EQUILIBRIUM</v>
      </c>
    </row>
    <row r="3049">
      <c r="A3049">
        <v>24522</v>
      </c>
      <c r="B3049" t="str">
        <v>2024-06-10</v>
      </c>
      <c r="C3049" t="str">
        <v>Morning</v>
      </c>
      <c r="D3049">
        <v>6</v>
      </c>
      <c r="E3049" t="str">
        <f>IF(MOD(D3049,2)=0,"EVEN","ODD")</f>
        <v>EVEN</v>
      </c>
      <c r="F3049" t="str">
        <f>IF(D3049&lt;=18,"LOW (1-18)","HIGH (19-36)")</f>
        <v>LOW (1-18)</v>
      </c>
      <c r="G3049">
        <f>INT((D3049-1)/6)+1</f>
        <v>1</v>
      </c>
      <c r="H3049">
        <f>MOD(D3049-1,6)+1</f>
        <v>6</v>
      </c>
      <c r="I3049">
        <f>37-D3049</f>
        <v>31</v>
      </c>
      <c r="J3049">
        <f>ABS(D3049-D3050)</f>
        <v>25</v>
      </c>
      <c r="K3049">
        <f>AVERAGE(D3049:D3053)</f>
        <v>6</v>
      </c>
      <c r="L3049">
        <f>AVERAGE(D3049:D3068)</f>
        <v>6</v>
      </c>
      <c r="M3049">
        <f>K3049-L3049</f>
        <v>0</v>
      </c>
      <c r="N3049" t="str">
        <f>IF(K3049&gt;L3049,"HIGH ZONE BIAS",IF(K3049&lt;L3049,"LOW ZONE BIAS","EQUILIBRIUM"))</f>
        <v>EQUILIBRIUM</v>
      </c>
    </row>
    <row r="3050">
      <c r="A3050">
        <v>24521</v>
      </c>
      <c r="B3050" t="str">
        <v>2024-06-08</v>
      </c>
      <c r="C3050" t="str">
        <v>Evening</v>
      </c>
      <c r="D3050">
        <v>31</v>
      </c>
      <c r="E3050" t="str">
        <f>IF(MOD(D3050,2)=0,"EVEN","ODD")</f>
        <v>ODD</v>
      </c>
      <c r="F3050" t="str">
        <f>IF(D3050&lt;=18,"LOW (1-18)","HIGH (19-36)")</f>
        <v>HIGH (19-36)</v>
      </c>
      <c r="G3050">
        <f>INT((D3050-1)/6)+1</f>
        <v>6</v>
      </c>
      <c r="H3050">
        <f>MOD(D3050-1,6)+1</f>
        <v>1</v>
      </c>
      <c r="I3050">
        <f>37-D3050</f>
        <v>6</v>
      </c>
      <c r="J3050">
        <f>ABS(D3050-D3051)</f>
        <v>6</v>
      </c>
      <c r="K3050">
        <f>AVERAGE(D3050:D3054)</f>
        <v>31</v>
      </c>
      <c r="L3050">
        <f>AVERAGE(D3050:D3069)</f>
        <v>31</v>
      </c>
      <c r="M3050">
        <f>K3050-L3050</f>
        <v>0</v>
      </c>
      <c r="N3050" t="str">
        <f>IF(K3050&gt;L3050,"HIGH ZONE BIAS",IF(K3050&lt;L3050,"LOW ZONE BIAS","EQUILIBRIUM"))</f>
        <v>EQUILIBRIUM</v>
      </c>
    </row>
    <row r="3051">
      <c r="A3051">
        <v>24520</v>
      </c>
      <c r="B3051" t="str">
        <v>2024-06-08</v>
      </c>
      <c r="C3051" t="str">
        <v>Afternoon</v>
      </c>
      <c r="D3051">
        <v>25</v>
      </c>
      <c r="E3051" t="str">
        <f>IF(MOD(D3051,2)=0,"EVEN","ODD")</f>
        <v>ODD</v>
      </c>
      <c r="F3051" t="str">
        <f>IF(D3051&lt;=18,"LOW (1-18)","HIGH (19-36)")</f>
        <v>HIGH (19-36)</v>
      </c>
      <c r="G3051">
        <f>INT((D3051-1)/6)+1</f>
        <v>5</v>
      </c>
      <c r="H3051">
        <f>MOD(D3051-1,6)+1</f>
        <v>1</v>
      </c>
      <c r="I3051">
        <f>37-D3051</f>
        <v>12</v>
      </c>
      <c r="J3051">
        <f>ABS(D3051-D3052)</f>
        <v>5</v>
      </c>
      <c r="K3051">
        <f>AVERAGE(D3051:D3055)</f>
        <v>25</v>
      </c>
      <c r="L3051">
        <f>AVERAGE(D3051:D3070)</f>
        <v>25</v>
      </c>
      <c r="M3051">
        <f>K3051-L3051</f>
        <v>0</v>
      </c>
      <c r="N3051" t="str">
        <f>IF(K3051&gt;L3051,"HIGH ZONE BIAS",IF(K3051&lt;L3051,"LOW ZONE BIAS","EQUILIBRIUM"))</f>
        <v>EQUILIBRIUM</v>
      </c>
    </row>
    <row r="3052">
      <c r="A3052">
        <v>24519</v>
      </c>
      <c r="B3052" t="str">
        <v>2024-06-08</v>
      </c>
      <c r="C3052" t="str">
        <v>Midday</v>
      </c>
      <c r="D3052">
        <v>30</v>
      </c>
      <c r="E3052" t="str">
        <f>IF(MOD(D3052,2)=0,"EVEN","ODD")</f>
        <v>EVEN</v>
      </c>
      <c r="F3052" t="str">
        <f>IF(D3052&lt;=18,"LOW (1-18)","HIGH (19-36)")</f>
        <v>HIGH (19-36)</v>
      </c>
      <c r="G3052">
        <f>INT((D3052-1)/6)+1</f>
        <v>5</v>
      </c>
      <c r="H3052">
        <f>MOD(D3052-1,6)+1</f>
        <v>6</v>
      </c>
      <c r="I3052">
        <f>37-D3052</f>
        <v>7</v>
      </c>
      <c r="J3052">
        <f>ABS(D3052-D3053)</f>
        <v>16</v>
      </c>
      <c r="K3052">
        <f>AVERAGE(D3052:D3056)</f>
        <v>30</v>
      </c>
      <c r="L3052">
        <f>AVERAGE(D3052:D3071)</f>
        <v>30</v>
      </c>
      <c r="M3052">
        <f>K3052-L3052</f>
        <v>0</v>
      </c>
      <c r="N3052" t="str">
        <f>IF(K3052&gt;L3052,"HIGH ZONE BIAS",IF(K3052&lt;L3052,"LOW ZONE BIAS","EQUILIBRIUM"))</f>
        <v>EQUILIBRIUM</v>
      </c>
    </row>
    <row r="3053">
      <c r="A3053">
        <v>24518</v>
      </c>
      <c r="B3053" t="str">
        <v>2024-06-08</v>
      </c>
      <c r="C3053" t="str">
        <v>Morning</v>
      </c>
      <c r="D3053">
        <v>14</v>
      </c>
      <c r="E3053" t="str">
        <f>IF(MOD(D3053,2)=0,"EVEN","ODD")</f>
        <v>EVEN</v>
      </c>
      <c r="F3053" t="str">
        <f>IF(D3053&lt;=18,"LOW (1-18)","HIGH (19-36)")</f>
        <v>LOW (1-18)</v>
      </c>
      <c r="G3053">
        <f>INT((D3053-1)/6)+1</f>
        <v>3</v>
      </c>
      <c r="H3053">
        <f>MOD(D3053-1,6)+1</f>
        <v>2</v>
      </c>
      <c r="I3053">
        <f>37-D3053</f>
        <v>23</v>
      </c>
      <c r="J3053">
        <f>ABS(D3053-D3054)</f>
        <v>10</v>
      </c>
      <c r="K3053">
        <f>AVERAGE(D3053:D3057)</f>
        <v>14</v>
      </c>
      <c r="L3053">
        <f>AVERAGE(D3053:D3072)</f>
        <v>14</v>
      </c>
      <c r="M3053">
        <f>K3053-L3053</f>
        <v>0</v>
      </c>
      <c r="N3053" t="str">
        <f>IF(K3053&gt;L3053,"HIGH ZONE BIAS",IF(K3053&lt;L3053,"LOW ZONE BIAS","EQUILIBRIUM"))</f>
        <v>EQUILIBRIUM</v>
      </c>
    </row>
    <row r="3054">
      <c r="A3054">
        <v>24517</v>
      </c>
      <c r="B3054" t="str">
        <v>2024-06-07</v>
      </c>
      <c r="C3054" t="str">
        <v>Evening</v>
      </c>
      <c r="D3054">
        <v>4</v>
      </c>
      <c r="E3054" t="str">
        <f>IF(MOD(D3054,2)=0,"EVEN","ODD")</f>
        <v>EVEN</v>
      </c>
      <c r="F3054" t="str">
        <f>IF(D3054&lt;=18,"LOW (1-18)","HIGH (19-36)")</f>
        <v>LOW (1-18)</v>
      </c>
      <c r="G3054">
        <f>INT((D3054-1)/6)+1</f>
        <v>1</v>
      </c>
      <c r="H3054">
        <f>MOD(D3054-1,6)+1</f>
        <v>4</v>
      </c>
      <c r="I3054">
        <f>37-D3054</f>
        <v>33</v>
      </c>
      <c r="J3054">
        <f>ABS(D3054-D3055)</f>
        <v>2</v>
      </c>
      <c r="K3054">
        <f>AVERAGE(D3054:D3058)</f>
        <v>4</v>
      </c>
      <c r="L3054">
        <f>AVERAGE(D3054:D3073)</f>
        <v>4</v>
      </c>
      <c r="M3054">
        <f>K3054-L3054</f>
        <v>0</v>
      </c>
      <c r="N3054" t="str">
        <f>IF(K3054&gt;L3054,"HIGH ZONE BIAS",IF(K3054&lt;L3054,"LOW ZONE BIAS","EQUILIBRIUM"))</f>
        <v>EQUILIBRIUM</v>
      </c>
    </row>
    <row r="3055">
      <c r="A3055">
        <v>24516</v>
      </c>
      <c r="B3055" t="str">
        <v>2024-06-07</v>
      </c>
      <c r="C3055" t="str">
        <v>Afternoon</v>
      </c>
      <c r="D3055">
        <v>6</v>
      </c>
      <c r="E3055" t="str">
        <f>IF(MOD(D3055,2)=0,"EVEN","ODD")</f>
        <v>EVEN</v>
      </c>
      <c r="F3055" t="str">
        <f>IF(D3055&lt;=18,"LOW (1-18)","HIGH (19-36)")</f>
        <v>LOW (1-18)</v>
      </c>
      <c r="G3055">
        <f>INT((D3055-1)/6)+1</f>
        <v>1</v>
      </c>
      <c r="H3055">
        <f>MOD(D3055-1,6)+1</f>
        <v>6</v>
      </c>
      <c r="I3055">
        <f>37-D3055</f>
        <v>31</v>
      </c>
      <c r="J3055">
        <f>ABS(D3055-D3056)</f>
        <v>7</v>
      </c>
      <c r="K3055">
        <f>AVERAGE(D3055:D3059)</f>
        <v>6</v>
      </c>
      <c r="L3055">
        <f>AVERAGE(D3055:D3074)</f>
        <v>6</v>
      </c>
      <c r="M3055">
        <f>K3055-L3055</f>
        <v>0</v>
      </c>
      <c r="N3055" t="str">
        <f>IF(K3055&gt;L3055,"HIGH ZONE BIAS",IF(K3055&lt;L3055,"LOW ZONE BIAS","EQUILIBRIUM"))</f>
        <v>EQUILIBRIUM</v>
      </c>
    </row>
    <row r="3056">
      <c r="A3056">
        <v>24515</v>
      </c>
      <c r="B3056" t="str">
        <v>2024-06-07</v>
      </c>
      <c r="C3056" t="str">
        <v>Midday</v>
      </c>
      <c r="D3056">
        <v>13</v>
      </c>
      <c r="E3056" t="str">
        <f>IF(MOD(D3056,2)=0,"EVEN","ODD")</f>
        <v>ODD</v>
      </c>
      <c r="F3056" t="str">
        <f>IF(D3056&lt;=18,"LOW (1-18)","HIGH (19-36)")</f>
        <v>LOW (1-18)</v>
      </c>
      <c r="G3056">
        <f>INT((D3056-1)/6)+1</f>
        <v>3</v>
      </c>
      <c r="H3056">
        <f>MOD(D3056-1,6)+1</f>
        <v>1</v>
      </c>
      <c r="I3056">
        <f>37-D3056</f>
        <v>24</v>
      </c>
      <c r="J3056">
        <f>ABS(D3056-D3057)</f>
        <v>14</v>
      </c>
      <c r="K3056">
        <f>AVERAGE(D3056:D3060)</f>
        <v>13</v>
      </c>
      <c r="L3056">
        <f>AVERAGE(D3056:D3075)</f>
        <v>13</v>
      </c>
      <c r="M3056">
        <f>K3056-L3056</f>
        <v>0</v>
      </c>
      <c r="N3056" t="str">
        <f>IF(K3056&gt;L3056,"HIGH ZONE BIAS",IF(K3056&lt;L3056,"LOW ZONE BIAS","EQUILIBRIUM"))</f>
        <v>EQUILIBRIUM</v>
      </c>
    </row>
    <row r="3057">
      <c r="A3057">
        <v>24514</v>
      </c>
      <c r="B3057" t="str">
        <v>2024-06-07</v>
      </c>
      <c r="C3057" t="str">
        <v>Morning</v>
      </c>
      <c r="D3057">
        <v>27</v>
      </c>
      <c r="E3057" t="str">
        <f>IF(MOD(D3057,2)=0,"EVEN","ODD")</f>
        <v>ODD</v>
      </c>
      <c r="F3057" t="str">
        <f>IF(D3057&lt;=18,"LOW (1-18)","HIGH (19-36)")</f>
        <v>HIGH (19-36)</v>
      </c>
      <c r="G3057">
        <f>INT((D3057-1)/6)+1</f>
        <v>5</v>
      </c>
      <c r="H3057">
        <f>MOD(D3057-1,6)+1</f>
        <v>3</v>
      </c>
      <c r="I3057">
        <f>37-D3057</f>
        <v>10</v>
      </c>
      <c r="J3057">
        <f>ABS(D3057-D3058)</f>
        <v>18</v>
      </c>
      <c r="K3057">
        <f>AVERAGE(D3057:D3061)</f>
        <v>27</v>
      </c>
      <c r="L3057">
        <f>AVERAGE(D3057:D3076)</f>
        <v>27</v>
      </c>
      <c r="M3057">
        <f>K3057-L3057</f>
        <v>0</v>
      </c>
      <c r="N3057" t="str">
        <f>IF(K3057&gt;L3057,"HIGH ZONE BIAS",IF(K3057&lt;L3057,"LOW ZONE BIAS","EQUILIBRIUM"))</f>
        <v>EQUILIBRIUM</v>
      </c>
    </row>
    <row r="3058">
      <c r="A3058">
        <v>24513</v>
      </c>
      <c r="B3058" t="str">
        <v>2024-06-06</v>
      </c>
      <c r="C3058" t="str">
        <v>Evening</v>
      </c>
      <c r="D3058">
        <v>9</v>
      </c>
      <c r="E3058" t="str">
        <f>IF(MOD(D3058,2)=0,"EVEN","ODD")</f>
        <v>ODD</v>
      </c>
      <c r="F3058" t="str">
        <f>IF(D3058&lt;=18,"LOW (1-18)","HIGH (19-36)")</f>
        <v>LOW (1-18)</v>
      </c>
      <c r="G3058">
        <f>INT((D3058-1)/6)+1</f>
        <v>2</v>
      </c>
      <c r="H3058">
        <f>MOD(D3058-1,6)+1</f>
        <v>3</v>
      </c>
      <c r="I3058">
        <f>37-D3058</f>
        <v>28</v>
      </c>
      <c r="J3058">
        <f>ABS(D3058-D3059)</f>
        <v>17</v>
      </c>
      <c r="K3058">
        <f>AVERAGE(D3058:D3062)</f>
        <v>9</v>
      </c>
      <c r="L3058">
        <f>AVERAGE(D3058:D3077)</f>
        <v>9</v>
      </c>
      <c r="M3058">
        <f>K3058-L3058</f>
        <v>0</v>
      </c>
      <c r="N3058" t="str">
        <f>IF(K3058&gt;L3058,"HIGH ZONE BIAS",IF(K3058&lt;L3058,"LOW ZONE BIAS","EQUILIBRIUM"))</f>
        <v>EQUILIBRIUM</v>
      </c>
    </row>
    <row r="3059">
      <c r="A3059">
        <v>24512</v>
      </c>
      <c r="B3059" t="str">
        <v>2024-06-06</v>
      </c>
      <c r="C3059" t="str">
        <v>Afternoon</v>
      </c>
      <c r="D3059">
        <v>26</v>
      </c>
      <c r="E3059" t="str">
        <f>IF(MOD(D3059,2)=0,"EVEN","ODD")</f>
        <v>EVEN</v>
      </c>
      <c r="F3059" t="str">
        <f>IF(D3059&lt;=18,"LOW (1-18)","HIGH (19-36)")</f>
        <v>HIGH (19-36)</v>
      </c>
      <c r="G3059">
        <f>INT((D3059-1)/6)+1</f>
        <v>5</v>
      </c>
      <c r="H3059">
        <f>MOD(D3059-1,6)+1</f>
        <v>2</v>
      </c>
      <c r="I3059">
        <f>37-D3059</f>
        <v>11</v>
      </c>
      <c r="J3059">
        <f>ABS(D3059-D3060)</f>
        <v>9</v>
      </c>
      <c r="K3059">
        <f>AVERAGE(D3059:D3063)</f>
        <v>26</v>
      </c>
      <c r="L3059">
        <f>AVERAGE(D3059:D3078)</f>
        <v>26</v>
      </c>
      <c r="M3059">
        <f>K3059-L3059</f>
        <v>0</v>
      </c>
      <c r="N3059" t="str">
        <f>IF(K3059&gt;L3059,"HIGH ZONE BIAS",IF(K3059&lt;L3059,"LOW ZONE BIAS","EQUILIBRIUM"))</f>
        <v>EQUILIBRIUM</v>
      </c>
    </row>
    <row r="3060">
      <c r="A3060">
        <v>24511</v>
      </c>
      <c r="B3060" t="str">
        <v>2024-06-06</v>
      </c>
      <c r="C3060" t="str">
        <v>Midday</v>
      </c>
      <c r="D3060">
        <v>17</v>
      </c>
      <c r="E3060" t="str">
        <f>IF(MOD(D3060,2)=0,"EVEN","ODD")</f>
        <v>ODD</v>
      </c>
      <c r="F3060" t="str">
        <f>IF(D3060&lt;=18,"LOW (1-18)","HIGH (19-36)")</f>
        <v>LOW (1-18)</v>
      </c>
      <c r="G3060">
        <f>INT((D3060-1)/6)+1</f>
        <v>3</v>
      </c>
      <c r="H3060">
        <f>MOD(D3060-1,6)+1</f>
        <v>5</v>
      </c>
      <c r="I3060">
        <f>37-D3060</f>
        <v>20</v>
      </c>
      <c r="J3060">
        <f>ABS(D3060-D3061)</f>
        <v>3</v>
      </c>
      <c r="K3060">
        <f>AVERAGE(D3060:D3064)</f>
        <v>17</v>
      </c>
      <c r="L3060">
        <f>AVERAGE(D3060:D3079)</f>
        <v>17</v>
      </c>
      <c r="M3060">
        <f>K3060-L3060</f>
        <v>0</v>
      </c>
      <c r="N3060" t="str">
        <f>IF(K3060&gt;L3060,"HIGH ZONE BIAS",IF(K3060&lt;L3060,"LOW ZONE BIAS","EQUILIBRIUM"))</f>
        <v>EQUILIBRIUM</v>
      </c>
    </row>
    <row r="3061">
      <c r="A3061">
        <v>24510</v>
      </c>
      <c r="B3061" t="str">
        <v>2024-06-06</v>
      </c>
      <c r="C3061" t="str">
        <v>Morning</v>
      </c>
      <c r="D3061">
        <v>14</v>
      </c>
      <c r="E3061" t="str">
        <f>IF(MOD(D3061,2)=0,"EVEN","ODD")</f>
        <v>EVEN</v>
      </c>
      <c r="F3061" t="str">
        <f>IF(D3061&lt;=18,"LOW (1-18)","HIGH (19-36)")</f>
        <v>LOW (1-18)</v>
      </c>
      <c r="G3061">
        <f>INT((D3061-1)/6)+1</f>
        <v>3</v>
      </c>
      <c r="H3061">
        <f>MOD(D3061-1,6)+1</f>
        <v>2</v>
      </c>
      <c r="I3061">
        <f>37-D3061</f>
        <v>23</v>
      </c>
      <c r="J3061">
        <f>ABS(D3061-D3062)</f>
        <v>6</v>
      </c>
      <c r="K3061">
        <f>AVERAGE(D3061:D3065)</f>
        <v>14</v>
      </c>
      <c r="L3061">
        <f>AVERAGE(D3061:D3080)</f>
        <v>14</v>
      </c>
      <c r="M3061">
        <f>K3061-L3061</f>
        <v>0</v>
      </c>
      <c r="N3061" t="str">
        <f>IF(K3061&gt;L3061,"HIGH ZONE BIAS",IF(K3061&lt;L3061,"LOW ZONE BIAS","EQUILIBRIUM"))</f>
        <v>EQUILIBRIUM</v>
      </c>
    </row>
    <row r="3062">
      <c r="A3062">
        <v>24509</v>
      </c>
      <c r="B3062" t="str">
        <v>2024-06-05</v>
      </c>
      <c r="C3062" t="str">
        <v>Evening</v>
      </c>
      <c r="D3062">
        <v>20</v>
      </c>
      <c r="E3062" t="str">
        <f>IF(MOD(D3062,2)=0,"EVEN","ODD")</f>
        <v>EVEN</v>
      </c>
      <c r="F3062" t="str">
        <f>IF(D3062&lt;=18,"LOW (1-18)","HIGH (19-36)")</f>
        <v>HIGH (19-36)</v>
      </c>
      <c r="G3062">
        <f>INT((D3062-1)/6)+1</f>
        <v>4</v>
      </c>
      <c r="H3062">
        <f>MOD(D3062-1,6)+1</f>
        <v>2</v>
      </c>
      <c r="I3062">
        <f>37-D3062</f>
        <v>17</v>
      </c>
      <c r="J3062">
        <f>ABS(D3062-D3063)</f>
        <v>6</v>
      </c>
      <c r="K3062">
        <f>AVERAGE(D3062:D3066)</f>
        <v>20</v>
      </c>
      <c r="L3062">
        <f>AVERAGE(D3062:D3081)</f>
        <v>20</v>
      </c>
      <c r="M3062">
        <f>K3062-L3062</f>
        <v>0</v>
      </c>
      <c r="N3062" t="str">
        <f>IF(K3062&gt;L3062,"HIGH ZONE BIAS",IF(K3062&lt;L3062,"LOW ZONE BIAS","EQUILIBRIUM"))</f>
        <v>EQUILIBRIUM</v>
      </c>
    </row>
    <row r="3063">
      <c r="A3063">
        <v>24508</v>
      </c>
      <c r="B3063" t="str">
        <v>2024-06-05</v>
      </c>
      <c r="C3063" t="str">
        <v>Afternoon</v>
      </c>
      <c r="D3063">
        <v>14</v>
      </c>
      <c r="E3063" t="str">
        <f>IF(MOD(D3063,2)=0,"EVEN","ODD")</f>
        <v>EVEN</v>
      </c>
      <c r="F3063" t="str">
        <f>IF(D3063&lt;=18,"LOW (1-18)","HIGH (19-36)")</f>
        <v>LOW (1-18)</v>
      </c>
      <c r="G3063">
        <f>INT((D3063-1)/6)+1</f>
        <v>3</v>
      </c>
      <c r="H3063">
        <f>MOD(D3063-1,6)+1</f>
        <v>2</v>
      </c>
      <c r="I3063">
        <f>37-D3063</f>
        <v>23</v>
      </c>
      <c r="J3063">
        <f>ABS(D3063-D3064)</f>
        <v>2</v>
      </c>
      <c r="K3063">
        <f>AVERAGE(D3063:D3067)</f>
        <v>14</v>
      </c>
      <c r="L3063">
        <f>AVERAGE(D3063:D3082)</f>
        <v>14</v>
      </c>
      <c r="M3063">
        <f>K3063-L3063</f>
        <v>0</v>
      </c>
      <c r="N3063" t="str">
        <f>IF(K3063&gt;L3063,"HIGH ZONE BIAS",IF(K3063&lt;L3063,"LOW ZONE BIAS","EQUILIBRIUM"))</f>
        <v>EQUILIBRIUM</v>
      </c>
    </row>
    <row r="3064">
      <c r="A3064">
        <v>24507</v>
      </c>
      <c r="B3064" t="str">
        <v>2024-06-05</v>
      </c>
      <c r="C3064" t="str">
        <v>Midday</v>
      </c>
      <c r="D3064">
        <v>12</v>
      </c>
      <c r="E3064" t="str">
        <f>IF(MOD(D3064,2)=0,"EVEN","ODD")</f>
        <v>EVEN</v>
      </c>
      <c r="F3064" t="str">
        <f>IF(D3064&lt;=18,"LOW (1-18)","HIGH (19-36)")</f>
        <v>LOW (1-18)</v>
      </c>
      <c r="G3064">
        <f>INT((D3064-1)/6)+1</f>
        <v>2</v>
      </c>
      <c r="H3064">
        <f>MOD(D3064-1,6)+1</f>
        <v>6</v>
      </c>
      <c r="I3064">
        <f>37-D3064</f>
        <v>25</v>
      </c>
      <c r="J3064">
        <f>ABS(D3064-D3065)</f>
        <v>9</v>
      </c>
      <c r="K3064">
        <f>AVERAGE(D3064:D3068)</f>
        <v>12</v>
      </c>
      <c r="L3064">
        <f>AVERAGE(D3064:D3083)</f>
        <v>12</v>
      </c>
      <c r="M3064">
        <f>K3064-L3064</f>
        <v>0</v>
      </c>
      <c r="N3064" t="str">
        <f>IF(K3064&gt;L3064,"HIGH ZONE BIAS",IF(K3064&lt;L3064,"LOW ZONE BIAS","EQUILIBRIUM"))</f>
        <v>EQUILIBRIUM</v>
      </c>
    </row>
    <row r="3065">
      <c r="A3065">
        <v>24506</v>
      </c>
      <c r="B3065" t="str">
        <v>2024-06-05</v>
      </c>
      <c r="C3065" t="str">
        <v>Morning</v>
      </c>
      <c r="D3065">
        <v>3</v>
      </c>
      <c r="E3065" t="str">
        <f>IF(MOD(D3065,2)=0,"EVEN","ODD")</f>
        <v>ODD</v>
      </c>
      <c r="F3065" t="str">
        <f>IF(D3065&lt;=18,"LOW (1-18)","HIGH (19-36)")</f>
        <v>LOW (1-18)</v>
      </c>
      <c r="G3065">
        <f>INT((D3065-1)/6)+1</f>
        <v>1</v>
      </c>
      <c r="H3065">
        <f>MOD(D3065-1,6)+1</f>
        <v>3</v>
      </c>
      <c r="I3065">
        <f>37-D3065</f>
        <v>34</v>
      </c>
      <c r="J3065">
        <f>ABS(D3065-D3066)</f>
        <v>0</v>
      </c>
      <c r="K3065">
        <f>AVERAGE(D3065:D3069)</f>
        <v>3</v>
      </c>
      <c r="L3065">
        <f>AVERAGE(D3065:D3084)</f>
        <v>3</v>
      </c>
      <c r="M3065">
        <f>K3065-L3065</f>
        <v>0</v>
      </c>
      <c r="N3065" t="str">
        <f>IF(K3065&gt;L3065,"HIGH ZONE BIAS",IF(K3065&lt;L3065,"LOW ZONE BIAS","EQUILIBRIUM"))</f>
        <v>EQUILIBRIUM</v>
      </c>
    </row>
    <row r="3066">
      <c r="A3066">
        <v>24505</v>
      </c>
      <c r="B3066" t="str">
        <v>2024-06-04</v>
      </c>
      <c r="C3066" t="str">
        <v>Evening</v>
      </c>
      <c r="D3066">
        <v>3</v>
      </c>
      <c r="E3066" t="str">
        <f>IF(MOD(D3066,2)=0,"EVEN","ODD")</f>
        <v>ODD</v>
      </c>
      <c r="F3066" t="str">
        <f>IF(D3066&lt;=18,"LOW (1-18)","HIGH (19-36)")</f>
        <v>LOW (1-18)</v>
      </c>
      <c r="G3066">
        <f>INT((D3066-1)/6)+1</f>
        <v>1</v>
      </c>
      <c r="H3066">
        <f>MOD(D3066-1,6)+1</f>
        <v>3</v>
      </c>
      <c r="I3066">
        <f>37-D3066</f>
        <v>34</v>
      </c>
      <c r="J3066">
        <f>ABS(D3066-D3067)</f>
        <v>2</v>
      </c>
      <c r="K3066">
        <f>AVERAGE(D3066:D3070)</f>
        <v>3</v>
      </c>
      <c r="L3066">
        <f>AVERAGE(D3066:D3085)</f>
        <v>3</v>
      </c>
      <c r="M3066">
        <f>K3066-L3066</f>
        <v>0</v>
      </c>
      <c r="N3066" t="str">
        <f>IF(K3066&gt;L3066,"HIGH ZONE BIAS",IF(K3066&lt;L3066,"LOW ZONE BIAS","EQUILIBRIUM"))</f>
        <v>EQUILIBRIUM</v>
      </c>
    </row>
    <row r="3067">
      <c r="A3067">
        <v>24504</v>
      </c>
      <c r="B3067" t="str">
        <v>2024-06-04</v>
      </c>
      <c r="C3067" t="str">
        <v>Afternoon</v>
      </c>
      <c r="D3067">
        <v>5</v>
      </c>
      <c r="E3067" t="str">
        <f>IF(MOD(D3067,2)=0,"EVEN","ODD")</f>
        <v>ODD</v>
      </c>
      <c r="F3067" t="str">
        <f>IF(D3067&lt;=18,"LOW (1-18)","HIGH (19-36)")</f>
        <v>LOW (1-18)</v>
      </c>
      <c r="G3067">
        <f>INT((D3067-1)/6)+1</f>
        <v>1</v>
      </c>
      <c r="H3067">
        <f>MOD(D3067-1,6)+1</f>
        <v>5</v>
      </c>
      <c r="I3067">
        <f>37-D3067</f>
        <v>32</v>
      </c>
      <c r="J3067">
        <f>ABS(D3067-D3068)</f>
        <v>23</v>
      </c>
      <c r="K3067">
        <f>AVERAGE(D3067:D3071)</f>
        <v>5</v>
      </c>
      <c r="L3067">
        <f>AVERAGE(D3067:D3086)</f>
        <v>5</v>
      </c>
      <c r="M3067">
        <f>K3067-L3067</f>
        <v>0</v>
      </c>
      <c r="N3067" t="str">
        <f>IF(K3067&gt;L3067,"HIGH ZONE BIAS",IF(K3067&lt;L3067,"LOW ZONE BIAS","EQUILIBRIUM"))</f>
        <v>EQUILIBRIUM</v>
      </c>
    </row>
    <row r="3068">
      <c r="A3068">
        <v>24503</v>
      </c>
      <c r="B3068" t="str">
        <v>2024-06-04</v>
      </c>
      <c r="C3068" t="str">
        <v>Midday</v>
      </c>
      <c r="D3068">
        <v>28</v>
      </c>
      <c r="E3068" t="str">
        <f>IF(MOD(D3068,2)=0,"EVEN","ODD")</f>
        <v>EVEN</v>
      </c>
      <c r="F3068" t="str">
        <f>IF(D3068&lt;=18,"LOW (1-18)","HIGH (19-36)")</f>
        <v>HIGH (19-36)</v>
      </c>
      <c r="G3068">
        <f>INT((D3068-1)/6)+1</f>
        <v>5</v>
      </c>
      <c r="H3068">
        <f>MOD(D3068-1,6)+1</f>
        <v>4</v>
      </c>
      <c r="I3068">
        <f>37-D3068</f>
        <v>9</v>
      </c>
      <c r="J3068">
        <f>ABS(D3068-D3069)</f>
        <v>12</v>
      </c>
      <c r="K3068">
        <f>AVERAGE(D3068:D3072)</f>
        <v>28</v>
      </c>
      <c r="L3068">
        <f>AVERAGE(D3068:D3087)</f>
        <v>28</v>
      </c>
      <c r="M3068">
        <f>K3068-L3068</f>
        <v>0</v>
      </c>
      <c r="N3068" t="str">
        <f>IF(K3068&gt;L3068,"HIGH ZONE BIAS",IF(K3068&lt;L3068,"LOW ZONE BIAS","EQUILIBRIUM"))</f>
        <v>EQUILIBRIUM</v>
      </c>
    </row>
    <row r="3069">
      <c r="A3069">
        <v>24502</v>
      </c>
      <c r="B3069" t="str">
        <v>2024-06-04</v>
      </c>
      <c r="C3069" t="str">
        <v>Morning</v>
      </c>
      <c r="D3069">
        <v>16</v>
      </c>
      <c r="E3069" t="str">
        <f>IF(MOD(D3069,2)=0,"EVEN","ODD")</f>
        <v>EVEN</v>
      </c>
      <c r="F3069" t="str">
        <f>IF(D3069&lt;=18,"LOW (1-18)","HIGH (19-36)")</f>
        <v>LOW (1-18)</v>
      </c>
      <c r="G3069">
        <f>INT((D3069-1)/6)+1</f>
        <v>3</v>
      </c>
      <c r="H3069">
        <f>MOD(D3069-1,6)+1</f>
        <v>4</v>
      </c>
      <c r="I3069">
        <f>37-D3069</f>
        <v>21</v>
      </c>
      <c r="J3069">
        <f>ABS(D3069-D3070)</f>
        <v>12</v>
      </c>
      <c r="K3069">
        <f>AVERAGE(D3069:D3073)</f>
        <v>16</v>
      </c>
      <c r="L3069">
        <f>AVERAGE(D3069:D3088)</f>
        <v>16</v>
      </c>
      <c r="M3069">
        <f>K3069-L3069</f>
        <v>0</v>
      </c>
      <c r="N3069" t="str">
        <f>IF(K3069&gt;L3069,"HIGH ZONE BIAS",IF(K3069&lt;L3069,"LOW ZONE BIAS","EQUILIBRIUM"))</f>
        <v>EQUILIBRIUM</v>
      </c>
    </row>
    <row r="3070">
      <c r="A3070">
        <v>24501</v>
      </c>
      <c r="B3070" t="str">
        <v>2024-06-03</v>
      </c>
      <c r="C3070" t="str">
        <v>Evening</v>
      </c>
      <c r="D3070">
        <v>28</v>
      </c>
      <c r="E3070" t="str">
        <f>IF(MOD(D3070,2)=0,"EVEN","ODD")</f>
        <v>EVEN</v>
      </c>
      <c r="F3070" t="str">
        <f>IF(D3070&lt;=18,"LOW (1-18)","HIGH (19-36)")</f>
        <v>HIGH (19-36)</v>
      </c>
      <c r="G3070">
        <f>INT((D3070-1)/6)+1</f>
        <v>5</v>
      </c>
      <c r="H3070">
        <f>MOD(D3070-1,6)+1</f>
        <v>4</v>
      </c>
      <c r="I3070">
        <f>37-D3070</f>
        <v>9</v>
      </c>
      <c r="J3070">
        <f>ABS(D3070-D3071)</f>
        <v>2</v>
      </c>
      <c r="K3070">
        <f>AVERAGE(D3070:D3074)</f>
        <v>28</v>
      </c>
      <c r="L3070">
        <f>AVERAGE(D3070:D3089)</f>
        <v>28</v>
      </c>
      <c r="M3070">
        <f>K3070-L3070</f>
        <v>0</v>
      </c>
      <c r="N3070" t="str">
        <f>IF(K3070&gt;L3070,"HIGH ZONE BIAS",IF(K3070&lt;L3070,"LOW ZONE BIAS","EQUILIBRIUM"))</f>
        <v>EQUILIBRIUM</v>
      </c>
    </row>
    <row r="3071">
      <c r="A3071">
        <v>24500</v>
      </c>
      <c r="B3071" t="str">
        <v>2024-06-03</v>
      </c>
      <c r="C3071" t="str">
        <v>Afternoon</v>
      </c>
      <c r="D3071">
        <v>30</v>
      </c>
      <c r="E3071" t="str">
        <f>IF(MOD(D3071,2)=0,"EVEN","ODD")</f>
        <v>EVEN</v>
      </c>
      <c r="F3071" t="str">
        <f>IF(D3071&lt;=18,"LOW (1-18)","HIGH (19-36)")</f>
        <v>HIGH (19-36)</v>
      </c>
      <c r="G3071">
        <f>INT((D3071-1)/6)+1</f>
        <v>5</v>
      </c>
      <c r="H3071">
        <f>MOD(D3071-1,6)+1</f>
        <v>6</v>
      </c>
      <c r="I3071">
        <f>37-D3071</f>
        <v>7</v>
      </c>
      <c r="J3071">
        <f>ABS(D3071-D3072)</f>
        <v>1</v>
      </c>
      <c r="K3071">
        <f>AVERAGE(D3071:D3075)</f>
        <v>30</v>
      </c>
      <c r="L3071">
        <f>AVERAGE(D3071:D3090)</f>
        <v>30</v>
      </c>
      <c r="M3071">
        <f>K3071-L3071</f>
        <v>0</v>
      </c>
      <c r="N3071" t="str">
        <f>IF(K3071&gt;L3071,"HIGH ZONE BIAS",IF(K3071&lt;L3071,"LOW ZONE BIAS","EQUILIBRIUM"))</f>
        <v>EQUILIBRIUM</v>
      </c>
    </row>
    <row r="3072">
      <c r="A3072">
        <v>24499</v>
      </c>
      <c r="B3072" t="str">
        <v>2024-06-03</v>
      </c>
      <c r="C3072" t="str">
        <v>Midday</v>
      </c>
      <c r="D3072">
        <v>31</v>
      </c>
      <c r="E3072" t="str">
        <f>IF(MOD(D3072,2)=0,"EVEN","ODD")</f>
        <v>ODD</v>
      </c>
      <c r="F3072" t="str">
        <f>IF(D3072&lt;=18,"LOW (1-18)","HIGH (19-36)")</f>
        <v>HIGH (19-36)</v>
      </c>
      <c r="G3072">
        <f>INT((D3072-1)/6)+1</f>
        <v>6</v>
      </c>
      <c r="H3072">
        <f>MOD(D3072-1,6)+1</f>
        <v>1</v>
      </c>
      <c r="I3072">
        <f>37-D3072</f>
        <v>6</v>
      </c>
      <c r="J3072">
        <f>ABS(D3072-D3073)</f>
        <v>10</v>
      </c>
      <c r="K3072">
        <f>AVERAGE(D3072:D3076)</f>
        <v>31</v>
      </c>
      <c r="L3072">
        <f>AVERAGE(D3072:D3091)</f>
        <v>31</v>
      </c>
      <c r="M3072">
        <f>K3072-L3072</f>
        <v>0</v>
      </c>
      <c r="N3072" t="str">
        <f>IF(K3072&gt;L3072,"HIGH ZONE BIAS",IF(K3072&lt;L3072,"LOW ZONE BIAS","EQUILIBRIUM"))</f>
        <v>EQUILIBRIUM</v>
      </c>
    </row>
    <row r="3073">
      <c r="A3073">
        <v>24498</v>
      </c>
      <c r="B3073" t="str">
        <v>2024-06-03</v>
      </c>
      <c r="C3073" t="str">
        <v>Morning</v>
      </c>
      <c r="D3073">
        <v>21</v>
      </c>
      <c r="E3073" t="str">
        <f>IF(MOD(D3073,2)=0,"EVEN","ODD")</f>
        <v>ODD</v>
      </c>
      <c r="F3073" t="str">
        <f>IF(D3073&lt;=18,"LOW (1-18)","HIGH (19-36)")</f>
        <v>HIGH (19-36)</v>
      </c>
      <c r="G3073">
        <f>INT((D3073-1)/6)+1</f>
        <v>4</v>
      </c>
      <c r="H3073">
        <f>MOD(D3073-1,6)+1</f>
        <v>3</v>
      </c>
      <c r="I3073">
        <f>37-D3073</f>
        <v>16</v>
      </c>
      <c r="J3073">
        <f>ABS(D3073-D3074)</f>
        <v>13</v>
      </c>
      <c r="K3073">
        <f>AVERAGE(D3073:D3077)</f>
        <v>21</v>
      </c>
      <c r="L3073">
        <f>AVERAGE(D3073:D3092)</f>
        <v>21</v>
      </c>
      <c r="M3073">
        <f>K3073-L3073</f>
        <v>0</v>
      </c>
      <c r="N3073" t="str">
        <f>IF(K3073&gt;L3073,"HIGH ZONE BIAS",IF(K3073&lt;L3073,"LOW ZONE BIAS","EQUILIBRIUM"))</f>
        <v>EQUILIBRIUM</v>
      </c>
    </row>
    <row r="3074">
      <c r="A3074">
        <v>24497</v>
      </c>
      <c r="B3074" t="str">
        <v>2024-06-01</v>
      </c>
      <c r="C3074" t="str">
        <v>Evening</v>
      </c>
      <c r="D3074">
        <v>34</v>
      </c>
      <c r="E3074" t="str">
        <f>IF(MOD(D3074,2)=0,"EVEN","ODD")</f>
        <v>EVEN</v>
      </c>
      <c r="F3074" t="str">
        <f>IF(D3074&lt;=18,"LOW (1-18)","HIGH (19-36)")</f>
        <v>HIGH (19-36)</v>
      </c>
      <c r="G3074">
        <f>INT((D3074-1)/6)+1</f>
        <v>6</v>
      </c>
      <c r="H3074">
        <f>MOD(D3074-1,6)+1</f>
        <v>4</v>
      </c>
      <c r="I3074">
        <f>37-D3074</f>
        <v>3</v>
      </c>
      <c r="J3074">
        <f>ABS(D3074-D3075)</f>
        <v>27</v>
      </c>
      <c r="K3074">
        <f>AVERAGE(D3074:D3078)</f>
        <v>34</v>
      </c>
      <c r="L3074">
        <f>AVERAGE(D3074:D3093)</f>
        <v>34</v>
      </c>
      <c r="M3074">
        <f>K3074-L3074</f>
        <v>0</v>
      </c>
      <c r="N3074" t="str">
        <f>IF(K3074&gt;L3074,"HIGH ZONE BIAS",IF(K3074&lt;L3074,"LOW ZONE BIAS","EQUILIBRIUM"))</f>
        <v>EQUILIBRIUM</v>
      </c>
    </row>
    <row r="3075">
      <c r="A3075">
        <v>24496</v>
      </c>
      <c r="B3075" t="str">
        <v>2024-06-01</v>
      </c>
      <c r="C3075" t="str">
        <v>Afternoon</v>
      </c>
      <c r="D3075">
        <v>7</v>
      </c>
      <c r="E3075" t="str">
        <f>IF(MOD(D3075,2)=0,"EVEN","ODD")</f>
        <v>ODD</v>
      </c>
      <c r="F3075" t="str">
        <f>IF(D3075&lt;=18,"LOW (1-18)","HIGH (19-36)")</f>
        <v>LOW (1-18)</v>
      </c>
      <c r="G3075">
        <f>INT((D3075-1)/6)+1</f>
        <v>2</v>
      </c>
      <c r="H3075">
        <f>MOD(D3075-1,6)+1</f>
        <v>1</v>
      </c>
      <c r="I3075">
        <f>37-D3075</f>
        <v>30</v>
      </c>
      <c r="J3075">
        <f>ABS(D3075-D3076)</f>
        <v>7</v>
      </c>
      <c r="K3075">
        <f>AVERAGE(D3075:D3079)</f>
        <v>7</v>
      </c>
      <c r="L3075">
        <f>AVERAGE(D3075:D3094)</f>
        <v>7</v>
      </c>
      <c r="M3075">
        <f>K3075-L3075</f>
        <v>0</v>
      </c>
      <c r="N3075" t="str">
        <f>IF(K3075&gt;L3075,"HIGH ZONE BIAS",IF(K3075&lt;L3075,"LOW ZONE BIAS","EQUILIBRIUM"))</f>
        <v>EQUILIBRIUM</v>
      </c>
    </row>
    <row r="3076">
      <c r="A3076">
        <v>24495</v>
      </c>
      <c r="B3076" t="str">
        <v>2024-06-01</v>
      </c>
      <c r="C3076" t="str">
        <v>Midday</v>
      </c>
      <c r="D3076">
        <v>14</v>
      </c>
      <c r="E3076" t="str">
        <f>IF(MOD(D3076,2)=0,"EVEN","ODD")</f>
        <v>EVEN</v>
      </c>
      <c r="F3076" t="str">
        <f>IF(D3076&lt;=18,"LOW (1-18)","HIGH (19-36)")</f>
        <v>LOW (1-18)</v>
      </c>
      <c r="G3076">
        <f>INT((D3076-1)/6)+1</f>
        <v>3</v>
      </c>
      <c r="H3076">
        <f>MOD(D3076-1,6)+1</f>
        <v>2</v>
      </c>
      <c r="I3076">
        <f>37-D3076</f>
        <v>23</v>
      </c>
      <c r="J3076">
        <f>ABS(D3076-D3077)</f>
        <v>14</v>
      </c>
      <c r="K3076">
        <f>AVERAGE(D3076:D3080)</f>
        <v>14</v>
      </c>
      <c r="L3076">
        <f>AVERAGE(D3076:D3095)</f>
        <v>14</v>
      </c>
      <c r="M3076">
        <f>K3076-L3076</f>
        <v>0</v>
      </c>
      <c r="N3076" t="str">
        <f>IF(K3076&gt;L3076,"HIGH ZONE BIAS",IF(K3076&lt;L3076,"LOW ZONE BIAS","EQUILIBRIUM"))</f>
        <v>EQUILIBRIUM</v>
      </c>
    </row>
    <row r="3077">
      <c r="A3077">
        <v>24494</v>
      </c>
      <c r="B3077" t="str">
        <v>2024-06-01</v>
      </c>
      <c r="C3077" t="str">
        <v>Morning</v>
      </c>
      <c r="D3077">
        <v>28</v>
      </c>
      <c r="E3077" t="str">
        <f>IF(MOD(D3077,2)=0,"EVEN","ODD")</f>
        <v>EVEN</v>
      </c>
      <c r="F3077" t="str">
        <f>IF(D3077&lt;=18,"LOW (1-18)","HIGH (19-36)")</f>
        <v>HIGH (19-36)</v>
      </c>
      <c r="G3077">
        <f>INT((D3077-1)/6)+1</f>
        <v>5</v>
      </c>
      <c r="H3077">
        <f>MOD(D3077-1,6)+1</f>
        <v>4</v>
      </c>
      <c r="I3077">
        <f>37-D3077</f>
        <v>9</v>
      </c>
      <c r="J3077">
        <f>ABS(D3077-D3078)</f>
        <v>8</v>
      </c>
      <c r="K3077">
        <f>AVERAGE(D3077:D3081)</f>
        <v>28</v>
      </c>
      <c r="L3077">
        <f>AVERAGE(D3077:D3096)</f>
        <v>28</v>
      </c>
      <c r="M3077">
        <f>K3077-L3077</f>
        <v>0</v>
      </c>
      <c r="N3077" t="str">
        <f>IF(K3077&gt;L3077,"HIGH ZONE BIAS",IF(K3077&lt;L3077,"LOW ZONE BIAS","EQUILIBRIUM"))</f>
        <v>EQUILIBRIUM</v>
      </c>
    </row>
    <row r="3078">
      <c r="A3078">
        <v>24493</v>
      </c>
      <c r="B3078" t="str">
        <v>2024-05-31</v>
      </c>
      <c r="C3078" t="str">
        <v>Evening</v>
      </c>
      <c r="D3078">
        <v>36</v>
      </c>
      <c r="E3078" t="str">
        <f>IF(MOD(D3078,2)=0,"EVEN","ODD")</f>
        <v>EVEN</v>
      </c>
      <c r="F3078" t="str">
        <f>IF(D3078&lt;=18,"LOW (1-18)","HIGH (19-36)")</f>
        <v>HIGH (19-36)</v>
      </c>
      <c r="G3078">
        <f>INT((D3078-1)/6)+1</f>
        <v>6</v>
      </c>
      <c r="H3078">
        <f>MOD(D3078-1,6)+1</f>
        <v>6</v>
      </c>
      <c r="I3078">
        <f>37-D3078</f>
        <v>1</v>
      </c>
      <c r="J3078">
        <f>ABS(D3078-D3079)</f>
        <v>35</v>
      </c>
      <c r="K3078">
        <f>AVERAGE(D3078:D3082)</f>
        <v>36</v>
      </c>
      <c r="L3078">
        <f>AVERAGE(D3078:D3097)</f>
        <v>36</v>
      </c>
      <c r="M3078">
        <f>K3078-L3078</f>
        <v>0</v>
      </c>
      <c r="N3078" t="str">
        <f>IF(K3078&gt;L3078,"HIGH ZONE BIAS",IF(K3078&lt;L3078,"LOW ZONE BIAS","EQUILIBRIUM"))</f>
        <v>EQUILIBRIUM</v>
      </c>
    </row>
    <row r="3079">
      <c r="A3079">
        <v>24492</v>
      </c>
      <c r="B3079" t="str">
        <v>2024-05-31</v>
      </c>
      <c r="C3079" t="str">
        <v>Afternoon</v>
      </c>
      <c r="D3079">
        <v>1</v>
      </c>
      <c r="E3079" t="str">
        <f>IF(MOD(D3079,2)=0,"EVEN","ODD")</f>
        <v>ODD</v>
      </c>
      <c r="F3079" t="str">
        <f>IF(D3079&lt;=18,"LOW (1-18)","HIGH (19-36)")</f>
        <v>LOW (1-18)</v>
      </c>
      <c r="G3079">
        <f>INT((D3079-1)/6)+1</f>
        <v>1</v>
      </c>
      <c r="H3079">
        <f>MOD(D3079-1,6)+1</f>
        <v>1</v>
      </c>
      <c r="I3079">
        <f>37-D3079</f>
        <v>36</v>
      </c>
      <c r="J3079">
        <f>ABS(D3079-D3080)</f>
        <v>27</v>
      </c>
      <c r="K3079">
        <f>AVERAGE(D3079:D3083)</f>
        <v>1</v>
      </c>
      <c r="L3079">
        <f>AVERAGE(D3079:D3098)</f>
        <v>1</v>
      </c>
      <c r="M3079">
        <f>K3079-L3079</f>
        <v>0</v>
      </c>
      <c r="N3079" t="str">
        <f>IF(K3079&gt;L3079,"HIGH ZONE BIAS",IF(K3079&lt;L3079,"LOW ZONE BIAS","EQUILIBRIUM"))</f>
        <v>EQUILIBRIUM</v>
      </c>
    </row>
    <row r="3080">
      <c r="A3080">
        <v>24491</v>
      </c>
      <c r="B3080" t="str">
        <v>2024-05-31</v>
      </c>
      <c r="C3080" t="str">
        <v>Midday</v>
      </c>
      <c r="D3080">
        <v>28</v>
      </c>
      <c r="E3080" t="str">
        <f>IF(MOD(D3080,2)=0,"EVEN","ODD")</f>
        <v>EVEN</v>
      </c>
      <c r="F3080" t="str">
        <f>IF(D3080&lt;=18,"LOW (1-18)","HIGH (19-36)")</f>
        <v>HIGH (19-36)</v>
      </c>
      <c r="G3080">
        <f>INT((D3080-1)/6)+1</f>
        <v>5</v>
      </c>
      <c r="H3080">
        <f>MOD(D3080-1,6)+1</f>
        <v>4</v>
      </c>
      <c r="I3080">
        <f>37-D3080</f>
        <v>9</v>
      </c>
      <c r="J3080">
        <f>ABS(D3080-D3081)</f>
        <v>27</v>
      </c>
      <c r="K3080">
        <f>AVERAGE(D3080:D3084)</f>
        <v>28</v>
      </c>
      <c r="L3080">
        <f>AVERAGE(D3080:D3099)</f>
        <v>28</v>
      </c>
      <c r="M3080">
        <f>K3080-L3080</f>
        <v>0</v>
      </c>
      <c r="N3080" t="str">
        <f>IF(K3080&gt;L3080,"HIGH ZONE BIAS",IF(K3080&lt;L3080,"LOW ZONE BIAS","EQUILIBRIUM"))</f>
        <v>EQUILIBRIUM</v>
      </c>
    </row>
    <row r="3081">
      <c r="A3081">
        <v>24490</v>
      </c>
      <c r="B3081" t="str">
        <v>2024-05-31</v>
      </c>
      <c r="C3081" t="str">
        <v>Morning</v>
      </c>
      <c r="D3081">
        <v>1</v>
      </c>
      <c r="E3081" t="str">
        <f>IF(MOD(D3081,2)=0,"EVEN","ODD")</f>
        <v>ODD</v>
      </c>
      <c r="F3081" t="str">
        <f>IF(D3081&lt;=18,"LOW (1-18)","HIGH (19-36)")</f>
        <v>LOW (1-18)</v>
      </c>
      <c r="G3081">
        <f>INT((D3081-1)/6)+1</f>
        <v>1</v>
      </c>
      <c r="H3081">
        <f>MOD(D3081-1,6)+1</f>
        <v>1</v>
      </c>
      <c r="I3081">
        <f>37-D3081</f>
        <v>36</v>
      </c>
      <c r="J3081">
        <f>ABS(D3081-D3082)</f>
        <v>0</v>
      </c>
      <c r="K3081">
        <f>AVERAGE(D3081:D3085)</f>
        <v>1</v>
      </c>
      <c r="L3081">
        <f>AVERAGE(D3081:D3100)</f>
        <v>1</v>
      </c>
      <c r="M3081">
        <f>K3081-L3081</f>
        <v>0</v>
      </c>
      <c r="N3081" t="str">
        <f>IF(K3081&gt;L3081,"HIGH ZONE BIAS",IF(K3081&lt;L3081,"LOW ZONE BIAS","EQUILIBRIUM"))</f>
        <v>EQUILIBRIUM</v>
      </c>
    </row>
    <row r="3082">
      <c r="A3082">
        <v>24489</v>
      </c>
      <c r="B3082" t="str">
        <v>2024-05-29</v>
      </c>
      <c r="C3082" t="str">
        <v>Evening</v>
      </c>
      <c r="D3082">
        <v>1</v>
      </c>
      <c r="E3082" t="str">
        <f>IF(MOD(D3082,2)=0,"EVEN","ODD")</f>
        <v>ODD</v>
      </c>
      <c r="F3082" t="str">
        <f>IF(D3082&lt;=18,"LOW (1-18)","HIGH (19-36)")</f>
        <v>LOW (1-18)</v>
      </c>
      <c r="G3082">
        <f>INT((D3082-1)/6)+1</f>
        <v>1</v>
      </c>
      <c r="H3082">
        <f>MOD(D3082-1,6)+1</f>
        <v>1</v>
      </c>
      <c r="I3082">
        <f>37-D3082</f>
        <v>36</v>
      </c>
      <c r="J3082">
        <f>ABS(D3082-D3083)</f>
        <v>13</v>
      </c>
      <c r="K3082">
        <f>AVERAGE(D3082:D3086)</f>
        <v>1</v>
      </c>
      <c r="L3082">
        <f>AVERAGE(D3082:D3101)</f>
        <v>1</v>
      </c>
      <c r="M3082">
        <f>K3082-L3082</f>
        <v>0</v>
      </c>
      <c r="N3082" t="str">
        <f>IF(K3082&gt;L3082,"HIGH ZONE BIAS",IF(K3082&lt;L3082,"LOW ZONE BIAS","EQUILIBRIUM"))</f>
        <v>EQUILIBRIUM</v>
      </c>
    </row>
    <row r="3083">
      <c r="A3083">
        <v>24488</v>
      </c>
      <c r="B3083" t="str">
        <v>2024-05-29</v>
      </c>
      <c r="C3083" t="str">
        <v>Afternoon</v>
      </c>
      <c r="D3083">
        <v>14</v>
      </c>
      <c r="E3083" t="str">
        <f>IF(MOD(D3083,2)=0,"EVEN","ODD")</f>
        <v>EVEN</v>
      </c>
      <c r="F3083" t="str">
        <f>IF(D3083&lt;=18,"LOW (1-18)","HIGH (19-36)")</f>
        <v>LOW (1-18)</v>
      </c>
      <c r="G3083">
        <f>INT((D3083-1)/6)+1</f>
        <v>3</v>
      </c>
      <c r="H3083">
        <f>MOD(D3083-1,6)+1</f>
        <v>2</v>
      </c>
      <c r="I3083">
        <f>37-D3083</f>
        <v>23</v>
      </c>
      <c r="J3083">
        <f>ABS(D3083-D3084)</f>
        <v>1</v>
      </c>
      <c r="K3083">
        <f>AVERAGE(D3083:D3087)</f>
        <v>14</v>
      </c>
      <c r="L3083">
        <f>AVERAGE(D3083:D3102)</f>
        <v>14</v>
      </c>
      <c r="M3083">
        <f>K3083-L3083</f>
        <v>0</v>
      </c>
      <c r="N3083" t="str">
        <f>IF(K3083&gt;L3083,"HIGH ZONE BIAS",IF(K3083&lt;L3083,"LOW ZONE BIAS","EQUILIBRIUM"))</f>
        <v>EQUILIBRIUM</v>
      </c>
    </row>
    <row r="3084">
      <c r="A3084">
        <v>24487</v>
      </c>
      <c r="B3084" t="str">
        <v>2024-05-29</v>
      </c>
      <c r="C3084" t="str">
        <v>Midday</v>
      </c>
      <c r="D3084">
        <v>15</v>
      </c>
      <c r="E3084" t="str">
        <f>IF(MOD(D3084,2)=0,"EVEN","ODD")</f>
        <v>ODD</v>
      </c>
      <c r="F3084" t="str">
        <f>IF(D3084&lt;=18,"LOW (1-18)","HIGH (19-36)")</f>
        <v>LOW (1-18)</v>
      </c>
      <c r="G3084">
        <f>INT((D3084-1)/6)+1</f>
        <v>3</v>
      </c>
      <c r="H3084">
        <f>MOD(D3084-1,6)+1</f>
        <v>3</v>
      </c>
      <c r="I3084">
        <f>37-D3084</f>
        <v>22</v>
      </c>
      <c r="J3084">
        <f>ABS(D3084-D3085)</f>
        <v>10</v>
      </c>
      <c r="K3084">
        <f>AVERAGE(D3084:D3088)</f>
        <v>15</v>
      </c>
      <c r="L3084">
        <f>AVERAGE(D3084:D3103)</f>
        <v>15</v>
      </c>
      <c r="M3084">
        <f>K3084-L3084</f>
        <v>0</v>
      </c>
      <c r="N3084" t="str">
        <f>IF(K3084&gt;L3084,"HIGH ZONE BIAS",IF(K3084&lt;L3084,"LOW ZONE BIAS","EQUILIBRIUM"))</f>
        <v>EQUILIBRIUM</v>
      </c>
    </row>
    <row r="3085">
      <c r="A3085">
        <v>24486</v>
      </c>
      <c r="B3085" t="str">
        <v>2024-05-29</v>
      </c>
      <c r="C3085" t="str">
        <v>Morning</v>
      </c>
      <c r="D3085">
        <v>25</v>
      </c>
      <c r="E3085" t="str">
        <f>IF(MOD(D3085,2)=0,"EVEN","ODD")</f>
        <v>ODD</v>
      </c>
      <c r="F3085" t="str">
        <f>IF(D3085&lt;=18,"LOW (1-18)","HIGH (19-36)")</f>
        <v>HIGH (19-36)</v>
      </c>
      <c r="G3085">
        <f>INT((D3085-1)/6)+1</f>
        <v>5</v>
      </c>
      <c r="H3085">
        <f>MOD(D3085-1,6)+1</f>
        <v>1</v>
      </c>
      <c r="I3085">
        <f>37-D3085</f>
        <v>12</v>
      </c>
      <c r="J3085">
        <f>ABS(D3085-D3086)</f>
        <v>5</v>
      </c>
      <c r="K3085">
        <f>AVERAGE(D3085:D3089)</f>
        <v>25</v>
      </c>
      <c r="L3085">
        <f>AVERAGE(D3085:D3104)</f>
        <v>25</v>
      </c>
      <c r="M3085">
        <f>K3085-L3085</f>
        <v>0</v>
      </c>
      <c r="N3085" t="str">
        <f>IF(K3085&gt;L3085,"HIGH ZONE BIAS",IF(K3085&lt;L3085,"LOW ZONE BIAS","EQUILIBRIUM"))</f>
        <v>EQUILIBRIUM</v>
      </c>
    </row>
    <row r="3086">
      <c r="A3086">
        <v>24485</v>
      </c>
      <c r="B3086" t="str">
        <v>2024-05-28</v>
      </c>
      <c r="C3086" t="str">
        <v>Evening</v>
      </c>
      <c r="D3086">
        <v>20</v>
      </c>
      <c r="E3086" t="str">
        <f>IF(MOD(D3086,2)=0,"EVEN","ODD")</f>
        <v>EVEN</v>
      </c>
      <c r="F3086" t="str">
        <f>IF(D3086&lt;=18,"LOW (1-18)","HIGH (19-36)")</f>
        <v>HIGH (19-36)</v>
      </c>
      <c r="G3086">
        <f>INT((D3086-1)/6)+1</f>
        <v>4</v>
      </c>
      <c r="H3086">
        <f>MOD(D3086-1,6)+1</f>
        <v>2</v>
      </c>
      <c r="I3086">
        <f>37-D3086</f>
        <v>17</v>
      </c>
      <c r="J3086">
        <f>ABS(D3086-D3087)</f>
        <v>16</v>
      </c>
      <c r="K3086">
        <f>AVERAGE(D3086:D3090)</f>
        <v>20</v>
      </c>
      <c r="L3086">
        <f>AVERAGE(D3086:D3105)</f>
        <v>20</v>
      </c>
      <c r="M3086">
        <f>K3086-L3086</f>
        <v>0</v>
      </c>
      <c r="N3086" t="str">
        <f>IF(K3086&gt;L3086,"HIGH ZONE BIAS",IF(K3086&lt;L3086,"LOW ZONE BIAS","EQUILIBRIUM"))</f>
        <v>EQUILIBRIUM</v>
      </c>
    </row>
    <row r="3087">
      <c r="A3087">
        <v>24484</v>
      </c>
      <c r="B3087" t="str">
        <v>2024-05-28</v>
      </c>
      <c r="C3087" t="str">
        <v>Afternoon</v>
      </c>
      <c r="D3087">
        <v>4</v>
      </c>
      <c r="E3087" t="str">
        <f>IF(MOD(D3087,2)=0,"EVEN","ODD")</f>
        <v>EVEN</v>
      </c>
      <c r="F3087" t="str">
        <f>IF(D3087&lt;=18,"LOW (1-18)","HIGH (19-36)")</f>
        <v>LOW (1-18)</v>
      </c>
      <c r="G3087">
        <f>INT((D3087-1)/6)+1</f>
        <v>1</v>
      </c>
      <c r="H3087">
        <f>MOD(D3087-1,6)+1</f>
        <v>4</v>
      </c>
      <c r="I3087">
        <f>37-D3087</f>
        <v>33</v>
      </c>
      <c r="J3087">
        <f>ABS(D3087-D3088)</f>
        <v>29</v>
      </c>
      <c r="K3087">
        <f>AVERAGE(D3087:D3091)</f>
        <v>4</v>
      </c>
      <c r="L3087">
        <f>AVERAGE(D3087:D3106)</f>
        <v>4</v>
      </c>
      <c r="M3087">
        <f>K3087-L3087</f>
        <v>0</v>
      </c>
      <c r="N3087" t="str">
        <f>IF(K3087&gt;L3087,"HIGH ZONE BIAS",IF(K3087&lt;L3087,"LOW ZONE BIAS","EQUILIBRIUM"))</f>
        <v>EQUILIBRIUM</v>
      </c>
    </row>
    <row r="3088">
      <c r="A3088">
        <v>24483</v>
      </c>
      <c r="B3088" t="str">
        <v>2024-05-28</v>
      </c>
      <c r="C3088" t="str">
        <v>Midday</v>
      </c>
      <c r="D3088">
        <v>33</v>
      </c>
      <c r="E3088" t="str">
        <f>IF(MOD(D3088,2)=0,"EVEN","ODD")</f>
        <v>ODD</v>
      </c>
      <c r="F3088" t="str">
        <f>IF(D3088&lt;=18,"LOW (1-18)","HIGH (19-36)")</f>
        <v>HIGH (19-36)</v>
      </c>
      <c r="G3088">
        <f>INT((D3088-1)/6)+1</f>
        <v>6</v>
      </c>
      <c r="H3088">
        <f>MOD(D3088-1,6)+1</f>
        <v>3</v>
      </c>
      <c r="I3088">
        <f>37-D3088</f>
        <v>4</v>
      </c>
      <c r="J3088">
        <f>ABS(D3088-D3089)</f>
        <v>27</v>
      </c>
      <c r="K3088">
        <f>AVERAGE(D3088:D3092)</f>
        <v>33</v>
      </c>
      <c r="L3088">
        <f>AVERAGE(D3088:D3107)</f>
        <v>33</v>
      </c>
      <c r="M3088">
        <f>K3088-L3088</f>
        <v>0</v>
      </c>
      <c r="N3088" t="str">
        <f>IF(K3088&gt;L3088,"HIGH ZONE BIAS",IF(K3088&lt;L3088,"LOW ZONE BIAS","EQUILIBRIUM"))</f>
        <v>EQUILIBRIUM</v>
      </c>
    </row>
    <row r="3089">
      <c r="A3089">
        <v>24482</v>
      </c>
      <c r="B3089" t="str">
        <v>2024-05-28</v>
      </c>
      <c r="C3089" t="str">
        <v>Morning</v>
      </c>
      <c r="D3089">
        <v>6</v>
      </c>
      <c r="E3089" t="str">
        <f>IF(MOD(D3089,2)=0,"EVEN","ODD")</f>
        <v>EVEN</v>
      </c>
      <c r="F3089" t="str">
        <f>IF(D3089&lt;=18,"LOW (1-18)","HIGH (19-36)")</f>
        <v>LOW (1-18)</v>
      </c>
      <c r="G3089">
        <f>INT((D3089-1)/6)+1</f>
        <v>1</v>
      </c>
      <c r="H3089">
        <f>MOD(D3089-1,6)+1</f>
        <v>6</v>
      </c>
      <c r="I3089">
        <f>37-D3089</f>
        <v>31</v>
      </c>
      <c r="J3089">
        <f>ABS(D3089-D3090)</f>
        <v>6</v>
      </c>
      <c r="K3089">
        <f>AVERAGE(D3089:D3093)</f>
        <v>6</v>
      </c>
      <c r="L3089">
        <f>AVERAGE(D3089:D3108)</f>
        <v>6</v>
      </c>
      <c r="M3089">
        <f>K3089-L3089</f>
        <v>0</v>
      </c>
      <c r="N3089" t="str">
        <f>IF(K3089&gt;L3089,"HIGH ZONE BIAS",IF(K3089&lt;L3089,"LOW ZONE BIAS","EQUILIBRIUM"))</f>
        <v>EQUILIBRIUM</v>
      </c>
    </row>
    <row r="3090">
      <c r="A3090">
        <v>24481</v>
      </c>
      <c r="B3090" t="str">
        <v>2024-05-27</v>
      </c>
      <c r="C3090" t="str">
        <v>Evening</v>
      </c>
      <c r="D3090">
        <v>12</v>
      </c>
      <c r="E3090" t="str">
        <f>IF(MOD(D3090,2)=0,"EVEN","ODD")</f>
        <v>EVEN</v>
      </c>
      <c r="F3090" t="str">
        <f>IF(D3090&lt;=18,"LOW (1-18)","HIGH (19-36)")</f>
        <v>LOW (1-18)</v>
      </c>
      <c r="G3090">
        <f>INT((D3090-1)/6)+1</f>
        <v>2</v>
      </c>
      <c r="H3090">
        <f>MOD(D3090-1,6)+1</f>
        <v>6</v>
      </c>
      <c r="I3090">
        <f>37-D3090</f>
        <v>25</v>
      </c>
      <c r="J3090">
        <f>ABS(D3090-D3091)</f>
        <v>3</v>
      </c>
      <c r="K3090">
        <f>AVERAGE(D3090:D3094)</f>
        <v>12</v>
      </c>
      <c r="L3090">
        <f>AVERAGE(D3090:D3109)</f>
        <v>12</v>
      </c>
      <c r="M3090">
        <f>K3090-L3090</f>
        <v>0</v>
      </c>
      <c r="N3090" t="str">
        <f>IF(K3090&gt;L3090,"HIGH ZONE BIAS",IF(K3090&lt;L3090,"LOW ZONE BIAS","EQUILIBRIUM"))</f>
        <v>EQUILIBRIUM</v>
      </c>
    </row>
    <row r="3091">
      <c r="A3091">
        <v>24480</v>
      </c>
      <c r="B3091" t="str">
        <v>2024-05-27</v>
      </c>
      <c r="C3091" t="str">
        <v>Afternoon</v>
      </c>
      <c r="D3091">
        <v>15</v>
      </c>
      <c r="E3091" t="str">
        <f>IF(MOD(D3091,2)=0,"EVEN","ODD")</f>
        <v>ODD</v>
      </c>
      <c r="F3091" t="str">
        <f>IF(D3091&lt;=18,"LOW (1-18)","HIGH (19-36)")</f>
        <v>LOW (1-18)</v>
      </c>
      <c r="G3091">
        <f>INT((D3091-1)/6)+1</f>
        <v>3</v>
      </c>
      <c r="H3091">
        <f>MOD(D3091-1,6)+1</f>
        <v>3</v>
      </c>
      <c r="I3091">
        <f>37-D3091</f>
        <v>22</v>
      </c>
      <c r="J3091">
        <f>ABS(D3091-D3092)</f>
        <v>4</v>
      </c>
      <c r="K3091">
        <f>AVERAGE(D3091:D3095)</f>
        <v>15</v>
      </c>
      <c r="L3091">
        <f>AVERAGE(D3091:D3110)</f>
        <v>15</v>
      </c>
      <c r="M3091">
        <f>K3091-L3091</f>
        <v>0</v>
      </c>
      <c r="N3091" t="str">
        <f>IF(K3091&gt;L3091,"HIGH ZONE BIAS",IF(K3091&lt;L3091,"LOW ZONE BIAS","EQUILIBRIUM"))</f>
        <v>EQUILIBRIUM</v>
      </c>
    </row>
    <row r="3092">
      <c r="A3092">
        <v>24479</v>
      </c>
      <c r="B3092" t="str">
        <v>2024-05-27</v>
      </c>
      <c r="C3092" t="str">
        <v>Midday</v>
      </c>
      <c r="D3092">
        <v>19</v>
      </c>
      <c r="E3092" t="str">
        <f>IF(MOD(D3092,2)=0,"EVEN","ODD")</f>
        <v>ODD</v>
      </c>
      <c r="F3092" t="str">
        <f>IF(D3092&lt;=18,"LOW (1-18)","HIGH (19-36)")</f>
        <v>HIGH (19-36)</v>
      </c>
      <c r="G3092">
        <f>INT((D3092-1)/6)+1</f>
        <v>4</v>
      </c>
      <c r="H3092">
        <f>MOD(D3092-1,6)+1</f>
        <v>1</v>
      </c>
      <c r="I3092">
        <f>37-D3092</f>
        <v>18</v>
      </c>
      <c r="J3092">
        <f>ABS(D3092-D3093)</f>
        <v>9</v>
      </c>
      <c r="K3092">
        <f>AVERAGE(D3092:D3096)</f>
        <v>19</v>
      </c>
      <c r="L3092">
        <f>AVERAGE(D3092:D3111)</f>
        <v>19</v>
      </c>
      <c r="M3092">
        <f>K3092-L3092</f>
        <v>0</v>
      </c>
      <c r="N3092" t="str">
        <f>IF(K3092&gt;L3092,"HIGH ZONE BIAS",IF(K3092&lt;L3092,"LOW ZONE BIAS","EQUILIBRIUM"))</f>
        <v>EQUILIBRIUM</v>
      </c>
    </row>
    <row r="3093">
      <c r="A3093">
        <v>24478</v>
      </c>
      <c r="B3093" t="str">
        <v>2024-05-27</v>
      </c>
      <c r="C3093" t="str">
        <v>Morning</v>
      </c>
      <c r="D3093">
        <v>28</v>
      </c>
      <c r="E3093" t="str">
        <f>IF(MOD(D3093,2)=0,"EVEN","ODD")</f>
        <v>EVEN</v>
      </c>
      <c r="F3093" t="str">
        <f>IF(D3093&lt;=18,"LOW (1-18)","HIGH (19-36)")</f>
        <v>HIGH (19-36)</v>
      </c>
      <c r="G3093">
        <f>INT((D3093-1)/6)+1</f>
        <v>5</v>
      </c>
      <c r="H3093">
        <f>MOD(D3093-1,6)+1</f>
        <v>4</v>
      </c>
      <c r="I3093">
        <f>37-D3093</f>
        <v>9</v>
      </c>
      <c r="J3093">
        <f>ABS(D3093-D3094)</f>
        <v>8</v>
      </c>
      <c r="K3093">
        <f>AVERAGE(D3093:D3097)</f>
        <v>28</v>
      </c>
      <c r="L3093">
        <f>AVERAGE(D3093:D3112)</f>
        <v>28</v>
      </c>
      <c r="M3093">
        <f>K3093-L3093</f>
        <v>0</v>
      </c>
      <c r="N3093" t="str">
        <f>IF(K3093&gt;L3093,"HIGH ZONE BIAS",IF(K3093&lt;L3093,"LOW ZONE BIAS","EQUILIBRIUM"))</f>
        <v>EQUILIBRIUM</v>
      </c>
    </row>
    <row r="3094">
      <c r="A3094">
        <v>24477</v>
      </c>
      <c r="B3094" t="str">
        <v>2024-05-25</v>
      </c>
      <c r="C3094" t="str">
        <v>Evening</v>
      </c>
      <c r="D3094">
        <v>20</v>
      </c>
      <c r="E3094" t="str">
        <f>IF(MOD(D3094,2)=0,"EVEN","ODD")</f>
        <v>EVEN</v>
      </c>
      <c r="F3094" t="str">
        <f>IF(D3094&lt;=18,"LOW (1-18)","HIGH (19-36)")</f>
        <v>HIGH (19-36)</v>
      </c>
      <c r="G3094">
        <f>INT((D3094-1)/6)+1</f>
        <v>4</v>
      </c>
      <c r="H3094">
        <f>MOD(D3094-1,6)+1</f>
        <v>2</v>
      </c>
      <c r="I3094">
        <f>37-D3094</f>
        <v>17</v>
      </c>
      <c r="J3094">
        <f>ABS(D3094-D3095)</f>
        <v>0</v>
      </c>
      <c r="K3094">
        <f>AVERAGE(D3094:D3098)</f>
        <v>20</v>
      </c>
      <c r="L3094">
        <f>AVERAGE(D3094:D3113)</f>
        <v>20</v>
      </c>
      <c r="M3094">
        <f>K3094-L3094</f>
        <v>0</v>
      </c>
      <c r="N3094" t="str">
        <f>IF(K3094&gt;L3094,"HIGH ZONE BIAS",IF(K3094&lt;L3094,"LOW ZONE BIAS","EQUILIBRIUM"))</f>
        <v>EQUILIBRIUM</v>
      </c>
    </row>
    <row r="3095">
      <c r="A3095">
        <v>24476</v>
      </c>
      <c r="B3095" t="str">
        <v>2024-05-25</v>
      </c>
      <c r="C3095" t="str">
        <v>Afternoon</v>
      </c>
      <c r="D3095">
        <v>20</v>
      </c>
      <c r="E3095" t="str">
        <f>IF(MOD(D3095,2)=0,"EVEN","ODD")</f>
        <v>EVEN</v>
      </c>
      <c r="F3095" t="str">
        <f>IF(D3095&lt;=18,"LOW (1-18)","HIGH (19-36)")</f>
        <v>HIGH (19-36)</v>
      </c>
      <c r="G3095">
        <f>INT((D3095-1)/6)+1</f>
        <v>4</v>
      </c>
      <c r="H3095">
        <f>MOD(D3095-1,6)+1</f>
        <v>2</v>
      </c>
      <c r="I3095">
        <f>37-D3095</f>
        <v>17</v>
      </c>
      <c r="J3095">
        <f>ABS(D3095-D3096)</f>
        <v>4</v>
      </c>
      <c r="K3095">
        <f>AVERAGE(D3095:D3099)</f>
        <v>20</v>
      </c>
      <c r="L3095">
        <f>AVERAGE(D3095:D3114)</f>
        <v>20</v>
      </c>
      <c r="M3095">
        <f>K3095-L3095</f>
        <v>0</v>
      </c>
      <c r="N3095" t="str">
        <f>IF(K3095&gt;L3095,"HIGH ZONE BIAS",IF(K3095&lt;L3095,"LOW ZONE BIAS","EQUILIBRIUM"))</f>
        <v>EQUILIBRIUM</v>
      </c>
    </row>
    <row r="3096">
      <c r="A3096">
        <v>24475</v>
      </c>
      <c r="B3096" t="str">
        <v>2024-05-25</v>
      </c>
      <c r="C3096" t="str">
        <v>Midday</v>
      </c>
      <c r="D3096">
        <v>16</v>
      </c>
      <c r="E3096" t="str">
        <f>IF(MOD(D3096,2)=0,"EVEN","ODD")</f>
        <v>EVEN</v>
      </c>
      <c r="F3096" t="str">
        <f>IF(D3096&lt;=18,"LOW (1-18)","HIGH (19-36)")</f>
        <v>LOW (1-18)</v>
      </c>
      <c r="G3096">
        <f>INT((D3096-1)/6)+1</f>
        <v>3</v>
      </c>
      <c r="H3096">
        <f>MOD(D3096-1,6)+1</f>
        <v>4</v>
      </c>
      <c r="I3096">
        <f>37-D3096</f>
        <v>21</v>
      </c>
      <c r="J3096">
        <f>ABS(D3096-D3097)</f>
        <v>6</v>
      </c>
      <c r="K3096">
        <f>AVERAGE(D3096:D3100)</f>
        <v>16</v>
      </c>
      <c r="L3096">
        <f>AVERAGE(D3096:D3115)</f>
        <v>16</v>
      </c>
      <c r="M3096">
        <f>K3096-L3096</f>
        <v>0</v>
      </c>
      <c r="N3096" t="str">
        <f>IF(K3096&gt;L3096,"HIGH ZONE BIAS",IF(K3096&lt;L3096,"LOW ZONE BIAS","EQUILIBRIUM"))</f>
        <v>EQUILIBRIUM</v>
      </c>
    </row>
    <row r="3097">
      <c r="A3097">
        <v>24474</v>
      </c>
      <c r="B3097" t="str">
        <v>2024-05-25</v>
      </c>
      <c r="C3097" t="str">
        <v>Morning</v>
      </c>
      <c r="D3097">
        <v>10</v>
      </c>
      <c r="E3097" t="str">
        <f>IF(MOD(D3097,2)=0,"EVEN","ODD")</f>
        <v>EVEN</v>
      </c>
      <c r="F3097" t="str">
        <f>IF(D3097&lt;=18,"LOW (1-18)","HIGH (19-36)")</f>
        <v>LOW (1-18)</v>
      </c>
      <c r="G3097">
        <f>INT((D3097-1)/6)+1</f>
        <v>2</v>
      </c>
      <c r="H3097">
        <f>MOD(D3097-1,6)+1</f>
        <v>4</v>
      </c>
      <c r="I3097">
        <f>37-D3097</f>
        <v>27</v>
      </c>
      <c r="J3097">
        <f>ABS(D3097-D3098)</f>
        <v>1</v>
      </c>
      <c r="K3097">
        <f>AVERAGE(D3097:D3101)</f>
        <v>10</v>
      </c>
      <c r="L3097">
        <f>AVERAGE(D3097:D3116)</f>
        <v>10</v>
      </c>
      <c r="M3097">
        <f>K3097-L3097</f>
        <v>0</v>
      </c>
      <c r="N3097" t="str">
        <f>IF(K3097&gt;L3097,"HIGH ZONE BIAS",IF(K3097&lt;L3097,"LOW ZONE BIAS","EQUILIBRIUM"))</f>
        <v>EQUILIBRIUM</v>
      </c>
    </row>
    <row r="3098">
      <c r="A3098">
        <v>24473</v>
      </c>
      <c r="B3098" t="str">
        <v>2024-05-24</v>
      </c>
      <c r="C3098" t="str">
        <v>Evening</v>
      </c>
      <c r="D3098">
        <v>9</v>
      </c>
      <c r="E3098" t="str">
        <f>IF(MOD(D3098,2)=0,"EVEN","ODD")</f>
        <v>ODD</v>
      </c>
      <c r="F3098" t="str">
        <f>IF(D3098&lt;=18,"LOW (1-18)","HIGH (19-36)")</f>
        <v>LOW (1-18)</v>
      </c>
      <c r="G3098">
        <f>INT((D3098-1)/6)+1</f>
        <v>2</v>
      </c>
      <c r="H3098">
        <f>MOD(D3098-1,6)+1</f>
        <v>3</v>
      </c>
      <c r="I3098">
        <f>37-D3098</f>
        <v>28</v>
      </c>
      <c r="J3098">
        <f>ABS(D3098-D3099)</f>
        <v>10</v>
      </c>
      <c r="K3098">
        <f>AVERAGE(D3098:D3102)</f>
        <v>9</v>
      </c>
      <c r="L3098">
        <f>AVERAGE(D3098:D3117)</f>
        <v>9</v>
      </c>
      <c r="M3098">
        <f>K3098-L3098</f>
        <v>0</v>
      </c>
      <c r="N3098" t="str">
        <f>IF(K3098&gt;L3098,"HIGH ZONE BIAS",IF(K3098&lt;L3098,"LOW ZONE BIAS","EQUILIBRIUM"))</f>
        <v>EQUILIBRIUM</v>
      </c>
    </row>
    <row r="3099">
      <c r="A3099">
        <v>24472</v>
      </c>
      <c r="B3099" t="str">
        <v>2024-05-24</v>
      </c>
      <c r="C3099" t="str">
        <v>Afternoon</v>
      </c>
      <c r="D3099">
        <v>19</v>
      </c>
      <c r="E3099" t="str">
        <f>IF(MOD(D3099,2)=0,"EVEN","ODD")</f>
        <v>ODD</v>
      </c>
      <c r="F3099" t="str">
        <f>IF(D3099&lt;=18,"LOW (1-18)","HIGH (19-36)")</f>
        <v>HIGH (19-36)</v>
      </c>
      <c r="G3099">
        <f>INT((D3099-1)/6)+1</f>
        <v>4</v>
      </c>
      <c r="H3099">
        <f>MOD(D3099-1,6)+1</f>
        <v>1</v>
      </c>
      <c r="I3099">
        <f>37-D3099</f>
        <v>18</v>
      </c>
      <c r="J3099">
        <f>ABS(D3099-D3100)</f>
        <v>17</v>
      </c>
      <c r="K3099">
        <f>AVERAGE(D3099:D3103)</f>
        <v>19</v>
      </c>
      <c r="L3099">
        <f>AVERAGE(D3099:D3118)</f>
        <v>19</v>
      </c>
      <c r="M3099">
        <f>K3099-L3099</f>
        <v>0</v>
      </c>
      <c r="N3099" t="str">
        <f>IF(K3099&gt;L3099,"HIGH ZONE BIAS",IF(K3099&lt;L3099,"LOW ZONE BIAS","EQUILIBRIUM"))</f>
        <v>EQUILIBRIUM</v>
      </c>
    </row>
    <row r="3100">
      <c r="A3100">
        <v>24471</v>
      </c>
      <c r="B3100" t="str">
        <v>2024-05-24</v>
      </c>
      <c r="C3100" t="str">
        <v>Midday</v>
      </c>
      <c r="D3100">
        <v>36</v>
      </c>
      <c r="E3100" t="str">
        <f>IF(MOD(D3100,2)=0,"EVEN","ODD")</f>
        <v>EVEN</v>
      </c>
      <c r="F3100" t="str">
        <f>IF(D3100&lt;=18,"LOW (1-18)","HIGH (19-36)")</f>
        <v>HIGH (19-36)</v>
      </c>
      <c r="G3100">
        <f>INT((D3100-1)/6)+1</f>
        <v>6</v>
      </c>
      <c r="H3100">
        <f>MOD(D3100-1,6)+1</f>
        <v>6</v>
      </c>
      <c r="I3100">
        <f>37-D3100</f>
        <v>1</v>
      </c>
      <c r="J3100">
        <f>ABS(D3100-D3101)</f>
        <v>22</v>
      </c>
      <c r="K3100">
        <f>AVERAGE(D3100:D3104)</f>
        <v>36</v>
      </c>
      <c r="L3100">
        <f>AVERAGE(D3100:D3119)</f>
        <v>36</v>
      </c>
      <c r="M3100">
        <f>K3100-L3100</f>
        <v>0</v>
      </c>
      <c r="N3100" t="str">
        <f>IF(K3100&gt;L3100,"HIGH ZONE BIAS",IF(K3100&lt;L3100,"LOW ZONE BIAS","EQUILIBRIUM"))</f>
        <v>EQUILIBRIUM</v>
      </c>
    </row>
    <row r="3101">
      <c r="A3101">
        <v>24470</v>
      </c>
      <c r="B3101" t="str">
        <v>2024-05-24</v>
      </c>
      <c r="C3101" t="str">
        <v>Morning</v>
      </c>
      <c r="D3101">
        <v>14</v>
      </c>
      <c r="E3101" t="str">
        <f>IF(MOD(D3101,2)=0,"EVEN","ODD")</f>
        <v>EVEN</v>
      </c>
      <c r="F3101" t="str">
        <f>IF(D3101&lt;=18,"LOW (1-18)","HIGH (19-36)")</f>
        <v>LOW (1-18)</v>
      </c>
      <c r="G3101">
        <f>INT((D3101-1)/6)+1</f>
        <v>3</v>
      </c>
      <c r="H3101">
        <f>MOD(D3101-1,6)+1</f>
        <v>2</v>
      </c>
      <c r="I3101">
        <f>37-D3101</f>
        <v>23</v>
      </c>
      <c r="J3101">
        <f>ABS(D3101-D3102)</f>
        <v>3</v>
      </c>
      <c r="K3101">
        <f>AVERAGE(D3101:D3105)</f>
        <v>14</v>
      </c>
      <c r="L3101">
        <f>AVERAGE(D3101:D3120)</f>
        <v>14</v>
      </c>
      <c r="M3101">
        <f>K3101-L3101</f>
        <v>0</v>
      </c>
      <c r="N3101" t="str">
        <f>IF(K3101&gt;L3101,"HIGH ZONE BIAS",IF(K3101&lt;L3101,"LOW ZONE BIAS","EQUILIBRIUM"))</f>
        <v>EQUILIBRIUM</v>
      </c>
    </row>
    <row r="3102">
      <c r="A3102">
        <v>24469</v>
      </c>
      <c r="B3102" t="str">
        <v>2024-05-23</v>
      </c>
      <c r="C3102" t="str">
        <v>Evening</v>
      </c>
      <c r="D3102">
        <v>17</v>
      </c>
      <c r="E3102" t="str">
        <f>IF(MOD(D3102,2)=0,"EVEN","ODD")</f>
        <v>ODD</v>
      </c>
      <c r="F3102" t="str">
        <f>IF(D3102&lt;=18,"LOW (1-18)","HIGH (19-36)")</f>
        <v>LOW (1-18)</v>
      </c>
      <c r="G3102">
        <f>INT((D3102-1)/6)+1</f>
        <v>3</v>
      </c>
      <c r="H3102">
        <f>MOD(D3102-1,6)+1</f>
        <v>5</v>
      </c>
      <c r="I3102">
        <f>37-D3102</f>
        <v>20</v>
      </c>
      <c r="J3102">
        <f>ABS(D3102-D3103)</f>
        <v>6</v>
      </c>
      <c r="K3102">
        <f>AVERAGE(D3102:D3106)</f>
        <v>17</v>
      </c>
      <c r="L3102">
        <f>AVERAGE(D3102:D3121)</f>
        <v>17</v>
      </c>
      <c r="M3102">
        <f>K3102-L3102</f>
        <v>0</v>
      </c>
      <c r="N3102" t="str">
        <f>IF(K3102&gt;L3102,"HIGH ZONE BIAS",IF(K3102&lt;L3102,"LOW ZONE BIAS","EQUILIBRIUM"))</f>
        <v>EQUILIBRIUM</v>
      </c>
    </row>
    <row r="3103">
      <c r="A3103">
        <v>24468</v>
      </c>
      <c r="B3103" t="str">
        <v>2024-05-23</v>
      </c>
      <c r="C3103" t="str">
        <v>Afternoon</v>
      </c>
      <c r="D3103">
        <v>23</v>
      </c>
      <c r="E3103" t="str">
        <f>IF(MOD(D3103,2)=0,"EVEN","ODD")</f>
        <v>ODD</v>
      </c>
      <c r="F3103" t="str">
        <f>IF(D3103&lt;=18,"LOW (1-18)","HIGH (19-36)")</f>
        <v>HIGH (19-36)</v>
      </c>
      <c r="G3103">
        <f>INT((D3103-1)/6)+1</f>
        <v>4</v>
      </c>
      <c r="H3103">
        <f>MOD(D3103-1,6)+1</f>
        <v>5</v>
      </c>
      <c r="I3103">
        <f>37-D3103</f>
        <v>14</v>
      </c>
      <c r="J3103">
        <f>ABS(D3103-D3104)</f>
        <v>3</v>
      </c>
      <c r="K3103">
        <f>AVERAGE(D3103:D3107)</f>
        <v>23</v>
      </c>
      <c r="L3103">
        <f>AVERAGE(D3103:D3122)</f>
        <v>23</v>
      </c>
      <c r="M3103">
        <f>K3103-L3103</f>
        <v>0</v>
      </c>
      <c r="N3103" t="str">
        <f>IF(K3103&gt;L3103,"HIGH ZONE BIAS",IF(K3103&lt;L3103,"LOW ZONE BIAS","EQUILIBRIUM"))</f>
        <v>EQUILIBRIUM</v>
      </c>
    </row>
    <row r="3104">
      <c r="A3104">
        <v>24467</v>
      </c>
      <c r="B3104" t="str">
        <v>2024-05-23</v>
      </c>
      <c r="C3104" t="str">
        <v>Midday</v>
      </c>
      <c r="D3104">
        <v>20</v>
      </c>
      <c r="E3104" t="str">
        <f>IF(MOD(D3104,2)=0,"EVEN","ODD")</f>
        <v>EVEN</v>
      </c>
      <c r="F3104" t="str">
        <f>IF(D3104&lt;=18,"LOW (1-18)","HIGH (19-36)")</f>
        <v>HIGH (19-36)</v>
      </c>
      <c r="G3104">
        <f>INT((D3104-1)/6)+1</f>
        <v>4</v>
      </c>
      <c r="H3104">
        <f>MOD(D3104-1,6)+1</f>
        <v>2</v>
      </c>
      <c r="I3104">
        <f>37-D3104</f>
        <v>17</v>
      </c>
      <c r="J3104">
        <f>ABS(D3104-D3105)</f>
        <v>18</v>
      </c>
      <c r="K3104">
        <f>AVERAGE(D3104:D3108)</f>
        <v>20</v>
      </c>
      <c r="L3104">
        <f>AVERAGE(D3104:D3123)</f>
        <v>20</v>
      </c>
      <c r="M3104">
        <f>K3104-L3104</f>
        <v>0</v>
      </c>
      <c r="N3104" t="str">
        <f>IF(K3104&gt;L3104,"HIGH ZONE BIAS",IF(K3104&lt;L3104,"LOW ZONE BIAS","EQUILIBRIUM"))</f>
        <v>EQUILIBRIUM</v>
      </c>
    </row>
    <row r="3105">
      <c r="A3105">
        <v>24466</v>
      </c>
      <c r="B3105" t="str">
        <v>2024-05-23</v>
      </c>
      <c r="C3105" t="str">
        <v>Morning</v>
      </c>
      <c r="D3105">
        <v>2</v>
      </c>
      <c r="E3105" t="str">
        <f>IF(MOD(D3105,2)=0,"EVEN","ODD")</f>
        <v>EVEN</v>
      </c>
      <c r="F3105" t="str">
        <f>IF(D3105&lt;=18,"LOW (1-18)","HIGH (19-36)")</f>
        <v>LOW (1-18)</v>
      </c>
      <c r="G3105">
        <f>INT((D3105-1)/6)+1</f>
        <v>1</v>
      </c>
      <c r="H3105">
        <f>MOD(D3105-1,6)+1</f>
        <v>2</v>
      </c>
      <c r="I3105">
        <f>37-D3105</f>
        <v>35</v>
      </c>
      <c r="J3105">
        <f>ABS(D3105-D3106)</f>
        <v>12</v>
      </c>
      <c r="K3105">
        <f>AVERAGE(D3105:D3109)</f>
        <v>2</v>
      </c>
      <c r="L3105">
        <f>AVERAGE(D3105:D3124)</f>
        <v>2</v>
      </c>
      <c r="M3105">
        <f>K3105-L3105</f>
        <v>0</v>
      </c>
      <c r="N3105" t="str">
        <f>IF(K3105&gt;L3105,"HIGH ZONE BIAS",IF(K3105&lt;L3105,"LOW ZONE BIAS","EQUILIBRIUM"))</f>
        <v>EQUILIBRIUM</v>
      </c>
    </row>
    <row r="3106">
      <c r="A3106">
        <v>24465</v>
      </c>
      <c r="B3106" t="str">
        <v>2024-05-22</v>
      </c>
      <c r="C3106" t="str">
        <v>Evening</v>
      </c>
      <c r="D3106">
        <v>14</v>
      </c>
      <c r="E3106" t="str">
        <f>IF(MOD(D3106,2)=0,"EVEN","ODD")</f>
        <v>EVEN</v>
      </c>
      <c r="F3106" t="str">
        <f>IF(D3106&lt;=18,"LOW (1-18)","HIGH (19-36)")</f>
        <v>LOW (1-18)</v>
      </c>
      <c r="G3106">
        <f>INT((D3106-1)/6)+1</f>
        <v>3</v>
      </c>
      <c r="H3106">
        <f>MOD(D3106-1,6)+1</f>
        <v>2</v>
      </c>
      <c r="I3106">
        <f>37-D3106</f>
        <v>23</v>
      </c>
      <c r="J3106">
        <f>ABS(D3106-D3107)</f>
        <v>7</v>
      </c>
      <c r="K3106">
        <f>AVERAGE(D3106:D3110)</f>
        <v>14</v>
      </c>
      <c r="L3106">
        <f>AVERAGE(D3106:D3125)</f>
        <v>14</v>
      </c>
      <c r="M3106">
        <f>K3106-L3106</f>
        <v>0</v>
      </c>
      <c r="N3106" t="str">
        <f>IF(K3106&gt;L3106,"HIGH ZONE BIAS",IF(K3106&lt;L3106,"LOW ZONE BIAS","EQUILIBRIUM"))</f>
        <v>EQUILIBRIUM</v>
      </c>
    </row>
    <row r="3107">
      <c r="A3107">
        <v>24464</v>
      </c>
      <c r="B3107" t="str">
        <v>2024-05-22</v>
      </c>
      <c r="C3107" t="str">
        <v>Afternoon</v>
      </c>
      <c r="D3107">
        <v>21</v>
      </c>
      <c r="E3107" t="str">
        <f>IF(MOD(D3107,2)=0,"EVEN","ODD")</f>
        <v>ODD</v>
      </c>
      <c r="F3107" t="str">
        <f>IF(D3107&lt;=18,"LOW (1-18)","HIGH (19-36)")</f>
        <v>HIGH (19-36)</v>
      </c>
      <c r="G3107">
        <f>INT((D3107-1)/6)+1</f>
        <v>4</v>
      </c>
      <c r="H3107">
        <f>MOD(D3107-1,6)+1</f>
        <v>3</v>
      </c>
      <c r="I3107">
        <f>37-D3107</f>
        <v>16</v>
      </c>
      <c r="J3107">
        <f>ABS(D3107-D3108)</f>
        <v>19</v>
      </c>
      <c r="K3107">
        <f>AVERAGE(D3107:D3111)</f>
        <v>21</v>
      </c>
      <c r="L3107">
        <f>AVERAGE(D3107:D3126)</f>
        <v>21</v>
      </c>
      <c r="M3107">
        <f>K3107-L3107</f>
        <v>0</v>
      </c>
      <c r="N3107" t="str">
        <f>IF(K3107&gt;L3107,"HIGH ZONE BIAS",IF(K3107&lt;L3107,"LOW ZONE BIAS","EQUILIBRIUM"))</f>
        <v>EQUILIBRIUM</v>
      </c>
    </row>
    <row r="3108">
      <c r="A3108">
        <v>24463</v>
      </c>
      <c r="B3108" t="str">
        <v>2024-05-22</v>
      </c>
      <c r="C3108" t="str">
        <v>Midday</v>
      </c>
      <c r="D3108">
        <v>2</v>
      </c>
      <c r="E3108" t="str">
        <f>IF(MOD(D3108,2)=0,"EVEN","ODD")</f>
        <v>EVEN</v>
      </c>
      <c r="F3108" t="str">
        <f>IF(D3108&lt;=18,"LOW (1-18)","HIGH (19-36)")</f>
        <v>LOW (1-18)</v>
      </c>
      <c r="G3108">
        <f>INT((D3108-1)/6)+1</f>
        <v>1</v>
      </c>
      <c r="H3108">
        <f>MOD(D3108-1,6)+1</f>
        <v>2</v>
      </c>
      <c r="I3108">
        <f>37-D3108</f>
        <v>35</v>
      </c>
      <c r="J3108">
        <f>ABS(D3108-D3109)</f>
        <v>30</v>
      </c>
      <c r="K3108">
        <f>AVERAGE(D3108:D3112)</f>
        <v>2</v>
      </c>
      <c r="L3108">
        <f>AVERAGE(D3108:D3127)</f>
        <v>2</v>
      </c>
      <c r="M3108">
        <f>K3108-L3108</f>
        <v>0</v>
      </c>
      <c r="N3108" t="str">
        <f>IF(K3108&gt;L3108,"HIGH ZONE BIAS",IF(K3108&lt;L3108,"LOW ZONE BIAS","EQUILIBRIUM"))</f>
        <v>EQUILIBRIUM</v>
      </c>
    </row>
    <row r="3109">
      <c r="A3109">
        <v>24462</v>
      </c>
      <c r="B3109" t="str">
        <v>2024-05-22</v>
      </c>
      <c r="C3109" t="str">
        <v>Morning</v>
      </c>
      <c r="D3109">
        <v>32</v>
      </c>
      <c r="E3109" t="str">
        <f>IF(MOD(D3109,2)=0,"EVEN","ODD")</f>
        <v>EVEN</v>
      </c>
      <c r="F3109" t="str">
        <f>IF(D3109&lt;=18,"LOW (1-18)","HIGH (19-36)")</f>
        <v>HIGH (19-36)</v>
      </c>
      <c r="G3109">
        <f>INT((D3109-1)/6)+1</f>
        <v>6</v>
      </c>
      <c r="H3109">
        <f>MOD(D3109-1,6)+1</f>
        <v>2</v>
      </c>
      <c r="I3109">
        <f>37-D3109</f>
        <v>5</v>
      </c>
      <c r="J3109">
        <f>ABS(D3109-D3110)</f>
        <v>10</v>
      </c>
      <c r="K3109">
        <f>AVERAGE(D3109:D3113)</f>
        <v>32</v>
      </c>
      <c r="L3109">
        <f>AVERAGE(D3109:D3128)</f>
        <v>32</v>
      </c>
      <c r="M3109">
        <f>K3109-L3109</f>
        <v>0</v>
      </c>
      <c r="N3109" t="str">
        <f>IF(K3109&gt;L3109,"HIGH ZONE BIAS",IF(K3109&lt;L3109,"LOW ZONE BIAS","EQUILIBRIUM"))</f>
        <v>EQUILIBRIUM</v>
      </c>
    </row>
    <row r="3110">
      <c r="A3110">
        <v>24461</v>
      </c>
      <c r="B3110" t="str">
        <v>2024-05-21</v>
      </c>
      <c r="C3110" t="str">
        <v>Evening</v>
      </c>
      <c r="D3110">
        <v>22</v>
      </c>
      <c r="E3110" t="str">
        <f>IF(MOD(D3110,2)=0,"EVEN","ODD")</f>
        <v>EVEN</v>
      </c>
      <c r="F3110" t="str">
        <f>IF(D3110&lt;=18,"LOW (1-18)","HIGH (19-36)")</f>
        <v>HIGH (19-36)</v>
      </c>
      <c r="G3110">
        <f>INT((D3110-1)/6)+1</f>
        <v>4</v>
      </c>
      <c r="H3110">
        <f>MOD(D3110-1,6)+1</f>
        <v>4</v>
      </c>
      <c r="I3110">
        <f>37-D3110</f>
        <v>15</v>
      </c>
      <c r="J3110">
        <f>ABS(D3110-D3111)</f>
        <v>9</v>
      </c>
      <c r="K3110">
        <f>AVERAGE(D3110:D3114)</f>
        <v>22</v>
      </c>
      <c r="L3110">
        <f>AVERAGE(D3110:D3129)</f>
        <v>22</v>
      </c>
      <c r="M3110">
        <f>K3110-L3110</f>
        <v>0</v>
      </c>
      <c r="N3110" t="str">
        <f>IF(K3110&gt;L3110,"HIGH ZONE BIAS",IF(K3110&lt;L3110,"LOW ZONE BIAS","EQUILIBRIUM"))</f>
        <v>EQUILIBRIUM</v>
      </c>
    </row>
    <row r="3111">
      <c r="A3111">
        <v>24460</v>
      </c>
      <c r="B3111" t="str">
        <v>2024-05-21</v>
      </c>
      <c r="C3111" t="str">
        <v>Afternoon</v>
      </c>
      <c r="D3111">
        <v>13</v>
      </c>
      <c r="E3111" t="str">
        <f>IF(MOD(D3111,2)=0,"EVEN","ODD")</f>
        <v>ODD</v>
      </c>
      <c r="F3111" t="str">
        <f>IF(D3111&lt;=18,"LOW (1-18)","HIGH (19-36)")</f>
        <v>LOW (1-18)</v>
      </c>
      <c r="G3111">
        <f>INT((D3111-1)/6)+1</f>
        <v>3</v>
      </c>
      <c r="H3111">
        <f>MOD(D3111-1,6)+1</f>
        <v>1</v>
      </c>
      <c r="I3111">
        <f>37-D3111</f>
        <v>24</v>
      </c>
      <c r="J3111">
        <f>ABS(D3111-D3112)</f>
        <v>4</v>
      </c>
      <c r="K3111">
        <f>AVERAGE(D3111:D3115)</f>
        <v>13</v>
      </c>
      <c r="L3111">
        <f>AVERAGE(D3111:D3130)</f>
        <v>13</v>
      </c>
      <c r="M3111">
        <f>K3111-L3111</f>
        <v>0</v>
      </c>
      <c r="N3111" t="str">
        <f>IF(K3111&gt;L3111,"HIGH ZONE BIAS",IF(K3111&lt;L3111,"LOW ZONE BIAS","EQUILIBRIUM"))</f>
        <v>EQUILIBRIUM</v>
      </c>
    </row>
    <row r="3112">
      <c r="A3112">
        <v>24459</v>
      </c>
      <c r="B3112" t="str">
        <v>2024-05-21</v>
      </c>
      <c r="C3112" t="str">
        <v>Midday</v>
      </c>
      <c r="D3112">
        <v>17</v>
      </c>
      <c r="E3112" t="str">
        <f>IF(MOD(D3112,2)=0,"EVEN","ODD")</f>
        <v>ODD</v>
      </c>
      <c r="F3112" t="str">
        <f>IF(D3112&lt;=18,"LOW (1-18)","HIGH (19-36)")</f>
        <v>LOW (1-18)</v>
      </c>
      <c r="G3112">
        <f>INT((D3112-1)/6)+1</f>
        <v>3</v>
      </c>
      <c r="H3112">
        <f>MOD(D3112-1,6)+1</f>
        <v>5</v>
      </c>
      <c r="I3112">
        <f>37-D3112</f>
        <v>20</v>
      </c>
      <c r="J3112">
        <f>ABS(D3112-D3113)</f>
        <v>2</v>
      </c>
      <c r="K3112">
        <f>AVERAGE(D3112:D3116)</f>
        <v>17</v>
      </c>
      <c r="L3112">
        <f>AVERAGE(D3112:D3131)</f>
        <v>17</v>
      </c>
      <c r="M3112">
        <f>K3112-L3112</f>
        <v>0</v>
      </c>
      <c r="N3112" t="str">
        <f>IF(K3112&gt;L3112,"HIGH ZONE BIAS",IF(K3112&lt;L3112,"LOW ZONE BIAS","EQUILIBRIUM"))</f>
        <v>EQUILIBRIUM</v>
      </c>
    </row>
    <row r="3113">
      <c r="A3113">
        <v>24458</v>
      </c>
      <c r="B3113" t="str">
        <v>2024-05-21</v>
      </c>
      <c r="C3113" t="str">
        <v>Morning</v>
      </c>
      <c r="D3113">
        <v>15</v>
      </c>
      <c r="E3113" t="str">
        <f>IF(MOD(D3113,2)=0,"EVEN","ODD")</f>
        <v>ODD</v>
      </c>
      <c r="F3113" t="str">
        <f>IF(D3113&lt;=18,"LOW (1-18)","HIGH (19-36)")</f>
        <v>LOW (1-18)</v>
      </c>
      <c r="G3113">
        <f>INT((D3113-1)/6)+1</f>
        <v>3</v>
      </c>
      <c r="H3113">
        <f>MOD(D3113-1,6)+1</f>
        <v>3</v>
      </c>
      <c r="I3113">
        <f>37-D3113</f>
        <v>22</v>
      </c>
      <c r="J3113">
        <f>ABS(D3113-D3114)</f>
        <v>5</v>
      </c>
      <c r="K3113">
        <f>AVERAGE(D3113:D3117)</f>
        <v>15</v>
      </c>
      <c r="L3113">
        <f>AVERAGE(D3113:D3132)</f>
        <v>15</v>
      </c>
      <c r="M3113">
        <f>K3113-L3113</f>
        <v>0</v>
      </c>
      <c r="N3113" t="str">
        <f>IF(K3113&gt;L3113,"HIGH ZONE BIAS",IF(K3113&lt;L3113,"LOW ZONE BIAS","EQUILIBRIUM"))</f>
        <v>EQUILIBRIUM</v>
      </c>
    </row>
    <row r="3114">
      <c r="A3114">
        <v>24457</v>
      </c>
      <c r="B3114" t="str">
        <v>2024-05-20</v>
      </c>
      <c r="C3114" t="str">
        <v>Evening</v>
      </c>
      <c r="D3114">
        <v>20</v>
      </c>
      <c r="E3114" t="str">
        <f>IF(MOD(D3114,2)=0,"EVEN","ODD")</f>
        <v>EVEN</v>
      </c>
      <c r="F3114" t="str">
        <f>IF(D3114&lt;=18,"LOW (1-18)","HIGH (19-36)")</f>
        <v>HIGH (19-36)</v>
      </c>
      <c r="G3114">
        <f>INT((D3114-1)/6)+1</f>
        <v>4</v>
      </c>
      <c r="H3114">
        <f>MOD(D3114-1,6)+1</f>
        <v>2</v>
      </c>
      <c r="I3114">
        <f>37-D3114</f>
        <v>17</v>
      </c>
      <c r="J3114">
        <f>ABS(D3114-D3115)</f>
        <v>18</v>
      </c>
      <c r="K3114">
        <f>AVERAGE(D3114:D3118)</f>
        <v>20</v>
      </c>
      <c r="L3114">
        <f>AVERAGE(D3114:D3133)</f>
        <v>20</v>
      </c>
      <c r="M3114">
        <f>K3114-L3114</f>
        <v>0</v>
      </c>
      <c r="N3114" t="str">
        <f>IF(K3114&gt;L3114,"HIGH ZONE BIAS",IF(K3114&lt;L3114,"LOW ZONE BIAS","EQUILIBRIUM"))</f>
        <v>EQUILIBRIUM</v>
      </c>
    </row>
    <row r="3115">
      <c r="A3115">
        <v>24456</v>
      </c>
      <c r="B3115" t="str">
        <v>2024-05-20</v>
      </c>
      <c r="C3115" t="str">
        <v>Afternoon</v>
      </c>
      <c r="D3115">
        <v>2</v>
      </c>
      <c r="E3115" t="str">
        <f>IF(MOD(D3115,2)=0,"EVEN","ODD")</f>
        <v>EVEN</v>
      </c>
      <c r="F3115" t="str">
        <f>IF(D3115&lt;=18,"LOW (1-18)","HIGH (19-36)")</f>
        <v>LOW (1-18)</v>
      </c>
      <c r="G3115">
        <f>INT((D3115-1)/6)+1</f>
        <v>1</v>
      </c>
      <c r="H3115">
        <f>MOD(D3115-1,6)+1</f>
        <v>2</v>
      </c>
      <c r="I3115">
        <f>37-D3115</f>
        <v>35</v>
      </c>
      <c r="J3115">
        <f>ABS(D3115-D3116)</f>
        <v>8</v>
      </c>
      <c r="K3115">
        <f>AVERAGE(D3115:D3119)</f>
        <v>2</v>
      </c>
      <c r="L3115">
        <f>AVERAGE(D3115:D3134)</f>
        <v>2</v>
      </c>
      <c r="M3115">
        <f>K3115-L3115</f>
        <v>0</v>
      </c>
      <c r="N3115" t="str">
        <f>IF(K3115&gt;L3115,"HIGH ZONE BIAS",IF(K3115&lt;L3115,"LOW ZONE BIAS","EQUILIBRIUM"))</f>
        <v>EQUILIBRIUM</v>
      </c>
    </row>
    <row r="3116">
      <c r="A3116">
        <v>24455</v>
      </c>
      <c r="B3116" t="str">
        <v>2024-05-20</v>
      </c>
      <c r="C3116" t="str">
        <v>Midday</v>
      </c>
      <c r="D3116">
        <v>10</v>
      </c>
      <c r="E3116" t="str">
        <f>IF(MOD(D3116,2)=0,"EVEN","ODD")</f>
        <v>EVEN</v>
      </c>
      <c r="F3116" t="str">
        <f>IF(D3116&lt;=18,"LOW (1-18)","HIGH (19-36)")</f>
        <v>LOW (1-18)</v>
      </c>
      <c r="G3116">
        <f>INT((D3116-1)/6)+1</f>
        <v>2</v>
      </c>
      <c r="H3116">
        <f>MOD(D3116-1,6)+1</f>
        <v>4</v>
      </c>
      <c r="I3116">
        <f>37-D3116</f>
        <v>27</v>
      </c>
      <c r="J3116">
        <f>ABS(D3116-D3117)</f>
        <v>3</v>
      </c>
      <c r="K3116">
        <f>AVERAGE(D3116:D3120)</f>
        <v>10</v>
      </c>
      <c r="L3116">
        <f>AVERAGE(D3116:D3135)</f>
        <v>10</v>
      </c>
      <c r="M3116">
        <f>K3116-L3116</f>
        <v>0</v>
      </c>
      <c r="N3116" t="str">
        <f>IF(K3116&gt;L3116,"HIGH ZONE BIAS",IF(K3116&lt;L3116,"LOW ZONE BIAS","EQUILIBRIUM"))</f>
        <v>EQUILIBRIUM</v>
      </c>
    </row>
    <row r="3117">
      <c r="A3117">
        <v>24454</v>
      </c>
      <c r="B3117" t="str">
        <v>2024-05-20</v>
      </c>
      <c r="C3117" t="str">
        <v>Morning</v>
      </c>
      <c r="D3117">
        <v>13</v>
      </c>
      <c r="E3117" t="str">
        <f>IF(MOD(D3117,2)=0,"EVEN","ODD")</f>
        <v>ODD</v>
      </c>
      <c r="F3117" t="str">
        <f>IF(D3117&lt;=18,"LOW (1-18)","HIGH (19-36)")</f>
        <v>LOW (1-18)</v>
      </c>
      <c r="G3117">
        <f>INT((D3117-1)/6)+1</f>
        <v>3</v>
      </c>
      <c r="H3117">
        <f>MOD(D3117-1,6)+1</f>
        <v>1</v>
      </c>
      <c r="I3117">
        <f>37-D3117</f>
        <v>24</v>
      </c>
      <c r="J3117">
        <f>ABS(D3117-D3118)</f>
        <v>23</v>
      </c>
      <c r="K3117">
        <f>AVERAGE(D3117:D3121)</f>
        <v>13</v>
      </c>
      <c r="L3117">
        <f>AVERAGE(D3117:D3136)</f>
        <v>13</v>
      </c>
      <c r="M3117">
        <f>K3117-L3117</f>
        <v>0</v>
      </c>
      <c r="N3117" t="str">
        <f>IF(K3117&gt;L3117,"HIGH ZONE BIAS",IF(K3117&lt;L3117,"LOW ZONE BIAS","EQUILIBRIUM"))</f>
        <v>EQUILIBRIUM</v>
      </c>
    </row>
    <row r="3118">
      <c r="A3118">
        <v>24453</v>
      </c>
      <c r="B3118" t="str">
        <v>2024-05-18</v>
      </c>
      <c r="C3118" t="str">
        <v>Evening</v>
      </c>
      <c r="D3118">
        <v>36</v>
      </c>
      <c r="E3118" t="str">
        <f>IF(MOD(D3118,2)=0,"EVEN","ODD")</f>
        <v>EVEN</v>
      </c>
      <c r="F3118" t="str">
        <f>IF(D3118&lt;=18,"LOW (1-18)","HIGH (19-36)")</f>
        <v>HIGH (19-36)</v>
      </c>
      <c r="G3118">
        <f>INT((D3118-1)/6)+1</f>
        <v>6</v>
      </c>
      <c r="H3118">
        <f>MOD(D3118-1,6)+1</f>
        <v>6</v>
      </c>
      <c r="I3118">
        <f>37-D3118</f>
        <v>1</v>
      </c>
      <c r="J3118">
        <f>ABS(D3118-D3119)</f>
        <v>33</v>
      </c>
      <c r="K3118">
        <f>AVERAGE(D3118:D3122)</f>
        <v>36</v>
      </c>
      <c r="L3118">
        <f>AVERAGE(D3118:D3137)</f>
        <v>36</v>
      </c>
      <c r="M3118">
        <f>K3118-L3118</f>
        <v>0</v>
      </c>
      <c r="N3118" t="str">
        <f>IF(K3118&gt;L3118,"HIGH ZONE BIAS",IF(K3118&lt;L3118,"LOW ZONE BIAS","EQUILIBRIUM"))</f>
        <v>EQUILIBRIUM</v>
      </c>
    </row>
    <row r="3119">
      <c r="A3119">
        <v>24452</v>
      </c>
      <c r="B3119" t="str">
        <v>2024-05-18</v>
      </c>
      <c r="C3119" t="str">
        <v>Afternoon</v>
      </c>
      <c r="D3119">
        <v>3</v>
      </c>
      <c r="E3119" t="str">
        <f>IF(MOD(D3119,2)=0,"EVEN","ODD")</f>
        <v>ODD</v>
      </c>
      <c r="F3119" t="str">
        <f>IF(D3119&lt;=18,"LOW (1-18)","HIGH (19-36)")</f>
        <v>LOW (1-18)</v>
      </c>
      <c r="G3119">
        <f>INT((D3119-1)/6)+1</f>
        <v>1</v>
      </c>
      <c r="H3119">
        <f>MOD(D3119-1,6)+1</f>
        <v>3</v>
      </c>
      <c r="I3119">
        <f>37-D3119</f>
        <v>34</v>
      </c>
      <c r="J3119">
        <f>ABS(D3119-D3120)</f>
        <v>16</v>
      </c>
      <c r="K3119">
        <f>AVERAGE(D3119:D3123)</f>
        <v>3</v>
      </c>
      <c r="L3119">
        <f>AVERAGE(D3119:D3138)</f>
        <v>3</v>
      </c>
      <c r="M3119">
        <f>K3119-L3119</f>
        <v>0</v>
      </c>
      <c r="N3119" t="str">
        <f>IF(K3119&gt;L3119,"HIGH ZONE BIAS",IF(K3119&lt;L3119,"LOW ZONE BIAS","EQUILIBRIUM"))</f>
        <v>EQUILIBRIUM</v>
      </c>
    </row>
    <row r="3120">
      <c r="A3120">
        <v>24451</v>
      </c>
      <c r="B3120" t="str">
        <v>2024-05-18</v>
      </c>
      <c r="C3120" t="str">
        <v>Midday</v>
      </c>
      <c r="D3120">
        <v>19</v>
      </c>
      <c r="E3120" t="str">
        <f>IF(MOD(D3120,2)=0,"EVEN","ODD")</f>
        <v>ODD</v>
      </c>
      <c r="F3120" t="str">
        <f>IF(D3120&lt;=18,"LOW (1-18)","HIGH (19-36)")</f>
        <v>HIGH (19-36)</v>
      </c>
      <c r="G3120">
        <f>INT((D3120-1)/6)+1</f>
        <v>4</v>
      </c>
      <c r="H3120">
        <f>MOD(D3120-1,6)+1</f>
        <v>1</v>
      </c>
      <c r="I3120">
        <f>37-D3120</f>
        <v>18</v>
      </c>
      <c r="J3120">
        <f>ABS(D3120-D3121)</f>
        <v>13</v>
      </c>
      <c r="K3120">
        <f>AVERAGE(D3120:D3124)</f>
        <v>19</v>
      </c>
      <c r="L3120">
        <f>AVERAGE(D3120:D3139)</f>
        <v>19</v>
      </c>
      <c r="M3120">
        <f>K3120-L3120</f>
        <v>0</v>
      </c>
      <c r="N3120" t="str">
        <f>IF(K3120&gt;L3120,"HIGH ZONE BIAS",IF(K3120&lt;L3120,"LOW ZONE BIAS","EQUILIBRIUM"))</f>
        <v>EQUILIBRIUM</v>
      </c>
    </row>
    <row r="3121">
      <c r="A3121">
        <v>24450</v>
      </c>
      <c r="B3121" t="str">
        <v>2024-05-18</v>
      </c>
      <c r="C3121" t="str">
        <v>Morning</v>
      </c>
      <c r="D3121">
        <v>6</v>
      </c>
      <c r="E3121" t="str">
        <f>IF(MOD(D3121,2)=0,"EVEN","ODD")</f>
        <v>EVEN</v>
      </c>
      <c r="F3121" t="str">
        <f>IF(D3121&lt;=18,"LOW (1-18)","HIGH (19-36)")</f>
        <v>LOW (1-18)</v>
      </c>
      <c r="G3121">
        <f>INT((D3121-1)/6)+1</f>
        <v>1</v>
      </c>
      <c r="H3121">
        <f>MOD(D3121-1,6)+1</f>
        <v>6</v>
      </c>
      <c r="I3121">
        <f>37-D3121</f>
        <v>31</v>
      </c>
      <c r="J3121">
        <f>ABS(D3121-D3122)</f>
        <v>5</v>
      </c>
      <c r="K3121">
        <f>AVERAGE(D3121:D3125)</f>
        <v>6</v>
      </c>
      <c r="L3121">
        <f>AVERAGE(D3121:D3140)</f>
        <v>6</v>
      </c>
      <c r="M3121">
        <f>K3121-L3121</f>
        <v>0</v>
      </c>
      <c r="N3121" t="str">
        <f>IF(K3121&gt;L3121,"HIGH ZONE BIAS",IF(K3121&lt;L3121,"LOW ZONE BIAS","EQUILIBRIUM"))</f>
        <v>EQUILIBRIUM</v>
      </c>
    </row>
    <row r="3122">
      <c r="A3122">
        <v>24449</v>
      </c>
      <c r="B3122" t="str">
        <v>2024-05-17</v>
      </c>
      <c r="C3122" t="str">
        <v>Evening</v>
      </c>
      <c r="D3122">
        <v>1</v>
      </c>
      <c r="E3122" t="str">
        <f>IF(MOD(D3122,2)=0,"EVEN","ODD")</f>
        <v>ODD</v>
      </c>
      <c r="F3122" t="str">
        <f>IF(D3122&lt;=18,"LOW (1-18)","HIGH (19-36)")</f>
        <v>LOW (1-18)</v>
      </c>
      <c r="G3122">
        <f>INT((D3122-1)/6)+1</f>
        <v>1</v>
      </c>
      <c r="H3122">
        <f>MOD(D3122-1,6)+1</f>
        <v>1</v>
      </c>
      <c r="I3122">
        <f>37-D3122</f>
        <v>36</v>
      </c>
      <c r="J3122">
        <f>ABS(D3122-D3123)</f>
        <v>34</v>
      </c>
      <c r="K3122">
        <f>AVERAGE(D3122:D3126)</f>
        <v>1</v>
      </c>
      <c r="L3122">
        <f>AVERAGE(D3122:D3141)</f>
        <v>1</v>
      </c>
      <c r="M3122">
        <f>K3122-L3122</f>
        <v>0</v>
      </c>
      <c r="N3122" t="str">
        <f>IF(K3122&gt;L3122,"HIGH ZONE BIAS",IF(K3122&lt;L3122,"LOW ZONE BIAS","EQUILIBRIUM"))</f>
        <v>EQUILIBRIUM</v>
      </c>
    </row>
    <row r="3123">
      <c r="A3123">
        <v>24448</v>
      </c>
      <c r="B3123" t="str">
        <v>2024-05-17</v>
      </c>
      <c r="C3123" t="str">
        <v>Afternoon</v>
      </c>
      <c r="D3123">
        <v>35</v>
      </c>
      <c r="E3123" t="str">
        <f>IF(MOD(D3123,2)=0,"EVEN","ODD")</f>
        <v>ODD</v>
      </c>
      <c r="F3123" t="str">
        <f>IF(D3123&lt;=18,"LOW (1-18)","HIGH (19-36)")</f>
        <v>HIGH (19-36)</v>
      </c>
      <c r="G3123">
        <f>INT((D3123-1)/6)+1</f>
        <v>6</v>
      </c>
      <c r="H3123">
        <f>MOD(D3123-1,6)+1</f>
        <v>5</v>
      </c>
      <c r="I3123">
        <f>37-D3123</f>
        <v>2</v>
      </c>
      <c r="J3123">
        <f>ABS(D3123-D3124)</f>
        <v>15</v>
      </c>
      <c r="K3123">
        <f>AVERAGE(D3123:D3127)</f>
        <v>35</v>
      </c>
      <c r="L3123">
        <f>AVERAGE(D3123:D3142)</f>
        <v>35</v>
      </c>
      <c r="M3123">
        <f>K3123-L3123</f>
        <v>0</v>
      </c>
      <c r="N3123" t="str">
        <f>IF(K3123&gt;L3123,"HIGH ZONE BIAS",IF(K3123&lt;L3123,"LOW ZONE BIAS","EQUILIBRIUM"))</f>
        <v>EQUILIBRIUM</v>
      </c>
    </row>
    <row r="3124">
      <c r="A3124">
        <v>24447</v>
      </c>
      <c r="B3124" t="str">
        <v>2024-05-17</v>
      </c>
      <c r="C3124" t="str">
        <v>Midday</v>
      </c>
      <c r="D3124">
        <v>20</v>
      </c>
      <c r="E3124" t="str">
        <f>IF(MOD(D3124,2)=0,"EVEN","ODD")</f>
        <v>EVEN</v>
      </c>
      <c r="F3124" t="str">
        <f>IF(D3124&lt;=18,"LOW (1-18)","HIGH (19-36)")</f>
        <v>HIGH (19-36)</v>
      </c>
      <c r="G3124">
        <f>INT((D3124-1)/6)+1</f>
        <v>4</v>
      </c>
      <c r="H3124">
        <f>MOD(D3124-1,6)+1</f>
        <v>2</v>
      </c>
      <c r="I3124">
        <f>37-D3124</f>
        <v>17</v>
      </c>
      <c r="J3124">
        <f>ABS(D3124-D3125)</f>
        <v>1</v>
      </c>
      <c r="K3124">
        <f>AVERAGE(D3124:D3128)</f>
        <v>20</v>
      </c>
      <c r="L3124">
        <f>AVERAGE(D3124:D3143)</f>
        <v>20</v>
      </c>
      <c r="M3124">
        <f>K3124-L3124</f>
        <v>0</v>
      </c>
      <c r="N3124" t="str">
        <f>IF(K3124&gt;L3124,"HIGH ZONE BIAS",IF(K3124&lt;L3124,"LOW ZONE BIAS","EQUILIBRIUM"))</f>
        <v>EQUILIBRIUM</v>
      </c>
    </row>
    <row r="3125">
      <c r="A3125">
        <v>24446</v>
      </c>
      <c r="B3125" t="str">
        <v>2024-05-17</v>
      </c>
      <c r="C3125" t="str">
        <v>Morning</v>
      </c>
      <c r="D3125">
        <v>19</v>
      </c>
      <c r="E3125" t="str">
        <f>IF(MOD(D3125,2)=0,"EVEN","ODD")</f>
        <v>ODD</v>
      </c>
      <c r="F3125" t="str">
        <f>IF(D3125&lt;=18,"LOW (1-18)","HIGH (19-36)")</f>
        <v>HIGH (19-36)</v>
      </c>
      <c r="G3125">
        <f>INT((D3125-1)/6)+1</f>
        <v>4</v>
      </c>
      <c r="H3125">
        <f>MOD(D3125-1,6)+1</f>
        <v>1</v>
      </c>
      <c r="I3125">
        <f>37-D3125</f>
        <v>18</v>
      </c>
      <c r="J3125">
        <f>ABS(D3125-D3126)</f>
        <v>5</v>
      </c>
      <c r="K3125">
        <f>AVERAGE(D3125:D3129)</f>
        <v>19</v>
      </c>
      <c r="L3125">
        <f>AVERAGE(D3125:D3144)</f>
        <v>19</v>
      </c>
      <c r="M3125">
        <f>K3125-L3125</f>
        <v>0</v>
      </c>
      <c r="N3125" t="str">
        <f>IF(K3125&gt;L3125,"HIGH ZONE BIAS",IF(K3125&lt;L3125,"LOW ZONE BIAS","EQUILIBRIUM"))</f>
        <v>EQUILIBRIUM</v>
      </c>
    </row>
    <row r="3126">
      <c r="A3126">
        <v>24445</v>
      </c>
      <c r="B3126" t="str">
        <v>2024-05-16</v>
      </c>
      <c r="C3126" t="str">
        <v>Evening</v>
      </c>
      <c r="D3126">
        <v>24</v>
      </c>
      <c r="E3126" t="str">
        <f>IF(MOD(D3126,2)=0,"EVEN","ODD")</f>
        <v>EVEN</v>
      </c>
      <c r="F3126" t="str">
        <f>IF(D3126&lt;=18,"LOW (1-18)","HIGH (19-36)")</f>
        <v>HIGH (19-36)</v>
      </c>
      <c r="G3126">
        <f>INT((D3126-1)/6)+1</f>
        <v>4</v>
      </c>
      <c r="H3126">
        <f>MOD(D3126-1,6)+1</f>
        <v>6</v>
      </c>
      <c r="I3126">
        <f>37-D3126</f>
        <v>13</v>
      </c>
      <c r="J3126">
        <f>ABS(D3126-D3127)</f>
        <v>19</v>
      </c>
      <c r="K3126">
        <f>AVERAGE(D3126:D3130)</f>
        <v>24</v>
      </c>
      <c r="L3126">
        <f>AVERAGE(D3126:D3145)</f>
        <v>24</v>
      </c>
      <c r="M3126">
        <f>K3126-L3126</f>
        <v>0</v>
      </c>
      <c r="N3126" t="str">
        <f>IF(K3126&gt;L3126,"HIGH ZONE BIAS",IF(K3126&lt;L3126,"LOW ZONE BIAS","EQUILIBRIUM"))</f>
        <v>EQUILIBRIUM</v>
      </c>
    </row>
    <row r="3127">
      <c r="A3127">
        <v>24444</v>
      </c>
      <c r="B3127" t="str">
        <v>2024-05-16</v>
      </c>
      <c r="C3127" t="str">
        <v>Afternoon</v>
      </c>
      <c r="D3127">
        <v>5</v>
      </c>
      <c r="E3127" t="str">
        <f>IF(MOD(D3127,2)=0,"EVEN","ODD")</f>
        <v>ODD</v>
      </c>
      <c r="F3127" t="str">
        <f>IF(D3127&lt;=18,"LOW (1-18)","HIGH (19-36)")</f>
        <v>LOW (1-18)</v>
      </c>
      <c r="G3127">
        <f>INT((D3127-1)/6)+1</f>
        <v>1</v>
      </c>
      <c r="H3127">
        <f>MOD(D3127-1,6)+1</f>
        <v>5</v>
      </c>
      <c r="I3127">
        <f>37-D3127</f>
        <v>32</v>
      </c>
      <c r="J3127">
        <f>ABS(D3127-D3128)</f>
        <v>2</v>
      </c>
      <c r="K3127">
        <f>AVERAGE(D3127:D3131)</f>
        <v>5</v>
      </c>
      <c r="L3127">
        <f>AVERAGE(D3127:D3146)</f>
        <v>5</v>
      </c>
      <c r="M3127">
        <f>K3127-L3127</f>
        <v>0</v>
      </c>
      <c r="N3127" t="str">
        <f>IF(K3127&gt;L3127,"HIGH ZONE BIAS",IF(K3127&lt;L3127,"LOW ZONE BIAS","EQUILIBRIUM"))</f>
        <v>EQUILIBRIUM</v>
      </c>
    </row>
    <row r="3128">
      <c r="A3128">
        <v>24443</v>
      </c>
      <c r="B3128" t="str">
        <v>2024-05-16</v>
      </c>
      <c r="C3128" t="str">
        <v>Midday</v>
      </c>
      <c r="D3128">
        <v>3</v>
      </c>
      <c r="E3128" t="str">
        <f>IF(MOD(D3128,2)=0,"EVEN","ODD")</f>
        <v>ODD</v>
      </c>
      <c r="F3128" t="str">
        <f>IF(D3128&lt;=18,"LOW (1-18)","HIGH (19-36)")</f>
        <v>LOW (1-18)</v>
      </c>
      <c r="G3128">
        <f>INT((D3128-1)/6)+1</f>
        <v>1</v>
      </c>
      <c r="H3128">
        <f>MOD(D3128-1,6)+1</f>
        <v>3</v>
      </c>
      <c r="I3128">
        <f>37-D3128</f>
        <v>34</v>
      </c>
      <c r="J3128">
        <f>ABS(D3128-D3129)</f>
        <v>10</v>
      </c>
      <c r="K3128">
        <f>AVERAGE(D3128:D3132)</f>
        <v>3</v>
      </c>
      <c r="L3128">
        <f>AVERAGE(D3128:D3147)</f>
        <v>3</v>
      </c>
      <c r="M3128">
        <f>K3128-L3128</f>
        <v>0</v>
      </c>
      <c r="N3128" t="str">
        <f>IF(K3128&gt;L3128,"HIGH ZONE BIAS",IF(K3128&lt;L3128,"LOW ZONE BIAS","EQUILIBRIUM"))</f>
        <v>EQUILIBRIUM</v>
      </c>
    </row>
    <row r="3129">
      <c r="A3129">
        <v>24442</v>
      </c>
      <c r="B3129" t="str">
        <v>2024-05-16</v>
      </c>
      <c r="C3129" t="str">
        <v>Morning</v>
      </c>
      <c r="D3129">
        <v>13</v>
      </c>
      <c r="E3129" t="str">
        <f>IF(MOD(D3129,2)=0,"EVEN","ODD")</f>
        <v>ODD</v>
      </c>
      <c r="F3129" t="str">
        <f>IF(D3129&lt;=18,"LOW (1-18)","HIGH (19-36)")</f>
        <v>LOW (1-18)</v>
      </c>
      <c r="G3129">
        <f>INT((D3129-1)/6)+1</f>
        <v>3</v>
      </c>
      <c r="H3129">
        <f>MOD(D3129-1,6)+1</f>
        <v>1</v>
      </c>
      <c r="I3129">
        <f>37-D3129</f>
        <v>24</v>
      </c>
      <c r="J3129">
        <f>ABS(D3129-D3130)</f>
        <v>4</v>
      </c>
      <c r="K3129">
        <f>AVERAGE(D3129:D3133)</f>
        <v>13</v>
      </c>
      <c r="L3129">
        <f>AVERAGE(D3129:D3148)</f>
        <v>13</v>
      </c>
      <c r="M3129">
        <f>K3129-L3129</f>
        <v>0</v>
      </c>
      <c r="N3129" t="str">
        <f>IF(K3129&gt;L3129,"HIGH ZONE BIAS",IF(K3129&lt;L3129,"LOW ZONE BIAS","EQUILIBRIUM"))</f>
        <v>EQUILIBRIUM</v>
      </c>
    </row>
    <row r="3130">
      <c r="A3130">
        <v>24441</v>
      </c>
      <c r="B3130" t="str">
        <v>2024-05-15</v>
      </c>
      <c r="C3130" t="str">
        <v>Evening</v>
      </c>
      <c r="D3130">
        <v>17</v>
      </c>
      <c r="E3130" t="str">
        <f>IF(MOD(D3130,2)=0,"EVEN","ODD")</f>
        <v>ODD</v>
      </c>
      <c r="F3130" t="str">
        <f>IF(D3130&lt;=18,"LOW (1-18)","HIGH (19-36)")</f>
        <v>LOW (1-18)</v>
      </c>
      <c r="G3130">
        <f>INT((D3130-1)/6)+1</f>
        <v>3</v>
      </c>
      <c r="H3130">
        <f>MOD(D3130-1,6)+1</f>
        <v>5</v>
      </c>
      <c r="I3130">
        <f>37-D3130</f>
        <v>20</v>
      </c>
      <c r="J3130">
        <f>ABS(D3130-D3131)</f>
        <v>9</v>
      </c>
      <c r="K3130">
        <f>AVERAGE(D3130:D3134)</f>
        <v>17</v>
      </c>
      <c r="L3130">
        <f>AVERAGE(D3130:D3149)</f>
        <v>17</v>
      </c>
      <c r="M3130">
        <f>K3130-L3130</f>
        <v>0</v>
      </c>
      <c r="N3130" t="str">
        <f>IF(K3130&gt;L3130,"HIGH ZONE BIAS",IF(K3130&lt;L3130,"LOW ZONE BIAS","EQUILIBRIUM"))</f>
        <v>EQUILIBRIUM</v>
      </c>
    </row>
    <row r="3131">
      <c r="A3131">
        <v>24440</v>
      </c>
      <c r="B3131" t="str">
        <v>2024-05-15</v>
      </c>
      <c r="C3131" t="str">
        <v>Afternoon</v>
      </c>
      <c r="D3131">
        <v>26</v>
      </c>
      <c r="E3131" t="str">
        <f>IF(MOD(D3131,2)=0,"EVEN","ODD")</f>
        <v>EVEN</v>
      </c>
      <c r="F3131" t="str">
        <f>IF(D3131&lt;=18,"LOW (1-18)","HIGH (19-36)")</f>
        <v>HIGH (19-36)</v>
      </c>
      <c r="G3131">
        <f>INT((D3131-1)/6)+1</f>
        <v>5</v>
      </c>
      <c r="H3131">
        <f>MOD(D3131-1,6)+1</f>
        <v>2</v>
      </c>
      <c r="I3131">
        <f>37-D3131</f>
        <v>11</v>
      </c>
      <c r="J3131">
        <f>ABS(D3131-D3132)</f>
        <v>7</v>
      </c>
      <c r="K3131">
        <f>AVERAGE(D3131:D3135)</f>
        <v>26</v>
      </c>
      <c r="L3131">
        <f>AVERAGE(D3131:D3150)</f>
        <v>26</v>
      </c>
      <c r="M3131">
        <f>K3131-L3131</f>
        <v>0</v>
      </c>
      <c r="N3131" t="str">
        <f>IF(K3131&gt;L3131,"HIGH ZONE BIAS",IF(K3131&lt;L3131,"LOW ZONE BIAS","EQUILIBRIUM"))</f>
        <v>EQUILIBRIUM</v>
      </c>
    </row>
    <row r="3132">
      <c r="A3132">
        <v>24439</v>
      </c>
      <c r="B3132" t="str">
        <v>2024-05-15</v>
      </c>
      <c r="C3132" t="str">
        <v>Midday</v>
      </c>
      <c r="D3132">
        <v>19</v>
      </c>
      <c r="E3132" t="str">
        <f>IF(MOD(D3132,2)=0,"EVEN","ODD")</f>
        <v>ODD</v>
      </c>
      <c r="F3132" t="str">
        <f>IF(D3132&lt;=18,"LOW (1-18)","HIGH (19-36)")</f>
        <v>HIGH (19-36)</v>
      </c>
      <c r="G3132">
        <f>INT((D3132-1)/6)+1</f>
        <v>4</v>
      </c>
      <c r="H3132">
        <f>MOD(D3132-1,6)+1</f>
        <v>1</v>
      </c>
      <c r="I3132">
        <f>37-D3132</f>
        <v>18</v>
      </c>
      <c r="J3132">
        <f>ABS(D3132-D3133)</f>
        <v>5</v>
      </c>
      <c r="K3132">
        <f>AVERAGE(D3132:D3136)</f>
        <v>19</v>
      </c>
      <c r="L3132">
        <f>AVERAGE(D3132:D3151)</f>
        <v>19</v>
      </c>
      <c r="M3132">
        <f>K3132-L3132</f>
        <v>0</v>
      </c>
      <c r="N3132" t="str">
        <f>IF(K3132&gt;L3132,"HIGH ZONE BIAS",IF(K3132&lt;L3132,"LOW ZONE BIAS","EQUILIBRIUM"))</f>
        <v>EQUILIBRIUM</v>
      </c>
    </row>
    <row r="3133">
      <c r="A3133">
        <v>24438</v>
      </c>
      <c r="B3133" t="str">
        <v>2024-05-15</v>
      </c>
      <c r="C3133" t="str">
        <v>Morning</v>
      </c>
      <c r="D3133">
        <v>24</v>
      </c>
      <c r="E3133" t="str">
        <f>IF(MOD(D3133,2)=0,"EVEN","ODD")</f>
        <v>EVEN</v>
      </c>
      <c r="F3133" t="str">
        <f>IF(D3133&lt;=18,"LOW (1-18)","HIGH (19-36)")</f>
        <v>HIGH (19-36)</v>
      </c>
      <c r="G3133">
        <f>INT((D3133-1)/6)+1</f>
        <v>4</v>
      </c>
      <c r="H3133">
        <f>MOD(D3133-1,6)+1</f>
        <v>6</v>
      </c>
      <c r="I3133">
        <f>37-D3133</f>
        <v>13</v>
      </c>
      <c r="J3133">
        <f>ABS(D3133-D3134)</f>
        <v>11</v>
      </c>
      <c r="K3133">
        <f>AVERAGE(D3133:D3137)</f>
        <v>24</v>
      </c>
      <c r="L3133">
        <f>AVERAGE(D3133:D3152)</f>
        <v>24</v>
      </c>
      <c r="M3133">
        <f>K3133-L3133</f>
        <v>0</v>
      </c>
      <c r="N3133" t="str">
        <f>IF(K3133&gt;L3133,"HIGH ZONE BIAS",IF(K3133&lt;L3133,"LOW ZONE BIAS","EQUILIBRIUM"))</f>
        <v>EQUILIBRIUM</v>
      </c>
    </row>
    <row r="3134">
      <c r="A3134">
        <v>24437</v>
      </c>
      <c r="B3134" t="str">
        <v>2024-05-14</v>
      </c>
      <c r="C3134" t="str">
        <v>Evening</v>
      </c>
      <c r="D3134">
        <v>13</v>
      </c>
      <c r="E3134" t="str">
        <f>IF(MOD(D3134,2)=0,"EVEN","ODD")</f>
        <v>ODD</v>
      </c>
      <c r="F3134" t="str">
        <f>IF(D3134&lt;=18,"LOW (1-18)","HIGH (19-36)")</f>
        <v>LOW (1-18)</v>
      </c>
      <c r="G3134">
        <f>INT((D3134-1)/6)+1</f>
        <v>3</v>
      </c>
      <c r="H3134">
        <f>MOD(D3134-1,6)+1</f>
        <v>1</v>
      </c>
      <c r="I3134">
        <f>37-D3134</f>
        <v>24</v>
      </c>
      <c r="J3134">
        <f>ABS(D3134-D3135)</f>
        <v>0</v>
      </c>
      <c r="K3134">
        <f>AVERAGE(D3134:D3138)</f>
        <v>13</v>
      </c>
      <c r="L3134">
        <f>AVERAGE(D3134:D3153)</f>
        <v>13</v>
      </c>
      <c r="M3134">
        <f>K3134-L3134</f>
        <v>0</v>
      </c>
      <c r="N3134" t="str">
        <f>IF(K3134&gt;L3134,"HIGH ZONE BIAS",IF(K3134&lt;L3134,"LOW ZONE BIAS","EQUILIBRIUM"))</f>
        <v>EQUILIBRIUM</v>
      </c>
    </row>
    <row r="3135">
      <c r="A3135">
        <v>24436</v>
      </c>
      <c r="B3135" t="str">
        <v>2024-05-14</v>
      </c>
      <c r="C3135" t="str">
        <v>Afternoon</v>
      </c>
      <c r="D3135">
        <v>13</v>
      </c>
      <c r="E3135" t="str">
        <f>IF(MOD(D3135,2)=0,"EVEN","ODD")</f>
        <v>ODD</v>
      </c>
      <c r="F3135" t="str">
        <f>IF(D3135&lt;=18,"LOW (1-18)","HIGH (19-36)")</f>
        <v>LOW (1-18)</v>
      </c>
      <c r="G3135">
        <f>INT((D3135-1)/6)+1</f>
        <v>3</v>
      </c>
      <c r="H3135">
        <f>MOD(D3135-1,6)+1</f>
        <v>1</v>
      </c>
      <c r="I3135">
        <f>37-D3135</f>
        <v>24</v>
      </c>
      <c r="J3135">
        <f>ABS(D3135-D3136)</f>
        <v>6</v>
      </c>
      <c r="K3135">
        <f>AVERAGE(D3135:D3139)</f>
        <v>13</v>
      </c>
      <c r="L3135">
        <f>AVERAGE(D3135:D3154)</f>
        <v>13</v>
      </c>
      <c r="M3135">
        <f>K3135-L3135</f>
        <v>0</v>
      </c>
      <c r="N3135" t="str">
        <f>IF(K3135&gt;L3135,"HIGH ZONE BIAS",IF(K3135&lt;L3135,"LOW ZONE BIAS","EQUILIBRIUM"))</f>
        <v>EQUILIBRIUM</v>
      </c>
    </row>
    <row r="3136">
      <c r="A3136">
        <v>24435</v>
      </c>
      <c r="B3136" t="str">
        <v>2024-05-14</v>
      </c>
      <c r="C3136" t="str">
        <v>Midday</v>
      </c>
      <c r="D3136">
        <v>7</v>
      </c>
      <c r="E3136" t="str">
        <f>IF(MOD(D3136,2)=0,"EVEN","ODD")</f>
        <v>ODD</v>
      </c>
      <c r="F3136" t="str">
        <f>IF(D3136&lt;=18,"LOW (1-18)","HIGH (19-36)")</f>
        <v>LOW (1-18)</v>
      </c>
      <c r="G3136">
        <f>INT((D3136-1)/6)+1</f>
        <v>2</v>
      </c>
      <c r="H3136">
        <f>MOD(D3136-1,6)+1</f>
        <v>1</v>
      </c>
      <c r="I3136">
        <f>37-D3136</f>
        <v>30</v>
      </c>
      <c r="J3136">
        <f>ABS(D3136-D3137)</f>
        <v>24</v>
      </c>
      <c r="K3136">
        <f>AVERAGE(D3136:D3140)</f>
        <v>7</v>
      </c>
      <c r="L3136">
        <f>AVERAGE(D3136:D3155)</f>
        <v>7</v>
      </c>
      <c r="M3136">
        <f>K3136-L3136</f>
        <v>0</v>
      </c>
      <c r="N3136" t="str">
        <f>IF(K3136&gt;L3136,"HIGH ZONE BIAS",IF(K3136&lt;L3136,"LOW ZONE BIAS","EQUILIBRIUM"))</f>
        <v>EQUILIBRIUM</v>
      </c>
    </row>
    <row r="3137">
      <c r="A3137">
        <v>24434</v>
      </c>
      <c r="B3137" t="str">
        <v>2024-05-14</v>
      </c>
      <c r="C3137" t="str">
        <v>Morning</v>
      </c>
      <c r="D3137">
        <v>31</v>
      </c>
      <c r="E3137" t="str">
        <f>IF(MOD(D3137,2)=0,"EVEN","ODD")</f>
        <v>ODD</v>
      </c>
      <c r="F3137" t="str">
        <f>IF(D3137&lt;=18,"LOW (1-18)","HIGH (19-36)")</f>
        <v>HIGH (19-36)</v>
      </c>
      <c r="G3137">
        <f>INT((D3137-1)/6)+1</f>
        <v>6</v>
      </c>
      <c r="H3137">
        <f>MOD(D3137-1,6)+1</f>
        <v>1</v>
      </c>
      <c r="I3137">
        <f>37-D3137</f>
        <v>6</v>
      </c>
      <c r="J3137">
        <f>ABS(D3137-D3138)</f>
        <v>13</v>
      </c>
      <c r="K3137">
        <f>AVERAGE(D3137:D3141)</f>
        <v>31</v>
      </c>
      <c r="L3137">
        <f>AVERAGE(D3137:D3156)</f>
        <v>31</v>
      </c>
      <c r="M3137">
        <f>K3137-L3137</f>
        <v>0</v>
      </c>
      <c r="N3137" t="str">
        <f>IF(K3137&gt;L3137,"HIGH ZONE BIAS",IF(K3137&lt;L3137,"LOW ZONE BIAS","EQUILIBRIUM"))</f>
        <v>EQUILIBRIUM</v>
      </c>
    </row>
    <row r="3138">
      <c r="A3138">
        <v>24433</v>
      </c>
      <c r="B3138" t="str">
        <v>2024-05-13</v>
      </c>
      <c r="C3138" t="str">
        <v>Evening</v>
      </c>
      <c r="D3138">
        <v>18</v>
      </c>
      <c r="E3138" t="str">
        <f>IF(MOD(D3138,2)=0,"EVEN","ODD")</f>
        <v>EVEN</v>
      </c>
      <c r="F3138" t="str">
        <f>IF(D3138&lt;=18,"LOW (1-18)","HIGH (19-36)")</f>
        <v>LOW (1-18)</v>
      </c>
      <c r="G3138">
        <f>INT((D3138-1)/6)+1</f>
        <v>3</v>
      </c>
      <c r="H3138">
        <f>MOD(D3138-1,6)+1</f>
        <v>6</v>
      </c>
      <c r="I3138">
        <f>37-D3138</f>
        <v>19</v>
      </c>
      <c r="J3138">
        <f>ABS(D3138-D3139)</f>
        <v>1</v>
      </c>
      <c r="K3138">
        <f>AVERAGE(D3138:D3142)</f>
        <v>18</v>
      </c>
      <c r="L3138">
        <f>AVERAGE(D3138:D3157)</f>
        <v>18</v>
      </c>
      <c r="M3138">
        <f>K3138-L3138</f>
        <v>0</v>
      </c>
      <c r="N3138" t="str">
        <f>IF(K3138&gt;L3138,"HIGH ZONE BIAS",IF(K3138&lt;L3138,"LOW ZONE BIAS","EQUILIBRIUM"))</f>
        <v>EQUILIBRIUM</v>
      </c>
    </row>
    <row r="3139">
      <c r="A3139">
        <v>24432</v>
      </c>
      <c r="B3139" t="str">
        <v>2024-05-13</v>
      </c>
      <c r="C3139" t="str">
        <v>Afternoon</v>
      </c>
      <c r="D3139">
        <v>17</v>
      </c>
      <c r="E3139" t="str">
        <f>IF(MOD(D3139,2)=0,"EVEN","ODD")</f>
        <v>ODD</v>
      </c>
      <c r="F3139" t="str">
        <f>IF(D3139&lt;=18,"LOW (1-18)","HIGH (19-36)")</f>
        <v>LOW (1-18)</v>
      </c>
      <c r="G3139">
        <f>INT((D3139-1)/6)+1</f>
        <v>3</v>
      </c>
      <c r="H3139">
        <f>MOD(D3139-1,6)+1</f>
        <v>5</v>
      </c>
      <c r="I3139">
        <f>37-D3139</f>
        <v>20</v>
      </c>
      <c r="J3139">
        <f>ABS(D3139-D3140)</f>
        <v>10</v>
      </c>
      <c r="K3139">
        <f>AVERAGE(D3139:D3143)</f>
        <v>17</v>
      </c>
      <c r="L3139">
        <f>AVERAGE(D3139:D3158)</f>
        <v>17</v>
      </c>
      <c r="M3139">
        <f>K3139-L3139</f>
        <v>0</v>
      </c>
      <c r="N3139" t="str">
        <f>IF(K3139&gt;L3139,"HIGH ZONE BIAS",IF(K3139&lt;L3139,"LOW ZONE BIAS","EQUILIBRIUM"))</f>
        <v>EQUILIBRIUM</v>
      </c>
    </row>
    <row r="3140">
      <c r="A3140">
        <v>24431</v>
      </c>
      <c r="B3140" t="str">
        <v>2024-05-13</v>
      </c>
      <c r="C3140" t="str">
        <v>Midday</v>
      </c>
      <c r="D3140">
        <v>7</v>
      </c>
      <c r="E3140" t="str">
        <f>IF(MOD(D3140,2)=0,"EVEN","ODD")</f>
        <v>ODD</v>
      </c>
      <c r="F3140" t="str">
        <f>IF(D3140&lt;=18,"LOW (1-18)","HIGH (19-36)")</f>
        <v>LOW (1-18)</v>
      </c>
      <c r="G3140">
        <f>INT((D3140-1)/6)+1</f>
        <v>2</v>
      </c>
      <c r="H3140">
        <f>MOD(D3140-1,6)+1</f>
        <v>1</v>
      </c>
      <c r="I3140">
        <f>37-D3140</f>
        <v>30</v>
      </c>
      <c r="J3140">
        <f>ABS(D3140-D3141)</f>
        <v>13</v>
      </c>
      <c r="K3140">
        <f>AVERAGE(D3140:D3144)</f>
        <v>7</v>
      </c>
      <c r="L3140">
        <f>AVERAGE(D3140:D3159)</f>
        <v>7</v>
      </c>
      <c r="M3140">
        <f>K3140-L3140</f>
        <v>0</v>
      </c>
      <c r="N3140" t="str">
        <f>IF(K3140&gt;L3140,"HIGH ZONE BIAS",IF(K3140&lt;L3140,"LOW ZONE BIAS","EQUILIBRIUM"))</f>
        <v>EQUILIBRIUM</v>
      </c>
    </row>
    <row r="3141">
      <c r="A3141">
        <v>24430</v>
      </c>
      <c r="B3141" t="str">
        <v>2024-05-13</v>
      </c>
      <c r="C3141" t="str">
        <v>Morning</v>
      </c>
      <c r="D3141">
        <v>20</v>
      </c>
      <c r="E3141" t="str">
        <f>IF(MOD(D3141,2)=0,"EVEN","ODD")</f>
        <v>EVEN</v>
      </c>
      <c r="F3141" t="str">
        <f>IF(D3141&lt;=18,"LOW (1-18)","HIGH (19-36)")</f>
        <v>HIGH (19-36)</v>
      </c>
      <c r="G3141">
        <f>INT((D3141-1)/6)+1</f>
        <v>4</v>
      </c>
      <c r="H3141">
        <f>MOD(D3141-1,6)+1</f>
        <v>2</v>
      </c>
      <c r="I3141">
        <f>37-D3141</f>
        <v>17</v>
      </c>
      <c r="J3141">
        <f>ABS(D3141-D3142)</f>
        <v>16</v>
      </c>
      <c r="K3141">
        <f>AVERAGE(D3141:D3145)</f>
        <v>20</v>
      </c>
      <c r="L3141">
        <f>AVERAGE(D3141:D3160)</f>
        <v>20</v>
      </c>
      <c r="M3141">
        <f>K3141-L3141</f>
        <v>0</v>
      </c>
      <c r="N3141" t="str">
        <f>IF(K3141&gt;L3141,"HIGH ZONE BIAS",IF(K3141&lt;L3141,"LOW ZONE BIAS","EQUILIBRIUM"))</f>
        <v>EQUILIBRIUM</v>
      </c>
    </row>
    <row r="3142">
      <c r="A3142">
        <v>24429</v>
      </c>
      <c r="B3142" t="str">
        <v>2024-05-11</v>
      </c>
      <c r="C3142" t="str">
        <v>Evening</v>
      </c>
      <c r="D3142">
        <v>4</v>
      </c>
      <c r="E3142" t="str">
        <f>IF(MOD(D3142,2)=0,"EVEN","ODD")</f>
        <v>EVEN</v>
      </c>
      <c r="F3142" t="str">
        <f>IF(D3142&lt;=18,"LOW (1-18)","HIGH (19-36)")</f>
        <v>LOW (1-18)</v>
      </c>
      <c r="G3142">
        <f>INT((D3142-1)/6)+1</f>
        <v>1</v>
      </c>
      <c r="H3142">
        <f>MOD(D3142-1,6)+1</f>
        <v>4</v>
      </c>
      <c r="I3142">
        <f>37-D3142</f>
        <v>33</v>
      </c>
      <c r="J3142">
        <f>ABS(D3142-D3143)</f>
        <v>26</v>
      </c>
      <c r="K3142">
        <f>AVERAGE(D3142:D3146)</f>
        <v>4</v>
      </c>
      <c r="L3142">
        <f>AVERAGE(D3142:D3161)</f>
        <v>4</v>
      </c>
      <c r="M3142">
        <f>K3142-L3142</f>
        <v>0</v>
      </c>
      <c r="N3142" t="str">
        <f>IF(K3142&gt;L3142,"HIGH ZONE BIAS",IF(K3142&lt;L3142,"LOW ZONE BIAS","EQUILIBRIUM"))</f>
        <v>EQUILIBRIUM</v>
      </c>
    </row>
    <row r="3143">
      <c r="A3143">
        <v>24428</v>
      </c>
      <c r="B3143" t="str">
        <v>2024-05-11</v>
      </c>
      <c r="C3143" t="str">
        <v>Afternoon</v>
      </c>
      <c r="D3143">
        <v>30</v>
      </c>
      <c r="E3143" t="str">
        <f>IF(MOD(D3143,2)=0,"EVEN","ODD")</f>
        <v>EVEN</v>
      </c>
      <c r="F3143" t="str">
        <f>IF(D3143&lt;=18,"LOW (1-18)","HIGH (19-36)")</f>
        <v>HIGH (19-36)</v>
      </c>
      <c r="G3143">
        <f>INT((D3143-1)/6)+1</f>
        <v>5</v>
      </c>
      <c r="H3143">
        <f>MOD(D3143-1,6)+1</f>
        <v>6</v>
      </c>
      <c r="I3143">
        <f>37-D3143</f>
        <v>7</v>
      </c>
      <c r="J3143">
        <f>ABS(D3143-D3144)</f>
        <v>4</v>
      </c>
      <c r="K3143">
        <f>AVERAGE(D3143:D3147)</f>
        <v>30</v>
      </c>
      <c r="L3143">
        <f>AVERAGE(D3143:D3162)</f>
        <v>30</v>
      </c>
      <c r="M3143">
        <f>K3143-L3143</f>
        <v>0</v>
      </c>
      <c r="N3143" t="str">
        <f>IF(K3143&gt;L3143,"HIGH ZONE BIAS",IF(K3143&lt;L3143,"LOW ZONE BIAS","EQUILIBRIUM"))</f>
        <v>EQUILIBRIUM</v>
      </c>
    </row>
    <row r="3144">
      <c r="A3144">
        <v>24427</v>
      </c>
      <c r="B3144" t="str">
        <v>2024-05-11</v>
      </c>
      <c r="C3144" t="str">
        <v>Midday</v>
      </c>
      <c r="D3144">
        <v>26</v>
      </c>
      <c r="E3144" t="str">
        <f>IF(MOD(D3144,2)=0,"EVEN","ODD")</f>
        <v>EVEN</v>
      </c>
      <c r="F3144" t="str">
        <f>IF(D3144&lt;=18,"LOW (1-18)","HIGH (19-36)")</f>
        <v>HIGH (19-36)</v>
      </c>
      <c r="G3144">
        <f>INT((D3144-1)/6)+1</f>
        <v>5</v>
      </c>
      <c r="H3144">
        <f>MOD(D3144-1,6)+1</f>
        <v>2</v>
      </c>
      <c r="I3144">
        <f>37-D3144</f>
        <v>11</v>
      </c>
      <c r="J3144">
        <f>ABS(D3144-D3145)</f>
        <v>12</v>
      </c>
      <c r="K3144">
        <f>AVERAGE(D3144:D3148)</f>
        <v>26</v>
      </c>
      <c r="L3144">
        <f>AVERAGE(D3144:D3163)</f>
        <v>26</v>
      </c>
      <c r="M3144">
        <f>K3144-L3144</f>
        <v>0</v>
      </c>
      <c r="N3144" t="str">
        <f>IF(K3144&gt;L3144,"HIGH ZONE BIAS",IF(K3144&lt;L3144,"LOW ZONE BIAS","EQUILIBRIUM"))</f>
        <v>EQUILIBRIUM</v>
      </c>
    </row>
    <row r="3145">
      <c r="A3145">
        <v>24426</v>
      </c>
      <c r="B3145" t="str">
        <v>2024-05-11</v>
      </c>
      <c r="C3145" t="str">
        <v>Morning</v>
      </c>
      <c r="D3145">
        <v>14</v>
      </c>
      <c r="E3145" t="str">
        <f>IF(MOD(D3145,2)=0,"EVEN","ODD")</f>
        <v>EVEN</v>
      </c>
      <c r="F3145" t="str">
        <f>IF(D3145&lt;=18,"LOW (1-18)","HIGH (19-36)")</f>
        <v>LOW (1-18)</v>
      </c>
      <c r="G3145">
        <f>INT((D3145-1)/6)+1</f>
        <v>3</v>
      </c>
      <c r="H3145">
        <f>MOD(D3145-1,6)+1</f>
        <v>2</v>
      </c>
      <c r="I3145">
        <f>37-D3145</f>
        <v>23</v>
      </c>
      <c r="J3145">
        <f>ABS(D3145-D3146)</f>
        <v>4</v>
      </c>
      <c r="K3145">
        <f>AVERAGE(D3145:D3149)</f>
        <v>14</v>
      </c>
      <c r="L3145">
        <f>AVERAGE(D3145:D3164)</f>
        <v>14</v>
      </c>
      <c r="M3145">
        <f>K3145-L3145</f>
        <v>0</v>
      </c>
      <c r="N3145" t="str">
        <f>IF(K3145&gt;L3145,"HIGH ZONE BIAS",IF(K3145&lt;L3145,"LOW ZONE BIAS","EQUILIBRIUM"))</f>
        <v>EQUILIBRIUM</v>
      </c>
    </row>
    <row r="3146">
      <c r="A3146">
        <v>24425</v>
      </c>
      <c r="B3146" t="str">
        <v>2024-05-10</v>
      </c>
      <c r="C3146" t="str">
        <v>Evening</v>
      </c>
      <c r="D3146">
        <v>10</v>
      </c>
      <c r="E3146" t="str">
        <f>IF(MOD(D3146,2)=0,"EVEN","ODD")</f>
        <v>EVEN</v>
      </c>
      <c r="F3146" t="str">
        <f>IF(D3146&lt;=18,"LOW (1-18)","HIGH (19-36)")</f>
        <v>LOW (1-18)</v>
      </c>
      <c r="G3146">
        <f>INT((D3146-1)/6)+1</f>
        <v>2</v>
      </c>
      <c r="H3146">
        <f>MOD(D3146-1,6)+1</f>
        <v>4</v>
      </c>
      <c r="I3146">
        <f>37-D3146</f>
        <v>27</v>
      </c>
      <c r="J3146">
        <f>ABS(D3146-D3147)</f>
        <v>4</v>
      </c>
      <c r="K3146">
        <f>AVERAGE(D3146:D3150)</f>
        <v>10</v>
      </c>
      <c r="L3146">
        <f>AVERAGE(D3146:D3165)</f>
        <v>10</v>
      </c>
      <c r="M3146">
        <f>K3146-L3146</f>
        <v>0</v>
      </c>
      <c r="N3146" t="str">
        <f>IF(K3146&gt;L3146,"HIGH ZONE BIAS",IF(K3146&lt;L3146,"LOW ZONE BIAS","EQUILIBRIUM"))</f>
        <v>EQUILIBRIUM</v>
      </c>
    </row>
    <row r="3147">
      <c r="A3147">
        <v>24424</v>
      </c>
      <c r="B3147" t="str">
        <v>2024-05-10</v>
      </c>
      <c r="C3147" t="str">
        <v>Afternoon</v>
      </c>
      <c r="D3147">
        <v>6</v>
      </c>
      <c r="E3147" t="str">
        <f>IF(MOD(D3147,2)=0,"EVEN","ODD")</f>
        <v>EVEN</v>
      </c>
      <c r="F3147" t="str">
        <f>IF(D3147&lt;=18,"LOW (1-18)","HIGH (19-36)")</f>
        <v>LOW (1-18)</v>
      </c>
      <c r="G3147">
        <f>INT((D3147-1)/6)+1</f>
        <v>1</v>
      </c>
      <c r="H3147">
        <f>MOD(D3147-1,6)+1</f>
        <v>6</v>
      </c>
      <c r="I3147">
        <f>37-D3147</f>
        <v>31</v>
      </c>
      <c r="J3147">
        <f>ABS(D3147-D3148)</f>
        <v>3</v>
      </c>
      <c r="K3147">
        <f>AVERAGE(D3147:D3151)</f>
        <v>6</v>
      </c>
      <c r="L3147">
        <f>AVERAGE(D3147:D3166)</f>
        <v>6</v>
      </c>
      <c r="M3147">
        <f>K3147-L3147</f>
        <v>0</v>
      </c>
      <c r="N3147" t="str">
        <f>IF(K3147&gt;L3147,"HIGH ZONE BIAS",IF(K3147&lt;L3147,"LOW ZONE BIAS","EQUILIBRIUM"))</f>
        <v>EQUILIBRIUM</v>
      </c>
    </row>
    <row r="3148">
      <c r="A3148">
        <v>24423</v>
      </c>
      <c r="B3148" t="str">
        <v>2024-05-10</v>
      </c>
      <c r="C3148" t="str">
        <v>Midday</v>
      </c>
      <c r="D3148">
        <v>9</v>
      </c>
      <c r="E3148" t="str">
        <f>IF(MOD(D3148,2)=0,"EVEN","ODD")</f>
        <v>ODD</v>
      </c>
      <c r="F3148" t="str">
        <f>IF(D3148&lt;=18,"LOW (1-18)","HIGH (19-36)")</f>
        <v>LOW (1-18)</v>
      </c>
      <c r="G3148">
        <f>INT((D3148-1)/6)+1</f>
        <v>2</v>
      </c>
      <c r="H3148">
        <f>MOD(D3148-1,6)+1</f>
        <v>3</v>
      </c>
      <c r="I3148">
        <f>37-D3148</f>
        <v>28</v>
      </c>
      <c r="J3148">
        <f>ABS(D3148-D3149)</f>
        <v>7</v>
      </c>
      <c r="K3148">
        <f>AVERAGE(D3148:D3152)</f>
        <v>9</v>
      </c>
      <c r="L3148">
        <f>AVERAGE(D3148:D3167)</f>
        <v>9</v>
      </c>
      <c r="M3148">
        <f>K3148-L3148</f>
        <v>0</v>
      </c>
      <c r="N3148" t="str">
        <f>IF(K3148&gt;L3148,"HIGH ZONE BIAS",IF(K3148&lt;L3148,"LOW ZONE BIAS","EQUILIBRIUM"))</f>
        <v>EQUILIBRIUM</v>
      </c>
    </row>
    <row r="3149">
      <c r="A3149">
        <v>24422</v>
      </c>
      <c r="B3149" t="str">
        <v>2024-05-10</v>
      </c>
      <c r="C3149" t="str">
        <v>Morning</v>
      </c>
      <c r="D3149">
        <v>16</v>
      </c>
      <c r="E3149" t="str">
        <f>IF(MOD(D3149,2)=0,"EVEN","ODD")</f>
        <v>EVEN</v>
      </c>
      <c r="F3149" t="str">
        <f>IF(D3149&lt;=18,"LOW (1-18)","HIGH (19-36)")</f>
        <v>LOW (1-18)</v>
      </c>
      <c r="G3149">
        <f>INT((D3149-1)/6)+1</f>
        <v>3</v>
      </c>
      <c r="H3149">
        <f>MOD(D3149-1,6)+1</f>
        <v>4</v>
      </c>
      <c r="I3149">
        <f>37-D3149</f>
        <v>21</v>
      </c>
      <c r="J3149">
        <f>ABS(D3149-D3150)</f>
        <v>18</v>
      </c>
      <c r="K3149">
        <f>AVERAGE(D3149:D3153)</f>
        <v>16</v>
      </c>
      <c r="L3149">
        <f>AVERAGE(D3149:D3168)</f>
        <v>16</v>
      </c>
      <c r="M3149">
        <f>K3149-L3149</f>
        <v>0</v>
      </c>
      <c r="N3149" t="str">
        <f>IF(K3149&gt;L3149,"HIGH ZONE BIAS",IF(K3149&lt;L3149,"LOW ZONE BIAS","EQUILIBRIUM"))</f>
        <v>EQUILIBRIUM</v>
      </c>
    </row>
    <row r="3150">
      <c r="A3150">
        <v>24421</v>
      </c>
      <c r="B3150" t="str">
        <v>2024-05-09</v>
      </c>
      <c r="C3150" t="str">
        <v>Evening</v>
      </c>
      <c r="D3150">
        <v>34</v>
      </c>
      <c r="E3150" t="str">
        <f>IF(MOD(D3150,2)=0,"EVEN","ODD")</f>
        <v>EVEN</v>
      </c>
      <c r="F3150" t="str">
        <f>IF(D3150&lt;=18,"LOW (1-18)","HIGH (19-36)")</f>
        <v>HIGH (19-36)</v>
      </c>
      <c r="G3150">
        <f>INT((D3150-1)/6)+1</f>
        <v>6</v>
      </c>
      <c r="H3150">
        <f>MOD(D3150-1,6)+1</f>
        <v>4</v>
      </c>
      <c r="I3150">
        <f>37-D3150</f>
        <v>3</v>
      </c>
      <c r="J3150">
        <f>ABS(D3150-D3151)</f>
        <v>1</v>
      </c>
      <c r="K3150">
        <f>AVERAGE(D3150:D3154)</f>
        <v>34</v>
      </c>
      <c r="L3150">
        <f>AVERAGE(D3150:D3169)</f>
        <v>34</v>
      </c>
      <c r="M3150">
        <f>K3150-L3150</f>
        <v>0</v>
      </c>
      <c r="N3150" t="str">
        <f>IF(K3150&gt;L3150,"HIGH ZONE BIAS",IF(K3150&lt;L3150,"LOW ZONE BIAS","EQUILIBRIUM"))</f>
        <v>EQUILIBRIUM</v>
      </c>
    </row>
    <row r="3151">
      <c r="A3151">
        <v>24420</v>
      </c>
      <c r="B3151" t="str">
        <v>2024-05-09</v>
      </c>
      <c r="C3151" t="str">
        <v>Afternoon</v>
      </c>
      <c r="D3151">
        <v>35</v>
      </c>
      <c r="E3151" t="str">
        <f>IF(MOD(D3151,2)=0,"EVEN","ODD")</f>
        <v>ODD</v>
      </c>
      <c r="F3151" t="str">
        <f>IF(D3151&lt;=18,"LOW (1-18)","HIGH (19-36)")</f>
        <v>HIGH (19-36)</v>
      </c>
      <c r="G3151">
        <f>INT((D3151-1)/6)+1</f>
        <v>6</v>
      </c>
      <c r="H3151">
        <f>MOD(D3151-1,6)+1</f>
        <v>5</v>
      </c>
      <c r="I3151">
        <f>37-D3151</f>
        <v>2</v>
      </c>
      <c r="J3151">
        <f>ABS(D3151-D3152)</f>
        <v>31</v>
      </c>
      <c r="K3151">
        <f>AVERAGE(D3151:D3155)</f>
        <v>35</v>
      </c>
      <c r="L3151">
        <f>AVERAGE(D3151:D3170)</f>
        <v>35</v>
      </c>
      <c r="M3151">
        <f>K3151-L3151</f>
        <v>0</v>
      </c>
      <c r="N3151" t="str">
        <f>IF(K3151&gt;L3151,"HIGH ZONE BIAS",IF(K3151&lt;L3151,"LOW ZONE BIAS","EQUILIBRIUM"))</f>
        <v>EQUILIBRIUM</v>
      </c>
    </row>
    <row r="3152">
      <c r="A3152">
        <v>24419</v>
      </c>
      <c r="B3152" t="str">
        <v>2024-05-09</v>
      </c>
      <c r="C3152" t="str">
        <v>Midday</v>
      </c>
      <c r="D3152">
        <v>4</v>
      </c>
      <c r="E3152" t="str">
        <f>IF(MOD(D3152,2)=0,"EVEN","ODD")</f>
        <v>EVEN</v>
      </c>
      <c r="F3152" t="str">
        <f>IF(D3152&lt;=18,"LOW (1-18)","HIGH (19-36)")</f>
        <v>LOW (1-18)</v>
      </c>
      <c r="G3152">
        <f>INT((D3152-1)/6)+1</f>
        <v>1</v>
      </c>
      <c r="H3152">
        <f>MOD(D3152-1,6)+1</f>
        <v>4</v>
      </c>
      <c r="I3152">
        <f>37-D3152</f>
        <v>33</v>
      </c>
      <c r="J3152">
        <f>ABS(D3152-D3153)</f>
        <v>7</v>
      </c>
      <c r="K3152">
        <f>AVERAGE(D3152:D3156)</f>
        <v>4</v>
      </c>
      <c r="L3152">
        <f>AVERAGE(D3152:D3171)</f>
        <v>4</v>
      </c>
      <c r="M3152">
        <f>K3152-L3152</f>
        <v>0</v>
      </c>
      <c r="N3152" t="str">
        <f>IF(K3152&gt;L3152,"HIGH ZONE BIAS",IF(K3152&lt;L3152,"LOW ZONE BIAS","EQUILIBRIUM"))</f>
        <v>EQUILIBRIUM</v>
      </c>
    </row>
    <row r="3153">
      <c r="A3153">
        <v>24418</v>
      </c>
      <c r="B3153" t="str">
        <v>2024-05-09</v>
      </c>
      <c r="C3153" t="str">
        <v>Morning</v>
      </c>
      <c r="D3153">
        <v>11</v>
      </c>
      <c r="E3153" t="str">
        <f>IF(MOD(D3153,2)=0,"EVEN","ODD")</f>
        <v>ODD</v>
      </c>
      <c r="F3153" t="str">
        <f>IF(D3153&lt;=18,"LOW (1-18)","HIGH (19-36)")</f>
        <v>LOW (1-18)</v>
      </c>
      <c r="G3153">
        <f>INT((D3153-1)/6)+1</f>
        <v>2</v>
      </c>
      <c r="H3153">
        <f>MOD(D3153-1,6)+1</f>
        <v>5</v>
      </c>
      <c r="I3153">
        <f>37-D3153</f>
        <v>26</v>
      </c>
      <c r="J3153">
        <f>ABS(D3153-D3154)</f>
        <v>24</v>
      </c>
      <c r="K3153">
        <f>AVERAGE(D3153:D3157)</f>
        <v>11</v>
      </c>
      <c r="L3153">
        <f>AVERAGE(D3153:D3172)</f>
        <v>11</v>
      </c>
      <c r="M3153">
        <f>K3153-L3153</f>
        <v>0</v>
      </c>
      <c r="N3153" t="str">
        <f>IF(K3153&gt;L3153,"HIGH ZONE BIAS",IF(K3153&lt;L3153,"LOW ZONE BIAS","EQUILIBRIUM"))</f>
        <v>EQUILIBRIUM</v>
      </c>
    </row>
    <row r="3154">
      <c r="A3154">
        <v>24417</v>
      </c>
      <c r="B3154" t="str">
        <v>2024-05-08</v>
      </c>
      <c r="C3154" t="str">
        <v>Evening</v>
      </c>
      <c r="D3154">
        <v>35</v>
      </c>
      <c r="E3154" t="str">
        <f>IF(MOD(D3154,2)=0,"EVEN","ODD")</f>
        <v>ODD</v>
      </c>
      <c r="F3154" t="str">
        <f>IF(D3154&lt;=18,"LOW (1-18)","HIGH (19-36)")</f>
        <v>HIGH (19-36)</v>
      </c>
      <c r="G3154">
        <f>INT((D3154-1)/6)+1</f>
        <v>6</v>
      </c>
      <c r="H3154">
        <f>MOD(D3154-1,6)+1</f>
        <v>5</v>
      </c>
      <c r="I3154">
        <f>37-D3154</f>
        <v>2</v>
      </c>
      <c r="J3154">
        <f>ABS(D3154-D3155)</f>
        <v>34</v>
      </c>
      <c r="K3154">
        <f>AVERAGE(D3154:D3158)</f>
        <v>35</v>
      </c>
      <c r="L3154">
        <f>AVERAGE(D3154:D3173)</f>
        <v>35</v>
      </c>
      <c r="M3154">
        <f>K3154-L3154</f>
        <v>0</v>
      </c>
      <c r="N3154" t="str">
        <f>IF(K3154&gt;L3154,"HIGH ZONE BIAS",IF(K3154&lt;L3154,"LOW ZONE BIAS","EQUILIBRIUM"))</f>
        <v>EQUILIBRIUM</v>
      </c>
    </row>
    <row r="3155">
      <c r="A3155">
        <v>24416</v>
      </c>
      <c r="B3155" t="str">
        <v>2024-05-08</v>
      </c>
      <c r="C3155" t="str">
        <v>Afternoon</v>
      </c>
      <c r="D3155">
        <v>1</v>
      </c>
      <c r="E3155" t="str">
        <f>IF(MOD(D3155,2)=0,"EVEN","ODD")</f>
        <v>ODD</v>
      </c>
      <c r="F3155" t="str">
        <f>IF(D3155&lt;=18,"LOW (1-18)","HIGH (19-36)")</f>
        <v>LOW (1-18)</v>
      </c>
      <c r="G3155">
        <f>INT((D3155-1)/6)+1</f>
        <v>1</v>
      </c>
      <c r="H3155">
        <f>MOD(D3155-1,6)+1</f>
        <v>1</v>
      </c>
      <c r="I3155">
        <f>37-D3155</f>
        <v>36</v>
      </c>
      <c r="J3155">
        <f>ABS(D3155-D3156)</f>
        <v>26</v>
      </c>
      <c r="K3155">
        <f>AVERAGE(D3155:D3159)</f>
        <v>1</v>
      </c>
      <c r="L3155">
        <f>AVERAGE(D3155:D3174)</f>
        <v>1</v>
      </c>
      <c r="M3155">
        <f>K3155-L3155</f>
        <v>0</v>
      </c>
      <c r="N3155" t="str">
        <f>IF(K3155&gt;L3155,"HIGH ZONE BIAS",IF(K3155&lt;L3155,"LOW ZONE BIAS","EQUILIBRIUM"))</f>
        <v>EQUILIBRIUM</v>
      </c>
    </row>
    <row r="3156">
      <c r="A3156">
        <v>24415</v>
      </c>
      <c r="B3156" t="str">
        <v>2024-05-08</v>
      </c>
      <c r="C3156" t="str">
        <v>Midday</v>
      </c>
      <c r="D3156">
        <v>27</v>
      </c>
      <c r="E3156" t="str">
        <f>IF(MOD(D3156,2)=0,"EVEN","ODD")</f>
        <v>ODD</v>
      </c>
      <c r="F3156" t="str">
        <f>IF(D3156&lt;=18,"LOW (1-18)","HIGH (19-36)")</f>
        <v>HIGH (19-36)</v>
      </c>
      <c r="G3156">
        <f>INT((D3156-1)/6)+1</f>
        <v>5</v>
      </c>
      <c r="H3156">
        <f>MOD(D3156-1,6)+1</f>
        <v>3</v>
      </c>
      <c r="I3156">
        <f>37-D3156</f>
        <v>10</v>
      </c>
      <c r="J3156">
        <f>ABS(D3156-D3157)</f>
        <v>1</v>
      </c>
      <c r="K3156">
        <f>AVERAGE(D3156:D3160)</f>
        <v>27</v>
      </c>
      <c r="L3156">
        <f>AVERAGE(D3156:D3175)</f>
        <v>27</v>
      </c>
      <c r="M3156">
        <f>K3156-L3156</f>
        <v>0</v>
      </c>
      <c r="N3156" t="str">
        <f>IF(K3156&gt;L3156,"HIGH ZONE BIAS",IF(K3156&lt;L3156,"LOW ZONE BIAS","EQUILIBRIUM"))</f>
        <v>EQUILIBRIUM</v>
      </c>
    </row>
    <row r="3157">
      <c r="A3157">
        <v>24414</v>
      </c>
      <c r="B3157" t="str">
        <v>2024-05-08</v>
      </c>
      <c r="C3157" t="str">
        <v>Morning</v>
      </c>
      <c r="D3157">
        <v>26</v>
      </c>
      <c r="E3157" t="str">
        <f>IF(MOD(D3157,2)=0,"EVEN","ODD")</f>
        <v>EVEN</v>
      </c>
      <c r="F3157" t="str">
        <f>IF(D3157&lt;=18,"LOW (1-18)","HIGH (19-36)")</f>
        <v>HIGH (19-36)</v>
      </c>
      <c r="G3157">
        <f>INT((D3157-1)/6)+1</f>
        <v>5</v>
      </c>
      <c r="H3157">
        <f>MOD(D3157-1,6)+1</f>
        <v>2</v>
      </c>
      <c r="I3157">
        <f>37-D3157</f>
        <v>11</v>
      </c>
      <c r="J3157">
        <f>ABS(D3157-D3158)</f>
        <v>10</v>
      </c>
      <c r="K3157">
        <f>AVERAGE(D3157:D3161)</f>
        <v>26</v>
      </c>
      <c r="L3157">
        <f>AVERAGE(D3157:D3176)</f>
        <v>26</v>
      </c>
      <c r="M3157">
        <f>K3157-L3157</f>
        <v>0</v>
      </c>
      <c r="N3157" t="str">
        <f>IF(K3157&gt;L3157,"HIGH ZONE BIAS",IF(K3157&lt;L3157,"LOW ZONE BIAS","EQUILIBRIUM"))</f>
        <v>EQUILIBRIUM</v>
      </c>
    </row>
    <row r="3158">
      <c r="A3158">
        <v>24413</v>
      </c>
      <c r="B3158" t="str">
        <v>2024-05-07</v>
      </c>
      <c r="C3158" t="str">
        <v>Evening</v>
      </c>
      <c r="D3158">
        <v>36</v>
      </c>
      <c r="E3158" t="str">
        <f>IF(MOD(D3158,2)=0,"EVEN","ODD")</f>
        <v>EVEN</v>
      </c>
      <c r="F3158" t="str">
        <f>IF(D3158&lt;=18,"LOW (1-18)","HIGH (19-36)")</f>
        <v>HIGH (19-36)</v>
      </c>
      <c r="G3158">
        <f>INT((D3158-1)/6)+1</f>
        <v>6</v>
      </c>
      <c r="H3158">
        <f>MOD(D3158-1,6)+1</f>
        <v>6</v>
      </c>
      <c r="I3158">
        <f>37-D3158</f>
        <v>1</v>
      </c>
      <c r="J3158">
        <f>ABS(D3158-D3159)</f>
        <v>27</v>
      </c>
      <c r="K3158">
        <f>AVERAGE(D3158:D3162)</f>
        <v>36</v>
      </c>
      <c r="L3158">
        <f>AVERAGE(D3158:D3177)</f>
        <v>36</v>
      </c>
      <c r="M3158">
        <f>K3158-L3158</f>
        <v>0</v>
      </c>
      <c r="N3158" t="str">
        <f>IF(K3158&gt;L3158,"HIGH ZONE BIAS",IF(K3158&lt;L3158,"LOW ZONE BIAS","EQUILIBRIUM"))</f>
        <v>EQUILIBRIUM</v>
      </c>
    </row>
    <row r="3159">
      <c r="A3159">
        <v>24412</v>
      </c>
      <c r="B3159" t="str">
        <v>2024-05-07</v>
      </c>
      <c r="C3159" t="str">
        <v>Afternoon</v>
      </c>
      <c r="D3159">
        <v>9</v>
      </c>
      <c r="E3159" t="str">
        <f>IF(MOD(D3159,2)=0,"EVEN","ODD")</f>
        <v>ODD</v>
      </c>
      <c r="F3159" t="str">
        <f>IF(D3159&lt;=18,"LOW (1-18)","HIGH (19-36)")</f>
        <v>LOW (1-18)</v>
      </c>
      <c r="G3159">
        <f>INT((D3159-1)/6)+1</f>
        <v>2</v>
      </c>
      <c r="H3159">
        <f>MOD(D3159-1,6)+1</f>
        <v>3</v>
      </c>
      <c r="I3159">
        <f>37-D3159</f>
        <v>28</v>
      </c>
      <c r="J3159">
        <f>ABS(D3159-D3160)</f>
        <v>20</v>
      </c>
      <c r="K3159">
        <f>AVERAGE(D3159:D3163)</f>
        <v>9</v>
      </c>
      <c r="L3159">
        <f>AVERAGE(D3159:D3178)</f>
        <v>9</v>
      </c>
      <c r="M3159">
        <f>K3159-L3159</f>
        <v>0</v>
      </c>
      <c r="N3159" t="str">
        <f>IF(K3159&gt;L3159,"HIGH ZONE BIAS",IF(K3159&lt;L3159,"LOW ZONE BIAS","EQUILIBRIUM"))</f>
        <v>EQUILIBRIUM</v>
      </c>
    </row>
    <row r="3160">
      <c r="A3160">
        <v>24411</v>
      </c>
      <c r="B3160" t="str">
        <v>2024-05-07</v>
      </c>
      <c r="C3160" t="str">
        <v>Midday</v>
      </c>
      <c r="D3160">
        <v>29</v>
      </c>
      <c r="E3160" t="str">
        <f>IF(MOD(D3160,2)=0,"EVEN","ODD")</f>
        <v>ODD</v>
      </c>
      <c r="F3160" t="str">
        <f>IF(D3160&lt;=18,"LOW (1-18)","HIGH (19-36)")</f>
        <v>HIGH (19-36)</v>
      </c>
      <c r="G3160">
        <f>INT((D3160-1)/6)+1</f>
        <v>5</v>
      </c>
      <c r="H3160">
        <f>MOD(D3160-1,6)+1</f>
        <v>5</v>
      </c>
      <c r="I3160">
        <f>37-D3160</f>
        <v>8</v>
      </c>
      <c r="J3160">
        <f>ABS(D3160-D3161)</f>
        <v>18</v>
      </c>
      <c r="K3160">
        <f>AVERAGE(D3160:D3164)</f>
        <v>29</v>
      </c>
      <c r="L3160">
        <f>AVERAGE(D3160:D3179)</f>
        <v>29</v>
      </c>
      <c r="M3160">
        <f>K3160-L3160</f>
        <v>0</v>
      </c>
      <c r="N3160" t="str">
        <f>IF(K3160&gt;L3160,"HIGH ZONE BIAS",IF(K3160&lt;L3160,"LOW ZONE BIAS","EQUILIBRIUM"))</f>
        <v>EQUILIBRIUM</v>
      </c>
    </row>
    <row r="3161">
      <c r="A3161">
        <v>24410</v>
      </c>
      <c r="B3161" t="str">
        <v>2024-05-07</v>
      </c>
      <c r="C3161" t="str">
        <v>Morning</v>
      </c>
      <c r="D3161">
        <v>11</v>
      </c>
      <c r="E3161" t="str">
        <f>IF(MOD(D3161,2)=0,"EVEN","ODD")</f>
        <v>ODD</v>
      </c>
      <c r="F3161" t="str">
        <f>IF(D3161&lt;=18,"LOW (1-18)","HIGH (19-36)")</f>
        <v>LOW (1-18)</v>
      </c>
      <c r="G3161">
        <f>INT((D3161-1)/6)+1</f>
        <v>2</v>
      </c>
      <c r="H3161">
        <f>MOD(D3161-1,6)+1</f>
        <v>5</v>
      </c>
      <c r="I3161">
        <f>37-D3161</f>
        <v>26</v>
      </c>
      <c r="J3161">
        <f>ABS(D3161-D3162)</f>
        <v>20</v>
      </c>
      <c r="K3161">
        <f>AVERAGE(D3161:D3165)</f>
        <v>11</v>
      </c>
      <c r="L3161">
        <f>AVERAGE(D3161:D3180)</f>
        <v>11</v>
      </c>
      <c r="M3161">
        <f>K3161-L3161</f>
        <v>0</v>
      </c>
      <c r="N3161" t="str">
        <f>IF(K3161&gt;L3161,"HIGH ZONE BIAS",IF(K3161&lt;L3161,"LOW ZONE BIAS","EQUILIBRIUM"))</f>
        <v>EQUILIBRIUM</v>
      </c>
    </row>
    <row r="3162">
      <c r="A3162">
        <v>24409</v>
      </c>
      <c r="B3162" t="str">
        <v>2024-05-06</v>
      </c>
      <c r="C3162" t="str">
        <v>Evening</v>
      </c>
      <c r="D3162">
        <v>31</v>
      </c>
      <c r="E3162" t="str">
        <f>IF(MOD(D3162,2)=0,"EVEN","ODD")</f>
        <v>ODD</v>
      </c>
      <c r="F3162" t="str">
        <f>IF(D3162&lt;=18,"LOW (1-18)","HIGH (19-36)")</f>
        <v>HIGH (19-36)</v>
      </c>
      <c r="G3162">
        <f>INT((D3162-1)/6)+1</f>
        <v>6</v>
      </c>
      <c r="H3162">
        <f>MOD(D3162-1,6)+1</f>
        <v>1</v>
      </c>
      <c r="I3162">
        <f>37-D3162</f>
        <v>6</v>
      </c>
      <c r="J3162">
        <f>ABS(D3162-D3163)</f>
        <v>28</v>
      </c>
      <c r="K3162">
        <f>AVERAGE(D3162:D3166)</f>
        <v>31</v>
      </c>
      <c r="L3162">
        <f>AVERAGE(D3162:D3181)</f>
        <v>31</v>
      </c>
      <c r="M3162">
        <f>K3162-L3162</f>
        <v>0</v>
      </c>
      <c r="N3162" t="str">
        <f>IF(K3162&gt;L3162,"HIGH ZONE BIAS",IF(K3162&lt;L3162,"LOW ZONE BIAS","EQUILIBRIUM"))</f>
        <v>EQUILIBRIUM</v>
      </c>
    </row>
    <row r="3163">
      <c r="A3163">
        <v>24408</v>
      </c>
      <c r="B3163" t="str">
        <v>2024-05-06</v>
      </c>
      <c r="C3163" t="str">
        <v>Afternoon</v>
      </c>
      <c r="D3163">
        <v>3</v>
      </c>
      <c r="E3163" t="str">
        <f>IF(MOD(D3163,2)=0,"EVEN","ODD")</f>
        <v>ODD</v>
      </c>
      <c r="F3163" t="str">
        <f>IF(D3163&lt;=18,"LOW (1-18)","HIGH (19-36)")</f>
        <v>LOW (1-18)</v>
      </c>
      <c r="G3163">
        <f>INT((D3163-1)/6)+1</f>
        <v>1</v>
      </c>
      <c r="H3163">
        <f>MOD(D3163-1,6)+1</f>
        <v>3</v>
      </c>
      <c r="I3163">
        <f>37-D3163</f>
        <v>34</v>
      </c>
      <c r="J3163">
        <f>ABS(D3163-D3164)</f>
        <v>21</v>
      </c>
      <c r="K3163">
        <f>AVERAGE(D3163:D3167)</f>
        <v>3</v>
      </c>
      <c r="L3163">
        <f>AVERAGE(D3163:D3182)</f>
        <v>3</v>
      </c>
      <c r="M3163">
        <f>K3163-L3163</f>
        <v>0</v>
      </c>
      <c r="N3163" t="str">
        <f>IF(K3163&gt;L3163,"HIGH ZONE BIAS",IF(K3163&lt;L3163,"LOW ZONE BIAS","EQUILIBRIUM"))</f>
        <v>EQUILIBRIUM</v>
      </c>
    </row>
    <row r="3164">
      <c r="A3164">
        <v>24407</v>
      </c>
      <c r="B3164" t="str">
        <v>2024-05-06</v>
      </c>
      <c r="C3164" t="str">
        <v>Midday</v>
      </c>
      <c r="D3164">
        <v>24</v>
      </c>
      <c r="E3164" t="str">
        <f>IF(MOD(D3164,2)=0,"EVEN","ODD")</f>
        <v>EVEN</v>
      </c>
      <c r="F3164" t="str">
        <f>IF(D3164&lt;=18,"LOW (1-18)","HIGH (19-36)")</f>
        <v>HIGH (19-36)</v>
      </c>
      <c r="G3164">
        <f>INT((D3164-1)/6)+1</f>
        <v>4</v>
      </c>
      <c r="H3164">
        <f>MOD(D3164-1,6)+1</f>
        <v>6</v>
      </c>
      <c r="I3164">
        <f>37-D3164</f>
        <v>13</v>
      </c>
      <c r="J3164">
        <f>ABS(D3164-D3165)</f>
        <v>5</v>
      </c>
      <c r="K3164">
        <f>AVERAGE(D3164:D3168)</f>
        <v>24</v>
      </c>
      <c r="L3164">
        <f>AVERAGE(D3164:D3183)</f>
        <v>24</v>
      </c>
      <c r="M3164">
        <f>K3164-L3164</f>
        <v>0</v>
      </c>
      <c r="N3164" t="str">
        <f>IF(K3164&gt;L3164,"HIGH ZONE BIAS",IF(K3164&lt;L3164,"LOW ZONE BIAS","EQUILIBRIUM"))</f>
        <v>EQUILIBRIUM</v>
      </c>
    </row>
    <row r="3165">
      <c r="A3165">
        <v>24406</v>
      </c>
      <c r="B3165" t="str">
        <v>2024-05-06</v>
      </c>
      <c r="C3165" t="str">
        <v>Morning</v>
      </c>
      <c r="D3165">
        <v>19</v>
      </c>
      <c r="E3165" t="str">
        <f>IF(MOD(D3165,2)=0,"EVEN","ODD")</f>
        <v>ODD</v>
      </c>
      <c r="F3165" t="str">
        <f>IF(D3165&lt;=18,"LOW (1-18)","HIGH (19-36)")</f>
        <v>HIGH (19-36)</v>
      </c>
      <c r="G3165">
        <f>INT((D3165-1)/6)+1</f>
        <v>4</v>
      </c>
      <c r="H3165">
        <f>MOD(D3165-1,6)+1</f>
        <v>1</v>
      </c>
      <c r="I3165">
        <f>37-D3165</f>
        <v>18</v>
      </c>
      <c r="J3165">
        <f>ABS(D3165-D3166)</f>
        <v>2</v>
      </c>
      <c r="K3165">
        <f>AVERAGE(D3165:D3169)</f>
        <v>19</v>
      </c>
      <c r="L3165">
        <f>AVERAGE(D3165:D3184)</f>
        <v>19</v>
      </c>
      <c r="M3165">
        <f>K3165-L3165</f>
        <v>0</v>
      </c>
      <c r="N3165" t="str">
        <f>IF(K3165&gt;L3165,"HIGH ZONE BIAS",IF(K3165&lt;L3165,"LOW ZONE BIAS","EQUILIBRIUM"))</f>
        <v>EQUILIBRIUM</v>
      </c>
    </row>
    <row r="3166">
      <c r="A3166">
        <v>24405</v>
      </c>
      <c r="B3166" t="str">
        <v>2024-05-04</v>
      </c>
      <c r="C3166" t="str">
        <v>Evening</v>
      </c>
      <c r="D3166">
        <v>17</v>
      </c>
      <c r="E3166" t="str">
        <f>IF(MOD(D3166,2)=0,"EVEN","ODD")</f>
        <v>ODD</v>
      </c>
      <c r="F3166" t="str">
        <f>IF(D3166&lt;=18,"LOW (1-18)","HIGH (19-36)")</f>
        <v>LOW (1-18)</v>
      </c>
      <c r="G3166">
        <f>INT((D3166-1)/6)+1</f>
        <v>3</v>
      </c>
      <c r="H3166">
        <f>MOD(D3166-1,6)+1</f>
        <v>5</v>
      </c>
      <c r="I3166">
        <f>37-D3166</f>
        <v>20</v>
      </c>
      <c r="J3166">
        <f>ABS(D3166-D3167)</f>
        <v>12</v>
      </c>
      <c r="K3166">
        <f>AVERAGE(D3166:D3170)</f>
        <v>17</v>
      </c>
      <c r="L3166">
        <f>AVERAGE(D3166:D3185)</f>
        <v>17</v>
      </c>
      <c r="M3166">
        <f>K3166-L3166</f>
        <v>0</v>
      </c>
      <c r="N3166" t="str">
        <f>IF(K3166&gt;L3166,"HIGH ZONE BIAS",IF(K3166&lt;L3166,"LOW ZONE BIAS","EQUILIBRIUM"))</f>
        <v>EQUILIBRIUM</v>
      </c>
    </row>
    <row r="3167">
      <c r="A3167">
        <v>24404</v>
      </c>
      <c r="B3167" t="str">
        <v>2024-05-04</v>
      </c>
      <c r="C3167" t="str">
        <v>Afternoon</v>
      </c>
      <c r="D3167">
        <v>29</v>
      </c>
      <c r="E3167" t="str">
        <f>IF(MOD(D3167,2)=0,"EVEN","ODD")</f>
        <v>ODD</v>
      </c>
      <c r="F3167" t="str">
        <f>IF(D3167&lt;=18,"LOW (1-18)","HIGH (19-36)")</f>
        <v>HIGH (19-36)</v>
      </c>
      <c r="G3167">
        <f>INT((D3167-1)/6)+1</f>
        <v>5</v>
      </c>
      <c r="H3167">
        <f>MOD(D3167-1,6)+1</f>
        <v>5</v>
      </c>
      <c r="I3167">
        <f>37-D3167</f>
        <v>8</v>
      </c>
      <c r="J3167">
        <f>ABS(D3167-D3168)</f>
        <v>4</v>
      </c>
      <c r="K3167">
        <f>AVERAGE(D3167:D3171)</f>
        <v>29</v>
      </c>
      <c r="L3167">
        <f>AVERAGE(D3167:D3186)</f>
        <v>29</v>
      </c>
      <c r="M3167">
        <f>K3167-L3167</f>
        <v>0</v>
      </c>
      <c r="N3167" t="str">
        <f>IF(K3167&gt;L3167,"HIGH ZONE BIAS",IF(K3167&lt;L3167,"LOW ZONE BIAS","EQUILIBRIUM"))</f>
        <v>EQUILIBRIUM</v>
      </c>
    </row>
    <row r="3168">
      <c r="A3168">
        <v>24403</v>
      </c>
      <c r="B3168" t="str">
        <v>2024-05-04</v>
      </c>
      <c r="C3168" t="str">
        <v>Midday</v>
      </c>
      <c r="D3168">
        <v>33</v>
      </c>
      <c r="E3168" t="str">
        <f>IF(MOD(D3168,2)=0,"EVEN","ODD")</f>
        <v>ODD</v>
      </c>
      <c r="F3168" t="str">
        <f>IF(D3168&lt;=18,"LOW (1-18)","HIGH (19-36)")</f>
        <v>HIGH (19-36)</v>
      </c>
      <c r="G3168">
        <f>INT((D3168-1)/6)+1</f>
        <v>6</v>
      </c>
      <c r="H3168">
        <f>MOD(D3168-1,6)+1</f>
        <v>3</v>
      </c>
      <c r="I3168">
        <f>37-D3168</f>
        <v>4</v>
      </c>
      <c r="J3168">
        <f>ABS(D3168-D3169)</f>
        <v>31</v>
      </c>
      <c r="K3168">
        <f>AVERAGE(D3168:D3172)</f>
        <v>33</v>
      </c>
      <c r="L3168">
        <f>AVERAGE(D3168:D3187)</f>
        <v>33</v>
      </c>
      <c r="M3168">
        <f>K3168-L3168</f>
        <v>0</v>
      </c>
      <c r="N3168" t="str">
        <f>IF(K3168&gt;L3168,"HIGH ZONE BIAS",IF(K3168&lt;L3168,"LOW ZONE BIAS","EQUILIBRIUM"))</f>
        <v>EQUILIBRIUM</v>
      </c>
    </row>
    <row r="3169">
      <c r="A3169">
        <v>24402</v>
      </c>
      <c r="B3169" t="str">
        <v>2024-05-04</v>
      </c>
      <c r="C3169" t="str">
        <v>Morning</v>
      </c>
      <c r="D3169">
        <v>2</v>
      </c>
      <c r="E3169" t="str">
        <f>IF(MOD(D3169,2)=0,"EVEN","ODD")</f>
        <v>EVEN</v>
      </c>
      <c r="F3169" t="str">
        <f>IF(D3169&lt;=18,"LOW (1-18)","HIGH (19-36)")</f>
        <v>LOW (1-18)</v>
      </c>
      <c r="G3169">
        <f>INT((D3169-1)/6)+1</f>
        <v>1</v>
      </c>
      <c r="H3169">
        <f>MOD(D3169-1,6)+1</f>
        <v>2</v>
      </c>
      <c r="I3169">
        <f>37-D3169</f>
        <v>35</v>
      </c>
      <c r="J3169">
        <f>ABS(D3169-D3170)</f>
        <v>7</v>
      </c>
      <c r="K3169">
        <f>AVERAGE(D3169:D3173)</f>
        <v>2</v>
      </c>
      <c r="L3169">
        <f>AVERAGE(D3169:D3188)</f>
        <v>2</v>
      </c>
      <c r="M3169">
        <f>K3169-L3169</f>
        <v>0</v>
      </c>
      <c r="N3169" t="str">
        <f>IF(K3169&gt;L3169,"HIGH ZONE BIAS",IF(K3169&lt;L3169,"LOW ZONE BIAS","EQUILIBRIUM"))</f>
        <v>EQUILIBRIUM</v>
      </c>
    </row>
    <row r="3170">
      <c r="A3170">
        <v>24401</v>
      </c>
      <c r="B3170" t="str">
        <v>2024-05-03</v>
      </c>
      <c r="C3170" t="str">
        <v>Evening</v>
      </c>
      <c r="D3170">
        <v>9</v>
      </c>
      <c r="E3170" t="str">
        <f>IF(MOD(D3170,2)=0,"EVEN","ODD")</f>
        <v>ODD</v>
      </c>
      <c r="F3170" t="str">
        <f>IF(D3170&lt;=18,"LOW (1-18)","HIGH (19-36)")</f>
        <v>LOW (1-18)</v>
      </c>
      <c r="G3170">
        <f>INT((D3170-1)/6)+1</f>
        <v>2</v>
      </c>
      <c r="H3170">
        <f>MOD(D3170-1,6)+1</f>
        <v>3</v>
      </c>
      <c r="I3170">
        <f>37-D3170</f>
        <v>28</v>
      </c>
      <c r="J3170">
        <f>ABS(D3170-D3171)</f>
        <v>22</v>
      </c>
      <c r="K3170">
        <f>AVERAGE(D3170:D3174)</f>
        <v>9</v>
      </c>
      <c r="L3170">
        <f>AVERAGE(D3170:D3189)</f>
        <v>9</v>
      </c>
      <c r="M3170">
        <f>K3170-L3170</f>
        <v>0</v>
      </c>
      <c r="N3170" t="str">
        <f>IF(K3170&gt;L3170,"HIGH ZONE BIAS",IF(K3170&lt;L3170,"LOW ZONE BIAS","EQUILIBRIUM"))</f>
        <v>EQUILIBRIUM</v>
      </c>
    </row>
    <row r="3171">
      <c r="A3171">
        <v>24400</v>
      </c>
      <c r="B3171" t="str">
        <v>2024-05-03</v>
      </c>
      <c r="C3171" t="str">
        <v>Afternoon</v>
      </c>
      <c r="D3171">
        <v>31</v>
      </c>
      <c r="E3171" t="str">
        <f>IF(MOD(D3171,2)=0,"EVEN","ODD")</f>
        <v>ODD</v>
      </c>
      <c r="F3171" t="str">
        <f>IF(D3171&lt;=18,"LOW (1-18)","HIGH (19-36)")</f>
        <v>HIGH (19-36)</v>
      </c>
      <c r="G3171">
        <f>INT((D3171-1)/6)+1</f>
        <v>6</v>
      </c>
      <c r="H3171">
        <f>MOD(D3171-1,6)+1</f>
        <v>1</v>
      </c>
      <c r="I3171">
        <f>37-D3171</f>
        <v>6</v>
      </c>
      <c r="J3171">
        <f>ABS(D3171-D3172)</f>
        <v>6</v>
      </c>
      <c r="K3171">
        <f>AVERAGE(D3171:D3175)</f>
        <v>31</v>
      </c>
      <c r="L3171">
        <f>AVERAGE(D3171:D3190)</f>
        <v>31</v>
      </c>
      <c r="M3171">
        <f>K3171-L3171</f>
        <v>0</v>
      </c>
      <c r="N3171" t="str">
        <f>IF(K3171&gt;L3171,"HIGH ZONE BIAS",IF(K3171&lt;L3171,"LOW ZONE BIAS","EQUILIBRIUM"))</f>
        <v>EQUILIBRIUM</v>
      </c>
    </row>
    <row r="3172">
      <c r="A3172">
        <v>24399</v>
      </c>
      <c r="B3172" t="str">
        <v>2024-05-03</v>
      </c>
      <c r="C3172" t="str">
        <v>Midday</v>
      </c>
      <c r="D3172">
        <v>25</v>
      </c>
      <c r="E3172" t="str">
        <f>IF(MOD(D3172,2)=0,"EVEN","ODD")</f>
        <v>ODD</v>
      </c>
      <c r="F3172" t="str">
        <f>IF(D3172&lt;=18,"LOW (1-18)","HIGH (19-36)")</f>
        <v>HIGH (19-36)</v>
      </c>
      <c r="G3172">
        <f>INT((D3172-1)/6)+1</f>
        <v>5</v>
      </c>
      <c r="H3172">
        <f>MOD(D3172-1,6)+1</f>
        <v>1</v>
      </c>
      <c r="I3172">
        <f>37-D3172</f>
        <v>12</v>
      </c>
      <c r="J3172">
        <f>ABS(D3172-D3173)</f>
        <v>13</v>
      </c>
      <c r="K3172">
        <f>AVERAGE(D3172:D3176)</f>
        <v>25</v>
      </c>
      <c r="L3172">
        <f>AVERAGE(D3172:D3191)</f>
        <v>25</v>
      </c>
      <c r="M3172">
        <f>K3172-L3172</f>
        <v>0</v>
      </c>
      <c r="N3172" t="str">
        <f>IF(K3172&gt;L3172,"HIGH ZONE BIAS",IF(K3172&lt;L3172,"LOW ZONE BIAS","EQUILIBRIUM"))</f>
        <v>EQUILIBRIUM</v>
      </c>
    </row>
    <row r="3173">
      <c r="A3173">
        <v>24398</v>
      </c>
      <c r="B3173" t="str">
        <v>2024-05-03</v>
      </c>
      <c r="C3173" t="str">
        <v>Morning</v>
      </c>
      <c r="D3173">
        <v>12</v>
      </c>
      <c r="E3173" t="str">
        <f>IF(MOD(D3173,2)=0,"EVEN","ODD")</f>
        <v>EVEN</v>
      </c>
      <c r="F3173" t="str">
        <f>IF(D3173&lt;=18,"LOW (1-18)","HIGH (19-36)")</f>
        <v>LOW (1-18)</v>
      </c>
      <c r="G3173">
        <f>INT((D3173-1)/6)+1</f>
        <v>2</v>
      </c>
      <c r="H3173">
        <f>MOD(D3173-1,6)+1</f>
        <v>6</v>
      </c>
      <c r="I3173">
        <f>37-D3173</f>
        <v>25</v>
      </c>
      <c r="J3173">
        <f>ABS(D3173-D3174)</f>
        <v>2</v>
      </c>
      <c r="K3173">
        <f>AVERAGE(D3173:D3177)</f>
        <v>12</v>
      </c>
      <c r="L3173">
        <f>AVERAGE(D3173:D3192)</f>
        <v>12</v>
      </c>
      <c r="M3173">
        <f>K3173-L3173</f>
        <v>0</v>
      </c>
      <c r="N3173" t="str">
        <f>IF(K3173&gt;L3173,"HIGH ZONE BIAS",IF(K3173&lt;L3173,"LOW ZONE BIAS","EQUILIBRIUM"))</f>
        <v>EQUILIBRIUM</v>
      </c>
    </row>
    <row r="3174">
      <c r="A3174">
        <v>24397</v>
      </c>
      <c r="B3174" t="str">
        <v>2024-05-02</v>
      </c>
      <c r="C3174" t="str">
        <v>Evening</v>
      </c>
      <c r="D3174">
        <v>14</v>
      </c>
      <c r="E3174" t="str">
        <f>IF(MOD(D3174,2)=0,"EVEN","ODD")</f>
        <v>EVEN</v>
      </c>
      <c r="F3174" t="str">
        <f>IF(D3174&lt;=18,"LOW (1-18)","HIGH (19-36)")</f>
        <v>LOW (1-18)</v>
      </c>
      <c r="G3174">
        <f>INT((D3174-1)/6)+1</f>
        <v>3</v>
      </c>
      <c r="H3174">
        <f>MOD(D3174-1,6)+1</f>
        <v>2</v>
      </c>
      <c r="I3174">
        <f>37-D3174</f>
        <v>23</v>
      </c>
      <c r="J3174">
        <f>ABS(D3174-D3175)</f>
        <v>2</v>
      </c>
      <c r="K3174">
        <f>AVERAGE(D3174:D3178)</f>
        <v>14</v>
      </c>
      <c r="L3174">
        <f>AVERAGE(D3174:D3193)</f>
        <v>14</v>
      </c>
      <c r="M3174">
        <f>K3174-L3174</f>
        <v>0</v>
      </c>
      <c r="N3174" t="str">
        <f>IF(K3174&gt;L3174,"HIGH ZONE BIAS",IF(K3174&lt;L3174,"LOW ZONE BIAS","EQUILIBRIUM"))</f>
        <v>EQUILIBRIUM</v>
      </c>
    </row>
    <row r="3175">
      <c r="A3175">
        <v>24396</v>
      </c>
      <c r="B3175" t="str">
        <v>2024-05-02</v>
      </c>
      <c r="C3175" t="str">
        <v>Afternoon</v>
      </c>
      <c r="D3175">
        <v>12</v>
      </c>
      <c r="E3175" t="str">
        <f>IF(MOD(D3175,2)=0,"EVEN","ODD")</f>
        <v>EVEN</v>
      </c>
      <c r="F3175" t="str">
        <f>IF(D3175&lt;=18,"LOW (1-18)","HIGH (19-36)")</f>
        <v>LOW (1-18)</v>
      </c>
      <c r="G3175">
        <f>INT((D3175-1)/6)+1</f>
        <v>2</v>
      </c>
      <c r="H3175">
        <f>MOD(D3175-1,6)+1</f>
        <v>6</v>
      </c>
      <c r="I3175">
        <f>37-D3175</f>
        <v>25</v>
      </c>
      <c r="J3175">
        <f>ABS(D3175-D3176)</f>
        <v>24</v>
      </c>
      <c r="K3175">
        <f>AVERAGE(D3175:D3179)</f>
        <v>12</v>
      </c>
      <c r="L3175">
        <f>AVERAGE(D3175:D3194)</f>
        <v>12</v>
      </c>
      <c r="M3175">
        <f>K3175-L3175</f>
        <v>0</v>
      </c>
      <c r="N3175" t="str">
        <f>IF(K3175&gt;L3175,"HIGH ZONE BIAS",IF(K3175&lt;L3175,"LOW ZONE BIAS","EQUILIBRIUM"))</f>
        <v>EQUILIBRIUM</v>
      </c>
    </row>
    <row r="3176">
      <c r="A3176">
        <v>24395</v>
      </c>
      <c r="B3176" t="str">
        <v>2024-05-02</v>
      </c>
      <c r="C3176" t="str">
        <v>Midday</v>
      </c>
      <c r="D3176">
        <v>36</v>
      </c>
      <c r="E3176" t="str">
        <f>IF(MOD(D3176,2)=0,"EVEN","ODD")</f>
        <v>EVEN</v>
      </c>
      <c r="F3176" t="str">
        <f>IF(D3176&lt;=18,"LOW (1-18)","HIGH (19-36)")</f>
        <v>HIGH (19-36)</v>
      </c>
      <c r="G3176">
        <f>INT((D3176-1)/6)+1</f>
        <v>6</v>
      </c>
      <c r="H3176">
        <f>MOD(D3176-1,6)+1</f>
        <v>6</v>
      </c>
      <c r="I3176">
        <f>37-D3176</f>
        <v>1</v>
      </c>
      <c r="J3176">
        <f>ABS(D3176-D3177)</f>
        <v>13</v>
      </c>
      <c r="K3176">
        <f>AVERAGE(D3176:D3180)</f>
        <v>36</v>
      </c>
      <c r="L3176">
        <f>AVERAGE(D3176:D3195)</f>
        <v>36</v>
      </c>
      <c r="M3176">
        <f>K3176-L3176</f>
        <v>0</v>
      </c>
      <c r="N3176" t="str">
        <f>IF(K3176&gt;L3176,"HIGH ZONE BIAS",IF(K3176&lt;L3176,"LOW ZONE BIAS","EQUILIBRIUM"))</f>
        <v>EQUILIBRIUM</v>
      </c>
    </row>
    <row r="3177">
      <c r="A3177">
        <v>24394</v>
      </c>
      <c r="B3177" t="str">
        <v>2024-05-02</v>
      </c>
      <c r="C3177" t="str">
        <v>Morning</v>
      </c>
      <c r="D3177">
        <v>23</v>
      </c>
      <c r="E3177" t="str">
        <f>IF(MOD(D3177,2)=0,"EVEN","ODD")</f>
        <v>ODD</v>
      </c>
      <c r="F3177" t="str">
        <f>IF(D3177&lt;=18,"LOW (1-18)","HIGH (19-36)")</f>
        <v>HIGH (19-36)</v>
      </c>
      <c r="G3177">
        <f>INT((D3177-1)/6)+1</f>
        <v>4</v>
      </c>
      <c r="H3177">
        <f>MOD(D3177-1,6)+1</f>
        <v>5</v>
      </c>
      <c r="I3177">
        <f>37-D3177</f>
        <v>14</v>
      </c>
      <c r="J3177">
        <f>ABS(D3177-D3178)</f>
        <v>13</v>
      </c>
      <c r="K3177">
        <f>AVERAGE(D3177:D3181)</f>
        <v>23</v>
      </c>
      <c r="L3177">
        <f>AVERAGE(D3177:D3196)</f>
        <v>23</v>
      </c>
      <c r="M3177">
        <f>K3177-L3177</f>
        <v>0</v>
      </c>
      <c r="N3177" t="str">
        <f>IF(K3177&gt;L3177,"HIGH ZONE BIAS",IF(K3177&lt;L3177,"LOW ZONE BIAS","EQUILIBRIUM"))</f>
        <v>EQUILIBRIUM</v>
      </c>
    </row>
    <row r="3178">
      <c r="A3178">
        <v>24393</v>
      </c>
      <c r="B3178" t="str">
        <v>2024-05-01</v>
      </c>
      <c r="C3178" t="str">
        <v>Evening</v>
      </c>
      <c r="D3178">
        <v>36</v>
      </c>
      <c r="E3178" t="str">
        <f>IF(MOD(D3178,2)=0,"EVEN","ODD")</f>
        <v>EVEN</v>
      </c>
      <c r="F3178" t="str">
        <f>IF(D3178&lt;=18,"LOW (1-18)","HIGH (19-36)")</f>
        <v>HIGH (19-36)</v>
      </c>
      <c r="G3178">
        <f>INT((D3178-1)/6)+1</f>
        <v>6</v>
      </c>
      <c r="H3178">
        <f>MOD(D3178-1,6)+1</f>
        <v>6</v>
      </c>
      <c r="I3178">
        <f>37-D3178</f>
        <v>1</v>
      </c>
      <c r="J3178">
        <f>ABS(D3178-D3179)</f>
        <v>22</v>
      </c>
      <c r="K3178">
        <f>AVERAGE(D3178:D3182)</f>
        <v>36</v>
      </c>
      <c r="L3178">
        <f>AVERAGE(D3178:D3197)</f>
        <v>36</v>
      </c>
      <c r="M3178">
        <f>K3178-L3178</f>
        <v>0</v>
      </c>
      <c r="N3178" t="str">
        <f>IF(K3178&gt;L3178,"HIGH ZONE BIAS",IF(K3178&lt;L3178,"LOW ZONE BIAS","EQUILIBRIUM"))</f>
        <v>EQUILIBRIUM</v>
      </c>
    </row>
    <row r="3179">
      <c r="A3179">
        <v>24392</v>
      </c>
      <c r="B3179" t="str">
        <v>2024-05-01</v>
      </c>
      <c r="C3179" t="str">
        <v>Afternoon</v>
      </c>
      <c r="D3179">
        <v>14</v>
      </c>
      <c r="E3179" t="str">
        <f>IF(MOD(D3179,2)=0,"EVEN","ODD")</f>
        <v>EVEN</v>
      </c>
      <c r="F3179" t="str">
        <f>IF(D3179&lt;=18,"LOW (1-18)","HIGH (19-36)")</f>
        <v>LOW (1-18)</v>
      </c>
      <c r="G3179">
        <f>INT((D3179-1)/6)+1</f>
        <v>3</v>
      </c>
      <c r="H3179">
        <f>MOD(D3179-1,6)+1</f>
        <v>2</v>
      </c>
      <c r="I3179">
        <f>37-D3179</f>
        <v>23</v>
      </c>
      <c r="J3179">
        <f>ABS(D3179-D3180)</f>
        <v>16</v>
      </c>
      <c r="K3179">
        <f>AVERAGE(D3179:D3183)</f>
        <v>14</v>
      </c>
      <c r="L3179">
        <f>AVERAGE(D3179:D3198)</f>
        <v>14</v>
      </c>
      <c r="M3179">
        <f>K3179-L3179</f>
        <v>0</v>
      </c>
      <c r="N3179" t="str">
        <f>IF(K3179&gt;L3179,"HIGH ZONE BIAS",IF(K3179&lt;L3179,"LOW ZONE BIAS","EQUILIBRIUM"))</f>
        <v>EQUILIBRIUM</v>
      </c>
    </row>
    <row r="3180">
      <c r="A3180">
        <v>24391</v>
      </c>
      <c r="B3180" t="str">
        <v>2024-05-01</v>
      </c>
      <c r="C3180" t="str">
        <v>Midday</v>
      </c>
      <c r="D3180">
        <v>30</v>
      </c>
      <c r="E3180" t="str">
        <f>IF(MOD(D3180,2)=0,"EVEN","ODD")</f>
        <v>EVEN</v>
      </c>
      <c r="F3180" t="str">
        <f>IF(D3180&lt;=18,"LOW (1-18)","HIGH (19-36)")</f>
        <v>HIGH (19-36)</v>
      </c>
      <c r="G3180">
        <f>INT((D3180-1)/6)+1</f>
        <v>5</v>
      </c>
      <c r="H3180">
        <f>MOD(D3180-1,6)+1</f>
        <v>6</v>
      </c>
      <c r="I3180">
        <f>37-D3180</f>
        <v>7</v>
      </c>
      <c r="J3180">
        <f>ABS(D3180-D3181)</f>
        <v>23</v>
      </c>
      <c r="K3180">
        <f>AVERAGE(D3180:D3184)</f>
        <v>30</v>
      </c>
      <c r="L3180">
        <f>AVERAGE(D3180:D3199)</f>
        <v>30</v>
      </c>
      <c r="M3180">
        <f>K3180-L3180</f>
        <v>0</v>
      </c>
      <c r="N3180" t="str">
        <f>IF(K3180&gt;L3180,"HIGH ZONE BIAS",IF(K3180&lt;L3180,"LOW ZONE BIAS","EQUILIBRIUM"))</f>
        <v>EQUILIBRIUM</v>
      </c>
    </row>
    <row r="3181">
      <c r="A3181">
        <v>24390</v>
      </c>
      <c r="B3181" t="str">
        <v>2024-05-01</v>
      </c>
      <c r="C3181" t="str">
        <v>Morning</v>
      </c>
      <c r="D3181">
        <v>7</v>
      </c>
      <c r="E3181" t="str">
        <f>IF(MOD(D3181,2)=0,"EVEN","ODD")</f>
        <v>ODD</v>
      </c>
      <c r="F3181" t="str">
        <f>IF(D3181&lt;=18,"LOW (1-18)","HIGH (19-36)")</f>
        <v>LOW (1-18)</v>
      </c>
      <c r="G3181">
        <f>INT((D3181-1)/6)+1</f>
        <v>2</v>
      </c>
      <c r="H3181">
        <f>MOD(D3181-1,6)+1</f>
        <v>1</v>
      </c>
      <c r="I3181">
        <f>37-D3181</f>
        <v>30</v>
      </c>
      <c r="J3181">
        <f>ABS(D3181-D3182)</f>
        <v>20</v>
      </c>
      <c r="K3181">
        <f>AVERAGE(D3181:D3185)</f>
        <v>7</v>
      </c>
      <c r="L3181">
        <f>AVERAGE(D3181:D3200)</f>
        <v>7</v>
      </c>
      <c r="M3181">
        <f>K3181-L3181</f>
        <v>0</v>
      </c>
      <c r="N3181" t="str">
        <f>IF(K3181&gt;L3181,"HIGH ZONE BIAS",IF(K3181&lt;L3181,"LOW ZONE BIAS","EQUILIBRIUM"))</f>
        <v>EQUILIBRIUM</v>
      </c>
    </row>
    <row r="3182">
      <c r="A3182">
        <v>24389</v>
      </c>
      <c r="B3182" t="str">
        <v>2024-04-30</v>
      </c>
      <c r="C3182" t="str">
        <v>Evening</v>
      </c>
      <c r="D3182">
        <v>27</v>
      </c>
      <c r="E3182" t="str">
        <f>IF(MOD(D3182,2)=0,"EVEN","ODD")</f>
        <v>ODD</v>
      </c>
      <c r="F3182" t="str">
        <f>IF(D3182&lt;=18,"LOW (1-18)","HIGH (19-36)")</f>
        <v>HIGH (19-36)</v>
      </c>
      <c r="G3182">
        <f>INT((D3182-1)/6)+1</f>
        <v>5</v>
      </c>
      <c r="H3182">
        <f>MOD(D3182-1,6)+1</f>
        <v>3</v>
      </c>
      <c r="I3182">
        <f>37-D3182</f>
        <v>10</v>
      </c>
      <c r="J3182">
        <f>ABS(D3182-D3183)</f>
        <v>7</v>
      </c>
      <c r="K3182">
        <f>AVERAGE(D3182:D3186)</f>
        <v>27</v>
      </c>
      <c r="L3182">
        <f>AVERAGE(D3182:D3201)</f>
        <v>27</v>
      </c>
      <c r="M3182">
        <f>K3182-L3182</f>
        <v>0</v>
      </c>
      <c r="N3182" t="str">
        <f>IF(K3182&gt;L3182,"HIGH ZONE BIAS",IF(K3182&lt;L3182,"LOW ZONE BIAS","EQUILIBRIUM"))</f>
        <v>EQUILIBRIUM</v>
      </c>
    </row>
    <row r="3183">
      <c r="A3183">
        <v>24388</v>
      </c>
      <c r="B3183" t="str">
        <v>2024-04-30</v>
      </c>
      <c r="C3183" t="str">
        <v>Afternoon</v>
      </c>
      <c r="D3183">
        <v>20</v>
      </c>
      <c r="E3183" t="str">
        <f>IF(MOD(D3183,2)=0,"EVEN","ODD")</f>
        <v>EVEN</v>
      </c>
      <c r="F3183" t="str">
        <f>IF(D3183&lt;=18,"LOW (1-18)","HIGH (19-36)")</f>
        <v>HIGH (19-36)</v>
      </c>
      <c r="G3183">
        <f>INT((D3183-1)/6)+1</f>
        <v>4</v>
      </c>
      <c r="H3183">
        <f>MOD(D3183-1,6)+1</f>
        <v>2</v>
      </c>
      <c r="I3183">
        <f>37-D3183</f>
        <v>17</v>
      </c>
      <c r="J3183">
        <f>ABS(D3183-D3184)</f>
        <v>1</v>
      </c>
      <c r="K3183">
        <f>AVERAGE(D3183:D3187)</f>
        <v>20</v>
      </c>
      <c r="L3183">
        <f>AVERAGE(D3183:D3202)</f>
        <v>20</v>
      </c>
      <c r="M3183">
        <f>K3183-L3183</f>
        <v>0</v>
      </c>
      <c r="N3183" t="str">
        <f>IF(K3183&gt;L3183,"HIGH ZONE BIAS",IF(K3183&lt;L3183,"LOW ZONE BIAS","EQUILIBRIUM"))</f>
        <v>EQUILIBRIUM</v>
      </c>
    </row>
    <row r="3184">
      <c r="A3184">
        <v>24387</v>
      </c>
      <c r="B3184" t="str">
        <v>2024-04-30</v>
      </c>
      <c r="C3184" t="str">
        <v>Midday</v>
      </c>
      <c r="D3184">
        <v>19</v>
      </c>
      <c r="E3184" t="str">
        <f>IF(MOD(D3184,2)=0,"EVEN","ODD")</f>
        <v>ODD</v>
      </c>
      <c r="F3184" t="str">
        <f>IF(D3184&lt;=18,"LOW (1-18)","HIGH (19-36)")</f>
        <v>HIGH (19-36)</v>
      </c>
      <c r="G3184">
        <f>INT((D3184-1)/6)+1</f>
        <v>4</v>
      </c>
      <c r="H3184">
        <f>MOD(D3184-1,6)+1</f>
        <v>1</v>
      </c>
      <c r="I3184">
        <f>37-D3184</f>
        <v>18</v>
      </c>
      <c r="J3184">
        <f>ABS(D3184-D3185)</f>
        <v>8</v>
      </c>
      <c r="K3184">
        <f>AVERAGE(D3184:D3188)</f>
        <v>19</v>
      </c>
      <c r="L3184">
        <f>AVERAGE(D3184:D3203)</f>
        <v>19</v>
      </c>
      <c r="M3184">
        <f>K3184-L3184</f>
        <v>0</v>
      </c>
      <c r="N3184" t="str">
        <f>IF(K3184&gt;L3184,"HIGH ZONE BIAS",IF(K3184&lt;L3184,"LOW ZONE BIAS","EQUILIBRIUM"))</f>
        <v>EQUILIBRIUM</v>
      </c>
    </row>
    <row r="3185">
      <c r="A3185">
        <v>24386</v>
      </c>
      <c r="B3185" t="str">
        <v>2024-04-30</v>
      </c>
      <c r="C3185" t="str">
        <v>Morning</v>
      </c>
      <c r="D3185">
        <v>27</v>
      </c>
      <c r="E3185" t="str">
        <f>IF(MOD(D3185,2)=0,"EVEN","ODD")</f>
        <v>ODD</v>
      </c>
      <c r="F3185" t="str">
        <f>IF(D3185&lt;=18,"LOW (1-18)","HIGH (19-36)")</f>
        <v>HIGH (19-36)</v>
      </c>
      <c r="G3185">
        <f>INT((D3185-1)/6)+1</f>
        <v>5</v>
      </c>
      <c r="H3185">
        <f>MOD(D3185-1,6)+1</f>
        <v>3</v>
      </c>
      <c r="I3185">
        <f>37-D3185</f>
        <v>10</v>
      </c>
      <c r="J3185">
        <f>ABS(D3185-D3186)</f>
        <v>7</v>
      </c>
      <c r="K3185">
        <f>AVERAGE(D3185:D3189)</f>
        <v>27</v>
      </c>
      <c r="L3185">
        <f>AVERAGE(D3185:D3204)</f>
        <v>27</v>
      </c>
      <c r="M3185">
        <f>K3185-L3185</f>
        <v>0</v>
      </c>
      <c r="N3185" t="str">
        <f>IF(K3185&gt;L3185,"HIGH ZONE BIAS",IF(K3185&lt;L3185,"LOW ZONE BIAS","EQUILIBRIUM"))</f>
        <v>EQUILIBRIUM</v>
      </c>
    </row>
    <row r="3186">
      <c r="A3186">
        <v>24385</v>
      </c>
      <c r="B3186" t="str">
        <v>2024-04-29</v>
      </c>
      <c r="C3186" t="str">
        <v>Evening</v>
      </c>
      <c r="D3186">
        <v>20</v>
      </c>
      <c r="E3186" t="str">
        <f>IF(MOD(D3186,2)=0,"EVEN","ODD")</f>
        <v>EVEN</v>
      </c>
      <c r="F3186" t="str">
        <f>IF(D3186&lt;=18,"LOW (1-18)","HIGH (19-36)")</f>
        <v>HIGH (19-36)</v>
      </c>
      <c r="G3186">
        <f>INT((D3186-1)/6)+1</f>
        <v>4</v>
      </c>
      <c r="H3186">
        <f>MOD(D3186-1,6)+1</f>
        <v>2</v>
      </c>
      <c r="I3186">
        <f>37-D3186</f>
        <v>17</v>
      </c>
      <c r="J3186">
        <f>ABS(D3186-D3187)</f>
        <v>5</v>
      </c>
      <c r="K3186">
        <f>AVERAGE(D3186:D3190)</f>
        <v>20</v>
      </c>
      <c r="L3186">
        <f>AVERAGE(D3186:D3205)</f>
        <v>20</v>
      </c>
      <c r="M3186">
        <f>K3186-L3186</f>
        <v>0</v>
      </c>
      <c r="N3186" t="str">
        <f>IF(K3186&gt;L3186,"HIGH ZONE BIAS",IF(K3186&lt;L3186,"LOW ZONE BIAS","EQUILIBRIUM"))</f>
        <v>EQUILIBRIUM</v>
      </c>
    </row>
    <row r="3187">
      <c r="A3187">
        <v>24384</v>
      </c>
      <c r="B3187" t="str">
        <v>2024-04-29</v>
      </c>
      <c r="C3187" t="str">
        <v>Afternoon</v>
      </c>
      <c r="D3187">
        <v>25</v>
      </c>
      <c r="E3187" t="str">
        <f>IF(MOD(D3187,2)=0,"EVEN","ODD")</f>
        <v>ODD</v>
      </c>
      <c r="F3187" t="str">
        <f>IF(D3187&lt;=18,"LOW (1-18)","HIGH (19-36)")</f>
        <v>HIGH (19-36)</v>
      </c>
      <c r="G3187">
        <f>INT((D3187-1)/6)+1</f>
        <v>5</v>
      </c>
      <c r="H3187">
        <f>MOD(D3187-1,6)+1</f>
        <v>1</v>
      </c>
      <c r="I3187">
        <f>37-D3187</f>
        <v>12</v>
      </c>
      <c r="J3187">
        <f>ABS(D3187-D3188)</f>
        <v>15</v>
      </c>
      <c r="K3187">
        <f>AVERAGE(D3187:D3191)</f>
        <v>25</v>
      </c>
      <c r="L3187">
        <f>AVERAGE(D3187:D3206)</f>
        <v>25</v>
      </c>
      <c r="M3187">
        <f>K3187-L3187</f>
        <v>0</v>
      </c>
      <c r="N3187" t="str">
        <f>IF(K3187&gt;L3187,"HIGH ZONE BIAS",IF(K3187&lt;L3187,"LOW ZONE BIAS","EQUILIBRIUM"))</f>
        <v>EQUILIBRIUM</v>
      </c>
    </row>
    <row r="3188">
      <c r="A3188">
        <v>24383</v>
      </c>
      <c r="B3188" t="str">
        <v>2024-04-29</v>
      </c>
      <c r="C3188" t="str">
        <v>Midday</v>
      </c>
      <c r="D3188">
        <v>10</v>
      </c>
      <c r="E3188" t="str">
        <f>IF(MOD(D3188,2)=0,"EVEN","ODD")</f>
        <v>EVEN</v>
      </c>
      <c r="F3188" t="str">
        <f>IF(D3188&lt;=18,"LOW (1-18)","HIGH (19-36)")</f>
        <v>LOW (1-18)</v>
      </c>
      <c r="G3188">
        <f>INT((D3188-1)/6)+1</f>
        <v>2</v>
      </c>
      <c r="H3188">
        <f>MOD(D3188-1,6)+1</f>
        <v>4</v>
      </c>
      <c r="I3188">
        <f>37-D3188</f>
        <v>27</v>
      </c>
      <c r="J3188">
        <f>ABS(D3188-D3189)</f>
        <v>2</v>
      </c>
      <c r="K3188">
        <f>AVERAGE(D3188:D3192)</f>
        <v>10</v>
      </c>
      <c r="L3188">
        <f>AVERAGE(D3188:D3207)</f>
        <v>10</v>
      </c>
      <c r="M3188">
        <f>K3188-L3188</f>
        <v>0</v>
      </c>
      <c r="N3188" t="str">
        <f>IF(K3188&gt;L3188,"HIGH ZONE BIAS",IF(K3188&lt;L3188,"LOW ZONE BIAS","EQUILIBRIUM"))</f>
        <v>EQUILIBRIUM</v>
      </c>
    </row>
    <row r="3189">
      <c r="A3189">
        <v>24382</v>
      </c>
      <c r="B3189" t="str">
        <v>2024-04-29</v>
      </c>
      <c r="C3189" t="str">
        <v>Morning</v>
      </c>
      <c r="D3189">
        <v>12</v>
      </c>
      <c r="E3189" t="str">
        <f>IF(MOD(D3189,2)=0,"EVEN","ODD")</f>
        <v>EVEN</v>
      </c>
      <c r="F3189" t="str">
        <f>IF(D3189&lt;=18,"LOW (1-18)","HIGH (19-36)")</f>
        <v>LOW (1-18)</v>
      </c>
      <c r="G3189">
        <f>INT((D3189-1)/6)+1</f>
        <v>2</v>
      </c>
      <c r="H3189">
        <f>MOD(D3189-1,6)+1</f>
        <v>6</v>
      </c>
      <c r="I3189">
        <f>37-D3189</f>
        <v>25</v>
      </c>
      <c r="J3189">
        <f>ABS(D3189-D3190)</f>
        <v>4</v>
      </c>
      <c r="K3189">
        <f>AVERAGE(D3189:D3193)</f>
        <v>12</v>
      </c>
      <c r="L3189">
        <f>AVERAGE(D3189:D3208)</f>
        <v>12</v>
      </c>
      <c r="M3189">
        <f>K3189-L3189</f>
        <v>0</v>
      </c>
      <c r="N3189" t="str">
        <f>IF(K3189&gt;L3189,"HIGH ZONE BIAS",IF(K3189&lt;L3189,"LOW ZONE BIAS","EQUILIBRIUM"))</f>
        <v>EQUILIBRIUM</v>
      </c>
    </row>
    <row r="3190">
      <c r="A3190">
        <v>24381</v>
      </c>
      <c r="B3190" t="str">
        <v>2024-04-27</v>
      </c>
      <c r="C3190" t="str">
        <v>Evening</v>
      </c>
      <c r="D3190">
        <v>8</v>
      </c>
      <c r="E3190" t="str">
        <f>IF(MOD(D3190,2)=0,"EVEN","ODD")</f>
        <v>EVEN</v>
      </c>
      <c r="F3190" t="str">
        <f>IF(D3190&lt;=18,"LOW (1-18)","HIGH (19-36)")</f>
        <v>LOW (1-18)</v>
      </c>
      <c r="G3190">
        <f>INT((D3190-1)/6)+1</f>
        <v>2</v>
      </c>
      <c r="H3190">
        <f>MOD(D3190-1,6)+1</f>
        <v>2</v>
      </c>
      <c r="I3190">
        <f>37-D3190</f>
        <v>29</v>
      </c>
      <c r="J3190">
        <f>ABS(D3190-D3191)</f>
        <v>18</v>
      </c>
      <c r="K3190">
        <f>AVERAGE(D3190:D3194)</f>
        <v>8</v>
      </c>
      <c r="L3190">
        <f>AVERAGE(D3190:D3209)</f>
        <v>8</v>
      </c>
      <c r="M3190">
        <f>K3190-L3190</f>
        <v>0</v>
      </c>
      <c r="N3190" t="str">
        <f>IF(K3190&gt;L3190,"HIGH ZONE BIAS",IF(K3190&lt;L3190,"LOW ZONE BIAS","EQUILIBRIUM"))</f>
        <v>EQUILIBRIUM</v>
      </c>
    </row>
    <row r="3191">
      <c r="A3191">
        <v>24380</v>
      </c>
      <c r="B3191" t="str">
        <v>2024-04-27</v>
      </c>
      <c r="C3191" t="str">
        <v>Afternoon</v>
      </c>
      <c r="D3191">
        <v>26</v>
      </c>
      <c r="E3191" t="str">
        <f>IF(MOD(D3191,2)=0,"EVEN","ODD")</f>
        <v>EVEN</v>
      </c>
      <c r="F3191" t="str">
        <f>IF(D3191&lt;=18,"LOW (1-18)","HIGH (19-36)")</f>
        <v>HIGH (19-36)</v>
      </c>
      <c r="G3191">
        <f>INT((D3191-1)/6)+1</f>
        <v>5</v>
      </c>
      <c r="H3191">
        <f>MOD(D3191-1,6)+1</f>
        <v>2</v>
      </c>
      <c r="I3191">
        <f>37-D3191</f>
        <v>11</v>
      </c>
      <c r="J3191">
        <f>ABS(D3191-D3192)</f>
        <v>6</v>
      </c>
      <c r="K3191">
        <f>AVERAGE(D3191:D3195)</f>
        <v>26</v>
      </c>
      <c r="L3191">
        <f>AVERAGE(D3191:D3210)</f>
        <v>26</v>
      </c>
      <c r="M3191">
        <f>K3191-L3191</f>
        <v>0</v>
      </c>
      <c r="N3191" t="str">
        <f>IF(K3191&gt;L3191,"HIGH ZONE BIAS",IF(K3191&lt;L3191,"LOW ZONE BIAS","EQUILIBRIUM"))</f>
        <v>EQUILIBRIUM</v>
      </c>
    </row>
    <row r="3192">
      <c r="A3192">
        <v>24379</v>
      </c>
      <c r="B3192" t="str">
        <v>2024-04-27</v>
      </c>
      <c r="C3192" t="str">
        <v>Midday</v>
      </c>
      <c r="D3192">
        <v>20</v>
      </c>
      <c r="E3192" t="str">
        <f>IF(MOD(D3192,2)=0,"EVEN","ODD")</f>
        <v>EVEN</v>
      </c>
      <c r="F3192" t="str">
        <f>IF(D3192&lt;=18,"LOW (1-18)","HIGH (19-36)")</f>
        <v>HIGH (19-36)</v>
      </c>
      <c r="G3192">
        <f>INT((D3192-1)/6)+1</f>
        <v>4</v>
      </c>
      <c r="H3192">
        <f>MOD(D3192-1,6)+1</f>
        <v>2</v>
      </c>
      <c r="I3192">
        <f>37-D3192</f>
        <v>17</v>
      </c>
      <c r="J3192">
        <f>ABS(D3192-D3193)</f>
        <v>4</v>
      </c>
      <c r="K3192">
        <f>AVERAGE(D3192:D3196)</f>
        <v>20</v>
      </c>
      <c r="L3192">
        <f>AVERAGE(D3192:D3211)</f>
        <v>20</v>
      </c>
      <c r="M3192">
        <f>K3192-L3192</f>
        <v>0</v>
      </c>
      <c r="N3192" t="str">
        <f>IF(K3192&gt;L3192,"HIGH ZONE BIAS",IF(K3192&lt;L3192,"LOW ZONE BIAS","EQUILIBRIUM"))</f>
        <v>EQUILIBRIUM</v>
      </c>
    </row>
    <row r="3193">
      <c r="A3193">
        <v>24378</v>
      </c>
      <c r="B3193" t="str">
        <v>2024-04-27</v>
      </c>
      <c r="C3193" t="str">
        <v>Morning</v>
      </c>
      <c r="D3193">
        <v>16</v>
      </c>
      <c r="E3193" t="str">
        <f>IF(MOD(D3193,2)=0,"EVEN","ODD")</f>
        <v>EVEN</v>
      </c>
      <c r="F3193" t="str">
        <f>IF(D3193&lt;=18,"LOW (1-18)","HIGH (19-36)")</f>
        <v>LOW (1-18)</v>
      </c>
      <c r="G3193">
        <f>INT((D3193-1)/6)+1</f>
        <v>3</v>
      </c>
      <c r="H3193">
        <f>MOD(D3193-1,6)+1</f>
        <v>4</v>
      </c>
      <c r="I3193">
        <f>37-D3193</f>
        <v>21</v>
      </c>
      <c r="J3193">
        <f>ABS(D3193-D3194)</f>
        <v>15</v>
      </c>
      <c r="K3193">
        <f>AVERAGE(D3193:D3197)</f>
        <v>16</v>
      </c>
      <c r="L3193">
        <f>AVERAGE(D3193:D3212)</f>
        <v>16</v>
      </c>
      <c r="M3193">
        <f>K3193-L3193</f>
        <v>0</v>
      </c>
      <c r="N3193" t="str">
        <f>IF(K3193&gt;L3193,"HIGH ZONE BIAS",IF(K3193&lt;L3193,"LOW ZONE BIAS","EQUILIBRIUM"))</f>
        <v>EQUILIBRIUM</v>
      </c>
    </row>
    <row r="3194">
      <c r="A3194">
        <v>24377</v>
      </c>
      <c r="B3194" t="str">
        <v>2024-04-26</v>
      </c>
      <c r="C3194" t="str">
        <v>Evening</v>
      </c>
      <c r="D3194">
        <v>1</v>
      </c>
      <c r="E3194" t="str">
        <f>IF(MOD(D3194,2)=0,"EVEN","ODD")</f>
        <v>ODD</v>
      </c>
      <c r="F3194" t="str">
        <f>IF(D3194&lt;=18,"LOW (1-18)","HIGH (19-36)")</f>
        <v>LOW (1-18)</v>
      </c>
      <c r="G3194">
        <f>INT((D3194-1)/6)+1</f>
        <v>1</v>
      </c>
      <c r="H3194">
        <f>MOD(D3194-1,6)+1</f>
        <v>1</v>
      </c>
      <c r="I3194">
        <f>37-D3194</f>
        <v>36</v>
      </c>
      <c r="J3194">
        <f>ABS(D3194-D3195)</f>
        <v>18</v>
      </c>
      <c r="K3194">
        <f>AVERAGE(D3194:D3198)</f>
        <v>1</v>
      </c>
      <c r="L3194">
        <f>AVERAGE(D3194:D3213)</f>
        <v>1</v>
      </c>
      <c r="M3194">
        <f>K3194-L3194</f>
        <v>0</v>
      </c>
      <c r="N3194" t="str">
        <f>IF(K3194&gt;L3194,"HIGH ZONE BIAS",IF(K3194&lt;L3194,"LOW ZONE BIAS","EQUILIBRIUM"))</f>
        <v>EQUILIBRIUM</v>
      </c>
    </row>
    <row r="3195">
      <c r="A3195">
        <v>24376</v>
      </c>
      <c r="B3195" t="str">
        <v>2024-04-26</v>
      </c>
      <c r="C3195" t="str">
        <v>Afternoon</v>
      </c>
      <c r="D3195">
        <v>19</v>
      </c>
      <c r="E3195" t="str">
        <f>IF(MOD(D3195,2)=0,"EVEN","ODD")</f>
        <v>ODD</v>
      </c>
      <c r="F3195" t="str">
        <f>IF(D3195&lt;=18,"LOW (1-18)","HIGH (19-36)")</f>
        <v>HIGH (19-36)</v>
      </c>
      <c r="G3195">
        <f>INT((D3195-1)/6)+1</f>
        <v>4</v>
      </c>
      <c r="H3195">
        <f>MOD(D3195-1,6)+1</f>
        <v>1</v>
      </c>
      <c r="I3195">
        <f>37-D3195</f>
        <v>18</v>
      </c>
      <c r="J3195">
        <f>ABS(D3195-D3196)</f>
        <v>1</v>
      </c>
      <c r="K3195">
        <f>AVERAGE(D3195:D3199)</f>
        <v>19</v>
      </c>
      <c r="L3195">
        <f>AVERAGE(D3195:D3214)</f>
        <v>19</v>
      </c>
      <c r="M3195">
        <f>K3195-L3195</f>
        <v>0</v>
      </c>
      <c r="N3195" t="str">
        <f>IF(K3195&gt;L3195,"HIGH ZONE BIAS",IF(K3195&lt;L3195,"LOW ZONE BIAS","EQUILIBRIUM"))</f>
        <v>EQUILIBRIUM</v>
      </c>
    </row>
    <row r="3196">
      <c r="A3196">
        <v>24375</v>
      </c>
      <c r="B3196" t="str">
        <v>2024-04-26</v>
      </c>
      <c r="C3196" t="str">
        <v>Midday</v>
      </c>
      <c r="D3196">
        <v>18</v>
      </c>
      <c r="E3196" t="str">
        <f>IF(MOD(D3196,2)=0,"EVEN","ODD")</f>
        <v>EVEN</v>
      </c>
      <c r="F3196" t="str">
        <f>IF(D3196&lt;=18,"LOW (1-18)","HIGH (19-36)")</f>
        <v>LOW (1-18)</v>
      </c>
      <c r="G3196">
        <f>INT((D3196-1)/6)+1</f>
        <v>3</v>
      </c>
      <c r="H3196">
        <f>MOD(D3196-1,6)+1</f>
        <v>6</v>
      </c>
      <c r="I3196">
        <f>37-D3196</f>
        <v>19</v>
      </c>
      <c r="J3196">
        <f>ABS(D3196-D3197)</f>
        <v>5</v>
      </c>
      <c r="K3196">
        <f>AVERAGE(D3196:D3200)</f>
        <v>18</v>
      </c>
      <c r="L3196">
        <f>AVERAGE(D3196:D3215)</f>
        <v>18</v>
      </c>
      <c r="M3196">
        <f>K3196-L3196</f>
        <v>0</v>
      </c>
      <c r="N3196" t="str">
        <f>IF(K3196&gt;L3196,"HIGH ZONE BIAS",IF(K3196&lt;L3196,"LOW ZONE BIAS","EQUILIBRIUM"))</f>
        <v>EQUILIBRIUM</v>
      </c>
    </row>
    <row r="3197">
      <c r="A3197">
        <v>24374</v>
      </c>
      <c r="B3197" t="str">
        <v>2024-04-26</v>
      </c>
      <c r="C3197" t="str">
        <v>Morning</v>
      </c>
      <c r="D3197">
        <v>23</v>
      </c>
      <c r="E3197" t="str">
        <f>IF(MOD(D3197,2)=0,"EVEN","ODD")</f>
        <v>ODD</v>
      </c>
      <c r="F3197" t="str">
        <f>IF(D3197&lt;=18,"LOW (1-18)","HIGH (19-36)")</f>
        <v>HIGH (19-36)</v>
      </c>
      <c r="G3197">
        <f>INT((D3197-1)/6)+1</f>
        <v>4</v>
      </c>
      <c r="H3197">
        <f>MOD(D3197-1,6)+1</f>
        <v>5</v>
      </c>
      <c r="I3197">
        <f>37-D3197</f>
        <v>14</v>
      </c>
      <c r="J3197">
        <f>ABS(D3197-D3198)</f>
        <v>8</v>
      </c>
      <c r="K3197">
        <f>AVERAGE(D3197:D3201)</f>
        <v>23</v>
      </c>
      <c r="L3197">
        <f>AVERAGE(D3197:D3216)</f>
        <v>23</v>
      </c>
      <c r="M3197">
        <f>K3197-L3197</f>
        <v>0</v>
      </c>
      <c r="N3197" t="str">
        <f>IF(K3197&gt;L3197,"HIGH ZONE BIAS",IF(K3197&lt;L3197,"LOW ZONE BIAS","EQUILIBRIUM"))</f>
        <v>EQUILIBRIUM</v>
      </c>
    </row>
    <row r="3198">
      <c r="A3198">
        <v>24373</v>
      </c>
      <c r="B3198" t="str">
        <v>2024-04-25</v>
      </c>
      <c r="C3198" t="str">
        <v>Evening</v>
      </c>
      <c r="D3198">
        <v>31</v>
      </c>
      <c r="E3198" t="str">
        <f>IF(MOD(D3198,2)=0,"EVEN","ODD")</f>
        <v>ODD</v>
      </c>
      <c r="F3198" t="str">
        <f>IF(D3198&lt;=18,"LOW (1-18)","HIGH (19-36)")</f>
        <v>HIGH (19-36)</v>
      </c>
      <c r="G3198">
        <f>INT((D3198-1)/6)+1</f>
        <v>6</v>
      </c>
      <c r="H3198">
        <f>MOD(D3198-1,6)+1</f>
        <v>1</v>
      </c>
      <c r="I3198">
        <f>37-D3198</f>
        <v>6</v>
      </c>
      <c r="J3198">
        <f>ABS(D3198-D3199)</f>
        <v>29</v>
      </c>
      <c r="K3198">
        <f>AVERAGE(D3198:D3202)</f>
        <v>31</v>
      </c>
      <c r="L3198">
        <f>AVERAGE(D3198:D3217)</f>
        <v>31</v>
      </c>
      <c r="M3198">
        <f>K3198-L3198</f>
        <v>0</v>
      </c>
      <c r="N3198" t="str">
        <f>IF(K3198&gt;L3198,"HIGH ZONE BIAS",IF(K3198&lt;L3198,"LOW ZONE BIAS","EQUILIBRIUM"))</f>
        <v>EQUILIBRIUM</v>
      </c>
    </row>
    <row r="3199">
      <c r="A3199">
        <v>24372</v>
      </c>
      <c r="B3199" t="str">
        <v>2024-04-25</v>
      </c>
      <c r="C3199" t="str">
        <v>Afternoon</v>
      </c>
      <c r="D3199">
        <v>2</v>
      </c>
      <c r="E3199" t="str">
        <f>IF(MOD(D3199,2)=0,"EVEN","ODD")</f>
        <v>EVEN</v>
      </c>
      <c r="F3199" t="str">
        <f>IF(D3199&lt;=18,"LOW (1-18)","HIGH (19-36)")</f>
        <v>LOW (1-18)</v>
      </c>
      <c r="G3199">
        <f>INT((D3199-1)/6)+1</f>
        <v>1</v>
      </c>
      <c r="H3199">
        <f>MOD(D3199-1,6)+1</f>
        <v>2</v>
      </c>
      <c r="I3199">
        <f>37-D3199</f>
        <v>35</v>
      </c>
      <c r="J3199">
        <f>ABS(D3199-D3200)</f>
        <v>21</v>
      </c>
      <c r="K3199">
        <f>AVERAGE(D3199:D3203)</f>
        <v>2</v>
      </c>
      <c r="L3199">
        <f>AVERAGE(D3199:D3218)</f>
        <v>2</v>
      </c>
      <c r="M3199">
        <f>K3199-L3199</f>
        <v>0</v>
      </c>
      <c r="N3199" t="str">
        <f>IF(K3199&gt;L3199,"HIGH ZONE BIAS",IF(K3199&lt;L3199,"LOW ZONE BIAS","EQUILIBRIUM"))</f>
        <v>EQUILIBRIUM</v>
      </c>
    </row>
    <row r="3200">
      <c r="A3200">
        <v>24371</v>
      </c>
      <c r="B3200" t="str">
        <v>2024-04-25</v>
      </c>
      <c r="C3200" t="str">
        <v>Midday</v>
      </c>
      <c r="D3200">
        <v>23</v>
      </c>
      <c r="E3200" t="str">
        <f>IF(MOD(D3200,2)=0,"EVEN","ODD")</f>
        <v>ODD</v>
      </c>
      <c r="F3200" t="str">
        <f>IF(D3200&lt;=18,"LOW (1-18)","HIGH (19-36)")</f>
        <v>HIGH (19-36)</v>
      </c>
      <c r="G3200">
        <f>INT((D3200-1)/6)+1</f>
        <v>4</v>
      </c>
      <c r="H3200">
        <f>MOD(D3200-1,6)+1</f>
        <v>5</v>
      </c>
      <c r="I3200">
        <f>37-D3200</f>
        <v>14</v>
      </c>
      <c r="J3200">
        <f>ABS(D3200-D3201)</f>
        <v>10</v>
      </c>
      <c r="K3200">
        <f>AVERAGE(D3200:D3204)</f>
        <v>23</v>
      </c>
      <c r="L3200">
        <f>AVERAGE(D3200:D3219)</f>
        <v>23</v>
      </c>
      <c r="M3200">
        <f>K3200-L3200</f>
        <v>0</v>
      </c>
      <c r="N3200" t="str">
        <f>IF(K3200&gt;L3200,"HIGH ZONE BIAS",IF(K3200&lt;L3200,"LOW ZONE BIAS","EQUILIBRIUM"))</f>
        <v>EQUILIBRIUM</v>
      </c>
    </row>
    <row r="3201">
      <c r="A3201">
        <v>24370</v>
      </c>
      <c r="B3201" t="str">
        <v>2024-04-25</v>
      </c>
      <c r="C3201" t="str">
        <v>Morning</v>
      </c>
      <c r="D3201">
        <v>13</v>
      </c>
      <c r="E3201" t="str">
        <f>IF(MOD(D3201,2)=0,"EVEN","ODD")</f>
        <v>ODD</v>
      </c>
      <c r="F3201" t="str">
        <f>IF(D3201&lt;=18,"LOW (1-18)","HIGH (19-36)")</f>
        <v>LOW (1-18)</v>
      </c>
      <c r="G3201">
        <f>INT((D3201-1)/6)+1</f>
        <v>3</v>
      </c>
      <c r="H3201">
        <f>MOD(D3201-1,6)+1</f>
        <v>1</v>
      </c>
      <c r="I3201">
        <f>37-D3201</f>
        <v>24</v>
      </c>
      <c r="J3201">
        <f>ABS(D3201-D3202)</f>
        <v>5</v>
      </c>
      <c r="K3201">
        <f>AVERAGE(D3201:D3205)</f>
        <v>13</v>
      </c>
      <c r="L3201">
        <f>AVERAGE(D3201:D3220)</f>
        <v>13</v>
      </c>
      <c r="M3201">
        <f>K3201-L3201</f>
        <v>0</v>
      </c>
      <c r="N3201" t="str">
        <f>IF(K3201&gt;L3201,"HIGH ZONE BIAS",IF(K3201&lt;L3201,"LOW ZONE BIAS","EQUILIBRIUM"))</f>
        <v>EQUILIBRIUM</v>
      </c>
    </row>
    <row r="3202">
      <c r="A3202">
        <v>24369</v>
      </c>
      <c r="B3202" t="str">
        <v>2024-04-24</v>
      </c>
      <c r="C3202" t="str">
        <v>Evening</v>
      </c>
      <c r="D3202">
        <v>18</v>
      </c>
      <c r="E3202" t="str">
        <f>IF(MOD(D3202,2)=0,"EVEN","ODD")</f>
        <v>EVEN</v>
      </c>
      <c r="F3202" t="str">
        <f>IF(D3202&lt;=18,"LOW (1-18)","HIGH (19-36)")</f>
        <v>LOW (1-18)</v>
      </c>
      <c r="G3202">
        <f>INT((D3202-1)/6)+1</f>
        <v>3</v>
      </c>
      <c r="H3202">
        <f>MOD(D3202-1,6)+1</f>
        <v>6</v>
      </c>
      <c r="I3202">
        <f>37-D3202</f>
        <v>19</v>
      </c>
      <c r="J3202">
        <f>ABS(D3202-D3203)</f>
        <v>15</v>
      </c>
      <c r="K3202">
        <f>AVERAGE(D3202:D3206)</f>
        <v>18</v>
      </c>
      <c r="L3202">
        <f>AVERAGE(D3202:D3221)</f>
        <v>18</v>
      </c>
      <c r="M3202">
        <f>K3202-L3202</f>
        <v>0</v>
      </c>
      <c r="N3202" t="str">
        <f>IF(K3202&gt;L3202,"HIGH ZONE BIAS",IF(K3202&lt;L3202,"LOW ZONE BIAS","EQUILIBRIUM"))</f>
        <v>EQUILIBRIUM</v>
      </c>
    </row>
    <row r="3203">
      <c r="A3203">
        <v>24368</v>
      </c>
      <c r="B3203" t="str">
        <v>2024-04-24</v>
      </c>
      <c r="C3203" t="str">
        <v>Afternoon</v>
      </c>
      <c r="D3203">
        <v>3</v>
      </c>
      <c r="E3203" t="str">
        <f>IF(MOD(D3203,2)=0,"EVEN","ODD")</f>
        <v>ODD</v>
      </c>
      <c r="F3203" t="str">
        <f>IF(D3203&lt;=18,"LOW (1-18)","HIGH (19-36)")</f>
        <v>LOW (1-18)</v>
      </c>
      <c r="G3203">
        <f>INT((D3203-1)/6)+1</f>
        <v>1</v>
      </c>
      <c r="H3203">
        <f>MOD(D3203-1,6)+1</f>
        <v>3</v>
      </c>
      <c r="I3203">
        <f>37-D3203</f>
        <v>34</v>
      </c>
      <c r="J3203">
        <f>ABS(D3203-D3204)</f>
        <v>16</v>
      </c>
      <c r="K3203">
        <f>AVERAGE(D3203:D3207)</f>
        <v>3</v>
      </c>
      <c r="L3203">
        <f>AVERAGE(D3203:D3222)</f>
        <v>3</v>
      </c>
      <c r="M3203">
        <f>K3203-L3203</f>
        <v>0</v>
      </c>
      <c r="N3203" t="str">
        <f>IF(K3203&gt;L3203,"HIGH ZONE BIAS",IF(K3203&lt;L3203,"LOW ZONE BIAS","EQUILIBRIUM"))</f>
        <v>EQUILIBRIUM</v>
      </c>
    </row>
    <row r="3204">
      <c r="A3204">
        <v>24367</v>
      </c>
      <c r="B3204" t="str">
        <v>2024-04-24</v>
      </c>
      <c r="C3204" t="str">
        <v>Midday</v>
      </c>
      <c r="D3204">
        <v>19</v>
      </c>
      <c r="E3204" t="str">
        <f>IF(MOD(D3204,2)=0,"EVEN","ODD")</f>
        <v>ODD</v>
      </c>
      <c r="F3204" t="str">
        <f>IF(D3204&lt;=18,"LOW (1-18)","HIGH (19-36)")</f>
        <v>HIGH (19-36)</v>
      </c>
      <c r="G3204">
        <f>INT((D3204-1)/6)+1</f>
        <v>4</v>
      </c>
      <c r="H3204">
        <f>MOD(D3204-1,6)+1</f>
        <v>1</v>
      </c>
      <c r="I3204">
        <f>37-D3204</f>
        <v>18</v>
      </c>
      <c r="J3204">
        <f>ABS(D3204-D3205)</f>
        <v>4</v>
      </c>
      <c r="K3204">
        <f>AVERAGE(D3204:D3208)</f>
        <v>19</v>
      </c>
      <c r="L3204">
        <f>AVERAGE(D3204:D3223)</f>
        <v>19</v>
      </c>
      <c r="M3204">
        <f>K3204-L3204</f>
        <v>0</v>
      </c>
      <c r="N3204" t="str">
        <f>IF(K3204&gt;L3204,"HIGH ZONE BIAS",IF(K3204&lt;L3204,"LOW ZONE BIAS","EQUILIBRIUM"))</f>
        <v>EQUILIBRIUM</v>
      </c>
    </row>
    <row r="3205">
      <c r="A3205">
        <v>24366</v>
      </c>
      <c r="B3205" t="str">
        <v>2024-04-24</v>
      </c>
      <c r="C3205" t="str">
        <v>Morning</v>
      </c>
      <c r="D3205">
        <v>23</v>
      </c>
      <c r="E3205" t="str">
        <f>IF(MOD(D3205,2)=0,"EVEN","ODD")</f>
        <v>ODD</v>
      </c>
      <c r="F3205" t="str">
        <f>IF(D3205&lt;=18,"LOW (1-18)","HIGH (19-36)")</f>
        <v>HIGH (19-36)</v>
      </c>
      <c r="G3205">
        <f>INT((D3205-1)/6)+1</f>
        <v>4</v>
      </c>
      <c r="H3205">
        <f>MOD(D3205-1,6)+1</f>
        <v>5</v>
      </c>
      <c r="I3205">
        <f>37-D3205</f>
        <v>14</v>
      </c>
      <c r="J3205">
        <f>ABS(D3205-D3206)</f>
        <v>2</v>
      </c>
      <c r="K3205">
        <f>AVERAGE(D3205:D3209)</f>
        <v>23</v>
      </c>
      <c r="L3205">
        <f>AVERAGE(D3205:D3224)</f>
        <v>23</v>
      </c>
      <c r="M3205">
        <f>K3205-L3205</f>
        <v>0</v>
      </c>
      <c r="N3205" t="str">
        <f>IF(K3205&gt;L3205,"HIGH ZONE BIAS",IF(K3205&lt;L3205,"LOW ZONE BIAS","EQUILIBRIUM"))</f>
        <v>EQUILIBRIUM</v>
      </c>
    </row>
    <row r="3206">
      <c r="A3206">
        <v>24365</v>
      </c>
      <c r="B3206" t="str">
        <v>2024-04-23</v>
      </c>
      <c r="C3206" t="str">
        <v>Evening</v>
      </c>
      <c r="D3206">
        <v>25</v>
      </c>
      <c r="E3206" t="str">
        <f>IF(MOD(D3206,2)=0,"EVEN","ODD")</f>
        <v>ODD</v>
      </c>
      <c r="F3206" t="str">
        <f>IF(D3206&lt;=18,"LOW (1-18)","HIGH (19-36)")</f>
        <v>HIGH (19-36)</v>
      </c>
      <c r="G3206">
        <f>INT((D3206-1)/6)+1</f>
        <v>5</v>
      </c>
      <c r="H3206">
        <f>MOD(D3206-1,6)+1</f>
        <v>1</v>
      </c>
      <c r="I3206">
        <f>37-D3206</f>
        <v>12</v>
      </c>
      <c r="J3206">
        <f>ABS(D3206-D3207)</f>
        <v>24</v>
      </c>
      <c r="K3206">
        <f>AVERAGE(D3206:D3210)</f>
        <v>25</v>
      </c>
      <c r="L3206">
        <f>AVERAGE(D3206:D3225)</f>
        <v>25</v>
      </c>
      <c r="M3206">
        <f>K3206-L3206</f>
        <v>0</v>
      </c>
      <c r="N3206" t="str">
        <f>IF(K3206&gt;L3206,"HIGH ZONE BIAS",IF(K3206&lt;L3206,"LOW ZONE BIAS","EQUILIBRIUM"))</f>
        <v>EQUILIBRIUM</v>
      </c>
    </row>
    <row r="3207">
      <c r="A3207">
        <v>24364</v>
      </c>
      <c r="B3207" t="str">
        <v>2024-04-23</v>
      </c>
      <c r="C3207" t="str">
        <v>Afternoon</v>
      </c>
      <c r="D3207">
        <v>1</v>
      </c>
      <c r="E3207" t="str">
        <f>IF(MOD(D3207,2)=0,"EVEN","ODD")</f>
        <v>ODD</v>
      </c>
      <c r="F3207" t="str">
        <f>IF(D3207&lt;=18,"LOW (1-18)","HIGH (19-36)")</f>
        <v>LOW (1-18)</v>
      </c>
      <c r="G3207">
        <f>INT((D3207-1)/6)+1</f>
        <v>1</v>
      </c>
      <c r="H3207">
        <f>MOD(D3207-1,6)+1</f>
        <v>1</v>
      </c>
      <c r="I3207">
        <f>37-D3207</f>
        <v>36</v>
      </c>
      <c r="J3207">
        <f>ABS(D3207-D3208)</f>
        <v>14</v>
      </c>
      <c r="K3207">
        <f>AVERAGE(D3207:D3211)</f>
        <v>1</v>
      </c>
      <c r="L3207">
        <f>AVERAGE(D3207:D3226)</f>
        <v>1</v>
      </c>
      <c r="M3207">
        <f>K3207-L3207</f>
        <v>0</v>
      </c>
      <c r="N3207" t="str">
        <f>IF(K3207&gt;L3207,"HIGH ZONE BIAS",IF(K3207&lt;L3207,"LOW ZONE BIAS","EQUILIBRIUM"))</f>
        <v>EQUILIBRIUM</v>
      </c>
    </row>
    <row r="3208">
      <c r="A3208">
        <v>24363</v>
      </c>
      <c r="B3208" t="str">
        <v>2024-04-23</v>
      </c>
      <c r="C3208" t="str">
        <v>Midday</v>
      </c>
      <c r="D3208">
        <v>15</v>
      </c>
      <c r="E3208" t="str">
        <f>IF(MOD(D3208,2)=0,"EVEN","ODD")</f>
        <v>ODD</v>
      </c>
      <c r="F3208" t="str">
        <f>IF(D3208&lt;=18,"LOW (1-18)","HIGH (19-36)")</f>
        <v>LOW (1-18)</v>
      </c>
      <c r="G3208">
        <f>INT((D3208-1)/6)+1</f>
        <v>3</v>
      </c>
      <c r="H3208">
        <f>MOD(D3208-1,6)+1</f>
        <v>3</v>
      </c>
      <c r="I3208">
        <f>37-D3208</f>
        <v>22</v>
      </c>
      <c r="J3208">
        <f>ABS(D3208-D3209)</f>
        <v>10</v>
      </c>
      <c r="K3208">
        <f>AVERAGE(D3208:D3212)</f>
        <v>15</v>
      </c>
      <c r="L3208">
        <f>AVERAGE(D3208:D3227)</f>
        <v>15</v>
      </c>
      <c r="M3208">
        <f>K3208-L3208</f>
        <v>0</v>
      </c>
      <c r="N3208" t="str">
        <f>IF(K3208&gt;L3208,"HIGH ZONE BIAS",IF(K3208&lt;L3208,"LOW ZONE BIAS","EQUILIBRIUM"))</f>
        <v>EQUILIBRIUM</v>
      </c>
    </row>
    <row r="3209">
      <c r="A3209">
        <v>24362</v>
      </c>
      <c r="B3209" t="str">
        <v>2024-04-23</v>
      </c>
      <c r="C3209" t="str">
        <v>Morning</v>
      </c>
      <c r="D3209">
        <v>5</v>
      </c>
      <c r="E3209" t="str">
        <f>IF(MOD(D3209,2)=0,"EVEN","ODD")</f>
        <v>ODD</v>
      </c>
      <c r="F3209" t="str">
        <f>IF(D3209&lt;=18,"LOW (1-18)","HIGH (19-36)")</f>
        <v>LOW (1-18)</v>
      </c>
      <c r="G3209">
        <f>INT((D3209-1)/6)+1</f>
        <v>1</v>
      </c>
      <c r="H3209">
        <f>MOD(D3209-1,6)+1</f>
        <v>5</v>
      </c>
      <c r="I3209">
        <f>37-D3209</f>
        <v>32</v>
      </c>
      <c r="J3209">
        <f>ABS(D3209-D3210)</f>
        <v>1</v>
      </c>
      <c r="K3209">
        <f>AVERAGE(D3209:D3213)</f>
        <v>5</v>
      </c>
      <c r="L3209">
        <f>AVERAGE(D3209:D3228)</f>
        <v>5</v>
      </c>
      <c r="M3209">
        <f>K3209-L3209</f>
        <v>0</v>
      </c>
      <c r="N3209" t="str">
        <f>IF(K3209&gt;L3209,"HIGH ZONE BIAS",IF(K3209&lt;L3209,"LOW ZONE BIAS","EQUILIBRIUM"))</f>
        <v>EQUILIBRIUM</v>
      </c>
    </row>
    <row r="3210">
      <c r="A3210">
        <v>24361</v>
      </c>
      <c r="B3210" t="str">
        <v>2024-04-22</v>
      </c>
      <c r="C3210" t="str">
        <v>Evening</v>
      </c>
      <c r="D3210">
        <v>6</v>
      </c>
      <c r="E3210" t="str">
        <f>IF(MOD(D3210,2)=0,"EVEN","ODD")</f>
        <v>EVEN</v>
      </c>
      <c r="F3210" t="str">
        <f>IF(D3210&lt;=18,"LOW (1-18)","HIGH (19-36)")</f>
        <v>LOW (1-18)</v>
      </c>
      <c r="G3210">
        <f>INT((D3210-1)/6)+1</f>
        <v>1</v>
      </c>
      <c r="H3210">
        <f>MOD(D3210-1,6)+1</f>
        <v>6</v>
      </c>
      <c r="I3210">
        <f>37-D3210</f>
        <v>31</v>
      </c>
      <c r="J3210">
        <f>ABS(D3210-D3211)</f>
        <v>18</v>
      </c>
      <c r="K3210">
        <f>AVERAGE(D3210:D3214)</f>
        <v>6</v>
      </c>
      <c r="L3210">
        <f>AVERAGE(D3210:D3229)</f>
        <v>6</v>
      </c>
      <c r="M3210">
        <f>K3210-L3210</f>
        <v>0</v>
      </c>
      <c r="N3210" t="str">
        <f>IF(K3210&gt;L3210,"HIGH ZONE BIAS",IF(K3210&lt;L3210,"LOW ZONE BIAS","EQUILIBRIUM"))</f>
        <v>EQUILIBRIUM</v>
      </c>
    </row>
    <row r="3211">
      <c r="A3211">
        <v>24360</v>
      </c>
      <c r="B3211" t="str">
        <v>2024-04-22</v>
      </c>
      <c r="C3211" t="str">
        <v>Afternoon</v>
      </c>
      <c r="D3211">
        <v>24</v>
      </c>
      <c r="E3211" t="str">
        <f>IF(MOD(D3211,2)=0,"EVEN","ODD")</f>
        <v>EVEN</v>
      </c>
      <c r="F3211" t="str">
        <f>IF(D3211&lt;=18,"LOW (1-18)","HIGH (19-36)")</f>
        <v>HIGH (19-36)</v>
      </c>
      <c r="G3211">
        <f>INT((D3211-1)/6)+1</f>
        <v>4</v>
      </c>
      <c r="H3211">
        <f>MOD(D3211-1,6)+1</f>
        <v>6</v>
      </c>
      <c r="I3211">
        <f>37-D3211</f>
        <v>13</v>
      </c>
      <c r="J3211">
        <f>ABS(D3211-D3212)</f>
        <v>23</v>
      </c>
      <c r="K3211">
        <f>AVERAGE(D3211:D3215)</f>
        <v>24</v>
      </c>
      <c r="L3211">
        <f>AVERAGE(D3211:D3230)</f>
        <v>24</v>
      </c>
      <c r="M3211">
        <f>K3211-L3211</f>
        <v>0</v>
      </c>
      <c r="N3211" t="str">
        <f>IF(K3211&gt;L3211,"HIGH ZONE BIAS",IF(K3211&lt;L3211,"LOW ZONE BIAS","EQUILIBRIUM"))</f>
        <v>EQUILIBRIUM</v>
      </c>
    </row>
    <row r="3212">
      <c r="A3212">
        <v>24359</v>
      </c>
      <c r="B3212" t="str">
        <v>2024-04-22</v>
      </c>
      <c r="C3212" t="str">
        <v>Midday</v>
      </c>
      <c r="D3212">
        <v>1</v>
      </c>
      <c r="E3212" t="str">
        <f>IF(MOD(D3212,2)=0,"EVEN","ODD")</f>
        <v>ODD</v>
      </c>
      <c r="F3212" t="str">
        <f>IF(D3212&lt;=18,"LOW (1-18)","HIGH (19-36)")</f>
        <v>LOW (1-18)</v>
      </c>
      <c r="G3212">
        <f>INT((D3212-1)/6)+1</f>
        <v>1</v>
      </c>
      <c r="H3212">
        <f>MOD(D3212-1,6)+1</f>
        <v>1</v>
      </c>
      <c r="I3212">
        <f>37-D3212</f>
        <v>36</v>
      </c>
      <c r="J3212">
        <f>ABS(D3212-D3213)</f>
        <v>3</v>
      </c>
      <c r="K3212">
        <f>AVERAGE(D3212:D3216)</f>
        <v>1</v>
      </c>
      <c r="L3212">
        <f>AVERAGE(D3212:D3231)</f>
        <v>1</v>
      </c>
      <c r="M3212">
        <f>K3212-L3212</f>
        <v>0</v>
      </c>
      <c r="N3212" t="str">
        <f>IF(K3212&gt;L3212,"HIGH ZONE BIAS",IF(K3212&lt;L3212,"LOW ZONE BIAS","EQUILIBRIUM"))</f>
        <v>EQUILIBRIUM</v>
      </c>
    </row>
    <row r="3213">
      <c r="A3213">
        <v>24358</v>
      </c>
      <c r="B3213" t="str">
        <v>2024-04-22</v>
      </c>
      <c r="C3213" t="str">
        <v>Morning</v>
      </c>
      <c r="D3213">
        <v>4</v>
      </c>
      <c r="E3213" t="str">
        <f>IF(MOD(D3213,2)=0,"EVEN","ODD")</f>
        <v>EVEN</v>
      </c>
      <c r="F3213" t="str">
        <f>IF(D3213&lt;=18,"LOW (1-18)","HIGH (19-36)")</f>
        <v>LOW (1-18)</v>
      </c>
      <c r="G3213">
        <f>INT((D3213-1)/6)+1</f>
        <v>1</v>
      </c>
      <c r="H3213">
        <f>MOD(D3213-1,6)+1</f>
        <v>4</v>
      </c>
      <c r="I3213">
        <f>37-D3213</f>
        <v>33</v>
      </c>
      <c r="J3213">
        <f>ABS(D3213-D3214)</f>
        <v>12</v>
      </c>
      <c r="K3213">
        <f>AVERAGE(D3213:D3217)</f>
        <v>4</v>
      </c>
      <c r="L3213">
        <f>AVERAGE(D3213:D3232)</f>
        <v>4</v>
      </c>
      <c r="M3213">
        <f>K3213-L3213</f>
        <v>0</v>
      </c>
      <c r="N3213" t="str">
        <f>IF(K3213&gt;L3213,"HIGH ZONE BIAS",IF(K3213&lt;L3213,"LOW ZONE BIAS","EQUILIBRIUM"))</f>
        <v>EQUILIBRIUM</v>
      </c>
    </row>
    <row r="3214">
      <c r="A3214">
        <v>24357</v>
      </c>
      <c r="B3214" t="str">
        <v>2024-04-20</v>
      </c>
      <c r="C3214" t="str">
        <v>Evening</v>
      </c>
      <c r="D3214">
        <v>16</v>
      </c>
      <c r="E3214" t="str">
        <f>IF(MOD(D3214,2)=0,"EVEN","ODD")</f>
        <v>EVEN</v>
      </c>
      <c r="F3214" t="str">
        <f>IF(D3214&lt;=18,"LOW (1-18)","HIGH (19-36)")</f>
        <v>LOW (1-18)</v>
      </c>
      <c r="G3214">
        <f>INT((D3214-1)/6)+1</f>
        <v>3</v>
      </c>
      <c r="H3214">
        <f>MOD(D3214-1,6)+1</f>
        <v>4</v>
      </c>
      <c r="I3214">
        <f>37-D3214</f>
        <v>21</v>
      </c>
      <c r="J3214">
        <f>ABS(D3214-D3215)</f>
        <v>2</v>
      </c>
      <c r="K3214">
        <f>AVERAGE(D3214:D3218)</f>
        <v>16</v>
      </c>
      <c r="L3214">
        <f>AVERAGE(D3214:D3233)</f>
        <v>16</v>
      </c>
      <c r="M3214">
        <f>K3214-L3214</f>
        <v>0</v>
      </c>
      <c r="N3214" t="str">
        <f>IF(K3214&gt;L3214,"HIGH ZONE BIAS",IF(K3214&lt;L3214,"LOW ZONE BIAS","EQUILIBRIUM"))</f>
        <v>EQUILIBRIUM</v>
      </c>
    </row>
    <row r="3215">
      <c r="A3215">
        <v>24356</v>
      </c>
      <c r="B3215" t="str">
        <v>2024-04-20</v>
      </c>
      <c r="C3215" t="str">
        <v>Afternoon</v>
      </c>
      <c r="D3215">
        <v>14</v>
      </c>
      <c r="E3215" t="str">
        <f>IF(MOD(D3215,2)=0,"EVEN","ODD")</f>
        <v>EVEN</v>
      </c>
      <c r="F3215" t="str">
        <f>IF(D3215&lt;=18,"LOW (1-18)","HIGH (19-36)")</f>
        <v>LOW (1-18)</v>
      </c>
      <c r="G3215">
        <f>INT((D3215-1)/6)+1</f>
        <v>3</v>
      </c>
      <c r="H3215">
        <f>MOD(D3215-1,6)+1</f>
        <v>2</v>
      </c>
      <c r="I3215">
        <f>37-D3215</f>
        <v>23</v>
      </c>
      <c r="J3215">
        <f>ABS(D3215-D3216)</f>
        <v>13</v>
      </c>
      <c r="K3215">
        <f>AVERAGE(D3215:D3219)</f>
        <v>14</v>
      </c>
      <c r="L3215">
        <f>AVERAGE(D3215:D3234)</f>
        <v>14</v>
      </c>
      <c r="M3215">
        <f>K3215-L3215</f>
        <v>0</v>
      </c>
      <c r="N3215" t="str">
        <f>IF(K3215&gt;L3215,"HIGH ZONE BIAS",IF(K3215&lt;L3215,"LOW ZONE BIAS","EQUILIBRIUM"))</f>
        <v>EQUILIBRIUM</v>
      </c>
    </row>
    <row r="3216">
      <c r="A3216">
        <v>24355</v>
      </c>
      <c r="B3216" t="str">
        <v>2024-04-20</v>
      </c>
      <c r="C3216" t="str">
        <v>Midday</v>
      </c>
      <c r="D3216">
        <v>1</v>
      </c>
      <c r="E3216" t="str">
        <f>IF(MOD(D3216,2)=0,"EVEN","ODD")</f>
        <v>ODD</v>
      </c>
      <c r="F3216" t="str">
        <f>IF(D3216&lt;=18,"LOW (1-18)","HIGH (19-36)")</f>
        <v>LOW (1-18)</v>
      </c>
      <c r="G3216">
        <f>INT((D3216-1)/6)+1</f>
        <v>1</v>
      </c>
      <c r="H3216">
        <f>MOD(D3216-1,6)+1</f>
        <v>1</v>
      </c>
      <c r="I3216">
        <f>37-D3216</f>
        <v>36</v>
      </c>
      <c r="J3216">
        <f>ABS(D3216-D3217)</f>
        <v>25</v>
      </c>
      <c r="K3216">
        <f>AVERAGE(D3216:D3220)</f>
        <v>1</v>
      </c>
      <c r="L3216">
        <f>AVERAGE(D3216:D3235)</f>
        <v>1</v>
      </c>
      <c r="M3216">
        <f>K3216-L3216</f>
        <v>0</v>
      </c>
      <c r="N3216" t="str">
        <f>IF(K3216&gt;L3216,"HIGH ZONE BIAS",IF(K3216&lt;L3216,"LOW ZONE BIAS","EQUILIBRIUM"))</f>
        <v>EQUILIBRIUM</v>
      </c>
    </row>
    <row r="3217">
      <c r="A3217">
        <v>24354</v>
      </c>
      <c r="B3217" t="str">
        <v>2024-04-20</v>
      </c>
      <c r="C3217" t="str">
        <v>Morning</v>
      </c>
      <c r="D3217">
        <v>26</v>
      </c>
      <c r="E3217" t="str">
        <f>IF(MOD(D3217,2)=0,"EVEN","ODD")</f>
        <v>EVEN</v>
      </c>
      <c r="F3217" t="str">
        <f>IF(D3217&lt;=18,"LOW (1-18)","HIGH (19-36)")</f>
        <v>HIGH (19-36)</v>
      </c>
      <c r="G3217">
        <f>INT((D3217-1)/6)+1</f>
        <v>5</v>
      </c>
      <c r="H3217">
        <f>MOD(D3217-1,6)+1</f>
        <v>2</v>
      </c>
      <c r="I3217">
        <f>37-D3217</f>
        <v>11</v>
      </c>
      <c r="J3217">
        <f>ABS(D3217-D3218)</f>
        <v>1</v>
      </c>
      <c r="K3217">
        <f>AVERAGE(D3217:D3221)</f>
        <v>26</v>
      </c>
      <c r="L3217">
        <f>AVERAGE(D3217:D3236)</f>
        <v>26</v>
      </c>
      <c r="M3217">
        <f>K3217-L3217</f>
        <v>0</v>
      </c>
      <c r="N3217" t="str">
        <f>IF(K3217&gt;L3217,"HIGH ZONE BIAS",IF(K3217&lt;L3217,"LOW ZONE BIAS","EQUILIBRIUM"))</f>
        <v>EQUILIBRIUM</v>
      </c>
    </row>
    <row r="3218">
      <c r="A3218">
        <v>24353</v>
      </c>
      <c r="B3218" t="str">
        <v>2024-04-19</v>
      </c>
      <c r="C3218" t="str">
        <v>Evening</v>
      </c>
      <c r="D3218">
        <v>27</v>
      </c>
      <c r="E3218" t="str">
        <f>IF(MOD(D3218,2)=0,"EVEN","ODD")</f>
        <v>ODD</v>
      </c>
      <c r="F3218" t="str">
        <f>IF(D3218&lt;=18,"LOW (1-18)","HIGH (19-36)")</f>
        <v>HIGH (19-36)</v>
      </c>
      <c r="G3218">
        <f>INT((D3218-1)/6)+1</f>
        <v>5</v>
      </c>
      <c r="H3218">
        <f>MOD(D3218-1,6)+1</f>
        <v>3</v>
      </c>
      <c r="I3218">
        <f>37-D3218</f>
        <v>10</v>
      </c>
      <c r="J3218">
        <f>ABS(D3218-D3219)</f>
        <v>4</v>
      </c>
      <c r="K3218">
        <f>AVERAGE(D3218:D3222)</f>
        <v>27</v>
      </c>
      <c r="L3218">
        <f>AVERAGE(D3218:D3237)</f>
        <v>27</v>
      </c>
      <c r="M3218">
        <f>K3218-L3218</f>
        <v>0</v>
      </c>
      <c r="N3218" t="str">
        <f>IF(K3218&gt;L3218,"HIGH ZONE BIAS",IF(K3218&lt;L3218,"LOW ZONE BIAS","EQUILIBRIUM"))</f>
        <v>EQUILIBRIUM</v>
      </c>
    </row>
    <row r="3219">
      <c r="A3219">
        <v>24352</v>
      </c>
      <c r="B3219" t="str">
        <v>2024-04-19</v>
      </c>
      <c r="C3219" t="str">
        <v>Afternoon</v>
      </c>
      <c r="D3219">
        <v>31</v>
      </c>
      <c r="E3219" t="str">
        <f>IF(MOD(D3219,2)=0,"EVEN","ODD")</f>
        <v>ODD</v>
      </c>
      <c r="F3219" t="str">
        <f>IF(D3219&lt;=18,"LOW (1-18)","HIGH (19-36)")</f>
        <v>HIGH (19-36)</v>
      </c>
      <c r="G3219">
        <f>INT((D3219-1)/6)+1</f>
        <v>6</v>
      </c>
      <c r="H3219">
        <f>MOD(D3219-1,6)+1</f>
        <v>1</v>
      </c>
      <c r="I3219">
        <f>37-D3219</f>
        <v>6</v>
      </c>
      <c r="J3219">
        <f>ABS(D3219-D3220)</f>
        <v>12</v>
      </c>
      <c r="K3219">
        <f>AVERAGE(D3219:D3223)</f>
        <v>31</v>
      </c>
      <c r="L3219">
        <f>AVERAGE(D3219:D3238)</f>
        <v>31</v>
      </c>
      <c r="M3219">
        <f>K3219-L3219</f>
        <v>0</v>
      </c>
      <c r="N3219" t="str">
        <f>IF(K3219&gt;L3219,"HIGH ZONE BIAS",IF(K3219&lt;L3219,"LOW ZONE BIAS","EQUILIBRIUM"))</f>
        <v>EQUILIBRIUM</v>
      </c>
    </row>
    <row r="3220">
      <c r="A3220">
        <v>24351</v>
      </c>
      <c r="B3220" t="str">
        <v>2024-04-19</v>
      </c>
      <c r="C3220" t="str">
        <v>Midday</v>
      </c>
      <c r="D3220">
        <v>19</v>
      </c>
      <c r="E3220" t="str">
        <f>IF(MOD(D3220,2)=0,"EVEN","ODD")</f>
        <v>ODD</v>
      </c>
      <c r="F3220" t="str">
        <f>IF(D3220&lt;=18,"LOW (1-18)","HIGH (19-36)")</f>
        <v>HIGH (19-36)</v>
      </c>
      <c r="G3220">
        <f>INT((D3220-1)/6)+1</f>
        <v>4</v>
      </c>
      <c r="H3220">
        <f>MOD(D3220-1,6)+1</f>
        <v>1</v>
      </c>
      <c r="I3220">
        <f>37-D3220</f>
        <v>18</v>
      </c>
      <c r="J3220">
        <f>ABS(D3220-D3221)</f>
        <v>17</v>
      </c>
      <c r="K3220">
        <f>AVERAGE(D3220:D3224)</f>
        <v>19</v>
      </c>
      <c r="L3220">
        <f>AVERAGE(D3220:D3239)</f>
        <v>19</v>
      </c>
      <c r="M3220">
        <f>K3220-L3220</f>
        <v>0</v>
      </c>
      <c r="N3220" t="str">
        <f>IF(K3220&gt;L3220,"HIGH ZONE BIAS",IF(K3220&lt;L3220,"LOW ZONE BIAS","EQUILIBRIUM"))</f>
        <v>EQUILIBRIUM</v>
      </c>
    </row>
    <row r="3221">
      <c r="A3221">
        <v>24350</v>
      </c>
      <c r="B3221" t="str">
        <v>2024-04-19</v>
      </c>
      <c r="C3221" t="str">
        <v>Morning</v>
      </c>
      <c r="D3221">
        <v>2</v>
      </c>
      <c r="E3221" t="str">
        <f>IF(MOD(D3221,2)=0,"EVEN","ODD")</f>
        <v>EVEN</v>
      </c>
      <c r="F3221" t="str">
        <f>IF(D3221&lt;=18,"LOW (1-18)","HIGH (19-36)")</f>
        <v>LOW (1-18)</v>
      </c>
      <c r="G3221">
        <f>INT((D3221-1)/6)+1</f>
        <v>1</v>
      </c>
      <c r="H3221">
        <f>MOD(D3221-1,6)+1</f>
        <v>2</v>
      </c>
      <c r="I3221">
        <f>37-D3221</f>
        <v>35</v>
      </c>
      <c r="J3221">
        <f>ABS(D3221-D3222)</f>
        <v>13</v>
      </c>
      <c r="K3221">
        <f>AVERAGE(D3221:D3225)</f>
        <v>2</v>
      </c>
      <c r="L3221">
        <f>AVERAGE(D3221:D3240)</f>
        <v>2</v>
      </c>
      <c r="M3221">
        <f>K3221-L3221</f>
        <v>0</v>
      </c>
      <c r="N3221" t="str">
        <f>IF(K3221&gt;L3221,"HIGH ZONE BIAS",IF(K3221&lt;L3221,"LOW ZONE BIAS","EQUILIBRIUM"))</f>
        <v>EQUILIBRIUM</v>
      </c>
    </row>
    <row r="3222">
      <c r="A3222">
        <v>24349</v>
      </c>
      <c r="B3222" t="str">
        <v>2024-04-18</v>
      </c>
      <c r="C3222" t="str">
        <v>Evening</v>
      </c>
      <c r="D3222">
        <v>15</v>
      </c>
      <c r="E3222" t="str">
        <f>IF(MOD(D3222,2)=0,"EVEN","ODD")</f>
        <v>ODD</v>
      </c>
      <c r="F3222" t="str">
        <f>IF(D3222&lt;=18,"LOW (1-18)","HIGH (19-36)")</f>
        <v>LOW (1-18)</v>
      </c>
      <c r="G3222">
        <f>INT((D3222-1)/6)+1</f>
        <v>3</v>
      </c>
      <c r="H3222">
        <f>MOD(D3222-1,6)+1</f>
        <v>3</v>
      </c>
      <c r="I3222">
        <f>37-D3222</f>
        <v>22</v>
      </c>
      <c r="J3222">
        <f>ABS(D3222-D3223)</f>
        <v>7</v>
      </c>
      <c r="K3222">
        <f>AVERAGE(D3222:D3226)</f>
        <v>15</v>
      </c>
      <c r="L3222">
        <f>AVERAGE(D3222:D3241)</f>
        <v>15</v>
      </c>
      <c r="M3222">
        <f>K3222-L3222</f>
        <v>0</v>
      </c>
      <c r="N3222" t="str">
        <f>IF(K3222&gt;L3222,"HIGH ZONE BIAS",IF(K3222&lt;L3222,"LOW ZONE BIAS","EQUILIBRIUM"))</f>
        <v>EQUILIBRIUM</v>
      </c>
    </row>
    <row r="3223">
      <c r="A3223">
        <v>24348</v>
      </c>
      <c r="B3223" t="str">
        <v>2024-04-18</v>
      </c>
      <c r="C3223" t="str">
        <v>Afternoon</v>
      </c>
      <c r="D3223">
        <v>22</v>
      </c>
      <c r="E3223" t="str">
        <f>IF(MOD(D3223,2)=0,"EVEN","ODD")</f>
        <v>EVEN</v>
      </c>
      <c r="F3223" t="str">
        <f>IF(D3223&lt;=18,"LOW (1-18)","HIGH (19-36)")</f>
        <v>HIGH (19-36)</v>
      </c>
      <c r="G3223">
        <f>INT((D3223-1)/6)+1</f>
        <v>4</v>
      </c>
      <c r="H3223">
        <f>MOD(D3223-1,6)+1</f>
        <v>4</v>
      </c>
      <c r="I3223">
        <f>37-D3223</f>
        <v>15</v>
      </c>
      <c r="J3223">
        <f>ABS(D3223-D3224)</f>
        <v>16</v>
      </c>
      <c r="K3223">
        <f>AVERAGE(D3223:D3227)</f>
        <v>22</v>
      </c>
      <c r="L3223">
        <f>AVERAGE(D3223:D3242)</f>
        <v>22</v>
      </c>
      <c r="M3223">
        <f>K3223-L3223</f>
        <v>0</v>
      </c>
      <c r="N3223" t="str">
        <f>IF(K3223&gt;L3223,"HIGH ZONE BIAS",IF(K3223&lt;L3223,"LOW ZONE BIAS","EQUILIBRIUM"))</f>
        <v>EQUILIBRIUM</v>
      </c>
    </row>
    <row r="3224">
      <c r="A3224">
        <v>24347</v>
      </c>
      <c r="B3224" t="str">
        <v>2024-04-18</v>
      </c>
      <c r="C3224" t="str">
        <v>Midday</v>
      </c>
      <c r="D3224">
        <v>6</v>
      </c>
      <c r="E3224" t="str">
        <f>IF(MOD(D3224,2)=0,"EVEN","ODD")</f>
        <v>EVEN</v>
      </c>
      <c r="F3224" t="str">
        <f>IF(D3224&lt;=18,"LOW (1-18)","HIGH (19-36)")</f>
        <v>LOW (1-18)</v>
      </c>
      <c r="G3224">
        <f>INT((D3224-1)/6)+1</f>
        <v>1</v>
      </c>
      <c r="H3224">
        <f>MOD(D3224-1,6)+1</f>
        <v>6</v>
      </c>
      <c r="I3224">
        <f>37-D3224</f>
        <v>31</v>
      </c>
      <c r="J3224">
        <f>ABS(D3224-D3225)</f>
        <v>21</v>
      </c>
      <c r="K3224">
        <f>AVERAGE(D3224:D3228)</f>
        <v>6</v>
      </c>
      <c r="L3224">
        <f>AVERAGE(D3224:D3243)</f>
        <v>6</v>
      </c>
      <c r="M3224">
        <f>K3224-L3224</f>
        <v>0</v>
      </c>
      <c r="N3224" t="str">
        <f>IF(K3224&gt;L3224,"HIGH ZONE BIAS",IF(K3224&lt;L3224,"LOW ZONE BIAS","EQUILIBRIUM"))</f>
        <v>EQUILIBRIUM</v>
      </c>
    </row>
    <row r="3225">
      <c r="A3225">
        <v>24346</v>
      </c>
      <c r="B3225" t="str">
        <v>2024-04-18</v>
      </c>
      <c r="C3225" t="str">
        <v>Morning</v>
      </c>
      <c r="D3225">
        <v>27</v>
      </c>
      <c r="E3225" t="str">
        <f>IF(MOD(D3225,2)=0,"EVEN","ODD")</f>
        <v>ODD</v>
      </c>
      <c r="F3225" t="str">
        <f>IF(D3225&lt;=18,"LOW (1-18)","HIGH (19-36)")</f>
        <v>HIGH (19-36)</v>
      </c>
      <c r="G3225">
        <f>INT((D3225-1)/6)+1</f>
        <v>5</v>
      </c>
      <c r="H3225">
        <f>MOD(D3225-1,6)+1</f>
        <v>3</v>
      </c>
      <c r="I3225">
        <f>37-D3225</f>
        <v>10</v>
      </c>
      <c r="J3225">
        <f>ABS(D3225-D3226)</f>
        <v>4</v>
      </c>
      <c r="K3225">
        <f>AVERAGE(D3225:D3229)</f>
        <v>27</v>
      </c>
      <c r="L3225">
        <f>AVERAGE(D3225:D3244)</f>
        <v>27</v>
      </c>
      <c r="M3225">
        <f>K3225-L3225</f>
        <v>0</v>
      </c>
      <c r="N3225" t="str">
        <f>IF(K3225&gt;L3225,"HIGH ZONE BIAS",IF(K3225&lt;L3225,"LOW ZONE BIAS","EQUILIBRIUM"))</f>
        <v>EQUILIBRIUM</v>
      </c>
    </row>
    <row r="3226">
      <c r="A3226">
        <v>24345</v>
      </c>
      <c r="B3226" t="str">
        <v>2024-04-17</v>
      </c>
      <c r="C3226" t="str">
        <v>Evening</v>
      </c>
      <c r="D3226">
        <v>31</v>
      </c>
      <c r="E3226" t="str">
        <f>IF(MOD(D3226,2)=0,"EVEN","ODD")</f>
        <v>ODD</v>
      </c>
      <c r="F3226" t="str">
        <f>IF(D3226&lt;=18,"LOW (1-18)","HIGH (19-36)")</f>
        <v>HIGH (19-36)</v>
      </c>
      <c r="G3226">
        <f>INT((D3226-1)/6)+1</f>
        <v>6</v>
      </c>
      <c r="H3226">
        <f>MOD(D3226-1,6)+1</f>
        <v>1</v>
      </c>
      <c r="I3226">
        <f>37-D3226</f>
        <v>6</v>
      </c>
      <c r="J3226">
        <f>ABS(D3226-D3227)</f>
        <v>21</v>
      </c>
      <c r="K3226">
        <f>AVERAGE(D3226:D3230)</f>
        <v>31</v>
      </c>
      <c r="L3226">
        <f>AVERAGE(D3226:D3245)</f>
        <v>31</v>
      </c>
      <c r="M3226">
        <f>K3226-L3226</f>
        <v>0</v>
      </c>
      <c r="N3226" t="str">
        <f>IF(K3226&gt;L3226,"HIGH ZONE BIAS",IF(K3226&lt;L3226,"LOW ZONE BIAS","EQUILIBRIUM"))</f>
        <v>EQUILIBRIUM</v>
      </c>
    </row>
    <row r="3227">
      <c r="A3227">
        <v>24344</v>
      </c>
      <c r="B3227" t="str">
        <v>2024-04-17</v>
      </c>
      <c r="C3227" t="str">
        <v>Afternoon</v>
      </c>
      <c r="D3227">
        <v>10</v>
      </c>
      <c r="E3227" t="str">
        <f>IF(MOD(D3227,2)=0,"EVEN","ODD")</f>
        <v>EVEN</v>
      </c>
      <c r="F3227" t="str">
        <f>IF(D3227&lt;=18,"LOW (1-18)","HIGH (19-36)")</f>
        <v>LOW (1-18)</v>
      </c>
      <c r="G3227">
        <f>INT((D3227-1)/6)+1</f>
        <v>2</v>
      </c>
      <c r="H3227">
        <f>MOD(D3227-1,6)+1</f>
        <v>4</v>
      </c>
      <c r="I3227">
        <f>37-D3227</f>
        <v>27</v>
      </c>
      <c r="J3227">
        <f>ABS(D3227-D3228)</f>
        <v>21</v>
      </c>
      <c r="K3227">
        <f>AVERAGE(D3227:D3231)</f>
        <v>10</v>
      </c>
      <c r="L3227">
        <f>AVERAGE(D3227:D3246)</f>
        <v>10</v>
      </c>
      <c r="M3227">
        <f>K3227-L3227</f>
        <v>0</v>
      </c>
      <c r="N3227" t="str">
        <f>IF(K3227&gt;L3227,"HIGH ZONE BIAS",IF(K3227&lt;L3227,"LOW ZONE BIAS","EQUILIBRIUM"))</f>
        <v>EQUILIBRIUM</v>
      </c>
    </row>
    <row r="3228">
      <c r="A3228">
        <v>24343</v>
      </c>
      <c r="B3228" t="str">
        <v>2024-04-17</v>
      </c>
      <c r="C3228" t="str">
        <v>Midday</v>
      </c>
      <c r="D3228">
        <v>31</v>
      </c>
      <c r="E3228" t="str">
        <f>IF(MOD(D3228,2)=0,"EVEN","ODD")</f>
        <v>ODD</v>
      </c>
      <c r="F3228" t="str">
        <f>IF(D3228&lt;=18,"LOW (1-18)","HIGH (19-36)")</f>
        <v>HIGH (19-36)</v>
      </c>
      <c r="G3228">
        <f>INT((D3228-1)/6)+1</f>
        <v>6</v>
      </c>
      <c r="H3228">
        <f>MOD(D3228-1,6)+1</f>
        <v>1</v>
      </c>
      <c r="I3228">
        <f>37-D3228</f>
        <v>6</v>
      </c>
      <c r="J3228">
        <f>ABS(D3228-D3229)</f>
        <v>21</v>
      </c>
      <c r="K3228">
        <f>AVERAGE(D3228:D3232)</f>
        <v>31</v>
      </c>
      <c r="L3228">
        <f>AVERAGE(D3228:D3247)</f>
        <v>31</v>
      </c>
      <c r="M3228">
        <f>K3228-L3228</f>
        <v>0</v>
      </c>
      <c r="N3228" t="str">
        <f>IF(K3228&gt;L3228,"HIGH ZONE BIAS",IF(K3228&lt;L3228,"LOW ZONE BIAS","EQUILIBRIUM"))</f>
        <v>EQUILIBRIUM</v>
      </c>
    </row>
    <row r="3229">
      <c r="A3229">
        <v>24342</v>
      </c>
      <c r="B3229" t="str">
        <v>2024-04-17</v>
      </c>
      <c r="C3229" t="str">
        <v>Morning</v>
      </c>
      <c r="D3229">
        <v>10</v>
      </c>
      <c r="E3229" t="str">
        <f>IF(MOD(D3229,2)=0,"EVEN","ODD")</f>
        <v>EVEN</v>
      </c>
      <c r="F3229" t="str">
        <f>IF(D3229&lt;=18,"LOW (1-18)","HIGH (19-36)")</f>
        <v>LOW (1-18)</v>
      </c>
      <c r="G3229">
        <f>INT((D3229-1)/6)+1</f>
        <v>2</v>
      </c>
      <c r="H3229">
        <f>MOD(D3229-1,6)+1</f>
        <v>4</v>
      </c>
      <c r="I3229">
        <f>37-D3229</f>
        <v>27</v>
      </c>
      <c r="J3229">
        <f>ABS(D3229-D3230)</f>
        <v>2</v>
      </c>
      <c r="K3229">
        <f>AVERAGE(D3229:D3233)</f>
        <v>10</v>
      </c>
      <c r="L3229">
        <f>AVERAGE(D3229:D3248)</f>
        <v>10</v>
      </c>
      <c r="M3229">
        <f>K3229-L3229</f>
        <v>0</v>
      </c>
      <c r="N3229" t="str">
        <f>IF(K3229&gt;L3229,"HIGH ZONE BIAS",IF(K3229&lt;L3229,"LOW ZONE BIAS","EQUILIBRIUM"))</f>
        <v>EQUILIBRIUM</v>
      </c>
    </row>
    <row r="3230">
      <c r="A3230">
        <v>24341</v>
      </c>
      <c r="B3230" t="str">
        <v>2024-04-16</v>
      </c>
      <c r="C3230" t="str">
        <v>Evening</v>
      </c>
      <c r="D3230">
        <v>12</v>
      </c>
      <c r="E3230" t="str">
        <f>IF(MOD(D3230,2)=0,"EVEN","ODD")</f>
        <v>EVEN</v>
      </c>
      <c r="F3230" t="str">
        <f>IF(D3230&lt;=18,"LOW (1-18)","HIGH (19-36)")</f>
        <v>LOW (1-18)</v>
      </c>
      <c r="G3230">
        <f>INT((D3230-1)/6)+1</f>
        <v>2</v>
      </c>
      <c r="H3230">
        <f>MOD(D3230-1,6)+1</f>
        <v>6</v>
      </c>
      <c r="I3230">
        <f>37-D3230</f>
        <v>25</v>
      </c>
      <c r="J3230">
        <f>ABS(D3230-D3231)</f>
        <v>18</v>
      </c>
      <c r="K3230">
        <f>AVERAGE(D3230:D3234)</f>
        <v>12</v>
      </c>
      <c r="L3230">
        <f>AVERAGE(D3230:D3249)</f>
        <v>12</v>
      </c>
      <c r="M3230">
        <f>K3230-L3230</f>
        <v>0</v>
      </c>
      <c r="N3230" t="str">
        <f>IF(K3230&gt;L3230,"HIGH ZONE BIAS",IF(K3230&lt;L3230,"LOW ZONE BIAS","EQUILIBRIUM"))</f>
        <v>EQUILIBRIUM</v>
      </c>
    </row>
    <row r="3231">
      <c r="A3231">
        <v>24340</v>
      </c>
      <c r="B3231" t="str">
        <v>2024-04-16</v>
      </c>
      <c r="C3231" t="str">
        <v>Afternoon</v>
      </c>
      <c r="D3231">
        <v>30</v>
      </c>
      <c r="E3231" t="str">
        <f>IF(MOD(D3231,2)=0,"EVEN","ODD")</f>
        <v>EVEN</v>
      </c>
      <c r="F3231" t="str">
        <f>IF(D3231&lt;=18,"LOW (1-18)","HIGH (19-36)")</f>
        <v>HIGH (19-36)</v>
      </c>
      <c r="G3231">
        <f>INT((D3231-1)/6)+1</f>
        <v>5</v>
      </c>
      <c r="H3231">
        <f>MOD(D3231-1,6)+1</f>
        <v>6</v>
      </c>
      <c r="I3231">
        <f>37-D3231</f>
        <v>7</v>
      </c>
      <c r="J3231">
        <f>ABS(D3231-D3232)</f>
        <v>14</v>
      </c>
      <c r="K3231">
        <f>AVERAGE(D3231:D3235)</f>
        <v>30</v>
      </c>
      <c r="L3231">
        <f>AVERAGE(D3231:D3250)</f>
        <v>30</v>
      </c>
      <c r="M3231">
        <f>K3231-L3231</f>
        <v>0</v>
      </c>
      <c r="N3231" t="str">
        <f>IF(K3231&gt;L3231,"HIGH ZONE BIAS",IF(K3231&lt;L3231,"LOW ZONE BIAS","EQUILIBRIUM"))</f>
        <v>EQUILIBRIUM</v>
      </c>
    </row>
    <row r="3232">
      <c r="A3232">
        <v>24339</v>
      </c>
      <c r="B3232" t="str">
        <v>2024-04-16</v>
      </c>
      <c r="C3232" t="str">
        <v>Midday</v>
      </c>
      <c r="D3232">
        <v>16</v>
      </c>
      <c r="E3232" t="str">
        <f>IF(MOD(D3232,2)=0,"EVEN","ODD")</f>
        <v>EVEN</v>
      </c>
      <c r="F3232" t="str">
        <f>IF(D3232&lt;=18,"LOW (1-18)","HIGH (19-36)")</f>
        <v>LOW (1-18)</v>
      </c>
      <c r="G3232">
        <f>INT((D3232-1)/6)+1</f>
        <v>3</v>
      </c>
      <c r="H3232">
        <f>MOD(D3232-1,6)+1</f>
        <v>4</v>
      </c>
      <c r="I3232">
        <f>37-D3232</f>
        <v>21</v>
      </c>
      <c r="J3232">
        <f>ABS(D3232-D3233)</f>
        <v>1</v>
      </c>
      <c r="K3232">
        <f>AVERAGE(D3232:D3236)</f>
        <v>16</v>
      </c>
      <c r="L3232">
        <f>AVERAGE(D3232:D3251)</f>
        <v>16</v>
      </c>
      <c r="M3232">
        <f>K3232-L3232</f>
        <v>0</v>
      </c>
      <c r="N3232" t="str">
        <f>IF(K3232&gt;L3232,"HIGH ZONE BIAS",IF(K3232&lt;L3232,"LOW ZONE BIAS","EQUILIBRIUM"))</f>
        <v>EQUILIBRIUM</v>
      </c>
    </row>
    <row r="3233">
      <c r="A3233">
        <v>24338</v>
      </c>
      <c r="B3233" t="str">
        <v>2024-04-16</v>
      </c>
      <c r="C3233" t="str">
        <v>Morning</v>
      </c>
      <c r="D3233">
        <v>17</v>
      </c>
      <c r="E3233" t="str">
        <f>IF(MOD(D3233,2)=0,"EVEN","ODD")</f>
        <v>ODD</v>
      </c>
      <c r="F3233" t="str">
        <f>IF(D3233&lt;=18,"LOW (1-18)","HIGH (19-36)")</f>
        <v>LOW (1-18)</v>
      </c>
      <c r="G3233">
        <f>INT((D3233-1)/6)+1</f>
        <v>3</v>
      </c>
      <c r="H3233">
        <f>MOD(D3233-1,6)+1</f>
        <v>5</v>
      </c>
      <c r="I3233">
        <f>37-D3233</f>
        <v>20</v>
      </c>
      <c r="J3233">
        <f>ABS(D3233-D3234)</f>
        <v>15</v>
      </c>
      <c r="K3233">
        <f>AVERAGE(D3233:D3237)</f>
        <v>17</v>
      </c>
      <c r="L3233">
        <f>AVERAGE(D3233:D3252)</f>
        <v>17</v>
      </c>
      <c r="M3233">
        <f>K3233-L3233</f>
        <v>0</v>
      </c>
      <c r="N3233" t="str">
        <f>IF(K3233&gt;L3233,"HIGH ZONE BIAS",IF(K3233&lt;L3233,"LOW ZONE BIAS","EQUILIBRIUM"))</f>
        <v>EQUILIBRIUM</v>
      </c>
    </row>
    <row r="3234">
      <c r="A3234">
        <v>24337</v>
      </c>
      <c r="B3234" t="str">
        <v>2024-04-15</v>
      </c>
      <c r="C3234" t="str">
        <v>Evening</v>
      </c>
      <c r="D3234">
        <v>32</v>
      </c>
      <c r="E3234" t="str">
        <f>IF(MOD(D3234,2)=0,"EVEN","ODD")</f>
        <v>EVEN</v>
      </c>
      <c r="F3234" t="str">
        <f>IF(D3234&lt;=18,"LOW (1-18)","HIGH (19-36)")</f>
        <v>HIGH (19-36)</v>
      </c>
      <c r="G3234">
        <f>INT((D3234-1)/6)+1</f>
        <v>6</v>
      </c>
      <c r="H3234">
        <f>MOD(D3234-1,6)+1</f>
        <v>2</v>
      </c>
      <c r="I3234">
        <f>37-D3234</f>
        <v>5</v>
      </c>
      <c r="J3234">
        <f>ABS(D3234-D3235)</f>
        <v>11</v>
      </c>
      <c r="K3234">
        <f>AVERAGE(D3234:D3238)</f>
        <v>32</v>
      </c>
      <c r="L3234">
        <f>AVERAGE(D3234:D3253)</f>
        <v>32</v>
      </c>
      <c r="M3234">
        <f>K3234-L3234</f>
        <v>0</v>
      </c>
      <c r="N3234" t="str">
        <f>IF(K3234&gt;L3234,"HIGH ZONE BIAS",IF(K3234&lt;L3234,"LOW ZONE BIAS","EQUILIBRIUM"))</f>
        <v>EQUILIBRIUM</v>
      </c>
    </row>
    <row r="3235">
      <c r="A3235">
        <v>24336</v>
      </c>
      <c r="B3235" t="str">
        <v>2024-04-15</v>
      </c>
      <c r="C3235" t="str">
        <v>Afternoon</v>
      </c>
      <c r="D3235">
        <v>21</v>
      </c>
      <c r="E3235" t="str">
        <f>IF(MOD(D3235,2)=0,"EVEN","ODD")</f>
        <v>ODD</v>
      </c>
      <c r="F3235" t="str">
        <f>IF(D3235&lt;=18,"LOW (1-18)","HIGH (19-36)")</f>
        <v>HIGH (19-36)</v>
      </c>
      <c r="G3235">
        <f>INT((D3235-1)/6)+1</f>
        <v>4</v>
      </c>
      <c r="H3235">
        <f>MOD(D3235-1,6)+1</f>
        <v>3</v>
      </c>
      <c r="I3235">
        <f>37-D3235</f>
        <v>16</v>
      </c>
      <c r="J3235">
        <f>ABS(D3235-D3236)</f>
        <v>13</v>
      </c>
      <c r="K3235">
        <f>AVERAGE(D3235:D3239)</f>
        <v>21</v>
      </c>
      <c r="L3235">
        <f>AVERAGE(D3235:D3254)</f>
        <v>21</v>
      </c>
      <c r="M3235">
        <f>K3235-L3235</f>
        <v>0</v>
      </c>
      <c r="N3235" t="str">
        <f>IF(K3235&gt;L3235,"HIGH ZONE BIAS",IF(K3235&lt;L3235,"LOW ZONE BIAS","EQUILIBRIUM"))</f>
        <v>EQUILIBRIUM</v>
      </c>
    </row>
    <row r="3236">
      <c r="A3236">
        <v>24335</v>
      </c>
      <c r="B3236" t="str">
        <v>2024-04-15</v>
      </c>
      <c r="C3236" t="str">
        <v>Midday</v>
      </c>
      <c r="D3236">
        <v>8</v>
      </c>
      <c r="E3236" t="str">
        <f>IF(MOD(D3236,2)=0,"EVEN","ODD")</f>
        <v>EVEN</v>
      </c>
      <c r="F3236" t="str">
        <f>IF(D3236&lt;=18,"LOW (1-18)","HIGH (19-36)")</f>
        <v>LOW (1-18)</v>
      </c>
      <c r="G3236">
        <f>INT((D3236-1)/6)+1</f>
        <v>2</v>
      </c>
      <c r="H3236">
        <f>MOD(D3236-1,6)+1</f>
        <v>2</v>
      </c>
      <c r="I3236">
        <f>37-D3236</f>
        <v>29</v>
      </c>
      <c r="J3236">
        <f>ABS(D3236-D3237)</f>
        <v>1</v>
      </c>
      <c r="K3236">
        <f>AVERAGE(D3236:D3240)</f>
        <v>8</v>
      </c>
      <c r="L3236">
        <f>AVERAGE(D3236:D3255)</f>
        <v>8</v>
      </c>
      <c r="M3236">
        <f>K3236-L3236</f>
        <v>0</v>
      </c>
      <c r="N3236" t="str">
        <f>IF(K3236&gt;L3236,"HIGH ZONE BIAS",IF(K3236&lt;L3236,"LOW ZONE BIAS","EQUILIBRIUM"))</f>
        <v>EQUILIBRIUM</v>
      </c>
    </row>
    <row r="3237">
      <c r="A3237">
        <v>24334</v>
      </c>
      <c r="B3237" t="str">
        <v>2024-04-15</v>
      </c>
      <c r="C3237" t="str">
        <v>Morning</v>
      </c>
      <c r="D3237">
        <v>9</v>
      </c>
      <c r="E3237" t="str">
        <f>IF(MOD(D3237,2)=0,"EVEN","ODD")</f>
        <v>ODD</v>
      </c>
      <c r="F3237" t="str">
        <f>IF(D3237&lt;=18,"LOW (1-18)","HIGH (19-36)")</f>
        <v>LOW (1-18)</v>
      </c>
      <c r="G3237">
        <f>INT((D3237-1)/6)+1</f>
        <v>2</v>
      </c>
      <c r="H3237">
        <f>MOD(D3237-1,6)+1</f>
        <v>3</v>
      </c>
      <c r="I3237">
        <f>37-D3237</f>
        <v>28</v>
      </c>
      <c r="J3237">
        <f>ABS(D3237-D3238)</f>
        <v>13</v>
      </c>
      <c r="K3237">
        <f>AVERAGE(D3237:D3241)</f>
        <v>9</v>
      </c>
      <c r="L3237">
        <f>AVERAGE(D3237:D3256)</f>
        <v>9</v>
      </c>
      <c r="M3237">
        <f>K3237-L3237</f>
        <v>0</v>
      </c>
      <c r="N3237" t="str">
        <f>IF(K3237&gt;L3237,"HIGH ZONE BIAS",IF(K3237&lt;L3237,"LOW ZONE BIAS","EQUILIBRIUM"))</f>
        <v>EQUILIBRIUM</v>
      </c>
    </row>
    <row r="3238">
      <c r="A3238">
        <v>24333</v>
      </c>
      <c r="B3238" t="str">
        <v>2024-04-13</v>
      </c>
      <c r="C3238" t="str">
        <v>Evening</v>
      </c>
      <c r="D3238">
        <v>22</v>
      </c>
      <c r="E3238" t="str">
        <f>IF(MOD(D3238,2)=0,"EVEN","ODD")</f>
        <v>EVEN</v>
      </c>
      <c r="F3238" t="str">
        <f>IF(D3238&lt;=18,"LOW (1-18)","HIGH (19-36)")</f>
        <v>HIGH (19-36)</v>
      </c>
      <c r="G3238">
        <f>INT((D3238-1)/6)+1</f>
        <v>4</v>
      </c>
      <c r="H3238">
        <f>MOD(D3238-1,6)+1</f>
        <v>4</v>
      </c>
      <c r="I3238">
        <f>37-D3238</f>
        <v>15</v>
      </c>
      <c r="J3238">
        <f>ABS(D3238-D3239)</f>
        <v>21</v>
      </c>
      <c r="K3238">
        <f>AVERAGE(D3238:D3242)</f>
        <v>22</v>
      </c>
      <c r="L3238">
        <f>AVERAGE(D3238:D3257)</f>
        <v>22</v>
      </c>
      <c r="M3238">
        <f>K3238-L3238</f>
        <v>0</v>
      </c>
      <c r="N3238" t="str">
        <f>IF(K3238&gt;L3238,"HIGH ZONE BIAS",IF(K3238&lt;L3238,"LOW ZONE BIAS","EQUILIBRIUM"))</f>
        <v>EQUILIBRIUM</v>
      </c>
    </row>
    <row r="3239">
      <c r="A3239">
        <v>24332</v>
      </c>
      <c r="B3239" t="str">
        <v>2024-04-13</v>
      </c>
      <c r="C3239" t="str">
        <v>Afternoon</v>
      </c>
      <c r="D3239">
        <v>1</v>
      </c>
      <c r="E3239" t="str">
        <f>IF(MOD(D3239,2)=0,"EVEN","ODD")</f>
        <v>ODD</v>
      </c>
      <c r="F3239" t="str">
        <f>IF(D3239&lt;=18,"LOW (1-18)","HIGH (19-36)")</f>
        <v>LOW (1-18)</v>
      </c>
      <c r="G3239">
        <f>INT((D3239-1)/6)+1</f>
        <v>1</v>
      </c>
      <c r="H3239">
        <f>MOD(D3239-1,6)+1</f>
        <v>1</v>
      </c>
      <c r="I3239">
        <f>37-D3239</f>
        <v>36</v>
      </c>
      <c r="J3239">
        <f>ABS(D3239-D3240)</f>
        <v>9</v>
      </c>
      <c r="K3239">
        <f>AVERAGE(D3239:D3243)</f>
        <v>1</v>
      </c>
      <c r="L3239">
        <f>AVERAGE(D3239:D3258)</f>
        <v>1</v>
      </c>
      <c r="M3239">
        <f>K3239-L3239</f>
        <v>0</v>
      </c>
      <c r="N3239" t="str">
        <f>IF(K3239&gt;L3239,"HIGH ZONE BIAS",IF(K3239&lt;L3239,"LOW ZONE BIAS","EQUILIBRIUM"))</f>
        <v>EQUILIBRIUM</v>
      </c>
    </row>
    <row r="3240">
      <c r="A3240">
        <v>24331</v>
      </c>
      <c r="B3240" t="str">
        <v>2024-04-13</v>
      </c>
      <c r="C3240" t="str">
        <v>Midday</v>
      </c>
      <c r="D3240">
        <v>10</v>
      </c>
      <c r="E3240" t="str">
        <f>IF(MOD(D3240,2)=0,"EVEN","ODD")</f>
        <v>EVEN</v>
      </c>
      <c r="F3240" t="str">
        <f>IF(D3240&lt;=18,"LOW (1-18)","HIGH (19-36)")</f>
        <v>LOW (1-18)</v>
      </c>
      <c r="G3240">
        <f>INT((D3240-1)/6)+1</f>
        <v>2</v>
      </c>
      <c r="H3240">
        <f>MOD(D3240-1,6)+1</f>
        <v>4</v>
      </c>
      <c r="I3240">
        <f>37-D3240</f>
        <v>27</v>
      </c>
      <c r="J3240">
        <f>ABS(D3240-D3241)</f>
        <v>15</v>
      </c>
      <c r="K3240">
        <f>AVERAGE(D3240:D3244)</f>
        <v>10</v>
      </c>
      <c r="L3240">
        <f>AVERAGE(D3240:D3259)</f>
        <v>10</v>
      </c>
      <c r="M3240">
        <f>K3240-L3240</f>
        <v>0</v>
      </c>
      <c r="N3240" t="str">
        <f>IF(K3240&gt;L3240,"HIGH ZONE BIAS",IF(K3240&lt;L3240,"LOW ZONE BIAS","EQUILIBRIUM"))</f>
        <v>EQUILIBRIUM</v>
      </c>
    </row>
    <row r="3241">
      <c r="A3241">
        <v>24330</v>
      </c>
      <c r="B3241" t="str">
        <v>2024-04-13</v>
      </c>
      <c r="C3241" t="str">
        <v>Morning</v>
      </c>
      <c r="D3241">
        <v>25</v>
      </c>
      <c r="E3241" t="str">
        <f>IF(MOD(D3241,2)=0,"EVEN","ODD")</f>
        <v>ODD</v>
      </c>
      <c r="F3241" t="str">
        <f>IF(D3241&lt;=18,"LOW (1-18)","HIGH (19-36)")</f>
        <v>HIGH (19-36)</v>
      </c>
      <c r="G3241">
        <f>INT((D3241-1)/6)+1</f>
        <v>5</v>
      </c>
      <c r="H3241">
        <f>MOD(D3241-1,6)+1</f>
        <v>1</v>
      </c>
      <c r="I3241">
        <f>37-D3241</f>
        <v>12</v>
      </c>
      <c r="J3241">
        <f>ABS(D3241-D3242)</f>
        <v>9</v>
      </c>
      <c r="K3241">
        <f>AVERAGE(D3241:D3245)</f>
        <v>25</v>
      </c>
      <c r="L3241">
        <f>AVERAGE(D3241:D3260)</f>
        <v>25</v>
      </c>
      <c r="M3241">
        <f>K3241-L3241</f>
        <v>0</v>
      </c>
      <c r="N3241" t="str">
        <f>IF(K3241&gt;L3241,"HIGH ZONE BIAS",IF(K3241&lt;L3241,"LOW ZONE BIAS","EQUILIBRIUM"))</f>
        <v>EQUILIBRIUM</v>
      </c>
    </row>
    <row r="3242">
      <c r="A3242">
        <v>24329</v>
      </c>
      <c r="B3242" t="str">
        <v>2024-04-12</v>
      </c>
      <c r="C3242" t="str">
        <v>Evening</v>
      </c>
      <c r="D3242">
        <v>16</v>
      </c>
      <c r="E3242" t="str">
        <f>IF(MOD(D3242,2)=0,"EVEN","ODD")</f>
        <v>EVEN</v>
      </c>
      <c r="F3242" t="str">
        <f>IF(D3242&lt;=18,"LOW (1-18)","HIGH (19-36)")</f>
        <v>LOW (1-18)</v>
      </c>
      <c r="G3242">
        <f>INT((D3242-1)/6)+1</f>
        <v>3</v>
      </c>
      <c r="H3242">
        <f>MOD(D3242-1,6)+1</f>
        <v>4</v>
      </c>
      <c r="I3242">
        <f>37-D3242</f>
        <v>21</v>
      </c>
      <c r="J3242">
        <f>ABS(D3242-D3243)</f>
        <v>10</v>
      </c>
      <c r="K3242">
        <f>AVERAGE(D3242:D3246)</f>
        <v>16</v>
      </c>
      <c r="L3242">
        <f>AVERAGE(D3242:D3261)</f>
        <v>16</v>
      </c>
      <c r="M3242">
        <f>K3242-L3242</f>
        <v>0</v>
      </c>
      <c r="N3242" t="str">
        <f>IF(K3242&gt;L3242,"HIGH ZONE BIAS",IF(K3242&lt;L3242,"LOW ZONE BIAS","EQUILIBRIUM"))</f>
        <v>EQUILIBRIUM</v>
      </c>
    </row>
    <row r="3243">
      <c r="A3243">
        <v>24328</v>
      </c>
      <c r="B3243" t="str">
        <v>2024-04-12</v>
      </c>
      <c r="C3243" t="str">
        <v>Afternoon</v>
      </c>
      <c r="D3243">
        <v>6</v>
      </c>
      <c r="E3243" t="str">
        <f>IF(MOD(D3243,2)=0,"EVEN","ODD")</f>
        <v>EVEN</v>
      </c>
      <c r="F3243" t="str">
        <f>IF(D3243&lt;=18,"LOW (1-18)","HIGH (19-36)")</f>
        <v>LOW (1-18)</v>
      </c>
      <c r="G3243">
        <f>INT((D3243-1)/6)+1</f>
        <v>1</v>
      </c>
      <c r="H3243">
        <f>MOD(D3243-1,6)+1</f>
        <v>6</v>
      </c>
      <c r="I3243">
        <f>37-D3243</f>
        <v>31</v>
      </c>
      <c r="J3243">
        <f>ABS(D3243-D3244)</f>
        <v>2</v>
      </c>
      <c r="K3243">
        <f>AVERAGE(D3243:D3247)</f>
        <v>6</v>
      </c>
      <c r="L3243">
        <f>AVERAGE(D3243:D3262)</f>
        <v>6</v>
      </c>
      <c r="M3243">
        <f>K3243-L3243</f>
        <v>0</v>
      </c>
      <c r="N3243" t="str">
        <f>IF(K3243&gt;L3243,"HIGH ZONE BIAS",IF(K3243&lt;L3243,"LOW ZONE BIAS","EQUILIBRIUM"))</f>
        <v>EQUILIBRIUM</v>
      </c>
    </row>
    <row r="3244">
      <c r="A3244">
        <v>24327</v>
      </c>
      <c r="B3244" t="str">
        <v>2024-04-12</v>
      </c>
      <c r="C3244" t="str">
        <v>Midday</v>
      </c>
      <c r="D3244">
        <v>4</v>
      </c>
      <c r="E3244" t="str">
        <f>IF(MOD(D3244,2)=0,"EVEN","ODD")</f>
        <v>EVEN</v>
      </c>
      <c r="F3244" t="str">
        <f>IF(D3244&lt;=18,"LOW (1-18)","HIGH (19-36)")</f>
        <v>LOW (1-18)</v>
      </c>
      <c r="G3244">
        <f>INT((D3244-1)/6)+1</f>
        <v>1</v>
      </c>
      <c r="H3244">
        <f>MOD(D3244-1,6)+1</f>
        <v>4</v>
      </c>
      <c r="I3244">
        <f>37-D3244</f>
        <v>33</v>
      </c>
      <c r="J3244">
        <f>ABS(D3244-D3245)</f>
        <v>14</v>
      </c>
      <c r="K3244">
        <f>AVERAGE(D3244:D3248)</f>
        <v>4</v>
      </c>
      <c r="L3244">
        <f>AVERAGE(D3244:D3263)</f>
        <v>4</v>
      </c>
      <c r="M3244">
        <f>K3244-L3244</f>
        <v>0</v>
      </c>
      <c r="N3244" t="str">
        <f>IF(K3244&gt;L3244,"HIGH ZONE BIAS",IF(K3244&lt;L3244,"LOW ZONE BIAS","EQUILIBRIUM"))</f>
        <v>EQUILIBRIUM</v>
      </c>
    </row>
    <row r="3245">
      <c r="A3245">
        <v>24326</v>
      </c>
      <c r="B3245" t="str">
        <v>2024-04-12</v>
      </c>
      <c r="C3245" t="str">
        <v>Morning</v>
      </c>
      <c r="D3245">
        <v>18</v>
      </c>
      <c r="E3245" t="str">
        <f>IF(MOD(D3245,2)=0,"EVEN","ODD")</f>
        <v>EVEN</v>
      </c>
      <c r="F3245" t="str">
        <f>IF(D3245&lt;=18,"LOW (1-18)","HIGH (19-36)")</f>
        <v>LOW (1-18)</v>
      </c>
      <c r="G3245">
        <f>INT((D3245-1)/6)+1</f>
        <v>3</v>
      </c>
      <c r="H3245">
        <f>MOD(D3245-1,6)+1</f>
        <v>6</v>
      </c>
      <c r="I3245">
        <f>37-D3245</f>
        <v>19</v>
      </c>
      <c r="J3245">
        <f>ABS(D3245-D3246)</f>
        <v>2</v>
      </c>
      <c r="K3245">
        <f>AVERAGE(D3245:D3249)</f>
        <v>18</v>
      </c>
      <c r="L3245">
        <f>AVERAGE(D3245:D3264)</f>
        <v>18</v>
      </c>
      <c r="M3245">
        <f>K3245-L3245</f>
        <v>0</v>
      </c>
      <c r="N3245" t="str">
        <f>IF(K3245&gt;L3245,"HIGH ZONE BIAS",IF(K3245&lt;L3245,"LOW ZONE BIAS","EQUILIBRIUM"))</f>
        <v>EQUILIBRIUM</v>
      </c>
    </row>
    <row r="3246">
      <c r="A3246">
        <v>24325</v>
      </c>
      <c r="B3246" t="str">
        <v>2024-04-11</v>
      </c>
      <c r="C3246" t="str">
        <v>Evening</v>
      </c>
      <c r="D3246">
        <v>20</v>
      </c>
      <c r="E3246" t="str">
        <f>IF(MOD(D3246,2)=0,"EVEN","ODD")</f>
        <v>EVEN</v>
      </c>
      <c r="F3246" t="str">
        <f>IF(D3246&lt;=18,"LOW (1-18)","HIGH (19-36)")</f>
        <v>HIGH (19-36)</v>
      </c>
      <c r="G3246">
        <f>INT((D3246-1)/6)+1</f>
        <v>4</v>
      </c>
      <c r="H3246">
        <f>MOD(D3246-1,6)+1</f>
        <v>2</v>
      </c>
      <c r="I3246">
        <f>37-D3246</f>
        <v>17</v>
      </c>
      <c r="J3246">
        <f>ABS(D3246-D3247)</f>
        <v>5</v>
      </c>
      <c r="K3246">
        <f>AVERAGE(D3246:D3250)</f>
        <v>20</v>
      </c>
      <c r="L3246">
        <f>AVERAGE(D3246:D3265)</f>
        <v>20</v>
      </c>
      <c r="M3246">
        <f>K3246-L3246</f>
        <v>0</v>
      </c>
      <c r="N3246" t="str">
        <f>IF(K3246&gt;L3246,"HIGH ZONE BIAS",IF(K3246&lt;L3246,"LOW ZONE BIAS","EQUILIBRIUM"))</f>
        <v>EQUILIBRIUM</v>
      </c>
    </row>
    <row r="3247">
      <c r="A3247">
        <v>24324</v>
      </c>
      <c r="B3247" t="str">
        <v>2024-04-11</v>
      </c>
      <c r="C3247" t="str">
        <v>Afternoon</v>
      </c>
      <c r="D3247">
        <v>15</v>
      </c>
      <c r="E3247" t="str">
        <f>IF(MOD(D3247,2)=0,"EVEN","ODD")</f>
        <v>ODD</v>
      </c>
      <c r="F3247" t="str">
        <f>IF(D3247&lt;=18,"LOW (1-18)","HIGH (19-36)")</f>
        <v>LOW (1-18)</v>
      </c>
      <c r="G3247">
        <f>INT((D3247-1)/6)+1</f>
        <v>3</v>
      </c>
      <c r="H3247">
        <f>MOD(D3247-1,6)+1</f>
        <v>3</v>
      </c>
      <c r="I3247">
        <f>37-D3247</f>
        <v>22</v>
      </c>
      <c r="J3247">
        <f>ABS(D3247-D3248)</f>
        <v>17</v>
      </c>
      <c r="K3247">
        <f>AVERAGE(D3247:D3251)</f>
        <v>15</v>
      </c>
      <c r="L3247">
        <f>AVERAGE(D3247:D3266)</f>
        <v>15</v>
      </c>
      <c r="M3247">
        <f>K3247-L3247</f>
        <v>0</v>
      </c>
      <c r="N3247" t="str">
        <f>IF(K3247&gt;L3247,"HIGH ZONE BIAS",IF(K3247&lt;L3247,"LOW ZONE BIAS","EQUILIBRIUM"))</f>
        <v>EQUILIBRIUM</v>
      </c>
    </row>
    <row r="3248">
      <c r="A3248">
        <v>24323</v>
      </c>
      <c r="B3248" t="str">
        <v>2024-04-11</v>
      </c>
      <c r="C3248" t="str">
        <v>Midday</v>
      </c>
      <c r="D3248">
        <v>32</v>
      </c>
      <c r="E3248" t="str">
        <f>IF(MOD(D3248,2)=0,"EVEN","ODD")</f>
        <v>EVEN</v>
      </c>
      <c r="F3248" t="str">
        <f>IF(D3248&lt;=18,"LOW (1-18)","HIGH (19-36)")</f>
        <v>HIGH (19-36)</v>
      </c>
      <c r="G3248">
        <f>INT((D3248-1)/6)+1</f>
        <v>6</v>
      </c>
      <c r="H3248">
        <f>MOD(D3248-1,6)+1</f>
        <v>2</v>
      </c>
      <c r="I3248">
        <f>37-D3248</f>
        <v>5</v>
      </c>
      <c r="J3248">
        <f>ABS(D3248-D3249)</f>
        <v>23</v>
      </c>
      <c r="K3248">
        <f>AVERAGE(D3248:D3252)</f>
        <v>32</v>
      </c>
      <c r="L3248">
        <f>AVERAGE(D3248:D3267)</f>
        <v>32</v>
      </c>
      <c r="M3248">
        <f>K3248-L3248</f>
        <v>0</v>
      </c>
      <c r="N3248" t="str">
        <f>IF(K3248&gt;L3248,"HIGH ZONE BIAS",IF(K3248&lt;L3248,"LOW ZONE BIAS","EQUILIBRIUM"))</f>
        <v>EQUILIBRIUM</v>
      </c>
    </row>
    <row r="3249">
      <c r="A3249">
        <v>24322</v>
      </c>
      <c r="B3249" t="str">
        <v>2024-04-11</v>
      </c>
      <c r="C3249" t="str">
        <v>Morning</v>
      </c>
      <c r="D3249">
        <v>9</v>
      </c>
      <c r="E3249" t="str">
        <f>IF(MOD(D3249,2)=0,"EVEN","ODD")</f>
        <v>ODD</v>
      </c>
      <c r="F3249" t="str">
        <f>IF(D3249&lt;=18,"LOW (1-18)","HIGH (19-36)")</f>
        <v>LOW (1-18)</v>
      </c>
      <c r="G3249">
        <f>INT((D3249-1)/6)+1</f>
        <v>2</v>
      </c>
      <c r="H3249">
        <f>MOD(D3249-1,6)+1</f>
        <v>3</v>
      </c>
      <c r="I3249">
        <f>37-D3249</f>
        <v>28</v>
      </c>
      <c r="J3249">
        <f>ABS(D3249-D3250)</f>
        <v>7</v>
      </c>
      <c r="K3249">
        <f>AVERAGE(D3249:D3253)</f>
        <v>9</v>
      </c>
      <c r="L3249">
        <f>AVERAGE(D3249:D3268)</f>
        <v>9</v>
      </c>
      <c r="M3249">
        <f>K3249-L3249</f>
        <v>0</v>
      </c>
      <c r="N3249" t="str">
        <f>IF(K3249&gt;L3249,"HIGH ZONE BIAS",IF(K3249&lt;L3249,"LOW ZONE BIAS","EQUILIBRIUM"))</f>
        <v>EQUILIBRIUM</v>
      </c>
    </row>
    <row r="3250">
      <c r="A3250">
        <v>24321</v>
      </c>
      <c r="B3250" t="str">
        <v>2024-04-09</v>
      </c>
      <c r="C3250" t="str">
        <v>Evening</v>
      </c>
      <c r="D3250">
        <v>16</v>
      </c>
      <c r="E3250" t="str">
        <f>IF(MOD(D3250,2)=0,"EVEN","ODD")</f>
        <v>EVEN</v>
      </c>
      <c r="F3250" t="str">
        <f>IF(D3250&lt;=18,"LOW (1-18)","HIGH (19-36)")</f>
        <v>LOW (1-18)</v>
      </c>
      <c r="G3250">
        <f>INT((D3250-1)/6)+1</f>
        <v>3</v>
      </c>
      <c r="H3250">
        <f>MOD(D3250-1,6)+1</f>
        <v>4</v>
      </c>
      <c r="I3250">
        <f>37-D3250</f>
        <v>21</v>
      </c>
      <c r="J3250">
        <f>ABS(D3250-D3251)</f>
        <v>1</v>
      </c>
      <c r="K3250">
        <f>AVERAGE(D3250:D3254)</f>
        <v>16</v>
      </c>
      <c r="L3250">
        <f>AVERAGE(D3250:D3269)</f>
        <v>16</v>
      </c>
      <c r="M3250">
        <f>K3250-L3250</f>
        <v>0</v>
      </c>
      <c r="N3250" t="str">
        <f>IF(K3250&gt;L3250,"HIGH ZONE BIAS",IF(K3250&lt;L3250,"LOW ZONE BIAS","EQUILIBRIUM"))</f>
        <v>EQUILIBRIUM</v>
      </c>
    </row>
    <row r="3251">
      <c r="A3251">
        <v>24320</v>
      </c>
      <c r="B3251" t="str">
        <v>2024-04-09</v>
      </c>
      <c r="C3251" t="str">
        <v>Afternoon</v>
      </c>
      <c r="D3251">
        <v>17</v>
      </c>
      <c r="E3251" t="str">
        <f>IF(MOD(D3251,2)=0,"EVEN","ODD")</f>
        <v>ODD</v>
      </c>
      <c r="F3251" t="str">
        <f>IF(D3251&lt;=18,"LOW (1-18)","HIGH (19-36)")</f>
        <v>LOW (1-18)</v>
      </c>
      <c r="G3251">
        <f>INT((D3251-1)/6)+1</f>
        <v>3</v>
      </c>
      <c r="H3251">
        <f>MOD(D3251-1,6)+1</f>
        <v>5</v>
      </c>
      <c r="I3251">
        <f>37-D3251</f>
        <v>20</v>
      </c>
      <c r="J3251">
        <f>ABS(D3251-D3252)</f>
        <v>16</v>
      </c>
      <c r="K3251">
        <f>AVERAGE(D3251:D3255)</f>
        <v>17</v>
      </c>
      <c r="L3251">
        <f>AVERAGE(D3251:D3270)</f>
        <v>17</v>
      </c>
      <c r="M3251">
        <f>K3251-L3251</f>
        <v>0</v>
      </c>
      <c r="N3251" t="str">
        <f>IF(K3251&gt;L3251,"HIGH ZONE BIAS",IF(K3251&lt;L3251,"LOW ZONE BIAS","EQUILIBRIUM"))</f>
        <v>EQUILIBRIUM</v>
      </c>
    </row>
    <row r="3252">
      <c r="A3252">
        <v>24319</v>
      </c>
      <c r="B3252" t="str">
        <v>2024-04-09</v>
      </c>
      <c r="C3252" t="str">
        <v>Midday</v>
      </c>
      <c r="D3252">
        <v>1</v>
      </c>
      <c r="E3252" t="str">
        <f>IF(MOD(D3252,2)=0,"EVEN","ODD")</f>
        <v>ODD</v>
      </c>
      <c r="F3252" t="str">
        <f>IF(D3252&lt;=18,"LOW (1-18)","HIGH (19-36)")</f>
        <v>LOW (1-18)</v>
      </c>
      <c r="G3252">
        <f>INT((D3252-1)/6)+1</f>
        <v>1</v>
      </c>
      <c r="H3252">
        <f>MOD(D3252-1,6)+1</f>
        <v>1</v>
      </c>
      <c r="I3252">
        <f>37-D3252</f>
        <v>36</v>
      </c>
      <c r="J3252">
        <f>ABS(D3252-D3253)</f>
        <v>24</v>
      </c>
      <c r="K3252">
        <f>AVERAGE(D3252:D3256)</f>
        <v>1</v>
      </c>
      <c r="L3252">
        <f>AVERAGE(D3252:D3271)</f>
        <v>1</v>
      </c>
      <c r="M3252">
        <f>K3252-L3252</f>
        <v>0</v>
      </c>
      <c r="N3252" t="str">
        <f>IF(K3252&gt;L3252,"HIGH ZONE BIAS",IF(K3252&lt;L3252,"LOW ZONE BIAS","EQUILIBRIUM"))</f>
        <v>EQUILIBRIUM</v>
      </c>
    </row>
    <row r="3253">
      <c r="A3253">
        <v>24318</v>
      </c>
      <c r="B3253" t="str">
        <v>2024-04-09</v>
      </c>
      <c r="C3253" t="str">
        <v>Morning</v>
      </c>
      <c r="D3253">
        <v>25</v>
      </c>
      <c r="E3253" t="str">
        <f>IF(MOD(D3253,2)=0,"EVEN","ODD")</f>
        <v>ODD</v>
      </c>
      <c r="F3253" t="str">
        <f>IF(D3253&lt;=18,"LOW (1-18)","HIGH (19-36)")</f>
        <v>HIGH (19-36)</v>
      </c>
      <c r="G3253">
        <f>INT((D3253-1)/6)+1</f>
        <v>5</v>
      </c>
      <c r="H3253">
        <f>MOD(D3253-1,6)+1</f>
        <v>1</v>
      </c>
      <c r="I3253">
        <f>37-D3253</f>
        <v>12</v>
      </c>
      <c r="J3253">
        <f>ABS(D3253-D3254)</f>
        <v>13</v>
      </c>
      <c r="K3253">
        <f>AVERAGE(D3253:D3257)</f>
        <v>25</v>
      </c>
      <c r="L3253">
        <f>AVERAGE(D3253:D3272)</f>
        <v>25</v>
      </c>
      <c r="M3253">
        <f>K3253-L3253</f>
        <v>0</v>
      </c>
      <c r="N3253" t="str">
        <f>IF(K3253&gt;L3253,"HIGH ZONE BIAS",IF(K3253&lt;L3253,"LOW ZONE BIAS","EQUILIBRIUM"))</f>
        <v>EQUILIBRIUM</v>
      </c>
    </row>
    <row r="3254">
      <c r="A3254">
        <v>24317</v>
      </c>
      <c r="B3254" t="str">
        <v>2024-04-08</v>
      </c>
      <c r="C3254" t="str">
        <v>Evening</v>
      </c>
      <c r="D3254">
        <v>12</v>
      </c>
      <c r="E3254" t="str">
        <f>IF(MOD(D3254,2)=0,"EVEN","ODD")</f>
        <v>EVEN</v>
      </c>
      <c r="F3254" t="str">
        <f>IF(D3254&lt;=18,"LOW (1-18)","HIGH (19-36)")</f>
        <v>LOW (1-18)</v>
      </c>
      <c r="G3254">
        <f>INT((D3254-1)/6)+1</f>
        <v>2</v>
      </c>
      <c r="H3254">
        <f>MOD(D3254-1,6)+1</f>
        <v>6</v>
      </c>
      <c r="I3254">
        <f>37-D3254</f>
        <v>25</v>
      </c>
      <c r="J3254">
        <f>ABS(D3254-D3255)</f>
        <v>9</v>
      </c>
      <c r="K3254">
        <f>AVERAGE(D3254:D3258)</f>
        <v>12</v>
      </c>
      <c r="L3254">
        <f>AVERAGE(D3254:D3273)</f>
        <v>12</v>
      </c>
      <c r="M3254">
        <f>K3254-L3254</f>
        <v>0</v>
      </c>
      <c r="N3254" t="str">
        <f>IF(K3254&gt;L3254,"HIGH ZONE BIAS",IF(K3254&lt;L3254,"LOW ZONE BIAS","EQUILIBRIUM"))</f>
        <v>EQUILIBRIUM</v>
      </c>
    </row>
    <row r="3255">
      <c r="A3255">
        <v>24316</v>
      </c>
      <c r="B3255" t="str">
        <v>2024-04-08</v>
      </c>
      <c r="C3255" t="str">
        <v>Afternoon</v>
      </c>
      <c r="D3255">
        <v>3</v>
      </c>
      <c r="E3255" t="str">
        <f>IF(MOD(D3255,2)=0,"EVEN","ODD")</f>
        <v>ODD</v>
      </c>
      <c r="F3255" t="str">
        <f>IF(D3255&lt;=18,"LOW (1-18)","HIGH (19-36)")</f>
        <v>LOW (1-18)</v>
      </c>
      <c r="G3255">
        <f>INT((D3255-1)/6)+1</f>
        <v>1</v>
      </c>
      <c r="H3255">
        <f>MOD(D3255-1,6)+1</f>
        <v>3</v>
      </c>
      <c r="I3255">
        <f>37-D3255</f>
        <v>34</v>
      </c>
      <c r="J3255">
        <f>ABS(D3255-D3256)</f>
        <v>18</v>
      </c>
      <c r="K3255">
        <f>AVERAGE(D3255:D3259)</f>
        <v>3</v>
      </c>
      <c r="L3255">
        <f>AVERAGE(D3255:D3274)</f>
        <v>3</v>
      </c>
      <c r="M3255">
        <f>K3255-L3255</f>
        <v>0</v>
      </c>
      <c r="N3255" t="str">
        <f>IF(K3255&gt;L3255,"HIGH ZONE BIAS",IF(K3255&lt;L3255,"LOW ZONE BIAS","EQUILIBRIUM"))</f>
        <v>EQUILIBRIUM</v>
      </c>
    </row>
    <row r="3256">
      <c r="A3256">
        <v>24315</v>
      </c>
      <c r="B3256" t="str">
        <v>2024-04-08</v>
      </c>
      <c r="C3256" t="str">
        <v>Midday</v>
      </c>
      <c r="D3256">
        <v>21</v>
      </c>
      <c r="E3256" t="str">
        <f>IF(MOD(D3256,2)=0,"EVEN","ODD")</f>
        <v>ODD</v>
      </c>
      <c r="F3256" t="str">
        <f>IF(D3256&lt;=18,"LOW (1-18)","HIGH (19-36)")</f>
        <v>HIGH (19-36)</v>
      </c>
      <c r="G3256">
        <f>INT((D3256-1)/6)+1</f>
        <v>4</v>
      </c>
      <c r="H3256">
        <f>MOD(D3256-1,6)+1</f>
        <v>3</v>
      </c>
      <c r="I3256">
        <f>37-D3256</f>
        <v>16</v>
      </c>
      <c r="J3256">
        <f>ABS(D3256-D3257)</f>
        <v>14</v>
      </c>
      <c r="K3256">
        <f>AVERAGE(D3256:D3260)</f>
        <v>21</v>
      </c>
      <c r="L3256">
        <f>AVERAGE(D3256:D3275)</f>
        <v>21</v>
      </c>
      <c r="M3256">
        <f>K3256-L3256</f>
        <v>0</v>
      </c>
      <c r="N3256" t="str">
        <f>IF(K3256&gt;L3256,"HIGH ZONE BIAS",IF(K3256&lt;L3256,"LOW ZONE BIAS","EQUILIBRIUM"))</f>
        <v>EQUILIBRIUM</v>
      </c>
    </row>
    <row r="3257">
      <c r="A3257">
        <v>24314</v>
      </c>
      <c r="B3257" t="str">
        <v>2024-04-08</v>
      </c>
      <c r="C3257" t="str">
        <v>Morning</v>
      </c>
      <c r="D3257">
        <v>7</v>
      </c>
      <c r="E3257" t="str">
        <f>IF(MOD(D3257,2)=0,"EVEN","ODD")</f>
        <v>ODD</v>
      </c>
      <c r="F3257" t="str">
        <f>IF(D3257&lt;=18,"LOW (1-18)","HIGH (19-36)")</f>
        <v>LOW (1-18)</v>
      </c>
      <c r="G3257">
        <f>INT((D3257-1)/6)+1</f>
        <v>2</v>
      </c>
      <c r="H3257">
        <f>MOD(D3257-1,6)+1</f>
        <v>1</v>
      </c>
      <c r="I3257">
        <f>37-D3257</f>
        <v>30</v>
      </c>
      <c r="J3257">
        <f>ABS(D3257-D3258)</f>
        <v>22</v>
      </c>
      <c r="K3257">
        <f>AVERAGE(D3257:D3261)</f>
        <v>7</v>
      </c>
      <c r="L3257">
        <f>AVERAGE(D3257:D3276)</f>
        <v>7</v>
      </c>
      <c r="M3257">
        <f>K3257-L3257</f>
        <v>0</v>
      </c>
      <c r="N3257" t="str">
        <f>IF(K3257&gt;L3257,"HIGH ZONE BIAS",IF(K3257&lt;L3257,"LOW ZONE BIAS","EQUILIBRIUM"))</f>
        <v>EQUILIBRIUM</v>
      </c>
    </row>
    <row r="3258">
      <c r="A3258">
        <v>24313</v>
      </c>
      <c r="B3258" t="str">
        <v>2024-04-06</v>
      </c>
      <c r="C3258" t="str">
        <v>Evening</v>
      </c>
      <c r="D3258">
        <v>29</v>
      </c>
      <c r="E3258" t="str">
        <f>IF(MOD(D3258,2)=0,"EVEN","ODD")</f>
        <v>ODD</v>
      </c>
      <c r="F3258" t="str">
        <f>IF(D3258&lt;=18,"LOW (1-18)","HIGH (19-36)")</f>
        <v>HIGH (19-36)</v>
      </c>
      <c r="G3258">
        <f>INT((D3258-1)/6)+1</f>
        <v>5</v>
      </c>
      <c r="H3258">
        <f>MOD(D3258-1,6)+1</f>
        <v>5</v>
      </c>
      <c r="I3258">
        <f>37-D3258</f>
        <v>8</v>
      </c>
      <c r="J3258">
        <f>ABS(D3258-D3259)</f>
        <v>1</v>
      </c>
      <c r="K3258">
        <f>AVERAGE(D3258:D3262)</f>
        <v>29</v>
      </c>
      <c r="L3258">
        <f>AVERAGE(D3258:D3277)</f>
        <v>29</v>
      </c>
      <c r="M3258">
        <f>K3258-L3258</f>
        <v>0</v>
      </c>
      <c r="N3258" t="str">
        <f>IF(K3258&gt;L3258,"HIGH ZONE BIAS",IF(K3258&lt;L3258,"LOW ZONE BIAS","EQUILIBRIUM"))</f>
        <v>EQUILIBRIUM</v>
      </c>
    </row>
    <row r="3259">
      <c r="A3259">
        <v>24312</v>
      </c>
      <c r="B3259" t="str">
        <v>2024-04-06</v>
      </c>
      <c r="C3259" t="str">
        <v>Afternoon</v>
      </c>
      <c r="D3259">
        <v>30</v>
      </c>
      <c r="E3259" t="str">
        <f>IF(MOD(D3259,2)=0,"EVEN","ODD")</f>
        <v>EVEN</v>
      </c>
      <c r="F3259" t="str">
        <f>IF(D3259&lt;=18,"LOW (1-18)","HIGH (19-36)")</f>
        <v>HIGH (19-36)</v>
      </c>
      <c r="G3259">
        <f>INT((D3259-1)/6)+1</f>
        <v>5</v>
      </c>
      <c r="H3259">
        <f>MOD(D3259-1,6)+1</f>
        <v>6</v>
      </c>
      <c r="I3259">
        <f>37-D3259</f>
        <v>7</v>
      </c>
      <c r="J3259">
        <f>ABS(D3259-D3260)</f>
        <v>28</v>
      </c>
      <c r="K3259">
        <f>AVERAGE(D3259:D3263)</f>
        <v>30</v>
      </c>
      <c r="L3259">
        <f>AVERAGE(D3259:D3278)</f>
        <v>30</v>
      </c>
      <c r="M3259">
        <f>K3259-L3259</f>
        <v>0</v>
      </c>
      <c r="N3259" t="str">
        <f>IF(K3259&gt;L3259,"HIGH ZONE BIAS",IF(K3259&lt;L3259,"LOW ZONE BIAS","EQUILIBRIUM"))</f>
        <v>EQUILIBRIUM</v>
      </c>
    </row>
    <row r="3260">
      <c r="A3260">
        <v>24311</v>
      </c>
      <c r="B3260" t="str">
        <v>2024-04-06</v>
      </c>
      <c r="C3260" t="str">
        <v>Midday</v>
      </c>
      <c r="D3260">
        <v>2</v>
      </c>
      <c r="E3260" t="str">
        <f>IF(MOD(D3260,2)=0,"EVEN","ODD")</f>
        <v>EVEN</v>
      </c>
      <c r="F3260" t="str">
        <f>IF(D3260&lt;=18,"LOW (1-18)","HIGH (19-36)")</f>
        <v>LOW (1-18)</v>
      </c>
      <c r="G3260">
        <f>INT((D3260-1)/6)+1</f>
        <v>1</v>
      </c>
      <c r="H3260">
        <f>MOD(D3260-1,6)+1</f>
        <v>2</v>
      </c>
      <c r="I3260">
        <f>37-D3260</f>
        <v>35</v>
      </c>
      <c r="J3260">
        <f>ABS(D3260-D3261)</f>
        <v>31</v>
      </c>
      <c r="K3260">
        <f>AVERAGE(D3260:D3264)</f>
        <v>2</v>
      </c>
      <c r="L3260">
        <f>AVERAGE(D3260:D3279)</f>
        <v>2</v>
      </c>
      <c r="M3260">
        <f>K3260-L3260</f>
        <v>0</v>
      </c>
      <c r="N3260" t="str">
        <f>IF(K3260&gt;L3260,"HIGH ZONE BIAS",IF(K3260&lt;L3260,"LOW ZONE BIAS","EQUILIBRIUM"))</f>
        <v>EQUILIBRIUM</v>
      </c>
    </row>
    <row r="3261">
      <c r="A3261">
        <v>24310</v>
      </c>
      <c r="B3261" t="str">
        <v>2024-04-06</v>
      </c>
      <c r="C3261" t="str">
        <v>Morning</v>
      </c>
      <c r="D3261">
        <v>33</v>
      </c>
      <c r="E3261" t="str">
        <f>IF(MOD(D3261,2)=0,"EVEN","ODD")</f>
        <v>ODD</v>
      </c>
      <c r="F3261" t="str">
        <f>IF(D3261&lt;=18,"LOW (1-18)","HIGH (19-36)")</f>
        <v>HIGH (19-36)</v>
      </c>
      <c r="G3261">
        <f>INT((D3261-1)/6)+1</f>
        <v>6</v>
      </c>
      <c r="H3261">
        <f>MOD(D3261-1,6)+1</f>
        <v>3</v>
      </c>
      <c r="I3261">
        <f>37-D3261</f>
        <v>4</v>
      </c>
      <c r="J3261">
        <f>ABS(D3261-D3262)</f>
        <v>8</v>
      </c>
      <c r="K3261">
        <f>AVERAGE(D3261:D3265)</f>
        <v>33</v>
      </c>
      <c r="L3261">
        <f>AVERAGE(D3261:D3280)</f>
        <v>33</v>
      </c>
      <c r="M3261">
        <f>K3261-L3261</f>
        <v>0</v>
      </c>
      <c r="N3261" t="str">
        <f>IF(K3261&gt;L3261,"HIGH ZONE BIAS",IF(K3261&lt;L3261,"LOW ZONE BIAS","EQUILIBRIUM"))</f>
        <v>EQUILIBRIUM</v>
      </c>
    </row>
    <row r="3262">
      <c r="A3262">
        <v>24309</v>
      </c>
      <c r="B3262" t="str">
        <v>2024-04-05</v>
      </c>
      <c r="C3262" t="str">
        <v>Evening</v>
      </c>
      <c r="D3262">
        <v>25</v>
      </c>
      <c r="E3262" t="str">
        <f>IF(MOD(D3262,2)=0,"EVEN","ODD")</f>
        <v>ODD</v>
      </c>
      <c r="F3262" t="str">
        <f>IF(D3262&lt;=18,"LOW (1-18)","HIGH (19-36)")</f>
        <v>HIGH (19-36)</v>
      </c>
      <c r="G3262">
        <f>INT((D3262-1)/6)+1</f>
        <v>5</v>
      </c>
      <c r="H3262">
        <f>MOD(D3262-1,6)+1</f>
        <v>1</v>
      </c>
      <c r="I3262">
        <f>37-D3262</f>
        <v>12</v>
      </c>
      <c r="J3262">
        <f>ABS(D3262-D3263)</f>
        <v>6</v>
      </c>
      <c r="K3262">
        <f>AVERAGE(D3262:D3266)</f>
        <v>25</v>
      </c>
      <c r="L3262">
        <f>AVERAGE(D3262:D3281)</f>
        <v>25</v>
      </c>
      <c r="M3262">
        <f>K3262-L3262</f>
        <v>0</v>
      </c>
      <c r="N3262" t="str">
        <f>IF(K3262&gt;L3262,"HIGH ZONE BIAS",IF(K3262&lt;L3262,"LOW ZONE BIAS","EQUILIBRIUM"))</f>
        <v>EQUILIBRIUM</v>
      </c>
    </row>
    <row r="3263">
      <c r="A3263">
        <v>24308</v>
      </c>
      <c r="B3263" t="str">
        <v>2024-04-05</v>
      </c>
      <c r="C3263" t="str">
        <v>Afternoon</v>
      </c>
      <c r="D3263">
        <v>19</v>
      </c>
      <c r="E3263" t="str">
        <f>IF(MOD(D3263,2)=0,"EVEN","ODD")</f>
        <v>ODD</v>
      </c>
      <c r="F3263" t="str">
        <f>IF(D3263&lt;=18,"LOW (1-18)","HIGH (19-36)")</f>
        <v>HIGH (19-36)</v>
      </c>
      <c r="G3263">
        <f>INT((D3263-1)/6)+1</f>
        <v>4</v>
      </c>
      <c r="H3263">
        <f>MOD(D3263-1,6)+1</f>
        <v>1</v>
      </c>
      <c r="I3263">
        <f>37-D3263</f>
        <v>18</v>
      </c>
      <c r="J3263">
        <f>ABS(D3263-D3264)</f>
        <v>17</v>
      </c>
      <c r="K3263">
        <f>AVERAGE(D3263:D3267)</f>
        <v>19</v>
      </c>
      <c r="L3263">
        <f>AVERAGE(D3263:D3282)</f>
        <v>19</v>
      </c>
      <c r="M3263">
        <f>K3263-L3263</f>
        <v>0</v>
      </c>
      <c r="N3263" t="str">
        <f>IF(K3263&gt;L3263,"HIGH ZONE BIAS",IF(K3263&lt;L3263,"LOW ZONE BIAS","EQUILIBRIUM"))</f>
        <v>EQUILIBRIUM</v>
      </c>
    </row>
    <row r="3264">
      <c r="A3264">
        <v>24307</v>
      </c>
      <c r="B3264" t="str">
        <v>2024-04-05</v>
      </c>
      <c r="C3264" t="str">
        <v>Midday</v>
      </c>
      <c r="D3264">
        <v>36</v>
      </c>
      <c r="E3264" t="str">
        <f>IF(MOD(D3264,2)=0,"EVEN","ODD")</f>
        <v>EVEN</v>
      </c>
      <c r="F3264" t="str">
        <f>IF(D3264&lt;=18,"LOW (1-18)","HIGH (19-36)")</f>
        <v>HIGH (19-36)</v>
      </c>
      <c r="G3264">
        <f>INT((D3264-1)/6)+1</f>
        <v>6</v>
      </c>
      <c r="H3264">
        <f>MOD(D3264-1,6)+1</f>
        <v>6</v>
      </c>
      <c r="I3264">
        <f>37-D3264</f>
        <v>1</v>
      </c>
      <c r="J3264">
        <f>ABS(D3264-D3265)</f>
        <v>8</v>
      </c>
      <c r="K3264">
        <f>AVERAGE(D3264:D3268)</f>
        <v>36</v>
      </c>
      <c r="L3264">
        <f>AVERAGE(D3264:D3283)</f>
        <v>36</v>
      </c>
      <c r="M3264">
        <f>K3264-L3264</f>
        <v>0</v>
      </c>
      <c r="N3264" t="str">
        <f>IF(K3264&gt;L3264,"HIGH ZONE BIAS",IF(K3264&lt;L3264,"LOW ZONE BIAS","EQUILIBRIUM"))</f>
        <v>EQUILIBRIUM</v>
      </c>
    </row>
    <row r="3265">
      <c r="A3265">
        <v>24306</v>
      </c>
      <c r="B3265" t="str">
        <v>2024-04-05</v>
      </c>
      <c r="C3265" t="str">
        <v>Morning</v>
      </c>
      <c r="D3265">
        <v>28</v>
      </c>
      <c r="E3265" t="str">
        <f>IF(MOD(D3265,2)=0,"EVEN","ODD")</f>
        <v>EVEN</v>
      </c>
      <c r="F3265" t="str">
        <f>IF(D3265&lt;=18,"LOW (1-18)","HIGH (19-36)")</f>
        <v>HIGH (19-36)</v>
      </c>
      <c r="G3265">
        <f>INT((D3265-1)/6)+1</f>
        <v>5</v>
      </c>
      <c r="H3265">
        <f>MOD(D3265-1,6)+1</f>
        <v>4</v>
      </c>
      <c r="I3265">
        <f>37-D3265</f>
        <v>9</v>
      </c>
      <c r="J3265">
        <f>ABS(D3265-D3266)</f>
        <v>24</v>
      </c>
      <c r="K3265">
        <f>AVERAGE(D3265:D3269)</f>
        <v>28</v>
      </c>
      <c r="L3265">
        <f>AVERAGE(D3265:D3284)</f>
        <v>28</v>
      </c>
      <c r="M3265">
        <f>K3265-L3265</f>
        <v>0</v>
      </c>
      <c r="N3265" t="str">
        <f>IF(K3265&gt;L3265,"HIGH ZONE BIAS",IF(K3265&lt;L3265,"LOW ZONE BIAS","EQUILIBRIUM"))</f>
        <v>EQUILIBRIUM</v>
      </c>
    </row>
    <row r="3266">
      <c r="A3266">
        <v>24305</v>
      </c>
      <c r="B3266" t="str">
        <v>2024-04-04</v>
      </c>
      <c r="C3266" t="str">
        <v>Evening</v>
      </c>
      <c r="D3266">
        <v>4</v>
      </c>
      <c r="E3266" t="str">
        <f>IF(MOD(D3266,2)=0,"EVEN","ODD")</f>
        <v>EVEN</v>
      </c>
      <c r="F3266" t="str">
        <f>IF(D3266&lt;=18,"LOW (1-18)","HIGH (19-36)")</f>
        <v>LOW (1-18)</v>
      </c>
      <c r="G3266">
        <f>INT((D3266-1)/6)+1</f>
        <v>1</v>
      </c>
      <c r="H3266">
        <f>MOD(D3266-1,6)+1</f>
        <v>4</v>
      </c>
      <c r="I3266">
        <f>37-D3266</f>
        <v>33</v>
      </c>
      <c r="J3266">
        <f>ABS(D3266-D3267)</f>
        <v>11</v>
      </c>
      <c r="K3266">
        <f>AVERAGE(D3266:D3270)</f>
        <v>4</v>
      </c>
      <c r="L3266">
        <f>AVERAGE(D3266:D3285)</f>
        <v>4</v>
      </c>
      <c r="M3266">
        <f>K3266-L3266</f>
        <v>0</v>
      </c>
      <c r="N3266" t="str">
        <f>IF(K3266&gt;L3266,"HIGH ZONE BIAS",IF(K3266&lt;L3266,"LOW ZONE BIAS","EQUILIBRIUM"))</f>
        <v>EQUILIBRIUM</v>
      </c>
    </row>
    <row r="3267">
      <c r="A3267">
        <v>24304</v>
      </c>
      <c r="B3267" t="str">
        <v>2024-04-04</v>
      </c>
      <c r="C3267" t="str">
        <v>Afternoon</v>
      </c>
      <c r="D3267">
        <v>15</v>
      </c>
      <c r="E3267" t="str">
        <f>IF(MOD(D3267,2)=0,"EVEN","ODD")</f>
        <v>ODD</v>
      </c>
      <c r="F3267" t="str">
        <f>IF(D3267&lt;=18,"LOW (1-18)","HIGH (19-36)")</f>
        <v>LOW (1-18)</v>
      </c>
      <c r="G3267">
        <f>INT((D3267-1)/6)+1</f>
        <v>3</v>
      </c>
      <c r="H3267">
        <f>MOD(D3267-1,6)+1</f>
        <v>3</v>
      </c>
      <c r="I3267">
        <f>37-D3267</f>
        <v>22</v>
      </c>
      <c r="J3267">
        <f>ABS(D3267-D3268)</f>
        <v>3</v>
      </c>
      <c r="K3267">
        <f>AVERAGE(D3267:D3271)</f>
        <v>15</v>
      </c>
      <c r="L3267">
        <f>AVERAGE(D3267:D3286)</f>
        <v>15</v>
      </c>
      <c r="M3267">
        <f>K3267-L3267</f>
        <v>0</v>
      </c>
      <c r="N3267" t="str">
        <f>IF(K3267&gt;L3267,"HIGH ZONE BIAS",IF(K3267&lt;L3267,"LOW ZONE BIAS","EQUILIBRIUM"))</f>
        <v>EQUILIBRIUM</v>
      </c>
    </row>
    <row r="3268">
      <c r="A3268">
        <v>24303</v>
      </c>
      <c r="B3268" t="str">
        <v>2024-04-04</v>
      </c>
      <c r="C3268" t="str">
        <v>Midday</v>
      </c>
      <c r="D3268">
        <v>12</v>
      </c>
      <c r="E3268" t="str">
        <f>IF(MOD(D3268,2)=0,"EVEN","ODD")</f>
        <v>EVEN</v>
      </c>
      <c r="F3268" t="str">
        <f>IF(D3268&lt;=18,"LOW (1-18)","HIGH (19-36)")</f>
        <v>LOW (1-18)</v>
      </c>
      <c r="G3268">
        <f>INT((D3268-1)/6)+1</f>
        <v>2</v>
      </c>
      <c r="H3268">
        <f>MOD(D3268-1,6)+1</f>
        <v>6</v>
      </c>
      <c r="I3268">
        <f>37-D3268</f>
        <v>25</v>
      </c>
      <c r="J3268">
        <f>ABS(D3268-D3269)</f>
        <v>9</v>
      </c>
      <c r="K3268">
        <f>AVERAGE(D3268:D3272)</f>
        <v>12</v>
      </c>
      <c r="L3268">
        <f>AVERAGE(D3268:D3287)</f>
        <v>12</v>
      </c>
      <c r="M3268">
        <f>K3268-L3268</f>
        <v>0</v>
      </c>
      <c r="N3268" t="str">
        <f>IF(K3268&gt;L3268,"HIGH ZONE BIAS",IF(K3268&lt;L3268,"LOW ZONE BIAS","EQUILIBRIUM"))</f>
        <v>EQUILIBRIUM</v>
      </c>
    </row>
    <row r="3269">
      <c r="A3269">
        <v>24302</v>
      </c>
      <c r="B3269" t="str">
        <v>2024-04-04</v>
      </c>
      <c r="C3269" t="str">
        <v>Morning</v>
      </c>
      <c r="D3269">
        <v>3</v>
      </c>
      <c r="E3269" t="str">
        <f>IF(MOD(D3269,2)=0,"EVEN","ODD")</f>
        <v>ODD</v>
      </c>
      <c r="F3269" t="str">
        <f>IF(D3269&lt;=18,"LOW (1-18)","HIGH (19-36)")</f>
        <v>LOW (1-18)</v>
      </c>
      <c r="G3269">
        <f>INT((D3269-1)/6)+1</f>
        <v>1</v>
      </c>
      <c r="H3269">
        <f>MOD(D3269-1,6)+1</f>
        <v>3</v>
      </c>
      <c r="I3269">
        <f>37-D3269</f>
        <v>34</v>
      </c>
      <c r="J3269">
        <f>ABS(D3269-D3270)</f>
        <v>20</v>
      </c>
      <c r="K3269">
        <f>AVERAGE(D3269:D3273)</f>
        <v>3</v>
      </c>
      <c r="L3269">
        <f>AVERAGE(D3269:D3288)</f>
        <v>3</v>
      </c>
      <c r="M3269">
        <f>K3269-L3269</f>
        <v>0</v>
      </c>
      <c r="N3269" t="str">
        <f>IF(K3269&gt;L3269,"HIGH ZONE BIAS",IF(K3269&lt;L3269,"LOW ZONE BIAS","EQUILIBRIUM"))</f>
        <v>EQUILIBRIUM</v>
      </c>
    </row>
    <row r="3270">
      <c r="A3270">
        <v>24301</v>
      </c>
      <c r="B3270" t="str">
        <v>2024-04-03</v>
      </c>
      <c r="C3270" t="str">
        <v>Evening</v>
      </c>
      <c r="D3270">
        <v>23</v>
      </c>
      <c r="E3270" t="str">
        <f>IF(MOD(D3270,2)=0,"EVEN","ODD")</f>
        <v>ODD</v>
      </c>
      <c r="F3270" t="str">
        <f>IF(D3270&lt;=18,"LOW (1-18)","HIGH (19-36)")</f>
        <v>HIGH (19-36)</v>
      </c>
      <c r="G3270">
        <f>INT((D3270-1)/6)+1</f>
        <v>4</v>
      </c>
      <c r="H3270">
        <f>MOD(D3270-1,6)+1</f>
        <v>5</v>
      </c>
      <c r="I3270">
        <f>37-D3270</f>
        <v>14</v>
      </c>
      <c r="J3270">
        <f>ABS(D3270-D3271)</f>
        <v>17</v>
      </c>
      <c r="K3270">
        <f>AVERAGE(D3270:D3274)</f>
        <v>23</v>
      </c>
      <c r="L3270">
        <f>AVERAGE(D3270:D3289)</f>
        <v>23</v>
      </c>
      <c r="M3270">
        <f>K3270-L3270</f>
        <v>0</v>
      </c>
      <c r="N3270" t="str">
        <f>IF(K3270&gt;L3270,"HIGH ZONE BIAS",IF(K3270&lt;L3270,"LOW ZONE BIAS","EQUILIBRIUM"))</f>
        <v>EQUILIBRIUM</v>
      </c>
    </row>
    <row r="3271">
      <c r="A3271">
        <v>24300</v>
      </c>
      <c r="B3271" t="str">
        <v>2024-04-03</v>
      </c>
      <c r="C3271" t="str">
        <v>Afternoon</v>
      </c>
      <c r="D3271">
        <v>6</v>
      </c>
      <c r="E3271" t="str">
        <f>IF(MOD(D3271,2)=0,"EVEN","ODD")</f>
        <v>EVEN</v>
      </c>
      <c r="F3271" t="str">
        <f>IF(D3271&lt;=18,"LOW (1-18)","HIGH (19-36)")</f>
        <v>LOW (1-18)</v>
      </c>
      <c r="G3271">
        <f>INT((D3271-1)/6)+1</f>
        <v>1</v>
      </c>
      <c r="H3271">
        <f>MOD(D3271-1,6)+1</f>
        <v>6</v>
      </c>
      <c r="I3271">
        <f>37-D3271</f>
        <v>31</v>
      </c>
      <c r="J3271">
        <f>ABS(D3271-D3272)</f>
        <v>22</v>
      </c>
      <c r="K3271">
        <f>AVERAGE(D3271:D3275)</f>
        <v>6</v>
      </c>
      <c r="L3271">
        <f>AVERAGE(D3271:D3290)</f>
        <v>6</v>
      </c>
      <c r="M3271">
        <f>K3271-L3271</f>
        <v>0</v>
      </c>
      <c r="N3271" t="str">
        <f>IF(K3271&gt;L3271,"HIGH ZONE BIAS",IF(K3271&lt;L3271,"LOW ZONE BIAS","EQUILIBRIUM"))</f>
        <v>EQUILIBRIUM</v>
      </c>
    </row>
    <row r="3272">
      <c r="A3272">
        <v>24299</v>
      </c>
      <c r="B3272" t="str">
        <v>2024-04-03</v>
      </c>
      <c r="C3272" t="str">
        <v>Midday</v>
      </c>
      <c r="D3272">
        <v>28</v>
      </c>
      <c r="E3272" t="str">
        <f>IF(MOD(D3272,2)=0,"EVEN","ODD")</f>
        <v>EVEN</v>
      </c>
      <c r="F3272" t="str">
        <f>IF(D3272&lt;=18,"LOW (1-18)","HIGH (19-36)")</f>
        <v>HIGH (19-36)</v>
      </c>
      <c r="G3272">
        <f>INT((D3272-1)/6)+1</f>
        <v>5</v>
      </c>
      <c r="H3272">
        <f>MOD(D3272-1,6)+1</f>
        <v>4</v>
      </c>
      <c r="I3272">
        <f>37-D3272</f>
        <v>9</v>
      </c>
      <c r="J3272">
        <f>ABS(D3272-D3273)</f>
        <v>19</v>
      </c>
      <c r="K3272">
        <f>AVERAGE(D3272:D3276)</f>
        <v>28</v>
      </c>
      <c r="L3272">
        <f>AVERAGE(D3272:D3291)</f>
        <v>28</v>
      </c>
      <c r="M3272">
        <f>K3272-L3272</f>
        <v>0</v>
      </c>
      <c r="N3272" t="str">
        <f>IF(K3272&gt;L3272,"HIGH ZONE BIAS",IF(K3272&lt;L3272,"LOW ZONE BIAS","EQUILIBRIUM"))</f>
        <v>EQUILIBRIUM</v>
      </c>
    </row>
    <row r="3273">
      <c r="A3273">
        <v>24298</v>
      </c>
      <c r="B3273" t="str">
        <v>2024-04-03</v>
      </c>
      <c r="C3273" t="str">
        <v>Morning</v>
      </c>
      <c r="D3273">
        <v>9</v>
      </c>
      <c r="E3273" t="str">
        <f>IF(MOD(D3273,2)=0,"EVEN","ODD")</f>
        <v>ODD</v>
      </c>
      <c r="F3273" t="str">
        <f>IF(D3273&lt;=18,"LOW (1-18)","HIGH (19-36)")</f>
        <v>LOW (1-18)</v>
      </c>
      <c r="G3273">
        <f>INT((D3273-1)/6)+1</f>
        <v>2</v>
      </c>
      <c r="H3273">
        <f>MOD(D3273-1,6)+1</f>
        <v>3</v>
      </c>
      <c r="I3273">
        <f>37-D3273</f>
        <v>28</v>
      </c>
      <c r="J3273">
        <f>ABS(D3273-D3274)</f>
        <v>0</v>
      </c>
      <c r="K3273">
        <f>AVERAGE(D3273:D3277)</f>
        <v>9</v>
      </c>
      <c r="L3273">
        <f>AVERAGE(D3273:D3292)</f>
        <v>9</v>
      </c>
      <c r="M3273">
        <f>K3273-L3273</f>
        <v>0</v>
      </c>
      <c r="N3273" t="str">
        <f>IF(K3273&gt;L3273,"HIGH ZONE BIAS",IF(K3273&lt;L3273,"LOW ZONE BIAS","EQUILIBRIUM"))</f>
        <v>EQUILIBRIUM</v>
      </c>
    </row>
    <row r="3274">
      <c r="A3274">
        <v>24297</v>
      </c>
      <c r="B3274" t="str">
        <v>2024-04-02</v>
      </c>
      <c r="C3274" t="str">
        <v>Evening</v>
      </c>
      <c r="D3274">
        <v>9</v>
      </c>
      <c r="E3274" t="str">
        <f>IF(MOD(D3274,2)=0,"EVEN","ODD")</f>
        <v>ODD</v>
      </c>
      <c r="F3274" t="str">
        <f>IF(D3274&lt;=18,"LOW (1-18)","HIGH (19-36)")</f>
        <v>LOW (1-18)</v>
      </c>
      <c r="G3274">
        <f>INT((D3274-1)/6)+1</f>
        <v>2</v>
      </c>
      <c r="H3274">
        <f>MOD(D3274-1,6)+1</f>
        <v>3</v>
      </c>
      <c r="I3274">
        <f>37-D3274</f>
        <v>28</v>
      </c>
      <c r="J3274">
        <f>ABS(D3274-D3275)</f>
        <v>4</v>
      </c>
      <c r="K3274">
        <f>AVERAGE(D3274:D3278)</f>
        <v>9</v>
      </c>
      <c r="L3274">
        <f>AVERAGE(D3274:D3293)</f>
        <v>9</v>
      </c>
      <c r="M3274">
        <f>K3274-L3274</f>
        <v>0</v>
      </c>
      <c r="N3274" t="str">
        <f>IF(K3274&gt;L3274,"HIGH ZONE BIAS",IF(K3274&lt;L3274,"LOW ZONE BIAS","EQUILIBRIUM"))</f>
        <v>EQUILIBRIUM</v>
      </c>
    </row>
    <row r="3275">
      <c r="A3275">
        <v>24296</v>
      </c>
      <c r="B3275" t="str">
        <v>2024-04-02</v>
      </c>
      <c r="C3275" t="str">
        <v>Afternoon</v>
      </c>
      <c r="D3275">
        <v>5</v>
      </c>
      <c r="E3275" t="str">
        <f>IF(MOD(D3275,2)=0,"EVEN","ODD")</f>
        <v>ODD</v>
      </c>
      <c r="F3275" t="str">
        <f>IF(D3275&lt;=18,"LOW (1-18)","HIGH (19-36)")</f>
        <v>LOW (1-18)</v>
      </c>
      <c r="G3275">
        <f>INT((D3275-1)/6)+1</f>
        <v>1</v>
      </c>
      <c r="H3275">
        <f>MOD(D3275-1,6)+1</f>
        <v>5</v>
      </c>
      <c r="I3275">
        <f>37-D3275</f>
        <v>32</v>
      </c>
      <c r="J3275">
        <f>ABS(D3275-D3276)</f>
        <v>21</v>
      </c>
      <c r="K3275">
        <f>AVERAGE(D3275:D3279)</f>
        <v>5</v>
      </c>
      <c r="L3275">
        <f>AVERAGE(D3275:D3294)</f>
        <v>5</v>
      </c>
      <c r="M3275">
        <f>K3275-L3275</f>
        <v>0</v>
      </c>
      <c r="N3275" t="str">
        <f>IF(K3275&gt;L3275,"HIGH ZONE BIAS",IF(K3275&lt;L3275,"LOW ZONE BIAS","EQUILIBRIUM"))</f>
        <v>EQUILIBRIUM</v>
      </c>
    </row>
    <row r="3276">
      <c r="A3276">
        <v>24295</v>
      </c>
      <c r="B3276" t="str">
        <v>2024-04-02</v>
      </c>
      <c r="C3276" t="str">
        <v>Midday</v>
      </c>
      <c r="D3276">
        <v>26</v>
      </c>
      <c r="E3276" t="str">
        <f>IF(MOD(D3276,2)=0,"EVEN","ODD")</f>
        <v>EVEN</v>
      </c>
      <c r="F3276" t="str">
        <f>IF(D3276&lt;=18,"LOW (1-18)","HIGH (19-36)")</f>
        <v>HIGH (19-36)</v>
      </c>
      <c r="G3276">
        <f>INT((D3276-1)/6)+1</f>
        <v>5</v>
      </c>
      <c r="H3276">
        <f>MOD(D3276-1,6)+1</f>
        <v>2</v>
      </c>
      <c r="I3276">
        <f>37-D3276</f>
        <v>11</v>
      </c>
      <c r="J3276">
        <f>ABS(D3276-D3277)</f>
        <v>20</v>
      </c>
      <c r="K3276">
        <f>AVERAGE(D3276:D3280)</f>
        <v>26</v>
      </c>
      <c r="L3276">
        <f>AVERAGE(D3276:D3295)</f>
        <v>26</v>
      </c>
      <c r="M3276">
        <f>K3276-L3276</f>
        <v>0</v>
      </c>
      <c r="N3276" t="str">
        <f>IF(K3276&gt;L3276,"HIGH ZONE BIAS",IF(K3276&lt;L3276,"LOW ZONE BIAS","EQUILIBRIUM"))</f>
        <v>EQUILIBRIUM</v>
      </c>
    </row>
    <row r="3277">
      <c r="A3277">
        <v>24294</v>
      </c>
      <c r="B3277" t="str">
        <v>2024-04-02</v>
      </c>
      <c r="C3277" t="str">
        <v>Morning</v>
      </c>
      <c r="D3277">
        <v>6</v>
      </c>
      <c r="E3277" t="str">
        <f>IF(MOD(D3277,2)=0,"EVEN","ODD")</f>
        <v>EVEN</v>
      </c>
      <c r="F3277" t="str">
        <f>IF(D3277&lt;=18,"LOW (1-18)","HIGH (19-36)")</f>
        <v>LOW (1-18)</v>
      </c>
      <c r="G3277">
        <f>INT((D3277-1)/6)+1</f>
        <v>1</v>
      </c>
      <c r="H3277">
        <f>MOD(D3277-1,6)+1</f>
        <v>6</v>
      </c>
      <c r="I3277">
        <f>37-D3277</f>
        <v>31</v>
      </c>
      <c r="J3277">
        <f>ABS(D3277-D3278)</f>
        <v>22</v>
      </c>
      <c r="K3277">
        <f>AVERAGE(D3277:D3281)</f>
        <v>6</v>
      </c>
      <c r="L3277">
        <f>AVERAGE(D3277:D3296)</f>
        <v>6</v>
      </c>
      <c r="M3277">
        <f>K3277-L3277</f>
        <v>0</v>
      </c>
      <c r="N3277" t="str">
        <f>IF(K3277&gt;L3277,"HIGH ZONE BIAS",IF(K3277&lt;L3277,"LOW ZONE BIAS","EQUILIBRIUM"))</f>
        <v>EQUILIBRIUM</v>
      </c>
    </row>
    <row r="3278">
      <c r="A3278">
        <v>24293</v>
      </c>
      <c r="B3278" t="str">
        <v>2024-04-01</v>
      </c>
      <c r="C3278" t="str">
        <v>Evening</v>
      </c>
      <c r="D3278">
        <v>28</v>
      </c>
      <c r="E3278" t="str">
        <f>IF(MOD(D3278,2)=0,"EVEN","ODD")</f>
        <v>EVEN</v>
      </c>
      <c r="F3278" t="str">
        <f>IF(D3278&lt;=18,"LOW (1-18)","HIGH (19-36)")</f>
        <v>HIGH (19-36)</v>
      </c>
      <c r="G3278">
        <f>INT((D3278-1)/6)+1</f>
        <v>5</v>
      </c>
      <c r="H3278">
        <f>MOD(D3278-1,6)+1</f>
        <v>4</v>
      </c>
      <c r="I3278">
        <f>37-D3278</f>
        <v>9</v>
      </c>
      <c r="J3278">
        <f>ABS(D3278-D3279)</f>
        <v>7</v>
      </c>
      <c r="K3278">
        <f>AVERAGE(D3278:D3282)</f>
        <v>28</v>
      </c>
      <c r="L3278">
        <f>AVERAGE(D3278:D3297)</f>
        <v>28</v>
      </c>
      <c r="M3278">
        <f>K3278-L3278</f>
        <v>0</v>
      </c>
      <c r="N3278" t="str">
        <f>IF(K3278&gt;L3278,"HIGH ZONE BIAS",IF(K3278&lt;L3278,"LOW ZONE BIAS","EQUILIBRIUM"))</f>
        <v>EQUILIBRIUM</v>
      </c>
    </row>
    <row r="3279">
      <c r="A3279">
        <v>24292</v>
      </c>
      <c r="B3279" t="str">
        <v>2024-04-01</v>
      </c>
      <c r="C3279" t="str">
        <v>Afternoon</v>
      </c>
      <c r="D3279">
        <v>21</v>
      </c>
      <c r="E3279" t="str">
        <f>IF(MOD(D3279,2)=0,"EVEN","ODD")</f>
        <v>ODD</v>
      </c>
      <c r="F3279" t="str">
        <f>IF(D3279&lt;=18,"LOW (1-18)","HIGH (19-36)")</f>
        <v>HIGH (19-36)</v>
      </c>
      <c r="G3279">
        <f>INT((D3279-1)/6)+1</f>
        <v>4</v>
      </c>
      <c r="H3279">
        <f>MOD(D3279-1,6)+1</f>
        <v>3</v>
      </c>
      <c r="I3279">
        <f>37-D3279</f>
        <v>16</v>
      </c>
      <c r="J3279">
        <f>ABS(D3279-D3280)</f>
        <v>0</v>
      </c>
      <c r="K3279">
        <f>AVERAGE(D3279:D3283)</f>
        <v>21</v>
      </c>
      <c r="L3279">
        <f>AVERAGE(D3279:D3298)</f>
        <v>21</v>
      </c>
      <c r="M3279">
        <f>K3279-L3279</f>
        <v>0</v>
      </c>
      <c r="N3279" t="str">
        <f>IF(K3279&gt;L3279,"HIGH ZONE BIAS",IF(K3279&lt;L3279,"LOW ZONE BIAS","EQUILIBRIUM"))</f>
        <v>EQUILIBRIUM</v>
      </c>
    </row>
    <row r="3280">
      <c r="A3280">
        <v>24291</v>
      </c>
      <c r="B3280" t="str">
        <v>2024-04-01</v>
      </c>
      <c r="C3280" t="str">
        <v>Midday</v>
      </c>
      <c r="D3280">
        <v>21</v>
      </c>
      <c r="E3280" t="str">
        <f>IF(MOD(D3280,2)=0,"EVEN","ODD")</f>
        <v>ODD</v>
      </c>
      <c r="F3280" t="str">
        <f>IF(D3280&lt;=18,"LOW (1-18)","HIGH (19-36)")</f>
        <v>HIGH (19-36)</v>
      </c>
      <c r="G3280">
        <f>INT((D3280-1)/6)+1</f>
        <v>4</v>
      </c>
      <c r="H3280">
        <f>MOD(D3280-1,6)+1</f>
        <v>3</v>
      </c>
      <c r="I3280">
        <f>37-D3280</f>
        <v>16</v>
      </c>
      <c r="J3280">
        <f>ABS(D3280-D3281)</f>
        <v>1</v>
      </c>
      <c r="K3280">
        <f>AVERAGE(D3280:D3284)</f>
        <v>21</v>
      </c>
      <c r="L3280">
        <f>AVERAGE(D3280:D3299)</f>
        <v>21</v>
      </c>
      <c r="M3280">
        <f>K3280-L3280</f>
        <v>0</v>
      </c>
      <c r="N3280" t="str">
        <f>IF(K3280&gt;L3280,"HIGH ZONE BIAS",IF(K3280&lt;L3280,"LOW ZONE BIAS","EQUILIBRIUM"))</f>
        <v>EQUILIBRIUM</v>
      </c>
    </row>
    <row r="3281">
      <c r="A3281">
        <v>24290</v>
      </c>
      <c r="B3281" t="str">
        <v>2024-04-01</v>
      </c>
      <c r="C3281" t="str">
        <v>Morning</v>
      </c>
      <c r="D3281">
        <v>22</v>
      </c>
      <c r="E3281" t="str">
        <f>IF(MOD(D3281,2)=0,"EVEN","ODD")</f>
        <v>EVEN</v>
      </c>
      <c r="F3281" t="str">
        <f>IF(D3281&lt;=18,"LOW (1-18)","HIGH (19-36)")</f>
        <v>HIGH (19-36)</v>
      </c>
      <c r="G3281">
        <f>INT((D3281-1)/6)+1</f>
        <v>4</v>
      </c>
      <c r="H3281">
        <f>MOD(D3281-1,6)+1</f>
        <v>4</v>
      </c>
      <c r="I3281">
        <f>37-D3281</f>
        <v>15</v>
      </c>
      <c r="J3281">
        <f>ABS(D3281-D3282)</f>
        <v>3</v>
      </c>
      <c r="K3281">
        <f>AVERAGE(D3281:D3285)</f>
        <v>22</v>
      </c>
      <c r="L3281">
        <f>AVERAGE(D3281:D3300)</f>
        <v>22</v>
      </c>
      <c r="M3281">
        <f>K3281-L3281</f>
        <v>0</v>
      </c>
      <c r="N3281" t="str">
        <f>IF(K3281&gt;L3281,"HIGH ZONE BIAS",IF(K3281&lt;L3281,"LOW ZONE BIAS","EQUILIBRIUM"))</f>
        <v>EQUILIBRIUM</v>
      </c>
    </row>
    <row r="3282">
      <c r="A3282">
        <v>24289</v>
      </c>
      <c r="B3282" t="str">
        <v>2024-03-28</v>
      </c>
      <c r="C3282" t="str">
        <v>Evening</v>
      </c>
      <c r="D3282">
        <v>19</v>
      </c>
      <c r="E3282" t="str">
        <f>IF(MOD(D3282,2)=0,"EVEN","ODD")</f>
        <v>ODD</v>
      </c>
      <c r="F3282" t="str">
        <f>IF(D3282&lt;=18,"LOW (1-18)","HIGH (19-36)")</f>
        <v>HIGH (19-36)</v>
      </c>
      <c r="G3282">
        <f>INT((D3282-1)/6)+1</f>
        <v>4</v>
      </c>
      <c r="H3282">
        <f>MOD(D3282-1,6)+1</f>
        <v>1</v>
      </c>
      <c r="I3282">
        <f>37-D3282</f>
        <v>18</v>
      </c>
      <c r="J3282">
        <f>ABS(D3282-D3283)</f>
        <v>6</v>
      </c>
      <c r="K3282">
        <f>AVERAGE(D3282:D3286)</f>
        <v>19</v>
      </c>
      <c r="L3282">
        <f>AVERAGE(D3282:D3301)</f>
        <v>19</v>
      </c>
      <c r="M3282">
        <f>K3282-L3282</f>
        <v>0</v>
      </c>
      <c r="N3282" t="str">
        <f>IF(K3282&gt;L3282,"HIGH ZONE BIAS",IF(K3282&lt;L3282,"LOW ZONE BIAS","EQUILIBRIUM"))</f>
        <v>EQUILIBRIUM</v>
      </c>
    </row>
    <row r="3283">
      <c r="A3283">
        <v>24288</v>
      </c>
      <c r="B3283" t="str">
        <v>2024-03-28</v>
      </c>
      <c r="C3283" t="str">
        <v>Afternoon</v>
      </c>
      <c r="D3283">
        <v>25</v>
      </c>
      <c r="E3283" t="str">
        <f>IF(MOD(D3283,2)=0,"EVEN","ODD")</f>
        <v>ODD</v>
      </c>
      <c r="F3283" t="str">
        <f>IF(D3283&lt;=18,"LOW (1-18)","HIGH (19-36)")</f>
        <v>HIGH (19-36)</v>
      </c>
      <c r="G3283">
        <f>INT((D3283-1)/6)+1</f>
        <v>5</v>
      </c>
      <c r="H3283">
        <f>MOD(D3283-1,6)+1</f>
        <v>1</v>
      </c>
      <c r="I3283">
        <f>37-D3283</f>
        <v>12</v>
      </c>
      <c r="J3283">
        <f>ABS(D3283-D3284)</f>
        <v>18</v>
      </c>
      <c r="K3283">
        <f>AVERAGE(D3283:D3287)</f>
        <v>25</v>
      </c>
      <c r="L3283">
        <f>AVERAGE(D3283:D3302)</f>
        <v>25</v>
      </c>
      <c r="M3283">
        <f>K3283-L3283</f>
        <v>0</v>
      </c>
      <c r="N3283" t="str">
        <f>IF(K3283&gt;L3283,"HIGH ZONE BIAS",IF(K3283&lt;L3283,"LOW ZONE BIAS","EQUILIBRIUM"))</f>
        <v>EQUILIBRIUM</v>
      </c>
    </row>
    <row r="3284">
      <c r="A3284">
        <v>24287</v>
      </c>
      <c r="B3284" t="str">
        <v>2024-03-28</v>
      </c>
      <c r="C3284" t="str">
        <v>Midday</v>
      </c>
      <c r="D3284">
        <v>7</v>
      </c>
      <c r="E3284" t="str">
        <f>IF(MOD(D3284,2)=0,"EVEN","ODD")</f>
        <v>ODD</v>
      </c>
      <c r="F3284" t="str">
        <f>IF(D3284&lt;=18,"LOW (1-18)","HIGH (19-36)")</f>
        <v>LOW (1-18)</v>
      </c>
      <c r="G3284">
        <f>INT((D3284-1)/6)+1</f>
        <v>2</v>
      </c>
      <c r="H3284">
        <f>MOD(D3284-1,6)+1</f>
        <v>1</v>
      </c>
      <c r="I3284">
        <f>37-D3284</f>
        <v>30</v>
      </c>
      <c r="J3284">
        <f>ABS(D3284-D3285)</f>
        <v>11</v>
      </c>
      <c r="K3284">
        <f>AVERAGE(D3284:D3288)</f>
        <v>7</v>
      </c>
      <c r="L3284">
        <f>AVERAGE(D3284:D3303)</f>
        <v>7</v>
      </c>
      <c r="M3284">
        <f>K3284-L3284</f>
        <v>0</v>
      </c>
      <c r="N3284" t="str">
        <f>IF(K3284&gt;L3284,"HIGH ZONE BIAS",IF(K3284&lt;L3284,"LOW ZONE BIAS","EQUILIBRIUM"))</f>
        <v>EQUILIBRIUM</v>
      </c>
    </row>
    <row r="3285">
      <c r="A3285">
        <v>24286</v>
      </c>
      <c r="B3285" t="str">
        <v>2024-03-28</v>
      </c>
      <c r="C3285" t="str">
        <v>Morning</v>
      </c>
      <c r="D3285">
        <v>18</v>
      </c>
      <c r="E3285" t="str">
        <f>IF(MOD(D3285,2)=0,"EVEN","ODD")</f>
        <v>EVEN</v>
      </c>
      <c r="F3285" t="str">
        <f>IF(D3285&lt;=18,"LOW (1-18)","HIGH (19-36)")</f>
        <v>LOW (1-18)</v>
      </c>
      <c r="G3285">
        <f>INT((D3285-1)/6)+1</f>
        <v>3</v>
      </c>
      <c r="H3285">
        <f>MOD(D3285-1,6)+1</f>
        <v>6</v>
      </c>
      <c r="I3285">
        <f>37-D3285</f>
        <v>19</v>
      </c>
      <c r="J3285">
        <f>ABS(D3285-D3286)</f>
        <v>1</v>
      </c>
      <c r="K3285">
        <f>AVERAGE(D3285:D3289)</f>
        <v>18</v>
      </c>
      <c r="L3285">
        <f>AVERAGE(D3285:D3304)</f>
        <v>18</v>
      </c>
      <c r="M3285">
        <f>K3285-L3285</f>
        <v>0</v>
      </c>
      <c r="N3285" t="str">
        <f>IF(K3285&gt;L3285,"HIGH ZONE BIAS",IF(K3285&lt;L3285,"LOW ZONE BIAS","EQUILIBRIUM"))</f>
        <v>EQUILIBRIUM</v>
      </c>
    </row>
    <row r="3286">
      <c r="A3286">
        <v>24285</v>
      </c>
      <c r="B3286" t="str">
        <v>2024-03-27</v>
      </c>
      <c r="C3286" t="str">
        <v>Evening</v>
      </c>
      <c r="D3286">
        <v>17</v>
      </c>
      <c r="E3286" t="str">
        <f>IF(MOD(D3286,2)=0,"EVEN","ODD")</f>
        <v>ODD</v>
      </c>
      <c r="F3286" t="str">
        <f>IF(D3286&lt;=18,"LOW (1-18)","HIGH (19-36)")</f>
        <v>LOW (1-18)</v>
      </c>
      <c r="G3286">
        <f>INT((D3286-1)/6)+1</f>
        <v>3</v>
      </c>
      <c r="H3286">
        <f>MOD(D3286-1,6)+1</f>
        <v>5</v>
      </c>
      <c r="I3286">
        <f>37-D3286</f>
        <v>20</v>
      </c>
      <c r="J3286">
        <f>ABS(D3286-D3287)</f>
        <v>1</v>
      </c>
      <c r="K3286">
        <f>AVERAGE(D3286:D3290)</f>
        <v>17</v>
      </c>
      <c r="L3286">
        <f>AVERAGE(D3286:D3305)</f>
        <v>17</v>
      </c>
      <c r="M3286">
        <f>K3286-L3286</f>
        <v>0</v>
      </c>
      <c r="N3286" t="str">
        <f>IF(K3286&gt;L3286,"HIGH ZONE BIAS",IF(K3286&lt;L3286,"LOW ZONE BIAS","EQUILIBRIUM"))</f>
        <v>EQUILIBRIUM</v>
      </c>
    </row>
    <row r="3287">
      <c r="A3287">
        <v>24284</v>
      </c>
      <c r="B3287" t="str">
        <v>2024-03-27</v>
      </c>
      <c r="C3287" t="str">
        <v>Afternoon</v>
      </c>
      <c r="D3287">
        <v>18</v>
      </c>
      <c r="E3287" t="str">
        <f>IF(MOD(D3287,2)=0,"EVEN","ODD")</f>
        <v>EVEN</v>
      </c>
      <c r="F3287" t="str">
        <f>IF(D3287&lt;=18,"LOW (1-18)","HIGH (19-36)")</f>
        <v>LOW (1-18)</v>
      </c>
      <c r="G3287">
        <f>INT((D3287-1)/6)+1</f>
        <v>3</v>
      </c>
      <c r="H3287">
        <f>MOD(D3287-1,6)+1</f>
        <v>6</v>
      </c>
      <c r="I3287">
        <f>37-D3287</f>
        <v>19</v>
      </c>
      <c r="J3287">
        <f>ABS(D3287-D3288)</f>
        <v>2</v>
      </c>
      <c r="K3287">
        <f>AVERAGE(D3287:D3291)</f>
        <v>18</v>
      </c>
      <c r="L3287">
        <f>AVERAGE(D3287:D3306)</f>
        <v>18</v>
      </c>
      <c r="M3287">
        <f>K3287-L3287</f>
        <v>0</v>
      </c>
      <c r="N3287" t="str">
        <f>IF(K3287&gt;L3287,"HIGH ZONE BIAS",IF(K3287&lt;L3287,"LOW ZONE BIAS","EQUILIBRIUM"))</f>
        <v>EQUILIBRIUM</v>
      </c>
    </row>
    <row r="3288">
      <c r="A3288">
        <v>24283</v>
      </c>
      <c r="B3288" t="str">
        <v>2024-03-27</v>
      </c>
      <c r="C3288" t="str">
        <v>Midday</v>
      </c>
      <c r="D3288">
        <v>20</v>
      </c>
      <c r="E3288" t="str">
        <f>IF(MOD(D3288,2)=0,"EVEN","ODD")</f>
        <v>EVEN</v>
      </c>
      <c r="F3288" t="str">
        <f>IF(D3288&lt;=18,"LOW (1-18)","HIGH (19-36)")</f>
        <v>HIGH (19-36)</v>
      </c>
      <c r="G3288">
        <f>INT((D3288-1)/6)+1</f>
        <v>4</v>
      </c>
      <c r="H3288">
        <f>MOD(D3288-1,6)+1</f>
        <v>2</v>
      </c>
      <c r="I3288">
        <f>37-D3288</f>
        <v>17</v>
      </c>
      <c r="J3288">
        <f>ABS(D3288-D3289)</f>
        <v>8</v>
      </c>
      <c r="K3288">
        <f>AVERAGE(D3288:D3292)</f>
        <v>20</v>
      </c>
      <c r="L3288">
        <f>AVERAGE(D3288:D3307)</f>
        <v>20</v>
      </c>
      <c r="M3288">
        <f>K3288-L3288</f>
        <v>0</v>
      </c>
      <c r="N3288" t="str">
        <f>IF(K3288&gt;L3288,"HIGH ZONE BIAS",IF(K3288&lt;L3288,"LOW ZONE BIAS","EQUILIBRIUM"))</f>
        <v>EQUILIBRIUM</v>
      </c>
    </row>
    <row r="3289">
      <c r="A3289">
        <v>24282</v>
      </c>
      <c r="B3289" t="str">
        <v>2024-03-27</v>
      </c>
      <c r="C3289" t="str">
        <v>Morning</v>
      </c>
      <c r="D3289">
        <v>28</v>
      </c>
      <c r="E3289" t="str">
        <f>IF(MOD(D3289,2)=0,"EVEN","ODD")</f>
        <v>EVEN</v>
      </c>
      <c r="F3289" t="str">
        <f>IF(D3289&lt;=18,"LOW (1-18)","HIGH (19-36)")</f>
        <v>HIGH (19-36)</v>
      </c>
      <c r="G3289">
        <f>INT((D3289-1)/6)+1</f>
        <v>5</v>
      </c>
      <c r="H3289">
        <f>MOD(D3289-1,6)+1</f>
        <v>4</v>
      </c>
      <c r="I3289">
        <f>37-D3289</f>
        <v>9</v>
      </c>
      <c r="J3289">
        <f>ABS(D3289-D3290)</f>
        <v>1</v>
      </c>
      <c r="K3289">
        <f>AVERAGE(D3289:D3293)</f>
        <v>28</v>
      </c>
      <c r="L3289">
        <f>AVERAGE(D3289:D3308)</f>
        <v>28</v>
      </c>
      <c r="M3289">
        <f>K3289-L3289</f>
        <v>0</v>
      </c>
      <c r="N3289" t="str">
        <f>IF(K3289&gt;L3289,"HIGH ZONE BIAS",IF(K3289&lt;L3289,"LOW ZONE BIAS","EQUILIBRIUM"))</f>
        <v>EQUILIBRIUM</v>
      </c>
    </row>
    <row r="3290">
      <c r="A3290">
        <v>24281</v>
      </c>
      <c r="B3290" t="str">
        <v>2024-03-26</v>
      </c>
      <c r="C3290" t="str">
        <v>Evening</v>
      </c>
      <c r="D3290">
        <v>27</v>
      </c>
      <c r="E3290" t="str">
        <f>IF(MOD(D3290,2)=0,"EVEN","ODD")</f>
        <v>ODD</v>
      </c>
      <c r="F3290" t="str">
        <f>IF(D3290&lt;=18,"LOW (1-18)","HIGH (19-36)")</f>
        <v>HIGH (19-36)</v>
      </c>
      <c r="G3290">
        <f>INT((D3290-1)/6)+1</f>
        <v>5</v>
      </c>
      <c r="H3290">
        <f>MOD(D3290-1,6)+1</f>
        <v>3</v>
      </c>
      <c r="I3290">
        <f>37-D3290</f>
        <v>10</v>
      </c>
      <c r="J3290">
        <f>ABS(D3290-D3291)</f>
        <v>22</v>
      </c>
      <c r="K3290">
        <f>AVERAGE(D3290:D3294)</f>
        <v>27</v>
      </c>
      <c r="L3290">
        <f>AVERAGE(D3290:D3309)</f>
        <v>27</v>
      </c>
      <c r="M3290">
        <f>K3290-L3290</f>
        <v>0</v>
      </c>
      <c r="N3290" t="str">
        <f>IF(K3290&gt;L3290,"HIGH ZONE BIAS",IF(K3290&lt;L3290,"LOW ZONE BIAS","EQUILIBRIUM"))</f>
        <v>EQUILIBRIUM</v>
      </c>
    </row>
    <row r="3291">
      <c r="A3291">
        <v>24280</v>
      </c>
      <c r="B3291" t="str">
        <v>2024-03-26</v>
      </c>
      <c r="C3291" t="str">
        <v>Afternoon</v>
      </c>
      <c r="D3291">
        <v>5</v>
      </c>
      <c r="E3291" t="str">
        <f>IF(MOD(D3291,2)=0,"EVEN","ODD")</f>
        <v>ODD</v>
      </c>
      <c r="F3291" t="str">
        <f>IF(D3291&lt;=18,"LOW (1-18)","HIGH (19-36)")</f>
        <v>LOW (1-18)</v>
      </c>
      <c r="G3291">
        <f>INT((D3291-1)/6)+1</f>
        <v>1</v>
      </c>
      <c r="H3291">
        <f>MOD(D3291-1,6)+1</f>
        <v>5</v>
      </c>
      <c r="I3291">
        <f>37-D3291</f>
        <v>32</v>
      </c>
      <c r="J3291">
        <f>ABS(D3291-D3292)</f>
        <v>0</v>
      </c>
      <c r="K3291">
        <f>AVERAGE(D3291:D3295)</f>
        <v>5</v>
      </c>
      <c r="L3291">
        <f>AVERAGE(D3291:D3310)</f>
        <v>5</v>
      </c>
      <c r="M3291">
        <f>K3291-L3291</f>
        <v>0</v>
      </c>
      <c r="N3291" t="str">
        <f>IF(K3291&gt;L3291,"HIGH ZONE BIAS",IF(K3291&lt;L3291,"LOW ZONE BIAS","EQUILIBRIUM"))</f>
        <v>EQUILIBRIUM</v>
      </c>
    </row>
    <row r="3292">
      <c r="A3292">
        <v>24279</v>
      </c>
      <c r="B3292" t="str">
        <v>2024-03-26</v>
      </c>
      <c r="C3292" t="str">
        <v>Midday</v>
      </c>
      <c r="D3292">
        <v>5</v>
      </c>
      <c r="E3292" t="str">
        <f>IF(MOD(D3292,2)=0,"EVEN","ODD")</f>
        <v>ODD</v>
      </c>
      <c r="F3292" t="str">
        <f>IF(D3292&lt;=18,"LOW (1-18)","HIGH (19-36)")</f>
        <v>LOW (1-18)</v>
      </c>
      <c r="G3292">
        <f>INT((D3292-1)/6)+1</f>
        <v>1</v>
      </c>
      <c r="H3292">
        <f>MOD(D3292-1,6)+1</f>
        <v>5</v>
      </c>
      <c r="I3292">
        <f>37-D3292</f>
        <v>32</v>
      </c>
      <c r="J3292">
        <f>ABS(D3292-D3293)</f>
        <v>11</v>
      </c>
      <c r="K3292">
        <f>AVERAGE(D3292:D3296)</f>
        <v>5</v>
      </c>
      <c r="L3292">
        <f>AVERAGE(D3292:D3311)</f>
        <v>5</v>
      </c>
      <c r="M3292">
        <f>K3292-L3292</f>
        <v>0</v>
      </c>
      <c r="N3292" t="str">
        <f>IF(K3292&gt;L3292,"HIGH ZONE BIAS",IF(K3292&lt;L3292,"LOW ZONE BIAS","EQUILIBRIUM"))</f>
        <v>EQUILIBRIUM</v>
      </c>
    </row>
    <row r="3293">
      <c r="A3293">
        <v>24278</v>
      </c>
      <c r="B3293" t="str">
        <v>2024-03-26</v>
      </c>
      <c r="C3293" t="str">
        <v>Morning</v>
      </c>
      <c r="D3293">
        <v>16</v>
      </c>
      <c r="E3293" t="str">
        <f>IF(MOD(D3293,2)=0,"EVEN","ODD")</f>
        <v>EVEN</v>
      </c>
      <c r="F3293" t="str">
        <f>IF(D3293&lt;=18,"LOW (1-18)","HIGH (19-36)")</f>
        <v>LOW (1-18)</v>
      </c>
      <c r="G3293">
        <f>INT((D3293-1)/6)+1</f>
        <v>3</v>
      </c>
      <c r="H3293">
        <f>MOD(D3293-1,6)+1</f>
        <v>4</v>
      </c>
      <c r="I3293">
        <f>37-D3293</f>
        <v>21</v>
      </c>
      <c r="J3293">
        <f>ABS(D3293-D3294)</f>
        <v>16</v>
      </c>
      <c r="K3293">
        <f>AVERAGE(D3293:D3297)</f>
        <v>16</v>
      </c>
      <c r="L3293">
        <f>AVERAGE(D3293:D3312)</f>
        <v>16</v>
      </c>
      <c r="M3293">
        <f>K3293-L3293</f>
        <v>0</v>
      </c>
      <c r="N3293" t="str">
        <f>IF(K3293&gt;L3293,"HIGH ZONE BIAS",IF(K3293&lt;L3293,"LOW ZONE BIAS","EQUILIBRIUM"))</f>
        <v>EQUILIBRIUM</v>
      </c>
    </row>
    <row r="3294">
      <c r="A3294">
        <v>24277</v>
      </c>
      <c r="B3294" t="str">
        <v>2024-03-25</v>
      </c>
      <c r="C3294" t="str">
        <v>Evening</v>
      </c>
      <c r="D3294">
        <v>32</v>
      </c>
      <c r="E3294" t="str">
        <f>IF(MOD(D3294,2)=0,"EVEN","ODD")</f>
        <v>EVEN</v>
      </c>
      <c r="F3294" t="str">
        <f>IF(D3294&lt;=18,"LOW (1-18)","HIGH (19-36)")</f>
        <v>HIGH (19-36)</v>
      </c>
      <c r="G3294">
        <f>INT((D3294-1)/6)+1</f>
        <v>6</v>
      </c>
      <c r="H3294">
        <f>MOD(D3294-1,6)+1</f>
        <v>2</v>
      </c>
      <c r="I3294">
        <f>37-D3294</f>
        <v>5</v>
      </c>
      <c r="J3294">
        <f>ABS(D3294-D3295)</f>
        <v>5</v>
      </c>
      <c r="K3294">
        <f>AVERAGE(D3294:D3298)</f>
        <v>32</v>
      </c>
      <c r="L3294">
        <f>AVERAGE(D3294:D3313)</f>
        <v>32</v>
      </c>
      <c r="M3294">
        <f>K3294-L3294</f>
        <v>0</v>
      </c>
      <c r="N3294" t="str">
        <f>IF(K3294&gt;L3294,"HIGH ZONE BIAS",IF(K3294&lt;L3294,"LOW ZONE BIAS","EQUILIBRIUM"))</f>
        <v>EQUILIBRIUM</v>
      </c>
    </row>
    <row r="3295">
      <c r="A3295">
        <v>24276</v>
      </c>
      <c r="B3295" t="str">
        <v>2024-03-25</v>
      </c>
      <c r="C3295" t="str">
        <v>Afternoon</v>
      </c>
      <c r="D3295">
        <v>27</v>
      </c>
      <c r="E3295" t="str">
        <f>IF(MOD(D3295,2)=0,"EVEN","ODD")</f>
        <v>ODD</v>
      </c>
      <c r="F3295" t="str">
        <f>IF(D3295&lt;=18,"LOW (1-18)","HIGH (19-36)")</f>
        <v>HIGH (19-36)</v>
      </c>
      <c r="G3295">
        <f>INT((D3295-1)/6)+1</f>
        <v>5</v>
      </c>
      <c r="H3295">
        <f>MOD(D3295-1,6)+1</f>
        <v>3</v>
      </c>
      <c r="I3295">
        <f>37-D3295</f>
        <v>10</v>
      </c>
      <c r="J3295">
        <f>ABS(D3295-D3296)</f>
        <v>9</v>
      </c>
      <c r="K3295">
        <f>AVERAGE(D3295:D3299)</f>
        <v>27</v>
      </c>
      <c r="L3295">
        <f>AVERAGE(D3295:D3314)</f>
        <v>27</v>
      </c>
      <c r="M3295">
        <f>K3295-L3295</f>
        <v>0</v>
      </c>
      <c r="N3295" t="str">
        <f>IF(K3295&gt;L3295,"HIGH ZONE BIAS",IF(K3295&lt;L3295,"LOW ZONE BIAS","EQUILIBRIUM"))</f>
        <v>EQUILIBRIUM</v>
      </c>
    </row>
    <row r="3296">
      <c r="A3296">
        <v>24275</v>
      </c>
      <c r="B3296" t="str">
        <v>2024-03-25</v>
      </c>
      <c r="C3296" t="str">
        <v>Midday</v>
      </c>
      <c r="D3296">
        <v>18</v>
      </c>
      <c r="E3296" t="str">
        <f>IF(MOD(D3296,2)=0,"EVEN","ODD")</f>
        <v>EVEN</v>
      </c>
      <c r="F3296" t="str">
        <f>IF(D3296&lt;=18,"LOW (1-18)","HIGH (19-36)")</f>
        <v>LOW (1-18)</v>
      </c>
      <c r="G3296">
        <f>INT((D3296-1)/6)+1</f>
        <v>3</v>
      </c>
      <c r="H3296">
        <f>MOD(D3296-1,6)+1</f>
        <v>6</v>
      </c>
      <c r="I3296">
        <f>37-D3296</f>
        <v>19</v>
      </c>
      <c r="J3296">
        <f>ABS(D3296-D3297)</f>
        <v>17</v>
      </c>
      <c r="K3296">
        <f>AVERAGE(D3296:D3300)</f>
        <v>18</v>
      </c>
      <c r="L3296">
        <f>AVERAGE(D3296:D3315)</f>
        <v>18</v>
      </c>
      <c r="M3296">
        <f>K3296-L3296</f>
        <v>0</v>
      </c>
      <c r="N3296" t="str">
        <f>IF(K3296&gt;L3296,"HIGH ZONE BIAS",IF(K3296&lt;L3296,"LOW ZONE BIAS","EQUILIBRIUM"))</f>
        <v>EQUILIBRIUM</v>
      </c>
    </row>
    <row r="3297">
      <c r="A3297">
        <v>24274</v>
      </c>
      <c r="B3297" t="str">
        <v>2024-03-25</v>
      </c>
      <c r="C3297" t="str">
        <v>Morning</v>
      </c>
      <c r="D3297">
        <v>35</v>
      </c>
      <c r="E3297" t="str">
        <f>IF(MOD(D3297,2)=0,"EVEN","ODD")</f>
        <v>ODD</v>
      </c>
      <c r="F3297" t="str">
        <f>IF(D3297&lt;=18,"LOW (1-18)","HIGH (19-36)")</f>
        <v>HIGH (19-36)</v>
      </c>
      <c r="G3297">
        <f>INT((D3297-1)/6)+1</f>
        <v>6</v>
      </c>
      <c r="H3297">
        <f>MOD(D3297-1,6)+1</f>
        <v>5</v>
      </c>
      <c r="I3297">
        <f>37-D3297</f>
        <v>2</v>
      </c>
      <c r="J3297">
        <f>ABS(D3297-D3298)</f>
        <v>31</v>
      </c>
      <c r="K3297">
        <f>AVERAGE(D3297:D3301)</f>
        <v>35</v>
      </c>
      <c r="L3297">
        <f>AVERAGE(D3297:D3316)</f>
        <v>35</v>
      </c>
      <c r="M3297">
        <f>K3297-L3297</f>
        <v>0</v>
      </c>
      <c r="N3297" t="str">
        <f>IF(K3297&gt;L3297,"HIGH ZONE BIAS",IF(K3297&lt;L3297,"LOW ZONE BIAS","EQUILIBRIUM"))</f>
        <v>EQUILIBRIUM</v>
      </c>
    </row>
    <row r="3298">
      <c r="A3298">
        <v>24273</v>
      </c>
      <c r="B3298" t="str">
        <v>2024-03-23</v>
      </c>
      <c r="C3298" t="str">
        <v>Evening</v>
      </c>
      <c r="D3298">
        <v>4</v>
      </c>
      <c r="E3298" t="str">
        <f>IF(MOD(D3298,2)=0,"EVEN","ODD")</f>
        <v>EVEN</v>
      </c>
      <c r="F3298" t="str">
        <f>IF(D3298&lt;=18,"LOW (1-18)","HIGH (19-36)")</f>
        <v>LOW (1-18)</v>
      </c>
      <c r="G3298">
        <f>INT((D3298-1)/6)+1</f>
        <v>1</v>
      </c>
      <c r="H3298">
        <f>MOD(D3298-1,6)+1</f>
        <v>4</v>
      </c>
      <c r="I3298">
        <f>37-D3298</f>
        <v>33</v>
      </c>
      <c r="J3298">
        <f>ABS(D3298-D3299)</f>
        <v>31</v>
      </c>
      <c r="K3298">
        <f>AVERAGE(D3298:D3302)</f>
        <v>4</v>
      </c>
      <c r="L3298">
        <f>AVERAGE(D3298:D3317)</f>
        <v>4</v>
      </c>
      <c r="M3298">
        <f>K3298-L3298</f>
        <v>0</v>
      </c>
      <c r="N3298" t="str">
        <f>IF(K3298&gt;L3298,"HIGH ZONE BIAS",IF(K3298&lt;L3298,"LOW ZONE BIAS","EQUILIBRIUM"))</f>
        <v>EQUILIBRIUM</v>
      </c>
    </row>
    <row r="3299">
      <c r="A3299">
        <v>24272</v>
      </c>
      <c r="B3299" t="str">
        <v>2024-03-23</v>
      </c>
      <c r="C3299" t="str">
        <v>Afternoon</v>
      </c>
      <c r="D3299">
        <v>35</v>
      </c>
      <c r="E3299" t="str">
        <f>IF(MOD(D3299,2)=0,"EVEN","ODD")</f>
        <v>ODD</v>
      </c>
      <c r="F3299" t="str">
        <f>IF(D3299&lt;=18,"LOW (1-18)","HIGH (19-36)")</f>
        <v>HIGH (19-36)</v>
      </c>
      <c r="G3299">
        <f>INT((D3299-1)/6)+1</f>
        <v>6</v>
      </c>
      <c r="H3299">
        <f>MOD(D3299-1,6)+1</f>
        <v>5</v>
      </c>
      <c r="I3299">
        <f>37-D3299</f>
        <v>2</v>
      </c>
      <c r="J3299">
        <f>ABS(D3299-D3300)</f>
        <v>21</v>
      </c>
      <c r="K3299">
        <f>AVERAGE(D3299:D3303)</f>
        <v>35</v>
      </c>
      <c r="L3299">
        <f>AVERAGE(D3299:D3318)</f>
        <v>35</v>
      </c>
      <c r="M3299">
        <f>K3299-L3299</f>
        <v>0</v>
      </c>
      <c r="N3299" t="str">
        <f>IF(K3299&gt;L3299,"HIGH ZONE BIAS",IF(K3299&lt;L3299,"LOW ZONE BIAS","EQUILIBRIUM"))</f>
        <v>EQUILIBRIUM</v>
      </c>
    </row>
    <row r="3300">
      <c r="A3300">
        <v>24271</v>
      </c>
      <c r="B3300" t="str">
        <v>2024-03-23</v>
      </c>
      <c r="C3300" t="str">
        <v>Midday</v>
      </c>
      <c r="D3300">
        <v>14</v>
      </c>
      <c r="E3300" t="str">
        <f>IF(MOD(D3300,2)=0,"EVEN","ODD")</f>
        <v>EVEN</v>
      </c>
      <c r="F3300" t="str">
        <f>IF(D3300&lt;=18,"LOW (1-18)","HIGH (19-36)")</f>
        <v>LOW (1-18)</v>
      </c>
      <c r="G3300">
        <f>INT((D3300-1)/6)+1</f>
        <v>3</v>
      </c>
      <c r="H3300">
        <f>MOD(D3300-1,6)+1</f>
        <v>2</v>
      </c>
      <c r="I3300">
        <f>37-D3300</f>
        <v>23</v>
      </c>
      <c r="J3300">
        <f>ABS(D3300-D3301)</f>
        <v>2</v>
      </c>
      <c r="K3300">
        <f>AVERAGE(D3300:D3304)</f>
        <v>14</v>
      </c>
      <c r="L3300">
        <f>AVERAGE(D3300:D3319)</f>
        <v>14</v>
      </c>
      <c r="M3300">
        <f>K3300-L3300</f>
        <v>0</v>
      </c>
      <c r="N3300" t="str">
        <f>IF(K3300&gt;L3300,"HIGH ZONE BIAS",IF(K3300&lt;L3300,"LOW ZONE BIAS","EQUILIBRIUM"))</f>
        <v>EQUILIBRIUM</v>
      </c>
    </row>
    <row r="3301">
      <c r="A3301">
        <v>24270</v>
      </c>
      <c r="B3301" t="str">
        <v>2024-03-23</v>
      </c>
      <c r="C3301" t="str">
        <v>Morning</v>
      </c>
      <c r="D3301">
        <v>16</v>
      </c>
      <c r="E3301" t="str">
        <f>IF(MOD(D3301,2)=0,"EVEN","ODD")</f>
        <v>EVEN</v>
      </c>
      <c r="F3301" t="str">
        <f>IF(D3301&lt;=18,"LOW (1-18)","HIGH (19-36)")</f>
        <v>LOW (1-18)</v>
      </c>
      <c r="G3301">
        <f>INT((D3301-1)/6)+1</f>
        <v>3</v>
      </c>
      <c r="H3301">
        <f>MOD(D3301-1,6)+1</f>
        <v>4</v>
      </c>
      <c r="I3301">
        <f>37-D3301</f>
        <v>21</v>
      </c>
      <c r="J3301">
        <f>ABS(D3301-D3302)</f>
        <v>19</v>
      </c>
      <c r="K3301">
        <f>AVERAGE(D3301:D3305)</f>
        <v>16</v>
      </c>
      <c r="L3301">
        <f>AVERAGE(D3301:D3320)</f>
        <v>16</v>
      </c>
      <c r="M3301">
        <f>K3301-L3301</f>
        <v>0</v>
      </c>
      <c r="N3301" t="str">
        <f>IF(K3301&gt;L3301,"HIGH ZONE BIAS",IF(K3301&lt;L3301,"LOW ZONE BIAS","EQUILIBRIUM"))</f>
        <v>EQUILIBRIUM</v>
      </c>
    </row>
    <row r="3302">
      <c r="A3302">
        <v>24269</v>
      </c>
      <c r="B3302" t="str">
        <v>2024-03-22</v>
      </c>
      <c r="C3302" t="str">
        <v>Evening</v>
      </c>
      <c r="D3302">
        <v>35</v>
      </c>
      <c r="E3302" t="str">
        <f>IF(MOD(D3302,2)=0,"EVEN","ODD")</f>
        <v>ODD</v>
      </c>
      <c r="F3302" t="str">
        <f>IF(D3302&lt;=18,"LOW (1-18)","HIGH (19-36)")</f>
        <v>HIGH (19-36)</v>
      </c>
      <c r="G3302">
        <f>INT((D3302-1)/6)+1</f>
        <v>6</v>
      </c>
      <c r="H3302">
        <f>MOD(D3302-1,6)+1</f>
        <v>5</v>
      </c>
      <c r="I3302">
        <f>37-D3302</f>
        <v>2</v>
      </c>
      <c r="J3302">
        <f>ABS(D3302-D3303)</f>
        <v>7</v>
      </c>
      <c r="K3302">
        <f>AVERAGE(D3302:D3306)</f>
        <v>35</v>
      </c>
      <c r="L3302">
        <f>AVERAGE(D3302:D3321)</f>
        <v>35</v>
      </c>
      <c r="M3302">
        <f>K3302-L3302</f>
        <v>0</v>
      </c>
      <c r="N3302" t="str">
        <f>IF(K3302&gt;L3302,"HIGH ZONE BIAS",IF(K3302&lt;L3302,"LOW ZONE BIAS","EQUILIBRIUM"))</f>
        <v>EQUILIBRIUM</v>
      </c>
    </row>
    <row r="3303">
      <c r="A3303">
        <v>24268</v>
      </c>
      <c r="B3303" t="str">
        <v>2024-03-22</v>
      </c>
      <c r="C3303" t="str">
        <v>Afternoon</v>
      </c>
      <c r="D3303">
        <v>28</v>
      </c>
      <c r="E3303" t="str">
        <f>IF(MOD(D3303,2)=0,"EVEN","ODD")</f>
        <v>EVEN</v>
      </c>
      <c r="F3303" t="str">
        <f>IF(D3303&lt;=18,"LOW (1-18)","HIGH (19-36)")</f>
        <v>HIGH (19-36)</v>
      </c>
      <c r="G3303">
        <f>INT((D3303-1)/6)+1</f>
        <v>5</v>
      </c>
      <c r="H3303">
        <f>MOD(D3303-1,6)+1</f>
        <v>4</v>
      </c>
      <c r="I3303">
        <f>37-D3303</f>
        <v>9</v>
      </c>
      <c r="J3303">
        <f>ABS(D3303-D3304)</f>
        <v>23</v>
      </c>
      <c r="K3303">
        <f>AVERAGE(D3303:D3307)</f>
        <v>28</v>
      </c>
      <c r="L3303">
        <f>AVERAGE(D3303:D3322)</f>
        <v>28</v>
      </c>
      <c r="M3303">
        <f>K3303-L3303</f>
        <v>0</v>
      </c>
      <c r="N3303" t="str">
        <f>IF(K3303&gt;L3303,"HIGH ZONE BIAS",IF(K3303&lt;L3303,"LOW ZONE BIAS","EQUILIBRIUM"))</f>
        <v>EQUILIBRIUM</v>
      </c>
    </row>
    <row r="3304">
      <c r="A3304">
        <v>24267</v>
      </c>
      <c r="B3304" t="str">
        <v>2024-03-22</v>
      </c>
      <c r="C3304" t="str">
        <v>Midday</v>
      </c>
      <c r="D3304">
        <v>5</v>
      </c>
      <c r="E3304" t="str">
        <f>IF(MOD(D3304,2)=0,"EVEN","ODD")</f>
        <v>ODD</v>
      </c>
      <c r="F3304" t="str">
        <f>IF(D3304&lt;=18,"LOW (1-18)","HIGH (19-36)")</f>
        <v>LOW (1-18)</v>
      </c>
      <c r="G3304">
        <f>INT((D3304-1)/6)+1</f>
        <v>1</v>
      </c>
      <c r="H3304">
        <f>MOD(D3304-1,6)+1</f>
        <v>5</v>
      </c>
      <c r="I3304">
        <f>37-D3304</f>
        <v>32</v>
      </c>
      <c r="J3304">
        <f>ABS(D3304-D3305)</f>
        <v>16</v>
      </c>
      <c r="K3304">
        <f>AVERAGE(D3304:D3308)</f>
        <v>5</v>
      </c>
      <c r="L3304">
        <f>AVERAGE(D3304:D3323)</f>
        <v>5</v>
      </c>
      <c r="M3304">
        <f>K3304-L3304</f>
        <v>0</v>
      </c>
      <c r="N3304" t="str">
        <f>IF(K3304&gt;L3304,"HIGH ZONE BIAS",IF(K3304&lt;L3304,"LOW ZONE BIAS","EQUILIBRIUM"))</f>
        <v>EQUILIBRIUM</v>
      </c>
    </row>
    <row r="3305">
      <c r="A3305">
        <v>24266</v>
      </c>
      <c r="B3305" t="str">
        <v>2024-03-22</v>
      </c>
      <c r="C3305" t="str">
        <v>Morning</v>
      </c>
      <c r="D3305">
        <v>21</v>
      </c>
      <c r="E3305" t="str">
        <f>IF(MOD(D3305,2)=0,"EVEN","ODD")</f>
        <v>ODD</v>
      </c>
      <c r="F3305" t="str">
        <f>IF(D3305&lt;=18,"LOW (1-18)","HIGH (19-36)")</f>
        <v>HIGH (19-36)</v>
      </c>
      <c r="G3305">
        <f>INT((D3305-1)/6)+1</f>
        <v>4</v>
      </c>
      <c r="H3305">
        <f>MOD(D3305-1,6)+1</f>
        <v>3</v>
      </c>
      <c r="I3305">
        <f>37-D3305</f>
        <v>16</v>
      </c>
      <c r="J3305">
        <f>ABS(D3305-D3306)</f>
        <v>9</v>
      </c>
      <c r="K3305">
        <f>AVERAGE(D3305:D3309)</f>
        <v>21</v>
      </c>
      <c r="L3305">
        <f>AVERAGE(D3305:D3324)</f>
        <v>21</v>
      </c>
      <c r="M3305">
        <f>K3305-L3305</f>
        <v>0</v>
      </c>
      <c r="N3305" t="str">
        <f>IF(K3305&gt;L3305,"HIGH ZONE BIAS",IF(K3305&lt;L3305,"LOW ZONE BIAS","EQUILIBRIUM"))</f>
        <v>EQUILIBRIUM</v>
      </c>
    </row>
    <row r="3306">
      <c r="A3306">
        <v>24265</v>
      </c>
      <c r="B3306" t="str">
        <v>2024-03-21</v>
      </c>
      <c r="C3306" t="str">
        <v>Evening</v>
      </c>
      <c r="D3306">
        <v>30</v>
      </c>
      <c r="E3306" t="str">
        <f>IF(MOD(D3306,2)=0,"EVEN","ODD")</f>
        <v>EVEN</v>
      </c>
      <c r="F3306" t="str">
        <f>IF(D3306&lt;=18,"LOW (1-18)","HIGH (19-36)")</f>
        <v>HIGH (19-36)</v>
      </c>
      <c r="G3306">
        <f>INT((D3306-1)/6)+1</f>
        <v>5</v>
      </c>
      <c r="H3306">
        <f>MOD(D3306-1,6)+1</f>
        <v>6</v>
      </c>
      <c r="I3306">
        <f>37-D3306</f>
        <v>7</v>
      </c>
      <c r="J3306">
        <f>ABS(D3306-D3307)</f>
        <v>16</v>
      </c>
      <c r="K3306">
        <f>AVERAGE(D3306:D3310)</f>
        <v>30</v>
      </c>
      <c r="L3306">
        <f>AVERAGE(D3306:D3325)</f>
        <v>30</v>
      </c>
      <c r="M3306">
        <f>K3306-L3306</f>
        <v>0</v>
      </c>
      <c r="N3306" t="str">
        <f>IF(K3306&gt;L3306,"HIGH ZONE BIAS",IF(K3306&lt;L3306,"LOW ZONE BIAS","EQUILIBRIUM"))</f>
        <v>EQUILIBRIUM</v>
      </c>
    </row>
    <row r="3307">
      <c r="A3307">
        <v>24264</v>
      </c>
      <c r="B3307" t="str">
        <v>2024-03-21</v>
      </c>
      <c r="C3307" t="str">
        <v>Afternoon</v>
      </c>
      <c r="D3307">
        <v>14</v>
      </c>
      <c r="E3307" t="str">
        <f>IF(MOD(D3307,2)=0,"EVEN","ODD")</f>
        <v>EVEN</v>
      </c>
      <c r="F3307" t="str">
        <f>IF(D3307&lt;=18,"LOW (1-18)","HIGH (19-36)")</f>
        <v>LOW (1-18)</v>
      </c>
      <c r="G3307">
        <f>INT((D3307-1)/6)+1</f>
        <v>3</v>
      </c>
      <c r="H3307">
        <f>MOD(D3307-1,6)+1</f>
        <v>2</v>
      </c>
      <c r="I3307">
        <f>37-D3307</f>
        <v>23</v>
      </c>
      <c r="J3307">
        <f>ABS(D3307-D3308)</f>
        <v>17</v>
      </c>
      <c r="K3307">
        <f>AVERAGE(D3307:D3311)</f>
        <v>14</v>
      </c>
      <c r="L3307">
        <f>AVERAGE(D3307:D3326)</f>
        <v>14</v>
      </c>
      <c r="M3307">
        <f>K3307-L3307</f>
        <v>0</v>
      </c>
      <c r="N3307" t="str">
        <f>IF(K3307&gt;L3307,"HIGH ZONE BIAS",IF(K3307&lt;L3307,"LOW ZONE BIAS","EQUILIBRIUM"))</f>
        <v>EQUILIBRIUM</v>
      </c>
    </row>
    <row r="3308">
      <c r="A3308">
        <v>24263</v>
      </c>
      <c r="B3308" t="str">
        <v>2024-03-21</v>
      </c>
      <c r="C3308" t="str">
        <v>Midday</v>
      </c>
      <c r="D3308">
        <v>31</v>
      </c>
      <c r="E3308" t="str">
        <f>IF(MOD(D3308,2)=0,"EVEN","ODD")</f>
        <v>ODD</v>
      </c>
      <c r="F3308" t="str">
        <f>IF(D3308&lt;=18,"LOW (1-18)","HIGH (19-36)")</f>
        <v>HIGH (19-36)</v>
      </c>
      <c r="G3308">
        <f>INT((D3308-1)/6)+1</f>
        <v>6</v>
      </c>
      <c r="H3308">
        <f>MOD(D3308-1,6)+1</f>
        <v>1</v>
      </c>
      <c r="I3308">
        <f>37-D3308</f>
        <v>6</v>
      </c>
      <c r="J3308">
        <f>ABS(D3308-D3309)</f>
        <v>20</v>
      </c>
      <c r="K3308">
        <f>AVERAGE(D3308:D3312)</f>
        <v>31</v>
      </c>
      <c r="L3308">
        <f>AVERAGE(D3308:D3327)</f>
        <v>31</v>
      </c>
      <c r="M3308">
        <f>K3308-L3308</f>
        <v>0</v>
      </c>
      <c r="N3308" t="str">
        <f>IF(K3308&gt;L3308,"HIGH ZONE BIAS",IF(K3308&lt;L3308,"LOW ZONE BIAS","EQUILIBRIUM"))</f>
        <v>EQUILIBRIUM</v>
      </c>
    </row>
    <row r="3309">
      <c r="A3309">
        <v>24262</v>
      </c>
      <c r="B3309" t="str">
        <v>2024-03-21</v>
      </c>
      <c r="C3309" t="str">
        <v>Morning</v>
      </c>
      <c r="D3309">
        <v>11</v>
      </c>
      <c r="E3309" t="str">
        <f>IF(MOD(D3309,2)=0,"EVEN","ODD")</f>
        <v>ODD</v>
      </c>
      <c r="F3309" t="str">
        <f>IF(D3309&lt;=18,"LOW (1-18)","HIGH (19-36)")</f>
        <v>LOW (1-18)</v>
      </c>
      <c r="G3309">
        <f>INT((D3309-1)/6)+1</f>
        <v>2</v>
      </c>
      <c r="H3309">
        <f>MOD(D3309-1,6)+1</f>
        <v>5</v>
      </c>
      <c r="I3309">
        <f>37-D3309</f>
        <v>26</v>
      </c>
      <c r="J3309">
        <f>ABS(D3309-D3310)</f>
        <v>10</v>
      </c>
      <c r="K3309">
        <f>AVERAGE(D3309:D3313)</f>
        <v>11</v>
      </c>
      <c r="L3309">
        <f>AVERAGE(D3309:D3328)</f>
        <v>11</v>
      </c>
      <c r="M3309">
        <f>K3309-L3309</f>
        <v>0</v>
      </c>
      <c r="N3309" t="str">
        <f>IF(K3309&gt;L3309,"HIGH ZONE BIAS",IF(K3309&lt;L3309,"LOW ZONE BIAS","EQUILIBRIUM"))</f>
        <v>EQUILIBRIUM</v>
      </c>
    </row>
    <row r="3310">
      <c r="A3310">
        <v>24261</v>
      </c>
      <c r="B3310" t="str">
        <v>2024-03-20</v>
      </c>
      <c r="C3310" t="str">
        <v>Evening</v>
      </c>
      <c r="D3310">
        <v>1</v>
      </c>
      <c r="E3310" t="str">
        <f>IF(MOD(D3310,2)=0,"EVEN","ODD")</f>
        <v>ODD</v>
      </c>
      <c r="F3310" t="str">
        <f>IF(D3310&lt;=18,"LOW (1-18)","HIGH (19-36)")</f>
        <v>LOW (1-18)</v>
      </c>
      <c r="G3310">
        <f>INT((D3310-1)/6)+1</f>
        <v>1</v>
      </c>
      <c r="H3310">
        <f>MOD(D3310-1,6)+1</f>
        <v>1</v>
      </c>
      <c r="I3310">
        <f>37-D3310</f>
        <v>36</v>
      </c>
      <c r="J3310">
        <f>ABS(D3310-D3311)</f>
        <v>20</v>
      </c>
      <c r="K3310">
        <f>AVERAGE(D3310:D3314)</f>
        <v>1</v>
      </c>
      <c r="L3310">
        <f>AVERAGE(D3310:D3329)</f>
        <v>1</v>
      </c>
      <c r="M3310">
        <f>K3310-L3310</f>
        <v>0</v>
      </c>
      <c r="N3310" t="str">
        <f>IF(K3310&gt;L3310,"HIGH ZONE BIAS",IF(K3310&lt;L3310,"LOW ZONE BIAS","EQUILIBRIUM"))</f>
        <v>EQUILIBRIUM</v>
      </c>
    </row>
    <row r="3311">
      <c r="A3311">
        <v>24260</v>
      </c>
      <c r="B3311" t="str">
        <v>2024-03-20</v>
      </c>
      <c r="C3311" t="str">
        <v>Afternoon</v>
      </c>
      <c r="D3311">
        <v>21</v>
      </c>
      <c r="E3311" t="str">
        <f>IF(MOD(D3311,2)=0,"EVEN","ODD")</f>
        <v>ODD</v>
      </c>
      <c r="F3311" t="str">
        <f>IF(D3311&lt;=18,"LOW (1-18)","HIGH (19-36)")</f>
        <v>HIGH (19-36)</v>
      </c>
      <c r="G3311">
        <f>INT((D3311-1)/6)+1</f>
        <v>4</v>
      </c>
      <c r="H3311">
        <f>MOD(D3311-1,6)+1</f>
        <v>3</v>
      </c>
      <c r="I3311">
        <f>37-D3311</f>
        <v>16</v>
      </c>
      <c r="J3311">
        <f>ABS(D3311-D3312)</f>
        <v>14</v>
      </c>
      <c r="K3311">
        <f>AVERAGE(D3311:D3315)</f>
        <v>21</v>
      </c>
      <c r="L3311">
        <f>AVERAGE(D3311:D3330)</f>
        <v>21</v>
      </c>
      <c r="M3311">
        <f>K3311-L3311</f>
        <v>0</v>
      </c>
      <c r="N3311" t="str">
        <f>IF(K3311&gt;L3311,"HIGH ZONE BIAS",IF(K3311&lt;L3311,"LOW ZONE BIAS","EQUILIBRIUM"))</f>
        <v>EQUILIBRIUM</v>
      </c>
    </row>
    <row r="3312">
      <c r="A3312">
        <v>24259</v>
      </c>
      <c r="B3312" t="str">
        <v>2024-03-20</v>
      </c>
      <c r="C3312" t="str">
        <v>Midday</v>
      </c>
      <c r="D3312">
        <v>35</v>
      </c>
      <c r="E3312" t="str">
        <f>IF(MOD(D3312,2)=0,"EVEN","ODD")</f>
        <v>ODD</v>
      </c>
      <c r="F3312" t="str">
        <f>IF(D3312&lt;=18,"LOW (1-18)","HIGH (19-36)")</f>
        <v>HIGH (19-36)</v>
      </c>
      <c r="G3312">
        <f>INT((D3312-1)/6)+1</f>
        <v>6</v>
      </c>
      <c r="H3312">
        <f>MOD(D3312-1,6)+1</f>
        <v>5</v>
      </c>
      <c r="I3312">
        <f>37-D3312</f>
        <v>2</v>
      </c>
      <c r="J3312">
        <f>ABS(D3312-D3313)</f>
        <v>1</v>
      </c>
      <c r="K3312">
        <f>AVERAGE(D3312:D3316)</f>
        <v>35</v>
      </c>
      <c r="L3312">
        <f>AVERAGE(D3312:D3331)</f>
        <v>35</v>
      </c>
      <c r="M3312">
        <f>K3312-L3312</f>
        <v>0</v>
      </c>
      <c r="N3312" t="str">
        <f>IF(K3312&gt;L3312,"HIGH ZONE BIAS",IF(K3312&lt;L3312,"LOW ZONE BIAS","EQUILIBRIUM"))</f>
        <v>EQUILIBRIUM</v>
      </c>
    </row>
    <row r="3313">
      <c r="A3313">
        <v>24258</v>
      </c>
      <c r="B3313" t="str">
        <v>2024-03-20</v>
      </c>
      <c r="C3313" t="str">
        <v>Morning</v>
      </c>
      <c r="D3313">
        <v>36</v>
      </c>
      <c r="E3313" t="str">
        <f>IF(MOD(D3313,2)=0,"EVEN","ODD")</f>
        <v>EVEN</v>
      </c>
      <c r="F3313" t="str">
        <f>IF(D3313&lt;=18,"LOW (1-18)","HIGH (19-36)")</f>
        <v>HIGH (19-36)</v>
      </c>
      <c r="G3313">
        <f>INT((D3313-1)/6)+1</f>
        <v>6</v>
      </c>
      <c r="H3313">
        <f>MOD(D3313-1,6)+1</f>
        <v>6</v>
      </c>
      <c r="I3313">
        <f>37-D3313</f>
        <v>1</v>
      </c>
      <c r="J3313">
        <f>ABS(D3313-D3314)</f>
        <v>10</v>
      </c>
      <c r="K3313">
        <f>AVERAGE(D3313:D3317)</f>
        <v>36</v>
      </c>
      <c r="L3313">
        <f>AVERAGE(D3313:D3332)</f>
        <v>36</v>
      </c>
      <c r="M3313">
        <f>K3313-L3313</f>
        <v>0</v>
      </c>
      <c r="N3313" t="str">
        <f>IF(K3313&gt;L3313,"HIGH ZONE BIAS",IF(K3313&lt;L3313,"LOW ZONE BIAS","EQUILIBRIUM"))</f>
        <v>EQUILIBRIUM</v>
      </c>
    </row>
    <row r="3314">
      <c r="A3314">
        <v>24257</v>
      </c>
      <c r="B3314" t="str">
        <v>2024-03-19</v>
      </c>
      <c r="C3314" t="str">
        <v>Evening</v>
      </c>
      <c r="D3314">
        <v>26</v>
      </c>
      <c r="E3314" t="str">
        <f>IF(MOD(D3314,2)=0,"EVEN","ODD")</f>
        <v>EVEN</v>
      </c>
      <c r="F3314" t="str">
        <f>IF(D3314&lt;=18,"LOW (1-18)","HIGH (19-36)")</f>
        <v>HIGH (19-36)</v>
      </c>
      <c r="G3314">
        <f>INT((D3314-1)/6)+1</f>
        <v>5</v>
      </c>
      <c r="H3314">
        <f>MOD(D3314-1,6)+1</f>
        <v>2</v>
      </c>
      <c r="I3314">
        <f>37-D3314</f>
        <v>11</v>
      </c>
      <c r="J3314">
        <f>ABS(D3314-D3315)</f>
        <v>0</v>
      </c>
      <c r="K3314">
        <f>AVERAGE(D3314:D3318)</f>
        <v>26</v>
      </c>
      <c r="L3314">
        <f>AVERAGE(D3314:D3333)</f>
        <v>26</v>
      </c>
      <c r="M3314">
        <f>K3314-L3314</f>
        <v>0</v>
      </c>
      <c r="N3314" t="str">
        <f>IF(K3314&gt;L3314,"HIGH ZONE BIAS",IF(K3314&lt;L3314,"LOW ZONE BIAS","EQUILIBRIUM"))</f>
        <v>EQUILIBRIUM</v>
      </c>
    </row>
    <row r="3315">
      <c r="A3315">
        <v>24256</v>
      </c>
      <c r="B3315" t="str">
        <v>2024-03-19</v>
      </c>
      <c r="C3315" t="str">
        <v>Afternoon</v>
      </c>
      <c r="D3315">
        <v>26</v>
      </c>
      <c r="E3315" t="str">
        <f>IF(MOD(D3315,2)=0,"EVEN","ODD")</f>
        <v>EVEN</v>
      </c>
      <c r="F3315" t="str">
        <f>IF(D3315&lt;=18,"LOW (1-18)","HIGH (19-36)")</f>
        <v>HIGH (19-36)</v>
      </c>
      <c r="G3315">
        <f>INT((D3315-1)/6)+1</f>
        <v>5</v>
      </c>
      <c r="H3315">
        <f>MOD(D3315-1,6)+1</f>
        <v>2</v>
      </c>
      <c r="I3315">
        <f>37-D3315</f>
        <v>11</v>
      </c>
      <c r="J3315">
        <f>ABS(D3315-D3316)</f>
        <v>6</v>
      </c>
      <c r="K3315">
        <f>AVERAGE(D3315:D3319)</f>
        <v>26</v>
      </c>
      <c r="L3315">
        <f>AVERAGE(D3315:D3334)</f>
        <v>26</v>
      </c>
      <c r="M3315">
        <f>K3315-L3315</f>
        <v>0</v>
      </c>
      <c r="N3315" t="str">
        <f>IF(K3315&gt;L3315,"HIGH ZONE BIAS",IF(K3315&lt;L3315,"LOW ZONE BIAS","EQUILIBRIUM"))</f>
        <v>EQUILIBRIUM</v>
      </c>
    </row>
    <row r="3316">
      <c r="A3316">
        <v>24255</v>
      </c>
      <c r="B3316" t="str">
        <v>2024-03-19</v>
      </c>
      <c r="C3316" t="str">
        <v>Midday</v>
      </c>
      <c r="D3316">
        <v>20</v>
      </c>
      <c r="E3316" t="str">
        <f>IF(MOD(D3316,2)=0,"EVEN","ODD")</f>
        <v>EVEN</v>
      </c>
      <c r="F3316" t="str">
        <f>IF(D3316&lt;=18,"LOW (1-18)","HIGH (19-36)")</f>
        <v>HIGH (19-36)</v>
      </c>
      <c r="G3316">
        <f>INT((D3316-1)/6)+1</f>
        <v>4</v>
      </c>
      <c r="H3316">
        <f>MOD(D3316-1,6)+1</f>
        <v>2</v>
      </c>
      <c r="I3316">
        <f>37-D3316</f>
        <v>17</v>
      </c>
      <c r="J3316">
        <f>ABS(D3316-D3317)</f>
        <v>15</v>
      </c>
      <c r="K3316">
        <f>AVERAGE(D3316:D3320)</f>
        <v>20</v>
      </c>
      <c r="L3316">
        <f>AVERAGE(D3316:D3335)</f>
        <v>20</v>
      </c>
      <c r="M3316">
        <f>K3316-L3316</f>
        <v>0</v>
      </c>
      <c r="N3316" t="str">
        <f>IF(K3316&gt;L3316,"HIGH ZONE BIAS",IF(K3316&lt;L3316,"LOW ZONE BIAS","EQUILIBRIUM"))</f>
        <v>EQUILIBRIUM</v>
      </c>
    </row>
    <row r="3317">
      <c r="A3317">
        <v>24254</v>
      </c>
      <c r="B3317" t="str">
        <v>2024-03-19</v>
      </c>
      <c r="C3317" t="str">
        <v>Morning</v>
      </c>
      <c r="D3317">
        <v>35</v>
      </c>
      <c r="E3317" t="str">
        <f>IF(MOD(D3317,2)=0,"EVEN","ODD")</f>
        <v>ODD</v>
      </c>
      <c r="F3317" t="str">
        <f>IF(D3317&lt;=18,"LOW (1-18)","HIGH (19-36)")</f>
        <v>HIGH (19-36)</v>
      </c>
      <c r="G3317">
        <f>INT((D3317-1)/6)+1</f>
        <v>6</v>
      </c>
      <c r="H3317">
        <f>MOD(D3317-1,6)+1</f>
        <v>5</v>
      </c>
      <c r="I3317">
        <f>37-D3317</f>
        <v>2</v>
      </c>
      <c r="J3317">
        <f>ABS(D3317-D3318)</f>
        <v>34</v>
      </c>
      <c r="K3317">
        <f>AVERAGE(D3317:D3321)</f>
        <v>35</v>
      </c>
      <c r="L3317">
        <f>AVERAGE(D3317:D3336)</f>
        <v>35</v>
      </c>
      <c r="M3317">
        <f>K3317-L3317</f>
        <v>0</v>
      </c>
      <c r="N3317" t="str">
        <f>IF(K3317&gt;L3317,"HIGH ZONE BIAS",IF(K3317&lt;L3317,"LOW ZONE BIAS","EQUILIBRIUM"))</f>
        <v>EQUILIBRIUM</v>
      </c>
    </row>
    <row r="3318">
      <c r="A3318">
        <v>24253</v>
      </c>
      <c r="B3318" t="str">
        <v>2024-03-18</v>
      </c>
      <c r="C3318" t="str">
        <v>Evening</v>
      </c>
      <c r="D3318">
        <v>1</v>
      </c>
      <c r="E3318" t="str">
        <f>IF(MOD(D3318,2)=0,"EVEN","ODD")</f>
        <v>ODD</v>
      </c>
      <c r="F3318" t="str">
        <f>IF(D3318&lt;=18,"LOW (1-18)","HIGH (19-36)")</f>
        <v>LOW (1-18)</v>
      </c>
      <c r="G3318">
        <f>INT((D3318-1)/6)+1</f>
        <v>1</v>
      </c>
      <c r="H3318">
        <f>MOD(D3318-1,6)+1</f>
        <v>1</v>
      </c>
      <c r="I3318">
        <f>37-D3318</f>
        <v>36</v>
      </c>
      <c r="J3318">
        <f>ABS(D3318-D3319)</f>
        <v>19</v>
      </c>
      <c r="K3318">
        <f>AVERAGE(D3318:D3322)</f>
        <v>1</v>
      </c>
      <c r="L3318">
        <f>AVERAGE(D3318:D3337)</f>
        <v>1</v>
      </c>
      <c r="M3318">
        <f>K3318-L3318</f>
        <v>0</v>
      </c>
      <c r="N3318" t="str">
        <f>IF(K3318&gt;L3318,"HIGH ZONE BIAS",IF(K3318&lt;L3318,"LOW ZONE BIAS","EQUILIBRIUM"))</f>
        <v>EQUILIBRIUM</v>
      </c>
    </row>
    <row r="3319">
      <c r="A3319">
        <v>24252</v>
      </c>
      <c r="B3319" t="str">
        <v>2024-03-18</v>
      </c>
      <c r="C3319" t="str">
        <v>Afternoon</v>
      </c>
      <c r="D3319">
        <v>20</v>
      </c>
      <c r="E3319" t="str">
        <f>IF(MOD(D3319,2)=0,"EVEN","ODD")</f>
        <v>EVEN</v>
      </c>
      <c r="F3319" t="str">
        <f>IF(D3319&lt;=18,"LOW (1-18)","HIGH (19-36)")</f>
        <v>HIGH (19-36)</v>
      </c>
      <c r="G3319">
        <f>INT((D3319-1)/6)+1</f>
        <v>4</v>
      </c>
      <c r="H3319">
        <f>MOD(D3319-1,6)+1</f>
        <v>2</v>
      </c>
      <c r="I3319">
        <f>37-D3319</f>
        <v>17</v>
      </c>
      <c r="J3319">
        <f>ABS(D3319-D3320)</f>
        <v>5</v>
      </c>
      <c r="K3319">
        <f>AVERAGE(D3319:D3323)</f>
        <v>20</v>
      </c>
      <c r="L3319">
        <f>AVERAGE(D3319:D3338)</f>
        <v>20</v>
      </c>
      <c r="M3319">
        <f>K3319-L3319</f>
        <v>0</v>
      </c>
      <c r="N3319" t="str">
        <f>IF(K3319&gt;L3319,"HIGH ZONE BIAS",IF(K3319&lt;L3319,"LOW ZONE BIAS","EQUILIBRIUM"))</f>
        <v>EQUILIBRIUM</v>
      </c>
    </row>
    <row r="3320">
      <c r="A3320">
        <v>24251</v>
      </c>
      <c r="B3320" t="str">
        <v>2024-03-18</v>
      </c>
      <c r="C3320" t="str">
        <v>Midday</v>
      </c>
      <c r="D3320">
        <v>15</v>
      </c>
      <c r="E3320" t="str">
        <f>IF(MOD(D3320,2)=0,"EVEN","ODD")</f>
        <v>ODD</v>
      </c>
      <c r="F3320" t="str">
        <f>IF(D3320&lt;=18,"LOW (1-18)","HIGH (19-36)")</f>
        <v>LOW (1-18)</v>
      </c>
      <c r="G3320">
        <f>INT((D3320-1)/6)+1</f>
        <v>3</v>
      </c>
      <c r="H3320">
        <f>MOD(D3320-1,6)+1</f>
        <v>3</v>
      </c>
      <c r="I3320">
        <f>37-D3320</f>
        <v>22</v>
      </c>
      <c r="J3320">
        <f>ABS(D3320-D3321)</f>
        <v>5</v>
      </c>
      <c r="K3320">
        <f>AVERAGE(D3320:D3324)</f>
        <v>15</v>
      </c>
      <c r="L3320">
        <f>AVERAGE(D3320:D3339)</f>
        <v>15</v>
      </c>
      <c r="M3320">
        <f>K3320-L3320</f>
        <v>0</v>
      </c>
      <c r="N3320" t="str">
        <f>IF(K3320&gt;L3320,"HIGH ZONE BIAS",IF(K3320&lt;L3320,"LOW ZONE BIAS","EQUILIBRIUM"))</f>
        <v>EQUILIBRIUM</v>
      </c>
    </row>
    <row r="3321">
      <c r="A3321">
        <v>24250</v>
      </c>
      <c r="B3321" t="str">
        <v>2024-03-18</v>
      </c>
      <c r="C3321" t="str">
        <v>Morning</v>
      </c>
      <c r="D3321">
        <v>20</v>
      </c>
      <c r="E3321" t="str">
        <f>IF(MOD(D3321,2)=0,"EVEN","ODD")</f>
        <v>EVEN</v>
      </c>
      <c r="F3321" t="str">
        <f>IF(D3321&lt;=18,"LOW (1-18)","HIGH (19-36)")</f>
        <v>HIGH (19-36)</v>
      </c>
      <c r="G3321">
        <f>INT((D3321-1)/6)+1</f>
        <v>4</v>
      </c>
      <c r="H3321">
        <f>MOD(D3321-1,6)+1</f>
        <v>2</v>
      </c>
      <c r="I3321">
        <f>37-D3321</f>
        <v>17</v>
      </c>
      <c r="J3321">
        <f>ABS(D3321-D3322)</f>
        <v>2</v>
      </c>
      <c r="K3321">
        <f>AVERAGE(D3321:D3325)</f>
        <v>20</v>
      </c>
      <c r="L3321">
        <f>AVERAGE(D3321:D3340)</f>
        <v>20</v>
      </c>
      <c r="M3321">
        <f>K3321-L3321</f>
        <v>0</v>
      </c>
      <c r="N3321" t="str">
        <f>IF(K3321&gt;L3321,"HIGH ZONE BIAS",IF(K3321&lt;L3321,"LOW ZONE BIAS","EQUILIBRIUM"))</f>
        <v>EQUILIBRIUM</v>
      </c>
    </row>
    <row r="3322">
      <c r="A3322">
        <v>24249</v>
      </c>
      <c r="B3322" t="str">
        <v>2024-03-16</v>
      </c>
      <c r="C3322" t="str">
        <v>Evening</v>
      </c>
      <c r="D3322">
        <v>22</v>
      </c>
      <c r="E3322" t="str">
        <f>IF(MOD(D3322,2)=0,"EVEN","ODD")</f>
        <v>EVEN</v>
      </c>
      <c r="F3322" t="str">
        <f>IF(D3322&lt;=18,"LOW (1-18)","HIGH (19-36)")</f>
        <v>HIGH (19-36)</v>
      </c>
      <c r="G3322">
        <f>INT((D3322-1)/6)+1</f>
        <v>4</v>
      </c>
      <c r="H3322">
        <f>MOD(D3322-1,6)+1</f>
        <v>4</v>
      </c>
      <c r="I3322">
        <f>37-D3322</f>
        <v>15</v>
      </c>
      <c r="J3322">
        <f>ABS(D3322-D3323)</f>
        <v>9</v>
      </c>
      <c r="K3322">
        <f>AVERAGE(D3322:D3326)</f>
        <v>22</v>
      </c>
      <c r="L3322">
        <f>AVERAGE(D3322:D3341)</f>
        <v>22</v>
      </c>
      <c r="M3322">
        <f>K3322-L3322</f>
        <v>0</v>
      </c>
      <c r="N3322" t="str">
        <f>IF(K3322&gt;L3322,"HIGH ZONE BIAS",IF(K3322&lt;L3322,"LOW ZONE BIAS","EQUILIBRIUM"))</f>
        <v>EQUILIBRIUM</v>
      </c>
    </row>
    <row r="3323">
      <c r="A3323">
        <v>24248</v>
      </c>
      <c r="B3323" t="str">
        <v>2024-03-16</v>
      </c>
      <c r="C3323" t="str">
        <v>Afternoon</v>
      </c>
      <c r="D3323">
        <v>31</v>
      </c>
      <c r="E3323" t="str">
        <f>IF(MOD(D3323,2)=0,"EVEN","ODD")</f>
        <v>ODD</v>
      </c>
      <c r="F3323" t="str">
        <f>IF(D3323&lt;=18,"LOW (1-18)","HIGH (19-36)")</f>
        <v>HIGH (19-36)</v>
      </c>
      <c r="G3323">
        <f>INT((D3323-1)/6)+1</f>
        <v>6</v>
      </c>
      <c r="H3323">
        <f>MOD(D3323-1,6)+1</f>
        <v>1</v>
      </c>
      <c r="I3323">
        <f>37-D3323</f>
        <v>6</v>
      </c>
      <c r="J3323">
        <f>ABS(D3323-D3324)</f>
        <v>15</v>
      </c>
      <c r="K3323">
        <f>AVERAGE(D3323:D3327)</f>
        <v>31</v>
      </c>
      <c r="L3323">
        <f>AVERAGE(D3323:D3342)</f>
        <v>31</v>
      </c>
      <c r="M3323">
        <f>K3323-L3323</f>
        <v>0</v>
      </c>
      <c r="N3323" t="str">
        <f>IF(K3323&gt;L3323,"HIGH ZONE BIAS",IF(K3323&lt;L3323,"LOW ZONE BIAS","EQUILIBRIUM"))</f>
        <v>EQUILIBRIUM</v>
      </c>
    </row>
    <row r="3324">
      <c r="A3324">
        <v>24247</v>
      </c>
      <c r="B3324" t="str">
        <v>2024-03-16</v>
      </c>
      <c r="C3324" t="str">
        <v>Midday</v>
      </c>
      <c r="D3324">
        <v>16</v>
      </c>
      <c r="E3324" t="str">
        <f>IF(MOD(D3324,2)=0,"EVEN","ODD")</f>
        <v>EVEN</v>
      </c>
      <c r="F3324" t="str">
        <f>IF(D3324&lt;=18,"LOW (1-18)","HIGH (19-36)")</f>
        <v>LOW (1-18)</v>
      </c>
      <c r="G3324">
        <f>INT((D3324-1)/6)+1</f>
        <v>3</v>
      </c>
      <c r="H3324">
        <f>MOD(D3324-1,6)+1</f>
        <v>4</v>
      </c>
      <c r="I3324">
        <f>37-D3324</f>
        <v>21</v>
      </c>
      <c r="J3324">
        <f>ABS(D3324-D3325)</f>
        <v>4</v>
      </c>
      <c r="K3324">
        <f>AVERAGE(D3324:D3328)</f>
        <v>16</v>
      </c>
      <c r="L3324">
        <f>AVERAGE(D3324:D3343)</f>
        <v>16</v>
      </c>
      <c r="M3324">
        <f>K3324-L3324</f>
        <v>0</v>
      </c>
      <c r="N3324" t="str">
        <f>IF(K3324&gt;L3324,"HIGH ZONE BIAS",IF(K3324&lt;L3324,"LOW ZONE BIAS","EQUILIBRIUM"))</f>
        <v>EQUILIBRIUM</v>
      </c>
    </row>
    <row r="3325">
      <c r="A3325">
        <v>24246</v>
      </c>
      <c r="B3325" t="str">
        <v>2024-03-16</v>
      </c>
      <c r="C3325" t="str">
        <v>Morning</v>
      </c>
      <c r="D3325">
        <v>12</v>
      </c>
      <c r="E3325" t="str">
        <f>IF(MOD(D3325,2)=0,"EVEN","ODD")</f>
        <v>EVEN</v>
      </c>
      <c r="F3325" t="str">
        <f>IF(D3325&lt;=18,"LOW (1-18)","HIGH (19-36)")</f>
        <v>LOW (1-18)</v>
      </c>
      <c r="G3325">
        <f>INT((D3325-1)/6)+1</f>
        <v>2</v>
      </c>
      <c r="H3325">
        <f>MOD(D3325-1,6)+1</f>
        <v>6</v>
      </c>
      <c r="I3325">
        <f>37-D3325</f>
        <v>25</v>
      </c>
      <c r="J3325">
        <f>ABS(D3325-D3326)</f>
        <v>1</v>
      </c>
      <c r="K3325">
        <f>AVERAGE(D3325:D3329)</f>
        <v>12</v>
      </c>
      <c r="L3325">
        <f>AVERAGE(D3325:D3344)</f>
        <v>12</v>
      </c>
      <c r="M3325">
        <f>K3325-L3325</f>
        <v>0</v>
      </c>
      <c r="N3325" t="str">
        <f>IF(K3325&gt;L3325,"HIGH ZONE BIAS",IF(K3325&lt;L3325,"LOW ZONE BIAS","EQUILIBRIUM"))</f>
        <v>EQUILIBRIUM</v>
      </c>
    </row>
    <row r="3326">
      <c r="A3326">
        <v>24245</v>
      </c>
      <c r="B3326" t="str">
        <v>2024-03-15</v>
      </c>
      <c r="C3326" t="str">
        <v>Evening</v>
      </c>
      <c r="D3326">
        <v>11</v>
      </c>
      <c r="E3326" t="str">
        <f>IF(MOD(D3326,2)=0,"EVEN","ODD")</f>
        <v>ODD</v>
      </c>
      <c r="F3326" t="str">
        <f>IF(D3326&lt;=18,"LOW (1-18)","HIGH (19-36)")</f>
        <v>LOW (1-18)</v>
      </c>
      <c r="G3326">
        <f>INT((D3326-1)/6)+1</f>
        <v>2</v>
      </c>
      <c r="H3326">
        <f>MOD(D3326-1,6)+1</f>
        <v>5</v>
      </c>
      <c r="I3326">
        <f>37-D3326</f>
        <v>26</v>
      </c>
      <c r="J3326">
        <f>ABS(D3326-D3327)</f>
        <v>23</v>
      </c>
      <c r="K3326">
        <f>AVERAGE(D3326:D3330)</f>
        <v>11</v>
      </c>
      <c r="L3326">
        <f>AVERAGE(D3326:D3345)</f>
        <v>11</v>
      </c>
      <c r="M3326">
        <f>K3326-L3326</f>
        <v>0</v>
      </c>
      <c r="N3326" t="str">
        <f>IF(K3326&gt;L3326,"HIGH ZONE BIAS",IF(K3326&lt;L3326,"LOW ZONE BIAS","EQUILIBRIUM"))</f>
        <v>EQUILIBRIUM</v>
      </c>
    </row>
    <row r="3327">
      <c r="A3327">
        <v>24244</v>
      </c>
      <c r="B3327" t="str">
        <v>2024-03-15</v>
      </c>
      <c r="C3327" t="str">
        <v>Afternoon</v>
      </c>
      <c r="D3327">
        <v>34</v>
      </c>
      <c r="E3327" t="str">
        <f>IF(MOD(D3327,2)=0,"EVEN","ODD")</f>
        <v>EVEN</v>
      </c>
      <c r="F3327" t="str">
        <f>IF(D3327&lt;=18,"LOW (1-18)","HIGH (19-36)")</f>
        <v>HIGH (19-36)</v>
      </c>
      <c r="G3327">
        <f>INT((D3327-1)/6)+1</f>
        <v>6</v>
      </c>
      <c r="H3327">
        <f>MOD(D3327-1,6)+1</f>
        <v>4</v>
      </c>
      <c r="I3327">
        <f>37-D3327</f>
        <v>3</v>
      </c>
      <c r="J3327">
        <f>ABS(D3327-D3328)</f>
        <v>1</v>
      </c>
      <c r="K3327">
        <f>AVERAGE(D3327:D3331)</f>
        <v>34</v>
      </c>
      <c r="L3327">
        <f>AVERAGE(D3327:D3346)</f>
        <v>34</v>
      </c>
      <c r="M3327">
        <f>K3327-L3327</f>
        <v>0</v>
      </c>
      <c r="N3327" t="str">
        <f>IF(K3327&gt;L3327,"HIGH ZONE BIAS",IF(K3327&lt;L3327,"LOW ZONE BIAS","EQUILIBRIUM"))</f>
        <v>EQUILIBRIUM</v>
      </c>
    </row>
    <row r="3328">
      <c r="A3328">
        <v>24243</v>
      </c>
      <c r="B3328" t="str">
        <v>2024-03-15</v>
      </c>
      <c r="C3328" t="str">
        <v>Midday</v>
      </c>
      <c r="D3328">
        <v>35</v>
      </c>
      <c r="E3328" t="str">
        <f>IF(MOD(D3328,2)=0,"EVEN","ODD")</f>
        <v>ODD</v>
      </c>
      <c r="F3328" t="str">
        <f>IF(D3328&lt;=18,"LOW (1-18)","HIGH (19-36)")</f>
        <v>HIGH (19-36)</v>
      </c>
      <c r="G3328">
        <f>INT((D3328-1)/6)+1</f>
        <v>6</v>
      </c>
      <c r="H3328">
        <f>MOD(D3328-1,6)+1</f>
        <v>5</v>
      </c>
      <c r="I3328">
        <f>37-D3328</f>
        <v>2</v>
      </c>
      <c r="J3328">
        <f>ABS(D3328-D3329)</f>
        <v>0</v>
      </c>
      <c r="K3328">
        <f>AVERAGE(D3328:D3332)</f>
        <v>35</v>
      </c>
      <c r="L3328">
        <f>AVERAGE(D3328:D3347)</f>
        <v>35</v>
      </c>
      <c r="M3328">
        <f>K3328-L3328</f>
        <v>0</v>
      </c>
      <c r="N3328" t="str">
        <f>IF(K3328&gt;L3328,"HIGH ZONE BIAS",IF(K3328&lt;L3328,"LOW ZONE BIAS","EQUILIBRIUM"))</f>
        <v>EQUILIBRIUM</v>
      </c>
    </row>
    <row r="3329">
      <c r="A3329">
        <v>24242</v>
      </c>
      <c r="B3329" t="str">
        <v>2024-03-15</v>
      </c>
      <c r="C3329" t="str">
        <v>Morning</v>
      </c>
      <c r="D3329">
        <v>35</v>
      </c>
      <c r="E3329" t="str">
        <f>IF(MOD(D3329,2)=0,"EVEN","ODD")</f>
        <v>ODD</v>
      </c>
      <c r="F3329" t="str">
        <f>IF(D3329&lt;=18,"LOW (1-18)","HIGH (19-36)")</f>
        <v>HIGH (19-36)</v>
      </c>
      <c r="G3329">
        <f>INT((D3329-1)/6)+1</f>
        <v>6</v>
      </c>
      <c r="H3329">
        <f>MOD(D3329-1,6)+1</f>
        <v>5</v>
      </c>
      <c r="I3329">
        <f>37-D3329</f>
        <v>2</v>
      </c>
      <c r="J3329">
        <f>ABS(D3329-D3330)</f>
        <v>8</v>
      </c>
      <c r="K3329">
        <f>AVERAGE(D3329:D3333)</f>
        <v>35</v>
      </c>
      <c r="L3329">
        <f>AVERAGE(D3329:D3348)</f>
        <v>35</v>
      </c>
      <c r="M3329">
        <f>K3329-L3329</f>
        <v>0</v>
      </c>
      <c r="N3329" t="str">
        <f>IF(K3329&gt;L3329,"HIGH ZONE BIAS",IF(K3329&lt;L3329,"LOW ZONE BIAS","EQUILIBRIUM"))</f>
        <v>EQUILIBRIUM</v>
      </c>
    </row>
    <row r="3330">
      <c r="A3330">
        <v>24241</v>
      </c>
      <c r="B3330" t="str">
        <v>2024-03-14</v>
      </c>
      <c r="C3330" t="str">
        <v>Evening</v>
      </c>
      <c r="D3330">
        <v>27</v>
      </c>
      <c r="E3330" t="str">
        <f>IF(MOD(D3330,2)=0,"EVEN","ODD")</f>
        <v>ODD</v>
      </c>
      <c r="F3330" t="str">
        <f>IF(D3330&lt;=18,"LOW (1-18)","HIGH (19-36)")</f>
        <v>HIGH (19-36)</v>
      </c>
      <c r="G3330">
        <f>INT((D3330-1)/6)+1</f>
        <v>5</v>
      </c>
      <c r="H3330">
        <f>MOD(D3330-1,6)+1</f>
        <v>3</v>
      </c>
      <c r="I3330">
        <f>37-D3330</f>
        <v>10</v>
      </c>
      <c r="J3330">
        <f>ABS(D3330-D3331)</f>
        <v>2</v>
      </c>
      <c r="K3330">
        <f>AVERAGE(D3330:D3334)</f>
        <v>27</v>
      </c>
      <c r="L3330">
        <f>AVERAGE(D3330:D3349)</f>
        <v>27</v>
      </c>
      <c r="M3330">
        <f>K3330-L3330</f>
        <v>0</v>
      </c>
      <c r="N3330" t="str">
        <f>IF(K3330&gt;L3330,"HIGH ZONE BIAS",IF(K3330&lt;L3330,"LOW ZONE BIAS","EQUILIBRIUM"))</f>
        <v>EQUILIBRIUM</v>
      </c>
    </row>
    <row r="3331">
      <c r="A3331">
        <v>24240</v>
      </c>
      <c r="B3331" t="str">
        <v>2024-03-14</v>
      </c>
      <c r="C3331" t="str">
        <v>Afternoon</v>
      </c>
      <c r="D3331">
        <v>29</v>
      </c>
      <c r="E3331" t="str">
        <f>IF(MOD(D3331,2)=0,"EVEN","ODD")</f>
        <v>ODD</v>
      </c>
      <c r="F3331" t="str">
        <f>IF(D3331&lt;=18,"LOW (1-18)","HIGH (19-36)")</f>
        <v>HIGH (19-36)</v>
      </c>
      <c r="G3331">
        <f>INT((D3331-1)/6)+1</f>
        <v>5</v>
      </c>
      <c r="H3331">
        <f>MOD(D3331-1,6)+1</f>
        <v>5</v>
      </c>
      <c r="I3331">
        <f>37-D3331</f>
        <v>8</v>
      </c>
      <c r="J3331">
        <f>ABS(D3331-D3332)</f>
        <v>3</v>
      </c>
      <c r="K3331">
        <f>AVERAGE(D3331:D3335)</f>
        <v>29</v>
      </c>
      <c r="L3331">
        <f>AVERAGE(D3331:D3350)</f>
        <v>29</v>
      </c>
      <c r="M3331">
        <f>K3331-L3331</f>
        <v>0</v>
      </c>
      <c r="N3331" t="str">
        <f>IF(K3331&gt;L3331,"HIGH ZONE BIAS",IF(K3331&lt;L3331,"LOW ZONE BIAS","EQUILIBRIUM"))</f>
        <v>EQUILIBRIUM</v>
      </c>
    </row>
    <row r="3332">
      <c r="A3332">
        <v>24239</v>
      </c>
      <c r="B3332" t="str">
        <v>2024-03-14</v>
      </c>
      <c r="C3332" t="str">
        <v>Midday</v>
      </c>
      <c r="D3332">
        <v>32</v>
      </c>
      <c r="E3332" t="str">
        <f>IF(MOD(D3332,2)=0,"EVEN","ODD")</f>
        <v>EVEN</v>
      </c>
      <c r="F3332" t="str">
        <f>IF(D3332&lt;=18,"LOW (1-18)","HIGH (19-36)")</f>
        <v>HIGH (19-36)</v>
      </c>
      <c r="G3332">
        <f>INT((D3332-1)/6)+1</f>
        <v>6</v>
      </c>
      <c r="H3332">
        <f>MOD(D3332-1,6)+1</f>
        <v>2</v>
      </c>
      <c r="I3332">
        <f>37-D3332</f>
        <v>5</v>
      </c>
      <c r="J3332">
        <f>ABS(D3332-D3333)</f>
        <v>21</v>
      </c>
      <c r="K3332">
        <f>AVERAGE(D3332:D3336)</f>
        <v>32</v>
      </c>
      <c r="L3332">
        <f>AVERAGE(D3332:D3351)</f>
        <v>32</v>
      </c>
      <c r="M3332">
        <f>K3332-L3332</f>
        <v>0</v>
      </c>
      <c r="N3332" t="str">
        <f>IF(K3332&gt;L3332,"HIGH ZONE BIAS",IF(K3332&lt;L3332,"LOW ZONE BIAS","EQUILIBRIUM"))</f>
        <v>EQUILIBRIUM</v>
      </c>
    </row>
    <row r="3333">
      <c r="A3333">
        <v>24238</v>
      </c>
      <c r="B3333" t="str">
        <v>2024-03-14</v>
      </c>
      <c r="C3333" t="str">
        <v>Morning</v>
      </c>
      <c r="D3333">
        <v>11</v>
      </c>
      <c r="E3333" t="str">
        <f>IF(MOD(D3333,2)=0,"EVEN","ODD")</f>
        <v>ODD</v>
      </c>
      <c r="F3333" t="str">
        <f>IF(D3333&lt;=18,"LOW (1-18)","HIGH (19-36)")</f>
        <v>LOW (1-18)</v>
      </c>
      <c r="G3333">
        <f>INT((D3333-1)/6)+1</f>
        <v>2</v>
      </c>
      <c r="H3333">
        <f>MOD(D3333-1,6)+1</f>
        <v>5</v>
      </c>
      <c r="I3333">
        <f>37-D3333</f>
        <v>26</v>
      </c>
      <c r="J3333">
        <f>ABS(D3333-D3334)</f>
        <v>7</v>
      </c>
      <c r="K3333">
        <f>AVERAGE(D3333:D3337)</f>
        <v>11</v>
      </c>
      <c r="L3333">
        <f>AVERAGE(D3333:D3352)</f>
        <v>11</v>
      </c>
      <c r="M3333">
        <f>K3333-L3333</f>
        <v>0</v>
      </c>
      <c r="N3333" t="str">
        <f>IF(K3333&gt;L3333,"HIGH ZONE BIAS",IF(K3333&lt;L3333,"LOW ZONE BIAS","EQUILIBRIUM"))</f>
        <v>EQUILIBRIUM</v>
      </c>
    </row>
    <row r="3334">
      <c r="A3334">
        <v>24237</v>
      </c>
      <c r="B3334" t="str">
        <v>2024-03-13</v>
      </c>
      <c r="C3334" t="str">
        <v>Evening</v>
      </c>
      <c r="D3334">
        <v>18</v>
      </c>
      <c r="E3334" t="str">
        <f>IF(MOD(D3334,2)=0,"EVEN","ODD")</f>
        <v>EVEN</v>
      </c>
      <c r="F3334" t="str">
        <f>IF(D3334&lt;=18,"LOW (1-18)","HIGH (19-36)")</f>
        <v>LOW (1-18)</v>
      </c>
      <c r="G3334">
        <f>INT((D3334-1)/6)+1</f>
        <v>3</v>
      </c>
      <c r="H3334">
        <f>MOD(D3334-1,6)+1</f>
        <v>6</v>
      </c>
      <c r="I3334">
        <f>37-D3334</f>
        <v>19</v>
      </c>
      <c r="J3334">
        <f>ABS(D3334-D3335)</f>
        <v>6</v>
      </c>
      <c r="K3334">
        <f>AVERAGE(D3334:D3338)</f>
        <v>18</v>
      </c>
      <c r="L3334">
        <f>AVERAGE(D3334:D3353)</f>
        <v>18</v>
      </c>
      <c r="M3334">
        <f>K3334-L3334</f>
        <v>0</v>
      </c>
      <c r="N3334" t="str">
        <f>IF(K3334&gt;L3334,"HIGH ZONE BIAS",IF(K3334&lt;L3334,"LOW ZONE BIAS","EQUILIBRIUM"))</f>
        <v>EQUILIBRIUM</v>
      </c>
    </row>
    <row r="3335">
      <c r="A3335">
        <v>24236</v>
      </c>
      <c r="B3335" t="str">
        <v>2024-03-13</v>
      </c>
      <c r="C3335" t="str">
        <v>Afternoon</v>
      </c>
      <c r="D3335">
        <v>12</v>
      </c>
      <c r="E3335" t="str">
        <f>IF(MOD(D3335,2)=0,"EVEN","ODD")</f>
        <v>EVEN</v>
      </c>
      <c r="F3335" t="str">
        <f>IF(D3335&lt;=18,"LOW (1-18)","HIGH (19-36)")</f>
        <v>LOW (1-18)</v>
      </c>
      <c r="G3335">
        <f>INT((D3335-1)/6)+1</f>
        <v>2</v>
      </c>
      <c r="H3335">
        <f>MOD(D3335-1,6)+1</f>
        <v>6</v>
      </c>
      <c r="I3335">
        <f>37-D3335</f>
        <v>25</v>
      </c>
      <c r="J3335">
        <f>ABS(D3335-D3336)</f>
        <v>5</v>
      </c>
      <c r="K3335">
        <f>AVERAGE(D3335:D3339)</f>
        <v>12</v>
      </c>
      <c r="L3335">
        <f>AVERAGE(D3335:D3354)</f>
        <v>12</v>
      </c>
      <c r="M3335">
        <f>K3335-L3335</f>
        <v>0</v>
      </c>
      <c r="N3335" t="str">
        <f>IF(K3335&gt;L3335,"HIGH ZONE BIAS",IF(K3335&lt;L3335,"LOW ZONE BIAS","EQUILIBRIUM"))</f>
        <v>EQUILIBRIUM</v>
      </c>
    </row>
    <row r="3336">
      <c r="A3336">
        <v>24235</v>
      </c>
      <c r="B3336" t="str">
        <v>2024-03-13</v>
      </c>
      <c r="C3336" t="str">
        <v>Midday</v>
      </c>
      <c r="D3336">
        <v>7</v>
      </c>
      <c r="E3336" t="str">
        <f>IF(MOD(D3336,2)=0,"EVEN","ODD")</f>
        <v>ODD</v>
      </c>
      <c r="F3336" t="str">
        <f>IF(D3336&lt;=18,"LOW (1-18)","HIGH (19-36)")</f>
        <v>LOW (1-18)</v>
      </c>
      <c r="G3336">
        <f>INT((D3336-1)/6)+1</f>
        <v>2</v>
      </c>
      <c r="H3336">
        <f>MOD(D3336-1,6)+1</f>
        <v>1</v>
      </c>
      <c r="I3336">
        <f>37-D3336</f>
        <v>30</v>
      </c>
      <c r="J3336">
        <f>ABS(D3336-D3337)</f>
        <v>14</v>
      </c>
      <c r="K3336">
        <f>AVERAGE(D3336:D3340)</f>
        <v>7</v>
      </c>
      <c r="L3336">
        <f>AVERAGE(D3336:D3355)</f>
        <v>7</v>
      </c>
      <c r="M3336">
        <f>K3336-L3336</f>
        <v>0</v>
      </c>
      <c r="N3336" t="str">
        <f>IF(K3336&gt;L3336,"HIGH ZONE BIAS",IF(K3336&lt;L3336,"LOW ZONE BIAS","EQUILIBRIUM"))</f>
        <v>EQUILIBRIUM</v>
      </c>
    </row>
    <row r="3337">
      <c r="A3337">
        <v>24234</v>
      </c>
      <c r="B3337" t="str">
        <v>2024-03-13</v>
      </c>
      <c r="C3337" t="str">
        <v>Morning</v>
      </c>
      <c r="D3337">
        <v>21</v>
      </c>
      <c r="E3337" t="str">
        <f>IF(MOD(D3337,2)=0,"EVEN","ODD")</f>
        <v>ODD</v>
      </c>
      <c r="F3337" t="str">
        <f>IF(D3337&lt;=18,"LOW (1-18)","HIGH (19-36)")</f>
        <v>HIGH (19-36)</v>
      </c>
      <c r="G3337">
        <f>INT((D3337-1)/6)+1</f>
        <v>4</v>
      </c>
      <c r="H3337">
        <f>MOD(D3337-1,6)+1</f>
        <v>3</v>
      </c>
      <c r="I3337">
        <f>37-D3337</f>
        <v>16</v>
      </c>
      <c r="J3337">
        <f>ABS(D3337-D3338)</f>
        <v>0</v>
      </c>
      <c r="K3337">
        <f>AVERAGE(D3337:D3341)</f>
        <v>21</v>
      </c>
      <c r="L3337">
        <f>AVERAGE(D3337:D3356)</f>
        <v>21</v>
      </c>
      <c r="M3337">
        <f>K3337-L3337</f>
        <v>0</v>
      </c>
      <c r="N3337" t="str">
        <f>IF(K3337&gt;L3337,"HIGH ZONE BIAS",IF(K3337&lt;L3337,"LOW ZONE BIAS","EQUILIBRIUM"))</f>
        <v>EQUILIBRIUM</v>
      </c>
    </row>
    <row r="3338">
      <c r="A3338">
        <v>24233</v>
      </c>
      <c r="B3338" t="str">
        <v>2024-03-12</v>
      </c>
      <c r="C3338" t="str">
        <v>Evening</v>
      </c>
      <c r="D3338">
        <v>21</v>
      </c>
      <c r="E3338" t="str">
        <f>IF(MOD(D3338,2)=0,"EVEN","ODD")</f>
        <v>ODD</v>
      </c>
      <c r="F3338" t="str">
        <f>IF(D3338&lt;=18,"LOW (1-18)","HIGH (19-36)")</f>
        <v>HIGH (19-36)</v>
      </c>
      <c r="G3338">
        <f>INT((D3338-1)/6)+1</f>
        <v>4</v>
      </c>
      <c r="H3338">
        <f>MOD(D3338-1,6)+1</f>
        <v>3</v>
      </c>
      <c r="I3338">
        <f>37-D3338</f>
        <v>16</v>
      </c>
      <c r="J3338">
        <f>ABS(D3338-D3339)</f>
        <v>0</v>
      </c>
      <c r="K3338">
        <f>AVERAGE(D3338:D3342)</f>
        <v>21</v>
      </c>
      <c r="L3338">
        <f>AVERAGE(D3338:D3357)</f>
        <v>21</v>
      </c>
      <c r="M3338">
        <f>K3338-L3338</f>
        <v>0</v>
      </c>
      <c r="N3338" t="str">
        <f>IF(K3338&gt;L3338,"HIGH ZONE BIAS",IF(K3338&lt;L3338,"LOW ZONE BIAS","EQUILIBRIUM"))</f>
        <v>EQUILIBRIUM</v>
      </c>
    </row>
    <row r="3339">
      <c r="A3339">
        <v>24232</v>
      </c>
      <c r="B3339" t="str">
        <v>2024-03-12</v>
      </c>
      <c r="C3339" t="str">
        <v>Afternoon</v>
      </c>
      <c r="D3339">
        <v>21</v>
      </c>
      <c r="E3339" t="str">
        <f>IF(MOD(D3339,2)=0,"EVEN","ODD")</f>
        <v>ODD</v>
      </c>
      <c r="F3339" t="str">
        <f>IF(D3339&lt;=18,"LOW (1-18)","HIGH (19-36)")</f>
        <v>HIGH (19-36)</v>
      </c>
      <c r="G3339">
        <f>INT((D3339-1)/6)+1</f>
        <v>4</v>
      </c>
      <c r="H3339">
        <f>MOD(D3339-1,6)+1</f>
        <v>3</v>
      </c>
      <c r="I3339">
        <f>37-D3339</f>
        <v>16</v>
      </c>
      <c r="J3339">
        <f>ABS(D3339-D3340)</f>
        <v>16</v>
      </c>
      <c r="K3339">
        <f>AVERAGE(D3339:D3343)</f>
        <v>21</v>
      </c>
      <c r="L3339">
        <f>AVERAGE(D3339:D3358)</f>
        <v>21</v>
      </c>
      <c r="M3339">
        <f>K3339-L3339</f>
        <v>0</v>
      </c>
      <c r="N3339" t="str">
        <f>IF(K3339&gt;L3339,"HIGH ZONE BIAS",IF(K3339&lt;L3339,"LOW ZONE BIAS","EQUILIBRIUM"))</f>
        <v>EQUILIBRIUM</v>
      </c>
    </row>
    <row r="3340">
      <c r="A3340">
        <v>24231</v>
      </c>
      <c r="B3340" t="str">
        <v>2024-03-12</v>
      </c>
      <c r="C3340" t="str">
        <v>Midday</v>
      </c>
      <c r="D3340">
        <v>5</v>
      </c>
      <c r="E3340" t="str">
        <f>IF(MOD(D3340,2)=0,"EVEN","ODD")</f>
        <v>ODD</v>
      </c>
      <c r="F3340" t="str">
        <f>IF(D3340&lt;=18,"LOW (1-18)","HIGH (19-36)")</f>
        <v>LOW (1-18)</v>
      </c>
      <c r="G3340">
        <f>INT((D3340-1)/6)+1</f>
        <v>1</v>
      </c>
      <c r="H3340">
        <f>MOD(D3340-1,6)+1</f>
        <v>5</v>
      </c>
      <c r="I3340">
        <f>37-D3340</f>
        <v>32</v>
      </c>
      <c r="J3340">
        <f>ABS(D3340-D3341)</f>
        <v>15</v>
      </c>
      <c r="K3340">
        <f>AVERAGE(D3340:D3344)</f>
        <v>5</v>
      </c>
      <c r="L3340">
        <f>AVERAGE(D3340:D3359)</f>
        <v>5</v>
      </c>
      <c r="M3340">
        <f>K3340-L3340</f>
        <v>0</v>
      </c>
      <c r="N3340" t="str">
        <f>IF(K3340&gt;L3340,"HIGH ZONE BIAS",IF(K3340&lt;L3340,"LOW ZONE BIAS","EQUILIBRIUM"))</f>
        <v>EQUILIBRIUM</v>
      </c>
    </row>
    <row r="3341">
      <c r="A3341">
        <v>24230</v>
      </c>
      <c r="B3341" t="str">
        <v>2024-03-12</v>
      </c>
      <c r="C3341" t="str">
        <v>Morning</v>
      </c>
      <c r="D3341">
        <v>20</v>
      </c>
      <c r="E3341" t="str">
        <f>IF(MOD(D3341,2)=0,"EVEN","ODD")</f>
        <v>EVEN</v>
      </c>
      <c r="F3341" t="str">
        <f>IF(D3341&lt;=18,"LOW (1-18)","HIGH (19-36)")</f>
        <v>HIGH (19-36)</v>
      </c>
      <c r="G3341">
        <f>INT((D3341-1)/6)+1</f>
        <v>4</v>
      </c>
      <c r="H3341">
        <f>MOD(D3341-1,6)+1</f>
        <v>2</v>
      </c>
      <c r="I3341">
        <f>37-D3341</f>
        <v>17</v>
      </c>
      <c r="J3341">
        <f>ABS(D3341-D3342)</f>
        <v>19</v>
      </c>
      <c r="K3341">
        <f>AVERAGE(D3341:D3345)</f>
        <v>20</v>
      </c>
      <c r="L3341">
        <f>AVERAGE(D3341:D3360)</f>
        <v>20</v>
      </c>
      <c r="M3341">
        <f>K3341-L3341</f>
        <v>0</v>
      </c>
      <c r="N3341" t="str">
        <f>IF(K3341&gt;L3341,"HIGH ZONE BIAS",IF(K3341&lt;L3341,"LOW ZONE BIAS","EQUILIBRIUM"))</f>
        <v>EQUILIBRIUM</v>
      </c>
    </row>
    <row r="3342">
      <c r="A3342">
        <v>24229</v>
      </c>
      <c r="B3342" t="str">
        <v>2024-03-11</v>
      </c>
      <c r="C3342" t="str">
        <v>Evening</v>
      </c>
      <c r="D3342">
        <v>1</v>
      </c>
      <c r="E3342" t="str">
        <f>IF(MOD(D3342,2)=0,"EVEN","ODD")</f>
        <v>ODD</v>
      </c>
      <c r="F3342" t="str">
        <f>IF(D3342&lt;=18,"LOW (1-18)","HIGH (19-36)")</f>
        <v>LOW (1-18)</v>
      </c>
      <c r="G3342">
        <f>INT((D3342-1)/6)+1</f>
        <v>1</v>
      </c>
      <c r="H3342">
        <f>MOD(D3342-1,6)+1</f>
        <v>1</v>
      </c>
      <c r="I3342">
        <f>37-D3342</f>
        <v>36</v>
      </c>
      <c r="J3342">
        <f>ABS(D3342-D3343)</f>
        <v>4</v>
      </c>
      <c r="K3342">
        <f>AVERAGE(D3342:D3346)</f>
        <v>1</v>
      </c>
      <c r="L3342">
        <f>AVERAGE(D3342:D3361)</f>
        <v>1</v>
      </c>
      <c r="M3342">
        <f>K3342-L3342</f>
        <v>0</v>
      </c>
      <c r="N3342" t="str">
        <f>IF(K3342&gt;L3342,"HIGH ZONE BIAS",IF(K3342&lt;L3342,"LOW ZONE BIAS","EQUILIBRIUM"))</f>
        <v>EQUILIBRIUM</v>
      </c>
    </row>
    <row r="3343">
      <c r="A3343">
        <v>24228</v>
      </c>
      <c r="B3343" t="str">
        <v>2024-03-11</v>
      </c>
      <c r="C3343" t="str">
        <v>Afternoon</v>
      </c>
      <c r="D3343">
        <v>5</v>
      </c>
      <c r="E3343" t="str">
        <f>IF(MOD(D3343,2)=0,"EVEN","ODD")</f>
        <v>ODD</v>
      </c>
      <c r="F3343" t="str">
        <f>IF(D3343&lt;=18,"LOW (1-18)","HIGH (19-36)")</f>
        <v>LOW (1-18)</v>
      </c>
      <c r="G3343">
        <f>INT((D3343-1)/6)+1</f>
        <v>1</v>
      </c>
      <c r="H3343">
        <f>MOD(D3343-1,6)+1</f>
        <v>5</v>
      </c>
      <c r="I3343">
        <f>37-D3343</f>
        <v>32</v>
      </c>
      <c r="J3343">
        <f>ABS(D3343-D3344)</f>
        <v>24</v>
      </c>
      <c r="K3343">
        <f>AVERAGE(D3343:D3347)</f>
        <v>5</v>
      </c>
      <c r="L3343">
        <f>AVERAGE(D3343:D3362)</f>
        <v>5</v>
      </c>
      <c r="M3343">
        <f>K3343-L3343</f>
        <v>0</v>
      </c>
      <c r="N3343" t="str">
        <f>IF(K3343&gt;L3343,"HIGH ZONE BIAS",IF(K3343&lt;L3343,"LOW ZONE BIAS","EQUILIBRIUM"))</f>
        <v>EQUILIBRIUM</v>
      </c>
    </row>
    <row r="3344">
      <c r="A3344">
        <v>24227</v>
      </c>
      <c r="B3344" t="str">
        <v>2024-03-11</v>
      </c>
      <c r="C3344" t="str">
        <v>Midday</v>
      </c>
      <c r="D3344">
        <v>29</v>
      </c>
      <c r="E3344" t="str">
        <f>IF(MOD(D3344,2)=0,"EVEN","ODD")</f>
        <v>ODD</v>
      </c>
      <c r="F3344" t="str">
        <f>IF(D3344&lt;=18,"LOW (1-18)","HIGH (19-36)")</f>
        <v>HIGH (19-36)</v>
      </c>
      <c r="G3344">
        <f>INT((D3344-1)/6)+1</f>
        <v>5</v>
      </c>
      <c r="H3344">
        <f>MOD(D3344-1,6)+1</f>
        <v>5</v>
      </c>
      <c r="I3344">
        <f>37-D3344</f>
        <v>8</v>
      </c>
      <c r="J3344">
        <f>ABS(D3344-D3345)</f>
        <v>5</v>
      </c>
      <c r="K3344">
        <f>AVERAGE(D3344:D3348)</f>
        <v>29</v>
      </c>
      <c r="L3344">
        <f>AVERAGE(D3344:D3363)</f>
        <v>29</v>
      </c>
      <c r="M3344">
        <f>K3344-L3344</f>
        <v>0</v>
      </c>
      <c r="N3344" t="str">
        <f>IF(K3344&gt;L3344,"HIGH ZONE BIAS",IF(K3344&lt;L3344,"LOW ZONE BIAS","EQUILIBRIUM"))</f>
        <v>EQUILIBRIUM</v>
      </c>
    </row>
    <row r="3345">
      <c r="A3345">
        <v>24226</v>
      </c>
      <c r="B3345" t="str">
        <v>2024-03-11</v>
      </c>
      <c r="C3345" t="str">
        <v>Morning</v>
      </c>
      <c r="D3345">
        <v>24</v>
      </c>
      <c r="E3345" t="str">
        <f>IF(MOD(D3345,2)=0,"EVEN","ODD")</f>
        <v>EVEN</v>
      </c>
      <c r="F3345" t="str">
        <f>IF(D3345&lt;=18,"LOW (1-18)","HIGH (19-36)")</f>
        <v>HIGH (19-36)</v>
      </c>
      <c r="G3345">
        <f>INT((D3345-1)/6)+1</f>
        <v>4</v>
      </c>
      <c r="H3345">
        <f>MOD(D3345-1,6)+1</f>
        <v>6</v>
      </c>
      <c r="I3345">
        <f>37-D3345</f>
        <v>13</v>
      </c>
      <c r="J3345">
        <f>ABS(D3345-D3346)</f>
        <v>14</v>
      </c>
      <c r="K3345">
        <f>AVERAGE(D3345:D3349)</f>
        <v>24</v>
      </c>
      <c r="L3345">
        <f>AVERAGE(D3345:D3364)</f>
        <v>24</v>
      </c>
      <c r="M3345">
        <f>K3345-L3345</f>
        <v>0</v>
      </c>
      <c r="N3345" t="str">
        <f>IF(K3345&gt;L3345,"HIGH ZONE BIAS",IF(K3345&lt;L3345,"LOW ZONE BIAS","EQUILIBRIUM"))</f>
        <v>EQUILIBRIUM</v>
      </c>
    </row>
    <row r="3346">
      <c r="A3346">
        <v>24225</v>
      </c>
      <c r="B3346" t="str">
        <v>2024-03-09</v>
      </c>
      <c r="C3346" t="str">
        <v>Evening</v>
      </c>
      <c r="D3346">
        <v>10</v>
      </c>
      <c r="E3346" t="str">
        <f>IF(MOD(D3346,2)=0,"EVEN","ODD")</f>
        <v>EVEN</v>
      </c>
      <c r="F3346" t="str">
        <f>IF(D3346&lt;=18,"LOW (1-18)","HIGH (19-36)")</f>
        <v>LOW (1-18)</v>
      </c>
      <c r="G3346">
        <f>INT((D3346-1)/6)+1</f>
        <v>2</v>
      </c>
      <c r="H3346">
        <f>MOD(D3346-1,6)+1</f>
        <v>4</v>
      </c>
      <c r="I3346">
        <f>37-D3346</f>
        <v>27</v>
      </c>
      <c r="J3346">
        <f>ABS(D3346-D3347)</f>
        <v>11</v>
      </c>
      <c r="K3346">
        <f>AVERAGE(D3346:D3350)</f>
        <v>10</v>
      </c>
      <c r="L3346">
        <f>AVERAGE(D3346:D3365)</f>
        <v>10</v>
      </c>
      <c r="M3346">
        <f>K3346-L3346</f>
        <v>0</v>
      </c>
      <c r="N3346" t="str">
        <f>IF(K3346&gt;L3346,"HIGH ZONE BIAS",IF(K3346&lt;L3346,"LOW ZONE BIAS","EQUILIBRIUM"))</f>
        <v>EQUILIBRIUM</v>
      </c>
    </row>
    <row r="3347">
      <c r="A3347">
        <v>24224</v>
      </c>
      <c r="B3347" t="str">
        <v>2024-03-09</v>
      </c>
      <c r="C3347" t="str">
        <v>Afternoon</v>
      </c>
      <c r="D3347">
        <v>21</v>
      </c>
      <c r="E3347" t="str">
        <f>IF(MOD(D3347,2)=0,"EVEN","ODD")</f>
        <v>ODD</v>
      </c>
      <c r="F3347" t="str">
        <f>IF(D3347&lt;=18,"LOW (1-18)","HIGH (19-36)")</f>
        <v>HIGH (19-36)</v>
      </c>
      <c r="G3347">
        <f>INT((D3347-1)/6)+1</f>
        <v>4</v>
      </c>
      <c r="H3347">
        <f>MOD(D3347-1,6)+1</f>
        <v>3</v>
      </c>
      <c r="I3347">
        <f>37-D3347</f>
        <v>16</v>
      </c>
      <c r="J3347">
        <f>ABS(D3347-D3348)</f>
        <v>10</v>
      </c>
      <c r="K3347">
        <f>AVERAGE(D3347:D3351)</f>
        <v>21</v>
      </c>
      <c r="L3347">
        <f>AVERAGE(D3347:D3366)</f>
        <v>21</v>
      </c>
      <c r="M3347">
        <f>K3347-L3347</f>
        <v>0</v>
      </c>
      <c r="N3347" t="str">
        <f>IF(K3347&gt;L3347,"HIGH ZONE BIAS",IF(K3347&lt;L3347,"LOW ZONE BIAS","EQUILIBRIUM"))</f>
        <v>EQUILIBRIUM</v>
      </c>
    </row>
    <row r="3348">
      <c r="A3348">
        <v>24223</v>
      </c>
      <c r="B3348" t="str">
        <v>2024-03-09</v>
      </c>
      <c r="C3348" t="str">
        <v>Midday</v>
      </c>
      <c r="D3348">
        <v>11</v>
      </c>
      <c r="E3348" t="str">
        <f>IF(MOD(D3348,2)=0,"EVEN","ODD")</f>
        <v>ODD</v>
      </c>
      <c r="F3348" t="str">
        <f>IF(D3348&lt;=18,"LOW (1-18)","HIGH (19-36)")</f>
        <v>LOW (1-18)</v>
      </c>
      <c r="G3348">
        <f>INT((D3348-1)/6)+1</f>
        <v>2</v>
      </c>
      <c r="H3348">
        <f>MOD(D3348-1,6)+1</f>
        <v>5</v>
      </c>
      <c r="I3348">
        <f>37-D3348</f>
        <v>26</v>
      </c>
      <c r="J3348">
        <f>ABS(D3348-D3349)</f>
        <v>23</v>
      </c>
      <c r="K3348">
        <f>AVERAGE(D3348:D3352)</f>
        <v>11</v>
      </c>
      <c r="L3348">
        <f>AVERAGE(D3348:D3367)</f>
        <v>11</v>
      </c>
      <c r="M3348">
        <f>K3348-L3348</f>
        <v>0</v>
      </c>
      <c r="N3348" t="str">
        <f>IF(K3348&gt;L3348,"HIGH ZONE BIAS",IF(K3348&lt;L3348,"LOW ZONE BIAS","EQUILIBRIUM"))</f>
        <v>EQUILIBRIUM</v>
      </c>
    </row>
    <row r="3349">
      <c r="A3349">
        <v>24222</v>
      </c>
      <c r="B3349" t="str">
        <v>2024-03-09</v>
      </c>
      <c r="C3349" t="str">
        <v>Morning</v>
      </c>
      <c r="D3349">
        <v>34</v>
      </c>
      <c r="E3349" t="str">
        <f>IF(MOD(D3349,2)=0,"EVEN","ODD")</f>
        <v>EVEN</v>
      </c>
      <c r="F3349" t="str">
        <f>IF(D3349&lt;=18,"LOW (1-18)","HIGH (19-36)")</f>
        <v>HIGH (19-36)</v>
      </c>
      <c r="G3349">
        <f>INT((D3349-1)/6)+1</f>
        <v>6</v>
      </c>
      <c r="H3349">
        <f>MOD(D3349-1,6)+1</f>
        <v>4</v>
      </c>
      <c r="I3349">
        <f>37-D3349</f>
        <v>3</v>
      </c>
      <c r="J3349">
        <f>ABS(D3349-D3350)</f>
        <v>15</v>
      </c>
      <c r="K3349">
        <f>AVERAGE(D3349:D3353)</f>
        <v>34</v>
      </c>
      <c r="L3349">
        <f>AVERAGE(D3349:D3368)</f>
        <v>34</v>
      </c>
      <c r="M3349">
        <f>K3349-L3349</f>
        <v>0</v>
      </c>
      <c r="N3349" t="str">
        <f>IF(K3349&gt;L3349,"HIGH ZONE BIAS",IF(K3349&lt;L3349,"LOW ZONE BIAS","EQUILIBRIUM"))</f>
        <v>EQUILIBRIUM</v>
      </c>
    </row>
    <row r="3350">
      <c r="A3350">
        <v>24221</v>
      </c>
      <c r="B3350" t="str">
        <v>2024-03-08</v>
      </c>
      <c r="C3350" t="str">
        <v>Evening</v>
      </c>
      <c r="D3350">
        <v>19</v>
      </c>
      <c r="E3350" t="str">
        <f>IF(MOD(D3350,2)=0,"EVEN","ODD")</f>
        <v>ODD</v>
      </c>
      <c r="F3350" t="str">
        <f>IF(D3350&lt;=18,"LOW (1-18)","HIGH (19-36)")</f>
        <v>HIGH (19-36)</v>
      </c>
      <c r="G3350">
        <f>INT((D3350-1)/6)+1</f>
        <v>4</v>
      </c>
      <c r="H3350">
        <f>MOD(D3350-1,6)+1</f>
        <v>1</v>
      </c>
      <c r="I3350">
        <f>37-D3350</f>
        <v>18</v>
      </c>
      <c r="J3350">
        <f>ABS(D3350-D3351)</f>
        <v>7</v>
      </c>
      <c r="K3350">
        <f>AVERAGE(D3350:D3354)</f>
        <v>19</v>
      </c>
      <c r="L3350">
        <f>AVERAGE(D3350:D3369)</f>
        <v>19</v>
      </c>
      <c r="M3350">
        <f>K3350-L3350</f>
        <v>0</v>
      </c>
      <c r="N3350" t="str">
        <f>IF(K3350&gt;L3350,"HIGH ZONE BIAS",IF(K3350&lt;L3350,"LOW ZONE BIAS","EQUILIBRIUM"))</f>
        <v>EQUILIBRIUM</v>
      </c>
    </row>
    <row r="3351">
      <c r="A3351">
        <v>24220</v>
      </c>
      <c r="B3351" t="str">
        <v>2024-03-08</v>
      </c>
      <c r="C3351" t="str">
        <v>Afternoon</v>
      </c>
      <c r="D3351">
        <v>26</v>
      </c>
      <c r="E3351" t="str">
        <f>IF(MOD(D3351,2)=0,"EVEN","ODD")</f>
        <v>EVEN</v>
      </c>
      <c r="F3351" t="str">
        <f>IF(D3351&lt;=18,"LOW (1-18)","HIGH (19-36)")</f>
        <v>HIGH (19-36)</v>
      </c>
      <c r="G3351">
        <f>INT((D3351-1)/6)+1</f>
        <v>5</v>
      </c>
      <c r="H3351">
        <f>MOD(D3351-1,6)+1</f>
        <v>2</v>
      </c>
      <c r="I3351">
        <f>37-D3351</f>
        <v>11</v>
      </c>
      <c r="J3351">
        <f>ABS(D3351-D3352)</f>
        <v>17</v>
      </c>
      <c r="K3351">
        <f>AVERAGE(D3351:D3355)</f>
        <v>26</v>
      </c>
      <c r="L3351">
        <f>AVERAGE(D3351:D3370)</f>
        <v>26</v>
      </c>
      <c r="M3351">
        <f>K3351-L3351</f>
        <v>0</v>
      </c>
      <c r="N3351" t="str">
        <f>IF(K3351&gt;L3351,"HIGH ZONE BIAS",IF(K3351&lt;L3351,"LOW ZONE BIAS","EQUILIBRIUM"))</f>
        <v>EQUILIBRIUM</v>
      </c>
    </row>
    <row r="3352">
      <c r="A3352">
        <v>24219</v>
      </c>
      <c r="B3352" t="str">
        <v>2024-03-08</v>
      </c>
      <c r="C3352" t="str">
        <v>Midday</v>
      </c>
      <c r="D3352">
        <v>9</v>
      </c>
      <c r="E3352" t="str">
        <f>IF(MOD(D3352,2)=0,"EVEN","ODD")</f>
        <v>ODD</v>
      </c>
      <c r="F3352" t="str">
        <f>IF(D3352&lt;=18,"LOW (1-18)","HIGH (19-36)")</f>
        <v>LOW (1-18)</v>
      </c>
      <c r="G3352">
        <f>INT((D3352-1)/6)+1</f>
        <v>2</v>
      </c>
      <c r="H3352">
        <f>MOD(D3352-1,6)+1</f>
        <v>3</v>
      </c>
      <c r="I3352">
        <f>37-D3352</f>
        <v>28</v>
      </c>
      <c r="J3352">
        <f>ABS(D3352-D3353)</f>
        <v>25</v>
      </c>
      <c r="K3352">
        <f>AVERAGE(D3352:D3356)</f>
        <v>9</v>
      </c>
      <c r="L3352">
        <f>AVERAGE(D3352:D3371)</f>
        <v>9</v>
      </c>
      <c r="M3352">
        <f>K3352-L3352</f>
        <v>0</v>
      </c>
      <c r="N3352" t="str">
        <f>IF(K3352&gt;L3352,"HIGH ZONE BIAS",IF(K3352&lt;L3352,"LOW ZONE BIAS","EQUILIBRIUM"))</f>
        <v>EQUILIBRIUM</v>
      </c>
    </row>
    <row r="3353">
      <c r="A3353">
        <v>24218</v>
      </c>
      <c r="B3353" t="str">
        <v>2024-03-08</v>
      </c>
      <c r="C3353" t="str">
        <v>Morning</v>
      </c>
      <c r="D3353">
        <v>34</v>
      </c>
      <c r="E3353" t="str">
        <f>IF(MOD(D3353,2)=0,"EVEN","ODD")</f>
        <v>EVEN</v>
      </c>
      <c r="F3353" t="str">
        <f>IF(D3353&lt;=18,"LOW (1-18)","HIGH (19-36)")</f>
        <v>HIGH (19-36)</v>
      </c>
      <c r="G3353">
        <f>INT((D3353-1)/6)+1</f>
        <v>6</v>
      </c>
      <c r="H3353">
        <f>MOD(D3353-1,6)+1</f>
        <v>4</v>
      </c>
      <c r="I3353">
        <f>37-D3353</f>
        <v>3</v>
      </c>
      <c r="J3353">
        <f>ABS(D3353-D3354)</f>
        <v>18</v>
      </c>
      <c r="K3353">
        <f>AVERAGE(D3353:D3357)</f>
        <v>34</v>
      </c>
      <c r="L3353">
        <f>AVERAGE(D3353:D3372)</f>
        <v>34</v>
      </c>
      <c r="M3353">
        <f>K3353-L3353</f>
        <v>0</v>
      </c>
      <c r="N3353" t="str">
        <f>IF(K3353&gt;L3353,"HIGH ZONE BIAS",IF(K3353&lt;L3353,"LOW ZONE BIAS","EQUILIBRIUM"))</f>
        <v>EQUILIBRIUM</v>
      </c>
    </row>
    <row r="3354">
      <c r="A3354">
        <v>24217</v>
      </c>
      <c r="B3354" t="str">
        <v>2024-03-07</v>
      </c>
      <c r="C3354" t="str">
        <v>Evening</v>
      </c>
      <c r="D3354">
        <v>16</v>
      </c>
      <c r="E3354" t="str">
        <f>IF(MOD(D3354,2)=0,"EVEN","ODD")</f>
        <v>EVEN</v>
      </c>
      <c r="F3354" t="str">
        <f>IF(D3354&lt;=18,"LOW (1-18)","HIGH (19-36)")</f>
        <v>LOW (1-18)</v>
      </c>
      <c r="G3354">
        <f>INT((D3354-1)/6)+1</f>
        <v>3</v>
      </c>
      <c r="H3354">
        <f>MOD(D3354-1,6)+1</f>
        <v>4</v>
      </c>
      <c r="I3354">
        <f>37-D3354</f>
        <v>21</v>
      </c>
      <c r="J3354">
        <f>ABS(D3354-D3355)</f>
        <v>11</v>
      </c>
      <c r="K3354">
        <f>AVERAGE(D3354:D3358)</f>
        <v>16</v>
      </c>
      <c r="L3354">
        <f>AVERAGE(D3354:D3373)</f>
        <v>16</v>
      </c>
      <c r="M3354">
        <f>K3354-L3354</f>
        <v>0</v>
      </c>
      <c r="N3354" t="str">
        <f>IF(K3354&gt;L3354,"HIGH ZONE BIAS",IF(K3354&lt;L3354,"LOW ZONE BIAS","EQUILIBRIUM"))</f>
        <v>EQUILIBRIUM</v>
      </c>
    </row>
    <row r="3355">
      <c r="A3355">
        <v>24216</v>
      </c>
      <c r="B3355" t="str">
        <v>2024-03-07</v>
      </c>
      <c r="C3355" t="str">
        <v>Afternoon</v>
      </c>
      <c r="D3355">
        <v>27</v>
      </c>
      <c r="E3355" t="str">
        <f>IF(MOD(D3355,2)=0,"EVEN","ODD")</f>
        <v>ODD</v>
      </c>
      <c r="F3355" t="str">
        <f>IF(D3355&lt;=18,"LOW (1-18)","HIGH (19-36)")</f>
        <v>HIGH (19-36)</v>
      </c>
      <c r="G3355">
        <f>INT((D3355-1)/6)+1</f>
        <v>5</v>
      </c>
      <c r="H3355">
        <f>MOD(D3355-1,6)+1</f>
        <v>3</v>
      </c>
      <c r="I3355">
        <f>37-D3355</f>
        <v>10</v>
      </c>
      <c r="J3355">
        <f>ABS(D3355-D3356)</f>
        <v>4</v>
      </c>
      <c r="K3355">
        <f>AVERAGE(D3355:D3359)</f>
        <v>27</v>
      </c>
      <c r="L3355">
        <f>AVERAGE(D3355:D3374)</f>
        <v>27</v>
      </c>
      <c r="M3355">
        <f>K3355-L3355</f>
        <v>0</v>
      </c>
      <c r="N3355" t="str">
        <f>IF(K3355&gt;L3355,"HIGH ZONE BIAS",IF(K3355&lt;L3355,"LOW ZONE BIAS","EQUILIBRIUM"))</f>
        <v>EQUILIBRIUM</v>
      </c>
    </row>
    <row r="3356">
      <c r="A3356">
        <v>24215</v>
      </c>
      <c r="B3356" t="str">
        <v>2024-03-07</v>
      </c>
      <c r="C3356" t="str">
        <v>Midday</v>
      </c>
      <c r="D3356">
        <v>23</v>
      </c>
      <c r="E3356" t="str">
        <f>IF(MOD(D3356,2)=0,"EVEN","ODD")</f>
        <v>ODD</v>
      </c>
      <c r="F3356" t="str">
        <f>IF(D3356&lt;=18,"LOW (1-18)","HIGH (19-36)")</f>
        <v>HIGH (19-36)</v>
      </c>
      <c r="G3356">
        <f>INT((D3356-1)/6)+1</f>
        <v>4</v>
      </c>
      <c r="H3356">
        <f>MOD(D3356-1,6)+1</f>
        <v>5</v>
      </c>
      <c r="I3356">
        <f>37-D3356</f>
        <v>14</v>
      </c>
      <c r="J3356">
        <f>ABS(D3356-D3357)</f>
        <v>4</v>
      </c>
      <c r="K3356">
        <f>AVERAGE(D3356:D3360)</f>
        <v>23</v>
      </c>
      <c r="L3356">
        <f>AVERAGE(D3356:D3375)</f>
        <v>23</v>
      </c>
      <c r="M3356">
        <f>K3356-L3356</f>
        <v>0</v>
      </c>
      <c r="N3356" t="str">
        <f>IF(K3356&gt;L3356,"HIGH ZONE BIAS",IF(K3356&lt;L3356,"LOW ZONE BIAS","EQUILIBRIUM"))</f>
        <v>EQUILIBRIUM</v>
      </c>
    </row>
    <row r="3357">
      <c r="A3357">
        <v>24214</v>
      </c>
      <c r="B3357" t="str">
        <v>2024-03-07</v>
      </c>
      <c r="C3357" t="str">
        <v>Morning</v>
      </c>
      <c r="D3357">
        <v>27</v>
      </c>
      <c r="E3357" t="str">
        <f>IF(MOD(D3357,2)=0,"EVEN","ODD")</f>
        <v>ODD</v>
      </c>
      <c r="F3357" t="str">
        <f>IF(D3357&lt;=18,"LOW (1-18)","HIGH (19-36)")</f>
        <v>HIGH (19-36)</v>
      </c>
      <c r="G3357">
        <f>INT((D3357-1)/6)+1</f>
        <v>5</v>
      </c>
      <c r="H3357">
        <f>MOD(D3357-1,6)+1</f>
        <v>3</v>
      </c>
      <c r="I3357">
        <f>37-D3357</f>
        <v>10</v>
      </c>
      <c r="J3357">
        <f>ABS(D3357-D3358)</f>
        <v>9</v>
      </c>
      <c r="K3357">
        <f>AVERAGE(D3357:D3361)</f>
        <v>27</v>
      </c>
      <c r="L3357">
        <f>AVERAGE(D3357:D3376)</f>
        <v>27</v>
      </c>
      <c r="M3357">
        <f>K3357-L3357</f>
        <v>0</v>
      </c>
      <c r="N3357" t="str">
        <f>IF(K3357&gt;L3357,"HIGH ZONE BIAS",IF(K3357&lt;L3357,"LOW ZONE BIAS","EQUILIBRIUM"))</f>
        <v>EQUILIBRIUM</v>
      </c>
    </row>
    <row r="3358">
      <c r="A3358">
        <v>24213</v>
      </c>
      <c r="B3358" t="str">
        <v>2024-03-06</v>
      </c>
      <c r="C3358" t="str">
        <v>Evening</v>
      </c>
      <c r="D3358">
        <v>18</v>
      </c>
      <c r="E3358" t="str">
        <f>IF(MOD(D3358,2)=0,"EVEN","ODD")</f>
        <v>EVEN</v>
      </c>
      <c r="F3358" t="str">
        <f>IF(D3358&lt;=18,"LOW (1-18)","HIGH (19-36)")</f>
        <v>LOW (1-18)</v>
      </c>
      <c r="G3358">
        <f>INT((D3358-1)/6)+1</f>
        <v>3</v>
      </c>
      <c r="H3358">
        <f>MOD(D3358-1,6)+1</f>
        <v>6</v>
      </c>
      <c r="I3358">
        <f>37-D3358</f>
        <v>19</v>
      </c>
      <c r="J3358">
        <f>ABS(D3358-D3359)</f>
        <v>11</v>
      </c>
      <c r="K3358">
        <f>AVERAGE(D3358:D3362)</f>
        <v>18</v>
      </c>
      <c r="L3358">
        <f>AVERAGE(D3358:D3377)</f>
        <v>18</v>
      </c>
      <c r="M3358">
        <f>K3358-L3358</f>
        <v>0</v>
      </c>
      <c r="N3358" t="str">
        <f>IF(K3358&gt;L3358,"HIGH ZONE BIAS",IF(K3358&lt;L3358,"LOW ZONE BIAS","EQUILIBRIUM"))</f>
        <v>EQUILIBRIUM</v>
      </c>
    </row>
    <row r="3359">
      <c r="A3359">
        <v>24212</v>
      </c>
      <c r="B3359" t="str">
        <v>2024-03-06</v>
      </c>
      <c r="C3359" t="str">
        <v>Afternoon</v>
      </c>
      <c r="D3359">
        <v>7</v>
      </c>
      <c r="E3359" t="str">
        <f>IF(MOD(D3359,2)=0,"EVEN","ODD")</f>
        <v>ODD</v>
      </c>
      <c r="F3359" t="str">
        <f>IF(D3359&lt;=18,"LOW (1-18)","HIGH (19-36)")</f>
        <v>LOW (1-18)</v>
      </c>
      <c r="G3359">
        <f>INT((D3359-1)/6)+1</f>
        <v>2</v>
      </c>
      <c r="H3359">
        <f>MOD(D3359-1,6)+1</f>
        <v>1</v>
      </c>
      <c r="I3359">
        <f>37-D3359</f>
        <v>30</v>
      </c>
      <c r="J3359">
        <f>ABS(D3359-D3360)</f>
        <v>13</v>
      </c>
      <c r="K3359">
        <f>AVERAGE(D3359:D3363)</f>
        <v>7</v>
      </c>
      <c r="L3359">
        <f>AVERAGE(D3359:D3378)</f>
        <v>7</v>
      </c>
      <c r="M3359">
        <f>K3359-L3359</f>
        <v>0</v>
      </c>
      <c r="N3359" t="str">
        <f>IF(K3359&gt;L3359,"HIGH ZONE BIAS",IF(K3359&lt;L3359,"LOW ZONE BIAS","EQUILIBRIUM"))</f>
        <v>EQUILIBRIUM</v>
      </c>
    </row>
    <row r="3360">
      <c r="A3360">
        <v>24211</v>
      </c>
      <c r="B3360" t="str">
        <v>2024-03-06</v>
      </c>
      <c r="C3360" t="str">
        <v>Midday</v>
      </c>
      <c r="D3360">
        <v>20</v>
      </c>
      <c r="E3360" t="str">
        <f>IF(MOD(D3360,2)=0,"EVEN","ODD")</f>
        <v>EVEN</v>
      </c>
      <c r="F3360" t="str">
        <f>IF(D3360&lt;=18,"LOW (1-18)","HIGH (19-36)")</f>
        <v>HIGH (19-36)</v>
      </c>
      <c r="G3360">
        <f>INT((D3360-1)/6)+1</f>
        <v>4</v>
      </c>
      <c r="H3360">
        <f>MOD(D3360-1,6)+1</f>
        <v>2</v>
      </c>
      <c r="I3360">
        <f>37-D3360</f>
        <v>17</v>
      </c>
      <c r="J3360">
        <f>ABS(D3360-D3361)</f>
        <v>7</v>
      </c>
      <c r="K3360">
        <f>AVERAGE(D3360:D3364)</f>
        <v>20</v>
      </c>
      <c r="L3360">
        <f>AVERAGE(D3360:D3379)</f>
        <v>20</v>
      </c>
      <c r="M3360">
        <f>K3360-L3360</f>
        <v>0</v>
      </c>
      <c r="N3360" t="str">
        <f>IF(K3360&gt;L3360,"HIGH ZONE BIAS",IF(K3360&lt;L3360,"LOW ZONE BIAS","EQUILIBRIUM"))</f>
        <v>EQUILIBRIUM</v>
      </c>
    </row>
    <row r="3361">
      <c r="A3361">
        <v>24210</v>
      </c>
      <c r="B3361" t="str">
        <v>2024-03-06</v>
      </c>
      <c r="C3361" t="str">
        <v>Morning</v>
      </c>
      <c r="D3361">
        <v>27</v>
      </c>
      <c r="E3361" t="str">
        <f>IF(MOD(D3361,2)=0,"EVEN","ODD")</f>
        <v>ODD</v>
      </c>
      <c r="F3361" t="str">
        <f>IF(D3361&lt;=18,"LOW (1-18)","HIGH (19-36)")</f>
        <v>HIGH (19-36)</v>
      </c>
      <c r="G3361">
        <f>INT((D3361-1)/6)+1</f>
        <v>5</v>
      </c>
      <c r="H3361">
        <f>MOD(D3361-1,6)+1</f>
        <v>3</v>
      </c>
      <c r="I3361">
        <f>37-D3361</f>
        <v>10</v>
      </c>
      <c r="J3361">
        <f>ABS(D3361-D3362)</f>
        <v>20</v>
      </c>
      <c r="K3361">
        <f>AVERAGE(D3361:D3365)</f>
        <v>27</v>
      </c>
      <c r="L3361">
        <f>AVERAGE(D3361:D3380)</f>
        <v>27</v>
      </c>
      <c r="M3361">
        <f>K3361-L3361</f>
        <v>0</v>
      </c>
      <c r="N3361" t="str">
        <f>IF(K3361&gt;L3361,"HIGH ZONE BIAS",IF(K3361&lt;L3361,"LOW ZONE BIAS","EQUILIBRIUM"))</f>
        <v>EQUILIBRIUM</v>
      </c>
    </row>
    <row r="3362">
      <c r="A3362">
        <v>24209</v>
      </c>
      <c r="B3362" t="str">
        <v>2024-03-05</v>
      </c>
      <c r="C3362" t="str">
        <v>Evening</v>
      </c>
      <c r="D3362">
        <v>7</v>
      </c>
      <c r="E3362" t="str">
        <f>IF(MOD(D3362,2)=0,"EVEN","ODD")</f>
        <v>ODD</v>
      </c>
      <c r="F3362" t="str">
        <f>IF(D3362&lt;=18,"LOW (1-18)","HIGH (19-36)")</f>
        <v>LOW (1-18)</v>
      </c>
      <c r="G3362">
        <f>INT((D3362-1)/6)+1</f>
        <v>2</v>
      </c>
      <c r="H3362">
        <f>MOD(D3362-1,6)+1</f>
        <v>1</v>
      </c>
      <c r="I3362">
        <f>37-D3362</f>
        <v>30</v>
      </c>
      <c r="J3362">
        <f>ABS(D3362-D3363)</f>
        <v>10</v>
      </c>
      <c r="K3362">
        <f>AVERAGE(D3362:D3366)</f>
        <v>7</v>
      </c>
      <c r="L3362">
        <f>AVERAGE(D3362:D3381)</f>
        <v>7</v>
      </c>
      <c r="M3362">
        <f>K3362-L3362</f>
        <v>0</v>
      </c>
      <c r="N3362" t="str">
        <f>IF(K3362&gt;L3362,"HIGH ZONE BIAS",IF(K3362&lt;L3362,"LOW ZONE BIAS","EQUILIBRIUM"))</f>
        <v>EQUILIBRIUM</v>
      </c>
    </row>
    <row r="3363">
      <c r="A3363">
        <v>24208</v>
      </c>
      <c r="B3363" t="str">
        <v>2024-03-05</v>
      </c>
      <c r="C3363" t="str">
        <v>Afternoon</v>
      </c>
      <c r="D3363">
        <v>17</v>
      </c>
      <c r="E3363" t="str">
        <f>IF(MOD(D3363,2)=0,"EVEN","ODD")</f>
        <v>ODD</v>
      </c>
      <c r="F3363" t="str">
        <f>IF(D3363&lt;=18,"LOW (1-18)","HIGH (19-36)")</f>
        <v>LOW (1-18)</v>
      </c>
      <c r="G3363">
        <f>INT((D3363-1)/6)+1</f>
        <v>3</v>
      </c>
      <c r="H3363">
        <f>MOD(D3363-1,6)+1</f>
        <v>5</v>
      </c>
      <c r="I3363">
        <f>37-D3363</f>
        <v>20</v>
      </c>
      <c r="J3363">
        <f>ABS(D3363-D3364)</f>
        <v>7</v>
      </c>
      <c r="K3363">
        <f>AVERAGE(D3363:D3367)</f>
        <v>17</v>
      </c>
      <c r="L3363">
        <f>AVERAGE(D3363:D3382)</f>
        <v>17</v>
      </c>
      <c r="M3363">
        <f>K3363-L3363</f>
        <v>0</v>
      </c>
      <c r="N3363" t="str">
        <f>IF(K3363&gt;L3363,"HIGH ZONE BIAS",IF(K3363&lt;L3363,"LOW ZONE BIAS","EQUILIBRIUM"))</f>
        <v>EQUILIBRIUM</v>
      </c>
    </row>
    <row r="3364">
      <c r="A3364">
        <v>24207</v>
      </c>
      <c r="B3364" t="str">
        <v>2024-03-05</v>
      </c>
      <c r="C3364" t="str">
        <v>Midday</v>
      </c>
      <c r="D3364">
        <v>24</v>
      </c>
      <c r="E3364" t="str">
        <f>IF(MOD(D3364,2)=0,"EVEN","ODD")</f>
        <v>EVEN</v>
      </c>
      <c r="F3364" t="str">
        <f>IF(D3364&lt;=18,"LOW (1-18)","HIGH (19-36)")</f>
        <v>HIGH (19-36)</v>
      </c>
      <c r="G3364">
        <f>INT((D3364-1)/6)+1</f>
        <v>4</v>
      </c>
      <c r="H3364">
        <f>MOD(D3364-1,6)+1</f>
        <v>6</v>
      </c>
      <c r="I3364">
        <f>37-D3364</f>
        <v>13</v>
      </c>
      <c r="J3364">
        <f>ABS(D3364-D3365)</f>
        <v>22</v>
      </c>
      <c r="K3364">
        <f>AVERAGE(D3364:D3368)</f>
        <v>24</v>
      </c>
      <c r="L3364">
        <f>AVERAGE(D3364:D3383)</f>
        <v>24</v>
      </c>
      <c r="M3364">
        <f>K3364-L3364</f>
        <v>0</v>
      </c>
      <c r="N3364" t="str">
        <f>IF(K3364&gt;L3364,"HIGH ZONE BIAS",IF(K3364&lt;L3364,"LOW ZONE BIAS","EQUILIBRIUM"))</f>
        <v>EQUILIBRIUM</v>
      </c>
    </row>
    <row r="3365">
      <c r="A3365">
        <v>24206</v>
      </c>
      <c r="B3365" t="str">
        <v>2024-03-05</v>
      </c>
      <c r="C3365" t="str">
        <v>Morning</v>
      </c>
      <c r="D3365">
        <v>2</v>
      </c>
      <c r="E3365" t="str">
        <f>IF(MOD(D3365,2)=0,"EVEN","ODD")</f>
        <v>EVEN</v>
      </c>
      <c r="F3365" t="str">
        <f>IF(D3365&lt;=18,"LOW (1-18)","HIGH (19-36)")</f>
        <v>LOW (1-18)</v>
      </c>
      <c r="G3365">
        <f>INT((D3365-1)/6)+1</f>
        <v>1</v>
      </c>
      <c r="H3365">
        <f>MOD(D3365-1,6)+1</f>
        <v>2</v>
      </c>
      <c r="I3365">
        <f>37-D3365</f>
        <v>35</v>
      </c>
      <c r="J3365">
        <f>ABS(D3365-D3366)</f>
        <v>29</v>
      </c>
      <c r="K3365">
        <f>AVERAGE(D3365:D3369)</f>
        <v>2</v>
      </c>
      <c r="L3365">
        <f>AVERAGE(D3365:D3384)</f>
        <v>2</v>
      </c>
      <c r="M3365">
        <f>K3365-L3365</f>
        <v>0</v>
      </c>
      <c r="N3365" t="str">
        <f>IF(K3365&gt;L3365,"HIGH ZONE BIAS",IF(K3365&lt;L3365,"LOW ZONE BIAS","EQUILIBRIUM"))</f>
        <v>EQUILIBRIUM</v>
      </c>
    </row>
    <row r="3366">
      <c r="A3366">
        <v>24205</v>
      </c>
      <c r="B3366" t="str">
        <v>2024-03-04</v>
      </c>
      <c r="C3366" t="str">
        <v>Evening</v>
      </c>
      <c r="D3366">
        <v>31</v>
      </c>
      <c r="E3366" t="str">
        <f>IF(MOD(D3366,2)=0,"EVEN","ODD")</f>
        <v>ODD</v>
      </c>
      <c r="F3366" t="str">
        <f>IF(D3366&lt;=18,"LOW (1-18)","HIGH (19-36)")</f>
        <v>HIGH (19-36)</v>
      </c>
      <c r="G3366">
        <f>INT((D3366-1)/6)+1</f>
        <v>6</v>
      </c>
      <c r="H3366">
        <f>MOD(D3366-1,6)+1</f>
        <v>1</v>
      </c>
      <c r="I3366">
        <f>37-D3366</f>
        <v>6</v>
      </c>
      <c r="J3366">
        <f>ABS(D3366-D3367)</f>
        <v>9</v>
      </c>
      <c r="K3366">
        <f>AVERAGE(D3366:D3370)</f>
        <v>31</v>
      </c>
      <c r="L3366">
        <f>AVERAGE(D3366:D3385)</f>
        <v>31</v>
      </c>
      <c r="M3366">
        <f>K3366-L3366</f>
        <v>0</v>
      </c>
      <c r="N3366" t="str">
        <f>IF(K3366&gt;L3366,"HIGH ZONE BIAS",IF(K3366&lt;L3366,"LOW ZONE BIAS","EQUILIBRIUM"))</f>
        <v>EQUILIBRIUM</v>
      </c>
    </row>
    <row r="3367">
      <c r="A3367">
        <v>24204</v>
      </c>
      <c r="B3367" t="str">
        <v>2024-03-04</v>
      </c>
      <c r="C3367" t="str">
        <v>Afternoon</v>
      </c>
      <c r="D3367">
        <v>22</v>
      </c>
      <c r="E3367" t="str">
        <f>IF(MOD(D3367,2)=0,"EVEN","ODD")</f>
        <v>EVEN</v>
      </c>
      <c r="F3367" t="str">
        <f>IF(D3367&lt;=18,"LOW (1-18)","HIGH (19-36)")</f>
        <v>HIGH (19-36)</v>
      </c>
      <c r="G3367">
        <f>INT((D3367-1)/6)+1</f>
        <v>4</v>
      </c>
      <c r="H3367">
        <f>MOD(D3367-1,6)+1</f>
        <v>4</v>
      </c>
      <c r="I3367">
        <f>37-D3367</f>
        <v>15</v>
      </c>
      <c r="J3367">
        <f>ABS(D3367-D3368)</f>
        <v>4</v>
      </c>
      <c r="K3367">
        <f>AVERAGE(D3367:D3371)</f>
        <v>22</v>
      </c>
      <c r="L3367">
        <f>AVERAGE(D3367:D3386)</f>
        <v>22</v>
      </c>
      <c r="M3367">
        <f>K3367-L3367</f>
        <v>0</v>
      </c>
      <c r="N3367" t="str">
        <f>IF(K3367&gt;L3367,"HIGH ZONE BIAS",IF(K3367&lt;L3367,"LOW ZONE BIAS","EQUILIBRIUM"))</f>
        <v>EQUILIBRIUM</v>
      </c>
    </row>
    <row r="3368">
      <c r="A3368">
        <v>24203</v>
      </c>
      <c r="B3368" t="str">
        <v>2024-03-04</v>
      </c>
      <c r="C3368" t="str">
        <v>Midday</v>
      </c>
      <c r="D3368">
        <v>26</v>
      </c>
      <c r="E3368" t="str">
        <f>IF(MOD(D3368,2)=0,"EVEN","ODD")</f>
        <v>EVEN</v>
      </c>
      <c r="F3368" t="str">
        <f>IF(D3368&lt;=18,"LOW (1-18)","HIGH (19-36)")</f>
        <v>HIGH (19-36)</v>
      </c>
      <c r="G3368">
        <f>INT((D3368-1)/6)+1</f>
        <v>5</v>
      </c>
      <c r="H3368">
        <f>MOD(D3368-1,6)+1</f>
        <v>2</v>
      </c>
      <c r="I3368">
        <f>37-D3368</f>
        <v>11</v>
      </c>
      <c r="J3368">
        <f>ABS(D3368-D3369)</f>
        <v>8</v>
      </c>
      <c r="K3368">
        <f>AVERAGE(D3368:D3372)</f>
        <v>26</v>
      </c>
      <c r="L3368">
        <f>AVERAGE(D3368:D3387)</f>
        <v>26</v>
      </c>
      <c r="M3368">
        <f>K3368-L3368</f>
        <v>0</v>
      </c>
      <c r="N3368" t="str">
        <f>IF(K3368&gt;L3368,"HIGH ZONE BIAS",IF(K3368&lt;L3368,"LOW ZONE BIAS","EQUILIBRIUM"))</f>
        <v>EQUILIBRIUM</v>
      </c>
    </row>
    <row r="3369">
      <c r="A3369">
        <v>24202</v>
      </c>
      <c r="B3369" t="str">
        <v>2024-03-04</v>
      </c>
      <c r="C3369" t="str">
        <v>Morning</v>
      </c>
      <c r="D3369">
        <v>34</v>
      </c>
      <c r="E3369" t="str">
        <f>IF(MOD(D3369,2)=0,"EVEN","ODD")</f>
        <v>EVEN</v>
      </c>
      <c r="F3369" t="str">
        <f>IF(D3369&lt;=18,"LOW (1-18)","HIGH (19-36)")</f>
        <v>HIGH (19-36)</v>
      </c>
      <c r="G3369">
        <f>INT((D3369-1)/6)+1</f>
        <v>6</v>
      </c>
      <c r="H3369">
        <f>MOD(D3369-1,6)+1</f>
        <v>4</v>
      </c>
      <c r="I3369">
        <f>37-D3369</f>
        <v>3</v>
      </c>
      <c r="J3369">
        <f>ABS(D3369-D3370)</f>
        <v>20</v>
      </c>
      <c r="K3369">
        <f>AVERAGE(D3369:D3373)</f>
        <v>34</v>
      </c>
      <c r="L3369">
        <f>AVERAGE(D3369:D3388)</f>
        <v>34</v>
      </c>
      <c r="M3369">
        <f>K3369-L3369</f>
        <v>0</v>
      </c>
      <c r="N3369" t="str">
        <f>IF(K3369&gt;L3369,"HIGH ZONE BIAS",IF(K3369&lt;L3369,"LOW ZONE BIAS","EQUILIBRIUM"))</f>
        <v>EQUILIBRIUM</v>
      </c>
    </row>
    <row r="3370">
      <c r="A3370">
        <v>24201</v>
      </c>
      <c r="B3370" t="str">
        <v>2024-03-02</v>
      </c>
      <c r="C3370" t="str">
        <v>Evening</v>
      </c>
      <c r="D3370">
        <v>14</v>
      </c>
      <c r="E3370" t="str">
        <f>IF(MOD(D3370,2)=0,"EVEN","ODD")</f>
        <v>EVEN</v>
      </c>
      <c r="F3370" t="str">
        <f>IF(D3370&lt;=18,"LOW (1-18)","HIGH (19-36)")</f>
        <v>LOW (1-18)</v>
      </c>
      <c r="G3370">
        <f>INT((D3370-1)/6)+1</f>
        <v>3</v>
      </c>
      <c r="H3370">
        <f>MOD(D3370-1,6)+1</f>
        <v>2</v>
      </c>
      <c r="I3370">
        <f>37-D3370</f>
        <v>23</v>
      </c>
      <c r="J3370">
        <f>ABS(D3370-D3371)</f>
        <v>12</v>
      </c>
      <c r="K3370">
        <f>AVERAGE(D3370:D3374)</f>
        <v>14</v>
      </c>
      <c r="L3370">
        <f>AVERAGE(D3370:D3389)</f>
        <v>14</v>
      </c>
      <c r="M3370">
        <f>K3370-L3370</f>
        <v>0</v>
      </c>
      <c r="N3370" t="str">
        <f>IF(K3370&gt;L3370,"HIGH ZONE BIAS",IF(K3370&lt;L3370,"LOW ZONE BIAS","EQUILIBRIUM"))</f>
        <v>EQUILIBRIUM</v>
      </c>
    </row>
    <row r="3371">
      <c r="A3371">
        <v>24200</v>
      </c>
      <c r="B3371" t="str">
        <v>2024-03-02</v>
      </c>
      <c r="C3371" t="str">
        <v>Afternoon</v>
      </c>
      <c r="D3371">
        <v>2</v>
      </c>
      <c r="E3371" t="str">
        <f>IF(MOD(D3371,2)=0,"EVEN","ODD")</f>
        <v>EVEN</v>
      </c>
      <c r="F3371" t="str">
        <f>IF(D3371&lt;=18,"LOW (1-18)","HIGH (19-36)")</f>
        <v>LOW (1-18)</v>
      </c>
      <c r="G3371">
        <f>INT((D3371-1)/6)+1</f>
        <v>1</v>
      </c>
      <c r="H3371">
        <f>MOD(D3371-1,6)+1</f>
        <v>2</v>
      </c>
      <c r="I3371">
        <f>37-D3371</f>
        <v>35</v>
      </c>
      <c r="J3371">
        <f>ABS(D3371-D3372)</f>
        <v>33</v>
      </c>
      <c r="K3371">
        <f>AVERAGE(D3371:D3375)</f>
        <v>2</v>
      </c>
      <c r="L3371">
        <f>AVERAGE(D3371:D3390)</f>
        <v>2</v>
      </c>
      <c r="M3371">
        <f>K3371-L3371</f>
        <v>0</v>
      </c>
      <c r="N3371" t="str">
        <f>IF(K3371&gt;L3371,"HIGH ZONE BIAS",IF(K3371&lt;L3371,"LOW ZONE BIAS","EQUILIBRIUM"))</f>
        <v>EQUILIBRIUM</v>
      </c>
    </row>
    <row r="3372">
      <c r="A3372">
        <v>24199</v>
      </c>
      <c r="B3372" t="str">
        <v>2024-03-02</v>
      </c>
      <c r="C3372" t="str">
        <v>Midday</v>
      </c>
      <c r="D3372">
        <v>35</v>
      </c>
      <c r="E3372" t="str">
        <f>IF(MOD(D3372,2)=0,"EVEN","ODD")</f>
        <v>ODD</v>
      </c>
      <c r="F3372" t="str">
        <f>IF(D3372&lt;=18,"LOW (1-18)","HIGH (19-36)")</f>
        <v>HIGH (19-36)</v>
      </c>
      <c r="G3372">
        <f>INT((D3372-1)/6)+1</f>
        <v>6</v>
      </c>
      <c r="H3372">
        <f>MOD(D3372-1,6)+1</f>
        <v>5</v>
      </c>
      <c r="I3372">
        <f>37-D3372</f>
        <v>2</v>
      </c>
      <c r="J3372">
        <f>ABS(D3372-D3373)</f>
        <v>1</v>
      </c>
      <c r="K3372">
        <f>AVERAGE(D3372:D3376)</f>
        <v>35</v>
      </c>
      <c r="L3372">
        <f>AVERAGE(D3372:D3391)</f>
        <v>35</v>
      </c>
      <c r="M3372">
        <f>K3372-L3372</f>
        <v>0</v>
      </c>
      <c r="N3372" t="str">
        <f>IF(K3372&gt;L3372,"HIGH ZONE BIAS",IF(K3372&lt;L3372,"LOW ZONE BIAS","EQUILIBRIUM"))</f>
        <v>EQUILIBRIUM</v>
      </c>
    </row>
    <row r="3373">
      <c r="A3373">
        <v>24198</v>
      </c>
      <c r="B3373" t="str">
        <v>2024-03-02</v>
      </c>
      <c r="C3373" t="str">
        <v>Morning</v>
      </c>
      <c r="D3373">
        <v>36</v>
      </c>
      <c r="E3373" t="str">
        <f>IF(MOD(D3373,2)=0,"EVEN","ODD")</f>
        <v>EVEN</v>
      </c>
      <c r="F3373" t="str">
        <f>IF(D3373&lt;=18,"LOW (1-18)","HIGH (19-36)")</f>
        <v>HIGH (19-36)</v>
      </c>
      <c r="G3373">
        <f>INT((D3373-1)/6)+1</f>
        <v>6</v>
      </c>
      <c r="H3373">
        <f>MOD(D3373-1,6)+1</f>
        <v>6</v>
      </c>
      <c r="I3373">
        <f>37-D3373</f>
        <v>1</v>
      </c>
      <c r="J3373">
        <f>ABS(D3373-D3374)</f>
        <v>22</v>
      </c>
      <c r="K3373">
        <f>AVERAGE(D3373:D3377)</f>
        <v>36</v>
      </c>
      <c r="L3373">
        <f>AVERAGE(D3373:D3392)</f>
        <v>36</v>
      </c>
      <c r="M3373">
        <f>K3373-L3373</f>
        <v>0</v>
      </c>
      <c r="N3373" t="str">
        <f>IF(K3373&gt;L3373,"HIGH ZONE BIAS",IF(K3373&lt;L3373,"LOW ZONE BIAS","EQUILIBRIUM"))</f>
        <v>EQUILIBRIUM</v>
      </c>
    </row>
    <row r="3374">
      <c r="A3374">
        <v>24197</v>
      </c>
      <c r="B3374" t="str">
        <v>2024-03-01</v>
      </c>
      <c r="C3374" t="str">
        <v>Evening</v>
      </c>
      <c r="D3374">
        <v>14</v>
      </c>
      <c r="E3374" t="str">
        <f>IF(MOD(D3374,2)=0,"EVEN","ODD")</f>
        <v>EVEN</v>
      </c>
      <c r="F3374" t="str">
        <f>IF(D3374&lt;=18,"LOW (1-18)","HIGH (19-36)")</f>
        <v>LOW (1-18)</v>
      </c>
      <c r="G3374">
        <f>INT((D3374-1)/6)+1</f>
        <v>3</v>
      </c>
      <c r="H3374">
        <f>MOD(D3374-1,6)+1</f>
        <v>2</v>
      </c>
      <c r="I3374">
        <f>37-D3374</f>
        <v>23</v>
      </c>
      <c r="J3374">
        <f>ABS(D3374-D3375)</f>
        <v>12</v>
      </c>
      <c r="K3374">
        <f>AVERAGE(D3374:D3378)</f>
        <v>14</v>
      </c>
      <c r="L3374">
        <f>AVERAGE(D3374:D3393)</f>
        <v>14</v>
      </c>
      <c r="M3374">
        <f>K3374-L3374</f>
        <v>0</v>
      </c>
      <c r="N3374" t="str">
        <f>IF(K3374&gt;L3374,"HIGH ZONE BIAS",IF(K3374&lt;L3374,"LOW ZONE BIAS","EQUILIBRIUM"))</f>
        <v>EQUILIBRIUM</v>
      </c>
    </row>
    <row r="3375">
      <c r="A3375">
        <v>24196</v>
      </c>
      <c r="B3375" t="str">
        <v>2024-03-01</v>
      </c>
      <c r="C3375" t="str">
        <v>Afternoon</v>
      </c>
      <c r="D3375">
        <v>2</v>
      </c>
      <c r="E3375" t="str">
        <f>IF(MOD(D3375,2)=0,"EVEN","ODD")</f>
        <v>EVEN</v>
      </c>
      <c r="F3375" t="str">
        <f>IF(D3375&lt;=18,"LOW (1-18)","HIGH (19-36)")</f>
        <v>LOW (1-18)</v>
      </c>
      <c r="G3375">
        <f>INT((D3375-1)/6)+1</f>
        <v>1</v>
      </c>
      <c r="H3375">
        <f>MOD(D3375-1,6)+1</f>
        <v>2</v>
      </c>
      <c r="I3375">
        <f>37-D3375</f>
        <v>35</v>
      </c>
      <c r="J3375">
        <f>ABS(D3375-D3376)</f>
        <v>26</v>
      </c>
      <c r="K3375">
        <f>AVERAGE(D3375:D3379)</f>
        <v>2</v>
      </c>
      <c r="L3375">
        <f>AVERAGE(D3375:D3394)</f>
        <v>2</v>
      </c>
      <c r="M3375">
        <f>K3375-L3375</f>
        <v>0</v>
      </c>
      <c r="N3375" t="str">
        <f>IF(K3375&gt;L3375,"HIGH ZONE BIAS",IF(K3375&lt;L3375,"LOW ZONE BIAS","EQUILIBRIUM"))</f>
        <v>EQUILIBRIUM</v>
      </c>
    </row>
    <row r="3376">
      <c r="A3376">
        <v>24195</v>
      </c>
      <c r="B3376" t="str">
        <v>2024-03-01</v>
      </c>
      <c r="C3376" t="str">
        <v>Midday</v>
      </c>
      <c r="D3376">
        <v>28</v>
      </c>
      <c r="E3376" t="str">
        <f>IF(MOD(D3376,2)=0,"EVEN","ODD")</f>
        <v>EVEN</v>
      </c>
      <c r="F3376" t="str">
        <f>IF(D3376&lt;=18,"LOW (1-18)","HIGH (19-36)")</f>
        <v>HIGH (19-36)</v>
      </c>
      <c r="G3376">
        <f>INT((D3376-1)/6)+1</f>
        <v>5</v>
      </c>
      <c r="H3376">
        <f>MOD(D3376-1,6)+1</f>
        <v>4</v>
      </c>
      <c r="I3376">
        <f>37-D3376</f>
        <v>9</v>
      </c>
      <c r="J3376">
        <f>ABS(D3376-D3377)</f>
        <v>25</v>
      </c>
      <c r="K3376">
        <f>AVERAGE(D3376:D3380)</f>
        <v>28</v>
      </c>
      <c r="L3376">
        <f>AVERAGE(D3376:D3395)</f>
        <v>28</v>
      </c>
      <c r="M3376">
        <f>K3376-L3376</f>
        <v>0</v>
      </c>
      <c r="N3376" t="str">
        <f>IF(K3376&gt;L3376,"HIGH ZONE BIAS",IF(K3376&lt;L3376,"LOW ZONE BIAS","EQUILIBRIUM"))</f>
        <v>EQUILIBRIUM</v>
      </c>
    </row>
    <row r="3377">
      <c r="A3377">
        <v>24194</v>
      </c>
      <c r="B3377" t="str">
        <v>2024-03-01</v>
      </c>
      <c r="C3377" t="str">
        <v>Morning</v>
      </c>
      <c r="D3377">
        <v>3</v>
      </c>
      <c r="E3377" t="str">
        <f>IF(MOD(D3377,2)=0,"EVEN","ODD")</f>
        <v>ODD</v>
      </c>
      <c r="F3377" t="str">
        <f>IF(D3377&lt;=18,"LOW (1-18)","HIGH (19-36)")</f>
        <v>LOW (1-18)</v>
      </c>
      <c r="G3377">
        <f>INT((D3377-1)/6)+1</f>
        <v>1</v>
      </c>
      <c r="H3377">
        <f>MOD(D3377-1,6)+1</f>
        <v>3</v>
      </c>
      <c r="I3377">
        <f>37-D3377</f>
        <v>34</v>
      </c>
      <c r="J3377">
        <f>ABS(D3377-D3378)</f>
        <v>33</v>
      </c>
      <c r="K3377">
        <f>AVERAGE(D3377:D3381)</f>
        <v>3</v>
      </c>
      <c r="L3377">
        <f>AVERAGE(D3377:D3396)</f>
        <v>3</v>
      </c>
      <c r="M3377">
        <f>K3377-L3377</f>
        <v>0</v>
      </c>
      <c r="N3377" t="str">
        <f>IF(K3377&gt;L3377,"HIGH ZONE BIAS",IF(K3377&lt;L3377,"LOW ZONE BIAS","EQUILIBRIUM"))</f>
        <v>EQUILIBRIUM</v>
      </c>
    </row>
    <row r="3378">
      <c r="A3378">
        <v>24193</v>
      </c>
      <c r="B3378" t="str">
        <v>2024-02-29</v>
      </c>
      <c r="C3378" t="str">
        <v>Evening</v>
      </c>
      <c r="D3378">
        <v>36</v>
      </c>
      <c r="E3378" t="str">
        <f>IF(MOD(D3378,2)=0,"EVEN","ODD")</f>
        <v>EVEN</v>
      </c>
      <c r="F3378" t="str">
        <f>IF(D3378&lt;=18,"LOW (1-18)","HIGH (19-36)")</f>
        <v>HIGH (19-36)</v>
      </c>
      <c r="G3378">
        <f>INT((D3378-1)/6)+1</f>
        <v>6</v>
      </c>
      <c r="H3378">
        <f>MOD(D3378-1,6)+1</f>
        <v>6</v>
      </c>
      <c r="I3378">
        <f>37-D3378</f>
        <v>1</v>
      </c>
      <c r="J3378">
        <f>ABS(D3378-D3379)</f>
        <v>24</v>
      </c>
      <c r="K3378">
        <f>AVERAGE(D3378:D3382)</f>
        <v>36</v>
      </c>
      <c r="L3378">
        <f>AVERAGE(D3378:D3397)</f>
        <v>36</v>
      </c>
      <c r="M3378">
        <f>K3378-L3378</f>
        <v>0</v>
      </c>
      <c r="N3378" t="str">
        <f>IF(K3378&gt;L3378,"HIGH ZONE BIAS",IF(K3378&lt;L3378,"LOW ZONE BIAS","EQUILIBRIUM"))</f>
        <v>EQUILIBRIUM</v>
      </c>
    </row>
    <row r="3379">
      <c r="A3379">
        <v>24192</v>
      </c>
      <c r="B3379" t="str">
        <v>2024-02-29</v>
      </c>
      <c r="C3379" t="str">
        <v>Afternoon</v>
      </c>
      <c r="D3379">
        <v>12</v>
      </c>
      <c r="E3379" t="str">
        <f>IF(MOD(D3379,2)=0,"EVEN","ODD")</f>
        <v>EVEN</v>
      </c>
      <c r="F3379" t="str">
        <f>IF(D3379&lt;=18,"LOW (1-18)","HIGH (19-36)")</f>
        <v>LOW (1-18)</v>
      </c>
      <c r="G3379">
        <f>INT((D3379-1)/6)+1</f>
        <v>2</v>
      </c>
      <c r="H3379">
        <f>MOD(D3379-1,6)+1</f>
        <v>6</v>
      </c>
      <c r="I3379">
        <f>37-D3379</f>
        <v>25</v>
      </c>
      <c r="J3379">
        <f>ABS(D3379-D3380)</f>
        <v>20</v>
      </c>
      <c r="K3379">
        <f>AVERAGE(D3379:D3383)</f>
        <v>12</v>
      </c>
      <c r="L3379">
        <f>AVERAGE(D3379:D3398)</f>
        <v>12</v>
      </c>
      <c r="M3379">
        <f>K3379-L3379</f>
        <v>0</v>
      </c>
      <c r="N3379" t="str">
        <f>IF(K3379&gt;L3379,"HIGH ZONE BIAS",IF(K3379&lt;L3379,"LOW ZONE BIAS","EQUILIBRIUM"))</f>
        <v>EQUILIBRIUM</v>
      </c>
    </row>
    <row r="3380">
      <c r="A3380">
        <v>24191</v>
      </c>
      <c r="B3380" t="str">
        <v>2024-02-29</v>
      </c>
      <c r="C3380" t="str">
        <v>Midday</v>
      </c>
      <c r="D3380">
        <v>32</v>
      </c>
      <c r="E3380" t="str">
        <f>IF(MOD(D3380,2)=0,"EVEN","ODD")</f>
        <v>EVEN</v>
      </c>
      <c r="F3380" t="str">
        <f>IF(D3380&lt;=18,"LOW (1-18)","HIGH (19-36)")</f>
        <v>HIGH (19-36)</v>
      </c>
      <c r="G3380">
        <f>INT((D3380-1)/6)+1</f>
        <v>6</v>
      </c>
      <c r="H3380">
        <f>MOD(D3380-1,6)+1</f>
        <v>2</v>
      </c>
      <c r="I3380">
        <f>37-D3380</f>
        <v>5</v>
      </c>
      <c r="J3380">
        <f>ABS(D3380-D3381)</f>
        <v>16</v>
      </c>
      <c r="K3380">
        <f>AVERAGE(D3380:D3384)</f>
        <v>32</v>
      </c>
      <c r="L3380">
        <f>AVERAGE(D3380:D3399)</f>
        <v>32</v>
      </c>
      <c r="M3380">
        <f>K3380-L3380</f>
        <v>0</v>
      </c>
      <c r="N3380" t="str">
        <f>IF(K3380&gt;L3380,"HIGH ZONE BIAS",IF(K3380&lt;L3380,"LOW ZONE BIAS","EQUILIBRIUM"))</f>
        <v>EQUILIBRIUM</v>
      </c>
    </row>
    <row r="3381">
      <c r="A3381">
        <v>24190</v>
      </c>
      <c r="B3381" t="str">
        <v>2024-02-29</v>
      </c>
      <c r="C3381" t="str">
        <v>Morning</v>
      </c>
      <c r="D3381">
        <v>16</v>
      </c>
      <c r="E3381" t="str">
        <f>IF(MOD(D3381,2)=0,"EVEN","ODD")</f>
        <v>EVEN</v>
      </c>
      <c r="F3381" t="str">
        <f>IF(D3381&lt;=18,"LOW (1-18)","HIGH (19-36)")</f>
        <v>LOW (1-18)</v>
      </c>
      <c r="G3381">
        <f>INT((D3381-1)/6)+1</f>
        <v>3</v>
      </c>
      <c r="H3381">
        <f>MOD(D3381-1,6)+1</f>
        <v>4</v>
      </c>
      <c r="I3381">
        <f>37-D3381</f>
        <v>21</v>
      </c>
      <c r="J3381">
        <f>ABS(D3381-D3382)</f>
        <v>2</v>
      </c>
      <c r="K3381">
        <f>AVERAGE(D3381:D3385)</f>
        <v>16</v>
      </c>
      <c r="L3381">
        <f>AVERAGE(D3381:D3400)</f>
        <v>16</v>
      </c>
      <c r="M3381">
        <f>K3381-L3381</f>
        <v>0</v>
      </c>
      <c r="N3381" t="str">
        <f>IF(K3381&gt;L3381,"HIGH ZONE BIAS",IF(K3381&lt;L3381,"LOW ZONE BIAS","EQUILIBRIUM"))</f>
        <v>EQUILIBRIUM</v>
      </c>
    </row>
    <row r="3382">
      <c r="A3382">
        <v>24189</v>
      </c>
      <c r="B3382" t="str">
        <v>2024-02-28</v>
      </c>
      <c r="C3382" t="str">
        <v>Evening</v>
      </c>
      <c r="D3382">
        <v>14</v>
      </c>
      <c r="E3382" t="str">
        <f>IF(MOD(D3382,2)=0,"EVEN","ODD")</f>
        <v>EVEN</v>
      </c>
      <c r="F3382" t="str">
        <f>IF(D3382&lt;=18,"LOW (1-18)","HIGH (19-36)")</f>
        <v>LOW (1-18)</v>
      </c>
      <c r="G3382">
        <f>INT((D3382-1)/6)+1</f>
        <v>3</v>
      </c>
      <c r="H3382">
        <f>MOD(D3382-1,6)+1</f>
        <v>2</v>
      </c>
      <c r="I3382">
        <f>37-D3382</f>
        <v>23</v>
      </c>
      <c r="J3382">
        <f>ABS(D3382-D3383)</f>
        <v>14</v>
      </c>
      <c r="K3382">
        <f>AVERAGE(D3382:D3386)</f>
        <v>14</v>
      </c>
      <c r="L3382">
        <f>AVERAGE(D3382:D3401)</f>
        <v>14</v>
      </c>
      <c r="M3382">
        <f>K3382-L3382</f>
        <v>0</v>
      </c>
      <c r="N3382" t="str">
        <f>IF(K3382&gt;L3382,"HIGH ZONE BIAS",IF(K3382&lt;L3382,"LOW ZONE BIAS","EQUILIBRIUM"))</f>
        <v>EQUILIBRIUM</v>
      </c>
    </row>
    <row r="3383">
      <c r="A3383">
        <v>24188</v>
      </c>
      <c r="B3383" t="str">
        <v>2024-02-28</v>
      </c>
      <c r="C3383" t="str">
        <v>Afternoon</v>
      </c>
      <c r="D3383">
        <v>28</v>
      </c>
      <c r="E3383" t="str">
        <f>IF(MOD(D3383,2)=0,"EVEN","ODD")</f>
        <v>EVEN</v>
      </c>
      <c r="F3383" t="str">
        <f>IF(D3383&lt;=18,"LOW (1-18)","HIGH (19-36)")</f>
        <v>HIGH (19-36)</v>
      </c>
      <c r="G3383">
        <f>INT((D3383-1)/6)+1</f>
        <v>5</v>
      </c>
      <c r="H3383">
        <f>MOD(D3383-1,6)+1</f>
        <v>4</v>
      </c>
      <c r="I3383">
        <f>37-D3383</f>
        <v>9</v>
      </c>
      <c r="J3383">
        <f>ABS(D3383-D3384)</f>
        <v>9</v>
      </c>
      <c r="K3383">
        <f>AVERAGE(D3383:D3387)</f>
        <v>28</v>
      </c>
      <c r="L3383">
        <f>AVERAGE(D3383:D3402)</f>
        <v>28</v>
      </c>
      <c r="M3383">
        <f>K3383-L3383</f>
        <v>0</v>
      </c>
      <c r="N3383" t="str">
        <f>IF(K3383&gt;L3383,"HIGH ZONE BIAS",IF(K3383&lt;L3383,"LOW ZONE BIAS","EQUILIBRIUM"))</f>
        <v>EQUILIBRIUM</v>
      </c>
    </row>
    <row r="3384">
      <c r="A3384">
        <v>24187</v>
      </c>
      <c r="B3384" t="str">
        <v>2024-02-28</v>
      </c>
      <c r="C3384" t="str">
        <v>Midday</v>
      </c>
      <c r="D3384">
        <v>19</v>
      </c>
      <c r="E3384" t="str">
        <f>IF(MOD(D3384,2)=0,"EVEN","ODD")</f>
        <v>ODD</v>
      </c>
      <c r="F3384" t="str">
        <f>IF(D3384&lt;=18,"LOW (1-18)","HIGH (19-36)")</f>
        <v>HIGH (19-36)</v>
      </c>
      <c r="G3384">
        <f>INT((D3384-1)/6)+1</f>
        <v>4</v>
      </c>
      <c r="H3384">
        <f>MOD(D3384-1,6)+1</f>
        <v>1</v>
      </c>
      <c r="I3384">
        <f>37-D3384</f>
        <v>18</v>
      </c>
      <c r="J3384">
        <f>ABS(D3384-D3385)</f>
        <v>12</v>
      </c>
      <c r="K3384">
        <f>AVERAGE(D3384:D3388)</f>
        <v>19</v>
      </c>
      <c r="L3384">
        <f>AVERAGE(D3384:D3403)</f>
        <v>19</v>
      </c>
      <c r="M3384">
        <f>K3384-L3384</f>
        <v>0</v>
      </c>
      <c r="N3384" t="str">
        <f>IF(K3384&gt;L3384,"HIGH ZONE BIAS",IF(K3384&lt;L3384,"LOW ZONE BIAS","EQUILIBRIUM"))</f>
        <v>EQUILIBRIUM</v>
      </c>
    </row>
    <row r="3385">
      <c r="A3385">
        <v>24186</v>
      </c>
      <c r="B3385" t="str">
        <v>2024-02-28</v>
      </c>
      <c r="C3385" t="str">
        <v>Morning</v>
      </c>
      <c r="D3385">
        <v>7</v>
      </c>
      <c r="E3385" t="str">
        <f>IF(MOD(D3385,2)=0,"EVEN","ODD")</f>
        <v>ODD</v>
      </c>
      <c r="F3385" t="str">
        <f>IF(D3385&lt;=18,"LOW (1-18)","HIGH (19-36)")</f>
        <v>LOW (1-18)</v>
      </c>
      <c r="G3385">
        <f>INT((D3385-1)/6)+1</f>
        <v>2</v>
      </c>
      <c r="H3385">
        <f>MOD(D3385-1,6)+1</f>
        <v>1</v>
      </c>
      <c r="I3385">
        <f>37-D3385</f>
        <v>30</v>
      </c>
      <c r="J3385">
        <f>ABS(D3385-D3386)</f>
        <v>3</v>
      </c>
      <c r="K3385">
        <f>AVERAGE(D3385:D3389)</f>
        <v>7</v>
      </c>
      <c r="L3385">
        <f>AVERAGE(D3385:D3404)</f>
        <v>7</v>
      </c>
      <c r="M3385">
        <f>K3385-L3385</f>
        <v>0</v>
      </c>
      <c r="N3385" t="str">
        <f>IF(K3385&gt;L3385,"HIGH ZONE BIAS",IF(K3385&lt;L3385,"LOW ZONE BIAS","EQUILIBRIUM"))</f>
        <v>EQUILIBRIUM</v>
      </c>
    </row>
    <row r="3386">
      <c r="A3386">
        <v>24185</v>
      </c>
      <c r="B3386" t="str">
        <v>2024-02-27</v>
      </c>
      <c r="C3386" t="str">
        <v>Evening</v>
      </c>
      <c r="D3386">
        <v>4</v>
      </c>
      <c r="E3386" t="str">
        <f>IF(MOD(D3386,2)=0,"EVEN","ODD")</f>
        <v>EVEN</v>
      </c>
      <c r="F3386" t="str">
        <f>IF(D3386&lt;=18,"LOW (1-18)","HIGH (19-36)")</f>
        <v>LOW (1-18)</v>
      </c>
      <c r="G3386">
        <f>INT((D3386-1)/6)+1</f>
        <v>1</v>
      </c>
      <c r="H3386">
        <f>MOD(D3386-1,6)+1</f>
        <v>4</v>
      </c>
      <c r="I3386">
        <f>37-D3386</f>
        <v>33</v>
      </c>
      <c r="J3386">
        <f>ABS(D3386-D3387)</f>
        <v>29</v>
      </c>
      <c r="K3386">
        <f>AVERAGE(D3386:D3390)</f>
        <v>4</v>
      </c>
      <c r="L3386">
        <f>AVERAGE(D3386:D3405)</f>
        <v>4</v>
      </c>
      <c r="M3386">
        <f>K3386-L3386</f>
        <v>0</v>
      </c>
      <c r="N3386" t="str">
        <f>IF(K3386&gt;L3386,"HIGH ZONE BIAS",IF(K3386&lt;L3386,"LOW ZONE BIAS","EQUILIBRIUM"))</f>
        <v>EQUILIBRIUM</v>
      </c>
    </row>
    <row r="3387">
      <c r="A3387">
        <v>24184</v>
      </c>
      <c r="B3387" t="str">
        <v>2024-02-27</v>
      </c>
      <c r="C3387" t="str">
        <v>Afternoon</v>
      </c>
      <c r="D3387">
        <v>33</v>
      </c>
      <c r="E3387" t="str">
        <f>IF(MOD(D3387,2)=0,"EVEN","ODD")</f>
        <v>ODD</v>
      </c>
      <c r="F3387" t="str">
        <f>IF(D3387&lt;=18,"LOW (1-18)","HIGH (19-36)")</f>
        <v>HIGH (19-36)</v>
      </c>
      <c r="G3387">
        <f>INT((D3387-1)/6)+1</f>
        <v>6</v>
      </c>
      <c r="H3387">
        <f>MOD(D3387-1,6)+1</f>
        <v>3</v>
      </c>
      <c r="I3387">
        <f>37-D3387</f>
        <v>4</v>
      </c>
      <c r="J3387">
        <f>ABS(D3387-D3388)</f>
        <v>28</v>
      </c>
      <c r="K3387">
        <f>AVERAGE(D3387:D3391)</f>
        <v>33</v>
      </c>
      <c r="L3387">
        <f>AVERAGE(D3387:D3406)</f>
        <v>33</v>
      </c>
      <c r="M3387">
        <f>K3387-L3387</f>
        <v>0</v>
      </c>
      <c r="N3387" t="str">
        <f>IF(K3387&gt;L3387,"HIGH ZONE BIAS",IF(K3387&lt;L3387,"LOW ZONE BIAS","EQUILIBRIUM"))</f>
        <v>EQUILIBRIUM</v>
      </c>
    </row>
    <row r="3388">
      <c r="A3388">
        <v>24183</v>
      </c>
      <c r="B3388" t="str">
        <v>2024-02-27</v>
      </c>
      <c r="C3388" t="str">
        <v>Midday</v>
      </c>
      <c r="D3388">
        <v>5</v>
      </c>
      <c r="E3388" t="str">
        <f>IF(MOD(D3388,2)=0,"EVEN","ODD")</f>
        <v>ODD</v>
      </c>
      <c r="F3388" t="str">
        <f>IF(D3388&lt;=18,"LOW (1-18)","HIGH (19-36)")</f>
        <v>LOW (1-18)</v>
      </c>
      <c r="G3388">
        <f>INT((D3388-1)/6)+1</f>
        <v>1</v>
      </c>
      <c r="H3388">
        <f>MOD(D3388-1,6)+1</f>
        <v>5</v>
      </c>
      <c r="I3388">
        <f>37-D3388</f>
        <v>32</v>
      </c>
      <c r="J3388">
        <f>ABS(D3388-D3389)</f>
        <v>14</v>
      </c>
      <c r="K3388">
        <f>AVERAGE(D3388:D3392)</f>
        <v>5</v>
      </c>
      <c r="L3388">
        <f>AVERAGE(D3388:D3407)</f>
        <v>5</v>
      </c>
      <c r="M3388">
        <f>K3388-L3388</f>
        <v>0</v>
      </c>
      <c r="N3388" t="str">
        <f>IF(K3388&gt;L3388,"HIGH ZONE BIAS",IF(K3388&lt;L3388,"LOW ZONE BIAS","EQUILIBRIUM"))</f>
        <v>EQUILIBRIUM</v>
      </c>
    </row>
    <row r="3389">
      <c r="A3389">
        <v>24182</v>
      </c>
      <c r="B3389" t="str">
        <v>2024-02-27</v>
      </c>
      <c r="C3389" t="str">
        <v>Morning</v>
      </c>
      <c r="D3389">
        <v>19</v>
      </c>
      <c r="E3389" t="str">
        <f>IF(MOD(D3389,2)=0,"EVEN","ODD")</f>
        <v>ODD</v>
      </c>
      <c r="F3389" t="str">
        <f>IF(D3389&lt;=18,"LOW (1-18)","HIGH (19-36)")</f>
        <v>HIGH (19-36)</v>
      </c>
      <c r="G3389">
        <f>INT((D3389-1)/6)+1</f>
        <v>4</v>
      </c>
      <c r="H3389">
        <f>MOD(D3389-1,6)+1</f>
        <v>1</v>
      </c>
      <c r="I3389">
        <f>37-D3389</f>
        <v>18</v>
      </c>
      <c r="J3389">
        <f>ABS(D3389-D3390)</f>
        <v>3</v>
      </c>
      <c r="K3389">
        <f>AVERAGE(D3389:D3393)</f>
        <v>19</v>
      </c>
      <c r="L3389">
        <f>AVERAGE(D3389:D3408)</f>
        <v>19</v>
      </c>
      <c r="M3389">
        <f>K3389-L3389</f>
        <v>0</v>
      </c>
      <c r="N3389" t="str">
        <f>IF(K3389&gt;L3389,"HIGH ZONE BIAS",IF(K3389&lt;L3389,"LOW ZONE BIAS","EQUILIBRIUM"))</f>
        <v>EQUILIBRIUM</v>
      </c>
    </row>
    <row r="3390">
      <c r="A3390">
        <v>24181</v>
      </c>
      <c r="B3390" t="str">
        <v>2024-02-26</v>
      </c>
      <c r="C3390" t="str">
        <v>Evening</v>
      </c>
      <c r="D3390">
        <v>22</v>
      </c>
      <c r="E3390" t="str">
        <f>IF(MOD(D3390,2)=0,"EVEN","ODD")</f>
        <v>EVEN</v>
      </c>
      <c r="F3390" t="str">
        <f>IF(D3390&lt;=18,"LOW (1-18)","HIGH (19-36)")</f>
        <v>HIGH (19-36)</v>
      </c>
      <c r="G3390">
        <f>INT((D3390-1)/6)+1</f>
        <v>4</v>
      </c>
      <c r="H3390">
        <f>MOD(D3390-1,6)+1</f>
        <v>4</v>
      </c>
      <c r="I3390">
        <f>37-D3390</f>
        <v>15</v>
      </c>
      <c r="J3390">
        <f>ABS(D3390-D3391)</f>
        <v>7</v>
      </c>
      <c r="K3390">
        <f>AVERAGE(D3390:D3394)</f>
        <v>22</v>
      </c>
      <c r="L3390">
        <f>AVERAGE(D3390:D3409)</f>
        <v>22</v>
      </c>
      <c r="M3390">
        <f>K3390-L3390</f>
        <v>0</v>
      </c>
      <c r="N3390" t="str">
        <f>IF(K3390&gt;L3390,"HIGH ZONE BIAS",IF(K3390&lt;L3390,"LOW ZONE BIAS","EQUILIBRIUM"))</f>
        <v>EQUILIBRIUM</v>
      </c>
    </row>
    <row r="3391">
      <c r="A3391">
        <v>24180</v>
      </c>
      <c r="B3391" t="str">
        <v>2024-02-26</v>
      </c>
      <c r="C3391" t="str">
        <v>Afternoon</v>
      </c>
      <c r="D3391">
        <v>29</v>
      </c>
      <c r="E3391" t="str">
        <f>IF(MOD(D3391,2)=0,"EVEN","ODD")</f>
        <v>ODD</v>
      </c>
      <c r="F3391" t="str">
        <f>IF(D3391&lt;=18,"LOW (1-18)","HIGH (19-36)")</f>
        <v>HIGH (19-36)</v>
      </c>
      <c r="G3391">
        <f>INT((D3391-1)/6)+1</f>
        <v>5</v>
      </c>
      <c r="H3391">
        <f>MOD(D3391-1,6)+1</f>
        <v>5</v>
      </c>
      <c r="I3391">
        <f>37-D3391</f>
        <v>8</v>
      </c>
      <c r="J3391">
        <f>ABS(D3391-D3392)</f>
        <v>0</v>
      </c>
      <c r="K3391">
        <f>AVERAGE(D3391:D3395)</f>
        <v>29</v>
      </c>
      <c r="L3391">
        <f>AVERAGE(D3391:D3410)</f>
        <v>29</v>
      </c>
      <c r="M3391">
        <f>K3391-L3391</f>
        <v>0</v>
      </c>
      <c r="N3391" t="str">
        <f>IF(K3391&gt;L3391,"HIGH ZONE BIAS",IF(K3391&lt;L3391,"LOW ZONE BIAS","EQUILIBRIUM"))</f>
        <v>EQUILIBRIUM</v>
      </c>
    </row>
    <row r="3392">
      <c r="A3392">
        <v>24179</v>
      </c>
      <c r="B3392" t="str">
        <v>2024-02-26</v>
      </c>
      <c r="C3392" t="str">
        <v>Midday</v>
      </c>
      <c r="D3392">
        <v>29</v>
      </c>
      <c r="E3392" t="str">
        <f>IF(MOD(D3392,2)=0,"EVEN","ODD")</f>
        <v>ODD</v>
      </c>
      <c r="F3392" t="str">
        <f>IF(D3392&lt;=18,"LOW (1-18)","HIGH (19-36)")</f>
        <v>HIGH (19-36)</v>
      </c>
      <c r="G3392">
        <f>INT((D3392-1)/6)+1</f>
        <v>5</v>
      </c>
      <c r="H3392">
        <f>MOD(D3392-1,6)+1</f>
        <v>5</v>
      </c>
      <c r="I3392">
        <f>37-D3392</f>
        <v>8</v>
      </c>
      <c r="J3392">
        <f>ABS(D3392-D3393)</f>
        <v>0</v>
      </c>
      <c r="K3392">
        <f>AVERAGE(D3392:D3396)</f>
        <v>29</v>
      </c>
      <c r="L3392">
        <f>AVERAGE(D3392:D3411)</f>
        <v>29</v>
      </c>
      <c r="M3392">
        <f>K3392-L3392</f>
        <v>0</v>
      </c>
      <c r="N3392" t="str">
        <f>IF(K3392&gt;L3392,"HIGH ZONE BIAS",IF(K3392&lt;L3392,"LOW ZONE BIAS","EQUILIBRIUM"))</f>
        <v>EQUILIBRIUM</v>
      </c>
    </row>
    <row r="3393">
      <c r="A3393">
        <v>24178</v>
      </c>
      <c r="B3393" t="str">
        <v>2024-02-26</v>
      </c>
      <c r="C3393" t="str">
        <v>Morning</v>
      </c>
      <c r="D3393">
        <v>29</v>
      </c>
      <c r="E3393" t="str">
        <f>IF(MOD(D3393,2)=0,"EVEN","ODD")</f>
        <v>ODD</v>
      </c>
      <c r="F3393" t="str">
        <f>IF(D3393&lt;=18,"LOW (1-18)","HIGH (19-36)")</f>
        <v>HIGH (19-36)</v>
      </c>
      <c r="G3393">
        <f>INT((D3393-1)/6)+1</f>
        <v>5</v>
      </c>
      <c r="H3393">
        <f>MOD(D3393-1,6)+1</f>
        <v>5</v>
      </c>
      <c r="I3393">
        <f>37-D3393</f>
        <v>8</v>
      </c>
      <c r="J3393">
        <f>ABS(D3393-D3394)</f>
        <v>14</v>
      </c>
      <c r="K3393">
        <f>AVERAGE(D3393:D3397)</f>
        <v>29</v>
      </c>
      <c r="L3393">
        <f>AVERAGE(D3393:D3412)</f>
        <v>29</v>
      </c>
      <c r="M3393">
        <f>K3393-L3393</f>
        <v>0</v>
      </c>
      <c r="N3393" t="str">
        <f>IF(K3393&gt;L3393,"HIGH ZONE BIAS",IF(K3393&lt;L3393,"LOW ZONE BIAS","EQUILIBRIUM"))</f>
        <v>EQUILIBRIUM</v>
      </c>
    </row>
    <row r="3394">
      <c r="A3394">
        <v>24177</v>
      </c>
      <c r="B3394" t="str">
        <v>2024-02-24</v>
      </c>
      <c r="C3394" t="str">
        <v>Evening</v>
      </c>
      <c r="D3394">
        <v>15</v>
      </c>
      <c r="E3394" t="str">
        <f>IF(MOD(D3394,2)=0,"EVEN","ODD")</f>
        <v>ODD</v>
      </c>
      <c r="F3394" t="str">
        <f>IF(D3394&lt;=18,"LOW (1-18)","HIGH (19-36)")</f>
        <v>LOW (1-18)</v>
      </c>
      <c r="G3394">
        <f>INT((D3394-1)/6)+1</f>
        <v>3</v>
      </c>
      <c r="H3394">
        <f>MOD(D3394-1,6)+1</f>
        <v>3</v>
      </c>
      <c r="I3394">
        <f>37-D3394</f>
        <v>22</v>
      </c>
      <c r="J3394">
        <f>ABS(D3394-D3395)</f>
        <v>5</v>
      </c>
      <c r="K3394">
        <f>AVERAGE(D3394:D3398)</f>
        <v>15</v>
      </c>
      <c r="L3394">
        <f>AVERAGE(D3394:D3413)</f>
        <v>15</v>
      </c>
      <c r="M3394">
        <f>K3394-L3394</f>
        <v>0</v>
      </c>
      <c r="N3394" t="str">
        <f>IF(K3394&gt;L3394,"HIGH ZONE BIAS",IF(K3394&lt;L3394,"LOW ZONE BIAS","EQUILIBRIUM"))</f>
        <v>EQUILIBRIUM</v>
      </c>
    </row>
    <row r="3395">
      <c r="A3395">
        <v>24176</v>
      </c>
      <c r="B3395" t="str">
        <v>2024-02-24</v>
      </c>
      <c r="C3395" t="str">
        <v>Afternoon</v>
      </c>
      <c r="D3395">
        <v>20</v>
      </c>
      <c r="E3395" t="str">
        <f>IF(MOD(D3395,2)=0,"EVEN","ODD")</f>
        <v>EVEN</v>
      </c>
      <c r="F3395" t="str">
        <f>IF(D3395&lt;=18,"LOW (1-18)","HIGH (19-36)")</f>
        <v>HIGH (19-36)</v>
      </c>
      <c r="G3395">
        <f>INT((D3395-1)/6)+1</f>
        <v>4</v>
      </c>
      <c r="H3395">
        <f>MOD(D3395-1,6)+1</f>
        <v>2</v>
      </c>
      <c r="I3395">
        <f>37-D3395</f>
        <v>17</v>
      </c>
      <c r="J3395">
        <f>ABS(D3395-D3396)</f>
        <v>14</v>
      </c>
      <c r="K3395">
        <f>AVERAGE(D3395:D3399)</f>
        <v>20</v>
      </c>
      <c r="L3395">
        <f>AVERAGE(D3395:D3414)</f>
        <v>20</v>
      </c>
      <c r="M3395">
        <f>K3395-L3395</f>
        <v>0</v>
      </c>
      <c r="N3395" t="str">
        <f>IF(K3395&gt;L3395,"HIGH ZONE BIAS",IF(K3395&lt;L3395,"LOW ZONE BIAS","EQUILIBRIUM"))</f>
        <v>EQUILIBRIUM</v>
      </c>
    </row>
    <row r="3396">
      <c r="A3396">
        <v>24175</v>
      </c>
      <c r="B3396" t="str">
        <v>2024-02-24</v>
      </c>
      <c r="C3396" t="str">
        <v>Midday</v>
      </c>
      <c r="D3396">
        <v>6</v>
      </c>
      <c r="E3396" t="str">
        <f>IF(MOD(D3396,2)=0,"EVEN","ODD")</f>
        <v>EVEN</v>
      </c>
      <c r="F3396" t="str">
        <f>IF(D3396&lt;=18,"LOW (1-18)","HIGH (19-36)")</f>
        <v>LOW (1-18)</v>
      </c>
      <c r="G3396">
        <f>INT((D3396-1)/6)+1</f>
        <v>1</v>
      </c>
      <c r="H3396">
        <f>MOD(D3396-1,6)+1</f>
        <v>6</v>
      </c>
      <c r="I3396">
        <f>37-D3396</f>
        <v>31</v>
      </c>
      <c r="J3396">
        <f>ABS(D3396-D3397)</f>
        <v>3</v>
      </c>
      <c r="K3396">
        <f>AVERAGE(D3396:D3400)</f>
        <v>6</v>
      </c>
      <c r="L3396">
        <f>AVERAGE(D3396:D3415)</f>
        <v>6</v>
      </c>
      <c r="M3396">
        <f>K3396-L3396</f>
        <v>0</v>
      </c>
      <c r="N3396" t="str">
        <f>IF(K3396&gt;L3396,"HIGH ZONE BIAS",IF(K3396&lt;L3396,"LOW ZONE BIAS","EQUILIBRIUM"))</f>
        <v>EQUILIBRIUM</v>
      </c>
    </row>
    <row r="3397">
      <c r="A3397">
        <v>24174</v>
      </c>
      <c r="B3397" t="str">
        <v>2024-02-24</v>
      </c>
      <c r="C3397" t="str">
        <v>Morning</v>
      </c>
      <c r="D3397">
        <v>3</v>
      </c>
      <c r="E3397" t="str">
        <f>IF(MOD(D3397,2)=0,"EVEN","ODD")</f>
        <v>ODD</v>
      </c>
      <c r="F3397" t="str">
        <f>IF(D3397&lt;=18,"LOW (1-18)","HIGH (19-36)")</f>
        <v>LOW (1-18)</v>
      </c>
      <c r="G3397">
        <f>INT((D3397-1)/6)+1</f>
        <v>1</v>
      </c>
      <c r="H3397">
        <f>MOD(D3397-1,6)+1</f>
        <v>3</v>
      </c>
      <c r="I3397">
        <f>37-D3397</f>
        <v>34</v>
      </c>
      <c r="J3397">
        <f>ABS(D3397-D3398)</f>
        <v>24</v>
      </c>
      <c r="K3397">
        <f>AVERAGE(D3397:D3401)</f>
        <v>3</v>
      </c>
      <c r="L3397">
        <f>AVERAGE(D3397:D3416)</f>
        <v>3</v>
      </c>
      <c r="M3397">
        <f>K3397-L3397</f>
        <v>0</v>
      </c>
      <c r="N3397" t="str">
        <f>IF(K3397&gt;L3397,"HIGH ZONE BIAS",IF(K3397&lt;L3397,"LOW ZONE BIAS","EQUILIBRIUM"))</f>
        <v>EQUILIBRIUM</v>
      </c>
    </row>
    <row r="3398">
      <c r="A3398">
        <v>24173</v>
      </c>
      <c r="B3398" t="str">
        <v>2024-02-23</v>
      </c>
      <c r="C3398" t="str">
        <v>Evening</v>
      </c>
      <c r="D3398">
        <v>27</v>
      </c>
      <c r="E3398" t="str">
        <f>IF(MOD(D3398,2)=0,"EVEN","ODD")</f>
        <v>ODD</v>
      </c>
      <c r="F3398" t="str">
        <f>IF(D3398&lt;=18,"LOW (1-18)","HIGH (19-36)")</f>
        <v>HIGH (19-36)</v>
      </c>
      <c r="G3398">
        <f>INT((D3398-1)/6)+1</f>
        <v>5</v>
      </c>
      <c r="H3398">
        <f>MOD(D3398-1,6)+1</f>
        <v>3</v>
      </c>
      <c r="I3398">
        <f>37-D3398</f>
        <v>10</v>
      </c>
      <c r="J3398">
        <f>ABS(D3398-D3399)</f>
        <v>14</v>
      </c>
      <c r="K3398">
        <f>AVERAGE(D3398:D3402)</f>
        <v>27</v>
      </c>
      <c r="L3398">
        <f>AVERAGE(D3398:D3417)</f>
        <v>27</v>
      </c>
      <c r="M3398">
        <f>K3398-L3398</f>
        <v>0</v>
      </c>
      <c r="N3398" t="str">
        <f>IF(K3398&gt;L3398,"HIGH ZONE BIAS",IF(K3398&lt;L3398,"LOW ZONE BIAS","EQUILIBRIUM"))</f>
        <v>EQUILIBRIUM</v>
      </c>
    </row>
    <row r="3399">
      <c r="A3399">
        <v>24172</v>
      </c>
      <c r="B3399" t="str">
        <v>2024-02-23</v>
      </c>
      <c r="C3399" t="str">
        <v>Afternoon</v>
      </c>
      <c r="D3399">
        <v>13</v>
      </c>
      <c r="E3399" t="str">
        <f>IF(MOD(D3399,2)=0,"EVEN","ODD")</f>
        <v>ODD</v>
      </c>
      <c r="F3399" t="str">
        <f>IF(D3399&lt;=18,"LOW (1-18)","HIGH (19-36)")</f>
        <v>LOW (1-18)</v>
      </c>
      <c r="G3399">
        <f>INT((D3399-1)/6)+1</f>
        <v>3</v>
      </c>
      <c r="H3399">
        <f>MOD(D3399-1,6)+1</f>
        <v>1</v>
      </c>
      <c r="I3399">
        <f>37-D3399</f>
        <v>24</v>
      </c>
      <c r="J3399">
        <f>ABS(D3399-D3400)</f>
        <v>12</v>
      </c>
      <c r="K3399">
        <f>AVERAGE(D3399:D3403)</f>
        <v>13</v>
      </c>
      <c r="L3399">
        <f>AVERAGE(D3399:D3418)</f>
        <v>13</v>
      </c>
      <c r="M3399">
        <f>K3399-L3399</f>
        <v>0</v>
      </c>
      <c r="N3399" t="str">
        <f>IF(K3399&gt;L3399,"HIGH ZONE BIAS",IF(K3399&lt;L3399,"LOW ZONE BIAS","EQUILIBRIUM"))</f>
        <v>EQUILIBRIUM</v>
      </c>
    </row>
    <row r="3400">
      <c r="A3400">
        <v>24171</v>
      </c>
      <c r="B3400" t="str">
        <v>2024-02-23</v>
      </c>
      <c r="C3400" t="str">
        <v>Midday</v>
      </c>
      <c r="D3400">
        <v>25</v>
      </c>
      <c r="E3400" t="str">
        <f>IF(MOD(D3400,2)=0,"EVEN","ODD")</f>
        <v>ODD</v>
      </c>
      <c r="F3400" t="str">
        <f>IF(D3400&lt;=18,"LOW (1-18)","HIGH (19-36)")</f>
        <v>HIGH (19-36)</v>
      </c>
      <c r="G3400">
        <f>INT((D3400-1)/6)+1</f>
        <v>5</v>
      </c>
      <c r="H3400">
        <f>MOD(D3400-1,6)+1</f>
        <v>1</v>
      </c>
      <c r="I3400">
        <f>37-D3400</f>
        <v>12</v>
      </c>
      <c r="J3400">
        <f>ABS(D3400-D3401)</f>
        <v>19</v>
      </c>
      <c r="K3400">
        <f>AVERAGE(D3400:D3404)</f>
        <v>25</v>
      </c>
      <c r="L3400">
        <f>AVERAGE(D3400:D3419)</f>
        <v>25</v>
      </c>
      <c r="M3400">
        <f>K3400-L3400</f>
        <v>0</v>
      </c>
      <c r="N3400" t="str">
        <f>IF(K3400&gt;L3400,"HIGH ZONE BIAS",IF(K3400&lt;L3400,"LOW ZONE BIAS","EQUILIBRIUM"))</f>
        <v>EQUILIBRIUM</v>
      </c>
    </row>
    <row r="3401">
      <c r="A3401">
        <v>24170</v>
      </c>
      <c r="B3401" t="str">
        <v>2024-02-23</v>
      </c>
      <c r="C3401" t="str">
        <v>Morning</v>
      </c>
      <c r="D3401">
        <v>6</v>
      </c>
      <c r="E3401" t="str">
        <f>IF(MOD(D3401,2)=0,"EVEN","ODD")</f>
        <v>EVEN</v>
      </c>
      <c r="F3401" t="str">
        <f>IF(D3401&lt;=18,"LOW (1-18)","HIGH (19-36)")</f>
        <v>LOW (1-18)</v>
      </c>
      <c r="G3401">
        <f>INT((D3401-1)/6)+1</f>
        <v>1</v>
      </c>
      <c r="H3401">
        <f>MOD(D3401-1,6)+1</f>
        <v>6</v>
      </c>
      <c r="I3401">
        <f>37-D3401</f>
        <v>31</v>
      </c>
      <c r="J3401">
        <f>ABS(D3401-D3402)</f>
        <v>18</v>
      </c>
      <c r="K3401">
        <f>AVERAGE(D3401:D3405)</f>
        <v>6</v>
      </c>
      <c r="L3401">
        <f>AVERAGE(D3401:D3420)</f>
        <v>6</v>
      </c>
      <c r="M3401">
        <f>K3401-L3401</f>
        <v>0</v>
      </c>
      <c r="N3401" t="str">
        <f>IF(K3401&gt;L3401,"HIGH ZONE BIAS",IF(K3401&lt;L3401,"LOW ZONE BIAS","EQUILIBRIUM"))</f>
        <v>EQUILIBRIUM</v>
      </c>
    </row>
    <row r="3402">
      <c r="A3402">
        <v>24169</v>
      </c>
      <c r="B3402" t="str">
        <v>2024-02-22</v>
      </c>
      <c r="C3402" t="str">
        <v>Evening</v>
      </c>
      <c r="D3402">
        <v>24</v>
      </c>
      <c r="E3402" t="str">
        <f>IF(MOD(D3402,2)=0,"EVEN","ODD")</f>
        <v>EVEN</v>
      </c>
      <c r="F3402" t="str">
        <f>IF(D3402&lt;=18,"LOW (1-18)","HIGH (19-36)")</f>
        <v>HIGH (19-36)</v>
      </c>
      <c r="G3402">
        <f>INT((D3402-1)/6)+1</f>
        <v>4</v>
      </c>
      <c r="H3402">
        <f>MOD(D3402-1,6)+1</f>
        <v>6</v>
      </c>
      <c r="I3402">
        <f>37-D3402</f>
        <v>13</v>
      </c>
      <c r="J3402">
        <f>ABS(D3402-D3403)</f>
        <v>1</v>
      </c>
      <c r="K3402">
        <f>AVERAGE(D3402:D3406)</f>
        <v>24</v>
      </c>
      <c r="L3402">
        <f>AVERAGE(D3402:D3421)</f>
        <v>24</v>
      </c>
      <c r="M3402">
        <f>K3402-L3402</f>
        <v>0</v>
      </c>
      <c r="N3402" t="str">
        <f>IF(K3402&gt;L3402,"HIGH ZONE BIAS",IF(K3402&lt;L3402,"LOW ZONE BIAS","EQUILIBRIUM"))</f>
        <v>EQUILIBRIUM</v>
      </c>
    </row>
    <row r="3403">
      <c r="A3403">
        <v>24168</v>
      </c>
      <c r="B3403" t="str">
        <v>2024-02-22</v>
      </c>
      <c r="C3403" t="str">
        <v>Afternoon</v>
      </c>
      <c r="D3403">
        <v>25</v>
      </c>
      <c r="E3403" t="str">
        <f>IF(MOD(D3403,2)=0,"EVEN","ODD")</f>
        <v>ODD</v>
      </c>
      <c r="F3403" t="str">
        <f>IF(D3403&lt;=18,"LOW (1-18)","HIGH (19-36)")</f>
        <v>HIGH (19-36)</v>
      </c>
      <c r="G3403">
        <f>INT((D3403-1)/6)+1</f>
        <v>5</v>
      </c>
      <c r="H3403">
        <f>MOD(D3403-1,6)+1</f>
        <v>1</v>
      </c>
      <c r="I3403">
        <f>37-D3403</f>
        <v>12</v>
      </c>
      <c r="J3403">
        <f>ABS(D3403-D3404)</f>
        <v>3</v>
      </c>
      <c r="K3403">
        <f>AVERAGE(D3403:D3407)</f>
        <v>25</v>
      </c>
      <c r="L3403">
        <f>AVERAGE(D3403:D3422)</f>
        <v>25</v>
      </c>
      <c r="M3403">
        <f>K3403-L3403</f>
        <v>0</v>
      </c>
      <c r="N3403" t="str">
        <f>IF(K3403&gt;L3403,"HIGH ZONE BIAS",IF(K3403&lt;L3403,"LOW ZONE BIAS","EQUILIBRIUM"))</f>
        <v>EQUILIBRIUM</v>
      </c>
    </row>
    <row r="3404">
      <c r="A3404">
        <v>24167</v>
      </c>
      <c r="B3404" t="str">
        <v>2024-02-22</v>
      </c>
      <c r="C3404" t="str">
        <v>Midday</v>
      </c>
      <c r="D3404">
        <v>22</v>
      </c>
      <c r="E3404" t="str">
        <f>IF(MOD(D3404,2)=0,"EVEN","ODD")</f>
        <v>EVEN</v>
      </c>
      <c r="F3404" t="str">
        <f>IF(D3404&lt;=18,"LOW (1-18)","HIGH (19-36)")</f>
        <v>HIGH (19-36)</v>
      </c>
      <c r="G3404">
        <f>INT((D3404-1)/6)+1</f>
        <v>4</v>
      </c>
      <c r="H3404">
        <f>MOD(D3404-1,6)+1</f>
        <v>4</v>
      </c>
      <c r="I3404">
        <f>37-D3404</f>
        <v>15</v>
      </c>
      <c r="J3404">
        <f>ABS(D3404-D3405)</f>
        <v>5</v>
      </c>
      <c r="K3404">
        <f>AVERAGE(D3404:D3408)</f>
        <v>22</v>
      </c>
      <c r="L3404">
        <f>AVERAGE(D3404:D3423)</f>
        <v>22</v>
      </c>
      <c r="M3404">
        <f>K3404-L3404</f>
        <v>0</v>
      </c>
      <c r="N3404" t="str">
        <f>IF(K3404&gt;L3404,"HIGH ZONE BIAS",IF(K3404&lt;L3404,"LOW ZONE BIAS","EQUILIBRIUM"))</f>
        <v>EQUILIBRIUM</v>
      </c>
    </row>
    <row r="3405">
      <c r="A3405">
        <v>24166</v>
      </c>
      <c r="B3405" t="str">
        <v>2024-02-22</v>
      </c>
      <c r="C3405" t="str">
        <v>Morning</v>
      </c>
      <c r="D3405">
        <v>17</v>
      </c>
      <c r="E3405" t="str">
        <f>IF(MOD(D3405,2)=0,"EVEN","ODD")</f>
        <v>ODD</v>
      </c>
      <c r="F3405" t="str">
        <f>IF(D3405&lt;=18,"LOW (1-18)","HIGH (19-36)")</f>
        <v>LOW (1-18)</v>
      </c>
      <c r="G3405">
        <f>INT((D3405-1)/6)+1</f>
        <v>3</v>
      </c>
      <c r="H3405">
        <f>MOD(D3405-1,6)+1</f>
        <v>5</v>
      </c>
      <c r="I3405">
        <f>37-D3405</f>
        <v>20</v>
      </c>
      <c r="J3405">
        <f>ABS(D3405-D3406)</f>
        <v>9</v>
      </c>
      <c r="K3405">
        <f>AVERAGE(D3405:D3409)</f>
        <v>17</v>
      </c>
      <c r="L3405">
        <f>AVERAGE(D3405:D3424)</f>
        <v>17</v>
      </c>
      <c r="M3405">
        <f>K3405-L3405</f>
        <v>0</v>
      </c>
      <c r="N3405" t="str">
        <f>IF(K3405&gt;L3405,"HIGH ZONE BIAS",IF(K3405&lt;L3405,"LOW ZONE BIAS","EQUILIBRIUM"))</f>
        <v>EQUILIBRIUM</v>
      </c>
    </row>
    <row r="3406">
      <c r="A3406">
        <v>24165</v>
      </c>
      <c r="B3406" t="str">
        <v>2024-02-21</v>
      </c>
      <c r="C3406" t="str">
        <v>Evening</v>
      </c>
      <c r="D3406">
        <v>26</v>
      </c>
      <c r="E3406" t="str">
        <f>IF(MOD(D3406,2)=0,"EVEN","ODD")</f>
        <v>EVEN</v>
      </c>
      <c r="F3406" t="str">
        <f>IF(D3406&lt;=18,"LOW (1-18)","HIGH (19-36)")</f>
        <v>HIGH (19-36)</v>
      </c>
      <c r="G3406">
        <f>INT((D3406-1)/6)+1</f>
        <v>5</v>
      </c>
      <c r="H3406">
        <f>MOD(D3406-1,6)+1</f>
        <v>2</v>
      </c>
      <c r="I3406">
        <f>37-D3406</f>
        <v>11</v>
      </c>
      <c r="J3406">
        <f>ABS(D3406-D3407)</f>
        <v>2</v>
      </c>
      <c r="K3406">
        <f>AVERAGE(D3406:D3410)</f>
        <v>26</v>
      </c>
      <c r="L3406">
        <f>AVERAGE(D3406:D3425)</f>
        <v>26</v>
      </c>
      <c r="M3406">
        <f>K3406-L3406</f>
        <v>0</v>
      </c>
      <c r="N3406" t="str">
        <f>IF(K3406&gt;L3406,"HIGH ZONE BIAS",IF(K3406&lt;L3406,"LOW ZONE BIAS","EQUILIBRIUM"))</f>
        <v>EQUILIBRIUM</v>
      </c>
    </row>
    <row r="3407">
      <c r="A3407">
        <v>24164</v>
      </c>
      <c r="B3407" t="str">
        <v>2024-02-21</v>
      </c>
      <c r="C3407" t="str">
        <v>Afternoon</v>
      </c>
      <c r="D3407">
        <v>24</v>
      </c>
      <c r="E3407" t="str">
        <f>IF(MOD(D3407,2)=0,"EVEN","ODD")</f>
        <v>EVEN</v>
      </c>
      <c r="F3407" t="str">
        <f>IF(D3407&lt;=18,"LOW (1-18)","HIGH (19-36)")</f>
        <v>HIGH (19-36)</v>
      </c>
      <c r="G3407">
        <f>INT((D3407-1)/6)+1</f>
        <v>4</v>
      </c>
      <c r="H3407">
        <f>MOD(D3407-1,6)+1</f>
        <v>6</v>
      </c>
      <c r="I3407">
        <f>37-D3407</f>
        <v>13</v>
      </c>
      <c r="J3407">
        <f>ABS(D3407-D3408)</f>
        <v>17</v>
      </c>
      <c r="K3407">
        <f>AVERAGE(D3407:D3411)</f>
        <v>24</v>
      </c>
      <c r="L3407">
        <f>AVERAGE(D3407:D3426)</f>
        <v>24</v>
      </c>
      <c r="M3407">
        <f>K3407-L3407</f>
        <v>0</v>
      </c>
      <c r="N3407" t="str">
        <f>IF(K3407&gt;L3407,"HIGH ZONE BIAS",IF(K3407&lt;L3407,"LOW ZONE BIAS","EQUILIBRIUM"))</f>
        <v>EQUILIBRIUM</v>
      </c>
    </row>
    <row r="3408">
      <c r="A3408">
        <v>24163</v>
      </c>
      <c r="B3408" t="str">
        <v>2024-02-21</v>
      </c>
      <c r="C3408" t="str">
        <v>Midday</v>
      </c>
      <c r="D3408">
        <v>7</v>
      </c>
      <c r="E3408" t="str">
        <f>IF(MOD(D3408,2)=0,"EVEN","ODD")</f>
        <v>ODD</v>
      </c>
      <c r="F3408" t="str">
        <f>IF(D3408&lt;=18,"LOW (1-18)","HIGH (19-36)")</f>
        <v>LOW (1-18)</v>
      </c>
      <c r="G3408">
        <f>INT((D3408-1)/6)+1</f>
        <v>2</v>
      </c>
      <c r="H3408">
        <f>MOD(D3408-1,6)+1</f>
        <v>1</v>
      </c>
      <c r="I3408">
        <f>37-D3408</f>
        <v>30</v>
      </c>
      <c r="J3408">
        <f>ABS(D3408-D3409)</f>
        <v>24</v>
      </c>
      <c r="K3408">
        <f>AVERAGE(D3408:D3412)</f>
        <v>7</v>
      </c>
      <c r="L3408">
        <f>AVERAGE(D3408:D3427)</f>
        <v>7</v>
      </c>
      <c r="M3408">
        <f>K3408-L3408</f>
        <v>0</v>
      </c>
      <c r="N3408" t="str">
        <f>IF(K3408&gt;L3408,"HIGH ZONE BIAS",IF(K3408&lt;L3408,"LOW ZONE BIAS","EQUILIBRIUM"))</f>
        <v>EQUILIBRIUM</v>
      </c>
    </row>
    <row r="3409">
      <c r="A3409">
        <v>24162</v>
      </c>
      <c r="B3409" t="str">
        <v>2024-02-21</v>
      </c>
      <c r="C3409" t="str">
        <v>Morning</v>
      </c>
      <c r="D3409">
        <v>31</v>
      </c>
      <c r="E3409" t="str">
        <f>IF(MOD(D3409,2)=0,"EVEN","ODD")</f>
        <v>ODD</v>
      </c>
      <c r="F3409" t="str">
        <f>IF(D3409&lt;=18,"LOW (1-18)","HIGH (19-36)")</f>
        <v>HIGH (19-36)</v>
      </c>
      <c r="G3409">
        <f>INT((D3409-1)/6)+1</f>
        <v>6</v>
      </c>
      <c r="H3409">
        <f>MOD(D3409-1,6)+1</f>
        <v>1</v>
      </c>
      <c r="I3409">
        <f>37-D3409</f>
        <v>6</v>
      </c>
      <c r="J3409">
        <f>ABS(D3409-D3410)</f>
        <v>2</v>
      </c>
      <c r="K3409">
        <f>AVERAGE(D3409:D3413)</f>
        <v>31</v>
      </c>
      <c r="L3409">
        <f>AVERAGE(D3409:D3428)</f>
        <v>31</v>
      </c>
      <c r="M3409">
        <f>K3409-L3409</f>
        <v>0</v>
      </c>
      <c r="N3409" t="str">
        <f>IF(K3409&gt;L3409,"HIGH ZONE BIAS",IF(K3409&lt;L3409,"LOW ZONE BIAS","EQUILIBRIUM"))</f>
        <v>EQUILIBRIUM</v>
      </c>
    </row>
    <row r="3410">
      <c r="A3410">
        <v>24161</v>
      </c>
      <c r="B3410" t="str">
        <v>2024-02-20</v>
      </c>
      <c r="C3410" t="str">
        <v>Evening</v>
      </c>
      <c r="D3410">
        <v>29</v>
      </c>
      <c r="E3410" t="str">
        <f>IF(MOD(D3410,2)=0,"EVEN","ODD")</f>
        <v>ODD</v>
      </c>
      <c r="F3410" t="str">
        <f>IF(D3410&lt;=18,"LOW (1-18)","HIGH (19-36)")</f>
        <v>HIGH (19-36)</v>
      </c>
      <c r="G3410">
        <f>INT((D3410-1)/6)+1</f>
        <v>5</v>
      </c>
      <c r="H3410">
        <f>MOD(D3410-1,6)+1</f>
        <v>5</v>
      </c>
      <c r="I3410">
        <f>37-D3410</f>
        <v>8</v>
      </c>
      <c r="J3410">
        <f>ABS(D3410-D3411)</f>
        <v>22</v>
      </c>
      <c r="K3410">
        <f>AVERAGE(D3410:D3414)</f>
        <v>29</v>
      </c>
      <c r="L3410">
        <f>AVERAGE(D3410:D3429)</f>
        <v>29</v>
      </c>
      <c r="M3410">
        <f>K3410-L3410</f>
        <v>0</v>
      </c>
      <c r="N3410" t="str">
        <f>IF(K3410&gt;L3410,"HIGH ZONE BIAS",IF(K3410&lt;L3410,"LOW ZONE BIAS","EQUILIBRIUM"))</f>
        <v>EQUILIBRIUM</v>
      </c>
    </row>
    <row r="3411">
      <c r="A3411">
        <v>24160</v>
      </c>
      <c r="B3411" t="str">
        <v>2024-02-20</v>
      </c>
      <c r="C3411" t="str">
        <v>Afternoon</v>
      </c>
      <c r="D3411">
        <v>7</v>
      </c>
      <c r="E3411" t="str">
        <f>IF(MOD(D3411,2)=0,"EVEN","ODD")</f>
        <v>ODD</v>
      </c>
      <c r="F3411" t="str">
        <f>IF(D3411&lt;=18,"LOW (1-18)","HIGH (19-36)")</f>
        <v>LOW (1-18)</v>
      </c>
      <c r="G3411">
        <f>INT((D3411-1)/6)+1</f>
        <v>2</v>
      </c>
      <c r="H3411">
        <f>MOD(D3411-1,6)+1</f>
        <v>1</v>
      </c>
      <c r="I3411">
        <f>37-D3411</f>
        <v>30</v>
      </c>
      <c r="J3411">
        <f>ABS(D3411-D3412)</f>
        <v>5</v>
      </c>
      <c r="K3411">
        <f>AVERAGE(D3411:D3415)</f>
        <v>7</v>
      </c>
      <c r="L3411">
        <f>AVERAGE(D3411:D3430)</f>
        <v>7</v>
      </c>
      <c r="M3411">
        <f>K3411-L3411</f>
        <v>0</v>
      </c>
      <c r="N3411" t="str">
        <f>IF(K3411&gt;L3411,"HIGH ZONE BIAS",IF(K3411&lt;L3411,"LOW ZONE BIAS","EQUILIBRIUM"))</f>
        <v>EQUILIBRIUM</v>
      </c>
    </row>
    <row r="3412">
      <c r="A3412">
        <v>24159</v>
      </c>
      <c r="B3412" t="str">
        <v>2024-02-20</v>
      </c>
      <c r="C3412" t="str">
        <v>Midday</v>
      </c>
      <c r="D3412">
        <v>12</v>
      </c>
      <c r="E3412" t="str">
        <f>IF(MOD(D3412,2)=0,"EVEN","ODD")</f>
        <v>EVEN</v>
      </c>
      <c r="F3412" t="str">
        <f>IF(D3412&lt;=18,"LOW (1-18)","HIGH (19-36)")</f>
        <v>LOW (1-18)</v>
      </c>
      <c r="G3412">
        <f>INT((D3412-1)/6)+1</f>
        <v>2</v>
      </c>
      <c r="H3412">
        <f>MOD(D3412-1,6)+1</f>
        <v>6</v>
      </c>
      <c r="I3412">
        <f>37-D3412</f>
        <v>25</v>
      </c>
      <c r="J3412">
        <f>ABS(D3412-D3413)</f>
        <v>1</v>
      </c>
      <c r="K3412">
        <f>AVERAGE(D3412:D3416)</f>
        <v>12</v>
      </c>
      <c r="L3412">
        <f>AVERAGE(D3412:D3431)</f>
        <v>12</v>
      </c>
      <c r="M3412">
        <f>K3412-L3412</f>
        <v>0</v>
      </c>
      <c r="N3412" t="str">
        <f>IF(K3412&gt;L3412,"HIGH ZONE BIAS",IF(K3412&lt;L3412,"LOW ZONE BIAS","EQUILIBRIUM"))</f>
        <v>EQUILIBRIUM</v>
      </c>
    </row>
    <row r="3413">
      <c r="A3413">
        <v>24158</v>
      </c>
      <c r="B3413" t="str">
        <v>2024-02-20</v>
      </c>
      <c r="C3413" t="str">
        <v>Morning</v>
      </c>
      <c r="D3413">
        <v>11</v>
      </c>
      <c r="E3413" t="str">
        <f>IF(MOD(D3413,2)=0,"EVEN","ODD")</f>
        <v>ODD</v>
      </c>
      <c r="F3413" t="str">
        <f>IF(D3413&lt;=18,"LOW (1-18)","HIGH (19-36)")</f>
        <v>LOW (1-18)</v>
      </c>
      <c r="G3413">
        <f>INT((D3413-1)/6)+1</f>
        <v>2</v>
      </c>
      <c r="H3413">
        <f>MOD(D3413-1,6)+1</f>
        <v>5</v>
      </c>
      <c r="I3413">
        <f>37-D3413</f>
        <v>26</v>
      </c>
      <c r="J3413">
        <f>ABS(D3413-D3414)</f>
        <v>18</v>
      </c>
      <c r="K3413">
        <f>AVERAGE(D3413:D3417)</f>
        <v>11</v>
      </c>
      <c r="L3413">
        <f>AVERAGE(D3413:D3432)</f>
        <v>11</v>
      </c>
      <c r="M3413">
        <f>K3413-L3413</f>
        <v>0</v>
      </c>
      <c r="N3413" t="str">
        <f>IF(K3413&gt;L3413,"HIGH ZONE BIAS",IF(K3413&lt;L3413,"LOW ZONE BIAS","EQUILIBRIUM"))</f>
        <v>EQUILIBRIUM</v>
      </c>
    </row>
    <row r="3414">
      <c r="A3414">
        <v>24157</v>
      </c>
      <c r="B3414" t="str">
        <v>2024-02-19</v>
      </c>
      <c r="C3414" t="str">
        <v>Evening</v>
      </c>
      <c r="D3414">
        <v>29</v>
      </c>
      <c r="E3414" t="str">
        <f>IF(MOD(D3414,2)=0,"EVEN","ODD")</f>
        <v>ODD</v>
      </c>
      <c r="F3414" t="str">
        <f>IF(D3414&lt;=18,"LOW (1-18)","HIGH (19-36)")</f>
        <v>HIGH (19-36)</v>
      </c>
      <c r="G3414">
        <f>INT((D3414-1)/6)+1</f>
        <v>5</v>
      </c>
      <c r="H3414">
        <f>MOD(D3414-1,6)+1</f>
        <v>5</v>
      </c>
      <c r="I3414">
        <f>37-D3414</f>
        <v>8</v>
      </c>
      <c r="J3414">
        <f>ABS(D3414-D3415)</f>
        <v>20</v>
      </c>
      <c r="K3414">
        <f>AVERAGE(D3414:D3418)</f>
        <v>29</v>
      </c>
      <c r="L3414">
        <f>AVERAGE(D3414:D3433)</f>
        <v>29</v>
      </c>
      <c r="M3414">
        <f>K3414-L3414</f>
        <v>0</v>
      </c>
      <c r="N3414" t="str">
        <f>IF(K3414&gt;L3414,"HIGH ZONE BIAS",IF(K3414&lt;L3414,"LOW ZONE BIAS","EQUILIBRIUM"))</f>
        <v>EQUILIBRIUM</v>
      </c>
    </row>
    <row r="3415">
      <c r="A3415">
        <v>24156</v>
      </c>
      <c r="B3415" t="str">
        <v>2024-02-19</v>
      </c>
      <c r="C3415" t="str">
        <v>Afternoon</v>
      </c>
      <c r="D3415">
        <v>9</v>
      </c>
      <c r="E3415" t="str">
        <f>IF(MOD(D3415,2)=0,"EVEN","ODD")</f>
        <v>ODD</v>
      </c>
      <c r="F3415" t="str">
        <f>IF(D3415&lt;=18,"LOW (1-18)","HIGH (19-36)")</f>
        <v>LOW (1-18)</v>
      </c>
      <c r="G3415">
        <f>INT((D3415-1)/6)+1</f>
        <v>2</v>
      </c>
      <c r="H3415">
        <f>MOD(D3415-1,6)+1</f>
        <v>3</v>
      </c>
      <c r="I3415">
        <f>37-D3415</f>
        <v>28</v>
      </c>
      <c r="J3415">
        <f>ABS(D3415-D3416)</f>
        <v>4</v>
      </c>
      <c r="K3415">
        <f>AVERAGE(D3415:D3419)</f>
        <v>9</v>
      </c>
      <c r="L3415">
        <f>AVERAGE(D3415:D3434)</f>
        <v>9</v>
      </c>
      <c r="M3415">
        <f>K3415-L3415</f>
        <v>0</v>
      </c>
      <c r="N3415" t="str">
        <f>IF(K3415&gt;L3415,"HIGH ZONE BIAS",IF(K3415&lt;L3415,"LOW ZONE BIAS","EQUILIBRIUM"))</f>
        <v>EQUILIBRIUM</v>
      </c>
    </row>
    <row r="3416">
      <c r="A3416">
        <v>24155</v>
      </c>
      <c r="B3416" t="str">
        <v>2024-02-19</v>
      </c>
      <c r="C3416" t="str">
        <v>Midday</v>
      </c>
      <c r="D3416">
        <v>5</v>
      </c>
      <c r="E3416" t="str">
        <f>IF(MOD(D3416,2)=0,"EVEN","ODD")</f>
        <v>ODD</v>
      </c>
      <c r="F3416" t="str">
        <f>IF(D3416&lt;=18,"LOW (1-18)","HIGH (19-36)")</f>
        <v>LOW (1-18)</v>
      </c>
      <c r="G3416">
        <f>INT((D3416-1)/6)+1</f>
        <v>1</v>
      </c>
      <c r="H3416">
        <f>MOD(D3416-1,6)+1</f>
        <v>5</v>
      </c>
      <c r="I3416">
        <f>37-D3416</f>
        <v>32</v>
      </c>
      <c r="J3416">
        <f>ABS(D3416-D3417)</f>
        <v>11</v>
      </c>
      <c r="K3416">
        <f>AVERAGE(D3416:D3420)</f>
        <v>5</v>
      </c>
      <c r="L3416">
        <f>AVERAGE(D3416:D3435)</f>
        <v>5</v>
      </c>
      <c r="M3416">
        <f>K3416-L3416</f>
        <v>0</v>
      </c>
      <c r="N3416" t="str">
        <f>IF(K3416&gt;L3416,"HIGH ZONE BIAS",IF(K3416&lt;L3416,"LOW ZONE BIAS","EQUILIBRIUM"))</f>
        <v>EQUILIBRIUM</v>
      </c>
    </row>
    <row r="3417">
      <c r="A3417">
        <v>24154</v>
      </c>
      <c r="B3417" t="str">
        <v>2024-02-19</v>
      </c>
      <c r="C3417" t="str">
        <v>Morning</v>
      </c>
      <c r="D3417">
        <v>16</v>
      </c>
      <c r="E3417" t="str">
        <f>IF(MOD(D3417,2)=0,"EVEN","ODD")</f>
        <v>EVEN</v>
      </c>
      <c r="F3417" t="str">
        <f>IF(D3417&lt;=18,"LOW (1-18)","HIGH (19-36)")</f>
        <v>LOW (1-18)</v>
      </c>
      <c r="G3417">
        <f>INT((D3417-1)/6)+1</f>
        <v>3</v>
      </c>
      <c r="H3417">
        <f>MOD(D3417-1,6)+1</f>
        <v>4</v>
      </c>
      <c r="I3417">
        <f>37-D3417</f>
        <v>21</v>
      </c>
      <c r="J3417">
        <f>ABS(D3417-D3418)</f>
        <v>1</v>
      </c>
      <c r="K3417">
        <f>AVERAGE(D3417:D3421)</f>
        <v>16</v>
      </c>
      <c r="L3417">
        <f>AVERAGE(D3417:D3436)</f>
        <v>16</v>
      </c>
      <c r="M3417">
        <f>K3417-L3417</f>
        <v>0</v>
      </c>
      <c r="N3417" t="str">
        <f>IF(K3417&gt;L3417,"HIGH ZONE BIAS",IF(K3417&lt;L3417,"LOW ZONE BIAS","EQUILIBRIUM"))</f>
        <v>EQUILIBRIUM</v>
      </c>
    </row>
    <row r="3418">
      <c r="A3418">
        <v>24153</v>
      </c>
      <c r="B3418" t="str">
        <v>2024-02-17</v>
      </c>
      <c r="C3418" t="str">
        <v>Evening</v>
      </c>
      <c r="D3418">
        <v>15</v>
      </c>
      <c r="E3418" t="str">
        <f>IF(MOD(D3418,2)=0,"EVEN","ODD")</f>
        <v>ODD</v>
      </c>
      <c r="F3418" t="str">
        <f>IF(D3418&lt;=18,"LOW (1-18)","HIGH (19-36)")</f>
        <v>LOW (1-18)</v>
      </c>
      <c r="G3418">
        <f>INT((D3418-1)/6)+1</f>
        <v>3</v>
      </c>
      <c r="H3418">
        <f>MOD(D3418-1,6)+1</f>
        <v>3</v>
      </c>
      <c r="I3418">
        <f>37-D3418</f>
        <v>22</v>
      </c>
      <c r="J3418">
        <f>ABS(D3418-D3419)</f>
        <v>10</v>
      </c>
      <c r="K3418">
        <f>AVERAGE(D3418:D3422)</f>
        <v>15</v>
      </c>
      <c r="L3418">
        <f>AVERAGE(D3418:D3437)</f>
        <v>15</v>
      </c>
      <c r="M3418">
        <f>K3418-L3418</f>
        <v>0</v>
      </c>
      <c r="N3418" t="str">
        <f>IF(K3418&gt;L3418,"HIGH ZONE BIAS",IF(K3418&lt;L3418,"LOW ZONE BIAS","EQUILIBRIUM"))</f>
        <v>EQUILIBRIUM</v>
      </c>
    </row>
    <row r="3419">
      <c r="A3419">
        <v>24152</v>
      </c>
      <c r="B3419" t="str">
        <v>2024-02-17</v>
      </c>
      <c r="C3419" t="str">
        <v>Afternoon</v>
      </c>
      <c r="D3419">
        <v>25</v>
      </c>
      <c r="E3419" t="str">
        <f>IF(MOD(D3419,2)=0,"EVEN","ODD")</f>
        <v>ODD</v>
      </c>
      <c r="F3419" t="str">
        <f>IF(D3419&lt;=18,"LOW (1-18)","HIGH (19-36)")</f>
        <v>HIGH (19-36)</v>
      </c>
      <c r="G3419">
        <f>INT((D3419-1)/6)+1</f>
        <v>5</v>
      </c>
      <c r="H3419">
        <f>MOD(D3419-1,6)+1</f>
        <v>1</v>
      </c>
      <c r="I3419">
        <f>37-D3419</f>
        <v>12</v>
      </c>
      <c r="J3419">
        <f>ABS(D3419-D3420)</f>
        <v>23</v>
      </c>
      <c r="K3419">
        <f>AVERAGE(D3419:D3423)</f>
        <v>25</v>
      </c>
      <c r="L3419">
        <f>AVERAGE(D3419:D3438)</f>
        <v>25</v>
      </c>
      <c r="M3419">
        <f>K3419-L3419</f>
        <v>0</v>
      </c>
      <c r="N3419" t="str">
        <f>IF(K3419&gt;L3419,"HIGH ZONE BIAS",IF(K3419&lt;L3419,"LOW ZONE BIAS","EQUILIBRIUM"))</f>
        <v>EQUILIBRIUM</v>
      </c>
    </row>
    <row r="3420">
      <c r="A3420">
        <v>24151</v>
      </c>
      <c r="B3420" t="str">
        <v>2024-02-17</v>
      </c>
      <c r="C3420" t="str">
        <v>Midday</v>
      </c>
      <c r="D3420">
        <v>2</v>
      </c>
      <c r="E3420" t="str">
        <f>IF(MOD(D3420,2)=0,"EVEN","ODD")</f>
        <v>EVEN</v>
      </c>
      <c r="F3420" t="str">
        <f>IF(D3420&lt;=18,"LOW (1-18)","HIGH (19-36)")</f>
        <v>LOW (1-18)</v>
      </c>
      <c r="G3420">
        <f>INT((D3420-1)/6)+1</f>
        <v>1</v>
      </c>
      <c r="H3420">
        <f>MOD(D3420-1,6)+1</f>
        <v>2</v>
      </c>
      <c r="I3420">
        <f>37-D3420</f>
        <v>35</v>
      </c>
      <c r="J3420">
        <f>ABS(D3420-D3421)</f>
        <v>27</v>
      </c>
      <c r="K3420">
        <f>AVERAGE(D3420:D3424)</f>
        <v>2</v>
      </c>
      <c r="L3420">
        <f>AVERAGE(D3420:D3439)</f>
        <v>2</v>
      </c>
      <c r="M3420">
        <f>K3420-L3420</f>
        <v>0</v>
      </c>
      <c r="N3420" t="str">
        <f>IF(K3420&gt;L3420,"HIGH ZONE BIAS",IF(K3420&lt;L3420,"LOW ZONE BIAS","EQUILIBRIUM"))</f>
        <v>EQUILIBRIUM</v>
      </c>
    </row>
    <row r="3421">
      <c r="A3421">
        <v>24150</v>
      </c>
      <c r="B3421" t="str">
        <v>2024-02-17</v>
      </c>
      <c r="C3421" t="str">
        <v>Morning</v>
      </c>
      <c r="D3421">
        <v>29</v>
      </c>
      <c r="E3421" t="str">
        <f>IF(MOD(D3421,2)=0,"EVEN","ODD")</f>
        <v>ODD</v>
      </c>
      <c r="F3421" t="str">
        <f>IF(D3421&lt;=18,"LOW (1-18)","HIGH (19-36)")</f>
        <v>HIGH (19-36)</v>
      </c>
      <c r="G3421">
        <f>INT((D3421-1)/6)+1</f>
        <v>5</v>
      </c>
      <c r="H3421">
        <f>MOD(D3421-1,6)+1</f>
        <v>5</v>
      </c>
      <c r="I3421">
        <f>37-D3421</f>
        <v>8</v>
      </c>
      <c r="J3421">
        <f>ABS(D3421-D3422)</f>
        <v>25</v>
      </c>
      <c r="K3421">
        <f>AVERAGE(D3421:D3425)</f>
        <v>29</v>
      </c>
      <c r="L3421">
        <f>AVERAGE(D3421:D3440)</f>
        <v>29</v>
      </c>
      <c r="M3421">
        <f>K3421-L3421</f>
        <v>0</v>
      </c>
      <c r="N3421" t="str">
        <f>IF(K3421&gt;L3421,"HIGH ZONE BIAS",IF(K3421&lt;L3421,"LOW ZONE BIAS","EQUILIBRIUM"))</f>
        <v>EQUILIBRIUM</v>
      </c>
    </row>
    <row r="3422">
      <c r="A3422">
        <v>24149</v>
      </c>
      <c r="B3422" t="str">
        <v>2024-02-16</v>
      </c>
      <c r="C3422" t="str">
        <v>Evening</v>
      </c>
      <c r="D3422">
        <v>4</v>
      </c>
      <c r="E3422" t="str">
        <f>IF(MOD(D3422,2)=0,"EVEN","ODD")</f>
        <v>EVEN</v>
      </c>
      <c r="F3422" t="str">
        <f>IF(D3422&lt;=18,"LOW (1-18)","HIGH (19-36)")</f>
        <v>LOW (1-18)</v>
      </c>
      <c r="G3422">
        <f>INT((D3422-1)/6)+1</f>
        <v>1</v>
      </c>
      <c r="H3422">
        <f>MOD(D3422-1,6)+1</f>
        <v>4</v>
      </c>
      <c r="I3422">
        <f>37-D3422</f>
        <v>33</v>
      </c>
      <c r="J3422">
        <f>ABS(D3422-D3423)</f>
        <v>0</v>
      </c>
      <c r="K3422">
        <f>AVERAGE(D3422:D3426)</f>
        <v>4</v>
      </c>
      <c r="L3422">
        <f>AVERAGE(D3422:D3441)</f>
        <v>4</v>
      </c>
      <c r="M3422">
        <f>K3422-L3422</f>
        <v>0</v>
      </c>
      <c r="N3422" t="str">
        <f>IF(K3422&gt;L3422,"HIGH ZONE BIAS",IF(K3422&lt;L3422,"LOW ZONE BIAS","EQUILIBRIUM"))</f>
        <v>EQUILIBRIUM</v>
      </c>
    </row>
    <row r="3423">
      <c r="A3423">
        <v>24148</v>
      </c>
      <c r="B3423" t="str">
        <v>2024-02-16</v>
      </c>
      <c r="C3423" t="str">
        <v>Afternoon</v>
      </c>
      <c r="D3423">
        <v>4</v>
      </c>
      <c r="E3423" t="str">
        <f>IF(MOD(D3423,2)=0,"EVEN","ODD")</f>
        <v>EVEN</v>
      </c>
      <c r="F3423" t="str">
        <f>IF(D3423&lt;=18,"LOW (1-18)","HIGH (19-36)")</f>
        <v>LOW (1-18)</v>
      </c>
      <c r="G3423">
        <f>INT((D3423-1)/6)+1</f>
        <v>1</v>
      </c>
      <c r="H3423">
        <f>MOD(D3423-1,6)+1</f>
        <v>4</v>
      </c>
      <c r="I3423">
        <f>37-D3423</f>
        <v>33</v>
      </c>
      <c r="J3423">
        <f>ABS(D3423-D3424)</f>
        <v>6</v>
      </c>
      <c r="K3423">
        <f>AVERAGE(D3423:D3427)</f>
        <v>4</v>
      </c>
      <c r="L3423">
        <f>AVERAGE(D3423:D3442)</f>
        <v>4</v>
      </c>
      <c r="M3423">
        <f>K3423-L3423</f>
        <v>0</v>
      </c>
      <c r="N3423" t="str">
        <f>IF(K3423&gt;L3423,"HIGH ZONE BIAS",IF(K3423&lt;L3423,"LOW ZONE BIAS","EQUILIBRIUM"))</f>
        <v>EQUILIBRIUM</v>
      </c>
    </row>
    <row r="3424">
      <c r="A3424">
        <v>24147</v>
      </c>
      <c r="B3424" t="str">
        <v>2024-02-16</v>
      </c>
      <c r="C3424" t="str">
        <v>Midday</v>
      </c>
      <c r="D3424">
        <v>10</v>
      </c>
      <c r="E3424" t="str">
        <f>IF(MOD(D3424,2)=0,"EVEN","ODD")</f>
        <v>EVEN</v>
      </c>
      <c r="F3424" t="str">
        <f>IF(D3424&lt;=18,"LOW (1-18)","HIGH (19-36)")</f>
        <v>LOW (1-18)</v>
      </c>
      <c r="G3424">
        <f>INT((D3424-1)/6)+1</f>
        <v>2</v>
      </c>
      <c r="H3424">
        <f>MOD(D3424-1,6)+1</f>
        <v>4</v>
      </c>
      <c r="I3424">
        <f>37-D3424</f>
        <v>27</v>
      </c>
      <c r="J3424">
        <f>ABS(D3424-D3425)</f>
        <v>4</v>
      </c>
      <c r="K3424">
        <f>AVERAGE(D3424:D3428)</f>
        <v>10</v>
      </c>
      <c r="L3424">
        <f>AVERAGE(D3424:D3443)</f>
        <v>10</v>
      </c>
      <c r="M3424">
        <f>K3424-L3424</f>
        <v>0</v>
      </c>
      <c r="N3424" t="str">
        <f>IF(K3424&gt;L3424,"HIGH ZONE BIAS",IF(K3424&lt;L3424,"LOW ZONE BIAS","EQUILIBRIUM"))</f>
        <v>EQUILIBRIUM</v>
      </c>
    </row>
    <row r="3425">
      <c r="A3425">
        <v>24146</v>
      </c>
      <c r="B3425" t="str">
        <v>2024-02-16</v>
      </c>
      <c r="C3425" t="str">
        <v>Morning</v>
      </c>
      <c r="D3425">
        <v>6</v>
      </c>
      <c r="E3425" t="str">
        <f>IF(MOD(D3425,2)=0,"EVEN","ODD")</f>
        <v>EVEN</v>
      </c>
      <c r="F3425" t="str">
        <f>IF(D3425&lt;=18,"LOW (1-18)","HIGH (19-36)")</f>
        <v>LOW (1-18)</v>
      </c>
      <c r="G3425">
        <f>INT((D3425-1)/6)+1</f>
        <v>1</v>
      </c>
      <c r="H3425">
        <f>MOD(D3425-1,6)+1</f>
        <v>6</v>
      </c>
      <c r="I3425">
        <f>37-D3425</f>
        <v>31</v>
      </c>
      <c r="J3425">
        <f>ABS(D3425-D3426)</f>
        <v>1</v>
      </c>
      <c r="K3425">
        <f>AVERAGE(D3425:D3429)</f>
        <v>6</v>
      </c>
      <c r="L3425">
        <f>AVERAGE(D3425:D3444)</f>
        <v>6</v>
      </c>
      <c r="M3425">
        <f>K3425-L3425</f>
        <v>0</v>
      </c>
      <c r="N3425" t="str">
        <f>IF(K3425&gt;L3425,"HIGH ZONE BIAS",IF(K3425&lt;L3425,"LOW ZONE BIAS","EQUILIBRIUM"))</f>
        <v>EQUILIBRIUM</v>
      </c>
    </row>
    <row r="3426">
      <c r="A3426">
        <v>24145</v>
      </c>
      <c r="B3426" t="str">
        <v>2024-02-15</v>
      </c>
      <c r="C3426" t="str">
        <v>Evening</v>
      </c>
      <c r="D3426">
        <v>5</v>
      </c>
      <c r="E3426" t="str">
        <f>IF(MOD(D3426,2)=0,"EVEN","ODD")</f>
        <v>ODD</v>
      </c>
      <c r="F3426" t="str">
        <f>IF(D3426&lt;=18,"LOW (1-18)","HIGH (19-36)")</f>
        <v>LOW (1-18)</v>
      </c>
      <c r="G3426">
        <f>INT((D3426-1)/6)+1</f>
        <v>1</v>
      </c>
      <c r="H3426">
        <f>MOD(D3426-1,6)+1</f>
        <v>5</v>
      </c>
      <c r="I3426">
        <f>37-D3426</f>
        <v>32</v>
      </c>
      <c r="J3426">
        <f>ABS(D3426-D3427)</f>
        <v>31</v>
      </c>
      <c r="K3426">
        <f>AVERAGE(D3426:D3430)</f>
        <v>5</v>
      </c>
      <c r="L3426">
        <f>AVERAGE(D3426:D3445)</f>
        <v>5</v>
      </c>
      <c r="M3426">
        <f>K3426-L3426</f>
        <v>0</v>
      </c>
      <c r="N3426" t="str">
        <f>IF(K3426&gt;L3426,"HIGH ZONE BIAS",IF(K3426&lt;L3426,"LOW ZONE BIAS","EQUILIBRIUM"))</f>
        <v>EQUILIBRIUM</v>
      </c>
    </row>
    <row r="3427">
      <c r="A3427">
        <v>24144</v>
      </c>
      <c r="B3427" t="str">
        <v>2024-02-15</v>
      </c>
      <c r="C3427" t="str">
        <v>Afternoon</v>
      </c>
      <c r="D3427">
        <v>36</v>
      </c>
      <c r="E3427" t="str">
        <f>IF(MOD(D3427,2)=0,"EVEN","ODD")</f>
        <v>EVEN</v>
      </c>
      <c r="F3427" t="str">
        <f>IF(D3427&lt;=18,"LOW (1-18)","HIGH (19-36)")</f>
        <v>HIGH (19-36)</v>
      </c>
      <c r="G3427">
        <f>INT((D3427-1)/6)+1</f>
        <v>6</v>
      </c>
      <c r="H3427">
        <f>MOD(D3427-1,6)+1</f>
        <v>6</v>
      </c>
      <c r="I3427">
        <f>37-D3427</f>
        <v>1</v>
      </c>
      <c r="J3427">
        <f>ABS(D3427-D3428)</f>
        <v>8</v>
      </c>
      <c r="K3427">
        <f>AVERAGE(D3427:D3431)</f>
        <v>36</v>
      </c>
      <c r="L3427">
        <f>AVERAGE(D3427:D3446)</f>
        <v>36</v>
      </c>
      <c r="M3427">
        <f>K3427-L3427</f>
        <v>0</v>
      </c>
      <c r="N3427" t="str">
        <f>IF(K3427&gt;L3427,"HIGH ZONE BIAS",IF(K3427&lt;L3427,"LOW ZONE BIAS","EQUILIBRIUM"))</f>
        <v>EQUILIBRIUM</v>
      </c>
    </row>
    <row r="3428">
      <c r="A3428">
        <v>24143</v>
      </c>
      <c r="B3428" t="str">
        <v>2024-02-15</v>
      </c>
      <c r="C3428" t="str">
        <v>Midday</v>
      </c>
      <c r="D3428">
        <v>28</v>
      </c>
      <c r="E3428" t="str">
        <f>IF(MOD(D3428,2)=0,"EVEN","ODD")</f>
        <v>EVEN</v>
      </c>
      <c r="F3428" t="str">
        <f>IF(D3428&lt;=18,"LOW (1-18)","HIGH (19-36)")</f>
        <v>HIGH (19-36)</v>
      </c>
      <c r="G3428">
        <f>INT((D3428-1)/6)+1</f>
        <v>5</v>
      </c>
      <c r="H3428">
        <f>MOD(D3428-1,6)+1</f>
        <v>4</v>
      </c>
      <c r="I3428">
        <f>37-D3428</f>
        <v>9</v>
      </c>
      <c r="J3428">
        <f>ABS(D3428-D3429)</f>
        <v>11</v>
      </c>
      <c r="K3428">
        <f>AVERAGE(D3428:D3432)</f>
        <v>28</v>
      </c>
      <c r="L3428">
        <f>AVERAGE(D3428:D3447)</f>
        <v>28</v>
      </c>
      <c r="M3428">
        <f>K3428-L3428</f>
        <v>0</v>
      </c>
      <c r="N3428" t="str">
        <f>IF(K3428&gt;L3428,"HIGH ZONE BIAS",IF(K3428&lt;L3428,"LOW ZONE BIAS","EQUILIBRIUM"))</f>
        <v>EQUILIBRIUM</v>
      </c>
    </row>
    <row r="3429">
      <c r="A3429">
        <v>24142</v>
      </c>
      <c r="B3429" t="str">
        <v>2024-02-15</v>
      </c>
      <c r="C3429" t="str">
        <v>Morning</v>
      </c>
      <c r="D3429">
        <v>17</v>
      </c>
      <c r="E3429" t="str">
        <f>IF(MOD(D3429,2)=0,"EVEN","ODD")</f>
        <v>ODD</v>
      </c>
      <c r="F3429" t="str">
        <f>IF(D3429&lt;=18,"LOW (1-18)","HIGH (19-36)")</f>
        <v>LOW (1-18)</v>
      </c>
      <c r="G3429">
        <f>INT((D3429-1)/6)+1</f>
        <v>3</v>
      </c>
      <c r="H3429">
        <f>MOD(D3429-1,6)+1</f>
        <v>5</v>
      </c>
      <c r="I3429">
        <f>37-D3429</f>
        <v>20</v>
      </c>
      <c r="J3429">
        <f>ABS(D3429-D3430)</f>
        <v>18</v>
      </c>
      <c r="K3429">
        <f>AVERAGE(D3429:D3433)</f>
        <v>17</v>
      </c>
      <c r="L3429">
        <f>AVERAGE(D3429:D3448)</f>
        <v>17</v>
      </c>
      <c r="M3429">
        <f>K3429-L3429</f>
        <v>0</v>
      </c>
      <c r="N3429" t="str">
        <f>IF(K3429&gt;L3429,"HIGH ZONE BIAS",IF(K3429&lt;L3429,"LOW ZONE BIAS","EQUILIBRIUM"))</f>
        <v>EQUILIBRIUM</v>
      </c>
    </row>
    <row r="3430">
      <c r="A3430">
        <v>24141</v>
      </c>
      <c r="B3430" t="str">
        <v>2024-02-14</v>
      </c>
      <c r="C3430" t="str">
        <v>Evening</v>
      </c>
      <c r="D3430">
        <v>35</v>
      </c>
      <c r="E3430" t="str">
        <f>IF(MOD(D3430,2)=0,"EVEN","ODD")</f>
        <v>ODD</v>
      </c>
      <c r="F3430" t="str">
        <f>IF(D3430&lt;=18,"LOW (1-18)","HIGH (19-36)")</f>
        <v>HIGH (19-36)</v>
      </c>
      <c r="G3430">
        <f>INT((D3430-1)/6)+1</f>
        <v>6</v>
      </c>
      <c r="H3430">
        <f>MOD(D3430-1,6)+1</f>
        <v>5</v>
      </c>
      <c r="I3430">
        <f>37-D3430</f>
        <v>2</v>
      </c>
      <c r="J3430">
        <f>ABS(D3430-D3431)</f>
        <v>27</v>
      </c>
      <c r="K3430">
        <f>AVERAGE(D3430:D3434)</f>
        <v>35</v>
      </c>
      <c r="L3430">
        <f>AVERAGE(D3430:D3449)</f>
        <v>35</v>
      </c>
      <c r="M3430">
        <f>K3430-L3430</f>
        <v>0</v>
      </c>
      <c r="N3430" t="str">
        <f>IF(K3430&gt;L3430,"HIGH ZONE BIAS",IF(K3430&lt;L3430,"LOW ZONE BIAS","EQUILIBRIUM"))</f>
        <v>EQUILIBRIUM</v>
      </c>
    </row>
    <row r="3431">
      <c r="A3431">
        <v>24140</v>
      </c>
      <c r="B3431" t="str">
        <v>2024-02-14</v>
      </c>
      <c r="C3431" t="str">
        <v>Afternoon</v>
      </c>
      <c r="D3431">
        <v>8</v>
      </c>
      <c r="E3431" t="str">
        <f>IF(MOD(D3431,2)=0,"EVEN","ODD")</f>
        <v>EVEN</v>
      </c>
      <c r="F3431" t="str">
        <f>IF(D3431&lt;=18,"LOW (1-18)","HIGH (19-36)")</f>
        <v>LOW (1-18)</v>
      </c>
      <c r="G3431">
        <f>INT((D3431-1)/6)+1</f>
        <v>2</v>
      </c>
      <c r="H3431">
        <f>MOD(D3431-1,6)+1</f>
        <v>2</v>
      </c>
      <c r="I3431">
        <f>37-D3431</f>
        <v>29</v>
      </c>
      <c r="J3431">
        <f>ABS(D3431-D3432)</f>
        <v>16</v>
      </c>
      <c r="K3431">
        <f>AVERAGE(D3431:D3435)</f>
        <v>8</v>
      </c>
      <c r="L3431">
        <f>AVERAGE(D3431:D3450)</f>
        <v>8</v>
      </c>
      <c r="M3431">
        <f>K3431-L3431</f>
        <v>0</v>
      </c>
      <c r="N3431" t="str">
        <f>IF(K3431&gt;L3431,"HIGH ZONE BIAS",IF(K3431&lt;L3431,"LOW ZONE BIAS","EQUILIBRIUM"))</f>
        <v>EQUILIBRIUM</v>
      </c>
    </row>
    <row r="3432">
      <c r="A3432">
        <v>24139</v>
      </c>
      <c r="B3432" t="str">
        <v>2024-02-14</v>
      </c>
      <c r="C3432" t="str">
        <v>Midday</v>
      </c>
      <c r="D3432">
        <v>24</v>
      </c>
      <c r="E3432" t="str">
        <f>IF(MOD(D3432,2)=0,"EVEN","ODD")</f>
        <v>EVEN</v>
      </c>
      <c r="F3432" t="str">
        <f>IF(D3432&lt;=18,"LOW (1-18)","HIGH (19-36)")</f>
        <v>HIGH (19-36)</v>
      </c>
      <c r="G3432">
        <f>INT((D3432-1)/6)+1</f>
        <v>4</v>
      </c>
      <c r="H3432">
        <f>MOD(D3432-1,6)+1</f>
        <v>6</v>
      </c>
      <c r="I3432">
        <f>37-D3432</f>
        <v>13</v>
      </c>
      <c r="J3432">
        <f>ABS(D3432-D3433)</f>
        <v>3</v>
      </c>
      <c r="K3432">
        <f>AVERAGE(D3432:D3436)</f>
        <v>24</v>
      </c>
      <c r="L3432">
        <f>AVERAGE(D3432:D3451)</f>
        <v>24</v>
      </c>
      <c r="M3432">
        <f>K3432-L3432</f>
        <v>0</v>
      </c>
      <c r="N3432" t="str">
        <f>IF(K3432&gt;L3432,"HIGH ZONE BIAS",IF(K3432&lt;L3432,"LOW ZONE BIAS","EQUILIBRIUM"))</f>
        <v>EQUILIBRIUM</v>
      </c>
    </row>
    <row r="3433">
      <c r="A3433">
        <v>24138</v>
      </c>
      <c r="B3433" t="str">
        <v>2024-02-14</v>
      </c>
      <c r="C3433" t="str">
        <v>Morning</v>
      </c>
      <c r="D3433">
        <v>27</v>
      </c>
      <c r="E3433" t="str">
        <f>IF(MOD(D3433,2)=0,"EVEN","ODD")</f>
        <v>ODD</v>
      </c>
      <c r="F3433" t="str">
        <f>IF(D3433&lt;=18,"LOW (1-18)","HIGH (19-36)")</f>
        <v>HIGH (19-36)</v>
      </c>
      <c r="G3433">
        <f>INT((D3433-1)/6)+1</f>
        <v>5</v>
      </c>
      <c r="H3433">
        <f>MOD(D3433-1,6)+1</f>
        <v>3</v>
      </c>
      <c r="I3433">
        <f>37-D3433</f>
        <v>10</v>
      </c>
      <c r="J3433">
        <f>ABS(D3433-D3434)</f>
        <v>6</v>
      </c>
      <c r="K3433">
        <f>AVERAGE(D3433:D3437)</f>
        <v>27</v>
      </c>
      <c r="L3433">
        <f>AVERAGE(D3433:D3452)</f>
        <v>27</v>
      </c>
      <c r="M3433">
        <f>K3433-L3433</f>
        <v>0</v>
      </c>
      <c r="N3433" t="str">
        <f>IF(K3433&gt;L3433,"HIGH ZONE BIAS",IF(K3433&lt;L3433,"LOW ZONE BIAS","EQUILIBRIUM"))</f>
        <v>EQUILIBRIUM</v>
      </c>
    </row>
    <row r="3434">
      <c r="A3434">
        <v>24137</v>
      </c>
      <c r="B3434" t="str">
        <v>2024-02-13</v>
      </c>
      <c r="C3434" t="str">
        <v>Evening</v>
      </c>
      <c r="D3434">
        <v>21</v>
      </c>
      <c r="E3434" t="str">
        <f>IF(MOD(D3434,2)=0,"EVEN","ODD")</f>
        <v>ODD</v>
      </c>
      <c r="F3434" t="str">
        <f>IF(D3434&lt;=18,"LOW (1-18)","HIGH (19-36)")</f>
        <v>HIGH (19-36)</v>
      </c>
      <c r="G3434">
        <f>INT((D3434-1)/6)+1</f>
        <v>4</v>
      </c>
      <c r="H3434">
        <f>MOD(D3434-1,6)+1</f>
        <v>3</v>
      </c>
      <c r="I3434">
        <f>37-D3434</f>
        <v>16</v>
      </c>
      <c r="J3434">
        <f>ABS(D3434-D3435)</f>
        <v>5</v>
      </c>
      <c r="K3434">
        <f>AVERAGE(D3434:D3438)</f>
        <v>21</v>
      </c>
      <c r="L3434">
        <f>AVERAGE(D3434:D3453)</f>
        <v>21</v>
      </c>
      <c r="M3434">
        <f>K3434-L3434</f>
        <v>0</v>
      </c>
      <c r="N3434" t="str">
        <f>IF(K3434&gt;L3434,"HIGH ZONE BIAS",IF(K3434&lt;L3434,"LOW ZONE BIAS","EQUILIBRIUM"))</f>
        <v>EQUILIBRIUM</v>
      </c>
    </row>
    <row r="3435">
      <c r="A3435">
        <v>24136</v>
      </c>
      <c r="B3435" t="str">
        <v>2024-02-13</v>
      </c>
      <c r="C3435" t="str">
        <v>Afternoon</v>
      </c>
      <c r="D3435">
        <v>26</v>
      </c>
      <c r="E3435" t="str">
        <f>IF(MOD(D3435,2)=0,"EVEN","ODD")</f>
        <v>EVEN</v>
      </c>
      <c r="F3435" t="str">
        <f>IF(D3435&lt;=18,"LOW (1-18)","HIGH (19-36)")</f>
        <v>HIGH (19-36)</v>
      </c>
      <c r="G3435">
        <f>INT((D3435-1)/6)+1</f>
        <v>5</v>
      </c>
      <c r="H3435">
        <f>MOD(D3435-1,6)+1</f>
        <v>2</v>
      </c>
      <c r="I3435">
        <f>37-D3435</f>
        <v>11</v>
      </c>
      <c r="J3435">
        <f>ABS(D3435-D3436)</f>
        <v>19</v>
      </c>
      <c r="K3435">
        <f>AVERAGE(D3435:D3439)</f>
        <v>26</v>
      </c>
      <c r="L3435">
        <f>AVERAGE(D3435:D3454)</f>
        <v>26</v>
      </c>
      <c r="M3435">
        <f>K3435-L3435</f>
        <v>0</v>
      </c>
      <c r="N3435" t="str">
        <f>IF(K3435&gt;L3435,"HIGH ZONE BIAS",IF(K3435&lt;L3435,"LOW ZONE BIAS","EQUILIBRIUM"))</f>
        <v>EQUILIBRIUM</v>
      </c>
    </row>
    <row r="3436">
      <c r="A3436">
        <v>24135</v>
      </c>
      <c r="B3436" t="str">
        <v>2024-02-13</v>
      </c>
      <c r="C3436" t="str">
        <v>Midday</v>
      </c>
      <c r="D3436">
        <v>7</v>
      </c>
      <c r="E3436" t="str">
        <f>IF(MOD(D3436,2)=0,"EVEN","ODD")</f>
        <v>ODD</v>
      </c>
      <c r="F3436" t="str">
        <f>IF(D3436&lt;=18,"LOW (1-18)","HIGH (19-36)")</f>
        <v>LOW (1-18)</v>
      </c>
      <c r="G3436">
        <f>INT((D3436-1)/6)+1</f>
        <v>2</v>
      </c>
      <c r="H3436">
        <f>MOD(D3436-1,6)+1</f>
        <v>1</v>
      </c>
      <c r="I3436">
        <f>37-D3436</f>
        <v>30</v>
      </c>
      <c r="J3436">
        <f>ABS(D3436-D3437)</f>
        <v>11</v>
      </c>
      <c r="K3436">
        <f>AVERAGE(D3436:D3440)</f>
        <v>7</v>
      </c>
      <c r="L3436">
        <f>AVERAGE(D3436:D3455)</f>
        <v>7</v>
      </c>
      <c r="M3436">
        <f>K3436-L3436</f>
        <v>0</v>
      </c>
      <c r="N3436" t="str">
        <f>IF(K3436&gt;L3436,"HIGH ZONE BIAS",IF(K3436&lt;L3436,"LOW ZONE BIAS","EQUILIBRIUM"))</f>
        <v>EQUILIBRIUM</v>
      </c>
    </row>
    <row r="3437">
      <c r="A3437">
        <v>24134</v>
      </c>
      <c r="B3437" t="str">
        <v>2024-02-13</v>
      </c>
      <c r="C3437" t="str">
        <v>Morning</v>
      </c>
      <c r="D3437">
        <v>18</v>
      </c>
      <c r="E3437" t="str">
        <f>IF(MOD(D3437,2)=0,"EVEN","ODD")</f>
        <v>EVEN</v>
      </c>
      <c r="F3437" t="str">
        <f>IF(D3437&lt;=18,"LOW (1-18)","HIGH (19-36)")</f>
        <v>LOW (1-18)</v>
      </c>
      <c r="G3437">
        <f>INT((D3437-1)/6)+1</f>
        <v>3</v>
      </c>
      <c r="H3437">
        <f>MOD(D3437-1,6)+1</f>
        <v>6</v>
      </c>
      <c r="I3437">
        <f>37-D3437</f>
        <v>19</v>
      </c>
      <c r="J3437">
        <f>ABS(D3437-D3438)</f>
        <v>12</v>
      </c>
      <c r="K3437">
        <f>AVERAGE(D3437:D3441)</f>
        <v>18</v>
      </c>
      <c r="L3437">
        <f>AVERAGE(D3437:D3456)</f>
        <v>18</v>
      </c>
      <c r="M3437">
        <f>K3437-L3437</f>
        <v>0</v>
      </c>
      <c r="N3437" t="str">
        <f>IF(K3437&gt;L3437,"HIGH ZONE BIAS",IF(K3437&lt;L3437,"LOW ZONE BIAS","EQUILIBRIUM"))</f>
        <v>EQUILIBRIUM</v>
      </c>
    </row>
    <row r="3438">
      <c r="A3438">
        <v>24133</v>
      </c>
      <c r="B3438" t="str">
        <v>2024-02-12</v>
      </c>
      <c r="C3438" t="str">
        <v>Evening</v>
      </c>
      <c r="D3438">
        <v>30</v>
      </c>
      <c r="E3438" t="str">
        <f>IF(MOD(D3438,2)=0,"EVEN","ODD")</f>
        <v>EVEN</v>
      </c>
      <c r="F3438" t="str">
        <f>IF(D3438&lt;=18,"LOW (1-18)","HIGH (19-36)")</f>
        <v>HIGH (19-36)</v>
      </c>
      <c r="G3438">
        <f>INT((D3438-1)/6)+1</f>
        <v>5</v>
      </c>
      <c r="H3438">
        <f>MOD(D3438-1,6)+1</f>
        <v>6</v>
      </c>
      <c r="I3438">
        <f>37-D3438</f>
        <v>7</v>
      </c>
      <c r="J3438">
        <f>ABS(D3438-D3439)</f>
        <v>1</v>
      </c>
      <c r="K3438">
        <f>AVERAGE(D3438:D3442)</f>
        <v>30</v>
      </c>
      <c r="L3438">
        <f>AVERAGE(D3438:D3457)</f>
        <v>30</v>
      </c>
      <c r="M3438">
        <f>K3438-L3438</f>
        <v>0</v>
      </c>
      <c r="N3438" t="str">
        <f>IF(K3438&gt;L3438,"HIGH ZONE BIAS",IF(K3438&lt;L3438,"LOW ZONE BIAS","EQUILIBRIUM"))</f>
        <v>EQUILIBRIUM</v>
      </c>
    </row>
    <row r="3439">
      <c r="A3439">
        <v>24132</v>
      </c>
      <c r="B3439" t="str">
        <v>2024-02-12</v>
      </c>
      <c r="C3439" t="str">
        <v>Afternoon</v>
      </c>
      <c r="D3439">
        <v>31</v>
      </c>
      <c r="E3439" t="str">
        <f>IF(MOD(D3439,2)=0,"EVEN","ODD")</f>
        <v>ODD</v>
      </c>
      <c r="F3439" t="str">
        <f>IF(D3439&lt;=18,"LOW (1-18)","HIGH (19-36)")</f>
        <v>HIGH (19-36)</v>
      </c>
      <c r="G3439">
        <f>INT((D3439-1)/6)+1</f>
        <v>6</v>
      </c>
      <c r="H3439">
        <f>MOD(D3439-1,6)+1</f>
        <v>1</v>
      </c>
      <c r="I3439">
        <f>37-D3439</f>
        <v>6</v>
      </c>
      <c r="J3439">
        <f>ABS(D3439-D3440)</f>
        <v>25</v>
      </c>
      <c r="K3439">
        <f>AVERAGE(D3439:D3443)</f>
        <v>31</v>
      </c>
      <c r="L3439">
        <f>AVERAGE(D3439:D3458)</f>
        <v>31</v>
      </c>
      <c r="M3439">
        <f>K3439-L3439</f>
        <v>0</v>
      </c>
      <c r="N3439" t="str">
        <f>IF(K3439&gt;L3439,"HIGH ZONE BIAS",IF(K3439&lt;L3439,"LOW ZONE BIAS","EQUILIBRIUM"))</f>
        <v>EQUILIBRIUM</v>
      </c>
    </row>
    <row r="3440">
      <c r="A3440">
        <v>24131</v>
      </c>
      <c r="B3440" t="str">
        <v>2024-02-12</v>
      </c>
      <c r="C3440" t="str">
        <v>Midday</v>
      </c>
      <c r="D3440">
        <v>6</v>
      </c>
      <c r="E3440" t="str">
        <f>IF(MOD(D3440,2)=0,"EVEN","ODD")</f>
        <v>EVEN</v>
      </c>
      <c r="F3440" t="str">
        <f>IF(D3440&lt;=18,"LOW (1-18)","HIGH (19-36)")</f>
        <v>LOW (1-18)</v>
      </c>
      <c r="G3440">
        <f>INT((D3440-1)/6)+1</f>
        <v>1</v>
      </c>
      <c r="H3440">
        <f>MOD(D3440-1,6)+1</f>
        <v>6</v>
      </c>
      <c r="I3440">
        <f>37-D3440</f>
        <v>31</v>
      </c>
      <c r="J3440">
        <f>ABS(D3440-D3441)</f>
        <v>30</v>
      </c>
      <c r="K3440">
        <f>AVERAGE(D3440:D3444)</f>
        <v>6</v>
      </c>
      <c r="L3440">
        <f>AVERAGE(D3440:D3459)</f>
        <v>6</v>
      </c>
      <c r="M3440">
        <f>K3440-L3440</f>
        <v>0</v>
      </c>
      <c r="N3440" t="str">
        <f>IF(K3440&gt;L3440,"HIGH ZONE BIAS",IF(K3440&lt;L3440,"LOW ZONE BIAS","EQUILIBRIUM"))</f>
        <v>EQUILIBRIUM</v>
      </c>
    </row>
    <row r="3441">
      <c r="A3441">
        <v>24130</v>
      </c>
      <c r="B3441" t="str">
        <v>2024-02-12</v>
      </c>
      <c r="C3441" t="str">
        <v>Morning</v>
      </c>
      <c r="D3441">
        <v>36</v>
      </c>
      <c r="E3441" t="str">
        <f>IF(MOD(D3441,2)=0,"EVEN","ODD")</f>
        <v>EVEN</v>
      </c>
      <c r="F3441" t="str">
        <f>IF(D3441&lt;=18,"LOW (1-18)","HIGH (19-36)")</f>
        <v>HIGH (19-36)</v>
      </c>
      <c r="G3441">
        <f>INT((D3441-1)/6)+1</f>
        <v>6</v>
      </c>
      <c r="H3441">
        <f>MOD(D3441-1,6)+1</f>
        <v>6</v>
      </c>
      <c r="I3441">
        <f>37-D3441</f>
        <v>1</v>
      </c>
      <c r="J3441">
        <f>ABS(D3441-D3442)</f>
        <v>17</v>
      </c>
      <c r="K3441">
        <f>AVERAGE(D3441:D3445)</f>
        <v>36</v>
      </c>
      <c r="L3441">
        <f>AVERAGE(D3441:D3460)</f>
        <v>36</v>
      </c>
      <c r="M3441">
        <f>K3441-L3441</f>
        <v>0</v>
      </c>
      <c r="N3441" t="str">
        <f>IF(K3441&gt;L3441,"HIGH ZONE BIAS",IF(K3441&lt;L3441,"LOW ZONE BIAS","EQUILIBRIUM"))</f>
        <v>EQUILIBRIUM</v>
      </c>
    </row>
    <row r="3442">
      <c r="A3442">
        <v>24129</v>
      </c>
      <c r="B3442" t="str">
        <v>2024-02-10</v>
      </c>
      <c r="C3442" t="str">
        <v>Evening</v>
      </c>
      <c r="D3442">
        <v>19</v>
      </c>
      <c r="E3442" t="str">
        <f>IF(MOD(D3442,2)=0,"EVEN","ODD")</f>
        <v>ODD</v>
      </c>
      <c r="F3442" t="str">
        <f>IF(D3442&lt;=18,"LOW (1-18)","HIGH (19-36)")</f>
        <v>HIGH (19-36)</v>
      </c>
      <c r="G3442">
        <f>INT((D3442-1)/6)+1</f>
        <v>4</v>
      </c>
      <c r="H3442">
        <f>MOD(D3442-1,6)+1</f>
        <v>1</v>
      </c>
      <c r="I3442">
        <f>37-D3442</f>
        <v>18</v>
      </c>
      <c r="J3442">
        <f>ABS(D3442-D3443)</f>
        <v>5</v>
      </c>
      <c r="K3442">
        <f>AVERAGE(D3442:D3446)</f>
        <v>19</v>
      </c>
      <c r="L3442">
        <f>AVERAGE(D3442:D3461)</f>
        <v>19</v>
      </c>
      <c r="M3442">
        <f>K3442-L3442</f>
        <v>0</v>
      </c>
      <c r="N3442" t="str">
        <f>IF(K3442&gt;L3442,"HIGH ZONE BIAS",IF(K3442&lt;L3442,"LOW ZONE BIAS","EQUILIBRIUM"))</f>
        <v>EQUILIBRIUM</v>
      </c>
    </row>
    <row r="3443">
      <c r="A3443">
        <v>24128</v>
      </c>
      <c r="B3443" t="str">
        <v>2024-02-10</v>
      </c>
      <c r="C3443" t="str">
        <v>Afternoon</v>
      </c>
      <c r="D3443">
        <v>14</v>
      </c>
      <c r="E3443" t="str">
        <f>IF(MOD(D3443,2)=0,"EVEN","ODD")</f>
        <v>EVEN</v>
      </c>
      <c r="F3443" t="str">
        <f>IF(D3443&lt;=18,"LOW (1-18)","HIGH (19-36)")</f>
        <v>LOW (1-18)</v>
      </c>
      <c r="G3443">
        <f>INT((D3443-1)/6)+1</f>
        <v>3</v>
      </c>
      <c r="H3443">
        <f>MOD(D3443-1,6)+1</f>
        <v>2</v>
      </c>
      <c r="I3443">
        <f>37-D3443</f>
        <v>23</v>
      </c>
      <c r="J3443">
        <f>ABS(D3443-D3444)</f>
        <v>11</v>
      </c>
      <c r="K3443">
        <f>AVERAGE(D3443:D3447)</f>
        <v>14</v>
      </c>
      <c r="L3443">
        <f>AVERAGE(D3443:D3462)</f>
        <v>14</v>
      </c>
      <c r="M3443">
        <f>K3443-L3443</f>
        <v>0</v>
      </c>
      <c r="N3443" t="str">
        <f>IF(K3443&gt;L3443,"HIGH ZONE BIAS",IF(K3443&lt;L3443,"LOW ZONE BIAS","EQUILIBRIUM"))</f>
        <v>EQUILIBRIUM</v>
      </c>
    </row>
    <row r="3444">
      <c r="A3444">
        <v>24127</v>
      </c>
      <c r="B3444" t="str">
        <v>2024-02-10</v>
      </c>
      <c r="C3444" t="str">
        <v>Midday</v>
      </c>
      <c r="D3444">
        <v>25</v>
      </c>
      <c r="E3444" t="str">
        <f>IF(MOD(D3444,2)=0,"EVEN","ODD")</f>
        <v>ODD</v>
      </c>
      <c r="F3444" t="str">
        <f>IF(D3444&lt;=18,"LOW (1-18)","HIGH (19-36)")</f>
        <v>HIGH (19-36)</v>
      </c>
      <c r="G3444">
        <f>INT((D3444-1)/6)+1</f>
        <v>5</v>
      </c>
      <c r="H3444">
        <f>MOD(D3444-1,6)+1</f>
        <v>1</v>
      </c>
      <c r="I3444">
        <f>37-D3444</f>
        <v>12</v>
      </c>
      <c r="J3444">
        <f>ABS(D3444-D3445)</f>
        <v>5</v>
      </c>
      <c r="K3444">
        <f>AVERAGE(D3444:D3448)</f>
        <v>25</v>
      </c>
      <c r="L3444">
        <f>AVERAGE(D3444:D3463)</f>
        <v>25</v>
      </c>
      <c r="M3444">
        <f>K3444-L3444</f>
        <v>0</v>
      </c>
      <c r="N3444" t="str">
        <f>IF(K3444&gt;L3444,"HIGH ZONE BIAS",IF(K3444&lt;L3444,"LOW ZONE BIAS","EQUILIBRIUM"))</f>
        <v>EQUILIBRIUM</v>
      </c>
    </row>
    <row r="3445">
      <c r="A3445">
        <v>24126</v>
      </c>
      <c r="B3445" t="str">
        <v>2024-02-10</v>
      </c>
      <c r="C3445" t="str">
        <v>Morning</v>
      </c>
      <c r="D3445">
        <v>30</v>
      </c>
      <c r="E3445" t="str">
        <f>IF(MOD(D3445,2)=0,"EVEN","ODD")</f>
        <v>EVEN</v>
      </c>
      <c r="F3445" t="str">
        <f>IF(D3445&lt;=18,"LOW (1-18)","HIGH (19-36)")</f>
        <v>HIGH (19-36)</v>
      </c>
      <c r="G3445">
        <f>INT((D3445-1)/6)+1</f>
        <v>5</v>
      </c>
      <c r="H3445">
        <f>MOD(D3445-1,6)+1</f>
        <v>6</v>
      </c>
      <c r="I3445">
        <f>37-D3445</f>
        <v>7</v>
      </c>
      <c r="J3445">
        <f>ABS(D3445-D3446)</f>
        <v>15</v>
      </c>
      <c r="K3445">
        <f>AVERAGE(D3445:D3449)</f>
        <v>30</v>
      </c>
      <c r="L3445">
        <f>AVERAGE(D3445:D3464)</f>
        <v>30</v>
      </c>
      <c r="M3445">
        <f>K3445-L3445</f>
        <v>0</v>
      </c>
      <c r="N3445" t="str">
        <f>IF(K3445&gt;L3445,"HIGH ZONE BIAS",IF(K3445&lt;L3445,"LOW ZONE BIAS","EQUILIBRIUM"))</f>
        <v>EQUILIBRIUM</v>
      </c>
    </row>
    <row r="3446">
      <c r="A3446">
        <v>24125</v>
      </c>
      <c r="B3446" t="str">
        <v>2024-02-09</v>
      </c>
      <c r="C3446" t="str">
        <v>Evening</v>
      </c>
      <c r="D3446">
        <v>15</v>
      </c>
      <c r="E3446" t="str">
        <f>IF(MOD(D3446,2)=0,"EVEN","ODD")</f>
        <v>ODD</v>
      </c>
      <c r="F3446" t="str">
        <f>IF(D3446&lt;=18,"LOW (1-18)","HIGH (19-36)")</f>
        <v>LOW (1-18)</v>
      </c>
      <c r="G3446">
        <f>INT((D3446-1)/6)+1</f>
        <v>3</v>
      </c>
      <c r="H3446">
        <f>MOD(D3446-1,6)+1</f>
        <v>3</v>
      </c>
      <c r="I3446">
        <f>37-D3446</f>
        <v>22</v>
      </c>
      <c r="J3446">
        <f>ABS(D3446-D3447)</f>
        <v>14</v>
      </c>
      <c r="K3446">
        <f>AVERAGE(D3446:D3450)</f>
        <v>15</v>
      </c>
      <c r="L3446">
        <f>AVERAGE(D3446:D3465)</f>
        <v>15</v>
      </c>
      <c r="M3446">
        <f>K3446-L3446</f>
        <v>0</v>
      </c>
      <c r="N3446" t="str">
        <f>IF(K3446&gt;L3446,"HIGH ZONE BIAS",IF(K3446&lt;L3446,"LOW ZONE BIAS","EQUILIBRIUM"))</f>
        <v>EQUILIBRIUM</v>
      </c>
    </row>
    <row r="3447">
      <c r="A3447">
        <v>24124</v>
      </c>
      <c r="B3447" t="str">
        <v>2024-02-09</v>
      </c>
      <c r="C3447" t="str">
        <v>Afternoon</v>
      </c>
      <c r="D3447">
        <v>1</v>
      </c>
      <c r="E3447" t="str">
        <f>IF(MOD(D3447,2)=0,"EVEN","ODD")</f>
        <v>ODD</v>
      </c>
      <c r="F3447" t="str">
        <f>IF(D3447&lt;=18,"LOW (1-18)","HIGH (19-36)")</f>
        <v>LOW (1-18)</v>
      </c>
      <c r="G3447">
        <f>INT((D3447-1)/6)+1</f>
        <v>1</v>
      </c>
      <c r="H3447">
        <f>MOD(D3447-1,6)+1</f>
        <v>1</v>
      </c>
      <c r="I3447">
        <f>37-D3447</f>
        <v>36</v>
      </c>
      <c r="J3447">
        <f>ABS(D3447-D3448)</f>
        <v>34</v>
      </c>
      <c r="K3447">
        <f>AVERAGE(D3447:D3451)</f>
        <v>1</v>
      </c>
      <c r="L3447">
        <f>AVERAGE(D3447:D3466)</f>
        <v>1</v>
      </c>
      <c r="M3447">
        <f>K3447-L3447</f>
        <v>0</v>
      </c>
      <c r="N3447" t="str">
        <f>IF(K3447&gt;L3447,"HIGH ZONE BIAS",IF(K3447&lt;L3447,"LOW ZONE BIAS","EQUILIBRIUM"))</f>
        <v>EQUILIBRIUM</v>
      </c>
    </row>
    <row r="3448">
      <c r="A3448">
        <v>24123</v>
      </c>
      <c r="B3448" t="str">
        <v>2024-02-09</v>
      </c>
      <c r="C3448" t="str">
        <v>Midday</v>
      </c>
      <c r="D3448">
        <v>35</v>
      </c>
      <c r="E3448" t="str">
        <f>IF(MOD(D3448,2)=0,"EVEN","ODD")</f>
        <v>ODD</v>
      </c>
      <c r="F3448" t="str">
        <f>IF(D3448&lt;=18,"LOW (1-18)","HIGH (19-36)")</f>
        <v>HIGH (19-36)</v>
      </c>
      <c r="G3448">
        <f>INT((D3448-1)/6)+1</f>
        <v>6</v>
      </c>
      <c r="H3448">
        <f>MOD(D3448-1,6)+1</f>
        <v>5</v>
      </c>
      <c r="I3448">
        <f>37-D3448</f>
        <v>2</v>
      </c>
      <c r="J3448">
        <f>ABS(D3448-D3449)</f>
        <v>4</v>
      </c>
      <c r="K3448">
        <f>AVERAGE(D3448:D3452)</f>
        <v>35</v>
      </c>
      <c r="L3448">
        <f>AVERAGE(D3448:D3467)</f>
        <v>35</v>
      </c>
      <c r="M3448">
        <f>K3448-L3448</f>
        <v>0</v>
      </c>
      <c r="N3448" t="str">
        <f>IF(K3448&gt;L3448,"HIGH ZONE BIAS",IF(K3448&lt;L3448,"LOW ZONE BIAS","EQUILIBRIUM"))</f>
        <v>EQUILIBRIUM</v>
      </c>
    </row>
    <row r="3449">
      <c r="A3449">
        <v>24122</v>
      </c>
      <c r="B3449" t="str">
        <v>2024-02-09</v>
      </c>
      <c r="C3449" t="str">
        <v>Morning</v>
      </c>
      <c r="D3449">
        <v>31</v>
      </c>
      <c r="E3449" t="str">
        <f>IF(MOD(D3449,2)=0,"EVEN","ODD")</f>
        <v>ODD</v>
      </c>
      <c r="F3449" t="str">
        <f>IF(D3449&lt;=18,"LOW (1-18)","HIGH (19-36)")</f>
        <v>HIGH (19-36)</v>
      </c>
      <c r="G3449">
        <f>INT((D3449-1)/6)+1</f>
        <v>6</v>
      </c>
      <c r="H3449">
        <f>MOD(D3449-1,6)+1</f>
        <v>1</v>
      </c>
      <c r="I3449">
        <f>37-D3449</f>
        <v>6</v>
      </c>
      <c r="J3449">
        <f>ABS(D3449-D3450)</f>
        <v>4</v>
      </c>
      <c r="K3449">
        <f>AVERAGE(D3449:D3453)</f>
        <v>31</v>
      </c>
      <c r="L3449">
        <f>AVERAGE(D3449:D3468)</f>
        <v>31</v>
      </c>
      <c r="M3449">
        <f>K3449-L3449</f>
        <v>0</v>
      </c>
      <c r="N3449" t="str">
        <f>IF(K3449&gt;L3449,"HIGH ZONE BIAS",IF(K3449&lt;L3449,"LOW ZONE BIAS","EQUILIBRIUM"))</f>
        <v>EQUILIBRIUM</v>
      </c>
    </row>
    <row r="3450">
      <c r="A3450">
        <v>24121</v>
      </c>
      <c r="B3450" t="str">
        <v>2024-02-08</v>
      </c>
      <c r="C3450" t="str">
        <v>Evening</v>
      </c>
      <c r="D3450">
        <v>27</v>
      </c>
      <c r="E3450" t="str">
        <f>IF(MOD(D3450,2)=0,"EVEN","ODD")</f>
        <v>ODD</v>
      </c>
      <c r="F3450" t="str">
        <f>IF(D3450&lt;=18,"LOW (1-18)","HIGH (19-36)")</f>
        <v>HIGH (19-36)</v>
      </c>
      <c r="G3450">
        <f>INT((D3450-1)/6)+1</f>
        <v>5</v>
      </c>
      <c r="H3450">
        <f>MOD(D3450-1,6)+1</f>
        <v>3</v>
      </c>
      <c r="I3450">
        <f>37-D3450</f>
        <v>10</v>
      </c>
      <c r="J3450">
        <f>ABS(D3450-D3451)</f>
        <v>5</v>
      </c>
      <c r="K3450">
        <f>AVERAGE(D3450:D3454)</f>
        <v>27</v>
      </c>
      <c r="L3450">
        <f>AVERAGE(D3450:D3469)</f>
        <v>27</v>
      </c>
      <c r="M3450">
        <f>K3450-L3450</f>
        <v>0</v>
      </c>
      <c r="N3450" t="str">
        <f>IF(K3450&gt;L3450,"HIGH ZONE BIAS",IF(K3450&lt;L3450,"LOW ZONE BIAS","EQUILIBRIUM"))</f>
        <v>EQUILIBRIUM</v>
      </c>
    </row>
    <row r="3451">
      <c r="A3451">
        <v>24120</v>
      </c>
      <c r="B3451" t="str">
        <v>2024-02-08</v>
      </c>
      <c r="C3451" t="str">
        <v>Afternoon</v>
      </c>
      <c r="D3451">
        <v>32</v>
      </c>
      <c r="E3451" t="str">
        <f>IF(MOD(D3451,2)=0,"EVEN","ODD")</f>
        <v>EVEN</v>
      </c>
      <c r="F3451" t="str">
        <f>IF(D3451&lt;=18,"LOW (1-18)","HIGH (19-36)")</f>
        <v>HIGH (19-36)</v>
      </c>
      <c r="G3451">
        <f>INT((D3451-1)/6)+1</f>
        <v>6</v>
      </c>
      <c r="H3451">
        <f>MOD(D3451-1,6)+1</f>
        <v>2</v>
      </c>
      <c r="I3451">
        <f>37-D3451</f>
        <v>5</v>
      </c>
      <c r="J3451">
        <f>ABS(D3451-D3452)</f>
        <v>24</v>
      </c>
      <c r="K3451">
        <f>AVERAGE(D3451:D3455)</f>
        <v>32</v>
      </c>
      <c r="L3451">
        <f>AVERAGE(D3451:D3470)</f>
        <v>32</v>
      </c>
      <c r="M3451">
        <f>K3451-L3451</f>
        <v>0</v>
      </c>
      <c r="N3451" t="str">
        <f>IF(K3451&gt;L3451,"HIGH ZONE BIAS",IF(K3451&lt;L3451,"LOW ZONE BIAS","EQUILIBRIUM"))</f>
        <v>EQUILIBRIUM</v>
      </c>
    </row>
    <row r="3452">
      <c r="A3452">
        <v>24119</v>
      </c>
      <c r="B3452" t="str">
        <v>2024-02-08</v>
      </c>
      <c r="C3452" t="str">
        <v>Midday</v>
      </c>
      <c r="D3452">
        <v>8</v>
      </c>
      <c r="E3452" t="str">
        <f>IF(MOD(D3452,2)=0,"EVEN","ODD")</f>
        <v>EVEN</v>
      </c>
      <c r="F3452" t="str">
        <f>IF(D3452&lt;=18,"LOW (1-18)","HIGH (19-36)")</f>
        <v>LOW (1-18)</v>
      </c>
      <c r="G3452">
        <f>INT((D3452-1)/6)+1</f>
        <v>2</v>
      </c>
      <c r="H3452">
        <f>MOD(D3452-1,6)+1</f>
        <v>2</v>
      </c>
      <c r="I3452">
        <f>37-D3452</f>
        <v>29</v>
      </c>
      <c r="J3452">
        <f>ABS(D3452-D3453)</f>
        <v>2</v>
      </c>
      <c r="K3452">
        <f>AVERAGE(D3452:D3456)</f>
        <v>8</v>
      </c>
      <c r="L3452">
        <f>AVERAGE(D3452:D3471)</f>
        <v>8</v>
      </c>
      <c r="M3452">
        <f>K3452-L3452</f>
        <v>0</v>
      </c>
      <c r="N3452" t="str">
        <f>IF(K3452&gt;L3452,"HIGH ZONE BIAS",IF(K3452&lt;L3452,"LOW ZONE BIAS","EQUILIBRIUM"))</f>
        <v>EQUILIBRIUM</v>
      </c>
    </row>
    <row r="3453">
      <c r="A3453">
        <v>24118</v>
      </c>
      <c r="B3453" t="str">
        <v>2024-02-08</v>
      </c>
      <c r="C3453" t="str">
        <v>Morning</v>
      </c>
      <c r="D3453">
        <v>10</v>
      </c>
      <c r="E3453" t="str">
        <f>IF(MOD(D3453,2)=0,"EVEN","ODD")</f>
        <v>EVEN</v>
      </c>
      <c r="F3453" t="str">
        <f>IF(D3453&lt;=18,"LOW (1-18)","HIGH (19-36)")</f>
        <v>LOW (1-18)</v>
      </c>
      <c r="G3453">
        <f>INT((D3453-1)/6)+1</f>
        <v>2</v>
      </c>
      <c r="H3453">
        <f>MOD(D3453-1,6)+1</f>
        <v>4</v>
      </c>
      <c r="I3453">
        <f>37-D3453</f>
        <v>27</v>
      </c>
      <c r="J3453">
        <f>ABS(D3453-D3454)</f>
        <v>20</v>
      </c>
      <c r="K3453">
        <f>AVERAGE(D3453:D3457)</f>
        <v>10</v>
      </c>
      <c r="L3453">
        <f>AVERAGE(D3453:D3472)</f>
        <v>10</v>
      </c>
      <c r="M3453">
        <f>K3453-L3453</f>
        <v>0</v>
      </c>
      <c r="N3453" t="str">
        <f>IF(K3453&gt;L3453,"HIGH ZONE BIAS",IF(K3453&lt;L3453,"LOW ZONE BIAS","EQUILIBRIUM"))</f>
        <v>EQUILIBRIUM</v>
      </c>
    </row>
    <row r="3454">
      <c r="A3454">
        <v>24117</v>
      </c>
      <c r="B3454" t="str">
        <v>2024-02-07</v>
      </c>
      <c r="C3454" t="str">
        <v>Evening</v>
      </c>
      <c r="D3454">
        <v>30</v>
      </c>
      <c r="E3454" t="str">
        <f>IF(MOD(D3454,2)=0,"EVEN","ODD")</f>
        <v>EVEN</v>
      </c>
      <c r="F3454" t="str">
        <f>IF(D3454&lt;=18,"LOW (1-18)","HIGH (19-36)")</f>
        <v>HIGH (19-36)</v>
      </c>
      <c r="G3454">
        <f>INT((D3454-1)/6)+1</f>
        <v>5</v>
      </c>
      <c r="H3454">
        <f>MOD(D3454-1,6)+1</f>
        <v>6</v>
      </c>
      <c r="I3454">
        <f>37-D3454</f>
        <v>7</v>
      </c>
      <c r="J3454">
        <f>ABS(D3454-D3455)</f>
        <v>25</v>
      </c>
      <c r="K3454">
        <f>AVERAGE(D3454:D3458)</f>
        <v>30</v>
      </c>
      <c r="L3454">
        <f>AVERAGE(D3454:D3473)</f>
        <v>30</v>
      </c>
      <c r="M3454">
        <f>K3454-L3454</f>
        <v>0</v>
      </c>
      <c r="N3454" t="str">
        <f>IF(K3454&gt;L3454,"HIGH ZONE BIAS",IF(K3454&lt;L3454,"LOW ZONE BIAS","EQUILIBRIUM"))</f>
        <v>EQUILIBRIUM</v>
      </c>
    </row>
    <row r="3455">
      <c r="A3455">
        <v>24116</v>
      </c>
      <c r="B3455" t="str">
        <v>2024-02-07</v>
      </c>
      <c r="C3455" t="str">
        <v>Afternoon</v>
      </c>
      <c r="D3455">
        <v>5</v>
      </c>
      <c r="E3455" t="str">
        <f>IF(MOD(D3455,2)=0,"EVEN","ODD")</f>
        <v>ODD</v>
      </c>
      <c r="F3455" t="str">
        <f>IF(D3455&lt;=18,"LOW (1-18)","HIGH (19-36)")</f>
        <v>LOW (1-18)</v>
      </c>
      <c r="G3455">
        <f>INT((D3455-1)/6)+1</f>
        <v>1</v>
      </c>
      <c r="H3455">
        <f>MOD(D3455-1,6)+1</f>
        <v>5</v>
      </c>
      <c r="I3455">
        <f>37-D3455</f>
        <v>32</v>
      </c>
      <c r="J3455">
        <f>ABS(D3455-D3456)</f>
        <v>24</v>
      </c>
      <c r="K3455">
        <f>AVERAGE(D3455:D3459)</f>
        <v>5</v>
      </c>
      <c r="L3455">
        <f>AVERAGE(D3455:D3474)</f>
        <v>5</v>
      </c>
      <c r="M3455">
        <f>K3455-L3455</f>
        <v>0</v>
      </c>
      <c r="N3455" t="str">
        <f>IF(K3455&gt;L3455,"HIGH ZONE BIAS",IF(K3455&lt;L3455,"LOW ZONE BIAS","EQUILIBRIUM"))</f>
        <v>EQUILIBRIUM</v>
      </c>
    </row>
    <row r="3456">
      <c r="A3456">
        <v>24115</v>
      </c>
      <c r="B3456" t="str">
        <v>2024-02-07</v>
      </c>
      <c r="C3456" t="str">
        <v>Midday</v>
      </c>
      <c r="D3456">
        <v>29</v>
      </c>
      <c r="E3456" t="str">
        <f>IF(MOD(D3456,2)=0,"EVEN","ODD")</f>
        <v>ODD</v>
      </c>
      <c r="F3456" t="str">
        <f>IF(D3456&lt;=18,"LOW (1-18)","HIGH (19-36)")</f>
        <v>HIGH (19-36)</v>
      </c>
      <c r="G3456">
        <f>INT((D3456-1)/6)+1</f>
        <v>5</v>
      </c>
      <c r="H3456">
        <f>MOD(D3456-1,6)+1</f>
        <v>5</v>
      </c>
      <c r="I3456">
        <f>37-D3456</f>
        <v>8</v>
      </c>
      <c r="J3456">
        <f>ABS(D3456-D3457)</f>
        <v>28</v>
      </c>
      <c r="K3456">
        <f>AVERAGE(D3456:D3460)</f>
        <v>29</v>
      </c>
      <c r="L3456">
        <f>AVERAGE(D3456:D3475)</f>
        <v>29</v>
      </c>
      <c r="M3456">
        <f>K3456-L3456</f>
        <v>0</v>
      </c>
      <c r="N3456" t="str">
        <f>IF(K3456&gt;L3456,"HIGH ZONE BIAS",IF(K3456&lt;L3456,"LOW ZONE BIAS","EQUILIBRIUM"))</f>
        <v>EQUILIBRIUM</v>
      </c>
    </row>
    <row r="3457">
      <c r="A3457">
        <v>24114</v>
      </c>
      <c r="B3457" t="str">
        <v>2024-02-07</v>
      </c>
      <c r="C3457" t="str">
        <v>Morning</v>
      </c>
      <c r="D3457">
        <v>1</v>
      </c>
      <c r="E3457" t="str">
        <f>IF(MOD(D3457,2)=0,"EVEN","ODD")</f>
        <v>ODD</v>
      </c>
      <c r="F3457" t="str">
        <f>IF(D3457&lt;=18,"LOW (1-18)","HIGH (19-36)")</f>
        <v>LOW (1-18)</v>
      </c>
      <c r="G3457">
        <f>INT((D3457-1)/6)+1</f>
        <v>1</v>
      </c>
      <c r="H3457">
        <f>MOD(D3457-1,6)+1</f>
        <v>1</v>
      </c>
      <c r="I3457">
        <f>37-D3457</f>
        <v>36</v>
      </c>
      <c r="J3457">
        <f>ABS(D3457-D3458)</f>
        <v>21</v>
      </c>
      <c r="K3457">
        <f>AVERAGE(D3457:D3461)</f>
        <v>1</v>
      </c>
      <c r="L3457">
        <f>AVERAGE(D3457:D3476)</f>
        <v>1</v>
      </c>
      <c r="M3457">
        <f>K3457-L3457</f>
        <v>0</v>
      </c>
      <c r="N3457" t="str">
        <f>IF(K3457&gt;L3457,"HIGH ZONE BIAS",IF(K3457&lt;L3457,"LOW ZONE BIAS","EQUILIBRIUM"))</f>
        <v>EQUILIBRIUM</v>
      </c>
    </row>
    <row r="3458">
      <c r="A3458">
        <v>24113</v>
      </c>
      <c r="B3458" t="str">
        <v>2024-02-06</v>
      </c>
      <c r="C3458" t="str">
        <v>Evening</v>
      </c>
      <c r="D3458">
        <v>22</v>
      </c>
      <c r="E3458" t="str">
        <f>IF(MOD(D3458,2)=0,"EVEN","ODD")</f>
        <v>EVEN</v>
      </c>
      <c r="F3458" t="str">
        <f>IF(D3458&lt;=18,"LOW (1-18)","HIGH (19-36)")</f>
        <v>HIGH (19-36)</v>
      </c>
      <c r="G3458">
        <f>INT((D3458-1)/6)+1</f>
        <v>4</v>
      </c>
      <c r="H3458">
        <f>MOD(D3458-1,6)+1</f>
        <v>4</v>
      </c>
      <c r="I3458">
        <f>37-D3458</f>
        <v>15</v>
      </c>
      <c r="J3458">
        <f>ABS(D3458-D3459)</f>
        <v>1</v>
      </c>
      <c r="K3458">
        <f>AVERAGE(D3458:D3462)</f>
        <v>22</v>
      </c>
      <c r="L3458">
        <f>AVERAGE(D3458:D3477)</f>
        <v>22</v>
      </c>
      <c r="M3458">
        <f>K3458-L3458</f>
        <v>0</v>
      </c>
      <c r="N3458" t="str">
        <f>IF(K3458&gt;L3458,"HIGH ZONE BIAS",IF(K3458&lt;L3458,"LOW ZONE BIAS","EQUILIBRIUM"))</f>
        <v>EQUILIBRIUM</v>
      </c>
    </row>
    <row r="3459">
      <c r="A3459">
        <v>24112</v>
      </c>
      <c r="B3459" t="str">
        <v>2024-02-06</v>
      </c>
      <c r="C3459" t="str">
        <v>Afternoon</v>
      </c>
      <c r="D3459">
        <v>23</v>
      </c>
      <c r="E3459" t="str">
        <f>IF(MOD(D3459,2)=0,"EVEN","ODD")</f>
        <v>ODD</v>
      </c>
      <c r="F3459" t="str">
        <f>IF(D3459&lt;=18,"LOW (1-18)","HIGH (19-36)")</f>
        <v>HIGH (19-36)</v>
      </c>
      <c r="G3459">
        <f>INT((D3459-1)/6)+1</f>
        <v>4</v>
      </c>
      <c r="H3459">
        <f>MOD(D3459-1,6)+1</f>
        <v>5</v>
      </c>
      <c r="I3459">
        <f>37-D3459</f>
        <v>14</v>
      </c>
      <c r="J3459">
        <f>ABS(D3459-D3460)</f>
        <v>17</v>
      </c>
      <c r="K3459">
        <f>AVERAGE(D3459:D3463)</f>
        <v>23</v>
      </c>
      <c r="L3459">
        <f>AVERAGE(D3459:D3478)</f>
        <v>23</v>
      </c>
      <c r="M3459">
        <f>K3459-L3459</f>
        <v>0</v>
      </c>
      <c r="N3459" t="str">
        <f>IF(K3459&gt;L3459,"HIGH ZONE BIAS",IF(K3459&lt;L3459,"LOW ZONE BIAS","EQUILIBRIUM"))</f>
        <v>EQUILIBRIUM</v>
      </c>
    </row>
    <row r="3460">
      <c r="A3460">
        <v>24111</v>
      </c>
      <c r="B3460" t="str">
        <v>2024-02-06</v>
      </c>
      <c r="C3460" t="str">
        <v>Midday</v>
      </c>
      <c r="D3460">
        <v>6</v>
      </c>
      <c r="E3460" t="str">
        <f>IF(MOD(D3460,2)=0,"EVEN","ODD")</f>
        <v>EVEN</v>
      </c>
      <c r="F3460" t="str">
        <f>IF(D3460&lt;=18,"LOW (1-18)","HIGH (19-36)")</f>
        <v>LOW (1-18)</v>
      </c>
      <c r="G3460">
        <f>INT((D3460-1)/6)+1</f>
        <v>1</v>
      </c>
      <c r="H3460">
        <f>MOD(D3460-1,6)+1</f>
        <v>6</v>
      </c>
      <c r="I3460">
        <f>37-D3460</f>
        <v>31</v>
      </c>
      <c r="J3460">
        <f>ABS(D3460-D3461)</f>
        <v>13</v>
      </c>
      <c r="K3460">
        <f>AVERAGE(D3460:D3464)</f>
        <v>6</v>
      </c>
      <c r="L3460">
        <f>AVERAGE(D3460:D3479)</f>
        <v>6</v>
      </c>
      <c r="M3460">
        <f>K3460-L3460</f>
        <v>0</v>
      </c>
      <c r="N3460" t="str">
        <f>IF(K3460&gt;L3460,"HIGH ZONE BIAS",IF(K3460&lt;L3460,"LOW ZONE BIAS","EQUILIBRIUM"))</f>
        <v>EQUILIBRIUM</v>
      </c>
    </row>
    <row r="3461">
      <c r="A3461">
        <v>24110</v>
      </c>
      <c r="B3461" t="str">
        <v>2024-02-06</v>
      </c>
      <c r="C3461" t="str">
        <v>Morning</v>
      </c>
      <c r="D3461">
        <v>19</v>
      </c>
      <c r="E3461" t="str">
        <f>IF(MOD(D3461,2)=0,"EVEN","ODD")</f>
        <v>ODD</v>
      </c>
      <c r="F3461" t="str">
        <f>IF(D3461&lt;=18,"LOW (1-18)","HIGH (19-36)")</f>
        <v>HIGH (19-36)</v>
      </c>
      <c r="G3461">
        <f>INT((D3461-1)/6)+1</f>
        <v>4</v>
      </c>
      <c r="H3461">
        <f>MOD(D3461-1,6)+1</f>
        <v>1</v>
      </c>
      <c r="I3461">
        <f>37-D3461</f>
        <v>18</v>
      </c>
      <c r="J3461">
        <f>ABS(D3461-D3462)</f>
        <v>11</v>
      </c>
      <c r="K3461">
        <f>AVERAGE(D3461:D3465)</f>
        <v>19</v>
      </c>
      <c r="L3461">
        <f>AVERAGE(D3461:D3480)</f>
        <v>19</v>
      </c>
      <c r="M3461">
        <f>K3461-L3461</f>
        <v>0</v>
      </c>
      <c r="N3461" t="str">
        <f>IF(K3461&gt;L3461,"HIGH ZONE BIAS",IF(K3461&lt;L3461,"LOW ZONE BIAS","EQUILIBRIUM"))</f>
        <v>EQUILIBRIUM</v>
      </c>
    </row>
    <row r="3462">
      <c r="A3462">
        <v>24109</v>
      </c>
      <c r="B3462" t="str">
        <v>2024-02-05</v>
      </c>
      <c r="C3462" t="str">
        <v>Evening</v>
      </c>
      <c r="D3462">
        <v>8</v>
      </c>
      <c r="E3462" t="str">
        <f>IF(MOD(D3462,2)=0,"EVEN","ODD")</f>
        <v>EVEN</v>
      </c>
      <c r="F3462" t="str">
        <f>IF(D3462&lt;=18,"LOW (1-18)","HIGH (19-36)")</f>
        <v>LOW (1-18)</v>
      </c>
      <c r="G3462">
        <f>INT((D3462-1)/6)+1</f>
        <v>2</v>
      </c>
      <c r="H3462">
        <f>MOD(D3462-1,6)+1</f>
        <v>2</v>
      </c>
      <c r="I3462">
        <f>37-D3462</f>
        <v>29</v>
      </c>
      <c r="J3462">
        <f>ABS(D3462-D3463)</f>
        <v>27</v>
      </c>
      <c r="K3462">
        <f>AVERAGE(D3462:D3466)</f>
        <v>8</v>
      </c>
      <c r="L3462">
        <f>AVERAGE(D3462:D3481)</f>
        <v>8</v>
      </c>
      <c r="M3462">
        <f>K3462-L3462</f>
        <v>0</v>
      </c>
      <c r="N3462" t="str">
        <f>IF(K3462&gt;L3462,"HIGH ZONE BIAS",IF(K3462&lt;L3462,"LOW ZONE BIAS","EQUILIBRIUM"))</f>
        <v>EQUILIBRIUM</v>
      </c>
    </row>
    <row r="3463">
      <c r="A3463">
        <v>24108</v>
      </c>
      <c r="B3463" t="str">
        <v>2024-02-05</v>
      </c>
      <c r="C3463" t="str">
        <v>Afternoon</v>
      </c>
      <c r="D3463">
        <v>35</v>
      </c>
      <c r="E3463" t="str">
        <f>IF(MOD(D3463,2)=0,"EVEN","ODD")</f>
        <v>ODD</v>
      </c>
      <c r="F3463" t="str">
        <f>IF(D3463&lt;=18,"LOW (1-18)","HIGH (19-36)")</f>
        <v>HIGH (19-36)</v>
      </c>
      <c r="G3463">
        <f>INT((D3463-1)/6)+1</f>
        <v>6</v>
      </c>
      <c r="H3463">
        <f>MOD(D3463-1,6)+1</f>
        <v>5</v>
      </c>
      <c r="I3463">
        <f>37-D3463</f>
        <v>2</v>
      </c>
      <c r="J3463">
        <f>ABS(D3463-D3464)</f>
        <v>17</v>
      </c>
      <c r="K3463">
        <f>AVERAGE(D3463:D3467)</f>
        <v>35</v>
      </c>
      <c r="L3463">
        <f>AVERAGE(D3463:D3482)</f>
        <v>35</v>
      </c>
      <c r="M3463">
        <f>K3463-L3463</f>
        <v>0</v>
      </c>
      <c r="N3463" t="str">
        <f>IF(K3463&gt;L3463,"HIGH ZONE BIAS",IF(K3463&lt;L3463,"LOW ZONE BIAS","EQUILIBRIUM"))</f>
        <v>EQUILIBRIUM</v>
      </c>
    </row>
    <row r="3464">
      <c r="A3464">
        <v>24107</v>
      </c>
      <c r="B3464" t="str">
        <v>2024-02-05</v>
      </c>
      <c r="C3464" t="str">
        <v>Midday</v>
      </c>
      <c r="D3464">
        <v>18</v>
      </c>
      <c r="E3464" t="str">
        <f>IF(MOD(D3464,2)=0,"EVEN","ODD")</f>
        <v>EVEN</v>
      </c>
      <c r="F3464" t="str">
        <f>IF(D3464&lt;=18,"LOW (1-18)","HIGH (19-36)")</f>
        <v>LOW (1-18)</v>
      </c>
      <c r="G3464">
        <f>INT((D3464-1)/6)+1</f>
        <v>3</v>
      </c>
      <c r="H3464">
        <f>MOD(D3464-1,6)+1</f>
        <v>6</v>
      </c>
      <c r="I3464">
        <f>37-D3464</f>
        <v>19</v>
      </c>
      <c r="J3464">
        <f>ABS(D3464-D3465)</f>
        <v>11</v>
      </c>
      <c r="K3464">
        <f>AVERAGE(D3464:D3468)</f>
        <v>18</v>
      </c>
      <c r="L3464">
        <f>AVERAGE(D3464:D3483)</f>
        <v>18</v>
      </c>
      <c r="M3464">
        <f>K3464-L3464</f>
        <v>0</v>
      </c>
      <c r="N3464" t="str">
        <f>IF(K3464&gt;L3464,"HIGH ZONE BIAS",IF(K3464&lt;L3464,"LOW ZONE BIAS","EQUILIBRIUM"))</f>
        <v>EQUILIBRIUM</v>
      </c>
    </row>
    <row r="3465">
      <c r="A3465">
        <v>24106</v>
      </c>
      <c r="B3465" t="str">
        <v>2024-02-05</v>
      </c>
      <c r="C3465" t="str">
        <v>Morning</v>
      </c>
      <c r="D3465">
        <v>7</v>
      </c>
      <c r="E3465" t="str">
        <f>IF(MOD(D3465,2)=0,"EVEN","ODD")</f>
        <v>ODD</v>
      </c>
      <c r="F3465" t="str">
        <f>IF(D3465&lt;=18,"LOW (1-18)","HIGH (19-36)")</f>
        <v>LOW (1-18)</v>
      </c>
      <c r="G3465">
        <f>INT((D3465-1)/6)+1</f>
        <v>2</v>
      </c>
      <c r="H3465">
        <f>MOD(D3465-1,6)+1</f>
        <v>1</v>
      </c>
      <c r="I3465">
        <f>37-D3465</f>
        <v>30</v>
      </c>
      <c r="J3465">
        <f>ABS(D3465-D3466)</f>
        <v>15</v>
      </c>
      <c r="K3465">
        <f>AVERAGE(D3465:D3469)</f>
        <v>7</v>
      </c>
      <c r="L3465">
        <f>AVERAGE(D3465:D3484)</f>
        <v>7</v>
      </c>
      <c r="M3465">
        <f>K3465-L3465</f>
        <v>0</v>
      </c>
      <c r="N3465" t="str">
        <f>IF(K3465&gt;L3465,"HIGH ZONE BIAS",IF(K3465&lt;L3465,"LOW ZONE BIAS","EQUILIBRIUM"))</f>
        <v>EQUILIBRIUM</v>
      </c>
    </row>
    <row r="3466">
      <c r="A3466">
        <v>24105</v>
      </c>
      <c r="B3466" t="str">
        <v>2024-02-03</v>
      </c>
      <c r="C3466" t="str">
        <v>Evening</v>
      </c>
      <c r="D3466">
        <v>22</v>
      </c>
      <c r="E3466" t="str">
        <f>IF(MOD(D3466,2)=0,"EVEN","ODD")</f>
        <v>EVEN</v>
      </c>
      <c r="F3466" t="str">
        <f>IF(D3466&lt;=18,"LOW (1-18)","HIGH (19-36)")</f>
        <v>HIGH (19-36)</v>
      </c>
      <c r="G3466">
        <f>INT((D3466-1)/6)+1</f>
        <v>4</v>
      </c>
      <c r="H3466">
        <f>MOD(D3466-1,6)+1</f>
        <v>4</v>
      </c>
      <c r="I3466">
        <f>37-D3466</f>
        <v>15</v>
      </c>
      <c r="J3466">
        <f>ABS(D3466-D3467)</f>
        <v>14</v>
      </c>
      <c r="K3466">
        <f>AVERAGE(D3466:D3470)</f>
        <v>22</v>
      </c>
      <c r="L3466">
        <f>AVERAGE(D3466:D3485)</f>
        <v>22</v>
      </c>
      <c r="M3466">
        <f>K3466-L3466</f>
        <v>0</v>
      </c>
      <c r="N3466" t="str">
        <f>IF(K3466&gt;L3466,"HIGH ZONE BIAS",IF(K3466&lt;L3466,"LOW ZONE BIAS","EQUILIBRIUM"))</f>
        <v>EQUILIBRIUM</v>
      </c>
    </row>
    <row r="3467">
      <c r="A3467">
        <v>24104</v>
      </c>
      <c r="B3467" t="str">
        <v>2024-02-03</v>
      </c>
      <c r="C3467" t="str">
        <v>Afternoon</v>
      </c>
      <c r="D3467">
        <v>36</v>
      </c>
      <c r="E3467" t="str">
        <f>IF(MOD(D3467,2)=0,"EVEN","ODD")</f>
        <v>EVEN</v>
      </c>
      <c r="F3467" t="str">
        <f>IF(D3467&lt;=18,"LOW (1-18)","HIGH (19-36)")</f>
        <v>HIGH (19-36)</v>
      </c>
      <c r="G3467">
        <f>INT((D3467-1)/6)+1</f>
        <v>6</v>
      </c>
      <c r="H3467">
        <f>MOD(D3467-1,6)+1</f>
        <v>6</v>
      </c>
      <c r="I3467">
        <f>37-D3467</f>
        <v>1</v>
      </c>
      <c r="J3467">
        <f>ABS(D3467-D3468)</f>
        <v>6</v>
      </c>
      <c r="K3467">
        <f>AVERAGE(D3467:D3471)</f>
        <v>36</v>
      </c>
      <c r="L3467">
        <f>AVERAGE(D3467:D3486)</f>
        <v>36</v>
      </c>
      <c r="M3467">
        <f>K3467-L3467</f>
        <v>0</v>
      </c>
      <c r="N3467" t="str">
        <f>IF(K3467&gt;L3467,"HIGH ZONE BIAS",IF(K3467&lt;L3467,"LOW ZONE BIAS","EQUILIBRIUM"))</f>
        <v>EQUILIBRIUM</v>
      </c>
    </row>
    <row r="3468">
      <c r="A3468">
        <v>24103</v>
      </c>
      <c r="B3468" t="str">
        <v>2024-02-03</v>
      </c>
      <c r="C3468" t="str">
        <v>Midday</v>
      </c>
      <c r="D3468">
        <v>30</v>
      </c>
      <c r="E3468" t="str">
        <f>IF(MOD(D3468,2)=0,"EVEN","ODD")</f>
        <v>EVEN</v>
      </c>
      <c r="F3468" t="str">
        <f>IF(D3468&lt;=18,"LOW (1-18)","HIGH (19-36)")</f>
        <v>HIGH (19-36)</v>
      </c>
      <c r="G3468">
        <f>INT((D3468-1)/6)+1</f>
        <v>5</v>
      </c>
      <c r="H3468">
        <f>MOD(D3468-1,6)+1</f>
        <v>6</v>
      </c>
      <c r="I3468">
        <f>37-D3468</f>
        <v>7</v>
      </c>
      <c r="J3468">
        <f>ABS(D3468-D3469)</f>
        <v>4</v>
      </c>
      <c r="K3468">
        <f>AVERAGE(D3468:D3472)</f>
        <v>30</v>
      </c>
      <c r="L3468">
        <f>AVERAGE(D3468:D3487)</f>
        <v>30</v>
      </c>
      <c r="M3468">
        <f>K3468-L3468</f>
        <v>0</v>
      </c>
      <c r="N3468" t="str">
        <f>IF(K3468&gt;L3468,"HIGH ZONE BIAS",IF(K3468&lt;L3468,"LOW ZONE BIAS","EQUILIBRIUM"))</f>
        <v>EQUILIBRIUM</v>
      </c>
    </row>
    <row r="3469">
      <c r="A3469">
        <v>24102</v>
      </c>
      <c r="B3469" t="str">
        <v>2024-02-03</v>
      </c>
      <c r="C3469" t="str">
        <v>Morning</v>
      </c>
      <c r="D3469">
        <v>34</v>
      </c>
      <c r="E3469" t="str">
        <f>IF(MOD(D3469,2)=0,"EVEN","ODD")</f>
        <v>EVEN</v>
      </c>
      <c r="F3469" t="str">
        <f>IF(D3469&lt;=18,"LOW (1-18)","HIGH (19-36)")</f>
        <v>HIGH (19-36)</v>
      </c>
      <c r="G3469">
        <f>INT((D3469-1)/6)+1</f>
        <v>6</v>
      </c>
      <c r="H3469">
        <f>MOD(D3469-1,6)+1</f>
        <v>4</v>
      </c>
      <c r="I3469">
        <f>37-D3469</f>
        <v>3</v>
      </c>
      <c r="J3469">
        <f>ABS(D3469-D3470)</f>
        <v>7</v>
      </c>
      <c r="K3469">
        <f>AVERAGE(D3469:D3473)</f>
        <v>34</v>
      </c>
      <c r="L3469">
        <f>AVERAGE(D3469:D3488)</f>
        <v>34</v>
      </c>
      <c r="M3469">
        <f>K3469-L3469</f>
        <v>0</v>
      </c>
      <c r="N3469" t="str">
        <f>IF(K3469&gt;L3469,"HIGH ZONE BIAS",IF(K3469&lt;L3469,"LOW ZONE BIAS","EQUILIBRIUM"))</f>
        <v>EQUILIBRIUM</v>
      </c>
    </row>
    <row r="3470">
      <c r="A3470">
        <v>24101</v>
      </c>
      <c r="B3470" t="str">
        <v>2024-02-02</v>
      </c>
      <c r="C3470" t="str">
        <v>Evening</v>
      </c>
      <c r="D3470">
        <v>27</v>
      </c>
      <c r="E3470" t="str">
        <f>IF(MOD(D3470,2)=0,"EVEN","ODD")</f>
        <v>ODD</v>
      </c>
      <c r="F3470" t="str">
        <f>IF(D3470&lt;=18,"LOW (1-18)","HIGH (19-36)")</f>
        <v>HIGH (19-36)</v>
      </c>
      <c r="G3470">
        <f>INT((D3470-1)/6)+1</f>
        <v>5</v>
      </c>
      <c r="H3470">
        <f>MOD(D3470-1,6)+1</f>
        <v>3</v>
      </c>
      <c r="I3470">
        <f>37-D3470</f>
        <v>10</v>
      </c>
      <c r="J3470">
        <f>ABS(D3470-D3471)</f>
        <v>8</v>
      </c>
      <c r="K3470">
        <f>AVERAGE(D3470:D3474)</f>
        <v>27</v>
      </c>
      <c r="L3470">
        <f>AVERAGE(D3470:D3489)</f>
        <v>27</v>
      </c>
      <c r="M3470">
        <f>K3470-L3470</f>
        <v>0</v>
      </c>
      <c r="N3470" t="str">
        <f>IF(K3470&gt;L3470,"HIGH ZONE BIAS",IF(K3470&lt;L3470,"LOW ZONE BIAS","EQUILIBRIUM"))</f>
        <v>EQUILIBRIUM</v>
      </c>
    </row>
    <row r="3471">
      <c r="A3471">
        <v>24100</v>
      </c>
      <c r="B3471" t="str">
        <v>2024-02-02</v>
      </c>
      <c r="C3471" t="str">
        <v>Afternoon</v>
      </c>
      <c r="D3471">
        <v>35</v>
      </c>
      <c r="E3471" t="str">
        <f>IF(MOD(D3471,2)=0,"EVEN","ODD")</f>
        <v>ODD</v>
      </c>
      <c r="F3471" t="str">
        <f>IF(D3471&lt;=18,"LOW (1-18)","HIGH (19-36)")</f>
        <v>HIGH (19-36)</v>
      </c>
      <c r="G3471">
        <f>INT((D3471-1)/6)+1</f>
        <v>6</v>
      </c>
      <c r="H3471">
        <f>MOD(D3471-1,6)+1</f>
        <v>5</v>
      </c>
      <c r="I3471">
        <f>37-D3471</f>
        <v>2</v>
      </c>
      <c r="J3471">
        <f>ABS(D3471-D3472)</f>
        <v>20</v>
      </c>
      <c r="K3471">
        <f>AVERAGE(D3471:D3475)</f>
        <v>35</v>
      </c>
      <c r="L3471">
        <f>AVERAGE(D3471:D3490)</f>
        <v>35</v>
      </c>
      <c r="M3471">
        <f>K3471-L3471</f>
        <v>0</v>
      </c>
      <c r="N3471" t="str">
        <f>IF(K3471&gt;L3471,"HIGH ZONE BIAS",IF(K3471&lt;L3471,"LOW ZONE BIAS","EQUILIBRIUM"))</f>
        <v>EQUILIBRIUM</v>
      </c>
    </row>
    <row r="3472">
      <c r="A3472">
        <v>24099</v>
      </c>
      <c r="B3472" t="str">
        <v>2024-02-02</v>
      </c>
      <c r="C3472" t="str">
        <v>Midday</v>
      </c>
      <c r="D3472">
        <v>15</v>
      </c>
      <c r="E3472" t="str">
        <f>IF(MOD(D3472,2)=0,"EVEN","ODD")</f>
        <v>ODD</v>
      </c>
      <c r="F3472" t="str">
        <f>IF(D3472&lt;=18,"LOW (1-18)","HIGH (19-36)")</f>
        <v>LOW (1-18)</v>
      </c>
      <c r="G3472">
        <f>INT((D3472-1)/6)+1</f>
        <v>3</v>
      </c>
      <c r="H3472">
        <f>MOD(D3472-1,6)+1</f>
        <v>3</v>
      </c>
      <c r="I3472">
        <f>37-D3472</f>
        <v>22</v>
      </c>
      <c r="J3472">
        <f>ABS(D3472-D3473)</f>
        <v>2</v>
      </c>
      <c r="K3472">
        <f>AVERAGE(D3472:D3476)</f>
        <v>15</v>
      </c>
      <c r="L3472">
        <f>AVERAGE(D3472:D3491)</f>
        <v>15</v>
      </c>
      <c r="M3472">
        <f>K3472-L3472</f>
        <v>0</v>
      </c>
      <c r="N3472" t="str">
        <f>IF(K3472&gt;L3472,"HIGH ZONE BIAS",IF(K3472&lt;L3472,"LOW ZONE BIAS","EQUILIBRIUM"))</f>
        <v>EQUILIBRIUM</v>
      </c>
    </row>
    <row r="3473">
      <c r="A3473">
        <v>24098</v>
      </c>
      <c r="B3473" t="str">
        <v>2024-02-02</v>
      </c>
      <c r="C3473" t="str">
        <v>Morning</v>
      </c>
      <c r="D3473">
        <v>13</v>
      </c>
      <c r="E3473" t="str">
        <f>IF(MOD(D3473,2)=0,"EVEN","ODD")</f>
        <v>ODD</v>
      </c>
      <c r="F3473" t="str">
        <f>IF(D3473&lt;=18,"LOW (1-18)","HIGH (19-36)")</f>
        <v>LOW (1-18)</v>
      </c>
      <c r="G3473">
        <f>INT((D3473-1)/6)+1</f>
        <v>3</v>
      </c>
      <c r="H3473">
        <f>MOD(D3473-1,6)+1</f>
        <v>1</v>
      </c>
      <c r="I3473">
        <f>37-D3473</f>
        <v>24</v>
      </c>
      <c r="J3473">
        <f>ABS(D3473-D3474)</f>
        <v>7</v>
      </c>
      <c r="K3473">
        <f>AVERAGE(D3473:D3477)</f>
        <v>13</v>
      </c>
      <c r="L3473">
        <f>AVERAGE(D3473:D3492)</f>
        <v>13</v>
      </c>
      <c r="M3473">
        <f>K3473-L3473</f>
        <v>0</v>
      </c>
      <c r="N3473" t="str">
        <f>IF(K3473&gt;L3473,"HIGH ZONE BIAS",IF(K3473&lt;L3473,"LOW ZONE BIAS","EQUILIBRIUM"))</f>
        <v>EQUILIBRIUM</v>
      </c>
    </row>
    <row r="3474">
      <c r="A3474">
        <v>24097</v>
      </c>
      <c r="B3474" t="str">
        <v>2024-02-01</v>
      </c>
      <c r="C3474" t="str">
        <v>Evening</v>
      </c>
      <c r="D3474">
        <v>20</v>
      </c>
      <c r="E3474" t="str">
        <f>IF(MOD(D3474,2)=0,"EVEN","ODD")</f>
        <v>EVEN</v>
      </c>
      <c r="F3474" t="str">
        <f>IF(D3474&lt;=18,"LOW (1-18)","HIGH (19-36)")</f>
        <v>HIGH (19-36)</v>
      </c>
      <c r="G3474">
        <f>INT((D3474-1)/6)+1</f>
        <v>4</v>
      </c>
      <c r="H3474">
        <f>MOD(D3474-1,6)+1</f>
        <v>2</v>
      </c>
      <c r="I3474">
        <f>37-D3474</f>
        <v>17</v>
      </c>
      <c r="J3474">
        <f>ABS(D3474-D3475)</f>
        <v>17</v>
      </c>
      <c r="K3474">
        <f>AVERAGE(D3474:D3478)</f>
        <v>20</v>
      </c>
      <c r="L3474">
        <f>AVERAGE(D3474:D3493)</f>
        <v>20</v>
      </c>
      <c r="M3474">
        <f>K3474-L3474</f>
        <v>0</v>
      </c>
      <c r="N3474" t="str">
        <f>IF(K3474&gt;L3474,"HIGH ZONE BIAS",IF(K3474&lt;L3474,"LOW ZONE BIAS","EQUILIBRIUM"))</f>
        <v>EQUILIBRIUM</v>
      </c>
    </row>
    <row r="3475">
      <c r="A3475">
        <v>24096</v>
      </c>
      <c r="B3475" t="str">
        <v>2024-02-01</v>
      </c>
      <c r="C3475" t="str">
        <v>Afternoon</v>
      </c>
      <c r="D3475">
        <v>3</v>
      </c>
      <c r="E3475" t="str">
        <f>IF(MOD(D3475,2)=0,"EVEN","ODD")</f>
        <v>ODD</v>
      </c>
      <c r="F3475" t="str">
        <f>IF(D3475&lt;=18,"LOW (1-18)","HIGH (19-36)")</f>
        <v>LOW (1-18)</v>
      </c>
      <c r="G3475">
        <f>INT((D3475-1)/6)+1</f>
        <v>1</v>
      </c>
      <c r="H3475">
        <f>MOD(D3475-1,6)+1</f>
        <v>3</v>
      </c>
      <c r="I3475">
        <f>37-D3475</f>
        <v>34</v>
      </c>
      <c r="J3475">
        <f>ABS(D3475-D3476)</f>
        <v>2</v>
      </c>
      <c r="K3475">
        <f>AVERAGE(D3475:D3479)</f>
        <v>3</v>
      </c>
      <c r="L3475">
        <f>AVERAGE(D3475:D3494)</f>
        <v>3</v>
      </c>
      <c r="M3475">
        <f>K3475-L3475</f>
        <v>0</v>
      </c>
      <c r="N3475" t="str">
        <f>IF(K3475&gt;L3475,"HIGH ZONE BIAS",IF(K3475&lt;L3475,"LOW ZONE BIAS","EQUILIBRIUM"))</f>
        <v>EQUILIBRIUM</v>
      </c>
    </row>
    <row r="3476">
      <c r="A3476">
        <v>24095</v>
      </c>
      <c r="B3476" t="str">
        <v>2024-02-01</v>
      </c>
      <c r="C3476" t="str">
        <v>Midday</v>
      </c>
      <c r="D3476">
        <v>1</v>
      </c>
      <c r="E3476" t="str">
        <f>IF(MOD(D3476,2)=0,"EVEN","ODD")</f>
        <v>ODD</v>
      </c>
      <c r="F3476" t="str">
        <f>IF(D3476&lt;=18,"LOW (1-18)","HIGH (19-36)")</f>
        <v>LOW (1-18)</v>
      </c>
      <c r="G3476">
        <f>INT((D3476-1)/6)+1</f>
        <v>1</v>
      </c>
      <c r="H3476">
        <f>MOD(D3476-1,6)+1</f>
        <v>1</v>
      </c>
      <c r="I3476">
        <f>37-D3476</f>
        <v>36</v>
      </c>
      <c r="J3476">
        <f>ABS(D3476-D3477)</f>
        <v>27</v>
      </c>
      <c r="K3476">
        <f>AVERAGE(D3476:D3480)</f>
        <v>1</v>
      </c>
      <c r="L3476">
        <f>AVERAGE(D3476:D3495)</f>
        <v>1</v>
      </c>
      <c r="M3476">
        <f>K3476-L3476</f>
        <v>0</v>
      </c>
      <c r="N3476" t="str">
        <f>IF(K3476&gt;L3476,"HIGH ZONE BIAS",IF(K3476&lt;L3476,"LOW ZONE BIAS","EQUILIBRIUM"))</f>
        <v>EQUILIBRIUM</v>
      </c>
    </row>
    <row r="3477">
      <c r="A3477">
        <v>24094</v>
      </c>
      <c r="B3477" t="str">
        <v>2024-02-01</v>
      </c>
      <c r="C3477" t="str">
        <v>Morning</v>
      </c>
      <c r="D3477">
        <v>28</v>
      </c>
      <c r="E3477" t="str">
        <f>IF(MOD(D3477,2)=0,"EVEN","ODD")</f>
        <v>EVEN</v>
      </c>
      <c r="F3477" t="str">
        <f>IF(D3477&lt;=18,"LOW (1-18)","HIGH (19-36)")</f>
        <v>HIGH (19-36)</v>
      </c>
      <c r="G3477">
        <f>INT((D3477-1)/6)+1</f>
        <v>5</v>
      </c>
      <c r="H3477">
        <f>MOD(D3477-1,6)+1</f>
        <v>4</v>
      </c>
      <c r="I3477">
        <f>37-D3477</f>
        <v>9</v>
      </c>
      <c r="J3477">
        <f>ABS(D3477-D3478)</f>
        <v>19</v>
      </c>
      <c r="K3477">
        <f>AVERAGE(D3477:D3481)</f>
        <v>28</v>
      </c>
      <c r="L3477">
        <f>AVERAGE(D3477:D3496)</f>
        <v>28</v>
      </c>
      <c r="M3477">
        <f>K3477-L3477</f>
        <v>0</v>
      </c>
      <c r="N3477" t="str">
        <f>IF(K3477&gt;L3477,"HIGH ZONE BIAS",IF(K3477&lt;L3477,"LOW ZONE BIAS","EQUILIBRIUM"))</f>
        <v>EQUILIBRIUM</v>
      </c>
    </row>
    <row r="3478">
      <c r="A3478">
        <v>24093</v>
      </c>
      <c r="B3478" t="str">
        <v>2024-01-31</v>
      </c>
      <c r="C3478" t="str">
        <v>Evening</v>
      </c>
      <c r="D3478">
        <v>9</v>
      </c>
      <c r="E3478" t="str">
        <f>IF(MOD(D3478,2)=0,"EVEN","ODD")</f>
        <v>ODD</v>
      </c>
      <c r="F3478" t="str">
        <f>IF(D3478&lt;=18,"LOW (1-18)","HIGH (19-36)")</f>
        <v>LOW (1-18)</v>
      </c>
      <c r="G3478">
        <f>INT((D3478-1)/6)+1</f>
        <v>2</v>
      </c>
      <c r="H3478">
        <f>MOD(D3478-1,6)+1</f>
        <v>3</v>
      </c>
      <c r="I3478">
        <f>37-D3478</f>
        <v>28</v>
      </c>
      <c r="J3478">
        <f>ABS(D3478-D3479)</f>
        <v>19</v>
      </c>
      <c r="K3478">
        <f>AVERAGE(D3478:D3482)</f>
        <v>9</v>
      </c>
      <c r="L3478">
        <f>AVERAGE(D3478:D3497)</f>
        <v>9</v>
      </c>
      <c r="M3478">
        <f>K3478-L3478</f>
        <v>0</v>
      </c>
      <c r="N3478" t="str">
        <f>IF(K3478&gt;L3478,"HIGH ZONE BIAS",IF(K3478&lt;L3478,"LOW ZONE BIAS","EQUILIBRIUM"))</f>
        <v>EQUILIBRIUM</v>
      </c>
    </row>
    <row r="3479">
      <c r="A3479">
        <v>24092</v>
      </c>
      <c r="B3479" t="str">
        <v>2024-01-31</v>
      </c>
      <c r="C3479" t="str">
        <v>Afternoon</v>
      </c>
      <c r="D3479">
        <v>28</v>
      </c>
      <c r="E3479" t="str">
        <f>IF(MOD(D3479,2)=0,"EVEN","ODD")</f>
        <v>EVEN</v>
      </c>
      <c r="F3479" t="str">
        <f>IF(D3479&lt;=18,"LOW (1-18)","HIGH (19-36)")</f>
        <v>HIGH (19-36)</v>
      </c>
      <c r="G3479">
        <f>INT((D3479-1)/6)+1</f>
        <v>5</v>
      </c>
      <c r="H3479">
        <f>MOD(D3479-1,6)+1</f>
        <v>4</v>
      </c>
      <c r="I3479">
        <f>37-D3479</f>
        <v>9</v>
      </c>
      <c r="J3479">
        <f>ABS(D3479-D3480)</f>
        <v>7</v>
      </c>
      <c r="K3479">
        <f>AVERAGE(D3479:D3483)</f>
        <v>28</v>
      </c>
      <c r="L3479">
        <f>AVERAGE(D3479:D3498)</f>
        <v>28</v>
      </c>
      <c r="M3479">
        <f>K3479-L3479</f>
        <v>0</v>
      </c>
      <c r="N3479" t="str">
        <f>IF(K3479&gt;L3479,"HIGH ZONE BIAS",IF(K3479&lt;L3479,"LOW ZONE BIAS","EQUILIBRIUM"))</f>
        <v>EQUILIBRIUM</v>
      </c>
    </row>
    <row r="3480">
      <c r="A3480">
        <v>24091</v>
      </c>
      <c r="B3480" t="str">
        <v>2024-01-31</v>
      </c>
      <c r="C3480" t="str">
        <v>Midday</v>
      </c>
      <c r="D3480">
        <v>35</v>
      </c>
      <c r="E3480" t="str">
        <f>IF(MOD(D3480,2)=0,"EVEN","ODD")</f>
        <v>ODD</v>
      </c>
      <c r="F3480" t="str">
        <f>IF(D3480&lt;=18,"LOW (1-18)","HIGH (19-36)")</f>
        <v>HIGH (19-36)</v>
      </c>
      <c r="G3480">
        <f>INT((D3480-1)/6)+1</f>
        <v>6</v>
      </c>
      <c r="H3480">
        <f>MOD(D3480-1,6)+1</f>
        <v>5</v>
      </c>
      <c r="I3480">
        <f>37-D3480</f>
        <v>2</v>
      </c>
      <c r="J3480">
        <f>ABS(D3480-D3481)</f>
        <v>32</v>
      </c>
      <c r="K3480">
        <f>AVERAGE(D3480:D3484)</f>
        <v>35</v>
      </c>
      <c r="L3480">
        <f>AVERAGE(D3480:D3499)</f>
        <v>35</v>
      </c>
      <c r="M3480">
        <f>K3480-L3480</f>
        <v>0</v>
      </c>
      <c r="N3480" t="str">
        <f>IF(K3480&gt;L3480,"HIGH ZONE BIAS",IF(K3480&lt;L3480,"LOW ZONE BIAS","EQUILIBRIUM"))</f>
        <v>EQUILIBRIUM</v>
      </c>
    </row>
    <row r="3481">
      <c r="A3481">
        <v>24090</v>
      </c>
      <c r="B3481" t="str">
        <v>2024-01-31</v>
      </c>
      <c r="C3481" t="str">
        <v>Morning</v>
      </c>
      <c r="D3481">
        <v>3</v>
      </c>
      <c r="E3481" t="str">
        <f>IF(MOD(D3481,2)=0,"EVEN","ODD")</f>
        <v>ODD</v>
      </c>
      <c r="F3481" t="str">
        <f>IF(D3481&lt;=18,"LOW (1-18)","HIGH (19-36)")</f>
        <v>LOW (1-18)</v>
      </c>
      <c r="G3481">
        <f>INT((D3481-1)/6)+1</f>
        <v>1</v>
      </c>
      <c r="H3481">
        <f>MOD(D3481-1,6)+1</f>
        <v>3</v>
      </c>
      <c r="I3481">
        <f>37-D3481</f>
        <v>34</v>
      </c>
      <c r="J3481">
        <f>ABS(D3481-D3482)</f>
        <v>23</v>
      </c>
      <c r="K3481">
        <f>AVERAGE(D3481:D3485)</f>
        <v>3</v>
      </c>
      <c r="L3481">
        <f>AVERAGE(D3481:D3500)</f>
        <v>3</v>
      </c>
      <c r="M3481">
        <f>K3481-L3481</f>
        <v>0</v>
      </c>
      <c r="N3481" t="str">
        <f>IF(K3481&gt;L3481,"HIGH ZONE BIAS",IF(K3481&lt;L3481,"LOW ZONE BIAS","EQUILIBRIUM"))</f>
        <v>EQUILIBRIUM</v>
      </c>
    </row>
    <row r="3482">
      <c r="A3482">
        <v>24089</v>
      </c>
      <c r="B3482" t="str">
        <v>2024-01-30</v>
      </c>
      <c r="C3482" t="str">
        <v>Evening</v>
      </c>
      <c r="D3482">
        <v>26</v>
      </c>
      <c r="E3482" t="str">
        <f>IF(MOD(D3482,2)=0,"EVEN","ODD")</f>
        <v>EVEN</v>
      </c>
      <c r="F3482" t="str">
        <f>IF(D3482&lt;=18,"LOW (1-18)","HIGH (19-36)")</f>
        <v>HIGH (19-36)</v>
      </c>
      <c r="G3482">
        <f>INT((D3482-1)/6)+1</f>
        <v>5</v>
      </c>
      <c r="H3482">
        <f>MOD(D3482-1,6)+1</f>
        <v>2</v>
      </c>
      <c r="I3482">
        <f>37-D3482</f>
        <v>11</v>
      </c>
      <c r="J3482">
        <f>ABS(D3482-D3483)</f>
        <v>2</v>
      </c>
      <c r="K3482">
        <f>AVERAGE(D3482:D3486)</f>
        <v>26</v>
      </c>
      <c r="L3482">
        <f>AVERAGE(D3482:D3501)</f>
        <v>26</v>
      </c>
      <c r="M3482">
        <f>K3482-L3482</f>
        <v>0</v>
      </c>
      <c r="N3482" t="str">
        <f>IF(K3482&gt;L3482,"HIGH ZONE BIAS",IF(K3482&lt;L3482,"LOW ZONE BIAS","EQUILIBRIUM"))</f>
        <v>EQUILIBRIUM</v>
      </c>
    </row>
    <row r="3483">
      <c r="A3483">
        <v>24088</v>
      </c>
      <c r="B3483" t="str">
        <v>2024-01-30</v>
      </c>
      <c r="C3483" t="str">
        <v>Afternoon</v>
      </c>
      <c r="D3483">
        <v>24</v>
      </c>
      <c r="E3483" t="str">
        <f>IF(MOD(D3483,2)=0,"EVEN","ODD")</f>
        <v>EVEN</v>
      </c>
      <c r="F3483" t="str">
        <f>IF(D3483&lt;=18,"LOW (1-18)","HIGH (19-36)")</f>
        <v>HIGH (19-36)</v>
      </c>
      <c r="G3483">
        <f>INT((D3483-1)/6)+1</f>
        <v>4</v>
      </c>
      <c r="H3483">
        <f>MOD(D3483-1,6)+1</f>
        <v>6</v>
      </c>
      <c r="I3483">
        <f>37-D3483</f>
        <v>13</v>
      </c>
      <c r="J3483">
        <f>ABS(D3483-D3484)</f>
        <v>6</v>
      </c>
      <c r="K3483">
        <f>AVERAGE(D3483:D3487)</f>
        <v>24</v>
      </c>
      <c r="L3483">
        <f>AVERAGE(D3483:D3502)</f>
        <v>24</v>
      </c>
      <c r="M3483">
        <f>K3483-L3483</f>
        <v>0</v>
      </c>
      <c r="N3483" t="str">
        <f>IF(K3483&gt;L3483,"HIGH ZONE BIAS",IF(K3483&lt;L3483,"LOW ZONE BIAS","EQUILIBRIUM"))</f>
        <v>EQUILIBRIUM</v>
      </c>
    </row>
    <row r="3484">
      <c r="A3484">
        <v>24087</v>
      </c>
      <c r="B3484" t="str">
        <v>2024-01-30</v>
      </c>
      <c r="C3484" t="str">
        <v>Midday</v>
      </c>
      <c r="D3484">
        <v>30</v>
      </c>
      <c r="E3484" t="str">
        <f>IF(MOD(D3484,2)=0,"EVEN","ODD")</f>
        <v>EVEN</v>
      </c>
      <c r="F3484" t="str">
        <f>IF(D3484&lt;=18,"LOW (1-18)","HIGH (19-36)")</f>
        <v>HIGH (19-36)</v>
      </c>
      <c r="G3484">
        <f>INT((D3484-1)/6)+1</f>
        <v>5</v>
      </c>
      <c r="H3484">
        <f>MOD(D3484-1,6)+1</f>
        <v>6</v>
      </c>
      <c r="I3484">
        <f>37-D3484</f>
        <v>7</v>
      </c>
      <c r="J3484">
        <f>ABS(D3484-D3485)</f>
        <v>3</v>
      </c>
      <c r="K3484">
        <f>AVERAGE(D3484:D3488)</f>
        <v>30</v>
      </c>
      <c r="L3484">
        <f>AVERAGE(D3484:D3503)</f>
        <v>30</v>
      </c>
      <c r="M3484">
        <f>K3484-L3484</f>
        <v>0</v>
      </c>
      <c r="N3484" t="str">
        <f>IF(K3484&gt;L3484,"HIGH ZONE BIAS",IF(K3484&lt;L3484,"LOW ZONE BIAS","EQUILIBRIUM"))</f>
        <v>EQUILIBRIUM</v>
      </c>
    </row>
    <row r="3485">
      <c r="A3485">
        <v>24086</v>
      </c>
      <c r="B3485" t="str">
        <v>2024-01-30</v>
      </c>
      <c r="C3485" t="str">
        <v>Morning</v>
      </c>
      <c r="D3485">
        <v>33</v>
      </c>
      <c r="E3485" t="str">
        <f>IF(MOD(D3485,2)=0,"EVEN","ODD")</f>
        <v>ODD</v>
      </c>
      <c r="F3485" t="str">
        <f>IF(D3485&lt;=18,"LOW (1-18)","HIGH (19-36)")</f>
        <v>HIGH (19-36)</v>
      </c>
      <c r="G3485">
        <f>INT((D3485-1)/6)+1</f>
        <v>6</v>
      </c>
      <c r="H3485">
        <f>MOD(D3485-1,6)+1</f>
        <v>3</v>
      </c>
      <c r="I3485">
        <f>37-D3485</f>
        <v>4</v>
      </c>
      <c r="J3485">
        <f>ABS(D3485-D3486)</f>
        <v>24</v>
      </c>
      <c r="K3485">
        <f>AVERAGE(D3485:D3489)</f>
        <v>33</v>
      </c>
      <c r="L3485">
        <f>AVERAGE(D3485:D3504)</f>
        <v>33</v>
      </c>
      <c r="M3485">
        <f>K3485-L3485</f>
        <v>0</v>
      </c>
      <c r="N3485" t="str">
        <f>IF(K3485&gt;L3485,"HIGH ZONE BIAS",IF(K3485&lt;L3485,"LOW ZONE BIAS","EQUILIBRIUM"))</f>
        <v>EQUILIBRIUM</v>
      </c>
    </row>
    <row r="3486">
      <c r="A3486">
        <v>24085</v>
      </c>
      <c r="B3486" t="str">
        <v>2024-01-29</v>
      </c>
      <c r="C3486" t="str">
        <v>Evening</v>
      </c>
      <c r="D3486">
        <v>9</v>
      </c>
      <c r="E3486" t="str">
        <f>IF(MOD(D3486,2)=0,"EVEN","ODD")</f>
        <v>ODD</v>
      </c>
      <c r="F3486" t="str">
        <f>IF(D3486&lt;=18,"LOW (1-18)","HIGH (19-36)")</f>
        <v>LOW (1-18)</v>
      </c>
      <c r="G3486">
        <f>INT((D3486-1)/6)+1</f>
        <v>2</v>
      </c>
      <c r="H3486">
        <f>MOD(D3486-1,6)+1</f>
        <v>3</v>
      </c>
      <c r="I3486">
        <f>37-D3486</f>
        <v>28</v>
      </c>
      <c r="J3486">
        <f>ABS(D3486-D3487)</f>
        <v>20</v>
      </c>
      <c r="K3486">
        <f>AVERAGE(D3486:D3490)</f>
        <v>9</v>
      </c>
      <c r="L3486">
        <f>AVERAGE(D3486:D3505)</f>
        <v>9</v>
      </c>
      <c r="M3486">
        <f>K3486-L3486</f>
        <v>0</v>
      </c>
      <c r="N3486" t="str">
        <f>IF(K3486&gt;L3486,"HIGH ZONE BIAS",IF(K3486&lt;L3486,"LOW ZONE BIAS","EQUILIBRIUM"))</f>
        <v>EQUILIBRIUM</v>
      </c>
    </row>
    <row r="3487">
      <c r="A3487">
        <v>24084</v>
      </c>
      <c r="B3487" t="str">
        <v>2024-01-29</v>
      </c>
      <c r="C3487" t="str">
        <v>Afternoon</v>
      </c>
      <c r="D3487">
        <v>29</v>
      </c>
      <c r="E3487" t="str">
        <f>IF(MOD(D3487,2)=0,"EVEN","ODD")</f>
        <v>ODD</v>
      </c>
      <c r="F3487" t="str">
        <f>IF(D3487&lt;=18,"LOW (1-18)","HIGH (19-36)")</f>
        <v>HIGH (19-36)</v>
      </c>
      <c r="G3487">
        <f>INT((D3487-1)/6)+1</f>
        <v>5</v>
      </c>
      <c r="H3487">
        <f>MOD(D3487-1,6)+1</f>
        <v>5</v>
      </c>
      <c r="I3487">
        <f>37-D3487</f>
        <v>8</v>
      </c>
      <c r="J3487">
        <f>ABS(D3487-D3488)</f>
        <v>6</v>
      </c>
      <c r="K3487">
        <f>AVERAGE(D3487:D3491)</f>
        <v>29</v>
      </c>
      <c r="L3487">
        <f>AVERAGE(D3487:D3506)</f>
        <v>29</v>
      </c>
      <c r="M3487">
        <f>K3487-L3487</f>
        <v>0</v>
      </c>
      <c r="N3487" t="str">
        <f>IF(K3487&gt;L3487,"HIGH ZONE BIAS",IF(K3487&lt;L3487,"LOW ZONE BIAS","EQUILIBRIUM"))</f>
        <v>EQUILIBRIUM</v>
      </c>
    </row>
    <row r="3488">
      <c r="A3488">
        <v>24083</v>
      </c>
      <c r="B3488" t="str">
        <v>2024-01-29</v>
      </c>
      <c r="C3488" t="str">
        <v>Midday</v>
      </c>
      <c r="D3488">
        <v>23</v>
      </c>
      <c r="E3488" t="str">
        <f>IF(MOD(D3488,2)=0,"EVEN","ODD")</f>
        <v>ODD</v>
      </c>
      <c r="F3488" t="str">
        <f>IF(D3488&lt;=18,"LOW (1-18)","HIGH (19-36)")</f>
        <v>HIGH (19-36)</v>
      </c>
      <c r="G3488">
        <f>INT((D3488-1)/6)+1</f>
        <v>4</v>
      </c>
      <c r="H3488">
        <f>MOD(D3488-1,6)+1</f>
        <v>5</v>
      </c>
      <c r="I3488">
        <f>37-D3488</f>
        <v>14</v>
      </c>
      <c r="J3488">
        <f>ABS(D3488-D3489)</f>
        <v>7</v>
      </c>
      <c r="K3488">
        <f>AVERAGE(D3488:D3492)</f>
        <v>23</v>
      </c>
      <c r="L3488">
        <f>AVERAGE(D3488:D3507)</f>
        <v>23</v>
      </c>
      <c r="M3488">
        <f>K3488-L3488</f>
        <v>0</v>
      </c>
      <c r="N3488" t="str">
        <f>IF(K3488&gt;L3488,"HIGH ZONE BIAS",IF(K3488&lt;L3488,"LOW ZONE BIAS","EQUILIBRIUM"))</f>
        <v>EQUILIBRIUM</v>
      </c>
    </row>
    <row r="3489">
      <c r="A3489">
        <v>24082</v>
      </c>
      <c r="B3489" t="str">
        <v>2024-01-29</v>
      </c>
      <c r="C3489" t="str">
        <v>Morning</v>
      </c>
      <c r="D3489">
        <v>16</v>
      </c>
      <c r="E3489" t="str">
        <f>IF(MOD(D3489,2)=0,"EVEN","ODD")</f>
        <v>EVEN</v>
      </c>
      <c r="F3489" t="str">
        <f>IF(D3489&lt;=18,"LOW (1-18)","HIGH (19-36)")</f>
        <v>LOW (1-18)</v>
      </c>
      <c r="G3489">
        <f>INT((D3489-1)/6)+1</f>
        <v>3</v>
      </c>
      <c r="H3489">
        <f>MOD(D3489-1,6)+1</f>
        <v>4</v>
      </c>
      <c r="I3489">
        <f>37-D3489</f>
        <v>21</v>
      </c>
      <c r="J3489">
        <f>ABS(D3489-D3490)</f>
        <v>7</v>
      </c>
      <c r="K3489">
        <f>AVERAGE(D3489:D3493)</f>
        <v>16</v>
      </c>
      <c r="L3489">
        <f>AVERAGE(D3489:D3508)</f>
        <v>16</v>
      </c>
      <c r="M3489">
        <f>K3489-L3489</f>
        <v>0</v>
      </c>
      <c r="N3489" t="str">
        <f>IF(K3489&gt;L3489,"HIGH ZONE BIAS",IF(K3489&lt;L3489,"LOW ZONE BIAS","EQUILIBRIUM"))</f>
        <v>EQUILIBRIUM</v>
      </c>
    </row>
    <row r="3490">
      <c r="A3490">
        <v>24081</v>
      </c>
      <c r="B3490" t="str">
        <v>2024-01-27</v>
      </c>
      <c r="C3490" t="str">
        <v>Evening</v>
      </c>
      <c r="D3490">
        <v>9</v>
      </c>
      <c r="E3490" t="str">
        <f>IF(MOD(D3490,2)=0,"EVEN","ODD")</f>
        <v>ODD</v>
      </c>
      <c r="F3490" t="str">
        <f>IF(D3490&lt;=18,"LOW (1-18)","HIGH (19-36)")</f>
        <v>LOW (1-18)</v>
      </c>
      <c r="G3490">
        <f>INT((D3490-1)/6)+1</f>
        <v>2</v>
      </c>
      <c r="H3490">
        <f>MOD(D3490-1,6)+1</f>
        <v>3</v>
      </c>
      <c r="I3490">
        <f>37-D3490</f>
        <v>28</v>
      </c>
      <c r="J3490">
        <f>ABS(D3490-D3491)</f>
        <v>17</v>
      </c>
      <c r="K3490">
        <f>AVERAGE(D3490:D3494)</f>
        <v>9</v>
      </c>
      <c r="L3490">
        <f>AVERAGE(D3490:D3509)</f>
        <v>9</v>
      </c>
      <c r="M3490">
        <f>K3490-L3490</f>
        <v>0</v>
      </c>
      <c r="N3490" t="str">
        <f>IF(K3490&gt;L3490,"HIGH ZONE BIAS",IF(K3490&lt;L3490,"LOW ZONE BIAS","EQUILIBRIUM"))</f>
        <v>EQUILIBRIUM</v>
      </c>
    </row>
    <row r="3491">
      <c r="A3491">
        <v>24080</v>
      </c>
      <c r="B3491" t="str">
        <v>2024-01-27</v>
      </c>
      <c r="C3491" t="str">
        <v>Afternoon</v>
      </c>
      <c r="D3491">
        <v>26</v>
      </c>
      <c r="E3491" t="str">
        <f>IF(MOD(D3491,2)=0,"EVEN","ODD")</f>
        <v>EVEN</v>
      </c>
      <c r="F3491" t="str">
        <f>IF(D3491&lt;=18,"LOW (1-18)","HIGH (19-36)")</f>
        <v>HIGH (19-36)</v>
      </c>
      <c r="G3491">
        <f>INT((D3491-1)/6)+1</f>
        <v>5</v>
      </c>
      <c r="H3491">
        <f>MOD(D3491-1,6)+1</f>
        <v>2</v>
      </c>
      <c r="I3491">
        <f>37-D3491</f>
        <v>11</v>
      </c>
      <c r="J3491">
        <f>ABS(D3491-D3492)</f>
        <v>0</v>
      </c>
      <c r="K3491">
        <f>AVERAGE(D3491:D3495)</f>
        <v>26</v>
      </c>
      <c r="L3491">
        <f>AVERAGE(D3491:D3510)</f>
        <v>26</v>
      </c>
      <c r="M3491">
        <f>K3491-L3491</f>
        <v>0</v>
      </c>
      <c r="N3491" t="str">
        <f>IF(K3491&gt;L3491,"HIGH ZONE BIAS",IF(K3491&lt;L3491,"LOW ZONE BIAS","EQUILIBRIUM"))</f>
        <v>EQUILIBRIUM</v>
      </c>
    </row>
    <row r="3492">
      <c r="A3492">
        <v>24079</v>
      </c>
      <c r="B3492" t="str">
        <v>2024-01-27</v>
      </c>
      <c r="C3492" t="str">
        <v>Midday</v>
      </c>
      <c r="D3492">
        <v>26</v>
      </c>
      <c r="E3492" t="str">
        <f>IF(MOD(D3492,2)=0,"EVEN","ODD")</f>
        <v>EVEN</v>
      </c>
      <c r="F3492" t="str">
        <f>IF(D3492&lt;=18,"LOW (1-18)","HIGH (19-36)")</f>
        <v>HIGH (19-36)</v>
      </c>
      <c r="G3492">
        <f>INT((D3492-1)/6)+1</f>
        <v>5</v>
      </c>
      <c r="H3492">
        <f>MOD(D3492-1,6)+1</f>
        <v>2</v>
      </c>
      <c r="I3492">
        <f>37-D3492</f>
        <v>11</v>
      </c>
      <c r="J3492">
        <f>ABS(D3492-D3493)</f>
        <v>5</v>
      </c>
      <c r="K3492">
        <f>AVERAGE(D3492:D3496)</f>
        <v>26</v>
      </c>
      <c r="L3492">
        <f>AVERAGE(D3492:D3511)</f>
        <v>26</v>
      </c>
      <c r="M3492">
        <f>K3492-L3492</f>
        <v>0</v>
      </c>
      <c r="N3492" t="str">
        <f>IF(K3492&gt;L3492,"HIGH ZONE BIAS",IF(K3492&lt;L3492,"LOW ZONE BIAS","EQUILIBRIUM"))</f>
        <v>EQUILIBRIUM</v>
      </c>
    </row>
    <row r="3493">
      <c r="A3493">
        <v>24078</v>
      </c>
      <c r="B3493" t="str">
        <v>2024-01-27</v>
      </c>
      <c r="C3493" t="str">
        <v>Morning</v>
      </c>
      <c r="D3493">
        <v>31</v>
      </c>
      <c r="E3493" t="str">
        <f>IF(MOD(D3493,2)=0,"EVEN","ODD")</f>
        <v>ODD</v>
      </c>
      <c r="F3493" t="str">
        <f>IF(D3493&lt;=18,"LOW (1-18)","HIGH (19-36)")</f>
        <v>HIGH (19-36)</v>
      </c>
      <c r="G3493">
        <f>INT((D3493-1)/6)+1</f>
        <v>6</v>
      </c>
      <c r="H3493">
        <f>MOD(D3493-1,6)+1</f>
        <v>1</v>
      </c>
      <c r="I3493">
        <f>37-D3493</f>
        <v>6</v>
      </c>
      <c r="J3493">
        <f>ABS(D3493-D3494)</f>
        <v>1</v>
      </c>
      <c r="K3493">
        <f>AVERAGE(D3493:D3497)</f>
        <v>31</v>
      </c>
      <c r="L3493">
        <f>AVERAGE(D3493:D3512)</f>
        <v>31</v>
      </c>
      <c r="M3493">
        <f>K3493-L3493</f>
        <v>0</v>
      </c>
      <c r="N3493" t="str">
        <f>IF(K3493&gt;L3493,"HIGH ZONE BIAS",IF(K3493&lt;L3493,"LOW ZONE BIAS","EQUILIBRIUM"))</f>
        <v>EQUILIBRIUM</v>
      </c>
    </row>
    <row r="3494">
      <c r="A3494">
        <v>24077</v>
      </c>
      <c r="B3494" t="str">
        <v>2024-01-26</v>
      </c>
      <c r="C3494" t="str">
        <v>Evening</v>
      </c>
      <c r="D3494">
        <v>30</v>
      </c>
      <c r="E3494" t="str">
        <f>IF(MOD(D3494,2)=0,"EVEN","ODD")</f>
        <v>EVEN</v>
      </c>
      <c r="F3494" t="str">
        <f>IF(D3494&lt;=18,"LOW (1-18)","HIGH (19-36)")</f>
        <v>HIGH (19-36)</v>
      </c>
      <c r="G3494">
        <f>INT((D3494-1)/6)+1</f>
        <v>5</v>
      </c>
      <c r="H3494">
        <f>MOD(D3494-1,6)+1</f>
        <v>6</v>
      </c>
      <c r="I3494">
        <f>37-D3494</f>
        <v>7</v>
      </c>
      <c r="J3494">
        <f>ABS(D3494-D3495)</f>
        <v>17</v>
      </c>
      <c r="K3494">
        <f>AVERAGE(D3494:D3498)</f>
        <v>30</v>
      </c>
      <c r="L3494">
        <f>AVERAGE(D3494:D3513)</f>
        <v>30</v>
      </c>
      <c r="M3494">
        <f>K3494-L3494</f>
        <v>0</v>
      </c>
      <c r="N3494" t="str">
        <f>IF(K3494&gt;L3494,"HIGH ZONE BIAS",IF(K3494&lt;L3494,"LOW ZONE BIAS","EQUILIBRIUM"))</f>
        <v>EQUILIBRIUM</v>
      </c>
    </row>
    <row r="3495">
      <c r="A3495">
        <v>24076</v>
      </c>
      <c r="B3495" t="str">
        <v>2024-01-26</v>
      </c>
      <c r="C3495" t="str">
        <v>Afternoon</v>
      </c>
      <c r="D3495">
        <v>13</v>
      </c>
      <c r="E3495" t="str">
        <f>IF(MOD(D3495,2)=0,"EVEN","ODD")</f>
        <v>ODD</v>
      </c>
      <c r="F3495" t="str">
        <f>IF(D3495&lt;=18,"LOW (1-18)","HIGH (19-36)")</f>
        <v>LOW (1-18)</v>
      </c>
      <c r="G3495">
        <f>INT((D3495-1)/6)+1</f>
        <v>3</v>
      </c>
      <c r="H3495">
        <f>MOD(D3495-1,6)+1</f>
        <v>1</v>
      </c>
      <c r="I3495">
        <f>37-D3495</f>
        <v>24</v>
      </c>
      <c r="J3495">
        <f>ABS(D3495-D3496)</f>
        <v>4</v>
      </c>
      <c r="K3495">
        <f>AVERAGE(D3495:D3499)</f>
        <v>13</v>
      </c>
      <c r="L3495">
        <f>AVERAGE(D3495:D3514)</f>
        <v>13</v>
      </c>
      <c r="M3495">
        <f>K3495-L3495</f>
        <v>0</v>
      </c>
      <c r="N3495" t="str">
        <f>IF(K3495&gt;L3495,"HIGH ZONE BIAS",IF(K3495&lt;L3495,"LOW ZONE BIAS","EQUILIBRIUM"))</f>
        <v>EQUILIBRIUM</v>
      </c>
    </row>
    <row r="3496">
      <c r="A3496">
        <v>24075</v>
      </c>
      <c r="B3496" t="str">
        <v>2024-01-26</v>
      </c>
      <c r="C3496" t="str">
        <v>Midday</v>
      </c>
      <c r="D3496">
        <v>9</v>
      </c>
      <c r="E3496" t="str">
        <f>IF(MOD(D3496,2)=0,"EVEN","ODD")</f>
        <v>ODD</v>
      </c>
      <c r="F3496" t="str">
        <f>IF(D3496&lt;=18,"LOW (1-18)","HIGH (19-36)")</f>
        <v>LOW (1-18)</v>
      </c>
      <c r="G3496">
        <f>INT((D3496-1)/6)+1</f>
        <v>2</v>
      </c>
      <c r="H3496">
        <f>MOD(D3496-1,6)+1</f>
        <v>3</v>
      </c>
      <c r="I3496">
        <f>37-D3496</f>
        <v>28</v>
      </c>
      <c r="J3496">
        <f>ABS(D3496-D3497)</f>
        <v>20</v>
      </c>
      <c r="K3496">
        <f>AVERAGE(D3496:D3500)</f>
        <v>9</v>
      </c>
      <c r="L3496">
        <f>AVERAGE(D3496:D3515)</f>
        <v>9</v>
      </c>
      <c r="M3496">
        <f>K3496-L3496</f>
        <v>0</v>
      </c>
      <c r="N3496" t="str">
        <f>IF(K3496&gt;L3496,"HIGH ZONE BIAS",IF(K3496&lt;L3496,"LOW ZONE BIAS","EQUILIBRIUM"))</f>
        <v>EQUILIBRIUM</v>
      </c>
    </row>
    <row r="3497">
      <c r="A3497">
        <v>24074</v>
      </c>
      <c r="B3497" t="str">
        <v>2024-01-26</v>
      </c>
      <c r="C3497" t="str">
        <v>Morning</v>
      </c>
      <c r="D3497">
        <v>29</v>
      </c>
      <c r="E3497" t="str">
        <f>IF(MOD(D3497,2)=0,"EVEN","ODD")</f>
        <v>ODD</v>
      </c>
      <c r="F3497" t="str">
        <f>IF(D3497&lt;=18,"LOW (1-18)","HIGH (19-36)")</f>
        <v>HIGH (19-36)</v>
      </c>
      <c r="G3497">
        <f>INT((D3497-1)/6)+1</f>
        <v>5</v>
      </c>
      <c r="H3497">
        <f>MOD(D3497-1,6)+1</f>
        <v>5</v>
      </c>
      <c r="I3497">
        <f>37-D3497</f>
        <v>8</v>
      </c>
      <c r="J3497">
        <f>ABS(D3497-D3498)</f>
        <v>7</v>
      </c>
      <c r="K3497">
        <f>AVERAGE(D3497:D3501)</f>
        <v>29</v>
      </c>
      <c r="L3497">
        <f>AVERAGE(D3497:D3516)</f>
        <v>29</v>
      </c>
      <c r="M3497">
        <f>K3497-L3497</f>
        <v>0</v>
      </c>
      <c r="N3497" t="str">
        <f>IF(K3497&gt;L3497,"HIGH ZONE BIAS",IF(K3497&lt;L3497,"LOW ZONE BIAS","EQUILIBRIUM"))</f>
        <v>EQUILIBRIUM</v>
      </c>
    </row>
    <row r="3498">
      <c r="A3498">
        <v>24073</v>
      </c>
      <c r="B3498" t="str">
        <v>2024-01-25</v>
      </c>
      <c r="C3498" t="str">
        <v>Evening</v>
      </c>
      <c r="D3498">
        <v>22</v>
      </c>
      <c r="E3498" t="str">
        <f>IF(MOD(D3498,2)=0,"EVEN","ODD")</f>
        <v>EVEN</v>
      </c>
      <c r="F3498" t="str">
        <f>IF(D3498&lt;=18,"LOW (1-18)","HIGH (19-36)")</f>
        <v>HIGH (19-36)</v>
      </c>
      <c r="G3498">
        <f>INT((D3498-1)/6)+1</f>
        <v>4</v>
      </c>
      <c r="H3498">
        <f>MOD(D3498-1,6)+1</f>
        <v>4</v>
      </c>
      <c r="I3498">
        <f>37-D3498</f>
        <v>15</v>
      </c>
      <c r="J3498">
        <f>ABS(D3498-D3499)</f>
        <v>13</v>
      </c>
      <c r="K3498">
        <f>AVERAGE(D3498:D3502)</f>
        <v>22</v>
      </c>
      <c r="L3498">
        <f>AVERAGE(D3498:D3517)</f>
        <v>22</v>
      </c>
      <c r="M3498">
        <f>K3498-L3498</f>
        <v>0</v>
      </c>
      <c r="N3498" t="str">
        <f>IF(K3498&gt;L3498,"HIGH ZONE BIAS",IF(K3498&lt;L3498,"LOW ZONE BIAS","EQUILIBRIUM"))</f>
        <v>EQUILIBRIUM</v>
      </c>
    </row>
    <row r="3499">
      <c r="A3499">
        <v>24072</v>
      </c>
      <c r="B3499" t="str">
        <v>2024-01-25</v>
      </c>
      <c r="C3499" t="str">
        <v>Afternoon</v>
      </c>
      <c r="D3499">
        <v>9</v>
      </c>
      <c r="E3499" t="str">
        <f>IF(MOD(D3499,2)=0,"EVEN","ODD")</f>
        <v>ODD</v>
      </c>
      <c r="F3499" t="str">
        <f>IF(D3499&lt;=18,"LOW (1-18)","HIGH (19-36)")</f>
        <v>LOW (1-18)</v>
      </c>
      <c r="G3499">
        <f>INT((D3499-1)/6)+1</f>
        <v>2</v>
      </c>
      <c r="H3499">
        <f>MOD(D3499-1,6)+1</f>
        <v>3</v>
      </c>
      <c r="I3499">
        <f>37-D3499</f>
        <v>28</v>
      </c>
      <c r="J3499">
        <f>ABS(D3499-D3500)</f>
        <v>19</v>
      </c>
      <c r="K3499">
        <f>AVERAGE(D3499:D3503)</f>
        <v>9</v>
      </c>
      <c r="L3499">
        <f>AVERAGE(D3499:D3518)</f>
        <v>9</v>
      </c>
      <c r="M3499">
        <f>K3499-L3499</f>
        <v>0</v>
      </c>
      <c r="N3499" t="str">
        <f>IF(K3499&gt;L3499,"HIGH ZONE BIAS",IF(K3499&lt;L3499,"LOW ZONE BIAS","EQUILIBRIUM"))</f>
        <v>EQUILIBRIUM</v>
      </c>
    </row>
    <row r="3500">
      <c r="A3500">
        <v>24071</v>
      </c>
      <c r="B3500" t="str">
        <v>2024-01-25</v>
      </c>
      <c r="C3500" t="str">
        <v>Midday</v>
      </c>
      <c r="D3500">
        <v>28</v>
      </c>
      <c r="E3500" t="str">
        <f>IF(MOD(D3500,2)=0,"EVEN","ODD")</f>
        <v>EVEN</v>
      </c>
      <c r="F3500" t="str">
        <f>IF(D3500&lt;=18,"LOW (1-18)","HIGH (19-36)")</f>
        <v>HIGH (19-36)</v>
      </c>
      <c r="G3500">
        <f>INT((D3500-1)/6)+1</f>
        <v>5</v>
      </c>
      <c r="H3500">
        <f>MOD(D3500-1,6)+1</f>
        <v>4</v>
      </c>
      <c r="I3500">
        <f>37-D3500</f>
        <v>9</v>
      </c>
      <c r="J3500">
        <f>ABS(D3500-D3501)</f>
        <v>13</v>
      </c>
      <c r="K3500">
        <f>AVERAGE(D3500:D3504)</f>
        <v>28</v>
      </c>
      <c r="L3500">
        <f>AVERAGE(D3500:D3519)</f>
        <v>28</v>
      </c>
      <c r="M3500">
        <f>K3500-L3500</f>
        <v>0</v>
      </c>
      <c r="N3500" t="str">
        <f>IF(K3500&gt;L3500,"HIGH ZONE BIAS",IF(K3500&lt;L3500,"LOW ZONE BIAS","EQUILIBRIUM"))</f>
        <v>EQUILIBRIUM</v>
      </c>
    </row>
    <row r="3501">
      <c r="A3501">
        <v>24070</v>
      </c>
      <c r="B3501" t="str">
        <v>2024-01-25</v>
      </c>
      <c r="C3501" t="str">
        <v>Morning</v>
      </c>
      <c r="D3501">
        <v>15</v>
      </c>
      <c r="E3501" t="str">
        <f>IF(MOD(D3501,2)=0,"EVEN","ODD")</f>
        <v>ODD</v>
      </c>
      <c r="F3501" t="str">
        <f>IF(D3501&lt;=18,"LOW (1-18)","HIGH (19-36)")</f>
        <v>LOW (1-18)</v>
      </c>
      <c r="G3501">
        <f>INT((D3501-1)/6)+1</f>
        <v>3</v>
      </c>
      <c r="H3501">
        <f>MOD(D3501-1,6)+1</f>
        <v>3</v>
      </c>
      <c r="I3501">
        <f>37-D3501</f>
        <v>22</v>
      </c>
      <c r="J3501">
        <f>ABS(D3501-D3502)</f>
        <v>19</v>
      </c>
      <c r="K3501">
        <f>AVERAGE(D3501:D3505)</f>
        <v>15</v>
      </c>
      <c r="L3501">
        <f>AVERAGE(D3501:D3520)</f>
        <v>15</v>
      </c>
      <c r="M3501">
        <f>K3501-L3501</f>
        <v>0</v>
      </c>
      <c r="N3501" t="str">
        <f>IF(K3501&gt;L3501,"HIGH ZONE BIAS",IF(K3501&lt;L3501,"LOW ZONE BIAS","EQUILIBRIUM"))</f>
        <v>EQUILIBRIUM</v>
      </c>
    </row>
    <row r="3502">
      <c r="A3502">
        <v>24069</v>
      </c>
      <c r="B3502" t="str">
        <v>2024-01-24</v>
      </c>
      <c r="C3502" t="str">
        <v>Evening</v>
      </c>
      <c r="D3502">
        <v>34</v>
      </c>
      <c r="E3502" t="str">
        <f>IF(MOD(D3502,2)=0,"EVEN","ODD")</f>
        <v>EVEN</v>
      </c>
      <c r="F3502" t="str">
        <f>IF(D3502&lt;=18,"LOW (1-18)","HIGH (19-36)")</f>
        <v>HIGH (19-36)</v>
      </c>
      <c r="G3502">
        <f>INT((D3502-1)/6)+1</f>
        <v>6</v>
      </c>
      <c r="H3502">
        <f>MOD(D3502-1,6)+1</f>
        <v>4</v>
      </c>
      <c r="I3502">
        <f>37-D3502</f>
        <v>3</v>
      </c>
      <c r="J3502">
        <f>ABS(D3502-D3503)</f>
        <v>2</v>
      </c>
      <c r="K3502">
        <f>AVERAGE(D3502:D3506)</f>
        <v>34</v>
      </c>
      <c r="L3502">
        <f>AVERAGE(D3502:D3521)</f>
        <v>34</v>
      </c>
      <c r="M3502">
        <f>K3502-L3502</f>
        <v>0</v>
      </c>
      <c r="N3502" t="str">
        <f>IF(K3502&gt;L3502,"HIGH ZONE BIAS",IF(K3502&lt;L3502,"LOW ZONE BIAS","EQUILIBRIUM"))</f>
        <v>EQUILIBRIUM</v>
      </c>
    </row>
    <row r="3503">
      <c r="A3503">
        <v>24068</v>
      </c>
      <c r="B3503" t="str">
        <v>2024-01-24</v>
      </c>
      <c r="C3503" t="str">
        <v>Afternoon</v>
      </c>
      <c r="D3503">
        <v>36</v>
      </c>
      <c r="E3503" t="str">
        <f>IF(MOD(D3503,2)=0,"EVEN","ODD")</f>
        <v>EVEN</v>
      </c>
      <c r="F3503" t="str">
        <f>IF(D3503&lt;=18,"LOW (1-18)","HIGH (19-36)")</f>
        <v>HIGH (19-36)</v>
      </c>
      <c r="G3503">
        <f>INT((D3503-1)/6)+1</f>
        <v>6</v>
      </c>
      <c r="H3503">
        <f>MOD(D3503-1,6)+1</f>
        <v>6</v>
      </c>
      <c r="I3503">
        <f>37-D3503</f>
        <v>1</v>
      </c>
      <c r="J3503">
        <f>ABS(D3503-D3504)</f>
        <v>29</v>
      </c>
      <c r="K3503">
        <f>AVERAGE(D3503:D3507)</f>
        <v>36</v>
      </c>
      <c r="L3503">
        <f>AVERAGE(D3503:D3522)</f>
        <v>36</v>
      </c>
      <c r="M3503">
        <f>K3503-L3503</f>
        <v>0</v>
      </c>
      <c r="N3503" t="str">
        <f>IF(K3503&gt;L3503,"HIGH ZONE BIAS",IF(K3503&lt;L3503,"LOW ZONE BIAS","EQUILIBRIUM"))</f>
        <v>EQUILIBRIUM</v>
      </c>
    </row>
    <row r="3504">
      <c r="A3504">
        <v>24067</v>
      </c>
      <c r="B3504" t="str">
        <v>2024-01-24</v>
      </c>
      <c r="C3504" t="str">
        <v>Midday</v>
      </c>
      <c r="D3504">
        <v>7</v>
      </c>
      <c r="E3504" t="str">
        <f>IF(MOD(D3504,2)=0,"EVEN","ODD")</f>
        <v>ODD</v>
      </c>
      <c r="F3504" t="str">
        <f>IF(D3504&lt;=18,"LOW (1-18)","HIGH (19-36)")</f>
        <v>LOW (1-18)</v>
      </c>
      <c r="G3504">
        <f>INT((D3504-1)/6)+1</f>
        <v>2</v>
      </c>
      <c r="H3504">
        <f>MOD(D3504-1,6)+1</f>
        <v>1</v>
      </c>
      <c r="I3504">
        <f>37-D3504</f>
        <v>30</v>
      </c>
      <c r="J3504">
        <f>ABS(D3504-D3505)</f>
        <v>2</v>
      </c>
      <c r="K3504">
        <f>AVERAGE(D3504:D3508)</f>
        <v>7</v>
      </c>
      <c r="L3504">
        <f>AVERAGE(D3504:D3523)</f>
        <v>7</v>
      </c>
      <c r="M3504">
        <f>K3504-L3504</f>
        <v>0</v>
      </c>
      <c r="N3504" t="str">
        <f>IF(K3504&gt;L3504,"HIGH ZONE BIAS",IF(K3504&lt;L3504,"LOW ZONE BIAS","EQUILIBRIUM"))</f>
        <v>EQUILIBRIUM</v>
      </c>
    </row>
    <row r="3505">
      <c r="A3505">
        <v>24066</v>
      </c>
      <c r="B3505" t="str">
        <v>2024-01-24</v>
      </c>
      <c r="C3505" t="str">
        <v>Morning</v>
      </c>
      <c r="D3505">
        <v>5</v>
      </c>
      <c r="E3505" t="str">
        <f>IF(MOD(D3505,2)=0,"EVEN","ODD")</f>
        <v>ODD</v>
      </c>
      <c r="F3505" t="str">
        <f>IF(D3505&lt;=18,"LOW (1-18)","HIGH (19-36)")</f>
        <v>LOW (1-18)</v>
      </c>
      <c r="G3505">
        <f>INT((D3505-1)/6)+1</f>
        <v>1</v>
      </c>
      <c r="H3505">
        <f>MOD(D3505-1,6)+1</f>
        <v>5</v>
      </c>
      <c r="I3505">
        <f>37-D3505</f>
        <v>32</v>
      </c>
      <c r="J3505">
        <f>ABS(D3505-D3506)</f>
        <v>8</v>
      </c>
      <c r="K3505">
        <f>AVERAGE(D3505:D3509)</f>
        <v>5</v>
      </c>
      <c r="L3505">
        <f>AVERAGE(D3505:D3524)</f>
        <v>5</v>
      </c>
      <c r="M3505">
        <f>K3505-L3505</f>
        <v>0</v>
      </c>
      <c r="N3505" t="str">
        <f>IF(K3505&gt;L3505,"HIGH ZONE BIAS",IF(K3505&lt;L3505,"LOW ZONE BIAS","EQUILIBRIUM"))</f>
        <v>EQUILIBRIUM</v>
      </c>
    </row>
    <row r="3506">
      <c r="A3506">
        <v>24065</v>
      </c>
      <c r="B3506" t="str">
        <v>2024-01-23</v>
      </c>
      <c r="C3506" t="str">
        <v>Evening</v>
      </c>
      <c r="D3506">
        <v>13</v>
      </c>
      <c r="E3506" t="str">
        <f>IF(MOD(D3506,2)=0,"EVEN","ODD")</f>
        <v>ODD</v>
      </c>
      <c r="F3506" t="str">
        <f>IF(D3506&lt;=18,"LOW (1-18)","HIGH (19-36)")</f>
        <v>LOW (1-18)</v>
      </c>
      <c r="G3506">
        <f>INT((D3506-1)/6)+1</f>
        <v>3</v>
      </c>
      <c r="H3506">
        <f>MOD(D3506-1,6)+1</f>
        <v>1</v>
      </c>
      <c r="I3506">
        <f>37-D3506</f>
        <v>24</v>
      </c>
      <c r="J3506">
        <f>ABS(D3506-D3507)</f>
        <v>2</v>
      </c>
      <c r="K3506">
        <f>AVERAGE(D3506:D3510)</f>
        <v>13</v>
      </c>
      <c r="L3506">
        <f>AVERAGE(D3506:D3525)</f>
        <v>13</v>
      </c>
      <c r="M3506">
        <f>K3506-L3506</f>
        <v>0</v>
      </c>
      <c r="N3506" t="str">
        <f>IF(K3506&gt;L3506,"HIGH ZONE BIAS",IF(K3506&lt;L3506,"LOW ZONE BIAS","EQUILIBRIUM"))</f>
        <v>EQUILIBRIUM</v>
      </c>
    </row>
    <row r="3507">
      <c r="A3507">
        <v>24064</v>
      </c>
      <c r="B3507" t="str">
        <v>2024-01-23</v>
      </c>
      <c r="C3507" t="str">
        <v>Afternoon</v>
      </c>
      <c r="D3507">
        <v>11</v>
      </c>
      <c r="E3507" t="str">
        <f>IF(MOD(D3507,2)=0,"EVEN","ODD")</f>
        <v>ODD</v>
      </c>
      <c r="F3507" t="str">
        <f>IF(D3507&lt;=18,"LOW (1-18)","HIGH (19-36)")</f>
        <v>LOW (1-18)</v>
      </c>
      <c r="G3507">
        <f>INT((D3507-1)/6)+1</f>
        <v>2</v>
      </c>
      <c r="H3507">
        <f>MOD(D3507-1,6)+1</f>
        <v>5</v>
      </c>
      <c r="I3507">
        <f>37-D3507</f>
        <v>26</v>
      </c>
      <c r="J3507">
        <f>ABS(D3507-D3508)</f>
        <v>22</v>
      </c>
      <c r="K3507">
        <f>AVERAGE(D3507:D3511)</f>
        <v>11</v>
      </c>
      <c r="L3507">
        <f>AVERAGE(D3507:D3526)</f>
        <v>11</v>
      </c>
      <c r="M3507">
        <f>K3507-L3507</f>
        <v>0</v>
      </c>
      <c r="N3507" t="str">
        <f>IF(K3507&gt;L3507,"HIGH ZONE BIAS",IF(K3507&lt;L3507,"LOW ZONE BIAS","EQUILIBRIUM"))</f>
        <v>EQUILIBRIUM</v>
      </c>
    </row>
    <row r="3508">
      <c r="A3508">
        <v>24063</v>
      </c>
      <c r="B3508" t="str">
        <v>2024-01-23</v>
      </c>
      <c r="C3508" t="str">
        <v>Midday</v>
      </c>
      <c r="D3508">
        <v>33</v>
      </c>
      <c r="E3508" t="str">
        <f>IF(MOD(D3508,2)=0,"EVEN","ODD")</f>
        <v>ODD</v>
      </c>
      <c r="F3508" t="str">
        <f>IF(D3508&lt;=18,"LOW (1-18)","HIGH (19-36)")</f>
        <v>HIGH (19-36)</v>
      </c>
      <c r="G3508">
        <f>INT((D3508-1)/6)+1</f>
        <v>6</v>
      </c>
      <c r="H3508">
        <f>MOD(D3508-1,6)+1</f>
        <v>3</v>
      </c>
      <c r="I3508">
        <f>37-D3508</f>
        <v>4</v>
      </c>
      <c r="J3508">
        <f>ABS(D3508-D3509)</f>
        <v>9</v>
      </c>
      <c r="K3508">
        <f>AVERAGE(D3508:D3512)</f>
        <v>33</v>
      </c>
      <c r="L3508">
        <f>AVERAGE(D3508:D3527)</f>
        <v>33</v>
      </c>
      <c r="M3508">
        <f>K3508-L3508</f>
        <v>0</v>
      </c>
      <c r="N3508" t="str">
        <f>IF(K3508&gt;L3508,"HIGH ZONE BIAS",IF(K3508&lt;L3508,"LOW ZONE BIAS","EQUILIBRIUM"))</f>
        <v>EQUILIBRIUM</v>
      </c>
    </row>
    <row r="3509">
      <c r="A3509">
        <v>24062</v>
      </c>
      <c r="B3509" t="str">
        <v>2024-01-23</v>
      </c>
      <c r="C3509" t="str">
        <v>Morning</v>
      </c>
      <c r="D3509">
        <v>24</v>
      </c>
      <c r="E3509" t="str">
        <f>IF(MOD(D3509,2)=0,"EVEN","ODD")</f>
        <v>EVEN</v>
      </c>
      <c r="F3509" t="str">
        <f>IF(D3509&lt;=18,"LOW (1-18)","HIGH (19-36)")</f>
        <v>HIGH (19-36)</v>
      </c>
      <c r="G3509">
        <f>INT((D3509-1)/6)+1</f>
        <v>4</v>
      </c>
      <c r="H3509">
        <f>MOD(D3509-1,6)+1</f>
        <v>6</v>
      </c>
      <c r="I3509">
        <f>37-D3509</f>
        <v>13</v>
      </c>
      <c r="J3509">
        <f>ABS(D3509-D3510)</f>
        <v>9</v>
      </c>
      <c r="K3509">
        <f>AVERAGE(D3509:D3513)</f>
        <v>24</v>
      </c>
      <c r="L3509">
        <f>AVERAGE(D3509:D3528)</f>
        <v>24</v>
      </c>
      <c r="M3509">
        <f>K3509-L3509</f>
        <v>0</v>
      </c>
      <c r="N3509" t="str">
        <f>IF(K3509&gt;L3509,"HIGH ZONE BIAS",IF(K3509&lt;L3509,"LOW ZONE BIAS","EQUILIBRIUM"))</f>
        <v>EQUILIBRIUM</v>
      </c>
    </row>
    <row r="3510">
      <c r="A3510">
        <v>24061</v>
      </c>
      <c r="B3510" t="str">
        <v>2024-01-22</v>
      </c>
      <c r="C3510" t="str">
        <v>Evening</v>
      </c>
      <c r="D3510">
        <v>15</v>
      </c>
      <c r="E3510" t="str">
        <f>IF(MOD(D3510,2)=0,"EVEN","ODD")</f>
        <v>ODD</v>
      </c>
      <c r="F3510" t="str">
        <f>IF(D3510&lt;=18,"LOW (1-18)","HIGH (19-36)")</f>
        <v>LOW (1-18)</v>
      </c>
      <c r="G3510">
        <f>INT((D3510-1)/6)+1</f>
        <v>3</v>
      </c>
      <c r="H3510">
        <f>MOD(D3510-1,6)+1</f>
        <v>3</v>
      </c>
      <c r="I3510">
        <f>37-D3510</f>
        <v>22</v>
      </c>
      <c r="J3510">
        <f>ABS(D3510-D3511)</f>
        <v>11</v>
      </c>
      <c r="K3510">
        <f>AVERAGE(D3510:D3514)</f>
        <v>15</v>
      </c>
      <c r="L3510">
        <f>AVERAGE(D3510:D3529)</f>
        <v>15</v>
      </c>
      <c r="M3510">
        <f>K3510-L3510</f>
        <v>0</v>
      </c>
      <c r="N3510" t="str">
        <f>IF(K3510&gt;L3510,"HIGH ZONE BIAS",IF(K3510&lt;L3510,"LOW ZONE BIAS","EQUILIBRIUM"))</f>
        <v>EQUILIBRIUM</v>
      </c>
    </row>
    <row r="3511">
      <c r="A3511">
        <v>24060</v>
      </c>
      <c r="B3511" t="str">
        <v>2024-01-22</v>
      </c>
      <c r="C3511" t="str">
        <v>Afternoon</v>
      </c>
      <c r="D3511">
        <v>4</v>
      </c>
      <c r="E3511" t="str">
        <f>IF(MOD(D3511,2)=0,"EVEN","ODD")</f>
        <v>EVEN</v>
      </c>
      <c r="F3511" t="str">
        <f>IF(D3511&lt;=18,"LOW (1-18)","HIGH (19-36)")</f>
        <v>LOW (1-18)</v>
      </c>
      <c r="G3511">
        <f>INT((D3511-1)/6)+1</f>
        <v>1</v>
      </c>
      <c r="H3511">
        <f>MOD(D3511-1,6)+1</f>
        <v>4</v>
      </c>
      <c r="I3511">
        <f>37-D3511</f>
        <v>33</v>
      </c>
      <c r="J3511">
        <f>ABS(D3511-D3512)</f>
        <v>17</v>
      </c>
      <c r="K3511">
        <f>AVERAGE(D3511:D3515)</f>
        <v>4</v>
      </c>
      <c r="L3511">
        <f>AVERAGE(D3511:D3530)</f>
        <v>4</v>
      </c>
      <c r="M3511">
        <f>K3511-L3511</f>
        <v>0</v>
      </c>
      <c r="N3511" t="str">
        <f>IF(K3511&gt;L3511,"HIGH ZONE BIAS",IF(K3511&lt;L3511,"LOW ZONE BIAS","EQUILIBRIUM"))</f>
        <v>EQUILIBRIUM</v>
      </c>
    </row>
    <row r="3512">
      <c r="A3512">
        <v>24059</v>
      </c>
      <c r="B3512" t="str">
        <v>2024-01-22</v>
      </c>
      <c r="C3512" t="str">
        <v>Midday</v>
      </c>
      <c r="D3512">
        <v>21</v>
      </c>
      <c r="E3512" t="str">
        <f>IF(MOD(D3512,2)=0,"EVEN","ODD")</f>
        <v>ODD</v>
      </c>
      <c r="F3512" t="str">
        <f>IF(D3512&lt;=18,"LOW (1-18)","HIGH (19-36)")</f>
        <v>HIGH (19-36)</v>
      </c>
      <c r="G3512">
        <f>INT((D3512-1)/6)+1</f>
        <v>4</v>
      </c>
      <c r="H3512">
        <f>MOD(D3512-1,6)+1</f>
        <v>3</v>
      </c>
      <c r="I3512">
        <f>37-D3512</f>
        <v>16</v>
      </c>
      <c r="J3512">
        <f>ABS(D3512-D3513)</f>
        <v>2</v>
      </c>
      <c r="K3512">
        <f>AVERAGE(D3512:D3516)</f>
        <v>21</v>
      </c>
      <c r="L3512">
        <f>AVERAGE(D3512:D3531)</f>
        <v>21</v>
      </c>
      <c r="M3512">
        <f>K3512-L3512</f>
        <v>0</v>
      </c>
      <c r="N3512" t="str">
        <f>IF(K3512&gt;L3512,"HIGH ZONE BIAS",IF(K3512&lt;L3512,"LOW ZONE BIAS","EQUILIBRIUM"))</f>
        <v>EQUILIBRIUM</v>
      </c>
    </row>
    <row r="3513">
      <c r="A3513">
        <v>24058</v>
      </c>
      <c r="B3513" t="str">
        <v>2024-01-22</v>
      </c>
      <c r="C3513" t="str">
        <v>Morning</v>
      </c>
      <c r="D3513">
        <v>23</v>
      </c>
      <c r="E3513" t="str">
        <f>IF(MOD(D3513,2)=0,"EVEN","ODD")</f>
        <v>ODD</v>
      </c>
      <c r="F3513" t="str">
        <f>IF(D3513&lt;=18,"LOW (1-18)","HIGH (19-36)")</f>
        <v>HIGH (19-36)</v>
      </c>
      <c r="G3513">
        <f>INT((D3513-1)/6)+1</f>
        <v>4</v>
      </c>
      <c r="H3513">
        <f>MOD(D3513-1,6)+1</f>
        <v>5</v>
      </c>
      <c r="I3513">
        <f>37-D3513</f>
        <v>14</v>
      </c>
      <c r="J3513">
        <f>ABS(D3513-D3514)</f>
        <v>22</v>
      </c>
      <c r="K3513">
        <f>AVERAGE(D3513:D3517)</f>
        <v>23</v>
      </c>
      <c r="L3513">
        <f>AVERAGE(D3513:D3532)</f>
        <v>23</v>
      </c>
      <c r="M3513">
        <f>K3513-L3513</f>
        <v>0</v>
      </c>
      <c r="N3513" t="str">
        <f>IF(K3513&gt;L3513,"HIGH ZONE BIAS",IF(K3513&lt;L3513,"LOW ZONE BIAS","EQUILIBRIUM"))</f>
        <v>EQUILIBRIUM</v>
      </c>
    </row>
    <row r="3514">
      <c r="A3514">
        <v>24057</v>
      </c>
      <c r="B3514" t="str">
        <v>2024-01-20</v>
      </c>
      <c r="C3514" t="str">
        <v>Evening</v>
      </c>
      <c r="D3514">
        <v>1</v>
      </c>
      <c r="E3514" t="str">
        <f>IF(MOD(D3514,2)=0,"EVEN","ODD")</f>
        <v>ODD</v>
      </c>
      <c r="F3514" t="str">
        <f>IF(D3514&lt;=18,"LOW (1-18)","HIGH (19-36)")</f>
        <v>LOW (1-18)</v>
      </c>
      <c r="G3514">
        <f>INT((D3514-1)/6)+1</f>
        <v>1</v>
      </c>
      <c r="H3514">
        <f>MOD(D3514-1,6)+1</f>
        <v>1</v>
      </c>
      <c r="I3514">
        <f>37-D3514</f>
        <v>36</v>
      </c>
      <c r="J3514">
        <f>ABS(D3514-D3515)</f>
        <v>4</v>
      </c>
      <c r="K3514">
        <f>AVERAGE(D3514:D3518)</f>
        <v>1</v>
      </c>
      <c r="L3514">
        <f>AVERAGE(D3514:D3533)</f>
        <v>1</v>
      </c>
      <c r="M3514">
        <f>K3514-L3514</f>
        <v>0</v>
      </c>
      <c r="N3514" t="str">
        <f>IF(K3514&gt;L3514,"HIGH ZONE BIAS",IF(K3514&lt;L3514,"LOW ZONE BIAS","EQUILIBRIUM"))</f>
        <v>EQUILIBRIUM</v>
      </c>
    </row>
    <row r="3515">
      <c r="A3515">
        <v>24056</v>
      </c>
      <c r="B3515" t="str">
        <v>2024-01-20</v>
      </c>
      <c r="C3515" t="str">
        <v>Afternoon</v>
      </c>
      <c r="D3515">
        <v>5</v>
      </c>
      <c r="E3515" t="str">
        <f>IF(MOD(D3515,2)=0,"EVEN","ODD")</f>
        <v>ODD</v>
      </c>
      <c r="F3515" t="str">
        <f>IF(D3515&lt;=18,"LOW (1-18)","HIGH (19-36)")</f>
        <v>LOW (1-18)</v>
      </c>
      <c r="G3515">
        <f>INT((D3515-1)/6)+1</f>
        <v>1</v>
      </c>
      <c r="H3515">
        <f>MOD(D3515-1,6)+1</f>
        <v>5</v>
      </c>
      <c r="I3515">
        <f>37-D3515</f>
        <v>32</v>
      </c>
      <c r="J3515">
        <f>ABS(D3515-D3516)</f>
        <v>28</v>
      </c>
      <c r="K3515">
        <f>AVERAGE(D3515:D3519)</f>
        <v>5</v>
      </c>
      <c r="L3515">
        <f>AVERAGE(D3515:D3534)</f>
        <v>5</v>
      </c>
      <c r="M3515">
        <f>K3515-L3515</f>
        <v>0</v>
      </c>
      <c r="N3515" t="str">
        <f>IF(K3515&gt;L3515,"HIGH ZONE BIAS",IF(K3515&lt;L3515,"LOW ZONE BIAS","EQUILIBRIUM"))</f>
        <v>EQUILIBRIUM</v>
      </c>
    </row>
    <row r="3516">
      <c r="A3516">
        <v>24055</v>
      </c>
      <c r="B3516" t="str">
        <v>2024-01-20</v>
      </c>
      <c r="C3516" t="str">
        <v>Midday</v>
      </c>
      <c r="D3516">
        <v>33</v>
      </c>
      <c r="E3516" t="str">
        <f>IF(MOD(D3516,2)=0,"EVEN","ODD")</f>
        <v>ODD</v>
      </c>
      <c r="F3516" t="str">
        <f>IF(D3516&lt;=18,"LOW (1-18)","HIGH (19-36)")</f>
        <v>HIGH (19-36)</v>
      </c>
      <c r="G3516">
        <f>INT((D3516-1)/6)+1</f>
        <v>6</v>
      </c>
      <c r="H3516">
        <f>MOD(D3516-1,6)+1</f>
        <v>3</v>
      </c>
      <c r="I3516">
        <f>37-D3516</f>
        <v>4</v>
      </c>
      <c r="J3516">
        <f>ABS(D3516-D3517)</f>
        <v>27</v>
      </c>
      <c r="K3516">
        <f>AVERAGE(D3516:D3520)</f>
        <v>33</v>
      </c>
      <c r="L3516">
        <f>AVERAGE(D3516:D3535)</f>
        <v>33</v>
      </c>
      <c r="M3516">
        <f>K3516-L3516</f>
        <v>0</v>
      </c>
      <c r="N3516" t="str">
        <f>IF(K3516&gt;L3516,"HIGH ZONE BIAS",IF(K3516&lt;L3516,"LOW ZONE BIAS","EQUILIBRIUM"))</f>
        <v>EQUILIBRIUM</v>
      </c>
    </row>
    <row r="3517">
      <c r="A3517">
        <v>24054</v>
      </c>
      <c r="B3517" t="str">
        <v>2024-01-20</v>
      </c>
      <c r="C3517" t="str">
        <v>Morning</v>
      </c>
      <c r="D3517">
        <v>6</v>
      </c>
      <c r="E3517" t="str">
        <f>IF(MOD(D3517,2)=0,"EVEN","ODD")</f>
        <v>EVEN</v>
      </c>
      <c r="F3517" t="str">
        <f>IF(D3517&lt;=18,"LOW (1-18)","HIGH (19-36)")</f>
        <v>LOW (1-18)</v>
      </c>
      <c r="G3517">
        <f>INT((D3517-1)/6)+1</f>
        <v>1</v>
      </c>
      <c r="H3517">
        <f>MOD(D3517-1,6)+1</f>
        <v>6</v>
      </c>
      <c r="I3517">
        <f>37-D3517</f>
        <v>31</v>
      </c>
      <c r="J3517">
        <f>ABS(D3517-D3518)</f>
        <v>20</v>
      </c>
      <c r="K3517">
        <f>AVERAGE(D3517:D3521)</f>
        <v>6</v>
      </c>
      <c r="L3517">
        <f>AVERAGE(D3517:D3536)</f>
        <v>6</v>
      </c>
      <c r="M3517">
        <f>K3517-L3517</f>
        <v>0</v>
      </c>
      <c r="N3517" t="str">
        <f>IF(K3517&gt;L3517,"HIGH ZONE BIAS",IF(K3517&lt;L3517,"LOW ZONE BIAS","EQUILIBRIUM"))</f>
        <v>EQUILIBRIUM</v>
      </c>
    </row>
    <row r="3518">
      <c r="A3518">
        <v>24053</v>
      </c>
      <c r="B3518" t="str">
        <v>2024-01-19</v>
      </c>
      <c r="C3518" t="str">
        <v>Evening</v>
      </c>
      <c r="D3518">
        <v>26</v>
      </c>
      <c r="E3518" t="str">
        <f>IF(MOD(D3518,2)=0,"EVEN","ODD")</f>
        <v>EVEN</v>
      </c>
      <c r="F3518" t="str">
        <f>IF(D3518&lt;=18,"LOW (1-18)","HIGH (19-36)")</f>
        <v>HIGH (19-36)</v>
      </c>
      <c r="G3518">
        <f>INT((D3518-1)/6)+1</f>
        <v>5</v>
      </c>
      <c r="H3518">
        <f>MOD(D3518-1,6)+1</f>
        <v>2</v>
      </c>
      <c r="I3518">
        <f>37-D3518</f>
        <v>11</v>
      </c>
      <c r="J3518">
        <f>ABS(D3518-D3519)</f>
        <v>24</v>
      </c>
      <c r="K3518">
        <f>AVERAGE(D3518:D3522)</f>
        <v>26</v>
      </c>
      <c r="L3518">
        <f>AVERAGE(D3518:D3537)</f>
        <v>26</v>
      </c>
      <c r="M3518">
        <f>K3518-L3518</f>
        <v>0</v>
      </c>
      <c r="N3518" t="str">
        <f>IF(K3518&gt;L3518,"HIGH ZONE BIAS",IF(K3518&lt;L3518,"LOW ZONE BIAS","EQUILIBRIUM"))</f>
        <v>EQUILIBRIUM</v>
      </c>
    </row>
    <row r="3519">
      <c r="A3519">
        <v>24052</v>
      </c>
      <c r="B3519" t="str">
        <v>2024-01-19</v>
      </c>
      <c r="C3519" t="str">
        <v>Afternoon</v>
      </c>
      <c r="D3519">
        <v>2</v>
      </c>
      <c r="E3519" t="str">
        <f>IF(MOD(D3519,2)=0,"EVEN","ODD")</f>
        <v>EVEN</v>
      </c>
      <c r="F3519" t="str">
        <f>IF(D3519&lt;=18,"LOW (1-18)","HIGH (19-36)")</f>
        <v>LOW (1-18)</v>
      </c>
      <c r="G3519">
        <f>INT((D3519-1)/6)+1</f>
        <v>1</v>
      </c>
      <c r="H3519">
        <f>MOD(D3519-1,6)+1</f>
        <v>2</v>
      </c>
      <c r="I3519">
        <f>37-D3519</f>
        <v>35</v>
      </c>
      <c r="J3519">
        <f>ABS(D3519-D3520)</f>
        <v>6</v>
      </c>
      <c r="K3519">
        <f>AVERAGE(D3519:D3523)</f>
        <v>2</v>
      </c>
      <c r="L3519">
        <f>AVERAGE(D3519:D3538)</f>
        <v>2</v>
      </c>
      <c r="M3519">
        <f>K3519-L3519</f>
        <v>0</v>
      </c>
      <c r="N3519" t="str">
        <f>IF(K3519&gt;L3519,"HIGH ZONE BIAS",IF(K3519&lt;L3519,"LOW ZONE BIAS","EQUILIBRIUM"))</f>
        <v>EQUILIBRIUM</v>
      </c>
    </row>
    <row r="3520">
      <c r="A3520">
        <v>24051</v>
      </c>
      <c r="B3520" t="str">
        <v>2024-01-19</v>
      </c>
      <c r="C3520" t="str">
        <v>Midday</v>
      </c>
      <c r="D3520">
        <v>8</v>
      </c>
      <c r="E3520" t="str">
        <f>IF(MOD(D3520,2)=0,"EVEN","ODD")</f>
        <v>EVEN</v>
      </c>
      <c r="F3520" t="str">
        <f>IF(D3520&lt;=18,"LOW (1-18)","HIGH (19-36)")</f>
        <v>LOW (1-18)</v>
      </c>
      <c r="G3520">
        <f>INT((D3520-1)/6)+1</f>
        <v>2</v>
      </c>
      <c r="H3520">
        <f>MOD(D3520-1,6)+1</f>
        <v>2</v>
      </c>
      <c r="I3520">
        <f>37-D3520</f>
        <v>29</v>
      </c>
      <c r="J3520">
        <f>ABS(D3520-D3521)</f>
        <v>15</v>
      </c>
      <c r="K3520">
        <f>AVERAGE(D3520:D3524)</f>
        <v>8</v>
      </c>
      <c r="L3520">
        <f>AVERAGE(D3520:D3539)</f>
        <v>8</v>
      </c>
      <c r="M3520">
        <f>K3520-L3520</f>
        <v>0</v>
      </c>
      <c r="N3520" t="str">
        <f>IF(K3520&gt;L3520,"HIGH ZONE BIAS",IF(K3520&lt;L3520,"LOW ZONE BIAS","EQUILIBRIUM"))</f>
        <v>EQUILIBRIUM</v>
      </c>
    </row>
    <row r="3521">
      <c r="A3521">
        <v>24050</v>
      </c>
      <c r="B3521" t="str">
        <v>2024-01-19</v>
      </c>
      <c r="C3521" t="str">
        <v>Morning</v>
      </c>
      <c r="D3521">
        <v>23</v>
      </c>
      <c r="E3521" t="str">
        <f>IF(MOD(D3521,2)=0,"EVEN","ODD")</f>
        <v>ODD</v>
      </c>
      <c r="F3521" t="str">
        <f>IF(D3521&lt;=18,"LOW (1-18)","HIGH (19-36)")</f>
        <v>HIGH (19-36)</v>
      </c>
      <c r="G3521">
        <f>INT((D3521-1)/6)+1</f>
        <v>4</v>
      </c>
      <c r="H3521">
        <f>MOD(D3521-1,6)+1</f>
        <v>5</v>
      </c>
      <c r="I3521">
        <f>37-D3521</f>
        <v>14</v>
      </c>
      <c r="J3521">
        <f>ABS(D3521-D3522)</f>
        <v>13</v>
      </c>
      <c r="K3521">
        <f>AVERAGE(D3521:D3525)</f>
        <v>23</v>
      </c>
      <c r="L3521">
        <f>AVERAGE(D3521:D3540)</f>
        <v>23</v>
      </c>
      <c r="M3521">
        <f>K3521-L3521</f>
        <v>0</v>
      </c>
      <c r="N3521" t="str">
        <f>IF(K3521&gt;L3521,"HIGH ZONE BIAS",IF(K3521&lt;L3521,"LOW ZONE BIAS","EQUILIBRIUM"))</f>
        <v>EQUILIBRIUM</v>
      </c>
    </row>
    <row r="3522">
      <c r="A3522">
        <v>24049</v>
      </c>
      <c r="B3522" t="str">
        <v>2024-01-18</v>
      </c>
      <c r="C3522" t="str">
        <v>Evening</v>
      </c>
      <c r="D3522">
        <v>36</v>
      </c>
      <c r="E3522" t="str">
        <f>IF(MOD(D3522,2)=0,"EVEN","ODD")</f>
        <v>EVEN</v>
      </c>
      <c r="F3522" t="str">
        <f>IF(D3522&lt;=18,"LOW (1-18)","HIGH (19-36)")</f>
        <v>HIGH (19-36)</v>
      </c>
      <c r="G3522">
        <f>INT((D3522-1)/6)+1</f>
        <v>6</v>
      </c>
      <c r="H3522">
        <f>MOD(D3522-1,6)+1</f>
        <v>6</v>
      </c>
      <c r="I3522">
        <f>37-D3522</f>
        <v>1</v>
      </c>
      <c r="J3522">
        <f>ABS(D3522-D3523)</f>
        <v>35</v>
      </c>
      <c r="K3522">
        <f>AVERAGE(D3522:D3526)</f>
        <v>36</v>
      </c>
      <c r="L3522">
        <f>AVERAGE(D3522:D3541)</f>
        <v>36</v>
      </c>
      <c r="M3522">
        <f>K3522-L3522</f>
        <v>0</v>
      </c>
      <c r="N3522" t="str">
        <f>IF(K3522&gt;L3522,"HIGH ZONE BIAS",IF(K3522&lt;L3522,"LOW ZONE BIAS","EQUILIBRIUM"))</f>
        <v>EQUILIBRIUM</v>
      </c>
    </row>
    <row r="3523">
      <c r="A3523">
        <v>24048</v>
      </c>
      <c r="B3523" t="str">
        <v>2024-01-18</v>
      </c>
      <c r="C3523" t="str">
        <v>Afternoon</v>
      </c>
      <c r="D3523">
        <v>1</v>
      </c>
      <c r="E3523" t="str">
        <f>IF(MOD(D3523,2)=0,"EVEN","ODD")</f>
        <v>ODD</v>
      </c>
      <c r="F3523" t="str">
        <f>IF(D3523&lt;=18,"LOW (1-18)","HIGH (19-36)")</f>
        <v>LOW (1-18)</v>
      </c>
      <c r="G3523">
        <f>INT((D3523-1)/6)+1</f>
        <v>1</v>
      </c>
      <c r="H3523">
        <f>MOD(D3523-1,6)+1</f>
        <v>1</v>
      </c>
      <c r="I3523">
        <f>37-D3523</f>
        <v>36</v>
      </c>
      <c r="J3523">
        <f>ABS(D3523-D3524)</f>
        <v>5</v>
      </c>
      <c r="K3523">
        <f>AVERAGE(D3523:D3527)</f>
        <v>1</v>
      </c>
      <c r="L3523">
        <f>AVERAGE(D3523:D3542)</f>
        <v>1</v>
      </c>
      <c r="M3523">
        <f>K3523-L3523</f>
        <v>0</v>
      </c>
      <c r="N3523" t="str">
        <f>IF(K3523&gt;L3523,"HIGH ZONE BIAS",IF(K3523&lt;L3523,"LOW ZONE BIAS","EQUILIBRIUM"))</f>
        <v>EQUILIBRIUM</v>
      </c>
    </row>
    <row r="3524">
      <c r="A3524">
        <v>24047</v>
      </c>
      <c r="B3524" t="str">
        <v>2024-01-18</v>
      </c>
      <c r="C3524" t="str">
        <v>Midday</v>
      </c>
      <c r="D3524">
        <v>6</v>
      </c>
      <c r="E3524" t="str">
        <f>IF(MOD(D3524,2)=0,"EVEN","ODD")</f>
        <v>EVEN</v>
      </c>
      <c r="F3524" t="str">
        <f>IF(D3524&lt;=18,"LOW (1-18)","HIGH (19-36)")</f>
        <v>LOW (1-18)</v>
      </c>
      <c r="G3524">
        <f>INT((D3524-1)/6)+1</f>
        <v>1</v>
      </c>
      <c r="H3524">
        <f>MOD(D3524-1,6)+1</f>
        <v>6</v>
      </c>
      <c r="I3524">
        <f>37-D3524</f>
        <v>31</v>
      </c>
      <c r="J3524">
        <f>ABS(D3524-D3525)</f>
        <v>2</v>
      </c>
      <c r="K3524">
        <f>AVERAGE(D3524:D3528)</f>
        <v>6</v>
      </c>
      <c r="L3524">
        <f>AVERAGE(D3524:D3543)</f>
        <v>6</v>
      </c>
      <c r="M3524">
        <f>K3524-L3524</f>
        <v>0</v>
      </c>
      <c r="N3524" t="str">
        <f>IF(K3524&gt;L3524,"HIGH ZONE BIAS",IF(K3524&lt;L3524,"LOW ZONE BIAS","EQUILIBRIUM"))</f>
        <v>EQUILIBRIUM</v>
      </c>
    </row>
    <row r="3525">
      <c r="A3525">
        <v>24046</v>
      </c>
      <c r="B3525" t="str">
        <v>2024-01-18</v>
      </c>
      <c r="C3525" t="str">
        <v>Morning</v>
      </c>
      <c r="D3525">
        <v>4</v>
      </c>
      <c r="E3525" t="str">
        <f>IF(MOD(D3525,2)=0,"EVEN","ODD")</f>
        <v>EVEN</v>
      </c>
      <c r="F3525" t="str">
        <f>IF(D3525&lt;=18,"LOW (1-18)","HIGH (19-36)")</f>
        <v>LOW (1-18)</v>
      </c>
      <c r="G3525">
        <f>INT((D3525-1)/6)+1</f>
        <v>1</v>
      </c>
      <c r="H3525">
        <f>MOD(D3525-1,6)+1</f>
        <v>4</v>
      </c>
      <c r="I3525">
        <f>37-D3525</f>
        <v>33</v>
      </c>
      <c r="J3525">
        <f>ABS(D3525-D3526)</f>
        <v>13</v>
      </c>
      <c r="K3525">
        <f>AVERAGE(D3525:D3529)</f>
        <v>4</v>
      </c>
      <c r="L3525">
        <f>AVERAGE(D3525:D3544)</f>
        <v>4</v>
      </c>
      <c r="M3525">
        <f>K3525-L3525</f>
        <v>0</v>
      </c>
      <c r="N3525" t="str">
        <f>IF(K3525&gt;L3525,"HIGH ZONE BIAS",IF(K3525&lt;L3525,"LOW ZONE BIAS","EQUILIBRIUM"))</f>
        <v>EQUILIBRIUM</v>
      </c>
    </row>
    <row r="3526">
      <c r="A3526">
        <v>24045</v>
      </c>
      <c r="B3526" t="str">
        <v>2024-01-17</v>
      </c>
      <c r="C3526" t="str">
        <v>Evening</v>
      </c>
      <c r="D3526">
        <v>17</v>
      </c>
      <c r="E3526" t="str">
        <f>IF(MOD(D3526,2)=0,"EVEN","ODD")</f>
        <v>ODD</v>
      </c>
      <c r="F3526" t="str">
        <f>IF(D3526&lt;=18,"LOW (1-18)","HIGH (19-36)")</f>
        <v>LOW (1-18)</v>
      </c>
      <c r="G3526">
        <f>INT((D3526-1)/6)+1</f>
        <v>3</v>
      </c>
      <c r="H3526">
        <f>MOD(D3526-1,6)+1</f>
        <v>5</v>
      </c>
      <c r="I3526">
        <f>37-D3526</f>
        <v>20</v>
      </c>
      <c r="J3526">
        <f>ABS(D3526-D3527)</f>
        <v>7</v>
      </c>
      <c r="K3526">
        <f>AVERAGE(D3526:D3530)</f>
        <v>17</v>
      </c>
      <c r="L3526">
        <f>AVERAGE(D3526:D3545)</f>
        <v>17</v>
      </c>
      <c r="M3526">
        <f>K3526-L3526</f>
        <v>0</v>
      </c>
      <c r="N3526" t="str">
        <f>IF(K3526&gt;L3526,"HIGH ZONE BIAS",IF(K3526&lt;L3526,"LOW ZONE BIAS","EQUILIBRIUM"))</f>
        <v>EQUILIBRIUM</v>
      </c>
    </row>
    <row r="3527">
      <c r="A3527">
        <v>24044</v>
      </c>
      <c r="B3527" t="str">
        <v>2024-01-17</v>
      </c>
      <c r="C3527" t="str">
        <v>Afternoon</v>
      </c>
      <c r="D3527">
        <v>24</v>
      </c>
      <c r="E3527" t="str">
        <f>IF(MOD(D3527,2)=0,"EVEN","ODD")</f>
        <v>EVEN</v>
      </c>
      <c r="F3527" t="str">
        <f>IF(D3527&lt;=18,"LOW (1-18)","HIGH (19-36)")</f>
        <v>HIGH (19-36)</v>
      </c>
      <c r="G3527">
        <f>INT((D3527-1)/6)+1</f>
        <v>4</v>
      </c>
      <c r="H3527">
        <f>MOD(D3527-1,6)+1</f>
        <v>6</v>
      </c>
      <c r="I3527">
        <f>37-D3527</f>
        <v>13</v>
      </c>
      <c r="J3527">
        <f>ABS(D3527-D3528)</f>
        <v>3</v>
      </c>
      <c r="K3527">
        <f>AVERAGE(D3527:D3531)</f>
        <v>24</v>
      </c>
      <c r="L3527">
        <f>AVERAGE(D3527:D3546)</f>
        <v>24</v>
      </c>
      <c r="M3527">
        <f>K3527-L3527</f>
        <v>0</v>
      </c>
      <c r="N3527" t="str">
        <f>IF(K3527&gt;L3527,"HIGH ZONE BIAS",IF(K3527&lt;L3527,"LOW ZONE BIAS","EQUILIBRIUM"))</f>
        <v>EQUILIBRIUM</v>
      </c>
    </row>
    <row r="3528">
      <c r="A3528">
        <v>24043</v>
      </c>
      <c r="B3528" t="str">
        <v>2024-01-17</v>
      </c>
      <c r="C3528" t="str">
        <v>Midday</v>
      </c>
      <c r="D3528">
        <v>27</v>
      </c>
      <c r="E3528" t="str">
        <f>IF(MOD(D3528,2)=0,"EVEN","ODD")</f>
        <v>ODD</v>
      </c>
      <c r="F3528" t="str">
        <f>IF(D3528&lt;=18,"LOW (1-18)","HIGH (19-36)")</f>
        <v>HIGH (19-36)</v>
      </c>
      <c r="G3528">
        <f>INT((D3528-1)/6)+1</f>
        <v>5</v>
      </c>
      <c r="H3528">
        <f>MOD(D3528-1,6)+1</f>
        <v>3</v>
      </c>
      <c r="I3528">
        <f>37-D3528</f>
        <v>10</v>
      </c>
      <c r="J3528">
        <f>ABS(D3528-D3529)</f>
        <v>2</v>
      </c>
      <c r="K3528">
        <f>AVERAGE(D3528:D3532)</f>
        <v>27</v>
      </c>
      <c r="L3528">
        <f>AVERAGE(D3528:D3547)</f>
        <v>27</v>
      </c>
      <c r="M3528">
        <f>K3528-L3528</f>
        <v>0</v>
      </c>
      <c r="N3528" t="str">
        <f>IF(K3528&gt;L3528,"HIGH ZONE BIAS",IF(K3528&lt;L3528,"LOW ZONE BIAS","EQUILIBRIUM"))</f>
        <v>EQUILIBRIUM</v>
      </c>
    </row>
    <row r="3529">
      <c r="A3529">
        <v>24042</v>
      </c>
      <c r="B3529" t="str">
        <v>2024-01-17</v>
      </c>
      <c r="C3529" t="str">
        <v>Morning</v>
      </c>
      <c r="D3529">
        <v>29</v>
      </c>
      <c r="E3529" t="str">
        <f>IF(MOD(D3529,2)=0,"EVEN","ODD")</f>
        <v>ODD</v>
      </c>
      <c r="F3529" t="str">
        <f>IF(D3529&lt;=18,"LOW (1-18)","HIGH (19-36)")</f>
        <v>HIGH (19-36)</v>
      </c>
      <c r="G3529">
        <f>INT((D3529-1)/6)+1</f>
        <v>5</v>
      </c>
      <c r="H3529">
        <f>MOD(D3529-1,6)+1</f>
        <v>5</v>
      </c>
      <c r="I3529">
        <f>37-D3529</f>
        <v>8</v>
      </c>
      <c r="J3529">
        <f>ABS(D3529-D3530)</f>
        <v>9</v>
      </c>
      <c r="K3529">
        <f>AVERAGE(D3529:D3533)</f>
        <v>29</v>
      </c>
      <c r="L3529">
        <f>AVERAGE(D3529:D3548)</f>
        <v>29</v>
      </c>
      <c r="M3529">
        <f>K3529-L3529</f>
        <v>0</v>
      </c>
      <c r="N3529" t="str">
        <f>IF(K3529&gt;L3529,"HIGH ZONE BIAS",IF(K3529&lt;L3529,"LOW ZONE BIAS","EQUILIBRIUM"))</f>
        <v>EQUILIBRIUM</v>
      </c>
    </row>
    <row r="3530">
      <c r="A3530">
        <v>24041</v>
      </c>
      <c r="B3530" t="str">
        <v>2024-01-16</v>
      </c>
      <c r="C3530" t="str">
        <v>Evening</v>
      </c>
      <c r="D3530">
        <v>20</v>
      </c>
      <c r="E3530" t="str">
        <f>IF(MOD(D3530,2)=0,"EVEN","ODD")</f>
        <v>EVEN</v>
      </c>
      <c r="F3530" t="str">
        <f>IF(D3530&lt;=18,"LOW (1-18)","HIGH (19-36)")</f>
        <v>HIGH (19-36)</v>
      </c>
      <c r="G3530">
        <f>INT((D3530-1)/6)+1</f>
        <v>4</v>
      </c>
      <c r="H3530">
        <f>MOD(D3530-1,6)+1</f>
        <v>2</v>
      </c>
      <c r="I3530">
        <f>37-D3530</f>
        <v>17</v>
      </c>
      <c r="J3530">
        <f>ABS(D3530-D3531)</f>
        <v>7</v>
      </c>
      <c r="K3530">
        <f>AVERAGE(D3530:D3534)</f>
        <v>20</v>
      </c>
      <c r="L3530">
        <f>AVERAGE(D3530:D3549)</f>
        <v>20</v>
      </c>
      <c r="M3530">
        <f>K3530-L3530</f>
        <v>0</v>
      </c>
      <c r="N3530" t="str">
        <f>IF(K3530&gt;L3530,"HIGH ZONE BIAS",IF(K3530&lt;L3530,"LOW ZONE BIAS","EQUILIBRIUM"))</f>
        <v>EQUILIBRIUM</v>
      </c>
    </row>
    <row r="3531">
      <c r="A3531">
        <v>24040</v>
      </c>
      <c r="B3531" t="str">
        <v>2024-01-16</v>
      </c>
      <c r="C3531" t="str">
        <v>Afternoon</v>
      </c>
      <c r="D3531">
        <v>13</v>
      </c>
      <c r="E3531" t="str">
        <f>IF(MOD(D3531,2)=0,"EVEN","ODD")</f>
        <v>ODD</v>
      </c>
      <c r="F3531" t="str">
        <f>IF(D3531&lt;=18,"LOW (1-18)","HIGH (19-36)")</f>
        <v>LOW (1-18)</v>
      </c>
      <c r="G3531">
        <f>INT((D3531-1)/6)+1</f>
        <v>3</v>
      </c>
      <c r="H3531">
        <f>MOD(D3531-1,6)+1</f>
        <v>1</v>
      </c>
      <c r="I3531">
        <f>37-D3531</f>
        <v>24</v>
      </c>
      <c r="J3531">
        <f>ABS(D3531-D3532)</f>
        <v>1</v>
      </c>
      <c r="K3531">
        <f>AVERAGE(D3531:D3535)</f>
        <v>13</v>
      </c>
      <c r="L3531">
        <f>AVERAGE(D3531:D3550)</f>
        <v>13</v>
      </c>
      <c r="M3531">
        <f>K3531-L3531</f>
        <v>0</v>
      </c>
      <c r="N3531" t="str">
        <f>IF(K3531&gt;L3531,"HIGH ZONE BIAS",IF(K3531&lt;L3531,"LOW ZONE BIAS","EQUILIBRIUM"))</f>
        <v>EQUILIBRIUM</v>
      </c>
    </row>
    <row r="3532">
      <c r="A3532">
        <v>24039</v>
      </c>
      <c r="B3532" t="str">
        <v>2024-01-16</v>
      </c>
      <c r="C3532" t="str">
        <v>Midday</v>
      </c>
      <c r="D3532">
        <v>14</v>
      </c>
      <c r="E3532" t="str">
        <f>IF(MOD(D3532,2)=0,"EVEN","ODD")</f>
        <v>EVEN</v>
      </c>
      <c r="F3532" t="str">
        <f>IF(D3532&lt;=18,"LOW (1-18)","HIGH (19-36)")</f>
        <v>LOW (1-18)</v>
      </c>
      <c r="G3532">
        <f>INT((D3532-1)/6)+1</f>
        <v>3</v>
      </c>
      <c r="H3532">
        <f>MOD(D3532-1,6)+1</f>
        <v>2</v>
      </c>
      <c r="I3532">
        <f>37-D3532</f>
        <v>23</v>
      </c>
      <c r="J3532">
        <f>ABS(D3532-D3533)</f>
        <v>2</v>
      </c>
      <c r="K3532">
        <f>AVERAGE(D3532:D3536)</f>
        <v>14</v>
      </c>
      <c r="L3532">
        <f>AVERAGE(D3532:D3551)</f>
        <v>14</v>
      </c>
      <c r="M3532">
        <f>K3532-L3532</f>
        <v>0</v>
      </c>
      <c r="N3532" t="str">
        <f>IF(K3532&gt;L3532,"HIGH ZONE BIAS",IF(K3532&lt;L3532,"LOW ZONE BIAS","EQUILIBRIUM"))</f>
        <v>EQUILIBRIUM</v>
      </c>
    </row>
    <row r="3533">
      <c r="A3533">
        <v>24038</v>
      </c>
      <c r="B3533" t="str">
        <v>2024-01-16</v>
      </c>
      <c r="C3533" t="str">
        <v>Morning</v>
      </c>
      <c r="D3533">
        <v>12</v>
      </c>
      <c r="E3533" t="str">
        <f>IF(MOD(D3533,2)=0,"EVEN","ODD")</f>
        <v>EVEN</v>
      </c>
      <c r="F3533" t="str">
        <f>IF(D3533&lt;=18,"LOW (1-18)","HIGH (19-36)")</f>
        <v>LOW (1-18)</v>
      </c>
      <c r="G3533">
        <f>INT((D3533-1)/6)+1</f>
        <v>2</v>
      </c>
      <c r="H3533">
        <f>MOD(D3533-1,6)+1</f>
        <v>6</v>
      </c>
      <c r="I3533">
        <f>37-D3533</f>
        <v>25</v>
      </c>
      <c r="J3533">
        <f>ABS(D3533-D3534)</f>
        <v>4</v>
      </c>
      <c r="K3533">
        <f>AVERAGE(D3533:D3537)</f>
        <v>12</v>
      </c>
      <c r="L3533">
        <f>AVERAGE(D3533:D3552)</f>
        <v>12</v>
      </c>
      <c r="M3533">
        <f>K3533-L3533</f>
        <v>0</v>
      </c>
      <c r="N3533" t="str">
        <f>IF(K3533&gt;L3533,"HIGH ZONE BIAS",IF(K3533&lt;L3533,"LOW ZONE BIAS","EQUILIBRIUM"))</f>
        <v>EQUILIBRIUM</v>
      </c>
    </row>
    <row r="3534">
      <c r="A3534">
        <v>24037</v>
      </c>
      <c r="B3534" t="str">
        <v>2024-01-15</v>
      </c>
      <c r="C3534" t="str">
        <v>Evening</v>
      </c>
      <c r="D3534">
        <v>16</v>
      </c>
      <c r="E3534" t="str">
        <f>IF(MOD(D3534,2)=0,"EVEN","ODD")</f>
        <v>EVEN</v>
      </c>
      <c r="F3534" t="str">
        <f>IF(D3534&lt;=18,"LOW (1-18)","HIGH (19-36)")</f>
        <v>LOW (1-18)</v>
      </c>
      <c r="G3534">
        <f>INT((D3534-1)/6)+1</f>
        <v>3</v>
      </c>
      <c r="H3534">
        <f>MOD(D3534-1,6)+1</f>
        <v>4</v>
      </c>
      <c r="I3534">
        <f>37-D3534</f>
        <v>21</v>
      </c>
      <c r="J3534">
        <f>ABS(D3534-D3535)</f>
        <v>7</v>
      </c>
      <c r="K3534">
        <f>AVERAGE(D3534:D3538)</f>
        <v>16</v>
      </c>
      <c r="L3534">
        <f>AVERAGE(D3534:D3553)</f>
        <v>16</v>
      </c>
      <c r="M3534">
        <f>K3534-L3534</f>
        <v>0</v>
      </c>
      <c r="N3534" t="str">
        <f>IF(K3534&gt;L3534,"HIGH ZONE BIAS",IF(K3534&lt;L3534,"LOW ZONE BIAS","EQUILIBRIUM"))</f>
        <v>EQUILIBRIUM</v>
      </c>
    </row>
    <row r="3535">
      <c r="A3535">
        <v>24036</v>
      </c>
      <c r="B3535" t="str">
        <v>2024-01-15</v>
      </c>
      <c r="C3535" t="str">
        <v>Afternoon</v>
      </c>
      <c r="D3535">
        <v>9</v>
      </c>
      <c r="E3535" t="str">
        <f>IF(MOD(D3535,2)=0,"EVEN","ODD")</f>
        <v>ODD</v>
      </c>
      <c r="F3535" t="str">
        <f>IF(D3535&lt;=18,"LOW (1-18)","HIGH (19-36)")</f>
        <v>LOW (1-18)</v>
      </c>
      <c r="G3535">
        <f>INT((D3535-1)/6)+1</f>
        <v>2</v>
      </c>
      <c r="H3535">
        <f>MOD(D3535-1,6)+1</f>
        <v>3</v>
      </c>
      <c r="I3535">
        <f>37-D3535</f>
        <v>28</v>
      </c>
      <c r="J3535">
        <f>ABS(D3535-D3536)</f>
        <v>1</v>
      </c>
      <c r="K3535">
        <f>AVERAGE(D3535:D3539)</f>
        <v>9</v>
      </c>
      <c r="L3535">
        <f>AVERAGE(D3535:D3554)</f>
        <v>9</v>
      </c>
      <c r="M3535">
        <f>K3535-L3535</f>
        <v>0</v>
      </c>
      <c r="N3535" t="str">
        <f>IF(K3535&gt;L3535,"HIGH ZONE BIAS",IF(K3535&lt;L3535,"LOW ZONE BIAS","EQUILIBRIUM"))</f>
        <v>EQUILIBRIUM</v>
      </c>
    </row>
    <row r="3536">
      <c r="A3536">
        <v>24035</v>
      </c>
      <c r="B3536" t="str">
        <v>2024-01-15</v>
      </c>
      <c r="C3536" t="str">
        <v>Midday</v>
      </c>
      <c r="D3536">
        <v>8</v>
      </c>
      <c r="E3536" t="str">
        <f>IF(MOD(D3536,2)=0,"EVEN","ODD")</f>
        <v>EVEN</v>
      </c>
      <c r="F3536" t="str">
        <f>IF(D3536&lt;=18,"LOW (1-18)","HIGH (19-36)")</f>
        <v>LOW (1-18)</v>
      </c>
      <c r="G3536">
        <f>INT((D3536-1)/6)+1</f>
        <v>2</v>
      </c>
      <c r="H3536">
        <f>MOD(D3536-1,6)+1</f>
        <v>2</v>
      </c>
      <c r="I3536">
        <f>37-D3536</f>
        <v>29</v>
      </c>
      <c r="J3536">
        <f>ABS(D3536-D3537)</f>
        <v>2</v>
      </c>
      <c r="K3536">
        <f>AVERAGE(D3536:D3540)</f>
        <v>8</v>
      </c>
      <c r="L3536">
        <f>AVERAGE(D3536:D3555)</f>
        <v>8</v>
      </c>
      <c r="M3536">
        <f>K3536-L3536</f>
        <v>0</v>
      </c>
      <c r="N3536" t="str">
        <f>IF(K3536&gt;L3536,"HIGH ZONE BIAS",IF(K3536&lt;L3536,"LOW ZONE BIAS","EQUILIBRIUM"))</f>
        <v>EQUILIBRIUM</v>
      </c>
    </row>
    <row r="3537">
      <c r="A3537">
        <v>24034</v>
      </c>
      <c r="B3537" t="str">
        <v>2024-01-15</v>
      </c>
      <c r="C3537" t="str">
        <v>Morning</v>
      </c>
      <c r="D3537">
        <v>6</v>
      </c>
      <c r="E3537" t="str">
        <f>IF(MOD(D3537,2)=0,"EVEN","ODD")</f>
        <v>EVEN</v>
      </c>
      <c r="F3537" t="str">
        <f>IF(D3537&lt;=18,"LOW (1-18)","HIGH (19-36)")</f>
        <v>LOW (1-18)</v>
      </c>
      <c r="G3537">
        <f>INT((D3537-1)/6)+1</f>
        <v>1</v>
      </c>
      <c r="H3537">
        <f>MOD(D3537-1,6)+1</f>
        <v>6</v>
      </c>
      <c r="I3537">
        <f>37-D3537</f>
        <v>31</v>
      </c>
      <c r="J3537">
        <f>ABS(D3537-D3538)</f>
        <v>29</v>
      </c>
      <c r="K3537">
        <f>AVERAGE(D3537:D3541)</f>
        <v>6</v>
      </c>
      <c r="L3537">
        <f>AVERAGE(D3537:D3556)</f>
        <v>6</v>
      </c>
      <c r="M3537">
        <f>K3537-L3537</f>
        <v>0</v>
      </c>
      <c r="N3537" t="str">
        <f>IF(K3537&gt;L3537,"HIGH ZONE BIAS",IF(K3537&lt;L3537,"LOW ZONE BIAS","EQUILIBRIUM"))</f>
        <v>EQUILIBRIUM</v>
      </c>
    </row>
    <row r="3538">
      <c r="A3538">
        <v>24033</v>
      </c>
      <c r="B3538" t="str">
        <v>2024-01-13</v>
      </c>
      <c r="C3538" t="str">
        <v>Evening</v>
      </c>
      <c r="D3538">
        <v>35</v>
      </c>
      <c r="E3538" t="str">
        <f>IF(MOD(D3538,2)=0,"EVEN","ODD")</f>
        <v>ODD</v>
      </c>
      <c r="F3538" t="str">
        <f>IF(D3538&lt;=18,"LOW (1-18)","HIGH (19-36)")</f>
        <v>HIGH (19-36)</v>
      </c>
      <c r="G3538">
        <f>INT((D3538-1)/6)+1</f>
        <v>6</v>
      </c>
      <c r="H3538">
        <f>MOD(D3538-1,6)+1</f>
        <v>5</v>
      </c>
      <c r="I3538">
        <f>37-D3538</f>
        <v>2</v>
      </c>
      <c r="J3538">
        <f>ABS(D3538-D3539)</f>
        <v>25</v>
      </c>
      <c r="K3538">
        <f>AVERAGE(D3538:D3542)</f>
        <v>35</v>
      </c>
      <c r="L3538">
        <f>AVERAGE(D3538:D3557)</f>
        <v>35</v>
      </c>
      <c r="M3538">
        <f>K3538-L3538</f>
        <v>0</v>
      </c>
      <c r="N3538" t="str">
        <f>IF(K3538&gt;L3538,"HIGH ZONE BIAS",IF(K3538&lt;L3538,"LOW ZONE BIAS","EQUILIBRIUM"))</f>
        <v>EQUILIBRIUM</v>
      </c>
    </row>
    <row r="3539">
      <c r="A3539">
        <v>24032</v>
      </c>
      <c r="B3539" t="str">
        <v>2024-01-13</v>
      </c>
      <c r="C3539" t="str">
        <v>Afternoon</v>
      </c>
      <c r="D3539">
        <v>10</v>
      </c>
      <c r="E3539" t="str">
        <f>IF(MOD(D3539,2)=0,"EVEN","ODD")</f>
        <v>EVEN</v>
      </c>
      <c r="F3539" t="str">
        <f>IF(D3539&lt;=18,"LOW (1-18)","HIGH (19-36)")</f>
        <v>LOW (1-18)</v>
      </c>
      <c r="G3539">
        <f>INT((D3539-1)/6)+1</f>
        <v>2</v>
      </c>
      <c r="H3539">
        <f>MOD(D3539-1,6)+1</f>
        <v>4</v>
      </c>
      <c r="I3539">
        <f>37-D3539</f>
        <v>27</v>
      </c>
      <c r="J3539">
        <f>ABS(D3539-D3540)</f>
        <v>24</v>
      </c>
      <c r="K3539">
        <f>AVERAGE(D3539:D3543)</f>
        <v>10</v>
      </c>
      <c r="L3539">
        <f>AVERAGE(D3539:D3558)</f>
        <v>10</v>
      </c>
      <c r="M3539">
        <f>K3539-L3539</f>
        <v>0</v>
      </c>
      <c r="N3539" t="str">
        <f>IF(K3539&gt;L3539,"HIGH ZONE BIAS",IF(K3539&lt;L3539,"LOW ZONE BIAS","EQUILIBRIUM"))</f>
        <v>EQUILIBRIUM</v>
      </c>
    </row>
    <row r="3540">
      <c r="A3540">
        <v>24031</v>
      </c>
      <c r="B3540" t="str">
        <v>2024-01-13</v>
      </c>
      <c r="C3540" t="str">
        <v>Midday</v>
      </c>
      <c r="D3540">
        <v>34</v>
      </c>
      <c r="E3540" t="str">
        <f>IF(MOD(D3540,2)=0,"EVEN","ODD")</f>
        <v>EVEN</v>
      </c>
      <c r="F3540" t="str">
        <f>IF(D3540&lt;=18,"LOW (1-18)","HIGH (19-36)")</f>
        <v>HIGH (19-36)</v>
      </c>
      <c r="G3540">
        <f>INT((D3540-1)/6)+1</f>
        <v>6</v>
      </c>
      <c r="H3540">
        <f>MOD(D3540-1,6)+1</f>
        <v>4</v>
      </c>
      <c r="I3540">
        <f>37-D3540</f>
        <v>3</v>
      </c>
      <c r="J3540">
        <f>ABS(D3540-D3541)</f>
        <v>20</v>
      </c>
      <c r="K3540">
        <f>AVERAGE(D3540:D3544)</f>
        <v>34</v>
      </c>
      <c r="L3540">
        <f>AVERAGE(D3540:D3559)</f>
        <v>34</v>
      </c>
      <c r="M3540">
        <f>K3540-L3540</f>
        <v>0</v>
      </c>
      <c r="N3540" t="str">
        <f>IF(K3540&gt;L3540,"HIGH ZONE BIAS",IF(K3540&lt;L3540,"LOW ZONE BIAS","EQUILIBRIUM"))</f>
        <v>EQUILIBRIUM</v>
      </c>
    </row>
    <row r="3541">
      <c r="A3541">
        <v>24030</v>
      </c>
      <c r="B3541" t="str">
        <v>2024-01-13</v>
      </c>
      <c r="C3541" t="str">
        <v>Morning</v>
      </c>
      <c r="D3541">
        <v>14</v>
      </c>
      <c r="E3541" t="str">
        <f>IF(MOD(D3541,2)=0,"EVEN","ODD")</f>
        <v>EVEN</v>
      </c>
      <c r="F3541" t="str">
        <f>IF(D3541&lt;=18,"LOW (1-18)","HIGH (19-36)")</f>
        <v>LOW (1-18)</v>
      </c>
      <c r="G3541">
        <f>INT((D3541-1)/6)+1</f>
        <v>3</v>
      </c>
      <c r="H3541">
        <f>MOD(D3541-1,6)+1</f>
        <v>2</v>
      </c>
      <c r="I3541">
        <f>37-D3541</f>
        <v>23</v>
      </c>
      <c r="J3541">
        <f>ABS(D3541-D3542)</f>
        <v>11</v>
      </c>
      <c r="K3541">
        <f>AVERAGE(D3541:D3545)</f>
        <v>14</v>
      </c>
      <c r="L3541">
        <f>AVERAGE(D3541:D3560)</f>
        <v>14</v>
      </c>
      <c r="M3541">
        <f>K3541-L3541</f>
        <v>0</v>
      </c>
      <c r="N3541" t="str">
        <f>IF(K3541&gt;L3541,"HIGH ZONE BIAS",IF(K3541&lt;L3541,"LOW ZONE BIAS","EQUILIBRIUM"))</f>
        <v>EQUILIBRIUM</v>
      </c>
    </row>
    <row r="3542">
      <c r="A3542">
        <v>24029</v>
      </c>
      <c r="B3542" t="str">
        <v>2024-01-12</v>
      </c>
      <c r="C3542" t="str">
        <v>Evening</v>
      </c>
      <c r="D3542">
        <v>25</v>
      </c>
      <c r="E3542" t="str">
        <f>IF(MOD(D3542,2)=0,"EVEN","ODD")</f>
        <v>ODD</v>
      </c>
      <c r="F3542" t="str">
        <f>IF(D3542&lt;=18,"LOW (1-18)","HIGH (19-36)")</f>
        <v>HIGH (19-36)</v>
      </c>
      <c r="G3542">
        <f>INT((D3542-1)/6)+1</f>
        <v>5</v>
      </c>
      <c r="H3542">
        <f>MOD(D3542-1,6)+1</f>
        <v>1</v>
      </c>
      <c r="I3542">
        <f>37-D3542</f>
        <v>12</v>
      </c>
      <c r="J3542">
        <f>ABS(D3542-D3543)</f>
        <v>4</v>
      </c>
      <c r="K3542">
        <f>AVERAGE(D3542:D3546)</f>
        <v>25</v>
      </c>
      <c r="L3542">
        <f>AVERAGE(D3542:D3561)</f>
        <v>25</v>
      </c>
      <c r="M3542">
        <f>K3542-L3542</f>
        <v>0</v>
      </c>
      <c r="N3542" t="str">
        <f>IF(K3542&gt;L3542,"HIGH ZONE BIAS",IF(K3542&lt;L3542,"LOW ZONE BIAS","EQUILIBRIUM"))</f>
        <v>EQUILIBRIUM</v>
      </c>
    </row>
    <row r="3543">
      <c r="A3543">
        <v>24028</v>
      </c>
      <c r="B3543" t="str">
        <v>2024-01-12</v>
      </c>
      <c r="C3543" t="str">
        <v>Afternoon</v>
      </c>
      <c r="D3543">
        <v>29</v>
      </c>
      <c r="E3543" t="str">
        <f>IF(MOD(D3543,2)=0,"EVEN","ODD")</f>
        <v>ODD</v>
      </c>
      <c r="F3543" t="str">
        <f>IF(D3543&lt;=18,"LOW (1-18)","HIGH (19-36)")</f>
        <v>HIGH (19-36)</v>
      </c>
      <c r="G3543">
        <f>INT((D3543-1)/6)+1</f>
        <v>5</v>
      </c>
      <c r="H3543">
        <f>MOD(D3543-1,6)+1</f>
        <v>5</v>
      </c>
      <c r="I3543">
        <f>37-D3543</f>
        <v>8</v>
      </c>
      <c r="J3543">
        <f>ABS(D3543-D3544)</f>
        <v>18</v>
      </c>
      <c r="K3543">
        <f>AVERAGE(D3543:D3547)</f>
        <v>29</v>
      </c>
      <c r="L3543">
        <f>AVERAGE(D3543:D3562)</f>
        <v>29</v>
      </c>
      <c r="M3543">
        <f>K3543-L3543</f>
        <v>0</v>
      </c>
      <c r="N3543" t="str">
        <f>IF(K3543&gt;L3543,"HIGH ZONE BIAS",IF(K3543&lt;L3543,"LOW ZONE BIAS","EQUILIBRIUM"))</f>
        <v>EQUILIBRIUM</v>
      </c>
    </row>
    <row r="3544">
      <c r="A3544">
        <v>24027</v>
      </c>
      <c r="B3544" t="str">
        <v>2024-01-12</v>
      </c>
      <c r="C3544" t="str">
        <v>Midday</v>
      </c>
      <c r="D3544">
        <v>11</v>
      </c>
      <c r="E3544" t="str">
        <f>IF(MOD(D3544,2)=0,"EVEN","ODD")</f>
        <v>ODD</v>
      </c>
      <c r="F3544" t="str">
        <f>IF(D3544&lt;=18,"LOW (1-18)","HIGH (19-36)")</f>
        <v>LOW (1-18)</v>
      </c>
      <c r="G3544">
        <f>INT((D3544-1)/6)+1</f>
        <v>2</v>
      </c>
      <c r="H3544">
        <f>MOD(D3544-1,6)+1</f>
        <v>5</v>
      </c>
      <c r="I3544">
        <f>37-D3544</f>
        <v>26</v>
      </c>
      <c r="J3544">
        <f>ABS(D3544-D3545)</f>
        <v>23</v>
      </c>
      <c r="K3544">
        <f>AVERAGE(D3544:D3548)</f>
        <v>11</v>
      </c>
      <c r="L3544">
        <f>AVERAGE(D3544:D3563)</f>
        <v>11</v>
      </c>
      <c r="M3544">
        <f>K3544-L3544</f>
        <v>0</v>
      </c>
      <c r="N3544" t="str">
        <f>IF(K3544&gt;L3544,"HIGH ZONE BIAS",IF(K3544&lt;L3544,"LOW ZONE BIAS","EQUILIBRIUM"))</f>
        <v>EQUILIBRIUM</v>
      </c>
    </row>
    <row r="3545">
      <c r="A3545">
        <v>24026</v>
      </c>
      <c r="B3545" t="str">
        <v>2024-01-12</v>
      </c>
      <c r="C3545" t="str">
        <v>Morning</v>
      </c>
      <c r="D3545">
        <v>34</v>
      </c>
      <c r="E3545" t="str">
        <f>IF(MOD(D3545,2)=0,"EVEN","ODD")</f>
        <v>EVEN</v>
      </c>
      <c r="F3545" t="str">
        <f>IF(D3545&lt;=18,"LOW (1-18)","HIGH (19-36)")</f>
        <v>HIGH (19-36)</v>
      </c>
      <c r="G3545">
        <f>INT((D3545-1)/6)+1</f>
        <v>6</v>
      </c>
      <c r="H3545">
        <f>MOD(D3545-1,6)+1</f>
        <v>4</v>
      </c>
      <c r="I3545">
        <f>37-D3545</f>
        <v>3</v>
      </c>
      <c r="J3545">
        <f>ABS(D3545-D3546)</f>
        <v>30</v>
      </c>
      <c r="K3545">
        <f>AVERAGE(D3545:D3549)</f>
        <v>34</v>
      </c>
      <c r="L3545">
        <f>AVERAGE(D3545:D3564)</f>
        <v>34</v>
      </c>
      <c r="M3545">
        <f>K3545-L3545</f>
        <v>0</v>
      </c>
      <c r="N3545" t="str">
        <f>IF(K3545&gt;L3545,"HIGH ZONE BIAS",IF(K3545&lt;L3545,"LOW ZONE BIAS","EQUILIBRIUM"))</f>
        <v>EQUILIBRIUM</v>
      </c>
    </row>
    <row r="3546">
      <c r="A3546">
        <v>24025</v>
      </c>
      <c r="B3546" t="str">
        <v>2024-01-11</v>
      </c>
      <c r="C3546" t="str">
        <v>Evening</v>
      </c>
      <c r="D3546">
        <v>4</v>
      </c>
      <c r="E3546" t="str">
        <f>IF(MOD(D3546,2)=0,"EVEN","ODD")</f>
        <v>EVEN</v>
      </c>
      <c r="F3546" t="str">
        <f>IF(D3546&lt;=18,"LOW (1-18)","HIGH (19-36)")</f>
        <v>LOW (1-18)</v>
      </c>
      <c r="G3546">
        <f>INT((D3546-1)/6)+1</f>
        <v>1</v>
      </c>
      <c r="H3546">
        <f>MOD(D3546-1,6)+1</f>
        <v>4</v>
      </c>
      <c r="I3546">
        <f>37-D3546</f>
        <v>33</v>
      </c>
      <c r="J3546">
        <f>ABS(D3546-D3547)</f>
        <v>32</v>
      </c>
      <c r="K3546">
        <f>AVERAGE(D3546:D3550)</f>
        <v>4</v>
      </c>
      <c r="L3546">
        <f>AVERAGE(D3546:D3565)</f>
        <v>4</v>
      </c>
      <c r="M3546">
        <f>K3546-L3546</f>
        <v>0</v>
      </c>
      <c r="N3546" t="str">
        <f>IF(K3546&gt;L3546,"HIGH ZONE BIAS",IF(K3546&lt;L3546,"LOW ZONE BIAS","EQUILIBRIUM"))</f>
        <v>EQUILIBRIUM</v>
      </c>
    </row>
    <row r="3547">
      <c r="A3547">
        <v>24024</v>
      </c>
      <c r="B3547" t="str">
        <v>2024-01-11</v>
      </c>
      <c r="C3547" t="str">
        <v>Afternoon</v>
      </c>
      <c r="D3547">
        <v>36</v>
      </c>
      <c r="E3547" t="str">
        <f>IF(MOD(D3547,2)=0,"EVEN","ODD")</f>
        <v>EVEN</v>
      </c>
      <c r="F3547" t="str">
        <f>IF(D3547&lt;=18,"LOW (1-18)","HIGH (19-36)")</f>
        <v>HIGH (19-36)</v>
      </c>
      <c r="G3547">
        <f>INT((D3547-1)/6)+1</f>
        <v>6</v>
      </c>
      <c r="H3547">
        <f>MOD(D3547-1,6)+1</f>
        <v>6</v>
      </c>
      <c r="I3547">
        <f>37-D3547</f>
        <v>1</v>
      </c>
      <c r="J3547">
        <f>ABS(D3547-D3548)</f>
        <v>4</v>
      </c>
      <c r="K3547">
        <f>AVERAGE(D3547:D3551)</f>
        <v>36</v>
      </c>
      <c r="L3547">
        <f>AVERAGE(D3547:D3566)</f>
        <v>36</v>
      </c>
      <c r="M3547">
        <f>K3547-L3547</f>
        <v>0</v>
      </c>
      <c r="N3547" t="str">
        <f>IF(K3547&gt;L3547,"HIGH ZONE BIAS",IF(K3547&lt;L3547,"LOW ZONE BIAS","EQUILIBRIUM"))</f>
        <v>EQUILIBRIUM</v>
      </c>
    </row>
    <row r="3548">
      <c r="A3548">
        <v>24023</v>
      </c>
      <c r="B3548" t="str">
        <v>2024-01-11</v>
      </c>
      <c r="C3548" t="str">
        <v>Midday</v>
      </c>
      <c r="D3548">
        <v>32</v>
      </c>
      <c r="E3548" t="str">
        <f>IF(MOD(D3548,2)=0,"EVEN","ODD")</f>
        <v>EVEN</v>
      </c>
      <c r="F3548" t="str">
        <f>IF(D3548&lt;=18,"LOW (1-18)","HIGH (19-36)")</f>
        <v>HIGH (19-36)</v>
      </c>
      <c r="G3548">
        <f>INT((D3548-1)/6)+1</f>
        <v>6</v>
      </c>
      <c r="H3548">
        <f>MOD(D3548-1,6)+1</f>
        <v>2</v>
      </c>
      <c r="I3548">
        <f>37-D3548</f>
        <v>5</v>
      </c>
      <c r="J3548">
        <f>ABS(D3548-D3549)</f>
        <v>31</v>
      </c>
      <c r="K3548">
        <f>AVERAGE(D3548:D3552)</f>
        <v>32</v>
      </c>
      <c r="L3548">
        <f>AVERAGE(D3548:D3567)</f>
        <v>32</v>
      </c>
      <c r="M3548">
        <f>K3548-L3548</f>
        <v>0</v>
      </c>
      <c r="N3548" t="str">
        <f>IF(K3548&gt;L3548,"HIGH ZONE BIAS",IF(K3548&lt;L3548,"LOW ZONE BIAS","EQUILIBRIUM"))</f>
        <v>EQUILIBRIUM</v>
      </c>
    </row>
    <row r="3549">
      <c r="A3549">
        <v>24022</v>
      </c>
      <c r="B3549" t="str">
        <v>2024-01-11</v>
      </c>
      <c r="C3549" t="str">
        <v>Morning</v>
      </c>
      <c r="D3549">
        <v>1</v>
      </c>
      <c r="E3549" t="str">
        <f>IF(MOD(D3549,2)=0,"EVEN","ODD")</f>
        <v>ODD</v>
      </c>
      <c r="F3549" t="str">
        <f>IF(D3549&lt;=18,"LOW (1-18)","HIGH (19-36)")</f>
        <v>LOW (1-18)</v>
      </c>
      <c r="G3549">
        <f>INT((D3549-1)/6)+1</f>
        <v>1</v>
      </c>
      <c r="H3549">
        <f>MOD(D3549-1,6)+1</f>
        <v>1</v>
      </c>
      <c r="I3549">
        <f>37-D3549</f>
        <v>36</v>
      </c>
      <c r="J3549">
        <f>ABS(D3549-D3550)</f>
        <v>28</v>
      </c>
      <c r="K3549">
        <f>AVERAGE(D3549:D3553)</f>
        <v>1</v>
      </c>
      <c r="L3549">
        <f>AVERAGE(D3549:D3568)</f>
        <v>1</v>
      </c>
      <c r="M3549">
        <f>K3549-L3549</f>
        <v>0</v>
      </c>
      <c r="N3549" t="str">
        <f>IF(K3549&gt;L3549,"HIGH ZONE BIAS",IF(K3549&lt;L3549,"LOW ZONE BIAS","EQUILIBRIUM"))</f>
        <v>EQUILIBRIUM</v>
      </c>
    </row>
    <row r="3550">
      <c r="A3550">
        <v>24021</v>
      </c>
      <c r="B3550" t="str">
        <v>2024-01-10</v>
      </c>
      <c r="C3550" t="str">
        <v>Evening</v>
      </c>
      <c r="D3550">
        <v>29</v>
      </c>
      <c r="E3550" t="str">
        <f>IF(MOD(D3550,2)=0,"EVEN","ODD")</f>
        <v>ODD</v>
      </c>
      <c r="F3550" t="str">
        <f>IF(D3550&lt;=18,"LOW (1-18)","HIGH (19-36)")</f>
        <v>HIGH (19-36)</v>
      </c>
      <c r="G3550">
        <f>INT((D3550-1)/6)+1</f>
        <v>5</v>
      </c>
      <c r="H3550">
        <f>MOD(D3550-1,6)+1</f>
        <v>5</v>
      </c>
      <c r="I3550">
        <f>37-D3550</f>
        <v>8</v>
      </c>
      <c r="J3550">
        <f>ABS(D3550-D3551)</f>
        <v>19</v>
      </c>
      <c r="K3550">
        <f>AVERAGE(D3550:D3554)</f>
        <v>29</v>
      </c>
      <c r="L3550">
        <f>AVERAGE(D3550:D3569)</f>
        <v>29</v>
      </c>
      <c r="M3550">
        <f>K3550-L3550</f>
        <v>0</v>
      </c>
      <c r="N3550" t="str">
        <f>IF(K3550&gt;L3550,"HIGH ZONE BIAS",IF(K3550&lt;L3550,"LOW ZONE BIAS","EQUILIBRIUM"))</f>
        <v>EQUILIBRIUM</v>
      </c>
    </row>
    <row r="3551">
      <c r="A3551">
        <v>24020</v>
      </c>
      <c r="B3551" t="str">
        <v>2024-01-10</v>
      </c>
      <c r="C3551" t="str">
        <v>Afternoon</v>
      </c>
      <c r="D3551">
        <v>10</v>
      </c>
      <c r="E3551" t="str">
        <f>IF(MOD(D3551,2)=0,"EVEN","ODD")</f>
        <v>EVEN</v>
      </c>
      <c r="F3551" t="str">
        <f>IF(D3551&lt;=18,"LOW (1-18)","HIGH (19-36)")</f>
        <v>LOW (1-18)</v>
      </c>
      <c r="G3551">
        <f>INT((D3551-1)/6)+1</f>
        <v>2</v>
      </c>
      <c r="H3551">
        <f>MOD(D3551-1,6)+1</f>
        <v>4</v>
      </c>
      <c r="I3551">
        <f>37-D3551</f>
        <v>27</v>
      </c>
      <c r="J3551">
        <f>ABS(D3551-D3552)</f>
        <v>3</v>
      </c>
      <c r="K3551">
        <f>AVERAGE(D3551:D3555)</f>
        <v>10</v>
      </c>
      <c r="L3551">
        <f>AVERAGE(D3551:D3570)</f>
        <v>10</v>
      </c>
      <c r="M3551">
        <f>K3551-L3551</f>
        <v>0</v>
      </c>
      <c r="N3551" t="str">
        <f>IF(K3551&gt;L3551,"HIGH ZONE BIAS",IF(K3551&lt;L3551,"LOW ZONE BIAS","EQUILIBRIUM"))</f>
        <v>EQUILIBRIUM</v>
      </c>
    </row>
    <row r="3552">
      <c r="A3552">
        <v>24019</v>
      </c>
      <c r="B3552" t="str">
        <v>2024-01-10</v>
      </c>
      <c r="C3552" t="str">
        <v>Midday</v>
      </c>
      <c r="D3552">
        <v>13</v>
      </c>
      <c r="E3552" t="str">
        <f>IF(MOD(D3552,2)=0,"EVEN","ODD")</f>
        <v>ODD</v>
      </c>
      <c r="F3552" t="str">
        <f>IF(D3552&lt;=18,"LOW (1-18)","HIGH (19-36)")</f>
        <v>LOW (1-18)</v>
      </c>
      <c r="G3552">
        <f>INT((D3552-1)/6)+1</f>
        <v>3</v>
      </c>
      <c r="H3552">
        <f>MOD(D3552-1,6)+1</f>
        <v>1</v>
      </c>
      <c r="I3552">
        <f>37-D3552</f>
        <v>24</v>
      </c>
      <c r="J3552">
        <f>ABS(D3552-D3553)</f>
        <v>19</v>
      </c>
      <c r="K3552">
        <f>AVERAGE(D3552:D3556)</f>
        <v>13</v>
      </c>
      <c r="L3552">
        <f>AVERAGE(D3552:D3571)</f>
        <v>13</v>
      </c>
      <c r="M3552">
        <f>K3552-L3552</f>
        <v>0</v>
      </c>
      <c r="N3552" t="str">
        <f>IF(K3552&gt;L3552,"HIGH ZONE BIAS",IF(K3552&lt;L3552,"LOW ZONE BIAS","EQUILIBRIUM"))</f>
        <v>EQUILIBRIUM</v>
      </c>
    </row>
    <row r="3553">
      <c r="A3553">
        <v>24018</v>
      </c>
      <c r="B3553" t="str">
        <v>2024-01-10</v>
      </c>
      <c r="C3553" t="str">
        <v>Morning</v>
      </c>
      <c r="D3553">
        <v>32</v>
      </c>
      <c r="E3553" t="str">
        <f>IF(MOD(D3553,2)=0,"EVEN","ODD")</f>
        <v>EVEN</v>
      </c>
      <c r="F3553" t="str">
        <f>IF(D3553&lt;=18,"LOW (1-18)","HIGH (19-36)")</f>
        <v>HIGH (19-36)</v>
      </c>
      <c r="G3553">
        <f>INT((D3553-1)/6)+1</f>
        <v>6</v>
      </c>
      <c r="H3553">
        <f>MOD(D3553-1,6)+1</f>
        <v>2</v>
      </c>
      <c r="I3553">
        <f>37-D3553</f>
        <v>5</v>
      </c>
      <c r="J3553">
        <f>ABS(D3553-D3554)</f>
        <v>23</v>
      </c>
      <c r="K3553">
        <f>AVERAGE(D3553:D3557)</f>
        <v>32</v>
      </c>
      <c r="L3553">
        <f>AVERAGE(D3553:D3572)</f>
        <v>32</v>
      </c>
      <c r="M3553">
        <f>K3553-L3553</f>
        <v>0</v>
      </c>
      <c r="N3553" t="str">
        <f>IF(K3553&gt;L3553,"HIGH ZONE BIAS",IF(K3553&lt;L3553,"LOW ZONE BIAS","EQUILIBRIUM"))</f>
        <v>EQUILIBRIUM</v>
      </c>
    </row>
    <row r="3554">
      <c r="A3554">
        <v>24017</v>
      </c>
      <c r="B3554" t="str">
        <v>2024-01-09</v>
      </c>
      <c r="C3554" t="str">
        <v>Evening</v>
      </c>
      <c r="D3554">
        <v>9</v>
      </c>
      <c r="E3554" t="str">
        <f>IF(MOD(D3554,2)=0,"EVEN","ODD")</f>
        <v>ODD</v>
      </c>
      <c r="F3554" t="str">
        <f>IF(D3554&lt;=18,"LOW (1-18)","HIGH (19-36)")</f>
        <v>LOW (1-18)</v>
      </c>
      <c r="G3554">
        <f>INT((D3554-1)/6)+1</f>
        <v>2</v>
      </c>
      <c r="H3554">
        <f>MOD(D3554-1,6)+1</f>
        <v>3</v>
      </c>
      <c r="I3554">
        <f>37-D3554</f>
        <v>28</v>
      </c>
      <c r="J3554">
        <f>ABS(D3554-D3555)</f>
        <v>25</v>
      </c>
      <c r="K3554">
        <f>AVERAGE(D3554:D3558)</f>
        <v>9</v>
      </c>
      <c r="L3554">
        <f>AVERAGE(D3554:D3573)</f>
        <v>9</v>
      </c>
      <c r="M3554">
        <f>K3554-L3554</f>
        <v>0</v>
      </c>
      <c r="N3554" t="str">
        <f>IF(K3554&gt;L3554,"HIGH ZONE BIAS",IF(K3554&lt;L3554,"LOW ZONE BIAS","EQUILIBRIUM"))</f>
        <v>EQUILIBRIUM</v>
      </c>
    </row>
    <row r="3555">
      <c r="A3555">
        <v>24016</v>
      </c>
      <c r="B3555" t="str">
        <v>2024-01-09</v>
      </c>
      <c r="C3555" t="str">
        <v>Afternoon</v>
      </c>
      <c r="D3555">
        <v>34</v>
      </c>
      <c r="E3555" t="str">
        <f>IF(MOD(D3555,2)=0,"EVEN","ODD")</f>
        <v>EVEN</v>
      </c>
      <c r="F3555" t="str">
        <f>IF(D3555&lt;=18,"LOW (1-18)","HIGH (19-36)")</f>
        <v>HIGH (19-36)</v>
      </c>
      <c r="G3555">
        <f>INT((D3555-1)/6)+1</f>
        <v>6</v>
      </c>
      <c r="H3555">
        <f>MOD(D3555-1,6)+1</f>
        <v>4</v>
      </c>
      <c r="I3555">
        <f>37-D3555</f>
        <v>3</v>
      </c>
      <c r="J3555">
        <f>ABS(D3555-D3556)</f>
        <v>15</v>
      </c>
      <c r="K3555">
        <f>AVERAGE(D3555:D3559)</f>
        <v>34</v>
      </c>
      <c r="L3555">
        <f>AVERAGE(D3555:D3574)</f>
        <v>34</v>
      </c>
      <c r="M3555">
        <f>K3555-L3555</f>
        <v>0</v>
      </c>
      <c r="N3555" t="str">
        <f>IF(K3555&gt;L3555,"HIGH ZONE BIAS",IF(K3555&lt;L3555,"LOW ZONE BIAS","EQUILIBRIUM"))</f>
        <v>EQUILIBRIUM</v>
      </c>
    </row>
    <row r="3556">
      <c r="A3556">
        <v>24015</v>
      </c>
      <c r="B3556" t="str">
        <v>2024-01-09</v>
      </c>
      <c r="C3556" t="str">
        <v>Midday</v>
      </c>
      <c r="D3556">
        <v>19</v>
      </c>
      <c r="E3556" t="str">
        <f>IF(MOD(D3556,2)=0,"EVEN","ODD")</f>
        <v>ODD</v>
      </c>
      <c r="F3556" t="str">
        <f>IF(D3556&lt;=18,"LOW (1-18)","HIGH (19-36)")</f>
        <v>HIGH (19-36)</v>
      </c>
      <c r="G3556">
        <f>INT((D3556-1)/6)+1</f>
        <v>4</v>
      </c>
      <c r="H3556">
        <f>MOD(D3556-1,6)+1</f>
        <v>1</v>
      </c>
      <c r="I3556">
        <f>37-D3556</f>
        <v>18</v>
      </c>
      <c r="J3556">
        <f>ABS(D3556-D3557)</f>
        <v>14</v>
      </c>
      <c r="K3556">
        <f>AVERAGE(D3556:D3560)</f>
        <v>19</v>
      </c>
      <c r="L3556">
        <f>AVERAGE(D3556:D3575)</f>
        <v>19</v>
      </c>
      <c r="M3556">
        <f>K3556-L3556</f>
        <v>0</v>
      </c>
      <c r="N3556" t="str">
        <f>IF(K3556&gt;L3556,"HIGH ZONE BIAS",IF(K3556&lt;L3556,"LOW ZONE BIAS","EQUILIBRIUM"))</f>
        <v>EQUILIBRIUM</v>
      </c>
    </row>
    <row r="3557">
      <c r="A3557">
        <v>24014</v>
      </c>
      <c r="B3557" t="str">
        <v>2024-01-09</v>
      </c>
      <c r="C3557" t="str">
        <v>Morning</v>
      </c>
      <c r="D3557">
        <v>33</v>
      </c>
      <c r="E3557" t="str">
        <f>IF(MOD(D3557,2)=0,"EVEN","ODD")</f>
        <v>ODD</v>
      </c>
      <c r="F3557" t="str">
        <f>IF(D3557&lt;=18,"LOW (1-18)","HIGH (19-36)")</f>
        <v>HIGH (19-36)</v>
      </c>
      <c r="G3557">
        <f>INT((D3557-1)/6)+1</f>
        <v>6</v>
      </c>
      <c r="H3557">
        <f>MOD(D3557-1,6)+1</f>
        <v>3</v>
      </c>
      <c r="I3557">
        <f>37-D3557</f>
        <v>4</v>
      </c>
      <c r="J3557">
        <f>ABS(D3557-D3558)</f>
        <v>1</v>
      </c>
      <c r="K3557">
        <f>AVERAGE(D3557:D3561)</f>
        <v>33</v>
      </c>
      <c r="L3557">
        <f>AVERAGE(D3557:D3576)</f>
        <v>33</v>
      </c>
      <c r="M3557">
        <f>K3557-L3557</f>
        <v>0</v>
      </c>
      <c r="N3557" t="str">
        <f>IF(K3557&gt;L3557,"HIGH ZONE BIAS",IF(K3557&lt;L3557,"LOW ZONE BIAS","EQUILIBRIUM"))</f>
        <v>EQUILIBRIUM</v>
      </c>
    </row>
    <row r="3558">
      <c r="A3558">
        <v>24013</v>
      </c>
      <c r="B3558" t="str">
        <v>2024-01-08</v>
      </c>
      <c r="C3558" t="str">
        <v>Evening</v>
      </c>
      <c r="D3558">
        <v>32</v>
      </c>
      <c r="E3558" t="str">
        <f>IF(MOD(D3558,2)=0,"EVEN","ODD")</f>
        <v>EVEN</v>
      </c>
      <c r="F3558" t="str">
        <f>IF(D3558&lt;=18,"LOW (1-18)","HIGH (19-36)")</f>
        <v>HIGH (19-36)</v>
      </c>
      <c r="G3558">
        <f>INT((D3558-1)/6)+1</f>
        <v>6</v>
      </c>
      <c r="H3558">
        <f>MOD(D3558-1,6)+1</f>
        <v>2</v>
      </c>
      <c r="I3558">
        <f>37-D3558</f>
        <v>5</v>
      </c>
      <c r="J3558">
        <f>ABS(D3558-D3559)</f>
        <v>4</v>
      </c>
      <c r="K3558">
        <f>AVERAGE(D3558:D3562)</f>
        <v>32</v>
      </c>
      <c r="L3558">
        <f>AVERAGE(D3558:D3577)</f>
        <v>32</v>
      </c>
      <c r="M3558">
        <f>K3558-L3558</f>
        <v>0</v>
      </c>
      <c r="N3558" t="str">
        <f>IF(K3558&gt;L3558,"HIGH ZONE BIAS",IF(K3558&lt;L3558,"LOW ZONE BIAS","EQUILIBRIUM"))</f>
        <v>EQUILIBRIUM</v>
      </c>
    </row>
    <row r="3559">
      <c r="A3559">
        <v>24012</v>
      </c>
      <c r="B3559" t="str">
        <v>2024-01-08</v>
      </c>
      <c r="C3559" t="str">
        <v>Afternoon</v>
      </c>
      <c r="D3559">
        <v>28</v>
      </c>
      <c r="E3559" t="str">
        <f>IF(MOD(D3559,2)=0,"EVEN","ODD")</f>
        <v>EVEN</v>
      </c>
      <c r="F3559" t="str">
        <f>IF(D3559&lt;=18,"LOW (1-18)","HIGH (19-36)")</f>
        <v>HIGH (19-36)</v>
      </c>
      <c r="G3559">
        <f>INT((D3559-1)/6)+1</f>
        <v>5</v>
      </c>
      <c r="H3559">
        <f>MOD(D3559-1,6)+1</f>
        <v>4</v>
      </c>
      <c r="I3559">
        <f>37-D3559</f>
        <v>9</v>
      </c>
      <c r="J3559">
        <f>ABS(D3559-D3560)</f>
        <v>14</v>
      </c>
      <c r="K3559">
        <f>AVERAGE(D3559:D3563)</f>
        <v>28</v>
      </c>
      <c r="L3559">
        <f>AVERAGE(D3559:D3578)</f>
        <v>28</v>
      </c>
      <c r="M3559">
        <f>K3559-L3559</f>
        <v>0</v>
      </c>
      <c r="N3559" t="str">
        <f>IF(K3559&gt;L3559,"HIGH ZONE BIAS",IF(K3559&lt;L3559,"LOW ZONE BIAS","EQUILIBRIUM"))</f>
        <v>EQUILIBRIUM</v>
      </c>
    </row>
    <row r="3560">
      <c r="A3560">
        <v>24011</v>
      </c>
      <c r="B3560" t="str">
        <v>2024-01-08</v>
      </c>
      <c r="C3560" t="str">
        <v>Midday</v>
      </c>
      <c r="D3560">
        <v>14</v>
      </c>
      <c r="E3560" t="str">
        <f>IF(MOD(D3560,2)=0,"EVEN","ODD")</f>
        <v>EVEN</v>
      </c>
      <c r="F3560" t="str">
        <f>IF(D3560&lt;=18,"LOW (1-18)","HIGH (19-36)")</f>
        <v>LOW (1-18)</v>
      </c>
      <c r="G3560">
        <f>INT((D3560-1)/6)+1</f>
        <v>3</v>
      </c>
      <c r="H3560">
        <f>MOD(D3560-1,6)+1</f>
        <v>2</v>
      </c>
      <c r="I3560">
        <f>37-D3560</f>
        <v>23</v>
      </c>
      <c r="J3560">
        <f>ABS(D3560-D3561)</f>
        <v>11</v>
      </c>
      <c r="K3560">
        <f>AVERAGE(D3560:D3564)</f>
        <v>14</v>
      </c>
      <c r="L3560">
        <f>AVERAGE(D3560:D3579)</f>
        <v>14</v>
      </c>
      <c r="M3560">
        <f>K3560-L3560</f>
        <v>0</v>
      </c>
      <c r="N3560" t="str">
        <f>IF(K3560&gt;L3560,"HIGH ZONE BIAS",IF(K3560&lt;L3560,"LOW ZONE BIAS","EQUILIBRIUM"))</f>
        <v>EQUILIBRIUM</v>
      </c>
    </row>
    <row r="3561">
      <c r="A3561">
        <v>24010</v>
      </c>
      <c r="B3561" t="str">
        <v>2024-01-08</v>
      </c>
      <c r="C3561" t="str">
        <v>Morning</v>
      </c>
      <c r="D3561">
        <v>3</v>
      </c>
      <c r="E3561" t="str">
        <f>IF(MOD(D3561,2)=0,"EVEN","ODD")</f>
        <v>ODD</v>
      </c>
      <c r="F3561" t="str">
        <f>IF(D3561&lt;=18,"LOW (1-18)","HIGH (19-36)")</f>
        <v>LOW (1-18)</v>
      </c>
      <c r="G3561">
        <f>INT((D3561-1)/6)+1</f>
        <v>1</v>
      </c>
      <c r="H3561">
        <f>MOD(D3561-1,6)+1</f>
        <v>3</v>
      </c>
      <c r="I3561">
        <f>37-D3561</f>
        <v>34</v>
      </c>
      <c r="J3561">
        <f>ABS(D3561-D3562)</f>
        <v>27</v>
      </c>
      <c r="K3561">
        <f>AVERAGE(D3561:D3565)</f>
        <v>3</v>
      </c>
      <c r="L3561">
        <f>AVERAGE(D3561:D3580)</f>
        <v>3</v>
      </c>
      <c r="M3561">
        <f>K3561-L3561</f>
        <v>0</v>
      </c>
      <c r="N3561" t="str">
        <f>IF(K3561&gt;L3561,"HIGH ZONE BIAS",IF(K3561&lt;L3561,"LOW ZONE BIAS","EQUILIBRIUM"))</f>
        <v>EQUILIBRIUM</v>
      </c>
    </row>
    <row r="3562">
      <c r="A3562">
        <v>24009</v>
      </c>
      <c r="B3562" t="str">
        <v>2024-01-06</v>
      </c>
      <c r="C3562" t="str">
        <v>Evening</v>
      </c>
      <c r="D3562">
        <v>30</v>
      </c>
      <c r="E3562" t="str">
        <f>IF(MOD(D3562,2)=0,"EVEN","ODD")</f>
        <v>EVEN</v>
      </c>
      <c r="F3562" t="str">
        <f>IF(D3562&lt;=18,"LOW (1-18)","HIGH (19-36)")</f>
        <v>HIGH (19-36)</v>
      </c>
      <c r="G3562">
        <f>INT((D3562-1)/6)+1</f>
        <v>5</v>
      </c>
      <c r="H3562">
        <f>MOD(D3562-1,6)+1</f>
        <v>6</v>
      </c>
      <c r="I3562">
        <f>37-D3562</f>
        <v>7</v>
      </c>
      <c r="J3562">
        <f>ABS(D3562-D3563)</f>
        <v>1</v>
      </c>
      <c r="K3562">
        <f>AVERAGE(D3562:D3566)</f>
        <v>30</v>
      </c>
      <c r="L3562">
        <f>AVERAGE(D3562:D3581)</f>
        <v>30</v>
      </c>
      <c r="M3562">
        <f>K3562-L3562</f>
        <v>0</v>
      </c>
      <c r="N3562" t="str">
        <f>IF(K3562&gt;L3562,"HIGH ZONE BIAS",IF(K3562&lt;L3562,"LOW ZONE BIAS","EQUILIBRIUM"))</f>
        <v>EQUILIBRIUM</v>
      </c>
    </row>
    <row r="3563">
      <c r="A3563">
        <v>24008</v>
      </c>
      <c r="B3563" t="str">
        <v>2024-01-06</v>
      </c>
      <c r="C3563" t="str">
        <v>Afternoon</v>
      </c>
      <c r="D3563">
        <v>31</v>
      </c>
      <c r="E3563" t="str">
        <f>IF(MOD(D3563,2)=0,"EVEN","ODD")</f>
        <v>ODD</v>
      </c>
      <c r="F3563" t="str">
        <f>IF(D3563&lt;=18,"LOW (1-18)","HIGH (19-36)")</f>
        <v>HIGH (19-36)</v>
      </c>
      <c r="G3563">
        <f>INT((D3563-1)/6)+1</f>
        <v>6</v>
      </c>
      <c r="H3563">
        <f>MOD(D3563-1,6)+1</f>
        <v>1</v>
      </c>
      <c r="I3563">
        <f>37-D3563</f>
        <v>6</v>
      </c>
      <c r="J3563">
        <f>ABS(D3563-D3564)</f>
        <v>18</v>
      </c>
      <c r="K3563">
        <f>AVERAGE(D3563:D3567)</f>
        <v>31</v>
      </c>
      <c r="L3563">
        <f>AVERAGE(D3563:D3582)</f>
        <v>31</v>
      </c>
      <c r="M3563">
        <f>K3563-L3563</f>
        <v>0</v>
      </c>
      <c r="N3563" t="str">
        <f>IF(K3563&gt;L3563,"HIGH ZONE BIAS",IF(K3563&lt;L3563,"LOW ZONE BIAS","EQUILIBRIUM"))</f>
        <v>EQUILIBRIUM</v>
      </c>
    </row>
    <row r="3564">
      <c r="A3564">
        <v>24007</v>
      </c>
      <c r="B3564" t="str">
        <v>2024-01-06</v>
      </c>
      <c r="C3564" t="str">
        <v>Midday</v>
      </c>
      <c r="D3564">
        <v>13</v>
      </c>
      <c r="E3564" t="str">
        <f>IF(MOD(D3564,2)=0,"EVEN","ODD")</f>
        <v>ODD</v>
      </c>
      <c r="F3564" t="str">
        <f>IF(D3564&lt;=18,"LOW (1-18)","HIGH (19-36)")</f>
        <v>LOW (1-18)</v>
      </c>
      <c r="G3564">
        <f>INT((D3564-1)/6)+1</f>
        <v>3</v>
      </c>
      <c r="H3564">
        <f>MOD(D3564-1,6)+1</f>
        <v>1</v>
      </c>
      <c r="I3564">
        <f>37-D3564</f>
        <v>24</v>
      </c>
      <c r="J3564">
        <f>ABS(D3564-D3565)</f>
        <v>9</v>
      </c>
      <c r="K3564">
        <f>AVERAGE(D3564:D3568)</f>
        <v>13</v>
      </c>
      <c r="L3564">
        <f>AVERAGE(D3564:D3583)</f>
        <v>13</v>
      </c>
      <c r="M3564">
        <f>K3564-L3564</f>
        <v>0</v>
      </c>
      <c r="N3564" t="str">
        <f>IF(K3564&gt;L3564,"HIGH ZONE BIAS",IF(K3564&lt;L3564,"LOW ZONE BIAS","EQUILIBRIUM"))</f>
        <v>EQUILIBRIUM</v>
      </c>
    </row>
    <row r="3565">
      <c r="A3565">
        <v>24006</v>
      </c>
      <c r="B3565" t="str">
        <v>2024-01-06</v>
      </c>
      <c r="C3565" t="str">
        <v>Morning</v>
      </c>
      <c r="D3565">
        <v>4</v>
      </c>
      <c r="E3565" t="str">
        <f>IF(MOD(D3565,2)=0,"EVEN","ODD")</f>
        <v>EVEN</v>
      </c>
      <c r="F3565" t="str">
        <f>IF(D3565&lt;=18,"LOW (1-18)","HIGH (19-36)")</f>
        <v>LOW (1-18)</v>
      </c>
      <c r="G3565">
        <f>INT((D3565-1)/6)+1</f>
        <v>1</v>
      </c>
      <c r="H3565">
        <f>MOD(D3565-1,6)+1</f>
        <v>4</v>
      </c>
      <c r="I3565">
        <f>37-D3565</f>
        <v>33</v>
      </c>
      <c r="J3565">
        <f>ABS(D3565-D3566)</f>
        <v>22</v>
      </c>
      <c r="K3565">
        <f>AVERAGE(D3565:D3569)</f>
        <v>4</v>
      </c>
      <c r="L3565">
        <f>AVERAGE(D3565:D3584)</f>
        <v>4</v>
      </c>
      <c r="M3565">
        <f>K3565-L3565</f>
        <v>0</v>
      </c>
      <c r="N3565" t="str">
        <f>IF(K3565&gt;L3565,"HIGH ZONE BIAS",IF(K3565&lt;L3565,"LOW ZONE BIAS","EQUILIBRIUM"))</f>
        <v>EQUILIBRIUM</v>
      </c>
    </row>
    <row r="3566">
      <c r="A3566">
        <v>24005</v>
      </c>
      <c r="B3566" t="str">
        <v>2024-01-05</v>
      </c>
      <c r="C3566" t="str">
        <v>Evening</v>
      </c>
      <c r="D3566">
        <v>26</v>
      </c>
      <c r="E3566" t="str">
        <f>IF(MOD(D3566,2)=0,"EVEN","ODD")</f>
        <v>EVEN</v>
      </c>
      <c r="F3566" t="str">
        <f>IF(D3566&lt;=18,"LOW (1-18)","HIGH (19-36)")</f>
        <v>HIGH (19-36)</v>
      </c>
      <c r="G3566">
        <f>INT((D3566-1)/6)+1</f>
        <v>5</v>
      </c>
      <c r="H3566">
        <f>MOD(D3566-1,6)+1</f>
        <v>2</v>
      </c>
      <c r="I3566">
        <f>37-D3566</f>
        <v>11</v>
      </c>
      <c r="J3566">
        <f>ABS(D3566-D3567)</f>
        <v>12</v>
      </c>
      <c r="K3566">
        <f>AVERAGE(D3566:D3570)</f>
        <v>26</v>
      </c>
      <c r="L3566">
        <f>AVERAGE(D3566:D3585)</f>
        <v>26</v>
      </c>
      <c r="M3566">
        <f>K3566-L3566</f>
        <v>0</v>
      </c>
      <c r="N3566" t="str">
        <f>IF(K3566&gt;L3566,"HIGH ZONE BIAS",IF(K3566&lt;L3566,"LOW ZONE BIAS","EQUILIBRIUM"))</f>
        <v>EQUILIBRIUM</v>
      </c>
    </row>
    <row r="3567">
      <c r="A3567">
        <v>24004</v>
      </c>
      <c r="B3567" t="str">
        <v>2024-01-05</v>
      </c>
      <c r="C3567" t="str">
        <v>Afternoon</v>
      </c>
      <c r="D3567">
        <v>14</v>
      </c>
      <c r="E3567" t="str">
        <f>IF(MOD(D3567,2)=0,"EVEN","ODD")</f>
        <v>EVEN</v>
      </c>
      <c r="F3567" t="str">
        <f>IF(D3567&lt;=18,"LOW (1-18)","HIGH (19-36)")</f>
        <v>LOW (1-18)</v>
      </c>
      <c r="G3567">
        <f>INT((D3567-1)/6)+1</f>
        <v>3</v>
      </c>
      <c r="H3567">
        <f>MOD(D3567-1,6)+1</f>
        <v>2</v>
      </c>
      <c r="I3567">
        <f>37-D3567</f>
        <v>23</v>
      </c>
      <c r="J3567">
        <f>ABS(D3567-D3568)</f>
        <v>14</v>
      </c>
      <c r="K3567">
        <f>AVERAGE(D3567:D3571)</f>
        <v>14</v>
      </c>
      <c r="L3567">
        <f>AVERAGE(D3567:D3586)</f>
        <v>14</v>
      </c>
      <c r="M3567">
        <f>K3567-L3567</f>
        <v>0</v>
      </c>
      <c r="N3567" t="str">
        <f>IF(K3567&gt;L3567,"HIGH ZONE BIAS",IF(K3567&lt;L3567,"LOW ZONE BIAS","EQUILIBRIUM"))</f>
        <v>EQUILIBRIUM</v>
      </c>
    </row>
    <row r="3568">
      <c r="A3568">
        <v>24003</v>
      </c>
      <c r="B3568" t="str">
        <v>2024-01-05</v>
      </c>
      <c r="C3568" t="str">
        <v>Midday</v>
      </c>
      <c r="D3568">
        <v>28</v>
      </c>
      <c r="E3568" t="str">
        <f>IF(MOD(D3568,2)=0,"EVEN","ODD")</f>
        <v>EVEN</v>
      </c>
      <c r="F3568" t="str">
        <f>IF(D3568&lt;=18,"LOW (1-18)","HIGH (19-36)")</f>
        <v>HIGH (19-36)</v>
      </c>
      <c r="G3568">
        <f>INT((D3568-1)/6)+1</f>
        <v>5</v>
      </c>
      <c r="H3568">
        <f>MOD(D3568-1,6)+1</f>
        <v>4</v>
      </c>
      <c r="I3568">
        <f>37-D3568</f>
        <v>9</v>
      </c>
      <c r="J3568">
        <f>ABS(D3568-D3569)</f>
        <v>0</v>
      </c>
      <c r="K3568">
        <f>AVERAGE(D3568:D3572)</f>
        <v>28</v>
      </c>
      <c r="L3568">
        <f>AVERAGE(D3568:D3587)</f>
        <v>28</v>
      </c>
      <c r="M3568">
        <f>K3568-L3568</f>
        <v>0</v>
      </c>
      <c r="N3568" t="str">
        <f>IF(K3568&gt;L3568,"HIGH ZONE BIAS",IF(K3568&lt;L3568,"LOW ZONE BIAS","EQUILIBRIUM"))</f>
        <v>EQUILIBRIUM</v>
      </c>
    </row>
    <row r="3569">
      <c r="A3569">
        <v>24002</v>
      </c>
      <c r="B3569" t="str">
        <v>2024-01-05</v>
      </c>
      <c r="C3569" t="str">
        <v>Morning</v>
      </c>
      <c r="D3569">
        <v>28</v>
      </c>
      <c r="E3569" t="str">
        <f>IF(MOD(D3569,2)=0,"EVEN","ODD")</f>
        <v>EVEN</v>
      </c>
      <c r="F3569" t="str">
        <f>IF(D3569&lt;=18,"LOW (1-18)","HIGH (19-36)")</f>
        <v>HIGH (19-36)</v>
      </c>
      <c r="G3569">
        <f>INT((D3569-1)/6)+1</f>
        <v>5</v>
      </c>
      <c r="H3569">
        <f>MOD(D3569-1,6)+1</f>
        <v>4</v>
      </c>
      <c r="I3569">
        <f>37-D3569</f>
        <v>9</v>
      </c>
      <c r="J3569">
        <f>ABS(D3569-D3570)</f>
        <v>17</v>
      </c>
      <c r="K3569">
        <f>AVERAGE(D3569:D3573)</f>
        <v>28</v>
      </c>
      <c r="L3569">
        <f>AVERAGE(D3569:D3588)</f>
        <v>28</v>
      </c>
      <c r="M3569">
        <f>K3569-L3569</f>
        <v>0</v>
      </c>
      <c r="N3569" t="str">
        <f>IF(K3569&gt;L3569,"HIGH ZONE BIAS",IF(K3569&lt;L3569,"LOW ZONE BIAS","EQUILIBRIUM"))</f>
        <v>EQUILIBRIUM</v>
      </c>
    </row>
    <row r="3570">
      <c r="A3570">
        <v>24001</v>
      </c>
      <c r="B3570" t="str">
        <v>2024-01-04</v>
      </c>
      <c r="C3570" t="str">
        <v>Evening</v>
      </c>
      <c r="D3570">
        <v>11</v>
      </c>
      <c r="E3570" t="str">
        <f>IF(MOD(D3570,2)=0,"EVEN","ODD")</f>
        <v>ODD</v>
      </c>
      <c r="F3570" t="str">
        <f>IF(D3570&lt;=18,"LOW (1-18)","HIGH (19-36)")</f>
        <v>LOW (1-18)</v>
      </c>
      <c r="G3570">
        <f>INT((D3570-1)/6)+1</f>
        <v>2</v>
      </c>
      <c r="H3570">
        <f>MOD(D3570-1,6)+1</f>
        <v>5</v>
      </c>
      <c r="I3570">
        <f>37-D3570</f>
        <v>26</v>
      </c>
      <c r="J3570">
        <f>ABS(D3570-D3571)</f>
        <v>8</v>
      </c>
      <c r="K3570">
        <f>AVERAGE(D3570:D3574)</f>
        <v>11</v>
      </c>
      <c r="L3570">
        <f>AVERAGE(D3570:D3589)</f>
        <v>11</v>
      </c>
      <c r="M3570">
        <f>K3570-L3570</f>
        <v>0</v>
      </c>
      <c r="N3570" t="str">
        <f>IF(K3570&gt;L3570,"HIGH ZONE BIAS",IF(K3570&lt;L3570,"LOW ZONE BIAS","EQUILIBRIUM"))</f>
        <v>EQUILIBRIUM</v>
      </c>
    </row>
    <row r="3571">
      <c r="A3571">
        <v>24000</v>
      </c>
      <c r="B3571" t="str">
        <v>2024-01-04</v>
      </c>
      <c r="C3571" t="str">
        <v>Afternoon</v>
      </c>
      <c r="D3571">
        <v>3</v>
      </c>
      <c r="E3571" t="str">
        <f>IF(MOD(D3571,2)=0,"EVEN","ODD")</f>
        <v>ODD</v>
      </c>
      <c r="F3571" t="str">
        <f>IF(D3571&lt;=18,"LOW (1-18)","HIGH (19-36)")</f>
        <v>LOW (1-18)</v>
      </c>
      <c r="G3571">
        <f>INT((D3571-1)/6)+1</f>
        <v>1</v>
      </c>
      <c r="H3571">
        <f>MOD(D3571-1,6)+1</f>
        <v>3</v>
      </c>
      <c r="I3571">
        <f>37-D3571</f>
        <v>34</v>
      </c>
      <c r="J3571">
        <f>ABS(D3571-D3572)</f>
        <v>33</v>
      </c>
      <c r="K3571">
        <f>AVERAGE(D3571:D3575)</f>
        <v>3</v>
      </c>
      <c r="L3571">
        <f>AVERAGE(D3571:D3590)</f>
        <v>3</v>
      </c>
      <c r="M3571">
        <f>K3571-L3571</f>
        <v>0</v>
      </c>
      <c r="N3571" t="str">
        <f>IF(K3571&gt;L3571,"HIGH ZONE BIAS",IF(K3571&lt;L3571,"LOW ZONE BIAS","EQUILIBRIUM"))</f>
        <v>EQUILIBRIUM</v>
      </c>
    </row>
    <row r="3572">
      <c r="A3572">
        <v>23999</v>
      </c>
      <c r="B3572" t="str">
        <v>2024-01-04</v>
      </c>
      <c r="C3572" t="str">
        <v>Midday</v>
      </c>
      <c r="D3572">
        <v>36</v>
      </c>
      <c r="E3572" t="str">
        <f>IF(MOD(D3572,2)=0,"EVEN","ODD")</f>
        <v>EVEN</v>
      </c>
      <c r="F3572" t="str">
        <f>IF(D3572&lt;=18,"LOW (1-18)","HIGH (19-36)")</f>
        <v>HIGH (19-36)</v>
      </c>
      <c r="G3572">
        <f>INT((D3572-1)/6)+1</f>
        <v>6</v>
      </c>
      <c r="H3572">
        <f>MOD(D3572-1,6)+1</f>
        <v>6</v>
      </c>
      <c r="I3572">
        <f>37-D3572</f>
        <v>1</v>
      </c>
      <c r="J3572">
        <f>ABS(D3572-D3573)</f>
        <v>8</v>
      </c>
      <c r="K3572">
        <f>AVERAGE(D3572:D3576)</f>
        <v>36</v>
      </c>
      <c r="L3572">
        <f>AVERAGE(D3572:D3591)</f>
        <v>36</v>
      </c>
      <c r="M3572">
        <f>K3572-L3572</f>
        <v>0</v>
      </c>
      <c r="N3572" t="str">
        <f>IF(K3572&gt;L3572,"HIGH ZONE BIAS",IF(K3572&lt;L3572,"LOW ZONE BIAS","EQUILIBRIUM"))</f>
        <v>EQUILIBRIUM</v>
      </c>
    </row>
    <row r="3573">
      <c r="A3573">
        <v>23998</v>
      </c>
      <c r="B3573" t="str">
        <v>2024-01-04</v>
      </c>
      <c r="C3573" t="str">
        <v>Morning</v>
      </c>
      <c r="D3573">
        <v>28</v>
      </c>
      <c r="E3573" t="str">
        <f>IF(MOD(D3573,2)=0,"EVEN","ODD")</f>
        <v>EVEN</v>
      </c>
      <c r="F3573" t="str">
        <f>IF(D3573&lt;=18,"LOW (1-18)","HIGH (19-36)")</f>
        <v>HIGH (19-36)</v>
      </c>
      <c r="G3573">
        <f>INT((D3573-1)/6)+1</f>
        <v>5</v>
      </c>
      <c r="H3573">
        <f>MOD(D3573-1,6)+1</f>
        <v>4</v>
      </c>
      <c r="I3573">
        <f>37-D3573</f>
        <v>9</v>
      </c>
      <c r="J3573">
        <f>ABS(D3573-D3574)</f>
        <v>2</v>
      </c>
      <c r="K3573">
        <f>AVERAGE(D3573:D3577)</f>
        <v>28</v>
      </c>
      <c r="L3573">
        <f>AVERAGE(D3573:D3592)</f>
        <v>28</v>
      </c>
      <c r="M3573">
        <f>K3573-L3573</f>
        <v>0</v>
      </c>
      <c r="N3573" t="str">
        <f>IF(K3573&gt;L3573,"HIGH ZONE BIAS",IF(K3573&lt;L3573,"LOW ZONE BIAS","EQUILIBRIUM"))</f>
        <v>EQUILIBRIUM</v>
      </c>
    </row>
    <row r="3574">
      <c r="A3574">
        <v>23997</v>
      </c>
      <c r="B3574" t="str">
        <v>2024-01-03</v>
      </c>
      <c r="C3574" t="str">
        <v>Evening</v>
      </c>
      <c r="D3574">
        <v>26</v>
      </c>
      <c r="E3574" t="str">
        <f>IF(MOD(D3574,2)=0,"EVEN","ODD")</f>
        <v>EVEN</v>
      </c>
      <c r="F3574" t="str">
        <f>IF(D3574&lt;=18,"LOW (1-18)","HIGH (19-36)")</f>
        <v>HIGH (19-36)</v>
      </c>
      <c r="G3574">
        <f>INT((D3574-1)/6)+1</f>
        <v>5</v>
      </c>
      <c r="H3574">
        <f>MOD(D3574-1,6)+1</f>
        <v>2</v>
      </c>
      <c r="I3574">
        <f>37-D3574</f>
        <v>11</v>
      </c>
      <c r="J3574">
        <f>ABS(D3574-D3575)</f>
        <v>10</v>
      </c>
      <c r="K3574">
        <f>AVERAGE(D3574:D3578)</f>
        <v>26</v>
      </c>
      <c r="L3574">
        <f>AVERAGE(D3574:D3593)</f>
        <v>26</v>
      </c>
      <c r="M3574">
        <f>K3574-L3574</f>
        <v>0</v>
      </c>
      <c r="N3574" t="str">
        <f>IF(K3574&gt;L3574,"HIGH ZONE BIAS",IF(K3574&lt;L3574,"LOW ZONE BIAS","EQUILIBRIUM"))</f>
        <v>EQUILIBRIUM</v>
      </c>
    </row>
    <row r="3575">
      <c r="A3575">
        <v>23996</v>
      </c>
      <c r="B3575" t="str">
        <v>2024-01-03</v>
      </c>
      <c r="C3575" t="str">
        <v>Afternoon</v>
      </c>
      <c r="D3575">
        <v>36</v>
      </c>
      <c r="E3575" t="str">
        <f>IF(MOD(D3575,2)=0,"EVEN","ODD")</f>
        <v>EVEN</v>
      </c>
      <c r="F3575" t="str">
        <f>IF(D3575&lt;=18,"LOW (1-18)","HIGH (19-36)")</f>
        <v>HIGH (19-36)</v>
      </c>
      <c r="G3575">
        <f>INT((D3575-1)/6)+1</f>
        <v>6</v>
      </c>
      <c r="H3575">
        <f>MOD(D3575-1,6)+1</f>
        <v>6</v>
      </c>
      <c r="I3575">
        <f>37-D3575</f>
        <v>1</v>
      </c>
      <c r="J3575">
        <f>ABS(D3575-D3576)</f>
        <v>3</v>
      </c>
      <c r="K3575">
        <f>AVERAGE(D3575:D3579)</f>
        <v>36</v>
      </c>
      <c r="L3575">
        <f>AVERAGE(D3575:D3594)</f>
        <v>36</v>
      </c>
      <c r="M3575">
        <f>K3575-L3575</f>
        <v>0</v>
      </c>
      <c r="N3575" t="str">
        <f>IF(K3575&gt;L3575,"HIGH ZONE BIAS",IF(K3575&lt;L3575,"LOW ZONE BIAS","EQUILIBRIUM"))</f>
        <v>EQUILIBRIUM</v>
      </c>
    </row>
    <row r="3576">
      <c r="A3576">
        <v>23995</v>
      </c>
      <c r="B3576" t="str">
        <v>2024-01-03</v>
      </c>
      <c r="C3576" t="str">
        <v>Midday</v>
      </c>
      <c r="D3576">
        <v>33</v>
      </c>
      <c r="E3576" t="str">
        <f>IF(MOD(D3576,2)=0,"EVEN","ODD")</f>
        <v>ODD</v>
      </c>
      <c r="F3576" t="str">
        <f>IF(D3576&lt;=18,"LOW (1-18)","HIGH (19-36)")</f>
        <v>HIGH (19-36)</v>
      </c>
      <c r="G3576">
        <f>INT((D3576-1)/6)+1</f>
        <v>6</v>
      </c>
      <c r="H3576">
        <f>MOD(D3576-1,6)+1</f>
        <v>3</v>
      </c>
      <c r="I3576">
        <f>37-D3576</f>
        <v>4</v>
      </c>
      <c r="J3576">
        <f>ABS(D3576-D3577)</f>
        <v>15</v>
      </c>
      <c r="K3576">
        <f>AVERAGE(D3576:D3580)</f>
        <v>33</v>
      </c>
      <c r="L3576">
        <f>AVERAGE(D3576:D3595)</f>
        <v>33</v>
      </c>
      <c r="M3576">
        <f>K3576-L3576</f>
        <v>0</v>
      </c>
      <c r="N3576" t="str">
        <f>IF(K3576&gt;L3576,"HIGH ZONE BIAS",IF(K3576&lt;L3576,"LOW ZONE BIAS","EQUILIBRIUM"))</f>
        <v>EQUILIBRIUM</v>
      </c>
    </row>
    <row r="3577">
      <c r="A3577">
        <v>23994</v>
      </c>
      <c r="B3577" t="str">
        <v>2024-01-03</v>
      </c>
      <c r="C3577" t="str">
        <v>Morning</v>
      </c>
      <c r="D3577">
        <v>18</v>
      </c>
      <c r="E3577" t="str">
        <f>IF(MOD(D3577,2)=0,"EVEN","ODD")</f>
        <v>EVEN</v>
      </c>
      <c r="F3577" t="str">
        <f>IF(D3577&lt;=18,"LOW (1-18)","HIGH (19-36)")</f>
        <v>LOW (1-18)</v>
      </c>
      <c r="G3577">
        <f>INT((D3577-1)/6)+1</f>
        <v>3</v>
      </c>
      <c r="H3577">
        <f>MOD(D3577-1,6)+1</f>
        <v>6</v>
      </c>
      <c r="I3577">
        <f>37-D3577</f>
        <v>19</v>
      </c>
      <c r="J3577">
        <f>ABS(D3577-D3578)</f>
        <v>18</v>
      </c>
      <c r="K3577">
        <f>AVERAGE(D3577:D3581)</f>
        <v>18</v>
      </c>
      <c r="L3577">
        <f>AVERAGE(D3577:D3596)</f>
        <v>18</v>
      </c>
      <c r="M3577">
        <f>K3577-L3577</f>
        <v>0</v>
      </c>
      <c r="N3577" t="str">
        <f>IF(K3577&gt;L3577,"HIGH ZONE BIAS",IF(K3577&lt;L3577,"LOW ZONE BIAS","EQUILIBRIUM"))</f>
        <v>EQUILIBRIUM</v>
      </c>
    </row>
    <row r="3578">
      <c r="A3578">
        <v>23993</v>
      </c>
      <c r="B3578" t="str">
        <v>2024-01-02</v>
      </c>
      <c r="C3578" t="str">
        <v>Evening</v>
      </c>
      <c r="D3578">
        <v>36</v>
      </c>
      <c r="E3578" t="str">
        <f>IF(MOD(D3578,2)=0,"EVEN","ODD")</f>
        <v>EVEN</v>
      </c>
      <c r="F3578" t="str">
        <f>IF(D3578&lt;=18,"LOW (1-18)","HIGH (19-36)")</f>
        <v>HIGH (19-36)</v>
      </c>
      <c r="G3578">
        <f>INT((D3578-1)/6)+1</f>
        <v>6</v>
      </c>
      <c r="H3578">
        <f>MOD(D3578-1,6)+1</f>
        <v>6</v>
      </c>
      <c r="I3578">
        <f>37-D3578</f>
        <v>1</v>
      </c>
      <c r="J3578">
        <f>ABS(D3578-D3579)</f>
        <v>27</v>
      </c>
      <c r="K3578">
        <f>AVERAGE(D3578:D3582)</f>
        <v>36</v>
      </c>
      <c r="L3578">
        <f>AVERAGE(D3578:D3597)</f>
        <v>36</v>
      </c>
      <c r="M3578">
        <f>K3578-L3578</f>
        <v>0</v>
      </c>
      <c r="N3578" t="str">
        <f>IF(K3578&gt;L3578,"HIGH ZONE BIAS",IF(K3578&lt;L3578,"LOW ZONE BIAS","EQUILIBRIUM"))</f>
        <v>EQUILIBRIUM</v>
      </c>
    </row>
    <row r="3579">
      <c r="A3579">
        <v>23992</v>
      </c>
      <c r="B3579" t="str">
        <v>2024-01-02</v>
      </c>
      <c r="C3579" t="str">
        <v>Afternoon</v>
      </c>
      <c r="D3579">
        <v>9</v>
      </c>
      <c r="E3579" t="str">
        <f>IF(MOD(D3579,2)=0,"EVEN","ODD")</f>
        <v>ODD</v>
      </c>
      <c r="F3579" t="str">
        <f>IF(D3579&lt;=18,"LOW (1-18)","HIGH (19-36)")</f>
        <v>LOW (1-18)</v>
      </c>
      <c r="G3579">
        <f>INT((D3579-1)/6)+1</f>
        <v>2</v>
      </c>
      <c r="H3579">
        <f>MOD(D3579-1,6)+1</f>
        <v>3</v>
      </c>
      <c r="I3579">
        <f>37-D3579</f>
        <v>28</v>
      </c>
      <c r="J3579">
        <f>ABS(D3579-D3580)</f>
        <v>24</v>
      </c>
      <c r="K3579">
        <f>AVERAGE(D3579:D3583)</f>
        <v>9</v>
      </c>
      <c r="L3579">
        <f>AVERAGE(D3579:D3598)</f>
        <v>9</v>
      </c>
      <c r="M3579">
        <f>K3579-L3579</f>
        <v>0</v>
      </c>
      <c r="N3579" t="str">
        <f>IF(K3579&gt;L3579,"HIGH ZONE BIAS",IF(K3579&lt;L3579,"LOW ZONE BIAS","EQUILIBRIUM"))</f>
        <v>EQUILIBRIUM</v>
      </c>
    </row>
    <row r="3580">
      <c r="A3580">
        <v>23991</v>
      </c>
      <c r="B3580" t="str">
        <v>2024-01-02</v>
      </c>
      <c r="C3580" t="str">
        <v>Midday</v>
      </c>
      <c r="D3580">
        <v>33</v>
      </c>
      <c r="E3580" t="str">
        <f>IF(MOD(D3580,2)=0,"EVEN","ODD")</f>
        <v>ODD</v>
      </c>
      <c r="F3580" t="str">
        <f>IF(D3580&lt;=18,"LOW (1-18)","HIGH (19-36)")</f>
        <v>HIGH (19-36)</v>
      </c>
      <c r="G3580">
        <f>INT((D3580-1)/6)+1</f>
        <v>6</v>
      </c>
      <c r="H3580">
        <f>MOD(D3580-1,6)+1</f>
        <v>3</v>
      </c>
      <c r="I3580">
        <f>37-D3580</f>
        <v>4</v>
      </c>
      <c r="J3580">
        <f>ABS(D3580-D3581)</f>
        <v>23</v>
      </c>
      <c r="K3580">
        <f>AVERAGE(D3580:D3584)</f>
        <v>33</v>
      </c>
      <c r="L3580">
        <f>AVERAGE(D3580:D3599)</f>
        <v>33</v>
      </c>
      <c r="M3580">
        <f>K3580-L3580</f>
        <v>0</v>
      </c>
      <c r="N3580" t="str">
        <f>IF(K3580&gt;L3580,"HIGH ZONE BIAS",IF(K3580&lt;L3580,"LOW ZONE BIAS","EQUILIBRIUM"))</f>
        <v>EQUILIBRIUM</v>
      </c>
    </row>
    <row r="3581">
      <c r="A3581">
        <v>23990</v>
      </c>
      <c r="B3581" t="str">
        <v>2024-01-02</v>
      </c>
      <c r="C3581" t="str">
        <v>Morning</v>
      </c>
      <c r="D3581">
        <v>10</v>
      </c>
      <c r="E3581" t="str">
        <f>IF(MOD(D3581,2)=0,"EVEN","ODD")</f>
        <v>EVEN</v>
      </c>
      <c r="F3581" t="str">
        <f>IF(D3581&lt;=18,"LOW (1-18)","HIGH (19-36)")</f>
        <v>LOW (1-18)</v>
      </c>
      <c r="G3581">
        <f>INT((D3581-1)/6)+1</f>
        <v>2</v>
      </c>
      <c r="H3581">
        <f>MOD(D3581-1,6)+1</f>
        <v>4</v>
      </c>
      <c r="I3581">
        <f>37-D3581</f>
        <v>27</v>
      </c>
      <c r="J3581">
        <f>ABS(D3581-D3582)</f>
        <v>23</v>
      </c>
      <c r="K3581">
        <f>AVERAGE(D3581:D3585)</f>
        <v>10</v>
      </c>
      <c r="L3581">
        <f>AVERAGE(D3581:D3600)</f>
        <v>10</v>
      </c>
      <c r="M3581">
        <f>K3581-L3581</f>
        <v>0</v>
      </c>
      <c r="N3581" t="str">
        <f>IF(K3581&gt;L3581,"HIGH ZONE BIAS",IF(K3581&lt;L3581,"LOW ZONE BIAS","EQUILIBRIUM"))</f>
        <v>EQUILIBRIUM</v>
      </c>
    </row>
    <row r="3582">
      <c r="A3582">
        <v>23989</v>
      </c>
      <c r="B3582" t="str">
        <v>2024-01-01</v>
      </c>
      <c r="C3582" t="str">
        <v>Evening</v>
      </c>
      <c r="D3582">
        <v>33</v>
      </c>
      <c r="E3582" t="str">
        <f>IF(MOD(D3582,2)=0,"EVEN","ODD")</f>
        <v>ODD</v>
      </c>
      <c r="F3582" t="str">
        <f>IF(D3582&lt;=18,"LOW (1-18)","HIGH (19-36)")</f>
        <v>HIGH (19-36)</v>
      </c>
      <c r="G3582">
        <f>INT((D3582-1)/6)+1</f>
        <v>6</v>
      </c>
      <c r="H3582">
        <f>MOD(D3582-1,6)+1</f>
        <v>3</v>
      </c>
      <c r="I3582">
        <f>37-D3582</f>
        <v>4</v>
      </c>
      <c r="J3582">
        <f>ABS(D3582-D3583)</f>
        <v>2</v>
      </c>
      <c r="K3582">
        <f>AVERAGE(D3582:D3586)</f>
        <v>33</v>
      </c>
      <c r="L3582">
        <f>AVERAGE(D3582:D3601)</f>
        <v>33</v>
      </c>
      <c r="M3582">
        <f>K3582-L3582</f>
        <v>0</v>
      </c>
      <c r="N3582" t="str">
        <f>IF(K3582&gt;L3582,"HIGH ZONE BIAS",IF(K3582&lt;L3582,"LOW ZONE BIAS","EQUILIBRIUM"))</f>
        <v>EQUILIBRIUM</v>
      </c>
    </row>
    <row r="3583">
      <c r="A3583">
        <v>23988</v>
      </c>
      <c r="B3583" t="str">
        <v>2024-01-01</v>
      </c>
      <c r="C3583" t="str">
        <v>Afternoon</v>
      </c>
      <c r="D3583">
        <v>31</v>
      </c>
      <c r="E3583" t="str">
        <f>IF(MOD(D3583,2)=0,"EVEN","ODD")</f>
        <v>ODD</v>
      </c>
      <c r="F3583" t="str">
        <f>IF(D3583&lt;=18,"LOW (1-18)","HIGH (19-36)")</f>
        <v>HIGH (19-36)</v>
      </c>
      <c r="G3583">
        <f>INT((D3583-1)/6)+1</f>
        <v>6</v>
      </c>
      <c r="H3583">
        <f>MOD(D3583-1,6)+1</f>
        <v>1</v>
      </c>
      <c r="I3583">
        <f>37-D3583</f>
        <v>6</v>
      </c>
      <c r="J3583">
        <f>ABS(D3583-D3584)</f>
        <v>15</v>
      </c>
      <c r="K3583">
        <f>AVERAGE(D3583:D3587)</f>
        <v>31</v>
      </c>
      <c r="L3583">
        <f>AVERAGE(D3583:D3602)</f>
        <v>31</v>
      </c>
      <c r="M3583">
        <f>K3583-L3583</f>
        <v>0</v>
      </c>
      <c r="N3583" t="str">
        <f>IF(K3583&gt;L3583,"HIGH ZONE BIAS",IF(K3583&lt;L3583,"LOW ZONE BIAS","EQUILIBRIUM"))</f>
        <v>EQUILIBRIUM</v>
      </c>
    </row>
    <row r="3584">
      <c r="A3584">
        <v>23987</v>
      </c>
      <c r="B3584" t="str">
        <v>2024-01-01</v>
      </c>
      <c r="C3584" t="str">
        <v>Midday</v>
      </c>
      <c r="D3584">
        <v>16</v>
      </c>
      <c r="E3584" t="str">
        <f>IF(MOD(D3584,2)=0,"EVEN","ODD")</f>
        <v>EVEN</v>
      </c>
      <c r="F3584" t="str">
        <f>IF(D3584&lt;=18,"LOW (1-18)","HIGH (19-36)")</f>
        <v>LOW (1-18)</v>
      </c>
      <c r="G3584">
        <f>INT((D3584-1)/6)+1</f>
        <v>3</v>
      </c>
      <c r="H3584">
        <f>MOD(D3584-1,6)+1</f>
        <v>4</v>
      </c>
      <c r="I3584">
        <f>37-D3584</f>
        <v>21</v>
      </c>
      <c r="J3584">
        <f>ABS(D3584-D3585)</f>
        <v>20</v>
      </c>
      <c r="K3584">
        <f>AVERAGE(D3584:D3588)</f>
        <v>16</v>
      </c>
      <c r="L3584">
        <f>AVERAGE(D3584:D3603)</f>
        <v>16</v>
      </c>
      <c r="M3584">
        <f>K3584-L3584</f>
        <v>0</v>
      </c>
      <c r="N3584" t="str">
        <f>IF(K3584&gt;L3584,"HIGH ZONE BIAS",IF(K3584&lt;L3584,"LOW ZONE BIAS","EQUILIBRIUM"))</f>
        <v>EQUILIBRIUM</v>
      </c>
    </row>
    <row r="3585">
      <c r="A3585">
        <v>23986</v>
      </c>
      <c r="B3585" t="str">
        <v>2024-01-01</v>
      </c>
      <c r="C3585" t="str">
        <v>Morning</v>
      </c>
      <c r="D3585">
        <v>36</v>
      </c>
      <c r="E3585" t="str">
        <f>IF(MOD(D3585,2)=0,"EVEN","ODD")</f>
        <v>EVEN</v>
      </c>
      <c r="F3585" t="str">
        <f>IF(D3585&lt;=18,"LOW (1-18)","HIGH (19-36)")</f>
        <v>HIGH (19-36)</v>
      </c>
      <c r="G3585">
        <f>INT((D3585-1)/6)+1</f>
        <v>6</v>
      </c>
      <c r="H3585">
        <f>MOD(D3585-1,6)+1</f>
        <v>6</v>
      </c>
      <c r="I3585">
        <f>37-D3585</f>
        <v>1</v>
      </c>
      <c r="J3585">
        <f>ABS(D3585-D3586)</f>
        <v>3</v>
      </c>
      <c r="K3585">
        <f>AVERAGE(D3585:D3589)</f>
        <v>36</v>
      </c>
      <c r="L3585">
        <f>AVERAGE(D3585:D3604)</f>
        <v>36</v>
      </c>
      <c r="M3585">
        <f>K3585-L3585</f>
        <v>0</v>
      </c>
      <c r="N3585" t="str">
        <f>IF(K3585&gt;L3585,"HIGH ZONE BIAS",IF(K3585&lt;L3585,"LOW ZONE BIAS","EQUILIBRIUM"))</f>
        <v>EQUILIBRIUM</v>
      </c>
    </row>
    <row r="3586">
      <c r="A3586">
        <v>23985</v>
      </c>
      <c r="B3586" t="str">
        <v>2023-12-30</v>
      </c>
      <c r="C3586" t="str">
        <v>Evening</v>
      </c>
      <c r="D3586">
        <v>33</v>
      </c>
      <c r="E3586" t="str">
        <f>IF(MOD(D3586,2)=0,"EVEN","ODD")</f>
        <v>ODD</v>
      </c>
      <c r="F3586" t="str">
        <f>IF(D3586&lt;=18,"LOW (1-18)","HIGH (19-36)")</f>
        <v>HIGH (19-36)</v>
      </c>
      <c r="G3586">
        <f>INT((D3586-1)/6)+1</f>
        <v>6</v>
      </c>
      <c r="H3586">
        <f>MOD(D3586-1,6)+1</f>
        <v>3</v>
      </c>
      <c r="I3586">
        <f>37-D3586</f>
        <v>4</v>
      </c>
      <c r="J3586">
        <f>ABS(D3586-D3587)</f>
        <v>28</v>
      </c>
      <c r="K3586">
        <f>AVERAGE(D3586:D3590)</f>
        <v>33</v>
      </c>
      <c r="L3586">
        <f>AVERAGE(D3586:D3605)</f>
        <v>33</v>
      </c>
      <c r="M3586">
        <f>K3586-L3586</f>
        <v>0</v>
      </c>
      <c r="N3586" t="str">
        <f>IF(K3586&gt;L3586,"HIGH ZONE BIAS",IF(K3586&lt;L3586,"LOW ZONE BIAS","EQUILIBRIUM"))</f>
        <v>EQUILIBRIUM</v>
      </c>
    </row>
    <row r="3587">
      <c r="A3587">
        <v>23984</v>
      </c>
      <c r="B3587" t="str">
        <v>2023-12-30</v>
      </c>
      <c r="C3587" t="str">
        <v>Afternoon</v>
      </c>
      <c r="D3587">
        <v>5</v>
      </c>
      <c r="E3587" t="str">
        <f>IF(MOD(D3587,2)=0,"EVEN","ODD")</f>
        <v>ODD</v>
      </c>
      <c r="F3587" t="str">
        <f>IF(D3587&lt;=18,"LOW (1-18)","HIGH (19-36)")</f>
        <v>LOW (1-18)</v>
      </c>
      <c r="G3587">
        <f>INT((D3587-1)/6)+1</f>
        <v>1</v>
      </c>
      <c r="H3587">
        <f>MOD(D3587-1,6)+1</f>
        <v>5</v>
      </c>
      <c r="I3587">
        <f>37-D3587</f>
        <v>32</v>
      </c>
      <c r="J3587">
        <f>ABS(D3587-D3588)</f>
        <v>1</v>
      </c>
      <c r="K3587">
        <f>AVERAGE(D3587:D3591)</f>
        <v>5</v>
      </c>
      <c r="L3587">
        <f>AVERAGE(D3587:D3606)</f>
        <v>5</v>
      </c>
      <c r="M3587">
        <f>K3587-L3587</f>
        <v>0</v>
      </c>
      <c r="N3587" t="str">
        <f>IF(K3587&gt;L3587,"HIGH ZONE BIAS",IF(K3587&lt;L3587,"LOW ZONE BIAS","EQUILIBRIUM"))</f>
        <v>EQUILIBRIUM</v>
      </c>
    </row>
    <row r="3588">
      <c r="A3588">
        <v>23983</v>
      </c>
      <c r="B3588" t="str">
        <v>2023-12-30</v>
      </c>
      <c r="C3588" t="str">
        <v>Midday</v>
      </c>
      <c r="D3588">
        <v>4</v>
      </c>
      <c r="E3588" t="str">
        <f>IF(MOD(D3588,2)=0,"EVEN","ODD")</f>
        <v>EVEN</v>
      </c>
      <c r="F3588" t="str">
        <f>IF(D3588&lt;=18,"LOW (1-18)","HIGH (19-36)")</f>
        <v>LOW (1-18)</v>
      </c>
      <c r="G3588">
        <f>INT((D3588-1)/6)+1</f>
        <v>1</v>
      </c>
      <c r="H3588">
        <f>MOD(D3588-1,6)+1</f>
        <v>4</v>
      </c>
      <c r="I3588">
        <f>37-D3588</f>
        <v>33</v>
      </c>
      <c r="J3588">
        <f>ABS(D3588-D3589)</f>
        <v>10</v>
      </c>
      <c r="K3588">
        <f>AVERAGE(D3588:D3592)</f>
        <v>4</v>
      </c>
      <c r="L3588">
        <f>AVERAGE(D3588:D3607)</f>
        <v>4</v>
      </c>
      <c r="M3588">
        <f>K3588-L3588</f>
        <v>0</v>
      </c>
      <c r="N3588" t="str">
        <f>IF(K3588&gt;L3588,"HIGH ZONE BIAS",IF(K3588&lt;L3588,"LOW ZONE BIAS","EQUILIBRIUM"))</f>
        <v>EQUILIBRIUM</v>
      </c>
    </row>
    <row r="3589">
      <c r="A3589">
        <v>23982</v>
      </c>
      <c r="B3589" t="str">
        <v>2023-12-30</v>
      </c>
      <c r="C3589" t="str">
        <v>Morning</v>
      </c>
      <c r="D3589">
        <v>14</v>
      </c>
      <c r="E3589" t="str">
        <f>IF(MOD(D3589,2)=0,"EVEN","ODD")</f>
        <v>EVEN</v>
      </c>
      <c r="F3589" t="str">
        <f>IF(D3589&lt;=18,"LOW (1-18)","HIGH (19-36)")</f>
        <v>LOW (1-18)</v>
      </c>
      <c r="G3589">
        <f>INT((D3589-1)/6)+1</f>
        <v>3</v>
      </c>
      <c r="H3589">
        <f>MOD(D3589-1,6)+1</f>
        <v>2</v>
      </c>
      <c r="I3589">
        <f>37-D3589</f>
        <v>23</v>
      </c>
      <c r="J3589">
        <f>ABS(D3589-D3590)</f>
        <v>3</v>
      </c>
      <c r="K3589">
        <f>AVERAGE(D3589:D3593)</f>
        <v>14</v>
      </c>
      <c r="L3589">
        <f>AVERAGE(D3589:D3608)</f>
        <v>14</v>
      </c>
      <c r="M3589">
        <f>K3589-L3589</f>
        <v>0</v>
      </c>
      <c r="N3589" t="str">
        <f>IF(K3589&gt;L3589,"HIGH ZONE BIAS",IF(K3589&lt;L3589,"LOW ZONE BIAS","EQUILIBRIUM"))</f>
        <v>EQUILIBRIUM</v>
      </c>
    </row>
    <row r="3590">
      <c r="A3590">
        <v>23981</v>
      </c>
      <c r="B3590" t="str">
        <v>2023-12-29</v>
      </c>
      <c r="C3590" t="str">
        <v>Evening</v>
      </c>
      <c r="D3590">
        <v>11</v>
      </c>
      <c r="E3590" t="str">
        <f>IF(MOD(D3590,2)=0,"EVEN","ODD")</f>
        <v>ODD</v>
      </c>
      <c r="F3590" t="str">
        <f>IF(D3590&lt;=18,"LOW (1-18)","HIGH (19-36)")</f>
        <v>LOW (1-18)</v>
      </c>
      <c r="G3590">
        <f>INT((D3590-1)/6)+1</f>
        <v>2</v>
      </c>
      <c r="H3590">
        <f>MOD(D3590-1,6)+1</f>
        <v>5</v>
      </c>
      <c r="I3590">
        <f>37-D3590</f>
        <v>26</v>
      </c>
      <c r="J3590">
        <f>ABS(D3590-D3591)</f>
        <v>1</v>
      </c>
      <c r="K3590">
        <f>AVERAGE(D3590:D3594)</f>
        <v>11</v>
      </c>
      <c r="L3590">
        <f>AVERAGE(D3590:D3609)</f>
        <v>11</v>
      </c>
      <c r="M3590">
        <f>K3590-L3590</f>
        <v>0</v>
      </c>
      <c r="N3590" t="str">
        <f>IF(K3590&gt;L3590,"HIGH ZONE BIAS",IF(K3590&lt;L3590,"LOW ZONE BIAS","EQUILIBRIUM"))</f>
        <v>EQUILIBRIUM</v>
      </c>
    </row>
    <row r="3591">
      <c r="A3591">
        <v>23980</v>
      </c>
      <c r="B3591" t="str">
        <v>2023-12-29</v>
      </c>
      <c r="C3591" t="str">
        <v>Afternoon</v>
      </c>
      <c r="D3591">
        <v>12</v>
      </c>
      <c r="E3591" t="str">
        <f>IF(MOD(D3591,2)=0,"EVEN","ODD")</f>
        <v>EVEN</v>
      </c>
      <c r="F3591" t="str">
        <f>IF(D3591&lt;=18,"LOW (1-18)","HIGH (19-36)")</f>
        <v>LOW (1-18)</v>
      </c>
      <c r="G3591">
        <f>INT((D3591-1)/6)+1</f>
        <v>2</v>
      </c>
      <c r="H3591">
        <f>MOD(D3591-1,6)+1</f>
        <v>6</v>
      </c>
      <c r="I3591">
        <f>37-D3591</f>
        <v>25</v>
      </c>
      <c r="J3591">
        <f>ABS(D3591-D3592)</f>
        <v>10</v>
      </c>
      <c r="K3591">
        <f>AVERAGE(D3591:D3595)</f>
        <v>12</v>
      </c>
      <c r="L3591">
        <f>AVERAGE(D3591:D3610)</f>
        <v>12</v>
      </c>
      <c r="M3591">
        <f>K3591-L3591</f>
        <v>0</v>
      </c>
      <c r="N3591" t="str">
        <f>IF(K3591&gt;L3591,"HIGH ZONE BIAS",IF(K3591&lt;L3591,"LOW ZONE BIAS","EQUILIBRIUM"))</f>
        <v>EQUILIBRIUM</v>
      </c>
    </row>
    <row r="3592">
      <c r="A3592">
        <v>23979</v>
      </c>
      <c r="B3592" t="str">
        <v>2023-12-29</v>
      </c>
      <c r="C3592" t="str">
        <v>Midday</v>
      </c>
      <c r="D3592">
        <v>2</v>
      </c>
      <c r="E3592" t="str">
        <f>IF(MOD(D3592,2)=0,"EVEN","ODD")</f>
        <v>EVEN</v>
      </c>
      <c r="F3592" t="str">
        <f>IF(D3592&lt;=18,"LOW (1-18)","HIGH (19-36)")</f>
        <v>LOW (1-18)</v>
      </c>
      <c r="G3592">
        <f>INT((D3592-1)/6)+1</f>
        <v>1</v>
      </c>
      <c r="H3592">
        <f>MOD(D3592-1,6)+1</f>
        <v>2</v>
      </c>
      <c r="I3592">
        <f>37-D3592</f>
        <v>35</v>
      </c>
      <c r="J3592">
        <f>ABS(D3592-D3593)</f>
        <v>14</v>
      </c>
      <c r="K3592">
        <f>AVERAGE(D3592:D3596)</f>
        <v>2</v>
      </c>
      <c r="L3592">
        <f>AVERAGE(D3592:D3611)</f>
        <v>2</v>
      </c>
      <c r="M3592">
        <f>K3592-L3592</f>
        <v>0</v>
      </c>
      <c r="N3592" t="str">
        <f>IF(K3592&gt;L3592,"HIGH ZONE BIAS",IF(K3592&lt;L3592,"LOW ZONE BIAS","EQUILIBRIUM"))</f>
        <v>EQUILIBRIUM</v>
      </c>
    </row>
    <row r="3593">
      <c r="A3593">
        <v>23978</v>
      </c>
      <c r="B3593" t="str">
        <v>2023-12-29</v>
      </c>
      <c r="C3593" t="str">
        <v>Morning</v>
      </c>
      <c r="D3593">
        <v>16</v>
      </c>
      <c r="E3593" t="str">
        <f>IF(MOD(D3593,2)=0,"EVEN","ODD")</f>
        <v>EVEN</v>
      </c>
      <c r="F3593" t="str">
        <f>IF(D3593&lt;=18,"LOW (1-18)","HIGH (19-36)")</f>
        <v>LOW (1-18)</v>
      </c>
      <c r="G3593">
        <f>INT((D3593-1)/6)+1</f>
        <v>3</v>
      </c>
      <c r="H3593">
        <f>MOD(D3593-1,6)+1</f>
        <v>4</v>
      </c>
      <c r="I3593">
        <f>37-D3593</f>
        <v>21</v>
      </c>
      <c r="J3593">
        <f>ABS(D3593-D3594)</f>
        <v>5</v>
      </c>
      <c r="K3593">
        <f>AVERAGE(D3593:D3597)</f>
        <v>16</v>
      </c>
      <c r="L3593">
        <f>AVERAGE(D3593:D3612)</f>
        <v>16</v>
      </c>
      <c r="M3593">
        <f>K3593-L3593</f>
        <v>0</v>
      </c>
      <c r="N3593" t="str">
        <f>IF(K3593&gt;L3593,"HIGH ZONE BIAS",IF(K3593&lt;L3593,"LOW ZONE BIAS","EQUILIBRIUM"))</f>
        <v>EQUILIBRIUM</v>
      </c>
    </row>
    <row r="3594">
      <c r="A3594">
        <v>23977</v>
      </c>
      <c r="B3594" t="str">
        <v>2023-12-28</v>
      </c>
      <c r="C3594" t="str">
        <v>Evening</v>
      </c>
      <c r="D3594">
        <v>11</v>
      </c>
      <c r="E3594" t="str">
        <f>IF(MOD(D3594,2)=0,"EVEN","ODD")</f>
        <v>ODD</v>
      </c>
      <c r="F3594" t="str">
        <f>IF(D3594&lt;=18,"LOW (1-18)","HIGH (19-36)")</f>
        <v>LOW (1-18)</v>
      </c>
      <c r="G3594">
        <f>INT((D3594-1)/6)+1</f>
        <v>2</v>
      </c>
      <c r="H3594">
        <f>MOD(D3594-1,6)+1</f>
        <v>5</v>
      </c>
      <c r="I3594">
        <f>37-D3594</f>
        <v>26</v>
      </c>
      <c r="J3594">
        <f>ABS(D3594-D3595)</f>
        <v>3</v>
      </c>
      <c r="K3594">
        <f>AVERAGE(D3594:D3598)</f>
        <v>11</v>
      </c>
      <c r="L3594">
        <f>AVERAGE(D3594:D3613)</f>
        <v>11</v>
      </c>
      <c r="M3594">
        <f>K3594-L3594</f>
        <v>0</v>
      </c>
      <c r="N3594" t="str">
        <f>IF(K3594&gt;L3594,"HIGH ZONE BIAS",IF(K3594&lt;L3594,"LOW ZONE BIAS","EQUILIBRIUM"))</f>
        <v>EQUILIBRIUM</v>
      </c>
    </row>
    <row r="3595">
      <c r="A3595">
        <v>23976</v>
      </c>
      <c r="B3595" t="str">
        <v>2023-12-28</v>
      </c>
      <c r="C3595" t="str">
        <v>Afternoon</v>
      </c>
      <c r="D3595">
        <v>14</v>
      </c>
      <c r="E3595" t="str">
        <f>IF(MOD(D3595,2)=0,"EVEN","ODD")</f>
        <v>EVEN</v>
      </c>
      <c r="F3595" t="str">
        <f>IF(D3595&lt;=18,"LOW (1-18)","HIGH (19-36)")</f>
        <v>LOW (1-18)</v>
      </c>
      <c r="G3595">
        <f>INT((D3595-1)/6)+1</f>
        <v>3</v>
      </c>
      <c r="H3595">
        <f>MOD(D3595-1,6)+1</f>
        <v>2</v>
      </c>
      <c r="I3595">
        <f>37-D3595</f>
        <v>23</v>
      </c>
      <c r="J3595">
        <f>ABS(D3595-D3596)</f>
        <v>0</v>
      </c>
      <c r="K3595">
        <f>AVERAGE(D3595:D3599)</f>
        <v>14</v>
      </c>
      <c r="L3595">
        <f>AVERAGE(D3595:D3614)</f>
        <v>14</v>
      </c>
      <c r="M3595">
        <f>K3595-L3595</f>
        <v>0</v>
      </c>
      <c r="N3595" t="str">
        <f>IF(K3595&gt;L3595,"HIGH ZONE BIAS",IF(K3595&lt;L3595,"LOW ZONE BIAS","EQUILIBRIUM"))</f>
        <v>EQUILIBRIUM</v>
      </c>
    </row>
    <row r="3596">
      <c r="A3596">
        <v>23975</v>
      </c>
      <c r="B3596" t="str">
        <v>2023-12-28</v>
      </c>
      <c r="C3596" t="str">
        <v>Midday</v>
      </c>
      <c r="D3596">
        <v>14</v>
      </c>
      <c r="E3596" t="str">
        <f>IF(MOD(D3596,2)=0,"EVEN","ODD")</f>
        <v>EVEN</v>
      </c>
      <c r="F3596" t="str">
        <f>IF(D3596&lt;=18,"LOW (1-18)","HIGH (19-36)")</f>
        <v>LOW (1-18)</v>
      </c>
      <c r="G3596">
        <f>INT((D3596-1)/6)+1</f>
        <v>3</v>
      </c>
      <c r="H3596">
        <f>MOD(D3596-1,6)+1</f>
        <v>2</v>
      </c>
      <c r="I3596">
        <f>37-D3596</f>
        <v>23</v>
      </c>
      <c r="J3596">
        <f>ABS(D3596-D3597)</f>
        <v>12</v>
      </c>
      <c r="K3596">
        <f>AVERAGE(D3596:D3600)</f>
        <v>14</v>
      </c>
      <c r="L3596">
        <f>AVERAGE(D3596:D3615)</f>
        <v>14</v>
      </c>
      <c r="M3596">
        <f>K3596-L3596</f>
        <v>0</v>
      </c>
      <c r="N3596" t="str">
        <f>IF(K3596&gt;L3596,"HIGH ZONE BIAS",IF(K3596&lt;L3596,"LOW ZONE BIAS","EQUILIBRIUM"))</f>
        <v>EQUILIBRIUM</v>
      </c>
    </row>
    <row r="3597">
      <c r="A3597">
        <v>23974</v>
      </c>
      <c r="B3597" t="str">
        <v>2023-12-28</v>
      </c>
      <c r="C3597" t="str">
        <v>Morning</v>
      </c>
      <c r="D3597">
        <v>2</v>
      </c>
      <c r="E3597" t="str">
        <f>IF(MOD(D3597,2)=0,"EVEN","ODD")</f>
        <v>EVEN</v>
      </c>
      <c r="F3597" t="str">
        <f>IF(D3597&lt;=18,"LOW (1-18)","HIGH (19-36)")</f>
        <v>LOW (1-18)</v>
      </c>
      <c r="G3597">
        <f>INT((D3597-1)/6)+1</f>
        <v>1</v>
      </c>
      <c r="H3597">
        <f>MOD(D3597-1,6)+1</f>
        <v>2</v>
      </c>
      <c r="I3597">
        <f>37-D3597</f>
        <v>35</v>
      </c>
      <c r="J3597">
        <f>ABS(D3597-D3598)</f>
        <v>12</v>
      </c>
      <c r="K3597">
        <f>AVERAGE(D3597:D3601)</f>
        <v>2</v>
      </c>
      <c r="L3597">
        <f>AVERAGE(D3597:D3616)</f>
        <v>2</v>
      </c>
      <c r="M3597">
        <f>K3597-L3597</f>
        <v>0</v>
      </c>
      <c r="N3597" t="str">
        <f>IF(K3597&gt;L3597,"HIGH ZONE BIAS",IF(K3597&lt;L3597,"LOW ZONE BIAS","EQUILIBRIUM"))</f>
        <v>EQUILIBRIUM</v>
      </c>
    </row>
    <row r="3598">
      <c r="A3598">
        <v>23973</v>
      </c>
      <c r="B3598" t="str">
        <v>2023-12-27</v>
      </c>
      <c r="C3598" t="str">
        <v>Evening</v>
      </c>
      <c r="D3598">
        <v>14</v>
      </c>
      <c r="E3598" t="str">
        <f>IF(MOD(D3598,2)=0,"EVEN","ODD")</f>
        <v>EVEN</v>
      </c>
      <c r="F3598" t="str">
        <f>IF(D3598&lt;=18,"LOW (1-18)","HIGH (19-36)")</f>
        <v>LOW (1-18)</v>
      </c>
      <c r="G3598">
        <f>INT((D3598-1)/6)+1</f>
        <v>3</v>
      </c>
      <c r="H3598">
        <f>MOD(D3598-1,6)+1</f>
        <v>2</v>
      </c>
      <c r="I3598">
        <f>37-D3598</f>
        <v>23</v>
      </c>
      <c r="J3598">
        <f>ABS(D3598-D3599)</f>
        <v>21</v>
      </c>
      <c r="K3598">
        <f>AVERAGE(D3598:D3602)</f>
        <v>14</v>
      </c>
      <c r="L3598">
        <f>AVERAGE(D3598:D3617)</f>
        <v>14</v>
      </c>
      <c r="M3598">
        <f>K3598-L3598</f>
        <v>0</v>
      </c>
      <c r="N3598" t="str">
        <f>IF(K3598&gt;L3598,"HIGH ZONE BIAS",IF(K3598&lt;L3598,"LOW ZONE BIAS","EQUILIBRIUM"))</f>
        <v>EQUILIBRIUM</v>
      </c>
    </row>
    <row r="3599">
      <c r="A3599">
        <v>23972</v>
      </c>
      <c r="B3599" t="str">
        <v>2023-12-27</v>
      </c>
      <c r="C3599" t="str">
        <v>Afternoon</v>
      </c>
      <c r="D3599">
        <v>35</v>
      </c>
      <c r="E3599" t="str">
        <f>IF(MOD(D3599,2)=0,"EVEN","ODD")</f>
        <v>ODD</v>
      </c>
      <c r="F3599" t="str">
        <f>IF(D3599&lt;=18,"LOW (1-18)","HIGH (19-36)")</f>
        <v>HIGH (19-36)</v>
      </c>
      <c r="G3599">
        <f>INT((D3599-1)/6)+1</f>
        <v>6</v>
      </c>
      <c r="H3599">
        <f>MOD(D3599-1,6)+1</f>
        <v>5</v>
      </c>
      <c r="I3599">
        <f>37-D3599</f>
        <v>2</v>
      </c>
      <c r="J3599">
        <f>ABS(D3599-D3600)</f>
        <v>11</v>
      </c>
      <c r="K3599">
        <f>AVERAGE(D3599:D3603)</f>
        <v>35</v>
      </c>
      <c r="L3599">
        <f>AVERAGE(D3599:D3618)</f>
        <v>35</v>
      </c>
      <c r="M3599">
        <f>K3599-L3599</f>
        <v>0</v>
      </c>
      <c r="N3599" t="str">
        <f>IF(K3599&gt;L3599,"HIGH ZONE BIAS",IF(K3599&lt;L3599,"LOW ZONE BIAS","EQUILIBRIUM"))</f>
        <v>EQUILIBRIUM</v>
      </c>
    </row>
    <row r="3600">
      <c r="A3600">
        <v>23971</v>
      </c>
      <c r="B3600" t="str">
        <v>2023-12-27</v>
      </c>
      <c r="C3600" t="str">
        <v>Midday</v>
      </c>
      <c r="D3600">
        <v>24</v>
      </c>
      <c r="E3600" t="str">
        <f>IF(MOD(D3600,2)=0,"EVEN","ODD")</f>
        <v>EVEN</v>
      </c>
      <c r="F3600" t="str">
        <f>IF(D3600&lt;=18,"LOW (1-18)","HIGH (19-36)")</f>
        <v>HIGH (19-36)</v>
      </c>
      <c r="G3600">
        <f>INT((D3600-1)/6)+1</f>
        <v>4</v>
      </c>
      <c r="H3600">
        <f>MOD(D3600-1,6)+1</f>
        <v>6</v>
      </c>
      <c r="I3600">
        <f>37-D3600</f>
        <v>13</v>
      </c>
      <c r="J3600">
        <f>ABS(D3600-D3601)</f>
        <v>6</v>
      </c>
      <c r="K3600">
        <f>AVERAGE(D3600:D3604)</f>
        <v>24</v>
      </c>
      <c r="L3600">
        <f>AVERAGE(D3600:D3619)</f>
        <v>24</v>
      </c>
      <c r="M3600">
        <f>K3600-L3600</f>
        <v>0</v>
      </c>
      <c r="N3600" t="str">
        <f>IF(K3600&gt;L3600,"HIGH ZONE BIAS",IF(K3600&lt;L3600,"LOW ZONE BIAS","EQUILIBRIUM"))</f>
        <v>EQUILIBRIUM</v>
      </c>
    </row>
    <row r="3601">
      <c r="A3601">
        <v>23970</v>
      </c>
      <c r="B3601" t="str">
        <v>2023-12-27</v>
      </c>
      <c r="C3601" t="str">
        <v>Morning</v>
      </c>
      <c r="D3601">
        <v>18</v>
      </c>
      <c r="E3601" t="str">
        <f>IF(MOD(D3601,2)=0,"EVEN","ODD")</f>
        <v>EVEN</v>
      </c>
      <c r="F3601" t="str">
        <f>IF(D3601&lt;=18,"LOW (1-18)","HIGH (19-36)")</f>
        <v>LOW (1-18)</v>
      </c>
      <c r="G3601">
        <f>INT((D3601-1)/6)+1</f>
        <v>3</v>
      </c>
      <c r="H3601">
        <f>MOD(D3601-1,6)+1</f>
        <v>6</v>
      </c>
      <c r="I3601">
        <f>37-D3601</f>
        <v>19</v>
      </c>
      <c r="J3601">
        <f>ABS(D3601-D3602)</f>
        <v>17</v>
      </c>
      <c r="K3601">
        <f>AVERAGE(D3601:D3605)</f>
        <v>18</v>
      </c>
      <c r="L3601">
        <f>AVERAGE(D3601:D3620)</f>
        <v>18</v>
      </c>
      <c r="M3601">
        <f>K3601-L3601</f>
        <v>0</v>
      </c>
      <c r="N3601" t="str">
        <f>IF(K3601&gt;L3601,"HIGH ZONE BIAS",IF(K3601&lt;L3601,"LOW ZONE BIAS","EQUILIBRIUM"))</f>
        <v>EQUILIBRIUM</v>
      </c>
    </row>
    <row r="3602">
      <c r="A3602">
        <v>23969</v>
      </c>
      <c r="B3602" t="str">
        <v>2023-12-26</v>
      </c>
      <c r="C3602" t="str">
        <v>Evening</v>
      </c>
      <c r="D3602">
        <v>35</v>
      </c>
      <c r="E3602" t="str">
        <f>IF(MOD(D3602,2)=0,"EVEN","ODD")</f>
        <v>ODD</v>
      </c>
      <c r="F3602" t="str">
        <f>IF(D3602&lt;=18,"LOW (1-18)","HIGH (19-36)")</f>
        <v>HIGH (19-36)</v>
      </c>
      <c r="G3602">
        <f>INT((D3602-1)/6)+1</f>
        <v>6</v>
      </c>
      <c r="H3602">
        <f>MOD(D3602-1,6)+1</f>
        <v>5</v>
      </c>
      <c r="I3602">
        <f>37-D3602</f>
        <v>2</v>
      </c>
      <c r="J3602">
        <f>ABS(D3602-D3603)</f>
        <v>17</v>
      </c>
      <c r="K3602">
        <f>AVERAGE(D3602:D3606)</f>
        <v>35</v>
      </c>
      <c r="L3602">
        <f>AVERAGE(D3602:D3621)</f>
        <v>35</v>
      </c>
      <c r="M3602">
        <f>K3602-L3602</f>
        <v>0</v>
      </c>
      <c r="N3602" t="str">
        <f>IF(K3602&gt;L3602,"HIGH ZONE BIAS",IF(K3602&lt;L3602,"LOW ZONE BIAS","EQUILIBRIUM"))</f>
        <v>EQUILIBRIUM</v>
      </c>
    </row>
    <row r="3603">
      <c r="A3603">
        <v>23968</v>
      </c>
      <c r="B3603" t="str">
        <v>2023-12-26</v>
      </c>
      <c r="C3603" t="str">
        <v>Afternoon</v>
      </c>
      <c r="D3603">
        <v>18</v>
      </c>
      <c r="E3603" t="str">
        <f>IF(MOD(D3603,2)=0,"EVEN","ODD")</f>
        <v>EVEN</v>
      </c>
      <c r="F3603" t="str">
        <f>IF(D3603&lt;=18,"LOW (1-18)","HIGH (19-36)")</f>
        <v>LOW (1-18)</v>
      </c>
      <c r="G3603">
        <f>INT((D3603-1)/6)+1</f>
        <v>3</v>
      </c>
      <c r="H3603">
        <f>MOD(D3603-1,6)+1</f>
        <v>6</v>
      </c>
      <c r="I3603">
        <f>37-D3603</f>
        <v>19</v>
      </c>
      <c r="J3603">
        <f>ABS(D3603-D3604)</f>
        <v>3</v>
      </c>
      <c r="K3603">
        <f>AVERAGE(D3603:D3607)</f>
        <v>18</v>
      </c>
      <c r="L3603">
        <f>AVERAGE(D3603:D3622)</f>
        <v>18</v>
      </c>
      <c r="M3603">
        <f>K3603-L3603</f>
        <v>0</v>
      </c>
      <c r="N3603" t="str">
        <f>IF(K3603&gt;L3603,"HIGH ZONE BIAS",IF(K3603&lt;L3603,"LOW ZONE BIAS","EQUILIBRIUM"))</f>
        <v>EQUILIBRIUM</v>
      </c>
    </row>
    <row r="3604">
      <c r="A3604">
        <v>23967</v>
      </c>
      <c r="B3604" t="str">
        <v>2023-12-26</v>
      </c>
      <c r="C3604" t="str">
        <v>Midday</v>
      </c>
      <c r="D3604">
        <v>15</v>
      </c>
      <c r="E3604" t="str">
        <f>IF(MOD(D3604,2)=0,"EVEN","ODD")</f>
        <v>ODD</v>
      </c>
      <c r="F3604" t="str">
        <f>IF(D3604&lt;=18,"LOW (1-18)","HIGH (19-36)")</f>
        <v>LOW (1-18)</v>
      </c>
      <c r="G3604">
        <f>INT((D3604-1)/6)+1</f>
        <v>3</v>
      </c>
      <c r="H3604">
        <f>MOD(D3604-1,6)+1</f>
        <v>3</v>
      </c>
      <c r="I3604">
        <f>37-D3604</f>
        <v>22</v>
      </c>
      <c r="J3604">
        <f>ABS(D3604-D3605)</f>
        <v>11</v>
      </c>
      <c r="K3604">
        <f>AVERAGE(D3604:D3608)</f>
        <v>15</v>
      </c>
      <c r="L3604">
        <f>AVERAGE(D3604:D3623)</f>
        <v>15</v>
      </c>
      <c r="M3604">
        <f>K3604-L3604</f>
        <v>0</v>
      </c>
      <c r="N3604" t="str">
        <f>IF(K3604&gt;L3604,"HIGH ZONE BIAS",IF(K3604&lt;L3604,"LOW ZONE BIAS","EQUILIBRIUM"))</f>
        <v>EQUILIBRIUM</v>
      </c>
    </row>
    <row r="3605">
      <c r="A3605">
        <v>23966</v>
      </c>
      <c r="B3605" t="str">
        <v>2023-12-26</v>
      </c>
      <c r="C3605" t="str">
        <v>Morning</v>
      </c>
      <c r="D3605">
        <v>26</v>
      </c>
      <c r="E3605" t="str">
        <f>IF(MOD(D3605,2)=0,"EVEN","ODD")</f>
        <v>EVEN</v>
      </c>
      <c r="F3605" t="str">
        <f>IF(D3605&lt;=18,"LOW (1-18)","HIGH (19-36)")</f>
        <v>HIGH (19-36)</v>
      </c>
      <c r="G3605">
        <f>INT((D3605-1)/6)+1</f>
        <v>5</v>
      </c>
      <c r="H3605">
        <f>MOD(D3605-1,6)+1</f>
        <v>2</v>
      </c>
      <c r="I3605">
        <f>37-D3605</f>
        <v>11</v>
      </c>
      <c r="J3605">
        <f>ABS(D3605-D3606)</f>
        <v>5</v>
      </c>
      <c r="K3605">
        <f>AVERAGE(D3605:D3609)</f>
        <v>26</v>
      </c>
      <c r="L3605">
        <f>AVERAGE(D3605:D3624)</f>
        <v>26</v>
      </c>
      <c r="M3605">
        <f>K3605-L3605</f>
        <v>0</v>
      </c>
      <c r="N3605" t="str">
        <f>IF(K3605&gt;L3605,"HIGH ZONE BIAS",IF(K3605&lt;L3605,"LOW ZONE BIAS","EQUILIBRIUM"))</f>
        <v>EQUILIBRIUM</v>
      </c>
    </row>
    <row r="3606">
      <c r="A3606">
        <v>23965</v>
      </c>
      <c r="B3606" t="str">
        <v>2023-12-23</v>
      </c>
      <c r="C3606" t="str">
        <v>Evening</v>
      </c>
      <c r="D3606">
        <v>31</v>
      </c>
      <c r="E3606" t="str">
        <f>IF(MOD(D3606,2)=0,"EVEN","ODD")</f>
        <v>ODD</v>
      </c>
      <c r="F3606" t="str">
        <f>IF(D3606&lt;=18,"LOW (1-18)","HIGH (19-36)")</f>
        <v>HIGH (19-36)</v>
      </c>
      <c r="G3606">
        <f>INT((D3606-1)/6)+1</f>
        <v>6</v>
      </c>
      <c r="H3606">
        <f>MOD(D3606-1,6)+1</f>
        <v>1</v>
      </c>
      <c r="I3606">
        <f>37-D3606</f>
        <v>6</v>
      </c>
      <c r="J3606">
        <f>ABS(D3606-D3607)</f>
        <v>22</v>
      </c>
      <c r="K3606">
        <f>AVERAGE(D3606:D3610)</f>
        <v>31</v>
      </c>
      <c r="L3606">
        <f>AVERAGE(D3606:D3625)</f>
        <v>31</v>
      </c>
      <c r="M3606">
        <f>K3606-L3606</f>
        <v>0</v>
      </c>
      <c r="N3606" t="str">
        <f>IF(K3606&gt;L3606,"HIGH ZONE BIAS",IF(K3606&lt;L3606,"LOW ZONE BIAS","EQUILIBRIUM"))</f>
        <v>EQUILIBRIUM</v>
      </c>
    </row>
    <row r="3607">
      <c r="A3607">
        <v>23964</v>
      </c>
      <c r="B3607" t="str">
        <v>2023-12-23</v>
      </c>
      <c r="C3607" t="str">
        <v>Afternoon</v>
      </c>
      <c r="D3607">
        <v>9</v>
      </c>
      <c r="E3607" t="str">
        <f>IF(MOD(D3607,2)=0,"EVEN","ODD")</f>
        <v>ODD</v>
      </c>
      <c r="F3607" t="str">
        <f>IF(D3607&lt;=18,"LOW (1-18)","HIGH (19-36)")</f>
        <v>LOW (1-18)</v>
      </c>
      <c r="G3607">
        <f>INT((D3607-1)/6)+1</f>
        <v>2</v>
      </c>
      <c r="H3607">
        <f>MOD(D3607-1,6)+1</f>
        <v>3</v>
      </c>
      <c r="I3607">
        <f>37-D3607</f>
        <v>28</v>
      </c>
      <c r="J3607">
        <f>ABS(D3607-D3608)</f>
        <v>14</v>
      </c>
      <c r="K3607">
        <f>AVERAGE(D3607:D3611)</f>
        <v>9</v>
      </c>
      <c r="L3607">
        <f>AVERAGE(D3607:D3626)</f>
        <v>9</v>
      </c>
      <c r="M3607">
        <f>K3607-L3607</f>
        <v>0</v>
      </c>
      <c r="N3607" t="str">
        <f>IF(K3607&gt;L3607,"HIGH ZONE BIAS",IF(K3607&lt;L3607,"LOW ZONE BIAS","EQUILIBRIUM"))</f>
        <v>EQUILIBRIUM</v>
      </c>
    </row>
    <row r="3608">
      <c r="A3608">
        <v>23963</v>
      </c>
      <c r="B3608" t="str">
        <v>2023-12-23</v>
      </c>
      <c r="C3608" t="str">
        <v>Midday</v>
      </c>
      <c r="D3608">
        <v>23</v>
      </c>
      <c r="E3608" t="str">
        <f>IF(MOD(D3608,2)=0,"EVEN","ODD")</f>
        <v>ODD</v>
      </c>
      <c r="F3608" t="str">
        <f>IF(D3608&lt;=18,"LOW (1-18)","HIGH (19-36)")</f>
        <v>HIGH (19-36)</v>
      </c>
      <c r="G3608">
        <f>INT((D3608-1)/6)+1</f>
        <v>4</v>
      </c>
      <c r="H3608">
        <f>MOD(D3608-1,6)+1</f>
        <v>5</v>
      </c>
      <c r="I3608">
        <f>37-D3608</f>
        <v>14</v>
      </c>
      <c r="J3608">
        <f>ABS(D3608-D3609)</f>
        <v>7</v>
      </c>
      <c r="K3608">
        <f>AVERAGE(D3608:D3612)</f>
        <v>23</v>
      </c>
      <c r="L3608">
        <f>AVERAGE(D3608:D3627)</f>
        <v>23</v>
      </c>
      <c r="M3608">
        <f>K3608-L3608</f>
        <v>0</v>
      </c>
      <c r="N3608" t="str">
        <f>IF(K3608&gt;L3608,"HIGH ZONE BIAS",IF(K3608&lt;L3608,"LOW ZONE BIAS","EQUILIBRIUM"))</f>
        <v>EQUILIBRIUM</v>
      </c>
    </row>
    <row r="3609">
      <c r="A3609">
        <v>23962</v>
      </c>
      <c r="B3609" t="str">
        <v>2023-12-23</v>
      </c>
      <c r="C3609" t="str">
        <v>Morning</v>
      </c>
      <c r="D3609">
        <v>30</v>
      </c>
      <c r="E3609" t="str">
        <f>IF(MOD(D3609,2)=0,"EVEN","ODD")</f>
        <v>EVEN</v>
      </c>
      <c r="F3609" t="str">
        <f>IF(D3609&lt;=18,"LOW (1-18)","HIGH (19-36)")</f>
        <v>HIGH (19-36)</v>
      </c>
      <c r="G3609">
        <f>INT((D3609-1)/6)+1</f>
        <v>5</v>
      </c>
      <c r="H3609">
        <f>MOD(D3609-1,6)+1</f>
        <v>6</v>
      </c>
      <c r="I3609">
        <f>37-D3609</f>
        <v>7</v>
      </c>
      <c r="J3609">
        <f>ABS(D3609-D3610)</f>
        <v>23</v>
      </c>
      <c r="K3609">
        <f>AVERAGE(D3609:D3613)</f>
        <v>30</v>
      </c>
      <c r="L3609">
        <f>AVERAGE(D3609:D3628)</f>
        <v>30</v>
      </c>
      <c r="M3609">
        <f>K3609-L3609</f>
        <v>0</v>
      </c>
      <c r="N3609" t="str">
        <f>IF(K3609&gt;L3609,"HIGH ZONE BIAS",IF(K3609&lt;L3609,"LOW ZONE BIAS","EQUILIBRIUM"))</f>
        <v>EQUILIBRIUM</v>
      </c>
    </row>
    <row r="3610">
      <c r="A3610">
        <v>23961</v>
      </c>
      <c r="B3610" t="str">
        <v>2023-12-22</v>
      </c>
      <c r="C3610" t="str">
        <v>Evening</v>
      </c>
      <c r="D3610">
        <v>7</v>
      </c>
      <c r="E3610" t="str">
        <f>IF(MOD(D3610,2)=0,"EVEN","ODD")</f>
        <v>ODD</v>
      </c>
      <c r="F3610" t="str">
        <f>IF(D3610&lt;=18,"LOW (1-18)","HIGH (19-36)")</f>
        <v>LOW (1-18)</v>
      </c>
      <c r="G3610">
        <f>INT((D3610-1)/6)+1</f>
        <v>2</v>
      </c>
      <c r="H3610">
        <f>MOD(D3610-1,6)+1</f>
        <v>1</v>
      </c>
      <c r="I3610">
        <f>37-D3610</f>
        <v>30</v>
      </c>
      <c r="J3610">
        <f>ABS(D3610-D3611)</f>
        <v>12</v>
      </c>
      <c r="K3610">
        <f>AVERAGE(D3610:D3614)</f>
        <v>7</v>
      </c>
      <c r="L3610">
        <f>AVERAGE(D3610:D3629)</f>
        <v>7</v>
      </c>
      <c r="M3610">
        <f>K3610-L3610</f>
        <v>0</v>
      </c>
      <c r="N3610" t="str">
        <f>IF(K3610&gt;L3610,"HIGH ZONE BIAS",IF(K3610&lt;L3610,"LOW ZONE BIAS","EQUILIBRIUM"))</f>
        <v>EQUILIBRIUM</v>
      </c>
    </row>
    <row r="3611">
      <c r="A3611">
        <v>23960</v>
      </c>
      <c r="B3611" t="str">
        <v>2023-12-22</v>
      </c>
      <c r="C3611" t="str">
        <v>Afternoon</v>
      </c>
      <c r="D3611">
        <v>19</v>
      </c>
      <c r="E3611" t="str">
        <f>IF(MOD(D3611,2)=0,"EVEN","ODD")</f>
        <v>ODD</v>
      </c>
      <c r="F3611" t="str">
        <f>IF(D3611&lt;=18,"LOW (1-18)","HIGH (19-36)")</f>
        <v>HIGH (19-36)</v>
      </c>
      <c r="G3611">
        <f>INT((D3611-1)/6)+1</f>
        <v>4</v>
      </c>
      <c r="H3611">
        <f>MOD(D3611-1,6)+1</f>
        <v>1</v>
      </c>
      <c r="I3611">
        <f>37-D3611</f>
        <v>18</v>
      </c>
      <c r="J3611">
        <f>ABS(D3611-D3612)</f>
        <v>15</v>
      </c>
      <c r="K3611">
        <f>AVERAGE(D3611:D3615)</f>
        <v>19</v>
      </c>
      <c r="L3611">
        <f>AVERAGE(D3611:D3630)</f>
        <v>19</v>
      </c>
      <c r="M3611">
        <f>K3611-L3611</f>
        <v>0</v>
      </c>
      <c r="N3611" t="str">
        <f>IF(K3611&gt;L3611,"HIGH ZONE BIAS",IF(K3611&lt;L3611,"LOW ZONE BIAS","EQUILIBRIUM"))</f>
        <v>EQUILIBRIUM</v>
      </c>
    </row>
    <row r="3612">
      <c r="A3612">
        <v>23959</v>
      </c>
      <c r="B3612" t="str">
        <v>2023-12-22</v>
      </c>
      <c r="C3612" t="str">
        <v>Midday</v>
      </c>
      <c r="D3612">
        <v>4</v>
      </c>
      <c r="E3612" t="str">
        <f>IF(MOD(D3612,2)=0,"EVEN","ODD")</f>
        <v>EVEN</v>
      </c>
      <c r="F3612" t="str">
        <f>IF(D3612&lt;=18,"LOW (1-18)","HIGH (19-36)")</f>
        <v>LOW (1-18)</v>
      </c>
      <c r="G3612">
        <f>INT((D3612-1)/6)+1</f>
        <v>1</v>
      </c>
      <c r="H3612">
        <f>MOD(D3612-1,6)+1</f>
        <v>4</v>
      </c>
      <c r="I3612">
        <f>37-D3612</f>
        <v>33</v>
      </c>
      <c r="J3612">
        <f>ABS(D3612-D3613)</f>
        <v>26</v>
      </c>
      <c r="K3612">
        <f>AVERAGE(D3612:D3616)</f>
        <v>4</v>
      </c>
      <c r="L3612">
        <f>AVERAGE(D3612:D3631)</f>
        <v>4</v>
      </c>
      <c r="M3612">
        <f>K3612-L3612</f>
        <v>0</v>
      </c>
      <c r="N3612" t="str">
        <f>IF(K3612&gt;L3612,"HIGH ZONE BIAS",IF(K3612&lt;L3612,"LOW ZONE BIAS","EQUILIBRIUM"))</f>
        <v>EQUILIBRIUM</v>
      </c>
    </row>
    <row r="3613">
      <c r="A3613">
        <v>23958</v>
      </c>
      <c r="B3613" t="str">
        <v>2023-12-22</v>
      </c>
      <c r="C3613" t="str">
        <v>Morning</v>
      </c>
      <c r="D3613">
        <v>30</v>
      </c>
      <c r="E3613" t="str">
        <f>IF(MOD(D3613,2)=0,"EVEN","ODD")</f>
        <v>EVEN</v>
      </c>
      <c r="F3613" t="str">
        <f>IF(D3613&lt;=18,"LOW (1-18)","HIGH (19-36)")</f>
        <v>HIGH (19-36)</v>
      </c>
      <c r="G3613">
        <f>INT((D3613-1)/6)+1</f>
        <v>5</v>
      </c>
      <c r="H3613">
        <f>MOD(D3613-1,6)+1</f>
        <v>6</v>
      </c>
      <c r="I3613">
        <f>37-D3613</f>
        <v>7</v>
      </c>
      <c r="J3613">
        <f>ABS(D3613-D3614)</f>
        <v>26</v>
      </c>
      <c r="K3613">
        <f>AVERAGE(D3613:D3617)</f>
        <v>30</v>
      </c>
      <c r="L3613">
        <f>AVERAGE(D3613:D3632)</f>
        <v>30</v>
      </c>
      <c r="M3613">
        <f>K3613-L3613</f>
        <v>0</v>
      </c>
      <c r="N3613" t="str">
        <f>IF(K3613&gt;L3613,"HIGH ZONE BIAS",IF(K3613&lt;L3613,"LOW ZONE BIAS","EQUILIBRIUM"))</f>
        <v>EQUILIBRIUM</v>
      </c>
    </row>
    <row r="3614">
      <c r="A3614">
        <v>23957</v>
      </c>
      <c r="B3614" t="str">
        <v>2023-12-21</v>
      </c>
      <c r="C3614" t="str">
        <v>Evening</v>
      </c>
      <c r="D3614">
        <v>4</v>
      </c>
      <c r="E3614" t="str">
        <f>IF(MOD(D3614,2)=0,"EVEN","ODD")</f>
        <v>EVEN</v>
      </c>
      <c r="F3614" t="str">
        <f>IF(D3614&lt;=18,"LOW (1-18)","HIGH (19-36)")</f>
        <v>LOW (1-18)</v>
      </c>
      <c r="G3614">
        <f>INT((D3614-1)/6)+1</f>
        <v>1</v>
      </c>
      <c r="H3614">
        <f>MOD(D3614-1,6)+1</f>
        <v>4</v>
      </c>
      <c r="I3614">
        <f>37-D3614</f>
        <v>33</v>
      </c>
      <c r="J3614">
        <f>ABS(D3614-D3615)</f>
        <v>1</v>
      </c>
      <c r="K3614">
        <f>AVERAGE(D3614:D3618)</f>
        <v>4</v>
      </c>
      <c r="L3614">
        <f>AVERAGE(D3614:D3633)</f>
        <v>4</v>
      </c>
      <c r="M3614">
        <f>K3614-L3614</f>
        <v>0</v>
      </c>
      <c r="N3614" t="str">
        <f>IF(K3614&gt;L3614,"HIGH ZONE BIAS",IF(K3614&lt;L3614,"LOW ZONE BIAS","EQUILIBRIUM"))</f>
        <v>EQUILIBRIUM</v>
      </c>
    </row>
    <row r="3615">
      <c r="A3615">
        <v>23956</v>
      </c>
      <c r="B3615" t="str">
        <v>2023-12-21</v>
      </c>
      <c r="C3615" t="str">
        <v>Afternoon</v>
      </c>
      <c r="D3615">
        <v>3</v>
      </c>
      <c r="E3615" t="str">
        <f>IF(MOD(D3615,2)=0,"EVEN","ODD")</f>
        <v>ODD</v>
      </c>
      <c r="F3615" t="str">
        <f>IF(D3615&lt;=18,"LOW (1-18)","HIGH (19-36)")</f>
        <v>LOW (1-18)</v>
      </c>
      <c r="G3615">
        <f>INT((D3615-1)/6)+1</f>
        <v>1</v>
      </c>
      <c r="H3615">
        <f>MOD(D3615-1,6)+1</f>
        <v>3</v>
      </c>
      <c r="I3615">
        <f>37-D3615</f>
        <v>34</v>
      </c>
      <c r="J3615">
        <f>ABS(D3615-D3616)</f>
        <v>3</v>
      </c>
      <c r="K3615">
        <f>AVERAGE(D3615:D3619)</f>
        <v>3</v>
      </c>
      <c r="L3615">
        <f>AVERAGE(D3615:D3634)</f>
        <v>3</v>
      </c>
      <c r="M3615">
        <f>K3615-L3615</f>
        <v>0</v>
      </c>
      <c r="N3615" t="str">
        <f>IF(K3615&gt;L3615,"HIGH ZONE BIAS",IF(K3615&lt;L3615,"LOW ZONE BIAS","EQUILIBRIUM"))</f>
        <v>EQUILIBRIUM</v>
      </c>
    </row>
    <row r="3616">
      <c r="A3616">
        <v>23955</v>
      </c>
      <c r="B3616" t="str">
        <v>2023-12-21</v>
      </c>
      <c r="C3616" t="str">
        <v>Midday</v>
      </c>
      <c r="D3616">
        <v>6</v>
      </c>
      <c r="E3616" t="str">
        <f>IF(MOD(D3616,2)=0,"EVEN","ODD")</f>
        <v>EVEN</v>
      </c>
      <c r="F3616" t="str">
        <f>IF(D3616&lt;=18,"LOW (1-18)","HIGH (19-36)")</f>
        <v>LOW (1-18)</v>
      </c>
      <c r="G3616">
        <f>INT((D3616-1)/6)+1</f>
        <v>1</v>
      </c>
      <c r="H3616">
        <f>MOD(D3616-1,6)+1</f>
        <v>6</v>
      </c>
      <c r="I3616">
        <f>37-D3616</f>
        <v>31</v>
      </c>
      <c r="J3616">
        <f>ABS(D3616-D3617)</f>
        <v>17</v>
      </c>
      <c r="K3616">
        <f>AVERAGE(D3616:D3620)</f>
        <v>6</v>
      </c>
      <c r="L3616">
        <f>AVERAGE(D3616:D3635)</f>
        <v>6</v>
      </c>
      <c r="M3616">
        <f>K3616-L3616</f>
        <v>0</v>
      </c>
      <c r="N3616" t="str">
        <f>IF(K3616&gt;L3616,"HIGH ZONE BIAS",IF(K3616&lt;L3616,"LOW ZONE BIAS","EQUILIBRIUM"))</f>
        <v>EQUILIBRIUM</v>
      </c>
    </row>
    <row r="3617">
      <c r="A3617">
        <v>23954</v>
      </c>
      <c r="B3617" t="str">
        <v>2023-12-21</v>
      </c>
      <c r="C3617" t="str">
        <v>Morning</v>
      </c>
      <c r="D3617">
        <v>23</v>
      </c>
      <c r="E3617" t="str">
        <f>IF(MOD(D3617,2)=0,"EVEN","ODD")</f>
        <v>ODD</v>
      </c>
      <c r="F3617" t="str">
        <f>IF(D3617&lt;=18,"LOW (1-18)","HIGH (19-36)")</f>
        <v>HIGH (19-36)</v>
      </c>
      <c r="G3617">
        <f>INT((D3617-1)/6)+1</f>
        <v>4</v>
      </c>
      <c r="H3617">
        <f>MOD(D3617-1,6)+1</f>
        <v>5</v>
      </c>
      <c r="I3617">
        <f>37-D3617</f>
        <v>14</v>
      </c>
      <c r="J3617">
        <f>ABS(D3617-D3618)</f>
        <v>1</v>
      </c>
      <c r="K3617">
        <f>AVERAGE(D3617:D3621)</f>
        <v>23</v>
      </c>
      <c r="L3617">
        <f>AVERAGE(D3617:D3636)</f>
        <v>23</v>
      </c>
      <c r="M3617">
        <f>K3617-L3617</f>
        <v>0</v>
      </c>
      <c r="N3617" t="str">
        <f>IF(K3617&gt;L3617,"HIGH ZONE BIAS",IF(K3617&lt;L3617,"LOW ZONE BIAS","EQUILIBRIUM"))</f>
        <v>EQUILIBRIUM</v>
      </c>
    </row>
    <row r="3618">
      <c r="A3618">
        <v>23953</v>
      </c>
      <c r="B3618" t="str">
        <v>2023-12-20</v>
      </c>
      <c r="C3618" t="str">
        <v>Evening</v>
      </c>
      <c r="D3618">
        <v>24</v>
      </c>
      <c r="E3618" t="str">
        <f>IF(MOD(D3618,2)=0,"EVEN","ODD")</f>
        <v>EVEN</v>
      </c>
      <c r="F3618" t="str">
        <f>IF(D3618&lt;=18,"LOW (1-18)","HIGH (19-36)")</f>
        <v>HIGH (19-36)</v>
      </c>
      <c r="G3618">
        <f>INT((D3618-1)/6)+1</f>
        <v>4</v>
      </c>
      <c r="H3618">
        <f>MOD(D3618-1,6)+1</f>
        <v>6</v>
      </c>
      <c r="I3618">
        <f>37-D3618</f>
        <v>13</v>
      </c>
      <c r="J3618">
        <f>ABS(D3618-D3619)</f>
        <v>20</v>
      </c>
      <c r="K3618">
        <f>AVERAGE(D3618:D3622)</f>
        <v>24</v>
      </c>
      <c r="L3618">
        <f>AVERAGE(D3618:D3637)</f>
        <v>24</v>
      </c>
      <c r="M3618">
        <f>K3618-L3618</f>
        <v>0</v>
      </c>
      <c r="N3618" t="str">
        <f>IF(K3618&gt;L3618,"HIGH ZONE BIAS",IF(K3618&lt;L3618,"LOW ZONE BIAS","EQUILIBRIUM"))</f>
        <v>EQUILIBRIUM</v>
      </c>
    </row>
    <row r="3619">
      <c r="A3619">
        <v>23952</v>
      </c>
      <c r="B3619" t="str">
        <v>2023-12-20</v>
      </c>
      <c r="C3619" t="str">
        <v>Afternoon</v>
      </c>
      <c r="D3619">
        <v>4</v>
      </c>
      <c r="E3619" t="str">
        <f>IF(MOD(D3619,2)=0,"EVEN","ODD")</f>
        <v>EVEN</v>
      </c>
      <c r="F3619" t="str">
        <f>IF(D3619&lt;=18,"LOW (1-18)","HIGH (19-36)")</f>
        <v>LOW (1-18)</v>
      </c>
      <c r="G3619">
        <f>INT((D3619-1)/6)+1</f>
        <v>1</v>
      </c>
      <c r="H3619">
        <f>MOD(D3619-1,6)+1</f>
        <v>4</v>
      </c>
      <c r="I3619">
        <f>37-D3619</f>
        <v>33</v>
      </c>
      <c r="J3619">
        <f>ABS(D3619-D3620)</f>
        <v>7</v>
      </c>
      <c r="K3619">
        <f>AVERAGE(D3619:D3623)</f>
        <v>4</v>
      </c>
      <c r="L3619">
        <f>AVERAGE(D3619:D3638)</f>
        <v>4</v>
      </c>
      <c r="M3619">
        <f>K3619-L3619</f>
        <v>0</v>
      </c>
      <c r="N3619" t="str">
        <f>IF(K3619&gt;L3619,"HIGH ZONE BIAS",IF(K3619&lt;L3619,"LOW ZONE BIAS","EQUILIBRIUM"))</f>
        <v>EQUILIBRIUM</v>
      </c>
    </row>
    <row r="3620">
      <c r="A3620">
        <v>23951</v>
      </c>
      <c r="B3620" t="str">
        <v>2023-12-20</v>
      </c>
      <c r="C3620" t="str">
        <v>Midday</v>
      </c>
      <c r="D3620">
        <v>11</v>
      </c>
      <c r="E3620" t="str">
        <f>IF(MOD(D3620,2)=0,"EVEN","ODD")</f>
        <v>ODD</v>
      </c>
      <c r="F3620" t="str">
        <f>IF(D3620&lt;=18,"LOW (1-18)","HIGH (19-36)")</f>
        <v>LOW (1-18)</v>
      </c>
      <c r="G3620">
        <f>INT((D3620-1)/6)+1</f>
        <v>2</v>
      </c>
      <c r="H3620">
        <f>MOD(D3620-1,6)+1</f>
        <v>5</v>
      </c>
      <c r="I3620">
        <f>37-D3620</f>
        <v>26</v>
      </c>
      <c r="J3620">
        <f>ABS(D3620-D3621)</f>
        <v>13</v>
      </c>
      <c r="K3620">
        <f>AVERAGE(D3620:D3624)</f>
        <v>11</v>
      </c>
      <c r="L3620">
        <f>AVERAGE(D3620:D3639)</f>
        <v>11</v>
      </c>
      <c r="M3620">
        <f>K3620-L3620</f>
        <v>0</v>
      </c>
      <c r="N3620" t="str">
        <f>IF(K3620&gt;L3620,"HIGH ZONE BIAS",IF(K3620&lt;L3620,"LOW ZONE BIAS","EQUILIBRIUM"))</f>
        <v>EQUILIBRIUM</v>
      </c>
    </row>
    <row r="3621">
      <c r="A3621">
        <v>23950</v>
      </c>
      <c r="B3621" t="str">
        <v>2023-12-20</v>
      </c>
      <c r="C3621" t="str">
        <v>Morning</v>
      </c>
      <c r="D3621">
        <v>24</v>
      </c>
      <c r="E3621" t="str">
        <f>IF(MOD(D3621,2)=0,"EVEN","ODD")</f>
        <v>EVEN</v>
      </c>
      <c r="F3621" t="str">
        <f>IF(D3621&lt;=18,"LOW (1-18)","HIGH (19-36)")</f>
        <v>HIGH (19-36)</v>
      </c>
      <c r="G3621">
        <f>INT((D3621-1)/6)+1</f>
        <v>4</v>
      </c>
      <c r="H3621">
        <f>MOD(D3621-1,6)+1</f>
        <v>6</v>
      </c>
      <c r="I3621">
        <f>37-D3621</f>
        <v>13</v>
      </c>
      <c r="J3621">
        <f>ABS(D3621-D3622)</f>
        <v>20</v>
      </c>
      <c r="K3621">
        <f>AVERAGE(D3621:D3625)</f>
        <v>24</v>
      </c>
      <c r="L3621">
        <f>AVERAGE(D3621:D3640)</f>
        <v>24</v>
      </c>
      <c r="M3621">
        <f>K3621-L3621</f>
        <v>0</v>
      </c>
      <c r="N3621" t="str">
        <f>IF(K3621&gt;L3621,"HIGH ZONE BIAS",IF(K3621&lt;L3621,"LOW ZONE BIAS","EQUILIBRIUM"))</f>
        <v>EQUILIBRIUM</v>
      </c>
    </row>
    <row r="3622">
      <c r="A3622">
        <v>23949</v>
      </c>
      <c r="B3622" t="str">
        <v>2023-12-19</v>
      </c>
      <c r="C3622" t="str">
        <v>Evening</v>
      </c>
      <c r="D3622">
        <v>4</v>
      </c>
      <c r="E3622" t="str">
        <f>IF(MOD(D3622,2)=0,"EVEN","ODD")</f>
        <v>EVEN</v>
      </c>
      <c r="F3622" t="str">
        <f>IF(D3622&lt;=18,"LOW (1-18)","HIGH (19-36)")</f>
        <v>LOW (1-18)</v>
      </c>
      <c r="G3622">
        <f>INT((D3622-1)/6)+1</f>
        <v>1</v>
      </c>
      <c r="H3622">
        <f>MOD(D3622-1,6)+1</f>
        <v>4</v>
      </c>
      <c r="I3622">
        <f>37-D3622</f>
        <v>33</v>
      </c>
      <c r="J3622">
        <f>ABS(D3622-D3623)</f>
        <v>14</v>
      </c>
      <c r="K3622">
        <f>AVERAGE(D3622:D3626)</f>
        <v>4</v>
      </c>
      <c r="L3622">
        <f>AVERAGE(D3622:D3641)</f>
        <v>4</v>
      </c>
      <c r="M3622">
        <f>K3622-L3622</f>
        <v>0</v>
      </c>
      <c r="N3622" t="str">
        <f>IF(K3622&gt;L3622,"HIGH ZONE BIAS",IF(K3622&lt;L3622,"LOW ZONE BIAS","EQUILIBRIUM"))</f>
        <v>EQUILIBRIUM</v>
      </c>
    </row>
    <row r="3623">
      <c r="A3623">
        <v>23948</v>
      </c>
      <c r="B3623" t="str">
        <v>2023-12-19</v>
      </c>
      <c r="C3623" t="str">
        <v>Afternoon</v>
      </c>
      <c r="D3623">
        <v>18</v>
      </c>
      <c r="E3623" t="str">
        <f>IF(MOD(D3623,2)=0,"EVEN","ODD")</f>
        <v>EVEN</v>
      </c>
      <c r="F3623" t="str">
        <f>IF(D3623&lt;=18,"LOW (1-18)","HIGH (19-36)")</f>
        <v>LOW (1-18)</v>
      </c>
      <c r="G3623">
        <f>INT((D3623-1)/6)+1</f>
        <v>3</v>
      </c>
      <c r="H3623">
        <f>MOD(D3623-1,6)+1</f>
        <v>6</v>
      </c>
      <c r="I3623">
        <f>37-D3623</f>
        <v>19</v>
      </c>
      <c r="J3623">
        <f>ABS(D3623-D3624)</f>
        <v>7</v>
      </c>
      <c r="K3623">
        <f>AVERAGE(D3623:D3627)</f>
        <v>18</v>
      </c>
      <c r="L3623">
        <f>AVERAGE(D3623:D3642)</f>
        <v>18</v>
      </c>
      <c r="M3623">
        <f>K3623-L3623</f>
        <v>0</v>
      </c>
      <c r="N3623" t="str">
        <f>IF(K3623&gt;L3623,"HIGH ZONE BIAS",IF(K3623&lt;L3623,"LOW ZONE BIAS","EQUILIBRIUM"))</f>
        <v>EQUILIBRIUM</v>
      </c>
    </row>
    <row r="3624">
      <c r="A3624">
        <v>23947</v>
      </c>
      <c r="B3624" t="str">
        <v>2023-12-19</v>
      </c>
      <c r="C3624" t="str">
        <v>Midday</v>
      </c>
      <c r="D3624">
        <v>25</v>
      </c>
      <c r="E3624" t="str">
        <f>IF(MOD(D3624,2)=0,"EVEN","ODD")</f>
        <v>ODD</v>
      </c>
      <c r="F3624" t="str">
        <f>IF(D3624&lt;=18,"LOW (1-18)","HIGH (19-36)")</f>
        <v>HIGH (19-36)</v>
      </c>
      <c r="G3624">
        <f>INT((D3624-1)/6)+1</f>
        <v>5</v>
      </c>
      <c r="H3624">
        <f>MOD(D3624-1,6)+1</f>
        <v>1</v>
      </c>
      <c r="I3624">
        <f>37-D3624</f>
        <v>12</v>
      </c>
      <c r="J3624">
        <f>ABS(D3624-D3625)</f>
        <v>23</v>
      </c>
      <c r="K3624">
        <f>AVERAGE(D3624:D3628)</f>
        <v>25</v>
      </c>
      <c r="L3624">
        <f>AVERAGE(D3624:D3643)</f>
        <v>25</v>
      </c>
      <c r="M3624">
        <f>K3624-L3624</f>
        <v>0</v>
      </c>
      <c r="N3624" t="str">
        <f>IF(K3624&gt;L3624,"HIGH ZONE BIAS",IF(K3624&lt;L3624,"LOW ZONE BIAS","EQUILIBRIUM"))</f>
        <v>EQUILIBRIUM</v>
      </c>
    </row>
    <row r="3625">
      <c r="A3625">
        <v>23946</v>
      </c>
      <c r="B3625" t="str">
        <v>2023-12-19</v>
      </c>
      <c r="C3625" t="str">
        <v>Morning</v>
      </c>
      <c r="D3625">
        <v>2</v>
      </c>
      <c r="E3625" t="str">
        <f>IF(MOD(D3625,2)=0,"EVEN","ODD")</f>
        <v>EVEN</v>
      </c>
      <c r="F3625" t="str">
        <f>IF(D3625&lt;=18,"LOW (1-18)","HIGH (19-36)")</f>
        <v>LOW (1-18)</v>
      </c>
      <c r="G3625">
        <f>INT((D3625-1)/6)+1</f>
        <v>1</v>
      </c>
      <c r="H3625">
        <f>MOD(D3625-1,6)+1</f>
        <v>2</v>
      </c>
      <c r="I3625">
        <f>37-D3625</f>
        <v>35</v>
      </c>
      <c r="J3625">
        <f>ABS(D3625-D3626)</f>
        <v>21</v>
      </c>
      <c r="K3625">
        <f>AVERAGE(D3625:D3629)</f>
        <v>2</v>
      </c>
      <c r="L3625">
        <f>AVERAGE(D3625:D3644)</f>
        <v>2</v>
      </c>
      <c r="M3625">
        <f>K3625-L3625</f>
        <v>0</v>
      </c>
      <c r="N3625" t="str">
        <f>IF(K3625&gt;L3625,"HIGH ZONE BIAS",IF(K3625&lt;L3625,"LOW ZONE BIAS","EQUILIBRIUM"))</f>
        <v>EQUILIBRIUM</v>
      </c>
    </row>
    <row r="3626">
      <c r="A3626">
        <v>23945</v>
      </c>
      <c r="B3626" t="str">
        <v>2023-12-18</v>
      </c>
      <c r="C3626" t="str">
        <v>Evening</v>
      </c>
      <c r="D3626">
        <v>23</v>
      </c>
      <c r="E3626" t="str">
        <f>IF(MOD(D3626,2)=0,"EVEN","ODD")</f>
        <v>ODD</v>
      </c>
      <c r="F3626" t="str">
        <f>IF(D3626&lt;=18,"LOW (1-18)","HIGH (19-36)")</f>
        <v>HIGH (19-36)</v>
      </c>
      <c r="G3626">
        <f>INT((D3626-1)/6)+1</f>
        <v>4</v>
      </c>
      <c r="H3626">
        <f>MOD(D3626-1,6)+1</f>
        <v>5</v>
      </c>
      <c r="I3626">
        <f>37-D3626</f>
        <v>14</v>
      </c>
      <c r="J3626">
        <f>ABS(D3626-D3627)</f>
        <v>13</v>
      </c>
      <c r="K3626">
        <f>AVERAGE(D3626:D3630)</f>
        <v>23</v>
      </c>
      <c r="L3626">
        <f>AVERAGE(D3626:D3645)</f>
        <v>23</v>
      </c>
      <c r="M3626">
        <f>K3626-L3626</f>
        <v>0</v>
      </c>
      <c r="N3626" t="str">
        <f>IF(K3626&gt;L3626,"HIGH ZONE BIAS",IF(K3626&lt;L3626,"LOW ZONE BIAS","EQUILIBRIUM"))</f>
        <v>EQUILIBRIUM</v>
      </c>
    </row>
    <row r="3627">
      <c r="A3627">
        <v>23944</v>
      </c>
      <c r="B3627" t="str">
        <v>2023-12-18</v>
      </c>
      <c r="C3627" t="str">
        <v>Afternoon</v>
      </c>
      <c r="D3627">
        <v>10</v>
      </c>
      <c r="E3627" t="str">
        <f>IF(MOD(D3627,2)=0,"EVEN","ODD")</f>
        <v>EVEN</v>
      </c>
      <c r="F3627" t="str">
        <f>IF(D3627&lt;=18,"LOW (1-18)","HIGH (19-36)")</f>
        <v>LOW (1-18)</v>
      </c>
      <c r="G3627">
        <f>INT((D3627-1)/6)+1</f>
        <v>2</v>
      </c>
      <c r="H3627">
        <f>MOD(D3627-1,6)+1</f>
        <v>4</v>
      </c>
      <c r="I3627">
        <f>37-D3627</f>
        <v>27</v>
      </c>
      <c r="J3627">
        <f>ABS(D3627-D3628)</f>
        <v>5</v>
      </c>
      <c r="K3627">
        <f>AVERAGE(D3627:D3631)</f>
        <v>10</v>
      </c>
      <c r="L3627">
        <f>AVERAGE(D3627:D3646)</f>
        <v>10</v>
      </c>
      <c r="M3627">
        <f>K3627-L3627</f>
        <v>0</v>
      </c>
      <c r="N3627" t="str">
        <f>IF(K3627&gt;L3627,"HIGH ZONE BIAS",IF(K3627&lt;L3627,"LOW ZONE BIAS","EQUILIBRIUM"))</f>
        <v>EQUILIBRIUM</v>
      </c>
    </row>
    <row r="3628">
      <c r="A3628">
        <v>23943</v>
      </c>
      <c r="B3628" t="str">
        <v>2023-12-18</v>
      </c>
      <c r="C3628" t="str">
        <v>Midday</v>
      </c>
      <c r="D3628">
        <v>5</v>
      </c>
      <c r="E3628" t="str">
        <f>IF(MOD(D3628,2)=0,"EVEN","ODD")</f>
        <v>ODD</v>
      </c>
      <c r="F3628" t="str">
        <f>IF(D3628&lt;=18,"LOW (1-18)","HIGH (19-36)")</f>
        <v>LOW (1-18)</v>
      </c>
      <c r="G3628">
        <f>INT((D3628-1)/6)+1</f>
        <v>1</v>
      </c>
      <c r="H3628">
        <f>MOD(D3628-1,6)+1</f>
        <v>5</v>
      </c>
      <c r="I3628">
        <f>37-D3628</f>
        <v>32</v>
      </c>
      <c r="J3628">
        <f>ABS(D3628-D3629)</f>
        <v>10</v>
      </c>
      <c r="K3628">
        <f>AVERAGE(D3628:D3632)</f>
        <v>5</v>
      </c>
      <c r="L3628">
        <f>AVERAGE(D3628:D3647)</f>
        <v>5</v>
      </c>
      <c r="M3628">
        <f>K3628-L3628</f>
        <v>0</v>
      </c>
      <c r="N3628" t="str">
        <f>IF(K3628&gt;L3628,"HIGH ZONE BIAS",IF(K3628&lt;L3628,"LOW ZONE BIAS","EQUILIBRIUM"))</f>
        <v>EQUILIBRIUM</v>
      </c>
    </row>
    <row r="3629">
      <c r="A3629">
        <v>23942</v>
      </c>
      <c r="B3629" t="str">
        <v>2023-12-18</v>
      </c>
      <c r="C3629" t="str">
        <v>Morning</v>
      </c>
      <c r="D3629">
        <v>15</v>
      </c>
      <c r="E3629" t="str">
        <f>IF(MOD(D3629,2)=0,"EVEN","ODD")</f>
        <v>ODD</v>
      </c>
      <c r="F3629" t="str">
        <f>IF(D3629&lt;=18,"LOW (1-18)","HIGH (19-36)")</f>
        <v>LOW (1-18)</v>
      </c>
      <c r="G3629">
        <f>INT((D3629-1)/6)+1</f>
        <v>3</v>
      </c>
      <c r="H3629">
        <f>MOD(D3629-1,6)+1</f>
        <v>3</v>
      </c>
      <c r="I3629">
        <f>37-D3629</f>
        <v>22</v>
      </c>
      <c r="J3629">
        <f>ABS(D3629-D3630)</f>
        <v>3</v>
      </c>
      <c r="K3629">
        <f>AVERAGE(D3629:D3633)</f>
        <v>15</v>
      </c>
      <c r="L3629">
        <f>AVERAGE(D3629:D3648)</f>
        <v>15</v>
      </c>
      <c r="M3629">
        <f>K3629-L3629</f>
        <v>0</v>
      </c>
      <c r="N3629" t="str">
        <f>IF(K3629&gt;L3629,"HIGH ZONE BIAS",IF(K3629&lt;L3629,"LOW ZONE BIAS","EQUILIBRIUM"))</f>
        <v>EQUILIBRIUM</v>
      </c>
    </row>
    <row r="3630">
      <c r="A3630">
        <v>23941</v>
      </c>
      <c r="B3630" t="str">
        <v>2023-12-16</v>
      </c>
      <c r="C3630" t="str">
        <v>Evening</v>
      </c>
      <c r="D3630">
        <v>18</v>
      </c>
      <c r="E3630" t="str">
        <f>IF(MOD(D3630,2)=0,"EVEN","ODD")</f>
        <v>EVEN</v>
      </c>
      <c r="F3630" t="str">
        <f>IF(D3630&lt;=18,"LOW (1-18)","HIGH (19-36)")</f>
        <v>LOW (1-18)</v>
      </c>
      <c r="G3630">
        <f>INT((D3630-1)/6)+1</f>
        <v>3</v>
      </c>
      <c r="H3630">
        <f>MOD(D3630-1,6)+1</f>
        <v>6</v>
      </c>
      <c r="I3630">
        <f>37-D3630</f>
        <v>19</v>
      </c>
      <c r="J3630">
        <f>ABS(D3630-D3631)</f>
        <v>10</v>
      </c>
      <c r="K3630">
        <f>AVERAGE(D3630:D3634)</f>
        <v>18</v>
      </c>
      <c r="L3630">
        <f>AVERAGE(D3630:D3649)</f>
        <v>18</v>
      </c>
      <c r="M3630">
        <f>K3630-L3630</f>
        <v>0</v>
      </c>
      <c r="N3630" t="str">
        <f>IF(K3630&gt;L3630,"HIGH ZONE BIAS",IF(K3630&lt;L3630,"LOW ZONE BIAS","EQUILIBRIUM"))</f>
        <v>EQUILIBRIUM</v>
      </c>
    </row>
    <row r="3631">
      <c r="A3631">
        <v>23940</v>
      </c>
      <c r="B3631" t="str">
        <v>2023-12-16</v>
      </c>
      <c r="C3631" t="str">
        <v>Afternoon</v>
      </c>
      <c r="D3631">
        <v>28</v>
      </c>
      <c r="E3631" t="str">
        <f>IF(MOD(D3631,2)=0,"EVEN","ODD")</f>
        <v>EVEN</v>
      </c>
      <c r="F3631" t="str">
        <f>IF(D3631&lt;=18,"LOW (1-18)","HIGH (19-36)")</f>
        <v>HIGH (19-36)</v>
      </c>
      <c r="G3631">
        <f>INT((D3631-1)/6)+1</f>
        <v>5</v>
      </c>
      <c r="H3631">
        <f>MOD(D3631-1,6)+1</f>
        <v>4</v>
      </c>
      <c r="I3631">
        <f>37-D3631</f>
        <v>9</v>
      </c>
      <c r="J3631">
        <f>ABS(D3631-D3632)</f>
        <v>25</v>
      </c>
      <c r="K3631">
        <f>AVERAGE(D3631:D3635)</f>
        <v>28</v>
      </c>
      <c r="L3631">
        <f>AVERAGE(D3631:D3650)</f>
        <v>28</v>
      </c>
      <c r="M3631">
        <f>K3631-L3631</f>
        <v>0</v>
      </c>
      <c r="N3631" t="str">
        <f>IF(K3631&gt;L3631,"HIGH ZONE BIAS",IF(K3631&lt;L3631,"LOW ZONE BIAS","EQUILIBRIUM"))</f>
        <v>EQUILIBRIUM</v>
      </c>
    </row>
    <row r="3632">
      <c r="A3632">
        <v>23939</v>
      </c>
      <c r="B3632" t="str">
        <v>2023-12-16</v>
      </c>
      <c r="C3632" t="str">
        <v>Midday</v>
      </c>
      <c r="D3632">
        <v>3</v>
      </c>
      <c r="E3632" t="str">
        <f>IF(MOD(D3632,2)=0,"EVEN","ODD")</f>
        <v>ODD</v>
      </c>
      <c r="F3632" t="str">
        <f>IF(D3632&lt;=18,"LOW (1-18)","HIGH (19-36)")</f>
        <v>LOW (1-18)</v>
      </c>
      <c r="G3632">
        <f>INT((D3632-1)/6)+1</f>
        <v>1</v>
      </c>
      <c r="H3632">
        <f>MOD(D3632-1,6)+1</f>
        <v>3</v>
      </c>
      <c r="I3632">
        <f>37-D3632</f>
        <v>34</v>
      </c>
      <c r="J3632">
        <f>ABS(D3632-D3633)</f>
        <v>8</v>
      </c>
      <c r="K3632">
        <f>AVERAGE(D3632:D3636)</f>
        <v>3</v>
      </c>
      <c r="L3632">
        <f>AVERAGE(D3632:D3651)</f>
        <v>3</v>
      </c>
      <c r="M3632">
        <f>K3632-L3632</f>
        <v>0</v>
      </c>
      <c r="N3632" t="str">
        <f>IF(K3632&gt;L3632,"HIGH ZONE BIAS",IF(K3632&lt;L3632,"LOW ZONE BIAS","EQUILIBRIUM"))</f>
        <v>EQUILIBRIUM</v>
      </c>
    </row>
    <row r="3633">
      <c r="A3633">
        <v>23938</v>
      </c>
      <c r="B3633" t="str">
        <v>2023-12-16</v>
      </c>
      <c r="C3633" t="str">
        <v>Morning</v>
      </c>
      <c r="D3633">
        <v>11</v>
      </c>
      <c r="E3633" t="str">
        <f>IF(MOD(D3633,2)=0,"EVEN","ODD")</f>
        <v>ODD</v>
      </c>
      <c r="F3633" t="str">
        <f>IF(D3633&lt;=18,"LOW (1-18)","HIGH (19-36)")</f>
        <v>LOW (1-18)</v>
      </c>
      <c r="G3633">
        <f>INT((D3633-1)/6)+1</f>
        <v>2</v>
      </c>
      <c r="H3633">
        <f>MOD(D3633-1,6)+1</f>
        <v>5</v>
      </c>
      <c r="I3633">
        <f>37-D3633</f>
        <v>26</v>
      </c>
      <c r="J3633">
        <f>ABS(D3633-D3634)</f>
        <v>9</v>
      </c>
      <c r="K3633">
        <f>AVERAGE(D3633:D3637)</f>
        <v>11</v>
      </c>
      <c r="L3633">
        <f>AVERAGE(D3633:D3652)</f>
        <v>11</v>
      </c>
      <c r="M3633">
        <f>K3633-L3633</f>
        <v>0</v>
      </c>
      <c r="N3633" t="str">
        <f>IF(K3633&gt;L3633,"HIGH ZONE BIAS",IF(K3633&lt;L3633,"LOW ZONE BIAS","EQUILIBRIUM"))</f>
        <v>EQUILIBRIUM</v>
      </c>
    </row>
    <row r="3634">
      <c r="A3634">
        <v>23937</v>
      </c>
      <c r="B3634" t="str">
        <v>2023-12-15</v>
      </c>
      <c r="C3634" t="str">
        <v>Evening</v>
      </c>
      <c r="D3634">
        <v>20</v>
      </c>
      <c r="E3634" t="str">
        <f>IF(MOD(D3634,2)=0,"EVEN","ODD")</f>
        <v>EVEN</v>
      </c>
      <c r="F3634" t="str">
        <f>IF(D3634&lt;=18,"LOW (1-18)","HIGH (19-36)")</f>
        <v>HIGH (19-36)</v>
      </c>
      <c r="G3634">
        <f>INT((D3634-1)/6)+1</f>
        <v>4</v>
      </c>
      <c r="H3634">
        <f>MOD(D3634-1,6)+1</f>
        <v>2</v>
      </c>
      <c r="I3634">
        <f>37-D3634</f>
        <v>17</v>
      </c>
      <c r="J3634">
        <f>ABS(D3634-D3635)</f>
        <v>5</v>
      </c>
      <c r="K3634">
        <f>AVERAGE(D3634:D3638)</f>
        <v>20</v>
      </c>
      <c r="L3634">
        <f>AVERAGE(D3634:D3653)</f>
        <v>20</v>
      </c>
      <c r="M3634">
        <f>K3634-L3634</f>
        <v>0</v>
      </c>
      <c r="N3634" t="str">
        <f>IF(K3634&gt;L3634,"HIGH ZONE BIAS",IF(K3634&lt;L3634,"LOW ZONE BIAS","EQUILIBRIUM"))</f>
        <v>EQUILIBRIUM</v>
      </c>
    </row>
    <row r="3635">
      <c r="A3635">
        <v>23936</v>
      </c>
      <c r="B3635" t="str">
        <v>2023-12-15</v>
      </c>
      <c r="C3635" t="str">
        <v>Afternoon</v>
      </c>
      <c r="D3635">
        <v>25</v>
      </c>
      <c r="E3635" t="str">
        <f>IF(MOD(D3635,2)=0,"EVEN","ODD")</f>
        <v>ODD</v>
      </c>
      <c r="F3635" t="str">
        <f>IF(D3635&lt;=18,"LOW (1-18)","HIGH (19-36)")</f>
        <v>HIGH (19-36)</v>
      </c>
      <c r="G3635">
        <f>INT((D3635-1)/6)+1</f>
        <v>5</v>
      </c>
      <c r="H3635">
        <f>MOD(D3635-1,6)+1</f>
        <v>1</v>
      </c>
      <c r="I3635">
        <f>37-D3635</f>
        <v>12</v>
      </c>
      <c r="J3635">
        <f>ABS(D3635-D3636)</f>
        <v>12</v>
      </c>
      <c r="K3635">
        <f>AVERAGE(D3635:D3639)</f>
        <v>25</v>
      </c>
      <c r="L3635">
        <f>AVERAGE(D3635:D3654)</f>
        <v>25</v>
      </c>
      <c r="M3635">
        <f>K3635-L3635</f>
        <v>0</v>
      </c>
      <c r="N3635" t="str">
        <f>IF(K3635&gt;L3635,"HIGH ZONE BIAS",IF(K3635&lt;L3635,"LOW ZONE BIAS","EQUILIBRIUM"))</f>
        <v>EQUILIBRIUM</v>
      </c>
    </row>
    <row r="3636">
      <c r="A3636">
        <v>23935</v>
      </c>
      <c r="B3636" t="str">
        <v>2023-12-15</v>
      </c>
      <c r="C3636" t="str">
        <v>Midday</v>
      </c>
      <c r="D3636">
        <v>13</v>
      </c>
      <c r="E3636" t="str">
        <f>IF(MOD(D3636,2)=0,"EVEN","ODD")</f>
        <v>ODD</v>
      </c>
      <c r="F3636" t="str">
        <f>IF(D3636&lt;=18,"LOW (1-18)","HIGH (19-36)")</f>
        <v>LOW (1-18)</v>
      </c>
      <c r="G3636">
        <f>INT((D3636-1)/6)+1</f>
        <v>3</v>
      </c>
      <c r="H3636">
        <f>MOD(D3636-1,6)+1</f>
        <v>1</v>
      </c>
      <c r="I3636">
        <f>37-D3636</f>
        <v>24</v>
      </c>
      <c r="J3636">
        <f>ABS(D3636-D3637)</f>
        <v>9</v>
      </c>
      <c r="K3636">
        <f>AVERAGE(D3636:D3640)</f>
        <v>13</v>
      </c>
      <c r="L3636">
        <f>AVERAGE(D3636:D3655)</f>
        <v>13</v>
      </c>
      <c r="M3636">
        <f>K3636-L3636</f>
        <v>0</v>
      </c>
      <c r="N3636" t="str">
        <f>IF(K3636&gt;L3636,"HIGH ZONE BIAS",IF(K3636&lt;L3636,"LOW ZONE BIAS","EQUILIBRIUM"))</f>
        <v>EQUILIBRIUM</v>
      </c>
    </row>
    <row r="3637">
      <c r="A3637">
        <v>23934</v>
      </c>
      <c r="B3637" t="str">
        <v>2023-12-15</v>
      </c>
      <c r="C3637" t="str">
        <v>Morning</v>
      </c>
      <c r="D3637">
        <v>4</v>
      </c>
      <c r="E3637" t="str">
        <f>IF(MOD(D3637,2)=0,"EVEN","ODD")</f>
        <v>EVEN</v>
      </c>
      <c r="F3637" t="str">
        <f>IF(D3637&lt;=18,"LOW (1-18)","HIGH (19-36)")</f>
        <v>LOW (1-18)</v>
      </c>
      <c r="G3637">
        <f>INT((D3637-1)/6)+1</f>
        <v>1</v>
      </c>
      <c r="H3637">
        <f>MOD(D3637-1,6)+1</f>
        <v>4</v>
      </c>
      <c r="I3637">
        <f>37-D3637</f>
        <v>33</v>
      </c>
      <c r="J3637">
        <f>ABS(D3637-D3638)</f>
        <v>3</v>
      </c>
      <c r="K3637">
        <f>AVERAGE(D3637:D3641)</f>
        <v>4</v>
      </c>
      <c r="L3637">
        <f>AVERAGE(D3637:D3656)</f>
        <v>4</v>
      </c>
      <c r="M3637">
        <f>K3637-L3637</f>
        <v>0</v>
      </c>
      <c r="N3637" t="str">
        <f>IF(K3637&gt;L3637,"HIGH ZONE BIAS",IF(K3637&lt;L3637,"LOW ZONE BIAS","EQUILIBRIUM"))</f>
        <v>EQUILIBRIUM</v>
      </c>
    </row>
    <row r="3638">
      <c r="A3638">
        <v>23933</v>
      </c>
      <c r="B3638" t="str">
        <v>2023-12-14</v>
      </c>
      <c r="C3638" t="str">
        <v>Evening</v>
      </c>
      <c r="D3638">
        <v>1</v>
      </c>
      <c r="E3638" t="str">
        <f>IF(MOD(D3638,2)=0,"EVEN","ODD")</f>
        <v>ODD</v>
      </c>
      <c r="F3638" t="str">
        <f>IF(D3638&lt;=18,"LOW (1-18)","HIGH (19-36)")</f>
        <v>LOW (1-18)</v>
      </c>
      <c r="G3638">
        <f>INT((D3638-1)/6)+1</f>
        <v>1</v>
      </c>
      <c r="H3638">
        <f>MOD(D3638-1,6)+1</f>
        <v>1</v>
      </c>
      <c r="I3638">
        <f>37-D3638</f>
        <v>36</v>
      </c>
      <c r="J3638">
        <f>ABS(D3638-D3639)</f>
        <v>16</v>
      </c>
      <c r="K3638">
        <f>AVERAGE(D3638:D3642)</f>
        <v>1</v>
      </c>
      <c r="L3638">
        <f>AVERAGE(D3638:D3657)</f>
        <v>1</v>
      </c>
      <c r="M3638">
        <f>K3638-L3638</f>
        <v>0</v>
      </c>
      <c r="N3638" t="str">
        <f>IF(K3638&gt;L3638,"HIGH ZONE BIAS",IF(K3638&lt;L3638,"LOW ZONE BIAS","EQUILIBRIUM"))</f>
        <v>EQUILIBRIUM</v>
      </c>
    </row>
    <row r="3639">
      <c r="A3639">
        <v>23932</v>
      </c>
      <c r="B3639" t="str">
        <v>2023-12-14</v>
      </c>
      <c r="C3639" t="str">
        <v>Afternoon</v>
      </c>
      <c r="D3639">
        <v>17</v>
      </c>
      <c r="E3639" t="str">
        <f>IF(MOD(D3639,2)=0,"EVEN","ODD")</f>
        <v>ODD</v>
      </c>
      <c r="F3639" t="str">
        <f>IF(D3639&lt;=18,"LOW (1-18)","HIGH (19-36)")</f>
        <v>LOW (1-18)</v>
      </c>
      <c r="G3639">
        <f>INT((D3639-1)/6)+1</f>
        <v>3</v>
      </c>
      <c r="H3639">
        <f>MOD(D3639-1,6)+1</f>
        <v>5</v>
      </c>
      <c r="I3639">
        <f>37-D3639</f>
        <v>20</v>
      </c>
      <c r="J3639">
        <f>ABS(D3639-D3640)</f>
        <v>11</v>
      </c>
      <c r="K3639">
        <f>AVERAGE(D3639:D3643)</f>
        <v>17</v>
      </c>
      <c r="L3639">
        <f>AVERAGE(D3639:D3658)</f>
        <v>17</v>
      </c>
      <c r="M3639">
        <f>K3639-L3639</f>
        <v>0</v>
      </c>
      <c r="N3639" t="str">
        <f>IF(K3639&gt;L3639,"HIGH ZONE BIAS",IF(K3639&lt;L3639,"LOW ZONE BIAS","EQUILIBRIUM"))</f>
        <v>EQUILIBRIUM</v>
      </c>
    </row>
    <row r="3640">
      <c r="A3640">
        <v>23931</v>
      </c>
      <c r="B3640" t="str">
        <v>2023-12-14</v>
      </c>
      <c r="C3640" t="str">
        <v>Midday</v>
      </c>
      <c r="D3640">
        <v>28</v>
      </c>
      <c r="E3640" t="str">
        <f>IF(MOD(D3640,2)=0,"EVEN","ODD")</f>
        <v>EVEN</v>
      </c>
      <c r="F3640" t="str">
        <f>IF(D3640&lt;=18,"LOW (1-18)","HIGH (19-36)")</f>
        <v>HIGH (19-36)</v>
      </c>
      <c r="G3640">
        <f>INT((D3640-1)/6)+1</f>
        <v>5</v>
      </c>
      <c r="H3640">
        <f>MOD(D3640-1,6)+1</f>
        <v>4</v>
      </c>
      <c r="I3640">
        <f>37-D3640</f>
        <v>9</v>
      </c>
      <c r="J3640">
        <f>ABS(D3640-D3641)</f>
        <v>2</v>
      </c>
      <c r="K3640">
        <f>AVERAGE(D3640:D3644)</f>
        <v>28</v>
      </c>
      <c r="L3640">
        <f>AVERAGE(D3640:D3659)</f>
        <v>28</v>
      </c>
      <c r="M3640">
        <f>K3640-L3640</f>
        <v>0</v>
      </c>
      <c r="N3640" t="str">
        <f>IF(K3640&gt;L3640,"HIGH ZONE BIAS",IF(K3640&lt;L3640,"LOW ZONE BIAS","EQUILIBRIUM"))</f>
        <v>EQUILIBRIUM</v>
      </c>
    </row>
    <row r="3641">
      <c r="A3641">
        <v>23930</v>
      </c>
      <c r="B3641" t="str">
        <v>2023-12-14</v>
      </c>
      <c r="C3641" t="str">
        <v>Morning</v>
      </c>
      <c r="D3641">
        <v>30</v>
      </c>
      <c r="E3641" t="str">
        <f>IF(MOD(D3641,2)=0,"EVEN","ODD")</f>
        <v>EVEN</v>
      </c>
      <c r="F3641" t="str">
        <f>IF(D3641&lt;=18,"LOW (1-18)","HIGH (19-36)")</f>
        <v>HIGH (19-36)</v>
      </c>
      <c r="G3641">
        <f>INT((D3641-1)/6)+1</f>
        <v>5</v>
      </c>
      <c r="H3641">
        <f>MOD(D3641-1,6)+1</f>
        <v>6</v>
      </c>
      <c r="I3641">
        <f>37-D3641</f>
        <v>7</v>
      </c>
      <c r="J3641">
        <f>ABS(D3641-D3642)</f>
        <v>26</v>
      </c>
      <c r="K3641">
        <f>AVERAGE(D3641:D3645)</f>
        <v>30</v>
      </c>
      <c r="L3641">
        <f>AVERAGE(D3641:D3660)</f>
        <v>30</v>
      </c>
      <c r="M3641">
        <f>K3641-L3641</f>
        <v>0</v>
      </c>
      <c r="N3641" t="str">
        <f>IF(K3641&gt;L3641,"HIGH ZONE BIAS",IF(K3641&lt;L3641,"LOW ZONE BIAS","EQUILIBRIUM"))</f>
        <v>EQUILIBRIUM</v>
      </c>
    </row>
    <row r="3642">
      <c r="A3642">
        <v>23929</v>
      </c>
      <c r="B3642" t="str">
        <v>2023-12-13</v>
      </c>
      <c r="C3642" t="str">
        <v>Evening</v>
      </c>
      <c r="D3642">
        <v>4</v>
      </c>
      <c r="E3642" t="str">
        <f>IF(MOD(D3642,2)=0,"EVEN","ODD")</f>
        <v>EVEN</v>
      </c>
      <c r="F3642" t="str">
        <f>IF(D3642&lt;=18,"LOW (1-18)","HIGH (19-36)")</f>
        <v>LOW (1-18)</v>
      </c>
      <c r="G3642">
        <f>INT((D3642-1)/6)+1</f>
        <v>1</v>
      </c>
      <c r="H3642">
        <f>MOD(D3642-1,6)+1</f>
        <v>4</v>
      </c>
      <c r="I3642">
        <f>37-D3642</f>
        <v>33</v>
      </c>
      <c r="J3642">
        <f>ABS(D3642-D3643)</f>
        <v>14</v>
      </c>
      <c r="K3642">
        <f>AVERAGE(D3642:D3646)</f>
        <v>4</v>
      </c>
      <c r="L3642">
        <f>AVERAGE(D3642:D3661)</f>
        <v>4</v>
      </c>
      <c r="M3642">
        <f>K3642-L3642</f>
        <v>0</v>
      </c>
      <c r="N3642" t="str">
        <f>IF(K3642&gt;L3642,"HIGH ZONE BIAS",IF(K3642&lt;L3642,"LOW ZONE BIAS","EQUILIBRIUM"))</f>
        <v>EQUILIBRIUM</v>
      </c>
    </row>
    <row r="3643">
      <c r="A3643">
        <v>23928</v>
      </c>
      <c r="B3643" t="str">
        <v>2023-12-13</v>
      </c>
      <c r="C3643" t="str">
        <v>Afternoon</v>
      </c>
      <c r="D3643">
        <v>18</v>
      </c>
      <c r="E3643" t="str">
        <f>IF(MOD(D3643,2)=0,"EVEN","ODD")</f>
        <v>EVEN</v>
      </c>
      <c r="F3643" t="str">
        <f>IF(D3643&lt;=18,"LOW (1-18)","HIGH (19-36)")</f>
        <v>LOW (1-18)</v>
      </c>
      <c r="G3643">
        <f>INT((D3643-1)/6)+1</f>
        <v>3</v>
      </c>
      <c r="H3643">
        <f>MOD(D3643-1,6)+1</f>
        <v>6</v>
      </c>
      <c r="I3643">
        <f>37-D3643</f>
        <v>19</v>
      </c>
      <c r="J3643">
        <f>ABS(D3643-D3644)</f>
        <v>14</v>
      </c>
      <c r="K3643">
        <f>AVERAGE(D3643:D3647)</f>
        <v>18</v>
      </c>
      <c r="L3643">
        <f>AVERAGE(D3643:D3662)</f>
        <v>18</v>
      </c>
      <c r="M3643">
        <f>K3643-L3643</f>
        <v>0</v>
      </c>
      <c r="N3643" t="str">
        <f>IF(K3643&gt;L3643,"HIGH ZONE BIAS",IF(K3643&lt;L3643,"LOW ZONE BIAS","EQUILIBRIUM"))</f>
        <v>EQUILIBRIUM</v>
      </c>
    </row>
    <row r="3644">
      <c r="A3644">
        <v>23927</v>
      </c>
      <c r="B3644" t="str">
        <v>2023-12-13</v>
      </c>
      <c r="C3644" t="str">
        <v>Midday</v>
      </c>
      <c r="D3644">
        <v>32</v>
      </c>
      <c r="E3644" t="str">
        <f>IF(MOD(D3644,2)=0,"EVEN","ODD")</f>
        <v>EVEN</v>
      </c>
      <c r="F3644" t="str">
        <f>IF(D3644&lt;=18,"LOW (1-18)","HIGH (19-36)")</f>
        <v>HIGH (19-36)</v>
      </c>
      <c r="G3644">
        <f>INT((D3644-1)/6)+1</f>
        <v>6</v>
      </c>
      <c r="H3644">
        <f>MOD(D3644-1,6)+1</f>
        <v>2</v>
      </c>
      <c r="I3644">
        <f>37-D3644</f>
        <v>5</v>
      </c>
      <c r="J3644">
        <f>ABS(D3644-D3645)</f>
        <v>0</v>
      </c>
      <c r="K3644">
        <f>AVERAGE(D3644:D3648)</f>
        <v>32</v>
      </c>
      <c r="L3644">
        <f>AVERAGE(D3644:D3663)</f>
        <v>32</v>
      </c>
      <c r="M3644">
        <f>K3644-L3644</f>
        <v>0</v>
      </c>
      <c r="N3644" t="str">
        <f>IF(K3644&gt;L3644,"HIGH ZONE BIAS",IF(K3644&lt;L3644,"LOW ZONE BIAS","EQUILIBRIUM"))</f>
        <v>EQUILIBRIUM</v>
      </c>
    </row>
    <row r="3645">
      <c r="A3645">
        <v>23926</v>
      </c>
      <c r="B3645" t="str">
        <v>2023-12-13</v>
      </c>
      <c r="C3645" t="str">
        <v>Morning</v>
      </c>
      <c r="D3645">
        <v>32</v>
      </c>
      <c r="E3645" t="str">
        <f>IF(MOD(D3645,2)=0,"EVEN","ODD")</f>
        <v>EVEN</v>
      </c>
      <c r="F3645" t="str">
        <f>IF(D3645&lt;=18,"LOW (1-18)","HIGH (19-36)")</f>
        <v>HIGH (19-36)</v>
      </c>
      <c r="G3645">
        <f>INT((D3645-1)/6)+1</f>
        <v>6</v>
      </c>
      <c r="H3645">
        <f>MOD(D3645-1,6)+1</f>
        <v>2</v>
      </c>
      <c r="I3645">
        <f>37-D3645</f>
        <v>5</v>
      </c>
      <c r="J3645">
        <f>ABS(D3645-D3646)</f>
        <v>2</v>
      </c>
      <c r="K3645">
        <f>AVERAGE(D3645:D3649)</f>
        <v>32</v>
      </c>
      <c r="L3645">
        <f>AVERAGE(D3645:D3664)</f>
        <v>32</v>
      </c>
      <c r="M3645">
        <f>K3645-L3645</f>
        <v>0</v>
      </c>
      <c r="N3645" t="str">
        <f>IF(K3645&gt;L3645,"HIGH ZONE BIAS",IF(K3645&lt;L3645,"LOW ZONE BIAS","EQUILIBRIUM"))</f>
        <v>EQUILIBRIUM</v>
      </c>
    </row>
    <row r="3646">
      <c r="A3646">
        <v>23925</v>
      </c>
      <c r="B3646" t="str">
        <v>2023-12-12</v>
      </c>
      <c r="C3646" t="str">
        <v>Evening</v>
      </c>
      <c r="D3646">
        <v>30</v>
      </c>
      <c r="E3646" t="str">
        <f>IF(MOD(D3646,2)=0,"EVEN","ODD")</f>
        <v>EVEN</v>
      </c>
      <c r="F3646" t="str">
        <f>IF(D3646&lt;=18,"LOW (1-18)","HIGH (19-36)")</f>
        <v>HIGH (19-36)</v>
      </c>
      <c r="G3646">
        <f>INT((D3646-1)/6)+1</f>
        <v>5</v>
      </c>
      <c r="H3646">
        <f>MOD(D3646-1,6)+1</f>
        <v>6</v>
      </c>
      <c r="I3646">
        <f>37-D3646</f>
        <v>7</v>
      </c>
      <c r="J3646">
        <f>ABS(D3646-D3647)</f>
        <v>10</v>
      </c>
      <c r="K3646">
        <f>AVERAGE(D3646:D3650)</f>
        <v>30</v>
      </c>
      <c r="L3646">
        <f>AVERAGE(D3646:D3665)</f>
        <v>30</v>
      </c>
      <c r="M3646">
        <f>K3646-L3646</f>
        <v>0</v>
      </c>
      <c r="N3646" t="str">
        <f>IF(K3646&gt;L3646,"HIGH ZONE BIAS",IF(K3646&lt;L3646,"LOW ZONE BIAS","EQUILIBRIUM"))</f>
        <v>EQUILIBRIUM</v>
      </c>
    </row>
    <row r="3647">
      <c r="A3647">
        <v>23924</v>
      </c>
      <c r="B3647" t="str">
        <v>2023-12-12</v>
      </c>
      <c r="C3647" t="str">
        <v>Afternoon</v>
      </c>
      <c r="D3647">
        <v>20</v>
      </c>
      <c r="E3647" t="str">
        <f>IF(MOD(D3647,2)=0,"EVEN","ODD")</f>
        <v>EVEN</v>
      </c>
      <c r="F3647" t="str">
        <f>IF(D3647&lt;=18,"LOW (1-18)","HIGH (19-36)")</f>
        <v>HIGH (19-36)</v>
      </c>
      <c r="G3647">
        <f>INT((D3647-1)/6)+1</f>
        <v>4</v>
      </c>
      <c r="H3647">
        <f>MOD(D3647-1,6)+1</f>
        <v>2</v>
      </c>
      <c r="I3647">
        <f>37-D3647</f>
        <v>17</v>
      </c>
      <c r="J3647">
        <f>ABS(D3647-D3648)</f>
        <v>19</v>
      </c>
      <c r="K3647">
        <f>AVERAGE(D3647:D3651)</f>
        <v>20</v>
      </c>
      <c r="L3647">
        <f>AVERAGE(D3647:D3666)</f>
        <v>20</v>
      </c>
      <c r="M3647">
        <f>K3647-L3647</f>
        <v>0</v>
      </c>
      <c r="N3647" t="str">
        <f>IF(K3647&gt;L3647,"HIGH ZONE BIAS",IF(K3647&lt;L3647,"LOW ZONE BIAS","EQUILIBRIUM"))</f>
        <v>EQUILIBRIUM</v>
      </c>
    </row>
    <row r="3648">
      <c r="A3648">
        <v>23923</v>
      </c>
      <c r="B3648" t="str">
        <v>2023-12-12</v>
      </c>
      <c r="C3648" t="str">
        <v>Midday</v>
      </c>
      <c r="D3648">
        <v>1</v>
      </c>
      <c r="E3648" t="str">
        <f>IF(MOD(D3648,2)=0,"EVEN","ODD")</f>
        <v>ODD</v>
      </c>
      <c r="F3648" t="str">
        <f>IF(D3648&lt;=18,"LOW (1-18)","HIGH (19-36)")</f>
        <v>LOW (1-18)</v>
      </c>
      <c r="G3648">
        <f>INT((D3648-1)/6)+1</f>
        <v>1</v>
      </c>
      <c r="H3648">
        <f>MOD(D3648-1,6)+1</f>
        <v>1</v>
      </c>
      <c r="I3648">
        <f>37-D3648</f>
        <v>36</v>
      </c>
      <c r="J3648">
        <f>ABS(D3648-D3649)</f>
        <v>13</v>
      </c>
      <c r="K3648">
        <f>AVERAGE(D3648:D3652)</f>
        <v>1</v>
      </c>
      <c r="L3648">
        <f>AVERAGE(D3648:D3667)</f>
        <v>1</v>
      </c>
      <c r="M3648">
        <f>K3648-L3648</f>
        <v>0</v>
      </c>
      <c r="N3648" t="str">
        <f>IF(K3648&gt;L3648,"HIGH ZONE BIAS",IF(K3648&lt;L3648,"LOW ZONE BIAS","EQUILIBRIUM"))</f>
        <v>EQUILIBRIUM</v>
      </c>
    </row>
    <row r="3649">
      <c r="A3649">
        <v>23922</v>
      </c>
      <c r="B3649" t="str">
        <v>2023-12-12</v>
      </c>
      <c r="C3649" t="str">
        <v>Morning</v>
      </c>
      <c r="D3649">
        <v>14</v>
      </c>
      <c r="E3649" t="str">
        <f>IF(MOD(D3649,2)=0,"EVEN","ODD")</f>
        <v>EVEN</v>
      </c>
      <c r="F3649" t="str">
        <f>IF(D3649&lt;=18,"LOW (1-18)","HIGH (19-36)")</f>
        <v>LOW (1-18)</v>
      </c>
      <c r="G3649">
        <f>INT((D3649-1)/6)+1</f>
        <v>3</v>
      </c>
      <c r="H3649">
        <f>MOD(D3649-1,6)+1</f>
        <v>2</v>
      </c>
      <c r="I3649">
        <f>37-D3649</f>
        <v>23</v>
      </c>
      <c r="J3649">
        <f>ABS(D3649-D3650)</f>
        <v>22</v>
      </c>
      <c r="K3649">
        <f>AVERAGE(D3649:D3653)</f>
        <v>14</v>
      </c>
      <c r="L3649">
        <f>AVERAGE(D3649:D3668)</f>
        <v>14</v>
      </c>
      <c r="M3649">
        <f>K3649-L3649</f>
        <v>0</v>
      </c>
      <c r="N3649" t="str">
        <f>IF(K3649&gt;L3649,"HIGH ZONE BIAS",IF(K3649&lt;L3649,"LOW ZONE BIAS","EQUILIBRIUM"))</f>
        <v>EQUILIBRIUM</v>
      </c>
    </row>
    <row r="3650">
      <c r="A3650">
        <v>23921</v>
      </c>
      <c r="B3650" t="str">
        <v>2023-12-11</v>
      </c>
      <c r="C3650" t="str">
        <v>Evening</v>
      </c>
      <c r="D3650">
        <v>36</v>
      </c>
      <c r="E3650" t="str">
        <f>IF(MOD(D3650,2)=0,"EVEN","ODD")</f>
        <v>EVEN</v>
      </c>
      <c r="F3650" t="str">
        <f>IF(D3650&lt;=18,"LOW (1-18)","HIGH (19-36)")</f>
        <v>HIGH (19-36)</v>
      </c>
      <c r="G3650">
        <f>INT((D3650-1)/6)+1</f>
        <v>6</v>
      </c>
      <c r="H3650">
        <f>MOD(D3650-1,6)+1</f>
        <v>6</v>
      </c>
      <c r="I3650">
        <f>37-D3650</f>
        <v>1</v>
      </c>
      <c r="J3650">
        <f>ABS(D3650-D3651)</f>
        <v>0</v>
      </c>
      <c r="K3650">
        <f>AVERAGE(D3650:D3654)</f>
        <v>36</v>
      </c>
      <c r="L3650">
        <f>AVERAGE(D3650:D3669)</f>
        <v>36</v>
      </c>
      <c r="M3650">
        <f>K3650-L3650</f>
        <v>0</v>
      </c>
      <c r="N3650" t="str">
        <f>IF(K3650&gt;L3650,"HIGH ZONE BIAS",IF(K3650&lt;L3650,"LOW ZONE BIAS","EQUILIBRIUM"))</f>
        <v>EQUILIBRIUM</v>
      </c>
    </row>
    <row r="3651">
      <c r="A3651">
        <v>23920</v>
      </c>
      <c r="B3651" t="str">
        <v>2023-12-11</v>
      </c>
      <c r="C3651" t="str">
        <v>Afternoon</v>
      </c>
      <c r="D3651">
        <v>36</v>
      </c>
      <c r="E3651" t="str">
        <f>IF(MOD(D3651,2)=0,"EVEN","ODD")</f>
        <v>EVEN</v>
      </c>
      <c r="F3651" t="str">
        <f>IF(D3651&lt;=18,"LOW (1-18)","HIGH (19-36)")</f>
        <v>HIGH (19-36)</v>
      </c>
      <c r="G3651">
        <f>INT((D3651-1)/6)+1</f>
        <v>6</v>
      </c>
      <c r="H3651">
        <f>MOD(D3651-1,6)+1</f>
        <v>6</v>
      </c>
      <c r="I3651">
        <f>37-D3651</f>
        <v>1</v>
      </c>
      <c r="J3651">
        <f>ABS(D3651-D3652)</f>
        <v>8</v>
      </c>
      <c r="K3651">
        <f>AVERAGE(D3651:D3655)</f>
        <v>36</v>
      </c>
      <c r="L3651">
        <f>AVERAGE(D3651:D3670)</f>
        <v>36</v>
      </c>
      <c r="M3651">
        <f>K3651-L3651</f>
        <v>0</v>
      </c>
      <c r="N3651" t="str">
        <f>IF(K3651&gt;L3651,"HIGH ZONE BIAS",IF(K3651&lt;L3651,"LOW ZONE BIAS","EQUILIBRIUM"))</f>
        <v>EQUILIBRIUM</v>
      </c>
    </row>
    <row r="3652">
      <c r="A3652">
        <v>23919</v>
      </c>
      <c r="B3652" t="str">
        <v>2023-12-11</v>
      </c>
      <c r="C3652" t="str">
        <v>Midday</v>
      </c>
      <c r="D3652">
        <v>28</v>
      </c>
      <c r="E3652" t="str">
        <f>IF(MOD(D3652,2)=0,"EVEN","ODD")</f>
        <v>EVEN</v>
      </c>
      <c r="F3652" t="str">
        <f>IF(D3652&lt;=18,"LOW (1-18)","HIGH (19-36)")</f>
        <v>HIGH (19-36)</v>
      </c>
      <c r="G3652">
        <f>INT((D3652-1)/6)+1</f>
        <v>5</v>
      </c>
      <c r="H3652">
        <f>MOD(D3652-1,6)+1</f>
        <v>4</v>
      </c>
      <c r="I3652">
        <f>37-D3652</f>
        <v>9</v>
      </c>
      <c r="J3652">
        <f>ABS(D3652-D3653)</f>
        <v>12</v>
      </c>
      <c r="K3652">
        <f>AVERAGE(D3652:D3656)</f>
        <v>28</v>
      </c>
      <c r="L3652">
        <f>AVERAGE(D3652:D3671)</f>
        <v>28</v>
      </c>
      <c r="M3652">
        <f>K3652-L3652</f>
        <v>0</v>
      </c>
      <c r="N3652" t="str">
        <f>IF(K3652&gt;L3652,"HIGH ZONE BIAS",IF(K3652&lt;L3652,"LOW ZONE BIAS","EQUILIBRIUM"))</f>
        <v>EQUILIBRIUM</v>
      </c>
    </row>
    <row r="3653">
      <c r="A3653">
        <v>23918</v>
      </c>
      <c r="B3653" t="str">
        <v>2023-12-11</v>
      </c>
      <c r="C3653" t="str">
        <v>Morning</v>
      </c>
      <c r="D3653">
        <v>16</v>
      </c>
      <c r="E3653" t="str">
        <f>IF(MOD(D3653,2)=0,"EVEN","ODD")</f>
        <v>EVEN</v>
      </c>
      <c r="F3653" t="str">
        <f>IF(D3653&lt;=18,"LOW (1-18)","HIGH (19-36)")</f>
        <v>LOW (1-18)</v>
      </c>
      <c r="G3653">
        <f>INT((D3653-1)/6)+1</f>
        <v>3</v>
      </c>
      <c r="H3653">
        <f>MOD(D3653-1,6)+1</f>
        <v>4</v>
      </c>
      <c r="I3653">
        <f>37-D3653</f>
        <v>21</v>
      </c>
      <c r="J3653">
        <f>ABS(D3653-D3654)</f>
        <v>4</v>
      </c>
      <c r="K3653">
        <f>AVERAGE(D3653:D3657)</f>
        <v>16</v>
      </c>
      <c r="L3653">
        <f>AVERAGE(D3653:D3672)</f>
        <v>16</v>
      </c>
      <c r="M3653">
        <f>K3653-L3653</f>
        <v>0</v>
      </c>
      <c r="N3653" t="str">
        <f>IF(K3653&gt;L3653,"HIGH ZONE BIAS",IF(K3653&lt;L3653,"LOW ZONE BIAS","EQUILIBRIUM"))</f>
        <v>EQUILIBRIUM</v>
      </c>
    </row>
    <row r="3654">
      <c r="A3654">
        <v>23917</v>
      </c>
      <c r="B3654" t="str">
        <v>2023-12-09</v>
      </c>
      <c r="C3654" t="str">
        <v>Evening</v>
      </c>
      <c r="D3654">
        <v>20</v>
      </c>
      <c r="E3654" t="str">
        <f>IF(MOD(D3654,2)=0,"EVEN","ODD")</f>
        <v>EVEN</v>
      </c>
      <c r="F3654" t="str">
        <f>IF(D3654&lt;=18,"LOW (1-18)","HIGH (19-36)")</f>
        <v>HIGH (19-36)</v>
      </c>
      <c r="G3654">
        <f>INT((D3654-1)/6)+1</f>
        <v>4</v>
      </c>
      <c r="H3654">
        <f>MOD(D3654-1,6)+1</f>
        <v>2</v>
      </c>
      <c r="I3654">
        <f>37-D3654</f>
        <v>17</v>
      </c>
      <c r="J3654">
        <f>ABS(D3654-D3655)</f>
        <v>11</v>
      </c>
      <c r="K3654">
        <f>AVERAGE(D3654:D3658)</f>
        <v>20</v>
      </c>
      <c r="L3654">
        <f>AVERAGE(D3654:D3673)</f>
        <v>20</v>
      </c>
      <c r="M3654">
        <f>K3654-L3654</f>
        <v>0</v>
      </c>
      <c r="N3654" t="str">
        <f>IF(K3654&gt;L3654,"HIGH ZONE BIAS",IF(K3654&lt;L3654,"LOW ZONE BIAS","EQUILIBRIUM"))</f>
        <v>EQUILIBRIUM</v>
      </c>
    </row>
    <row r="3655">
      <c r="A3655">
        <v>23916</v>
      </c>
      <c r="B3655" t="str">
        <v>2023-12-09</v>
      </c>
      <c r="C3655" t="str">
        <v>Afternoon</v>
      </c>
      <c r="D3655">
        <v>9</v>
      </c>
      <c r="E3655" t="str">
        <f>IF(MOD(D3655,2)=0,"EVEN","ODD")</f>
        <v>ODD</v>
      </c>
      <c r="F3655" t="str">
        <f>IF(D3655&lt;=18,"LOW (1-18)","HIGH (19-36)")</f>
        <v>LOW (1-18)</v>
      </c>
      <c r="G3655">
        <f>INT((D3655-1)/6)+1</f>
        <v>2</v>
      </c>
      <c r="H3655">
        <f>MOD(D3655-1,6)+1</f>
        <v>3</v>
      </c>
      <c r="I3655">
        <f>37-D3655</f>
        <v>28</v>
      </c>
      <c r="J3655">
        <f>ABS(D3655-D3656)</f>
        <v>4</v>
      </c>
      <c r="K3655">
        <f>AVERAGE(D3655:D3659)</f>
        <v>9</v>
      </c>
      <c r="L3655">
        <f>AVERAGE(D3655:D3674)</f>
        <v>9</v>
      </c>
      <c r="M3655">
        <f>K3655-L3655</f>
        <v>0</v>
      </c>
      <c r="N3655" t="str">
        <f>IF(K3655&gt;L3655,"HIGH ZONE BIAS",IF(K3655&lt;L3655,"LOW ZONE BIAS","EQUILIBRIUM"))</f>
        <v>EQUILIBRIUM</v>
      </c>
    </row>
    <row r="3656">
      <c r="A3656">
        <v>23915</v>
      </c>
      <c r="B3656" t="str">
        <v>2023-12-09</v>
      </c>
      <c r="C3656" t="str">
        <v>Midday</v>
      </c>
      <c r="D3656">
        <v>5</v>
      </c>
      <c r="E3656" t="str">
        <f>IF(MOD(D3656,2)=0,"EVEN","ODD")</f>
        <v>ODD</v>
      </c>
      <c r="F3656" t="str">
        <f>IF(D3656&lt;=18,"LOW (1-18)","HIGH (19-36)")</f>
        <v>LOW (1-18)</v>
      </c>
      <c r="G3656">
        <f>INT((D3656-1)/6)+1</f>
        <v>1</v>
      </c>
      <c r="H3656">
        <f>MOD(D3656-1,6)+1</f>
        <v>5</v>
      </c>
      <c r="I3656">
        <f>37-D3656</f>
        <v>32</v>
      </c>
      <c r="J3656">
        <f>ABS(D3656-D3657)</f>
        <v>15</v>
      </c>
      <c r="K3656">
        <f>AVERAGE(D3656:D3660)</f>
        <v>5</v>
      </c>
      <c r="L3656">
        <f>AVERAGE(D3656:D3675)</f>
        <v>5</v>
      </c>
      <c r="M3656">
        <f>K3656-L3656</f>
        <v>0</v>
      </c>
      <c r="N3656" t="str">
        <f>IF(K3656&gt;L3656,"HIGH ZONE BIAS",IF(K3656&lt;L3656,"LOW ZONE BIAS","EQUILIBRIUM"))</f>
        <v>EQUILIBRIUM</v>
      </c>
    </row>
    <row r="3657">
      <c r="A3657">
        <v>23914</v>
      </c>
      <c r="B3657" t="str">
        <v>2023-12-09</v>
      </c>
      <c r="C3657" t="str">
        <v>Morning</v>
      </c>
      <c r="D3657">
        <v>20</v>
      </c>
      <c r="E3657" t="str">
        <f>IF(MOD(D3657,2)=0,"EVEN","ODD")</f>
        <v>EVEN</v>
      </c>
      <c r="F3657" t="str">
        <f>IF(D3657&lt;=18,"LOW (1-18)","HIGH (19-36)")</f>
        <v>HIGH (19-36)</v>
      </c>
      <c r="G3657">
        <f>INT((D3657-1)/6)+1</f>
        <v>4</v>
      </c>
      <c r="H3657">
        <f>MOD(D3657-1,6)+1</f>
        <v>2</v>
      </c>
      <c r="I3657">
        <f>37-D3657</f>
        <v>17</v>
      </c>
      <c r="J3657">
        <f>ABS(D3657-D3658)</f>
        <v>9</v>
      </c>
      <c r="K3657">
        <f>AVERAGE(D3657:D3661)</f>
        <v>20</v>
      </c>
      <c r="L3657">
        <f>AVERAGE(D3657:D3676)</f>
        <v>20</v>
      </c>
      <c r="M3657">
        <f>K3657-L3657</f>
        <v>0</v>
      </c>
      <c r="N3657" t="str">
        <f>IF(K3657&gt;L3657,"HIGH ZONE BIAS",IF(K3657&lt;L3657,"LOW ZONE BIAS","EQUILIBRIUM"))</f>
        <v>EQUILIBRIUM</v>
      </c>
    </row>
    <row r="3658">
      <c r="A3658">
        <v>23913</v>
      </c>
      <c r="B3658" t="str">
        <v>2023-12-08</v>
      </c>
      <c r="C3658" t="str">
        <v>Evening</v>
      </c>
      <c r="D3658">
        <v>11</v>
      </c>
      <c r="E3658" t="str">
        <f>IF(MOD(D3658,2)=0,"EVEN","ODD")</f>
        <v>ODD</v>
      </c>
      <c r="F3658" t="str">
        <f>IF(D3658&lt;=18,"LOW (1-18)","HIGH (19-36)")</f>
        <v>LOW (1-18)</v>
      </c>
      <c r="G3658">
        <f>INT((D3658-1)/6)+1</f>
        <v>2</v>
      </c>
      <c r="H3658">
        <f>MOD(D3658-1,6)+1</f>
        <v>5</v>
      </c>
      <c r="I3658">
        <f>37-D3658</f>
        <v>26</v>
      </c>
      <c r="J3658">
        <f>ABS(D3658-D3659)</f>
        <v>20</v>
      </c>
      <c r="K3658">
        <f>AVERAGE(D3658:D3662)</f>
        <v>11</v>
      </c>
      <c r="L3658">
        <f>AVERAGE(D3658:D3677)</f>
        <v>11</v>
      </c>
      <c r="M3658">
        <f>K3658-L3658</f>
        <v>0</v>
      </c>
      <c r="N3658" t="str">
        <f>IF(K3658&gt;L3658,"HIGH ZONE BIAS",IF(K3658&lt;L3658,"LOW ZONE BIAS","EQUILIBRIUM"))</f>
        <v>EQUILIBRIUM</v>
      </c>
    </row>
    <row r="3659">
      <c r="A3659">
        <v>23912</v>
      </c>
      <c r="B3659" t="str">
        <v>2023-12-08</v>
      </c>
      <c r="C3659" t="str">
        <v>Afternoon</v>
      </c>
      <c r="D3659">
        <v>31</v>
      </c>
      <c r="E3659" t="str">
        <f>IF(MOD(D3659,2)=0,"EVEN","ODD")</f>
        <v>ODD</v>
      </c>
      <c r="F3659" t="str">
        <f>IF(D3659&lt;=18,"LOW (1-18)","HIGH (19-36)")</f>
        <v>HIGH (19-36)</v>
      </c>
      <c r="G3659">
        <f>INT((D3659-1)/6)+1</f>
        <v>6</v>
      </c>
      <c r="H3659">
        <f>MOD(D3659-1,6)+1</f>
        <v>1</v>
      </c>
      <c r="I3659">
        <f>37-D3659</f>
        <v>6</v>
      </c>
      <c r="J3659">
        <f>ABS(D3659-D3660)</f>
        <v>16</v>
      </c>
      <c r="K3659">
        <f>AVERAGE(D3659:D3663)</f>
        <v>31</v>
      </c>
      <c r="L3659">
        <f>AVERAGE(D3659:D3678)</f>
        <v>31</v>
      </c>
      <c r="M3659">
        <f>K3659-L3659</f>
        <v>0</v>
      </c>
      <c r="N3659" t="str">
        <f>IF(K3659&gt;L3659,"HIGH ZONE BIAS",IF(K3659&lt;L3659,"LOW ZONE BIAS","EQUILIBRIUM"))</f>
        <v>EQUILIBRIUM</v>
      </c>
    </row>
    <row r="3660">
      <c r="A3660">
        <v>23911</v>
      </c>
      <c r="B3660" t="str">
        <v>2023-12-08</v>
      </c>
      <c r="C3660" t="str">
        <v>Midday</v>
      </c>
      <c r="D3660">
        <v>15</v>
      </c>
      <c r="E3660" t="str">
        <f>IF(MOD(D3660,2)=0,"EVEN","ODD")</f>
        <v>ODD</v>
      </c>
      <c r="F3660" t="str">
        <f>IF(D3660&lt;=18,"LOW (1-18)","HIGH (19-36)")</f>
        <v>LOW (1-18)</v>
      </c>
      <c r="G3660">
        <f>INT((D3660-1)/6)+1</f>
        <v>3</v>
      </c>
      <c r="H3660">
        <f>MOD(D3660-1,6)+1</f>
        <v>3</v>
      </c>
      <c r="I3660">
        <f>37-D3660</f>
        <v>22</v>
      </c>
      <c r="J3660">
        <f>ABS(D3660-D3661)</f>
        <v>4</v>
      </c>
      <c r="K3660">
        <f>AVERAGE(D3660:D3664)</f>
        <v>15</v>
      </c>
      <c r="L3660">
        <f>AVERAGE(D3660:D3679)</f>
        <v>15</v>
      </c>
      <c r="M3660">
        <f>K3660-L3660</f>
        <v>0</v>
      </c>
      <c r="N3660" t="str">
        <f>IF(K3660&gt;L3660,"HIGH ZONE BIAS",IF(K3660&lt;L3660,"LOW ZONE BIAS","EQUILIBRIUM"))</f>
        <v>EQUILIBRIUM</v>
      </c>
    </row>
    <row r="3661">
      <c r="A3661">
        <v>23910</v>
      </c>
      <c r="B3661" t="str">
        <v>2023-12-08</v>
      </c>
      <c r="C3661" t="str">
        <v>Morning</v>
      </c>
      <c r="D3661">
        <v>11</v>
      </c>
      <c r="E3661" t="str">
        <f>IF(MOD(D3661,2)=0,"EVEN","ODD")</f>
        <v>ODD</v>
      </c>
      <c r="F3661" t="str">
        <f>IF(D3661&lt;=18,"LOW (1-18)","HIGH (19-36)")</f>
        <v>LOW (1-18)</v>
      </c>
      <c r="G3661">
        <f>INT((D3661-1)/6)+1</f>
        <v>2</v>
      </c>
      <c r="H3661">
        <f>MOD(D3661-1,6)+1</f>
        <v>5</v>
      </c>
      <c r="I3661">
        <f>37-D3661</f>
        <v>26</v>
      </c>
      <c r="J3661">
        <f>ABS(D3661-D3662)</f>
        <v>10</v>
      </c>
      <c r="K3661">
        <f>AVERAGE(D3661:D3665)</f>
        <v>11</v>
      </c>
      <c r="L3661">
        <f>AVERAGE(D3661:D3680)</f>
        <v>11</v>
      </c>
      <c r="M3661">
        <f>K3661-L3661</f>
        <v>0</v>
      </c>
      <c r="N3661" t="str">
        <f>IF(K3661&gt;L3661,"HIGH ZONE BIAS",IF(K3661&lt;L3661,"LOW ZONE BIAS","EQUILIBRIUM"))</f>
        <v>EQUILIBRIUM</v>
      </c>
    </row>
    <row r="3662">
      <c r="A3662">
        <v>23909</v>
      </c>
      <c r="B3662" t="str">
        <v>2023-12-07</v>
      </c>
      <c r="C3662" t="str">
        <v>Evening</v>
      </c>
      <c r="D3662">
        <v>21</v>
      </c>
      <c r="E3662" t="str">
        <f>IF(MOD(D3662,2)=0,"EVEN","ODD")</f>
        <v>ODD</v>
      </c>
      <c r="F3662" t="str">
        <f>IF(D3662&lt;=18,"LOW (1-18)","HIGH (19-36)")</f>
        <v>HIGH (19-36)</v>
      </c>
      <c r="G3662">
        <f>INT((D3662-1)/6)+1</f>
        <v>4</v>
      </c>
      <c r="H3662">
        <f>MOD(D3662-1,6)+1</f>
        <v>3</v>
      </c>
      <c r="I3662">
        <f>37-D3662</f>
        <v>16</v>
      </c>
      <c r="J3662">
        <f>ABS(D3662-D3663)</f>
        <v>13</v>
      </c>
      <c r="K3662">
        <f>AVERAGE(D3662:D3666)</f>
        <v>21</v>
      </c>
      <c r="L3662">
        <f>AVERAGE(D3662:D3681)</f>
        <v>21</v>
      </c>
      <c r="M3662">
        <f>K3662-L3662</f>
        <v>0</v>
      </c>
      <c r="N3662" t="str">
        <f>IF(K3662&gt;L3662,"HIGH ZONE BIAS",IF(K3662&lt;L3662,"LOW ZONE BIAS","EQUILIBRIUM"))</f>
        <v>EQUILIBRIUM</v>
      </c>
    </row>
    <row r="3663">
      <c r="A3663">
        <v>23908</v>
      </c>
      <c r="B3663" t="str">
        <v>2023-12-07</v>
      </c>
      <c r="C3663" t="str">
        <v>Afternoon</v>
      </c>
      <c r="D3663">
        <v>8</v>
      </c>
      <c r="E3663" t="str">
        <f>IF(MOD(D3663,2)=0,"EVEN","ODD")</f>
        <v>EVEN</v>
      </c>
      <c r="F3663" t="str">
        <f>IF(D3663&lt;=18,"LOW (1-18)","HIGH (19-36)")</f>
        <v>LOW (1-18)</v>
      </c>
      <c r="G3663">
        <f>INT((D3663-1)/6)+1</f>
        <v>2</v>
      </c>
      <c r="H3663">
        <f>MOD(D3663-1,6)+1</f>
        <v>2</v>
      </c>
      <c r="I3663">
        <f>37-D3663</f>
        <v>29</v>
      </c>
      <c r="J3663">
        <f>ABS(D3663-D3664)</f>
        <v>15</v>
      </c>
      <c r="K3663">
        <f>AVERAGE(D3663:D3667)</f>
        <v>8</v>
      </c>
      <c r="L3663">
        <f>AVERAGE(D3663:D3682)</f>
        <v>8</v>
      </c>
      <c r="M3663">
        <f>K3663-L3663</f>
        <v>0</v>
      </c>
      <c r="N3663" t="str">
        <f>IF(K3663&gt;L3663,"HIGH ZONE BIAS",IF(K3663&lt;L3663,"LOW ZONE BIAS","EQUILIBRIUM"))</f>
        <v>EQUILIBRIUM</v>
      </c>
    </row>
    <row r="3664">
      <c r="A3664">
        <v>23907</v>
      </c>
      <c r="B3664" t="str">
        <v>2023-12-07</v>
      </c>
      <c r="C3664" t="str">
        <v>Midday</v>
      </c>
      <c r="D3664">
        <v>23</v>
      </c>
      <c r="E3664" t="str">
        <f>IF(MOD(D3664,2)=0,"EVEN","ODD")</f>
        <v>ODD</v>
      </c>
      <c r="F3664" t="str">
        <f>IF(D3664&lt;=18,"LOW (1-18)","HIGH (19-36)")</f>
        <v>HIGH (19-36)</v>
      </c>
      <c r="G3664">
        <f>INT((D3664-1)/6)+1</f>
        <v>4</v>
      </c>
      <c r="H3664">
        <f>MOD(D3664-1,6)+1</f>
        <v>5</v>
      </c>
      <c r="I3664">
        <f>37-D3664</f>
        <v>14</v>
      </c>
      <c r="J3664">
        <f>ABS(D3664-D3665)</f>
        <v>8</v>
      </c>
      <c r="K3664">
        <f>AVERAGE(D3664:D3668)</f>
        <v>23</v>
      </c>
      <c r="L3664">
        <f>AVERAGE(D3664:D3683)</f>
        <v>23</v>
      </c>
      <c r="M3664">
        <f>K3664-L3664</f>
        <v>0</v>
      </c>
      <c r="N3664" t="str">
        <f>IF(K3664&gt;L3664,"HIGH ZONE BIAS",IF(K3664&lt;L3664,"LOW ZONE BIAS","EQUILIBRIUM"))</f>
        <v>EQUILIBRIUM</v>
      </c>
    </row>
    <row r="3665">
      <c r="A3665">
        <v>23906</v>
      </c>
      <c r="B3665" t="str">
        <v>2023-12-07</v>
      </c>
      <c r="C3665" t="str">
        <v>Morning</v>
      </c>
      <c r="D3665">
        <v>31</v>
      </c>
      <c r="E3665" t="str">
        <f>IF(MOD(D3665,2)=0,"EVEN","ODD")</f>
        <v>ODD</v>
      </c>
      <c r="F3665" t="str">
        <f>IF(D3665&lt;=18,"LOW (1-18)","HIGH (19-36)")</f>
        <v>HIGH (19-36)</v>
      </c>
      <c r="G3665">
        <f>INT((D3665-1)/6)+1</f>
        <v>6</v>
      </c>
      <c r="H3665">
        <f>MOD(D3665-1,6)+1</f>
        <v>1</v>
      </c>
      <c r="I3665">
        <f>37-D3665</f>
        <v>6</v>
      </c>
      <c r="J3665">
        <f>ABS(D3665-D3666)</f>
        <v>3</v>
      </c>
      <c r="K3665">
        <f>AVERAGE(D3665:D3669)</f>
        <v>31</v>
      </c>
      <c r="L3665">
        <f>AVERAGE(D3665:D3684)</f>
        <v>31</v>
      </c>
      <c r="M3665">
        <f>K3665-L3665</f>
        <v>0</v>
      </c>
      <c r="N3665" t="str">
        <f>IF(K3665&gt;L3665,"HIGH ZONE BIAS",IF(K3665&lt;L3665,"LOW ZONE BIAS","EQUILIBRIUM"))</f>
        <v>EQUILIBRIUM</v>
      </c>
    </row>
    <row r="3666">
      <c r="A3666">
        <v>23905</v>
      </c>
      <c r="B3666" t="str">
        <v>2023-12-06</v>
      </c>
      <c r="C3666" t="str">
        <v>Evening</v>
      </c>
      <c r="D3666">
        <v>34</v>
      </c>
      <c r="E3666" t="str">
        <f>IF(MOD(D3666,2)=0,"EVEN","ODD")</f>
        <v>EVEN</v>
      </c>
      <c r="F3666" t="str">
        <f>IF(D3666&lt;=18,"LOW (1-18)","HIGH (19-36)")</f>
        <v>HIGH (19-36)</v>
      </c>
      <c r="G3666">
        <f>INT((D3666-1)/6)+1</f>
        <v>6</v>
      </c>
      <c r="H3666">
        <f>MOD(D3666-1,6)+1</f>
        <v>4</v>
      </c>
      <c r="I3666">
        <f>37-D3666</f>
        <v>3</v>
      </c>
      <c r="J3666">
        <f>ABS(D3666-D3667)</f>
        <v>16</v>
      </c>
      <c r="K3666">
        <f>AVERAGE(D3666:D3670)</f>
        <v>34</v>
      </c>
      <c r="L3666">
        <f>AVERAGE(D3666:D3685)</f>
        <v>34</v>
      </c>
      <c r="M3666">
        <f>K3666-L3666</f>
        <v>0</v>
      </c>
      <c r="N3666" t="str">
        <f>IF(K3666&gt;L3666,"HIGH ZONE BIAS",IF(K3666&lt;L3666,"LOW ZONE BIAS","EQUILIBRIUM"))</f>
        <v>EQUILIBRIUM</v>
      </c>
    </row>
    <row r="3667">
      <c r="A3667">
        <v>23904</v>
      </c>
      <c r="B3667" t="str">
        <v>2023-12-06</v>
      </c>
      <c r="C3667" t="str">
        <v>Afternoon</v>
      </c>
      <c r="D3667">
        <v>18</v>
      </c>
      <c r="E3667" t="str">
        <f>IF(MOD(D3667,2)=0,"EVEN","ODD")</f>
        <v>EVEN</v>
      </c>
      <c r="F3667" t="str">
        <f>IF(D3667&lt;=18,"LOW (1-18)","HIGH (19-36)")</f>
        <v>LOW (1-18)</v>
      </c>
      <c r="G3667">
        <f>INT((D3667-1)/6)+1</f>
        <v>3</v>
      </c>
      <c r="H3667">
        <f>MOD(D3667-1,6)+1</f>
        <v>6</v>
      </c>
      <c r="I3667">
        <f>37-D3667</f>
        <v>19</v>
      </c>
      <c r="J3667">
        <f>ABS(D3667-D3668)</f>
        <v>14</v>
      </c>
      <c r="K3667">
        <f>AVERAGE(D3667:D3671)</f>
        <v>18</v>
      </c>
      <c r="L3667">
        <f>AVERAGE(D3667:D3686)</f>
        <v>18</v>
      </c>
      <c r="M3667">
        <f>K3667-L3667</f>
        <v>0</v>
      </c>
      <c r="N3667" t="str">
        <f>IF(K3667&gt;L3667,"HIGH ZONE BIAS",IF(K3667&lt;L3667,"LOW ZONE BIAS","EQUILIBRIUM"))</f>
        <v>EQUILIBRIUM</v>
      </c>
    </row>
    <row r="3668">
      <c r="A3668">
        <v>23903</v>
      </c>
      <c r="B3668" t="str">
        <v>2023-12-06</v>
      </c>
      <c r="C3668" t="str">
        <v>Midday</v>
      </c>
      <c r="D3668">
        <v>32</v>
      </c>
      <c r="E3668" t="str">
        <f>IF(MOD(D3668,2)=0,"EVEN","ODD")</f>
        <v>EVEN</v>
      </c>
      <c r="F3668" t="str">
        <f>IF(D3668&lt;=18,"LOW (1-18)","HIGH (19-36)")</f>
        <v>HIGH (19-36)</v>
      </c>
      <c r="G3668">
        <f>INT((D3668-1)/6)+1</f>
        <v>6</v>
      </c>
      <c r="H3668">
        <f>MOD(D3668-1,6)+1</f>
        <v>2</v>
      </c>
      <c r="I3668">
        <f>37-D3668</f>
        <v>5</v>
      </c>
      <c r="J3668">
        <f>ABS(D3668-D3669)</f>
        <v>13</v>
      </c>
      <c r="K3668">
        <f>AVERAGE(D3668:D3672)</f>
        <v>32</v>
      </c>
      <c r="L3668">
        <f>AVERAGE(D3668:D3687)</f>
        <v>32</v>
      </c>
      <c r="M3668">
        <f>K3668-L3668</f>
        <v>0</v>
      </c>
      <c r="N3668" t="str">
        <f>IF(K3668&gt;L3668,"HIGH ZONE BIAS",IF(K3668&lt;L3668,"LOW ZONE BIAS","EQUILIBRIUM"))</f>
        <v>EQUILIBRIUM</v>
      </c>
    </row>
    <row r="3669">
      <c r="A3669">
        <v>23902</v>
      </c>
      <c r="B3669" t="str">
        <v>2023-12-06</v>
      </c>
      <c r="C3669" t="str">
        <v>Morning</v>
      </c>
      <c r="D3669">
        <v>19</v>
      </c>
      <c r="E3669" t="str">
        <f>IF(MOD(D3669,2)=0,"EVEN","ODD")</f>
        <v>ODD</v>
      </c>
      <c r="F3669" t="str">
        <f>IF(D3669&lt;=18,"LOW (1-18)","HIGH (19-36)")</f>
        <v>HIGH (19-36)</v>
      </c>
      <c r="G3669">
        <f>INT((D3669-1)/6)+1</f>
        <v>4</v>
      </c>
      <c r="H3669">
        <f>MOD(D3669-1,6)+1</f>
        <v>1</v>
      </c>
      <c r="I3669">
        <f>37-D3669</f>
        <v>18</v>
      </c>
      <c r="J3669">
        <f>ABS(D3669-D3670)</f>
        <v>3</v>
      </c>
      <c r="K3669">
        <f>AVERAGE(D3669:D3673)</f>
        <v>19</v>
      </c>
      <c r="L3669">
        <f>AVERAGE(D3669:D3688)</f>
        <v>19</v>
      </c>
      <c r="M3669">
        <f>K3669-L3669</f>
        <v>0</v>
      </c>
      <c r="N3669" t="str">
        <f>IF(K3669&gt;L3669,"HIGH ZONE BIAS",IF(K3669&lt;L3669,"LOW ZONE BIAS","EQUILIBRIUM"))</f>
        <v>EQUILIBRIUM</v>
      </c>
    </row>
    <row r="3670">
      <c r="A3670">
        <v>23901</v>
      </c>
      <c r="B3670" t="str">
        <v>2023-12-05</v>
      </c>
      <c r="C3670" t="str">
        <v>Evening</v>
      </c>
      <c r="D3670">
        <v>22</v>
      </c>
      <c r="E3670" t="str">
        <f>IF(MOD(D3670,2)=0,"EVEN","ODD")</f>
        <v>EVEN</v>
      </c>
      <c r="F3670" t="str">
        <f>IF(D3670&lt;=18,"LOW (1-18)","HIGH (19-36)")</f>
        <v>HIGH (19-36)</v>
      </c>
      <c r="G3670">
        <f>INT((D3670-1)/6)+1</f>
        <v>4</v>
      </c>
      <c r="H3670">
        <f>MOD(D3670-1,6)+1</f>
        <v>4</v>
      </c>
      <c r="I3670">
        <f>37-D3670</f>
        <v>15</v>
      </c>
      <c r="J3670">
        <f>ABS(D3670-D3671)</f>
        <v>8</v>
      </c>
      <c r="K3670">
        <f>AVERAGE(D3670:D3674)</f>
        <v>22</v>
      </c>
      <c r="L3670">
        <f>AVERAGE(D3670:D3689)</f>
        <v>22</v>
      </c>
      <c r="M3670">
        <f>K3670-L3670</f>
        <v>0</v>
      </c>
      <c r="N3670" t="str">
        <f>IF(K3670&gt;L3670,"HIGH ZONE BIAS",IF(K3670&lt;L3670,"LOW ZONE BIAS","EQUILIBRIUM"))</f>
        <v>EQUILIBRIUM</v>
      </c>
    </row>
    <row r="3671">
      <c r="A3671">
        <v>23900</v>
      </c>
      <c r="B3671" t="str">
        <v>2023-12-05</v>
      </c>
      <c r="C3671" t="str">
        <v>Afternoon</v>
      </c>
      <c r="D3671">
        <v>14</v>
      </c>
      <c r="E3671" t="str">
        <f>IF(MOD(D3671,2)=0,"EVEN","ODD")</f>
        <v>EVEN</v>
      </c>
      <c r="F3671" t="str">
        <f>IF(D3671&lt;=18,"LOW (1-18)","HIGH (19-36)")</f>
        <v>LOW (1-18)</v>
      </c>
      <c r="G3671">
        <f>INT((D3671-1)/6)+1</f>
        <v>3</v>
      </c>
      <c r="H3671">
        <f>MOD(D3671-1,6)+1</f>
        <v>2</v>
      </c>
      <c r="I3671">
        <f>37-D3671</f>
        <v>23</v>
      </c>
      <c r="J3671">
        <f>ABS(D3671-D3672)</f>
        <v>4</v>
      </c>
      <c r="K3671">
        <f>AVERAGE(D3671:D3675)</f>
        <v>14</v>
      </c>
      <c r="L3671">
        <f>AVERAGE(D3671:D3690)</f>
        <v>14</v>
      </c>
      <c r="M3671">
        <f>K3671-L3671</f>
        <v>0</v>
      </c>
      <c r="N3671" t="str">
        <f>IF(K3671&gt;L3671,"HIGH ZONE BIAS",IF(K3671&lt;L3671,"LOW ZONE BIAS","EQUILIBRIUM"))</f>
        <v>EQUILIBRIUM</v>
      </c>
    </row>
    <row r="3672">
      <c r="A3672">
        <v>23899</v>
      </c>
      <c r="B3672" t="str">
        <v>2023-12-05</v>
      </c>
      <c r="C3672" t="str">
        <v>Midday</v>
      </c>
      <c r="D3672">
        <v>10</v>
      </c>
      <c r="E3672" t="str">
        <f>IF(MOD(D3672,2)=0,"EVEN","ODD")</f>
        <v>EVEN</v>
      </c>
      <c r="F3672" t="str">
        <f>IF(D3672&lt;=18,"LOW (1-18)","HIGH (19-36)")</f>
        <v>LOW (1-18)</v>
      </c>
      <c r="G3672">
        <f>INT((D3672-1)/6)+1</f>
        <v>2</v>
      </c>
      <c r="H3672">
        <f>MOD(D3672-1,6)+1</f>
        <v>4</v>
      </c>
      <c r="I3672">
        <f>37-D3672</f>
        <v>27</v>
      </c>
      <c r="J3672">
        <f>ABS(D3672-D3673)</f>
        <v>23</v>
      </c>
      <c r="K3672">
        <f>AVERAGE(D3672:D3676)</f>
        <v>10</v>
      </c>
      <c r="L3672">
        <f>AVERAGE(D3672:D3691)</f>
        <v>10</v>
      </c>
      <c r="M3672">
        <f>K3672-L3672</f>
        <v>0</v>
      </c>
      <c r="N3672" t="str">
        <f>IF(K3672&gt;L3672,"HIGH ZONE BIAS",IF(K3672&lt;L3672,"LOW ZONE BIAS","EQUILIBRIUM"))</f>
        <v>EQUILIBRIUM</v>
      </c>
    </row>
    <row r="3673">
      <c r="A3673">
        <v>23898</v>
      </c>
      <c r="B3673" t="str">
        <v>2023-12-05</v>
      </c>
      <c r="C3673" t="str">
        <v>Morning</v>
      </c>
      <c r="D3673">
        <v>33</v>
      </c>
      <c r="E3673" t="str">
        <f>IF(MOD(D3673,2)=0,"EVEN","ODD")</f>
        <v>ODD</v>
      </c>
      <c r="F3673" t="str">
        <f>IF(D3673&lt;=18,"LOW (1-18)","HIGH (19-36)")</f>
        <v>HIGH (19-36)</v>
      </c>
      <c r="G3673">
        <f>INT((D3673-1)/6)+1</f>
        <v>6</v>
      </c>
      <c r="H3673">
        <f>MOD(D3673-1,6)+1</f>
        <v>3</v>
      </c>
      <c r="I3673">
        <f>37-D3673</f>
        <v>4</v>
      </c>
      <c r="J3673">
        <f>ABS(D3673-D3674)</f>
        <v>2</v>
      </c>
      <c r="K3673">
        <f>AVERAGE(D3673:D3677)</f>
        <v>33</v>
      </c>
      <c r="L3673">
        <f>AVERAGE(D3673:D3692)</f>
        <v>33</v>
      </c>
      <c r="M3673">
        <f>K3673-L3673</f>
        <v>0</v>
      </c>
      <c r="N3673" t="str">
        <f>IF(K3673&gt;L3673,"HIGH ZONE BIAS",IF(K3673&lt;L3673,"LOW ZONE BIAS","EQUILIBRIUM"))</f>
        <v>EQUILIBRIUM</v>
      </c>
    </row>
    <row r="3674">
      <c r="A3674">
        <v>23897</v>
      </c>
      <c r="B3674" t="str">
        <v>2023-12-04</v>
      </c>
      <c r="C3674" t="str">
        <v>Evening</v>
      </c>
      <c r="D3674">
        <v>31</v>
      </c>
      <c r="E3674" t="str">
        <f>IF(MOD(D3674,2)=0,"EVEN","ODD")</f>
        <v>ODD</v>
      </c>
      <c r="F3674" t="str">
        <f>IF(D3674&lt;=18,"LOW (1-18)","HIGH (19-36)")</f>
        <v>HIGH (19-36)</v>
      </c>
      <c r="G3674">
        <f>INT((D3674-1)/6)+1</f>
        <v>6</v>
      </c>
      <c r="H3674">
        <f>MOD(D3674-1,6)+1</f>
        <v>1</v>
      </c>
      <c r="I3674">
        <f>37-D3674</f>
        <v>6</v>
      </c>
      <c r="J3674">
        <f>ABS(D3674-D3675)</f>
        <v>1</v>
      </c>
      <c r="K3674">
        <f>AVERAGE(D3674:D3678)</f>
        <v>31</v>
      </c>
      <c r="L3674">
        <f>AVERAGE(D3674:D3693)</f>
        <v>31</v>
      </c>
      <c r="M3674">
        <f>K3674-L3674</f>
        <v>0</v>
      </c>
      <c r="N3674" t="str">
        <f>IF(K3674&gt;L3674,"HIGH ZONE BIAS",IF(K3674&lt;L3674,"LOW ZONE BIAS","EQUILIBRIUM"))</f>
        <v>EQUILIBRIUM</v>
      </c>
    </row>
    <row r="3675">
      <c r="A3675">
        <v>23896</v>
      </c>
      <c r="B3675" t="str">
        <v>2023-12-04</v>
      </c>
      <c r="C3675" t="str">
        <v>Afternoon</v>
      </c>
      <c r="D3675">
        <v>32</v>
      </c>
      <c r="E3675" t="str">
        <f>IF(MOD(D3675,2)=0,"EVEN","ODD")</f>
        <v>EVEN</v>
      </c>
      <c r="F3675" t="str">
        <f>IF(D3675&lt;=18,"LOW (1-18)","HIGH (19-36)")</f>
        <v>HIGH (19-36)</v>
      </c>
      <c r="G3675">
        <f>INT((D3675-1)/6)+1</f>
        <v>6</v>
      </c>
      <c r="H3675">
        <f>MOD(D3675-1,6)+1</f>
        <v>2</v>
      </c>
      <c r="I3675">
        <f>37-D3675</f>
        <v>5</v>
      </c>
      <c r="J3675">
        <f>ABS(D3675-D3676)</f>
        <v>21</v>
      </c>
      <c r="K3675">
        <f>AVERAGE(D3675:D3679)</f>
        <v>32</v>
      </c>
      <c r="L3675">
        <f>AVERAGE(D3675:D3694)</f>
        <v>32</v>
      </c>
      <c r="M3675">
        <f>K3675-L3675</f>
        <v>0</v>
      </c>
      <c r="N3675" t="str">
        <f>IF(K3675&gt;L3675,"HIGH ZONE BIAS",IF(K3675&lt;L3675,"LOW ZONE BIAS","EQUILIBRIUM"))</f>
        <v>EQUILIBRIUM</v>
      </c>
    </row>
    <row r="3676">
      <c r="A3676">
        <v>23895</v>
      </c>
      <c r="B3676" t="str">
        <v>2023-12-04</v>
      </c>
      <c r="C3676" t="str">
        <v>Midday</v>
      </c>
      <c r="D3676">
        <v>11</v>
      </c>
      <c r="E3676" t="str">
        <f>IF(MOD(D3676,2)=0,"EVEN","ODD")</f>
        <v>ODD</v>
      </c>
      <c r="F3676" t="str">
        <f>IF(D3676&lt;=18,"LOW (1-18)","HIGH (19-36)")</f>
        <v>LOW (1-18)</v>
      </c>
      <c r="G3676">
        <f>INT((D3676-1)/6)+1</f>
        <v>2</v>
      </c>
      <c r="H3676">
        <f>MOD(D3676-1,6)+1</f>
        <v>5</v>
      </c>
      <c r="I3676">
        <f>37-D3676</f>
        <v>26</v>
      </c>
      <c r="J3676">
        <f>ABS(D3676-D3677)</f>
        <v>7</v>
      </c>
      <c r="K3676">
        <f>AVERAGE(D3676:D3680)</f>
        <v>11</v>
      </c>
      <c r="L3676">
        <f>AVERAGE(D3676:D3695)</f>
        <v>11</v>
      </c>
      <c r="M3676">
        <f>K3676-L3676</f>
        <v>0</v>
      </c>
      <c r="N3676" t="str">
        <f>IF(K3676&gt;L3676,"HIGH ZONE BIAS",IF(K3676&lt;L3676,"LOW ZONE BIAS","EQUILIBRIUM"))</f>
        <v>EQUILIBRIUM</v>
      </c>
    </row>
    <row r="3677">
      <c r="A3677">
        <v>23894</v>
      </c>
      <c r="B3677" t="str">
        <v>2023-12-04</v>
      </c>
      <c r="C3677" t="str">
        <v>Morning</v>
      </c>
      <c r="D3677">
        <v>18</v>
      </c>
      <c r="E3677" t="str">
        <f>IF(MOD(D3677,2)=0,"EVEN","ODD")</f>
        <v>EVEN</v>
      </c>
      <c r="F3677" t="str">
        <f>IF(D3677&lt;=18,"LOW (1-18)","HIGH (19-36)")</f>
        <v>LOW (1-18)</v>
      </c>
      <c r="G3677">
        <f>INT((D3677-1)/6)+1</f>
        <v>3</v>
      </c>
      <c r="H3677">
        <f>MOD(D3677-1,6)+1</f>
        <v>6</v>
      </c>
      <c r="I3677">
        <f>37-D3677</f>
        <v>19</v>
      </c>
      <c r="J3677">
        <f>ABS(D3677-D3678)</f>
        <v>16</v>
      </c>
      <c r="K3677">
        <f>AVERAGE(D3677:D3681)</f>
        <v>18</v>
      </c>
      <c r="L3677">
        <f>AVERAGE(D3677:D3696)</f>
        <v>18</v>
      </c>
      <c r="M3677">
        <f>K3677-L3677</f>
        <v>0</v>
      </c>
      <c r="N3677" t="str">
        <f>IF(K3677&gt;L3677,"HIGH ZONE BIAS",IF(K3677&lt;L3677,"LOW ZONE BIAS","EQUILIBRIUM"))</f>
        <v>EQUILIBRIUM</v>
      </c>
    </row>
    <row r="3678">
      <c r="A3678">
        <v>23893</v>
      </c>
      <c r="B3678" t="str">
        <v>2023-12-02</v>
      </c>
      <c r="C3678" t="str">
        <v>Evening</v>
      </c>
      <c r="D3678">
        <v>2</v>
      </c>
      <c r="E3678" t="str">
        <f>IF(MOD(D3678,2)=0,"EVEN","ODD")</f>
        <v>EVEN</v>
      </c>
      <c r="F3678" t="str">
        <f>IF(D3678&lt;=18,"LOW (1-18)","HIGH (19-36)")</f>
        <v>LOW (1-18)</v>
      </c>
      <c r="G3678">
        <f>INT((D3678-1)/6)+1</f>
        <v>1</v>
      </c>
      <c r="H3678">
        <f>MOD(D3678-1,6)+1</f>
        <v>2</v>
      </c>
      <c r="I3678">
        <f>37-D3678</f>
        <v>35</v>
      </c>
      <c r="J3678">
        <f>ABS(D3678-D3679)</f>
        <v>34</v>
      </c>
      <c r="K3678">
        <f>AVERAGE(D3678:D3682)</f>
        <v>2</v>
      </c>
      <c r="L3678">
        <f>AVERAGE(D3678:D3697)</f>
        <v>2</v>
      </c>
      <c r="M3678">
        <f>K3678-L3678</f>
        <v>0</v>
      </c>
      <c r="N3678" t="str">
        <f>IF(K3678&gt;L3678,"HIGH ZONE BIAS",IF(K3678&lt;L3678,"LOW ZONE BIAS","EQUILIBRIUM"))</f>
        <v>EQUILIBRIUM</v>
      </c>
    </row>
    <row r="3679">
      <c r="A3679">
        <v>23892</v>
      </c>
      <c r="B3679" t="str">
        <v>2023-12-02</v>
      </c>
      <c r="C3679" t="str">
        <v>Afternoon</v>
      </c>
      <c r="D3679">
        <v>36</v>
      </c>
      <c r="E3679" t="str">
        <f>IF(MOD(D3679,2)=0,"EVEN","ODD")</f>
        <v>EVEN</v>
      </c>
      <c r="F3679" t="str">
        <f>IF(D3679&lt;=18,"LOW (1-18)","HIGH (19-36)")</f>
        <v>HIGH (19-36)</v>
      </c>
      <c r="G3679">
        <f>INT((D3679-1)/6)+1</f>
        <v>6</v>
      </c>
      <c r="H3679">
        <f>MOD(D3679-1,6)+1</f>
        <v>6</v>
      </c>
      <c r="I3679">
        <f>37-D3679</f>
        <v>1</v>
      </c>
      <c r="J3679">
        <f>ABS(D3679-D3680)</f>
        <v>20</v>
      </c>
      <c r="K3679">
        <f>AVERAGE(D3679:D3683)</f>
        <v>36</v>
      </c>
      <c r="L3679">
        <f>AVERAGE(D3679:D3698)</f>
        <v>36</v>
      </c>
      <c r="M3679">
        <f>K3679-L3679</f>
        <v>0</v>
      </c>
      <c r="N3679" t="str">
        <f>IF(K3679&gt;L3679,"HIGH ZONE BIAS",IF(K3679&lt;L3679,"LOW ZONE BIAS","EQUILIBRIUM"))</f>
        <v>EQUILIBRIUM</v>
      </c>
    </row>
    <row r="3680">
      <c r="A3680">
        <v>23891</v>
      </c>
      <c r="B3680" t="str">
        <v>2023-12-02</v>
      </c>
      <c r="C3680" t="str">
        <v>Midday</v>
      </c>
      <c r="D3680">
        <v>16</v>
      </c>
      <c r="E3680" t="str">
        <f>IF(MOD(D3680,2)=0,"EVEN","ODD")</f>
        <v>EVEN</v>
      </c>
      <c r="F3680" t="str">
        <f>IF(D3680&lt;=18,"LOW (1-18)","HIGH (19-36)")</f>
        <v>LOW (1-18)</v>
      </c>
      <c r="G3680">
        <f>INT((D3680-1)/6)+1</f>
        <v>3</v>
      </c>
      <c r="H3680">
        <f>MOD(D3680-1,6)+1</f>
        <v>4</v>
      </c>
      <c r="I3680">
        <f>37-D3680</f>
        <v>21</v>
      </c>
      <c r="J3680">
        <f>ABS(D3680-D3681)</f>
        <v>2</v>
      </c>
      <c r="K3680">
        <f>AVERAGE(D3680:D3684)</f>
        <v>16</v>
      </c>
      <c r="L3680">
        <f>AVERAGE(D3680:D3699)</f>
        <v>16</v>
      </c>
      <c r="M3680">
        <f>K3680-L3680</f>
        <v>0</v>
      </c>
      <c r="N3680" t="str">
        <f>IF(K3680&gt;L3680,"HIGH ZONE BIAS",IF(K3680&lt;L3680,"LOW ZONE BIAS","EQUILIBRIUM"))</f>
        <v>EQUILIBRIUM</v>
      </c>
    </row>
    <row r="3681">
      <c r="A3681">
        <v>23890</v>
      </c>
      <c r="B3681" t="str">
        <v>2023-12-02</v>
      </c>
      <c r="C3681" t="str">
        <v>Morning</v>
      </c>
      <c r="D3681">
        <v>14</v>
      </c>
      <c r="E3681" t="str">
        <f>IF(MOD(D3681,2)=0,"EVEN","ODD")</f>
        <v>EVEN</v>
      </c>
      <c r="F3681" t="str">
        <f>IF(D3681&lt;=18,"LOW (1-18)","HIGH (19-36)")</f>
        <v>LOW (1-18)</v>
      </c>
      <c r="G3681">
        <f>INT((D3681-1)/6)+1</f>
        <v>3</v>
      </c>
      <c r="H3681">
        <f>MOD(D3681-1,6)+1</f>
        <v>2</v>
      </c>
      <c r="I3681">
        <f>37-D3681</f>
        <v>23</v>
      </c>
      <c r="J3681">
        <f>ABS(D3681-D3682)</f>
        <v>10</v>
      </c>
      <c r="K3681">
        <f>AVERAGE(D3681:D3685)</f>
        <v>14</v>
      </c>
      <c r="L3681">
        <f>AVERAGE(D3681:D3700)</f>
        <v>14</v>
      </c>
      <c r="M3681">
        <f>K3681-L3681</f>
        <v>0</v>
      </c>
      <c r="N3681" t="str">
        <f>IF(K3681&gt;L3681,"HIGH ZONE BIAS",IF(K3681&lt;L3681,"LOW ZONE BIAS","EQUILIBRIUM"))</f>
        <v>EQUILIBRIUM</v>
      </c>
    </row>
    <row r="3682">
      <c r="A3682">
        <v>23889</v>
      </c>
      <c r="B3682" t="str">
        <v>2023-12-01</v>
      </c>
      <c r="C3682" t="str">
        <v>Evening</v>
      </c>
      <c r="D3682">
        <v>24</v>
      </c>
      <c r="E3682" t="str">
        <f>IF(MOD(D3682,2)=0,"EVEN","ODD")</f>
        <v>EVEN</v>
      </c>
      <c r="F3682" t="str">
        <f>IF(D3682&lt;=18,"LOW (1-18)","HIGH (19-36)")</f>
        <v>HIGH (19-36)</v>
      </c>
      <c r="G3682">
        <f>INT((D3682-1)/6)+1</f>
        <v>4</v>
      </c>
      <c r="H3682">
        <f>MOD(D3682-1,6)+1</f>
        <v>6</v>
      </c>
      <c r="I3682">
        <f>37-D3682</f>
        <v>13</v>
      </c>
      <c r="J3682">
        <f>ABS(D3682-D3683)</f>
        <v>9</v>
      </c>
      <c r="K3682">
        <f>AVERAGE(D3682:D3686)</f>
        <v>24</v>
      </c>
      <c r="L3682">
        <f>AVERAGE(D3682:D3701)</f>
        <v>24</v>
      </c>
      <c r="M3682">
        <f>K3682-L3682</f>
        <v>0</v>
      </c>
      <c r="N3682" t="str">
        <f>IF(K3682&gt;L3682,"HIGH ZONE BIAS",IF(K3682&lt;L3682,"LOW ZONE BIAS","EQUILIBRIUM"))</f>
        <v>EQUILIBRIUM</v>
      </c>
    </row>
    <row r="3683">
      <c r="A3683">
        <v>23888</v>
      </c>
      <c r="B3683" t="str">
        <v>2023-12-01</v>
      </c>
      <c r="C3683" t="str">
        <v>Afternoon</v>
      </c>
      <c r="D3683">
        <v>15</v>
      </c>
      <c r="E3683" t="str">
        <f>IF(MOD(D3683,2)=0,"EVEN","ODD")</f>
        <v>ODD</v>
      </c>
      <c r="F3683" t="str">
        <f>IF(D3683&lt;=18,"LOW (1-18)","HIGH (19-36)")</f>
        <v>LOW (1-18)</v>
      </c>
      <c r="G3683">
        <f>INT((D3683-1)/6)+1</f>
        <v>3</v>
      </c>
      <c r="H3683">
        <f>MOD(D3683-1,6)+1</f>
        <v>3</v>
      </c>
      <c r="I3683">
        <f>37-D3683</f>
        <v>22</v>
      </c>
      <c r="J3683">
        <f>ABS(D3683-D3684)</f>
        <v>11</v>
      </c>
      <c r="K3683">
        <f>AVERAGE(D3683:D3687)</f>
        <v>15</v>
      </c>
      <c r="L3683">
        <f>AVERAGE(D3683:D3702)</f>
        <v>15</v>
      </c>
      <c r="M3683">
        <f>K3683-L3683</f>
        <v>0</v>
      </c>
      <c r="N3683" t="str">
        <f>IF(K3683&gt;L3683,"HIGH ZONE BIAS",IF(K3683&lt;L3683,"LOW ZONE BIAS","EQUILIBRIUM"))</f>
        <v>EQUILIBRIUM</v>
      </c>
    </row>
    <row r="3684">
      <c r="A3684">
        <v>23887</v>
      </c>
      <c r="B3684" t="str">
        <v>2023-12-01</v>
      </c>
      <c r="C3684" t="str">
        <v>Midday</v>
      </c>
      <c r="D3684">
        <v>26</v>
      </c>
      <c r="E3684" t="str">
        <f>IF(MOD(D3684,2)=0,"EVEN","ODD")</f>
        <v>EVEN</v>
      </c>
      <c r="F3684" t="str">
        <f>IF(D3684&lt;=18,"LOW (1-18)","HIGH (19-36)")</f>
        <v>HIGH (19-36)</v>
      </c>
      <c r="G3684">
        <f>INT((D3684-1)/6)+1</f>
        <v>5</v>
      </c>
      <c r="H3684">
        <f>MOD(D3684-1,6)+1</f>
        <v>2</v>
      </c>
      <c r="I3684">
        <f>37-D3684</f>
        <v>11</v>
      </c>
      <c r="J3684">
        <f>ABS(D3684-D3685)</f>
        <v>4</v>
      </c>
      <c r="K3684">
        <f>AVERAGE(D3684:D3688)</f>
        <v>26</v>
      </c>
      <c r="L3684">
        <f>AVERAGE(D3684:D3703)</f>
        <v>26</v>
      </c>
      <c r="M3684">
        <f>K3684-L3684</f>
        <v>0</v>
      </c>
      <c r="N3684" t="str">
        <f>IF(K3684&gt;L3684,"HIGH ZONE BIAS",IF(K3684&lt;L3684,"LOW ZONE BIAS","EQUILIBRIUM"))</f>
        <v>EQUILIBRIUM</v>
      </c>
    </row>
    <row r="3685">
      <c r="A3685">
        <v>23886</v>
      </c>
      <c r="B3685" t="str">
        <v>2023-12-01</v>
      </c>
      <c r="C3685" t="str">
        <v>Morning</v>
      </c>
      <c r="D3685">
        <v>22</v>
      </c>
      <c r="E3685" t="str">
        <f>IF(MOD(D3685,2)=0,"EVEN","ODD")</f>
        <v>EVEN</v>
      </c>
      <c r="F3685" t="str">
        <f>IF(D3685&lt;=18,"LOW (1-18)","HIGH (19-36)")</f>
        <v>HIGH (19-36)</v>
      </c>
      <c r="G3685">
        <f>INT((D3685-1)/6)+1</f>
        <v>4</v>
      </c>
      <c r="H3685">
        <f>MOD(D3685-1,6)+1</f>
        <v>4</v>
      </c>
      <c r="I3685">
        <f>37-D3685</f>
        <v>15</v>
      </c>
      <c r="J3685">
        <f>ABS(D3685-D3686)</f>
        <v>3</v>
      </c>
      <c r="K3685">
        <f>AVERAGE(D3685:D3689)</f>
        <v>22</v>
      </c>
      <c r="L3685">
        <f>AVERAGE(D3685:D3704)</f>
        <v>22</v>
      </c>
      <c r="M3685">
        <f>K3685-L3685</f>
        <v>0</v>
      </c>
      <c r="N3685" t="str">
        <f>IF(K3685&gt;L3685,"HIGH ZONE BIAS",IF(K3685&lt;L3685,"LOW ZONE BIAS","EQUILIBRIUM"))</f>
        <v>EQUILIBRIUM</v>
      </c>
    </row>
    <row r="3686">
      <c r="A3686">
        <v>23885</v>
      </c>
      <c r="B3686" t="str">
        <v>2023-11-30</v>
      </c>
      <c r="C3686" t="str">
        <v>Evening</v>
      </c>
      <c r="D3686">
        <v>25</v>
      </c>
      <c r="E3686" t="str">
        <f>IF(MOD(D3686,2)=0,"EVEN","ODD")</f>
        <v>ODD</v>
      </c>
      <c r="F3686" t="str">
        <f>IF(D3686&lt;=18,"LOW (1-18)","HIGH (19-36)")</f>
        <v>HIGH (19-36)</v>
      </c>
      <c r="G3686">
        <f>INT((D3686-1)/6)+1</f>
        <v>5</v>
      </c>
      <c r="H3686">
        <f>MOD(D3686-1,6)+1</f>
        <v>1</v>
      </c>
      <c r="I3686">
        <f>37-D3686</f>
        <v>12</v>
      </c>
      <c r="J3686">
        <f>ABS(D3686-D3687)</f>
        <v>6</v>
      </c>
      <c r="K3686">
        <f>AVERAGE(D3686:D3690)</f>
        <v>25</v>
      </c>
      <c r="L3686">
        <f>AVERAGE(D3686:D3705)</f>
        <v>25</v>
      </c>
      <c r="M3686">
        <f>K3686-L3686</f>
        <v>0</v>
      </c>
      <c r="N3686" t="str">
        <f>IF(K3686&gt;L3686,"HIGH ZONE BIAS",IF(K3686&lt;L3686,"LOW ZONE BIAS","EQUILIBRIUM"))</f>
        <v>EQUILIBRIUM</v>
      </c>
    </row>
    <row r="3687">
      <c r="A3687">
        <v>23884</v>
      </c>
      <c r="B3687" t="str">
        <v>2023-11-30</v>
      </c>
      <c r="C3687" t="str">
        <v>Afternoon</v>
      </c>
      <c r="D3687">
        <v>19</v>
      </c>
      <c r="E3687" t="str">
        <f>IF(MOD(D3687,2)=0,"EVEN","ODD")</f>
        <v>ODD</v>
      </c>
      <c r="F3687" t="str">
        <f>IF(D3687&lt;=18,"LOW (1-18)","HIGH (19-36)")</f>
        <v>HIGH (19-36)</v>
      </c>
      <c r="G3687">
        <f>INT((D3687-1)/6)+1</f>
        <v>4</v>
      </c>
      <c r="H3687">
        <f>MOD(D3687-1,6)+1</f>
        <v>1</v>
      </c>
      <c r="I3687">
        <f>37-D3687</f>
        <v>18</v>
      </c>
      <c r="J3687">
        <f>ABS(D3687-D3688)</f>
        <v>4</v>
      </c>
      <c r="K3687">
        <f>AVERAGE(D3687:D3691)</f>
        <v>19</v>
      </c>
      <c r="L3687">
        <f>AVERAGE(D3687:D3706)</f>
        <v>19</v>
      </c>
      <c r="M3687">
        <f>K3687-L3687</f>
        <v>0</v>
      </c>
      <c r="N3687" t="str">
        <f>IF(K3687&gt;L3687,"HIGH ZONE BIAS",IF(K3687&lt;L3687,"LOW ZONE BIAS","EQUILIBRIUM"))</f>
        <v>EQUILIBRIUM</v>
      </c>
    </row>
    <row r="3688">
      <c r="A3688">
        <v>23883</v>
      </c>
      <c r="B3688" t="str">
        <v>2023-11-30</v>
      </c>
      <c r="C3688" t="str">
        <v>Midday</v>
      </c>
      <c r="D3688">
        <v>15</v>
      </c>
      <c r="E3688" t="str">
        <f>IF(MOD(D3688,2)=0,"EVEN","ODD")</f>
        <v>ODD</v>
      </c>
      <c r="F3688" t="str">
        <f>IF(D3688&lt;=18,"LOW (1-18)","HIGH (19-36)")</f>
        <v>LOW (1-18)</v>
      </c>
      <c r="G3688">
        <f>INT((D3688-1)/6)+1</f>
        <v>3</v>
      </c>
      <c r="H3688">
        <f>MOD(D3688-1,6)+1</f>
        <v>3</v>
      </c>
      <c r="I3688">
        <f>37-D3688</f>
        <v>22</v>
      </c>
      <c r="J3688">
        <f>ABS(D3688-D3689)</f>
        <v>9</v>
      </c>
      <c r="K3688">
        <f>AVERAGE(D3688:D3692)</f>
        <v>15</v>
      </c>
      <c r="L3688">
        <f>AVERAGE(D3688:D3707)</f>
        <v>15</v>
      </c>
      <c r="M3688">
        <f>K3688-L3688</f>
        <v>0</v>
      </c>
      <c r="N3688" t="str">
        <f>IF(K3688&gt;L3688,"HIGH ZONE BIAS",IF(K3688&lt;L3688,"LOW ZONE BIAS","EQUILIBRIUM"))</f>
        <v>EQUILIBRIUM</v>
      </c>
    </row>
    <row r="3689">
      <c r="A3689">
        <v>23882</v>
      </c>
      <c r="B3689" t="str">
        <v>2023-11-30</v>
      </c>
      <c r="C3689" t="str">
        <v>Morning</v>
      </c>
      <c r="D3689">
        <v>24</v>
      </c>
      <c r="E3689" t="str">
        <f>IF(MOD(D3689,2)=0,"EVEN","ODD")</f>
        <v>EVEN</v>
      </c>
      <c r="F3689" t="str">
        <f>IF(D3689&lt;=18,"LOW (1-18)","HIGH (19-36)")</f>
        <v>HIGH (19-36)</v>
      </c>
      <c r="G3689">
        <f>INT((D3689-1)/6)+1</f>
        <v>4</v>
      </c>
      <c r="H3689">
        <f>MOD(D3689-1,6)+1</f>
        <v>6</v>
      </c>
      <c r="I3689">
        <f>37-D3689</f>
        <v>13</v>
      </c>
      <c r="J3689">
        <f>ABS(D3689-D3690)</f>
        <v>8</v>
      </c>
      <c r="K3689">
        <f>AVERAGE(D3689:D3693)</f>
        <v>24</v>
      </c>
      <c r="L3689">
        <f>AVERAGE(D3689:D3708)</f>
        <v>24</v>
      </c>
      <c r="M3689">
        <f>K3689-L3689</f>
        <v>0</v>
      </c>
      <c r="N3689" t="str">
        <f>IF(K3689&gt;L3689,"HIGH ZONE BIAS",IF(K3689&lt;L3689,"LOW ZONE BIAS","EQUILIBRIUM"))</f>
        <v>EQUILIBRIUM</v>
      </c>
    </row>
    <row r="3690">
      <c r="A3690">
        <v>23881</v>
      </c>
      <c r="B3690" t="str">
        <v>2023-11-29</v>
      </c>
      <c r="C3690" t="str">
        <v>Evening</v>
      </c>
      <c r="D3690">
        <v>32</v>
      </c>
      <c r="E3690" t="str">
        <f>IF(MOD(D3690,2)=0,"EVEN","ODD")</f>
        <v>EVEN</v>
      </c>
      <c r="F3690" t="str">
        <f>IF(D3690&lt;=18,"LOW (1-18)","HIGH (19-36)")</f>
        <v>HIGH (19-36)</v>
      </c>
      <c r="G3690">
        <f>INT((D3690-1)/6)+1</f>
        <v>6</v>
      </c>
      <c r="H3690">
        <f>MOD(D3690-1,6)+1</f>
        <v>2</v>
      </c>
      <c r="I3690">
        <f>37-D3690</f>
        <v>5</v>
      </c>
      <c r="J3690">
        <f>ABS(D3690-D3691)</f>
        <v>18</v>
      </c>
      <c r="K3690">
        <f>AVERAGE(D3690:D3694)</f>
        <v>32</v>
      </c>
      <c r="L3690">
        <f>AVERAGE(D3690:D3709)</f>
        <v>32</v>
      </c>
      <c r="M3690">
        <f>K3690-L3690</f>
        <v>0</v>
      </c>
      <c r="N3690" t="str">
        <f>IF(K3690&gt;L3690,"HIGH ZONE BIAS",IF(K3690&lt;L3690,"LOW ZONE BIAS","EQUILIBRIUM"))</f>
        <v>EQUILIBRIUM</v>
      </c>
    </row>
    <row r="3691">
      <c r="A3691">
        <v>23880</v>
      </c>
      <c r="B3691" t="str">
        <v>2023-11-29</v>
      </c>
      <c r="C3691" t="str">
        <v>Afternoon</v>
      </c>
      <c r="D3691">
        <v>14</v>
      </c>
      <c r="E3691" t="str">
        <f>IF(MOD(D3691,2)=0,"EVEN","ODD")</f>
        <v>EVEN</v>
      </c>
      <c r="F3691" t="str">
        <f>IF(D3691&lt;=18,"LOW (1-18)","HIGH (19-36)")</f>
        <v>LOW (1-18)</v>
      </c>
      <c r="G3691">
        <f>INT((D3691-1)/6)+1</f>
        <v>3</v>
      </c>
      <c r="H3691">
        <f>MOD(D3691-1,6)+1</f>
        <v>2</v>
      </c>
      <c r="I3691">
        <f>37-D3691</f>
        <v>23</v>
      </c>
      <c r="J3691">
        <f>ABS(D3691-D3692)</f>
        <v>7</v>
      </c>
      <c r="K3691">
        <f>AVERAGE(D3691:D3695)</f>
        <v>14</v>
      </c>
      <c r="L3691">
        <f>AVERAGE(D3691:D3710)</f>
        <v>14</v>
      </c>
      <c r="M3691">
        <f>K3691-L3691</f>
        <v>0</v>
      </c>
      <c r="N3691" t="str">
        <f>IF(K3691&gt;L3691,"HIGH ZONE BIAS",IF(K3691&lt;L3691,"LOW ZONE BIAS","EQUILIBRIUM"))</f>
        <v>EQUILIBRIUM</v>
      </c>
    </row>
    <row r="3692">
      <c r="A3692">
        <v>23879</v>
      </c>
      <c r="B3692" t="str">
        <v>2023-11-29</v>
      </c>
      <c r="C3692" t="str">
        <v>Midday</v>
      </c>
      <c r="D3692">
        <v>21</v>
      </c>
      <c r="E3692" t="str">
        <f>IF(MOD(D3692,2)=0,"EVEN","ODD")</f>
        <v>ODD</v>
      </c>
      <c r="F3692" t="str">
        <f>IF(D3692&lt;=18,"LOW (1-18)","HIGH (19-36)")</f>
        <v>HIGH (19-36)</v>
      </c>
      <c r="G3692">
        <f>INT((D3692-1)/6)+1</f>
        <v>4</v>
      </c>
      <c r="H3692">
        <f>MOD(D3692-1,6)+1</f>
        <v>3</v>
      </c>
      <c r="I3692">
        <f>37-D3692</f>
        <v>16</v>
      </c>
      <c r="J3692">
        <f>ABS(D3692-D3693)</f>
        <v>19</v>
      </c>
      <c r="K3692">
        <f>AVERAGE(D3692:D3696)</f>
        <v>21</v>
      </c>
      <c r="L3692">
        <f>AVERAGE(D3692:D3711)</f>
        <v>21</v>
      </c>
      <c r="M3692">
        <f>K3692-L3692</f>
        <v>0</v>
      </c>
      <c r="N3692" t="str">
        <f>IF(K3692&gt;L3692,"HIGH ZONE BIAS",IF(K3692&lt;L3692,"LOW ZONE BIAS","EQUILIBRIUM"))</f>
        <v>EQUILIBRIUM</v>
      </c>
    </row>
    <row r="3693">
      <c r="A3693">
        <v>23878</v>
      </c>
      <c r="B3693" t="str">
        <v>2023-11-29</v>
      </c>
      <c r="C3693" t="str">
        <v>Morning</v>
      </c>
      <c r="D3693">
        <v>2</v>
      </c>
      <c r="E3693" t="str">
        <f>IF(MOD(D3693,2)=0,"EVEN","ODD")</f>
        <v>EVEN</v>
      </c>
      <c r="F3693" t="str">
        <f>IF(D3693&lt;=18,"LOW (1-18)","HIGH (19-36)")</f>
        <v>LOW (1-18)</v>
      </c>
      <c r="G3693">
        <f>INT((D3693-1)/6)+1</f>
        <v>1</v>
      </c>
      <c r="H3693">
        <f>MOD(D3693-1,6)+1</f>
        <v>2</v>
      </c>
      <c r="I3693">
        <f>37-D3693</f>
        <v>35</v>
      </c>
      <c r="J3693">
        <f>ABS(D3693-D3694)</f>
        <v>31</v>
      </c>
      <c r="K3693">
        <f>AVERAGE(D3693:D3697)</f>
        <v>2</v>
      </c>
      <c r="L3693">
        <f>AVERAGE(D3693:D3712)</f>
        <v>2</v>
      </c>
      <c r="M3693">
        <f>K3693-L3693</f>
        <v>0</v>
      </c>
      <c r="N3693" t="str">
        <f>IF(K3693&gt;L3693,"HIGH ZONE BIAS",IF(K3693&lt;L3693,"LOW ZONE BIAS","EQUILIBRIUM"))</f>
        <v>EQUILIBRIUM</v>
      </c>
    </row>
    <row r="3694">
      <c r="A3694">
        <v>23877</v>
      </c>
      <c r="B3694" t="str">
        <v>2023-11-28</v>
      </c>
      <c r="C3694" t="str">
        <v>Evening</v>
      </c>
      <c r="D3694">
        <v>33</v>
      </c>
      <c r="E3694" t="str">
        <f>IF(MOD(D3694,2)=0,"EVEN","ODD")</f>
        <v>ODD</v>
      </c>
      <c r="F3694" t="str">
        <f>IF(D3694&lt;=18,"LOW (1-18)","HIGH (19-36)")</f>
        <v>HIGH (19-36)</v>
      </c>
      <c r="G3694">
        <f>INT((D3694-1)/6)+1</f>
        <v>6</v>
      </c>
      <c r="H3694">
        <f>MOD(D3694-1,6)+1</f>
        <v>3</v>
      </c>
      <c r="I3694">
        <f>37-D3694</f>
        <v>4</v>
      </c>
      <c r="J3694">
        <f>ABS(D3694-D3695)</f>
        <v>1</v>
      </c>
      <c r="K3694">
        <f>AVERAGE(D3694:D3698)</f>
        <v>33</v>
      </c>
      <c r="L3694">
        <f>AVERAGE(D3694:D3713)</f>
        <v>33</v>
      </c>
      <c r="M3694">
        <f>K3694-L3694</f>
        <v>0</v>
      </c>
      <c r="N3694" t="str">
        <f>IF(K3694&gt;L3694,"HIGH ZONE BIAS",IF(K3694&lt;L3694,"LOW ZONE BIAS","EQUILIBRIUM"))</f>
        <v>EQUILIBRIUM</v>
      </c>
    </row>
    <row r="3695">
      <c r="A3695">
        <v>23876</v>
      </c>
      <c r="B3695" t="str">
        <v>2023-11-28</v>
      </c>
      <c r="C3695" t="str">
        <v>Afternoon</v>
      </c>
      <c r="D3695">
        <v>32</v>
      </c>
      <c r="E3695" t="str">
        <f>IF(MOD(D3695,2)=0,"EVEN","ODD")</f>
        <v>EVEN</v>
      </c>
      <c r="F3695" t="str">
        <f>IF(D3695&lt;=18,"LOW (1-18)","HIGH (19-36)")</f>
        <v>HIGH (19-36)</v>
      </c>
      <c r="G3695">
        <f>INT((D3695-1)/6)+1</f>
        <v>6</v>
      </c>
      <c r="H3695">
        <f>MOD(D3695-1,6)+1</f>
        <v>2</v>
      </c>
      <c r="I3695">
        <f>37-D3695</f>
        <v>5</v>
      </c>
      <c r="J3695">
        <f>ABS(D3695-D3696)</f>
        <v>22</v>
      </c>
      <c r="K3695">
        <f>AVERAGE(D3695:D3699)</f>
        <v>32</v>
      </c>
      <c r="L3695">
        <f>AVERAGE(D3695:D3714)</f>
        <v>32</v>
      </c>
      <c r="M3695">
        <f>K3695-L3695</f>
        <v>0</v>
      </c>
      <c r="N3695" t="str">
        <f>IF(K3695&gt;L3695,"HIGH ZONE BIAS",IF(K3695&lt;L3695,"LOW ZONE BIAS","EQUILIBRIUM"))</f>
        <v>EQUILIBRIUM</v>
      </c>
    </row>
    <row r="3696">
      <c r="A3696">
        <v>23875</v>
      </c>
      <c r="B3696" t="str">
        <v>2023-11-28</v>
      </c>
      <c r="C3696" t="str">
        <v>Midday</v>
      </c>
      <c r="D3696">
        <v>10</v>
      </c>
      <c r="E3696" t="str">
        <f>IF(MOD(D3696,2)=0,"EVEN","ODD")</f>
        <v>EVEN</v>
      </c>
      <c r="F3696" t="str">
        <f>IF(D3696&lt;=18,"LOW (1-18)","HIGH (19-36)")</f>
        <v>LOW (1-18)</v>
      </c>
      <c r="G3696">
        <f>INT((D3696-1)/6)+1</f>
        <v>2</v>
      </c>
      <c r="H3696">
        <f>MOD(D3696-1,6)+1</f>
        <v>4</v>
      </c>
      <c r="I3696">
        <f>37-D3696</f>
        <v>27</v>
      </c>
      <c r="J3696">
        <f>ABS(D3696-D3697)</f>
        <v>4</v>
      </c>
      <c r="K3696">
        <f>AVERAGE(D3696:D3700)</f>
        <v>10</v>
      </c>
      <c r="L3696">
        <f>AVERAGE(D3696:D3715)</f>
        <v>10</v>
      </c>
      <c r="M3696">
        <f>K3696-L3696</f>
        <v>0</v>
      </c>
      <c r="N3696" t="str">
        <f>IF(K3696&gt;L3696,"HIGH ZONE BIAS",IF(K3696&lt;L3696,"LOW ZONE BIAS","EQUILIBRIUM"))</f>
        <v>EQUILIBRIUM</v>
      </c>
    </row>
    <row r="3697">
      <c r="A3697">
        <v>23874</v>
      </c>
      <c r="B3697" t="str">
        <v>2023-11-28</v>
      </c>
      <c r="C3697" t="str">
        <v>Morning</v>
      </c>
      <c r="D3697">
        <v>6</v>
      </c>
      <c r="E3697" t="str">
        <f>IF(MOD(D3697,2)=0,"EVEN","ODD")</f>
        <v>EVEN</v>
      </c>
      <c r="F3697" t="str">
        <f>IF(D3697&lt;=18,"LOW (1-18)","HIGH (19-36)")</f>
        <v>LOW (1-18)</v>
      </c>
      <c r="G3697">
        <f>INT((D3697-1)/6)+1</f>
        <v>1</v>
      </c>
      <c r="H3697">
        <f>MOD(D3697-1,6)+1</f>
        <v>6</v>
      </c>
      <c r="I3697">
        <f>37-D3697</f>
        <v>31</v>
      </c>
      <c r="J3697">
        <f>ABS(D3697-D3698)</f>
        <v>14</v>
      </c>
      <c r="K3697">
        <f>AVERAGE(D3697:D3701)</f>
        <v>6</v>
      </c>
      <c r="L3697">
        <f>AVERAGE(D3697:D3716)</f>
        <v>6</v>
      </c>
      <c r="M3697">
        <f>K3697-L3697</f>
        <v>0</v>
      </c>
      <c r="N3697" t="str">
        <f>IF(K3697&gt;L3697,"HIGH ZONE BIAS",IF(K3697&lt;L3697,"LOW ZONE BIAS","EQUILIBRIUM"))</f>
        <v>EQUILIBRIUM</v>
      </c>
    </row>
    <row r="3698">
      <c r="A3698">
        <v>23873</v>
      </c>
      <c r="B3698" t="str">
        <v>2023-11-27</v>
      </c>
      <c r="C3698" t="str">
        <v>Evening</v>
      </c>
      <c r="D3698">
        <v>20</v>
      </c>
      <c r="E3698" t="str">
        <f>IF(MOD(D3698,2)=0,"EVEN","ODD")</f>
        <v>EVEN</v>
      </c>
      <c r="F3698" t="str">
        <f>IF(D3698&lt;=18,"LOW (1-18)","HIGH (19-36)")</f>
        <v>HIGH (19-36)</v>
      </c>
      <c r="G3698">
        <f>INT((D3698-1)/6)+1</f>
        <v>4</v>
      </c>
      <c r="H3698">
        <f>MOD(D3698-1,6)+1</f>
        <v>2</v>
      </c>
      <c r="I3698">
        <f>37-D3698</f>
        <v>17</v>
      </c>
      <c r="J3698">
        <f>ABS(D3698-D3699)</f>
        <v>13</v>
      </c>
      <c r="K3698">
        <f>AVERAGE(D3698:D3702)</f>
        <v>20</v>
      </c>
      <c r="L3698">
        <f>AVERAGE(D3698:D3717)</f>
        <v>20</v>
      </c>
      <c r="M3698">
        <f>K3698-L3698</f>
        <v>0</v>
      </c>
      <c r="N3698" t="str">
        <f>IF(K3698&gt;L3698,"HIGH ZONE BIAS",IF(K3698&lt;L3698,"LOW ZONE BIAS","EQUILIBRIUM"))</f>
        <v>EQUILIBRIUM</v>
      </c>
    </row>
    <row r="3699">
      <c r="A3699">
        <v>23872</v>
      </c>
      <c r="B3699" t="str">
        <v>2023-11-27</v>
      </c>
      <c r="C3699" t="str">
        <v>Afternoon</v>
      </c>
      <c r="D3699">
        <v>33</v>
      </c>
      <c r="E3699" t="str">
        <f>IF(MOD(D3699,2)=0,"EVEN","ODD")</f>
        <v>ODD</v>
      </c>
      <c r="F3699" t="str">
        <f>IF(D3699&lt;=18,"LOW (1-18)","HIGH (19-36)")</f>
        <v>HIGH (19-36)</v>
      </c>
      <c r="G3699">
        <f>INT((D3699-1)/6)+1</f>
        <v>6</v>
      </c>
      <c r="H3699">
        <f>MOD(D3699-1,6)+1</f>
        <v>3</v>
      </c>
      <c r="I3699">
        <f>37-D3699</f>
        <v>4</v>
      </c>
      <c r="J3699">
        <f>ABS(D3699-D3700)</f>
        <v>8</v>
      </c>
      <c r="K3699">
        <f>AVERAGE(D3699:D3703)</f>
        <v>33</v>
      </c>
      <c r="L3699">
        <f>AVERAGE(D3699:D3718)</f>
        <v>33</v>
      </c>
      <c r="M3699">
        <f>K3699-L3699</f>
        <v>0</v>
      </c>
      <c r="N3699" t="str">
        <f>IF(K3699&gt;L3699,"HIGH ZONE BIAS",IF(K3699&lt;L3699,"LOW ZONE BIAS","EQUILIBRIUM"))</f>
        <v>EQUILIBRIUM</v>
      </c>
    </row>
    <row r="3700">
      <c r="A3700">
        <v>23871</v>
      </c>
      <c r="B3700" t="str">
        <v>2023-11-27</v>
      </c>
      <c r="C3700" t="str">
        <v>Midday</v>
      </c>
      <c r="D3700">
        <v>25</v>
      </c>
      <c r="E3700" t="str">
        <f>IF(MOD(D3700,2)=0,"EVEN","ODD")</f>
        <v>ODD</v>
      </c>
      <c r="F3700" t="str">
        <f>IF(D3700&lt;=18,"LOW (1-18)","HIGH (19-36)")</f>
        <v>HIGH (19-36)</v>
      </c>
      <c r="G3700">
        <f>INT((D3700-1)/6)+1</f>
        <v>5</v>
      </c>
      <c r="H3700">
        <f>MOD(D3700-1,6)+1</f>
        <v>1</v>
      </c>
      <c r="I3700">
        <f>37-D3700</f>
        <v>12</v>
      </c>
      <c r="J3700">
        <f>ABS(D3700-D3701)</f>
        <v>7</v>
      </c>
      <c r="K3700">
        <f>AVERAGE(D3700:D3704)</f>
        <v>25</v>
      </c>
      <c r="L3700">
        <f>AVERAGE(D3700:D3719)</f>
        <v>25</v>
      </c>
      <c r="M3700">
        <f>K3700-L3700</f>
        <v>0</v>
      </c>
      <c r="N3700" t="str">
        <f>IF(K3700&gt;L3700,"HIGH ZONE BIAS",IF(K3700&lt;L3700,"LOW ZONE BIAS","EQUILIBRIUM"))</f>
        <v>EQUILIBRIUM</v>
      </c>
    </row>
    <row r="3701">
      <c r="A3701">
        <v>23870</v>
      </c>
      <c r="B3701" t="str">
        <v>2023-11-27</v>
      </c>
      <c r="C3701" t="str">
        <v>Morning</v>
      </c>
      <c r="D3701">
        <v>32</v>
      </c>
      <c r="E3701" t="str">
        <f>IF(MOD(D3701,2)=0,"EVEN","ODD")</f>
        <v>EVEN</v>
      </c>
      <c r="F3701" t="str">
        <f>IF(D3701&lt;=18,"LOW (1-18)","HIGH (19-36)")</f>
        <v>HIGH (19-36)</v>
      </c>
      <c r="G3701">
        <f>INT((D3701-1)/6)+1</f>
        <v>6</v>
      </c>
      <c r="H3701">
        <f>MOD(D3701-1,6)+1</f>
        <v>2</v>
      </c>
      <c r="I3701">
        <f>37-D3701</f>
        <v>5</v>
      </c>
      <c r="J3701">
        <f>ABS(D3701-D3702)</f>
        <v>29</v>
      </c>
      <c r="K3701">
        <f>AVERAGE(D3701:D3705)</f>
        <v>32</v>
      </c>
      <c r="L3701">
        <f>AVERAGE(D3701:D3720)</f>
        <v>32</v>
      </c>
      <c r="M3701">
        <f>K3701-L3701</f>
        <v>0</v>
      </c>
      <c r="N3701" t="str">
        <f>IF(K3701&gt;L3701,"HIGH ZONE BIAS",IF(K3701&lt;L3701,"LOW ZONE BIAS","EQUILIBRIUM"))</f>
        <v>EQUILIBRIUM</v>
      </c>
    </row>
    <row r="3702">
      <c r="A3702">
        <v>23869</v>
      </c>
      <c r="B3702" t="str">
        <v>2023-11-25</v>
      </c>
      <c r="C3702" t="str">
        <v>Evening</v>
      </c>
      <c r="D3702">
        <v>3</v>
      </c>
      <c r="E3702" t="str">
        <f>IF(MOD(D3702,2)=0,"EVEN","ODD")</f>
        <v>ODD</v>
      </c>
      <c r="F3702" t="str">
        <f>IF(D3702&lt;=18,"LOW (1-18)","HIGH (19-36)")</f>
        <v>LOW (1-18)</v>
      </c>
      <c r="G3702">
        <f>INT((D3702-1)/6)+1</f>
        <v>1</v>
      </c>
      <c r="H3702">
        <f>MOD(D3702-1,6)+1</f>
        <v>3</v>
      </c>
      <c r="I3702">
        <f>37-D3702</f>
        <v>34</v>
      </c>
      <c r="J3702">
        <f>ABS(D3702-D3703)</f>
        <v>17</v>
      </c>
      <c r="K3702">
        <f>AVERAGE(D3702:D3706)</f>
        <v>3</v>
      </c>
      <c r="L3702">
        <f>AVERAGE(D3702:D3721)</f>
        <v>3</v>
      </c>
      <c r="M3702">
        <f>K3702-L3702</f>
        <v>0</v>
      </c>
      <c r="N3702" t="str">
        <f>IF(K3702&gt;L3702,"HIGH ZONE BIAS",IF(K3702&lt;L3702,"LOW ZONE BIAS","EQUILIBRIUM"))</f>
        <v>EQUILIBRIUM</v>
      </c>
    </row>
    <row r="3703">
      <c r="A3703">
        <v>23868</v>
      </c>
      <c r="B3703" t="str">
        <v>2023-11-25</v>
      </c>
      <c r="C3703" t="str">
        <v>Afternoon</v>
      </c>
      <c r="D3703">
        <v>20</v>
      </c>
      <c r="E3703" t="str">
        <f>IF(MOD(D3703,2)=0,"EVEN","ODD")</f>
        <v>EVEN</v>
      </c>
      <c r="F3703" t="str">
        <f>IF(D3703&lt;=18,"LOW (1-18)","HIGH (19-36)")</f>
        <v>HIGH (19-36)</v>
      </c>
      <c r="G3703">
        <f>INT((D3703-1)/6)+1</f>
        <v>4</v>
      </c>
      <c r="H3703">
        <f>MOD(D3703-1,6)+1</f>
        <v>2</v>
      </c>
      <c r="I3703">
        <f>37-D3703</f>
        <v>17</v>
      </c>
      <c r="J3703">
        <f>ABS(D3703-D3704)</f>
        <v>14</v>
      </c>
      <c r="K3703">
        <f>AVERAGE(D3703:D3707)</f>
        <v>20</v>
      </c>
      <c r="L3703">
        <f>AVERAGE(D3703:D3722)</f>
        <v>20</v>
      </c>
      <c r="M3703">
        <f>K3703-L3703</f>
        <v>0</v>
      </c>
      <c r="N3703" t="str">
        <f>IF(K3703&gt;L3703,"HIGH ZONE BIAS",IF(K3703&lt;L3703,"LOW ZONE BIAS","EQUILIBRIUM"))</f>
        <v>EQUILIBRIUM</v>
      </c>
    </row>
    <row r="3704">
      <c r="A3704">
        <v>23867</v>
      </c>
      <c r="B3704" t="str">
        <v>2023-11-25</v>
      </c>
      <c r="C3704" t="str">
        <v>Midday</v>
      </c>
      <c r="D3704">
        <v>34</v>
      </c>
      <c r="E3704" t="str">
        <f>IF(MOD(D3704,2)=0,"EVEN","ODD")</f>
        <v>EVEN</v>
      </c>
      <c r="F3704" t="str">
        <f>IF(D3704&lt;=18,"LOW (1-18)","HIGH (19-36)")</f>
        <v>HIGH (19-36)</v>
      </c>
      <c r="G3704">
        <f>INT((D3704-1)/6)+1</f>
        <v>6</v>
      </c>
      <c r="H3704">
        <f>MOD(D3704-1,6)+1</f>
        <v>4</v>
      </c>
      <c r="I3704">
        <f>37-D3704</f>
        <v>3</v>
      </c>
      <c r="J3704">
        <f>ABS(D3704-D3705)</f>
        <v>13</v>
      </c>
      <c r="K3704">
        <f>AVERAGE(D3704:D3708)</f>
        <v>34</v>
      </c>
      <c r="L3704">
        <f>AVERAGE(D3704:D3723)</f>
        <v>34</v>
      </c>
      <c r="M3704">
        <f>K3704-L3704</f>
        <v>0</v>
      </c>
      <c r="N3704" t="str">
        <f>IF(K3704&gt;L3704,"HIGH ZONE BIAS",IF(K3704&lt;L3704,"LOW ZONE BIAS","EQUILIBRIUM"))</f>
        <v>EQUILIBRIUM</v>
      </c>
    </row>
    <row r="3705">
      <c r="A3705">
        <v>23866</v>
      </c>
      <c r="B3705" t="str">
        <v>2023-11-25</v>
      </c>
      <c r="C3705" t="str">
        <v>Morning</v>
      </c>
      <c r="D3705">
        <v>21</v>
      </c>
      <c r="E3705" t="str">
        <f>IF(MOD(D3705,2)=0,"EVEN","ODD")</f>
        <v>ODD</v>
      </c>
      <c r="F3705" t="str">
        <f>IF(D3705&lt;=18,"LOW (1-18)","HIGH (19-36)")</f>
        <v>HIGH (19-36)</v>
      </c>
      <c r="G3705">
        <f>INT((D3705-1)/6)+1</f>
        <v>4</v>
      </c>
      <c r="H3705">
        <f>MOD(D3705-1,6)+1</f>
        <v>3</v>
      </c>
      <c r="I3705">
        <f>37-D3705</f>
        <v>16</v>
      </c>
      <c r="J3705">
        <f>ABS(D3705-D3706)</f>
        <v>5</v>
      </c>
      <c r="K3705">
        <f>AVERAGE(D3705:D3709)</f>
        <v>21</v>
      </c>
      <c r="L3705">
        <f>AVERAGE(D3705:D3724)</f>
        <v>21</v>
      </c>
      <c r="M3705">
        <f>K3705-L3705</f>
        <v>0</v>
      </c>
      <c r="N3705" t="str">
        <f>IF(K3705&gt;L3705,"HIGH ZONE BIAS",IF(K3705&lt;L3705,"LOW ZONE BIAS","EQUILIBRIUM"))</f>
        <v>EQUILIBRIUM</v>
      </c>
    </row>
    <row r="3706">
      <c r="A3706">
        <v>23865</v>
      </c>
      <c r="B3706" t="str">
        <v>2023-11-24</v>
      </c>
      <c r="C3706" t="str">
        <v>Evening</v>
      </c>
      <c r="D3706">
        <v>26</v>
      </c>
      <c r="E3706" t="str">
        <f>IF(MOD(D3706,2)=0,"EVEN","ODD")</f>
        <v>EVEN</v>
      </c>
      <c r="F3706" t="str">
        <f>IF(D3706&lt;=18,"LOW (1-18)","HIGH (19-36)")</f>
        <v>HIGH (19-36)</v>
      </c>
      <c r="G3706">
        <f>INT((D3706-1)/6)+1</f>
        <v>5</v>
      </c>
      <c r="H3706">
        <f>MOD(D3706-1,6)+1</f>
        <v>2</v>
      </c>
      <c r="I3706">
        <f>37-D3706</f>
        <v>11</v>
      </c>
      <c r="J3706">
        <f>ABS(D3706-D3707)</f>
        <v>8</v>
      </c>
      <c r="K3706">
        <f>AVERAGE(D3706:D3710)</f>
        <v>26</v>
      </c>
      <c r="L3706">
        <f>AVERAGE(D3706:D3725)</f>
        <v>26</v>
      </c>
      <c r="M3706">
        <f>K3706-L3706</f>
        <v>0</v>
      </c>
      <c r="N3706" t="str">
        <f>IF(K3706&gt;L3706,"HIGH ZONE BIAS",IF(K3706&lt;L3706,"LOW ZONE BIAS","EQUILIBRIUM"))</f>
        <v>EQUILIBRIUM</v>
      </c>
    </row>
    <row r="3707">
      <c r="A3707">
        <v>23864</v>
      </c>
      <c r="B3707" t="str">
        <v>2023-11-24</v>
      </c>
      <c r="C3707" t="str">
        <v>Afternoon</v>
      </c>
      <c r="D3707">
        <v>18</v>
      </c>
      <c r="E3707" t="str">
        <f>IF(MOD(D3707,2)=0,"EVEN","ODD")</f>
        <v>EVEN</v>
      </c>
      <c r="F3707" t="str">
        <f>IF(D3707&lt;=18,"LOW (1-18)","HIGH (19-36)")</f>
        <v>LOW (1-18)</v>
      </c>
      <c r="G3707">
        <f>INT((D3707-1)/6)+1</f>
        <v>3</v>
      </c>
      <c r="H3707">
        <f>MOD(D3707-1,6)+1</f>
        <v>6</v>
      </c>
      <c r="I3707">
        <f>37-D3707</f>
        <v>19</v>
      </c>
      <c r="J3707">
        <f>ABS(D3707-D3708)</f>
        <v>6</v>
      </c>
      <c r="K3707">
        <f>AVERAGE(D3707:D3711)</f>
        <v>18</v>
      </c>
      <c r="L3707">
        <f>AVERAGE(D3707:D3726)</f>
        <v>18</v>
      </c>
      <c r="M3707">
        <f>K3707-L3707</f>
        <v>0</v>
      </c>
      <c r="N3707" t="str">
        <f>IF(K3707&gt;L3707,"HIGH ZONE BIAS",IF(K3707&lt;L3707,"LOW ZONE BIAS","EQUILIBRIUM"))</f>
        <v>EQUILIBRIUM</v>
      </c>
    </row>
    <row r="3708">
      <c r="A3708">
        <v>23863</v>
      </c>
      <c r="B3708" t="str">
        <v>2023-11-24</v>
      </c>
      <c r="C3708" t="str">
        <v>Midday</v>
      </c>
      <c r="D3708">
        <v>24</v>
      </c>
      <c r="E3708" t="str">
        <f>IF(MOD(D3708,2)=0,"EVEN","ODD")</f>
        <v>EVEN</v>
      </c>
      <c r="F3708" t="str">
        <f>IF(D3708&lt;=18,"LOW (1-18)","HIGH (19-36)")</f>
        <v>HIGH (19-36)</v>
      </c>
      <c r="G3708">
        <f>INT((D3708-1)/6)+1</f>
        <v>4</v>
      </c>
      <c r="H3708">
        <f>MOD(D3708-1,6)+1</f>
        <v>6</v>
      </c>
      <c r="I3708">
        <f>37-D3708</f>
        <v>13</v>
      </c>
      <c r="J3708">
        <f>ABS(D3708-D3709)</f>
        <v>3</v>
      </c>
      <c r="K3708">
        <f>AVERAGE(D3708:D3712)</f>
        <v>24</v>
      </c>
      <c r="L3708">
        <f>AVERAGE(D3708:D3727)</f>
        <v>24</v>
      </c>
      <c r="M3708">
        <f>K3708-L3708</f>
        <v>0</v>
      </c>
      <c r="N3708" t="str">
        <f>IF(K3708&gt;L3708,"HIGH ZONE BIAS",IF(K3708&lt;L3708,"LOW ZONE BIAS","EQUILIBRIUM"))</f>
        <v>EQUILIBRIUM</v>
      </c>
    </row>
    <row r="3709">
      <c r="A3709">
        <v>23862</v>
      </c>
      <c r="B3709" t="str">
        <v>2023-11-24</v>
      </c>
      <c r="C3709" t="str">
        <v>Morning</v>
      </c>
      <c r="D3709">
        <v>21</v>
      </c>
      <c r="E3709" t="str">
        <f>IF(MOD(D3709,2)=0,"EVEN","ODD")</f>
        <v>ODD</v>
      </c>
      <c r="F3709" t="str">
        <f>IF(D3709&lt;=18,"LOW (1-18)","HIGH (19-36)")</f>
        <v>HIGH (19-36)</v>
      </c>
      <c r="G3709">
        <f>INT((D3709-1)/6)+1</f>
        <v>4</v>
      </c>
      <c r="H3709">
        <f>MOD(D3709-1,6)+1</f>
        <v>3</v>
      </c>
      <c r="I3709">
        <f>37-D3709</f>
        <v>16</v>
      </c>
      <c r="J3709">
        <f>ABS(D3709-D3710)</f>
        <v>1</v>
      </c>
      <c r="K3709">
        <f>AVERAGE(D3709:D3713)</f>
        <v>21</v>
      </c>
      <c r="L3709">
        <f>AVERAGE(D3709:D3728)</f>
        <v>21</v>
      </c>
      <c r="M3709">
        <f>K3709-L3709</f>
        <v>0</v>
      </c>
      <c r="N3709" t="str">
        <f>IF(K3709&gt;L3709,"HIGH ZONE BIAS",IF(K3709&lt;L3709,"LOW ZONE BIAS","EQUILIBRIUM"))</f>
        <v>EQUILIBRIUM</v>
      </c>
    </row>
    <row r="3710">
      <c r="A3710">
        <v>23861</v>
      </c>
      <c r="B3710" t="str">
        <v>2023-11-23</v>
      </c>
      <c r="C3710" t="str">
        <v>Evening</v>
      </c>
      <c r="D3710">
        <v>22</v>
      </c>
      <c r="E3710" t="str">
        <f>IF(MOD(D3710,2)=0,"EVEN","ODD")</f>
        <v>EVEN</v>
      </c>
      <c r="F3710" t="str">
        <f>IF(D3710&lt;=18,"LOW (1-18)","HIGH (19-36)")</f>
        <v>HIGH (19-36)</v>
      </c>
      <c r="G3710">
        <f>INT((D3710-1)/6)+1</f>
        <v>4</v>
      </c>
      <c r="H3710">
        <f>MOD(D3710-1,6)+1</f>
        <v>4</v>
      </c>
      <c r="I3710">
        <f>37-D3710</f>
        <v>15</v>
      </c>
      <c r="J3710">
        <f>ABS(D3710-D3711)</f>
        <v>1</v>
      </c>
      <c r="K3710">
        <f>AVERAGE(D3710:D3714)</f>
        <v>22</v>
      </c>
      <c r="L3710">
        <f>AVERAGE(D3710:D3729)</f>
        <v>22</v>
      </c>
      <c r="M3710">
        <f>K3710-L3710</f>
        <v>0</v>
      </c>
      <c r="N3710" t="str">
        <f>IF(K3710&gt;L3710,"HIGH ZONE BIAS",IF(K3710&lt;L3710,"LOW ZONE BIAS","EQUILIBRIUM"))</f>
        <v>EQUILIBRIUM</v>
      </c>
    </row>
    <row r="3711">
      <c r="A3711">
        <v>23860</v>
      </c>
      <c r="B3711" t="str">
        <v>2023-11-23</v>
      </c>
      <c r="C3711" t="str">
        <v>Afternoon</v>
      </c>
      <c r="D3711">
        <v>21</v>
      </c>
      <c r="E3711" t="str">
        <f>IF(MOD(D3711,2)=0,"EVEN","ODD")</f>
        <v>ODD</v>
      </c>
      <c r="F3711" t="str">
        <f>IF(D3711&lt;=18,"LOW (1-18)","HIGH (19-36)")</f>
        <v>HIGH (19-36)</v>
      </c>
      <c r="G3711">
        <f>INT((D3711-1)/6)+1</f>
        <v>4</v>
      </c>
      <c r="H3711">
        <f>MOD(D3711-1,6)+1</f>
        <v>3</v>
      </c>
      <c r="I3711">
        <f>37-D3711</f>
        <v>16</v>
      </c>
      <c r="J3711">
        <f>ABS(D3711-D3712)</f>
        <v>6</v>
      </c>
      <c r="K3711">
        <f>AVERAGE(D3711:D3715)</f>
        <v>21</v>
      </c>
      <c r="L3711">
        <f>AVERAGE(D3711:D3730)</f>
        <v>21</v>
      </c>
      <c r="M3711">
        <f>K3711-L3711</f>
        <v>0</v>
      </c>
      <c r="N3711" t="str">
        <f>IF(K3711&gt;L3711,"HIGH ZONE BIAS",IF(K3711&lt;L3711,"LOW ZONE BIAS","EQUILIBRIUM"))</f>
        <v>EQUILIBRIUM</v>
      </c>
    </row>
    <row r="3712">
      <c r="A3712">
        <v>23859</v>
      </c>
      <c r="B3712" t="str">
        <v>2023-11-23</v>
      </c>
      <c r="C3712" t="str">
        <v>Midday</v>
      </c>
      <c r="D3712">
        <v>27</v>
      </c>
      <c r="E3712" t="str">
        <f>IF(MOD(D3712,2)=0,"EVEN","ODD")</f>
        <v>ODD</v>
      </c>
      <c r="F3712" t="str">
        <f>IF(D3712&lt;=18,"LOW (1-18)","HIGH (19-36)")</f>
        <v>HIGH (19-36)</v>
      </c>
      <c r="G3712">
        <f>INT((D3712-1)/6)+1</f>
        <v>5</v>
      </c>
      <c r="H3712">
        <f>MOD(D3712-1,6)+1</f>
        <v>3</v>
      </c>
      <c r="I3712">
        <f>37-D3712</f>
        <v>10</v>
      </c>
      <c r="J3712">
        <f>ABS(D3712-D3713)</f>
        <v>6</v>
      </c>
      <c r="K3712">
        <f>AVERAGE(D3712:D3716)</f>
        <v>27</v>
      </c>
      <c r="L3712">
        <f>AVERAGE(D3712:D3731)</f>
        <v>27</v>
      </c>
      <c r="M3712">
        <f>K3712-L3712</f>
        <v>0</v>
      </c>
      <c r="N3712" t="str">
        <f>IF(K3712&gt;L3712,"HIGH ZONE BIAS",IF(K3712&lt;L3712,"LOW ZONE BIAS","EQUILIBRIUM"))</f>
        <v>EQUILIBRIUM</v>
      </c>
    </row>
    <row r="3713">
      <c r="A3713">
        <v>23858</v>
      </c>
      <c r="B3713" t="str">
        <v>2023-11-23</v>
      </c>
      <c r="C3713" t="str">
        <v>Morning</v>
      </c>
      <c r="D3713">
        <v>33</v>
      </c>
      <c r="E3713" t="str">
        <f>IF(MOD(D3713,2)=0,"EVEN","ODD")</f>
        <v>ODD</v>
      </c>
      <c r="F3713" t="str">
        <f>IF(D3713&lt;=18,"LOW (1-18)","HIGH (19-36)")</f>
        <v>HIGH (19-36)</v>
      </c>
      <c r="G3713">
        <f>INT((D3713-1)/6)+1</f>
        <v>6</v>
      </c>
      <c r="H3713">
        <f>MOD(D3713-1,6)+1</f>
        <v>3</v>
      </c>
      <c r="I3713">
        <f>37-D3713</f>
        <v>4</v>
      </c>
      <c r="J3713">
        <f>ABS(D3713-D3714)</f>
        <v>1</v>
      </c>
      <c r="K3713">
        <f>AVERAGE(D3713:D3717)</f>
        <v>33</v>
      </c>
      <c r="L3713">
        <f>AVERAGE(D3713:D3732)</f>
        <v>33</v>
      </c>
      <c r="M3713">
        <f>K3713-L3713</f>
        <v>0</v>
      </c>
      <c r="N3713" t="str">
        <f>IF(K3713&gt;L3713,"HIGH ZONE BIAS",IF(K3713&lt;L3713,"LOW ZONE BIAS","EQUILIBRIUM"))</f>
        <v>EQUILIBRIUM</v>
      </c>
    </row>
    <row r="3714">
      <c r="A3714">
        <v>23857</v>
      </c>
      <c r="B3714" t="str">
        <v>2023-11-22</v>
      </c>
      <c r="C3714" t="str">
        <v>Evening</v>
      </c>
      <c r="D3714">
        <v>34</v>
      </c>
      <c r="E3714" t="str">
        <f>IF(MOD(D3714,2)=0,"EVEN","ODD")</f>
        <v>EVEN</v>
      </c>
      <c r="F3714" t="str">
        <f>IF(D3714&lt;=18,"LOW (1-18)","HIGH (19-36)")</f>
        <v>HIGH (19-36)</v>
      </c>
      <c r="G3714">
        <f>INT((D3714-1)/6)+1</f>
        <v>6</v>
      </c>
      <c r="H3714">
        <f>MOD(D3714-1,6)+1</f>
        <v>4</v>
      </c>
      <c r="I3714">
        <f>37-D3714</f>
        <v>3</v>
      </c>
      <c r="J3714">
        <f>ABS(D3714-D3715)</f>
        <v>11</v>
      </c>
      <c r="K3714">
        <f>AVERAGE(D3714:D3718)</f>
        <v>34</v>
      </c>
      <c r="L3714">
        <f>AVERAGE(D3714:D3733)</f>
        <v>34</v>
      </c>
      <c r="M3714">
        <f>K3714-L3714</f>
        <v>0</v>
      </c>
      <c r="N3714" t="str">
        <f>IF(K3714&gt;L3714,"HIGH ZONE BIAS",IF(K3714&lt;L3714,"LOW ZONE BIAS","EQUILIBRIUM"))</f>
        <v>EQUILIBRIUM</v>
      </c>
    </row>
    <row r="3715">
      <c r="A3715">
        <v>23856</v>
      </c>
      <c r="B3715" t="str">
        <v>2023-11-22</v>
      </c>
      <c r="C3715" t="str">
        <v>Afternoon</v>
      </c>
      <c r="D3715">
        <v>23</v>
      </c>
      <c r="E3715" t="str">
        <f>IF(MOD(D3715,2)=0,"EVEN","ODD")</f>
        <v>ODD</v>
      </c>
      <c r="F3715" t="str">
        <f>IF(D3715&lt;=18,"LOW (1-18)","HIGH (19-36)")</f>
        <v>HIGH (19-36)</v>
      </c>
      <c r="G3715">
        <f>INT((D3715-1)/6)+1</f>
        <v>4</v>
      </c>
      <c r="H3715">
        <f>MOD(D3715-1,6)+1</f>
        <v>5</v>
      </c>
      <c r="I3715">
        <f>37-D3715</f>
        <v>14</v>
      </c>
      <c r="J3715">
        <f>ABS(D3715-D3716)</f>
        <v>7</v>
      </c>
      <c r="K3715">
        <f>AVERAGE(D3715:D3719)</f>
        <v>23</v>
      </c>
      <c r="L3715">
        <f>AVERAGE(D3715:D3734)</f>
        <v>23</v>
      </c>
      <c r="M3715">
        <f>K3715-L3715</f>
        <v>0</v>
      </c>
      <c r="N3715" t="str">
        <f>IF(K3715&gt;L3715,"HIGH ZONE BIAS",IF(K3715&lt;L3715,"LOW ZONE BIAS","EQUILIBRIUM"))</f>
        <v>EQUILIBRIUM</v>
      </c>
    </row>
    <row r="3716">
      <c r="A3716">
        <v>23855</v>
      </c>
      <c r="B3716" t="str">
        <v>2023-11-22</v>
      </c>
      <c r="C3716" t="str">
        <v>Midday</v>
      </c>
      <c r="D3716">
        <v>30</v>
      </c>
      <c r="E3716" t="str">
        <f>IF(MOD(D3716,2)=0,"EVEN","ODD")</f>
        <v>EVEN</v>
      </c>
      <c r="F3716" t="str">
        <f>IF(D3716&lt;=18,"LOW (1-18)","HIGH (19-36)")</f>
        <v>HIGH (19-36)</v>
      </c>
      <c r="G3716">
        <f>INT((D3716-1)/6)+1</f>
        <v>5</v>
      </c>
      <c r="H3716">
        <f>MOD(D3716-1,6)+1</f>
        <v>6</v>
      </c>
      <c r="I3716">
        <f>37-D3716</f>
        <v>7</v>
      </c>
      <c r="J3716">
        <f>ABS(D3716-D3717)</f>
        <v>14</v>
      </c>
      <c r="K3716">
        <f>AVERAGE(D3716:D3720)</f>
        <v>30</v>
      </c>
      <c r="L3716">
        <f>AVERAGE(D3716:D3735)</f>
        <v>30</v>
      </c>
      <c r="M3716">
        <f>K3716-L3716</f>
        <v>0</v>
      </c>
      <c r="N3716" t="str">
        <f>IF(K3716&gt;L3716,"HIGH ZONE BIAS",IF(K3716&lt;L3716,"LOW ZONE BIAS","EQUILIBRIUM"))</f>
        <v>EQUILIBRIUM</v>
      </c>
    </row>
    <row r="3717">
      <c r="A3717">
        <v>23854</v>
      </c>
      <c r="B3717" t="str">
        <v>2023-11-22</v>
      </c>
      <c r="C3717" t="str">
        <v>Morning</v>
      </c>
      <c r="D3717">
        <v>16</v>
      </c>
      <c r="E3717" t="str">
        <f>IF(MOD(D3717,2)=0,"EVEN","ODD")</f>
        <v>EVEN</v>
      </c>
      <c r="F3717" t="str">
        <f>IF(D3717&lt;=18,"LOW (1-18)","HIGH (19-36)")</f>
        <v>LOW (1-18)</v>
      </c>
      <c r="G3717">
        <f>INT((D3717-1)/6)+1</f>
        <v>3</v>
      </c>
      <c r="H3717">
        <f>MOD(D3717-1,6)+1</f>
        <v>4</v>
      </c>
      <c r="I3717">
        <f>37-D3717</f>
        <v>21</v>
      </c>
      <c r="J3717">
        <f>ABS(D3717-D3718)</f>
        <v>19</v>
      </c>
      <c r="K3717">
        <f>AVERAGE(D3717:D3721)</f>
        <v>16</v>
      </c>
      <c r="L3717">
        <f>AVERAGE(D3717:D3736)</f>
        <v>16</v>
      </c>
      <c r="M3717">
        <f>K3717-L3717</f>
        <v>0</v>
      </c>
      <c r="N3717" t="str">
        <f>IF(K3717&gt;L3717,"HIGH ZONE BIAS",IF(K3717&lt;L3717,"LOW ZONE BIAS","EQUILIBRIUM"))</f>
        <v>EQUILIBRIUM</v>
      </c>
    </row>
    <row r="3718">
      <c r="A3718">
        <v>23853</v>
      </c>
      <c r="B3718" t="str">
        <v>2023-11-21</v>
      </c>
      <c r="C3718" t="str">
        <v>Evening</v>
      </c>
      <c r="D3718">
        <v>35</v>
      </c>
      <c r="E3718" t="str">
        <f>IF(MOD(D3718,2)=0,"EVEN","ODD")</f>
        <v>ODD</v>
      </c>
      <c r="F3718" t="str">
        <f>IF(D3718&lt;=18,"LOW (1-18)","HIGH (19-36)")</f>
        <v>HIGH (19-36)</v>
      </c>
      <c r="G3718">
        <f>INT((D3718-1)/6)+1</f>
        <v>6</v>
      </c>
      <c r="H3718">
        <f>MOD(D3718-1,6)+1</f>
        <v>5</v>
      </c>
      <c r="I3718">
        <f>37-D3718</f>
        <v>2</v>
      </c>
      <c r="J3718">
        <f>ABS(D3718-D3719)</f>
        <v>27</v>
      </c>
      <c r="K3718">
        <f>AVERAGE(D3718:D3722)</f>
        <v>35</v>
      </c>
      <c r="L3718">
        <f>AVERAGE(D3718:D3737)</f>
        <v>35</v>
      </c>
      <c r="M3718">
        <f>K3718-L3718</f>
        <v>0</v>
      </c>
      <c r="N3718" t="str">
        <f>IF(K3718&gt;L3718,"HIGH ZONE BIAS",IF(K3718&lt;L3718,"LOW ZONE BIAS","EQUILIBRIUM"))</f>
        <v>EQUILIBRIUM</v>
      </c>
    </row>
    <row r="3719">
      <c r="A3719">
        <v>23852</v>
      </c>
      <c r="B3719" t="str">
        <v>2023-11-21</v>
      </c>
      <c r="C3719" t="str">
        <v>Afternoon</v>
      </c>
      <c r="D3719">
        <v>8</v>
      </c>
      <c r="E3719" t="str">
        <f>IF(MOD(D3719,2)=0,"EVEN","ODD")</f>
        <v>EVEN</v>
      </c>
      <c r="F3719" t="str">
        <f>IF(D3719&lt;=18,"LOW (1-18)","HIGH (19-36)")</f>
        <v>LOW (1-18)</v>
      </c>
      <c r="G3719">
        <f>INT((D3719-1)/6)+1</f>
        <v>2</v>
      </c>
      <c r="H3719">
        <f>MOD(D3719-1,6)+1</f>
        <v>2</v>
      </c>
      <c r="I3719">
        <f>37-D3719</f>
        <v>29</v>
      </c>
      <c r="J3719">
        <f>ABS(D3719-D3720)</f>
        <v>7</v>
      </c>
      <c r="K3719">
        <f>AVERAGE(D3719:D3723)</f>
        <v>8</v>
      </c>
      <c r="L3719">
        <f>AVERAGE(D3719:D3738)</f>
        <v>8</v>
      </c>
      <c r="M3719">
        <f>K3719-L3719</f>
        <v>0</v>
      </c>
      <c r="N3719" t="str">
        <f>IF(K3719&gt;L3719,"HIGH ZONE BIAS",IF(K3719&lt;L3719,"LOW ZONE BIAS","EQUILIBRIUM"))</f>
        <v>EQUILIBRIUM</v>
      </c>
    </row>
    <row r="3720">
      <c r="A3720">
        <v>23851</v>
      </c>
      <c r="B3720" t="str">
        <v>2023-11-21</v>
      </c>
      <c r="C3720" t="str">
        <v>Midday</v>
      </c>
      <c r="D3720">
        <v>1</v>
      </c>
      <c r="E3720" t="str">
        <f>IF(MOD(D3720,2)=0,"EVEN","ODD")</f>
        <v>ODD</v>
      </c>
      <c r="F3720" t="str">
        <f>IF(D3720&lt;=18,"LOW (1-18)","HIGH (19-36)")</f>
        <v>LOW (1-18)</v>
      </c>
      <c r="G3720">
        <f>INT((D3720-1)/6)+1</f>
        <v>1</v>
      </c>
      <c r="H3720">
        <f>MOD(D3720-1,6)+1</f>
        <v>1</v>
      </c>
      <c r="I3720">
        <f>37-D3720</f>
        <v>36</v>
      </c>
      <c r="J3720">
        <f>ABS(D3720-D3721)</f>
        <v>32</v>
      </c>
      <c r="K3720">
        <f>AVERAGE(D3720:D3724)</f>
        <v>1</v>
      </c>
      <c r="L3720">
        <f>AVERAGE(D3720:D3739)</f>
        <v>1</v>
      </c>
      <c r="M3720">
        <f>K3720-L3720</f>
        <v>0</v>
      </c>
      <c r="N3720" t="str">
        <f>IF(K3720&gt;L3720,"HIGH ZONE BIAS",IF(K3720&lt;L3720,"LOW ZONE BIAS","EQUILIBRIUM"))</f>
        <v>EQUILIBRIUM</v>
      </c>
    </row>
    <row r="3721">
      <c r="A3721">
        <v>23850</v>
      </c>
      <c r="B3721" t="str">
        <v>2023-11-21</v>
      </c>
      <c r="C3721" t="str">
        <v>Morning</v>
      </c>
      <c r="D3721">
        <v>33</v>
      </c>
      <c r="E3721" t="str">
        <f>IF(MOD(D3721,2)=0,"EVEN","ODD")</f>
        <v>ODD</v>
      </c>
      <c r="F3721" t="str">
        <f>IF(D3721&lt;=18,"LOW (1-18)","HIGH (19-36)")</f>
        <v>HIGH (19-36)</v>
      </c>
      <c r="G3721">
        <f>INT((D3721-1)/6)+1</f>
        <v>6</v>
      </c>
      <c r="H3721">
        <f>MOD(D3721-1,6)+1</f>
        <v>3</v>
      </c>
      <c r="I3721">
        <f>37-D3721</f>
        <v>4</v>
      </c>
      <c r="J3721">
        <f>ABS(D3721-D3722)</f>
        <v>21</v>
      </c>
      <c r="K3721">
        <f>AVERAGE(D3721:D3725)</f>
        <v>33</v>
      </c>
      <c r="L3721">
        <f>AVERAGE(D3721:D3740)</f>
        <v>33</v>
      </c>
      <c r="M3721">
        <f>K3721-L3721</f>
        <v>0</v>
      </c>
      <c r="N3721" t="str">
        <f>IF(K3721&gt;L3721,"HIGH ZONE BIAS",IF(K3721&lt;L3721,"LOW ZONE BIAS","EQUILIBRIUM"))</f>
        <v>EQUILIBRIUM</v>
      </c>
    </row>
    <row r="3722">
      <c r="A3722">
        <v>23849</v>
      </c>
      <c r="B3722" t="str">
        <v>2023-11-20</v>
      </c>
      <c r="C3722" t="str">
        <v>Evening</v>
      </c>
      <c r="D3722">
        <v>12</v>
      </c>
      <c r="E3722" t="str">
        <f>IF(MOD(D3722,2)=0,"EVEN","ODD")</f>
        <v>EVEN</v>
      </c>
      <c r="F3722" t="str">
        <f>IF(D3722&lt;=18,"LOW (1-18)","HIGH (19-36)")</f>
        <v>LOW (1-18)</v>
      </c>
      <c r="G3722">
        <f>INT((D3722-1)/6)+1</f>
        <v>2</v>
      </c>
      <c r="H3722">
        <f>MOD(D3722-1,6)+1</f>
        <v>6</v>
      </c>
      <c r="I3722">
        <f>37-D3722</f>
        <v>25</v>
      </c>
      <c r="J3722">
        <f>ABS(D3722-D3723)</f>
        <v>23</v>
      </c>
      <c r="K3722">
        <f>AVERAGE(D3722:D3726)</f>
        <v>12</v>
      </c>
      <c r="L3722">
        <f>AVERAGE(D3722:D3741)</f>
        <v>12</v>
      </c>
      <c r="M3722">
        <f>K3722-L3722</f>
        <v>0</v>
      </c>
      <c r="N3722" t="str">
        <f>IF(K3722&gt;L3722,"HIGH ZONE BIAS",IF(K3722&lt;L3722,"LOW ZONE BIAS","EQUILIBRIUM"))</f>
        <v>EQUILIBRIUM</v>
      </c>
    </row>
    <row r="3723">
      <c r="A3723">
        <v>23848</v>
      </c>
      <c r="B3723" t="str">
        <v>2023-11-20</v>
      </c>
      <c r="C3723" t="str">
        <v>Afternoon</v>
      </c>
      <c r="D3723">
        <v>35</v>
      </c>
      <c r="E3723" t="str">
        <f>IF(MOD(D3723,2)=0,"EVEN","ODD")</f>
        <v>ODD</v>
      </c>
      <c r="F3723" t="str">
        <f>IF(D3723&lt;=18,"LOW (1-18)","HIGH (19-36)")</f>
        <v>HIGH (19-36)</v>
      </c>
      <c r="G3723">
        <f>INT((D3723-1)/6)+1</f>
        <v>6</v>
      </c>
      <c r="H3723">
        <f>MOD(D3723-1,6)+1</f>
        <v>5</v>
      </c>
      <c r="I3723">
        <f>37-D3723</f>
        <v>2</v>
      </c>
      <c r="J3723">
        <f>ABS(D3723-D3724)</f>
        <v>2</v>
      </c>
      <c r="K3723">
        <f>AVERAGE(D3723:D3727)</f>
        <v>35</v>
      </c>
      <c r="L3723">
        <f>AVERAGE(D3723:D3742)</f>
        <v>35</v>
      </c>
      <c r="M3723">
        <f>K3723-L3723</f>
        <v>0</v>
      </c>
      <c r="N3723" t="str">
        <f>IF(K3723&gt;L3723,"HIGH ZONE BIAS",IF(K3723&lt;L3723,"LOW ZONE BIAS","EQUILIBRIUM"))</f>
        <v>EQUILIBRIUM</v>
      </c>
    </row>
    <row r="3724">
      <c r="A3724">
        <v>23847</v>
      </c>
      <c r="B3724" t="str">
        <v>2023-11-20</v>
      </c>
      <c r="C3724" t="str">
        <v>Midday</v>
      </c>
      <c r="D3724">
        <v>33</v>
      </c>
      <c r="E3724" t="str">
        <f>IF(MOD(D3724,2)=0,"EVEN","ODD")</f>
        <v>ODD</v>
      </c>
      <c r="F3724" t="str">
        <f>IF(D3724&lt;=18,"LOW (1-18)","HIGH (19-36)")</f>
        <v>HIGH (19-36)</v>
      </c>
      <c r="G3724">
        <f>INT((D3724-1)/6)+1</f>
        <v>6</v>
      </c>
      <c r="H3724">
        <f>MOD(D3724-1,6)+1</f>
        <v>3</v>
      </c>
      <c r="I3724">
        <f>37-D3724</f>
        <v>4</v>
      </c>
      <c r="J3724">
        <f>ABS(D3724-D3725)</f>
        <v>6</v>
      </c>
      <c r="K3724">
        <f>AVERAGE(D3724:D3728)</f>
        <v>33</v>
      </c>
      <c r="L3724">
        <f>AVERAGE(D3724:D3743)</f>
        <v>33</v>
      </c>
      <c r="M3724">
        <f>K3724-L3724</f>
        <v>0</v>
      </c>
      <c r="N3724" t="str">
        <f>IF(K3724&gt;L3724,"HIGH ZONE BIAS",IF(K3724&lt;L3724,"LOW ZONE BIAS","EQUILIBRIUM"))</f>
        <v>EQUILIBRIUM</v>
      </c>
    </row>
    <row r="3725">
      <c r="A3725">
        <v>23846</v>
      </c>
      <c r="B3725" t="str">
        <v>2023-11-20</v>
      </c>
      <c r="C3725" t="str">
        <v>Morning</v>
      </c>
      <c r="D3725">
        <v>27</v>
      </c>
      <c r="E3725" t="str">
        <f>IF(MOD(D3725,2)=0,"EVEN","ODD")</f>
        <v>ODD</v>
      </c>
      <c r="F3725" t="str">
        <f>IF(D3725&lt;=18,"LOW (1-18)","HIGH (19-36)")</f>
        <v>HIGH (19-36)</v>
      </c>
      <c r="G3725">
        <f>INT((D3725-1)/6)+1</f>
        <v>5</v>
      </c>
      <c r="H3725">
        <f>MOD(D3725-1,6)+1</f>
        <v>3</v>
      </c>
      <c r="I3725">
        <f>37-D3725</f>
        <v>10</v>
      </c>
      <c r="J3725">
        <f>ABS(D3725-D3726)</f>
        <v>19</v>
      </c>
      <c r="K3725">
        <f>AVERAGE(D3725:D3729)</f>
        <v>27</v>
      </c>
      <c r="L3725">
        <f>AVERAGE(D3725:D3744)</f>
        <v>27</v>
      </c>
      <c r="M3725">
        <f>K3725-L3725</f>
        <v>0</v>
      </c>
      <c r="N3725" t="str">
        <f>IF(K3725&gt;L3725,"HIGH ZONE BIAS",IF(K3725&lt;L3725,"LOW ZONE BIAS","EQUILIBRIUM"))</f>
        <v>EQUILIBRIUM</v>
      </c>
    </row>
    <row r="3726">
      <c r="A3726">
        <v>23845</v>
      </c>
      <c r="B3726" t="str">
        <v>2023-11-18</v>
      </c>
      <c r="C3726" t="str">
        <v>Evening</v>
      </c>
      <c r="D3726">
        <v>8</v>
      </c>
      <c r="E3726" t="str">
        <f>IF(MOD(D3726,2)=0,"EVEN","ODD")</f>
        <v>EVEN</v>
      </c>
      <c r="F3726" t="str">
        <f>IF(D3726&lt;=18,"LOW (1-18)","HIGH (19-36)")</f>
        <v>LOW (1-18)</v>
      </c>
      <c r="G3726">
        <f>INT((D3726-1)/6)+1</f>
        <v>2</v>
      </c>
      <c r="H3726">
        <f>MOD(D3726-1,6)+1</f>
        <v>2</v>
      </c>
      <c r="I3726">
        <f>37-D3726</f>
        <v>29</v>
      </c>
      <c r="J3726">
        <f>ABS(D3726-D3727)</f>
        <v>5</v>
      </c>
      <c r="K3726">
        <f>AVERAGE(D3726:D3730)</f>
        <v>8</v>
      </c>
      <c r="L3726">
        <f>AVERAGE(D3726:D3745)</f>
        <v>8</v>
      </c>
      <c r="M3726">
        <f>K3726-L3726</f>
        <v>0</v>
      </c>
      <c r="N3726" t="str">
        <f>IF(K3726&gt;L3726,"HIGH ZONE BIAS",IF(K3726&lt;L3726,"LOW ZONE BIAS","EQUILIBRIUM"))</f>
        <v>EQUILIBRIUM</v>
      </c>
    </row>
    <row r="3727">
      <c r="A3727">
        <v>23844</v>
      </c>
      <c r="B3727" t="str">
        <v>2023-11-18</v>
      </c>
      <c r="C3727" t="str">
        <v>Afternoon</v>
      </c>
      <c r="D3727">
        <v>13</v>
      </c>
      <c r="E3727" t="str">
        <f>IF(MOD(D3727,2)=0,"EVEN","ODD")</f>
        <v>ODD</v>
      </c>
      <c r="F3727" t="str">
        <f>IF(D3727&lt;=18,"LOW (1-18)","HIGH (19-36)")</f>
        <v>LOW (1-18)</v>
      </c>
      <c r="G3727">
        <f>INT((D3727-1)/6)+1</f>
        <v>3</v>
      </c>
      <c r="H3727">
        <f>MOD(D3727-1,6)+1</f>
        <v>1</v>
      </c>
      <c r="I3727">
        <f>37-D3727</f>
        <v>24</v>
      </c>
      <c r="J3727">
        <f>ABS(D3727-D3728)</f>
        <v>2</v>
      </c>
      <c r="K3727">
        <f>AVERAGE(D3727:D3731)</f>
        <v>13</v>
      </c>
      <c r="L3727">
        <f>AVERAGE(D3727:D3746)</f>
        <v>13</v>
      </c>
      <c r="M3727">
        <f>K3727-L3727</f>
        <v>0</v>
      </c>
      <c r="N3727" t="str">
        <f>IF(K3727&gt;L3727,"HIGH ZONE BIAS",IF(K3727&lt;L3727,"LOW ZONE BIAS","EQUILIBRIUM"))</f>
        <v>EQUILIBRIUM</v>
      </c>
    </row>
    <row r="3728">
      <c r="A3728">
        <v>23843</v>
      </c>
      <c r="B3728" t="str">
        <v>2023-11-18</v>
      </c>
      <c r="C3728" t="str">
        <v>Midday</v>
      </c>
      <c r="D3728">
        <v>11</v>
      </c>
      <c r="E3728" t="str">
        <f>IF(MOD(D3728,2)=0,"EVEN","ODD")</f>
        <v>ODD</v>
      </c>
      <c r="F3728" t="str">
        <f>IF(D3728&lt;=18,"LOW (1-18)","HIGH (19-36)")</f>
        <v>LOW (1-18)</v>
      </c>
      <c r="G3728">
        <f>INT((D3728-1)/6)+1</f>
        <v>2</v>
      </c>
      <c r="H3728">
        <f>MOD(D3728-1,6)+1</f>
        <v>5</v>
      </c>
      <c r="I3728">
        <f>37-D3728</f>
        <v>26</v>
      </c>
      <c r="J3728">
        <f>ABS(D3728-D3729)</f>
        <v>3</v>
      </c>
      <c r="K3728">
        <f>AVERAGE(D3728:D3732)</f>
        <v>11</v>
      </c>
      <c r="L3728">
        <f>AVERAGE(D3728:D3747)</f>
        <v>11</v>
      </c>
      <c r="M3728">
        <f>K3728-L3728</f>
        <v>0</v>
      </c>
      <c r="N3728" t="str">
        <f>IF(K3728&gt;L3728,"HIGH ZONE BIAS",IF(K3728&lt;L3728,"LOW ZONE BIAS","EQUILIBRIUM"))</f>
        <v>EQUILIBRIUM</v>
      </c>
    </row>
    <row r="3729">
      <c r="A3729">
        <v>23842</v>
      </c>
      <c r="B3729" t="str">
        <v>2023-11-18</v>
      </c>
      <c r="C3729" t="str">
        <v>Morning</v>
      </c>
      <c r="D3729">
        <v>14</v>
      </c>
      <c r="E3729" t="str">
        <f>IF(MOD(D3729,2)=0,"EVEN","ODD")</f>
        <v>EVEN</v>
      </c>
      <c r="F3729" t="str">
        <f>IF(D3729&lt;=18,"LOW (1-18)","HIGH (19-36)")</f>
        <v>LOW (1-18)</v>
      </c>
      <c r="G3729">
        <f>INT((D3729-1)/6)+1</f>
        <v>3</v>
      </c>
      <c r="H3729">
        <f>MOD(D3729-1,6)+1</f>
        <v>2</v>
      </c>
      <c r="I3729">
        <f>37-D3729</f>
        <v>23</v>
      </c>
      <c r="J3729">
        <f>ABS(D3729-D3730)</f>
        <v>22</v>
      </c>
      <c r="K3729">
        <f>AVERAGE(D3729:D3733)</f>
        <v>14</v>
      </c>
      <c r="L3729">
        <f>AVERAGE(D3729:D3748)</f>
        <v>14</v>
      </c>
      <c r="M3729">
        <f>K3729-L3729</f>
        <v>0</v>
      </c>
      <c r="N3729" t="str">
        <f>IF(K3729&gt;L3729,"HIGH ZONE BIAS",IF(K3729&lt;L3729,"LOW ZONE BIAS","EQUILIBRIUM"))</f>
        <v>EQUILIBRIUM</v>
      </c>
    </row>
    <row r="3730">
      <c r="A3730">
        <v>23841</v>
      </c>
      <c r="B3730" t="str">
        <v>2023-11-17</v>
      </c>
      <c r="C3730" t="str">
        <v>Evening</v>
      </c>
      <c r="D3730">
        <v>36</v>
      </c>
      <c r="E3730" t="str">
        <f>IF(MOD(D3730,2)=0,"EVEN","ODD")</f>
        <v>EVEN</v>
      </c>
      <c r="F3730" t="str">
        <f>IF(D3730&lt;=18,"LOW (1-18)","HIGH (19-36)")</f>
        <v>HIGH (19-36)</v>
      </c>
      <c r="G3730">
        <f>INT((D3730-1)/6)+1</f>
        <v>6</v>
      </c>
      <c r="H3730">
        <f>MOD(D3730-1,6)+1</f>
        <v>6</v>
      </c>
      <c r="I3730">
        <f>37-D3730</f>
        <v>1</v>
      </c>
      <c r="J3730">
        <f>ABS(D3730-D3731)</f>
        <v>28</v>
      </c>
      <c r="K3730">
        <f>AVERAGE(D3730:D3734)</f>
        <v>36</v>
      </c>
      <c r="L3730">
        <f>AVERAGE(D3730:D3749)</f>
        <v>36</v>
      </c>
      <c r="M3730">
        <f>K3730-L3730</f>
        <v>0</v>
      </c>
      <c r="N3730" t="str">
        <f>IF(K3730&gt;L3730,"HIGH ZONE BIAS",IF(K3730&lt;L3730,"LOW ZONE BIAS","EQUILIBRIUM"))</f>
        <v>EQUILIBRIUM</v>
      </c>
    </row>
    <row r="3731">
      <c r="A3731">
        <v>23840</v>
      </c>
      <c r="B3731" t="str">
        <v>2023-11-17</v>
      </c>
      <c r="C3731" t="str">
        <v>Afternoon</v>
      </c>
      <c r="D3731">
        <v>8</v>
      </c>
      <c r="E3731" t="str">
        <f>IF(MOD(D3731,2)=0,"EVEN","ODD")</f>
        <v>EVEN</v>
      </c>
      <c r="F3731" t="str">
        <f>IF(D3731&lt;=18,"LOW (1-18)","HIGH (19-36)")</f>
        <v>LOW (1-18)</v>
      </c>
      <c r="G3731">
        <f>INT((D3731-1)/6)+1</f>
        <v>2</v>
      </c>
      <c r="H3731">
        <f>MOD(D3731-1,6)+1</f>
        <v>2</v>
      </c>
      <c r="I3731">
        <f>37-D3731</f>
        <v>29</v>
      </c>
      <c r="J3731">
        <f>ABS(D3731-D3732)</f>
        <v>7</v>
      </c>
      <c r="K3731">
        <f>AVERAGE(D3731:D3735)</f>
        <v>8</v>
      </c>
      <c r="L3731">
        <f>AVERAGE(D3731:D3750)</f>
        <v>8</v>
      </c>
      <c r="M3731">
        <f>K3731-L3731</f>
        <v>0</v>
      </c>
      <c r="N3731" t="str">
        <f>IF(K3731&gt;L3731,"HIGH ZONE BIAS",IF(K3731&lt;L3731,"LOW ZONE BIAS","EQUILIBRIUM"))</f>
        <v>EQUILIBRIUM</v>
      </c>
    </row>
    <row r="3732">
      <c r="A3732">
        <v>23839</v>
      </c>
      <c r="B3732" t="str">
        <v>2023-11-17</v>
      </c>
      <c r="C3732" t="str">
        <v>Midday</v>
      </c>
      <c r="D3732">
        <v>15</v>
      </c>
      <c r="E3732" t="str">
        <f>IF(MOD(D3732,2)=0,"EVEN","ODD")</f>
        <v>ODD</v>
      </c>
      <c r="F3732" t="str">
        <f>IF(D3732&lt;=18,"LOW (1-18)","HIGH (19-36)")</f>
        <v>LOW (1-18)</v>
      </c>
      <c r="G3732">
        <f>INT((D3732-1)/6)+1</f>
        <v>3</v>
      </c>
      <c r="H3732">
        <f>MOD(D3732-1,6)+1</f>
        <v>3</v>
      </c>
      <c r="I3732">
        <f>37-D3732</f>
        <v>22</v>
      </c>
      <c r="J3732">
        <f>ABS(D3732-D3733)</f>
        <v>11</v>
      </c>
      <c r="K3732">
        <f>AVERAGE(D3732:D3736)</f>
        <v>15</v>
      </c>
      <c r="L3732">
        <f>AVERAGE(D3732:D3751)</f>
        <v>15</v>
      </c>
      <c r="M3732">
        <f>K3732-L3732</f>
        <v>0</v>
      </c>
      <c r="N3732" t="str">
        <f>IF(K3732&gt;L3732,"HIGH ZONE BIAS",IF(K3732&lt;L3732,"LOW ZONE BIAS","EQUILIBRIUM"))</f>
        <v>EQUILIBRIUM</v>
      </c>
    </row>
    <row r="3733">
      <c r="A3733">
        <v>23838</v>
      </c>
      <c r="B3733" t="str">
        <v>2023-11-17</v>
      </c>
      <c r="C3733" t="str">
        <v>Morning</v>
      </c>
      <c r="D3733">
        <v>26</v>
      </c>
      <c r="E3733" t="str">
        <f>IF(MOD(D3733,2)=0,"EVEN","ODD")</f>
        <v>EVEN</v>
      </c>
      <c r="F3733" t="str">
        <f>IF(D3733&lt;=18,"LOW (1-18)","HIGH (19-36)")</f>
        <v>HIGH (19-36)</v>
      </c>
      <c r="G3733">
        <f>INT((D3733-1)/6)+1</f>
        <v>5</v>
      </c>
      <c r="H3733">
        <f>MOD(D3733-1,6)+1</f>
        <v>2</v>
      </c>
      <c r="I3733">
        <f>37-D3733</f>
        <v>11</v>
      </c>
      <c r="J3733">
        <f>ABS(D3733-D3734)</f>
        <v>8</v>
      </c>
      <c r="K3733">
        <f>AVERAGE(D3733:D3737)</f>
        <v>26</v>
      </c>
      <c r="L3733">
        <f>AVERAGE(D3733:D3752)</f>
        <v>26</v>
      </c>
      <c r="M3733">
        <f>K3733-L3733</f>
        <v>0</v>
      </c>
      <c r="N3733" t="str">
        <f>IF(K3733&gt;L3733,"HIGH ZONE BIAS",IF(K3733&lt;L3733,"LOW ZONE BIAS","EQUILIBRIUM"))</f>
        <v>EQUILIBRIUM</v>
      </c>
    </row>
    <row r="3734">
      <c r="A3734">
        <v>23837</v>
      </c>
      <c r="B3734" t="str">
        <v>2023-11-16</v>
      </c>
      <c r="C3734" t="str">
        <v>Evening</v>
      </c>
      <c r="D3734">
        <v>18</v>
      </c>
      <c r="E3734" t="str">
        <f>IF(MOD(D3734,2)=0,"EVEN","ODD")</f>
        <v>EVEN</v>
      </c>
      <c r="F3734" t="str">
        <f>IF(D3734&lt;=18,"LOW (1-18)","HIGH (19-36)")</f>
        <v>LOW (1-18)</v>
      </c>
      <c r="G3734">
        <f>INT((D3734-1)/6)+1</f>
        <v>3</v>
      </c>
      <c r="H3734">
        <f>MOD(D3734-1,6)+1</f>
        <v>6</v>
      </c>
      <c r="I3734">
        <f>37-D3734</f>
        <v>19</v>
      </c>
      <c r="J3734">
        <f>ABS(D3734-D3735)</f>
        <v>15</v>
      </c>
      <c r="K3734">
        <f>AVERAGE(D3734:D3738)</f>
        <v>18</v>
      </c>
      <c r="L3734">
        <f>AVERAGE(D3734:D3753)</f>
        <v>18</v>
      </c>
      <c r="M3734">
        <f>K3734-L3734</f>
        <v>0</v>
      </c>
      <c r="N3734" t="str">
        <f>IF(K3734&gt;L3734,"HIGH ZONE BIAS",IF(K3734&lt;L3734,"LOW ZONE BIAS","EQUILIBRIUM"))</f>
        <v>EQUILIBRIUM</v>
      </c>
    </row>
    <row r="3735">
      <c r="A3735">
        <v>23836</v>
      </c>
      <c r="B3735" t="str">
        <v>2023-11-16</v>
      </c>
      <c r="C3735" t="str">
        <v>Afternoon</v>
      </c>
      <c r="D3735">
        <v>3</v>
      </c>
      <c r="E3735" t="str">
        <f>IF(MOD(D3735,2)=0,"EVEN","ODD")</f>
        <v>ODD</v>
      </c>
      <c r="F3735" t="str">
        <f>IF(D3735&lt;=18,"LOW (1-18)","HIGH (19-36)")</f>
        <v>LOW (1-18)</v>
      </c>
      <c r="G3735">
        <f>INT((D3735-1)/6)+1</f>
        <v>1</v>
      </c>
      <c r="H3735">
        <f>MOD(D3735-1,6)+1</f>
        <v>3</v>
      </c>
      <c r="I3735">
        <f>37-D3735</f>
        <v>34</v>
      </c>
      <c r="J3735">
        <f>ABS(D3735-D3736)</f>
        <v>7</v>
      </c>
      <c r="K3735">
        <f>AVERAGE(D3735:D3739)</f>
        <v>3</v>
      </c>
      <c r="L3735">
        <f>AVERAGE(D3735:D3754)</f>
        <v>3</v>
      </c>
      <c r="M3735">
        <f>K3735-L3735</f>
        <v>0</v>
      </c>
      <c r="N3735" t="str">
        <f>IF(K3735&gt;L3735,"HIGH ZONE BIAS",IF(K3735&lt;L3735,"LOW ZONE BIAS","EQUILIBRIUM"))</f>
        <v>EQUILIBRIUM</v>
      </c>
    </row>
    <row r="3736">
      <c r="A3736">
        <v>23835</v>
      </c>
      <c r="B3736" t="str">
        <v>2023-11-16</v>
      </c>
      <c r="C3736" t="str">
        <v>Midday</v>
      </c>
      <c r="D3736">
        <v>10</v>
      </c>
      <c r="E3736" t="str">
        <f>IF(MOD(D3736,2)=0,"EVEN","ODD")</f>
        <v>EVEN</v>
      </c>
      <c r="F3736" t="str">
        <f>IF(D3736&lt;=18,"LOW (1-18)","HIGH (19-36)")</f>
        <v>LOW (1-18)</v>
      </c>
      <c r="G3736">
        <f>INT((D3736-1)/6)+1</f>
        <v>2</v>
      </c>
      <c r="H3736">
        <f>MOD(D3736-1,6)+1</f>
        <v>4</v>
      </c>
      <c r="I3736">
        <f>37-D3736</f>
        <v>27</v>
      </c>
      <c r="J3736">
        <f>ABS(D3736-D3737)</f>
        <v>7</v>
      </c>
      <c r="K3736">
        <f>AVERAGE(D3736:D3740)</f>
        <v>10</v>
      </c>
      <c r="L3736">
        <f>AVERAGE(D3736:D3755)</f>
        <v>10</v>
      </c>
      <c r="M3736">
        <f>K3736-L3736</f>
        <v>0</v>
      </c>
      <c r="N3736" t="str">
        <f>IF(K3736&gt;L3736,"HIGH ZONE BIAS",IF(K3736&lt;L3736,"LOW ZONE BIAS","EQUILIBRIUM"))</f>
        <v>EQUILIBRIUM</v>
      </c>
    </row>
    <row r="3737">
      <c r="A3737">
        <v>23834</v>
      </c>
      <c r="B3737" t="str">
        <v>2023-11-16</v>
      </c>
      <c r="C3737" t="str">
        <v>Morning</v>
      </c>
      <c r="D3737">
        <v>3</v>
      </c>
      <c r="E3737" t="str">
        <f>IF(MOD(D3737,2)=0,"EVEN","ODD")</f>
        <v>ODD</v>
      </c>
      <c r="F3737" t="str">
        <f>IF(D3737&lt;=18,"LOW (1-18)","HIGH (19-36)")</f>
        <v>LOW (1-18)</v>
      </c>
      <c r="G3737">
        <f>INT((D3737-1)/6)+1</f>
        <v>1</v>
      </c>
      <c r="H3737">
        <f>MOD(D3737-1,6)+1</f>
        <v>3</v>
      </c>
      <c r="I3737">
        <f>37-D3737</f>
        <v>34</v>
      </c>
      <c r="J3737">
        <f>ABS(D3737-D3738)</f>
        <v>26</v>
      </c>
      <c r="K3737">
        <f>AVERAGE(D3737:D3741)</f>
        <v>3</v>
      </c>
      <c r="L3737">
        <f>AVERAGE(D3737:D3756)</f>
        <v>3</v>
      </c>
      <c r="M3737">
        <f>K3737-L3737</f>
        <v>0</v>
      </c>
      <c r="N3737" t="str">
        <f>IF(K3737&gt;L3737,"HIGH ZONE BIAS",IF(K3737&lt;L3737,"LOW ZONE BIAS","EQUILIBRIUM"))</f>
        <v>EQUILIBRIUM</v>
      </c>
    </row>
    <row r="3738">
      <c r="A3738">
        <v>23833</v>
      </c>
      <c r="B3738" t="str">
        <v>2023-11-15</v>
      </c>
      <c r="C3738" t="str">
        <v>Evening</v>
      </c>
      <c r="D3738">
        <v>29</v>
      </c>
      <c r="E3738" t="str">
        <f>IF(MOD(D3738,2)=0,"EVEN","ODD")</f>
        <v>ODD</v>
      </c>
      <c r="F3738" t="str">
        <f>IF(D3738&lt;=18,"LOW (1-18)","HIGH (19-36)")</f>
        <v>HIGH (19-36)</v>
      </c>
      <c r="G3738">
        <f>INT((D3738-1)/6)+1</f>
        <v>5</v>
      </c>
      <c r="H3738">
        <f>MOD(D3738-1,6)+1</f>
        <v>5</v>
      </c>
      <c r="I3738">
        <f>37-D3738</f>
        <v>8</v>
      </c>
      <c r="J3738">
        <f>ABS(D3738-D3739)</f>
        <v>6</v>
      </c>
      <c r="K3738">
        <f>AVERAGE(D3738:D3742)</f>
        <v>29</v>
      </c>
      <c r="L3738">
        <f>AVERAGE(D3738:D3757)</f>
        <v>29</v>
      </c>
      <c r="M3738">
        <f>K3738-L3738</f>
        <v>0</v>
      </c>
      <c r="N3738" t="str">
        <f>IF(K3738&gt;L3738,"HIGH ZONE BIAS",IF(K3738&lt;L3738,"LOW ZONE BIAS","EQUILIBRIUM"))</f>
        <v>EQUILIBRIUM</v>
      </c>
    </row>
    <row r="3739">
      <c r="A3739">
        <v>23832</v>
      </c>
      <c r="B3739" t="str">
        <v>2023-11-15</v>
      </c>
      <c r="C3739" t="str">
        <v>Afternoon</v>
      </c>
      <c r="D3739">
        <v>23</v>
      </c>
      <c r="E3739" t="str">
        <f>IF(MOD(D3739,2)=0,"EVEN","ODD")</f>
        <v>ODD</v>
      </c>
      <c r="F3739" t="str">
        <f>IF(D3739&lt;=18,"LOW (1-18)","HIGH (19-36)")</f>
        <v>HIGH (19-36)</v>
      </c>
      <c r="G3739">
        <f>INT((D3739-1)/6)+1</f>
        <v>4</v>
      </c>
      <c r="H3739">
        <f>MOD(D3739-1,6)+1</f>
        <v>5</v>
      </c>
      <c r="I3739">
        <f>37-D3739</f>
        <v>14</v>
      </c>
      <c r="J3739">
        <f>ABS(D3739-D3740)</f>
        <v>21</v>
      </c>
      <c r="K3739">
        <f>AVERAGE(D3739:D3743)</f>
        <v>23</v>
      </c>
      <c r="L3739">
        <f>AVERAGE(D3739:D3758)</f>
        <v>23</v>
      </c>
      <c r="M3739">
        <f>K3739-L3739</f>
        <v>0</v>
      </c>
      <c r="N3739" t="str">
        <f>IF(K3739&gt;L3739,"HIGH ZONE BIAS",IF(K3739&lt;L3739,"LOW ZONE BIAS","EQUILIBRIUM"))</f>
        <v>EQUILIBRIUM</v>
      </c>
    </row>
    <row r="3740">
      <c r="A3740">
        <v>23831</v>
      </c>
      <c r="B3740" t="str">
        <v>2023-11-15</v>
      </c>
      <c r="C3740" t="str">
        <v>Midday</v>
      </c>
      <c r="D3740">
        <v>2</v>
      </c>
      <c r="E3740" t="str">
        <f>IF(MOD(D3740,2)=0,"EVEN","ODD")</f>
        <v>EVEN</v>
      </c>
      <c r="F3740" t="str">
        <f>IF(D3740&lt;=18,"LOW (1-18)","HIGH (19-36)")</f>
        <v>LOW (1-18)</v>
      </c>
      <c r="G3740">
        <f>INT((D3740-1)/6)+1</f>
        <v>1</v>
      </c>
      <c r="H3740">
        <f>MOD(D3740-1,6)+1</f>
        <v>2</v>
      </c>
      <c r="I3740">
        <f>37-D3740</f>
        <v>35</v>
      </c>
      <c r="J3740">
        <f>ABS(D3740-D3741)</f>
        <v>14</v>
      </c>
      <c r="K3740">
        <f>AVERAGE(D3740:D3744)</f>
        <v>2</v>
      </c>
      <c r="L3740">
        <f>AVERAGE(D3740:D3759)</f>
        <v>2</v>
      </c>
      <c r="M3740">
        <f>K3740-L3740</f>
        <v>0</v>
      </c>
      <c r="N3740" t="str">
        <f>IF(K3740&gt;L3740,"HIGH ZONE BIAS",IF(K3740&lt;L3740,"LOW ZONE BIAS","EQUILIBRIUM"))</f>
        <v>EQUILIBRIUM</v>
      </c>
    </row>
    <row r="3741">
      <c r="A3741">
        <v>23830</v>
      </c>
      <c r="B3741" t="str">
        <v>2023-11-15</v>
      </c>
      <c r="C3741" t="str">
        <v>Morning</v>
      </c>
      <c r="D3741">
        <v>16</v>
      </c>
      <c r="E3741" t="str">
        <f>IF(MOD(D3741,2)=0,"EVEN","ODD")</f>
        <v>EVEN</v>
      </c>
      <c r="F3741" t="str">
        <f>IF(D3741&lt;=18,"LOW (1-18)","HIGH (19-36)")</f>
        <v>LOW (1-18)</v>
      </c>
      <c r="G3741">
        <f>INT((D3741-1)/6)+1</f>
        <v>3</v>
      </c>
      <c r="H3741">
        <f>MOD(D3741-1,6)+1</f>
        <v>4</v>
      </c>
      <c r="I3741">
        <f>37-D3741</f>
        <v>21</v>
      </c>
      <c r="J3741">
        <f>ABS(D3741-D3742)</f>
        <v>16</v>
      </c>
      <c r="K3741">
        <f>AVERAGE(D3741:D3745)</f>
        <v>16</v>
      </c>
      <c r="L3741">
        <f>AVERAGE(D3741:D3760)</f>
        <v>16</v>
      </c>
      <c r="M3741">
        <f>K3741-L3741</f>
        <v>0</v>
      </c>
      <c r="N3741" t="str">
        <f>IF(K3741&gt;L3741,"HIGH ZONE BIAS",IF(K3741&lt;L3741,"LOW ZONE BIAS","EQUILIBRIUM"))</f>
        <v>EQUILIBRIUM</v>
      </c>
    </row>
    <row r="3742">
      <c r="A3742">
        <v>23829</v>
      </c>
      <c r="B3742" t="str">
        <v>2023-11-14</v>
      </c>
      <c r="C3742" t="str">
        <v>Evening</v>
      </c>
      <c r="D3742">
        <v>32</v>
      </c>
      <c r="E3742" t="str">
        <f>IF(MOD(D3742,2)=0,"EVEN","ODD")</f>
        <v>EVEN</v>
      </c>
      <c r="F3742" t="str">
        <f>IF(D3742&lt;=18,"LOW (1-18)","HIGH (19-36)")</f>
        <v>HIGH (19-36)</v>
      </c>
      <c r="G3742">
        <f>INT((D3742-1)/6)+1</f>
        <v>6</v>
      </c>
      <c r="H3742">
        <f>MOD(D3742-1,6)+1</f>
        <v>2</v>
      </c>
      <c r="I3742">
        <f>37-D3742</f>
        <v>5</v>
      </c>
      <c r="J3742">
        <f>ABS(D3742-D3743)</f>
        <v>26</v>
      </c>
      <c r="K3742">
        <f>AVERAGE(D3742:D3746)</f>
        <v>32</v>
      </c>
      <c r="L3742">
        <f>AVERAGE(D3742:D3761)</f>
        <v>32</v>
      </c>
      <c r="M3742">
        <f>K3742-L3742</f>
        <v>0</v>
      </c>
      <c r="N3742" t="str">
        <f>IF(K3742&gt;L3742,"HIGH ZONE BIAS",IF(K3742&lt;L3742,"LOW ZONE BIAS","EQUILIBRIUM"))</f>
        <v>EQUILIBRIUM</v>
      </c>
    </row>
    <row r="3743">
      <c r="A3743">
        <v>23828</v>
      </c>
      <c r="B3743" t="str">
        <v>2023-11-14</v>
      </c>
      <c r="C3743" t="str">
        <v>Afternoon</v>
      </c>
      <c r="D3743">
        <v>6</v>
      </c>
      <c r="E3743" t="str">
        <f>IF(MOD(D3743,2)=0,"EVEN","ODD")</f>
        <v>EVEN</v>
      </c>
      <c r="F3743" t="str">
        <f>IF(D3743&lt;=18,"LOW (1-18)","HIGH (19-36)")</f>
        <v>LOW (1-18)</v>
      </c>
      <c r="G3743">
        <f>INT((D3743-1)/6)+1</f>
        <v>1</v>
      </c>
      <c r="H3743">
        <f>MOD(D3743-1,6)+1</f>
        <v>6</v>
      </c>
      <c r="I3743">
        <f>37-D3743</f>
        <v>31</v>
      </c>
      <c r="J3743">
        <f>ABS(D3743-D3744)</f>
        <v>27</v>
      </c>
      <c r="K3743">
        <f>AVERAGE(D3743:D3747)</f>
        <v>6</v>
      </c>
      <c r="L3743">
        <f>AVERAGE(D3743:D3762)</f>
        <v>6</v>
      </c>
      <c r="M3743">
        <f>K3743-L3743</f>
        <v>0</v>
      </c>
      <c r="N3743" t="str">
        <f>IF(K3743&gt;L3743,"HIGH ZONE BIAS",IF(K3743&lt;L3743,"LOW ZONE BIAS","EQUILIBRIUM"))</f>
        <v>EQUILIBRIUM</v>
      </c>
    </row>
    <row r="3744">
      <c r="A3744">
        <v>23827</v>
      </c>
      <c r="B3744" t="str">
        <v>2023-11-14</v>
      </c>
      <c r="C3744" t="str">
        <v>Midday</v>
      </c>
      <c r="D3744">
        <v>33</v>
      </c>
      <c r="E3744" t="str">
        <f>IF(MOD(D3744,2)=0,"EVEN","ODD")</f>
        <v>ODD</v>
      </c>
      <c r="F3744" t="str">
        <f>IF(D3744&lt;=18,"LOW (1-18)","HIGH (19-36)")</f>
        <v>HIGH (19-36)</v>
      </c>
      <c r="G3744">
        <f>INT((D3744-1)/6)+1</f>
        <v>6</v>
      </c>
      <c r="H3744">
        <f>MOD(D3744-1,6)+1</f>
        <v>3</v>
      </c>
      <c r="I3744">
        <f>37-D3744</f>
        <v>4</v>
      </c>
      <c r="J3744">
        <f>ABS(D3744-D3745)</f>
        <v>9</v>
      </c>
      <c r="K3744">
        <f>AVERAGE(D3744:D3748)</f>
        <v>33</v>
      </c>
      <c r="L3744">
        <f>AVERAGE(D3744:D3763)</f>
        <v>33</v>
      </c>
      <c r="M3744">
        <f>K3744-L3744</f>
        <v>0</v>
      </c>
      <c r="N3744" t="str">
        <f>IF(K3744&gt;L3744,"HIGH ZONE BIAS",IF(K3744&lt;L3744,"LOW ZONE BIAS","EQUILIBRIUM"))</f>
        <v>EQUILIBRIUM</v>
      </c>
    </row>
    <row r="3745">
      <c r="A3745">
        <v>23826</v>
      </c>
      <c r="B3745" t="str">
        <v>2023-11-14</v>
      </c>
      <c r="C3745" t="str">
        <v>Morning</v>
      </c>
      <c r="D3745">
        <v>24</v>
      </c>
      <c r="E3745" t="str">
        <f>IF(MOD(D3745,2)=0,"EVEN","ODD")</f>
        <v>EVEN</v>
      </c>
      <c r="F3745" t="str">
        <f>IF(D3745&lt;=18,"LOW (1-18)","HIGH (19-36)")</f>
        <v>HIGH (19-36)</v>
      </c>
      <c r="G3745">
        <f>INT((D3745-1)/6)+1</f>
        <v>4</v>
      </c>
      <c r="H3745">
        <f>MOD(D3745-1,6)+1</f>
        <v>6</v>
      </c>
      <c r="I3745">
        <f>37-D3745</f>
        <v>13</v>
      </c>
      <c r="J3745">
        <f>ABS(D3745-D3746)</f>
        <v>14</v>
      </c>
      <c r="K3745">
        <f>AVERAGE(D3745:D3749)</f>
        <v>24</v>
      </c>
      <c r="L3745">
        <f>AVERAGE(D3745:D3764)</f>
        <v>24</v>
      </c>
      <c r="M3745">
        <f>K3745-L3745</f>
        <v>0</v>
      </c>
      <c r="N3745" t="str">
        <f>IF(K3745&gt;L3745,"HIGH ZONE BIAS",IF(K3745&lt;L3745,"LOW ZONE BIAS","EQUILIBRIUM"))</f>
        <v>EQUILIBRIUM</v>
      </c>
    </row>
    <row r="3746">
      <c r="A3746">
        <v>23825</v>
      </c>
      <c r="B3746" t="str">
        <v>2023-11-13</v>
      </c>
      <c r="C3746" t="str">
        <v>Evening</v>
      </c>
      <c r="D3746">
        <v>10</v>
      </c>
      <c r="E3746" t="str">
        <f>IF(MOD(D3746,2)=0,"EVEN","ODD")</f>
        <v>EVEN</v>
      </c>
      <c r="F3746" t="str">
        <f>IF(D3746&lt;=18,"LOW (1-18)","HIGH (19-36)")</f>
        <v>LOW (1-18)</v>
      </c>
      <c r="G3746">
        <f>INT((D3746-1)/6)+1</f>
        <v>2</v>
      </c>
      <c r="H3746">
        <f>MOD(D3746-1,6)+1</f>
        <v>4</v>
      </c>
      <c r="I3746">
        <f>37-D3746</f>
        <v>27</v>
      </c>
      <c r="J3746">
        <f>ABS(D3746-D3747)</f>
        <v>21</v>
      </c>
      <c r="K3746">
        <f>AVERAGE(D3746:D3750)</f>
        <v>10</v>
      </c>
      <c r="L3746">
        <f>AVERAGE(D3746:D3765)</f>
        <v>10</v>
      </c>
      <c r="M3746">
        <f>K3746-L3746</f>
        <v>0</v>
      </c>
      <c r="N3746" t="str">
        <f>IF(K3746&gt;L3746,"HIGH ZONE BIAS",IF(K3746&lt;L3746,"LOW ZONE BIAS","EQUILIBRIUM"))</f>
        <v>EQUILIBRIUM</v>
      </c>
    </row>
    <row r="3747">
      <c r="A3747">
        <v>23824</v>
      </c>
      <c r="B3747" t="str">
        <v>2023-11-13</v>
      </c>
      <c r="C3747" t="str">
        <v>Afternoon</v>
      </c>
      <c r="D3747">
        <v>31</v>
      </c>
      <c r="E3747" t="str">
        <f>IF(MOD(D3747,2)=0,"EVEN","ODD")</f>
        <v>ODD</v>
      </c>
      <c r="F3747" t="str">
        <f>IF(D3747&lt;=18,"LOW (1-18)","HIGH (19-36)")</f>
        <v>HIGH (19-36)</v>
      </c>
      <c r="G3747">
        <f>INT((D3747-1)/6)+1</f>
        <v>6</v>
      </c>
      <c r="H3747">
        <f>MOD(D3747-1,6)+1</f>
        <v>1</v>
      </c>
      <c r="I3747">
        <f>37-D3747</f>
        <v>6</v>
      </c>
      <c r="J3747">
        <f>ABS(D3747-D3748)</f>
        <v>0</v>
      </c>
      <c r="K3747">
        <f>AVERAGE(D3747:D3751)</f>
        <v>31</v>
      </c>
      <c r="L3747">
        <f>AVERAGE(D3747:D3766)</f>
        <v>31</v>
      </c>
      <c r="M3747">
        <f>K3747-L3747</f>
        <v>0</v>
      </c>
      <c r="N3747" t="str">
        <f>IF(K3747&gt;L3747,"HIGH ZONE BIAS",IF(K3747&lt;L3747,"LOW ZONE BIAS","EQUILIBRIUM"))</f>
        <v>EQUILIBRIUM</v>
      </c>
    </row>
    <row r="3748">
      <c r="A3748">
        <v>23823</v>
      </c>
      <c r="B3748" t="str">
        <v>2023-11-13</v>
      </c>
      <c r="C3748" t="str">
        <v>Midday</v>
      </c>
      <c r="D3748">
        <v>31</v>
      </c>
      <c r="E3748" t="str">
        <f>IF(MOD(D3748,2)=0,"EVEN","ODD")</f>
        <v>ODD</v>
      </c>
      <c r="F3748" t="str">
        <f>IF(D3748&lt;=18,"LOW (1-18)","HIGH (19-36)")</f>
        <v>HIGH (19-36)</v>
      </c>
      <c r="G3748">
        <f>INT((D3748-1)/6)+1</f>
        <v>6</v>
      </c>
      <c r="H3748">
        <f>MOD(D3748-1,6)+1</f>
        <v>1</v>
      </c>
      <c r="I3748">
        <f>37-D3748</f>
        <v>6</v>
      </c>
      <c r="J3748">
        <f>ABS(D3748-D3749)</f>
        <v>8</v>
      </c>
      <c r="K3748">
        <f>AVERAGE(D3748:D3752)</f>
        <v>31</v>
      </c>
      <c r="L3748">
        <f>AVERAGE(D3748:D3767)</f>
        <v>31</v>
      </c>
      <c r="M3748">
        <f>K3748-L3748</f>
        <v>0</v>
      </c>
      <c r="N3748" t="str">
        <f>IF(K3748&gt;L3748,"HIGH ZONE BIAS",IF(K3748&lt;L3748,"LOW ZONE BIAS","EQUILIBRIUM"))</f>
        <v>EQUILIBRIUM</v>
      </c>
    </row>
    <row r="3749">
      <c r="A3749">
        <v>23822</v>
      </c>
      <c r="B3749" t="str">
        <v>2023-11-13</v>
      </c>
      <c r="C3749" t="str">
        <v>Morning</v>
      </c>
      <c r="D3749">
        <v>23</v>
      </c>
      <c r="E3749" t="str">
        <f>IF(MOD(D3749,2)=0,"EVEN","ODD")</f>
        <v>ODD</v>
      </c>
      <c r="F3749" t="str">
        <f>IF(D3749&lt;=18,"LOW (1-18)","HIGH (19-36)")</f>
        <v>HIGH (19-36)</v>
      </c>
      <c r="G3749">
        <f>INT((D3749-1)/6)+1</f>
        <v>4</v>
      </c>
      <c r="H3749">
        <f>MOD(D3749-1,6)+1</f>
        <v>5</v>
      </c>
      <c r="I3749">
        <f>37-D3749</f>
        <v>14</v>
      </c>
      <c r="J3749">
        <f>ABS(D3749-D3750)</f>
        <v>13</v>
      </c>
      <c r="K3749">
        <f>AVERAGE(D3749:D3753)</f>
        <v>23</v>
      </c>
      <c r="L3749">
        <f>AVERAGE(D3749:D3768)</f>
        <v>23</v>
      </c>
      <c r="M3749">
        <f>K3749-L3749</f>
        <v>0</v>
      </c>
      <c r="N3749" t="str">
        <f>IF(K3749&gt;L3749,"HIGH ZONE BIAS",IF(K3749&lt;L3749,"LOW ZONE BIAS","EQUILIBRIUM"))</f>
        <v>EQUILIBRIUM</v>
      </c>
    </row>
    <row r="3750">
      <c r="A3750">
        <v>23821</v>
      </c>
      <c r="B3750" t="str">
        <v>2023-11-11</v>
      </c>
      <c r="C3750" t="str">
        <v>Evening</v>
      </c>
      <c r="D3750">
        <v>36</v>
      </c>
      <c r="E3750" t="str">
        <f>IF(MOD(D3750,2)=0,"EVEN","ODD")</f>
        <v>EVEN</v>
      </c>
      <c r="F3750" t="str">
        <f>IF(D3750&lt;=18,"LOW (1-18)","HIGH (19-36)")</f>
        <v>HIGH (19-36)</v>
      </c>
      <c r="G3750">
        <f>INT((D3750-1)/6)+1</f>
        <v>6</v>
      </c>
      <c r="H3750">
        <f>MOD(D3750-1,6)+1</f>
        <v>6</v>
      </c>
      <c r="I3750">
        <f>37-D3750</f>
        <v>1</v>
      </c>
      <c r="J3750">
        <f>ABS(D3750-D3751)</f>
        <v>7</v>
      </c>
      <c r="K3750">
        <f>AVERAGE(D3750:D3754)</f>
        <v>36</v>
      </c>
      <c r="L3750">
        <f>AVERAGE(D3750:D3769)</f>
        <v>36</v>
      </c>
      <c r="M3750">
        <f>K3750-L3750</f>
        <v>0</v>
      </c>
      <c r="N3750" t="str">
        <f>IF(K3750&gt;L3750,"HIGH ZONE BIAS",IF(K3750&lt;L3750,"LOW ZONE BIAS","EQUILIBRIUM"))</f>
        <v>EQUILIBRIUM</v>
      </c>
    </row>
    <row r="3751">
      <c r="A3751">
        <v>23820</v>
      </c>
      <c r="B3751" t="str">
        <v>2023-11-11</v>
      </c>
      <c r="C3751" t="str">
        <v>Afternoon</v>
      </c>
      <c r="D3751">
        <v>29</v>
      </c>
      <c r="E3751" t="str">
        <f>IF(MOD(D3751,2)=0,"EVEN","ODD")</f>
        <v>ODD</v>
      </c>
      <c r="F3751" t="str">
        <f>IF(D3751&lt;=18,"LOW (1-18)","HIGH (19-36)")</f>
        <v>HIGH (19-36)</v>
      </c>
      <c r="G3751">
        <f>INT((D3751-1)/6)+1</f>
        <v>5</v>
      </c>
      <c r="H3751">
        <f>MOD(D3751-1,6)+1</f>
        <v>5</v>
      </c>
      <c r="I3751">
        <f>37-D3751</f>
        <v>8</v>
      </c>
      <c r="J3751">
        <f>ABS(D3751-D3752)</f>
        <v>6</v>
      </c>
      <c r="K3751">
        <f>AVERAGE(D3751:D3755)</f>
        <v>29</v>
      </c>
      <c r="L3751">
        <f>AVERAGE(D3751:D3770)</f>
        <v>29</v>
      </c>
      <c r="M3751">
        <f>K3751-L3751</f>
        <v>0</v>
      </c>
      <c r="N3751" t="str">
        <f>IF(K3751&gt;L3751,"HIGH ZONE BIAS",IF(K3751&lt;L3751,"LOW ZONE BIAS","EQUILIBRIUM"))</f>
        <v>EQUILIBRIUM</v>
      </c>
    </row>
    <row r="3752">
      <c r="A3752">
        <v>23819</v>
      </c>
      <c r="B3752" t="str">
        <v>2023-11-11</v>
      </c>
      <c r="C3752" t="str">
        <v>Midday</v>
      </c>
      <c r="D3752">
        <v>23</v>
      </c>
      <c r="E3752" t="str">
        <f>IF(MOD(D3752,2)=0,"EVEN","ODD")</f>
        <v>ODD</v>
      </c>
      <c r="F3752" t="str">
        <f>IF(D3752&lt;=18,"LOW (1-18)","HIGH (19-36)")</f>
        <v>HIGH (19-36)</v>
      </c>
      <c r="G3752">
        <f>INT((D3752-1)/6)+1</f>
        <v>4</v>
      </c>
      <c r="H3752">
        <f>MOD(D3752-1,6)+1</f>
        <v>5</v>
      </c>
      <c r="I3752">
        <f>37-D3752</f>
        <v>14</v>
      </c>
      <c r="J3752">
        <f>ABS(D3752-D3753)</f>
        <v>6</v>
      </c>
      <c r="K3752">
        <f>AVERAGE(D3752:D3756)</f>
        <v>23</v>
      </c>
      <c r="L3752">
        <f>AVERAGE(D3752:D3771)</f>
        <v>23</v>
      </c>
      <c r="M3752">
        <f>K3752-L3752</f>
        <v>0</v>
      </c>
      <c r="N3752" t="str">
        <f>IF(K3752&gt;L3752,"HIGH ZONE BIAS",IF(K3752&lt;L3752,"LOW ZONE BIAS","EQUILIBRIUM"))</f>
        <v>EQUILIBRIUM</v>
      </c>
    </row>
    <row r="3753">
      <c r="A3753">
        <v>23818</v>
      </c>
      <c r="B3753" t="str">
        <v>2023-11-11</v>
      </c>
      <c r="C3753" t="str">
        <v>Morning</v>
      </c>
      <c r="D3753">
        <v>29</v>
      </c>
      <c r="E3753" t="str">
        <f>IF(MOD(D3753,2)=0,"EVEN","ODD")</f>
        <v>ODD</v>
      </c>
      <c r="F3753" t="str">
        <f>IF(D3753&lt;=18,"LOW (1-18)","HIGH (19-36)")</f>
        <v>HIGH (19-36)</v>
      </c>
      <c r="G3753">
        <f>INT((D3753-1)/6)+1</f>
        <v>5</v>
      </c>
      <c r="H3753">
        <f>MOD(D3753-1,6)+1</f>
        <v>5</v>
      </c>
      <c r="I3753">
        <f>37-D3753</f>
        <v>8</v>
      </c>
      <c r="J3753">
        <f>ABS(D3753-D3754)</f>
        <v>3</v>
      </c>
      <c r="K3753">
        <f>AVERAGE(D3753:D3757)</f>
        <v>29</v>
      </c>
      <c r="L3753">
        <f>AVERAGE(D3753:D3772)</f>
        <v>29</v>
      </c>
      <c r="M3753">
        <f>K3753-L3753</f>
        <v>0</v>
      </c>
      <c r="N3753" t="str">
        <f>IF(K3753&gt;L3753,"HIGH ZONE BIAS",IF(K3753&lt;L3753,"LOW ZONE BIAS","EQUILIBRIUM"))</f>
        <v>EQUILIBRIUM</v>
      </c>
    </row>
    <row r="3754">
      <c r="A3754">
        <v>23817</v>
      </c>
      <c r="B3754" t="str">
        <v>2023-11-10</v>
      </c>
      <c r="C3754" t="str">
        <v>Evening</v>
      </c>
      <c r="D3754">
        <v>32</v>
      </c>
      <c r="E3754" t="str">
        <f>IF(MOD(D3754,2)=0,"EVEN","ODD")</f>
        <v>EVEN</v>
      </c>
      <c r="F3754" t="str">
        <f>IF(D3754&lt;=18,"LOW (1-18)","HIGH (19-36)")</f>
        <v>HIGH (19-36)</v>
      </c>
      <c r="G3754">
        <f>INT((D3754-1)/6)+1</f>
        <v>6</v>
      </c>
      <c r="H3754">
        <f>MOD(D3754-1,6)+1</f>
        <v>2</v>
      </c>
      <c r="I3754">
        <f>37-D3754</f>
        <v>5</v>
      </c>
      <c r="J3754">
        <f>ABS(D3754-D3755)</f>
        <v>9</v>
      </c>
      <c r="K3754">
        <f>AVERAGE(D3754:D3758)</f>
        <v>32</v>
      </c>
      <c r="L3754">
        <f>AVERAGE(D3754:D3773)</f>
        <v>32</v>
      </c>
      <c r="M3754">
        <f>K3754-L3754</f>
        <v>0</v>
      </c>
      <c r="N3754" t="str">
        <f>IF(K3754&gt;L3754,"HIGH ZONE BIAS",IF(K3754&lt;L3754,"LOW ZONE BIAS","EQUILIBRIUM"))</f>
        <v>EQUILIBRIUM</v>
      </c>
    </row>
    <row r="3755">
      <c r="A3755">
        <v>23816</v>
      </c>
      <c r="B3755" t="str">
        <v>2023-11-10</v>
      </c>
      <c r="C3755" t="str">
        <v>Afternoon</v>
      </c>
      <c r="D3755">
        <v>23</v>
      </c>
      <c r="E3755" t="str">
        <f>IF(MOD(D3755,2)=0,"EVEN","ODD")</f>
        <v>ODD</v>
      </c>
      <c r="F3755" t="str">
        <f>IF(D3755&lt;=18,"LOW (1-18)","HIGH (19-36)")</f>
        <v>HIGH (19-36)</v>
      </c>
      <c r="G3755">
        <f>INT((D3755-1)/6)+1</f>
        <v>4</v>
      </c>
      <c r="H3755">
        <f>MOD(D3755-1,6)+1</f>
        <v>5</v>
      </c>
      <c r="I3755">
        <f>37-D3755</f>
        <v>14</v>
      </c>
      <c r="J3755">
        <f>ABS(D3755-D3756)</f>
        <v>3</v>
      </c>
      <c r="K3755">
        <f>AVERAGE(D3755:D3759)</f>
        <v>23</v>
      </c>
      <c r="L3755">
        <f>AVERAGE(D3755:D3774)</f>
        <v>23</v>
      </c>
      <c r="M3755">
        <f>K3755-L3755</f>
        <v>0</v>
      </c>
      <c r="N3755" t="str">
        <f>IF(K3755&gt;L3755,"HIGH ZONE BIAS",IF(K3755&lt;L3755,"LOW ZONE BIAS","EQUILIBRIUM"))</f>
        <v>EQUILIBRIUM</v>
      </c>
    </row>
    <row r="3756">
      <c r="A3756">
        <v>23815</v>
      </c>
      <c r="B3756" t="str">
        <v>2023-11-10</v>
      </c>
      <c r="C3756" t="str">
        <v>Midday</v>
      </c>
      <c r="D3756">
        <v>26</v>
      </c>
      <c r="E3756" t="str">
        <f>IF(MOD(D3756,2)=0,"EVEN","ODD")</f>
        <v>EVEN</v>
      </c>
      <c r="F3756" t="str">
        <f>IF(D3756&lt;=18,"LOW (1-18)","HIGH (19-36)")</f>
        <v>HIGH (19-36)</v>
      </c>
      <c r="G3756">
        <f>INT((D3756-1)/6)+1</f>
        <v>5</v>
      </c>
      <c r="H3756">
        <f>MOD(D3756-1,6)+1</f>
        <v>2</v>
      </c>
      <c r="I3756">
        <f>37-D3756</f>
        <v>11</v>
      </c>
      <c r="J3756">
        <f>ABS(D3756-D3757)</f>
        <v>1</v>
      </c>
      <c r="K3756">
        <f>AVERAGE(D3756:D3760)</f>
        <v>26</v>
      </c>
      <c r="L3756">
        <f>AVERAGE(D3756:D3775)</f>
        <v>26</v>
      </c>
      <c r="M3756">
        <f>K3756-L3756</f>
        <v>0</v>
      </c>
      <c r="N3756" t="str">
        <f>IF(K3756&gt;L3756,"HIGH ZONE BIAS",IF(K3756&lt;L3756,"LOW ZONE BIAS","EQUILIBRIUM"))</f>
        <v>EQUILIBRIUM</v>
      </c>
    </row>
    <row r="3757">
      <c r="A3757">
        <v>23814</v>
      </c>
      <c r="B3757" t="str">
        <v>2023-11-10</v>
      </c>
      <c r="C3757" t="str">
        <v>Morning</v>
      </c>
      <c r="D3757">
        <v>25</v>
      </c>
      <c r="E3757" t="str">
        <f>IF(MOD(D3757,2)=0,"EVEN","ODD")</f>
        <v>ODD</v>
      </c>
      <c r="F3757" t="str">
        <f>IF(D3757&lt;=18,"LOW (1-18)","HIGH (19-36)")</f>
        <v>HIGH (19-36)</v>
      </c>
      <c r="G3757">
        <f>INT((D3757-1)/6)+1</f>
        <v>5</v>
      </c>
      <c r="H3757">
        <f>MOD(D3757-1,6)+1</f>
        <v>1</v>
      </c>
      <c r="I3757">
        <f>37-D3757</f>
        <v>12</v>
      </c>
      <c r="J3757">
        <f>ABS(D3757-D3758)</f>
        <v>9</v>
      </c>
      <c r="K3757">
        <f>AVERAGE(D3757:D3761)</f>
        <v>25</v>
      </c>
      <c r="L3757">
        <f>AVERAGE(D3757:D3776)</f>
        <v>25</v>
      </c>
      <c r="M3757">
        <f>K3757-L3757</f>
        <v>0</v>
      </c>
      <c r="N3757" t="str">
        <f>IF(K3757&gt;L3757,"HIGH ZONE BIAS",IF(K3757&lt;L3757,"LOW ZONE BIAS","EQUILIBRIUM"))</f>
        <v>EQUILIBRIUM</v>
      </c>
    </row>
    <row r="3758">
      <c r="A3758">
        <v>23813</v>
      </c>
      <c r="B3758" t="str">
        <v>2023-11-09</v>
      </c>
      <c r="C3758" t="str">
        <v>Evening</v>
      </c>
      <c r="D3758">
        <v>34</v>
      </c>
      <c r="E3758" t="str">
        <f>IF(MOD(D3758,2)=0,"EVEN","ODD")</f>
        <v>EVEN</v>
      </c>
      <c r="F3758" t="str">
        <f>IF(D3758&lt;=18,"LOW (1-18)","HIGH (19-36)")</f>
        <v>HIGH (19-36)</v>
      </c>
      <c r="G3758">
        <f>INT((D3758-1)/6)+1</f>
        <v>6</v>
      </c>
      <c r="H3758">
        <f>MOD(D3758-1,6)+1</f>
        <v>4</v>
      </c>
      <c r="I3758">
        <f>37-D3758</f>
        <v>3</v>
      </c>
      <c r="J3758">
        <f>ABS(D3758-D3759)</f>
        <v>2</v>
      </c>
      <c r="K3758">
        <f>AVERAGE(D3758:D3762)</f>
        <v>34</v>
      </c>
      <c r="L3758">
        <f>AVERAGE(D3758:D3777)</f>
        <v>34</v>
      </c>
      <c r="M3758">
        <f>K3758-L3758</f>
        <v>0</v>
      </c>
      <c r="N3758" t="str">
        <f>IF(K3758&gt;L3758,"HIGH ZONE BIAS",IF(K3758&lt;L3758,"LOW ZONE BIAS","EQUILIBRIUM"))</f>
        <v>EQUILIBRIUM</v>
      </c>
    </row>
    <row r="3759">
      <c r="A3759">
        <v>23812</v>
      </c>
      <c r="B3759" t="str">
        <v>2023-11-09</v>
      </c>
      <c r="C3759" t="str">
        <v>Afternoon</v>
      </c>
      <c r="D3759">
        <v>36</v>
      </c>
      <c r="E3759" t="str">
        <f>IF(MOD(D3759,2)=0,"EVEN","ODD")</f>
        <v>EVEN</v>
      </c>
      <c r="F3759" t="str">
        <f>IF(D3759&lt;=18,"LOW (1-18)","HIGH (19-36)")</f>
        <v>HIGH (19-36)</v>
      </c>
      <c r="G3759">
        <f>INT((D3759-1)/6)+1</f>
        <v>6</v>
      </c>
      <c r="H3759">
        <f>MOD(D3759-1,6)+1</f>
        <v>6</v>
      </c>
      <c r="I3759">
        <f>37-D3759</f>
        <v>1</v>
      </c>
      <c r="J3759">
        <f>ABS(D3759-D3760)</f>
        <v>16</v>
      </c>
      <c r="K3759">
        <f>AVERAGE(D3759:D3763)</f>
        <v>36</v>
      </c>
      <c r="L3759">
        <f>AVERAGE(D3759:D3778)</f>
        <v>36</v>
      </c>
      <c r="M3759">
        <f>K3759-L3759</f>
        <v>0</v>
      </c>
      <c r="N3759" t="str">
        <f>IF(K3759&gt;L3759,"HIGH ZONE BIAS",IF(K3759&lt;L3759,"LOW ZONE BIAS","EQUILIBRIUM"))</f>
        <v>EQUILIBRIUM</v>
      </c>
    </row>
    <row r="3760">
      <c r="A3760">
        <v>23811</v>
      </c>
      <c r="B3760" t="str">
        <v>2023-11-09</v>
      </c>
      <c r="C3760" t="str">
        <v>Midday</v>
      </c>
      <c r="D3760">
        <v>20</v>
      </c>
      <c r="E3760" t="str">
        <f>IF(MOD(D3760,2)=0,"EVEN","ODD")</f>
        <v>EVEN</v>
      </c>
      <c r="F3760" t="str">
        <f>IF(D3760&lt;=18,"LOW (1-18)","HIGH (19-36)")</f>
        <v>HIGH (19-36)</v>
      </c>
      <c r="G3760">
        <f>INT((D3760-1)/6)+1</f>
        <v>4</v>
      </c>
      <c r="H3760">
        <f>MOD(D3760-1,6)+1</f>
        <v>2</v>
      </c>
      <c r="I3760">
        <f>37-D3760</f>
        <v>17</v>
      </c>
      <c r="J3760">
        <f>ABS(D3760-D3761)</f>
        <v>0</v>
      </c>
      <c r="K3760">
        <f>AVERAGE(D3760:D3764)</f>
        <v>20</v>
      </c>
      <c r="L3760">
        <f>AVERAGE(D3760:D3779)</f>
        <v>20</v>
      </c>
      <c r="M3760">
        <f>K3760-L3760</f>
        <v>0</v>
      </c>
      <c r="N3760" t="str">
        <f>IF(K3760&gt;L3760,"HIGH ZONE BIAS",IF(K3760&lt;L3760,"LOW ZONE BIAS","EQUILIBRIUM"))</f>
        <v>EQUILIBRIUM</v>
      </c>
    </row>
    <row r="3761">
      <c r="A3761">
        <v>23810</v>
      </c>
      <c r="B3761" t="str">
        <v>2023-11-09</v>
      </c>
      <c r="C3761" t="str">
        <v>Morning</v>
      </c>
      <c r="D3761">
        <v>20</v>
      </c>
      <c r="E3761" t="str">
        <f>IF(MOD(D3761,2)=0,"EVEN","ODD")</f>
        <v>EVEN</v>
      </c>
      <c r="F3761" t="str">
        <f>IF(D3761&lt;=18,"LOW (1-18)","HIGH (19-36)")</f>
        <v>HIGH (19-36)</v>
      </c>
      <c r="G3761">
        <f>INT((D3761-1)/6)+1</f>
        <v>4</v>
      </c>
      <c r="H3761">
        <f>MOD(D3761-1,6)+1</f>
        <v>2</v>
      </c>
      <c r="I3761">
        <f>37-D3761</f>
        <v>17</v>
      </c>
      <c r="J3761">
        <f>ABS(D3761-D3762)</f>
        <v>12</v>
      </c>
      <c r="K3761">
        <f>AVERAGE(D3761:D3765)</f>
        <v>20</v>
      </c>
      <c r="L3761">
        <f>AVERAGE(D3761:D3780)</f>
        <v>20</v>
      </c>
      <c r="M3761">
        <f>K3761-L3761</f>
        <v>0</v>
      </c>
      <c r="N3761" t="str">
        <f>IF(K3761&gt;L3761,"HIGH ZONE BIAS",IF(K3761&lt;L3761,"LOW ZONE BIAS","EQUILIBRIUM"))</f>
        <v>EQUILIBRIUM</v>
      </c>
    </row>
    <row r="3762">
      <c r="A3762">
        <v>23809</v>
      </c>
      <c r="B3762" t="str">
        <v>2023-11-08</v>
      </c>
      <c r="C3762" t="str">
        <v>Evening</v>
      </c>
      <c r="D3762">
        <v>8</v>
      </c>
      <c r="E3762" t="str">
        <f>IF(MOD(D3762,2)=0,"EVEN","ODD")</f>
        <v>EVEN</v>
      </c>
      <c r="F3762" t="str">
        <f>IF(D3762&lt;=18,"LOW (1-18)","HIGH (19-36)")</f>
        <v>LOW (1-18)</v>
      </c>
      <c r="G3762">
        <f>INT((D3762-1)/6)+1</f>
        <v>2</v>
      </c>
      <c r="H3762">
        <f>MOD(D3762-1,6)+1</f>
        <v>2</v>
      </c>
      <c r="I3762">
        <f>37-D3762</f>
        <v>29</v>
      </c>
      <c r="J3762">
        <f>ABS(D3762-D3763)</f>
        <v>20</v>
      </c>
      <c r="K3762">
        <f>AVERAGE(D3762:D3766)</f>
        <v>8</v>
      </c>
      <c r="L3762">
        <f>AVERAGE(D3762:D3781)</f>
        <v>8</v>
      </c>
      <c r="M3762">
        <f>K3762-L3762</f>
        <v>0</v>
      </c>
      <c r="N3762" t="str">
        <f>IF(K3762&gt;L3762,"HIGH ZONE BIAS",IF(K3762&lt;L3762,"LOW ZONE BIAS","EQUILIBRIUM"))</f>
        <v>EQUILIBRIUM</v>
      </c>
    </row>
    <row r="3763">
      <c r="A3763">
        <v>23808</v>
      </c>
      <c r="B3763" t="str">
        <v>2023-11-08</v>
      </c>
      <c r="C3763" t="str">
        <v>Afternoon</v>
      </c>
      <c r="D3763">
        <v>28</v>
      </c>
      <c r="E3763" t="str">
        <f>IF(MOD(D3763,2)=0,"EVEN","ODD")</f>
        <v>EVEN</v>
      </c>
      <c r="F3763" t="str">
        <f>IF(D3763&lt;=18,"LOW (1-18)","HIGH (19-36)")</f>
        <v>HIGH (19-36)</v>
      </c>
      <c r="G3763">
        <f>INT((D3763-1)/6)+1</f>
        <v>5</v>
      </c>
      <c r="H3763">
        <f>MOD(D3763-1,6)+1</f>
        <v>4</v>
      </c>
      <c r="I3763">
        <f>37-D3763</f>
        <v>9</v>
      </c>
      <c r="J3763">
        <f>ABS(D3763-D3764)</f>
        <v>15</v>
      </c>
      <c r="K3763">
        <f>AVERAGE(D3763:D3767)</f>
        <v>28</v>
      </c>
      <c r="L3763">
        <f>AVERAGE(D3763:D3782)</f>
        <v>28</v>
      </c>
      <c r="M3763">
        <f>K3763-L3763</f>
        <v>0</v>
      </c>
      <c r="N3763" t="str">
        <f>IF(K3763&gt;L3763,"HIGH ZONE BIAS",IF(K3763&lt;L3763,"LOW ZONE BIAS","EQUILIBRIUM"))</f>
        <v>EQUILIBRIUM</v>
      </c>
    </row>
    <row r="3764">
      <c r="A3764">
        <v>23807</v>
      </c>
      <c r="B3764" t="str">
        <v>2023-11-08</v>
      </c>
      <c r="C3764" t="str">
        <v>Midday</v>
      </c>
      <c r="D3764">
        <v>13</v>
      </c>
      <c r="E3764" t="str">
        <f>IF(MOD(D3764,2)=0,"EVEN","ODD")</f>
        <v>ODD</v>
      </c>
      <c r="F3764" t="str">
        <f>IF(D3764&lt;=18,"LOW (1-18)","HIGH (19-36)")</f>
        <v>LOW (1-18)</v>
      </c>
      <c r="G3764">
        <f>INT((D3764-1)/6)+1</f>
        <v>3</v>
      </c>
      <c r="H3764">
        <f>MOD(D3764-1,6)+1</f>
        <v>1</v>
      </c>
      <c r="I3764">
        <f>37-D3764</f>
        <v>24</v>
      </c>
      <c r="J3764">
        <f>ABS(D3764-D3765)</f>
        <v>15</v>
      </c>
      <c r="K3764">
        <f>AVERAGE(D3764:D3768)</f>
        <v>13</v>
      </c>
      <c r="L3764">
        <f>AVERAGE(D3764:D3783)</f>
        <v>13</v>
      </c>
      <c r="M3764">
        <f>K3764-L3764</f>
        <v>0</v>
      </c>
      <c r="N3764" t="str">
        <f>IF(K3764&gt;L3764,"HIGH ZONE BIAS",IF(K3764&lt;L3764,"LOW ZONE BIAS","EQUILIBRIUM"))</f>
        <v>EQUILIBRIUM</v>
      </c>
    </row>
    <row r="3765">
      <c r="A3765">
        <v>23806</v>
      </c>
      <c r="B3765" t="str">
        <v>2023-11-08</v>
      </c>
      <c r="C3765" t="str">
        <v>Morning</v>
      </c>
      <c r="D3765">
        <v>28</v>
      </c>
      <c r="E3765" t="str">
        <f>IF(MOD(D3765,2)=0,"EVEN","ODD")</f>
        <v>EVEN</v>
      </c>
      <c r="F3765" t="str">
        <f>IF(D3765&lt;=18,"LOW (1-18)","HIGH (19-36)")</f>
        <v>HIGH (19-36)</v>
      </c>
      <c r="G3765">
        <f>INT((D3765-1)/6)+1</f>
        <v>5</v>
      </c>
      <c r="H3765">
        <f>MOD(D3765-1,6)+1</f>
        <v>4</v>
      </c>
      <c r="I3765">
        <f>37-D3765</f>
        <v>9</v>
      </c>
      <c r="J3765">
        <f>ABS(D3765-D3766)</f>
        <v>6</v>
      </c>
      <c r="K3765">
        <f>AVERAGE(D3765:D3769)</f>
        <v>28</v>
      </c>
      <c r="L3765">
        <f>AVERAGE(D3765:D3784)</f>
        <v>28</v>
      </c>
      <c r="M3765">
        <f>K3765-L3765</f>
        <v>0</v>
      </c>
      <c r="N3765" t="str">
        <f>IF(K3765&gt;L3765,"HIGH ZONE BIAS",IF(K3765&lt;L3765,"LOW ZONE BIAS","EQUILIBRIUM"))</f>
        <v>EQUILIBRIUM</v>
      </c>
    </row>
    <row r="3766">
      <c r="A3766">
        <v>23805</v>
      </c>
      <c r="B3766" t="str">
        <v>2023-11-07</v>
      </c>
      <c r="C3766" t="str">
        <v>Evening</v>
      </c>
      <c r="D3766">
        <v>22</v>
      </c>
      <c r="E3766" t="str">
        <f>IF(MOD(D3766,2)=0,"EVEN","ODD")</f>
        <v>EVEN</v>
      </c>
      <c r="F3766" t="str">
        <f>IF(D3766&lt;=18,"LOW (1-18)","HIGH (19-36)")</f>
        <v>HIGH (19-36)</v>
      </c>
      <c r="G3766">
        <f>INT((D3766-1)/6)+1</f>
        <v>4</v>
      </c>
      <c r="H3766">
        <f>MOD(D3766-1,6)+1</f>
        <v>4</v>
      </c>
      <c r="I3766">
        <f>37-D3766</f>
        <v>15</v>
      </c>
      <c r="J3766">
        <f>ABS(D3766-D3767)</f>
        <v>21</v>
      </c>
      <c r="K3766">
        <f>AVERAGE(D3766:D3770)</f>
        <v>22</v>
      </c>
      <c r="L3766">
        <f>AVERAGE(D3766:D3785)</f>
        <v>22</v>
      </c>
      <c r="M3766">
        <f>K3766-L3766</f>
        <v>0</v>
      </c>
      <c r="N3766" t="str">
        <f>IF(K3766&gt;L3766,"HIGH ZONE BIAS",IF(K3766&lt;L3766,"LOW ZONE BIAS","EQUILIBRIUM"))</f>
        <v>EQUILIBRIUM</v>
      </c>
    </row>
    <row r="3767">
      <c r="A3767">
        <v>23804</v>
      </c>
      <c r="B3767" t="str">
        <v>2023-11-07</v>
      </c>
      <c r="C3767" t="str">
        <v>Afternoon</v>
      </c>
      <c r="D3767">
        <v>1</v>
      </c>
      <c r="E3767" t="str">
        <f>IF(MOD(D3767,2)=0,"EVEN","ODD")</f>
        <v>ODD</v>
      </c>
      <c r="F3767" t="str">
        <f>IF(D3767&lt;=18,"LOW (1-18)","HIGH (19-36)")</f>
        <v>LOW (1-18)</v>
      </c>
      <c r="G3767">
        <f>INT((D3767-1)/6)+1</f>
        <v>1</v>
      </c>
      <c r="H3767">
        <f>MOD(D3767-1,6)+1</f>
        <v>1</v>
      </c>
      <c r="I3767">
        <f>37-D3767</f>
        <v>36</v>
      </c>
      <c r="J3767">
        <f>ABS(D3767-D3768)</f>
        <v>32</v>
      </c>
      <c r="K3767">
        <f>AVERAGE(D3767:D3771)</f>
        <v>1</v>
      </c>
      <c r="L3767">
        <f>AVERAGE(D3767:D3786)</f>
        <v>1</v>
      </c>
      <c r="M3767">
        <f>K3767-L3767</f>
        <v>0</v>
      </c>
      <c r="N3767" t="str">
        <f>IF(K3767&gt;L3767,"HIGH ZONE BIAS",IF(K3767&lt;L3767,"LOW ZONE BIAS","EQUILIBRIUM"))</f>
        <v>EQUILIBRIUM</v>
      </c>
    </row>
    <row r="3768">
      <c r="A3768">
        <v>23803</v>
      </c>
      <c r="B3768" t="str">
        <v>2023-11-07</v>
      </c>
      <c r="C3768" t="str">
        <v>Midday</v>
      </c>
      <c r="D3768">
        <v>33</v>
      </c>
      <c r="E3768" t="str">
        <f>IF(MOD(D3768,2)=0,"EVEN","ODD")</f>
        <v>ODD</v>
      </c>
      <c r="F3768" t="str">
        <f>IF(D3768&lt;=18,"LOW (1-18)","HIGH (19-36)")</f>
        <v>HIGH (19-36)</v>
      </c>
      <c r="G3768">
        <f>INT((D3768-1)/6)+1</f>
        <v>6</v>
      </c>
      <c r="H3768">
        <f>MOD(D3768-1,6)+1</f>
        <v>3</v>
      </c>
      <c r="I3768">
        <f>37-D3768</f>
        <v>4</v>
      </c>
      <c r="J3768">
        <f>ABS(D3768-D3769)</f>
        <v>19</v>
      </c>
      <c r="K3768">
        <f>AVERAGE(D3768:D3772)</f>
        <v>33</v>
      </c>
      <c r="L3768">
        <f>AVERAGE(D3768:D3787)</f>
        <v>33</v>
      </c>
      <c r="M3768">
        <f>K3768-L3768</f>
        <v>0</v>
      </c>
      <c r="N3768" t="str">
        <f>IF(K3768&gt;L3768,"HIGH ZONE BIAS",IF(K3768&lt;L3768,"LOW ZONE BIAS","EQUILIBRIUM"))</f>
        <v>EQUILIBRIUM</v>
      </c>
    </row>
    <row r="3769">
      <c r="A3769">
        <v>23802</v>
      </c>
      <c r="B3769" t="str">
        <v>2023-11-07</v>
      </c>
      <c r="C3769" t="str">
        <v>Morning</v>
      </c>
      <c r="D3769">
        <v>14</v>
      </c>
      <c r="E3769" t="str">
        <f>IF(MOD(D3769,2)=0,"EVEN","ODD")</f>
        <v>EVEN</v>
      </c>
      <c r="F3769" t="str">
        <f>IF(D3769&lt;=18,"LOW (1-18)","HIGH (19-36)")</f>
        <v>LOW (1-18)</v>
      </c>
      <c r="G3769">
        <f>INT((D3769-1)/6)+1</f>
        <v>3</v>
      </c>
      <c r="H3769">
        <f>MOD(D3769-1,6)+1</f>
        <v>2</v>
      </c>
      <c r="I3769">
        <f>37-D3769</f>
        <v>23</v>
      </c>
      <c r="J3769">
        <f>ABS(D3769-D3770)</f>
        <v>9</v>
      </c>
      <c r="K3769">
        <f>AVERAGE(D3769:D3773)</f>
        <v>14</v>
      </c>
      <c r="L3769">
        <f>AVERAGE(D3769:D3788)</f>
        <v>14</v>
      </c>
      <c r="M3769">
        <f>K3769-L3769</f>
        <v>0</v>
      </c>
      <c r="N3769" t="str">
        <f>IF(K3769&gt;L3769,"HIGH ZONE BIAS",IF(K3769&lt;L3769,"LOW ZONE BIAS","EQUILIBRIUM"))</f>
        <v>EQUILIBRIUM</v>
      </c>
    </row>
    <row r="3770">
      <c r="A3770">
        <v>23801</v>
      </c>
      <c r="B3770" t="str">
        <v>2023-11-06</v>
      </c>
      <c r="C3770" t="str">
        <v>Evening</v>
      </c>
      <c r="D3770">
        <v>23</v>
      </c>
      <c r="E3770" t="str">
        <f>IF(MOD(D3770,2)=0,"EVEN","ODD")</f>
        <v>ODD</v>
      </c>
      <c r="F3770" t="str">
        <f>IF(D3770&lt;=18,"LOW (1-18)","HIGH (19-36)")</f>
        <v>HIGH (19-36)</v>
      </c>
      <c r="G3770">
        <f>INT((D3770-1)/6)+1</f>
        <v>4</v>
      </c>
      <c r="H3770">
        <f>MOD(D3770-1,6)+1</f>
        <v>5</v>
      </c>
      <c r="I3770">
        <f>37-D3770</f>
        <v>14</v>
      </c>
      <c r="J3770">
        <f>ABS(D3770-D3771)</f>
        <v>10</v>
      </c>
      <c r="K3770">
        <f>AVERAGE(D3770:D3774)</f>
        <v>23</v>
      </c>
      <c r="L3770">
        <f>AVERAGE(D3770:D3789)</f>
        <v>23</v>
      </c>
      <c r="M3770">
        <f>K3770-L3770</f>
        <v>0</v>
      </c>
      <c r="N3770" t="str">
        <f>IF(K3770&gt;L3770,"HIGH ZONE BIAS",IF(K3770&lt;L3770,"LOW ZONE BIAS","EQUILIBRIUM"))</f>
        <v>EQUILIBRIUM</v>
      </c>
    </row>
    <row r="3771">
      <c r="A3771">
        <v>23800</v>
      </c>
      <c r="B3771" t="str">
        <v>2023-11-06</v>
      </c>
      <c r="C3771" t="str">
        <v>Afternoon</v>
      </c>
      <c r="D3771">
        <v>13</v>
      </c>
      <c r="E3771" t="str">
        <f>IF(MOD(D3771,2)=0,"EVEN","ODD")</f>
        <v>ODD</v>
      </c>
      <c r="F3771" t="str">
        <f>IF(D3771&lt;=18,"LOW (1-18)","HIGH (19-36)")</f>
        <v>LOW (1-18)</v>
      </c>
      <c r="G3771">
        <f>INT((D3771-1)/6)+1</f>
        <v>3</v>
      </c>
      <c r="H3771">
        <f>MOD(D3771-1,6)+1</f>
        <v>1</v>
      </c>
      <c r="I3771">
        <f>37-D3771</f>
        <v>24</v>
      </c>
      <c r="J3771">
        <f>ABS(D3771-D3772)</f>
        <v>7</v>
      </c>
      <c r="K3771">
        <f>AVERAGE(D3771:D3775)</f>
        <v>13</v>
      </c>
      <c r="L3771">
        <f>AVERAGE(D3771:D3790)</f>
        <v>13</v>
      </c>
      <c r="M3771">
        <f>K3771-L3771</f>
        <v>0</v>
      </c>
      <c r="N3771" t="str">
        <f>IF(K3771&gt;L3771,"HIGH ZONE BIAS",IF(K3771&lt;L3771,"LOW ZONE BIAS","EQUILIBRIUM"))</f>
        <v>EQUILIBRIUM</v>
      </c>
    </row>
    <row r="3772">
      <c r="A3772">
        <v>23799</v>
      </c>
      <c r="B3772" t="str">
        <v>2023-11-06</v>
      </c>
      <c r="C3772" t="str">
        <v>Midday</v>
      </c>
      <c r="D3772">
        <v>6</v>
      </c>
      <c r="E3772" t="str">
        <f>IF(MOD(D3772,2)=0,"EVEN","ODD")</f>
        <v>EVEN</v>
      </c>
      <c r="F3772" t="str">
        <f>IF(D3772&lt;=18,"LOW (1-18)","HIGH (19-36)")</f>
        <v>LOW (1-18)</v>
      </c>
      <c r="G3772">
        <f>INT((D3772-1)/6)+1</f>
        <v>1</v>
      </c>
      <c r="H3772">
        <f>MOD(D3772-1,6)+1</f>
        <v>6</v>
      </c>
      <c r="I3772">
        <f>37-D3772</f>
        <v>31</v>
      </c>
      <c r="J3772">
        <f>ABS(D3772-D3773)</f>
        <v>12</v>
      </c>
      <c r="K3772">
        <f>AVERAGE(D3772:D3776)</f>
        <v>6</v>
      </c>
      <c r="L3772">
        <f>AVERAGE(D3772:D3791)</f>
        <v>6</v>
      </c>
      <c r="M3772">
        <f>K3772-L3772</f>
        <v>0</v>
      </c>
      <c r="N3772" t="str">
        <f>IF(K3772&gt;L3772,"HIGH ZONE BIAS",IF(K3772&lt;L3772,"LOW ZONE BIAS","EQUILIBRIUM"))</f>
        <v>EQUILIBRIUM</v>
      </c>
    </row>
    <row r="3773">
      <c r="A3773">
        <v>23798</v>
      </c>
      <c r="B3773" t="str">
        <v>2023-11-06</v>
      </c>
      <c r="C3773" t="str">
        <v>Morning</v>
      </c>
      <c r="D3773">
        <v>18</v>
      </c>
      <c r="E3773" t="str">
        <f>IF(MOD(D3773,2)=0,"EVEN","ODD")</f>
        <v>EVEN</v>
      </c>
      <c r="F3773" t="str">
        <f>IF(D3773&lt;=18,"LOW (1-18)","HIGH (19-36)")</f>
        <v>LOW (1-18)</v>
      </c>
      <c r="G3773">
        <f>INT((D3773-1)/6)+1</f>
        <v>3</v>
      </c>
      <c r="H3773">
        <f>MOD(D3773-1,6)+1</f>
        <v>6</v>
      </c>
      <c r="I3773">
        <f>37-D3773</f>
        <v>19</v>
      </c>
      <c r="J3773">
        <f>ABS(D3773-D3774)</f>
        <v>13</v>
      </c>
      <c r="K3773">
        <f>AVERAGE(D3773:D3777)</f>
        <v>18</v>
      </c>
      <c r="L3773">
        <f>AVERAGE(D3773:D3792)</f>
        <v>18</v>
      </c>
      <c r="M3773">
        <f>K3773-L3773</f>
        <v>0</v>
      </c>
      <c r="N3773" t="str">
        <f>IF(K3773&gt;L3773,"HIGH ZONE BIAS",IF(K3773&lt;L3773,"LOW ZONE BIAS","EQUILIBRIUM"))</f>
        <v>EQUILIBRIUM</v>
      </c>
    </row>
    <row r="3774">
      <c r="A3774">
        <v>23797</v>
      </c>
      <c r="B3774" t="str">
        <v>2023-11-04</v>
      </c>
      <c r="C3774" t="str">
        <v>Evening</v>
      </c>
      <c r="D3774">
        <v>5</v>
      </c>
      <c r="E3774" t="str">
        <f>IF(MOD(D3774,2)=0,"EVEN","ODD")</f>
        <v>ODD</v>
      </c>
      <c r="F3774" t="str">
        <f>IF(D3774&lt;=18,"LOW (1-18)","HIGH (19-36)")</f>
        <v>LOW (1-18)</v>
      </c>
      <c r="G3774">
        <f>INT((D3774-1)/6)+1</f>
        <v>1</v>
      </c>
      <c r="H3774">
        <f>MOD(D3774-1,6)+1</f>
        <v>5</v>
      </c>
      <c r="I3774">
        <f>37-D3774</f>
        <v>32</v>
      </c>
      <c r="J3774">
        <f>ABS(D3774-D3775)</f>
        <v>12</v>
      </c>
      <c r="K3774">
        <f>AVERAGE(D3774:D3778)</f>
        <v>5</v>
      </c>
      <c r="L3774">
        <f>AVERAGE(D3774:D3793)</f>
        <v>5</v>
      </c>
      <c r="M3774">
        <f>K3774-L3774</f>
        <v>0</v>
      </c>
      <c r="N3774" t="str">
        <f>IF(K3774&gt;L3774,"HIGH ZONE BIAS",IF(K3774&lt;L3774,"LOW ZONE BIAS","EQUILIBRIUM"))</f>
        <v>EQUILIBRIUM</v>
      </c>
    </row>
    <row r="3775">
      <c r="A3775">
        <v>23796</v>
      </c>
      <c r="B3775" t="str">
        <v>2023-11-04</v>
      </c>
      <c r="C3775" t="str">
        <v>Afternoon</v>
      </c>
      <c r="D3775">
        <v>17</v>
      </c>
      <c r="E3775" t="str">
        <f>IF(MOD(D3775,2)=0,"EVEN","ODD")</f>
        <v>ODD</v>
      </c>
      <c r="F3775" t="str">
        <f>IF(D3775&lt;=18,"LOW (1-18)","HIGH (19-36)")</f>
        <v>LOW (1-18)</v>
      </c>
      <c r="G3775">
        <f>INT((D3775-1)/6)+1</f>
        <v>3</v>
      </c>
      <c r="H3775">
        <f>MOD(D3775-1,6)+1</f>
        <v>5</v>
      </c>
      <c r="I3775">
        <f>37-D3775</f>
        <v>20</v>
      </c>
      <c r="J3775">
        <f>ABS(D3775-D3776)</f>
        <v>13</v>
      </c>
      <c r="K3775">
        <f>AVERAGE(D3775:D3779)</f>
        <v>17</v>
      </c>
      <c r="L3775">
        <f>AVERAGE(D3775:D3794)</f>
        <v>17</v>
      </c>
      <c r="M3775">
        <f>K3775-L3775</f>
        <v>0</v>
      </c>
      <c r="N3775" t="str">
        <f>IF(K3775&gt;L3775,"HIGH ZONE BIAS",IF(K3775&lt;L3775,"LOW ZONE BIAS","EQUILIBRIUM"))</f>
        <v>EQUILIBRIUM</v>
      </c>
    </row>
    <row r="3776">
      <c r="A3776">
        <v>23795</v>
      </c>
      <c r="B3776" t="str">
        <v>2023-11-04</v>
      </c>
      <c r="C3776" t="str">
        <v>Midday</v>
      </c>
      <c r="D3776">
        <v>4</v>
      </c>
      <c r="E3776" t="str">
        <f>IF(MOD(D3776,2)=0,"EVEN","ODD")</f>
        <v>EVEN</v>
      </c>
      <c r="F3776" t="str">
        <f>IF(D3776&lt;=18,"LOW (1-18)","HIGH (19-36)")</f>
        <v>LOW (1-18)</v>
      </c>
      <c r="G3776">
        <f>INT((D3776-1)/6)+1</f>
        <v>1</v>
      </c>
      <c r="H3776">
        <f>MOD(D3776-1,6)+1</f>
        <v>4</v>
      </c>
      <c r="I3776">
        <f>37-D3776</f>
        <v>33</v>
      </c>
      <c r="J3776">
        <f>ABS(D3776-D3777)</f>
        <v>23</v>
      </c>
      <c r="K3776">
        <f>AVERAGE(D3776:D3780)</f>
        <v>4</v>
      </c>
      <c r="L3776">
        <f>AVERAGE(D3776:D3795)</f>
        <v>4</v>
      </c>
      <c r="M3776">
        <f>K3776-L3776</f>
        <v>0</v>
      </c>
      <c r="N3776" t="str">
        <f>IF(K3776&gt;L3776,"HIGH ZONE BIAS",IF(K3776&lt;L3776,"LOW ZONE BIAS","EQUILIBRIUM"))</f>
        <v>EQUILIBRIUM</v>
      </c>
    </row>
    <row r="3777">
      <c r="A3777">
        <v>23794</v>
      </c>
      <c r="B3777" t="str">
        <v>2023-11-04</v>
      </c>
      <c r="C3777" t="str">
        <v>Morning</v>
      </c>
      <c r="D3777">
        <v>27</v>
      </c>
      <c r="E3777" t="str">
        <f>IF(MOD(D3777,2)=0,"EVEN","ODD")</f>
        <v>ODD</v>
      </c>
      <c r="F3777" t="str">
        <f>IF(D3777&lt;=18,"LOW (1-18)","HIGH (19-36)")</f>
        <v>HIGH (19-36)</v>
      </c>
      <c r="G3777">
        <f>INT((D3777-1)/6)+1</f>
        <v>5</v>
      </c>
      <c r="H3777">
        <f>MOD(D3777-1,6)+1</f>
        <v>3</v>
      </c>
      <c r="I3777">
        <f>37-D3777</f>
        <v>10</v>
      </c>
      <c r="J3777">
        <f>ABS(D3777-D3778)</f>
        <v>4</v>
      </c>
      <c r="K3777">
        <f>AVERAGE(D3777:D3781)</f>
        <v>27</v>
      </c>
      <c r="L3777">
        <f>AVERAGE(D3777:D3796)</f>
        <v>27</v>
      </c>
      <c r="M3777">
        <f>K3777-L3777</f>
        <v>0</v>
      </c>
      <c r="N3777" t="str">
        <f>IF(K3777&gt;L3777,"HIGH ZONE BIAS",IF(K3777&lt;L3777,"LOW ZONE BIAS","EQUILIBRIUM"))</f>
        <v>EQUILIBRIUM</v>
      </c>
    </row>
    <row r="3778">
      <c r="A3778">
        <v>23793</v>
      </c>
      <c r="B3778" t="str">
        <v>2023-11-03</v>
      </c>
      <c r="C3778" t="str">
        <v>Evening</v>
      </c>
      <c r="D3778">
        <v>23</v>
      </c>
      <c r="E3778" t="str">
        <f>IF(MOD(D3778,2)=0,"EVEN","ODD")</f>
        <v>ODD</v>
      </c>
      <c r="F3778" t="str">
        <f>IF(D3778&lt;=18,"LOW (1-18)","HIGH (19-36)")</f>
        <v>HIGH (19-36)</v>
      </c>
      <c r="G3778">
        <f>INT((D3778-1)/6)+1</f>
        <v>4</v>
      </c>
      <c r="H3778">
        <f>MOD(D3778-1,6)+1</f>
        <v>5</v>
      </c>
      <c r="I3778">
        <f>37-D3778</f>
        <v>14</v>
      </c>
      <c r="J3778">
        <f>ABS(D3778-D3779)</f>
        <v>8</v>
      </c>
      <c r="K3778">
        <f>AVERAGE(D3778:D3782)</f>
        <v>23</v>
      </c>
      <c r="L3778">
        <f>AVERAGE(D3778:D3797)</f>
        <v>23</v>
      </c>
      <c r="M3778">
        <f>K3778-L3778</f>
        <v>0</v>
      </c>
      <c r="N3778" t="str">
        <f>IF(K3778&gt;L3778,"HIGH ZONE BIAS",IF(K3778&lt;L3778,"LOW ZONE BIAS","EQUILIBRIUM"))</f>
        <v>EQUILIBRIUM</v>
      </c>
    </row>
    <row r="3779">
      <c r="A3779">
        <v>23792</v>
      </c>
      <c r="B3779" t="str">
        <v>2023-11-03</v>
      </c>
      <c r="C3779" t="str">
        <v>Afternoon</v>
      </c>
      <c r="D3779">
        <v>31</v>
      </c>
      <c r="E3779" t="str">
        <f>IF(MOD(D3779,2)=0,"EVEN","ODD")</f>
        <v>ODD</v>
      </c>
      <c r="F3779" t="str">
        <f>IF(D3779&lt;=18,"LOW (1-18)","HIGH (19-36)")</f>
        <v>HIGH (19-36)</v>
      </c>
      <c r="G3779">
        <f>INT((D3779-1)/6)+1</f>
        <v>6</v>
      </c>
      <c r="H3779">
        <f>MOD(D3779-1,6)+1</f>
        <v>1</v>
      </c>
      <c r="I3779">
        <f>37-D3779</f>
        <v>6</v>
      </c>
      <c r="J3779">
        <f>ABS(D3779-D3780)</f>
        <v>16</v>
      </c>
      <c r="K3779">
        <f>AVERAGE(D3779:D3783)</f>
        <v>31</v>
      </c>
      <c r="L3779">
        <f>AVERAGE(D3779:D3798)</f>
        <v>31</v>
      </c>
      <c r="M3779">
        <f>K3779-L3779</f>
        <v>0</v>
      </c>
      <c r="N3779" t="str">
        <f>IF(K3779&gt;L3779,"HIGH ZONE BIAS",IF(K3779&lt;L3779,"LOW ZONE BIAS","EQUILIBRIUM"))</f>
        <v>EQUILIBRIUM</v>
      </c>
    </row>
    <row r="3780">
      <c r="A3780">
        <v>23791</v>
      </c>
      <c r="B3780" t="str">
        <v>2023-11-03</v>
      </c>
      <c r="C3780" t="str">
        <v>Midday</v>
      </c>
      <c r="D3780">
        <v>15</v>
      </c>
      <c r="E3780" t="str">
        <f>IF(MOD(D3780,2)=0,"EVEN","ODD")</f>
        <v>ODD</v>
      </c>
      <c r="F3780" t="str">
        <f>IF(D3780&lt;=18,"LOW (1-18)","HIGH (19-36)")</f>
        <v>LOW (1-18)</v>
      </c>
      <c r="G3780">
        <f>INT((D3780-1)/6)+1</f>
        <v>3</v>
      </c>
      <c r="H3780">
        <f>MOD(D3780-1,6)+1</f>
        <v>3</v>
      </c>
      <c r="I3780">
        <f>37-D3780</f>
        <v>22</v>
      </c>
      <c r="J3780">
        <f>ABS(D3780-D3781)</f>
        <v>18</v>
      </c>
      <c r="K3780">
        <f>AVERAGE(D3780:D3784)</f>
        <v>15</v>
      </c>
      <c r="L3780">
        <f>AVERAGE(D3780:D3799)</f>
        <v>15</v>
      </c>
      <c r="M3780">
        <f>K3780-L3780</f>
        <v>0</v>
      </c>
      <c r="N3780" t="str">
        <f>IF(K3780&gt;L3780,"HIGH ZONE BIAS",IF(K3780&lt;L3780,"LOW ZONE BIAS","EQUILIBRIUM"))</f>
        <v>EQUILIBRIUM</v>
      </c>
    </row>
    <row r="3781">
      <c r="A3781">
        <v>23790</v>
      </c>
      <c r="B3781" t="str">
        <v>2023-11-03</v>
      </c>
      <c r="C3781" t="str">
        <v>Morning</v>
      </c>
      <c r="D3781">
        <v>33</v>
      </c>
      <c r="E3781" t="str">
        <f>IF(MOD(D3781,2)=0,"EVEN","ODD")</f>
        <v>ODD</v>
      </c>
      <c r="F3781" t="str">
        <f>IF(D3781&lt;=18,"LOW (1-18)","HIGH (19-36)")</f>
        <v>HIGH (19-36)</v>
      </c>
      <c r="G3781">
        <f>INT((D3781-1)/6)+1</f>
        <v>6</v>
      </c>
      <c r="H3781">
        <f>MOD(D3781-1,6)+1</f>
        <v>3</v>
      </c>
      <c r="I3781">
        <f>37-D3781</f>
        <v>4</v>
      </c>
      <c r="J3781">
        <f>ABS(D3781-D3782)</f>
        <v>16</v>
      </c>
      <c r="K3781">
        <f>AVERAGE(D3781:D3785)</f>
        <v>33</v>
      </c>
      <c r="L3781">
        <f>AVERAGE(D3781:D3800)</f>
        <v>33</v>
      </c>
      <c r="M3781">
        <f>K3781-L3781</f>
        <v>0</v>
      </c>
      <c r="N3781" t="str">
        <f>IF(K3781&gt;L3781,"HIGH ZONE BIAS",IF(K3781&lt;L3781,"LOW ZONE BIAS","EQUILIBRIUM"))</f>
        <v>EQUILIBRIUM</v>
      </c>
    </row>
    <row r="3782">
      <c r="A3782">
        <v>23789</v>
      </c>
      <c r="B3782" t="str">
        <v>2023-11-02</v>
      </c>
      <c r="C3782" t="str">
        <v>Evening</v>
      </c>
      <c r="D3782">
        <v>17</v>
      </c>
      <c r="E3782" t="str">
        <f>IF(MOD(D3782,2)=0,"EVEN","ODD")</f>
        <v>ODD</v>
      </c>
      <c r="F3782" t="str">
        <f>IF(D3782&lt;=18,"LOW (1-18)","HIGH (19-36)")</f>
        <v>LOW (1-18)</v>
      </c>
      <c r="G3782">
        <f>INT((D3782-1)/6)+1</f>
        <v>3</v>
      </c>
      <c r="H3782">
        <f>MOD(D3782-1,6)+1</f>
        <v>5</v>
      </c>
      <c r="I3782">
        <f>37-D3782</f>
        <v>20</v>
      </c>
      <c r="J3782">
        <f>ABS(D3782-D3783)</f>
        <v>4</v>
      </c>
      <c r="K3782">
        <f>AVERAGE(D3782:D3786)</f>
        <v>17</v>
      </c>
      <c r="L3782">
        <f>AVERAGE(D3782:D3801)</f>
        <v>17</v>
      </c>
      <c r="M3782">
        <f>K3782-L3782</f>
        <v>0</v>
      </c>
      <c r="N3782" t="str">
        <f>IF(K3782&gt;L3782,"HIGH ZONE BIAS",IF(K3782&lt;L3782,"LOW ZONE BIAS","EQUILIBRIUM"))</f>
        <v>EQUILIBRIUM</v>
      </c>
    </row>
    <row r="3783">
      <c r="A3783">
        <v>23788</v>
      </c>
      <c r="B3783" t="str">
        <v>2023-11-02</v>
      </c>
      <c r="C3783" t="str">
        <v>Afternoon</v>
      </c>
      <c r="D3783">
        <v>13</v>
      </c>
      <c r="E3783" t="str">
        <f>IF(MOD(D3783,2)=0,"EVEN","ODD")</f>
        <v>ODD</v>
      </c>
      <c r="F3783" t="str">
        <f>IF(D3783&lt;=18,"LOW (1-18)","HIGH (19-36)")</f>
        <v>LOW (1-18)</v>
      </c>
      <c r="G3783">
        <f>INT((D3783-1)/6)+1</f>
        <v>3</v>
      </c>
      <c r="H3783">
        <f>MOD(D3783-1,6)+1</f>
        <v>1</v>
      </c>
      <c r="I3783">
        <f>37-D3783</f>
        <v>24</v>
      </c>
      <c r="J3783">
        <f>ABS(D3783-D3784)</f>
        <v>15</v>
      </c>
      <c r="K3783">
        <f>AVERAGE(D3783:D3787)</f>
        <v>13</v>
      </c>
      <c r="L3783">
        <f>AVERAGE(D3783:D3802)</f>
        <v>13</v>
      </c>
      <c r="M3783">
        <f>K3783-L3783</f>
        <v>0</v>
      </c>
      <c r="N3783" t="str">
        <f>IF(K3783&gt;L3783,"HIGH ZONE BIAS",IF(K3783&lt;L3783,"LOW ZONE BIAS","EQUILIBRIUM"))</f>
        <v>EQUILIBRIUM</v>
      </c>
    </row>
    <row r="3784">
      <c r="A3784">
        <v>23787</v>
      </c>
      <c r="B3784" t="str">
        <v>2023-11-02</v>
      </c>
      <c r="C3784" t="str">
        <v>Midday</v>
      </c>
      <c r="D3784">
        <v>28</v>
      </c>
      <c r="E3784" t="str">
        <f>IF(MOD(D3784,2)=0,"EVEN","ODD")</f>
        <v>EVEN</v>
      </c>
      <c r="F3784" t="str">
        <f>IF(D3784&lt;=18,"LOW (1-18)","HIGH (19-36)")</f>
        <v>HIGH (19-36)</v>
      </c>
      <c r="G3784">
        <f>INT((D3784-1)/6)+1</f>
        <v>5</v>
      </c>
      <c r="H3784">
        <f>MOD(D3784-1,6)+1</f>
        <v>4</v>
      </c>
      <c r="I3784">
        <f>37-D3784</f>
        <v>9</v>
      </c>
      <c r="J3784">
        <f>ABS(D3784-D3785)</f>
        <v>8</v>
      </c>
      <c r="K3784">
        <f>AVERAGE(D3784:D3788)</f>
        <v>28</v>
      </c>
      <c r="L3784">
        <f>AVERAGE(D3784:D3803)</f>
        <v>28</v>
      </c>
      <c r="M3784">
        <f>K3784-L3784</f>
        <v>0</v>
      </c>
      <c r="N3784" t="str">
        <f>IF(K3784&gt;L3784,"HIGH ZONE BIAS",IF(K3784&lt;L3784,"LOW ZONE BIAS","EQUILIBRIUM"))</f>
        <v>EQUILIBRIUM</v>
      </c>
    </row>
    <row r="3785">
      <c r="A3785">
        <v>23786</v>
      </c>
      <c r="B3785" t="str">
        <v>2023-11-02</v>
      </c>
      <c r="C3785" t="str">
        <v>Morning</v>
      </c>
      <c r="D3785">
        <v>36</v>
      </c>
      <c r="E3785" t="str">
        <f>IF(MOD(D3785,2)=0,"EVEN","ODD")</f>
        <v>EVEN</v>
      </c>
      <c r="F3785" t="str">
        <f>IF(D3785&lt;=18,"LOW (1-18)","HIGH (19-36)")</f>
        <v>HIGH (19-36)</v>
      </c>
      <c r="G3785">
        <f>INT((D3785-1)/6)+1</f>
        <v>6</v>
      </c>
      <c r="H3785">
        <f>MOD(D3785-1,6)+1</f>
        <v>6</v>
      </c>
      <c r="I3785">
        <f>37-D3785</f>
        <v>1</v>
      </c>
      <c r="J3785">
        <f>ABS(D3785-D3786)</f>
        <v>25</v>
      </c>
      <c r="K3785">
        <f>AVERAGE(D3785:D3789)</f>
        <v>36</v>
      </c>
      <c r="L3785">
        <f>AVERAGE(D3785:D3804)</f>
        <v>36</v>
      </c>
      <c r="M3785">
        <f>K3785-L3785</f>
        <v>0</v>
      </c>
      <c r="N3785" t="str">
        <f>IF(K3785&gt;L3785,"HIGH ZONE BIAS",IF(K3785&lt;L3785,"LOW ZONE BIAS","EQUILIBRIUM"))</f>
        <v>EQUILIBRIUM</v>
      </c>
    </row>
    <row r="3786">
      <c r="A3786">
        <v>23785</v>
      </c>
      <c r="B3786" t="str">
        <v>2023-11-01</v>
      </c>
      <c r="C3786" t="str">
        <v>Evening</v>
      </c>
      <c r="D3786">
        <v>11</v>
      </c>
      <c r="E3786" t="str">
        <f>IF(MOD(D3786,2)=0,"EVEN","ODD")</f>
        <v>ODD</v>
      </c>
      <c r="F3786" t="str">
        <f>IF(D3786&lt;=18,"LOW (1-18)","HIGH (19-36)")</f>
        <v>LOW (1-18)</v>
      </c>
      <c r="G3786">
        <f>INT((D3786-1)/6)+1</f>
        <v>2</v>
      </c>
      <c r="H3786">
        <f>MOD(D3786-1,6)+1</f>
        <v>5</v>
      </c>
      <c r="I3786">
        <f>37-D3786</f>
        <v>26</v>
      </c>
      <c r="J3786">
        <f>ABS(D3786-D3787)</f>
        <v>22</v>
      </c>
      <c r="K3786">
        <f>AVERAGE(D3786:D3790)</f>
        <v>11</v>
      </c>
      <c r="L3786">
        <f>AVERAGE(D3786:D3805)</f>
        <v>11</v>
      </c>
      <c r="M3786">
        <f>K3786-L3786</f>
        <v>0</v>
      </c>
      <c r="N3786" t="str">
        <f>IF(K3786&gt;L3786,"HIGH ZONE BIAS",IF(K3786&lt;L3786,"LOW ZONE BIAS","EQUILIBRIUM"))</f>
        <v>EQUILIBRIUM</v>
      </c>
    </row>
    <row r="3787">
      <c r="A3787">
        <v>23784</v>
      </c>
      <c r="B3787" t="str">
        <v>2023-11-01</v>
      </c>
      <c r="C3787" t="str">
        <v>Afternoon</v>
      </c>
      <c r="D3787">
        <v>33</v>
      </c>
      <c r="E3787" t="str">
        <f>IF(MOD(D3787,2)=0,"EVEN","ODD")</f>
        <v>ODD</v>
      </c>
      <c r="F3787" t="str">
        <f>IF(D3787&lt;=18,"LOW (1-18)","HIGH (19-36)")</f>
        <v>HIGH (19-36)</v>
      </c>
      <c r="G3787">
        <f>INT((D3787-1)/6)+1</f>
        <v>6</v>
      </c>
      <c r="H3787">
        <f>MOD(D3787-1,6)+1</f>
        <v>3</v>
      </c>
      <c r="I3787">
        <f>37-D3787</f>
        <v>4</v>
      </c>
      <c r="J3787">
        <f>ABS(D3787-D3788)</f>
        <v>30</v>
      </c>
      <c r="K3787">
        <f>AVERAGE(D3787:D3791)</f>
        <v>33</v>
      </c>
      <c r="L3787">
        <f>AVERAGE(D3787:D3806)</f>
        <v>33</v>
      </c>
      <c r="M3787">
        <f>K3787-L3787</f>
        <v>0</v>
      </c>
      <c r="N3787" t="str">
        <f>IF(K3787&gt;L3787,"HIGH ZONE BIAS",IF(K3787&lt;L3787,"LOW ZONE BIAS","EQUILIBRIUM"))</f>
        <v>EQUILIBRIUM</v>
      </c>
    </row>
    <row r="3788">
      <c r="A3788">
        <v>23783</v>
      </c>
      <c r="B3788" t="str">
        <v>2023-11-01</v>
      </c>
      <c r="C3788" t="str">
        <v>Midday</v>
      </c>
      <c r="D3788">
        <v>3</v>
      </c>
      <c r="E3788" t="str">
        <f>IF(MOD(D3788,2)=0,"EVEN","ODD")</f>
        <v>ODD</v>
      </c>
      <c r="F3788" t="str">
        <f>IF(D3788&lt;=18,"LOW (1-18)","HIGH (19-36)")</f>
        <v>LOW (1-18)</v>
      </c>
      <c r="G3788">
        <f>INT((D3788-1)/6)+1</f>
        <v>1</v>
      </c>
      <c r="H3788">
        <f>MOD(D3788-1,6)+1</f>
        <v>3</v>
      </c>
      <c r="I3788">
        <f>37-D3788</f>
        <v>34</v>
      </c>
      <c r="J3788">
        <f>ABS(D3788-D3789)</f>
        <v>1</v>
      </c>
      <c r="K3788">
        <f>AVERAGE(D3788:D3792)</f>
        <v>3</v>
      </c>
      <c r="L3788">
        <f>AVERAGE(D3788:D3807)</f>
        <v>3</v>
      </c>
      <c r="M3788">
        <f>K3788-L3788</f>
        <v>0</v>
      </c>
      <c r="N3788" t="str">
        <f>IF(K3788&gt;L3788,"HIGH ZONE BIAS",IF(K3788&lt;L3788,"LOW ZONE BIAS","EQUILIBRIUM"))</f>
        <v>EQUILIBRIUM</v>
      </c>
    </row>
    <row r="3789">
      <c r="A3789">
        <v>23782</v>
      </c>
      <c r="B3789" t="str">
        <v>2023-11-01</v>
      </c>
      <c r="C3789" t="str">
        <v>Morning</v>
      </c>
      <c r="D3789">
        <v>4</v>
      </c>
      <c r="E3789" t="str">
        <f>IF(MOD(D3789,2)=0,"EVEN","ODD")</f>
        <v>EVEN</v>
      </c>
      <c r="F3789" t="str">
        <f>IF(D3789&lt;=18,"LOW (1-18)","HIGH (19-36)")</f>
        <v>LOW (1-18)</v>
      </c>
      <c r="G3789">
        <f>INT((D3789-1)/6)+1</f>
        <v>1</v>
      </c>
      <c r="H3789">
        <f>MOD(D3789-1,6)+1</f>
        <v>4</v>
      </c>
      <c r="I3789">
        <f>37-D3789</f>
        <v>33</v>
      </c>
      <c r="J3789">
        <f>ABS(D3789-D3790)</f>
        <v>23</v>
      </c>
      <c r="K3789">
        <f>AVERAGE(D3789:D3793)</f>
        <v>4</v>
      </c>
      <c r="L3789">
        <f>AVERAGE(D3789:D3808)</f>
        <v>4</v>
      </c>
      <c r="M3789">
        <f>K3789-L3789</f>
        <v>0</v>
      </c>
      <c r="N3789" t="str">
        <f>IF(K3789&gt;L3789,"HIGH ZONE BIAS",IF(K3789&lt;L3789,"LOW ZONE BIAS","EQUILIBRIUM"))</f>
        <v>EQUILIBRIUM</v>
      </c>
    </row>
    <row r="3790">
      <c r="A3790">
        <v>23781</v>
      </c>
      <c r="B3790" t="str">
        <v>2023-10-31</v>
      </c>
      <c r="C3790" t="str">
        <v>Evening</v>
      </c>
      <c r="D3790">
        <v>27</v>
      </c>
      <c r="E3790" t="str">
        <f>IF(MOD(D3790,2)=0,"EVEN","ODD")</f>
        <v>ODD</v>
      </c>
      <c r="F3790" t="str">
        <f>IF(D3790&lt;=18,"LOW (1-18)","HIGH (19-36)")</f>
        <v>HIGH (19-36)</v>
      </c>
      <c r="G3790">
        <f>INT((D3790-1)/6)+1</f>
        <v>5</v>
      </c>
      <c r="H3790">
        <f>MOD(D3790-1,6)+1</f>
        <v>3</v>
      </c>
      <c r="I3790">
        <f>37-D3790</f>
        <v>10</v>
      </c>
      <c r="J3790">
        <f>ABS(D3790-D3791)</f>
        <v>11</v>
      </c>
      <c r="K3790">
        <f>AVERAGE(D3790:D3794)</f>
        <v>27</v>
      </c>
      <c r="L3790">
        <f>AVERAGE(D3790:D3809)</f>
        <v>27</v>
      </c>
      <c r="M3790">
        <f>K3790-L3790</f>
        <v>0</v>
      </c>
      <c r="N3790" t="str">
        <f>IF(K3790&gt;L3790,"HIGH ZONE BIAS",IF(K3790&lt;L3790,"LOW ZONE BIAS","EQUILIBRIUM"))</f>
        <v>EQUILIBRIUM</v>
      </c>
    </row>
    <row r="3791">
      <c r="A3791">
        <v>23780</v>
      </c>
      <c r="B3791" t="str">
        <v>2023-10-31</v>
      </c>
      <c r="C3791" t="str">
        <v>Afternoon</v>
      </c>
      <c r="D3791">
        <v>16</v>
      </c>
      <c r="E3791" t="str">
        <f>IF(MOD(D3791,2)=0,"EVEN","ODD")</f>
        <v>EVEN</v>
      </c>
      <c r="F3791" t="str">
        <f>IF(D3791&lt;=18,"LOW (1-18)","HIGH (19-36)")</f>
        <v>LOW (1-18)</v>
      </c>
      <c r="G3791">
        <f>INT((D3791-1)/6)+1</f>
        <v>3</v>
      </c>
      <c r="H3791">
        <f>MOD(D3791-1,6)+1</f>
        <v>4</v>
      </c>
      <c r="I3791">
        <f>37-D3791</f>
        <v>21</v>
      </c>
      <c r="J3791">
        <f>ABS(D3791-D3792)</f>
        <v>13</v>
      </c>
      <c r="K3791">
        <f>AVERAGE(D3791:D3795)</f>
        <v>16</v>
      </c>
      <c r="L3791">
        <f>AVERAGE(D3791:D3810)</f>
        <v>16</v>
      </c>
      <c r="M3791">
        <f>K3791-L3791</f>
        <v>0</v>
      </c>
      <c r="N3791" t="str">
        <f>IF(K3791&gt;L3791,"HIGH ZONE BIAS",IF(K3791&lt;L3791,"LOW ZONE BIAS","EQUILIBRIUM"))</f>
        <v>EQUILIBRIUM</v>
      </c>
    </row>
    <row r="3792">
      <c r="A3792">
        <v>23779</v>
      </c>
      <c r="B3792" t="str">
        <v>2023-10-31</v>
      </c>
      <c r="C3792" t="str">
        <v>Midday</v>
      </c>
      <c r="D3792">
        <v>29</v>
      </c>
      <c r="E3792" t="str">
        <f>IF(MOD(D3792,2)=0,"EVEN","ODD")</f>
        <v>ODD</v>
      </c>
      <c r="F3792" t="str">
        <f>IF(D3792&lt;=18,"LOW (1-18)","HIGH (19-36)")</f>
        <v>HIGH (19-36)</v>
      </c>
      <c r="G3792">
        <f>INT((D3792-1)/6)+1</f>
        <v>5</v>
      </c>
      <c r="H3792">
        <f>MOD(D3792-1,6)+1</f>
        <v>5</v>
      </c>
      <c r="I3792">
        <f>37-D3792</f>
        <v>8</v>
      </c>
      <c r="J3792">
        <f>ABS(D3792-D3793)</f>
        <v>7</v>
      </c>
      <c r="K3792">
        <f>AVERAGE(D3792:D3796)</f>
        <v>29</v>
      </c>
      <c r="L3792">
        <f>AVERAGE(D3792:D3811)</f>
        <v>29</v>
      </c>
      <c r="M3792">
        <f>K3792-L3792</f>
        <v>0</v>
      </c>
      <c r="N3792" t="str">
        <f>IF(K3792&gt;L3792,"HIGH ZONE BIAS",IF(K3792&lt;L3792,"LOW ZONE BIAS","EQUILIBRIUM"))</f>
        <v>EQUILIBRIUM</v>
      </c>
    </row>
    <row r="3793">
      <c r="A3793">
        <v>23778</v>
      </c>
      <c r="B3793" t="str">
        <v>2023-10-31</v>
      </c>
      <c r="C3793" t="str">
        <v>Morning</v>
      </c>
      <c r="D3793">
        <v>22</v>
      </c>
      <c r="E3793" t="str">
        <f>IF(MOD(D3793,2)=0,"EVEN","ODD")</f>
        <v>EVEN</v>
      </c>
      <c r="F3793" t="str">
        <f>IF(D3793&lt;=18,"LOW (1-18)","HIGH (19-36)")</f>
        <v>HIGH (19-36)</v>
      </c>
      <c r="G3793">
        <f>INT((D3793-1)/6)+1</f>
        <v>4</v>
      </c>
      <c r="H3793">
        <f>MOD(D3793-1,6)+1</f>
        <v>4</v>
      </c>
      <c r="I3793">
        <f>37-D3793</f>
        <v>15</v>
      </c>
      <c r="J3793">
        <f>ABS(D3793-D3794)</f>
        <v>5</v>
      </c>
      <c r="K3793">
        <f>AVERAGE(D3793:D3797)</f>
        <v>22</v>
      </c>
      <c r="L3793">
        <f>AVERAGE(D3793:D3812)</f>
        <v>22</v>
      </c>
      <c r="M3793">
        <f>K3793-L3793</f>
        <v>0</v>
      </c>
      <c r="N3793" t="str">
        <f>IF(K3793&gt;L3793,"HIGH ZONE BIAS",IF(K3793&lt;L3793,"LOW ZONE BIAS","EQUILIBRIUM"))</f>
        <v>EQUILIBRIUM</v>
      </c>
    </row>
    <row r="3794">
      <c r="A3794">
        <v>23777</v>
      </c>
      <c r="B3794" t="str">
        <v>2023-10-30</v>
      </c>
      <c r="C3794" t="str">
        <v>Evening</v>
      </c>
      <c r="D3794">
        <v>17</v>
      </c>
      <c r="E3794" t="str">
        <f>IF(MOD(D3794,2)=0,"EVEN","ODD")</f>
        <v>ODD</v>
      </c>
      <c r="F3794" t="str">
        <f>IF(D3794&lt;=18,"LOW (1-18)","HIGH (19-36)")</f>
        <v>LOW (1-18)</v>
      </c>
      <c r="G3794">
        <f>INT((D3794-1)/6)+1</f>
        <v>3</v>
      </c>
      <c r="H3794">
        <f>MOD(D3794-1,6)+1</f>
        <v>5</v>
      </c>
      <c r="I3794">
        <f>37-D3794</f>
        <v>20</v>
      </c>
      <c r="J3794">
        <f>ABS(D3794-D3795)</f>
        <v>9</v>
      </c>
      <c r="K3794">
        <f>AVERAGE(D3794:D3798)</f>
        <v>17</v>
      </c>
      <c r="L3794">
        <f>AVERAGE(D3794:D3813)</f>
        <v>17</v>
      </c>
      <c r="M3794">
        <f>K3794-L3794</f>
        <v>0</v>
      </c>
      <c r="N3794" t="str">
        <f>IF(K3794&gt;L3794,"HIGH ZONE BIAS",IF(K3794&lt;L3794,"LOW ZONE BIAS","EQUILIBRIUM"))</f>
        <v>EQUILIBRIUM</v>
      </c>
    </row>
    <row r="3795">
      <c r="A3795">
        <v>23776</v>
      </c>
      <c r="B3795" t="str">
        <v>2023-10-30</v>
      </c>
      <c r="C3795" t="str">
        <v>Afternoon</v>
      </c>
      <c r="D3795">
        <v>26</v>
      </c>
      <c r="E3795" t="str">
        <f>IF(MOD(D3795,2)=0,"EVEN","ODD")</f>
        <v>EVEN</v>
      </c>
      <c r="F3795" t="str">
        <f>IF(D3795&lt;=18,"LOW (1-18)","HIGH (19-36)")</f>
        <v>HIGH (19-36)</v>
      </c>
      <c r="G3795">
        <f>INT((D3795-1)/6)+1</f>
        <v>5</v>
      </c>
      <c r="H3795">
        <f>MOD(D3795-1,6)+1</f>
        <v>2</v>
      </c>
      <c r="I3795">
        <f>37-D3795</f>
        <v>11</v>
      </c>
      <c r="J3795">
        <f>ABS(D3795-D3796)</f>
        <v>4</v>
      </c>
      <c r="K3795">
        <f>AVERAGE(D3795:D3799)</f>
        <v>26</v>
      </c>
      <c r="L3795">
        <f>AVERAGE(D3795:D3814)</f>
        <v>26</v>
      </c>
      <c r="M3795">
        <f>K3795-L3795</f>
        <v>0</v>
      </c>
      <c r="N3795" t="str">
        <f>IF(K3795&gt;L3795,"HIGH ZONE BIAS",IF(K3795&lt;L3795,"LOW ZONE BIAS","EQUILIBRIUM"))</f>
        <v>EQUILIBRIUM</v>
      </c>
    </row>
    <row r="3796">
      <c r="A3796">
        <v>23775</v>
      </c>
      <c r="B3796" t="str">
        <v>2023-10-30</v>
      </c>
      <c r="C3796" t="str">
        <v>Midday</v>
      </c>
      <c r="D3796">
        <v>22</v>
      </c>
      <c r="E3796" t="str">
        <f>IF(MOD(D3796,2)=0,"EVEN","ODD")</f>
        <v>EVEN</v>
      </c>
      <c r="F3796" t="str">
        <f>IF(D3796&lt;=18,"LOW (1-18)","HIGH (19-36)")</f>
        <v>HIGH (19-36)</v>
      </c>
      <c r="G3796">
        <f>INT((D3796-1)/6)+1</f>
        <v>4</v>
      </c>
      <c r="H3796">
        <f>MOD(D3796-1,6)+1</f>
        <v>4</v>
      </c>
      <c r="I3796">
        <f>37-D3796</f>
        <v>15</v>
      </c>
      <c r="J3796">
        <f>ABS(D3796-D3797)</f>
        <v>6</v>
      </c>
      <c r="K3796">
        <f>AVERAGE(D3796:D3800)</f>
        <v>22</v>
      </c>
      <c r="L3796">
        <f>AVERAGE(D3796:D3815)</f>
        <v>22</v>
      </c>
      <c r="M3796">
        <f>K3796-L3796</f>
        <v>0</v>
      </c>
      <c r="N3796" t="str">
        <f>IF(K3796&gt;L3796,"HIGH ZONE BIAS",IF(K3796&lt;L3796,"LOW ZONE BIAS","EQUILIBRIUM"))</f>
        <v>EQUILIBRIUM</v>
      </c>
    </row>
    <row r="3797">
      <c r="A3797">
        <v>23774</v>
      </c>
      <c r="B3797" t="str">
        <v>2023-10-30</v>
      </c>
      <c r="C3797" t="str">
        <v>Morning</v>
      </c>
      <c r="D3797">
        <v>28</v>
      </c>
      <c r="E3797" t="str">
        <f>IF(MOD(D3797,2)=0,"EVEN","ODD")</f>
        <v>EVEN</v>
      </c>
      <c r="F3797" t="str">
        <f>IF(D3797&lt;=18,"LOW (1-18)","HIGH (19-36)")</f>
        <v>HIGH (19-36)</v>
      </c>
      <c r="G3797">
        <f>INT((D3797-1)/6)+1</f>
        <v>5</v>
      </c>
      <c r="H3797">
        <f>MOD(D3797-1,6)+1</f>
        <v>4</v>
      </c>
      <c r="I3797">
        <f>37-D3797</f>
        <v>9</v>
      </c>
      <c r="J3797">
        <f>ABS(D3797-D3798)</f>
        <v>24</v>
      </c>
      <c r="K3797">
        <f>AVERAGE(D3797:D3801)</f>
        <v>28</v>
      </c>
      <c r="L3797">
        <f>AVERAGE(D3797:D3816)</f>
        <v>28</v>
      </c>
      <c r="M3797">
        <f>K3797-L3797</f>
        <v>0</v>
      </c>
      <c r="N3797" t="str">
        <f>IF(K3797&gt;L3797,"HIGH ZONE BIAS",IF(K3797&lt;L3797,"LOW ZONE BIAS","EQUILIBRIUM"))</f>
        <v>EQUILIBRIUM</v>
      </c>
    </row>
    <row r="3798">
      <c r="A3798">
        <v>23773</v>
      </c>
      <c r="B3798" t="str">
        <v>2023-10-28</v>
      </c>
      <c r="C3798" t="str">
        <v>Evening</v>
      </c>
      <c r="D3798">
        <v>4</v>
      </c>
      <c r="E3798" t="str">
        <f>IF(MOD(D3798,2)=0,"EVEN","ODD")</f>
        <v>EVEN</v>
      </c>
      <c r="F3798" t="str">
        <f>IF(D3798&lt;=18,"LOW (1-18)","HIGH (19-36)")</f>
        <v>LOW (1-18)</v>
      </c>
      <c r="G3798">
        <f>INT((D3798-1)/6)+1</f>
        <v>1</v>
      </c>
      <c r="H3798">
        <f>MOD(D3798-1,6)+1</f>
        <v>4</v>
      </c>
      <c r="I3798">
        <f>37-D3798</f>
        <v>33</v>
      </c>
      <c r="J3798">
        <f>ABS(D3798-D3799)</f>
        <v>0</v>
      </c>
      <c r="K3798">
        <f>AVERAGE(D3798:D3802)</f>
        <v>4</v>
      </c>
      <c r="L3798">
        <f>AVERAGE(D3798:D3817)</f>
        <v>4</v>
      </c>
      <c r="M3798">
        <f>K3798-L3798</f>
        <v>0</v>
      </c>
      <c r="N3798" t="str">
        <f>IF(K3798&gt;L3798,"HIGH ZONE BIAS",IF(K3798&lt;L3798,"LOW ZONE BIAS","EQUILIBRIUM"))</f>
        <v>EQUILIBRIUM</v>
      </c>
    </row>
    <row r="3799">
      <c r="A3799">
        <v>23772</v>
      </c>
      <c r="B3799" t="str">
        <v>2023-10-28</v>
      </c>
      <c r="C3799" t="str">
        <v>Afternoon</v>
      </c>
      <c r="D3799">
        <v>4</v>
      </c>
      <c r="E3799" t="str">
        <f>IF(MOD(D3799,2)=0,"EVEN","ODD")</f>
        <v>EVEN</v>
      </c>
      <c r="F3799" t="str">
        <f>IF(D3799&lt;=18,"LOW (1-18)","HIGH (19-36)")</f>
        <v>LOW (1-18)</v>
      </c>
      <c r="G3799">
        <f>INT((D3799-1)/6)+1</f>
        <v>1</v>
      </c>
      <c r="H3799">
        <f>MOD(D3799-1,6)+1</f>
        <v>4</v>
      </c>
      <c r="I3799">
        <f>37-D3799</f>
        <v>33</v>
      </c>
      <c r="J3799">
        <f>ABS(D3799-D3800)</f>
        <v>3</v>
      </c>
      <c r="K3799">
        <f>AVERAGE(D3799:D3803)</f>
        <v>4</v>
      </c>
      <c r="L3799">
        <f>AVERAGE(D3799:D3818)</f>
        <v>4</v>
      </c>
      <c r="M3799">
        <f>K3799-L3799</f>
        <v>0</v>
      </c>
      <c r="N3799" t="str">
        <f>IF(K3799&gt;L3799,"HIGH ZONE BIAS",IF(K3799&lt;L3799,"LOW ZONE BIAS","EQUILIBRIUM"))</f>
        <v>EQUILIBRIUM</v>
      </c>
    </row>
    <row r="3800">
      <c r="A3800">
        <v>23771</v>
      </c>
      <c r="B3800" t="str">
        <v>2023-10-28</v>
      </c>
      <c r="C3800" t="str">
        <v>Midday</v>
      </c>
      <c r="D3800">
        <v>1</v>
      </c>
      <c r="E3800" t="str">
        <f>IF(MOD(D3800,2)=0,"EVEN","ODD")</f>
        <v>ODD</v>
      </c>
      <c r="F3800" t="str">
        <f>IF(D3800&lt;=18,"LOW (1-18)","HIGH (19-36)")</f>
        <v>LOW (1-18)</v>
      </c>
      <c r="G3800">
        <f>INT((D3800-1)/6)+1</f>
        <v>1</v>
      </c>
      <c r="H3800">
        <f>MOD(D3800-1,6)+1</f>
        <v>1</v>
      </c>
      <c r="I3800">
        <f>37-D3800</f>
        <v>36</v>
      </c>
      <c r="J3800">
        <f>ABS(D3800-D3801)</f>
        <v>15</v>
      </c>
      <c r="K3800">
        <f>AVERAGE(D3800:D3804)</f>
        <v>1</v>
      </c>
      <c r="L3800">
        <f>AVERAGE(D3800:D3819)</f>
        <v>1</v>
      </c>
      <c r="M3800">
        <f>K3800-L3800</f>
        <v>0</v>
      </c>
      <c r="N3800" t="str">
        <f>IF(K3800&gt;L3800,"HIGH ZONE BIAS",IF(K3800&lt;L3800,"LOW ZONE BIAS","EQUILIBRIUM"))</f>
        <v>EQUILIBRIUM</v>
      </c>
    </row>
    <row r="3801">
      <c r="A3801">
        <v>23770</v>
      </c>
      <c r="B3801" t="str">
        <v>2023-10-28</v>
      </c>
      <c r="C3801" t="str">
        <v>Morning</v>
      </c>
      <c r="D3801">
        <v>16</v>
      </c>
      <c r="E3801" t="str">
        <f>IF(MOD(D3801,2)=0,"EVEN","ODD")</f>
        <v>EVEN</v>
      </c>
      <c r="F3801" t="str">
        <f>IF(D3801&lt;=18,"LOW (1-18)","HIGH (19-36)")</f>
        <v>LOW (1-18)</v>
      </c>
      <c r="G3801">
        <f>INT((D3801-1)/6)+1</f>
        <v>3</v>
      </c>
      <c r="H3801">
        <f>MOD(D3801-1,6)+1</f>
        <v>4</v>
      </c>
      <c r="I3801">
        <f>37-D3801</f>
        <v>21</v>
      </c>
      <c r="J3801">
        <f>ABS(D3801-D3802)</f>
        <v>15</v>
      </c>
      <c r="K3801">
        <f>AVERAGE(D3801:D3805)</f>
        <v>16</v>
      </c>
      <c r="L3801">
        <f>AVERAGE(D3801:D3820)</f>
        <v>16</v>
      </c>
      <c r="M3801">
        <f>K3801-L3801</f>
        <v>0</v>
      </c>
      <c r="N3801" t="str">
        <f>IF(K3801&gt;L3801,"HIGH ZONE BIAS",IF(K3801&lt;L3801,"LOW ZONE BIAS","EQUILIBRIUM"))</f>
        <v>EQUILIBRIUM</v>
      </c>
    </row>
    <row r="3802">
      <c r="A3802">
        <v>23769</v>
      </c>
      <c r="B3802" t="str">
        <v>2023-10-27</v>
      </c>
      <c r="C3802" t="str">
        <v>Evening</v>
      </c>
      <c r="D3802">
        <v>31</v>
      </c>
      <c r="E3802" t="str">
        <f>IF(MOD(D3802,2)=0,"EVEN","ODD")</f>
        <v>ODD</v>
      </c>
      <c r="F3802" t="str">
        <f>IF(D3802&lt;=18,"LOW (1-18)","HIGH (19-36)")</f>
        <v>HIGH (19-36)</v>
      </c>
      <c r="G3802">
        <f>INT((D3802-1)/6)+1</f>
        <v>6</v>
      </c>
      <c r="H3802">
        <f>MOD(D3802-1,6)+1</f>
        <v>1</v>
      </c>
      <c r="I3802">
        <f>37-D3802</f>
        <v>6</v>
      </c>
      <c r="J3802">
        <f>ABS(D3802-D3803)</f>
        <v>13</v>
      </c>
      <c r="K3802">
        <f>AVERAGE(D3802:D3806)</f>
        <v>31</v>
      </c>
      <c r="L3802">
        <f>AVERAGE(D3802:D3821)</f>
        <v>31</v>
      </c>
      <c r="M3802">
        <f>K3802-L3802</f>
        <v>0</v>
      </c>
      <c r="N3802" t="str">
        <f>IF(K3802&gt;L3802,"HIGH ZONE BIAS",IF(K3802&lt;L3802,"LOW ZONE BIAS","EQUILIBRIUM"))</f>
        <v>EQUILIBRIUM</v>
      </c>
    </row>
    <row r="3803">
      <c r="A3803">
        <v>23768</v>
      </c>
      <c r="B3803" t="str">
        <v>2023-10-27</v>
      </c>
      <c r="C3803" t="str">
        <v>Afternoon</v>
      </c>
      <c r="D3803">
        <v>18</v>
      </c>
      <c r="E3803" t="str">
        <f>IF(MOD(D3803,2)=0,"EVEN","ODD")</f>
        <v>EVEN</v>
      </c>
      <c r="F3803" t="str">
        <f>IF(D3803&lt;=18,"LOW (1-18)","HIGH (19-36)")</f>
        <v>LOW (1-18)</v>
      </c>
      <c r="G3803">
        <f>INT((D3803-1)/6)+1</f>
        <v>3</v>
      </c>
      <c r="H3803">
        <f>MOD(D3803-1,6)+1</f>
        <v>6</v>
      </c>
      <c r="I3803">
        <f>37-D3803</f>
        <v>19</v>
      </c>
      <c r="J3803">
        <f>ABS(D3803-D3804)</f>
        <v>5</v>
      </c>
      <c r="K3803">
        <f>AVERAGE(D3803:D3807)</f>
        <v>18</v>
      </c>
      <c r="L3803">
        <f>AVERAGE(D3803:D3822)</f>
        <v>18</v>
      </c>
      <c r="M3803">
        <f>K3803-L3803</f>
        <v>0</v>
      </c>
      <c r="N3803" t="str">
        <f>IF(K3803&gt;L3803,"HIGH ZONE BIAS",IF(K3803&lt;L3803,"LOW ZONE BIAS","EQUILIBRIUM"))</f>
        <v>EQUILIBRIUM</v>
      </c>
    </row>
    <row r="3804">
      <c r="A3804">
        <v>23767</v>
      </c>
      <c r="B3804" t="str">
        <v>2023-10-27</v>
      </c>
      <c r="C3804" t="str">
        <v>Midday</v>
      </c>
      <c r="D3804">
        <v>23</v>
      </c>
      <c r="E3804" t="str">
        <f>IF(MOD(D3804,2)=0,"EVEN","ODD")</f>
        <v>ODD</v>
      </c>
      <c r="F3804" t="str">
        <f>IF(D3804&lt;=18,"LOW (1-18)","HIGH (19-36)")</f>
        <v>HIGH (19-36)</v>
      </c>
      <c r="G3804">
        <f>INT((D3804-1)/6)+1</f>
        <v>4</v>
      </c>
      <c r="H3804">
        <f>MOD(D3804-1,6)+1</f>
        <v>5</v>
      </c>
      <c r="I3804">
        <f>37-D3804</f>
        <v>14</v>
      </c>
      <c r="J3804">
        <f>ABS(D3804-D3805)</f>
        <v>12</v>
      </c>
      <c r="K3804">
        <f>AVERAGE(D3804:D3808)</f>
        <v>23</v>
      </c>
      <c r="L3804">
        <f>AVERAGE(D3804:D3823)</f>
        <v>23</v>
      </c>
      <c r="M3804">
        <f>K3804-L3804</f>
        <v>0</v>
      </c>
      <c r="N3804" t="str">
        <f>IF(K3804&gt;L3804,"HIGH ZONE BIAS",IF(K3804&lt;L3804,"LOW ZONE BIAS","EQUILIBRIUM"))</f>
        <v>EQUILIBRIUM</v>
      </c>
    </row>
    <row r="3805">
      <c r="A3805">
        <v>23766</v>
      </c>
      <c r="B3805" t="str">
        <v>2023-10-27</v>
      </c>
      <c r="C3805" t="str">
        <v>Morning</v>
      </c>
      <c r="D3805">
        <v>11</v>
      </c>
      <c r="E3805" t="str">
        <f>IF(MOD(D3805,2)=0,"EVEN","ODD")</f>
        <v>ODD</v>
      </c>
      <c r="F3805" t="str">
        <f>IF(D3805&lt;=18,"LOW (1-18)","HIGH (19-36)")</f>
        <v>LOW (1-18)</v>
      </c>
      <c r="G3805">
        <f>INT((D3805-1)/6)+1</f>
        <v>2</v>
      </c>
      <c r="H3805">
        <f>MOD(D3805-1,6)+1</f>
        <v>5</v>
      </c>
      <c r="I3805">
        <f>37-D3805</f>
        <v>26</v>
      </c>
      <c r="J3805">
        <f>ABS(D3805-D3806)</f>
        <v>25</v>
      </c>
      <c r="K3805">
        <f>AVERAGE(D3805:D3809)</f>
        <v>11</v>
      </c>
      <c r="L3805">
        <f>AVERAGE(D3805:D3824)</f>
        <v>11</v>
      </c>
      <c r="M3805">
        <f>K3805-L3805</f>
        <v>0</v>
      </c>
      <c r="N3805" t="str">
        <f>IF(K3805&gt;L3805,"HIGH ZONE BIAS",IF(K3805&lt;L3805,"LOW ZONE BIAS","EQUILIBRIUM"))</f>
        <v>EQUILIBRIUM</v>
      </c>
    </row>
    <row r="3806">
      <c r="A3806">
        <v>23765</v>
      </c>
      <c r="B3806" t="str">
        <v>2023-10-26</v>
      </c>
      <c r="C3806" t="str">
        <v>Evening</v>
      </c>
      <c r="D3806">
        <v>36</v>
      </c>
      <c r="E3806" t="str">
        <f>IF(MOD(D3806,2)=0,"EVEN","ODD")</f>
        <v>EVEN</v>
      </c>
      <c r="F3806" t="str">
        <f>IF(D3806&lt;=18,"LOW (1-18)","HIGH (19-36)")</f>
        <v>HIGH (19-36)</v>
      </c>
      <c r="G3806">
        <f>INT((D3806-1)/6)+1</f>
        <v>6</v>
      </c>
      <c r="H3806">
        <f>MOD(D3806-1,6)+1</f>
        <v>6</v>
      </c>
      <c r="I3806">
        <f>37-D3806</f>
        <v>1</v>
      </c>
      <c r="J3806">
        <f>ABS(D3806-D3807)</f>
        <v>28</v>
      </c>
      <c r="K3806">
        <f>AVERAGE(D3806:D3810)</f>
        <v>36</v>
      </c>
      <c r="L3806">
        <f>AVERAGE(D3806:D3825)</f>
        <v>36</v>
      </c>
      <c r="M3806">
        <f>K3806-L3806</f>
        <v>0</v>
      </c>
      <c r="N3806" t="str">
        <f>IF(K3806&gt;L3806,"HIGH ZONE BIAS",IF(K3806&lt;L3806,"LOW ZONE BIAS","EQUILIBRIUM"))</f>
        <v>EQUILIBRIUM</v>
      </c>
    </row>
    <row r="3807">
      <c r="A3807">
        <v>23764</v>
      </c>
      <c r="B3807" t="str">
        <v>2023-10-26</v>
      </c>
      <c r="C3807" t="str">
        <v>Afternoon</v>
      </c>
      <c r="D3807">
        <v>8</v>
      </c>
      <c r="E3807" t="str">
        <f>IF(MOD(D3807,2)=0,"EVEN","ODD")</f>
        <v>EVEN</v>
      </c>
      <c r="F3807" t="str">
        <f>IF(D3807&lt;=18,"LOW (1-18)","HIGH (19-36)")</f>
        <v>LOW (1-18)</v>
      </c>
      <c r="G3807">
        <f>INT((D3807-1)/6)+1</f>
        <v>2</v>
      </c>
      <c r="H3807">
        <f>MOD(D3807-1,6)+1</f>
        <v>2</v>
      </c>
      <c r="I3807">
        <f>37-D3807</f>
        <v>29</v>
      </c>
      <c r="J3807">
        <f>ABS(D3807-D3808)</f>
        <v>16</v>
      </c>
      <c r="K3807">
        <f>AVERAGE(D3807:D3811)</f>
        <v>8</v>
      </c>
      <c r="L3807">
        <f>AVERAGE(D3807:D3826)</f>
        <v>8</v>
      </c>
      <c r="M3807">
        <f>K3807-L3807</f>
        <v>0</v>
      </c>
      <c r="N3807" t="str">
        <f>IF(K3807&gt;L3807,"HIGH ZONE BIAS",IF(K3807&lt;L3807,"LOW ZONE BIAS","EQUILIBRIUM"))</f>
        <v>EQUILIBRIUM</v>
      </c>
    </row>
    <row r="3808">
      <c r="A3808">
        <v>23763</v>
      </c>
      <c r="B3808" t="str">
        <v>2023-10-26</v>
      </c>
      <c r="C3808" t="str">
        <v>Midday</v>
      </c>
      <c r="D3808">
        <v>24</v>
      </c>
      <c r="E3808" t="str">
        <f>IF(MOD(D3808,2)=0,"EVEN","ODD")</f>
        <v>EVEN</v>
      </c>
      <c r="F3808" t="str">
        <f>IF(D3808&lt;=18,"LOW (1-18)","HIGH (19-36)")</f>
        <v>HIGH (19-36)</v>
      </c>
      <c r="G3808">
        <f>INT((D3808-1)/6)+1</f>
        <v>4</v>
      </c>
      <c r="H3808">
        <f>MOD(D3808-1,6)+1</f>
        <v>6</v>
      </c>
      <c r="I3808">
        <f>37-D3808</f>
        <v>13</v>
      </c>
      <c r="J3808">
        <f>ABS(D3808-D3809)</f>
        <v>6</v>
      </c>
      <c r="K3808">
        <f>AVERAGE(D3808:D3812)</f>
        <v>24</v>
      </c>
      <c r="L3808">
        <f>AVERAGE(D3808:D3827)</f>
        <v>24</v>
      </c>
      <c r="M3808">
        <f>K3808-L3808</f>
        <v>0</v>
      </c>
      <c r="N3808" t="str">
        <f>IF(K3808&gt;L3808,"HIGH ZONE BIAS",IF(K3808&lt;L3808,"LOW ZONE BIAS","EQUILIBRIUM"))</f>
        <v>EQUILIBRIUM</v>
      </c>
    </row>
    <row r="3809">
      <c r="A3809">
        <v>23762</v>
      </c>
      <c r="B3809" t="str">
        <v>2023-10-26</v>
      </c>
      <c r="C3809" t="str">
        <v>Morning</v>
      </c>
      <c r="D3809">
        <v>30</v>
      </c>
      <c r="E3809" t="str">
        <f>IF(MOD(D3809,2)=0,"EVEN","ODD")</f>
        <v>EVEN</v>
      </c>
      <c r="F3809" t="str">
        <f>IF(D3809&lt;=18,"LOW (1-18)","HIGH (19-36)")</f>
        <v>HIGH (19-36)</v>
      </c>
      <c r="G3809">
        <f>INT((D3809-1)/6)+1</f>
        <v>5</v>
      </c>
      <c r="H3809">
        <f>MOD(D3809-1,6)+1</f>
        <v>6</v>
      </c>
      <c r="I3809">
        <f>37-D3809</f>
        <v>7</v>
      </c>
      <c r="J3809">
        <f>ABS(D3809-D3810)</f>
        <v>27</v>
      </c>
      <c r="K3809">
        <f>AVERAGE(D3809:D3813)</f>
        <v>30</v>
      </c>
      <c r="L3809">
        <f>AVERAGE(D3809:D3828)</f>
        <v>30</v>
      </c>
      <c r="M3809">
        <f>K3809-L3809</f>
        <v>0</v>
      </c>
      <c r="N3809" t="str">
        <f>IF(K3809&gt;L3809,"HIGH ZONE BIAS",IF(K3809&lt;L3809,"LOW ZONE BIAS","EQUILIBRIUM"))</f>
        <v>EQUILIBRIUM</v>
      </c>
    </row>
    <row r="3810">
      <c r="A3810">
        <v>23761</v>
      </c>
      <c r="B3810" t="str">
        <v>2023-10-25</v>
      </c>
      <c r="C3810" t="str">
        <v>Evening</v>
      </c>
      <c r="D3810">
        <v>3</v>
      </c>
      <c r="E3810" t="str">
        <f>IF(MOD(D3810,2)=0,"EVEN","ODD")</f>
        <v>ODD</v>
      </c>
      <c r="F3810" t="str">
        <f>IF(D3810&lt;=18,"LOW (1-18)","HIGH (19-36)")</f>
        <v>LOW (1-18)</v>
      </c>
      <c r="G3810">
        <f>INT((D3810-1)/6)+1</f>
        <v>1</v>
      </c>
      <c r="H3810">
        <f>MOD(D3810-1,6)+1</f>
        <v>3</v>
      </c>
      <c r="I3810">
        <f>37-D3810</f>
        <v>34</v>
      </c>
      <c r="J3810">
        <f>ABS(D3810-D3811)</f>
        <v>8</v>
      </c>
      <c r="K3810">
        <f>AVERAGE(D3810:D3814)</f>
        <v>3</v>
      </c>
      <c r="L3810">
        <f>AVERAGE(D3810:D3829)</f>
        <v>3</v>
      </c>
      <c r="M3810">
        <f>K3810-L3810</f>
        <v>0</v>
      </c>
      <c r="N3810" t="str">
        <f>IF(K3810&gt;L3810,"HIGH ZONE BIAS",IF(K3810&lt;L3810,"LOW ZONE BIAS","EQUILIBRIUM"))</f>
        <v>EQUILIBRIUM</v>
      </c>
    </row>
    <row r="3811">
      <c r="A3811">
        <v>23760</v>
      </c>
      <c r="B3811" t="str">
        <v>2023-10-25</v>
      </c>
      <c r="C3811" t="str">
        <v>Afternoon</v>
      </c>
      <c r="D3811">
        <v>11</v>
      </c>
      <c r="E3811" t="str">
        <f>IF(MOD(D3811,2)=0,"EVEN","ODD")</f>
        <v>ODD</v>
      </c>
      <c r="F3811" t="str">
        <f>IF(D3811&lt;=18,"LOW (1-18)","HIGH (19-36)")</f>
        <v>LOW (1-18)</v>
      </c>
      <c r="G3811">
        <f>INT((D3811-1)/6)+1</f>
        <v>2</v>
      </c>
      <c r="H3811">
        <f>MOD(D3811-1,6)+1</f>
        <v>5</v>
      </c>
      <c r="I3811">
        <f>37-D3811</f>
        <v>26</v>
      </c>
      <c r="J3811">
        <f>ABS(D3811-D3812)</f>
        <v>1</v>
      </c>
      <c r="K3811">
        <f>AVERAGE(D3811:D3815)</f>
        <v>11</v>
      </c>
      <c r="L3811">
        <f>AVERAGE(D3811:D3830)</f>
        <v>11</v>
      </c>
      <c r="M3811">
        <f>K3811-L3811</f>
        <v>0</v>
      </c>
      <c r="N3811" t="str">
        <f>IF(K3811&gt;L3811,"HIGH ZONE BIAS",IF(K3811&lt;L3811,"LOW ZONE BIAS","EQUILIBRIUM"))</f>
        <v>EQUILIBRIUM</v>
      </c>
    </row>
    <row r="3812">
      <c r="A3812">
        <v>23759</v>
      </c>
      <c r="B3812" t="str">
        <v>2023-10-25</v>
      </c>
      <c r="C3812" t="str">
        <v>Midday</v>
      </c>
      <c r="D3812">
        <v>10</v>
      </c>
      <c r="E3812" t="str">
        <f>IF(MOD(D3812,2)=0,"EVEN","ODD")</f>
        <v>EVEN</v>
      </c>
      <c r="F3812" t="str">
        <f>IF(D3812&lt;=18,"LOW (1-18)","HIGH (19-36)")</f>
        <v>LOW (1-18)</v>
      </c>
      <c r="G3812">
        <f>INT((D3812-1)/6)+1</f>
        <v>2</v>
      </c>
      <c r="H3812">
        <f>MOD(D3812-1,6)+1</f>
        <v>4</v>
      </c>
      <c r="I3812">
        <f>37-D3812</f>
        <v>27</v>
      </c>
      <c r="J3812">
        <f>ABS(D3812-D3813)</f>
        <v>15</v>
      </c>
      <c r="K3812">
        <f>AVERAGE(D3812:D3816)</f>
        <v>10</v>
      </c>
      <c r="L3812">
        <f>AVERAGE(D3812:D3831)</f>
        <v>10</v>
      </c>
      <c r="M3812">
        <f>K3812-L3812</f>
        <v>0</v>
      </c>
      <c r="N3812" t="str">
        <f>IF(K3812&gt;L3812,"HIGH ZONE BIAS",IF(K3812&lt;L3812,"LOW ZONE BIAS","EQUILIBRIUM"))</f>
        <v>EQUILIBRIUM</v>
      </c>
    </row>
    <row r="3813">
      <c r="A3813">
        <v>23758</v>
      </c>
      <c r="B3813" t="str">
        <v>2023-10-25</v>
      </c>
      <c r="C3813" t="str">
        <v>Morning</v>
      </c>
      <c r="D3813">
        <v>25</v>
      </c>
      <c r="E3813" t="str">
        <f>IF(MOD(D3813,2)=0,"EVEN","ODD")</f>
        <v>ODD</v>
      </c>
      <c r="F3813" t="str">
        <f>IF(D3813&lt;=18,"LOW (1-18)","HIGH (19-36)")</f>
        <v>HIGH (19-36)</v>
      </c>
      <c r="G3813">
        <f>INT((D3813-1)/6)+1</f>
        <v>5</v>
      </c>
      <c r="H3813">
        <f>MOD(D3813-1,6)+1</f>
        <v>1</v>
      </c>
      <c r="I3813">
        <f>37-D3813</f>
        <v>12</v>
      </c>
      <c r="J3813">
        <f>ABS(D3813-D3814)</f>
        <v>10</v>
      </c>
      <c r="K3813">
        <f>AVERAGE(D3813:D3817)</f>
        <v>25</v>
      </c>
      <c r="L3813">
        <f>AVERAGE(D3813:D3832)</f>
        <v>25</v>
      </c>
      <c r="M3813">
        <f>K3813-L3813</f>
        <v>0</v>
      </c>
      <c r="N3813" t="str">
        <f>IF(K3813&gt;L3813,"HIGH ZONE BIAS",IF(K3813&lt;L3813,"LOW ZONE BIAS","EQUILIBRIUM"))</f>
        <v>EQUILIBRIUM</v>
      </c>
    </row>
    <row r="3814">
      <c r="A3814">
        <v>23757</v>
      </c>
      <c r="B3814" t="str">
        <v>2023-10-24</v>
      </c>
      <c r="C3814" t="str">
        <v>Evening</v>
      </c>
      <c r="D3814">
        <v>15</v>
      </c>
      <c r="E3814" t="str">
        <f>IF(MOD(D3814,2)=0,"EVEN","ODD")</f>
        <v>ODD</v>
      </c>
      <c r="F3814" t="str">
        <f>IF(D3814&lt;=18,"LOW (1-18)","HIGH (19-36)")</f>
        <v>LOW (1-18)</v>
      </c>
      <c r="G3814">
        <f>INT((D3814-1)/6)+1</f>
        <v>3</v>
      </c>
      <c r="H3814">
        <f>MOD(D3814-1,6)+1</f>
        <v>3</v>
      </c>
      <c r="I3814">
        <f>37-D3814</f>
        <v>22</v>
      </c>
      <c r="J3814">
        <f>ABS(D3814-D3815)</f>
        <v>9</v>
      </c>
      <c r="K3814">
        <f>AVERAGE(D3814:D3818)</f>
        <v>15</v>
      </c>
      <c r="L3814">
        <f>AVERAGE(D3814:D3833)</f>
        <v>15</v>
      </c>
      <c r="M3814">
        <f>K3814-L3814</f>
        <v>0</v>
      </c>
      <c r="N3814" t="str">
        <f>IF(K3814&gt;L3814,"HIGH ZONE BIAS",IF(K3814&lt;L3814,"LOW ZONE BIAS","EQUILIBRIUM"))</f>
        <v>EQUILIBRIUM</v>
      </c>
    </row>
    <row r="3815">
      <c r="A3815">
        <v>23756</v>
      </c>
      <c r="B3815" t="str">
        <v>2023-10-24</v>
      </c>
      <c r="C3815" t="str">
        <v>Afternoon</v>
      </c>
      <c r="D3815">
        <v>6</v>
      </c>
      <c r="E3815" t="str">
        <f>IF(MOD(D3815,2)=0,"EVEN","ODD")</f>
        <v>EVEN</v>
      </c>
      <c r="F3815" t="str">
        <f>IF(D3815&lt;=18,"LOW (1-18)","HIGH (19-36)")</f>
        <v>LOW (1-18)</v>
      </c>
      <c r="G3815">
        <f>INT((D3815-1)/6)+1</f>
        <v>1</v>
      </c>
      <c r="H3815">
        <f>MOD(D3815-1,6)+1</f>
        <v>6</v>
      </c>
      <c r="I3815">
        <f>37-D3815</f>
        <v>31</v>
      </c>
      <c r="J3815">
        <f>ABS(D3815-D3816)</f>
        <v>5</v>
      </c>
      <c r="K3815">
        <f>AVERAGE(D3815:D3819)</f>
        <v>6</v>
      </c>
      <c r="L3815">
        <f>AVERAGE(D3815:D3834)</f>
        <v>6</v>
      </c>
      <c r="M3815">
        <f>K3815-L3815</f>
        <v>0</v>
      </c>
      <c r="N3815" t="str">
        <f>IF(K3815&gt;L3815,"HIGH ZONE BIAS",IF(K3815&lt;L3815,"LOW ZONE BIAS","EQUILIBRIUM"))</f>
        <v>EQUILIBRIUM</v>
      </c>
    </row>
    <row r="3816">
      <c r="A3816">
        <v>23755</v>
      </c>
      <c r="B3816" t="str">
        <v>2023-10-24</v>
      </c>
      <c r="C3816" t="str">
        <v>Midday</v>
      </c>
      <c r="D3816">
        <v>11</v>
      </c>
      <c r="E3816" t="str">
        <f>IF(MOD(D3816,2)=0,"EVEN","ODD")</f>
        <v>ODD</v>
      </c>
      <c r="F3816" t="str">
        <f>IF(D3816&lt;=18,"LOW (1-18)","HIGH (19-36)")</f>
        <v>LOW (1-18)</v>
      </c>
      <c r="G3816">
        <f>INT((D3816-1)/6)+1</f>
        <v>2</v>
      </c>
      <c r="H3816">
        <f>MOD(D3816-1,6)+1</f>
        <v>5</v>
      </c>
      <c r="I3816">
        <f>37-D3816</f>
        <v>26</v>
      </c>
      <c r="J3816">
        <f>ABS(D3816-D3817)</f>
        <v>11</v>
      </c>
      <c r="K3816">
        <f>AVERAGE(D3816:D3820)</f>
        <v>11</v>
      </c>
      <c r="L3816">
        <f>AVERAGE(D3816:D3835)</f>
        <v>11</v>
      </c>
      <c r="M3816">
        <f>K3816-L3816</f>
        <v>0</v>
      </c>
      <c r="N3816" t="str">
        <f>IF(K3816&gt;L3816,"HIGH ZONE BIAS",IF(K3816&lt;L3816,"LOW ZONE BIAS","EQUILIBRIUM"))</f>
        <v>EQUILIBRIUM</v>
      </c>
    </row>
    <row r="3817">
      <c r="A3817">
        <v>23754</v>
      </c>
      <c r="B3817" t="str">
        <v>2023-10-24</v>
      </c>
      <c r="C3817" t="str">
        <v>Morning</v>
      </c>
      <c r="D3817">
        <v>22</v>
      </c>
      <c r="E3817" t="str">
        <f>IF(MOD(D3817,2)=0,"EVEN","ODD")</f>
        <v>EVEN</v>
      </c>
      <c r="F3817" t="str">
        <f>IF(D3817&lt;=18,"LOW (1-18)","HIGH (19-36)")</f>
        <v>HIGH (19-36)</v>
      </c>
      <c r="G3817">
        <f>INT((D3817-1)/6)+1</f>
        <v>4</v>
      </c>
      <c r="H3817">
        <f>MOD(D3817-1,6)+1</f>
        <v>4</v>
      </c>
      <c r="I3817">
        <f>37-D3817</f>
        <v>15</v>
      </c>
      <c r="J3817">
        <f>ABS(D3817-D3818)</f>
        <v>10</v>
      </c>
      <c r="K3817">
        <f>AVERAGE(D3817:D3821)</f>
        <v>22</v>
      </c>
      <c r="L3817">
        <f>AVERAGE(D3817:D3836)</f>
        <v>22</v>
      </c>
      <c r="M3817">
        <f>K3817-L3817</f>
        <v>0</v>
      </c>
      <c r="N3817" t="str">
        <f>IF(K3817&gt;L3817,"HIGH ZONE BIAS",IF(K3817&lt;L3817,"LOW ZONE BIAS","EQUILIBRIUM"))</f>
        <v>EQUILIBRIUM</v>
      </c>
    </row>
    <row r="3818">
      <c r="A3818">
        <v>23753</v>
      </c>
      <c r="B3818" t="str">
        <v>2023-10-23</v>
      </c>
      <c r="C3818" t="str">
        <v>Evening</v>
      </c>
      <c r="D3818">
        <v>12</v>
      </c>
      <c r="E3818" t="str">
        <f>IF(MOD(D3818,2)=0,"EVEN","ODD")</f>
        <v>EVEN</v>
      </c>
      <c r="F3818" t="str">
        <f>IF(D3818&lt;=18,"LOW (1-18)","HIGH (19-36)")</f>
        <v>LOW (1-18)</v>
      </c>
      <c r="G3818">
        <f>INT((D3818-1)/6)+1</f>
        <v>2</v>
      </c>
      <c r="H3818">
        <f>MOD(D3818-1,6)+1</f>
        <v>6</v>
      </c>
      <c r="I3818">
        <f>37-D3818</f>
        <v>25</v>
      </c>
      <c r="J3818">
        <f>ABS(D3818-D3819)</f>
        <v>20</v>
      </c>
      <c r="K3818">
        <f>AVERAGE(D3818:D3822)</f>
        <v>12</v>
      </c>
      <c r="L3818">
        <f>AVERAGE(D3818:D3837)</f>
        <v>12</v>
      </c>
      <c r="M3818">
        <f>K3818-L3818</f>
        <v>0</v>
      </c>
      <c r="N3818" t="str">
        <f>IF(K3818&gt;L3818,"HIGH ZONE BIAS",IF(K3818&lt;L3818,"LOW ZONE BIAS","EQUILIBRIUM"))</f>
        <v>EQUILIBRIUM</v>
      </c>
    </row>
    <row r="3819">
      <c r="A3819">
        <v>23752</v>
      </c>
      <c r="B3819" t="str">
        <v>2023-10-23</v>
      </c>
      <c r="C3819" t="str">
        <v>Afternoon</v>
      </c>
      <c r="D3819">
        <v>32</v>
      </c>
      <c r="E3819" t="str">
        <f>IF(MOD(D3819,2)=0,"EVEN","ODD")</f>
        <v>EVEN</v>
      </c>
      <c r="F3819" t="str">
        <f>IF(D3819&lt;=18,"LOW (1-18)","HIGH (19-36)")</f>
        <v>HIGH (19-36)</v>
      </c>
      <c r="G3819">
        <f>INT((D3819-1)/6)+1</f>
        <v>6</v>
      </c>
      <c r="H3819">
        <f>MOD(D3819-1,6)+1</f>
        <v>2</v>
      </c>
      <c r="I3819">
        <f>37-D3819</f>
        <v>5</v>
      </c>
      <c r="J3819">
        <f>ABS(D3819-D3820)</f>
        <v>16</v>
      </c>
      <c r="K3819">
        <f>AVERAGE(D3819:D3823)</f>
        <v>32</v>
      </c>
      <c r="L3819">
        <f>AVERAGE(D3819:D3838)</f>
        <v>32</v>
      </c>
      <c r="M3819">
        <f>K3819-L3819</f>
        <v>0</v>
      </c>
      <c r="N3819" t="str">
        <f>IF(K3819&gt;L3819,"HIGH ZONE BIAS",IF(K3819&lt;L3819,"LOW ZONE BIAS","EQUILIBRIUM"))</f>
        <v>EQUILIBRIUM</v>
      </c>
    </row>
    <row r="3820">
      <c r="A3820">
        <v>23751</v>
      </c>
      <c r="B3820" t="str">
        <v>2023-10-23</v>
      </c>
      <c r="C3820" t="str">
        <v>Midday</v>
      </c>
      <c r="D3820">
        <v>16</v>
      </c>
      <c r="E3820" t="str">
        <f>IF(MOD(D3820,2)=0,"EVEN","ODD")</f>
        <v>EVEN</v>
      </c>
      <c r="F3820" t="str">
        <f>IF(D3820&lt;=18,"LOW (1-18)","HIGH (19-36)")</f>
        <v>LOW (1-18)</v>
      </c>
      <c r="G3820">
        <f>INT((D3820-1)/6)+1</f>
        <v>3</v>
      </c>
      <c r="H3820">
        <f>MOD(D3820-1,6)+1</f>
        <v>4</v>
      </c>
      <c r="I3820">
        <f>37-D3820</f>
        <v>21</v>
      </c>
      <c r="J3820">
        <f>ABS(D3820-D3821)</f>
        <v>6</v>
      </c>
      <c r="K3820">
        <f>AVERAGE(D3820:D3824)</f>
        <v>16</v>
      </c>
      <c r="L3820">
        <f>AVERAGE(D3820:D3839)</f>
        <v>16</v>
      </c>
      <c r="M3820">
        <f>K3820-L3820</f>
        <v>0</v>
      </c>
      <c r="N3820" t="str">
        <f>IF(K3820&gt;L3820,"HIGH ZONE BIAS",IF(K3820&lt;L3820,"LOW ZONE BIAS","EQUILIBRIUM"))</f>
        <v>EQUILIBRIUM</v>
      </c>
    </row>
    <row r="3821">
      <c r="A3821">
        <v>23750</v>
      </c>
      <c r="B3821" t="str">
        <v>2023-10-23</v>
      </c>
      <c r="C3821" t="str">
        <v>Morning</v>
      </c>
      <c r="D3821">
        <v>10</v>
      </c>
      <c r="E3821" t="str">
        <f>IF(MOD(D3821,2)=0,"EVEN","ODD")</f>
        <v>EVEN</v>
      </c>
      <c r="F3821" t="str">
        <f>IF(D3821&lt;=18,"LOW (1-18)","HIGH (19-36)")</f>
        <v>LOW (1-18)</v>
      </c>
      <c r="G3821">
        <f>INT((D3821-1)/6)+1</f>
        <v>2</v>
      </c>
      <c r="H3821">
        <f>MOD(D3821-1,6)+1</f>
        <v>4</v>
      </c>
      <c r="I3821">
        <f>37-D3821</f>
        <v>27</v>
      </c>
      <c r="J3821">
        <f>ABS(D3821-D3822)</f>
        <v>3</v>
      </c>
      <c r="K3821">
        <f>AVERAGE(D3821:D3825)</f>
        <v>10</v>
      </c>
      <c r="L3821">
        <f>AVERAGE(D3821:D3840)</f>
        <v>10</v>
      </c>
      <c r="M3821">
        <f>K3821-L3821</f>
        <v>0</v>
      </c>
      <c r="N3821" t="str">
        <f>IF(K3821&gt;L3821,"HIGH ZONE BIAS",IF(K3821&lt;L3821,"LOW ZONE BIAS","EQUILIBRIUM"))</f>
        <v>EQUILIBRIUM</v>
      </c>
    </row>
    <row r="3822">
      <c r="A3822">
        <v>23749</v>
      </c>
      <c r="B3822" t="str">
        <v>2023-10-21</v>
      </c>
      <c r="C3822" t="str">
        <v>Evening</v>
      </c>
      <c r="D3822">
        <v>13</v>
      </c>
      <c r="E3822" t="str">
        <f>IF(MOD(D3822,2)=0,"EVEN","ODD")</f>
        <v>ODD</v>
      </c>
      <c r="F3822" t="str">
        <f>IF(D3822&lt;=18,"LOW (1-18)","HIGH (19-36)")</f>
        <v>LOW (1-18)</v>
      </c>
      <c r="G3822">
        <f>INT((D3822-1)/6)+1</f>
        <v>3</v>
      </c>
      <c r="H3822">
        <f>MOD(D3822-1,6)+1</f>
        <v>1</v>
      </c>
      <c r="I3822">
        <f>37-D3822</f>
        <v>24</v>
      </c>
      <c r="J3822">
        <f>ABS(D3822-D3823)</f>
        <v>0</v>
      </c>
      <c r="K3822">
        <f>AVERAGE(D3822:D3826)</f>
        <v>13</v>
      </c>
      <c r="L3822">
        <f>AVERAGE(D3822:D3841)</f>
        <v>13</v>
      </c>
      <c r="M3822">
        <f>K3822-L3822</f>
        <v>0</v>
      </c>
      <c r="N3822" t="str">
        <f>IF(K3822&gt;L3822,"HIGH ZONE BIAS",IF(K3822&lt;L3822,"LOW ZONE BIAS","EQUILIBRIUM"))</f>
        <v>EQUILIBRIUM</v>
      </c>
    </row>
    <row r="3823">
      <c r="A3823">
        <v>23748</v>
      </c>
      <c r="B3823" t="str">
        <v>2023-10-21</v>
      </c>
      <c r="C3823" t="str">
        <v>Afternoon</v>
      </c>
      <c r="D3823">
        <v>13</v>
      </c>
      <c r="E3823" t="str">
        <f>IF(MOD(D3823,2)=0,"EVEN","ODD")</f>
        <v>ODD</v>
      </c>
      <c r="F3823" t="str">
        <f>IF(D3823&lt;=18,"LOW (1-18)","HIGH (19-36)")</f>
        <v>LOW (1-18)</v>
      </c>
      <c r="G3823">
        <f>INT((D3823-1)/6)+1</f>
        <v>3</v>
      </c>
      <c r="H3823">
        <f>MOD(D3823-1,6)+1</f>
        <v>1</v>
      </c>
      <c r="I3823">
        <f>37-D3823</f>
        <v>24</v>
      </c>
      <c r="J3823">
        <f>ABS(D3823-D3824)</f>
        <v>9</v>
      </c>
      <c r="K3823">
        <f>AVERAGE(D3823:D3827)</f>
        <v>13</v>
      </c>
      <c r="L3823">
        <f>AVERAGE(D3823:D3842)</f>
        <v>13</v>
      </c>
      <c r="M3823">
        <f>K3823-L3823</f>
        <v>0</v>
      </c>
      <c r="N3823" t="str">
        <f>IF(K3823&gt;L3823,"HIGH ZONE BIAS",IF(K3823&lt;L3823,"LOW ZONE BIAS","EQUILIBRIUM"))</f>
        <v>EQUILIBRIUM</v>
      </c>
    </row>
    <row r="3824">
      <c r="A3824">
        <v>23747</v>
      </c>
      <c r="B3824" t="str">
        <v>2023-10-21</v>
      </c>
      <c r="C3824" t="str">
        <v>Midday</v>
      </c>
      <c r="D3824">
        <v>4</v>
      </c>
      <c r="E3824" t="str">
        <f>IF(MOD(D3824,2)=0,"EVEN","ODD")</f>
        <v>EVEN</v>
      </c>
      <c r="F3824" t="str">
        <f>IF(D3824&lt;=18,"LOW (1-18)","HIGH (19-36)")</f>
        <v>LOW (1-18)</v>
      </c>
      <c r="G3824">
        <f>INT((D3824-1)/6)+1</f>
        <v>1</v>
      </c>
      <c r="H3824">
        <f>MOD(D3824-1,6)+1</f>
        <v>4</v>
      </c>
      <c r="I3824">
        <f>37-D3824</f>
        <v>33</v>
      </c>
      <c r="J3824">
        <f>ABS(D3824-D3825)</f>
        <v>5</v>
      </c>
      <c r="K3824">
        <f>AVERAGE(D3824:D3828)</f>
        <v>4</v>
      </c>
      <c r="L3824">
        <f>AVERAGE(D3824:D3843)</f>
        <v>4</v>
      </c>
      <c r="M3824">
        <f>K3824-L3824</f>
        <v>0</v>
      </c>
      <c r="N3824" t="str">
        <f>IF(K3824&gt;L3824,"HIGH ZONE BIAS",IF(K3824&lt;L3824,"LOW ZONE BIAS","EQUILIBRIUM"))</f>
        <v>EQUILIBRIUM</v>
      </c>
    </row>
    <row r="3825">
      <c r="A3825">
        <v>23746</v>
      </c>
      <c r="B3825" t="str">
        <v>2023-10-21</v>
      </c>
      <c r="C3825" t="str">
        <v>Morning</v>
      </c>
      <c r="D3825">
        <v>9</v>
      </c>
      <c r="E3825" t="str">
        <f>IF(MOD(D3825,2)=0,"EVEN","ODD")</f>
        <v>ODD</v>
      </c>
      <c r="F3825" t="str">
        <f>IF(D3825&lt;=18,"LOW (1-18)","HIGH (19-36)")</f>
        <v>LOW (1-18)</v>
      </c>
      <c r="G3825">
        <f>INT((D3825-1)/6)+1</f>
        <v>2</v>
      </c>
      <c r="H3825">
        <f>MOD(D3825-1,6)+1</f>
        <v>3</v>
      </c>
      <c r="I3825">
        <f>37-D3825</f>
        <v>28</v>
      </c>
      <c r="J3825">
        <f>ABS(D3825-D3826)</f>
        <v>3</v>
      </c>
      <c r="K3825">
        <f>AVERAGE(D3825:D3829)</f>
        <v>9</v>
      </c>
      <c r="L3825">
        <f>AVERAGE(D3825:D3844)</f>
        <v>9</v>
      </c>
      <c r="M3825">
        <f>K3825-L3825</f>
        <v>0</v>
      </c>
      <c r="N3825" t="str">
        <f>IF(K3825&gt;L3825,"HIGH ZONE BIAS",IF(K3825&lt;L3825,"LOW ZONE BIAS","EQUILIBRIUM"))</f>
        <v>EQUILIBRIUM</v>
      </c>
    </row>
    <row r="3826">
      <c r="A3826">
        <v>23745</v>
      </c>
      <c r="B3826" t="str">
        <v>2023-10-20</v>
      </c>
      <c r="C3826" t="str">
        <v>Evening</v>
      </c>
      <c r="D3826">
        <v>12</v>
      </c>
      <c r="E3826" t="str">
        <f>IF(MOD(D3826,2)=0,"EVEN","ODD")</f>
        <v>EVEN</v>
      </c>
      <c r="F3826" t="str">
        <f>IF(D3826&lt;=18,"LOW (1-18)","HIGH (19-36)")</f>
        <v>LOW (1-18)</v>
      </c>
      <c r="G3826">
        <f>INT((D3826-1)/6)+1</f>
        <v>2</v>
      </c>
      <c r="H3826">
        <f>MOD(D3826-1,6)+1</f>
        <v>6</v>
      </c>
      <c r="I3826">
        <f>37-D3826</f>
        <v>25</v>
      </c>
      <c r="J3826">
        <f>ABS(D3826-D3827)</f>
        <v>9</v>
      </c>
      <c r="K3826">
        <f>AVERAGE(D3826:D3830)</f>
        <v>12</v>
      </c>
      <c r="L3826">
        <f>AVERAGE(D3826:D3845)</f>
        <v>12</v>
      </c>
      <c r="M3826">
        <f>K3826-L3826</f>
        <v>0</v>
      </c>
      <c r="N3826" t="str">
        <f>IF(K3826&gt;L3826,"HIGH ZONE BIAS",IF(K3826&lt;L3826,"LOW ZONE BIAS","EQUILIBRIUM"))</f>
        <v>EQUILIBRIUM</v>
      </c>
    </row>
    <row r="3827">
      <c r="A3827">
        <v>23744</v>
      </c>
      <c r="B3827" t="str">
        <v>2023-10-20</v>
      </c>
      <c r="C3827" t="str">
        <v>Afternoon</v>
      </c>
      <c r="D3827">
        <v>21</v>
      </c>
      <c r="E3827" t="str">
        <f>IF(MOD(D3827,2)=0,"EVEN","ODD")</f>
        <v>ODD</v>
      </c>
      <c r="F3827" t="str">
        <f>IF(D3827&lt;=18,"LOW (1-18)","HIGH (19-36)")</f>
        <v>HIGH (19-36)</v>
      </c>
      <c r="G3827">
        <f>INT((D3827-1)/6)+1</f>
        <v>4</v>
      </c>
      <c r="H3827">
        <f>MOD(D3827-1,6)+1</f>
        <v>3</v>
      </c>
      <c r="I3827">
        <f>37-D3827</f>
        <v>16</v>
      </c>
      <c r="J3827">
        <f>ABS(D3827-D3828)</f>
        <v>7</v>
      </c>
      <c r="K3827">
        <f>AVERAGE(D3827:D3831)</f>
        <v>21</v>
      </c>
      <c r="L3827">
        <f>AVERAGE(D3827:D3846)</f>
        <v>21</v>
      </c>
      <c r="M3827">
        <f>K3827-L3827</f>
        <v>0</v>
      </c>
      <c r="N3827" t="str">
        <f>IF(K3827&gt;L3827,"HIGH ZONE BIAS",IF(K3827&lt;L3827,"LOW ZONE BIAS","EQUILIBRIUM"))</f>
        <v>EQUILIBRIUM</v>
      </c>
    </row>
    <row r="3828">
      <c r="A3828">
        <v>23743</v>
      </c>
      <c r="B3828" t="str">
        <v>2023-10-20</v>
      </c>
      <c r="C3828" t="str">
        <v>Midday</v>
      </c>
      <c r="D3828">
        <v>28</v>
      </c>
      <c r="E3828" t="str">
        <f>IF(MOD(D3828,2)=0,"EVEN","ODD")</f>
        <v>EVEN</v>
      </c>
      <c r="F3828" t="str">
        <f>IF(D3828&lt;=18,"LOW (1-18)","HIGH (19-36)")</f>
        <v>HIGH (19-36)</v>
      </c>
      <c r="G3828">
        <f>INT((D3828-1)/6)+1</f>
        <v>5</v>
      </c>
      <c r="H3828">
        <f>MOD(D3828-1,6)+1</f>
        <v>4</v>
      </c>
      <c r="I3828">
        <f>37-D3828</f>
        <v>9</v>
      </c>
      <c r="J3828">
        <f>ABS(D3828-D3829)</f>
        <v>8</v>
      </c>
      <c r="K3828">
        <f>AVERAGE(D3828:D3832)</f>
        <v>28</v>
      </c>
      <c r="L3828">
        <f>AVERAGE(D3828:D3847)</f>
        <v>28</v>
      </c>
      <c r="M3828">
        <f>K3828-L3828</f>
        <v>0</v>
      </c>
      <c r="N3828" t="str">
        <f>IF(K3828&gt;L3828,"HIGH ZONE BIAS",IF(K3828&lt;L3828,"LOW ZONE BIAS","EQUILIBRIUM"))</f>
        <v>EQUILIBRIUM</v>
      </c>
    </row>
    <row r="3829">
      <c r="A3829">
        <v>23742</v>
      </c>
      <c r="B3829" t="str">
        <v>2023-10-20</v>
      </c>
      <c r="C3829" t="str">
        <v>Morning</v>
      </c>
      <c r="D3829">
        <v>20</v>
      </c>
      <c r="E3829" t="str">
        <f>IF(MOD(D3829,2)=0,"EVEN","ODD")</f>
        <v>EVEN</v>
      </c>
      <c r="F3829" t="str">
        <f>IF(D3829&lt;=18,"LOW (1-18)","HIGH (19-36)")</f>
        <v>HIGH (19-36)</v>
      </c>
      <c r="G3829">
        <f>INT((D3829-1)/6)+1</f>
        <v>4</v>
      </c>
      <c r="H3829">
        <f>MOD(D3829-1,6)+1</f>
        <v>2</v>
      </c>
      <c r="I3829">
        <f>37-D3829</f>
        <v>17</v>
      </c>
      <c r="J3829">
        <f>ABS(D3829-D3830)</f>
        <v>15</v>
      </c>
      <c r="K3829">
        <f>AVERAGE(D3829:D3833)</f>
        <v>20</v>
      </c>
      <c r="L3829">
        <f>AVERAGE(D3829:D3848)</f>
        <v>20</v>
      </c>
      <c r="M3829">
        <f>K3829-L3829</f>
        <v>0</v>
      </c>
      <c r="N3829" t="str">
        <f>IF(K3829&gt;L3829,"HIGH ZONE BIAS",IF(K3829&lt;L3829,"LOW ZONE BIAS","EQUILIBRIUM"))</f>
        <v>EQUILIBRIUM</v>
      </c>
    </row>
    <row r="3830">
      <c r="A3830">
        <v>23741</v>
      </c>
      <c r="B3830" t="str">
        <v>2023-10-19</v>
      </c>
      <c r="C3830" t="str">
        <v>Evening</v>
      </c>
      <c r="D3830">
        <v>35</v>
      </c>
      <c r="E3830" t="str">
        <f>IF(MOD(D3830,2)=0,"EVEN","ODD")</f>
        <v>ODD</v>
      </c>
      <c r="F3830" t="str">
        <f>IF(D3830&lt;=18,"LOW (1-18)","HIGH (19-36)")</f>
        <v>HIGH (19-36)</v>
      </c>
      <c r="G3830">
        <f>INT((D3830-1)/6)+1</f>
        <v>6</v>
      </c>
      <c r="H3830">
        <f>MOD(D3830-1,6)+1</f>
        <v>5</v>
      </c>
      <c r="I3830">
        <f>37-D3830</f>
        <v>2</v>
      </c>
      <c r="J3830">
        <f>ABS(D3830-D3831)</f>
        <v>8</v>
      </c>
      <c r="K3830">
        <f>AVERAGE(D3830:D3834)</f>
        <v>35</v>
      </c>
      <c r="L3830">
        <f>AVERAGE(D3830:D3849)</f>
        <v>35</v>
      </c>
      <c r="M3830">
        <f>K3830-L3830</f>
        <v>0</v>
      </c>
      <c r="N3830" t="str">
        <f>IF(K3830&gt;L3830,"HIGH ZONE BIAS",IF(K3830&lt;L3830,"LOW ZONE BIAS","EQUILIBRIUM"))</f>
        <v>EQUILIBRIUM</v>
      </c>
    </row>
    <row r="3831">
      <c r="A3831">
        <v>23740</v>
      </c>
      <c r="B3831" t="str">
        <v>2023-10-19</v>
      </c>
      <c r="C3831" t="str">
        <v>Afternoon</v>
      </c>
      <c r="D3831">
        <v>27</v>
      </c>
      <c r="E3831" t="str">
        <f>IF(MOD(D3831,2)=0,"EVEN","ODD")</f>
        <v>ODD</v>
      </c>
      <c r="F3831" t="str">
        <f>IF(D3831&lt;=18,"LOW (1-18)","HIGH (19-36)")</f>
        <v>HIGH (19-36)</v>
      </c>
      <c r="G3831">
        <f>INT((D3831-1)/6)+1</f>
        <v>5</v>
      </c>
      <c r="H3831">
        <f>MOD(D3831-1,6)+1</f>
        <v>3</v>
      </c>
      <c r="I3831">
        <f>37-D3831</f>
        <v>10</v>
      </c>
      <c r="J3831">
        <f>ABS(D3831-D3832)</f>
        <v>7</v>
      </c>
      <c r="K3831">
        <f>AVERAGE(D3831:D3835)</f>
        <v>27</v>
      </c>
      <c r="L3831">
        <f>AVERAGE(D3831:D3850)</f>
        <v>27</v>
      </c>
      <c r="M3831">
        <f>K3831-L3831</f>
        <v>0</v>
      </c>
      <c r="N3831" t="str">
        <f>IF(K3831&gt;L3831,"HIGH ZONE BIAS",IF(K3831&lt;L3831,"LOW ZONE BIAS","EQUILIBRIUM"))</f>
        <v>EQUILIBRIUM</v>
      </c>
    </row>
    <row r="3832">
      <c r="A3832">
        <v>23739</v>
      </c>
      <c r="B3832" t="str">
        <v>2023-10-19</v>
      </c>
      <c r="C3832" t="str">
        <v>Midday</v>
      </c>
      <c r="D3832">
        <v>34</v>
      </c>
      <c r="E3832" t="str">
        <f>IF(MOD(D3832,2)=0,"EVEN","ODD")</f>
        <v>EVEN</v>
      </c>
      <c r="F3832" t="str">
        <f>IF(D3832&lt;=18,"LOW (1-18)","HIGH (19-36)")</f>
        <v>HIGH (19-36)</v>
      </c>
      <c r="G3832">
        <f>INT((D3832-1)/6)+1</f>
        <v>6</v>
      </c>
      <c r="H3832">
        <f>MOD(D3832-1,6)+1</f>
        <v>4</v>
      </c>
      <c r="I3832">
        <f>37-D3832</f>
        <v>3</v>
      </c>
      <c r="J3832">
        <f>ABS(D3832-D3833)</f>
        <v>33</v>
      </c>
      <c r="K3832">
        <f>AVERAGE(D3832:D3836)</f>
        <v>34</v>
      </c>
      <c r="L3832">
        <f>AVERAGE(D3832:D3851)</f>
        <v>34</v>
      </c>
      <c r="M3832">
        <f>K3832-L3832</f>
        <v>0</v>
      </c>
      <c r="N3832" t="str">
        <f>IF(K3832&gt;L3832,"HIGH ZONE BIAS",IF(K3832&lt;L3832,"LOW ZONE BIAS","EQUILIBRIUM"))</f>
        <v>EQUILIBRIUM</v>
      </c>
    </row>
    <row r="3833">
      <c r="A3833">
        <v>23738</v>
      </c>
      <c r="B3833" t="str">
        <v>2023-10-19</v>
      </c>
      <c r="C3833" t="str">
        <v>Morning</v>
      </c>
      <c r="D3833">
        <v>1</v>
      </c>
      <c r="E3833" t="str">
        <f>IF(MOD(D3833,2)=0,"EVEN","ODD")</f>
        <v>ODD</v>
      </c>
      <c r="F3833" t="str">
        <f>IF(D3833&lt;=18,"LOW (1-18)","HIGH (19-36)")</f>
        <v>LOW (1-18)</v>
      </c>
      <c r="G3833">
        <f>INT((D3833-1)/6)+1</f>
        <v>1</v>
      </c>
      <c r="H3833">
        <f>MOD(D3833-1,6)+1</f>
        <v>1</v>
      </c>
      <c r="I3833">
        <f>37-D3833</f>
        <v>36</v>
      </c>
      <c r="J3833">
        <f>ABS(D3833-D3834)</f>
        <v>2</v>
      </c>
      <c r="K3833">
        <f>AVERAGE(D3833:D3837)</f>
        <v>1</v>
      </c>
      <c r="L3833">
        <f>AVERAGE(D3833:D3852)</f>
        <v>1</v>
      </c>
      <c r="M3833">
        <f>K3833-L3833</f>
        <v>0</v>
      </c>
      <c r="N3833" t="str">
        <f>IF(K3833&gt;L3833,"HIGH ZONE BIAS",IF(K3833&lt;L3833,"LOW ZONE BIAS","EQUILIBRIUM"))</f>
        <v>EQUILIBRIUM</v>
      </c>
    </row>
    <row r="3834">
      <c r="A3834">
        <v>23737</v>
      </c>
      <c r="B3834" t="str">
        <v>2023-10-18</v>
      </c>
      <c r="C3834" t="str">
        <v>Evening</v>
      </c>
      <c r="D3834">
        <v>3</v>
      </c>
      <c r="E3834" t="str">
        <f>IF(MOD(D3834,2)=0,"EVEN","ODD")</f>
        <v>ODD</v>
      </c>
      <c r="F3834" t="str">
        <f>IF(D3834&lt;=18,"LOW (1-18)","HIGH (19-36)")</f>
        <v>LOW (1-18)</v>
      </c>
      <c r="G3834">
        <f>INT((D3834-1)/6)+1</f>
        <v>1</v>
      </c>
      <c r="H3834">
        <f>MOD(D3834-1,6)+1</f>
        <v>3</v>
      </c>
      <c r="I3834">
        <f>37-D3834</f>
        <v>34</v>
      </c>
      <c r="J3834">
        <f>ABS(D3834-D3835)</f>
        <v>29</v>
      </c>
      <c r="K3834">
        <f>AVERAGE(D3834:D3838)</f>
        <v>3</v>
      </c>
      <c r="L3834">
        <f>AVERAGE(D3834:D3853)</f>
        <v>3</v>
      </c>
      <c r="M3834">
        <f>K3834-L3834</f>
        <v>0</v>
      </c>
      <c r="N3834" t="str">
        <f>IF(K3834&gt;L3834,"HIGH ZONE BIAS",IF(K3834&lt;L3834,"LOW ZONE BIAS","EQUILIBRIUM"))</f>
        <v>EQUILIBRIUM</v>
      </c>
    </row>
    <row r="3835">
      <c r="A3835">
        <v>23736</v>
      </c>
      <c r="B3835" t="str">
        <v>2023-10-18</v>
      </c>
      <c r="C3835" t="str">
        <v>Afternoon</v>
      </c>
      <c r="D3835">
        <v>32</v>
      </c>
      <c r="E3835" t="str">
        <f>IF(MOD(D3835,2)=0,"EVEN","ODD")</f>
        <v>EVEN</v>
      </c>
      <c r="F3835" t="str">
        <f>IF(D3835&lt;=18,"LOW (1-18)","HIGH (19-36)")</f>
        <v>HIGH (19-36)</v>
      </c>
      <c r="G3835">
        <f>INT((D3835-1)/6)+1</f>
        <v>6</v>
      </c>
      <c r="H3835">
        <f>MOD(D3835-1,6)+1</f>
        <v>2</v>
      </c>
      <c r="I3835">
        <f>37-D3835</f>
        <v>5</v>
      </c>
      <c r="J3835">
        <f>ABS(D3835-D3836)</f>
        <v>7</v>
      </c>
      <c r="K3835">
        <f>AVERAGE(D3835:D3839)</f>
        <v>32</v>
      </c>
      <c r="L3835">
        <f>AVERAGE(D3835:D3854)</f>
        <v>32</v>
      </c>
      <c r="M3835">
        <f>K3835-L3835</f>
        <v>0</v>
      </c>
      <c r="N3835" t="str">
        <f>IF(K3835&gt;L3835,"HIGH ZONE BIAS",IF(K3835&lt;L3835,"LOW ZONE BIAS","EQUILIBRIUM"))</f>
        <v>EQUILIBRIUM</v>
      </c>
    </row>
    <row r="3836">
      <c r="A3836">
        <v>23735</v>
      </c>
      <c r="B3836" t="str">
        <v>2023-10-18</v>
      </c>
      <c r="C3836" t="str">
        <v>Midday</v>
      </c>
      <c r="D3836">
        <v>25</v>
      </c>
      <c r="E3836" t="str">
        <f>IF(MOD(D3836,2)=0,"EVEN","ODD")</f>
        <v>ODD</v>
      </c>
      <c r="F3836" t="str">
        <f>IF(D3836&lt;=18,"LOW (1-18)","HIGH (19-36)")</f>
        <v>HIGH (19-36)</v>
      </c>
      <c r="G3836">
        <f>INT((D3836-1)/6)+1</f>
        <v>5</v>
      </c>
      <c r="H3836">
        <f>MOD(D3836-1,6)+1</f>
        <v>1</v>
      </c>
      <c r="I3836">
        <f>37-D3836</f>
        <v>12</v>
      </c>
      <c r="J3836">
        <f>ABS(D3836-D3837)</f>
        <v>22</v>
      </c>
      <c r="K3836">
        <f>AVERAGE(D3836:D3840)</f>
        <v>25</v>
      </c>
      <c r="L3836">
        <f>AVERAGE(D3836:D3855)</f>
        <v>25</v>
      </c>
      <c r="M3836">
        <f>K3836-L3836</f>
        <v>0</v>
      </c>
      <c r="N3836" t="str">
        <f>IF(K3836&gt;L3836,"HIGH ZONE BIAS",IF(K3836&lt;L3836,"LOW ZONE BIAS","EQUILIBRIUM"))</f>
        <v>EQUILIBRIUM</v>
      </c>
    </row>
    <row r="3837">
      <c r="A3837">
        <v>23734</v>
      </c>
      <c r="B3837" t="str">
        <v>2023-10-18</v>
      </c>
      <c r="C3837" t="str">
        <v>Morning</v>
      </c>
      <c r="D3837">
        <v>3</v>
      </c>
      <c r="E3837" t="str">
        <f>IF(MOD(D3837,2)=0,"EVEN","ODD")</f>
        <v>ODD</v>
      </c>
      <c r="F3837" t="str">
        <f>IF(D3837&lt;=18,"LOW (1-18)","HIGH (19-36)")</f>
        <v>LOW (1-18)</v>
      </c>
      <c r="G3837">
        <f>INT((D3837-1)/6)+1</f>
        <v>1</v>
      </c>
      <c r="H3837">
        <f>MOD(D3837-1,6)+1</f>
        <v>3</v>
      </c>
      <c r="I3837">
        <f>37-D3837</f>
        <v>34</v>
      </c>
      <c r="J3837">
        <f>ABS(D3837-D3838)</f>
        <v>24</v>
      </c>
      <c r="K3837">
        <f>AVERAGE(D3837:D3841)</f>
        <v>3</v>
      </c>
      <c r="L3837">
        <f>AVERAGE(D3837:D3856)</f>
        <v>3</v>
      </c>
      <c r="M3837">
        <f>K3837-L3837</f>
        <v>0</v>
      </c>
      <c r="N3837" t="str">
        <f>IF(K3837&gt;L3837,"HIGH ZONE BIAS",IF(K3837&lt;L3837,"LOW ZONE BIAS","EQUILIBRIUM"))</f>
        <v>EQUILIBRIUM</v>
      </c>
    </row>
    <row r="3838">
      <c r="A3838">
        <v>23733</v>
      </c>
      <c r="B3838" t="str">
        <v>2023-10-17</v>
      </c>
      <c r="C3838" t="str">
        <v>Evening</v>
      </c>
      <c r="D3838">
        <v>27</v>
      </c>
      <c r="E3838" t="str">
        <f>IF(MOD(D3838,2)=0,"EVEN","ODD")</f>
        <v>ODD</v>
      </c>
      <c r="F3838" t="str">
        <f>IF(D3838&lt;=18,"LOW (1-18)","HIGH (19-36)")</f>
        <v>HIGH (19-36)</v>
      </c>
      <c r="G3838">
        <f>INT((D3838-1)/6)+1</f>
        <v>5</v>
      </c>
      <c r="H3838">
        <f>MOD(D3838-1,6)+1</f>
        <v>3</v>
      </c>
      <c r="I3838">
        <f>37-D3838</f>
        <v>10</v>
      </c>
      <c r="J3838">
        <f>ABS(D3838-D3839)</f>
        <v>8</v>
      </c>
      <c r="K3838">
        <f>AVERAGE(D3838:D3842)</f>
        <v>27</v>
      </c>
      <c r="L3838">
        <f>AVERAGE(D3838:D3857)</f>
        <v>27</v>
      </c>
      <c r="M3838">
        <f>K3838-L3838</f>
        <v>0</v>
      </c>
      <c r="N3838" t="str">
        <f>IF(K3838&gt;L3838,"HIGH ZONE BIAS",IF(K3838&lt;L3838,"LOW ZONE BIAS","EQUILIBRIUM"))</f>
        <v>EQUILIBRIUM</v>
      </c>
    </row>
    <row r="3839">
      <c r="A3839">
        <v>23732</v>
      </c>
      <c r="B3839" t="str">
        <v>2023-10-17</v>
      </c>
      <c r="C3839" t="str">
        <v>Afternoon</v>
      </c>
      <c r="D3839">
        <v>19</v>
      </c>
      <c r="E3839" t="str">
        <f>IF(MOD(D3839,2)=0,"EVEN","ODD")</f>
        <v>ODD</v>
      </c>
      <c r="F3839" t="str">
        <f>IF(D3839&lt;=18,"LOW (1-18)","HIGH (19-36)")</f>
        <v>HIGH (19-36)</v>
      </c>
      <c r="G3839">
        <f>INT((D3839-1)/6)+1</f>
        <v>4</v>
      </c>
      <c r="H3839">
        <f>MOD(D3839-1,6)+1</f>
        <v>1</v>
      </c>
      <c r="I3839">
        <f>37-D3839</f>
        <v>18</v>
      </c>
      <c r="J3839">
        <f>ABS(D3839-D3840)</f>
        <v>5</v>
      </c>
      <c r="K3839">
        <f>AVERAGE(D3839:D3843)</f>
        <v>19</v>
      </c>
      <c r="L3839">
        <f>AVERAGE(D3839:D3858)</f>
        <v>19</v>
      </c>
      <c r="M3839">
        <f>K3839-L3839</f>
        <v>0</v>
      </c>
      <c r="N3839" t="str">
        <f>IF(K3839&gt;L3839,"HIGH ZONE BIAS",IF(K3839&lt;L3839,"LOW ZONE BIAS","EQUILIBRIUM"))</f>
        <v>EQUILIBRIUM</v>
      </c>
    </row>
    <row r="3840">
      <c r="A3840">
        <v>23731</v>
      </c>
      <c r="B3840" t="str">
        <v>2023-10-17</v>
      </c>
      <c r="C3840" t="str">
        <v>Midday</v>
      </c>
      <c r="D3840">
        <v>14</v>
      </c>
      <c r="E3840" t="str">
        <f>IF(MOD(D3840,2)=0,"EVEN","ODD")</f>
        <v>EVEN</v>
      </c>
      <c r="F3840" t="str">
        <f>IF(D3840&lt;=18,"LOW (1-18)","HIGH (19-36)")</f>
        <v>LOW (1-18)</v>
      </c>
      <c r="G3840">
        <f>INT((D3840-1)/6)+1</f>
        <v>3</v>
      </c>
      <c r="H3840">
        <f>MOD(D3840-1,6)+1</f>
        <v>2</v>
      </c>
      <c r="I3840">
        <f>37-D3840</f>
        <v>23</v>
      </c>
      <c r="J3840">
        <f>ABS(D3840-D3841)</f>
        <v>4</v>
      </c>
      <c r="K3840">
        <f>AVERAGE(D3840:D3844)</f>
        <v>14</v>
      </c>
      <c r="L3840">
        <f>AVERAGE(D3840:D3859)</f>
        <v>14</v>
      </c>
      <c r="M3840">
        <f>K3840-L3840</f>
        <v>0</v>
      </c>
      <c r="N3840" t="str">
        <f>IF(K3840&gt;L3840,"HIGH ZONE BIAS",IF(K3840&lt;L3840,"LOW ZONE BIAS","EQUILIBRIUM"))</f>
        <v>EQUILIBRIUM</v>
      </c>
    </row>
    <row r="3841">
      <c r="A3841">
        <v>23730</v>
      </c>
      <c r="B3841" t="str">
        <v>2023-10-17</v>
      </c>
      <c r="C3841" t="str">
        <v>Morning</v>
      </c>
      <c r="D3841">
        <v>18</v>
      </c>
      <c r="E3841" t="str">
        <f>IF(MOD(D3841,2)=0,"EVEN","ODD")</f>
        <v>EVEN</v>
      </c>
      <c r="F3841" t="str">
        <f>IF(D3841&lt;=18,"LOW (1-18)","HIGH (19-36)")</f>
        <v>LOW (1-18)</v>
      </c>
      <c r="G3841">
        <f>INT((D3841-1)/6)+1</f>
        <v>3</v>
      </c>
      <c r="H3841">
        <f>MOD(D3841-1,6)+1</f>
        <v>6</v>
      </c>
      <c r="I3841">
        <f>37-D3841</f>
        <v>19</v>
      </c>
      <c r="J3841">
        <f>ABS(D3841-D3842)</f>
        <v>7</v>
      </c>
      <c r="K3841">
        <f>AVERAGE(D3841:D3845)</f>
        <v>18</v>
      </c>
      <c r="L3841">
        <f>AVERAGE(D3841:D3860)</f>
        <v>18</v>
      </c>
      <c r="M3841">
        <f>K3841-L3841</f>
        <v>0</v>
      </c>
      <c r="N3841" t="str">
        <f>IF(K3841&gt;L3841,"HIGH ZONE BIAS",IF(K3841&lt;L3841,"LOW ZONE BIAS","EQUILIBRIUM"))</f>
        <v>EQUILIBRIUM</v>
      </c>
    </row>
    <row r="3842">
      <c r="A3842">
        <v>23729</v>
      </c>
      <c r="B3842" t="str">
        <v>2023-10-16</v>
      </c>
      <c r="C3842" t="str">
        <v>Evening</v>
      </c>
      <c r="D3842">
        <v>25</v>
      </c>
      <c r="E3842" t="str">
        <f>IF(MOD(D3842,2)=0,"EVEN","ODD")</f>
        <v>ODD</v>
      </c>
      <c r="F3842" t="str">
        <f>IF(D3842&lt;=18,"LOW (1-18)","HIGH (19-36)")</f>
        <v>HIGH (19-36)</v>
      </c>
      <c r="G3842">
        <f>INT((D3842-1)/6)+1</f>
        <v>5</v>
      </c>
      <c r="H3842">
        <f>MOD(D3842-1,6)+1</f>
        <v>1</v>
      </c>
      <c r="I3842">
        <f>37-D3842</f>
        <v>12</v>
      </c>
      <c r="J3842">
        <f>ABS(D3842-D3843)</f>
        <v>9</v>
      </c>
      <c r="K3842">
        <f>AVERAGE(D3842:D3846)</f>
        <v>25</v>
      </c>
      <c r="L3842">
        <f>AVERAGE(D3842:D3861)</f>
        <v>25</v>
      </c>
      <c r="M3842">
        <f>K3842-L3842</f>
        <v>0</v>
      </c>
      <c r="N3842" t="str">
        <f>IF(K3842&gt;L3842,"HIGH ZONE BIAS",IF(K3842&lt;L3842,"LOW ZONE BIAS","EQUILIBRIUM"))</f>
        <v>EQUILIBRIUM</v>
      </c>
    </row>
    <row r="3843">
      <c r="A3843">
        <v>23728</v>
      </c>
      <c r="B3843" t="str">
        <v>2023-10-16</v>
      </c>
      <c r="C3843" t="str">
        <v>Afternoon</v>
      </c>
      <c r="D3843">
        <v>16</v>
      </c>
      <c r="E3843" t="str">
        <f>IF(MOD(D3843,2)=0,"EVEN","ODD")</f>
        <v>EVEN</v>
      </c>
      <c r="F3843" t="str">
        <f>IF(D3843&lt;=18,"LOW (1-18)","HIGH (19-36)")</f>
        <v>LOW (1-18)</v>
      </c>
      <c r="G3843">
        <f>INT((D3843-1)/6)+1</f>
        <v>3</v>
      </c>
      <c r="H3843">
        <f>MOD(D3843-1,6)+1</f>
        <v>4</v>
      </c>
      <c r="I3843">
        <f>37-D3843</f>
        <v>21</v>
      </c>
      <c r="J3843">
        <f>ABS(D3843-D3844)</f>
        <v>5</v>
      </c>
      <c r="K3843">
        <f>AVERAGE(D3843:D3847)</f>
        <v>16</v>
      </c>
      <c r="L3843">
        <f>AVERAGE(D3843:D3862)</f>
        <v>16</v>
      </c>
      <c r="M3843">
        <f>K3843-L3843</f>
        <v>0</v>
      </c>
      <c r="N3843" t="str">
        <f>IF(K3843&gt;L3843,"HIGH ZONE BIAS",IF(K3843&lt;L3843,"LOW ZONE BIAS","EQUILIBRIUM"))</f>
        <v>EQUILIBRIUM</v>
      </c>
    </row>
    <row r="3844">
      <c r="A3844">
        <v>23727</v>
      </c>
      <c r="B3844" t="str">
        <v>2023-10-16</v>
      </c>
      <c r="C3844" t="str">
        <v>Midday</v>
      </c>
      <c r="D3844">
        <v>21</v>
      </c>
      <c r="E3844" t="str">
        <f>IF(MOD(D3844,2)=0,"EVEN","ODD")</f>
        <v>ODD</v>
      </c>
      <c r="F3844" t="str">
        <f>IF(D3844&lt;=18,"LOW (1-18)","HIGH (19-36)")</f>
        <v>HIGH (19-36)</v>
      </c>
      <c r="G3844">
        <f>INT((D3844-1)/6)+1</f>
        <v>4</v>
      </c>
      <c r="H3844">
        <f>MOD(D3844-1,6)+1</f>
        <v>3</v>
      </c>
      <c r="I3844">
        <f>37-D3844</f>
        <v>16</v>
      </c>
      <c r="J3844">
        <f>ABS(D3844-D3845)</f>
        <v>3</v>
      </c>
      <c r="K3844">
        <f>AVERAGE(D3844:D3848)</f>
        <v>21</v>
      </c>
      <c r="L3844">
        <f>AVERAGE(D3844:D3863)</f>
        <v>21</v>
      </c>
      <c r="M3844">
        <f>K3844-L3844</f>
        <v>0</v>
      </c>
      <c r="N3844" t="str">
        <f>IF(K3844&gt;L3844,"HIGH ZONE BIAS",IF(K3844&lt;L3844,"LOW ZONE BIAS","EQUILIBRIUM"))</f>
        <v>EQUILIBRIUM</v>
      </c>
    </row>
    <row r="3845">
      <c r="A3845">
        <v>23726</v>
      </c>
      <c r="B3845" t="str">
        <v>2023-10-16</v>
      </c>
      <c r="C3845" t="str">
        <v>Morning</v>
      </c>
      <c r="D3845">
        <v>18</v>
      </c>
      <c r="E3845" t="str">
        <f>IF(MOD(D3845,2)=0,"EVEN","ODD")</f>
        <v>EVEN</v>
      </c>
      <c r="F3845" t="str">
        <f>IF(D3845&lt;=18,"LOW (1-18)","HIGH (19-36)")</f>
        <v>LOW (1-18)</v>
      </c>
      <c r="G3845">
        <f>INT((D3845-1)/6)+1</f>
        <v>3</v>
      </c>
      <c r="H3845">
        <f>MOD(D3845-1,6)+1</f>
        <v>6</v>
      </c>
      <c r="I3845">
        <f>37-D3845</f>
        <v>19</v>
      </c>
      <c r="J3845">
        <f>ABS(D3845-D3846)</f>
        <v>5</v>
      </c>
      <c r="K3845">
        <f>AVERAGE(D3845:D3849)</f>
        <v>18</v>
      </c>
      <c r="L3845">
        <f>AVERAGE(D3845:D3864)</f>
        <v>18</v>
      </c>
      <c r="M3845">
        <f>K3845-L3845</f>
        <v>0</v>
      </c>
      <c r="N3845" t="str">
        <f>IF(K3845&gt;L3845,"HIGH ZONE BIAS",IF(K3845&lt;L3845,"LOW ZONE BIAS","EQUILIBRIUM"))</f>
        <v>EQUILIBRIUM</v>
      </c>
    </row>
    <row r="3846">
      <c r="A3846">
        <v>23725</v>
      </c>
      <c r="B3846" t="str">
        <v>2023-10-14</v>
      </c>
      <c r="C3846" t="str">
        <v>Evening</v>
      </c>
      <c r="D3846">
        <v>13</v>
      </c>
      <c r="E3846" t="str">
        <f>IF(MOD(D3846,2)=0,"EVEN","ODD")</f>
        <v>ODD</v>
      </c>
      <c r="F3846" t="str">
        <f>IF(D3846&lt;=18,"LOW (1-18)","HIGH (19-36)")</f>
        <v>LOW (1-18)</v>
      </c>
      <c r="G3846">
        <f>INT((D3846-1)/6)+1</f>
        <v>3</v>
      </c>
      <c r="H3846">
        <f>MOD(D3846-1,6)+1</f>
        <v>1</v>
      </c>
      <c r="I3846">
        <f>37-D3846</f>
        <v>24</v>
      </c>
      <c r="J3846">
        <f>ABS(D3846-D3847)</f>
        <v>20</v>
      </c>
      <c r="K3846">
        <f>AVERAGE(D3846:D3850)</f>
        <v>13</v>
      </c>
      <c r="L3846">
        <f>AVERAGE(D3846:D3865)</f>
        <v>13</v>
      </c>
      <c r="M3846">
        <f>K3846-L3846</f>
        <v>0</v>
      </c>
      <c r="N3846" t="str">
        <f>IF(K3846&gt;L3846,"HIGH ZONE BIAS",IF(K3846&lt;L3846,"LOW ZONE BIAS","EQUILIBRIUM"))</f>
        <v>EQUILIBRIUM</v>
      </c>
    </row>
    <row r="3847">
      <c r="A3847">
        <v>23724</v>
      </c>
      <c r="B3847" t="str">
        <v>2023-10-14</v>
      </c>
      <c r="C3847" t="str">
        <v>Afternoon</v>
      </c>
      <c r="D3847">
        <v>33</v>
      </c>
      <c r="E3847" t="str">
        <f>IF(MOD(D3847,2)=0,"EVEN","ODD")</f>
        <v>ODD</v>
      </c>
      <c r="F3847" t="str">
        <f>IF(D3847&lt;=18,"LOW (1-18)","HIGH (19-36)")</f>
        <v>HIGH (19-36)</v>
      </c>
      <c r="G3847">
        <f>INT((D3847-1)/6)+1</f>
        <v>6</v>
      </c>
      <c r="H3847">
        <f>MOD(D3847-1,6)+1</f>
        <v>3</v>
      </c>
      <c r="I3847">
        <f>37-D3847</f>
        <v>4</v>
      </c>
      <c r="J3847">
        <f>ABS(D3847-D3848)</f>
        <v>4</v>
      </c>
      <c r="K3847">
        <f>AVERAGE(D3847:D3851)</f>
        <v>33</v>
      </c>
      <c r="L3847">
        <f>AVERAGE(D3847:D3866)</f>
        <v>33</v>
      </c>
      <c r="M3847">
        <f>K3847-L3847</f>
        <v>0</v>
      </c>
      <c r="N3847" t="str">
        <f>IF(K3847&gt;L3847,"HIGH ZONE BIAS",IF(K3847&lt;L3847,"LOW ZONE BIAS","EQUILIBRIUM"))</f>
        <v>EQUILIBRIUM</v>
      </c>
    </row>
    <row r="3848">
      <c r="A3848">
        <v>23723</v>
      </c>
      <c r="B3848" t="str">
        <v>2023-10-14</v>
      </c>
      <c r="C3848" t="str">
        <v>Midday</v>
      </c>
      <c r="D3848">
        <v>29</v>
      </c>
      <c r="E3848" t="str">
        <f>IF(MOD(D3848,2)=0,"EVEN","ODD")</f>
        <v>ODD</v>
      </c>
      <c r="F3848" t="str">
        <f>IF(D3848&lt;=18,"LOW (1-18)","HIGH (19-36)")</f>
        <v>HIGH (19-36)</v>
      </c>
      <c r="G3848">
        <f>INT((D3848-1)/6)+1</f>
        <v>5</v>
      </c>
      <c r="H3848">
        <f>MOD(D3848-1,6)+1</f>
        <v>5</v>
      </c>
      <c r="I3848">
        <f>37-D3848</f>
        <v>8</v>
      </c>
      <c r="J3848">
        <f>ABS(D3848-D3849)</f>
        <v>21</v>
      </c>
      <c r="K3848">
        <f>AVERAGE(D3848:D3852)</f>
        <v>29</v>
      </c>
      <c r="L3848">
        <f>AVERAGE(D3848:D3867)</f>
        <v>29</v>
      </c>
      <c r="M3848">
        <f>K3848-L3848</f>
        <v>0</v>
      </c>
      <c r="N3848" t="str">
        <f>IF(K3848&gt;L3848,"HIGH ZONE BIAS",IF(K3848&lt;L3848,"LOW ZONE BIAS","EQUILIBRIUM"))</f>
        <v>EQUILIBRIUM</v>
      </c>
    </row>
    <row r="3849">
      <c r="A3849">
        <v>23722</v>
      </c>
      <c r="B3849" t="str">
        <v>2023-10-14</v>
      </c>
      <c r="C3849" t="str">
        <v>Morning</v>
      </c>
      <c r="D3849">
        <v>8</v>
      </c>
      <c r="E3849" t="str">
        <f>IF(MOD(D3849,2)=0,"EVEN","ODD")</f>
        <v>EVEN</v>
      </c>
      <c r="F3849" t="str">
        <f>IF(D3849&lt;=18,"LOW (1-18)","HIGH (19-36)")</f>
        <v>LOW (1-18)</v>
      </c>
      <c r="G3849">
        <f>INT((D3849-1)/6)+1</f>
        <v>2</v>
      </c>
      <c r="H3849">
        <f>MOD(D3849-1,6)+1</f>
        <v>2</v>
      </c>
      <c r="I3849">
        <f>37-D3849</f>
        <v>29</v>
      </c>
      <c r="J3849">
        <f>ABS(D3849-D3850)</f>
        <v>14</v>
      </c>
      <c r="K3849">
        <f>AVERAGE(D3849:D3853)</f>
        <v>8</v>
      </c>
      <c r="L3849">
        <f>AVERAGE(D3849:D3868)</f>
        <v>8</v>
      </c>
      <c r="M3849">
        <f>K3849-L3849</f>
        <v>0</v>
      </c>
      <c r="N3849" t="str">
        <f>IF(K3849&gt;L3849,"HIGH ZONE BIAS",IF(K3849&lt;L3849,"LOW ZONE BIAS","EQUILIBRIUM"))</f>
        <v>EQUILIBRIUM</v>
      </c>
    </row>
    <row r="3850">
      <c r="A3850">
        <v>23721</v>
      </c>
      <c r="B3850" t="str">
        <v>2023-10-13</v>
      </c>
      <c r="C3850" t="str">
        <v>Evening</v>
      </c>
      <c r="D3850">
        <v>22</v>
      </c>
      <c r="E3850" t="str">
        <f>IF(MOD(D3850,2)=0,"EVEN","ODD")</f>
        <v>EVEN</v>
      </c>
      <c r="F3850" t="str">
        <f>IF(D3850&lt;=18,"LOW (1-18)","HIGH (19-36)")</f>
        <v>HIGH (19-36)</v>
      </c>
      <c r="G3850">
        <f>INT((D3850-1)/6)+1</f>
        <v>4</v>
      </c>
      <c r="H3850">
        <f>MOD(D3850-1,6)+1</f>
        <v>4</v>
      </c>
      <c r="I3850">
        <f>37-D3850</f>
        <v>15</v>
      </c>
      <c r="J3850">
        <f>ABS(D3850-D3851)</f>
        <v>3</v>
      </c>
      <c r="K3850">
        <f>AVERAGE(D3850:D3854)</f>
        <v>22</v>
      </c>
      <c r="L3850">
        <f>AVERAGE(D3850:D3869)</f>
        <v>22</v>
      </c>
      <c r="M3850">
        <f>K3850-L3850</f>
        <v>0</v>
      </c>
      <c r="N3850" t="str">
        <f>IF(K3850&gt;L3850,"HIGH ZONE BIAS",IF(K3850&lt;L3850,"LOW ZONE BIAS","EQUILIBRIUM"))</f>
        <v>EQUILIBRIUM</v>
      </c>
    </row>
    <row r="3851">
      <c r="A3851">
        <v>23720</v>
      </c>
      <c r="B3851" t="str">
        <v>2023-10-13</v>
      </c>
      <c r="C3851" t="str">
        <v>Afternoon</v>
      </c>
      <c r="D3851">
        <v>19</v>
      </c>
      <c r="E3851" t="str">
        <f>IF(MOD(D3851,2)=0,"EVEN","ODD")</f>
        <v>ODD</v>
      </c>
      <c r="F3851" t="str">
        <f>IF(D3851&lt;=18,"LOW (1-18)","HIGH (19-36)")</f>
        <v>HIGH (19-36)</v>
      </c>
      <c r="G3851">
        <f>INT((D3851-1)/6)+1</f>
        <v>4</v>
      </c>
      <c r="H3851">
        <f>MOD(D3851-1,6)+1</f>
        <v>1</v>
      </c>
      <c r="I3851">
        <f>37-D3851</f>
        <v>18</v>
      </c>
      <c r="J3851">
        <f>ABS(D3851-D3852)</f>
        <v>3</v>
      </c>
      <c r="K3851">
        <f>AVERAGE(D3851:D3855)</f>
        <v>19</v>
      </c>
      <c r="L3851">
        <f>AVERAGE(D3851:D3870)</f>
        <v>19</v>
      </c>
      <c r="M3851">
        <f>K3851-L3851</f>
        <v>0</v>
      </c>
      <c r="N3851" t="str">
        <f>IF(K3851&gt;L3851,"HIGH ZONE BIAS",IF(K3851&lt;L3851,"LOW ZONE BIAS","EQUILIBRIUM"))</f>
        <v>EQUILIBRIUM</v>
      </c>
    </row>
    <row r="3852">
      <c r="A3852">
        <v>23719</v>
      </c>
      <c r="B3852" t="str">
        <v>2023-10-13</v>
      </c>
      <c r="C3852" t="str">
        <v>Midday</v>
      </c>
      <c r="D3852">
        <v>22</v>
      </c>
      <c r="E3852" t="str">
        <f>IF(MOD(D3852,2)=0,"EVEN","ODD")</f>
        <v>EVEN</v>
      </c>
      <c r="F3852" t="str">
        <f>IF(D3852&lt;=18,"LOW (1-18)","HIGH (19-36)")</f>
        <v>HIGH (19-36)</v>
      </c>
      <c r="G3852">
        <f>INT((D3852-1)/6)+1</f>
        <v>4</v>
      </c>
      <c r="H3852">
        <f>MOD(D3852-1,6)+1</f>
        <v>4</v>
      </c>
      <c r="I3852">
        <f>37-D3852</f>
        <v>15</v>
      </c>
      <c r="J3852">
        <f>ABS(D3852-D3853)</f>
        <v>1</v>
      </c>
      <c r="K3852">
        <f>AVERAGE(D3852:D3856)</f>
        <v>22</v>
      </c>
      <c r="L3852">
        <f>AVERAGE(D3852:D3871)</f>
        <v>22</v>
      </c>
      <c r="M3852">
        <f>K3852-L3852</f>
        <v>0</v>
      </c>
      <c r="N3852" t="str">
        <f>IF(K3852&gt;L3852,"HIGH ZONE BIAS",IF(K3852&lt;L3852,"LOW ZONE BIAS","EQUILIBRIUM"))</f>
        <v>EQUILIBRIUM</v>
      </c>
    </row>
    <row r="3853">
      <c r="A3853">
        <v>23718</v>
      </c>
      <c r="B3853" t="str">
        <v>2023-10-13</v>
      </c>
      <c r="C3853" t="str">
        <v>Morning</v>
      </c>
      <c r="D3853">
        <v>21</v>
      </c>
      <c r="E3853" t="str">
        <f>IF(MOD(D3853,2)=0,"EVEN","ODD")</f>
        <v>ODD</v>
      </c>
      <c r="F3853" t="str">
        <f>IF(D3853&lt;=18,"LOW (1-18)","HIGH (19-36)")</f>
        <v>HIGH (19-36)</v>
      </c>
      <c r="G3853">
        <f>INT((D3853-1)/6)+1</f>
        <v>4</v>
      </c>
      <c r="H3853">
        <f>MOD(D3853-1,6)+1</f>
        <v>3</v>
      </c>
      <c r="I3853">
        <f>37-D3853</f>
        <v>16</v>
      </c>
      <c r="J3853">
        <f>ABS(D3853-D3854)</f>
        <v>0</v>
      </c>
      <c r="K3853">
        <f>AVERAGE(D3853:D3857)</f>
        <v>21</v>
      </c>
      <c r="L3853">
        <f>AVERAGE(D3853:D3872)</f>
        <v>21</v>
      </c>
      <c r="M3853">
        <f>K3853-L3853</f>
        <v>0</v>
      </c>
      <c r="N3853" t="str">
        <f>IF(K3853&gt;L3853,"HIGH ZONE BIAS",IF(K3853&lt;L3853,"LOW ZONE BIAS","EQUILIBRIUM"))</f>
        <v>EQUILIBRIUM</v>
      </c>
    </row>
    <row r="3854">
      <c r="A3854">
        <v>23717</v>
      </c>
      <c r="B3854" t="str">
        <v>2023-10-12</v>
      </c>
      <c r="C3854" t="str">
        <v>Evening</v>
      </c>
      <c r="D3854">
        <v>21</v>
      </c>
      <c r="E3854" t="str">
        <f>IF(MOD(D3854,2)=0,"EVEN","ODD")</f>
        <v>ODD</v>
      </c>
      <c r="F3854" t="str">
        <f>IF(D3854&lt;=18,"LOW (1-18)","HIGH (19-36)")</f>
        <v>HIGH (19-36)</v>
      </c>
      <c r="G3854">
        <f>INT((D3854-1)/6)+1</f>
        <v>4</v>
      </c>
      <c r="H3854">
        <f>MOD(D3854-1,6)+1</f>
        <v>3</v>
      </c>
      <c r="I3854">
        <f>37-D3854</f>
        <v>16</v>
      </c>
      <c r="J3854">
        <f>ABS(D3854-D3855)</f>
        <v>13</v>
      </c>
      <c r="K3854">
        <f>AVERAGE(D3854:D3858)</f>
        <v>21</v>
      </c>
      <c r="L3854">
        <f>AVERAGE(D3854:D3873)</f>
        <v>21</v>
      </c>
      <c r="M3854">
        <f>K3854-L3854</f>
        <v>0</v>
      </c>
      <c r="N3854" t="str">
        <f>IF(K3854&gt;L3854,"HIGH ZONE BIAS",IF(K3854&lt;L3854,"LOW ZONE BIAS","EQUILIBRIUM"))</f>
        <v>EQUILIBRIUM</v>
      </c>
    </row>
    <row r="3855">
      <c r="A3855">
        <v>23716</v>
      </c>
      <c r="B3855" t="str">
        <v>2023-10-12</v>
      </c>
      <c r="C3855" t="str">
        <v>Afternoon</v>
      </c>
      <c r="D3855">
        <v>34</v>
      </c>
      <c r="E3855" t="str">
        <f>IF(MOD(D3855,2)=0,"EVEN","ODD")</f>
        <v>EVEN</v>
      </c>
      <c r="F3855" t="str">
        <f>IF(D3855&lt;=18,"LOW (1-18)","HIGH (19-36)")</f>
        <v>HIGH (19-36)</v>
      </c>
      <c r="G3855">
        <f>INT((D3855-1)/6)+1</f>
        <v>6</v>
      </c>
      <c r="H3855">
        <f>MOD(D3855-1,6)+1</f>
        <v>4</v>
      </c>
      <c r="I3855">
        <f>37-D3855</f>
        <v>3</v>
      </c>
      <c r="J3855">
        <f>ABS(D3855-D3856)</f>
        <v>14</v>
      </c>
      <c r="K3855">
        <f>AVERAGE(D3855:D3859)</f>
        <v>34</v>
      </c>
      <c r="L3855">
        <f>AVERAGE(D3855:D3874)</f>
        <v>34</v>
      </c>
      <c r="M3855">
        <f>K3855-L3855</f>
        <v>0</v>
      </c>
      <c r="N3855" t="str">
        <f>IF(K3855&gt;L3855,"HIGH ZONE BIAS",IF(K3855&lt;L3855,"LOW ZONE BIAS","EQUILIBRIUM"))</f>
        <v>EQUILIBRIUM</v>
      </c>
    </row>
    <row r="3856">
      <c r="A3856">
        <v>23715</v>
      </c>
      <c r="B3856" t="str">
        <v>2023-10-12</v>
      </c>
      <c r="C3856" t="str">
        <v>Midday</v>
      </c>
      <c r="D3856">
        <v>20</v>
      </c>
      <c r="E3856" t="str">
        <f>IF(MOD(D3856,2)=0,"EVEN","ODD")</f>
        <v>EVEN</v>
      </c>
      <c r="F3856" t="str">
        <f>IF(D3856&lt;=18,"LOW (1-18)","HIGH (19-36)")</f>
        <v>HIGH (19-36)</v>
      </c>
      <c r="G3856">
        <f>INT((D3856-1)/6)+1</f>
        <v>4</v>
      </c>
      <c r="H3856">
        <f>MOD(D3856-1,6)+1</f>
        <v>2</v>
      </c>
      <c r="I3856">
        <f>37-D3856</f>
        <v>17</v>
      </c>
      <c r="J3856">
        <f>ABS(D3856-D3857)</f>
        <v>5</v>
      </c>
      <c r="K3856">
        <f>AVERAGE(D3856:D3860)</f>
        <v>20</v>
      </c>
      <c r="L3856">
        <f>AVERAGE(D3856:D3875)</f>
        <v>20</v>
      </c>
      <c r="M3856">
        <f>K3856-L3856</f>
        <v>0</v>
      </c>
      <c r="N3856" t="str">
        <f>IF(K3856&gt;L3856,"HIGH ZONE BIAS",IF(K3856&lt;L3856,"LOW ZONE BIAS","EQUILIBRIUM"))</f>
        <v>EQUILIBRIUM</v>
      </c>
    </row>
    <row r="3857">
      <c r="A3857">
        <v>23714</v>
      </c>
      <c r="B3857" t="str">
        <v>2023-10-12</v>
      </c>
      <c r="C3857" t="str">
        <v>Morning</v>
      </c>
      <c r="D3857">
        <v>15</v>
      </c>
      <c r="E3857" t="str">
        <f>IF(MOD(D3857,2)=0,"EVEN","ODD")</f>
        <v>ODD</v>
      </c>
      <c r="F3857" t="str">
        <f>IF(D3857&lt;=18,"LOW (1-18)","HIGH (19-36)")</f>
        <v>LOW (1-18)</v>
      </c>
      <c r="G3857">
        <f>INT((D3857-1)/6)+1</f>
        <v>3</v>
      </c>
      <c r="H3857">
        <f>MOD(D3857-1,6)+1</f>
        <v>3</v>
      </c>
      <c r="I3857">
        <f>37-D3857</f>
        <v>22</v>
      </c>
      <c r="J3857">
        <f>ABS(D3857-D3858)</f>
        <v>3</v>
      </c>
      <c r="K3857">
        <f>AVERAGE(D3857:D3861)</f>
        <v>15</v>
      </c>
      <c r="L3857">
        <f>AVERAGE(D3857:D3876)</f>
        <v>15</v>
      </c>
      <c r="M3857">
        <f>K3857-L3857</f>
        <v>0</v>
      </c>
      <c r="N3857" t="str">
        <f>IF(K3857&gt;L3857,"HIGH ZONE BIAS",IF(K3857&lt;L3857,"LOW ZONE BIAS","EQUILIBRIUM"))</f>
        <v>EQUILIBRIUM</v>
      </c>
    </row>
    <row r="3858">
      <c r="A3858">
        <v>23713</v>
      </c>
      <c r="B3858" t="str">
        <v>2023-10-11</v>
      </c>
      <c r="C3858" t="str">
        <v>Evening</v>
      </c>
      <c r="D3858">
        <v>12</v>
      </c>
      <c r="E3858" t="str">
        <f>IF(MOD(D3858,2)=0,"EVEN","ODD")</f>
        <v>EVEN</v>
      </c>
      <c r="F3858" t="str">
        <f>IF(D3858&lt;=18,"LOW (1-18)","HIGH (19-36)")</f>
        <v>LOW (1-18)</v>
      </c>
      <c r="G3858">
        <f>INT((D3858-1)/6)+1</f>
        <v>2</v>
      </c>
      <c r="H3858">
        <f>MOD(D3858-1,6)+1</f>
        <v>6</v>
      </c>
      <c r="I3858">
        <f>37-D3858</f>
        <v>25</v>
      </c>
      <c r="J3858">
        <f>ABS(D3858-D3859)</f>
        <v>5</v>
      </c>
      <c r="K3858">
        <f>AVERAGE(D3858:D3862)</f>
        <v>12</v>
      </c>
      <c r="L3858">
        <f>AVERAGE(D3858:D3877)</f>
        <v>12</v>
      </c>
      <c r="M3858">
        <f>K3858-L3858</f>
        <v>0</v>
      </c>
      <c r="N3858" t="str">
        <f>IF(K3858&gt;L3858,"HIGH ZONE BIAS",IF(K3858&lt;L3858,"LOW ZONE BIAS","EQUILIBRIUM"))</f>
        <v>EQUILIBRIUM</v>
      </c>
    </row>
    <row r="3859">
      <c r="A3859">
        <v>23712</v>
      </c>
      <c r="B3859" t="str">
        <v>2023-10-11</v>
      </c>
      <c r="C3859" t="str">
        <v>Afternoon</v>
      </c>
      <c r="D3859">
        <v>7</v>
      </c>
      <c r="E3859" t="str">
        <f>IF(MOD(D3859,2)=0,"EVEN","ODD")</f>
        <v>ODD</v>
      </c>
      <c r="F3859" t="str">
        <f>IF(D3859&lt;=18,"LOW (1-18)","HIGH (19-36)")</f>
        <v>LOW (1-18)</v>
      </c>
      <c r="G3859">
        <f>INT((D3859-1)/6)+1</f>
        <v>2</v>
      </c>
      <c r="H3859">
        <f>MOD(D3859-1,6)+1</f>
        <v>1</v>
      </c>
      <c r="I3859">
        <f>37-D3859</f>
        <v>30</v>
      </c>
      <c r="J3859">
        <f>ABS(D3859-D3860)</f>
        <v>16</v>
      </c>
      <c r="K3859">
        <f>AVERAGE(D3859:D3863)</f>
        <v>7</v>
      </c>
      <c r="L3859">
        <f>AVERAGE(D3859:D3878)</f>
        <v>7</v>
      </c>
      <c r="M3859">
        <f>K3859-L3859</f>
        <v>0</v>
      </c>
      <c r="N3859" t="str">
        <f>IF(K3859&gt;L3859,"HIGH ZONE BIAS",IF(K3859&lt;L3859,"LOW ZONE BIAS","EQUILIBRIUM"))</f>
        <v>EQUILIBRIUM</v>
      </c>
    </row>
    <row r="3860">
      <c r="A3860">
        <v>23711</v>
      </c>
      <c r="B3860" t="str">
        <v>2023-10-11</v>
      </c>
      <c r="C3860" t="str">
        <v>Midday</v>
      </c>
      <c r="D3860">
        <v>23</v>
      </c>
      <c r="E3860" t="str">
        <f>IF(MOD(D3860,2)=0,"EVEN","ODD")</f>
        <v>ODD</v>
      </c>
      <c r="F3860" t="str">
        <f>IF(D3860&lt;=18,"LOW (1-18)","HIGH (19-36)")</f>
        <v>HIGH (19-36)</v>
      </c>
      <c r="G3860">
        <f>INT((D3860-1)/6)+1</f>
        <v>4</v>
      </c>
      <c r="H3860">
        <f>MOD(D3860-1,6)+1</f>
        <v>5</v>
      </c>
      <c r="I3860">
        <f>37-D3860</f>
        <v>14</v>
      </c>
      <c r="J3860">
        <f>ABS(D3860-D3861)</f>
        <v>9</v>
      </c>
      <c r="K3860">
        <f>AVERAGE(D3860:D3864)</f>
        <v>23</v>
      </c>
      <c r="L3860">
        <f>AVERAGE(D3860:D3879)</f>
        <v>23</v>
      </c>
      <c r="M3860">
        <f>K3860-L3860</f>
        <v>0</v>
      </c>
      <c r="N3860" t="str">
        <f>IF(K3860&gt;L3860,"HIGH ZONE BIAS",IF(K3860&lt;L3860,"LOW ZONE BIAS","EQUILIBRIUM"))</f>
        <v>EQUILIBRIUM</v>
      </c>
    </row>
    <row r="3861">
      <c r="A3861">
        <v>23710</v>
      </c>
      <c r="B3861" t="str">
        <v>2023-10-11</v>
      </c>
      <c r="C3861" t="str">
        <v>Morning</v>
      </c>
      <c r="D3861">
        <v>32</v>
      </c>
      <c r="E3861" t="str">
        <f>IF(MOD(D3861,2)=0,"EVEN","ODD")</f>
        <v>EVEN</v>
      </c>
      <c r="F3861" t="str">
        <f>IF(D3861&lt;=18,"LOW (1-18)","HIGH (19-36)")</f>
        <v>HIGH (19-36)</v>
      </c>
      <c r="G3861">
        <f>INT((D3861-1)/6)+1</f>
        <v>6</v>
      </c>
      <c r="H3861">
        <f>MOD(D3861-1,6)+1</f>
        <v>2</v>
      </c>
      <c r="I3861">
        <f>37-D3861</f>
        <v>5</v>
      </c>
      <c r="J3861">
        <f>ABS(D3861-D3862)</f>
        <v>18</v>
      </c>
      <c r="K3861">
        <f>AVERAGE(D3861:D3865)</f>
        <v>32</v>
      </c>
      <c r="L3861">
        <f>AVERAGE(D3861:D3880)</f>
        <v>32</v>
      </c>
      <c r="M3861">
        <f>K3861-L3861</f>
        <v>0</v>
      </c>
      <c r="N3861" t="str">
        <f>IF(K3861&gt;L3861,"HIGH ZONE BIAS",IF(K3861&lt;L3861,"LOW ZONE BIAS","EQUILIBRIUM"))</f>
        <v>EQUILIBRIUM</v>
      </c>
    </row>
    <row r="3862">
      <c r="A3862">
        <v>23709</v>
      </c>
      <c r="B3862" t="str">
        <v>2023-10-10</v>
      </c>
      <c r="C3862" t="str">
        <v>Evening</v>
      </c>
      <c r="D3862">
        <v>14</v>
      </c>
      <c r="E3862" t="str">
        <f>IF(MOD(D3862,2)=0,"EVEN","ODD")</f>
        <v>EVEN</v>
      </c>
      <c r="F3862" t="str">
        <f>IF(D3862&lt;=18,"LOW (1-18)","HIGH (19-36)")</f>
        <v>LOW (1-18)</v>
      </c>
      <c r="G3862">
        <f>INT((D3862-1)/6)+1</f>
        <v>3</v>
      </c>
      <c r="H3862">
        <f>MOD(D3862-1,6)+1</f>
        <v>2</v>
      </c>
      <c r="I3862">
        <f>37-D3862</f>
        <v>23</v>
      </c>
      <c r="J3862">
        <f>ABS(D3862-D3863)</f>
        <v>3</v>
      </c>
      <c r="K3862">
        <f>AVERAGE(D3862:D3866)</f>
        <v>14</v>
      </c>
      <c r="L3862">
        <f>AVERAGE(D3862:D3881)</f>
        <v>14</v>
      </c>
      <c r="M3862">
        <f>K3862-L3862</f>
        <v>0</v>
      </c>
      <c r="N3862" t="str">
        <f>IF(K3862&gt;L3862,"HIGH ZONE BIAS",IF(K3862&lt;L3862,"LOW ZONE BIAS","EQUILIBRIUM"))</f>
        <v>EQUILIBRIUM</v>
      </c>
    </row>
    <row r="3863">
      <c r="A3863">
        <v>23708</v>
      </c>
      <c r="B3863" t="str">
        <v>2023-10-10</v>
      </c>
      <c r="C3863" t="str">
        <v>Afternoon</v>
      </c>
      <c r="D3863">
        <v>11</v>
      </c>
      <c r="E3863" t="str">
        <f>IF(MOD(D3863,2)=0,"EVEN","ODD")</f>
        <v>ODD</v>
      </c>
      <c r="F3863" t="str">
        <f>IF(D3863&lt;=18,"LOW (1-18)","HIGH (19-36)")</f>
        <v>LOW (1-18)</v>
      </c>
      <c r="G3863">
        <f>INT((D3863-1)/6)+1</f>
        <v>2</v>
      </c>
      <c r="H3863">
        <f>MOD(D3863-1,6)+1</f>
        <v>5</v>
      </c>
      <c r="I3863">
        <f>37-D3863</f>
        <v>26</v>
      </c>
      <c r="J3863">
        <f>ABS(D3863-D3864)</f>
        <v>23</v>
      </c>
      <c r="K3863">
        <f>AVERAGE(D3863:D3867)</f>
        <v>11</v>
      </c>
      <c r="L3863">
        <f>AVERAGE(D3863:D3882)</f>
        <v>11</v>
      </c>
      <c r="M3863">
        <f>K3863-L3863</f>
        <v>0</v>
      </c>
      <c r="N3863" t="str">
        <f>IF(K3863&gt;L3863,"HIGH ZONE BIAS",IF(K3863&lt;L3863,"LOW ZONE BIAS","EQUILIBRIUM"))</f>
        <v>EQUILIBRIUM</v>
      </c>
    </row>
    <row r="3864">
      <c r="A3864">
        <v>23707</v>
      </c>
      <c r="B3864" t="str">
        <v>2023-10-10</v>
      </c>
      <c r="C3864" t="str">
        <v>Midday</v>
      </c>
      <c r="D3864">
        <v>34</v>
      </c>
      <c r="E3864" t="str">
        <f>IF(MOD(D3864,2)=0,"EVEN","ODD")</f>
        <v>EVEN</v>
      </c>
      <c r="F3864" t="str">
        <f>IF(D3864&lt;=18,"LOW (1-18)","HIGH (19-36)")</f>
        <v>HIGH (19-36)</v>
      </c>
      <c r="G3864">
        <f>INT((D3864-1)/6)+1</f>
        <v>6</v>
      </c>
      <c r="H3864">
        <f>MOD(D3864-1,6)+1</f>
        <v>4</v>
      </c>
      <c r="I3864">
        <f>37-D3864</f>
        <v>3</v>
      </c>
      <c r="J3864">
        <f>ABS(D3864-D3865)</f>
        <v>5</v>
      </c>
      <c r="K3864">
        <f>AVERAGE(D3864:D3868)</f>
        <v>34</v>
      </c>
      <c r="L3864">
        <f>AVERAGE(D3864:D3883)</f>
        <v>34</v>
      </c>
      <c r="M3864">
        <f>K3864-L3864</f>
        <v>0</v>
      </c>
      <c r="N3864" t="str">
        <f>IF(K3864&gt;L3864,"HIGH ZONE BIAS",IF(K3864&lt;L3864,"LOW ZONE BIAS","EQUILIBRIUM"))</f>
        <v>EQUILIBRIUM</v>
      </c>
    </row>
    <row r="3865">
      <c r="A3865">
        <v>23706</v>
      </c>
      <c r="B3865" t="str">
        <v>2023-10-10</v>
      </c>
      <c r="C3865" t="str">
        <v>Morning</v>
      </c>
      <c r="D3865">
        <v>29</v>
      </c>
      <c r="E3865" t="str">
        <f>IF(MOD(D3865,2)=0,"EVEN","ODD")</f>
        <v>ODD</v>
      </c>
      <c r="F3865" t="str">
        <f>IF(D3865&lt;=18,"LOW (1-18)","HIGH (19-36)")</f>
        <v>HIGH (19-36)</v>
      </c>
      <c r="G3865">
        <f>INT((D3865-1)/6)+1</f>
        <v>5</v>
      </c>
      <c r="H3865">
        <f>MOD(D3865-1,6)+1</f>
        <v>5</v>
      </c>
      <c r="I3865">
        <f>37-D3865</f>
        <v>8</v>
      </c>
      <c r="J3865">
        <f>ABS(D3865-D3866)</f>
        <v>11</v>
      </c>
      <c r="K3865">
        <f>AVERAGE(D3865:D3869)</f>
        <v>29</v>
      </c>
      <c r="L3865">
        <f>AVERAGE(D3865:D3884)</f>
        <v>29</v>
      </c>
      <c r="M3865">
        <f>K3865-L3865</f>
        <v>0</v>
      </c>
      <c r="N3865" t="str">
        <f>IF(K3865&gt;L3865,"HIGH ZONE BIAS",IF(K3865&lt;L3865,"LOW ZONE BIAS","EQUILIBRIUM"))</f>
        <v>EQUILIBRIUM</v>
      </c>
    </row>
    <row r="3866">
      <c r="A3866">
        <v>23705</v>
      </c>
      <c r="B3866" t="str">
        <v>2023-10-09</v>
      </c>
      <c r="C3866" t="str">
        <v>Evening</v>
      </c>
      <c r="D3866">
        <v>18</v>
      </c>
      <c r="E3866" t="str">
        <f>IF(MOD(D3866,2)=0,"EVEN","ODD")</f>
        <v>EVEN</v>
      </c>
      <c r="F3866" t="str">
        <f>IF(D3866&lt;=18,"LOW (1-18)","HIGH (19-36)")</f>
        <v>LOW (1-18)</v>
      </c>
      <c r="G3866">
        <f>INT((D3866-1)/6)+1</f>
        <v>3</v>
      </c>
      <c r="H3866">
        <f>MOD(D3866-1,6)+1</f>
        <v>6</v>
      </c>
      <c r="I3866">
        <f>37-D3866</f>
        <v>19</v>
      </c>
      <c r="J3866">
        <f>ABS(D3866-D3867)</f>
        <v>4</v>
      </c>
      <c r="K3866">
        <f>AVERAGE(D3866:D3870)</f>
        <v>18</v>
      </c>
      <c r="L3866">
        <f>AVERAGE(D3866:D3885)</f>
        <v>18</v>
      </c>
      <c r="M3866">
        <f>K3866-L3866</f>
        <v>0</v>
      </c>
      <c r="N3866" t="str">
        <f>IF(K3866&gt;L3866,"HIGH ZONE BIAS",IF(K3866&lt;L3866,"LOW ZONE BIAS","EQUILIBRIUM"))</f>
        <v>EQUILIBRIUM</v>
      </c>
    </row>
    <row r="3867">
      <c r="A3867">
        <v>23704</v>
      </c>
      <c r="B3867" t="str">
        <v>2023-10-09</v>
      </c>
      <c r="C3867" t="str">
        <v>Afternoon</v>
      </c>
      <c r="D3867">
        <v>22</v>
      </c>
      <c r="E3867" t="str">
        <f>IF(MOD(D3867,2)=0,"EVEN","ODD")</f>
        <v>EVEN</v>
      </c>
      <c r="F3867" t="str">
        <f>IF(D3867&lt;=18,"LOW (1-18)","HIGH (19-36)")</f>
        <v>HIGH (19-36)</v>
      </c>
      <c r="G3867">
        <f>INT((D3867-1)/6)+1</f>
        <v>4</v>
      </c>
      <c r="H3867">
        <f>MOD(D3867-1,6)+1</f>
        <v>4</v>
      </c>
      <c r="I3867">
        <f>37-D3867</f>
        <v>15</v>
      </c>
      <c r="J3867">
        <f>ABS(D3867-D3868)</f>
        <v>8</v>
      </c>
      <c r="K3867">
        <f>AVERAGE(D3867:D3871)</f>
        <v>22</v>
      </c>
      <c r="L3867">
        <f>AVERAGE(D3867:D3886)</f>
        <v>22</v>
      </c>
      <c r="M3867">
        <f>K3867-L3867</f>
        <v>0</v>
      </c>
      <c r="N3867" t="str">
        <f>IF(K3867&gt;L3867,"HIGH ZONE BIAS",IF(K3867&lt;L3867,"LOW ZONE BIAS","EQUILIBRIUM"))</f>
        <v>EQUILIBRIUM</v>
      </c>
    </row>
    <row r="3868">
      <c r="A3868">
        <v>23703</v>
      </c>
      <c r="B3868" t="str">
        <v>2023-10-09</v>
      </c>
      <c r="C3868" t="str">
        <v>Midday</v>
      </c>
      <c r="D3868">
        <v>30</v>
      </c>
      <c r="E3868" t="str">
        <f>IF(MOD(D3868,2)=0,"EVEN","ODD")</f>
        <v>EVEN</v>
      </c>
      <c r="F3868" t="str">
        <f>IF(D3868&lt;=18,"LOW (1-18)","HIGH (19-36)")</f>
        <v>HIGH (19-36)</v>
      </c>
      <c r="G3868">
        <f>INT((D3868-1)/6)+1</f>
        <v>5</v>
      </c>
      <c r="H3868">
        <f>MOD(D3868-1,6)+1</f>
        <v>6</v>
      </c>
      <c r="I3868">
        <f>37-D3868</f>
        <v>7</v>
      </c>
      <c r="J3868">
        <f>ABS(D3868-D3869)</f>
        <v>28</v>
      </c>
      <c r="K3868">
        <f>AVERAGE(D3868:D3872)</f>
        <v>30</v>
      </c>
      <c r="L3868">
        <f>AVERAGE(D3868:D3887)</f>
        <v>30</v>
      </c>
      <c r="M3868">
        <f>K3868-L3868</f>
        <v>0</v>
      </c>
      <c r="N3868" t="str">
        <f>IF(K3868&gt;L3868,"HIGH ZONE BIAS",IF(K3868&lt;L3868,"LOW ZONE BIAS","EQUILIBRIUM"))</f>
        <v>EQUILIBRIUM</v>
      </c>
    </row>
    <row r="3869">
      <c r="A3869">
        <v>23702</v>
      </c>
      <c r="B3869" t="str">
        <v>2023-10-09</v>
      </c>
      <c r="C3869" t="str">
        <v>Morning</v>
      </c>
      <c r="D3869">
        <v>2</v>
      </c>
      <c r="E3869" t="str">
        <f>IF(MOD(D3869,2)=0,"EVEN","ODD")</f>
        <v>EVEN</v>
      </c>
      <c r="F3869" t="str">
        <f>IF(D3869&lt;=18,"LOW (1-18)","HIGH (19-36)")</f>
        <v>LOW (1-18)</v>
      </c>
      <c r="G3869">
        <f>INT((D3869-1)/6)+1</f>
        <v>1</v>
      </c>
      <c r="H3869">
        <f>MOD(D3869-1,6)+1</f>
        <v>2</v>
      </c>
      <c r="I3869">
        <f>37-D3869</f>
        <v>35</v>
      </c>
      <c r="J3869">
        <f>ABS(D3869-D3870)</f>
        <v>2</v>
      </c>
      <c r="K3869">
        <f>AVERAGE(D3869:D3873)</f>
        <v>2</v>
      </c>
      <c r="L3869">
        <f>AVERAGE(D3869:D3888)</f>
        <v>2</v>
      </c>
      <c r="M3869">
        <f>K3869-L3869</f>
        <v>0</v>
      </c>
      <c r="N3869" t="str">
        <f>IF(K3869&gt;L3869,"HIGH ZONE BIAS",IF(K3869&lt;L3869,"LOW ZONE BIAS","EQUILIBRIUM"))</f>
        <v>EQUILIBRIUM</v>
      </c>
    </row>
    <row r="3870">
      <c r="A3870">
        <v>23701</v>
      </c>
      <c r="B3870" t="str">
        <v>2023-10-07</v>
      </c>
      <c r="C3870" t="str">
        <v>Evening</v>
      </c>
      <c r="D3870">
        <v>4</v>
      </c>
      <c r="E3870" t="str">
        <f>IF(MOD(D3870,2)=0,"EVEN","ODD")</f>
        <v>EVEN</v>
      </c>
      <c r="F3870" t="str">
        <f>IF(D3870&lt;=18,"LOW (1-18)","HIGH (19-36)")</f>
        <v>LOW (1-18)</v>
      </c>
      <c r="G3870">
        <f>INT((D3870-1)/6)+1</f>
        <v>1</v>
      </c>
      <c r="H3870">
        <f>MOD(D3870-1,6)+1</f>
        <v>4</v>
      </c>
      <c r="I3870">
        <f>37-D3870</f>
        <v>33</v>
      </c>
      <c r="J3870">
        <f>ABS(D3870-D3871)</f>
        <v>32</v>
      </c>
      <c r="K3870">
        <f>AVERAGE(D3870:D3874)</f>
        <v>4</v>
      </c>
      <c r="L3870">
        <f>AVERAGE(D3870:D3889)</f>
        <v>4</v>
      </c>
      <c r="M3870">
        <f>K3870-L3870</f>
        <v>0</v>
      </c>
      <c r="N3870" t="str">
        <f>IF(K3870&gt;L3870,"HIGH ZONE BIAS",IF(K3870&lt;L3870,"LOW ZONE BIAS","EQUILIBRIUM"))</f>
        <v>EQUILIBRIUM</v>
      </c>
    </row>
    <row r="3871">
      <c r="A3871">
        <v>23700</v>
      </c>
      <c r="B3871" t="str">
        <v>2023-10-07</v>
      </c>
      <c r="C3871" t="str">
        <v>Afternoon</v>
      </c>
      <c r="D3871">
        <v>36</v>
      </c>
      <c r="E3871" t="str">
        <f>IF(MOD(D3871,2)=0,"EVEN","ODD")</f>
        <v>EVEN</v>
      </c>
      <c r="F3871" t="str">
        <f>IF(D3871&lt;=18,"LOW (1-18)","HIGH (19-36)")</f>
        <v>HIGH (19-36)</v>
      </c>
      <c r="G3871">
        <f>INT((D3871-1)/6)+1</f>
        <v>6</v>
      </c>
      <c r="H3871">
        <f>MOD(D3871-1,6)+1</f>
        <v>6</v>
      </c>
      <c r="I3871">
        <f>37-D3871</f>
        <v>1</v>
      </c>
      <c r="J3871">
        <f>ABS(D3871-D3872)</f>
        <v>0</v>
      </c>
      <c r="K3871">
        <f>AVERAGE(D3871:D3875)</f>
        <v>36</v>
      </c>
      <c r="L3871">
        <f>AVERAGE(D3871:D3890)</f>
        <v>36</v>
      </c>
      <c r="M3871">
        <f>K3871-L3871</f>
        <v>0</v>
      </c>
      <c r="N3871" t="str">
        <f>IF(K3871&gt;L3871,"HIGH ZONE BIAS",IF(K3871&lt;L3871,"LOW ZONE BIAS","EQUILIBRIUM"))</f>
        <v>EQUILIBRIUM</v>
      </c>
    </row>
    <row r="3872">
      <c r="A3872">
        <v>23699</v>
      </c>
      <c r="B3872" t="str">
        <v>2023-10-07</v>
      </c>
      <c r="C3872" t="str">
        <v>Midday</v>
      </c>
      <c r="D3872">
        <v>36</v>
      </c>
      <c r="E3872" t="str">
        <f>IF(MOD(D3872,2)=0,"EVEN","ODD")</f>
        <v>EVEN</v>
      </c>
      <c r="F3872" t="str">
        <f>IF(D3872&lt;=18,"LOW (1-18)","HIGH (19-36)")</f>
        <v>HIGH (19-36)</v>
      </c>
      <c r="G3872">
        <f>INT((D3872-1)/6)+1</f>
        <v>6</v>
      </c>
      <c r="H3872">
        <f>MOD(D3872-1,6)+1</f>
        <v>6</v>
      </c>
      <c r="I3872">
        <f>37-D3872</f>
        <v>1</v>
      </c>
      <c r="J3872">
        <f>ABS(D3872-D3873)</f>
        <v>10</v>
      </c>
      <c r="K3872">
        <f>AVERAGE(D3872:D3876)</f>
        <v>36</v>
      </c>
      <c r="L3872">
        <f>AVERAGE(D3872:D3891)</f>
        <v>36</v>
      </c>
      <c r="M3872">
        <f>K3872-L3872</f>
        <v>0</v>
      </c>
      <c r="N3872" t="str">
        <f>IF(K3872&gt;L3872,"HIGH ZONE BIAS",IF(K3872&lt;L3872,"LOW ZONE BIAS","EQUILIBRIUM"))</f>
        <v>EQUILIBRIUM</v>
      </c>
    </row>
    <row r="3873">
      <c r="A3873">
        <v>23698</v>
      </c>
      <c r="B3873" t="str">
        <v>2023-10-07</v>
      </c>
      <c r="C3873" t="str">
        <v>Morning</v>
      </c>
      <c r="D3873">
        <v>26</v>
      </c>
      <c r="E3873" t="str">
        <f>IF(MOD(D3873,2)=0,"EVEN","ODD")</f>
        <v>EVEN</v>
      </c>
      <c r="F3873" t="str">
        <f>IF(D3873&lt;=18,"LOW (1-18)","HIGH (19-36)")</f>
        <v>HIGH (19-36)</v>
      </c>
      <c r="G3873">
        <f>INT((D3873-1)/6)+1</f>
        <v>5</v>
      </c>
      <c r="H3873">
        <f>MOD(D3873-1,6)+1</f>
        <v>2</v>
      </c>
      <c r="I3873">
        <f>37-D3873</f>
        <v>11</v>
      </c>
      <c r="J3873">
        <f>ABS(D3873-D3874)</f>
        <v>10</v>
      </c>
      <c r="K3873">
        <f>AVERAGE(D3873:D3877)</f>
        <v>26</v>
      </c>
      <c r="L3873">
        <f>AVERAGE(D3873:D3892)</f>
        <v>26</v>
      </c>
      <c r="M3873">
        <f>K3873-L3873</f>
        <v>0</v>
      </c>
      <c r="N3873" t="str">
        <f>IF(K3873&gt;L3873,"HIGH ZONE BIAS",IF(K3873&lt;L3873,"LOW ZONE BIAS","EQUILIBRIUM"))</f>
        <v>EQUILIBRIUM</v>
      </c>
    </row>
    <row r="3874">
      <c r="A3874">
        <v>23697</v>
      </c>
      <c r="B3874" t="str">
        <v>2023-10-06</v>
      </c>
      <c r="C3874" t="str">
        <v>Evening</v>
      </c>
      <c r="D3874">
        <v>36</v>
      </c>
      <c r="E3874" t="str">
        <f>IF(MOD(D3874,2)=0,"EVEN","ODD")</f>
        <v>EVEN</v>
      </c>
      <c r="F3874" t="str">
        <f>IF(D3874&lt;=18,"LOW (1-18)","HIGH (19-36)")</f>
        <v>HIGH (19-36)</v>
      </c>
      <c r="G3874">
        <f>INT((D3874-1)/6)+1</f>
        <v>6</v>
      </c>
      <c r="H3874">
        <f>MOD(D3874-1,6)+1</f>
        <v>6</v>
      </c>
      <c r="I3874">
        <f>37-D3874</f>
        <v>1</v>
      </c>
      <c r="J3874">
        <f>ABS(D3874-D3875)</f>
        <v>3</v>
      </c>
      <c r="K3874">
        <f>AVERAGE(D3874:D3878)</f>
        <v>36</v>
      </c>
      <c r="L3874">
        <f>AVERAGE(D3874:D3893)</f>
        <v>36</v>
      </c>
      <c r="M3874">
        <f>K3874-L3874</f>
        <v>0</v>
      </c>
      <c r="N3874" t="str">
        <f>IF(K3874&gt;L3874,"HIGH ZONE BIAS",IF(K3874&lt;L3874,"LOW ZONE BIAS","EQUILIBRIUM"))</f>
        <v>EQUILIBRIUM</v>
      </c>
    </row>
    <row r="3875">
      <c r="A3875">
        <v>23696</v>
      </c>
      <c r="B3875" t="str">
        <v>2023-10-06</v>
      </c>
      <c r="C3875" t="str">
        <v>Afternoon</v>
      </c>
      <c r="D3875">
        <v>33</v>
      </c>
      <c r="E3875" t="str">
        <f>IF(MOD(D3875,2)=0,"EVEN","ODD")</f>
        <v>ODD</v>
      </c>
      <c r="F3875" t="str">
        <f>IF(D3875&lt;=18,"LOW (1-18)","HIGH (19-36)")</f>
        <v>HIGH (19-36)</v>
      </c>
      <c r="G3875">
        <f>INT((D3875-1)/6)+1</f>
        <v>6</v>
      </c>
      <c r="H3875">
        <f>MOD(D3875-1,6)+1</f>
        <v>3</v>
      </c>
      <c r="I3875">
        <f>37-D3875</f>
        <v>4</v>
      </c>
      <c r="J3875">
        <f>ABS(D3875-D3876)</f>
        <v>15</v>
      </c>
      <c r="K3875">
        <f>AVERAGE(D3875:D3879)</f>
        <v>33</v>
      </c>
      <c r="L3875">
        <f>AVERAGE(D3875:D3894)</f>
        <v>33</v>
      </c>
      <c r="M3875">
        <f>K3875-L3875</f>
        <v>0</v>
      </c>
      <c r="N3875" t="str">
        <f>IF(K3875&gt;L3875,"HIGH ZONE BIAS",IF(K3875&lt;L3875,"LOW ZONE BIAS","EQUILIBRIUM"))</f>
        <v>EQUILIBRIUM</v>
      </c>
    </row>
    <row r="3876">
      <c r="A3876">
        <v>23695</v>
      </c>
      <c r="B3876" t="str">
        <v>2023-10-06</v>
      </c>
      <c r="C3876" t="str">
        <v>Midday</v>
      </c>
      <c r="D3876">
        <v>18</v>
      </c>
      <c r="E3876" t="str">
        <f>IF(MOD(D3876,2)=0,"EVEN","ODD")</f>
        <v>EVEN</v>
      </c>
      <c r="F3876" t="str">
        <f>IF(D3876&lt;=18,"LOW (1-18)","HIGH (19-36)")</f>
        <v>LOW (1-18)</v>
      </c>
      <c r="G3876">
        <f>INT((D3876-1)/6)+1</f>
        <v>3</v>
      </c>
      <c r="H3876">
        <f>MOD(D3876-1,6)+1</f>
        <v>6</v>
      </c>
      <c r="I3876">
        <f>37-D3876</f>
        <v>19</v>
      </c>
      <c r="J3876">
        <f>ABS(D3876-D3877)</f>
        <v>13</v>
      </c>
      <c r="K3876">
        <f>AVERAGE(D3876:D3880)</f>
        <v>18</v>
      </c>
      <c r="L3876">
        <f>AVERAGE(D3876:D3895)</f>
        <v>18</v>
      </c>
      <c r="M3876">
        <f>K3876-L3876</f>
        <v>0</v>
      </c>
      <c r="N3876" t="str">
        <f>IF(K3876&gt;L3876,"HIGH ZONE BIAS",IF(K3876&lt;L3876,"LOW ZONE BIAS","EQUILIBRIUM"))</f>
        <v>EQUILIBRIUM</v>
      </c>
    </row>
    <row r="3877">
      <c r="A3877">
        <v>23694</v>
      </c>
      <c r="B3877" t="str">
        <v>2023-10-06</v>
      </c>
      <c r="C3877" t="str">
        <v>Morning</v>
      </c>
      <c r="D3877">
        <v>31</v>
      </c>
      <c r="E3877" t="str">
        <f>IF(MOD(D3877,2)=0,"EVEN","ODD")</f>
        <v>ODD</v>
      </c>
      <c r="F3877" t="str">
        <f>IF(D3877&lt;=18,"LOW (1-18)","HIGH (19-36)")</f>
        <v>HIGH (19-36)</v>
      </c>
      <c r="G3877">
        <f>INT((D3877-1)/6)+1</f>
        <v>6</v>
      </c>
      <c r="H3877">
        <f>MOD(D3877-1,6)+1</f>
        <v>1</v>
      </c>
      <c r="I3877">
        <f>37-D3877</f>
        <v>6</v>
      </c>
      <c r="J3877">
        <f>ABS(D3877-D3878)</f>
        <v>5</v>
      </c>
      <c r="K3877">
        <f>AVERAGE(D3877:D3881)</f>
        <v>31</v>
      </c>
      <c r="L3877">
        <f>AVERAGE(D3877:D3896)</f>
        <v>31</v>
      </c>
      <c r="M3877">
        <f>K3877-L3877</f>
        <v>0</v>
      </c>
      <c r="N3877" t="str">
        <f>IF(K3877&gt;L3877,"HIGH ZONE BIAS",IF(K3877&lt;L3877,"LOW ZONE BIAS","EQUILIBRIUM"))</f>
        <v>EQUILIBRIUM</v>
      </c>
    </row>
    <row r="3878">
      <c r="A3878">
        <v>23693</v>
      </c>
      <c r="B3878" t="str">
        <v>2023-10-05</v>
      </c>
      <c r="C3878" t="str">
        <v>Evening</v>
      </c>
      <c r="D3878">
        <v>36</v>
      </c>
      <c r="E3878" t="str">
        <f>IF(MOD(D3878,2)=0,"EVEN","ODD")</f>
        <v>EVEN</v>
      </c>
      <c r="F3878" t="str">
        <f>IF(D3878&lt;=18,"LOW (1-18)","HIGH (19-36)")</f>
        <v>HIGH (19-36)</v>
      </c>
      <c r="G3878">
        <f>INT((D3878-1)/6)+1</f>
        <v>6</v>
      </c>
      <c r="H3878">
        <f>MOD(D3878-1,6)+1</f>
        <v>6</v>
      </c>
      <c r="I3878">
        <f>37-D3878</f>
        <v>1</v>
      </c>
      <c r="J3878">
        <f>ABS(D3878-D3879)</f>
        <v>32</v>
      </c>
      <c r="K3878">
        <f>AVERAGE(D3878:D3882)</f>
        <v>36</v>
      </c>
      <c r="L3878">
        <f>AVERAGE(D3878:D3897)</f>
        <v>36</v>
      </c>
      <c r="M3878">
        <f>K3878-L3878</f>
        <v>0</v>
      </c>
      <c r="N3878" t="str">
        <f>IF(K3878&gt;L3878,"HIGH ZONE BIAS",IF(K3878&lt;L3878,"LOW ZONE BIAS","EQUILIBRIUM"))</f>
        <v>EQUILIBRIUM</v>
      </c>
    </row>
    <row r="3879">
      <c r="A3879">
        <v>23692</v>
      </c>
      <c r="B3879" t="str">
        <v>2023-10-05</v>
      </c>
      <c r="C3879" t="str">
        <v>Afternoon</v>
      </c>
      <c r="D3879">
        <v>4</v>
      </c>
      <c r="E3879" t="str">
        <f>IF(MOD(D3879,2)=0,"EVEN","ODD")</f>
        <v>EVEN</v>
      </c>
      <c r="F3879" t="str">
        <f>IF(D3879&lt;=18,"LOW (1-18)","HIGH (19-36)")</f>
        <v>LOW (1-18)</v>
      </c>
      <c r="G3879">
        <f>INT((D3879-1)/6)+1</f>
        <v>1</v>
      </c>
      <c r="H3879">
        <f>MOD(D3879-1,6)+1</f>
        <v>4</v>
      </c>
      <c r="I3879">
        <f>37-D3879</f>
        <v>33</v>
      </c>
      <c r="J3879">
        <f>ABS(D3879-D3880)</f>
        <v>12</v>
      </c>
      <c r="K3879">
        <f>AVERAGE(D3879:D3883)</f>
        <v>4</v>
      </c>
      <c r="L3879">
        <f>AVERAGE(D3879:D3898)</f>
        <v>4</v>
      </c>
      <c r="M3879">
        <f>K3879-L3879</f>
        <v>0</v>
      </c>
      <c r="N3879" t="str">
        <f>IF(K3879&gt;L3879,"HIGH ZONE BIAS",IF(K3879&lt;L3879,"LOW ZONE BIAS","EQUILIBRIUM"))</f>
        <v>EQUILIBRIUM</v>
      </c>
    </row>
    <row r="3880">
      <c r="A3880">
        <v>23691</v>
      </c>
      <c r="B3880" t="str">
        <v>2023-10-05</v>
      </c>
      <c r="C3880" t="str">
        <v>Midday</v>
      </c>
      <c r="D3880">
        <v>16</v>
      </c>
      <c r="E3880" t="str">
        <f>IF(MOD(D3880,2)=0,"EVEN","ODD")</f>
        <v>EVEN</v>
      </c>
      <c r="F3880" t="str">
        <f>IF(D3880&lt;=18,"LOW (1-18)","HIGH (19-36)")</f>
        <v>LOW (1-18)</v>
      </c>
      <c r="G3880">
        <f>INT((D3880-1)/6)+1</f>
        <v>3</v>
      </c>
      <c r="H3880">
        <f>MOD(D3880-1,6)+1</f>
        <v>4</v>
      </c>
      <c r="I3880">
        <f>37-D3880</f>
        <v>21</v>
      </c>
      <c r="J3880">
        <f>ABS(D3880-D3881)</f>
        <v>2</v>
      </c>
      <c r="K3880">
        <f>AVERAGE(D3880:D3884)</f>
        <v>16</v>
      </c>
      <c r="L3880">
        <f>AVERAGE(D3880:D3899)</f>
        <v>16</v>
      </c>
      <c r="M3880">
        <f>K3880-L3880</f>
        <v>0</v>
      </c>
      <c r="N3880" t="str">
        <f>IF(K3880&gt;L3880,"HIGH ZONE BIAS",IF(K3880&lt;L3880,"LOW ZONE BIAS","EQUILIBRIUM"))</f>
        <v>EQUILIBRIUM</v>
      </c>
    </row>
    <row r="3881">
      <c r="A3881">
        <v>23690</v>
      </c>
      <c r="B3881" t="str">
        <v>2023-10-05</v>
      </c>
      <c r="C3881" t="str">
        <v>Morning</v>
      </c>
      <c r="D3881">
        <v>14</v>
      </c>
      <c r="E3881" t="str">
        <f>IF(MOD(D3881,2)=0,"EVEN","ODD")</f>
        <v>EVEN</v>
      </c>
      <c r="F3881" t="str">
        <f>IF(D3881&lt;=18,"LOW (1-18)","HIGH (19-36)")</f>
        <v>LOW (1-18)</v>
      </c>
      <c r="G3881">
        <f>INT((D3881-1)/6)+1</f>
        <v>3</v>
      </c>
      <c r="H3881">
        <f>MOD(D3881-1,6)+1</f>
        <v>2</v>
      </c>
      <c r="I3881">
        <f>37-D3881</f>
        <v>23</v>
      </c>
      <c r="J3881">
        <f>ABS(D3881-D3882)</f>
        <v>12</v>
      </c>
      <c r="K3881">
        <f>AVERAGE(D3881:D3885)</f>
        <v>14</v>
      </c>
      <c r="L3881">
        <f>AVERAGE(D3881:D3900)</f>
        <v>14</v>
      </c>
      <c r="M3881">
        <f>K3881-L3881</f>
        <v>0</v>
      </c>
      <c r="N3881" t="str">
        <f>IF(K3881&gt;L3881,"HIGH ZONE BIAS",IF(K3881&lt;L3881,"LOW ZONE BIAS","EQUILIBRIUM"))</f>
        <v>EQUILIBRIUM</v>
      </c>
    </row>
    <row r="3882">
      <c r="A3882">
        <v>23689</v>
      </c>
      <c r="B3882" t="str">
        <v>2023-10-04</v>
      </c>
      <c r="C3882" t="str">
        <v>Evening</v>
      </c>
      <c r="D3882">
        <v>26</v>
      </c>
      <c r="E3882" t="str">
        <f>IF(MOD(D3882,2)=0,"EVEN","ODD")</f>
        <v>EVEN</v>
      </c>
      <c r="F3882" t="str">
        <f>IF(D3882&lt;=18,"LOW (1-18)","HIGH (19-36)")</f>
        <v>HIGH (19-36)</v>
      </c>
      <c r="G3882">
        <f>INT((D3882-1)/6)+1</f>
        <v>5</v>
      </c>
      <c r="H3882">
        <f>MOD(D3882-1,6)+1</f>
        <v>2</v>
      </c>
      <c r="I3882">
        <f>37-D3882</f>
        <v>11</v>
      </c>
      <c r="J3882">
        <f>ABS(D3882-D3883)</f>
        <v>15</v>
      </c>
      <c r="K3882">
        <f>AVERAGE(D3882:D3886)</f>
        <v>26</v>
      </c>
      <c r="L3882">
        <f>AVERAGE(D3882:D3901)</f>
        <v>26</v>
      </c>
      <c r="M3882">
        <f>K3882-L3882</f>
        <v>0</v>
      </c>
      <c r="N3882" t="str">
        <f>IF(K3882&gt;L3882,"HIGH ZONE BIAS",IF(K3882&lt;L3882,"LOW ZONE BIAS","EQUILIBRIUM"))</f>
        <v>EQUILIBRIUM</v>
      </c>
    </row>
    <row r="3883">
      <c r="A3883">
        <v>23688</v>
      </c>
      <c r="B3883" t="str">
        <v>2023-10-04</v>
      </c>
      <c r="C3883" t="str">
        <v>Afternoon</v>
      </c>
      <c r="D3883">
        <v>11</v>
      </c>
      <c r="E3883" t="str">
        <f>IF(MOD(D3883,2)=0,"EVEN","ODD")</f>
        <v>ODD</v>
      </c>
      <c r="F3883" t="str">
        <f>IF(D3883&lt;=18,"LOW (1-18)","HIGH (19-36)")</f>
        <v>LOW (1-18)</v>
      </c>
      <c r="G3883">
        <f>INT((D3883-1)/6)+1</f>
        <v>2</v>
      </c>
      <c r="H3883">
        <f>MOD(D3883-1,6)+1</f>
        <v>5</v>
      </c>
      <c r="I3883">
        <f>37-D3883</f>
        <v>26</v>
      </c>
      <c r="J3883">
        <f>ABS(D3883-D3884)</f>
        <v>19</v>
      </c>
      <c r="K3883">
        <f>AVERAGE(D3883:D3887)</f>
        <v>11</v>
      </c>
      <c r="L3883">
        <f>AVERAGE(D3883:D3902)</f>
        <v>11</v>
      </c>
      <c r="M3883">
        <f>K3883-L3883</f>
        <v>0</v>
      </c>
      <c r="N3883" t="str">
        <f>IF(K3883&gt;L3883,"HIGH ZONE BIAS",IF(K3883&lt;L3883,"LOW ZONE BIAS","EQUILIBRIUM"))</f>
        <v>EQUILIBRIUM</v>
      </c>
    </row>
    <row r="3884">
      <c r="A3884">
        <v>23687</v>
      </c>
      <c r="B3884" t="str">
        <v>2023-10-04</v>
      </c>
      <c r="C3884" t="str">
        <v>Midday</v>
      </c>
      <c r="D3884">
        <v>30</v>
      </c>
      <c r="E3884" t="str">
        <f>IF(MOD(D3884,2)=0,"EVEN","ODD")</f>
        <v>EVEN</v>
      </c>
      <c r="F3884" t="str">
        <f>IF(D3884&lt;=18,"LOW (1-18)","HIGH (19-36)")</f>
        <v>HIGH (19-36)</v>
      </c>
      <c r="G3884">
        <f>INT((D3884-1)/6)+1</f>
        <v>5</v>
      </c>
      <c r="H3884">
        <f>MOD(D3884-1,6)+1</f>
        <v>6</v>
      </c>
      <c r="I3884">
        <f>37-D3884</f>
        <v>7</v>
      </c>
      <c r="J3884">
        <f>ABS(D3884-D3885)</f>
        <v>17</v>
      </c>
      <c r="K3884">
        <f>AVERAGE(D3884:D3888)</f>
        <v>30</v>
      </c>
      <c r="L3884">
        <f>AVERAGE(D3884:D3903)</f>
        <v>30</v>
      </c>
      <c r="M3884">
        <f>K3884-L3884</f>
        <v>0</v>
      </c>
      <c r="N3884" t="str">
        <f>IF(K3884&gt;L3884,"HIGH ZONE BIAS",IF(K3884&lt;L3884,"LOW ZONE BIAS","EQUILIBRIUM"))</f>
        <v>EQUILIBRIUM</v>
      </c>
    </row>
    <row r="3885">
      <c r="A3885">
        <v>23686</v>
      </c>
      <c r="B3885" t="str">
        <v>2023-10-04</v>
      </c>
      <c r="C3885" t="str">
        <v>Morning</v>
      </c>
      <c r="D3885">
        <v>13</v>
      </c>
      <c r="E3885" t="str">
        <f>IF(MOD(D3885,2)=0,"EVEN","ODD")</f>
        <v>ODD</v>
      </c>
      <c r="F3885" t="str">
        <f>IF(D3885&lt;=18,"LOW (1-18)","HIGH (19-36)")</f>
        <v>LOW (1-18)</v>
      </c>
      <c r="G3885">
        <f>INT((D3885-1)/6)+1</f>
        <v>3</v>
      </c>
      <c r="H3885">
        <f>MOD(D3885-1,6)+1</f>
        <v>1</v>
      </c>
      <c r="I3885">
        <f>37-D3885</f>
        <v>24</v>
      </c>
      <c r="J3885">
        <f>ABS(D3885-D3886)</f>
        <v>8</v>
      </c>
      <c r="K3885">
        <f>AVERAGE(D3885:D3889)</f>
        <v>13</v>
      </c>
      <c r="L3885">
        <f>AVERAGE(D3885:D3904)</f>
        <v>13</v>
      </c>
      <c r="M3885">
        <f>K3885-L3885</f>
        <v>0</v>
      </c>
      <c r="N3885" t="str">
        <f>IF(K3885&gt;L3885,"HIGH ZONE BIAS",IF(K3885&lt;L3885,"LOW ZONE BIAS","EQUILIBRIUM"))</f>
        <v>EQUILIBRIUM</v>
      </c>
    </row>
    <row r="3886">
      <c r="A3886">
        <v>23685</v>
      </c>
      <c r="B3886" t="str">
        <v>2023-10-03</v>
      </c>
      <c r="C3886" t="str">
        <v>Evening</v>
      </c>
      <c r="D3886">
        <v>21</v>
      </c>
      <c r="E3886" t="str">
        <f>IF(MOD(D3886,2)=0,"EVEN","ODD")</f>
        <v>ODD</v>
      </c>
      <c r="F3886" t="str">
        <f>IF(D3886&lt;=18,"LOW (1-18)","HIGH (19-36)")</f>
        <v>HIGH (19-36)</v>
      </c>
      <c r="G3886">
        <f>INT((D3886-1)/6)+1</f>
        <v>4</v>
      </c>
      <c r="H3886">
        <f>MOD(D3886-1,6)+1</f>
        <v>3</v>
      </c>
      <c r="I3886">
        <f>37-D3886</f>
        <v>16</v>
      </c>
      <c r="J3886">
        <f>ABS(D3886-D3887)</f>
        <v>17</v>
      </c>
      <c r="K3886">
        <f>AVERAGE(D3886:D3890)</f>
        <v>21</v>
      </c>
      <c r="L3886">
        <f>AVERAGE(D3886:D3905)</f>
        <v>21</v>
      </c>
      <c r="M3886">
        <f>K3886-L3886</f>
        <v>0</v>
      </c>
      <c r="N3886" t="str">
        <f>IF(K3886&gt;L3886,"HIGH ZONE BIAS",IF(K3886&lt;L3886,"LOW ZONE BIAS","EQUILIBRIUM"))</f>
        <v>EQUILIBRIUM</v>
      </c>
    </row>
    <row r="3887">
      <c r="A3887">
        <v>23684</v>
      </c>
      <c r="B3887" t="str">
        <v>2023-10-03</v>
      </c>
      <c r="C3887" t="str">
        <v>Afternoon</v>
      </c>
      <c r="D3887">
        <v>4</v>
      </c>
      <c r="E3887" t="str">
        <f>IF(MOD(D3887,2)=0,"EVEN","ODD")</f>
        <v>EVEN</v>
      </c>
      <c r="F3887" t="str">
        <f>IF(D3887&lt;=18,"LOW (1-18)","HIGH (19-36)")</f>
        <v>LOW (1-18)</v>
      </c>
      <c r="G3887">
        <f>INT((D3887-1)/6)+1</f>
        <v>1</v>
      </c>
      <c r="H3887">
        <f>MOD(D3887-1,6)+1</f>
        <v>4</v>
      </c>
      <c r="I3887">
        <f>37-D3887</f>
        <v>33</v>
      </c>
      <c r="J3887">
        <f>ABS(D3887-D3888)</f>
        <v>1</v>
      </c>
      <c r="K3887">
        <f>AVERAGE(D3887:D3891)</f>
        <v>4</v>
      </c>
      <c r="L3887">
        <f>AVERAGE(D3887:D3906)</f>
        <v>4</v>
      </c>
      <c r="M3887">
        <f>K3887-L3887</f>
        <v>0</v>
      </c>
      <c r="N3887" t="str">
        <f>IF(K3887&gt;L3887,"HIGH ZONE BIAS",IF(K3887&lt;L3887,"LOW ZONE BIAS","EQUILIBRIUM"))</f>
        <v>EQUILIBRIUM</v>
      </c>
    </row>
    <row r="3888">
      <c r="A3888">
        <v>23683</v>
      </c>
      <c r="B3888" t="str">
        <v>2023-10-03</v>
      </c>
      <c r="C3888" t="str">
        <v>Midday</v>
      </c>
      <c r="D3888">
        <v>5</v>
      </c>
      <c r="E3888" t="str">
        <f>IF(MOD(D3888,2)=0,"EVEN","ODD")</f>
        <v>ODD</v>
      </c>
      <c r="F3888" t="str">
        <f>IF(D3888&lt;=18,"LOW (1-18)","HIGH (19-36)")</f>
        <v>LOW (1-18)</v>
      </c>
      <c r="G3888">
        <f>INT((D3888-1)/6)+1</f>
        <v>1</v>
      </c>
      <c r="H3888">
        <f>MOD(D3888-1,6)+1</f>
        <v>5</v>
      </c>
      <c r="I3888">
        <f>37-D3888</f>
        <v>32</v>
      </c>
      <c r="J3888">
        <f>ABS(D3888-D3889)</f>
        <v>27</v>
      </c>
      <c r="K3888">
        <f>AVERAGE(D3888:D3892)</f>
        <v>5</v>
      </c>
      <c r="L3888">
        <f>AVERAGE(D3888:D3907)</f>
        <v>5</v>
      </c>
      <c r="M3888">
        <f>K3888-L3888</f>
        <v>0</v>
      </c>
      <c r="N3888" t="str">
        <f>IF(K3888&gt;L3888,"HIGH ZONE BIAS",IF(K3888&lt;L3888,"LOW ZONE BIAS","EQUILIBRIUM"))</f>
        <v>EQUILIBRIUM</v>
      </c>
    </row>
    <row r="3889">
      <c r="A3889">
        <v>23682</v>
      </c>
      <c r="B3889" t="str">
        <v>2023-10-03</v>
      </c>
      <c r="C3889" t="str">
        <v>Morning</v>
      </c>
      <c r="D3889">
        <v>32</v>
      </c>
      <c r="E3889" t="str">
        <f>IF(MOD(D3889,2)=0,"EVEN","ODD")</f>
        <v>EVEN</v>
      </c>
      <c r="F3889" t="str">
        <f>IF(D3889&lt;=18,"LOW (1-18)","HIGH (19-36)")</f>
        <v>HIGH (19-36)</v>
      </c>
      <c r="G3889">
        <f>INT((D3889-1)/6)+1</f>
        <v>6</v>
      </c>
      <c r="H3889">
        <f>MOD(D3889-1,6)+1</f>
        <v>2</v>
      </c>
      <c r="I3889">
        <f>37-D3889</f>
        <v>5</v>
      </c>
      <c r="J3889">
        <f>ABS(D3889-D3890)</f>
        <v>23</v>
      </c>
      <c r="K3889">
        <f>AVERAGE(D3889:D3893)</f>
        <v>32</v>
      </c>
      <c r="L3889">
        <f>AVERAGE(D3889:D3908)</f>
        <v>32</v>
      </c>
      <c r="M3889">
        <f>K3889-L3889</f>
        <v>0</v>
      </c>
      <c r="N3889" t="str">
        <f>IF(K3889&gt;L3889,"HIGH ZONE BIAS",IF(K3889&lt;L3889,"LOW ZONE BIAS","EQUILIBRIUM"))</f>
        <v>EQUILIBRIUM</v>
      </c>
    </row>
    <row r="3890">
      <c r="A3890">
        <v>23681</v>
      </c>
      <c r="B3890" t="str">
        <v>2023-10-02</v>
      </c>
      <c r="C3890" t="str">
        <v>Evening</v>
      </c>
      <c r="D3890">
        <v>9</v>
      </c>
      <c r="E3890" t="str">
        <f>IF(MOD(D3890,2)=0,"EVEN","ODD")</f>
        <v>ODD</v>
      </c>
      <c r="F3890" t="str">
        <f>IF(D3890&lt;=18,"LOW (1-18)","HIGH (19-36)")</f>
        <v>LOW (1-18)</v>
      </c>
      <c r="G3890">
        <f>INT((D3890-1)/6)+1</f>
        <v>2</v>
      </c>
      <c r="H3890">
        <f>MOD(D3890-1,6)+1</f>
        <v>3</v>
      </c>
      <c r="I3890">
        <f>37-D3890</f>
        <v>28</v>
      </c>
      <c r="J3890">
        <f>ABS(D3890-D3891)</f>
        <v>5</v>
      </c>
      <c r="K3890">
        <f>AVERAGE(D3890:D3894)</f>
        <v>9</v>
      </c>
      <c r="L3890">
        <f>AVERAGE(D3890:D3909)</f>
        <v>9</v>
      </c>
      <c r="M3890">
        <f>K3890-L3890</f>
        <v>0</v>
      </c>
      <c r="N3890" t="str">
        <f>IF(K3890&gt;L3890,"HIGH ZONE BIAS",IF(K3890&lt;L3890,"LOW ZONE BIAS","EQUILIBRIUM"))</f>
        <v>EQUILIBRIUM</v>
      </c>
    </row>
    <row r="3891">
      <c r="A3891">
        <v>23680</v>
      </c>
      <c r="B3891" t="str">
        <v>2023-10-02</v>
      </c>
      <c r="C3891" t="str">
        <v>Afternoon</v>
      </c>
      <c r="D3891">
        <v>4</v>
      </c>
      <c r="E3891" t="str">
        <f>IF(MOD(D3891,2)=0,"EVEN","ODD")</f>
        <v>EVEN</v>
      </c>
      <c r="F3891" t="str">
        <f>IF(D3891&lt;=18,"LOW (1-18)","HIGH (19-36)")</f>
        <v>LOW (1-18)</v>
      </c>
      <c r="G3891">
        <f>INT((D3891-1)/6)+1</f>
        <v>1</v>
      </c>
      <c r="H3891">
        <f>MOD(D3891-1,6)+1</f>
        <v>4</v>
      </c>
      <c r="I3891">
        <f>37-D3891</f>
        <v>33</v>
      </c>
      <c r="J3891">
        <f>ABS(D3891-D3892)</f>
        <v>5</v>
      </c>
      <c r="K3891">
        <f>AVERAGE(D3891:D3895)</f>
        <v>4</v>
      </c>
      <c r="L3891">
        <f>AVERAGE(D3891:D3910)</f>
        <v>4</v>
      </c>
      <c r="M3891">
        <f>K3891-L3891</f>
        <v>0</v>
      </c>
      <c r="N3891" t="str">
        <f>IF(K3891&gt;L3891,"HIGH ZONE BIAS",IF(K3891&lt;L3891,"LOW ZONE BIAS","EQUILIBRIUM"))</f>
        <v>EQUILIBRIUM</v>
      </c>
    </row>
    <row r="3892">
      <c r="A3892">
        <v>23679</v>
      </c>
      <c r="B3892" t="str">
        <v>2023-10-02</v>
      </c>
      <c r="C3892" t="str">
        <v>Midday</v>
      </c>
      <c r="D3892">
        <v>9</v>
      </c>
      <c r="E3892" t="str">
        <f>IF(MOD(D3892,2)=0,"EVEN","ODD")</f>
        <v>ODD</v>
      </c>
      <c r="F3892" t="str">
        <f>IF(D3892&lt;=18,"LOW (1-18)","HIGH (19-36)")</f>
        <v>LOW (1-18)</v>
      </c>
      <c r="G3892">
        <f>INT((D3892-1)/6)+1</f>
        <v>2</v>
      </c>
      <c r="H3892">
        <f>MOD(D3892-1,6)+1</f>
        <v>3</v>
      </c>
      <c r="I3892">
        <f>37-D3892</f>
        <v>28</v>
      </c>
      <c r="J3892">
        <f>ABS(D3892-D3893)</f>
        <v>4</v>
      </c>
      <c r="K3892">
        <f>AVERAGE(D3892:D3896)</f>
        <v>9</v>
      </c>
      <c r="L3892">
        <f>AVERAGE(D3892:D3911)</f>
        <v>9</v>
      </c>
      <c r="M3892">
        <f>K3892-L3892</f>
        <v>0</v>
      </c>
      <c r="N3892" t="str">
        <f>IF(K3892&gt;L3892,"HIGH ZONE BIAS",IF(K3892&lt;L3892,"LOW ZONE BIAS","EQUILIBRIUM"))</f>
        <v>EQUILIBRIUM</v>
      </c>
    </row>
    <row r="3893">
      <c r="A3893">
        <v>23678</v>
      </c>
      <c r="B3893" t="str">
        <v>2023-10-02</v>
      </c>
      <c r="C3893" t="str">
        <v>Morning</v>
      </c>
      <c r="D3893">
        <v>13</v>
      </c>
      <c r="E3893" t="str">
        <f>IF(MOD(D3893,2)=0,"EVEN","ODD")</f>
        <v>ODD</v>
      </c>
      <c r="F3893" t="str">
        <f>IF(D3893&lt;=18,"LOW (1-18)","HIGH (19-36)")</f>
        <v>LOW (1-18)</v>
      </c>
      <c r="G3893">
        <f>INT((D3893-1)/6)+1</f>
        <v>3</v>
      </c>
      <c r="H3893">
        <f>MOD(D3893-1,6)+1</f>
        <v>1</v>
      </c>
      <c r="I3893">
        <f>37-D3893</f>
        <v>24</v>
      </c>
      <c r="J3893">
        <f>ABS(D3893-D3894)</f>
        <v>12</v>
      </c>
      <c r="K3893">
        <f>AVERAGE(D3893:D3897)</f>
        <v>13</v>
      </c>
      <c r="L3893">
        <f>AVERAGE(D3893:D3912)</f>
        <v>13</v>
      </c>
      <c r="M3893">
        <f>K3893-L3893</f>
        <v>0</v>
      </c>
      <c r="N3893" t="str">
        <f>IF(K3893&gt;L3893,"HIGH ZONE BIAS",IF(K3893&lt;L3893,"LOW ZONE BIAS","EQUILIBRIUM"))</f>
        <v>EQUILIBRIUM</v>
      </c>
    </row>
    <row r="3894">
      <c r="A3894">
        <v>23677</v>
      </c>
      <c r="B3894" t="str">
        <v>2023-09-30</v>
      </c>
      <c r="C3894" t="str">
        <v>Evening</v>
      </c>
      <c r="D3894">
        <v>1</v>
      </c>
      <c r="E3894" t="str">
        <f>IF(MOD(D3894,2)=0,"EVEN","ODD")</f>
        <v>ODD</v>
      </c>
      <c r="F3894" t="str">
        <f>IF(D3894&lt;=18,"LOW (1-18)","HIGH (19-36)")</f>
        <v>LOW (1-18)</v>
      </c>
      <c r="G3894">
        <f>INT((D3894-1)/6)+1</f>
        <v>1</v>
      </c>
      <c r="H3894">
        <f>MOD(D3894-1,6)+1</f>
        <v>1</v>
      </c>
      <c r="I3894">
        <f>37-D3894</f>
        <v>36</v>
      </c>
      <c r="J3894">
        <f>ABS(D3894-D3895)</f>
        <v>32</v>
      </c>
      <c r="K3894">
        <f>AVERAGE(D3894:D3898)</f>
        <v>1</v>
      </c>
      <c r="L3894">
        <f>AVERAGE(D3894:D3913)</f>
        <v>1</v>
      </c>
      <c r="M3894">
        <f>K3894-L3894</f>
        <v>0</v>
      </c>
      <c r="N3894" t="str">
        <f>IF(K3894&gt;L3894,"HIGH ZONE BIAS",IF(K3894&lt;L3894,"LOW ZONE BIAS","EQUILIBRIUM"))</f>
        <v>EQUILIBRIUM</v>
      </c>
    </row>
    <row r="3895">
      <c r="A3895">
        <v>23676</v>
      </c>
      <c r="B3895" t="str">
        <v>2023-09-30</v>
      </c>
      <c r="C3895" t="str">
        <v>Afternoon</v>
      </c>
      <c r="D3895">
        <v>33</v>
      </c>
      <c r="E3895" t="str">
        <f>IF(MOD(D3895,2)=0,"EVEN","ODD")</f>
        <v>ODD</v>
      </c>
      <c r="F3895" t="str">
        <f>IF(D3895&lt;=18,"LOW (1-18)","HIGH (19-36)")</f>
        <v>HIGH (19-36)</v>
      </c>
      <c r="G3895">
        <f>INT((D3895-1)/6)+1</f>
        <v>6</v>
      </c>
      <c r="H3895">
        <f>MOD(D3895-1,6)+1</f>
        <v>3</v>
      </c>
      <c r="I3895">
        <f>37-D3895</f>
        <v>4</v>
      </c>
      <c r="J3895">
        <f>ABS(D3895-D3896)</f>
        <v>32</v>
      </c>
      <c r="K3895">
        <f>AVERAGE(D3895:D3899)</f>
        <v>33</v>
      </c>
      <c r="L3895">
        <f>AVERAGE(D3895:D3914)</f>
        <v>33</v>
      </c>
      <c r="M3895">
        <f>K3895-L3895</f>
        <v>0</v>
      </c>
      <c r="N3895" t="str">
        <f>IF(K3895&gt;L3895,"HIGH ZONE BIAS",IF(K3895&lt;L3895,"LOW ZONE BIAS","EQUILIBRIUM"))</f>
        <v>EQUILIBRIUM</v>
      </c>
    </row>
    <row r="3896">
      <c r="A3896">
        <v>23675</v>
      </c>
      <c r="B3896" t="str">
        <v>2023-09-30</v>
      </c>
      <c r="C3896" t="str">
        <v>Midday</v>
      </c>
      <c r="D3896">
        <v>1</v>
      </c>
      <c r="E3896" t="str">
        <f>IF(MOD(D3896,2)=0,"EVEN","ODD")</f>
        <v>ODD</v>
      </c>
      <c r="F3896" t="str">
        <f>IF(D3896&lt;=18,"LOW (1-18)","HIGH (19-36)")</f>
        <v>LOW (1-18)</v>
      </c>
      <c r="G3896">
        <f>INT((D3896-1)/6)+1</f>
        <v>1</v>
      </c>
      <c r="H3896">
        <f>MOD(D3896-1,6)+1</f>
        <v>1</v>
      </c>
      <c r="I3896">
        <f>37-D3896</f>
        <v>36</v>
      </c>
      <c r="J3896">
        <f>ABS(D3896-D3897)</f>
        <v>35</v>
      </c>
      <c r="K3896">
        <f>AVERAGE(D3896:D3900)</f>
        <v>1</v>
      </c>
      <c r="L3896">
        <f>AVERAGE(D3896:D3915)</f>
        <v>1</v>
      </c>
      <c r="M3896">
        <f>K3896-L3896</f>
        <v>0</v>
      </c>
      <c r="N3896" t="str">
        <f>IF(K3896&gt;L3896,"HIGH ZONE BIAS",IF(K3896&lt;L3896,"LOW ZONE BIAS","EQUILIBRIUM"))</f>
        <v>EQUILIBRIUM</v>
      </c>
    </row>
    <row r="3897">
      <c r="A3897">
        <v>23674</v>
      </c>
      <c r="B3897" t="str">
        <v>2023-09-30</v>
      </c>
      <c r="C3897" t="str">
        <v>Morning</v>
      </c>
      <c r="D3897">
        <v>36</v>
      </c>
      <c r="E3897" t="str">
        <f>IF(MOD(D3897,2)=0,"EVEN","ODD")</f>
        <v>EVEN</v>
      </c>
      <c r="F3897" t="str">
        <f>IF(D3897&lt;=18,"LOW (1-18)","HIGH (19-36)")</f>
        <v>HIGH (19-36)</v>
      </c>
      <c r="G3897">
        <f>INT((D3897-1)/6)+1</f>
        <v>6</v>
      </c>
      <c r="H3897">
        <f>MOD(D3897-1,6)+1</f>
        <v>6</v>
      </c>
      <c r="I3897">
        <f>37-D3897</f>
        <v>1</v>
      </c>
      <c r="J3897">
        <f>ABS(D3897-D3898)</f>
        <v>0</v>
      </c>
      <c r="K3897">
        <f>AVERAGE(D3897:D3901)</f>
        <v>36</v>
      </c>
      <c r="L3897">
        <f>AVERAGE(D3897:D3916)</f>
        <v>36</v>
      </c>
      <c r="M3897">
        <f>K3897-L3897</f>
        <v>0</v>
      </c>
      <c r="N3897" t="str">
        <f>IF(K3897&gt;L3897,"HIGH ZONE BIAS",IF(K3897&lt;L3897,"LOW ZONE BIAS","EQUILIBRIUM"))</f>
        <v>EQUILIBRIUM</v>
      </c>
    </row>
    <row r="3898">
      <c r="A3898">
        <v>23673</v>
      </c>
      <c r="B3898" t="str">
        <v>2023-09-29</v>
      </c>
      <c r="C3898" t="str">
        <v>Evening</v>
      </c>
      <c r="D3898">
        <v>36</v>
      </c>
      <c r="E3898" t="str">
        <f>IF(MOD(D3898,2)=0,"EVEN","ODD")</f>
        <v>EVEN</v>
      </c>
      <c r="F3898" t="str">
        <f>IF(D3898&lt;=18,"LOW (1-18)","HIGH (19-36)")</f>
        <v>HIGH (19-36)</v>
      </c>
      <c r="G3898">
        <f>INT((D3898-1)/6)+1</f>
        <v>6</v>
      </c>
      <c r="H3898">
        <f>MOD(D3898-1,6)+1</f>
        <v>6</v>
      </c>
      <c r="I3898">
        <f>37-D3898</f>
        <v>1</v>
      </c>
      <c r="J3898">
        <f>ABS(D3898-D3899)</f>
        <v>11</v>
      </c>
      <c r="K3898">
        <f>AVERAGE(D3898:D3902)</f>
        <v>36</v>
      </c>
      <c r="L3898">
        <f>AVERAGE(D3898:D3917)</f>
        <v>36</v>
      </c>
      <c r="M3898">
        <f>K3898-L3898</f>
        <v>0</v>
      </c>
      <c r="N3898" t="str">
        <f>IF(K3898&gt;L3898,"HIGH ZONE BIAS",IF(K3898&lt;L3898,"LOW ZONE BIAS","EQUILIBRIUM"))</f>
        <v>EQUILIBRIUM</v>
      </c>
    </row>
    <row r="3899">
      <c r="A3899">
        <v>23672</v>
      </c>
      <c r="B3899" t="str">
        <v>2023-09-29</v>
      </c>
      <c r="C3899" t="str">
        <v>Afternoon</v>
      </c>
      <c r="D3899">
        <v>25</v>
      </c>
      <c r="E3899" t="str">
        <f>IF(MOD(D3899,2)=0,"EVEN","ODD")</f>
        <v>ODD</v>
      </c>
      <c r="F3899" t="str">
        <f>IF(D3899&lt;=18,"LOW (1-18)","HIGH (19-36)")</f>
        <v>HIGH (19-36)</v>
      </c>
      <c r="G3899">
        <f>INT((D3899-1)/6)+1</f>
        <v>5</v>
      </c>
      <c r="H3899">
        <f>MOD(D3899-1,6)+1</f>
        <v>1</v>
      </c>
      <c r="I3899">
        <f>37-D3899</f>
        <v>12</v>
      </c>
      <c r="J3899">
        <f>ABS(D3899-D3900)</f>
        <v>24</v>
      </c>
      <c r="K3899">
        <f>AVERAGE(D3899:D3903)</f>
        <v>25</v>
      </c>
      <c r="L3899">
        <f>AVERAGE(D3899:D3918)</f>
        <v>25</v>
      </c>
      <c r="M3899">
        <f>K3899-L3899</f>
        <v>0</v>
      </c>
      <c r="N3899" t="str">
        <f>IF(K3899&gt;L3899,"HIGH ZONE BIAS",IF(K3899&lt;L3899,"LOW ZONE BIAS","EQUILIBRIUM"))</f>
        <v>EQUILIBRIUM</v>
      </c>
    </row>
    <row r="3900">
      <c r="A3900">
        <v>23671</v>
      </c>
      <c r="B3900" t="str">
        <v>2023-09-29</v>
      </c>
      <c r="C3900" t="str">
        <v>Midday</v>
      </c>
      <c r="D3900">
        <v>1</v>
      </c>
      <c r="E3900" t="str">
        <f>IF(MOD(D3900,2)=0,"EVEN","ODD")</f>
        <v>ODD</v>
      </c>
      <c r="F3900" t="str">
        <f>IF(D3900&lt;=18,"LOW (1-18)","HIGH (19-36)")</f>
        <v>LOW (1-18)</v>
      </c>
      <c r="G3900">
        <f>INT((D3900-1)/6)+1</f>
        <v>1</v>
      </c>
      <c r="H3900">
        <f>MOD(D3900-1,6)+1</f>
        <v>1</v>
      </c>
      <c r="I3900">
        <f>37-D3900</f>
        <v>36</v>
      </c>
      <c r="J3900">
        <f>ABS(D3900-D3901)</f>
        <v>9</v>
      </c>
      <c r="K3900">
        <f>AVERAGE(D3900:D3904)</f>
        <v>1</v>
      </c>
      <c r="L3900">
        <f>AVERAGE(D3900:D3919)</f>
        <v>1</v>
      </c>
      <c r="M3900">
        <f>K3900-L3900</f>
        <v>0</v>
      </c>
      <c r="N3900" t="str">
        <f>IF(K3900&gt;L3900,"HIGH ZONE BIAS",IF(K3900&lt;L3900,"LOW ZONE BIAS","EQUILIBRIUM"))</f>
        <v>EQUILIBRIUM</v>
      </c>
    </row>
    <row r="3901">
      <c r="A3901">
        <v>23670</v>
      </c>
      <c r="B3901" t="str">
        <v>2023-09-29</v>
      </c>
      <c r="C3901" t="str">
        <v>Morning</v>
      </c>
      <c r="D3901">
        <v>10</v>
      </c>
      <c r="E3901" t="str">
        <f>IF(MOD(D3901,2)=0,"EVEN","ODD")</f>
        <v>EVEN</v>
      </c>
      <c r="F3901" t="str">
        <f>IF(D3901&lt;=18,"LOW (1-18)","HIGH (19-36)")</f>
        <v>LOW (1-18)</v>
      </c>
      <c r="G3901">
        <f>INT((D3901-1)/6)+1</f>
        <v>2</v>
      </c>
      <c r="H3901">
        <f>MOD(D3901-1,6)+1</f>
        <v>4</v>
      </c>
      <c r="I3901">
        <f>37-D3901</f>
        <v>27</v>
      </c>
      <c r="J3901">
        <f>ABS(D3901-D3902)</f>
        <v>22</v>
      </c>
      <c r="K3901">
        <f>AVERAGE(D3901:D3905)</f>
        <v>10</v>
      </c>
      <c r="L3901">
        <f>AVERAGE(D3901:D3920)</f>
        <v>10</v>
      </c>
      <c r="M3901">
        <f>K3901-L3901</f>
        <v>0</v>
      </c>
      <c r="N3901" t="str">
        <f>IF(K3901&gt;L3901,"HIGH ZONE BIAS",IF(K3901&lt;L3901,"LOW ZONE BIAS","EQUILIBRIUM"))</f>
        <v>EQUILIBRIUM</v>
      </c>
    </row>
    <row r="3902">
      <c r="A3902">
        <v>23669</v>
      </c>
      <c r="B3902" t="str">
        <v>2023-09-28</v>
      </c>
      <c r="C3902" t="str">
        <v>Evening</v>
      </c>
      <c r="D3902">
        <v>32</v>
      </c>
      <c r="E3902" t="str">
        <f>IF(MOD(D3902,2)=0,"EVEN","ODD")</f>
        <v>EVEN</v>
      </c>
      <c r="F3902" t="str">
        <f>IF(D3902&lt;=18,"LOW (1-18)","HIGH (19-36)")</f>
        <v>HIGH (19-36)</v>
      </c>
      <c r="G3902">
        <f>INT((D3902-1)/6)+1</f>
        <v>6</v>
      </c>
      <c r="H3902">
        <f>MOD(D3902-1,6)+1</f>
        <v>2</v>
      </c>
      <c r="I3902">
        <f>37-D3902</f>
        <v>5</v>
      </c>
      <c r="J3902">
        <f>ABS(D3902-D3903)</f>
        <v>12</v>
      </c>
      <c r="K3902">
        <f>AVERAGE(D3902:D3906)</f>
        <v>32</v>
      </c>
      <c r="L3902">
        <f>AVERAGE(D3902:D3921)</f>
        <v>32</v>
      </c>
      <c r="M3902">
        <f>K3902-L3902</f>
        <v>0</v>
      </c>
      <c r="N3902" t="str">
        <f>IF(K3902&gt;L3902,"HIGH ZONE BIAS",IF(K3902&lt;L3902,"LOW ZONE BIAS","EQUILIBRIUM"))</f>
        <v>EQUILIBRIUM</v>
      </c>
    </row>
    <row r="3903">
      <c r="A3903">
        <v>23668</v>
      </c>
      <c r="B3903" t="str">
        <v>2023-09-28</v>
      </c>
      <c r="C3903" t="str">
        <v>Afternoon</v>
      </c>
      <c r="D3903">
        <v>20</v>
      </c>
      <c r="E3903" t="str">
        <f>IF(MOD(D3903,2)=0,"EVEN","ODD")</f>
        <v>EVEN</v>
      </c>
      <c r="F3903" t="str">
        <f>IF(D3903&lt;=18,"LOW (1-18)","HIGH (19-36)")</f>
        <v>HIGH (19-36)</v>
      </c>
      <c r="G3903">
        <f>INT((D3903-1)/6)+1</f>
        <v>4</v>
      </c>
      <c r="H3903">
        <f>MOD(D3903-1,6)+1</f>
        <v>2</v>
      </c>
      <c r="I3903">
        <f>37-D3903</f>
        <v>17</v>
      </c>
      <c r="J3903">
        <f>ABS(D3903-D3904)</f>
        <v>3</v>
      </c>
      <c r="K3903">
        <f>AVERAGE(D3903:D3907)</f>
        <v>20</v>
      </c>
      <c r="L3903">
        <f>AVERAGE(D3903:D3922)</f>
        <v>20</v>
      </c>
      <c r="M3903">
        <f>K3903-L3903</f>
        <v>0</v>
      </c>
      <c r="N3903" t="str">
        <f>IF(K3903&gt;L3903,"HIGH ZONE BIAS",IF(K3903&lt;L3903,"LOW ZONE BIAS","EQUILIBRIUM"))</f>
        <v>EQUILIBRIUM</v>
      </c>
    </row>
    <row r="3904">
      <c r="A3904">
        <v>23667</v>
      </c>
      <c r="B3904" t="str">
        <v>2023-09-28</v>
      </c>
      <c r="C3904" t="str">
        <v>Midday</v>
      </c>
      <c r="D3904">
        <v>23</v>
      </c>
      <c r="E3904" t="str">
        <f>IF(MOD(D3904,2)=0,"EVEN","ODD")</f>
        <v>ODD</v>
      </c>
      <c r="F3904" t="str">
        <f>IF(D3904&lt;=18,"LOW (1-18)","HIGH (19-36)")</f>
        <v>HIGH (19-36)</v>
      </c>
      <c r="G3904">
        <f>INT((D3904-1)/6)+1</f>
        <v>4</v>
      </c>
      <c r="H3904">
        <f>MOD(D3904-1,6)+1</f>
        <v>5</v>
      </c>
      <c r="I3904">
        <f>37-D3904</f>
        <v>14</v>
      </c>
      <c r="J3904">
        <f>ABS(D3904-D3905)</f>
        <v>18</v>
      </c>
      <c r="K3904">
        <f>AVERAGE(D3904:D3908)</f>
        <v>23</v>
      </c>
      <c r="L3904">
        <f>AVERAGE(D3904:D3923)</f>
        <v>23</v>
      </c>
      <c r="M3904">
        <f>K3904-L3904</f>
        <v>0</v>
      </c>
      <c r="N3904" t="str">
        <f>IF(K3904&gt;L3904,"HIGH ZONE BIAS",IF(K3904&lt;L3904,"LOW ZONE BIAS","EQUILIBRIUM"))</f>
        <v>EQUILIBRIUM</v>
      </c>
    </row>
    <row r="3905">
      <c r="A3905">
        <v>23666</v>
      </c>
      <c r="B3905" t="str">
        <v>2023-09-28</v>
      </c>
      <c r="C3905" t="str">
        <v>Morning</v>
      </c>
      <c r="D3905">
        <v>5</v>
      </c>
      <c r="E3905" t="str">
        <f>IF(MOD(D3905,2)=0,"EVEN","ODD")</f>
        <v>ODD</v>
      </c>
      <c r="F3905" t="str">
        <f>IF(D3905&lt;=18,"LOW (1-18)","HIGH (19-36)")</f>
        <v>LOW (1-18)</v>
      </c>
      <c r="G3905">
        <f>INT((D3905-1)/6)+1</f>
        <v>1</v>
      </c>
      <c r="H3905">
        <f>MOD(D3905-1,6)+1</f>
        <v>5</v>
      </c>
      <c r="I3905">
        <f>37-D3905</f>
        <v>32</v>
      </c>
      <c r="J3905">
        <f>ABS(D3905-D3906)</f>
        <v>2</v>
      </c>
      <c r="K3905">
        <f>AVERAGE(D3905:D3909)</f>
        <v>5</v>
      </c>
      <c r="L3905">
        <f>AVERAGE(D3905:D3924)</f>
        <v>5</v>
      </c>
      <c r="M3905">
        <f>K3905-L3905</f>
        <v>0</v>
      </c>
      <c r="N3905" t="str">
        <f>IF(K3905&gt;L3905,"HIGH ZONE BIAS",IF(K3905&lt;L3905,"LOW ZONE BIAS","EQUILIBRIUM"))</f>
        <v>EQUILIBRIUM</v>
      </c>
    </row>
    <row r="3906">
      <c r="A3906">
        <v>23665</v>
      </c>
      <c r="B3906" t="str">
        <v>2023-09-27</v>
      </c>
      <c r="C3906" t="str">
        <v>Evening</v>
      </c>
      <c r="D3906">
        <v>3</v>
      </c>
      <c r="E3906" t="str">
        <f>IF(MOD(D3906,2)=0,"EVEN","ODD")</f>
        <v>ODD</v>
      </c>
      <c r="F3906" t="str">
        <f>IF(D3906&lt;=18,"LOW (1-18)","HIGH (19-36)")</f>
        <v>LOW (1-18)</v>
      </c>
      <c r="G3906">
        <f>INT((D3906-1)/6)+1</f>
        <v>1</v>
      </c>
      <c r="H3906">
        <f>MOD(D3906-1,6)+1</f>
        <v>3</v>
      </c>
      <c r="I3906">
        <f>37-D3906</f>
        <v>34</v>
      </c>
      <c r="J3906">
        <f>ABS(D3906-D3907)</f>
        <v>21</v>
      </c>
      <c r="K3906">
        <f>AVERAGE(D3906:D3910)</f>
        <v>3</v>
      </c>
      <c r="L3906">
        <f>AVERAGE(D3906:D3925)</f>
        <v>3</v>
      </c>
      <c r="M3906">
        <f>K3906-L3906</f>
        <v>0</v>
      </c>
      <c r="N3906" t="str">
        <f>IF(K3906&gt;L3906,"HIGH ZONE BIAS",IF(K3906&lt;L3906,"LOW ZONE BIAS","EQUILIBRIUM"))</f>
        <v>EQUILIBRIUM</v>
      </c>
    </row>
    <row r="3907">
      <c r="A3907">
        <v>23664</v>
      </c>
      <c r="B3907" t="str">
        <v>2023-09-27</v>
      </c>
      <c r="C3907" t="str">
        <v>Afternoon</v>
      </c>
      <c r="D3907">
        <v>24</v>
      </c>
      <c r="E3907" t="str">
        <f>IF(MOD(D3907,2)=0,"EVEN","ODD")</f>
        <v>EVEN</v>
      </c>
      <c r="F3907" t="str">
        <f>IF(D3907&lt;=18,"LOW (1-18)","HIGH (19-36)")</f>
        <v>HIGH (19-36)</v>
      </c>
      <c r="G3907">
        <f>INT((D3907-1)/6)+1</f>
        <v>4</v>
      </c>
      <c r="H3907">
        <f>MOD(D3907-1,6)+1</f>
        <v>6</v>
      </c>
      <c r="I3907">
        <f>37-D3907</f>
        <v>13</v>
      </c>
      <c r="J3907">
        <f>ABS(D3907-D3908)</f>
        <v>11</v>
      </c>
      <c r="K3907">
        <f>AVERAGE(D3907:D3911)</f>
        <v>24</v>
      </c>
      <c r="L3907">
        <f>AVERAGE(D3907:D3926)</f>
        <v>24</v>
      </c>
      <c r="M3907">
        <f>K3907-L3907</f>
        <v>0</v>
      </c>
      <c r="N3907" t="str">
        <f>IF(K3907&gt;L3907,"HIGH ZONE BIAS",IF(K3907&lt;L3907,"LOW ZONE BIAS","EQUILIBRIUM"))</f>
        <v>EQUILIBRIUM</v>
      </c>
    </row>
    <row r="3908">
      <c r="A3908">
        <v>23663</v>
      </c>
      <c r="B3908" t="str">
        <v>2023-09-27</v>
      </c>
      <c r="C3908" t="str">
        <v>Midday</v>
      </c>
      <c r="D3908">
        <v>13</v>
      </c>
      <c r="E3908" t="str">
        <f>IF(MOD(D3908,2)=0,"EVEN","ODD")</f>
        <v>ODD</v>
      </c>
      <c r="F3908" t="str">
        <f>IF(D3908&lt;=18,"LOW (1-18)","HIGH (19-36)")</f>
        <v>LOW (1-18)</v>
      </c>
      <c r="G3908">
        <f>INT((D3908-1)/6)+1</f>
        <v>3</v>
      </c>
      <c r="H3908">
        <f>MOD(D3908-1,6)+1</f>
        <v>1</v>
      </c>
      <c r="I3908">
        <f>37-D3908</f>
        <v>24</v>
      </c>
      <c r="J3908">
        <f>ABS(D3908-D3909)</f>
        <v>12</v>
      </c>
      <c r="K3908">
        <f>AVERAGE(D3908:D3912)</f>
        <v>13</v>
      </c>
      <c r="L3908">
        <f>AVERAGE(D3908:D3927)</f>
        <v>13</v>
      </c>
      <c r="M3908">
        <f>K3908-L3908</f>
        <v>0</v>
      </c>
      <c r="N3908" t="str">
        <f>IF(K3908&gt;L3908,"HIGH ZONE BIAS",IF(K3908&lt;L3908,"LOW ZONE BIAS","EQUILIBRIUM"))</f>
        <v>EQUILIBRIUM</v>
      </c>
    </row>
    <row r="3909">
      <c r="A3909">
        <v>23662</v>
      </c>
      <c r="B3909" t="str">
        <v>2023-09-27</v>
      </c>
      <c r="C3909" t="str">
        <v>Morning</v>
      </c>
      <c r="D3909">
        <v>1</v>
      </c>
      <c r="E3909" t="str">
        <f>IF(MOD(D3909,2)=0,"EVEN","ODD")</f>
        <v>ODD</v>
      </c>
      <c r="F3909" t="str">
        <f>IF(D3909&lt;=18,"LOW (1-18)","HIGH (19-36)")</f>
        <v>LOW (1-18)</v>
      </c>
      <c r="G3909">
        <f>INT((D3909-1)/6)+1</f>
        <v>1</v>
      </c>
      <c r="H3909">
        <f>MOD(D3909-1,6)+1</f>
        <v>1</v>
      </c>
      <c r="I3909">
        <f>37-D3909</f>
        <v>36</v>
      </c>
      <c r="J3909">
        <f>ABS(D3909-D3910)</f>
        <v>31</v>
      </c>
      <c r="K3909">
        <f>AVERAGE(D3909:D3913)</f>
        <v>1</v>
      </c>
      <c r="L3909">
        <f>AVERAGE(D3909:D3928)</f>
        <v>1</v>
      </c>
      <c r="M3909">
        <f>K3909-L3909</f>
        <v>0</v>
      </c>
      <c r="N3909" t="str">
        <f>IF(K3909&gt;L3909,"HIGH ZONE BIAS",IF(K3909&lt;L3909,"LOW ZONE BIAS","EQUILIBRIUM"))</f>
        <v>EQUILIBRIUM</v>
      </c>
    </row>
    <row r="3910">
      <c r="A3910">
        <v>23661</v>
      </c>
      <c r="B3910" t="str">
        <v>2023-09-26</v>
      </c>
      <c r="C3910" t="str">
        <v>Evening</v>
      </c>
      <c r="D3910">
        <v>32</v>
      </c>
      <c r="E3910" t="str">
        <f>IF(MOD(D3910,2)=0,"EVEN","ODD")</f>
        <v>EVEN</v>
      </c>
      <c r="F3910" t="str">
        <f>IF(D3910&lt;=18,"LOW (1-18)","HIGH (19-36)")</f>
        <v>HIGH (19-36)</v>
      </c>
      <c r="G3910">
        <f>INT((D3910-1)/6)+1</f>
        <v>6</v>
      </c>
      <c r="H3910">
        <f>MOD(D3910-1,6)+1</f>
        <v>2</v>
      </c>
      <c r="I3910">
        <f>37-D3910</f>
        <v>5</v>
      </c>
      <c r="J3910">
        <f>ABS(D3910-D3911)</f>
        <v>1</v>
      </c>
      <c r="K3910">
        <f>AVERAGE(D3910:D3914)</f>
        <v>32</v>
      </c>
      <c r="L3910">
        <f>AVERAGE(D3910:D3929)</f>
        <v>32</v>
      </c>
      <c r="M3910">
        <f>K3910-L3910</f>
        <v>0</v>
      </c>
      <c r="N3910" t="str">
        <f>IF(K3910&gt;L3910,"HIGH ZONE BIAS",IF(K3910&lt;L3910,"LOW ZONE BIAS","EQUILIBRIUM"))</f>
        <v>EQUILIBRIUM</v>
      </c>
    </row>
    <row r="3911">
      <c r="A3911">
        <v>23660</v>
      </c>
      <c r="B3911" t="str">
        <v>2023-09-26</v>
      </c>
      <c r="C3911" t="str">
        <v>Afternoon</v>
      </c>
      <c r="D3911">
        <v>31</v>
      </c>
      <c r="E3911" t="str">
        <f>IF(MOD(D3911,2)=0,"EVEN","ODD")</f>
        <v>ODD</v>
      </c>
      <c r="F3911" t="str">
        <f>IF(D3911&lt;=18,"LOW (1-18)","HIGH (19-36)")</f>
        <v>HIGH (19-36)</v>
      </c>
      <c r="G3911">
        <f>INT((D3911-1)/6)+1</f>
        <v>6</v>
      </c>
      <c r="H3911">
        <f>MOD(D3911-1,6)+1</f>
        <v>1</v>
      </c>
      <c r="I3911">
        <f>37-D3911</f>
        <v>6</v>
      </c>
      <c r="J3911">
        <f>ABS(D3911-D3912)</f>
        <v>2</v>
      </c>
      <c r="K3911">
        <f>AVERAGE(D3911:D3915)</f>
        <v>31</v>
      </c>
      <c r="L3911">
        <f>AVERAGE(D3911:D3930)</f>
        <v>31</v>
      </c>
      <c r="M3911">
        <f>K3911-L3911</f>
        <v>0</v>
      </c>
      <c r="N3911" t="str">
        <f>IF(K3911&gt;L3911,"HIGH ZONE BIAS",IF(K3911&lt;L3911,"LOW ZONE BIAS","EQUILIBRIUM"))</f>
        <v>EQUILIBRIUM</v>
      </c>
    </row>
    <row r="3912">
      <c r="A3912">
        <v>23659</v>
      </c>
      <c r="B3912" t="str">
        <v>2023-09-26</v>
      </c>
      <c r="C3912" t="str">
        <v>Midday</v>
      </c>
      <c r="D3912">
        <v>29</v>
      </c>
      <c r="E3912" t="str">
        <f>IF(MOD(D3912,2)=0,"EVEN","ODD")</f>
        <v>ODD</v>
      </c>
      <c r="F3912" t="str">
        <f>IF(D3912&lt;=18,"LOW (1-18)","HIGH (19-36)")</f>
        <v>HIGH (19-36)</v>
      </c>
      <c r="G3912">
        <f>INT((D3912-1)/6)+1</f>
        <v>5</v>
      </c>
      <c r="H3912">
        <f>MOD(D3912-1,6)+1</f>
        <v>5</v>
      </c>
      <c r="I3912">
        <f>37-D3912</f>
        <v>8</v>
      </c>
      <c r="J3912">
        <f>ABS(D3912-D3913)</f>
        <v>4</v>
      </c>
      <c r="K3912">
        <f>AVERAGE(D3912:D3916)</f>
        <v>29</v>
      </c>
      <c r="L3912">
        <f>AVERAGE(D3912:D3931)</f>
        <v>29</v>
      </c>
      <c r="M3912">
        <f>K3912-L3912</f>
        <v>0</v>
      </c>
      <c r="N3912" t="str">
        <f>IF(K3912&gt;L3912,"HIGH ZONE BIAS",IF(K3912&lt;L3912,"LOW ZONE BIAS","EQUILIBRIUM"))</f>
        <v>EQUILIBRIUM</v>
      </c>
    </row>
    <row r="3913">
      <c r="A3913">
        <v>23658</v>
      </c>
      <c r="B3913" t="str">
        <v>2023-09-26</v>
      </c>
      <c r="C3913" t="str">
        <v>Morning</v>
      </c>
      <c r="D3913">
        <v>25</v>
      </c>
      <c r="E3913" t="str">
        <f>IF(MOD(D3913,2)=0,"EVEN","ODD")</f>
        <v>ODD</v>
      </c>
      <c r="F3913" t="str">
        <f>IF(D3913&lt;=18,"LOW (1-18)","HIGH (19-36)")</f>
        <v>HIGH (19-36)</v>
      </c>
      <c r="G3913">
        <f>INT((D3913-1)/6)+1</f>
        <v>5</v>
      </c>
      <c r="H3913">
        <f>MOD(D3913-1,6)+1</f>
        <v>1</v>
      </c>
      <c r="I3913">
        <f>37-D3913</f>
        <v>12</v>
      </c>
      <c r="J3913">
        <f>ABS(D3913-D3914)</f>
        <v>8</v>
      </c>
      <c r="K3913">
        <f>AVERAGE(D3913:D3917)</f>
        <v>25</v>
      </c>
      <c r="L3913">
        <f>AVERAGE(D3913:D3932)</f>
        <v>25</v>
      </c>
      <c r="M3913">
        <f>K3913-L3913</f>
        <v>0</v>
      </c>
      <c r="N3913" t="str">
        <f>IF(K3913&gt;L3913,"HIGH ZONE BIAS",IF(K3913&lt;L3913,"LOW ZONE BIAS","EQUILIBRIUM"))</f>
        <v>EQUILIBRIUM</v>
      </c>
    </row>
    <row r="3914">
      <c r="A3914">
        <v>23657</v>
      </c>
      <c r="B3914" t="str">
        <v>2023-09-25</v>
      </c>
      <c r="C3914" t="str">
        <v>Evening</v>
      </c>
      <c r="D3914">
        <v>33</v>
      </c>
      <c r="E3914" t="str">
        <f>IF(MOD(D3914,2)=0,"EVEN","ODD")</f>
        <v>ODD</v>
      </c>
      <c r="F3914" t="str">
        <f>IF(D3914&lt;=18,"LOW (1-18)","HIGH (19-36)")</f>
        <v>HIGH (19-36)</v>
      </c>
      <c r="G3914">
        <f>INT((D3914-1)/6)+1</f>
        <v>6</v>
      </c>
      <c r="H3914">
        <f>MOD(D3914-1,6)+1</f>
        <v>3</v>
      </c>
      <c r="I3914">
        <f>37-D3914</f>
        <v>4</v>
      </c>
      <c r="J3914">
        <f>ABS(D3914-D3915)</f>
        <v>1</v>
      </c>
      <c r="K3914">
        <f>AVERAGE(D3914:D3918)</f>
        <v>33</v>
      </c>
      <c r="L3914">
        <f>AVERAGE(D3914:D3933)</f>
        <v>33</v>
      </c>
      <c r="M3914">
        <f>K3914-L3914</f>
        <v>0</v>
      </c>
      <c r="N3914" t="str">
        <f>IF(K3914&gt;L3914,"HIGH ZONE BIAS",IF(K3914&lt;L3914,"LOW ZONE BIAS","EQUILIBRIUM"))</f>
        <v>EQUILIBRIUM</v>
      </c>
    </row>
    <row r="3915">
      <c r="A3915">
        <v>23656</v>
      </c>
      <c r="B3915" t="str">
        <v>2023-09-25</v>
      </c>
      <c r="C3915" t="str">
        <v>Afternoon</v>
      </c>
      <c r="D3915">
        <v>34</v>
      </c>
      <c r="E3915" t="str">
        <f>IF(MOD(D3915,2)=0,"EVEN","ODD")</f>
        <v>EVEN</v>
      </c>
      <c r="F3915" t="str">
        <f>IF(D3915&lt;=18,"LOW (1-18)","HIGH (19-36)")</f>
        <v>HIGH (19-36)</v>
      </c>
      <c r="G3915">
        <f>INT((D3915-1)/6)+1</f>
        <v>6</v>
      </c>
      <c r="H3915">
        <f>MOD(D3915-1,6)+1</f>
        <v>4</v>
      </c>
      <c r="I3915">
        <f>37-D3915</f>
        <v>3</v>
      </c>
      <c r="J3915">
        <f>ABS(D3915-D3916)</f>
        <v>13</v>
      </c>
      <c r="K3915">
        <f>AVERAGE(D3915:D3919)</f>
        <v>34</v>
      </c>
      <c r="L3915">
        <f>AVERAGE(D3915:D3934)</f>
        <v>34</v>
      </c>
      <c r="M3915">
        <f>K3915-L3915</f>
        <v>0</v>
      </c>
      <c r="N3915" t="str">
        <f>IF(K3915&gt;L3915,"HIGH ZONE BIAS",IF(K3915&lt;L3915,"LOW ZONE BIAS","EQUILIBRIUM"))</f>
        <v>EQUILIBRIUM</v>
      </c>
    </row>
    <row r="3916">
      <c r="A3916">
        <v>23655</v>
      </c>
      <c r="B3916" t="str">
        <v>2023-09-25</v>
      </c>
      <c r="C3916" t="str">
        <v>Midday</v>
      </c>
      <c r="D3916">
        <v>21</v>
      </c>
      <c r="E3916" t="str">
        <f>IF(MOD(D3916,2)=0,"EVEN","ODD")</f>
        <v>ODD</v>
      </c>
      <c r="F3916" t="str">
        <f>IF(D3916&lt;=18,"LOW (1-18)","HIGH (19-36)")</f>
        <v>HIGH (19-36)</v>
      </c>
      <c r="G3916">
        <f>INT((D3916-1)/6)+1</f>
        <v>4</v>
      </c>
      <c r="H3916">
        <f>MOD(D3916-1,6)+1</f>
        <v>3</v>
      </c>
      <c r="I3916">
        <f>37-D3916</f>
        <v>16</v>
      </c>
      <c r="J3916">
        <f>ABS(D3916-D3917)</f>
        <v>5</v>
      </c>
      <c r="K3916">
        <f>AVERAGE(D3916:D3920)</f>
        <v>21</v>
      </c>
      <c r="L3916">
        <f>AVERAGE(D3916:D3935)</f>
        <v>21</v>
      </c>
      <c r="M3916">
        <f>K3916-L3916</f>
        <v>0</v>
      </c>
      <c r="N3916" t="str">
        <f>IF(K3916&gt;L3916,"HIGH ZONE BIAS",IF(K3916&lt;L3916,"LOW ZONE BIAS","EQUILIBRIUM"))</f>
        <v>EQUILIBRIUM</v>
      </c>
    </row>
    <row r="3917">
      <c r="A3917">
        <v>23654</v>
      </c>
      <c r="B3917" t="str">
        <v>2023-09-25</v>
      </c>
      <c r="C3917" t="str">
        <v>Morning</v>
      </c>
      <c r="D3917">
        <v>26</v>
      </c>
      <c r="E3917" t="str">
        <f>IF(MOD(D3917,2)=0,"EVEN","ODD")</f>
        <v>EVEN</v>
      </c>
      <c r="F3917" t="str">
        <f>IF(D3917&lt;=18,"LOW (1-18)","HIGH (19-36)")</f>
        <v>HIGH (19-36)</v>
      </c>
      <c r="G3917">
        <f>INT((D3917-1)/6)+1</f>
        <v>5</v>
      </c>
      <c r="H3917">
        <f>MOD(D3917-1,6)+1</f>
        <v>2</v>
      </c>
      <c r="I3917">
        <f>37-D3917</f>
        <v>11</v>
      </c>
      <c r="J3917">
        <f>ABS(D3917-D3918)</f>
        <v>15</v>
      </c>
      <c r="K3917">
        <f>AVERAGE(D3917:D3921)</f>
        <v>26</v>
      </c>
      <c r="L3917">
        <f>AVERAGE(D3917:D3936)</f>
        <v>26</v>
      </c>
      <c r="M3917">
        <f>K3917-L3917</f>
        <v>0</v>
      </c>
      <c r="N3917" t="str">
        <f>IF(K3917&gt;L3917,"HIGH ZONE BIAS",IF(K3917&lt;L3917,"LOW ZONE BIAS","EQUILIBRIUM"))</f>
        <v>EQUILIBRIUM</v>
      </c>
    </row>
    <row r="3918">
      <c r="A3918">
        <v>23653</v>
      </c>
      <c r="B3918" t="str">
        <v>2023-09-23</v>
      </c>
      <c r="C3918" t="str">
        <v>Evening</v>
      </c>
      <c r="D3918">
        <v>11</v>
      </c>
      <c r="E3918" t="str">
        <f>IF(MOD(D3918,2)=0,"EVEN","ODD")</f>
        <v>ODD</v>
      </c>
      <c r="F3918" t="str">
        <f>IF(D3918&lt;=18,"LOW (1-18)","HIGH (19-36)")</f>
        <v>LOW (1-18)</v>
      </c>
      <c r="G3918">
        <f>INT((D3918-1)/6)+1</f>
        <v>2</v>
      </c>
      <c r="H3918">
        <f>MOD(D3918-1,6)+1</f>
        <v>5</v>
      </c>
      <c r="I3918">
        <f>37-D3918</f>
        <v>26</v>
      </c>
      <c r="J3918">
        <f>ABS(D3918-D3919)</f>
        <v>12</v>
      </c>
      <c r="K3918">
        <f>AVERAGE(D3918:D3922)</f>
        <v>11</v>
      </c>
      <c r="L3918">
        <f>AVERAGE(D3918:D3937)</f>
        <v>11</v>
      </c>
      <c r="M3918">
        <f>K3918-L3918</f>
        <v>0</v>
      </c>
      <c r="N3918" t="str">
        <f>IF(K3918&gt;L3918,"HIGH ZONE BIAS",IF(K3918&lt;L3918,"LOW ZONE BIAS","EQUILIBRIUM"))</f>
        <v>EQUILIBRIUM</v>
      </c>
    </row>
    <row r="3919">
      <c r="A3919">
        <v>23652</v>
      </c>
      <c r="B3919" t="str">
        <v>2023-09-23</v>
      </c>
      <c r="C3919" t="str">
        <v>Afternoon</v>
      </c>
      <c r="D3919">
        <v>23</v>
      </c>
      <c r="E3919" t="str">
        <f>IF(MOD(D3919,2)=0,"EVEN","ODD")</f>
        <v>ODD</v>
      </c>
      <c r="F3919" t="str">
        <f>IF(D3919&lt;=18,"LOW (1-18)","HIGH (19-36)")</f>
        <v>HIGH (19-36)</v>
      </c>
      <c r="G3919">
        <f>INT((D3919-1)/6)+1</f>
        <v>4</v>
      </c>
      <c r="H3919">
        <f>MOD(D3919-1,6)+1</f>
        <v>5</v>
      </c>
      <c r="I3919">
        <f>37-D3919</f>
        <v>14</v>
      </c>
      <c r="J3919">
        <f>ABS(D3919-D3920)</f>
        <v>9</v>
      </c>
      <c r="K3919">
        <f>AVERAGE(D3919:D3923)</f>
        <v>23</v>
      </c>
      <c r="L3919">
        <f>AVERAGE(D3919:D3938)</f>
        <v>23</v>
      </c>
      <c r="M3919">
        <f>K3919-L3919</f>
        <v>0</v>
      </c>
      <c r="N3919" t="str">
        <f>IF(K3919&gt;L3919,"HIGH ZONE BIAS",IF(K3919&lt;L3919,"LOW ZONE BIAS","EQUILIBRIUM"))</f>
        <v>EQUILIBRIUM</v>
      </c>
    </row>
    <row r="3920">
      <c r="A3920">
        <v>23651</v>
      </c>
      <c r="B3920" t="str">
        <v>2023-09-23</v>
      </c>
      <c r="C3920" t="str">
        <v>Midday</v>
      </c>
      <c r="D3920">
        <v>14</v>
      </c>
      <c r="E3920" t="str">
        <f>IF(MOD(D3920,2)=0,"EVEN","ODD")</f>
        <v>EVEN</v>
      </c>
      <c r="F3920" t="str">
        <f>IF(D3920&lt;=18,"LOW (1-18)","HIGH (19-36)")</f>
        <v>LOW (1-18)</v>
      </c>
      <c r="G3920">
        <f>INT((D3920-1)/6)+1</f>
        <v>3</v>
      </c>
      <c r="H3920">
        <f>MOD(D3920-1,6)+1</f>
        <v>2</v>
      </c>
      <c r="I3920">
        <f>37-D3920</f>
        <v>23</v>
      </c>
      <c r="J3920">
        <f>ABS(D3920-D3921)</f>
        <v>18</v>
      </c>
      <c r="K3920">
        <f>AVERAGE(D3920:D3924)</f>
        <v>14</v>
      </c>
      <c r="L3920">
        <f>AVERAGE(D3920:D3939)</f>
        <v>14</v>
      </c>
      <c r="M3920">
        <f>K3920-L3920</f>
        <v>0</v>
      </c>
      <c r="N3920" t="str">
        <f>IF(K3920&gt;L3920,"HIGH ZONE BIAS",IF(K3920&lt;L3920,"LOW ZONE BIAS","EQUILIBRIUM"))</f>
        <v>EQUILIBRIUM</v>
      </c>
    </row>
    <row r="3921">
      <c r="A3921">
        <v>23650</v>
      </c>
      <c r="B3921" t="str">
        <v>2023-09-23</v>
      </c>
      <c r="C3921" t="str">
        <v>Morning</v>
      </c>
      <c r="D3921">
        <v>32</v>
      </c>
      <c r="E3921" t="str">
        <f>IF(MOD(D3921,2)=0,"EVEN","ODD")</f>
        <v>EVEN</v>
      </c>
      <c r="F3921" t="str">
        <f>IF(D3921&lt;=18,"LOW (1-18)","HIGH (19-36)")</f>
        <v>HIGH (19-36)</v>
      </c>
      <c r="G3921">
        <f>INT((D3921-1)/6)+1</f>
        <v>6</v>
      </c>
      <c r="H3921">
        <f>MOD(D3921-1,6)+1</f>
        <v>2</v>
      </c>
      <c r="I3921">
        <f>37-D3921</f>
        <v>5</v>
      </c>
      <c r="J3921">
        <f>ABS(D3921-D3922)</f>
        <v>12</v>
      </c>
      <c r="K3921">
        <f>AVERAGE(D3921:D3925)</f>
        <v>32</v>
      </c>
      <c r="L3921">
        <f>AVERAGE(D3921:D3940)</f>
        <v>32</v>
      </c>
      <c r="M3921">
        <f>K3921-L3921</f>
        <v>0</v>
      </c>
      <c r="N3921" t="str">
        <f>IF(K3921&gt;L3921,"HIGH ZONE BIAS",IF(K3921&lt;L3921,"LOW ZONE BIAS","EQUILIBRIUM"))</f>
        <v>EQUILIBRIUM</v>
      </c>
    </row>
    <row r="3922">
      <c r="A3922">
        <v>23649</v>
      </c>
      <c r="B3922" t="str">
        <v>2023-09-22</v>
      </c>
      <c r="C3922" t="str">
        <v>Evening</v>
      </c>
      <c r="D3922">
        <v>20</v>
      </c>
      <c r="E3922" t="str">
        <f>IF(MOD(D3922,2)=0,"EVEN","ODD")</f>
        <v>EVEN</v>
      </c>
      <c r="F3922" t="str">
        <f>IF(D3922&lt;=18,"LOW (1-18)","HIGH (19-36)")</f>
        <v>HIGH (19-36)</v>
      </c>
      <c r="G3922">
        <f>INT((D3922-1)/6)+1</f>
        <v>4</v>
      </c>
      <c r="H3922">
        <f>MOD(D3922-1,6)+1</f>
        <v>2</v>
      </c>
      <c r="I3922">
        <f>37-D3922</f>
        <v>17</v>
      </c>
      <c r="J3922">
        <f>ABS(D3922-D3923)</f>
        <v>9</v>
      </c>
      <c r="K3922">
        <f>AVERAGE(D3922:D3926)</f>
        <v>20</v>
      </c>
      <c r="L3922">
        <f>AVERAGE(D3922:D3941)</f>
        <v>20</v>
      </c>
      <c r="M3922">
        <f>K3922-L3922</f>
        <v>0</v>
      </c>
      <c r="N3922" t="str">
        <f>IF(K3922&gt;L3922,"HIGH ZONE BIAS",IF(K3922&lt;L3922,"LOW ZONE BIAS","EQUILIBRIUM"))</f>
        <v>EQUILIBRIUM</v>
      </c>
    </row>
    <row r="3923">
      <c r="A3923">
        <v>23648</v>
      </c>
      <c r="B3923" t="str">
        <v>2023-09-22</v>
      </c>
      <c r="C3923" t="str">
        <v>Afternoon</v>
      </c>
      <c r="D3923">
        <v>29</v>
      </c>
      <c r="E3923" t="str">
        <f>IF(MOD(D3923,2)=0,"EVEN","ODD")</f>
        <v>ODD</v>
      </c>
      <c r="F3923" t="str">
        <f>IF(D3923&lt;=18,"LOW (1-18)","HIGH (19-36)")</f>
        <v>HIGH (19-36)</v>
      </c>
      <c r="G3923">
        <f>INT((D3923-1)/6)+1</f>
        <v>5</v>
      </c>
      <c r="H3923">
        <f>MOD(D3923-1,6)+1</f>
        <v>5</v>
      </c>
      <c r="I3923">
        <f>37-D3923</f>
        <v>8</v>
      </c>
      <c r="J3923">
        <f>ABS(D3923-D3924)</f>
        <v>7</v>
      </c>
      <c r="K3923">
        <f>AVERAGE(D3923:D3927)</f>
        <v>29</v>
      </c>
      <c r="L3923">
        <f>AVERAGE(D3923:D3942)</f>
        <v>29</v>
      </c>
      <c r="M3923">
        <f>K3923-L3923</f>
        <v>0</v>
      </c>
      <c r="N3923" t="str">
        <f>IF(K3923&gt;L3923,"HIGH ZONE BIAS",IF(K3923&lt;L3923,"LOW ZONE BIAS","EQUILIBRIUM"))</f>
        <v>EQUILIBRIUM</v>
      </c>
    </row>
    <row r="3924">
      <c r="A3924">
        <v>23647</v>
      </c>
      <c r="B3924" t="str">
        <v>2023-09-22</v>
      </c>
      <c r="C3924" t="str">
        <v>Midday</v>
      </c>
      <c r="D3924">
        <v>36</v>
      </c>
      <c r="E3924" t="str">
        <f>IF(MOD(D3924,2)=0,"EVEN","ODD")</f>
        <v>EVEN</v>
      </c>
      <c r="F3924" t="str">
        <f>IF(D3924&lt;=18,"LOW (1-18)","HIGH (19-36)")</f>
        <v>HIGH (19-36)</v>
      </c>
      <c r="G3924">
        <f>INT((D3924-1)/6)+1</f>
        <v>6</v>
      </c>
      <c r="H3924">
        <f>MOD(D3924-1,6)+1</f>
        <v>6</v>
      </c>
      <c r="I3924">
        <f>37-D3924</f>
        <v>1</v>
      </c>
      <c r="J3924">
        <f>ABS(D3924-D3925)</f>
        <v>15</v>
      </c>
      <c r="K3924">
        <f>AVERAGE(D3924:D3928)</f>
        <v>36</v>
      </c>
      <c r="L3924">
        <f>AVERAGE(D3924:D3943)</f>
        <v>36</v>
      </c>
      <c r="M3924">
        <f>K3924-L3924</f>
        <v>0</v>
      </c>
      <c r="N3924" t="str">
        <f>IF(K3924&gt;L3924,"HIGH ZONE BIAS",IF(K3924&lt;L3924,"LOW ZONE BIAS","EQUILIBRIUM"))</f>
        <v>EQUILIBRIUM</v>
      </c>
    </row>
    <row r="3925">
      <c r="A3925">
        <v>23646</v>
      </c>
      <c r="B3925" t="str">
        <v>2023-09-22</v>
      </c>
      <c r="C3925" t="str">
        <v>Morning</v>
      </c>
      <c r="D3925">
        <v>21</v>
      </c>
      <c r="E3925" t="str">
        <f>IF(MOD(D3925,2)=0,"EVEN","ODD")</f>
        <v>ODD</v>
      </c>
      <c r="F3925" t="str">
        <f>IF(D3925&lt;=18,"LOW (1-18)","HIGH (19-36)")</f>
        <v>HIGH (19-36)</v>
      </c>
      <c r="G3925">
        <f>INT((D3925-1)/6)+1</f>
        <v>4</v>
      </c>
      <c r="H3925">
        <f>MOD(D3925-1,6)+1</f>
        <v>3</v>
      </c>
      <c r="I3925">
        <f>37-D3925</f>
        <v>16</v>
      </c>
      <c r="J3925">
        <f>ABS(D3925-D3926)</f>
        <v>20</v>
      </c>
      <c r="K3925">
        <f>AVERAGE(D3925:D3929)</f>
        <v>21</v>
      </c>
      <c r="L3925">
        <f>AVERAGE(D3925:D3944)</f>
        <v>21</v>
      </c>
      <c r="M3925">
        <f>K3925-L3925</f>
        <v>0</v>
      </c>
      <c r="N3925" t="str">
        <f>IF(K3925&gt;L3925,"HIGH ZONE BIAS",IF(K3925&lt;L3925,"LOW ZONE BIAS","EQUILIBRIUM"))</f>
        <v>EQUILIBRIUM</v>
      </c>
    </row>
    <row r="3926">
      <c r="A3926">
        <v>23645</v>
      </c>
      <c r="B3926" t="str">
        <v>2023-09-21</v>
      </c>
      <c r="C3926" t="str">
        <v>Evening</v>
      </c>
      <c r="D3926">
        <v>1</v>
      </c>
      <c r="E3926" t="str">
        <f>IF(MOD(D3926,2)=0,"EVEN","ODD")</f>
        <v>ODD</v>
      </c>
      <c r="F3926" t="str">
        <f>IF(D3926&lt;=18,"LOW (1-18)","HIGH (19-36)")</f>
        <v>LOW (1-18)</v>
      </c>
      <c r="G3926">
        <f>INT((D3926-1)/6)+1</f>
        <v>1</v>
      </c>
      <c r="H3926">
        <f>MOD(D3926-1,6)+1</f>
        <v>1</v>
      </c>
      <c r="I3926">
        <f>37-D3926</f>
        <v>36</v>
      </c>
      <c r="J3926">
        <f>ABS(D3926-D3927)</f>
        <v>4</v>
      </c>
      <c r="K3926">
        <f>AVERAGE(D3926:D3930)</f>
        <v>1</v>
      </c>
      <c r="L3926">
        <f>AVERAGE(D3926:D3945)</f>
        <v>1</v>
      </c>
      <c r="M3926">
        <f>K3926-L3926</f>
        <v>0</v>
      </c>
      <c r="N3926" t="str">
        <f>IF(K3926&gt;L3926,"HIGH ZONE BIAS",IF(K3926&lt;L3926,"LOW ZONE BIAS","EQUILIBRIUM"))</f>
        <v>EQUILIBRIUM</v>
      </c>
    </row>
    <row r="3927">
      <c r="A3927">
        <v>23644</v>
      </c>
      <c r="B3927" t="str">
        <v>2023-09-21</v>
      </c>
      <c r="C3927" t="str">
        <v>Afternoon</v>
      </c>
      <c r="D3927">
        <v>5</v>
      </c>
      <c r="E3927" t="str">
        <f>IF(MOD(D3927,2)=0,"EVEN","ODD")</f>
        <v>ODD</v>
      </c>
      <c r="F3927" t="str">
        <f>IF(D3927&lt;=18,"LOW (1-18)","HIGH (19-36)")</f>
        <v>LOW (1-18)</v>
      </c>
      <c r="G3927">
        <f>INT((D3927-1)/6)+1</f>
        <v>1</v>
      </c>
      <c r="H3927">
        <f>MOD(D3927-1,6)+1</f>
        <v>5</v>
      </c>
      <c r="I3927">
        <f>37-D3927</f>
        <v>32</v>
      </c>
      <c r="J3927">
        <f>ABS(D3927-D3928)</f>
        <v>4</v>
      </c>
      <c r="K3927">
        <f>AVERAGE(D3927:D3931)</f>
        <v>5</v>
      </c>
      <c r="L3927">
        <f>AVERAGE(D3927:D3946)</f>
        <v>5</v>
      </c>
      <c r="M3927">
        <f>K3927-L3927</f>
        <v>0</v>
      </c>
      <c r="N3927" t="str">
        <f>IF(K3927&gt;L3927,"HIGH ZONE BIAS",IF(K3927&lt;L3927,"LOW ZONE BIAS","EQUILIBRIUM"))</f>
        <v>EQUILIBRIUM</v>
      </c>
    </row>
    <row r="3928">
      <c r="A3928">
        <v>23643</v>
      </c>
      <c r="B3928" t="str">
        <v>2023-09-21</v>
      </c>
      <c r="C3928" t="str">
        <v>Midday</v>
      </c>
      <c r="D3928">
        <v>1</v>
      </c>
      <c r="E3928" t="str">
        <f>IF(MOD(D3928,2)=0,"EVEN","ODD")</f>
        <v>ODD</v>
      </c>
      <c r="F3928" t="str">
        <f>IF(D3928&lt;=18,"LOW (1-18)","HIGH (19-36)")</f>
        <v>LOW (1-18)</v>
      </c>
      <c r="G3928">
        <f>INT((D3928-1)/6)+1</f>
        <v>1</v>
      </c>
      <c r="H3928">
        <f>MOD(D3928-1,6)+1</f>
        <v>1</v>
      </c>
      <c r="I3928">
        <f>37-D3928</f>
        <v>36</v>
      </c>
      <c r="J3928">
        <f>ABS(D3928-D3929)</f>
        <v>32</v>
      </c>
      <c r="K3928">
        <f>AVERAGE(D3928:D3932)</f>
        <v>1</v>
      </c>
      <c r="L3928">
        <f>AVERAGE(D3928:D3947)</f>
        <v>1</v>
      </c>
      <c r="M3928">
        <f>K3928-L3928</f>
        <v>0</v>
      </c>
      <c r="N3928" t="str">
        <f>IF(K3928&gt;L3928,"HIGH ZONE BIAS",IF(K3928&lt;L3928,"LOW ZONE BIAS","EQUILIBRIUM"))</f>
        <v>EQUILIBRIUM</v>
      </c>
    </row>
    <row r="3929">
      <c r="A3929">
        <v>23642</v>
      </c>
      <c r="B3929" t="str">
        <v>2023-09-21</v>
      </c>
      <c r="C3929" t="str">
        <v>Morning</v>
      </c>
      <c r="D3929">
        <v>33</v>
      </c>
      <c r="E3929" t="str">
        <f>IF(MOD(D3929,2)=0,"EVEN","ODD")</f>
        <v>ODD</v>
      </c>
      <c r="F3929" t="str">
        <f>IF(D3929&lt;=18,"LOW (1-18)","HIGH (19-36)")</f>
        <v>HIGH (19-36)</v>
      </c>
      <c r="G3929">
        <f>INT((D3929-1)/6)+1</f>
        <v>6</v>
      </c>
      <c r="H3929">
        <f>MOD(D3929-1,6)+1</f>
        <v>3</v>
      </c>
      <c r="I3929">
        <f>37-D3929</f>
        <v>4</v>
      </c>
      <c r="J3929">
        <f>ABS(D3929-D3930)</f>
        <v>24</v>
      </c>
      <c r="K3929">
        <f>AVERAGE(D3929:D3933)</f>
        <v>33</v>
      </c>
      <c r="L3929">
        <f>AVERAGE(D3929:D3948)</f>
        <v>33</v>
      </c>
      <c r="M3929">
        <f>K3929-L3929</f>
        <v>0</v>
      </c>
      <c r="N3929" t="str">
        <f>IF(K3929&gt;L3929,"HIGH ZONE BIAS",IF(K3929&lt;L3929,"LOW ZONE BIAS","EQUILIBRIUM"))</f>
        <v>EQUILIBRIUM</v>
      </c>
    </row>
    <row r="3930">
      <c r="A3930">
        <v>23641</v>
      </c>
      <c r="B3930" t="str">
        <v>2023-09-20</v>
      </c>
      <c r="C3930" t="str">
        <v>Evening</v>
      </c>
      <c r="D3930">
        <v>9</v>
      </c>
      <c r="E3930" t="str">
        <f>IF(MOD(D3930,2)=0,"EVEN","ODD")</f>
        <v>ODD</v>
      </c>
      <c r="F3930" t="str">
        <f>IF(D3930&lt;=18,"LOW (1-18)","HIGH (19-36)")</f>
        <v>LOW (1-18)</v>
      </c>
      <c r="G3930">
        <f>INT((D3930-1)/6)+1</f>
        <v>2</v>
      </c>
      <c r="H3930">
        <f>MOD(D3930-1,6)+1</f>
        <v>3</v>
      </c>
      <c r="I3930">
        <f>37-D3930</f>
        <v>28</v>
      </c>
      <c r="J3930">
        <f>ABS(D3930-D3931)</f>
        <v>3</v>
      </c>
      <c r="K3930">
        <f>AVERAGE(D3930:D3934)</f>
        <v>9</v>
      </c>
      <c r="L3930">
        <f>AVERAGE(D3930:D3949)</f>
        <v>9</v>
      </c>
      <c r="M3930">
        <f>K3930-L3930</f>
        <v>0</v>
      </c>
      <c r="N3930" t="str">
        <f>IF(K3930&gt;L3930,"HIGH ZONE BIAS",IF(K3930&lt;L3930,"LOW ZONE BIAS","EQUILIBRIUM"))</f>
        <v>EQUILIBRIUM</v>
      </c>
    </row>
    <row r="3931">
      <c r="A3931">
        <v>23640</v>
      </c>
      <c r="B3931" t="str">
        <v>2023-09-20</v>
      </c>
      <c r="C3931" t="str">
        <v>Afternoon</v>
      </c>
      <c r="D3931">
        <v>12</v>
      </c>
      <c r="E3931" t="str">
        <f>IF(MOD(D3931,2)=0,"EVEN","ODD")</f>
        <v>EVEN</v>
      </c>
      <c r="F3931" t="str">
        <f>IF(D3931&lt;=18,"LOW (1-18)","HIGH (19-36)")</f>
        <v>LOW (1-18)</v>
      </c>
      <c r="G3931">
        <f>INT((D3931-1)/6)+1</f>
        <v>2</v>
      </c>
      <c r="H3931">
        <f>MOD(D3931-1,6)+1</f>
        <v>6</v>
      </c>
      <c r="I3931">
        <f>37-D3931</f>
        <v>25</v>
      </c>
      <c r="J3931">
        <f>ABS(D3931-D3932)</f>
        <v>24</v>
      </c>
      <c r="K3931">
        <f>AVERAGE(D3931:D3935)</f>
        <v>12</v>
      </c>
      <c r="L3931">
        <f>AVERAGE(D3931:D3950)</f>
        <v>12</v>
      </c>
      <c r="M3931">
        <f>K3931-L3931</f>
        <v>0</v>
      </c>
      <c r="N3931" t="str">
        <f>IF(K3931&gt;L3931,"HIGH ZONE BIAS",IF(K3931&lt;L3931,"LOW ZONE BIAS","EQUILIBRIUM"))</f>
        <v>EQUILIBRIUM</v>
      </c>
    </row>
    <row r="3932">
      <c r="A3932">
        <v>23639</v>
      </c>
      <c r="B3932" t="str">
        <v>2023-09-20</v>
      </c>
      <c r="C3932" t="str">
        <v>Midday</v>
      </c>
      <c r="D3932">
        <v>36</v>
      </c>
      <c r="E3932" t="str">
        <f>IF(MOD(D3932,2)=0,"EVEN","ODD")</f>
        <v>EVEN</v>
      </c>
      <c r="F3932" t="str">
        <f>IF(D3932&lt;=18,"LOW (1-18)","HIGH (19-36)")</f>
        <v>HIGH (19-36)</v>
      </c>
      <c r="G3932">
        <f>INT((D3932-1)/6)+1</f>
        <v>6</v>
      </c>
      <c r="H3932">
        <f>MOD(D3932-1,6)+1</f>
        <v>6</v>
      </c>
      <c r="I3932">
        <f>37-D3932</f>
        <v>1</v>
      </c>
      <c r="J3932">
        <f>ABS(D3932-D3933)</f>
        <v>7</v>
      </c>
      <c r="K3932">
        <f>AVERAGE(D3932:D3936)</f>
        <v>36</v>
      </c>
      <c r="L3932">
        <f>AVERAGE(D3932:D3951)</f>
        <v>36</v>
      </c>
      <c r="M3932">
        <f>K3932-L3932</f>
        <v>0</v>
      </c>
      <c r="N3932" t="str">
        <f>IF(K3932&gt;L3932,"HIGH ZONE BIAS",IF(K3932&lt;L3932,"LOW ZONE BIAS","EQUILIBRIUM"))</f>
        <v>EQUILIBRIUM</v>
      </c>
    </row>
    <row r="3933">
      <c r="A3933">
        <v>23638</v>
      </c>
      <c r="B3933" t="str">
        <v>2023-09-20</v>
      </c>
      <c r="C3933" t="str">
        <v>Morning</v>
      </c>
      <c r="D3933">
        <v>29</v>
      </c>
      <c r="E3933" t="str">
        <f>IF(MOD(D3933,2)=0,"EVEN","ODD")</f>
        <v>ODD</v>
      </c>
      <c r="F3933" t="str">
        <f>IF(D3933&lt;=18,"LOW (1-18)","HIGH (19-36)")</f>
        <v>HIGH (19-36)</v>
      </c>
      <c r="G3933">
        <f>INT((D3933-1)/6)+1</f>
        <v>5</v>
      </c>
      <c r="H3933">
        <f>MOD(D3933-1,6)+1</f>
        <v>5</v>
      </c>
      <c r="I3933">
        <f>37-D3933</f>
        <v>8</v>
      </c>
      <c r="J3933">
        <f>ABS(D3933-D3934)</f>
        <v>0</v>
      </c>
      <c r="K3933">
        <f>AVERAGE(D3933:D3937)</f>
        <v>29</v>
      </c>
      <c r="L3933">
        <f>AVERAGE(D3933:D3952)</f>
        <v>29</v>
      </c>
      <c r="M3933">
        <f>K3933-L3933</f>
        <v>0</v>
      </c>
      <c r="N3933" t="str">
        <f>IF(K3933&gt;L3933,"HIGH ZONE BIAS",IF(K3933&lt;L3933,"LOW ZONE BIAS","EQUILIBRIUM"))</f>
        <v>EQUILIBRIUM</v>
      </c>
    </row>
    <row r="3934">
      <c r="A3934">
        <v>23637</v>
      </c>
      <c r="B3934" t="str">
        <v>2023-09-19</v>
      </c>
      <c r="C3934" t="str">
        <v>Evening</v>
      </c>
      <c r="D3934">
        <v>29</v>
      </c>
      <c r="E3934" t="str">
        <f>IF(MOD(D3934,2)=0,"EVEN","ODD")</f>
        <v>ODD</v>
      </c>
      <c r="F3934" t="str">
        <f>IF(D3934&lt;=18,"LOW (1-18)","HIGH (19-36)")</f>
        <v>HIGH (19-36)</v>
      </c>
      <c r="G3934">
        <f>INT((D3934-1)/6)+1</f>
        <v>5</v>
      </c>
      <c r="H3934">
        <f>MOD(D3934-1,6)+1</f>
        <v>5</v>
      </c>
      <c r="I3934">
        <f>37-D3934</f>
        <v>8</v>
      </c>
      <c r="J3934">
        <f>ABS(D3934-D3935)</f>
        <v>14</v>
      </c>
      <c r="K3934">
        <f>AVERAGE(D3934:D3938)</f>
        <v>29</v>
      </c>
      <c r="L3934">
        <f>AVERAGE(D3934:D3953)</f>
        <v>29</v>
      </c>
      <c r="M3934">
        <f>K3934-L3934</f>
        <v>0</v>
      </c>
      <c r="N3934" t="str">
        <f>IF(K3934&gt;L3934,"HIGH ZONE BIAS",IF(K3934&lt;L3934,"LOW ZONE BIAS","EQUILIBRIUM"))</f>
        <v>EQUILIBRIUM</v>
      </c>
    </row>
    <row r="3935">
      <c r="A3935">
        <v>23636</v>
      </c>
      <c r="B3935" t="str">
        <v>2023-09-19</v>
      </c>
      <c r="C3935" t="str">
        <v>Afternoon</v>
      </c>
      <c r="D3935">
        <v>15</v>
      </c>
      <c r="E3935" t="str">
        <f>IF(MOD(D3935,2)=0,"EVEN","ODD")</f>
        <v>ODD</v>
      </c>
      <c r="F3935" t="str">
        <f>IF(D3935&lt;=18,"LOW (1-18)","HIGH (19-36)")</f>
        <v>LOW (1-18)</v>
      </c>
      <c r="G3935">
        <f>INT((D3935-1)/6)+1</f>
        <v>3</v>
      </c>
      <c r="H3935">
        <f>MOD(D3935-1,6)+1</f>
        <v>3</v>
      </c>
      <c r="I3935">
        <f>37-D3935</f>
        <v>22</v>
      </c>
      <c r="J3935">
        <f>ABS(D3935-D3936)</f>
        <v>12</v>
      </c>
      <c r="K3935">
        <f>AVERAGE(D3935:D3939)</f>
        <v>15</v>
      </c>
      <c r="L3935">
        <f>AVERAGE(D3935:D3954)</f>
        <v>15</v>
      </c>
      <c r="M3935">
        <f>K3935-L3935</f>
        <v>0</v>
      </c>
      <c r="N3935" t="str">
        <f>IF(K3935&gt;L3935,"HIGH ZONE BIAS",IF(K3935&lt;L3935,"LOW ZONE BIAS","EQUILIBRIUM"))</f>
        <v>EQUILIBRIUM</v>
      </c>
    </row>
    <row r="3936">
      <c r="A3936">
        <v>23635</v>
      </c>
      <c r="B3936" t="str">
        <v>2023-09-19</v>
      </c>
      <c r="C3936" t="str">
        <v>Midday</v>
      </c>
      <c r="D3936">
        <v>27</v>
      </c>
      <c r="E3936" t="str">
        <f>IF(MOD(D3936,2)=0,"EVEN","ODD")</f>
        <v>ODD</v>
      </c>
      <c r="F3936" t="str">
        <f>IF(D3936&lt;=18,"LOW (1-18)","HIGH (19-36)")</f>
        <v>HIGH (19-36)</v>
      </c>
      <c r="G3936">
        <f>INT((D3936-1)/6)+1</f>
        <v>5</v>
      </c>
      <c r="H3936">
        <f>MOD(D3936-1,6)+1</f>
        <v>3</v>
      </c>
      <c r="I3936">
        <f>37-D3936</f>
        <v>10</v>
      </c>
      <c r="J3936">
        <f>ABS(D3936-D3937)</f>
        <v>10</v>
      </c>
      <c r="K3936">
        <f>AVERAGE(D3936:D3940)</f>
        <v>27</v>
      </c>
      <c r="L3936">
        <f>AVERAGE(D3936:D3955)</f>
        <v>27</v>
      </c>
      <c r="M3936">
        <f>K3936-L3936</f>
        <v>0</v>
      </c>
      <c r="N3936" t="str">
        <f>IF(K3936&gt;L3936,"HIGH ZONE BIAS",IF(K3936&lt;L3936,"LOW ZONE BIAS","EQUILIBRIUM"))</f>
        <v>EQUILIBRIUM</v>
      </c>
    </row>
    <row r="3937">
      <c r="A3937">
        <v>23634</v>
      </c>
      <c r="B3937" t="str">
        <v>2023-09-19</v>
      </c>
      <c r="C3937" t="str">
        <v>Morning</v>
      </c>
      <c r="D3937">
        <v>17</v>
      </c>
      <c r="E3937" t="str">
        <f>IF(MOD(D3937,2)=0,"EVEN","ODD")</f>
        <v>ODD</v>
      </c>
      <c r="F3937" t="str">
        <f>IF(D3937&lt;=18,"LOW (1-18)","HIGH (19-36)")</f>
        <v>LOW (1-18)</v>
      </c>
      <c r="G3937">
        <f>INT((D3937-1)/6)+1</f>
        <v>3</v>
      </c>
      <c r="H3937">
        <f>MOD(D3937-1,6)+1</f>
        <v>5</v>
      </c>
      <c r="I3937">
        <f>37-D3937</f>
        <v>20</v>
      </c>
      <c r="J3937">
        <f>ABS(D3937-D3938)</f>
        <v>0</v>
      </c>
      <c r="K3937">
        <f>AVERAGE(D3937:D3941)</f>
        <v>17</v>
      </c>
      <c r="L3937">
        <f>AVERAGE(D3937:D3956)</f>
        <v>17</v>
      </c>
      <c r="M3937">
        <f>K3937-L3937</f>
        <v>0</v>
      </c>
      <c r="N3937" t="str">
        <f>IF(K3937&gt;L3937,"HIGH ZONE BIAS",IF(K3937&lt;L3937,"LOW ZONE BIAS","EQUILIBRIUM"))</f>
        <v>EQUILIBRIUM</v>
      </c>
    </row>
    <row r="3938">
      <c r="A3938">
        <v>23633</v>
      </c>
      <c r="B3938" t="str">
        <v>2023-09-18</v>
      </c>
      <c r="C3938" t="str">
        <v>Evening</v>
      </c>
      <c r="D3938">
        <v>17</v>
      </c>
      <c r="E3938" t="str">
        <f>IF(MOD(D3938,2)=0,"EVEN","ODD")</f>
        <v>ODD</v>
      </c>
      <c r="F3938" t="str">
        <f>IF(D3938&lt;=18,"LOW (1-18)","HIGH (19-36)")</f>
        <v>LOW (1-18)</v>
      </c>
      <c r="G3938">
        <f>INT((D3938-1)/6)+1</f>
        <v>3</v>
      </c>
      <c r="H3938">
        <f>MOD(D3938-1,6)+1</f>
        <v>5</v>
      </c>
      <c r="I3938">
        <f>37-D3938</f>
        <v>20</v>
      </c>
      <c r="J3938">
        <f>ABS(D3938-D3939)</f>
        <v>1</v>
      </c>
      <c r="K3938">
        <f>AVERAGE(D3938:D3942)</f>
        <v>17</v>
      </c>
      <c r="L3938">
        <f>AVERAGE(D3938:D3957)</f>
        <v>17</v>
      </c>
      <c r="M3938">
        <f>K3938-L3938</f>
        <v>0</v>
      </c>
      <c r="N3938" t="str">
        <f>IF(K3938&gt;L3938,"HIGH ZONE BIAS",IF(K3938&lt;L3938,"LOW ZONE BIAS","EQUILIBRIUM"))</f>
        <v>EQUILIBRIUM</v>
      </c>
    </row>
    <row r="3939">
      <c r="A3939">
        <v>23632</v>
      </c>
      <c r="B3939" t="str">
        <v>2023-09-18</v>
      </c>
      <c r="C3939" t="str">
        <v>Afternoon</v>
      </c>
      <c r="D3939">
        <v>16</v>
      </c>
      <c r="E3939" t="str">
        <f>IF(MOD(D3939,2)=0,"EVEN","ODD")</f>
        <v>EVEN</v>
      </c>
      <c r="F3939" t="str">
        <f>IF(D3939&lt;=18,"LOW (1-18)","HIGH (19-36)")</f>
        <v>LOW (1-18)</v>
      </c>
      <c r="G3939">
        <f>INT((D3939-1)/6)+1</f>
        <v>3</v>
      </c>
      <c r="H3939">
        <f>MOD(D3939-1,6)+1</f>
        <v>4</v>
      </c>
      <c r="I3939">
        <f>37-D3939</f>
        <v>21</v>
      </c>
      <c r="J3939">
        <f>ABS(D3939-D3940)</f>
        <v>16</v>
      </c>
      <c r="K3939">
        <f>AVERAGE(D3939:D3943)</f>
        <v>16</v>
      </c>
      <c r="L3939">
        <f>AVERAGE(D3939:D3958)</f>
        <v>16</v>
      </c>
      <c r="M3939">
        <f>K3939-L3939</f>
        <v>0</v>
      </c>
      <c r="N3939" t="str">
        <f>IF(K3939&gt;L3939,"HIGH ZONE BIAS",IF(K3939&lt;L3939,"LOW ZONE BIAS","EQUILIBRIUM"))</f>
        <v>EQUILIBRIUM</v>
      </c>
    </row>
    <row r="3940">
      <c r="A3940">
        <v>23631</v>
      </c>
      <c r="B3940" t="str">
        <v>2023-09-18</v>
      </c>
      <c r="C3940" t="str">
        <v>Midday</v>
      </c>
      <c r="D3940">
        <v>32</v>
      </c>
      <c r="E3940" t="str">
        <f>IF(MOD(D3940,2)=0,"EVEN","ODD")</f>
        <v>EVEN</v>
      </c>
      <c r="F3940" t="str">
        <f>IF(D3940&lt;=18,"LOW (1-18)","HIGH (19-36)")</f>
        <v>HIGH (19-36)</v>
      </c>
      <c r="G3940">
        <f>INT((D3940-1)/6)+1</f>
        <v>6</v>
      </c>
      <c r="H3940">
        <f>MOD(D3940-1,6)+1</f>
        <v>2</v>
      </c>
      <c r="I3940">
        <f>37-D3940</f>
        <v>5</v>
      </c>
      <c r="J3940">
        <f>ABS(D3940-D3941)</f>
        <v>14</v>
      </c>
      <c r="K3940">
        <f>AVERAGE(D3940:D3944)</f>
        <v>32</v>
      </c>
      <c r="L3940">
        <f>AVERAGE(D3940:D3959)</f>
        <v>32</v>
      </c>
      <c r="M3940">
        <f>K3940-L3940</f>
        <v>0</v>
      </c>
      <c r="N3940" t="str">
        <f>IF(K3940&gt;L3940,"HIGH ZONE BIAS",IF(K3940&lt;L3940,"LOW ZONE BIAS","EQUILIBRIUM"))</f>
        <v>EQUILIBRIUM</v>
      </c>
    </row>
    <row r="3941">
      <c r="A3941">
        <v>23630</v>
      </c>
      <c r="B3941" t="str">
        <v>2023-09-18</v>
      </c>
      <c r="C3941" t="str">
        <v>Morning</v>
      </c>
      <c r="D3941">
        <v>18</v>
      </c>
      <c r="E3941" t="str">
        <f>IF(MOD(D3941,2)=0,"EVEN","ODD")</f>
        <v>EVEN</v>
      </c>
      <c r="F3941" t="str">
        <f>IF(D3941&lt;=18,"LOW (1-18)","HIGH (19-36)")</f>
        <v>LOW (1-18)</v>
      </c>
      <c r="G3941">
        <f>INT((D3941-1)/6)+1</f>
        <v>3</v>
      </c>
      <c r="H3941">
        <f>MOD(D3941-1,6)+1</f>
        <v>6</v>
      </c>
      <c r="I3941">
        <f>37-D3941</f>
        <v>19</v>
      </c>
      <c r="J3941">
        <f>ABS(D3941-D3942)</f>
        <v>11</v>
      </c>
      <c r="K3941">
        <f>AVERAGE(D3941:D3945)</f>
        <v>18</v>
      </c>
      <c r="L3941">
        <f>AVERAGE(D3941:D3960)</f>
        <v>18</v>
      </c>
      <c r="M3941">
        <f>K3941-L3941</f>
        <v>0</v>
      </c>
      <c r="N3941" t="str">
        <f>IF(K3941&gt;L3941,"HIGH ZONE BIAS",IF(K3941&lt;L3941,"LOW ZONE BIAS","EQUILIBRIUM"))</f>
        <v>EQUILIBRIUM</v>
      </c>
    </row>
    <row r="3942">
      <c r="A3942">
        <v>23629</v>
      </c>
      <c r="B3942" t="str">
        <v>2023-09-16</v>
      </c>
      <c r="C3942" t="str">
        <v>Evening</v>
      </c>
      <c r="D3942">
        <v>7</v>
      </c>
      <c r="E3942" t="str">
        <f>IF(MOD(D3942,2)=0,"EVEN","ODD")</f>
        <v>ODD</v>
      </c>
      <c r="F3942" t="str">
        <f>IF(D3942&lt;=18,"LOW (1-18)","HIGH (19-36)")</f>
        <v>LOW (1-18)</v>
      </c>
      <c r="G3942">
        <f>INT((D3942-1)/6)+1</f>
        <v>2</v>
      </c>
      <c r="H3942">
        <f>MOD(D3942-1,6)+1</f>
        <v>1</v>
      </c>
      <c r="I3942">
        <f>37-D3942</f>
        <v>30</v>
      </c>
      <c r="J3942">
        <f>ABS(D3942-D3943)</f>
        <v>16</v>
      </c>
      <c r="K3942">
        <f>AVERAGE(D3942:D3946)</f>
        <v>7</v>
      </c>
      <c r="L3942">
        <f>AVERAGE(D3942:D3961)</f>
        <v>7</v>
      </c>
      <c r="M3942">
        <f>K3942-L3942</f>
        <v>0</v>
      </c>
      <c r="N3942" t="str">
        <f>IF(K3942&gt;L3942,"HIGH ZONE BIAS",IF(K3942&lt;L3942,"LOW ZONE BIAS","EQUILIBRIUM"))</f>
        <v>EQUILIBRIUM</v>
      </c>
    </row>
    <row r="3943">
      <c r="A3943">
        <v>23628</v>
      </c>
      <c r="B3943" t="str">
        <v>2023-09-16</v>
      </c>
      <c r="C3943" t="str">
        <v>Afternoon</v>
      </c>
      <c r="D3943">
        <v>23</v>
      </c>
      <c r="E3943" t="str">
        <f>IF(MOD(D3943,2)=0,"EVEN","ODD")</f>
        <v>ODD</v>
      </c>
      <c r="F3943" t="str">
        <f>IF(D3943&lt;=18,"LOW (1-18)","HIGH (19-36)")</f>
        <v>HIGH (19-36)</v>
      </c>
      <c r="G3943">
        <f>INT((D3943-1)/6)+1</f>
        <v>4</v>
      </c>
      <c r="H3943">
        <f>MOD(D3943-1,6)+1</f>
        <v>5</v>
      </c>
      <c r="I3943">
        <f>37-D3943</f>
        <v>14</v>
      </c>
      <c r="J3943">
        <f>ABS(D3943-D3944)</f>
        <v>12</v>
      </c>
      <c r="K3943">
        <f>AVERAGE(D3943:D3947)</f>
        <v>23</v>
      </c>
      <c r="L3943">
        <f>AVERAGE(D3943:D3962)</f>
        <v>23</v>
      </c>
      <c r="M3943">
        <f>K3943-L3943</f>
        <v>0</v>
      </c>
      <c r="N3943" t="str">
        <f>IF(K3943&gt;L3943,"HIGH ZONE BIAS",IF(K3943&lt;L3943,"LOW ZONE BIAS","EQUILIBRIUM"))</f>
        <v>EQUILIBRIUM</v>
      </c>
    </row>
    <row r="3944">
      <c r="A3944">
        <v>23627</v>
      </c>
      <c r="B3944" t="str">
        <v>2023-09-16</v>
      </c>
      <c r="C3944" t="str">
        <v>Midday</v>
      </c>
      <c r="D3944">
        <v>35</v>
      </c>
      <c r="E3944" t="str">
        <f>IF(MOD(D3944,2)=0,"EVEN","ODD")</f>
        <v>ODD</v>
      </c>
      <c r="F3944" t="str">
        <f>IF(D3944&lt;=18,"LOW (1-18)","HIGH (19-36)")</f>
        <v>HIGH (19-36)</v>
      </c>
      <c r="G3944">
        <f>INT((D3944-1)/6)+1</f>
        <v>6</v>
      </c>
      <c r="H3944">
        <f>MOD(D3944-1,6)+1</f>
        <v>5</v>
      </c>
      <c r="I3944">
        <f>37-D3944</f>
        <v>2</v>
      </c>
      <c r="J3944">
        <f>ABS(D3944-D3945)</f>
        <v>3</v>
      </c>
      <c r="K3944">
        <f>AVERAGE(D3944:D3948)</f>
        <v>35</v>
      </c>
      <c r="L3944">
        <f>AVERAGE(D3944:D3963)</f>
        <v>35</v>
      </c>
      <c r="M3944">
        <f>K3944-L3944</f>
        <v>0</v>
      </c>
      <c r="N3944" t="str">
        <f>IF(K3944&gt;L3944,"HIGH ZONE BIAS",IF(K3944&lt;L3944,"LOW ZONE BIAS","EQUILIBRIUM"))</f>
        <v>EQUILIBRIUM</v>
      </c>
    </row>
    <row r="3945">
      <c r="A3945">
        <v>23626</v>
      </c>
      <c r="B3945" t="str">
        <v>2023-09-16</v>
      </c>
      <c r="C3945" t="str">
        <v>Morning</v>
      </c>
      <c r="D3945">
        <v>32</v>
      </c>
      <c r="E3945" t="str">
        <f>IF(MOD(D3945,2)=0,"EVEN","ODD")</f>
        <v>EVEN</v>
      </c>
      <c r="F3945" t="str">
        <f>IF(D3945&lt;=18,"LOW (1-18)","HIGH (19-36)")</f>
        <v>HIGH (19-36)</v>
      </c>
      <c r="G3945">
        <f>INT((D3945-1)/6)+1</f>
        <v>6</v>
      </c>
      <c r="H3945">
        <f>MOD(D3945-1,6)+1</f>
        <v>2</v>
      </c>
      <c r="I3945">
        <f>37-D3945</f>
        <v>5</v>
      </c>
      <c r="J3945">
        <f>ABS(D3945-D3946)</f>
        <v>15</v>
      </c>
      <c r="K3945">
        <f>AVERAGE(D3945:D3949)</f>
        <v>32</v>
      </c>
      <c r="L3945">
        <f>AVERAGE(D3945:D3964)</f>
        <v>32</v>
      </c>
      <c r="M3945">
        <f>K3945-L3945</f>
        <v>0</v>
      </c>
      <c r="N3945" t="str">
        <f>IF(K3945&gt;L3945,"HIGH ZONE BIAS",IF(K3945&lt;L3945,"LOW ZONE BIAS","EQUILIBRIUM"))</f>
        <v>EQUILIBRIUM</v>
      </c>
    </row>
    <row r="3946">
      <c r="A3946">
        <v>23625</v>
      </c>
      <c r="B3946" t="str">
        <v>2023-09-15</v>
      </c>
      <c r="C3946" t="str">
        <v>Evening</v>
      </c>
      <c r="D3946">
        <v>17</v>
      </c>
      <c r="E3946" t="str">
        <f>IF(MOD(D3946,2)=0,"EVEN","ODD")</f>
        <v>ODD</v>
      </c>
      <c r="F3946" t="str">
        <f>IF(D3946&lt;=18,"LOW (1-18)","HIGH (19-36)")</f>
        <v>LOW (1-18)</v>
      </c>
      <c r="G3946">
        <f>INT((D3946-1)/6)+1</f>
        <v>3</v>
      </c>
      <c r="H3946">
        <f>MOD(D3946-1,6)+1</f>
        <v>5</v>
      </c>
      <c r="I3946">
        <f>37-D3946</f>
        <v>20</v>
      </c>
      <c r="J3946">
        <f>ABS(D3946-D3947)</f>
        <v>19</v>
      </c>
      <c r="K3946">
        <f>AVERAGE(D3946:D3950)</f>
        <v>17</v>
      </c>
      <c r="L3946">
        <f>AVERAGE(D3946:D3965)</f>
        <v>17</v>
      </c>
      <c r="M3946">
        <f>K3946-L3946</f>
        <v>0</v>
      </c>
      <c r="N3946" t="str">
        <f>IF(K3946&gt;L3946,"HIGH ZONE BIAS",IF(K3946&lt;L3946,"LOW ZONE BIAS","EQUILIBRIUM"))</f>
        <v>EQUILIBRIUM</v>
      </c>
    </row>
    <row r="3947">
      <c r="A3947">
        <v>23624</v>
      </c>
      <c r="B3947" t="str">
        <v>2023-09-15</v>
      </c>
      <c r="C3947" t="str">
        <v>Afternoon</v>
      </c>
      <c r="D3947">
        <v>36</v>
      </c>
      <c r="E3947" t="str">
        <f>IF(MOD(D3947,2)=0,"EVEN","ODD")</f>
        <v>EVEN</v>
      </c>
      <c r="F3947" t="str">
        <f>IF(D3947&lt;=18,"LOW (1-18)","HIGH (19-36)")</f>
        <v>HIGH (19-36)</v>
      </c>
      <c r="G3947">
        <f>INT((D3947-1)/6)+1</f>
        <v>6</v>
      </c>
      <c r="H3947">
        <f>MOD(D3947-1,6)+1</f>
        <v>6</v>
      </c>
      <c r="I3947">
        <f>37-D3947</f>
        <v>1</v>
      </c>
      <c r="J3947">
        <f>ABS(D3947-D3948)</f>
        <v>14</v>
      </c>
      <c r="K3947">
        <f>AVERAGE(D3947:D3951)</f>
        <v>36</v>
      </c>
      <c r="L3947">
        <f>AVERAGE(D3947:D3966)</f>
        <v>36</v>
      </c>
      <c r="M3947">
        <f>K3947-L3947</f>
        <v>0</v>
      </c>
      <c r="N3947" t="str">
        <f>IF(K3947&gt;L3947,"HIGH ZONE BIAS",IF(K3947&lt;L3947,"LOW ZONE BIAS","EQUILIBRIUM"))</f>
        <v>EQUILIBRIUM</v>
      </c>
    </row>
    <row r="3948">
      <c r="A3948">
        <v>23623</v>
      </c>
      <c r="B3948" t="str">
        <v>2023-09-15</v>
      </c>
      <c r="C3948" t="str">
        <v>Midday</v>
      </c>
      <c r="D3948">
        <v>22</v>
      </c>
      <c r="E3948" t="str">
        <f>IF(MOD(D3948,2)=0,"EVEN","ODD")</f>
        <v>EVEN</v>
      </c>
      <c r="F3948" t="str">
        <f>IF(D3948&lt;=18,"LOW (1-18)","HIGH (19-36)")</f>
        <v>HIGH (19-36)</v>
      </c>
      <c r="G3948">
        <f>INT((D3948-1)/6)+1</f>
        <v>4</v>
      </c>
      <c r="H3948">
        <f>MOD(D3948-1,6)+1</f>
        <v>4</v>
      </c>
      <c r="I3948">
        <f>37-D3948</f>
        <v>15</v>
      </c>
      <c r="J3948">
        <f>ABS(D3948-D3949)</f>
        <v>17</v>
      </c>
      <c r="K3948">
        <f>AVERAGE(D3948:D3952)</f>
        <v>22</v>
      </c>
      <c r="L3948">
        <f>AVERAGE(D3948:D3967)</f>
        <v>22</v>
      </c>
      <c r="M3948">
        <f>K3948-L3948</f>
        <v>0</v>
      </c>
      <c r="N3948" t="str">
        <f>IF(K3948&gt;L3948,"HIGH ZONE BIAS",IF(K3948&lt;L3948,"LOW ZONE BIAS","EQUILIBRIUM"))</f>
        <v>EQUILIBRIUM</v>
      </c>
    </row>
    <row r="3949">
      <c r="A3949">
        <v>23622</v>
      </c>
      <c r="B3949" t="str">
        <v>2023-09-15</v>
      </c>
      <c r="C3949" t="str">
        <v>Morning</v>
      </c>
      <c r="D3949">
        <v>5</v>
      </c>
      <c r="E3949" t="str">
        <f>IF(MOD(D3949,2)=0,"EVEN","ODD")</f>
        <v>ODD</v>
      </c>
      <c r="F3949" t="str">
        <f>IF(D3949&lt;=18,"LOW (1-18)","HIGH (19-36)")</f>
        <v>LOW (1-18)</v>
      </c>
      <c r="G3949">
        <f>INT((D3949-1)/6)+1</f>
        <v>1</v>
      </c>
      <c r="H3949">
        <f>MOD(D3949-1,6)+1</f>
        <v>5</v>
      </c>
      <c r="I3949">
        <f>37-D3949</f>
        <v>32</v>
      </c>
      <c r="J3949">
        <f>ABS(D3949-D3950)</f>
        <v>4</v>
      </c>
      <c r="K3949">
        <f>AVERAGE(D3949:D3953)</f>
        <v>5</v>
      </c>
      <c r="L3949">
        <f>AVERAGE(D3949:D3968)</f>
        <v>5</v>
      </c>
      <c r="M3949">
        <f>K3949-L3949</f>
        <v>0</v>
      </c>
      <c r="N3949" t="str">
        <f>IF(K3949&gt;L3949,"HIGH ZONE BIAS",IF(K3949&lt;L3949,"LOW ZONE BIAS","EQUILIBRIUM"))</f>
        <v>EQUILIBRIUM</v>
      </c>
    </row>
    <row r="3950">
      <c r="A3950">
        <v>23621</v>
      </c>
      <c r="B3950" t="str">
        <v>2023-09-14</v>
      </c>
      <c r="C3950" t="str">
        <v>Evening</v>
      </c>
      <c r="D3950">
        <v>1</v>
      </c>
      <c r="E3950" t="str">
        <f>IF(MOD(D3950,2)=0,"EVEN","ODD")</f>
        <v>ODD</v>
      </c>
      <c r="F3950" t="str">
        <f>IF(D3950&lt;=18,"LOW (1-18)","HIGH (19-36)")</f>
        <v>LOW (1-18)</v>
      </c>
      <c r="G3950">
        <f>INT((D3950-1)/6)+1</f>
        <v>1</v>
      </c>
      <c r="H3950">
        <f>MOD(D3950-1,6)+1</f>
        <v>1</v>
      </c>
      <c r="I3950">
        <f>37-D3950</f>
        <v>36</v>
      </c>
      <c r="J3950">
        <f>ABS(D3950-D3951)</f>
        <v>13</v>
      </c>
      <c r="K3950">
        <f>AVERAGE(D3950:D3954)</f>
        <v>1</v>
      </c>
      <c r="L3950">
        <f>AVERAGE(D3950:D3969)</f>
        <v>1</v>
      </c>
      <c r="M3950">
        <f>K3950-L3950</f>
        <v>0</v>
      </c>
      <c r="N3950" t="str">
        <f>IF(K3950&gt;L3950,"HIGH ZONE BIAS",IF(K3950&lt;L3950,"LOW ZONE BIAS","EQUILIBRIUM"))</f>
        <v>EQUILIBRIUM</v>
      </c>
    </row>
    <row r="3951">
      <c r="A3951">
        <v>23620</v>
      </c>
      <c r="B3951" t="str">
        <v>2023-09-14</v>
      </c>
      <c r="C3951" t="str">
        <v>Afternoon</v>
      </c>
      <c r="D3951">
        <v>14</v>
      </c>
      <c r="E3951" t="str">
        <f>IF(MOD(D3951,2)=0,"EVEN","ODD")</f>
        <v>EVEN</v>
      </c>
      <c r="F3951" t="str">
        <f>IF(D3951&lt;=18,"LOW (1-18)","HIGH (19-36)")</f>
        <v>LOW (1-18)</v>
      </c>
      <c r="G3951">
        <f>INT((D3951-1)/6)+1</f>
        <v>3</v>
      </c>
      <c r="H3951">
        <f>MOD(D3951-1,6)+1</f>
        <v>2</v>
      </c>
      <c r="I3951">
        <f>37-D3951</f>
        <v>23</v>
      </c>
      <c r="J3951">
        <f>ABS(D3951-D3952)</f>
        <v>16</v>
      </c>
      <c r="K3951">
        <f>AVERAGE(D3951:D3955)</f>
        <v>14</v>
      </c>
      <c r="L3951">
        <f>AVERAGE(D3951:D3970)</f>
        <v>14</v>
      </c>
      <c r="M3951">
        <f>K3951-L3951</f>
        <v>0</v>
      </c>
      <c r="N3951" t="str">
        <f>IF(K3951&gt;L3951,"HIGH ZONE BIAS",IF(K3951&lt;L3951,"LOW ZONE BIAS","EQUILIBRIUM"))</f>
        <v>EQUILIBRIUM</v>
      </c>
    </row>
    <row r="3952">
      <c r="A3952">
        <v>23619</v>
      </c>
      <c r="B3952" t="str">
        <v>2023-09-14</v>
      </c>
      <c r="C3952" t="str">
        <v>Midday</v>
      </c>
      <c r="D3952">
        <v>30</v>
      </c>
      <c r="E3952" t="str">
        <f>IF(MOD(D3952,2)=0,"EVEN","ODD")</f>
        <v>EVEN</v>
      </c>
      <c r="F3952" t="str">
        <f>IF(D3952&lt;=18,"LOW (1-18)","HIGH (19-36)")</f>
        <v>HIGH (19-36)</v>
      </c>
      <c r="G3952">
        <f>INT((D3952-1)/6)+1</f>
        <v>5</v>
      </c>
      <c r="H3952">
        <f>MOD(D3952-1,6)+1</f>
        <v>6</v>
      </c>
      <c r="I3952">
        <f>37-D3952</f>
        <v>7</v>
      </c>
      <c r="J3952">
        <f>ABS(D3952-D3953)</f>
        <v>9</v>
      </c>
      <c r="K3952">
        <f>AVERAGE(D3952:D3956)</f>
        <v>30</v>
      </c>
      <c r="L3952">
        <f>AVERAGE(D3952:D3971)</f>
        <v>30</v>
      </c>
      <c r="M3952">
        <f>K3952-L3952</f>
        <v>0</v>
      </c>
      <c r="N3952" t="str">
        <f>IF(K3952&gt;L3952,"HIGH ZONE BIAS",IF(K3952&lt;L3952,"LOW ZONE BIAS","EQUILIBRIUM"))</f>
        <v>EQUILIBRIUM</v>
      </c>
    </row>
    <row r="3953">
      <c r="A3953">
        <v>23618</v>
      </c>
      <c r="B3953" t="str">
        <v>2023-09-14</v>
      </c>
      <c r="C3953" t="str">
        <v>Morning</v>
      </c>
      <c r="D3953">
        <v>21</v>
      </c>
      <c r="E3953" t="str">
        <f>IF(MOD(D3953,2)=0,"EVEN","ODD")</f>
        <v>ODD</v>
      </c>
      <c r="F3953" t="str">
        <f>IF(D3953&lt;=18,"LOW (1-18)","HIGH (19-36)")</f>
        <v>HIGH (19-36)</v>
      </c>
      <c r="G3953">
        <f>INT((D3953-1)/6)+1</f>
        <v>4</v>
      </c>
      <c r="H3953">
        <f>MOD(D3953-1,6)+1</f>
        <v>3</v>
      </c>
      <c r="I3953">
        <f>37-D3953</f>
        <v>16</v>
      </c>
      <c r="J3953">
        <f>ABS(D3953-D3954)</f>
        <v>4</v>
      </c>
      <c r="K3953">
        <f>AVERAGE(D3953:D3957)</f>
        <v>21</v>
      </c>
      <c r="L3953">
        <f>AVERAGE(D3953:D3972)</f>
        <v>21</v>
      </c>
      <c r="M3953">
        <f>K3953-L3953</f>
        <v>0</v>
      </c>
      <c r="N3953" t="str">
        <f>IF(K3953&gt;L3953,"HIGH ZONE BIAS",IF(K3953&lt;L3953,"LOW ZONE BIAS","EQUILIBRIUM"))</f>
        <v>EQUILIBRIUM</v>
      </c>
    </row>
    <row r="3954">
      <c r="A3954">
        <v>23617</v>
      </c>
      <c r="B3954" t="str">
        <v>2023-09-13</v>
      </c>
      <c r="C3954" t="str">
        <v>Evening</v>
      </c>
      <c r="D3954">
        <v>25</v>
      </c>
      <c r="E3954" t="str">
        <f>IF(MOD(D3954,2)=0,"EVEN","ODD")</f>
        <v>ODD</v>
      </c>
      <c r="F3954" t="str">
        <f>IF(D3954&lt;=18,"LOW (1-18)","HIGH (19-36)")</f>
        <v>HIGH (19-36)</v>
      </c>
      <c r="G3954">
        <f>INT((D3954-1)/6)+1</f>
        <v>5</v>
      </c>
      <c r="H3954">
        <f>MOD(D3954-1,6)+1</f>
        <v>1</v>
      </c>
      <c r="I3954">
        <f>37-D3954</f>
        <v>12</v>
      </c>
      <c r="J3954">
        <f>ABS(D3954-D3955)</f>
        <v>7</v>
      </c>
      <c r="K3954">
        <f>AVERAGE(D3954:D3958)</f>
        <v>25</v>
      </c>
      <c r="L3954">
        <f>AVERAGE(D3954:D3973)</f>
        <v>25</v>
      </c>
      <c r="M3954">
        <f>K3954-L3954</f>
        <v>0</v>
      </c>
      <c r="N3954" t="str">
        <f>IF(K3954&gt;L3954,"HIGH ZONE BIAS",IF(K3954&lt;L3954,"LOW ZONE BIAS","EQUILIBRIUM"))</f>
        <v>EQUILIBRIUM</v>
      </c>
    </row>
    <row r="3955">
      <c r="A3955">
        <v>23616</v>
      </c>
      <c r="B3955" t="str">
        <v>2023-09-13</v>
      </c>
      <c r="C3955" t="str">
        <v>Afternoon</v>
      </c>
      <c r="D3955">
        <v>32</v>
      </c>
      <c r="E3955" t="str">
        <f>IF(MOD(D3955,2)=0,"EVEN","ODD")</f>
        <v>EVEN</v>
      </c>
      <c r="F3955" t="str">
        <f>IF(D3955&lt;=18,"LOW (1-18)","HIGH (19-36)")</f>
        <v>HIGH (19-36)</v>
      </c>
      <c r="G3955">
        <f>INT((D3955-1)/6)+1</f>
        <v>6</v>
      </c>
      <c r="H3955">
        <f>MOD(D3955-1,6)+1</f>
        <v>2</v>
      </c>
      <c r="I3955">
        <f>37-D3955</f>
        <v>5</v>
      </c>
      <c r="J3955">
        <f>ABS(D3955-D3956)</f>
        <v>1</v>
      </c>
      <c r="K3955">
        <f>AVERAGE(D3955:D3959)</f>
        <v>32</v>
      </c>
      <c r="L3955">
        <f>AVERAGE(D3955:D3974)</f>
        <v>32</v>
      </c>
      <c r="M3955">
        <f>K3955-L3955</f>
        <v>0</v>
      </c>
      <c r="N3955" t="str">
        <f>IF(K3955&gt;L3955,"HIGH ZONE BIAS",IF(K3955&lt;L3955,"LOW ZONE BIAS","EQUILIBRIUM"))</f>
        <v>EQUILIBRIUM</v>
      </c>
    </row>
    <row r="3956">
      <c r="A3956">
        <v>23615</v>
      </c>
      <c r="B3956" t="str">
        <v>2023-09-13</v>
      </c>
      <c r="C3956" t="str">
        <v>Midday</v>
      </c>
      <c r="D3956">
        <v>31</v>
      </c>
      <c r="E3956" t="str">
        <f>IF(MOD(D3956,2)=0,"EVEN","ODD")</f>
        <v>ODD</v>
      </c>
      <c r="F3956" t="str">
        <f>IF(D3956&lt;=18,"LOW (1-18)","HIGH (19-36)")</f>
        <v>HIGH (19-36)</v>
      </c>
      <c r="G3956">
        <f>INT((D3956-1)/6)+1</f>
        <v>6</v>
      </c>
      <c r="H3956">
        <f>MOD(D3956-1,6)+1</f>
        <v>1</v>
      </c>
      <c r="I3956">
        <f>37-D3956</f>
        <v>6</v>
      </c>
      <c r="J3956">
        <f>ABS(D3956-D3957)</f>
        <v>15</v>
      </c>
      <c r="K3956">
        <f>AVERAGE(D3956:D3960)</f>
        <v>31</v>
      </c>
      <c r="L3956">
        <f>AVERAGE(D3956:D3975)</f>
        <v>31</v>
      </c>
      <c r="M3956">
        <f>K3956-L3956</f>
        <v>0</v>
      </c>
      <c r="N3956" t="str">
        <f>IF(K3956&gt;L3956,"HIGH ZONE BIAS",IF(K3956&lt;L3956,"LOW ZONE BIAS","EQUILIBRIUM"))</f>
        <v>EQUILIBRIUM</v>
      </c>
    </row>
    <row r="3957">
      <c r="A3957">
        <v>23614</v>
      </c>
      <c r="B3957" t="str">
        <v>2023-09-13</v>
      </c>
      <c r="C3957" t="str">
        <v>Morning</v>
      </c>
      <c r="D3957">
        <v>16</v>
      </c>
      <c r="E3957" t="str">
        <f>IF(MOD(D3957,2)=0,"EVEN","ODD")</f>
        <v>EVEN</v>
      </c>
      <c r="F3957" t="str">
        <f>IF(D3957&lt;=18,"LOW (1-18)","HIGH (19-36)")</f>
        <v>LOW (1-18)</v>
      </c>
      <c r="G3957">
        <f>INT((D3957-1)/6)+1</f>
        <v>3</v>
      </c>
      <c r="H3957">
        <f>MOD(D3957-1,6)+1</f>
        <v>4</v>
      </c>
      <c r="I3957">
        <f>37-D3957</f>
        <v>21</v>
      </c>
      <c r="J3957">
        <f>ABS(D3957-D3958)</f>
        <v>2</v>
      </c>
      <c r="K3957">
        <f>AVERAGE(D3957:D3961)</f>
        <v>16</v>
      </c>
      <c r="L3957">
        <f>AVERAGE(D3957:D3976)</f>
        <v>16</v>
      </c>
      <c r="M3957">
        <f>K3957-L3957</f>
        <v>0</v>
      </c>
      <c r="N3957" t="str">
        <f>IF(K3957&gt;L3957,"HIGH ZONE BIAS",IF(K3957&lt;L3957,"LOW ZONE BIAS","EQUILIBRIUM"))</f>
        <v>EQUILIBRIUM</v>
      </c>
    </row>
    <row r="3958">
      <c r="A3958">
        <v>23613</v>
      </c>
      <c r="B3958" t="str">
        <v>2023-09-12</v>
      </c>
      <c r="C3958" t="str">
        <v>Evening</v>
      </c>
      <c r="D3958">
        <v>14</v>
      </c>
      <c r="E3958" t="str">
        <f>IF(MOD(D3958,2)=0,"EVEN","ODD")</f>
        <v>EVEN</v>
      </c>
      <c r="F3958" t="str">
        <f>IF(D3958&lt;=18,"LOW (1-18)","HIGH (19-36)")</f>
        <v>LOW (1-18)</v>
      </c>
      <c r="G3958">
        <f>INT((D3958-1)/6)+1</f>
        <v>3</v>
      </c>
      <c r="H3958">
        <f>MOD(D3958-1,6)+1</f>
        <v>2</v>
      </c>
      <c r="I3958">
        <f>37-D3958</f>
        <v>23</v>
      </c>
      <c r="J3958">
        <f>ABS(D3958-D3959)</f>
        <v>11</v>
      </c>
      <c r="K3958">
        <f>AVERAGE(D3958:D3962)</f>
        <v>14</v>
      </c>
      <c r="L3958">
        <f>AVERAGE(D3958:D3977)</f>
        <v>14</v>
      </c>
      <c r="M3958">
        <f>K3958-L3958</f>
        <v>0</v>
      </c>
      <c r="N3958" t="str">
        <f>IF(K3958&gt;L3958,"HIGH ZONE BIAS",IF(K3958&lt;L3958,"LOW ZONE BIAS","EQUILIBRIUM"))</f>
        <v>EQUILIBRIUM</v>
      </c>
    </row>
    <row r="3959">
      <c r="A3959">
        <v>23612</v>
      </c>
      <c r="B3959" t="str">
        <v>2023-09-12</v>
      </c>
      <c r="C3959" t="str">
        <v>Afternoon</v>
      </c>
      <c r="D3959">
        <v>25</v>
      </c>
      <c r="E3959" t="str">
        <f>IF(MOD(D3959,2)=0,"EVEN","ODD")</f>
        <v>ODD</v>
      </c>
      <c r="F3959" t="str">
        <f>IF(D3959&lt;=18,"LOW (1-18)","HIGH (19-36)")</f>
        <v>HIGH (19-36)</v>
      </c>
      <c r="G3959">
        <f>INT((D3959-1)/6)+1</f>
        <v>5</v>
      </c>
      <c r="H3959">
        <f>MOD(D3959-1,6)+1</f>
        <v>1</v>
      </c>
      <c r="I3959">
        <f>37-D3959</f>
        <v>12</v>
      </c>
      <c r="J3959">
        <f>ABS(D3959-D3960)</f>
        <v>16</v>
      </c>
      <c r="K3959">
        <f>AVERAGE(D3959:D3963)</f>
        <v>25</v>
      </c>
      <c r="L3959">
        <f>AVERAGE(D3959:D3978)</f>
        <v>25</v>
      </c>
      <c r="M3959">
        <f>K3959-L3959</f>
        <v>0</v>
      </c>
      <c r="N3959" t="str">
        <f>IF(K3959&gt;L3959,"HIGH ZONE BIAS",IF(K3959&lt;L3959,"LOW ZONE BIAS","EQUILIBRIUM"))</f>
        <v>EQUILIBRIUM</v>
      </c>
    </row>
    <row r="3960">
      <c r="A3960">
        <v>23611</v>
      </c>
      <c r="B3960" t="str">
        <v>2023-09-12</v>
      </c>
      <c r="C3960" t="str">
        <v>Midday</v>
      </c>
      <c r="D3960">
        <v>9</v>
      </c>
      <c r="E3960" t="str">
        <f>IF(MOD(D3960,2)=0,"EVEN","ODD")</f>
        <v>ODD</v>
      </c>
      <c r="F3960" t="str">
        <f>IF(D3960&lt;=18,"LOW (1-18)","HIGH (19-36)")</f>
        <v>LOW (1-18)</v>
      </c>
      <c r="G3960">
        <f>INT((D3960-1)/6)+1</f>
        <v>2</v>
      </c>
      <c r="H3960">
        <f>MOD(D3960-1,6)+1</f>
        <v>3</v>
      </c>
      <c r="I3960">
        <f>37-D3960</f>
        <v>28</v>
      </c>
      <c r="J3960">
        <f>ABS(D3960-D3961)</f>
        <v>24</v>
      </c>
      <c r="K3960">
        <f>AVERAGE(D3960:D3964)</f>
        <v>9</v>
      </c>
      <c r="L3960">
        <f>AVERAGE(D3960:D3979)</f>
        <v>9</v>
      </c>
      <c r="M3960">
        <f>K3960-L3960</f>
        <v>0</v>
      </c>
      <c r="N3960" t="str">
        <f>IF(K3960&gt;L3960,"HIGH ZONE BIAS",IF(K3960&lt;L3960,"LOW ZONE BIAS","EQUILIBRIUM"))</f>
        <v>EQUILIBRIUM</v>
      </c>
    </row>
    <row r="3961">
      <c r="A3961">
        <v>23610</v>
      </c>
      <c r="B3961" t="str">
        <v>2023-09-12</v>
      </c>
      <c r="C3961" t="str">
        <v>Morning</v>
      </c>
      <c r="D3961">
        <v>33</v>
      </c>
      <c r="E3961" t="str">
        <f>IF(MOD(D3961,2)=0,"EVEN","ODD")</f>
        <v>ODD</v>
      </c>
      <c r="F3961" t="str">
        <f>IF(D3961&lt;=18,"LOW (1-18)","HIGH (19-36)")</f>
        <v>HIGH (19-36)</v>
      </c>
      <c r="G3961">
        <f>INT((D3961-1)/6)+1</f>
        <v>6</v>
      </c>
      <c r="H3961">
        <f>MOD(D3961-1,6)+1</f>
        <v>3</v>
      </c>
      <c r="I3961">
        <f>37-D3961</f>
        <v>4</v>
      </c>
      <c r="J3961">
        <f>ABS(D3961-D3962)</f>
        <v>28</v>
      </c>
      <c r="K3961">
        <f>AVERAGE(D3961:D3965)</f>
        <v>33</v>
      </c>
      <c r="L3961">
        <f>AVERAGE(D3961:D3980)</f>
        <v>33</v>
      </c>
      <c r="M3961">
        <f>K3961-L3961</f>
        <v>0</v>
      </c>
      <c r="N3961" t="str">
        <f>IF(K3961&gt;L3961,"HIGH ZONE BIAS",IF(K3961&lt;L3961,"LOW ZONE BIAS","EQUILIBRIUM"))</f>
        <v>EQUILIBRIUM</v>
      </c>
    </row>
    <row r="3962">
      <c r="A3962">
        <v>23609</v>
      </c>
      <c r="B3962" t="str">
        <v>2023-09-11</v>
      </c>
      <c r="C3962" t="str">
        <v>Evening</v>
      </c>
      <c r="D3962">
        <v>5</v>
      </c>
      <c r="E3962" t="str">
        <f>IF(MOD(D3962,2)=0,"EVEN","ODD")</f>
        <v>ODD</v>
      </c>
      <c r="F3962" t="str">
        <f>IF(D3962&lt;=18,"LOW (1-18)","HIGH (19-36)")</f>
        <v>LOW (1-18)</v>
      </c>
      <c r="G3962">
        <f>INT((D3962-1)/6)+1</f>
        <v>1</v>
      </c>
      <c r="H3962">
        <f>MOD(D3962-1,6)+1</f>
        <v>5</v>
      </c>
      <c r="I3962">
        <f>37-D3962</f>
        <v>32</v>
      </c>
      <c r="J3962">
        <f>ABS(D3962-D3963)</f>
        <v>15</v>
      </c>
      <c r="K3962">
        <f>AVERAGE(D3962:D3966)</f>
        <v>5</v>
      </c>
      <c r="L3962">
        <f>AVERAGE(D3962:D3981)</f>
        <v>5</v>
      </c>
      <c r="M3962">
        <f>K3962-L3962</f>
        <v>0</v>
      </c>
      <c r="N3962" t="str">
        <f>IF(K3962&gt;L3962,"HIGH ZONE BIAS",IF(K3962&lt;L3962,"LOW ZONE BIAS","EQUILIBRIUM"))</f>
        <v>EQUILIBRIUM</v>
      </c>
    </row>
    <row r="3963">
      <c r="A3963">
        <v>23608</v>
      </c>
      <c r="B3963" t="str">
        <v>2023-09-11</v>
      </c>
      <c r="C3963" t="str">
        <v>Afternoon</v>
      </c>
      <c r="D3963">
        <v>20</v>
      </c>
      <c r="E3963" t="str">
        <f>IF(MOD(D3963,2)=0,"EVEN","ODD")</f>
        <v>EVEN</v>
      </c>
      <c r="F3963" t="str">
        <f>IF(D3963&lt;=18,"LOW (1-18)","HIGH (19-36)")</f>
        <v>HIGH (19-36)</v>
      </c>
      <c r="G3963">
        <f>INT((D3963-1)/6)+1</f>
        <v>4</v>
      </c>
      <c r="H3963">
        <f>MOD(D3963-1,6)+1</f>
        <v>2</v>
      </c>
      <c r="I3963">
        <f>37-D3963</f>
        <v>17</v>
      </c>
      <c r="J3963">
        <f>ABS(D3963-D3964)</f>
        <v>14</v>
      </c>
      <c r="K3963">
        <f>AVERAGE(D3963:D3967)</f>
        <v>20</v>
      </c>
      <c r="L3963">
        <f>AVERAGE(D3963:D3982)</f>
        <v>20</v>
      </c>
      <c r="M3963">
        <f>K3963-L3963</f>
        <v>0</v>
      </c>
      <c r="N3963" t="str">
        <f>IF(K3963&gt;L3963,"HIGH ZONE BIAS",IF(K3963&lt;L3963,"LOW ZONE BIAS","EQUILIBRIUM"))</f>
        <v>EQUILIBRIUM</v>
      </c>
    </row>
    <row r="3964">
      <c r="A3964">
        <v>23607</v>
      </c>
      <c r="B3964" t="str">
        <v>2023-09-11</v>
      </c>
      <c r="C3964" t="str">
        <v>Midday</v>
      </c>
      <c r="D3964">
        <v>34</v>
      </c>
      <c r="E3964" t="str">
        <f>IF(MOD(D3964,2)=0,"EVEN","ODD")</f>
        <v>EVEN</v>
      </c>
      <c r="F3964" t="str">
        <f>IF(D3964&lt;=18,"LOW (1-18)","HIGH (19-36)")</f>
        <v>HIGH (19-36)</v>
      </c>
      <c r="G3964">
        <f>INT((D3964-1)/6)+1</f>
        <v>6</v>
      </c>
      <c r="H3964">
        <f>MOD(D3964-1,6)+1</f>
        <v>4</v>
      </c>
      <c r="I3964">
        <f>37-D3964</f>
        <v>3</v>
      </c>
      <c r="J3964">
        <f>ABS(D3964-D3965)</f>
        <v>26</v>
      </c>
      <c r="K3964">
        <f>AVERAGE(D3964:D3968)</f>
        <v>34</v>
      </c>
      <c r="L3964">
        <f>AVERAGE(D3964:D3983)</f>
        <v>34</v>
      </c>
      <c r="M3964">
        <f>K3964-L3964</f>
        <v>0</v>
      </c>
      <c r="N3964" t="str">
        <f>IF(K3964&gt;L3964,"HIGH ZONE BIAS",IF(K3964&lt;L3964,"LOW ZONE BIAS","EQUILIBRIUM"))</f>
        <v>EQUILIBRIUM</v>
      </c>
    </row>
    <row r="3965">
      <c r="A3965">
        <v>23606</v>
      </c>
      <c r="B3965" t="str">
        <v>2023-09-11</v>
      </c>
      <c r="C3965" t="str">
        <v>Morning</v>
      </c>
      <c r="D3965">
        <v>8</v>
      </c>
      <c r="E3965" t="str">
        <f>IF(MOD(D3965,2)=0,"EVEN","ODD")</f>
        <v>EVEN</v>
      </c>
      <c r="F3965" t="str">
        <f>IF(D3965&lt;=18,"LOW (1-18)","HIGH (19-36)")</f>
        <v>LOW (1-18)</v>
      </c>
      <c r="G3965">
        <f>INT((D3965-1)/6)+1</f>
        <v>2</v>
      </c>
      <c r="H3965">
        <f>MOD(D3965-1,6)+1</f>
        <v>2</v>
      </c>
      <c r="I3965">
        <f>37-D3965</f>
        <v>29</v>
      </c>
      <c r="J3965">
        <f>ABS(D3965-D3966)</f>
        <v>1</v>
      </c>
      <c r="K3965">
        <f>AVERAGE(D3965:D3969)</f>
        <v>8</v>
      </c>
      <c r="L3965">
        <f>AVERAGE(D3965:D3984)</f>
        <v>8</v>
      </c>
      <c r="M3965">
        <f>K3965-L3965</f>
        <v>0</v>
      </c>
      <c r="N3965" t="str">
        <f>IF(K3965&gt;L3965,"HIGH ZONE BIAS",IF(K3965&lt;L3965,"LOW ZONE BIAS","EQUILIBRIUM"))</f>
        <v>EQUILIBRIUM</v>
      </c>
    </row>
    <row r="3966">
      <c r="A3966">
        <v>23605</v>
      </c>
      <c r="B3966" t="str">
        <v>2023-09-09</v>
      </c>
      <c r="C3966" t="str">
        <v>Evening</v>
      </c>
      <c r="D3966">
        <v>9</v>
      </c>
      <c r="E3966" t="str">
        <f>IF(MOD(D3966,2)=0,"EVEN","ODD")</f>
        <v>ODD</v>
      </c>
      <c r="F3966" t="str">
        <f>IF(D3966&lt;=18,"LOW (1-18)","HIGH (19-36)")</f>
        <v>LOW (1-18)</v>
      </c>
      <c r="G3966">
        <f>INT((D3966-1)/6)+1</f>
        <v>2</v>
      </c>
      <c r="H3966">
        <f>MOD(D3966-1,6)+1</f>
        <v>3</v>
      </c>
      <c r="I3966">
        <f>37-D3966</f>
        <v>28</v>
      </c>
      <c r="J3966">
        <f>ABS(D3966-D3967)</f>
        <v>9</v>
      </c>
      <c r="K3966">
        <f>AVERAGE(D3966:D3970)</f>
        <v>9</v>
      </c>
      <c r="L3966">
        <f>AVERAGE(D3966:D3985)</f>
        <v>9</v>
      </c>
      <c r="M3966">
        <f>K3966-L3966</f>
        <v>0</v>
      </c>
      <c r="N3966" t="str">
        <f>IF(K3966&gt;L3966,"HIGH ZONE BIAS",IF(K3966&lt;L3966,"LOW ZONE BIAS","EQUILIBRIUM"))</f>
        <v>EQUILIBRIUM</v>
      </c>
    </row>
    <row r="3967">
      <c r="A3967">
        <v>23604</v>
      </c>
      <c r="B3967" t="str">
        <v>2023-09-09</v>
      </c>
      <c r="C3967" t="str">
        <v>Afternoon</v>
      </c>
      <c r="D3967">
        <v>18</v>
      </c>
      <c r="E3967" t="str">
        <f>IF(MOD(D3967,2)=0,"EVEN","ODD")</f>
        <v>EVEN</v>
      </c>
      <c r="F3967" t="str">
        <f>IF(D3967&lt;=18,"LOW (1-18)","HIGH (19-36)")</f>
        <v>LOW (1-18)</v>
      </c>
      <c r="G3967">
        <f>INT((D3967-1)/6)+1</f>
        <v>3</v>
      </c>
      <c r="H3967">
        <f>MOD(D3967-1,6)+1</f>
        <v>6</v>
      </c>
      <c r="I3967">
        <f>37-D3967</f>
        <v>19</v>
      </c>
      <c r="J3967">
        <f>ABS(D3967-D3968)</f>
        <v>1</v>
      </c>
      <c r="K3967">
        <f>AVERAGE(D3967:D3971)</f>
        <v>18</v>
      </c>
      <c r="L3967">
        <f>AVERAGE(D3967:D3986)</f>
        <v>18</v>
      </c>
      <c r="M3967">
        <f>K3967-L3967</f>
        <v>0</v>
      </c>
      <c r="N3967" t="str">
        <f>IF(K3967&gt;L3967,"HIGH ZONE BIAS",IF(K3967&lt;L3967,"LOW ZONE BIAS","EQUILIBRIUM"))</f>
        <v>EQUILIBRIUM</v>
      </c>
    </row>
    <row r="3968">
      <c r="A3968">
        <v>23603</v>
      </c>
      <c r="B3968" t="str">
        <v>2023-09-09</v>
      </c>
      <c r="C3968" t="str">
        <v>Midday</v>
      </c>
      <c r="D3968">
        <v>17</v>
      </c>
      <c r="E3968" t="str">
        <f>IF(MOD(D3968,2)=0,"EVEN","ODD")</f>
        <v>ODD</v>
      </c>
      <c r="F3968" t="str">
        <f>IF(D3968&lt;=18,"LOW (1-18)","HIGH (19-36)")</f>
        <v>LOW (1-18)</v>
      </c>
      <c r="G3968">
        <f>INT((D3968-1)/6)+1</f>
        <v>3</v>
      </c>
      <c r="H3968">
        <f>MOD(D3968-1,6)+1</f>
        <v>5</v>
      </c>
      <c r="I3968">
        <f>37-D3968</f>
        <v>20</v>
      </c>
      <c r="J3968">
        <f>ABS(D3968-D3969)</f>
        <v>14</v>
      </c>
      <c r="K3968">
        <f>AVERAGE(D3968:D3972)</f>
        <v>17</v>
      </c>
      <c r="L3968">
        <f>AVERAGE(D3968:D3987)</f>
        <v>17</v>
      </c>
      <c r="M3968">
        <f>K3968-L3968</f>
        <v>0</v>
      </c>
      <c r="N3968" t="str">
        <f>IF(K3968&gt;L3968,"HIGH ZONE BIAS",IF(K3968&lt;L3968,"LOW ZONE BIAS","EQUILIBRIUM"))</f>
        <v>EQUILIBRIUM</v>
      </c>
    </row>
    <row r="3969">
      <c r="A3969">
        <v>23602</v>
      </c>
      <c r="B3969" t="str">
        <v>2023-09-09</v>
      </c>
      <c r="C3969" t="str">
        <v>Morning</v>
      </c>
      <c r="D3969">
        <v>31</v>
      </c>
      <c r="E3969" t="str">
        <f>IF(MOD(D3969,2)=0,"EVEN","ODD")</f>
        <v>ODD</v>
      </c>
      <c r="F3969" t="str">
        <f>IF(D3969&lt;=18,"LOW (1-18)","HIGH (19-36)")</f>
        <v>HIGH (19-36)</v>
      </c>
      <c r="G3969">
        <f>INT((D3969-1)/6)+1</f>
        <v>6</v>
      </c>
      <c r="H3969">
        <f>MOD(D3969-1,6)+1</f>
        <v>1</v>
      </c>
      <c r="I3969">
        <f>37-D3969</f>
        <v>6</v>
      </c>
      <c r="J3969">
        <f>ABS(D3969-D3970)</f>
        <v>4</v>
      </c>
      <c r="K3969">
        <f>AVERAGE(D3969:D3973)</f>
        <v>31</v>
      </c>
      <c r="L3969">
        <f>AVERAGE(D3969:D3988)</f>
        <v>31</v>
      </c>
      <c r="M3969">
        <f>K3969-L3969</f>
        <v>0</v>
      </c>
      <c r="N3969" t="str">
        <f>IF(K3969&gt;L3969,"HIGH ZONE BIAS",IF(K3969&lt;L3969,"LOW ZONE BIAS","EQUILIBRIUM"))</f>
        <v>EQUILIBRIUM</v>
      </c>
    </row>
    <row r="3970">
      <c r="A3970">
        <v>23601</v>
      </c>
      <c r="B3970" t="str">
        <v>2023-09-08</v>
      </c>
      <c r="C3970" t="str">
        <v>Evening</v>
      </c>
      <c r="D3970">
        <v>27</v>
      </c>
      <c r="E3970" t="str">
        <f>IF(MOD(D3970,2)=0,"EVEN","ODD")</f>
        <v>ODD</v>
      </c>
      <c r="F3970" t="str">
        <f>IF(D3970&lt;=18,"LOW (1-18)","HIGH (19-36)")</f>
        <v>HIGH (19-36)</v>
      </c>
      <c r="G3970">
        <f>INT((D3970-1)/6)+1</f>
        <v>5</v>
      </c>
      <c r="H3970">
        <f>MOD(D3970-1,6)+1</f>
        <v>3</v>
      </c>
      <c r="I3970">
        <f>37-D3970</f>
        <v>10</v>
      </c>
      <c r="J3970">
        <f>ABS(D3970-D3971)</f>
        <v>12</v>
      </c>
      <c r="K3970">
        <f>AVERAGE(D3970:D3974)</f>
        <v>27</v>
      </c>
      <c r="L3970">
        <f>AVERAGE(D3970:D3989)</f>
        <v>27</v>
      </c>
      <c r="M3970">
        <f>K3970-L3970</f>
        <v>0</v>
      </c>
      <c r="N3970" t="str">
        <f>IF(K3970&gt;L3970,"HIGH ZONE BIAS",IF(K3970&lt;L3970,"LOW ZONE BIAS","EQUILIBRIUM"))</f>
        <v>EQUILIBRIUM</v>
      </c>
    </row>
    <row r="3971">
      <c r="A3971">
        <v>23600</v>
      </c>
      <c r="B3971" t="str">
        <v>2023-09-08</v>
      </c>
      <c r="C3971" t="str">
        <v>Afternoon</v>
      </c>
      <c r="D3971">
        <v>15</v>
      </c>
      <c r="E3971" t="str">
        <f>IF(MOD(D3971,2)=0,"EVEN","ODD")</f>
        <v>ODD</v>
      </c>
      <c r="F3971" t="str">
        <f>IF(D3971&lt;=18,"LOW (1-18)","HIGH (19-36)")</f>
        <v>LOW (1-18)</v>
      </c>
      <c r="G3971">
        <f>INT((D3971-1)/6)+1</f>
        <v>3</v>
      </c>
      <c r="H3971">
        <f>MOD(D3971-1,6)+1</f>
        <v>3</v>
      </c>
      <c r="I3971">
        <f>37-D3971</f>
        <v>22</v>
      </c>
      <c r="J3971">
        <f>ABS(D3971-D3972)</f>
        <v>11</v>
      </c>
      <c r="K3971">
        <f>AVERAGE(D3971:D3975)</f>
        <v>15</v>
      </c>
      <c r="L3971">
        <f>AVERAGE(D3971:D3990)</f>
        <v>15</v>
      </c>
      <c r="M3971">
        <f>K3971-L3971</f>
        <v>0</v>
      </c>
      <c r="N3971" t="str">
        <f>IF(K3971&gt;L3971,"HIGH ZONE BIAS",IF(K3971&lt;L3971,"LOW ZONE BIAS","EQUILIBRIUM"))</f>
        <v>EQUILIBRIUM</v>
      </c>
    </row>
    <row r="3972">
      <c r="A3972">
        <v>23599</v>
      </c>
      <c r="B3972" t="str">
        <v>2023-09-08</v>
      </c>
      <c r="C3972" t="str">
        <v>Midday</v>
      </c>
      <c r="D3972">
        <v>4</v>
      </c>
      <c r="E3972" t="str">
        <f>IF(MOD(D3972,2)=0,"EVEN","ODD")</f>
        <v>EVEN</v>
      </c>
      <c r="F3972" t="str">
        <f>IF(D3972&lt;=18,"LOW (1-18)","HIGH (19-36)")</f>
        <v>LOW (1-18)</v>
      </c>
      <c r="G3972">
        <f>INT((D3972-1)/6)+1</f>
        <v>1</v>
      </c>
      <c r="H3972">
        <f>MOD(D3972-1,6)+1</f>
        <v>4</v>
      </c>
      <c r="I3972">
        <f>37-D3972</f>
        <v>33</v>
      </c>
      <c r="J3972">
        <f>ABS(D3972-D3973)</f>
        <v>23</v>
      </c>
      <c r="K3972">
        <f>AVERAGE(D3972:D3976)</f>
        <v>4</v>
      </c>
      <c r="L3972">
        <f>AVERAGE(D3972:D3991)</f>
        <v>4</v>
      </c>
      <c r="M3972">
        <f>K3972-L3972</f>
        <v>0</v>
      </c>
      <c r="N3972" t="str">
        <f>IF(K3972&gt;L3972,"HIGH ZONE BIAS",IF(K3972&lt;L3972,"LOW ZONE BIAS","EQUILIBRIUM"))</f>
        <v>EQUILIBRIUM</v>
      </c>
    </row>
    <row r="3973">
      <c r="A3973">
        <v>23598</v>
      </c>
      <c r="B3973" t="str">
        <v>2023-09-08</v>
      </c>
      <c r="C3973" t="str">
        <v>Morning</v>
      </c>
      <c r="D3973">
        <v>27</v>
      </c>
      <c r="E3973" t="str">
        <f>IF(MOD(D3973,2)=0,"EVEN","ODD")</f>
        <v>ODD</v>
      </c>
      <c r="F3973" t="str">
        <f>IF(D3973&lt;=18,"LOW (1-18)","HIGH (19-36)")</f>
        <v>HIGH (19-36)</v>
      </c>
      <c r="G3973">
        <f>INT((D3973-1)/6)+1</f>
        <v>5</v>
      </c>
      <c r="H3973">
        <f>MOD(D3973-1,6)+1</f>
        <v>3</v>
      </c>
      <c r="I3973">
        <f>37-D3973</f>
        <v>10</v>
      </c>
      <c r="J3973">
        <f>ABS(D3973-D3974)</f>
        <v>2</v>
      </c>
      <c r="K3973">
        <f>AVERAGE(D3973:D3977)</f>
        <v>27</v>
      </c>
      <c r="L3973">
        <f>AVERAGE(D3973:D3992)</f>
        <v>27</v>
      </c>
      <c r="M3973">
        <f>K3973-L3973</f>
        <v>0</v>
      </c>
      <c r="N3973" t="str">
        <f>IF(K3973&gt;L3973,"HIGH ZONE BIAS",IF(K3973&lt;L3973,"LOW ZONE BIAS","EQUILIBRIUM"))</f>
        <v>EQUILIBRIUM</v>
      </c>
    </row>
    <row r="3974">
      <c r="A3974">
        <v>23597</v>
      </c>
      <c r="B3974" t="str">
        <v>2023-09-07</v>
      </c>
      <c r="C3974" t="str">
        <v>Evening</v>
      </c>
      <c r="D3974">
        <v>29</v>
      </c>
      <c r="E3974" t="str">
        <f>IF(MOD(D3974,2)=0,"EVEN","ODD")</f>
        <v>ODD</v>
      </c>
      <c r="F3974" t="str">
        <f>IF(D3974&lt;=18,"LOW (1-18)","HIGH (19-36)")</f>
        <v>HIGH (19-36)</v>
      </c>
      <c r="G3974">
        <f>INT((D3974-1)/6)+1</f>
        <v>5</v>
      </c>
      <c r="H3974">
        <f>MOD(D3974-1,6)+1</f>
        <v>5</v>
      </c>
      <c r="I3974">
        <f>37-D3974</f>
        <v>8</v>
      </c>
      <c r="J3974">
        <f>ABS(D3974-D3975)</f>
        <v>6</v>
      </c>
      <c r="K3974">
        <f>AVERAGE(D3974:D3978)</f>
        <v>29</v>
      </c>
      <c r="L3974">
        <f>AVERAGE(D3974:D3993)</f>
        <v>29</v>
      </c>
      <c r="M3974">
        <f>K3974-L3974</f>
        <v>0</v>
      </c>
      <c r="N3974" t="str">
        <f>IF(K3974&gt;L3974,"HIGH ZONE BIAS",IF(K3974&lt;L3974,"LOW ZONE BIAS","EQUILIBRIUM"))</f>
        <v>EQUILIBRIUM</v>
      </c>
    </row>
    <row r="3975">
      <c r="A3975">
        <v>23596</v>
      </c>
      <c r="B3975" t="str">
        <v>2023-09-07</v>
      </c>
      <c r="C3975" t="str">
        <v>Afternoon</v>
      </c>
      <c r="D3975">
        <v>23</v>
      </c>
      <c r="E3975" t="str">
        <f>IF(MOD(D3975,2)=0,"EVEN","ODD")</f>
        <v>ODD</v>
      </c>
      <c r="F3975" t="str">
        <f>IF(D3975&lt;=18,"LOW (1-18)","HIGH (19-36)")</f>
        <v>HIGH (19-36)</v>
      </c>
      <c r="G3975">
        <f>INT((D3975-1)/6)+1</f>
        <v>4</v>
      </c>
      <c r="H3975">
        <f>MOD(D3975-1,6)+1</f>
        <v>5</v>
      </c>
      <c r="I3975">
        <f>37-D3975</f>
        <v>14</v>
      </c>
      <c r="J3975">
        <f>ABS(D3975-D3976)</f>
        <v>13</v>
      </c>
      <c r="K3975">
        <f>AVERAGE(D3975:D3979)</f>
        <v>23</v>
      </c>
      <c r="L3975">
        <f>AVERAGE(D3975:D3994)</f>
        <v>23</v>
      </c>
      <c r="M3975">
        <f>K3975-L3975</f>
        <v>0</v>
      </c>
      <c r="N3975" t="str">
        <f>IF(K3975&gt;L3975,"HIGH ZONE BIAS",IF(K3975&lt;L3975,"LOW ZONE BIAS","EQUILIBRIUM"))</f>
        <v>EQUILIBRIUM</v>
      </c>
    </row>
    <row r="3976">
      <c r="A3976">
        <v>23595</v>
      </c>
      <c r="B3976" t="str">
        <v>2023-09-07</v>
      </c>
      <c r="C3976" t="str">
        <v>Midday</v>
      </c>
      <c r="D3976">
        <v>10</v>
      </c>
      <c r="E3976" t="str">
        <f>IF(MOD(D3976,2)=0,"EVEN","ODD")</f>
        <v>EVEN</v>
      </c>
      <c r="F3976" t="str">
        <f>IF(D3976&lt;=18,"LOW (1-18)","HIGH (19-36)")</f>
        <v>LOW (1-18)</v>
      </c>
      <c r="G3976">
        <f>INT((D3976-1)/6)+1</f>
        <v>2</v>
      </c>
      <c r="H3976">
        <f>MOD(D3976-1,6)+1</f>
        <v>4</v>
      </c>
      <c r="I3976">
        <f>37-D3976</f>
        <v>27</v>
      </c>
      <c r="J3976">
        <f>ABS(D3976-D3977)</f>
        <v>22</v>
      </c>
      <c r="K3976">
        <f>AVERAGE(D3976:D3980)</f>
        <v>10</v>
      </c>
      <c r="L3976">
        <f>AVERAGE(D3976:D3995)</f>
        <v>10</v>
      </c>
      <c r="M3976">
        <f>K3976-L3976</f>
        <v>0</v>
      </c>
      <c r="N3976" t="str">
        <f>IF(K3976&gt;L3976,"HIGH ZONE BIAS",IF(K3976&lt;L3976,"LOW ZONE BIAS","EQUILIBRIUM"))</f>
        <v>EQUILIBRIUM</v>
      </c>
    </row>
    <row r="3977">
      <c r="A3977">
        <v>23594</v>
      </c>
      <c r="B3977" t="str">
        <v>2023-09-07</v>
      </c>
      <c r="C3977" t="str">
        <v>Morning</v>
      </c>
      <c r="D3977">
        <v>32</v>
      </c>
      <c r="E3977" t="str">
        <f>IF(MOD(D3977,2)=0,"EVEN","ODD")</f>
        <v>EVEN</v>
      </c>
      <c r="F3977" t="str">
        <f>IF(D3977&lt;=18,"LOW (1-18)","HIGH (19-36)")</f>
        <v>HIGH (19-36)</v>
      </c>
      <c r="G3977">
        <f>INT((D3977-1)/6)+1</f>
        <v>6</v>
      </c>
      <c r="H3977">
        <f>MOD(D3977-1,6)+1</f>
        <v>2</v>
      </c>
      <c r="I3977">
        <f>37-D3977</f>
        <v>5</v>
      </c>
      <c r="J3977">
        <f>ABS(D3977-D3978)</f>
        <v>5</v>
      </c>
      <c r="K3977">
        <f>AVERAGE(D3977:D3981)</f>
        <v>32</v>
      </c>
      <c r="L3977">
        <f>AVERAGE(D3977:D3996)</f>
        <v>32</v>
      </c>
      <c r="M3977">
        <f>K3977-L3977</f>
        <v>0</v>
      </c>
      <c r="N3977" t="str">
        <f>IF(K3977&gt;L3977,"HIGH ZONE BIAS",IF(K3977&lt;L3977,"LOW ZONE BIAS","EQUILIBRIUM"))</f>
        <v>EQUILIBRIUM</v>
      </c>
    </row>
    <row r="3978">
      <c r="A3978">
        <v>23593</v>
      </c>
      <c r="B3978" t="str">
        <v>2023-09-06</v>
      </c>
      <c r="C3978" t="str">
        <v>Evening</v>
      </c>
      <c r="D3978">
        <v>27</v>
      </c>
      <c r="E3978" t="str">
        <f>IF(MOD(D3978,2)=0,"EVEN","ODD")</f>
        <v>ODD</v>
      </c>
      <c r="F3978" t="str">
        <f>IF(D3978&lt;=18,"LOW (1-18)","HIGH (19-36)")</f>
        <v>HIGH (19-36)</v>
      </c>
      <c r="G3978">
        <f>INT((D3978-1)/6)+1</f>
        <v>5</v>
      </c>
      <c r="H3978">
        <f>MOD(D3978-1,6)+1</f>
        <v>3</v>
      </c>
      <c r="I3978">
        <f>37-D3978</f>
        <v>10</v>
      </c>
      <c r="J3978">
        <f>ABS(D3978-D3979)</f>
        <v>24</v>
      </c>
      <c r="K3978">
        <f>AVERAGE(D3978:D3982)</f>
        <v>27</v>
      </c>
      <c r="L3978">
        <f>AVERAGE(D3978:D3997)</f>
        <v>27</v>
      </c>
      <c r="M3978">
        <f>K3978-L3978</f>
        <v>0</v>
      </c>
      <c r="N3978" t="str">
        <f>IF(K3978&gt;L3978,"HIGH ZONE BIAS",IF(K3978&lt;L3978,"LOW ZONE BIAS","EQUILIBRIUM"))</f>
        <v>EQUILIBRIUM</v>
      </c>
    </row>
    <row r="3979">
      <c r="A3979">
        <v>23592</v>
      </c>
      <c r="B3979" t="str">
        <v>2023-09-06</v>
      </c>
      <c r="C3979" t="str">
        <v>Afternoon</v>
      </c>
      <c r="D3979">
        <v>3</v>
      </c>
      <c r="E3979" t="str">
        <f>IF(MOD(D3979,2)=0,"EVEN","ODD")</f>
        <v>ODD</v>
      </c>
      <c r="F3979" t="str">
        <f>IF(D3979&lt;=18,"LOW (1-18)","HIGH (19-36)")</f>
        <v>LOW (1-18)</v>
      </c>
      <c r="G3979">
        <f>INT((D3979-1)/6)+1</f>
        <v>1</v>
      </c>
      <c r="H3979">
        <f>MOD(D3979-1,6)+1</f>
        <v>3</v>
      </c>
      <c r="I3979">
        <f>37-D3979</f>
        <v>34</v>
      </c>
      <c r="J3979">
        <f>ABS(D3979-D3980)</f>
        <v>16</v>
      </c>
      <c r="K3979">
        <f>AVERAGE(D3979:D3983)</f>
        <v>3</v>
      </c>
      <c r="L3979">
        <f>AVERAGE(D3979:D3998)</f>
        <v>3</v>
      </c>
      <c r="M3979">
        <f>K3979-L3979</f>
        <v>0</v>
      </c>
      <c r="N3979" t="str">
        <f>IF(K3979&gt;L3979,"HIGH ZONE BIAS",IF(K3979&lt;L3979,"LOW ZONE BIAS","EQUILIBRIUM"))</f>
        <v>EQUILIBRIUM</v>
      </c>
    </row>
    <row r="3980">
      <c r="A3980">
        <v>23591</v>
      </c>
      <c r="B3980" t="str">
        <v>2023-09-06</v>
      </c>
      <c r="C3980" t="str">
        <v>Midday</v>
      </c>
      <c r="D3980">
        <v>19</v>
      </c>
      <c r="E3980" t="str">
        <f>IF(MOD(D3980,2)=0,"EVEN","ODD")</f>
        <v>ODD</v>
      </c>
      <c r="F3980" t="str">
        <f>IF(D3980&lt;=18,"LOW (1-18)","HIGH (19-36)")</f>
        <v>HIGH (19-36)</v>
      </c>
      <c r="G3980">
        <f>INT((D3980-1)/6)+1</f>
        <v>4</v>
      </c>
      <c r="H3980">
        <f>MOD(D3980-1,6)+1</f>
        <v>1</v>
      </c>
      <c r="I3980">
        <f>37-D3980</f>
        <v>18</v>
      </c>
      <c r="J3980">
        <f>ABS(D3980-D3981)</f>
        <v>14</v>
      </c>
      <c r="K3980">
        <f>AVERAGE(D3980:D3984)</f>
        <v>19</v>
      </c>
      <c r="L3980">
        <f>AVERAGE(D3980:D3999)</f>
        <v>19</v>
      </c>
      <c r="M3980">
        <f>K3980-L3980</f>
        <v>0</v>
      </c>
      <c r="N3980" t="str">
        <f>IF(K3980&gt;L3980,"HIGH ZONE BIAS",IF(K3980&lt;L3980,"LOW ZONE BIAS","EQUILIBRIUM"))</f>
        <v>EQUILIBRIUM</v>
      </c>
    </row>
    <row r="3981">
      <c r="A3981">
        <v>23590</v>
      </c>
      <c r="B3981" t="str">
        <v>2023-09-06</v>
      </c>
      <c r="C3981" t="str">
        <v>Morning</v>
      </c>
      <c r="D3981">
        <v>33</v>
      </c>
      <c r="E3981" t="str">
        <f>IF(MOD(D3981,2)=0,"EVEN","ODD")</f>
        <v>ODD</v>
      </c>
      <c r="F3981" t="str">
        <f>IF(D3981&lt;=18,"LOW (1-18)","HIGH (19-36)")</f>
        <v>HIGH (19-36)</v>
      </c>
      <c r="G3981">
        <f>INT((D3981-1)/6)+1</f>
        <v>6</v>
      </c>
      <c r="H3981">
        <f>MOD(D3981-1,6)+1</f>
        <v>3</v>
      </c>
      <c r="I3981">
        <f>37-D3981</f>
        <v>4</v>
      </c>
      <c r="J3981">
        <f>ABS(D3981-D3982)</f>
        <v>7</v>
      </c>
      <c r="K3981">
        <f>AVERAGE(D3981:D3985)</f>
        <v>33</v>
      </c>
      <c r="L3981">
        <f>AVERAGE(D3981:D4000)</f>
        <v>33</v>
      </c>
      <c r="M3981">
        <f>K3981-L3981</f>
        <v>0</v>
      </c>
      <c r="N3981" t="str">
        <f>IF(K3981&gt;L3981,"HIGH ZONE BIAS",IF(K3981&lt;L3981,"LOW ZONE BIAS","EQUILIBRIUM"))</f>
        <v>EQUILIBRIUM</v>
      </c>
    </row>
    <row r="3982">
      <c r="A3982">
        <v>23589</v>
      </c>
      <c r="B3982" t="str">
        <v>2023-09-05</v>
      </c>
      <c r="C3982" t="str">
        <v>Evening</v>
      </c>
      <c r="D3982">
        <v>26</v>
      </c>
      <c r="E3982" t="str">
        <f>IF(MOD(D3982,2)=0,"EVEN","ODD")</f>
        <v>EVEN</v>
      </c>
      <c r="F3982" t="str">
        <f>IF(D3982&lt;=18,"LOW (1-18)","HIGH (19-36)")</f>
        <v>HIGH (19-36)</v>
      </c>
      <c r="G3982">
        <f>INT((D3982-1)/6)+1</f>
        <v>5</v>
      </c>
      <c r="H3982">
        <f>MOD(D3982-1,6)+1</f>
        <v>2</v>
      </c>
      <c r="I3982">
        <f>37-D3982</f>
        <v>11</v>
      </c>
      <c r="J3982">
        <f>ABS(D3982-D3983)</f>
        <v>18</v>
      </c>
      <c r="K3982">
        <f>AVERAGE(D3982:D3986)</f>
        <v>26</v>
      </c>
      <c r="L3982">
        <f>AVERAGE(D3982:D4001)</f>
        <v>26</v>
      </c>
      <c r="M3982">
        <f>K3982-L3982</f>
        <v>0</v>
      </c>
      <c r="N3982" t="str">
        <f>IF(K3982&gt;L3982,"HIGH ZONE BIAS",IF(K3982&lt;L3982,"LOW ZONE BIAS","EQUILIBRIUM"))</f>
        <v>EQUILIBRIUM</v>
      </c>
    </row>
    <row r="3983">
      <c r="A3983">
        <v>23588</v>
      </c>
      <c r="B3983" t="str">
        <v>2023-09-05</v>
      </c>
      <c r="C3983" t="str">
        <v>Afternoon</v>
      </c>
      <c r="D3983">
        <v>8</v>
      </c>
      <c r="E3983" t="str">
        <f>IF(MOD(D3983,2)=0,"EVEN","ODD")</f>
        <v>EVEN</v>
      </c>
      <c r="F3983" t="str">
        <f>IF(D3983&lt;=18,"LOW (1-18)","HIGH (19-36)")</f>
        <v>LOW (1-18)</v>
      </c>
      <c r="G3983">
        <f>INT((D3983-1)/6)+1</f>
        <v>2</v>
      </c>
      <c r="H3983">
        <f>MOD(D3983-1,6)+1</f>
        <v>2</v>
      </c>
      <c r="I3983">
        <f>37-D3983</f>
        <v>29</v>
      </c>
      <c r="J3983">
        <f>ABS(D3983-D3984)</f>
        <v>12</v>
      </c>
      <c r="K3983">
        <f>AVERAGE(D3983:D3987)</f>
        <v>8</v>
      </c>
      <c r="L3983">
        <f>AVERAGE(D3983:D4002)</f>
        <v>8</v>
      </c>
      <c r="M3983">
        <f>K3983-L3983</f>
        <v>0</v>
      </c>
      <c r="N3983" t="str">
        <f>IF(K3983&gt;L3983,"HIGH ZONE BIAS",IF(K3983&lt;L3983,"LOW ZONE BIAS","EQUILIBRIUM"))</f>
        <v>EQUILIBRIUM</v>
      </c>
    </row>
    <row r="3984">
      <c r="A3984">
        <v>23587</v>
      </c>
      <c r="B3984" t="str">
        <v>2023-09-05</v>
      </c>
      <c r="C3984" t="str">
        <v>Midday</v>
      </c>
      <c r="D3984">
        <v>20</v>
      </c>
      <c r="E3984" t="str">
        <f>IF(MOD(D3984,2)=0,"EVEN","ODD")</f>
        <v>EVEN</v>
      </c>
      <c r="F3984" t="str">
        <f>IF(D3984&lt;=18,"LOW (1-18)","HIGH (19-36)")</f>
        <v>HIGH (19-36)</v>
      </c>
      <c r="G3984">
        <f>INT((D3984-1)/6)+1</f>
        <v>4</v>
      </c>
      <c r="H3984">
        <f>MOD(D3984-1,6)+1</f>
        <v>2</v>
      </c>
      <c r="I3984">
        <f>37-D3984</f>
        <v>17</v>
      </c>
      <c r="J3984">
        <f>ABS(D3984-D3985)</f>
        <v>4</v>
      </c>
      <c r="K3984">
        <f>AVERAGE(D3984:D3988)</f>
        <v>20</v>
      </c>
      <c r="L3984">
        <f>AVERAGE(D3984:D4003)</f>
        <v>20</v>
      </c>
      <c r="M3984">
        <f>K3984-L3984</f>
        <v>0</v>
      </c>
      <c r="N3984" t="str">
        <f>IF(K3984&gt;L3984,"HIGH ZONE BIAS",IF(K3984&lt;L3984,"LOW ZONE BIAS","EQUILIBRIUM"))</f>
        <v>EQUILIBRIUM</v>
      </c>
    </row>
    <row r="3985">
      <c r="A3985">
        <v>23586</v>
      </c>
      <c r="B3985" t="str">
        <v>2023-09-05</v>
      </c>
      <c r="C3985" t="str">
        <v>Morning</v>
      </c>
      <c r="D3985">
        <v>24</v>
      </c>
      <c r="E3985" t="str">
        <f>IF(MOD(D3985,2)=0,"EVEN","ODD")</f>
        <v>EVEN</v>
      </c>
      <c r="F3985" t="str">
        <f>IF(D3985&lt;=18,"LOW (1-18)","HIGH (19-36)")</f>
        <v>HIGH (19-36)</v>
      </c>
      <c r="G3985">
        <f>INT((D3985-1)/6)+1</f>
        <v>4</v>
      </c>
      <c r="H3985">
        <f>MOD(D3985-1,6)+1</f>
        <v>6</v>
      </c>
      <c r="I3985">
        <f>37-D3985</f>
        <v>13</v>
      </c>
      <c r="J3985">
        <f>ABS(D3985-D3986)</f>
        <v>7</v>
      </c>
      <c r="K3985">
        <f>AVERAGE(D3985:D3989)</f>
        <v>24</v>
      </c>
      <c r="L3985">
        <f>AVERAGE(D3985:D4004)</f>
        <v>24</v>
      </c>
      <c r="M3985">
        <f>K3985-L3985</f>
        <v>0</v>
      </c>
      <c r="N3985" t="str">
        <f>IF(K3985&gt;L3985,"HIGH ZONE BIAS",IF(K3985&lt;L3985,"LOW ZONE BIAS","EQUILIBRIUM"))</f>
        <v>EQUILIBRIUM</v>
      </c>
    </row>
    <row r="3986">
      <c r="A3986">
        <v>23585</v>
      </c>
      <c r="B3986" t="str">
        <v>2023-09-04</v>
      </c>
      <c r="C3986" t="str">
        <v>Evening</v>
      </c>
      <c r="D3986">
        <v>31</v>
      </c>
      <c r="E3986" t="str">
        <f>IF(MOD(D3986,2)=0,"EVEN","ODD")</f>
        <v>ODD</v>
      </c>
      <c r="F3986" t="str">
        <f>IF(D3986&lt;=18,"LOW (1-18)","HIGH (19-36)")</f>
        <v>HIGH (19-36)</v>
      </c>
      <c r="G3986">
        <f>INT((D3986-1)/6)+1</f>
        <v>6</v>
      </c>
      <c r="H3986">
        <f>MOD(D3986-1,6)+1</f>
        <v>1</v>
      </c>
      <c r="I3986">
        <f>37-D3986</f>
        <v>6</v>
      </c>
      <c r="J3986">
        <f>ABS(D3986-D3987)</f>
        <v>26</v>
      </c>
      <c r="K3986">
        <f>AVERAGE(D3986:D3990)</f>
        <v>31</v>
      </c>
      <c r="L3986">
        <f>AVERAGE(D3986:D4005)</f>
        <v>31</v>
      </c>
      <c r="M3986">
        <f>K3986-L3986</f>
        <v>0</v>
      </c>
      <c r="N3986" t="str">
        <f>IF(K3986&gt;L3986,"HIGH ZONE BIAS",IF(K3986&lt;L3986,"LOW ZONE BIAS","EQUILIBRIUM"))</f>
        <v>EQUILIBRIUM</v>
      </c>
    </row>
    <row r="3987">
      <c r="A3987">
        <v>23584</v>
      </c>
      <c r="B3987" t="str">
        <v>2023-09-04</v>
      </c>
      <c r="C3987" t="str">
        <v>Afternoon</v>
      </c>
      <c r="D3987">
        <v>5</v>
      </c>
      <c r="E3987" t="str">
        <f>IF(MOD(D3987,2)=0,"EVEN","ODD")</f>
        <v>ODD</v>
      </c>
      <c r="F3987" t="str">
        <f>IF(D3987&lt;=18,"LOW (1-18)","HIGH (19-36)")</f>
        <v>LOW (1-18)</v>
      </c>
      <c r="G3987">
        <f>INT((D3987-1)/6)+1</f>
        <v>1</v>
      </c>
      <c r="H3987">
        <f>MOD(D3987-1,6)+1</f>
        <v>5</v>
      </c>
      <c r="I3987">
        <f>37-D3987</f>
        <v>32</v>
      </c>
      <c r="J3987">
        <f>ABS(D3987-D3988)</f>
        <v>19</v>
      </c>
      <c r="K3987">
        <f>AVERAGE(D3987:D3991)</f>
        <v>5</v>
      </c>
      <c r="L3987">
        <f>AVERAGE(D3987:D4006)</f>
        <v>5</v>
      </c>
      <c r="M3987">
        <f>K3987-L3987</f>
        <v>0</v>
      </c>
      <c r="N3987" t="str">
        <f>IF(K3987&gt;L3987,"HIGH ZONE BIAS",IF(K3987&lt;L3987,"LOW ZONE BIAS","EQUILIBRIUM"))</f>
        <v>EQUILIBRIUM</v>
      </c>
    </row>
    <row r="3988">
      <c r="A3988">
        <v>23583</v>
      </c>
      <c r="B3988" t="str">
        <v>2023-09-04</v>
      </c>
      <c r="C3988" t="str">
        <v>Midday</v>
      </c>
      <c r="D3988">
        <v>24</v>
      </c>
      <c r="E3988" t="str">
        <f>IF(MOD(D3988,2)=0,"EVEN","ODD")</f>
        <v>EVEN</v>
      </c>
      <c r="F3988" t="str">
        <f>IF(D3988&lt;=18,"LOW (1-18)","HIGH (19-36)")</f>
        <v>HIGH (19-36)</v>
      </c>
      <c r="G3988">
        <f>INT((D3988-1)/6)+1</f>
        <v>4</v>
      </c>
      <c r="H3988">
        <f>MOD(D3988-1,6)+1</f>
        <v>6</v>
      </c>
      <c r="I3988">
        <f>37-D3988</f>
        <v>13</v>
      </c>
      <c r="J3988">
        <f>ABS(D3988-D3989)</f>
        <v>4</v>
      </c>
      <c r="K3988">
        <f>AVERAGE(D3988:D3992)</f>
        <v>24</v>
      </c>
      <c r="L3988">
        <f>AVERAGE(D3988:D4007)</f>
        <v>24</v>
      </c>
      <c r="M3988">
        <f>K3988-L3988</f>
        <v>0</v>
      </c>
      <c r="N3988" t="str">
        <f>IF(K3988&gt;L3988,"HIGH ZONE BIAS",IF(K3988&lt;L3988,"LOW ZONE BIAS","EQUILIBRIUM"))</f>
        <v>EQUILIBRIUM</v>
      </c>
    </row>
    <row r="3989">
      <c r="A3989">
        <v>23582</v>
      </c>
      <c r="B3989" t="str">
        <v>2023-09-04</v>
      </c>
      <c r="C3989" t="str">
        <v>Morning</v>
      </c>
      <c r="D3989">
        <v>20</v>
      </c>
      <c r="E3989" t="str">
        <f>IF(MOD(D3989,2)=0,"EVEN","ODD")</f>
        <v>EVEN</v>
      </c>
      <c r="F3989" t="str">
        <f>IF(D3989&lt;=18,"LOW (1-18)","HIGH (19-36)")</f>
        <v>HIGH (19-36)</v>
      </c>
      <c r="G3989">
        <f>INT((D3989-1)/6)+1</f>
        <v>4</v>
      </c>
      <c r="H3989">
        <f>MOD(D3989-1,6)+1</f>
        <v>2</v>
      </c>
      <c r="I3989">
        <f>37-D3989</f>
        <v>17</v>
      </c>
      <c r="J3989">
        <f>ABS(D3989-D3990)</f>
        <v>9</v>
      </c>
      <c r="K3989">
        <f>AVERAGE(D3989:D3993)</f>
        <v>20</v>
      </c>
      <c r="L3989">
        <f>AVERAGE(D3989:D4008)</f>
        <v>20</v>
      </c>
      <c r="M3989">
        <f>K3989-L3989</f>
        <v>0</v>
      </c>
      <c r="N3989" t="str">
        <f>IF(K3989&gt;L3989,"HIGH ZONE BIAS",IF(K3989&lt;L3989,"LOW ZONE BIAS","EQUILIBRIUM"))</f>
        <v>EQUILIBRIUM</v>
      </c>
    </row>
    <row r="3990">
      <c r="A3990">
        <v>23581</v>
      </c>
      <c r="B3990" t="str">
        <v>2023-09-02</v>
      </c>
      <c r="C3990" t="str">
        <v>Evening</v>
      </c>
      <c r="D3990">
        <v>29</v>
      </c>
      <c r="E3990" t="str">
        <f>IF(MOD(D3990,2)=0,"EVEN","ODD")</f>
        <v>ODD</v>
      </c>
      <c r="F3990" t="str">
        <f>IF(D3990&lt;=18,"LOW (1-18)","HIGH (19-36)")</f>
        <v>HIGH (19-36)</v>
      </c>
      <c r="G3990">
        <f>INT((D3990-1)/6)+1</f>
        <v>5</v>
      </c>
      <c r="H3990">
        <f>MOD(D3990-1,6)+1</f>
        <v>5</v>
      </c>
      <c r="I3990">
        <f>37-D3990</f>
        <v>8</v>
      </c>
      <c r="J3990">
        <f>ABS(D3990-D3991)</f>
        <v>16</v>
      </c>
      <c r="K3990">
        <f>AVERAGE(D3990:D3994)</f>
        <v>29</v>
      </c>
      <c r="L3990">
        <f>AVERAGE(D3990:D4009)</f>
        <v>29</v>
      </c>
      <c r="M3990">
        <f>K3990-L3990</f>
        <v>0</v>
      </c>
      <c r="N3990" t="str">
        <f>IF(K3990&gt;L3990,"HIGH ZONE BIAS",IF(K3990&lt;L3990,"LOW ZONE BIAS","EQUILIBRIUM"))</f>
        <v>EQUILIBRIUM</v>
      </c>
    </row>
    <row r="3991">
      <c r="A3991">
        <v>23580</v>
      </c>
      <c r="B3991" t="str">
        <v>2023-09-02</v>
      </c>
      <c r="C3991" t="str">
        <v>Afternoon</v>
      </c>
      <c r="D3991">
        <v>13</v>
      </c>
      <c r="E3991" t="str">
        <f>IF(MOD(D3991,2)=0,"EVEN","ODD")</f>
        <v>ODD</v>
      </c>
      <c r="F3991" t="str">
        <f>IF(D3991&lt;=18,"LOW (1-18)","HIGH (19-36)")</f>
        <v>LOW (1-18)</v>
      </c>
      <c r="G3991">
        <f>INT((D3991-1)/6)+1</f>
        <v>3</v>
      </c>
      <c r="H3991">
        <f>MOD(D3991-1,6)+1</f>
        <v>1</v>
      </c>
      <c r="I3991">
        <f>37-D3991</f>
        <v>24</v>
      </c>
      <c r="J3991">
        <f>ABS(D3991-D3992)</f>
        <v>23</v>
      </c>
      <c r="K3991">
        <f>AVERAGE(D3991:D3995)</f>
        <v>13</v>
      </c>
      <c r="L3991">
        <f>AVERAGE(D3991:D4010)</f>
        <v>13</v>
      </c>
      <c r="M3991">
        <f>K3991-L3991</f>
        <v>0</v>
      </c>
      <c r="N3991" t="str">
        <f>IF(K3991&gt;L3991,"HIGH ZONE BIAS",IF(K3991&lt;L3991,"LOW ZONE BIAS","EQUILIBRIUM"))</f>
        <v>EQUILIBRIUM</v>
      </c>
    </row>
    <row r="3992">
      <c r="A3992">
        <v>23579</v>
      </c>
      <c r="B3992" t="str">
        <v>2023-09-02</v>
      </c>
      <c r="C3992" t="str">
        <v>Midday</v>
      </c>
      <c r="D3992">
        <v>36</v>
      </c>
      <c r="E3992" t="str">
        <f>IF(MOD(D3992,2)=0,"EVEN","ODD")</f>
        <v>EVEN</v>
      </c>
      <c r="F3992" t="str">
        <f>IF(D3992&lt;=18,"LOW (1-18)","HIGH (19-36)")</f>
        <v>HIGH (19-36)</v>
      </c>
      <c r="G3992">
        <f>INT((D3992-1)/6)+1</f>
        <v>6</v>
      </c>
      <c r="H3992">
        <f>MOD(D3992-1,6)+1</f>
        <v>6</v>
      </c>
      <c r="I3992">
        <f>37-D3992</f>
        <v>1</v>
      </c>
      <c r="J3992">
        <f>ABS(D3992-D3993)</f>
        <v>20</v>
      </c>
      <c r="K3992">
        <f>AVERAGE(D3992:D3996)</f>
        <v>36</v>
      </c>
      <c r="L3992">
        <f>AVERAGE(D3992:D4011)</f>
        <v>36</v>
      </c>
      <c r="M3992">
        <f>K3992-L3992</f>
        <v>0</v>
      </c>
      <c r="N3992" t="str">
        <f>IF(K3992&gt;L3992,"HIGH ZONE BIAS",IF(K3992&lt;L3992,"LOW ZONE BIAS","EQUILIBRIUM"))</f>
        <v>EQUILIBRIUM</v>
      </c>
    </row>
    <row r="3993">
      <c r="A3993">
        <v>23578</v>
      </c>
      <c r="B3993" t="str">
        <v>2023-09-02</v>
      </c>
      <c r="C3993" t="str">
        <v>Morning</v>
      </c>
      <c r="D3993">
        <v>16</v>
      </c>
      <c r="E3993" t="str">
        <f>IF(MOD(D3993,2)=0,"EVEN","ODD")</f>
        <v>EVEN</v>
      </c>
      <c r="F3993" t="str">
        <f>IF(D3993&lt;=18,"LOW (1-18)","HIGH (19-36)")</f>
        <v>LOW (1-18)</v>
      </c>
      <c r="G3993">
        <f>INT((D3993-1)/6)+1</f>
        <v>3</v>
      </c>
      <c r="H3993">
        <f>MOD(D3993-1,6)+1</f>
        <v>4</v>
      </c>
      <c r="I3993">
        <f>37-D3993</f>
        <v>21</v>
      </c>
      <c r="J3993">
        <f>ABS(D3993-D3994)</f>
        <v>4</v>
      </c>
      <c r="K3993">
        <f>AVERAGE(D3993:D3997)</f>
        <v>16</v>
      </c>
      <c r="L3993">
        <f>AVERAGE(D3993:D4012)</f>
        <v>16</v>
      </c>
      <c r="M3993">
        <f>K3993-L3993</f>
        <v>0</v>
      </c>
      <c r="N3993" t="str">
        <f>IF(K3993&gt;L3993,"HIGH ZONE BIAS",IF(K3993&lt;L3993,"LOW ZONE BIAS","EQUILIBRIUM"))</f>
        <v>EQUILIBRIUM</v>
      </c>
    </row>
    <row r="3994">
      <c r="A3994">
        <v>23577</v>
      </c>
      <c r="B3994" t="str">
        <v>2023-09-01</v>
      </c>
      <c r="C3994" t="str">
        <v>Evening</v>
      </c>
      <c r="D3994">
        <v>20</v>
      </c>
      <c r="E3994" t="str">
        <f>IF(MOD(D3994,2)=0,"EVEN","ODD")</f>
        <v>EVEN</v>
      </c>
      <c r="F3994" t="str">
        <f>IF(D3994&lt;=18,"LOW (1-18)","HIGH (19-36)")</f>
        <v>HIGH (19-36)</v>
      </c>
      <c r="G3994">
        <f>INT((D3994-1)/6)+1</f>
        <v>4</v>
      </c>
      <c r="H3994">
        <f>MOD(D3994-1,6)+1</f>
        <v>2</v>
      </c>
      <c r="I3994">
        <f>37-D3994</f>
        <v>17</v>
      </c>
      <c r="J3994">
        <f>ABS(D3994-D3995)</f>
        <v>9</v>
      </c>
      <c r="K3994">
        <f>AVERAGE(D3994:D3998)</f>
        <v>20</v>
      </c>
      <c r="L3994">
        <f>AVERAGE(D3994:D4013)</f>
        <v>20</v>
      </c>
      <c r="M3994">
        <f>K3994-L3994</f>
        <v>0</v>
      </c>
      <c r="N3994" t="str">
        <f>IF(K3994&gt;L3994,"HIGH ZONE BIAS",IF(K3994&lt;L3994,"LOW ZONE BIAS","EQUILIBRIUM"))</f>
        <v>EQUILIBRIUM</v>
      </c>
    </row>
    <row r="3995">
      <c r="A3995">
        <v>23576</v>
      </c>
      <c r="B3995" t="str">
        <v>2023-09-01</v>
      </c>
      <c r="C3995" t="str">
        <v>Afternoon</v>
      </c>
      <c r="D3995">
        <v>29</v>
      </c>
      <c r="E3995" t="str">
        <f>IF(MOD(D3995,2)=0,"EVEN","ODD")</f>
        <v>ODD</v>
      </c>
      <c r="F3995" t="str">
        <f>IF(D3995&lt;=18,"LOW (1-18)","HIGH (19-36)")</f>
        <v>HIGH (19-36)</v>
      </c>
      <c r="G3995">
        <f>INT((D3995-1)/6)+1</f>
        <v>5</v>
      </c>
      <c r="H3995">
        <f>MOD(D3995-1,6)+1</f>
        <v>5</v>
      </c>
      <c r="I3995">
        <f>37-D3995</f>
        <v>8</v>
      </c>
      <c r="J3995">
        <f>ABS(D3995-D3996)</f>
        <v>7</v>
      </c>
      <c r="K3995">
        <f>AVERAGE(D3995:D3999)</f>
        <v>29</v>
      </c>
      <c r="L3995">
        <f>AVERAGE(D3995:D4014)</f>
        <v>29</v>
      </c>
      <c r="M3995">
        <f>K3995-L3995</f>
        <v>0</v>
      </c>
      <c r="N3995" t="str">
        <f>IF(K3995&gt;L3995,"HIGH ZONE BIAS",IF(K3995&lt;L3995,"LOW ZONE BIAS","EQUILIBRIUM"))</f>
        <v>EQUILIBRIUM</v>
      </c>
    </row>
    <row r="3996">
      <c r="A3996">
        <v>23575</v>
      </c>
      <c r="B3996" t="str">
        <v>2023-09-01</v>
      </c>
      <c r="C3996" t="str">
        <v>Midday</v>
      </c>
      <c r="D3996">
        <v>36</v>
      </c>
      <c r="E3996" t="str">
        <f>IF(MOD(D3996,2)=0,"EVEN","ODD")</f>
        <v>EVEN</v>
      </c>
      <c r="F3996" t="str">
        <f>IF(D3996&lt;=18,"LOW (1-18)","HIGH (19-36)")</f>
        <v>HIGH (19-36)</v>
      </c>
      <c r="G3996">
        <f>INT((D3996-1)/6)+1</f>
        <v>6</v>
      </c>
      <c r="H3996">
        <f>MOD(D3996-1,6)+1</f>
        <v>6</v>
      </c>
      <c r="I3996">
        <f>37-D3996</f>
        <v>1</v>
      </c>
      <c r="J3996">
        <f>ABS(D3996-D3997)</f>
        <v>23</v>
      </c>
      <c r="K3996">
        <f>AVERAGE(D3996:D4000)</f>
        <v>36</v>
      </c>
      <c r="L3996">
        <f>AVERAGE(D3996:D4015)</f>
        <v>36</v>
      </c>
      <c r="M3996">
        <f>K3996-L3996</f>
        <v>0</v>
      </c>
      <c r="N3996" t="str">
        <f>IF(K3996&gt;L3996,"HIGH ZONE BIAS",IF(K3996&lt;L3996,"LOW ZONE BIAS","EQUILIBRIUM"))</f>
        <v>EQUILIBRIUM</v>
      </c>
    </row>
    <row r="3997">
      <c r="A3997">
        <v>23574</v>
      </c>
      <c r="B3997" t="str">
        <v>2023-09-01</v>
      </c>
      <c r="C3997" t="str">
        <v>Morning</v>
      </c>
      <c r="D3997">
        <v>13</v>
      </c>
      <c r="E3997" t="str">
        <f>IF(MOD(D3997,2)=0,"EVEN","ODD")</f>
        <v>ODD</v>
      </c>
      <c r="F3997" t="str">
        <f>IF(D3997&lt;=18,"LOW (1-18)","HIGH (19-36)")</f>
        <v>LOW (1-18)</v>
      </c>
      <c r="G3997">
        <f>INT((D3997-1)/6)+1</f>
        <v>3</v>
      </c>
      <c r="H3997">
        <f>MOD(D3997-1,6)+1</f>
        <v>1</v>
      </c>
      <c r="I3997">
        <f>37-D3997</f>
        <v>24</v>
      </c>
      <c r="J3997">
        <f>ABS(D3997-D3998)</f>
        <v>19</v>
      </c>
      <c r="K3997">
        <f>AVERAGE(D3997:D4001)</f>
        <v>13</v>
      </c>
      <c r="L3997">
        <f>AVERAGE(D3997:D4016)</f>
        <v>13</v>
      </c>
      <c r="M3997">
        <f>K3997-L3997</f>
        <v>0</v>
      </c>
      <c r="N3997" t="str">
        <f>IF(K3997&gt;L3997,"HIGH ZONE BIAS",IF(K3997&lt;L3997,"LOW ZONE BIAS","EQUILIBRIUM"))</f>
        <v>EQUILIBRIUM</v>
      </c>
    </row>
    <row r="3998">
      <c r="A3998">
        <v>23573</v>
      </c>
      <c r="B3998" t="str">
        <v>2023-08-31</v>
      </c>
      <c r="C3998" t="str">
        <v>Evening</v>
      </c>
      <c r="D3998">
        <v>32</v>
      </c>
      <c r="E3998" t="str">
        <f>IF(MOD(D3998,2)=0,"EVEN","ODD")</f>
        <v>EVEN</v>
      </c>
      <c r="F3998" t="str">
        <f>IF(D3998&lt;=18,"LOW (1-18)","HIGH (19-36)")</f>
        <v>HIGH (19-36)</v>
      </c>
      <c r="G3998">
        <f>INT((D3998-1)/6)+1</f>
        <v>6</v>
      </c>
      <c r="H3998">
        <f>MOD(D3998-1,6)+1</f>
        <v>2</v>
      </c>
      <c r="I3998">
        <f>37-D3998</f>
        <v>5</v>
      </c>
      <c r="J3998">
        <f>ABS(D3998-D3999)</f>
        <v>14</v>
      </c>
      <c r="K3998">
        <f>AVERAGE(D3998:D4002)</f>
        <v>32</v>
      </c>
      <c r="L3998">
        <f>AVERAGE(D3998:D4017)</f>
        <v>32</v>
      </c>
      <c r="M3998">
        <f>K3998-L3998</f>
        <v>0</v>
      </c>
      <c r="N3998" t="str">
        <f>IF(K3998&gt;L3998,"HIGH ZONE BIAS",IF(K3998&lt;L3998,"LOW ZONE BIAS","EQUILIBRIUM"))</f>
        <v>EQUILIBRIUM</v>
      </c>
    </row>
    <row r="3999">
      <c r="A3999">
        <v>23572</v>
      </c>
      <c r="B3999" t="str">
        <v>2023-08-31</v>
      </c>
      <c r="C3999" t="str">
        <v>Afternoon</v>
      </c>
      <c r="D3999">
        <v>18</v>
      </c>
      <c r="E3999" t="str">
        <f>IF(MOD(D3999,2)=0,"EVEN","ODD")</f>
        <v>EVEN</v>
      </c>
      <c r="F3999" t="str">
        <f>IF(D3999&lt;=18,"LOW (1-18)","HIGH (19-36)")</f>
        <v>LOW (1-18)</v>
      </c>
      <c r="G3999">
        <f>INT((D3999-1)/6)+1</f>
        <v>3</v>
      </c>
      <c r="H3999">
        <f>MOD(D3999-1,6)+1</f>
        <v>6</v>
      </c>
      <c r="I3999">
        <f>37-D3999</f>
        <v>19</v>
      </c>
      <c r="J3999">
        <f>ABS(D3999-D4000)</f>
        <v>12</v>
      </c>
      <c r="K3999">
        <f>AVERAGE(D3999:D4003)</f>
        <v>18</v>
      </c>
      <c r="L3999">
        <f>AVERAGE(D3999:D4018)</f>
        <v>18</v>
      </c>
      <c r="M3999">
        <f>K3999-L3999</f>
        <v>0</v>
      </c>
      <c r="N3999" t="str">
        <f>IF(K3999&gt;L3999,"HIGH ZONE BIAS",IF(K3999&lt;L3999,"LOW ZONE BIAS","EQUILIBRIUM"))</f>
        <v>EQUILIBRIUM</v>
      </c>
    </row>
    <row r="4000">
      <c r="A4000">
        <v>23571</v>
      </c>
      <c r="B4000" t="str">
        <v>2023-08-31</v>
      </c>
      <c r="C4000" t="str">
        <v>Midday</v>
      </c>
      <c r="D4000">
        <v>6</v>
      </c>
      <c r="E4000" t="str">
        <f>IF(MOD(D4000,2)=0,"EVEN","ODD")</f>
        <v>EVEN</v>
      </c>
      <c r="F4000" t="str">
        <f>IF(D4000&lt;=18,"LOW (1-18)","HIGH (19-36)")</f>
        <v>LOW (1-18)</v>
      </c>
      <c r="G4000">
        <f>INT((D4000-1)/6)+1</f>
        <v>1</v>
      </c>
      <c r="H4000">
        <f>MOD(D4000-1,6)+1</f>
        <v>6</v>
      </c>
      <c r="I4000">
        <f>37-D4000</f>
        <v>31</v>
      </c>
      <c r="J4000">
        <f>ABS(D4000-D4001)</f>
        <v>1</v>
      </c>
      <c r="K4000">
        <f>AVERAGE(D4000:D4004)</f>
        <v>6</v>
      </c>
      <c r="L4000">
        <f>AVERAGE(D4000:D4019)</f>
        <v>6</v>
      </c>
      <c r="M4000">
        <f>K4000-L4000</f>
        <v>0</v>
      </c>
      <c r="N4000" t="str">
        <f>IF(K4000&gt;L4000,"HIGH ZONE BIAS",IF(K4000&lt;L4000,"LOW ZONE BIAS","EQUILIBRIUM"))</f>
        <v>EQUILIBRIUM</v>
      </c>
    </row>
    <row r="4001">
      <c r="A4001">
        <v>23570</v>
      </c>
      <c r="B4001" t="str">
        <v>2023-08-31</v>
      </c>
      <c r="C4001" t="str">
        <v>Morning</v>
      </c>
      <c r="D4001">
        <v>5</v>
      </c>
      <c r="E4001" t="str">
        <f>IF(MOD(D4001,2)=0,"EVEN","ODD")</f>
        <v>ODD</v>
      </c>
      <c r="F4001" t="str">
        <f>IF(D4001&lt;=18,"LOW (1-18)","HIGH (19-36)")</f>
        <v>LOW (1-18)</v>
      </c>
      <c r="G4001">
        <f>INT((D4001-1)/6)+1</f>
        <v>1</v>
      </c>
      <c r="H4001">
        <f>MOD(D4001-1,6)+1</f>
        <v>5</v>
      </c>
      <c r="I4001">
        <f>37-D4001</f>
        <v>32</v>
      </c>
      <c r="J4001">
        <f>ABS(D4001-D4002)</f>
        <v>2</v>
      </c>
      <c r="K4001">
        <f>AVERAGE(D4001:D4005)</f>
        <v>5</v>
      </c>
      <c r="L4001">
        <f>AVERAGE(D4001:D4020)</f>
        <v>5</v>
      </c>
      <c r="M4001">
        <f>K4001-L4001</f>
        <v>0</v>
      </c>
      <c r="N4001" t="str">
        <f>IF(K4001&gt;L4001,"HIGH ZONE BIAS",IF(K4001&lt;L4001,"LOW ZONE BIAS","EQUILIBRIUM"))</f>
        <v>EQUILIBRIUM</v>
      </c>
    </row>
    <row r="4002">
      <c r="A4002">
        <v>23569</v>
      </c>
      <c r="B4002" t="str">
        <v>2023-08-30</v>
      </c>
      <c r="C4002" t="str">
        <v>Evening</v>
      </c>
      <c r="D4002">
        <v>7</v>
      </c>
      <c r="E4002" t="str">
        <f>IF(MOD(D4002,2)=0,"EVEN","ODD")</f>
        <v>ODD</v>
      </c>
      <c r="F4002" t="str">
        <f>IF(D4002&lt;=18,"LOW (1-18)","HIGH (19-36)")</f>
        <v>LOW (1-18)</v>
      </c>
      <c r="G4002">
        <f>INT((D4002-1)/6)+1</f>
        <v>2</v>
      </c>
      <c r="H4002">
        <f>MOD(D4002-1,6)+1</f>
        <v>1</v>
      </c>
      <c r="I4002">
        <f>37-D4002</f>
        <v>30</v>
      </c>
      <c r="J4002">
        <f>ABS(D4002-D4003)</f>
        <v>5</v>
      </c>
      <c r="K4002">
        <f>AVERAGE(D4002:D4006)</f>
        <v>7</v>
      </c>
      <c r="L4002">
        <f>AVERAGE(D4002:D4021)</f>
        <v>7</v>
      </c>
      <c r="M4002">
        <f>K4002-L4002</f>
        <v>0</v>
      </c>
      <c r="N4002" t="str">
        <f>IF(K4002&gt;L4002,"HIGH ZONE BIAS",IF(K4002&lt;L4002,"LOW ZONE BIAS","EQUILIBRIUM"))</f>
        <v>EQUILIBRIUM</v>
      </c>
    </row>
    <row r="4003">
      <c r="A4003">
        <v>23568</v>
      </c>
      <c r="B4003" t="str">
        <v>2023-08-30</v>
      </c>
      <c r="C4003" t="str">
        <v>Afternoon</v>
      </c>
      <c r="D4003">
        <v>2</v>
      </c>
      <c r="E4003" t="str">
        <f>IF(MOD(D4003,2)=0,"EVEN","ODD")</f>
        <v>EVEN</v>
      </c>
      <c r="F4003" t="str">
        <f>IF(D4003&lt;=18,"LOW (1-18)","HIGH (19-36)")</f>
        <v>LOW (1-18)</v>
      </c>
      <c r="G4003">
        <f>INT((D4003-1)/6)+1</f>
        <v>1</v>
      </c>
      <c r="H4003">
        <f>MOD(D4003-1,6)+1</f>
        <v>2</v>
      </c>
      <c r="I4003">
        <f>37-D4003</f>
        <v>35</v>
      </c>
      <c r="J4003">
        <f>ABS(D4003-D4004)</f>
        <v>23</v>
      </c>
      <c r="K4003">
        <f>AVERAGE(D4003:D4007)</f>
        <v>2</v>
      </c>
      <c r="L4003">
        <f>AVERAGE(D4003:D4022)</f>
        <v>2</v>
      </c>
      <c r="M4003">
        <f>K4003-L4003</f>
        <v>0</v>
      </c>
      <c r="N4003" t="str">
        <f>IF(K4003&gt;L4003,"HIGH ZONE BIAS",IF(K4003&lt;L4003,"LOW ZONE BIAS","EQUILIBRIUM"))</f>
        <v>EQUILIBRIUM</v>
      </c>
    </row>
    <row r="4004">
      <c r="A4004">
        <v>23567</v>
      </c>
      <c r="B4004" t="str">
        <v>2023-08-30</v>
      </c>
      <c r="C4004" t="str">
        <v>Midday</v>
      </c>
      <c r="D4004">
        <v>25</v>
      </c>
      <c r="E4004" t="str">
        <f>IF(MOD(D4004,2)=0,"EVEN","ODD")</f>
        <v>ODD</v>
      </c>
      <c r="F4004" t="str">
        <f>IF(D4004&lt;=18,"LOW (1-18)","HIGH (19-36)")</f>
        <v>HIGH (19-36)</v>
      </c>
      <c r="G4004">
        <f>INT((D4004-1)/6)+1</f>
        <v>5</v>
      </c>
      <c r="H4004">
        <f>MOD(D4004-1,6)+1</f>
        <v>1</v>
      </c>
      <c r="I4004">
        <f>37-D4004</f>
        <v>12</v>
      </c>
      <c r="J4004">
        <f>ABS(D4004-D4005)</f>
        <v>13</v>
      </c>
      <c r="K4004">
        <f>AVERAGE(D4004:D4008)</f>
        <v>25</v>
      </c>
      <c r="L4004">
        <f>AVERAGE(D4004:D4023)</f>
        <v>25</v>
      </c>
      <c r="M4004">
        <f>K4004-L4004</f>
        <v>0</v>
      </c>
      <c r="N4004" t="str">
        <f>IF(K4004&gt;L4004,"HIGH ZONE BIAS",IF(K4004&lt;L4004,"LOW ZONE BIAS","EQUILIBRIUM"))</f>
        <v>EQUILIBRIUM</v>
      </c>
    </row>
    <row r="4005">
      <c r="A4005">
        <v>23566</v>
      </c>
      <c r="B4005" t="str">
        <v>2023-08-30</v>
      </c>
      <c r="C4005" t="str">
        <v>Morning</v>
      </c>
      <c r="D4005">
        <v>12</v>
      </c>
      <c r="E4005" t="str">
        <f>IF(MOD(D4005,2)=0,"EVEN","ODD")</f>
        <v>EVEN</v>
      </c>
      <c r="F4005" t="str">
        <f>IF(D4005&lt;=18,"LOW (1-18)","HIGH (19-36)")</f>
        <v>LOW (1-18)</v>
      </c>
      <c r="G4005">
        <f>INT((D4005-1)/6)+1</f>
        <v>2</v>
      </c>
      <c r="H4005">
        <f>MOD(D4005-1,6)+1</f>
        <v>6</v>
      </c>
      <c r="I4005">
        <f>37-D4005</f>
        <v>25</v>
      </c>
      <c r="J4005">
        <f>ABS(D4005-D4006)</f>
        <v>9</v>
      </c>
      <c r="K4005">
        <f>AVERAGE(D4005:D4009)</f>
        <v>12</v>
      </c>
      <c r="L4005">
        <f>AVERAGE(D4005:D4024)</f>
        <v>12</v>
      </c>
      <c r="M4005">
        <f>K4005-L4005</f>
        <v>0</v>
      </c>
      <c r="N4005" t="str">
        <f>IF(K4005&gt;L4005,"HIGH ZONE BIAS",IF(K4005&lt;L4005,"LOW ZONE BIAS","EQUILIBRIUM"))</f>
        <v>EQUILIBRIUM</v>
      </c>
    </row>
    <row r="4006">
      <c r="A4006">
        <v>23565</v>
      </c>
      <c r="B4006" t="str">
        <v>2023-08-29</v>
      </c>
      <c r="C4006" t="str">
        <v>Evening</v>
      </c>
      <c r="D4006">
        <v>3</v>
      </c>
      <c r="E4006" t="str">
        <f>IF(MOD(D4006,2)=0,"EVEN","ODD")</f>
        <v>ODD</v>
      </c>
      <c r="F4006" t="str">
        <f>IF(D4006&lt;=18,"LOW (1-18)","HIGH (19-36)")</f>
        <v>LOW (1-18)</v>
      </c>
      <c r="G4006">
        <f>INT((D4006-1)/6)+1</f>
        <v>1</v>
      </c>
      <c r="H4006">
        <f>MOD(D4006-1,6)+1</f>
        <v>3</v>
      </c>
      <c r="I4006">
        <f>37-D4006</f>
        <v>34</v>
      </c>
      <c r="J4006">
        <f>ABS(D4006-D4007)</f>
        <v>17</v>
      </c>
      <c r="K4006">
        <f>AVERAGE(D4006:D4010)</f>
        <v>3</v>
      </c>
      <c r="L4006">
        <f>AVERAGE(D4006:D4025)</f>
        <v>3</v>
      </c>
      <c r="M4006">
        <f>K4006-L4006</f>
        <v>0</v>
      </c>
      <c r="N4006" t="str">
        <f>IF(K4006&gt;L4006,"HIGH ZONE BIAS",IF(K4006&lt;L4006,"LOW ZONE BIAS","EQUILIBRIUM"))</f>
        <v>EQUILIBRIUM</v>
      </c>
    </row>
    <row r="4007">
      <c r="A4007">
        <v>23564</v>
      </c>
      <c r="B4007" t="str">
        <v>2023-08-29</v>
      </c>
      <c r="C4007" t="str">
        <v>Afternoon</v>
      </c>
      <c r="D4007">
        <v>20</v>
      </c>
      <c r="E4007" t="str">
        <f>IF(MOD(D4007,2)=0,"EVEN","ODD")</f>
        <v>EVEN</v>
      </c>
      <c r="F4007" t="str">
        <f>IF(D4007&lt;=18,"LOW (1-18)","HIGH (19-36)")</f>
        <v>HIGH (19-36)</v>
      </c>
      <c r="G4007">
        <f>INT((D4007-1)/6)+1</f>
        <v>4</v>
      </c>
      <c r="H4007">
        <f>MOD(D4007-1,6)+1</f>
        <v>2</v>
      </c>
      <c r="I4007">
        <f>37-D4007</f>
        <v>17</v>
      </c>
      <c r="J4007">
        <f>ABS(D4007-D4008)</f>
        <v>11</v>
      </c>
      <c r="K4007">
        <f>AVERAGE(D4007:D4011)</f>
        <v>20</v>
      </c>
      <c r="L4007">
        <f>AVERAGE(D4007:D4026)</f>
        <v>20</v>
      </c>
      <c r="M4007">
        <f>K4007-L4007</f>
        <v>0</v>
      </c>
      <c r="N4007" t="str">
        <f>IF(K4007&gt;L4007,"HIGH ZONE BIAS",IF(K4007&lt;L4007,"LOW ZONE BIAS","EQUILIBRIUM"))</f>
        <v>EQUILIBRIUM</v>
      </c>
    </row>
    <row r="4008">
      <c r="A4008">
        <v>23563</v>
      </c>
      <c r="B4008" t="str">
        <v>2023-08-29</v>
      </c>
      <c r="C4008" t="str">
        <v>Midday</v>
      </c>
      <c r="D4008">
        <v>31</v>
      </c>
      <c r="E4008" t="str">
        <f>IF(MOD(D4008,2)=0,"EVEN","ODD")</f>
        <v>ODD</v>
      </c>
      <c r="F4008" t="str">
        <f>IF(D4008&lt;=18,"LOW (1-18)","HIGH (19-36)")</f>
        <v>HIGH (19-36)</v>
      </c>
      <c r="G4008">
        <f>INT((D4008-1)/6)+1</f>
        <v>6</v>
      </c>
      <c r="H4008">
        <f>MOD(D4008-1,6)+1</f>
        <v>1</v>
      </c>
      <c r="I4008">
        <f>37-D4008</f>
        <v>6</v>
      </c>
      <c r="J4008">
        <f>ABS(D4008-D4009)</f>
        <v>1</v>
      </c>
      <c r="K4008">
        <f>AVERAGE(D4008:D4012)</f>
        <v>31</v>
      </c>
      <c r="L4008">
        <f>AVERAGE(D4008:D4027)</f>
        <v>31</v>
      </c>
      <c r="M4008">
        <f>K4008-L4008</f>
        <v>0</v>
      </c>
      <c r="N4008" t="str">
        <f>IF(K4008&gt;L4008,"HIGH ZONE BIAS",IF(K4008&lt;L4008,"LOW ZONE BIAS","EQUILIBRIUM"))</f>
        <v>EQUILIBRIUM</v>
      </c>
    </row>
    <row r="4009">
      <c r="A4009">
        <v>23562</v>
      </c>
      <c r="B4009" t="str">
        <v>2023-08-29</v>
      </c>
      <c r="C4009" t="str">
        <v>Morning</v>
      </c>
      <c r="D4009">
        <v>30</v>
      </c>
      <c r="E4009" t="str">
        <f>IF(MOD(D4009,2)=0,"EVEN","ODD")</f>
        <v>EVEN</v>
      </c>
      <c r="F4009" t="str">
        <f>IF(D4009&lt;=18,"LOW (1-18)","HIGH (19-36)")</f>
        <v>HIGH (19-36)</v>
      </c>
      <c r="G4009">
        <f>INT((D4009-1)/6)+1</f>
        <v>5</v>
      </c>
      <c r="H4009">
        <f>MOD(D4009-1,6)+1</f>
        <v>6</v>
      </c>
      <c r="I4009">
        <f>37-D4009</f>
        <v>7</v>
      </c>
      <c r="J4009">
        <f>ABS(D4009-D4010)</f>
        <v>1</v>
      </c>
      <c r="K4009">
        <f>AVERAGE(D4009:D4013)</f>
        <v>30</v>
      </c>
      <c r="L4009">
        <f>AVERAGE(D4009:D4028)</f>
        <v>30</v>
      </c>
      <c r="M4009">
        <f>K4009-L4009</f>
        <v>0</v>
      </c>
      <c r="N4009" t="str">
        <f>IF(K4009&gt;L4009,"HIGH ZONE BIAS",IF(K4009&lt;L4009,"LOW ZONE BIAS","EQUILIBRIUM"))</f>
        <v>EQUILIBRIUM</v>
      </c>
    </row>
    <row r="4010">
      <c r="A4010">
        <v>23561</v>
      </c>
      <c r="B4010" t="str">
        <v>2023-08-28</v>
      </c>
      <c r="C4010" t="str">
        <v>Evening</v>
      </c>
      <c r="D4010">
        <v>29</v>
      </c>
      <c r="E4010" t="str">
        <f>IF(MOD(D4010,2)=0,"EVEN","ODD")</f>
        <v>ODD</v>
      </c>
      <c r="F4010" t="str">
        <f>IF(D4010&lt;=18,"LOW (1-18)","HIGH (19-36)")</f>
        <v>HIGH (19-36)</v>
      </c>
      <c r="G4010">
        <f>INT((D4010-1)/6)+1</f>
        <v>5</v>
      </c>
      <c r="H4010">
        <f>MOD(D4010-1,6)+1</f>
        <v>5</v>
      </c>
      <c r="I4010">
        <f>37-D4010</f>
        <v>8</v>
      </c>
      <c r="J4010">
        <f>ABS(D4010-D4011)</f>
        <v>6</v>
      </c>
      <c r="K4010">
        <f>AVERAGE(D4010:D4014)</f>
        <v>29</v>
      </c>
      <c r="L4010">
        <f>AVERAGE(D4010:D4029)</f>
        <v>29</v>
      </c>
      <c r="M4010">
        <f>K4010-L4010</f>
        <v>0</v>
      </c>
      <c r="N4010" t="str">
        <f>IF(K4010&gt;L4010,"HIGH ZONE BIAS",IF(K4010&lt;L4010,"LOW ZONE BIAS","EQUILIBRIUM"))</f>
        <v>EQUILIBRIUM</v>
      </c>
    </row>
    <row r="4011">
      <c r="A4011">
        <v>23560</v>
      </c>
      <c r="B4011" t="str">
        <v>2023-08-28</v>
      </c>
      <c r="C4011" t="str">
        <v>Afternoon</v>
      </c>
      <c r="D4011">
        <v>23</v>
      </c>
      <c r="E4011" t="str">
        <f>IF(MOD(D4011,2)=0,"EVEN","ODD")</f>
        <v>ODD</v>
      </c>
      <c r="F4011" t="str">
        <f>IF(D4011&lt;=18,"LOW (1-18)","HIGH (19-36)")</f>
        <v>HIGH (19-36)</v>
      </c>
      <c r="G4011">
        <f>INT((D4011-1)/6)+1</f>
        <v>4</v>
      </c>
      <c r="H4011">
        <f>MOD(D4011-1,6)+1</f>
        <v>5</v>
      </c>
      <c r="I4011">
        <f>37-D4011</f>
        <v>14</v>
      </c>
      <c r="J4011">
        <f>ABS(D4011-D4012)</f>
        <v>3</v>
      </c>
      <c r="K4011">
        <f>AVERAGE(D4011:D4015)</f>
        <v>23</v>
      </c>
      <c r="L4011">
        <f>AVERAGE(D4011:D4030)</f>
        <v>23</v>
      </c>
      <c r="M4011">
        <f>K4011-L4011</f>
        <v>0</v>
      </c>
      <c r="N4011" t="str">
        <f>IF(K4011&gt;L4011,"HIGH ZONE BIAS",IF(K4011&lt;L4011,"LOW ZONE BIAS","EQUILIBRIUM"))</f>
        <v>EQUILIBRIUM</v>
      </c>
    </row>
    <row r="4012">
      <c r="A4012">
        <v>23559</v>
      </c>
      <c r="B4012" t="str">
        <v>2023-08-28</v>
      </c>
      <c r="C4012" t="str">
        <v>Midday</v>
      </c>
      <c r="D4012">
        <v>26</v>
      </c>
      <c r="E4012" t="str">
        <f>IF(MOD(D4012,2)=0,"EVEN","ODD")</f>
        <v>EVEN</v>
      </c>
      <c r="F4012" t="str">
        <f>IF(D4012&lt;=18,"LOW (1-18)","HIGH (19-36)")</f>
        <v>HIGH (19-36)</v>
      </c>
      <c r="G4012">
        <f>INT((D4012-1)/6)+1</f>
        <v>5</v>
      </c>
      <c r="H4012">
        <f>MOD(D4012-1,6)+1</f>
        <v>2</v>
      </c>
      <c r="I4012">
        <f>37-D4012</f>
        <v>11</v>
      </c>
      <c r="J4012">
        <f>ABS(D4012-D4013)</f>
        <v>9</v>
      </c>
      <c r="K4012">
        <f>AVERAGE(D4012:D4016)</f>
        <v>26</v>
      </c>
      <c r="L4012">
        <f>AVERAGE(D4012:D4031)</f>
        <v>26</v>
      </c>
      <c r="M4012">
        <f>K4012-L4012</f>
        <v>0</v>
      </c>
      <c r="N4012" t="str">
        <f>IF(K4012&gt;L4012,"HIGH ZONE BIAS",IF(K4012&lt;L4012,"LOW ZONE BIAS","EQUILIBRIUM"))</f>
        <v>EQUILIBRIUM</v>
      </c>
    </row>
    <row r="4013">
      <c r="A4013">
        <v>23558</v>
      </c>
      <c r="B4013" t="str">
        <v>2023-08-28</v>
      </c>
      <c r="C4013" t="str">
        <v>Morning</v>
      </c>
      <c r="D4013">
        <v>17</v>
      </c>
      <c r="E4013" t="str">
        <f>IF(MOD(D4013,2)=0,"EVEN","ODD")</f>
        <v>ODD</v>
      </c>
      <c r="F4013" t="str">
        <f>IF(D4013&lt;=18,"LOW (1-18)","HIGH (19-36)")</f>
        <v>LOW (1-18)</v>
      </c>
      <c r="G4013">
        <f>INT((D4013-1)/6)+1</f>
        <v>3</v>
      </c>
      <c r="H4013">
        <f>MOD(D4013-1,6)+1</f>
        <v>5</v>
      </c>
      <c r="I4013">
        <f>37-D4013</f>
        <v>20</v>
      </c>
      <c r="J4013">
        <f>ABS(D4013-D4014)</f>
        <v>6</v>
      </c>
      <c r="K4013">
        <f>AVERAGE(D4013:D4017)</f>
        <v>17</v>
      </c>
      <c r="L4013">
        <f>AVERAGE(D4013:D4032)</f>
        <v>17</v>
      </c>
      <c r="M4013">
        <f>K4013-L4013</f>
        <v>0</v>
      </c>
      <c r="N4013" t="str">
        <f>IF(K4013&gt;L4013,"HIGH ZONE BIAS",IF(K4013&lt;L4013,"LOW ZONE BIAS","EQUILIBRIUM"))</f>
        <v>EQUILIBRIUM</v>
      </c>
    </row>
    <row r="4014">
      <c r="A4014">
        <v>23557</v>
      </c>
      <c r="B4014" t="str">
        <v>2023-08-26</v>
      </c>
      <c r="C4014" t="str">
        <v>Evening</v>
      </c>
      <c r="D4014">
        <v>23</v>
      </c>
      <c r="E4014" t="str">
        <f>IF(MOD(D4014,2)=0,"EVEN","ODD")</f>
        <v>ODD</v>
      </c>
      <c r="F4014" t="str">
        <f>IF(D4014&lt;=18,"LOW (1-18)","HIGH (19-36)")</f>
        <v>HIGH (19-36)</v>
      </c>
      <c r="G4014">
        <f>INT((D4014-1)/6)+1</f>
        <v>4</v>
      </c>
      <c r="H4014">
        <f>MOD(D4014-1,6)+1</f>
        <v>5</v>
      </c>
      <c r="I4014">
        <f>37-D4014</f>
        <v>14</v>
      </c>
      <c r="J4014">
        <f>ABS(D4014-D4015)</f>
        <v>15</v>
      </c>
      <c r="K4014">
        <f>AVERAGE(D4014:D4018)</f>
        <v>23</v>
      </c>
      <c r="L4014">
        <f>AVERAGE(D4014:D4033)</f>
        <v>23</v>
      </c>
      <c r="M4014">
        <f>K4014-L4014</f>
        <v>0</v>
      </c>
      <c r="N4014" t="str">
        <f>IF(K4014&gt;L4014,"HIGH ZONE BIAS",IF(K4014&lt;L4014,"LOW ZONE BIAS","EQUILIBRIUM"))</f>
        <v>EQUILIBRIUM</v>
      </c>
    </row>
    <row r="4015">
      <c r="A4015">
        <v>23556</v>
      </c>
      <c r="B4015" t="str">
        <v>2023-08-26</v>
      </c>
      <c r="C4015" t="str">
        <v>Afternoon</v>
      </c>
      <c r="D4015">
        <v>8</v>
      </c>
      <c r="E4015" t="str">
        <f>IF(MOD(D4015,2)=0,"EVEN","ODD")</f>
        <v>EVEN</v>
      </c>
      <c r="F4015" t="str">
        <f>IF(D4015&lt;=18,"LOW (1-18)","HIGH (19-36)")</f>
        <v>LOW (1-18)</v>
      </c>
      <c r="G4015">
        <f>INT((D4015-1)/6)+1</f>
        <v>2</v>
      </c>
      <c r="H4015">
        <f>MOD(D4015-1,6)+1</f>
        <v>2</v>
      </c>
      <c r="I4015">
        <f>37-D4015</f>
        <v>29</v>
      </c>
      <c r="J4015">
        <f>ABS(D4015-D4016)</f>
        <v>24</v>
      </c>
      <c r="K4015">
        <f>AVERAGE(D4015:D4019)</f>
        <v>8</v>
      </c>
      <c r="L4015">
        <f>AVERAGE(D4015:D4034)</f>
        <v>8</v>
      </c>
      <c r="M4015">
        <f>K4015-L4015</f>
        <v>0</v>
      </c>
      <c r="N4015" t="str">
        <f>IF(K4015&gt;L4015,"HIGH ZONE BIAS",IF(K4015&lt;L4015,"LOW ZONE BIAS","EQUILIBRIUM"))</f>
        <v>EQUILIBRIUM</v>
      </c>
    </row>
    <row r="4016">
      <c r="A4016">
        <v>23555</v>
      </c>
      <c r="B4016" t="str">
        <v>2023-08-26</v>
      </c>
      <c r="C4016" t="str">
        <v>Midday</v>
      </c>
      <c r="D4016">
        <v>32</v>
      </c>
      <c r="E4016" t="str">
        <f>IF(MOD(D4016,2)=0,"EVEN","ODD")</f>
        <v>EVEN</v>
      </c>
      <c r="F4016" t="str">
        <f>IF(D4016&lt;=18,"LOW (1-18)","HIGH (19-36)")</f>
        <v>HIGH (19-36)</v>
      </c>
      <c r="G4016">
        <f>INT((D4016-1)/6)+1</f>
        <v>6</v>
      </c>
      <c r="H4016">
        <f>MOD(D4016-1,6)+1</f>
        <v>2</v>
      </c>
      <c r="I4016">
        <f>37-D4016</f>
        <v>5</v>
      </c>
      <c r="J4016">
        <f>ABS(D4016-D4017)</f>
        <v>21</v>
      </c>
      <c r="K4016">
        <f>AVERAGE(D4016:D4020)</f>
        <v>32</v>
      </c>
      <c r="L4016">
        <f>AVERAGE(D4016:D4035)</f>
        <v>32</v>
      </c>
      <c r="M4016">
        <f>K4016-L4016</f>
        <v>0</v>
      </c>
      <c r="N4016" t="str">
        <f>IF(K4016&gt;L4016,"HIGH ZONE BIAS",IF(K4016&lt;L4016,"LOW ZONE BIAS","EQUILIBRIUM"))</f>
        <v>EQUILIBRIUM</v>
      </c>
    </row>
    <row r="4017">
      <c r="A4017">
        <v>23554</v>
      </c>
      <c r="B4017" t="str">
        <v>2023-08-26</v>
      </c>
      <c r="C4017" t="str">
        <v>Morning</v>
      </c>
      <c r="D4017">
        <v>11</v>
      </c>
      <c r="E4017" t="str">
        <f>IF(MOD(D4017,2)=0,"EVEN","ODD")</f>
        <v>ODD</v>
      </c>
      <c r="F4017" t="str">
        <f>IF(D4017&lt;=18,"LOW (1-18)","HIGH (19-36)")</f>
        <v>LOW (1-18)</v>
      </c>
      <c r="G4017">
        <f>INT((D4017-1)/6)+1</f>
        <v>2</v>
      </c>
      <c r="H4017">
        <f>MOD(D4017-1,6)+1</f>
        <v>5</v>
      </c>
      <c r="I4017">
        <f>37-D4017</f>
        <v>26</v>
      </c>
      <c r="J4017">
        <f>ABS(D4017-D4018)</f>
        <v>14</v>
      </c>
      <c r="K4017">
        <f>AVERAGE(D4017:D4021)</f>
        <v>11</v>
      </c>
      <c r="L4017">
        <f>AVERAGE(D4017:D4036)</f>
        <v>11</v>
      </c>
      <c r="M4017">
        <f>K4017-L4017</f>
        <v>0</v>
      </c>
      <c r="N4017" t="str">
        <f>IF(K4017&gt;L4017,"HIGH ZONE BIAS",IF(K4017&lt;L4017,"LOW ZONE BIAS","EQUILIBRIUM"))</f>
        <v>EQUILIBRIUM</v>
      </c>
    </row>
    <row r="4018">
      <c r="A4018">
        <v>23553</v>
      </c>
      <c r="B4018" t="str">
        <v>2023-08-25</v>
      </c>
      <c r="C4018" t="str">
        <v>Evening</v>
      </c>
      <c r="D4018">
        <v>25</v>
      </c>
      <c r="E4018" t="str">
        <f>IF(MOD(D4018,2)=0,"EVEN","ODD")</f>
        <v>ODD</v>
      </c>
      <c r="F4018" t="str">
        <f>IF(D4018&lt;=18,"LOW (1-18)","HIGH (19-36)")</f>
        <v>HIGH (19-36)</v>
      </c>
      <c r="G4018">
        <f>INT((D4018-1)/6)+1</f>
        <v>5</v>
      </c>
      <c r="H4018">
        <f>MOD(D4018-1,6)+1</f>
        <v>1</v>
      </c>
      <c r="I4018">
        <f>37-D4018</f>
        <v>12</v>
      </c>
      <c r="J4018">
        <f>ABS(D4018-D4019)</f>
        <v>10</v>
      </c>
      <c r="K4018">
        <f>AVERAGE(D4018:D4022)</f>
        <v>25</v>
      </c>
      <c r="L4018">
        <f>AVERAGE(D4018:D4037)</f>
        <v>25</v>
      </c>
      <c r="M4018">
        <f>K4018-L4018</f>
        <v>0</v>
      </c>
      <c r="N4018" t="str">
        <f>IF(K4018&gt;L4018,"HIGH ZONE BIAS",IF(K4018&lt;L4018,"LOW ZONE BIAS","EQUILIBRIUM"))</f>
        <v>EQUILIBRIUM</v>
      </c>
    </row>
    <row r="4019">
      <c r="A4019">
        <v>23552</v>
      </c>
      <c r="B4019" t="str">
        <v>2023-08-25</v>
      </c>
      <c r="C4019" t="str">
        <v>Afternoon</v>
      </c>
      <c r="D4019">
        <v>15</v>
      </c>
      <c r="E4019" t="str">
        <f>IF(MOD(D4019,2)=0,"EVEN","ODD")</f>
        <v>ODD</v>
      </c>
      <c r="F4019" t="str">
        <f>IF(D4019&lt;=18,"LOW (1-18)","HIGH (19-36)")</f>
        <v>LOW (1-18)</v>
      </c>
      <c r="G4019">
        <f>INT((D4019-1)/6)+1</f>
        <v>3</v>
      </c>
      <c r="H4019">
        <f>MOD(D4019-1,6)+1</f>
        <v>3</v>
      </c>
      <c r="I4019">
        <f>37-D4019</f>
        <v>22</v>
      </c>
      <c r="J4019">
        <f>ABS(D4019-D4020)</f>
        <v>10</v>
      </c>
      <c r="K4019">
        <f>AVERAGE(D4019:D4023)</f>
        <v>15</v>
      </c>
      <c r="L4019">
        <f>AVERAGE(D4019:D4038)</f>
        <v>15</v>
      </c>
      <c r="M4019">
        <f>K4019-L4019</f>
        <v>0</v>
      </c>
      <c r="N4019" t="str">
        <f>IF(K4019&gt;L4019,"HIGH ZONE BIAS",IF(K4019&lt;L4019,"LOW ZONE BIAS","EQUILIBRIUM"))</f>
        <v>EQUILIBRIUM</v>
      </c>
    </row>
    <row r="4020">
      <c r="A4020">
        <v>23551</v>
      </c>
      <c r="B4020" t="str">
        <v>2023-08-25</v>
      </c>
      <c r="C4020" t="str">
        <v>Midday</v>
      </c>
      <c r="D4020">
        <v>5</v>
      </c>
      <c r="E4020" t="str">
        <f>IF(MOD(D4020,2)=0,"EVEN","ODD")</f>
        <v>ODD</v>
      </c>
      <c r="F4020" t="str">
        <f>IF(D4020&lt;=18,"LOW (1-18)","HIGH (19-36)")</f>
        <v>LOW (1-18)</v>
      </c>
      <c r="G4020">
        <f>INT((D4020-1)/6)+1</f>
        <v>1</v>
      </c>
      <c r="H4020">
        <f>MOD(D4020-1,6)+1</f>
        <v>5</v>
      </c>
      <c r="I4020">
        <f>37-D4020</f>
        <v>32</v>
      </c>
      <c r="J4020">
        <f>ABS(D4020-D4021)</f>
        <v>6</v>
      </c>
      <c r="K4020">
        <f>AVERAGE(D4020:D4024)</f>
        <v>5</v>
      </c>
      <c r="L4020">
        <f>AVERAGE(D4020:D4039)</f>
        <v>5</v>
      </c>
      <c r="M4020">
        <f>K4020-L4020</f>
        <v>0</v>
      </c>
      <c r="N4020" t="str">
        <f>IF(K4020&gt;L4020,"HIGH ZONE BIAS",IF(K4020&lt;L4020,"LOW ZONE BIAS","EQUILIBRIUM"))</f>
        <v>EQUILIBRIUM</v>
      </c>
    </row>
    <row r="4021">
      <c r="A4021">
        <v>23550</v>
      </c>
      <c r="B4021" t="str">
        <v>2023-08-25</v>
      </c>
      <c r="C4021" t="str">
        <v>Morning</v>
      </c>
      <c r="D4021">
        <v>11</v>
      </c>
      <c r="E4021" t="str">
        <f>IF(MOD(D4021,2)=0,"EVEN","ODD")</f>
        <v>ODD</v>
      </c>
      <c r="F4021" t="str">
        <f>IF(D4021&lt;=18,"LOW (1-18)","HIGH (19-36)")</f>
        <v>LOW (1-18)</v>
      </c>
      <c r="G4021">
        <f>INT((D4021-1)/6)+1</f>
        <v>2</v>
      </c>
      <c r="H4021">
        <f>MOD(D4021-1,6)+1</f>
        <v>5</v>
      </c>
      <c r="I4021">
        <f>37-D4021</f>
        <v>26</v>
      </c>
      <c r="J4021">
        <f>ABS(D4021-D4022)</f>
        <v>7</v>
      </c>
      <c r="K4021">
        <f>AVERAGE(D4021:D4025)</f>
        <v>11</v>
      </c>
      <c r="L4021">
        <f>AVERAGE(D4021:D4040)</f>
        <v>11</v>
      </c>
      <c r="M4021">
        <f>K4021-L4021</f>
        <v>0</v>
      </c>
      <c r="N4021" t="str">
        <f>IF(K4021&gt;L4021,"HIGH ZONE BIAS",IF(K4021&lt;L4021,"LOW ZONE BIAS","EQUILIBRIUM"))</f>
        <v>EQUILIBRIUM</v>
      </c>
    </row>
    <row r="4022">
      <c r="A4022">
        <v>23549</v>
      </c>
      <c r="B4022" t="str">
        <v>2023-08-24</v>
      </c>
      <c r="C4022" t="str">
        <v>Evening</v>
      </c>
      <c r="D4022">
        <v>18</v>
      </c>
      <c r="E4022" t="str">
        <f>IF(MOD(D4022,2)=0,"EVEN","ODD")</f>
        <v>EVEN</v>
      </c>
      <c r="F4022" t="str">
        <f>IF(D4022&lt;=18,"LOW (1-18)","HIGH (19-36)")</f>
        <v>LOW (1-18)</v>
      </c>
      <c r="G4022">
        <f>INT((D4022-1)/6)+1</f>
        <v>3</v>
      </c>
      <c r="H4022">
        <f>MOD(D4022-1,6)+1</f>
        <v>6</v>
      </c>
      <c r="I4022">
        <f>37-D4022</f>
        <v>19</v>
      </c>
      <c r="J4022">
        <f>ABS(D4022-D4023)</f>
        <v>0</v>
      </c>
      <c r="K4022">
        <f>AVERAGE(D4022:D4026)</f>
        <v>18</v>
      </c>
      <c r="L4022">
        <f>AVERAGE(D4022:D4041)</f>
        <v>18</v>
      </c>
      <c r="M4022">
        <f>K4022-L4022</f>
        <v>0</v>
      </c>
      <c r="N4022" t="str">
        <f>IF(K4022&gt;L4022,"HIGH ZONE BIAS",IF(K4022&lt;L4022,"LOW ZONE BIAS","EQUILIBRIUM"))</f>
        <v>EQUILIBRIUM</v>
      </c>
    </row>
    <row r="4023">
      <c r="A4023">
        <v>23548</v>
      </c>
      <c r="B4023" t="str">
        <v>2023-08-24</v>
      </c>
      <c r="C4023" t="str">
        <v>Afternoon</v>
      </c>
      <c r="D4023">
        <v>18</v>
      </c>
      <c r="E4023" t="str">
        <f>IF(MOD(D4023,2)=0,"EVEN","ODD")</f>
        <v>EVEN</v>
      </c>
      <c r="F4023" t="str">
        <f>IF(D4023&lt;=18,"LOW (1-18)","HIGH (19-36)")</f>
        <v>LOW (1-18)</v>
      </c>
      <c r="G4023">
        <f>INT((D4023-1)/6)+1</f>
        <v>3</v>
      </c>
      <c r="H4023">
        <f>MOD(D4023-1,6)+1</f>
        <v>6</v>
      </c>
      <c r="I4023">
        <f>37-D4023</f>
        <v>19</v>
      </c>
      <c r="J4023">
        <f>ABS(D4023-D4024)</f>
        <v>5</v>
      </c>
      <c r="K4023">
        <f>AVERAGE(D4023:D4027)</f>
        <v>18</v>
      </c>
      <c r="L4023">
        <f>AVERAGE(D4023:D4042)</f>
        <v>18</v>
      </c>
      <c r="M4023">
        <f>K4023-L4023</f>
        <v>0</v>
      </c>
      <c r="N4023" t="str">
        <f>IF(K4023&gt;L4023,"HIGH ZONE BIAS",IF(K4023&lt;L4023,"LOW ZONE BIAS","EQUILIBRIUM"))</f>
        <v>EQUILIBRIUM</v>
      </c>
    </row>
    <row r="4024">
      <c r="A4024">
        <v>23547</v>
      </c>
      <c r="B4024" t="str">
        <v>2023-08-24</v>
      </c>
      <c r="C4024" t="str">
        <v>Midday</v>
      </c>
      <c r="D4024">
        <v>13</v>
      </c>
      <c r="E4024" t="str">
        <f>IF(MOD(D4024,2)=0,"EVEN","ODD")</f>
        <v>ODD</v>
      </c>
      <c r="F4024" t="str">
        <f>IF(D4024&lt;=18,"LOW (1-18)","HIGH (19-36)")</f>
        <v>LOW (1-18)</v>
      </c>
      <c r="G4024">
        <f>INT((D4024-1)/6)+1</f>
        <v>3</v>
      </c>
      <c r="H4024">
        <f>MOD(D4024-1,6)+1</f>
        <v>1</v>
      </c>
      <c r="I4024">
        <f>37-D4024</f>
        <v>24</v>
      </c>
      <c r="J4024">
        <f>ABS(D4024-D4025)</f>
        <v>3</v>
      </c>
      <c r="K4024">
        <f>AVERAGE(D4024:D4028)</f>
        <v>13</v>
      </c>
      <c r="L4024">
        <f>AVERAGE(D4024:D4043)</f>
        <v>13</v>
      </c>
      <c r="M4024">
        <f>K4024-L4024</f>
        <v>0</v>
      </c>
      <c r="N4024" t="str">
        <f>IF(K4024&gt;L4024,"HIGH ZONE BIAS",IF(K4024&lt;L4024,"LOW ZONE BIAS","EQUILIBRIUM"))</f>
        <v>EQUILIBRIUM</v>
      </c>
    </row>
    <row r="4025">
      <c r="A4025">
        <v>23546</v>
      </c>
      <c r="B4025" t="str">
        <v>2023-08-24</v>
      </c>
      <c r="C4025" t="str">
        <v>Morning</v>
      </c>
      <c r="D4025">
        <v>16</v>
      </c>
      <c r="E4025" t="str">
        <f>IF(MOD(D4025,2)=0,"EVEN","ODD")</f>
        <v>EVEN</v>
      </c>
      <c r="F4025" t="str">
        <f>IF(D4025&lt;=18,"LOW (1-18)","HIGH (19-36)")</f>
        <v>LOW (1-18)</v>
      </c>
      <c r="G4025">
        <f>INT((D4025-1)/6)+1</f>
        <v>3</v>
      </c>
      <c r="H4025">
        <f>MOD(D4025-1,6)+1</f>
        <v>4</v>
      </c>
      <c r="I4025">
        <f>37-D4025</f>
        <v>21</v>
      </c>
      <c r="J4025">
        <f>ABS(D4025-D4026)</f>
        <v>3</v>
      </c>
      <c r="K4025">
        <f>AVERAGE(D4025:D4029)</f>
        <v>16</v>
      </c>
      <c r="L4025">
        <f>AVERAGE(D4025:D4044)</f>
        <v>16</v>
      </c>
      <c r="M4025">
        <f>K4025-L4025</f>
        <v>0</v>
      </c>
      <c r="N4025" t="str">
        <f>IF(K4025&gt;L4025,"HIGH ZONE BIAS",IF(K4025&lt;L4025,"LOW ZONE BIAS","EQUILIBRIUM"))</f>
        <v>EQUILIBRIUM</v>
      </c>
    </row>
    <row r="4026">
      <c r="A4026">
        <v>23545</v>
      </c>
      <c r="B4026" t="str">
        <v>2023-08-23</v>
      </c>
      <c r="C4026" t="str">
        <v>Evening</v>
      </c>
      <c r="D4026">
        <v>19</v>
      </c>
      <c r="E4026" t="str">
        <f>IF(MOD(D4026,2)=0,"EVEN","ODD")</f>
        <v>ODD</v>
      </c>
      <c r="F4026" t="str">
        <f>IF(D4026&lt;=18,"LOW (1-18)","HIGH (19-36)")</f>
        <v>HIGH (19-36)</v>
      </c>
      <c r="G4026">
        <f>INT((D4026-1)/6)+1</f>
        <v>4</v>
      </c>
      <c r="H4026">
        <f>MOD(D4026-1,6)+1</f>
        <v>1</v>
      </c>
      <c r="I4026">
        <f>37-D4026</f>
        <v>18</v>
      </c>
      <c r="J4026">
        <f>ABS(D4026-D4027)</f>
        <v>12</v>
      </c>
      <c r="K4026">
        <f>AVERAGE(D4026:D4030)</f>
        <v>19</v>
      </c>
      <c r="L4026">
        <f>AVERAGE(D4026:D4045)</f>
        <v>19</v>
      </c>
      <c r="M4026">
        <f>K4026-L4026</f>
        <v>0</v>
      </c>
      <c r="N4026" t="str">
        <f>IF(K4026&gt;L4026,"HIGH ZONE BIAS",IF(K4026&lt;L4026,"LOW ZONE BIAS","EQUILIBRIUM"))</f>
        <v>EQUILIBRIUM</v>
      </c>
    </row>
    <row r="4027">
      <c r="A4027">
        <v>23544</v>
      </c>
      <c r="B4027" t="str">
        <v>2023-08-23</v>
      </c>
      <c r="C4027" t="str">
        <v>Afternoon</v>
      </c>
      <c r="D4027">
        <v>31</v>
      </c>
      <c r="E4027" t="str">
        <f>IF(MOD(D4027,2)=0,"EVEN","ODD")</f>
        <v>ODD</v>
      </c>
      <c r="F4027" t="str">
        <f>IF(D4027&lt;=18,"LOW (1-18)","HIGH (19-36)")</f>
        <v>HIGH (19-36)</v>
      </c>
      <c r="G4027">
        <f>INT((D4027-1)/6)+1</f>
        <v>6</v>
      </c>
      <c r="H4027">
        <f>MOD(D4027-1,6)+1</f>
        <v>1</v>
      </c>
      <c r="I4027">
        <f>37-D4027</f>
        <v>6</v>
      </c>
      <c r="J4027">
        <f>ABS(D4027-D4028)</f>
        <v>1</v>
      </c>
      <c r="K4027">
        <f>AVERAGE(D4027:D4031)</f>
        <v>31</v>
      </c>
      <c r="L4027">
        <f>AVERAGE(D4027:D4046)</f>
        <v>31</v>
      </c>
      <c r="M4027">
        <f>K4027-L4027</f>
        <v>0</v>
      </c>
      <c r="N4027" t="str">
        <f>IF(K4027&gt;L4027,"HIGH ZONE BIAS",IF(K4027&lt;L4027,"LOW ZONE BIAS","EQUILIBRIUM"))</f>
        <v>EQUILIBRIUM</v>
      </c>
    </row>
    <row r="4028">
      <c r="A4028">
        <v>23543</v>
      </c>
      <c r="B4028" t="str">
        <v>2023-08-23</v>
      </c>
      <c r="C4028" t="str">
        <v>Midday</v>
      </c>
      <c r="D4028">
        <v>32</v>
      </c>
      <c r="E4028" t="str">
        <f>IF(MOD(D4028,2)=0,"EVEN","ODD")</f>
        <v>EVEN</v>
      </c>
      <c r="F4028" t="str">
        <f>IF(D4028&lt;=18,"LOW (1-18)","HIGH (19-36)")</f>
        <v>HIGH (19-36)</v>
      </c>
      <c r="G4028">
        <f>INT((D4028-1)/6)+1</f>
        <v>6</v>
      </c>
      <c r="H4028">
        <f>MOD(D4028-1,6)+1</f>
        <v>2</v>
      </c>
      <c r="I4028">
        <f>37-D4028</f>
        <v>5</v>
      </c>
      <c r="J4028">
        <f>ABS(D4028-D4029)</f>
        <v>20</v>
      </c>
      <c r="K4028">
        <f>AVERAGE(D4028:D4032)</f>
        <v>32</v>
      </c>
      <c r="L4028">
        <f>AVERAGE(D4028:D4047)</f>
        <v>32</v>
      </c>
      <c r="M4028">
        <f>K4028-L4028</f>
        <v>0</v>
      </c>
      <c r="N4028" t="str">
        <f>IF(K4028&gt;L4028,"HIGH ZONE BIAS",IF(K4028&lt;L4028,"LOW ZONE BIAS","EQUILIBRIUM"))</f>
        <v>EQUILIBRIUM</v>
      </c>
    </row>
    <row r="4029">
      <c r="A4029">
        <v>23542</v>
      </c>
      <c r="B4029" t="str">
        <v>2023-08-23</v>
      </c>
      <c r="C4029" t="str">
        <v>Morning</v>
      </c>
      <c r="D4029">
        <v>12</v>
      </c>
      <c r="E4029" t="str">
        <f>IF(MOD(D4029,2)=0,"EVEN","ODD")</f>
        <v>EVEN</v>
      </c>
      <c r="F4029" t="str">
        <f>IF(D4029&lt;=18,"LOW (1-18)","HIGH (19-36)")</f>
        <v>LOW (1-18)</v>
      </c>
      <c r="G4029">
        <f>INT((D4029-1)/6)+1</f>
        <v>2</v>
      </c>
      <c r="H4029">
        <f>MOD(D4029-1,6)+1</f>
        <v>6</v>
      </c>
      <c r="I4029">
        <f>37-D4029</f>
        <v>25</v>
      </c>
      <c r="J4029">
        <f>ABS(D4029-D4030)</f>
        <v>5</v>
      </c>
      <c r="K4029">
        <f>AVERAGE(D4029:D4033)</f>
        <v>12</v>
      </c>
      <c r="L4029">
        <f>AVERAGE(D4029:D4048)</f>
        <v>12</v>
      </c>
      <c r="M4029">
        <f>K4029-L4029</f>
        <v>0</v>
      </c>
      <c r="N4029" t="str">
        <f>IF(K4029&gt;L4029,"HIGH ZONE BIAS",IF(K4029&lt;L4029,"LOW ZONE BIAS","EQUILIBRIUM"))</f>
        <v>EQUILIBRIUM</v>
      </c>
    </row>
    <row r="4030">
      <c r="A4030">
        <v>23541</v>
      </c>
      <c r="B4030" t="str">
        <v>2023-08-22</v>
      </c>
      <c r="C4030" t="str">
        <v>Evening</v>
      </c>
      <c r="D4030">
        <v>17</v>
      </c>
      <c r="E4030" t="str">
        <f>IF(MOD(D4030,2)=0,"EVEN","ODD")</f>
        <v>ODD</v>
      </c>
      <c r="F4030" t="str">
        <f>IF(D4030&lt;=18,"LOW (1-18)","HIGH (19-36)")</f>
        <v>LOW (1-18)</v>
      </c>
      <c r="G4030">
        <f>INT((D4030-1)/6)+1</f>
        <v>3</v>
      </c>
      <c r="H4030">
        <f>MOD(D4030-1,6)+1</f>
        <v>5</v>
      </c>
      <c r="I4030">
        <f>37-D4030</f>
        <v>20</v>
      </c>
      <c r="J4030">
        <f>ABS(D4030-D4031)</f>
        <v>8</v>
      </c>
      <c r="K4030">
        <f>AVERAGE(D4030:D4034)</f>
        <v>17</v>
      </c>
      <c r="L4030">
        <f>AVERAGE(D4030:D4049)</f>
        <v>17</v>
      </c>
      <c r="M4030">
        <f>K4030-L4030</f>
        <v>0</v>
      </c>
      <c r="N4030" t="str">
        <f>IF(K4030&gt;L4030,"HIGH ZONE BIAS",IF(K4030&lt;L4030,"LOW ZONE BIAS","EQUILIBRIUM"))</f>
        <v>EQUILIBRIUM</v>
      </c>
    </row>
    <row r="4031">
      <c r="A4031">
        <v>23540</v>
      </c>
      <c r="B4031" t="str">
        <v>2023-08-22</v>
      </c>
      <c r="C4031" t="str">
        <v>Afternoon</v>
      </c>
      <c r="D4031">
        <v>25</v>
      </c>
      <c r="E4031" t="str">
        <f>IF(MOD(D4031,2)=0,"EVEN","ODD")</f>
        <v>ODD</v>
      </c>
      <c r="F4031" t="str">
        <f>IF(D4031&lt;=18,"LOW (1-18)","HIGH (19-36)")</f>
        <v>HIGH (19-36)</v>
      </c>
      <c r="G4031">
        <f>INT((D4031-1)/6)+1</f>
        <v>5</v>
      </c>
      <c r="H4031">
        <f>MOD(D4031-1,6)+1</f>
        <v>1</v>
      </c>
      <c r="I4031">
        <f>37-D4031</f>
        <v>12</v>
      </c>
      <c r="J4031">
        <f>ABS(D4031-D4032)</f>
        <v>10</v>
      </c>
      <c r="K4031">
        <f>AVERAGE(D4031:D4035)</f>
        <v>25</v>
      </c>
      <c r="L4031">
        <f>AVERAGE(D4031:D4050)</f>
        <v>25</v>
      </c>
      <c r="M4031">
        <f>K4031-L4031</f>
        <v>0</v>
      </c>
      <c r="N4031" t="str">
        <f>IF(K4031&gt;L4031,"HIGH ZONE BIAS",IF(K4031&lt;L4031,"LOW ZONE BIAS","EQUILIBRIUM"))</f>
        <v>EQUILIBRIUM</v>
      </c>
    </row>
    <row r="4032">
      <c r="A4032">
        <v>23539</v>
      </c>
      <c r="B4032" t="str">
        <v>2023-08-22</v>
      </c>
      <c r="C4032" t="str">
        <v>Midday</v>
      </c>
      <c r="D4032">
        <v>35</v>
      </c>
      <c r="E4032" t="str">
        <f>IF(MOD(D4032,2)=0,"EVEN","ODD")</f>
        <v>ODD</v>
      </c>
      <c r="F4032" t="str">
        <f>IF(D4032&lt;=18,"LOW (1-18)","HIGH (19-36)")</f>
        <v>HIGH (19-36)</v>
      </c>
      <c r="G4032">
        <f>INT((D4032-1)/6)+1</f>
        <v>6</v>
      </c>
      <c r="H4032">
        <f>MOD(D4032-1,6)+1</f>
        <v>5</v>
      </c>
      <c r="I4032">
        <f>37-D4032</f>
        <v>2</v>
      </c>
      <c r="J4032">
        <f>ABS(D4032-D4033)</f>
        <v>18</v>
      </c>
      <c r="K4032">
        <f>AVERAGE(D4032:D4036)</f>
        <v>35</v>
      </c>
      <c r="L4032">
        <f>AVERAGE(D4032:D4051)</f>
        <v>35</v>
      </c>
      <c r="M4032">
        <f>K4032-L4032</f>
        <v>0</v>
      </c>
      <c r="N4032" t="str">
        <f>IF(K4032&gt;L4032,"HIGH ZONE BIAS",IF(K4032&lt;L4032,"LOW ZONE BIAS","EQUILIBRIUM"))</f>
        <v>EQUILIBRIUM</v>
      </c>
    </row>
    <row r="4033">
      <c r="A4033">
        <v>23538</v>
      </c>
      <c r="B4033" t="str">
        <v>2023-08-22</v>
      </c>
      <c r="C4033" t="str">
        <v>Morning</v>
      </c>
      <c r="D4033">
        <v>17</v>
      </c>
      <c r="E4033" t="str">
        <f>IF(MOD(D4033,2)=0,"EVEN","ODD")</f>
        <v>ODD</v>
      </c>
      <c r="F4033" t="str">
        <f>IF(D4033&lt;=18,"LOW (1-18)","HIGH (19-36)")</f>
        <v>LOW (1-18)</v>
      </c>
      <c r="G4033">
        <f>INT((D4033-1)/6)+1</f>
        <v>3</v>
      </c>
      <c r="H4033">
        <f>MOD(D4033-1,6)+1</f>
        <v>5</v>
      </c>
      <c r="I4033">
        <f>37-D4033</f>
        <v>20</v>
      </c>
      <c r="J4033">
        <f>ABS(D4033-D4034)</f>
        <v>1</v>
      </c>
      <c r="K4033">
        <f>AVERAGE(D4033:D4037)</f>
        <v>17</v>
      </c>
      <c r="L4033">
        <f>AVERAGE(D4033:D4052)</f>
        <v>17</v>
      </c>
      <c r="M4033">
        <f>K4033-L4033</f>
        <v>0</v>
      </c>
      <c r="N4033" t="str">
        <f>IF(K4033&gt;L4033,"HIGH ZONE BIAS",IF(K4033&lt;L4033,"LOW ZONE BIAS","EQUILIBRIUM"))</f>
        <v>EQUILIBRIUM</v>
      </c>
    </row>
    <row r="4034">
      <c r="A4034">
        <v>23537</v>
      </c>
      <c r="B4034" t="str">
        <v>2023-08-21</v>
      </c>
      <c r="C4034" t="str">
        <v>Evening</v>
      </c>
      <c r="D4034">
        <v>18</v>
      </c>
      <c r="E4034" t="str">
        <f>IF(MOD(D4034,2)=0,"EVEN","ODD")</f>
        <v>EVEN</v>
      </c>
      <c r="F4034" t="str">
        <f>IF(D4034&lt;=18,"LOW (1-18)","HIGH (19-36)")</f>
        <v>LOW (1-18)</v>
      </c>
      <c r="G4034">
        <f>INT((D4034-1)/6)+1</f>
        <v>3</v>
      </c>
      <c r="H4034">
        <f>MOD(D4034-1,6)+1</f>
        <v>6</v>
      </c>
      <c r="I4034">
        <f>37-D4034</f>
        <v>19</v>
      </c>
      <c r="J4034">
        <f>ABS(D4034-D4035)</f>
        <v>6</v>
      </c>
      <c r="K4034">
        <f>AVERAGE(D4034:D4038)</f>
        <v>18</v>
      </c>
      <c r="L4034">
        <f>AVERAGE(D4034:D4053)</f>
        <v>18</v>
      </c>
      <c r="M4034">
        <f>K4034-L4034</f>
        <v>0</v>
      </c>
      <c r="N4034" t="str">
        <f>IF(K4034&gt;L4034,"HIGH ZONE BIAS",IF(K4034&lt;L4034,"LOW ZONE BIAS","EQUILIBRIUM"))</f>
        <v>EQUILIBRIUM</v>
      </c>
    </row>
    <row r="4035">
      <c r="A4035">
        <v>23536</v>
      </c>
      <c r="B4035" t="str">
        <v>2023-08-21</v>
      </c>
      <c r="C4035" t="str">
        <v>Afternoon</v>
      </c>
      <c r="D4035">
        <v>12</v>
      </c>
      <c r="E4035" t="str">
        <f>IF(MOD(D4035,2)=0,"EVEN","ODD")</f>
        <v>EVEN</v>
      </c>
      <c r="F4035" t="str">
        <f>IF(D4035&lt;=18,"LOW (1-18)","HIGH (19-36)")</f>
        <v>LOW (1-18)</v>
      </c>
      <c r="G4035">
        <f>INT((D4035-1)/6)+1</f>
        <v>2</v>
      </c>
      <c r="H4035">
        <f>MOD(D4035-1,6)+1</f>
        <v>6</v>
      </c>
      <c r="I4035">
        <f>37-D4035</f>
        <v>25</v>
      </c>
      <c r="J4035">
        <f>ABS(D4035-D4036)</f>
        <v>15</v>
      </c>
      <c r="K4035">
        <f>AVERAGE(D4035:D4039)</f>
        <v>12</v>
      </c>
      <c r="L4035">
        <f>AVERAGE(D4035:D4054)</f>
        <v>12</v>
      </c>
      <c r="M4035">
        <f>K4035-L4035</f>
        <v>0</v>
      </c>
      <c r="N4035" t="str">
        <f>IF(K4035&gt;L4035,"HIGH ZONE BIAS",IF(K4035&lt;L4035,"LOW ZONE BIAS","EQUILIBRIUM"))</f>
        <v>EQUILIBRIUM</v>
      </c>
    </row>
    <row r="4036">
      <c r="A4036">
        <v>23535</v>
      </c>
      <c r="B4036" t="str">
        <v>2023-08-21</v>
      </c>
      <c r="C4036" t="str">
        <v>Midday</v>
      </c>
      <c r="D4036">
        <v>27</v>
      </c>
      <c r="E4036" t="str">
        <f>IF(MOD(D4036,2)=0,"EVEN","ODD")</f>
        <v>ODD</v>
      </c>
      <c r="F4036" t="str">
        <f>IF(D4036&lt;=18,"LOW (1-18)","HIGH (19-36)")</f>
        <v>HIGH (19-36)</v>
      </c>
      <c r="G4036">
        <f>INT((D4036-1)/6)+1</f>
        <v>5</v>
      </c>
      <c r="H4036">
        <f>MOD(D4036-1,6)+1</f>
        <v>3</v>
      </c>
      <c r="I4036">
        <f>37-D4036</f>
        <v>10</v>
      </c>
      <c r="J4036">
        <f>ABS(D4036-D4037)</f>
        <v>3</v>
      </c>
      <c r="K4036">
        <f>AVERAGE(D4036:D4040)</f>
        <v>27</v>
      </c>
      <c r="L4036">
        <f>AVERAGE(D4036:D4055)</f>
        <v>27</v>
      </c>
      <c r="M4036">
        <f>K4036-L4036</f>
        <v>0</v>
      </c>
      <c r="N4036" t="str">
        <f>IF(K4036&gt;L4036,"HIGH ZONE BIAS",IF(K4036&lt;L4036,"LOW ZONE BIAS","EQUILIBRIUM"))</f>
        <v>EQUILIBRIUM</v>
      </c>
    </row>
    <row r="4037">
      <c r="A4037">
        <v>23534</v>
      </c>
      <c r="B4037" t="str">
        <v>2023-08-21</v>
      </c>
      <c r="C4037" t="str">
        <v>Morning</v>
      </c>
      <c r="D4037">
        <v>30</v>
      </c>
      <c r="E4037" t="str">
        <f>IF(MOD(D4037,2)=0,"EVEN","ODD")</f>
        <v>EVEN</v>
      </c>
      <c r="F4037" t="str">
        <f>IF(D4037&lt;=18,"LOW (1-18)","HIGH (19-36)")</f>
        <v>HIGH (19-36)</v>
      </c>
      <c r="G4037">
        <f>INT((D4037-1)/6)+1</f>
        <v>5</v>
      </c>
      <c r="H4037">
        <f>MOD(D4037-1,6)+1</f>
        <v>6</v>
      </c>
      <c r="I4037">
        <f>37-D4037</f>
        <v>7</v>
      </c>
      <c r="J4037">
        <f>ABS(D4037-D4038)</f>
        <v>24</v>
      </c>
      <c r="K4037">
        <f>AVERAGE(D4037:D4041)</f>
        <v>30</v>
      </c>
      <c r="L4037">
        <f>AVERAGE(D4037:D4056)</f>
        <v>30</v>
      </c>
      <c r="M4037">
        <f>K4037-L4037</f>
        <v>0</v>
      </c>
      <c r="N4037" t="str">
        <f>IF(K4037&gt;L4037,"HIGH ZONE BIAS",IF(K4037&lt;L4037,"LOW ZONE BIAS","EQUILIBRIUM"))</f>
        <v>EQUILIBRIUM</v>
      </c>
    </row>
    <row r="4038">
      <c r="A4038">
        <v>23533</v>
      </c>
      <c r="B4038" t="str">
        <v>2023-08-19</v>
      </c>
      <c r="C4038" t="str">
        <v>Evening</v>
      </c>
      <c r="D4038">
        <v>6</v>
      </c>
      <c r="E4038" t="str">
        <f>IF(MOD(D4038,2)=0,"EVEN","ODD")</f>
        <v>EVEN</v>
      </c>
      <c r="F4038" t="str">
        <f>IF(D4038&lt;=18,"LOW (1-18)","HIGH (19-36)")</f>
        <v>LOW (1-18)</v>
      </c>
      <c r="G4038">
        <f>INT((D4038-1)/6)+1</f>
        <v>1</v>
      </c>
      <c r="H4038">
        <f>MOD(D4038-1,6)+1</f>
        <v>6</v>
      </c>
      <c r="I4038">
        <f>37-D4038</f>
        <v>31</v>
      </c>
      <c r="J4038">
        <f>ABS(D4038-D4039)</f>
        <v>5</v>
      </c>
      <c r="K4038">
        <f>AVERAGE(D4038:D4042)</f>
        <v>6</v>
      </c>
      <c r="L4038">
        <f>AVERAGE(D4038:D4057)</f>
        <v>6</v>
      </c>
      <c r="M4038">
        <f>K4038-L4038</f>
        <v>0</v>
      </c>
      <c r="N4038" t="str">
        <f>IF(K4038&gt;L4038,"HIGH ZONE BIAS",IF(K4038&lt;L4038,"LOW ZONE BIAS","EQUILIBRIUM"))</f>
        <v>EQUILIBRIUM</v>
      </c>
    </row>
    <row r="4039">
      <c r="A4039">
        <v>23532</v>
      </c>
      <c r="B4039" t="str">
        <v>2023-08-19</v>
      </c>
      <c r="C4039" t="str">
        <v>Afternoon</v>
      </c>
      <c r="D4039">
        <v>1</v>
      </c>
      <c r="E4039" t="str">
        <f>IF(MOD(D4039,2)=0,"EVEN","ODD")</f>
        <v>ODD</v>
      </c>
      <c r="F4039" t="str">
        <f>IF(D4039&lt;=18,"LOW (1-18)","HIGH (19-36)")</f>
        <v>LOW (1-18)</v>
      </c>
      <c r="G4039">
        <f>INT((D4039-1)/6)+1</f>
        <v>1</v>
      </c>
      <c r="H4039">
        <f>MOD(D4039-1,6)+1</f>
        <v>1</v>
      </c>
      <c r="I4039">
        <f>37-D4039</f>
        <v>36</v>
      </c>
      <c r="J4039">
        <f>ABS(D4039-D4040)</f>
        <v>20</v>
      </c>
      <c r="K4039">
        <f>AVERAGE(D4039:D4043)</f>
        <v>1</v>
      </c>
      <c r="L4039">
        <f>AVERAGE(D4039:D4058)</f>
        <v>1</v>
      </c>
      <c r="M4039">
        <f>K4039-L4039</f>
        <v>0</v>
      </c>
      <c r="N4039" t="str">
        <f>IF(K4039&gt;L4039,"HIGH ZONE BIAS",IF(K4039&lt;L4039,"LOW ZONE BIAS","EQUILIBRIUM"))</f>
        <v>EQUILIBRIUM</v>
      </c>
    </row>
    <row r="4040">
      <c r="A4040">
        <v>23531</v>
      </c>
      <c r="B4040" t="str">
        <v>2023-08-19</v>
      </c>
      <c r="C4040" t="str">
        <v>Midday</v>
      </c>
      <c r="D4040">
        <v>21</v>
      </c>
      <c r="E4040" t="str">
        <f>IF(MOD(D4040,2)=0,"EVEN","ODD")</f>
        <v>ODD</v>
      </c>
      <c r="F4040" t="str">
        <f>IF(D4040&lt;=18,"LOW (1-18)","HIGH (19-36)")</f>
        <v>HIGH (19-36)</v>
      </c>
      <c r="G4040">
        <f>INT((D4040-1)/6)+1</f>
        <v>4</v>
      </c>
      <c r="H4040">
        <f>MOD(D4040-1,6)+1</f>
        <v>3</v>
      </c>
      <c r="I4040">
        <f>37-D4040</f>
        <v>16</v>
      </c>
      <c r="J4040">
        <f>ABS(D4040-D4041)</f>
        <v>13</v>
      </c>
      <c r="K4040">
        <f>AVERAGE(D4040:D4044)</f>
        <v>21</v>
      </c>
      <c r="L4040">
        <f>AVERAGE(D4040:D4059)</f>
        <v>21</v>
      </c>
      <c r="M4040">
        <f>K4040-L4040</f>
        <v>0</v>
      </c>
      <c r="N4040" t="str">
        <f>IF(K4040&gt;L4040,"HIGH ZONE BIAS",IF(K4040&lt;L4040,"LOW ZONE BIAS","EQUILIBRIUM"))</f>
        <v>EQUILIBRIUM</v>
      </c>
    </row>
    <row r="4041">
      <c r="A4041">
        <v>23530</v>
      </c>
      <c r="B4041" t="str">
        <v>2023-08-19</v>
      </c>
      <c r="C4041" t="str">
        <v>Morning</v>
      </c>
      <c r="D4041">
        <v>8</v>
      </c>
      <c r="E4041" t="str">
        <f>IF(MOD(D4041,2)=0,"EVEN","ODD")</f>
        <v>EVEN</v>
      </c>
      <c r="F4041" t="str">
        <f>IF(D4041&lt;=18,"LOW (1-18)","HIGH (19-36)")</f>
        <v>LOW (1-18)</v>
      </c>
      <c r="G4041">
        <f>INT((D4041-1)/6)+1</f>
        <v>2</v>
      </c>
      <c r="H4041">
        <f>MOD(D4041-1,6)+1</f>
        <v>2</v>
      </c>
      <c r="I4041">
        <f>37-D4041</f>
        <v>29</v>
      </c>
      <c r="J4041">
        <f>ABS(D4041-D4042)</f>
        <v>23</v>
      </c>
      <c r="K4041">
        <f>AVERAGE(D4041:D4045)</f>
        <v>8</v>
      </c>
      <c r="L4041">
        <f>AVERAGE(D4041:D4060)</f>
        <v>8</v>
      </c>
      <c r="M4041">
        <f>K4041-L4041</f>
        <v>0</v>
      </c>
      <c r="N4041" t="str">
        <f>IF(K4041&gt;L4041,"HIGH ZONE BIAS",IF(K4041&lt;L4041,"LOW ZONE BIAS","EQUILIBRIUM"))</f>
        <v>EQUILIBRIUM</v>
      </c>
    </row>
    <row r="4042">
      <c r="A4042">
        <v>23529</v>
      </c>
      <c r="B4042" t="str">
        <v>2023-08-18</v>
      </c>
      <c r="C4042" t="str">
        <v>Evening</v>
      </c>
      <c r="D4042">
        <v>31</v>
      </c>
      <c r="E4042" t="str">
        <f>IF(MOD(D4042,2)=0,"EVEN","ODD")</f>
        <v>ODD</v>
      </c>
      <c r="F4042" t="str">
        <f>IF(D4042&lt;=18,"LOW (1-18)","HIGH (19-36)")</f>
        <v>HIGH (19-36)</v>
      </c>
      <c r="G4042">
        <f>INT((D4042-1)/6)+1</f>
        <v>6</v>
      </c>
      <c r="H4042">
        <f>MOD(D4042-1,6)+1</f>
        <v>1</v>
      </c>
      <c r="I4042">
        <f>37-D4042</f>
        <v>6</v>
      </c>
      <c r="J4042">
        <f>ABS(D4042-D4043)</f>
        <v>8</v>
      </c>
      <c r="K4042">
        <f>AVERAGE(D4042:D4046)</f>
        <v>31</v>
      </c>
      <c r="L4042">
        <f>AVERAGE(D4042:D4061)</f>
        <v>31</v>
      </c>
      <c r="M4042">
        <f>K4042-L4042</f>
        <v>0</v>
      </c>
      <c r="N4042" t="str">
        <f>IF(K4042&gt;L4042,"HIGH ZONE BIAS",IF(K4042&lt;L4042,"LOW ZONE BIAS","EQUILIBRIUM"))</f>
        <v>EQUILIBRIUM</v>
      </c>
    </row>
    <row r="4043">
      <c r="A4043">
        <v>23528</v>
      </c>
      <c r="B4043" t="str">
        <v>2023-08-18</v>
      </c>
      <c r="C4043" t="str">
        <v>Afternoon</v>
      </c>
      <c r="D4043">
        <v>23</v>
      </c>
      <c r="E4043" t="str">
        <f>IF(MOD(D4043,2)=0,"EVEN","ODD")</f>
        <v>ODD</v>
      </c>
      <c r="F4043" t="str">
        <f>IF(D4043&lt;=18,"LOW (1-18)","HIGH (19-36)")</f>
        <v>HIGH (19-36)</v>
      </c>
      <c r="G4043">
        <f>INT((D4043-1)/6)+1</f>
        <v>4</v>
      </c>
      <c r="H4043">
        <f>MOD(D4043-1,6)+1</f>
        <v>5</v>
      </c>
      <c r="I4043">
        <f>37-D4043</f>
        <v>14</v>
      </c>
      <c r="J4043">
        <f>ABS(D4043-D4044)</f>
        <v>14</v>
      </c>
      <c r="K4043">
        <f>AVERAGE(D4043:D4047)</f>
        <v>23</v>
      </c>
      <c r="L4043">
        <f>AVERAGE(D4043:D4062)</f>
        <v>23</v>
      </c>
      <c r="M4043">
        <f>K4043-L4043</f>
        <v>0</v>
      </c>
      <c r="N4043" t="str">
        <f>IF(K4043&gt;L4043,"HIGH ZONE BIAS",IF(K4043&lt;L4043,"LOW ZONE BIAS","EQUILIBRIUM"))</f>
        <v>EQUILIBRIUM</v>
      </c>
    </row>
    <row r="4044">
      <c r="A4044">
        <v>23527</v>
      </c>
      <c r="B4044" t="str">
        <v>2023-08-18</v>
      </c>
      <c r="C4044" t="str">
        <v>Midday</v>
      </c>
      <c r="D4044">
        <v>9</v>
      </c>
      <c r="E4044" t="str">
        <f>IF(MOD(D4044,2)=0,"EVEN","ODD")</f>
        <v>ODD</v>
      </c>
      <c r="F4044" t="str">
        <f>IF(D4044&lt;=18,"LOW (1-18)","HIGH (19-36)")</f>
        <v>LOW (1-18)</v>
      </c>
      <c r="G4044">
        <f>INT((D4044-1)/6)+1</f>
        <v>2</v>
      </c>
      <c r="H4044">
        <f>MOD(D4044-1,6)+1</f>
        <v>3</v>
      </c>
      <c r="I4044">
        <f>37-D4044</f>
        <v>28</v>
      </c>
      <c r="J4044">
        <f>ABS(D4044-D4045)</f>
        <v>16</v>
      </c>
      <c r="K4044">
        <f>AVERAGE(D4044:D4048)</f>
        <v>9</v>
      </c>
      <c r="L4044">
        <f>AVERAGE(D4044:D4063)</f>
        <v>9</v>
      </c>
      <c r="M4044">
        <f>K4044-L4044</f>
        <v>0</v>
      </c>
      <c r="N4044" t="str">
        <f>IF(K4044&gt;L4044,"HIGH ZONE BIAS",IF(K4044&lt;L4044,"LOW ZONE BIAS","EQUILIBRIUM"))</f>
        <v>EQUILIBRIUM</v>
      </c>
    </row>
    <row r="4045">
      <c r="A4045">
        <v>23526</v>
      </c>
      <c r="B4045" t="str">
        <v>2023-08-18</v>
      </c>
      <c r="C4045" t="str">
        <v>Morning</v>
      </c>
      <c r="D4045">
        <v>25</v>
      </c>
      <c r="E4045" t="str">
        <f>IF(MOD(D4045,2)=0,"EVEN","ODD")</f>
        <v>ODD</v>
      </c>
      <c r="F4045" t="str">
        <f>IF(D4045&lt;=18,"LOW (1-18)","HIGH (19-36)")</f>
        <v>HIGH (19-36)</v>
      </c>
      <c r="G4045">
        <f>INT((D4045-1)/6)+1</f>
        <v>5</v>
      </c>
      <c r="H4045">
        <f>MOD(D4045-1,6)+1</f>
        <v>1</v>
      </c>
      <c r="I4045">
        <f>37-D4045</f>
        <v>12</v>
      </c>
      <c r="J4045">
        <f>ABS(D4045-D4046)</f>
        <v>24</v>
      </c>
      <c r="K4045">
        <f>AVERAGE(D4045:D4049)</f>
        <v>25</v>
      </c>
      <c r="L4045">
        <f>AVERAGE(D4045:D4064)</f>
        <v>25</v>
      </c>
      <c r="M4045">
        <f>K4045-L4045</f>
        <v>0</v>
      </c>
      <c r="N4045" t="str">
        <f>IF(K4045&gt;L4045,"HIGH ZONE BIAS",IF(K4045&lt;L4045,"LOW ZONE BIAS","EQUILIBRIUM"))</f>
        <v>EQUILIBRIUM</v>
      </c>
    </row>
    <row r="4046">
      <c r="A4046">
        <v>23525</v>
      </c>
      <c r="B4046" t="str">
        <v>2023-08-17</v>
      </c>
      <c r="C4046" t="str">
        <v>Evening</v>
      </c>
      <c r="D4046">
        <v>1</v>
      </c>
      <c r="E4046" t="str">
        <f>IF(MOD(D4046,2)=0,"EVEN","ODD")</f>
        <v>ODD</v>
      </c>
      <c r="F4046" t="str">
        <f>IF(D4046&lt;=18,"LOW (1-18)","HIGH (19-36)")</f>
        <v>LOW (1-18)</v>
      </c>
      <c r="G4046">
        <f>INT((D4046-1)/6)+1</f>
        <v>1</v>
      </c>
      <c r="H4046">
        <f>MOD(D4046-1,6)+1</f>
        <v>1</v>
      </c>
      <c r="I4046">
        <f>37-D4046</f>
        <v>36</v>
      </c>
      <c r="J4046">
        <f>ABS(D4046-D4047)</f>
        <v>8</v>
      </c>
      <c r="K4046">
        <f>AVERAGE(D4046:D4050)</f>
        <v>1</v>
      </c>
      <c r="L4046">
        <f>AVERAGE(D4046:D4065)</f>
        <v>1</v>
      </c>
      <c r="M4046">
        <f>K4046-L4046</f>
        <v>0</v>
      </c>
      <c r="N4046" t="str">
        <f>IF(K4046&gt;L4046,"HIGH ZONE BIAS",IF(K4046&lt;L4046,"LOW ZONE BIAS","EQUILIBRIUM"))</f>
        <v>EQUILIBRIUM</v>
      </c>
    </row>
    <row r="4047">
      <c r="A4047">
        <v>23524</v>
      </c>
      <c r="B4047" t="str">
        <v>2023-08-17</v>
      </c>
      <c r="C4047" t="str">
        <v>Afternoon</v>
      </c>
      <c r="D4047">
        <v>9</v>
      </c>
      <c r="E4047" t="str">
        <f>IF(MOD(D4047,2)=0,"EVEN","ODD")</f>
        <v>ODD</v>
      </c>
      <c r="F4047" t="str">
        <f>IF(D4047&lt;=18,"LOW (1-18)","HIGH (19-36)")</f>
        <v>LOW (1-18)</v>
      </c>
      <c r="G4047">
        <f>INT((D4047-1)/6)+1</f>
        <v>2</v>
      </c>
      <c r="H4047">
        <f>MOD(D4047-1,6)+1</f>
        <v>3</v>
      </c>
      <c r="I4047">
        <f>37-D4047</f>
        <v>28</v>
      </c>
      <c r="J4047">
        <f>ABS(D4047-D4048)</f>
        <v>20</v>
      </c>
      <c r="K4047">
        <f>AVERAGE(D4047:D4051)</f>
        <v>9</v>
      </c>
      <c r="L4047">
        <f>AVERAGE(D4047:D4066)</f>
        <v>9</v>
      </c>
      <c r="M4047">
        <f>K4047-L4047</f>
        <v>0</v>
      </c>
      <c r="N4047" t="str">
        <f>IF(K4047&gt;L4047,"HIGH ZONE BIAS",IF(K4047&lt;L4047,"LOW ZONE BIAS","EQUILIBRIUM"))</f>
        <v>EQUILIBRIUM</v>
      </c>
    </row>
    <row r="4048">
      <c r="A4048">
        <v>23523</v>
      </c>
      <c r="B4048" t="str">
        <v>2023-08-17</v>
      </c>
      <c r="C4048" t="str">
        <v>Midday</v>
      </c>
      <c r="D4048">
        <v>29</v>
      </c>
      <c r="E4048" t="str">
        <f>IF(MOD(D4048,2)=0,"EVEN","ODD")</f>
        <v>ODD</v>
      </c>
      <c r="F4048" t="str">
        <f>IF(D4048&lt;=18,"LOW (1-18)","HIGH (19-36)")</f>
        <v>HIGH (19-36)</v>
      </c>
      <c r="G4048">
        <f>INT((D4048-1)/6)+1</f>
        <v>5</v>
      </c>
      <c r="H4048">
        <f>MOD(D4048-1,6)+1</f>
        <v>5</v>
      </c>
      <c r="I4048">
        <f>37-D4048</f>
        <v>8</v>
      </c>
      <c r="J4048">
        <f>ABS(D4048-D4049)</f>
        <v>9</v>
      </c>
      <c r="K4048">
        <f>AVERAGE(D4048:D4052)</f>
        <v>29</v>
      </c>
      <c r="L4048">
        <f>AVERAGE(D4048:D4067)</f>
        <v>29</v>
      </c>
      <c r="M4048">
        <f>K4048-L4048</f>
        <v>0</v>
      </c>
      <c r="N4048" t="str">
        <f>IF(K4048&gt;L4048,"HIGH ZONE BIAS",IF(K4048&lt;L4048,"LOW ZONE BIAS","EQUILIBRIUM"))</f>
        <v>EQUILIBRIUM</v>
      </c>
    </row>
    <row r="4049">
      <c r="A4049">
        <v>23522</v>
      </c>
      <c r="B4049" t="str">
        <v>2023-08-17</v>
      </c>
      <c r="C4049" t="str">
        <v>Morning</v>
      </c>
      <c r="D4049">
        <v>20</v>
      </c>
      <c r="E4049" t="str">
        <f>IF(MOD(D4049,2)=0,"EVEN","ODD")</f>
        <v>EVEN</v>
      </c>
      <c r="F4049" t="str">
        <f>IF(D4049&lt;=18,"LOW (1-18)","HIGH (19-36)")</f>
        <v>HIGH (19-36)</v>
      </c>
      <c r="G4049">
        <f>INT((D4049-1)/6)+1</f>
        <v>4</v>
      </c>
      <c r="H4049">
        <f>MOD(D4049-1,6)+1</f>
        <v>2</v>
      </c>
      <c r="I4049">
        <f>37-D4049</f>
        <v>17</v>
      </c>
      <c r="J4049">
        <f>ABS(D4049-D4050)</f>
        <v>16</v>
      </c>
      <c r="K4049">
        <f>AVERAGE(D4049:D4053)</f>
        <v>20</v>
      </c>
      <c r="L4049">
        <f>AVERAGE(D4049:D4068)</f>
        <v>20</v>
      </c>
      <c r="M4049">
        <f>K4049-L4049</f>
        <v>0</v>
      </c>
      <c r="N4049" t="str">
        <f>IF(K4049&gt;L4049,"HIGH ZONE BIAS",IF(K4049&lt;L4049,"LOW ZONE BIAS","EQUILIBRIUM"))</f>
        <v>EQUILIBRIUM</v>
      </c>
    </row>
    <row r="4050">
      <c r="A4050">
        <v>23521</v>
      </c>
      <c r="B4050" t="str">
        <v>2023-08-16</v>
      </c>
      <c r="C4050" t="str">
        <v>Evening</v>
      </c>
      <c r="D4050">
        <v>4</v>
      </c>
      <c r="E4050" t="str">
        <f>IF(MOD(D4050,2)=0,"EVEN","ODD")</f>
        <v>EVEN</v>
      </c>
      <c r="F4050" t="str">
        <f>IF(D4050&lt;=18,"LOW (1-18)","HIGH (19-36)")</f>
        <v>LOW (1-18)</v>
      </c>
      <c r="G4050">
        <f>INT((D4050-1)/6)+1</f>
        <v>1</v>
      </c>
      <c r="H4050">
        <f>MOD(D4050-1,6)+1</f>
        <v>4</v>
      </c>
      <c r="I4050">
        <f>37-D4050</f>
        <v>33</v>
      </c>
      <c r="J4050">
        <f>ABS(D4050-D4051)</f>
        <v>27</v>
      </c>
      <c r="K4050">
        <f>AVERAGE(D4050:D4054)</f>
        <v>4</v>
      </c>
      <c r="L4050">
        <f>AVERAGE(D4050:D4069)</f>
        <v>4</v>
      </c>
      <c r="M4050">
        <f>K4050-L4050</f>
        <v>0</v>
      </c>
      <c r="N4050" t="str">
        <f>IF(K4050&gt;L4050,"HIGH ZONE BIAS",IF(K4050&lt;L4050,"LOW ZONE BIAS","EQUILIBRIUM"))</f>
        <v>EQUILIBRIUM</v>
      </c>
    </row>
    <row r="4051">
      <c r="A4051">
        <v>23520</v>
      </c>
      <c r="B4051" t="str">
        <v>2023-08-16</v>
      </c>
      <c r="C4051" t="str">
        <v>Afternoon</v>
      </c>
      <c r="D4051">
        <v>31</v>
      </c>
      <c r="E4051" t="str">
        <f>IF(MOD(D4051,2)=0,"EVEN","ODD")</f>
        <v>ODD</v>
      </c>
      <c r="F4051" t="str">
        <f>IF(D4051&lt;=18,"LOW (1-18)","HIGH (19-36)")</f>
        <v>HIGH (19-36)</v>
      </c>
      <c r="G4051">
        <f>INT((D4051-1)/6)+1</f>
        <v>6</v>
      </c>
      <c r="H4051">
        <f>MOD(D4051-1,6)+1</f>
        <v>1</v>
      </c>
      <c r="I4051">
        <f>37-D4051</f>
        <v>6</v>
      </c>
      <c r="J4051">
        <f>ABS(D4051-D4052)</f>
        <v>4</v>
      </c>
      <c r="K4051">
        <f>AVERAGE(D4051:D4055)</f>
        <v>31</v>
      </c>
      <c r="L4051">
        <f>AVERAGE(D4051:D4070)</f>
        <v>31</v>
      </c>
      <c r="M4051">
        <f>K4051-L4051</f>
        <v>0</v>
      </c>
      <c r="N4051" t="str">
        <f>IF(K4051&gt;L4051,"HIGH ZONE BIAS",IF(K4051&lt;L4051,"LOW ZONE BIAS","EQUILIBRIUM"))</f>
        <v>EQUILIBRIUM</v>
      </c>
    </row>
    <row r="4052">
      <c r="A4052">
        <v>23519</v>
      </c>
      <c r="B4052" t="str">
        <v>2023-08-16</v>
      </c>
      <c r="C4052" t="str">
        <v>Midday</v>
      </c>
      <c r="D4052">
        <v>27</v>
      </c>
      <c r="E4052" t="str">
        <f>IF(MOD(D4052,2)=0,"EVEN","ODD")</f>
        <v>ODD</v>
      </c>
      <c r="F4052" t="str">
        <f>IF(D4052&lt;=18,"LOW (1-18)","HIGH (19-36)")</f>
        <v>HIGH (19-36)</v>
      </c>
      <c r="G4052">
        <f>INT((D4052-1)/6)+1</f>
        <v>5</v>
      </c>
      <c r="H4052">
        <f>MOD(D4052-1,6)+1</f>
        <v>3</v>
      </c>
      <c r="I4052">
        <f>37-D4052</f>
        <v>10</v>
      </c>
      <c r="J4052">
        <f>ABS(D4052-D4053)</f>
        <v>9</v>
      </c>
      <c r="K4052">
        <f>AVERAGE(D4052:D4056)</f>
        <v>27</v>
      </c>
      <c r="L4052">
        <f>AVERAGE(D4052:D4071)</f>
        <v>27</v>
      </c>
      <c r="M4052">
        <f>K4052-L4052</f>
        <v>0</v>
      </c>
      <c r="N4052" t="str">
        <f>IF(K4052&gt;L4052,"HIGH ZONE BIAS",IF(K4052&lt;L4052,"LOW ZONE BIAS","EQUILIBRIUM"))</f>
        <v>EQUILIBRIUM</v>
      </c>
    </row>
    <row r="4053">
      <c r="A4053">
        <v>23518</v>
      </c>
      <c r="B4053" t="str">
        <v>2023-08-16</v>
      </c>
      <c r="C4053" t="str">
        <v>Morning</v>
      </c>
      <c r="D4053">
        <v>36</v>
      </c>
      <c r="E4053" t="str">
        <f>IF(MOD(D4053,2)=0,"EVEN","ODD")</f>
        <v>EVEN</v>
      </c>
      <c r="F4053" t="str">
        <f>IF(D4053&lt;=18,"LOW (1-18)","HIGH (19-36)")</f>
        <v>HIGH (19-36)</v>
      </c>
      <c r="G4053">
        <f>INT((D4053-1)/6)+1</f>
        <v>6</v>
      </c>
      <c r="H4053">
        <f>MOD(D4053-1,6)+1</f>
        <v>6</v>
      </c>
      <c r="I4053">
        <f>37-D4053</f>
        <v>1</v>
      </c>
      <c r="J4053">
        <f>ABS(D4053-D4054)</f>
        <v>16</v>
      </c>
      <c r="K4053">
        <f>AVERAGE(D4053:D4057)</f>
        <v>36</v>
      </c>
      <c r="L4053">
        <f>AVERAGE(D4053:D4072)</f>
        <v>36</v>
      </c>
      <c r="M4053">
        <f>K4053-L4053</f>
        <v>0</v>
      </c>
      <c r="N4053" t="str">
        <f>IF(K4053&gt;L4053,"HIGH ZONE BIAS",IF(K4053&lt;L4053,"LOW ZONE BIAS","EQUILIBRIUM"))</f>
        <v>EQUILIBRIUM</v>
      </c>
    </row>
    <row r="4054">
      <c r="A4054">
        <v>23517</v>
      </c>
      <c r="B4054" t="str">
        <v>2023-08-15</v>
      </c>
      <c r="C4054" t="str">
        <v>Evening</v>
      </c>
      <c r="D4054">
        <v>20</v>
      </c>
      <c r="E4054" t="str">
        <f>IF(MOD(D4054,2)=0,"EVEN","ODD")</f>
        <v>EVEN</v>
      </c>
      <c r="F4054" t="str">
        <f>IF(D4054&lt;=18,"LOW (1-18)","HIGH (19-36)")</f>
        <v>HIGH (19-36)</v>
      </c>
      <c r="G4054">
        <f>INT((D4054-1)/6)+1</f>
        <v>4</v>
      </c>
      <c r="H4054">
        <f>MOD(D4054-1,6)+1</f>
        <v>2</v>
      </c>
      <c r="I4054">
        <f>37-D4054</f>
        <v>17</v>
      </c>
      <c r="J4054">
        <f>ABS(D4054-D4055)</f>
        <v>7</v>
      </c>
      <c r="K4054">
        <f>AVERAGE(D4054:D4058)</f>
        <v>20</v>
      </c>
      <c r="L4054">
        <f>AVERAGE(D4054:D4073)</f>
        <v>20</v>
      </c>
      <c r="M4054">
        <f>K4054-L4054</f>
        <v>0</v>
      </c>
      <c r="N4054" t="str">
        <f>IF(K4054&gt;L4054,"HIGH ZONE BIAS",IF(K4054&lt;L4054,"LOW ZONE BIAS","EQUILIBRIUM"))</f>
        <v>EQUILIBRIUM</v>
      </c>
    </row>
    <row r="4055">
      <c r="A4055">
        <v>23516</v>
      </c>
      <c r="B4055" t="str">
        <v>2023-08-15</v>
      </c>
      <c r="C4055" t="str">
        <v>Afternoon</v>
      </c>
      <c r="D4055">
        <v>27</v>
      </c>
      <c r="E4055" t="str">
        <f>IF(MOD(D4055,2)=0,"EVEN","ODD")</f>
        <v>ODD</v>
      </c>
      <c r="F4055" t="str">
        <f>IF(D4055&lt;=18,"LOW (1-18)","HIGH (19-36)")</f>
        <v>HIGH (19-36)</v>
      </c>
      <c r="G4055">
        <f>INT((D4055-1)/6)+1</f>
        <v>5</v>
      </c>
      <c r="H4055">
        <f>MOD(D4055-1,6)+1</f>
        <v>3</v>
      </c>
      <c r="I4055">
        <f>37-D4055</f>
        <v>10</v>
      </c>
      <c r="J4055">
        <f>ABS(D4055-D4056)</f>
        <v>6</v>
      </c>
      <c r="K4055">
        <f>AVERAGE(D4055:D4059)</f>
        <v>27</v>
      </c>
      <c r="L4055">
        <f>AVERAGE(D4055:D4074)</f>
        <v>27</v>
      </c>
      <c r="M4055">
        <f>K4055-L4055</f>
        <v>0</v>
      </c>
      <c r="N4055" t="str">
        <f>IF(K4055&gt;L4055,"HIGH ZONE BIAS",IF(K4055&lt;L4055,"LOW ZONE BIAS","EQUILIBRIUM"))</f>
        <v>EQUILIBRIUM</v>
      </c>
    </row>
    <row r="4056">
      <c r="A4056">
        <v>23515</v>
      </c>
      <c r="B4056" t="str">
        <v>2023-08-15</v>
      </c>
      <c r="C4056" t="str">
        <v>Midday</v>
      </c>
      <c r="D4056">
        <v>21</v>
      </c>
      <c r="E4056" t="str">
        <f>IF(MOD(D4056,2)=0,"EVEN","ODD")</f>
        <v>ODD</v>
      </c>
      <c r="F4056" t="str">
        <f>IF(D4056&lt;=18,"LOW (1-18)","HIGH (19-36)")</f>
        <v>HIGH (19-36)</v>
      </c>
      <c r="G4056">
        <f>INT((D4056-1)/6)+1</f>
        <v>4</v>
      </c>
      <c r="H4056">
        <f>MOD(D4056-1,6)+1</f>
        <v>3</v>
      </c>
      <c r="I4056">
        <f>37-D4056</f>
        <v>16</v>
      </c>
      <c r="J4056">
        <f>ABS(D4056-D4057)</f>
        <v>11</v>
      </c>
      <c r="K4056">
        <f>AVERAGE(D4056:D4060)</f>
        <v>21</v>
      </c>
      <c r="L4056">
        <f>AVERAGE(D4056:D4075)</f>
        <v>21</v>
      </c>
      <c r="M4056">
        <f>K4056-L4056</f>
        <v>0</v>
      </c>
      <c r="N4056" t="str">
        <f>IF(K4056&gt;L4056,"HIGH ZONE BIAS",IF(K4056&lt;L4056,"LOW ZONE BIAS","EQUILIBRIUM"))</f>
        <v>EQUILIBRIUM</v>
      </c>
    </row>
    <row r="4057">
      <c r="A4057">
        <v>23514</v>
      </c>
      <c r="B4057" t="str">
        <v>2023-08-15</v>
      </c>
      <c r="C4057" t="str">
        <v>Morning</v>
      </c>
      <c r="D4057">
        <v>10</v>
      </c>
      <c r="E4057" t="str">
        <f>IF(MOD(D4057,2)=0,"EVEN","ODD")</f>
        <v>EVEN</v>
      </c>
      <c r="F4057" t="str">
        <f>IF(D4057&lt;=18,"LOW (1-18)","HIGH (19-36)")</f>
        <v>LOW (1-18)</v>
      </c>
      <c r="G4057">
        <f>INT((D4057-1)/6)+1</f>
        <v>2</v>
      </c>
      <c r="H4057">
        <f>MOD(D4057-1,6)+1</f>
        <v>4</v>
      </c>
      <c r="I4057">
        <f>37-D4057</f>
        <v>27</v>
      </c>
      <c r="J4057">
        <f>ABS(D4057-D4058)</f>
        <v>22</v>
      </c>
      <c r="K4057">
        <f>AVERAGE(D4057:D4061)</f>
        <v>10</v>
      </c>
      <c r="L4057">
        <f>AVERAGE(D4057:D4076)</f>
        <v>10</v>
      </c>
      <c r="M4057">
        <f>K4057-L4057</f>
        <v>0</v>
      </c>
      <c r="N4057" t="str">
        <f>IF(K4057&gt;L4057,"HIGH ZONE BIAS",IF(K4057&lt;L4057,"LOW ZONE BIAS","EQUILIBRIUM"))</f>
        <v>EQUILIBRIUM</v>
      </c>
    </row>
    <row r="4058">
      <c r="A4058">
        <v>23513</v>
      </c>
      <c r="B4058" t="str">
        <v>2023-08-14</v>
      </c>
      <c r="C4058" t="str">
        <v>Evening</v>
      </c>
      <c r="D4058">
        <v>32</v>
      </c>
      <c r="E4058" t="str">
        <f>IF(MOD(D4058,2)=0,"EVEN","ODD")</f>
        <v>EVEN</v>
      </c>
      <c r="F4058" t="str">
        <f>IF(D4058&lt;=18,"LOW (1-18)","HIGH (19-36)")</f>
        <v>HIGH (19-36)</v>
      </c>
      <c r="G4058">
        <f>INT((D4058-1)/6)+1</f>
        <v>6</v>
      </c>
      <c r="H4058">
        <f>MOD(D4058-1,6)+1</f>
        <v>2</v>
      </c>
      <c r="I4058">
        <f>37-D4058</f>
        <v>5</v>
      </c>
      <c r="J4058">
        <f>ABS(D4058-D4059)</f>
        <v>14</v>
      </c>
      <c r="K4058">
        <f>AVERAGE(D4058:D4062)</f>
        <v>32</v>
      </c>
      <c r="L4058">
        <f>AVERAGE(D4058:D4077)</f>
        <v>32</v>
      </c>
      <c r="M4058">
        <f>K4058-L4058</f>
        <v>0</v>
      </c>
      <c r="N4058" t="str">
        <f>IF(K4058&gt;L4058,"HIGH ZONE BIAS",IF(K4058&lt;L4058,"LOW ZONE BIAS","EQUILIBRIUM"))</f>
        <v>EQUILIBRIUM</v>
      </c>
    </row>
    <row r="4059">
      <c r="A4059">
        <v>23512</v>
      </c>
      <c r="B4059" t="str">
        <v>2023-08-14</v>
      </c>
      <c r="C4059" t="str">
        <v>Afternoon</v>
      </c>
      <c r="D4059">
        <v>18</v>
      </c>
      <c r="E4059" t="str">
        <f>IF(MOD(D4059,2)=0,"EVEN","ODD")</f>
        <v>EVEN</v>
      </c>
      <c r="F4059" t="str">
        <f>IF(D4059&lt;=18,"LOW (1-18)","HIGH (19-36)")</f>
        <v>LOW (1-18)</v>
      </c>
      <c r="G4059">
        <f>INT((D4059-1)/6)+1</f>
        <v>3</v>
      </c>
      <c r="H4059">
        <f>MOD(D4059-1,6)+1</f>
        <v>6</v>
      </c>
      <c r="I4059">
        <f>37-D4059</f>
        <v>19</v>
      </c>
      <c r="J4059">
        <f>ABS(D4059-D4060)</f>
        <v>14</v>
      </c>
      <c r="K4059">
        <f>AVERAGE(D4059:D4063)</f>
        <v>18</v>
      </c>
      <c r="L4059">
        <f>AVERAGE(D4059:D4078)</f>
        <v>18</v>
      </c>
      <c r="M4059">
        <f>K4059-L4059</f>
        <v>0</v>
      </c>
      <c r="N4059" t="str">
        <f>IF(K4059&gt;L4059,"HIGH ZONE BIAS",IF(K4059&lt;L4059,"LOW ZONE BIAS","EQUILIBRIUM"))</f>
        <v>EQUILIBRIUM</v>
      </c>
    </row>
    <row r="4060">
      <c r="A4060">
        <v>23511</v>
      </c>
      <c r="B4060" t="str">
        <v>2023-08-14</v>
      </c>
      <c r="C4060" t="str">
        <v>Midday</v>
      </c>
      <c r="D4060">
        <v>4</v>
      </c>
      <c r="E4060" t="str">
        <f>IF(MOD(D4060,2)=0,"EVEN","ODD")</f>
        <v>EVEN</v>
      </c>
      <c r="F4060" t="str">
        <f>IF(D4060&lt;=18,"LOW (1-18)","HIGH (19-36)")</f>
        <v>LOW (1-18)</v>
      </c>
      <c r="G4060">
        <f>INT((D4060-1)/6)+1</f>
        <v>1</v>
      </c>
      <c r="H4060">
        <f>MOD(D4060-1,6)+1</f>
        <v>4</v>
      </c>
      <c r="I4060">
        <f>37-D4060</f>
        <v>33</v>
      </c>
      <c r="J4060">
        <f>ABS(D4060-D4061)</f>
        <v>1</v>
      </c>
      <c r="K4060">
        <f>AVERAGE(D4060:D4064)</f>
        <v>4</v>
      </c>
      <c r="L4060">
        <f>AVERAGE(D4060:D4079)</f>
        <v>4</v>
      </c>
      <c r="M4060">
        <f>K4060-L4060</f>
        <v>0</v>
      </c>
      <c r="N4060" t="str">
        <f>IF(K4060&gt;L4060,"HIGH ZONE BIAS",IF(K4060&lt;L4060,"LOW ZONE BIAS","EQUILIBRIUM"))</f>
        <v>EQUILIBRIUM</v>
      </c>
    </row>
    <row r="4061">
      <c r="A4061">
        <v>23510</v>
      </c>
      <c r="B4061" t="str">
        <v>2023-08-14</v>
      </c>
      <c r="C4061" t="str">
        <v>Morning</v>
      </c>
      <c r="D4061">
        <v>3</v>
      </c>
      <c r="E4061" t="str">
        <f>IF(MOD(D4061,2)=0,"EVEN","ODD")</f>
        <v>ODD</v>
      </c>
      <c r="F4061" t="str">
        <f>IF(D4061&lt;=18,"LOW (1-18)","HIGH (19-36)")</f>
        <v>LOW (1-18)</v>
      </c>
      <c r="G4061">
        <f>INT((D4061-1)/6)+1</f>
        <v>1</v>
      </c>
      <c r="H4061">
        <f>MOD(D4061-1,6)+1</f>
        <v>3</v>
      </c>
      <c r="I4061">
        <f>37-D4061</f>
        <v>34</v>
      </c>
      <c r="J4061">
        <f>ABS(D4061-D4062)</f>
        <v>30</v>
      </c>
      <c r="K4061">
        <f>AVERAGE(D4061:D4065)</f>
        <v>3</v>
      </c>
      <c r="L4061">
        <f>AVERAGE(D4061:D4080)</f>
        <v>3</v>
      </c>
      <c r="M4061">
        <f>K4061-L4061</f>
        <v>0</v>
      </c>
      <c r="N4061" t="str">
        <f>IF(K4061&gt;L4061,"HIGH ZONE BIAS",IF(K4061&lt;L4061,"LOW ZONE BIAS","EQUILIBRIUM"))</f>
        <v>EQUILIBRIUM</v>
      </c>
    </row>
    <row r="4062">
      <c r="A4062">
        <v>23509</v>
      </c>
      <c r="B4062" t="str">
        <v>2023-08-12</v>
      </c>
      <c r="C4062" t="str">
        <v>Evening</v>
      </c>
      <c r="D4062">
        <v>33</v>
      </c>
      <c r="E4062" t="str">
        <f>IF(MOD(D4062,2)=0,"EVEN","ODD")</f>
        <v>ODD</v>
      </c>
      <c r="F4062" t="str">
        <f>IF(D4062&lt;=18,"LOW (1-18)","HIGH (19-36)")</f>
        <v>HIGH (19-36)</v>
      </c>
      <c r="G4062">
        <f>INT((D4062-1)/6)+1</f>
        <v>6</v>
      </c>
      <c r="H4062">
        <f>MOD(D4062-1,6)+1</f>
        <v>3</v>
      </c>
      <c r="I4062">
        <f>37-D4062</f>
        <v>4</v>
      </c>
      <c r="J4062">
        <f>ABS(D4062-D4063)</f>
        <v>11</v>
      </c>
      <c r="K4062">
        <f>AVERAGE(D4062:D4066)</f>
        <v>33</v>
      </c>
      <c r="L4062">
        <f>AVERAGE(D4062:D4081)</f>
        <v>33</v>
      </c>
      <c r="M4062">
        <f>K4062-L4062</f>
        <v>0</v>
      </c>
      <c r="N4062" t="str">
        <f>IF(K4062&gt;L4062,"HIGH ZONE BIAS",IF(K4062&lt;L4062,"LOW ZONE BIAS","EQUILIBRIUM"))</f>
        <v>EQUILIBRIUM</v>
      </c>
    </row>
    <row r="4063">
      <c r="A4063">
        <v>23508</v>
      </c>
      <c r="B4063" t="str">
        <v>2023-08-12</v>
      </c>
      <c r="C4063" t="str">
        <v>Afternoon</v>
      </c>
      <c r="D4063">
        <v>22</v>
      </c>
      <c r="E4063" t="str">
        <f>IF(MOD(D4063,2)=0,"EVEN","ODD")</f>
        <v>EVEN</v>
      </c>
      <c r="F4063" t="str">
        <f>IF(D4063&lt;=18,"LOW (1-18)","HIGH (19-36)")</f>
        <v>HIGH (19-36)</v>
      </c>
      <c r="G4063">
        <f>INT((D4063-1)/6)+1</f>
        <v>4</v>
      </c>
      <c r="H4063">
        <f>MOD(D4063-1,6)+1</f>
        <v>4</v>
      </c>
      <c r="I4063">
        <f>37-D4063</f>
        <v>15</v>
      </c>
      <c r="J4063">
        <f>ABS(D4063-D4064)</f>
        <v>8</v>
      </c>
      <c r="K4063">
        <f>AVERAGE(D4063:D4067)</f>
        <v>22</v>
      </c>
      <c r="L4063">
        <f>AVERAGE(D4063:D4082)</f>
        <v>22</v>
      </c>
      <c r="M4063">
        <f>K4063-L4063</f>
        <v>0</v>
      </c>
      <c r="N4063" t="str">
        <f>IF(K4063&gt;L4063,"HIGH ZONE BIAS",IF(K4063&lt;L4063,"LOW ZONE BIAS","EQUILIBRIUM"))</f>
        <v>EQUILIBRIUM</v>
      </c>
    </row>
    <row r="4064">
      <c r="A4064">
        <v>23507</v>
      </c>
      <c r="B4064" t="str">
        <v>2023-08-12</v>
      </c>
      <c r="C4064" t="str">
        <v>Midday</v>
      </c>
      <c r="D4064">
        <v>30</v>
      </c>
      <c r="E4064" t="str">
        <f>IF(MOD(D4064,2)=0,"EVEN","ODD")</f>
        <v>EVEN</v>
      </c>
      <c r="F4064" t="str">
        <f>IF(D4064&lt;=18,"LOW (1-18)","HIGH (19-36)")</f>
        <v>HIGH (19-36)</v>
      </c>
      <c r="G4064">
        <f>INT((D4064-1)/6)+1</f>
        <v>5</v>
      </c>
      <c r="H4064">
        <f>MOD(D4064-1,6)+1</f>
        <v>6</v>
      </c>
      <c r="I4064">
        <f>37-D4064</f>
        <v>7</v>
      </c>
      <c r="J4064">
        <f>ABS(D4064-D4065)</f>
        <v>9</v>
      </c>
      <c r="K4064">
        <f>AVERAGE(D4064:D4068)</f>
        <v>30</v>
      </c>
      <c r="L4064">
        <f>AVERAGE(D4064:D4083)</f>
        <v>30</v>
      </c>
      <c r="M4064">
        <f>K4064-L4064</f>
        <v>0</v>
      </c>
      <c r="N4064" t="str">
        <f>IF(K4064&gt;L4064,"HIGH ZONE BIAS",IF(K4064&lt;L4064,"LOW ZONE BIAS","EQUILIBRIUM"))</f>
        <v>EQUILIBRIUM</v>
      </c>
    </row>
    <row r="4065">
      <c r="A4065">
        <v>23506</v>
      </c>
      <c r="B4065" t="str">
        <v>2023-08-12</v>
      </c>
      <c r="C4065" t="str">
        <v>Morning</v>
      </c>
      <c r="D4065">
        <v>21</v>
      </c>
      <c r="E4065" t="str">
        <f>IF(MOD(D4065,2)=0,"EVEN","ODD")</f>
        <v>ODD</v>
      </c>
      <c r="F4065" t="str">
        <f>IF(D4065&lt;=18,"LOW (1-18)","HIGH (19-36)")</f>
        <v>HIGH (19-36)</v>
      </c>
      <c r="G4065">
        <f>INT((D4065-1)/6)+1</f>
        <v>4</v>
      </c>
      <c r="H4065">
        <f>MOD(D4065-1,6)+1</f>
        <v>3</v>
      </c>
      <c r="I4065">
        <f>37-D4065</f>
        <v>16</v>
      </c>
      <c r="J4065">
        <f>ABS(D4065-D4066)</f>
        <v>12</v>
      </c>
      <c r="K4065">
        <f>AVERAGE(D4065:D4069)</f>
        <v>21</v>
      </c>
      <c r="L4065">
        <f>AVERAGE(D4065:D4084)</f>
        <v>21</v>
      </c>
      <c r="M4065">
        <f>K4065-L4065</f>
        <v>0</v>
      </c>
      <c r="N4065" t="str">
        <f>IF(K4065&gt;L4065,"HIGH ZONE BIAS",IF(K4065&lt;L4065,"LOW ZONE BIAS","EQUILIBRIUM"))</f>
        <v>EQUILIBRIUM</v>
      </c>
    </row>
    <row r="4066">
      <c r="A4066">
        <v>23505</v>
      </c>
      <c r="B4066" t="str">
        <v>2023-08-11</v>
      </c>
      <c r="C4066" t="str">
        <v>Evening</v>
      </c>
      <c r="D4066">
        <v>33</v>
      </c>
      <c r="E4066" t="str">
        <f>IF(MOD(D4066,2)=0,"EVEN","ODD")</f>
        <v>ODD</v>
      </c>
      <c r="F4066" t="str">
        <f>IF(D4066&lt;=18,"LOW (1-18)","HIGH (19-36)")</f>
        <v>HIGH (19-36)</v>
      </c>
      <c r="G4066">
        <f>INT((D4066-1)/6)+1</f>
        <v>6</v>
      </c>
      <c r="H4066">
        <f>MOD(D4066-1,6)+1</f>
        <v>3</v>
      </c>
      <c r="I4066">
        <f>37-D4066</f>
        <v>4</v>
      </c>
      <c r="J4066">
        <f>ABS(D4066-D4067)</f>
        <v>2</v>
      </c>
      <c r="K4066">
        <f>AVERAGE(D4066:D4070)</f>
        <v>33</v>
      </c>
      <c r="L4066">
        <f>AVERAGE(D4066:D4085)</f>
        <v>33</v>
      </c>
      <c r="M4066">
        <f>K4066-L4066</f>
        <v>0</v>
      </c>
      <c r="N4066" t="str">
        <f>IF(K4066&gt;L4066,"HIGH ZONE BIAS",IF(K4066&lt;L4066,"LOW ZONE BIAS","EQUILIBRIUM"))</f>
        <v>EQUILIBRIUM</v>
      </c>
    </row>
    <row r="4067">
      <c r="A4067">
        <v>23504</v>
      </c>
      <c r="B4067" t="str">
        <v>2023-08-11</v>
      </c>
      <c r="C4067" t="str">
        <v>Afternoon</v>
      </c>
      <c r="D4067">
        <v>31</v>
      </c>
      <c r="E4067" t="str">
        <f>IF(MOD(D4067,2)=0,"EVEN","ODD")</f>
        <v>ODD</v>
      </c>
      <c r="F4067" t="str">
        <f>IF(D4067&lt;=18,"LOW (1-18)","HIGH (19-36)")</f>
        <v>HIGH (19-36)</v>
      </c>
      <c r="G4067">
        <f>INT((D4067-1)/6)+1</f>
        <v>6</v>
      </c>
      <c r="H4067">
        <f>MOD(D4067-1,6)+1</f>
        <v>1</v>
      </c>
      <c r="I4067">
        <f>37-D4067</f>
        <v>6</v>
      </c>
      <c r="J4067">
        <f>ABS(D4067-D4068)</f>
        <v>30</v>
      </c>
      <c r="K4067">
        <f>AVERAGE(D4067:D4071)</f>
        <v>31</v>
      </c>
      <c r="L4067">
        <f>AVERAGE(D4067:D4086)</f>
        <v>31</v>
      </c>
      <c r="M4067">
        <f>K4067-L4067</f>
        <v>0</v>
      </c>
      <c r="N4067" t="str">
        <f>IF(K4067&gt;L4067,"HIGH ZONE BIAS",IF(K4067&lt;L4067,"LOW ZONE BIAS","EQUILIBRIUM"))</f>
        <v>EQUILIBRIUM</v>
      </c>
    </row>
    <row r="4068">
      <c r="A4068">
        <v>23503</v>
      </c>
      <c r="B4068" t="str">
        <v>2023-08-11</v>
      </c>
      <c r="C4068" t="str">
        <v>Midday</v>
      </c>
      <c r="D4068">
        <v>1</v>
      </c>
      <c r="E4068" t="str">
        <f>IF(MOD(D4068,2)=0,"EVEN","ODD")</f>
        <v>ODD</v>
      </c>
      <c r="F4068" t="str">
        <f>IF(D4068&lt;=18,"LOW (1-18)","HIGH (19-36)")</f>
        <v>LOW (1-18)</v>
      </c>
      <c r="G4068">
        <f>INT((D4068-1)/6)+1</f>
        <v>1</v>
      </c>
      <c r="H4068">
        <f>MOD(D4068-1,6)+1</f>
        <v>1</v>
      </c>
      <c r="I4068">
        <f>37-D4068</f>
        <v>36</v>
      </c>
      <c r="J4068">
        <f>ABS(D4068-D4069)</f>
        <v>20</v>
      </c>
      <c r="K4068">
        <f>AVERAGE(D4068:D4072)</f>
        <v>1</v>
      </c>
      <c r="L4068">
        <f>AVERAGE(D4068:D4087)</f>
        <v>1</v>
      </c>
      <c r="M4068">
        <f>K4068-L4068</f>
        <v>0</v>
      </c>
      <c r="N4068" t="str">
        <f>IF(K4068&gt;L4068,"HIGH ZONE BIAS",IF(K4068&lt;L4068,"LOW ZONE BIAS","EQUILIBRIUM"))</f>
        <v>EQUILIBRIUM</v>
      </c>
    </row>
    <row r="4069">
      <c r="A4069">
        <v>23502</v>
      </c>
      <c r="B4069" t="str">
        <v>2023-08-11</v>
      </c>
      <c r="C4069" t="str">
        <v>Morning</v>
      </c>
      <c r="D4069">
        <v>21</v>
      </c>
      <c r="E4069" t="str">
        <f>IF(MOD(D4069,2)=0,"EVEN","ODD")</f>
        <v>ODD</v>
      </c>
      <c r="F4069" t="str">
        <f>IF(D4069&lt;=18,"LOW (1-18)","HIGH (19-36)")</f>
        <v>HIGH (19-36)</v>
      </c>
      <c r="G4069">
        <f>INT((D4069-1)/6)+1</f>
        <v>4</v>
      </c>
      <c r="H4069">
        <f>MOD(D4069-1,6)+1</f>
        <v>3</v>
      </c>
      <c r="I4069">
        <f>37-D4069</f>
        <v>16</v>
      </c>
      <c r="J4069">
        <f>ABS(D4069-D4070)</f>
        <v>5</v>
      </c>
      <c r="K4069">
        <f>AVERAGE(D4069:D4073)</f>
        <v>21</v>
      </c>
      <c r="L4069">
        <f>AVERAGE(D4069:D4088)</f>
        <v>21</v>
      </c>
      <c r="M4069">
        <f>K4069-L4069</f>
        <v>0</v>
      </c>
      <c r="N4069" t="str">
        <f>IF(K4069&gt;L4069,"HIGH ZONE BIAS",IF(K4069&lt;L4069,"LOW ZONE BIAS","EQUILIBRIUM"))</f>
        <v>EQUILIBRIUM</v>
      </c>
    </row>
    <row r="4070">
      <c r="A4070">
        <v>23501</v>
      </c>
      <c r="B4070" t="str">
        <v>2023-08-10</v>
      </c>
      <c r="C4070" t="str">
        <v>Evening</v>
      </c>
      <c r="D4070">
        <v>16</v>
      </c>
      <c r="E4070" t="str">
        <f>IF(MOD(D4070,2)=0,"EVEN","ODD")</f>
        <v>EVEN</v>
      </c>
      <c r="F4070" t="str">
        <f>IF(D4070&lt;=18,"LOW (1-18)","HIGH (19-36)")</f>
        <v>LOW (1-18)</v>
      </c>
      <c r="G4070">
        <f>INT((D4070-1)/6)+1</f>
        <v>3</v>
      </c>
      <c r="H4070">
        <f>MOD(D4070-1,6)+1</f>
        <v>4</v>
      </c>
      <c r="I4070">
        <f>37-D4070</f>
        <v>21</v>
      </c>
      <c r="J4070">
        <f>ABS(D4070-D4071)</f>
        <v>11</v>
      </c>
      <c r="K4070">
        <f>AVERAGE(D4070:D4074)</f>
        <v>16</v>
      </c>
      <c r="L4070">
        <f>AVERAGE(D4070:D4089)</f>
        <v>16</v>
      </c>
      <c r="M4070">
        <f>K4070-L4070</f>
        <v>0</v>
      </c>
      <c r="N4070" t="str">
        <f>IF(K4070&gt;L4070,"HIGH ZONE BIAS",IF(K4070&lt;L4070,"LOW ZONE BIAS","EQUILIBRIUM"))</f>
        <v>EQUILIBRIUM</v>
      </c>
    </row>
    <row r="4071">
      <c r="A4071">
        <v>23500</v>
      </c>
      <c r="B4071" t="str">
        <v>2023-08-10</v>
      </c>
      <c r="C4071" t="str">
        <v>Afternoon</v>
      </c>
      <c r="D4071">
        <v>27</v>
      </c>
      <c r="E4071" t="str">
        <f>IF(MOD(D4071,2)=0,"EVEN","ODD")</f>
        <v>ODD</v>
      </c>
      <c r="F4071" t="str">
        <f>IF(D4071&lt;=18,"LOW (1-18)","HIGH (19-36)")</f>
        <v>HIGH (19-36)</v>
      </c>
      <c r="G4071">
        <f>INT((D4071-1)/6)+1</f>
        <v>5</v>
      </c>
      <c r="H4071">
        <f>MOD(D4071-1,6)+1</f>
        <v>3</v>
      </c>
      <c r="I4071">
        <f>37-D4071</f>
        <v>10</v>
      </c>
      <c r="J4071">
        <f>ABS(D4071-D4072)</f>
        <v>25</v>
      </c>
      <c r="K4071">
        <f>AVERAGE(D4071:D4075)</f>
        <v>27</v>
      </c>
      <c r="L4071">
        <f>AVERAGE(D4071:D4090)</f>
        <v>27</v>
      </c>
      <c r="M4071">
        <f>K4071-L4071</f>
        <v>0</v>
      </c>
      <c r="N4071" t="str">
        <f>IF(K4071&gt;L4071,"HIGH ZONE BIAS",IF(K4071&lt;L4071,"LOW ZONE BIAS","EQUILIBRIUM"))</f>
        <v>EQUILIBRIUM</v>
      </c>
    </row>
    <row r="4072">
      <c r="A4072">
        <v>23499</v>
      </c>
      <c r="B4072" t="str">
        <v>2023-08-10</v>
      </c>
      <c r="C4072" t="str">
        <v>Midday</v>
      </c>
      <c r="D4072">
        <v>2</v>
      </c>
      <c r="E4072" t="str">
        <f>IF(MOD(D4072,2)=0,"EVEN","ODD")</f>
        <v>EVEN</v>
      </c>
      <c r="F4072" t="str">
        <f>IF(D4072&lt;=18,"LOW (1-18)","HIGH (19-36)")</f>
        <v>LOW (1-18)</v>
      </c>
      <c r="G4072">
        <f>INT((D4072-1)/6)+1</f>
        <v>1</v>
      </c>
      <c r="H4072">
        <f>MOD(D4072-1,6)+1</f>
        <v>2</v>
      </c>
      <c r="I4072">
        <f>37-D4072</f>
        <v>35</v>
      </c>
      <c r="J4072">
        <f>ABS(D4072-D4073)</f>
        <v>34</v>
      </c>
      <c r="K4072">
        <f>AVERAGE(D4072:D4076)</f>
        <v>2</v>
      </c>
      <c r="L4072">
        <f>AVERAGE(D4072:D4091)</f>
        <v>2</v>
      </c>
      <c r="M4072">
        <f>K4072-L4072</f>
        <v>0</v>
      </c>
      <c r="N4072" t="str">
        <f>IF(K4072&gt;L4072,"HIGH ZONE BIAS",IF(K4072&lt;L4072,"LOW ZONE BIAS","EQUILIBRIUM"))</f>
        <v>EQUILIBRIUM</v>
      </c>
    </row>
    <row r="4073">
      <c r="A4073">
        <v>23498</v>
      </c>
      <c r="B4073" t="str">
        <v>2023-08-10</v>
      </c>
      <c r="C4073" t="str">
        <v>Morning</v>
      </c>
      <c r="D4073">
        <v>36</v>
      </c>
      <c r="E4073" t="str">
        <f>IF(MOD(D4073,2)=0,"EVEN","ODD")</f>
        <v>EVEN</v>
      </c>
      <c r="F4073" t="str">
        <f>IF(D4073&lt;=18,"LOW (1-18)","HIGH (19-36)")</f>
        <v>HIGH (19-36)</v>
      </c>
      <c r="G4073">
        <f>INT((D4073-1)/6)+1</f>
        <v>6</v>
      </c>
      <c r="H4073">
        <f>MOD(D4073-1,6)+1</f>
        <v>6</v>
      </c>
      <c r="I4073">
        <f>37-D4073</f>
        <v>1</v>
      </c>
      <c r="J4073">
        <f>ABS(D4073-D4074)</f>
        <v>31</v>
      </c>
      <c r="K4073">
        <f>AVERAGE(D4073:D4077)</f>
        <v>36</v>
      </c>
      <c r="L4073">
        <f>AVERAGE(D4073:D4092)</f>
        <v>36</v>
      </c>
      <c r="M4073">
        <f>K4073-L4073</f>
        <v>0</v>
      </c>
      <c r="N4073" t="str">
        <f>IF(K4073&gt;L4073,"HIGH ZONE BIAS",IF(K4073&lt;L4073,"LOW ZONE BIAS","EQUILIBRIUM"))</f>
        <v>EQUILIBRIUM</v>
      </c>
    </row>
    <row r="4074">
      <c r="A4074">
        <v>23497</v>
      </c>
      <c r="B4074" t="str">
        <v>2023-08-09</v>
      </c>
      <c r="C4074" t="str">
        <v>Evening</v>
      </c>
      <c r="D4074">
        <v>5</v>
      </c>
      <c r="E4074" t="str">
        <f>IF(MOD(D4074,2)=0,"EVEN","ODD")</f>
        <v>ODD</v>
      </c>
      <c r="F4074" t="str">
        <f>IF(D4074&lt;=18,"LOW (1-18)","HIGH (19-36)")</f>
        <v>LOW (1-18)</v>
      </c>
      <c r="G4074">
        <f>INT((D4074-1)/6)+1</f>
        <v>1</v>
      </c>
      <c r="H4074">
        <f>MOD(D4074-1,6)+1</f>
        <v>5</v>
      </c>
      <c r="I4074">
        <f>37-D4074</f>
        <v>32</v>
      </c>
      <c r="J4074">
        <f>ABS(D4074-D4075)</f>
        <v>3</v>
      </c>
      <c r="K4074">
        <f>AVERAGE(D4074:D4078)</f>
        <v>5</v>
      </c>
      <c r="L4074">
        <f>AVERAGE(D4074:D4093)</f>
        <v>5</v>
      </c>
      <c r="M4074">
        <f>K4074-L4074</f>
        <v>0</v>
      </c>
      <c r="N4074" t="str">
        <f>IF(K4074&gt;L4074,"HIGH ZONE BIAS",IF(K4074&lt;L4074,"LOW ZONE BIAS","EQUILIBRIUM"))</f>
        <v>EQUILIBRIUM</v>
      </c>
    </row>
    <row r="4075">
      <c r="A4075">
        <v>23496</v>
      </c>
      <c r="B4075" t="str">
        <v>2023-08-09</v>
      </c>
      <c r="C4075" t="str">
        <v>Afternoon</v>
      </c>
      <c r="D4075">
        <v>2</v>
      </c>
      <c r="E4075" t="str">
        <f>IF(MOD(D4075,2)=0,"EVEN","ODD")</f>
        <v>EVEN</v>
      </c>
      <c r="F4075" t="str">
        <f>IF(D4075&lt;=18,"LOW (1-18)","HIGH (19-36)")</f>
        <v>LOW (1-18)</v>
      </c>
      <c r="G4075">
        <f>INT((D4075-1)/6)+1</f>
        <v>1</v>
      </c>
      <c r="H4075">
        <f>MOD(D4075-1,6)+1</f>
        <v>2</v>
      </c>
      <c r="I4075">
        <f>37-D4075</f>
        <v>35</v>
      </c>
      <c r="J4075">
        <f>ABS(D4075-D4076)</f>
        <v>24</v>
      </c>
      <c r="K4075">
        <f>AVERAGE(D4075:D4079)</f>
        <v>2</v>
      </c>
      <c r="L4075">
        <f>AVERAGE(D4075:D4094)</f>
        <v>2</v>
      </c>
      <c r="M4075">
        <f>K4075-L4075</f>
        <v>0</v>
      </c>
      <c r="N4075" t="str">
        <f>IF(K4075&gt;L4075,"HIGH ZONE BIAS",IF(K4075&lt;L4075,"LOW ZONE BIAS","EQUILIBRIUM"))</f>
        <v>EQUILIBRIUM</v>
      </c>
    </row>
    <row r="4076">
      <c r="A4076">
        <v>23495</v>
      </c>
      <c r="B4076" t="str">
        <v>2023-08-09</v>
      </c>
      <c r="C4076" t="str">
        <v>Midday</v>
      </c>
      <c r="D4076">
        <v>26</v>
      </c>
      <c r="E4076" t="str">
        <f>IF(MOD(D4076,2)=0,"EVEN","ODD")</f>
        <v>EVEN</v>
      </c>
      <c r="F4076" t="str">
        <f>IF(D4076&lt;=18,"LOW (1-18)","HIGH (19-36)")</f>
        <v>HIGH (19-36)</v>
      </c>
      <c r="G4076">
        <f>INT((D4076-1)/6)+1</f>
        <v>5</v>
      </c>
      <c r="H4076">
        <f>MOD(D4076-1,6)+1</f>
        <v>2</v>
      </c>
      <c r="I4076">
        <f>37-D4076</f>
        <v>11</v>
      </c>
      <c r="J4076">
        <f>ABS(D4076-D4077)</f>
        <v>14</v>
      </c>
      <c r="K4076">
        <f>AVERAGE(D4076:D4080)</f>
        <v>26</v>
      </c>
      <c r="L4076">
        <f>AVERAGE(D4076:D4095)</f>
        <v>26</v>
      </c>
      <c r="M4076">
        <f>K4076-L4076</f>
        <v>0</v>
      </c>
      <c r="N4076" t="str">
        <f>IF(K4076&gt;L4076,"HIGH ZONE BIAS",IF(K4076&lt;L4076,"LOW ZONE BIAS","EQUILIBRIUM"))</f>
        <v>EQUILIBRIUM</v>
      </c>
    </row>
    <row r="4077">
      <c r="A4077">
        <v>23494</v>
      </c>
      <c r="B4077" t="str">
        <v>2023-08-09</v>
      </c>
      <c r="C4077" t="str">
        <v>Morning</v>
      </c>
      <c r="D4077">
        <v>12</v>
      </c>
      <c r="E4077" t="str">
        <f>IF(MOD(D4077,2)=0,"EVEN","ODD")</f>
        <v>EVEN</v>
      </c>
      <c r="F4077" t="str">
        <f>IF(D4077&lt;=18,"LOW (1-18)","HIGH (19-36)")</f>
        <v>LOW (1-18)</v>
      </c>
      <c r="G4077">
        <f>INT((D4077-1)/6)+1</f>
        <v>2</v>
      </c>
      <c r="H4077">
        <f>MOD(D4077-1,6)+1</f>
        <v>6</v>
      </c>
      <c r="I4077">
        <f>37-D4077</f>
        <v>25</v>
      </c>
      <c r="J4077">
        <f>ABS(D4077-D4078)</f>
        <v>21</v>
      </c>
      <c r="K4077">
        <f>AVERAGE(D4077:D4081)</f>
        <v>12</v>
      </c>
      <c r="L4077">
        <f>AVERAGE(D4077:D4096)</f>
        <v>12</v>
      </c>
      <c r="M4077">
        <f>K4077-L4077</f>
        <v>0</v>
      </c>
      <c r="N4077" t="str">
        <f>IF(K4077&gt;L4077,"HIGH ZONE BIAS",IF(K4077&lt;L4077,"LOW ZONE BIAS","EQUILIBRIUM"))</f>
        <v>EQUILIBRIUM</v>
      </c>
    </row>
    <row r="4078">
      <c r="A4078">
        <v>23493</v>
      </c>
      <c r="B4078" t="str">
        <v>2023-08-08</v>
      </c>
      <c r="C4078" t="str">
        <v>Evening</v>
      </c>
      <c r="D4078">
        <v>33</v>
      </c>
      <c r="E4078" t="str">
        <f>IF(MOD(D4078,2)=0,"EVEN","ODD")</f>
        <v>ODD</v>
      </c>
      <c r="F4078" t="str">
        <f>IF(D4078&lt;=18,"LOW (1-18)","HIGH (19-36)")</f>
        <v>HIGH (19-36)</v>
      </c>
      <c r="G4078">
        <f>INT((D4078-1)/6)+1</f>
        <v>6</v>
      </c>
      <c r="H4078">
        <f>MOD(D4078-1,6)+1</f>
        <v>3</v>
      </c>
      <c r="I4078">
        <f>37-D4078</f>
        <v>4</v>
      </c>
      <c r="J4078">
        <f>ABS(D4078-D4079)</f>
        <v>4</v>
      </c>
      <c r="K4078">
        <f>AVERAGE(D4078:D4082)</f>
        <v>33</v>
      </c>
      <c r="L4078">
        <f>AVERAGE(D4078:D4097)</f>
        <v>33</v>
      </c>
      <c r="M4078">
        <f>K4078-L4078</f>
        <v>0</v>
      </c>
      <c r="N4078" t="str">
        <f>IF(K4078&gt;L4078,"HIGH ZONE BIAS",IF(K4078&lt;L4078,"LOW ZONE BIAS","EQUILIBRIUM"))</f>
        <v>EQUILIBRIUM</v>
      </c>
    </row>
    <row r="4079">
      <c r="A4079">
        <v>23492</v>
      </c>
      <c r="B4079" t="str">
        <v>2023-08-08</v>
      </c>
      <c r="C4079" t="str">
        <v>Afternoon</v>
      </c>
      <c r="D4079">
        <v>29</v>
      </c>
      <c r="E4079" t="str">
        <f>IF(MOD(D4079,2)=0,"EVEN","ODD")</f>
        <v>ODD</v>
      </c>
      <c r="F4079" t="str">
        <f>IF(D4079&lt;=18,"LOW (1-18)","HIGH (19-36)")</f>
        <v>HIGH (19-36)</v>
      </c>
      <c r="G4079">
        <f>INT((D4079-1)/6)+1</f>
        <v>5</v>
      </c>
      <c r="H4079">
        <f>MOD(D4079-1,6)+1</f>
        <v>5</v>
      </c>
      <c r="I4079">
        <f>37-D4079</f>
        <v>8</v>
      </c>
      <c r="J4079">
        <f>ABS(D4079-D4080)</f>
        <v>8</v>
      </c>
      <c r="K4079">
        <f>AVERAGE(D4079:D4083)</f>
        <v>29</v>
      </c>
      <c r="L4079">
        <f>AVERAGE(D4079:D4098)</f>
        <v>29</v>
      </c>
      <c r="M4079">
        <f>K4079-L4079</f>
        <v>0</v>
      </c>
      <c r="N4079" t="str">
        <f>IF(K4079&gt;L4079,"HIGH ZONE BIAS",IF(K4079&lt;L4079,"LOW ZONE BIAS","EQUILIBRIUM"))</f>
        <v>EQUILIBRIUM</v>
      </c>
    </row>
    <row r="4080">
      <c r="A4080">
        <v>23491</v>
      </c>
      <c r="B4080" t="str">
        <v>2023-08-08</v>
      </c>
      <c r="C4080" t="str">
        <v>Midday</v>
      </c>
      <c r="D4080">
        <v>21</v>
      </c>
      <c r="E4080" t="str">
        <f>IF(MOD(D4080,2)=0,"EVEN","ODD")</f>
        <v>ODD</v>
      </c>
      <c r="F4080" t="str">
        <f>IF(D4080&lt;=18,"LOW (1-18)","HIGH (19-36)")</f>
        <v>HIGH (19-36)</v>
      </c>
      <c r="G4080">
        <f>INT((D4080-1)/6)+1</f>
        <v>4</v>
      </c>
      <c r="H4080">
        <f>MOD(D4080-1,6)+1</f>
        <v>3</v>
      </c>
      <c r="I4080">
        <f>37-D4080</f>
        <v>16</v>
      </c>
      <c r="J4080">
        <f>ABS(D4080-D4081)</f>
        <v>10</v>
      </c>
      <c r="K4080">
        <f>AVERAGE(D4080:D4084)</f>
        <v>21</v>
      </c>
      <c r="L4080">
        <f>AVERAGE(D4080:D4099)</f>
        <v>21</v>
      </c>
      <c r="M4080">
        <f>K4080-L4080</f>
        <v>0</v>
      </c>
      <c r="N4080" t="str">
        <f>IF(K4080&gt;L4080,"HIGH ZONE BIAS",IF(K4080&lt;L4080,"LOW ZONE BIAS","EQUILIBRIUM"))</f>
        <v>EQUILIBRIUM</v>
      </c>
    </row>
    <row r="4081">
      <c r="A4081">
        <v>23490</v>
      </c>
      <c r="B4081" t="str">
        <v>2023-08-08</v>
      </c>
      <c r="C4081" t="str">
        <v>Morning</v>
      </c>
      <c r="D4081">
        <v>31</v>
      </c>
      <c r="E4081" t="str">
        <f>IF(MOD(D4081,2)=0,"EVEN","ODD")</f>
        <v>ODD</v>
      </c>
      <c r="F4081" t="str">
        <f>IF(D4081&lt;=18,"LOW (1-18)","HIGH (19-36)")</f>
        <v>HIGH (19-36)</v>
      </c>
      <c r="G4081">
        <f>INT((D4081-1)/6)+1</f>
        <v>6</v>
      </c>
      <c r="H4081">
        <f>MOD(D4081-1,6)+1</f>
        <v>1</v>
      </c>
      <c r="I4081">
        <f>37-D4081</f>
        <v>6</v>
      </c>
      <c r="J4081">
        <f>ABS(D4081-D4082)</f>
        <v>6</v>
      </c>
      <c r="K4081">
        <f>AVERAGE(D4081:D4085)</f>
        <v>31</v>
      </c>
      <c r="L4081">
        <f>AVERAGE(D4081:D4100)</f>
        <v>31</v>
      </c>
      <c r="M4081">
        <f>K4081-L4081</f>
        <v>0</v>
      </c>
      <c r="N4081" t="str">
        <f>IF(K4081&gt;L4081,"HIGH ZONE BIAS",IF(K4081&lt;L4081,"LOW ZONE BIAS","EQUILIBRIUM"))</f>
        <v>EQUILIBRIUM</v>
      </c>
    </row>
    <row r="4082">
      <c r="A4082">
        <v>23489</v>
      </c>
      <c r="B4082" t="str">
        <v>2023-08-07</v>
      </c>
      <c r="C4082" t="str">
        <v>Evening</v>
      </c>
      <c r="D4082">
        <v>25</v>
      </c>
      <c r="E4082" t="str">
        <f>IF(MOD(D4082,2)=0,"EVEN","ODD")</f>
        <v>ODD</v>
      </c>
      <c r="F4082" t="str">
        <f>IF(D4082&lt;=18,"LOW (1-18)","HIGH (19-36)")</f>
        <v>HIGH (19-36)</v>
      </c>
      <c r="G4082">
        <f>INT((D4082-1)/6)+1</f>
        <v>5</v>
      </c>
      <c r="H4082">
        <f>MOD(D4082-1,6)+1</f>
        <v>1</v>
      </c>
      <c r="I4082">
        <f>37-D4082</f>
        <v>12</v>
      </c>
      <c r="J4082">
        <f>ABS(D4082-D4083)</f>
        <v>2</v>
      </c>
      <c r="K4082">
        <f>AVERAGE(D4082:D4086)</f>
        <v>25</v>
      </c>
      <c r="L4082">
        <f>AVERAGE(D4082:D4101)</f>
        <v>25</v>
      </c>
      <c r="M4082">
        <f>K4082-L4082</f>
        <v>0</v>
      </c>
      <c r="N4082" t="str">
        <f>IF(K4082&gt;L4082,"HIGH ZONE BIAS",IF(K4082&lt;L4082,"LOW ZONE BIAS","EQUILIBRIUM"))</f>
        <v>EQUILIBRIUM</v>
      </c>
    </row>
    <row r="4083">
      <c r="A4083">
        <v>23488</v>
      </c>
      <c r="B4083" t="str">
        <v>2023-08-07</v>
      </c>
      <c r="C4083" t="str">
        <v>Afternoon</v>
      </c>
      <c r="D4083">
        <v>23</v>
      </c>
      <c r="E4083" t="str">
        <f>IF(MOD(D4083,2)=0,"EVEN","ODD")</f>
        <v>ODD</v>
      </c>
      <c r="F4083" t="str">
        <f>IF(D4083&lt;=18,"LOW (1-18)","HIGH (19-36)")</f>
        <v>HIGH (19-36)</v>
      </c>
      <c r="G4083">
        <f>INT((D4083-1)/6)+1</f>
        <v>4</v>
      </c>
      <c r="H4083">
        <f>MOD(D4083-1,6)+1</f>
        <v>5</v>
      </c>
      <c r="I4083">
        <f>37-D4083</f>
        <v>14</v>
      </c>
      <c r="J4083">
        <f>ABS(D4083-D4084)</f>
        <v>21</v>
      </c>
      <c r="K4083">
        <f>AVERAGE(D4083:D4087)</f>
        <v>23</v>
      </c>
      <c r="L4083">
        <f>AVERAGE(D4083:D4102)</f>
        <v>23</v>
      </c>
      <c r="M4083">
        <f>K4083-L4083</f>
        <v>0</v>
      </c>
      <c r="N4083" t="str">
        <f>IF(K4083&gt;L4083,"HIGH ZONE BIAS",IF(K4083&lt;L4083,"LOW ZONE BIAS","EQUILIBRIUM"))</f>
        <v>EQUILIBRIUM</v>
      </c>
    </row>
    <row r="4084">
      <c r="A4084">
        <v>23487</v>
      </c>
      <c r="B4084" t="str">
        <v>2023-08-07</v>
      </c>
      <c r="C4084" t="str">
        <v>Midday</v>
      </c>
      <c r="D4084">
        <v>2</v>
      </c>
      <c r="E4084" t="str">
        <f>IF(MOD(D4084,2)=0,"EVEN","ODD")</f>
        <v>EVEN</v>
      </c>
      <c r="F4084" t="str">
        <f>IF(D4084&lt;=18,"LOW (1-18)","HIGH (19-36)")</f>
        <v>LOW (1-18)</v>
      </c>
      <c r="G4084">
        <f>INT((D4084-1)/6)+1</f>
        <v>1</v>
      </c>
      <c r="H4084">
        <f>MOD(D4084-1,6)+1</f>
        <v>2</v>
      </c>
      <c r="I4084">
        <f>37-D4084</f>
        <v>35</v>
      </c>
      <c r="J4084">
        <f>ABS(D4084-D4085)</f>
        <v>12</v>
      </c>
      <c r="K4084">
        <f>AVERAGE(D4084:D4088)</f>
        <v>2</v>
      </c>
      <c r="L4084">
        <f>AVERAGE(D4084:D4103)</f>
        <v>2</v>
      </c>
      <c r="M4084">
        <f>K4084-L4084</f>
        <v>0</v>
      </c>
      <c r="N4084" t="str">
        <f>IF(K4084&gt;L4084,"HIGH ZONE BIAS",IF(K4084&lt;L4084,"LOW ZONE BIAS","EQUILIBRIUM"))</f>
        <v>EQUILIBRIUM</v>
      </c>
    </row>
    <row r="4085">
      <c r="A4085">
        <v>23486</v>
      </c>
      <c r="B4085" t="str">
        <v>2023-08-07</v>
      </c>
      <c r="C4085" t="str">
        <v>Morning</v>
      </c>
      <c r="D4085">
        <v>14</v>
      </c>
      <c r="E4085" t="str">
        <f>IF(MOD(D4085,2)=0,"EVEN","ODD")</f>
        <v>EVEN</v>
      </c>
      <c r="F4085" t="str">
        <f>IF(D4085&lt;=18,"LOW (1-18)","HIGH (19-36)")</f>
        <v>LOW (1-18)</v>
      </c>
      <c r="G4085">
        <f>INT((D4085-1)/6)+1</f>
        <v>3</v>
      </c>
      <c r="H4085">
        <f>MOD(D4085-1,6)+1</f>
        <v>2</v>
      </c>
      <c r="I4085">
        <f>37-D4085</f>
        <v>23</v>
      </c>
      <c r="J4085">
        <f>ABS(D4085-D4086)</f>
        <v>3</v>
      </c>
      <c r="K4085">
        <f>AVERAGE(D4085:D4089)</f>
        <v>14</v>
      </c>
      <c r="L4085">
        <f>AVERAGE(D4085:D4104)</f>
        <v>14</v>
      </c>
      <c r="M4085">
        <f>K4085-L4085</f>
        <v>0</v>
      </c>
      <c r="N4085" t="str">
        <f>IF(K4085&gt;L4085,"HIGH ZONE BIAS",IF(K4085&lt;L4085,"LOW ZONE BIAS","EQUILIBRIUM"))</f>
        <v>EQUILIBRIUM</v>
      </c>
    </row>
    <row r="4086">
      <c r="A4086">
        <v>23485</v>
      </c>
      <c r="B4086" t="str">
        <v>2023-08-05</v>
      </c>
      <c r="C4086" t="str">
        <v>Evening</v>
      </c>
      <c r="D4086">
        <v>11</v>
      </c>
      <c r="E4086" t="str">
        <f>IF(MOD(D4086,2)=0,"EVEN","ODD")</f>
        <v>ODD</v>
      </c>
      <c r="F4086" t="str">
        <f>IF(D4086&lt;=18,"LOW (1-18)","HIGH (19-36)")</f>
        <v>LOW (1-18)</v>
      </c>
      <c r="G4086">
        <f>INT((D4086-1)/6)+1</f>
        <v>2</v>
      </c>
      <c r="H4086">
        <f>MOD(D4086-1,6)+1</f>
        <v>5</v>
      </c>
      <c r="I4086">
        <f>37-D4086</f>
        <v>26</v>
      </c>
      <c r="J4086">
        <f>ABS(D4086-D4087)</f>
        <v>20</v>
      </c>
      <c r="K4086">
        <f>AVERAGE(D4086:D4090)</f>
        <v>11</v>
      </c>
      <c r="L4086">
        <f>AVERAGE(D4086:D4105)</f>
        <v>11</v>
      </c>
      <c r="M4086">
        <f>K4086-L4086</f>
        <v>0</v>
      </c>
      <c r="N4086" t="str">
        <f>IF(K4086&gt;L4086,"HIGH ZONE BIAS",IF(K4086&lt;L4086,"LOW ZONE BIAS","EQUILIBRIUM"))</f>
        <v>EQUILIBRIUM</v>
      </c>
    </row>
    <row r="4087">
      <c r="A4087">
        <v>23484</v>
      </c>
      <c r="B4087" t="str">
        <v>2023-08-05</v>
      </c>
      <c r="C4087" t="str">
        <v>Afternoon</v>
      </c>
      <c r="D4087">
        <v>31</v>
      </c>
      <c r="E4087" t="str">
        <f>IF(MOD(D4087,2)=0,"EVEN","ODD")</f>
        <v>ODD</v>
      </c>
      <c r="F4087" t="str">
        <f>IF(D4087&lt;=18,"LOW (1-18)","HIGH (19-36)")</f>
        <v>HIGH (19-36)</v>
      </c>
      <c r="G4087">
        <f>INT((D4087-1)/6)+1</f>
        <v>6</v>
      </c>
      <c r="H4087">
        <f>MOD(D4087-1,6)+1</f>
        <v>1</v>
      </c>
      <c r="I4087">
        <f>37-D4087</f>
        <v>6</v>
      </c>
      <c r="J4087">
        <f>ABS(D4087-D4088)</f>
        <v>4</v>
      </c>
      <c r="K4087">
        <f>AVERAGE(D4087:D4091)</f>
        <v>31</v>
      </c>
      <c r="L4087">
        <f>AVERAGE(D4087:D4106)</f>
        <v>31</v>
      </c>
      <c r="M4087">
        <f>K4087-L4087</f>
        <v>0</v>
      </c>
      <c r="N4087" t="str">
        <f>IF(K4087&gt;L4087,"HIGH ZONE BIAS",IF(K4087&lt;L4087,"LOW ZONE BIAS","EQUILIBRIUM"))</f>
        <v>EQUILIBRIUM</v>
      </c>
    </row>
    <row r="4088">
      <c r="A4088">
        <v>23483</v>
      </c>
      <c r="B4088" t="str">
        <v>2023-08-05</v>
      </c>
      <c r="C4088" t="str">
        <v>Midday</v>
      </c>
      <c r="D4088">
        <v>35</v>
      </c>
      <c r="E4088" t="str">
        <f>IF(MOD(D4088,2)=0,"EVEN","ODD")</f>
        <v>ODD</v>
      </c>
      <c r="F4088" t="str">
        <f>IF(D4088&lt;=18,"LOW (1-18)","HIGH (19-36)")</f>
        <v>HIGH (19-36)</v>
      </c>
      <c r="G4088">
        <f>INT((D4088-1)/6)+1</f>
        <v>6</v>
      </c>
      <c r="H4088">
        <f>MOD(D4088-1,6)+1</f>
        <v>5</v>
      </c>
      <c r="I4088">
        <f>37-D4088</f>
        <v>2</v>
      </c>
      <c r="J4088">
        <f>ABS(D4088-D4089)</f>
        <v>23</v>
      </c>
      <c r="K4088">
        <f>AVERAGE(D4088:D4092)</f>
        <v>35</v>
      </c>
      <c r="L4088">
        <f>AVERAGE(D4088:D4107)</f>
        <v>35</v>
      </c>
      <c r="M4088">
        <f>K4088-L4088</f>
        <v>0</v>
      </c>
      <c r="N4088" t="str">
        <f>IF(K4088&gt;L4088,"HIGH ZONE BIAS",IF(K4088&lt;L4088,"LOW ZONE BIAS","EQUILIBRIUM"))</f>
        <v>EQUILIBRIUM</v>
      </c>
    </row>
    <row r="4089">
      <c r="A4089">
        <v>23482</v>
      </c>
      <c r="B4089" t="str">
        <v>2023-08-05</v>
      </c>
      <c r="C4089" t="str">
        <v>Morning</v>
      </c>
      <c r="D4089">
        <v>12</v>
      </c>
      <c r="E4089" t="str">
        <f>IF(MOD(D4089,2)=0,"EVEN","ODD")</f>
        <v>EVEN</v>
      </c>
      <c r="F4089" t="str">
        <f>IF(D4089&lt;=18,"LOW (1-18)","HIGH (19-36)")</f>
        <v>LOW (1-18)</v>
      </c>
      <c r="G4089">
        <f>INT((D4089-1)/6)+1</f>
        <v>2</v>
      </c>
      <c r="H4089">
        <f>MOD(D4089-1,6)+1</f>
        <v>6</v>
      </c>
      <c r="I4089">
        <f>37-D4089</f>
        <v>25</v>
      </c>
      <c r="J4089">
        <f>ABS(D4089-D4090)</f>
        <v>0</v>
      </c>
      <c r="K4089">
        <f>AVERAGE(D4089:D4093)</f>
        <v>12</v>
      </c>
      <c r="L4089">
        <f>AVERAGE(D4089:D4108)</f>
        <v>12</v>
      </c>
      <c r="M4089">
        <f>K4089-L4089</f>
        <v>0</v>
      </c>
      <c r="N4089" t="str">
        <f>IF(K4089&gt;L4089,"HIGH ZONE BIAS",IF(K4089&lt;L4089,"LOW ZONE BIAS","EQUILIBRIUM"))</f>
        <v>EQUILIBRIUM</v>
      </c>
    </row>
    <row r="4090">
      <c r="A4090">
        <v>23481</v>
      </c>
      <c r="B4090" t="str">
        <v>2023-08-04</v>
      </c>
      <c r="C4090" t="str">
        <v>Evening</v>
      </c>
      <c r="D4090">
        <v>12</v>
      </c>
      <c r="E4090" t="str">
        <f>IF(MOD(D4090,2)=0,"EVEN","ODD")</f>
        <v>EVEN</v>
      </c>
      <c r="F4090" t="str">
        <f>IF(D4090&lt;=18,"LOW (1-18)","HIGH (19-36)")</f>
        <v>LOW (1-18)</v>
      </c>
      <c r="G4090">
        <f>INT((D4090-1)/6)+1</f>
        <v>2</v>
      </c>
      <c r="H4090">
        <f>MOD(D4090-1,6)+1</f>
        <v>6</v>
      </c>
      <c r="I4090">
        <f>37-D4090</f>
        <v>25</v>
      </c>
      <c r="J4090">
        <f>ABS(D4090-D4091)</f>
        <v>10</v>
      </c>
      <c r="K4090">
        <f>AVERAGE(D4090:D4094)</f>
        <v>12</v>
      </c>
      <c r="L4090">
        <f>AVERAGE(D4090:D4109)</f>
        <v>12</v>
      </c>
      <c r="M4090">
        <f>K4090-L4090</f>
        <v>0</v>
      </c>
      <c r="N4090" t="str">
        <f>IF(K4090&gt;L4090,"HIGH ZONE BIAS",IF(K4090&lt;L4090,"LOW ZONE BIAS","EQUILIBRIUM"))</f>
        <v>EQUILIBRIUM</v>
      </c>
    </row>
    <row r="4091">
      <c r="A4091">
        <v>23480</v>
      </c>
      <c r="B4091" t="str">
        <v>2023-08-04</v>
      </c>
      <c r="C4091" t="str">
        <v>Afternoon</v>
      </c>
      <c r="D4091">
        <v>22</v>
      </c>
      <c r="E4091" t="str">
        <f>IF(MOD(D4091,2)=0,"EVEN","ODD")</f>
        <v>EVEN</v>
      </c>
      <c r="F4091" t="str">
        <f>IF(D4091&lt;=18,"LOW (1-18)","HIGH (19-36)")</f>
        <v>HIGH (19-36)</v>
      </c>
      <c r="G4091">
        <f>INT((D4091-1)/6)+1</f>
        <v>4</v>
      </c>
      <c r="H4091">
        <f>MOD(D4091-1,6)+1</f>
        <v>4</v>
      </c>
      <c r="I4091">
        <f>37-D4091</f>
        <v>15</v>
      </c>
      <c r="J4091">
        <f>ABS(D4091-D4092)</f>
        <v>6</v>
      </c>
      <c r="K4091">
        <f>AVERAGE(D4091:D4095)</f>
        <v>22</v>
      </c>
      <c r="L4091">
        <f>AVERAGE(D4091:D4110)</f>
        <v>22</v>
      </c>
      <c r="M4091">
        <f>K4091-L4091</f>
        <v>0</v>
      </c>
      <c r="N4091" t="str">
        <f>IF(K4091&gt;L4091,"HIGH ZONE BIAS",IF(K4091&lt;L4091,"LOW ZONE BIAS","EQUILIBRIUM"))</f>
        <v>EQUILIBRIUM</v>
      </c>
    </row>
    <row r="4092">
      <c r="A4092">
        <v>23479</v>
      </c>
      <c r="B4092" t="str">
        <v>2023-08-04</v>
      </c>
      <c r="C4092" t="str">
        <v>Midday</v>
      </c>
      <c r="D4092">
        <v>28</v>
      </c>
      <c r="E4092" t="str">
        <f>IF(MOD(D4092,2)=0,"EVEN","ODD")</f>
        <v>EVEN</v>
      </c>
      <c r="F4092" t="str">
        <f>IF(D4092&lt;=18,"LOW (1-18)","HIGH (19-36)")</f>
        <v>HIGH (19-36)</v>
      </c>
      <c r="G4092">
        <f>INT((D4092-1)/6)+1</f>
        <v>5</v>
      </c>
      <c r="H4092">
        <f>MOD(D4092-1,6)+1</f>
        <v>4</v>
      </c>
      <c r="I4092">
        <f>37-D4092</f>
        <v>9</v>
      </c>
      <c r="J4092">
        <f>ABS(D4092-D4093)</f>
        <v>15</v>
      </c>
      <c r="K4092">
        <f>AVERAGE(D4092:D4096)</f>
        <v>28</v>
      </c>
      <c r="L4092">
        <f>AVERAGE(D4092:D4111)</f>
        <v>28</v>
      </c>
      <c r="M4092">
        <f>K4092-L4092</f>
        <v>0</v>
      </c>
      <c r="N4092" t="str">
        <f>IF(K4092&gt;L4092,"HIGH ZONE BIAS",IF(K4092&lt;L4092,"LOW ZONE BIAS","EQUILIBRIUM"))</f>
        <v>EQUILIBRIUM</v>
      </c>
    </row>
    <row r="4093">
      <c r="A4093">
        <v>23478</v>
      </c>
      <c r="B4093" t="str">
        <v>2023-08-04</v>
      </c>
      <c r="C4093" t="str">
        <v>Morning</v>
      </c>
      <c r="D4093">
        <v>13</v>
      </c>
      <c r="E4093" t="str">
        <f>IF(MOD(D4093,2)=0,"EVEN","ODD")</f>
        <v>ODD</v>
      </c>
      <c r="F4093" t="str">
        <f>IF(D4093&lt;=18,"LOW (1-18)","HIGH (19-36)")</f>
        <v>LOW (1-18)</v>
      </c>
      <c r="G4093">
        <f>INT((D4093-1)/6)+1</f>
        <v>3</v>
      </c>
      <c r="H4093">
        <f>MOD(D4093-1,6)+1</f>
        <v>1</v>
      </c>
      <c r="I4093">
        <f>37-D4093</f>
        <v>24</v>
      </c>
      <c r="J4093">
        <f>ABS(D4093-D4094)</f>
        <v>11</v>
      </c>
      <c r="K4093">
        <f>AVERAGE(D4093:D4097)</f>
        <v>13</v>
      </c>
      <c r="L4093">
        <f>AVERAGE(D4093:D4112)</f>
        <v>13</v>
      </c>
      <c r="M4093">
        <f>K4093-L4093</f>
        <v>0</v>
      </c>
      <c r="N4093" t="str">
        <f>IF(K4093&gt;L4093,"HIGH ZONE BIAS",IF(K4093&lt;L4093,"LOW ZONE BIAS","EQUILIBRIUM"))</f>
        <v>EQUILIBRIUM</v>
      </c>
    </row>
    <row r="4094">
      <c r="A4094">
        <v>23477</v>
      </c>
      <c r="B4094" t="str">
        <v>2023-08-03</v>
      </c>
      <c r="C4094" t="str">
        <v>Evening</v>
      </c>
      <c r="D4094">
        <v>2</v>
      </c>
      <c r="E4094" t="str">
        <f>IF(MOD(D4094,2)=0,"EVEN","ODD")</f>
        <v>EVEN</v>
      </c>
      <c r="F4094" t="str">
        <f>IF(D4094&lt;=18,"LOW (1-18)","HIGH (19-36)")</f>
        <v>LOW (1-18)</v>
      </c>
      <c r="G4094">
        <f>INT((D4094-1)/6)+1</f>
        <v>1</v>
      </c>
      <c r="H4094">
        <f>MOD(D4094-1,6)+1</f>
        <v>2</v>
      </c>
      <c r="I4094">
        <f>37-D4094</f>
        <v>35</v>
      </c>
      <c r="J4094">
        <f>ABS(D4094-D4095)</f>
        <v>0</v>
      </c>
      <c r="K4094">
        <f>AVERAGE(D4094:D4098)</f>
        <v>2</v>
      </c>
      <c r="L4094">
        <f>AVERAGE(D4094:D4113)</f>
        <v>2</v>
      </c>
      <c r="M4094">
        <f>K4094-L4094</f>
        <v>0</v>
      </c>
      <c r="N4094" t="str">
        <f>IF(K4094&gt;L4094,"HIGH ZONE BIAS",IF(K4094&lt;L4094,"LOW ZONE BIAS","EQUILIBRIUM"))</f>
        <v>EQUILIBRIUM</v>
      </c>
    </row>
    <row r="4095">
      <c r="A4095">
        <v>23476</v>
      </c>
      <c r="B4095" t="str">
        <v>2023-08-03</v>
      </c>
      <c r="C4095" t="str">
        <v>Afternoon</v>
      </c>
      <c r="D4095">
        <v>2</v>
      </c>
      <c r="E4095" t="str">
        <f>IF(MOD(D4095,2)=0,"EVEN","ODD")</f>
        <v>EVEN</v>
      </c>
      <c r="F4095" t="str">
        <f>IF(D4095&lt;=18,"LOW (1-18)","HIGH (19-36)")</f>
        <v>LOW (1-18)</v>
      </c>
      <c r="G4095">
        <f>INT((D4095-1)/6)+1</f>
        <v>1</v>
      </c>
      <c r="H4095">
        <f>MOD(D4095-1,6)+1</f>
        <v>2</v>
      </c>
      <c r="I4095">
        <f>37-D4095</f>
        <v>35</v>
      </c>
      <c r="J4095">
        <f>ABS(D4095-D4096)</f>
        <v>3</v>
      </c>
      <c r="K4095">
        <f>AVERAGE(D4095:D4099)</f>
        <v>2</v>
      </c>
      <c r="L4095">
        <f>AVERAGE(D4095:D4114)</f>
        <v>2</v>
      </c>
      <c r="M4095">
        <f>K4095-L4095</f>
        <v>0</v>
      </c>
      <c r="N4095" t="str">
        <f>IF(K4095&gt;L4095,"HIGH ZONE BIAS",IF(K4095&lt;L4095,"LOW ZONE BIAS","EQUILIBRIUM"))</f>
        <v>EQUILIBRIUM</v>
      </c>
    </row>
    <row r="4096">
      <c r="A4096">
        <v>23475</v>
      </c>
      <c r="B4096" t="str">
        <v>2023-08-03</v>
      </c>
      <c r="C4096" t="str">
        <v>Midday</v>
      </c>
      <c r="D4096">
        <v>5</v>
      </c>
      <c r="E4096" t="str">
        <f>IF(MOD(D4096,2)=0,"EVEN","ODD")</f>
        <v>ODD</v>
      </c>
      <c r="F4096" t="str">
        <f>IF(D4096&lt;=18,"LOW (1-18)","HIGH (19-36)")</f>
        <v>LOW (1-18)</v>
      </c>
      <c r="G4096">
        <f>INT((D4096-1)/6)+1</f>
        <v>1</v>
      </c>
      <c r="H4096">
        <f>MOD(D4096-1,6)+1</f>
        <v>5</v>
      </c>
      <c r="I4096">
        <f>37-D4096</f>
        <v>32</v>
      </c>
      <c r="J4096">
        <f>ABS(D4096-D4097)</f>
        <v>10</v>
      </c>
      <c r="K4096">
        <f>AVERAGE(D4096:D4100)</f>
        <v>5</v>
      </c>
      <c r="L4096">
        <f>AVERAGE(D4096:D4115)</f>
        <v>5</v>
      </c>
      <c r="M4096">
        <f>K4096-L4096</f>
        <v>0</v>
      </c>
      <c r="N4096" t="str">
        <f>IF(K4096&gt;L4096,"HIGH ZONE BIAS",IF(K4096&lt;L4096,"LOW ZONE BIAS","EQUILIBRIUM"))</f>
        <v>EQUILIBRIUM</v>
      </c>
    </row>
    <row r="4097">
      <c r="A4097">
        <v>23474</v>
      </c>
      <c r="B4097" t="str">
        <v>2023-08-03</v>
      </c>
      <c r="C4097" t="str">
        <v>Morning</v>
      </c>
      <c r="D4097">
        <v>15</v>
      </c>
      <c r="E4097" t="str">
        <f>IF(MOD(D4097,2)=0,"EVEN","ODD")</f>
        <v>ODD</v>
      </c>
      <c r="F4097" t="str">
        <f>IF(D4097&lt;=18,"LOW (1-18)","HIGH (19-36)")</f>
        <v>LOW (1-18)</v>
      </c>
      <c r="G4097">
        <f>INT((D4097-1)/6)+1</f>
        <v>3</v>
      </c>
      <c r="H4097">
        <f>MOD(D4097-1,6)+1</f>
        <v>3</v>
      </c>
      <c r="I4097">
        <f>37-D4097</f>
        <v>22</v>
      </c>
      <c r="J4097">
        <f>ABS(D4097-D4098)</f>
        <v>13</v>
      </c>
      <c r="K4097">
        <f>AVERAGE(D4097:D4101)</f>
        <v>15</v>
      </c>
      <c r="L4097">
        <f>AVERAGE(D4097:D4116)</f>
        <v>15</v>
      </c>
      <c r="M4097">
        <f>K4097-L4097</f>
        <v>0</v>
      </c>
      <c r="N4097" t="str">
        <f>IF(K4097&gt;L4097,"HIGH ZONE BIAS",IF(K4097&lt;L4097,"LOW ZONE BIAS","EQUILIBRIUM"))</f>
        <v>EQUILIBRIUM</v>
      </c>
    </row>
    <row r="4098">
      <c r="A4098">
        <v>23473</v>
      </c>
      <c r="B4098" t="str">
        <v>2023-08-02</v>
      </c>
      <c r="C4098" t="str">
        <v>Evening</v>
      </c>
      <c r="D4098">
        <v>28</v>
      </c>
      <c r="E4098" t="str">
        <f>IF(MOD(D4098,2)=0,"EVEN","ODD")</f>
        <v>EVEN</v>
      </c>
      <c r="F4098" t="str">
        <f>IF(D4098&lt;=18,"LOW (1-18)","HIGH (19-36)")</f>
        <v>HIGH (19-36)</v>
      </c>
      <c r="G4098">
        <f>INT((D4098-1)/6)+1</f>
        <v>5</v>
      </c>
      <c r="H4098">
        <f>MOD(D4098-1,6)+1</f>
        <v>4</v>
      </c>
      <c r="I4098">
        <f>37-D4098</f>
        <v>9</v>
      </c>
      <c r="J4098">
        <f>ABS(D4098-D4099)</f>
        <v>21</v>
      </c>
      <c r="K4098">
        <f>AVERAGE(D4098:D4102)</f>
        <v>28</v>
      </c>
      <c r="L4098">
        <f>AVERAGE(D4098:D4117)</f>
        <v>28</v>
      </c>
      <c r="M4098">
        <f>K4098-L4098</f>
        <v>0</v>
      </c>
      <c r="N4098" t="str">
        <f>IF(K4098&gt;L4098,"HIGH ZONE BIAS",IF(K4098&lt;L4098,"LOW ZONE BIAS","EQUILIBRIUM"))</f>
        <v>EQUILIBRIUM</v>
      </c>
    </row>
    <row r="4099">
      <c r="A4099">
        <v>23472</v>
      </c>
      <c r="B4099" t="str">
        <v>2023-08-02</v>
      </c>
      <c r="C4099" t="str">
        <v>Afternoon</v>
      </c>
      <c r="D4099">
        <v>7</v>
      </c>
      <c r="E4099" t="str">
        <f>IF(MOD(D4099,2)=0,"EVEN","ODD")</f>
        <v>ODD</v>
      </c>
      <c r="F4099" t="str">
        <f>IF(D4099&lt;=18,"LOW (1-18)","HIGH (19-36)")</f>
        <v>LOW (1-18)</v>
      </c>
      <c r="G4099">
        <f>INT((D4099-1)/6)+1</f>
        <v>2</v>
      </c>
      <c r="H4099">
        <f>MOD(D4099-1,6)+1</f>
        <v>1</v>
      </c>
      <c r="I4099">
        <f>37-D4099</f>
        <v>30</v>
      </c>
      <c r="J4099">
        <f>ABS(D4099-D4100)</f>
        <v>24</v>
      </c>
      <c r="K4099">
        <f>AVERAGE(D4099:D4103)</f>
        <v>7</v>
      </c>
      <c r="L4099">
        <f>AVERAGE(D4099:D4118)</f>
        <v>7</v>
      </c>
      <c r="M4099">
        <f>K4099-L4099</f>
        <v>0</v>
      </c>
      <c r="N4099" t="str">
        <f>IF(K4099&gt;L4099,"HIGH ZONE BIAS",IF(K4099&lt;L4099,"LOW ZONE BIAS","EQUILIBRIUM"))</f>
        <v>EQUILIBRIUM</v>
      </c>
    </row>
    <row r="4100">
      <c r="A4100">
        <v>23471</v>
      </c>
      <c r="B4100" t="str">
        <v>2023-08-02</v>
      </c>
      <c r="C4100" t="str">
        <v>Midday</v>
      </c>
      <c r="D4100">
        <v>31</v>
      </c>
      <c r="E4100" t="str">
        <f>IF(MOD(D4100,2)=0,"EVEN","ODD")</f>
        <v>ODD</v>
      </c>
      <c r="F4100" t="str">
        <f>IF(D4100&lt;=18,"LOW (1-18)","HIGH (19-36)")</f>
        <v>HIGH (19-36)</v>
      </c>
      <c r="G4100">
        <f>INT((D4100-1)/6)+1</f>
        <v>6</v>
      </c>
      <c r="H4100">
        <f>MOD(D4100-1,6)+1</f>
        <v>1</v>
      </c>
      <c r="I4100">
        <f>37-D4100</f>
        <v>6</v>
      </c>
      <c r="J4100">
        <f>ABS(D4100-D4101)</f>
        <v>10</v>
      </c>
      <c r="K4100">
        <f>AVERAGE(D4100:D4104)</f>
        <v>31</v>
      </c>
      <c r="L4100">
        <f>AVERAGE(D4100:D4119)</f>
        <v>31</v>
      </c>
      <c r="M4100">
        <f>K4100-L4100</f>
        <v>0</v>
      </c>
      <c r="N4100" t="str">
        <f>IF(K4100&gt;L4100,"HIGH ZONE BIAS",IF(K4100&lt;L4100,"LOW ZONE BIAS","EQUILIBRIUM"))</f>
        <v>EQUILIBRIUM</v>
      </c>
    </row>
    <row r="4101">
      <c r="A4101">
        <v>23470</v>
      </c>
      <c r="B4101" t="str">
        <v>2023-08-02</v>
      </c>
      <c r="C4101" t="str">
        <v>Morning</v>
      </c>
      <c r="D4101">
        <v>21</v>
      </c>
      <c r="E4101" t="str">
        <f>IF(MOD(D4101,2)=0,"EVEN","ODD")</f>
        <v>ODD</v>
      </c>
      <c r="F4101" t="str">
        <f>IF(D4101&lt;=18,"LOW (1-18)","HIGH (19-36)")</f>
        <v>HIGH (19-36)</v>
      </c>
      <c r="G4101">
        <f>INT((D4101-1)/6)+1</f>
        <v>4</v>
      </c>
      <c r="H4101">
        <f>MOD(D4101-1,6)+1</f>
        <v>3</v>
      </c>
      <c r="I4101">
        <f>37-D4101</f>
        <v>16</v>
      </c>
      <c r="J4101">
        <f>ABS(D4101-D4102)</f>
        <v>3</v>
      </c>
      <c r="K4101">
        <f>AVERAGE(D4101:D4105)</f>
        <v>21</v>
      </c>
      <c r="L4101">
        <f>AVERAGE(D4101:D4120)</f>
        <v>21</v>
      </c>
      <c r="M4101">
        <f>K4101-L4101</f>
        <v>0</v>
      </c>
      <c r="N4101" t="str">
        <f>IF(K4101&gt;L4101,"HIGH ZONE BIAS",IF(K4101&lt;L4101,"LOW ZONE BIAS","EQUILIBRIUM"))</f>
        <v>EQUILIBRIUM</v>
      </c>
    </row>
    <row r="4102">
      <c r="A4102">
        <v>23469</v>
      </c>
      <c r="B4102" t="str">
        <v>2023-08-01</v>
      </c>
      <c r="C4102" t="str">
        <v>Evening</v>
      </c>
      <c r="D4102">
        <v>18</v>
      </c>
      <c r="E4102" t="str">
        <f>IF(MOD(D4102,2)=0,"EVEN","ODD")</f>
        <v>EVEN</v>
      </c>
      <c r="F4102" t="str">
        <f>IF(D4102&lt;=18,"LOW (1-18)","HIGH (19-36)")</f>
        <v>LOW (1-18)</v>
      </c>
      <c r="G4102">
        <f>INT((D4102-1)/6)+1</f>
        <v>3</v>
      </c>
      <c r="H4102">
        <f>MOD(D4102-1,6)+1</f>
        <v>6</v>
      </c>
      <c r="I4102">
        <f>37-D4102</f>
        <v>19</v>
      </c>
      <c r="J4102">
        <f>ABS(D4102-D4103)</f>
        <v>8</v>
      </c>
      <c r="K4102">
        <f>AVERAGE(D4102:D4106)</f>
        <v>18</v>
      </c>
      <c r="L4102">
        <f>AVERAGE(D4102:D4121)</f>
        <v>18</v>
      </c>
      <c r="M4102">
        <f>K4102-L4102</f>
        <v>0</v>
      </c>
      <c r="N4102" t="str">
        <f>IF(K4102&gt;L4102,"HIGH ZONE BIAS",IF(K4102&lt;L4102,"LOW ZONE BIAS","EQUILIBRIUM"))</f>
        <v>EQUILIBRIUM</v>
      </c>
    </row>
    <row r="4103">
      <c r="A4103">
        <v>23468</v>
      </c>
      <c r="B4103" t="str">
        <v>2023-08-01</v>
      </c>
      <c r="C4103" t="str">
        <v>Afternoon</v>
      </c>
      <c r="D4103">
        <v>26</v>
      </c>
      <c r="E4103" t="str">
        <f>IF(MOD(D4103,2)=0,"EVEN","ODD")</f>
        <v>EVEN</v>
      </c>
      <c r="F4103" t="str">
        <f>IF(D4103&lt;=18,"LOW (1-18)","HIGH (19-36)")</f>
        <v>HIGH (19-36)</v>
      </c>
      <c r="G4103">
        <f>INT((D4103-1)/6)+1</f>
        <v>5</v>
      </c>
      <c r="H4103">
        <f>MOD(D4103-1,6)+1</f>
        <v>2</v>
      </c>
      <c r="I4103">
        <f>37-D4103</f>
        <v>11</v>
      </c>
      <c r="J4103">
        <f>ABS(D4103-D4104)</f>
        <v>6</v>
      </c>
      <c r="K4103">
        <f>AVERAGE(D4103:D4107)</f>
        <v>26</v>
      </c>
      <c r="L4103">
        <f>AVERAGE(D4103:D4122)</f>
        <v>26</v>
      </c>
      <c r="M4103">
        <f>K4103-L4103</f>
        <v>0</v>
      </c>
      <c r="N4103" t="str">
        <f>IF(K4103&gt;L4103,"HIGH ZONE BIAS",IF(K4103&lt;L4103,"LOW ZONE BIAS","EQUILIBRIUM"))</f>
        <v>EQUILIBRIUM</v>
      </c>
    </row>
    <row r="4104">
      <c r="A4104">
        <v>23467</v>
      </c>
      <c r="B4104" t="str">
        <v>2023-08-01</v>
      </c>
      <c r="C4104" t="str">
        <v>Midday</v>
      </c>
      <c r="D4104">
        <v>20</v>
      </c>
      <c r="E4104" t="str">
        <f>IF(MOD(D4104,2)=0,"EVEN","ODD")</f>
        <v>EVEN</v>
      </c>
      <c r="F4104" t="str">
        <f>IF(D4104&lt;=18,"LOW (1-18)","HIGH (19-36)")</f>
        <v>HIGH (19-36)</v>
      </c>
      <c r="G4104">
        <f>INT((D4104-1)/6)+1</f>
        <v>4</v>
      </c>
      <c r="H4104">
        <f>MOD(D4104-1,6)+1</f>
        <v>2</v>
      </c>
      <c r="I4104">
        <f>37-D4104</f>
        <v>17</v>
      </c>
      <c r="J4104">
        <f>ABS(D4104-D4105)</f>
        <v>7</v>
      </c>
      <c r="K4104">
        <f>AVERAGE(D4104:D4108)</f>
        <v>20</v>
      </c>
      <c r="L4104">
        <f>AVERAGE(D4104:D4123)</f>
        <v>20</v>
      </c>
      <c r="M4104">
        <f>K4104-L4104</f>
        <v>0</v>
      </c>
      <c r="N4104" t="str">
        <f>IF(K4104&gt;L4104,"HIGH ZONE BIAS",IF(K4104&lt;L4104,"LOW ZONE BIAS","EQUILIBRIUM"))</f>
        <v>EQUILIBRIUM</v>
      </c>
    </row>
    <row r="4105">
      <c r="A4105">
        <v>23466</v>
      </c>
      <c r="B4105" t="str">
        <v>2023-08-01</v>
      </c>
      <c r="C4105" t="str">
        <v>Morning</v>
      </c>
      <c r="D4105">
        <v>13</v>
      </c>
      <c r="E4105" t="str">
        <f>IF(MOD(D4105,2)=0,"EVEN","ODD")</f>
        <v>ODD</v>
      </c>
      <c r="F4105" t="str">
        <f>IF(D4105&lt;=18,"LOW (1-18)","HIGH (19-36)")</f>
        <v>LOW (1-18)</v>
      </c>
      <c r="G4105">
        <f>INT((D4105-1)/6)+1</f>
        <v>3</v>
      </c>
      <c r="H4105">
        <f>MOD(D4105-1,6)+1</f>
        <v>1</v>
      </c>
      <c r="I4105">
        <f>37-D4105</f>
        <v>24</v>
      </c>
      <c r="J4105">
        <f>ABS(D4105-D4106)</f>
        <v>8</v>
      </c>
      <c r="K4105">
        <f>AVERAGE(D4105:D4109)</f>
        <v>13</v>
      </c>
      <c r="L4105">
        <f>AVERAGE(D4105:D4124)</f>
        <v>13</v>
      </c>
      <c r="M4105">
        <f>K4105-L4105</f>
        <v>0</v>
      </c>
      <c r="N4105" t="str">
        <f>IF(K4105&gt;L4105,"HIGH ZONE BIAS",IF(K4105&lt;L4105,"LOW ZONE BIAS","EQUILIBRIUM"))</f>
        <v>EQUILIBRIUM</v>
      </c>
    </row>
    <row r="4106">
      <c r="A4106">
        <v>23465</v>
      </c>
      <c r="B4106" t="str">
        <v>2023-07-31</v>
      </c>
      <c r="C4106" t="str">
        <v>Evening</v>
      </c>
      <c r="D4106">
        <v>5</v>
      </c>
      <c r="E4106" t="str">
        <f>IF(MOD(D4106,2)=0,"EVEN","ODD")</f>
        <v>ODD</v>
      </c>
      <c r="F4106" t="str">
        <f>IF(D4106&lt;=18,"LOW (1-18)","HIGH (19-36)")</f>
        <v>LOW (1-18)</v>
      </c>
      <c r="G4106">
        <f>INT((D4106-1)/6)+1</f>
        <v>1</v>
      </c>
      <c r="H4106">
        <f>MOD(D4106-1,6)+1</f>
        <v>5</v>
      </c>
      <c r="I4106">
        <f>37-D4106</f>
        <v>32</v>
      </c>
      <c r="J4106">
        <f>ABS(D4106-D4107)</f>
        <v>2</v>
      </c>
      <c r="K4106">
        <f>AVERAGE(D4106:D4110)</f>
        <v>5</v>
      </c>
      <c r="L4106">
        <f>AVERAGE(D4106:D4125)</f>
        <v>5</v>
      </c>
      <c r="M4106">
        <f>K4106-L4106</f>
        <v>0</v>
      </c>
      <c r="N4106" t="str">
        <f>IF(K4106&gt;L4106,"HIGH ZONE BIAS",IF(K4106&lt;L4106,"LOW ZONE BIAS","EQUILIBRIUM"))</f>
        <v>EQUILIBRIUM</v>
      </c>
    </row>
    <row r="4107">
      <c r="A4107">
        <v>23464</v>
      </c>
      <c r="B4107" t="str">
        <v>2023-07-31</v>
      </c>
      <c r="C4107" t="str">
        <v>Afternoon</v>
      </c>
      <c r="D4107">
        <v>7</v>
      </c>
      <c r="E4107" t="str">
        <f>IF(MOD(D4107,2)=0,"EVEN","ODD")</f>
        <v>ODD</v>
      </c>
      <c r="F4107" t="str">
        <f>IF(D4107&lt;=18,"LOW (1-18)","HIGH (19-36)")</f>
        <v>LOW (1-18)</v>
      </c>
      <c r="G4107">
        <f>INT((D4107-1)/6)+1</f>
        <v>2</v>
      </c>
      <c r="H4107">
        <f>MOD(D4107-1,6)+1</f>
        <v>1</v>
      </c>
      <c r="I4107">
        <f>37-D4107</f>
        <v>30</v>
      </c>
      <c r="J4107">
        <f>ABS(D4107-D4108)</f>
        <v>2</v>
      </c>
      <c r="K4107">
        <f>AVERAGE(D4107:D4111)</f>
        <v>7</v>
      </c>
      <c r="L4107">
        <f>AVERAGE(D4107:D4126)</f>
        <v>7</v>
      </c>
      <c r="M4107">
        <f>K4107-L4107</f>
        <v>0</v>
      </c>
      <c r="N4107" t="str">
        <f>IF(K4107&gt;L4107,"HIGH ZONE BIAS",IF(K4107&lt;L4107,"LOW ZONE BIAS","EQUILIBRIUM"))</f>
        <v>EQUILIBRIUM</v>
      </c>
    </row>
    <row r="4108">
      <c r="A4108">
        <v>23463</v>
      </c>
      <c r="B4108" t="str">
        <v>2023-07-31</v>
      </c>
      <c r="C4108" t="str">
        <v>Midday</v>
      </c>
      <c r="D4108">
        <v>9</v>
      </c>
      <c r="E4108" t="str">
        <f>IF(MOD(D4108,2)=0,"EVEN","ODD")</f>
        <v>ODD</v>
      </c>
      <c r="F4108" t="str">
        <f>IF(D4108&lt;=18,"LOW (1-18)","HIGH (19-36)")</f>
        <v>LOW (1-18)</v>
      </c>
      <c r="G4108">
        <f>INT((D4108-1)/6)+1</f>
        <v>2</v>
      </c>
      <c r="H4108">
        <f>MOD(D4108-1,6)+1</f>
        <v>3</v>
      </c>
      <c r="I4108">
        <f>37-D4108</f>
        <v>28</v>
      </c>
      <c r="J4108">
        <f>ABS(D4108-D4109)</f>
        <v>16</v>
      </c>
      <c r="K4108">
        <f>AVERAGE(D4108:D4112)</f>
        <v>9</v>
      </c>
      <c r="L4108">
        <f>AVERAGE(D4108:D4127)</f>
        <v>9</v>
      </c>
      <c r="M4108">
        <f>K4108-L4108</f>
        <v>0</v>
      </c>
      <c r="N4108" t="str">
        <f>IF(K4108&gt;L4108,"HIGH ZONE BIAS",IF(K4108&lt;L4108,"LOW ZONE BIAS","EQUILIBRIUM"))</f>
        <v>EQUILIBRIUM</v>
      </c>
    </row>
    <row r="4109">
      <c r="A4109">
        <v>23462</v>
      </c>
      <c r="B4109" t="str">
        <v>2023-07-31</v>
      </c>
      <c r="C4109" t="str">
        <v>Morning</v>
      </c>
      <c r="D4109">
        <v>25</v>
      </c>
      <c r="E4109" t="str">
        <f>IF(MOD(D4109,2)=0,"EVEN","ODD")</f>
        <v>ODD</v>
      </c>
      <c r="F4109" t="str">
        <f>IF(D4109&lt;=18,"LOW (1-18)","HIGH (19-36)")</f>
        <v>HIGH (19-36)</v>
      </c>
      <c r="G4109">
        <f>INT((D4109-1)/6)+1</f>
        <v>5</v>
      </c>
      <c r="H4109">
        <f>MOD(D4109-1,6)+1</f>
        <v>1</v>
      </c>
      <c r="I4109">
        <f>37-D4109</f>
        <v>12</v>
      </c>
      <c r="J4109">
        <f>ABS(D4109-D4110)</f>
        <v>22</v>
      </c>
      <c r="K4109">
        <f>AVERAGE(D4109:D4113)</f>
        <v>25</v>
      </c>
      <c r="L4109">
        <f>AVERAGE(D4109:D4128)</f>
        <v>25</v>
      </c>
      <c r="M4109">
        <f>K4109-L4109</f>
        <v>0</v>
      </c>
      <c r="N4109" t="str">
        <f>IF(K4109&gt;L4109,"HIGH ZONE BIAS",IF(K4109&lt;L4109,"LOW ZONE BIAS","EQUILIBRIUM"))</f>
        <v>EQUILIBRIUM</v>
      </c>
    </row>
    <row r="4110">
      <c r="A4110">
        <v>23461</v>
      </c>
      <c r="B4110" t="str">
        <v>2023-07-29</v>
      </c>
      <c r="C4110" t="str">
        <v>Evening</v>
      </c>
      <c r="D4110">
        <v>3</v>
      </c>
      <c r="E4110" t="str">
        <f>IF(MOD(D4110,2)=0,"EVEN","ODD")</f>
        <v>ODD</v>
      </c>
      <c r="F4110" t="str">
        <f>IF(D4110&lt;=18,"LOW (1-18)","HIGH (19-36)")</f>
        <v>LOW (1-18)</v>
      </c>
      <c r="G4110">
        <f>INT((D4110-1)/6)+1</f>
        <v>1</v>
      </c>
      <c r="H4110">
        <f>MOD(D4110-1,6)+1</f>
        <v>3</v>
      </c>
      <c r="I4110">
        <f>37-D4110</f>
        <v>34</v>
      </c>
      <c r="J4110">
        <f>ABS(D4110-D4111)</f>
        <v>2</v>
      </c>
      <c r="K4110">
        <f>AVERAGE(D4110:D4114)</f>
        <v>3</v>
      </c>
      <c r="L4110">
        <f>AVERAGE(D4110:D4129)</f>
        <v>3</v>
      </c>
      <c r="M4110">
        <f>K4110-L4110</f>
        <v>0</v>
      </c>
      <c r="N4110" t="str">
        <f>IF(K4110&gt;L4110,"HIGH ZONE BIAS",IF(K4110&lt;L4110,"LOW ZONE BIAS","EQUILIBRIUM"))</f>
        <v>EQUILIBRIUM</v>
      </c>
    </row>
    <row r="4111">
      <c r="A4111">
        <v>23460</v>
      </c>
      <c r="B4111" t="str">
        <v>2023-07-29</v>
      </c>
      <c r="C4111" t="str">
        <v>Afternoon</v>
      </c>
      <c r="D4111">
        <v>5</v>
      </c>
      <c r="E4111" t="str">
        <f>IF(MOD(D4111,2)=0,"EVEN","ODD")</f>
        <v>ODD</v>
      </c>
      <c r="F4111" t="str">
        <f>IF(D4111&lt;=18,"LOW (1-18)","HIGH (19-36)")</f>
        <v>LOW (1-18)</v>
      </c>
      <c r="G4111">
        <f>INT((D4111-1)/6)+1</f>
        <v>1</v>
      </c>
      <c r="H4111">
        <f>MOD(D4111-1,6)+1</f>
        <v>5</v>
      </c>
      <c r="I4111">
        <f>37-D4111</f>
        <v>32</v>
      </c>
      <c r="J4111">
        <f>ABS(D4111-D4112)</f>
        <v>2</v>
      </c>
      <c r="K4111">
        <f>AVERAGE(D4111:D4115)</f>
        <v>5</v>
      </c>
      <c r="L4111">
        <f>AVERAGE(D4111:D4130)</f>
        <v>5</v>
      </c>
      <c r="M4111">
        <f>K4111-L4111</f>
        <v>0</v>
      </c>
      <c r="N4111" t="str">
        <f>IF(K4111&gt;L4111,"HIGH ZONE BIAS",IF(K4111&lt;L4111,"LOW ZONE BIAS","EQUILIBRIUM"))</f>
        <v>EQUILIBRIUM</v>
      </c>
    </row>
    <row r="4112">
      <c r="A4112">
        <v>23459</v>
      </c>
      <c r="B4112" t="str">
        <v>2023-07-29</v>
      </c>
      <c r="C4112" t="str">
        <v>Midday</v>
      </c>
      <c r="D4112">
        <v>7</v>
      </c>
      <c r="E4112" t="str">
        <f>IF(MOD(D4112,2)=0,"EVEN","ODD")</f>
        <v>ODD</v>
      </c>
      <c r="F4112" t="str">
        <f>IF(D4112&lt;=18,"LOW (1-18)","HIGH (19-36)")</f>
        <v>LOW (1-18)</v>
      </c>
      <c r="G4112">
        <f>INT((D4112-1)/6)+1</f>
        <v>2</v>
      </c>
      <c r="H4112">
        <f>MOD(D4112-1,6)+1</f>
        <v>1</v>
      </c>
      <c r="I4112">
        <f>37-D4112</f>
        <v>30</v>
      </c>
      <c r="J4112">
        <f>ABS(D4112-D4113)</f>
        <v>22</v>
      </c>
      <c r="K4112">
        <f>AVERAGE(D4112:D4116)</f>
        <v>7</v>
      </c>
      <c r="L4112">
        <f>AVERAGE(D4112:D4131)</f>
        <v>7</v>
      </c>
      <c r="M4112">
        <f>K4112-L4112</f>
        <v>0</v>
      </c>
      <c r="N4112" t="str">
        <f>IF(K4112&gt;L4112,"HIGH ZONE BIAS",IF(K4112&lt;L4112,"LOW ZONE BIAS","EQUILIBRIUM"))</f>
        <v>EQUILIBRIUM</v>
      </c>
    </row>
    <row r="4113">
      <c r="A4113">
        <v>23458</v>
      </c>
      <c r="B4113" t="str">
        <v>2023-07-29</v>
      </c>
      <c r="C4113" t="str">
        <v>Morning</v>
      </c>
      <c r="D4113">
        <v>29</v>
      </c>
      <c r="E4113" t="str">
        <f>IF(MOD(D4113,2)=0,"EVEN","ODD")</f>
        <v>ODD</v>
      </c>
      <c r="F4113" t="str">
        <f>IF(D4113&lt;=18,"LOW (1-18)","HIGH (19-36)")</f>
        <v>HIGH (19-36)</v>
      </c>
      <c r="G4113">
        <f>INT((D4113-1)/6)+1</f>
        <v>5</v>
      </c>
      <c r="H4113">
        <f>MOD(D4113-1,6)+1</f>
        <v>5</v>
      </c>
      <c r="I4113">
        <f>37-D4113</f>
        <v>8</v>
      </c>
      <c r="J4113">
        <f>ABS(D4113-D4114)</f>
        <v>27</v>
      </c>
      <c r="K4113">
        <f>AVERAGE(D4113:D4117)</f>
        <v>29</v>
      </c>
      <c r="L4113">
        <f>AVERAGE(D4113:D4132)</f>
        <v>29</v>
      </c>
      <c r="M4113">
        <f>K4113-L4113</f>
        <v>0</v>
      </c>
      <c r="N4113" t="str">
        <f>IF(K4113&gt;L4113,"HIGH ZONE BIAS",IF(K4113&lt;L4113,"LOW ZONE BIAS","EQUILIBRIUM"))</f>
        <v>EQUILIBRIUM</v>
      </c>
    </row>
    <row r="4114">
      <c r="A4114">
        <v>23457</v>
      </c>
      <c r="B4114" t="str">
        <v>2023-07-28</v>
      </c>
      <c r="C4114" t="str">
        <v>Evening</v>
      </c>
      <c r="D4114">
        <v>2</v>
      </c>
      <c r="E4114" t="str">
        <f>IF(MOD(D4114,2)=0,"EVEN","ODD")</f>
        <v>EVEN</v>
      </c>
      <c r="F4114" t="str">
        <f>IF(D4114&lt;=18,"LOW (1-18)","HIGH (19-36)")</f>
        <v>LOW (1-18)</v>
      </c>
      <c r="G4114">
        <f>INT((D4114-1)/6)+1</f>
        <v>1</v>
      </c>
      <c r="H4114">
        <f>MOD(D4114-1,6)+1</f>
        <v>2</v>
      </c>
      <c r="I4114">
        <f>37-D4114</f>
        <v>35</v>
      </c>
      <c r="J4114">
        <f>ABS(D4114-D4115)</f>
        <v>21</v>
      </c>
      <c r="K4114">
        <f>AVERAGE(D4114:D4118)</f>
        <v>2</v>
      </c>
      <c r="L4114">
        <f>AVERAGE(D4114:D4133)</f>
        <v>2</v>
      </c>
      <c r="M4114">
        <f>K4114-L4114</f>
        <v>0</v>
      </c>
      <c r="N4114" t="str">
        <f>IF(K4114&gt;L4114,"HIGH ZONE BIAS",IF(K4114&lt;L4114,"LOW ZONE BIAS","EQUILIBRIUM"))</f>
        <v>EQUILIBRIUM</v>
      </c>
    </row>
    <row r="4115">
      <c r="A4115">
        <v>23456</v>
      </c>
      <c r="B4115" t="str">
        <v>2023-07-28</v>
      </c>
      <c r="C4115" t="str">
        <v>Afternoon</v>
      </c>
      <c r="D4115">
        <v>23</v>
      </c>
      <c r="E4115" t="str">
        <f>IF(MOD(D4115,2)=0,"EVEN","ODD")</f>
        <v>ODD</v>
      </c>
      <c r="F4115" t="str">
        <f>IF(D4115&lt;=18,"LOW (1-18)","HIGH (19-36)")</f>
        <v>HIGH (19-36)</v>
      </c>
      <c r="G4115">
        <f>INT((D4115-1)/6)+1</f>
        <v>4</v>
      </c>
      <c r="H4115">
        <f>MOD(D4115-1,6)+1</f>
        <v>5</v>
      </c>
      <c r="I4115">
        <f>37-D4115</f>
        <v>14</v>
      </c>
      <c r="J4115">
        <f>ABS(D4115-D4116)</f>
        <v>6</v>
      </c>
      <c r="K4115">
        <f>AVERAGE(D4115:D4119)</f>
        <v>23</v>
      </c>
      <c r="L4115">
        <f>AVERAGE(D4115:D4134)</f>
        <v>23</v>
      </c>
      <c r="M4115">
        <f>K4115-L4115</f>
        <v>0</v>
      </c>
      <c r="N4115" t="str">
        <f>IF(K4115&gt;L4115,"HIGH ZONE BIAS",IF(K4115&lt;L4115,"LOW ZONE BIAS","EQUILIBRIUM"))</f>
        <v>EQUILIBRIUM</v>
      </c>
    </row>
    <row r="4116">
      <c r="A4116">
        <v>23455</v>
      </c>
      <c r="B4116" t="str">
        <v>2023-07-28</v>
      </c>
      <c r="C4116" t="str">
        <v>Midday</v>
      </c>
      <c r="D4116">
        <v>29</v>
      </c>
      <c r="E4116" t="str">
        <f>IF(MOD(D4116,2)=0,"EVEN","ODD")</f>
        <v>ODD</v>
      </c>
      <c r="F4116" t="str">
        <f>IF(D4116&lt;=18,"LOW (1-18)","HIGH (19-36)")</f>
        <v>HIGH (19-36)</v>
      </c>
      <c r="G4116">
        <f>INT((D4116-1)/6)+1</f>
        <v>5</v>
      </c>
      <c r="H4116">
        <f>MOD(D4116-1,6)+1</f>
        <v>5</v>
      </c>
      <c r="I4116">
        <f>37-D4116</f>
        <v>8</v>
      </c>
      <c r="J4116">
        <f>ABS(D4116-D4117)</f>
        <v>9</v>
      </c>
      <c r="K4116">
        <f>AVERAGE(D4116:D4120)</f>
        <v>29</v>
      </c>
      <c r="L4116">
        <f>AVERAGE(D4116:D4135)</f>
        <v>29</v>
      </c>
      <c r="M4116">
        <f>K4116-L4116</f>
        <v>0</v>
      </c>
      <c r="N4116" t="str">
        <f>IF(K4116&gt;L4116,"HIGH ZONE BIAS",IF(K4116&lt;L4116,"LOW ZONE BIAS","EQUILIBRIUM"))</f>
        <v>EQUILIBRIUM</v>
      </c>
    </row>
    <row r="4117">
      <c r="A4117">
        <v>23454</v>
      </c>
      <c r="B4117" t="str">
        <v>2023-07-28</v>
      </c>
      <c r="C4117" t="str">
        <v>Morning</v>
      </c>
      <c r="D4117">
        <v>20</v>
      </c>
      <c r="E4117" t="str">
        <f>IF(MOD(D4117,2)=0,"EVEN","ODD")</f>
        <v>EVEN</v>
      </c>
      <c r="F4117" t="str">
        <f>IF(D4117&lt;=18,"LOW (1-18)","HIGH (19-36)")</f>
        <v>HIGH (19-36)</v>
      </c>
      <c r="G4117">
        <f>INT((D4117-1)/6)+1</f>
        <v>4</v>
      </c>
      <c r="H4117">
        <f>MOD(D4117-1,6)+1</f>
        <v>2</v>
      </c>
      <c r="I4117">
        <f>37-D4117</f>
        <v>17</v>
      </c>
      <c r="J4117">
        <f>ABS(D4117-D4118)</f>
        <v>10</v>
      </c>
      <c r="K4117">
        <f>AVERAGE(D4117:D4121)</f>
        <v>20</v>
      </c>
      <c r="L4117">
        <f>AVERAGE(D4117:D4136)</f>
        <v>20</v>
      </c>
      <c r="M4117">
        <f>K4117-L4117</f>
        <v>0</v>
      </c>
      <c r="N4117" t="str">
        <f>IF(K4117&gt;L4117,"HIGH ZONE BIAS",IF(K4117&lt;L4117,"LOW ZONE BIAS","EQUILIBRIUM"))</f>
        <v>EQUILIBRIUM</v>
      </c>
    </row>
    <row r="4118">
      <c r="A4118">
        <v>23453</v>
      </c>
      <c r="B4118" t="str">
        <v>2023-07-27</v>
      </c>
      <c r="C4118" t="str">
        <v>Evening</v>
      </c>
      <c r="D4118">
        <v>30</v>
      </c>
      <c r="E4118" t="str">
        <f>IF(MOD(D4118,2)=0,"EVEN","ODD")</f>
        <v>EVEN</v>
      </c>
      <c r="F4118" t="str">
        <f>IF(D4118&lt;=18,"LOW (1-18)","HIGH (19-36)")</f>
        <v>HIGH (19-36)</v>
      </c>
      <c r="G4118">
        <f>INT((D4118-1)/6)+1</f>
        <v>5</v>
      </c>
      <c r="H4118">
        <f>MOD(D4118-1,6)+1</f>
        <v>6</v>
      </c>
      <c r="I4118">
        <f>37-D4118</f>
        <v>7</v>
      </c>
      <c r="J4118">
        <f>ABS(D4118-D4119)</f>
        <v>2</v>
      </c>
      <c r="K4118">
        <f>AVERAGE(D4118:D4122)</f>
        <v>30</v>
      </c>
      <c r="L4118">
        <f>AVERAGE(D4118:D4137)</f>
        <v>30</v>
      </c>
      <c r="M4118">
        <f>K4118-L4118</f>
        <v>0</v>
      </c>
      <c r="N4118" t="str">
        <f>IF(K4118&gt;L4118,"HIGH ZONE BIAS",IF(K4118&lt;L4118,"LOW ZONE BIAS","EQUILIBRIUM"))</f>
        <v>EQUILIBRIUM</v>
      </c>
    </row>
    <row r="4119">
      <c r="A4119">
        <v>23452</v>
      </c>
      <c r="B4119" t="str">
        <v>2023-07-27</v>
      </c>
      <c r="C4119" t="str">
        <v>Afternoon</v>
      </c>
      <c r="D4119">
        <v>32</v>
      </c>
      <c r="E4119" t="str">
        <f>IF(MOD(D4119,2)=0,"EVEN","ODD")</f>
        <v>EVEN</v>
      </c>
      <c r="F4119" t="str">
        <f>IF(D4119&lt;=18,"LOW (1-18)","HIGH (19-36)")</f>
        <v>HIGH (19-36)</v>
      </c>
      <c r="G4119">
        <f>INT((D4119-1)/6)+1</f>
        <v>6</v>
      </c>
      <c r="H4119">
        <f>MOD(D4119-1,6)+1</f>
        <v>2</v>
      </c>
      <c r="I4119">
        <f>37-D4119</f>
        <v>5</v>
      </c>
      <c r="J4119">
        <f>ABS(D4119-D4120)</f>
        <v>10</v>
      </c>
      <c r="K4119">
        <f>AVERAGE(D4119:D4123)</f>
        <v>32</v>
      </c>
      <c r="L4119">
        <f>AVERAGE(D4119:D4138)</f>
        <v>32</v>
      </c>
      <c r="M4119">
        <f>K4119-L4119</f>
        <v>0</v>
      </c>
      <c r="N4119" t="str">
        <f>IF(K4119&gt;L4119,"HIGH ZONE BIAS",IF(K4119&lt;L4119,"LOW ZONE BIAS","EQUILIBRIUM"))</f>
        <v>EQUILIBRIUM</v>
      </c>
    </row>
    <row r="4120">
      <c r="A4120">
        <v>23451</v>
      </c>
      <c r="B4120" t="str">
        <v>2023-07-27</v>
      </c>
      <c r="C4120" t="str">
        <v>Midday</v>
      </c>
      <c r="D4120">
        <v>22</v>
      </c>
      <c r="E4120" t="str">
        <f>IF(MOD(D4120,2)=0,"EVEN","ODD")</f>
        <v>EVEN</v>
      </c>
      <c r="F4120" t="str">
        <f>IF(D4120&lt;=18,"LOW (1-18)","HIGH (19-36)")</f>
        <v>HIGH (19-36)</v>
      </c>
      <c r="G4120">
        <f>INT((D4120-1)/6)+1</f>
        <v>4</v>
      </c>
      <c r="H4120">
        <f>MOD(D4120-1,6)+1</f>
        <v>4</v>
      </c>
      <c r="I4120">
        <f>37-D4120</f>
        <v>15</v>
      </c>
      <c r="J4120">
        <f>ABS(D4120-D4121)</f>
        <v>5</v>
      </c>
      <c r="K4120">
        <f>AVERAGE(D4120:D4124)</f>
        <v>22</v>
      </c>
      <c r="L4120">
        <f>AVERAGE(D4120:D4139)</f>
        <v>22</v>
      </c>
      <c r="M4120">
        <f>K4120-L4120</f>
        <v>0</v>
      </c>
      <c r="N4120" t="str">
        <f>IF(K4120&gt;L4120,"HIGH ZONE BIAS",IF(K4120&lt;L4120,"LOW ZONE BIAS","EQUILIBRIUM"))</f>
        <v>EQUILIBRIUM</v>
      </c>
    </row>
    <row r="4121">
      <c r="A4121">
        <v>23450</v>
      </c>
      <c r="B4121" t="str">
        <v>2023-07-27</v>
      </c>
      <c r="C4121" t="str">
        <v>Morning</v>
      </c>
      <c r="D4121">
        <v>27</v>
      </c>
      <c r="E4121" t="str">
        <f>IF(MOD(D4121,2)=0,"EVEN","ODD")</f>
        <v>ODD</v>
      </c>
      <c r="F4121" t="str">
        <f>IF(D4121&lt;=18,"LOW (1-18)","HIGH (19-36)")</f>
        <v>HIGH (19-36)</v>
      </c>
      <c r="G4121">
        <f>INT((D4121-1)/6)+1</f>
        <v>5</v>
      </c>
      <c r="H4121">
        <f>MOD(D4121-1,6)+1</f>
        <v>3</v>
      </c>
      <c r="I4121">
        <f>37-D4121</f>
        <v>10</v>
      </c>
      <c r="J4121">
        <f>ABS(D4121-D4122)</f>
        <v>19</v>
      </c>
      <c r="K4121">
        <f>AVERAGE(D4121:D4125)</f>
        <v>27</v>
      </c>
      <c r="L4121">
        <f>AVERAGE(D4121:D4140)</f>
        <v>27</v>
      </c>
      <c r="M4121">
        <f>K4121-L4121</f>
        <v>0</v>
      </c>
      <c r="N4121" t="str">
        <f>IF(K4121&gt;L4121,"HIGH ZONE BIAS",IF(K4121&lt;L4121,"LOW ZONE BIAS","EQUILIBRIUM"))</f>
        <v>EQUILIBRIUM</v>
      </c>
    </row>
    <row r="4122">
      <c r="A4122">
        <v>23449</v>
      </c>
      <c r="B4122" t="str">
        <v>2023-07-26</v>
      </c>
      <c r="C4122" t="str">
        <v>Evening</v>
      </c>
      <c r="D4122">
        <v>8</v>
      </c>
      <c r="E4122" t="str">
        <f>IF(MOD(D4122,2)=0,"EVEN","ODD")</f>
        <v>EVEN</v>
      </c>
      <c r="F4122" t="str">
        <f>IF(D4122&lt;=18,"LOW (1-18)","HIGH (19-36)")</f>
        <v>LOW (1-18)</v>
      </c>
      <c r="G4122">
        <f>INT((D4122-1)/6)+1</f>
        <v>2</v>
      </c>
      <c r="H4122">
        <f>MOD(D4122-1,6)+1</f>
        <v>2</v>
      </c>
      <c r="I4122">
        <f>37-D4122</f>
        <v>29</v>
      </c>
      <c r="J4122">
        <f>ABS(D4122-D4123)</f>
        <v>1</v>
      </c>
      <c r="K4122">
        <f>AVERAGE(D4122:D4126)</f>
        <v>8</v>
      </c>
      <c r="L4122">
        <f>AVERAGE(D4122:D4141)</f>
        <v>8</v>
      </c>
      <c r="M4122">
        <f>K4122-L4122</f>
        <v>0</v>
      </c>
      <c r="N4122" t="str">
        <f>IF(K4122&gt;L4122,"HIGH ZONE BIAS",IF(K4122&lt;L4122,"LOW ZONE BIAS","EQUILIBRIUM"))</f>
        <v>EQUILIBRIUM</v>
      </c>
    </row>
    <row r="4123">
      <c r="A4123">
        <v>23448</v>
      </c>
      <c r="B4123" t="str">
        <v>2023-07-26</v>
      </c>
      <c r="C4123" t="str">
        <v>Afternoon</v>
      </c>
      <c r="D4123">
        <v>9</v>
      </c>
      <c r="E4123" t="str">
        <f>IF(MOD(D4123,2)=0,"EVEN","ODD")</f>
        <v>ODD</v>
      </c>
      <c r="F4123" t="str">
        <f>IF(D4123&lt;=18,"LOW (1-18)","HIGH (19-36)")</f>
        <v>LOW (1-18)</v>
      </c>
      <c r="G4123">
        <f>INT((D4123-1)/6)+1</f>
        <v>2</v>
      </c>
      <c r="H4123">
        <f>MOD(D4123-1,6)+1</f>
        <v>3</v>
      </c>
      <c r="I4123">
        <f>37-D4123</f>
        <v>28</v>
      </c>
      <c r="J4123">
        <f>ABS(D4123-D4124)</f>
        <v>9</v>
      </c>
      <c r="K4123">
        <f>AVERAGE(D4123:D4127)</f>
        <v>9</v>
      </c>
      <c r="L4123">
        <f>AVERAGE(D4123:D4142)</f>
        <v>9</v>
      </c>
      <c r="M4123">
        <f>K4123-L4123</f>
        <v>0</v>
      </c>
      <c r="N4123" t="str">
        <f>IF(K4123&gt;L4123,"HIGH ZONE BIAS",IF(K4123&lt;L4123,"LOW ZONE BIAS","EQUILIBRIUM"))</f>
        <v>EQUILIBRIUM</v>
      </c>
    </row>
    <row r="4124">
      <c r="A4124">
        <v>23447</v>
      </c>
      <c r="B4124" t="str">
        <v>2023-07-26</v>
      </c>
      <c r="C4124" t="str">
        <v>Midday</v>
      </c>
      <c r="D4124">
        <v>18</v>
      </c>
      <c r="E4124" t="str">
        <f>IF(MOD(D4124,2)=0,"EVEN","ODD")</f>
        <v>EVEN</v>
      </c>
      <c r="F4124" t="str">
        <f>IF(D4124&lt;=18,"LOW (1-18)","HIGH (19-36)")</f>
        <v>LOW (1-18)</v>
      </c>
      <c r="G4124">
        <f>INT((D4124-1)/6)+1</f>
        <v>3</v>
      </c>
      <c r="H4124">
        <f>MOD(D4124-1,6)+1</f>
        <v>6</v>
      </c>
      <c r="I4124">
        <f>37-D4124</f>
        <v>19</v>
      </c>
      <c r="J4124">
        <f>ABS(D4124-D4125)</f>
        <v>15</v>
      </c>
      <c r="K4124">
        <f>AVERAGE(D4124:D4128)</f>
        <v>18</v>
      </c>
      <c r="L4124">
        <f>AVERAGE(D4124:D4143)</f>
        <v>18</v>
      </c>
      <c r="M4124">
        <f>K4124-L4124</f>
        <v>0</v>
      </c>
      <c r="N4124" t="str">
        <f>IF(K4124&gt;L4124,"HIGH ZONE BIAS",IF(K4124&lt;L4124,"LOW ZONE BIAS","EQUILIBRIUM"))</f>
        <v>EQUILIBRIUM</v>
      </c>
    </row>
    <row r="4125">
      <c r="A4125">
        <v>23446</v>
      </c>
      <c r="B4125" t="str">
        <v>2023-07-26</v>
      </c>
      <c r="C4125" t="str">
        <v>Morning</v>
      </c>
      <c r="D4125">
        <v>33</v>
      </c>
      <c r="E4125" t="str">
        <f>IF(MOD(D4125,2)=0,"EVEN","ODD")</f>
        <v>ODD</v>
      </c>
      <c r="F4125" t="str">
        <f>IF(D4125&lt;=18,"LOW (1-18)","HIGH (19-36)")</f>
        <v>HIGH (19-36)</v>
      </c>
      <c r="G4125">
        <f>INT((D4125-1)/6)+1</f>
        <v>6</v>
      </c>
      <c r="H4125">
        <f>MOD(D4125-1,6)+1</f>
        <v>3</v>
      </c>
      <c r="I4125">
        <f>37-D4125</f>
        <v>4</v>
      </c>
      <c r="J4125">
        <f>ABS(D4125-D4126)</f>
        <v>7</v>
      </c>
      <c r="K4125">
        <f>AVERAGE(D4125:D4129)</f>
        <v>33</v>
      </c>
      <c r="L4125">
        <f>AVERAGE(D4125:D4144)</f>
        <v>33</v>
      </c>
      <c r="M4125">
        <f>K4125-L4125</f>
        <v>0</v>
      </c>
      <c r="N4125" t="str">
        <f>IF(K4125&gt;L4125,"HIGH ZONE BIAS",IF(K4125&lt;L4125,"LOW ZONE BIAS","EQUILIBRIUM"))</f>
        <v>EQUILIBRIUM</v>
      </c>
    </row>
    <row r="4126">
      <c r="A4126">
        <v>23445</v>
      </c>
      <c r="B4126" t="str">
        <v>2023-07-25</v>
      </c>
      <c r="C4126" t="str">
        <v>Evening</v>
      </c>
      <c r="D4126">
        <v>26</v>
      </c>
      <c r="E4126" t="str">
        <f>IF(MOD(D4126,2)=0,"EVEN","ODD")</f>
        <v>EVEN</v>
      </c>
      <c r="F4126" t="str">
        <f>IF(D4126&lt;=18,"LOW (1-18)","HIGH (19-36)")</f>
        <v>HIGH (19-36)</v>
      </c>
      <c r="G4126">
        <f>INT((D4126-1)/6)+1</f>
        <v>5</v>
      </c>
      <c r="H4126">
        <f>MOD(D4126-1,6)+1</f>
        <v>2</v>
      </c>
      <c r="I4126">
        <f>37-D4126</f>
        <v>11</v>
      </c>
      <c r="J4126">
        <f>ABS(D4126-D4127)</f>
        <v>0</v>
      </c>
      <c r="K4126">
        <f>AVERAGE(D4126:D4130)</f>
        <v>26</v>
      </c>
      <c r="L4126">
        <f>AVERAGE(D4126:D4145)</f>
        <v>26</v>
      </c>
      <c r="M4126">
        <f>K4126-L4126</f>
        <v>0</v>
      </c>
      <c r="N4126" t="str">
        <f>IF(K4126&gt;L4126,"HIGH ZONE BIAS",IF(K4126&lt;L4126,"LOW ZONE BIAS","EQUILIBRIUM"))</f>
        <v>EQUILIBRIUM</v>
      </c>
    </row>
    <row r="4127">
      <c r="A4127">
        <v>23444</v>
      </c>
      <c r="B4127" t="str">
        <v>2023-07-25</v>
      </c>
      <c r="C4127" t="str">
        <v>Afternoon</v>
      </c>
      <c r="D4127">
        <v>26</v>
      </c>
      <c r="E4127" t="str">
        <f>IF(MOD(D4127,2)=0,"EVEN","ODD")</f>
        <v>EVEN</v>
      </c>
      <c r="F4127" t="str">
        <f>IF(D4127&lt;=18,"LOW (1-18)","HIGH (19-36)")</f>
        <v>HIGH (19-36)</v>
      </c>
      <c r="G4127">
        <f>INT((D4127-1)/6)+1</f>
        <v>5</v>
      </c>
      <c r="H4127">
        <f>MOD(D4127-1,6)+1</f>
        <v>2</v>
      </c>
      <c r="I4127">
        <f>37-D4127</f>
        <v>11</v>
      </c>
      <c r="J4127">
        <f>ABS(D4127-D4128)</f>
        <v>19</v>
      </c>
      <c r="K4127">
        <f>AVERAGE(D4127:D4131)</f>
        <v>26</v>
      </c>
      <c r="L4127">
        <f>AVERAGE(D4127:D4146)</f>
        <v>26</v>
      </c>
      <c r="M4127">
        <f>K4127-L4127</f>
        <v>0</v>
      </c>
      <c r="N4127" t="str">
        <f>IF(K4127&gt;L4127,"HIGH ZONE BIAS",IF(K4127&lt;L4127,"LOW ZONE BIAS","EQUILIBRIUM"))</f>
        <v>EQUILIBRIUM</v>
      </c>
    </row>
    <row r="4128">
      <c r="A4128">
        <v>23443</v>
      </c>
      <c r="B4128" t="str">
        <v>2023-07-25</v>
      </c>
      <c r="C4128" t="str">
        <v>Midday</v>
      </c>
      <c r="D4128">
        <v>7</v>
      </c>
      <c r="E4128" t="str">
        <f>IF(MOD(D4128,2)=0,"EVEN","ODD")</f>
        <v>ODD</v>
      </c>
      <c r="F4128" t="str">
        <f>IF(D4128&lt;=18,"LOW (1-18)","HIGH (19-36)")</f>
        <v>LOW (1-18)</v>
      </c>
      <c r="G4128">
        <f>INT((D4128-1)/6)+1</f>
        <v>2</v>
      </c>
      <c r="H4128">
        <f>MOD(D4128-1,6)+1</f>
        <v>1</v>
      </c>
      <c r="I4128">
        <f>37-D4128</f>
        <v>30</v>
      </c>
      <c r="J4128">
        <f>ABS(D4128-D4129)</f>
        <v>20</v>
      </c>
      <c r="K4128">
        <f>AVERAGE(D4128:D4132)</f>
        <v>7</v>
      </c>
      <c r="L4128">
        <f>AVERAGE(D4128:D4147)</f>
        <v>7</v>
      </c>
      <c r="M4128">
        <f>K4128-L4128</f>
        <v>0</v>
      </c>
      <c r="N4128" t="str">
        <f>IF(K4128&gt;L4128,"HIGH ZONE BIAS",IF(K4128&lt;L4128,"LOW ZONE BIAS","EQUILIBRIUM"))</f>
        <v>EQUILIBRIUM</v>
      </c>
    </row>
    <row r="4129">
      <c r="A4129">
        <v>23442</v>
      </c>
      <c r="B4129" t="str">
        <v>2023-07-25</v>
      </c>
      <c r="C4129" t="str">
        <v>Morning</v>
      </c>
      <c r="D4129">
        <v>27</v>
      </c>
      <c r="E4129" t="str">
        <f>IF(MOD(D4129,2)=0,"EVEN","ODD")</f>
        <v>ODD</v>
      </c>
      <c r="F4129" t="str">
        <f>IF(D4129&lt;=18,"LOW (1-18)","HIGH (19-36)")</f>
        <v>HIGH (19-36)</v>
      </c>
      <c r="G4129">
        <f>INT((D4129-1)/6)+1</f>
        <v>5</v>
      </c>
      <c r="H4129">
        <f>MOD(D4129-1,6)+1</f>
        <v>3</v>
      </c>
      <c r="I4129">
        <f>37-D4129</f>
        <v>10</v>
      </c>
      <c r="J4129">
        <f>ABS(D4129-D4130)</f>
        <v>5</v>
      </c>
      <c r="K4129">
        <f>AVERAGE(D4129:D4133)</f>
        <v>27</v>
      </c>
      <c r="L4129">
        <f>AVERAGE(D4129:D4148)</f>
        <v>27</v>
      </c>
      <c r="M4129">
        <f>K4129-L4129</f>
        <v>0</v>
      </c>
      <c r="N4129" t="str">
        <f>IF(K4129&gt;L4129,"HIGH ZONE BIAS",IF(K4129&lt;L4129,"LOW ZONE BIAS","EQUILIBRIUM"))</f>
        <v>EQUILIBRIUM</v>
      </c>
    </row>
    <row r="4130">
      <c r="A4130">
        <v>23441</v>
      </c>
      <c r="B4130" t="str">
        <v>2023-07-24</v>
      </c>
      <c r="C4130" t="str">
        <v>Evening</v>
      </c>
      <c r="D4130">
        <v>22</v>
      </c>
      <c r="E4130" t="str">
        <f>IF(MOD(D4130,2)=0,"EVEN","ODD")</f>
        <v>EVEN</v>
      </c>
      <c r="F4130" t="str">
        <f>IF(D4130&lt;=18,"LOW (1-18)","HIGH (19-36)")</f>
        <v>HIGH (19-36)</v>
      </c>
      <c r="G4130">
        <f>INT((D4130-1)/6)+1</f>
        <v>4</v>
      </c>
      <c r="H4130">
        <f>MOD(D4130-1,6)+1</f>
        <v>4</v>
      </c>
      <c r="I4130">
        <f>37-D4130</f>
        <v>15</v>
      </c>
      <c r="J4130">
        <f>ABS(D4130-D4131)</f>
        <v>8</v>
      </c>
      <c r="K4130">
        <f>AVERAGE(D4130:D4134)</f>
        <v>22</v>
      </c>
      <c r="L4130">
        <f>AVERAGE(D4130:D4149)</f>
        <v>22</v>
      </c>
      <c r="M4130">
        <f>K4130-L4130</f>
        <v>0</v>
      </c>
      <c r="N4130" t="str">
        <f>IF(K4130&gt;L4130,"HIGH ZONE BIAS",IF(K4130&lt;L4130,"LOW ZONE BIAS","EQUILIBRIUM"))</f>
        <v>EQUILIBRIUM</v>
      </c>
    </row>
    <row r="4131">
      <c r="A4131">
        <v>23440</v>
      </c>
      <c r="B4131" t="str">
        <v>2023-07-24</v>
      </c>
      <c r="C4131" t="str">
        <v>Afternoon</v>
      </c>
      <c r="D4131">
        <v>30</v>
      </c>
      <c r="E4131" t="str">
        <f>IF(MOD(D4131,2)=0,"EVEN","ODD")</f>
        <v>EVEN</v>
      </c>
      <c r="F4131" t="str">
        <f>IF(D4131&lt;=18,"LOW (1-18)","HIGH (19-36)")</f>
        <v>HIGH (19-36)</v>
      </c>
      <c r="G4131">
        <f>INT((D4131-1)/6)+1</f>
        <v>5</v>
      </c>
      <c r="H4131">
        <f>MOD(D4131-1,6)+1</f>
        <v>6</v>
      </c>
      <c r="I4131">
        <f>37-D4131</f>
        <v>7</v>
      </c>
      <c r="J4131">
        <f>ABS(D4131-D4132)</f>
        <v>16</v>
      </c>
      <c r="K4131">
        <f>AVERAGE(D4131:D4135)</f>
        <v>30</v>
      </c>
      <c r="L4131">
        <f>AVERAGE(D4131:D4150)</f>
        <v>30</v>
      </c>
      <c r="M4131">
        <f>K4131-L4131</f>
        <v>0</v>
      </c>
      <c r="N4131" t="str">
        <f>IF(K4131&gt;L4131,"HIGH ZONE BIAS",IF(K4131&lt;L4131,"LOW ZONE BIAS","EQUILIBRIUM"))</f>
        <v>EQUILIBRIUM</v>
      </c>
    </row>
    <row r="4132">
      <c r="A4132">
        <v>23439</v>
      </c>
      <c r="B4132" t="str">
        <v>2023-07-24</v>
      </c>
      <c r="C4132" t="str">
        <v>Midday</v>
      </c>
      <c r="D4132">
        <v>14</v>
      </c>
      <c r="E4132" t="str">
        <f>IF(MOD(D4132,2)=0,"EVEN","ODD")</f>
        <v>EVEN</v>
      </c>
      <c r="F4132" t="str">
        <f>IF(D4132&lt;=18,"LOW (1-18)","HIGH (19-36)")</f>
        <v>LOW (1-18)</v>
      </c>
      <c r="G4132">
        <f>INT((D4132-1)/6)+1</f>
        <v>3</v>
      </c>
      <c r="H4132">
        <f>MOD(D4132-1,6)+1</f>
        <v>2</v>
      </c>
      <c r="I4132">
        <f>37-D4132</f>
        <v>23</v>
      </c>
      <c r="J4132">
        <f>ABS(D4132-D4133)</f>
        <v>9</v>
      </c>
      <c r="K4132">
        <f>AVERAGE(D4132:D4136)</f>
        <v>14</v>
      </c>
      <c r="L4132">
        <f>AVERAGE(D4132:D4151)</f>
        <v>14</v>
      </c>
      <c r="M4132">
        <f>K4132-L4132</f>
        <v>0</v>
      </c>
      <c r="N4132" t="str">
        <f>IF(K4132&gt;L4132,"HIGH ZONE BIAS",IF(K4132&lt;L4132,"LOW ZONE BIAS","EQUILIBRIUM"))</f>
        <v>EQUILIBRIUM</v>
      </c>
    </row>
    <row r="4133">
      <c r="A4133">
        <v>23438</v>
      </c>
      <c r="B4133" t="str">
        <v>2023-07-24</v>
      </c>
      <c r="C4133" t="str">
        <v>Morning</v>
      </c>
      <c r="D4133">
        <v>5</v>
      </c>
      <c r="E4133" t="str">
        <f>IF(MOD(D4133,2)=0,"EVEN","ODD")</f>
        <v>ODD</v>
      </c>
      <c r="F4133" t="str">
        <f>IF(D4133&lt;=18,"LOW (1-18)","HIGH (19-36)")</f>
        <v>LOW (1-18)</v>
      </c>
      <c r="G4133">
        <f>INT((D4133-1)/6)+1</f>
        <v>1</v>
      </c>
      <c r="H4133">
        <f>MOD(D4133-1,6)+1</f>
        <v>5</v>
      </c>
      <c r="I4133">
        <f>37-D4133</f>
        <v>32</v>
      </c>
      <c r="J4133">
        <f>ABS(D4133-D4134)</f>
        <v>13</v>
      </c>
      <c r="K4133">
        <f>AVERAGE(D4133:D4137)</f>
        <v>5</v>
      </c>
      <c r="L4133">
        <f>AVERAGE(D4133:D4152)</f>
        <v>5</v>
      </c>
      <c r="M4133">
        <f>K4133-L4133</f>
        <v>0</v>
      </c>
      <c r="N4133" t="str">
        <f>IF(K4133&gt;L4133,"HIGH ZONE BIAS",IF(K4133&lt;L4133,"LOW ZONE BIAS","EQUILIBRIUM"))</f>
        <v>EQUILIBRIUM</v>
      </c>
    </row>
    <row r="4134">
      <c r="A4134">
        <v>23437</v>
      </c>
      <c r="B4134" t="str">
        <v>2023-07-22</v>
      </c>
      <c r="C4134" t="str">
        <v>Evening</v>
      </c>
      <c r="D4134">
        <v>18</v>
      </c>
      <c r="E4134" t="str">
        <f>IF(MOD(D4134,2)=0,"EVEN","ODD")</f>
        <v>EVEN</v>
      </c>
      <c r="F4134" t="str">
        <f>IF(D4134&lt;=18,"LOW (1-18)","HIGH (19-36)")</f>
        <v>LOW (1-18)</v>
      </c>
      <c r="G4134">
        <f>INT((D4134-1)/6)+1</f>
        <v>3</v>
      </c>
      <c r="H4134">
        <f>MOD(D4134-1,6)+1</f>
        <v>6</v>
      </c>
      <c r="I4134">
        <f>37-D4134</f>
        <v>19</v>
      </c>
      <c r="J4134">
        <f>ABS(D4134-D4135)</f>
        <v>14</v>
      </c>
      <c r="K4134">
        <f>AVERAGE(D4134:D4138)</f>
        <v>18</v>
      </c>
      <c r="L4134">
        <f>AVERAGE(D4134:D4153)</f>
        <v>18</v>
      </c>
      <c r="M4134">
        <f>K4134-L4134</f>
        <v>0</v>
      </c>
      <c r="N4134" t="str">
        <f>IF(K4134&gt;L4134,"HIGH ZONE BIAS",IF(K4134&lt;L4134,"LOW ZONE BIAS","EQUILIBRIUM"))</f>
        <v>EQUILIBRIUM</v>
      </c>
    </row>
    <row r="4135">
      <c r="A4135">
        <v>23436</v>
      </c>
      <c r="B4135" t="str">
        <v>2023-07-22</v>
      </c>
      <c r="C4135" t="str">
        <v>Afternoon</v>
      </c>
      <c r="D4135">
        <v>32</v>
      </c>
      <c r="E4135" t="str">
        <f>IF(MOD(D4135,2)=0,"EVEN","ODD")</f>
        <v>EVEN</v>
      </c>
      <c r="F4135" t="str">
        <f>IF(D4135&lt;=18,"LOW (1-18)","HIGH (19-36)")</f>
        <v>HIGH (19-36)</v>
      </c>
      <c r="G4135">
        <f>INT((D4135-1)/6)+1</f>
        <v>6</v>
      </c>
      <c r="H4135">
        <f>MOD(D4135-1,6)+1</f>
        <v>2</v>
      </c>
      <c r="I4135">
        <f>37-D4135</f>
        <v>5</v>
      </c>
      <c r="J4135">
        <f>ABS(D4135-D4136)</f>
        <v>1</v>
      </c>
      <c r="K4135">
        <f>AVERAGE(D4135:D4139)</f>
        <v>32</v>
      </c>
      <c r="L4135">
        <f>AVERAGE(D4135:D4154)</f>
        <v>32</v>
      </c>
      <c r="M4135">
        <f>K4135-L4135</f>
        <v>0</v>
      </c>
      <c r="N4135" t="str">
        <f>IF(K4135&gt;L4135,"HIGH ZONE BIAS",IF(K4135&lt;L4135,"LOW ZONE BIAS","EQUILIBRIUM"))</f>
        <v>EQUILIBRIUM</v>
      </c>
    </row>
    <row r="4136">
      <c r="A4136">
        <v>23435</v>
      </c>
      <c r="B4136" t="str">
        <v>2023-07-22</v>
      </c>
      <c r="C4136" t="str">
        <v>Midday</v>
      </c>
      <c r="D4136">
        <v>31</v>
      </c>
      <c r="E4136" t="str">
        <f>IF(MOD(D4136,2)=0,"EVEN","ODD")</f>
        <v>ODD</v>
      </c>
      <c r="F4136" t="str">
        <f>IF(D4136&lt;=18,"LOW (1-18)","HIGH (19-36)")</f>
        <v>HIGH (19-36)</v>
      </c>
      <c r="G4136">
        <f>INT((D4136-1)/6)+1</f>
        <v>6</v>
      </c>
      <c r="H4136">
        <f>MOD(D4136-1,6)+1</f>
        <v>1</v>
      </c>
      <c r="I4136">
        <f>37-D4136</f>
        <v>6</v>
      </c>
      <c r="J4136">
        <f>ABS(D4136-D4137)</f>
        <v>17</v>
      </c>
      <c r="K4136">
        <f>AVERAGE(D4136:D4140)</f>
        <v>31</v>
      </c>
      <c r="L4136">
        <f>AVERAGE(D4136:D4155)</f>
        <v>31</v>
      </c>
      <c r="M4136">
        <f>K4136-L4136</f>
        <v>0</v>
      </c>
      <c r="N4136" t="str">
        <f>IF(K4136&gt;L4136,"HIGH ZONE BIAS",IF(K4136&lt;L4136,"LOW ZONE BIAS","EQUILIBRIUM"))</f>
        <v>EQUILIBRIUM</v>
      </c>
    </row>
    <row r="4137">
      <c r="A4137">
        <v>23434</v>
      </c>
      <c r="B4137" t="str">
        <v>2023-07-22</v>
      </c>
      <c r="C4137" t="str">
        <v>Morning</v>
      </c>
      <c r="D4137">
        <v>14</v>
      </c>
      <c r="E4137" t="str">
        <f>IF(MOD(D4137,2)=0,"EVEN","ODD")</f>
        <v>EVEN</v>
      </c>
      <c r="F4137" t="str">
        <f>IF(D4137&lt;=18,"LOW (1-18)","HIGH (19-36)")</f>
        <v>LOW (1-18)</v>
      </c>
      <c r="G4137">
        <f>INT((D4137-1)/6)+1</f>
        <v>3</v>
      </c>
      <c r="H4137">
        <f>MOD(D4137-1,6)+1</f>
        <v>2</v>
      </c>
      <c r="I4137">
        <f>37-D4137</f>
        <v>23</v>
      </c>
      <c r="J4137">
        <f>ABS(D4137-D4138)</f>
        <v>7</v>
      </c>
      <c r="K4137">
        <f>AVERAGE(D4137:D4141)</f>
        <v>14</v>
      </c>
      <c r="L4137">
        <f>AVERAGE(D4137:D4156)</f>
        <v>14</v>
      </c>
      <c r="M4137">
        <f>K4137-L4137</f>
        <v>0</v>
      </c>
      <c r="N4137" t="str">
        <f>IF(K4137&gt;L4137,"HIGH ZONE BIAS",IF(K4137&lt;L4137,"LOW ZONE BIAS","EQUILIBRIUM"))</f>
        <v>EQUILIBRIUM</v>
      </c>
    </row>
    <row r="4138">
      <c r="A4138">
        <v>23433</v>
      </c>
      <c r="B4138" t="str">
        <v>2023-07-21</v>
      </c>
      <c r="C4138" t="str">
        <v>Evening</v>
      </c>
      <c r="D4138">
        <v>7</v>
      </c>
      <c r="E4138" t="str">
        <f>IF(MOD(D4138,2)=0,"EVEN","ODD")</f>
        <v>ODD</v>
      </c>
      <c r="F4138" t="str">
        <f>IF(D4138&lt;=18,"LOW (1-18)","HIGH (19-36)")</f>
        <v>LOW (1-18)</v>
      </c>
      <c r="G4138">
        <f>INT((D4138-1)/6)+1</f>
        <v>2</v>
      </c>
      <c r="H4138">
        <f>MOD(D4138-1,6)+1</f>
        <v>1</v>
      </c>
      <c r="I4138">
        <f>37-D4138</f>
        <v>30</v>
      </c>
      <c r="J4138">
        <f>ABS(D4138-D4139)</f>
        <v>22</v>
      </c>
      <c r="K4138">
        <f>AVERAGE(D4138:D4142)</f>
        <v>7</v>
      </c>
      <c r="L4138">
        <f>AVERAGE(D4138:D4157)</f>
        <v>7</v>
      </c>
      <c r="M4138">
        <f>K4138-L4138</f>
        <v>0</v>
      </c>
      <c r="N4138" t="str">
        <f>IF(K4138&gt;L4138,"HIGH ZONE BIAS",IF(K4138&lt;L4138,"LOW ZONE BIAS","EQUILIBRIUM"))</f>
        <v>EQUILIBRIUM</v>
      </c>
    </row>
    <row r="4139">
      <c r="A4139">
        <v>23432</v>
      </c>
      <c r="B4139" t="str">
        <v>2023-07-21</v>
      </c>
      <c r="C4139" t="str">
        <v>Afternoon</v>
      </c>
      <c r="D4139">
        <v>29</v>
      </c>
      <c r="E4139" t="str">
        <f>IF(MOD(D4139,2)=0,"EVEN","ODD")</f>
        <v>ODD</v>
      </c>
      <c r="F4139" t="str">
        <f>IF(D4139&lt;=18,"LOW (1-18)","HIGH (19-36)")</f>
        <v>HIGH (19-36)</v>
      </c>
      <c r="G4139">
        <f>INT((D4139-1)/6)+1</f>
        <v>5</v>
      </c>
      <c r="H4139">
        <f>MOD(D4139-1,6)+1</f>
        <v>5</v>
      </c>
      <c r="I4139">
        <f>37-D4139</f>
        <v>8</v>
      </c>
      <c r="J4139">
        <f>ABS(D4139-D4140)</f>
        <v>10</v>
      </c>
      <c r="K4139">
        <f>AVERAGE(D4139:D4143)</f>
        <v>29</v>
      </c>
      <c r="L4139">
        <f>AVERAGE(D4139:D4158)</f>
        <v>29</v>
      </c>
      <c r="M4139">
        <f>K4139-L4139</f>
        <v>0</v>
      </c>
      <c r="N4139" t="str">
        <f>IF(K4139&gt;L4139,"HIGH ZONE BIAS",IF(K4139&lt;L4139,"LOW ZONE BIAS","EQUILIBRIUM"))</f>
        <v>EQUILIBRIUM</v>
      </c>
    </row>
    <row r="4140">
      <c r="A4140">
        <v>23431</v>
      </c>
      <c r="B4140" t="str">
        <v>2023-07-21</v>
      </c>
      <c r="C4140" t="str">
        <v>Midday</v>
      </c>
      <c r="D4140">
        <v>19</v>
      </c>
      <c r="E4140" t="str">
        <f>IF(MOD(D4140,2)=0,"EVEN","ODD")</f>
        <v>ODD</v>
      </c>
      <c r="F4140" t="str">
        <f>IF(D4140&lt;=18,"LOW (1-18)","HIGH (19-36)")</f>
        <v>HIGH (19-36)</v>
      </c>
      <c r="G4140">
        <f>INT((D4140-1)/6)+1</f>
        <v>4</v>
      </c>
      <c r="H4140">
        <f>MOD(D4140-1,6)+1</f>
        <v>1</v>
      </c>
      <c r="I4140">
        <f>37-D4140</f>
        <v>18</v>
      </c>
      <c r="J4140">
        <f>ABS(D4140-D4141)</f>
        <v>8</v>
      </c>
      <c r="K4140">
        <f>AVERAGE(D4140:D4144)</f>
        <v>19</v>
      </c>
      <c r="L4140">
        <f>AVERAGE(D4140:D4159)</f>
        <v>19</v>
      </c>
      <c r="M4140">
        <f>K4140-L4140</f>
        <v>0</v>
      </c>
      <c r="N4140" t="str">
        <f>IF(K4140&gt;L4140,"HIGH ZONE BIAS",IF(K4140&lt;L4140,"LOW ZONE BIAS","EQUILIBRIUM"))</f>
        <v>EQUILIBRIUM</v>
      </c>
    </row>
    <row r="4141">
      <c r="A4141">
        <v>23430</v>
      </c>
      <c r="B4141" t="str">
        <v>2023-07-21</v>
      </c>
      <c r="C4141" t="str">
        <v>Morning</v>
      </c>
      <c r="D4141">
        <v>11</v>
      </c>
      <c r="E4141" t="str">
        <f>IF(MOD(D4141,2)=0,"EVEN","ODD")</f>
        <v>ODD</v>
      </c>
      <c r="F4141" t="str">
        <f>IF(D4141&lt;=18,"LOW (1-18)","HIGH (19-36)")</f>
        <v>LOW (1-18)</v>
      </c>
      <c r="G4141">
        <f>INT((D4141-1)/6)+1</f>
        <v>2</v>
      </c>
      <c r="H4141">
        <f>MOD(D4141-1,6)+1</f>
        <v>5</v>
      </c>
      <c r="I4141">
        <f>37-D4141</f>
        <v>26</v>
      </c>
      <c r="J4141">
        <f>ABS(D4141-D4142)</f>
        <v>5</v>
      </c>
      <c r="K4141">
        <f>AVERAGE(D4141:D4145)</f>
        <v>11</v>
      </c>
      <c r="L4141">
        <f>AVERAGE(D4141:D4160)</f>
        <v>11</v>
      </c>
      <c r="M4141">
        <f>K4141-L4141</f>
        <v>0</v>
      </c>
      <c r="N4141" t="str">
        <f>IF(K4141&gt;L4141,"HIGH ZONE BIAS",IF(K4141&lt;L4141,"LOW ZONE BIAS","EQUILIBRIUM"))</f>
        <v>EQUILIBRIUM</v>
      </c>
    </row>
    <row r="4142">
      <c r="A4142">
        <v>23429</v>
      </c>
      <c r="B4142" t="str">
        <v>2023-07-20</v>
      </c>
      <c r="C4142" t="str">
        <v>Evening</v>
      </c>
      <c r="D4142">
        <v>6</v>
      </c>
      <c r="E4142" t="str">
        <f>IF(MOD(D4142,2)=0,"EVEN","ODD")</f>
        <v>EVEN</v>
      </c>
      <c r="F4142" t="str">
        <f>IF(D4142&lt;=18,"LOW (1-18)","HIGH (19-36)")</f>
        <v>LOW (1-18)</v>
      </c>
      <c r="G4142">
        <f>INT((D4142-1)/6)+1</f>
        <v>1</v>
      </c>
      <c r="H4142">
        <f>MOD(D4142-1,6)+1</f>
        <v>6</v>
      </c>
      <c r="I4142">
        <f>37-D4142</f>
        <v>31</v>
      </c>
      <c r="J4142">
        <f>ABS(D4142-D4143)</f>
        <v>2</v>
      </c>
      <c r="K4142">
        <f>AVERAGE(D4142:D4146)</f>
        <v>6</v>
      </c>
      <c r="L4142">
        <f>AVERAGE(D4142:D4161)</f>
        <v>6</v>
      </c>
      <c r="M4142">
        <f>K4142-L4142</f>
        <v>0</v>
      </c>
      <c r="N4142" t="str">
        <f>IF(K4142&gt;L4142,"HIGH ZONE BIAS",IF(K4142&lt;L4142,"LOW ZONE BIAS","EQUILIBRIUM"))</f>
        <v>EQUILIBRIUM</v>
      </c>
    </row>
    <row r="4143">
      <c r="A4143">
        <v>23428</v>
      </c>
      <c r="B4143" t="str">
        <v>2023-07-20</v>
      </c>
      <c r="C4143" t="str">
        <v>Afternoon</v>
      </c>
      <c r="D4143">
        <v>4</v>
      </c>
      <c r="E4143" t="str">
        <f>IF(MOD(D4143,2)=0,"EVEN","ODD")</f>
        <v>EVEN</v>
      </c>
      <c r="F4143" t="str">
        <f>IF(D4143&lt;=18,"LOW (1-18)","HIGH (19-36)")</f>
        <v>LOW (1-18)</v>
      </c>
      <c r="G4143">
        <f>INT((D4143-1)/6)+1</f>
        <v>1</v>
      </c>
      <c r="H4143">
        <f>MOD(D4143-1,6)+1</f>
        <v>4</v>
      </c>
      <c r="I4143">
        <f>37-D4143</f>
        <v>33</v>
      </c>
      <c r="J4143">
        <f>ABS(D4143-D4144)</f>
        <v>6</v>
      </c>
      <c r="K4143">
        <f>AVERAGE(D4143:D4147)</f>
        <v>4</v>
      </c>
      <c r="L4143">
        <f>AVERAGE(D4143:D4162)</f>
        <v>4</v>
      </c>
      <c r="M4143">
        <f>K4143-L4143</f>
        <v>0</v>
      </c>
      <c r="N4143" t="str">
        <f>IF(K4143&gt;L4143,"HIGH ZONE BIAS",IF(K4143&lt;L4143,"LOW ZONE BIAS","EQUILIBRIUM"))</f>
        <v>EQUILIBRIUM</v>
      </c>
    </row>
    <row r="4144">
      <c r="A4144">
        <v>23427</v>
      </c>
      <c r="B4144" t="str">
        <v>2023-07-20</v>
      </c>
      <c r="C4144" t="str">
        <v>Midday</v>
      </c>
      <c r="D4144">
        <v>10</v>
      </c>
      <c r="E4144" t="str">
        <f>IF(MOD(D4144,2)=0,"EVEN","ODD")</f>
        <v>EVEN</v>
      </c>
      <c r="F4144" t="str">
        <f>IF(D4144&lt;=18,"LOW (1-18)","HIGH (19-36)")</f>
        <v>LOW (1-18)</v>
      </c>
      <c r="G4144">
        <f>INT((D4144-1)/6)+1</f>
        <v>2</v>
      </c>
      <c r="H4144">
        <f>MOD(D4144-1,6)+1</f>
        <v>4</v>
      </c>
      <c r="I4144">
        <f>37-D4144</f>
        <v>27</v>
      </c>
      <c r="J4144">
        <f>ABS(D4144-D4145)</f>
        <v>7</v>
      </c>
      <c r="K4144">
        <f>AVERAGE(D4144:D4148)</f>
        <v>10</v>
      </c>
      <c r="L4144">
        <f>AVERAGE(D4144:D4163)</f>
        <v>10</v>
      </c>
      <c r="M4144">
        <f>K4144-L4144</f>
        <v>0</v>
      </c>
      <c r="N4144" t="str">
        <f>IF(K4144&gt;L4144,"HIGH ZONE BIAS",IF(K4144&lt;L4144,"LOW ZONE BIAS","EQUILIBRIUM"))</f>
        <v>EQUILIBRIUM</v>
      </c>
    </row>
    <row r="4145">
      <c r="A4145">
        <v>23426</v>
      </c>
      <c r="B4145" t="str">
        <v>2023-07-20</v>
      </c>
      <c r="C4145" t="str">
        <v>Morning</v>
      </c>
      <c r="D4145">
        <v>3</v>
      </c>
      <c r="E4145" t="str">
        <f>IF(MOD(D4145,2)=0,"EVEN","ODD")</f>
        <v>ODD</v>
      </c>
      <c r="F4145" t="str">
        <f>IF(D4145&lt;=18,"LOW (1-18)","HIGH (19-36)")</f>
        <v>LOW (1-18)</v>
      </c>
      <c r="G4145">
        <f>INT((D4145-1)/6)+1</f>
        <v>1</v>
      </c>
      <c r="H4145">
        <f>MOD(D4145-1,6)+1</f>
        <v>3</v>
      </c>
      <c r="I4145">
        <f>37-D4145</f>
        <v>34</v>
      </c>
      <c r="J4145">
        <f>ABS(D4145-D4146)</f>
        <v>2</v>
      </c>
      <c r="K4145">
        <f>AVERAGE(D4145:D4149)</f>
        <v>3</v>
      </c>
      <c r="L4145">
        <f>AVERAGE(D4145:D4164)</f>
        <v>3</v>
      </c>
      <c r="M4145">
        <f>K4145-L4145</f>
        <v>0</v>
      </c>
      <c r="N4145" t="str">
        <f>IF(K4145&gt;L4145,"HIGH ZONE BIAS",IF(K4145&lt;L4145,"LOW ZONE BIAS","EQUILIBRIUM"))</f>
        <v>EQUILIBRIUM</v>
      </c>
    </row>
    <row r="4146">
      <c r="A4146">
        <v>23425</v>
      </c>
      <c r="B4146" t="str">
        <v>2023-07-19</v>
      </c>
      <c r="C4146" t="str">
        <v>Evening</v>
      </c>
      <c r="D4146">
        <v>5</v>
      </c>
      <c r="E4146" t="str">
        <f>IF(MOD(D4146,2)=0,"EVEN","ODD")</f>
        <v>ODD</v>
      </c>
      <c r="F4146" t="str">
        <f>IF(D4146&lt;=18,"LOW (1-18)","HIGH (19-36)")</f>
        <v>LOW (1-18)</v>
      </c>
      <c r="G4146">
        <f>INT((D4146-1)/6)+1</f>
        <v>1</v>
      </c>
      <c r="H4146">
        <f>MOD(D4146-1,6)+1</f>
        <v>5</v>
      </c>
      <c r="I4146">
        <f>37-D4146</f>
        <v>32</v>
      </c>
      <c r="J4146">
        <f>ABS(D4146-D4147)</f>
        <v>2</v>
      </c>
      <c r="K4146">
        <f>AVERAGE(D4146:D4150)</f>
        <v>5</v>
      </c>
      <c r="L4146">
        <f>AVERAGE(D4146:D4165)</f>
        <v>5</v>
      </c>
      <c r="M4146">
        <f>K4146-L4146</f>
        <v>0</v>
      </c>
      <c r="N4146" t="str">
        <f>IF(K4146&gt;L4146,"HIGH ZONE BIAS",IF(K4146&lt;L4146,"LOW ZONE BIAS","EQUILIBRIUM"))</f>
        <v>EQUILIBRIUM</v>
      </c>
    </row>
    <row r="4147">
      <c r="A4147">
        <v>23424</v>
      </c>
      <c r="B4147" t="str">
        <v>2023-07-19</v>
      </c>
      <c r="C4147" t="str">
        <v>Afternoon</v>
      </c>
      <c r="D4147">
        <v>3</v>
      </c>
      <c r="E4147" t="str">
        <f>IF(MOD(D4147,2)=0,"EVEN","ODD")</f>
        <v>ODD</v>
      </c>
      <c r="F4147" t="str">
        <f>IF(D4147&lt;=18,"LOW (1-18)","HIGH (19-36)")</f>
        <v>LOW (1-18)</v>
      </c>
      <c r="G4147">
        <f>INT((D4147-1)/6)+1</f>
        <v>1</v>
      </c>
      <c r="H4147">
        <f>MOD(D4147-1,6)+1</f>
        <v>3</v>
      </c>
      <c r="I4147">
        <f>37-D4147</f>
        <v>34</v>
      </c>
      <c r="J4147">
        <f>ABS(D4147-D4148)</f>
        <v>33</v>
      </c>
      <c r="K4147">
        <f>AVERAGE(D4147:D4151)</f>
        <v>3</v>
      </c>
      <c r="L4147">
        <f>AVERAGE(D4147:D4166)</f>
        <v>3</v>
      </c>
      <c r="M4147">
        <f>K4147-L4147</f>
        <v>0</v>
      </c>
      <c r="N4147" t="str">
        <f>IF(K4147&gt;L4147,"HIGH ZONE BIAS",IF(K4147&lt;L4147,"LOW ZONE BIAS","EQUILIBRIUM"))</f>
        <v>EQUILIBRIUM</v>
      </c>
    </row>
    <row r="4148">
      <c r="A4148">
        <v>23423</v>
      </c>
      <c r="B4148" t="str">
        <v>2023-07-19</v>
      </c>
      <c r="C4148" t="str">
        <v>Midday</v>
      </c>
      <c r="D4148">
        <v>36</v>
      </c>
      <c r="E4148" t="str">
        <f>IF(MOD(D4148,2)=0,"EVEN","ODD")</f>
        <v>EVEN</v>
      </c>
      <c r="F4148" t="str">
        <f>IF(D4148&lt;=18,"LOW (1-18)","HIGH (19-36)")</f>
        <v>HIGH (19-36)</v>
      </c>
      <c r="G4148">
        <f>INT((D4148-1)/6)+1</f>
        <v>6</v>
      </c>
      <c r="H4148">
        <f>MOD(D4148-1,6)+1</f>
        <v>6</v>
      </c>
      <c r="I4148">
        <f>37-D4148</f>
        <v>1</v>
      </c>
      <c r="J4148">
        <f>ABS(D4148-D4149)</f>
        <v>24</v>
      </c>
      <c r="K4148">
        <f>AVERAGE(D4148:D4152)</f>
        <v>36</v>
      </c>
      <c r="L4148">
        <f>AVERAGE(D4148:D4167)</f>
        <v>36</v>
      </c>
      <c r="M4148">
        <f>K4148-L4148</f>
        <v>0</v>
      </c>
      <c r="N4148" t="str">
        <f>IF(K4148&gt;L4148,"HIGH ZONE BIAS",IF(K4148&lt;L4148,"LOW ZONE BIAS","EQUILIBRIUM"))</f>
        <v>EQUILIBRIUM</v>
      </c>
    </row>
    <row r="4149">
      <c r="A4149">
        <v>23422</v>
      </c>
      <c r="B4149" t="str">
        <v>2023-07-19</v>
      </c>
      <c r="C4149" t="str">
        <v>Morning</v>
      </c>
      <c r="D4149">
        <v>12</v>
      </c>
      <c r="E4149" t="str">
        <f>IF(MOD(D4149,2)=0,"EVEN","ODD")</f>
        <v>EVEN</v>
      </c>
      <c r="F4149" t="str">
        <f>IF(D4149&lt;=18,"LOW (1-18)","HIGH (19-36)")</f>
        <v>LOW (1-18)</v>
      </c>
      <c r="G4149">
        <f>INT((D4149-1)/6)+1</f>
        <v>2</v>
      </c>
      <c r="H4149">
        <f>MOD(D4149-1,6)+1</f>
        <v>6</v>
      </c>
      <c r="I4149">
        <f>37-D4149</f>
        <v>25</v>
      </c>
      <c r="J4149">
        <f>ABS(D4149-D4150)</f>
        <v>9</v>
      </c>
      <c r="K4149">
        <f>AVERAGE(D4149:D4153)</f>
        <v>12</v>
      </c>
      <c r="L4149">
        <f>AVERAGE(D4149:D4168)</f>
        <v>12</v>
      </c>
      <c r="M4149">
        <f>K4149-L4149</f>
        <v>0</v>
      </c>
      <c r="N4149" t="str">
        <f>IF(K4149&gt;L4149,"HIGH ZONE BIAS",IF(K4149&lt;L4149,"LOW ZONE BIAS","EQUILIBRIUM"))</f>
        <v>EQUILIBRIUM</v>
      </c>
    </row>
    <row r="4150">
      <c r="A4150">
        <v>23421</v>
      </c>
      <c r="B4150" t="str">
        <v>2023-07-18</v>
      </c>
      <c r="C4150" t="str">
        <v>Evening</v>
      </c>
      <c r="D4150">
        <v>3</v>
      </c>
      <c r="E4150" t="str">
        <f>IF(MOD(D4150,2)=0,"EVEN","ODD")</f>
        <v>ODD</v>
      </c>
      <c r="F4150" t="str">
        <f>IF(D4150&lt;=18,"LOW (1-18)","HIGH (19-36)")</f>
        <v>LOW (1-18)</v>
      </c>
      <c r="G4150">
        <f>INT((D4150-1)/6)+1</f>
        <v>1</v>
      </c>
      <c r="H4150">
        <f>MOD(D4150-1,6)+1</f>
        <v>3</v>
      </c>
      <c r="I4150">
        <f>37-D4150</f>
        <v>34</v>
      </c>
      <c r="J4150">
        <f>ABS(D4150-D4151)</f>
        <v>21</v>
      </c>
      <c r="K4150">
        <f>AVERAGE(D4150:D4154)</f>
        <v>3</v>
      </c>
      <c r="L4150">
        <f>AVERAGE(D4150:D4169)</f>
        <v>3</v>
      </c>
      <c r="M4150">
        <f>K4150-L4150</f>
        <v>0</v>
      </c>
      <c r="N4150" t="str">
        <f>IF(K4150&gt;L4150,"HIGH ZONE BIAS",IF(K4150&lt;L4150,"LOW ZONE BIAS","EQUILIBRIUM"))</f>
        <v>EQUILIBRIUM</v>
      </c>
    </row>
    <row r="4151">
      <c r="A4151">
        <v>23420</v>
      </c>
      <c r="B4151" t="str">
        <v>2023-07-18</v>
      </c>
      <c r="C4151" t="str">
        <v>Afternoon</v>
      </c>
      <c r="D4151">
        <v>24</v>
      </c>
      <c r="E4151" t="str">
        <f>IF(MOD(D4151,2)=0,"EVEN","ODD")</f>
        <v>EVEN</v>
      </c>
      <c r="F4151" t="str">
        <f>IF(D4151&lt;=18,"LOW (1-18)","HIGH (19-36)")</f>
        <v>HIGH (19-36)</v>
      </c>
      <c r="G4151">
        <f>INT((D4151-1)/6)+1</f>
        <v>4</v>
      </c>
      <c r="H4151">
        <f>MOD(D4151-1,6)+1</f>
        <v>6</v>
      </c>
      <c r="I4151">
        <f>37-D4151</f>
        <v>13</v>
      </c>
      <c r="J4151">
        <f>ABS(D4151-D4152)</f>
        <v>10</v>
      </c>
      <c r="K4151">
        <f>AVERAGE(D4151:D4155)</f>
        <v>24</v>
      </c>
      <c r="L4151">
        <f>AVERAGE(D4151:D4170)</f>
        <v>24</v>
      </c>
      <c r="M4151">
        <f>K4151-L4151</f>
        <v>0</v>
      </c>
      <c r="N4151" t="str">
        <f>IF(K4151&gt;L4151,"HIGH ZONE BIAS",IF(K4151&lt;L4151,"LOW ZONE BIAS","EQUILIBRIUM"))</f>
        <v>EQUILIBRIUM</v>
      </c>
    </row>
    <row r="4152">
      <c r="A4152">
        <v>23419</v>
      </c>
      <c r="B4152" t="str">
        <v>2023-07-18</v>
      </c>
      <c r="C4152" t="str">
        <v>Midday</v>
      </c>
      <c r="D4152">
        <v>34</v>
      </c>
      <c r="E4152" t="str">
        <f>IF(MOD(D4152,2)=0,"EVEN","ODD")</f>
        <v>EVEN</v>
      </c>
      <c r="F4152" t="str">
        <f>IF(D4152&lt;=18,"LOW (1-18)","HIGH (19-36)")</f>
        <v>HIGH (19-36)</v>
      </c>
      <c r="G4152">
        <f>INT((D4152-1)/6)+1</f>
        <v>6</v>
      </c>
      <c r="H4152">
        <f>MOD(D4152-1,6)+1</f>
        <v>4</v>
      </c>
      <c r="I4152">
        <f>37-D4152</f>
        <v>3</v>
      </c>
      <c r="J4152">
        <f>ABS(D4152-D4153)</f>
        <v>9</v>
      </c>
      <c r="K4152">
        <f>AVERAGE(D4152:D4156)</f>
        <v>34</v>
      </c>
      <c r="L4152">
        <f>AVERAGE(D4152:D4171)</f>
        <v>34</v>
      </c>
      <c r="M4152">
        <f>K4152-L4152</f>
        <v>0</v>
      </c>
      <c r="N4152" t="str">
        <f>IF(K4152&gt;L4152,"HIGH ZONE BIAS",IF(K4152&lt;L4152,"LOW ZONE BIAS","EQUILIBRIUM"))</f>
        <v>EQUILIBRIUM</v>
      </c>
    </row>
    <row r="4153">
      <c r="A4153">
        <v>23418</v>
      </c>
      <c r="B4153" t="str">
        <v>2023-07-18</v>
      </c>
      <c r="C4153" t="str">
        <v>Morning</v>
      </c>
      <c r="D4153">
        <v>25</v>
      </c>
      <c r="E4153" t="str">
        <f>IF(MOD(D4153,2)=0,"EVEN","ODD")</f>
        <v>ODD</v>
      </c>
      <c r="F4153" t="str">
        <f>IF(D4153&lt;=18,"LOW (1-18)","HIGH (19-36)")</f>
        <v>HIGH (19-36)</v>
      </c>
      <c r="G4153">
        <f>INT((D4153-1)/6)+1</f>
        <v>5</v>
      </c>
      <c r="H4153">
        <f>MOD(D4153-1,6)+1</f>
        <v>1</v>
      </c>
      <c r="I4153">
        <f>37-D4153</f>
        <v>12</v>
      </c>
      <c r="J4153">
        <f>ABS(D4153-D4154)</f>
        <v>6</v>
      </c>
      <c r="K4153">
        <f>AVERAGE(D4153:D4157)</f>
        <v>25</v>
      </c>
      <c r="L4153">
        <f>AVERAGE(D4153:D4172)</f>
        <v>25</v>
      </c>
      <c r="M4153">
        <f>K4153-L4153</f>
        <v>0</v>
      </c>
      <c r="N4153" t="str">
        <f>IF(K4153&gt;L4153,"HIGH ZONE BIAS",IF(K4153&lt;L4153,"LOW ZONE BIAS","EQUILIBRIUM"))</f>
        <v>EQUILIBRIUM</v>
      </c>
    </row>
    <row r="4154">
      <c r="A4154">
        <v>23417</v>
      </c>
      <c r="B4154" t="str">
        <v>2023-07-17</v>
      </c>
      <c r="C4154" t="str">
        <v>Evening</v>
      </c>
      <c r="D4154">
        <v>31</v>
      </c>
      <c r="E4154" t="str">
        <f>IF(MOD(D4154,2)=0,"EVEN","ODD")</f>
        <v>ODD</v>
      </c>
      <c r="F4154" t="str">
        <f>IF(D4154&lt;=18,"LOW (1-18)","HIGH (19-36)")</f>
        <v>HIGH (19-36)</v>
      </c>
      <c r="G4154">
        <f>INT((D4154-1)/6)+1</f>
        <v>6</v>
      </c>
      <c r="H4154">
        <f>MOD(D4154-1,6)+1</f>
        <v>1</v>
      </c>
      <c r="I4154">
        <f>37-D4154</f>
        <v>6</v>
      </c>
      <c r="J4154">
        <f>ABS(D4154-D4155)</f>
        <v>5</v>
      </c>
      <c r="K4154">
        <f>AVERAGE(D4154:D4158)</f>
        <v>31</v>
      </c>
      <c r="L4154">
        <f>AVERAGE(D4154:D4173)</f>
        <v>31</v>
      </c>
      <c r="M4154">
        <f>K4154-L4154</f>
        <v>0</v>
      </c>
      <c r="N4154" t="str">
        <f>IF(K4154&gt;L4154,"HIGH ZONE BIAS",IF(K4154&lt;L4154,"LOW ZONE BIAS","EQUILIBRIUM"))</f>
        <v>EQUILIBRIUM</v>
      </c>
    </row>
    <row r="4155">
      <c r="A4155">
        <v>23416</v>
      </c>
      <c r="B4155" t="str">
        <v>2023-07-17</v>
      </c>
      <c r="C4155" t="str">
        <v>Afternoon</v>
      </c>
      <c r="D4155">
        <v>36</v>
      </c>
      <c r="E4155" t="str">
        <f>IF(MOD(D4155,2)=0,"EVEN","ODD")</f>
        <v>EVEN</v>
      </c>
      <c r="F4155" t="str">
        <f>IF(D4155&lt;=18,"LOW (1-18)","HIGH (19-36)")</f>
        <v>HIGH (19-36)</v>
      </c>
      <c r="G4155">
        <f>INT((D4155-1)/6)+1</f>
        <v>6</v>
      </c>
      <c r="H4155">
        <f>MOD(D4155-1,6)+1</f>
        <v>6</v>
      </c>
      <c r="I4155">
        <f>37-D4155</f>
        <v>1</v>
      </c>
      <c r="J4155">
        <f>ABS(D4155-D4156)</f>
        <v>33</v>
      </c>
      <c r="K4155">
        <f>AVERAGE(D4155:D4159)</f>
        <v>36</v>
      </c>
      <c r="L4155">
        <f>AVERAGE(D4155:D4174)</f>
        <v>36</v>
      </c>
      <c r="M4155">
        <f>K4155-L4155</f>
        <v>0</v>
      </c>
      <c r="N4155" t="str">
        <f>IF(K4155&gt;L4155,"HIGH ZONE BIAS",IF(K4155&lt;L4155,"LOW ZONE BIAS","EQUILIBRIUM"))</f>
        <v>EQUILIBRIUM</v>
      </c>
    </row>
    <row r="4156">
      <c r="A4156">
        <v>23415</v>
      </c>
      <c r="B4156" t="str">
        <v>2023-07-17</v>
      </c>
      <c r="C4156" t="str">
        <v>Midday</v>
      </c>
      <c r="D4156">
        <v>3</v>
      </c>
      <c r="E4156" t="str">
        <f>IF(MOD(D4156,2)=0,"EVEN","ODD")</f>
        <v>ODD</v>
      </c>
      <c r="F4156" t="str">
        <f>IF(D4156&lt;=18,"LOW (1-18)","HIGH (19-36)")</f>
        <v>LOW (1-18)</v>
      </c>
      <c r="G4156">
        <f>INT((D4156-1)/6)+1</f>
        <v>1</v>
      </c>
      <c r="H4156">
        <f>MOD(D4156-1,6)+1</f>
        <v>3</v>
      </c>
      <c r="I4156">
        <f>37-D4156</f>
        <v>34</v>
      </c>
      <c r="J4156">
        <f>ABS(D4156-D4157)</f>
        <v>0</v>
      </c>
      <c r="K4156">
        <f>AVERAGE(D4156:D4160)</f>
        <v>3</v>
      </c>
      <c r="L4156">
        <f>AVERAGE(D4156:D4175)</f>
        <v>3</v>
      </c>
      <c r="M4156">
        <f>K4156-L4156</f>
        <v>0</v>
      </c>
      <c r="N4156" t="str">
        <f>IF(K4156&gt;L4156,"HIGH ZONE BIAS",IF(K4156&lt;L4156,"LOW ZONE BIAS","EQUILIBRIUM"))</f>
        <v>EQUILIBRIUM</v>
      </c>
    </row>
    <row r="4157">
      <c r="A4157">
        <v>23414</v>
      </c>
      <c r="B4157" t="str">
        <v>2023-07-17</v>
      </c>
      <c r="C4157" t="str">
        <v>Morning</v>
      </c>
      <c r="D4157">
        <v>3</v>
      </c>
      <c r="E4157" t="str">
        <f>IF(MOD(D4157,2)=0,"EVEN","ODD")</f>
        <v>ODD</v>
      </c>
      <c r="F4157" t="str">
        <f>IF(D4157&lt;=18,"LOW (1-18)","HIGH (19-36)")</f>
        <v>LOW (1-18)</v>
      </c>
      <c r="G4157">
        <f>INT((D4157-1)/6)+1</f>
        <v>1</v>
      </c>
      <c r="H4157">
        <f>MOD(D4157-1,6)+1</f>
        <v>3</v>
      </c>
      <c r="I4157">
        <f>37-D4157</f>
        <v>34</v>
      </c>
      <c r="J4157">
        <f>ABS(D4157-D4158)</f>
        <v>29</v>
      </c>
      <c r="K4157">
        <f>AVERAGE(D4157:D4161)</f>
        <v>3</v>
      </c>
      <c r="L4157">
        <f>AVERAGE(D4157:D4176)</f>
        <v>3</v>
      </c>
      <c r="M4157">
        <f>K4157-L4157</f>
        <v>0</v>
      </c>
      <c r="N4157" t="str">
        <f>IF(K4157&gt;L4157,"HIGH ZONE BIAS",IF(K4157&lt;L4157,"LOW ZONE BIAS","EQUILIBRIUM"))</f>
        <v>EQUILIBRIUM</v>
      </c>
    </row>
    <row r="4158">
      <c r="A4158">
        <v>23413</v>
      </c>
      <c r="B4158" t="str">
        <v>2023-07-15</v>
      </c>
      <c r="C4158" t="str">
        <v>Evening</v>
      </c>
      <c r="D4158">
        <v>32</v>
      </c>
      <c r="E4158" t="str">
        <f>IF(MOD(D4158,2)=0,"EVEN","ODD")</f>
        <v>EVEN</v>
      </c>
      <c r="F4158" t="str">
        <f>IF(D4158&lt;=18,"LOW (1-18)","HIGH (19-36)")</f>
        <v>HIGH (19-36)</v>
      </c>
      <c r="G4158">
        <f>INT((D4158-1)/6)+1</f>
        <v>6</v>
      </c>
      <c r="H4158">
        <f>MOD(D4158-1,6)+1</f>
        <v>2</v>
      </c>
      <c r="I4158">
        <f>37-D4158</f>
        <v>5</v>
      </c>
      <c r="J4158">
        <f>ABS(D4158-D4159)</f>
        <v>10</v>
      </c>
      <c r="K4158">
        <f>AVERAGE(D4158:D4162)</f>
        <v>32</v>
      </c>
      <c r="L4158">
        <f>AVERAGE(D4158:D4177)</f>
        <v>32</v>
      </c>
      <c r="M4158">
        <f>K4158-L4158</f>
        <v>0</v>
      </c>
      <c r="N4158" t="str">
        <f>IF(K4158&gt;L4158,"HIGH ZONE BIAS",IF(K4158&lt;L4158,"LOW ZONE BIAS","EQUILIBRIUM"))</f>
        <v>EQUILIBRIUM</v>
      </c>
    </row>
    <row r="4159">
      <c r="A4159">
        <v>23412</v>
      </c>
      <c r="B4159" t="str">
        <v>2023-07-15</v>
      </c>
      <c r="C4159" t="str">
        <v>Afternoon</v>
      </c>
      <c r="D4159">
        <v>22</v>
      </c>
      <c r="E4159" t="str">
        <f>IF(MOD(D4159,2)=0,"EVEN","ODD")</f>
        <v>EVEN</v>
      </c>
      <c r="F4159" t="str">
        <f>IF(D4159&lt;=18,"LOW (1-18)","HIGH (19-36)")</f>
        <v>HIGH (19-36)</v>
      </c>
      <c r="G4159">
        <f>INT((D4159-1)/6)+1</f>
        <v>4</v>
      </c>
      <c r="H4159">
        <f>MOD(D4159-1,6)+1</f>
        <v>4</v>
      </c>
      <c r="I4159">
        <f>37-D4159</f>
        <v>15</v>
      </c>
      <c r="J4159">
        <f>ABS(D4159-D4160)</f>
        <v>14</v>
      </c>
      <c r="K4159">
        <f>AVERAGE(D4159:D4163)</f>
        <v>22</v>
      </c>
      <c r="L4159">
        <f>AVERAGE(D4159:D4178)</f>
        <v>22</v>
      </c>
      <c r="M4159">
        <f>K4159-L4159</f>
        <v>0</v>
      </c>
      <c r="N4159" t="str">
        <f>IF(K4159&gt;L4159,"HIGH ZONE BIAS",IF(K4159&lt;L4159,"LOW ZONE BIAS","EQUILIBRIUM"))</f>
        <v>EQUILIBRIUM</v>
      </c>
    </row>
    <row r="4160">
      <c r="A4160">
        <v>23411</v>
      </c>
      <c r="B4160" t="str">
        <v>2023-07-15</v>
      </c>
      <c r="C4160" t="str">
        <v>Midday</v>
      </c>
      <c r="D4160">
        <v>8</v>
      </c>
      <c r="E4160" t="str">
        <f>IF(MOD(D4160,2)=0,"EVEN","ODD")</f>
        <v>EVEN</v>
      </c>
      <c r="F4160" t="str">
        <f>IF(D4160&lt;=18,"LOW (1-18)","HIGH (19-36)")</f>
        <v>LOW (1-18)</v>
      </c>
      <c r="G4160">
        <f>INT((D4160-1)/6)+1</f>
        <v>2</v>
      </c>
      <c r="H4160">
        <f>MOD(D4160-1,6)+1</f>
        <v>2</v>
      </c>
      <c r="I4160">
        <f>37-D4160</f>
        <v>29</v>
      </c>
      <c r="J4160">
        <f>ABS(D4160-D4161)</f>
        <v>1</v>
      </c>
      <c r="K4160">
        <f>AVERAGE(D4160:D4164)</f>
        <v>8</v>
      </c>
      <c r="L4160">
        <f>AVERAGE(D4160:D4179)</f>
        <v>8</v>
      </c>
      <c r="M4160">
        <f>K4160-L4160</f>
        <v>0</v>
      </c>
      <c r="N4160" t="str">
        <f>IF(K4160&gt;L4160,"HIGH ZONE BIAS",IF(K4160&lt;L4160,"LOW ZONE BIAS","EQUILIBRIUM"))</f>
        <v>EQUILIBRIUM</v>
      </c>
    </row>
    <row r="4161">
      <c r="A4161">
        <v>23410</v>
      </c>
      <c r="B4161" t="str">
        <v>2023-07-15</v>
      </c>
      <c r="C4161" t="str">
        <v>Morning</v>
      </c>
      <c r="D4161">
        <v>9</v>
      </c>
      <c r="E4161" t="str">
        <f>IF(MOD(D4161,2)=0,"EVEN","ODD")</f>
        <v>ODD</v>
      </c>
      <c r="F4161" t="str">
        <f>IF(D4161&lt;=18,"LOW (1-18)","HIGH (19-36)")</f>
        <v>LOW (1-18)</v>
      </c>
      <c r="G4161">
        <f>INT((D4161-1)/6)+1</f>
        <v>2</v>
      </c>
      <c r="H4161">
        <f>MOD(D4161-1,6)+1</f>
        <v>3</v>
      </c>
      <c r="I4161">
        <f>37-D4161</f>
        <v>28</v>
      </c>
      <c r="J4161">
        <f>ABS(D4161-D4162)</f>
        <v>1</v>
      </c>
      <c r="K4161">
        <f>AVERAGE(D4161:D4165)</f>
        <v>9</v>
      </c>
      <c r="L4161">
        <f>AVERAGE(D4161:D4180)</f>
        <v>9</v>
      </c>
      <c r="M4161">
        <f>K4161-L4161</f>
        <v>0</v>
      </c>
      <c r="N4161" t="str">
        <f>IF(K4161&gt;L4161,"HIGH ZONE BIAS",IF(K4161&lt;L4161,"LOW ZONE BIAS","EQUILIBRIUM"))</f>
        <v>EQUILIBRIUM</v>
      </c>
    </row>
    <row r="4162">
      <c r="A4162">
        <v>23409</v>
      </c>
      <c r="B4162" t="str">
        <v>2023-07-14</v>
      </c>
      <c r="C4162" t="str">
        <v>Evening</v>
      </c>
      <c r="D4162">
        <v>8</v>
      </c>
      <c r="E4162" t="str">
        <f>IF(MOD(D4162,2)=0,"EVEN","ODD")</f>
        <v>EVEN</v>
      </c>
      <c r="F4162" t="str">
        <f>IF(D4162&lt;=18,"LOW (1-18)","HIGH (19-36)")</f>
        <v>LOW (1-18)</v>
      </c>
      <c r="G4162">
        <f>INT((D4162-1)/6)+1</f>
        <v>2</v>
      </c>
      <c r="H4162">
        <f>MOD(D4162-1,6)+1</f>
        <v>2</v>
      </c>
      <c r="I4162">
        <f>37-D4162</f>
        <v>29</v>
      </c>
      <c r="J4162">
        <f>ABS(D4162-D4163)</f>
        <v>16</v>
      </c>
      <c r="K4162">
        <f>AVERAGE(D4162:D4166)</f>
        <v>8</v>
      </c>
      <c r="L4162">
        <f>AVERAGE(D4162:D4181)</f>
        <v>8</v>
      </c>
      <c r="M4162">
        <f>K4162-L4162</f>
        <v>0</v>
      </c>
      <c r="N4162" t="str">
        <f>IF(K4162&gt;L4162,"HIGH ZONE BIAS",IF(K4162&lt;L4162,"LOW ZONE BIAS","EQUILIBRIUM"))</f>
        <v>EQUILIBRIUM</v>
      </c>
    </row>
    <row r="4163">
      <c r="A4163">
        <v>23408</v>
      </c>
      <c r="B4163" t="str">
        <v>2023-07-14</v>
      </c>
      <c r="C4163" t="str">
        <v>Afternoon</v>
      </c>
      <c r="D4163">
        <v>24</v>
      </c>
      <c r="E4163" t="str">
        <f>IF(MOD(D4163,2)=0,"EVEN","ODD")</f>
        <v>EVEN</v>
      </c>
      <c r="F4163" t="str">
        <f>IF(D4163&lt;=18,"LOW (1-18)","HIGH (19-36)")</f>
        <v>HIGH (19-36)</v>
      </c>
      <c r="G4163">
        <f>INT((D4163-1)/6)+1</f>
        <v>4</v>
      </c>
      <c r="H4163">
        <f>MOD(D4163-1,6)+1</f>
        <v>6</v>
      </c>
      <c r="I4163">
        <f>37-D4163</f>
        <v>13</v>
      </c>
      <c r="J4163">
        <f>ABS(D4163-D4164)</f>
        <v>5</v>
      </c>
      <c r="K4163">
        <f>AVERAGE(D4163:D4167)</f>
        <v>24</v>
      </c>
      <c r="L4163">
        <f>AVERAGE(D4163:D4182)</f>
        <v>24</v>
      </c>
      <c r="M4163">
        <f>K4163-L4163</f>
        <v>0</v>
      </c>
      <c r="N4163" t="str">
        <f>IF(K4163&gt;L4163,"HIGH ZONE BIAS",IF(K4163&lt;L4163,"LOW ZONE BIAS","EQUILIBRIUM"))</f>
        <v>EQUILIBRIUM</v>
      </c>
    </row>
    <row r="4164">
      <c r="A4164">
        <v>23407</v>
      </c>
      <c r="B4164" t="str">
        <v>2023-07-14</v>
      </c>
      <c r="C4164" t="str">
        <v>Midday</v>
      </c>
      <c r="D4164">
        <v>19</v>
      </c>
      <c r="E4164" t="str">
        <f>IF(MOD(D4164,2)=0,"EVEN","ODD")</f>
        <v>ODD</v>
      </c>
      <c r="F4164" t="str">
        <f>IF(D4164&lt;=18,"LOW (1-18)","HIGH (19-36)")</f>
        <v>HIGH (19-36)</v>
      </c>
      <c r="G4164">
        <f>INT((D4164-1)/6)+1</f>
        <v>4</v>
      </c>
      <c r="H4164">
        <f>MOD(D4164-1,6)+1</f>
        <v>1</v>
      </c>
      <c r="I4164">
        <f>37-D4164</f>
        <v>18</v>
      </c>
      <c r="J4164">
        <f>ABS(D4164-D4165)</f>
        <v>4</v>
      </c>
      <c r="K4164">
        <f>AVERAGE(D4164:D4168)</f>
        <v>19</v>
      </c>
      <c r="L4164">
        <f>AVERAGE(D4164:D4183)</f>
        <v>19</v>
      </c>
      <c r="M4164">
        <f>K4164-L4164</f>
        <v>0</v>
      </c>
      <c r="N4164" t="str">
        <f>IF(K4164&gt;L4164,"HIGH ZONE BIAS",IF(K4164&lt;L4164,"LOW ZONE BIAS","EQUILIBRIUM"))</f>
        <v>EQUILIBRIUM</v>
      </c>
    </row>
    <row r="4165">
      <c r="A4165">
        <v>23406</v>
      </c>
      <c r="B4165" t="str">
        <v>2023-07-14</v>
      </c>
      <c r="C4165" t="str">
        <v>Morning</v>
      </c>
      <c r="D4165">
        <v>15</v>
      </c>
      <c r="E4165" t="str">
        <f>IF(MOD(D4165,2)=0,"EVEN","ODD")</f>
        <v>ODD</v>
      </c>
      <c r="F4165" t="str">
        <f>IF(D4165&lt;=18,"LOW (1-18)","HIGH (19-36)")</f>
        <v>LOW (1-18)</v>
      </c>
      <c r="G4165">
        <f>INT((D4165-1)/6)+1</f>
        <v>3</v>
      </c>
      <c r="H4165">
        <f>MOD(D4165-1,6)+1</f>
        <v>3</v>
      </c>
      <c r="I4165">
        <f>37-D4165</f>
        <v>22</v>
      </c>
      <c r="J4165">
        <f>ABS(D4165-D4166)</f>
        <v>15</v>
      </c>
      <c r="K4165">
        <f>AVERAGE(D4165:D4169)</f>
        <v>15</v>
      </c>
      <c r="L4165">
        <f>AVERAGE(D4165:D4184)</f>
        <v>15</v>
      </c>
      <c r="M4165">
        <f>K4165-L4165</f>
        <v>0</v>
      </c>
      <c r="N4165" t="str">
        <f>IF(K4165&gt;L4165,"HIGH ZONE BIAS",IF(K4165&lt;L4165,"LOW ZONE BIAS","EQUILIBRIUM"))</f>
        <v>EQUILIBRIUM</v>
      </c>
    </row>
    <row r="4166">
      <c r="A4166">
        <v>23405</v>
      </c>
      <c r="B4166" t="str">
        <v>2023-07-13</v>
      </c>
      <c r="C4166" t="str">
        <v>Evening</v>
      </c>
      <c r="D4166">
        <v>30</v>
      </c>
      <c r="E4166" t="str">
        <f>IF(MOD(D4166,2)=0,"EVEN","ODD")</f>
        <v>EVEN</v>
      </c>
      <c r="F4166" t="str">
        <f>IF(D4166&lt;=18,"LOW (1-18)","HIGH (19-36)")</f>
        <v>HIGH (19-36)</v>
      </c>
      <c r="G4166">
        <f>INT((D4166-1)/6)+1</f>
        <v>5</v>
      </c>
      <c r="H4166">
        <f>MOD(D4166-1,6)+1</f>
        <v>6</v>
      </c>
      <c r="I4166">
        <f>37-D4166</f>
        <v>7</v>
      </c>
      <c r="J4166">
        <f>ABS(D4166-D4167)</f>
        <v>19</v>
      </c>
      <c r="K4166">
        <f>AVERAGE(D4166:D4170)</f>
        <v>30</v>
      </c>
      <c r="L4166">
        <f>AVERAGE(D4166:D4185)</f>
        <v>30</v>
      </c>
      <c r="M4166">
        <f>K4166-L4166</f>
        <v>0</v>
      </c>
      <c r="N4166" t="str">
        <f>IF(K4166&gt;L4166,"HIGH ZONE BIAS",IF(K4166&lt;L4166,"LOW ZONE BIAS","EQUILIBRIUM"))</f>
        <v>EQUILIBRIUM</v>
      </c>
    </row>
    <row r="4167">
      <c r="A4167">
        <v>23404</v>
      </c>
      <c r="B4167" t="str">
        <v>2023-07-13</v>
      </c>
      <c r="C4167" t="str">
        <v>Afternoon</v>
      </c>
      <c r="D4167">
        <v>11</v>
      </c>
      <c r="E4167" t="str">
        <f>IF(MOD(D4167,2)=0,"EVEN","ODD")</f>
        <v>ODD</v>
      </c>
      <c r="F4167" t="str">
        <f>IF(D4167&lt;=18,"LOW (1-18)","HIGH (19-36)")</f>
        <v>LOW (1-18)</v>
      </c>
      <c r="G4167">
        <f>INT((D4167-1)/6)+1</f>
        <v>2</v>
      </c>
      <c r="H4167">
        <f>MOD(D4167-1,6)+1</f>
        <v>5</v>
      </c>
      <c r="I4167">
        <f>37-D4167</f>
        <v>26</v>
      </c>
      <c r="J4167">
        <f>ABS(D4167-D4168)</f>
        <v>7</v>
      </c>
      <c r="K4167">
        <f>AVERAGE(D4167:D4171)</f>
        <v>11</v>
      </c>
      <c r="L4167">
        <f>AVERAGE(D4167:D4186)</f>
        <v>11</v>
      </c>
      <c r="M4167">
        <f>K4167-L4167</f>
        <v>0</v>
      </c>
      <c r="N4167" t="str">
        <f>IF(K4167&gt;L4167,"HIGH ZONE BIAS",IF(K4167&lt;L4167,"LOW ZONE BIAS","EQUILIBRIUM"))</f>
        <v>EQUILIBRIUM</v>
      </c>
    </row>
    <row r="4168">
      <c r="A4168">
        <v>23403</v>
      </c>
      <c r="B4168" t="str">
        <v>2023-07-13</v>
      </c>
      <c r="C4168" t="str">
        <v>Midday</v>
      </c>
      <c r="D4168">
        <v>4</v>
      </c>
      <c r="E4168" t="str">
        <f>IF(MOD(D4168,2)=0,"EVEN","ODD")</f>
        <v>EVEN</v>
      </c>
      <c r="F4168" t="str">
        <f>IF(D4168&lt;=18,"LOW (1-18)","HIGH (19-36)")</f>
        <v>LOW (1-18)</v>
      </c>
      <c r="G4168">
        <f>INT((D4168-1)/6)+1</f>
        <v>1</v>
      </c>
      <c r="H4168">
        <f>MOD(D4168-1,6)+1</f>
        <v>4</v>
      </c>
      <c r="I4168">
        <f>37-D4168</f>
        <v>33</v>
      </c>
      <c r="J4168">
        <f>ABS(D4168-D4169)</f>
        <v>22</v>
      </c>
      <c r="K4168">
        <f>AVERAGE(D4168:D4172)</f>
        <v>4</v>
      </c>
      <c r="L4168">
        <f>AVERAGE(D4168:D4187)</f>
        <v>4</v>
      </c>
      <c r="M4168">
        <f>K4168-L4168</f>
        <v>0</v>
      </c>
      <c r="N4168" t="str">
        <f>IF(K4168&gt;L4168,"HIGH ZONE BIAS",IF(K4168&lt;L4168,"LOW ZONE BIAS","EQUILIBRIUM"))</f>
        <v>EQUILIBRIUM</v>
      </c>
    </row>
    <row r="4169">
      <c r="A4169">
        <v>23402</v>
      </c>
      <c r="B4169" t="str">
        <v>2023-07-13</v>
      </c>
      <c r="C4169" t="str">
        <v>Morning</v>
      </c>
      <c r="D4169">
        <v>26</v>
      </c>
      <c r="E4169" t="str">
        <f>IF(MOD(D4169,2)=0,"EVEN","ODD")</f>
        <v>EVEN</v>
      </c>
      <c r="F4169" t="str">
        <f>IF(D4169&lt;=18,"LOW (1-18)","HIGH (19-36)")</f>
        <v>HIGH (19-36)</v>
      </c>
      <c r="G4169">
        <f>INT((D4169-1)/6)+1</f>
        <v>5</v>
      </c>
      <c r="H4169">
        <f>MOD(D4169-1,6)+1</f>
        <v>2</v>
      </c>
      <c r="I4169">
        <f>37-D4169</f>
        <v>11</v>
      </c>
      <c r="J4169">
        <f>ABS(D4169-D4170)</f>
        <v>10</v>
      </c>
      <c r="K4169">
        <f>AVERAGE(D4169:D4173)</f>
        <v>26</v>
      </c>
      <c r="L4169">
        <f>AVERAGE(D4169:D4188)</f>
        <v>26</v>
      </c>
      <c r="M4169">
        <f>K4169-L4169</f>
        <v>0</v>
      </c>
      <c r="N4169" t="str">
        <f>IF(K4169&gt;L4169,"HIGH ZONE BIAS",IF(K4169&lt;L4169,"LOW ZONE BIAS","EQUILIBRIUM"))</f>
        <v>EQUILIBRIUM</v>
      </c>
    </row>
    <row r="4170">
      <c r="A4170">
        <v>23401</v>
      </c>
      <c r="B4170" t="str">
        <v>2023-07-12</v>
      </c>
      <c r="C4170" t="str">
        <v>Evening</v>
      </c>
      <c r="D4170">
        <v>36</v>
      </c>
      <c r="E4170" t="str">
        <f>IF(MOD(D4170,2)=0,"EVEN","ODD")</f>
        <v>EVEN</v>
      </c>
      <c r="F4170" t="str">
        <f>IF(D4170&lt;=18,"LOW (1-18)","HIGH (19-36)")</f>
        <v>HIGH (19-36)</v>
      </c>
      <c r="G4170">
        <f>INT((D4170-1)/6)+1</f>
        <v>6</v>
      </c>
      <c r="H4170">
        <f>MOD(D4170-1,6)+1</f>
        <v>6</v>
      </c>
      <c r="I4170">
        <f>37-D4170</f>
        <v>1</v>
      </c>
      <c r="J4170">
        <f>ABS(D4170-D4171)</f>
        <v>28</v>
      </c>
      <c r="K4170">
        <f>AVERAGE(D4170:D4174)</f>
        <v>36</v>
      </c>
      <c r="L4170">
        <f>AVERAGE(D4170:D4189)</f>
        <v>36</v>
      </c>
      <c r="M4170">
        <f>K4170-L4170</f>
        <v>0</v>
      </c>
      <c r="N4170" t="str">
        <f>IF(K4170&gt;L4170,"HIGH ZONE BIAS",IF(K4170&lt;L4170,"LOW ZONE BIAS","EQUILIBRIUM"))</f>
        <v>EQUILIBRIUM</v>
      </c>
    </row>
    <row r="4171">
      <c r="A4171">
        <v>23400</v>
      </c>
      <c r="B4171" t="str">
        <v>2023-07-12</v>
      </c>
      <c r="C4171" t="str">
        <v>Afternoon</v>
      </c>
      <c r="D4171">
        <v>8</v>
      </c>
      <c r="E4171" t="str">
        <f>IF(MOD(D4171,2)=0,"EVEN","ODD")</f>
        <v>EVEN</v>
      </c>
      <c r="F4171" t="str">
        <f>IF(D4171&lt;=18,"LOW (1-18)","HIGH (19-36)")</f>
        <v>LOW (1-18)</v>
      </c>
      <c r="G4171">
        <f>INT((D4171-1)/6)+1</f>
        <v>2</v>
      </c>
      <c r="H4171">
        <f>MOD(D4171-1,6)+1</f>
        <v>2</v>
      </c>
      <c r="I4171">
        <f>37-D4171</f>
        <v>29</v>
      </c>
      <c r="J4171">
        <f>ABS(D4171-D4172)</f>
        <v>3</v>
      </c>
      <c r="K4171">
        <f>AVERAGE(D4171:D4175)</f>
        <v>8</v>
      </c>
      <c r="L4171">
        <f>AVERAGE(D4171:D4190)</f>
        <v>8</v>
      </c>
      <c r="M4171">
        <f>K4171-L4171</f>
        <v>0</v>
      </c>
      <c r="N4171" t="str">
        <f>IF(K4171&gt;L4171,"HIGH ZONE BIAS",IF(K4171&lt;L4171,"LOW ZONE BIAS","EQUILIBRIUM"))</f>
        <v>EQUILIBRIUM</v>
      </c>
    </row>
    <row r="4172">
      <c r="A4172">
        <v>23399</v>
      </c>
      <c r="B4172" t="str">
        <v>2023-07-12</v>
      </c>
      <c r="C4172" t="str">
        <v>Midday</v>
      </c>
      <c r="D4172">
        <v>11</v>
      </c>
      <c r="E4172" t="str">
        <f>IF(MOD(D4172,2)=0,"EVEN","ODD")</f>
        <v>ODD</v>
      </c>
      <c r="F4172" t="str">
        <f>IF(D4172&lt;=18,"LOW (1-18)","HIGH (19-36)")</f>
        <v>LOW (1-18)</v>
      </c>
      <c r="G4172">
        <f>INT((D4172-1)/6)+1</f>
        <v>2</v>
      </c>
      <c r="H4172">
        <f>MOD(D4172-1,6)+1</f>
        <v>5</v>
      </c>
      <c r="I4172">
        <f>37-D4172</f>
        <v>26</v>
      </c>
      <c r="J4172">
        <f>ABS(D4172-D4173)</f>
        <v>19</v>
      </c>
      <c r="K4172">
        <f>AVERAGE(D4172:D4176)</f>
        <v>11</v>
      </c>
      <c r="L4172">
        <f>AVERAGE(D4172:D4191)</f>
        <v>11</v>
      </c>
      <c r="M4172">
        <f>K4172-L4172</f>
        <v>0</v>
      </c>
      <c r="N4172" t="str">
        <f>IF(K4172&gt;L4172,"HIGH ZONE BIAS",IF(K4172&lt;L4172,"LOW ZONE BIAS","EQUILIBRIUM"))</f>
        <v>EQUILIBRIUM</v>
      </c>
    </row>
    <row r="4173">
      <c r="A4173">
        <v>23398</v>
      </c>
      <c r="B4173" t="str">
        <v>2023-07-12</v>
      </c>
      <c r="C4173" t="str">
        <v>Morning</v>
      </c>
      <c r="D4173">
        <v>30</v>
      </c>
      <c r="E4173" t="str">
        <f>IF(MOD(D4173,2)=0,"EVEN","ODD")</f>
        <v>EVEN</v>
      </c>
      <c r="F4173" t="str">
        <f>IF(D4173&lt;=18,"LOW (1-18)","HIGH (19-36)")</f>
        <v>HIGH (19-36)</v>
      </c>
      <c r="G4173">
        <f>INT((D4173-1)/6)+1</f>
        <v>5</v>
      </c>
      <c r="H4173">
        <f>MOD(D4173-1,6)+1</f>
        <v>6</v>
      </c>
      <c r="I4173">
        <f>37-D4173</f>
        <v>7</v>
      </c>
      <c r="J4173">
        <f>ABS(D4173-D4174)</f>
        <v>12</v>
      </c>
      <c r="K4173">
        <f>AVERAGE(D4173:D4177)</f>
        <v>30</v>
      </c>
      <c r="L4173">
        <f>AVERAGE(D4173:D4192)</f>
        <v>30</v>
      </c>
      <c r="M4173">
        <f>K4173-L4173</f>
        <v>0</v>
      </c>
      <c r="N4173" t="str">
        <f>IF(K4173&gt;L4173,"HIGH ZONE BIAS",IF(K4173&lt;L4173,"LOW ZONE BIAS","EQUILIBRIUM"))</f>
        <v>EQUILIBRIUM</v>
      </c>
    </row>
    <row r="4174">
      <c r="A4174">
        <v>23397</v>
      </c>
      <c r="B4174" t="str">
        <v>2023-07-11</v>
      </c>
      <c r="C4174" t="str">
        <v>Evening</v>
      </c>
      <c r="D4174">
        <v>18</v>
      </c>
      <c r="E4174" t="str">
        <f>IF(MOD(D4174,2)=0,"EVEN","ODD")</f>
        <v>EVEN</v>
      </c>
      <c r="F4174" t="str">
        <f>IF(D4174&lt;=18,"LOW (1-18)","HIGH (19-36)")</f>
        <v>LOW (1-18)</v>
      </c>
      <c r="G4174">
        <f>INT((D4174-1)/6)+1</f>
        <v>3</v>
      </c>
      <c r="H4174">
        <f>MOD(D4174-1,6)+1</f>
        <v>6</v>
      </c>
      <c r="I4174">
        <f>37-D4174</f>
        <v>19</v>
      </c>
      <c r="J4174">
        <f>ABS(D4174-D4175)</f>
        <v>18</v>
      </c>
      <c r="K4174">
        <f>AVERAGE(D4174:D4178)</f>
        <v>18</v>
      </c>
      <c r="L4174">
        <f>AVERAGE(D4174:D4193)</f>
        <v>18</v>
      </c>
      <c r="M4174">
        <f>K4174-L4174</f>
        <v>0</v>
      </c>
      <c r="N4174" t="str">
        <f>IF(K4174&gt;L4174,"HIGH ZONE BIAS",IF(K4174&lt;L4174,"LOW ZONE BIAS","EQUILIBRIUM"))</f>
        <v>EQUILIBRIUM</v>
      </c>
    </row>
    <row r="4175">
      <c r="A4175">
        <v>23396</v>
      </c>
      <c r="B4175" t="str">
        <v>2023-07-11</v>
      </c>
      <c r="C4175" t="str">
        <v>Afternoon</v>
      </c>
      <c r="D4175">
        <v>36</v>
      </c>
      <c r="E4175" t="str">
        <f>IF(MOD(D4175,2)=0,"EVEN","ODD")</f>
        <v>EVEN</v>
      </c>
      <c r="F4175" t="str">
        <f>IF(D4175&lt;=18,"LOW (1-18)","HIGH (19-36)")</f>
        <v>HIGH (19-36)</v>
      </c>
      <c r="G4175">
        <f>INT((D4175-1)/6)+1</f>
        <v>6</v>
      </c>
      <c r="H4175">
        <f>MOD(D4175-1,6)+1</f>
        <v>6</v>
      </c>
      <c r="I4175">
        <f>37-D4175</f>
        <v>1</v>
      </c>
      <c r="J4175">
        <f>ABS(D4175-D4176)</f>
        <v>19</v>
      </c>
      <c r="K4175">
        <f>AVERAGE(D4175:D4179)</f>
        <v>36</v>
      </c>
      <c r="L4175">
        <f>AVERAGE(D4175:D4194)</f>
        <v>36</v>
      </c>
      <c r="M4175">
        <f>K4175-L4175</f>
        <v>0</v>
      </c>
      <c r="N4175" t="str">
        <f>IF(K4175&gt;L4175,"HIGH ZONE BIAS",IF(K4175&lt;L4175,"LOW ZONE BIAS","EQUILIBRIUM"))</f>
        <v>EQUILIBRIUM</v>
      </c>
    </row>
    <row r="4176">
      <c r="A4176">
        <v>23395</v>
      </c>
      <c r="B4176" t="str">
        <v>2023-07-11</v>
      </c>
      <c r="C4176" t="str">
        <v>Midday</v>
      </c>
      <c r="D4176">
        <v>17</v>
      </c>
      <c r="E4176" t="str">
        <f>IF(MOD(D4176,2)=0,"EVEN","ODD")</f>
        <v>ODD</v>
      </c>
      <c r="F4176" t="str">
        <f>IF(D4176&lt;=18,"LOW (1-18)","HIGH (19-36)")</f>
        <v>LOW (1-18)</v>
      </c>
      <c r="G4176">
        <f>INT((D4176-1)/6)+1</f>
        <v>3</v>
      </c>
      <c r="H4176">
        <f>MOD(D4176-1,6)+1</f>
        <v>5</v>
      </c>
      <c r="I4176">
        <f>37-D4176</f>
        <v>20</v>
      </c>
      <c r="J4176">
        <f>ABS(D4176-D4177)</f>
        <v>1</v>
      </c>
      <c r="K4176">
        <f>AVERAGE(D4176:D4180)</f>
        <v>17</v>
      </c>
      <c r="L4176">
        <f>AVERAGE(D4176:D4195)</f>
        <v>17</v>
      </c>
      <c r="M4176">
        <f>K4176-L4176</f>
        <v>0</v>
      </c>
      <c r="N4176" t="str">
        <f>IF(K4176&gt;L4176,"HIGH ZONE BIAS",IF(K4176&lt;L4176,"LOW ZONE BIAS","EQUILIBRIUM"))</f>
        <v>EQUILIBRIUM</v>
      </c>
    </row>
    <row r="4177">
      <c r="A4177">
        <v>23394</v>
      </c>
      <c r="B4177" t="str">
        <v>2023-07-11</v>
      </c>
      <c r="C4177" t="str">
        <v>Morning</v>
      </c>
      <c r="D4177">
        <v>16</v>
      </c>
      <c r="E4177" t="str">
        <f>IF(MOD(D4177,2)=0,"EVEN","ODD")</f>
        <v>EVEN</v>
      </c>
      <c r="F4177" t="str">
        <f>IF(D4177&lt;=18,"LOW (1-18)","HIGH (19-36)")</f>
        <v>LOW (1-18)</v>
      </c>
      <c r="G4177">
        <f>INT((D4177-1)/6)+1</f>
        <v>3</v>
      </c>
      <c r="H4177">
        <f>MOD(D4177-1,6)+1</f>
        <v>4</v>
      </c>
      <c r="I4177">
        <f>37-D4177</f>
        <v>21</v>
      </c>
      <c r="J4177">
        <f>ABS(D4177-D4178)</f>
        <v>17</v>
      </c>
      <c r="K4177">
        <f>AVERAGE(D4177:D4181)</f>
        <v>16</v>
      </c>
      <c r="L4177">
        <f>AVERAGE(D4177:D4196)</f>
        <v>16</v>
      </c>
      <c r="M4177">
        <f>K4177-L4177</f>
        <v>0</v>
      </c>
      <c r="N4177" t="str">
        <f>IF(K4177&gt;L4177,"HIGH ZONE BIAS",IF(K4177&lt;L4177,"LOW ZONE BIAS","EQUILIBRIUM"))</f>
        <v>EQUILIBRIUM</v>
      </c>
    </row>
    <row r="4178">
      <c r="A4178">
        <v>23393</v>
      </c>
      <c r="B4178" t="str">
        <v>2023-07-10</v>
      </c>
      <c r="C4178" t="str">
        <v>Evening</v>
      </c>
      <c r="D4178">
        <v>33</v>
      </c>
      <c r="E4178" t="str">
        <f>IF(MOD(D4178,2)=0,"EVEN","ODD")</f>
        <v>ODD</v>
      </c>
      <c r="F4178" t="str">
        <f>IF(D4178&lt;=18,"LOW (1-18)","HIGH (19-36)")</f>
        <v>HIGH (19-36)</v>
      </c>
      <c r="G4178">
        <f>INT((D4178-1)/6)+1</f>
        <v>6</v>
      </c>
      <c r="H4178">
        <f>MOD(D4178-1,6)+1</f>
        <v>3</v>
      </c>
      <c r="I4178">
        <f>37-D4178</f>
        <v>4</v>
      </c>
      <c r="J4178">
        <f>ABS(D4178-D4179)</f>
        <v>17</v>
      </c>
      <c r="K4178">
        <f>AVERAGE(D4178:D4182)</f>
        <v>33</v>
      </c>
      <c r="L4178">
        <f>AVERAGE(D4178:D4197)</f>
        <v>33</v>
      </c>
      <c r="M4178">
        <f>K4178-L4178</f>
        <v>0</v>
      </c>
      <c r="N4178" t="str">
        <f>IF(K4178&gt;L4178,"HIGH ZONE BIAS",IF(K4178&lt;L4178,"LOW ZONE BIAS","EQUILIBRIUM"))</f>
        <v>EQUILIBRIUM</v>
      </c>
    </row>
    <row r="4179">
      <c r="A4179">
        <v>23392</v>
      </c>
      <c r="B4179" t="str">
        <v>2023-07-10</v>
      </c>
      <c r="C4179" t="str">
        <v>Afternoon</v>
      </c>
      <c r="D4179">
        <v>16</v>
      </c>
      <c r="E4179" t="str">
        <f>IF(MOD(D4179,2)=0,"EVEN","ODD")</f>
        <v>EVEN</v>
      </c>
      <c r="F4179" t="str">
        <f>IF(D4179&lt;=18,"LOW (1-18)","HIGH (19-36)")</f>
        <v>LOW (1-18)</v>
      </c>
      <c r="G4179">
        <f>INT((D4179-1)/6)+1</f>
        <v>3</v>
      </c>
      <c r="H4179">
        <f>MOD(D4179-1,6)+1</f>
        <v>4</v>
      </c>
      <c r="I4179">
        <f>37-D4179</f>
        <v>21</v>
      </c>
      <c r="J4179">
        <f>ABS(D4179-D4180)</f>
        <v>6</v>
      </c>
      <c r="K4179">
        <f>AVERAGE(D4179:D4183)</f>
        <v>16</v>
      </c>
      <c r="L4179">
        <f>AVERAGE(D4179:D4198)</f>
        <v>16</v>
      </c>
      <c r="M4179">
        <f>K4179-L4179</f>
        <v>0</v>
      </c>
      <c r="N4179" t="str">
        <f>IF(K4179&gt;L4179,"HIGH ZONE BIAS",IF(K4179&lt;L4179,"LOW ZONE BIAS","EQUILIBRIUM"))</f>
        <v>EQUILIBRIUM</v>
      </c>
    </row>
    <row r="4180">
      <c r="A4180">
        <v>23391</v>
      </c>
      <c r="B4180" t="str">
        <v>2023-07-10</v>
      </c>
      <c r="C4180" t="str">
        <v>Midday</v>
      </c>
      <c r="D4180">
        <v>22</v>
      </c>
      <c r="E4180" t="str">
        <f>IF(MOD(D4180,2)=0,"EVEN","ODD")</f>
        <v>EVEN</v>
      </c>
      <c r="F4180" t="str">
        <f>IF(D4180&lt;=18,"LOW (1-18)","HIGH (19-36)")</f>
        <v>HIGH (19-36)</v>
      </c>
      <c r="G4180">
        <f>INT((D4180-1)/6)+1</f>
        <v>4</v>
      </c>
      <c r="H4180">
        <f>MOD(D4180-1,6)+1</f>
        <v>4</v>
      </c>
      <c r="I4180">
        <f>37-D4180</f>
        <v>15</v>
      </c>
      <c r="J4180">
        <f>ABS(D4180-D4181)</f>
        <v>4</v>
      </c>
      <c r="K4180">
        <f>AVERAGE(D4180:D4184)</f>
        <v>22</v>
      </c>
      <c r="L4180">
        <f>AVERAGE(D4180:D4199)</f>
        <v>22</v>
      </c>
      <c r="M4180">
        <f>K4180-L4180</f>
        <v>0</v>
      </c>
      <c r="N4180" t="str">
        <f>IF(K4180&gt;L4180,"HIGH ZONE BIAS",IF(K4180&lt;L4180,"LOW ZONE BIAS","EQUILIBRIUM"))</f>
        <v>EQUILIBRIUM</v>
      </c>
    </row>
    <row r="4181">
      <c r="A4181">
        <v>23390</v>
      </c>
      <c r="B4181" t="str">
        <v>2023-07-10</v>
      </c>
      <c r="C4181" t="str">
        <v>Morning</v>
      </c>
      <c r="D4181">
        <v>18</v>
      </c>
      <c r="E4181" t="str">
        <f>IF(MOD(D4181,2)=0,"EVEN","ODD")</f>
        <v>EVEN</v>
      </c>
      <c r="F4181" t="str">
        <f>IF(D4181&lt;=18,"LOW (1-18)","HIGH (19-36)")</f>
        <v>LOW (1-18)</v>
      </c>
      <c r="G4181">
        <f>INT((D4181-1)/6)+1</f>
        <v>3</v>
      </c>
      <c r="H4181">
        <f>MOD(D4181-1,6)+1</f>
        <v>6</v>
      </c>
      <c r="I4181">
        <f>37-D4181</f>
        <v>19</v>
      </c>
      <c r="J4181">
        <f>ABS(D4181-D4182)</f>
        <v>9</v>
      </c>
      <c r="K4181">
        <f>AVERAGE(D4181:D4185)</f>
        <v>18</v>
      </c>
      <c r="L4181">
        <f>AVERAGE(D4181:D4200)</f>
        <v>18</v>
      </c>
      <c r="M4181">
        <f>K4181-L4181</f>
        <v>0</v>
      </c>
      <c r="N4181" t="str">
        <f>IF(K4181&gt;L4181,"HIGH ZONE BIAS",IF(K4181&lt;L4181,"LOW ZONE BIAS","EQUILIBRIUM"))</f>
        <v>EQUILIBRIUM</v>
      </c>
    </row>
    <row r="4182">
      <c r="A4182">
        <v>23389</v>
      </c>
      <c r="B4182" t="str">
        <v>2023-07-08</v>
      </c>
      <c r="C4182" t="str">
        <v>Evening</v>
      </c>
      <c r="D4182">
        <v>9</v>
      </c>
      <c r="E4182" t="str">
        <f>IF(MOD(D4182,2)=0,"EVEN","ODD")</f>
        <v>ODD</v>
      </c>
      <c r="F4182" t="str">
        <f>IF(D4182&lt;=18,"LOW (1-18)","HIGH (19-36)")</f>
        <v>LOW (1-18)</v>
      </c>
      <c r="G4182">
        <f>INT((D4182-1)/6)+1</f>
        <v>2</v>
      </c>
      <c r="H4182">
        <f>MOD(D4182-1,6)+1</f>
        <v>3</v>
      </c>
      <c r="I4182">
        <f>37-D4182</f>
        <v>28</v>
      </c>
      <c r="J4182">
        <f>ABS(D4182-D4183)</f>
        <v>3</v>
      </c>
      <c r="K4182">
        <f>AVERAGE(D4182:D4186)</f>
        <v>9</v>
      </c>
      <c r="L4182">
        <f>AVERAGE(D4182:D4201)</f>
        <v>9</v>
      </c>
      <c r="M4182">
        <f>K4182-L4182</f>
        <v>0</v>
      </c>
      <c r="N4182" t="str">
        <f>IF(K4182&gt;L4182,"HIGH ZONE BIAS",IF(K4182&lt;L4182,"LOW ZONE BIAS","EQUILIBRIUM"))</f>
        <v>EQUILIBRIUM</v>
      </c>
    </row>
    <row r="4183">
      <c r="A4183">
        <v>23388</v>
      </c>
      <c r="B4183" t="str">
        <v>2023-07-08</v>
      </c>
      <c r="C4183" t="str">
        <v>Afternoon</v>
      </c>
      <c r="D4183">
        <v>6</v>
      </c>
      <c r="E4183" t="str">
        <f>IF(MOD(D4183,2)=0,"EVEN","ODD")</f>
        <v>EVEN</v>
      </c>
      <c r="F4183" t="str">
        <f>IF(D4183&lt;=18,"LOW (1-18)","HIGH (19-36)")</f>
        <v>LOW (1-18)</v>
      </c>
      <c r="G4183">
        <f>INT((D4183-1)/6)+1</f>
        <v>1</v>
      </c>
      <c r="H4183">
        <f>MOD(D4183-1,6)+1</f>
        <v>6</v>
      </c>
      <c r="I4183">
        <f>37-D4183</f>
        <v>31</v>
      </c>
      <c r="J4183">
        <f>ABS(D4183-D4184)</f>
        <v>26</v>
      </c>
      <c r="K4183">
        <f>AVERAGE(D4183:D4187)</f>
        <v>6</v>
      </c>
      <c r="L4183">
        <f>AVERAGE(D4183:D4202)</f>
        <v>6</v>
      </c>
      <c r="M4183">
        <f>K4183-L4183</f>
        <v>0</v>
      </c>
      <c r="N4183" t="str">
        <f>IF(K4183&gt;L4183,"HIGH ZONE BIAS",IF(K4183&lt;L4183,"LOW ZONE BIAS","EQUILIBRIUM"))</f>
        <v>EQUILIBRIUM</v>
      </c>
    </row>
    <row r="4184">
      <c r="A4184">
        <v>23387</v>
      </c>
      <c r="B4184" t="str">
        <v>2023-07-08</v>
      </c>
      <c r="C4184" t="str">
        <v>Midday</v>
      </c>
      <c r="D4184">
        <v>32</v>
      </c>
      <c r="E4184" t="str">
        <f>IF(MOD(D4184,2)=0,"EVEN","ODD")</f>
        <v>EVEN</v>
      </c>
      <c r="F4184" t="str">
        <f>IF(D4184&lt;=18,"LOW (1-18)","HIGH (19-36)")</f>
        <v>HIGH (19-36)</v>
      </c>
      <c r="G4184">
        <f>INT((D4184-1)/6)+1</f>
        <v>6</v>
      </c>
      <c r="H4184">
        <f>MOD(D4184-1,6)+1</f>
        <v>2</v>
      </c>
      <c r="I4184">
        <f>37-D4184</f>
        <v>5</v>
      </c>
      <c r="J4184">
        <f>ABS(D4184-D4185)</f>
        <v>14</v>
      </c>
      <c r="K4184">
        <f>AVERAGE(D4184:D4188)</f>
        <v>32</v>
      </c>
      <c r="L4184">
        <f>AVERAGE(D4184:D4203)</f>
        <v>32</v>
      </c>
      <c r="M4184">
        <f>K4184-L4184</f>
        <v>0</v>
      </c>
      <c r="N4184" t="str">
        <f>IF(K4184&gt;L4184,"HIGH ZONE BIAS",IF(K4184&lt;L4184,"LOW ZONE BIAS","EQUILIBRIUM"))</f>
        <v>EQUILIBRIUM</v>
      </c>
    </row>
    <row r="4185">
      <c r="A4185">
        <v>23386</v>
      </c>
      <c r="B4185" t="str">
        <v>2023-07-08</v>
      </c>
      <c r="C4185" t="str">
        <v>Morning</v>
      </c>
      <c r="D4185">
        <v>18</v>
      </c>
      <c r="E4185" t="str">
        <f>IF(MOD(D4185,2)=0,"EVEN","ODD")</f>
        <v>EVEN</v>
      </c>
      <c r="F4185" t="str">
        <f>IF(D4185&lt;=18,"LOW (1-18)","HIGH (19-36)")</f>
        <v>LOW (1-18)</v>
      </c>
      <c r="G4185">
        <f>INT((D4185-1)/6)+1</f>
        <v>3</v>
      </c>
      <c r="H4185">
        <f>MOD(D4185-1,6)+1</f>
        <v>6</v>
      </c>
      <c r="I4185">
        <f>37-D4185</f>
        <v>19</v>
      </c>
      <c r="J4185">
        <f>ABS(D4185-D4186)</f>
        <v>17</v>
      </c>
      <c r="K4185">
        <f>AVERAGE(D4185:D4189)</f>
        <v>18</v>
      </c>
      <c r="L4185">
        <f>AVERAGE(D4185:D4204)</f>
        <v>18</v>
      </c>
      <c r="M4185">
        <f>K4185-L4185</f>
        <v>0</v>
      </c>
      <c r="N4185" t="str">
        <f>IF(K4185&gt;L4185,"HIGH ZONE BIAS",IF(K4185&lt;L4185,"LOW ZONE BIAS","EQUILIBRIUM"))</f>
        <v>EQUILIBRIUM</v>
      </c>
    </row>
    <row r="4186">
      <c r="A4186">
        <v>23385</v>
      </c>
      <c r="B4186" t="str">
        <v>2023-07-07</v>
      </c>
      <c r="C4186" t="str">
        <v>Evening</v>
      </c>
      <c r="D4186">
        <v>35</v>
      </c>
      <c r="E4186" t="str">
        <f>IF(MOD(D4186,2)=0,"EVEN","ODD")</f>
        <v>ODD</v>
      </c>
      <c r="F4186" t="str">
        <f>IF(D4186&lt;=18,"LOW (1-18)","HIGH (19-36)")</f>
        <v>HIGH (19-36)</v>
      </c>
      <c r="G4186">
        <f>INT((D4186-1)/6)+1</f>
        <v>6</v>
      </c>
      <c r="H4186">
        <f>MOD(D4186-1,6)+1</f>
        <v>5</v>
      </c>
      <c r="I4186">
        <f>37-D4186</f>
        <v>2</v>
      </c>
      <c r="J4186">
        <f>ABS(D4186-D4187)</f>
        <v>33</v>
      </c>
      <c r="K4186">
        <f>AVERAGE(D4186:D4190)</f>
        <v>35</v>
      </c>
      <c r="L4186">
        <f>AVERAGE(D4186:D4205)</f>
        <v>35</v>
      </c>
      <c r="M4186">
        <f>K4186-L4186</f>
        <v>0</v>
      </c>
      <c r="N4186" t="str">
        <f>IF(K4186&gt;L4186,"HIGH ZONE BIAS",IF(K4186&lt;L4186,"LOW ZONE BIAS","EQUILIBRIUM"))</f>
        <v>EQUILIBRIUM</v>
      </c>
    </row>
    <row r="4187">
      <c r="A4187">
        <v>23384</v>
      </c>
      <c r="B4187" t="str">
        <v>2023-07-07</v>
      </c>
      <c r="C4187" t="str">
        <v>Afternoon</v>
      </c>
      <c r="D4187">
        <v>2</v>
      </c>
      <c r="E4187" t="str">
        <f>IF(MOD(D4187,2)=0,"EVEN","ODD")</f>
        <v>EVEN</v>
      </c>
      <c r="F4187" t="str">
        <f>IF(D4187&lt;=18,"LOW (1-18)","HIGH (19-36)")</f>
        <v>LOW (1-18)</v>
      </c>
      <c r="G4187">
        <f>INT((D4187-1)/6)+1</f>
        <v>1</v>
      </c>
      <c r="H4187">
        <f>MOD(D4187-1,6)+1</f>
        <v>2</v>
      </c>
      <c r="I4187">
        <f>37-D4187</f>
        <v>35</v>
      </c>
      <c r="J4187">
        <f>ABS(D4187-D4188)</f>
        <v>25</v>
      </c>
      <c r="K4187">
        <f>AVERAGE(D4187:D4191)</f>
        <v>2</v>
      </c>
      <c r="L4187">
        <f>AVERAGE(D4187:D4206)</f>
        <v>2</v>
      </c>
      <c r="M4187">
        <f>K4187-L4187</f>
        <v>0</v>
      </c>
      <c r="N4187" t="str">
        <f>IF(K4187&gt;L4187,"HIGH ZONE BIAS",IF(K4187&lt;L4187,"LOW ZONE BIAS","EQUILIBRIUM"))</f>
        <v>EQUILIBRIUM</v>
      </c>
    </row>
    <row r="4188">
      <c r="A4188">
        <v>23383</v>
      </c>
      <c r="B4188" t="str">
        <v>2023-07-07</v>
      </c>
      <c r="C4188" t="str">
        <v>Midday</v>
      </c>
      <c r="D4188">
        <v>27</v>
      </c>
      <c r="E4188" t="str">
        <f>IF(MOD(D4188,2)=0,"EVEN","ODD")</f>
        <v>ODD</v>
      </c>
      <c r="F4188" t="str">
        <f>IF(D4188&lt;=18,"LOW (1-18)","HIGH (19-36)")</f>
        <v>HIGH (19-36)</v>
      </c>
      <c r="G4188">
        <f>INT((D4188-1)/6)+1</f>
        <v>5</v>
      </c>
      <c r="H4188">
        <f>MOD(D4188-1,6)+1</f>
        <v>3</v>
      </c>
      <c r="I4188">
        <f>37-D4188</f>
        <v>10</v>
      </c>
      <c r="J4188">
        <f>ABS(D4188-D4189)</f>
        <v>3</v>
      </c>
      <c r="K4188">
        <f>AVERAGE(D4188:D4192)</f>
        <v>27</v>
      </c>
      <c r="L4188">
        <f>AVERAGE(D4188:D4207)</f>
        <v>27</v>
      </c>
      <c r="M4188">
        <f>K4188-L4188</f>
        <v>0</v>
      </c>
      <c r="N4188" t="str">
        <f>IF(K4188&gt;L4188,"HIGH ZONE BIAS",IF(K4188&lt;L4188,"LOW ZONE BIAS","EQUILIBRIUM"))</f>
        <v>EQUILIBRIUM</v>
      </c>
    </row>
    <row r="4189">
      <c r="A4189">
        <v>23382</v>
      </c>
      <c r="B4189" t="str">
        <v>2023-07-07</v>
      </c>
      <c r="C4189" t="str">
        <v>Morning</v>
      </c>
      <c r="D4189">
        <v>24</v>
      </c>
      <c r="E4189" t="str">
        <f>IF(MOD(D4189,2)=0,"EVEN","ODD")</f>
        <v>EVEN</v>
      </c>
      <c r="F4189" t="str">
        <f>IF(D4189&lt;=18,"LOW (1-18)","HIGH (19-36)")</f>
        <v>HIGH (19-36)</v>
      </c>
      <c r="G4189">
        <f>INT((D4189-1)/6)+1</f>
        <v>4</v>
      </c>
      <c r="H4189">
        <f>MOD(D4189-1,6)+1</f>
        <v>6</v>
      </c>
      <c r="I4189">
        <f>37-D4189</f>
        <v>13</v>
      </c>
      <c r="J4189">
        <f>ABS(D4189-D4190)</f>
        <v>19</v>
      </c>
      <c r="K4189">
        <f>AVERAGE(D4189:D4193)</f>
        <v>24</v>
      </c>
      <c r="L4189">
        <f>AVERAGE(D4189:D4208)</f>
        <v>24</v>
      </c>
      <c r="M4189">
        <f>K4189-L4189</f>
        <v>0</v>
      </c>
      <c r="N4189" t="str">
        <f>IF(K4189&gt;L4189,"HIGH ZONE BIAS",IF(K4189&lt;L4189,"LOW ZONE BIAS","EQUILIBRIUM"))</f>
        <v>EQUILIBRIUM</v>
      </c>
    </row>
    <row r="4190">
      <c r="A4190">
        <v>23381</v>
      </c>
      <c r="B4190" t="str">
        <v>2023-07-06</v>
      </c>
      <c r="C4190" t="str">
        <v>Evening</v>
      </c>
      <c r="D4190">
        <v>5</v>
      </c>
      <c r="E4190" t="str">
        <f>IF(MOD(D4190,2)=0,"EVEN","ODD")</f>
        <v>ODD</v>
      </c>
      <c r="F4190" t="str">
        <f>IF(D4190&lt;=18,"LOW (1-18)","HIGH (19-36)")</f>
        <v>LOW (1-18)</v>
      </c>
      <c r="G4190">
        <f>INT((D4190-1)/6)+1</f>
        <v>1</v>
      </c>
      <c r="H4190">
        <f>MOD(D4190-1,6)+1</f>
        <v>5</v>
      </c>
      <c r="I4190">
        <f>37-D4190</f>
        <v>32</v>
      </c>
      <c r="J4190">
        <f>ABS(D4190-D4191)</f>
        <v>8</v>
      </c>
      <c r="K4190">
        <f>AVERAGE(D4190:D4194)</f>
        <v>5</v>
      </c>
      <c r="L4190">
        <f>AVERAGE(D4190:D4209)</f>
        <v>5</v>
      </c>
      <c r="M4190">
        <f>K4190-L4190</f>
        <v>0</v>
      </c>
      <c r="N4190" t="str">
        <f>IF(K4190&gt;L4190,"HIGH ZONE BIAS",IF(K4190&lt;L4190,"LOW ZONE BIAS","EQUILIBRIUM"))</f>
        <v>EQUILIBRIUM</v>
      </c>
    </row>
    <row r="4191">
      <c r="A4191">
        <v>23380</v>
      </c>
      <c r="B4191" t="str">
        <v>2023-07-06</v>
      </c>
      <c r="C4191" t="str">
        <v>Afternoon</v>
      </c>
      <c r="D4191">
        <v>13</v>
      </c>
      <c r="E4191" t="str">
        <f>IF(MOD(D4191,2)=0,"EVEN","ODD")</f>
        <v>ODD</v>
      </c>
      <c r="F4191" t="str">
        <f>IF(D4191&lt;=18,"LOW (1-18)","HIGH (19-36)")</f>
        <v>LOW (1-18)</v>
      </c>
      <c r="G4191">
        <f>INT((D4191-1)/6)+1</f>
        <v>3</v>
      </c>
      <c r="H4191">
        <f>MOD(D4191-1,6)+1</f>
        <v>1</v>
      </c>
      <c r="I4191">
        <f>37-D4191</f>
        <v>24</v>
      </c>
      <c r="J4191">
        <f>ABS(D4191-D4192)</f>
        <v>21</v>
      </c>
      <c r="K4191">
        <f>AVERAGE(D4191:D4195)</f>
        <v>13</v>
      </c>
      <c r="L4191">
        <f>AVERAGE(D4191:D4210)</f>
        <v>13</v>
      </c>
      <c r="M4191">
        <f>K4191-L4191</f>
        <v>0</v>
      </c>
      <c r="N4191" t="str">
        <f>IF(K4191&gt;L4191,"HIGH ZONE BIAS",IF(K4191&lt;L4191,"LOW ZONE BIAS","EQUILIBRIUM"))</f>
        <v>EQUILIBRIUM</v>
      </c>
    </row>
    <row r="4192">
      <c r="A4192">
        <v>23379</v>
      </c>
      <c r="B4192" t="str">
        <v>2023-07-06</v>
      </c>
      <c r="C4192" t="str">
        <v>Midday</v>
      </c>
      <c r="D4192">
        <v>34</v>
      </c>
      <c r="E4192" t="str">
        <f>IF(MOD(D4192,2)=0,"EVEN","ODD")</f>
        <v>EVEN</v>
      </c>
      <c r="F4192" t="str">
        <f>IF(D4192&lt;=18,"LOW (1-18)","HIGH (19-36)")</f>
        <v>HIGH (19-36)</v>
      </c>
      <c r="G4192">
        <f>INT((D4192-1)/6)+1</f>
        <v>6</v>
      </c>
      <c r="H4192">
        <f>MOD(D4192-1,6)+1</f>
        <v>4</v>
      </c>
      <c r="I4192">
        <f>37-D4192</f>
        <v>3</v>
      </c>
      <c r="J4192">
        <f>ABS(D4192-D4193)</f>
        <v>6</v>
      </c>
      <c r="K4192">
        <f>AVERAGE(D4192:D4196)</f>
        <v>34</v>
      </c>
      <c r="L4192">
        <f>AVERAGE(D4192:D4211)</f>
        <v>34</v>
      </c>
      <c r="M4192">
        <f>K4192-L4192</f>
        <v>0</v>
      </c>
      <c r="N4192" t="str">
        <f>IF(K4192&gt;L4192,"HIGH ZONE BIAS",IF(K4192&lt;L4192,"LOW ZONE BIAS","EQUILIBRIUM"))</f>
        <v>EQUILIBRIUM</v>
      </c>
    </row>
    <row r="4193">
      <c r="A4193">
        <v>23378</v>
      </c>
      <c r="B4193" t="str">
        <v>2023-07-06</v>
      </c>
      <c r="C4193" t="str">
        <v>Morning</v>
      </c>
      <c r="D4193">
        <v>28</v>
      </c>
      <c r="E4193" t="str">
        <f>IF(MOD(D4193,2)=0,"EVEN","ODD")</f>
        <v>EVEN</v>
      </c>
      <c r="F4193" t="str">
        <f>IF(D4193&lt;=18,"LOW (1-18)","HIGH (19-36)")</f>
        <v>HIGH (19-36)</v>
      </c>
      <c r="G4193">
        <f>INT((D4193-1)/6)+1</f>
        <v>5</v>
      </c>
      <c r="H4193">
        <f>MOD(D4193-1,6)+1</f>
        <v>4</v>
      </c>
      <c r="I4193">
        <f>37-D4193</f>
        <v>9</v>
      </c>
      <c r="J4193">
        <f>ABS(D4193-D4194)</f>
        <v>1</v>
      </c>
      <c r="K4193">
        <f>AVERAGE(D4193:D4197)</f>
        <v>28</v>
      </c>
      <c r="L4193">
        <f>AVERAGE(D4193:D4212)</f>
        <v>28</v>
      </c>
      <c r="M4193">
        <f>K4193-L4193</f>
        <v>0</v>
      </c>
      <c r="N4193" t="str">
        <f>IF(K4193&gt;L4193,"HIGH ZONE BIAS",IF(K4193&lt;L4193,"LOW ZONE BIAS","EQUILIBRIUM"))</f>
        <v>EQUILIBRIUM</v>
      </c>
    </row>
    <row r="4194">
      <c r="A4194">
        <v>23377</v>
      </c>
      <c r="B4194" t="str">
        <v>2023-07-05</v>
      </c>
      <c r="C4194" t="str">
        <v>Evening</v>
      </c>
      <c r="D4194">
        <v>27</v>
      </c>
      <c r="E4194" t="str">
        <f>IF(MOD(D4194,2)=0,"EVEN","ODD")</f>
        <v>ODD</v>
      </c>
      <c r="F4194" t="str">
        <f>IF(D4194&lt;=18,"LOW (1-18)","HIGH (19-36)")</f>
        <v>HIGH (19-36)</v>
      </c>
      <c r="G4194">
        <f>INT((D4194-1)/6)+1</f>
        <v>5</v>
      </c>
      <c r="H4194">
        <f>MOD(D4194-1,6)+1</f>
        <v>3</v>
      </c>
      <c r="I4194">
        <f>37-D4194</f>
        <v>10</v>
      </c>
      <c r="J4194">
        <f>ABS(D4194-D4195)</f>
        <v>1</v>
      </c>
      <c r="K4194">
        <f>AVERAGE(D4194:D4198)</f>
        <v>27</v>
      </c>
      <c r="L4194">
        <f>AVERAGE(D4194:D4213)</f>
        <v>27</v>
      </c>
      <c r="M4194">
        <f>K4194-L4194</f>
        <v>0</v>
      </c>
      <c r="N4194" t="str">
        <f>IF(K4194&gt;L4194,"HIGH ZONE BIAS",IF(K4194&lt;L4194,"LOW ZONE BIAS","EQUILIBRIUM"))</f>
        <v>EQUILIBRIUM</v>
      </c>
    </row>
    <row r="4195">
      <c r="A4195">
        <v>23376</v>
      </c>
      <c r="B4195" t="str">
        <v>2023-07-05</v>
      </c>
      <c r="C4195" t="str">
        <v>Afternoon</v>
      </c>
      <c r="D4195">
        <v>26</v>
      </c>
      <c r="E4195" t="str">
        <f>IF(MOD(D4195,2)=0,"EVEN","ODD")</f>
        <v>EVEN</v>
      </c>
      <c r="F4195" t="str">
        <f>IF(D4195&lt;=18,"LOW (1-18)","HIGH (19-36)")</f>
        <v>HIGH (19-36)</v>
      </c>
      <c r="G4195">
        <f>INT((D4195-1)/6)+1</f>
        <v>5</v>
      </c>
      <c r="H4195">
        <f>MOD(D4195-1,6)+1</f>
        <v>2</v>
      </c>
      <c r="I4195">
        <f>37-D4195</f>
        <v>11</v>
      </c>
      <c r="J4195">
        <f>ABS(D4195-D4196)</f>
        <v>7</v>
      </c>
      <c r="K4195">
        <f>AVERAGE(D4195:D4199)</f>
        <v>26</v>
      </c>
      <c r="L4195">
        <f>AVERAGE(D4195:D4214)</f>
        <v>26</v>
      </c>
      <c r="M4195">
        <f>K4195-L4195</f>
        <v>0</v>
      </c>
      <c r="N4195" t="str">
        <f>IF(K4195&gt;L4195,"HIGH ZONE BIAS",IF(K4195&lt;L4195,"LOW ZONE BIAS","EQUILIBRIUM"))</f>
        <v>EQUILIBRIUM</v>
      </c>
    </row>
    <row r="4196">
      <c r="A4196">
        <v>23375</v>
      </c>
      <c r="B4196" t="str">
        <v>2023-07-05</v>
      </c>
      <c r="C4196" t="str">
        <v>Midday</v>
      </c>
      <c r="D4196">
        <v>19</v>
      </c>
      <c r="E4196" t="str">
        <f>IF(MOD(D4196,2)=0,"EVEN","ODD")</f>
        <v>ODD</v>
      </c>
      <c r="F4196" t="str">
        <f>IF(D4196&lt;=18,"LOW (1-18)","HIGH (19-36)")</f>
        <v>HIGH (19-36)</v>
      </c>
      <c r="G4196">
        <f>INT((D4196-1)/6)+1</f>
        <v>4</v>
      </c>
      <c r="H4196">
        <f>MOD(D4196-1,6)+1</f>
        <v>1</v>
      </c>
      <c r="I4196">
        <f>37-D4196</f>
        <v>18</v>
      </c>
      <c r="J4196">
        <f>ABS(D4196-D4197)</f>
        <v>0</v>
      </c>
      <c r="K4196">
        <f>AVERAGE(D4196:D4200)</f>
        <v>19</v>
      </c>
      <c r="L4196">
        <f>AVERAGE(D4196:D4215)</f>
        <v>19</v>
      </c>
      <c r="M4196">
        <f>K4196-L4196</f>
        <v>0</v>
      </c>
      <c r="N4196" t="str">
        <f>IF(K4196&gt;L4196,"HIGH ZONE BIAS",IF(K4196&lt;L4196,"LOW ZONE BIAS","EQUILIBRIUM"))</f>
        <v>EQUILIBRIUM</v>
      </c>
    </row>
    <row r="4197">
      <c r="A4197">
        <v>23374</v>
      </c>
      <c r="B4197" t="str">
        <v>2023-07-05</v>
      </c>
      <c r="C4197" t="str">
        <v>Morning</v>
      </c>
      <c r="D4197">
        <v>19</v>
      </c>
      <c r="E4197" t="str">
        <f>IF(MOD(D4197,2)=0,"EVEN","ODD")</f>
        <v>ODD</v>
      </c>
      <c r="F4197" t="str">
        <f>IF(D4197&lt;=18,"LOW (1-18)","HIGH (19-36)")</f>
        <v>HIGH (19-36)</v>
      </c>
      <c r="G4197">
        <f>INT((D4197-1)/6)+1</f>
        <v>4</v>
      </c>
      <c r="H4197">
        <f>MOD(D4197-1,6)+1</f>
        <v>1</v>
      </c>
      <c r="I4197">
        <f>37-D4197</f>
        <v>18</v>
      </c>
      <c r="J4197">
        <f>ABS(D4197-D4198)</f>
        <v>1</v>
      </c>
      <c r="K4197">
        <f>AVERAGE(D4197:D4201)</f>
        <v>19</v>
      </c>
      <c r="L4197">
        <f>AVERAGE(D4197:D4216)</f>
        <v>19</v>
      </c>
      <c r="M4197">
        <f>K4197-L4197</f>
        <v>0</v>
      </c>
      <c r="N4197" t="str">
        <f>IF(K4197&gt;L4197,"HIGH ZONE BIAS",IF(K4197&lt;L4197,"LOW ZONE BIAS","EQUILIBRIUM"))</f>
        <v>EQUILIBRIUM</v>
      </c>
    </row>
    <row r="4198">
      <c r="A4198">
        <v>23373</v>
      </c>
      <c r="B4198" t="str">
        <v>2023-07-04</v>
      </c>
      <c r="C4198" t="str">
        <v>Evening</v>
      </c>
      <c r="D4198">
        <v>18</v>
      </c>
      <c r="E4198" t="str">
        <f>IF(MOD(D4198,2)=0,"EVEN","ODD")</f>
        <v>EVEN</v>
      </c>
      <c r="F4198" t="str">
        <f>IF(D4198&lt;=18,"LOW (1-18)","HIGH (19-36)")</f>
        <v>LOW (1-18)</v>
      </c>
      <c r="G4198">
        <f>INT((D4198-1)/6)+1</f>
        <v>3</v>
      </c>
      <c r="H4198">
        <f>MOD(D4198-1,6)+1</f>
        <v>6</v>
      </c>
      <c r="I4198">
        <f>37-D4198</f>
        <v>19</v>
      </c>
      <c r="J4198">
        <f>ABS(D4198-D4199)</f>
        <v>9</v>
      </c>
      <c r="K4198">
        <f>AVERAGE(D4198:D4202)</f>
        <v>18</v>
      </c>
      <c r="L4198">
        <f>AVERAGE(D4198:D4217)</f>
        <v>18</v>
      </c>
      <c r="M4198">
        <f>K4198-L4198</f>
        <v>0</v>
      </c>
      <c r="N4198" t="str">
        <f>IF(K4198&gt;L4198,"HIGH ZONE BIAS",IF(K4198&lt;L4198,"LOW ZONE BIAS","EQUILIBRIUM"))</f>
        <v>EQUILIBRIUM</v>
      </c>
    </row>
    <row r="4199">
      <c r="A4199">
        <v>23372</v>
      </c>
      <c r="B4199" t="str">
        <v>2023-07-04</v>
      </c>
      <c r="C4199" t="str">
        <v>Afternoon</v>
      </c>
      <c r="D4199">
        <v>9</v>
      </c>
      <c r="E4199" t="str">
        <f>IF(MOD(D4199,2)=0,"EVEN","ODD")</f>
        <v>ODD</v>
      </c>
      <c r="F4199" t="str">
        <f>IF(D4199&lt;=18,"LOW (1-18)","HIGH (19-36)")</f>
        <v>LOW (1-18)</v>
      </c>
      <c r="G4199">
        <f>INT((D4199-1)/6)+1</f>
        <v>2</v>
      </c>
      <c r="H4199">
        <f>MOD(D4199-1,6)+1</f>
        <v>3</v>
      </c>
      <c r="I4199">
        <f>37-D4199</f>
        <v>28</v>
      </c>
      <c r="J4199">
        <f>ABS(D4199-D4200)</f>
        <v>16</v>
      </c>
      <c r="K4199">
        <f>AVERAGE(D4199:D4203)</f>
        <v>9</v>
      </c>
      <c r="L4199">
        <f>AVERAGE(D4199:D4218)</f>
        <v>9</v>
      </c>
      <c r="M4199">
        <f>K4199-L4199</f>
        <v>0</v>
      </c>
      <c r="N4199" t="str">
        <f>IF(K4199&gt;L4199,"HIGH ZONE BIAS",IF(K4199&lt;L4199,"LOW ZONE BIAS","EQUILIBRIUM"))</f>
        <v>EQUILIBRIUM</v>
      </c>
    </row>
    <row r="4200">
      <c r="A4200">
        <v>23371</v>
      </c>
      <c r="B4200" t="str">
        <v>2023-07-04</v>
      </c>
      <c r="C4200" t="str">
        <v>Midday</v>
      </c>
      <c r="D4200">
        <v>25</v>
      </c>
      <c r="E4200" t="str">
        <f>IF(MOD(D4200,2)=0,"EVEN","ODD")</f>
        <v>ODD</v>
      </c>
      <c r="F4200" t="str">
        <f>IF(D4200&lt;=18,"LOW (1-18)","HIGH (19-36)")</f>
        <v>HIGH (19-36)</v>
      </c>
      <c r="G4200">
        <f>INT((D4200-1)/6)+1</f>
        <v>5</v>
      </c>
      <c r="H4200">
        <f>MOD(D4200-1,6)+1</f>
        <v>1</v>
      </c>
      <c r="I4200">
        <f>37-D4200</f>
        <v>12</v>
      </c>
      <c r="J4200">
        <f>ABS(D4200-D4201)</f>
        <v>4</v>
      </c>
      <c r="K4200">
        <f>AVERAGE(D4200:D4204)</f>
        <v>25</v>
      </c>
      <c r="L4200">
        <f>AVERAGE(D4200:D4219)</f>
        <v>25</v>
      </c>
      <c r="M4200">
        <f>K4200-L4200</f>
        <v>0</v>
      </c>
      <c r="N4200" t="str">
        <f>IF(K4200&gt;L4200,"HIGH ZONE BIAS",IF(K4200&lt;L4200,"LOW ZONE BIAS","EQUILIBRIUM"))</f>
        <v>EQUILIBRIUM</v>
      </c>
    </row>
    <row r="4201">
      <c r="A4201">
        <v>23370</v>
      </c>
      <c r="B4201" t="str">
        <v>2023-07-04</v>
      </c>
      <c r="C4201" t="str">
        <v>Morning</v>
      </c>
      <c r="D4201">
        <v>29</v>
      </c>
      <c r="E4201" t="str">
        <f>IF(MOD(D4201,2)=0,"EVEN","ODD")</f>
        <v>ODD</v>
      </c>
      <c r="F4201" t="str">
        <f>IF(D4201&lt;=18,"LOW (1-18)","HIGH (19-36)")</f>
        <v>HIGH (19-36)</v>
      </c>
      <c r="G4201">
        <f>INT((D4201-1)/6)+1</f>
        <v>5</v>
      </c>
      <c r="H4201">
        <f>MOD(D4201-1,6)+1</f>
        <v>5</v>
      </c>
      <c r="I4201">
        <f>37-D4201</f>
        <v>8</v>
      </c>
      <c r="J4201">
        <f>ABS(D4201-D4202)</f>
        <v>6</v>
      </c>
      <c r="K4201">
        <f>AVERAGE(D4201:D4205)</f>
        <v>29</v>
      </c>
      <c r="L4201">
        <f>AVERAGE(D4201:D4220)</f>
        <v>29</v>
      </c>
      <c r="M4201">
        <f>K4201-L4201</f>
        <v>0</v>
      </c>
      <c r="N4201" t="str">
        <f>IF(K4201&gt;L4201,"HIGH ZONE BIAS",IF(K4201&lt;L4201,"LOW ZONE BIAS","EQUILIBRIUM"))</f>
        <v>EQUILIBRIUM</v>
      </c>
    </row>
    <row r="4202">
      <c r="A4202">
        <v>23369</v>
      </c>
      <c r="B4202" t="str">
        <v>2023-07-03</v>
      </c>
      <c r="C4202" t="str">
        <v>Evening</v>
      </c>
      <c r="D4202">
        <v>23</v>
      </c>
      <c r="E4202" t="str">
        <f>IF(MOD(D4202,2)=0,"EVEN","ODD")</f>
        <v>ODD</v>
      </c>
      <c r="F4202" t="str">
        <f>IF(D4202&lt;=18,"LOW (1-18)","HIGH (19-36)")</f>
        <v>HIGH (19-36)</v>
      </c>
      <c r="G4202">
        <f>INT((D4202-1)/6)+1</f>
        <v>4</v>
      </c>
      <c r="H4202">
        <f>MOD(D4202-1,6)+1</f>
        <v>5</v>
      </c>
      <c r="I4202">
        <f>37-D4202</f>
        <v>14</v>
      </c>
      <c r="J4202">
        <f>ABS(D4202-D4203)</f>
        <v>13</v>
      </c>
      <c r="K4202">
        <f>AVERAGE(D4202:D4206)</f>
        <v>23</v>
      </c>
      <c r="L4202">
        <f>AVERAGE(D4202:D4221)</f>
        <v>23</v>
      </c>
      <c r="M4202">
        <f>K4202-L4202</f>
        <v>0</v>
      </c>
      <c r="N4202" t="str">
        <f>IF(K4202&gt;L4202,"HIGH ZONE BIAS",IF(K4202&lt;L4202,"LOW ZONE BIAS","EQUILIBRIUM"))</f>
        <v>EQUILIBRIUM</v>
      </c>
    </row>
    <row r="4203">
      <c r="A4203">
        <v>23368</v>
      </c>
      <c r="B4203" t="str">
        <v>2023-07-03</v>
      </c>
      <c r="C4203" t="str">
        <v>Afternoon</v>
      </c>
      <c r="D4203">
        <v>10</v>
      </c>
      <c r="E4203" t="str">
        <f>IF(MOD(D4203,2)=0,"EVEN","ODD")</f>
        <v>EVEN</v>
      </c>
      <c r="F4203" t="str">
        <f>IF(D4203&lt;=18,"LOW (1-18)","HIGH (19-36)")</f>
        <v>LOW (1-18)</v>
      </c>
      <c r="G4203">
        <f>INT((D4203-1)/6)+1</f>
        <v>2</v>
      </c>
      <c r="H4203">
        <f>MOD(D4203-1,6)+1</f>
        <v>4</v>
      </c>
      <c r="I4203">
        <f>37-D4203</f>
        <v>27</v>
      </c>
      <c r="J4203">
        <f>ABS(D4203-D4204)</f>
        <v>13</v>
      </c>
      <c r="K4203">
        <f>AVERAGE(D4203:D4207)</f>
        <v>10</v>
      </c>
      <c r="L4203">
        <f>AVERAGE(D4203:D4222)</f>
        <v>10</v>
      </c>
      <c r="M4203">
        <f>K4203-L4203</f>
        <v>0</v>
      </c>
      <c r="N4203" t="str">
        <f>IF(K4203&gt;L4203,"HIGH ZONE BIAS",IF(K4203&lt;L4203,"LOW ZONE BIAS","EQUILIBRIUM"))</f>
        <v>EQUILIBRIUM</v>
      </c>
    </row>
    <row r="4204">
      <c r="A4204">
        <v>23367</v>
      </c>
      <c r="B4204" t="str">
        <v>2023-07-03</v>
      </c>
      <c r="C4204" t="str">
        <v>Midday</v>
      </c>
      <c r="D4204">
        <v>23</v>
      </c>
      <c r="E4204" t="str">
        <f>IF(MOD(D4204,2)=0,"EVEN","ODD")</f>
        <v>ODD</v>
      </c>
      <c r="F4204" t="str">
        <f>IF(D4204&lt;=18,"LOW (1-18)","HIGH (19-36)")</f>
        <v>HIGH (19-36)</v>
      </c>
      <c r="G4204">
        <f>INT((D4204-1)/6)+1</f>
        <v>4</v>
      </c>
      <c r="H4204">
        <f>MOD(D4204-1,6)+1</f>
        <v>5</v>
      </c>
      <c r="I4204">
        <f>37-D4204</f>
        <v>14</v>
      </c>
      <c r="J4204">
        <f>ABS(D4204-D4205)</f>
        <v>9</v>
      </c>
      <c r="K4204">
        <f>AVERAGE(D4204:D4208)</f>
        <v>23</v>
      </c>
      <c r="L4204">
        <f>AVERAGE(D4204:D4223)</f>
        <v>23</v>
      </c>
      <c r="M4204">
        <f>K4204-L4204</f>
        <v>0</v>
      </c>
      <c r="N4204" t="str">
        <f>IF(K4204&gt;L4204,"HIGH ZONE BIAS",IF(K4204&lt;L4204,"LOW ZONE BIAS","EQUILIBRIUM"))</f>
        <v>EQUILIBRIUM</v>
      </c>
    </row>
    <row r="4205">
      <c r="A4205">
        <v>23366</v>
      </c>
      <c r="B4205" t="str">
        <v>2023-07-03</v>
      </c>
      <c r="C4205" t="str">
        <v>Morning</v>
      </c>
      <c r="D4205">
        <v>14</v>
      </c>
      <c r="E4205" t="str">
        <f>IF(MOD(D4205,2)=0,"EVEN","ODD")</f>
        <v>EVEN</v>
      </c>
      <c r="F4205" t="str">
        <f>IF(D4205&lt;=18,"LOW (1-18)","HIGH (19-36)")</f>
        <v>LOW (1-18)</v>
      </c>
      <c r="G4205">
        <f>INT((D4205-1)/6)+1</f>
        <v>3</v>
      </c>
      <c r="H4205">
        <f>MOD(D4205-1,6)+1</f>
        <v>2</v>
      </c>
      <c r="I4205">
        <f>37-D4205</f>
        <v>23</v>
      </c>
      <c r="J4205">
        <f>ABS(D4205-D4206)</f>
        <v>22</v>
      </c>
      <c r="K4205">
        <f>AVERAGE(D4205:D4209)</f>
        <v>14</v>
      </c>
      <c r="L4205">
        <f>AVERAGE(D4205:D4224)</f>
        <v>14</v>
      </c>
      <c r="M4205">
        <f>K4205-L4205</f>
        <v>0</v>
      </c>
      <c r="N4205" t="str">
        <f>IF(K4205&gt;L4205,"HIGH ZONE BIAS",IF(K4205&lt;L4205,"LOW ZONE BIAS","EQUILIBRIUM"))</f>
        <v>EQUILIBRIUM</v>
      </c>
    </row>
    <row r="4206">
      <c r="A4206">
        <v>23365</v>
      </c>
      <c r="B4206" t="str">
        <v>2023-07-01</v>
      </c>
      <c r="C4206" t="str">
        <v>Evening</v>
      </c>
      <c r="D4206">
        <v>36</v>
      </c>
      <c r="E4206" t="str">
        <f>IF(MOD(D4206,2)=0,"EVEN","ODD")</f>
        <v>EVEN</v>
      </c>
      <c r="F4206" t="str">
        <f>IF(D4206&lt;=18,"LOW (1-18)","HIGH (19-36)")</f>
        <v>HIGH (19-36)</v>
      </c>
      <c r="G4206">
        <f>INT((D4206-1)/6)+1</f>
        <v>6</v>
      </c>
      <c r="H4206">
        <f>MOD(D4206-1,6)+1</f>
        <v>6</v>
      </c>
      <c r="I4206">
        <f>37-D4206</f>
        <v>1</v>
      </c>
      <c r="J4206">
        <f>ABS(D4206-D4207)</f>
        <v>22</v>
      </c>
      <c r="K4206">
        <f>AVERAGE(D4206:D4210)</f>
        <v>36</v>
      </c>
      <c r="L4206">
        <f>AVERAGE(D4206:D4225)</f>
        <v>36</v>
      </c>
      <c r="M4206">
        <f>K4206-L4206</f>
        <v>0</v>
      </c>
      <c r="N4206" t="str">
        <f>IF(K4206&gt;L4206,"HIGH ZONE BIAS",IF(K4206&lt;L4206,"LOW ZONE BIAS","EQUILIBRIUM"))</f>
        <v>EQUILIBRIUM</v>
      </c>
    </row>
    <row r="4207">
      <c r="A4207">
        <v>23364</v>
      </c>
      <c r="B4207" t="str">
        <v>2023-07-01</v>
      </c>
      <c r="C4207" t="str">
        <v>Afternoon</v>
      </c>
      <c r="D4207">
        <v>14</v>
      </c>
      <c r="E4207" t="str">
        <f>IF(MOD(D4207,2)=0,"EVEN","ODD")</f>
        <v>EVEN</v>
      </c>
      <c r="F4207" t="str">
        <f>IF(D4207&lt;=18,"LOW (1-18)","HIGH (19-36)")</f>
        <v>LOW (1-18)</v>
      </c>
      <c r="G4207">
        <f>INT((D4207-1)/6)+1</f>
        <v>3</v>
      </c>
      <c r="H4207">
        <f>MOD(D4207-1,6)+1</f>
        <v>2</v>
      </c>
      <c r="I4207">
        <f>37-D4207</f>
        <v>23</v>
      </c>
      <c r="J4207">
        <f>ABS(D4207-D4208)</f>
        <v>20</v>
      </c>
      <c r="K4207">
        <f>AVERAGE(D4207:D4211)</f>
        <v>14</v>
      </c>
      <c r="L4207">
        <f>AVERAGE(D4207:D4226)</f>
        <v>14</v>
      </c>
      <c r="M4207">
        <f>K4207-L4207</f>
        <v>0</v>
      </c>
      <c r="N4207" t="str">
        <f>IF(K4207&gt;L4207,"HIGH ZONE BIAS",IF(K4207&lt;L4207,"LOW ZONE BIAS","EQUILIBRIUM"))</f>
        <v>EQUILIBRIUM</v>
      </c>
    </row>
    <row r="4208">
      <c r="A4208">
        <v>23363</v>
      </c>
      <c r="B4208" t="str">
        <v>2023-07-01</v>
      </c>
      <c r="C4208" t="str">
        <v>Midday</v>
      </c>
      <c r="D4208">
        <v>34</v>
      </c>
      <c r="E4208" t="str">
        <f>IF(MOD(D4208,2)=0,"EVEN","ODD")</f>
        <v>EVEN</v>
      </c>
      <c r="F4208" t="str">
        <f>IF(D4208&lt;=18,"LOW (1-18)","HIGH (19-36)")</f>
        <v>HIGH (19-36)</v>
      </c>
      <c r="G4208">
        <f>INT((D4208-1)/6)+1</f>
        <v>6</v>
      </c>
      <c r="H4208">
        <f>MOD(D4208-1,6)+1</f>
        <v>4</v>
      </c>
      <c r="I4208">
        <f>37-D4208</f>
        <v>3</v>
      </c>
      <c r="J4208">
        <f>ABS(D4208-D4209)</f>
        <v>30</v>
      </c>
      <c r="K4208">
        <f>AVERAGE(D4208:D4212)</f>
        <v>34</v>
      </c>
      <c r="L4208">
        <f>AVERAGE(D4208:D4227)</f>
        <v>34</v>
      </c>
      <c r="M4208">
        <f>K4208-L4208</f>
        <v>0</v>
      </c>
      <c r="N4208" t="str">
        <f>IF(K4208&gt;L4208,"HIGH ZONE BIAS",IF(K4208&lt;L4208,"LOW ZONE BIAS","EQUILIBRIUM"))</f>
        <v>EQUILIBRIUM</v>
      </c>
    </row>
    <row r="4209">
      <c r="A4209">
        <v>23362</v>
      </c>
      <c r="B4209" t="str">
        <v>2023-07-01</v>
      </c>
      <c r="C4209" t="str">
        <v>Morning</v>
      </c>
      <c r="D4209">
        <v>4</v>
      </c>
      <c r="E4209" t="str">
        <f>IF(MOD(D4209,2)=0,"EVEN","ODD")</f>
        <v>EVEN</v>
      </c>
      <c r="F4209" t="str">
        <f>IF(D4209&lt;=18,"LOW (1-18)","HIGH (19-36)")</f>
        <v>LOW (1-18)</v>
      </c>
      <c r="G4209">
        <f>INT((D4209-1)/6)+1</f>
        <v>1</v>
      </c>
      <c r="H4209">
        <f>MOD(D4209-1,6)+1</f>
        <v>4</v>
      </c>
      <c r="I4209">
        <f>37-D4209</f>
        <v>33</v>
      </c>
      <c r="J4209">
        <f>ABS(D4209-D4210)</f>
        <v>1</v>
      </c>
      <c r="K4209">
        <f>AVERAGE(D4209:D4213)</f>
        <v>4</v>
      </c>
      <c r="L4209">
        <f>AVERAGE(D4209:D4228)</f>
        <v>4</v>
      </c>
      <c r="M4209">
        <f>K4209-L4209</f>
        <v>0</v>
      </c>
      <c r="N4209" t="str">
        <f>IF(K4209&gt;L4209,"HIGH ZONE BIAS",IF(K4209&lt;L4209,"LOW ZONE BIAS","EQUILIBRIUM"))</f>
        <v>EQUILIBRIUM</v>
      </c>
    </row>
    <row r="4210">
      <c r="A4210">
        <v>23361</v>
      </c>
      <c r="B4210" t="str">
        <v>2023-06-30</v>
      </c>
      <c r="C4210" t="str">
        <v>Evening</v>
      </c>
      <c r="D4210">
        <v>3</v>
      </c>
      <c r="E4210" t="str">
        <f>IF(MOD(D4210,2)=0,"EVEN","ODD")</f>
        <v>ODD</v>
      </c>
      <c r="F4210" t="str">
        <f>IF(D4210&lt;=18,"LOW (1-18)","HIGH (19-36)")</f>
        <v>LOW (1-18)</v>
      </c>
      <c r="G4210">
        <f>INT((D4210-1)/6)+1</f>
        <v>1</v>
      </c>
      <c r="H4210">
        <f>MOD(D4210-1,6)+1</f>
        <v>3</v>
      </c>
      <c r="I4210">
        <f>37-D4210</f>
        <v>34</v>
      </c>
      <c r="J4210">
        <f>ABS(D4210-D4211)</f>
        <v>4</v>
      </c>
      <c r="K4210">
        <f>AVERAGE(D4210:D4214)</f>
        <v>3</v>
      </c>
      <c r="L4210">
        <f>AVERAGE(D4210:D4229)</f>
        <v>3</v>
      </c>
      <c r="M4210">
        <f>K4210-L4210</f>
        <v>0</v>
      </c>
      <c r="N4210" t="str">
        <f>IF(K4210&gt;L4210,"HIGH ZONE BIAS",IF(K4210&lt;L4210,"LOW ZONE BIAS","EQUILIBRIUM"))</f>
        <v>EQUILIBRIUM</v>
      </c>
    </row>
    <row r="4211">
      <c r="A4211">
        <v>23360</v>
      </c>
      <c r="B4211" t="str">
        <v>2023-06-30</v>
      </c>
      <c r="C4211" t="str">
        <v>Afternoon</v>
      </c>
      <c r="D4211">
        <v>7</v>
      </c>
      <c r="E4211" t="str">
        <f>IF(MOD(D4211,2)=0,"EVEN","ODD")</f>
        <v>ODD</v>
      </c>
      <c r="F4211" t="str">
        <f>IF(D4211&lt;=18,"LOW (1-18)","HIGH (19-36)")</f>
        <v>LOW (1-18)</v>
      </c>
      <c r="G4211">
        <f>INT((D4211-1)/6)+1</f>
        <v>2</v>
      </c>
      <c r="H4211">
        <f>MOD(D4211-1,6)+1</f>
        <v>1</v>
      </c>
      <c r="I4211">
        <f>37-D4211</f>
        <v>30</v>
      </c>
      <c r="J4211">
        <f>ABS(D4211-D4212)</f>
        <v>10</v>
      </c>
      <c r="K4211">
        <f>AVERAGE(D4211:D4215)</f>
        <v>7</v>
      </c>
      <c r="L4211">
        <f>AVERAGE(D4211:D4230)</f>
        <v>7</v>
      </c>
      <c r="M4211">
        <f>K4211-L4211</f>
        <v>0</v>
      </c>
      <c r="N4211" t="str">
        <f>IF(K4211&gt;L4211,"HIGH ZONE BIAS",IF(K4211&lt;L4211,"LOW ZONE BIAS","EQUILIBRIUM"))</f>
        <v>EQUILIBRIUM</v>
      </c>
    </row>
    <row r="4212">
      <c r="A4212">
        <v>23359</v>
      </c>
      <c r="B4212" t="str">
        <v>2023-06-30</v>
      </c>
      <c r="C4212" t="str">
        <v>Midday</v>
      </c>
      <c r="D4212">
        <v>17</v>
      </c>
      <c r="E4212" t="str">
        <f>IF(MOD(D4212,2)=0,"EVEN","ODD")</f>
        <v>ODD</v>
      </c>
      <c r="F4212" t="str">
        <f>IF(D4212&lt;=18,"LOW (1-18)","HIGH (19-36)")</f>
        <v>LOW (1-18)</v>
      </c>
      <c r="G4212">
        <f>INT((D4212-1)/6)+1</f>
        <v>3</v>
      </c>
      <c r="H4212">
        <f>MOD(D4212-1,6)+1</f>
        <v>5</v>
      </c>
      <c r="I4212">
        <f>37-D4212</f>
        <v>20</v>
      </c>
      <c r="J4212">
        <f>ABS(D4212-D4213)</f>
        <v>11</v>
      </c>
      <c r="K4212">
        <f>AVERAGE(D4212:D4216)</f>
        <v>17</v>
      </c>
      <c r="L4212">
        <f>AVERAGE(D4212:D4231)</f>
        <v>17</v>
      </c>
      <c r="M4212">
        <f>K4212-L4212</f>
        <v>0</v>
      </c>
      <c r="N4212" t="str">
        <f>IF(K4212&gt;L4212,"HIGH ZONE BIAS",IF(K4212&lt;L4212,"LOW ZONE BIAS","EQUILIBRIUM"))</f>
        <v>EQUILIBRIUM</v>
      </c>
    </row>
    <row r="4213">
      <c r="A4213">
        <v>23358</v>
      </c>
      <c r="B4213" t="str">
        <v>2023-06-30</v>
      </c>
      <c r="C4213" t="str">
        <v>Morning</v>
      </c>
      <c r="D4213">
        <v>6</v>
      </c>
      <c r="E4213" t="str">
        <f>IF(MOD(D4213,2)=0,"EVEN","ODD")</f>
        <v>EVEN</v>
      </c>
      <c r="F4213" t="str">
        <f>IF(D4213&lt;=18,"LOW (1-18)","HIGH (19-36)")</f>
        <v>LOW (1-18)</v>
      </c>
      <c r="G4213">
        <f>INT((D4213-1)/6)+1</f>
        <v>1</v>
      </c>
      <c r="H4213">
        <f>MOD(D4213-1,6)+1</f>
        <v>6</v>
      </c>
      <c r="I4213">
        <f>37-D4213</f>
        <v>31</v>
      </c>
      <c r="J4213">
        <f>ABS(D4213-D4214)</f>
        <v>5</v>
      </c>
      <c r="K4213">
        <f>AVERAGE(D4213:D4217)</f>
        <v>6</v>
      </c>
      <c r="L4213">
        <f>AVERAGE(D4213:D4232)</f>
        <v>6</v>
      </c>
      <c r="M4213">
        <f>K4213-L4213</f>
        <v>0</v>
      </c>
      <c r="N4213" t="str">
        <f>IF(K4213&gt;L4213,"HIGH ZONE BIAS",IF(K4213&lt;L4213,"LOW ZONE BIAS","EQUILIBRIUM"))</f>
        <v>EQUILIBRIUM</v>
      </c>
    </row>
    <row r="4214">
      <c r="A4214">
        <v>23357</v>
      </c>
      <c r="B4214" t="str">
        <v>2023-06-29</v>
      </c>
      <c r="C4214" t="str">
        <v>Evening</v>
      </c>
      <c r="D4214">
        <v>11</v>
      </c>
      <c r="E4214" t="str">
        <f>IF(MOD(D4214,2)=0,"EVEN","ODD")</f>
        <v>ODD</v>
      </c>
      <c r="F4214" t="str">
        <f>IF(D4214&lt;=18,"LOW (1-18)","HIGH (19-36)")</f>
        <v>LOW (1-18)</v>
      </c>
      <c r="G4214">
        <f>INT((D4214-1)/6)+1</f>
        <v>2</v>
      </c>
      <c r="H4214">
        <f>MOD(D4214-1,6)+1</f>
        <v>5</v>
      </c>
      <c r="I4214">
        <f>37-D4214</f>
        <v>26</v>
      </c>
      <c r="J4214">
        <f>ABS(D4214-D4215)</f>
        <v>1</v>
      </c>
      <c r="K4214">
        <f>AVERAGE(D4214:D4218)</f>
        <v>11</v>
      </c>
      <c r="L4214">
        <f>AVERAGE(D4214:D4233)</f>
        <v>11</v>
      </c>
      <c r="M4214">
        <f>K4214-L4214</f>
        <v>0</v>
      </c>
      <c r="N4214" t="str">
        <f>IF(K4214&gt;L4214,"HIGH ZONE BIAS",IF(K4214&lt;L4214,"LOW ZONE BIAS","EQUILIBRIUM"))</f>
        <v>EQUILIBRIUM</v>
      </c>
    </row>
    <row r="4215">
      <c r="A4215">
        <v>23356</v>
      </c>
      <c r="B4215" t="str">
        <v>2023-06-29</v>
      </c>
      <c r="C4215" t="str">
        <v>Afternoon</v>
      </c>
      <c r="D4215">
        <v>10</v>
      </c>
      <c r="E4215" t="str">
        <f>IF(MOD(D4215,2)=0,"EVEN","ODD")</f>
        <v>EVEN</v>
      </c>
      <c r="F4215" t="str">
        <f>IF(D4215&lt;=18,"LOW (1-18)","HIGH (19-36)")</f>
        <v>LOW (1-18)</v>
      </c>
      <c r="G4215">
        <f>INT((D4215-1)/6)+1</f>
        <v>2</v>
      </c>
      <c r="H4215">
        <f>MOD(D4215-1,6)+1</f>
        <v>4</v>
      </c>
      <c r="I4215">
        <f>37-D4215</f>
        <v>27</v>
      </c>
      <c r="J4215">
        <f>ABS(D4215-D4216)</f>
        <v>4</v>
      </c>
      <c r="K4215">
        <f>AVERAGE(D4215:D4219)</f>
        <v>10</v>
      </c>
      <c r="L4215">
        <f>AVERAGE(D4215:D4234)</f>
        <v>10</v>
      </c>
      <c r="M4215">
        <f>K4215-L4215</f>
        <v>0</v>
      </c>
      <c r="N4215" t="str">
        <f>IF(K4215&gt;L4215,"HIGH ZONE BIAS",IF(K4215&lt;L4215,"LOW ZONE BIAS","EQUILIBRIUM"))</f>
        <v>EQUILIBRIUM</v>
      </c>
    </row>
    <row r="4216">
      <c r="A4216">
        <v>23355</v>
      </c>
      <c r="B4216" t="str">
        <v>2023-06-29</v>
      </c>
      <c r="C4216" t="str">
        <v>Midday</v>
      </c>
      <c r="D4216">
        <v>14</v>
      </c>
      <c r="E4216" t="str">
        <f>IF(MOD(D4216,2)=0,"EVEN","ODD")</f>
        <v>EVEN</v>
      </c>
      <c r="F4216" t="str">
        <f>IF(D4216&lt;=18,"LOW (1-18)","HIGH (19-36)")</f>
        <v>LOW (1-18)</v>
      </c>
      <c r="G4216">
        <f>INT((D4216-1)/6)+1</f>
        <v>3</v>
      </c>
      <c r="H4216">
        <f>MOD(D4216-1,6)+1</f>
        <v>2</v>
      </c>
      <c r="I4216">
        <f>37-D4216</f>
        <v>23</v>
      </c>
      <c r="J4216">
        <f>ABS(D4216-D4217)</f>
        <v>18</v>
      </c>
      <c r="K4216">
        <f>AVERAGE(D4216:D4220)</f>
        <v>14</v>
      </c>
      <c r="L4216">
        <f>AVERAGE(D4216:D4235)</f>
        <v>14</v>
      </c>
      <c r="M4216">
        <f>K4216-L4216</f>
        <v>0</v>
      </c>
      <c r="N4216" t="str">
        <f>IF(K4216&gt;L4216,"HIGH ZONE BIAS",IF(K4216&lt;L4216,"LOW ZONE BIAS","EQUILIBRIUM"))</f>
        <v>EQUILIBRIUM</v>
      </c>
    </row>
    <row r="4217">
      <c r="A4217">
        <v>23354</v>
      </c>
      <c r="B4217" t="str">
        <v>2023-06-29</v>
      </c>
      <c r="C4217" t="str">
        <v>Morning</v>
      </c>
      <c r="D4217">
        <v>32</v>
      </c>
      <c r="E4217" t="str">
        <f>IF(MOD(D4217,2)=0,"EVEN","ODD")</f>
        <v>EVEN</v>
      </c>
      <c r="F4217" t="str">
        <f>IF(D4217&lt;=18,"LOW (1-18)","HIGH (19-36)")</f>
        <v>HIGH (19-36)</v>
      </c>
      <c r="G4217">
        <f>INT((D4217-1)/6)+1</f>
        <v>6</v>
      </c>
      <c r="H4217">
        <f>MOD(D4217-1,6)+1</f>
        <v>2</v>
      </c>
      <c r="I4217">
        <f>37-D4217</f>
        <v>5</v>
      </c>
      <c r="J4217">
        <f>ABS(D4217-D4218)</f>
        <v>3</v>
      </c>
      <c r="K4217">
        <f>AVERAGE(D4217:D4221)</f>
        <v>32</v>
      </c>
      <c r="L4217">
        <f>AVERAGE(D4217:D4236)</f>
        <v>32</v>
      </c>
      <c r="M4217">
        <f>K4217-L4217</f>
        <v>0</v>
      </c>
      <c r="N4217" t="str">
        <f>IF(K4217&gt;L4217,"HIGH ZONE BIAS",IF(K4217&lt;L4217,"LOW ZONE BIAS","EQUILIBRIUM"))</f>
        <v>EQUILIBRIUM</v>
      </c>
    </row>
    <row r="4218">
      <c r="A4218">
        <v>23353</v>
      </c>
      <c r="B4218" t="str">
        <v>2023-06-28</v>
      </c>
      <c r="C4218" t="str">
        <v>Evening</v>
      </c>
      <c r="D4218">
        <v>29</v>
      </c>
      <c r="E4218" t="str">
        <f>IF(MOD(D4218,2)=0,"EVEN","ODD")</f>
        <v>ODD</v>
      </c>
      <c r="F4218" t="str">
        <f>IF(D4218&lt;=18,"LOW (1-18)","HIGH (19-36)")</f>
        <v>HIGH (19-36)</v>
      </c>
      <c r="G4218">
        <f>INT((D4218-1)/6)+1</f>
        <v>5</v>
      </c>
      <c r="H4218">
        <f>MOD(D4218-1,6)+1</f>
        <v>5</v>
      </c>
      <c r="I4218">
        <f>37-D4218</f>
        <v>8</v>
      </c>
      <c r="J4218">
        <f>ABS(D4218-D4219)</f>
        <v>11</v>
      </c>
      <c r="K4218">
        <f>AVERAGE(D4218:D4222)</f>
        <v>29</v>
      </c>
      <c r="L4218">
        <f>AVERAGE(D4218:D4237)</f>
        <v>29</v>
      </c>
      <c r="M4218">
        <f>K4218-L4218</f>
        <v>0</v>
      </c>
      <c r="N4218" t="str">
        <f>IF(K4218&gt;L4218,"HIGH ZONE BIAS",IF(K4218&lt;L4218,"LOW ZONE BIAS","EQUILIBRIUM"))</f>
        <v>EQUILIBRIUM</v>
      </c>
    </row>
    <row r="4219">
      <c r="A4219">
        <v>23352</v>
      </c>
      <c r="B4219" t="str">
        <v>2023-06-28</v>
      </c>
      <c r="C4219" t="str">
        <v>Afternoon</v>
      </c>
      <c r="D4219">
        <v>18</v>
      </c>
      <c r="E4219" t="str">
        <f>IF(MOD(D4219,2)=0,"EVEN","ODD")</f>
        <v>EVEN</v>
      </c>
      <c r="F4219" t="str">
        <f>IF(D4219&lt;=18,"LOW (1-18)","HIGH (19-36)")</f>
        <v>LOW (1-18)</v>
      </c>
      <c r="G4219">
        <f>INT((D4219-1)/6)+1</f>
        <v>3</v>
      </c>
      <c r="H4219">
        <f>MOD(D4219-1,6)+1</f>
        <v>6</v>
      </c>
      <c r="I4219">
        <f>37-D4219</f>
        <v>19</v>
      </c>
      <c r="J4219">
        <f>ABS(D4219-D4220)</f>
        <v>5</v>
      </c>
      <c r="K4219">
        <f>AVERAGE(D4219:D4223)</f>
        <v>18</v>
      </c>
      <c r="L4219">
        <f>AVERAGE(D4219:D4238)</f>
        <v>18</v>
      </c>
      <c r="M4219">
        <f>K4219-L4219</f>
        <v>0</v>
      </c>
      <c r="N4219" t="str">
        <f>IF(K4219&gt;L4219,"HIGH ZONE BIAS",IF(K4219&lt;L4219,"LOW ZONE BIAS","EQUILIBRIUM"))</f>
        <v>EQUILIBRIUM</v>
      </c>
    </row>
    <row r="4220">
      <c r="A4220">
        <v>23351</v>
      </c>
      <c r="B4220" t="str">
        <v>2023-06-28</v>
      </c>
      <c r="C4220" t="str">
        <v>Midday</v>
      </c>
      <c r="D4220">
        <v>23</v>
      </c>
      <c r="E4220" t="str">
        <f>IF(MOD(D4220,2)=0,"EVEN","ODD")</f>
        <v>ODD</v>
      </c>
      <c r="F4220" t="str">
        <f>IF(D4220&lt;=18,"LOW (1-18)","HIGH (19-36)")</f>
        <v>HIGH (19-36)</v>
      </c>
      <c r="G4220">
        <f>INT((D4220-1)/6)+1</f>
        <v>4</v>
      </c>
      <c r="H4220">
        <f>MOD(D4220-1,6)+1</f>
        <v>5</v>
      </c>
      <c r="I4220">
        <f>37-D4220</f>
        <v>14</v>
      </c>
      <c r="J4220">
        <f>ABS(D4220-D4221)</f>
        <v>17</v>
      </c>
      <c r="K4220">
        <f>AVERAGE(D4220:D4224)</f>
        <v>23</v>
      </c>
      <c r="L4220">
        <f>AVERAGE(D4220:D4239)</f>
        <v>23</v>
      </c>
      <c r="M4220">
        <f>K4220-L4220</f>
        <v>0</v>
      </c>
      <c r="N4220" t="str">
        <f>IF(K4220&gt;L4220,"HIGH ZONE BIAS",IF(K4220&lt;L4220,"LOW ZONE BIAS","EQUILIBRIUM"))</f>
        <v>EQUILIBRIUM</v>
      </c>
    </row>
    <row r="4221">
      <c r="A4221">
        <v>23350</v>
      </c>
      <c r="B4221" t="str">
        <v>2023-06-28</v>
      </c>
      <c r="C4221" t="str">
        <v>Morning</v>
      </c>
      <c r="D4221">
        <v>6</v>
      </c>
      <c r="E4221" t="str">
        <f>IF(MOD(D4221,2)=0,"EVEN","ODD")</f>
        <v>EVEN</v>
      </c>
      <c r="F4221" t="str">
        <f>IF(D4221&lt;=18,"LOW (1-18)","HIGH (19-36)")</f>
        <v>LOW (1-18)</v>
      </c>
      <c r="G4221">
        <f>INT((D4221-1)/6)+1</f>
        <v>1</v>
      </c>
      <c r="H4221">
        <f>MOD(D4221-1,6)+1</f>
        <v>6</v>
      </c>
      <c r="I4221">
        <f>37-D4221</f>
        <v>31</v>
      </c>
      <c r="J4221">
        <f>ABS(D4221-D4222)</f>
        <v>8</v>
      </c>
      <c r="K4221">
        <f>AVERAGE(D4221:D4225)</f>
        <v>6</v>
      </c>
      <c r="L4221">
        <f>AVERAGE(D4221:D4240)</f>
        <v>6</v>
      </c>
      <c r="M4221">
        <f>K4221-L4221</f>
        <v>0</v>
      </c>
      <c r="N4221" t="str">
        <f>IF(K4221&gt;L4221,"HIGH ZONE BIAS",IF(K4221&lt;L4221,"LOW ZONE BIAS","EQUILIBRIUM"))</f>
        <v>EQUILIBRIUM</v>
      </c>
    </row>
    <row r="4222">
      <c r="A4222">
        <v>23349</v>
      </c>
      <c r="B4222" t="str">
        <v>2023-06-27</v>
      </c>
      <c r="C4222" t="str">
        <v>Evening</v>
      </c>
      <c r="D4222">
        <v>14</v>
      </c>
      <c r="E4222" t="str">
        <f>IF(MOD(D4222,2)=0,"EVEN","ODD")</f>
        <v>EVEN</v>
      </c>
      <c r="F4222" t="str">
        <f>IF(D4222&lt;=18,"LOW (1-18)","HIGH (19-36)")</f>
        <v>LOW (1-18)</v>
      </c>
      <c r="G4222">
        <f>INT((D4222-1)/6)+1</f>
        <v>3</v>
      </c>
      <c r="H4222">
        <f>MOD(D4222-1,6)+1</f>
        <v>2</v>
      </c>
      <c r="I4222">
        <f>37-D4222</f>
        <v>23</v>
      </c>
      <c r="J4222">
        <f>ABS(D4222-D4223)</f>
        <v>3</v>
      </c>
      <c r="K4222">
        <f>AVERAGE(D4222:D4226)</f>
        <v>14</v>
      </c>
      <c r="L4222">
        <f>AVERAGE(D4222:D4241)</f>
        <v>14</v>
      </c>
      <c r="M4222">
        <f>K4222-L4222</f>
        <v>0</v>
      </c>
      <c r="N4222" t="str">
        <f>IF(K4222&gt;L4222,"HIGH ZONE BIAS",IF(K4222&lt;L4222,"LOW ZONE BIAS","EQUILIBRIUM"))</f>
        <v>EQUILIBRIUM</v>
      </c>
    </row>
    <row r="4223">
      <c r="A4223">
        <v>23348</v>
      </c>
      <c r="B4223" t="str">
        <v>2023-06-27</v>
      </c>
      <c r="C4223" t="str">
        <v>Afternoon</v>
      </c>
      <c r="D4223">
        <v>11</v>
      </c>
      <c r="E4223" t="str">
        <f>IF(MOD(D4223,2)=0,"EVEN","ODD")</f>
        <v>ODD</v>
      </c>
      <c r="F4223" t="str">
        <f>IF(D4223&lt;=18,"LOW (1-18)","HIGH (19-36)")</f>
        <v>LOW (1-18)</v>
      </c>
      <c r="G4223">
        <f>INT((D4223-1)/6)+1</f>
        <v>2</v>
      </c>
      <c r="H4223">
        <f>MOD(D4223-1,6)+1</f>
        <v>5</v>
      </c>
      <c r="I4223">
        <f>37-D4223</f>
        <v>26</v>
      </c>
      <c r="J4223">
        <f>ABS(D4223-D4224)</f>
        <v>9</v>
      </c>
      <c r="K4223">
        <f>AVERAGE(D4223:D4227)</f>
        <v>11</v>
      </c>
      <c r="L4223">
        <f>AVERAGE(D4223:D4242)</f>
        <v>11</v>
      </c>
      <c r="M4223">
        <f>K4223-L4223</f>
        <v>0</v>
      </c>
      <c r="N4223" t="str">
        <f>IF(K4223&gt;L4223,"HIGH ZONE BIAS",IF(K4223&lt;L4223,"LOW ZONE BIAS","EQUILIBRIUM"))</f>
        <v>EQUILIBRIUM</v>
      </c>
    </row>
    <row r="4224">
      <c r="A4224">
        <v>23347</v>
      </c>
      <c r="B4224" t="str">
        <v>2023-06-27</v>
      </c>
      <c r="C4224" t="str">
        <v>Midday</v>
      </c>
      <c r="D4224">
        <v>2</v>
      </c>
      <c r="E4224" t="str">
        <f>IF(MOD(D4224,2)=0,"EVEN","ODD")</f>
        <v>EVEN</v>
      </c>
      <c r="F4224" t="str">
        <f>IF(D4224&lt;=18,"LOW (1-18)","HIGH (19-36)")</f>
        <v>LOW (1-18)</v>
      </c>
      <c r="G4224">
        <f>INT((D4224-1)/6)+1</f>
        <v>1</v>
      </c>
      <c r="H4224">
        <f>MOD(D4224-1,6)+1</f>
        <v>2</v>
      </c>
      <c r="I4224">
        <f>37-D4224</f>
        <v>35</v>
      </c>
      <c r="J4224">
        <f>ABS(D4224-D4225)</f>
        <v>34</v>
      </c>
      <c r="K4224">
        <f>AVERAGE(D4224:D4228)</f>
        <v>2</v>
      </c>
      <c r="L4224">
        <f>AVERAGE(D4224:D4243)</f>
        <v>2</v>
      </c>
      <c r="M4224">
        <f>K4224-L4224</f>
        <v>0</v>
      </c>
      <c r="N4224" t="str">
        <f>IF(K4224&gt;L4224,"HIGH ZONE BIAS",IF(K4224&lt;L4224,"LOW ZONE BIAS","EQUILIBRIUM"))</f>
        <v>EQUILIBRIUM</v>
      </c>
    </row>
    <row r="4225">
      <c r="A4225">
        <v>23346</v>
      </c>
      <c r="B4225" t="str">
        <v>2023-06-27</v>
      </c>
      <c r="C4225" t="str">
        <v>Morning</v>
      </c>
      <c r="D4225">
        <v>36</v>
      </c>
      <c r="E4225" t="str">
        <f>IF(MOD(D4225,2)=0,"EVEN","ODD")</f>
        <v>EVEN</v>
      </c>
      <c r="F4225" t="str">
        <f>IF(D4225&lt;=18,"LOW (1-18)","HIGH (19-36)")</f>
        <v>HIGH (19-36)</v>
      </c>
      <c r="G4225">
        <f>INT((D4225-1)/6)+1</f>
        <v>6</v>
      </c>
      <c r="H4225">
        <f>MOD(D4225-1,6)+1</f>
        <v>6</v>
      </c>
      <c r="I4225">
        <f>37-D4225</f>
        <v>1</v>
      </c>
      <c r="J4225">
        <f>ABS(D4225-D4226)</f>
        <v>10</v>
      </c>
      <c r="K4225">
        <f>AVERAGE(D4225:D4229)</f>
        <v>36</v>
      </c>
      <c r="L4225">
        <f>AVERAGE(D4225:D4244)</f>
        <v>36</v>
      </c>
      <c r="M4225">
        <f>K4225-L4225</f>
        <v>0</v>
      </c>
      <c r="N4225" t="str">
        <f>IF(K4225&gt;L4225,"HIGH ZONE BIAS",IF(K4225&lt;L4225,"LOW ZONE BIAS","EQUILIBRIUM"))</f>
        <v>EQUILIBRIUM</v>
      </c>
    </row>
    <row r="4226">
      <c r="A4226">
        <v>23345</v>
      </c>
      <c r="B4226" t="str">
        <v>2023-06-26</v>
      </c>
      <c r="C4226" t="str">
        <v>Evening</v>
      </c>
      <c r="D4226">
        <v>26</v>
      </c>
      <c r="E4226" t="str">
        <f>IF(MOD(D4226,2)=0,"EVEN","ODD")</f>
        <v>EVEN</v>
      </c>
      <c r="F4226" t="str">
        <f>IF(D4226&lt;=18,"LOW (1-18)","HIGH (19-36)")</f>
        <v>HIGH (19-36)</v>
      </c>
      <c r="G4226">
        <f>INT((D4226-1)/6)+1</f>
        <v>5</v>
      </c>
      <c r="H4226">
        <f>MOD(D4226-1,6)+1</f>
        <v>2</v>
      </c>
      <c r="I4226">
        <f>37-D4226</f>
        <v>11</v>
      </c>
      <c r="J4226">
        <f>ABS(D4226-D4227)</f>
        <v>15</v>
      </c>
      <c r="K4226">
        <f>AVERAGE(D4226:D4230)</f>
        <v>26</v>
      </c>
      <c r="L4226">
        <f>AVERAGE(D4226:D4245)</f>
        <v>26</v>
      </c>
      <c r="M4226">
        <f>K4226-L4226</f>
        <v>0</v>
      </c>
      <c r="N4226" t="str">
        <f>IF(K4226&gt;L4226,"HIGH ZONE BIAS",IF(K4226&lt;L4226,"LOW ZONE BIAS","EQUILIBRIUM"))</f>
        <v>EQUILIBRIUM</v>
      </c>
    </row>
    <row r="4227">
      <c r="A4227">
        <v>23344</v>
      </c>
      <c r="B4227" t="str">
        <v>2023-06-26</v>
      </c>
      <c r="C4227" t="str">
        <v>Afternoon</v>
      </c>
      <c r="D4227">
        <v>11</v>
      </c>
      <c r="E4227" t="str">
        <f>IF(MOD(D4227,2)=0,"EVEN","ODD")</f>
        <v>ODD</v>
      </c>
      <c r="F4227" t="str">
        <f>IF(D4227&lt;=18,"LOW (1-18)","HIGH (19-36)")</f>
        <v>LOW (1-18)</v>
      </c>
      <c r="G4227">
        <f>INT((D4227-1)/6)+1</f>
        <v>2</v>
      </c>
      <c r="H4227">
        <f>MOD(D4227-1,6)+1</f>
        <v>5</v>
      </c>
      <c r="I4227">
        <f>37-D4227</f>
        <v>26</v>
      </c>
      <c r="J4227">
        <f>ABS(D4227-D4228)</f>
        <v>20</v>
      </c>
      <c r="K4227">
        <f>AVERAGE(D4227:D4231)</f>
        <v>11</v>
      </c>
      <c r="L4227">
        <f>AVERAGE(D4227:D4246)</f>
        <v>11</v>
      </c>
      <c r="M4227">
        <f>K4227-L4227</f>
        <v>0</v>
      </c>
      <c r="N4227" t="str">
        <f>IF(K4227&gt;L4227,"HIGH ZONE BIAS",IF(K4227&lt;L4227,"LOW ZONE BIAS","EQUILIBRIUM"))</f>
        <v>EQUILIBRIUM</v>
      </c>
    </row>
    <row r="4228">
      <c r="A4228">
        <v>23343</v>
      </c>
      <c r="B4228" t="str">
        <v>2023-06-26</v>
      </c>
      <c r="C4228" t="str">
        <v>Midday</v>
      </c>
      <c r="D4228">
        <v>31</v>
      </c>
      <c r="E4228" t="str">
        <f>IF(MOD(D4228,2)=0,"EVEN","ODD")</f>
        <v>ODD</v>
      </c>
      <c r="F4228" t="str">
        <f>IF(D4228&lt;=18,"LOW (1-18)","HIGH (19-36)")</f>
        <v>HIGH (19-36)</v>
      </c>
      <c r="G4228">
        <f>INT((D4228-1)/6)+1</f>
        <v>6</v>
      </c>
      <c r="H4228">
        <f>MOD(D4228-1,6)+1</f>
        <v>1</v>
      </c>
      <c r="I4228">
        <f>37-D4228</f>
        <v>6</v>
      </c>
      <c r="J4228">
        <f>ABS(D4228-D4229)</f>
        <v>5</v>
      </c>
      <c r="K4228">
        <f>AVERAGE(D4228:D4232)</f>
        <v>31</v>
      </c>
      <c r="L4228">
        <f>AVERAGE(D4228:D4247)</f>
        <v>31</v>
      </c>
      <c r="M4228">
        <f>K4228-L4228</f>
        <v>0</v>
      </c>
      <c r="N4228" t="str">
        <f>IF(K4228&gt;L4228,"HIGH ZONE BIAS",IF(K4228&lt;L4228,"LOW ZONE BIAS","EQUILIBRIUM"))</f>
        <v>EQUILIBRIUM</v>
      </c>
    </row>
    <row r="4229">
      <c r="A4229">
        <v>23342</v>
      </c>
      <c r="B4229" t="str">
        <v>2023-06-26</v>
      </c>
      <c r="C4229" t="str">
        <v>Morning</v>
      </c>
      <c r="D4229">
        <v>26</v>
      </c>
      <c r="E4229" t="str">
        <f>IF(MOD(D4229,2)=0,"EVEN","ODD")</f>
        <v>EVEN</v>
      </c>
      <c r="F4229" t="str">
        <f>IF(D4229&lt;=18,"LOW (1-18)","HIGH (19-36)")</f>
        <v>HIGH (19-36)</v>
      </c>
      <c r="G4229">
        <f>INT((D4229-1)/6)+1</f>
        <v>5</v>
      </c>
      <c r="H4229">
        <f>MOD(D4229-1,6)+1</f>
        <v>2</v>
      </c>
      <c r="I4229">
        <f>37-D4229</f>
        <v>11</v>
      </c>
      <c r="J4229">
        <f>ABS(D4229-D4230)</f>
        <v>23</v>
      </c>
      <c r="K4229">
        <f>AVERAGE(D4229:D4233)</f>
        <v>26</v>
      </c>
      <c r="L4229">
        <f>AVERAGE(D4229:D4248)</f>
        <v>26</v>
      </c>
      <c r="M4229">
        <f>K4229-L4229</f>
        <v>0</v>
      </c>
      <c r="N4229" t="str">
        <f>IF(K4229&gt;L4229,"HIGH ZONE BIAS",IF(K4229&lt;L4229,"LOW ZONE BIAS","EQUILIBRIUM"))</f>
        <v>EQUILIBRIUM</v>
      </c>
    </row>
    <row r="4230">
      <c r="A4230">
        <v>23341</v>
      </c>
      <c r="B4230" t="str">
        <v>2023-06-24</v>
      </c>
      <c r="C4230" t="str">
        <v>Evening</v>
      </c>
      <c r="D4230">
        <v>3</v>
      </c>
      <c r="E4230" t="str">
        <f>IF(MOD(D4230,2)=0,"EVEN","ODD")</f>
        <v>ODD</v>
      </c>
      <c r="F4230" t="str">
        <f>IF(D4230&lt;=18,"LOW (1-18)","HIGH (19-36)")</f>
        <v>LOW (1-18)</v>
      </c>
      <c r="G4230">
        <f>INT((D4230-1)/6)+1</f>
        <v>1</v>
      </c>
      <c r="H4230">
        <f>MOD(D4230-1,6)+1</f>
        <v>3</v>
      </c>
      <c r="I4230">
        <f>37-D4230</f>
        <v>34</v>
      </c>
      <c r="J4230">
        <f>ABS(D4230-D4231)</f>
        <v>3</v>
      </c>
      <c r="K4230">
        <f>AVERAGE(D4230:D4234)</f>
        <v>3</v>
      </c>
      <c r="L4230">
        <f>AVERAGE(D4230:D4249)</f>
        <v>3</v>
      </c>
      <c r="M4230">
        <f>K4230-L4230</f>
        <v>0</v>
      </c>
      <c r="N4230" t="str">
        <f>IF(K4230&gt;L4230,"HIGH ZONE BIAS",IF(K4230&lt;L4230,"LOW ZONE BIAS","EQUILIBRIUM"))</f>
        <v>EQUILIBRIUM</v>
      </c>
    </row>
    <row r="4231">
      <c r="A4231">
        <v>23340</v>
      </c>
      <c r="B4231" t="str">
        <v>2023-06-24</v>
      </c>
      <c r="C4231" t="str">
        <v>Afternoon</v>
      </c>
      <c r="D4231">
        <v>6</v>
      </c>
      <c r="E4231" t="str">
        <f>IF(MOD(D4231,2)=0,"EVEN","ODD")</f>
        <v>EVEN</v>
      </c>
      <c r="F4231" t="str">
        <f>IF(D4231&lt;=18,"LOW (1-18)","HIGH (19-36)")</f>
        <v>LOW (1-18)</v>
      </c>
      <c r="G4231">
        <f>INT((D4231-1)/6)+1</f>
        <v>1</v>
      </c>
      <c r="H4231">
        <f>MOD(D4231-1,6)+1</f>
        <v>6</v>
      </c>
      <c r="I4231">
        <f>37-D4231</f>
        <v>31</v>
      </c>
      <c r="J4231">
        <f>ABS(D4231-D4232)</f>
        <v>26</v>
      </c>
      <c r="K4231">
        <f>AVERAGE(D4231:D4235)</f>
        <v>6</v>
      </c>
      <c r="L4231">
        <f>AVERAGE(D4231:D4250)</f>
        <v>6</v>
      </c>
      <c r="M4231">
        <f>K4231-L4231</f>
        <v>0</v>
      </c>
      <c r="N4231" t="str">
        <f>IF(K4231&gt;L4231,"HIGH ZONE BIAS",IF(K4231&lt;L4231,"LOW ZONE BIAS","EQUILIBRIUM"))</f>
        <v>EQUILIBRIUM</v>
      </c>
    </row>
    <row r="4232">
      <c r="A4232">
        <v>23339</v>
      </c>
      <c r="B4232" t="str">
        <v>2023-06-24</v>
      </c>
      <c r="C4232" t="str">
        <v>Midday</v>
      </c>
      <c r="D4232">
        <v>32</v>
      </c>
      <c r="E4232" t="str">
        <f>IF(MOD(D4232,2)=0,"EVEN","ODD")</f>
        <v>EVEN</v>
      </c>
      <c r="F4232" t="str">
        <f>IF(D4232&lt;=18,"LOW (1-18)","HIGH (19-36)")</f>
        <v>HIGH (19-36)</v>
      </c>
      <c r="G4232">
        <f>INT((D4232-1)/6)+1</f>
        <v>6</v>
      </c>
      <c r="H4232">
        <f>MOD(D4232-1,6)+1</f>
        <v>2</v>
      </c>
      <c r="I4232">
        <f>37-D4232</f>
        <v>5</v>
      </c>
      <c r="J4232">
        <f>ABS(D4232-D4233)</f>
        <v>26</v>
      </c>
      <c r="K4232">
        <f>AVERAGE(D4232:D4236)</f>
        <v>32</v>
      </c>
      <c r="L4232">
        <f>AVERAGE(D4232:D4251)</f>
        <v>32</v>
      </c>
      <c r="M4232">
        <f>K4232-L4232</f>
        <v>0</v>
      </c>
      <c r="N4232" t="str">
        <f>IF(K4232&gt;L4232,"HIGH ZONE BIAS",IF(K4232&lt;L4232,"LOW ZONE BIAS","EQUILIBRIUM"))</f>
        <v>EQUILIBRIUM</v>
      </c>
    </row>
    <row r="4233">
      <c r="A4233">
        <v>23338</v>
      </c>
      <c r="B4233" t="str">
        <v>2023-06-24</v>
      </c>
      <c r="C4233" t="str">
        <v>Morning</v>
      </c>
      <c r="D4233">
        <v>6</v>
      </c>
      <c r="E4233" t="str">
        <f>IF(MOD(D4233,2)=0,"EVEN","ODD")</f>
        <v>EVEN</v>
      </c>
      <c r="F4233" t="str">
        <f>IF(D4233&lt;=18,"LOW (1-18)","HIGH (19-36)")</f>
        <v>LOW (1-18)</v>
      </c>
      <c r="G4233">
        <f>INT((D4233-1)/6)+1</f>
        <v>1</v>
      </c>
      <c r="H4233">
        <f>MOD(D4233-1,6)+1</f>
        <v>6</v>
      </c>
      <c r="I4233">
        <f>37-D4233</f>
        <v>31</v>
      </c>
      <c r="J4233">
        <f>ABS(D4233-D4234)</f>
        <v>27</v>
      </c>
      <c r="K4233">
        <f>AVERAGE(D4233:D4237)</f>
        <v>6</v>
      </c>
      <c r="L4233">
        <f>AVERAGE(D4233:D4252)</f>
        <v>6</v>
      </c>
      <c r="M4233">
        <f>K4233-L4233</f>
        <v>0</v>
      </c>
      <c r="N4233" t="str">
        <f>IF(K4233&gt;L4233,"HIGH ZONE BIAS",IF(K4233&lt;L4233,"LOW ZONE BIAS","EQUILIBRIUM"))</f>
        <v>EQUILIBRIUM</v>
      </c>
    </row>
    <row r="4234">
      <c r="A4234">
        <v>23337</v>
      </c>
      <c r="B4234" t="str">
        <v>2023-06-23</v>
      </c>
      <c r="C4234" t="str">
        <v>Evening</v>
      </c>
      <c r="D4234">
        <v>33</v>
      </c>
      <c r="E4234" t="str">
        <f>IF(MOD(D4234,2)=0,"EVEN","ODD")</f>
        <v>ODD</v>
      </c>
      <c r="F4234" t="str">
        <f>IF(D4234&lt;=18,"LOW (1-18)","HIGH (19-36)")</f>
        <v>HIGH (19-36)</v>
      </c>
      <c r="G4234">
        <f>INT((D4234-1)/6)+1</f>
        <v>6</v>
      </c>
      <c r="H4234">
        <f>MOD(D4234-1,6)+1</f>
        <v>3</v>
      </c>
      <c r="I4234">
        <f>37-D4234</f>
        <v>4</v>
      </c>
      <c r="J4234">
        <f>ABS(D4234-D4235)</f>
        <v>10</v>
      </c>
      <c r="K4234">
        <f>AVERAGE(D4234:D4238)</f>
        <v>33</v>
      </c>
      <c r="L4234">
        <f>AVERAGE(D4234:D4253)</f>
        <v>33</v>
      </c>
      <c r="M4234">
        <f>K4234-L4234</f>
        <v>0</v>
      </c>
      <c r="N4234" t="str">
        <f>IF(K4234&gt;L4234,"HIGH ZONE BIAS",IF(K4234&lt;L4234,"LOW ZONE BIAS","EQUILIBRIUM"))</f>
        <v>EQUILIBRIUM</v>
      </c>
    </row>
    <row r="4235">
      <c r="A4235">
        <v>23336</v>
      </c>
      <c r="B4235" t="str">
        <v>2023-06-23</v>
      </c>
      <c r="C4235" t="str">
        <v>Afternoon</v>
      </c>
      <c r="D4235">
        <v>23</v>
      </c>
      <c r="E4235" t="str">
        <f>IF(MOD(D4235,2)=0,"EVEN","ODD")</f>
        <v>ODD</v>
      </c>
      <c r="F4235" t="str">
        <f>IF(D4235&lt;=18,"LOW (1-18)","HIGH (19-36)")</f>
        <v>HIGH (19-36)</v>
      </c>
      <c r="G4235">
        <f>INT((D4235-1)/6)+1</f>
        <v>4</v>
      </c>
      <c r="H4235">
        <f>MOD(D4235-1,6)+1</f>
        <v>5</v>
      </c>
      <c r="I4235">
        <f>37-D4235</f>
        <v>14</v>
      </c>
      <c r="J4235">
        <f>ABS(D4235-D4236)</f>
        <v>0</v>
      </c>
      <c r="K4235">
        <f>AVERAGE(D4235:D4239)</f>
        <v>23</v>
      </c>
      <c r="L4235">
        <f>AVERAGE(D4235:D4254)</f>
        <v>23</v>
      </c>
      <c r="M4235">
        <f>K4235-L4235</f>
        <v>0</v>
      </c>
      <c r="N4235" t="str">
        <f>IF(K4235&gt;L4235,"HIGH ZONE BIAS",IF(K4235&lt;L4235,"LOW ZONE BIAS","EQUILIBRIUM"))</f>
        <v>EQUILIBRIUM</v>
      </c>
    </row>
    <row r="4236">
      <c r="A4236">
        <v>23335</v>
      </c>
      <c r="B4236" t="str">
        <v>2023-06-23</v>
      </c>
      <c r="C4236" t="str">
        <v>Midday</v>
      </c>
      <c r="D4236">
        <v>23</v>
      </c>
      <c r="E4236" t="str">
        <f>IF(MOD(D4236,2)=0,"EVEN","ODD")</f>
        <v>ODD</v>
      </c>
      <c r="F4236" t="str">
        <f>IF(D4236&lt;=18,"LOW (1-18)","HIGH (19-36)")</f>
        <v>HIGH (19-36)</v>
      </c>
      <c r="G4236">
        <f>INT((D4236-1)/6)+1</f>
        <v>4</v>
      </c>
      <c r="H4236">
        <f>MOD(D4236-1,6)+1</f>
        <v>5</v>
      </c>
      <c r="I4236">
        <f>37-D4236</f>
        <v>14</v>
      </c>
      <c r="J4236">
        <f>ABS(D4236-D4237)</f>
        <v>2</v>
      </c>
      <c r="K4236">
        <f>AVERAGE(D4236:D4240)</f>
        <v>23</v>
      </c>
      <c r="L4236">
        <f>AVERAGE(D4236:D4255)</f>
        <v>23</v>
      </c>
      <c r="M4236">
        <f>K4236-L4236</f>
        <v>0</v>
      </c>
      <c r="N4236" t="str">
        <f>IF(K4236&gt;L4236,"HIGH ZONE BIAS",IF(K4236&lt;L4236,"LOW ZONE BIAS","EQUILIBRIUM"))</f>
        <v>EQUILIBRIUM</v>
      </c>
    </row>
    <row r="4237">
      <c r="A4237">
        <v>23334</v>
      </c>
      <c r="B4237" t="str">
        <v>2023-06-23</v>
      </c>
      <c r="C4237" t="str">
        <v>Morning</v>
      </c>
      <c r="D4237">
        <v>21</v>
      </c>
      <c r="E4237" t="str">
        <f>IF(MOD(D4237,2)=0,"EVEN","ODD")</f>
        <v>ODD</v>
      </c>
      <c r="F4237" t="str">
        <f>IF(D4237&lt;=18,"LOW (1-18)","HIGH (19-36)")</f>
        <v>HIGH (19-36)</v>
      </c>
      <c r="G4237">
        <f>INT((D4237-1)/6)+1</f>
        <v>4</v>
      </c>
      <c r="H4237">
        <f>MOD(D4237-1,6)+1</f>
        <v>3</v>
      </c>
      <c r="I4237">
        <f>37-D4237</f>
        <v>16</v>
      </c>
      <c r="J4237">
        <f>ABS(D4237-D4238)</f>
        <v>15</v>
      </c>
      <c r="K4237">
        <f>AVERAGE(D4237:D4241)</f>
        <v>21</v>
      </c>
      <c r="L4237">
        <f>AVERAGE(D4237:D4256)</f>
        <v>21</v>
      </c>
      <c r="M4237">
        <f>K4237-L4237</f>
        <v>0</v>
      </c>
      <c r="N4237" t="str">
        <f>IF(K4237&gt;L4237,"HIGH ZONE BIAS",IF(K4237&lt;L4237,"LOW ZONE BIAS","EQUILIBRIUM"))</f>
        <v>EQUILIBRIUM</v>
      </c>
    </row>
    <row r="4238">
      <c r="A4238">
        <v>23333</v>
      </c>
      <c r="B4238" t="str">
        <v>2023-06-22</v>
      </c>
      <c r="C4238" t="str">
        <v>Evening</v>
      </c>
      <c r="D4238">
        <v>36</v>
      </c>
      <c r="E4238" t="str">
        <f>IF(MOD(D4238,2)=0,"EVEN","ODD")</f>
        <v>EVEN</v>
      </c>
      <c r="F4238" t="str">
        <f>IF(D4238&lt;=18,"LOW (1-18)","HIGH (19-36)")</f>
        <v>HIGH (19-36)</v>
      </c>
      <c r="G4238">
        <f>INT((D4238-1)/6)+1</f>
        <v>6</v>
      </c>
      <c r="H4238">
        <f>MOD(D4238-1,6)+1</f>
        <v>6</v>
      </c>
      <c r="I4238">
        <f>37-D4238</f>
        <v>1</v>
      </c>
      <c r="J4238">
        <f>ABS(D4238-D4239)</f>
        <v>28</v>
      </c>
      <c r="K4238">
        <f>AVERAGE(D4238:D4242)</f>
        <v>36</v>
      </c>
      <c r="L4238">
        <f>AVERAGE(D4238:D4257)</f>
        <v>36</v>
      </c>
      <c r="M4238">
        <f>K4238-L4238</f>
        <v>0</v>
      </c>
      <c r="N4238" t="str">
        <f>IF(K4238&gt;L4238,"HIGH ZONE BIAS",IF(K4238&lt;L4238,"LOW ZONE BIAS","EQUILIBRIUM"))</f>
        <v>EQUILIBRIUM</v>
      </c>
    </row>
    <row r="4239">
      <c r="A4239">
        <v>23332</v>
      </c>
      <c r="B4239" t="str">
        <v>2023-06-22</v>
      </c>
      <c r="C4239" t="str">
        <v>Afternoon</v>
      </c>
      <c r="D4239">
        <v>8</v>
      </c>
      <c r="E4239" t="str">
        <f>IF(MOD(D4239,2)=0,"EVEN","ODD")</f>
        <v>EVEN</v>
      </c>
      <c r="F4239" t="str">
        <f>IF(D4239&lt;=18,"LOW (1-18)","HIGH (19-36)")</f>
        <v>LOW (1-18)</v>
      </c>
      <c r="G4239">
        <f>INT((D4239-1)/6)+1</f>
        <v>2</v>
      </c>
      <c r="H4239">
        <f>MOD(D4239-1,6)+1</f>
        <v>2</v>
      </c>
      <c r="I4239">
        <f>37-D4239</f>
        <v>29</v>
      </c>
      <c r="J4239">
        <f>ABS(D4239-D4240)</f>
        <v>6</v>
      </c>
      <c r="K4239">
        <f>AVERAGE(D4239:D4243)</f>
        <v>8</v>
      </c>
      <c r="L4239">
        <f>AVERAGE(D4239:D4258)</f>
        <v>8</v>
      </c>
      <c r="M4239">
        <f>K4239-L4239</f>
        <v>0</v>
      </c>
      <c r="N4239" t="str">
        <f>IF(K4239&gt;L4239,"HIGH ZONE BIAS",IF(K4239&lt;L4239,"LOW ZONE BIAS","EQUILIBRIUM"))</f>
        <v>EQUILIBRIUM</v>
      </c>
    </row>
    <row r="4240">
      <c r="A4240">
        <v>23331</v>
      </c>
      <c r="B4240" t="str">
        <v>2023-06-22</v>
      </c>
      <c r="C4240" t="str">
        <v>Midday</v>
      </c>
      <c r="D4240">
        <v>2</v>
      </c>
      <c r="E4240" t="str">
        <f>IF(MOD(D4240,2)=0,"EVEN","ODD")</f>
        <v>EVEN</v>
      </c>
      <c r="F4240" t="str">
        <f>IF(D4240&lt;=18,"LOW (1-18)","HIGH (19-36)")</f>
        <v>LOW (1-18)</v>
      </c>
      <c r="G4240">
        <f>INT((D4240-1)/6)+1</f>
        <v>1</v>
      </c>
      <c r="H4240">
        <f>MOD(D4240-1,6)+1</f>
        <v>2</v>
      </c>
      <c r="I4240">
        <f>37-D4240</f>
        <v>35</v>
      </c>
      <c r="J4240">
        <f>ABS(D4240-D4241)</f>
        <v>31</v>
      </c>
      <c r="K4240">
        <f>AVERAGE(D4240:D4244)</f>
        <v>2</v>
      </c>
      <c r="L4240">
        <f>AVERAGE(D4240:D4259)</f>
        <v>2</v>
      </c>
      <c r="M4240">
        <f>K4240-L4240</f>
        <v>0</v>
      </c>
      <c r="N4240" t="str">
        <f>IF(K4240&gt;L4240,"HIGH ZONE BIAS",IF(K4240&lt;L4240,"LOW ZONE BIAS","EQUILIBRIUM"))</f>
        <v>EQUILIBRIUM</v>
      </c>
    </row>
    <row r="4241">
      <c r="A4241">
        <v>23330</v>
      </c>
      <c r="B4241" t="str">
        <v>2023-06-22</v>
      </c>
      <c r="C4241" t="str">
        <v>Morning</v>
      </c>
      <c r="D4241">
        <v>33</v>
      </c>
      <c r="E4241" t="str">
        <f>IF(MOD(D4241,2)=0,"EVEN","ODD")</f>
        <v>ODD</v>
      </c>
      <c r="F4241" t="str">
        <f>IF(D4241&lt;=18,"LOW (1-18)","HIGH (19-36)")</f>
        <v>HIGH (19-36)</v>
      </c>
      <c r="G4241">
        <f>INT((D4241-1)/6)+1</f>
        <v>6</v>
      </c>
      <c r="H4241">
        <f>MOD(D4241-1,6)+1</f>
        <v>3</v>
      </c>
      <c r="I4241">
        <f>37-D4241</f>
        <v>4</v>
      </c>
      <c r="J4241">
        <f>ABS(D4241-D4242)</f>
        <v>5</v>
      </c>
      <c r="K4241">
        <f>AVERAGE(D4241:D4245)</f>
        <v>33</v>
      </c>
      <c r="L4241">
        <f>AVERAGE(D4241:D4260)</f>
        <v>33</v>
      </c>
      <c r="M4241">
        <f>K4241-L4241</f>
        <v>0</v>
      </c>
      <c r="N4241" t="str">
        <f>IF(K4241&gt;L4241,"HIGH ZONE BIAS",IF(K4241&lt;L4241,"LOW ZONE BIAS","EQUILIBRIUM"))</f>
        <v>EQUILIBRIUM</v>
      </c>
    </row>
    <row r="4242">
      <c r="A4242">
        <v>23329</v>
      </c>
      <c r="B4242" t="str">
        <v>2023-06-21</v>
      </c>
      <c r="C4242" t="str">
        <v>Evening</v>
      </c>
      <c r="D4242">
        <v>28</v>
      </c>
      <c r="E4242" t="str">
        <f>IF(MOD(D4242,2)=0,"EVEN","ODD")</f>
        <v>EVEN</v>
      </c>
      <c r="F4242" t="str">
        <f>IF(D4242&lt;=18,"LOW (1-18)","HIGH (19-36)")</f>
        <v>HIGH (19-36)</v>
      </c>
      <c r="G4242">
        <f>INT((D4242-1)/6)+1</f>
        <v>5</v>
      </c>
      <c r="H4242">
        <f>MOD(D4242-1,6)+1</f>
        <v>4</v>
      </c>
      <c r="I4242">
        <f>37-D4242</f>
        <v>9</v>
      </c>
      <c r="J4242">
        <f>ABS(D4242-D4243)</f>
        <v>2</v>
      </c>
      <c r="K4242">
        <f>AVERAGE(D4242:D4246)</f>
        <v>28</v>
      </c>
      <c r="L4242">
        <f>AVERAGE(D4242:D4261)</f>
        <v>28</v>
      </c>
      <c r="M4242">
        <f>K4242-L4242</f>
        <v>0</v>
      </c>
      <c r="N4242" t="str">
        <f>IF(K4242&gt;L4242,"HIGH ZONE BIAS",IF(K4242&lt;L4242,"LOW ZONE BIAS","EQUILIBRIUM"))</f>
        <v>EQUILIBRIUM</v>
      </c>
    </row>
    <row r="4243">
      <c r="A4243">
        <v>23328</v>
      </c>
      <c r="B4243" t="str">
        <v>2023-06-21</v>
      </c>
      <c r="C4243" t="str">
        <v>Afternoon</v>
      </c>
      <c r="D4243">
        <v>26</v>
      </c>
      <c r="E4243" t="str">
        <f>IF(MOD(D4243,2)=0,"EVEN","ODD")</f>
        <v>EVEN</v>
      </c>
      <c r="F4243" t="str">
        <f>IF(D4243&lt;=18,"LOW (1-18)","HIGH (19-36)")</f>
        <v>HIGH (19-36)</v>
      </c>
      <c r="G4243">
        <f>INT((D4243-1)/6)+1</f>
        <v>5</v>
      </c>
      <c r="H4243">
        <f>MOD(D4243-1,6)+1</f>
        <v>2</v>
      </c>
      <c r="I4243">
        <f>37-D4243</f>
        <v>11</v>
      </c>
      <c r="J4243">
        <f>ABS(D4243-D4244)</f>
        <v>2</v>
      </c>
      <c r="K4243">
        <f>AVERAGE(D4243:D4247)</f>
        <v>26</v>
      </c>
      <c r="L4243">
        <f>AVERAGE(D4243:D4262)</f>
        <v>26</v>
      </c>
      <c r="M4243">
        <f>K4243-L4243</f>
        <v>0</v>
      </c>
      <c r="N4243" t="str">
        <f>IF(K4243&gt;L4243,"HIGH ZONE BIAS",IF(K4243&lt;L4243,"LOW ZONE BIAS","EQUILIBRIUM"))</f>
        <v>EQUILIBRIUM</v>
      </c>
    </row>
    <row r="4244">
      <c r="A4244">
        <v>23327</v>
      </c>
      <c r="B4244" t="str">
        <v>2023-06-21</v>
      </c>
      <c r="C4244" t="str">
        <v>Midday</v>
      </c>
      <c r="D4244">
        <v>28</v>
      </c>
      <c r="E4244" t="str">
        <f>IF(MOD(D4244,2)=0,"EVEN","ODD")</f>
        <v>EVEN</v>
      </c>
      <c r="F4244" t="str">
        <f>IF(D4244&lt;=18,"LOW (1-18)","HIGH (19-36)")</f>
        <v>HIGH (19-36)</v>
      </c>
      <c r="G4244">
        <f>INT((D4244-1)/6)+1</f>
        <v>5</v>
      </c>
      <c r="H4244">
        <f>MOD(D4244-1,6)+1</f>
        <v>4</v>
      </c>
      <c r="I4244">
        <f>37-D4244</f>
        <v>9</v>
      </c>
      <c r="J4244">
        <f>ABS(D4244-D4245)</f>
        <v>2</v>
      </c>
      <c r="K4244">
        <f>AVERAGE(D4244:D4248)</f>
        <v>28</v>
      </c>
      <c r="L4244">
        <f>AVERAGE(D4244:D4263)</f>
        <v>28</v>
      </c>
      <c r="M4244">
        <f>K4244-L4244</f>
        <v>0</v>
      </c>
      <c r="N4244" t="str">
        <f>IF(K4244&gt;L4244,"HIGH ZONE BIAS",IF(K4244&lt;L4244,"LOW ZONE BIAS","EQUILIBRIUM"))</f>
        <v>EQUILIBRIUM</v>
      </c>
    </row>
    <row r="4245">
      <c r="A4245">
        <v>23326</v>
      </c>
      <c r="B4245" t="str">
        <v>2023-06-21</v>
      </c>
      <c r="C4245" t="str">
        <v>Morning</v>
      </c>
      <c r="D4245">
        <v>26</v>
      </c>
      <c r="E4245" t="str">
        <f>IF(MOD(D4245,2)=0,"EVEN","ODD")</f>
        <v>EVEN</v>
      </c>
      <c r="F4245" t="str">
        <f>IF(D4245&lt;=18,"LOW (1-18)","HIGH (19-36)")</f>
        <v>HIGH (19-36)</v>
      </c>
      <c r="G4245">
        <f>INT((D4245-1)/6)+1</f>
        <v>5</v>
      </c>
      <c r="H4245">
        <f>MOD(D4245-1,6)+1</f>
        <v>2</v>
      </c>
      <c r="I4245">
        <f>37-D4245</f>
        <v>11</v>
      </c>
      <c r="J4245">
        <f>ABS(D4245-D4246)</f>
        <v>19</v>
      </c>
      <c r="K4245">
        <f>AVERAGE(D4245:D4249)</f>
        <v>26</v>
      </c>
      <c r="L4245">
        <f>AVERAGE(D4245:D4264)</f>
        <v>26</v>
      </c>
      <c r="M4245">
        <f>K4245-L4245</f>
        <v>0</v>
      </c>
      <c r="N4245" t="str">
        <f>IF(K4245&gt;L4245,"HIGH ZONE BIAS",IF(K4245&lt;L4245,"LOW ZONE BIAS","EQUILIBRIUM"))</f>
        <v>EQUILIBRIUM</v>
      </c>
    </row>
    <row r="4246">
      <c r="A4246">
        <v>23325</v>
      </c>
      <c r="B4246" t="str">
        <v>2023-06-20</v>
      </c>
      <c r="C4246" t="str">
        <v>Evening</v>
      </c>
      <c r="D4246">
        <v>7</v>
      </c>
      <c r="E4246" t="str">
        <f>IF(MOD(D4246,2)=0,"EVEN","ODD")</f>
        <v>ODD</v>
      </c>
      <c r="F4246" t="str">
        <f>IF(D4246&lt;=18,"LOW (1-18)","HIGH (19-36)")</f>
        <v>LOW (1-18)</v>
      </c>
      <c r="G4246">
        <f>INT((D4246-1)/6)+1</f>
        <v>2</v>
      </c>
      <c r="H4246">
        <f>MOD(D4246-1,6)+1</f>
        <v>1</v>
      </c>
      <c r="I4246">
        <f>37-D4246</f>
        <v>30</v>
      </c>
      <c r="J4246">
        <f>ABS(D4246-D4247)</f>
        <v>5</v>
      </c>
      <c r="K4246">
        <f>AVERAGE(D4246:D4250)</f>
        <v>7</v>
      </c>
      <c r="L4246">
        <f>AVERAGE(D4246:D4265)</f>
        <v>7</v>
      </c>
      <c r="M4246">
        <f>K4246-L4246</f>
        <v>0</v>
      </c>
      <c r="N4246" t="str">
        <f>IF(K4246&gt;L4246,"HIGH ZONE BIAS",IF(K4246&lt;L4246,"LOW ZONE BIAS","EQUILIBRIUM"))</f>
        <v>EQUILIBRIUM</v>
      </c>
    </row>
    <row r="4247">
      <c r="A4247">
        <v>23324</v>
      </c>
      <c r="B4247" t="str">
        <v>2023-06-20</v>
      </c>
      <c r="C4247" t="str">
        <v>Afternoon</v>
      </c>
      <c r="D4247">
        <v>12</v>
      </c>
      <c r="E4247" t="str">
        <f>IF(MOD(D4247,2)=0,"EVEN","ODD")</f>
        <v>EVEN</v>
      </c>
      <c r="F4247" t="str">
        <f>IF(D4247&lt;=18,"LOW (1-18)","HIGH (19-36)")</f>
        <v>LOW (1-18)</v>
      </c>
      <c r="G4247">
        <f>INT((D4247-1)/6)+1</f>
        <v>2</v>
      </c>
      <c r="H4247">
        <f>MOD(D4247-1,6)+1</f>
        <v>6</v>
      </c>
      <c r="I4247">
        <f>37-D4247</f>
        <v>25</v>
      </c>
      <c r="J4247">
        <f>ABS(D4247-D4248)</f>
        <v>6</v>
      </c>
      <c r="K4247">
        <f>AVERAGE(D4247:D4251)</f>
        <v>12</v>
      </c>
      <c r="L4247">
        <f>AVERAGE(D4247:D4266)</f>
        <v>12</v>
      </c>
      <c r="M4247">
        <f>K4247-L4247</f>
        <v>0</v>
      </c>
      <c r="N4247" t="str">
        <f>IF(K4247&gt;L4247,"HIGH ZONE BIAS",IF(K4247&lt;L4247,"LOW ZONE BIAS","EQUILIBRIUM"))</f>
        <v>EQUILIBRIUM</v>
      </c>
    </row>
    <row r="4248">
      <c r="A4248">
        <v>23323</v>
      </c>
      <c r="B4248" t="str">
        <v>2023-06-20</v>
      </c>
      <c r="C4248" t="str">
        <v>Midday</v>
      </c>
      <c r="D4248">
        <v>6</v>
      </c>
      <c r="E4248" t="str">
        <f>IF(MOD(D4248,2)=0,"EVEN","ODD")</f>
        <v>EVEN</v>
      </c>
      <c r="F4248" t="str">
        <f>IF(D4248&lt;=18,"LOW (1-18)","HIGH (19-36)")</f>
        <v>LOW (1-18)</v>
      </c>
      <c r="G4248">
        <f>INT((D4248-1)/6)+1</f>
        <v>1</v>
      </c>
      <c r="H4248">
        <f>MOD(D4248-1,6)+1</f>
        <v>6</v>
      </c>
      <c r="I4248">
        <f>37-D4248</f>
        <v>31</v>
      </c>
      <c r="J4248">
        <f>ABS(D4248-D4249)</f>
        <v>3</v>
      </c>
      <c r="K4248">
        <f>AVERAGE(D4248:D4252)</f>
        <v>6</v>
      </c>
      <c r="L4248">
        <f>AVERAGE(D4248:D4267)</f>
        <v>6</v>
      </c>
      <c r="M4248">
        <f>K4248-L4248</f>
        <v>0</v>
      </c>
      <c r="N4248" t="str">
        <f>IF(K4248&gt;L4248,"HIGH ZONE BIAS",IF(K4248&lt;L4248,"LOW ZONE BIAS","EQUILIBRIUM"))</f>
        <v>EQUILIBRIUM</v>
      </c>
    </row>
    <row r="4249">
      <c r="A4249">
        <v>23322</v>
      </c>
      <c r="B4249" t="str">
        <v>2023-06-20</v>
      </c>
      <c r="C4249" t="str">
        <v>Morning</v>
      </c>
      <c r="D4249">
        <v>9</v>
      </c>
      <c r="E4249" t="str">
        <f>IF(MOD(D4249,2)=0,"EVEN","ODD")</f>
        <v>ODD</v>
      </c>
      <c r="F4249" t="str">
        <f>IF(D4249&lt;=18,"LOW (1-18)","HIGH (19-36)")</f>
        <v>LOW (1-18)</v>
      </c>
      <c r="G4249">
        <f>INT((D4249-1)/6)+1</f>
        <v>2</v>
      </c>
      <c r="H4249">
        <f>MOD(D4249-1,6)+1</f>
        <v>3</v>
      </c>
      <c r="I4249">
        <f>37-D4249</f>
        <v>28</v>
      </c>
      <c r="J4249">
        <f>ABS(D4249-D4250)</f>
        <v>5</v>
      </c>
      <c r="K4249">
        <f>AVERAGE(D4249:D4253)</f>
        <v>9</v>
      </c>
      <c r="L4249">
        <f>AVERAGE(D4249:D4268)</f>
        <v>9</v>
      </c>
      <c r="M4249">
        <f>K4249-L4249</f>
        <v>0</v>
      </c>
      <c r="N4249" t="str">
        <f>IF(K4249&gt;L4249,"HIGH ZONE BIAS",IF(K4249&lt;L4249,"LOW ZONE BIAS","EQUILIBRIUM"))</f>
        <v>EQUILIBRIUM</v>
      </c>
    </row>
    <row r="4250">
      <c r="A4250">
        <v>23321</v>
      </c>
      <c r="B4250" t="str">
        <v>2023-06-19</v>
      </c>
      <c r="C4250" t="str">
        <v>Evening</v>
      </c>
      <c r="D4250">
        <v>4</v>
      </c>
      <c r="E4250" t="str">
        <f>IF(MOD(D4250,2)=0,"EVEN","ODD")</f>
        <v>EVEN</v>
      </c>
      <c r="F4250" t="str">
        <f>IF(D4250&lt;=18,"LOW (1-18)","HIGH (19-36)")</f>
        <v>LOW (1-18)</v>
      </c>
      <c r="G4250">
        <f>INT((D4250-1)/6)+1</f>
        <v>1</v>
      </c>
      <c r="H4250">
        <f>MOD(D4250-1,6)+1</f>
        <v>4</v>
      </c>
      <c r="I4250">
        <f>37-D4250</f>
        <v>33</v>
      </c>
      <c r="J4250">
        <f>ABS(D4250-D4251)</f>
        <v>10</v>
      </c>
      <c r="K4250">
        <f>AVERAGE(D4250:D4254)</f>
        <v>4</v>
      </c>
      <c r="L4250">
        <f>AVERAGE(D4250:D4269)</f>
        <v>4</v>
      </c>
      <c r="M4250">
        <f>K4250-L4250</f>
        <v>0</v>
      </c>
      <c r="N4250" t="str">
        <f>IF(K4250&gt;L4250,"HIGH ZONE BIAS",IF(K4250&lt;L4250,"LOW ZONE BIAS","EQUILIBRIUM"))</f>
        <v>EQUILIBRIUM</v>
      </c>
    </row>
    <row r="4251">
      <c r="A4251">
        <v>23320</v>
      </c>
      <c r="B4251" t="str">
        <v>2023-06-19</v>
      </c>
      <c r="C4251" t="str">
        <v>Afternoon</v>
      </c>
      <c r="D4251">
        <v>14</v>
      </c>
      <c r="E4251" t="str">
        <f>IF(MOD(D4251,2)=0,"EVEN","ODD")</f>
        <v>EVEN</v>
      </c>
      <c r="F4251" t="str">
        <f>IF(D4251&lt;=18,"LOW (1-18)","HIGH (19-36)")</f>
        <v>LOW (1-18)</v>
      </c>
      <c r="G4251">
        <f>INT((D4251-1)/6)+1</f>
        <v>3</v>
      </c>
      <c r="H4251">
        <f>MOD(D4251-1,6)+1</f>
        <v>2</v>
      </c>
      <c r="I4251">
        <f>37-D4251</f>
        <v>23</v>
      </c>
      <c r="J4251">
        <f>ABS(D4251-D4252)</f>
        <v>6</v>
      </c>
      <c r="K4251">
        <f>AVERAGE(D4251:D4255)</f>
        <v>14</v>
      </c>
      <c r="L4251">
        <f>AVERAGE(D4251:D4270)</f>
        <v>14</v>
      </c>
      <c r="M4251">
        <f>K4251-L4251</f>
        <v>0</v>
      </c>
      <c r="N4251" t="str">
        <f>IF(K4251&gt;L4251,"HIGH ZONE BIAS",IF(K4251&lt;L4251,"LOW ZONE BIAS","EQUILIBRIUM"))</f>
        <v>EQUILIBRIUM</v>
      </c>
    </row>
    <row r="4252">
      <c r="A4252">
        <v>23319</v>
      </c>
      <c r="B4252" t="str">
        <v>2023-06-19</v>
      </c>
      <c r="C4252" t="str">
        <v>Midday</v>
      </c>
      <c r="D4252">
        <v>8</v>
      </c>
      <c r="E4252" t="str">
        <f>IF(MOD(D4252,2)=0,"EVEN","ODD")</f>
        <v>EVEN</v>
      </c>
      <c r="F4252" t="str">
        <f>IF(D4252&lt;=18,"LOW (1-18)","HIGH (19-36)")</f>
        <v>LOW (1-18)</v>
      </c>
      <c r="G4252">
        <f>INT((D4252-1)/6)+1</f>
        <v>2</v>
      </c>
      <c r="H4252">
        <f>MOD(D4252-1,6)+1</f>
        <v>2</v>
      </c>
      <c r="I4252">
        <f>37-D4252</f>
        <v>29</v>
      </c>
      <c r="J4252">
        <f>ABS(D4252-D4253)</f>
        <v>24</v>
      </c>
      <c r="K4252">
        <f>AVERAGE(D4252:D4256)</f>
        <v>8</v>
      </c>
      <c r="L4252">
        <f>AVERAGE(D4252:D4271)</f>
        <v>8</v>
      </c>
      <c r="M4252">
        <f>K4252-L4252</f>
        <v>0</v>
      </c>
      <c r="N4252" t="str">
        <f>IF(K4252&gt;L4252,"HIGH ZONE BIAS",IF(K4252&lt;L4252,"LOW ZONE BIAS","EQUILIBRIUM"))</f>
        <v>EQUILIBRIUM</v>
      </c>
    </row>
    <row r="4253">
      <c r="A4253">
        <v>23318</v>
      </c>
      <c r="B4253" t="str">
        <v>2023-06-19</v>
      </c>
      <c r="C4253" t="str">
        <v>Morning</v>
      </c>
      <c r="D4253">
        <v>32</v>
      </c>
      <c r="E4253" t="str">
        <f>IF(MOD(D4253,2)=0,"EVEN","ODD")</f>
        <v>EVEN</v>
      </c>
      <c r="F4253" t="str">
        <f>IF(D4253&lt;=18,"LOW (1-18)","HIGH (19-36)")</f>
        <v>HIGH (19-36)</v>
      </c>
      <c r="G4253">
        <f>INT((D4253-1)/6)+1</f>
        <v>6</v>
      </c>
      <c r="H4253">
        <f>MOD(D4253-1,6)+1</f>
        <v>2</v>
      </c>
      <c r="I4253">
        <f>37-D4253</f>
        <v>5</v>
      </c>
      <c r="J4253">
        <f>ABS(D4253-D4254)</f>
        <v>17</v>
      </c>
      <c r="K4253">
        <f>AVERAGE(D4253:D4257)</f>
        <v>32</v>
      </c>
      <c r="L4253">
        <f>AVERAGE(D4253:D4272)</f>
        <v>32</v>
      </c>
      <c r="M4253">
        <f>K4253-L4253</f>
        <v>0</v>
      </c>
      <c r="N4253" t="str">
        <f>IF(K4253&gt;L4253,"HIGH ZONE BIAS",IF(K4253&lt;L4253,"LOW ZONE BIAS","EQUILIBRIUM"))</f>
        <v>EQUILIBRIUM</v>
      </c>
    </row>
    <row r="4254">
      <c r="A4254">
        <v>23317</v>
      </c>
      <c r="B4254" t="str">
        <v>2023-06-17</v>
      </c>
      <c r="C4254" t="str">
        <v>Evening</v>
      </c>
      <c r="D4254">
        <v>15</v>
      </c>
      <c r="E4254" t="str">
        <f>IF(MOD(D4254,2)=0,"EVEN","ODD")</f>
        <v>ODD</v>
      </c>
      <c r="F4254" t="str">
        <f>IF(D4254&lt;=18,"LOW (1-18)","HIGH (19-36)")</f>
        <v>LOW (1-18)</v>
      </c>
      <c r="G4254">
        <f>INT((D4254-1)/6)+1</f>
        <v>3</v>
      </c>
      <c r="H4254">
        <f>MOD(D4254-1,6)+1</f>
        <v>3</v>
      </c>
      <c r="I4254">
        <f>37-D4254</f>
        <v>22</v>
      </c>
      <c r="J4254">
        <f>ABS(D4254-D4255)</f>
        <v>3</v>
      </c>
      <c r="K4254">
        <f>AVERAGE(D4254:D4258)</f>
        <v>15</v>
      </c>
      <c r="L4254">
        <f>AVERAGE(D4254:D4273)</f>
        <v>15</v>
      </c>
      <c r="M4254">
        <f>K4254-L4254</f>
        <v>0</v>
      </c>
      <c r="N4254" t="str">
        <f>IF(K4254&gt;L4254,"HIGH ZONE BIAS",IF(K4254&lt;L4254,"LOW ZONE BIAS","EQUILIBRIUM"))</f>
        <v>EQUILIBRIUM</v>
      </c>
    </row>
    <row r="4255">
      <c r="A4255">
        <v>23316</v>
      </c>
      <c r="B4255" t="str">
        <v>2023-06-17</v>
      </c>
      <c r="C4255" t="str">
        <v>Afternoon</v>
      </c>
      <c r="D4255">
        <v>12</v>
      </c>
      <c r="E4255" t="str">
        <f>IF(MOD(D4255,2)=0,"EVEN","ODD")</f>
        <v>EVEN</v>
      </c>
      <c r="F4255" t="str">
        <f>IF(D4255&lt;=18,"LOW (1-18)","HIGH (19-36)")</f>
        <v>LOW (1-18)</v>
      </c>
      <c r="G4255">
        <f>INT((D4255-1)/6)+1</f>
        <v>2</v>
      </c>
      <c r="H4255">
        <f>MOD(D4255-1,6)+1</f>
        <v>6</v>
      </c>
      <c r="I4255">
        <f>37-D4255</f>
        <v>25</v>
      </c>
      <c r="J4255">
        <f>ABS(D4255-D4256)</f>
        <v>0</v>
      </c>
      <c r="K4255">
        <f>AVERAGE(D4255:D4259)</f>
        <v>12</v>
      </c>
      <c r="L4255">
        <f>AVERAGE(D4255:D4274)</f>
        <v>12</v>
      </c>
      <c r="M4255">
        <f>K4255-L4255</f>
        <v>0</v>
      </c>
      <c r="N4255" t="str">
        <f>IF(K4255&gt;L4255,"HIGH ZONE BIAS",IF(K4255&lt;L4255,"LOW ZONE BIAS","EQUILIBRIUM"))</f>
        <v>EQUILIBRIUM</v>
      </c>
    </row>
    <row r="4256">
      <c r="A4256">
        <v>23315</v>
      </c>
      <c r="B4256" t="str">
        <v>2023-06-17</v>
      </c>
      <c r="C4256" t="str">
        <v>Midday</v>
      </c>
      <c r="D4256">
        <v>12</v>
      </c>
      <c r="E4256" t="str">
        <f>IF(MOD(D4256,2)=0,"EVEN","ODD")</f>
        <v>EVEN</v>
      </c>
      <c r="F4256" t="str">
        <f>IF(D4256&lt;=18,"LOW (1-18)","HIGH (19-36)")</f>
        <v>LOW (1-18)</v>
      </c>
      <c r="G4256">
        <f>INT((D4256-1)/6)+1</f>
        <v>2</v>
      </c>
      <c r="H4256">
        <f>MOD(D4256-1,6)+1</f>
        <v>6</v>
      </c>
      <c r="I4256">
        <f>37-D4256</f>
        <v>25</v>
      </c>
      <c r="J4256">
        <f>ABS(D4256-D4257)</f>
        <v>11</v>
      </c>
      <c r="K4256">
        <f>AVERAGE(D4256:D4260)</f>
        <v>12</v>
      </c>
      <c r="L4256">
        <f>AVERAGE(D4256:D4275)</f>
        <v>12</v>
      </c>
      <c r="M4256">
        <f>K4256-L4256</f>
        <v>0</v>
      </c>
      <c r="N4256" t="str">
        <f>IF(K4256&gt;L4256,"HIGH ZONE BIAS",IF(K4256&lt;L4256,"LOW ZONE BIAS","EQUILIBRIUM"))</f>
        <v>EQUILIBRIUM</v>
      </c>
    </row>
    <row r="4257">
      <c r="A4257">
        <v>23314</v>
      </c>
      <c r="B4257" t="str">
        <v>2023-06-17</v>
      </c>
      <c r="C4257" t="str">
        <v>Morning</v>
      </c>
      <c r="D4257">
        <v>1</v>
      </c>
      <c r="E4257" t="str">
        <f>IF(MOD(D4257,2)=0,"EVEN","ODD")</f>
        <v>ODD</v>
      </c>
      <c r="F4257" t="str">
        <f>IF(D4257&lt;=18,"LOW (1-18)","HIGH (19-36)")</f>
        <v>LOW (1-18)</v>
      </c>
      <c r="G4257">
        <f>INT((D4257-1)/6)+1</f>
        <v>1</v>
      </c>
      <c r="H4257">
        <f>MOD(D4257-1,6)+1</f>
        <v>1</v>
      </c>
      <c r="I4257">
        <f>37-D4257</f>
        <v>36</v>
      </c>
      <c r="J4257">
        <f>ABS(D4257-D4258)</f>
        <v>22</v>
      </c>
      <c r="K4257">
        <f>AVERAGE(D4257:D4261)</f>
        <v>1</v>
      </c>
      <c r="L4257">
        <f>AVERAGE(D4257:D4276)</f>
        <v>1</v>
      </c>
      <c r="M4257">
        <f>K4257-L4257</f>
        <v>0</v>
      </c>
      <c r="N4257" t="str">
        <f>IF(K4257&gt;L4257,"HIGH ZONE BIAS",IF(K4257&lt;L4257,"LOW ZONE BIAS","EQUILIBRIUM"))</f>
        <v>EQUILIBRIUM</v>
      </c>
    </row>
    <row r="4258">
      <c r="A4258">
        <v>23313</v>
      </c>
      <c r="B4258" t="str">
        <v>2023-06-16</v>
      </c>
      <c r="C4258" t="str">
        <v>Evening</v>
      </c>
      <c r="D4258">
        <v>23</v>
      </c>
      <c r="E4258" t="str">
        <f>IF(MOD(D4258,2)=0,"EVEN","ODD")</f>
        <v>ODD</v>
      </c>
      <c r="F4258" t="str">
        <f>IF(D4258&lt;=18,"LOW (1-18)","HIGH (19-36)")</f>
        <v>HIGH (19-36)</v>
      </c>
      <c r="G4258">
        <f>INT((D4258-1)/6)+1</f>
        <v>4</v>
      </c>
      <c r="H4258">
        <f>MOD(D4258-1,6)+1</f>
        <v>5</v>
      </c>
      <c r="I4258">
        <f>37-D4258</f>
        <v>14</v>
      </c>
      <c r="J4258">
        <f>ABS(D4258-D4259)</f>
        <v>2</v>
      </c>
      <c r="K4258">
        <f>AVERAGE(D4258:D4262)</f>
        <v>23</v>
      </c>
      <c r="L4258">
        <f>AVERAGE(D4258:D4277)</f>
        <v>23</v>
      </c>
      <c r="M4258">
        <f>K4258-L4258</f>
        <v>0</v>
      </c>
      <c r="N4258" t="str">
        <f>IF(K4258&gt;L4258,"HIGH ZONE BIAS",IF(K4258&lt;L4258,"LOW ZONE BIAS","EQUILIBRIUM"))</f>
        <v>EQUILIBRIUM</v>
      </c>
    </row>
    <row r="4259">
      <c r="A4259">
        <v>23312</v>
      </c>
      <c r="B4259" t="str">
        <v>2023-06-16</v>
      </c>
      <c r="C4259" t="str">
        <v>Afternoon</v>
      </c>
      <c r="D4259">
        <v>21</v>
      </c>
      <c r="E4259" t="str">
        <f>IF(MOD(D4259,2)=0,"EVEN","ODD")</f>
        <v>ODD</v>
      </c>
      <c r="F4259" t="str">
        <f>IF(D4259&lt;=18,"LOW (1-18)","HIGH (19-36)")</f>
        <v>HIGH (19-36)</v>
      </c>
      <c r="G4259">
        <f>INT((D4259-1)/6)+1</f>
        <v>4</v>
      </c>
      <c r="H4259">
        <f>MOD(D4259-1,6)+1</f>
        <v>3</v>
      </c>
      <c r="I4259">
        <f>37-D4259</f>
        <v>16</v>
      </c>
      <c r="J4259">
        <f>ABS(D4259-D4260)</f>
        <v>14</v>
      </c>
      <c r="K4259">
        <f>AVERAGE(D4259:D4263)</f>
        <v>21</v>
      </c>
      <c r="L4259">
        <f>AVERAGE(D4259:D4278)</f>
        <v>21</v>
      </c>
      <c r="M4259">
        <f>K4259-L4259</f>
        <v>0</v>
      </c>
      <c r="N4259" t="str">
        <f>IF(K4259&gt;L4259,"HIGH ZONE BIAS",IF(K4259&lt;L4259,"LOW ZONE BIAS","EQUILIBRIUM"))</f>
        <v>EQUILIBRIUM</v>
      </c>
    </row>
    <row r="4260">
      <c r="A4260">
        <v>23311</v>
      </c>
      <c r="B4260" t="str">
        <v>2023-06-16</v>
      </c>
      <c r="C4260" t="str">
        <v>Midday</v>
      </c>
      <c r="D4260">
        <v>35</v>
      </c>
      <c r="E4260" t="str">
        <f>IF(MOD(D4260,2)=0,"EVEN","ODD")</f>
        <v>ODD</v>
      </c>
      <c r="F4260" t="str">
        <f>IF(D4260&lt;=18,"LOW (1-18)","HIGH (19-36)")</f>
        <v>HIGH (19-36)</v>
      </c>
      <c r="G4260">
        <f>INT((D4260-1)/6)+1</f>
        <v>6</v>
      </c>
      <c r="H4260">
        <f>MOD(D4260-1,6)+1</f>
        <v>5</v>
      </c>
      <c r="I4260">
        <f>37-D4260</f>
        <v>2</v>
      </c>
      <c r="J4260">
        <f>ABS(D4260-D4261)</f>
        <v>10</v>
      </c>
      <c r="K4260">
        <f>AVERAGE(D4260:D4264)</f>
        <v>35</v>
      </c>
      <c r="L4260">
        <f>AVERAGE(D4260:D4279)</f>
        <v>35</v>
      </c>
      <c r="M4260">
        <f>K4260-L4260</f>
        <v>0</v>
      </c>
      <c r="N4260" t="str">
        <f>IF(K4260&gt;L4260,"HIGH ZONE BIAS",IF(K4260&lt;L4260,"LOW ZONE BIAS","EQUILIBRIUM"))</f>
        <v>EQUILIBRIUM</v>
      </c>
    </row>
    <row r="4261">
      <c r="A4261">
        <v>23310</v>
      </c>
      <c r="B4261" t="str">
        <v>2023-06-16</v>
      </c>
      <c r="C4261" t="str">
        <v>Morning</v>
      </c>
      <c r="D4261">
        <v>25</v>
      </c>
      <c r="E4261" t="str">
        <f>IF(MOD(D4261,2)=0,"EVEN","ODD")</f>
        <v>ODD</v>
      </c>
      <c r="F4261" t="str">
        <f>IF(D4261&lt;=18,"LOW (1-18)","HIGH (19-36)")</f>
        <v>HIGH (19-36)</v>
      </c>
      <c r="G4261">
        <f>INT((D4261-1)/6)+1</f>
        <v>5</v>
      </c>
      <c r="H4261">
        <f>MOD(D4261-1,6)+1</f>
        <v>1</v>
      </c>
      <c r="I4261">
        <f>37-D4261</f>
        <v>12</v>
      </c>
      <c r="J4261">
        <f>ABS(D4261-D4262)</f>
        <v>6</v>
      </c>
      <c r="K4261">
        <f>AVERAGE(D4261:D4265)</f>
        <v>25</v>
      </c>
      <c r="L4261">
        <f>AVERAGE(D4261:D4280)</f>
        <v>25</v>
      </c>
      <c r="M4261">
        <f>K4261-L4261</f>
        <v>0</v>
      </c>
      <c r="N4261" t="str">
        <f>IF(K4261&gt;L4261,"HIGH ZONE BIAS",IF(K4261&lt;L4261,"LOW ZONE BIAS","EQUILIBRIUM"))</f>
        <v>EQUILIBRIUM</v>
      </c>
    </row>
    <row r="4262">
      <c r="A4262">
        <v>23309</v>
      </c>
      <c r="B4262" t="str">
        <v>2023-06-15</v>
      </c>
      <c r="C4262" t="str">
        <v>Evening</v>
      </c>
      <c r="D4262">
        <v>19</v>
      </c>
      <c r="E4262" t="str">
        <f>IF(MOD(D4262,2)=0,"EVEN","ODD")</f>
        <v>ODD</v>
      </c>
      <c r="F4262" t="str">
        <f>IF(D4262&lt;=18,"LOW (1-18)","HIGH (19-36)")</f>
        <v>HIGH (19-36)</v>
      </c>
      <c r="G4262">
        <f>INT((D4262-1)/6)+1</f>
        <v>4</v>
      </c>
      <c r="H4262">
        <f>MOD(D4262-1,6)+1</f>
        <v>1</v>
      </c>
      <c r="I4262">
        <f>37-D4262</f>
        <v>18</v>
      </c>
      <c r="J4262">
        <f>ABS(D4262-D4263)</f>
        <v>13</v>
      </c>
      <c r="K4262">
        <f>AVERAGE(D4262:D4266)</f>
        <v>19</v>
      </c>
      <c r="L4262">
        <f>AVERAGE(D4262:D4281)</f>
        <v>19</v>
      </c>
      <c r="M4262">
        <f>K4262-L4262</f>
        <v>0</v>
      </c>
      <c r="N4262" t="str">
        <f>IF(K4262&gt;L4262,"HIGH ZONE BIAS",IF(K4262&lt;L4262,"LOW ZONE BIAS","EQUILIBRIUM"))</f>
        <v>EQUILIBRIUM</v>
      </c>
    </row>
    <row r="4263">
      <c r="A4263">
        <v>23308</v>
      </c>
      <c r="B4263" t="str">
        <v>2023-06-15</v>
      </c>
      <c r="C4263" t="str">
        <v>Afternoon</v>
      </c>
      <c r="D4263">
        <v>6</v>
      </c>
      <c r="E4263" t="str">
        <f>IF(MOD(D4263,2)=0,"EVEN","ODD")</f>
        <v>EVEN</v>
      </c>
      <c r="F4263" t="str">
        <f>IF(D4263&lt;=18,"LOW (1-18)","HIGH (19-36)")</f>
        <v>LOW (1-18)</v>
      </c>
      <c r="G4263">
        <f>INT((D4263-1)/6)+1</f>
        <v>1</v>
      </c>
      <c r="H4263">
        <f>MOD(D4263-1,6)+1</f>
        <v>6</v>
      </c>
      <c r="I4263">
        <f>37-D4263</f>
        <v>31</v>
      </c>
      <c r="J4263">
        <f>ABS(D4263-D4264)</f>
        <v>3</v>
      </c>
      <c r="K4263">
        <f>AVERAGE(D4263:D4267)</f>
        <v>6</v>
      </c>
      <c r="L4263">
        <f>AVERAGE(D4263:D4282)</f>
        <v>6</v>
      </c>
      <c r="M4263">
        <f>K4263-L4263</f>
        <v>0</v>
      </c>
      <c r="N4263" t="str">
        <f>IF(K4263&gt;L4263,"HIGH ZONE BIAS",IF(K4263&lt;L4263,"LOW ZONE BIAS","EQUILIBRIUM"))</f>
        <v>EQUILIBRIUM</v>
      </c>
    </row>
    <row r="4264">
      <c r="A4264">
        <v>23307</v>
      </c>
      <c r="B4264" t="str">
        <v>2023-06-15</v>
      </c>
      <c r="C4264" t="str">
        <v>Midday</v>
      </c>
      <c r="D4264">
        <v>3</v>
      </c>
      <c r="E4264" t="str">
        <f>IF(MOD(D4264,2)=0,"EVEN","ODD")</f>
        <v>ODD</v>
      </c>
      <c r="F4264" t="str">
        <f>IF(D4264&lt;=18,"LOW (1-18)","HIGH (19-36)")</f>
        <v>LOW (1-18)</v>
      </c>
      <c r="G4264">
        <f>INT((D4264-1)/6)+1</f>
        <v>1</v>
      </c>
      <c r="H4264">
        <f>MOD(D4264-1,6)+1</f>
        <v>3</v>
      </c>
      <c r="I4264">
        <f>37-D4264</f>
        <v>34</v>
      </c>
      <c r="J4264">
        <f>ABS(D4264-D4265)</f>
        <v>29</v>
      </c>
      <c r="K4264">
        <f>AVERAGE(D4264:D4268)</f>
        <v>3</v>
      </c>
      <c r="L4264">
        <f>AVERAGE(D4264:D4283)</f>
        <v>3</v>
      </c>
      <c r="M4264">
        <f>K4264-L4264</f>
        <v>0</v>
      </c>
      <c r="N4264" t="str">
        <f>IF(K4264&gt;L4264,"HIGH ZONE BIAS",IF(K4264&lt;L4264,"LOW ZONE BIAS","EQUILIBRIUM"))</f>
        <v>EQUILIBRIUM</v>
      </c>
    </row>
    <row r="4265">
      <c r="A4265">
        <v>23306</v>
      </c>
      <c r="B4265" t="str">
        <v>2023-06-15</v>
      </c>
      <c r="C4265" t="str">
        <v>Morning</v>
      </c>
      <c r="D4265">
        <v>32</v>
      </c>
      <c r="E4265" t="str">
        <f>IF(MOD(D4265,2)=0,"EVEN","ODD")</f>
        <v>EVEN</v>
      </c>
      <c r="F4265" t="str">
        <f>IF(D4265&lt;=18,"LOW (1-18)","HIGH (19-36)")</f>
        <v>HIGH (19-36)</v>
      </c>
      <c r="G4265">
        <f>INT((D4265-1)/6)+1</f>
        <v>6</v>
      </c>
      <c r="H4265">
        <f>MOD(D4265-1,6)+1</f>
        <v>2</v>
      </c>
      <c r="I4265">
        <f>37-D4265</f>
        <v>5</v>
      </c>
      <c r="J4265">
        <f>ABS(D4265-D4266)</f>
        <v>30</v>
      </c>
      <c r="K4265">
        <f>AVERAGE(D4265:D4269)</f>
        <v>32</v>
      </c>
      <c r="L4265">
        <f>AVERAGE(D4265:D4284)</f>
        <v>32</v>
      </c>
      <c r="M4265">
        <f>K4265-L4265</f>
        <v>0</v>
      </c>
      <c r="N4265" t="str">
        <f>IF(K4265&gt;L4265,"HIGH ZONE BIAS",IF(K4265&lt;L4265,"LOW ZONE BIAS","EQUILIBRIUM"))</f>
        <v>EQUILIBRIUM</v>
      </c>
    </row>
    <row r="4266">
      <c r="A4266">
        <v>23305</v>
      </c>
      <c r="B4266" t="str">
        <v>2023-06-14</v>
      </c>
      <c r="C4266" t="str">
        <v>Evening</v>
      </c>
      <c r="D4266">
        <v>2</v>
      </c>
      <c r="E4266" t="str">
        <f>IF(MOD(D4266,2)=0,"EVEN","ODD")</f>
        <v>EVEN</v>
      </c>
      <c r="F4266" t="str">
        <f>IF(D4266&lt;=18,"LOW (1-18)","HIGH (19-36)")</f>
        <v>LOW (1-18)</v>
      </c>
      <c r="G4266">
        <f>INT((D4266-1)/6)+1</f>
        <v>1</v>
      </c>
      <c r="H4266">
        <f>MOD(D4266-1,6)+1</f>
        <v>2</v>
      </c>
      <c r="I4266">
        <f>37-D4266</f>
        <v>35</v>
      </c>
      <c r="J4266">
        <f>ABS(D4266-D4267)</f>
        <v>7</v>
      </c>
      <c r="K4266">
        <f>AVERAGE(D4266:D4270)</f>
        <v>2</v>
      </c>
      <c r="L4266">
        <f>AVERAGE(D4266:D4285)</f>
        <v>2</v>
      </c>
      <c r="M4266">
        <f>K4266-L4266</f>
        <v>0</v>
      </c>
      <c r="N4266" t="str">
        <f>IF(K4266&gt;L4266,"HIGH ZONE BIAS",IF(K4266&lt;L4266,"LOW ZONE BIAS","EQUILIBRIUM"))</f>
        <v>EQUILIBRIUM</v>
      </c>
    </row>
    <row r="4267">
      <c r="A4267">
        <v>23304</v>
      </c>
      <c r="B4267" t="str">
        <v>2023-06-14</v>
      </c>
      <c r="C4267" t="str">
        <v>Afternoon</v>
      </c>
      <c r="D4267">
        <v>9</v>
      </c>
      <c r="E4267" t="str">
        <f>IF(MOD(D4267,2)=0,"EVEN","ODD")</f>
        <v>ODD</v>
      </c>
      <c r="F4267" t="str">
        <f>IF(D4267&lt;=18,"LOW (1-18)","HIGH (19-36)")</f>
        <v>LOW (1-18)</v>
      </c>
      <c r="G4267">
        <f>INT((D4267-1)/6)+1</f>
        <v>2</v>
      </c>
      <c r="H4267">
        <f>MOD(D4267-1,6)+1</f>
        <v>3</v>
      </c>
      <c r="I4267">
        <f>37-D4267</f>
        <v>28</v>
      </c>
      <c r="J4267">
        <f>ABS(D4267-D4268)</f>
        <v>3</v>
      </c>
      <c r="K4267">
        <f>AVERAGE(D4267:D4271)</f>
        <v>9</v>
      </c>
      <c r="L4267">
        <f>AVERAGE(D4267:D4286)</f>
        <v>9</v>
      </c>
      <c r="M4267">
        <f>K4267-L4267</f>
        <v>0</v>
      </c>
      <c r="N4267" t="str">
        <f>IF(K4267&gt;L4267,"HIGH ZONE BIAS",IF(K4267&lt;L4267,"LOW ZONE BIAS","EQUILIBRIUM"))</f>
        <v>EQUILIBRIUM</v>
      </c>
    </row>
    <row r="4268">
      <c r="A4268">
        <v>23303</v>
      </c>
      <c r="B4268" t="str">
        <v>2023-06-14</v>
      </c>
      <c r="C4268" t="str">
        <v>Midday</v>
      </c>
      <c r="D4268">
        <v>6</v>
      </c>
      <c r="E4268" t="str">
        <f>IF(MOD(D4268,2)=0,"EVEN","ODD")</f>
        <v>EVEN</v>
      </c>
      <c r="F4268" t="str">
        <f>IF(D4268&lt;=18,"LOW (1-18)","HIGH (19-36)")</f>
        <v>LOW (1-18)</v>
      </c>
      <c r="G4268">
        <f>INT((D4268-1)/6)+1</f>
        <v>1</v>
      </c>
      <c r="H4268">
        <f>MOD(D4268-1,6)+1</f>
        <v>6</v>
      </c>
      <c r="I4268">
        <f>37-D4268</f>
        <v>31</v>
      </c>
      <c r="J4268">
        <f>ABS(D4268-D4269)</f>
        <v>3</v>
      </c>
      <c r="K4268">
        <f>AVERAGE(D4268:D4272)</f>
        <v>6</v>
      </c>
      <c r="L4268">
        <f>AVERAGE(D4268:D4287)</f>
        <v>6</v>
      </c>
      <c r="M4268">
        <f>K4268-L4268</f>
        <v>0</v>
      </c>
      <c r="N4268" t="str">
        <f>IF(K4268&gt;L4268,"HIGH ZONE BIAS",IF(K4268&lt;L4268,"LOW ZONE BIAS","EQUILIBRIUM"))</f>
        <v>EQUILIBRIUM</v>
      </c>
    </row>
    <row r="4269">
      <c r="A4269">
        <v>23302</v>
      </c>
      <c r="B4269" t="str">
        <v>2023-06-14</v>
      </c>
      <c r="C4269" t="str">
        <v>Morning</v>
      </c>
      <c r="D4269">
        <v>3</v>
      </c>
      <c r="E4269" t="str">
        <f>IF(MOD(D4269,2)=0,"EVEN","ODD")</f>
        <v>ODD</v>
      </c>
      <c r="F4269" t="str">
        <f>IF(D4269&lt;=18,"LOW (1-18)","HIGH (19-36)")</f>
        <v>LOW (1-18)</v>
      </c>
      <c r="G4269">
        <f>INT((D4269-1)/6)+1</f>
        <v>1</v>
      </c>
      <c r="H4269">
        <f>MOD(D4269-1,6)+1</f>
        <v>3</v>
      </c>
      <c r="I4269">
        <f>37-D4269</f>
        <v>34</v>
      </c>
      <c r="J4269">
        <f>ABS(D4269-D4270)</f>
        <v>0</v>
      </c>
      <c r="K4269">
        <f>AVERAGE(D4269:D4273)</f>
        <v>3</v>
      </c>
      <c r="L4269">
        <f>AVERAGE(D4269:D4288)</f>
        <v>3</v>
      </c>
      <c r="M4269">
        <f>K4269-L4269</f>
        <v>0</v>
      </c>
      <c r="N4269" t="str">
        <f>IF(K4269&gt;L4269,"HIGH ZONE BIAS",IF(K4269&lt;L4269,"LOW ZONE BIAS","EQUILIBRIUM"))</f>
        <v>EQUILIBRIUM</v>
      </c>
    </row>
    <row r="4270">
      <c r="A4270">
        <v>23301</v>
      </c>
      <c r="B4270" t="str">
        <v>2023-06-13</v>
      </c>
      <c r="C4270" t="str">
        <v>Evening</v>
      </c>
      <c r="D4270">
        <v>3</v>
      </c>
      <c r="E4270" t="str">
        <f>IF(MOD(D4270,2)=0,"EVEN","ODD")</f>
        <v>ODD</v>
      </c>
      <c r="F4270" t="str">
        <f>IF(D4270&lt;=18,"LOW (1-18)","HIGH (19-36)")</f>
        <v>LOW (1-18)</v>
      </c>
      <c r="G4270">
        <f>INT((D4270-1)/6)+1</f>
        <v>1</v>
      </c>
      <c r="H4270">
        <f>MOD(D4270-1,6)+1</f>
        <v>3</v>
      </c>
      <c r="I4270">
        <f>37-D4270</f>
        <v>34</v>
      </c>
      <c r="J4270">
        <f>ABS(D4270-D4271)</f>
        <v>14</v>
      </c>
      <c r="K4270">
        <f>AVERAGE(D4270:D4274)</f>
        <v>3</v>
      </c>
      <c r="L4270">
        <f>AVERAGE(D4270:D4289)</f>
        <v>3</v>
      </c>
      <c r="M4270">
        <f>K4270-L4270</f>
        <v>0</v>
      </c>
      <c r="N4270" t="str">
        <f>IF(K4270&gt;L4270,"HIGH ZONE BIAS",IF(K4270&lt;L4270,"LOW ZONE BIAS","EQUILIBRIUM"))</f>
        <v>EQUILIBRIUM</v>
      </c>
    </row>
    <row r="4271">
      <c r="A4271">
        <v>23300</v>
      </c>
      <c r="B4271" t="str">
        <v>2023-06-13</v>
      </c>
      <c r="C4271" t="str">
        <v>Afternoon</v>
      </c>
      <c r="D4271">
        <v>17</v>
      </c>
      <c r="E4271" t="str">
        <f>IF(MOD(D4271,2)=0,"EVEN","ODD")</f>
        <v>ODD</v>
      </c>
      <c r="F4271" t="str">
        <f>IF(D4271&lt;=18,"LOW (1-18)","HIGH (19-36)")</f>
        <v>LOW (1-18)</v>
      </c>
      <c r="G4271">
        <f>INT((D4271-1)/6)+1</f>
        <v>3</v>
      </c>
      <c r="H4271">
        <f>MOD(D4271-1,6)+1</f>
        <v>5</v>
      </c>
      <c r="I4271">
        <f>37-D4271</f>
        <v>20</v>
      </c>
      <c r="J4271">
        <f>ABS(D4271-D4272)</f>
        <v>14</v>
      </c>
      <c r="K4271">
        <f>AVERAGE(D4271:D4275)</f>
        <v>17</v>
      </c>
      <c r="L4271">
        <f>AVERAGE(D4271:D4290)</f>
        <v>17</v>
      </c>
      <c r="M4271">
        <f>K4271-L4271</f>
        <v>0</v>
      </c>
      <c r="N4271" t="str">
        <f>IF(K4271&gt;L4271,"HIGH ZONE BIAS",IF(K4271&lt;L4271,"LOW ZONE BIAS","EQUILIBRIUM"))</f>
        <v>EQUILIBRIUM</v>
      </c>
    </row>
    <row r="4272">
      <c r="A4272">
        <v>23299</v>
      </c>
      <c r="B4272" t="str">
        <v>2023-06-13</v>
      </c>
      <c r="C4272" t="str">
        <v>Midday</v>
      </c>
      <c r="D4272">
        <v>31</v>
      </c>
      <c r="E4272" t="str">
        <f>IF(MOD(D4272,2)=0,"EVEN","ODD")</f>
        <v>ODD</v>
      </c>
      <c r="F4272" t="str">
        <f>IF(D4272&lt;=18,"LOW (1-18)","HIGH (19-36)")</f>
        <v>HIGH (19-36)</v>
      </c>
      <c r="G4272">
        <f>INT((D4272-1)/6)+1</f>
        <v>6</v>
      </c>
      <c r="H4272">
        <f>MOD(D4272-1,6)+1</f>
        <v>1</v>
      </c>
      <c r="I4272">
        <f>37-D4272</f>
        <v>6</v>
      </c>
      <c r="J4272">
        <f>ABS(D4272-D4273)</f>
        <v>14</v>
      </c>
      <c r="K4272">
        <f>AVERAGE(D4272:D4276)</f>
        <v>31</v>
      </c>
      <c r="L4272">
        <f>AVERAGE(D4272:D4291)</f>
        <v>31</v>
      </c>
      <c r="M4272">
        <f>K4272-L4272</f>
        <v>0</v>
      </c>
      <c r="N4272" t="str">
        <f>IF(K4272&gt;L4272,"HIGH ZONE BIAS",IF(K4272&lt;L4272,"LOW ZONE BIAS","EQUILIBRIUM"))</f>
        <v>EQUILIBRIUM</v>
      </c>
    </row>
    <row r="4273">
      <c r="A4273">
        <v>23298</v>
      </c>
      <c r="B4273" t="str">
        <v>2023-06-13</v>
      </c>
      <c r="C4273" t="str">
        <v>Morning</v>
      </c>
      <c r="D4273">
        <v>17</v>
      </c>
      <c r="E4273" t="str">
        <f>IF(MOD(D4273,2)=0,"EVEN","ODD")</f>
        <v>ODD</v>
      </c>
      <c r="F4273" t="str">
        <f>IF(D4273&lt;=18,"LOW (1-18)","HIGH (19-36)")</f>
        <v>LOW (1-18)</v>
      </c>
      <c r="G4273">
        <f>INT((D4273-1)/6)+1</f>
        <v>3</v>
      </c>
      <c r="H4273">
        <f>MOD(D4273-1,6)+1</f>
        <v>5</v>
      </c>
      <c r="I4273">
        <f>37-D4273</f>
        <v>20</v>
      </c>
      <c r="J4273">
        <f>ABS(D4273-D4274)</f>
        <v>9</v>
      </c>
      <c r="K4273">
        <f>AVERAGE(D4273:D4277)</f>
        <v>17</v>
      </c>
      <c r="L4273">
        <f>AVERAGE(D4273:D4292)</f>
        <v>17</v>
      </c>
      <c r="M4273">
        <f>K4273-L4273</f>
        <v>0</v>
      </c>
      <c r="N4273" t="str">
        <f>IF(K4273&gt;L4273,"HIGH ZONE BIAS",IF(K4273&lt;L4273,"LOW ZONE BIAS","EQUILIBRIUM"))</f>
        <v>EQUILIBRIUM</v>
      </c>
    </row>
    <row r="4274">
      <c r="A4274">
        <v>23297</v>
      </c>
      <c r="B4274" t="str">
        <v>2023-06-12</v>
      </c>
      <c r="C4274" t="str">
        <v>Evening</v>
      </c>
      <c r="D4274">
        <v>8</v>
      </c>
      <c r="E4274" t="str">
        <f>IF(MOD(D4274,2)=0,"EVEN","ODD")</f>
        <v>EVEN</v>
      </c>
      <c r="F4274" t="str">
        <f>IF(D4274&lt;=18,"LOW (1-18)","HIGH (19-36)")</f>
        <v>LOW (1-18)</v>
      </c>
      <c r="G4274">
        <f>INT((D4274-1)/6)+1</f>
        <v>2</v>
      </c>
      <c r="H4274">
        <f>MOD(D4274-1,6)+1</f>
        <v>2</v>
      </c>
      <c r="I4274">
        <f>37-D4274</f>
        <v>29</v>
      </c>
      <c r="J4274">
        <f>ABS(D4274-D4275)</f>
        <v>9</v>
      </c>
      <c r="K4274">
        <f>AVERAGE(D4274:D4278)</f>
        <v>8</v>
      </c>
      <c r="L4274">
        <f>AVERAGE(D4274:D4293)</f>
        <v>8</v>
      </c>
      <c r="M4274">
        <f>K4274-L4274</f>
        <v>0</v>
      </c>
      <c r="N4274" t="str">
        <f>IF(K4274&gt;L4274,"HIGH ZONE BIAS",IF(K4274&lt;L4274,"LOW ZONE BIAS","EQUILIBRIUM"))</f>
        <v>EQUILIBRIUM</v>
      </c>
    </row>
    <row r="4275">
      <c r="A4275">
        <v>23296</v>
      </c>
      <c r="B4275" t="str">
        <v>2023-06-12</v>
      </c>
      <c r="C4275" t="str">
        <v>Afternoon</v>
      </c>
      <c r="D4275">
        <v>17</v>
      </c>
      <c r="E4275" t="str">
        <f>IF(MOD(D4275,2)=0,"EVEN","ODD")</f>
        <v>ODD</v>
      </c>
      <c r="F4275" t="str">
        <f>IF(D4275&lt;=18,"LOW (1-18)","HIGH (19-36)")</f>
        <v>LOW (1-18)</v>
      </c>
      <c r="G4275">
        <f>INT((D4275-1)/6)+1</f>
        <v>3</v>
      </c>
      <c r="H4275">
        <f>MOD(D4275-1,6)+1</f>
        <v>5</v>
      </c>
      <c r="I4275">
        <f>37-D4275</f>
        <v>20</v>
      </c>
      <c r="J4275">
        <f>ABS(D4275-D4276)</f>
        <v>12</v>
      </c>
      <c r="K4275">
        <f>AVERAGE(D4275:D4279)</f>
        <v>17</v>
      </c>
      <c r="L4275">
        <f>AVERAGE(D4275:D4294)</f>
        <v>17</v>
      </c>
      <c r="M4275">
        <f>K4275-L4275</f>
        <v>0</v>
      </c>
      <c r="N4275" t="str">
        <f>IF(K4275&gt;L4275,"HIGH ZONE BIAS",IF(K4275&lt;L4275,"LOW ZONE BIAS","EQUILIBRIUM"))</f>
        <v>EQUILIBRIUM</v>
      </c>
    </row>
    <row r="4276">
      <c r="A4276">
        <v>23295</v>
      </c>
      <c r="B4276" t="str">
        <v>2023-06-12</v>
      </c>
      <c r="C4276" t="str">
        <v>Midday</v>
      </c>
      <c r="D4276">
        <v>29</v>
      </c>
      <c r="E4276" t="str">
        <f>IF(MOD(D4276,2)=0,"EVEN","ODD")</f>
        <v>ODD</v>
      </c>
      <c r="F4276" t="str">
        <f>IF(D4276&lt;=18,"LOW (1-18)","HIGH (19-36)")</f>
        <v>HIGH (19-36)</v>
      </c>
      <c r="G4276">
        <f>INT((D4276-1)/6)+1</f>
        <v>5</v>
      </c>
      <c r="H4276">
        <f>MOD(D4276-1,6)+1</f>
        <v>5</v>
      </c>
      <c r="I4276">
        <f>37-D4276</f>
        <v>8</v>
      </c>
      <c r="J4276">
        <f>ABS(D4276-D4277)</f>
        <v>11</v>
      </c>
      <c r="K4276">
        <f>AVERAGE(D4276:D4280)</f>
        <v>29</v>
      </c>
      <c r="L4276">
        <f>AVERAGE(D4276:D4295)</f>
        <v>29</v>
      </c>
      <c r="M4276">
        <f>K4276-L4276</f>
        <v>0</v>
      </c>
      <c r="N4276" t="str">
        <f>IF(K4276&gt;L4276,"HIGH ZONE BIAS",IF(K4276&lt;L4276,"LOW ZONE BIAS","EQUILIBRIUM"))</f>
        <v>EQUILIBRIUM</v>
      </c>
    </row>
    <row r="4277">
      <c r="A4277">
        <v>23294</v>
      </c>
      <c r="B4277" t="str">
        <v>2023-06-12</v>
      </c>
      <c r="C4277" t="str">
        <v>Morning</v>
      </c>
      <c r="D4277">
        <v>18</v>
      </c>
      <c r="E4277" t="str">
        <f>IF(MOD(D4277,2)=0,"EVEN","ODD")</f>
        <v>EVEN</v>
      </c>
      <c r="F4277" t="str">
        <f>IF(D4277&lt;=18,"LOW (1-18)","HIGH (19-36)")</f>
        <v>LOW (1-18)</v>
      </c>
      <c r="G4277">
        <f>INT((D4277-1)/6)+1</f>
        <v>3</v>
      </c>
      <c r="H4277">
        <f>MOD(D4277-1,6)+1</f>
        <v>6</v>
      </c>
      <c r="I4277">
        <f>37-D4277</f>
        <v>19</v>
      </c>
      <c r="J4277">
        <f>ABS(D4277-D4278)</f>
        <v>1</v>
      </c>
      <c r="K4277">
        <f>AVERAGE(D4277:D4281)</f>
        <v>18</v>
      </c>
      <c r="L4277">
        <f>AVERAGE(D4277:D4296)</f>
        <v>18</v>
      </c>
      <c r="M4277">
        <f>K4277-L4277</f>
        <v>0</v>
      </c>
      <c r="N4277" t="str">
        <f>IF(K4277&gt;L4277,"HIGH ZONE BIAS",IF(K4277&lt;L4277,"LOW ZONE BIAS","EQUILIBRIUM"))</f>
        <v>EQUILIBRIUM</v>
      </c>
    </row>
    <row r="4278">
      <c r="A4278">
        <v>23293</v>
      </c>
      <c r="B4278" t="str">
        <v>2023-06-10</v>
      </c>
      <c r="C4278" t="str">
        <v>Evening</v>
      </c>
      <c r="D4278">
        <v>17</v>
      </c>
      <c r="E4278" t="str">
        <f>IF(MOD(D4278,2)=0,"EVEN","ODD")</f>
        <v>ODD</v>
      </c>
      <c r="F4278" t="str">
        <f>IF(D4278&lt;=18,"LOW (1-18)","HIGH (19-36)")</f>
        <v>LOW (1-18)</v>
      </c>
      <c r="G4278">
        <f>INT((D4278-1)/6)+1</f>
        <v>3</v>
      </c>
      <c r="H4278">
        <f>MOD(D4278-1,6)+1</f>
        <v>5</v>
      </c>
      <c r="I4278">
        <f>37-D4278</f>
        <v>20</v>
      </c>
      <c r="J4278">
        <f>ABS(D4278-D4279)</f>
        <v>6</v>
      </c>
      <c r="K4278">
        <f>AVERAGE(D4278:D4282)</f>
        <v>17</v>
      </c>
      <c r="L4278">
        <f>AVERAGE(D4278:D4297)</f>
        <v>17</v>
      </c>
      <c r="M4278">
        <f>K4278-L4278</f>
        <v>0</v>
      </c>
      <c r="N4278" t="str">
        <f>IF(K4278&gt;L4278,"HIGH ZONE BIAS",IF(K4278&lt;L4278,"LOW ZONE BIAS","EQUILIBRIUM"))</f>
        <v>EQUILIBRIUM</v>
      </c>
    </row>
    <row r="4279">
      <c r="A4279">
        <v>23292</v>
      </c>
      <c r="B4279" t="str">
        <v>2023-06-10</v>
      </c>
      <c r="C4279" t="str">
        <v>Afternoon</v>
      </c>
      <c r="D4279">
        <v>23</v>
      </c>
      <c r="E4279" t="str">
        <f>IF(MOD(D4279,2)=0,"EVEN","ODD")</f>
        <v>ODD</v>
      </c>
      <c r="F4279" t="str">
        <f>IF(D4279&lt;=18,"LOW (1-18)","HIGH (19-36)")</f>
        <v>HIGH (19-36)</v>
      </c>
      <c r="G4279">
        <f>INT((D4279-1)/6)+1</f>
        <v>4</v>
      </c>
      <c r="H4279">
        <f>MOD(D4279-1,6)+1</f>
        <v>5</v>
      </c>
      <c r="I4279">
        <f>37-D4279</f>
        <v>14</v>
      </c>
      <c r="J4279">
        <f>ABS(D4279-D4280)</f>
        <v>19</v>
      </c>
      <c r="K4279">
        <f>AVERAGE(D4279:D4283)</f>
        <v>23</v>
      </c>
      <c r="L4279">
        <f>AVERAGE(D4279:D4298)</f>
        <v>23</v>
      </c>
      <c r="M4279">
        <f>K4279-L4279</f>
        <v>0</v>
      </c>
      <c r="N4279" t="str">
        <f>IF(K4279&gt;L4279,"HIGH ZONE BIAS",IF(K4279&lt;L4279,"LOW ZONE BIAS","EQUILIBRIUM"))</f>
        <v>EQUILIBRIUM</v>
      </c>
    </row>
    <row r="4280">
      <c r="A4280">
        <v>23291</v>
      </c>
      <c r="B4280" t="str">
        <v>2023-06-10</v>
      </c>
      <c r="C4280" t="str">
        <v>Midday</v>
      </c>
      <c r="D4280">
        <v>4</v>
      </c>
      <c r="E4280" t="str">
        <f>IF(MOD(D4280,2)=0,"EVEN","ODD")</f>
        <v>EVEN</v>
      </c>
      <c r="F4280" t="str">
        <f>IF(D4280&lt;=18,"LOW (1-18)","HIGH (19-36)")</f>
        <v>LOW (1-18)</v>
      </c>
      <c r="G4280">
        <f>INT((D4280-1)/6)+1</f>
        <v>1</v>
      </c>
      <c r="H4280">
        <f>MOD(D4280-1,6)+1</f>
        <v>4</v>
      </c>
      <c r="I4280">
        <f>37-D4280</f>
        <v>33</v>
      </c>
      <c r="J4280">
        <f>ABS(D4280-D4281)</f>
        <v>10</v>
      </c>
      <c r="K4280">
        <f>AVERAGE(D4280:D4284)</f>
        <v>4</v>
      </c>
      <c r="L4280">
        <f>AVERAGE(D4280:D4299)</f>
        <v>4</v>
      </c>
      <c r="M4280">
        <f>K4280-L4280</f>
        <v>0</v>
      </c>
      <c r="N4280" t="str">
        <f>IF(K4280&gt;L4280,"HIGH ZONE BIAS",IF(K4280&lt;L4280,"LOW ZONE BIAS","EQUILIBRIUM"))</f>
        <v>EQUILIBRIUM</v>
      </c>
    </row>
    <row r="4281">
      <c r="A4281">
        <v>23290</v>
      </c>
      <c r="B4281" t="str">
        <v>2023-06-10</v>
      </c>
      <c r="C4281" t="str">
        <v>Morning</v>
      </c>
      <c r="D4281">
        <v>14</v>
      </c>
      <c r="E4281" t="str">
        <f>IF(MOD(D4281,2)=0,"EVEN","ODD")</f>
        <v>EVEN</v>
      </c>
      <c r="F4281" t="str">
        <f>IF(D4281&lt;=18,"LOW (1-18)","HIGH (19-36)")</f>
        <v>LOW (1-18)</v>
      </c>
      <c r="G4281">
        <f>INT((D4281-1)/6)+1</f>
        <v>3</v>
      </c>
      <c r="H4281">
        <f>MOD(D4281-1,6)+1</f>
        <v>2</v>
      </c>
      <c r="I4281">
        <f>37-D4281</f>
        <v>23</v>
      </c>
      <c r="J4281">
        <f>ABS(D4281-D4282)</f>
        <v>13</v>
      </c>
      <c r="K4281">
        <f>AVERAGE(D4281:D4285)</f>
        <v>14</v>
      </c>
      <c r="L4281">
        <f>AVERAGE(D4281:D4300)</f>
        <v>14</v>
      </c>
      <c r="M4281">
        <f>K4281-L4281</f>
        <v>0</v>
      </c>
      <c r="N4281" t="str">
        <f>IF(K4281&gt;L4281,"HIGH ZONE BIAS",IF(K4281&lt;L4281,"LOW ZONE BIAS","EQUILIBRIUM"))</f>
        <v>EQUILIBRIUM</v>
      </c>
    </row>
    <row r="4282">
      <c r="A4282">
        <v>23289</v>
      </c>
      <c r="B4282" t="str">
        <v>2023-06-09</v>
      </c>
      <c r="C4282" t="str">
        <v>Evening</v>
      </c>
      <c r="D4282">
        <v>27</v>
      </c>
      <c r="E4282" t="str">
        <f>IF(MOD(D4282,2)=0,"EVEN","ODD")</f>
        <v>ODD</v>
      </c>
      <c r="F4282" t="str">
        <f>IF(D4282&lt;=18,"LOW (1-18)","HIGH (19-36)")</f>
        <v>HIGH (19-36)</v>
      </c>
      <c r="G4282">
        <f>INT((D4282-1)/6)+1</f>
        <v>5</v>
      </c>
      <c r="H4282">
        <f>MOD(D4282-1,6)+1</f>
        <v>3</v>
      </c>
      <c r="I4282">
        <f>37-D4282</f>
        <v>10</v>
      </c>
      <c r="J4282">
        <f>ABS(D4282-D4283)</f>
        <v>2</v>
      </c>
      <c r="K4282">
        <f>AVERAGE(D4282:D4286)</f>
        <v>27</v>
      </c>
      <c r="L4282">
        <f>AVERAGE(D4282:D4301)</f>
        <v>27</v>
      </c>
      <c r="M4282">
        <f>K4282-L4282</f>
        <v>0</v>
      </c>
      <c r="N4282" t="str">
        <f>IF(K4282&gt;L4282,"HIGH ZONE BIAS",IF(K4282&lt;L4282,"LOW ZONE BIAS","EQUILIBRIUM"))</f>
        <v>EQUILIBRIUM</v>
      </c>
    </row>
    <row r="4283">
      <c r="A4283">
        <v>23288</v>
      </c>
      <c r="B4283" t="str">
        <v>2023-06-09</v>
      </c>
      <c r="C4283" t="str">
        <v>Afternoon</v>
      </c>
      <c r="D4283">
        <v>29</v>
      </c>
      <c r="E4283" t="str">
        <f>IF(MOD(D4283,2)=0,"EVEN","ODD")</f>
        <v>ODD</v>
      </c>
      <c r="F4283" t="str">
        <f>IF(D4283&lt;=18,"LOW (1-18)","HIGH (19-36)")</f>
        <v>HIGH (19-36)</v>
      </c>
      <c r="G4283">
        <f>INT((D4283-1)/6)+1</f>
        <v>5</v>
      </c>
      <c r="H4283">
        <f>MOD(D4283-1,6)+1</f>
        <v>5</v>
      </c>
      <c r="I4283">
        <f>37-D4283</f>
        <v>8</v>
      </c>
      <c r="J4283">
        <f>ABS(D4283-D4284)</f>
        <v>4</v>
      </c>
      <c r="K4283">
        <f>AVERAGE(D4283:D4287)</f>
        <v>29</v>
      </c>
      <c r="L4283">
        <f>AVERAGE(D4283:D4302)</f>
        <v>29</v>
      </c>
      <c r="M4283">
        <f>K4283-L4283</f>
        <v>0</v>
      </c>
      <c r="N4283" t="str">
        <f>IF(K4283&gt;L4283,"HIGH ZONE BIAS",IF(K4283&lt;L4283,"LOW ZONE BIAS","EQUILIBRIUM"))</f>
        <v>EQUILIBRIUM</v>
      </c>
    </row>
    <row r="4284">
      <c r="A4284">
        <v>23287</v>
      </c>
      <c r="B4284" t="str">
        <v>2023-06-09</v>
      </c>
      <c r="C4284" t="str">
        <v>Midday</v>
      </c>
      <c r="D4284">
        <v>33</v>
      </c>
      <c r="E4284" t="str">
        <f>IF(MOD(D4284,2)=0,"EVEN","ODD")</f>
        <v>ODD</v>
      </c>
      <c r="F4284" t="str">
        <f>IF(D4284&lt;=18,"LOW (1-18)","HIGH (19-36)")</f>
        <v>HIGH (19-36)</v>
      </c>
      <c r="G4284">
        <f>INT((D4284-1)/6)+1</f>
        <v>6</v>
      </c>
      <c r="H4284">
        <f>MOD(D4284-1,6)+1</f>
        <v>3</v>
      </c>
      <c r="I4284">
        <f>37-D4284</f>
        <v>4</v>
      </c>
      <c r="J4284">
        <f>ABS(D4284-D4285)</f>
        <v>27</v>
      </c>
      <c r="K4284">
        <f>AVERAGE(D4284:D4288)</f>
        <v>33</v>
      </c>
      <c r="L4284">
        <f>AVERAGE(D4284:D4303)</f>
        <v>33</v>
      </c>
      <c r="M4284">
        <f>K4284-L4284</f>
        <v>0</v>
      </c>
      <c r="N4284" t="str">
        <f>IF(K4284&gt;L4284,"HIGH ZONE BIAS",IF(K4284&lt;L4284,"LOW ZONE BIAS","EQUILIBRIUM"))</f>
        <v>EQUILIBRIUM</v>
      </c>
    </row>
    <row r="4285">
      <c r="A4285">
        <v>23286</v>
      </c>
      <c r="B4285" t="str">
        <v>2023-06-09</v>
      </c>
      <c r="C4285" t="str">
        <v>Morning</v>
      </c>
      <c r="D4285">
        <v>6</v>
      </c>
      <c r="E4285" t="str">
        <f>IF(MOD(D4285,2)=0,"EVEN","ODD")</f>
        <v>EVEN</v>
      </c>
      <c r="F4285" t="str">
        <f>IF(D4285&lt;=18,"LOW (1-18)","HIGH (19-36)")</f>
        <v>LOW (1-18)</v>
      </c>
      <c r="G4285">
        <f>INT((D4285-1)/6)+1</f>
        <v>1</v>
      </c>
      <c r="H4285">
        <f>MOD(D4285-1,6)+1</f>
        <v>6</v>
      </c>
      <c r="I4285">
        <f>37-D4285</f>
        <v>31</v>
      </c>
      <c r="J4285">
        <f>ABS(D4285-D4286)</f>
        <v>27</v>
      </c>
      <c r="K4285">
        <f>AVERAGE(D4285:D4289)</f>
        <v>6</v>
      </c>
      <c r="L4285">
        <f>AVERAGE(D4285:D4304)</f>
        <v>6</v>
      </c>
      <c r="M4285">
        <f>K4285-L4285</f>
        <v>0</v>
      </c>
      <c r="N4285" t="str">
        <f>IF(K4285&gt;L4285,"HIGH ZONE BIAS",IF(K4285&lt;L4285,"LOW ZONE BIAS","EQUILIBRIUM"))</f>
        <v>EQUILIBRIUM</v>
      </c>
    </row>
    <row r="4286">
      <c r="A4286">
        <v>23285</v>
      </c>
      <c r="B4286" t="str">
        <v>2023-06-07</v>
      </c>
      <c r="C4286" t="str">
        <v>Evening</v>
      </c>
      <c r="D4286">
        <v>33</v>
      </c>
      <c r="E4286" t="str">
        <f>IF(MOD(D4286,2)=0,"EVEN","ODD")</f>
        <v>ODD</v>
      </c>
      <c r="F4286" t="str">
        <f>IF(D4286&lt;=18,"LOW (1-18)","HIGH (19-36)")</f>
        <v>HIGH (19-36)</v>
      </c>
      <c r="G4286">
        <f>INT((D4286-1)/6)+1</f>
        <v>6</v>
      </c>
      <c r="H4286">
        <f>MOD(D4286-1,6)+1</f>
        <v>3</v>
      </c>
      <c r="I4286">
        <f>37-D4286</f>
        <v>4</v>
      </c>
      <c r="J4286">
        <f>ABS(D4286-D4287)</f>
        <v>32</v>
      </c>
      <c r="K4286">
        <f>AVERAGE(D4286:D4290)</f>
        <v>33</v>
      </c>
      <c r="L4286">
        <f>AVERAGE(D4286:D4305)</f>
        <v>33</v>
      </c>
      <c r="M4286">
        <f>K4286-L4286</f>
        <v>0</v>
      </c>
      <c r="N4286" t="str">
        <f>IF(K4286&gt;L4286,"HIGH ZONE BIAS",IF(K4286&lt;L4286,"LOW ZONE BIAS","EQUILIBRIUM"))</f>
        <v>EQUILIBRIUM</v>
      </c>
    </row>
    <row r="4287">
      <c r="A4287">
        <v>23284</v>
      </c>
      <c r="B4287" t="str">
        <v>2023-06-07</v>
      </c>
      <c r="C4287" t="str">
        <v>Afternoon</v>
      </c>
      <c r="D4287">
        <v>1</v>
      </c>
      <c r="E4287" t="str">
        <f>IF(MOD(D4287,2)=0,"EVEN","ODD")</f>
        <v>ODD</v>
      </c>
      <c r="F4287" t="str">
        <f>IF(D4287&lt;=18,"LOW (1-18)","HIGH (19-36)")</f>
        <v>LOW (1-18)</v>
      </c>
      <c r="G4287">
        <f>INT((D4287-1)/6)+1</f>
        <v>1</v>
      </c>
      <c r="H4287">
        <f>MOD(D4287-1,6)+1</f>
        <v>1</v>
      </c>
      <c r="I4287">
        <f>37-D4287</f>
        <v>36</v>
      </c>
      <c r="J4287">
        <f>ABS(D4287-D4288)</f>
        <v>22</v>
      </c>
      <c r="K4287">
        <f>AVERAGE(D4287:D4291)</f>
        <v>1</v>
      </c>
      <c r="L4287">
        <f>AVERAGE(D4287:D4306)</f>
        <v>1</v>
      </c>
      <c r="M4287">
        <f>K4287-L4287</f>
        <v>0</v>
      </c>
      <c r="N4287" t="str">
        <f>IF(K4287&gt;L4287,"HIGH ZONE BIAS",IF(K4287&lt;L4287,"LOW ZONE BIAS","EQUILIBRIUM"))</f>
        <v>EQUILIBRIUM</v>
      </c>
    </row>
    <row r="4288">
      <c r="A4288">
        <v>23283</v>
      </c>
      <c r="B4288" t="str">
        <v>2023-06-07</v>
      </c>
      <c r="C4288" t="str">
        <v>Midday</v>
      </c>
      <c r="D4288">
        <v>23</v>
      </c>
      <c r="E4288" t="str">
        <f>IF(MOD(D4288,2)=0,"EVEN","ODD")</f>
        <v>ODD</v>
      </c>
      <c r="F4288" t="str">
        <f>IF(D4288&lt;=18,"LOW (1-18)","HIGH (19-36)")</f>
        <v>HIGH (19-36)</v>
      </c>
      <c r="G4288">
        <f>INT((D4288-1)/6)+1</f>
        <v>4</v>
      </c>
      <c r="H4288">
        <f>MOD(D4288-1,6)+1</f>
        <v>5</v>
      </c>
      <c r="I4288">
        <f>37-D4288</f>
        <v>14</v>
      </c>
      <c r="J4288">
        <f>ABS(D4288-D4289)</f>
        <v>13</v>
      </c>
      <c r="K4288">
        <f>AVERAGE(D4288:D4292)</f>
        <v>23</v>
      </c>
      <c r="L4288">
        <f>AVERAGE(D4288:D4307)</f>
        <v>23</v>
      </c>
      <c r="M4288">
        <f>K4288-L4288</f>
        <v>0</v>
      </c>
      <c r="N4288" t="str">
        <f>IF(K4288&gt;L4288,"HIGH ZONE BIAS",IF(K4288&lt;L4288,"LOW ZONE BIAS","EQUILIBRIUM"))</f>
        <v>EQUILIBRIUM</v>
      </c>
    </row>
    <row r="4289">
      <c r="A4289">
        <v>23282</v>
      </c>
      <c r="B4289" t="str">
        <v>2023-06-07</v>
      </c>
      <c r="C4289" t="str">
        <v>Morning</v>
      </c>
      <c r="D4289">
        <v>10</v>
      </c>
      <c r="E4289" t="str">
        <f>IF(MOD(D4289,2)=0,"EVEN","ODD")</f>
        <v>EVEN</v>
      </c>
      <c r="F4289" t="str">
        <f>IF(D4289&lt;=18,"LOW (1-18)","HIGH (19-36)")</f>
        <v>LOW (1-18)</v>
      </c>
      <c r="G4289">
        <f>INT((D4289-1)/6)+1</f>
        <v>2</v>
      </c>
      <c r="H4289">
        <f>MOD(D4289-1,6)+1</f>
        <v>4</v>
      </c>
      <c r="I4289">
        <f>37-D4289</f>
        <v>27</v>
      </c>
      <c r="J4289">
        <f>ABS(D4289-D4290)</f>
        <v>15</v>
      </c>
      <c r="K4289">
        <f>AVERAGE(D4289:D4293)</f>
        <v>10</v>
      </c>
      <c r="L4289">
        <f>AVERAGE(D4289:D4308)</f>
        <v>10</v>
      </c>
      <c r="M4289">
        <f>K4289-L4289</f>
        <v>0</v>
      </c>
      <c r="N4289" t="str">
        <f>IF(K4289&gt;L4289,"HIGH ZONE BIAS",IF(K4289&lt;L4289,"LOW ZONE BIAS","EQUILIBRIUM"))</f>
        <v>EQUILIBRIUM</v>
      </c>
    </row>
    <row r="4290">
      <c r="A4290">
        <v>23281</v>
      </c>
      <c r="B4290" t="str">
        <v>2023-06-06</v>
      </c>
      <c r="C4290" t="str">
        <v>Evening</v>
      </c>
      <c r="D4290">
        <v>25</v>
      </c>
      <c r="E4290" t="str">
        <f>IF(MOD(D4290,2)=0,"EVEN","ODD")</f>
        <v>ODD</v>
      </c>
      <c r="F4290" t="str">
        <f>IF(D4290&lt;=18,"LOW (1-18)","HIGH (19-36)")</f>
        <v>HIGH (19-36)</v>
      </c>
      <c r="G4290">
        <f>INT((D4290-1)/6)+1</f>
        <v>5</v>
      </c>
      <c r="H4290">
        <f>MOD(D4290-1,6)+1</f>
        <v>1</v>
      </c>
      <c r="I4290">
        <f>37-D4290</f>
        <v>12</v>
      </c>
      <c r="J4290">
        <f>ABS(D4290-D4291)</f>
        <v>23</v>
      </c>
      <c r="K4290">
        <f>AVERAGE(D4290:D4294)</f>
        <v>25</v>
      </c>
      <c r="L4290">
        <f>AVERAGE(D4290:D4309)</f>
        <v>25</v>
      </c>
      <c r="M4290">
        <f>K4290-L4290</f>
        <v>0</v>
      </c>
      <c r="N4290" t="str">
        <f>IF(K4290&gt;L4290,"HIGH ZONE BIAS",IF(K4290&lt;L4290,"LOW ZONE BIAS","EQUILIBRIUM"))</f>
        <v>EQUILIBRIUM</v>
      </c>
    </row>
    <row r="4291">
      <c r="A4291">
        <v>23280</v>
      </c>
      <c r="B4291" t="str">
        <v>2023-06-06</v>
      </c>
      <c r="C4291" t="str">
        <v>Afternoon</v>
      </c>
      <c r="D4291">
        <v>2</v>
      </c>
      <c r="E4291" t="str">
        <f>IF(MOD(D4291,2)=0,"EVEN","ODD")</f>
        <v>EVEN</v>
      </c>
      <c r="F4291" t="str">
        <f>IF(D4291&lt;=18,"LOW (1-18)","HIGH (19-36)")</f>
        <v>LOW (1-18)</v>
      </c>
      <c r="G4291">
        <f>INT((D4291-1)/6)+1</f>
        <v>1</v>
      </c>
      <c r="H4291">
        <f>MOD(D4291-1,6)+1</f>
        <v>2</v>
      </c>
      <c r="I4291">
        <f>37-D4291</f>
        <v>35</v>
      </c>
      <c r="J4291">
        <f>ABS(D4291-D4292)</f>
        <v>26</v>
      </c>
      <c r="K4291">
        <f>AVERAGE(D4291:D4295)</f>
        <v>2</v>
      </c>
      <c r="L4291">
        <f>AVERAGE(D4291:D4310)</f>
        <v>2</v>
      </c>
      <c r="M4291">
        <f>K4291-L4291</f>
        <v>0</v>
      </c>
      <c r="N4291" t="str">
        <f>IF(K4291&gt;L4291,"HIGH ZONE BIAS",IF(K4291&lt;L4291,"LOW ZONE BIAS","EQUILIBRIUM"))</f>
        <v>EQUILIBRIUM</v>
      </c>
    </row>
    <row r="4292">
      <c r="A4292">
        <v>23279</v>
      </c>
      <c r="B4292" t="str">
        <v>2023-06-06</v>
      </c>
      <c r="C4292" t="str">
        <v>Midday</v>
      </c>
      <c r="D4292">
        <v>28</v>
      </c>
      <c r="E4292" t="str">
        <f>IF(MOD(D4292,2)=0,"EVEN","ODD")</f>
        <v>EVEN</v>
      </c>
      <c r="F4292" t="str">
        <f>IF(D4292&lt;=18,"LOW (1-18)","HIGH (19-36)")</f>
        <v>HIGH (19-36)</v>
      </c>
      <c r="G4292">
        <f>INT((D4292-1)/6)+1</f>
        <v>5</v>
      </c>
      <c r="H4292">
        <f>MOD(D4292-1,6)+1</f>
        <v>4</v>
      </c>
      <c r="I4292">
        <f>37-D4292</f>
        <v>9</v>
      </c>
      <c r="J4292">
        <f>ABS(D4292-D4293)</f>
        <v>25</v>
      </c>
      <c r="K4292">
        <f>AVERAGE(D4292:D4296)</f>
        <v>28</v>
      </c>
      <c r="L4292">
        <f>AVERAGE(D4292:D4311)</f>
        <v>28</v>
      </c>
      <c r="M4292">
        <f>K4292-L4292</f>
        <v>0</v>
      </c>
      <c r="N4292" t="str">
        <f>IF(K4292&gt;L4292,"HIGH ZONE BIAS",IF(K4292&lt;L4292,"LOW ZONE BIAS","EQUILIBRIUM"))</f>
        <v>EQUILIBRIUM</v>
      </c>
    </row>
    <row r="4293">
      <c r="A4293">
        <v>23278</v>
      </c>
      <c r="B4293" t="str">
        <v>2023-06-06</v>
      </c>
      <c r="C4293" t="str">
        <v>Morning</v>
      </c>
      <c r="D4293">
        <v>3</v>
      </c>
      <c r="E4293" t="str">
        <f>IF(MOD(D4293,2)=0,"EVEN","ODD")</f>
        <v>ODD</v>
      </c>
      <c r="F4293" t="str">
        <f>IF(D4293&lt;=18,"LOW (1-18)","HIGH (19-36)")</f>
        <v>LOW (1-18)</v>
      </c>
      <c r="G4293">
        <f>INT((D4293-1)/6)+1</f>
        <v>1</v>
      </c>
      <c r="H4293">
        <f>MOD(D4293-1,6)+1</f>
        <v>3</v>
      </c>
      <c r="I4293">
        <f>37-D4293</f>
        <v>34</v>
      </c>
      <c r="J4293">
        <f>ABS(D4293-D4294)</f>
        <v>17</v>
      </c>
      <c r="K4293">
        <f>AVERAGE(D4293:D4297)</f>
        <v>3</v>
      </c>
      <c r="L4293">
        <f>AVERAGE(D4293:D4312)</f>
        <v>3</v>
      </c>
      <c r="M4293">
        <f>K4293-L4293</f>
        <v>0</v>
      </c>
      <c r="N4293" t="str">
        <f>IF(K4293&gt;L4293,"HIGH ZONE BIAS",IF(K4293&lt;L4293,"LOW ZONE BIAS","EQUILIBRIUM"))</f>
        <v>EQUILIBRIUM</v>
      </c>
    </row>
    <row r="4294">
      <c r="A4294">
        <v>23277</v>
      </c>
      <c r="B4294" t="str">
        <v>2023-06-05</v>
      </c>
      <c r="C4294" t="str">
        <v>Evening</v>
      </c>
      <c r="D4294">
        <v>20</v>
      </c>
      <c r="E4294" t="str">
        <f>IF(MOD(D4294,2)=0,"EVEN","ODD")</f>
        <v>EVEN</v>
      </c>
      <c r="F4294" t="str">
        <f>IF(D4294&lt;=18,"LOW (1-18)","HIGH (19-36)")</f>
        <v>HIGH (19-36)</v>
      </c>
      <c r="G4294">
        <f>INT((D4294-1)/6)+1</f>
        <v>4</v>
      </c>
      <c r="H4294">
        <f>MOD(D4294-1,6)+1</f>
        <v>2</v>
      </c>
      <c r="I4294">
        <f>37-D4294</f>
        <v>17</v>
      </c>
      <c r="J4294">
        <f>ABS(D4294-D4295)</f>
        <v>19</v>
      </c>
      <c r="K4294">
        <f>AVERAGE(D4294:D4298)</f>
        <v>20</v>
      </c>
      <c r="L4294">
        <f>AVERAGE(D4294:D4313)</f>
        <v>20</v>
      </c>
      <c r="M4294">
        <f>K4294-L4294</f>
        <v>0</v>
      </c>
      <c r="N4294" t="str">
        <f>IF(K4294&gt;L4294,"HIGH ZONE BIAS",IF(K4294&lt;L4294,"LOW ZONE BIAS","EQUILIBRIUM"))</f>
        <v>EQUILIBRIUM</v>
      </c>
    </row>
    <row r="4295">
      <c r="A4295">
        <v>23276</v>
      </c>
      <c r="B4295" t="str">
        <v>2023-06-05</v>
      </c>
      <c r="C4295" t="str">
        <v>Afternoon</v>
      </c>
      <c r="D4295">
        <v>1</v>
      </c>
      <c r="E4295" t="str">
        <f>IF(MOD(D4295,2)=0,"EVEN","ODD")</f>
        <v>ODD</v>
      </c>
      <c r="F4295" t="str">
        <f>IF(D4295&lt;=18,"LOW (1-18)","HIGH (19-36)")</f>
        <v>LOW (1-18)</v>
      </c>
      <c r="G4295">
        <f>INT((D4295-1)/6)+1</f>
        <v>1</v>
      </c>
      <c r="H4295">
        <f>MOD(D4295-1,6)+1</f>
        <v>1</v>
      </c>
      <c r="I4295">
        <f>37-D4295</f>
        <v>36</v>
      </c>
      <c r="J4295">
        <f>ABS(D4295-D4296)</f>
        <v>33</v>
      </c>
      <c r="K4295">
        <f>AVERAGE(D4295:D4299)</f>
        <v>1</v>
      </c>
      <c r="L4295">
        <f>AVERAGE(D4295:D4314)</f>
        <v>1</v>
      </c>
      <c r="M4295">
        <f>K4295-L4295</f>
        <v>0</v>
      </c>
      <c r="N4295" t="str">
        <f>IF(K4295&gt;L4295,"HIGH ZONE BIAS",IF(K4295&lt;L4295,"LOW ZONE BIAS","EQUILIBRIUM"))</f>
        <v>EQUILIBRIUM</v>
      </c>
    </row>
    <row r="4296">
      <c r="A4296">
        <v>23275</v>
      </c>
      <c r="B4296" t="str">
        <v>2023-06-05</v>
      </c>
      <c r="C4296" t="str">
        <v>Midday</v>
      </c>
      <c r="D4296">
        <v>34</v>
      </c>
      <c r="E4296" t="str">
        <f>IF(MOD(D4296,2)=0,"EVEN","ODD")</f>
        <v>EVEN</v>
      </c>
      <c r="F4296" t="str">
        <f>IF(D4296&lt;=18,"LOW (1-18)","HIGH (19-36)")</f>
        <v>HIGH (19-36)</v>
      </c>
      <c r="G4296">
        <f>INT((D4296-1)/6)+1</f>
        <v>6</v>
      </c>
      <c r="H4296">
        <f>MOD(D4296-1,6)+1</f>
        <v>4</v>
      </c>
      <c r="I4296">
        <f>37-D4296</f>
        <v>3</v>
      </c>
      <c r="J4296">
        <f>ABS(D4296-D4297)</f>
        <v>26</v>
      </c>
      <c r="K4296">
        <f>AVERAGE(D4296:D4300)</f>
        <v>34</v>
      </c>
      <c r="L4296">
        <f>AVERAGE(D4296:D4315)</f>
        <v>34</v>
      </c>
      <c r="M4296">
        <f>K4296-L4296</f>
        <v>0</v>
      </c>
      <c r="N4296" t="str">
        <f>IF(K4296&gt;L4296,"HIGH ZONE BIAS",IF(K4296&lt;L4296,"LOW ZONE BIAS","EQUILIBRIUM"))</f>
        <v>EQUILIBRIUM</v>
      </c>
    </row>
    <row r="4297">
      <c r="A4297">
        <v>23274</v>
      </c>
      <c r="B4297" t="str">
        <v>2023-06-05</v>
      </c>
      <c r="C4297" t="str">
        <v>Morning</v>
      </c>
      <c r="D4297">
        <v>8</v>
      </c>
      <c r="E4297" t="str">
        <f>IF(MOD(D4297,2)=0,"EVEN","ODD")</f>
        <v>EVEN</v>
      </c>
      <c r="F4297" t="str">
        <f>IF(D4297&lt;=18,"LOW (1-18)","HIGH (19-36)")</f>
        <v>LOW (1-18)</v>
      </c>
      <c r="G4297">
        <f>INT((D4297-1)/6)+1</f>
        <v>2</v>
      </c>
      <c r="H4297">
        <f>MOD(D4297-1,6)+1</f>
        <v>2</v>
      </c>
      <c r="I4297">
        <f>37-D4297</f>
        <v>29</v>
      </c>
      <c r="J4297">
        <f>ABS(D4297-D4298)</f>
        <v>7</v>
      </c>
      <c r="K4297">
        <f>AVERAGE(D4297:D4301)</f>
        <v>8</v>
      </c>
      <c r="L4297">
        <f>AVERAGE(D4297:D4316)</f>
        <v>8</v>
      </c>
      <c r="M4297">
        <f>K4297-L4297</f>
        <v>0</v>
      </c>
      <c r="N4297" t="str">
        <f>IF(K4297&gt;L4297,"HIGH ZONE BIAS",IF(K4297&lt;L4297,"LOW ZONE BIAS","EQUILIBRIUM"))</f>
        <v>EQUILIBRIUM</v>
      </c>
    </row>
    <row r="4298">
      <c r="A4298">
        <v>23273</v>
      </c>
      <c r="B4298" t="str">
        <v>2023-06-03</v>
      </c>
      <c r="C4298" t="str">
        <v>Evening</v>
      </c>
      <c r="D4298">
        <v>15</v>
      </c>
      <c r="E4298" t="str">
        <f>IF(MOD(D4298,2)=0,"EVEN","ODD")</f>
        <v>ODD</v>
      </c>
      <c r="F4298" t="str">
        <f>IF(D4298&lt;=18,"LOW (1-18)","HIGH (19-36)")</f>
        <v>LOW (1-18)</v>
      </c>
      <c r="G4298">
        <f>INT((D4298-1)/6)+1</f>
        <v>3</v>
      </c>
      <c r="H4298">
        <f>MOD(D4298-1,6)+1</f>
        <v>3</v>
      </c>
      <c r="I4298">
        <f>37-D4298</f>
        <v>22</v>
      </c>
      <c r="J4298">
        <f>ABS(D4298-D4299)</f>
        <v>21</v>
      </c>
      <c r="K4298">
        <f>AVERAGE(D4298:D4302)</f>
        <v>15</v>
      </c>
      <c r="L4298">
        <f>AVERAGE(D4298:D4317)</f>
        <v>15</v>
      </c>
      <c r="M4298">
        <f>K4298-L4298</f>
        <v>0</v>
      </c>
      <c r="N4298" t="str">
        <f>IF(K4298&gt;L4298,"HIGH ZONE BIAS",IF(K4298&lt;L4298,"LOW ZONE BIAS","EQUILIBRIUM"))</f>
        <v>EQUILIBRIUM</v>
      </c>
    </row>
    <row r="4299">
      <c r="A4299">
        <v>23272</v>
      </c>
      <c r="B4299" t="str">
        <v>2023-06-03</v>
      </c>
      <c r="C4299" t="str">
        <v>Afternoon</v>
      </c>
      <c r="D4299">
        <v>36</v>
      </c>
      <c r="E4299" t="str">
        <f>IF(MOD(D4299,2)=0,"EVEN","ODD")</f>
        <v>EVEN</v>
      </c>
      <c r="F4299" t="str">
        <f>IF(D4299&lt;=18,"LOW (1-18)","HIGH (19-36)")</f>
        <v>HIGH (19-36)</v>
      </c>
      <c r="G4299">
        <f>INT((D4299-1)/6)+1</f>
        <v>6</v>
      </c>
      <c r="H4299">
        <f>MOD(D4299-1,6)+1</f>
        <v>6</v>
      </c>
      <c r="I4299">
        <f>37-D4299</f>
        <v>1</v>
      </c>
      <c r="J4299">
        <f>ABS(D4299-D4300)</f>
        <v>1</v>
      </c>
      <c r="K4299">
        <f>AVERAGE(D4299:D4303)</f>
        <v>36</v>
      </c>
      <c r="L4299">
        <f>AVERAGE(D4299:D4318)</f>
        <v>36</v>
      </c>
      <c r="M4299">
        <f>K4299-L4299</f>
        <v>0</v>
      </c>
      <c r="N4299" t="str">
        <f>IF(K4299&gt;L4299,"HIGH ZONE BIAS",IF(K4299&lt;L4299,"LOW ZONE BIAS","EQUILIBRIUM"))</f>
        <v>EQUILIBRIUM</v>
      </c>
    </row>
    <row r="4300">
      <c r="A4300">
        <v>23271</v>
      </c>
      <c r="B4300" t="str">
        <v>2023-06-03</v>
      </c>
      <c r="C4300" t="str">
        <v>Midday</v>
      </c>
      <c r="D4300">
        <v>35</v>
      </c>
      <c r="E4300" t="str">
        <f>IF(MOD(D4300,2)=0,"EVEN","ODD")</f>
        <v>ODD</v>
      </c>
      <c r="F4300" t="str">
        <f>IF(D4300&lt;=18,"LOW (1-18)","HIGH (19-36)")</f>
        <v>HIGH (19-36)</v>
      </c>
      <c r="G4300">
        <f>INT((D4300-1)/6)+1</f>
        <v>6</v>
      </c>
      <c r="H4300">
        <f>MOD(D4300-1,6)+1</f>
        <v>5</v>
      </c>
      <c r="I4300">
        <f>37-D4300</f>
        <v>2</v>
      </c>
      <c r="J4300">
        <f>ABS(D4300-D4301)</f>
        <v>33</v>
      </c>
      <c r="K4300">
        <f>AVERAGE(D4300:D4304)</f>
        <v>35</v>
      </c>
      <c r="L4300">
        <f>AVERAGE(D4300:D4319)</f>
        <v>35</v>
      </c>
      <c r="M4300">
        <f>K4300-L4300</f>
        <v>0</v>
      </c>
      <c r="N4300" t="str">
        <f>IF(K4300&gt;L4300,"HIGH ZONE BIAS",IF(K4300&lt;L4300,"LOW ZONE BIAS","EQUILIBRIUM"))</f>
        <v>EQUILIBRIUM</v>
      </c>
    </row>
    <row r="4301">
      <c r="A4301">
        <v>23270</v>
      </c>
      <c r="B4301" t="str">
        <v>2023-06-03</v>
      </c>
      <c r="C4301" t="str">
        <v>Morning</v>
      </c>
      <c r="D4301">
        <v>2</v>
      </c>
      <c r="E4301" t="str">
        <f>IF(MOD(D4301,2)=0,"EVEN","ODD")</f>
        <v>EVEN</v>
      </c>
      <c r="F4301" t="str">
        <f>IF(D4301&lt;=18,"LOW (1-18)","HIGH (19-36)")</f>
        <v>LOW (1-18)</v>
      </c>
      <c r="G4301">
        <f>INT((D4301-1)/6)+1</f>
        <v>1</v>
      </c>
      <c r="H4301">
        <f>MOD(D4301-1,6)+1</f>
        <v>2</v>
      </c>
      <c r="I4301">
        <f>37-D4301</f>
        <v>35</v>
      </c>
      <c r="J4301">
        <f>ABS(D4301-D4302)</f>
        <v>1</v>
      </c>
      <c r="K4301">
        <f>AVERAGE(D4301:D4305)</f>
        <v>2</v>
      </c>
      <c r="L4301">
        <f>AVERAGE(D4301:D4320)</f>
        <v>2</v>
      </c>
      <c r="M4301">
        <f>K4301-L4301</f>
        <v>0</v>
      </c>
      <c r="N4301" t="str">
        <f>IF(K4301&gt;L4301,"HIGH ZONE BIAS",IF(K4301&lt;L4301,"LOW ZONE BIAS","EQUILIBRIUM"))</f>
        <v>EQUILIBRIUM</v>
      </c>
    </row>
    <row r="4302">
      <c r="A4302">
        <v>23269</v>
      </c>
      <c r="B4302" t="str">
        <v>2023-06-02</v>
      </c>
      <c r="C4302" t="str">
        <v>Evening</v>
      </c>
      <c r="D4302">
        <v>1</v>
      </c>
      <c r="E4302" t="str">
        <f>IF(MOD(D4302,2)=0,"EVEN","ODD")</f>
        <v>ODD</v>
      </c>
      <c r="F4302" t="str">
        <f>IF(D4302&lt;=18,"LOW (1-18)","HIGH (19-36)")</f>
        <v>LOW (1-18)</v>
      </c>
      <c r="G4302">
        <f>INT((D4302-1)/6)+1</f>
        <v>1</v>
      </c>
      <c r="H4302">
        <f>MOD(D4302-1,6)+1</f>
        <v>1</v>
      </c>
      <c r="I4302">
        <f>37-D4302</f>
        <v>36</v>
      </c>
      <c r="J4302">
        <f>ABS(D4302-D4303)</f>
        <v>7</v>
      </c>
      <c r="K4302">
        <f>AVERAGE(D4302:D4306)</f>
        <v>1</v>
      </c>
      <c r="L4302">
        <f>AVERAGE(D4302:D4321)</f>
        <v>1</v>
      </c>
      <c r="M4302">
        <f>K4302-L4302</f>
        <v>0</v>
      </c>
      <c r="N4302" t="str">
        <f>IF(K4302&gt;L4302,"HIGH ZONE BIAS",IF(K4302&lt;L4302,"LOW ZONE BIAS","EQUILIBRIUM"))</f>
        <v>EQUILIBRIUM</v>
      </c>
    </row>
    <row r="4303">
      <c r="A4303">
        <v>23268</v>
      </c>
      <c r="B4303" t="str">
        <v>2023-06-02</v>
      </c>
      <c r="C4303" t="str">
        <v>Afternoon</v>
      </c>
      <c r="D4303">
        <v>8</v>
      </c>
      <c r="E4303" t="str">
        <f>IF(MOD(D4303,2)=0,"EVEN","ODD")</f>
        <v>EVEN</v>
      </c>
      <c r="F4303" t="str">
        <f>IF(D4303&lt;=18,"LOW (1-18)","HIGH (19-36)")</f>
        <v>LOW (1-18)</v>
      </c>
      <c r="G4303">
        <f>INT((D4303-1)/6)+1</f>
        <v>2</v>
      </c>
      <c r="H4303">
        <f>MOD(D4303-1,6)+1</f>
        <v>2</v>
      </c>
      <c r="I4303">
        <f>37-D4303</f>
        <v>29</v>
      </c>
      <c r="J4303">
        <f>ABS(D4303-D4304)</f>
        <v>23</v>
      </c>
      <c r="K4303">
        <f>AVERAGE(D4303:D4307)</f>
        <v>8</v>
      </c>
      <c r="L4303">
        <f>AVERAGE(D4303:D4322)</f>
        <v>8</v>
      </c>
      <c r="M4303">
        <f>K4303-L4303</f>
        <v>0</v>
      </c>
      <c r="N4303" t="str">
        <f>IF(K4303&gt;L4303,"HIGH ZONE BIAS",IF(K4303&lt;L4303,"LOW ZONE BIAS","EQUILIBRIUM"))</f>
        <v>EQUILIBRIUM</v>
      </c>
    </row>
    <row r="4304">
      <c r="A4304">
        <v>23267</v>
      </c>
      <c r="B4304" t="str">
        <v>2023-06-02</v>
      </c>
      <c r="C4304" t="str">
        <v>Midday</v>
      </c>
      <c r="D4304">
        <v>31</v>
      </c>
      <c r="E4304" t="str">
        <f>IF(MOD(D4304,2)=0,"EVEN","ODD")</f>
        <v>ODD</v>
      </c>
      <c r="F4304" t="str">
        <f>IF(D4304&lt;=18,"LOW (1-18)","HIGH (19-36)")</f>
        <v>HIGH (19-36)</v>
      </c>
      <c r="G4304">
        <f>INT((D4304-1)/6)+1</f>
        <v>6</v>
      </c>
      <c r="H4304">
        <f>MOD(D4304-1,6)+1</f>
        <v>1</v>
      </c>
      <c r="I4304">
        <f>37-D4304</f>
        <v>6</v>
      </c>
      <c r="J4304">
        <f>ABS(D4304-D4305)</f>
        <v>13</v>
      </c>
      <c r="K4304">
        <f>AVERAGE(D4304:D4308)</f>
        <v>31</v>
      </c>
      <c r="L4304">
        <f>AVERAGE(D4304:D4323)</f>
        <v>31</v>
      </c>
      <c r="M4304">
        <f>K4304-L4304</f>
        <v>0</v>
      </c>
      <c r="N4304" t="str">
        <f>IF(K4304&gt;L4304,"HIGH ZONE BIAS",IF(K4304&lt;L4304,"LOW ZONE BIAS","EQUILIBRIUM"))</f>
        <v>EQUILIBRIUM</v>
      </c>
    </row>
    <row r="4305">
      <c r="A4305">
        <v>23266</v>
      </c>
      <c r="B4305" t="str">
        <v>2023-06-02</v>
      </c>
      <c r="C4305" t="str">
        <v>Morning</v>
      </c>
      <c r="D4305">
        <v>18</v>
      </c>
      <c r="E4305" t="str">
        <f>IF(MOD(D4305,2)=0,"EVEN","ODD")</f>
        <v>EVEN</v>
      </c>
      <c r="F4305" t="str">
        <f>IF(D4305&lt;=18,"LOW (1-18)","HIGH (19-36)")</f>
        <v>LOW (1-18)</v>
      </c>
      <c r="G4305">
        <f>INT((D4305-1)/6)+1</f>
        <v>3</v>
      </c>
      <c r="H4305">
        <f>MOD(D4305-1,6)+1</f>
        <v>6</v>
      </c>
      <c r="I4305">
        <f>37-D4305</f>
        <v>19</v>
      </c>
      <c r="J4305">
        <f>ABS(D4305-D4306)</f>
        <v>14</v>
      </c>
      <c r="K4305">
        <f>AVERAGE(D4305:D4309)</f>
        <v>18</v>
      </c>
      <c r="L4305">
        <f>AVERAGE(D4305:D4324)</f>
        <v>18</v>
      </c>
      <c r="M4305">
        <f>K4305-L4305</f>
        <v>0</v>
      </c>
      <c r="N4305" t="str">
        <f>IF(K4305&gt;L4305,"HIGH ZONE BIAS",IF(K4305&lt;L4305,"LOW ZONE BIAS","EQUILIBRIUM"))</f>
        <v>EQUILIBRIUM</v>
      </c>
    </row>
    <row r="4306">
      <c r="A4306">
        <v>23265</v>
      </c>
      <c r="B4306" t="str">
        <v>2023-06-01</v>
      </c>
      <c r="C4306" t="str">
        <v>Evening</v>
      </c>
      <c r="D4306">
        <v>4</v>
      </c>
      <c r="E4306" t="str">
        <f>IF(MOD(D4306,2)=0,"EVEN","ODD")</f>
        <v>EVEN</v>
      </c>
      <c r="F4306" t="str">
        <f>IF(D4306&lt;=18,"LOW (1-18)","HIGH (19-36)")</f>
        <v>LOW (1-18)</v>
      </c>
      <c r="G4306">
        <f>INT((D4306-1)/6)+1</f>
        <v>1</v>
      </c>
      <c r="H4306">
        <f>MOD(D4306-1,6)+1</f>
        <v>4</v>
      </c>
      <c r="I4306">
        <f>37-D4306</f>
        <v>33</v>
      </c>
      <c r="J4306">
        <f>ABS(D4306-D4307)</f>
        <v>20</v>
      </c>
      <c r="K4306">
        <f>AVERAGE(D4306:D4310)</f>
        <v>4</v>
      </c>
      <c r="L4306">
        <f>AVERAGE(D4306:D4325)</f>
        <v>4</v>
      </c>
      <c r="M4306">
        <f>K4306-L4306</f>
        <v>0</v>
      </c>
      <c r="N4306" t="str">
        <f>IF(K4306&gt;L4306,"HIGH ZONE BIAS",IF(K4306&lt;L4306,"LOW ZONE BIAS","EQUILIBRIUM"))</f>
        <v>EQUILIBRIUM</v>
      </c>
    </row>
    <row r="4307">
      <c r="A4307">
        <v>23264</v>
      </c>
      <c r="B4307" t="str">
        <v>2023-06-01</v>
      </c>
      <c r="C4307" t="str">
        <v>Afternoon</v>
      </c>
      <c r="D4307">
        <v>24</v>
      </c>
      <c r="E4307" t="str">
        <f>IF(MOD(D4307,2)=0,"EVEN","ODD")</f>
        <v>EVEN</v>
      </c>
      <c r="F4307" t="str">
        <f>IF(D4307&lt;=18,"LOW (1-18)","HIGH (19-36)")</f>
        <v>HIGH (19-36)</v>
      </c>
      <c r="G4307">
        <f>INT((D4307-1)/6)+1</f>
        <v>4</v>
      </c>
      <c r="H4307">
        <f>MOD(D4307-1,6)+1</f>
        <v>6</v>
      </c>
      <c r="I4307">
        <f>37-D4307</f>
        <v>13</v>
      </c>
      <c r="J4307">
        <f>ABS(D4307-D4308)</f>
        <v>15</v>
      </c>
      <c r="K4307">
        <f>AVERAGE(D4307:D4311)</f>
        <v>24</v>
      </c>
      <c r="L4307">
        <f>AVERAGE(D4307:D4326)</f>
        <v>24</v>
      </c>
      <c r="M4307">
        <f>K4307-L4307</f>
        <v>0</v>
      </c>
      <c r="N4307" t="str">
        <f>IF(K4307&gt;L4307,"HIGH ZONE BIAS",IF(K4307&lt;L4307,"LOW ZONE BIAS","EQUILIBRIUM"))</f>
        <v>EQUILIBRIUM</v>
      </c>
    </row>
    <row r="4308">
      <c r="A4308">
        <v>23263</v>
      </c>
      <c r="B4308" t="str">
        <v>2023-06-01</v>
      </c>
      <c r="C4308" t="str">
        <v>Midday</v>
      </c>
      <c r="D4308">
        <v>9</v>
      </c>
      <c r="E4308" t="str">
        <f>IF(MOD(D4308,2)=0,"EVEN","ODD")</f>
        <v>ODD</v>
      </c>
      <c r="F4308" t="str">
        <f>IF(D4308&lt;=18,"LOW (1-18)","HIGH (19-36)")</f>
        <v>LOW (1-18)</v>
      </c>
      <c r="G4308">
        <f>INT((D4308-1)/6)+1</f>
        <v>2</v>
      </c>
      <c r="H4308">
        <f>MOD(D4308-1,6)+1</f>
        <v>3</v>
      </c>
      <c r="I4308">
        <f>37-D4308</f>
        <v>28</v>
      </c>
      <c r="J4308">
        <f>ABS(D4308-D4309)</f>
        <v>4</v>
      </c>
      <c r="K4308">
        <f>AVERAGE(D4308:D4312)</f>
        <v>9</v>
      </c>
      <c r="L4308">
        <f>AVERAGE(D4308:D4327)</f>
        <v>9</v>
      </c>
      <c r="M4308">
        <f>K4308-L4308</f>
        <v>0</v>
      </c>
      <c r="N4308" t="str">
        <f>IF(K4308&gt;L4308,"HIGH ZONE BIAS",IF(K4308&lt;L4308,"LOW ZONE BIAS","EQUILIBRIUM"))</f>
        <v>EQUILIBRIUM</v>
      </c>
    </row>
    <row r="4309">
      <c r="A4309">
        <v>23262</v>
      </c>
      <c r="B4309" t="str">
        <v>2023-06-01</v>
      </c>
      <c r="C4309" t="str">
        <v>Morning</v>
      </c>
      <c r="D4309">
        <v>5</v>
      </c>
      <c r="E4309" t="str">
        <f>IF(MOD(D4309,2)=0,"EVEN","ODD")</f>
        <v>ODD</v>
      </c>
      <c r="F4309" t="str">
        <f>IF(D4309&lt;=18,"LOW (1-18)","HIGH (19-36)")</f>
        <v>LOW (1-18)</v>
      </c>
      <c r="G4309">
        <f>INT((D4309-1)/6)+1</f>
        <v>1</v>
      </c>
      <c r="H4309">
        <f>MOD(D4309-1,6)+1</f>
        <v>5</v>
      </c>
      <c r="I4309">
        <f>37-D4309</f>
        <v>32</v>
      </c>
      <c r="J4309">
        <f>ABS(D4309-D4310)</f>
        <v>17</v>
      </c>
      <c r="K4309">
        <f>AVERAGE(D4309:D4313)</f>
        <v>5</v>
      </c>
      <c r="L4309">
        <f>AVERAGE(D4309:D4328)</f>
        <v>5</v>
      </c>
      <c r="M4309">
        <f>K4309-L4309</f>
        <v>0</v>
      </c>
      <c r="N4309" t="str">
        <f>IF(K4309&gt;L4309,"HIGH ZONE BIAS",IF(K4309&lt;L4309,"LOW ZONE BIAS","EQUILIBRIUM"))</f>
        <v>EQUILIBRIUM</v>
      </c>
    </row>
    <row r="4310">
      <c r="A4310">
        <v>23261</v>
      </c>
      <c r="B4310" t="str">
        <v>2023-05-31</v>
      </c>
      <c r="C4310" t="str">
        <v>Evening</v>
      </c>
      <c r="D4310">
        <v>22</v>
      </c>
      <c r="E4310" t="str">
        <f>IF(MOD(D4310,2)=0,"EVEN","ODD")</f>
        <v>EVEN</v>
      </c>
      <c r="F4310" t="str">
        <f>IF(D4310&lt;=18,"LOW (1-18)","HIGH (19-36)")</f>
        <v>HIGH (19-36)</v>
      </c>
      <c r="G4310">
        <f>INT((D4310-1)/6)+1</f>
        <v>4</v>
      </c>
      <c r="H4310">
        <f>MOD(D4310-1,6)+1</f>
        <v>4</v>
      </c>
      <c r="I4310">
        <f>37-D4310</f>
        <v>15</v>
      </c>
      <c r="J4310">
        <f>ABS(D4310-D4311)</f>
        <v>20</v>
      </c>
      <c r="K4310">
        <f>AVERAGE(D4310:D4314)</f>
        <v>22</v>
      </c>
      <c r="L4310">
        <f>AVERAGE(D4310:D4329)</f>
        <v>22</v>
      </c>
      <c r="M4310">
        <f>K4310-L4310</f>
        <v>0</v>
      </c>
      <c r="N4310" t="str">
        <f>IF(K4310&gt;L4310,"HIGH ZONE BIAS",IF(K4310&lt;L4310,"LOW ZONE BIAS","EQUILIBRIUM"))</f>
        <v>EQUILIBRIUM</v>
      </c>
    </row>
    <row r="4311">
      <c r="A4311">
        <v>23260</v>
      </c>
      <c r="B4311" t="str">
        <v>2023-05-31</v>
      </c>
      <c r="C4311" t="str">
        <v>Afternoon</v>
      </c>
      <c r="D4311">
        <v>2</v>
      </c>
      <c r="E4311" t="str">
        <f>IF(MOD(D4311,2)=0,"EVEN","ODD")</f>
        <v>EVEN</v>
      </c>
      <c r="F4311" t="str">
        <f>IF(D4311&lt;=18,"LOW (1-18)","HIGH (19-36)")</f>
        <v>LOW (1-18)</v>
      </c>
      <c r="G4311">
        <f>INT((D4311-1)/6)+1</f>
        <v>1</v>
      </c>
      <c r="H4311">
        <f>MOD(D4311-1,6)+1</f>
        <v>2</v>
      </c>
      <c r="I4311">
        <f>37-D4311</f>
        <v>35</v>
      </c>
      <c r="J4311">
        <f>ABS(D4311-D4312)</f>
        <v>18</v>
      </c>
      <c r="K4311">
        <f>AVERAGE(D4311:D4315)</f>
        <v>2</v>
      </c>
      <c r="L4311">
        <f>AVERAGE(D4311:D4330)</f>
        <v>2</v>
      </c>
      <c r="M4311">
        <f>K4311-L4311</f>
        <v>0</v>
      </c>
      <c r="N4311" t="str">
        <f>IF(K4311&gt;L4311,"HIGH ZONE BIAS",IF(K4311&lt;L4311,"LOW ZONE BIAS","EQUILIBRIUM"))</f>
        <v>EQUILIBRIUM</v>
      </c>
    </row>
    <row r="4312">
      <c r="A4312">
        <v>23259</v>
      </c>
      <c r="B4312" t="str">
        <v>2023-05-31</v>
      </c>
      <c r="C4312" t="str">
        <v>Midday</v>
      </c>
      <c r="D4312">
        <v>20</v>
      </c>
      <c r="E4312" t="str">
        <f>IF(MOD(D4312,2)=0,"EVEN","ODD")</f>
        <v>EVEN</v>
      </c>
      <c r="F4312" t="str">
        <f>IF(D4312&lt;=18,"LOW (1-18)","HIGH (19-36)")</f>
        <v>HIGH (19-36)</v>
      </c>
      <c r="G4312">
        <f>INT((D4312-1)/6)+1</f>
        <v>4</v>
      </c>
      <c r="H4312">
        <f>MOD(D4312-1,6)+1</f>
        <v>2</v>
      </c>
      <c r="I4312">
        <f>37-D4312</f>
        <v>17</v>
      </c>
      <c r="J4312">
        <f>ABS(D4312-D4313)</f>
        <v>16</v>
      </c>
      <c r="K4312">
        <f>AVERAGE(D4312:D4316)</f>
        <v>20</v>
      </c>
      <c r="L4312">
        <f>AVERAGE(D4312:D4331)</f>
        <v>20</v>
      </c>
      <c r="M4312">
        <f>K4312-L4312</f>
        <v>0</v>
      </c>
      <c r="N4312" t="str">
        <f>IF(K4312&gt;L4312,"HIGH ZONE BIAS",IF(K4312&lt;L4312,"LOW ZONE BIAS","EQUILIBRIUM"))</f>
        <v>EQUILIBRIUM</v>
      </c>
    </row>
    <row r="4313">
      <c r="A4313">
        <v>23258</v>
      </c>
      <c r="B4313" t="str">
        <v>2023-05-31</v>
      </c>
      <c r="C4313" t="str">
        <v>Morning</v>
      </c>
      <c r="D4313">
        <v>4</v>
      </c>
      <c r="E4313" t="str">
        <f>IF(MOD(D4313,2)=0,"EVEN","ODD")</f>
        <v>EVEN</v>
      </c>
      <c r="F4313" t="str">
        <f>IF(D4313&lt;=18,"LOW (1-18)","HIGH (19-36)")</f>
        <v>LOW (1-18)</v>
      </c>
      <c r="G4313">
        <f>INT((D4313-1)/6)+1</f>
        <v>1</v>
      </c>
      <c r="H4313">
        <f>MOD(D4313-1,6)+1</f>
        <v>4</v>
      </c>
      <c r="I4313">
        <f>37-D4313</f>
        <v>33</v>
      </c>
      <c r="J4313">
        <f>ABS(D4313-D4314)</f>
        <v>21</v>
      </c>
      <c r="K4313">
        <f>AVERAGE(D4313:D4317)</f>
        <v>4</v>
      </c>
      <c r="L4313">
        <f>AVERAGE(D4313:D4332)</f>
        <v>4</v>
      </c>
      <c r="M4313">
        <f>K4313-L4313</f>
        <v>0</v>
      </c>
      <c r="N4313" t="str">
        <f>IF(K4313&gt;L4313,"HIGH ZONE BIAS",IF(K4313&lt;L4313,"LOW ZONE BIAS","EQUILIBRIUM"))</f>
        <v>EQUILIBRIUM</v>
      </c>
    </row>
    <row r="4314">
      <c r="A4314">
        <v>23257</v>
      </c>
      <c r="B4314" t="str">
        <v>2023-05-30</v>
      </c>
      <c r="C4314" t="str">
        <v>Evening</v>
      </c>
      <c r="D4314">
        <v>25</v>
      </c>
      <c r="E4314" t="str">
        <f>IF(MOD(D4314,2)=0,"EVEN","ODD")</f>
        <v>ODD</v>
      </c>
      <c r="F4314" t="str">
        <f>IF(D4314&lt;=18,"LOW (1-18)","HIGH (19-36)")</f>
        <v>HIGH (19-36)</v>
      </c>
      <c r="G4314">
        <f>INT((D4314-1)/6)+1</f>
        <v>5</v>
      </c>
      <c r="H4314">
        <f>MOD(D4314-1,6)+1</f>
        <v>1</v>
      </c>
      <c r="I4314">
        <f>37-D4314</f>
        <v>12</v>
      </c>
      <c r="J4314">
        <f>ABS(D4314-D4315)</f>
        <v>3</v>
      </c>
      <c r="K4314">
        <f>AVERAGE(D4314:D4318)</f>
        <v>25</v>
      </c>
      <c r="L4314">
        <f>AVERAGE(D4314:D4333)</f>
        <v>25</v>
      </c>
      <c r="M4314">
        <f>K4314-L4314</f>
        <v>0</v>
      </c>
      <c r="N4314" t="str">
        <f>IF(K4314&gt;L4314,"HIGH ZONE BIAS",IF(K4314&lt;L4314,"LOW ZONE BIAS","EQUILIBRIUM"))</f>
        <v>EQUILIBRIUM</v>
      </c>
    </row>
    <row r="4315">
      <c r="A4315">
        <v>23256</v>
      </c>
      <c r="B4315" t="str">
        <v>2023-05-30</v>
      </c>
      <c r="C4315" t="str">
        <v>Afternoon</v>
      </c>
      <c r="D4315">
        <v>28</v>
      </c>
      <c r="E4315" t="str">
        <f>IF(MOD(D4315,2)=0,"EVEN","ODD")</f>
        <v>EVEN</v>
      </c>
      <c r="F4315" t="str">
        <f>IF(D4315&lt;=18,"LOW (1-18)","HIGH (19-36)")</f>
        <v>HIGH (19-36)</v>
      </c>
      <c r="G4315">
        <f>INT((D4315-1)/6)+1</f>
        <v>5</v>
      </c>
      <c r="H4315">
        <f>MOD(D4315-1,6)+1</f>
        <v>4</v>
      </c>
      <c r="I4315">
        <f>37-D4315</f>
        <v>9</v>
      </c>
      <c r="J4315">
        <f>ABS(D4315-D4316)</f>
        <v>17</v>
      </c>
      <c r="K4315">
        <f>AVERAGE(D4315:D4319)</f>
        <v>28</v>
      </c>
      <c r="L4315">
        <f>AVERAGE(D4315:D4334)</f>
        <v>28</v>
      </c>
      <c r="M4315">
        <f>K4315-L4315</f>
        <v>0</v>
      </c>
      <c r="N4315" t="str">
        <f>IF(K4315&gt;L4315,"HIGH ZONE BIAS",IF(K4315&lt;L4315,"LOW ZONE BIAS","EQUILIBRIUM"))</f>
        <v>EQUILIBRIUM</v>
      </c>
    </row>
    <row r="4316">
      <c r="A4316">
        <v>23255</v>
      </c>
      <c r="B4316" t="str">
        <v>2023-05-30</v>
      </c>
      <c r="C4316" t="str">
        <v>Midday</v>
      </c>
      <c r="D4316">
        <v>11</v>
      </c>
      <c r="E4316" t="str">
        <f>IF(MOD(D4316,2)=0,"EVEN","ODD")</f>
        <v>ODD</v>
      </c>
      <c r="F4316" t="str">
        <f>IF(D4316&lt;=18,"LOW (1-18)","HIGH (19-36)")</f>
        <v>LOW (1-18)</v>
      </c>
      <c r="G4316">
        <f>INT((D4316-1)/6)+1</f>
        <v>2</v>
      </c>
      <c r="H4316">
        <f>MOD(D4316-1,6)+1</f>
        <v>5</v>
      </c>
      <c r="I4316">
        <f>37-D4316</f>
        <v>26</v>
      </c>
      <c r="J4316">
        <f>ABS(D4316-D4317)</f>
        <v>16</v>
      </c>
      <c r="K4316">
        <f>AVERAGE(D4316:D4320)</f>
        <v>11</v>
      </c>
      <c r="L4316">
        <f>AVERAGE(D4316:D4335)</f>
        <v>11</v>
      </c>
      <c r="M4316">
        <f>K4316-L4316</f>
        <v>0</v>
      </c>
      <c r="N4316" t="str">
        <f>IF(K4316&gt;L4316,"HIGH ZONE BIAS",IF(K4316&lt;L4316,"LOW ZONE BIAS","EQUILIBRIUM"))</f>
        <v>EQUILIBRIUM</v>
      </c>
    </row>
    <row r="4317">
      <c r="A4317">
        <v>23254</v>
      </c>
      <c r="B4317" t="str">
        <v>2023-05-30</v>
      </c>
      <c r="C4317" t="str">
        <v>Morning</v>
      </c>
      <c r="D4317">
        <v>27</v>
      </c>
      <c r="E4317" t="str">
        <f>IF(MOD(D4317,2)=0,"EVEN","ODD")</f>
        <v>ODD</v>
      </c>
      <c r="F4317" t="str">
        <f>IF(D4317&lt;=18,"LOW (1-18)","HIGH (19-36)")</f>
        <v>HIGH (19-36)</v>
      </c>
      <c r="G4317">
        <f>INT((D4317-1)/6)+1</f>
        <v>5</v>
      </c>
      <c r="H4317">
        <f>MOD(D4317-1,6)+1</f>
        <v>3</v>
      </c>
      <c r="I4317">
        <f>37-D4317</f>
        <v>10</v>
      </c>
      <c r="J4317">
        <f>ABS(D4317-D4318)</f>
        <v>12</v>
      </c>
      <c r="K4317">
        <f>AVERAGE(D4317:D4321)</f>
        <v>27</v>
      </c>
      <c r="L4317">
        <f>AVERAGE(D4317:D4336)</f>
        <v>27</v>
      </c>
      <c r="M4317">
        <f>K4317-L4317</f>
        <v>0</v>
      </c>
      <c r="N4317" t="str">
        <f>IF(K4317&gt;L4317,"HIGH ZONE BIAS",IF(K4317&lt;L4317,"LOW ZONE BIAS","EQUILIBRIUM"))</f>
        <v>EQUILIBRIUM</v>
      </c>
    </row>
    <row r="4318">
      <c r="A4318">
        <v>23253</v>
      </c>
      <c r="B4318" t="str">
        <v>2023-05-29</v>
      </c>
      <c r="C4318" t="str">
        <v>Evening</v>
      </c>
      <c r="D4318">
        <v>15</v>
      </c>
      <c r="E4318" t="str">
        <f>IF(MOD(D4318,2)=0,"EVEN","ODD")</f>
        <v>ODD</v>
      </c>
      <c r="F4318" t="str">
        <f>IF(D4318&lt;=18,"LOW (1-18)","HIGH (19-36)")</f>
        <v>LOW (1-18)</v>
      </c>
      <c r="G4318">
        <f>INT((D4318-1)/6)+1</f>
        <v>3</v>
      </c>
      <c r="H4318">
        <f>MOD(D4318-1,6)+1</f>
        <v>3</v>
      </c>
      <c r="I4318">
        <f>37-D4318</f>
        <v>22</v>
      </c>
      <c r="J4318">
        <f>ABS(D4318-D4319)</f>
        <v>13</v>
      </c>
      <c r="K4318">
        <f>AVERAGE(D4318:D4322)</f>
        <v>15</v>
      </c>
      <c r="L4318">
        <f>AVERAGE(D4318:D4337)</f>
        <v>15</v>
      </c>
      <c r="M4318">
        <f>K4318-L4318</f>
        <v>0</v>
      </c>
      <c r="N4318" t="str">
        <f>IF(K4318&gt;L4318,"HIGH ZONE BIAS",IF(K4318&lt;L4318,"LOW ZONE BIAS","EQUILIBRIUM"))</f>
        <v>EQUILIBRIUM</v>
      </c>
    </row>
    <row r="4319">
      <c r="A4319">
        <v>23252</v>
      </c>
      <c r="B4319" t="str">
        <v>2023-05-29</v>
      </c>
      <c r="C4319" t="str">
        <v>Afternoon</v>
      </c>
      <c r="D4319">
        <v>2</v>
      </c>
      <c r="E4319" t="str">
        <f>IF(MOD(D4319,2)=0,"EVEN","ODD")</f>
        <v>EVEN</v>
      </c>
      <c r="F4319" t="str">
        <f>IF(D4319&lt;=18,"LOW (1-18)","HIGH (19-36)")</f>
        <v>LOW (1-18)</v>
      </c>
      <c r="G4319">
        <f>INT((D4319-1)/6)+1</f>
        <v>1</v>
      </c>
      <c r="H4319">
        <f>MOD(D4319-1,6)+1</f>
        <v>2</v>
      </c>
      <c r="I4319">
        <f>37-D4319</f>
        <v>35</v>
      </c>
      <c r="J4319">
        <f>ABS(D4319-D4320)</f>
        <v>17</v>
      </c>
      <c r="K4319">
        <f>AVERAGE(D4319:D4323)</f>
        <v>2</v>
      </c>
      <c r="L4319">
        <f>AVERAGE(D4319:D4338)</f>
        <v>2</v>
      </c>
      <c r="M4319">
        <f>K4319-L4319</f>
        <v>0</v>
      </c>
      <c r="N4319" t="str">
        <f>IF(K4319&gt;L4319,"HIGH ZONE BIAS",IF(K4319&lt;L4319,"LOW ZONE BIAS","EQUILIBRIUM"))</f>
        <v>EQUILIBRIUM</v>
      </c>
    </row>
    <row r="4320">
      <c r="A4320">
        <v>23251</v>
      </c>
      <c r="B4320" t="str">
        <v>2023-05-29</v>
      </c>
      <c r="C4320" t="str">
        <v>Midday</v>
      </c>
      <c r="D4320">
        <v>19</v>
      </c>
      <c r="E4320" t="str">
        <f>IF(MOD(D4320,2)=0,"EVEN","ODD")</f>
        <v>ODD</v>
      </c>
      <c r="F4320" t="str">
        <f>IF(D4320&lt;=18,"LOW (1-18)","HIGH (19-36)")</f>
        <v>HIGH (19-36)</v>
      </c>
      <c r="G4320">
        <f>INT((D4320-1)/6)+1</f>
        <v>4</v>
      </c>
      <c r="H4320">
        <f>MOD(D4320-1,6)+1</f>
        <v>1</v>
      </c>
      <c r="I4320">
        <f>37-D4320</f>
        <v>18</v>
      </c>
      <c r="J4320">
        <f>ABS(D4320-D4321)</f>
        <v>11</v>
      </c>
      <c r="K4320">
        <f>AVERAGE(D4320:D4324)</f>
        <v>19</v>
      </c>
      <c r="L4320">
        <f>AVERAGE(D4320:D4339)</f>
        <v>19</v>
      </c>
      <c r="M4320">
        <f>K4320-L4320</f>
        <v>0</v>
      </c>
      <c r="N4320" t="str">
        <f>IF(K4320&gt;L4320,"HIGH ZONE BIAS",IF(K4320&lt;L4320,"LOW ZONE BIAS","EQUILIBRIUM"))</f>
        <v>EQUILIBRIUM</v>
      </c>
    </row>
    <row r="4321">
      <c r="A4321">
        <v>23250</v>
      </c>
      <c r="B4321" t="str">
        <v>2023-05-29</v>
      </c>
      <c r="C4321" t="str">
        <v>Morning</v>
      </c>
      <c r="D4321">
        <v>30</v>
      </c>
      <c r="E4321" t="str">
        <f>IF(MOD(D4321,2)=0,"EVEN","ODD")</f>
        <v>EVEN</v>
      </c>
      <c r="F4321" t="str">
        <f>IF(D4321&lt;=18,"LOW (1-18)","HIGH (19-36)")</f>
        <v>HIGH (19-36)</v>
      </c>
      <c r="G4321">
        <f>INT((D4321-1)/6)+1</f>
        <v>5</v>
      </c>
      <c r="H4321">
        <f>MOD(D4321-1,6)+1</f>
        <v>6</v>
      </c>
      <c r="I4321">
        <f>37-D4321</f>
        <v>7</v>
      </c>
      <c r="J4321">
        <f>ABS(D4321-D4322)</f>
        <v>1</v>
      </c>
      <c r="K4321">
        <f>AVERAGE(D4321:D4325)</f>
        <v>30</v>
      </c>
      <c r="L4321">
        <f>AVERAGE(D4321:D4340)</f>
        <v>30</v>
      </c>
      <c r="M4321">
        <f>K4321-L4321</f>
        <v>0</v>
      </c>
      <c r="N4321" t="str">
        <f>IF(K4321&gt;L4321,"HIGH ZONE BIAS",IF(K4321&lt;L4321,"LOW ZONE BIAS","EQUILIBRIUM"))</f>
        <v>EQUILIBRIUM</v>
      </c>
    </row>
    <row r="4322">
      <c r="A4322">
        <v>23249</v>
      </c>
      <c r="B4322" t="str">
        <v>2023-05-27</v>
      </c>
      <c r="C4322" t="str">
        <v>Evening</v>
      </c>
      <c r="D4322">
        <v>31</v>
      </c>
      <c r="E4322" t="str">
        <f>IF(MOD(D4322,2)=0,"EVEN","ODD")</f>
        <v>ODD</v>
      </c>
      <c r="F4322" t="str">
        <f>IF(D4322&lt;=18,"LOW (1-18)","HIGH (19-36)")</f>
        <v>HIGH (19-36)</v>
      </c>
      <c r="G4322">
        <f>INT((D4322-1)/6)+1</f>
        <v>6</v>
      </c>
      <c r="H4322">
        <f>MOD(D4322-1,6)+1</f>
        <v>1</v>
      </c>
      <c r="I4322">
        <f>37-D4322</f>
        <v>6</v>
      </c>
      <c r="J4322">
        <f>ABS(D4322-D4323)</f>
        <v>7</v>
      </c>
      <c r="K4322">
        <f>AVERAGE(D4322:D4326)</f>
        <v>31</v>
      </c>
      <c r="L4322">
        <f>AVERAGE(D4322:D4341)</f>
        <v>31</v>
      </c>
      <c r="M4322">
        <f>K4322-L4322</f>
        <v>0</v>
      </c>
      <c r="N4322" t="str">
        <f>IF(K4322&gt;L4322,"HIGH ZONE BIAS",IF(K4322&lt;L4322,"LOW ZONE BIAS","EQUILIBRIUM"))</f>
        <v>EQUILIBRIUM</v>
      </c>
    </row>
    <row r="4323">
      <c r="A4323">
        <v>23248</v>
      </c>
      <c r="B4323" t="str">
        <v>2023-05-27</v>
      </c>
      <c r="C4323" t="str">
        <v>Afternoon</v>
      </c>
      <c r="D4323">
        <v>24</v>
      </c>
      <c r="E4323" t="str">
        <f>IF(MOD(D4323,2)=0,"EVEN","ODD")</f>
        <v>EVEN</v>
      </c>
      <c r="F4323" t="str">
        <f>IF(D4323&lt;=18,"LOW (1-18)","HIGH (19-36)")</f>
        <v>HIGH (19-36)</v>
      </c>
      <c r="G4323">
        <f>INT((D4323-1)/6)+1</f>
        <v>4</v>
      </c>
      <c r="H4323">
        <f>MOD(D4323-1,6)+1</f>
        <v>6</v>
      </c>
      <c r="I4323">
        <f>37-D4323</f>
        <v>13</v>
      </c>
      <c r="J4323">
        <f>ABS(D4323-D4324)</f>
        <v>16</v>
      </c>
      <c r="K4323">
        <f>AVERAGE(D4323:D4327)</f>
        <v>24</v>
      </c>
      <c r="L4323">
        <f>AVERAGE(D4323:D4342)</f>
        <v>24</v>
      </c>
      <c r="M4323">
        <f>K4323-L4323</f>
        <v>0</v>
      </c>
      <c r="N4323" t="str">
        <f>IF(K4323&gt;L4323,"HIGH ZONE BIAS",IF(K4323&lt;L4323,"LOW ZONE BIAS","EQUILIBRIUM"))</f>
        <v>EQUILIBRIUM</v>
      </c>
    </row>
    <row r="4324">
      <c r="A4324">
        <v>23247</v>
      </c>
      <c r="B4324" t="str">
        <v>2023-05-27</v>
      </c>
      <c r="C4324" t="str">
        <v>Midday</v>
      </c>
      <c r="D4324">
        <v>8</v>
      </c>
      <c r="E4324" t="str">
        <f>IF(MOD(D4324,2)=0,"EVEN","ODD")</f>
        <v>EVEN</v>
      </c>
      <c r="F4324" t="str">
        <f>IF(D4324&lt;=18,"LOW (1-18)","HIGH (19-36)")</f>
        <v>LOW (1-18)</v>
      </c>
      <c r="G4324">
        <f>INT((D4324-1)/6)+1</f>
        <v>2</v>
      </c>
      <c r="H4324">
        <f>MOD(D4324-1,6)+1</f>
        <v>2</v>
      </c>
      <c r="I4324">
        <f>37-D4324</f>
        <v>29</v>
      </c>
      <c r="J4324">
        <f>ABS(D4324-D4325)</f>
        <v>3</v>
      </c>
      <c r="K4324">
        <f>AVERAGE(D4324:D4328)</f>
        <v>8</v>
      </c>
      <c r="L4324">
        <f>AVERAGE(D4324:D4343)</f>
        <v>8</v>
      </c>
      <c r="M4324">
        <f>K4324-L4324</f>
        <v>0</v>
      </c>
      <c r="N4324" t="str">
        <f>IF(K4324&gt;L4324,"HIGH ZONE BIAS",IF(K4324&lt;L4324,"LOW ZONE BIAS","EQUILIBRIUM"))</f>
        <v>EQUILIBRIUM</v>
      </c>
    </row>
    <row r="4325">
      <c r="A4325">
        <v>23246</v>
      </c>
      <c r="B4325" t="str">
        <v>2023-05-27</v>
      </c>
      <c r="C4325" t="str">
        <v>Morning</v>
      </c>
      <c r="D4325">
        <v>11</v>
      </c>
      <c r="E4325" t="str">
        <f>IF(MOD(D4325,2)=0,"EVEN","ODD")</f>
        <v>ODD</v>
      </c>
      <c r="F4325" t="str">
        <f>IF(D4325&lt;=18,"LOW (1-18)","HIGH (19-36)")</f>
        <v>LOW (1-18)</v>
      </c>
      <c r="G4325">
        <f>INT((D4325-1)/6)+1</f>
        <v>2</v>
      </c>
      <c r="H4325">
        <f>MOD(D4325-1,6)+1</f>
        <v>5</v>
      </c>
      <c r="I4325">
        <f>37-D4325</f>
        <v>26</v>
      </c>
      <c r="J4325">
        <f>ABS(D4325-D4326)</f>
        <v>0</v>
      </c>
      <c r="K4325">
        <f>AVERAGE(D4325:D4329)</f>
        <v>11</v>
      </c>
      <c r="L4325">
        <f>AVERAGE(D4325:D4344)</f>
        <v>11</v>
      </c>
      <c r="M4325">
        <f>K4325-L4325</f>
        <v>0</v>
      </c>
      <c r="N4325" t="str">
        <f>IF(K4325&gt;L4325,"HIGH ZONE BIAS",IF(K4325&lt;L4325,"LOW ZONE BIAS","EQUILIBRIUM"))</f>
        <v>EQUILIBRIUM</v>
      </c>
    </row>
    <row r="4326">
      <c r="A4326">
        <v>23245</v>
      </c>
      <c r="B4326" t="str">
        <v>2023-05-26</v>
      </c>
      <c r="C4326" t="str">
        <v>Evening</v>
      </c>
      <c r="D4326">
        <v>11</v>
      </c>
      <c r="E4326" t="str">
        <f>IF(MOD(D4326,2)=0,"EVEN","ODD")</f>
        <v>ODD</v>
      </c>
      <c r="F4326" t="str">
        <f>IF(D4326&lt;=18,"LOW (1-18)","HIGH (19-36)")</f>
        <v>LOW (1-18)</v>
      </c>
      <c r="G4326">
        <f>INT((D4326-1)/6)+1</f>
        <v>2</v>
      </c>
      <c r="H4326">
        <f>MOD(D4326-1,6)+1</f>
        <v>5</v>
      </c>
      <c r="I4326">
        <f>37-D4326</f>
        <v>26</v>
      </c>
      <c r="J4326">
        <f>ABS(D4326-D4327)</f>
        <v>8</v>
      </c>
      <c r="K4326">
        <f>AVERAGE(D4326:D4330)</f>
        <v>11</v>
      </c>
      <c r="L4326">
        <f>AVERAGE(D4326:D4345)</f>
        <v>11</v>
      </c>
      <c r="M4326">
        <f>K4326-L4326</f>
        <v>0</v>
      </c>
      <c r="N4326" t="str">
        <f>IF(K4326&gt;L4326,"HIGH ZONE BIAS",IF(K4326&lt;L4326,"LOW ZONE BIAS","EQUILIBRIUM"))</f>
        <v>EQUILIBRIUM</v>
      </c>
    </row>
    <row r="4327">
      <c r="A4327">
        <v>23244</v>
      </c>
      <c r="B4327" t="str">
        <v>2023-05-26</v>
      </c>
      <c r="C4327" t="str">
        <v>Afternoon</v>
      </c>
      <c r="D4327">
        <v>3</v>
      </c>
      <c r="E4327" t="str">
        <f>IF(MOD(D4327,2)=0,"EVEN","ODD")</f>
        <v>ODD</v>
      </c>
      <c r="F4327" t="str">
        <f>IF(D4327&lt;=18,"LOW (1-18)","HIGH (19-36)")</f>
        <v>LOW (1-18)</v>
      </c>
      <c r="G4327">
        <f>INT((D4327-1)/6)+1</f>
        <v>1</v>
      </c>
      <c r="H4327">
        <f>MOD(D4327-1,6)+1</f>
        <v>3</v>
      </c>
      <c r="I4327">
        <f>37-D4327</f>
        <v>34</v>
      </c>
      <c r="J4327">
        <f>ABS(D4327-D4328)</f>
        <v>23</v>
      </c>
      <c r="K4327">
        <f>AVERAGE(D4327:D4331)</f>
        <v>3</v>
      </c>
      <c r="L4327">
        <f>AVERAGE(D4327:D4346)</f>
        <v>3</v>
      </c>
      <c r="M4327">
        <f>K4327-L4327</f>
        <v>0</v>
      </c>
      <c r="N4327" t="str">
        <f>IF(K4327&gt;L4327,"HIGH ZONE BIAS",IF(K4327&lt;L4327,"LOW ZONE BIAS","EQUILIBRIUM"))</f>
        <v>EQUILIBRIUM</v>
      </c>
    </row>
    <row r="4328">
      <c r="A4328">
        <v>23243</v>
      </c>
      <c r="B4328" t="str">
        <v>2023-05-26</v>
      </c>
      <c r="C4328" t="str">
        <v>Midday</v>
      </c>
      <c r="D4328">
        <v>26</v>
      </c>
      <c r="E4328" t="str">
        <f>IF(MOD(D4328,2)=0,"EVEN","ODD")</f>
        <v>EVEN</v>
      </c>
      <c r="F4328" t="str">
        <f>IF(D4328&lt;=18,"LOW (1-18)","HIGH (19-36)")</f>
        <v>HIGH (19-36)</v>
      </c>
      <c r="G4328">
        <f>INT((D4328-1)/6)+1</f>
        <v>5</v>
      </c>
      <c r="H4328">
        <f>MOD(D4328-1,6)+1</f>
        <v>2</v>
      </c>
      <c r="I4328">
        <f>37-D4328</f>
        <v>11</v>
      </c>
      <c r="J4328">
        <f>ABS(D4328-D4329)</f>
        <v>14</v>
      </c>
      <c r="K4328">
        <f>AVERAGE(D4328:D4332)</f>
        <v>26</v>
      </c>
      <c r="L4328">
        <f>AVERAGE(D4328:D4347)</f>
        <v>26</v>
      </c>
      <c r="M4328">
        <f>K4328-L4328</f>
        <v>0</v>
      </c>
      <c r="N4328" t="str">
        <f>IF(K4328&gt;L4328,"HIGH ZONE BIAS",IF(K4328&lt;L4328,"LOW ZONE BIAS","EQUILIBRIUM"))</f>
        <v>EQUILIBRIUM</v>
      </c>
    </row>
    <row r="4329">
      <c r="A4329">
        <v>23242</v>
      </c>
      <c r="B4329" t="str">
        <v>2023-05-26</v>
      </c>
      <c r="C4329" t="str">
        <v>Morning</v>
      </c>
      <c r="D4329">
        <v>12</v>
      </c>
      <c r="E4329" t="str">
        <f>IF(MOD(D4329,2)=0,"EVEN","ODD")</f>
        <v>EVEN</v>
      </c>
      <c r="F4329" t="str">
        <f>IF(D4329&lt;=18,"LOW (1-18)","HIGH (19-36)")</f>
        <v>LOW (1-18)</v>
      </c>
      <c r="G4329">
        <f>INT((D4329-1)/6)+1</f>
        <v>2</v>
      </c>
      <c r="H4329">
        <f>MOD(D4329-1,6)+1</f>
        <v>6</v>
      </c>
      <c r="I4329">
        <f>37-D4329</f>
        <v>25</v>
      </c>
      <c r="J4329">
        <f>ABS(D4329-D4330)</f>
        <v>15</v>
      </c>
      <c r="K4329">
        <f>AVERAGE(D4329:D4333)</f>
        <v>12</v>
      </c>
      <c r="L4329">
        <f>AVERAGE(D4329:D4348)</f>
        <v>12</v>
      </c>
      <c r="M4329">
        <f>K4329-L4329</f>
        <v>0</v>
      </c>
      <c r="N4329" t="str">
        <f>IF(K4329&gt;L4329,"HIGH ZONE BIAS",IF(K4329&lt;L4329,"LOW ZONE BIAS","EQUILIBRIUM"))</f>
        <v>EQUILIBRIUM</v>
      </c>
    </row>
    <row r="4330">
      <c r="A4330">
        <v>23241</v>
      </c>
      <c r="B4330" t="str">
        <v>2023-05-25</v>
      </c>
      <c r="C4330" t="str">
        <v>Evening</v>
      </c>
      <c r="D4330">
        <v>27</v>
      </c>
      <c r="E4330" t="str">
        <f>IF(MOD(D4330,2)=0,"EVEN","ODD")</f>
        <v>ODD</v>
      </c>
      <c r="F4330" t="str">
        <f>IF(D4330&lt;=18,"LOW (1-18)","HIGH (19-36)")</f>
        <v>HIGH (19-36)</v>
      </c>
      <c r="G4330">
        <f>INT((D4330-1)/6)+1</f>
        <v>5</v>
      </c>
      <c r="H4330">
        <f>MOD(D4330-1,6)+1</f>
        <v>3</v>
      </c>
      <c r="I4330">
        <f>37-D4330</f>
        <v>10</v>
      </c>
      <c r="J4330">
        <f>ABS(D4330-D4331)</f>
        <v>18</v>
      </c>
      <c r="K4330">
        <f>AVERAGE(D4330:D4334)</f>
        <v>27</v>
      </c>
      <c r="L4330">
        <f>AVERAGE(D4330:D4349)</f>
        <v>27</v>
      </c>
      <c r="M4330">
        <f>K4330-L4330</f>
        <v>0</v>
      </c>
      <c r="N4330" t="str">
        <f>IF(K4330&gt;L4330,"HIGH ZONE BIAS",IF(K4330&lt;L4330,"LOW ZONE BIAS","EQUILIBRIUM"))</f>
        <v>EQUILIBRIUM</v>
      </c>
    </row>
    <row r="4331">
      <c r="A4331">
        <v>23240</v>
      </c>
      <c r="B4331" t="str">
        <v>2023-05-25</v>
      </c>
      <c r="C4331" t="str">
        <v>Afternoon</v>
      </c>
      <c r="D4331">
        <v>9</v>
      </c>
      <c r="E4331" t="str">
        <f>IF(MOD(D4331,2)=0,"EVEN","ODD")</f>
        <v>ODD</v>
      </c>
      <c r="F4331" t="str">
        <f>IF(D4331&lt;=18,"LOW (1-18)","HIGH (19-36)")</f>
        <v>LOW (1-18)</v>
      </c>
      <c r="G4331">
        <f>INT((D4331-1)/6)+1</f>
        <v>2</v>
      </c>
      <c r="H4331">
        <f>MOD(D4331-1,6)+1</f>
        <v>3</v>
      </c>
      <c r="I4331">
        <f>37-D4331</f>
        <v>28</v>
      </c>
      <c r="J4331">
        <f>ABS(D4331-D4332)</f>
        <v>18</v>
      </c>
      <c r="K4331">
        <f>AVERAGE(D4331:D4335)</f>
        <v>9</v>
      </c>
      <c r="L4331">
        <f>AVERAGE(D4331:D4350)</f>
        <v>9</v>
      </c>
      <c r="M4331">
        <f>K4331-L4331</f>
        <v>0</v>
      </c>
      <c r="N4331" t="str">
        <f>IF(K4331&gt;L4331,"HIGH ZONE BIAS",IF(K4331&lt;L4331,"LOW ZONE BIAS","EQUILIBRIUM"))</f>
        <v>EQUILIBRIUM</v>
      </c>
    </row>
    <row r="4332">
      <c r="A4332">
        <v>23239</v>
      </c>
      <c r="B4332" t="str">
        <v>2023-05-25</v>
      </c>
      <c r="C4332" t="str">
        <v>Midday</v>
      </c>
      <c r="D4332">
        <v>27</v>
      </c>
      <c r="E4332" t="str">
        <f>IF(MOD(D4332,2)=0,"EVEN","ODD")</f>
        <v>ODD</v>
      </c>
      <c r="F4332" t="str">
        <f>IF(D4332&lt;=18,"LOW (1-18)","HIGH (19-36)")</f>
        <v>HIGH (19-36)</v>
      </c>
      <c r="G4332">
        <f>INT((D4332-1)/6)+1</f>
        <v>5</v>
      </c>
      <c r="H4332">
        <f>MOD(D4332-1,6)+1</f>
        <v>3</v>
      </c>
      <c r="I4332">
        <f>37-D4332</f>
        <v>10</v>
      </c>
      <c r="J4332">
        <f>ABS(D4332-D4333)</f>
        <v>0</v>
      </c>
      <c r="K4332">
        <f>AVERAGE(D4332:D4336)</f>
        <v>27</v>
      </c>
      <c r="L4332">
        <f>AVERAGE(D4332:D4351)</f>
        <v>27</v>
      </c>
      <c r="M4332">
        <f>K4332-L4332</f>
        <v>0</v>
      </c>
      <c r="N4332" t="str">
        <f>IF(K4332&gt;L4332,"HIGH ZONE BIAS",IF(K4332&lt;L4332,"LOW ZONE BIAS","EQUILIBRIUM"))</f>
        <v>EQUILIBRIUM</v>
      </c>
    </row>
    <row r="4333">
      <c r="A4333">
        <v>23238</v>
      </c>
      <c r="B4333" t="str">
        <v>2023-05-25</v>
      </c>
      <c r="C4333" t="str">
        <v>Morning</v>
      </c>
      <c r="D4333">
        <v>27</v>
      </c>
      <c r="E4333" t="str">
        <f>IF(MOD(D4333,2)=0,"EVEN","ODD")</f>
        <v>ODD</v>
      </c>
      <c r="F4333" t="str">
        <f>IF(D4333&lt;=18,"LOW (1-18)","HIGH (19-36)")</f>
        <v>HIGH (19-36)</v>
      </c>
      <c r="G4333">
        <f>INT((D4333-1)/6)+1</f>
        <v>5</v>
      </c>
      <c r="H4333">
        <f>MOD(D4333-1,6)+1</f>
        <v>3</v>
      </c>
      <c r="I4333">
        <f>37-D4333</f>
        <v>10</v>
      </c>
      <c r="J4333">
        <f>ABS(D4333-D4334)</f>
        <v>6</v>
      </c>
      <c r="K4333">
        <f>AVERAGE(D4333:D4337)</f>
        <v>27</v>
      </c>
      <c r="L4333">
        <f>AVERAGE(D4333:D4352)</f>
        <v>27</v>
      </c>
      <c r="M4333">
        <f>K4333-L4333</f>
        <v>0</v>
      </c>
      <c r="N4333" t="str">
        <f>IF(K4333&gt;L4333,"HIGH ZONE BIAS",IF(K4333&lt;L4333,"LOW ZONE BIAS","EQUILIBRIUM"))</f>
        <v>EQUILIBRIUM</v>
      </c>
    </row>
    <row r="4334">
      <c r="A4334">
        <v>23237</v>
      </c>
      <c r="B4334" t="str">
        <v>2023-05-24</v>
      </c>
      <c r="C4334" t="str">
        <v>Evening</v>
      </c>
      <c r="D4334">
        <v>21</v>
      </c>
      <c r="E4334" t="str">
        <f>IF(MOD(D4334,2)=0,"EVEN","ODD")</f>
        <v>ODD</v>
      </c>
      <c r="F4334" t="str">
        <f>IF(D4334&lt;=18,"LOW (1-18)","HIGH (19-36)")</f>
        <v>HIGH (19-36)</v>
      </c>
      <c r="G4334">
        <f>INT((D4334-1)/6)+1</f>
        <v>4</v>
      </c>
      <c r="H4334">
        <f>MOD(D4334-1,6)+1</f>
        <v>3</v>
      </c>
      <c r="I4334">
        <f>37-D4334</f>
        <v>16</v>
      </c>
      <c r="J4334">
        <f>ABS(D4334-D4335)</f>
        <v>16</v>
      </c>
      <c r="K4334">
        <f>AVERAGE(D4334:D4338)</f>
        <v>21</v>
      </c>
      <c r="L4334">
        <f>AVERAGE(D4334:D4353)</f>
        <v>21</v>
      </c>
      <c r="M4334">
        <f>K4334-L4334</f>
        <v>0</v>
      </c>
      <c r="N4334" t="str">
        <f>IF(K4334&gt;L4334,"HIGH ZONE BIAS",IF(K4334&lt;L4334,"LOW ZONE BIAS","EQUILIBRIUM"))</f>
        <v>EQUILIBRIUM</v>
      </c>
    </row>
    <row r="4335">
      <c r="A4335">
        <v>23236</v>
      </c>
      <c r="B4335" t="str">
        <v>2023-05-24</v>
      </c>
      <c r="C4335" t="str">
        <v>Afternoon</v>
      </c>
      <c r="D4335">
        <v>5</v>
      </c>
      <c r="E4335" t="str">
        <f>IF(MOD(D4335,2)=0,"EVEN","ODD")</f>
        <v>ODD</v>
      </c>
      <c r="F4335" t="str">
        <f>IF(D4335&lt;=18,"LOW (1-18)","HIGH (19-36)")</f>
        <v>LOW (1-18)</v>
      </c>
      <c r="G4335">
        <f>INT((D4335-1)/6)+1</f>
        <v>1</v>
      </c>
      <c r="H4335">
        <f>MOD(D4335-1,6)+1</f>
        <v>5</v>
      </c>
      <c r="I4335">
        <f>37-D4335</f>
        <v>32</v>
      </c>
      <c r="J4335">
        <f>ABS(D4335-D4336)</f>
        <v>27</v>
      </c>
      <c r="K4335">
        <f>AVERAGE(D4335:D4339)</f>
        <v>5</v>
      </c>
      <c r="L4335">
        <f>AVERAGE(D4335:D4354)</f>
        <v>5</v>
      </c>
      <c r="M4335">
        <f>K4335-L4335</f>
        <v>0</v>
      </c>
      <c r="N4335" t="str">
        <f>IF(K4335&gt;L4335,"HIGH ZONE BIAS",IF(K4335&lt;L4335,"LOW ZONE BIAS","EQUILIBRIUM"))</f>
        <v>EQUILIBRIUM</v>
      </c>
    </row>
    <row r="4336">
      <c r="A4336">
        <v>23235</v>
      </c>
      <c r="B4336" t="str">
        <v>2023-05-24</v>
      </c>
      <c r="C4336" t="str">
        <v>Midday</v>
      </c>
      <c r="D4336">
        <v>32</v>
      </c>
      <c r="E4336" t="str">
        <f>IF(MOD(D4336,2)=0,"EVEN","ODD")</f>
        <v>EVEN</v>
      </c>
      <c r="F4336" t="str">
        <f>IF(D4336&lt;=18,"LOW (1-18)","HIGH (19-36)")</f>
        <v>HIGH (19-36)</v>
      </c>
      <c r="G4336">
        <f>INT((D4336-1)/6)+1</f>
        <v>6</v>
      </c>
      <c r="H4336">
        <f>MOD(D4336-1,6)+1</f>
        <v>2</v>
      </c>
      <c r="I4336">
        <f>37-D4336</f>
        <v>5</v>
      </c>
      <c r="J4336">
        <f>ABS(D4336-D4337)</f>
        <v>19</v>
      </c>
      <c r="K4336">
        <f>AVERAGE(D4336:D4340)</f>
        <v>32</v>
      </c>
      <c r="L4336">
        <f>AVERAGE(D4336:D4355)</f>
        <v>32</v>
      </c>
      <c r="M4336">
        <f>K4336-L4336</f>
        <v>0</v>
      </c>
      <c r="N4336" t="str">
        <f>IF(K4336&gt;L4336,"HIGH ZONE BIAS",IF(K4336&lt;L4336,"LOW ZONE BIAS","EQUILIBRIUM"))</f>
        <v>EQUILIBRIUM</v>
      </c>
    </row>
    <row r="4337">
      <c r="A4337">
        <v>23234</v>
      </c>
      <c r="B4337" t="str">
        <v>2023-05-24</v>
      </c>
      <c r="C4337" t="str">
        <v>Morning</v>
      </c>
      <c r="D4337">
        <v>13</v>
      </c>
      <c r="E4337" t="str">
        <f>IF(MOD(D4337,2)=0,"EVEN","ODD")</f>
        <v>ODD</v>
      </c>
      <c r="F4337" t="str">
        <f>IF(D4337&lt;=18,"LOW (1-18)","HIGH (19-36)")</f>
        <v>LOW (1-18)</v>
      </c>
      <c r="G4337">
        <f>INT((D4337-1)/6)+1</f>
        <v>3</v>
      </c>
      <c r="H4337">
        <f>MOD(D4337-1,6)+1</f>
        <v>1</v>
      </c>
      <c r="I4337">
        <f>37-D4337</f>
        <v>24</v>
      </c>
      <c r="J4337">
        <f>ABS(D4337-D4338)</f>
        <v>2</v>
      </c>
      <c r="K4337">
        <f>AVERAGE(D4337:D4341)</f>
        <v>13</v>
      </c>
      <c r="L4337">
        <f>AVERAGE(D4337:D4356)</f>
        <v>13</v>
      </c>
      <c r="M4337">
        <f>K4337-L4337</f>
        <v>0</v>
      </c>
      <c r="N4337" t="str">
        <f>IF(K4337&gt;L4337,"HIGH ZONE BIAS",IF(K4337&lt;L4337,"LOW ZONE BIAS","EQUILIBRIUM"))</f>
        <v>EQUILIBRIUM</v>
      </c>
    </row>
    <row r="4338">
      <c r="A4338">
        <v>23233</v>
      </c>
      <c r="B4338" t="str">
        <v>2023-05-23</v>
      </c>
      <c r="C4338" t="str">
        <v>Evening</v>
      </c>
      <c r="D4338">
        <v>11</v>
      </c>
      <c r="E4338" t="str">
        <f>IF(MOD(D4338,2)=0,"EVEN","ODD")</f>
        <v>ODD</v>
      </c>
      <c r="F4338" t="str">
        <f>IF(D4338&lt;=18,"LOW (1-18)","HIGH (19-36)")</f>
        <v>LOW (1-18)</v>
      </c>
      <c r="G4338">
        <f>INT((D4338-1)/6)+1</f>
        <v>2</v>
      </c>
      <c r="H4338">
        <f>MOD(D4338-1,6)+1</f>
        <v>5</v>
      </c>
      <c r="I4338">
        <f>37-D4338</f>
        <v>26</v>
      </c>
      <c r="J4338">
        <f>ABS(D4338-D4339)</f>
        <v>15</v>
      </c>
      <c r="K4338">
        <f>AVERAGE(D4338:D4342)</f>
        <v>11</v>
      </c>
      <c r="L4338">
        <f>AVERAGE(D4338:D4357)</f>
        <v>11</v>
      </c>
      <c r="M4338">
        <f>K4338-L4338</f>
        <v>0</v>
      </c>
      <c r="N4338" t="str">
        <f>IF(K4338&gt;L4338,"HIGH ZONE BIAS",IF(K4338&lt;L4338,"LOW ZONE BIAS","EQUILIBRIUM"))</f>
        <v>EQUILIBRIUM</v>
      </c>
    </row>
    <row r="4339">
      <c r="A4339">
        <v>23232</v>
      </c>
      <c r="B4339" t="str">
        <v>2023-05-23</v>
      </c>
      <c r="C4339" t="str">
        <v>Afternoon</v>
      </c>
      <c r="D4339">
        <v>26</v>
      </c>
      <c r="E4339" t="str">
        <f>IF(MOD(D4339,2)=0,"EVEN","ODD")</f>
        <v>EVEN</v>
      </c>
      <c r="F4339" t="str">
        <f>IF(D4339&lt;=18,"LOW (1-18)","HIGH (19-36)")</f>
        <v>HIGH (19-36)</v>
      </c>
      <c r="G4339">
        <f>INT((D4339-1)/6)+1</f>
        <v>5</v>
      </c>
      <c r="H4339">
        <f>MOD(D4339-1,6)+1</f>
        <v>2</v>
      </c>
      <c r="I4339">
        <f>37-D4339</f>
        <v>11</v>
      </c>
      <c r="J4339">
        <f>ABS(D4339-D4340)</f>
        <v>1</v>
      </c>
      <c r="K4339">
        <f>AVERAGE(D4339:D4343)</f>
        <v>26</v>
      </c>
      <c r="L4339">
        <f>AVERAGE(D4339:D4358)</f>
        <v>26</v>
      </c>
      <c r="M4339">
        <f>K4339-L4339</f>
        <v>0</v>
      </c>
      <c r="N4339" t="str">
        <f>IF(K4339&gt;L4339,"HIGH ZONE BIAS",IF(K4339&lt;L4339,"LOW ZONE BIAS","EQUILIBRIUM"))</f>
        <v>EQUILIBRIUM</v>
      </c>
    </row>
    <row r="4340">
      <c r="A4340">
        <v>23231</v>
      </c>
      <c r="B4340" t="str">
        <v>2023-05-23</v>
      </c>
      <c r="C4340" t="str">
        <v>Midday</v>
      </c>
      <c r="D4340">
        <v>25</v>
      </c>
      <c r="E4340" t="str">
        <f>IF(MOD(D4340,2)=0,"EVEN","ODD")</f>
        <v>ODD</v>
      </c>
      <c r="F4340" t="str">
        <f>IF(D4340&lt;=18,"LOW (1-18)","HIGH (19-36)")</f>
        <v>HIGH (19-36)</v>
      </c>
      <c r="G4340">
        <f>INT((D4340-1)/6)+1</f>
        <v>5</v>
      </c>
      <c r="H4340">
        <f>MOD(D4340-1,6)+1</f>
        <v>1</v>
      </c>
      <c r="I4340">
        <f>37-D4340</f>
        <v>12</v>
      </c>
      <c r="J4340">
        <f>ABS(D4340-D4341)</f>
        <v>9</v>
      </c>
      <c r="K4340">
        <f>AVERAGE(D4340:D4344)</f>
        <v>25</v>
      </c>
      <c r="L4340">
        <f>AVERAGE(D4340:D4359)</f>
        <v>25</v>
      </c>
      <c r="M4340">
        <f>K4340-L4340</f>
        <v>0</v>
      </c>
      <c r="N4340" t="str">
        <f>IF(K4340&gt;L4340,"HIGH ZONE BIAS",IF(K4340&lt;L4340,"LOW ZONE BIAS","EQUILIBRIUM"))</f>
        <v>EQUILIBRIUM</v>
      </c>
    </row>
    <row r="4341">
      <c r="A4341">
        <v>23230</v>
      </c>
      <c r="B4341" t="str">
        <v>2023-05-23</v>
      </c>
      <c r="C4341" t="str">
        <v>Morning</v>
      </c>
      <c r="D4341">
        <v>34</v>
      </c>
      <c r="E4341" t="str">
        <f>IF(MOD(D4341,2)=0,"EVEN","ODD")</f>
        <v>EVEN</v>
      </c>
      <c r="F4341" t="str">
        <f>IF(D4341&lt;=18,"LOW (1-18)","HIGH (19-36)")</f>
        <v>HIGH (19-36)</v>
      </c>
      <c r="G4341">
        <f>INT((D4341-1)/6)+1</f>
        <v>6</v>
      </c>
      <c r="H4341">
        <f>MOD(D4341-1,6)+1</f>
        <v>4</v>
      </c>
      <c r="I4341">
        <f>37-D4341</f>
        <v>3</v>
      </c>
      <c r="J4341">
        <f>ABS(D4341-D4342)</f>
        <v>9</v>
      </c>
      <c r="K4341">
        <f>AVERAGE(D4341:D4345)</f>
        <v>34</v>
      </c>
      <c r="L4341">
        <f>AVERAGE(D4341:D4360)</f>
        <v>34</v>
      </c>
      <c r="M4341">
        <f>K4341-L4341</f>
        <v>0</v>
      </c>
      <c r="N4341" t="str">
        <f>IF(K4341&gt;L4341,"HIGH ZONE BIAS",IF(K4341&lt;L4341,"LOW ZONE BIAS","EQUILIBRIUM"))</f>
        <v>EQUILIBRIUM</v>
      </c>
    </row>
    <row r="4342">
      <c r="A4342">
        <v>23229</v>
      </c>
      <c r="B4342" t="str">
        <v>2023-05-22</v>
      </c>
      <c r="C4342" t="str">
        <v>Evening</v>
      </c>
      <c r="D4342">
        <v>25</v>
      </c>
      <c r="E4342" t="str">
        <f>IF(MOD(D4342,2)=0,"EVEN","ODD")</f>
        <v>ODD</v>
      </c>
      <c r="F4342" t="str">
        <f>IF(D4342&lt;=18,"LOW (1-18)","HIGH (19-36)")</f>
        <v>HIGH (19-36)</v>
      </c>
      <c r="G4342">
        <f>INT((D4342-1)/6)+1</f>
        <v>5</v>
      </c>
      <c r="H4342">
        <f>MOD(D4342-1,6)+1</f>
        <v>1</v>
      </c>
      <c r="I4342">
        <f>37-D4342</f>
        <v>12</v>
      </c>
      <c r="J4342">
        <f>ABS(D4342-D4343)</f>
        <v>10</v>
      </c>
      <c r="K4342">
        <f>AVERAGE(D4342:D4346)</f>
        <v>25</v>
      </c>
      <c r="L4342">
        <f>AVERAGE(D4342:D4361)</f>
        <v>25</v>
      </c>
      <c r="M4342">
        <f>K4342-L4342</f>
        <v>0</v>
      </c>
      <c r="N4342" t="str">
        <f>IF(K4342&gt;L4342,"HIGH ZONE BIAS",IF(K4342&lt;L4342,"LOW ZONE BIAS","EQUILIBRIUM"))</f>
        <v>EQUILIBRIUM</v>
      </c>
    </row>
    <row r="4343">
      <c r="A4343">
        <v>23228</v>
      </c>
      <c r="B4343" t="str">
        <v>2023-05-22</v>
      </c>
      <c r="C4343" t="str">
        <v>Afternoon</v>
      </c>
      <c r="D4343">
        <v>15</v>
      </c>
      <c r="E4343" t="str">
        <f>IF(MOD(D4343,2)=0,"EVEN","ODD")</f>
        <v>ODD</v>
      </c>
      <c r="F4343" t="str">
        <f>IF(D4343&lt;=18,"LOW (1-18)","HIGH (19-36)")</f>
        <v>LOW (1-18)</v>
      </c>
      <c r="G4343">
        <f>INT((D4343-1)/6)+1</f>
        <v>3</v>
      </c>
      <c r="H4343">
        <f>MOD(D4343-1,6)+1</f>
        <v>3</v>
      </c>
      <c r="I4343">
        <f>37-D4343</f>
        <v>22</v>
      </c>
      <c r="J4343">
        <f>ABS(D4343-D4344)</f>
        <v>8</v>
      </c>
      <c r="K4343">
        <f>AVERAGE(D4343:D4347)</f>
        <v>15</v>
      </c>
      <c r="L4343">
        <f>AVERAGE(D4343:D4362)</f>
        <v>15</v>
      </c>
      <c r="M4343">
        <f>K4343-L4343</f>
        <v>0</v>
      </c>
      <c r="N4343" t="str">
        <f>IF(K4343&gt;L4343,"HIGH ZONE BIAS",IF(K4343&lt;L4343,"LOW ZONE BIAS","EQUILIBRIUM"))</f>
        <v>EQUILIBRIUM</v>
      </c>
    </row>
    <row r="4344">
      <c r="A4344">
        <v>23227</v>
      </c>
      <c r="B4344" t="str">
        <v>2023-05-22</v>
      </c>
      <c r="C4344" t="str">
        <v>Midday</v>
      </c>
      <c r="D4344">
        <v>7</v>
      </c>
      <c r="E4344" t="str">
        <f>IF(MOD(D4344,2)=0,"EVEN","ODD")</f>
        <v>ODD</v>
      </c>
      <c r="F4344" t="str">
        <f>IF(D4344&lt;=18,"LOW (1-18)","HIGH (19-36)")</f>
        <v>LOW (1-18)</v>
      </c>
      <c r="G4344">
        <f>INT((D4344-1)/6)+1</f>
        <v>2</v>
      </c>
      <c r="H4344">
        <f>MOD(D4344-1,6)+1</f>
        <v>1</v>
      </c>
      <c r="I4344">
        <f>37-D4344</f>
        <v>30</v>
      </c>
      <c r="J4344">
        <f>ABS(D4344-D4345)</f>
        <v>14</v>
      </c>
      <c r="K4344">
        <f>AVERAGE(D4344:D4348)</f>
        <v>7</v>
      </c>
      <c r="L4344">
        <f>AVERAGE(D4344:D4363)</f>
        <v>7</v>
      </c>
      <c r="M4344">
        <f>K4344-L4344</f>
        <v>0</v>
      </c>
      <c r="N4344" t="str">
        <f>IF(K4344&gt;L4344,"HIGH ZONE BIAS",IF(K4344&lt;L4344,"LOW ZONE BIAS","EQUILIBRIUM"))</f>
        <v>EQUILIBRIUM</v>
      </c>
    </row>
    <row r="4345">
      <c r="A4345">
        <v>23226</v>
      </c>
      <c r="B4345" t="str">
        <v>2023-05-22</v>
      </c>
      <c r="C4345" t="str">
        <v>Morning</v>
      </c>
      <c r="D4345">
        <v>21</v>
      </c>
      <c r="E4345" t="str">
        <f>IF(MOD(D4345,2)=0,"EVEN","ODD")</f>
        <v>ODD</v>
      </c>
      <c r="F4345" t="str">
        <f>IF(D4345&lt;=18,"LOW (1-18)","HIGH (19-36)")</f>
        <v>HIGH (19-36)</v>
      </c>
      <c r="G4345">
        <f>INT((D4345-1)/6)+1</f>
        <v>4</v>
      </c>
      <c r="H4345">
        <f>MOD(D4345-1,6)+1</f>
        <v>3</v>
      </c>
      <c r="I4345">
        <f>37-D4345</f>
        <v>16</v>
      </c>
      <c r="J4345">
        <f>ABS(D4345-D4346)</f>
        <v>3</v>
      </c>
      <c r="K4345">
        <f>AVERAGE(D4345:D4349)</f>
        <v>21</v>
      </c>
      <c r="L4345">
        <f>AVERAGE(D4345:D4364)</f>
        <v>21</v>
      </c>
      <c r="M4345">
        <f>K4345-L4345</f>
        <v>0</v>
      </c>
      <c r="N4345" t="str">
        <f>IF(K4345&gt;L4345,"HIGH ZONE BIAS",IF(K4345&lt;L4345,"LOW ZONE BIAS","EQUILIBRIUM"))</f>
        <v>EQUILIBRIUM</v>
      </c>
    </row>
    <row r="4346">
      <c r="A4346">
        <v>23225</v>
      </c>
      <c r="B4346" t="str">
        <v>2023-05-20</v>
      </c>
      <c r="C4346" t="str">
        <v>Evening</v>
      </c>
      <c r="D4346">
        <v>18</v>
      </c>
      <c r="E4346" t="str">
        <f>IF(MOD(D4346,2)=0,"EVEN","ODD")</f>
        <v>EVEN</v>
      </c>
      <c r="F4346" t="str">
        <f>IF(D4346&lt;=18,"LOW (1-18)","HIGH (19-36)")</f>
        <v>LOW (1-18)</v>
      </c>
      <c r="G4346">
        <f>INT((D4346-1)/6)+1</f>
        <v>3</v>
      </c>
      <c r="H4346">
        <f>MOD(D4346-1,6)+1</f>
        <v>6</v>
      </c>
      <c r="I4346">
        <f>37-D4346</f>
        <v>19</v>
      </c>
      <c r="J4346">
        <f>ABS(D4346-D4347)</f>
        <v>12</v>
      </c>
      <c r="K4346">
        <f>AVERAGE(D4346:D4350)</f>
        <v>18</v>
      </c>
      <c r="L4346">
        <f>AVERAGE(D4346:D4365)</f>
        <v>18</v>
      </c>
      <c r="M4346">
        <f>K4346-L4346</f>
        <v>0</v>
      </c>
      <c r="N4346" t="str">
        <f>IF(K4346&gt;L4346,"HIGH ZONE BIAS",IF(K4346&lt;L4346,"LOW ZONE BIAS","EQUILIBRIUM"))</f>
        <v>EQUILIBRIUM</v>
      </c>
    </row>
    <row r="4347">
      <c r="A4347">
        <v>23224</v>
      </c>
      <c r="B4347" t="str">
        <v>2023-05-20</v>
      </c>
      <c r="C4347" t="str">
        <v>Afternoon</v>
      </c>
      <c r="D4347">
        <v>30</v>
      </c>
      <c r="E4347" t="str">
        <f>IF(MOD(D4347,2)=0,"EVEN","ODD")</f>
        <v>EVEN</v>
      </c>
      <c r="F4347" t="str">
        <f>IF(D4347&lt;=18,"LOW (1-18)","HIGH (19-36)")</f>
        <v>HIGH (19-36)</v>
      </c>
      <c r="G4347">
        <f>INT((D4347-1)/6)+1</f>
        <v>5</v>
      </c>
      <c r="H4347">
        <f>MOD(D4347-1,6)+1</f>
        <v>6</v>
      </c>
      <c r="I4347">
        <f>37-D4347</f>
        <v>7</v>
      </c>
      <c r="J4347">
        <f>ABS(D4347-D4348)</f>
        <v>11</v>
      </c>
      <c r="K4347">
        <f>AVERAGE(D4347:D4351)</f>
        <v>30</v>
      </c>
      <c r="L4347">
        <f>AVERAGE(D4347:D4366)</f>
        <v>30</v>
      </c>
      <c r="M4347">
        <f>K4347-L4347</f>
        <v>0</v>
      </c>
      <c r="N4347" t="str">
        <f>IF(K4347&gt;L4347,"HIGH ZONE BIAS",IF(K4347&lt;L4347,"LOW ZONE BIAS","EQUILIBRIUM"))</f>
        <v>EQUILIBRIUM</v>
      </c>
    </row>
    <row r="4348">
      <c r="A4348">
        <v>23223</v>
      </c>
      <c r="B4348" t="str">
        <v>2023-05-20</v>
      </c>
      <c r="C4348" t="str">
        <v>Midday</v>
      </c>
      <c r="D4348">
        <v>19</v>
      </c>
      <c r="E4348" t="str">
        <f>IF(MOD(D4348,2)=0,"EVEN","ODD")</f>
        <v>ODD</v>
      </c>
      <c r="F4348" t="str">
        <f>IF(D4348&lt;=18,"LOW (1-18)","HIGH (19-36)")</f>
        <v>HIGH (19-36)</v>
      </c>
      <c r="G4348">
        <f>INT((D4348-1)/6)+1</f>
        <v>4</v>
      </c>
      <c r="H4348">
        <f>MOD(D4348-1,6)+1</f>
        <v>1</v>
      </c>
      <c r="I4348">
        <f>37-D4348</f>
        <v>18</v>
      </c>
      <c r="J4348">
        <f>ABS(D4348-D4349)</f>
        <v>16</v>
      </c>
      <c r="K4348">
        <f>AVERAGE(D4348:D4352)</f>
        <v>19</v>
      </c>
      <c r="L4348">
        <f>AVERAGE(D4348:D4367)</f>
        <v>19</v>
      </c>
      <c r="M4348">
        <f>K4348-L4348</f>
        <v>0</v>
      </c>
      <c r="N4348" t="str">
        <f>IF(K4348&gt;L4348,"HIGH ZONE BIAS",IF(K4348&lt;L4348,"LOW ZONE BIAS","EQUILIBRIUM"))</f>
        <v>EQUILIBRIUM</v>
      </c>
    </row>
    <row r="4349">
      <c r="A4349">
        <v>23222</v>
      </c>
      <c r="B4349" t="str">
        <v>2023-05-20</v>
      </c>
      <c r="C4349" t="str">
        <v>Morning</v>
      </c>
      <c r="D4349">
        <v>35</v>
      </c>
      <c r="E4349" t="str">
        <f>IF(MOD(D4349,2)=0,"EVEN","ODD")</f>
        <v>ODD</v>
      </c>
      <c r="F4349" t="str">
        <f>IF(D4349&lt;=18,"LOW (1-18)","HIGH (19-36)")</f>
        <v>HIGH (19-36)</v>
      </c>
      <c r="G4349">
        <f>INT((D4349-1)/6)+1</f>
        <v>6</v>
      </c>
      <c r="H4349">
        <f>MOD(D4349-1,6)+1</f>
        <v>5</v>
      </c>
      <c r="I4349">
        <f>37-D4349</f>
        <v>2</v>
      </c>
      <c r="J4349">
        <f>ABS(D4349-D4350)</f>
        <v>19</v>
      </c>
      <c r="K4349">
        <f>AVERAGE(D4349:D4353)</f>
        <v>35</v>
      </c>
      <c r="L4349">
        <f>AVERAGE(D4349:D4368)</f>
        <v>35</v>
      </c>
      <c r="M4349">
        <f>K4349-L4349</f>
        <v>0</v>
      </c>
      <c r="N4349" t="str">
        <f>IF(K4349&gt;L4349,"HIGH ZONE BIAS",IF(K4349&lt;L4349,"LOW ZONE BIAS","EQUILIBRIUM"))</f>
        <v>EQUILIBRIUM</v>
      </c>
    </row>
    <row r="4350">
      <c r="A4350">
        <v>23221</v>
      </c>
      <c r="B4350" t="str">
        <v>2023-05-19</v>
      </c>
      <c r="C4350" t="str">
        <v>Evening</v>
      </c>
      <c r="D4350">
        <v>16</v>
      </c>
      <c r="E4350" t="str">
        <f>IF(MOD(D4350,2)=0,"EVEN","ODD")</f>
        <v>EVEN</v>
      </c>
      <c r="F4350" t="str">
        <f>IF(D4350&lt;=18,"LOW (1-18)","HIGH (19-36)")</f>
        <v>LOW (1-18)</v>
      </c>
      <c r="G4350">
        <f>INT((D4350-1)/6)+1</f>
        <v>3</v>
      </c>
      <c r="H4350">
        <f>MOD(D4350-1,6)+1</f>
        <v>4</v>
      </c>
      <c r="I4350">
        <f>37-D4350</f>
        <v>21</v>
      </c>
      <c r="J4350">
        <f>ABS(D4350-D4351)</f>
        <v>1</v>
      </c>
      <c r="K4350">
        <f>AVERAGE(D4350:D4354)</f>
        <v>16</v>
      </c>
      <c r="L4350">
        <f>AVERAGE(D4350:D4369)</f>
        <v>16</v>
      </c>
      <c r="M4350">
        <f>K4350-L4350</f>
        <v>0</v>
      </c>
      <c r="N4350" t="str">
        <f>IF(K4350&gt;L4350,"HIGH ZONE BIAS",IF(K4350&lt;L4350,"LOW ZONE BIAS","EQUILIBRIUM"))</f>
        <v>EQUILIBRIUM</v>
      </c>
    </row>
    <row r="4351">
      <c r="A4351">
        <v>23220</v>
      </c>
      <c r="B4351" t="str">
        <v>2023-05-19</v>
      </c>
      <c r="C4351" t="str">
        <v>Afternoon</v>
      </c>
      <c r="D4351">
        <v>15</v>
      </c>
      <c r="E4351" t="str">
        <f>IF(MOD(D4351,2)=0,"EVEN","ODD")</f>
        <v>ODD</v>
      </c>
      <c r="F4351" t="str">
        <f>IF(D4351&lt;=18,"LOW (1-18)","HIGH (19-36)")</f>
        <v>LOW (1-18)</v>
      </c>
      <c r="G4351">
        <f>INT((D4351-1)/6)+1</f>
        <v>3</v>
      </c>
      <c r="H4351">
        <f>MOD(D4351-1,6)+1</f>
        <v>3</v>
      </c>
      <c r="I4351">
        <f>37-D4351</f>
        <v>22</v>
      </c>
      <c r="J4351">
        <f>ABS(D4351-D4352)</f>
        <v>18</v>
      </c>
      <c r="K4351">
        <f>AVERAGE(D4351:D4355)</f>
        <v>15</v>
      </c>
      <c r="L4351">
        <f>AVERAGE(D4351:D4370)</f>
        <v>15</v>
      </c>
      <c r="M4351">
        <f>K4351-L4351</f>
        <v>0</v>
      </c>
      <c r="N4351" t="str">
        <f>IF(K4351&gt;L4351,"HIGH ZONE BIAS",IF(K4351&lt;L4351,"LOW ZONE BIAS","EQUILIBRIUM"))</f>
        <v>EQUILIBRIUM</v>
      </c>
    </row>
    <row r="4352">
      <c r="A4352">
        <v>23219</v>
      </c>
      <c r="B4352" t="str">
        <v>2023-05-19</v>
      </c>
      <c r="C4352" t="str">
        <v>Midday</v>
      </c>
      <c r="D4352">
        <v>33</v>
      </c>
      <c r="E4352" t="str">
        <f>IF(MOD(D4352,2)=0,"EVEN","ODD")</f>
        <v>ODD</v>
      </c>
      <c r="F4352" t="str">
        <f>IF(D4352&lt;=18,"LOW (1-18)","HIGH (19-36)")</f>
        <v>HIGH (19-36)</v>
      </c>
      <c r="G4352">
        <f>INT((D4352-1)/6)+1</f>
        <v>6</v>
      </c>
      <c r="H4352">
        <f>MOD(D4352-1,6)+1</f>
        <v>3</v>
      </c>
      <c r="I4352">
        <f>37-D4352</f>
        <v>4</v>
      </c>
      <c r="J4352">
        <f>ABS(D4352-D4353)</f>
        <v>31</v>
      </c>
      <c r="K4352">
        <f>AVERAGE(D4352:D4356)</f>
        <v>33</v>
      </c>
      <c r="L4352">
        <f>AVERAGE(D4352:D4371)</f>
        <v>33</v>
      </c>
      <c r="M4352">
        <f>K4352-L4352</f>
        <v>0</v>
      </c>
      <c r="N4352" t="str">
        <f>IF(K4352&gt;L4352,"HIGH ZONE BIAS",IF(K4352&lt;L4352,"LOW ZONE BIAS","EQUILIBRIUM"))</f>
        <v>EQUILIBRIUM</v>
      </c>
    </row>
    <row r="4353">
      <c r="A4353">
        <v>23218</v>
      </c>
      <c r="B4353" t="str">
        <v>2023-05-19</v>
      </c>
      <c r="C4353" t="str">
        <v>Morning</v>
      </c>
      <c r="D4353">
        <v>2</v>
      </c>
      <c r="E4353" t="str">
        <f>IF(MOD(D4353,2)=0,"EVEN","ODD")</f>
        <v>EVEN</v>
      </c>
      <c r="F4353" t="str">
        <f>IF(D4353&lt;=18,"LOW (1-18)","HIGH (19-36)")</f>
        <v>LOW (1-18)</v>
      </c>
      <c r="G4353">
        <f>INT((D4353-1)/6)+1</f>
        <v>1</v>
      </c>
      <c r="H4353">
        <f>MOD(D4353-1,6)+1</f>
        <v>2</v>
      </c>
      <c r="I4353">
        <f>37-D4353</f>
        <v>35</v>
      </c>
      <c r="J4353">
        <f>ABS(D4353-D4354)</f>
        <v>23</v>
      </c>
      <c r="K4353">
        <f>AVERAGE(D4353:D4357)</f>
        <v>2</v>
      </c>
      <c r="L4353">
        <f>AVERAGE(D4353:D4372)</f>
        <v>2</v>
      </c>
      <c r="M4353">
        <f>K4353-L4353</f>
        <v>0</v>
      </c>
      <c r="N4353" t="str">
        <f>IF(K4353&gt;L4353,"HIGH ZONE BIAS",IF(K4353&lt;L4353,"LOW ZONE BIAS","EQUILIBRIUM"))</f>
        <v>EQUILIBRIUM</v>
      </c>
    </row>
    <row r="4354">
      <c r="A4354">
        <v>23217</v>
      </c>
      <c r="B4354" t="str">
        <v>2023-05-18</v>
      </c>
      <c r="C4354" t="str">
        <v>Evening</v>
      </c>
      <c r="D4354">
        <v>25</v>
      </c>
      <c r="E4354" t="str">
        <f>IF(MOD(D4354,2)=0,"EVEN","ODD")</f>
        <v>ODD</v>
      </c>
      <c r="F4354" t="str">
        <f>IF(D4354&lt;=18,"LOW (1-18)","HIGH (19-36)")</f>
        <v>HIGH (19-36)</v>
      </c>
      <c r="G4354">
        <f>INT((D4354-1)/6)+1</f>
        <v>5</v>
      </c>
      <c r="H4354">
        <f>MOD(D4354-1,6)+1</f>
        <v>1</v>
      </c>
      <c r="I4354">
        <f>37-D4354</f>
        <v>12</v>
      </c>
      <c r="J4354">
        <f>ABS(D4354-D4355)</f>
        <v>19</v>
      </c>
      <c r="K4354">
        <f>AVERAGE(D4354:D4358)</f>
        <v>25</v>
      </c>
      <c r="L4354">
        <f>AVERAGE(D4354:D4373)</f>
        <v>25</v>
      </c>
      <c r="M4354">
        <f>K4354-L4354</f>
        <v>0</v>
      </c>
      <c r="N4354" t="str">
        <f>IF(K4354&gt;L4354,"HIGH ZONE BIAS",IF(K4354&lt;L4354,"LOW ZONE BIAS","EQUILIBRIUM"))</f>
        <v>EQUILIBRIUM</v>
      </c>
    </row>
    <row r="4355">
      <c r="A4355">
        <v>23216</v>
      </c>
      <c r="B4355" t="str">
        <v>2023-05-18</v>
      </c>
      <c r="C4355" t="str">
        <v>Afternoon</v>
      </c>
      <c r="D4355">
        <v>6</v>
      </c>
      <c r="E4355" t="str">
        <f>IF(MOD(D4355,2)=0,"EVEN","ODD")</f>
        <v>EVEN</v>
      </c>
      <c r="F4355" t="str">
        <f>IF(D4355&lt;=18,"LOW (1-18)","HIGH (19-36)")</f>
        <v>LOW (1-18)</v>
      </c>
      <c r="G4355">
        <f>INT((D4355-1)/6)+1</f>
        <v>1</v>
      </c>
      <c r="H4355">
        <f>MOD(D4355-1,6)+1</f>
        <v>6</v>
      </c>
      <c r="I4355">
        <f>37-D4355</f>
        <v>31</v>
      </c>
      <c r="J4355">
        <f>ABS(D4355-D4356)</f>
        <v>3</v>
      </c>
      <c r="K4355">
        <f>AVERAGE(D4355:D4359)</f>
        <v>6</v>
      </c>
      <c r="L4355">
        <f>AVERAGE(D4355:D4374)</f>
        <v>6</v>
      </c>
      <c r="M4355">
        <f>K4355-L4355</f>
        <v>0</v>
      </c>
      <c r="N4355" t="str">
        <f>IF(K4355&gt;L4355,"HIGH ZONE BIAS",IF(K4355&lt;L4355,"LOW ZONE BIAS","EQUILIBRIUM"))</f>
        <v>EQUILIBRIUM</v>
      </c>
    </row>
    <row r="4356">
      <c r="A4356">
        <v>23215</v>
      </c>
      <c r="B4356" t="str">
        <v>2023-05-18</v>
      </c>
      <c r="C4356" t="str">
        <v>Midday</v>
      </c>
      <c r="D4356">
        <v>9</v>
      </c>
      <c r="E4356" t="str">
        <f>IF(MOD(D4356,2)=0,"EVEN","ODD")</f>
        <v>ODD</v>
      </c>
      <c r="F4356" t="str">
        <f>IF(D4356&lt;=18,"LOW (1-18)","HIGH (19-36)")</f>
        <v>LOW (1-18)</v>
      </c>
      <c r="G4356">
        <f>INT((D4356-1)/6)+1</f>
        <v>2</v>
      </c>
      <c r="H4356">
        <f>MOD(D4356-1,6)+1</f>
        <v>3</v>
      </c>
      <c r="I4356">
        <f>37-D4356</f>
        <v>28</v>
      </c>
      <c r="J4356">
        <f>ABS(D4356-D4357)</f>
        <v>26</v>
      </c>
      <c r="K4356">
        <f>AVERAGE(D4356:D4360)</f>
        <v>9</v>
      </c>
      <c r="L4356">
        <f>AVERAGE(D4356:D4375)</f>
        <v>9</v>
      </c>
      <c r="M4356">
        <f>K4356-L4356</f>
        <v>0</v>
      </c>
      <c r="N4356" t="str">
        <f>IF(K4356&gt;L4356,"HIGH ZONE BIAS",IF(K4356&lt;L4356,"LOW ZONE BIAS","EQUILIBRIUM"))</f>
        <v>EQUILIBRIUM</v>
      </c>
    </row>
    <row r="4357">
      <c r="A4357">
        <v>23214</v>
      </c>
      <c r="B4357" t="str">
        <v>2023-05-18</v>
      </c>
      <c r="C4357" t="str">
        <v>Morning</v>
      </c>
      <c r="D4357">
        <v>35</v>
      </c>
      <c r="E4357" t="str">
        <f>IF(MOD(D4357,2)=0,"EVEN","ODD")</f>
        <v>ODD</v>
      </c>
      <c r="F4357" t="str">
        <f>IF(D4357&lt;=18,"LOW (1-18)","HIGH (19-36)")</f>
        <v>HIGH (19-36)</v>
      </c>
      <c r="G4357">
        <f>INT((D4357-1)/6)+1</f>
        <v>6</v>
      </c>
      <c r="H4357">
        <f>MOD(D4357-1,6)+1</f>
        <v>5</v>
      </c>
      <c r="I4357">
        <f>37-D4357</f>
        <v>2</v>
      </c>
      <c r="J4357">
        <f>ABS(D4357-D4358)</f>
        <v>34</v>
      </c>
      <c r="K4357">
        <f>AVERAGE(D4357:D4361)</f>
        <v>35</v>
      </c>
      <c r="L4357">
        <f>AVERAGE(D4357:D4376)</f>
        <v>35</v>
      </c>
      <c r="M4357">
        <f>K4357-L4357</f>
        <v>0</v>
      </c>
      <c r="N4357" t="str">
        <f>IF(K4357&gt;L4357,"HIGH ZONE BIAS",IF(K4357&lt;L4357,"LOW ZONE BIAS","EQUILIBRIUM"))</f>
        <v>EQUILIBRIUM</v>
      </c>
    </row>
    <row r="4358">
      <c r="A4358">
        <v>23213</v>
      </c>
      <c r="B4358" t="str">
        <v>2023-05-17</v>
      </c>
      <c r="C4358" t="str">
        <v>Evening</v>
      </c>
      <c r="D4358">
        <v>1</v>
      </c>
      <c r="E4358" t="str">
        <f>IF(MOD(D4358,2)=0,"EVEN","ODD")</f>
        <v>ODD</v>
      </c>
      <c r="F4358" t="str">
        <f>IF(D4358&lt;=18,"LOW (1-18)","HIGH (19-36)")</f>
        <v>LOW (1-18)</v>
      </c>
      <c r="G4358">
        <f>INT((D4358-1)/6)+1</f>
        <v>1</v>
      </c>
      <c r="H4358">
        <f>MOD(D4358-1,6)+1</f>
        <v>1</v>
      </c>
      <c r="I4358">
        <f>37-D4358</f>
        <v>36</v>
      </c>
      <c r="J4358">
        <f>ABS(D4358-D4359)</f>
        <v>15</v>
      </c>
      <c r="K4358">
        <f>AVERAGE(D4358:D4362)</f>
        <v>1</v>
      </c>
      <c r="L4358">
        <f>AVERAGE(D4358:D4377)</f>
        <v>1</v>
      </c>
      <c r="M4358">
        <f>K4358-L4358</f>
        <v>0</v>
      </c>
      <c r="N4358" t="str">
        <f>IF(K4358&gt;L4358,"HIGH ZONE BIAS",IF(K4358&lt;L4358,"LOW ZONE BIAS","EQUILIBRIUM"))</f>
        <v>EQUILIBRIUM</v>
      </c>
    </row>
    <row r="4359">
      <c r="A4359">
        <v>23212</v>
      </c>
      <c r="B4359" t="str">
        <v>2023-05-17</v>
      </c>
      <c r="C4359" t="str">
        <v>Afternoon</v>
      </c>
      <c r="D4359">
        <v>16</v>
      </c>
      <c r="E4359" t="str">
        <f>IF(MOD(D4359,2)=0,"EVEN","ODD")</f>
        <v>EVEN</v>
      </c>
      <c r="F4359" t="str">
        <f>IF(D4359&lt;=18,"LOW (1-18)","HIGH (19-36)")</f>
        <v>LOW (1-18)</v>
      </c>
      <c r="G4359">
        <f>INT((D4359-1)/6)+1</f>
        <v>3</v>
      </c>
      <c r="H4359">
        <f>MOD(D4359-1,6)+1</f>
        <v>4</v>
      </c>
      <c r="I4359">
        <f>37-D4359</f>
        <v>21</v>
      </c>
      <c r="J4359">
        <f>ABS(D4359-D4360)</f>
        <v>15</v>
      </c>
      <c r="K4359">
        <f>AVERAGE(D4359:D4363)</f>
        <v>16</v>
      </c>
      <c r="L4359">
        <f>AVERAGE(D4359:D4378)</f>
        <v>16</v>
      </c>
      <c r="M4359">
        <f>K4359-L4359</f>
        <v>0</v>
      </c>
      <c r="N4359" t="str">
        <f>IF(K4359&gt;L4359,"HIGH ZONE BIAS",IF(K4359&lt;L4359,"LOW ZONE BIAS","EQUILIBRIUM"))</f>
        <v>EQUILIBRIUM</v>
      </c>
    </row>
    <row r="4360">
      <c r="A4360">
        <v>23211</v>
      </c>
      <c r="B4360" t="str">
        <v>2023-05-17</v>
      </c>
      <c r="C4360" t="str">
        <v>Midday</v>
      </c>
      <c r="D4360">
        <v>1</v>
      </c>
      <c r="E4360" t="str">
        <f>IF(MOD(D4360,2)=0,"EVEN","ODD")</f>
        <v>ODD</v>
      </c>
      <c r="F4360" t="str">
        <f>IF(D4360&lt;=18,"LOW (1-18)","HIGH (19-36)")</f>
        <v>LOW (1-18)</v>
      </c>
      <c r="G4360">
        <f>INT((D4360-1)/6)+1</f>
        <v>1</v>
      </c>
      <c r="H4360">
        <f>MOD(D4360-1,6)+1</f>
        <v>1</v>
      </c>
      <c r="I4360">
        <f>37-D4360</f>
        <v>36</v>
      </c>
      <c r="J4360">
        <f>ABS(D4360-D4361)</f>
        <v>31</v>
      </c>
      <c r="K4360">
        <f>AVERAGE(D4360:D4364)</f>
        <v>1</v>
      </c>
      <c r="L4360">
        <f>AVERAGE(D4360:D4379)</f>
        <v>1</v>
      </c>
      <c r="M4360">
        <f>K4360-L4360</f>
        <v>0</v>
      </c>
      <c r="N4360" t="str">
        <f>IF(K4360&gt;L4360,"HIGH ZONE BIAS",IF(K4360&lt;L4360,"LOW ZONE BIAS","EQUILIBRIUM"))</f>
        <v>EQUILIBRIUM</v>
      </c>
    </row>
    <row r="4361">
      <c r="A4361">
        <v>23210</v>
      </c>
      <c r="B4361" t="str">
        <v>2023-05-17</v>
      </c>
      <c r="C4361" t="str">
        <v>Morning</v>
      </c>
      <c r="D4361">
        <v>32</v>
      </c>
      <c r="E4361" t="str">
        <f>IF(MOD(D4361,2)=0,"EVEN","ODD")</f>
        <v>EVEN</v>
      </c>
      <c r="F4361" t="str">
        <f>IF(D4361&lt;=18,"LOW (1-18)","HIGH (19-36)")</f>
        <v>HIGH (19-36)</v>
      </c>
      <c r="G4361">
        <f>INT((D4361-1)/6)+1</f>
        <v>6</v>
      </c>
      <c r="H4361">
        <f>MOD(D4361-1,6)+1</f>
        <v>2</v>
      </c>
      <c r="I4361">
        <f>37-D4361</f>
        <v>5</v>
      </c>
      <c r="J4361">
        <f>ABS(D4361-D4362)</f>
        <v>9</v>
      </c>
      <c r="K4361">
        <f>AVERAGE(D4361:D4365)</f>
        <v>32</v>
      </c>
      <c r="L4361">
        <f>AVERAGE(D4361:D4380)</f>
        <v>32</v>
      </c>
      <c r="M4361">
        <f>K4361-L4361</f>
        <v>0</v>
      </c>
      <c r="N4361" t="str">
        <f>IF(K4361&gt;L4361,"HIGH ZONE BIAS",IF(K4361&lt;L4361,"LOW ZONE BIAS","EQUILIBRIUM"))</f>
        <v>EQUILIBRIUM</v>
      </c>
    </row>
    <row r="4362">
      <c r="A4362">
        <v>23209</v>
      </c>
      <c r="B4362" t="str">
        <v>2023-05-16</v>
      </c>
      <c r="C4362" t="str">
        <v>Evening</v>
      </c>
      <c r="D4362">
        <v>23</v>
      </c>
      <c r="E4362" t="str">
        <f>IF(MOD(D4362,2)=0,"EVEN","ODD")</f>
        <v>ODD</v>
      </c>
      <c r="F4362" t="str">
        <f>IF(D4362&lt;=18,"LOW (1-18)","HIGH (19-36)")</f>
        <v>HIGH (19-36)</v>
      </c>
      <c r="G4362">
        <f>INT((D4362-1)/6)+1</f>
        <v>4</v>
      </c>
      <c r="H4362">
        <f>MOD(D4362-1,6)+1</f>
        <v>5</v>
      </c>
      <c r="I4362">
        <f>37-D4362</f>
        <v>14</v>
      </c>
      <c r="J4362">
        <f>ABS(D4362-D4363)</f>
        <v>6</v>
      </c>
      <c r="K4362">
        <f>AVERAGE(D4362:D4366)</f>
        <v>23</v>
      </c>
      <c r="L4362">
        <f>AVERAGE(D4362:D4381)</f>
        <v>23</v>
      </c>
      <c r="M4362">
        <f>K4362-L4362</f>
        <v>0</v>
      </c>
      <c r="N4362" t="str">
        <f>IF(K4362&gt;L4362,"HIGH ZONE BIAS",IF(K4362&lt;L4362,"LOW ZONE BIAS","EQUILIBRIUM"))</f>
        <v>EQUILIBRIUM</v>
      </c>
    </row>
    <row r="4363">
      <c r="A4363">
        <v>23208</v>
      </c>
      <c r="B4363" t="str">
        <v>2023-05-16</v>
      </c>
      <c r="C4363" t="str">
        <v>Afternoon</v>
      </c>
      <c r="D4363">
        <v>29</v>
      </c>
      <c r="E4363" t="str">
        <f>IF(MOD(D4363,2)=0,"EVEN","ODD")</f>
        <v>ODD</v>
      </c>
      <c r="F4363" t="str">
        <f>IF(D4363&lt;=18,"LOW (1-18)","HIGH (19-36)")</f>
        <v>HIGH (19-36)</v>
      </c>
      <c r="G4363">
        <f>INT((D4363-1)/6)+1</f>
        <v>5</v>
      </c>
      <c r="H4363">
        <f>MOD(D4363-1,6)+1</f>
        <v>5</v>
      </c>
      <c r="I4363">
        <f>37-D4363</f>
        <v>8</v>
      </c>
      <c r="J4363">
        <f>ABS(D4363-D4364)</f>
        <v>1</v>
      </c>
      <c r="K4363">
        <f>AVERAGE(D4363:D4367)</f>
        <v>29</v>
      </c>
      <c r="L4363">
        <f>AVERAGE(D4363:D4382)</f>
        <v>29</v>
      </c>
      <c r="M4363">
        <f>K4363-L4363</f>
        <v>0</v>
      </c>
      <c r="N4363" t="str">
        <f>IF(K4363&gt;L4363,"HIGH ZONE BIAS",IF(K4363&lt;L4363,"LOW ZONE BIAS","EQUILIBRIUM"))</f>
        <v>EQUILIBRIUM</v>
      </c>
    </row>
    <row r="4364">
      <c r="A4364">
        <v>23207</v>
      </c>
      <c r="B4364" t="str">
        <v>2023-05-16</v>
      </c>
      <c r="C4364" t="str">
        <v>Midday</v>
      </c>
      <c r="D4364">
        <v>30</v>
      </c>
      <c r="E4364" t="str">
        <f>IF(MOD(D4364,2)=0,"EVEN","ODD")</f>
        <v>EVEN</v>
      </c>
      <c r="F4364" t="str">
        <f>IF(D4364&lt;=18,"LOW (1-18)","HIGH (19-36)")</f>
        <v>HIGH (19-36)</v>
      </c>
      <c r="G4364">
        <f>INT((D4364-1)/6)+1</f>
        <v>5</v>
      </c>
      <c r="H4364">
        <f>MOD(D4364-1,6)+1</f>
        <v>6</v>
      </c>
      <c r="I4364">
        <f>37-D4364</f>
        <v>7</v>
      </c>
      <c r="J4364">
        <f>ABS(D4364-D4365)</f>
        <v>2</v>
      </c>
      <c r="K4364">
        <f>AVERAGE(D4364:D4368)</f>
        <v>30</v>
      </c>
      <c r="L4364">
        <f>AVERAGE(D4364:D4383)</f>
        <v>30</v>
      </c>
      <c r="M4364">
        <f>K4364-L4364</f>
        <v>0</v>
      </c>
      <c r="N4364" t="str">
        <f>IF(K4364&gt;L4364,"HIGH ZONE BIAS",IF(K4364&lt;L4364,"LOW ZONE BIAS","EQUILIBRIUM"))</f>
        <v>EQUILIBRIUM</v>
      </c>
    </row>
    <row r="4365">
      <c r="A4365">
        <v>23206</v>
      </c>
      <c r="B4365" t="str">
        <v>2023-05-16</v>
      </c>
      <c r="C4365" t="str">
        <v>Morning</v>
      </c>
      <c r="D4365">
        <v>28</v>
      </c>
      <c r="E4365" t="str">
        <f>IF(MOD(D4365,2)=0,"EVEN","ODD")</f>
        <v>EVEN</v>
      </c>
      <c r="F4365" t="str">
        <f>IF(D4365&lt;=18,"LOW (1-18)","HIGH (19-36)")</f>
        <v>HIGH (19-36)</v>
      </c>
      <c r="G4365">
        <f>INT((D4365-1)/6)+1</f>
        <v>5</v>
      </c>
      <c r="H4365">
        <f>MOD(D4365-1,6)+1</f>
        <v>4</v>
      </c>
      <c r="I4365">
        <f>37-D4365</f>
        <v>9</v>
      </c>
      <c r="J4365">
        <f>ABS(D4365-D4366)</f>
        <v>8</v>
      </c>
      <c r="K4365">
        <f>AVERAGE(D4365:D4369)</f>
        <v>28</v>
      </c>
      <c r="L4365">
        <f>AVERAGE(D4365:D4384)</f>
        <v>28</v>
      </c>
      <c r="M4365">
        <f>K4365-L4365</f>
        <v>0</v>
      </c>
      <c r="N4365" t="str">
        <f>IF(K4365&gt;L4365,"HIGH ZONE BIAS",IF(K4365&lt;L4365,"LOW ZONE BIAS","EQUILIBRIUM"))</f>
        <v>EQUILIBRIUM</v>
      </c>
    </row>
    <row r="4366">
      <c r="A4366">
        <v>23205</v>
      </c>
      <c r="B4366" t="str">
        <v>2023-05-15</v>
      </c>
      <c r="C4366" t="str">
        <v>Evening</v>
      </c>
      <c r="D4366">
        <v>20</v>
      </c>
      <c r="E4366" t="str">
        <f>IF(MOD(D4366,2)=0,"EVEN","ODD")</f>
        <v>EVEN</v>
      </c>
      <c r="F4366" t="str">
        <f>IF(D4366&lt;=18,"LOW (1-18)","HIGH (19-36)")</f>
        <v>HIGH (19-36)</v>
      </c>
      <c r="G4366">
        <f>INT((D4366-1)/6)+1</f>
        <v>4</v>
      </c>
      <c r="H4366">
        <f>MOD(D4366-1,6)+1</f>
        <v>2</v>
      </c>
      <c r="I4366">
        <f>37-D4366</f>
        <v>17</v>
      </c>
      <c r="J4366">
        <f>ABS(D4366-D4367)</f>
        <v>18</v>
      </c>
      <c r="K4366">
        <f>AVERAGE(D4366:D4370)</f>
        <v>20</v>
      </c>
      <c r="L4366">
        <f>AVERAGE(D4366:D4385)</f>
        <v>20</v>
      </c>
      <c r="M4366">
        <f>K4366-L4366</f>
        <v>0</v>
      </c>
      <c r="N4366" t="str">
        <f>IF(K4366&gt;L4366,"HIGH ZONE BIAS",IF(K4366&lt;L4366,"LOW ZONE BIAS","EQUILIBRIUM"))</f>
        <v>EQUILIBRIUM</v>
      </c>
    </row>
    <row r="4367">
      <c r="A4367">
        <v>23204</v>
      </c>
      <c r="B4367" t="str">
        <v>2023-05-15</v>
      </c>
      <c r="C4367" t="str">
        <v>Afternoon</v>
      </c>
      <c r="D4367">
        <v>2</v>
      </c>
      <c r="E4367" t="str">
        <f>IF(MOD(D4367,2)=0,"EVEN","ODD")</f>
        <v>EVEN</v>
      </c>
      <c r="F4367" t="str">
        <f>IF(D4367&lt;=18,"LOW (1-18)","HIGH (19-36)")</f>
        <v>LOW (1-18)</v>
      </c>
      <c r="G4367">
        <f>INT((D4367-1)/6)+1</f>
        <v>1</v>
      </c>
      <c r="H4367">
        <f>MOD(D4367-1,6)+1</f>
        <v>2</v>
      </c>
      <c r="I4367">
        <f>37-D4367</f>
        <v>35</v>
      </c>
      <c r="J4367">
        <f>ABS(D4367-D4368)</f>
        <v>23</v>
      </c>
      <c r="K4367">
        <f>AVERAGE(D4367:D4371)</f>
        <v>2</v>
      </c>
      <c r="L4367">
        <f>AVERAGE(D4367:D4386)</f>
        <v>2</v>
      </c>
      <c r="M4367">
        <f>K4367-L4367</f>
        <v>0</v>
      </c>
      <c r="N4367" t="str">
        <f>IF(K4367&gt;L4367,"HIGH ZONE BIAS",IF(K4367&lt;L4367,"LOW ZONE BIAS","EQUILIBRIUM"))</f>
        <v>EQUILIBRIUM</v>
      </c>
    </row>
    <row r="4368">
      <c r="A4368">
        <v>23203</v>
      </c>
      <c r="B4368" t="str">
        <v>2023-05-15</v>
      </c>
      <c r="C4368" t="str">
        <v>Midday</v>
      </c>
      <c r="D4368">
        <v>25</v>
      </c>
      <c r="E4368" t="str">
        <f>IF(MOD(D4368,2)=0,"EVEN","ODD")</f>
        <v>ODD</v>
      </c>
      <c r="F4368" t="str">
        <f>IF(D4368&lt;=18,"LOW (1-18)","HIGH (19-36)")</f>
        <v>HIGH (19-36)</v>
      </c>
      <c r="G4368">
        <f>INT((D4368-1)/6)+1</f>
        <v>5</v>
      </c>
      <c r="H4368">
        <f>MOD(D4368-1,6)+1</f>
        <v>1</v>
      </c>
      <c r="I4368">
        <f>37-D4368</f>
        <v>12</v>
      </c>
      <c r="J4368">
        <f>ABS(D4368-D4369)</f>
        <v>11</v>
      </c>
      <c r="K4368">
        <f>AVERAGE(D4368:D4372)</f>
        <v>25</v>
      </c>
      <c r="L4368">
        <f>AVERAGE(D4368:D4387)</f>
        <v>25</v>
      </c>
      <c r="M4368">
        <f>K4368-L4368</f>
        <v>0</v>
      </c>
      <c r="N4368" t="str">
        <f>IF(K4368&gt;L4368,"HIGH ZONE BIAS",IF(K4368&lt;L4368,"LOW ZONE BIAS","EQUILIBRIUM"))</f>
        <v>EQUILIBRIUM</v>
      </c>
    </row>
    <row r="4369">
      <c r="A4369">
        <v>23202</v>
      </c>
      <c r="B4369" t="str">
        <v>2023-05-15</v>
      </c>
      <c r="C4369" t="str">
        <v>Morning</v>
      </c>
      <c r="D4369">
        <v>14</v>
      </c>
      <c r="E4369" t="str">
        <f>IF(MOD(D4369,2)=0,"EVEN","ODD")</f>
        <v>EVEN</v>
      </c>
      <c r="F4369" t="str">
        <f>IF(D4369&lt;=18,"LOW (1-18)","HIGH (19-36)")</f>
        <v>LOW (1-18)</v>
      </c>
      <c r="G4369">
        <f>INT((D4369-1)/6)+1</f>
        <v>3</v>
      </c>
      <c r="H4369">
        <f>MOD(D4369-1,6)+1</f>
        <v>2</v>
      </c>
      <c r="I4369">
        <f>37-D4369</f>
        <v>23</v>
      </c>
      <c r="J4369">
        <f>ABS(D4369-D4370)</f>
        <v>10</v>
      </c>
      <c r="K4369">
        <f>AVERAGE(D4369:D4373)</f>
        <v>14</v>
      </c>
      <c r="L4369">
        <f>AVERAGE(D4369:D4388)</f>
        <v>14</v>
      </c>
      <c r="M4369">
        <f>K4369-L4369</f>
        <v>0</v>
      </c>
      <c r="N4369" t="str">
        <f>IF(K4369&gt;L4369,"HIGH ZONE BIAS",IF(K4369&lt;L4369,"LOW ZONE BIAS","EQUILIBRIUM"))</f>
        <v>EQUILIBRIUM</v>
      </c>
    </row>
    <row r="4370">
      <c r="A4370">
        <v>23201</v>
      </c>
      <c r="B4370" t="str">
        <v>2023-05-13</v>
      </c>
      <c r="C4370" t="str">
        <v>Evening</v>
      </c>
      <c r="D4370">
        <v>4</v>
      </c>
      <c r="E4370" t="str">
        <f>IF(MOD(D4370,2)=0,"EVEN","ODD")</f>
        <v>EVEN</v>
      </c>
      <c r="F4370" t="str">
        <f>IF(D4370&lt;=18,"LOW (1-18)","HIGH (19-36)")</f>
        <v>LOW (1-18)</v>
      </c>
      <c r="G4370">
        <f>INT((D4370-1)/6)+1</f>
        <v>1</v>
      </c>
      <c r="H4370">
        <f>MOD(D4370-1,6)+1</f>
        <v>4</v>
      </c>
      <c r="I4370">
        <f>37-D4370</f>
        <v>33</v>
      </c>
      <c r="J4370">
        <f>ABS(D4370-D4371)</f>
        <v>12</v>
      </c>
      <c r="K4370">
        <f>AVERAGE(D4370:D4374)</f>
        <v>4</v>
      </c>
      <c r="L4370">
        <f>AVERAGE(D4370:D4389)</f>
        <v>4</v>
      </c>
      <c r="M4370">
        <f>K4370-L4370</f>
        <v>0</v>
      </c>
      <c r="N4370" t="str">
        <f>IF(K4370&gt;L4370,"HIGH ZONE BIAS",IF(K4370&lt;L4370,"LOW ZONE BIAS","EQUILIBRIUM"))</f>
        <v>EQUILIBRIUM</v>
      </c>
    </row>
    <row r="4371">
      <c r="A4371">
        <v>23200</v>
      </c>
      <c r="B4371" t="str">
        <v>2023-05-13</v>
      </c>
      <c r="C4371" t="str">
        <v>Afternoon</v>
      </c>
      <c r="D4371">
        <v>16</v>
      </c>
      <c r="E4371" t="str">
        <f>IF(MOD(D4371,2)=0,"EVEN","ODD")</f>
        <v>EVEN</v>
      </c>
      <c r="F4371" t="str">
        <f>IF(D4371&lt;=18,"LOW (1-18)","HIGH (19-36)")</f>
        <v>LOW (1-18)</v>
      </c>
      <c r="G4371">
        <f>INT((D4371-1)/6)+1</f>
        <v>3</v>
      </c>
      <c r="H4371">
        <f>MOD(D4371-1,6)+1</f>
        <v>4</v>
      </c>
      <c r="I4371">
        <f>37-D4371</f>
        <v>21</v>
      </c>
      <c r="J4371">
        <f>ABS(D4371-D4372)</f>
        <v>19</v>
      </c>
      <c r="K4371">
        <f>AVERAGE(D4371:D4375)</f>
        <v>16</v>
      </c>
      <c r="L4371">
        <f>AVERAGE(D4371:D4390)</f>
        <v>16</v>
      </c>
      <c r="M4371">
        <f>K4371-L4371</f>
        <v>0</v>
      </c>
      <c r="N4371" t="str">
        <f>IF(K4371&gt;L4371,"HIGH ZONE BIAS",IF(K4371&lt;L4371,"LOW ZONE BIAS","EQUILIBRIUM"))</f>
        <v>EQUILIBRIUM</v>
      </c>
    </row>
    <row r="4372">
      <c r="A4372">
        <v>23199</v>
      </c>
      <c r="B4372" t="str">
        <v>2023-05-13</v>
      </c>
      <c r="C4372" t="str">
        <v>Midday</v>
      </c>
      <c r="D4372">
        <v>35</v>
      </c>
      <c r="E4372" t="str">
        <f>IF(MOD(D4372,2)=0,"EVEN","ODD")</f>
        <v>ODD</v>
      </c>
      <c r="F4372" t="str">
        <f>IF(D4372&lt;=18,"LOW (1-18)","HIGH (19-36)")</f>
        <v>HIGH (19-36)</v>
      </c>
      <c r="G4372">
        <f>INT((D4372-1)/6)+1</f>
        <v>6</v>
      </c>
      <c r="H4372">
        <f>MOD(D4372-1,6)+1</f>
        <v>5</v>
      </c>
      <c r="I4372">
        <f>37-D4372</f>
        <v>2</v>
      </c>
      <c r="J4372">
        <f>ABS(D4372-D4373)</f>
        <v>22</v>
      </c>
      <c r="K4372">
        <f>AVERAGE(D4372:D4376)</f>
        <v>35</v>
      </c>
      <c r="L4372">
        <f>AVERAGE(D4372:D4391)</f>
        <v>35</v>
      </c>
      <c r="M4372">
        <f>K4372-L4372</f>
        <v>0</v>
      </c>
      <c r="N4372" t="str">
        <f>IF(K4372&gt;L4372,"HIGH ZONE BIAS",IF(K4372&lt;L4372,"LOW ZONE BIAS","EQUILIBRIUM"))</f>
        <v>EQUILIBRIUM</v>
      </c>
    </row>
    <row r="4373">
      <c r="A4373">
        <v>23198</v>
      </c>
      <c r="B4373" t="str">
        <v>2023-05-13</v>
      </c>
      <c r="C4373" t="str">
        <v>Morning</v>
      </c>
      <c r="D4373">
        <v>13</v>
      </c>
      <c r="E4373" t="str">
        <f>IF(MOD(D4373,2)=0,"EVEN","ODD")</f>
        <v>ODD</v>
      </c>
      <c r="F4373" t="str">
        <f>IF(D4373&lt;=18,"LOW (1-18)","HIGH (19-36)")</f>
        <v>LOW (1-18)</v>
      </c>
      <c r="G4373">
        <f>INT((D4373-1)/6)+1</f>
        <v>3</v>
      </c>
      <c r="H4373">
        <f>MOD(D4373-1,6)+1</f>
        <v>1</v>
      </c>
      <c r="I4373">
        <f>37-D4373</f>
        <v>24</v>
      </c>
      <c r="J4373">
        <f>ABS(D4373-D4374)</f>
        <v>3</v>
      </c>
      <c r="K4373">
        <f>AVERAGE(D4373:D4377)</f>
        <v>13</v>
      </c>
      <c r="L4373">
        <f>AVERAGE(D4373:D4392)</f>
        <v>13</v>
      </c>
      <c r="M4373">
        <f>K4373-L4373</f>
        <v>0</v>
      </c>
      <c r="N4373" t="str">
        <f>IF(K4373&gt;L4373,"HIGH ZONE BIAS",IF(K4373&lt;L4373,"LOW ZONE BIAS","EQUILIBRIUM"))</f>
        <v>EQUILIBRIUM</v>
      </c>
    </row>
    <row r="4374">
      <c r="A4374">
        <v>23197</v>
      </c>
      <c r="B4374" t="str">
        <v>2023-05-12</v>
      </c>
      <c r="C4374" t="str">
        <v>Evening</v>
      </c>
      <c r="D4374">
        <v>10</v>
      </c>
      <c r="E4374" t="str">
        <f>IF(MOD(D4374,2)=0,"EVEN","ODD")</f>
        <v>EVEN</v>
      </c>
      <c r="F4374" t="str">
        <f>IF(D4374&lt;=18,"LOW (1-18)","HIGH (19-36)")</f>
        <v>LOW (1-18)</v>
      </c>
      <c r="G4374">
        <f>INT((D4374-1)/6)+1</f>
        <v>2</v>
      </c>
      <c r="H4374">
        <f>MOD(D4374-1,6)+1</f>
        <v>4</v>
      </c>
      <c r="I4374">
        <f>37-D4374</f>
        <v>27</v>
      </c>
      <c r="J4374">
        <f>ABS(D4374-D4375)</f>
        <v>4</v>
      </c>
      <c r="K4374">
        <f>AVERAGE(D4374:D4378)</f>
        <v>10</v>
      </c>
      <c r="L4374">
        <f>AVERAGE(D4374:D4393)</f>
        <v>10</v>
      </c>
      <c r="M4374">
        <f>K4374-L4374</f>
        <v>0</v>
      </c>
      <c r="N4374" t="str">
        <f>IF(K4374&gt;L4374,"HIGH ZONE BIAS",IF(K4374&lt;L4374,"LOW ZONE BIAS","EQUILIBRIUM"))</f>
        <v>EQUILIBRIUM</v>
      </c>
    </row>
    <row r="4375">
      <c r="A4375">
        <v>23196</v>
      </c>
      <c r="B4375" t="str">
        <v>2023-05-12</v>
      </c>
      <c r="C4375" t="str">
        <v>Afternoon</v>
      </c>
      <c r="D4375">
        <v>14</v>
      </c>
      <c r="E4375" t="str">
        <f>IF(MOD(D4375,2)=0,"EVEN","ODD")</f>
        <v>EVEN</v>
      </c>
      <c r="F4375" t="str">
        <f>IF(D4375&lt;=18,"LOW (1-18)","HIGH (19-36)")</f>
        <v>LOW (1-18)</v>
      </c>
      <c r="G4375">
        <f>INT((D4375-1)/6)+1</f>
        <v>3</v>
      </c>
      <c r="H4375">
        <f>MOD(D4375-1,6)+1</f>
        <v>2</v>
      </c>
      <c r="I4375">
        <f>37-D4375</f>
        <v>23</v>
      </c>
      <c r="J4375">
        <f>ABS(D4375-D4376)</f>
        <v>21</v>
      </c>
      <c r="K4375">
        <f>AVERAGE(D4375:D4379)</f>
        <v>14</v>
      </c>
      <c r="L4375">
        <f>AVERAGE(D4375:D4394)</f>
        <v>14</v>
      </c>
      <c r="M4375">
        <f>K4375-L4375</f>
        <v>0</v>
      </c>
      <c r="N4375" t="str">
        <f>IF(K4375&gt;L4375,"HIGH ZONE BIAS",IF(K4375&lt;L4375,"LOW ZONE BIAS","EQUILIBRIUM"))</f>
        <v>EQUILIBRIUM</v>
      </c>
    </row>
    <row r="4376">
      <c r="A4376">
        <v>23195</v>
      </c>
      <c r="B4376" t="str">
        <v>2023-05-12</v>
      </c>
      <c r="C4376" t="str">
        <v>Midday</v>
      </c>
      <c r="D4376">
        <v>35</v>
      </c>
      <c r="E4376" t="str">
        <f>IF(MOD(D4376,2)=0,"EVEN","ODD")</f>
        <v>ODD</v>
      </c>
      <c r="F4376" t="str">
        <f>IF(D4376&lt;=18,"LOW (1-18)","HIGH (19-36)")</f>
        <v>HIGH (19-36)</v>
      </c>
      <c r="G4376">
        <f>INT((D4376-1)/6)+1</f>
        <v>6</v>
      </c>
      <c r="H4376">
        <f>MOD(D4376-1,6)+1</f>
        <v>5</v>
      </c>
      <c r="I4376">
        <f>37-D4376</f>
        <v>2</v>
      </c>
      <c r="J4376">
        <f>ABS(D4376-D4377)</f>
        <v>10</v>
      </c>
      <c r="K4376">
        <f>AVERAGE(D4376:D4380)</f>
        <v>35</v>
      </c>
      <c r="L4376">
        <f>AVERAGE(D4376:D4395)</f>
        <v>35</v>
      </c>
      <c r="M4376">
        <f>K4376-L4376</f>
        <v>0</v>
      </c>
      <c r="N4376" t="str">
        <f>IF(K4376&gt;L4376,"HIGH ZONE BIAS",IF(K4376&lt;L4376,"LOW ZONE BIAS","EQUILIBRIUM"))</f>
        <v>EQUILIBRIUM</v>
      </c>
    </row>
    <row r="4377">
      <c r="A4377">
        <v>23194</v>
      </c>
      <c r="B4377" t="str">
        <v>2023-05-12</v>
      </c>
      <c r="C4377" t="str">
        <v>Morning</v>
      </c>
      <c r="D4377">
        <v>25</v>
      </c>
      <c r="E4377" t="str">
        <f>IF(MOD(D4377,2)=0,"EVEN","ODD")</f>
        <v>ODD</v>
      </c>
      <c r="F4377" t="str">
        <f>IF(D4377&lt;=18,"LOW (1-18)","HIGH (19-36)")</f>
        <v>HIGH (19-36)</v>
      </c>
      <c r="G4377">
        <f>INT((D4377-1)/6)+1</f>
        <v>5</v>
      </c>
      <c r="H4377">
        <f>MOD(D4377-1,6)+1</f>
        <v>1</v>
      </c>
      <c r="I4377">
        <f>37-D4377</f>
        <v>12</v>
      </c>
      <c r="J4377">
        <f>ABS(D4377-D4378)</f>
        <v>7</v>
      </c>
      <c r="K4377">
        <f>AVERAGE(D4377:D4381)</f>
        <v>25</v>
      </c>
      <c r="L4377">
        <f>AVERAGE(D4377:D4396)</f>
        <v>25</v>
      </c>
      <c r="M4377">
        <f>K4377-L4377</f>
        <v>0</v>
      </c>
      <c r="N4377" t="str">
        <f>IF(K4377&gt;L4377,"HIGH ZONE BIAS",IF(K4377&lt;L4377,"LOW ZONE BIAS","EQUILIBRIUM"))</f>
        <v>EQUILIBRIUM</v>
      </c>
    </row>
    <row r="4378">
      <c r="A4378">
        <v>23193</v>
      </c>
      <c r="B4378" t="str">
        <v>2023-05-11</v>
      </c>
      <c r="C4378" t="str">
        <v>Evening</v>
      </c>
      <c r="D4378">
        <v>32</v>
      </c>
      <c r="E4378" t="str">
        <f>IF(MOD(D4378,2)=0,"EVEN","ODD")</f>
        <v>EVEN</v>
      </c>
      <c r="F4378" t="str">
        <f>IF(D4378&lt;=18,"LOW (1-18)","HIGH (19-36)")</f>
        <v>HIGH (19-36)</v>
      </c>
      <c r="G4378">
        <f>INT((D4378-1)/6)+1</f>
        <v>6</v>
      </c>
      <c r="H4378">
        <f>MOD(D4378-1,6)+1</f>
        <v>2</v>
      </c>
      <c r="I4378">
        <f>37-D4378</f>
        <v>5</v>
      </c>
      <c r="J4378">
        <f>ABS(D4378-D4379)</f>
        <v>12</v>
      </c>
      <c r="K4378">
        <f>AVERAGE(D4378:D4382)</f>
        <v>32</v>
      </c>
      <c r="L4378">
        <f>AVERAGE(D4378:D4397)</f>
        <v>32</v>
      </c>
      <c r="M4378">
        <f>K4378-L4378</f>
        <v>0</v>
      </c>
      <c r="N4378" t="str">
        <f>IF(K4378&gt;L4378,"HIGH ZONE BIAS",IF(K4378&lt;L4378,"LOW ZONE BIAS","EQUILIBRIUM"))</f>
        <v>EQUILIBRIUM</v>
      </c>
    </row>
    <row r="4379">
      <c r="A4379">
        <v>23192</v>
      </c>
      <c r="B4379" t="str">
        <v>2023-05-11</v>
      </c>
      <c r="C4379" t="str">
        <v>Afternoon</v>
      </c>
      <c r="D4379">
        <v>20</v>
      </c>
      <c r="E4379" t="str">
        <f>IF(MOD(D4379,2)=0,"EVEN","ODD")</f>
        <v>EVEN</v>
      </c>
      <c r="F4379" t="str">
        <f>IF(D4379&lt;=18,"LOW (1-18)","HIGH (19-36)")</f>
        <v>HIGH (19-36)</v>
      </c>
      <c r="G4379">
        <f>INT((D4379-1)/6)+1</f>
        <v>4</v>
      </c>
      <c r="H4379">
        <f>MOD(D4379-1,6)+1</f>
        <v>2</v>
      </c>
      <c r="I4379">
        <f>37-D4379</f>
        <v>17</v>
      </c>
      <c r="J4379">
        <f>ABS(D4379-D4380)</f>
        <v>12</v>
      </c>
      <c r="K4379">
        <f>AVERAGE(D4379:D4383)</f>
        <v>20</v>
      </c>
      <c r="L4379">
        <f>AVERAGE(D4379:D4398)</f>
        <v>20</v>
      </c>
      <c r="M4379">
        <f>K4379-L4379</f>
        <v>0</v>
      </c>
      <c r="N4379" t="str">
        <f>IF(K4379&gt;L4379,"HIGH ZONE BIAS",IF(K4379&lt;L4379,"LOW ZONE BIAS","EQUILIBRIUM"))</f>
        <v>EQUILIBRIUM</v>
      </c>
    </row>
    <row r="4380">
      <c r="A4380">
        <v>23191</v>
      </c>
      <c r="B4380" t="str">
        <v>2023-05-11</v>
      </c>
      <c r="C4380" t="str">
        <v>Midday</v>
      </c>
      <c r="D4380">
        <v>32</v>
      </c>
      <c r="E4380" t="str">
        <f>IF(MOD(D4380,2)=0,"EVEN","ODD")</f>
        <v>EVEN</v>
      </c>
      <c r="F4380" t="str">
        <f>IF(D4380&lt;=18,"LOW (1-18)","HIGH (19-36)")</f>
        <v>HIGH (19-36)</v>
      </c>
      <c r="G4380">
        <f>INT((D4380-1)/6)+1</f>
        <v>6</v>
      </c>
      <c r="H4380">
        <f>MOD(D4380-1,6)+1</f>
        <v>2</v>
      </c>
      <c r="I4380">
        <f>37-D4380</f>
        <v>5</v>
      </c>
      <c r="J4380">
        <f>ABS(D4380-D4381)</f>
        <v>0</v>
      </c>
      <c r="K4380">
        <f>AVERAGE(D4380:D4384)</f>
        <v>32</v>
      </c>
      <c r="L4380">
        <f>AVERAGE(D4380:D4399)</f>
        <v>32</v>
      </c>
      <c r="M4380">
        <f>K4380-L4380</f>
        <v>0</v>
      </c>
      <c r="N4380" t="str">
        <f>IF(K4380&gt;L4380,"HIGH ZONE BIAS",IF(K4380&lt;L4380,"LOW ZONE BIAS","EQUILIBRIUM"))</f>
        <v>EQUILIBRIUM</v>
      </c>
    </row>
    <row r="4381">
      <c r="A4381">
        <v>23190</v>
      </c>
      <c r="B4381" t="str">
        <v>2023-05-11</v>
      </c>
      <c r="C4381" t="str">
        <v>Morning</v>
      </c>
      <c r="D4381">
        <v>32</v>
      </c>
      <c r="E4381" t="str">
        <f>IF(MOD(D4381,2)=0,"EVEN","ODD")</f>
        <v>EVEN</v>
      </c>
      <c r="F4381" t="str">
        <f>IF(D4381&lt;=18,"LOW (1-18)","HIGH (19-36)")</f>
        <v>HIGH (19-36)</v>
      </c>
      <c r="G4381">
        <f>INT((D4381-1)/6)+1</f>
        <v>6</v>
      </c>
      <c r="H4381">
        <f>MOD(D4381-1,6)+1</f>
        <v>2</v>
      </c>
      <c r="I4381">
        <f>37-D4381</f>
        <v>5</v>
      </c>
      <c r="J4381">
        <f>ABS(D4381-D4382)</f>
        <v>20</v>
      </c>
      <c r="K4381">
        <f>AVERAGE(D4381:D4385)</f>
        <v>32</v>
      </c>
      <c r="L4381">
        <f>AVERAGE(D4381:D4400)</f>
        <v>32</v>
      </c>
      <c r="M4381">
        <f>K4381-L4381</f>
        <v>0</v>
      </c>
      <c r="N4381" t="str">
        <f>IF(K4381&gt;L4381,"HIGH ZONE BIAS",IF(K4381&lt;L4381,"LOW ZONE BIAS","EQUILIBRIUM"))</f>
        <v>EQUILIBRIUM</v>
      </c>
    </row>
    <row r="4382">
      <c r="A4382">
        <v>23189</v>
      </c>
      <c r="B4382" t="str">
        <v>2023-05-10</v>
      </c>
      <c r="C4382" t="str">
        <v>Evening</v>
      </c>
      <c r="D4382">
        <v>12</v>
      </c>
      <c r="E4382" t="str">
        <f>IF(MOD(D4382,2)=0,"EVEN","ODD")</f>
        <v>EVEN</v>
      </c>
      <c r="F4382" t="str">
        <f>IF(D4382&lt;=18,"LOW (1-18)","HIGH (19-36)")</f>
        <v>LOW (1-18)</v>
      </c>
      <c r="G4382">
        <f>INT((D4382-1)/6)+1</f>
        <v>2</v>
      </c>
      <c r="H4382">
        <f>MOD(D4382-1,6)+1</f>
        <v>6</v>
      </c>
      <c r="I4382">
        <f>37-D4382</f>
        <v>25</v>
      </c>
      <c r="J4382">
        <f>ABS(D4382-D4383)</f>
        <v>9</v>
      </c>
      <c r="K4382">
        <f>AVERAGE(D4382:D4386)</f>
        <v>12</v>
      </c>
      <c r="L4382">
        <f>AVERAGE(D4382:D4401)</f>
        <v>12</v>
      </c>
      <c r="M4382">
        <f>K4382-L4382</f>
        <v>0</v>
      </c>
      <c r="N4382" t="str">
        <f>IF(K4382&gt;L4382,"HIGH ZONE BIAS",IF(K4382&lt;L4382,"LOW ZONE BIAS","EQUILIBRIUM"))</f>
        <v>EQUILIBRIUM</v>
      </c>
    </row>
    <row r="4383">
      <c r="A4383">
        <v>23188</v>
      </c>
      <c r="B4383" t="str">
        <v>2023-05-10</v>
      </c>
      <c r="C4383" t="str">
        <v>Afternoon</v>
      </c>
      <c r="D4383">
        <v>3</v>
      </c>
      <c r="E4383" t="str">
        <f>IF(MOD(D4383,2)=0,"EVEN","ODD")</f>
        <v>ODD</v>
      </c>
      <c r="F4383" t="str">
        <f>IF(D4383&lt;=18,"LOW (1-18)","HIGH (19-36)")</f>
        <v>LOW (1-18)</v>
      </c>
      <c r="G4383">
        <f>INT((D4383-1)/6)+1</f>
        <v>1</v>
      </c>
      <c r="H4383">
        <f>MOD(D4383-1,6)+1</f>
        <v>3</v>
      </c>
      <c r="I4383">
        <f>37-D4383</f>
        <v>34</v>
      </c>
      <c r="J4383">
        <f>ABS(D4383-D4384)</f>
        <v>9</v>
      </c>
      <c r="K4383">
        <f>AVERAGE(D4383:D4387)</f>
        <v>3</v>
      </c>
      <c r="L4383">
        <f>AVERAGE(D4383:D4402)</f>
        <v>3</v>
      </c>
      <c r="M4383">
        <f>K4383-L4383</f>
        <v>0</v>
      </c>
      <c r="N4383" t="str">
        <f>IF(K4383&gt;L4383,"HIGH ZONE BIAS",IF(K4383&lt;L4383,"LOW ZONE BIAS","EQUILIBRIUM"))</f>
        <v>EQUILIBRIUM</v>
      </c>
    </row>
    <row r="4384">
      <c r="A4384">
        <v>23187</v>
      </c>
      <c r="B4384" t="str">
        <v>2023-05-10</v>
      </c>
      <c r="C4384" t="str">
        <v>Midday</v>
      </c>
      <c r="D4384">
        <v>12</v>
      </c>
      <c r="E4384" t="str">
        <f>IF(MOD(D4384,2)=0,"EVEN","ODD")</f>
        <v>EVEN</v>
      </c>
      <c r="F4384" t="str">
        <f>IF(D4384&lt;=18,"LOW (1-18)","HIGH (19-36)")</f>
        <v>LOW (1-18)</v>
      </c>
      <c r="G4384">
        <f>INT((D4384-1)/6)+1</f>
        <v>2</v>
      </c>
      <c r="H4384">
        <f>MOD(D4384-1,6)+1</f>
        <v>6</v>
      </c>
      <c r="I4384">
        <f>37-D4384</f>
        <v>25</v>
      </c>
      <c r="J4384">
        <f>ABS(D4384-D4385)</f>
        <v>15</v>
      </c>
      <c r="K4384">
        <f>AVERAGE(D4384:D4388)</f>
        <v>12</v>
      </c>
      <c r="L4384">
        <f>AVERAGE(D4384:D4403)</f>
        <v>12</v>
      </c>
      <c r="M4384">
        <f>K4384-L4384</f>
        <v>0</v>
      </c>
      <c r="N4384" t="str">
        <f>IF(K4384&gt;L4384,"HIGH ZONE BIAS",IF(K4384&lt;L4384,"LOW ZONE BIAS","EQUILIBRIUM"))</f>
        <v>EQUILIBRIUM</v>
      </c>
    </row>
    <row r="4385">
      <c r="A4385">
        <v>23186</v>
      </c>
      <c r="B4385" t="str">
        <v>2023-05-10</v>
      </c>
      <c r="C4385" t="str">
        <v>Morning</v>
      </c>
      <c r="D4385">
        <v>27</v>
      </c>
      <c r="E4385" t="str">
        <f>IF(MOD(D4385,2)=0,"EVEN","ODD")</f>
        <v>ODD</v>
      </c>
      <c r="F4385" t="str">
        <f>IF(D4385&lt;=18,"LOW (1-18)","HIGH (19-36)")</f>
        <v>HIGH (19-36)</v>
      </c>
      <c r="G4385">
        <f>INT((D4385-1)/6)+1</f>
        <v>5</v>
      </c>
      <c r="H4385">
        <f>MOD(D4385-1,6)+1</f>
        <v>3</v>
      </c>
      <c r="I4385">
        <f>37-D4385</f>
        <v>10</v>
      </c>
      <c r="J4385">
        <f>ABS(D4385-D4386)</f>
        <v>11</v>
      </c>
      <c r="K4385">
        <f>AVERAGE(D4385:D4389)</f>
        <v>27</v>
      </c>
      <c r="L4385">
        <f>AVERAGE(D4385:D4404)</f>
        <v>27</v>
      </c>
      <c r="M4385">
        <f>K4385-L4385</f>
        <v>0</v>
      </c>
      <c r="N4385" t="str">
        <f>IF(K4385&gt;L4385,"HIGH ZONE BIAS",IF(K4385&lt;L4385,"LOW ZONE BIAS","EQUILIBRIUM"))</f>
        <v>EQUILIBRIUM</v>
      </c>
    </row>
    <row r="4386">
      <c r="A4386">
        <v>23185</v>
      </c>
      <c r="B4386" t="str">
        <v>2023-05-09</v>
      </c>
      <c r="C4386" t="str">
        <v>Evening</v>
      </c>
      <c r="D4386">
        <v>16</v>
      </c>
      <c r="E4386" t="str">
        <f>IF(MOD(D4386,2)=0,"EVEN","ODD")</f>
        <v>EVEN</v>
      </c>
      <c r="F4386" t="str">
        <f>IF(D4386&lt;=18,"LOW (1-18)","HIGH (19-36)")</f>
        <v>LOW (1-18)</v>
      </c>
      <c r="G4386">
        <f>INT((D4386-1)/6)+1</f>
        <v>3</v>
      </c>
      <c r="H4386">
        <f>MOD(D4386-1,6)+1</f>
        <v>4</v>
      </c>
      <c r="I4386">
        <f>37-D4386</f>
        <v>21</v>
      </c>
      <c r="J4386">
        <f>ABS(D4386-D4387)</f>
        <v>1</v>
      </c>
      <c r="K4386">
        <f>AVERAGE(D4386:D4390)</f>
        <v>16</v>
      </c>
      <c r="L4386">
        <f>AVERAGE(D4386:D4405)</f>
        <v>16</v>
      </c>
      <c r="M4386">
        <f>K4386-L4386</f>
        <v>0</v>
      </c>
      <c r="N4386" t="str">
        <f>IF(K4386&gt;L4386,"HIGH ZONE BIAS",IF(K4386&lt;L4386,"LOW ZONE BIAS","EQUILIBRIUM"))</f>
        <v>EQUILIBRIUM</v>
      </c>
    </row>
    <row r="4387">
      <c r="A4387">
        <v>23184</v>
      </c>
      <c r="B4387" t="str">
        <v>2023-05-09</v>
      </c>
      <c r="C4387" t="str">
        <v>Afternoon</v>
      </c>
      <c r="D4387">
        <v>15</v>
      </c>
      <c r="E4387" t="str">
        <f>IF(MOD(D4387,2)=0,"EVEN","ODD")</f>
        <v>ODD</v>
      </c>
      <c r="F4387" t="str">
        <f>IF(D4387&lt;=18,"LOW (1-18)","HIGH (19-36)")</f>
        <v>LOW (1-18)</v>
      </c>
      <c r="G4387">
        <f>INT((D4387-1)/6)+1</f>
        <v>3</v>
      </c>
      <c r="H4387">
        <f>MOD(D4387-1,6)+1</f>
        <v>3</v>
      </c>
      <c r="I4387">
        <f>37-D4387</f>
        <v>22</v>
      </c>
      <c r="J4387">
        <f>ABS(D4387-D4388)</f>
        <v>12</v>
      </c>
      <c r="K4387">
        <f>AVERAGE(D4387:D4391)</f>
        <v>15</v>
      </c>
      <c r="L4387">
        <f>AVERAGE(D4387:D4406)</f>
        <v>15</v>
      </c>
      <c r="M4387">
        <f>K4387-L4387</f>
        <v>0</v>
      </c>
      <c r="N4387" t="str">
        <f>IF(K4387&gt;L4387,"HIGH ZONE BIAS",IF(K4387&lt;L4387,"LOW ZONE BIAS","EQUILIBRIUM"))</f>
        <v>EQUILIBRIUM</v>
      </c>
    </row>
    <row r="4388">
      <c r="A4388">
        <v>23183</v>
      </c>
      <c r="B4388" t="str">
        <v>2023-05-09</v>
      </c>
      <c r="C4388" t="str">
        <v>Midday</v>
      </c>
      <c r="D4388">
        <v>3</v>
      </c>
      <c r="E4388" t="str">
        <f>IF(MOD(D4388,2)=0,"EVEN","ODD")</f>
        <v>ODD</v>
      </c>
      <c r="F4388" t="str">
        <f>IF(D4388&lt;=18,"LOW (1-18)","HIGH (19-36)")</f>
        <v>LOW (1-18)</v>
      </c>
      <c r="G4388">
        <f>INT((D4388-1)/6)+1</f>
        <v>1</v>
      </c>
      <c r="H4388">
        <f>MOD(D4388-1,6)+1</f>
        <v>3</v>
      </c>
      <c r="I4388">
        <f>37-D4388</f>
        <v>34</v>
      </c>
      <c r="J4388">
        <f>ABS(D4388-D4389)</f>
        <v>31</v>
      </c>
      <c r="K4388">
        <f>AVERAGE(D4388:D4392)</f>
        <v>3</v>
      </c>
      <c r="L4388">
        <f>AVERAGE(D4388:D4407)</f>
        <v>3</v>
      </c>
      <c r="M4388">
        <f>K4388-L4388</f>
        <v>0</v>
      </c>
      <c r="N4388" t="str">
        <f>IF(K4388&gt;L4388,"HIGH ZONE BIAS",IF(K4388&lt;L4388,"LOW ZONE BIAS","EQUILIBRIUM"))</f>
        <v>EQUILIBRIUM</v>
      </c>
    </row>
    <row r="4389">
      <c r="A4389">
        <v>23182</v>
      </c>
      <c r="B4389" t="str">
        <v>2023-05-09</v>
      </c>
      <c r="C4389" t="str">
        <v>Morning</v>
      </c>
      <c r="D4389">
        <v>34</v>
      </c>
      <c r="E4389" t="str">
        <f>IF(MOD(D4389,2)=0,"EVEN","ODD")</f>
        <v>EVEN</v>
      </c>
      <c r="F4389" t="str">
        <f>IF(D4389&lt;=18,"LOW (1-18)","HIGH (19-36)")</f>
        <v>HIGH (19-36)</v>
      </c>
      <c r="G4389">
        <f>INT((D4389-1)/6)+1</f>
        <v>6</v>
      </c>
      <c r="H4389">
        <f>MOD(D4389-1,6)+1</f>
        <v>4</v>
      </c>
      <c r="I4389">
        <f>37-D4389</f>
        <v>3</v>
      </c>
      <c r="J4389">
        <f>ABS(D4389-D4390)</f>
        <v>2</v>
      </c>
      <c r="K4389">
        <f>AVERAGE(D4389:D4393)</f>
        <v>34</v>
      </c>
      <c r="L4389">
        <f>AVERAGE(D4389:D4408)</f>
        <v>34</v>
      </c>
      <c r="M4389">
        <f>K4389-L4389</f>
        <v>0</v>
      </c>
      <c r="N4389" t="str">
        <f>IF(K4389&gt;L4389,"HIGH ZONE BIAS",IF(K4389&lt;L4389,"LOW ZONE BIAS","EQUILIBRIUM"))</f>
        <v>EQUILIBRIUM</v>
      </c>
    </row>
    <row r="4390">
      <c r="A4390">
        <v>23181</v>
      </c>
      <c r="B4390" t="str">
        <v>2023-05-08</v>
      </c>
      <c r="C4390" t="str">
        <v>Evening</v>
      </c>
      <c r="D4390">
        <v>36</v>
      </c>
      <c r="E4390" t="str">
        <f>IF(MOD(D4390,2)=0,"EVEN","ODD")</f>
        <v>EVEN</v>
      </c>
      <c r="F4390" t="str">
        <f>IF(D4390&lt;=18,"LOW (1-18)","HIGH (19-36)")</f>
        <v>HIGH (19-36)</v>
      </c>
      <c r="G4390">
        <f>INT((D4390-1)/6)+1</f>
        <v>6</v>
      </c>
      <c r="H4390">
        <f>MOD(D4390-1,6)+1</f>
        <v>6</v>
      </c>
      <c r="I4390">
        <f>37-D4390</f>
        <v>1</v>
      </c>
      <c r="J4390">
        <f>ABS(D4390-D4391)</f>
        <v>30</v>
      </c>
      <c r="K4390">
        <f>AVERAGE(D4390:D4394)</f>
        <v>36</v>
      </c>
      <c r="L4390">
        <f>AVERAGE(D4390:D4409)</f>
        <v>36</v>
      </c>
      <c r="M4390">
        <f>K4390-L4390</f>
        <v>0</v>
      </c>
      <c r="N4390" t="str">
        <f>IF(K4390&gt;L4390,"HIGH ZONE BIAS",IF(K4390&lt;L4390,"LOW ZONE BIAS","EQUILIBRIUM"))</f>
        <v>EQUILIBRIUM</v>
      </c>
    </row>
    <row r="4391">
      <c r="A4391">
        <v>23180</v>
      </c>
      <c r="B4391" t="str">
        <v>2023-05-08</v>
      </c>
      <c r="C4391" t="str">
        <v>Afternoon</v>
      </c>
      <c r="D4391">
        <v>6</v>
      </c>
      <c r="E4391" t="str">
        <f>IF(MOD(D4391,2)=0,"EVEN","ODD")</f>
        <v>EVEN</v>
      </c>
      <c r="F4391" t="str">
        <f>IF(D4391&lt;=18,"LOW (1-18)","HIGH (19-36)")</f>
        <v>LOW (1-18)</v>
      </c>
      <c r="G4391">
        <f>INT((D4391-1)/6)+1</f>
        <v>1</v>
      </c>
      <c r="H4391">
        <f>MOD(D4391-1,6)+1</f>
        <v>6</v>
      </c>
      <c r="I4391">
        <f>37-D4391</f>
        <v>31</v>
      </c>
      <c r="J4391">
        <f>ABS(D4391-D4392)</f>
        <v>21</v>
      </c>
      <c r="K4391">
        <f>AVERAGE(D4391:D4395)</f>
        <v>6</v>
      </c>
      <c r="L4391">
        <f>AVERAGE(D4391:D4410)</f>
        <v>6</v>
      </c>
      <c r="M4391">
        <f>K4391-L4391</f>
        <v>0</v>
      </c>
      <c r="N4391" t="str">
        <f>IF(K4391&gt;L4391,"HIGH ZONE BIAS",IF(K4391&lt;L4391,"LOW ZONE BIAS","EQUILIBRIUM"))</f>
        <v>EQUILIBRIUM</v>
      </c>
    </row>
    <row r="4392">
      <c r="A4392">
        <v>23179</v>
      </c>
      <c r="B4392" t="str">
        <v>2023-05-08</v>
      </c>
      <c r="C4392" t="str">
        <v>Midday</v>
      </c>
      <c r="D4392">
        <v>27</v>
      </c>
      <c r="E4392" t="str">
        <f>IF(MOD(D4392,2)=0,"EVEN","ODD")</f>
        <v>ODD</v>
      </c>
      <c r="F4392" t="str">
        <f>IF(D4392&lt;=18,"LOW (1-18)","HIGH (19-36)")</f>
        <v>HIGH (19-36)</v>
      </c>
      <c r="G4392">
        <f>INT((D4392-1)/6)+1</f>
        <v>5</v>
      </c>
      <c r="H4392">
        <f>MOD(D4392-1,6)+1</f>
        <v>3</v>
      </c>
      <c r="I4392">
        <f>37-D4392</f>
        <v>10</v>
      </c>
      <c r="J4392">
        <f>ABS(D4392-D4393)</f>
        <v>2</v>
      </c>
      <c r="K4392">
        <f>AVERAGE(D4392:D4396)</f>
        <v>27</v>
      </c>
      <c r="L4392">
        <f>AVERAGE(D4392:D4411)</f>
        <v>27</v>
      </c>
      <c r="M4392">
        <f>K4392-L4392</f>
        <v>0</v>
      </c>
      <c r="N4392" t="str">
        <f>IF(K4392&gt;L4392,"HIGH ZONE BIAS",IF(K4392&lt;L4392,"LOW ZONE BIAS","EQUILIBRIUM"))</f>
        <v>EQUILIBRIUM</v>
      </c>
    </row>
    <row r="4393">
      <c r="A4393">
        <v>23178</v>
      </c>
      <c r="B4393" t="str">
        <v>2023-05-08</v>
      </c>
      <c r="C4393" t="str">
        <v>Morning</v>
      </c>
      <c r="D4393">
        <v>29</v>
      </c>
      <c r="E4393" t="str">
        <f>IF(MOD(D4393,2)=0,"EVEN","ODD")</f>
        <v>ODD</v>
      </c>
      <c r="F4393" t="str">
        <f>IF(D4393&lt;=18,"LOW (1-18)","HIGH (19-36)")</f>
        <v>HIGH (19-36)</v>
      </c>
      <c r="G4393">
        <f>INT((D4393-1)/6)+1</f>
        <v>5</v>
      </c>
      <c r="H4393">
        <f>MOD(D4393-1,6)+1</f>
        <v>5</v>
      </c>
      <c r="I4393">
        <f>37-D4393</f>
        <v>8</v>
      </c>
      <c r="J4393">
        <f>ABS(D4393-D4394)</f>
        <v>5</v>
      </c>
      <c r="K4393">
        <f>AVERAGE(D4393:D4397)</f>
        <v>29</v>
      </c>
      <c r="L4393">
        <f>AVERAGE(D4393:D4412)</f>
        <v>29</v>
      </c>
      <c r="M4393">
        <f>K4393-L4393</f>
        <v>0</v>
      </c>
      <c r="N4393" t="str">
        <f>IF(K4393&gt;L4393,"HIGH ZONE BIAS",IF(K4393&lt;L4393,"LOW ZONE BIAS","EQUILIBRIUM"))</f>
        <v>EQUILIBRIUM</v>
      </c>
    </row>
    <row r="4394">
      <c r="A4394">
        <v>23177</v>
      </c>
      <c r="B4394" t="str">
        <v>2023-05-06</v>
      </c>
      <c r="C4394" t="str">
        <v>Evening</v>
      </c>
      <c r="D4394">
        <v>34</v>
      </c>
      <c r="E4394" t="str">
        <f>IF(MOD(D4394,2)=0,"EVEN","ODD")</f>
        <v>EVEN</v>
      </c>
      <c r="F4394" t="str">
        <f>IF(D4394&lt;=18,"LOW (1-18)","HIGH (19-36)")</f>
        <v>HIGH (19-36)</v>
      </c>
      <c r="G4394">
        <f>INT((D4394-1)/6)+1</f>
        <v>6</v>
      </c>
      <c r="H4394">
        <f>MOD(D4394-1,6)+1</f>
        <v>4</v>
      </c>
      <c r="I4394">
        <f>37-D4394</f>
        <v>3</v>
      </c>
      <c r="J4394">
        <f>ABS(D4394-D4395)</f>
        <v>28</v>
      </c>
      <c r="K4394">
        <f>AVERAGE(D4394:D4398)</f>
        <v>34</v>
      </c>
      <c r="L4394">
        <f>AVERAGE(D4394:D4413)</f>
        <v>34</v>
      </c>
      <c r="M4394">
        <f>K4394-L4394</f>
        <v>0</v>
      </c>
      <c r="N4394" t="str">
        <f>IF(K4394&gt;L4394,"HIGH ZONE BIAS",IF(K4394&lt;L4394,"LOW ZONE BIAS","EQUILIBRIUM"))</f>
        <v>EQUILIBRIUM</v>
      </c>
    </row>
    <row r="4395">
      <c r="A4395">
        <v>23176</v>
      </c>
      <c r="B4395" t="str">
        <v>2023-05-06</v>
      </c>
      <c r="C4395" t="str">
        <v>Afternoon</v>
      </c>
      <c r="D4395">
        <v>6</v>
      </c>
      <c r="E4395" t="str">
        <f>IF(MOD(D4395,2)=0,"EVEN","ODD")</f>
        <v>EVEN</v>
      </c>
      <c r="F4395" t="str">
        <f>IF(D4395&lt;=18,"LOW (1-18)","HIGH (19-36)")</f>
        <v>LOW (1-18)</v>
      </c>
      <c r="G4395">
        <f>INT((D4395-1)/6)+1</f>
        <v>1</v>
      </c>
      <c r="H4395">
        <f>MOD(D4395-1,6)+1</f>
        <v>6</v>
      </c>
      <c r="I4395">
        <f>37-D4395</f>
        <v>31</v>
      </c>
      <c r="J4395">
        <f>ABS(D4395-D4396)</f>
        <v>2</v>
      </c>
      <c r="K4395">
        <f>AVERAGE(D4395:D4399)</f>
        <v>6</v>
      </c>
      <c r="L4395">
        <f>AVERAGE(D4395:D4414)</f>
        <v>6</v>
      </c>
      <c r="M4395">
        <f>K4395-L4395</f>
        <v>0</v>
      </c>
      <c r="N4395" t="str">
        <f>IF(K4395&gt;L4395,"HIGH ZONE BIAS",IF(K4395&lt;L4395,"LOW ZONE BIAS","EQUILIBRIUM"))</f>
        <v>EQUILIBRIUM</v>
      </c>
    </row>
    <row r="4396">
      <c r="A4396">
        <v>23175</v>
      </c>
      <c r="B4396" t="str">
        <v>2023-05-06</v>
      </c>
      <c r="C4396" t="str">
        <v>Midday</v>
      </c>
      <c r="D4396">
        <v>8</v>
      </c>
      <c r="E4396" t="str">
        <f>IF(MOD(D4396,2)=0,"EVEN","ODD")</f>
        <v>EVEN</v>
      </c>
      <c r="F4396" t="str">
        <f>IF(D4396&lt;=18,"LOW (1-18)","HIGH (19-36)")</f>
        <v>LOW (1-18)</v>
      </c>
      <c r="G4396">
        <f>INT((D4396-1)/6)+1</f>
        <v>2</v>
      </c>
      <c r="H4396">
        <f>MOD(D4396-1,6)+1</f>
        <v>2</v>
      </c>
      <c r="I4396">
        <f>37-D4396</f>
        <v>29</v>
      </c>
      <c r="J4396">
        <f>ABS(D4396-D4397)</f>
        <v>14</v>
      </c>
      <c r="K4396">
        <f>AVERAGE(D4396:D4400)</f>
        <v>8</v>
      </c>
      <c r="L4396">
        <f>AVERAGE(D4396:D4415)</f>
        <v>8</v>
      </c>
      <c r="M4396">
        <f>K4396-L4396</f>
        <v>0</v>
      </c>
      <c r="N4396" t="str">
        <f>IF(K4396&gt;L4396,"HIGH ZONE BIAS",IF(K4396&lt;L4396,"LOW ZONE BIAS","EQUILIBRIUM"))</f>
        <v>EQUILIBRIUM</v>
      </c>
    </row>
    <row r="4397">
      <c r="A4397">
        <v>23174</v>
      </c>
      <c r="B4397" t="str">
        <v>2023-05-06</v>
      </c>
      <c r="C4397" t="str">
        <v>Morning</v>
      </c>
      <c r="D4397">
        <v>22</v>
      </c>
      <c r="E4397" t="str">
        <f>IF(MOD(D4397,2)=0,"EVEN","ODD")</f>
        <v>EVEN</v>
      </c>
      <c r="F4397" t="str">
        <f>IF(D4397&lt;=18,"LOW (1-18)","HIGH (19-36)")</f>
        <v>HIGH (19-36)</v>
      </c>
      <c r="G4397">
        <f>INT((D4397-1)/6)+1</f>
        <v>4</v>
      </c>
      <c r="H4397">
        <f>MOD(D4397-1,6)+1</f>
        <v>4</v>
      </c>
      <c r="I4397">
        <f>37-D4397</f>
        <v>15</v>
      </c>
      <c r="J4397">
        <f>ABS(D4397-D4398)</f>
        <v>16</v>
      </c>
      <c r="K4397">
        <f>AVERAGE(D4397:D4401)</f>
        <v>22</v>
      </c>
      <c r="L4397">
        <f>AVERAGE(D4397:D4416)</f>
        <v>22</v>
      </c>
      <c r="M4397">
        <f>K4397-L4397</f>
        <v>0</v>
      </c>
      <c r="N4397" t="str">
        <f>IF(K4397&gt;L4397,"HIGH ZONE BIAS",IF(K4397&lt;L4397,"LOW ZONE BIAS","EQUILIBRIUM"))</f>
        <v>EQUILIBRIUM</v>
      </c>
    </row>
    <row r="4398">
      <c r="A4398">
        <v>23173</v>
      </c>
      <c r="B4398" t="str">
        <v>2023-05-05</v>
      </c>
      <c r="C4398" t="str">
        <v>Evening</v>
      </c>
      <c r="D4398">
        <v>6</v>
      </c>
      <c r="E4398" t="str">
        <f>IF(MOD(D4398,2)=0,"EVEN","ODD")</f>
        <v>EVEN</v>
      </c>
      <c r="F4398" t="str">
        <f>IF(D4398&lt;=18,"LOW (1-18)","HIGH (19-36)")</f>
        <v>LOW (1-18)</v>
      </c>
      <c r="G4398">
        <f>INT((D4398-1)/6)+1</f>
        <v>1</v>
      </c>
      <c r="H4398">
        <f>MOD(D4398-1,6)+1</f>
        <v>6</v>
      </c>
      <c r="I4398">
        <f>37-D4398</f>
        <v>31</v>
      </c>
      <c r="J4398">
        <f>ABS(D4398-D4399)</f>
        <v>1</v>
      </c>
      <c r="K4398">
        <f>AVERAGE(D4398:D4402)</f>
        <v>6</v>
      </c>
      <c r="L4398">
        <f>AVERAGE(D4398:D4417)</f>
        <v>6</v>
      </c>
      <c r="M4398">
        <f>K4398-L4398</f>
        <v>0</v>
      </c>
      <c r="N4398" t="str">
        <f>IF(K4398&gt;L4398,"HIGH ZONE BIAS",IF(K4398&lt;L4398,"LOW ZONE BIAS","EQUILIBRIUM"))</f>
        <v>EQUILIBRIUM</v>
      </c>
    </row>
    <row r="4399">
      <c r="A4399">
        <v>23172</v>
      </c>
      <c r="B4399" t="str">
        <v>2023-05-05</v>
      </c>
      <c r="C4399" t="str">
        <v>Afternoon</v>
      </c>
      <c r="D4399">
        <v>5</v>
      </c>
      <c r="E4399" t="str">
        <f>IF(MOD(D4399,2)=0,"EVEN","ODD")</f>
        <v>ODD</v>
      </c>
      <c r="F4399" t="str">
        <f>IF(D4399&lt;=18,"LOW (1-18)","HIGH (19-36)")</f>
        <v>LOW (1-18)</v>
      </c>
      <c r="G4399">
        <f>INT((D4399-1)/6)+1</f>
        <v>1</v>
      </c>
      <c r="H4399">
        <f>MOD(D4399-1,6)+1</f>
        <v>5</v>
      </c>
      <c r="I4399">
        <f>37-D4399</f>
        <v>32</v>
      </c>
      <c r="J4399">
        <f>ABS(D4399-D4400)</f>
        <v>12</v>
      </c>
      <c r="K4399">
        <f>AVERAGE(D4399:D4403)</f>
        <v>5</v>
      </c>
      <c r="L4399">
        <f>AVERAGE(D4399:D4418)</f>
        <v>5</v>
      </c>
      <c r="M4399">
        <f>K4399-L4399</f>
        <v>0</v>
      </c>
      <c r="N4399" t="str">
        <f>IF(K4399&gt;L4399,"HIGH ZONE BIAS",IF(K4399&lt;L4399,"LOW ZONE BIAS","EQUILIBRIUM"))</f>
        <v>EQUILIBRIUM</v>
      </c>
    </row>
    <row r="4400">
      <c r="A4400">
        <v>23171</v>
      </c>
      <c r="B4400" t="str">
        <v>2023-05-05</v>
      </c>
      <c r="C4400" t="str">
        <v>Midday</v>
      </c>
      <c r="D4400">
        <v>17</v>
      </c>
      <c r="E4400" t="str">
        <f>IF(MOD(D4400,2)=0,"EVEN","ODD")</f>
        <v>ODD</v>
      </c>
      <c r="F4400" t="str">
        <f>IF(D4400&lt;=18,"LOW (1-18)","HIGH (19-36)")</f>
        <v>LOW (1-18)</v>
      </c>
      <c r="G4400">
        <f>INT((D4400-1)/6)+1</f>
        <v>3</v>
      </c>
      <c r="H4400">
        <f>MOD(D4400-1,6)+1</f>
        <v>5</v>
      </c>
      <c r="I4400">
        <f>37-D4400</f>
        <v>20</v>
      </c>
      <c r="J4400">
        <f>ABS(D4400-D4401)</f>
        <v>16</v>
      </c>
      <c r="K4400">
        <f>AVERAGE(D4400:D4404)</f>
        <v>17</v>
      </c>
      <c r="L4400">
        <f>AVERAGE(D4400:D4419)</f>
        <v>17</v>
      </c>
      <c r="M4400">
        <f>K4400-L4400</f>
        <v>0</v>
      </c>
      <c r="N4400" t="str">
        <f>IF(K4400&gt;L4400,"HIGH ZONE BIAS",IF(K4400&lt;L4400,"LOW ZONE BIAS","EQUILIBRIUM"))</f>
        <v>EQUILIBRIUM</v>
      </c>
    </row>
    <row r="4401">
      <c r="A4401">
        <v>23170</v>
      </c>
      <c r="B4401" t="str">
        <v>2023-05-05</v>
      </c>
      <c r="C4401" t="str">
        <v>Morning</v>
      </c>
      <c r="D4401">
        <v>33</v>
      </c>
      <c r="E4401" t="str">
        <f>IF(MOD(D4401,2)=0,"EVEN","ODD")</f>
        <v>ODD</v>
      </c>
      <c r="F4401" t="str">
        <f>IF(D4401&lt;=18,"LOW (1-18)","HIGH (19-36)")</f>
        <v>HIGH (19-36)</v>
      </c>
      <c r="G4401">
        <f>INT((D4401-1)/6)+1</f>
        <v>6</v>
      </c>
      <c r="H4401">
        <f>MOD(D4401-1,6)+1</f>
        <v>3</v>
      </c>
      <c r="I4401">
        <f>37-D4401</f>
        <v>4</v>
      </c>
      <c r="J4401">
        <f>ABS(D4401-D4402)</f>
        <v>2</v>
      </c>
      <c r="K4401">
        <f>AVERAGE(D4401:D4405)</f>
        <v>33</v>
      </c>
      <c r="L4401">
        <f>AVERAGE(D4401:D4420)</f>
        <v>33</v>
      </c>
      <c r="M4401">
        <f>K4401-L4401</f>
        <v>0</v>
      </c>
      <c r="N4401" t="str">
        <f>IF(K4401&gt;L4401,"HIGH ZONE BIAS",IF(K4401&lt;L4401,"LOW ZONE BIAS","EQUILIBRIUM"))</f>
        <v>EQUILIBRIUM</v>
      </c>
    </row>
    <row r="4402">
      <c r="A4402">
        <v>23169</v>
      </c>
      <c r="B4402" t="str">
        <v>2023-05-04</v>
      </c>
      <c r="C4402" t="str">
        <v>Evening</v>
      </c>
      <c r="D4402">
        <v>31</v>
      </c>
      <c r="E4402" t="str">
        <f>IF(MOD(D4402,2)=0,"EVEN","ODD")</f>
        <v>ODD</v>
      </c>
      <c r="F4402" t="str">
        <f>IF(D4402&lt;=18,"LOW (1-18)","HIGH (19-36)")</f>
        <v>HIGH (19-36)</v>
      </c>
      <c r="G4402">
        <f>INT((D4402-1)/6)+1</f>
        <v>6</v>
      </c>
      <c r="H4402">
        <f>MOD(D4402-1,6)+1</f>
        <v>1</v>
      </c>
      <c r="I4402">
        <f>37-D4402</f>
        <v>6</v>
      </c>
      <c r="J4402">
        <f>ABS(D4402-D4403)</f>
        <v>8</v>
      </c>
      <c r="K4402">
        <f>AVERAGE(D4402:D4406)</f>
        <v>31</v>
      </c>
      <c r="L4402">
        <f>AVERAGE(D4402:D4421)</f>
        <v>31</v>
      </c>
      <c r="M4402">
        <f>K4402-L4402</f>
        <v>0</v>
      </c>
      <c r="N4402" t="str">
        <f>IF(K4402&gt;L4402,"HIGH ZONE BIAS",IF(K4402&lt;L4402,"LOW ZONE BIAS","EQUILIBRIUM"))</f>
        <v>EQUILIBRIUM</v>
      </c>
    </row>
    <row r="4403">
      <c r="A4403">
        <v>23168</v>
      </c>
      <c r="B4403" t="str">
        <v>2023-05-04</v>
      </c>
      <c r="C4403" t="str">
        <v>Afternoon</v>
      </c>
      <c r="D4403">
        <v>23</v>
      </c>
      <c r="E4403" t="str">
        <f>IF(MOD(D4403,2)=0,"EVEN","ODD")</f>
        <v>ODD</v>
      </c>
      <c r="F4403" t="str">
        <f>IF(D4403&lt;=18,"LOW (1-18)","HIGH (19-36)")</f>
        <v>HIGH (19-36)</v>
      </c>
      <c r="G4403">
        <f>INT((D4403-1)/6)+1</f>
        <v>4</v>
      </c>
      <c r="H4403">
        <f>MOD(D4403-1,6)+1</f>
        <v>5</v>
      </c>
      <c r="I4403">
        <f>37-D4403</f>
        <v>14</v>
      </c>
      <c r="J4403">
        <f>ABS(D4403-D4404)</f>
        <v>10</v>
      </c>
      <c r="K4403">
        <f>AVERAGE(D4403:D4407)</f>
        <v>23</v>
      </c>
      <c r="L4403">
        <f>AVERAGE(D4403:D4422)</f>
        <v>23</v>
      </c>
      <c r="M4403">
        <f>K4403-L4403</f>
        <v>0</v>
      </c>
      <c r="N4403" t="str">
        <f>IF(K4403&gt;L4403,"HIGH ZONE BIAS",IF(K4403&lt;L4403,"LOW ZONE BIAS","EQUILIBRIUM"))</f>
        <v>EQUILIBRIUM</v>
      </c>
    </row>
    <row r="4404">
      <c r="A4404">
        <v>23167</v>
      </c>
      <c r="B4404" t="str">
        <v>2023-05-04</v>
      </c>
      <c r="C4404" t="str">
        <v>Midday</v>
      </c>
      <c r="D4404">
        <v>33</v>
      </c>
      <c r="E4404" t="str">
        <f>IF(MOD(D4404,2)=0,"EVEN","ODD")</f>
        <v>ODD</v>
      </c>
      <c r="F4404" t="str">
        <f>IF(D4404&lt;=18,"LOW (1-18)","HIGH (19-36)")</f>
        <v>HIGH (19-36)</v>
      </c>
      <c r="G4404">
        <f>INT((D4404-1)/6)+1</f>
        <v>6</v>
      </c>
      <c r="H4404">
        <f>MOD(D4404-1,6)+1</f>
        <v>3</v>
      </c>
      <c r="I4404">
        <f>37-D4404</f>
        <v>4</v>
      </c>
      <c r="J4404">
        <f>ABS(D4404-D4405)</f>
        <v>1</v>
      </c>
      <c r="K4404">
        <f>AVERAGE(D4404:D4408)</f>
        <v>33</v>
      </c>
      <c r="L4404">
        <f>AVERAGE(D4404:D4423)</f>
        <v>33</v>
      </c>
      <c r="M4404">
        <f>K4404-L4404</f>
        <v>0</v>
      </c>
      <c r="N4404" t="str">
        <f>IF(K4404&gt;L4404,"HIGH ZONE BIAS",IF(K4404&lt;L4404,"LOW ZONE BIAS","EQUILIBRIUM"))</f>
        <v>EQUILIBRIUM</v>
      </c>
    </row>
    <row r="4405">
      <c r="A4405">
        <v>23166</v>
      </c>
      <c r="B4405" t="str">
        <v>2023-05-04</v>
      </c>
      <c r="C4405" t="str">
        <v>Morning</v>
      </c>
      <c r="D4405">
        <v>32</v>
      </c>
      <c r="E4405" t="str">
        <f>IF(MOD(D4405,2)=0,"EVEN","ODD")</f>
        <v>EVEN</v>
      </c>
      <c r="F4405" t="str">
        <f>IF(D4405&lt;=18,"LOW (1-18)","HIGH (19-36)")</f>
        <v>HIGH (19-36)</v>
      </c>
      <c r="G4405">
        <f>INT((D4405-1)/6)+1</f>
        <v>6</v>
      </c>
      <c r="H4405">
        <f>MOD(D4405-1,6)+1</f>
        <v>2</v>
      </c>
      <c r="I4405">
        <f>37-D4405</f>
        <v>5</v>
      </c>
      <c r="J4405">
        <f>ABS(D4405-D4406)</f>
        <v>17</v>
      </c>
      <c r="K4405">
        <f>AVERAGE(D4405:D4409)</f>
        <v>32</v>
      </c>
      <c r="L4405">
        <f>AVERAGE(D4405:D4424)</f>
        <v>32</v>
      </c>
      <c r="M4405">
        <f>K4405-L4405</f>
        <v>0</v>
      </c>
      <c r="N4405" t="str">
        <f>IF(K4405&gt;L4405,"HIGH ZONE BIAS",IF(K4405&lt;L4405,"LOW ZONE BIAS","EQUILIBRIUM"))</f>
        <v>EQUILIBRIUM</v>
      </c>
    </row>
    <row r="4406">
      <c r="A4406">
        <v>23165</v>
      </c>
      <c r="B4406" t="str">
        <v>2023-05-03</v>
      </c>
      <c r="C4406" t="str">
        <v>Evening</v>
      </c>
      <c r="D4406">
        <v>15</v>
      </c>
      <c r="E4406" t="str">
        <f>IF(MOD(D4406,2)=0,"EVEN","ODD")</f>
        <v>ODD</v>
      </c>
      <c r="F4406" t="str">
        <f>IF(D4406&lt;=18,"LOW (1-18)","HIGH (19-36)")</f>
        <v>LOW (1-18)</v>
      </c>
      <c r="G4406">
        <f>INT((D4406-1)/6)+1</f>
        <v>3</v>
      </c>
      <c r="H4406">
        <f>MOD(D4406-1,6)+1</f>
        <v>3</v>
      </c>
      <c r="I4406">
        <f>37-D4406</f>
        <v>22</v>
      </c>
      <c r="J4406">
        <f>ABS(D4406-D4407)</f>
        <v>16</v>
      </c>
      <c r="K4406">
        <f>AVERAGE(D4406:D4410)</f>
        <v>15</v>
      </c>
      <c r="L4406">
        <f>AVERAGE(D4406:D4425)</f>
        <v>15</v>
      </c>
      <c r="M4406">
        <f>K4406-L4406</f>
        <v>0</v>
      </c>
      <c r="N4406" t="str">
        <f>IF(K4406&gt;L4406,"HIGH ZONE BIAS",IF(K4406&lt;L4406,"LOW ZONE BIAS","EQUILIBRIUM"))</f>
        <v>EQUILIBRIUM</v>
      </c>
    </row>
    <row r="4407">
      <c r="A4407">
        <v>23164</v>
      </c>
      <c r="B4407" t="str">
        <v>2023-05-03</v>
      </c>
      <c r="C4407" t="str">
        <v>Afternoon</v>
      </c>
      <c r="D4407">
        <v>31</v>
      </c>
      <c r="E4407" t="str">
        <f>IF(MOD(D4407,2)=0,"EVEN","ODD")</f>
        <v>ODD</v>
      </c>
      <c r="F4407" t="str">
        <f>IF(D4407&lt;=18,"LOW (1-18)","HIGH (19-36)")</f>
        <v>HIGH (19-36)</v>
      </c>
      <c r="G4407">
        <f>INT((D4407-1)/6)+1</f>
        <v>6</v>
      </c>
      <c r="H4407">
        <f>MOD(D4407-1,6)+1</f>
        <v>1</v>
      </c>
      <c r="I4407">
        <f>37-D4407</f>
        <v>6</v>
      </c>
      <c r="J4407">
        <f>ABS(D4407-D4408)</f>
        <v>18</v>
      </c>
      <c r="K4407">
        <f>AVERAGE(D4407:D4411)</f>
        <v>31</v>
      </c>
      <c r="L4407">
        <f>AVERAGE(D4407:D4426)</f>
        <v>31</v>
      </c>
      <c r="M4407">
        <f>K4407-L4407</f>
        <v>0</v>
      </c>
      <c r="N4407" t="str">
        <f>IF(K4407&gt;L4407,"HIGH ZONE BIAS",IF(K4407&lt;L4407,"LOW ZONE BIAS","EQUILIBRIUM"))</f>
        <v>EQUILIBRIUM</v>
      </c>
    </row>
    <row r="4408">
      <c r="A4408">
        <v>23163</v>
      </c>
      <c r="B4408" t="str">
        <v>2023-05-03</v>
      </c>
      <c r="C4408" t="str">
        <v>Midday</v>
      </c>
      <c r="D4408">
        <v>13</v>
      </c>
      <c r="E4408" t="str">
        <f>IF(MOD(D4408,2)=0,"EVEN","ODD")</f>
        <v>ODD</v>
      </c>
      <c r="F4408" t="str">
        <f>IF(D4408&lt;=18,"LOW (1-18)","HIGH (19-36)")</f>
        <v>LOW (1-18)</v>
      </c>
      <c r="G4408">
        <f>INT((D4408-1)/6)+1</f>
        <v>3</v>
      </c>
      <c r="H4408">
        <f>MOD(D4408-1,6)+1</f>
        <v>1</v>
      </c>
      <c r="I4408">
        <f>37-D4408</f>
        <v>24</v>
      </c>
      <c r="J4408">
        <f>ABS(D4408-D4409)</f>
        <v>10</v>
      </c>
      <c r="K4408">
        <f>AVERAGE(D4408:D4412)</f>
        <v>13</v>
      </c>
      <c r="L4408">
        <f>AVERAGE(D4408:D4427)</f>
        <v>13</v>
      </c>
      <c r="M4408">
        <f>K4408-L4408</f>
        <v>0</v>
      </c>
      <c r="N4408" t="str">
        <f>IF(K4408&gt;L4408,"HIGH ZONE BIAS",IF(K4408&lt;L4408,"LOW ZONE BIAS","EQUILIBRIUM"))</f>
        <v>EQUILIBRIUM</v>
      </c>
    </row>
    <row r="4409">
      <c r="A4409">
        <v>23162</v>
      </c>
      <c r="B4409" t="str">
        <v>2023-05-03</v>
      </c>
      <c r="C4409" t="str">
        <v>Morning</v>
      </c>
      <c r="D4409">
        <v>23</v>
      </c>
      <c r="E4409" t="str">
        <f>IF(MOD(D4409,2)=0,"EVEN","ODD")</f>
        <v>ODD</v>
      </c>
      <c r="F4409" t="str">
        <f>IF(D4409&lt;=18,"LOW (1-18)","HIGH (19-36)")</f>
        <v>HIGH (19-36)</v>
      </c>
      <c r="G4409">
        <f>INT((D4409-1)/6)+1</f>
        <v>4</v>
      </c>
      <c r="H4409">
        <f>MOD(D4409-1,6)+1</f>
        <v>5</v>
      </c>
      <c r="I4409">
        <f>37-D4409</f>
        <v>14</v>
      </c>
      <c r="J4409">
        <f>ABS(D4409-D4410)</f>
        <v>8</v>
      </c>
      <c r="K4409">
        <f>AVERAGE(D4409:D4413)</f>
        <v>23</v>
      </c>
      <c r="L4409">
        <f>AVERAGE(D4409:D4428)</f>
        <v>23</v>
      </c>
      <c r="M4409">
        <f>K4409-L4409</f>
        <v>0</v>
      </c>
      <c r="N4409" t="str">
        <f>IF(K4409&gt;L4409,"HIGH ZONE BIAS",IF(K4409&lt;L4409,"LOW ZONE BIAS","EQUILIBRIUM"))</f>
        <v>EQUILIBRIUM</v>
      </c>
    </row>
    <row r="4410">
      <c r="A4410">
        <v>23161</v>
      </c>
      <c r="B4410" t="str">
        <v>2023-05-02</v>
      </c>
      <c r="C4410" t="str">
        <v>Evening</v>
      </c>
      <c r="D4410">
        <v>15</v>
      </c>
      <c r="E4410" t="str">
        <f>IF(MOD(D4410,2)=0,"EVEN","ODD")</f>
        <v>ODD</v>
      </c>
      <c r="F4410" t="str">
        <f>IF(D4410&lt;=18,"LOW (1-18)","HIGH (19-36)")</f>
        <v>LOW (1-18)</v>
      </c>
      <c r="G4410">
        <f>INT((D4410-1)/6)+1</f>
        <v>3</v>
      </c>
      <c r="H4410">
        <f>MOD(D4410-1,6)+1</f>
        <v>3</v>
      </c>
      <c r="I4410">
        <f>37-D4410</f>
        <v>22</v>
      </c>
      <c r="J4410">
        <f>ABS(D4410-D4411)</f>
        <v>11</v>
      </c>
      <c r="K4410">
        <f>AVERAGE(D4410:D4414)</f>
        <v>15</v>
      </c>
      <c r="L4410">
        <f>AVERAGE(D4410:D4429)</f>
        <v>15</v>
      </c>
      <c r="M4410">
        <f>K4410-L4410</f>
        <v>0</v>
      </c>
      <c r="N4410" t="str">
        <f>IF(K4410&gt;L4410,"HIGH ZONE BIAS",IF(K4410&lt;L4410,"LOW ZONE BIAS","EQUILIBRIUM"))</f>
        <v>EQUILIBRIUM</v>
      </c>
    </row>
    <row r="4411">
      <c r="A4411">
        <v>23160</v>
      </c>
      <c r="B4411" t="str">
        <v>2023-05-02</v>
      </c>
      <c r="C4411" t="str">
        <v>Afternoon</v>
      </c>
      <c r="D4411">
        <v>4</v>
      </c>
      <c r="E4411" t="str">
        <f>IF(MOD(D4411,2)=0,"EVEN","ODD")</f>
        <v>EVEN</v>
      </c>
      <c r="F4411" t="str">
        <f>IF(D4411&lt;=18,"LOW (1-18)","HIGH (19-36)")</f>
        <v>LOW (1-18)</v>
      </c>
      <c r="G4411">
        <f>INT((D4411-1)/6)+1</f>
        <v>1</v>
      </c>
      <c r="H4411">
        <f>MOD(D4411-1,6)+1</f>
        <v>4</v>
      </c>
      <c r="I4411">
        <f>37-D4411</f>
        <v>33</v>
      </c>
      <c r="J4411">
        <f>ABS(D4411-D4412)</f>
        <v>17</v>
      </c>
      <c r="K4411">
        <f>AVERAGE(D4411:D4415)</f>
        <v>4</v>
      </c>
      <c r="L4411">
        <f>AVERAGE(D4411:D4430)</f>
        <v>4</v>
      </c>
      <c r="M4411">
        <f>K4411-L4411</f>
        <v>0</v>
      </c>
      <c r="N4411" t="str">
        <f>IF(K4411&gt;L4411,"HIGH ZONE BIAS",IF(K4411&lt;L4411,"LOW ZONE BIAS","EQUILIBRIUM"))</f>
        <v>EQUILIBRIUM</v>
      </c>
    </row>
    <row r="4412">
      <c r="A4412">
        <v>23159</v>
      </c>
      <c r="B4412" t="str">
        <v>2023-05-02</v>
      </c>
      <c r="C4412" t="str">
        <v>Midday</v>
      </c>
      <c r="D4412">
        <v>21</v>
      </c>
      <c r="E4412" t="str">
        <f>IF(MOD(D4412,2)=0,"EVEN","ODD")</f>
        <v>ODD</v>
      </c>
      <c r="F4412" t="str">
        <f>IF(D4412&lt;=18,"LOW (1-18)","HIGH (19-36)")</f>
        <v>HIGH (19-36)</v>
      </c>
      <c r="G4412">
        <f>INT((D4412-1)/6)+1</f>
        <v>4</v>
      </c>
      <c r="H4412">
        <f>MOD(D4412-1,6)+1</f>
        <v>3</v>
      </c>
      <c r="I4412">
        <f>37-D4412</f>
        <v>16</v>
      </c>
      <c r="J4412">
        <f>ABS(D4412-D4413)</f>
        <v>15</v>
      </c>
      <c r="K4412">
        <f>AVERAGE(D4412:D4416)</f>
        <v>21</v>
      </c>
      <c r="L4412">
        <f>AVERAGE(D4412:D4431)</f>
        <v>21</v>
      </c>
      <c r="M4412">
        <f>K4412-L4412</f>
        <v>0</v>
      </c>
      <c r="N4412" t="str">
        <f>IF(K4412&gt;L4412,"HIGH ZONE BIAS",IF(K4412&lt;L4412,"LOW ZONE BIAS","EQUILIBRIUM"))</f>
        <v>EQUILIBRIUM</v>
      </c>
    </row>
    <row r="4413">
      <c r="A4413">
        <v>23158</v>
      </c>
      <c r="B4413" t="str">
        <v>2023-05-02</v>
      </c>
      <c r="C4413" t="str">
        <v>Morning</v>
      </c>
      <c r="D4413">
        <v>6</v>
      </c>
      <c r="E4413" t="str">
        <f>IF(MOD(D4413,2)=0,"EVEN","ODD")</f>
        <v>EVEN</v>
      </c>
      <c r="F4413" t="str">
        <f>IF(D4413&lt;=18,"LOW (1-18)","HIGH (19-36)")</f>
        <v>LOW (1-18)</v>
      </c>
      <c r="G4413">
        <f>INT((D4413-1)/6)+1</f>
        <v>1</v>
      </c>
      <c r="H4413">
        <f>MOD(D4413-1,6)+1</f>
        <v>6</v>
      </c>
      <c r="I4413">
        <f>37-D4413</f>
        <v>31</v>
      </c>
      <c r="J4413">
        <f>ABS(D4413-D4414)</f>
        <v>25</v>
      </c>
      <c r="K4413">
        <f>AVERAGE(D4413:D4417)</f>
        <v>6</v>
      </c>
      <c r="L4413">
        <f>AVERAGE(D4413:D4432)</f>
        <v>6</v>
      </c>
      <c r="M4413">
        <f>K4413-L4413</f>
        <v>0</v>
      </c>
      <c r="N4413" t="str">
        <f>IF(K4413&gt;L4413,"HIGH ZONE BIAS",IF(K4413&lt;L4413,"LOW ZONE BIAS","EQUILIBRIUM"))</f>
        <v>EQUILIBRIUM</v>
      </c>
    </row>
    <row r="4414">
      <c r="A4414">
        <v>23157</v>
      </c>
      <c r="B4414" t="str">
        <v>2023-05-01</v>
      </c>
      <c r="C4414" t="str">
        <v>Evening</v>
      </c>
      <c r="D4414">
        <v>31</v>
      </c>
      <c r="E4414" t="str">
        <f>IF(MOD(D4414,2)=0,"EVEN","ODD")</f>
        <v>ODD</v>
      </c>
      <c r="F4414" t="str">
        <f>IF(D4414&lt;=18,"LOW (1-18)","HIGH (19-36)")</f>
        <v>HIGH (19-36)</v>
      </c>
      <c r="G4414">
        <f>INT((D4414-1)/6)+1</f>
        <v>6</v>
      </c>
      <c r="H4414">
        <f>MOD(D4414-1,6)+1</f>
        <v>1</v>
      </c>
      <c r="I4414">
        <f>37-D4414</f>
        <v>6</v>
      </c>
      <c r="J4414">
        <f>ABS(D4414-D4415)</f>
        <v>14</v>
      </c>
      <c r="K4414">
        <f>AVERAGE(D4414:D4418)</f>
        <v>31</v>
      </c>
      <c r="L4414">
        <f>AVERAGE(D4414:D4433)</f>
        <v>31</v>
      </c>
      <c r="M4414">
        <f>K4414-L4414</f>
        <v>0</v>
      </c>
      <c r="N4414" t="str">
        <f>IF(K4414&gt;L4414,"HIGH ZONE BIAS",IF(K4414&lt;L4414,"LOW ZONE BIAS","EQUILIBRIUM"))</f>
        <v>EQUILIBRIUM</v>
      </c>
    </row>
    <row r="4415">
      <c r="A4415">
        <v>23156</v>
      </c>
      <c r="B4415" t="str">
        <v>2023-05-01</v>
      </c>
      <c r="C4415" t="str">
        <v>Afternoon</v>
      </c>
      <c r="D4415">
        <v>17</v>
      </c>
      <c r="E4415" t="str">
        <f>IF(MOD(D4415,2)=0,"EVEN","ODD")</f>
        <v>ODD</v>
      </c>
      <c r="F4415" t="str">
        <f>IF(D4415&lt;=18,"LOW (1-18)","HIGH (19-36)")</f>
        <v>LOW (1-18)</v>
      </c>
      <c r="G4415">
        <f>INT((D4415-1)/6)+1</f>
        <v>3</v>
      </c>
      <c r="H4415">
        <f>MOD(D4415-1,6)+1</f>
        <v>5</v>
      </c>
      <c r="I4415">
        <f>37-D4415</f>
        <v>20</v>
      </c>
      <c r="J4415">
        <f>ABS(D4415-D4416)</f>
        <v>0</v>
      </c>
      <c r="K4415">
        <f>AVERAGE(D4415:D4419)</f>
        <v>17</v>
      </c>
      <c r="L4415">
        <f>AVERAGE(D4415:D4434)</f>
        <v>17</v>
      </c>
      <c r="M4415">
        <f>K4415-L4415</f>
        <v>0</v>
      </c>
      <c r="N4415" t="str">
        <f>IF(K4415&gt;L4415,"HIGH ZONE BIAS",IF(K4415&lt;L4415,"LOW ZONE BIAS","EQUILIBRIUM"))</f>
        <v>EQUILIBRIUM</v>
      </c>
    </row>
    <row r="4416">
      <c r="A4416">
        <v>23155</v>
      </c>
      <c r="B4416" t="str">
        <v>2023-05-01</v>
      </c>
      <c r="C4416" t="str">
        <v>Midday</v>
      </c>
      <c r="D4416">
        <v>17</v>
      </c>
      <c r="E4416" t="str">
        <f>IF(MOD(D4416,2)=0,"EVEN","ODD")</f>
        <v>ODD</v>
      </c>
      <c r="F4416" t="str">
        <f>IF(D4416&lt;=18,"LOW (1-18)","HIGH (19-36)")</f>
        <v>LOW (1-18)</v>
      </c>
      <c r="G4416">
        <f>INT((D4416-1)/6)+1</f>
        <v>3</v>
      </c>
      <c r="H4416">
        <f>MOD(D4416-1,6)+1</f>
        <v>5</v>
      </c>
      <c r="I4416">
        <f>37-D4416</f>
        <v>20</v>
      </c>
      <c r="J4416">
        <f>ABS(D4416-D4417)</f>
        <v>3</v>
      </c>
      <c r="K4416">
        <f>AVERAGE(D4416:D4420)</f>
        <v>17</v>
      </c>
      <c r="L4416">
        <f>AVERAGE(D4416:D4435)</f>
        <v>17</v>
      </c>
      <c r="M4416">
        <f>K4416-L4416</f>
        <v>0</v>
      </c>
      <c r="N4416" t="str">
        <f>IF(K4416&gt;L4416,"HIGH ZONE BIAS",IF(K4416&lt;L4416,"LOW ZONE BIAS","EQUILIBRIUM"))</f>
        <v>EQUILIBRIUM</v>
      </c>
    </row>
    <row r="4417">
      <c r="A4417">
        <v>23154</v>
      </c>
      <c r="B4417" t="str">
        <v>2023-05-01</v>
      </c>
      <c r="C4417" t="str">
        <v>Morning</v>
      </c>
      <c r="D4417">
        <v>14</v>
      </c>
      <c r="E4417" t="str">
        <f>IF(MOD(D4417,2)=0,"EVEN","ODD")</f>
        <v>EVEN</v>
      </c>
      <c r="F4417" t="str">
        <f>IF(D4417&lt;=18,"LOW (1-18)","HIGH (19-36)")</f>
        <v>LOW (1-18)</v>
      </c>
      <c r="G4417">
        <f>INT((D4417-1)/6)+1</f>
        <v>3</v>
      </c>
      <c r="H4417">
        <f>MOD(D4417-1,6)+1</f>
        <v>2</v>
      </c>
      <c r="I4417">
        <f>37-D4417</f>
        <v>23</v>
      </c>
      <c r="J4417">
        <f>ABS(D4417-D4418)</f>
        <v>4</v>
      </c>
      <c r="K4417">
        <f>AVERAGE(D4417:D4421)</f>
        <v>14</v>
      </c>
      <c r="L4417">
        <f>AVERAGE(D4417:D4436)</f>
        <v>14</v>
      </c>
      <c r="M4417">
        <f>K4417-L4417</f>
        <v>0</v>
      </c>
      <c r="N4417" t="str">
        <f>IF(K4417&gt;L4417,"HIGH ZONE BIAS",IF(K4417&lt;L4417,"LOW ZONE BIAS","EQUILIBRIUM"))</f>
        <v>EQUILIBRIUM</v>
      </c>
    </row>
    <row r="4418">
      <c r="A4418">
        <v>23153</v>
      </c>
      <c r="B4418" t="str">
        <v>2023-04-29</v>
      </c>
      <c r="C4418" t="str">
        <v>Evening</v>
      </c>
      <c r="D4418">
        <v>10</v>
      </c>
      <c r="E4418" t="str">
        <f>IF(MOD(D4418,2)=0,"EVEN","ODD")</f>
        <v>EVEN</v>
      </c>
      <c r="F4418" t="str">
        <f>IF(D4418&lt;=18,"LOW (1-18)","HIGH (19-36)")</f>
        <v>LOW (1-18)</v>
      </c>
      <c r="G4418">
        <f>INT((D4418-1)/6)+1</f>
        <v>2</v>
      </c>
      <c r="H4418">
        <f>MOD(D4418-1,6)+1</f>
        <v>4</v>
      </c>
      <c r="I4418">
        <f>37-D4418</f>
        <v>27</v>
      </c>
      <c r="J4418">
        <f>ABS(D4418-D4419)</f>
        <v>4</v>
      </c>
      <c r="K4418">
        <f>AVERAGE(D4418:D4422)</f>
        <v>10</v>
      </c>
      <c r="L4418">
        <f>AVERAGE(D4418:D4437)</f>
        <v>10</v>
      </c>
      <c r="M4418">
        <f>K4418-L4418</f>
        <v>0</v>
      </c>
      <c r="N4418" t="str">
        <f>IF(K4418&gt;L4418,"HIGH ZONE BIAS",IF(K4418&lt;L4418,"LOW ZONE BIAS","EQUILIBRIUM"))</f>
        <v>EQUILIBRIUM</v>
      </c>
    </row>
    <row r="4419">
      <c r="A4419">
        <v>23152</v>
      </c>
      <c r="B4419" t="str">
        <v>2023-04-29</v>
      </c>
      <c r="C4419" t="str">
        <v>Afternoon</v>
      </c>
      <c r="D4419">
        <v>14</v>
      </c>
      <c r="E4419" t="str">
        <f>IF(MOD(D4419,2)=0,"EVEN","ODD")</f>
        <v>EVEN</v>
      </c>
      <c r="F4419" t="str">
        <f>IF(D4419&lt;=18,"LOW (1-18)","HIGH (19-36)")</f>
        <v>LOW (1-18)</v>
      </c>
      <c r="G4419">
        <f>INT((D4419-1)/6)+1</f>
        <v>3</v>
      </c>
      <c r="H4419">
        <f>MOD(D4419-1,6)+1</f>
        <v>2</v>
      </c>
      <c r="I4419">
        <f>37-D4419</f>
        <v>23</v>
      </c>
      <c r="J4419">
        <f>ABS(D4419-D4420)</f>
        <v>12</v>
      </c>
      <c r="K4419">
        <f>AVERAGE(D4419:D4423)</f>
        <v>14</v>
      </c>
      <c r="L4419">
        <f>AVERAGE(D4419:D4438)</f>
        <v>14</v>
      </c>
      <c r="M4419">
        <f>K4419-L4419</f>
        <v>0</v>
      </c>
      <c r="N4419" t="str">
        <f>IF(K4419&gt;L4419,"HIGH ZONE BIAS",IF(K4419&lt;L4419,"LOW ZONE BIAS","EQUILIBRIUM"))</f>
        <v>EQUILIBRIUM</v>
      </c>
    </row>
    <row r="4420">
      <c r="A4420">
        <v>23151</v>
      </c>
      <c r="B4420" t="str">
        <v>2023-04-29</v>
      </c>
      <c r="C4420" t="str">
        <v>Midday</v>
      </c>
      <c r="D4420">
        <v>26</v>
      </c>
      <c r="E4420" t="str">
        <f>IF(MOD(D4420,2)=0,"EVEN","ODD")</f>
        <v>EVEN</v>
      </c>
      <c r="F4420" t="str">
        <f>IF(D4420&lt;=18,"LOW (1-18)","HIGH (19-36)")</f>
        <v>HIGH (19-36)</v>
      </c>
      <c r="G4420">
        <f>INT((D4420-1)/6)+1</f>
        <v>5</v>
      </c>
      <c r="H4420">
        <f>MOD(D4420-1,6)+1</f>
        <v>2</v>
      </c>
      <c r="I4420">
        <f>37-D4420</f>
        <v>11</v>
      </c>
      <c r="J4420">
        <f>ABS(D4420-D4421)</f>
        <v>10</v>
      </c>
      <c r="K4420">
        <f>AVERAGE(D4420:D4424)</f>
        <v>26</v>
      </c>
      <c r="L4420">
        <f>AVERAGE(D4420:D4439)</f>
        <v>26</v>
      </c>
      <c r="M4420">
        <f>K4420-L4420</f>
        <v>0</v>
      </c>
      <c r="N4420" t="str">
        <f>IF(K4420&gt;L4420,"HIGH ZONE BIAS",IF(K4420&lt;L4420,"LOW ZONE BIAS","EQUILIBRIUM"))</f>
        <v>EQUILIBRIUM</v>
      </c>
    </row>
    <row r="4421">
      <c r="A4421">
        <v>23150</v>
      </c>
      <c r="B4421" t="str">
        <v>2023-04-29</v>
      </c>
      <c r="C4421" t="str">
        <v>Morning</v>
      </c>
      <c r="D4421">
        <v>36</v>
      </c>
      <c r="E4421" t="str">
        <f>IF(MOD(D4421,2)=0,"EVEN","ODD")</f>
        <v>EVEN</v>
      </c>
      <c r="F4421" t="str">
        <f>IF(D4421&lt;=18,"LOW (1-18)","HIGH (19-36)")</f>
        <v>HIGH (19-36)</v>
      </c>
      <c r="G4421">
        <f>INT((D4421-1)/6)+1</f>
        <v>6</v>
      </c>
      <c r="H4421">
        <f>MOD(D4421-1,6)+1</f>
        <v>6</v>
      </c>
      <c r="I4421">
        <f>37-D4421</f>
        <v>1</v>
      </c>
      <c r="J4421">
        <f>ABS(D4421-D4422)</f>
        <v>9</v>
      </c>
      <c r="K4421">
        <f>AVERAGE(D4421:D4425)</f>
        <v>36</v>
      </c>
      <c r="L4421">
        <f>AVERAGE(D4421:D4440)</f>
        <v>36</v>
      </c>
      <c r="M4421">
        <f>K4421-L4421</f>
        <v>0</v>
      </c>
      <c r="N4421" t="str">
        <f>IF(K4421&gt;L4421,"HIGH ZONE BIAS",IF(K4421&lt;L4421,"LOW ZONE BIAS","EQUILIBRIUM"))</f>
        <v>EQUILIBRIUM</v>
      </c>
    </row>
    <row r="4422">
      <c r="A4422">
        <v>23149</v>
      </c>
      <c r="B4422" t="str">
        <v>2023-04-28</v>
      </c>
      <c r="C4422" t="str">
        <v>Evening</v>
      </c>
      <c r="D4422">
        <v>27</v>
      </c>
      <c r="E4422" t="str">
        <f>IF(MOD(D4422,2)=0,"EVEN","ODD")</f>
        <v>ODD</v>
      </c>
      <c r="F4422" t="str">
        <f>IF(D4422&lt;=18,"LOW (1-18)","HIGH (19-36)")</f>
        <v>HIGH (19-36)</v>
      </c>
      <c r="G4422">
        <f>INT((D4422-1)/6)+1</f>
        <v>5</v>
      </c>
      <c r="H4422">
        <f>MOD(D4422-1,6)+1</f>
        <v>3</v>
      </c>
      <c r="I4422">
        <f>37-D4422</f>
        <v>10</v>
      </c>
      <c r="J4422">
        <f>ABS(D4422-D4423)</f>
        <v>8</v>
      </c>
      <c r="K4422">
        <f>AVERAGE(D4422:D4426)</f>
        <v>27</v>
      </c>
      <c r="L4422">
        <f>AVERAGE(D4422:D4441)</f>
        <v>27</v>
      </c>
      <c r="M4422">
        <f>K4422-L4422</f>
        <v>0</v>
      </c>
      <c r="N4422" t="str">
        <f>IF(K4422&gt;L4422,"HIGH ZONE BIAS",IF(K4422&lt;L4422,"LOW ZONE BIAS","EQUILIBRIUM"))</f>
        <v>EQUILIBRIUM</v>
      </c>
    </row>
    <row r="4423">
      <c r="A4423">
        <v>23148</v>
      </c>
      <c r="B4423" t="str">
        <v>2023-04-28</v>
      </c>
      <c r="C4423" t="str">
        <v>Afternoon</v>
      </c>
      <c r="D4423">
        <v>35</v>
      </c>
      <c r="E4423" t="str">
        <f>IF(MOD(D4423,2)=0,"EVEN","ODD")</f>
        <v>ODD</v>
      </c>
      <c r="F4423" t="str">
        <f>IF(D4423&lt;=18,"LOW (1-18)","HIGH (19-36)")</f>
        <v>HIGH (19-36)</v>
      </c>
      <c r="G4423">
        <f>INT((D4423-1)/6)+1</f>
        <v>6</v>
      </c>
      <c r="H4423">
        <f>MOD(D4423-1,6)+1</f>
        <v>5</v>
      </c>
      <c r="I4423">
        <f>37-D4423</f>
        <v>2</v>
      </c>
      <c r="J4423">
        <f>ABS(D4423-D4424)</f>
        <v>5</v>
      </c>
      <c r="K4423">
        <f>AVERAGE(D4423:D4427)</f>
        <v>35</v>
      </c>
      <c r="L4423">
        <f>AVERAGE(D4423:D4442)</f>
        <v>35</v>
      </c>
      <c r="M4423">
        <f>K4423-L4423</f>
        <v>0</v>
      </c>
      <c r="N4423" t="str">
        <f>IF(K4423&gt;L4423,"HIGH ZONE BIAS",IF(K4423&lt;L4423,"LOW ZONE BIAS","EQUILIBRIUM"))</f>
        <v>EQUILIBRIUM</v>
      </c>
    </row>
    <row r="4424">
      <c r="A4424">
        <v>23147</v>
      </c>
      <c r="B4424" t="str">
        <v>2023-04-28</v>
      </c>
      <c r="C4424" t="str">
        <v>Midday</v>
      </c>
      <c r="D4424">
        <v>30</v>
      </c>
      <c r="E4424" t="str">
        <f>IF(MOD(D4424,2)=0,"EVEN","ODD")</f>
        <v>EVEN</v>
      </c>
      <c r="F4424" t="str">
        <f>IF(D4424&lt;=18,"LOW (1-18)","HIGH (19-36)")</f>
        <v>HIGH (19-36)</v>
      </c>
      <c r="G4424">
        <f>INT((D4424-1)/6)+1</f>
        <v>5</v>
      </c>
      <c r="H4424">
        <f>MOD(D4424-1,6)+1</f>
        <v>6</v>
      </c>
      <c r="I4424">
        <f>37-D4424</f>
        <v>7</v>
      </c>
      <c r="J4424">
        <f>ABS(D4424-D4425)</f>
        <v>19</v>
      </c>
      <c r="K4424">
        <f>AVERAGE(D4424:D4428)</f>
        <v>30</v>
      </c>
      <c r="L4424">
        <f>AVERAGE(D4424:D4443)</f>
        <v>30</v>
      </c>
      <c r="M4424">
        <f>K4424-L4424</f>
        <v>0</v>
      </c>
      <c r="N4424" t="str">
        <f>IF(K4424&gt;L4424,"HIGH ZONE BIAS",IF(K4424&lt;L4424,"LOW ZONE BIAS","EQUILIBRIUM"))</f>
        <v>EQUILIBRIUM</v>
      </c>
    </row>
    <row r="4425">
      <c r="A4425">
        <v>23146</v>
      </c>
      <c r="B4425" t="str">
        <v>2023-04-28</v>
      </c>
      <c r="C4425" t="str">
        <v>Morning</v>
      </c>
      <c r="D4425">
        <v>11</v>
      </c>
      <c r="E4425" t="str">
        <f>IF(MOD(D4425,2)=0,"EVEN","ODD")</f>
        <v>ODD</v>
      </c>
      <c r="F4425" t="str">
        <f>IF(D4425&lt;=18,"LOW (1-18)","HIGH (19-36)")</f>
        <v>LOW (1-18)</v>
      </c>
      <c r="G4425">
        <f>INT((D4425-1)/6)+1</f>
        <v>2</v>
      </c>
      <c r="H4425">
        <f>MOD(D4425-1,6)+1</f>
        <v>5</v>
      </c>
      <c r="I4425">
        <f>37-D4425</f>
        <v>26</v>
      </c>
      <c r="J4425">
        <f>ABS(D4425-D4426)</f>
        <v>1</v>
      </c>
      <c r="K4425">
        <f>AVERAGE(D4425:D4429)</f>
        <v>11</v>
      </c>
      <c r="L4425">
        <f>AVERAGE(D4425:D4444)</f>
        <v>11</v>
      </c>
      <c r="M4425">
        <f>K4425-L4425</f>
        <v>0</v>
      </c>
      <c r="N4425" t="str">
        <f>IF(K4425&gt;L4425,"HIGH ZONE BIAS",IF(K4425&lt;L4425,"LOW ZONE BIAS","EQUILIBRIUM"))</f>
        <v>EQUILIBRIUM</v>
      </c>
    </row>
    <row r="4426">
      <c r="A4426">
        <v>23145</v>
      </c>
      <c r="B4426" t="str">
        <v>2023-04-27</v>
      </c>
      <c r="C4426" t="str">
        <v>Evening</v>
      </c>
      <c r="D4426">
        <v>12</v>
      </c>
      <c r="E4426" t="str">
        <f>IF(MOD(D4426,2)=0,"EVEN","ODD")</f>
        <v>EVEN</v>
      </c>
      <c r="F4426" t="str">
        <f>IF(D4426&lt;=18,"LOW (1-18)","HIGH (19-36)")</f>
        <v>LOW (1-18)</v>
      </c>
      <c r="G4426">
        <f>INT((D4426-1)/6)+1</f>
        <v>2</v>
      </c>
      <c r="H4426">
        <f>MOD(D4426-1,6)+1</f>
        <v>6</v>
      </c>
      <c r="I4426">
        <f>37-D4426</f>
        <v>25</v>
      </c>
      <c r="J4426">
        <f>ABS(D4426-D4427)</f>
        <v>11</v>
      </c>
      <c r="K4426">
        <f>AVERAGE(D4426:D4430)</f>
        <v>12</v>
      </c>
      <c r="L4426">
        <f>AVERAGE(D4426:D4445)</f>
        <v>12</v>
      </c>
      <c r="M4426">
        <f>K4426-L4426</f>
        <v>0</v>
      </c>
      <c r="N4426" t="str">
        <f>IF(K4426&gt;L4426,"HIGH ZONE BIAS",IF(K4426&lt;L4426,"LOW ZONE BIAS","EQUILIBRIUM"))</f>
        <v>EQUILIBRIUM</v>
      </c>
    </row>
    <row r="4427">
      <c r="A4427">
        <v>23144</v>
      </c>
      <c r="B4427" t="str">
        <v>2023-04-27</v>
      </c>
      <c r="C4427" t="str">
        <v>Afternoon</v>
      </c>
      <c r="D4427">
        <v>23</v>
      </c>
      <c r="E4427" t="str">
        <f>IF(MOD(D4427,2)=0,"EVEN","ODD")</f>
        <v>ODD</v>
      </c>
      <c r="F4427" t="str">
        <f>IF(D4427&lt;=18,"LOW (1-18)","HIGH (19-36)")</f>
        <v>HIGH (19-36)</v>
      </c>
      <c r="G4427">
        <f>INT((D4427-1)/6)+1</f>
        <v>4</v>
      </c>
      <c r="H4427">
        <f>MOD(D4427-1,6)+1</f>
        <v>5</v>
      </c>
      <c r="I4427">
        <f>37-D4427</f>
        <v>14</v>
      </c>
      <c r="J4427">
        <f>ABS(D4427-D4428)</f>
        <v>16</v>
      </c>
      <c r="K4427">
        <f>AVERAGE(D4427:D4431)</f>
        <v>23</v>
      </c>
      <c r="L4427">
        <f>AVERAGE(D4427:D4446)</f>
        <v>23</v>
      </c>
      <c r="M4427">
        <f>K4427-L4427</f>
        <v>0</v>
      </c>
      <c r="N4427" t="str">
        <f>IF(K4427&gt;L4427,"HIGH ZONE BIAS",IF(K4427&lt;L4427,"LOW ZONE BIAS","EQUILIBRIUM"))</f>
        <v>EQUILIBRIUM</v>
      </c>
    </row>
    <row r="4428">
      <c r="A4428">
        <v>23143</v>
      </c>
      <c r="B4428" t="str">
        <v>2023-04-27</v>
      </c>
      <c r="C4428" t="str">
        <v>Midday</v>
      </c>
      <c r="D4428">
        <v>7</v>
      </c>
      <c r="E4428" t="str">
        <f>IF(MOD(D4428,2)=0,"EVEN","ODD")</f>
        <v>ODD</v>
      </c>
      <c r="F4428" t="str">
        <f>IF(D4428&lt;=18,"LOW (1-18)","HIGH (19-36)")</f>
        <v>LOW (1-18)</v>
      </c>
      <c r="G4428">
        <f>INT((D4428-1)/6)+1</f>
        <v>2</v>
      </c>
      <c r="H4428">
        <f>MOD(D4428-1,6)+1</f>
        <v>1</v>
      </c>
      <c r="I4428">
        <f>37-D4428</f>
        <v>30</v>
      </c>
      <c r="J4428">
        <f>ABS(D4428-D4429)</f>
        <v>6</v>
      </c>
      <c r="K4428">
        <f>AVERAGE(D4428:D4432)</f>
        <v>7</v>
      </c>
      <c r="L4428">
        <f>AVERAGE(D4428:D4447)</f>
        <v>7</v>
      </c>
      <c r="M4428">
        <f>K4428-L4428</f>
        <v>0</v>
      </c>
      <c r="N4428" t="str">
        <f>IF(K4428&gt;L4428,"HIGH ZONE BIAS",IF(K4428&lt;L4428,"LOW ZONE BIAS","EQUILIBRIUM"))</f>
        <v>EQUILIBRIUM</v>
      </c>
    </row>
    <row r="4429">
      <c r="A4429">
        <v>23142</v>
      </c>
      <c r="B4429" t="str">
        <v>2023-04-27</v>
      </c>
      <c r="C4429" t="str">
        <v>Morning</v>
      </c>
      <c r="D4429">
        <v>1</v>
      </c>
      <c r="E4429" t="str">
        <f>IF(MOD(D4429,2)=0,"EVEN","ODD")</f>
        <v>ODD</v>
      </c>
      <c r="F4429" t="str">
        <f>IF(D4429&lt;=18,"LOW (1-18)","HIGH (19-36)")</f>
        <v>LOW (1-18)</v>
      </c>
      <c r="G4429">
        <f>INT((D4429-1)/6)+1</f>
        <v>1</v>
      </c>
      <c r="H4429">
        <f>MOD(D4429-1,6)+1</f>
        <v>1</v>
      </c>
      <c r="I4429">
        <f>37-D4429</f>
        <v>36</v>
      </c>
      <c r="J4429">
        <f>ABS(D4429-D4430)</f>
        <v>7</v>
      </c>
      <c r="K4429">
        <f>AVERAGE(D4429:D4433)</f>
        <v>1</v>
      </c>
      <c r="L4429">
        <f>AVERAGE(D4429:D4448)</f>
        <v>1</v>
      </c>
      <c r="M4429">
        <f>K4429-L4429</f>
        <v>0</v>
      </c>
      <c r="N4429" t="str">
        <f>IF(K4429&gt;L4429,"HIGH ZONE BIAS",IF(K4429&lt;L4429,"LOW ZONE BIAS","EQUILIBRIUM"))</f>
        <v>EQUILIBRIUM</v>
      </c>
    </row>
    <row r="4430">
      <c r="A4430">
        <v>23141</v>
      </c>
      <c r="B4430" t="str">
        <v>2023-04-26</v>
      </c>
      <c r="C4430" t="str">
        <v>Evening</v>
      </c>
      <c r="D4430">
        <v>8</v>
      </c>
      <c r="E4430" t="str">
        <f>IF(MOD(D4430,2)=0,"EVEN","ODD")</f>
        <v>EVEN</v>
      </c>
      <c r="F4430" t="str">
        <f>IF(D4430&lt;=18,"LOW (1-18)","HIGH (19-36)")</f>
        <v>LOW (1-18)</v>
      </c>
      <c r="G4430">
        <f>INT((D4430-1)/6)+1</f>
        <v>2</v>
      </c>
      <c r="H4430">
        <f>MOD(D4430-1,6)+1</f>
        <v>2</v>
      </c>
      <c r="I4430">
        <f>37-D4430</f>
        <v>29</v>
      </c>
      <c r="J4430">
        <f>ABS(D4430-D4431)</f>
        <v>7</v>
      </c>
      <c r="K4430">
        <f>AVERAGE(D4430:D4434)</f>
        <v>8</v>
      </c>
      <c r="L4430">
        <f>AVERAGE(D4430:D4449)</f>
        <v>8</v>
      </c>
      <c r="M4430">
        <f>K4430-L4430</f>
        <v>0</v>
      </c>
      <c r="N4430" t="str">
        <f>IF(K4430&gt;L4430,"HIGH ZONE BIAS",IF(K4430&lt;L4430,"LOW ZONE BIAS","EQUILIBRIUM"))</f>
        <v>EQUILIBRIUM</v>
      </c>
    </row>
    <row r="4431">
      <c r="A4431">
        <v>23140</v>
      </c>
      <c r="B4431" t="str">
        <v>2023-04-26</v>
      </c>
      <c r="C4431" t="str">
        <v>Afternoon</v>
      </c>
      <c r="D4431">
        <v>15</v>
      </c>
      <c r="E4431" t="str">
        <f>IF(MOD(D4431,2)=0,"EVEN","ODD")</f>
        <v>ODD</v>
      </c>
      <c r="F4431" t="str">
        <f>IF(D4431&lt;=18,"LOW (1-18)","HIGH (19-36)")</f>
        <v>LOW (1-18)</v>
      </c>
      <c r="G4431">
        <f>INT((D4431-1)/6)+1</f>
        <v>3</v>
      </c>
      <c r="H4431">
        <f>MOD(D4431-1,6)+1</f>
        <v>3</v>
      </c>
      <c r="I4431">
        <f>37-D4431</f>
        <v>22</v>
      </c>
      <c r="J4431">
        <f>ABS(D4431-D4432)</f>
        <v>12</v>
      </c>
      <c r="K4431">
        <f>AVERAGE(D4431:D4435)</f>
        <v>15</v>
      </c>
      <c r="L4431">
        <f>AVERAGE(D4431:D4450)</f>
        <v>15</v>
      </c>
      <c r="M4431">
        <f>K4431-L4431</f>
        <v>0</v>
      </c>
      <c r="N4431" t="str">
        <f>IF(K4431&gt;L4431,"HIGH ZONE BIAS",IF(K4431&lt;L4431,"LOW ZONE BIAS","EQUILIBRIUM"))</f>
        <v>EQUILIBRIUM</v>
      </c>
    </row>
    <row r="4432">
      <c r="A4432">
        <v>23139</v>
      </c>
      <c r="B4432" t="str">
        <v>2023-04-26</v>
      </c>
      <c r="C4432" t="str">
        <v>Midday</v>
      </c>
      <c r="D4432">
        <v>27</v>
      </c>
      <c r="E4432" t="str">
        <f>IF(MOD(D4432,2)=0,"EVEN","ODD")</f>
        <v>ODD</v>
      </c>
      <c r="F4432" t="str">
        <f>IF(D4432&lt;=18,"LOW (1-18)","HIGH (19-36)")</f>
        <v>HIGH (19-36)</v>
      </c>
      <c r="G4432">
        <f>INT((D4432-1)/6)+1</f>
        <v>5</v>
      </c>
      <c r="H4432">
        <f>MOD(D4432-1,6)+1</f>
        <v>3</v>
      </c>
      <c r="I4432">
        <f>37-D4432</f>
        <v>10</v>
      </c>
      <c r="J4432">
        <f>ABS(D4432-D4433)</f>
        <v>2</v>
      </c>
      <c r="K4432">
        <f>AVERAGE(D4432:D4436)</f>
        <v>27</v>
      </c>
      <c r="L4432">
        <f>AVERAGE(D4432:D4451)</f>
        <v>27</v>
      </c>
      <c r="M4432">
        <f>K4432-L4432</f>
        <v>0</v>
      </c>
      <c r="N4432" t="str">
        <f>IF(K4432&gt;L4432,"HIGH ZONE BIAS",IF(K4432&lt;L4432,"LOW ZONE BIAS","EQUILIBRIUM"))</f>
        <v>EQUILIBRIUM</v>
      </c>
    </row>
    <row r="4433">
      <c r="A4433">
        <v>23138</v>
      </c>
      <c r="B4433" t="str">
        <v>2023-04-26</v>
      </c>
      <c r="C4433" t="str">
        <v>Morning</v>
      </c>
      <c r="D4433">
        <v>25</v>
      </c>
      <c r="E4433" t="str">
        <f>IF(MOD(D4433,2)=0,"EVEN","ODD")</f>
        <v>ODD</v>
      </c>
      <c r="F4433" t="str">
        <f>IF(D4433&lt;=18,"LOW (1-18)","HIGH (19-36)")</f>
        <v>HIGH (19-36)</v>
      </c>
      <c r="G4433">
        <f>INT((D4433-1)/6)+1</f>
        <v>5</v>
      </c>
      <c r="H4433">
        <f>MOD(D4433-1,6)+1</f>
        <v>1</v>
      </c>
      <c r="I4433">
        <f>37-D4433</f>
        <v>12</v>
      </c>
      <c r="J4433">
        <f>ABS(D4433-D4434)</f>
        <v>7</v>
      </c>
      <c r="K4433">
        <f>AVERAGE(D4433:D4437)</f>
        <v>25</v>
      </c>
      <c r="L4433">
        <f>AVERAGE(D4433:D4452)</f>
        <v>25</v>
      </c>
      <c r="M4433">
        <f>K4433-L4433</f>
        <v>0</v>
      </c>
      <c r="N4433" t="str">
        <f>IF(K4433&gt;L4433,"HIGH ZONE BIAS",IF(K4433&lt;L4433,"LOW ZONE BIAS","EQUILIBRIUM"))</f>
        <v>EQUILIBRIUM</v>
      </c>
    </row>
    <row r="4434">
      <c r="A4434">
        <v>23137</v>
      </c>
      <c r="B4434" t="str">
        <v>2023-04-25</v>
      </c>
      <c r="C4434" t="str">
        <v>Evening</v>
      </c>
      <c r="D4434">
        <v>18</v>
      </c>
      <c r="E4434" t="str">
        <f>IF(MOD(D4434,2)=0,"EVEN","ODD")</f>
        <v>EVEN</v>
      </c>
      <c r="F4434" t="str">
        <f>IF(D4434&lt;=18,"LOW (1-18)","HIGH (19-36)")</f>
        <v>LOW (1-18)</v>
      </c>
      <c r="G4434">
        <f>INT((D4434-1)/6)+1</f>
        <v>3</v>
      </c>
      <c r="H4434">
        <f>MOD(D4434-1,6)+1</f>
        <v>6</v>
      </c>
      <c r="I4434">
        <f>37-D4434</f>
        <v>19</v>
      </c>
      <c r="J4434">
        <f>ABS(D4434-D4435)</f>
        <v>1</v>
      </c>
      <c r="K4434">
        <f>AVERAGE(D4434:D4438)</f>
        <v>18</v>
      </c>
      <c r="L4434">
        <f>AVERAGE(D4434:D4453)</f>
        <v>18</v>
      </c>
      <c r="M4434">
        <f>K4434-L4434</f>
        <v>0</v>
      </c>
      <c r="N4434" t="str">
        <f>IF(K4434&gt;L4434,"HIGH ZONE BIAS",IF(K4434&lt;L4434,"LOW ZONE BIAS","EQUILIBRIUM"))</f>
        <v>EQUILIBRIUM</v>
      </c>
    </row>
    <row r="4435">
      <c r="A4435">
        <v>23136</v>
      </c>
      <c r="B4435" t="str">
        <v>2023-04-25</v>
      </c>
      <c r="C4435" t="str">
        <v>Afternoon</v>
      </c>
      <c r="D4435">
        <v>17</v>
      </c>
      <c r="E4435" t="str">
        <f>IF(MOD(D4435,2)=0,"EVEN","ODD")</f>
        <v>ODD</v>
      </c>
      <c r="F4435" t="str">
        <f>IF(D4435&lt;=18,"LOW (1-18)","HIGH (19-36)")</f>
        <v>LOW (1-18)</v>
      </c>
      <c r="G4435">
        <f>INT((D4435-1)/6)+1</f>
        <v>3</v>
      </c>
      <c r="H4435">
        <f>MOD(D4435-1,6)+1</f>
        <v>5</v>
      </c>
      <c r="I4435">
        <f>37-D4435</f>
        <v>20</v>
      </c>
      <c r="J4435">
        <f>ABS(D4435-D4436)</f>
        <v>3</v>
      </c>
      <c r="K4435">
        <f>AVERAGE(D4435:D4439)</f>
        <v>17</v>
      </c>
      <c r="L4435">
        <f>AVERAGE(D4435:D4454)</f>
        <v>17</v>
      </c>
      <c r="M4435">
        <f>K4435-L4435</f>
        <v>0</v>
      </c>
      <c r="N4435" t="str">
        <f>IF(K4435&gt;L4435,"HIGH ZONE BIAS",IF(K4435&lt;L4435,"LOW ZONE BIAS","EQUILIBRIUM"))</f>
        <v>EQUILIBRIUM</v>
      </c>
    </row>
    <row r="4436">
      <c r="A4436">
        <v>23135</v>
      </c>
      <c r="B4436" t="str">
        <v>2023-04-25</v>
      </c>
      <c r="C4436" t="str">
        <v>Midday</v>
      </c>
      <c r="D4436">
        <v>14</v>
      </c>
      <c r="E4436" t="str">
        <f>IF(MOD(D4436,2)=0,"EVEN","ODD")</f>
        <v>EVEN</v>
      </c>
      <c r="F4436" t="str">
        <f>IF(D4436&lt;=18,"LOW (1-18)","HIGH (19-36)")</f>
        <v>LOW (1-18)</v>
      </c>
      <c r="G4436">
        <f>INT((D4436-1)/6)+1</f>
        <v>3</v>
      </c>
      <c r="H4436">
        <f>MOD(D4436-1,6)+1</f>
        <v>2</v>
      </c>
      <c r="I4436">
        <f>37-D4436</f>
        <v>23</v>
      </c>
      <c r="J4436">
        <f>ABS(D4436-D4437)</f>
        <v>22</v>
      </c>
      <c r="K4436">
        <f>AVERAGE(D4436:D4440)</f>
        <v>14</v>
      </c>
      <c r="L4436">
        <f>AVERAGE(D4436:D4455)</f>
        <v>14</v>
      </c>
      <c r="M4436">
        <f>K4436-L4436</f>
        <v>0</v>
      </c>
      <c r="N4436" t="str">
        <f>IF(K4436&gt;L4436,"HIGH ZONE BIAS",IF(K4436&lt;L4436,"LOW ZONE BIAS","EQUILIBRIUM"))</f>
        <v>EQUILIBRIUM</v>
      </c>
    </row>
    <row r="4437">
      <c r="A4437">
        <v>23134</v>
      </c>
      <c r="B4437" t="str">
        <v>2023-04-25</v>
      </c>
      <c r="C4437" t="str">
        <v>Morning</v>
      </c>
      <c r="D4437">
        <v>36</v>
      </c>
      <c r="E4437" t="str">
        <f>IF(MOD(D4437,2)=0,"EVEN","ODD")</f>
        <v>EVEN</v>
      </c>
      <c r="F4437" t="str">
        <f>IF(D4437&lt;=18,"LOW (1-18)","HIGH (19-36)")</f>
        <v>HIGH (19-36)</v>
      </c>
      <c r="G4437">
        <f>INT((D4437-1)/6)+1</f>
        <v>6</v>
      </c>
      <c r="H4437">
        <f>MOD(D4437-1,6)+1</f>
        <v>6</v>
      </c>
      <c r="I4437">
        <f>37-D4437</f>
        <v>1</v>
      </c>
      <c r="J4437">
        <f>ABS(D4437-D4438)</f>
        <v>26</v>
      </c>
      <c r="K4437">
        <f>AVERAGE(D4437:D4441)</f>
        <v>36</v>
      </c>
      <c r="L4437">
        <f>AVERAGE(D4437:D4456)</f>
        <v>36</v>
      </c>
      <c r="M4437">
        <f>K4437-L4437</f>
        <v>0</v>
      </c>
      <c r="N4437" t="str">
        <f>IF(K4437&gt;L4437,"HIGH ZONE BIAS",IF(K4437&lt;L4437,"LOW ZONE BIAS","EQUILIBRIUM"))</f>
        <v>EQUILIBRIUM</v>
      </c>
    </row>
    <row r="4438">
      <c r="A4438">
        <v>23133</v>
      </c>
      <c r="B4438" t="str">
        <v>2023-04-24</v>
      </c>
      <c r="C4438" t="str">
        <v>Evening</v>
      </c>
      <c r="D4438">
        <v>10</v>
      </c>
      <c r="E4438" t="str">
        <f>IF(MOD(D4438,2)=0,"EVEN","ODD")</f>
        <v>EVEN</v>
      </c>
      <c r="F4438" t="str">
        <f>IF(D4438&lt;=18,"LOW (1-18)","HIGH (19-36)")</f>
        <v>LOW (1-18)</v>
      </c>
      <c r="G4438">
        <f>INT((D4438-1)/6)+1</f>
        <v>2</v>
      </c>
      <c r="H4438">
        <f>MOD(D4438-1,6)+1</f>
        <v>4</v>
      </c>
      <c r="I4438">
        <f>37-D4438</f>
        <v>27</v>
      </c>
      <c r="J4438">
        <f>ABS(D4438-D4439)</f>
        <v>16</v>
      </c>
      <c r="K4438">
        <f>AVERAGE(D4438:D4442)</f>
        <v>10</v>
      </c>
      <c r="L4438">
        <f>AVERAGE(D4438:D4457)</f>
        <v>10</v>
      </c>
      <c r="M4438">
        <f>K4438-L4438</f>
        <v>0</v>
      </c>
      <c r="N4438" t="str">
        <f>IF(K4438&gt;L4438,"HIGH ZONE BIAS",IF(K4438&lt;L4438,"LOW ZONE BIAS","EQUILIBRIUM"))</f>
        <v>EQUILIBRIUM</v>
      </c>
    </row>
    <row r="4439">
      <c r="A4439">
        <v>23132</v>
      </c>
      <c r="B4439" t="str">
        <v>2023-04-24</v>
      </c>
      <c r="C4439" t="str">
        <v>Afternoon</v>
      </c>
      <c r="D4439">
        <v>26</v>
      </c>
      <c r="E4439" t="str">
        <f>IF(MOD(D4439,2)=0,"EVEN","ODD")</f>
        <v>EVEN</v>
      </c>
      <c r="F4439" t="str">
        <f>IF(D4439&lt;=18,"LOW (1-18)","HIGH (19-36)")</f>
        <v>HIGH (19-36)</v>
      </c>
      <c r="G4439">
        <f>INT((D4439-1)/6)+1</f>
        <v>5</v>
      </c>
      <c r="H4439">
        <f>MOD(D4439-1,6)+1</f>
        <v>2</v>
      </c>
      <c r="I4439">
        <f>37-D4439</f>
        <v>11</v>
      </c>
      <c r="J4439">
        <f>ABS(D4439-D4440)</f>
        <v>10</v>
      </c>
      <c r="K4439">
        <f>AVERAGE(D4439:D4443)</f>
        <v>26</v>
      </c>
      <c r="L4439">
        <f>AVERAGE(D4439:D4458)</f>
        <v>26</v>
      </c>
      <c r="M4439">
        <f>K4439-L4439</f>
        <v>0</v>
      </c>
      <c r="N4439" t="str">
        <f>IF(K4439&gt;L4439,"HIGH ZONE BIAS",IF(K4439&lt;L4439,"LOW ZONE BIAS","EQUILIBRIUM"))</f>
        <v>EQUILIBRIUM</v>
      </c>
    </row>
    <row r="4440">
      <c r="A4440">
        <v>23131</v>
      </c>
      <c r="B4440" t="str">
        <v>2023-04-24</v>
      </c>
      <c r="C4440" t="str">
        <v>Midday</v>
      </c>
      <c r="D4440">
        <v>16</v>
      </c>
      <c r="E4440" t="str">
        <f>IF(MOD(D4440,2)=0,"EVEN","ODD")</f>
        <v>EVEN</v>
      </c>
      <c r="F4440" t="str">
        <f>IF(D4440&lt;=18,"LOW (1-18)","HIGH (19-36)")</f>
        <v>LOW (1-18)</v>
      </c>
      <c r="G4440">
        <f>INT((D4440-1)/6)+1</f>
        <v>3</v>
      </c>
      <c r="H4440">
        <f>MOD(D4440-1,6)+1</f>
        <v>4</v>
      </c>
      <c r="I4440">
        <f>37-D4440</f>
        <v>21</v>
      </c>
      <c r="J4440">
        <f>ABS(D4440-D4441)</f>
        <v>19</v>
      </c>
      <c r="K4440">
        <f>AVERAGE(D4440:D4444)</f>
        <v>16</v>
      </c>
      <c r="L4440">
        <f>AVERAGE(D4440:D4459)</f>
        <v>16</v>
      </c>
      <c r="M4440">
        <f>K4440-L4440</f>
        <v>0</v>
      </c>
      <c r="N4440" t="str">
        <f>IF(K4440&gt;L4440,"HIGH ZONE BIAS",IF(K4440&lt;L4440,"LOW ZONE BIAS","EQUILIBRIUM"))</f>
        <v>EQUILIBRIUM</v>
      </c>
    </row>
    <row r="4441">
      <c r="A4441">
        <v>23130</v>
      </c>
      <c r="B4441" t="str">
        <v>2023-04-24</v>
      </c>
      <c r="C4441" t="str">
        <v>Morning</v>
      </c>
      <c r="D4441">
        <v>35</v>
      </c>
      <c r="E4441" t="str">
        <f>IF(MOD(D4441,2)=0,"EVEN","ODD")</f>
        <v>ODD</v>
      </c>
      <c r="F4441" t="str">
        <f>IF(D4441&lt;=18,"LOW (1-18)","HIGH (19-36)")</f>
        <v>HIGH (19-36)</v>
      </c>
      <c r="G4441">
        <f>INT((D4441-1)/6)+1</f>
        <v>6</v>
      </c>
      <c r="H4441">
        <f>MOD(D4441-1,6)+1</f>
        <v>5</v>
      </c>
      <c r="I4441">
        <f>37-D4441</f>
        <v>2</v>
      </c>
      <c r="J4441">
        <f>ABS(D4441-D4442)</f>
        <v>34</v>
      </c>
      <c r="K4441">
        <f>AVERAGE(D4441:D4445)</f>
        <v>35</v>
      </c>
      <c r="L4441">
        <f>AVERAGE(D4441:D4460)</f>
        <v>35</v>
      </c>
      <c r="M4441">
        <f>K4441-L4441</f>
        <v>0</v>
      </c>
      <c r="N4441" t="str">
        <f>IF(K4441&gt;L4441,"HIGH ZONE BIAS",IF(K4441&lt;L4441,"LOW ZONE BIAS","EQUILIBRIUM"))</f>
        <v>EQUILIBRIUM</v>
      </c>
    </row>
    <row r="4442">
      <c r="A4442">
        <v>23129</v>
      </c>
      <c r="B4442" t="str">
        <v>2023-04-21</v>
      </c>
      <c r="C4442" t="str">
        <v>Evening</v>
      </c>
      <c r="D4442">
        <v>1</v>
      </c>
      <c r="E4442" t="str">
        <f>IF(MOD(D4442,2)=0,"EVEN","ODD")</f>
        <v>ODD</v>
      </c>
      <c r="F4442" t="str">
        <f>IF(D4442&lt;=18,"LOW (1-18)","HIGH (19-36)")</f>
        <v>LOW (1-18)</v>
      </c>
      <c r="G4442">
        <f>INT((D4442-1)/6)+1</f>
        <v>1</v>
      </c>
      <c r="H4442">
        <f>MOD(D4442-1,6)+1</f>
        <v>1</v>
      </c>
      <c r="I4442">
        <f>37-D4442</f>
        <v>36</v>
      </c>
      <c r="J4442">
        <f>ABS(D4442-D4443)</f>
        <v>15</v>
      </c>
      <c r="K4442">
        <f>AVERAGE(D4442:D4446)</f>
        <v>1</v>
      </c>
      <c r="L4442">
        <f>AVERAGE(D4442:D4461)</f>
        <v>1</v>
      </c>
      <c r="M4442">
        <f>K4442-L4442</f>
        <v>0</v>
      </c>
      <c r="N4442" t="str">
        <f>IF(K4442&gt;L4442,"HIGH ZONE BIAS",IF(K4442&lt;L4442,"LOW ZONE BIAS","EQUILIBRIUM"))</f>
        <v>EQUILIBRIUM</v>
      </c>
    </row>
    <row r="4443">
      <c r="A4443">
        <v>23128</v>
      </c>
      <c r="B4443" t="str">
        <v>2023-04-21</v>
      </c>
      <c r="C4443" t="str">
        <v>Afternoon</v>
      </c>
      <c r="D4443">
        <v>16</v>
      </c>
      <c r="E4443" t="str">
        <f>IF(MOD(D4443,2)=0,"EVEN","ODD")</f>
        <v>EVEN</v>
      </c>
      <c r="F4443" t="str">
        <f>IF(D4443&lt;=18,"LOW (1-18)","HIGH (19-36)")</f>
        <v>LOW (1-18)</v>
      </c>
      <c r="G4443">
        <f>INT((D4443-1)/6)+1</f>
        <v>3</v>
      </c>
      <c r="H4443">
        <f>MOD(D4443-1,6)+1</f>
        <v>4</v>
      </c>
      <c r="I4443">
        <f>37-D4443</f>
        <v>21</v>
      </c>
      <c r="J4443">
        <f>ABS(D4443-D4444)</f>
        <v>8</v>
      </c>
      <c r="K4443">
        <f>AVERAGE(D4443:D4447)</f>
        <v>16</v>
      </c>
      <c r="L4443">
        <f>AVERAGE(D4443:D4462)</f>
        <v>16</v>
      </c>
      <c r="M4443">
        <f>K4443-L4443</f>
        <v>0</v>
      </c>
      <c r="N4443" t="str">
        <f>IF(K4443&gt;L4443,"HIGH ZONE BIAS",IF(K4443&lt;L4443,"LOW ZONE BIAS","EQUILIBRIUM"))</f>
        <v>EQUILIBRIUM</v>
      </c>
    </row>
    <row r="4444">
      <c r="A4444">
        <v>23127</v>
      </c>
      <c r="B4444" t="str">
        <v>2023-04-21</v>
      </c>
      <c r="C4444" t="str">
        <v>Midday</v>
      </c>
      <c r="D4444">
        <v>24</v>
      </c>
      <c r="E4444" t="str">
        <f>IF(MOD(D4444,2)=0,"EVEN","ODD")</f>
        <v>EVEN</v>
      </c>
      <c r="F4444" t="str">
        <f>IF(D4444&lt;=18,"LOW (1-18)","HIGH (19-36)")</f>
        <v>HIGH (19-36)</v>
      </c>
      <c r="G4444">
        <f>INT((D4444-1)/6)+1</f>
        <v>4</v>
      </c>
      <c r="H4444">
        <f>MOD(D4444-1,6)+1</f>
        <v>6</v>
      </c>
      <c r="I4444">
        <f>37-D4444</f>
        <v>13</v>
      </c>
      <c r="J4444">
        <f>ABS(D4444-D4445)</f>
        <v>8</v>
      </c>
      <c r="K4444">
        <f>AVERAGE(D4444:D4448)</f>
        <v>24</v>
      </c>
      <c r="L4444">
        <f>AVERAGE(D4444:D4463)</f>
        <v>24</v>
      </c>
      <c r="M4444">
        <f>K4444-L4444</f>
        <v>0</v>
      </c>
      <c r="N4444" t="str">
        <f>IF(K4444&gt;L4444,"HIGH ZONE BIAS",IF(K4444&lt;L4444,"LOW ZONE BIAS","EQUILIBRIUM"))</f>
        <v>EQUILIBRIUM</v>
      </c>
    </row>
    <row r="4445">
      <c r="A4445">
        <v>23126</v>
      </c>
      <c r="B4445" t="str">
        <v>2023-04-21</v>
      </c>
      <c r="C4445" t="str">
        <v>Morning</v>
      </c>
      <c r="D4445">
        <v>16</v>
      </c>
      <c r="E4445" t="str">
        <f>IF(MOD(D4445,2)=0,"EVEN","ODD")</f>
        <v>EVEN</v>
      </c>
      <c r="F4445" t="str">
        <f>IF(D4445&lt;=18,"LOW (1-18)","HIGH (19-36)")</f>
        <v>LOW (1-18)</v>
      </c>
      <c r="G4445">
        <f>INT((D4445-1)/6)+1</f>
        <v>3</v>
      </c>
      <c r="H4445">
        <f>MOD(D4445-1,6)+1</f>
        <v>4</v>
      </c>
      <c r="I4445">
        <f>37-D4445</f>
        <v>21</v>
      </c>
      <c r="J4445">
        <f>ABS(D4445-D4446)</f>
        <v>19</v>
      </c>
      <c r="K4445">
        <f>AVERAGE(D4445:D4449)</f>
        <v>16</v>
      </c>
      <c r="L4445">
        <f>AVERAGE(D4445:D4464)</f>
        <v>16</v>
      </c>
      <c r="M4445">
        <f>K4445-L4445</f>
        <v>0</v>
      </c>
      <c r="N4445" t="str">
        <f>IF(K4445&gt;L4445,"HIGH ZONE BIAS",IF(K4445&lt;L4445,"LOW ZONE BIAS","EQUILIBRIUM"))</f>
        <v>EQUILIBRIUM</v>
      </c>
    </row>
    <row r="4446">
      <c r="A4446">
        <v>23125</v>
      </c>
      <c r="B4446" t="str">
        <v>2023-04-20</v>
      </c>
      <c r="C4446" t="str">
        <v>Evening</v>
      </c>
      <c r="D4446">
        <v>35</v>
      </c>
      <c r="E4446" t="str">
        <f>IF(MOD(D4446,2)=0,"EVEN","ODD")</f>
        <v>ODD</v>
      </c>
      <c r="F4446" t="str">
        <f>IF(D4446&lt;=18,"LOW (1-18)","HIGH (19-36)")</f>
        <v>HIGH (19-36)</v>
      </c>
      <c r="G4446">
        <f>INT((D4446-1)/6)+1</f>
        <v>6</v>
      </c>
      <c r="H4446">
        <f>MOD(D4446-1,6)+1</f>
        <v>5</v>
      </c>
      <c r="I4446">
        <f>37-D4446</f>
        <v>2</v>
      </c>
      <c r="J4446">
        <f>ABS(D4446-D4447)</f>
        <v>3</v>
      </c>
      <c r="K4446">
        <f>AVERAGE(D4446:D4450)</f>
        <v>35</v>
      </c>
      <c r="L4446">
        <f>AVERAGE(D4446:D4465)</f>
        <v>35</v>
      </c>
      <c r="M4446">
        <f>K4446-L4446</f>
        <v>0</v>
      </c>
      <c r="N4446" t="str">
        <f>IF(K4446&gt;L4446,"HIGH ZONE BIAS",IF(K4446&lt;L4446,"LOW ZONE BIAS","EQUILIBRIUM"))</f>
        <v>EQUILIBRIUM</v>
      </c>
    </row>
    <row r="4447">
      <c r="A4447">
        <v>23124</v>
      </c>
      <c r="B4447" t="str">
        <v>2023-04-20</v>
      </c>
      <c r="C4447" t="str">
        <v>Afternoon</v>
      </c>
      <c r="D4447">
        <v>32</v>
      </c>
      <c r="E4447" t="str">
        <f>IF(MOD(D4447,2)=0,"EVEN","ODD")</f>
        <v>EVEN</v>
      </c>
      <c r="F4447" t="str">
        <f>IF(D4447&lt;=18,"LOW (1-18)","HIGH (19-36)")</f>
        <v>HIGH (19-36)</v>
      </c>
      <c r="G4447">
        <f>INT((D4447-1)/6)+1</f>
        <v>6</v>
      </c>
      <c r="H4447">
        <f>MOD(D4447-1,6)+1</f>
        <v>2</v>
      </c>
      <c r="I4447">
        <f>37-D4447</f>
        <v>5</v>
      </c>
      <c r="J4447">
        <f>ABS(D4447-D4448)</f>
        <v>27</v>
      </c>
      <c r="K4447">
        <f>AVERAGE(D4447:D4451)</f>
        <v>32</v>
      </c>
      <c r="L4447">
        <f>AVERAGE(D4447:D4466)</f>
        <v>32</v>
      </c>
      <c r="M4447">
        <f>K4447-L4447</f>
        <v>0</v>
      </c>
      <c r="N4447" t="str">
        <f>IF(K4447&gt;L4447,"HIGH ZONE BIAS",IF(K4447&lt;L4447,"LOW ZONE BIAS","EQUILIBRIUM"))</f>
        <v>EQUILIBRIUM</v>
      </c>
    </row>
    <row r="4448">
      <c r="A4448">
        <v>23123</v>
      </c>
      <c r="B4448" t="str">
        <v>2023-04-20</v>
      </c>
      <c r="C4448" t="str">
        <v>Midday</v>
      </c>
      <c r="D4448">
        <v>5</v>
      </c>
      <c r="E4448" t="str">
        <f>IF(MOD(D4448,2)=0,"EVEN","ODD")</f>
        <v>ODD</v>
      </c>
      <c r="F4448" t="str">
        <f>IF(D4448&lt;=18,"LOW (1-18)","HIGH (19-36)")</f>
        <v>LOW (1-18)</v>
      </c>
      <c r="G4448">
        <f>INT((D4448-1)/6)+1</f>
        <v>1</v>
      </c>
      <c r="H4448">
        <f>MOD(D4448-1,6)+1</f>
        <v>5</v>
      </c>
      <c r="I4448">
        <f>37-D4448</f>
        <v>32</v>
      </c>
      <c r="J4448">
        <f>ABS(D4448-D4449)</f>
        <v>28</v>
      </c>
      <c r="K4448">
        <f>AVERAGE(D4448:D4452)</f>
        <v>5</v>
      </c>
      <c r="L4448">
        <f>AVERAGE(D4448:D4467)</f>
        <v>5</v>
      </c>
      <c r="M4448">
        <f>K4448-L4448</f>
        <v>0</v>
      </c>
      <c r="N4448" t="str">
        <f>IF(K4448&gt;L4448,"HIGH ZONE BIAS",IF(K4448&lt;L4448,"LOW ZONE BIAS","EQUILIBRIUM"))</f>
        <v>EQUILIBRIUM</v>
      </c>
    </row>
    <row r="4449">
      <c r="A4449">
        <v>23122</v>
      </c>
      <c r="B4449" t="str">
        <v>2023-04-20</v>
      </c>
      <c r="C4449" t="str">
        <v>Morning</v>
      </c>
      <c r="D4449">
        <v>33</v>
      </c>
      <c r="E4449" t="str">
        <f>IF(MOD(D4449,2)=0,"EVEN","ODD")</f>
        <v>ODD</v>
      </c>
      <c r="F4449" t="str">
        <f>IF(D4449&lt;=18,"LOW (1-18)","HIGH (19-36)")</f>
        <v>HIGH (19-36)</v>
      </c>
      <c r="G4449">
        <f>INT((D4449-1)/6)+1</f>
        <v>6</v>
      </c>
      <c r="H4449">
        <f>MOD(D4449-1,6)+1</f>
        <v>3</v>
      </c>
      <c r="I4449">
        <f>37-D4449</f>
        <v>4</v>
      </c>
      <c r="J4449">
        <f>ABS(D4449-D4450)</f>
        <v>19</v>
      </c>
      <c r="K4449">
        <f>AVERAGE(D4449:D4453)</f>
        <v>33</v>
      </c>
      <c r="L4449">
        <f>AVERAGE(D4449:D4468)</f>
        <v>33</v>
      </c>
      <c r="M4449">
        <f>K4449-L4449</f>
        <v>0</v>
      </c>
      <c r="N4449" t="str">
        <f>IF(K4449&gt;L4449,"HIGH ZONE BIAS",IF(K4449&lt;L4449,"LOW ZONE BIAS","EQUILIBRIUM"))</f>
        <v>EQUILIBRIUM</v>
      </c>
    </row>
    <row r="4450">
      <c r="A4450">
        <v>23121</v>
      </c>
      <c r="B4450" t="str">
        <v>2023-04-19</v>
      </c>
      <c r="C4450" t="str">
        <v>Evening</v>
      </c>
      <c r="D4450">
        <v>14</v>
      </c>
      <c r="E4450" t="str">
        <f>IF(MOD(D4450,2)=0,"EVEN","ODD")</f>
        <v>EVEN</v>
      </c>
      <c r="F4450" t="str">
        <f>IF(D4450&lt;=18,"LOW (1-18)","HIGH (19-36)")</f>
        <v>LOW (1-18)</v>
      </c>
      <c r="G4450">
        <f>INT((D4450-1)/6)+1</f>
        <v>3</v>
      </c>
      <c r="H4450">
        <f>MOD(D4450-1,6)+1</f>
        <v>2</v>
      </c>
      <c r="I4450">
        <f>37-D4450</f>
        <v>23</v>
      </c>
      <c r="J4450">
        <f>ABS(D4450-D4451)</f>
        <v>11</v>
      </c>
      <c r="K4450">
        <f>AVERAGE(D4450:D4454)</f>
        <v>14</v>
      </c>
      <c r="L4450">
        <f>AVERAGE(D4450:D4469)</f>
        <v>14</v>
      </c>
      <c r="M4450">
        <f>K4450-L4450</f>
        <v>0</v>
      </c>
      <c r="N4450" t="str">
        <f>IF(K4450&gt;L4450,"HIGH ZONE BIAS",IF(K4450&lt;L4450,"LOW ZONE BIAS","EQUILIBRIUM"))</f>
        <v>EQUILIBRIUM</v>
      </c>
    </row>
    <row r="4451">
      <c r="A4451">
        <v>23120</v>
      </c>
      <c r="B4451" t="str">
        <v>2023-04-19</v>
      </c>
      <c r="C4451" t="str">
        <v>Afternoon</v>
      </c>
      <c r="D4451">
        <v>3</v>
      </c>
      <c r="E4451" t="str">
        <f>IF(MOD(D4451,2)=0,"EVEN","ODD")</f>
        <v>ODD</v>
      </c>
      <c r="F4451" t="str">
        <f>IF(D4451&lt;=18,"LOW (1-18)","HIGH (19-36)")</f>
        <v>LOW (1-18)</v>
      </c>
      <c r="G4451">
        <f>INT((D4451-1)/6)+1</f>
        <v>1</v>
      </c>
      <c r="H4451">
        <f>MOD(D4451-1,6)+1</f>
        <v>3</v>
      </c>
      <c r="I4451">
        <f>37-D4451</f>
        <v>34</v>
      </c>
      <c r="J4451">
        <f>ABS(D4451-D4452)</f>
        <v>19</v>
      </c>
      <c r="K4451">
        <f>AVERAGE(D4451:D4455)</f>
        <v>3</v>
      </c>
      <c r="L4451">
        <f>AVERAGE(D4451:D4470)</f>
        <v>3</v>
      </c>
      <c r="M4451">
        <f>K4451-L4451</f>
        <v>0</v>
      </c>
      <c r="N4451" t="str">
        <f>IF(K4451&gt;L4451,"HIGH ZONE BIAS",IF(K4451&lt;L4451,"LOW ZONE BIAS","EQUILIBRIUM"))</f>
        <v>EQUILIBRIUM</v>
      </c>
    </row>
    <row r="4452">
      <c r="A4452">
        <v>23119</v>
      </c>
      <c r="B4452" t="str">
        <v>2023-04-19</v>
      </c>
      <c r="C4452" t="str">
        <v>Midday</v>
      </c>
      <c r="D4452">
        <v>22</v>
      </c>
      <c r="E4452" t="str">
        <f>IF(MOD(D4452,2)=0,"EVEN","ODD")</f>
        <v>EVEN</v>
      </c>
      <c r="F4452" t="str">
        <f>IF(D4452&lt;=18,"LOW (1-18)","HIGH (19-36)")</f>
        <v>HIGH (19-36)</v>
      </c>
      <c r="G4452">
        <f>INT((D4452-1)/6)+1</f>
        <v>4</v>
      </c>
      <c r="H4452">
        <f>MOD(D4452-1,6)+1</f>
        <v>4</v>
      </c>
      <c r="I4452">
        <f>37-D4452</f>
        <v>15</v>
      </c>
      <c r="J4452">
        <f>ABS(D4452-D4453)</f>
        <v>17</v>
      </c>
      <c r="K4452">
        <f>AVERAGE(D4452:D4456)</f>
        <v>22</v>
      </c>
      <c r="L4452">
        <f>AVERAGE(D4452:D4471)</f>
        <v>22</v>
      </c>
      <c r="M4452">
        <f>K4452-L4452</f>
        <v>0</v>
      </c>
      <c r="N4452" t="str">
        <f>IF(K4452&gt;L4452,"HIGH ZONE BIAS",IF(K4452&lt;L4452,"LOW ZONE BIAS","EQUILIBRIUM"))</f>
        <v>EQUILIBRIUM</v>
      </c>
    </row>
    <row r="4453">
      <c r="A4453">
        <v>23118</v>
      </c>
      <c r="B4453" t="str">
        <v>2023-04-19</v>
      </c>
      <c r="C4453" t="str">
        <v>Morning</v>
      </c>
      <c r="D4453">
        <v>5</v>
      </c>
      <c r="E4453" t="str">
        <f>IF(MOD(D4453,2)=0,"EVEN","ODD")</f>
        <v>ODD</v>
      </c>
      <c r="F4453" t="str">
        <f>IF(D4453&lt;=18,"LOW (1-18)","HIGH (19-36)")</f>
        <v>LOW (1-18)</v>
      </c>
      <c r="G4453">
        <f>INT((D4453-1)/6)+1</f>
        <v>1</v>
      </c>
      <c r="H4453">
        <f>MOD(D4453-1,6)+1</f>
        <v>5</v>
      </c>
      <c r="I4453">
        <f>37-D4453</f>
        <v>32</v>
      </c>
      <c r="J4453">
        <f>ABS(D4453-D4454)</f>
        <v>1</v>
      </c>
      <c r="K4453">
        <f>AVERAGE(D4453:D4457)</f>
        <v>5</v>
      </c>
      <c r="L4453">
        <f>AVERAGE(D4453:D4472)</f>
        <v>5</v>
      </c>
      <c r="M4453">
        <f>K4453-L4453</f>
        <v>0</v>
      </c>
      <c r="N4453" t="str">
        <f>IF(K4453&gt;L4453,"HIGH ZONE BIAS",IF(K4453&lt;L4453,"LOW ZONE BIAS","EQUILIBRIUM"))</f>
        <v>EQUILIBRIUM</v>
      </c>
    </row>
    <row r="4454">
      <c r="A4454">
        <v>23117</v>
      </c>
      <c r="B4454" t="str">
        <v>2023-04-18</v>
      </c>
      <c r="C4454" t="str">
        <v>Evening</v>
      </c>
      <c r="D4454">
        <v>6</v>
      </c>
      <c r="E4454" t="str">
        <f>IF(MOD(D4454,2)=0,"EVEN","ODD")</f>
        <v>EVEN</v>
      </c>
      <c r="F4454" t="str">
        <f>IF(D4454&lt;=18,"LOW (1-18)","HIGH (19-36)")</f>
        <v>LOW (1-18)</v>
      </c>
      <c r="G4454">
        <f>INT((D4454-1)/6)+1</f>
        <v>1</v>
      </c>
      <c r="H4454">
        <f>MOD(D4454-1,6)+1</f>
        <v>6</v>
      </c>
      <c r="I4454">
        <f>37-D4454</f>
        <v>31</v>
      </c>
      <c r="J4454">
        <f>ABS(D4454-D4455)</f>
        <v>19</v>
      </c>
      <c r="K4454">
        <f>AVERAGE(D4454:D4458)</f>
        <v>6</v>
      </c>
      <c r="L4454">
        <f>AVERAGE(D4454:D4473)</f>
        <v>6</v>
      </c>
      <c r="M4454">
        <f>K4454-L4454</f>
        <v>0</v>
      </c>
      <c r="N4454" t="str">
        <f>IF(K4454&gt;L4454,"HIGH ZONE BIAS",IF(K4454&lt;L4454,"LOW ZONE BIAS","EQUILIBRIUM"))</f>
        <v>EQUILIBRIUM</v>
      </c>
    </row>
    <row r="4455">
      <c r="A4455">
        <v>23116</v>
      </c>
      <c r="B4455" t="str">
        <v>2023-04-18</v>
      </c>
      <c r="C4455" t="str">
        <v>Afternoon</v>
      </c>
      <c r="D4455">
        <v>25</v>
      </c>
      <c r="E4455" t="str">
        <f>IF(MOD(D4455,2)=0,"EVEN","ODD")</f>
        <v>ODD</v>
      </c>
      <c r="F4455" t="str">
        <f>IF(D4455&lt;=18,"LOW (1-18)","HIGH (19-36)")</f>
        <v>HIGH (19-36)</v>
      </c>
      <c r="G4455">
        <f>INT((D4455-1)/6)+1</f>
        <v>5</v>
      </c>
      <c r="H4455">
        <f>MOD(D4455-1,6)+1</f>
        <v>1</v>
      </c>
      <c r="I4455">
        <f>37-D4455</f>
        <v>12</v>
      </c>
      <c r="J4455">
        <f>ABS(D4455-D4456)</f>
        <v>3</v>
      </c>
      <c r="K4455">
        <f>AVERAGE(D4455:D4459)</f>
        <v>25</v>
      </c>
      <c r="L4455">
        <f>AVERAGE(D4455:D4474)</f>
        <v>25</v>
      </c>
      <c r="M4455">
        <f>K4455-L4455</f>
        <v>0</v>
      </c>
      <c r="N4455" t="str">
        <f>IF(K4455&gt;L4455,"HIGH ZONE BIAS",IF(K4455&lt;L4455,"LOW ZONE BIAS","EQUILIBRIUM"))</f>
        <v>EQUILIBRIUM</v>
      </c>
    </row>
    <row r="4456">
      <c r="A4456">
        <v>23115</v>
      </c>
      <c r="B4456" t="str">
        <v>2023-04-18</v>
      </c>
      <c r="C4456" t="str">
        <v>Midday</v>
      </c>
      <c r="D4456">
        <v>28</v>
      </c>
      <c r="E4456" t="str">
        <f>IF(MOD(D4456,2)=0,"EVEN","ODD")</f>
        <v>EVEN</v>
      </c>
      <c r="F4456" t="str">
        <f>IF(D4456&lt;=18,"LOW (1-18)","HIGH (19-36)")</f>
        <v>HIGH (19-36)</v>
      </c>
      <c r="G4456">
        <f>INT((D4456-1)/6)+1</f>
        <v>5</v>
      </c>
      <c r="H4456">
        <f>MOD(D4456-1,6)+1</f>
        <v>4</v>
      </c>
      <c r="I4456">
        <f>37-D4456</f>
        <v>9</v>
      </c>
      <c r="J4456">
        <f>ABS(D4456-D4457)</f>
        <v>4</v>
      </c>
      <c r="K4456">
        <f>AVERAGE(D4456:D4460)</f>
        <v>28</v>
      </c>
      <c r="L4456">
        <f>AVERAGE(D4456:D4475)</f>
        <v>28</v>
      </c>
      <c r="M4456">
        <f>K4456-L4456</f>
        <v>0</v>
      </c>
      <c r="N4456" t="str">
        <f>IF(K4456&gt;L4456,"HIGH ZONE BIAS",IF(K4456&lt;L4456,"LOW ZONE BIAS","EQUILIBRIUM"))</f>
        <v>EQUILIBRIUM</v>
      </c>
    </row>
    <row r="4457">
      <c r="A4457">
        <v>23114</v>
      </c>
      <c r="B4457" t="str">
        <v>2023-04-18</v>
      </c>
      <c r="C4457" t="str">
        <v>Morning</v>
      </c>
      <c r="D4457">
        <v>24</v>
      </c>
      <c r="E4457" t="str">
        <f>IF(MOD(D4457,2)=0,"EVEN","ODD")</f>
        <v>EVEN</v>
      </c>
      <c r="F4457" t="str">
        <f>IF(D4457&lt;=18,"LOW (1-18)","HIGH (19-36)")</f>
        <v>HIGH (19-36)</v>
      </c>
      <c r="G4457">
        <f>INT((D4457-1)/6)+1</f>
        <v>4</v>
      </c>
      <c r="H4457">
        <f>MOD(D4457-1,6)+1</f>
        <v>6</v>
      </c>
      <c r="I4457">
        <f>37-D4457</f>
        <v>13</v>
      </c>
      <c r="J4457">
        <f>ABS(D4457-D4458)</f>
        <v>6</v>
      </c>
      <c r="K4457">
        <f>AVERAGE(D4457:D4461)</f>
        <v>24</v>
      </c>
      <c r="L4457">
        <f>AVERAGE(D4457:D4476)</f>
        <v>24</v>
      </c>
      <c r="M4457">
        <f>K4457-L4457</f>
        <v>0</v>
      </c>
      <c r="N4457" t="str">
        <f>IF(K4457&gt;L4457,"HIGH ZONE BIAS",IF(K4457&lt;L4457,"LOW ZONE BIAS","EQUILIBRIUM"))</f>
        <v>EQUILIBRIUM</v>
      </c>
    </row>
    <row r="4458">
      <c r="A4458">
        <v>23113</v>
      </c>
      <c r="B4458" t="str">
        <v>2023-04-17</v>
      </c>
      <c r="C4458" t="str">
        <v>Evening</v>
      </c>
      <c r="D4458">
        <v>18</v>
      </c>
      <c r="E4458" t="str">
        <f>IF(MOD(D4458,2)=0,"EVEN","ODD")</f>
        <v>EVEN</v>
      </c>
      <c r="F4458" t="str">
        <f>IF(D4458&lt;=18,"LOW (1-18)","HIGH (19-36)")</f>
        <v>LOW (1-18)</v>
      </c>
      <c r="G4458">
        <f>INT((D4458-1)/6)+1</f>
        <v>3</v>
      </c>
      <c r="H4458">
        <f>MOD(D4458-1,6)+1</f>
        <v>6</v>
      </c>
      <c r="I4458">
        <f>37-D4458</f>
        <v>19</v>
      </c>
      <c r="J4458">
        <f>ABS(D4458-D4459)</f>
        <v>15</v>
      </c>
      <c r="K4458">
        <f>AVERAGE(D4458:D4462)</f>
        <v>18</v>
      </c>
      <c r="L4458">
        <f>AVERAGE(D4458:D4477)</f>
        <v>18</v>
      </c>
      <c r="M4458">
        <f>K4458-L4458</f>
        <v>0</v>
      </c>
      <c r="N4458" t="str">
        <f>IF(K4458&gt;L4458,"HIGH ZONE BIAS",IF(K4458&lt;L4458,"LOW ZONE BIAS","EQUILIBRIUM"))</f>
        <v>EQUILIBRIUM</v>
      </c>
    </row>
    <row r="4459">
      <c r="A4459">
        <v>23112</v>
      </c>
      <c r="B4459" t="str">
        <v>2023-04-17</v>
      </c>
      <c r="C4459" t="str">
        <v>Afternoon</v>
      </c>
      <c r="D4459">
        <v>3</v>
      </c>
      <c r="E4459" t="str">
        <f>IF(MOD(D4459,2)=0,"EVEN","ODD")</f>
        <v>ODD</v>
      </c>
      <c r="F4459" t="str">
        <f>IF(D4459&lt;=18,"LOW (1-18)","HIGH (19-36)")</f>
        <v>LOW (1-18)</v>
      </c>
      <c r="G4459">
        <f>INT((D4459-1)/6)+1</f>
        <v>1</v>
      </c>
      <c r="H4459">
        <f>MOD(D4459-1,6)+1</f>
        <v>3</v>
      </c>
      <c r="I4459">
        <f>37-D4459</f>
        <v>34</v>
      </c>
      <c r="J4459">
        <f>ABS(D4459-D4460)</f>
        <v>26</v>
      </c>
      <c r="K4459">
        <f>AVERAGE(D4459:D4463)</f>
        <v>3</v>
      </c>
      <c r="L4459">
        <f>AVERAGE(D4459:D4478)</f>
        <v>3</v>
      </c>
      <c r="M4459">
        <f>K4459-L4459</f>
        <v>0</v>
      </c>
      <c r="N4459" t="str">
        <f>IF(K4459&gt;L4459,"HIGH ZONE BIAS",IF(K4459&lt;L4459,"LOW ZONE BIAS","EQUILIBRIUM"))</f>
        <v>EQUILIBRIUM</v>
      </c>
    </row>
    <row r="4460">
      <c r="A4460">
        <v>23111</v>
      </c>
      <c r="B4460" t="str">
        <v>2023-04-17</v>
      </c>
      <c r="C4460" t="str">
        <v>Midday</v>
      </c>
      <c r="D4460">
        <v>29</v>
      </c>
      <c r="E4460" t="str">
        <f>IF(MOD(D4460,2)=0,"EVEN","ODD")</f>
        <v>ODD</v>
      </c>
      <c r="F4460" t="str">
        <f>IF(D4460&lt;=18,"LOW (1-18)","HIGH (19-36)")</f>
        <v>HIGH (19-36)</v>
      </c>
      <c r="G4460">
        <f>INT((D4460-1)/6)+1</f>
        <v>5</v>
      </c>
      <c r="H4460">
        <f>MOD(D4460-1,6)+1</f>
        <v>5</v>
      </c>
      <c r="I4460">
        <f>37-D4460</f>
        <v>8</v>
      </c>
      <c r="J4460">
        <f>ABS(D4460-D4461)</f>
        <v>16</v>
      </c>
      <c r="K4460">
        <f>AVERAGE(D4460:D4464)</f>
        <v>29</v>
      </c>
      <c r="L4460">
        <f>AVERAGE(D4460:D4479)</f>
        <v>29</v>
      </c>
      <c r="M4460">
        <f>K4460-L4460</f>
        <v>0</v>
      </c>
      <c r="N4460" t="str">
        <f>IF(K4460&gt;L4460,"HIGH ZONE BIAS",IF(K4460&lt;L4460,"LOW ZONE BIAS","EQUILIBRIUM"))</f>
        <v>EQUILIBRIUM</v>
      </c>
    </row>
    <row r="4461">
      <c r="A4461">
        <v>23110</v>
      </c>
      <c r="B4461" t="str">
        <v>2023-04-17</v>
      </c>
      <c r="C4461" t="str">
        <v>Morning</v>
      </c>
      <c r="D4461">
        <v>13</v>
      </c>
      <c r="E4461" t="str">
        <f>IF(MOD(D4461,2)=0,"EVEN","ODD")</f>
        <v>ODD</v>
      </c>
      <c r="F4461" t="str">
        <f>IF(D4461&lt;=18,"LOW (1-18)","HIGH (19-36)")</f>
        <v>LOW (1-18)</v>
      </c>
      <c r="G4461">
        <f>INT((D4461-1)/6)+1</f>
        <v>3</v>
      </c>
      <c r="H4461">
        <f>MOD(D4461-1,6)+1</f>
        <v>1</v>
      </c>
      <c r="I4461">
        <f>37-D4461</f>
        <v>24</v>
      </c>
      <c r="J4461">
        <f>ABS(D4461-D4462)</f>
        <v>21</v>
      </c>
      <c r="K4461">
        <f>AVERAGE(D4461:D4465)</f>
        <v>13</v>
      </c>
      <c r="L4461">
        <f>AVERAGE(D4461:D4480)</f>
        <v>13</v>
      </c>
      <c r="M4461">
        <f>K4461-L4461</f>
        <v>0</v>
      </c>
      <c r="N4461" t="str">
        <f>IF(K4461&gt;L4461,"HIGH ZONE BIAS",IF(K4461&lt;L4461,"LOW ZONE BIAS","EQUILIBRIUM"))</f>
        <v>EQUILIBRIUM</v>
      </c>
    </row>
    <row r="4462">
      <c r="A4462">
        <v>23109</v>
      </c>
      <c r="B4462" t="str">
        <v>2023-04-15</v>
      </c>
      <c r="C4462" t="str">
        <v>Evening</v>
      </c>
      <c r="D4462">
        <v>34</v>
      </c>
      <c r="E4462" t="str">
        <f>IF(MOD(D4462,2)=0,"EVEN","ODD")</f>
        <v>EVEN</v>
      </c>
      <c r="F4462" t="str">
        <f>IF(D4462&lt;=18,"LOW (1-18)","HIGH (19-36)")</f>
        <v>HIGH (19-36)</v>
      </c>
      <c r="G4462">
        <f>INT((D4462-1)/6)+1</f>
        <v>6</v>
      </c>
      <c r="H4462">
        <f>MOD(D4462-1,6)+1</f>
        <v>4</v>
      </c>
      <c r="I4462">
        <f>37-D4462</f>
        <v>3</v>
      </c>
      <c r="J4462">
        <f>ABS(D4462-D4463)</f>
        <v>30</v>
      </c>
      <c r="K4462">
        <f>AVERAGE(D4462:D4466)</f>
        <v>34</v>
      </c>
      <c r="L4462">
        <f>AVERAGE(D4462:D4481)</f>
        <v>34</v>
      </c>
      <c r="M4462">
        <f>K4462-L4462</f>
        <v>0</v>
      </c>
      <c r="N4462" t="str">
        <f>IF(K4462&gt;L4462,"HIGH ZONE BIAS",IF(K4462&lt;L4462,"LOW ZONE BIAS","EQUILIBRIUM"))</f>
        <v>EQUILIBRIUM</v>
      </c>
    </row>
    <row r="4463">
      <c r="A4463">
        <v>23108</v>
      </c>
      <c r="B4463" t="str">
        <v>2023-04-15</v>
      </c>
      <c r="C4463" t="str">
        <v>Afternoon</v>
      </c>
      <c r="D4463">
        <v>4</v>
      </c>
      <c r="E4463" t="str">
        <f>IF(MOD(D4463,2)=0,"EVEN","ODD")</f>
        <v>EVEN</v>
      </c>
      <c r="F4463" t="str">
        <f>IF(D4463&lt;=18,"LOW (1-18)","HIGH (19-36)")</f>
        <v>LOW (1-18)</v>
      </c>
      <c r="G4463">
        <f>INT((D4463-1)/6)+1</f>
        <v>1</v>
      </c>
      <c r="H4463">
        <f>MOD(D4463-1,6)+1</f>
        <v>4</v>
      </c>
      <c r="I4463">
        <f>37-D4463</f>
        <v>33</v>
      </c>
      <c r="J4463">
        <f>ABS(D4463-D4464)</f>
        <v>23</v>
      </c>
      <c r="K4463">
        <f>AVERAGE(D4463:D4467)</f>
        <v>4</v>
      </c>
      <c r="L4463">
        <f>AVERAGE(D4463:D4482)</f>
        <v>4</v>
      </c>
      <c r="M4463">
        <f>K4463-L4463</f>
        <v>0</v>
      </c>
      <c r="N4463" t="str">
        <f>IF(K4463&gt;L4463,"HIGH ZONE BIAS",IF(K4463&lt;L4463,"LOW ZONE BIAS","EQUILIBRIUM"))</f>
        <v>EQUILIBRIUM</v>
      </c>
    </row>
    <row r="4464">
      <c r="A4464">
        <v>23107</v>
      </c>
      <c r="B4464" t="str">
        <v>2023-04-15</v>
      </c>
      <c r="C4464" t="str">
        <v>Midday</v>
      </c>
      <c r="D4464">
        <v>27</v>
      </c>
      <c r="E4464" t="str">
        <f>IF(MOD(D4464,2)=0,"EVEN","ODD")</f>
        <v>ODD</v>
      </c>
      <c r="F4464" t="str">
        <f>IF(D4464&lt;=18,"LOW (1-18)","HIGH (19-36)")</f>
        <v>HIGH (19-36)</v>
      </c>
      <c r="G4464">
        <f>INT((D4464-1)/6)+1</f>
        <v>5</v>
      </c>
      <c r="H4464">
        <f>MOD(D4464-1,6)+1</f>
        <v>3</v>
      </c>
      <c r="I4464">
        <f>37-D4464</f>
        <v>10</v>
      </c>
      <c r="J4464">
        <f>ABS(D4464-D4465)</f>
        <v>8</v>
      </c>
      <c r="K4464">
        <f>AVERAGE(D4464:D4468)</f>
        <v>27</v>
      </c>
      <c r="L4464">
        <f>AVERAGE(D4464:D4483)</f>
        <v>27</v>
      </c>
      <c r="M4464">
        <f>K4464-L4464</f>
        <v>0</v>
      </c>
      <c r="N4464" t="str">
        <f>IF(K4464&gt;L4464,"HIGH ZONE BIAS",IF(K4464&lt;L4464,"LOW ZONE BIAS","EQUILIBRIUM"))</f>
        <v>EQUILIBRIUM</v>
      </c>
    </row>
    <row r="4465">
      <c r="A4465">
        <v>23106</v>
      </c>
      <c r="B4465" t="str">
        <v>2023-04-15</v>
      </c>
      <c r="C4465" t="str">
        <v>Morning</v>
      </c>
      <c r="D4465">
        <v>35</v>
      </c>
      <c r="E4465" t="str">
        <f>IF(MOD(D4465,2)=0,"EVEN","ODD")</f>
        <v>ODD</v>
      </c>
      <c r="F4465" t="str">
        <f>IF(D4465&lt;=18,"LOW (1-18)","HIGH (19-36)")</f>
        <v>HIGH (19-36)</v>
      </c>
      <c r="G4465">
        <f>INT((D4465-1)/6)+1</f>
        <v>6</v>
      </c>
      <c r="H4465">
        <f>MOD(D4465-1,6)+1</f>
        <v>5</v>
      </c>
      <c r="I4465">
        <f>37-D4465</f>
        <v>2</v>
      </c>
      <c r="J4465">
        <f>ABS(D4465-D4466)</f>
        <v>29</v>
      </c>
      <c r="K4465">
        <f>AVERAGE(D4465:D4469)</f>
        <v>35</v>
      </c>
      <c r="L4465">
        <f>AVERAGE(D4465:D4484)</f>
        <v>35</v>
      </c>
      <c r="M4465">
        <f>K4465-L4465</f>
        <v>0</v>
      </c>
      <c r="N4465" t="str">
        <f>IF(K4465&gt;L4465,"HIGH ZONE BIAS",IF(K4465&lt;L4465,"LOW ZONE BIAS","EQUILIBRIUM"))</f>
        <v>EQUILIBRIUM</v>
      </c>
    </row>
    <row r="4466">
      <c r="A4466">
        <v>23105</v>
      </c>
      <c r="B4466" t="str">
        <v>2023-04-14</v>
      </c>
      <c r="C4466" t="str">
        <v>Evening</v>
      </c>
      <c r="D4466">
        <v>6</v>
      </c>
      <c r="E4466" t="str">
        <f>IF(MOD(D4466,2)=0,"EVEN","ODD")</f>
        <v>EVEN</v>
      </c>
      <c r="F4466" t="str">
        <f>IF(D4466&lt;=18,"LOW (1-18)","HIGH (19-36)")</f>
        <v>LOW (1-18)</v>
      </c>
      <c r="G4466">
        <f>INT((D4466-1)/6)+1</f>
        <v>1</v>
      </c>
      <c r="H4466">
        <f>MOD(D4466-1,6)+1</f>
        <v>6</v>
      </c>
      <c r="I4466">
        <f>37-D4466</f>
        <v>31</v>
      </c>
      <c r="J4466">
        <f>ABS(D4466-D4467)</f>
        <v>24</v>
      </c>
      <c r="K4466">
        <f>AVERAGE(D4466:D4470)</f>
        <v>6</v>
      </c>
      <c r="L4466">
        <f>AVERAGE(D4466:D4485)</f>
        <v>6</v>
      </c>
      <c r="M4466">
        <f>K4466-L4466</f>
        <v>0</v>
      </c>
      <c r="N4466" t="str">
        <f>IF(K4466&gt;L4466,"HIGH ZONE BIAS",IF(K4466&lt;L4466,"LOW ZONE BIAS","EQUILIBRIUM"))</f>
        <v>EQUILIBRIUM</v>
      </c>
    </row>
    <row r="4467">
      <c r="A4467">
        <v>23104</v>
      </c>
      <c r="B4467" t="str">
        <v>2023-04-14</v>
      </c>
      <c r="C4467" t="str">
        <v>Afternoon</v>
      </c>
      <c r="D4467">
        <v>30</v>
      </c>
      <c r="E4467" t="str">
        <f>IF(MOD(D4467,2)=0,"EVEN","ODD")</f>
        <v>EVEN</v>
      </c>
      <c r="F4467" t="str">
        <f>IF(D4467&lt;=18,"LOW (1-18)","HIGH (19-36)")</f>
        <v>HIGH (19-36)</v>
      </c>
      <c r="G4467">
        <f>INT((D4467-1)/6)+1</f>
        <v>5</v>
      </c>
      <c r="H4467">
        <f>MOD(D4467-1,6)+1</f>
        <v>6</v>
      </c>
      <c r="I4467">
        <f>37-D4467</f>
        <v>7</v>
      </c>
      <c r="J4467">
        <f>ABS(D4467-D4468)</f>
        <v>2</v>
      </c>
      <c r="K4467">
        <f>AVERAGE(D4467:D4471)</f>
        <v>30</v>
      </c>
      <c r="L4467">
        <f>AVERAGE(D4467:D4486)</f>
        <v>30</v>
      </c>
      <c r="M4467">
        <f>K4467-L4467</f>
        <v>0</v>
      </c>
      <c r="N4467" t="str">
        <f>IF(K4467&gt;L4467,"HIGH ZONE BIAS",IF(K4467&lt;L4467,"LOW ZONE BIAS","EQUILIBRIUM"))</f>
        <v>EQUILIBRIUM</v>
      </c>
    </row>
    <row r="4468">
      <c r="A4468">
        <v>23103</v>
      </c>
      <c r="B4468" t="str">
        <v>2023-04-14</v>
      </c>
      <c r="C4468" t="str">
        <v>Midday</v>
      </c>
      <c r="D4468">
        <v>28</v>
      </c>
      <c r="E4468" t="str">
        <f>IF(MOD(D4468,2)=0,"EVEN","ODD")</f>
        <v>EVEN</v>
      </c>
      <c r="F4468" t="str">
        <f>IF(D4468&lt;=18,"LOW (1-18)","HIGH (19-36)")</f>
        <v>HIGH (19-36)</v>
      </c>
      <c r="G4468">
        <f>INT((D4468-1)/6)+1</f>
        <v>5</v>
      </c>
      <c r="H4468">
        <f>MOD(D4468-1,6)+1</f>
        <v>4</v>
      </c>
      <c r="I4468">
        <f>37-D4468</f>
        <v>9</v>
      </c>
      <c r="J4468">
        <f>ABS(D4468-D4469)</f>
        <v>2</v>
      </c>
      <c r="K4468">
        <f>AVERAGE(D4468:D4472)</f>
        <v>28</v>
      </c>
      <c r="L4468">
        <f>AVERAGE(D4468:D4487)</f>
        <v>28</v>
      </c>
      <c r="M4468">
        <f>K4468-L4468</f>
        <v>0</v>
      </c>
      <c r="N4468" t="str">
        <f>IF(K4468&gt;L4468,"HIGH ZONE BIAS",IF(K4468&lt;L4468,"LOW ZONE BIAS","EQUILIBRIUM"))</f>
        <v>EQUILIBRIUM</v>
      </c>
    </row>
    <row r="4469">
      <c r="A4469">
        <v>23102</v>
      </c>
      <c r="B4469" t="str">
        <v>2023-04-14</v>
      </c>
      <c r="C4469" t="str">
        <v>Morning</v>
      </c>
      <c r="D4469">
        <v>26</v>
      </c>
      <c r="E4469" t="str">
        <f>IF(MOD(D4469,2)=0,"EVEN","ODD")</f>
        <v>EVEN</v>
      </c>
      <c r="F4469" t="str">
        <f>IF(D4469&lt;=18,"LOW (1-18)","HIGH (19-36)")</f>
        <v>HIGH (19-36)</v>
      </c>
      <c r="G4469">
        <f>INT((D4469-1)/6)+1</f>
        <v>5</v>
      </c>
      <c r="H4469">
        <f>MOD(D4469-1,6)+1</f>
        <v>2</v>
      </c>
      <c r="I4469">
        <f>37-D4469</f>
        <v>11</v>
      </c>
      <c r="J4469">
        <f>ABS(D4469-D4470)</f>
        <v>10</v>
      </c>
      <c r="K4469">
        <f>AVERAGE(D4469:D4473)</f>
        <v>26</v>
      </c>
      <c r="L4469">
        <f>AVERAGE(D4469:D4488)</f>
        <v>26</v>
      </c>
      <c r="M4469">
        <f>K4469-L4469</f>
        <v>0</v>
      </c>
      <c r="N4469" t="str">
        <f>IF(K4469&gt;L4469,"HIGH ZONE BIAS",IF(K4469&lt;L4469,"LOW ZONE BIAS","EQUILIBRIUM"))</f>
        <v>EQUILIBRIUM</v>
      </c>
    </row>
    <row r="4470">
      <c r="A4470">
        <v>23101</v>
      </c>
      <c r="B4470" t="str">
        <v>2023-04-13</v>
      </c>
      <c r="C4470" t="str">
        <v>Evening</v>
      </c>
      <c r="D4470">
        <v>36</v>
      </c>
      <c r="E4470" t="str">
        <f>IF(MOD(D4470,2)=0,"EVEN","ODD")</f>
        <v>EVEN</v>
      </c>
      <c r="F4470" t="str">
        <f>IF(D4470&lt;=18,"LOW (1-18)","HIGH (19-36)")</f>
        <v>HIGH (19-36)</v>
      </c>
      <c r="G4470">
        <f>INT((D4470-1)/6)+1</f>
        <v>6</v>
      </c>
      <c r="H4470">
        <f>MOD(D4470-1,6)+1</f>
        <v>6</v>
      </c>
      <c r="I4470">
        <f>37-D4470</f>
        <v>1</v>
      </c>
      <c r="J4470">
        <f>ABS(D4470-D4471)</f>
        <v>4</v>
      </c>
      <c r="K4470">
        <f>AVERAGE(D4470:D4474)</f>
        <v>36</v>
      </c>
      <c r="L4470">
        <f>AVERAGE(D4470:D4489)</f>
        <v>36</v>
      </c>
      <c r="M4470">
        <f>K4470-L4470</f>
        <v>0</v>
      </c>
      <c r="N4470" t="str">
        <f>IF(K4470&gt;L4470,"HIGH ZONE BIAS",IF(K4470&lt;L4470,"LOW ZONE BIAS","EQUILIBRIUM"))</f>
        <v>EQUILIBRIUM</v>
      </c>
    </row>
    <row r="4471">
      <c r="A4471">
        <v>23100</v>
      </c>
      <c r="B4471" t="str">
        <v>2023-04-13</v>
      </c>
      <c r="C4471" t="str">
        <v>Afternoon</v>
      </c>
      <c r="D4471">
        <v>32</v>
      </c>
      <c r="E4471" t="str">
        <f>IF(MOD(D4471,2)=0,"EVEN","ODD")</f>
        <v>EVEN</v>
      </c>
      <c r="F4471" t="str">
        <f>IF(D4471&lt;=18,"LOW (1-18)","HIGH (19-36)")</f>
        <v>HIGH (19-36)</v>
      </c>
      <c r="G4471">
        <f>INT((D4471-1)/6)+1</f>
        <v>6</v>
      </c>
      <c r="H4471">
        <f>MOD(D4471-1,6)+1</f>
        <v>2</v>
      </c>
      <c r="I4471">
        <f>37-D4471</f>
        <v>5</v>
      </c>
      <c r="J4471">
        <f>ABS(D4471-D4472)</f>
        <v>1</v>
      </c>
      <c r="K4471">
        <f>AVERAGE(D4471:D4475)</f>
        <v>32</v>
      </c>
      <c r="L4471">
        <f>AVERAGE(D4471:D4490)</f>
        <v>32</v>
      </c>
      <c r="M4471">
        <f>K4471-L4471</f>
        <v>0</v>
      </c>
      <c r="N4471" t="str">
        <f>IF(K4471&gt;L4471,"HIGH ZONE BIAS",IF(K4471&lt;L4471,"LOW ZONE BIAS","EQUILIBRIUM"))</f>
        <v>EQUILIBRIUM</v>
      </c>
    </row>
    <row r="4472">
      <c r="A4472">
        <v>23099</v>
      </c>
      <c r="B4472" t="str">
        <v>2023-04-13</v>
      </c>
      <c r="C4472" t="str">
        <v>Midday</v>
      </c>
      <c r="D4472">
        <v>31</v>
      </c>
      <c r="E4472" t="str">
        <f>IF(MOD(D4472,2)=0,"EVEN","ODD")</f>
        <v>ODD</v>
      </c>
      <c r="F4472" t="str">
        <f>IF(D4472&lt;=18,"LOW (1-18)","HIGH (19-36)")</f>
        <v>HIGH (19-36)</v>
      </c>
      <c r="G4472">
        <f>INT((D4472-1)/6)+1</f>
        <v>6</v>
      </c>
      <c r="H4472">
        <f>MOD(D4472-1,6)+1</f>
        <v>1</v>
      </c>
      <c r="I4472">
        <f>37-D4472</f>
        <v>6</v>
      </c>
      <c r="J4472">
        <f>ABS(D4472-D4473)</f>
        <v>24</v>
      </c>
      <c r="K4472">
        <f>AVERAGE(D4472:D4476)</f>
        <v>31</v>
      </c>
      <c r="L4472">
        <f>AVERAGE(D4472:D4491)</f>
        <v>31</v>
      </c>
      <c r="M4472">
        <f>K4472-L4472</f>
        <v>0</v>
      </c>
      <c r="N4472" t="str">
        <f>IF(K4472&gt;L4472,"HIGH ZONE BIAS",IF(K4472&lt;L4472,"LOW ZONE BIAS","EQUILIBRIUM"))</f>
        <v>EQUILIBRIUM</v>
      </c>
    </row>
    <row r="4473">
      <c r="A4473">
        <v>23098</v>
      </c>
      <c r="B4473" t="str">
        <v>2023-04-13</v>
      </c>
      <c r="C4473" t="str">
        <v>Morning</v>
      </c>
      <c r="D4473">
        <v>7</v>
      </c>
      <c r="E4473" t="str">
        <f>IF(MOD(D4473,2)=0,"EVEN","ODD")</f>
        <v>ODD</v>
      </c>
      <c r="F4473" t="str">
        <f>IF(D4473&lt;=18,"LOW (1-18)","HIGH (19-36)")</f>
        <v>LOW (1-18)</v>
      </c>
      <c r="G4473">
        <f>INT((D4473-1)/6)+1</f>
        <v>2</v>
      </c>
      <c r="H4473">
        <f>MOD(D4473-1,6)+1</f>
        <v>1</v>
      </c>
      <c r="I4473">
        <f>37-D4473</f>
        <v>30</v>
      </c>
      <c r="J4473">
        <f>ABS(D4473-D4474)</f>
        <v>10</v>
      </c>
      <c r="K4473">
        <f>AVERAGE(D4473:D4477)</f>
        <v>7</v>
      </c>
      <c r="L4473">
        <f>AVERAGE(D4473:D4492)</f>
        <v>7</v>
      </c>
      <c r="M4473">
        <f>K4473-L4473</f>
        <v>0</v>
      </c>
      <c r="N4473" t="str">
        <f>IF(K4473&gt;L4473,"HIGH ZONE BIAS",IF(K4473&lt;L4473,"LOW ZONE BIAS","EQUILIBRIUM"))</f>
        <v>EQUILIBRIUM</v>
      </c>
    </row>
    <row r="4474">
      <c r="A4474">
        <v>23097</v>
      </c>
      <c r="B4474" t="str">
        <v>2023-04-12</v>
      </c>
      <c r="C4474" t="str">
        <v>Evening</v>
      </c>
      <c r="D4474">
        <v>17</v>
      </c>
      <c r="E4474" t="str">
        <f>IF(MOD(D4474,2)=0,"EVEN","ODD")</f>
        <v>ODD</v>
      </c>
      <c r="F4474" t="str">
        <f>IF(D4474&lt;=18,"LOW (1-18)","HIGH (19-36)")</f>
        <v>LOW (1-18)</v>
      </c>
      <c r="G4474">
        <f>INT((D4474-1)/6)+1</f>
        <v>3</v>
      </c>
      <c r="H4474">
        <f>MOD(D4474-1,6)+1</f>
        <v>5</v>
      </c>
      <c r="I4474">
        <f>37-D4474</f>
        <v>20</v>
      </c>
      <c r="J4474">
        <f>ABS(D4474-D4475)</f>
        <v>2</v>
      </c>
      <c r="K4474">
        <f>AVERAGE(D4474:D4478)</f>
        <v>17</v>
      </c>
      <c r="L4474">
        <f>AVERAGE(D4474:D4493)</f>
        <v>17</v>
      </c>
      <c r="M4474">
        <f>K4474-L4474</f>
        <v>0</v>
      </c>
      <c r="N4474" t="str">
        <f>IF(K4474&gt;L4474,"HIGH ZONE BIAS",IF(K4474&lt;L4474,"LOW ZONE BIAS","EQUILIBRIUM"))</f>
        <v>EQUILIBRIUM</v>
      </c>
    </row>
    <row r="4475">
      <c r="A4475">
        <v>23096</v>
      </c>
      <c r="B4475" t="str">
        <v>2023-04-12</v>
      </c>
      <c r="C4475" t="str">
        <v>Afternoon</v>
      </c>
      <c r="D4475">
        <v>19</v>
      </c>
      <c r="E4475" t="str">
        <f>IF(MOD(D4475,2)=0,"EVEN","ODD")</f>
        <v>ODD</v>
      </c>
      <c r="F4475" t="str">
        <f>IF(D4475&lt;=18,"LOW (1-18)","HIGH (19-36)")</f>
        <v>HIGH (19-36)</v>
      </c>
      <c r="G4475">
        <f>INT((D4475-1)/6)+1</f>
        <v>4</v>
      </c>
      <c r="H4475">
        <f>MOD(D4475-1,6)+1</f>
        <v>1</v>
      </c>
      <c r="I4475">
        <f>37-D4475</f>
        <v>18</v>
      </c>
      <c r="J4475">
        <f>ABS(D4475-D4476)</f>
        <v>8</v>
      </c>
      <c r="K4475">
        <f>AVERAGE(D4475:D4479)</f>
        <v>19</v>
      </c>
      <c r="L4475">
        <f>AVERAGE(D4475:D4494)</f>
        <v>19</v>
      </c>
      <c r="M4475">
        <f>K4475-L4475</f>
        <v>0</v>
      </c>
      <c r="N4475" t="str">
        <f>IF(K4475&gt;L4475,"HIGH ZONE BIAS",IF(K4475&lt;L4475,"LOW ZONE BIAS","EQUILIBRIUM"))</f>
        <v>EQUILIBRIUM</v>
      </c>
    </row>
    <row r="4476">
      <c r="A4476">
        <v>23095</v>
      </c>
      <c r="B4476" t="str">
        <v>2023-04-12</v>
      </c>
      <c r="C4476" t="str">
        <v>Midday</v>
      </c>
      <c r="D4476">
        <v>27</v>
      </c>
      <c r="E4476" t="str">
        <f>IF(MOD(D4476,2)=0,"EVEN","ODD")</f>
        <v>ODD</v>
      </c>
      <c r="F4476" t="str">
        <f>IF(D4476&lt;=18,"LOW (1-18)","HIGH (19-36)")</f>
        <v>HIGH (19-36)</v>
      </c>
      <c r="G4476">
        <f>INT((D4476-1)/6)+1</f>
        <v>5</v>
      </c>
      <c r="H4476">
        <f>MOD(D4476-1,6)+1</f>
        <v>3</v>
      </c>
      <c r="I4476">
        <f>37-D4476</f>
        <v>10</v>
      </c>
      <c r="J4476">
        <f>ABS(D4476-D4477)</f>
        <v>0</v>
      </c>
      <c r="K4476">
        <f>AVERAGE(D4476:D4480)</f>
        <v>27</v>
      </c>
      <c r="L4476">
        <f>AVERAGE(D4476:D4495)</f>
        <v>27</v>
      </c>
      <c r="M4476">
        <f>K4476-L4476</f>
        <v>0</v>
      </c>
      <c r="N4476" t="str">
        <f>IF(K4476&gt;L4476,"HIGH ZONE BIAS",IF(K4476&lt;L4476,"LOW ZONE BIAS","EQUILIBRIUM"))</f>
        <v>EQUILIBRIUM</v>
      </c>
    </row>
    <row r="4477">
      <c r="A4477">
        <v>23094</v>
      </c>
      <c r="B4477" t="str">
        <v>2023-04-12</v>
      </c>
      <c r="C4477" t="str">
        <v>Morning</v>
      </c>
      <c r="D4477">
        <v>27</v>
      </c>
      <c r="E4477" t="str">
        <f>IF(MOD(D4477,2)=0,"EVEN","ODD")</f>
        <v>ODD</v>
      </c>
      <c r="F4477" t="str">
        <f>IF(D4477&lt;=18,"LOW (1-18)","HIGH (19-36)")</f>
        <v>HIGH (19-36)</v>
      </c>
      <c r="G4477">
        <f>INT((D4477-1)/6)+1</f>
        <v>5</v>
      </c>
      <c r="H4477">
        <f>MOD(D4477-1,6)+1</f>
        <v>3</v>
      </c>
      <c r="I4477">
        <f>37-D4477</f>
        <v>10</v>
      </c>
      <c r="J4477">
        <f>ABS(D4477-D4478)</f>
        <v>7</v>
      </c>
      <c r="K4477">
        <f>AVERAGE(D4477:D4481)</f>
        <v>27</v>
      </c>
      <c r="L4477">
        <f>AVERAGE(D4477:D4496)</f>
        <v>27</v>
      </c>
      <c r="M4477">
        <f>K4477-L4477</f>
        <v>0</v>
      </c>
      <c r="N4477" t="str">
        <f>IF(K4477&gt;L4477,"HIGH ZONE BIAS",IF(K4477&lt;L4477,"LOW ZONE BIAS","EQUILIBRIUM"))</f>
        <v>EQUILIBRIUM</v>
      </c>
    </row>
    <row r="4478">
      <c r="A4478">
        <v>23093</v>
      </c>
      <c r="B4478" t="str">
        <v>2023-04-11</v>
      </c>
      <c r="C4478" t="str">
        <v>Evening</v>
      </c>
      <c r="D4478">
        <v>34</v>
      </c>
      <c r="E4478" t="str">
        <f>IF(MOD(D4478,2)=0,"EVEN","ODD")</f>
        <v>EVEN</v>
      </c>
      <c r="F4478" t="str">
        <f>IF(D4478&lt;=18,"LOW (1-18)","HIGH (19-36)")</f>
        <v>HIGH (19-36)</v>
      </c>
      <c r="G4478">
        <f>INT((D4478-1)/6)+1</f>
        <v>6</v>
      </c>
      <c r="H4478">
        <f>MOD(D4478-1,6)+1</f>
        <v>4</v>
      </c>
      <c r="I4478">
        <f>37-D4478</f>
        <v>3</v>
      </c>
      <c r="J4478">
        <f>ABS(D4478-D4479)</f>
        <v>17</v>
      </c>
      <c r="K4478">
        <f>AVERAGE(D4478:D4482)</f>
        <v>34</v>
      </c>
      <c r="L4478">
        <f>AVERAGE(D4478:D4497)</f>
        <v>34</v>
      </c>
      <c r="M4478">
        <f>K4478-L4478</f>
        <v>0</v>
      </c>
      <c r="N4478" t="str">
        <f>IF(K4478&gt;L4478,"HIGH ZONE BIAS",IF(K4478&lt;L4478,"LOW ZONE BIAS","EQUILIBRIUM"))</f>
        <v>EQUILIBRIUM</v>
      </c>
    </row>
    <row r="4479">
      <c r="A4479">
        <v>23092</v>
      </c>
      <c r="B4479" t="str">
        <v>2023-04-11</v>
      </c>
      <c r="C4479" t="str">
        <v>Afternoon</v>
      </c>
      <c r="D4479">
        <v>17</v>
      </c>
      <c r="E4479" t="str">
        <f>IF(MOD(D4479,2)=0,"EVEN","ODD")</f>
        <v>ODD</v>
      </c>
      <c r="F4479" t="str">
        <f>IF(D4479&lt;=18,"LOW (1-18)","HIGH (19-36)")</f>
        <v>LOW (1-18)</v>
      </c>
      <c r="G4479">
        <f>INT((D4479-1)/6)+1</f>
        <v>3</v>
      </c>
      <c r="H4479">
        <f>MOD(D4479-1,6)+1</f>
        <v>5</v>
      </c>
      <c r="I4479">
        <f>37-D4479</f>
        <v>20</v>
      </c>
      <c r="J4479">
        <f>ABS(D4479-D4480)</f>
        <v>12</v>
      </c>
      <c r="K4479">
        <f>AVERAGE(D4479:D4483)</f>
        <v>17</v>
      </c>
      <c r="L4479">
        <f>AVERAGE(D4479:D4498)</f>
        <v>17</v>
      </c>
      <c r="M4479">
        <f>K4479-L4479</f>
        <v>0</v>
      </c>
      <c r="N4479" t="str">
        <f>IF(K4479&gt;L4479,"HIGH ZONE BIAS",IF(K4479&lt;L4479,"LOW ZONE BIAS","EQUILIBRIUM"))</f>
        <v>EQUILIBRIUM</v>
      </c>
    </row>
    <row r="4480">
      <c r="A4480">
        <v>23091</v>
      </c>
      <c r="B4480" t="str">
        <v>2023-04-11</v>
      </c>
      <c r="C4480" t="str">
        <v>Midday</v>
      </c>
      <c r="D4480">
        <v>29</v>
      </c>
      <c r="E4480" t="str">
        <f>IF(MOD(D4480,2)=0,"EVEN","ODD")</f>
        <v>ODD</v>
      </c>
      <c r="F4480" t="str">
        <f>IF(D4480&lt;=18,"LOW (1-18)","HIGH (19-36)")</f>
        <v>HIGH (19-36)</v>
      </c>
      <c r="G4480">
        <f>INT((D4480-1)/6)+1</f>
        <v>5</v>
      </c>
      <c r="H4480">
        <f>MOD(D4480-1,6)+1</f>
        <v>5</v>
      </c>
      <c r="I4480">
        <f>37-D4480</f>
        <v>8</v>
      </c>
      <c r="J4480">
        <f>ABS(D4480-D4481)</f>
        <v>14</v>
      </c>
      <c r="K4480">
        <f>AVERAGE(D4480:D4484)</f>
        <v>29</v>
      </c>
      <c r="L4480">
        <f>AVERAGE(D4480:D4499)</f>
        <v>29</v>
      </c>
      <c r="M4480">
        <f>K4480-L4480</f>
        <v>0</v>
      </c>
      <c r="N4480" t="str">
        <f>IF(K4480&gt;L4480,"HIGH ZONE BIAS",IF(K4480&lt;L4480,"LOW ZONE BIAS","EQUILIBRIUM"))</f>
        <v>EQUILIBRIUM</v>
      </c>
    </row>
    <row r="4481">
      <c r="A4481">
        <v>23090</v>
      </c>
      <c r="B4481" t="str">
        <v>2023-04-11</v>
      </c>
      <c r="C4481" t="str">
        <v>Morning</v>
      </c>
      <c r="D4481">
        <v>15</v>
      </c>
      <c r="E4481" t="str">
        <f>IF(MOD(D4481,2)=0,"EVEN","ODD")</f>
        <v>ODD</v>
      </c>
      <c r="F4481" t="str">
        <f>IF(D4481&lt;=18,"LOW (1-18)","HIGH (19-36)")</f>
        <v>LOW (1-18)</v>
      </c>
      <c r="G4481">
        <f>INT((D4481-1)/6)+1</f>
        <v>3</v>
      </c>
      <c r="H4481">
        <f>MOD(D4481-1,6)+1</f>
        <v>3</v>
      </c>
      <c r="I4481">
        <f>37-D4481</f>
        <v>22</v>
      </c>
      <c r="J4481">
        <f>ABS(D4481-D4482)</f>
        <v>5</v>
      </c>
      <c r="K4481">
        <f>AVERAGE(D4481:D4485)</f>
        <v>15</v>
      </c>
      <c r="L4481">
        <f>AVERAGE(D4481:D4500)</f>
        <v>15</v>
      </c>
      <c r="M4481">
        <f>K4481-L4481</f>
        <v>0</v>
      </c>
      <c r="N4481" t="str">
        <f>IF(K4481&gt;L4481,"HIGH ZONE BIAS",IF(K4481&lt;L4481,"LOW ZONE BIAS","EQUILIBRIUM"))</f>
        <v>EQUILIBRIUM</v>
      </c>
    </row>
    <row r="4482">
      <c r="A4482">
        <v>23089</v>
      </c>
      <c r="B4482" t="str">
        <v>2023-04-10</v>
      </c>
      <c r="C4482" t="str">
        <v>Evening</v>
      </c>
      <c r="D4482">
        <v>20</v>
      </c>
      <c r="E4482" t="str">
        <f>IF(MOD(D4482,2)=0,"EVEN","ODD")</f>
        <v>EVEN</v>
      </c>
      <c r="F4482" t="str">
        <f>IF(D4482&lt;=18,"LOW (1-18)","HIGH (19-36)")</f>
        <v>HIGH (19-36)</v>
      </c>
      <c r="G4482">
        <f>INT((D4482-1)/6)+1</f>
        <v>4</v>
      </c>
      <c r="H4482">
        <f>MOD(D4482-1,6)+1</f>
        <v>2</v>
      </c>
      <c r="I4482">
        <f>37-D4482</f>
        <v>17</v>
      </c>
      <c r="J4482">
        <f>ABS(D4482-D4483)</f>
        <v>2</v>
      </c>
      <c r="K4482">
        <f>AVERAGE(D4482:D4486)</f>
        <v>20</v>
      </c>
      <c r="L4482">
        <f>AVERAGE(D4482:D4501)</f>
        <v>20</v>
      </c>
      <c r="M4482">
        <f>K4482-L4482</f>
        <v>0</v>
      </c>
      <c r="N4482" t="str">
        <f>IF(K4482&gt;L4482,"HIGH ZONE BIAS",IF(K4482&lt;L4482,"LOW ZONE BIAS","EQUILIBRIUM"))</f>
        <v>EQUILIBRIUM</v>
      </c>
    </row>
    <row r="4483">
      <c r="A4483">
        <v>23088</v>
      </c>
      <c r="B4483" t="str">
        <v>2023-04-10</v>
      </c>
      <c r="C4483" t="str">
        <v>Afternoon</v>
      </c>
      <c r="D4483">
        <v>22</v>
      </c>
      <c r="E4483" t="str">
        <f>IF(MOD(D4483,2)=0,"EVEN","ODD")</f>
        <v>EVEN</v>
      </c>
      <c r="F4483" t="str">
        <f>IF(D4483&lt;=18,"LOW (1-18)","HIGH (19-36)")</f>
        <v>HIGH (19-36)</v>
      </c>
      <c r="G4483">
        <f>INT((D4483-1)/6)+1</f>
        <v>4</v>
      </c>
      <c r="H4483">
        <f>MOD(D4483-1,6)+1</f>
        <v>4</v>
      </c>
      <c r="I4483">
        <f>37-D4483</f>
        <v>15</v>
      </c>
      <c r="J4483">
        <f>ABS(D4483-D4484)</f>
        <v>19</v>
      </c>
      <c r="K4483">
        <f>AVERAGE(D4483:D4487)</f>
        <v>22</v>
      </c>
      <c r="L4483">
        <f>AVERAGE(D4483:D4502)</f>
        <v>22</v>
      </c>
      <c r="M4483">
        <f>K4483-L4483</f>
        <v>0</v>
      </c>
      <c r="N4483" t="str">
        <f>IF(K4483&gt;L4483,"HIGH ZONE BIAS",IF(K4483&lt;L4483,"LOW ZONE BIAS","EQUILIBRIUM"))</f>
        <v>EQUILIBRIUM</v>
      </c>
    </row>
    <row r="4484">
      <c r="A4484">
        <v>23087</v>
      </c>
      <c r="B4484" t="str">
        <v>2023-04-10</v>
      </c>
      <c r="C4484" t="str">
        <v>Midday</v>
      </c>
      <c r="D4484">
        <v>3</v>
      </c>
      <c r="E4484" t="str">
        <f>IF(MOD(D4484,2)=0,"EVEN","ODD")</f>
        <v>ODD</v>
      </c>
      <c r="F4484" t="str">
        <f>IF(D4484&lt;=18,"LOW (1-18)","HIGH (19-36)")</f>
        <v>LOW (1-18)</v>
      </c>
      <c r="G4484">
        <f>INT((D4484-1)/6)+1</f>
        <v>1</v>
      </c>
      <c r="H4484">
        <f>MOD(D4484-1,6)+1</f>
        <v>3</v>
      </c>
      <c r="I4484">
        <f>37-D4484</f>
        <v>34</v>
      </c>
      <c r="J4484">
        <f>ABS(D4484-D4485)</f>
        <v>21</v>
      </c>
      <c r="K4484">
        <f>AVERAGE(D4484:D4488)</f>
        <v>3</v>
      </c>
      <c r="L4484">
        <f>AVERAGE(D4484:D4503)</f>
        <v>3</v>
      </c>
      <c r="M4484">
        <f>K4484-L4484</f>
        <v>0</v>
      </c>
      <c r="N4484" t="str">
        <f>IF(K4484&gt;L4484,"HIGH ZONE BIAS",IF(K4484&lt;L4484,"LOW ZONE BIAS","EQUILIBRIUM"))</f>
        <v>EQUILIBRIUM</v>
      </c>
    </row>
    <row r="4485">
      <c r="A4485">
        <v>23086</v>
      </c>
      <c r="B4485" t="str">
        <v>2023-04-10</v>
      </c>
      <c r="C4485" t="str">
        <v>Morning</v>
      </c>
      <c r="D4485">
        <v>24</v>
      </c>
      <c r="E4485" t="str">
        <f>IF(MOD(D4485,2)=0,"EVEN","ODD")</f>
        <v>EVEN</v>
      </c>
      <c r="F4485" t="str">
        <f>IF(D4485&lt;=18,"LOW (1-18)","HIGH (19-36)")</f>
        <v>HIGH (19-36)</v>
      </c>
      <c r="G4485">
        <f>INT((D4485-1)/6)+1</f>
        <v>4</v>
      </c>
      <c r="H4485">
        <f>MOD(D4485-1,6)+1</f>
        <v>6</v>
      </c>
      <c r="I4485">
        <f>37-D4485</f>
        <v>13</v>
      </c>
      <c r="J4485">
        <f>ABS(D4485-D4486)</f>
        <v>7</v>
      </c>
      <c r="K4485">
        <f>AVERAGE(D4485:D4489)</f>
        <v>24</v>
      </c>
      <c r="L4485">
        <f>AVERAGE(D4485:D4504)</f>
        <v>24</v>
      </c>
      <c r="M4485">
        <f>K4485-L4485</f>
        <v>0</v>
      </c>
      <c r="N4485" t="str">
        <f>IF(K4485&gt;L4485,"HIGH ZONE BIAS",IF(K4485&lt;L4485,"LOW ZONE BIAS","EQUILIBRIUM"))</f>
        <v>EQUILIBRIUM</v>
      </c>
    </row>
    <row r="4486">
      <c r="A4486">
        <v>23085</v>
      </c>
      <c r="B4486" t="str">
        <v>2023-04-08</v>
      </c>
      <c r="C4486" t="str">
        <v>Evening</v>
      </c>
      <c r="D4486">
        <v>17</v>
      </c>
      <c r="E4486" t="str">
        <f>IF(MOD(D4486,2)=0,"EVEN","ODD")</f>
        <v>ODD</v>
      </c>
      <c r="F4486" t="str">
        <f>IF(D4486&lt;=18,"LOW (1-18)","HIGH (19-36)")</f>
        <v>LOW (1-18)</v>
      </c>
      <c r="G4486">
        <f>INT((D4486-1)/6)+1</f>
        <v>3</v>
      </c>
      <c r="H4486">
        <f>MOD(D4486-1,6)+1</f>
        <v>5</v>
      </c>
      <c r="I4486">
        <f>37-D4486</f>
        <v>20</v>
      </c>
      <c r="J4486">
        <f>ABS(D4486-D4487)</f>
        <v>4</v>
      </c>
      <c r="K4486">
        <f>AVERAGE(D4486:D4490)</f>
        <v>17</v>
      </c>
      <c r="L4486">
        <f>AVERAGE(D4486:D4505)</f>
        <v>17</v>
      </c>
      <c r="M4486">
        <f>K4486-L4486</f>
        <v>0</v>
      </c>
      <c r="N4486" t="str">
        <f>IF(K4486&gt;L4486,"HIGH ZONE BIAS",IF(K4486&lt;L4486,"LOW ZONE BIAS","EQUILIBRIUM"))</f>
        <v>EQUILIBRIUM</v>
      </c>
    </row>
    <row r="4487">
      <c r="A4487">
        <v>23084</v>
      </c>
      <c r="B4487" t="str">
        <v>2023-04-08</v>
      </c>
      <c r="C4487" t="str">
        <v>Afternoon</v>
      </c>
      <c r="D4487">
        <v>13</v>
      </c>
      <c r="E4487" t="str">
        <f>IF(MOD(D4487,2)=0,"EVEN","ODD")</f>
        <v>ODD</v>
      </c>
      <c r="F4487" t="str">
        <f>IF(D4487&lt;=18,"LOW (1-18)","HIGH (19-36)")</f>
        <v>LOW (1-18)</v>
      </c>
      <c r="G4487">
        <f>INT((D4487-1)/6)+1</f>
        <v>3</v>
      </c>
      <c r="H4487">
        <f>MOD(D4487-1,6)+1</f>
        <v>1</v>
      </c>
      <c r="I4487">
        <f>37-D4487</f>
        <v>24</v>
      </c>
      <c r="J4487">
        <f>ABS(D4487-D4488)</f>
        <v>5</v>
      </c>
      <c r="K4487">
        <f>AVERAGE(D4487:D4491)</f>
        <v>13</v>
      </c>
      <c r="L4487">
        <f>AVERAGE(D4487:D4506)</f>
        <v>13</v>
      </c>
      <c r="M4487">
        <f>K4487-L4487</f>
        <v>0</v>
      </c>
      <c r="N4487" t="str">
        <f>IF(K4487&gt;L4487,"HIGH ZONE BIAS",IF(K4487&lt;L4487,"LOW ZONE BIAS","EQUILIBRIUM"))</f>
        <v>EQUILIBRIUM</v>
      </c>
    </row>
    <row r="4488">
      <c r="A4488">
        <v>23083</v>
      </c>
      <c r="B4488" t="str">
        <v>2023-04-08</v>
      </c>
      <c r="C4488" t="str">
        <v>Midday</v>
      </c>
      <c r="D4488">
        <v>18</v>
      </c>
      <c r="E4488" t="str">
        <f>IF(MOD(D4488,2)=0,"EVEN","ODD")</f>
        <v>EVEN</v>
      </c>
      <c r="F4488" t="str">
        <f>IF(D4488&lt;=18,"LOW (1-18)","HIGH (19-36)")</f>
        <v>LOW (1-18)</v>
      </c>
      <c r="G4488">
        <f>INT((D4488-1)/6)+1</f>
        <v>3</v>
      </c>
      <c r="H4488">
        <f>MOD(D4488-1,6)+1</f>
        <v>6</v>
      </c>
      <c r="I4488">
        <f>37-D4488</f>
        <v>19</v>
      </c>
      <c r="J4488">
        <f>ABS(D4488-D4489)</f>
        <v>4</v>
      </c>
      <c r="K4488">
        <f>AVERAGE(D4488:D4492)</f>
        <v>18</v>
      </c>
      <c r="L4488">
        <f>AVERAGE(D4488:D4507)</f>
        <v>18</v>
      </c>
      <c r="M4488">
        <f>K4488-L4488</f>
        <v>0</v>
      </c>
      <c r="N4488" t="str">
        <f>IF(K4488&gt;L4488,"HIGH ZONE BIAS",IF(K4488&lt;L4488,"LOW ZONE BIAS","EQUILIBRIUM"))</f>
        <v>EQUILIBRIUM</v>
      </c>
    </row>
    <row r="4489">
      <c r="A4489">
        <v>23082</v>
      </c>
      <c r="B4489" t="str">
        <v>2023-04-08</v>
      </c>
      <c r="C4489" t="str">
        <v>Morning</v>
      </c>
      <c r="D4489">
        <v>22</v>
      </c>
      <c r="E4489" t="str">
        <f>IF(MOD(D4489,2)=0,"EVEN","ODD")</f>
        <v>EVEN</v>
      </c>
      <c r="F4489" t="str">
        <f>IF(D4489&lt;=18,"LOW (1-18)","HIGH (19-36)")</f>
        <v>HIGH (19-36)</v>
      </c>
      <c r="G4489">
        <f>INT((D4489-1)/6)+1</f>
        <v>4</v>
      </c>
      <c r="H4489">
        <f>MOD(D4489-1,6)+1</f>
        <v>4</v>
      </c>
      <c r="I4489">
        <f>37-D4489</f>
        <v>15</v>
      </c>
      <c r="J4489">
        <f>ABS(D4489-D4490)</f>
        <v>1</v>
      </c>
      <c r="K4489">
        <f>AVERAGE(D4489:D4493)</f>
        <v>22</v>
      </c>
      <c r="L4489">
        <f>AVERAGE(D4489:D4508)</f>
        <v>22</v>
      </c>
      <c r="M4489">
        <f>K4489-L4489</f>
        <v>0</v>
      </c>
      <c r="N4489" t="str">
        <f>IF(K4489&gt;L4489,"HIGH ZONE BIAS",IF(K4489&lt;L4489,"LOW ZONE BIAS","EQUILIBRIUM"))</f>
        <v>EQUILIBRIUM</v>
      </c>
    </row>
    <row r="4490">
      <c r="A4490">
        <v>23081</v>
      </c>
      <c r="B4490" t="str">
        <v>2023-04-06</v>
      </c>
      <c r="C4490" t="str">
        <v>Evening</v>
      </c>
      <c r="D4490">
        <v>21</v>
      </c>
      <c r="E4490" t="str">
        <f>IF(MOD(D4490,2)=0,"EVEN","ODD")</f>
        <v>ODD</v>
      </c>
      <c r="F4490" t="str">
        <f>IF(D4490&lt;=18,"LOW (1-18)","HIGH (19-36)")</f>
        <v>HIGH (19-36)</v>
      </c>
      <c r="G4490">
        <f>INT((D4490-1)/6)+1</f>
        <v>4</v>
      </c>
      <c r="H4490">
        <f>MOD(D4490-1,6)+1</f>
        <v>3</v>
      </c>
      <c r="I4490">
        <f>37-D4490</f>
        <v>16</v>
      </c>
      <c r="J4490">
        <f>ABS(D4490-D4491)</f>
        <v>13</v>
      </c>
      <c r="K4490">
        <f>AVERAGE(D4490:D4494)</f>
        <v>21</v>
      </c>
      <c r="L4490">
        <f>AVERAGE(D4490:D4509)</f>
        <v>21</v>
      </c>
      <c r="M4490">
        <f>K4490-L4490</f>
        <v>0</v>
      </c>
      <c r="N4490" t="str">
        <f>IF(K4490&gt;L4490,"HIGH ZONE BIAS",IF(K4490&lt;L4490,"LOW ZONE BIAS","EQUILIBRIUM"))</f>
        <v>EQUILIBRIUM</v>
      </c>
    </row>
    <row r="4491">
      <c r="A4491">
        <v>23080</v>
      </c>
      <c r="B4491" t="str">
        <v>2023-04-06</v>
      </c>
      <c r="C4491" t="str">
        <v>Afternoon</v>
      </c>
      <c r="D4491">
        <v>34</v>
      </c>
      <c r="E4491" t="str">
        <f>IF(MOD(D4491,2)=0,"EVEN","ODD")</f>
        <v>EVEN</v>
      </c>
      <c r="F4491" t="str">
        <f>IF(D4491&lt;=18,"LOW (1-18)","HIGH (19-36)")</f>
        <v>HIGH (19-36)</v>
      </c>
      <c r="G4491">
        <f>INT((D4491-1)/6)+1</f>
        <v>6</v>
      </c>
      <c r="H4491">
        <f>MOD(D4491-1,6)+1</f>
        <v>4</v>
      </c>
      <c r="I4491">
        <f>37-D4491</f>
        <v>3</v>
      </c>
      <c r="J4491">
        <f>ABS(D4491-D4492)</f>
        <v>31</v>
      </c>
      <c r="K4491">
        <f>AVERAGE(D4491:D4495)</f>
        <v>34</v>
      </c>
      <c r="L4491">
        <f>AVERAGE(D4491:D4510)</f>
        <v>34</v>
      </c>
      <c r="M4491">
        <f>K4491-L4491</f>
        <v>0</v>
      </c>
      <c r="N4491" t="str">
        <f>IF(K4491&gt;L4491,"HIGH ZONE BIAS",IF(K4491&lt;L4491,"LOW ZONE BIAS","EQUILIBRIUM"))</f>
        <v>EQUILIBRIUM</v>
      </c>
    </row>
    <row r="4492">
      <c r="A4492">
        <v>23079</v>
      </c>
      <c r="B4492" t="str">
        <v>2023-04-06</v>
      </c>
      <c r="C4492" t="str">
        <v>Midday</v>
      </c>
      <c r="D4492">
        <v>3</v>
      </c>
      <c r="E4492" t="str">
        <f>IF(MOD(D4492,2)=0,"EVEN","ODD")</f>
        <v>ODD</v>
      </c>
      <c r="F4492" t="str">
        <f>IF(D4492&lt;=18,"LOW (1-18)","HIGH (19-36)")</f>
        <v>LOW (1-18)</v>
      </c>
      <c r="G4492">
        <f>INT((D4492-1)/6)+1</f>
        <v>1</v>
      </c>
      <c r="H4492">
        <f>MOD(D4492-1,6)+1</f>
        <v>3</v>
      </c>
      <c r="I4492">
        <f>37-D4492</f>
        <v>34</v>
      </c>
      <c r="J4492">
        <f>ABS(D4492-D4493)</f>
        <v>14</v>
      </c>
      <c r="K4492">
        <f>AVERAGE(D4492:D4496)</f>
        <v>3</v>
      </c>
      <c r="L4492">
        <f>AVERAGE(D4492:D4511)</f>
        <v>3</v>
      </c>
      <c r="M4492">
        <f>K4492-L4492</f>
        <v>0</v>
      </c>
      <c r="N4492" t="str">
        <f>IF(K4492&gt;L4492,"HIGH ZONE BIAS",IF(K4492&lt;L4492,"LOW ZONE BIAS","EQUILIBRIUM"))</f>
        <v>EQUILIBRIUM</v>
      </c>
    </row>
    <row r="4493">
      <c r="A4493">
        <v>23078</v>
      </c>
      <c r="B4493" t="str">
        <v>2023-04-06</v>
      </c>
      <c r="C4493" t="str">
        <v>Morning</v>
      </c>
      <c r="D4493">
        <v>17</v>
      </c>
      <c r="E4493" t="str">
        <f>IF(MOD(D4493,2)=0,"EVEN","ODD")</f>
        <v>ODD</v>
      </c>
      <c r="F4493" t="str">
        <f>IF(D4493&lt;=18,"LOW (1-18)","HIGH (19-36)")</f>
        <v>LOW (1-18)</v>
      </c>
      <c r="G4493">
        <f>INT((D4493-1)/6)+1</f>
        <v>3</v>
      </c>
      <c r="H4493">
        <f>MOD(D4493-1,6)+1</f>
        <v>5</v>
      </c>
      <c r="I4493">
        <f>37-D4493</f>
        <v>20</v>
      </c>
      <c r="J4493">
        <f>ABS(D4493-D4494)</f>
        <v>18</v>
      </c>
      <c r="K4493">
        <f>AVERAGE(D4493:D4497)</f>
        <v>17</v>
      </c>
      <c r="L4493">
        <f>AVERAGE(D4493:D4512)</f>
        <v>17</v>
      </c>
      <c r="M4493">
        <f>K4493-L4493</f>
        <v>0</v>
      </c>
      <c r="N4493" t="str">
        <f>IF(K4493&gt;L4493,"HIGH ZONE BIAS",IF(K4493&lt;L4493,"LOW ZONE BIAS","EQUILIBRIUM"))</f>
        <v>EQUILIBRIUM</v>
      </c>
    </row>
    <row r="4494">
      <c r="A4494">
        <v>23077</v>
      </c>
      <c r="B4494" t="str">
        <v>2023-04-05</v>
      </c>
      <c r="C4494" t="str">
        <v>Evening</v>
      </c>
      <c r="D4494">
        <v>35</v>
      </c>
      <c r="E4494" t="str">
        <f>IF(MOD(D4494,2)=0,"EVEN","ODD")</f>
        <v>ODD</v>
      </c>
      <c r="F4494" t="str">
        <f>IF(D4494&lt;=18,"LOW (1-18)","HIGH (19-36)")</f>
        <v>HIGH (19-36)</v>
      </c>
      <c r="G4494">
        <f>INT((D4494-1)/6)+1</f>
        <v>6</v>
      </c>
      <c r="H4494">
        <f>MOD(D4494-1,6)+1</f>
        <v>5</v>
      </c>
      <c r="I4494">
        <f>37-D4494</f>
        <v>2</v>
      </c>
      <c r="J4494">
        <f>ABS(D4494-D4495)</f>
        <v>31</v>
      </c>
      <c r="K4494">
        <f>AVERAGE(D4494:D4498)</f>
        <v>35</v>
      </c>
      <c r="L4494">
        <f>AVERAGE(D4494:D4513)</f>
        <v>35</v>
      </c>
      <c r="M4494">
        <f>K4494-L4494</f>
        <v>0</v>
      </c>
      <c r="N4494" t="str">
        <f>IF(K4494&gt;L4494,"HIGH ZONE BIAS",IF(K4494&lt;L4494,"LOW ZONE BIAS","EQUILIBRIUM"))</f>
        <v>EQUILIBRIUM</v>
      </c>
    </row>
    <row r="4495">
      <c r="A4495">
        <v>23076</v>
      </c>
      <c r="B4495" t="str">
        <v>2023-04-05</v>
      </c>
      <c r="C4495" t="str">
        <v>Afternoon</v>
      </c>
      <c r="D4495">
        <v>4</v>
      </c>
      <c r="E4495" t="str">
        <f>IF(MOD(D4495,2)=0,"EVEN","ODD")</f>
        <v>EVEN</v>
      </c>
      <c r="F4495" t="str">
        <f>IF(D4495&lt;=18,"LOW (1-18)","HIGH (19-36)")</f>
        <v>LOW (1-18)</v>
      </c>
      <c r="G4495">
        <f>INT((D4495-1)/6)+1</f>
        <v>1</v>
      </c>
      <c r="H4495">
        <f>MOD(D4495-1,6)+1</f>
        <v>4</v>
      </c>
      <c r="I4495">
        <f>37-D4495</f>
        <v>33</v>
      </c>
      <c r="J4495">
        <f>ABS(D4495-D4496)</f>
        <v>8</v>
      </c>
      <c r="K4495">
        <f>AVERAGE(D4495:D4499)</f>
        <v>4</v>
      </c>
      <c r="L4495">
        <f>AVERAGE(D4495:D4514)</f>
        <v>4</v>
      </c>
      <c r="M4495">
        <f>K4495-L4495</f>
        <v>0</v>
      </c>
      <c r="N4495" t="str">
        <f>IF(K4495&gt;L4495,"HIGH ZONE BIAS",IF(K4495&lt;L4495,"LOW ZONE BIAS","EQUILIBRIUM"))</f>
        <v>EQUILIBRIUM</v>
      </c>
    </row>
    <row r="4496">
      <c r="A4496">
        <v>23075</v>
      </c>
      <c r="B4496" t="str">
        <v>2023-04-05</v>
      </c>
      <c r="C4496" t="str">
        <v>Midday</v>
      </c>
      <c r="D4496">
        <v>12</v>
      </c>
      <c r="E4496" t="str">
        <f>IF(MOD(D4496,2)=0,"EVEN","ODD")</f>
        <v>EVEN</v>
      </c>
      <c r="F4496" t="str">
        <f>IF(D4496&lt;=18,"LOW (1-18)","HIGH (19-36)")</f>
        <v>LOW (1-18)</v>
      </c>
      <c r="G4496">
        <f>INT((D4496-1)/6)+1</f>
        <v>2</v>
      </c>
      <c r="H4496">
        <f>MOD(D4496-1,6)+1</f>
        <v>6</v>
      </c>
      <c r="I4496">
        <f>37-D4496</f>
        <v>25</v>
      </c>
      <c r="J4496">
        <f>ABS(D4496-D4497)</f>
        <v>23</v>
      </c>
      <c r="K4496">
        <f>AVERAGE(D4496:D4500)</f>
        <v>12</v>
      </c>
      <c r="L4496">
        <f>AVERAGE(D4496:D4515)</f>
        <v>12</v>
      </c>
      <c r="M4496">
        <f>K4496-L4496</f>
        <v>0</v>
      </c>
      <c r="N4496" t="str">
        <f>IF(K4496&gt;L4496,"HIGH ZONE BIAS",IF(K4496&lt;L4496,"LOW ZONE BIAS","EQUILIBRIUM"))</f>
        <v>EQUILIBRIUM</v>
      </c>
    </row>
    <row r="4497">
      <c r="A4497">
        <v>23074</v>
      </c>
      <c r="B4497" t="str">
        <v>2023-04-05</v>
      </c>
      <c r="C4497" t="str">
        <v>Morning</v>
      </c>
      <c r="D4497">
        <v>35</v>
      </c>
      <c r="E4497" t="str">
        <f>IF(MOD(D4497,2)=0,"EVEN","ODD")</f>
        <v>ODD</v>
      </c>
      <c r="F4497" t="str">
        <f>IF(D4497&lt;=18,"LOW (1-18)","HIGH (19-36)")</f>
        <v>HIGH (19-36)</v>
      </c>
      <c r="G4497">
        <f>INT((D4497-1)/6)+1</f>
        <v>6</v>
      </c>
      <c r="H4497">
        <f>MOD(D4497-1,6)+1</f>
        <v>5</v>
      </c>
      <c r="I4497">
        <f>37-D4497</f>
        <v>2</v>
      </c>
      <c r="J4497">
        <f>ABS(D4497-D4498)</f>
        <v>28</v>
      </c>
      <c r="K4497">
        <f>AVERAGE(D4497:D4501)</f>
        <v>35</v>
      </c>
      <c r="L4497">
        <f>AVERAGE(D4497:D4516)</f>
        <v>35</v>
      </c>
      <c r="M4497">
        <f>K4497-L4497</f>
        <v>0</v>
      </c>
      <c r="N4497" t="str">
        <f>IF(K4497&gt;L4497,"HIGH ZONE BIAS",IF(K4497&lt;L4497,"LOW ZONE BIAS","EQUILIBRIUM"))</f>
        <v>EQUILIBRIUM</v>
      </c>
    </row>
    <row r="4498">
      <c r="A4498">
        <v>23073</v>
      </c>
      <c r="B4498" t="str">
        <v>2023-04-04</v>
      </c>
      <c r="C4498" t="str">
        <v>Evening</v>
      </c>
      <c r="D4498">
        <v>7</v>
      </c>
      <c r="E4498" t="str">
        <f>IF(MOD(D4498,2)=0,"EVEN","ODD")</f>
        <v>ODD</v>
      </c>
      <c r="F4498" t="str">
        <f>IF(D4498&lt;=18,"LOW (1-18)","HIGH (19-36)")</f>
        <v>LOW (1-18)</v>
      </c>
      <c r="G4498">
        <f>INT((D4498-1)/6)+1</f>
        <v>2</v>
      </c>
      <c r="H4498">
        <f>MOD(D4498-1,6)+1</f>
        <v>1</v>
      </c>
      <c r="I4498">
        <f>37-D4498</f>
        <v>30</v>
      </c>
      <c r="J4498">
        <f>ABS(D4498-D4499)</f>
        <v>21</v>
      </c>
      <c r="K4498">
        <f>AVERAGE(D4498:D4502)</f>
        <v>7</v>
      </c>
      <c r="L4498">
        <f>AVERAGE(D4498:D4517)</f>
        <v>7</v>
      </c>
      <c r="M4498">
        <f>K4498-L4498</f>
        <v>0</v>
      </c>
      <c r="N4498" t="str">
        <f>IF(K4498&gt;L4498,"HIGH ZONE BIAS",IF(K4498&lt;L4498,"LOW ZONE BIAS","EQUILIBRIUM"))</f>
        <v>EQUILIBRIUM</v>
      </c>
    </row>
    <row r="4499">
      <c r="A4499">
        <v>23072</v>
      </c>
      <c r="B4499" t="str">
        <v>2023-04-04</v>
      </c>
      <c r="C4499" t="str">
        <v>Afternoon</v>
      </c>
      <c r="D4499">
        <v>28</v>
      </c>
      <c r="E4499" t="str">
        <f>IF(MOD(D4499,2)=0,"EVEN","ODD")</f>
        <v>EVEN</v>
      </c>
      <c r="F4499" t="str">
        <f>IF(D4499&lt;=18,"LOW (1-18)","HIGH (19-36)")</f>
        <v>HIGH (19-36)</v>
      </c>
      <c r="G4499">
        <f>INT((D4499-1)/6)+1</f>
        <v>5</v>
      </c>
      <c r="H4499">
        <f>MOD(D4499-1,6)+1</f>
        <v>4</v>
      </c>
      <c r="I4499">
        <f>37-D4499</f>
        <v>9</v>
      </c>
      <c r="J4499">
        <f>ABS(D4499-D4500)</f>
        <v>6</v>
      </c>
      <c r="K4499">
        <f>AVERAGE(D4499:D4503)</f>
        <v>28</v>
      </c>
      <c r="L4499">
        <f>AVERAGE(D4499:D4518)</f>
        <v>28</v>
      </c>
      <c r="M4499">
        <f>K4499-L4499</f>
        <v>0</v>
      </c>
      <c r="N4499" t="str">
        <f>IF(K4499&gt;L4499,"HIGH ZONE BIAS",IF(K4499&lt;L4499,"LOW ZONE BIAS","EQUILIBRIUM"))</f>
        <v>EQUILIBRIUM</v>
      </c>
    </row>
    <row r="4500">
      <c r="A4500">
        <v>23071</v>
      </c>
      <c r="B4500" t="str">
        <v>2023-04-04</v>
      </c>
      <c r="C4500" t="str">
        <v>Midday</v>
      </c>
      <c r="D4500">
        <v>34</v>
      </c>
      <c r="E4500" t="str">
        <f>IF(MOD(D4500,2)=0,"EVEN","ODD")</f>
        <v>EVEN</v>
      </c>
      <c r="F4500" t="str">
        <f>IF(D4500&lt;=18,"LOW (1-18)","HIGH (19-36)")</f>
        <v>HIGH (19-36)</v>
      </c>
      <c r="G4500">
        <f>INT((D4500-1)/6)+1</f>
        <v>6</v>
      </c>
      <c r="H4500">
        <f>MOD(D4500-1,6)+1</f>
        <v>4</v>
      </c>
      <c r="I4500">
        <f>37-D4500</f>
        <v>3</v>
      </c>
      <c r="J4500">
        <f>ABS(D4500-D4501)</f>
        <v>27</v>
      </c>
      <c r="K4500">
        <f>AVERAGE(D4500:D4504)</f>
        <v>34</v>
      </c>
      <c r="L4500">
        <f>AVERAGE(D4500:D4519)</f>
        <v>34</v>
      </c>
      <c r="M4500">
        <f>K4500-L4500</f>
        <v>0</v>
      </c>
      <c r="N4500" t="str">
        <f>IF(K4500&gt;L4500,"HIGH ZONE BIAS",IF(K4500&lt;L4500,"LOW ZONE BIAS","EQUILIBRIUM"))</f>
        <v>EQUILIBRIUM</v>
      </c>
    </row>
    <row r="4501">
      <c r="A4501">
        <v>23070</v>
      </c>
      <c r="B4501" t="str">
        <v>2023-04-04</v>
      </c>
      <c r="C4501" t="str">
        <v>Morning</v>
      </c>
      <c r="D4501">
        <v>7</v>
      </c>
      <c r="E4501" t="str">
        <f>IF(MOD(D4501,2)=0,"EVEN","ODD")</f>
        <v>ODD</v>
      </c>
      <c r="F4501" t="str">
        <f>IF(D4501&lt;=18,"LOW (1-18)","HIGH (19-36)")</f>
        <v>LOW (1-18)</v>
      </c>
      <c r="G4501">
        <f>INT((D4501-1)/6)+1</f>
        <v>2</v>
      </c>
      <c r="H4501">
        <f>MOD(D4501-1,6)+1</f>
        <v>1</v>
      </c>
      <c r="I4501">
        <f>37-D4501</f>
        <v>30</v>
      </c>
      <c r="J4501">
        <f>ABS(D4501-D4502)</f>
        <v>12</v>
      </c>
      <c r="K4501">
        <f>AVERAGE(D4501:D4505)</f>
        <v>7</v>
      </c>
      <c r="L4501">
        <f>AVERAGE(D4501:D4520)</f>
        <v>7</v>
      </c>
      <c r="M4501">
        <f>K4501-L4501</f>
        <v>0</v>
      </c>
      <c r="N4501" t="str">
        <f>IF(K4501&gt;L4501,"HIGH ZONE BIAS",IF(K4501&lt;L4501,"LOW ZONE BIAS","EQUILIBRIUM"))</f>
        <v>EQUILIBRIUM</v>
      </c>
    </row>
    <row r="4502">
      <c r="A4502">
        <v>23069</v>
      </c>
      <c r="B4502" t="str">
        <v>2023-04-03</v>
      </c>
      <c r="C4502" t="str">
        <v>Evening</v>
      </c>
      <c r="D4502">
        <v>19</v>
      </c>
      <c r="E4502" t="str">
        <f>IF(MOD(D4502,2)=0,"EVEN","ODD")</f>
        <v>ODD</v>
      </c>
      <c r="F4502" t="str">
        <f>IF(D4502&lt;=18,"LOW (1-18)","HIGH (19-36)")</f>
        <v>HIGH (19-36)</v>
      </c>
      <c r="G4502">
        <f>INT((D4502-1)/6)+1</f>
        <v>4</v>
      </c>
      <c r="H4502">
        <f>MOD(D4502-1,6)+1</f>
        <v>1</v>
      </c>
      <c r="I4502">
        <f>37-D4502</f>
        <v>18</v>
      </c>
      <c r="J4502">
        <f>ABS(D4502-D4503)</f>
        <v>4</v>
      </c>
      <c r="K4502">
        <f>AVERAGE(D4502:D4506)</f>
        <v>19</v>
      </c>
      <c r="L4502">
        <f>AVERAGE(D4502:D4521)</f>
        <v>19</v>
      </c>
      <c r="M4502">
        <f>K4502-L4502</f>
        <v>0</v>
      </c>
      <c r="N4502" t="str">
        <f>IF(K4502&gt;L4502,"HIGH ZONE BIAS",IF(K4502&lt;L4502,"LOW ZONE BIAS","EQUILIBRIUM"))</f>
        <v>EQUILIBRIUM</v>
      </c>
    </row>
    <row r="4503">
      <c r="A4503">
        <v>23068</v>
      </c>
      <c r="B4503" t="str">
        <v>2023-04-03</v>
      </c>
      <c r="C4503" t="str">
        <v>Afternoon</v>
      </c>
      <c r="D4503">
        <v>15</v>
      </c>
      <c r="E4503" t="str">
        <f>IF(MOD(D4503,2)=0,"EVEN","ODD")</f>
        <v>ODD</v>
      </c>
      <c r="F4503" t="str">
        <f>IF(D4503&lt;=18,"LOW (1-18)","HIGH (19-36)")</f>
        <v>LOW (1-18)</v>
      </c>
      <c r="G4503">
        <f>INT((D4503-1)/6)+1</f>
        <v>3</v>
      </c>
      <c r="H4503">
        <f>MOD(D4503-1,6)+1</f>
        <v>3</v>
      </c>
      <c r="I4503">
        <f>37-D4503</f>
        <v>22</v>
      </c>
      <c r="J4503">
        <f>ABS(D4503-D4504)</f>
        <v>20</v>
      </c>
      <c r="K4503">
        <f>AVERAGE(D4503:D4507)</f>
        <v>15</v>
      </c>
      <c r="L4503">
        <f>AVERAGE(D4503:D4522)</f>
        <v>15</v>
      </c>
      <c r="M4503">
        <f>K4503-L4503</f>
        <v>0</v>
      </c>
      <c r="N4503" t="str">
        <f>IF(K4503&gt;L4503,"HIGH ZONE BIAS",IF(K4503&lt;L4503,"LOW ZONE BIAS","EQUILIBRIUM"))</f>
        <v>EQUILIBRIUM</v>
      </c>
    </row>
    <row r="4504">
      <c r="A4504">
        <v>23067</v>
      </c>
      <c r="B4504" t="str">
        <v>2023-04-03</v>
      </c>
      <c r="C4504" t="str">
        <v>Midday</v>
      </c>
      <c r="D4504">
        <v>35</v>
      </c>
      <c r="E4504" t="str">
        <f>IF(MOD(D4504,2)=0,"EVEN","ODD")</f>
        <v>ODD</v>
      </c>
      <c r="F4504" t="str">
        <f>IF(D4504&lt;=18,"LOW (1-18)","HIGH (19-36)")</f>
        <v>HIGH (19-36)</v>
      </c>
      <c r="G4504">
        <f>INT((D4504-1)/6)+1</f>
        <v>6</v>
      </c>
      <c r="H4504">
        <f>MOD(D4504-1,6)+1</f>
        <v>5</v>
      </c>
      <c r="I4504">
        <f>37-D4504</f>
        <v>2</v>
      </c>
      <c r="J4504">
        <f>ABS(D4504-D4505)</f>
        <v>2</v>
      </c>
      <c r="K4504">
        <f>AVERAGE(D4504:D4508)</f>
        <v>35</v>
      </c>
      <c r="L4504">
        <f>AVERAGE(D4504:D4523)</f>
        <v>35</v>
      </c>
      <c r="M4504">
        <f>K4504-L4504</f>
        <v>0</v>
      </c>
      <c r="N4504" t="str">
        <f>IF(K4504&gt;L4504,"HIGH ZONE BIAS",IF(K4504&lt;L4504,"LOW ZONE BIAS","EQUILIBRIUM"))</f>
        <v>EQUILIBRIUM</v>
      </c>
    </row>
    <row r="4505">
      <c r="A4505">
        <v>23066</v>
      </c>
      <c r="B4505" t="str">
        <v>2023-04-03</v>
      </c>
      <c r="C4505" t="str">
        <v>Morning</v>
      </c>
      <c r="D4505">
        <v>33</v>
      </c>
      <c r="E4505" t="str">
        <f>IF(MOD(D4505,2)=0,"EVEN","ODD")</f>
        <v>ODD</v>
      </c>
      <c r="F4505" t="str">
        <f>IF(D4505&lt;=18,"LOW (1-18)","HIGH (19-36)")</f>
        <v>HIGH (19-36)</v>
      </c>
      <c r="G4505">
        <f>INT((D4505-1)/6)+1</f>
        <v>6</v>
      </c>
      <c r="H4505">
        <f>MOD(D4505-1,6)+1</f>
        <v>3</v>
      </c>
      <c r="I4505">
        <f>37-D4505</f>
        <v>4</v>
      </c>
      <c r="J4505">
        <f>ABS(D4505-D4506)</f>
        <v>22</v>
      </c>
      <c r="K4505">
        <f>AVERAGE(D4505:D4509)</f>
        <v>33</v>
      </c>
      <c r="L4505">
        <f>AVERAGE(D4505:D4524)</f>
        <v>33</v>
      </c>
      <c r="M4505">
        <f>K4505-L4505</f>
        <v>0</v>
      </c>
      <c r="N4505" t="str">
        <f>IF(K4505&gt;L4505,"HIGH ZONE BIAS",IF(K4505&lt;L4505,"LOW ZONE BIAS","EQUILIBRIUM"))</f>
        <v>EQUILIBRIUM</v>
      </c>
    </row>
    <row r="4506">
      <c r="A4506">
        <v>23065</v>
      </c>
      <c r="B4506" t="str">
        <v>2023-04-01</v>
      </c>
      <c r="C4506" t="str">
        <v>Evening</v>
      </c>
      <c r="D4506">
        <v>11</v>
      </c>
      <c r="E4506" t="str">
        <f>IF(MOD(D4506,2)=0,"EVEN","ODD")</f>
        <v>ODD</v>
      </c>
      <c r="F4506" t="str">
        <f>IF(D4506&lt;=18,"LOW (1-18)","HIGH (19-36)")</f>
        <v>LOW (1-18)</v>
      </c>
      <c r="G4506">
        <f>INT((D4506-1)/6)+1</f>
        <v>2</v>
      </c>
      <c r="H4506">
        <f>MOD(D4506-1,6)+1</f>
        <v>5</v>
      </c>
      <c r="I4506">
        <f>37-D4506</f>
        <v>26</v>
      </c>
      <c r="J4506">
        <f>ABS(D4506-D4507)</f>
        <v>6</v>
      </c>
      <c r="K4506">
        <f>AVERAGE(D4506:D4510)</f>
        <v>11</v>
      </c>
      <c r="L4506">
        <f>AVERAGE(D4506:D4525)</f>
        <v>11</v>
      </c>
      <c r="M4506">
        <f>K4506-L4506</f>
        <v>0</v>
      </c>
      <c r="N4506" t="str">
        <f>IF(K4506&gt;L4506,"HIGH ZONE BIAS",IF(K4506&lt;L4506,"LOW ZONE BIAS","EQUILIBRIUM"))</f>
        <v>EQUILIBRIUM</v>
      </c>
    </row>
    <row r="4507">
      <c r="A4507">
        <v>23064</v>
      </c>
      <c r="B4507" t="str">
        <v>2023-04-01</v>
      </c>
      <c r="C4507" t="str">
        <v>Afternoon</v>
      </c>
      <c r="D4507">
        <v>5</v>
      </c>
      <c r="E4507" t="str">
        <f>IF(MOD(D4507,2)=0,"EVEN","ODD")</f>
        <v>ODD</v>
      </c>
      <c r="F4507" t="str">
        <f>IF(D4507&lt;=18,"LOW (1-18)","HIGH (19-36)")</f>
        <v>LOW (1-18)</v>
      </c>
      <c r="G4507">
        <f>INT((D4507-1)/6)+1</f>
        <v>1</v>
      </c>
      <c r="H4507">
        <f>MOD(D4507-1,6)+1</f>
        <v>5</v>
      </c>
      <c r="I4507">
        <f>37-D4507</f>
        <v>32</v>
      </c>
      <c r="J4507">
        <f>ABS(D4507-D4508)</f>
        <v>9</v>
      </c>
      <c r="K4507">
        <f>AVERAGE(D4507:D4511)</f>
        <v>5</v>
      </c>
      <c r="L4507">
        <f>AVERAGE(D4507:D4526)</f>
        <v>5</v>
      </c>
      <c r="M4507">
        <f>K4507-L4507</f>
        <v>0</v>
      </c>
      <c r="N4507" t="str">
        <f>IF(K4507&gt;L4507,"HIGH ZONE BIAS",IF(K4507&lt;L4507,"LOW ZONE BIAS","EQUILIBRIUM"))</f>
        <v>EQUILIBRIUM</v>
      </c>
    </row>
    <row r="4508">
      <c r="A4508">
        <v>23063</v>
      </c>
      <c r="B4508" t="str">
        <v>2023-04-01</v>
      </c>
      <c r="C4508" t="str">
        <v>Midday</v>
      </c>
      <c r="D4508">
        <v>14</v>
      </c>
      <c r="E4508" t="str">
        <f>IF(MOD(D4508,2)=0,"EVEN","ODD")</f>
        <v>EVEN</v>
      </c>
      <c r="F4508" t="str">
        <f>IF(D4508&lt;=18,"LOW (1-18)","HIGH (19-36)")</f>
        <v>LOW (1-18)</v>
      </c>
      <c r="G4508">
        <f>INT((D4508-1)/6)+1</f>
        <v>3</v>
      </c>
      <c r="H4508">
        <f>MOD(D4508-1,6)+1</f>
        <v>2</v>
      </c>
      <c r="I4508">
        <f>37-D4508</f>
        <v>23</v>
      </c>
      <c r="J4508">
        <f>ABS(D4508-D4509)</f>
        <v>11</v>
      </c>
      <c r="K4508">
        <f>AVERAGE(D4508:D4512)</f>
        <v>14</v>
      </c>
      <c r="L4508">
        <f>AVERAGE(D4508:D4527)</f>
        <v>14</v>
      </c>
      <c r="M4508">
        <f>K4508-L4508</f>
        <v>0</v>
      </c>
      <c r="N4508" t="str">
        <f>IF(K4508&gt;L4508,"HIGH ZONE BIAS",IF(K4508&lt;L4508,"LOW ZONE BIAS","EQUILIBRIUM"))</f>
        <v>EQUILIBRIUM</v>
      </c>
    </row>
    <row r="4509">
      <c r="A4509">
        <v>23062</v>
      </c>
      <c r="B4509" t="str">
        <v>2023-04-01</v>
      </c>
      <c r="C4509" t="str">
        <v>Morning</v>
      </c>
      <c r="D4509">
        <v>3</v>
      </c>
      <c r="E4509" t="str">
        <f>IF(MOD(D4509,2)=0,"EVEN","ODD")</f>
        <v>ODD</v>
      </c>
      <c r="F4509" t="str">
        <f>IF(D4509&lt;=18,"LOW (1-18)","HIGH (19-36)")</f>
        <v>LOW (1-18)</v>
      </c>
      <c r="G4509">
        <f>INT((D4509-1)/6)+1</f>
        <v>1</v>
      </c>
      <c r="H4509">
        <f>MOD(D4509-1,6)+1</f>
        <v>3</v>
      </c>
      <c r="I4509">
        <f>37-D4509</f>
        <v>34</v>
      </c>
      <c r="J4509">
        <f>ABS(D4509-D4510)</f>
        <v>10</v>
      </c>
      <c r="K4509">
        <f>AVERAGE(D4509:D4513)</f>
        <v>3</v>
      </c>
      <c r="L4509">
        <f>AVERAGE(D4509:D4528)</f>
        <v>3</v>
      </c>
      <c r="M4509">
        <f>K4509-L4509</f>
        <v>0</v>
      </c>
      <c r="N4509" t="str">
        <f>IF(K4509&gt;L4509,"HIGH ZONE BIAS",IF(K4509&lt;L4509,"LOW ZONE BIAS","EQUILIBRIUM"))</f>
        <v>EQUILIBRIUM</v>
      </c>
    </row>
    <row r="4510">
      <c r="A4510">
        <v>23061</v>
      </c>
      <c r="B4510" t="str">
        <v>2023-03-31</v>
      </c>
      <c r="C4510" t="str">
        <v>Evening</v>
      </c>
      <c r="D4510">
        <v>13</v>
      </c>
      <c r="E4510" t="str">
        <f>IF(MOD(D4510,2)=0,"EVEN","ODD")</f>
        <v>ODD</v>
      </c>
      <c r="F4510" t="str">
        <f>IF(D4510&lt;=18,"LOW (1-18)","HIGH (19-36)")</f>
        <v>LOW (1-18)</v>
      </c>
      <c r="G4510">
        <f>INT((D4510-1)/6)+1</f>
        <v>3</v>
      </c>
      <c r="H4510">
        <f>MOD(D4510-1,6)+1</f>
        <v>1</v>
      </c>
      <c r="I4510">
        <f>37-D4510</f>
        <v>24</v>
      </c>
      <c r="J4510">
        <f>ABS(D4510-D4511)</f>
        <v>11</v>
      </c>
      <c r="K4510">
        <f>AVERAGE(D4510:D4514)</f>
        <v>13</v>
      </c>
      <c r="L4510">
        <f>AVERAGE(D4510:D4529)</f>
        <v>13</v>
      </c>
      <c r="M4510">
        <f>K4510-L4510</f>
        <v>0</v>
      </c>
      <c r="N4510" t="str">
        <f>IF(K4510&gt;L4510,"HIGH ZONE BIAS",IF(K4510&lt;L4510,"LOW ZONE BIAS","EQUILIBRIUM"))</f>
        <v>EQUILIBRIUM</v>
      </c>
    </row>
    <row r="4511">
      <c r="A4511">
        <v>23060</v>
      </c>
      <c r="B4511" t="str">
        <v>2023-03-31</v>
      </c>
      <c r="C4511" t="str">
        <v>Afternoon</v>
      </c>
      <c r="D4511">
        <v>24</v>
      </c>
      <c r="E4511" t="str">
        <f>IF(MOD(D4511,2)=0,"EVEN","ODD")</f>
        <v>EVEN</v>
      </c>
      <c r="F4511" t="str">
        <f>IF(D4511&lt;=18,"LOW (1-18)","HIGH (19-36)")</f>
        <v>HIGH (19-36)</v>
      </c>
      <c r="G4511">
        <f>INT((D4511-1)/6)+1</f>
        <v>4</v>
      </c>
      <c r="H4511">
        <f>MOD(D4511-1,6)+1</f>
        <v>6</v>
      </c>
      <c r="I4511">
        <f>37-D4511</f>
        <v>13</v>
      </c>
      <c r="J4511">
        <f>ABS(D4511-D4512)</f>
        <v>12</v>
      </c>
      <c r="K4511">
        <f>AVERAGE(D4511:D4515)</f>
        <v>24</v>
      </c>
      <c r="L4511">
        <f>AVERAGE(D4511:D4530)</f>
        <v>24</v>
      </c>
      <c r="M4511">
        <f>K4511-L4511</f>
        <v>0</v>
      </c>
      <c r="N4511" t="str">
        <f>IF(K4511&gt;L4511,"HIGH ZONE BIAS",IF(K4511&lt;L4511,"LOW ZONE BIAS","EQUILIBRIUM"))</f>
        <v>EQUILIBRIUM</v>
      </c>
    </row>
    <row r="4512">
      <c r="A4512">
        <v>23059</v>
      </c>
      <c r="B4512" t="str">
        <v>2023-03-31</v>
      </c>
      <c r="C4512" t="str">
        <v>Midday</v>
      </c>
      <c r="D4512">
        <v>36</v>
      </c>
      <c r="E4512" t="str">
        <f>IF(MOD(D4512,2)=0,"EVEN","ODD")</f>
        <v>EVEN</v>
      </c>
      <c r="F4512" t="str">
        <f>IF(D4512&lt;=18,"LOW (1-18)","HIGH (19-36)")</f>
        <v>HIGH (19-36)</v>
      </c>
      <c r="G4512">
        <f>INT((D4512-1)/6)+1</f>
        <v>6</v>
      </c>
      <c r="H4512">
        <f>MOD(D4512-1,6)+1</f>
        <v>6</v>
      </c>
      <c r="I4512">
        <f>37-D4512</f>
        <v>1</v>
      </c>
      <c r="J4512">
        <f>ABS(D4512-D4513)</f>
        <v>30</v>
      </c>
      <c r="K4512">
        <f>AVERAGE(D4512:D4516)</f>
        <v>36</v>
      </c>
      <c r="L4512">
        <f>AVERAGE(D4512:D4531)</f>
        <v>36</v>
      </c>
      <c r="M4512">
        <f>K4512-L4512</f>
        <v>0</v>
      </c>
      <c r="N4512" t="str">
        <f>IF(K4512&gt;L4512,"HIGH ZONE BIAS",IF(K4512&lt;L4512,"LOW ZONE BIAS","EQUILIBRIUM"))</f>
        <v>EQUILIBRIUM</v>
      </c>
    </row>
    <row r="4513">
      <c r="A4513">
        <v>23058</v>
      </c>
      <c r="B4513" t="str">
        <v>2023-03-31</v>
      </c>
      <c r="C4513" t="str">
        <v>Morning</v>
      </c>
      <c r="D4513">
        <v>6</v>
      </c>
      <c r="E4513" t="str">
        <f>IF(MOD(D4513,2)=0,"EVEN","ODD")</f>
        <v>EVEN</v>
      </c>
      <c r="F4513" t="str">
        <f>IF(D4513&lt;=18,"LOW (1-18)","HIGH (19-36)")</f>
        <v>LOW (1-18)</v>
      </c>
      <c r="G4513">
        <f>INT((D4513-1)/6)+1</f>
        <v>1</v>
      </c>
      <c r="H4513">
        <f>MOD(D4513-1,6)+1</f>
        <v>6</v>
      </c>
      <c r="I4513">
        <f>37-D4513</f>
        <v>31</v>
      </c>
      <c r="J4513">
        <f>ABS(D4513-D4514)</f>
        <v>19</v>
      </c>
      <c r="K4513">
        <f>AVERAGE(D4513:D4517)</f>
        <v>6</v>
      </c>
      <c r="L4513">
        <f>AVERAGE(D4513:D4532)</f>
        <v>6</v>
      </c>
      <c r="M4513">
        <f>K4513-L4513</f>
        <v>0</v>
      </c>
      <c r="N4513" t="str">
        <f>IF(K4513&gt;L4513,"HIGH ZONE BIAS",IF(K4513&lt;L4513,"LOW ZONE BIAS","EQUILIBRIUM"))</f>
        <v>EQUILIBRIUM</v>
      </c>
    </row>
    <row r="4514">
      <c r="A4514">
        <v>23057</v>
      </c>
      <c r="B4514" t="str">
        <v>2023-03-29</v>
      </c>
      <c r="C4514" t="str">
        <v>Evening</v>
      </c>
      <c r="D4514">
        <v>25</v>
      </c>
      <c r="E4514" t="str">
        <f>IF(MOD(D4514,2)=0,"EVEN","ODD")</f>
        <v>ODD</v>
      </c>
      <c r="F4514" t="str">
        <f>IF(D4514&lt;=18,"LOW (1-18)","HIGH (19-36)")</f>
        <v>HIGH (19-36)</v>
      </c>
      <c r="G4514">
        <f>INT((D4514-1)/6)+1</f>
        <v>5</v>
      </c>
      <c r="H4514">
        <f>MOD(D4514-1,6)+1</f>
        <v>1</v>
      </c>
      <c r="I4514">
        <f>37-D4514</f>
        <v>12</v>
      </c>
      <c r="J4514">
        <f>ABS(D4514-D4515)</f>
        <v>12</v>
      </c>
      <c r="K4514">
        <f>AVERAGE(D4514:D4518)</f>
        <v>25</v>
      </c>
      <c r="L4514">
        <f>AVERAGE(D4514:D4533)</f>
        <v>25</v>
      </c>
      <c r="M4514">
        <f>K4514-L4514</f>
        <v>0</v>
      </c>
      <c r="N4514" t="str">
        <f>IF(K4514&gt;L4514,"HIGH ZONE BIAS",IF(K4514&lt;L4514,"LOW ZONE BIAS","EQUILIBRIUM"))</f>
        <v>EQUILIBRIUM</v>
      </c>
    </row>
    <row r="4515">
      <c r="A4515">
        <v>23056</v>
      </c>
      <c r="B4515" t="str">
        <v>2023-03-29</v>
      </c>
      <c r="C4515" t="str">
        <v>Afternoon</v>
      </c>
      <c r="D4515">
        <v>13</v>
      </c>
      <c r="E4515" t="str">
        <f>IF(MOD(D4515,2)=0,"EVEN","ODD")</f>
        <v>ODD</v>
      </c>
      <c r="F4515" t="str">
        <f>IF(D4515&lt;=18,"LOW (1-18)","HIGH (19-36)")</f>
        <v>LOW (1-18)</v>
      </c>
      <c r="G4515">
        <f>INT((D4515-1)/6)+1</f>
        <v>3</v>
      </c>
      <c r="H4515">
        <f>MOD(D4515-1,6)+1</f>
        <v>1</v>
      </c>
      <c r="I4515">
        <f>37-D4515</f>
        <v>24</v>
      </c>
      <c r="J4515">
        <f>ABS(D4515-D4516)</f>
        <v>4</v>
      </c>
      <c r="K4515">
        <f>AVERAGE(D4515:D4519)</f>
        <v>13</v>
      </c>
      <c r="L4515">
        <f>AVERAGE(D4515:D4534)</f>
        <v>13</v>
      </c>
      <c r="M4515">
        <f>K4515-L4515</f>
        <v>0</v>
      </c>
      <c r="N4515" t="str">
        <f>IF(K4515&gt;L4515,"HIGH ZONE BIAS",IF(K4515&lt;L4515,"LOW ZONE BIAS","EQUILIBRIUM"))</f>
        <v>EQUILIBRIUM</v>
      </c>
    </row>
    <row r="4516">
      <c r="A4516">
        <v>23055</v>
      </c>
      <c r="B4516" t="str">
        <v>2023-03-29</v>
      </c>
      <c r="C4516" t="str">
        <v>Midday</v>
      </c>
      <c r="D4516">
        <v>9</v>
      </c>
      <c r="E4516" t="str">
        <f>IF(MOD(D4516,2)=0,"EVEN","ODD")</f>
        <v>ODD</v>
      </c>
      <c r="F4516" t="str">
        <f>IF(D4516&lt;=18,"LOW (1-18)","HIGH (19-36)")</f>
        <v>LOW (1-18)</v>
      </c>
      <c r="G4516">
        <f>INT((D4516-1)/6)+1</f>
        <v>2</v>
      </c>
      <c r="H4516">
        <f>MOD(D4516-1,6)+1</f>
        <v>3</v>
      </c>
      <c r="I4516">
        <f>37-D4516</f>
        <v>28</v>
      </c>
      <c r="J4516">
        <f>ABS(D4516-D4517)</f>
        <v>0</v>
      </c>
      <c r="K4516">
        <f>AVERAGE(D4516:D4520)</f>
        <v>9</v>
      </c>
      <c r="L4516">
        <f>AVERAGE(D4516:D4535)</f>
        <v>9</v>
      </c>
      <c r="M4516">
        <f>K4516-L4516</f>
        <v>0</v>
      </c>
      <c r="N4516" t="str">
        <f>IF(K4516&gt;L4516,"HIGH ZONE BIAS",IF(K4516&lt;L4516,"LOW ZONE BIAS","EQUILIBRIUM"))</f>
        <v>EQUILIBRIUM</v>
      </c>
    </row>
    <row r="4517">
      <c r="A4517">
        <v>23054</v>
      </c>
      <c r="B4517" t="str">
        <v>2023-03-29</v>
      </c>
      <c r="C4517" t="str">
        <v>Morning</v>
      </c>
      <c r="D4517">
        <v>9</v>
      </c>
      <c r="E4517" t="str">
        <f>IF(MOD(D4517,2)=0,"EVEN","ODD")</f>
        <v>ODD</v>
      </c>
      <c r="F4517" t="str">
        <f>IF(D4517&lt;=18,"LOW (1-18)","HIGH (19-36)")</f>
        <v>LOW (1-18)</v>
      </c>
      <c r="G4517">
        <f>INT((D4517-1)/6)+1</f>
        <v>2</v>
      </c>
      <c r="H4517">
        <f>MOD(D4517-1,6)+1</f>
        <v>3</v>
      </c>
      <c r="I4517">
        <f>37-D4517</f>
        <v>28</v>
      </c>
      <c r="J4517">
        <f>ABS(D4517-D4518)</f>
        <v>6</v>
      </c>
      <c r="K4517">
        <f>AVERAGE(D4517:D4521)</f>
        <v>9</v>
      </c>
      <c r="L4517">
        <f>AVERAGE(D4517:D4536)</f>
        <v>9</v>
      </c>
      <c r="M4517">
        <f>K4517-L4517</f>
        <v>0</v>
      </c>
      <c r="N4517" t="str">
        <f>IF(K4517&gt;L4517,"HIGH ZONE BIAS",IF(K4517&lt;L4517,"LOW ZONE BIAS","EQUILIBRIUM"))</f>
        <v>EQUILIBRIUM</v>
      </c>
    </row>
    <row r="4518">
      <c r="A4518">
        <v>23053</v>
      </c>
      <c r="B4518" t="str">
        <v>2023-03-28</v>
      </c>
      <c r="C4518" t="str">
        <v>Evening</v>
      </c>
      <c r="D4518">
        <v>3</v>
      </c>
      <c r="E4518" t="str">
        <f>IF(MOD(D4518,2)=0,"EVEN","ODD")</f>
        <v>ODD</v>
      </c>
      <c r="F4518" t="str">
        <f>IF(D4518&lt;=18,"LOW (1-18)","HIGH (19-36)")</f>
        <v>LOW (1-18)</v>
      </c>
      <c r="G4518">
        <f>INT((D4518-1)/6)+1</f>
        <v>1</v>
      </c>
      <c r="H4518">
        <f>MOD(D4518-1,6)+1</f>
        <v>3</v>
      </c>
      <c r="I4518">
        <f>37-D4518</f>
        <v>34</v>
      </c>
      <c r="J4518">
        <f>ABS(D4518-D4519)</f>
        <v>22</v>
      </c>
      <c r="K4518">
        <f>AVERAGE(D4518:D4522)</f>
        <v>3</v>
      </c>
      <c r="L4518">
        <f>AVERAGE(D4518:D4537)</f>
        <v>3</v>
      </c>
      <c r="M4518">
        <f>K4518-L4518</f>
        <v>0</v>
      </c>
      <c r="N4518" t="str">
        <f>IF(K4518&gt;L4518,"HIGH ZONE BIAS",IF(K4518&lt;L4518,"LOW ZONE BIAS","EQUILIBRIUM"))</f>
        <v>EQUILIBRIUM</v>
      </c>
    </row>
    <row r="4519">
      <c r="A4519">
        <v>23052</v>
      </c>
      <c r="B4519" t="str">
        <v>2023-03-28</v>
      </c>
      <c r="C4519" t="str">
        <v>Afternoon</v>
      </c>
      <c r="D4519">
        <v>25</v>
      </c>
      <c r="E4519" t="str">
        <f>IF(MOD(D4519,2)=0,"EVEN","ODD")</f>
        <v>ODD</v>
      </c>
      <c r="F4519" t="str">
        <f>IF(D4519&lt;=18,"LOW (1-18)","HIGH (19-36)")</f>
        <v>HIGH (19-36)</v>
      </c>
      <c r="G4519">
        <f>INT((D4519-1)/6)+1</f>
        <v>5</v>
      </c>
      <c r="H4519">
        <f>MOD(D4519-1,6)+1</f>
        <v>1</v>
      </c>
      <c r="I4519">
        <f>37-D4519</f>
        <v>12</v>
      </c>
      <c r="J4519">
        <f>ABS(D4519-D4520)</f>
        <v>3</v>
      </c>
      <c r="K4519">
        <f>AVERAGE(D4519:D4523)</f>
        <v>25</v>
      </c>
      <c r="L4519">
        <f>AVERAGE(D4519:D4538)</f>
        <v>25</v>
      </c>
      <c r="M4519">
        <f>K4519-L4519</f>
        <v>0</v>
      </c>
      <c r="N4519" t="str">
        <f>IF(K4519&gt;L4519,"HIGH ZONE BIAS",IF(K4519&lt;L4519,"LOW ZONE BIAS","EQUILIBRIUM"))</f>
        <v>EQUILIBRIUM</v>
      </c>
    </row>
    <row r="4520">
      <c r="A4520">
        <v>23051</v>
      </c>
      <c r="B4520" t="str">
        <v>2023-03-28</v>
      </c>
      <c r="C4520" t="str">
        <v>Midday</v>
      </c>
      <c r="D4520">
        <v>28</v>
      </c>
      <c r="E4520" t="str">
        <f>IF(MOD(D4520,2)=0,"EVEN","ODD")</f>
        <v>EVEN</v>
      </c>
      <c r="F4520" t="str">
        <f>IF(D4520&lt;=18,"LOW (1-18)","HIGH (19-36)")</f>
        <v>HIGH (19-36)</v>
      </c>
      <c r="G4520">
        <f>INT((D4520-1)/6)+1</f>
        <v>5</v>
      </c>
      <c r="H4520">
        <f>MOD(D4520-1,6)+1</f>
        <v>4</v>
      </c>
      <c r="I4520">
        <f>37-D4520</f>
        <v>9</v>
      </c>
      <c r="J4520">
        <f>ABS(D4520-D4521)</f>
        <v>15</v>
      </c>
      <c r="K4520">
        <f>AVERAGE(D4520:D4524)</f>
        <v>28</v>
      </c>
      <c r="L4520">
        <f>AVERAGE(D4520:D4539)</f>
        <v>28</v>
      </c>
      <c r="M4520">
        <f>K4520-L4520</f>
        <v>0</v>
      </c>
      <c r="N4520" t="str">
        <f>IF(K4520&gt;L4520,"HIGH ZONE BIAS",IF(K4520&lt;L4520,"LOW ZONE BIAS","EQUILIBRIUM"))</f>
        <v>EQUILIBRIUM</v>
      </c>
    </row>
    <row r="4521">
      <c r="A4521">
        <v>23050</v>
      </c>
      <c r="B4521" t="str">
        <v>2023-03-28</v>
      </c>
      <c r="C4521" t="str">
        <v>Morning</v>
      </c>
      <c r="D4521">
        <v>13</v>
      </c>
      <c r="E4521" t="str">
        <f>IF(MOD(D4521,2)=0,"EVEN","ODD")</f>
        <v>ODD</v>
      </c>
      <c r="F4521" t="str">
        <f>IF(D4521&lt;=18,"LOW (1-18)","HIGH (19-36)")</f>
        <v>LOW (1-18)</v>
      </c>
      <c r="G4521">
        <f>INT((D4521-1)/6)+1</f>
        <v>3</v>
      </c>
      <c r="H4521">
        <f>MOD(D4521-1,6)+1</f>
        <v>1</v>
      </c>
      <c r="I4521">
        <f>37-D4521</f>
        <v>24</v>
      </c>
      <c r="J4521">
        <f>ABS(D4521-D4522)</f>
        <v>1</v>
      </c>
      <c r="K4521">
        <f>AVERAGE(D4521:D4525)</f>
        <v>13</v>
      </c>
      <c r="L4521">
        <f>AVERAGE(D4521:D4540)</f>
        <v>13</v>
      </c>
      <c r="M4521">
        <f>K4521-L4521</f>
        <v>0</v>
      </c>
      <c r="N4521" t="str">
        <f>IF(K4521&gt;L4521,"HIGH ZONE BIAS",IF(K4521&lt;L4521,"LOW ZONE BIAS","EQUILIBRIUM"))</f>
        <v>EQUILIBRIUM</v>
      </c>
    </row>
    <row r="4522">
      <c r="A4522">
        <v>23049</v>
      </c>
      <c r="B4522" t="str">
        <v>2023-03-27</v>
      </c>
      <c r="C4522" t="str">
        <v>Evening</v>
      </c>
      <c r="D4522">
        <v>14</v>
      </c>
      <c r="E4522" t="str">
        <f>IF(MOD(D4522,2)=0,"EVEN","ODD")</f>
        <v>EVEN</v>
      </c>
      <c r="F4522" t="str">
        <f>IF(D4522&lt;=18,"LOW (1-18)","HIGH (19-36)")</f>
        <v>LOW (1-18)</v>
      </c>
      <c r="G4522">
        <f>INT((D4522-1)/6)+1</f>
        <v>3</v>
      </c>
      <c r="H4522">
        <f>MOD(D4522-1,6)+1</f>
        <v>2</v>
      </c>
      <c r="I4522">
        <f>37-D4522</f>
        <v>23</v>
      </c>
      <c r="J4522">
        <f>ABS(D4522-D4523)</f>
        <v>16</v>
      </c>
      <c r="K4522">
        <f>AVERAGE(D4522:D4526)</f>
        <v>14</v>
      </c>
      <c r="L4522">
        <f>AVERAGE(D4522:D4541)</f>
        <v>14</v>
      </c>
      <c r="M4522">
        <f>K4522-L4522</f>
        <v>0</v>
      </c>
      <c r="N4522" t="str">
        <f>IF(K4522&gt;L4522,"HIGH ZONE BIAS",IF(K4522&lt;L4522,"LOW ZONE BIAS","EQUILIBRIUM"))</f>
        <v>EQUILIBRIUM</v>
      </c>
    </row>
    <row r="4523">
      <c r="A4523">
        <v>23048</v>
      </c>
      <c r="B4523" t="str">
        <v>2023-03-27</v>
      </c>
      <c r="C4523" t="str">
        <v>Afternoon</v>
      </c>
      <c r="D4523">
        <v>30</v>
      </c>
      <c r="E4523" t="str">
        <f>IF(MOD(D4523,2)=0,"EVEN","ODD")</f>
        <v>EVEN</v>
      </c>
      <c r="F4523" t="str">
        <f>IF(D4523&lt;=18,"LOW (1-18)","HIGH (19-36)")</f>
        <v>HIGH (19-36)</v>
      </c>
      <c r="G4523">
        <f>INT((D4523-1)/6)+1</f>
        <v>5</v>
      </c>
      <c r="H4523">
        <f>MOD(D4523-1,6)+1</f>
        <v>6</v>
      </c>
      <c r="I4523">
        <f>37-D4523</f>
        <v>7</v>
      </c>
      <c r="J4523">
        <f>ABS(D4523-D4524)</f>
        <v>13</v>
      </c>
      <c r="K4523">
        <f>AVERAGE(D4523:D4527)</f>
        <v>30</v>
      </c>
      <c r="L4523">
        <f>AVERAGE(D4523:D4542)</f>
        <v>30</v>
      </c>
      <c r="M4523">
        <f>K4523-L4523</f>
        <v>0</v>
      </c>
      <c r="N4523" t="str">
        <f>IF(K4523&gt;L4523,"HIGH ZONE BIAS",IF(K4523&lt;L4523,"LOW ZONE BIAS","EQUILIBRIUM"))</f>
        <v>EQUILIBRIUM</v>
      </c>
    </row>
    <row r="4524">
      <c r="A4524">
        <v>23047</v>
      </c>
      <c r="B4524" t="str">
        <v>2023-03-27</v>
      </c>
      <c r="C4524" t="str">
        <v>Midday</v>
      </c>
      <c r="D4524">
        <v>17</v>
      </c>
      <c r="E4524" t="str">
        <f>IF(MOD(D4524,2)=0,"EVEN","ODD")</f>
        <v>ODD</v>
      </c>
      <c r="F4524" t="str">
        <f>IF(D4524&lt;=18,"LOW (1-18)","HIGH (19-36)")</f>
        <v>LOW (1-18)</v>
      </c>
      <c r="G4524">
        <f>INT((D4524-1)/6)+1</f>
        <v>3</v>
      </c>
      <c r="H4524">
        <f>MOD(D4524-1,6)+1</f>
        <v>5</v>
      </c>
      <c r="I4524">
        <f>37-D4524</f>
        <v>20</v>
      </c>
      <c r="J4524">
        <f>ABS(D4524-D4525)</f>
        <v>6</v>
      </c>
      <c r="K4524">
        <f>AVERAGE(D4524:D4528)</f>
        <v>17</v>
      </c>
      <c r="L4524">
        <f>AVERAGE(D4524:D4543)</f>
        <v>17</v>
      </c>
      <c r="M4524">
        <f>K4524-L4524</f>
        <v>0</v>
      </c>
      <c r="N4524" t="str">
        <f>IF(K4524&gt;L4524,"HIGH ZONE BIAS",IF(K4524&lt;L4524,"LOW ZONE BIAS","EQUILIBRIUM"))</f>
        <v>EQUILIBRIUM</v>
      </c>
    </row>
    <row r="4525">
      <c r="A4525">
        <v>23046</v>
      </c>
      <c r="B4525" t="str">
        <v>2023-03-27</v>
      </c>
      <c r="C4525" t="str">
        <v>Morning</v>
      </c>
      <c r="D4525">
        <v>11</v>
      </c>
      <c r="E4525" t="str">
        <f>IF(MOD(D4525,2)=0,"EVEN","ODD")</f>
        <v>ODD</v>
      </c>
      <c r="F4525" t="str">
        <f>IF(D4525&lt;=18,"LOW (1-18)","HIGH (19-36)")</f>
        <v>LOW (1-18)</v>
      </c>
      <c r="G4525">
        <f>INT((D4525-1)/6)+1</f>
        <v>2</v>
      </c>
      <c r="H4525">
        <f>MOD(D4525-1,6)+1</f>
        <v>5</v>
      </c>
      <c r="I4525">
        <f>37-D4525</f>
        <v>26</v>
      </c>
      <c r="J4525">
        <f>ABS(D4525-D4526)</f>
        <v>6</v>
      </c>
      <c r="K4525">
        <f>AVERAGE(D4525:D4529)</f>
        <v>11</v>
      </c>
      <c r="L4525">
        <f>AVERAGE(D4525:D4544)</f>
        <v>11</v>
      </c>
      <c r="M4525">
        <f>K4525-L4525</f>
        <v>0</v>
      </c>
      <c r="N4525" t="str">
        <f>IF(K4525&gt;L4525,"HIGH ZONE BIAS",IF(K4525&lt;L4525,"LOW ZONE BIAS","EQUILIBRIUM"))</f>
        <v>EQUILIBRIUM</v>
      </c>
    </row>
    <row r="4526">
      <c r="A4526">
        <v>23045</v>
      </c>
      <c r="B4526" t="str">
        <v>2023-03-25</v>
      </c>
      <c r="C4526" t="str">
        <v>Evening</v>
      </c>
      <c r="D4526">
        <v>5</v>
      </c>
      <c r="E4526" t="str">
        <f>IF(MOD(D4526,2)=0,"EVEN","ODD")</f>
        <v>ODD</v>
      </c>
      <c r="F4526" t="str">
        <f>IF(D4526&lt;=18,"LOW (1-18)","HIGH (19-36)")</f>
        <v>LOW (1-18)</v>
      </c>
      <c r="G4526">
        <f>INT((D4526-1)/6)+1</f>
        <v>1</v>
      </c>
      <c r="H4526">
        <f>MOD(D4526-1,6)+1</f>
        <v>5</v>
      </c>
      <c r="I4526">
        <f>37-D4526</f>
        <v>32</v>
      </c>
      <c r="J4526">
        <f>ABS(D4526-D4527)</f>
        <v>14</v>
      </c>
      <c r="K4526">
        <f>AVERAGE(D4526:D4530)</f>
        <v>5</v>
      </c>
      <c r="L4526">
        <f>AVERAGE(D4526:D4545)</f>
        <v>5</v>
      </c>
      <c r="M4526">
        <f>K4526-L4526</f>
        <v>0</v>
      </c>
      <c r="N4526" t="str">
        <f>IF(K4526&gt;L4526,"HIGH ZONE BIAS",IF(K4526&lt;L4526,"LOW ZONE BIAS","EQUILIBRIUM"))</f>
        <v>EQUILIBRIUM</v>
      </c>
    </row>
    <row r="4527">
      <c r="A4527">
        <v>23044</v>
      </c>
      <c r="B4527" t="str">
        <v>2023-03-25</v>
      </c>
      <c r="C4527" t="str">
        <v>Afternoon</v>
      </c>
      <c r="D4527">
        <v>19</v>
      </c>
      <c r="E4527" t="str">
        <f>IF(MOD(D4527,2)=0,"EVEN","ODD")</f>
        <v>ODD</v>
      </c>
      <c r="F4527" t="str">
        <f>IF(D4527&lt;=18,"LOW (1-18)","HIGH (19-36)")</f>
        <v>HIGH (19-36)</v>
      </c>
      <c r="G4527">
        <f>INT((D4527-1)/6)+1</f>
        <v>4</v>
      </c>
      <c r="H4527">
        <f>MOD(D4527-1,6)+1</f>
        <v>1</v>
      </c>
      <c r="I4527">
        <f>37-D4527</f>
        <v>18</v>
      </c>
      <c r="J4527">
        <f>ABS(D4527-D4528)</f>
        <v>0</v>
      </c>
      <c r="K4527">
        <f>AVERAGE(D4527:D4531)</f>
        <v>19</v>
      </c>
      <c r="L4527">
        <f>AVERAGE(D4527:D4546)</f>
        <v>19</v>
      </c>
      <c r="M4527">
        <f>K4527-L4527</f>
        <v>0</v>
      </c>
      <c r="N4527" t="str">
        <f>IF(K4527&gt;L4527,"HIGH ZONE BIAS",IF(K4527&lt;L4527,"LOW ZONE BIAS","EQUILIBRIUM"))</f>
        <v>EQUILIBRIUM</v>
      </c>
    </row>
    <row r="4528">
      <c r="A4528">
        <v>23043</v>
      </c>
      <c r="B4528" t="str">
        <v>2023-03-25</v>
      </c>
      <c r="C4528" t="str">
        <v>Midday</v>
      </c>
      <c r="D4528">
        <v>19</v>
      </c>
      <c r="E4528" t="str">
        <f>IF(MOD(D4528,2)=0,"EVEN","ODD")</f>
        <v>ODD</v>
      </c>
      <c r="F4528" t="str">
        <f>IF(D4528&lt;=18,"LOW (1-18)","HIGH (19-36)")</f>
        <v>HIGH (19-36)</v>
      </c>
      <c r="G4528">
        <f>INT((D4528-1)/6)+1</f>
        <v>4</v>
      </c>
      <c r="H4528">
        <f>MOD(D4528-1,6)+1</f>
        <v>1</v>
      </c>
      <c r="I4528">
        <f>37-D4528</f>
        <v>18</v>
      </c>
      <c r="J4528">
        <f>ABS(D4528-D4529)</f>
        <v>14</v>
      </c>
      <c r="K4528">
        <f>AVERAGE(D4528:D4532)</f>
        <v>19</v>
      </c>
      <c r="L4528">
        <f>AVERAGE(D4528:D4547)</f>
        <v>19</v>
      </c>
      <c r="M4528">
        <f>K4528-L4528</f>
        <v>0</v>
      </c>
      <c r="N4528" t="str">
        <f>IF(K4528&gt;L4528,"HIGH ZONE BIAS",IF(K4528&lt;L4528,"LOW ZONE BIAS","EQUILIBRIUM"))</f>
        <v>EQUILIBRIUM</v>
      </c>
    </row>
    <row r="4529">
      <c r="A4529">
        <v>23042</v>
      </c>
      <c r="B4529" t="str">
        <v>2023-03-25</v>
      </c>
      <c r="C4529" t="str">
        <v>Morning</v>
      </c>
      <c r="D4529">
        <v>33</v>
      </c>
      <c r="E4529" t="str">
        <f>IF(MOD(D4529,2)=0,"EVEN","ODD")</f>
        <v>ODD</v>
      </c>
      <c r="F4529" t="str">
        <f>IF(D4529&lt;=18,"LOW (1-18)","HIGH (19-36)")</f>
        <v>HIGH (19-36)</v>
      </c>
      <c r="G4529">
        <f>INT((D4529-1)/6)+1</f>
        <v>6</v>
      </c>
      <c r="H4529">
        <f>MOD(D4529-1,6)+1</f>
        <v>3</v>
      </c>
      <c r="I4529">
        <f>37-D4529</f>
        <v>4</v>
      </c>
      <c r="J4529">
        <f>ABS(D4529-D4530)</f>
        <v>0</v>
      </c>
      <c r="K4529">
        <f>AVERAGE(D4529:D4533)</f>
        <v>33</v>
      </c>
      <c r="L4529">
        <f>AVERAGE(D4529:D4548)</f>
        <v>33</v>
      </c>
      <c r="M4529">
        <f>K4529-L4529</f>
        <v>0</v>
      </c>
      <c r="N4529" t="str">
        <f>IF(K4529&gt;L4529,"HIGH ZONE BIAS",IF(K4529&lt;L4529,"LOW ZONE BIAS","EQUILIBRIUM"))</f>
        <v>EQUILIBRIUM</v>
      </c>
    </row>
    <row r="4530">
      <c r="A4530">
        <v>23041</v>
      </c>
      <c r="B4530" t="str">
        <v>2023-03-24</v>
      </c>
      <c r="C4530" t="str">
        <v>Evening</v>
      </c>
      <c r="D4530">
        <v>33</v>
      </c>
      <c r="E4530" t="str">
        <f>IF(MOD(D4530,2)=0,"EVEN","ODD")</f>
        <v>ODD</v>
      </c>
      <c r="F4530" t="str">
        <f>IF(D4530&lt;=18,"LOW (1-18)","HIGH (19-36)")</f>
        <v>HIGH (19-36)</v>
      </c>
      <c r="G4530">
        <f>INT((D4530-1)/6)+1</f>
        <v>6</v>
      </c>
      <c r="H4530">
        <f>MOD(D4530-1,6)+1</f>
        <v>3</v>
      </c>
      <c r="I4530">
        <f>37-D4530</f>
        <v>4</v>
      </c>
      <c r="J4530">
        <f>ABS(D4530-D4531)</f>
        <v>11</v>
      </c>
      <c r="K4530">
        <f>AVERAGE(D4530:D4534)</f>
        <v>33</v>
      </c>
      <c r="L4530">
        <f>AVERAGE(D4530:D4549)</f>
        <v>33</v>
      </c>
      <c r="M4530">
        <f>K4530-L4530</f>
        <v>0</v>
      </c>
      <c r="N4530" t="str">
        <f>IF(K4530&gt;L4530,"HIGH ZONE BIAS",IF(K4530&lt;L4530,"LOW ZONE BIAS","EQUILIBRIUM"))</f>
        <v>EQUILIBRIUM</v>
      </c>
    </row>
    <row r="4531">
      <c r="A4531">
        <v>23040</v>
      </c>
      <c r="B4531" t="str">
        <v>2023-03-24</v>
      </c>
      <c r="C4531" t="str">
        <v>Afternoon</v>
      </c>
      <c r="D4531">
        <v>22</v>
      </c>
      <c r="E4531" t="str">
        <f>IF(MOD(D4531,2)=0,"EVEN","ODD")</f>
        <v>EVEN</v>
      </c>
      <c r="F4531" t="str">
        <f>IF(D4531&lt;=18,"LOW (1-18)","HIGH (19-36)")</f>
        <v>HIGH (19-36)</v>
      </c>
      <c r="G4531">
        <f>INT((D4531-1)/6)+1</f>
        <v>4</v>
      </c>
      <c r="H4531">
        <f>MOD(D4531-1,6)+1</f>
        <v>4</v>
      </c>
      <c r="I4531">
        <f>37-D4531</f>
        <v>15</v>
      </c>
      <c r="J4531">
        <f>ABS(D4531-D4532)</f>
        <v>11</v>
      </c>
      <c r="K4531">
        <f>AVERAGE(D4531:D4535)</f>
        <v>22</v>
      </c>
      <c r="L4531">
        <f>AVERAGE(D4531:D4550)</f>
        <v>22</v>
      </c>
      <c r="M4531">
        <f>K4531-L4531</f>
        <v>0</v>
      </c>
      <c r="N4531" t="str">
        <f>IF(K4531&gt;L4531,"HIGH ZONE BIAS",IF(K4531&lt;L4531,"LOW ZONE BIAS","EQUILIBRIUM"))</f>
        <v>EQUILIBRIUM</v>
      </c>
    </row>
    <row r="4532">
      <c r="A4532">
        <v>23039</v>
      </c>
      <c r="B4532" t="str">
        <v>2023-03-24</v>
      </c>
      <c r="C4532" t="str">
        <v>Midday</v>
      </c>
      <c r="D4532">
        <v>11</v>
      </c>
      <c r="E4532" t="str">
        <f>IF(MOD(D4532,2)=0,"EVEN","ODD")</f>
        <v>ODD</v>
      </c>
      <c r="F4532" t="str">
        <f>IF(D4532&lt;=18,"LOW (1-18)","HIGH (19-36)")</f>
        <v>LOW (1-18)</v>
      </c>
      <c r="G4532">
        <f>INT((D4532-1)/6)+1</f>
        <v>2</v>
      </c>
      <c r="H4532">
        <f>MOD(D4532-1,6)+1</f>
        <v>5</v>
      </c>
      <c r="I4532">
        <f>37-D4532</f>
        <v>26</v>
      </c>
      <c r="J4532">
        <f>ABS(D4532-D4533)</f>
        <v>21</v>
      </c>
      <c r="K4532">
        <f>AVERAGE(D4532:D4536)</f>
        <v>11</v>
      </c>
      <c r="L4532">
        <f>AVERAGE(D4532:D4551)</f>
        <v>11</v>
      </c>
      <c r="M4532">
        <f>K4532-L4532</f>
        <v>0</v>
      </c>
      <c r="N4532" t="str">
        <f>IF(K4532&gt;L4532,"HIGH ZONE BIAS",IF(K4532&lt;L4532,"LOW ZONE BIAS","EQUILIBRIUM"))</f>
        <v>EQUILIBRIUM</v>
      </c>
    </row>
    <row r="4533">
      <c r="A4533">
        <v>23038</v>
      </c>
      <c r="B4533" t="str">
        <v>2023-03-24</v>
      </c>
      <c r="C4533" t="str">
        <v>Morning</v>
      </c>
      <c r="D4533">
        <v>32</v>
      </c>
      <c r="E4533" t="str">
        <f>IF(MOD(D4533,2)=0,"EVEN","ODD")</f>
        <v>EVEN</v>
      </c>
      <c r="F4533" t="str">
        <f>IF(D4533&lt;=18,"LOW (1-18)","HIGH (19-36)")</f>
        <v>HIGH (19-36)</v>
      </c>
      <c r="G4533">
        <f>INT((D4533-1)/6)+1</f>
        <v>6</v>
      </c>
      <c r="H4533">
        <f>MOD(D4533-1,6)+1</f>
        <v>2</v>
      </c>
      <c r="I4533">
        <f>37-D4533</f>
        <v>5</v>
      </c>
      <c r="J4533">
        <f>ABS(D4533-D4534)</f>
        <v>2</v>
      </c>
      <c r="K4533">
        <f>AVERAGE(D4533:D4537)</f>
        <v>32</v>
      </c>
      <c r="L4533">
        <f>AVERAGE(D4533:D4552)</f>
        <v>32</v>
      </c>
      <c r="M4533">
        <f>K4533-L4533</f>
        <v>0</v>
      </c>
      <c r="N4533" t="str">
        <f>IF(K4533&gt;L4533,"HIGH ZONE BIAS",IF(K4533&lt;L4533,"LOW ZONE BIAS","EQUILIBRIUM"))</f>
        <v>EQUILIBRIUM</v>
      </c>
    </row>
    <row r="4534">
      <c r="A4534">
        <v>23037</v>
      </c>
      <c r="B4534" t="str">
        <v>2023-03-23</v>
      </c>
      <c r="C4534" t="str">
        <v>Evening</v>
      </c>
      <c r="D4534">
        <v>30</v>
      </c>
      <c r="E4534" t="str">
        <f>IF(MOD(D4534,2)=0,"EVEN","ODD")</f>
        <v>EVEN</v>
      </c>
      <c r="F4534" t="str">
        <f>IF(D4534&lt;=18,"LOW (1-18)","HIGH (19-36)")</f>
        <v>HIGH (19-36)</v>
      </c>
      <c r="G4534">
        <f>INT((D4534-1)/6)+1</f>
        <v>5</v>
      </c>
      <c r="H4534">
        <f>MOD(D4534-1,6)+1</f>
        <v>6</v>
      </c>
      <c r="I4534">
        <f>37-D4534</f>
        <v>7</v>
      </c>
      <c r="J4534">
        <f>ABS(D4534-D4535)</f>
        <v>22</v>
      </c>
      <c r="K4534">
        <f>AVERAGE(D4534:D4538)</f>
        <v>30</v>
      </c>
      <c r="L4534">
        <f>AVERAGE(D4534:D4553)</f>
        <v>30</v>
      </c>
      <c r="M4534">
        <f>K4534-L4534</f>
        <v>0</v>
      </c>
      <c r="N4534" t="str">
        <f>IF(K4534&gt;L4534,"HIGH ZONE BIAS",IF(K4534&lt;L4534,"LOW ZONE BIAS","EQUILIBRIUM"))</f>
        <v>EQUILIBRIUM</v>
      </c>
    </row>
    <row r="4535">
      <c r="A4535">
        <v>23036</v>
      </c>
      <c r="B4535" t="str">
        <v>2023-03-23</v>
      </c>
      <c r="C4535" t="str">
        <v>Afternoon</v>
      </c>
      <c r="D4535">
        <v>8</v>
      </c>
      <c r="E4535" t="str">
        <f>IF(MOD(D4535,2)=0,"EVEN","ODD")</f>
        <v>EVEN</v>
      </c>
      <c r="F4535" t="str">
        <f>IF(D4535&lt;=18,"LOW (1-18)","HIGH (19-36)")</f>
        <v>LOW (1-18)</v>
      </c>
      <c r="G4535">
        <f>INT((D4535-1)/6)+1</f>
        <v>2</v>
      </c>
      <c r="H4535">
        <f>MOD(D4535-1,6)+1</f>
        <v>2</v>
      </c>
      <c r="I4535">
        <f>37-D4535</f>
        <v>29</v>
      </c>
      <c r="J4535">
        <f>ABS(D4535-D4536)</f>
        <v>1</v>
      </c>
      <c r="K4535">
        <f>AVERAGE(D4535:D4539)</f>
        <v>8</v>
      </c>
      <c r="L4535">
        <f>AVERAGE(D4535:D4554)</f>
        <v>8</v>
      </c>
      <c r="M4535">
        <f>K4535-L4535</f>
        <v>0</v>
      </c>
      <c r="N4535" t="str">
        <f>IF(K4535&gt;L4535,"HIGH ZONE BIAS",IF(K4535&lt;L4535,"LOW ZONE BIAS","EQUILIBRIUM"))</f>
        <v>EQUILIBRIUM</v>
      </c>
    </row>
    <row r="4536">
      <c r="A4536">
        <v>23035</v>
      </c>
      <c r="B4536" t="str">
        <v>2023-03-23</v>
      </c>
      <c r="C4536" t="str">
        <v>Midday</v>
      </c>
      <c r="D4536">
        <v>7</v>
      </c>
      <c r="E4536" t="str">
        <f>IF(MOD(D4536,2)=0,"EVEN","ODD")</f>
        <v>ODD</v>
      </c>
      <c r="F4536" t="str">
        <f>IF(D4536&lt;=18,"LOW (1-18)","HIGH (19-36)")</f>
        <v>LOW (1-18)</v>
      </c>
      <c r="G4536">
        <f>INT((D4536-1)/6)+1</f>
        <v>2</v>
      </c>
      <c r="H4536">
        <f>MOD(D4536-1,6)+1</f>
        <v>1</v>
      </c>
      <c r="I4536">
        <f>37-D4536</f>
        <v>30</v>
      </c>
      <c r="J4536">
        <f>ABS(D4536-D4537)</f>
        <v>27</v>
      </c>
      <c r="K4536">
        <f>AVERAGE(D4536:D4540)</f>
        <v>7</v>
      </c>
      <c r="L4536">
        <f>AVERAGE(D4536:D4555)</f>
        <v>7</v>
      </c>
      <c r="M4536">
        <f>K4536-L4536</f>
        <v>0</v>
      </c>
      <c r="N4536" t="str">
        <f>IF(K4536&gt;L4536,"HIGH ZONE BIAS",IF(K4536&lt;L4536,"LOW ZONE BIAS","EQUILIBRIUM"))</f>
        <v>EQUILIBRIUM</v>
      </c>
    </row>
    <row r="4537">
      <c r="A4537">
        <v>23034</v>
      </c>
      <c r="B4537" t="str">
        <v>2023-03-23</v>
      </c>
      <c r="C4537" t="str">
        <v>Morning</v>
      </c>
      <c r="D4537">
        <v>34</v>
      </c>
      <c r="E4537" t="str">
        <f>IF(MOD(D4537,2)=0,"EVEN","ODD")</f>
        <v>EVEN</v>
      </c>
      <c r="F4537" t="str">
        <f>IF(D4537&lt;=18,"LOW (1-18)","HIGH (19-36)")</f>
        <v>HIGH (19-36)</v>
      </c>
      <c r="G4537">
        <f>INT((D4537-1)/6)+1</f>
        <v>6</v>
      </c>
      <c r="H4537">
        <f>MOD(D4537-1,6)+1</f>
        <v>4</v>
      </c>
      <c r="I4537">
        <f>37-D4537</f>
        <v>3</v>
      </c>
      <c r="J4537">
        <f>ABS(D4537-D4538)</f>
        <v>24</v>
      </c>
      <c r="K4537">
        <f>AVERAGE(D4537:D4541)</f>
        <v>34</v>
      </c>
      <c r="L4537">
        <f>AVERAGE(D4537:D4556)</f>
        <v>34</v>
      </c>
      <c r="M4537">
        <f>K4537-L4537</f>
        <v>0</v>
      </c>
      <c r="N4537" t="str">
        <f>IF(K4537&gt;L4537,"HIGH ZONE BIAS",IF(K4537&lt;L4537,"LOW ZONE BIAS","EQUILIBRIUM"))</f>
        <v>EQUILIBRIUM</v>
      </c>
    </row>
    <row r="4538">
      <c r="A4538">
        <v>23033</v>
      </c>
      <c r="B4538" t="str">
        <v>2023-03-22</v>
      </c>
      <c r="C4538" t="str">
        <v>Evening</v>
      </c>
      <c r="D4538">
        <v>10</v>
      </c>
      <c r="E4538" t="str">
        <f>IF(MOD(D4538,2)=0,"EVEN","ODD")</f>
        <v>EVEN</v>
      </c>
      <c r="F4538" t="str">
        <f>IF(D4538&lt;=18,"LOW (1-18)","HIGH (19-36)")</f>
        <v>LOW (1-18)</v>
      </c>
      <c r="G4538">
        <f>INT((D4538-1)/6)+1</f>
        <v>2</v>
      </c>
      <c r="H4538">
        <f>MOD(D4538-1,6)+1</f>
        <v>4</v>
      </c>
      <c r="I4538">
        <f>37-D4538</f>
        <v>27</v>
      </c>
      <c r="J4538">
        <f>ABS(D4538-D4539)</f>
        <v>4</v>
      </c>
      <c r="K4538">
        <f>AVERAGE(D4538:D4542)</f>
        <v>10</v>
      </c>
      <c r="L4538">
        <f>AVERAGE(D4538:D4557)</f>
        <v>10</v>
      </c>
      <c r="M4538">
        <f>K4538-L4538</f>
        <v>0</v>
      </c>
      <c r="N4538" t="str">
        <f>IF(K4538&gt;L4538,"HIGH ZONE BIAS",IF(K4538&lt;L4538,"LOW ZONE BIAS","EQUILIBRIUM"))</f>
        <v>EQUILIBRIUM</v>
      </c>
    </row>
    <row r="4539">
      <c r="A4539">
        <v>23032</v>
      </c>
      <c r="B4539" t="str">
        <v>2023-03-22</v>
      </c>
      <c r="C4539" t="str">
        <v>Afternoon</v>
      </c>
      <c r="D4539">
        <v>14</v>
      </c>
      <c r="E4539" t="str">
        <f>IF(MOD(D4539,2)=0,"EVEN","ODD")</f>
        <v>EVEN</v>
      </c>
      <c r="F4539" t="str">
        <f>IF(D4539&lt;=18,"LOW (1-18)","HIGH (19-36)")</f>
        <v>LOW (1-18)</v>
      </c>
      <c r="G4539">
        <f>INT((D4539-1)/6)+1</f>
        <v>3</v>
      </c>
      <c r="H4539">
        <f>MOD(D4539-1,6)+1</f>
        <v>2</v>
      </c>
      <c r="I4539">
        <f>37-D4539</f>
        <v>23</v>
      </c>
      <c r="J4539">
        <f>ABS(D4539-D4540)</f>
        <v>6</v>
      </c>
      <c r="K4539">
        <f>AVERAGE(D4539:D4543)</f>
        <v>14</v>
      </c>
      <c r="L4539">
        <f>AVERAGE(D4539:D4558)</f>
        <v>14</v>
      </c>
      <c r="M4539">
        <f>K4539-L4539</f>
        <v>0</v>
      </c>
      <c r="N4539" t="str">
        <f>IF(K4539&gt;L4539,"HIGH ZONE BIAS",IF(K4539&lt;L4539,"LOW ZONE BIAS","EQUILIBRIUM"))</f>
        <v>EQUILIBRIUM</v>
      </c>
    </row>
    <row r="4540">
      <c r="A4540">
        <v>23031</v>
      </c>
      <c r="B4540" t="str">
        <v>2023-03-22</v>
      </c>
      <c r="C4540" t="str">
        <v>Midday</v>
      </c>
      <c r="D4540">
        <v>8</v>
      </c>
      <c r="E4540" t="str">
        <f>IF(MOD(D4540,2)=0,"EVEN","ODD")</f>
        <v>EVEN</v>
      </c>
      <c r="F4540" t="str">
        <f>IF(D4540&lt;=18,"LOW (1-18)","HIGH (19-36)")</f>
        <v>LOW (1-18)</v>
      </c>
      <c r="G4540">
        <f>INT((D4540-1)/6)+1</f>
        <v>2</v>
      </c>
      <c r="H4540">
        <f>MOD(D4540-1,6)+1</f>
        <v>2</v>
      </c>
      <c r="I4540">
        <f>37-D4540</f>
        <v>29</v>
      </c>
      <c r="J4540">
        <f>ABS(D4540-D4541)</f>
        <v>12</v>
      </c>
      <c r="K4540">
        <f>AVERAGE(D4540:D4544)</f>
        <v>8</v>
      </c>
      <c r="L4540">
        <f>AVERAGE(D4540:D4559)</f>
        <v>8</v>
      </c>
      <c r="M4540">
        <f>K4540-L4540</f>
        <v>0</v>
      </c>
      <c r="N4540" t="str">
        <f>IF(K4540&gt;L4540,"HIGH ZONE BIAS",IF(K4540&lt;L4540,"LOW ZONE BIAS","EQUILIBRIUM"))</f>
        <v>EQUILIBRIUM</v>
      </c>
    </row>
    <row r="4541">
      <c r="A4541">
        <v>23030</v>
      </c>
      <c r="B4541" t="str">
        <v>2023-03-22</v>
      </c>
      <c r="C4541" t="str">
        <v>Morning</v>
      </c>
      <c r="D4541">
        <v>20</v>
      </c>
      <c r="E4541" t="str">
        <f>IF(MOD(D4541,2)=0,"EVEN","ODD")</f>
        <v>EVEN</v>
      </c>
      <c r="F4541" t="str">
        <f>IF(D4541&lt;=18,"LOW (1-18)","HIGH (19-36)")</f>
        <v>HIGH (19-36)</v>
      </c>
      <c r="G4541">
        <f>INT((D4541-1)/6)+1</f>
        <v>4</v>
      </c>
      <c r="H4541">
        <f>MOD(D4541-1,6)+1</f>
        <v>2</v>
      </c>
      <c r="I4541">
        <f>37-D4541</f>
        <v>17</v>
      </c>
      <c r="J4541">
        <f>ABS(D4541-D4542)</f>
        <v>11</v>
      </c>
      <c r="K4541">
        <f>AVERAGE(D4541:D4545)</f>
        <v>20</v>
      </c>
      <c r="L4541">
        <f>AVERAGE(D4541:D4560)</f>
        <v>20</v>
      </c>
      <c r="M4541">
        <f>K4541-L4541</f>
        <v>0</v>
      </c>
      <c r="N4541" t="str">
        <f>IF(K4541&gt;L4541,"HIGH ZONE BIAS",IF(K4541&lt;L4541,"LOW ZONE BIAS","EQUILIBRIUM"))</f>
        <v>EQUILIBRIUM</v>
      </c>
    </row>
    <row r="4542">
      <c r="A4542">
        <v>23029</v>
      </c>
      <c r="B4542" t="str">
        <v>2023-03-21</v>
      </c>
      <c r="C4542" t="str">
        <v>Evening</v>
      </c>
      <c r="D4542">
        <v>9</v>
      </c>
      <c r="E4542" t="str">
        <f>IF(MOD(D4542,2)=0,"EVEN","ODD")</f>
        <v>ODD</v>
      </c>
      <c r="F4542" t="str">
        <f>IF(D4542&lt;=18,"LOW (1-18)","HIGH (19-36)")</f>
        <v>LOW (1-18)</v>
      </c>
      <c r="G4542">
        <f>INT((D4542-1)/6)+1</f>
        <v>2</v>
      </c>
      <c r="H4542">
        <f>MOD(D4542-1,6)+1</f>
        <v>3</v>
      </c>
      <c r="I4542">
        <f>37-D4542</f>
        <v>28</v>
      </c>
      <c r="J4542">
        <f>ABS(D4542-D4543)</f>
        <v>11</v>
      </c>
      <c r="K4542">
        <f>AVERAGE(D4542:D4546)</f>
        <v>9</v>
      </c>
      <c r="L4542">
        <f>AVERAGE(D4542:D4561)</f>
        <v>9</v>
      </c>
      <c r="M4542">
        <f>K4542-L4542</f>
        <v>0</v>
      </c>
      <c r="N4542" t="str">
        <f>IF(K4542&gt;L4542,"HIGH ZONE BIAS",IF(K4542&lt;L4542,"LOW ZONE BIAS","EQUILIBRIUM"))</f>
        <v>EQUILIBRIUM</v>
      </c>
    </row>
    <row r="4543">
      <c r="A4543">
        <v>23028</v>
      </c>
      <c r="B4543" t="str">
        <v>2023-03-21</v>
      </c>
      <c r="C4543" t="str">
        <v>Afternoon</v>
      </c>
      <c r="D4543">
        <v>20</v>
      </c>
      <c r="E4543" t="str">
        <f>IF(MOD(D4543,2)=0,"EVEN","ODD")</f>
        <v>EVEN</v>
      </c>
      <c r="F4543" t="str">
        <f>IF(D4543&lt;=18,"LOW (1-18)","HIGH (19-36)")</f>
        <v>HIGH (19-36)</v>
      </c>
      <c r="G4543">
        <f>INT((D4543-1)/6)+1</f>
        <v>4</v>
      </c>
      <c r="H4543">
        <f>MOD(D4543-1,6)+1</f>
        <v>2</v>
      </c>
      <c r="I4543">
        <f>37-D4543</f>
        <v>17</v>
      </c>
      <c r="J4543">
        <f>ABS(D4543-D4544)</f>
        <v>14</v>
      </c>
      <c r="K4543">
        <f>AVERAGE(D4543:D4547)</f>
        <v>20</v>
      </c>
      <c r="L4543">
        <f>AVERAGE(D4543:D4562)</f>
        <v>20</v>
      </c>
      <c r="M4543">
        <f>K4543-L4543</f>
        <v>0</v>
      </c>
      <c r="N4543" t="str">
        <f>IF(K4543&gt;L4543,"HIGH ZONE BIAS",IF(K4543&lt;L4543,"LOW ZONE BIAS","EQUILIBRIUM"))</f>
        <v>EQUILIBRIUM</v>
      </c>
    </row>
    <row r="4544">
      <c r="A4544">
        <v>23027</v>
      </c>
      <c r="B4544" t="str">
        <v>2023-03-21</v>
      </c>
      <c r="C4544" t="str">
        <v>Midday</v>
      </c>
      <c r="D4544">
        <v>6</v>
      </c>
      <c r="E4544" t="str">
        <f>IF(MOD(D4544,2)=0,"EVEN","ODD")</f>
        <v>EVEN</v>
      </c>
      <c r="F4544" t="str">
        <f>IF(D4544&lt;=18,"LOW (1-18)","HIGH (19-36)")</f>
        <v>LOW (1-18)</v>
      </c>
      <c r="G4544">
        <f>INT((D4544-1)/6)+1</f>
        <v>1</v>
      </c>
      <c r="H4544">
        <f>MOD(D4544-1,6)+1</f>
        <v>6</v>
      </c>
      <c r="I4544">
        <f>37-D4544</f>
        <v>31</v>
      </c>
      <c r="J4544">
        <f>ABS(D4544-D4545)</f>
        <v>24</v>
      </c>
      <c r="K4544">
        <f>AVERAGE(D4544:D4548)</f>
        <v>6</v>
      </c>
      <c r="L4544">
        <f>AVERAGE(D4544:D4563)</f>
        <v>6</v>
      </c>
      <c r="M4544">
        <f>K4544-L4544</f>
        <v>0</v>
      </c>
      <c r="N4544" t="str">
        <f>IF(K4544&gt;L4544,"HIGH ZONE BIAS",IF(K4544&lt;L4544,"LOW ZONE BIAS","EQUILIBRIUM"))</f>
        <v>EQUILIBRIUM</v>
      </c>
    </row>
    <row r="4545">
      <c r="A4545">
        <v>23026</v>
      </c>
      <c r="B4545" t="str">
        <v>2023-03-21</v>
      </c>
      <c r="C4545" t="str">
        <v>Morning</v>
      </c>
      <c r="D4545">
        <v>30</v>
      </c>
      <c r="E4545" t="str">
        <f>IF(MOD(D4545,2)=0,"EVEN","ODD")</f>
        <v>EVEN</v>
      </c>
      <c r="F4545" t="str">
        <f>IF(D4545&lt;=18,"LOW (1-18)","HIGH (19-36)")</f>
        <v>HIGH (19-36)</v>
      </c>
      <c r="G4545">
        <f>INT((D4545-1)/6)+1</f>
        <v>5</v>
      </c>
      <c r="H4545">
        <f>MOD(D4545-1,6)+1</f>
        <v>6</v>
      </c>
      <c r="I4545">
        <f>37-D4545</f>
        <v>7</v>
      </c>
      <c r="J4545">
        <f>ABS(D4545-D4546)</f>
        <v>1</v>
      </c>
      <c r="K4545">
        <f>AVERAGE(D4545:D4549)</f>
        <v>30</v>
      </c>
      <c r="L4545">
        <f>AVERAGE(D4545:D4564)</f>
        <v>30</v>
      </c>
      <c r="M4545">
        <f>K4545-L4545</f>
        <v>0</v>
      </c>
      <c r="N4545" t="str">
        <f>IF(K4545&gt;L4545,"HIGH ZONE BIAS",IF(K4545&lt;L4545,"LOW ZONE BIAS","EQUILIBRIUM"))</f>
        <v>EQUILIBRIUM</v>
      </c>
    </row>
    <row r="4546">
      <c r="A4546">
        <v>23025</v>
      </c>
      <c r="B4546" t="str">
        <v>2023-03-20</v>
      </c>
      <c r="C4546" t="str">
        <v>Evening</v>
      </c>
      <c r="D4546">
        <v>31</v>
      </c>
      <c r="E4546" t="str">
        <f>IF(MOD(D4546,2)=0,"EVEN","ODD")</f>
        <v>ODD</v>
      </c>
      <c r="F4546" t="str">
        <f>IF(D4546&lt;=18,"LOW (1-18)","HIGH (19-36)")</f>
        <v>HIGH (19-36)</v>
      </c>
      <c r="G4546">
        <f>INT((D4546-1)/6)+1</f>
        <v>6</v>
      </c>
      <c r="H4546">
        <f>MOD(D4546-1,6)+1</f>
        <v>1</v>
      </c>
      <c r="I4546">
        <f>37-D4546</f>
        <v>6</v>
      </c>
      <c r="J4546">
        <f>ABS(D4546-D4547)</f>
        <v>21</v>
      </c>
      <c r="K4546">
        <f>AVERAGE(D4546:D4550)</f>
        <v>31</v>
      </c>
      <c r="L4546">
        <f>AVERAGE(D4546:D4565)</f>
        <v>31</v>
      </c>
      <c r="M4546">
        <f>K4546-L4546</f>
        <v>0</v>
      </c>
      <c r="N4546" t="str">
        <f>IF(K4546&gt;L4546,"HIGH ZONE BIAS",IF(K4546&lt;L4546,"LOW ZONE BIAS","EQUILIBRIUM"))</f>
        <v>EQUILIBRIUM</v>
      </c>
    </row>
    <row r="4547">
      <c r="A4547">
        <v>23024</v>
      </c>
      <c r="B4547" t="str">
        <v>2023-03-20</v>
      </c>
      <c r="C4547" t="str">
        <v>Afternoon</v>
      </c>
      <c r="D4547">
        <v>10</v>
      </c>
      <c r="E4547" t="str">
        <f>IF(MOD(D4547,2)=0,"EVEN","ODD")</f>
        <v>EVEN</v>
      </c>
      <c r="F4547" t="str">
        <f>IF(D4547&lt;=18,"LOW (1-18)","HIGH (19-36)")</f>
        <v>LOW (1-18)</v>
      </c>
      <c r="G4547">
        <f>INT((D4547-1)/6)+1</f>
        <v>2</v>
      </c>
      <c r="H4547">
        <f>MOD(D4547-1,6)+1</f>
        <v>4</v>
      </c>
      <c r="I4547">
        <f>37-D4547</f>
        <v>27</v>
      </c>
      <c r="J4547">
        <f>ABS(D4547-D4548)</f>
        <v>1</v>
      </c>
      <c r="K4547">
        <f>AVERAGE(D4547:D4551)</f>
        <v>10</v>
      </c>
      <c r="L4547">
        <f>AVERAGE(D4547:D4566)</f>
        <v>10</v>
      </c>
      <c r="M4547">
        <f>K4547-L4547</f>
        <v>0</v>
      </c>
      <c r="N4547" t="str">
        <f>IF(K4547&gt;L4547,"HIGH ZONE BIAS",IF(K4547&lt;L4547,"LOW ZONE BIAS","EQUILIBRIUM"))</f>
        <v>EQUILIBRIUM</v>
      </c>
    </row>
    <row r="4548">
      <c r="A4548">
        <v>23023</v>
      </c>
      <c r="B4548" t="str">
        <v>2023-03-20</v>
      </c>
      <c r="C4548" t="str">
        <v>Midday</v>
      </c>
      <c r="D4548">
        <v>11</v>
      </c>
      <c r="E4548" t="str">
        <f>IF(MOD(D4548,2)=0,"EVEN","ODD")</f>
        <v>ODD</v>
      </c>
      <c r="F4548" t="str">
        <f>IF(D4548&lt;=18,"LOW (1-18)","HIGH (19-36)")</f>
        <v>LOW (1-18)</v>
      </c>
      <c r="G4548">
        <f>INT((D4548-1)/6)+1</f>
        <v>2</v>
      </c>
      <c r="H4548">
        <f>MOD(D4548-1,6)+1</f>
        <v>5</v>
      </c>
      <c r="I4548">
        <f>37-D4548</f>
        <v>26</v>
      </c>
      <c r="J4548">
        <f>ABS(D4548-D4549)</f>
        <v>8</v>
      </c>
      <c r="K4548">
        <f>AVERAGE(D4548:D4552)</f>
        <v>11</v>
      </c>
      <c r="L4548">
        <f>AVERAGE(D4548:D4567)</f>
        <v>11</v>
      </c>
      <c r="M4548">
        <f>K4548-L4548</f>
        <v>0</v>
      </c>
      <c r="N4548" t="str">
        <f>IF(K4548&gt;L4548,"HIGH ZONE BIAS",IF(K4548&lt;L4548,"LOW ZONE BIAS","EQUILIBRIUM"))</f>
        <v>EQUILIBRIUM</v>
      </c>
    </row>
    <row r="4549">
      <c r="A4549">
        <v>23022</v>
      </c>
      <c r="B4549" t="str">
        <v>2023-03-20</v>
      </c>
      <c r="C4549" t="str">
        <v>Morning</v>
      </c>
      <c r="D4549">
        <v>19</v>
      </c>
      <c r="E4549" t="str">
        <f>IF(MOD(D4549,2)=0,"EVEN","ODD")</f>
        <v>ODD</v>
      </c>
      <c r="F4549" t="str">
        <f>IF(D4549&lt;=18,"LOW (1-18)","HIGH (19-36)")</f>
        <v>HIGH (19-36)</v>
      </c>
      <c r="G4549">
        <f>INT((D4549-1)/6)+1</f>
        <v>4</v>
      </c>
      <c r="H4549">
        <f>MOD(D4549-1,6)+1</f>
        <v>1</v>
      </c>
      <c r="I4549">
        <f>37-D4549</f>
        <v>18</v>
      </c>
      <c r="J4549">
        <f>ABS(D4549-D4550)</f>
        <v>17</v>
      </c>
      <c r="K4549">
        <f>AVERAGE(D4549:D4553)</f>
        <v>19</v>
      </c>
      <c r="L4549">
        <f>AVERAGE(D4549:D4568)</f>
        <v>19</v>
      </c>
      <c r="M4549">
        <f>K4549-L4549</f>
        <v>0</v>
      </c>
      <c r="N4549" t="str">
        <f>IF(K4549&gt;L4549,"HIGH ZONE BIAS",IF(K4549&lt;L4549,"LOW ZONE BIAS","EQUILIBRIUM"))</f>
        <v>EQUILIBRIUM</v>
      </c>
    </row>
    <row r="4550">
      <c r="A4550">
        <v>23021</v>
      </c>
      <c r="B4550" t="str">
        <v>2023-03-18</v>
      </c>
      <c r="C4550" t="str">
        <v>Evening</v>
      </c>
      <c r="D4550">
        <v>2</v>
      </c>
      <c r="E4550" t="str">
        <f>IF(MOD(D4550,2)=0,"EVEN","ODD")</f>
        <v>EVEN</v>
      </c>
      <c r="F4550" t="str">
        <f>IF(D4550&lt;=18,"LOW (1-18)","HIGH (19-36)")</f>
        <v>LOW (1-18)</v>
      </c>
      <c r="G4550">
        <f>INT((D4550-1)/6)+1</f>
        <v>1</v>
      </c>
      <c r="H4550">
        <f>MOD(D4550-1,6)+1</f>
        <v>2</v>
      </c>
      <c r="I4550">
        <f>37-D4550</f>
        <v>35</v>
      </c>
      <c r="J4550">
        <f>ABS(D4550-D4551)</f>
        <v>22</v>
      </c>
      <c r="K4550">
        <f>AVERAGE(D4550:D4554)</f>
        <v>2</v>
      </c>
      <c r="L4550">
        <f>AVERAGE(D4550:D4569)</f>
        <v>2</v>
      </c>
      <c r="M4550">
        <f>K4550-L4550</f>
        <v>0</v>
      </c>
      <c r="N4550" t="str">
        <f>IF(K4550&gt;L4550,"HIGH ZONE BIAS",IF(K4550&lt;L4550,"LOW ZONE BIAS","EQUILIBRIUM"))</f>
        <v>EQUILIBRIUM</v>
      </c>
    </row>
    <row r="4551">
      <c r="A4551">
        <v>23020</v>
      </c>
      <c r="B4551" t="str">
        <v>2023-03-18</v>
      </c>
      <c r="C4551" t="str">
        <v>Afternoon</v>
      </c>
      <c r="D4551">
        <v>24</v>
      </c>
      <c r="E4551" t="str">
        <f>IF(MOD(D4551,2)=0,"EVEN","ODD")</f>
        <v>EVEN</v>
      </c>
      <c r="F4551" t="str">
        <f>IF(D4551&lt;=18,"LOW (1-18)","HIGH (19-36)")</f>
        <v>HIGH (19-36)</v>
      </c>
      <c r="G4551">
        <f>INT((D4551-1)/6)+1</f>
        <v>4</v>
      </c>
      <c r="H4551">
        <f>MOD(D4551-1,6)+1</f>
        <v>6</v>
      </c>
      <c r="I4551">
        <f>37-D4551</f>
        <v>13</v>
      </c>
      <c r="J4551">
        <f>ABS(D4551-D4552)</f>
        <v>10</v>
      </c>
      <c r="K4551">
        <f>AVERAGE(D4551:D4555)</f>
        <v>24</v>
      </c>
      <c r="L4551">
        <f>AVERAGE(D4551:D4570)</f>
        <v>24</v>
      </c>
      <c r="M4551">
        <f>K4551-L4551</f>
        <v>0</v>
      </c>
      <c r="N4551" t="str">
        <f>IF(K4551&gt;L4551,"HIGH ZONE BIAS",IF(K4551&lt;L4551,"LOW ZONE BIAS","EQUILIBRIUM"))</f>
        <v>EQUILIBRIUM</v>
      </c>
    </row>
    <row r="4552">
      <c r="A4552">
        <v>23019</v>
      </c>
      <c r="B4552" t="str">
        <v>2023-03-18</v>
      </c>
      <c r="C4552" t="str">
        <v>Midday</v>
      </c>
      <c r="D4552">
        <v>34</v>
      </c>
      <c r="E4552" t="str">
        <f>IF(MOD(D4552,2)=0,"EVEN","ODD")</f>
        <v>EVEN</v>
      </c>
      <c r="F4552" t="str">
        <f>IF(D4552&lt;=18,"LOW (1-18)","HIGH (19-36)")</f>
        <v>HIGH (19-36)</v>
      </c>
      <c r="G4552">
        <f>INT((D4552-1)/6)+1</f>
        <v>6</v>
      </c>
      <c r="H4552">
        <f>MOD(D4552-1,6)+1</f>
        <v>4</v>
      </c>
      <c r="I4552">
        <f>37-D4552</f>
        <v>3</v>
      </c>
      <c r="J4552">
        <f>ABS(D4552-D4553)</f>
        <v>14</v>
      </c>
      <c r="K4552">
        <f>AVERAGE(D4552:D4556)</f>
        <v>34</v>
      </c>
      <c r="L4552">
        <f>AVERAGE(D4552:D4571)</f>
        <v>34</v>
      </c>
      <c r="M4552">
        <f>K4552-L4552</f>
        <v>0</v>
      </c>
      <c r="N4552" t="str">
        <f>IF(K4552&gt;L4552,"HIGH ZONE BIAS",IF(K4552&lt;L4552,"LOW ZONE BIAS","EQUILIBRIUM"))</f>
        <v>EQUILIBRIUM</v>
      </c>
    </row>
    <row r="4553">
      <c r="A4553">
        <v>23018</v>
      </c>
      <c r="B4553" t="str">
        <v>2023-03-18</v>
      </c>
      <c r="C4553" t="str">
        <v>Morning</v>
      </c>
      <c r="D4553">
        <v>20</v>
      </c>
      <c r="E4553" t="str">
        <f>IF(MOD(D4553,2)=0,"EVEN","ODD")</f>
        <v>EVEN</v>
      </c>
      <c r="F4553" t="str">
        <f>IF(D4553&lt;=18,"LOW (1-18)","HIGH (19-36)")</f>
        <v>HIGH (19-36)</v>
      </c>
      <c r="G4553">
        <f>INT((D4553-1)/6)+1</f>
        <v>4</v>
      </c>
      <c r="H4553">
        <f>MOD(D4553-1,6)+1</f>
        <v>2</v>
      </c>
      <c r="I4553">
        <f>37-D4553</f>
        <v>17</v>
      </c>
      <c r="J4553">
        <f>ABS(D4553-D4554)</f>
        <v>12</v>
      </c>
      <c r="K4553">
        <f>AVERAGE(D4553:D4557)</f>
        <v>20</v>
      </c>
      <c r="L4553">
        <f>AVERAGE(D4553:D4572)</f>
        <v>20</v>
      </c>
      <c r="M4553">
        <f>K4553-L4553</f>
        <v>0</v>
      </c>
      <c r="N4553" t="str">
        <f>IF(K4553&gt;L4553,"HIGH ZONE BIAS",IF(K4553&lt;L4553,"LOW ZONE BIAS","EQUILIBRIUM"))</f>
        <v>EQUILIBRIUM</v>
      </c>
    </row>
    <row r="4554">
      <c r="A4554">
        <v>23017</v>
      </c>
      <c r="B4554" t="str">
        <v>2023-03-17</v>
      </c>
      <c r="C4554" t="str">
        <v>Evening</v>
      </c>
      <c r="D4554">
        <v>8</v>
      </c>
      <c r="E4554" t="str">
        <f>IF(MOD(D4554,2)=0,"EVEN","ODD")</f>
        <v>EVEN</v>
      </c>
      <c r="F4554" t="str">
        <f>IF(D4554&lt;=18,"LOW (1-18)","HIGH (19-36)")</f>
        <v>LOW (1-18)</v>
      </c>
      <c r="G4554">
        <f>INT((D4554-1)/6)+1</f>
        <v>2</v>
      </c>
      <c r="H4554">
        <f>MOD(D4554-1,6)+1</f>
        <v>2</v>
      </c>
      <c r="I4554">
        <f>37-D4554</f>
        <v>29</v>
      </c>
      <c r="J4554">
        <f>ABS(D4554-D4555)</f>
        <v>2</v>
      </c>
      <c r="K4554">
        <f>AVERAGE(D4554:D4558)</f>
        <v>8</v>
      </c>
      <c r="L4554">
        <f>AVERAGE(D4554:D4573)</f>
        <v>8</v>
      </c>
      <c r="M4554">
        <f>K4554-L4554</f>
        <v>0</v>
      </c>
      <c r="N4554" t="str">
        <f>IF(K4554&gt;L4554,"HIGH ZONE BIAS",IF(K4554&lt;L4554,"LOW ZONE BIAS","EQUILIBRIUM"))</f>
        <v>EQUILIBRIUM</v>
      </c>
    </row>
    <row r="4555">
      <c r="A4555">
        <v>23016</v>
      </c>
      <c r="B4555" t="str">
        <v>2023-03-17</v>
      </c>
      <c r="C4555" t="str">
        <v>Afternoon</v>
      </c>
      <c r="D4555">
        <v>6</v>
      </c>
      <c r="E4555" t="str">
        <f>IF(MOD(D4555,2)=0,"EVEN","ODD")</f>
        <v>EVEN</v>
      </c>
      <c r="F4555" t="str">
        <f>IF(D4555&lt;=18,"LOW (1-18)","HIGH (19-36)")</f>
        <v>LOW (1-18)</v>
      </c>
      <c r="G4555">
        <f>INT((D4555-1)/6)+1</f>
        <v>1</v>
      </c>
      <c r="H4555">
        <f>MOD(D4555-1,6)+1</f>
        <v>6</v>
      </c>
      <c r="I4555">
        <f>37-D4555</f>
        <v>31</v>
      </c>
      <c r="J4555">
        <f>ABS(D4555-D4556)</f>
        <v>5</v>
      </c>
      <c r="K4555">
        <f>AVERAGE(D4555:D4559)</f>
        <v>6</v>
      </c>
      <c r="L4555">
        <f>AVERAGE(D4555:D4574)</f>
        <v>6</v>
      </c>
      <c r="M4555">
        <f>K4555-L4555</f>
        <v>0</v>
      </c>
      <c r="N4555" t="str">
        <f>IF(K4555&gt;L4555,"HIGH ZONE BIAS",IF(K4555&lt;L4555,"LOW ZONE BIAS","EQUILIBRIUM"))</f>
        <v>EQUILIBRIUM</v>
      </c>
    </row>
    <row r="4556">
      <c r="A4556">
        <v>23015</v>
      </c>
      <c r="B4556" t="str">
        <v>2023-03-17</v>
      </c>
      <c r="C4556" t="str">
        <v>Midday</v>
      </c>
      <c r="D4556">
        <v>11</v>
      </c>
      <c r="E4556" t="str">
        <f>IF(MOD(D4556,2)=0,"EVEN","ODD")</f>
        <v>ODD</v>
      </c>
      <c r="F4556" t="str">
        <f>IF(D4556&lt;=18,"LOW (1-18)","HIGH (19-36)")</f>
        <v>LOW (1-18)</v>
      </c>
      <c r="G4556">
        <f>INT((D4556-1)/6)+1</f>
        <v>2</v>
      </c>
      <c r="H4556">
        <f>MOD(D4556-1,6)+1</f>
        <v>5</v>
      </c>
      <c r="I4556">
        <f>37-D4556</f>
        <v>26</v>
      </c>
      <c r="J4556">
        <f>ABS(D4556-D4557)</f>
        <v>25</v>
      </c>
      <c r="K4556">
        <f>AVERAGE(D4556:D4560)</f>
        <v>11</v>
      </c>
      <c r="L4556">
        <f>AVERAGE(D4556:D4575)</f>
        <v>11</v>
      </c>
      <c r="M4556">
        <f>K4556-L4556</f>
        <v>0</v>
      </c>
      <c r="N4556" t="str">
        <f>IF(K4556&gt;L4556,"HIGH ZONE BIAS",IF(K4556&lt;L4556,"LOW ZONE BIAS","EQUILIBRIUM"))</f>
        <v>EQUILIBRIUM</v>
      </c>
    </row>
    <row r="4557">
      <c r="A4557">
        <v>23014</v>
      </c>
      <c r="B4557" t="str">
        <v>2023-03-17</v>
      </c>
      <c r="C4557" t="str">
        <v>Morning</v>
      </c>
      <c r="D4557">
        <v>36</v>
      </c>
      <c r="E4557" t="str">
        <f>IF(MOD(D4557,2)=0,"EVEN","ODD")</f>
        <v>EVEN</v>
      </c>
      <c r="F4557" t="str">
        <f>IF(D4557&lt;=18,"LOW (1-18)","HIGH (19-36)")</f>
        <v>HIGH (19-36)</v>
      </c>
      <c r="G4557">
        <f>INT((D4557-1)/6)+1</f>
        <v>6</v>
      </c>
      <c r="H4557">
        <f>MOD(D4557-1,6)+1</f>
        <v>6</v>
      </c>
      <c r="I4557">
        <f>37-D4557</f>
        <v>1</v>
      </c>
      <c r="J4557">
        <f>ABS(D4557-D4558)</f>
        <v>28</v>
      </c>
      <c r="K4557">
        <f>AVERAGE(D4557:D4561)</f>
        <v>36</v>
      </c>
      <c r="L4557">
        <f>AVERAGE(D4557:D4576)</f>
        <v>36</v>
      </c>
      <c r="M4557">
        <f>K4557-L4557</f>
        <v>0</v>
      </c>
      <c r="N4557" t="str">
        <f>IF(K4557&gt;L4557,"HIGH ZONE BIAS",IF(K4557&lt;L4557,"LOW ZONE BIAS","EQUILIBRIUM"))</f>
        <v>EQUILIBRIUM</v>
      </c>
    </row>
    <row r="4558">
      <c r="A4558">
        <v>23013</v>
      </c>
      <c r="B4558" t="str">
        <v>2023-03-16</v>
      </c>
      <c r="C4558" t="str">
        <v>Evening</v>
      </c>
      <c r="D4558">
        <v>8</v>
      </c>
      <c r="E4558" t="str">
        <f>IF(MOD(D4558,2)=0,"EVEN","ODD")</f>
        <v>EVEN</v>
      </c>
      <c r="F4558" t="str">
        <f>IF(D4558&lt;=18,"LOW (1-18)","HIGH (19-36)")</f>
        <v>LOW (1-18)</v>
      </c>
      <c r="G4558">
        <f>INT((D4558-1)/6)+1</f>
        <v>2</v>
      </c>
      <c r="H4558">
        <f>MOD(D4558-1,6)+1</f>
        <v>2</v>
      </c>
      <c r="I4558">
        <f>37-D4558</f>
        <v>29</v>
      </c>
      <c r="J4558">
        <f>ABS(D4558-D4559)</f>
        <v>8</v>
      </c>
      <c r="K4558">
        <f>AVERAGE(D4558:D4562)</f>
        <v>8</v>
      </c>
      <c r="L4558">
        <f>AVERAGE(D4558:D4577)</f>
        <v>8</v>
      </c>
      <c r="M4558">
        <f>K4558-L4558</f>
        <v>0</v>
      </c>
      <c r="N4558" t="str">
        <f>IF(K4558&gt;L4558,"HIGH ZONE BIAS",IF(K4558&lt;L4558,"LOW ZONE BIAS","EQUILIBRIUM"))</f>
        <v>EQUILIBRIUM</v>
      </c>
    </row>
    <row r="4559">
      <c r="A4559">
        <v>23012</v>
      </c>
      <c r="B4559" t="str">
        <v>2023-03-16</v>
      </c>
      <c r="C4559" t="str">
        <v>Afternoon</v>
      </c>
      <c r="D4559">
        <v>16</v>
      </c>
      <c r="E4559" t="str">
        <f>IF(MOD(D4559,2)=0,"EVEN","ODD")</f>
        <v>EVEN</v>
      </c>
      <c r="F4559" t="str">
        <f>IF(D4559&lt;=18,"LOW (1-18)","HIGH (19-36)")</f>
        <v>LOW (1-18)</v>
      </c>
      <c r="G4559">
        <f>INT((D4559-1)/6)+1</f>
        <v>3</v>
      </c>
      <c r="H4559">
        <f>MOD(D4559-1,6)+1</f>
        <v>4</v>
      </c>
      <c r="I4559">
        <f>37-D4559</f>
        <v>21</v>
      </c>
      <c r="J4559">
        <f>ABS(D4559-D4560)</f>
        <v>8</v>
      </c>
      <c r="K4559">
        <f>AVERAGE(D4559:D4563)</f>
        <v>16</v>
      </c>
      <c r="L4559">
        <f>AVERAGE(D4559:D4578)</f>
        <v>16</v>
      </c>
      <c r="M4559">
        <f>K4559-L4559</f>
        <v>0</v>
      </c>
      <c r="N4559" t="str">
        <f>IF(K4559&gt;L4559,"HIGH ZONE BIAS",IF(K4559&lt;L4559,"LOW ZONE BIAS","EQUILIBRIUM"))</f>
        <v>EQUILIBRIUM</v>
      </c>
    </row>
    <row r="4560">
      <c r="A4560">
        <v>23011</v>
      </c>
      <c r="B4560" t="str">
        <v>2023-03-16</v>
      </c>
      <c r="C4560" t="str">
        <v>Midday</v>
      </c>
      <c r="D4560">
        <v>24</v>
      </c>
      <c r="E4560" t="str">
        <f>IF(MOD(D4560,2)=0,"EVEN","ODD")</f>
        <v>EVEN</v>
      </c>
      <c r="F4560" t="str">
        <f>IF(D4560&lt;=18,"LOW (1-18)","HIGH (19-36)")</f>
        <v>HIGH (19-36)</v>
      </c>
      <c r="G4560">
        <f>INT((D4560-1)/6)+1</f>
        <v>4</v>
      </c>
      <c r="H4560">
        <f>MOD(D4560-1,6)+1</f>
        <v>6</v>
      </c>
      <c r="I4560">
        <f>37-D4560</f>
        <v>13</v>
      </c>
      <c r="J4560">
        <f>ABS(D4560-D4561)</f>
        <v>10</v>
      </c>
      <c r="K4560">
        <f>AVERAGE(D4560:D4564)</f>
        <v>24</v>
      </c>
      <c r="L4560">
        <f>AVERAGE(D4560:D4579)</f>
        <v>24</v>
      </c>
      <c r="M4560">
        <f>K4560-L4560</f>
        <v>0</v>
      </c>
      <c r="N4560" t="str">
        <f>IF(K4560&gt;L4560,"HIGH ZONE BIAS",IF(K4560&lt;L4560,"LOW ZONE BIAS","EQUILIBRIUM"))</f>
        <v>EQUILIBRIUM</v>
      </c>
    </row>
    <row r="4561">
      <c r="A4561">
        <v>23010</v>
      </c>
      <c r="B4561" t="str">
        <v>2023-03-16</v>
      </c>
      <c r="C4561" t="str">
        <v>Morning</v>
      </c>
      <c r="D4561">
        <v>34</v>
      </c>
      <c r="E4561" t="str">
        <f>IF(MOD(D4561,2)=0,"EVEN","ODD")</f>
        <v>EVEN</v>
      </c>
      <c r="F4561" t="str">
        <f>IF(D4561&lt;=18,"LOW (1-18)","HIGH (19-36)")</f>
        <v>HIGH (19-36)</v>
      </c>
      <c r="G4561">
        <f>INT((D4561-1)/6)+1</f>
        <v>6</v>
      </c>
      <c r="H4561">
        <f>MOD(D4561-1,6)+1</f>
        <v>4</v>
      </c>
      <c r="I4561">
        <f>37-D4561</f>
        <v>3</v>
      </c>
      <c r="J4561">
        <f>ABS(D4561-D4562)</f>
        <v>3</v>
      </c>
      <c r="K4561">
        <f>AVERAGE(D4561:D4565)</f>
        <v>34</v>
      </c>
      <c r="L4561">
        <f>AVERAGE(D4561:D4580)</f>
        <v>34</v>
      </c>
      <c r="M4561">
        <f>K4561-L4561</f>
        <v>0</v>
      </c>
      <c r="N4561" t="str">
        <f>IF(K4561&gt;L4561,"HIGH ZONE BIAS",IF(K4561&lt;L4561,"LOW ZONE BIAS","EQUILIBRIUM"))</f>
        <v>EQUILIBRIUM</v>
      </c>
    </row>
    <row r="4562">
      <c r="A4562">
        <v>23009</v>
      </c>
      <c r="B4562" t="str">
        <v>2023-03-15</v>
      </c>
      <c r="C4562" t="str">
        <v>Evening</v>
      </c>
      <c r="D4562">
        <v>31</v>
      </c>
      <c r="E4562" t="str">
        <f>IF(MOD(D4562,2)=0,"EVEN","ODD")</f>
        <v>ODD</v>
      </c>
      <c r="F4562" t="str">
        <f>IF(D4562&lt;=18,"LOW (1-18)","HIGH (19-36)")</f>
        <v>HIGH (19-36)</v>
      </c>
      <c r="G4562">
        <f>INT((D4562-1)/6)+1</f>
        <v>6</v>
      </c>
      <c r="H4562">
        <f>MOD(D4562-1,6)+1</f>
        <v>1</v>
      </c>
      <c r="I4562">
        <f>37-D4562</f>
        <v>6</v>
      </c>
      <c r="J4562">
        <f>ABS(D4562-D4563)</f>
        <v>29</v>
      </c>
      <c r="K4562">
        <f>AVERAGE(D4562:D4566)</f>
        <v>31</v>
      </c>
      <c r="L4562">
        <f>AVERAGE(D4562:D4581)</f>
        <v>31</v>
      </c>
      <c r="M4562">
        <f>K4562-L4562</f>
        <v>0</v>
      </c>
      <c r="N4562" t="str">
        <f>IF(K4562&gt;L4562,"HIGH ZONE BIAS",IF(K4562&lt;L4562,"LOW ZONE BIAS","EQUILIBRIUM"))</f>
        <v>EQUILIBRIUM</v>
      </c>
    </row>
    <row r="4563">
      <c r="A4563">
        <v>23008</v>
      </c>
      <c r="B4563" t="str">
        <v>2023-03-15</v>
      </c>
      <c r="C4563" t="str">
        <v>Afternoon</v>
      </c>
      <c r="D4563">
        <v>2</v>
      </c>
      <c r="E4563" t="str">
        <f>IF(MOD(D4563,2)=0,"EVEN","ODD")</f>
        <v>EVEN</v>
      </c>
      <c r="F4563" t="str">
        <f>IF(D4563&lt;=18,"LOW (1-18)","HIGH (19-36)")</f>
        <v>LOW (1-18)</v>
      </c>
      <c r="G4563">
        <f>INT((D4563-1)/6)+1</f>
        <v>1</v>
      </c>
      <c r="H4563">
        <f>MOD(D4563-1,6)+1</f>
        <v>2</v>
      </c>
      <c r="I4563">
        <f>37-D4563</f>
        <v>35</v>
      </c>
      <c r="J4563">
        <f>ABS(D4563-D4564)</f>
        <v>18</v>
      </c>
      <c r="K4563">
        <f>AVERAGE(D4563:D4567)</f>
        <v>2</v>
      </c>
      <c r="L4563">
        <f>AVERAGE(D4563:D4582)</f>
        <v>2</v>
      </c>
      <c r="M4563">
        <f>K4563-L4563</f>
        <v>0</v>
      </c>
      <c r="N4563" t="str">
        <f>IF(K4563&gt;L4563,"HIGH ZONE BIAS",IF(K4563&lt;L4563,"LOW ZONE BIAS","EQUILIBRIUM"))</f>
        <v>EQUILIBRIUM</v>
      </c>
    </row>
    <row r="4564">
      <c r="A4564">
        <v>23007</v>
      </c>
      <c r="B4564" t="str">
        <v>2023-03-15</v>
      </c>
      <c r="C4564" t="str">
        <v>Midday</v>
      </c>
      <c r="D4564">
        <v>20</v>
      </c>
      <c r="E4564" t="str">
        <f>IF(MOD(D4564,2)=0,"EVEN","ODD")</f>
        <v>EVEN</v>
      </c>
      <c r="F4564" t="str">
        <f>IF(D4564&lt;=18,"LOW (1-18)","HIGH (19-36)")</f>
        <v>HIGH (19-36)</v>
      </c>
      <c r="G4564">
        <f>INT((D4564-1)/6)+1</f>
        <v>4</v>
      </c>
      <c r="H4564">
        <f>MOD(D4564-1,6)+1</f>
        <v>2</v>
      </c>
      <c r="I4564">
        <f>37-D4564</f>
        <v>17</v>
      </c>
      <c r="J4564">
        <f>ABS(D4564-D4565)</f>
        <v>4</v>
      </c>
      <c r="K4564">
        <f>AVERAGE(D4564:D4568)</f>
        <v>20</v>
      </c>
      <c r="L4564">
        <f>AVERAGE(D4564:D4583)</f>
        <v>20</v>
      </c>
      <c r="M4564">
        <f>K4564-L4564</f>
        <v>0</v>
      </c>
      <c r="N4564" t="str">
        <f>IF(K4564&gt;L4564,"HIGH ZONE BIAS",IF(K4564&lt;L4564,"LOW ZONE BIAS","EQUILIBRIUM"))</f>
        <v>EQUILIBRIUM</v>
      </c>
    </row>
    <row r="4565">
      <c r="A4565">
        <v>23006</v>
      </c>
      <c r="B4565" t="str">
        <v>2023-03-15</v>
      </c>
      <c r="C4565" t="str">
        <v>Morning</v>
      </c>
      <c r="D4565">
        <v>16</v>
      </c>
      <c r="E4565" t="str">
        <f>IF(MOD(D4565,2)=0,"EVEN","ODD")</f>
        <v>EVEN</v>
      </c>
      <c r="F4565" t="str">
        <f>IF(D4565&lt;=18,"LOW (1-18)","HIGH (19-36)")</f>
        <v>LOW (1-18)</v>
      </c>
      <c r="G4565">
        <f>INT((D4565-1)/6)+1</f>
        <v>3</v>
      </c>
      <c r="H4565">
        <f>MOD(D4565-1,6)+1</f>
        <v>4</v>
      </c>
      <c r="I4565">
        <f>37-D4565</f>
        <v>21</v>
      </c>
      <c r="J4565">
        <f>ABS(D4565-D4566)</f>
        <v>6</v>
      </c>
      <c r="K4565">
        <f>AVERAGE(D4565:D4569)</f>
        <v>16</v>
      </c>
      <c r="L4565">
        <f>AVERAGE(D4565:D4584)</f>
        <v>16</v>
      </c>
      <c r="M4565">
        <f>K4565-L4565</f>
        <v>0</v>
      </c>
      <c r="N4565" t="str">
        <f>IF(K4565&gt;L4565,"HIGH ZONE BIAS",IF(K4565&lt;L4565,"LOW ZONE BIAS","EQUILIBRIUM"))</f>
        <v>EQUILIBRIUM</v>
      </c>
    </row>
    <row r="4566">
      <c r="A4566">
        <v>23005</v>
      </c>
      <c r="B4566" t="str">
        <v>2023-03-14</v>
      </c>
      <c r="C4566" t="str">
        <v>Evening</v>
      </c>
      <c r="D4566">
        <v>10</v>
      </c>
      <c r="E4566" t="str">
        <f>IF(MOD(D4566,2)=0,"EVEN","ODD")</f>
        <v>EVEN</v>
      </c>
      <c r="F4566" t="str">
        <f>IF(D4566&lt;=18,"LOW (1-18)","HIGH (19-36)")</f>
        <v>LOW (1-18)</v>
      </c>
      <c r="G4566">
        <f>INT((D4566-1)/6)+1</f>
        <v>2</v>
      </c>
      <c r="H4566">
        <f>MOD(D4566-1,6)+1</f>
        <v>4</v>
      </c>
      <c r="I4566">
        <f>37-D4566</f>
        <v>27</v>
      </c>
      <c r="J4566">
        <f>ABS(D4566-D4567)</f>
        <v>23</v>
      </c>
      <c r="K4566">
        <f>AVERAGE(D4566:D4570)</f>
        <v>10</v>
      </c>
      <c r="L4566">
        <f>AVERAGE(D4566:D4585)</f>
        <v>10</v>
      </c>
      <c r="M4566">
        <f>K4566-L4566</f>
        <v>0</v>
      </c>
      <c r="N4566" t="str">
        <f>IF(K4566&gt;L4566,"HIGH ZONE BIAS",IF(K4566&lt;L4566,"LOW ZONE BIAS","EQUILIBRIUM"))</f>
        <v>EQUILIBRIUM</v>
      </c>
    </row>
    <row r="4567">
      <c r="A4567">
        <v>23004</v>
      </c>
      <c r="B4567" t="str">
        <v>2023-03-14</v>
      </c>
      <c r="C4567" t="str">
        <v>Afternoon</v>
      </c>
      <c r="D4567">
        <v>33</v>
      </c>
      <c r="E4567" t="str">
        <f>IF(MOD(D4567,2)=0,"EVEN","ODD")</f>
        <v>ODD</v>
      </c>
      <c r="F4567" t="str">
        <f>IF(D4567&lt;=18,"LOW (1-18)","HIGH (19-36)")</f>
        <v>HIGH (19-36)</v>
      </c>
      <c r="G4567">
        <f>INT((D4567-1)/6)+1</f>
        <v>6</v>
      </c>
      <c r="H4567">
        <f>MOD(D4567-1,6)+1</f>
        <v>3</v>
      </c>
      <c r="I4567">
        <f>37-D4567</f>
        <v>4</v>
      </c>
      <c r="J4567">
        <f>ABS(D4567-D4568)</f>
        <v>2</v>
      </c>
      <c r="K4567">
        <f>AVERAGE(D4567:D4571)</f>
        <v>33</v>
      </c>
      <c r="L4567">
        <f>AVERAGE(D4567:D4586)</f>
        <v>33</v>
      </c>
      <c r="M4567">
        <f>K4567-L4567</f>
        <v>0</v>
      </c>
      <c r="N4567" t="str">
        <f>IF(K4567&gt;L4567,"HIGH ZONE BIAS",IF(K4567&lt;L4567,"LOW ZONE BIAS","EQUILIBRIUM"))</f>
        <v>EQUILIBRIUM</v>
      </c>
    </row>
    <row r="4568">
      <c r="A4568">
        <v>23003</v>
      </c>
      <c r="B4568" t="str">
        <v>2023-03-14</v>
      </c>
      <c r="C4568" t="str">
        <v>Midday</v>
      </c>
      <c r="D4568">
        <v>35</v>
      </c>
      <c r="E4568" t="str">
        <f>IF(MOD(D4568,2)=0,"EVEN","ODD")</f>
        <v>ODD</v>
      </c>
      <c r="F4568" t="str">
        <f>IF(D4568&lt;=18,"LOW (1-18)","HIGH (19-36)")</f>
        <v>HIGH (19-36)</v>
      </c>
      <c r="G4568">
        <f>INT((D4568-1)/6)+1</f>
        <v>6</v>
      </c>
      <c r="H4568">
        <f>MOD(D4568-1,6)+1</f>
        <v>5</v>
      </c>
      <c r="I4568">
        <f>37-D4568</f>
        <v>2</v>
      </c>
      <c r="J4568">
        <f>ABS(D4568-D4569)</f>
        <v>17</v>
      </c>
      <c r="K4568">
        <f>AVERAGE(D4568:D4572)</f>
        <v>35</v>
      </c>
      <c r="L4568">
        <f>AVERAGE(D4568:D4587)</f>
        <v>35</v>
      </c>
      <c r="M4568">
        <f>K4568-L4568</f>
        <v>0</v>
      </c>
      <c r="N4568" t="str">
        <f>IF(K4568&gt;L4568,"HIGH ZONE BIAS",IF(K4568&lt;L4568,"LOW ZONE BIAS","EQUILIBRIUM"))</f>
        <v>EQUILIBRIUM</v>
      </c>
    </row>
    <row r="4569">
      <c r="A4569">
        <v>23002</v>
      </c>
      <c r="B4569" t="str">
        <v>2023-03-14</v>
      </c>
      <c r="C4569" t="str">
        <v>Morning</v>
      </c>
      <c r="D4569">
        <v>18</v>
      </c>
      <c r="E4569" t="str">
        <f>IF(MOD(D4569,2)=0,"EVEN","ODD")</f>
        <v>EVEN</v>
      </c>
      <c r="F4569" t="str">
        <f>IF(D4569&lt;=18,"LOW (1-18)","HIGH (19-36)")</f>
        <v>LOW (1-18)</v>
      </c>
      <c r="G4569">
        <f>INT((D4569-1)/6)+1</f>
        <v>3</v>
      </c>
      <c r="H4569">
        <f>MOD(D4569-1,6)+1</f>
        <v>6</v>
      </c>
      <c r="I4569">
        <f>37-D4569</f>
        <v>19</v>
      </c>
      <c r="J4569">
        <f>ABS(D4569-D4570)</f>
        <v>18</v>
      </c>
      <c r="K4569">
        <f>AVERAGE(D4569:D4573)</f>
        <v>18</v>
      </c>
      <c r="L4569">
        <f>AVERAGE(D4569:D4588)</f>
        <v>18</v>
      </c>
      <c r="M4569">
        <f>K4569-L4569</f>
        <v>0</v>
      </c>
      <c r="N4569" t="str">
        <f>IF(K4569&gt;L4569,"HIGH ZONE BIAS",IF(K4569&lt;L4569,"LOW ZONE BIAS","EQUILIBRIUM"))</f>
        <v>EQUILIBRIUM</v>
      </c>
    </row>
    <row r="4570">
      <c r="A4570">
        <v>23001</v>
      </c>
      <c r="B4570" t="str">
        <v>2023-03-13</v>
      </c>
      <c r="C4570" t="str">
        <v>Evening</v>
      </c>
      <c r="D4570">
        <v>36</v>
      </c>
      <c r="E4570" t="str">
        <f>IF(MOD(D4570,2)=0,"EVEN","ODD")</f>
        <v>EVEN</v>
      </c>
      <c r="F4570" t="str">
        <f>IF(D4570&lt;=18,"LOW (1-18)","HIGH (19-36)")</f>
        <v>HIGH (19-36)</v>
      </c>
      <c r="G4570">
        <f>INT((D4570-1)/6)+1</f>
        <v>6</v>
      </c>
      <c r="H4570">
        <f>MOD(D4570-1,6)+1</f>
        <v>6</v>
      </c>
      <c r="I4570">
        <f>37-D4570</f>
        <v>1</v>
      </c>
      <c r="J4570">
        <f>ABS(D4570-D4571)</f>
        <v>5</v>
      </c>
      <c r="K4570">
        <f>AVERAGE(D4570:D4574)</f>
        <v>36</v>
      </c>
      <c r="L4570">
        <f>AVERAGE(D4570:D4589)</f>
        <v>36</v>
      </c>
      <c r="M4570">
        <f>K4570-L4570</f>
        <v>0</v>
      </c>
      <c r="N4570" t="str">
        <f>IF(K4570&gt;L4570,"HIGH ZONE BIAS",IF(K4570&lt;L4570,"LOW ZONE BIAS","EQUILIBRIUM"))</f>
        <v>EQUILIBRIUM</v>
      </c>
    </row>
    <row r="4571">
      <c r="A4571">
        <v>23000</v>
      </c>
      <c r="B4571" t="str">
        <v>2023-03-13</v>
      </c>
      <c r="C4571" t="str">
        <v>Afternoon</v>
      </c>
      <c r="D4571">
        <v>31</v>
      </c>
      <c r="E4571" t="str">
        <f>IF(MOD(D4571,2)=0,"EVEN","ODD")</f>
        <v>ODD</v>
      </c>
      <c r="F4571" t="str">
        <f>IF(D4571&lt;=18,"LOW (1-18)","HIGH (19-36)")</f>
        <v>HIGH (19-36)</v>
      </c>
      <c r="G4571">
        <f>INT((D4571-1)/6)+1</f>
        <v>6</v>
      </c>
      <c r="H4571">
        <f>MOD(D4571-1,6)+1</f>
        <v>1</v>
      </c>
      <c r="I4571">
        <f>37-D4571</f>
        <v>6</v>
      </c>
      <c r="J4571">
        <f>ABS(D4571-D4572)</f>
        <v>1</v>
      </c>
      <c r="K4571">
        <f>AVERAGE(D4571:D4575)</f>
        <v>31</v>
      </c>
      <c r="L4571">
        <f>AVERAGE(D4571:D4590)</f>
        <v>31</v>
      </c>
      <c r="M4571">
        <f>K4571-L4571</f>
        <v>0</v>
      </c>
      <c r="N4571" t="str">
        <f>IF(K4571&gt;L4571,"HIGH ZONE BIAS",IF(K4571&lt;L4571,"LOW ZONE BIAS","EQUILIBRIUM"))</f>
        <v>EQUILIBRIUM</v>
      </c>
    </row>
    <row r="4572">
      <c r="A4572">
        <v>22999</v>
      </c>
      <c r="B4572" t="str">
        <v>2023-03-13</v>
      </c>
      <c r="C4572" t="str">
        <v>Midday</v>
      </c>
      <c r="D4572">
        <v>30</v>
      </c>
      <c r="E4572" t="str">
        <f>IF(MOD(D4572,2)=0,"EVEN","ODD")</f>
        <v>EVEN</v>
      </c>
      <c r="F4572" t="str">
        <f>IF(D4572&lt;=18,"LOW (1-18)","HIGH (19-36)")</f>
        <v>HIGH (19-36)</v>
      </c>
      <c r="G4572">
        <f>INT((D4572-1)/6)+1</f>
        <v>5</v>
      </c>
      <c r="H4572">
        <f>MOD(D4572-1,6)+1</f>
        <v>6</v>
      </c>
      <c r="I4572">
        <f>37-D4572</f>
        <v>7</v>
      </c>
      <c r="J4572">
        <f>ABS(D4572-D4573)</f>
        <v>4</v>
      </c>
      <c r="K4572">
        <f>AVERAGE(D4572:D4576)</f>
        <v>30</v>
      </c>
      <c r="L4572">
        <f>AVERAGE(D4572:D4591)</f>
        <v>30</v>
      </c>
      <c r="M4572">
        <f>K4572-L4572</f>
        <v>0</v>
      </c>
      <c r="N4572" t="str">
        <f>IF(K4572&gt;L4572,"HIGH ZONE BIAS",IF(K4572&lt;L4572,"LOW ZONE BIAS","EQUILIBRIUM"))</f>
        <v>EQUILIBRIUM</v>
      </c>
    </row>
    <row r="4573">
      <c r="A4573">
        <v>22998</v>
      </c>
      <c r="B4573" t="str">
        <v>2023-03-13</v>
      </c>
      <c r="C4573" t="str">
        <v>Morning</v>
      </c>
      <c r="D4573">
        <v>26</v>
      </c>
      <c r="E4573" t="str">
        <f>IF(MOD(D4573,2)=0,"EVEN","ODD")</f>
        <v>EVEN</v>
      </c>
      <c r="F4573" t="str">
        <f>IF(D4573&lt;=18,"LOW (1-18)","HIGH (19-36)")</f>
        <v>HIGH (19-36)</v>
      </c>
      <c r="G4573">
        <f>INT((D4573-1)/6)+1</f>
        <v>5</v>
      </c>
      <c r="H4573">
        <f>MOD(D4573-1,6)+1</f>
        <v>2</v>
      </c>
      <c r="I4573">
        <f>37-D4573</f>
        <v>11</v>
      </c>
      <c r="J4573">
        <f>ABS(D4573-D4574)</f>
        <v>4</v>
      </c>
      <c r="K4573">
        <f>AVERAGE(D4573:D4577)</f>
        <v>26</v>
      </c>
      <c r="L4573">
        <f>AVERAGE(D4573:D4592)</f>
        <v>26</v>
      </c>
      <c r="M4573">
        <f>K4573-L4573</f>
        <v>0</v>
      </c>
      <c r="N4573" t="str">
        <f>IF(K4573&gt;L4573,"HIGH ZONE BIAS",IF(K4573&lt;L4573,"LOW ZONE BIAS","EQUILIBRIUM"))</f>
        <v>EQUILIBRIUM</v>
      </c>
    </row>
    <row r="4574">
      <c r="A4574">
        <v>22997</v>
      </c>
      <c r="B4574" t="str">
        <v>2023-03-11</v>
      </c>
      <c r="C4574" t="str">
        <v>Evening</v>
      </c>
      <c r="D4574">
        <v>22</v>
      </c>
      <c r="E4574" t="str">
        <f>IF(MOD(D4574,2)=0,"EVEN","ODD")</f>
        <v>EVEN</v>
      </c>
      <c r="F4574" t="str">
        <f>IF(D4574&lt;=18,"LOW (1-18)","HIGH (19-36)")</f>
        <v>HIGH (19-36)</v>
      </c>
      <c r="G4574">
        <f>INT((D4574-1)/6)+1</f>
        <v>4</v>
      </c>
      <c r="H4574">
        <f>MOD(D4574-1,6)+1</f>
        <v>4</v>
      </c>
      <c r="I4574">
        <f>37-D4574</f>
        <v>15</v>
      </c>
      <c r="J4574">
        <f>ABS(D4574-D4575)</f>
        <v>0</v>
      </c>
      <c r="K4574">
        <f>AVERAGE(D4574:D4578)</f>
        <v>22</v>
      </c>
      <c r="L4574">
        <f>AVERAGE(D4574:D4593)</f>
        <v>22</v>
      </c>
      <c r="M4574">
        <f>K4574-L4574</f>
        <v>0</v>
      </c>
      <c r="N4574" t="str">
        <f>IF(K4574&gt;L4574,"HIGH ZONE BIAS",IF(K4574&lt;L4574,"LOW ZONE BIAS","EQUILIBRIUM"))</f>
        <v>EQUILIBRIUM</v>
      </c>
    </row>
    <row r="4575">
      <c r="A4575">
        <v>22996</v>
      </c>
      <c r="B4575" t="str">
        <v>2023-03-11</v>
      </c>
      <c r="C4575" t="str">
        <v>Afternoon</v>
      </c>
      <c r="D4575">
        <v>22</v>
      </c>
      <c r="E4575" t="str">
        <f>IF(MOD(D4575,2)=0,"EVEN","ODD")</f>
        <v>EVEN</v>
      </c>
      <c r="F4575" t="str">
        <f>IF(D4575&lt;=18,"LOW (1-18)","HIGH (19-36)")</f>
        <v>HIGH (19-36)</v>
      </c>
      <c r="G4575">
        <f>INT((D4575-1)/6)+1</f>
        <v>4</v>
      </c>
      <c r="H4575">
        <f>MOD(D4575-1,6)+1</f>
        <v>4</v>
      </c>
      <c r="I4575">
        <f>37-D4575</f>
        <v>15</v>
      </c>
      <c r="J4575">
        <f>ABS(D4575-D4576)</f>
        <v>9</v>
      </c>
      <c r="K4575">
        <f>AVERAGE(D4575:D4579)</f>
        <v>22</v>
      </c>
      <c r="L4575">
        <f>AVERAGE(D4575:D4594)</f>
        <v>22</v>
      </c>
      <c r="M4575">
        <f>K4575-L4575</f>
        <v>0</v>
      </c>
      <c r="N4575" t="str">
        <f>IF(K4575&gt;L4575,"HIGH ZONE BIAS",IF(K4575&lt;L4575,"LOW ZONE BIAS","EQUILIBRIUM"))</f>
        <v>EQUILIBRIUM</v>
      </c>
    </row>
    <row r="4576">
      <c r="A4576">
        <v>22995</v>
      </c>
      <c r="B4576" t="str">
        <v>2023-03-11</v>
      </c>
      <c r="C4576" t="str">
        <v>Midday</v>
      </c>
      <c r="D4576">
        <v>13</v>
      </c>
      <c r="E4576" t="str">
        <f>IF(MOD(D4576,2)=0,"EVEN","ODD")</f>
        <v>ODD</v>
      </c>
      <c r="F4576" t="str">
        <f>IF(D4576&lt;=18,"LOW (1-18)","HIGH (19-36)")</f>
        <v>LOW (1-18)</v>
      </c>
      <c r="G4576">
        <f>INT((D4576-1)/6)+1</f>
        <v>3</v>
      </c>
      <c r="H4576">
        <f>MOD(D4576-1,6)+1</f>
        <v>1</v>
      </c>
      <c r="I4576">
        <f>37-D4576</f>
        <v>24</v>
      </c>
      <c r="J4576">
        <f>ABS(D4576-D4577)</f>
        <v>17</v>
      </c>
      <c r="K4576">
        <f>AVERAGE(D4576:D4580)</f>
        <v>13</v>
      </c>
      <c r="L4576">
        <f>AVERAGE(D4576:D4595)</f>
        <v>13</v>
      </c>
      <c r="M4576">
        <f>K4576-L4576</f>
        <v>0</v>
      </c>
      <c r="N4576" t="str">
        <f>IF(K4576&gt;L4576,"HIGH ZONE BIAS",IF(K4576&lt;L4576,"LOW ZONE BIAS","EQUILIBRIUM"))</f>
        <v>EQUILIBRIUM</v>
      </c>
    </row>
    <row r="4577">
      <c r="A4577">
        <v>22994</v>
      </c>
      <c r="B4577" t="str">
        <v>2023-03-11</v>
      </c>
      <c r="C4577" t="str">
        <v>Morning</v>
      </c>
      <c r="D4577">
        <v>30</v>
      </c>
      <c r="E4577" t="str">
        <f>IF(MOD(D4577,2)=0,"EVEN","ODD")</f>
        <v>EVEN</v>
      </c>
      <c r="F4577" t="str">
        <f>IF(D4577&lt;=18,"LOW (1-18)","HIGH (19-36)")</f>
        <v>HIGH (19-36)</v>
      </c>
      <c r="G4577">
        <f>INT((D4577-1)/6)+1</f>
        <v>5</v>
      </c>
      <c r="H4577">
        <f>MOD(D4577-1,6)+1</f>
        <v>6</v>
      </c>
      <c r="I4577">
        <f>37-D4577</f>
        <v>7</v>
      </c>
      <c r="J4577">
        <f>ABS(D4577-D4578)</f>
        <v>20</v>
      </c>
      <c r="K4577">
        <f>AVERAGE(D4577:D4581)</f>
        <v>30</v>
      </c>
      <c r="L4577">
        <f>AVERAGE(D4577:D4596)</f>
        <v>30</v>
      </c>
      <c r="M4577">
        <f>K4577-L4577</f>
        <v>0</v>
      </c>
      <c r="N4577" t="str">
        <f>IF(K4577&gt;L4577,"HIGH ZONE BIAS",IF(K4577&lt;L4577,"LOW ZONE BIAS","EQUILIBRIUM"))</f>
        <v>EQUILIBRIUM</v>
      </c>
    </row>
    <row r="4578">
      <c r="A4578">
        <v>22993</v>
      </c>
      <c r="B4578" t="str">
        <v>2023-03-10</v>
      </c>
      <c r="C4578" t="str">
        <v>Evening</v>
      </c>
      <c r="D4578">
        <v>10</v>
      </c>
      <c r="E4578" t="str">
        <f>IF(MOD(D4578,2)=0,"EVEN","ODD")</f>
        <v>EVEN</v>
      </c>
      <c r="F4578" t="str">
        <f>IF(D4578&lt;=18,"LOW (1-18)","HIGH (19-36)")</f>
        <v>LOW (1-18)</v>
      </c>
      <c r="G4578">
        <f>INT((D4578-1)/6)+1</f>
        <v>2</v>
      </c>
      <c r="H4578">
        <f>MOD(D4578-1,6)+1</f>
        <v>4</v>
      </c>
      <c r="I4578">
        <f>37-D4578</f>
        <v>27</v>
      </c>
      <c r="J4578">
        <f>ABS(D4578-D4579)</f>
        <v>11</v>
      </c>
      <c r="K4578">
        <f>AVERAGE(D4578:D4582)</f>
        <v>10</v>
      </c>
      <c r="L4578">
        <f>AVERAGE(D4578:D4597)</f>
        <v>10</v>
      </c>
      <c r="M4578">
        <f>K4578-L4578</f>
        <v>0</v>
      </c>
      <c r="N4578" t="str">
        <f>IF(K4578&gt;L4578,"HIGH ZONE BIAS",IF(K4578&lt;L4578,"LOW ZONE BIAS","EQUILIBRIUM"))</f>
        <v>EQUILIBRIUM</v>
      </c>
    </row>
    <row r="4579">
      <c r="A4579">
        <v>22992</v>
      </c>
      <c r="B4579" t="str">
        <v>2023-03-10</v>
      </c>
      <c r="C4579" t="str">
        <v>Afternoon</v>
      </c>
      <c r="D4579">
        <v>21</v>
      </c>
      <c r="E4579" t="str">
        <f>IF(MOD(D4579,2)=0,"EVEN","ODD")</f>
        <v>ODD</v>
      </c>
      <c r="F4579" t="str">
        <f>IF(D4579&lt;=18,"LOW (1-18)","HIGH (19-36)")</f>
        <v>HIGH (19-36)</v>
      </c>
      <c r="G4579">
        <f>INT((D4579-1)/6)+1</f>
        <v>4</v>
      </c>
      <c r="H4579">
        <f>MOD(D4579-1,6)+1</f>
        <v>3</v>
      </c>
      <c r="I4579">
        <f>37-D4579</f>
        <v>16</v>
      </c>
      <c r="J4579">
        <f>ABS(D4579-D4580)</f>
        <v>14</v>
      </c>
      <c r="K4579">
        <f>AVERAGE(D4579:D4583)</f>
        <v>21</v>
      </c>
      <c r="L4579">
        <f>AVERAGE(D4579:D4598)</f>
        <v>21</v>
      </c>
      <c r="M4579">
        <f>K4579-L4579</f>
        <v>0</v>
      </c>
      <c r="N4579" t="str">
        <f>IF(K4579&gt;L4579,"HIGH ZONE BIAS",IF(K4579&lt;L4579,"LOW ZONE BIAS","EQUILIBRIUM"))</f>
        <v>EQUILIBRIUM</v>
      </c>
    </row>
    <row r="4580">
      <c r="A4580">
        <v>22991</v>
      </c>
      <c r="B4580" t="str">
        <v>2023-03-10</v>
      </c>
      <c r="C4580" t="str">
        <v>Midday</v>
      </c>
      <c r="D4580">
        <v>7</v>
      </c>
      <c r="E4580" t="str">
        <f>IF(MOD(D4580,2)=0,"EVEN","ODD")</f>
        <v>ODD</v>
      </c>
      <c r="F4580" t="str">
        <f>IF(D4580&lt;=18,"LOW (1-18)","HIGH (19-36)")</f>
        <v>LOW (1-18)</v>
      </c>
      <c r="G4580">
        <f>INT((D4580-1)/6)+1</f>
        <v>2</v>
      </c>
      <c r="H4580">
        <f>MOD(D4580-1,6)+1</f>
        <v>1</v>
      </c>
      <c r="I4580">
        <f>37-D4580</f>
        <v>30</v>
      </c>
      <c r="J4580">
        <f>ABS(D4580-D4581)</f>
        <v>20</v>
      </c>
      <c r="K4580">
        <f>AVERAGE(D4580:D4584)</f>
        <v>7</v>
      </c>
      <c r="L4580">
        <f>AVERAGE(D4580:D4599)</f>
        <v>7</v>
      </c>
      <c r="M4580">
        <f>K4580-L4580</f>
        <v>0</v>
      </c>
      <c r="N4580" t="str">
        <f>IF(K4580&gt;L4580,"HIGH ZONE BIAS",IF(K4580&lt;L4580,"LOW ZONE BIAS","EQUILIBRIUM"))</f>
        <v>EQUILIBRIUM</v>
      </c>
    </row>
    <row r="4581">
      <c r="A4581">
        <v>22990</v>
      </c>
      <c r="B4581" t="str">
        <v>2023-03-10</v>
      </c>
      <c r="C4581" t="str">
        <v>Morning</v>
      </c>
      <c r="D4581">
        <v>27</v>
      </c>
      <c r="E4581" t="str">
        <f>IF(MOD(D4581,2)=0,"EVEN","ODD")</f>
        <v>ODD</v>
      </c>
      <c r="F4581" t="str">
        <f>IF(D4581&lt;=18,"LOW (1-18)","HIGH (19-36)")</f>
        <v>HIGH (19-36)</v>
      </c>
      <c r="G4581">
        <f>INT((D4581-1)/6)+1</f>
        <v>5</v>
      </c>
      <c r="H4581">
        <f>MOD(D4581-1,6)+1</f>
        <v>3</v>
      </c>
      <c r="I4581">
        <f>37-D4581</f>
        <v>10</v>
      </c>
      <c r="J4581">
        <f>ABS(D4581-D4582)</f>
        <v>9</v>
      </c>
      <c r="K4581">
        <f>AVERAGE(D4581:D4585)</f>
        <v>27</v>
      </c>
      <c r="L4581">
        <f>AVERAGE(D4581:D4600)</f>
        <v>27</v>
      </c>
      <c r="M4581">
        <f>K4581-L4581</f>
        <v>0</v>
      </c>
      <c r="N4581" t="str">
        <f>IF(K4581&gt;L4581,"HIGH ZONE BIAS",IF(K4581&lt;L4581,"LOW ZONE BIAS","EQUILIBRIUM"))</f>
        <v>EQUILIBRIUM</v>
      </c>
    </row>
    <row r="4582">
      <c r="A4582">
        <v>22989</v>
      </c>
      <c r="B4582" t="str">
        <v>2023-03-09</v>
      </c>
      <c r="C4582" t="str">
        <v>Evening</v>
      </c>
      <c r="D4582">
        <v>36</v>
      </c>
      <c r="E4582" t="str">
        <f>IF(MOD(D4582,2)=0,"EVEN","ODD")</f>
        <v>EVEN</v>
      </c>
      <c r="F4582" t="str">
        <f>IF(D4582&lt;=18,"LOW (1-18)","HIGH (19-36)")</f>
        <v>HIGH (19-36)</v>
      </c>
      <c r="G4582">
        <f>INT((D4582-1)/6)+1</f>
        <v>6</v>
      </c>
      <c r="H4582">
        <f>MOD(D4582-1,6)+1</f>
        <v>6</v>
      </c>
      <c r="I4582">
        <f>37-D4582</f>
        <v>1</v>
      </c>
      <c r="J4582">
        <f>ABS(D4582-D4583)</f>
        <v>31</v>
      </c>
      <c r="K4582">
        <f>AVERAGE(D4582:D4586)</f>
        <v>36</v>
      </c>
      <c r="L4582">
        <f>AVERAGE(D4582:D4601)</f>
        <v>36</v>
      </c>
      <c r="M4582">
        <f>K4582-L4582</f>
        <v>0</v>
      </c>
      <c r="N4582" t="str">
        <f>IF(K4582&gt;L4582,"HIGH ZONE BIAS",IF(K4582&lt;L4582,"LOW ZONE BIAS","EQUILIBRIUM"))</f>
        <v>EQUILIBRIUM</v>
      </c>
    </row>
    <row r="4583">
      <c r="A4583">
        <v>22988</v>
      </c>
      <c r="B4583" t="str">
        <v>2023-03-09</v>
      </c>
      <c r="C4583" t="str">
        <v>Afternoon</v>
      </c>
      <c r="D4583">
        <v>5</v>
      </c>
      <c r="E4583" t="str">
        <f>IF(MOD(D4583,2)=0,"EVEN","ODD")</f>
        <v>ODD</v>
      </c>
      <c r="F4583" t="str">
        <f>IF(D4583&lt;=18,"LOW (1-18)","HIGH (19-36)")</f>
        <v>LOW (1-18)</v>
      </c>
      <c r="G4583">
        <f>INT((D4583-1)/6)+1</f>
        <v>1</v>
      </c>
      <c r="H4583">
        <f>MOD(D4583-1,6)+1</f>
        <v>5</v>
      </c>
      <c r="I4583">
        <f>37-D4583</f>
        <v>32</v>
      </c>
      <c r="J4583">
        <f>ABS(D4583-D4584)</f>
        <v>18</v>
      </c>
      <c r="K4583">
        <f>AVERAGE(D4583:D4587)</f>
        <v>5</v>
      </c>
      <c r="L4583">
        <f>AVERAGE(D4583:D4602)</f>
        <v>5</v>
      </c>
      <c r="M4583">
        <f>K4583-L4583</f>
        <v>0</v>
      </c>
      <c r="N4583" t="str">
        <f>IF(K4583&gt;L4583,"HIGH ZONE BIAS",IF(K4583&lt;L4583,"LOW ZONE BIAS","EQUILIBRIUM"))</f>
        <v>EQUILIBRIUM</v>
      </c>
    </row>
    <row r="4584">
      <c r="A4584">
        <v>22987</v>
      </c>
      <c r="B4584" t="str">
        <v>2023-03-09</v>
      </c>
      <c r="C4584" t="str">
        <v>Midday</v>
      </c>
      <c r="D4584">
        <v>23</v>
      </c>
      <c r="E4584" t="str">
        <f>IF(MOD(D4584,2)=0,"EVEN","ODD")</f>
        <v>ODD</v>
      </c>
      <c r="F4584" t="str">
        <f>IF(D4584&lt;=18,"LOW (1-18)","HIGH (19-36)")</f>
        <v>HIGH (19-36)</v>
      </c>
      <c r="G4584">
        <f>INT((D4584-1)/6)+1</f>
        <v>4</v>
      </c>
      <c r="H4584">
        <f>MOD(D4584-1,6)+1</f>
        <v>5</v>
      </c>
      <c r="I4584">
        <f>37-D4584</f>
        <v>14</v>
      </c>
      <c r="J4584">
        <f>ABS(D4584-D4585)</f>
        <v>0</v>
      </c>
      <c r="K4584">
        <f>AVERAGE(D4584:D4588)</f>
        <v>23</v>
      </c>
      <c r="L4584">
        <f>AVERAGE(D4584:D4603)</f>
        <v>23</v>
      </c>
      <c r="M4584">
        <f>K4584-L4584</f>
        <v>0</v>
      </c>
      <c r="N4584" t="str">
        <f>IF(K4584&gt;L4584,"HIGH ZONE BIAS",IF(K4584&lt;L4584,"LOW ZONE BIAS","EQUILIBRIUM"))</f>
        <v>EQUILIBRIUM</v>
      </c>
    </row>
    <row r="4585">
      <c r="A4585">
        <v>22986</v>
      </c>
      <c r="B4585" t="str">
        <v>2023-03-09</v>
      </c>
      <c r="C4585" t="str">
        <v>Morning</v>
      </c>
      <c r="D4585">
        <v>23</v>
      </c>
      <c r="E4585" t="str">
        <f>IF(MOD(D4585,2)=0,"EVEN","ODD")</f>
        <v>ODD</v>
      </c>
      <c r="F4585" t="str">
        <f>IF(D4585&lt;=18,"LOW (1-18)","HIGH (19-36)")</f>
        <v>HIGH (19-36)</v>
      </c>
      <c r="G4585">
        <f>INT((D4585-1)/6)+1</f>
        <v>4</v>
      </c>
      <c r="H4585">
        <f>MOD(D4585-1,6)+1</f>
        <v>5</v>
      </c>
      <c r="I4585">
        <f>37-D4585</f>
        <v>14</v>
      </c>
      <c r="J4585">
        <f>ABS(D4585-D4586)</f>
        <v>14</v>
      </c>
      <c r="K4585">
        <f>AVERAGE(D4585:D4589)</f>
        <v>23</v>
      </c>
      <c r="L4585">
        <f>AVERAGE(D4585:D4604)</f>
        <v>23</v>
      </c>
      <c r="M4585">
        <f>K4585-L4585</f>
        <v>0</v>
      </c>
      <c r="N4585" t="str">
        <f>IF(K4585&gt;L4585,"HIGH ZONE BIAS",IF(K4585&lt;L4585,"LOW ZONE BIAS","EQUILIBRIUM"))</f>
        <v>EQUILIBRIUM</v>
      </c>
    </row>
    <row r="4586">
      <c r="A4586">
        <v>22985</v>
      </c>
      <c r="B4586" t="str">
        <v>2023-03-08</v>
      </c>
      <c r="C4586" t="str">
        <v>Evening</v>
      </c>
      <c r="D4586">
        <v>9</v>
      </c>
      <c r="E4586" t="str">
        <f>IF(MOD(D4586,2)=0,"EVEN","ODD")</f>
        <v>ODD</v>
      </c>
      <c r="F4586" t="str">
        <f>IF(D4586&lt;=18,"LOW (1-18)","HIGH (19-36)")</f>
        <v>LOW (1-18)</v>
      </c>
      <c r="G4586">
        <f>INT((D4586-1)/6)+1</f>
        <v>2</v>
      </c>
      <c r="H4586">
        <f>MOD(D4586-1,6)+1</f>
        <v>3</v>
      </c>
      <c r="I4586">
        <f>37-D4586</f>
        <v>28</v>
      </c>
      <c r="J4586">
        <f>ABS(D4586-D4587)</f>
        <v>26</v>
      </c>
      <c r="K4586">
        <f>AVERAGE(D4586:D4590)</f>
        <v>9</v>
      </c>
      <c r="L4586">
        <f>AVERAGE(D4586:D4605)</f>
        <v>9</v>
      </c>
      <c r="M4586">
        <f>K4586-L4586</f>
        <v>0</v>
      </c>
      <c r="N4586" t="str">
        <f>IF(K4586&gt;L4586,"HIGH ZONE BIAS",IF(K4586&lt;L4586,"LOW ZONE BIAS","EQUILIBRIUM"))</f>
        <v>EQUILIBRIUM</v>
      </c>
    </row>
    <row r="4587">
      <c r="A4587">
        <v>22984</v>
      </c>
      <c r="B4587" t="str">
        <v>2023-03-08</v>
      </c>
      <c r="C4587" t="str">
        <v>Afternoon</v>
      </c>
      <c r="D4587">
        <v>35</v>
      </c>
      <c r="E4587" t="str">
        <f>IF(MOD(D4587,2)=0,"EVEN","ODD")</f>
        <v>ODD</v>
      </c>
      <c r="F4587" t="str">
        <f>IF(D4587&lt;=18,"LOW (1-18)","HIGH (19-36)")</f>
        <v>HIGH (19-36)</v>
      </c>
      <c r="G4587">
        <f>INT((D4587-1)/6)+1</f>
        <v>6</v>
      </c>
      <c r="H4587">
        <f>MOD(D4587-1,6)+1</f>
        <v>5</v>
      </c>
      <c r="I4587">
        <f>37-D4587</f>
        <v>2</v>
      </c>
      <c r="J4587">
        <f>ABS(D4587-D4588)</f>
        <v>34</v>
      </c>
      <c r="K4587">
        <f>AVERAGE(D4587:D4591)</f>
        <v>35</v>
      </c>
      <c r="L4587">
        <f>AVERAGE(D4587:D4606)</f>
        <v>35</v>
      </c>
      <c r="M4587">
        <f>K4587-L4587</f>
        <v>0</v>
      </c>
      <c r="N4587" t="str">
        <f>IF(K4587&gt;L4587,"HIGH ZONE BIAS",IF(K4587&lt;L4587,"LOW ZONE BIAS","EQUILIBRIUM"))</f>
        <v>EQUILIBRIUM</v>
      </c>
    </row>
    <row r="4588">
      <c r="A4588">
        <v>22983</v>
      </c>
      <c r="B4588" t="str">
        <v>2023-03-08</v>
      </c>
      <c r="C4588" t="str">
        <v>Midday</v>
      </c>
      <c r="D4588">
        <v>1</v>
      </c>
      <c r="E4588" t="str">
        <f>IF(MOD(D4588,2)=0,"EVEN","ODD")</f>
        <v>ODD</v>
      </c>
      <c r="F4588" t="str">
        <f>IF(D4588&lt;=18,"LOW (1-18)","HIGH (19-36)")</f>
        <v>LOW (1-18)</v>
      </c>
      <c r="G4588">
        <f>INT((D4588-1)/6)+1</f>
        <v>1</v>
      </c>
      <c r="H4588">
        <f>MOD(D4588-1,6)+1</f>
        <v>1</v>
      </c>
      <c r="I4588">
        <f>37-D4588</f>
        <v>36</v>
      </c>
      <c r="J4588">
        <f>ABS(D4588-D4589)</f>
        <v>5</v>
      </c>
      <c r="K4588">
        <f>AVERAGE(D4588:D4592)</f>
        <v>1</v>
      </c>
      <c r="L4588">
        <f>AVERAGE(D4588:D4607)</f>
        <v>1</v>
      </c>
      <c r="M4588">
        <f>K4588-L4588</f>
        <v>0</v>
      </c>
      <c r="N4588" t="str">
        <f>IF(K4588&gt;L4588,"HIGH ZONE BIAS",IF(K4588&lt;L4588,"LOW ZONE BIAS","EQUILIBRIUM"))</f>
        <v>EQUILIBRIUM</v>
      </c>
    </row>
    <row r="4589">
      <c r="A4589">
        <v>22982</v>
      </c>
      <c r="B4589" t="str">
        <v>2023-03-08</v>
      </c>
      <c r="C4589" t="str">
        <v>Morning</v>
      </c>
      <c r="D4589">
        <v>6</v>
      </c>
      <c r="E4589" t="str">
        <f>IF(MOD(D4589,2)=0,"EVEN","ODD")</f>
        <v>EVEN</v>
      </c>
      <c r="F4589" t="str">
        <f>IF(D4589&lt;=18,"LOW (1-18)","HIGH (19-36)")</f>
        <v>LOW (1-18)</v>
      </c>
      <c r="G4589">
        <f>INT((D4589-1)/6)+1</f>
        <v>1</v>
      </c>
      <c r="H4589">
        <f>MOD(D4589-1,6)+1</f>
        <v>6</v>
      </c>
      <c r="I4589">
        <f>37-D4589</f>
        <v>31</v>
      </c>
      <c r="J4589">
        <f>ABS(D4589-D4590)</f>
        <v>26</v>
      </c>
      <c r="K4589">
        <f>AVERAGE(D4589:D4593)</f>
        <v>6</v>
      </c>
      <c r="L4589">
        <f>AVERAGE(D4589:D4608)</f>
        <v>6</v>
      </c>
      <c r="M4589">
        <f>K4589-L4589</f>
        <v>0</v>
      </c>
      <c r="N4589" t="str">
        <f>IF(K4589&gt;L4589,"HIGH ZONE BIAS",IF(K4589&lt;L4589,"LOW ZONE BIAS","EQUILIBRIUM"))</f>
        <v>EQUILIBRIUM</v>
      </c>
    </row>
    <row r="4590">
      <c r="A4590">
        <v>22981</v>
      </c>
      <c r="B4590" t="str">
        <v>2023-03-07</v>
      </c>
      <c r="C4590" t="str">
        <v>Evening</v>
      </c>
      <c r="D4590">
        <v>32</v>
      </c>
      <c r="E4590" t="str">
        <f>IF(MOD(D4590,2)=0,"EVEN","ODD")</f>
        <v>EVEN</v>
      </c>
      <c r="F4590" t="str">
        <f>IF(D4590&lt;=18,"LOW (1-18)","HIGH (19-36)")</f>
        <v>HIGH (19-36)</v>
      </c>
      <c r="G4590">
        <f>INT((D4590-1)/6)+1</f>
        <v>6</v>
      </c>
      <c r="H4590">
        <f>MOD(D4590-1,6)+1</f>
        <v>2</v>
      </c>
      <c r="I4590">
        <f>37-D4590</f>
        <v>5</v>
      </c>
      <c r="J4590">
        <f>ABS(D4590-D4591)</f>
        <v>5</v>
      </c>
      <c r="K4590">
        <f>AVERAGE(D4590:D4594)</f>
        <v>32</v>
      </c>
      <c r="L4590">
        <f>AVERAGE(D4590:D4609)</f>
        <v>32</v>
      </c>
      <c r="M4590">
        <f>K4590-L4590</f>
        <v>0</v>
      </c>
      <c r="N4590" t="str">
        <f>IF(K4590&gt;L4590,"HIGH ZONE BIAS",IF(K4590&lt;L4590,"LOW ZONE BIAS","EQUILIBRIUM"))</f>
        <v>EQUILIBRIUM</v>
      </c>
    </row>
    <row r="4591">
      <c r="A4591">
        <v>22980</v>
      </c>
      <c r="B4591" t="str">
        <v>2023-03-07</v>
      </c>
      <c r="C4591" t="str">
        <v>Afternoon</v>
      </c>
      <c r="D4591">
        <v>27</v>
      </c>
      <c r="E4591" t="str">
        <f>IF(MOD(D4591,2)=0,"EVEN","ODD")</f>
        <v>ODD</v>
      </c>
      <c r="F4591" t="str">
        <f>IF(D4591&lt;=18,"LOW (1-18)","HIGH (19-36)")</f>
        <v>HIGH (19-36)</v>
      </c>
      <c r="G4591">
        <f>INT((D4591-1)/6)+1</f>
        <v>5</v>
      </c>
      <c r="H4591">
        <f>MOD(D4591-1,6)+1</f>
        <v>3</v>
      </c>
      <c r="I4591">
        <f>37-D4591</f>
        <v>10</v>
      </c>
      <c r="J4591">
        <f>ABS(D4591-D4592)</f>
        <v>2</v>
      </c>
      <c r="K4591">
        <f>AVERAGE(D4591:D4595)</f>
        <v>27</v>
      </c>
      <c r="L4591">
        <f>AVERAGE(D4591:D4610)</f>
        <v>27</v>
      </c>
      <c r="M4591">
        <f>K4591-L4591</f>
        <v>0</v>
      </c>
      <c r="N4591" t="str">
        <f>IF(K4591&gt;L4591,"HIGH ZONE BIAS",IF(K4591&lt;L4591,"LOW ZONE BIAS","EQUILIBRIUM"))</f>
        <v>EQUILIBRIUM</v>
      </c>
    </row>
    <row r="4592">
      <c r="A4592">
        <v>22979</v>
      </c>
      <c r="B4592" t="str">
        <v>2023-03-07</v>
      </c>
      <c r="C4592" t="str">
        <v>Midday</v>
      </c>
      <c r="D4592">
        <v>25</v>
      </c>
      <c r="E4592" t="str">
        <f>IF(MOD(D4592,2)=0,"EVEN","ODD")</f>
        <v>ODD</v>
      </c>
      <c r="F4592" t="str">
        <f>IF(D4592&lt;=18,"LOW (1-18)","HIGH (19-36)")</f>
        <v>HIGH (19-36)</v>
      </c>
      <c r="G4592">
        <f>INT((D4592-1)/6)+1</f>
        <v>5</v>
      </c>
      <c r="H4592">
        <f>MOD(D4592-1,6)+1</f>
        <v>1</v>
      </c>
      <c r="I4592">
        <f>37-D4592</f>
        <v>12</v>
      </c>
      <c r="J4592">
        <f>ABS(D4592-D4593)</f>
        <v>5</v>
      </c>
      <c r="K4592">
        <f>AVERAGE(D4592:D4596)</f>
        <v>25</v>
      </c>
      <c r="L4592">
        <f>AVERAGE(D4592:D4611)</f>
        <v>25</v>
      </c>
      <c r="M4592">
        <f>K4592-L4592</f>
        <v>0</v>
      </c>
      <c r="N4592" t="str">
        <f>IF(K4592&gt;L4592,"HIGH ZONE BIAS",IF(K4592&lt;L4592,"LOW ZONE BIAS","EQUILIBRIUM"))</f>
        <v>EQUILIBRIUM</v>
      </c>
    </row>
    <row r="4593">
      <c r="A4593">
        <v>22978</v>
      </c>
      <c r="B4593" t="str">
        <v>2023-03-07</v>
      </c>
      <c r="C4593" t="str">
        <v>Morning</v>
      </c>
      <c r="D4593">
        <v>20</v>
      </c>
      <c r="E4593" t="str">
        <f>IF(MOD(D4593,2)=0,"EVEN","ODD")</f>
        <v>EVEN</v>
      </c>
      <c r="F4593" t="str">
        <f>IF(D4593&lt;=18,"LOW (1-18)","HIGH (19-36)")</f>
        <v>HIGH (19-36)</v>
      </c>
      <c r="G4593">
        <f>INT((D4593-1)/6)+1</f>
        <v>4</v>
      </c>
      <c r="H4593">
        <f>MOD(D4593-1,6)+1</f>
        <v>2</v>
      </c>
      <c r="I4593">
        <f>37-D4593</f>
        <v>17</v>
      </c>
      <c r="J4593">
        <f>ABS(D4593-D4594)</f>
        <v>14</v>
      </c>
      <c r="K4593">
        <f>AVERAGE(D4593:D4597)</f>
        <v>20</v>
      </c>
      <c r="L4593">
        <f>AVERAGE(D4593:D4612)</f>
        <v>20</v>
      </c>
      <c r="M4593">
        <f>K4593-L4593</f>
        <v>0</v>
      </c>
      <c r="N4593" t="str">
        <f>IF(K4593&gt;L4593,"HIGH ZONE BIAS",IF(K4593&lt;L4593,"LOW ZONE BIAS","EQUILIBRIUM"))</f>
        <v>EQUILIBRIUM</v>
      </c>
    </row>
    <row r="4594">
      <c r="A4594">
        <v>22977</v>
      </c>
      <c r="B4594" t="str">
        <v>2023-03-06</v>
      </c>
      <c r="C4594" t="str">
        <v>Evening</v>
      </c>
      <c r="D4594">
        <v>34</v>
      </c>
      <c r="E4594" t="str">
        <f>IF(MOD(D4594,2)=0,"EVEN","ODD")</f>
        <v>EVEN</v>
      </c>
      <c r="F4594" t="str">
        <f>IF(D4594&lt;=18,"LOW (1-18)","HIGH (19-36)")</f>
        <v>HIGH (19-36)</v>
      </c>
      <c r="G4594">
        <f>INT((D4594-1)/6)+1</f>
        <v>6</v>
      </c>
      <c r="H4594">
        <f>MOD(D4594-1,6)+1</f>
        <v>4</v>
      </c>
      <c r="I4594">
        <f>37-D4594</f>
        <v>3</v>
      </c>
      <c r="J4594">
        <f>ABS(D4594-D4595)</f>
        <v>7</v>
      </c>
      <c r="K4594">
        <f>AVERAGE(D4594:D4598)</f>
        <v>34</v>
      </c>
      <c r="L4594">
        <f>AVERAGE(D4594:D4613)</f>
        <v>34</v>
      </c>
      <c r="M4594">
        <f>K4594-L4594</f>
        <v>0</v>
      </c>
      <c r="N4594" t="str">
        <f>IF(K4594&gt;L4594,"HIGH ZONE BIAS",IF(K4594&lt;L4594,"LOW ZONE BIAS","EQUILIBRIUM"))</f>
        <v>EQUILIBRIUM</v>
      </c>
    </row>
    <row r="4595">
      <c r="A4595">
        <v>22976</v>
      </c>
      <c r="B4595" t="str">
        <v>2023-03-06</v>
      </c>
      <c r="C4595" t="str">
        <v>Afternoon</v>
      </c>
      <c r="D4595">
        <v>27</v>
      </c>
      <c r="E4595" t="str">
        <f>IF(MOD(D4595,2)=0,"EVEN","ODD")</f>
        <v>ODD</v>
      </c>
      <c r="F4595" t="str">
        <f>IF(D4595&lt;=18,"LOW (1-18)","HIGH (19-36)")</f>
        <v>HIGH (19-36)</v>
      </c>
      <c r="G4595">
        <f>INT((D4595-1)/6)+1</f>
        <v>5</v>
      </c>
      <c r="H4595">
        <f>MOD(D4595-1,6)+1</f>
        <v>3</v>
      </c>
      <c r="I4595">
        <f>37-D4595</f>
        <v>10</v>
      </c>
      <c r="J4595">
        <f>ABS(D4595-D4596)</f>
        <v>1</v>
      </c>
      <c r="K4595">
        <f>AVERAGE(D4595:D4599)</f>
        <v>27</v>
      </c>
      <c r="L4595">
        <f>AVERAGE(D4595:D4614)</f>
        <v>27</v>
      </c>
      <c r="M4595">
        <f>K4595-L4595</f>
        <v>0</v>
      </c>
      <c r="N4595" t="str">
        <f>IF(K4595&gt;L4595,"HIGH ZONE BIAS",IF(K4595&lt;L4595,"LOW ZONE BIAS","EQUILIBRIUM"))</f>
        <v>EQUILIBRIUM</v>
      </c>
    </row>
    <row r="4596">
      <c r="A4596">
        <v>22975</v>
      </c>
      <c r="B4596" t="str">
        <v>2023-03-06</v>
      </c>
      <c r="C4596" t="str">
        <v>Midday</v>
      </c>
      <c r="D4596">
        <v>28</v>
      </c>
      <c r="E4596" t="str">
        <f>IF(MOD(D4596,2)=0,"EVEN","ODD")</f>
        <v>EVEN</v>
      </c>
      <c r="F4596" t="str">
        <f>IF(D4596&lt;=18,"LOW (1-18)","HIGH (19-36)")</f>
        <v>HIGH (19-36)</v>
      </c>
      <c r="G4596">
        <f>INT((D4596-1)/6)+1</f>
        <v>5</v>
      </c>
      <c r="H4596">
        <f>MOD(D4596-1,6)+1</f>
        <v>4</v>
      </c>
      <c r="I4596">
        <f>37-D4596</f>
        <v>9</v>
      </c>
      <c r="J4596">
        <f>ABS(D4596-D4597)</f>
        <v>18</v>
      </c>
      <c r="K4596">
        <f>AVERAGE(D4596:D4600)</f>
        <v>28</v>
      </c>
      <c r="L4596">
        <f>AVERAGE(D4596:D4615)</f>
        <v>28</v>
      </c>
      <c r="M4596">
        <f>K4596-L4596</f>
        <v>0</v>
      </c>
      <c r="N4596" t="str">
        <f>IF(K4596&gt;L4596,"HIGH ZONE BIAS",IF(K4596&lt;L4596,"LOW ZONE BIAS","EQUILIBRIUM"))</f>
        <v>EQUILIBRIUM</v>
      </c>
    </row>
    <row r="4597">
      <c r="A4597">
        <v>22974</v>
      </c>
      <c r="B4597" t="str">
        <v>2023-03-06</v>
      </c>
      <c r="C4597" t="str">
        <v>Morning</v>
      </c>
      <c r="D4597">
        <v>10</v>
      </c>
      <c r="E4597" t="str">
        <f>IF(MOD(D4597,2)=0,"EVEN","ODD")</f>
        <v>EVEN</v>
      </c>
      <c r="F4597" t="str">
        <f>IF(D4597&lt;=18,"LOW (1-18)","HIGH (19-36)")</f>
        <v>LOW (1-18)</v>
      </c>
      <c r="G4597">
        <f>INT((D4597-1)/6)+1</f>
        <v>2</v>
      </c>
      <c r="H4597">
        <f>MOD(D4597-1,6)+1</f>
        <v>4</v>
      </c>
      <c r="I4597">
        <f>37-D4597</f>
        <v>27</v>
      </c>
      <c r="J4597">
        <f>ABS(D4597-D4598)</f>
        <v>2</v>
      </c>
      <c r="K4597">
        <f>AVERAGE(D4597:D4601)</f>
        <v>10</v>
      </c>
      <c r="L4597">
        <f>AVERAGE(D4597:D4616)</f>
        <v>10</v>
      </c>
      <c r="M4597">
        <f>K4597-L4597</f>
        <v>0</v>
      </c>
      <c r="N4597" t="str">
        <f>IF(K4597&gt;L4597,"HIGH ZONE BIAS",IF(K4597&lt;L4597,"LOW ZONE BIAS","EQUILIBRIUM"))</f>
        <v>EQUILIBRIUM</v>
      </c>
    </row>
    <row r="4598">
      <c r="A4598">
        <v>22973</v>
      </c>
      <c r="B4598" t="str">
        <v>2023-03-04</v>
      </c>
      <c r="C4598" t="str">
        <v>Evening</v>
      </c>
      <c r="D4598">
        <v>12</v>
      </c>
      <c r="E4598" t="str">
        <f>IF(MOD(D4598,2)=0,"EVEN","ODD")</f>
        <v>EVEN</v>
      </c>
      <c r="F4598" t="str">
        <f>IF(D4598&lt;=18,"LOW (1-18)","HIGH (19-36)")</f>
        <v>LOW (1-18)</v>
      </c>
      <c r="G4598">
        <f>INT((D4598-1)/6)+1</f>
        <v>2</v>
      </c>
      <c r="H4598">
        <f>MOD(D4598-1,6)+1</f>
        <v>6</v>
      </c>
      <c r="I4598">
        <f>37-D4598</f>
        <v>25</v>
      </c>
      <c r="J4598">
        <f>ABS(D4598-D4599)</f>
        <v>18</v>
      </c>
      <c r="K4598">
        <f>AVERAGE(D4598:D4602)</f>
        <v>12</v>
      </c>
      <c r="L4598">
        <f>AVERAGE(D4598:D4617)</f>
        <v>12</v>
      </c>
      <c r="M4598">
        <f>K4598-L4598</f>
        <v>0</v>
      </c>
      <c r="N4598" t="str">
        <f>IF(K4598&gt;L4598,"HIGH ZONE BIAS",IF(K4598&lt;L4598,"LOW ZONE BIAS","EQUILIBRIUM"))</f>
        <v>EQUILIBRIUM</v>
      </c>
    </row>
    <row r="4599">
      <c r="A4599">
        <v>22972</v>
      </c>
      <c r="B4599" t="str">
        <v>2023-03-04</v>
      </c>
      <c r="C4599" t="str">
        <v>Afternoon</v>
      </c>
      <c r="D4599">
        <v>30</v>
      </c>
      <c r="E4599" t="str">
        <f>IF(MOD(D4599,2)=0,"EVEN","ODD")</f>
        <v>EVEN</v>
      </c>
      <c r="F4599" t="str">
        <f>IF(D4599&lt;=18,"LOW (1-18)","HIGH (19-36)")</f>
        <v>HIGH (19-36)</v>
      </c>
      <c r="G4599">
        <f>INT((D4599-1)/6)+1</f>
        <v>5</v>
      </c>
      <c r="H4599">
        <f>MOD(D4599-1,6)+1</f>
        <v>6</v>
      </c>
      <c r="I4599">
        <f>37-D4599</f>
        <v>7</v>
      </c>
      <c r="J4599">
        <f>ABS(D4599-D4600)</f>
        <v>12</v>
      </c>
      <c r="K4599">
        <f>AVERAGE(D4599:D4603)</f>
        <v>30</v>
      </c>
      <c r="L4599">
        <f>AVERAGE(D4599:D4618)</f>
        <v>30</v>
      </c>
      <c r="M4599">
        <f>K4599-L4599</f>
        <v>0</v>
      </c>
      <c r="N4599" t="str">
        <f>IF(K4599&gt;L4599,"HIGH ZONE BIAS",IF(K4599&lt;L4599,"LOW ZONE BIAS","EQUILIBRIUM"))</f>
        <v>EQUILIBRIUM</v>
      </c>
    </row>
    <row r="4600">
      <c r="A4600">
        <v>22971</v>
      </c>
      <c r="B4600" t="str">
        <v>2023-03-04</v>
      </c>
      <c r="C4600" t="str">
        <v>Midday</v>
      </c>
      <c r="D4600">
        <v>18</v>
      </c>
      <c r="E4600" t="str">
        <f>IF(MOD(D4600,2)=0,"EVEN","ODD")</f>
        <v>EVEN</v>
      </c>
      <c r="F4600" t="str">
        <f>IF(D4600&lt;=18,"LOW (1-18)","HIGH (19-36)")</f>
        <v>LOW (1-18)</v>
      </c>
      <c r="G4600">
        <f>INT((D4600-1)/6)+1</f>
        <v>3</v>
      </c>
      <c r="H4600">
        <f>MOD(D4600-1,6)+1</f>
        <v>6</v>
      </c>
      <c r="I4600">
        <f>37-D4600</f>
        <v>19</v>
      </c>
      <c r="J4600">
        <f>ABS(D4600-D4601)</f>
        <v>4</v>
      </c>
      <c r="K4600">
        <f>AVERAGE(D4600:D4604)</f>
        <v>18</v>
      </c>
      <c r="L4600">
        <f>AVERAGE(D4600:D4619)</f>
        <v>18</v>
      </c>
      <c r="M4600">
        <f>K4600-L4600</f>
        <v>0</v>
      </c>
      <c r="N4600" t="str">
        <f>IF(K4600&gt;L4600,"HIGH ZONE BIAS",IF(K4600&lt;L4600,"LOW ZONE BIAS","EQUILIBRIUM"))</f>
        <v>EQUILIBRIUM</v>
      </c>
    </row>
    <row r="4601">
      <c r="A4601">
        <v>22970</v>
      </c>
      <c r="B4601" t="str">
        <v>2023-03-04</v>
      </c>
      <c r="C4601" t="str">
        <v>Morning</v>
      </c>
      <c r="D4601">
        <v>14</v>
      </c>
      <c r="E4601" t="str">
        <f>IF(MOD(D4601,2)=0,"EVEN","ODD")</f>
        <v>EVEN</v>
      </c>
      <c r="F4601" t="str">
        <f>IF(D4601&lt;=18,"LOW (1-18)","HIGH (19-36)")</f>
        <v>LOW (1-18)</v>
      </c>
      <c r="G4601">
        <f>INT((D4601-1)/6)+1</f>
        <v>3</v>
      </c>
      <c r="H4601">
        <f>MOD(D4601-1,6)+1</f>
        <v>2</v>
      </c>
      <c r="I4601">
        <f>37-D4601</f>
        <v>23</v>
      </c>
      <c r="J4601">
        <f>ABS(D4601-D4602)</f>
        <v>8</v>
      </c>
      <c r="K4601">
        <f>AVERAGE(D4601:D4605)</f>
        <v>14</v>
      </c>
      <c r="L4601">
        <f>AVERAGE(D4601:D4620)</f>
        <v>14</v>
      </c>
      <c r="M4601">
        <f>K4601-L4601</f>
        <v>0</v>
      </c>
      <c r="N4601" t="str">
        <f>IF(K4601&gt;L4601,"HIGH ZONE BIAS",IF(K4601&lt;L4601,"LOW ZONE BIAS","EQUILIBRIUM"))</f>
        <v>EQUILIBRIUM</v>
      </c>
    </row>
    <row r="4602">
      <c r="A4602">
        <v>22969</v>
      </c>
      <c r="B4602" t="str">
        <v>2023-03-03</v>
      </c>
      <c r="C4602" t="str">
        <v>Evening</v>
      </c>
      <c r="D4602">
        <v>6</v>
      </c>
      <c r="E4602" t="str">
        <f>IF(MOD(D4602,2)=0,"EVEN","ODD")</f>
        <v>EVEN</v>
      </c>
      <c r="F4602" t="str">
        <f>IF(D4602&lt;=18,"LOW (1-18)","HIGH (19-36)")</f>
        <v>LOW (1-18)</v>
      </c>
      <c r="G4602">
        <f>INT((D4602-1)/6)+1</f>
        <v>1</v>
      </c>
      <c r="H4602">
        <f>MOD(D4602-1,6)+1</f>
        <v>6</v>
      </c>
      <c r="I4602">
        <f>37-D4602</f>
        <v>31</v>
      </c>
      <c r="J4602">
        <f>ABS(D4602-D4603)</f>
        <v>5</v>
      </c>
      <c r="K4602">
        <f>AVERAGE(D4602:D4606)</f>
        <v>6</v>
      </c>
      <c r="L4602">
        <f>AVERAGE(D4602:D4621)</f>
        <v>6</v>
      </c>
      <c r="M4602">
        <f>K4602-L4602</f>
        <v>0</v>
      </c>
      <c r="N4602" t="str">
        <f>IF(K4602&gt;L4602,"HIGH ZONE BIAS",IF(K4602&lt;L4602,"LOW ZONE BIAS","EQUILIBRIUM"))</f>
        <v>EQUILIBRIUM</v>
      </c>
    </row>
    <row r="4603">
      <c r="A4603">
        <v>22968</v>
      </c>
      <c r="B4603" t="str">
        <v>2023-03-03</v>
      </c>
      <c r="C4603" t="str">
        <v>Afternoon</v>
      </c>
      <c r="D4603">
        <v>1</v>
      </c>
      <c r="E4603" t="str">
        <f>IF(MOD(D4603,2)=0,"EVEN","ODD")</f>
        <v>ODD</v>
      </c>
      <c r="F4603" t="str">
        <f>IF(D4603&lt;=18,"LOW (1-18)","HIGH (19-36)")</f>
        <v>LOW (1-18)</v>
      </c>
      <c r="G4603">
        <f>INT((D4603-1)/6)+1</f>
        <v>1</v>
      </c>
      <c r="H4603">
        <f>MOD(D4603-1,6)+1</f>
        <v>1</v>
      </c>
      <c r="I4603">
        <f>37-D4603</f>
        <v>36</v>
      </c>
      <c r="J4603">
        <f>ABS(D4603-D4604)</f>
        <v>20</v>
      </c>
      <c r="K4603">
        <f>AVERAGE(D4603:D4607)</f>
        <v>1</v>
      </c>
      <c r="L4603">
        <f>AVERAGE(D4603:D4622)</f>
        <v>1</v>
      </c>
      <c r="M4603">
        <f>K4603-L4603</f>
        <v>0</v>
      </c>
      <c r="N4603" t="str">
        <f>IF(K4603&gt;L4603,"HIGH ZONE BIAS",IF(K4603&lt;L4603,"LOW ZONE BIAS","EQUILIBRIUM"))</f>
        <v>EQUILIBRIUM</v>
      </c>
    </row>
    <row r="4604">
      <c r="A4604">
        <v>22967</v>
      </c>
      <c r="B4604" t="str">
        <v>2023-03-03</v>
      </c>
      <c r="C4604" t="str">
        <v>Midday</v>
      </c>
      <c r="D4604">
        <v>21</v>
      </c>
      <c r="E4604" t="str">
        <f>IF(MOD(D4604,2)=0,"EVEN","ODD")</f>
        <v>ODD</v>
      </c>
      <c r="F4604" t="str">
        <f>IF(D4604&lt;=18,"LOW (1-18)","HIGH (19-36)")</f>
        <v>HIGH (19-36)</v>
      </c>
      <c r="G4604">
        <f>INT((D4604-1)/6)+1</f>
        <v>4</v>
      </c>
      <c r="H4604">
        <f>MOD(D4604-1,6)+1</f>
        <v>3</v>
      </c>
      <c r="I4604">
        <f>37-D4604</f>
        <v>16</v>
      </c>
      <c r="J4604">
        <f>ABS(D4604-D4605)</f>
        <v>13</v>
      </c>
      <c r="K4604">
        <f>AVERAGE(D4604:D4608)</f>
        <v>21</v>
      </c>
      <c r="L4604">
        <f>AVERAGE(D4604:D4623)</f>
        <v>21</v>
      </c>
      <c r="M4604">
        <f>K4604-L4604</f>
        <v>0</v>
      </c>
      <c r="N4604" t="str">
        <f>IF(K4604&gt;L4604,"HIGH ZONE BIAS",IF(K4604&lt;L4604,"LOW ZONE BIAS","EQUILIBRIUM"))</f>
        <v>EQUILIBRIUM</v>
      </c>
    </row>
    <row r="4605">
      <c r="A4605">
        <v>22966</v>
      </c>
      <c r="B4605" t="str">
        <v>2023-03-03</v>
      </c>
      <c r="C4605" t="str">
        <v>Morning</v>
      </c>
      <c r="D4605">
        <v>8</v>
      </c>
      <c r="E4605" t="str">
        <f>IF(MOD(D4605,2)=0,"EVEN","ODD")</f>
        <v>EVEN</v>
      </c>
      <c r="F4605" t="str">
        <f>IF(D4605&lt;=18,"LOW (1-18)","HIGH (19-36)")</f>
        <v>LOW (1-18)</v>
      </c>
      <c r="G4605">
        <f>INT((D4605-1)/6)+1</f>
        <v>2</v>
      </c>
      <c r="H4605">
        <f>MOD(D4605-1,6)+1</f>
        <v>2</v>
      </c>
      <c r="I4605">
        <f>37-D4605</f>
        <v>29</v>
      </c>
      <c r="J4605">
        <f>ABS(D4605-D4606)</f>
        <v>11</v>
      </c>
      <c r="K4605">
        <f>AVERAGE(D4605:D4609)</f>
        <v>8</v>
      </c>
      <c r="L4605">
        <f>AVERAGE(D4605:D4624)</f>
        <v>8</v>
      </c>
      <c r="M4605">
        <f>K4605-L4605</f>
        <v>0</v>
      </c>
      <c r="N4605" t="str">
        <f>IF(K4605&gt;L4605,"HIGH ZONE BIAS",IF(K4605&lt;L4605,"LOW ZONE BIAS","EQUILIBRIUM"))</f>
        <v>EQUILIBRIUM</v>
      </c>
    </row>
    <row r="4606">
      <c r="A4606">
        <v>22965</v>
      </c>
      <c r="B4606" t="str">
        <v>2023-03-02</v>
      </c>
      <c r="C4606" t="str">
        <v>Evening</v>
      </c>
      <c r="D4606">
        <v>19</v>
      </c>
      <c r="E4606" t="str">
        <f>IF(MOD(D4606,2)=0,"EVEN","ODD")</f>
        <v>ODD</v>
      </c>
      <c r="F4606" t="str">
        <f>IF(D4606&lt;=18,"LOW (1-18)","HIGH (19-36)")</f>
        <v>HIGH (19-36)</v>
      </c>
      <c r="G4606">
        <f>INT((D4606-1)/6)+1</f>
        <v>4</v>
      </c>
      <c r="H4606">
        <f>MOD(D4606-1,6)+1</f>
        <v>1</v>
      </c>
      <c r="I4606">
        <f>37-D4606</f>
        <v>18</v>
      </c>
      <c r="J4606">
        <f>ABS(D4606-D4607)</f>
        <v>4</v>
      </c>
      <c r="K4606">
        <f>AVERAGE(D4606:D4610)</f>
        <v>19</v>
      </c>
      <c r="L4606">
        <f>AVERAGE(D4606:D4625)</f>
        <v>19</v>
      </c>
      <c r="M4606">
        <f>K4606-L4606</f>
        <v>0</v>
      </c>
      <c r="N4606" t="str">
        <f>IF(K4606&gt;L4606,"HIGH ZONE BIAS",IF(K4606&lt;L4606,"LOW ZONE BIAS","EQUILIBRIUM"))</f>
        <v>EQUILIBRIUM</v>
      </c>
    </row>
    <row r="4607">
      <c r="A4607">
        <v>22964</v>
      </c>
      <c r="B4607" t="str">
        <v>2023-03-02</v>
      </c>
      <c r="C4607" t="str">
        <v>Afternoon</v>
      </c>
      <c r="D4607">
        <v>15</v>
      </c>
      <c r="E4607" t="str">
        <f>IF(MOD(D4607,2)=0,"EVEN","ODD")</f>
        <v>ODD</v>
      </c>
      <c r="F4607" t="str">
        <f>IF(D4607&lt;=18,"LOW (1-18)","HIGH (19-36)")</f>
        <v>LOW (1-18)</v>
      </c>
      <c r="G4607">
        <f>INT((D4607-1)/6)+1</f>
        <v>3</v>
      </c>
      <c r="H4607">
        <f>MOD(D4607-1,6)+1</f>
        <v>3</v>
      </c>
      <c r="I4607">
        <f>37-D4607</f>
        <v>22</v>
      </c>
      <c r="J4607">
        <f>ABS(D4607-D4608)</f>
        <v>12</v>
      </c>
      <c r="K4607">
        <f>AVERAGE(D4607:D4611)</f>
        <v>15</v>
      </c>
      <c r="L4607">
        <f>AVERAGE(D4607:D4626)</f>
        <v>15</v>
      </c>
      <c r="M4607">
        <f>K4607-L4607</f>
        <v>0</v>
      </c>
      <c r="N4607" t="str">
        <f>IF(K4607&gt;L4607,"HIGH ZONE BIAS",IF(K4607&lt;L4607,"LOW ZONE BIAS","EQUILIBRIUM"))</f>
        <v>EQUILIBRIUM</v>
      </c>
    </row>
    <row r="4608">
      <c r="A4608">
        <v>22963</v>
      </c>
      <c r="B4608" t="str">
        <v>2023-03-02</v>
      </c>
      <c r="C4608" t="str">
        <v>Midday</v>
      </c>
      <c r="D4608">
        <v>27</v>
      </c>
      <c r="E4608" t="str">
        <f>IF(MOD(D4608,2)=0,"EVEN","ODD")</f>
        <v>ODD</v>
      </c>
      <c r="F4608" t="str">
        <f>IF(D4608&lt;=18,"LOW (1-18)","HIGH (19-36)")</f>
        <v>HIGH (19-36)</v>
      </c>
      <c r="G4608">
        <f>INT((D4608-1)/6)+1</f>
        <v>5</v>
      </c>
      <c r="H4608">
        <f>MOD(D4608-1,6)+1</f>
        <v>3</v>
      </c>
      <c r="I4608">
        <f>37-D4608</f>
        <v>10</v>
      </c>
      <c r="J4608">
        <f>ABS(D4608-D4609)</f>
        <v>5</v>
      </c>
      <c r="K4608">
        <f>AVERAGE(D4608:D4612)</f>
        <v>27</v>
      </c>
      <c r="L4608">
        <f>AVERAGE(D4608:D4627)</f>
        <v>27</v>
      </c>
      <c r="M4608">
        <f>K4608-L4608</f>
        <v>0</v>
      </c>
      <c r="N4608" t="str">
        <f>IF(K4608&gt;L4608,"HIGH ZONE BIAS",IF(K4608&lt;L4608,"LOW ZONE BIAS","EQUILIBRIUM"))</f>
        <v>EQUILIBRIUM</v>
      </c>
    </row>
    <row r="4609">
      <c r="A4609">
        <v>22962</v>
      </c>
      <c r="B4609" t="str">
        <v>2023-03-02</v>
      </c>
      <c r="C4609" t="str">
        <v>Morning</v>
      </c>
      <c r="D4609">
        <v>32</v>
      </c>
      <c r="E4609" t="str">
        <f>IF(MOD(D4609,2)=0,"EVEN","ODD")</f>
        <v>EVEN</v>
      </c>
      <c r="F4609" t="str">
        <f>IF(D4609&lt;=18,"LOW (1-18)","HIGH (19-36)")</f>
        <v>HIGH (19-36)</v>
      </c>
      <c r="G4609">
        <f>INT((D4609-1)/6)+1</f>
        <v>6</v>
      </c>
      <c r="H4609">
        <f>MOD(D4609-1,6)+1</f>
        <v>2</v>
      </c>
      <c r="I4609">
        <f>37-D4609</f>
        <v>5</v>
      </c>
      <c r="J4609">
        <f>ABS(D4609-D4610)</f>
        <v>17</v>
      </c>
      <c r="K4609">
        <f>AVERAGE(D4609:D4613)</f>
        <v>32</v>
      </c>
      <c r="L4609">
        <f>AVERAGE(D4609:D4628)</f>
        <v>32</v>
      </c>
      <c r="M4609">
        <f>K4609-L4609</f>
        <v>0</v>
      </c>
      <c r="N4609" t="str">
        <f>IF(K4609&gt;L4609,"HIGH ZONE BIAS",IF(K4609&lt;L4609,"LOW ZONE BIAS","EQUILIBRIUM"))</f>
        <v>EQUILIBRIUM</v>
      </c>
    </row>
    <row r="4610">
      <c r="A4610">
        <v>22961</v>
      </c>
      <c r="B4610" t="str">
        <v>2023-03-01</v>
      </c>
      <c r="C4610" t="str">
        <v>Evening</v>
      </c>
      <c r="D4610">
        <v>15</v>
      </c>
      <c r="E4610" t="str">
        <f>IF(MOD(D4610,2)=0,"EVEN","ODD")</f>
        <v>ODD</v>
      </c>
      <c r="F4610" t="str">
        <f>IF(D4610&lt;=18,"LOW (1-18)","HIGH (19-36)")</f>
        <v>LOW (1-18)</v>
      </c>
      <c r="G4610">
        <f>INT((D4610-1)/6)+1</f>
        <v>3</v>
      </c>
      <c r="H4610">
        <f>MOD(D4610-1,6)+1</f>
        <v>3</v>
      </c>
      <c r="I4610">
        <f>37-D4610</f>
        <v>22</v>
      </c>
      <c r="J4610">
        <f>ABS(D4610-D4611)</f>
        <v>12</v>
      </c>
      <c r="K4610">
        <f>AVERAGE(D4610:D4614)</f>
        <v>15</v>
      </c>
      <c r="L4610">
        <f>AVERAGE(D4610:D4629)</f>
        <v>15</v>
      </c>
      <c r="M4610">
        <f>K4610-L4610</f>
        <v>0</v>
      </c>
      <c r="N4610" t="str">
        <f>IF(K4610&gt;L4610,"HIGH ZONE BIAS",IF(K4610&lt;L4610,"LOW ZONE BIAS","EQUILIBRIUM"))</f>
        <v>EQUILIBRIUM</v>
      </c>
    </row>
    <row r="4611">
      <c r="A4611">
        <v>22960</v>
      </c>
      <c r="B4611" t="str">
        <v>2023-03-01</v>
      </c>
      <c r="C4611" t="str">
        <v>Afternoon</v>
      </c>
      <c r="D4611">
        <v>3</v>
      </c>
      <c r="E4611" t="str">
        <f>IF(MOD(D4611,2)=0,"EVEN","ODD")</f>
        <v>ODD</v>
      </c>
      <c r="F4611" t="str">
        <f>IF(D4611&lt;=18,"LOW (1-18)","HIGH (19-36)")</f>
        <v>LOW (1-18)</v>
      </c>
      <c r="G4611">
        <f>INT((D4611-1)/6)+1</f>
        <v>1</v>
      </c>
      <c r="H4611">
        <f>MOD(D4611-1,6)+1</f>
        <v>3</v>
      </c>
      <c r="I4611">
        <f>37-D4611</f>
        <v>34</v>
      </c>
      <c r="J4611">
        <f>ABS(D4611-D4612)</f>
        <v>15</v>
      </c>
      <c r="K4611">
        <f>AVERAGE(D4611:D4615)</f>
        <v>3</v>
      </c>
      <c r="L4611">
        <f>AVERAGE(D4611:D4630)</f>
        <v>3</v>
      </c>
      <c r="M4611">
        <f>K4611-L4611</f>
        <v>0</v>
      </c>
      <c r="N4611" t="str">
        <f>IF(K4611&gt;L4611,"HIGH ZONE BIAS",IF(K4611&lt;L4611,"LOW ZONE BIAS","EQUILIBRIUM"))</f>
        <v>EQUILIBRIUM</v>
      </c>
    </row>
    <row r="4612">
      <c r="A4612">
        <v>22959</v>
      </c>
      <c r="B4612" t="str">
        <v>2023-03-01</v>
      </c>
      <c r="C4612" t="str">
        <v>Midday</v>
      </c>
      <c r="D4612">
        <v>18</v>
      </c>
      <c r="E4612" t="str">
        <f>IF(MOD(D4612,2)=0,"EVEN","ODD")</f>
        <v>EVEN</v>
      </c>
      <c r="F4612" t="str">
        <f>IF(D4612&lt;=18,"LOW (1-18)","HIGH (19-36)")</f>
        <v>LOW (1-18)</v>
      </c>
      <c r="G4612">
        <f>INT((D4612-1)/6)+1</f>
        <v>3</v>
      </c>
      <c r="H4612">
        <f>MOD(D4612-1,6)+1</f>
        <v>6</v>
      </c>
      <c r="I4612">
        <f>37-D4612</f>
        <v>19</v>
      </c>
      <c r="J4612">
        <f>ABS(D4612-D4613)</f>
        <v>6</v>
      </c>
      <c r="K4612">
        <f>AVERAGE(D4612:D4616)</f>
        <v>18</v>
      </c>
      <c r="L4612">
        <f>AVERAGE(D4612:D4631)</f>
        <v>18</v>
      </c>
      <c r="M4612">
        <f>K4612-L4612</f>
        <v>0</v>
      </c>
      <c r="N4612" t="str">
        <f>IF(K4612&gt;L4612,"HIGH ZONE BIAS",IF(K4612&lt;L4612,"LOW ZONE BIAS","EQUILIBRIUM"))</f>
        <v>EQUILIBRIUM</v>
      </c>
    </row>
    <row r="4613">
      <c r="A4613">
        <v>22958</v>
      </c>
      <c r="B4613" t="str">
        <v>2023-03-01</v>
      </c>
      <c r="C4613" t="str">
        <v>Morning</v>
      </c>
      <c r="D4613">
        <v>12</v>
      </c>
      <c r="E4613" t="str">
        <f>IF(MOD(D4613,2)=0,"EVEN","ODD")</f>
        <v>EVEN</v>
      </c>
      <c r="F4613" t="str">
        <f>IF(D4613&lt;=18,"LOW (1-18)","HIGH (19-36)")</f>
        <v>LOW (1-18)</v>
      </c>
      <c r="G4613">
        <f>INT((D4613-1)/6)+1</f>
        <v>2</v>
      </c>
      <c r="H4613">
        <f>MOD(D4613-1,6)+1</f>
        <v>6</v>
      </c>
      <c r="I4613">
        <f>37-D4613</f>
        <v>25</v>
      </c>
      <c r="J4613">
        <f>ABS(D4613-D4614)</f>
        <v>9</v>
      </c>
      <c r="K4613">
        <f>AVERAGE(D4613:D4617)</f>
        <v>12</v>
      </c>
      <c r="L4613">
        <f>AVERAGE(D4613:D4632)</f>
        <v>12</v>
      </c>
      <c r="M4613">
        <f>K4613-L4613</f>
        <v>0</v>
      </c>
      <c r="N4613" t="str">
        <f>IF(K4613&gt;L4613,"HIGH ZONE BIAS",IF(K4613&lt;L4613,"LOW ZONE BIAS","EQUILIBRIUM"))</f>
        <v>EQUILIBRIUM</v>
      </c>
    </row>
    <row r="4614">
      <c r="A4614">
        <v>22957</v>
      </c>
      <c r="B4614" t="str">
        <v>2023-02-28</v>
      </c>
      <c r="C4614" t="str">
        <v>Evening</v>
      </c>
      <c r="D4614">
        <v>3</v>
      </c>
      <c r="E4614" t="str">
        <f>IF(MOD(D4614,2)=0,"EVEN","ODD")</f>
        <v>ODD</v>
      </c>
      <c r="F4614" t="str">
        <f>IF(D4614&lt;=18,"LOW (1-18)","HIGH (19-36)")</f>
        <v>LOW (1-18)</v>
      </c>
      <c r="G4614">
        <f>INT((D4614-1)/6)+1</f>
        <v>1</v>
      </c>
      <c r="H4614">
        <f>MOD(D4614-1,6)+1</f>
        <v>3</v>
      </c>
      <c r="I4614">
        <f>37-D4614</f>
        <v>34</v>
      </c>
      <c r="J4614">
        <f>ABS(D4614-D4615)</f>
        <v>1</v>
      </c>
      <c r="K4614">
        <f>AVERAGE(D4614:D4618)</f>
        <v>3</v>
      </c>
      <c r="L4614">
        <f>AVERAGE(D4614:D4633)</f>
        <v>3</v>
      </c>
      <c r="M4614">
        <f>K4614-L4614</f>
        <v>0</v>
      </c>
      <c r="N4614" t="str">
        <f>IF(K4614&gt;L4614,"HIGH ZONE BIAS",IF(K4614&lt;L4614,"LOW ZONE BIAS","EQUILIBRIUM"))</f>
        <v>EQUILIBRIUM</v>
      </c>
    </row>
    <row r="4615">
      <c r="A4615">
        <v>22956</v>
      </c>
      <c r="B4615" t="str">
        <v>2023-02-28</v>
      </c>
      <c r="C4615" t="str">
        <v>Afternoon</v>
      </c>
      <c r="D4615">
        <v>4</v>
      </c>
      <c r="E4615" t="str">
        <f>IF(MOD(D4615,2)=0,"EVEN","ODD")</f>
        <v>EVEN</v>
      </c>
      <c r="F4615" t="str">
        <f>IF(D4615&lt;=18,"LOW (1-18)","HIGH (19-36)")</f>
        <v>LOW (1-18)</v>
      </c>
      <c r="G4615">
        <f>INT((D4615-1)/6)+1</f>
        <v>1</v>
      </c>
      <c r="H4615">
        <f>MOD(D4615-1,6)+1</f>
        <v>4</v>
      </c>
      <c r="I4615">
        <f>37-D4615</f>
        <v>33</v>
      </c>
      <c r="J4615">
        <f>ABS(D4615-D4616)</f>
        <v>0</v>
      </c>
      <c r="K4615">
        <f>AVERAGE(D4615:D4619)</f>
        <v>4</v>
      </c>
      <c r="L4615">
        <f>AVERAGE(D4615:D4634)</f>
        <v>4</v>
      </c>
      <c r="M4615">
        <f>K4615-L4615</f>
        <v>0</v>
      </c>
      <c r="N4615" t="str">
        <f>IF(K4615&gt;L4615,"HIGH ZONE BIAS",IF(K4615&lt;L4615,"LOW ZONE BIAS","EQUILIBRIUM"))</f>
        <v>EQUILIBRIUM</v>
      </c>
    </row>
    <row r="4616">
      <c r="A4616">
        <v>22955</v>
      </c>
      <c r="B4616" t="str">
        <v>2023-02-28</v>
      </c>
      <c r="C4616" t="str">
        <v>Midday</v>
      </c>
      <c r="D4616">
        <v>4</v>
      </c>
      <c r="E4616" t="str">
        <f>IF(MOD(D4616,2)=0,"EVEN","ODD")</f>
        <v>EVEN</v>
      </c>
      <c r="F4616" t="str">
        <f>IF(D4616&lt;=18,"LOW (1-18)","HIGH (19-36)")</f>
        <v>LOW (1-18)</v>
      </c>
      <c r="G4616">
        <f>INT((D4616-1)/6)+1</f>
        <v>1</v>
      </c>
      <c r="H4616">
        <f>MOD(D4616-1,6)+1</f>
        <v>4</v>
      </c>
      <c r="I4616">
        <f>37-D4616</f>
        <v>33</v>
      </c>
      <c r="J4616">
        <f>ABS(D4616-D4617)</f>
        <v>17</v>
      </c>
      <c r="K4616">
        <f>AVERAGE(D4616:D4620)</f>
        <v>4</v>
      </c>
      <c r="L4616">
        <f>AVERAGE(D4616:D4635)</f>
        <v>4</v>
      </c>
      <c r="M4616">
        <f>K4616-L4616</f>
        <v>0</v>
      </c>
      <c r="N4616" t="str">
        <f>IF(K4616&gt;L4616,"HIGH ZONE BIAS",IF(K4616&lt;L4616,"LOW ZONE BIAS","EQUILIBRIUM"))</f>
        <v>EQUILIBRIUM</v>
      </c>
    </row>
    <row r="4617">
      <c r="A4617">
        <v>22954</v>
      </c>
      <c r="B4617" t="str">
        <v>2023-02-28</v>
      </c>
      <c r="C4617" t="str">
        <v>Morning</v>
      </c>
      <c r="D4617">
        <v>21</v>
      </c>
      <c r="E4617" t="str">
        <f>IF(MOD(D4617,2)=0,"EVEN","ODD")</f>
        <v>ODD</v>
      </c>
      <c r="F4617" t="str">
        <f>IF(D4617&lt;=18,"LOW (1-18)","HIGH (19-36)")</f>
        <v>HIGH (19-36)</v>
      </c>
      <c r="G4617">
        <f>INT((D4617-1)/6)+1</f>
        <v>4</v>
      </c>
      <c r="H4617">
        <f>MOD(D4617-1,6)+1</f>
        <v>3</v>
      </c>
      <c r="I4617">
        <f>37-D4617</f>
        <v>16</v>
      </c>
      <c r="J4617">
        <f>ABS(D4617-D4618)</f>
        <v>3</v>
      </c>
      <c r="K4617">
        <f>AVERAGE(D4617:D4621)</f>
        <v>21</v>
      </c>
      <c r="L4617">
        <f>AVERAGE(D4617:D4636)</f>
        <v>21</v>
      </c>
      <c r="M4617">
        <f>K4617-L4617</f>
        <v>0</v>
      </c>
      <c r="N4617" t="str">
        <f>IF(K4617&gt;L4617,"HIGH ZONE BIAS",IF(K4617&lt;L4617,"LOW ZONE BIAS","EQUILIBRIUM"))</f>
        <v>EQUILIBRIUM</v>
      </c>
    </row>
    <row r="4618">
      <c r="A4618">
        <v>22953</v>
      </c>
      <c r="B4618" t="str">
        <v>2023-02-27</v>
      </c>
      <c r="C4618" t="str">
        <v>Evening</v>
      </c>
      <c r="D4618">
        <v>24</v>
      </c>
      <c r="E4618" t="str">
        <f>IF(MOD(D4618,2)=0,"EVEN","ODD")</f>
        <v>EVEN</v>
      </c>
      <c r="F4618" t="str">
        <f>IF(D4618&lt;=18,"LOW (1-18)","HIGH (19-36)")</f>
        <v>HIGH (19-36)</v>
      </c>
      <c r="G4618">
        <f>INT((D4618-1)/6)+1</f>
        <v>4</v>
      </c>
      <c r="H4618">
        <f>MOD(D4618-1,6)+1</f>
        <v>6</v>
      </c>
      <c r="I4618">
        <f>37-D4618</f>
        <v>13</v>
      </c>
      <c r="J4618">
        <f>ABS(D4618-D4619)</f>
        <v>17</v>
      </c>
      <c r="K4618">
        <f>AVERAGE(D4618:D4622)</f>
        <v>24</v>
      </c>
      <c r="L4618">
        <f>AVERAGE(D4618:D4637)</f>
        <v>24</v>
      </c>
      <c r="M4618">
        <f>K4618-L4618</f>
        <v>0</v>
      </c>
      <c r="N4618" t="str">
        <f>IF(K4618&gt;L4618,"HIGH ZONE BIAS",IF(K4618&lt;L4618,"LOW ZONE BIAS","EQUILIBRIUM"))</f>
        <v>EQUILIBRIUM</v>
      </c>
    </row>
    <row r="4619">
      <c r="A4619">
        <v>22952</v>
      </c>
      <c r="B4619" t="str">
        <v>2023-02-27</v>
      </c>
      <c r="C4619" t="str">
        <v>Afternoon</v>
      </c>
      <c r="D4619">
        <v>7</v>
      </c>
      <c r="E4619" t="str">
        <f>IF(MOD(D4619,2)=0,"EVEN","ODD")</f>
        <v>ODD</v>
      </c>
      <c r="F4619" t="str">
        <f>IF(D4619&lt;=18,"LOW (1-18)","HIGH (19-36)")</f>
        <v>LOW (1-18)</v>
      </c>
      <c r="G4619">
        <f>INT((D4619-1)/6)+1</f>
        <v>2</v>
      </c>
      <c r="H4619">
        <f>MOD(D4619-1,6)+1</f>
        <v>1</v>
      </c>
      <c r="I4619">
        <f>37-D4619</f>
        <v>30</v>
      </c>
      <c r="J4619">
        <f>ABS(D4619-D4620)</f>
        <v>23</v>
      </c>
      <c r="K4619">
        <f>AVERAGE(D4619:D4623)</f>
        <v>7</v>
      </c>
      <c r="L4619">
        <f>AVERAGE(D4619:D4638)</f>
        <v>7</v>
      </c>
      <c r="M4619">
        <f>K4619-L4619</f>
        <v>0</v>
      </c>
      <c r="N4619" t="str">
        <f>IF(K4619&gt;L4619,"HIGH ZONE BIAS",IF(K4619&lt;L4619,"LOW ZONE BIAS","EQUILIBRIUM"))</f>
        <v>EQUILIBRIUM</v>
      </c>
    </row>
    <row r="4620">
      <c r="A4620">
        <v>22951</v>
      </c>
      <c r="B4620" t="str">
        <v>2023-02-27</v>
      </c>
      <c r="C4620" t="str">
        <v>Midday</v>
      </c>
      <c r="D4620">
        <v>30</v>
      </c>
      <c r="E4620" t="str">
        <f>IF(MOD(D4620,2)=0,"EVEN","ODD")</f>
        <v>EVEN</v>
      </c>
      <c r="F4620" t="str">
        <f>IF(D4620&lt;=18,"LOW (1-18)","HIGH (19-36)")</f>
        <v>HIGH (19-36)</v>
      </c>
      <c r="G4620">
        <f>INT((D4620-1)/6)+1</f>
        <v>5</v>
      </c>
      <c r="H4620">
        <f>MOD(D4620-1,6)+1</f>
        <v>6</v>
      </c>
      <c r="I4620">
        <f>37-D4620</f>
        <v>7</v>
      </c>
      <c r="J4620">
        <f>ABS(D4620-D4621)</f>
        <v>6</v>
      </c>
      <c r="K4620">
        <f>AVERAGE(D4620:D4624)</f>
        <v>30</v>
      </c>
      <c r="L4620">
        <f>AVERAGE(D4620:D4639)</f>
        <v>30</v>
      </c>
      <c r="M4620">
        <f>K4620-L4620</f>
        <v>0</v>
      </c>
      <c r="N4620" t="str">
        <f>IF(K4620&gt;L4620,"HIGH ZONE BIAS",IF(K4620&lt;L4620,"LOW ZONE BIAS","EQUILIBRIUM"))</f>
        <v>EQUILIBRIUM</v>
      </c>
    </row>
    <row r="4621">
      <c r="A4621">
        <v>22950</v>
      </c>
      <c r="B4621" t="str">
        <v>2023-02-27</v>
      </c>
      <c r="C4621" t="str">
        <v>Morning</v>
      </c>
      <c r="D4621">
        <v>24</v>
      </c>
      <c r="E4621" t="str">
        <f>IF(MOD(D4621,2)=0,"EVEN","ODD")</f>
        <v>EVEN</v>
      </c>
      <c r="F4621" t="str">
        <f>IF(D4621&lt;=18,"LOW (1-18)","HIGH (19-36)")</f>
        <v>HIGH (19-36)</v>
      </c>
      <c r="G4621">
        <f>INT((D4621-1)/6)+1</f>
        <v>4</v>
      </c>
      <c r="H4621">
        <f>MOD(D4621-1,6)+1</f>
        <v>6</v>
      </c>
      <c r="I4621">
        <f>37-D4621</f>
        <v>13</v>
      </c>
      <c r="J4621">
        <f>ABS(D4621-D4622)</f>
        <v>16</v>
      </c>
      <c r="K4621">
        <f>AVERAGE(D4621:D4625)</f>
        <v>24</v>
      </c>
      <c r="L4621">
        <f>AVERAGE(D4621:D4640)</f>
        <v>24</v>
      </c>
      <c r="M4621">
        <f>K4621-L4621</f>
        <v>0</v>
      </c>
      <c r="N4621" t="str">
        <f>IF(K4621&gt;L4621,"HIGH ZONE BIAS",IF(K4621&lt;L4621,"LOW ZONE BIAS","EQUILIBRIUM"))</f>
        <v>EQUILIBRIUM</v>
      </c>
    </row>
    <row r="4622">
      <c r="A4622">
        <v>22949</v>
      </c>
      <c r="B4622" t="str">
        <v>2023-02-25</v>
      </c>
      <c r="C4622" t="str">
        <v>Evening</v>
      </c>
      <c r="D4622">
        <v>8</v>
      </c>
      <c r="E4622" t="str">
        <f>IF(MOD(D4622,2)=0,"EVEN","ODD")</f>
        <v>EVEN</v>
      </c>
      <c r="F4622" t="str">
        <f>IF(D4622&lt;=18,"LOW (1-18)","HIGH (19-36)")</f>
        <v>LOW (1-18)</v>
      </c>
      <c r="G4622">
        <f>INT((D4622-1)/6)+1</f>
        <v>2</v>
      </c>
      <c r="H4622">
        <f>MOD(D4622-1,6)+1</f>
        <v>2</v>
      </c>
      <c r="I4622">
        <f>37-D4622</f>
        <v>29</v>
      </c>
      <c r="J4622">
        <f>ABS(D4622-D4623)</f>
        <v>7</v>
      </c>
      <c r="K4622">
        <f>AVERAGE(D4622:D4626)</f>
        <v>8</v>
      </c>
      <c r="L4622">
        <f>AVERAGE(D4622:D4641)</f>
        <v>8</v>
      </c>
      <c r="M4622">
        <f>K4622-L4622</f>
        <v>0</v>
      </c>
      <c r="N4622" t="str">
        <f>IF(K4622&gt;L4622,"HIGH ZONE BIAS",IF(K4622&lt;L4622,"LOW ZONE BIAS","EQUILIBRIUM"))</f>
        <v>EQUILIBRIUM</v>
      </c>
    </row>
    <row r="4623">
      <c r="A4623">
        <v>22948</v>
      </c>
      <c r="B4623" t="str">
        <v>2023-02-25</v>
      </c>
      <c r="C4623" t="str">
        <v>Afternoon</v>
      </c>
      <c r="D4623">
        <v>1</v>
      </c>
      <c r="E4623" t="str">
        <f>IF(MOD(D4623,2)=0,"EVEN","ODD")</f>
        <v>ODD</v>
      </c>
      <c r="F4623" t="str">
        <f>IF(D4623&lt;=18,"LOW (1-18)","HIGH (19-36)")</f>
        <v>LOW (1-18)</v>
      </c>
      <c r="G4623">
        <f>INT((D4623-1)/6)+1</f>
        <v>1</v>
      </c>
      <c r="H4623">
        <f>MOD(D4623-1,6)+1</f>
        <v>1</v>
      </c>
      <c r="I4623">
        <f>37-D4623</f>
        <v>36</v>
      </c>
      <c r="J4623">
        <f>ABS(D4623-D4624)</f>
        <v>28</v>
      </c>
      <c r="K4623">
        <f>AVERAGE(D4623:D4627)</f>
        <v>1</v>
      </c>
      <c r="L4623">
        <f>AVERAGE(D4623:D4642)</f>
        <v>1</v>
      </c>
      <c r="M4623">
        <f>K4623-L4623</f>
        <v>0</v>
      </c>
      <c r="N4623" t="str">
        <f>IF(K4623&gt;L4623,"HIGH ZONE BIAS",IF(K4623&lt;L4623,"LOW ZONE BIAS","EQUILIBRIUM"))</f>
        <v>EQUILIBRIUM</v>
      </c>
    </row>
    <row r="4624">
      <c r="A4624">
        <v>22947</v>
      </c>
      <c r="B4624" t="str">
        <v>2023-02-25</v>
      </c>
      <c r="C4624" t="str">
        <v>Midday</v>
      </c>
      <c r="D4624">
        <v>29</v>
      </c>
      <c r="E4624" t="str">
        <f>IF(MOD(D4624,2)=0,"EVEN","ODD")</f>
        <v>ODD</v>
      </c>
      <c r="F4624" t="str">
        <f>IF(D4624&lt;=18,"LOW (1-18)","HIGH (19-36)")</f>
        <v>HIGH (19-36)</v>
      </c>
      <c r="G4624">
        <f>INT((D4624-1)/6)+1</f>
        <v>5</v>
      </c>
      <c r="H4624">
        <f>MOD(D4624-1,6)+1</f>
        <v>5</v>
      </c>
      <c r="I4624">
        <f>37-D4624</f>
        <v>8</v>
      </c>
      <c r="J4624">
        <f>ABS(D4624-D4625)</f>
        <v>19</v>
      </c>
      <c r="K4624">
        <f>AVERAGE(D4624:D4628)</f>
        <v>29</v>
      </c>
      <c r="L4624">
        <f>AVERAGE(D4624:D4643)</f>
        <v>29</v>
      </c>
      <c r="M4624">
        <f>K4624-L4624</f>
        <v>0</v>
      </c>
      <c r="N4624" t="str">
        <f>IF(K4624&gt;L4624,"HIGH ZONE BIAS",IF(K4624&lt;L4624,"LOW ZONE BIAS","EQUILIBRIUM"))</f>
        <v>EQUILIBRIUM</v>
      </c>
    </row>
    <row r="4625">
      <c r="A4625">
        <v>22946</v>
      </c>
      <c r="B4625" t="str">
        <v>2023-02-25</v>
      </c>
      <c r="C4625" t="str">
        <v>Morning</v>
      </c>
      <c r="D4625">
        <v>10</v>
      </c>
      <c r="E4625" t="str">
        <f>IF(MOD(D4625,2)=0,"EVEN","ODD")</f>
        <v>EVEN</v>
      </c>
      <c r="F4625" t="str">
        <f>IF(D4625&lt;=18,"LOW (1-18)","HIGH (19-36)")</f>
        <v>LOW (1-18)</v>
      </c>
      <c r="G4625">
        <f>INT((D4625-1)/6)+1</f>
        <v>2</v>
      </c>
      <c r="H4625">
        <f>MOD(D4625-1,6)+1</f>
        <v>4</v>
      </c>
      <c r="I4625">
        <f>37-D4625</f>
        <v>27</v>
      </c>
      <c r="J4625">
        <f>ABS(D4625-D4626)</f>
        <v>0</v>
      </c>
      <c r="K4625">
        <f>AVERAGE(D4625:D4629)</f>
        <v>10</v>
      </c>
      <c r="L4625">
        <f>AVERAGE(D4625:D4644)</f>
        <v>10</v>
      </c>
      <c r="M4625">
        <f>K4625-L4625</f>
        <v>0</v>
      </c>
      <c r="N4625" t="str">
        <f>IF(K4625&gt;L4625,"HIGH ZONE BIAS",IF(K4625&lt;L4625,"LOW ZONE BIAS","EQUILIBRIUM"))</f>
        <v>EQUILIBRIUM</v>
      </c>
    </row>
    <row r="4626">
      <c r="A4626">
        <v>22945</v>
      </c>
      <c r="B4626" t="str">
        <v>2023-02-24</v>
      </c>
      <c r="C4626" t="str">
        <v>Evening</v>
      </c>
      <c r="D4626">
        <v>10</v>
      </c>
      <c r="E4626" t="str">
        <f>IF(MOD(D4626,2)=0,"EVEN","ODD")</f>
        <v>EVEN</v>
      </c>
      <c r="F4626" t="str">
        <f>IF(D4626&lt;=18,"LOW (1-18)","HIGH (19-36)")</f>
        <v>LOW (1-18)</v>
      </c>
      <c r="G4626">
        <f>INT((D4626-1)/6)+1</f>
        <v>2</v>
      </c>
      <c r="H4626">
        <f>MOD(D4626-1,6)+1</f>
        <v>4</v>
      </c>
      <c r="I4626">
        <f>37-D4626</f>
        <v>27</v>
      </c>
      <c r="J4626">
        <f>ABS(D4626-D4627)</f>
        <v>4</v>
      </c>
      <c r="K4626">
        <f>AVERAGE(D4626:D4630)</f>
        <v>10</v>
      </c>
      <c r="L4626">
        <f>AVERAGE(D4626:D4645)</f>
        <v>10</v>
      </c>
      <c r="M4626">
        <f>K4626-L4626</f>
        <v>0</v>
      </c>
      <c r="N4626" t="str">
        <f>IF(K4626&gt;L4626,"HIGH ZONE BIAS",IF(K4626&lt;L4626,"LOW ZONE BIAS","EQUILIBRIUM"))</f>
        <v>EQUILIBRIUM</v>
      </c>
    </row>
    <row r="4627">
      <c r="A4627">
        <v>22944</v>
      </c>
      <c r="B4627" t="str">
        <v>2023-02-24</v>
      </c>
      <c r="C4627" t="str">
        <v>Afternoon</v>
      </c>
      <c r="D4627">
        <v>14</v>
      </c>
      <c r="E4627" t="str">
        <f>IF(MOD(D4627,2)=0,"EVEN","ODD")</f>
        <v>EVEN</v>
      </c>
      <c r="F4627" t="str">
        <f>IF(D4627&lt;=18,"LOW (1-18)","HIGH (19-36)")</f>
        <v>LOW (1-18)</v>
      </c>
      <c r="G4627">
        <f>INT((D4627-1)/6)+1</f>
        <v>3</v>
      </c>
      <c r="H4627">
        <f>MOD(D4627-1,6)+1</f>
        <v>2</v>
      </c>
      <c r="I4627">
        <f>37-D4627</f>
        <v>23</v>
      </c>
      <c r="J4627">
        <f>ABS(D4627-D4628)</f>
        <v>21</v>
      </c>
      <c r="K4627">
        <f>AVERAGE(D4627:D4631)</f>
        <v>14</v>
      </c>
      <c r="L4627">
        <f>AVERAGE(D4627:D4646)</f>
        <v>14</v>
      </c>
      <c r="M4627">
        <f>K4627-L4627</f>
        <v>0</v>
      </c>
      <c r="N4627" t="str">
        <f>IF(K4627&gt;L4627,"HIGH ZONE BIAS",IF(K4627&lt;L4627,"LOW ZONE BIAS","EQUILIBRIUM"))</f>
        <v>EQUILIBRIUM</v>
      </c>
    </row>
    <row r="4628">
      <c r="A4628">
        <v>22943</v>
      </c>
      <c r="B4628" t="str">
        <v>2023-02-24</v>
      </c>
      <c r="C4628" t="str">
        <v>Midday</v>
      </c>
      <c r="D4628">
        <v>35</v>
      </c>
      <c r="E4628" t="str">
        <f>IF(MOD(D4628,2)=0,"EVEN","ODD")</f>
        <v>ODD</v>
      </c>
      <c r="F4628" t="str">
        <f>IF(D4628&lt;=18,"LOW (1-18)","HIGH (19-36)")</f>
        <v>HIGH (19-36)</v>
      </c>
      <c r="G4628">
        <f>INT((D4628-1)/6)+1</f>
        <v>6</v>
      </c>
      <c r="H4628">
        <f>MOD(D4628-1,6)+1</f>
        <v>5</v>
      </c>
      <c r="I4628">
        <f>37-D4628</f>
        <v>2</v>
      </c>
      <c r="J4628">
        <f>ABS(D4628-D4629)</f>
        <v>28</v>
      </c>
      <c r="K4628">
        <f>AVERAGE(D4628:D4632)</f>
        <v>35</v>
      </c>
      <c r="L4628">
        <f>AVERAGE(D4628:D4647)</f>
        <v>35</v>
      </c>
      <c r="M4628">
        <f>K4628-L4628</f>
        <v>0</v>
      </c>
      <c r="N4628" t="str">
        <f>IF(K4628&gt;L4628,"HIGH ZONE BIAS",IF(K4628&lt;L4628,"LOW ZONE BIAS","EQUILIBRIUM"))</f>
        <v>EQUILIBRIUM</v>
      </c>
    </row>
    <row r="4629">
      <c r="A4629">
        <v>22942</v>
      </c>
      <c r="B4629" t="str">
        <v>2023-02-24</v>
      </c>
      <c r="C4629" t="str">
        <v>Morning</v>
      </c>
      <c r="D4629">
        <v>7</v>
      </c>
      <c r="E4629" t="str">
        <f>IF(MOD(D4629,2)=0,"EVEN","ODD")</f>
        <v>ODD</v>
      </c>
      <c r="F4629" t="str">
        <f>IF(D4629&lt;=18,"LOW (1-18)","HIGH (19-36)")</f>
        <v>LOW (1-18)</v>
      </c>
      <c r="G4629">
        <f>INT((D4629-1)/6)+1</f>
        <v>2</v>
      </c>
      <c r="H4629">
        <f>MOD(D4629-1,6)+1</f>
        <v>1</v>
      </c>
      <c r="I4629">
        <f>37-D4629</f>
        <v>30</v>
      </c>
      <c r="J4629">
        <f>ABS(D4629-D4630)</f>
        <v>18</v>
      </c>
      <c r="K4629">
        <f>AVERAGE(D4629:D4633)</f>
        <v>7</v>
      </c>
      <c r="L4629">
        <f>AVERAGE(D4629:D4648)</f>
        <v>7</v>
      </c>
      <c r="M4629">
        <f>K4629-L4629</f>
        <v>0</v>
      </c>
      <c r="N4629" t="str">
        <f>IF(K4629&gt;L4629,"HIGH ZONE BIAS",IF(K4629&lt;L4629,"LOW ZONE BIAS","EQUILIBRIUM"))</f>
        <v>EQUILIBRIUM</v>
      </c>
    </row>
    <row r="4630">
      <c r="A4630">
        <v>22941</v>
      </c>
      <c r="B4630" t="str">
        <v>2023-02-23</v>
      </c>
      <c r="C4630" t="str">
        <v>Evening</v>
      </c>
      <c r="D4630">
        <v>25</v>
      </c>
      <c r="E4630" t="str">
        <f>IF(MOD(D4630,2)=0,"EVEN","ODD")</f>
        <v>ODD</v>
      </c>
      <c r="F4630" t="str">
        <f>IF(D4630&lt;=18,"LOW (1-18)","HIGH (19-36)")</f>
        <v>HIGH (19-36)</v>
      </c>
      <c r="G4630">
        <f>INT((D4630-1)/6)+1</f>
        <v>5</v>
      </c>
      <c r="H4630">
        <f>MOD(D4630-1,6)+1</f>
        <v>1</v>
      </c>
      <c r="I4630">
        <f>37-D4630</f>
        <v>12</v>
      </c>
      <c r="J4630">
        <f>ABS(D4630-D4631)</f>
        <v>17</v>
      </c>
      <c r="K4630">
        <f>AVERAGE(D4630:D4634)</f>
        <v>25</v>
      </c>
      <c r="L4630">
        <f>AVERAGE(D4630:D4649)</f>
        <v>25</v>
      </c>
      <c r="M4630">
        <f>K4630-L4630</f>
        <v>0</v>
      </c>
      <c r="N4630" t="str">
        <f>IF(K4630&gt;L4630,"HIGH ZONE BIAS",IF(K4630&lt;L4630,"LOW ZONE BIAS","EQUILIBRIUM"))</f>
        <v>EQUILIBRIUM</v>
      </c>
    </row>
    <row r="4631">
      <c r="A4631">
        <v>22940</v>
      </c>
      <c r="B4631" t="str">
        <v>2023-02-23</v>
      </c>
      <c r="C4631" t="str">
        <v>Afternoon</v>
      </c>
      <c r="D4631">
        <v>8</v>
      </c>
      <c r="E4631" t="str">
        <f>IF(MOD(D4631,2)=0,"EVEN","ODD")</f>
        <v>EVEN</v>
      </c>
      <c r="F4631" t="str">
        <f>IF(D4631&lt;=18,"LOW (1-18)","HIGH (19-36)")</f>
        <v>LOW (1-18)</v>
      </c>
      <c r="G4631">
        <f>INT((D4631-1)/6)+1</f>
        <v>2</v>
      </c>
      <c r="H4631">
        <f>MOD(D4631-1,6)+1</f>
        <v>2</v>
      </c>
      <c r="I4631">
        <f>37-D4631</f>
        <v>29</v>
      </c>
      <c r="J4631">
        <f>ABS(D4631-D4632)</f>
        <v>26</v>
      </c>
      <c r="K4631">
        <f>AVERAGE(D4631:D4635)</f>
        <v>8</v>
      </c>
      <c r="L4631">
        <f>AVERAGE(D4631:D4650)</f>
        <v>8</v>
      </c>
      <c r="M4631">
        <f>K4631-L4631</f>
        <v>0</v>
      </c>
      <c r="N4631" t="str">
        <f>IF(K4631&gt;L4631,"HIGH ZONE BIAS",IF(K4631&lt;L4631,"LOW ZONE BIAS","EQUILIBRIUM"))</f>
        <v>EQUILIBRIUM</v>
      </c>
    </row>
    <row r="4632">
      <c r="A4632">
        <v>22939</v>
      </c>
      <c r="B4632" t="str">
        <v>2023-02-23</v>
      </c>
      <c r="C4632" t="str">
        <v>Midday</v>
      </c>
      <c r="D4632">
        <v>34</v>
      </c>
      <c r="E4632" t="str">
        <f>IF(MOD(D4632,2)=0,"EVEN","ODD")</f>
        <v>EVEN</v>
      </c>
      <c r="F4632" t="str">
        <f>IF(D4632&lt;=18,"LOW (1-18)","HIGH (19-36)")</f>
        <v>HIGH (19-36)</v>
      </c>
      <c r="G4632">
        <f>INT((D4632-1)/6)+1</f>
        <v>6</v>
      </c>
      <c r="H4632">
        <f>MOD(D4632-1,6)+1</f>
        <v>4</v>
      </c>
      <c r="I4632">
        <f>37-D4632</f>
        <v>3</v>
      </c>
      <c r="J4632">
        <f>ABS(D4632-D4633)</f>
        <v>5</v>
      </c>
      <c r="K4632">
        <f>AVERAGE(D4632:D4636)</f>
        <v>34</v>
      </c>
      <c r="L4632">
        <f>AVERAGE(D4632:D4651)</f>
        <v>34</v>
      </c>
      <c r="M4632">
        <f>K4632-L4632</f>
        <v>0</v>
      </c>
      <c r="N4632" t="str">
        <f>IF(K4632&gt;L4632,"HIGH ZONE BIAS",IF(K4632&lt;L4632,"LOW ZONE BIAS","EQUILIBRIUM"))</f>
        <v>EQUILIBRIUM</v>
      </c>
    </row>
    <row r="4633">
      <c r="A4633">
        <v>22938</v>
      </c>
      <c r="B4633" t="str">
        <v>2023-02-23</v>
      </c>
      <c r="C4633" t="str">
        <v>Morning</v>
      </c>
      <c r="D4633">
        <v>29</v>
      </c>
      <c r="E4633" t="str">
        <f>IF(MOD(D4633,2)=0,"EVEN","ODD")</f>
        <v>ODD</v>
      </c>
      <c r="F4633" t="str">
        <f>IF(D4633&lt;=18,"LOW (1-18)","HIGH (19-36)")</f>
        <v>HIGH (19-36)</v>
      </c>
      <c r="G4633">
        <f>INT((D4633-1)/6)+1</f>
        <v>5</v>
      </c>
      <c r="H4633">
        <f>MOD(D4633-1,6)+1</f>
        <v>5</v>
      </c>
      <c r="I4633">
        <f>37-D4633</f>
        <v>8</v>
      </c>
      <c r="J4633">
        <f>ABS(D4633-D4634)</f>
        <v>5</v>
      </c>
      <c r="K4633">
        <f>AVERAGE(D4633:D4637)</f>
        <v>29</v>
      </c>
      <c r="L4633">
        <f>AVERAGE(D4633:D4652)</f>
        <v>29</v>
      </c>
      <c r="M4633">
        <f>K4633-L4633</f>
        <v>0</v>
      </c>
      <c r="N4633" t="str">
        <f>IF(K4633&gt;L4633,"HIGH ZONE BIAS",IF(K4633&lt;L4633,"LOW ZONE BIAS","EQUILIBRIUM"))</f>
        <v>EQUILIBRIUM</v>
      </c>
    </row>
    <row r="4634">
      <c r="A4634">
        <v>22937</v>
      </c>
      <c r="B4634" t="str">
        <v>2023-02-22</v>
      </c>
      <c r="C4634" t="str">
        <v>Evening</v>
      </c>
      <c r="D4634">
        <v>34</v>
      </c>
      <c r="E4634" t="str">
        <f>IF(MOD(D4634,2)=0,"EVEN","ODD")</f>
        <v>EVEN</v>
      </c>
      <c r="F4634" t="str">
        <f>IF(D4634&lt;=18,"LOW (1-18)","HIGH (19-36)")</f>
        <v>HIGH (19-36)</v>
      </c>
      <c r="G4634">
        <f>INT((D4634-1)/6)+1</f>
        <v>6</v>
      </c>
      <c r="H4634">
        <f>MOD(D4634-1,6)+1</f>
        <v>4</v>
      </c>
      <c r="I4634">
        <f>37-D4634</f>
        <v>3</v>
      </c>
      <c r="J4634">
        <f>ABS(D4634-D4635)</f>
        <v>19</v>
      </c>
      <c r="K4634">
        <f>AVERAGE(D4634:D4638)</f>
        <v>34</v>
      </c>
      <c r="L4634">
        <f>AVERAGE(D4634:D4653)</f>
        <v>34</v>
      </c>
      <c r="M4634">
        <f>K4634-L4634</f>
        <v>0</v>
      </c>
      <c r="N4634" t="str">
        <f>IF(K4634&gt;L4634,"HIGH ZONE BIAS",IF(K4634&lt;L4634,"LOW ZONE BIAS","EQUILIBRIUM"))</f>
        <v>EQUILIBRIUM</v>
      </c>
    </row>
    <row r="4635">
      <c r="A4635">
        <v>22936</v>
      </c>
      <c r="B4635" t="str">
        <v>2023-02-22</v>
      </c>
      <c r="C4635" t="str">
        <v>Afternoon</v>
      </c>
      <c r="D4635">
        <v>15</v>
      </c>
      <c r="E4635" t="str">
        <f>IF(MOD(D4635,2)=0,"EVEN","ODD")</f>
        <v>ODD</v>
      </c>
      <c r="F4635" t="str">
        <f>IF(D4635&lt;=18,"LOW (1-18)","HIGH (19-36)")</f>
        <v>LOW (1-18)</v>
      </c>
      <c r="G4635">
        <f>INT((D4635-1)/6)+1</f>
        <v>3</v>
      </c>
      <c r="H4635">
        <f>MOD(D4635-1,6)+1</f>
        <v>3</v>
      </c>
      <c r="I4635">
        <f>37-D4635</f>
        <v>22</v>
      </c>
      <c r="J4635">
        <f>ABS(D4635-D4636)</f>
        <v>11</v>
      </c>
      <c r="K4635">
        <f>AVERAGE(D4635:D4639)</f>
        <v>15</v>
      </c>
      <c r="L4635">
        <f>AVERAGE(D4635:D4654)</f>
        <v>15</v>
      </c>
      <c r="M4635">
        <f>K4635-L4635</f>
        <v>0</v>
      </c>
      <c r="N4635" t="str">
        <f>IF(K4635&gt;L4635,"HIGH ZONE BIAS",IF(K4635&lt;L4635,"LOW ZONE BIAS","EQUILIBRIUM"))</f>
        <v>EQUILIBRIUM</v>
      </c>
    </row>
    <row r="4636">
      <c r="A4636">
        <v>22935</v>
      </c>
      <c r="B4636" t="str">
        <v>2023-02-22</v>
      </c>
      <c r="C4636" t="str">
        <v>Midday</v>
      </c>
      <c r="D4636">
        <v>4</v>
      </c>
      <c r="E4636" t="str">
        <f>IF(MOD(D4636,2)=0,"EVEN","ODD")</f>
        <v>EVEN</v>
      </c>
      <c r="F4636" t="str">
        <f>IF(D4636&lt;=18,"LOW (1-18)","HIGH (19-36)")</f>
        <v>LOW (1-18)</v>
      </c>
      <c r="G4636">
        <f>INT((D4636-1)/6)+1</f>
        <v>1</v>
      </c>
      <c r="H4636">
        <f>MOD(D4636-1,6)+1</f>
        <v>4</v>
      </c>
      <c r="I4636">
        <f>37-D4636</f>
        <v>33</v>
      </c>
      <c r="J4636">
        <f>ABS(D4636-D4637)</f>
        <v>24</v>
      </c>
      <c r="K4636">
        <f>AVERAGE(D4636:D4640)</f>
        <v>4</v>
      </c>
      <c r="L4636">
        <f>AVERAGE(D4636:D4655)</f>
        <v>4</v>
      </c>
      <c r="M4636">
        <f>K4636-L4636</f>
        <v>0</v>
      </c>
      <c r="N4636" t="str">
        <f>IF(K4636&gt;L4636,"HIGH ZONE BIAS",IF(K4636&lt;L4636,"LOW ZONE BIAS","EQUILIBRIUM"))</f>
        <v>EQUILIBRIUM</v>
      </c>
    </row>
    <row r="4637">
      <c r="A4637">
        <v>22934</v>
      </c>
      <c r="B4637" t="str">
        <v>2023-02-22</v>
      </c>
      <c r="C4637" t="str">
        <v>Morning</v>
      </c>
      <c r="D4637">
        <v>28</v>
      </c>
      <c r="E4637" t="str">
        <f>IF(MOD(D4637,2)=0,"EVEN","ODD")</f>
        <v>EVEN</v>
      </c>
      <c r="F4637" t="str">
        <f>IF(D4637&lt;=18,"LOW (1-18)","HIGH (19-36)")</f>
        <v>HIGH (19-36)</v>
      </c>
      <c r="G4637">
        <f>INT((D4637-1)/6)+1</f>
        <v>5</v>
      </c>
      <c r="H4637">
        <f>MOD(D4637-1,6)+1</f>
        <v>4</v>
      </c>
      <c r="I4637">
        <f>37-D4637</f>
        <v>9</v>
      </c>
      <c r="J4637">
        <f>ABS(D4637-D4638)</f>
        <v>12</v>
      </c>
      <c r="K4637">
        <f>AVERAGE(D4637:D4641)</f>
        <v>28</v>
      </c>
      <c r="L4637">
        <f>AVERAGE(D4637:D4656)</f>
        <v>28</v>
      </c>
      <c r="M4637">
        <f>K4637-L4637</f>
        <v>0</v>
      </c>
      <c r="N4637" t="str">
        <f>IF(K4637&gt;L4637,"HIGH ZONE BIAS",IF(K4637&lt;L4637,"LOW ZONE BIAS","EQUILIBRIUM"))</f>
        <v>EQUILIBRIUM</v>
      </c>
    </row>
    <row r="4638">
      <c r="A4638">
        <v>22933</v>
      </c>
      <c r="B4638" t="str">
        <v>2023-02-21</v>
      </c>
      <c r="C4638" t="str">
        <v>Evening</v>
      </c>
      <c r="D4638">
        <v>16</v>
      </c>
      <c r="E4638" t="str">
        <f>IF(MOD(D4638,2)=0,"EVEN","ODD")</f>
        <v>EVEN</v>
      </c>
      <c r="F4638" t="str">
        <f>IF(D4638&lt;=18,"LOW (1-18)","HIGH (19-36)")</f>
        <v>LOW (1-18)</v>
      </c>
      <c r="G4638">
        <f>INT((D4638-1)/6)+1</f>
        <v>3</v>
      </c>
      <c r="H4638">
        <f>MOD(D4638-1,6)+1</f>
        <v>4</v>
      </c>
      <c r="I4638">
        <f>37-D4638</f>
        <v>21</v>
      </c>
      <c r="J4638">
        <f>ABS(D4638-D4639)</f>
        <v>10</v>
      </c>
      <c r="K4638">
        <f>AVERAGE(D4638:D4642)</f>
        <v>16</v>
      </c>
      <c r="L4638">
        <f>AVERAGE(D4638:D4657)</f>
        <v>16</v>
      </c>
      <c r="M4638">
        <f>K4638-L4638</f>
        <v>0</v>
      </c>
      <c r="N4638" t="str">
        <f>IF(K4638&gt;L4638,"HIGH ZONE BIAS",IF(K4638&lt;L4638,"LOW ZONE BIAS","EQUILIBRIUM"))</f>
        <v>EQUILIBRIUM</v>
      </c>
    </row>
    <row r="4639">
      <c r="A4639">
        <v>22932</v>
      </c>
      <c r="B4639" t="str">
        <v>2023-02-21</v>
      </c>
      <c r="C4639" t="str">
        <v>Afternoon</v>
      </c>
      <c r="D4639">
        <v>6</v>
      </c>
      <c r="E4639" t="str">
        <f>IF(MOD(D4639,2)=0,"EVEN","ODD")</f>
        <v>EVEN</v>
      </c>
      <c r="F4639" t="str">
        <f>IF(D4639&lt;=18,"LOW (1-18)","HIGH (19-36)")</f>
        <v>LOW (1-18)</v>
      </c>
      <c r="G4639">
        <f>INT((D4639-1)/6)+1</f>
        <v>1</v>
      </c>
      <c r="H4639">
        <f>MOD(D4639-1,6)+1</f>
        <v>6</v>
      </c>
      <c r="I4639">
        <f>37-D4639</f>
        <v>31</v>
      </c>
      <c r="J4639">
        <f>ABS(D4639-D4640)</f>
        <v>24</v>
      </c>
      <c r="K4639">
        <f>AVERAGE(D4639:D4643)</f>
        <v>6</v>
      </c>
      <c r="L4639">
        <f>AVERAGE(D4639:D4658)</f>
        <v>6</v>
      </c>
      <c r="M4639">
        <f>K4639-L4639</f>
        <v>0</v>
      </c>
      <c r="N4639" t="str">
        <f>IF(K4639&gt;L4639,"HIGH ZONE BIAS",IF(K4639&lt;L4639,"LOW ZONE BIAS","EQUILIBRIUM"))</f>
        <v>EQUILIBRIUM</v>
      </c>
    </row>
    <row r="4640">
      <c r="A4640">
        <v>22931</v>
      </c>
      <c r="B4640" t="str">
        <v>2023-02-21</v>
      </c>
      <c r="C4640" t="str">
        <v>Midday</v>
      </c>
      <c r="D4640">
        <v>30</v>
      </c>
      <c r="E4640" t="str">
        <f>IF(MOD(D4640,2)=0,"EVEN","ODD")</f>
        <v>EVEN</v>
      </c>
      <c r="F4640" t="str">
        <f>IF(D4640&lt;=18,"LOW (1-18)","HIGH (19-36)")</f>
        <v>HIGH (19-36)</v>
      </c>
      <c r="G4640">
        <f>INT((D4640-1)/6)+1</f>
        <v>5</v>
      </c>
      <c r="H4640">
        <f>MOD(D4640-1,6)+1</f>
        <v>6</v>
      </c>
      <c r="I4640">
        <f>37-D4640</f>
        <v>7</v>
      </c>
      <c r="J4640">
        <f>ABS(D4640-D4641)</f>
        <v>1</v>
      </c>
      <c r="K4640">
        <f>AVERAGE(D4640:D4644)</f>
        <v>30</v>
      </c>
      <c r="L4640">
        <f>AVERAGE(D4640:D4659)</f>
        <v>30</v>
      </c>
      <c r="M4640">
        <f>K4640-L4640</f>
        <v>0</v>
      </c>
      <c r="N4640" t="str">
        <f>IF(K4640&gt;L4640,"HIGH ZONE BIAS",IF(K4640&lt;L4640,"LOW ZONE BIAS","EQUILIBRIUM"))</f>
        <v>EQUILIBRIUM</v>
      </c>
    </row>
    <row r="4641">
      <c r="A4641">
        <v>22930</v>
      </c>
      <c r="B4641" t="str">
        <v>2023-02-21</v>
      </c>
      <c r="C4641" t="str">
        <v>Morning</v>
      </c>
      <c r="D4641">
        <v>29</v>
      </c>
      <c r="E4641" t="str">
        <f>IF(MOD(D4641,2)=0,"EVEN","ODD")</f>
        <v>ODD</v>
      </c>
      <c r="F4641" t="str">
        <f>IF(D4641&lt;=18,"LOW (1-18)","HIGH (19-36)")</f>
        <v>HIGH (19-36)</v>
      </c>
      <c r="G4641">
        <f>INT((D4641-1)/6)+1</f>
        <v>5</v>
      </c>
      <c r="H4641">
        <f>MOD(D4641-1,6)+1</f>
        <v>5</v>
      </c>
      <c r="I4641">
        <f>37-D4641</f>
        <v>8</v>
      </c>
      <c r="J4641">
        <f>ABS(D4641-D4642)</f>
        <v>18</v>
      </c>
      <c r="K4641">
        <f>AVERAGE(D4641:D4645)</f>
        <v>29</v>
      </c>
      <c r="L4641">
        <f>AVERAGE(D4641:D4660)</f>
        <v>29</v>
      </c>
      <c r="M4641">
        <f>K4641-L4641</f>
        <v>0</v>
      </c>
      <c r="N4641" t="str">
        <f>IF(K4641&gt;L4641,"HIGH ZONE BIAS",IF(K4641&lt;L4641,"LOW ZONE BIAS","EQUILIBRIUM"))</f>
        <v>EQUILIBRIUM</v>
      </c>
    </row>
    <row r="4642">
      <c r="A4642">
        <v>22929</v>
      </c>
      <c r="B4642" t="str">
        <v>2023-02-20</v>
      </c>
      <c r="C4642" t="str">
        <v>Evening</v>
      </c>
      <c r="D4642">
        <v>11</v>
      </c>
      <c r="E4642" t="str">
        <f>IF(MOD(D4642,2)=0,"EVEN","ODD")</f>
        <v>ODD</v>
      </c>
      <c r="F4642" t="str">
        <f>IF(D4642&lt;=18,"LOW (1-18)","HIGH (19-36)")</f>
        <v>LOW (1-18)</v>
      </c>
      <c r="G4642">
        <f>INT((D4642-1)/6)+1</f>
        <v>2</v>
      </c>
      <c r="H4642">
        <f>MOD(D4642-1,6)+1</f>
        <v>5</v>
      </c>
      <c r="I4642">
        <f>37-D4642</f>
        <v>26</v>
      </c>
      <c r="J4642">
        <f>ABS(D4642-D4643)</f>
        <v>2</v>
      </c>
      <c r="K4642">
        <f>AVERAGE(D4642:D4646)</f>
        <v>11</v>
      </c>
      <c r="L4642">
        <f>AVERAGE(D4642:D4661)</f>
        <v>11</v>
      </c>
      <c r="M4642">
        <f>K4642-L4642</f>
        <v>0</v>
      </c>
      <c r="N4642" t="str">
        <f>IF(K4642&gt;L4642,"HIGH ZONE BIAS",IF(K4642&lt;L4642,"LOW ZONE BIAS","EQUILIBRIUM"))</f>
        <v>EQUILIBRIUM</v>
      </c>
    </row>
    <row r="4643">
      <c r="A4643">
        <v>22928</v>
      </c>
      <c r="B4643" t="str">
        <v>2023-02-20</v>
      </c>
      <c r="C4643" t="str">
        <v>Afternoon</v>
      </c>
      <c r="D4643">
        <v>13</v>
      </c>
      <c r="E4643" t="str">
        <f>IF(MOD(D4643,2)=0,"EVEN","ODD")</f>
        <v>ODD</v>
      </c>
      <c r="F4643" t="str">
        <f>IF(D4643&lt;=18,"LOW (1-18)","HIGH (19-36)")</f>
        <v>LOW (1-18)</v>
      </c>
      <c r="G4643">
        <f>INT((D4643-1)/6)+1</f>
        <v>3</v>
      </c>
      <c r="H4643">
        <f>MOD(D4643-1,6)+1</f>
        <v>1</v>
      </c>
      <c r="I4643">
        <f>37-D4643</f>
        <v>24</v>
      </c>
      <c r="J4643">
        <f>ABS(D4643-D4644)</f>
        <v>5</v>
      </c>
      <c r="K4643">
        <f>AVERAGE(D4643:D4647)</f>
        <v>13</v>
      </c>
      <c r="L4643">
        <f>AVERAGE(D4643:D4662)</f>
        <v>13</v>
      </c>
      <c r="M4643">
        <f>K4643-L4643</f>
        <v>0</v>
      </c>
      <c r="N4643" t="str">
        <f>IF(K4643&gt;L4643,"HIGH ZONE BIAS",IF(K4643&lt;L4643,"LOW ZONE BIAS","EQUILIBRIUM"))</f>
        <v>EQUILIBRIUM</v>
      </c>
    </row>
    <row r="4644">
      <c r="A4644">
        <v>22927</v>
      </c>
      <c r="B4644" t="str">
        <v>2023-02-20</v>
      </c>
      <c r="C4644" t="str">
        <v>Midday</v>
      </c>
      <c r="D4644">
        <v>18</v>
      </c>
      <c r="E4644" t="str">
        <f>IF(MOD(D4644,2)=0,"EVEN","ODD")</f>
        <v>EVEN</v>
      </c>
      <c r="F4644" t="str">
        <f>IF(D4644&lt;=18,"LOW (1-18)","HIGH (19-36)")</f>
        <v>LOW (1-18)</v>
      </c>
      <c r="G4644">
        <f>INT((D4644-1)/6)+1</f>
        <v>3</v>
      </c>
      <c r="H4644">
        <f>MOD(D4644-1,6)+1</f>
        <v>6</v>
      </c>
      <c r="I4644">
        <f>37-D4644</f>
        <v>19</v>
      </c>
      <c r="J4644">
        <f>ABS(D4644-D4645)</f>
        <v>7</v>
      </c>
      <c r="K4644">
        <f>AVERAGE(D4644:D4648)</f>
        <v>18</v>
      </c>
      <c r="L4644">
        <f>AVERAGE(D4644:D4663)</f>
        <v>18</v>
      </c>
      <c r="M4644">
        <f>K4644-L4644</f>
        <v>0</v>
      </c>
      <c r="N4644" t="str">
        <f>IF(K4644&gt;L4644,"HIGH ZONE BIAS",IF(K4644&lt;L4644,"LOW ZONE BIAS","EQUILIBRIUM"))</f>
        <v>EQUILIBRIUM</v>
      </c>
    </row>
    <row r="4645">
      <c r="A4645">
        <v>22926</v>
      </c>
      <c r="B4645" t="str">
        <v>2023-02-20</v>
      </c>
      <c r="C4645" t="str">
        <v>Morning</v>
      </c>
      <c r="D4645">
        <v>11</v>
      </c>
      <c r="E4645" t="str">
        <f>IF(MOD(D4645,2)=0,"EVEN","ODD")</f>
        <v>ODD</v>
      </c>
      <c r="F4645" t="str">
        <f>IF(D4645&lt;=18,"LOW (1-18)","HIGH (19-36)")</f>
        <v>LOW (1-18)</v>
      </c>
      <c r="G4645">
        <f>INT((D4645-1)/6)+1</f>
        <v>2</v>
      </c>
      <c r="H4645">
        <f>MOD(D4645-1,6)+1</f>
        <v>5</v>
      </c>
      <c r="I4645">
        <f>37-D4645</f>
        <v>26</v>
      </c>
      <c r="J4645">
        <f>ABS(D4645-D4646)</f>
        <v>14</v>
      </c>
      <c r="K4645">
        <f>AVERAGE(D4645:D4649)</f>
        <v>11</v>
      </c>
      <c r="L4645">
        <f>AVERAGE(D4645:D4664)</f>
        <v>11</v>
      </c>
      <c r="M4645">
        <f>K4645-L4645</f>
        <v>0</v>
      </c>
      <c r="N4645" t="str">
        <f>IF(K4645&gt;L4645,"HIGH ZONE BIAS",IF(K4645&lt;L4645,"LOW ZONE BIAS","EQUILIBRIUM"))</f>
        <v>EQUILIBRIUM</v>
      </c>
    </row>
    <row r="4646">
      <c r="A4646">
        <v>22925</v>
      </c>
      <c r="B4646" t="str">
        <v>2023-02-18</v>
      </c>
      <c r="C4646" t="str">
        <v>Evening</v>
      </c>
      <c r="D4646">
        <v>25</v>
      </c>
      <c r="E4646" t="str">
        <f>IF(MOD(D4646,2)=0,"EVEN","ODD")</f>
        <v>ODD</v>
      </c>
      <c r="F4646" t="str">
        <f>IF(D4646&lt;=18,"LOW (1-18)","HIGH (19-36)")</f>
        <v>HIGH (19-36)</v>
      </c>
      <c r="G4646">
        <f>INT((D4646-1)/6)+1</f>
        <v>5</v>
      </c>
      <c r="H4646">
        <f>MOD(D4646-1,6)+1</f>
        <v>1</v>
      </c>
      <c r="I4646">
        <f>37-D4646</f>
        <v>12</v>
      </c>
      <c r="J4646">
        <f>ABS(D4646-D4647)</f>
        <v>10</v>
      </c>
      <c r="K4646">
        <f>AVERAGE(D4646:D4650)</f>
        <v>25</v>
      </c>
      <c r="L4646">
        <f>AVERAGE(D4646:D4665)</f>
        <v>25</v>
      </c>
      <c r="M4646">
        <f>K4646-L4646</f>
        <v>0</v>
      </c>
      <c r="N4646" t="str">
        <f>IF(K4646&gt;L4646,"HIGH ZONE BIAS",IF(K4646&lt;L4646,"LOW ZONE BIAS","EQUILIBRIUM"))</f>
        <v>EQUILIBRIUM</v>
      </c>
    </row>
    <row r="4647">
      <c r="A4647">
        <v>22924</v>
      </c>
      <c r="B4647" t="str">
        <v>2023-02-18</v>
      </c>
      <c r="C4647" t="str">
        <v>Afternoon</v>
      </c>
      <c r="D4647">
        <v>35</v>
      </c>
      <c r="E4647" t="str">
        <f>IF(MOD(D4647,2)=0,"EVEN","ODD")</f>
        <v>ODD</v>
      </c>
      <c r="F4647" t="str">
        <f>IF(D4647&lt;=18,"LOW (1-18)","HIGH (19-36)")</f>
        <v>HIGH (19-36)</v>
      </c>
      <c r="G4647">
        <f>INT((D4647-1)/6)+1</f>
        <v>6</v>
      </c>
      <c r="H4647">
        <f>MOD(D4647-1,6)+1</f>
        <v>5</v>
      </c>
      <c r="I4647">
        <f>37-D4647</f>
        <v>2</v>
      </c>
      <c r="J4647">
        <f>ABS(D4647-D4648)</f>
        <v>19</v>
      </c>
      <c r="K4647">
        <f>AVERAGE(D4647:D4651)</f>
        <v>35</v>
      </c>
      <c r="L4647">
        <f>AVERAGE(D4647:D4666)</f>
        <v>35</v>
      </c>
      <c r="M4647">
        <f>K4647-L4647</f>
        <v>0</v>
      </c>
      <c r="N4647" t="str">
        <f>IF(K4647&gt;L4647,"HIGH ZONE BIAS",IF(K4647&lt;L4647,"LOW ZONE BIAS","EQUILIBRIUM"))</f>
        <v>EQUILIBRIUM</v>
      </c>
    </row>
    <row r="4648">
      <c r="A4648">
        <v>22923</v>
      </c>
      <c r="B4648" t="str">
        <v>2023-02-18</v>
      </c>
      <c r="C4648" t="str">
        <v>Midday</v>
      </c>
      <c r="D4648">
        <v>16</v>
      </c>
      <c r="E4648" t="str">
        <f>IF(MOD(D4648,2)=0,"EVEN","ODD")</f>
        <v>EVEN</v>
      </c>
      <c r="F4648" t="str">
        <f>IF(D4648&lt;=18,"LOW (1-18)","HIGH (19-36)")</f>
        <v>LOW (1-18)</v>
      </c>
      <c r="G4648">
        <f>INT((D4648-1)/6)+1</f>
        <v>3</v>
      </c>
      <c r="H4648">
        <f>MOD(D4648-1,6)+1</f>
        <v>4</v>
      </c>
      <c r="I4648">
        <f>37-D4648</f>
        <v>21</v>
      </c>
      <c r="J4648">
        <f>ABS(D4648-D4649)</f>
        <v>3</v>
      </c>
      <c r="K4648">
        <f>AVERAGE(D4648:D4652)</f>
        <v>16</v>
      </c>
      <c r="L4648">
        <f>AVERAGE(D4648:D4667)</f>
        <v>16</v>
      </c>
      <c r="M4648">
        <f>K4648-L4648</f>
        <v>0</v>
      </c>
      <c r="N4648" t="str">
        <f>IF(K4648&gt;L4648,"HIGH ZONE BIAS",IF(K4648&lt;L4648,"LOW ZONE BIAS","EQUILIBRIUM"))</f>
        <v>EQUILIBRIUM</v>
      </c>
    </row>
    <row r="4649">
      <c r="A4649">
        <v>22922</v>
      </c>
      <c r="B4649" t="str">
        <v>2023-02-18</v>
      </c>
      <c r="C4649" t="str">
        <v>Morning</v>
      </c>
      <c r="D4649">
        <v>19</v>
      </c>
      <c r="E4649" t="str">
        <f>IF(MOD(D4649,2)=0,"EVEN","ODD")</f>
        <v>ODD</v>
      </c>
      <c r="F4649" t="str">
        <f>IF(D4649&lt;=18,"LOW (1-18)","HIGH (19-36)")</f>
        <v>HIGH (19-36)</v>
      </c>
      <c r="G4649">
        <f>INT((D4649-1)/6)+1</f>
        <v>4</v>
      </c>
      <c r="H4649">
        <f>MOD(D4649-1,6)+1</f>
        <v>1</v>
      </c>
      <c r="I4649">
        <f>37-D4649</f>
        <v>18</v>
      </c>
      <c r="J4649">
        <f>ABS(D4649-D4650)</f>
        <v>9</v>
      </c>
      <c r="K4649">
        <f>AVERAGE(D4649:D4653)</f>
        <v>19</v>
      </c>
      <c r="L4649">
        <f>AVERAGE(D4649:D4668)</f>
        <v>19</v>
      </c>
      <c r="M4649">
        <f>K4649-L4649</f>
        <v>0</v>
      </c>
      <c r="N4649" t="str">
        <f>IF(K4649&gt;L4649,"HIGH ZONE BIAS",IF(K4649&lt;L4649,"LOW ZONE BIAS","EQUILIBRIUM"))</f>
        <v>EQUILIBRIUM</v>
      </c>
    </row>
    <row r="4650">
      <c r="A4650">
        <v>22921</v>
      </c>
      <c r="B4650" t="str">
        <v>2023-02-17</v>
      </c>
      <c r="C4650" t="str">
        <v>Evening</v>
      </c>
      <c r="D4650">
        <v>28</v>
      </c>
      <c r="E4650" t="str">
        <f>IF(MOD(D4650,2)=0,"EVEN","ODD")</f>
        <v>EVEN</v>
      </c>
      <c r="F4650" t="str">
        <f>IF(D4650&lt;=18,"LOW (1-18)","HIGH (19-36)")</f>
        <v>HIGH (19-36)</v>
      </c>
      <c r="G4650">
        <f>INT((D4650-1)/6)+1</f>
        <v>5</v>
      </c>
      <c r="H4650">
        <f>MOD(D4650-1,6)+1</f>
        <v>4</v>
      </c>
      <c r="I4650">
        <f>37-D4650</f>
        <v>9</v>
      </c>
      <c r="J4650">
        <f>ABS(D4650-D4651)</f>
        <v>2</v>
      </c>
      <c r="K4650">
        <f>AVERAGE(D4650:D4654)</f>
        <v>28</v>
      </c>
      <c r="L4650">
        <f>AVERAGE(D4650:D4669)</f>
        <v>28</v>
      </c>
      <c r="M4650">
        <f>K4650-L4650</f>
        <v>0</v>
      </c>
      <c r="N4650" t="str">
        <f>IF(K4650&gt;L4650,"HIGH ZONE BIAS",IF(K4650&lt;L4650,"LOW ZONE BIAS","EQUILIBRIUM"))</f>
        <v>EQUILIBRIUM</v>
      </c>
    </row>
    <row r="4651">
      <c r="A4651">
        <v>22920</v>
      </c>
      <c r="B4651" t="str">
        <v>2023-02-17</v>
      </c>
      <c r="C4651" t="str">
        <v>Afternoon</v>
      </c>
      <c r="D4651">
        <v>30</v>
      </c>
      <c r="E4651" t="str">
        <f>IF(MOD(D4651,2)=0,"EVEN","ODD")</f>
        <v>EVEN</v>
      </c>
      <c r="F4651" t="str">
        <f>IF(D4651&lt;=18,"LOW (1-18)","HIGH (19-36)")</f>
        <v>HIGH (19-36)</v>
      </c>
      <c r="G4651">
        <f>INT((D4651-1)/6)+1</f>
        <v>5</v>
      </c>
      <c r="H4651">
        <f>MOD(D4651-1,6)+1</f>
        <v>6</v>
      </c>
      <c r="I4651">
        <f>37-D4651</f>
        <v>7</v>
      </c>
      <c r="J4651">
        <f>ABS(D4651-D4652)</f>
        <v>6</v>
      </c>
      <c r="K4651">
        <f>AVERAGE(D4651:D4655)</f>
        <v>30</v>
      </c>
      <c r="L4651">
        <f>AVERAGE(D4651:D4670)</f>
        <v>30</v>
      </c>
      <c r="M4651">
        <f>K4651-L4651</f>
        <v>0</v>
      </c>
      <c r="N4651" t="str">
        <f>IF(K4651&gt;L4651,"HIGH ZONE BIAS",IF(K4651&lt;L4651,"LOW ZONE BIAS","EQUILIBRIUM"))</f>
        <v>EQUILIBRIUM</v>
      </c>
    </row>
    <row r="4652">
      <c r="A4652">
        <v>22919</v>
      </c>
      <c r="B4652" t="str">
        <v>2023-02-17</v>
      </c>
      <c r="C4652" t="str">
        <v>Midday</v>
      </c>
      <c r="D4652">
        <v>36</v>
      </c>
      <c r="E4652" t="str">
        <f>IF(MOD(D4652,2)=0,"EVEN","ODD")</f>
        <v>EVEN</v>
      </c>
      <c r="F4652" t="str">
        <f>IF(D4652&lt;=18,"LOW (1-18)","HIGH (19-36)")</f>
        <v>HIGH (19-36)</v>
      </c>
      <c r="G4652">
        <f>INT((D4652-1)/6)+1</f>
        <v>6</v>
      </c>
      <c r="H4652">
        <f>MOD(D4652-1,6)+1</f>
        <v>6</v>
      </c>
      <c r="I4652">
        <f>37-D4652</f>
        <v>1</v>
      </c>
      <c r="J4652">
        <f>ABS(D4652-D4653)</f>
        <v>14</v>
      </c>
      <c r="K4652">
        <f>AVERAGE(D4652:D4656)</f>
        <v>36</v>
      </c>
      <c r="L4652">
        <f>AVERAGE(D4652:D4671)</f>
        <v>36</v>
      </c>
      <c r="M4652">
        <f>K4652-L4652</f>
        <v>0</v>
      </c>
      <c r="N4652" t="str">
        <f>IF(K4652&gt;L4652,"HIGH ZONE BIAS",IF(K4652&lt;L4652,"LOW ZONE BIAS","EQUILIBRIUM"))</f>
        <v>EQUILIBRIUM</v>
      </c>
    </row>
    <row r="4653">
      <c r="A4653">
        <v>22918</v>
      </c>
      <c r="B4653" t="str">
        <v>2023-02-17</v>
      </c>
      <c r="C4653" t="str">
        <v>Morning</v>
      </c>
      <c r="D4653">
        <v>22</v>
      </c>
      <c r="E4653" t="str">
        <f>IF(MOD(D4653,2)=0,"EVEN","ODD")</f>
        <v>EVEN</v>
      </c>
      <c r="F4653" t="str">
        <f>IF(D4653&lt;=18,"LOW (1-18)","HIGH (19-36)")</f>
        <v>HIGH (19-36)</v>
      </c>
      <c r="G4653">
        <f>INT((D4653-1)/6)+1</f>
        <v>4</v>
      </c>
      <c r="H4653">
        <f>MOD(D4653-1,6)+1</f>
        <v>4</v>
      </c>
      <c r="I4653">
        <f>37-D4653</f>
        <v>15</v>
      </c>
      <c r="J4653">
        <f>ABS(D4653-D4654)</f>
        <v>19</v>
      </c>
      <c r="K4653">
        <f>AVERAGE(D4653:D4657)</f>
        <v>22</v>
      </c>
      <c r="L4653">
        <f>AVERAGE(D4653:D4672)</f>
        <v>22</v>
      </c>
      <c r="M4653">
        <f>K4653-L4653</f>
        <v>0</v>
      </c>
      <c r="N4653" t="str">
        <f>IF(K4653&gt;L4653,"HIGH ZONE BIAS",IF(K4653&lt;L4653,"LOW ZONE BIAS","EQUILIBRIUM"))</f>
        <v>EQUILIBRIUM</v>
      </c>
    </row>
    <row r="4654">
      <c r="A4654">
        <v>22917</v>
      </c>
      <c r="B4654" t="str">
        <v>2023-02-16</v>
      </c>
      <c r="C4654" t="str">
        <v>Evening</v>
      </c>
      <c r="D4654">
        <v>3</v>
      </c>
      <c r="E4654" t="str">
        <f>IF(MOD(D4654,2)=0,"EVEN","ODD")</f>
        <v>ODD</v>
      </c>
      <c r="F4654" t="str">
        <f>IF(D4654&lt;=18,"LOW (1-18)","HIGH (19-36)")</f>
        <v>LOW (1-18)</v>
      </c>
      <c r="G4654">
        <f>INT((D4654-1)/6)+1</f>
        <v>1</v>
      </c>
      <c r="H4654">
        <f>MOD(D4654-1,6)+1</f>
        <v>3</v>
      </c>
      <c r="I4654">
        <f>37-D4654</f>
        <v>34</v>
      </c>
      <c r="J4654">
        <f>ABS(D4654-D4655)</f>
        <v>11</v>
      </c>
      <c r="K4654">
        <f>AVERAGE(D4654:D4658)</f>
        <v>3</v>
      </c>
      <c r="L4654">
        <f>AVERAGE(D4654:D4673)</f>
        <v>3</v>
      </c>
      <c r="M4654">
        <f>K4654-L4654</f>
        <v>0</v>
      </c>
      <c r="N4654" t="str">
        <f>IF(K4654&gt;L4654,"HIGH ZONE BIAS",IF(K4654&lt;L4654,"LOW ZONE BIAS","EQUILIBRIUM"))</f>
        <v>EQUILIBRIUM</v>
      </c>
    </row>
    <row r="4655">
      <c r="A4655">
        <v>22916</v>
      </c>
      <c r="B4655" t="str">
        <v>2023-02-16</v>
      </c>
      <c r="C4655" t="str">
        <v>Afternoon</v>
      </c>
      <c r="D4655">
        <v>14</v>
      </c>
      <c r="E4655" t="str">
        <f>IF(MOD(D4655,2)=0,"EVEN","ODD")</f>
        <v>EVEN</v>
      </c>
      <c r="F4655" t="str">
        <f>IF(D4655&lt;=18,"LOW (1-18)","HIGH (19-36)")</f>
        <v>LOW (1-18)</v>
      </c>
      <c r="G4655">
        <f>INT((D4655-1)/6)+1</f>
        <v>3</v>
      </c>
      <c r="H4655">
        <f>MOD(D4655-1,6)+1</f>
        <v>2</v>
      </c>
      <c r="I4655">
        <f>37-D4655</f>
        <v>23</v>
      </c>
      <c r="J4655">
        <f>ABS(D4655-D4656)</f>
        <v>12</v>
      </c>
      <c r="K4655">
        <f>AVERAGE(D4655:D4659)</f>
        <v>14</v>
      </c>
      <c r="L4655">
        <f>AVERAGE(D4655:D4674)</f>
        <v>14</v>
      </c>
      <c r="M4655">
        <f>K4655-L4655</f>
        <v>0</v>
      </c>
      <c r="N4655" t="str">
        <f>IF(K4655&gt;L4655,"HIGH ZONE BIAS",IF(K4655&lt;L4655,"LOW ZONE BIAS","EQUILIBRIUM"))</f>
        <v>EQUILIBRIUM</v>
      </c>
    </row>
    <row r="4656">
      <c r="A4656">
        <v>22915</v>
      </c>
      <c r="B4656" t="str">
        <v>2023-02-16</v>
      </c>
      <c r="C4656" t="str">
        <v>Midday</v>
      </c>
      <c r="D4656">
        <v>2</v>
      </c>
      <c r="E4656" t="str">
        <f>IF(MOD(D4656,2)=0,"EVEN","ODD")</f>
        <v>EVEN</v>
      </c>
      <c r="F4656" t="str">
        <f>IF(D4656&lt;=18,"LOW (1-18)","HIGH (19-36)")</f>
        <v>LOW (1-18)</v>
      </c>
      <c r="G4656">
        <f>INT((D4656-1)/6)+1</f>
        <v>1</v>
      </c>
      <c r="H4656">
        <f>MOD(D4656-1,6)+1</f>
        <v>2</v>
      </c>
      <c r="I4656">
        <f>37-D4656</f>
        <v>35</v>
      </c>
      <c r="J4656">
        <f>ABS(D4656-D4657)</f>
        <v>3</v>
      </c>
      <c r="K4656">
        <f>AVERAGE(D4656:D4660)</f>
        <v>2</v>
      </c>
      <c r="L4656">
        <f>AVERAGE(D4656:D4675)</f>
        <v>2</v>
      </c>
      <c r="M4656">
        <f>K4656-L4656</f>
        <v>0</v>
      </c>
      <c r="N4656" t="str">
        <f>IF(K4656&gt;L4656,"HIGH ZONE BIAS",IF(K4656&lt;L4656,"LOW ZONE BIAS","EQUILIBRIUM"))</f>
        <v>EQUILIBRIUM</v>
      </c>
    </row>
    <row r="4657">
      <c r="A4657">
        <v>22914</v>
      </c>
      <c r="B4657" t="str">
        <v>2023-02-16</v>
      </c>
      <c r="C4657" t="str">
        <v>Morning</v>
      </c>
      <c r="D4657">
        <v>5</v>
      </c>
      <c r="E4657" t="str">
        <f>IF(MOD(D4657,2)=0,"EVEN","ODD")</f>
        <v>ODD</v>
      </c>
      <c r="F4657" t="str">
        <f>IF(D4657&lt;=18,"LOW (1-18)","HIGH (19-36)")</f>
        <v>LOW (1-18)</v>
      </c>
      <c r="G4657">
        <f>INT((D4657-1)/6)+1</f>
        <v>1</v>
      </c>
      <c r="H4657">
        <f>MOD(D4657-1,6)+1</f>
        <v>5</v>
      </c>
      <c r="I4657">
        <f>37-D4657</f>
        <v>32</v>
      </c>
      <c r="J4657">
        <f>ABS(D4657-D4658)</f>
        <v>17</v>
      </c>
      <c r="K4657">
        <f>AVERAGE(D4657:D4661)</f>
        <v>5</v>
      </c>
      <c r="L4657">
        <f>AVERAGE(D4657:D4676)</f>
        <v>5</v>
      </c>
      <c r="M4657">
        <f>K4657-L4657</f>
        <v>0</v>
      </c>
      <c r="N4657" t="str">
        <f>IF(K4657&gt;L4657,"HIGH ZONE BIAS",IF(K4657&lt;L4657,"LOW ZONE BIAS","EQUILIBRIUM"))</f>
        <v>EQUILIBRIUM</v>
      </c>
    </row>
    <row r="4658">
      <c r="A4658">
        <v>22913</v>
      </c>
      <c r="B4658" t="str">
        <v>2023-02-15</v>
      </c>
      <c r="C4658" t="str">
        <v>Evening</v>
      </c>
      <c r="D4658">
        <v>22</v>
      </c>
      <c r="E4658" t="str">
        <f>IF(MOD(D4658,2)=0,"EVEN","ODD")</f>
        <v>EVEN</v>
      </c>
      <c r="F4658" t="str">
        <f>IF(D4658&lt;=18,"LOW (1-18)","HIGH (19-36)")</f>
        <v>HIGH (19-36)</v>
      </c>
      <c r="G4658">
        <f>INT((D4658-1)/6)+1</f>
        <v>4</v>
      </c>
      <c r="H4658">
        <f>MOD(D4658-1,6)+1</f>
        <v>4</v>
      </c>
      <c r="I4658">
        <f>37-D4658</f>
        <v>15</v>
      </c>
      <c r="J4658">
        <f>ABS(D4658-D4659)</f>
        <v>13</v>
      </c>
      <c r="K4658">
        <f>AVERAGE(D4658:D4662)</f>
        <v>22</v>
      </c>
      <c r="L4658">
        <f>AVERAGE(D4658:D4677)</f>
        <v>22</v>
      </c>
      <c r="M4658">
        <f>K4658-L4658</f>
        <v>0</v>
      </c>
      <c r="N4658" t="str">
        <f>IF(K4658&gt;L4658,"HIGH ZONE BIAS",IF(K4658&lt;L4658,"LOW ZONE BIAS","EQUILIBRIUM"))</f>
        <v>EQUILIBRIUM</v>
      </c>
    </row>
    <row r="4659">
      <c r="A4659">
        <v>22912</v>
      </c>
      <c r="B4659" t="str">
        <v>2023-02-15</v>
      </c>
      <c r="C4659" t="str">
        <v>Afternoon</v>
      </c>
      <c r="D4659">
        <v>35</v>
      </c>
      <c r="E4659" t="str">
        <f>IF(MOD(D4659,2)=0,"EVEN","ODD")</f>
        <v>ODD</v>
      </c>
      <c r="F4659" t="str">
        <f>IF(D4659&lt;=18,"LOW (1-18)","HIGH (19-36)")</f>
        <v>HIGH (19-36)</v>
      </c>
      <c r="G4659">
        <f>INT((D4659-1)/6)+1</f>
        <v>6</v>
      </c>
      <c r="H4659">
        <f>MOD(D4659-1,6)+1</f>
        <v>5</v>
      </c>
      <c r="I4659">
        <f>37-D4659</f>
        <v>2</v>
      </c>
      <c r="J4659">
        <f>ABS(D4659-D4660)</f>
        <v>11</v>
      </c>
      <c r="K4659">
        <f>AVERAGE(D4659:D4663)</f>
        <v>35</v>
      </c>
      <c r="L4659">
        <f>AVERAGE(D4659:D4678)</f>
        <v>35</v>
      </c>
      <c r="M4659">
        <f>K4659-L4659</f>
        <v>0</v>
      </c>
      <c r="N4659" t="str">
        <f>IF(K4659&gt;L4659,"HIGH ZONE BIAS",IF(K4659&lt;L4659,"LOW ZONE BIAS","EQUILIBRIUM"))</f>
        <v>EQUILIBRIUM</v>
      </c>
    </row>
    <row r="4660">
      <c r="A4660">
        <v>22911</v>
      </c>
      <c r="B4660" t="str">
        <v>2023-02-15</v>
      </c>
      <c r="C4660" t="str">
        <v>Midday</v>
      </c>
      <c r="D4660">
        <v>24</v>
      </c>
      <c r="E4660" t="str">
        <f>IF(MOD(D4660,2)=0,"EVEN","ODD")</f>
        <v>EVEN</v>
      </c>
      <c r="F4660" t="str">
        <f>IF(D4660&lt;=18,"LOW (1-18)","HIGH (19-36)")</f>
        <v>HIGH (19-36)</v>
      </c>
      <c r="G4660">
        <f>INT((D4660-1)/6)+1</f>
        <v>4</v>
      </c>
      <c r="H4660">
        <f>MOD(D4660-1,6)+1</f>
        <v>6</v>
      </c>
      <c r="I4660">
        <f>37-D4660</f>
        <v>13</v>
      </c>
      <c r="J4660">
        <f>ABS(D4660-D4661)</f>
        <v>4</v>
      </c>
      <c r="K4660">
        <f>AVERAGE(D4660:D4664)</f>
        <v>24</v>
      </c>
      <c r="L4660">
        <f>AVERAGE(D4660:D4679)</f>
        <v>24</v>
      </c>
      <c r="M4660">
        <f>K4660-L4660</f>
        <v>0</v>
      </c>
      <c r="N4660" t="str">
        <f>IF(K4660&gt;L4660,"HIGH ZONE BIAS",IF(K4660&lt;L4660,"LOW ZONE BIAS","EQUILIBRIUM"))</f>
        <v>EQUILIBRIUM</v>
      </c>
    </row>
    <row r="4661">
      <c r="A4661">
        <v>22910</v>
      </c>
      <c r="B4661" t="str">
        <v>2023-02-15</v>
      </c>
      <c r="C4661" t="str">
        <v>Morning</v>
      </c>
      <c r="D4661">
        <v>28</v>
      </c>
      <c r="E4661" t="str">
        <f>IF(MOD(D4661,2)=0,"EVEN","ODD")</f>
        <v>EVEN</v>
      </c>
      <c r="F4661" t="str">
        <f>IF(D4661&lt;=18,"LOW (1-18)","HIGH (19-36)")</f>
        <v>HIGH (19-36)</v>
      </c>
      <c r="G4661">
        <f>INT((D4661-1)/6)+1</f>
        <v>5</v>
      </c>
      <c r="H4661">
        <f>MOD(D4661-1,6)+1</f>
        <v>4</v>
      </c>
      <c r="I4661">
        <f>37-D4661</f>
        <v>9</v>
      </c>
      <c r="J4661">
        <f>ABS(D4661-D4662)</f>
        <v>12</v>
      </c>
      <c r="K4661">
        <f>AVERAGE(D4661:D4665)</f>
        <v>28</v>
      </c>
      <c r="L4661">
        <f>AVERAGE(D4661:D4680)</f>
        <v>28</v>
      </c>
      <c r="M4661">
        <f>K4661-L4661</f>
        <v>0</v>
      </c>
      <c r="N4661" t="str">
        <f>IF(K4661&gt;L4661,"HIGH ZONE BIAS",IF(K4661&lt;L4661,"LOW ZONE BIAS","EQUILIBRIUM"))</f>
        <v>EQUILIBRIUM</v>
      </c>
    </row>
    <row r="4662">
      <c r="A4662">
        <v>22909</v>
      </c>
      <c r="B4662" t="str">
        <v>2023-02-14</v>
      </c>
      <c r="C4662" t="str">
        <v>Evening</v>
      </c>
      <c r="D4662">
        <v>16</v>
      </c>
      <c r="E4662" t="str">
        <f>IF(MOD(D4662,2)=0,"EVEN","ODD")</f>
        <v>EVEN</v>
      </c>
      <c r="F4662" t="str">
        <f>IF(D4662&lt;=18,"LOW (1-18)","HIGH (19-36)")</f>
        <v>LOW (1-18)</v>
      </c>
      <c r="G4662">
        <f>INT((D4662-1)/6)+1</f>
        <v>3</v>
      </c>
      <c r="H4662">
        <f>MOD(D4662-1,6)+1</f>
        <v>4</v>
      </c>
      <c r="I4662">
        <f>37-D4662</f>
        <v>21</v>
      </c>
      <c r="J4662">
        <f>ABS(D4662-D4663)</f>
        <v>5</v>
      </c>
      <c r="K4662">
        <f>AVERAGE(D4662:D4666)</f>
        <v>16</v>
      </c>
      <c r="L4662">
        <f>AVERAGE(D4662:D4681)</f>
        <v>16</v>
      </c>
      <c r="M4662">
        <f>K4662-L4662</f>
        <v>0</v>
      </c>
      <c r="N4662" t="str">
        <f>IF(K4662&gt;L4662,"HIGH ZONE BIAS",IF(K4662&lt;L4662,"LOW ZONE BIAS","EQUILIBRIUM"))</f>
        <v>EQUILIBRIUM</v>
      </c>
    </row>
    <row r="4663">
      <c r="A4663">
        <v>22908</v>
      </c>
      <c r="B4663" t="str">
        <v>2023-02-14</v>
      </c>
      <c r="C4663" t="str">
        <v>Afternoon</v>
      </c>
      <c r="D4663">
        <v>21</v>
      </c>
      <c r="E4663" t="str">
        <f>IF(MOD(D4663,2)=0,"EVEN","ODD")</f>
        <v>ODD</v>
      </c>
      <c r="F4663" t="str">
        <f>IF(D4663&lt;=18,"LOW (1-18)","HIGH (19-36)")</f>
        <v>HIGH (19-36)</v>
      </c>
      <c r="G4663">
        <f>INT((D4663-1)/6)+1</f>
        <v>4</v>
      </c>
      <c r="H4663">
        <f>MOD(D4663-1,6)+1</f>
        <v>3</v>
      </c>
      <c r="I4663">
        <f>37-D4663</f>
        <v>16</v>
      </c>
      <c r="J4663">
        <f>ABS(D4663-D4664)</f>
        <v>1</v>
      </c>
      <c r="K4663">
        <f>AVERAGE(D4663:D4667)</f>
        <v>21</v>
      </c>
      <c r="L4663">
        <f>AVERAGE(D4663:D4682)</f>
        <v>21</v>
      </c>
      <c r="M4663">
        <f>K4663-L4663</f>
        <v>0</v>
      </c>
      <c r="N4663" t="str">
        <f>IF(K4663&gt;L4663,"HIGH ZONE BIAS",IF(K4663&lt;L4663,"LOW ZONE BIAS","EQUILIBRIUM"))</f>
        <v>EQUILIBRIUM</v>
      </c>
    </row>
    <row r="4664">
      <c r="A4664">
        <v>22907</v>
      </c>
      <c r="B4664" t="str">
        <v>2023-02-14</v>
      </c>
      <c r="C4664" t="str">
        <v>Midday</v>
      </c>
      <c r="D4664">
        <v>20</v>
      </c>
      <c r="E4664" t="str">
        <f>IF(MOD(D4664,2)=0,"EVEN","ODD")</f>
        <v>EVEN</v>
      </c>
      <c r="F4664" t="str">
        <f>IF(D4664&lt;=18,"LOW (1-18)","HIGH (19-36)")</f>
        <v>HIGH (19-36)</v>
      </c>
      <c r="G4664">
        <f>INT((D4664-1)/6)+1</f>
        <v>4</v>
      </c>
      <c r="H4664">
        <f>MOD(D4664-1,6)+1</f>
        <v>2</v>
      </c>
      <c r="I4664">
        <f>37-D4664</f>
        <v>17</v>
      </c>
      <c r="J4664">
        <f>ABS(D4664-D4665)</f>
        <v>2</v>
      </c>
      <c r="K4664">
        <f>AVERAGE(D4664:D4668)</f>
        <v>20</v>
      </c>
      <c r="L4664">
        <f>AVERAGE(D4664:D4683)</f>
        <v>20</v>
      </c>
      <c r="M4664">
        <f>K4664-L4664</f>
        <v>0</v>
      </c>
      <c r="N4664" t="str">
        <f>IF(K4664&gt;L4664,"HIGH ZONE BIAS",IF(K4664&lt;L4664,"LOW ZONE BIAS","EQUILIBRIUM"))</f>
        <v>EQUILIBRIUM</v>
      </c>
    </row>
    <row r="4665">
      <c r="A4665">
        <v>22906</v>
      </c>
      <c r="B4665" t="str">
        <v>2023-02-14</v>
      </c>
      <c r="C4665" t="str">
        <v>Morning</v>
      </c>
      <c r="D4665">
        <v>18</v>
      </c>
      <c r="E4665" t="str">
        <f>IF(MOD(D4665,2)=0,"EVEN","ODD")</f>
        <v>EVEN</v>
      </c>
      <c r="F4665" t="str">
        <f>IF(D4665&lt;=18,"LOW (1-18)","HIGH (19-36)")</f>
        <v>LOW (1-18)</v>
      </c>
      <c r="G4665">
        <f>INT((D4665-1)/6)+1</f>
        <v>3</v>
      </c>
      <c r="H4665">
        <f>MOD(D4665-1,6)+1</f>
        <v>6</v>
      </c>
      <c r="I4665">
        <f>37-D4665</f>
        <v>19</v>
      </c>
      <c r="J4665">
        <f>ABS(D4665-D4666)</f>
        <v>8</v>
      </c>
      <c r="K4665">
        <f>AVERAGE(D4665:D4669)</f>
        <v>18</v>
      </c>
      <c r="L4665">
        <f>AVERAGE(D4665:D4684)</f>
        <v>18</v>
      </c>
      <c r="M4665">
        <f>K4665-L4665</f>
        <v>0</v>
      </c>
      <c r="N4665" t="str">
        <f>IF(K4665&gt;L4665,"HIGH ZONE BIAS",IF(K4665&lt;L4665,"LOW ZONE BIAS","EQUILIBRIUM"))</f>
        <v>EQUILIBRIUM</v>
      </c>
    </row>
    <row r="4666">
      <c r="A4666">
        <v>22905</v>
      </c>
      <c r="B4666" t="str">
        <v>2023-02-13</v>
      </c>
      <c r="C4666" t="str">
        <v>Evening</v>
      </c>
      <c r="D4666">
        <v>10</v>
      </c>
      <c r="E4666" t="str">
        <f>IF(MOD(D4666,2)=0,"EVEN","ODD")</f>
        <v>EVEN</v>
      </c>
      <c r="F4666" t="str">
        <f>IF(D4666&lt;=18,"LOW (1-18)","HIGH (19-36)")</f>
        <v>LOW (1-18)</v>
      </c>
      <c r="G4666">
        <f>INT((D4666-1)/6)+1</f>
        <v>2</v>
      </c>
      <c r="H4666">
        <f>MOD(D4666-1,6)+1</f>
        <v>4</v>
      </c>
      <c r="I4666">
        <f>37-D4666</f>
        <v>27</v>
      </c>
      <c r="J4666">
        <f>ABS(D4666-D4667)</f>
        <v>17</v>
      </c>
      <c r="K4666">
        <f>AVERAGE(D4666:D4670)</f>
        <v>10</v>
      </c>
      <c r="L4666">
        <f>AVERAGE(D4666:D4685)</f>
        <v>10</v>
      </c>
      <c r="M4666">
        <f>K4666-L4666</f>
        <v>0</v>
      </c>
      <c r="N4666" t="str">
        <f>IF(K4666&gt;L4666,"HIGH ZONE BIAS",IF(K4666&lt;L4666,"LOW ZONE BIAS","EQUILIBRIUM"))</f>
        <v>EQUILIBRIUM</v>
      </c>
    </row>
    <row r="4667">
      <c r="A4667">
        <v>22904</v>
      </c>
      <c r="B4667" t="str">
        <v>2023-02-13</v>
      </c>
      <c r="C4667" t="str">
        <v>Afternoon</v>
      </c>
      <c r="D4667">
        <v>27</v>
      </c>
      <c r="E4667" t="str">
        <f>IF(MOD(D4667,2)=0,"EVEN","ODD")</f>
        <v>ODD</v>
      </c>
      <c r="F4667" t="str">
        <f>IF(D4667&lt;=18,"LOW (1-18)","HIGH (19-36)")</f>
        <v>HIGH (19-36)</v>
      </c>
      <c r="G4667">
        <f>INT((D4667-1)/6)+1</f>
        <v>5</v>
      </c>
      <c r="H4667">
        <f>MOD(D4667-1,6)+1</f>
        <v>3</v>
      </c>
      <c r="I4667">
        <f>37-D4667</f>
        <v>10</v>
      </c>
      <c r="J4667">
        <f>ABS(D4667-D4668)</f>
        <v>23</v>
      </c>
      <c r="K4667">
        <f>AVERAGE(D4667:D4671)</f>
        <v>27</v>
      </c>
      <c r="L4667">
        <f>AVERAGE(D4667:D4686)</f>
        <v>27</v>
      </c>
      <c r="M4667">
        <f>K4667-L4667</f>
        <v>0</v>
      </c>
      <c r="N4667" t="str">
        <f>IF(K4667&gt;L4667,"HIGH ZONE BIAS",IF(K4667&lt;L4667,"LOW ZONE BIAS","EQUILIBRIUM"))</f>
        <v>EQUILIBRIUM</v>
      </c>
    </row>
    <row r="4668">
      <c r="A4668">
        <v>22903</v>
      </c>
      <c r="B4668" t="str">
        <v>2023-02-13</v>
      </c>
      <c r="C4668" t="str">
        <v>Midday</v>
      </c>
      <c r="D4668">
        <v>4</v>
      </c>
      <c r="E4668" t="str">
        <f>IF(MOD(D4668,2)=0,"EVEN","ODD")</f>
        <v>EVEN</v>
      </c>
      <c r="F4668" t="str">
        <f>IF(D4668&lt;=18,"LOW (1-18)","HIGH (19-36)")</f>
        <v>LOW (1-18)</v>
      </c>
      <c r="G4668">
        <f>INT((D4668-1)/6)+1</f>
        <v>1</v>
      </c>
      <c r="H4668">
        <f>MOD(D4668-1,6)+1</f>
        <v>4</v>
      </c>
      <c r="I4668">
        <f>37-D4668</f>
        <v>33</v>
      </c>
      <c r="J4668">
        <f>ABS(D4668-D4669)</f>
        <v>25</v>
      </c>
      <c r="K4668">
        <f>AVERAGE(D4668:D4672)</f>
        <v>4</v>
      </c>
      <c r="L4668">
        <f>AVERAGE(D4668:D4687)</f>
        <v>4</v>
      </c>
      <c r="M4668">
        <f>K4668-L4668</f>
        <v>0</v>
      </c>
      <c r="N4668" t="str">
        <f>IF(K4668&gt;L4668,"HIGH ZONE BIAS",IF(K4668&lt;L4668,"LOW ZONE BIAS","EQUILIBRIUM"))</f>
        <v>EQUILIBRIUM</v>
      </c>
    </row>
    <row r="4669">
      <c r="A4669">
        <v>22902</v>
      </c>
      <c r="B4669" t="str">
        <v>2023-02-13</v>
      </c>
      <c r="C4669" t="str">
        <v>Morning</v>
      </c>
      <c r="D4669">
        <v>29</v>
      </c>
      <c r="E4669" t="str">
        <f>IF(MOD(D4669,2)=0,"EVEN","ODD")</f>
        <v>ODD</v>
      </c>
      <c r="F4669" t="str">
        <f>IF(D4669&lt;=18,"LOW (1-18)","HIGH (19-36)")</f>
        <v>HIGH (19-36)</v>
      </c>
      <c r="G4669">
        <f>INT((D4669-1)/6)+1</f>
        <v>5</v>
      </c>
      <c r="H4669">
        <f>MOD(D4669-1,6)+1</f>
        <v>5</v>
      </c>
      <c r="I4669">
        <f>37-D4669</f>
        <v>8</v>
      </c>
      <c r="J4669">
        <f>ABS(D4669-D4670)</f>
        <v>19</v>
      </c>
      <c r="K4669">
        <f>AVERAGE(D4669:D4673)</f>
        <v>29</v>
      </c>
      <c r="L4669">
        <f>AVERAGE(D4669:D4688)</f>
        <v>29</v>
      </c>
      <c r="M4669">
        <f>K4669-L4669</f>
        <v>0</v>
      </c>
      <c r="N4669" t="str">
        <f>IF(K4669&gt;L4669,"HIGH ZONE BIAS",IF(K4669&lt;L4669,"LOW ZONE BIAS","EQUILIBRIUM"))</f>
        <v>EQUILIBRIUM</v>
      </c>
    </row>
    <row r="4670">
      <c r="A4670">
        <v>22901</v>
      </c>
      <c r="B4670" t="str">
        <v>2023-02-11</v>
      </c>
      <c r="C4670" t="str">
        <v>Evening</v>
      </c>
      <c r="D4670">
        <v>10</v>
      </c>
      <c r="E4670" t="str">
        <f>IF(MOD(D4670,2)=0,"EVEN","ODD")</f>
        <v>EVEN</v>
      </c>
      <c r="F4670" t="str">
        <f>IF(D4670&lt;=18,"LOW (1-18)","HIGH (19-36)")</f>
        <v>LOW (1-18)</v>
      </c>
      <c r="G4670">
        <f>INT((D4670-1)/6)+1</f>
        <v>2</v>
      </c>
      <c r="H4670">
        <f>MOD(D4670-1,6)+1</f>
        <v>4</v>
      </c>
      <c r="I4670">
        <f>37-D4670</f>
        <v>27</v>
      </c>
      <c r="J4670">
        <f>ABS(D4670-D4671)</f>
        <v>0</v>
      </c>
      <c r="K4670">
        <f>AVERAGE(D4670:D4674)</f>
        <v>10</v>
      </c>
      <c r="L4670">
        <f>AVERAGE(D4670:D4689)</f>
        <v>10</v>
      </c>
      <c r="M4670">
        <f>K4670-L4670</f>
        <v>0</v>
      </c>
      <c r="N4670" t="str">
        <f>IF(K4670&gt;L4670,"HIGH ZONE BIAS",IF(K4670&lt;L4670,"LOW ZONE BIAS","EQUILIBRIUM"))</f>
        <v>EQUILIBRIUM</v>
      </c>
    </row>
    <row r="4671">
      <c r="A4671">
        <v>22900</v>
      </c>
      <c r="B4671" t="str">
        <v>2023-02-11</v>
      </c>
      <c r="C4671" t="str">
        <v>Afternoon</v>
      </c>
      <c r="D4671">
        <v>10</v>
      </c>
      <c r="E4671" t="str">
        <f>IF(MOD(D4671,2)=0,"EVEN","ODD")</f>
        <v>EVEN</v>
      </c>
      <c r="F4671" t="str">
        <f>IF(D4671&lt;=18,"LOW (1-18)","HIGH (19-36)")</f>
        <v>LOW (1-18)</v>
      </c>
      <c r="G4671">
        <f>INT((D4671-1)/6)+1</f>
        <v>2</v>
      </c>
      <c r="H4671">
        <f>MOD(D4671-1,6)+1</f>
        <v>4</v>
      </c>
      <c r="I4671">
        <f>37-D4671</f>
        <v>27</v>
      </c>
      <c r="J4671">
        <f>ABS(D4671-D4672)</f>
        <v>25</v>
      </c>
      <c r="K4671">
        <f>AVERAGE(D4671:D4675)</f>
        <v>10</v>
      </c>
      <c r="L4671">
        <f>AVERAGE(D4671:D4690)</f>
        <v>10</v>
      </c>
      <c r="M4671">
        <f>K4671-L4671</f>
        <v>0</v>
      </c>
      <c r="N4671" t="str">
        <f>IF(K4671&gt;L4671,"HIGH ZONE BIAS",IF(K4671&lt;L4671,"LOW ZONE BIAS","EQUILIBRIUM"))</f>
        <v>EQUILIBRIUM</v>
      </c>
    </row>
    <row r="4672">
      <c r="A4672">
        <v>22899</v>
      </c>
      <c r="B4672" t="str">
        <v>2023-02-11</v>
      </c>
      <c r="C4672" t="str">
        <v>Midday</v>
      </c>
      <c r="D4672">
        <v>35</v>
      </c>
      <c r="E4672" t="str">
        <f>IF(MOD(D4672,2)=0,"EVEN","ODD")</f>
        <v>ODD</v>
      </c>
      <c r="F4672" t="str">
        <f>IF(D4672&lt;=18,"LOW (1-18)","HIGH (19-36)")</f>
        <v>HIGH (19-36)</v>
      </c>
      <c r="G4672">
        <f>INT((D4672-1)/6)+1</f>
        <v>6</v>
      </c>
      <c r="H4672">
        <f>MOD(D4672-1,6)+1</f>
        <v>5</v>
      </c>
      <c r="I4672">
        <f>37-D4672</f>
        <v>2</v>
      </c>
      <c r="J4672">
        <f>ABS(D4672-D4673)</f>
        <v>5</v>
      </c>
      <c r="K4672">
        <f>AVERAGE(D4672:D4676)</f>
        <v>35</v>
      </c>
      <c r="L4672">
        <f>AVERAGE(D4672:D4691)</f>
        <v>35</v>
      </c>
      <c r="M4672">
        <f>K4672-L4672</f>
        <v>0</v>
      </c>
      <c r="N4672" t="str">
        <f>IF(K4672&gt;L4672,"HIGH ZONE BIAS",IF(K4672&lt;L4672,"LOW ZONE BIAS","EQUILIBRIUM"))</f>
        <v>EQUILIBRIUM</v>
      </c>
    </row>
    <row r="4673">
      <c r="A4673">
        <v>22898</v>
      </c>
      <c r="B4673" t="str">
        <v>2023-02-11</v>
      </c>
      <c r="C4673" t="str">
        <v>Morning</v>
      </c>
      <c r="D4673">
        <v>30</v>
      </c>
      <c r="E4673" t="str">
        <f>IF(MOD(D4673,2)=0,"EVEN","ODD")</f>
        <v>EVEN</v>
      </c>
      <c r="F4673" t="str">
        <f>IF(D4673&lt;=18,"LOW (1-18)","HIGH (19-36)")</f>
        <v>HIGH (19-36)</v>
      </c>
      <c r="G4673">
        <f>INT((D4673-1)/6)+1</f>
        <v>5</v>
      </c>
      <c r="H4673">
        <f>MOD(D4673-1,6)+1</f>
        <v>6</v>
      </c>
      <c r="I4673">
        <f>37-D4673</f>
        <v>7</v>
      </c>
      <c r="J4673">
        <f>ABS(D4673-D4674)</f>
        <v>21</v>
      </c>
      <c r="K4673">
        <f>AVERAGE(D4673:D4677)</f>
        <v>30</v>
      </c>
      <c r="L4673">
        <f>AVERAGE(D4673:D4692)</f>
        <v>30</v>
      </c>
      <c r="M4673">
        <f>K4673-L4673</f>
        <v>0</v>
      </c>
      <c r="N4673" t="str">
        <f>IF(K4673&gt;L4673,"HIGH ZONE BIAS",IF(K4673&lt;L4673,"LOW ZONE BIAS","EQUILIBRIUM"))</f>
        <v>EQUILIBRIUM</v>
      </c>
    </row>
    <row r="4674">
      <c r="A4674">
        <v>22897</v>
      </c>
      <c r="B4674" t="str">
        <v>2023-02-10</v>
      </c>
      <c r="C4674" t="str">
        <v>Evening</v>
      </c>
      <c r="D4674">
        <v>9</v>
      </c>
      <c r="E4674" t="str">
        <f>IF(MOD(D4674,2)=0,"EVEN","ODD")</f>
        <v>ODD</v>
      </c>
      <c r="F4674" t="str">
        <f>IF(D4674&lt;=18,"LOW (1-18)","HIGH (19-36)")</f>
        <v>LOW (1-18)</v>
      </c>
      <c r="G4674">
        <f>INT((D4674-1)/6)+1</f>
        <v>2</v>
      </c>
      <c r="H4674">
        <f>MOD(D4674-1,6)+1</f>
        <v>3</v>
      </c>
      <c r="I4674">
        <f>37-D4674</f>
        <v>28</v>
      </c>
      <c r="J4674">
        <f>ABS(D4674-D4675)</f>
        <v>12</v>
      </c>
      <c r="K4674">
        <f>AVERAGE(D4674:D4678)</f>
        <v>9</v>
      </c>
      <c r="L4674">
        <f>AVERAGE(D4674:D4693)</f>
        <v>9</v>
      </c>
      <c r="M4674">
        <f>K4674-L4674</f>
        <v>0</v>
      </c>
      <c r="N4674" t="str">
        <f>IF(K4674&gt;L4674,"HIGH ZONE BIAS",IF(K4674&lt;L4674,"LOW ZONE BIAS","EQUILIBRIUM"))</f>
        <v>EQUILIBRIUM</v>
      </c>
    </row>
    <row r="4675">
      <c r="A4675">
        <v>22896</v>
      </c>
      <c r="B4675" t="str">
        <v>2023-02-10</v>
      </c>
      <c r="C4675" t="str">
        <v>Afternoon</v>
      </c>
      <c r="D4675">
        <v>21</v>
      </c>
      <c r="E4675" t="str">
        <f>IF(MOD(D4675,2)=0,"EVEN","ODD")</f>
        <v>ODD</v>
      </c>
      <c r="F4675" t="str">
        <f>IF(D4675&lt;=18,"LOW (1-18)","HIGH (19-36)")</f>
        <v>HIGH (19-36)</v>
      </c>
      <c r="G4675">
        <f>INT((D4675-1)/6)+1</f>
        <v>4</v>
      </c>
      <c r="H4675">
        <f>MOD(D4675-1,6)+1</f>
        <v>3</v>
      </c>
      <c r="I4675">
        <f>37-D4675</f>
        <v>16</v>
      </c>
      <c r="J4675">
        <f>ABS(D4675-D4676)</f>
        <v>10</v>
      </c>
      <c r="K4675">
        <f>AVERAGE(D4675:D4679)</f>
        <v>21</v>
      </c>
      <c r="L4675">
        <f>AVERAGE(D4675:D4694)</f>
        <v>21</v>
      </c>
      <c r="M4675">
        <f>K4675-L4675</f>
        <v>0</v>
      </c>
      <c r="N4675" t="str">
        <f>IF(K4675&gt;L4675,"HIGH ZONE BIAS",IF(K4675&lt;L4675,"LOW ZONE BIAS","EQUILIBRIUM"))</f>
        <v>EQUILIBRIUM</v>
      </c>
    </row>
    <row r="4676">
      <c r="A4676">
        <v>22895</v>
      </c>
      <c r="B4676" t="str">
        <v>2023-02-10</v>
      </c>
      <c r="C4676" t="str">
        <v>Midday</v>
      </c>
      <c r="D4676">
        <v>31</v>
      </c>
      <c r="E4676" t="str">
        <f>IF(MOD(D4676,2)=0,"EVEN","ODD")</f>
        <v>ODD</v>
      </c>
      <c r="F4676" t="str">
        <f>IF(D4676&lt;=18,"LOW (1-18)","HIGH (19-36)")</f>
        <v>HIGH (19-36)</v>
      </c>
      <c r="G4676">
        <f>INT((D4676-1)/6)+1</f>
        <v>6</v>
      </c>
      <c r="H4676">
        <f>MOD(D4676-1,6)+1</f>
        <v>1</v>
      </c>
      <c r="I4676">
        <f>37-D4676</f>
        <v>6</v>
      </c>
      <c r="J4676">
        <f>ABS(D4676-D4677)</f>
        <v>24</v>
      </c>
      <c r="K4676">
        <f>AVERAGE(D4676:D4680)</f>
        <v>31</v>
      </c>
      <c r="L4676">
        <f>AVERAGE(D4676:D4695)</f>
        <v>31</v>
      </c>
      <c r="M4676">
        <f>K4676-L4676</f>
        <v>0</v>
      </c>
      <c r="N4676" t="str">
        <f>IF(K4676&gt;L4676,"HIGH ZONE BIAS",IF(K4676&lt;L4676,"LOW ZONE BIAS","EQUILIBRIUM"))</f>
        <v>EQUILIBRIUM</v>
      </c>
    </row>
    <row r="4677">
      <c r="A4677">
        <v>22894</v>
      </c>
      <c r="B4677" t="str">
        <v>2023-02-10</v>
      </c>
      <c r="C4677" t="str">
        <v>Morning</v>
      </c>
      <c r="D4677">
        <v>7</v>
      </c>
      <c r="E4677" t="str">
        <f>IF(MOD(D4677,2)=0,"EVEN","ODD")</f>
        <v>ODD</v>
      </c>
      <c r="F4677" t="str">
        <f>IF(D4677&lt;=18,"LOW (1-18)","HIGH (19-36)")</f>
        <v>LOW (1-18)</v>
      </c>
      <c r="G4677">
        <f>INT((D4677-1)/6)+1</f>
        <v>2</v>
      </c>
      <c r="H4677">
        <f>MOD(D4677-1,6)+1</f>
        <v>1</v>
      </c>
      <c r="I4677">
        <f>37-D4677</f>
        <v>30</v>
      </c>
      <c r="J4677">
        <f>ABS(D4677-D4678)</f>
        <v>4</v>
      </c>
      <c r="K4677">
        <f>AVERAGE(D4677:D4681)</f>
        <v>7</v>
      </c>
      <c r="L4677">
        <f>AVERAGE(D4677:D4696)</f>
        <v>7</v>
      </c>
      <c r="M4677">
        <f>K4677-L4677</f>
        <v>0</v>
      </c>
      <c r="N4677" t="str">
        <f>IF(K4677&gt;L4677,"HIGH ZONE BIAS",IF(K4677&lt;L4677,"LOW ZONE BIAS","EQUILIBRIUM"))</f>
        <v>EQUILIBRIUM</v>
      </c>
    </row>
    <row r="4678">
      <c r="A4678">
        <v>22893</v>
      </c>
      <c r="B4678" t="str">
        <v>2023-02-09</v>
      </c>
      <c r="C4678" t="str">
        <v>Evening</v>
      </c>
      <c r="D4678">
        <v>3</v>
      </c>
      <c r="E4678" t="str">
        <f>IF(MOD(D4678,2)=0,"EVEN","ODD")</f>
        <v>ODD</v>
      </c>
      <c r="F4678" t="str">
        <f>IF(D4678&lt;=18,"LOW (1-18)","HIGH (19-36)")</f>
        <v>LOW (1-18)</v>
      </c>
      <c r="G4678">
        <f>INT((D4678-1)/6)+1</f>
        <v>1</v>
      </c>
      <c r="H4678">
        <f>MOD(D4678-1,6)+1</f>
        <v>3</v>
      </c>
      <c r="I4678">
        <f>37-D4678</f>
        <v>34</v>
      </c>
      <c r="J4678">
        <f>ABS(D4678-D4679)</f>
        <v>3</v>
      </c>
      <c r="K4678">
        <f>AVERAGE(D4678:D4682)</f>
        <v>3</v>
      </c>
      <c r="L4678">
        <f>AVERAGE(D4678:D4697)</f>
        <v>3</v>
      </c>
      <c r="M4678">
        <f>K4678-L4678</f>
        <v>0</v>
      </c>
      <c r="N4678" t="str">
        <f>IF(K4678&gt;L4678,"HIGH ZONE BIAS",IF(K4678&lt;L4678,"LOW ZONE BIAS","EQUILIBRIUM"))</f>
        <v>EQUILIBRIUM</v>
      </c>
    </row>
    <row r="4679">
      <c r="A4679">
        <v>22892</v>
      </c>
      <c r="B4679" t="str">
        <v>2023-02-09</v>
      </c>
      <c r="C4679" t="str">
        <v>Afternoon</v>
      </c>
      <c r="D4679">
        <v>6</v>
      </c>
      <c r="E4679" t="str">
        <f>IF(MOD(D4679,2)=0,"EVEN","ODD")</f>
        <v>EVEN</v>
      </c>
      <c r="F4679" t="str">
        <f>IF(D4679&lt;=18,"LOW (1-18)","HIGH (19-36)")</f>
        <v>LOW (1-18)</v>
      </c>
      <c r="G4679">
        <f>INT((D4679-1)/6)+1</f>
        <v>1</v>
      </c>
      <c r="H4679">
        <f>MOD(D4679-1,6)+1</f>
        <v>6</v>
      </c>
      <c r="I4679">
        <f>37-D4679</f>
        <v>31</v>
      </c>
      <c r="J4679">
        <f>ABS(D4679-D4680)</f>
        <v>28</v>
      </c>
      <c r="K4679">
        <f>AVERAGE(D4679:D4683)</f>
        <v>6</v>
      </c>
      <c r="L4679">
        <f>AVERAGE(D4679:D4698)</f>
        <v>6</v>
      </c>
      <c r="M4679">
        <f>K4679-L4679</f>
        <v>0</v>
      </c>
      <c r="N4679" t="str">
        <f>IF(K4679&gt;L4679,"HIGH ZONE BIAS",IF(K4679&lt;L4679,"LOW ZONE BIAS","EQUILIBRIUM"))</f>
        <v>EQUILIBRIUM</v>
      </c>
    </row>
    <row r="4680">
      <c r="A4680">
        <v>22891</v>
      </c>
      <c r="B4680" t="str">
        <v>2023-02-09</v>
      </c>
      <c r="C4680" t="str">
        <v>Midday</v>
      </c>
      <c r="D4680">
        <v>34</v>
      </c>
      <c r="E4680" t="str">
        <f>IF(MOD(D4680,2)=0,"EVEN","ODD")</f>
        <v>EVEN</v>
      </c>
      <c r="F4680" t="str">
        <f>IF(D4680&lt;=18,"LOW (1-18)","HIGH (19-36)")</f>
        <v>HIGH (19-36)</v>
      </c>
      <c r="G4680">
        <f>INT((D4680-1)/6)+1</f>
        <v>6</v>
      </c>
      <c r="H4680">
        <f>MOD(D4680-1,6)+1</f>
        <v>4</v>
      </c>
      <c r="I4680">
        <f>37-D4680</f>
        <v>3</v>
      </c>
      <c r="J4680">
        <f>ABS(D4680-D4681)</f>
        <v>7</v>
      </c>
      <c r="K4680">
        <f>AVERAGE(D4680:D4684)</f>
        <v>34</v>
      </c>
      <c r="L4680">
        <f>AVERAGE(D4680:D4699)</f>
        <v>34</v>
      </c>
      <c r="M4680">
        <f>K4680-L4680</f>
        <v>0</v>
      </c>
      <c r="N4680" t="str">
        <f>IF(K4680&gt;L4680,"HIGH ZONE BIAS",IF(K4680&lt;L4680,"LOW ZONE BIAS","EQUILIBRIUM"))</f>
        <v>EQUILIBRIUM</v>
      </c>
    </row>
    <row r="4681">
      <c r="A4681">
        <v>22890</v>
      </c>
      <c r="B4681" t="str">
        <v>2023-02-09</v>
      </c>
      <c r="C4681" t="str">
        <v>Morning</v>
      </c>
      <c r="D4681">
        <v>27</v>
      </c>
      <c r="E4681" t="str">
        <f>IF(MOD(D4681,2)=0,"EVEN","ODD")</f>
        <v>ODD</v>
      </c>
      <c r="F4681" t="str">
        <f>IF(D4681&lt;=18,"LOW (1-18)","HIGH (19-36)")</f>
        <v>HIGH (19-36)</v>
      </c>
      <c r="G4681">
        <f>INT((D4681-1)/6)+1</f>
        <v>5</v>
      </c>
      <c r="H4681">
        <f>MOD(D4681-1,6)+1</f>
        <v>3</v>
      </c>
      <c r="I4681">
        <f>37-D4681</f>
        <v>10</v>
      </c>
      <c r="J4681">
        <f>ABS(D4681-D4682)</f>
        <v>7</v>
      </c>
      <c r="K4681">
        <f>AVERAGE(D4681:D4685)</f>
        <v>27</v>
      </c>
      <c r="L4681">
        <f>AVERAGE(D4681:D4700)</f>
        <v>27</v>
      </c>
      <c r="M4681">
        <f>K4681-L4681</f>
        <v>0</v>
      </c>
      <c r="N4681" t="str">
        <f>IF(K4681&gt;L4681,"HIGH ZONE BIAS",IF(K4681&lt;L4681,"LOW ZONE BIAS","EQUILIBRIUM"))</f>
        <v>EQUILIBRIUM</v>
      </c>
    </row>
    <row r="4682">
      <c r="A4682">
        <v>22889</v>
      </c>
      <c r="B4682" t="str">
        <v>2023-02-08</v>
      </c>
      <c r="C4682" t="str">
        <v>Evening</v>
      </c>
      <c r="D4682">
        <v>20</v>
      </c>
      <c r="E4682" t="str">
        <f>IF(MOD(D4682,2)=0,"EVEN","ODD")</f>
        <v>EVEN</v>
      </c>
      <c r="F4682" t="str">
        <f>IF(D4682&lt;=18,"LOW (1-18)","HIGH (19-36)")</f>
        <v>HIGH (19-36)</v>
      </c>
      <c r="G4682">
        <f>INT((D4682-1)/6)+1</f>
        <v>4</v>
      </c>
      <c r="H4682">
        <f>MOD(D4682-1,6)+1</f>
        <v>2</v>
      </c>
      <c r="I4682">
        <f>37-D4682</f>
        <v>17</v>
      </c>
      <c r="J4682">
        <f>ABS(D4682-D4683)</f>
        <v>11</v>
      </c>
      <c r="K4682">
        <f>AVERAGE(D4682:D4686)</f>
        <v>20</v>
      </c>
      <c r="L4682">
        <f>AVERAGE(D4682:D4701)</f>
        <v>20</v>
      </c>
      <c r="M4682">
        <f>K4682-L4682</f>
        <v>0</v>
      </c>
      <c r="N4682" t="str">
        <f>IF(K4682&gt;L4682,"HIGH ZONE BIAS",IF(K4682&lt;L4682,"LOW ZONE BIAS","EQUILIBRIUM"))</f>
        <v>EQUILIBRIUM</v>
      </c>
    </row>
    <row r="4683">
      <c r="A4683">
        <v>22888</v>
      </c>
      <c r="B4683" t="str">
        <v>2023-02-08</v>
      </c>
      <c r="C4683" t="str">
        <v>Afternoon</v>
      </c>
      <c r="D4683">
        <v>31</v>
      </c>
      <c r="E4683" t="str">
        <f>IF(MOD(D4683,2)=0,"EVEN","ODD")</f>
        <v>ODD</v>
      </c>
      <c r="F4683" t="str">
        <f>IF(D4683&lt;=18,"LOW (1-18)","HIGH (19-36)")</f>
        <v>HIGH (19-36)</v>
      </c>
      <c r="G4683">
        <f>INT((D4683-1)/6)+1</f>
        <v>6</v>
      </c>
      <c r="H4683">
        <f>MOD(D4683-1,6)+1</f>
        <v>1</v>
      </c>
      <c r="I4683">
        <f>37-D4683</f>
        <v>6</v>
      </c>
      <c r="J4683">
        <f>ABS(D4683-D4684)</f>
        <v>18</v>
      </c>
      <c r="K4683">
        <f>AVERAGE(D4683:D4687)</f>
        <v>31</v>
      </c>
      <c r="L4683">
        <f>AVERAGE(D4683:D4702)</f>
        <v>31</v>
      </c>
      <c r="M4683">
        <f>K4683-L4683</f>
        <v>0</v>
      </c>
      <c r="N4683" t="str">
        <f>IF(K4683&gt;L4683,"HIGH ZONE BIAS",IF(K4683&lt;L4683,"LOW ZONE BIAS","EQUILIBRIUM"))</f>
        <v>EQUILIBRIUM</v>
      </c>
    </row>
    <row r="4684">
      <c r="A4684">
        <v>22887</v>
      </c>
      <c r="B4684" t="str">
        <v>2023-02-08</v>
      </c>
      <c r="C4684" t="str">
        <v>Midday</v>
      </c>
      <c r="D4684">
        <v>13</v>
      </c>
      <c r="E4684" t="str">
        <f>IF(MOD(D4684,2)=0,"EVEN","ODD")</f>
        <v>ODD</v>
      </c>
      <c r="F4684" t="str">
        <f>IF(D4684&lt;=18,"LOW (1-18)","HIGH (19-36)")</f>
        <v>LOW (1-18)</v>
      </c>
      <c r="G4684">
        <f>INT((D4684-1)/6)+1</f>
        <v>3</v>
      </c>
      <c r="H4684">
        <f>MOD(D4684-1,6)+1</f>
        <v>1</v>
      </c>
      <c r="I4684">
        <f>37-D4684</f>
        <v>24</v>
      </c>
      <c r="J4684">
        <f>ABS(D4684-D4685)</f>
        <v>9</v>
      </c>
      <c r="K4684">
        <f>AVERAGE(D4684:D4688)</f>
        <v>13</v>
      </c>
      <c r="L4684">
        <f>AVERAGE(D4684:D4703)</f>
        <v>13</v>
      </c>
      <c r="M4684">
        <f>K4684-L4684</f>
        <v>0</v>
      </c>
      <c r="N4684" t="str">
        <f>IF(K4684&gt;L4684,"HIGH ZONE BIAS",IF(K4684&lt;L4684,"LOW ZONE BIAS","EQUILIBRIUM"))</f>
        <v>EQUILIBRIUM</v>
      </c>
    </row>
    <row r="4685">
      <c r="A4685">
        <v>22886</v>
      </c>
      <c r="B4685" t="str">
        <v>2023-02-08</v>
      </c>
      <c r="C4685" t="str">
        <v>Morning</v>
      </c>
      <c r="D4685">
        <v>22</v>
      </c>
      <c r="E4685" t="str">
        <f>IF(MOD(D4685,2)=0,"EVEN","ODD")</f>
        <v>EVEN</v>
      </c>
      <c r="F4685" t="str">
        <f>IF(D4685&lt;=18,"LOW (1-18)","HIGH (19-36)")</f>
        <v>HIGH (19-36)</v>
      </c>
      <c r="G4685">
        <f>INT((D4685-1)/6)+1</f>
        <v>4</v>
      </c>
      <c r="H4685">
        <f>MOD(D4685-1,6)+1</f>
        <v>4</v>
      </c>
      <c r="I4685">
        <f>37-D4685</f>
        <v>15</v>
      </c>
      <c r="J4685">
        <f>ABS(D4685-D4686)</f>
        <v>21</v>
      </c>
      <c r="K4685">
        <f>AVERAGE(D4685:D4689)</f>
        <v>22</v>
      </c>
      <c r="L4685">
        <f>AVERAGE(D4685:D4704)</f>
        <v>22</v>
      </c>
      <c r="M4685">
        <f>K4685-L4685</f>
        <v>0</v>
      </c>
      <c r="N4685" t="str">
        <f>IF(K4685&gt;L4685,"HIGH ZONE BIAS",IF(K4685&lt;L4685,"LOW ZONE BIAS","EQUILIBRIUM"))</f>
        <v>EQUILIBRIUM</v>
      </c>
    </row>
    <row r="4686">
      <c r="A4686">
        <v>22885</v>
      </c>
      <c r="B4686" t="str">
        <v>2023-02-07</v>
      </c>
      <c r="C4686" t="str">
        <v>Evening</v>
      </c>
      <c r="D4686">
        <v>1</v>
      </c>
      <c r="E4686" t="str">
        <f>IF(MOD(D4686,2)=0,"EVEN","ODD")</f>
        <v>ODD</v>
      </c>
      <c r="F4686" t="str">
        <f>IF(D4686&lt;=18,"LOW (1-18)","HIGH (19-36)")</f>
        <v>LOW (1-18)</v>
      </c>
      <c r="G4686">
        <f>INT((D4686-1)/6)+1</f>
        <v>1</v>
      </c>
      <c r="H4686">
        <f>MOD(D4686-1,6)+1</f>
        <v>1</v>
      </c>
      <c r="I4686">
        <f>37-D4686</f>
        <v>36</v>
      </c>
      <c r="J4686">
        <f>ABS(D4686-D4687)</f>
        <v>13</v>
      </c>
      <c r="K4686">
        <f>AVERAGE(D4686:D4690)</f>
        <v>1</v>
      </c>
      <c r="L4686">
        <f>AVERAGE(D4686:D4705)</f>
        <v>1</v>
      </c>
      <c r="M4686">
        <f>K4686-L4686</f>
        <v>0</v>
      </c>
      <c r="N4686" t="str">
        <f>IF(K4686&gt;L4686,"HIGH ZONE BIAS",IF(K4686&lt;L4686,"LOW ZONE BIAS","EQUILIBRIUM"))</f>
        <v>EQUILIBRIUM</v>
      </c>
    </row>
    <row r="4687">
      <c r="A4687">
        <v>22884</v>
      </c>
      <c r="B4687" t="str">
        <v>2023-02-07</v>
      </c>
      <c r="C4687" t="str">
        <v>Afternoon</v>
      </c>
      <c r="D4687">
        <v>14</v>
      </c>
      <c r="E4687" t="str">
        <f>IF(MOD(D4687,2)=0,"EVEN","ODD")</f>
        <v>EVEN</v>
      </c>
      <c r="F4687" t="str">
        <f>IF(D4687&lt;=18,"LOW (1-18)","HIGH (19-36)")</f>
        <v>LOW (1-18)</v>
      </c>
      <c r="G4687">
        <f>INT((D4687-1)/6)+1</f>
        <v>3</v>
      </c>
      <c r="H4687">
        <f>MOD(D4687-1,6)+1</f>
        <v>2</v>
      </c>
      <c r="I4687">
        <f>37-D4687</f>
        <v>23</v>
      </c>
      <c r="J4687">
        <f>ABS(D4687-D4688)</f>
        <v>7</v>
      </c>
      <c r="K4687">
        <f>AVERAGE(D4687:D4691)</f>
        <v>14</v>
      </c>
      <c r="L4687">
        <f>AVERAGE(D4687:D4706)</f>
        <v>14</v>
      </c>
      <c r="M4687">
        <f>K4687-L4687</f>
        <v>0</v>
      </c>
      <c r="N4687" t="str">
        <f>IF(K4687&gt;L4687,"HIGH ZONE BIAS",IF(K4687&lt;L4687,"LOW ZONE BIAS","EQUILIBRIUM"))</f>
        <v>EQUILIBRIUM</v>
      </c>
    </row>
    <row r="4688">
      <c r="A4688">
        <v>22883</v>
      </c>
      <c r="B4688" t="str">
        <v>2023-02-07</v>
      </c>
      <c r="C4688" t="str">
        <v>Midday</v>
      </c>
      <c r="D4688">
        <v>21</v>
      </c>
      <c r="E4688" t="str">
        <f>IF(MOD(D4688,2)=0,"EVEN","ODD")</f>
        <v>ODD</v>
      </c>
      <c r="F4688" t="str">
        <f>IF(D4688&lt;=18,"LOW (1-18)","HIGH (19-36)")</f>
        <v>HIGH (19-36)</v>
      </c>
      <c r="G4688">
        <f>INT((D4688-1)/6)+1</f>
        <v>4</v>
      </c>
      <c r="H4688">
        <f>MOD(D4688-1,6)+1</f>
        <v>3</v>
      </c>
      <c r="I4688">
        <f>37-D4688</f>
        <v>16</v>
      </c>
      <c r="J4688">
        <f>ABS(D4688-D4689)</f>
        <v>3</v>
      </c>
      <c r="K4688">
        <f>AVERAGE(D4688:D4692)</f>
        <v>21</v>
      </c>
      <c r="L4688">
        <f>AVERAGE(D4688:D4707)</f>
        <v>21</v>
      </c>
      <c r="M4688">
        <f>K4688-L4688</f>
        <v>0</v>
      </c>
      <c r="N4688" t="str">
        <f>IF(K4688&gt;L4688,"HIGH ZONE BIAS",IF(K4688&lt;L4688,"LOW ZONE BIAS","EQUILIBRIUM"))</f>
        <v>EQUILIBRIUM</v>
      </c>
    </row>
    <row r="4689">
      <c r="A4689">
        <v>22882</v>
      </c>
      <c r="B4689" t="str">
        <v>2023-02-07</v>
      </c>
      <c r="C4689" t="str">
        <v>Morning</v>
      </c>
      <c r="D4689">
        <v>18</v>
      </c>
      <c r="E4689" t="str">
        <f>IF(MOD(D4689,2)=0,"EVEN","ODD")</f>
        <v>EVEN</v>
      </c>
      <c r="F4689" t="str">
        <f>IF(D4689&lt;=18,"LOW (1-18)","HIGH (19-36)")</f>
        <v>LOW (1-18)</v>
      </c>
      <c r="G4689">
        <f>INT((D4689-1)/6)+1</f>
        <v>3</v>
      </c>
      <c r="H4689">
        <f>MOD(D4689-1,6)+1</f>
        <v>6</v>
      </c>
      <c r="I4689">
        <f>37-D4689</f>
        <v>19</v>
      </c>
      <c r="J4689">
        <f>ABS(D4689-D4690)</f>
        <v>14</v>
      </c>
      <c r="K4689">
        <f>AVERAGE(D4689:D4693)</f>
        <v>18</v>
      </c>
      <c r="L4689">
        <f>AVERAGE(D4689:D4708)</f>
        <v>18</v>
      </c>
      <c r="M4689">
        <f>K4689-L4689</f>
        <v>0</v>
      </c>
      <c r="N4689" t="str">
        <f>IF(K4689&gt;L4689,"HIGH ZONE BIAS",IF(K4689&lt;L4689,"LOW ZONE BIAS","EQUILIBRIUM"))</f>
        <v>EQUILIBRIUM</v>
      </c>
    </row>
    <row r="4690">
      <c r="A4690">
        <v>22881</v>
      </c>
      <c r="B4690" t="str">
        <v>2023-02-06</v>
      </c>
      <c r="C4690" t="str">
        <v>Evening</v>
      </c>
      <c r="D4690">
        <v>32</v>
      </c>
      <c r="E4690" t="str">
        <f>IF(MOD(D4690,2)=0,"EVEN","ODD")</f>
        <v>EVEN</v>
      </c>
      <c r="F4690" t="str">
        <f>IF(D4690&lt;=18,"LOW (1-18)","HIGH (19-36)")</f>
        <v>HIGH (19-36)</v>
      </c>
      <c r="G4690">
        <f>INT((D4690-1)/6)+1</f>
        <v>6</v>
      </c>
      <c r="H4690">
        <f>MOD(D4690-1,6)+1</f>
        <v>2</v>
      </c>
      <c r="I4690">
        <f>37-D4690</f>
        <v>5</v>
      </c>
      <c r="J4690">
        <f>ABS(D4690-D4691)</f>
        <v>30</v>
      </c>
      <c r="K4690">
        <f>AVERAGE(D4690:D4694)</f>
        <v>32</v>
      </c>
      <c r="L4690">
        <f>AVERAGE(D4690:D4709)</f>
        <v>32</v>
      </c>
      <c r="M4690">
        <f>K4690-L4690</f>
        <v>0</v>
      </c>
      <c r="N4690" t="str">
        <f>IF(K4690&gt;L4690,"HIGH ZONE BIAS",IF(K4690&lt;L4690,"LOW ZONE BIAS","EQUILIBRIUM"))</f>
        <v>EQUILIBRIUM</v>
      </c>
    </row>
    <row r="4691">
      <c r="A4691">
        <v>22880</v>
      </c>
      <c r="B4691" t="str">
        <v>2023-02-06</v>
      </c>
      <c r="C4691" t="str">
        <v>Afternoon</v>
      </c>
      <c r="D4691">
        <v>2</v>
      </c>
      <c r="E4691" t="str">
        <f>IF(MOD(D4691,2)=0,"EVEN","ODD")</f>
        <v>EVEN</v>
      </c>
      <c r="F4691" t="str">
        <f>IF(D4691&lt;=18,"LOW (1-18)","HIGH (19-36)")</f>
        <v>LOW (1-18)</v>
      </c>
      <c r="G4691">
        <f>INT((D4691-1)/6)+1</f>
        <v>1</v>
      </c>
      <c r="H4691">
        <f>MOD(D4691-1,6)+1</f>
        <v>2</v>
      </c>
      <c r="I4691">
        <f>37-D4691</f>
        <v>35</v>
      </c>
      <c r="J4691">
        <f>ABS(D4691-D4692)</f>
        <v>10</v>
      </c>
      <c r="K4691">
        <f>AVERAGE(D4691:D4695)</f>
        <v>2</v>
      </c>
      <c r="L4691">
        <f>AVERAGE(D4691:D4710)</f>
        <v>2</v>
      </c>
      <c r="M4691">
        <f>K4691-L4691</f>
        <v>0</v>
      </c>
      <c r="N4691" t="str">
        <f>IF(K4691&gt;L4691,"HIGH ZONE BIAS",IF(K4691&lt;L4691,"LOW ZONE BIAS","EQUILIBRIUM"))</f>
        <v>EQUILIBRIUM</v>
      </c>
    </row>
    <row r="4692">
      <c r="A4692">
        <v>22879</v>
      </c>
      <c r="B4692" t="str">
        <v>2023-02-06</v>
      </c>
      <c r="C4692" t="str">
        <v>Midday</v>
      </c>
      <c r="D4692">
        <v>12</v>
      </c>
      <c r="E4692" t="str">
        <f>IF(MOD(D4692,2)=0,"EVEN","ODD")</f>
        <v>EVEN</v>
      </c>
      <c r="F4692" t="str">
        <f>IF(D4692&lt;=18,"LOW (1-18)","HIGH (19-36)")</f>
        <v>LOW (1-18)</v>
      </c>
      <c r="G4692">
        <f>INT((D4692-1)/6)+1</f>
        <v>2</v>
      </c>
      <c r="H4692">
        <f>MOD(D4692-1,6)+1</f>
        <v>6</v>
      </c>
      <c r="I4692">
        <f>37-D4692</f>
        <v>25</v>
      </c>
      <c r="J4692">
        <f>ABS(D4692-D4693)</f>
        <v>8</v>
      </c>
      <c r="K4692">
        <f>AVERAGE(D4692:D4696)</f>
        <v>12</v>
      </c>
      <c r="L4692">
        <f>AVERAGE(D4692:D4711)</f>
        <v>12</v>
      </c>
      <c r="M4692">
        <f>K4692-L4692</f>
        <v>0</v>
      </c>
      <c r="N4692" t="str">
        <f>IF(K4692&gt;L4692,"HIGH ZONE BIAS",IF(K4692&lt;L4692,"LOW ZONE BIAS","EQUILIBRIUM"))</f>
        <v>EQUILIBRIUM</v>
      </c>
    </row>
    <row r="4693">
      <c r="A4693">
        <v>22878</v>
      </c>
      <c r="B4693" t="str">
        <v>2023-02-06</v>
      </c>
      <c r="C4693" t="str">
        <v>Morning</v>
      </c>
      <c r="D4693">
        <v>4</v>
      </c>
      <c r="E4693" t="str">
        <f>IF(MOD(D4693,2)=0,"EVEN","ODD")</f>
        <v>EVEN</v>
      </c>
      <c r="F4693" t="str">
        <f>IF(D4693&lt;=18,"LOW (1-18)","HIGH (19-36)")</f>
        <v>LOW (1-18)</v>
      </c>
      <c r="G4693">
        <f>INT((D4693-1)/6)+1</f>
        <v>1</v>
      </c>
      <c r="H4693">
        <f>MOD(D4693-1,6)+1</f>
        <v>4</v>
      </c>
      <c r="I4693">
        <f>37-D4693</f>
        <v>33</v>
      </c>
      <c r="J4693">
        <f>ABS(D4693-D4694)</f>
        <v>9</v>
      </c>
      <c r="K4693">
        <f>AVERAGE(D4693:D4697)</f>
        <v>4</v>
      </c>
      <c r="L4693">
        <f>AVERAGE(D4693:D4712)</f>
        <v>4</v>
      </c>
      <c r="M4693">
        <f>K4693-L4693</f>
        <v>0</v>
      </c>
      <c r="N4693" t="str">
        <f>IF(K4693&gt;L4693,"HIGH ZONE BIAS",IF(K4693&lt;L4693,"LOW ZONE BIAS","EQUILIBRIUM"))</f>
        <v>EQUILIBRIUM</v>
      </c>
    </row>
    <row r="4694">
      <c r="A4694">
        <v>22877</v>
      </c>
      <c r="B4694" t="str">
        <v>2023-02-04</v>
      </c>
      <c r="C4694" t="str">
        <v>Evening</v>
      </c>
      <c r="D4694">
        <v>13</v>
      </c>
      <c r="E4694" t="str">
        <f>IF(MOD(D4694,2)=0,"EVEN","ODD")</f>
        <v>ODD</v>
      </c>
      <c r="F4694" t="str">
        <f>IF(D4694&lt;=18,"LOW (1-18)","HIGH (19-36)")</f>
        <v>LOW (1-18)</v>
      </c>
      <c r="G4694">
        <f>INT((D4694-1)/6)+1</f>
        <v>3</v>
      </c>
      <c r="H4694">
        <f>MOD(D4694-1,6)+1</f>
        <v>1</v>
      </c>
      <c r="I4694">
        <f>37-D4694</f>
        <v>24</v>
      </c>
      <c r="J4694">
        <f>ABS(D4694-D4695)</f>
        <v>4</v>
      </c>
      <c r="K4694">
        <f>AVERAGE(D4694:D4698)</f>
        <v>13</v>
      </c>
      <c r="L4694">
        <f>AVERAGE(D4694:D4713)</f>
        <v>13</v>
      </c>
      <c r="M4694">
        <f>K4694-L4694</f>
        <v>0</v>
      </c>
      <c r="N4694" t="str">
        <f>IF(K4694&gt;L4694,"HIGH ZONE BIAS",IF(K4694&lt;L4694,"LOW ZONE BIAS","EQUILIBRIUM"))</f>
        <v>EQUILIBRIUM</v>
      </c>
    </row>
    <row r="4695">
      <c r="A4695">
        <v>22876</v>
      </c>
      <c r="B4695" t="str">
        <v>2023-02-04</v>
      </c>
      <c r="C4695" t="str">
        <v>Afternoon</v>
      </c>
      <c r="D4695">
        <v>9</v>
      </c>
      <c r="E4695" t="str">
        <f>IF(MOD(D4695,2)=0,"EVEN","ODD")</f>
        <v>ODD</v>
      </c>
      <c r="F4695" t="str">
        <f>IF(D4695&lt;=18,"LOW (1-18)","HIGH (19-36)")</f>
        <v>LOW (1-18)</v>
      </c>
      <c r="G4695">
        <f>INT((D4695-1)/6)+1</f>
        <v>2</v>
      </c>
      <c r="H4695">
        <f>MOD(D4695-1,6)+1</f>
        <v>3</v>
      </c>
      <c r="I4695">
        <f>37-D4695</f>
        <v>28</v>
      </c>
      <c r="J4695">
        <f>ABS(D4695-D4696)</f>
        <v>5</v>
      </c>
      <c r="K4695">
        <f>AVERAGE(D4695:D4699)</f>
        <v>9</v>
      </c>
      <c r="L4695">
        <f>AVERAGE(D4695:D4714)</f>
        <v>9</v>
      </c>
      <c r="M4695">
        <f>K4695-L4695</f>
        <v>0</v>
      </c>
      <c r="N4695" t="str">
        <f>IF(K4695&gt;L4695,"HIGH ZONE BIAS",IF(K4695&lt;L4695,"LOW ZONE BIAS","EQUILIBRIUM"))</f>
        <v>EQUILIBRIUM</v>
      </c>
    </row>
    <row r="4696">
      <c r="A4696">
        <v>22875</v>
      </c>
      <c r="B4696" t="str">
        <v>2023-02-04</v>
      </c>
      <c r="C4696" t="str">
        <v>Midday</v>
      </c>
      <c r="D4696">
        <v>14</v>
      </c>
      <c r="E4696" t="str">
        <f>IF(MOD(D4696,2)=0,"EVEN","ODD")</f>
        <v>EVEN</v>
      </c>
      <c r="F4696" t="str">
        <f>IF(D4696&lt;=18,"LOW (1-18)","HIGH (19-36)")</f>
        <v>LOW (1-18)</v>
      </c>
      <c r="G4696">
        <f>INT((D4696-1)/6)+1</f>
        <v>3</v>
      </c>
      <c r="H4696">
        <f>MOD(D4696-1,6)+1</f>
        <v>2</v>
      </c>
      <c r="I4696">
        <f>37-D4696</f>
        <v>23</v>
      </c>
      <c r="J4696">
        <f>ABS(D4696-D4697)</f>
        <v>16</v>
      </c>
      <c r="K4696">
        <f>AVERAGE(D4696:D4700)</f>
        <v>14</v>
      </c>
      <c r="L4696">
        <f>AVERAGE(D4696:D4715)</f>
        <v>14</v>
      </c>
      <c r="M4696">
        <f>K4696-L4696</f>
        <v>0</v>
      </c>
      <c r="N4696" t="str">
        <f>IF(K4696&gt;L4696,"HIGH ZONE BIAS",IF(K4696&lt;L4696,"LOW ZONE BIAS","EQUILIBRIUM"))</f>
        <v>EQUILIBRIUM</v>
      </c>
    </row>
    <row r="4697">
      <c r="A4697">
        <v>22874</v>
      </c>
      <c r="B4697" t="str">
        <v>2023-02-04</v>
      </c>
      <c r="C4697" t="str">
        <v>Morning</v>
      </c>
      <c r="D4697">
        <v>30</v>
      </c>
      <c r="E4697" t="str">
        <f>IF(MOD(D4697,2)=0,"EVEN","ODD")</f>
        <v>EVEN</v>
      </c>
      <c r="F4697" t="str">
        <f>IF(D4697&lt;=18,"LOW (1-18)","HIGH (19-36)")</f>
        <v>HIGH (19-36)</v>
      </c>
      <c r="G4697">
        <f>INT((D4697-1)/6)+1</f>
        <v>5</v>
      </c>
      <c r="H4697">
        <f>MOD(D4697-1,6)+1</f>
        <v>6</v>
      </c>
      <c r="I4697">
        <f>37-D4697</f>
        <v>7</v>
      </c>
      <c r="J4697">
        <f>ABS(D4697-D4698)</f>
        <v>2</v>
      </c>
      <c r="K4697">
        <f>AVERAGE(D4697:D4701)</f>
        <v>30</v>
      </c>
      <c r="L4697">
        <f>AVERAGE(D4697:D4716)</f>
        <v>30</v>
      </c>
      <c r="M4697">
        <f>K4697-L4697</f>
        <v>0</v>
      </c>
      <c r="N4697" t="str">
        <f>IF(K4697&gt;L4697,"HIGH ZONE BIAS",IF(K4697&lt;L4697,"LOW ZONE BIAS","EQUILIBRIUM"))</f>
        <v>EQUILIBRIUM</v>
      </c>
    </row>
    <row r="4698">
      <c r="A4698">
        <v>22873</v>
      </c>
      <c r="B4698" t="str">
        <v>2023-02-03</v>
      </c>
      <c r="C4698" t="str">
        <v>Evening</v>
      </c>
      <c r="D4698">
        <v>32</v>
      </c>
      <c r="E4698" t="str">
        <f>IF(MOD(D4698,2)=0,"EVEN","ODD")</f>
        <v>EVEN</v>
      </c>
      <c r="F4698" t="str">
        <f>IF(D4698&lt;=18,"LOW (1-18)","HIGH (19-36)")</f>
        <v>HIGH (19-36)</v>
      </c>
      <c r="G4698">
        <f>INT((D4698-1)/6)+1</f>
        <v>6</v>
      </c>
      <c r="H4698">
        <f>MOD(D4698-1,6)+1</f>
        <v>2</v>
      </c>
      <c r="I4698">
        <f>37-D4698</f>
        <v>5</v>
      </c>
      <c r="J4698">
        <f>ABS(D4698-D4699)</f>
        <v>3</v>
      </c>
      <c r="K4698">
        <f>AVERAGE(D4698:D4702)</f>
        <v>32</v>
      </c>
      <c r="L4698">
        <f>AVERAGE(D4698:D4717)</f>
        <v>32</v>
      </c>
      <c r="M4698">
        <f>K4698-L4698</f>
        <v>0</v>
      </c>
      <c r="N4698" t="str">
        <f>IF(K4698&gt;L4698,"HIGH ZONE BIAS",IF(K4698&lt;L4698,"LOW ZONE BIAS","EQUILIBRIUM"))</f>
        <v>EQUILIBRIUM</v>
      </c>
    </row>
    <row r="4699">
      <c r="A4699">
        <v>22872</v>
      </c>
      <c r="B4699" t="str">
        <v>2023-02-03</v>
      </c>
      <c r="C4699" t="str">
        <v>Afternoon</v>
      </c>
      <c r="D4699">
        <v>35</v>
      </c>
      <c r="E4699" t="str">
        <f>IF(MOD(D4699,2)=0,"EVEN","ODD")</f>
        <v>ODD</v>
      </c>
      <c r="F4699" t="str">
        <f>IF(D4699&lt;=18,"LOW (1-18)","HIGH (19-36)")</f>
        <v>HIGH (19-36)</v>
      </c>
      <c r="G4699">
        <f>INT((D4699-1)/6)+1</f>
        <v>6</v>
      </c>
      <c r="H4699">
        <f>MOD(D4699-1,6)+1</f>
        <v>5</v>
      </c>
      <c r="I4699">
        <f>37-D4699</f>
        <v>2</v>
      </c>
      <c r="J4699">
        <f>ABS(D4699-D4700)</f>
        <v>12</v>
      </c>
      <c r="K4699">
        <f>AVERAGE(D4699:D4703)</f>
        <v>35</v>
      </c>
      <c r="L4699">
        <f>AVERAGE(D4699:D4718)</f>
        <v>35</v>
      </c>
      <c r="M4699">
        <f>K4699-L4699</f>
        <v>0</v>
      </c>
      <c r="N4699" t="str">
        <f>IF(K4699&gt;L4699,"HIGH ZONE BIAS",IF(K4699&lt;L4699,"LOW ZONE BIAS","EQUILIBRIUM"))</f>
        <v>EQUILIBRIUM</v>
      </c>
    </row>
    <row r="4700">
      <c r="A4700">
        <v>22871</v>
      </c>
      <c r="B4700" t="str">
        <v>2023-02-03</v>
      </c>
      <c r="C4700" t="str">
        <v>Midday</v>
      </c>
      <c r="D4700">
        <v>23</v>
      </c>
      <c r="E4700" t="str">
        <f>IF(MOD(D4700,2)=0,"EVEN","ODD")</f>
        <v>ODD</v>
      </c>
      <c r="F4700" t="str">
        <f>IF(D4700&lt;=18,"LOW (1-18)","HIGH (19-36)")</f>
        <v>HIGH (19-36)</v>
      </c>
      <c r="G4700">
        <f>INT((D4700-1)/6)+1</f>
        <v>4</v>
      </c>
      <c r="H4700">
        <f>MOD(D4700-1,6)+1</f>
        <v>5</v>
      </c>
      <c r="I4700">
        <f>37-D4700</f>
        <v>14</v>
      </c>
      <c r="J4700">
        <f>ABS(D4700-D4701)</f>
        <v>0</v>
      </c>
      <c r="K4700">
        <f>AVERAGE(D4700:D4704)</f>
        <v>23</v>
      </c>
      <c r="L4700">
        <f>AVERAGE(D4700:D4719)</f>
        <v>23</v>
      </c>
      <c r="M4700">
        <f>K4700-L4700</f>
        <v>0</v>
      </c>
      <c r="N4700" t="str">
        <f>IF(K4700&gt;L4700,"HIGH ZONE BIAS",IF(K4700&lt;L4700,"LOW ZONE BIAS","EQUILIBRIUM"))</f>
        <v>EQUILIBRIUM</v>
      </c>
    </row>
    <row r="4701">
      <c r="A4701">
        <v>22870</v>
      </c>
      <c r="B4701" t="str">
        <v>2023-02-03</v>
      </c>
      <c r="C4701" t="str">
        <v>Morning</v>
      </c>
      <c r="D4701">
        <v>23</v>
      </c>
      <c r="E4701" t="str">
        <f>IF(MOD(D4701,2)=0,"EVEN","ODD")</f>
        <v>ODD</v>
      </c>
      <c r="F4701" t="str">
        <f>IF(D4701&lt;=18,"LOW (1-18)","HIGH (19-36)")</f>
        <v>HIGH (19-36)</v>
      </c>
      <c r="G4701">
        <f>INT((D4701-1)/6)+1</f>
        <v>4</v>
      </c>
      <c r="H4701">
        <f>MOD(D4701-1,6)+1</f>
        <v>5</v>
      </c>
      <c r="I4701">
        <f>37-D4701</f>
        <v>14</v>
      </c>
      <c r="J4701">
        <f>ABS(D4701-D4702)</f>
        <v>10</v>
      </c>
      <c r="K4701">
        <f>AVERAGE(D4701:D4705)</f>
        <v>23</v>
      </c>
      <c r="L4701">
        <f>AVERAGE(D4701:D4720)</f>
        <v>23</v>
      </c>
      <c r="M4701">
        <f>K4701-L4701</f>
        <v>0</v>
      </c>
      <c r="N4701" t="str">
        <f>IF(K4701&gt;L4701,"HIGH ZONE BIAS",IF(K4701&lt;L4701,"LOW ZONE BIAS","EQUILIBRIUM"))</f>
        <v>EQUILIBRIUM</v>
      </c>
    </row>
    <row r="4702">
      <c r="A4702">
        <v>22869</v>
      </c>
      <c r="B4702" t="str">
        <v>2023-02-02</v>
      </c>
      <c r="C4702" t="str">
        <v>Evening</v>
      </c>
      <c r="D4702">
        <v>33</v>
      </c>
      <c r="E4702" t="str">
        <f>IF(MOD(D4702,2)=0,"EVEN","ODD")</f>
        <v>ODD</v>
      </c>
      <c r="F4702" t="str">
        <f>IF(D4702&lt;=18,"LOW (1-18)","HIGH (19-36)")</f>
        <v>HIGH (19-36)</v>
      </c>
      <c r="G4702">
        <f>INT((D4702-1)/6)+1</f>
        <v>6</v>
      </c>
      <c r="H4702">
        <f>MOD(D4702-1,6)+1</f>
        <v>3</v>
      </c>
      <c r="I4702">
        <f>37-D4702</f>
        <v>4</v>
      </c>
      <c r="J4702">
        <f>ABS(D4702-D4703)</f>
        <v>4</v>
      </c>
      <c r="K4702">
        <f>AVERAGE(D4702:D4706)</f>
        <v>33</v>
      </c>
      <c r="L4702">
        <f>AVERAGE(D4702:D4721)</f>
        <v>33</v>
      </c>
      <c r="M4702">
        <f>K4702-L4702</f>
        <v>0</v>
      </c>
      <c r="N4702" t="str">
        <f>IF(K4702&gt;L4702,"HIGH ZONE BIAS",IF(K4702&lt;L4702,"LOW ZONE BIAS","EQUILIBRIUM"))</f>
        <v>EQUILIBRIUM</v>
      </c>
    </row>
    <row r="4703">
      <c r="A4703">
        <v>22868</v>
      </c>
      <c r="B4703" t="str">
        <v>2023-02-02</v>
      </c>
      <c r="C4703" t="str">
        <v>Afternoon</v>
      </c>
      <c r="D4703">
        <v>29</v>
      </c>
      <c r="E4703" t="str">
        <f>IF(MOD(D4703,2)=0,"EVEN","ODD")</f>
        <v>ODD</v>
      </c>
      <c r="F4703" t="str">
        <f>IF(D4703&lt;=18,"LOW (1-18)","HIGH (19-36)")</f>
        <v>HIGH (19-36)</v>
      </c>
      <c r="G4703">
        <f>INT((D4703-1)/6)+1</f>
        <v>5</v>
      </c>
      <c r="H4703">
        <f>MOD(D4703-1,6)+1</f>
        <v>5</v>
      </c>
      <c r="I4703">
        <f>37-D4703</f>
        <v>8</v>
      </c>
      <c r="J4703">
        <f>ABS(D4703-D4704)</f>
        <v>7</v>
      </c>
      <c r="K4703">
        <f>AVERAGE(D4703:D4707)</f>
        <v>29</v>
      </c>
      <c r="L4703">
        <f>AVERAGE(D4703:D4722)</f>
        <v>29</v>
      </c>
      <c r="M4703">
        <f>K4703-L4703</f>
        <v>0</v>
      </c>
      <c r="N4703" t="str">
        <f>IF(K4703&gt;L4703,"HIGH ZONE BIAS",IF(K4703&lt;L4703,"LOW ZONE BIAS","EQUILIBRIUM"))</f>
        <v>EQUILIBRIUM</v>
      </c>
    </row>
    <row r="4704">
      <c r="A4704">
        <v>22867</v>
      </c>
      <c r="B4704" t="str">
        <v>2023-02-02</v>
      </c>
      <c r="C4704" t="str">
        <v>Midday</v>
      </c>
      <c r="D4704">
        <v>36</v>
      </c>
      <c r="E4704" t="str">
        <f>IF(MOD(D4704,2)=0,"EVEN","ODD")</f>
        <v>EVEN</v>
      </c>
      <c r="F4704" t="str">
        <f>IF(D4704&lt;=18,"LOW (1-18)","HIGH (19-36)")</f>
        <v>HIGH (19-36)</v>
      </c>
      <c r="G4704">
        <f>INT((D4704-1)/6)+1</f>
        <v>6</v>
      </c>
      <c r="H4704">
        <f>MOD(D4704-1,6)+1</f>
        <v>6</v>
      </c>
      <c r="I4704">
        <f>37-D4704</f>
        <v>1</v>
      </c>
      <c r="J4704">
        <f>ABS(D4704-D4705)</f>
        <v>5</v>
      </c>
      <c r="K4704">
        <f>AVERAGE(D4704:D4708)</f>
        <v>36</v>
      </c>
      <c r="L4704">
        <f>AVERAGE(D4704:D4723)</f>
        <v>36</v>
      </c>
      <c r="M4704">
        <f>K4704-L4704</f>
        <v>0</v>
      </c>
      <c r="N4704" t="str">
        <f>IF(K4704&gt;L4704,"HIGH ZONE BIAS",IF(K4704&lt;L4704,"LOW ZONE BIAS","EQUILIBRIUM"))</f>
        <v>EQUILIBRIUM</v>
      </c>
    </row>
    <row r="4705">
      <c r="A4705">
        <v>22866</v>
      </c>
      <c r="B4705" t="str">
        <v>2023-02-02</v>
      </c>
      <c r="C4705" t="str">
        <v>Morning</v>
      </c>
      <c r="D4705">
        <v>31</v>
      </c>
      <c r="E4705" t="str">
        <f>IF(MOD(D4705,2)=0,"EVEN","ODD")</f>
        <v>ODD</v>
      </c>
      <c r="F4705" t="str">
        <f>IF(D4705&lt;=18,"LOW (1-18)","HIGH (19-36)")</f>
        <v>HIGH (19-36)</v>
      </c>
      <c r="G4705">
        <f>INT((D4705-1)/6)+1</f>
        <v>6</v>
      </c>
      <c r="H4705">
        <f>MOD(D4705-1,6)+1</f>
        <v>1</v>
      </c>
      <c r="I4705">
        <f>37-D4705</f>
        <v>6</v>
      </c>
      <c r="J4705">
        <f>ABS(D4705-D4706)</f>
        <v>18</v>
      </c>
      <c r="K4705">
        <f>AVERAGE(D4705:D4709)</f>
        <v>31</v>
      </c>
      <c r="L4705">
        <f>AVERAGE(D4705:D4724)</f>
        <v>31</v>
      </c>
      <c r="M4705">
        <f>K4705-L4705</f>
        <v>0</v>
      </c>
      <c r="N4705" t="str">
        <f>IF(K4705&gt;L4705,"HIGH ZONE BIAS",IF(K4705&lt;L4705,"LOW ZONE BIAS","EQUILIBRIUM"))</f>
        <v>EQUILIBRIUM</v>
      </c>
    </row>
    <row r="4706">
      <c r="A4706">
        <v>22865</v>
      </c>
      <c r="B4706" t="str">
        <v>2023-02-01</v>
      </c>
      <c r="C4706" t="str">
        <v>Evening</v>
      </c>
      <c r="D4706">
        <v>13</v>
      </c>
      <c r="E4706" t="str">
        <f>IF(MOD(D4706,2)=0,"EVEN","ODD")</f>
        <v>ODD</v>
      </c>
      <c r="F4706" t="str">
        <f>IF(D4706&lt;=18,"LOW (1-18)","HIGH (19-36)")</f>
        <v>LOW (1-18)</v>
      </c>
      <c r="G4706">
        <f>INT((D4706-1)/6)+1</f>
        <v>3</v>
      </c>
      <c r="H4706">
        <f>MOD(D4706-1,6)+1</f>
        <v>1</v>
      </c>
      <c r="I4706">
        <f>37-D4706</f>
        <v>24</v>
      </c>
      <c r="J4706">
        <f>ABS(D4706-D4707)</f>
        <v>3</v>
      </c>
      <c r="K4706">
        <f>AVERAGE(D4706:D4710)</f>
        <v>13</v>
      </c>
      <c r="L4706">
        <f>AVERAGE(D4706:D4725)</f>
        <v>13</v>
      </c>
      <c r="M4706">
        <f>K4706-L4706</f>
        <v>0</v>
      </c>
      <c r="N4706" t="str">
        <f>IF(K4706&gt;L4706,"HIGH ZONE BIAS",IF(K4706&lt;L4706,"LOW ZONE BIAS","EQUILIBRIUM"))</f>
        <v>EQUILIBRIUM</v>
      </c>
    </row>
    <row r="4707">
      <c r="A4707">
        <v>22864</v>
      </c>
      <c r="B4707" t="str">
        <v>2023-02-01</v>
      </c>
      <c r="C4707" t="str">
        <v>Afternoon</v>
      </c>
      <c r="D4707">
        <v>16</v>
      </c>
      <c r="E4707" t="str">
        <f>IF(MOD(D4707,2)=0,"EVEN","ODD")</f>
        <v>EVEN</v>
      </c>
      <c r="F4707" t="str">
        <f>IF(D4707&lt;=18,"LOW (1-18)","HIGH (19-36)")</f>
        <v>LOW (1-18)</v>
      </c>
      <c r="G4707">
        <f>INT((D4707-1)/6)+1</f>
        <v>3</v>
      </c>
      <c r="H4707">
        <f>MOD(D4707-1,6)+1</f>
        <v>4</v>
      </c>
      <c r="I4707">
        <f>37-D4707</f>
        <v>21</v>
      </c>
      <c r="J4707">
        <f>ABS(D4707-D4708)</f>
        <v>11</v>
      </c>
      <c r="K4707">
        <f>AVERAGE(D4707:D4711)</f>
        <v>16</v>
      </c>
      <c r="L4707">
        <f>AVERAGE(D4707:D4726)</f>
        <v>16</v>
      </c>
      <c r="M4707">
        <f>K4707-L4707</f>
        <v>0</v>
      </c>
      <c r="N4707" t="str">
        <f>IF(K4707&gt;L4707,"HIGH ZONE BIAS",IF(K4707&lt;L4707,"LOW ZONE BIAS","EQUILIBRIUM"))</f>
        <v>EQUILIBRIUM</v>
      </c>
    </row>
    <row r="4708">
      <c r="A4708">
        <v>22863</v>
      </c>
      <c r="B4708" t="str">
        <v>2023-02-01</v>
      </c>
      <c r="C4708" t="str">
        <v>Midday</v>
      </c>
      <c r="D4708">
        <v>27</v>
      </c>
      <c r="E4708" t="str">
        <f>IF(MOD(D4708,2)=0,"EVEN","ODD")</f>
        <v>ODD</v>
      </c>
      <c r="F4708" t="str">
        <f>IF(D4708&lt;=18,"LOW (1-18)","HIGH (19-36)")</f>
        <v>HIGH (19-36)</v>
      </c>
      <c r="G4708">
        <f>INT((D4708-1)/6)+1</f>
        <v>5</v>
      </c>
      <c r="H4708">
        <f>MOD(D4708-1,6)+1</f>
        <v>3</v>
      </c>
      <c r="I4708">
        <f>37-D4708</f>
        <v>10</v>
      </c>
      <c r="J4708">
        <f>ABS(D4708-D4709)</f>
        <v>16</v>
      </c>
      <c r="K4708">
        <f>AVERAGE(D4708:D4712)</f>
        <v>27</v>
      </c>
      <c r="L4708">
        <f>AVERAGE(D4708:D4727)</f>
        <v>27</v>
      </c>
      <c r="M4708">
        <f>K4708-L4708</f>
        <v>0</v>
      </c>
      <c r="N4708" t="str">
        <f>IF(K4708&gt;L4708,"HIGH ZONE BIAS",IF(K4708&lt;L4708,"LOW ZONE BIAS","EQUILIBRIUM"))</f>
        <v>EQUILIBRIUM</v>
      </c>
    </row>
    <row r="4709">
      <c r="A4709">
        <v>22862</v>
      </c>
      <c r="B4709" t="str">
        <v>2023-02-01</v>
      </c>
      <c r="C4709" t="str">
        <v>Morning</v>
      </c>
      <c r="D4709">
        <v>11</v>
      </c>
      <c r="E4709" t="str">
        <f>IF(MOD(D4709,2)=0,"EVEN","ODD")</f>
        <v>ODD</v>
      </c>
      <c r="F4709" t="str">
        <f>IF(D4709&lt;=18,"LOW (1-18)","HIGH (19-36)")</f>
        <v>LOW (1-18)</v>
      </c>
      <c r="G4709">
        <f>INT((D4709-1)/6)+1</f>
        <v>2</v>
      </c>
      <c r="H4709">
        <f>MOD(D4709-1,6)+1</f>
        <v>5</v>
      </c>
      <c r="I4709">
        <f>37-D4709</f>
        <v>26</v>
      </c>
      <c r="J4709">
        <f>ABS(D4709-D4710)</f>
        <v>7</v>
      </c>
      <c r="K4709">
        <f>AVERAGE(D4709:D4713)</f>
        <v>11</v>
      </c>
      <c r="L4709">
        <f>AVERAGE(D4709:D4728)</f>
        <v>11</v>
      </c>
      <c r="M4709">
        <f>K4709-L4709</f>
        <v>0</v>
      </c>
      <c r="N4709" t="str">
        <f>IF(K4709&gt;L4709,"HIGH ZONE BIAS",IF(K4709&lt;L4709,"LOW ZONE BIAS","EQUILIBRIUM"))</f>
        <v>EQUILIBRIUM</v>
      </c>
    </row>
    <row r="4710">
      <c r="A4710">
        <v>22861</v>
      </c>
      <c r="B4710" t="str">
        <v>2023-01-31</v>
      </c>
      <c r="C4710" t="str">
        <v>Evening</v>
      </c>
      <c r="D4710">
        <v>18</v>
      </c>
      <c r="E4710" t="str">
        <f>IF(MOD(D4710,2)=0,"EVEN","ODD")</f>
        <v>EVEN</v>
      </c>
      <c r="F4710" t="str">
        <f>IF(D4710&lt;=18,"LOW (1-18)","HIGH (19-36)")</f>
        <v>LOW (1-18)</v>
      </c>
      <c r="G4710">
        <f>INT((D4710-1)/6)+1</f>
        <v>3</v>
      </c>
      <c r="H4710">
        <f>MOD(D4710-1,6)+1</f>
        <v>6</v>
      </c>
      <c r="I4710">
        <f>37-D4710</f>
        <v>19</v>
      </c>
      <c r="J4710">
        <f>ABS(D4710-D4711)</f>
        <v>4</v>
      </c>
      <c r="K4710">
        <f>AVERAGE(D4710:D4714)</f>
        <v>18</v>
      </c>
      <c r="L4710">
        <f>AVERAGE(D4710:D4729)</f>
        <v>18</v>
      </c>
      <c r="M4710">
        <f>K4710-L4710</f>
        <v>0</v>
      </c>
      <c r="N4710" t="str">
        <f>IF(K4710&gt;L4710,"HIGH ZONE BIAS",IF(K4710&lt;L4710,"LOW ZONE BIAS","EQUILIBRIUM"))</f>
        <v>EQUILIBRIUM</v>
      </c>
    </row>
    <row r="4711">
      <c r="A4711">
        <v>22860</v>
      </c>
      <c r="B4711" t="str">
        <v>2023-01-31</v>
      </c>
      <c r="C4711" t="str">
        <v>Afternoon</v>
      </c>
      <c r="D4711">
        <v>14</v>
      </c>
      <c r="E4711" t="str">
        <f>IF(MOD(D4711,2)=0,"EVEN","ODD")</f>
        <v>EVEN</v>
      </c>
      <c r="F4711" t="str">
        <f>IF(D4711&lt;=18,"LOW (1-18)","HIGH (19-36)")</f>
        <v>LOW (1-18)</v>
      </c>
      <c r="G4711">
        <f>INT((D4711-1)/6)+1</f>
        <v>3</v>
      </c>
      <c r="H4711">
        <f>MOD(D4711-1,6)+1</f>
        <v>2</v>
      </c>
      <c r="I4711">
        <f>37-D4711</f>
        <v>23</v>
      </c>
      <c r="J4711">
        <f>ABS(D4711-D4712)</f>
        <v>21</v>
      </c>
      <c r="K4711">
        <f>AVERAGE(D4711:D4715)</f>
        <v>14</v>
      </c>
      <c r="L4711">
        <f>AVERAGE(D4711:D4730)</f>
        <v>14</v>
      </c>
      <c r="M4711">
        <f>K4711-L4711</f>
        <v>0</v>
      </c>
      <c r="N4711" t="str">
        <f>IF(K4711&gt;L4711,"HIGH ZONE BIAS",IF(K4711&lt;L4711,"LOW ZONE BIAS","EQUILIBRIUM"))</f>
        <v>EQUILIBRIUM</v>
      </c>
    </row>
    <row r="4712">
      <c r="A4712">
        <v>22859</v>
      </c>
      <c r="B4712" t="str">
        <v>2023-01-31</v>
      </c>
      <c r="C4712" t="str">
        <v>Midday</v>
      </c>
      <c r="D4712">
        <v>35</v>
      </c>
      <c r="E4712" t="str">
        <f>IF(MOD(D4712,2)=0,"EVEN","ODD")</f>
        <v>ODD</v>
      </c>
      <c r="F4712" t="str">
        <f>IF(D4712&lt;=18,"LOW (1-18)","HIGH (19-36)")</f>
        <v>HIGH (19-36)</v>
      </c>
      <c r="G4712">
        <f>INT((D4712-1)/6)+1</f>
        <v>6</v>
      </c>
      <c r="H4712">
        <f>MOD(D4712-1,6)+1</f>
        <v>5</v>
      </c>
      <c r="I4712">
        <f>37-D4712</f>
        <v>2</v>
      </c>
      <c r="J4712">
        <f>ABS(D4712-D4713)</f>
        <v>24</v>
      </c>
      <c r="K4712">
        <f>AVERAGE(D4712:D4716)</f>
        <v>35</v>
      </c>
      <c r="L4712">
        <f>AVERAGE(D4712:D4731)</f>
        <v>35</v>
      </c>
      <c r="M4712">
        <f>K4712-L4712</f>
        <v>0</v>
      </c>
      <c r="N4712" t="str">
        <f>IF(K4712&gt;L4712,"HIGH ZONE BIAS",IF(K4712&lt;L4712,"LOW ZONE BIAS","EQUILIBRIUM"))</f>
        <v>EQUILIBRIUM</v>
      </c>
    </row>
    <row r="4713">
      <c r="A4713">
        <v>22858</v>
      </c>
      <c r="B4713" t="str">
        <v>2023-01-31</v>
      </c>
      <c r="C4713" t="str">
        <v>Morning</v>
      </c>
      <c r="D4713">
        <v>11</v>
      </c>
      <c r="E4713" t="str">
        <f>IF(MOD(D4713,2)=0,"EVEN","ODD")</f>
        <v>ODD</v>
      </c>
      <c r="F4713" t="str">
        <f>IF(D4713&lt;=18,"LOW (1-18)","HIGH (19-36)")</f>
        <v>LOW (1-18)</v>
      </c>
      <c r="G4713">
        <f>INT((D4713-1)/6)+1</f>
        <v>2</v>
      </c>
      <c r="H4713">
        <f>MOD(D4713-1,6)+1</f>
        <v>5</v>
      </c>
      <c r="I4713">
        <f>37-D4713</f>
        <v>26</v>
      </c>
      <c r="J4713">
        <f>ABS(D4713-D4714)</f>
        <v>6</v>
      </c>
      <c r="K4713">
        <f>AVERAGE(D4713:D4717)</f>
        <v>11</v>
      </c>
      <c r="L4713">
        <f>AVERAGE(D4713:D4732)</f>
        <v>11</v>
      </c>
      <c r="M4713">
        <f>K4713-L4713</f>
        <v>0</v>
      </c>
      <c r="N4713" t="str">
        <f>IF(K4713&gt;L4713,"HIGH ZONE BIAS",IF(K4713&lt;L4713,"LOW ZONE BIAS","EQUILIBRIUM"))</f>
        <v>EQUILIBRIUM</v>
      </c>
    </row>
    <row r="4714">
      <c r="A4714">
        <v>22857</v>
      </c>
      <c r="B4714" t="str">
        <v>2023-01-30</v>
      </c>
      <c r="C4714" t="str">
        <v>Evening</v>
      </c>
      <c r="D4714">
        <v>5</v>
      </c>
      <c r="E4714" t="str">
        <f>IF(MOD(D4714,2)=0,"EVEN","ODD")</f>
        <v>ODD</v>
      </c>
      <c r="F4714" t="str">
        <f>IF(D4714&lt;=18,"LOW (1-18)","HIGH (19-36)")</f>
        <v>LOW (1-18)</v>
      </c>
      <c r="G4714">
        <f>INT((D4714-1)/6)+1</f>
        <v>1</v>
      </c>
      <c r="H4714">
        <f>MOD(D4714-1,6)+1</f>
        <v>5</v>
      </c>
      <c r="I4714">
        <f>37-D4714</f>
        <v>32</v>
      </c>
      <c r="J4714">
        <f>ABS(D4714-D4715)</f>
        <v>21</v>
      </c>
      <c r="K4714">
        <f>AVERAGE(D4714:D4718)</f>
        <v>5</v>
      </c>
      <c r="L4714">
        <f>AVERAGE(D4714:D4733)</f>
        <v>5</v>
      </c>
      <c r="M4714">
        <f>K4714-L4714</f>
        <v>0</v>
      </c>
      <c r="N4714" t="str">
        <f>IF(K4714&gt;L4714,"HIGH ZONE BIAS",IF(K4714&lt;L4714,"LOW ZONE BIAS","EQUILIBRIUM"))</f>
        <v>EQUILIBRIUM</v>
      </c>
    </row>
    <row r="4715">
      <c r="A4715">
        <v>22856</v>
      </c>
      <c r="B4715" t="str">
        <v>2023-01-30</v>
      </c>
      <c r="C4715" t="str">
        <v>Afternoon</v>
      </c>
      <c r="D4715">
        <v>26</v>
      </c>
      <c r="E4715" t="str">
        <f>IF(MOD(D4715,2)=0,"EVEN","ODD")</f>
        <v>EVEN</v>
      </c>
      <c r="F4715" t="str">
        <f>IF(D4715&lt;=18,"LOW (1-18)","HIGH (19-36)")</f>
        <v>HIGH (19-36)</v>
      </c>
      <c r="G4715">
        <f>INT((D4715-1)/6)+1</f>
        <v>5</v>
      </c>
      <c r="H4715">
        <f>MOD(D4715-1,6)+1</f>
        <v>2</v>
      </c>
      <c r="I4715">
        <f>37-D4715</f>
        <v>11</v>
      </c>
      <c r="J4715">
        <f>ABS(D4715-D4716)</f>
        <v>7</v>
      </c>
      <c r="K4715">
        <f>AVERAGE(D4715:D4719)</f>
        <v>26</v>
      </c>
      <c r="L4715">
        <f>AVERAGE(D4715:D4734)</f>
        <v>26</v>
      </c>
      <c r="M4715">
        <f>K4715-L4715</f>
        <v>0</v>
      </c>
      <c r="N4715" t="str">
        <f>IF(K4715&gt;L4715,"HIGH ZONE BIAS",IF(K4715&lt;L4715,"LOW ZONE BIAS","EQUILIBRIUM"))</f>
        <v>EQUILIBRIUM</v>
      </c>
    </row>
    <row r="4716">
      <c r="A4716">
        <v>22855</v>
      </c>
      <c r="B4716" t="str">
        <v>2023-01-30</v>
      </c>
      <c r="C4716" t="str">
        <v>Midday</v>
      </c>
      <c r="D4716">
        <v>19</v>
      </c>
      <c r="E4716" t="str">
        <f>IF(MOD(D4716,2)=0,"EVEN","ODD")</f>
        <v>ODD</v>
      </c>
      <c r="F4716" t="str">
        <f>IF(D4716&lt;=18,"LOW (1-18)","HIGH (19-36)")</f>
        <v>HIGH (19-36)</v>
      </c>
      <c r="G4716">
        <f>INT((D4716-1)/6)+1</f>
        <v>4</v>
      </c>
      <c r="H4716">
        <f>MOD(D4716-1,6)+1</f>
        <v>1</v>
      </c>
      <c r="I4716">
        <f>37-D4716</f>
        <v>18</v>
      </c>
      <c r="J4716">
        <f>ABS(D4716-D4717)</f>
        <v>6</v>
      </c>
      <c r="K4716">
        <f>AVERAGE(D4716:D4720)</f>
        <v>19</v>
      </c>
      <c r="L4716">
        <f>AVERAGE(D4716:D4735)</f>
        <v>19</v>
      </c>
      <c r="M4716">
        <f>K4716-L4716</f>
        <v>0</v>
      </c>
      <c r="N4716" t="str">
        <f>IF(K4716&gt;L4716,"HIGH ZONE BIAS",IF(K4716&lt;L4716,"LOW ZONE BIAS","EQUILIBRIUM"))</f>
        <v>EQUILIBRIUM</v>
      </c>
    </row>
    <row r="4717">
      <c r="A4717">
        <v>22854</v>
      </c>
      <c r="B4717" t="str">
        <v>2023-01-30</v>
      </c>
      <c r="C4717" t="str">
        <v>Morning</v>
      </c>
      <c r="D4717">
        <v>25</v>
      </c>
      <c r="E4717" t="str">
        <f>IF(MOD(D4717,2)=0,"EVEN","ODD")</f>
        <v>ODD</v>
      </c>
      <c r="F4717" t="str">
        <f>IF(D4717&lt;=18,"LOW (1-18)","HIGH (19-36)")</f>
        <v>HIGH (19-36)</v>
      </c>
      <c r="G4717">
        <f>INT((D4717-1)/6)+1</f>
        <v>5</v>
      </c>
      <c r="H4717">
        <f>MOD(D4717-1,6)+1</f>
        <v>1</v>
      </c>
      <c r="I4717">
        <f>37-D4717</f>
        <v>12</v>
      </c>
      <c r="J4717">
        <f>ABS(D4717-D4718)</f>
        <v>11</v>
      </c>
      <c r="K4717">
        <f>AVERAGE(D4717:D4721)</f>
        <v>25</v>
      </c>
      <c r="L4717">
        <f>AVERAGE(D4717:D4736)</f>
        <v>25</v>
      </c>
      <c r="M4717">
        <f>K4717-L4717</f>
        <v>0</v>
      </c>
      <c r="N4717" t="str">
        <f>IF(K4717&gt;L4717,"HIGH ZONE BIAS",IF(K4717&lt;L4717,"LOW ZONE BIAS","EQUILIBRIUM"))</f>
        <v>EQUILIBRIUM</v>
      </c>
    </row>
    <row r="4718">
      <c r="A4718">
        <v>22853</v>
      </c>
      <c r="B4718" t="str">
        <v>2023-01-28</v>
      </c>
      <c r="C4718" t="str">
        <v>Evening</v>
      </c>
      <c r="D4718">
        <v>14</v>
      </c>
      <c r="E4718" t="str">
        <f>IF(MOD(D4718,2)=0,"EVEN","ODD")</f>
        <v>EVEN</v>
      </c>
      <c r="F4718" t="str">
        <f>IF(D4718&lt;=18,"LOW (1-18)","HIGH (19-36)")</f>
        <v>LOW (1-18)</v>
      </c>
      <c r="G4718">
        <f>INT((D4718-1)/6)+1</f>
        <v>3</v>
      </c>
      <c r="H4718">
        <f>MOD(D4718-1,6)+1</f>
        <v>2</v>
      </c>
      <c r="I4718">
        <f>37-D4718</f>
        <v>23</v>
      </c>
      <c r="J4718">
        <f>ABS(D4718-D4719)</f>
        <v>13</v>
      </c>
      <c r="K4718">
        <f>AVERAGE(D4718:D4722)</f>
        <v>14</v>
      </c>
      <c r="L4718">
        <f>AVERAGE(D4718:D4737)</f>
        <v>14</v>
      </c>
      <c r="M4718">
        <f>K4718-L4718</f>
        <v>0</v>
      </c>
      <c r="N4718" t="str">
        <f>IF(K4718&gt;L4718,"HIGH ZONE BIAS",IF(K4718&lt;L4718,"LOW ZONE BIAS","EQUILIBRIUM"))</f>
        <v>EQUILIBRIUM</v>
      </c>
    </row>
    <row r="4719">
      <c r="A4719">
        <v>22852</v>
      </c>
      <c r="B4719" t="str">
        <v>2023-01-28</v>
      </c>
      <c r="C4719" t="str">
        <v>Afternoon</v>
      </c>
      <c r="D4719">
        <v>27</v>
      </c>
      <c r="E4719" t="str">
        <f>IF(MOD(D4719,2)=0,"EVEN","ODD")</f>
        <v>ODD</v>
      </c>
      <c r="F4719" t="str">
        <f>IF(D4719&lt;=18,"LOW (1-18)","HIGH (19-36)")</f>
        <v>HIGH (19-36)</v>
      </c>
      <c r="G4719">
        <f>INT((D4719-1)/6)+1</f>
        <v>5</v>
      </c>
      <c r="H4719">
        <f>MOD(D4719-1,6)+1</f>
        <v>3</v>
      </c>
      <c r="I4719">
        <f>37-D4719</f>
        <v>10</v>
      </c>
      <c r="J4719">
        <f>ABS(D4719-D4720)</f>
        <v>25</v>
      </c>
      <c r="K4719">
        <f>AVERAGE(D4719:D4723)</f>
        <v>27</v>
      </c>
      <c r="L4719">
        <f>AVERAGE(D4719:D4738)</f>
        <v>27</v>
      </c>
      <c r="M4719">
        <f>K4719-L4719</f>
        <v>0</v>
      </c>
      <c r="N4719" t="str">
        <f>IF(K4719&gt;L4719,"HIGH ZONE BIAS",IF(K4719&lt;L4719,"LOW ZONE BIAS","EQUILIBRIUM"))</f>
        <v>EQUILIBRIUM</v>
      </c>
    </row>
    <row r="4720">
      <c r="A4720">
        <v>22851</v>
      </c>
      <c r="B4720" t="str">
        <v>2023-01-28</v>
      </c>
      <c r="C4720" t="str">
        <v>Midday</v>
      </c>
      <c r="D4720">
        <v>2</v>
      </c>
      <c r="E4720" t="str">
        <f>IF(MOD(D4720,2)=0,"EVEN","ODD")</f>
        <v>EVEN</v>
      </c>
      <c r="F4720" t="str">
        <f>IF(D4720&lt;=18,"LOW (1-18)","HIGH (19-36)")</f>
        <v>LOW (1-18)</v>
      </c>
      <c r="G4720">
        <f>INT((D4720-1)/6)+1</f>
        <v>1</v>
      </c>
      <c r="H4720">
        <f>MOD(D4720-1,6)+1</f>
        <v>2</v>
      </c>
      <c r="I4720">
        <f>37-D4720</f>
        <v>35</v>
      </c>
      <c r="J4720">
        <f>ABS(D4720-D4721)</f>
        <v>0</v>
      </c>
      <c r="K4720">
        <f>AVERAGE(D4720:D4724)</f>
        <v>2</v>
      </c>
      <c r="L4720">
        <f>AVERAGE(D4720:D4739)</f>
        <v>2</v>
      </c>
      <c r="M4720">
        <f>K4720-L4720</f>
        <v>0</v>
      </c>
      <c r="N4720" t="str">
        <f>IF(K4720&gt;L4720,"HIGH ZONE BIAS",IF(K4720&lt;L4720,"LOW ZONE BIAS","EQUILIBRIUM"))</f>
        <v>EQUILIBRIUM</v>
      </c>
    </row>
    <row r="4721">
      <c r="A4721">
        <v>22850</v>
      </c>
      <c r="B4721" t="str">
        <v>2023-01-28</v>
      </c>
      <c r="C4721" t="str">
        <v>Morning</v>
      </c>
      <c r="D4721">
        <v>2</v>
      </c>
      <c r="E4721" t="str">
        <f>IF(MOD(D4721,2)=0,"EVEN","ODD")</f>
        <v>EVEN</v>
      </c>
      <c r="F4721" t="str">
        <f>IF(D4721&lt;=18,"LOW (1-18)","HIGH (19-36)")</f>
        <v>LOW (1-18)</v>
      </c>
      <c r="G4721">
        <f>INT((D4721-1)/6)+1</f>
        <v>1</v>
      </c>
      <c r="H4721">
        <f>MOD(D4721-1,6)+1</f>
        <v>2</v>
      </c>
      <c r="I4721">
        <f>37-D4721</f>
        <v>35</v>
      </c>
      <c r="J4721">
        <f>ABS(D4721-D4722)</f>
        <v>11</v>
      </c>
      <c r="K4721">
        <f>AVERAGE(D4721:D4725)</f>
        <v>2</v>
      </c>
      <c r="L4721">
        <f>AVERAGE(D4721:D4740)</f>
        <v>2</v>
      </c>
      <c r="M4721">
        <f>K4721-L4721</f>
        <v>0</v>
      </c>
      <c r="N4721" t="str">
        <f>IF(K4721&gt;L4721,"HIGH ZONE BIAS",IF(K4721&lt;L4721,"LOW ZONE BIAS","EQUILIBRIUM"))</f>
        <v>EQUILIBRIUM</v>
      </c>
    </row>
    <row r="4722">
      <c r="A4722">
        <v>22849</v>
      </c>
      <c r="B4722" t="str">
        <v>2023-01-27</v>
      </c>
      <c r="C4722" t="str">
        <v>Evening</v>
      </c>
      <c r="D4722">
        <v>13</v>
      </c>
      <c r="E4722" t="str">
        <f>IF(MOD(D4722,2)=0,"EVEN","ODD")</f>
        <v>ODD</v>
      </c>
      <c r="F4722" t="str">
        <f>IF(D4722&lt;=18,"LOW (1-18)","HIGH (19-36)")</f>
        <v>LOW (1-18)</v>
      </c>
      <c r="G4722">
        <f>INT((D4722-1)/6)+1</f>
        <v>3</v>
      </c>
      <c r="H4722">
        <f>MOD(D4722-1,6)+1</f>
        <v>1</v>
      </c>
      <c r="I4722">
        <f>37-D4722</f>
        <v>24</v>
      </c>
      <c r="J4722">
        <f>ABS(D4722-D4723)</f>
        <v>2</v>
      </c>
      <c r="K4722">
        <f>AVERAGE(D4722:D4726)</f>
        <v>13</v>
      </c>
      <c r="L4722">
        <f>AVERAGE(D4722:D4741)</f>
        <v>13</v>
      </c>
      <c r="M4722">
        <f>K4722-L4722</f>
        <v>0</v>
      </c>
      <c r="N4722" t="str">
        <f>IF(K4722&gt;L4722,"HIGH ZONE BIAS",IF(K4722&lt;L4722,"LOW ZONE BIAS","EQUILIBRIUM"))</f>
        <v>EQUILIBRIUM</v>
      </c>
    </row>
    <row r="4723">
      <c r="A4723">
        <v>22848</v>
      </c>
      <c r="B4723" t="str">
        <v>2023-01-27</v>
      </c>
      <c r="C4723" t="str">
        <v>Afternoon</v>
      </c>
      <c r="D4723">
        <v>11</v>
      </c>
      <c r="E4723" t="str">
        <f>IF(MOD(D4723,2)=0,"EVEN","ODD")</f>
        <v>ODD</v>
      </c>
      <c r="F4723" t="str">
        <f>IF(D4723&lt;=18,"LOW (1-18)","HIGH (19-36)")</f>
        <v>LOW (1-18)</v>
      </c>
      <c r="G4723">
        <f>INT((D4723-1)/6)+1</f>
        <v>2</v>
      </c>
      <c r="H4723">
        <f>MOD(D4723-1,6)+1</f>
        <v>5</v>
      </c>
      <c r="I4723">
        <f>37-D4723</f>
        <v>26</v>
      </c>
      <c r="J4723">
        <f>ABS(D4723-D4724)</f>
        <v>5</v>
      </c>
      <c r="K4723">
        <f>AVERAGE(D4723:D4727)</f>
        <v>11</v>
      </c>
      <c r="L4723">
        <f>AVERAGE(D4723:D4742)</f>
        <v>11</v>
      </c>
      <c r="M4723">
        <f>K4723-L4723</f>
        <v>0</v>
      </c>
      <c r="N4723" t="str">
        <f>IF(K4723&gt;L4723,"HIGH ZONE BIAS",IF(K4723&lt;L4723,"LOW ZONE BIAS","EQUILIBRIUM"))</f>
        <v>EQUILIBRIUM</v>
      </c>
    </row>
    <row r="4724">
      <c r="A4724">
        <v>22847</v>
      </c>
      <c r="B4724" t="str">
        <v>2023-01-27</v>
      </c>
      <c r="C4724" t="str">
        <v>Midday</v>
      </c>
      <c r="D4724">
        <v>6</v>
      </c>
      <c r="E4724" t="str">
        <f>IF(MOD(D4724,2)=0,"EVEN","ODD")</f>
        <v>EVEN</v>
      </c>
      <c r="F4724" t="str">
        <f>IF(D4724&lt;=18,"LOW (1-18)","HIGH (19-36)")</f>
        <v>LOW (1-18)</v>
      </c>
      <c r="G4724">
        <f>INT((D4724-1)/6)+1</f>
        <v>1</v>
      </c>
      <c r="H4724">
        <f>MOD(D4724-1,6)+1</f>
        <v>6</v>
      </c>
      <c r="I4724">
        <f>37-D4724</f>
        <v>31</v>
      </c>
      <c r="J4724">
        <f>ABS(D4724-D4725)</f>
        <v>20</v>
      </c>
      <c r="K4724">
        <f>AVERAGE(D4724:D4728)</f>
        <v>6</v>
      </c>
      <c r="L4724">
        <f>AVERAGE(D4724:D4743)</f>
        <v>6</v>
      </c>
      <c r="M4724">
        <f>K4724-L4724</f>
        <v>0</v>
      </c>
      <c r="N4724" t="str">
        <f>IF(K4724&gt;L4724,"HIGH ZONE BIAS",IF(K4724&lt;L4724,"LOW ZONE BIAS","EQUILIBRIUM"))</f>
        <v>EQUILIBRIUM</v>
      </c>
    </row>
    <row r="4725">
      <c r="A4725">
        <v>22846</v>
      </c>
      <c r="B4725" t="str">
        <v>2023-01-27</v>
      </c>
      <c r="C4725" t="str">
        <v>Morning</v>
      </c>
      <c r="D4725">
        <v>26</v>
      </c>
      <c r="E4725" t="str">
        <f>IF(MOD(D4725,2)=0,"EVEN","ODD")</f>
        <v>EVEN</v>
      </c>
      <c r="F4725" t="str">
        <f>IF(D4725&lt;=18,"LOW (1-18)","HIGH (19-36)")</f>
        <v>HIGH (19-36)</v>
      </c>
      <c r="G4725">
        <f>INT((D4725-1)/6)+1</f>
        <v>5</v>
      </c>
      <c r="H4725">
        <f>MOD(D4725-1,6)+1</f>
        <v>2</v>
      </c>
      <c r="I4725">
        <f>37-D4725</f>
        <v>11</v>
      </c>
      <c r="J4725">
        <f>ABS(D4725-D4726)</f>
        <v>9</v>
      </c>
      <c r="K4725">
        <f>AVERAGE(D4725:D4729)</f>
        <v>26</v>
      </c>
      <c r="L4725">
        <f>AVERAGE(D4725:D4744)</f>
        <v>26</v>
      </c>
      <c r="M4725">
        <f>K4725-L4725</f>
        <v>0</v>
      </c>
      <c r="N4725" t="str">
        <f>IF(K4725&gt;L4725,"HIGH ZONE BIAS",IF(K4725&lt;L4725,"LOW ZONE BIAS","EQUILIBRIUM"))</f>
        <v>EQUILIBRIUM</v>
      </c>
    </row>
    <row r="4726">
      <c r="A4726">
        <v>22845</v>
      </c>
      <c r="B4726" t="str">
        <v>2023-01-26</v>
      </c>
      <c r="C4726" t="str">
        <v>Evening</v>
      </c>
      <c r="D4726">
        <v>17</v>
      </c>
      <c r="E4726" t="str">
        <f>IF(MOD(D4726,2)=0,"EVEN","ODD")</f>
        <v>ODD</v>
      </c>
      <c r="F4726" t="str">
        <f>IF(D4726&lt;=18,"LOW (1-18)","HIGH (19-36)")</f>
        <v>LOW (1-18)</v>
      </c>
      <c r="G4726">
        <f>INT((D4726-1)/6)+1</f>
        <v>3</v>
      </c>
      <c r="H4726">
        <f>MOD(D4726-1,6)+1</f>
        <v>5</v>
      </c>
      <c r="I4726">
        <f>37-D4726</f>
        <v>20</v>
      </c>
      <c r="J4726">
        <f>ABS(D4726-D4727)</f>
        <v>15</v>
      </c>
      <c r="K4726">
        <f>AVERAGE(D4726:D4730)</f>
        <v>17</v>
      </c>
      <c r="L4726">
        <f>AVERAGE(D4726:D4745)</f>
        <v>17</v>
      </c>
      <c r="M4726">
        <f>K4726-L4726</f>
        <v>0</v>
      </c>
      <c r="N4726" t="str">
        <f>IF(K4726&gt;L4726,"HIGH ZONE BIAS",IF(K4726&lt;L4726,"LOW ZONE BIAS","EQUILIBRIUM"))</f>
        <v>EQUILIBRIUM</v>
      </c>
    </row>
    <row r="4727">
      <c r="A4727">
        <v>22844</v>
      </c>
      <c r="B4727" t="str">
        <v>2023-01-26</v>
      </c>
      <c r="C4727" t="str">
        <v>Afternoon</v>
      </c>
      <c r="D4727">
        <v>32</v>
      </c>
      <c r="E4727" t="str">
        <f>IF(MOD(D4727,2)=0,"EVEN","ODD")</f>
        <v>EVEN</v>
      </c>
      <c r="F4727" t="str">
        <f>IF(D4727&lt;=18,"LOW (1-18)","HIGH (19-36)")</f>
        <v>HIGH (19-36)</v>
      </c>
      <c r="G4727">
        <f>INT((D4727-1)/6)+1</f>
        <v>6</v>
      </c>
      <c r="H4727">
        <f>MOD(D4727-1,6)+1</f>
        <v>2</v>
      </c>
      <c r="I4727">
        <f>37-D4727</f>
        <v>5</v>
      </c>
      <c r="J4727">
        <f>ABS(D4727-D4728)</f>
        <v>27</v>
      </c>
      <c r="K4727">
        <f>AVERAGE(D4727:D4731)</f>
        <v>32</v>
      </c>
      <c r="L4727">
        <f>AVERAGE(D4727:D4746)</f>
        <v>32</v>
      </c>
      <c r="M4727">
        <f>K4727-L4727</f>
        <v>0</v>
      </c>
      <c r="N4727" t="str">
        <f>IF(K4727&gt;L4727,"HIGH ZONE BIAS",IF(K4727&lt;L4727,"LOW ZONE BIAS","EQUILIBRIUM"))</f>
        <v>EQUILIBRIUM</v>
      </c>
    </row>
    <row r="4728">
      <c r="A4728">
        <v>22843</v>
      </c>
      <c r="B4728" t="str">
        <v>2023-01-26</v>
      </c>
      <c r="C4728" t="str">
        <v>Midday</v>
      </c>
      <c r="D4728">
        <v>5</v>
      </c>
      <c r="E4728" t="str">
        <f>IF(MOD(D4728,2)=0,"EVEN","ODD")</f>
        <v>ODD</v>
      </c>
      <c r="F4728" t="str">
        <f>IF(D4728&lt;=18,"LOW (1-18)","HIGH (19-36)")</f>
        <v>LOW (1-18)</v>
      </c>
      <c r="G4728">
        <f>INT((D4728-1)/6)+1</f>
        <v>1</v>
      </c>
      <c r="H4728">
        <f>MOD(D4728-1,6)+1</f>
        <v>5</v>
      </c>
      <c r="I4728">
        <f>37-D4728</f>
        <v>32</v>
      </c>
      <c r="J4728">
        <f>ABS(D4728-D4729)</f>
        <v>29</v>
      </c>
      <c r="K4728">
        <f>AVERAGE(D4728:D4732)</f>
        <v>5</v>
      </c>
      <c r="L4728">
        <f>AVERAGE(D4728:D4747)</f>
        <v>5</v>
      </c>
      <c r="M4728">
        <f>K4728-L4728</f>
        <v>0</v>
      </c>
      <c r="N4728" t="str">
        <f>IF(K4728&gt;L4728,"HIGH ZONE BIAS",IF(K4728&lt;L4728,"LOW ZONE BIAS","EQUILIBRIUM"))</f>
        <v>EQUILIBRIUM</v>
      </c>
    </row>
    <row r="4729">
      <c r="A4729">
        <v>22842</v>
      </c>
      <c r="B4729" t="str">
        <v>2023-01-26</v>
      </c>
      <c r="C4729" t="str">
        <v>Morning</v>
      </c>
      <c r="D4729">
        <v>34</v>
      </c>
      <c r="E4729" t="str">
        <f>IF(MOD(D4729,2)=0,"EVEN","ODD")</f>
        <v>EVEN</v>
      </c>
      <c r="F4729" t="str">
        <f>IF(D4729&lt;=18,"LOW (1-18)","HIGH (19-36)")</f>
        <v>HIGH (19-36)</v>
      </c>
      <c r="G4729">
        <f>INT((D4729-1)/6)+1</f>
        <v>6</v>
      </c>
      <c r="H4729">
        <f>MOD(D4729-1,6)+1</f>
        <v>4</v>
      </c>
      <c r="I4729">
        <f>37-D4729</f>
        <v>3</v>
      </c>
      <c r="J4729">
        <f>ABS(D4729-D4730)</f>
        <v>13</v>
      </c>
      <c r="K4729">
        <f>AVERAGE(D4729:D4733)</f>
        <v>34</v>
      </c>
      <c r="L4729">
        <f>AVERAGE(D4729:D4748)</f>
        <v>34</v>
      </c>
      <c r="M4729">
        <f>K4729-L4729</f>
        <v>0</v>
      </c>
      <c r="N4729" t="str">
        <f>IF(K4729&gt;L4729,"HIGH ZONE BIAS",IF(K4729&lt;L4729,"LOW ZONE BIAS","EQUILIBRIUM"))</f>
        <v>EQUILIBRIUM</v>
      </c>
    </row>
    <row r="4730">
      <c r="A4730">
        <v>22841</v>
      </c>
      <c r="B4730" t="str">
        <v>2023-01-25</v>
      </c>
      <c r="C4730" t="str">
        <v>Evening</v>
      </c>
      <c r="D4730">
        <v>21</v>
      </c>
      <c r="E4730" t="str">
        <f>IF(MOD(D4730,2)=0,"EVEN","ODD")</f>
        <v>ODD</v>
      </c>
      <c r="F4730" t="str">
        <f>IF(D4730&lt;=18,"LOW (1-18)","HIGH (19-36)")</f>
        <v>HIGH (19-36)</v>
      </c>
      <c r="G4730">
        <f>INT((D4730-1)/6)+1</f>
        <v>4</v>
      </c>
      <c r="H4730">
        <f>MOD(D4730-1,6)+1</f>
        <v>3</v>
      </c>
      <c r="I4730">
        <f>37-D4730</f>
        <v>16</v>
      </c>
      <c r="J4730">
        <f>ABS(D4730-D4731)</f>
        <v>6</v>
      </c>
      <c r="K4730">
        <f>AVERAGE(D4730:D4734)</f>
        <v>21</v>
      </c>
      <c r="L4730">
        <f>AVERAGE(D4730:D4749)</f>
        <v>21</v>
      </c>
      <c r="M4730">
        <f>K4730-L4730</f>
        <v>0</v>
      </c>
      <c r="N4730" t="str">
        <f>IF(K4730&gt;L4730,"HIGH ZONE BIAS",IF(K4730&lt;L4730,"LOW ZONE BIAS","EQUILIBRIUM"))</f>
        <v>EQUILIBRIUM</v>
      </c>
    </row>
    <row r="4731">
      <c r="A4731">
        <v>22840</v>
      </c>
      <c r="B4731" t="str">
        <v>2023-01-25</v>
      </c>
      <c r="C4731" t="str">
        <v>Afternoon</v>
      </c>
      <c r="D4731">
        <v>15</v>
      </c>
      <c r="E4731" t="str">
        <f>IF(MOD(D4731,2)=0,"EVEN","ODD")</f>
        <v>ODD</v>
      </c>
      <c r="F4731" t="str">
        <f>IF(D4731&lt;=18,"LOW (1-18)","HIGH (19-36)")</f>
        <v>LOW (1-18)</v>
      </c>
      <c r="G4731">
        <f>INT((D4731-1)/6)+1</f>
        <v>3</v>
      </c>
      <c r="H4731">
        <f>MOD(D4731-1,6)+1</f>
        <v>3</v>
      </c>
      <c r="I4731">
        <f>37-D4731</f>
        <v>22</v>
      </c>
      <c r="J4731">
        <f>ABS(D4731-D4732)</f>
        <v>7</v>
      </c>
      <c r="K4731">
        <f>AVERAGE(D4731:D4735)</f>
        <v>15</v>
      </c>
      <c r="L4731">
        <f>AVERAGE(D4731:D4750)</f>
        <v>15</v>
      </c>
      <c r="M4731">
        <f>K4731-L4731</f>
        <v>0</v>
      </c>
      <c r="N4731" t="str">
        <f>IF(K4731&gt;L4731,"HIGH ZONE BIAS",IF(K4731&lt;L4731,"LOW ZONE BIAS","EQUILIBRIUM"))</f>
        <v>EQUILIBRIUM</v>
      </c>
    </row>
    <row r="4732">
      <c r="A4732">
        <v>22839</v>
      </c>
      <c r="B4732" t="str">
        <v>2023-01-25</v>
      </c>
      <c r="C4732" t="str">
        <v>Midday</v>
      </c>
      <c r="D4732">
        <v>8</v>
      </c>
      <c r="E4732" t="str">
        <f>IF(MOD(D4732,2)=0,"EVEN","ODD")</f>
        <v>EVEN</v>
      </c>
      <c r="F4732" t="str">
        <f>IF(D4732&lt;=18,"LOW (1-18)","HIGH (19-36)")</f>
        <v>LOW (1-18)</v>
      </c>
      <c r="G4732">
        <f>INT((D4732-1)/6)+1</f>
        <v>2</v>
      </c>
      <c r="H4732">
        <f>MOD(D4732-1,6)+1</f>
        <v>2</v>
      </c>
      <c r="I4732">
        <f>37-D4732</f>
        <v>29</v>
      </c>
      <c r="J4732">
        <f>ABS(D4732-D4733)</f>
        <v>21</v>
      </c>
      <c r="K4732">
        <f>AVERAGE(D4732:D4736)</f>
        <v>8</v>
      </c>
      <c r="L4732">
        <f>AVERAGE(D4732:D4751)</f>
        <v>8</v>
      </c>
      <c r="M4732">
        <f>K4732-L4732</f>
        <v>0</v>
      </c>
      <c r="N4732" t="str">
        <f>IF(K4732&gt;L4732,"HIGH ZONE BIAS",IF(K4732&lt;L4732,"LOW ZONE BIAS","EQUILIBRIUM"))</f>
        <v>EQUILIBRIUM</v>
      </c>
    </row>
    <row r="4733">
      <c r="A4733">
        <v>22838</v>
      </c>
      <c r="B4733" t="str">
        <v>2023-01-25</v>
      </c>
      <c r="C4733" t="str">
        <v>Morning</v>
      </c>
      <c r="D4733">
        <v>29</v>
      </c>
      <c r="E4733" t="str">
        <f>IF(MOD(D4733,2)=0,"EVEN","ODD")</f>
        <v>ODD</v>
      </c>
      <c r="F4733" t="str">
        <f>IF(D4733&lt;=18,"LOW (1-18)","HIGH (19-36)")</f>
        <v>HIGH (19-36)</v>
      </c>
      <c r="G4733">
        <f>INT((D4733-1)/6)+1</f>
        <v>5</v>
      </c>
      <c r="H4733">
        <f>MOD(D4733-1,6)+1</f>
        <v>5</v>
      </c>
      <c r="I4733">
        <f>37-D4733</f>
        <v>8</v>
      </c>
      <c r="J4733">
        <f>ABS(D4733-D4734)</f>
        <v>8</v>
      </c>
      <c r="K4733">
        <f>AVERAGE(D4733:D4737)</f>
        <v>29</v>
      </c>
      <c r="L4733">
        <f>AVERAGE(D4733:D4752)</f>
        <v>29</v>
      </c>
      <c r="M4733">
        <f>K4733-L4733</f>
        <v>0</v>
      </c>
      <c r="N4733" t="str">
        <f>IF(K4733&gt;L4733,"HIGH ZONE BIAS",IF(K4733&lt;L4733,"LOW ZONE BIAS","EQUILIBRIUM"))</f>
        <v>EQUILIBRIUM</v>
      </c>
    </row>
    <row r="4734">
      <c r="A4734">
        <v>22837</v>
      </c>
      <c r="B4734" t="str">
        <v>2023-01-24</v>
      </c>
      <c r="C4734" t="str">
        <v>Evening</v>
      </c>
      <c r="D4734">
        <v>21</v>
      </c>
      <c r="E4734" t="str">
        <f>IF(MOD(D4734,2)=0,"EVEN","ODD")</f>
        <v>ODD</v>
      </c>
      <c r="F4734" t="str">
        <f>IF(D4734&lt;=18,"LOW (1-18)","HIGH (19-36)")</f>
        <v>HIGH (19-36)</v>
      </c>
      <c r="G4734">
        <f>INT((D4734-1)/6)+1</f>
        <v>4</v>
      </c>
      <c r="H4734">
        <f>MOD(D4734-1,6)+1</f>
        <v>3</v>
      </c>
      <c r="I4734">
        <f>37-D4734</f>
        <v>16</v>
      </c>
      <c r="J4734">
        <f>ABS(D4734-D4735)</f>
        <v>9</v>
      </c>
      <c r="K4734">
        <f>AVERAGE(D4734:D4738)</f>
        <v>21</v>
      </c>
      <c r="L4734">
        <f>AVERAGE(D4734:D4753)</f>
        <v>21</v>
      </c>
      <c r="M4734">
        <f>K4734-L4734</f>
        <v>0</v>
      </c>
      <c r="N4734" t="str">
        <f>IF(K4734&gt;L4734,"HIGH ZONE BIAS",IF(K4734&lt;L4734,"LOW ZONE BIAS","EQUILIBRIUM"))</f>
        <v>EQUILIBRIUM</v>
      </c>
    </row>
    <row r="4735">
      <c r="A4735">
        <v>22836</v>
      </c>
      <c r="B4735" t="str">
        <v>2023-01-24</v>
      </c>
      <c r="C4735" t="str">
        <v>Afternoon</v>
      </c>
      <c r="D4735">
        <v>12</v>
      </c>
      <c r="E4735" t="str">
        <f>IF(MOD(D4735,2)=0,"EVEN","ODD")</f>
        <v>EVEN</v>
      </c>
      <c r="F4735" t="str">
        <f>IF(D4735&lt;=18,"LOW (1-18)","HIGH (19-36)")</f>
        <v>LOW (1-18)</v>
      </c>
      <c r="G4735">
        <f>INT((D4735-1)/6)+1</f>
        <v>2</v>
      </c>
      <c r="H4735">
        <f>MOD(D4735-1,6)+1</f>
        <v>6</v>
      </c>
      <c r="I4735">
        <f>37-D4735</f>
        <v>25</v>
      </c>
      <c r="J4735">
        <f>ABS(D4735-D4736)</f>
        <v>2</v>
      </c>
      <c r="K4735">
        <f>AVERAGE(D4735:D4739)</f>
        <v>12</v>
      </c>
      <c r="L4735">
        <f>AVERAGE(D4735:D4754)</f>
        <v>12</v>
      </c>
      <c r="M4735">
        <f>K4735-L4735</f>
        <v>0</v>
      </c>
      <c r="N4735" t="str">
        <f>IF(K4735&gt;L4735,"HIGH ZONE BIAS",IF(K4735&lt;L4735,"LOW ZONE BIAS","EQUILIBRIUM"))</f>
        <v>EQUILIBRIUM</v>
      </c>
    </row>
    <row r="4736">
      <c r="A4736">
        <v>22835</v>
      </c>
      <c r="B4736" t="str">
        <v>2023-01-24</v>
      </c>
      <c r="C4736" t="str">
        <v>Midday</v>
      </c>
      <c r="D4736">
        <v>10</v>
      </c>
      <c r="E4736" t="str">
        <f>IF(MOD(D4736,2)=0,"EVEN","ODD")</f>
        <v>EVEN</v>
      </c>
      <c r="F4736" t="str">
        <f>IF(D4736&lt;=18,"LOW (1-18)","HIGH (19-36)")</f>
        <v>LOW (1-18)</v>
      </c>
      <c r="G4736">
        <f>INT((D4736-1)/6)+1</f>
        <v>2</v>
      </c>
      <c r="H4736">
        <f>MOD(D4736-1,6)+1</f>
        <v>4</v>
      </c>
      <c r="I4736">
        <f>37-D4736</f>
        <v>27</v>
      </c>
      <c r="J4736">
        <f>ABS(D4736-D4737)</f>
        <v>1</v>
      </c>
      <c r="K4736">
        <f>AVERAGE(D4736:D4740)</f>
        <v>10</v>
      </c>
      <c r="L4736">
        <f>AVERAGE(D4736:D4755)</f>
        <v>10</v>
      </c>
      <c r="M4736">
        <f>K4736-L4736</f>
        <v>0</v>
      </c>
      <c r="N4736" t="str">
        <f>IF(K4736&gt;L4736,"HIGH ZONE BIAS",IF(K4736&lt;L4736,"LOW ZONE BIAS","EQUILIBRIUM"))</f>
        <v>EQUILIBRIUM</v>
      </c>
    </row>
    <row r="4737">
      <c r="A4737">
        <v>22834</v>
      </c>
      <c r="B4737" t="str">
        <v>2023-01-24</v>
      </c>
      <c r="C4737" t="str">
        <v>Morning</v>
      </c>
      <c r="D4737">
        <v>9</v>
      </c>
      <c r="E4737" t="str">
        <f>IF(MOD(D4737,2)=0,"EVEN","ODD")</f>
        <v>ODD</v>
      </c>
      <c r="F4737" t="str">
        <f>IF(D4737&lt;=18,"LOW (1-18)","HIGH (19-36)")</f>
        <v>LOW (1-18)</v>
      </c>
      <c r="G4737">
        <f>INT((D4737-1)/6)+1</f>
        <v>2</v>
      </c>
      <c r="H4737">
        <f>MOD(D4737-1,6)+1</f>
        <v>3</v>
      </c>
      <c r="I4737">
        <f>37-D4737</f>
        <v>28</v>
      </c>
      <c r="J4737">
        <f>ABS(D4737-D4738)</f>
        <v>1</v>
      </c>
      <c r="K4737">
        <f>AVERAGE(D4737:D4741)</f>
        <v>9</v>
      </c>
      <c r="L4737">
        <f>AVERAGE(D4737:D4756)</f>
        <v>9</v>
      </c>
      <c r="M4737">
        <f>K4737-L4737</f>
        <v>0</v>
      </c>
      <c r="N4737" t="str">
        <f>IF(K4737&gt;L4737,"HIGH ZONE BIAS",IF(K4737&lt;L4737,"LOW ZONE BIAS","EQUILIBRIUM"))</f>
        <v>EQUILIBRIUM</v>
      </c>
    </row>
    <row r="4738">
      <c r="A4738">
        <v>22833</v>
      </c>
      <c r="B4738" t="str">
        <v>2023-01-23</v>
      </c>
      <c r="C4738" t="str">
        <v>Evening</v>
      </c>
      <c r="D4738">
        <v>10</v>
      </c>
      <c r="E4738" t="str">
        <f>IF(MOD(D4738,2)=0,"EVEN","ODD")</f>
        <v>EVEN</v>
      </c>
      <c r="F4738" t="str">
        <f>IF(D4738&lt;=18,"LOW (1-18)","HIGH (19-36)")</f>
        <v>LOW (1-18)</v>
      </c>
      <c r="G4738">
        <f>INT((D4738-1)/6)+1</f>
        <v>2</v>
      </c>
      <c r="H4738">
        <f>MOD(D4738-1,6)+1</f>
        <v>4</v>
      </c>
      <c r="I4738">
        <f>37-D4738</f>
        <v>27</v>
      </c>
      <c r="J4738">
        <f>ABS(D4738-D4739)</f>
        <v>26</v>
      </c>
      <c r="K4738">
        <f>AVERAGE(D4738:D4742)</f>
        <v>10</v>
      </c>
      <c r="L4738">
        <f>AVERAGE(D4738:D4757)</f>
        <v>10</v>
      </c>
      <c r="M4738">
        <f>K4738-L4738</f>
        <v>0</v>
      </c>
      <c r="N4738" t="str">
        <f>IF(K4738&gt;L4738,"HIGH ZONE BIAS",IF(K4738&lt;L4738,"LOW ZONE BIAS","EQUILIBRIUM"))</f>
        <v>EQUILIBRIUM</v>
      </c>
    </row>
    <row r="4739">
      <c r="A4739">
        <v>22832</v>
      </c>
      <c r="B4739" t="str">
        <v>2023-01-23</v>
      </c>
      <c r="C4739" t="str">
        <v>Afternoon</v>
      </c>
      <c r="D4739">
        <v>36</v>
      </c>
      <c r="E4739" t="str">
        <f>IF(MOD(D4739,2)=0,"EVEN","ODD")</f>
        <v>EVEN</v>
      </c>
      <c r="F4739" t="str">
        <f>IF(D4739&lt;=18,"LOW (1-18)","HIGH (19-36)")</f>
        <v>HIGH (19-36)</v>
      </c>
      <c r="G4739">
        <f>INT((D4739-1)/6)+1</f>
        <v>6</v>
      </c>
      <c r="H4739">
        <f>MOD(D4739-1,6)+1</f>
        <v>6</v>
      </c>
      <c r="I4739">
        <f>37-D4739</f>
        <v>1</v>
      </c>
      <c r="J4739">
        <f>ABS(D4739-D4740)</f>
        <v>16</v>
      </c>
      <c r="K4739">
        <f>AVERAGE(D4739:D4743)</f>
        <v>36</v>
      </c>
      <c r="L4739">
        <f>AVERAGE(D4739:D4758)</f>
        <v>36</v>
      </c>
      <c r="M4739">
        <f>K4739-L4739</f>
        <v>0</v>
      </c>
      <c r="N4739" t="str">
        <f>IF(K4739&gt;L4739,"HIGH ZONE BIAS",IF(K4739&lt;L4739,"LOW ZONE BIAS","EQUILIBRIUM"))</f>
        <v>EQUILIBRIUM</v>
      </c>
    </row>
    <row r="4740">
      <c r="A4740">
        <v>22831</v>
      </c>
      <c r="B4740" t="str">
        <v>2023-01-23</v>
      </c>
      <c r="C4740" t="str">
        <v>Midday</v>
      </c>
      <c r="D4740">
        <v>20</v>
      </c>
      <c r="E4740" t="str">
        <f>IF(MOD(D4740,2)=0,"EVEN","ODD")</f>
        <v>EVEN</v>
      </c>
      <c r="F4740" t="str">
        <f>IF(D4740&lt;=18,"LOW (1-18)","HIGH (19-36)")</f>
        <v>HIGH (19-36)</v>
      </c>
      <c r="G4740">
        <f>INT((D4740-1)/6)+1</f>
        <v>4</v>
      </c>
      <c r="H4740">
        <f>MOD(D4740-1,6)+1</f>
        <v>2</v>
      </c>
      <c r="I4740">
        <f>37-D4740</f>
        <v>17</v>
      </c>
      <c r="J4740">
        <f>ABS(D4740-D4741)</f>
        <v>16</v>
      </c>
      <c r="K4740">
        <f>AVERAGE(D4740:D4744)</f>
        <v>20</v>
      </c>
      <c r="L4740">
        <f>AVERAGE(D4740:D4759)</f>
        <v>20</v>
      </c>
      <c r="M4740">
        <f>K4740-L4740</f>
        <v>0</v>
      </c>
      <c r="N4740" t="str">
        <f>IF(K4740&gt;L4740,"HIGH ZONE BIAS",IF(K4740&lt;L4740,"LOW ZONE BIAS","EQUILIBRIUM"))</f>
        <v>EQUILIBRIUM</v>
      </c>
    </row>
    <row r="4741">
      <c r="A4741">
        <v>22830</v>
      </c>
      <c r="B4741" t="str">
        <v>2023-01-23</v>
      </c>
      <c r="C4741" t="str">
        <v>Morning</v>
      </c>
      <c r="D4741">
        <v>4</v>
      </c>
      <c r="E4741" t="str">
        <f>IF(MOD(D4741,2)=0,"EVEN","ODD")</f>
        <v>EVEN</v>
      </c>
      <c r="F4741" t="str">
        <f>IF(D4741&lt;=18,"LOW (1-18)","HIGH (19-36)")</f>
        <v>LOW (1-18)</v>
      </c>
      <c r="G4741">
        <f>INT((D4741-1)/6)+1</f>
        <v>1</v>
      </c>
      <c r="H4741">
        <f>MOD(D4741-1,6)+1</f>
        <v>4</v>
      </c>
      <c r="I4741">
        <f>37-D4741</f>
        <v>33</v>
      </c>
      <c r="J4741">
        <f>ABS(D4741-D4742)</f>
        <v>28</v>
      </c>
      <c r="K4741">
        <f>AVERAGE(D4741:D4745)</f>
        <v>4</v>
      </c>
      <c r="L4741">
        <f>AVERAGE(D4741:D4760)</f>
        <v>4</v>
      </c>
      <c r="M4741">
        <f>K4741-L4741</f>
        <v>0</v>
      </c>
      <c r="N4741" t="str">
        <f>IF(K4741&gt;L4741,"HIGH ZONE BIAS",IF(K4741&lt;L4741,"LOW ZONE BIAS","EQUILIBRIUM"))</f>
        <v>EQUILIBRIUM</v>
      </c>
    </row>
    <row r="4742">
      <c r="A4742">
        <v>22829</v>
      </c>
      <c r="B4742" t="str">
        <v>2023-01-21</v>
      </c>
      <c r="C4742" t="str">
        <v>Evening</v>
      </c>
      <c r="D4742">
        <v>32</v>
      </c>
      <c r="E4742" t="str">
        <f>IF(MOD(D4742,2)=0,"EVEN","ODD")</f>
        <v>EVEN</v>
      </c>
      <c r="F4742" t="str">
        <f>IF(D4742&lt;=18,"LOW (1-18)","HIGH (19-36)")</f>
        <v>HIGH (19-36)</v>
      </c>
      <c r="G4742">
        <f>INT((D4742-1)/6)+1</f>
        <v>6</v>
      </c>
      <c r="H4742">
        <f>MOD(D4742-1,6)+1</f>
        <v>2</v>
      </c>
      <c r="I4742">
        <f>37-D4742</f>
        <v>5</v>
      </c>
      <c r="J4742">
        <f>ABS(D4742-D4743)</f>
        <v>29</v>
      </c>
      <c r="K4742">
        <f>AVERAGE(D4742:D4746)</f>
        <v>32</v>
      </c>
      <c r="L4742">
        <f>AVERAGE(D4742:D4761)</f>
        <v>32</v>
      </c>
      <c r="M4742">
        <f>K4742-L4742</f>
        <v>0</v>
      </c>
      <c r="N4742" t="str">
        <f>IF(K4742&gt;L4742,"HIGH ZONE BIAS",IF(K4742&lt;L4742,"LOW ZONE BIAS","EQUILIBRIUM"))</f>
        <v>EQUILIBRIUM</v>
      </c>
    </row>
    <row r="4743">
      <c r="A4743">
        <v>22828</v>
      </c>
      <c r="B4743" t="str">
        <v>2023-01-21</v>
      </c>
      <c r="C4743" t="str">
        <v>Afternoon</v>
      </c>
      <c r="D4743">
        <v>3</v>
      </c>
      <c r="E4743" t="str">
        <f>IF(MOD(D4743,2)=0,"EVEN","ODD")</f>
        <v>ODD</v>
      </c>
      <c r="F4743" t="str">
        <f>IF(D4743&lt;=18,"LOW (1-18)","HIGH (19-36)")</f>
        <v>LOW (1-18)</v>
      </c>
      <c r="G4743">
        <f>INT((D4743-1)/6)+1</f>
        <v>1</v>
      </c>
      <c r="H4743">
        <f>MOD(D4743-1,6)+1</f>
        <v>3</v>
      </c>
      <c r="I4743">
        <f>37-D4743</f>
        <v>34</v>
      </c>
      <c r="J4743">
        <f>ABS(D4743-D4744)</f>
        <v>27</v>
      </c>
      <c r="K4743">
        <f>AVERAGE(D4743:D4747)</f>
        <v>3</v>
      </c>
      <c r="L4743">
        <f>AVERAGE(D4743:D4762)</f>
        <v>3</v>
      </c>
      <c r="M4743">
        <f>K4743-L4743</f>
        <v>0</v>
      </c>
      <c r="N4743" t="str">
        <f>IF(K4743&gt;L4743,"HIGH ZONE BIAS",IF(K4743&lt;L4743,"LOW ZONE BIAS","EQUILIBRIUM"))</f>
        <v>EQUILIBRIUM</v>
      </c>
    </row>
    <row r="4744">
      <c r="A4744">
        <v>22827</v>
      </c>
      <c r="B4744" t="str">
        <v>2023-01-21</v>
      </c>
      <c r="C4744" t="str">
        <v>Midday</v>
      </c>
      <c r="D4744">
        <v>30</v>
      </c>
      <c r="E4744" t="str">
        <f>IF(MOD(D4744,2)=0,"EVEN","ODD")</f>
        <v>EVEN</v>
      </c>
      <c r="F4744" t="str">
        <f>IF(D4744&lt;=18,"LOW (1-18)","HIGH (19-36)")</f>
        <v>HIGH (19-36)</v>
      </c>
      <c r="G4744">
        <f>INT((D4744-1)/6)+1</f>
        <v>5</v>
      </c>
      <c r="H4744">
        <f>MOD(D4744-1,6)+1</f>
        <v>6</v>
      </c>
      <c r="I4744">
        <f>37-D4744</f>
        <v>7</v>
      </c>
      <c r="J4744">
        <f>ABS(D4744-D4745)</f>
        <v>6</v>
      </c>
      <c r="K4744">
        <f>AVERAGE(D4744:D4748)</f>
        <v>30</v>
      </c>
      <c r="L4744">
        <f>AVERAGE(D4744:D4763)</f>
        <v>30</v>
      </c>
      <c r="M4744">
        <f>K4744-L4744</f>
        <v>0</v>
      </c>
      <c r="N4744" t="str">
        <f>IF(K4744&gt;L4744,"HIGH ZONE BIAS",IF(K4744&lt;L4744,"LOW ZONE BIAS","EQUILIBRIUM"))</f>
        <v>EQUILIBRIUM</v>
      </c>
    </row>
    <row r="4745">
      <c r="A4745">
        <v>22826</v>
      </c>
      <c r="B4745" t="str">
        <v>2023-01-21</v>
      </c>
      <c r="C4745" t="str">
        <v>Morning</v>
      </c>
      <c r="D4745">
        <v>24</v>
      </c>
      <c r="E4745" t="str">
        <f>IF(MOD(D4745,2)=0,"EVEN","ODD")</f>
        <v>EVEN</v>
      </c>
      <c r="F4745" t="str">
        <f>IF(D4745&lt;=18,"LOW (1-18)","HIGH (19-36)")</f>
        <v>HIGH (19-36)</v>
      </c>
      <c r="G4745">
        <f>INT((D4745-1)/6)+1</f>
        <v>4</v>
      </c>
      <c r="H4745">
        <f>MOD(D4745-1,6)+1</f>
        <v>6</v>
      </c>
      <c r="I4745">
        <f>37-D4745</f>
        <v>13</v>
      </c>
      <c r="J4745">
        <f>ABS(D4745-D4746)</f>
        <v>4</v>
      </c>
      <c r="K4745">
        <f>AVERAGE(D4745:D4749)</f>
        <v>24</v>
      </c>
      <c r="L4745">
        <f>AVERAGE(D4745:D4764)</f>
        <v>24</v>
      </c>
      <c r="M4745">
        <f>K4745-L4745</f>
        <v>0</v>
      </c>
      <c r="N4745" t="str">
        <f>IF(K4745&gt;L4745,"HIGH ZONE BIAS",IF(K4745&lt;L4745,"LOW ZONE BIAS","EQUILIBRIUM"))</f>
        <v>EQUILIBRIUM</v>
      </c>
    </row>
    <row r="4746">
      <c r="A4746">
        <v>22825</v>
      </c>
      <c r="B4746" t="str">
        <v>2023-01-20</v>
      </c>
      <c r="C4746" t="str">
        <v>Evening</v>
      </c>
      <c r="D4746">
        <v>28</v>
      </c>
      <c r="E4746" t="str">
        <f>IF(MOD(D4746,2)=0,"EVEN","ODD")</f>
        <v>EVEN</v>
      </c>
      <c r="F4746" t="str">
        <f>IF(D4746&lt;=18,"LOW (1-18)","HIGH (19-36)")</f>
        <v>HIGH (19-36)</v>
      </c>
      <c r="G4746">
        <f>INT((D4746-1)/6)+1</f>
        <v>5</v>
      </c>
      <c r="H4746">
        <f>MOD(D4746-1,6)+1</f>
        <v>4</v>
      </c>
      <c r="I4746">
        <f>37-D4746</f>
        <v>9</v>
      </c>
      <c r="J4746">
        <f>ABS(D4746-D4747)</f>
        <v>10</v>
      </c>
      <c r="K4746">
        <f>AVERAGE(D4746:D4750)</f>
        <v>28</v>
      </c>
      <c r="L4746">
        <f>AVERAGE(D4746:D4765)</f>
        <v>28</v>
      </c>
      <c r="M4746">
        <f>K4746-L4746</f>
        <v>0</v>
      </c>
      <c r="N4746" t="str">
        <f>IF(K4746&gt;L4746,"HIGH ZONE BIAS",IF(K4746&lt;L4746,"LOW ZONE BIAS","EQUILIBRIUM"))</f>
        <v>EQUILIBRIUM</v>
      </c>
    </row>
    <row r="4747">
      <c r="A4747">
        <v>22824</v>
      </c>
      <c r="B4747" t="str">
        <v>2023-01-20</v>
      </c>
      <c r="C4747" t="str">
        <v>Afternoon</v>
      </c>
      <c r="D4747">
        <v>18</v>
      </c>
      <c r="E4747" t="str">
        <f>IF(MOD(D4747,2)=0,"EVEN","ODD")</f>
        <v>EVEN</v>
      </c>
      <c r="F4747" t="str">
        <f>IF(D4747&lt;=18,"LOW (1-18)","HIGH (19-36)")</f>
        <v>LOW (1-18)</v>
      </c>
      <c r="G4747">
        <f>INT((D4747-1)/6)+1</f>
        <v>3</v>
      </c>
      <c r="H4747">
        <f>MOD(D4747-1,6)+1</f>
        <v>6</v>
      </c>
      <c r="I4747">
        <f>37-D4747</f>
        <v>19</v>
      </c>
      <c r="J4747">
        <f>ABS(D4747-D4748)</f>
        <v>1</v>
      </c>
      <c r="K4747">
        <f>AVERAGE(D4747:D4751)</f>
        <v>18</v>
      </c>
      <c r="L4747">
        <f>AVERAGE(D4747:D4766)</f>
        <v>18</v>
      </c>
      <c r="M4747">
        <f>K4747-L4747</f>
        <v>0</v>
      </c>
      <c r="N4747" t="str">
        <f>IF(K4747&gt;L4747,"HIGH ZONE BIAS",IF(K4747&lt;L4747,"LOW ZONE BIAS","EQUILIBRIUM"))</f>
        <v>EQUILIBRIUM</v>
      </c>
    </row>
    <row r="4748">
      <c r="A4748">
        <v>22823</v>
      </c>
      <c r="B4748" t="str">
        <v>2023-01-20</v>
      </c>
      <c r="C4748" t="str">
        <v>Midday</v>
      </c>
      <c r="D4748">
        <v>19</v>
      </c>
      <c r="E4748" t="str">
        <f>IF(MOD(D4748,2)=0,"EVEN","ODD")</f>
        <v>ODD</v>
      </c>
      <c r="F4748" t="str">
        <f>IF(D4748&lt;=18,"LOW (1-18)","HIGH (19-36)")</f>
        <v>HIGH (19-36)</v>
      </c>
      <c r="G4748">
        <f>INT((D4748-1)/6)+1</f>
        <v>4</v>
      </c>
      <c r="H4748">
        <f>MOD(D4748-1,6)+1</f>
        <v>1</v>
      </c>
      <c r="I4748">
        <f>37-D4748</f>
        <v>18</v>
      </c>
      <c r="J4748">
        <f>ABS(D4748-D4749)</f>
        <v>9</v>
      </c>
      <c r="K4748">
        <f>AVERAGE(D4748:D4752)</f>
        <v>19</v>
      </c>
      <c r="L4748">
        <f>AVERAGE(D4748:D4767)</f>
        <v>19</v>
      </c>
      <c r="M4748">
        <f>K4748-L4748</f>
        <v>0</v>
      </c>
      <c r="N4748" t="str">
        <f>IF(K4748&gt;L4748,"HIGH ZONE BIAS",IF(K4748&lt;L4748,"LOW ZONE BIAS","EQUILIBRIUM"))</f>
        <v>EQUILIBRIUM</v>
      </c>
    </row>
    <row r="4749">
      <c r="A4749">
        <v>22822</v>
      </c>
      <c r="B4749" t="str">
        <v>2023-01-20</v>
      </c>
      <c r="C4749" t="str">
        <v>Morning</v>
      </c>
      <c r="D4749">
        <v>10</v>
      </c>
      <c r="E4749" t="str">
        <f>IF(MOD(D4749,2)=0,"EVEN","ODD")</f>
        <v>EVEN</v>
      </c>
      <c r="F4749" t="str">
        <f>IF(D4749&lt;=18,"LOW (1-18)","HIGH (19-36)")</f>
        <v>LOW (1-18)</v>
      </c>
      <c r="G4749">
        <f>INT((D4749-1)/6)+1</f>
        <v>2</v>
      </c>
      <c r="H4749">
        <f>MOD(D4749-1,6)+1</f>
        <v>4</v>
      </c>
      <c r="I4749">
        <f>37-D4749</f>
        <v>27</v>
      </c>
      <c r="J4749">
        <f>ABS(D4749-D4750)</f>
        <v>4</v>
      </c>
      <c r="K4749">
        <f>AVERAGE(D4749:D4753)</f>
        <v>10</v>
      </c>
      <c r="L4749">
        <f>AVERAGE(D4749:D4768)</f>
        <v>10</v>
      </c>
      <c r="M4749">
        <f>K4749-L4749</f>
        <v>0</v>
      </c>
      <c r="N4749" t="str">
        <f>IF(K4749&gt;L4749,"HIGH ZONE BIAS",IF(K4749&lt;L4749,"LOW ZONE BIAS","EQUILIBRIUM"))</f>
        <v>EQUILIBRIUM</v>
      </c>
    </row>
    <row r="4750">
      <c r="A4750">
        <v>22821</v>
      </c>
      <c r="B4750" t="str">
        <v>2023-01-19</v>
      </c>
      <c r="C4750" t="str">
        <v>Evening</v>
      </c>
      <c r="D4750">
        <v>14</v>
      </c>
      <c r="E4750" t="str">
        <f>IF(MOD(D4750,2)=0,"EVEN","ODD")</f>
        <v>EVEN</v>
      </c>
      <c r="F4750" t="str">
        <f>IF(D4750&lt;=18,"LOW (1-18)","HIGH (19-36)")</f>
        <v>LOW (1-18)</v>
      </c>
      <c r="G4750">
        <f>INT((D4750-1)/6)+1</f>
        <v>3</v>
      </c>
      <c r="H4750">
        <f>MOD(D4750-1,6)+1</f>
        <v>2</v>
      </c>
      <c r="I4750">
        <f>37-D4750</f>
        <v>23</v>
      </c>
      <c r="J4750">
        <f>ABS(D4750-D4751)</f>
        <v>13</v>
      </c>
      <c r="K4750">
        <f>AVERAGE(D4750:D4754)</f>
        <v>14</v>
      </c>
      <c r="L4750">
        <f>AVERAGE(D4750:D4769)</f>
        <v>14</v>
      </c>
      <c r="M4750">
        <f>K4750-L4750</f>
        <v>0</v>
      </c>
      <c r="N4750" t="str">
        <f>IF(K4750&gt;L4750,"HIGH ZONE BIAS",IF(K4750&lt;L4750,"LOW ZONE BIAS","EQUILIBRIUM"))</f>
        <v>EQUILIBRIUM</v>
      </c>
    </row>
    <row r="4751">
      <c r="A4751">
        <v>22820</v>
      </c>
      <c r="B4751" t="str">
        <v>2023-01-19</v>
      </c>
      <c r="C4751" t="str">
        <v>Afternoon</v>
      </c>
      <c r="D4751">
        <v>1</v>
      </c>
      <c r="E4751" t="str">
        <f>IF(MOD(D4751,2)=0,"EVEN","ODD")</f>
        <v>ODD</v>
      </c>
      <c r="F4751" t="str">
        <f>IF(D4751&lt;=18,"LOW (1-18)","HIGH (19-36)")</f>
        <v>LOW (1-18)</v>
      </c>
      <c r="G4751">
        <f>INT((D4751-1)/6)+1</f>
        <v>1</v>
      </c>
      <c r="H4751">
        <f>MOD(D4751-1,6)+1</f>
        <v>1</v>
      </c>
      <c r="I4751">
        <f>37-D4751</f>
        <v>36</v>
      </c>
      <c r="J4751">
        <f>ABS(D4751-D4752)</f>
        <v>11</v>
      </c>
      <c r="K4751">
        <f>AVERAGE(D4751:D4755)</f>
        <v>1</v>
      </c>
      <c r="L4751">
        <f>AVERAGE(D4751:D4770)</f>
        <v>1</v>
      </c>
      <c r="M4751">
        <f>K4751-L4751</f>
        <v>0</v>
      </c>
      <c r="N4751" t="str">
        <f>IF(K4751&gt;L4751,"HIGH ZONE BIAS",IF(K4751&lt;L4751,"LOW ZONE BIAS","EQUILIBRIUM"))</f>
        <v>EQUILIBRIUM</v>
      </c>
    </row>
    <row r="4752">
      <c r="A4752">
        <v>22819</v>
      </c>
      <c r="B4752" t="str">
        <v>2023-01-19</v>
      </c>
      <c r="C4752" t="str">
        <v>Midday</v>
      </c>
      <c r="D4752">
        <v>12</v>
      </c>
      <c r="E4752" t="str">
        <f>IF(MOD(D4752,2)=0,"EVEN","ODD")</f>
        <v>EVEN</v>
      </c>
      <c r="F4752" t="str">
        <f>IF(D4752&lt;=18,"LOW (1-18)","HIGH (19-36)")</f>
        <v>LOW (1-18)</v>
      </c>
      <c r="G4752">
        <f>INT((D4752-1)/6)+1</f>
        <v>2</v>
      </c>
      <c r="H4752">
        <f>MOD(D4752-1,6)+1</f>
        <v>6</v>
      </c>
      <c r="I4752">
        <f>37-D4752</f>
        <v>25</v>
      </c>
      <c r="J4752">
        <f>ABS(D4752-D4753)</f>
        <v>1</v>
      </c>
      <c r="K4752">
        <f>AVERAGE(D4752:D4756)</f>
        <v>12</v>
      </c>
      <c r="L4752">
        <f>AVERAGE(D4752:D4771)</f>
        <v>12</v>
      </c>
      <c r="M4752">
        <f>K4752-L4752</f>
        <v>0</v>
      </c>
      <c r="N4752" t="str">
        <f>IF(K4752&gt;L4752,"HIGH ZONE BIAS",IF(K4752&lt;L4752,"LOW ZONE BIAS","EQUILIBRIUM"))</f>
        <v>EQUILIBRIUM</v>
      </c>
    </row>
    <row r="4753">
      <c r="A4753">
        <v>22818</v>
      </c>
      <c r="B4753" t="str">
        <v>2023-01-19</v>
      </c>
      <c r="C4753" t="str">
        <v>Morning</v>
      </c>
      <c r="D4753">
        <v>13</v>
      </c>
      <c r="E4753" t="str">
        <f>IF(MOD(D4753,2)=0,"EVEN","ODD")</f>
        <v>ODD</v>
      </c>
      <c r="F4753" t="str">
        <f>IF(D4753&lt;=18,"LOW (1-18)","HIGH (19-36)")</f>
        <v>LOW (1-18)</v>
      </c>
      <c r="G4753">
        <f>INT((D4753-1)/6)+1</f>
        <v>3</v>
      </c>
      <c r="H4753">
        <f>MOD(D4753-1,6)+1</f>
        <v>1</v>
      </c>
      <c r="I4753">
        <f>37-D4753</f>
        <v>24</v>
      </c>
      <c r="J4753">
        <f>ABS(D4753-D4754)</f>
        <v>9</v>
      </c>
      <c r="K4753">
        <f>AVERAGE(D4753:D4757)</f>
        <v>13</v>
      </c>
      <c r="L4753">
        <f>AVERAGE(D4753:D4772)</f>
        <v>13</v>
      </c>
      <c r="M4753">
        <f>K4753-L4753</f>
        <v>0</v>
      </c>
      <c r="N4753" t="str">
        <f>IF(K4753&gt;L4753,"HIGH ZONE BIAS",IF(K4753&lt;L4753,"LOW ZONE BIAS","EQUILIBRIUM"))</f>
        <v>EQUILIBRIUM</v>
      </c>
    </row>
    <row r="4754">
      <c r="A4754">
        <v>22817</v>
      </c>
      <c r="B4754" t="str">
        <v>2023-01-18</v>
      </c>
      <c r="C4754" t="str">
        <v>Evening</v>
      </c>
      <c r="D4754">
        <v>4</v>
      </c>
      <c r="E4754" t="str">
        <f>IF(MOD(D4754,2)=0,"EVEN","ODD")</f>
        <v>EVEN</v>
      </c>
      <c r="F4754" t="str">
        <f>IF(D4754&lt;=18,"LOW (1-18)","HIGH (19-36)")</f>
        <v>LOW (1-18)</v>
      </c>
      <c r="G4754">
        <f>INT((D4754-1)/6)+1</f>
        <v>1</v>
      </c>
      <c r="H4754">
        <f>MOD(D4754-1,6)+1</f>
        <v>4</v>
      </c>
      <c r="I4754">
        <f>37-D4754</f>
        <v>33</v>
      </c>
      <c r="J4754">
        <f>ABS(D4754-D4755)</f>
        <v>26</v>
      </c>
      <c r="K4754">
        <f>AVERAGE(D4754:D4758)</f>
        <v>4</v>
      </c>
      <c r="L4754">
        <f>AVERAGE(D4754:D4773)</f>
        <v>4</v>
      </c>
      <c r="M4754">
        <f>K4754-L4754</f>
        <v>0</v>
      </c>
      <c r="N4754" t="str">
        <f>IF(K4754&gt;L4754,"HIGH ZONE BIAS",IF(K4754&lt;L4754,"LOW ZONE BIAS","EQUILIBRIUM"))</f>
        <v>EQUILIBRIUM</v>
      </c>
    </row>
    <row r="4755">
      <c r="A4755">
        <v>22816</v>
      </c>
      <c r="B4755" t="str">
        <v>2023-01-18</v>
      </c>
      <c r="C4755" t="str">
        <v>Afternoon</v>
      </c>
      <c r="D4755">
        <v>30</v>
      </c>
      <c r="E4755" t="str">
        <f>IF(MOD(D4755,2)=0,"EVEN","ODD")</f>
        <v>EVEN</v>
      </c>
      <c r="F4755" t="str">
        <f>IF(D4755&lt;=18,"LOW (1-18)","HIGH (19-36)")</f>
        <v>HIGH (19-36)</v>
      </c>
      <c r="G4755">
        <f>INT((D4755-1)/6)+1</f>
        <v>5</v>
      </c>
      <c r="H4755">
        <f>MOD(D4755-1,6)+1</f>
        <v>6</v>
      </c>
      <c r="I4755">
        <f>37-D4755</f>
        <v>7</v>
      </c>
      <c r="J4755">
        <f>ABS(D4755-D4756)</f>
        <v>4</v>
      </c>
      <c r="K4755">
        <f>AVERAGE(D4755:D4759)</f>
        <v>30</v>
      </c>
      <c r="L4755">
        <f>AVERAGE(D4755:D4774)</f>
        <v>30</v>
      </c>
      <c r="M4755">
        <f>K4755-L4755</f>
        <v>0</v>
      </c>
      <c r="N4755" t="str">
        <f>IF(K4755&gt;L4755,"HIGH ZONE BIAS",IF(K4755&lt;L4755,"LOW ZONE BIAS","EQUILIBRIUM"))</f>
        <v>EQUILIBRIUM</v>
      </c>
    </row>
    <row r="4756">
      <c r="A4756">
        <v>22815</v>
      </c>
      <c r="B4756" t="str">
        <v>2023-01-18</v>
      </c>
      <c r="C4756" t="str">
        <v>Midday</v>
      </c>
      <c r="D4756">
        <v>26</v>
      </c>
      <c r="E4756" t="str">
        <f>IF(MOD(D4756,2)=0,"EVEN","ODD")</f>
        <v>EVEN</v>
      </c>
      <c r="F4756" t="str">
        <f>IF(D4756&lt;=18,"LOW (1-18)","HIGH (19-36)")</f>
        <v>HIGH (19-36)</v>
      </c>
      <c r="G4756">
        <f>INT((D4756-1)/6)+1</f>
        <v>5</v>
      </c>
      <c r="H4756">
        <f>MOD(D4756-1,6)+1</f>
        <v>2</v>
      </c>
      <c r="I4756">
        <f>37-D4756</f>
        <v>11</v>
      </c>
      <c r="J4756">
        <f>ABS(D4756-D4757)</f>
        <v>6</v>
      </c>
      <c r="K4756">
        <f>AVERAGE(D4756:D4760)</f>
        <v>26</v>
      </c>
      <c r="L4756">
        <f>AVERAGE(D4756:D4775)</f>
        <v>26</v>
      </c>
      <c r="M4756">
        <f>K4756-L4756</f>
        <v>0</v>
      </c>
      <c r="N4756" t="str">
        <f>IF(K4756&gt;L4756,"HIGH ZONE BIAS",IF(K4756&lt;L4756,"LOW ZONE BIAS","EQUILIBRIUM"))</f>
        <v>EQUILIBRIUM</v>
      </c>
    </row>
    <row r="4757">
      <c r="A4757">
        <v>22814</v>
      </c>
      <c r="B4757" t="str">
        <v>2023-01-18</v>
      </c>
      <c r="C4757" t="str">
        <v>Morning</v>
      </c>
      <c r="D4757">
        <v>20</v>
      </c>
      <c r="E4757" t="str">
        <f>IF(MOD(D4757,2)=0,"EVEN","ODD")</f>
        <v>EVEN</v>
      </c>
      <c r="F4757" t="str">
        <f>IF(D4757&lt;=18,"LOW (1-18)","HIGH (19-36)")</f>
        <v>HIGH (19-36)</v>
      </c>
      <c r="G4757">
        <f>INT((D4757-1)/6)+1</f>
        <v>4</v>
      </c>
      <c r="H4757">
        <f>MOD(D4757-1,6)+1</f>
        <v>2</v>
      </c>
      <c r="I4757">
        <f>37-D4757</f>
        <v>17</v>
      </c>
      <c r="J4757">
        <f>ABS(D4757-D4758)</f>
        <v>2</v>
      </c>
      <c r="K4757">
        <f>AVERAGE(D4757:D4761)</f>
        <v>20</v>
      </c>
      <c r="L4757">
        <f>AVERAGE(D4757:D4776)</f>
        <v>20</v>
      </c>
      <c r="M4757">
        <f>K4757-L4757</f>
        <v>0</v>
      </c>
      <c r="N4757" t="str">
        <f>IF(K4757&gt;L4757,"HIGH ZONE BIAS",IF(K4757&lt;L4757,"LOW ZONE BIAS","EQUILIBRIUM"))</f>
        <v>EQUILIBRIUM</v>
      </c>
    </row>
    <row r="4758">
      <c r="A4758">
        <v>22813</v>
      </c>
      <c r="B4758" t="str">
        <v>2023-01-17</v>
      </c>
      <c r="C4758" t="str">
        <v>Evening</v>
      </c>
      <c r="D4758">
        <v>22</v>
      </c>
      <c r="E4758" t="str">
        <f>IF(MOD(D4758,2)=0,"EVEN","ODD")</f>
        <v>EVEN</v>
      </c>
      <c r="F4758" t="str">
        <f>IF(D4758&lt;=18,"LOW (1-18)","HIGH (19-36)")</f>
        <v>HIGH (19-36)</v>
      </c>
      <c r="G4758">
        <f>INT((D4758-1)/6)+1</f>
        <v>4</v>
      </c>
      <c r="H4758">
        <f>MOD(D4758-1,6)+1</f>
        <v>4</v>
      </c>
      <c r="I4758">
        <f>37-D4758</f>
        <v>15</v>
      </c>
      <c r="J4758">
        <f>ABS(D4758-D4759)</f>
        <v>7</v>
      </c>
      <c r="K4758">
        <f>AVERAGE(D4758:D4762)</f>
        <v>22</v>
      </c>
      <c r="L4758">
        <f>AVERAGE(D4758:D4777)</f>
        <v>22</v>
      </c>
      <c r="M4758">
        <f>K4758-L4758</f>
        <v>0</v>
      </c>
      <c r="N4758" t="str">
        <f>IF(K4758&gt;L4758,"HIGH ZONE BIAS",IF(K4758&lt;L4758,"LOW ZONE BIAS","EQUILIBRIUM"))</f>
        <v>EQUILIBRIUM</v>
      </c>
    </row>
    <row r="4759">
      <c r="A4759">
        <v>22812</v>
      </c>
      <c r="B4759" t="str">
        <v>2023-01-17</v>
      </c>
      <c r="C4759" t="str">
        <v>Afternoon</v>
      </c>
      <c r="D4759">
        <v>15</v>
      </c>
      <c r="E4759" t="str">
        <f>IF(MOD(D4759,2)=0,"EVEN","ODD")</f>
        <v>ODD</v>
      </c>
      <c r="F4759" t="str">
        <f>IF(D4759&lt;=18,"LOW (1-18)","HIGH (19-36)")</f>
        <v>LOW (1-18)</v>
      </c>
      <c r="G4759">
        <f>INT((D4759-1)/6)+1</f>
        <v>3</v>
      </c>
      <c r="H4759">
        <f>MOD(D4759-1,6)+1</f>
        <v>3</v>
      </c>
      <c r="I4759">
        <f>37-D4759</f>
        <v>22</v>
      </c>
      <c r="J4759">
        <f>ABS(D4759-D4760)</f>
        <v>12</v>
      </c>
      <c r="K4759">
        <f>AVERAGE(D4759:D4763)</f>
        <v>15</v>
      </c>
      <c r="L4759">
        <f>AVERAGE(D4759:D4778)</f>
        <v>15</v>
      </c>
      <c r="M4759">
        <f>K4759-L4759</f>
        <v>0</v>
      </c>
      <c r="N4759" t="str">
        <f>IF(K4759&gt;L4759,"HIGH ZONE BIAS",IF(K4759&lt;L4759,"LOW ZONE BIAS","EQUILIBRIUM"))</f>
        <v>EQUILIBRIUM</v>
      </c>
    </row>
    <row r="4760">
      <c r="A4760">
        <v>22811</v>
      </c>
      <c r="B4760" t="str">
        <v>2023-01-17</v>
      </c>
      <c r="C4760" t="str">
        <v>Midday</v>
      </c>
      <c r="D4760">
        <v>3</v>
      </c>
      <c r="E4760" t="str">
        <f>IF(MOD(D4760,2)=0,"EVEN","ODD")</f>
        <v>ODD</v>
      </c>
      <c r="F4760" t="str">
        <f>IF(D4760&lt;=18,"LOW (1-18)","HIGH (19-36)")</f>
        <v>LOW (1-18)</v>
      </c>
      <c r="G4760">
        <f>INT((D4760-1)/6)+1</f>
        <v>1</v>
      </c>
      <c r="H4760">
        <f>MOD(D4760-1,6)+1</f>
        <v>3</v>
      </c>
      <c r="I4760">
        <f>37-D4760</f>
        <v>34</v>
      </c>
      <c r="J4760">
        <f>ABS(D4760-D4761)</f>
        <v>30</v>
      </c>
      <c r="K4760">
        <f>AVERAGE(D4760:D4764)</f>
        <v>3</v>
      </c>
      <c r="L4760">
        <f>AVERAGE(D4760:D4779)</f>
        <v>3</v>
      </c>
      <c r="M4760">
        <f>K4760-L4760</f>
        <v>0</v>
      </c>
      <c r="N4760" t="str">
        <f>IF(K4760&gt;L4760,"HIGH ZONE BIAS",IF(K4760&lt;L4760,"LOW ZONE BIAS","EQUILIBRIUM"))</f>
        <v>EQUILIBRIUM</v>
      </c>
    </row>
    <row r="4761">
      <c r="A4761">
        <v>22810</v>
      </c>
      <c r="B4761" t="str">
        <v>2023-01-17</v>
      </c>
      <c r="C4761" t="str">
        <v>Morning</v>
      </c>
      <c r="D4761">
        <v>33</v>
      </c>
      <c r="E4761" t="str">
        <f>IF(MOD(D4761,2)=0,"EVEN","ODD")</f>
        <v>ODD</v>
      </c>
      <c r="F4761" t="str">
        <f>IF(D4761&lt;=18,"LOW (1-18)","HIGH (19-36)")</f>
        <v>HIGH (19-36)</v>
      </c>
      <c r="G4761">
        <f>INT((D4761-1)/6)+1</f>
        <v>6</v>
      </c>
      <c r="H4761">
        <f>MOD(D4761-1,6)+1</f>
        <v>3</v>
      </c>
      <c r="I4761">
        <f>37-D4761</f>
        <v>4</v>
      </c>
      <c r="J4761">
        <f>ABS(D4761-D4762)</f>
        <v>23</v>
      </c>
      <c r="K4761">
        <f>AVERAGE(D4761:D4765)</f>
        <v>33</v>
      </c>
      <c r="L4761">
        <f>AVERAGE(D4761:D4780)</f>
        <v>33</v>
      </c>
      <c r="M4761">
        <f>K4761-L4761</f>
        <v>0</v>
      </c>
      <c r="N4761" t="str">
        <f>IF(K4761&gt;L4761,"HIGH ZONE BIAS",IF(K4761&lt;L4761,"LOW ZONE BIAS","EQUILIBRIUM"))</f>
        <v>EQUILIBRIUM</v>
      </c>
    </row>
    <row r="4762">
      <c r="A4762">
        <v>22809</v>
      </c>
      <c r="B4762" t="str">
        <v>2023-01-16</v>
      </c>
      <c r="C4762" t="str">
        <v>Evening</v>
      </c>
      <c r="D4762">
        <v>10</v>
      </c>
      <c r="E4762" t="str">
        <f>IF(MOD(D4762,2)=0,"EVEN","ODD")</f>
        <v>EVEN</v>
      </c>
      <c r="F4762" t="str">
        <f>IF(D4762&lt;=18,"LOW (1-18)","HIGH (19-36)")</f>
        <v>LOW (1-18)</v>
      </c>
      <c r="G4762">
        <f>INT((D4762-1)/6)+1</f>
        <v>2</v>
      </c>
      <c r="H4762">
        <f>MOD(D4762-1,6)+1</f>
        <v>4</v>
      </c>
      <c r="I4762">
        <f>37-D4762</f>
        <v>27</v>
      </c>
      <c r="J4762">
        <f>ABS(D4762-D4763)</f>
        <v>4</v>
      </c>
      <c r="K4762">
        <f>AVERAGE(D4762:D4766)</f>
        <v>10</v>
      </c>
      <c r="L4762">
        <f>AVERAGE(D4762:D4781)</f>
        <v>10</v>
      </c>
      <c r="M4762">
        <f>K4762-L4762</f>
        <v>0</v>
      </c>
      <c r="N4762" t="str">
        <f>IF(K4762&gt;L4762,"HIGH ZONE BIAS",IF(K4762&lt;L4762,"LOW ZONE BIAS","EQUILIBRIUM"))</f>
        <v>EQUILIBRIUM</v>
      </c>
    </row>
    <row r="4763">
      <c r="A4763">
        <v>22808</v>
      </c>
      <c r="B4763" t="str">
        <v>2023-01-16</v>
      </c>
      <c r="C4763" t="str">
        <v>Afternoon</v>
      </c>
      <c r="D4763">
        <v>6</v>
      </c>
      <c r="E4763" t="str">
        <f>IF(MOD(D4763,2)=0,"EVEN","ODD")</f>
        <v>EVEN</v>
      </c>
      <c r="F4763" t="str">
        <f>IF(D4763&lt;=18,"LOW (1-18)","HIGH (19-36)")</f>
        <v>LOW (1-18)</v>
      </c>
      <c r="G4763">
        <f>INT((D4763-1)/6)+1</f>
        <v>1</v>
      </c>
      <c r="H4763">
        <f>MOD(D4763-1,6)+1</f>
        <v>6</v>
      </c>
      <c r="I4763">
        <f>37-D4763</f>
        <v>31</v>
      </c>
      <c r="J4763">
        <f>ABS(D4763-D4764)</f>
        <v>7</v>
      </c>
      <c r="K4763">
        <f>AVERAGE(D4763:D4767)</f>
        <v>6</v>
      </c>
      <c r="L4763">
        <f>AVERAGE(D4763:D4782)</f>
        <v>6</v>
      </c>
      <c r="M4763">
        <f>K4763-L4763</f>
        <v>0</v>
      </c>
      <c r="N4763" t="str">
        <f>IF(K4763&gt;L4763,"HIGH ZONE BIAS",IF(K4763&lt;L4763,"LOW ZONE BIAS","EQUILIBRIUM"))</f>
        <v>EQUILIBRIUM</v>
      </c>
    </row>
    <row r="4764">
      <c r="A4764">
        <v>22807</v>
      </c>
      <c r="B4764" t="str">
        <v>2023-01-16</v>
      </c>
      <c r="C4764" t="str">
        <v>Midday</v>
      </c>
      <c r="D4764">
        <v>13</v>
      </c>
      <c r="E4764" t="str">
        <f>IF(MOD(D4764,2)=0,"EVEN","ODD")</f>
        <v>ODD</v>
      </c>
      <c r="F4764" t="str">
        <f>IF(D4764&lt;=18,"LOW (1-18)","HIGH (19-36)")</f>
        <v>LOW (1-18)</v>
      </c>
      <c r="G4764">
        <f>INT((D4764-1)/6)+1</f>
        <v>3</v>
      </c>
      <c r="H4764">
        <f>MOD(D4764-1,6)+1</f>
        <v>1</v>
      </c>
      <c r="I4764">
        <f>37-D4764</f>
        <v>24</v>
      </c>
      <c r="J4764">
        <f>ABS(D4764-D4765)</f>
        <v>7</v>
      </c>
      <c r="K4764">
        <f>AVERAGE(D4764:D4768)</f>
        <v>13</v>
      </c>
      <c r="L4764">
        <f>AVERAGE(D4764:D4783)</f>
        <v>13</v>
      </c>
      <c r="M4764">
        <f>K4764-L4764</f>
        <v>0</v>
      </c>
      <c r="N4764" t="str">
        <f>IF(K4764&gt;L4764,"HIGH ZONE BIAS",IF(K4764&lt;L4764,"LOW ZONE BIAS","EQUILIBRIUM"))</f>
        <v>EQUILIBRIUM</v>
      </c>
    </row>
    <row r="4765">
      <c r="A4765">
        <v>22806</v>
      </c>
      <c r="B4765" t="str">
        <v>2023-01-16</v>
      </c>
      <c r="C4765" t="str">
        <v>Morning</v>
      </c>
      <c r="D4765">
        <v>6</v>
      </c>
      <c r="E4765" t="str">
        <f>IF(MOD(D4765,2)=0,"EVEN","ODD")</f>
        <v>EVEN</v>
      </c>
      <c r="F4765" t="str">
        <f>IF(D4765&lt;=18,"LOW (1-18)","HIGH (19-36)")</f>
        <v>LOW (1-18)</v>
      </c>
      <c r="G4765">
        <f>INT((D4765-1)/6)+1</f>
        <v>1</v>
      </c>
      <c r="H4765">
        <f>MOD(D4765-1,6)+1</f>
        <v>6</v>
      </c>
      <c r="I4765">
        <f>37-D4765</f>
        <v>31</v>
      </c>
      <c r="J4765">
        <f>ABS(D4765-D4766)</f>
        <v>13</v>
      </c>
      <c r="K4765">
        <f>AVERAGE(D4765:D4769)</f>
        <v>6</v>
      </c>
      <c r="L4765">
        <f>AVERAGE(D4765:D4784)</f>
        <v>6</v>
      </c>
      <c r="M4765">
        <f>K4765-L4765</f>
        <v>0</v>
      </c>
      <c r="N4765" t="str">
        <f>IF(K4765&gt;L4765,"HIGH ZONE BIAS",IF(K4765&lt;L4765,"LOW ZONE BIAS","EQUILIBRIUM"))</f>
        <v>EQUILIBRIUM</v>
      </c>
    </row>
    <row r="4766">
      <c r="A4766">
        <v>22805</v>
      </c>
      <c r="B4766" t="str">
        <v>2023-01-14</v>
      </c>
      <c r="C4766" t="str">
        <v>Evening</v>
      </c>
      <c r="D4766">
        <v>19</v>
      </c>
      <c r="E4766" t="str">
        <f>IF(MOD(D4766,2)=0,"EVEN","ODD")</f>
        <v>ODD</v>
      </c>
      <c r="F4766" t="str">
        <f>IF(D4766&lt;=18,"LOW (1-18)","HIGH (19-36)")</f>
        <v>HIGH (19-36)</v>
      </c>
      <c r="G4766">
        <f>INT((D4766-1)/6)+1</f>
        <v>4</v>
      </c>
      <c r="H4766">
        <f>MOD(D4766-1,6)+1</f>
        <v>1</v>
      </c>
      <c r="I4766">
        <f>37-D4766</f>
        <v>18</v>
      </c>
      <c r="J4766">
        <f>ABS(D4766-D4767)</f>
        <v>7</v>
      </c>
      <c r="K4766">
        <f>AVERAGE(D4766:D4770)</f>
        <v>19</v>
      </c>
      <c r="L4766">
        <f>AVERAGE(D4766:D4785)</f>
        <v>19</v>
      </c>
      <c r="M4766">
        <f>K4766-L4766</f>
        <v>0</v>
      </c>
      <c r="N4766" t="str">
        <f>IF(K4766&gt;L4766,"HIGH ZONE BIAS",IF(K4766&lt;L4766,"LOW ZONE BIAS","EQUILIBRIUM"))</f>
        <v>EQUILIBRIUM</v>
      </c>
    </row>
    <row r="4767">
      <c r="A4767">
        <v>22804</v>
      </c>
      <c r="B4767" t="str">
        <v>2023-01-14</v>
      </c>
      <c r="C4767" t="str">
        <v>Afternoon</v>
      </c>
      <c r="D4767">
        <v>12</v>
      </c>
      <c r="E4767" t="str">
        <f>IF(MOD(D4767,2)=0,"EVEN","ODD")</f>
        <v>EVEN</v>
      </c>
      <c r="F4767" t="str">
        <f>IF(D4767&lt;=18,"LOW (1-18)","HIGH (19-36)")</f>
        <v>LOW (1-18)</v>
      </c>
      <c r="G4767">
        <f>INT((D4767-1)/6)+1</f>
        <v>2</v>
      </c>
      <c r="H4767">
        <f>MOD(D4767-1,6)+1</f>
        <v>6</v>
      </c>
      <c r="I4767">
        <f>37-D4767</f>
        <v>25</v>
      </c>
      <c r="J4767">
        <f>ABS(D4767-D4768)</f>
        <v>1</v>
      </c>
      <c r="K4767">
        <f>AVERAGE(D4767:D4771)</f>
        <v>12</v>
      </c>
      <c r="L4767">
        <f>AVERAGE(D4767:D4786)</f>
        <v>12</v>
      </c>
      <c r="M4767">
        <f>K4767-L4767</f>
        <v>0</v>
      </c>
      <c r="N4767" t="str">
        <f>IF(K4767&gt;L4767,"HIGH ZONE BIAS",IF(K4767&lt;L4767,"LOW ZONE BIAS","EQUILIBRIUM"))</f>
        <v>EQUILIBRIUM</v>
      </c>
    </row>
    <row r="4768">
      <c r="A4768">
        <v>22803</v>
      </c>
      <c r="B4768" t="str">
        <v>2023-01-14</v>
      </c>
      <c r="C4768" t="str">
        <v>Midday</v>
      </c>
      <c r="D4768">
        <v>11</v>
      </c>
      <c r="E4768" t="str">
        <f>IF(MOD(D4768,2)=0,"EVEN","ODD")</f>
        <v>ODD</v>
      </c>
      <c r="F4768" t="str">
        <f>IF(D4768&lt;=18,"LOW (1-18)","HIGH (19-36)")</f>
        <v>LOW (1-18)</v>
      </c>
      <c r="G4768">
        <f>INT((D4768-1)/6)+1</f>
        <v>2</v>
      </c>
      <c r="H4768">
        <f>MOD(D4768-1,6)+1</f>
        <v>5</v>
      </c>
      <c r="I4768">
        <f>37-D4768</f>
        <v>26</v>
      </c>
      <c r="J4768">
        <f>ABS(D4768-D4769)</f>
        <v>7</v>
      </c>
      <c r="K4768">
        <f>AVERAGE(D4768:D4772)</f>
        <v>11</v>
      </c>
      <c r="L4768">
        <f>AVERAGE(D4768:D4787)</f>
        <v>11</v>
      </c>
      <c r="M4768">
        <f>K4768-L4768</f>
        <v>0</v>
      </c>
      <c r="N4768" t="str">
        <f>IF(K4768&gt;L4768,"HIGH ZONE BIAS",IF(K4768&lt;L4768,"LOW ZONE BIAS","EQUILIBRIUM"))</f>
        <v>EQUILIBRIUM</v>
      </c>
    </row>
    <row r="4769">
      <c r="A4769">
        <v>22802</v>
      </c>
      <c r="B4769" t="str">
        <v>2023-01-14</v>
      </c>
      <c r="C4769" t="str">
        <v>Morning</v>
      </c>
      <c r="D4769">
        <v>18</v>
      </c>
      <c r="E4769" t="str">
        <f>IF(MOD(D4769,2)=0,"EVEN","ODD")</f>
        <v>EVEN</v>
      </c>
      <c r="F4769" t="str">
        <f>IF(D4769&lt;=18,"LOW (1-18)","HIGH (19-36)")</f>
        <v>LOW (1-18)</v>
      </c>
      <c r="G4769">
        <f>INT((D4769-1)/6)+1</f>
        <v>3</v>
      </c>
      <c r="H4769">
        <f>MOD(D4769-1,6)+1</f>
        <v>6</v>
      </c>
      <c r="I4769">
        <f>37-D4769</f>
        <v>19</v>
      </c>
      <c r="J4769">
        <f>ABS(D4769-D4770)</f>
        <v>10</v>
      </c>
      <c r="K4769">
        <f>AVERAGE(D4769:D4773)</f>
        <v>18</v>
      </c>
      <c r="L4769">
        <f>AVERAGE(D4769:D4788)</f>
        <v>18</v>
      </c>
      <c r="M4769">
        <f>K4769-L4769</f>
        <v>0</v>
      </c>
      <c r="N4769" t="str">
        <f>IF(K4769&gt;L4769,"HIGH ZONE BIAS",IF(K4769&lt;L4769,"LOW ZONE BIAS","EQUILIBRIUM"))</f>
        <v>EQUILIBRIUM</v>
      </c>
    </row>
    <row r="4770">
      <c r="A4770">
        <v>22801</v>
      </c>
      <c r="B4770" t="str">
        <v>2023-01-13</v>
      </c>
      <c r="C4770" t="str">
        <v>Evening</v>
      </c>
      <c r="D4770">
        <v>8</v>
      </c>
      <c r="E4770" t="str">
        <f>IF(MOD(D4770,2)=0,"EVEN","ODD")</f>
        <v>EVEN</v>
      </c>
      <c r="F4770" t="str">
        <f>IF(D4770&lt;=18,"LOW (1-18)","HIGH (19-36)")</f>
        <v>LOW (1-18)</v>
      </c>
      <c r="G4770">
        <f>INT((D4770-1)/6)+1</f>
        <v>2</v>
      </c>
      <c r="H4770">
        <f>MOD(D4770-1,6)+1</f>
        <v>2</v>
      </c>
      <c r="I4770">
        <f>37-D4770</f>
        <v>29</v>
      </c>
      <c r="J4770">
        <f>ABS(D4770-D4771)</f>
        <v>11</v>
      </c>
      <c r="K4770">
        <f>AVERAGE(D4770:D4774)</f>
        <v>8</v>
      </c>
      <c r="L4770">
        <f>AVERAGE(D4770:D4789)</f>
        <v>8</v>
      </c>
      <c r="M4770">
        <f>K4770-L4770</f>
        <v>0</v>
      </c>
      <c r="N4770" t="str">
        <f>IF(K4770&gt;L4770,"HIGH ZONE BIAS",IF(K4770&lt;L4770,"LOW ZONE BIAS","EQUILIBRIUM"))</f>
        <v>EQUILIBRIUM</v>
      </c>
    </row>
    <row r="4771">
      <c r="A4771">
        <v>22800</v>
      </c>
      <c r="B4771" t="str">
        <v>2023-01-13</v>
      </c>
      <c r="C4771" t="str">
        <v>Afternoon</v>
      </c>
      <c r="D4771">
        <v>19</v>
      </c>
      <c r="E4771" t="str">
        <f>IF(MOD(D4771,2)=0,"EVEN","ODD")</f>
        <v>ODD</v>
      </c>
      <c r="F4771" t="str">
        <f>IF(D4771&lt;=18,"LOW (1-18)","HIGH (19-36)")</f>
        <v>HIGH (19-36)</v>
      </c>
      <c r="G4771">
        <f>INT((D4771-1)/6)+1</f>
        <v>4</v>
      </c>
      <c r="H4771">
        <f>MOD(D4771-1,6)+1</f>
        <v>1</v>
      </c>
      <c r="I4771">
        <f>37-D4771</f>
        <v>18</v>
      </c>
      <c r="J4771">
        <f>ABS(D4771-D4772)</f>
        <v>2</v>
      </c>
      <c r="K4771">
        <f>AVERAGE(D4771:D4775)</f>
        <v>19</v>
      </c>
      <c r="L4771">
        <f>AVERAGE(D4771:D4790)</f>
        <v>19</v>
      </c>
      <c r="M4771">
        <f>K4771-L4771</f>
        <v>0</v>
      </c>
      <c r="N4771" t="str">
        <f>IF(K4771&gt;L4771,"HIGH ZONE BIAS",IF(K4771&lt;L4771,"LOW ZONE BIAS","EQUILIBRIUM"))</f>
        <v>EQUILIBRIUM</v>
      </c>
    </row>
    <row r="4772">
      <c r="A4772">
        <v>22799</v>
      </c>
      <c r="B4772" t="str">
        <v>2023-01-13</v>
      </c>
      <c r="C4772" t="str">
        <v>Midday</v>
      </c>
      <c r="D4772">
        <v>21</v>
      </c>
      <c r="E4772" t="str">
        <f>IF(MOD(D4772,2)=0,"EVEN","ODD")</f>
        <v>ODD</v>
      </c>
      <c r="F4772" t="str">
        <f>IF(D4772&lt;=18,"LOW (1-18)","HIGH (19-36)")</f>
        <v>HIGH (19-36)</v>
      </c>
      <c r="G4772">
        <f>INT((D4772-1)/6)+1</f>
        <v>4</v>
      </c>
      <c r="H4772">
        <f>MOD(D4772-1,6)+1</f>
        <v>3</v>
      </c>
      <c r="I4772">
        <f>37-D4772</f>
        <v>16</v>
      </c>
      <c r="J4772">
        <f>ABS(D4772-D4773)</f>
        <v>13</v>
      </c>
      <c r="K4772">
        <f>AVERAGE(D4772:D4776)</f>
        <v>21</v>
      </c>
      <c r="L4772">
        <f>AVERAGE(D4772:D4791)</f>
        <v>21</v>
      </c>
      <c r="M4772">
        <f>K4772-L4772</f>
        <v>0</v>
      </c>
      <c r="N4772" t="str">
        <f>IF(K4772&gt;L4772,"HIGH ZONE BIAS",IF(K4772&lt;L4772,"LOW ZONE BIAS","EQUILIBRIUM"))</f>
        <v>EQUILIBRIUM</v>
      </c>
    </row>
    <row r="4773">
      <c r="A4773">
        <v>22798</v>
      </c>
      <c r="B4773" t="str">
        <v>2023-01-13</v>
      </c>
      <c r="C4773" t="str">
        <v>Morning</v>
      </c>
      <c r="D4773">
        <v>34</v>
      </c>
      <c r="E4773" t="str">
        <f>IF(MOD(D4773,2)=0,"EVEN","ODD")</f>
        <v>EVEN</v>
      </c>
      <c r="F4773" t="str">
        <f>IF(D4773&lt;=18,"LOW (1-18)","HIGH (19-36)")</f>
        <v>HIGH (19-36)</v>
      </c>
      <c r="G4773">
        <f>INT((D4773-1)/6)+1</f>
        <v>6</v>
      </c>
      <c r="H4773">
        <f>MOD(D4773-1,6)+1</f>
        <v>4</v>
      </c>
      <c r="I4773">
        <f>37-D4773</f>
        <v>3</v>
      </c>
      <c r="J4773">
        <f>ABS(D4773-D4774)</f>
        <v>1</v>
      </c>
      <c r="K4773">
        <f>AVERAGE(D4773:D4777)</f>
        <v>34</v>
      </c>
      <c r="L4773">
        <f>AVERAGE(D4773:D4792)</f>
        <v>34</v>
      </c>
      <c r="M4773">
        <f>K4773-L4773</f>
        <v>0</v>
      </c>
      <c r="N4773" t="str">
        <f>IF(K4773&gt;L4773,"HIGH ZONE BIAS",IF(K4773&lt;L4773,"LOW ZONE BIAS","EQUILIBRIUM"))</f>
        <v>EQUILIBRIUM</v>
      </c>
    </row>
    <row r="4774">
      <c r="A4774">
        <v>22797</v>
      </c>
      <c r="B4774" t="str">
        <v>2023-01-12</v>
      </c>
      <c r="C4774" t="str">
        <v>Evening</v>
      </c>
      <c r="D4774">
        <v>33</v>
      </c>
      <c r="E4774" t="str">
        <f>IF(MOD(D4774,2)=0,"EVEN","ODD")</f>
        <v>ODD</v>
      </c>
      <c r="F4774" t="str">
        <f>IF(D4774&lt;=18,"LOW (1-18)","HIGH (19-36)")</f>
        <v>HIGH (19-36)</v>
      </c>
      <c r="G4774">
        <f>INT((D4774-1)/6)+1</f>
        <v>6</v>
      </c>
      <c r="H4774">
        <f>MOD(D4774-1,6)+1</f>
        <v>3</v>
      </c>
      <c r="I4774">
        <f>37-D4774</f>
        <v>4</v>
      </c>
      <c r="J4774">
        <f>ABS(D4774-D4775)</f>
        <v>5</v>
      </c>
      <c r="K4774">
        <f>AVERAGE(D4774:D4778)</f>
        <v>33</v>
      </c>
      <c r="L4774">
        <f>AVERAGE(D4774:D4793)</f>
        <v>33</v>
      </c>
      <c r="M4774">
        <f>K4774-L4774</f>
        <v>0</v>
      </c>
      <c r="N4774" t="str">
        <f>IF(K4774&gt;L4774,"HIGH ZONE BIAS",IF(K4774&lt;L4774,"LOW ZONE BIAS","EQUILIBRIUM"))</f>
        <v>EQUILIBRIUM</v>
      </c>
    </row>
    <row r="4775">
      <c r="A4775">
        <v>22796</v>
      </c>
      <c r="B4775" t="str">
        <v>2023-01-12</v>
      </c>
      <c r="C4775" t="str">
        <v>Afternoon</v>
      </c>
      <c r="D4775">
        <v>28</v>
      </c>
      <c r="E4775" t="str">
        <f>IF(MOD(D4775,2)=0,"EVEN","ODD")</f>
        <v>EVEN</v>
      </c>
      <c r="F4775" t="str">
        <f>IF(D4775&lt;=18,"LOW (1-18)","HIGH (19-36)")</f>
        <v>HIGH (19-36)</v>
      </c>
      <c r="G4775">
        <f>INT((D4775-1)/6)+1</f>
        <v>5</v>
      </c>
      <c r="H4775">
        <f>MOD(D4775-1,6)+1</f>
        <v>4</v>
      </c>
      <c r="I4775">
        <f>37-D4775</f>
        <v>9</v>
      </c>
      <c r="J4775">
        <f>ABS(D4775-D4776)</f>
        <v>5</v>
      </c>
      <c r="K4775">
        <f>AVERAGE(D4775:D4779)</f>
        <v>28</v>
      </c>
      <c r="L4775">
        <f>AVERAGE(D4775:D4794)</f>
        <v>28</v>
      </c>
      <c r="M4775">
        <f>K4775-L4775</f>
        <v>0</v>
      </c>
      <c r="N4775" t="str">
        <f>IF(K4775&gt;L4775,"HIGH ZONE BIAS",IF(K4775&lt;L4775,"LOW ZONE BIAS","EQUILIBRIUM"))</f>
        <v>EQUILIBRIUM</v>
      </c>
    </row>
    <row r="4776">
      <c r="A4776">
        <v>22795</v>
      </c>
      <c r="B4776" t="str">
        <v>2023-01-12</v>
      </c>
      <c r="C4776" t="str">
        <v>Midday</v>
      </c>
      <c r="D4776">
        <v>33</v>
      </c>
      <c r="E4776" t="str">
        <f>IF(MOD(D4776,2)=0,"EVEN","ODD")</f>
        <v>ODD</v>
      </c>
      <c r="F4776" t="str">
        <f>IF(D4776&lt;=18,"LOW (1-18)","HIGH (19-36)")</f>
        <v>HIGH (19-36)</v>
      </c>
      <c r="G4776">
        <f>INT((D4776-1)/6)+1</f>
        <v>6</v>
      </c>
      <c r="H4776">
        <f>MOD(D4776-1,6)+1</f>
        <v>3</v>
      </c>
      <c r="I4776">
        <f>37-D4776</f>
        <v>4</v>
      </c>
      <c r="J4776">
        <f>ABS(D4776-D4777)</f>
        <v>20</v>
      </c>
      <c r="K4776">
        <f>AVERAGE(D4776:D4780)</f>
        <v>33</v>
      </c>
      <c r="L4776">
        <f>AVERAGE(D4776:D4795)</f>
        <v>33</v>
      </c>
      <c r="M4776">
        <f>K4776-L4776</f>
        <v>0</v>
      </c>
      <c r="N4776" t="str">
        <f>IF(K4776&gt;L4776,"HIGH ZONE BIAS",IF(K4776&lt;L4776,"LOW ZONE BIAS","EQUILIBRIUM"))</f>
        <v>EQUILIBRIUM</v>
      </c>
    </row>
    <row r="4777">
      <c r="A4777">
        <v>22794</v>
      </c>
      <c r="B4777" t="str">
        <v>2023-01-12</v>
      </c>
      <c r="C4777" t="str">
        <v>Morning</v>
      </c>
      <c r="D4777">
        <v>13</v>
      </c>
      <c r="E4777" t="str">
        <f>IF(MOD(D4777,2)=0,"EVEN","ODD")</f>
        <v>ODD</v>
      </c>
      <c r="F4777" t="str">
        <f>IF(D4777&lt;=18,"LOW (1-18)","HIGH (19-36)")</f>
        <v>LOW (1-18)</v>
      </c>
      <c r="G4777">
        <f>INT((D4777-1)/6)+1</f>
        <v>3</v>
      </c>
      <c r="H4777">
        <f>MOD(D4777-1,6)+1</f>
        <v>1</v>
      </c>
      <c r="I4777">
        <f>37-D4777</f>
        <v>24</v>
      </c>
      <c r="J4777">
        <f>ABS(D4777-D4778)</f>
        <v>2</v>
      </c>
      <c r="K4777">
        <f>AVERAGE(D4777:D4781)</f>
        <v>13</v>
      </c>
      <c r="L4777">
        <f>AVERAGE(D4777:D4796)</f>
        <v>13</v>
      </c>
      <c r="M4777">
        <f>K4777-L4777</f>
        <v>0</v>
      </c>
      <c r="N4777" t="str">
        <f>IF(K4777&gt;L4777,"HIGH ZONE BIAS",IF(K4777&lt;L4777,"LOW ZONE BIAS","EQUILIBRIUM"))</f>
        <v>EQUILIBRIUM</v>
      </c>
    </row>
    <row r="4778">
      <c r="A4778">
        <v>22793</v>
      </c>
      <c r="B4778" t="str">
        <v>2023-01-11</v>
      </c>
      <c r="C4778" t="str">
        <v>Evening</v>
      </c>
      <c r="D4778">
        <v>11</v>
      </c>
      <c r="E4778" t="str">
        <f>IF(MOD(D4778,2)=0,"EVEN","ODD")</f>
        <v>ODD</v>
      </c>
      <c r="F4778" t="str">
        <f>IF(D4778&lt;=18,"LOW (1-18)","HIGH (19-36)")</f>
        <v>LOW (1-18)</v>
      </c>
      <c r="G4778">
        <f>INT((D4778-1)/6)+1</f>
        <v>2</v>
      </c>
      <c r="H4778">
        <f>MOD(D4778-1,6)+1</f>
        <v>5</v>
      </c>
      <c r="I4778">
        <f>37-D4778</f>
        <v>26</v>
      </c>
      <c r="J4778">
        <f>ABS(D4778-D4779)</f>
        <v>22</v>
      </c>
      <c r="K4778">
        <f>AVERAGE(D4778:D4782)</f>
        <v>11</v>
      </c>
      <c r="L4778">
        <f>AVERAGE(D4778:D4797)</f>
        <v>11</v>
      </c>
      <c r="M4778">
        <f>K4778-L4778</f>
        <v>0</v>
      </c>
      <c r="N4778" t="str">
        <f>IF(K4778&gt;L4778,"HIGH ZONE BIAS",IF(K4778&lt;L4778,"LOW ZONE BIAS","EQUILIBRIUM"))</f>
        <v>EQUILIBRIUM</v>
      </c>
    </row>
    <row r="4779">
      <c r="A4779">
        <v>22792</v>
      </c>
      <c r="B4779" t="str">
        <v>2023-01-11</v>
      </c>
      <c r="C4779" t="str">
        <v>Afternoon</v>
      </c>
      <c r="D4779">
        <v>33</v>
      </c>
      <c r="E4779" t="str">
        <f>IF(MOD(D4779,2)=0,"EVEN","ODD")</f>
        <v>ODD</v>
      </c>
      <c r="F4779" t="str">
        <f>IF(D4779&lt;=18,"LOW (1-18)","HIGH (19-36)")</f>
        <v>HIGH (19-36)</v>
      </c>
      <c r="G4779">
        <f>INT((D4779-1)/6)+1</f>
        <v>6</v>
      </c>
      <c r="H4779">
        <f>MOD(D4779-1,6)+1</f>
        <v>3</v>
      </c>
      <c r="I4779">
        <f>37-D4779</f>
        <v>4</v>
      </c>
      <c r="J4779">
        <f>ABS(D4779-D4780)</f>
        <v>16</v>
      </c>
      <c r="K4779">
        <f>AVERAGE(D4779:D4783)</f>
        <v>33</v>
      </c>
      <c r="L4779">
        <f>AVERAGE(D4779:D4798)</f>
        <v>33</v>
      </c>
      <c r="M4779">
        <f>K4779-L4779</f>
        <v>0</v>
      </c>
      <c r="N4779" t="str">
        <f>IF(K4779&gt;L4779,"HIGH ZONE BIAS",IF(K4779&lt;L4779,"LOW ZONE BIAS","EQUILIBRIUM"))</f>
        <v>EQUILIBRIUM</v>
      </c>
    </row>
    <row r="4780">
      <c r="A4780">
        <v>22791</v>
      </c>
      <c r="B4780" t="str">
        <v>2023-01-11</v>
      </c>
      <c r="C4780" t="str">
        <v>Midday</v>
      </c>
      <c r="D4780">
        <v>17</v>
      </c>
      <c r="E4780" t="str">
        <f>IF(MOD(D4780,2)=0,"EVEN","ODD")</f>
        <v>ODD</v>
      </c>
      <c r="F4780" t="str">
        <f>IF(D4780&lt;=18,"LOW (1-18)","HIGH (19-36)")</f>
        <v>LOW (1-18)</v>
      </c>
      <c r="G4780">
        <f>INT((D4780-1)/6)+1</f>
        <v>3</v>
      </c>
      <c r="H4780">
        <f>MOD(D4780-1,6)+1</f>
        <v>5</v>
      </c>
      <c r="I4780">
        <f>37-D4780</f>
        <v>20</v>
      </c>
      <c r="J4780">
        <f>ABS(D4780-D4781)</f>
        <v>13</v>
      </c>
      <c r="K4780">
        <f>AVERAGE(D4780:D4784)</f>
        <v>17</v>
      </c>
      <c r="L4780">
        <f>AVERAGE(D4780:D4799)</f>
        <v>17</v>
      </c>
      <c r="M4780">
        <f>K4780-L4780</f>
        <v>0</v>
      </c>
      <c r="N4780" t="str">
        <f>IF(K4780&gt;L4780,"HIGH ZONE BIAS",IF(K4780&lt;L4780,"LOW ZONE BIAS","EQUILIBRIUM"))</f>
        <v>EQUILIBRIUM</v>
      </c>
    </row>
    <row r="4781">
      <c r="A4781">
        <v>22790</v>
      </c>
      <c r="B4781" t="str">
        <v>2023-01-11</v>
      </c>
      <c r="C4781" t="str">
        <v>Morning</v>
      </c>
      <c r="D4781">
        <v>30</v>
      </c>
      <c r="E4781" t="str">
        <f>IF(MOD(D4781,2)=0,"EVEN","ODD")</f>
        <v>EVEN</v>
      </c>
      <c r="F4781" t="str">
        <f>IF(D4781&lt;=18,"LOW (1-18)","HIGH (19-36)")</f>
        <v>HIGH (19-36)</v>
      </c>
      <c r="G4781">
        <f>INT((D4781-1)/6)+1</f>
        <v>5</v>
      </c>
      <c r="H4781">
        <f>MOD(D4781-1,6)+1</f>
        <v>6</v>
      </c>
      <c r="I4781">
        <f>37-D4781</f>
        <v>7</v>
      </c>
      <c r="J4781">
        <f>ABS(D4781-D4782)</f>
        <v>26</v>
      </c>
      <c r="K4781">
        <f>AVERAGE(D4781:D4785)</f>
        <v>30</v>
      </c>
      <c r="L4781">
        <f>AVERAGE(D4781:D4800)</f>
        <v>30</v>
      </c>
      <c r="M4781">
        <f>K4781-L4781</f>
        <v>0</v>
      </c>
      <c r="N4781" t="str">
        <f>IF(K4781&gt;L4781,"HIGH ZONE BIAS",IF(K4781&lt;L4781,"LOW ZONE BIAS","EQUILIBRIUM"))</f>
        <v>EQUILIBRIUM</v>
      </c>
    </row>
    <row r="4782">
      <c r="A4782">
        <v>22789</v>
      </c>
      <c r="B4782" t="str">
        <v>2023-01-10</v>
      </c>
      <c r="C4782" t="str">
        <v>Evening</v>
      </c>
      <c r="D4782">
        <v>4</v>
      </c>
      <c r="E4782" t="str">
        <f>IF(MOD(D4782,2)=0,"EVEN","ODD")</f>
        <v>EVEN</v>
      </c>
      <c r="F4782" t="str">
        <f>IF(D4782&lt;=18,"LOW (1-18)","HIGH (19-36)")</f>
        <v>LOW (1-18)</v>
      </c>
      <c r="G4782">
        <f>INT((D4782-1)/6)+1</f>
        <v>1</v>
      </c>
      <c r="H4782">
        <f>MOD(D4782-1,6)+1</f>
        <v>4</v>
      </c>
      <c r="I4782">
        <f>37-D4782</f>
        <v>33</v>
      </c>
      <c r="J4782">
        <f>ABS(D4782-D4783)</f>
        <v>31</v>
      </c>
      <c r="K4782">
        <f>AVERAGE(D4782:D4786)</f>
        <v>4</v>
      </c>
      <c r="L4782">
        <f>AVERAGE(D4782:D4801)</f>
        <v>4</v>
      </c>
      <c r="M4782">
        <f>K4782-L4782</f>
        <v>0</v>
      </c>
      <c r="N4782" t="str">
        <f>IF(K4782&gt;L4782,"HIGH ZONE BIAS",IF(K4782&lt;L4782,"LOW ZONE BIAS","EQUILIBRIUM"))</f>
        <v>EQUILIBRIUM</v>
      </c>
    </row>
    <row r="4783">
      <c r="A4783">
        <v>22788</v>
      </c>
      <c r="B4783" t="str">
        <v>2023-01-10</v>
      </c>
      <c r="C4783" t="str">
        <v>Afternoon</v>
      </c>
      <c r="D4783">
        <v>35</v>
      </c>
      <c r="E4783" t="str">
        <f>IF(MOD(D4783,2)=0,"EVEN","ODD")</f>
        <v>ODD</v>
      </c>
      <c r="F4783" t="str">
        <f>IF(D4783&lt;=18,"LOW (1-18)","HIGH (19-36)")</f>
        <v>HIGH (19-36)</v>
      </c>
      <c r="G4783">
        <f>INT((D4783-1)/6)+1</f>
        <v>6</v>
      </c>
      <c r="H4783">
        <f>MOD(D4783-1,6)+1</f>
        <v>5</v>
      </c>
      <c r="I4783">
        <f>37-D4783</f>
        <v>2</v>
      </c>
      <c r="J4783">
        <f>ABS(D4783-D4784)</f>
        <v>30</v>
      </c>
      <c r="K4783">
        <f>AVERAGE(D4783:D4787)</f>
        <v>35</v>
      </c>
      <c r="L4783">
        <f>AVERAGE(D4783:D4802)</f>
        <v>35</v>
      </c>
      <c r="M4783">
        <f>K4783-L4783</f>
        <v>0</v>
      </c>
      <c r="N4783" t="str">
        <f>IF(K4783&gt;L4783,"HIGH ZONE BIAS",IF(K4783&lt;L4783,"LOW ZONE BIAS","EQUILIBRIUM"))</f>
        <v>EQUILIBRIUM</v>
      </c>
    </row>
    <row r="4784">
      <c r="A4784">
        <v>22787</v>
      </c>
      <c r="B4784" t="str">
        <v>2023-01-10</v>
      </c>
      <c r="C4784" t="str">
        <v>Midday</v>
      </c>
      <c r="D4784">
        <v>5</v>
      </c>
      <c r="E4784" t="str">
        <f>IF(MOD(D4784,2)=0,"EVEN","ODD")</f>
        <v>ODD</v>
      </c>
      <c r="F4784" t="str">
        <f>IF(D4784&lt;=18,"LOW (1-18)","HIGH (19-36)")</f>
        <v>LOW (1-18)</v>
      </c>
      <c r="G4784">
        <f>INT((D4784-1)/6)+1</f>
        <v>1</v>
      </c>
      <c r="H4784">
        <f>MOD(D4784-1,6)+1</f>
        <v>5</v>
      </c>
      <c r="I4784">
        <f>37-D4784</f>
        <v>32</v>
      </c>
      <c r="J4784">
        <f>ABS(D4784-D4785)</f>
        <v>13</v>
      </c>
      <c r="K4784">
        <f>AVERAGE(D4784:D4788)</f>
        <v>5</v>
      </c>
      <c r="L4784">
        <f>AVERAGE(D4784:D4803)</f>
        <v>5</v>
      </c>
      <c r="M4784">
        <f>K4784-L4784</f>
        <v>0</v>
      </c>
      <c r="N4784" t="str">
        <f>IF(K4784&gt;L4784,"HIGH ZONE BIAS",IF(K4784&lt;L4784,"LOW ZONE BIAS","EQUILIBRIUM"))</f>
        <v>EQUILIBRIUM</v>
      </c>
    </row>
    <row r="4785">
      <c r="A4785">
        <v>22786</v>
      </c>
      <c r="B4785" t="str">
        <v>2023-01-10</v>
      </c>
      <c r="C4785" t="str">
        <v>Morning</v>
      </c>
      <c r="D4785">
        <v>18</v>
      </c>
      <c r="E4785" t="str">
        <f>IF(MOD(D4785,2)=0,"EVEN","ODD")</f>
        <v>EVEN</v>
      </c>
      <c r="F4785" t="str">
        <f>IF(D4785&lt;=18,"LOW (1-18)","HIGH (19-36)")</f>
        <v>LOW (1-18)</v>
      </c>
      <c r="G4785">
        <f>INT((D4785-1)/6)+1</f>
        <v>3</v>
      </c>
      <c r="H4785">
        <f>MOD(D4785-1,6)+1</f>
        <v>6</v>
      </c>
      <c r="I4785">
        <f>37-D4785</f>
        <v>19</v>
      </c>
      <c r="J4785">
        <f>ABS(D4785-D4786)</f>
        <v>3</v>
      </c>
      <c r="K4785">
        <f>AVERAGE(D4785:D4789)</f>
        <v>18</v>
      </c>
      <c r="L4785">
        <f>AVERAGE(D4785:D4804)</f>
        <v>18</v>
      </c>
      <c r="M4785">
        <f>K4785-L4785</f>
        <v>0</v>
      </c>
      <c r="N4785" t="str">
        <f>IF(K4785&gt;L4785,"HIGH ZONE BIAS",IF(K4785&lt;L4785,"LOW ZONE BIAS","EQUILIBRIUM"))</f>
        <v>EQUILIBRIUM</v>
      </c>
    </row>
    <row r="4786">
      <c r="A4786">
        <v>22785</v>
      </c>
      <c r="B4786" t="str">
        <v>2023-01-09</v>
      </c>
      <c r="C4786" t="str">
        <v>Evening</v>
      </c>
      <c r="D4786">
        <v>21</v>
      </c>
      <c r="E4786" t="str">
        <f>IF(MOD(D4786,2)=0,"EVEN","ODD")</f>
        <v>ODD</v>
      </c>
      <c r="F4786" t="str">
        <f>IF(D4786&lt;=18,"LOW (1-18)","HIGH (19-36)")</f>
        <v>HIGH (19-36)</v>
      </c>
      <c r="G4786">
        <f>INT((D4786-1)/6)+1</f>
        <v>4</v>
      </c>
      <c r="H4786">
        <f>MOD(D4786-1,6)+1</f>
        <v>3</v>
      </c>
      <c r="I4786">
        <f>37-D4786</f>
        <v>16</v>
      </c>
      <c r="J4786">
        <f>ABS(D4786-D4787)</f>
        <v>16</v>
      </c>
      <c r="K4786">
        <f>AVERAGE(D4786:D4790)</f>
        <v>21</v>
      </c>
      <c r="L4786">
        <f>AVERAGE(D4786:D4805)</f>
        <v>21</v>
      </c>
      <c r="M4786">
        <f>K4786-L4786</f>
        <v>0</v>
      </c>
      <c r="N4786" t="str">
        <f>IF(K4786&gt;L4786,"HIGH ZONE BIAS",IF(K4786&lt;L4786,"LOW ZONE BIAS","EQUILIBRIUM"))</f>
        <v>EQUILIBRIUM</v>
      </c>
    </row>
    <row r="4787">
      <c r="A4787">
        <v>22784</v>
      </c>
      <c r="B4787" t="str">
        <v>2023-01-09</v>
      </c>
      <c r="C4787" t="str">
        <v>Afternoon</v>
      </c>
      <c r="D4787">
        <v>5</v>
      </c>
      <c r="E4787" t="str">
        <f>IF(MOD(D4787,2)=0,"EVEN","ODD")</f>
        <v>ODD</v>
      </c>
      <c r="F4787" t="str">
        <f>IF(D4787&lt;=18,"LOW (1-18)","HIGH (19-36)")</f>
        <v>LOW (1-18)</v>
      </c>
      <c r="G4787">
        <f>INT((D4787-1)/6)+1</f>
        <v>1</v>
      </c>
      <c r="H4787">
        <f>MOD(D4787-1,6)+1</f>
        <v>5</v>
      </c>
      <c r="I4787">
        <f>37-D4787</f>
        <v>32</v>
      </c>
      <c r="J4787">
        <f>ABS(D4787-D4788)</f>
        <v>8</v>
      </c>
      <c r="K4787">
        <f>AVERAGE(D4787:D4791)</f>
        <v>5</v>
      </c>
      <c r="L4787">
        <f>AVERAGE(D4787:D4806)</f>
        <v>5</v>
      </c>
      <c r="M4787">
        <f>K4787-L4787</f>
        <v>0</v>
      </c>
      <c r="N4787" t="str">
        <f>IF(K4787&gt;L4787,"HIGH ZONE BIAS",IF(K4787&lt;L4787,"LOW ZONE BIAS","EQUILIBRIUM"))</f>
        <v>EQUILIBRIUM</v>
      </c>
    </row>
    <row r="4788">
      <c r="A4788">
        <v>22783</v>
      </c>
      <c r="B4788" t="str">
        <v>2023-01-09</v>
      </c>
      <c r="C4788" t="str">
        <v>Midday</v>
      </c>
      <c r="D4788">
        <v>13</v>
      </c>
      <c r="E4788" t="str">
        <f>IF(MOD(D4788,2)=0,"EVEN","ODD")</f>
        <v>ODD</v>
      </c>
      <c r="F4788" t="str">
        <f>IF(D4788&lt;=18,"LOW (1-18)","HIGH (19-36)")</f>
        <v>LOW (1-18)</v>
      </c>
      <c r="G4788">
        <f>INT((D4788-1)/6)+1</f>
        <v>3</v>
      </c>
      <c r="H4788">
        <f>MOD(D4788-1,6)+1</f>
        <v>1</v>
      </c>
      <c r="I4788">
        <f>37-D4788</f>
        <v>24</v>
      </c>
      <c r="J4788">
        <f>ABS(D4788-D4789)</f>
        <v>19</v>
      </c>
      <c r="K4788">
        <f>AVERAGE(D4788:D4792)</f>
        <v>13</v>
      </c>
      <c r="L4788">
        <f>AVERAGE(D4788:D4807)</f>
        <v>13</v>
      </c>
      <c r="M4788">
        <f>K4788-L4788</f>
        <v>0</v>
      </c>
      <c r="N4788" t="str">
        <f>IF(K4788&gt;L4788,"HIGH ZONE BIAS",IF(K4788&lt;L4788,"LOW ZONE BIAS","EQUILIBRIUM"))</f>
        <v>EQUILIBRIUM</v>
      </c>
    </row>
    <row r="4789">
      <c r="A4789">
        <v>22782</v>
      </c>
      <c r="B4789" t="str">
        <v>2023-01-09</v>
      </c>
      <c r="C4789" t="str">
        <v>Morning</v>
      </c>
      <c r="D4789">
        <v>32</v>
      </c>
      <c r="E4789" t="str">
        <f>IF(MOD(D4789,2)=0,"EVEN","ODD")</f>
        <v>EVEN</v>
      </c>
      <c r="F4789" t="str">
        <f>IF(D4789&lt;=18,"LOW (1-18)","HIGH (19-36)")</f>
        <v>HIGH (19-36)</v>
      </c>
      <c r="G4789">
        <f>INT((D4789-1)/6)+1</f>
        <v>6</v>
      </c>
      <c r="H4789">
        <f>MOD(D4789-1,6)+1</f>
        <v>2</v>
      </c>
      <c r="I4789">
        <f>37-D4789</f>
        <v>5</v>
      </c>
      <c r="J4789">
        <f>ABS(D4789-D4790)</f>
        <v>12</v>
      </c>
      <c r="K4789">
        <f>AVERAGE(D4789:D4793)</f>
        <v>32</v>
      </c>
      <c r="L4789">
        <f>AVERAGE(D4789:D4808)</f>
        <v>32</v>
      </c>
      <c r="M4789">
        <f>K4789-L4789</f>
        <v>0</v>
      </c>
      <c r="N4789" t="str">
        <f>IF(K4789&gt;L4789,"HIGH ZONE BIAS",IF(K4789&lt;L4789,"LOW ZONE BIAS","EQUILIBRIUM"))</f>
        <v>EQUILIBRIUM</v>
      </c>
    </row>
    <row r="4790">
      <c r="A4790">
        <v>22781</v>
      </c>
      <c r="B4790" t="str">
        <v>2023-01-07</v>
      </c>
      <c r="C4790" t="str">
        <v>Evening</v>
      </c>
      <c r="D4790">
        <v>20</v>
      </c>
      <c r="E4790" t="str">
        <f>IF(MOD(D4790,2)=0,"EVEN","ODD")</f>
        <v>EVEN</v>
      </c>
      <c r="F4790" t="str">
        <f>IF(D4790&lt;=18,"LOW (1-18)","HIGH (19-36)")</f>
        <v>HIGH (19-36)</v>
      </c>
      <c r="G4790">
        <f>INT((D4790-1)/6)+1</f>
        <v>4</v>
      </c>
      <c r="H4790">
        <f>MOD(D4790-1,6)+1</f>
        <v>2</v>
      </c>
      <c r="I4790">
        <f>37-D4790</f>
        <v>17</v>
      </c>
      <c r="J4790">
        <f>ABS(D4790-D4791)</f>
        <v>15</v>
      </c>
      <c r="K4790">
        <f>AVERAGE(D4790:D4794)</f>
        <v>20</v>
      </c>
      <c r="L4790">
        <f>AVERAGE(D4790:D4809)</f>
        <v>20</v>
      </c>
      <c r="M4790">
        <f>K4790-L4790</f>
        <v>0</v>
      </c>
      <c r="N4790" t="str">
        <f>IF(K4790&gt;L4790,"HIGH ZONE BIAS",IF(K4790&lt;L4790,"LOW ZONE BIAS","EQUILIBRIUM"))</f>
        <v>EQUILIBRIUM</v>
      </c>
    </row>
    <row r="4791">
      <c r="A4791">
        <v>22780</v>
      </c>
      <c r="B4791" t="str">
        <v>2023-01-07</v>
      </c>
      <c r="C4791" t="str">
        <v>Afternoon</v>
      </c>
      <c r="D4791">
        <v>5</v>
      </c>
      <c r="E4791" t="str">
        <f>IF(MOD(D4791,2)=0,"EVEN","ODD")</f>
        <v>ODD</v>
      </c>
      <c r="F4791" t="str">
        <f>IF(D4791&lt;=18,"LOW (1-18)","HIGH (19-36)")</f>
        <v>LOW (1-18)</v>
      </c>
      <c r="G4791">
        <f>INT((D4791-1)/6)+1</f>
        <v>1</v>
      </c>
      <c r="H4791">
        <f>MOD(D4791-1,6)+1</f>
        <v>5</v>
      </c>
      <c r="I4791">
        <f>37-D4791</f>
        <v>32</v>
      </c>
      <c r="J4791">
        <f>ABS(D4791-D4792)</f>
        <v>31</v>
      </c>
      <c r="K4791">
        <f>AVERAGE(D4791:D4795)</f>
        <v>5</v>
      </c>
      <c r="L4791">
        <f>AVERAGE(D4791:D4810)</f>
        <v>5</v>
      </c>
      <c r="M4791">
        <f>K4791-L4791</f>
        <v>0</v>
      </c>
      <c r="N4791" t="str">
        <f>IF(K4791&gt;L4791,"HIGH ZONE BIAS",IF(K4791&lt;L4791,"LOW ZONE BIAS","EQUILIBRIUM"))</f>
        <v>EQUILIBRIUM</v>
      </c>
    </row>
    <row r="4792">
      <c r="A4792">
        <v>22779</v>
      </c>
      <c r="B4792" t="str">
        <v>2023-01-07</v>
      </c>
      <c r="C4792" t="str">
        <v>Midday</v>
      </c>
      <c r="D4792">
        <v>36</v>
      </c>
      <c r="E4792" t="str">
        <f>IF(MOD(D4792,2)=0,"EVEN","ODD")</f>
        <v>EVEN</v>
      </c>
      <c r="F4792" t="str">
        <f>IF(D4792&lt;=18,"LOW (1-18)","HIGH (19-36)")</f>
        <v>HIGH (19-36)</v>
      </c>
      <c r="G4792">
        <f>INT((D4792-1)/6)+1</f>
        <v>6</v>
      </c>
      <c r="H4792">
        <f>MOD(D4792-1,6)+1</f>
        <v>6</v>
      </c>
      <c r="I4792">
        <f>37-D4792</f>
        <v>1</v>
      </c>
      <c r="J4792">
        <f>ABS(D4792-D4793)</f>
        <v>0</v>
      </c>
      <c r="K4792">
        <f>AVERAGE(D4792:D4796)</f>
        <v>36</v>
      </c>
      <c r="L4792">
        <f>AVERAGE(D4792:D4811)</f>
        <v>36</v>
      </c>
      <c r="M4792">
        <f>K4792-L4792</f>
        <v>0</v>
      </c>
      <c r="N4792" t="str">
        <f>IF(K4792&gt;L4792,"HIGH ZONE BIAS",IF(K4792&lt;L4792,"LOW ZONE BIAS","EQUILIBRIUM"))</f>
        <v>EQUILIBRIUM</v>
      </c>
    </row>
    <row r="4793">
      <c r="A4793">
        <v>22778</v>
      </c>
      <c r="B4793" t="str">
        <v>2023-01-07</v>
      </c>
      <c r="C4793" t="str">
        <v>Morning</v>
      </c>
      <c r="D4793">
        <v>36</v>
      </c>
      <c r="E4793" t="str">
        <f>IF(MOD(D4793,2)=0,"EVEN","ODD")</f>
        <v>EVEN</v>
      </c>
      <c r="F4793" t="str">
        <f>IF(D4793&lt;=18,"LOW (1-18)","HIGH (19-36)")</f>
        <v>HIGH (19-36)</v>
      </c>
      <c r="G4793">
        <f>INT((D4793-1)/6)+1</f>
        <v>6</v>
      </c>
      <c r="H4793">
        <f>MOD(D4793-1,6)+1</f>
        <v>6</v>
      </c>
      <c r="I4793">
        <f>37-D4793</f>
        <v>1</v>
      </c>
      <c r="J4793">
        <f>ABS(D4793-D4794)</f>
        <v>16</v>
      </c>
      <c r="K4793">
        <f>AVERAGE(D4793:D4797)</f>
        <v>36</v>
      </c>
      <c r="L4793">
        <f>AVERAGE(D4793:D4812)</f>
        <v>36</v>
      </c>
      <c r="M4793">
        <f>K4793-L4793</f>
        <v>0</v>
      </c>
      <c r="N4793" t="str">
        <f>IF(K4793&gt;L4793,"HIGH ZONE BIAS",IF(K4793&lt;L4793,"LOW ZONE BIAS","EQUILIBRIUM"))</f>
        <v>EQUILIBRIUM</v>
      </c>
    </row>
    <row r="4794">
      <c r="A4794">
        <v>22777</v>
      </c>
      <c r="B4794" t="str">
        <v>2023-01-06</v>
      </c>
      <c r="C4794" t="str">
        <v>Evening</v>
      </c>
      <c r="D4794">
        <v>20</v>
      </c>
      <c r="E4794" t="str">
        <f>IF(MOD(D4794,2)=0,"EVEN","ODD")</f>
        <v>EVEN</v>
      </c>
      <c r="F4794" t="str">
        <f>IF(D4794&lt;=18,"LOW (1-18)","HIGH (19-36)")</f>
        <v>HIGH (19-36)</v>
      </c>
      <c r="G4794">
        <f>INT((D4794-1)/6)+1</f>
        <v>4</v>
      </c>
      <c r="H4794">
        <f>MOD(D4794-1,6)+1</f>
        <v>2</v>
      </c>
      <c r="I4794">
        <f>37-D4794</f>
        <v>17</v>
      </c>
      <c r="J4794">
        <f>ABS(D4794-D4795)</f>
        <v>18</v>
      </c>
      <c r="K4794">
        <f>AVERAGE(D4794:D4798)</f>
        <v>20</v>
      </c>
      <c r="L4794">
        <f>AVERAGE(D4794:D4813)</f>
        <v>20</v>
      </c>
      <c r="M4794">
        <f>K4794-L4794</f>
        <v>0</v>
      </c>
      <c r="N4794" t="str">
        <f>IF(K4794&gt;L4794,"HIGH ZONE BIAS",IF(K4794&lt;L4794,"LOW ZONE BIAS","EQUILIBRIUM"))</f>
        <v>EQUILIBRIUM</v>
      </c>
    </row>
    <row r="4795">
      <c r="A4795">
        <v>22776</v>
      </c>
      <c r="B4795" t="str">
        <v>2023-01-06</v>
      </c>
      <c r="C4795" t="str">
        <v>Afternoon</v>
      </c>
      <c r="D4795">
        <v>2</v>
      </c>
      <c r="E4795" t="str">
        <f>IF(MOD(D4795,2)=0,"EVEN","ODD")</f>
        <v>EVEN</v>
      </c>
      <c r="F4795" t="str">
        <f>IF(D4795&lt;=18,"LOW (1-18)","HIGH (19-36)")</f>
        <v>LOW (1-18)</v>
      </c>
      <c r="G4795">
        <f>INT((D4795-1)/6)+1</f>
        <v>1</v>
      </c>
      <c r="H4795">
        <f>MOD(D4795-1,6)+1</f>
        <v>2</v>
      </c>
      <c r="I4795">
        <f>37-D4795</f>
        <v>35</v>
      </c>
      <c r="J4795">
        <f>ABS(D4795-D4796)</f>
        <v>10</v>
      </c>
      <c r="K4795">
        <f>AVERAGE(D4795:D4799)</f>
        <v>2</v>
      </c>
      <c r="L4795">
        <f>AVERAGE(D4795:D4814)</f>
        <v>2</v>
      </c>
      <c r="M4795">
        <f>K4795-L4795</f>
        <v>0</v>
      </c>
      <c r="N4795" t="str">
        <f>IF(K4795&gt;L4795,"HIGH ZONE BIAS",IF(K4795&lt;L4795,"LOW ZONE BIAS","EQUILIBRIUM"))</f>
        <v>EQUILIBRIUM</v>
      </c>
    </row>
    <row r="4796">
      <c r="A4796">
        <v>22775</v>
      </c>
      <c r="B4796" t="str">
        <v>2023-01-06</v>
      </c>
      <c r="C4796" t="str">
        <v>Midday</v>
      </c>
      <c r="D4796">
        <v>12</v>
      </c>
      <c r="E4796" t="str">
        <f>IF(MOD(D4796,2)=0,"EVEN","ODD")</f>
        <v>EVEN</v>
      </c>
      <c r="F4796" t="str">
        <f>IF(D4796&lt;=18,"LOW (1-18)","HIGH (19-36)")</f>
        <v>LOW (1-18)</v>
      </c>
      <c r="G4796">
        <f>INT((D4796-1)/6)+1</f>
        <v>2</v>
      </c>
      <c r="H4796">
        <f>MOD(D4796-1,6)+1</f>
        <v>6</v>
      </c>
      <c r="I4796">
        <f>37-D4796</f>
        <v>25</v>
      </c>
      <c r="J4796">
        <f>ABS(D4796-D4797)</f>
        <v>7</v>
      </c>
      <c r="K4796">
        <f>AVERAGE(D4796:D4800)</f>
        <v>12</v>
      </c>
      <c r="L4796">
        <f>AVERAGE(D4796:D4815)</f>
        <v>12</v>
      </c>
      <c r="M4796">
        <f>K4796-L4796</f>
        <v>0</v>
      </c>
      <c r="N4796" t="str">
        <f>IF(K4796&gt;L4796,"HIGH ZONE BIAS",IF(K4796&lt;L4796,"LOW ZONE BIAS","EQUILIBRIUM"))</f>
        <v>EQUILIBRIUM</v>
      </c>
    </row>
    <row r="4797">
      <c r="A4797">
        <v>22774</v>
      </c>
      <c r="B4797" t="str">
        <v>2023-01-06</v>
      </c>
      <c r="C4797" t="str">
        <v>Morning</v>
      </c>
      <c r="D4797">
        <v>19</v>
      </c>
      <c r="E4797" t="str">
        <f>IF(MOD(D4797,2)=0,"EVEN","ODD")</f>
        <v>ODD</v>
      </c>
      <c r="F4797" t="str">
        <f>IF(D4797&lt;=18,"LOW (1-18)","HIGH (19-36)")</f>
        <v>HIGH (19-36)</v>
      </c>
      <c r="G4797">
        <f>INT((D4797-1)/6)+1</f>
        <v>4</v>
      </c>
      <c r="H4797">
        <f>MOD(D4797-1,6)+1</f>
        <v>1</v>
      </c>
      <c r="I4797">
        <f>37-D4797</f>
        <v>18</v>
      </c>
      <c r="J4797">
        <f>ABS(D4797-D4798)</f>
        <v>8</v>
      </c>
      <c r="K4797">
        <f>AVERAGE(D4797:D4801)</f>
        <v>19</v>
      </c>
      <c r="L4797">
        <f>AVERAGE(D4797:D4816)</f>
        <v>19</v>
      </c>
      <c r="M4797">
        <f>K4797-L4797</f>
        <v>0</v>
      </c>
      <c r="N4797" t="str">
        <f>IF(K4797&gt;L4797,"HIGH ZONE BIAS",IF(K4797&lt;L4797,"LOW ZONE BIAS","EQUILIBRIUM"))</f>
        <v>EQUILIBRIUM</v>
      </c>
    </row>
    <row r="4798">
      <c r="A4798">
        <v>22773</v>
      </c>
      <c r="B4798" t="str">
        <v>2023-01-05</v>
      </c>
      <c r="C4798" t="str">
        <v>Evening</v>
      </c>
      <c r="D4798">
        <v>11</v>
      </c>
      <c r="E4798" t="str">
        <f>IF(MOD(D4798,2)=0,"EVEN","ODD")</f>
        <v>ODD</v>
      </c>
      <c r="F4798" t="str">
        <f>IF(D4798&lt;=18,"LOW (1-18)","HIGH (19-36)")</f>
        <v>LOW (1-18)</v>
      </c>
      <c r="G4798">
        <f>INT((D4798-1)/6)+1</f>
        <v>2</v>
      </c>
      <c r="H4798">
        <f>MOD(D4798-1,6)+1</f>
        <v>5</v>
      </c>
      <c r="I4798">
        <f>37-D4798</f>
        <v>26</v>
      </c>
      <c r="J4798">
        <f>ABS(D4798-D4799)</f>
        <v>4</v>
      </c>
      <c r="K4798">
        <f>AVERAGE(D4798:D4802)</f>
        <v>11</v>
      </c>
      <c r="L4798">
        <f>AVERAGE(D4798:D4817)</f>
        <v>11</v>
      </c>
      <c r="M4798">
        <f>K4798-L4798</f>
        <v>0</v>
      </c>
      <c r="N4798" t="str">
        <f>IF(K4798&gt;L4798,"HIGH ZONE BIAS",IF(K4798&lt;L4798,"LOW ZONE BIAS","EQUILIBRIUM"))</f>
        <v>EQUILIBRIUM</v>
      </c>
    </row>
    <row r="4799">
      <c r="A4799">
        <v>22772</v>
      </c>
      <c r="B4799" t="str">
        <v>2023-01-05</v>
      </c>
      <c r="C4799" t="str">
        <v>Afternoon</v>
      </c>
      <c r="D4799">
        <v>15</v>
      </c>
      <c r="E4799" t="str">
        <f>IF(MOD(D4799,2)=0,"EVEN","ODD")</f>
        <v>ODD</v>
      </c>
      <c r="F4799" t="str">
        <f>IF(D4799&lt;=18,"LOW (1-18)","HIGH (19-36)")</f>
        <v>LOW (1-18)</v>
      </c>
      <c r="G4799">
        <f>INT((D4799-1)/6)+1</f>
        <v>3</v>
      </c>
      <c r="H4799">
        <f>MOD(D4799-1,6)+1</f>
        <v>3</v>
      </c>
      <c r="I4799">
        <f>37-D4799</f>
        <v>22</v>
      </c>
      <c r="J4799">
        <f>ABS(D4799-D4800)</f>
        <v>3</v>
      </c>
      <c r="K4799">
        <f>AVERAGE(D4799:D4803)</f>
        <v>15</v>
      </c>
      <c r="L4799">
        <f>AVERAGE(D4799:D4818)</f>
        <v>15</v>
      </c>
      <c r="M4799">
        <f>K4799-L4799</f>
        <v>0</v>
      </c>
      <c r="N4799" t="str">
        <f>IF(K4799&gt;L4799,"HIGH ZONE BIAS",IF(K4799&lt;L4799,"LOW ZONE BIAS","EQUILIBRIUM"))</f>
        <v>EQUILIBRIUM</v>
      </c>
    </row>
    <row r="4800">
      <c r="A4800">
        <v>22771</v>
      </c>
      <c r="B4800" t="str">
        <v>2023-01-05</v>
      </c>
      <c r="C4800" t="str">
        <v>Midday</v>
      </c>
      <c r="D4800">
        <v>12</v>
      </c>
      <c r="E4800" t="str">
        <f>IF(MOD(D4800,2)=0,"EVEN","ODD")</f>
        <v>EVEN</v>
      </c>
      <c r="F4800" t="str">
        <f>IF(D4800&lt;=18,"LOW (1-18)","HIGH (19-36)")</f>
        <v>LOW (1-18)</v>
      </c>
      <c r="G4800">
        <f>INT((D4800-1)/6)+1</f>
        <v>2</v>
      </c>
      <c r="H4800">
        <f>MOD(D4800-1,6)+1</f>
        <v>6</v>
      </c>
      <c r="I4800">
        <f>37-D4800</f>
        <v>25</v>
      </c>
      <c r="J4800">
        <f>ABS(D4800-D4801)</f>
        <v>6</v>
      </c>
      <c r="K4800">
        <f>AVERAGE(D4800:D4804)</f>
        <v>12</v>
      </c>
      <c r="L4800">
        <f>AVERAGE(D4800:D4819)</f>
        <v>12</v>
      </c>
      <c r="M4800">
        <f>K4800-L4800</f>
        <v>0</v>
      </c>
      <c r="N4800" t="str">
        <f>IF(K4800&gt;L4800,"HIGH ZONE BIAS",IF(K4800&lt;L4800,"LOW ZONE BIAS","EQUILIBRIUM"))</f>
        <v>EQUILIBRIUM</v>
      </c>
    </row>
    <row r="4801">
      <c r="A4801">
        <v>22770</v>
      </c>
      <c r="B4801" t="str">
        <v>2023-01-05</v>
      </c>
      <c r="C4801" t="str">
        <v>Morning</v>
      </c>
      <c r="D4801">
        <v>18</v>
      </c>
      <c r="E4801" t="str">
        <f>IF(MOD(D4801,2)=0,"EVEN","ODD")</f>
        <v>EVEN</v>
      </c>
      <c r="F4801" t="str">
        <f>IF(D4801&lt;=18,"LOW (1-18)","HIGH (19-36)")</f>
        <v>LOW (1-18)</v>
      </c>
      <c r="G4801">
        <f>INT((D4801-1)/6)+1</f>
        <v>3</v>
      </c>
      <c r="H4801">
        <f>MOD(D4801-1,6)+1</f>
        <v>6</v>
      </c>
      <c r="I4801">
        <f>37-D4801</f>
        <v>19</v>
      </c>
      <c r="J4801">
        <f>ABS(D4801-D4802)</f>
        <v>17</v>
      </c>
      <c r="K4801">
        <f>AVERAGE(D4801:D4805)</f>
        <v>18</v>
      </c>
      <c r="L4801">
        <f>AVERAGE(D4801:D4820)</f>
        <v>18</v>
      </c>
      <c r="M4801">
        <f>K4801-L4801</f>
        <v>0</v>
      </c>
      <c r="N4801" t="str">
        <f>IF(K4801&gt;L4801,"HIGH ZONE BIAS",IF(K4801&lt;L4801,"LOW ZONE BIAS","EQUILIBRIUM"))</f>
        <v>EQUILIBRIUM</v>
      </c>
    </row>
    <row r="4802">
      <c r="A4802">
        <v>22769</v>
      </c>
      <c r="B4802" t="str">
        <v>2023-01-04</v>
      </c>
      <c r="C4802" t="str">
        <v>Evening</v>
      </c>
      <c r="D4802">
        <v>35</v>
      </c>
      <c r="E4802" t="str">
        <f>IF(MOD(D4802,2)=0,"EVEN","ODD")</f>
        <v>ODD</v>
      </c>
      <c r="F4802" t="str">
        <f>IF(D4802&lt;=18,"LOW (1-18)","HIGH (19-36)")</f>
        <v>HIGH (19-36)</v>
      </c>
      <c r="G4802">
        <f>INT((D4802-1)/6)+1</f>
        <v>6</v>
      </c>
      <c r="H4802">
        <f>MOD(D4802-1,6)+1</f>
        <v>5</v>
      </c>
      <c r="I4802">
        <f>37-D4802</f>
        <v>2</v>
      </c>
      <c r="J4802">
        <f>ABS(D4802-D4803)</f>
        <v>3</v>
      </c>
      <c r="K4802">
        <f>AVERAGE(D4802:D4806)</f>
        <v>35</v>
      </c>
      <c r="L4802">
        <f>AVERAGE(D4802:D4821)</f>
        <v>35</v>
      </c>
      <c r="M4802">
        <f>K4802-L4802</f>
        <v>0</v>
      </c>
      <c r="N4802" t="str">
        <f>IF(K4802&gt;L4802,"HIGH ZONE BIAS",IF(K4802&lt;L4802,"LOW ZONE BIAS","EQUILIBRIUM"))</f>
        <v>EQUILIBRIUM</v>
      </c>
    </row>
    <row r="4803">
      <c r="A4803">
        <v>22768</v>
      </c>
      <c r="B4803" t="str">
        <v>2023-01-04</v>
      </c>
      <c r="C4803" t="str">
        <v>Afternoon</v>
      </c>
      <c r="D4803">
        <v>32</v>
      </c>
      <c r="E4803" t="str">
        <f>IF(MOD(D4803,2)=0,"EVEN","ODD")</f>
        <v>EVEN</v>
      </c>
      <c r="F4803" t="str">
        <f>IF(D4803&lt;=18,"LOW (1-18)","HIGH (19-36)")</f>
        <v>HIGH (19-36)</v>
      </c>
      <c r="G4803">
        <f>INT((D4803-1)/6)+1</f>
        <v>6</v>
      </c>
      <c r="H4803">
        <f>MOD(D4803-1,6)+1</f>
        <v>2</v>
      </c>
      <c r="I4803">
        <f>37-D4803</f>
        <v>5</v>
      </c>
      <c r="J4803">
        <f>ABS(D4803-D4804)</f>
        <v>27</v>
      </c>
      <c r="K4803">
        <f>AVERAGE(D4803:D4807)</f>
        <v>32</v>
      </c>
      <c r="L4803">
        <f>AVERAGE(D4803:D4822)</f>
        <v>32</v>
      </c>
      <c r="M4803">
        <f>K4803-L4803</f>
        <v>0</v>
      </c>
      <c r="N4803" t="str">
        <f>IF(K4803&gt;L4803,"HIGH ZONE BIAS",IF(K4803&lt;L4803,"LOW ZONE BIAS","EQUILIBRIUM"))</f>
        <v>EQUILIBRIUM</v>
      </c>
    </row>
    <row r="4804">
      <c r="A4804">
        <v>22767</v>
      </c>
      <c r="B4804" t="str">
        <v>2023-01-04</v>
      </c>
      <c r="C4804" t="str">
        <v>Midday</v>
      </c>
      <c r="D4804">
        <v>5</v>
      </c>
      <c r="E4804" t="str">
        <f>IF(MOD(D4804,2)=0,"EVEN","ODD")</f>
        <v>ODD</v>
      </c>
      <c r="F4804" t="str">
        <f>IF(D4804&lt;=18,"LOW (1-18)","HIGH (19-36)")</f>
        <v>LOW (1-18)</v>
      </c>
      <c r="G4804">
        <f>INT((D4804-1)/6)+1</f>
        <v>1</v>
      </c>
      <c r="H4804">
        <f>MOD(D4804-1,6)+1</f>
        <v>5</v>
      </c>
      <c r="I4804">
        <f>37-D4804</f>
        <v>32</v>
      </c>
      <c r="J4804">
        <f>ABS(D4804-D4805)</f>
        <v>22</v>
      </c>
      <c r="K4804">
        <f>AVERAGE(D4804:D4808)</f>
        <v>5</v>
      </c>
      <c r="L4804">
        <f>AVERAGE(D4804:D4823)</f>
        <v>5</v>
      </c>
      <c r="M4804">
        <f>K4804-L4804</f>
        <v>0</v>
      </c>
      <c r="N4804" t="str">
        <f>IF(K4804&gt;L4804,"HIGH ZONE BIAS",IF(K4804&lt;L4804,"LOW ZONE BIAS","EQUILIBRIUM"))</f>
        <v>EQUILIBRIUM</v>
      </c>
    </row>
    <row r="4805">
      <c r="A4805">
        <v>22766</v>
      </c>
      <c r="B4805" t="str">
        <v>2023-01-04</v>
      </c>
      <c r="C4805" t="str">
        <v>Morning</v>
      </c>
      <c r="D4805">
        <v>27</v>
      </c>
      <c r="E4805" t="str">
        <f>IF(MOD(D4805,2)=0,"EVEN","ODD")</f>
        <v>ODD</v>
      </c>
      <c r="F4805" t="str">
        <f>IF(D4805&lt;=18,"LOW (1-18)","HIGH (19-36)")</f>
        <v>HIGH (19-36)</v>
      </c>
      <c r="G4805">
        <f>INT((D4805-1)/6)+1</f>
        <v>5</v>
      </c>
      <c r="H4805">
        <f>MOD(D4805-1,6)+1</f>
        <v>3</v>
      </c>
      <c r="I4805">
        <f>37-D4805</f>
        <v>10</v>
      </c>
      <c r="J4805">
        <f>ABS(D4805-D4806)</f>
        <v>5</v>
      </c>
      <c r="K4805">
        <f>AVERAGE(D4805:D4809)</f>
        <v>27</v>
      </c>
      <c r="L4805">
        <f>AVERAGE(D4805:D4824)</f>
        <v>27</v>
      </c>
      <c r="M4805">
        <f>K4805-L4805</f>
        <v>0</v>
      </c>
      <c r="N4805" t="str">
        <f>IF(K4805&gt;L4805,"HIGH ZONE BIAS",IF(K4805&lt;L4805,"LOW ZONE BIAS","EQUILIBRIUM"))</f>
        <v>EQUILIBRIUM</v>
      </c>
    </row>
    <row r="4806">
      <c r="A4806">
        <v>22765</v>
      </c>
      <c r="B4806" t="str">
        <v>2023-01-03</v>
      </c>
      <c r="C4806" t="str">
        <v>Evening</v>
      </c>
      <c r="D4806">
        <v>22</v>
      </c>
      <c r="E4806" t="str">
        <f>IF(MOD(D4806,2)=0,"EVEN","ODD")</f>
        <v>EVEN</v>
      </c>
      <c r="F4806" t="str">
        <f>IF(D4806&lt;=18,"LOW (1-18)","HIGH (19-36)")</f>
        <v>HIGH (19-36)</v>
      </c>
      <c r="G4806">
        <f>INT((D4806-1)/6)+1</f>
        <v>4</v>
      </c>
      <c r="H4806">
        <f>MOD(D4806-1,6)+1</f>
        <v>4</v>
      </c>
      <c r="I4806">
        <f>37-D4806</f>
        <v>15</v>
      </c>
      <c r="J4806">
        <f>ABS(D4806-D4807)</f>
        <v>10</v>
      </c>
      <c r="K4806">
        <f>AVERAGE(D4806:D4810)</f>
        <v>22</v>
      </c>
      <c r="L4806">
        <f>AVERAGE(D4806:D4825)</f>
        <v>22</v>
      </c>
      <c r="M4806">
        <f>K4806-L4806</f>
        <v>0</v>
      </c>
      <c r="N4806" t="str">
        <f>IF(K4806&gt;L4806,"HIGH ZONE BIAS",IF(K4806&lt;L4806,"LOW ZONE BIAS","EQUILIBRIUM"))</f>
        <v>EQUILIBRIUM</v>
      </c>
    </row>
    <row r="4807">
      <c r="A4807">
        <v>22764</v>
      </c>
      <c r="B4807" t="str">
        <v>2023-01-03</v>
      </c>
      <c r="C4807" t="str">
        <v>Afternoon</v>
      </c>
      <c r="D4807">
        <v>32</v>
      </c>
      <c r="E4807" t="str">
        <f>IF(MOD(D4807,2)=0,"EVEN","ODD")</f>
        <v>EVEN</v>
      </c>
      <c r="F4807" t="str">
        <f>IF(D4807&lt;=18,"LOW (1-18)","HIGH (19-36)")</f>
        <v>HIGH (19-36)</v>
      </c>
      <c r="G4807">
        <f>INT((D4807-1)/6)+1</f>
        <v>6</v>
      </c>
      <c r="H4807">
        <f>MOD(D4807-1,6)+1</f>
        <v>2</v>
      </c>
      <c r="I4807">
        <f>37-D4807</f>
        <v>5</v>
      </c>
      <c r="J4807">
        <f>ABS(D4807-D4808)</f>
        <v>17</v>
      </c>
      <c r="K4807">
        <f>AVERAGE(D4807:D4811)</f>
        <v>32</v>
      </c>
      <c r="L4807">
        <f>AVERAGE(D4807:D4826)</f>
        <v>32</v>
      </c>
      <c r="M4807">
        <f>K4807-L4807</f>
        <v>0</v>
      </c>
      <c r="N4807" t="str">
        <f>IF(K4807&gt;L4807,"HIGH ZONE BIAS",IF(K4807&lt;L4807,"LOW ZONE BIAS","EQUILIBRIUM"))</f>
        <v>EQUILIBRIUM</v>
      </c>
    </row>
    <row r="4808">
      <c r="A4808">
        <v>22763</v>
      </c>
      <c r="B4808" t="str">
        <v>2023-01-03</v>
      </c>
      <c r="C4808" t="str">
        <v>Midday</v>
      </c>
      <c r="D4808">
        <v>15</v>
      </c>
      <c r="E4808" t="str">
        <f>IF(MOD(D4808,2)=0,"EVEN","ODD")</f>
        <v>ODD</v>
      </c>
      <c r="F4808" t="str">
        <f>IF(D4808&lt;=18,"LOW (1-18)","HIGH (19-36)")</f>
        <v>LOW (1-18)</v>
      </c>
      <c r="G4808">
        <f>INT((D4808-1)/6)+1</f>
        <v>3</v>
      </c>
      <c r="H4808">
        <f>MOD(D4808-1,6)+1</f>
        <v>3</v>
      </c>
      <c r="I4808">
        <f>37-D4808</f>
        <v>22</v>
      </c>
      <c r="J4808">
        <f>ABS(D4808-D4809)</f>
        <v>13</v>
      </c>
      <c r="K4808">
        <f>AVERAGE(D4808:D4812)</f>
        <v>15</v>
      </c>
      <c r="L4808">
        <f>AVERAGE(D4808:D4827)</f>
        <v>15</v>
      </c>
      <c r="M4808">
        <f>K4808-L4808</f>
        <v>0</v>
      </c>
      <c r="N4808" t="str">
        <f>IF(K4808&gt;L4808,"HIGH ZONE BIAS",IF(K4808&lt;L4808,"LOW ZONE BIAS","EQUILIBRIUM"))</f>
        <v>EQUILIBRIUM</v>
      </c>
    </row>
    <row r="4809">
      <c r="A4809">
        <v>22762</v>
      </c>
      <c r="B4809" t="str">
        <v>2023-01-03</v>
      </c>
      <c r="C4809" t="str">
        <v>Morning</v>
      </c>
      <c r="D4809">
        <v>2</v>
      </c>
      <c r="E4809" t="str">
        <f>IF(MOD(D4809,2)=0,"EVEN","ODD")</f>
        <v>EVEN</v>
      </c>
      <c r="F4809" t="str">
        <f>IF(D4809&lt;=18,"LOW (1-18)","HIGH (19-36)")</f>
        <v>LOW (1-18)</v>
      </c>
      <c r="G4809">
        <f>INT((D4809-1)/6)+1</f>
        <v>1</v>
      </c>
      <c r="H4809">
        <f>MOD(D4809-1,6)+1</f>
        <v>2</v>
      </c>
      <c r="I4809">
        <f>37-D4809</f>
        <v>35</v>
      </c>
      <c r="J4809">
        <f>ABS(D4809-D4810)</f>
        <v>1</v>
      </c>
      <c r="K4809">
        <f>AVERAGE(D4809:D4813)</f>
        <v>2</v>
      </c>
      <c r="L4809">
        <f>AVERAGE(D4809:D4828)</f>
        <v>2</v>
      </c>
      <c r="M4809">
        <f>K4809-L4809</f>
        <v>0</v>
      </c>
      <c r="N4809" t="str">
        <f>IF(K4809&gt;L4809,"HIGH ZONE BIAS",IF(K4809&lt;L4809,"LOW ZONE BIAS","EQUILIBRIUM"))</f>
        <v>EQUILIBRIUM</v>
      </c>
    </row>
    <row r="4810">
      <c r="A4810">
        <v>22761</v>
      </c>
      <c r="B4810" t="str">
        <v>2023-01-02</v>
      </c>
      <c r="C4810" t="str">
        <v>Evening</v>
      </c>
      <c r="D4810">
        <v>1</v>
      </c>
      <c r="E4810" t="str">
        <f>IF(MOD(D4810,2)=0,"EVEN","ODD")</f>
        <v>ODD</v>
      </c>
      <c r="F4810" t="str">
        <f>IF(D4810&lt;=18,"LOW (1-18)","HIGH (19-36)")</f>
        <v>LOW (1-18)</v>
      </c>
      <c r="G4810">
        <f>INT((D4810-1)/6)+1</f>
        <v>1</v>
      </c>
      <c r="H4810">
        <f>MOD(D4810-1,6)+1</f>
        <v>1</v>
      </c>
      <c r="I4810">
        <f>37-D4810</f>
        <v>36</v>
      </c>
      <c r="J4810">
        <f>ABS(D4810-D4811)</f>
        <v>3</v>
      </c>
      <c r="K4810">
        <f>AVERAGE(D4810:D4814)</f>
        <v>1</v>
      </c>
      <c r="L4810">
        <f>AVERAGE(D4810:D4829)</f>
        <v>1</v>
      </c>
      <c r="M4810">
        <f>K4810-L4810</f>
        <v>0</v>
      </c>
      <c r="N4810" t="str">
        <f>IF(K4810&gt;L4810,"HIGH ZONE BIAS",IF(K4810&lt;L4810,"LOW ZONE BIAS","EQUILIBRIUM"))</f>
        <v>EQUILIBRIUM</v>
      </c>
    </row>
    <row r="4811">
      <c r="A4811">
        <v>22760</v>
      </c>
      <c r="B4811" t="str">
        <v>2023-01-02</v>
      </c>
      <c r="C4811" t="str">
        <v>Afternoon</v>
      </c>
      <c r="D4811">
        <v>4</v>
      </c>
      <c r="E4811" t="str">
        <f>IF(MOD(D4811,2)=0,"EVEN","ODD")</f>
        <v>EVEN</v>
      </c>
      <c r="F4811" t="str">
        <f>IF(D4811&lt;=18,"LOW (1-18)","HIGH (19-36)")</f>
        <v>LOW (1-18)</v>
      </c>
      <c r="G4811">
        <f>INT((D4811-1)/6)+1</f>
        <v>1</v>
      </c>
      <c r="H4811">
        <f>MOD(D4811-1,6)+1</f>
        <v>4</v>
      </c>
      <c r="I4811">
        <f>37-D4811</f>
        <v>33</v>
      </c>
      <c r="J4811">
        <f>ABS(D4811-D4812)</f>
        <v>17</v>
      </c>
      <c r="K4811">
        <f>AVERAGE(D4811:D4815)</f>
        <v>4</v>
      </c>
      <c r="L4811">
        <f>AVERAGE(D4811:D4830)</f>
        <v>4</v>
      </c>
      <c r="M4811">
        <f>K4811-L4811</f>
        <v>0</v>
      </c>
      <c r="N4811" t="str">
        <f>IF(K4811&gt;L4811,"HIGH ZONE BIAS",IF(K4811&lt;L4811,"LOW ZONE BIAS","EQUILIBRIUM"))</f>
        <v>EQUILIBRIUM</v>
      </c>
    </row>
    <row r="4812">
      <c r="A4812">
        <v>22759</v>
      </c>
      <c r="B4812" t="str">
        <v>2023-01-02</v>
      </c>
      <c r="C4812" t="str">
        <v>Midday</v>
      </c>
      <c r="D4812">
        <v>21</v>
      </c>
      <c r="E4812" t="str">
        <f>IF(MOD(D4812,2)=0,"EVEN","ODD")</f>
        <v>ODD</v>
      </c>
      <c r="F4812" t="str">
        <f>IF(D4812&lt;=18,"LOW (1-18)","HIGH (19-36)")</f>
        <v>HIGH (19-36)</v>
      </c>
      <c r="G4812">
        <f>INT((D4812-1)/6)+1</f>
        <v>4</v>
      </c>
      <c r="H4812">
        <f>MOD(D4812-1,6)+1</f>
        <v>3</v>
      </c>
      <c r="I4812">
        <f>37-D4812</f>
        <v>16</v>
      </c>
      <c r="J4812">
        <f>ABS(D4812-D4813)</f>
        <v>12</v>
      </c>
      <c r="K4812">
        <f>AVERAGE(D4812:D4816)</f>
        <v>21</v>
      </c>
      <c r="L4812">
        <f>AVERAGE(D4812:D4831)</f>
        <v>21</v>
      </c>
      <c r="M4812">
        <f>K4812-L4812</f>
        <v>0</v>
      </c>
      <c r="N4812" t="str">
        <f>IF(K4812&gt;L4812,"HIGH ZONE BIAS",IF(K4812&lt;L4812,"LOW ZONE BIAS","EQUILIBRIUM"))</f>
        <v>EQUILIBRIUM</v>
      </c>
    </row>
    <row r="4813">
      <c r="A4813">
        <v>22758</v>
      </c>
      <c r="B4813" t="str">
        <v>2023-01-02</v>
      </c>
      <c r="C4813" t="str">
        <v>Morning</v>
      </c>
      <c r="D4813">
        <v>33</v>
      </c>
      <c r="E4813" t="str">
        <f>IF(MOD(D4813,2)=0,"EVEN","ODD")</f>
        <v>ODD</v>
      </c>
      <c r="F4813" t="str">
        <f>IF(D4813&lt;=18,"LOW (1-18)","HIGH (19-36)")</f>
        <v>HIGH (19-36)</v>
      </c>
      <c r="G4813">
        <f>INT((D4813-1)/6)+1</f>
        <v>6</v>
      </c>
      <c r="H4813">
        <f>MOD(D4813-1,6)+1</f>
        <v>3</v>
      </c>
      <c r="I4813">
        <f>37-D4813</f>
        <v>4</v>
      </c>
      <c r="J4813">
        <f>ABS(D4813-D4814)</f>
        <v>11</v>
      </c>
      <c r="K4813">
        <f>AVERAGE(D4813:D4817)</f>
        <v>33</v>
      </c>
      <c r="L4813">
        <f>AVERAGE(D4813:D4832)</f>
        <v>33</v>
      </c>
      <c r="M4813">
        <f>K4813-L4813</f>
        <v>0</v>
      </c>
      <c r="N4813" t="str">
        <f>IF(K4813&gt;L4813,"HIGH ZONE BIAS",IF(K4813&lt;L4813,"LOW ZONE BIAS","EQUILIBRIUM"))</f>
        <v>EQUILIBRIUM</v>
      </c>
    </row>
    <row r="4814">
      <c r="A4814">
        <v>22757</v>
      </c>
      <c r="B4814" t="str">
        <v>2022-12-31</v>
      </c>
      <c r="C4814" t="str">
        <v>Evening</v>
      </c>
      <c r="D4814">
        <v>22</v>
      </c>
      <c r="E4814" t="str">
        <f>IF(MOD(D4814,2)=0,"EVEN","ODD")</f>
        <v>EVEN</v>
      </c>
      <c r="F4814" t="str">
        <f>IF(D4814&lt;=18,"LOW (1-18)","HIGH (19-36)")</f>
        <v>HIGH (19-36)</v>
      </c>
      <c r="G4814">
        <f>INT((D4814-1)/6)+1</f>
        <v>4</v>
      </c>
      <c r="H4814">
        <f>MOD(D4814-1,6)+1</f>
        <v>4</v>
      </c>
      <c r="I4814">
        <f>37-D4814</f>
        <v>15</v>
      </c>
      <c r="J4814">
        <f>ABS(D4814-D4815)</f>
        <v>6</v>
      </c>
      <c r="K4814">
        <f>AVERAGE(D4814:D4818)</f>
        <v>22</v>
      </c>
      <c r="L4814">
        <f>AVERAGE(D4814:D4833)</f>
        <v>22</v>
      </c>
      <c r="M4814">
        <f>K4814-L4814</f>
        <v>0</v>
      </c>
      <c r="N4814" t="str">
        <f>IF(K4814&gt;L4814,"HIGH ZONE BIAS",IF(K4814&lt;L4814,"LOW ZONE BIAS","EQUILIBRIUM"))</f>
        <v>EQUILIBRIUM</v>
      </c>
    </row>
    <row r="4815">
      <c r="A4815">
        <v>22756</v>
      </c>
      <c r="B4815" t="str">
        <v>2022-12-31</v>
      </c>
      <c r="C4815" t="str">
        <v>Afternoon</v>
      </c>
      <c r="D4815">
        <v>28</v>
      </c>
      <c r="E4815" t="str">
        <f>IF(MOD(D4815,2)=0,"EVEN","ODD")</f>
        <v>EVEN</v>
      </c>
      <c r="F4815" t="str">
        <f>IF(D4815&lt;=18,"LOW (1-18)","HIGH (19-36)")</f>
        <v>HIGH (19-36)</v>
      </c>
      <c r="G4815">
        <f>INT((D4815-1)/6)+1</f>
        <v>5</v>
      </c>
      <c r="H4815">
        <f>MOD(D4815-1,6)+1</f>
        <v>4</v>
      </c>
      <c r="I4815">
        <f>37-D4815</f>
        <v>9</v>
      </c>
      <c r="J4815">
        <f>ABS(D4815-D4816)</f>
        <v>7</v>
      </c>
      <c r="K4815">
        <f>AVERAGE(D4815:D4819)</f>
        <v>28</v>
      </c>
      <c r="L4815">
        <f>AVERAGE(D4815:D4834)</f>
        <v>28</v>
      </c>
      <c r="M4815">
        <f>K4815-L4815</f>
        <v>0</v>
      </c>
      <c r="N4815" t="str">
        <f>IF(K4815&gt;L4815,"HIGH ZONE BIAS",IF(K4815&lt;L4815,"LOW ZONE BIAS","EQUILIBRIUM"))</f>
        <v>EQUILIBRIUM</v>
      </c>
    </row>
    <row r="4816">
      <c r="A4816">
        <v>22755</v>
      </c>
      <c r="B4816" t="str">
        <v>2022-12-31</v>
      </c>
      <c r="C4816" t="str">
        <v>Midday</v>
      </c>
      <c r="D4816">
        <v>35</v>
      </c>
      <c r="E4816" t="str">
        <f>IF(MOD(D4816,2)=0,"EVEN","ODD")</f>
        <v>ODD</v>
      </c>
      <c r="F4816" t="str">
        <f>IF(D4816&lt;=18,"LOW (1-18)","HIGH (19-36)")</f>
        <v>HIGH (19-36)</v>
      </c>
      <c r="G4816">
        <f>INT((D4816-1)/6)+1</f>
        <v>6</v>
      </c>
      <c r="H4816">
        <f>MOD(D4816-1,6)+1</f>
        <v>5</v>
      </c>
      <c r="I4816">
        <f>37-D4816</f>
        <v>2</v>
      </c>
      <c r="J4816">
        <f>ABS(D4816-D4817)</f>
        <v>25</v>
      </c>
      <c r="K4816">
        <f>AVERAGE(D4816:D4820)</f>
        <v>35</v>
      </c>
      <c r="L4816">
        <f>AVERAGE(D4816:D4835)</f>
        <v>35</v>
      </c>
      <c r="M4816">
        <f>K4816-L4816</f>
        <v>0</v>
      </c>
      <c r="N4816" t="str">
        <f>IF(K4816&gt;L4816,"HIGH ZONE BIAS",IF(K4816&lt;L4816,"LOW ZONE BIAS","EQUILIBRIUM"))</f>
        <v>EQUILIBRIUM</v>
      </c>
    </row>
    <row r="4817">
      <c r="A4817">
        <v>22754</v>
      </c>
      <c r="B4817" t="str">
        <v>2022-12-31</v>
      </c>
      <c r="C4817" t="str">
        <v>Morning</v>
      </c>
      <c r="D4817">
        <v>10</v>
      </c>
      <c r="E4817" t="str">
        <f>IF(MOD(D4817,2)=0,"EVEN","ODD")</f>
        <v>EVEN</v>
      </c>
      <c r="F4817" t="str">
        <f>IF(D4817&lt;=18,"LOW (1-18)","HIGH (19-36)")</f>
        <v>LOW (1-18)</v>
      </c>
      <c r="G4817">
        <f>INT((D4817-1)/6)+1</f>
        <v>2</v>
      </c>
      <c r="H4817">
        <f>MOD(D4817-1,6)+1</f>
        <v>4</v>
      </c>
      <c r="I4817">
        <f>37-D4817</f>
        <v>27</v>
      </c>
      <c r="J4817">
        <f>ABS(D4817-D4818)</f>
        <v>9</v>
      </c>
      <c r="K4817">
        <f>AVERAGE(D4817:D4821)</f>
        <v>10</v>
      </c>
      <c r="L4817">
        <f>AVERAGE(D4817:D4836)</f>
        <v>10</v>
      </c>
      <c r="M4817">
        <f>K4817-L4817</f>
        <v>0</v>
      </c>
      <c r="N4817" t="str">
        <f>IF(K4817&gt;L4817,"HIGH ZONE BIAS",IF(K4817&lt;L4817,"LOW ZONE BIAS","EQUILIBRIUM"))</f>
        <v>EQUILIBRIUM</v>
      </c>
    </row>
    <row r="4818">
      <c r="A4818">
        <v>22753</v>
      </c>
      <c r="B4818" t="str">
        <v>2022-12-30</v>
      </c>
      <c r="C4818" t="str">
        <v>Evening</v>
      </c>
      <c r="D4818">
        <v>1</v>
      </c>
      <c r="E4818" t="str">
        <f>IF(MOD(D4818,2)=0,"EVEN","ODD")</f>
        <v>ODD</v>
      </c>
      <c r="F4818" t="str">
        <f>IF(D4818&lt;=18,"LOW (1-18)","HIGH (19-36)")</f>
        <v>LOW (1-18)</v>
      </c>
      <c r="G4818">
        <f>INT((D4818-1)/6)+1</f>
        <v>1</v>
      </c>
      <c r="H4818">
        <f>MOD(D4818-1,6)+1</f>
        <v>1</v>
      </c>
      <c r="I4818">
        <f>37-D4818</f>
        <v>36</v>
      </c>
      <c r="J4818">
        <f>ABS(D4818-D4819)</f>
        <v>29</v>
      </c>
      <c r="K4818">
        <f>AVERAGE(D4818:D4822)</f>
        <v>1</v>
      </c>
      <c r="L4818">
        <f>AVERAGE(D4818:D4837)</f>
        <v>1</v>
      </c>
      <c r="M4818">
        <f>K4818-L4818</f>
        <v>0</v>
      </c>
      <c r="N4818" t="str">
        <f>IF(K4818&gt;L4818,"HIGH ZONE BIAS",IF(K4818&lt;L4818,"LOW ZONE BIAS","EQUILIBRIUM"))</f>
        <v>EQUILIBRIUM</v>
      </c>
    </row>
    <row r="4819">
      <c r="A4819">
        <v>22752</v>
      </c>
      <c r="B4819" t="str">
        <v>2022-12-30</v>
      </c>
      <c r="C4819" t="str">
        <v>Afternoon</v>
      </c>
      <c r="D4819">
        <v>30</v>
      </c>
      <c r="E4819" t="str">
        <f>IF(MOD(D4819,2)=0,"EVEN","ODD")</f>
        <v>EVEN</v>
      </c>
      <c r="F4819" t="str">
        <f>IF(D4819&lt;=18,"LOW (1-18)","HIGH (19-36)")</f>
        <v>HIGH (19-36)</v>
      </c>
      <c r="G4819">
        <f>INT((D4819-1)/6)+1</f>
        <v>5</v>
      </c>
      <c r="H4819">
        <f>MOD(D4819-1,6)+1</f>
        <v>6</v>
      </c>
      <c r="I4819">
        <f>37-D4819</f>
        <v>7</v>
      </c>
      <c r="J4819">
        <f>ABS(D4819-D4820)</f>
        <v>20</v>
      </c>
      <c r="K4819">
        <f>AVERAGE(D4819:D4823)</f>
        <v>30</v>
      </c>
      <c r="L4819">
        <f>AVERAGE(D4819:D4838)</f>
        <v>30</v>
      </c>
      <c r="M4819">
        <f>K4819-L4819</f>
        <v>0</v>
      </c>
      <c r="N4819" t="str">
        <f>IF(K4819&gt;L4819,"HIGH ZONE BIAS",IF(K4819&lt;L4819,"LOW ZONE BIAS","EQUILIBRIUM"))</f>
        <v>EQUILIBRIUM</v>
      </c>
    </row>
    <row r="4820">
      <c r="A4820">
        <v>22751</v>
      </c>
      <c r="B4820" t="str">
        <v>2022-12-30</v>
      </c>
      <c r="C4820" t="str">
        <v>Midday</v>
      </c>
      <c r="D4820">
        <v>10</v>
      </c>
      <c r="E4820" t="str">
        <f>IF(MOD(D4820,2)=0,"EVEN","ODD")</f>
        <v>EVEN</v>
      </c>
      <c r="F4820" t="str">
        <f>IF(D4820&lt;=18,"LOW (1-18)","HIGH (19-36)")</f>
        <v>LOW (1-18)</v>
      </c>
      <c r="G4820">
        <f>INT((D4820-1)/6)+1</f>
        <v>2</v>
      </c>
      <c r="H4820">
        <f>MOD(D4820-1,6)+1</f>
        <v>4</v>
      </c>
      <c r="I4820">
        <f>37-D4820</f>
        <v>27</v>
      </c>
      <c r="J4820">
        <f>ABS(D4820-D4821)</f>
        <v>15</v>
      </c>
      <c r="K4820">
        <f>AVERAGE(D4820:D4824)</f>
        <v>10</v>
      </c>
      <c r="L4820">
        <f>AVERAGE(D4820:D4839)</f>
        <v>10</v>
      </c>
      <c r="M4820">
        <f>K4820-L4820</f>
        <v>0</v>
      </c>
      <c r="N4820" t="str">
        <f>IF(K4820&gt;L4820,"HIGH ZONE BIAS",IF(K4820&lt;L4820,"LOW ZONE BIAS","EQUILIBRIUM"))</f>
        <v>EQUILIBRIUM</v>
      </c>
    </row>
    <row r="4821">
      <c r="A4821">
        <v>22750</v>
      </c>
      <c r="B4821" t="str">
        <v>2022-12-30</v>
      </c>
      <c r="C4821" t="str">
        <v>Morning</v>
      </c>
      <c r="D4821">
        <v>25</v>
      </c>
      <c r="E4821" t="str">
        <f>IF(MOD(D4821,2)=0,"EVEN","ODD")</f>
        <v>ODD</v>
      </c>
      <c r="F4821" t="str">
        <f>IF(D4821&lt;=18,"LOW (1-18)","HIGH (19-36)")</f>
        <v>HIGH (19-36)</v>
      </c>
      <c r="G4821">
        <f>INT((D4821-1)/6)+1</f>
        <v>5</v>
      </c>
      <c r="H4821">
        <f>MOD(D4821-1,6)+1</f>
        <v>1</v>
      </c>
      <c r="I4821">
        <f>37-D4821</f>
        <v>12</v>
      </c>
      <c r="J4821">
        <f>ABS(D4821-D4822)</f>
        <v>11</v>
      </c>
      <c r="K4821">
        <f>AVERAGE(D4821:D4825)</f>
        <v>25</v>
      </c>
      <c r="L4821">
        <f>AVERAGE(D4821:D4840)</f>
        <v>25</v>
      </c>
      <c r="M4821">
        <f>K4821-L4821</f>
        <v>0</v>
      </c>
      <c r="N4821" t="str">
        <f>IF(K4821&gt;L4821,"HIGH ZONE BIAS",IF(K4821&lt;L4821,"LOW ZONE BIAS","EQUILIBRIUM"))</f>
        <v>EQUILIBRIUM</v>
      </c>
    </row>
    <row r="4822">
      <c r="A4822">
        <v>22749</v>
      </c>
      <c r="B4822" t="str">
        <v>2022-12-29</v>
      </c>
      <c r="C4822" t="str">
        <v>Evening</v>
      </c>
      <c r="D4822">
        <v>14</v>
      </c>
      <c r="E4822" t="str">
        <f>IF(MOD(D4822,2)=0,"EVEN","ODD")</f>
        <v>EVEN</v>
      </c>
      <c r="F4822" t="str">
        <f>IF(D4822&lt;=18,"LOW (1-18)","HIGH (19-36)")</f>
        <v>LOW (1-18)</v>
      </c>
      <c r="G4822">
        <f>INT((D4822-1)/6)+1</f>
        <v>3</v>
      </c>
      <c r="H4822">
        <f>MOD(D4822-1,6)+1</f>
        <v>2</v>
      </c>
      <c r="I4822">
        <f>37-D4822</f>
        <v>23</v>
      </c>
      <c r="J4822">
        <f>ABS(D4822-D4823)</f>
        <v>18</v>
      </c>
      <c r="K4822">
        <f>AVERAGE(D4822:D4826)</f>
        <v>14</v>
      </c>
      <c r="L4822">
        <f>AVERAGE(D4822:D4841)</f>
        <v>14</v>
      </c>
      <c r="M4822">
        <f>K4822-L4822</f>
        <v>0</v>
      </c>
      <c r="N4822" t="str">
        <f>IF(K4822&gt;L4822,"HIGH ZONE BIAS",IF(K4822&lt;L4822,"LOW ZONE BIAS","EQUILIBRIUM"))</f>
        <v>EQUILIBRIUM</v>
      </c>
    </row>
    <row r="4823">
      <c r="A4823">
        <v>22748</v>
      </c>
      <c r="B4823" t="str">
        <v>2022-12-29</v>
      </c>
      <c r="C4823" t="str">
        <v>Afternoon</v>
      </c>
      <c r="D4823">
        <v>32</v>
      </c>
      <c r="E4823" t="str">
        <f>IF(MOD(D4823,2)=0,"EVEN","ODD")</f>
        <v>EVEN</v>
      </c>
      <c r="F4823" t="str">
        <f>IF(D4823&lt;=18,"LOW (1-18)","HIGH (19-36)")</f>
        <v>HIGH (19-36)</v>
      </c>
      <c r="G4823">
        <f>INT((D4823-1)/6)+1</f>
        <v>6</v>
      </c>
      <c r="H4823">
        <f>MOD(D4823-1,6)+1</f>
        <v>2</v>
      </c>
      <c r="I4823">
        <f>37-D4823</f>
        <v>5</v>
      </c>
      <c r="J4823">
        <f>ABS(D4823-D4824)</f>
        <v>19</v>
      </c>
      <c r="K4823">
        <f>AVERAGE(D4823:D4827)</f>
        <v>32</v>
      </c>
      <c r="L4823">
        <f>AVERAGE(D4823:D4842)</f>
        <v>32</v>
      </c>
      <c r="M4823">
        <f>K4823-L4823</f>
        <v>0</v>
      </c>
      <c r="N4823" t="str">
        <f>IF(K4823&gt;L4823,"HIGH ZONE BIAS",IF(K4823&lt;L4823,"LOW ZONE BIAS","EQUILIBRIUM"))</f>
        <v>EQUILIBRIUM</v>
      </c>
    </row>
    <row r="4824">
      <c r="A4824">
        <v>22747</v>
      </c>
      <c r="B4824" t="str">
        <v>2022-12-29</v>
      </c>
      <c r="C4824" t="str">
        <v>Midday</v>
      </c>
      <c r="D4824">
        <v>13</v>
      </c>
      <c r="E4824" t="str">
        <f>IF(MOD(D4824,2)=0,"EVEN","ODD")</f>
        <v>ODD</v>
      </c>
      <c r="F4824" t="str">
        <f>IF(D4824&lt;=18,"LOW (1-18)","HIGH (19-36)")</f>
        <v>LOW (1-18)</v>
      </c>
      <c r="G4824">
        <f>INT((D4824-1)/6)+1</f>
        <v>3</v>
      </c>
      <c r="H4824">
        <f>MOD(D4824-1,6)+1</f>
        <v>1</v>
      </c>
      <c r="I4824">
        <f>37-D4824</f>
        <v>24</v>
      </c>
      <c r="J4824">
        <f>ABS(D4824-D4825)</f>
        <v>11</v>
      </c>
      <c r="K4824">
        <f>AVERAGE(D4824:D4828)</f>
        <v>13</v>
      </c>
      <c r="L4824">
        <f>AVERAGE(D4824:D4843)</f>
        <v>13</v>
      </c>
      <c r="M4824">
        <f>K4824-L4824</f>
        <v>0</v>
      </c>
      <c r="N4824" t="str">
        <f>IF(K4824&gt;L4824,"HIGH ZONE BIAS",IF(K4824&lt;L4824,"LOW ZONE BIAS","EQUILIBRIUM"))</f>
        <v>EQUILIBRIUM</v>
      </c>
    </row>
    <row r="4825">
      <c r="A4825">
        <v>22746</v>
      </c>
      <c r="B4825" t="str">
        <v>2022-12-29</v>
      </c>
      <c r="C4825" t="str">
        <v>Morning</v>
      </c>
      <c r="D4825">
        <v>24</v>
      </c>
      <c r="E4825" t="str">
        <f>IF(MOD(D4825,2)=0,"EVEN","ODD")</f>
        <v>EVEN</v>
      </c>
      <c r="F4825" t="str">
        <f>IF(D4825&lt;=18,"LOW (1-18)","HIGH (19-36)")</f>
        <v>HIGH (19-36)</v>
      </c>
      <c r="G4825">
        <f>INT((D4825-1)/6)+1</f>
        <v>4</v>
      </c>
      <c r="H4825">
        <f>MOD(D4825-1,6)+1</f>
        <v>6</v>
      </c>
      <c r="I4825">
        <f>37-D4825</f>
        <v>13</v>
      </c>
      <c r="J4825">
        <f>ABS(D4825-D4826)</f>
        <v>15</v>
      </c>
      <c r="K4825">
        <f>AVERAGE(D4825:D4829)</f>
        <v>24</v>
      </c>
      <c r="L4825">
        <f>AVERAGE(D4825:D4844)</f>
        <v>24</v>
      </c>
      <c r="M4825">
        <f>K4825-L4825</f>
        <v>0</v>
      </c>
      <c r="N4825" t="str">
        <f>IF(K4825&gt;L4825,"HIGH ZONE BIAS",IF(K4825&lt;L4825,"LOW ZONE BIAS","EQUILIBRIUM"))</f>
        <v>EQUILIBRIUM</v>
      </c>
    </row>
    <row r="4826">
      <c r="A4826">
        <v>22745</v>
      </c>
      <c r="B4826" t="str">
        <v>2022-12-28</v>
      </c>
      <c r="C4826" t="str">
        <v>Evening</v>
      </c>
      <c r="D4826">
        <v>9</v>
      </c>
      <c r="E4826" t="str">
        <f>IF(MOD(D4826,2)=0,"EVEN","ODD")</f>
        <v>ODD</v>
      </c>
      <c r="F4826" t="str">
        <f>IF(D4826&lt;=18,"LOW (1-18)","HIGH (19-36)")</f>
        <v>LOW (1-18)</v>
      </c>
      <c r="G4826">
        <f>INT((D4826-1)/6)+1</f>
        <v>2</v>
      </c>
      <c r="H4826">
        <f>MOD(D4826-1,6)+1</f>
        <v>3</v>
      </c>
      <c r="I4826">
        <f>37-D4826</f>
        <v>28</v>
      </c>
      <c r="J4826">
        <f>ABS(D4826-D4827)</f>
        <v>4</v>
      </c>
      <c r="K4826">
        <f>AVERAGE(D4826:D4830)</f>
        <v>9</v>
      </c>
      <c r="L4826">
        <f>AVERAGE(D4826:D4845)</f>
        <v>9</v>
      </c>
      <c r="M4826">
        <f>K4826-L4826</f>
        <v>0</v>
      </c>
      <c r="N4826" t="str">
        <f>IF(K4826&gt;L4826,"HIGH ZONE BIAS",IF(K4826&lt;L4826,"LOW ZONE BIAS","EQUILIBRIUM"))</f>
        <v>EQUILIBRIUM</v>
      </c>
    </row>
    <row r="4827">
      <c r="A4827">
        <v>22744</v>
      </c>
      <c r="B4827" t="str">
        <v>2022-12-28</v>
      </c>
      <c r="C4827" t="str">
        <v>Afternoon</v>
      </c>
      <c r="D4827">
        <v>13</v>
      </c>
      <c r="E4827" t="str">
        <f>IF(MOD(D4827,2)=0,"EVEN","ODD")</f>
        <v>ODD</v>
      </c>
      <c r="F4827" t="str">
        <f>IF(D4827&lt;=18,"LOW (1-18)","HIGH (19-36)")</f>
        <v>LOW (1-18)</v>
      </c>
      <c r="G4827">
        <f>INT((D4827-1)/6)+1</f>
        <v>3</v>
      </c>
      <c r="H4827">
        <f>MOD(D4827-1,6)+1</f>
        <v>1</v>
      </c>
      <c r="I4827">
        <f>37-D4827</f>
        <v>24</v>
      </c>
      <c r="J4827">
        <f>ABS(D4827-D4828)</f>
        <v>10</v>
      </c>
      <c r="K4827">
        <f>AVERAGE(D4827:D4831)</f>
        <v>13</v>
      </c>
      <c r="L4827">
        <f>AVERAGE(D4827:D4846)</f>
        <v>13</v>
      </c>
      <c r="M4827">
        <f>K4827-L4827</f>
        <v>0</v>
      </c>
      <c r="N4827" t="str">
        <f>IF(K4827&gt;L4827,"HIGH ZONE BIAS",IF(K4827&lt;L4827,"LOW ZONE BIAS","EQUILIBRIUM"))</f>
        <v>EQUILIBRIUM</v>
      </c>
    </row>
    <row r="4828">
      <c r="A4828">
        <v>22743</v>
      </c>
      <c r="B4828" t="str">
        <v>2022-12-28</v>
      </c>
      <c r="C4828" t="str">
        <v>Midday</v>
      </c>
      <c r="D4828">
        <v>23</v>
      </c>
      <c r="E4828" t="str">
        <f>IF(MOD(D4828,2)=0,"EVEN","ODD")</f>
        <v>ODD</v>
      </c>
      <c r="F4828" t="str">
        <f>IF(D4828&lt;=18,"LOW (1-18)","HIGH (19-36)")</f>
        <v>HIGH (19-36)</v>
      </c>
      <c r="G4828">
        <f>INT((D4828-1)/6)+1</f>
        <v>4</v>
      </c>
      <c r="H4828">
        <f>MOD(D4828-1,6)+1</f>
        <v>5</v>
      </c>
      <c r="I4828">
        <f>37-D4828</f>
        <v>14</v>
      </c>
      <c r="J4828">
        <f>ABS(D4828-D4829)</f>
        <v>6</v>
      </c>
      <c r="K4828">
        <f>AVERAGE(D4828:D4832)</f>
        <v>23</v>
      </c>
      <c r="L4828">
        <f>AVERAGE(D4828:D4847)</f>
        <v>23</v>
      </c>
      <c r="M4828">
        <f>K4828-L4828</f>
        <v>0</v>
      </c>
      <c r="N4828" t="str">
        <f>IF(K4828&gt;L4828,"HIGH ZONE BIAS",IF(K4828&lt;L4828,"LOW ZONE BIAS","EQUILIBRIUM"))</f>
        <v>EQUILIBRIUM</v>
      </c>
    </row>
    <row r="4829">
      <c r="A4829">
        <v>22742</v>
      </c>
      <c r="B4829" t="str">
        <v>2022-12-28</v>
      </c>
      <c r="C4829" t="str">
        <v>Morning</v>
      </c>
      <c r="D4829">
        <v>17</v>
      </c>
      <c r="E4829" t="str">
        <f>IF(MOD(D4829,2)=0,"EVEN","ODD")</f>
        <v>ODD</v>
      </c>
      <c r="F4829" t="str">
        <f>IF(D4829&lt;=18,"LOW (1-18)","HIGH (19-36)")</f>
        <v>LOW (1-18)</v>
      </c>
      <c r="G4829">
        <f>INT((D4829-1)/6)+1</f>
        <v>3</v>
      </c>
      <c r="H4829">
        <f>MOD(D4829-1,6)+1</f>
        <v>5</v>
      </c>
      <c r="I4829">
        <f>37-D4829</f>
        <v>20</v>
      </c>
      <c r="J4829">
        <f>ABS(D4829-D4830)</f>
        <v>1</v>
      </c>
      <c r="K4829">
        <f>AVERAGE(D4829:D4833)</f>
        <v>17</v>
      </c>
      <c r="L4829">
        <f>AVERAGE(D4829:D4848)</f>
        <v>17</v>
      </c>
      <c r="M4829">
        <f>K4829-L4829</f>
        <v>0</v>
      </c>
      <c r="N4829" t="str">
        <f>IF(K4829&gt;L4829,"HIGH ZONE BIAS",IF(K4829&lt;L4829,"LOW ZONE BIAS","EQUILIBRIUM"))</f>
        <v>EQUILIBRIUM</v>
      </c>
    </row>
    <row r="4830">
      <c r="A4830">
        <v>22741</v>
      </c>
      <c r="B4830" t="str">
        <v>2022-12-27</v>
      </c>
      <c r="C4830" t="str">
        <v>Evening</v>
      </c>
      <c r="D4830">
        <v>16</v>
      </c>
      <c r="E4830" t="str">
        <f>IF(MOD(D4830,2)=0,"EVEN","ODD")</f>
        <v>EVEN</v>
      </c>
      <c r="F4830" t="str">
        <f>IF(D4830&lt;=18,"LOW (1-18)","HIGH (19-36)")</f>
        <v>LOW (1-18)</v>
      </c>
      <c r="G4830">
        <f>INT((D4830-1)/6)+1</f>
        <v>3</v>
      </c>
      <c r="H4830">
        <f>MOD(D4830-1,6)+1</f>
        <v>4</v>
      </c>
      <c r="I4830">
        <f>37-D4830</f>
        <v>21</v>
      </c>
      <c r="J4830">
        <f>ABS(D4830-D4831)</f>
        <v>14</v>
      </c>
      <c r="K4830">
        <f>AVERAGE(D4830:D4834)</f>
        <v>16</v>
      </c>
      <c r="L4830">
        <f>AVERAGE(D4830:D4849)</f>
        <v>16</v>
      </c>
      <c r="M4830">
        <f>K4830-L4830</f>
        <v>0</v>
      </c>
      <c r="N4830" t="str">
        <f>IF(K4830&gt;L4830,"HIGH ZONE BIAS",IF(K4830&lt;L4830,"LOW ZONE BIAS","EQUILIBRIUM"))</f>
        <v>EQUILIBRIUM</v>
      </c>
    </row>
    <row r="4831">
      <c r="A4831">
        <v>22740</v>
      </c>
      <c r="B4831" t="str">
        <v>2022-12-27</v>
      </c>
      <c r="C4831" t="str">
        <v>Afternoon</v>
      </c>
      <c r="D4831">
        <v>2</v>
      </c>
      <c r="E4831" t="str">
        <f>IF(MOD(D4831,2)=0,"EVEN","ODD")</f>
        <v>EVEN</v>
      </c>
      <c r="F4831" t="str">
        <f>IF(D4831&lt;=18,"LOW (1-18)","HIGH (19-36)")</f>
        <v>LOW (1-18)</v>
      </c>
      <c r="G4831">
        <f>INT((D4831-1)/6)+1</f>
        <v>1</v>
      </c>
      <c r="H4831">
        <f>MOD(D4831-1,6)+1</f>
        <v>2</v>
      </c>
      <c r="I4831">
        <f>37-D4831</f>
        <v>35</v>
      </c>
      <c r="J4831">
        <f>ABS(D4831-D4832)</f>
        <v>29</v>
      </c>
      <c r="K4831">
        <f>AVERAGE(D4831:D4835)</f>
        <v>2</v>
      </c>
      <c r="L4831">
        <f>AVERAGE(D4831:D4850)</f>
        <v>2</v>
      </c>
      <c r="M4831">
        <f>K4831-L4831</f>
        <v>0</v>
      </c>
      <c r="N4831" t="str">
        <f>IF(K4831&gt;L4831,"HIGH ZONE BIAS",IF(K4831&lt;L4831,"LOW ZONE BIAS","EQUILIBRIUM"))</f>
        <v>EQUILIBRIUM</v>
      </c>
    </row>
    <row r="4832">
      <c r="A4832">
        <v>22739</v>
      </c>
      <c r="B4832" t="str">
        <v>2022-12-27</v>
      </c>
      <c r="C4832" t="str">
        <v>Midday</v>
      </c>
      <c r="D4832">
        <v>31</v>
      </c>
      <c r="E4832" t="str">
        <f>IF(MOD(D4832,2)=0,"EVEN","ODD")</f>
        <v>ODD</v>
      </c>
      <c r="F4832" t="str">
        <f>IF(D4832&lt;=18,"LOW (1-18)","HIGH (19-36)")</f>
        <v>HIGH (19-36)</v>
      </c>
      <c r="G4832">
        <f>INT((D4832-1)/6)+1</f>
        <v>6</v>
      </c>
      <c r="H4832">
        <f>MOD(D4832-1,6)+1</f>
        <v>1</v>
      </c>
      <c r="I4832">
        <f>37-D4832</f>
        <v>6</v>
      </c>
      <c r="J4832">
        <f>ABS(D4832-D4833)</f>
        <v>22</v>
      </c>
      <c r="K4832">
        <f>AVERAGE(D4832:D4836)</f>
        <v>31</v>
      </c>
      <c r="L4832">
        <f>AVERAGE(D4832:D4851)</f>
        <v>31</v>
      </c>
      <c r="M4832">
        <f>K4832-L4832</f>
        <v>0</v>
      </c>
      <c r="N4832" t="str">
        <f>IF(K4832&gt;L4832,"HIGH ZONE BIAS",IF(K4832&lt;L4832,"LOW ZONE BIAS","EQUILIBRIUM"))</f>
        <v>EQUILIBRIUM</v>
      </c>
    </row>
    <row r="4833">
      <c r="A4833">
        <v>22738</v>
      </c>
      <c r="B4833" t="str">
        <v>2022-12-27</v>
      </c>
      <c r="C4833" t="str">
        <v>Morning</v>
      </c>
      <c r="D4833">
        <v>9</v>
      </c>
      <c r="E4833" t="str">
        <f>IF(MOD(D4833,2)=0,"EVEN","ODD")</f>
        <v>ODD</v>
      </c>
      <c r="F4833" t="str">
        <f>IF(D4833&lt;=18,"LOW (1-18)","HIGH (19-36)")</f>
        <v>LOW (1-18)</v>
      </c>
      <c r="G4833">
        <f>INT((D4833-1)/6)+1</f>
        <v>2</v>
      </c>
      <c r="H4833">
        <f>MOD(D4833-1,6)+1</f>
        <v>3</v>
      </c>
      <c r="I4833">
        <f>37-D4833</f>
        <v>28</v>
      </c>
      <c r="J4833">
        <f>ABS(D4833-D4834)</f>
        <v>22</v>
      </c>
      <c r="K4833">
        <f>AVERAGE(D4833:D4837)</f>
        <v>9</v>
      </c>
      <c r="L4833">
        <f>AVERAGE(D4833:D4852)</f>
        <v>9</v>
      </c>
      <c r="M4833">
        <f>K4833-L4833</f>
        <v>0</v>
      </c>
      <c r="N4833" t="str">
        <f>IF(K4833&gt;L4833,"HIGH ZONE BIAS",IF(K4833&lt;L4833,"LOW ZONE BIAS","EQUILIBRIUM"))</f>
        <v>EQUILIBRIUM</v>
      </c>
    </row>
    <row r="4834">
      <c r="A4834">
        <v>22737</v>
      </c>
      <c r="B4834" t="str">
        <v>2022-12-26</v>
      </c>
      <c r="C4834" t="str">
        <v>Evening</v>
      </c>
      <c r="D4834">
        <v>31</v>
      </c>
      <c r="E4834" t="str">
        <f>IF(MOD(D4834,2)=0,"EVEN","ODD")</f>
        <v>ODD</v>
      </c>
      <c r="F4834" t="str">
        <f>IF(D4834&lt;=18,"LOW (1-18)","HIGH (19-36)")</f>
        <v>HIGH (19-36)</v>
      </c>
      <c r="G4834">
        <f>INT((D4834-1)/6)+1</f>
        <v>6</v>
      </c>
      <c r="H4834">
        <f>MOD(D4834-1,6)+1</f>
        <v>1</v>
      </c>
      <c r="I4834">
        <f>37-D4834</f>
        <v>6</v>
      </c>
      <c r="J4834">
        <f>ABS(D4834-D4835)</f>
        <v>9</v>
      </c>
      <c r="K4834">
        <f>AVERAGE(D4834:D4838)</f>
        <v>31</v>
      </c>
      <c r="L4834">
        <f>AVERAGE(D4834:D4853)</f>
        <v>31</v>
      </c>
      <c r="M4834">
        <f>K4834-L4834</f>
        <v>0</v>
      </c>
      <c r="N4834" t="str">
        <f>IF(K4834&gt;L4834,"HIGH ZONE BIAS",IF(K4834&lt;L4834,"LOW ZONE BIAS","EQUILIBRIUM"))</f>
        <v>EQUILIBRIUM</v>
      </c>
    </row>
    <row r="4835">
      <c r="A4835">
        <v>22736</v>
      </c>
      <c r="B4835" t="str">
        <v>2022-12-26</v>
      </c>
      <c r="C4835" t="str">
        <v>Afternoon</v>
      </c>
      <c r="D4835">
        <v>22</v>
      </c>
      <c r="E4835" t="str">
        <f>IF(MOD(D4835,2)=0,"EVEN","ODD")</f>
        <v>EVEN</v>
      </c>
      <c r="F4835" t="str">
        <f>IF(D4835&lt;=18,"LOW (1-18)","HIGH (19-36)")</f>
        <v>HIGH (19-36)</v>
      </c>
      <c r="G4835">
        <f>INT((D4835-1)/6)+1</f>
        <v>4</v>
      </c>
      <c r="H4835">
        <f>MOD(D4835-1,6)+1</f>
        <v>4</v>
      </c>
      <c r="I4835">
        <f>37-D4835</f>
        <v>15</v>
      </c>
      <c r="J4835">
        <f>ABS(D4835-D4836)</f>
        <v>13</v>
      </c>
      <c r="K4835">
        <f>AVERAGE(D4835:D4839)</f>
        <v>22</v>
      </c>
      <c r="L4835">
        <f>AVERAGE(D4835:D4854)</f>
        <v>22</v>
      </c>
      <c r="M4835">
        <f>K4835-L4835</f>
        <v>0</v>
      </c>
      <c r="N4835" t="str">
        <f>IF(K4835&gt;L4835,"HIGH ZONE BIAS",IF(K4835&lt;L4835,"LOW ZONE BIAS","EQUILIBRIUM"))</f>
        <v>EQUILIBRIUM</v>
      </c>
    </row>
    <row r="4836">
      <c r="A4836">
        <v>22735</v>
      </c>
      <c r="B4836" t="str">
        <v>2022-12-26</v>
      </c>
      <c r="C4836" t="str">
        <v>Midday</v>
      </c>
      <c r="D4836">
        <v>35</v>
      </c>
      <c r="E4836" t="str">
        <f>IF(MOD(D4836,2)=0,"EVEN","ODD")</f>
        <v>ODD</v>
      </c>
      <c r="F4836" t="str">
        <f>IF(D4836&lt;=18,"LOW (1-18)","HIGH (19-36)")</f>
        <v>HIGH (19-36)</v>
      </c>
      <c r="G4836">
        <f>INT((D4836-1)/6)+1</f>
        <v>6</v>
      </c>
      <c r="H4836">
        <f>MOD(D4836-1,6)+1</f>
        <v>5</v>
      </c>
      <c r="I4836">
        <f>37-D4836</f>
        <v>2</v>
      </c>
      <c r="J4836">
        <f>ABS(D4836-D4837)</f>
        <v>21</v>
      </c>
      <c r="K4836">
        <f>AVERAGE(D4836:D4840)</f>
        <v>35</v>
      </c>
      <c r="L4836">
        <f>AVERAGE(D4836:D4855)</f>
        <v>35</v>
      </c>
      <c r="M4836">
        <f>K4836-L4836</f>
        <v>0</v>
      </c>
      <c r="N4836" t="str">
        <f>IF(K4836&gt;L4836,"HIGH ZONE BIAS",IF(K4836&lt;L4836,"LOW ZONE BIAS","EQUILIBRIUM"))</f>
        <v>EQUILIBRIUM</v>
      </c>
    </row>
    <row r="4837">
      <c r="A4837">
        <v>22734</v>
      </c>
      <c r="B4837" t="str">
        <v>2022-12-26</v>
      </c>
      <c r="C4837" t="str">
        <v>Morning</v>
      </c>
      <c r="D4837">
        <v>14</v>
      </c>
      <c r="E4837" t="str">
        <f>IF(MOD(D4837,2)=0,"EVEN","ODD")</f>
        <v>EVEN</v>
      </c>
      <c r="F4837" t="str">
        <f>IF(D4837&lt;=18,"LOW (1-18)","HIGH (19-36)")</f>
        <v>LOW (1-18)</v>
      </c>
      <c r="G4837">
        <f>INT((D4837-1)/6)+1</f>
        <v>3</v>
      </c>
      <c r="H4837">
        <f>MOD(D4837-1,6)+1</f>
        <v>2</v>
      </c>
      <c r="I4837">
        <f>37-D4837</f>
        <v>23</v>
      </c>
      <c r="J4837">
        <f>ABS(D4837-D4838)</f>
        <v>4</v>
      </c>
      <c r="K4837">
        <f>AVERAGE(D4837:D4841)</f>
        <v>14</v>
      </c>
      <c r="L4837">
        <f>AVERAGE(D4837:D4856)</f>
        <v>14</v>
      </c>
      <c r="M4837">
        <f>K4837-L4837</f>
        <v>0</v>
      </c>
      <c r="N4837" t="str">
        <f>IF(K4837&gt;L4837,"HIGH ZONE BIAS",IF(K4837&lt;L4837,"LOW ZONE BIAS","EQUILIBRIUM"))</f>
        <v>EQUILIBRIUM</v>
      </c>
    </row>
    <row r="4838">
      <c r="A4838">
        <v>22733</v>
      </c>
      <c r="B4838" t="str">
        <v>2022-12-24</v>
      </c>
      <c r="C4838" t="str">
        <v>Evening</v>
      </c>
      <c r="D4838">
        <v>18</v>
      </c>
      <c r="E4838" t="str">
        <f>IF(MOD(D4838,2)=0,"EVEN","ODD")</f>
        <v>EVEN</v>
      </c>
      <c r="F4838" t="str">
        <f>IF(D4838&lt;=18,"LOW (1-18)","HIGH (19-36)")</f>
        <v>LOW (1-18)</v>
      </c>
      <c r="G4838">
        <f>INT((D4838-1)/6)+1</f>
        <v>3</v>
      </c>
      <c r="H4838">
        <f>MOD(D4838-1,6)+1</f>
        <v>6</v>
      </c>
      <c r="I4838">
        <f>37-D4838</f>
        <v>19</v>
      </c>
      <c r="J4838">
        <f>ABS(D4838-D4839)</f>
        <v>17</v>
      </c>
      <c r="K4838">
        <f>AVERAGE(D4838:D4842)</f>
        <v>18</v>
      </c>
      <c r="L4838">
        <f>AVERAGE(D4838:D4857)</f>
        <v>18</v>
      </c>
      <c r="M4838">
        <f>K4838-L4838</f>
        <v>0</v>
      </c>
      <c r="N4838" t="str">
        <f>IF(K4838&gt;L4838,"HIGH ZONE BIAS",IF(K4838&lt;L4838,"LOW ZONE BIAS","EQUILIBRIUM"))</f>
        <v>EQUILIBRIUM</v>
      </c>
    </row>
    <row r="4839">
      <c r="A4839">
        <v>22732</v>
      </c>
      <c r="B4839" t="str">
        <v>2022-12-24</v>
      </c>
      <c r="C4839" t="str">
        <v>Afternoon</v>
      </c>
      <c r="D4839">
        <v>1</v>
      </c>
      <c r="E4839" t="str">
        <f>IF(MOD(D4839,2)=0,"EVEN","ODD")</f>
        <v>ODD</v>
      </c>
      <c r="F4839" t="str">
        <f>IF(D4839&lt;=18,"LOW (1-18)","HIGH (19-36)")</f>
        <v>LOW (1-18)</v>
      </c>
      <c r="G4839">
        <f>INT((D4839-1)/6)+1</f>
        <v>1</v>
      </c>
      <c r="H4839">
        <f>MOD(D4839-1,6)+1</f>
        <v>1</v>
      </c>
      <c r="I4839">
        <f>37-D4839</f>
        <v>36</v>
      </c>
      <c r="J4839">
        <f>ABS(D4839-D4840)</f>
        <v>7</v>
      </c>
      <c r="K4839">
        <f>AVERAGE(D4839:D4843)</f>
        <v>1</v>
      </c>
      <c r="L4839">
        <f>AVERAGE(D4839:D4858)</f>
        <v>1</v>
      </c>
      <c r="M4839">
        <f>K4839-L4839</f>
        <v>0</v>
      </c>
      <c r="N4839" t="str">
        <f>IF(K4839&gt;L4839,"HIGH ZONE BIAS",IF(K4839&lt;L4839,"LOW ZONE BIAS","EQUILIBRIUM"))</f>
        <v>EQUILIBRIUM</v>
      </c>
    </row>
    <row r="4840">
      <c r="A4840">
        <v>22731</v>
      </c>
      <c r="B4840" t="str">
        <v>2022-12-24</v>
      </c>
      <c r="C4840" t="str">
        <v>Midday</v>
      </c>
      <c r="D4840">
        <v>8</v>
      </c>
      <c r="E4840" t="str">
        <f>IF(MOD(D4840,2)=0,"EVEN","ODD")</f>
        <v>EVEN</v>
      </c>
      <c r="F4840" t="str">
        <f>IF(D4840&lt;=18,"LOW (1-18)","HIGH (19-36)")</f>
        <v>LOW (1-18)</v>
      </c>
      <c r="G4840">
        <f>INT((D4840-1)/6)+1</f>
        <v>2</v>
      </c>
      <c r="H4840">
        <f>MOD(D4840-1,6)+1</f>
        <v>2</v>
      </c>
      <c r="I4840">
        <f>37-D4840</f>
        <v>29</v>
      </c>
      <c r="J4840">
        <f>ABS(D4840-D4841)</f>
        <v>16</v>
      </c>
      <c r="K4840">
        <f>AVERAGE(D4840:D4844)</f>
        <v>8</v>
      </c>
      <c r="L4840">
        <f>AVERAGE(D4840:D4859)</f>
        <v>8</v>
      </c>
      <c r="M4840">
        <f>K4840-L4840</f>
        <v>0</v>
      </c>
      <c r="N4840" t="str">
        <f>IF(K4840&gt;L4840,"HIGH ZONE BIAS",IF(K4840&lt;L4840,"LOW ZONE BIAS","EQUILIBRIUM"))</f>
        <v>EQUILIBRIUM</v>
      </c>
    </row>
    <row r="4841">
      <c r="A4841">
        <v>22730</v>
      </c>
      <c r="B4841" t="str">
        <v>2022-12-24</v>
      </c>
      <c r="C4841" t="str">
        <v>Morning</v>
      </c>
      <c r="D4841">
        <v>24</v>
      </c>
      <c r="E4841" t="str">
        <f>IF(MOD(D4841,2)=0,"EVEN","ODD")</f>
        <v>EVEN</v>
      </c>
      <c r="F4841" t="str">
        <f>IF(D4841&lt;=18,"LOW (1-18)","HIGH (19-36)")</f>
        <v>HIGH (19-36)</v>
      </c>
      <c r="G4841">
        <f>INT((D4841-1)/6)+1</f>
        <v>4</v>
      </c>
      <c r="H4841">
        <f>MOD(D4841-1,6)+1</f>
        <v>6</v>
      </c>
      <c r="I4841">
        <f>37-D4841</f>
        <v>13</v>
      </c>
      <c r="J4841">
        <f>ABS(D4841-D4842)</f>
        <v>1</v>
      </c>
      <c r="K4841">
        <f>AVERAGE(D4841:D4845)</f>
        <v>24</v>
      </c>
      <c r="L4841">
        <f>AVERAGE(D4841:D4860)</f>
        <v>24</v>
      </c>
      <c r="M4841">
        <f>K4841-L4841</f>
        <v>0</v>
      </c>
      <c r="N4841" t="str">
        <f>IF(K4841&gt;L4841,"HIGH ZONE BIAS",IF(K4841&lt;L4841,"LOW ZONE BIAS","EQUILIBRIUM"))</f>
        <v>EQUILIBRIUM</v>
      </c>
    </row>
    <row r="4842">
      <c r="A4842">
        <v>22729</v>
      </c>
      <c r="B4842" t="str">
        <v>2022-12-23</v>
      </c>
      <c r="C4842" t="str">
        <v>Evening</v>
      </c>
      <c r="D4842">
        <v>23</v>
      </c>
      <c r="E4842" t="str">
        <f>IF(MOD(D4842,2)=0,"EVEN","ODD")</f>
        <v>ODD</v>
      </c>
      <c r="F4842" t="str">
        <f>IF(D4842&lt;=18,"LOW (1-18)","HIGH (19-36)")</f>
        <v>HIGH (19-36)</v>
      </c>
      <c r="G4842">
        <f>INT((D4842-1)/6)+1</f>
        <v>4</v>
      </c>
      <c r="H4842">
        <f>MOD(D4842-1,6)+1</f>
        <v>5</v>
      </c>
      <c r="I4842">
        <f>37-D4842</f>
        <v>14</v>
      </c>
      <c r="J4842">
        <f>ABS(D4842-D4843)</f>
        <v>5</v>
      </c>
      <c r="K4842">
        <f>AVERAGE(D4842:D4846)</f>
        <v>23</v>
      </c>
      <c r="L4842">
        <f>AVERAGE(D4842:D4861)</f>
        <v>23</v>
      </c>
      <c r="M4842">
        <f>K4842-L4842</f>
        <v>0</v>
      </c>
      <c r="N4842" t="str">
        <f>IF(K4842&gt;L4842,"HIGH ZONE BIAS",IF(K4842&lt;L4842,"LOW ZONE BIAS","EQUILIBRIUM"))</f>
        <v>EQUILIBRIUM</v>
      </c>
    </row>
    <row r="4843">
      <c r="A4843">
        <v>22728</v>
      </c>
      <c r="B4843" t="str">
        <v>2022-12-23</v>
      </c>
      <c r="C4843" t="str">
        <v>Afternoon</v>
      </c>
      <c r="D4843">
        <v>18</v>
      </c>
      <c r="E4843" t="str">
        <f>IF(MOD(D4843,2)=0,"EVEN","ODD")</f>
        <v>EVEN</v>
      </c>
      <c r="F4843" t="str">
        <f>IF(D4843&lt;=18,"LOW (1-18)","HIGH (19-36)")</f>
        <v>LOW (1-18)</v>
      </c>
      <c r="G4843">
        <f>INT((D4843-1)/6)+1</f>
        <v>3</v>
      </c>
      <c r="H4843">
        <f>MOD(D4843-1,6)+1</f>
        <v>6</v>
      </c>
      <c r="I4843">
        <f>37-D4843</f>
        <v>19</v>
      </c>
      <c r="J4843">
        <f>ABS(D4843-D4844)</f>
        <v>3</v>
      </c>
      <c r="K4843">
        <f>AVERAGE(D4843:D4847)</f>
        <v>18</v>
      </c>
      <c r="L4843">
        <f>AVERAGE(D4843:D4862)</f>
        <v>18</v>
      </c>
      <c r="M4843">
        <f>K4843-L4843</f>
        <v>0</v>
      </c>
      <c r="N4843" t="str">
        <f>IF(K4843&gt;L4843,"HIGH ZONE BIAS",IF(K4843&lt;L4843,"LOW ZONE BIAS","EQUILIBRIUM"))</f>
        <v>EQUILIBRIUM</v>
      </c>
    </row>
    <row r="4844">
      <c r="A4844">
        <v>22727</v>
      </c>
      <c r="B4844" t="str">
        <v>2022-12-23</v>
      </c>
      <c r="C4844" t="str">
        <v>Midday</v>
      </c>
      <c r="D4844">
        <v>21</v>
      </c>
      <c r="E4844" t="str">
        <f>IF(MOD(D4844,2)=0,"EVEN","ODD")</f>
        <v>ODD</v>
      </c>
      <c r="F4844" t="str">
        <f>IF(D4844&lt;=18,"LOW (1-18)","HIGH (19-36)")</f>
        <v>HIGH (19-36)</v>
      </c>
      <c r="G4844">
        <f>INT((D4844-1)/6)+1</f>
        <v>4</v>
      </c>
      <c r="H4844">
        <f>MOD(D4844-1,6)+1</f>
        <v>3</v>
      </c>
      <c r="I4844">
        <f>37-D4844</f>
        <v>16</v>
      </c>
      <c r="J4844">
        <f>ABS(D4844-D4845)</f>
        <v>5</v>
      </c>
      <c r="K4844">
        <f>AVERAGE(D4844:D4848)</f>
        <v>21</v>
      </c>
      <c r="L4844">
        <f>AVERAGE(D4844:D4863)</f>
        <v>21</v>
      </c>
      <c r="M4844">
        <f>K4844-L4844</f>
        <v>0</v>
      </c>
      <c r="N4844" t="str">
        <f>IF(K4844&gt;L4844,"HIGH ZONE BIAS",IF(K4844&lt;L4844,"LOW ZONE BIAS","EQUILIBRIUM"))</f>
        <v>EQUILIBRIUM</v>
      </c>
    </row>
    <row r="4845">
      <c r="A4845">
        <v>22726</v>
      </c>
      <c r="B4845" t="str">
        <v>2022-12-23</v>
      </c>
      <c r="C4845" t="str">
        <v>Morning</v>
      </c>
      <c r="D4845">
        <v>26</v>
      </c>
      <c r="E4845" t="str">
        <f>IF(MOD(D4845,2)=0,"EVEN","ODD")</f>
        <v>EVEN</v>
      </c>
      <c r="F4845" t="str">
        <f>IF(D4845&lt;=18,"LOW (1-18)","HIGH (19-36)")</f>
        <v>HIGH (19-36)</v>
      </c>
      <c r="G4845">
        <f>INT((D4845-1)/6)+1</f>
        <v>5</v>
      </c>
      <c r="H4845">
        <f>MOD(D4845-1,6)+1</f>
        <v>2</v>
      </c>
      <c r="I4845">
        <f>37-D4845</f>
        <v>11</v>
      </c>
      <c r="J4845">
        <f>ABS(D4845-D4846)</f>
        <v>4</v>
      </c>
      <c r="K4845">
        <f>AVERAGE(D4845:D4849)</f>
        <v>26</v>
      </c>
      <c r="L4845">
        <f>AVERAGE(D4845:D4864)</f>
        <v>26</v>
      </c>
      <c r="M4845">
        <f>K4845-L4845</f>
        <v>0</v>
      </c>
      <c r="N4845" t="str">
        <f>IF(K4845&gt;L4845,"HIGH ZONE BIAS",IF(K4845&lt;L4845,"LOW ZONE BIAS","EQUILIBRIUM"))</f>
        <v>EQUILIBRIUM</v>
      </c>
    </row>
    <row r="4846">
      <c r="A4846">
        <v>22725</v>
      </c>
      <c r="B4846" t="str">
        <v>2022-12-22</v>
      </c>
      <c r="C4846" t="str">
        <v>Evening</v>
      </c>
      <c r="D4846">
        <v>30</v>
      </c>
      <c r="E4846" t="str">
        <f>IF(MOD(D4846,2)=0,"EVEN","ODD")</f>
        <v>EVEN</v>
      </c>
      <c r="F4846" t="str">
        <f>IF(D4846&lt;=18,"LOW (1-18)","HIGH (19-36)")</f>
        <v>HIGH (19-36)</v>
      </c>
      <c r="G4846">
        <f>INT((D4846-1)/6)+1</f>
        <v>5</v>
      </c>
      <c r="H4846">
        <f>MOD(D4846-1,6)+1</f>
        <v>6</v>
      </c>
      <c r="I4846">
        <f>37-D4846</f>
        <v>7</v>
      </c>
      <c r="J4846">
        <f>ABS(D4846-D4847)</f>
        <v>4</v>
      </c>
      <c r="K4846">
        <f>AVERAGE(D4846:D4850)</f>
        <v>30</v>
      </c>
      <c r="L4846">
        <f>AVERAGE(D4846:D4865)</f>
        <v>30</v>
      </c>
      <c r="M4846">
        <f>K4846-L4846</f>
        <v>0</v>
      </c>
      <c r="N4846" t="str">
        <f>IF(K4846&gt;L4846,"HIGH ZONE BIAS",IF(K4846&lt;L4846,"LOW ZONE BIAS","EQUILIBRIUM"))</f>
        <v>EQUILIBRIUM</v>
      </c>
    </row>
    <row r="4847">
      <c r="A4847">
        <v>22724</v>
      </c>
      <c r="B4847" t="str">
        <v>2022-12-22</v>
      </c>
      <c r="C4847" t="str">
        <v>Afternoon</v>
      </c>
      <c r="D4847">
        <v>34</v>
      </c>
      <c r="E4847" t="str">
        <f>IF(MOD(D4847,2)=0,"EVEN","ODD")</f>
        <v>EVEN</v>
      </c>
      <c r="F4847" t="str">
        <f>IF(D4847&lt;=18,"LOW (1-18)","HIGH (19-36)")</f>
        <v>HIGH (19-36)</v>
      </c>
      <c r="G4847">
        <f>INT((D4847-1)/6)+1</f>
        <v>6</v>
      </c>
      <c r="H4847">
        <f>MOD(D4847-1,6)+1</f>
        <v>4</v>
      </c>
      <c r="I4847">
        <f>37-D4847</f>
        <v>3</v>
      </c>
      <c r="J4847">
        <f>ABS(D4847-D4848)</f>
        <v>27</v>
      </c>
      <c r="K4847">
        <f>AVERAGE(D4847:D4851)</f>
        <v>34</v>
      </c>
      <c r="L4847">
        <f>AVERAGE(D4847:D4866)</f>
        <v>34</v>
      </c>
      <c r="M4847">
        <f>K4847-L4847</f>
        <v>0</v>
      </c>
      <c r="N4847" t="str">
        <f>IF(K4847&gt;L4847,"HIGH ZONE BIAS",IF(K4847&lt;L4847,"LOW ZONE BIAS","EQUILIBRIUM"))</f>
        <v>EQUILIBRIUM</v>
      </c>
    </row>
    <row r="4848">
      <c r="A4848">
        <v>22723</v>
      </c>
      <c r="B4848" t="str">
        <v>2022-12-22</v>
      </c>
      <c r="C4848" t="str">
        <v>Midday</v>
      </c>
      <c r="D4848">
        <v>7</v>
      </c>
      <c r="E4848" t="str">
        <f>IF(MOD(D4848,2)=0,"EVEN","ODD")</f>
        <v>ODD</v>
      </c>
      <c r="F4848" t="str">
        <f>IF(D4848&lt;=18,"LOW (1-18)","HIGH (19-36)")</f>
        <v>LOW (1-18)</v>
      </c>
      <c r="G4848">
        <f>INT((D4848-1)/6)+1</f>
        <v>2</v>
      </c>
      <c r="H4848">
        <f>MOD(D4848-1,6)+1</f>
        <v>1</v>
      </c>
      <c r="I4848">
        <f>37-D4848</f>
        <v>30</v>
      </c>
      <c r="J4848">
        <f>ABS(D4848-D4849)</f>
        <v>1</v>
      </c>
      <c r="K4848">
        <f>AVERAGE(D4848:D4852)</f>
        <v>7</v>
      </c>
      <c r="L4848">
        <f>AVERAGE(D4848:D4867)</f>
        <v>7</v>
      </c>
      <c r="M4848">
        <f>K4848-L4848</f>
        <v>0</v>
      </c>
      <c r="N4848" t="str">
        <f>IF(K4848&gt;L4848,"HIGH ZONE BIAS",IF(K4848&lt;L4848,"LOW ZONE BIAS","EQUILIBRIUM"))</f>
        <v>EQUILIBRIUM</v>
      </c>
    </row>
    <row r="4849">
      <c r="A4849">
        <v>22722</v>
      </c>
      <c r="B4849" t="str">
        <v>2022-12-22</v>
      </c>
      <c r="C4849" t="str">
        <v>Morning</v>
      </c>
      <c r="D4849">
        <v>8</v>
      </c>
      <c r="E4849" t="str">
        <f>IF(MOD(D4849,2)=0,"EVEN","ODD")</f>
        <v>EVEN</v>
      </c>
      <c r="F4849" t="str">
        <f>IF(D4849&lt;=18,"LOW (1-18)","HIGH (19-36)")</f>
        <v>LOW (1-18)</v>
      </c>
      <c r="G4849">
        <f>INT((D4849-1)/6)+1</f>
        <v>2</v>
      </c>
      <c r="H4849">
        <f>MOD(D4849-1,6)+1</f>
        <v>2</v>
      </c>
      <c r="I4849">
        <f>37-D4849</f>
        <v>29</v>
      </c>
      <c r="J4849">
        <f>ABS(D4849-D4850)</f>
        <v>7</v>
      </c>
      <c r="K4849">
        <f>AVERAGE(D4849:D4853)</f>
        <v>8</v>
      </c>
      <c r="L4849">
        <f>AVERAGE(D4849:D4868)</f>
        <v>8</v>
      </c>
      <c r="M4849">
        <f>K4849-L4849</f>
        <v>0</v>
      </c>
      <c r="N4849" t="str">
        <f>IF(K4849&gt;L4849,"HIGH ZONE BIAS",IF(K4849&lt;L4849,"LOW ZONE BIAS","EQUILIBRIUM"))</f>
        <v>EQUILIBRIUM</v>
      </c>
    </row>
    <row r="4850">
      <c r="A4850">
        <v>22721</v>
      </c>
      <c r="B4850" t="str">
        <v>2022-12-21</v>
      </c>
      <c r="C4850" t="str">
        <v>Evening</v>
      </c>
      <c r="D4850">
        <v>15</v>
      </c>
      <c r="E4850" t="str">
        <f>IF(MOD(D4850,2)=0,"EVEN","ODD")</f>
        <v>ODD</v>
      </c>
      <c r="F4850" t="str">
        <f>IF(D4850&lt;=18,"LOW (1-18)","HIGH (19-36)")</f>
        <v>LOW (1-18)</v>
      </c>
      <c r="G4850">
        <f>INT((D4850-1)/6)+1</f>
        <v>3</v>
      </c>
      <c r="H4850">
        <f>MOD(D4850-1,6)+1</f>
        <v>3</v>
      </c>
      <c r="I4850">
        <f>37-D4850</f>
        <v>22</v>
      </c>
      <c r="J4850">
        <f>ABS(D4850-D4851)</f>
        <v>7</v>
      </c>
      <c r="K4850">
        <f>AVERAGE(D4850:D4854)</f>
        <v>15</v>
      </c>
      <c r="L4850">
        <f>AVERAGE(D4850:D4869)</f>
        <v>15</v>
      </c>
      <c r="M4850">
        <f>K4850-L4850</f>
        <v>0</v>
      </c>
      <c r="N4850" t="str">
        <f>IF(K4850&gt;L4850,"HIGH ZONE BIAS",IF(K4850&lt;L4850,"LOW ZONE BIAS","EQUILIBRIUM"))</f>
        <v>EQUILIBRIUM</v>
      </c>
    </row>
    <row r="4851">
      <c r="A4851">
        <v>22720</v>
      </c>
      <c r="B4851" t="str">
        <v>2022-12-21</v>
      </c>
      <c r="C4851" t="str">
        <v>Afternoon</v>
      </c>
      <c r="D4851">
        <v>8</v>
      </c>
      <c r="E4851" t="str">
        <f>IF(MOD(D4851,2)=0,"EVEN","ODD")</f>
        <v>EVEN</v>
      </c>
      <c r="F4851" t="str">
        <f>IF(D4851&lt;=18,"LOW (1-18)","HIGH (19-36)")</f>
        <v>LOW (1-18)</v>
      </c>
      <c r="G4851">
        <f>INT((D4851-1)/6)+1</f>
        <v>2</v>
      </c>
      <c r="H4851">
        <f>MOD(D4851-1,6)+1</f>
        <v>2</v>
      </c>
      <c r="I4851">
        <f>37-D4851</f>
        <v>29</v>
      </c>
      <c r="J4851">
        <f>ABS(D4851-D4852)</f>
        <v>8</v>
      </c>
      <c r="K4851">
        <f>AVERAGE(D4851:D4855)</f>
        <v>8</v>
      </c>
      <c r="L4851">
        <f>AVERAGE(D4851:D4870)</f>
        <v>8</v>
      </c>
      <c r="M4851">
        <f>K4851-L4851</f>
        <v>0</v>
      </c>
      <c r="N4851" t="str">
        <f>IF(K4851&gt;L4851,"HIGH ZONE BIAS",IF(K4851&lt;L4851,"LOW ZONE BIAS","EQUILIBRIUM"))</f>
        <v>EQUILIBRIUM</v>
      </c>
    </row>
    <row r="4852">
      <c r="A4852">
        <v>22719</v>
      </c>
      <c r="B4852" t="str">
        <v>2022-12-21</v>
      </c>
      <c r="C4852" t="str">
        <v>Midday</v>
      </c>
      <c r="D4852">
        <v>16</v>
      </c>
      <c r="E4852" t="str">
        <f>IF(MOD(D4852,2)=0,"EVEN","ODD")</f>
        <v>EVEN</v>
      </c>
      <c r="F4852" t="str">
        <f>IF(D4852&lt;=18,"LOW (1-18)","HIGH (19-36)")</f>
        <v>LOW (1-18)</v>
      </c>
      <c r="G4852">
        <f>INT((D4852-1)/6)+1</f>
        <v>3</v>
      </c>
      <c r="H4852">
        <f>MOD(D4852-1,6)+1</f>
        <v>4</v>
      </c>
      <c r="I4852">
        <f>37-D4852</f>
        <v>21</v>
      </c>
      <c r="J4852">
        <f>ABS(D4852-D4853)</f>
        <v>6</v>
      </c>
      <c r="K4852">
        <f>AVERAGE(D4852:D4856)</f>
        <v>16</v>
      </c>
      <c r="L4852">
        <f>AVERAGE(D4852:D4871)</f>
        <v>16</v>
      </c>
      <c r="M4852">
        <f>K4852-L4852</f>
        <v>0</v>
      </c>
      <c r="N4852" t="str">
        <f>IF(K4852&gt;L4852,"HIGH ZONE BIAS",IF(K4852&lt;L4852,"LOW ZONE BIAS","EQUILIBRIUM"))</f>
        <v>EQUILIBRIUM</v>
      </c>
    </row>
    <row r="4853">
      <c r="A4853">
        <v>22718</v>
      </c>
      <c r="B4853" t="str">
        <v>2022-12-21</v>
      </c>
      <c r="C4853" t="str">
        <v>Morning</v>
      </c>
      <c r="D4853">
        <v>10</v>
      </c>
      <c r="E4853" t="str">
        <f>IF(MOD(D4853,2)=0,"EVEN","ODD")</f>
        <v>EVEN</v>
      </c>
      <c r="F4853" t="str">
        <f>IF(D4853&lt;=18,"LOW (1-18)","HIGH (19-36)")</f>
        <v>LOW (1-18)</v>
      </c>
      <c r="G4853">
        <f>INT((D4853-1)/6)+1</f>
        <v>2</v>
      </c>
      <c r="H4853">
        <f>MOD(D4853-1,6)+1</f>
        <v>4</v>
      </c>
      <c r="I4853">
        <f>37-D4853</f>
        <v>27</v>
      </c>
      <c r="J4853">
        <f>ABS(D4853-D4854)</f>
        <v>20</v>
      </c>
      <c r="K4853">
        <f>AVERAGE(D4853:D4857)</f>
        <v>10</v>
      </c>
      <c r="L4853">
        <f>AVERAGE(D4853:D4872)</f>
        <v>10</v>
      </c>
      <c r="M4853">
        <f>K4853-L4853</f>
        <v>0</v>
      </c>
      <c r="N4853" t="str">
        <f>IF(K4853&gt;L4853,"HIGH ZONE BIAS",IF(K4853&lt;L4853,"LOW ZONE BIAS","EQUILIBRIUM"))</f>
        <v>EQUILIBRIUM</v>
      </c>
    </row>
    <row r="4854">
      <c r="A4854">
        <v>22717</v>
      </c>
      <c r="B4854" t="str">
        <v>2022-12-20</v>
      </c>
      <c r="C4854" t="str">
        <v>Evening</v>
      </c>
      <c r="D4854">
        <v>30</v>
      </c>
      <c r="E4854" t="str">
        <f>IF(MOD(D4854,2)=0,"EVEN","ODD")</f>
        <v>EVEN</v>
      </c>
      <c r="F4854" t="str">
        <f>IF(D4854&lt;=18,"LOW (1-18)","HIGH (19-36)")</f>
        <v>HIGH (19-36)</v>
      </c>
      <c r="G4854">
        <f>INT((D4854-1)/6)+1</f>
        <v>5</v>
      </c>
      <c r="H4854">
        <f>MOD(D4854-1,6)+1</f>
        <v>6</v>
      </c>
      <c r="I4854">
        <f>37-D4854</f>
        <v>7</v>
      </c>
      <c r="J4854">
        <f>ABS(D4854-D4855)</f>
        <v>18</v>
      </c>
      <c r="K4854">
        <f>AVERAGE(D4854:D4858)</f>
        <v>30</v>
      </c>
      <c r="L4854">
        <f>AVERAGE(D4854:D4873)</f>
        <v>30</v>
      </c>
      <c r="M4854">
        <f>K4854-L4854</f>
        <v>0</v>
      </c>
      <c r="N4854" t="str">
        <f>IF(K4854&gt;L4854,"HIGH ZONE BIAS",IF(K4854&lt;L4854,"LOW ZONE BIAS","EQUILIBRIUM"))</f>
        <v>EQUILIBRIUM</v>
      </c>
    </row>
    <row r="4855">
      <c r="A4855">
        <v>22716</v>
      </c>
      <c r="B4855" t="str">
        <v>2022-12-20</v>
      </c>
      <c r="C4855" t="str">
        <v>Afternoon</v>
      </c>
      <c r="D4855">
        <v>12</v>
      </c>
      <c r="E4855" t="str">
        <f>IF(MOD(D4855,2)=0,"EVEN","ODD")</f>
        <v>EVEN</v>
      </c>
      <c r="F4855" t="str">
        <f>IF(D4855&lt;=18,"LOW (1-18)","HIGH (19-36)")</f>
        <v>LOW (1-18)</v>
      </c>
      <c r="G4855">
        <f>INT((D4855-1)/6)+1</f>
        <v>2</v>
      </c>
      <c r="H4855">
        <f>MOD(D4855-1,6)+1</f>
        <v>6</v>
      </c>
      <c r="I4855">
        <f>37-D4855</f>
        <v>25</v>
      </c>
      <c r="J4855">
        <f>ABS(D4855-D4856)</f>
        <v>3</v>
      </c>
      <c r="K4855">
        <f>AVERAGE(D4855:D4859)</f>
        <v>12</v>
      </c>
      <c r="L4855">
        <f>AVERAGE(D4855:D4874)</f>
        <v>12</v>
      </c>
      <c r="M4855">
        <f>K4855-L4855</f>
        <v>0</v>
      </c>
      <c r="N4855" t="str">
        <f>IF(K4855&gt;L4855,"HIGH ZONE BIAS",IF(K4855&lt;L4855,"LOW ZONE BIAS","EQUILIBRIUM"))</f>
        <v>EQUILIBRIUM</v>
      </c>
    </row>
    <row r="4856">
      <c r="A4856">
        <v>22715</v>
      </c>
      <c r="B4856" t="str">
        <v>2022-12-20</v>
      </c>
      <c r="C4856" t="str">
        <v>Midday</v>
      </c>
      <c r="D4856">
        <v>15</v>
      </c>
      <c r="E4856" t="str">
        <f>IF(MOD(D4856,2)=0,"EVEN","ODD")</f>
        <v>ODD</v>
      </c>
      <c r="F4856" t="str">
        <f>IF(D4856&lt;=18,"LOW (1-18)","HIGH (19-36)")</f>
        <v>LOW (1-18)</v>
      </c>
      <c r="G4856">
        <f>INT((D4856-1)/6)+1</f>
        <v>3</v>
      </c>
      <c r="H4856">
        <f>MOD(D4856-1,6)+1</f>
        <v>3</v>
      </c>
      <c r="I4856">
        <f>37-D4856</f>
        <v>22</v>
      </c>
      <c r="J4856">
        <f>ABS(D4856-D4857)</f>
        <v>9</v>
      </c>
      <c r="K4856">
        <f>AVERAGE(D4856:D4860)</f>
        <v>15</v>
      </c>
      <c r="L4856">
        <f>AVERAGE(D4856:D4875)</f>
        <v>15</v>
      </c>
      <c r="M4856">
        <f>K4856-L4856</f>
        <v>0</v>
      </c>
      <c r="N4856" t="str">
        <f>IF(K4856&gt;L4856,"HIGH ZONE BIAS",IF(K4856&lt;L4856,"LOW ZONE BIAS","EQUILIBRIUM"))</f>
        <v>EQUILIBRIUM</v>
      </c>
    </row>
    <row r="4857">
      <c r="A4857">
        <v>22714</v>
      </c>
      <c r="B4857" t="str">
        <v>2022-12-20</v>
      </c>
      <c r="C4857" t="str">
        <v>Morning</v>
      </c>
      <c r="D4857">
        <v>6</v>
      </c>
      <c r="E4857" t="str">
        <f>IF(MOD(D4857,2)=0,"EVEN","ODD")</f>
        <v>EVEN</v>
      </c>
      <c r="F4857" t="str">
        <f>IF(D4857&lt;=18,"LOW (1-18)","HIGH (19-36)")</f>
        <v>LOW (1-18)</v>
      </c>
      <c r="G4857">
        <f>INT((D4857-1)/6)+1</f>
        <v>1</v>
      </c>
      <c r="H4857">
        <f>MOD(D4857-1,6)+1</f>
        <v>6</v>
      </c>
      <c r="I4857">
        <f>37-D4857</f>
        <v>31</v>
      </c>
      <c r="J4857">
        <f>ABS(D4857-D4858)</f>
        <v>18</v>
      </c>
      <c r="K4857">
        <f>AVERAGE(D4857:D4861)</f>
        <v>6</v>
      </c>
      <c r="L4857">
        <f>AVERAGE(D4857:D4876)</f>
        <v>6</v>
      </c>
      <c r="M4857">
        <f>K4857-L4857</f>
        <v>0</v>
      </c>
      <c r="N4857" t="str">
        <f>IF(K4857&gt;L4857,"HIGH ZONE BIAS",IF(K4857&lt;L4857,"LOW ZONE BIAS","EQUILIBRIUM"))</f>
        <v>EQUILIBRIUM</v>
      </c>
    </row>
    <row r="4858">
      <c r="A4858">
        <v>22713</v>
      </c>
      <c r="B4858" t="str">
        <v>2022-12-19</v>
      </c>
      <c r="C4858" t="str">
        <v>Evening</v>
      </c>
      <c r="D4858">
        <v>24</v>
      </c>
      <c r="E4858" t="str">
        <f>IF(MOD(D4858,2)=0,"EVEN","ODD")</f>
        <v>EVEN</v>
      </c>
      <c r="F4858" t="str">
        <f>IF(D4858&lt;=18,"LOW (1-18)","HIGH (19-36)")</f>
        <v>HIGH (19-36)</v>
      </c>
      <c r="G4858">
        <f>INT((D4858-1)/6)+1</f>
        <v>4</v>
      </c>
      <c r="H4858">
        <f>MOD(D4858-1,6)+1</f>
        <v>6</v>
      </c>
      <c r="I4858">
        <f>37-D4858</f>
        <v>13</v>
      </c>
      <c r="J4858">
        <f>ABS(D4858-D4859)</f>
        <v>3</v>
      </c>
      <c r="K4858">
        <f>AVERAGE(D4858:D4862)</f>
        <v>24</v>
      </c>
      <c r="L4858">
        <f>AVERAGE(D4858:D4877)</f>
        <v>24</v>
      </c>
      <c r="M4858">
        <f>K4858-L4858</f>
        <v>0</v>
      </c>
      <c r="N4858" t="str">
        <f>IF(K4858&gt;L4858,"HIGH ZONE BIAS",IF(K4858&lt;L4858,"LOW ZONE BIAS","EQUILIBRIUM"))</f>
        <v>EQUILIBRIUM</v>
      </c>
    </row>
    <row r="4859">
      <c r="A4859">
        <v>22712</v>
      </c>
      <c r="B4859" t="str">
        <v>2022-12-19</v>
      </c>
      <c r="C4859" t="str">
        <v>Afternoon</v>
      </c>
      <c r="D4859">
        <v>21</v>
      </c>
      <c r="E4859" t="str">
        <f>IF(MOD(D4859,2)=0,"EVEN","ODD")</f>
        <v>ODD</v>
      </c>
      <c r="F4859" t="str">
        <f>IF(D4859&lt;=18,"LOW (1-18)","HIGH (19-36)")</f>
        <v>HIGH (19-36)</v>
      </c>
      <c r="G4859">
        <f>INT((D4859-1)/6)+1</f>
        <v>4</v>
      </c>
      <c r="H4859">
        <f>MOD(D4859-1,6)+1</f>
        <v>3</v>
      </c>
      <c r="I4859">
        <f>37-D4859</f>
        <v>16</v>
      </c>
      <c r="J4859">
        <f>ABS(D4859-D4860)</f>
        <v>5</v>
      </c>
      <c r="K4859">
        <f>AVERAGE(D4859:D4863)</f>
        <v>21</v>
      </c>
      <c r="L4859">
        <f>AVERAGE(D4859:D4878)</f>
        <v>21</v>
      </c>
      <c r="M4859">
        <f>K4859-L4859</f>
        <v>0</v>
      </c>
      <c r="N4859" t="str">
        <f>IF(K4859&gt;L4859,"HIGH ZONE BIAS",IF(K4859&lt;L4859,"LOW ZONE BIAS","EQUILIBRIUM"))</f>
        <v>EQUILIBRIUM</v>
      </c>
    </row>
    <row r="4860">
      <c r="A4860">
        <v>22711</v>
      </c>
      <c r="B4860" t="str">
        <v>2022-12-19</v>
      </c>
      <c r="C4860" t="str">
        <v>Midday</v>
      </c>
      <c r="D4860">
        <v>26</v>
      </c>
      <c r="E4860" t="str">
        <f>IF(MOD(D4860,2)=0,"EVEN","ODD")</f>
        <v>EVEN</v>
      </c>
      <c r="F4860" t="str">
        <f>IF(D4860&lt;=18,"LOW (1-18)","HIGH (19-36)")</f>
        <v>HIGH (19-36)</v>
      </c>
      <c r="G4860">
        <f>INT((D4860-1)/6)+1</f>
        <v>5</v>
      </c>
      <c r="H4860">
        <f>MOD(D4860-1,6)+1</f>
        <v>2</v>
      </c>
      <c r="I4860">
        <f>37-D4860</f>
        <v>11</v>
      </c>
      <c r="J4860">
        <f>ABS(D4860-D4861)</f>
        <v>9</v>
      </c>
      <c r="K4860">
        <f>AVERAGE(D4860:D4864)</f>
        <v>26</v>
      </c>
      <c r="L4860">
        <f>AVERAGE(D4860:D4879)</f>
        <v>26</v>
      </c>
      <c r="M4860">
        <f>K4860-L4860</f>
        <v>0</v>
      </c>
      <c r="N4860" t="str">
        <f>IF(K4860&gt;L4860,"HIGH ZONE BIAS",IF(K4860&lt;L4860,"LOW ZONE BIAS","EQUILIBRIUM"))</f>
        <v>EQUILIBRIUM</v>
      </c>
    </row>
    <row r="4861">
      <c r="A4861">
        <v>22710</v>
      </c>
      <c r="B4861" t="str">
        <v>2022-12-19</v>
      </c>
      <c r="C4861" t="str">
        <v>Morning</v>
      </c>
      <c r="D4861">
        <v>17</v>
      </c>
      <c r="E4861" t="str">
        <f>IF(MOD(D4861,2)=0,"EVEN","ODD")</f>
        <v>ODD</v>
      </c>
      <c r="F4861" t="str">
        <f>IF(D4861&lt;=18,"LOW (1-18)","HIGH (19-36)")</f>
        <v>LOW (1-18)</v>
      </c>
      <c r="G4861">
        <f>INT((D4861-1)/6)+1</f>
        <v>3</v>
      </c>
      <c r="H4861">
        <f>MOD(D4861-1,6)+1</f>
        <v>5</v>
      </c>
      <c r="I4861">
        <f>37-D4861</f>
        <v>20</v>
      </c>
      <c r="J4861">
        <f>ABS(D4861-D4862)</f>
        <v>7</v>
      </c>
      <c r="K4861">
        <f>AVERAGE(D4861:D4865)</f>
        <v>17</v>
      </c>
      <c r="L4861">
        <f>AVERAGE(D4861:D4880)</f>
        <v>17</v>
      </c>
      <c r="M4861">
        <f>K4861-L4861</f>
        <v>0</v>
      </c>
      <c r="N4861" t="str">
        <f>IF(K4861&gt;L4861,"HIGH ZONE BIAS",IF(K4861&lt;L4861,"LOW ZONE BIAS","EQUILIBRIUM"))</f>
        <v>EQUILIBRIUM</v>
      </c>
    </row>
    <row r="4862">
      <c r="A4862">
        <v>22709</v>
      </c>
      <c r="B4862" t="str">
        <v>2022-12-17</v>
      </c>
      <c r="C4862" t="str">
        <v>Evening</v>
      </c>
      <c r="D4862">
        <v>10</v>
      </c>
      <c r="E4862" t="str">
        <f>IF(MOD(D4862,2)=0,"EVEN","ODD")</f>
        <v>EVEN</v>
      </c>
      <c r="F4862" t="str">
        <f>IF(D4862&lt;=18,"LOW (1-18)","HIGH (19-36)")</f>
        <v>LOW (1-18)</v>
      </c>
      <c r="G4862">
        <f>INT((D4862-1)/6)+1</f>
        <v>2</v>
      </c>
      <c r="H4862">
        <f>MOD(D4862-1,6)+1</f>
        <v>4</v>
      </c>
      <c r="I4862">
        <f>37-D4862</f>
        <v>27</v>
      </c>
      <c r="J4862">
        <f>ABS(D4862-D4863)</f>
        <v>23</v>
      </c>
      <c r="K4862">
        <f>AVERAGE(D4862:D4866)</f>
        <v>10</v>
      </c>
      <c r="L4862">
        <f>AVERAGE(D4862:D4881)</f>
        <v>10</v>
      </c>
      <c r="M4862">
        <f>K4862-L4862</f>
        <v>0</v>
      </c>
      <c r="N4862" t="str">
        <f>IF(K4862&gt;L4862,"HIGH ZONE BIAS",IF(K4862&lt;L4862,"LOW ZONE BIAS","EQUILIBRIUM"))</f>
        <v>EQUILIBRIUM</v>
      </c>
    </row>
    <row r="4863">
      <c r="A4863">
        <v>22708</v>
      </c>
      <c r="B4863" t="str">
        <v>2022-12-17</v>
      </c>
      <c r="C4863" t="str">
        <v>Afternoon</v>
      </c>
      <c r="D4863">
        <v>33</v>
      </c>
      <c r="E4863" t="str">
        <f>IF(MOD(D4863,2)=0,"EVEN","ODD")</f>
        <v>ODD</v>
      </c>
      <c r="F4863" t="str">
        <f>IF(D4863&lt;=18,"LOW (1-18)","HIGH (19-36)")</f>
        <v>HIGH (19-36)</v>
      </c>
      <c r="G4863">
        <f>INT((D4863-1)/6)+1</f>
        <v>6</v>
      </c>
      <c r="H4863">
        <f>MOD(D4863-1,6)+1</f>
        <v>3</v>
      </c>
      <c r="I4863">
        <f>37-D4863</f>
        <v>4</v>
      </c>
      <c r="J4863">
        <f>ABS(D4863-D4864)</f>
        <v>1</v>
      </c>
      <c r="K4863">
        <f>AVERAGE(D4863:D4867)</f>
        <v>33</v>
      </c>
      <c r="L4863">
        <f>AVERAGE(D4863:D4882)</f>
        <v>33</v>
      </c>
      <c r="M4863">
        <f>K4863-L4863</f>
        <v>0</v>
      </c>
      <c r="N4863" t="str">
        <f>IF(K4863&gt;L4863,"HIGH ZONE BIAS",IF(K4863&lt;L4863,"LOW ZONE BIAS","EQUILIBRIUM"))</f>
        <v>EQUILIBRIUM</v>
      </c>
    </row>
    <row r="4864">
      <c r="A4864">
        <v>22707</v>
      </c>
      <c r="B4864" t="str">
        <v>2022-12-17</v>
      </c>
      <c r="C4864" t="str">
        <v>Midday</v>
      </c>
      <c r="D4864">
        <v>32</v>
      </c>
      <c r="E4864" t="str">
        <f>IF(MOD(D4864,2)=0,"EVEN","ODD")</f>
        <v>EVEN</v>
      </c>
      <c r="F4864" t="str">
        <f>IF(D4864&lt;=18,"LOW (1-18)","HIGH (19-36)")</f>
        <v>HIGH (19-36)</v>
      </c>
      <c r="G4864">
        <f>INT((D4864-1)/6)+1</f>
        <v>6</v>
      </c>
      <c r="H4864">
        <f>MOD(D4864-1,6)+1</f>
        <v>2</v>
      </c>
      <c r="I4864">
        <f>37-D4864</f>
        <v>5</v>
      </c>
      <c r="J4864">
        <f>ABS(D4864-D4865)</f>
        <v>11</v>
      </c>
      <c r="K4864">
        <f>AVERAGE(D4864:D4868)</f>
        <v>32</v>
      </c>
      <c r="L4864">
        <f>AVERAGE(D4864:D4883)</f>
        <v>32</v>
      </c>
      <c r="M4864">
        <f>K4864-L4864</f>
        <v>0</v>
      </c>
      <c r="N4864" t="str">
        <f>IF(K4864&gt;L4864,"HIGH ZONE BIAS",IF(K4864&lt;L4864,"LOW ZONE BIAS","EQUILIBRIUM"))</f>
        <v>EQUILIBRIUM</v>
      </c>
    </row>
    <row r="4865">
      <c r="A4865">
        <v>22706</v>
      </c>
      <c r="B4865" t="str">
        <v>2022-12-17</v>
      </c>
      <c r="C4865" t="str">
        <v>Morning</v>
      </c>
      <c r="D4865">
        <v>21</v>
      </c>
      <c r="E4865" t="str">
        <f>IF(MOD(D4865,2)=0,"EVEN","ODD")</f>
        <v>ODD</v>
      </c>
      <c r="F4865" t="str">
        <f>IF(D4865&lt;=18,"LOW (1-18)","HIGH (19-36)")</f>
        <v>HIGH (19-36)</v>
      </c>
      <c r="G4865">
        <f>INT((D4865-1)/6)+1</f>
        <v>4</v>
      </c>
      <c r="H4865">
        <f>MOD(D4865-1,6)+1</f>
        <v>3</v>
      </c>
      <c r="I4865">
        <f>37-D4865</f>
        <v>16</v>
      </c>
      <c r="J4865">
        <f>ABS(D4865-D4866)</f>
        <v>0</v>
      </c>
      <c r="K4865">
        <f>AVERAGE(D4865:D4869)</f>
        <v>21</v>
      </c>
      <c r="L4865">
        <f>AVERAGE(D4865:D4884)</f>
        <v>21</v>
      </c>
      <c r="M4865">
        <f>K4865-L4865</f>
        <v>0</v>
      </c>
      <c r="N4865" t="str">
        <f>IF(K4865&gt;L4865,"HIGH ZONE BIAS",IF(K4865&lt;L4865,"LOW ZONE BIAS","EQUILIBRIUM"))</f>
        <v>EQUILIBRIUM</v>
      </c>
    </row>
    <row r="4866">
      <c r="A4866">
        <v>22705</v>
      </c>
      <c r="B4866" t="str">
        <v>2022-12-16</v>
      </c>
      <c r="C4866" t="str">
        <v>Evening</v>
      </c>
      <c r="D4866">
        <v>21</v>
      </c>
      <c r="E4866" t="str">
        <f>IF(MOD(D4866,2)=0,"EVEN","ODD")</f>
        <v>ODD</v>
      </c>
      <c r="F4866" t="str">
        <f>IF(D4866&lt;=18,"LOW (1-18)","HIGH (19-36)")</f>
        <v>HIGH (19-36)</v>
      </c>
      <c r="G4866">
        <f>INT((D4866-1)/6)+1</f>
        <v>4</v>
      </c>
      <c r="H4866">
        <f>MOD(D4866-1,6)+1</f>
        <v>3</v>
      </c>
      <c r="I4866">
        <f>37-D4866</f>
        <v>16</v>
      </c>
      <c r="J4866">
        <f>ABS(D4866-D4867)</f>
        <v>10</v>
      </c>
      <c r="K4866">
        <f>AVERAGE(D4866:D4870)</f>
        <v>21</v>
      </c>
      <c r="L4866">
        <f>AVERAGE(D4866:D4885)</f>
        <v>21</v>
      </c>
      <c r="M4866">
        <f>K4866-L4866</f>
        <v>0</v>
      </c>
      <c r="N4866" t="str">
        <f>IF(K4866&gt;L4866,"HIGH ZONE BIAS",IF(K4866&lt;L4866,"LOW ZONE BIAS","EQUILIBRIUM"))</f>
        <v>EQUILIBRIUM</v>
      </c>
    </row>
    <row r="4867">
      <c r="A4867">
        <v>22704</v>
      </c>
      <c r="B4867" t="str">
        <v>2022-12-16</v>
      </c>
      <c r="C4867" t="str">
        <v>Afternoon</v>
      </c>
      <c r="D4867">
        <v>11</v>
      </c>
      <c r="E4867" t="str">
        <f>IF(MOD(D4867,2)=0,"EVEN","ODD")</f>
        <v>ODD</v>
      </c>
      <c r="F4867" t="str">
        <f>IF(D4867&lt;=18,"LOW (1-18)","HIGH (19-36)")</f>
        <v>LOW (1-18)</v>
      </c>
      <c r="G4867">
        <f>INT((D4867-1)/6)+1</f>
        <v>2</v>
      </c>
      <c r="H4867">
        <f>MOD(D4867-1,6)+1</f>
        <v>5</v>
      </c>
      <c r="I4867">
        <f>37-D4867</f>
        <v>26</v>
      </c>
      <c r="J4867">
        <f>ABS(D4867-D4868)</f>
        <v>10</v>
      </c>
      <c r="K4867">
        <f>AVERAGE(D4867:D4871)</f>
        <v>11</v>
      </c>
      <c r="L4867">
        <f>AVERAGE(D4867:D4886)</f>
        <v>11</v>
      </c>
      <c r="M4867">
        <f>K4867-L4867</f>
        <v>0</v>
      </c>
      <c r="N4867" t="str">
        <f>IF(K4867&gt;L4867,"HIGH ZONE BIAS",IF(K4867&lt;L4867,"LOW ZONE BIAS","EQUILIBRIUM"))</f>
        <v>EQUILIBRIUM</v>
      </c>
    </row>
    <row r="4868">
      <c r="A4868">
        <v>22703</v>
      </c>
      <c r="B4868" t="str">
        <v>2022-12-16</v>
      </c>
      <c r="C4868" t="str">
        <v>Midday</v>
      </c>
      <c r="D4868">
        <v>1</v>
      </c>
      <c r="E4868" t="str">
        <f>IF(MOD(D4868,2)=0,"EVEN","ODD")</f>
        <v>ODD</v>
      </c>
      <c r="F4868" t="str">
        <f>IF(D4868&lt;=18,"LOW (1-18)","HIGH (19-36)")</f>
        <v>LOW (1-18)</v>
      </c>
      <c r="G4868">
        <f>INT((D4868-1)/6)+1</f>
        <v>1</v>
      </c>
      <c r="H4868">
        <f>MOD(D4868-1,6)+1</f>
        <v>1</v>
      </c>
      <c r="I4868">
        <f>37-D4868</f>
        <v>36</v>
      </c>
      <c r="J4868">
        <f>ABS(D4868-D4869)</f>
        <v>15</v>
      </c>
      <c r="K4868">
        <f>AVERAGE(D4868:D4872)</f>
        <v>1</v>
      </c>
      <c r="L4868">
        <f>AVERAGE(D4868:D4887)</f>
        <v>1</v>
      </c>
      <c r="M4868">
        <f>K4868-L4868</f>
        <v>0</v>
      </c>
      <c r="N4868" t="str">
        <f>IF(K4868&gt;L4868,"HIGH ZONE BIAS",IF(K4868&lt;L4868,"LOW ZONE BIAS","EQUILIBRIUM"))</f>
        <v>EQUILIBRIUM</v>
      </c>
    </row>
    <row r="4869">
      <c r="A4869">
        <v>22702</v>
      </c>
      <c r="B4869" t="str">
        <v>2022-12-16</v>
      </c>
      <c r="C4869" t="str">
        <v>Morning</v>
      </c>
      <c r="D4869">
        <v>16</v>
      </c>
      <c r="E4869" t="str">
        <f>IF(MOD(D4869,2)=0,"EVEN","ODD")</f>
        <v>EVEN</v>
      </c>
      <c r="F4869" t="str">
        <f>IF(D4869&lt;=18,"LOW (1-18)","HIGH (19-36)")</f>
        <v>LOW (1-18)</v>
      </c>
      <c r="G4869">
        <f>INT((D4869-1)/6)+1</f>
        <v>3</v>
      </c>
      <c r="H4869">
        <f>MOD(D4869-1,6)+1</f>
        <v>4</v>
      </c>
      <c r="I4869">
        <f>37-D4869</f>
        <v>21</v>
      </c>
      <c r="J4869">
        <f>ABS(D4869-D4870)</f>
        <v>4</v>
      </c>
      <c r="K4869">
        <f>AVERAGE(D4869:D4873)</f>
        <v>16</v>
      </c>
      <c r="L4869">
        <f>AVERAGE(D4869:D4888)</f>
        <v>16</v>
      </c>
      <c r="M4869">
        <f>K4869-L4869</f>
        <v>0</v>
      </c>
      <c r="N4869" t="str">
        <f>IF(K4869&gt;L4869,"HIGH ZONE BIAS",IF(K4869&lt;L4869,"LOW ZONE BIAS","EQUILIBRIUM"))</f>
        <v>EQUILIBRIUM</v>
      </c>
    </row>
    <row r="4870">
      <c r="A4870">
        <v>22701</v>
      </c>
      <c r="B4870" t="str">
        <v>2022-12-15</v>
      </c>
      <c r="C4870" t="str">
        <v>Evening</v>
      </c>
      <c r="D4870">
        <v>20</v>
      </c>
      <c r="E4870" t="str">
        <f>IF(MOD(D4870,2)=0,"EVEN","ODD")</f>
        <v>EVEN</v>
      </c>
      <c r="F4870" t="str">
        <f>IF(D4870&lt;=18,"LOW (1-18)","HIGH (19-36)")</f>
        <v>HIGH (19-36)</v>
      </c>
      <c r="G4870">
        <f>INT((D4870-1)/6)+1</f>
        <v>4</v>
      </c>
      <c r="H4870">
        <f>MOD(D4870-1,6)+1</f>
        <v>2</v>
      </c>
      <c r="I4870">
        <f>37-D4870</f>
        <v>17</v>
      </c>
      <c r="J4870">
        <f>ABS(D4870-D4871)</f>
        <v>14</v>
      </c>
      <c r="K4870">
        <f>AVERAGE(D4870:D4874)</f>
        <v>20</v>
      </c>
      <c r="L4870">
        <f>AVERAGE(D4870:D4889)</f>
        <v>20</v>
      </c>
      <c r="M4870">
        <f>K4870-L4870</f>
        <v>0</v>
      </c>
      <c r="N4870" t="str">
        <f>IF(K4870&gt;L4870,"HIGH ZONE BIAS",IF(K4870&lt;L4870,"LOW ZONE BIAS","EQUILIBRIUM"))</f>
        <v>EQUILIBRIUM</v>
      </c>
    </row>
    <row r="4871">
      <c r="A4871">
        <v>22700</v>
      </c>
      <c r="B4871" t="str">
        <v>2022-12-15</v>
      </c>
      <c r="C4871" t="str">
        <v>Afternoon</v>
      </c>
      <c r="D4871">
        <v>34</v>
      </c>
      <c r="E4871" t="str">
        <f>IF(MOD(D4871,2)=0,"EVEN","ODD")</f>
        <v>EVEN</v>
      </c>
      <c r="F4871" t="str">
        <f>IF(D4871&lt;=18,"LOW (1-18)","HIGH (19-36)")</f>
        <v>HIGH (19-36)</v>
      </c>
      <c r="G4871">
        <f>INT((D4871-1)/6)+1</f>
        <v>6</v>
      </c>
      <c r="H4871">
        <f>MOD(D4871-1,6)+1</f>
        <v>4</v>
      </c>
      <c r="I4871">
        <f>37-D4871</f>
        <v>3</v>
      </c>
      <c r="J4871">
        <f>ABS(D4871-D4872)</f>
        <v>7</v>
      </c>
      <c r="K4871">
        <f>AVERAGE(D4871:D4875)</f>
        <v>34</v>
      </c>
      <c r="L4871">
        <f>AVERAGE(D4871:D4890)</f>
        <v>34</v>
      </c>
      <c r="M4871">
        <f>K4871-L4871</f>
        <v>0</v>
      </c>
      <c r="N4871" t="str">
        <f>IF(K4871&gt;L4871,"HIGH ZONE BIAS",IF(K4871&lt;L4871,"LOW ZONE BIAS","EQUILIBRIUM"))</f>
        <v>EQUILIBRIUM</v>
      </c>
    </row>
    <row r="4872">
      <c r="A4872">
        <v>22699</v>
      </c>
      <c r="B4872" t="str">
        <v>2022-12-15</v>
      </c>
      <c r="C4872" t="str">
        <v>Midday</v>
      </c>
      <c r="D4872">
        <v>27</v>
      </c>
      <c r="E4872" t="str">
        <f>IF(MOD(D4872,2)=0,"EVEN","ODD")</f>
        <v>ODD</v>
      </c>
      <c r="F4872" t="str">
        <f>IF(D4872&lt;=18,"LOW (1-18)","HIGH (19-36)")</f>
        <v>HIGH (19-36)</v>
      </c>
      <c r="G4872">
        <f>INT((D4872-1)/6)+1</f>
        <v>5</v>
      </c>
      <c r="H4872">
        <f>MOD(D4872-1,6)+1</f>
        <v>3</v>
      </c>
      <c r="I4872">
        <f>37-D4872</f>
        <v>10</v>
      </c>
      <c r="J4872">
        <f>ABS(D4872-D4873)</f>
        <v>1</v>
      </c>
      <c r="K4872">
        <f>AVERAGE(D4872:D4876)</f>
        <v>27</v>
      </c>
      <c r="L4872">
        <f>AVERAGE(D4872:D4891)</f>
        <v>27</v>
      </c>
      <c r="M4872">
        <f>K4872-L4872</f>
        <v>0</v>
      </c>
      <c r="N4872" t="str">
        <f>IF(K4872&gt;L4872,"HIGH ZONE BIAS",IF(K4872&lt;L4872,"LOW ZONE BIAS","EQUILIBRIUM"))</f>
        <v>EQUILIBRIUM</v>
      </c>
    </row>
    <row r="4873">
      <c r="A4873">
        <v>22698</v>
      </c>
      <c r="B4873" t="str">
        <v>2022-12-15</v>
      </c>
      <c r="C4873" t="str">
        <v>Morning</v>
      </c>
      <c r="D4873">
        <v>26</v>
      </c>
      <c r="E4873" t="str">
        <f>IF(MOD(D4873,2)=0,"EVEN","ODD")</f>
        <v>EVEN</v>
      </c>
      <c r="F4873" t="str">
        <f>IF(D4873&lt;=18,"LOW (1-18)","HIGH (19-36)")</f>
        <v>HIGH (19-36)</v>
      </c>
      <c r="G4873">
        <f>INT((D4873-1)/6)+1</f>
        <v>5</v>
      </c>
      <c r="H4873">
        <f>MOD(D4873-1,6)+1</f>
        <v>2</v>
      </c>
      <c r="I4873">
        <f>37-D4873</f>
        <v>11</v>
      </c>
      <c r="J4873">
        <f>ABS(D4873-D4874)</f>
        <v>2</v>
      </c>
      <c r="K4873">
        <f>AVERAGE(D4873:D4877)</f>
        <v>26</v>
      </c>
      <c r="L4873">
        <f>AVERAGE(D4873:D4892)</f>
        <v>26</v>
      </c>
      <c r="M4873">
        <f>K4873-L4873</f>
        <v>0</v>
      </c>
      <c r="N4873" t="str">
        <f>IF(K4873&gt;L4873,"HIGH ZONE BIAS",IF(K4873&lt;L4873,"LOW ZONE BIAS","EQUILIBRIUM"))</f>
        <v>EQUILIBRIUM</v>
      </c>
    </row>
    <row r="4874">
      <c r="A4874">
        <v>22697</v>
      </c>
      <c r="B4874" t="str">
        <v>2022-12-14</v>
      </c>
      <c r="C4874" t="str">
        <v>Evening</v>
      </c>
      <c r="D4874">
        <v>28</v>
      </c>
      <c r="E4874" t="str">
        <f>IF(MOD(D4874,2)=0,"EVEN","ODD")</f>
        <v>EVEN</v>
      </c>
      <c r="F4874" t="str">
        <f>IF(D4874&lt;=18,"LOW (1-18)","HIGH (19-36)")</f>
        <v>HIGH (19-36)</v>
      </c>
      <c r="G4874">
        <f>INT((D4874-1)/6)+1</f>
        <v>5</v>
      </c>
      <c r="H4874">
        <f>MOD(D4874-1,6)+1</f>
        <v>4</v>
      </c>
      <c r="I4874">
        <f>37-D4874</f>
        <v>9</v>
      </c>
      <c r="J4874">
        <f>ABS(D4874-D4875)</f>
        <v>5</v>
      </c>
      <c r="K4874">
        <f>AVERAGE(D4874:D4878)</f>
        <v>28</v>
      </c>
      <c r="L4874">
        <f>AVERAGE(D4874:D4893)</f>
        <v>28</v>
      </c>
      <c r="M4874">
        <f>K4874-L4874</f>
        <v>0</v>
      </c>
      <c r="N4874" t="str">
        <f>IF(K4874&gt;L4874,"HIGH ZONE BIAS",IF(K4874&lt;L4874,"LOW ZONE BIAS","EQUILIBRIUM"))</f>
        <v>EQUILIBRIUM</v>
      </c>
    </row>
    <row r="4875">
      <c r="A4875">
        <v>22696</v>
      </c>
      <c r="B4875" t="str">
        <v>2022-12-14</v>
      </c>
      <c r="C4875" t="str">
        <v>Afternoon</v>
      </c>
      <c r="D4875">
        <v>33</v>
      </c>
      <c r="E4875" t="str">
        <f>IF(MOD(D4875,2)=0,"EVEN","ODD")</f>
        <v>ODD</v>
      </c>
      <c r="F4875" t="str">
        <f>IF(D4875&lt;=18,"LOW (1-18)","HIGH (19-36)")</f>
        <v>HIGH (19-36)</v>
      </c>
      <c r="G4875">
        <f>INT((D4875-1)/6)+1</f>
        <v>6</v>
      </c>
      <c r="H4875">
        <f>MOD(D4875-1,6)+1</f>
        <v>3</v>
      </c>
      <c r="I4875">
        <f>37-D4875</f>
        <v>4</v>
      </c>
      <c r="J4875">
        <f>ABS(D4875-D4876)</f>
        <v>8</v>
      </c>
      <c r="K4875">
        <f>AVERAGE(D4875:D4879)</f>
        <v>33</v>
      </c>
      <c r="L4875">
        <f>AVERAGE(D4875:D4894)</f>
        <v>33</v>
      </c>
      <c r="M4875">
        <f>K4875-L4875</f>
        <v>0</v>
      </c>
      <c r="N4875" t="str">
        <f>IF(K4875&gt;L4875,"HIGH ZONE BIAS",IF(K4875&lt;L4875,"LOW ZONE BIAS","EQUILIBRIUM"))</f>
        <v>EQUILIBRIUM</v>
      </c>
    </row>
    <row r="4876">
      <c r="A4876">
        <v>22695</v>
      </c>
      <c r="B4876" t="str">
        <v>2022-12-14</v>
      </c>
      <c r="C4876" t="str">
        <v>Midday</v>
      </c>
      <c r="D4876">
        <v>25</v>
      </c>
      <c r="E4876" t="str">
        <f>IF(MOD(D4876,2)=0,"EVEN","ODD")</f>
        <v>ODD</v>
      </c>
      <c r="F4876" t="str">
        <f>IF(D4876&lt;=18,"LOW (1-18)","HIGH (19-36)")</f>
        <v>HIGH (19-36)</v>
      </c>
      <c r="G4876">
        <f>INT((D4876-1)/6)+1</f>
        <v>5</v>
      </c>
      <c r="H4876">
        <f>MOD(D4876-1,6)+1</f>
        <v>1</v>
      </c>
      <c r="I4876">
        <f>37-D4876</f>
        <v>12</v>
      </c>
      <c r="J4876">
        <f>ABS(D4876-D4877)</f>
        <v>16</v>
      </c>
      <c r="K4876">
        <f>AVERAGE(D4876:D4880)</f>
        <v>25</v>
      </c>
      <c r="L4876">
        <f>AVERAGE(D4876:D4895)</f>
        <v>25</v>
      </c>
      <c r="M4876">
        <f>K4876-L4876</f>
        <v>0</v>
      </c>
      <c r="N4876" t="str">
        <f>IF(K4876&gt;L4876,"HIGH ZONE BIAS",IF(K4876&lt;L4876,"LOW ZONE BIAS","EQUILIBRIUM"))</f>
        <v>EQUILIBRIUM</v>
      </c>
    </row>
    <row r="4877">
      <c r="A4877">
        <v>22694</v>
      </c>
      <c r="B4877" t="str">
        <v>2022-12-14</v>
      </c>
      <c r="C4877" t="str">
        <v>Morning</v>
      </c>
      <c r="D4877">
        <v>9</v>
      </c>
      <c r="E4877" t="str">
        <f>IF(MOD(D4877,2)=0,"EVEN","ODD")</f>
        <v>ODD</v>
      </c>
      <c r="F4877" t="str">
        <f>IF(D4877&lt;=18,"LOW (1-18)","HIGH (19-36)")</f>
        <v>LOW (1-18)</v>
      </c>
      <c r="G4877">
        <f>INT((D4877-1)/6)+1</f>
        <v>2</v>
      </c>
      <c r="H4877">
        <f>MOD(D4877-1,6)+1</f>
        <v>3</v>
      </c>
      <c r="I4877">
        <f>37-D4877</f>
        <v>28</v>
      </c>
      <c r="J4877">
        <f>ABS(D4877-D4878)</f>
        <v>2</v>
      </c>
      <c r="K4877">
        <f>AVERAGE(D4877:D4881)</f>
        <v>9</v>
      </c>
      <c r="L4877">
        <f>AVERAGE(D4877:D4896)</f>
        <v>9</v>
      </c>
      <c r="M4877">
        <f>K4877-L4877</f>
        <v>0</v>
      </c>
      <c r="N4877" t="str">
        <f>IF(K4877&gt;L4877,"HIGH ZONE BIAS",IF(K4877&lt;L4877,"LOW ZONE BIAS","EQUILIBRIUM"))</f>
        <v>EQUILIBRIUM</v>
      </c>
    </row>
    <row r="4878">
      <c r="A4878">
        <v>22693</v>
      </c>
      <c r="B4878" t="str">
        <v>2022-12-13</v>
      </c>
      <c r="C4878" t="str">
        <v>Evening</v>
      </c>
      <c r="D4878">
        <v>11</v>
      </c>
      <c r="E4878" t="str">
        <f>IF(MOD(D4878,2)=0,"EVEN","ODD")</f>
        <v>ODD</v>
      </c>
      <c r="F4878" t="str">
        <f>IF(D4878&lt;=18,"LOW (1-18)","HIGH (19-36)")</f>
        <v>LOW (1-18)</v>
      </c>
      <c r="G4878">
        <f>INT((D4878-1)/6)+1</f>
        <v>2</v>
      </c>
      <c r="H4878">
        <f>MOD(D4878-1,6)+1</f>
        <v>5</v>
      </c>
      <c r="I4878">
        <f>37-D4878</f>
        <v>26</v>
      </c>
      <c r="J4878">
        <f>ABS(D4878-D4879)</f>
        <v>6</v>
      </c>
      <c r="K4878">
        <f>AVERAGE(D4878:D4882)</f>
        <v>11</v>
      </c>
      <c r="L4878">
        <f>AVERAGE(D4878:D4897)</f>
        <v>11</v>
      </c>
      <c r="M4878">
        <f>K4878-L4878</f>
        <v>0</v>
      </c>
      <c r="N4878" t="str">
        <f>IF(K4878&gt;L4878,"HIGH ZONE BIAS",IF(K4878&lt;L4878,"LOW ZONE BIAS","EQUILIBRIUM"))</f>
        <v>EQUILIBRIUM</v>
      </c>
    </row>
    <row r="4879">
      <c r="A4879">
        <v>22692</v>
      </c>
      <c r="B4879" t="str">
        <v>2022-12-13</v>
      </c>
      <c r="C4879" t="str">
        <v>Afternoon</v>
      </c>
      <c r="D4879">
        <v>17</v>
      </c>
      <c r="E4879" t="str">
        <f>IF(MOD(D4879,2)=0,"EVEN","ODD")</f>
        <v>ODD</v>
      </c>
      <c r="F4879" t="str">
        <f>IF(D4879&lt;=18,"LOW (1-18)","HIGH (19-36)")</f>
        <v>LOW (1-18)</v>
      </c>
      <c r="G4879">
        <f>INT((D4879-1)/6)+1</f>
        <v>3</v>
      </c>
      <c r="H4879">
        <f>MOD(D4879-1,6)+1</f>
        <v>5</v>
      </c>
      <c r="I4879">
        <f>37-D4879</f>
        <v>20</v>
      </c>
      <c r="J4879">
        <f>ABS(D4879-D4880)</f>
        <v>9</v>
      </c>
      <c r="K4879">
        <f>AVERAGE(D4879:D4883)</f>
        <v>17</v>
      </c>
      <c r="L4879">
        <f>AVERAGE(D4879:D4898)</f>
        <v>17</v>
      </c>
      <c r="M4879">
        <f>K4879-L4879</f>
        <v>0</v>
      </c>
      <c r="N4879" t="str">
        <f>IF(K4879&gt;L4879,"HIGH ZONE BIAS",IF(K4879&lt;L4879,"LOW ZONE BIAS","EQUILIBRIUM"))</f>
        <v>EQUILIBRIUM</v>
      </c>
    </row>
    <row r="4880">
      <c r="A4880">
        <v>22691</v>
      </c>
      <c r="B4880" t="str">
        <v>2022-12-13</v>
      </c>
      <c r="C4880" t="str">
        <v>Midday</v>
      </c>
      <c r="D4880">
        <v>26</v>
      </c>
      <c r="E4880" t="str">
        <f>IF(MOD(D4880,2)=0,"EVEN","ODD")</f>
        <v>EVEN</v>
      </c>
      <c r="F4880" t="str">
        <f>IF(D4880&lt;=18,"LOW (1-18)","HIGH (19-36)")</f>
        <v>HIGH (19-36)</v>
      </c>
      <c r="G4880">
        <f>INT((D4880-1)/6)+1</f>
        <v>5</v>
      </c>
      <c r="H4880">
        <f>MOD(D4880-1,6)+1</f>
        <v>2</v>
      </c>
      <c r="I4880">
        <f>37-D4880</f>
        <v>11</v>
      </c>
      <c r="J4880">
        <f>ABS(D4880-D4881)</f>
        <v>13</v>
      </c>
      <c r="K4880">
        <f>AVERAGE(D4880:D4884)</f>
        <v>26</v>
      </c>
      <c r="L4880">
        <f>AVERAGE(D4880:D4899)</f>
        <v>26</v>
      </c>
      <c r="M4880">
        <f>K4880-L4880</f>
        <v>0</v>
      </c>
      <c r="N4880" t="str">
        <f>IF(K4880&gt;L4880,"HIGH ZONE BIAS",IF(K4880&lt;L4880,"LOW ZONE BIAS","EQUILIBRIUM"))</f>
        <v>EQUILIBRIUM</v>
      </c>
    </row>
    <row r="4881">
      <c r="A4881">
        <v>22690</v>
      </c>
      <c r="B4881" t="str">
        <v>2022-12-13</v>
      </c>
      <c r="C4881" t="str">
        <v>Morning</v>
      </c>
      <c r="D4881">
        <v>13</v>
      </c>
      <c r="E4881" t="str">
        <f>IF(MOD(D4881,2)=0,"EVEN","ODD")</f>
        <v>ODD</v>
      </c>
      <c r="F4881" t="str">
        <f>IF(D4881&lt;=18,"LOW (1-18)","HIGH (19-36)")</f>
        <v>LOW (1-18)</v>
      </c>
      <c r="G4881">
        <f>INT((D4881-1)/6)+1</f>
        <v>3</v>
      </c>
      <c r="H4881">
        <f>MOD(D4881-1,6)+1</f>
        <v>1</v>
      </c>
      <c r="I4881">
        <f>37-D4881</f>
        <v>24</v>
      </c>
      <c r="J4881">
        <f>ABS(D4881-D4882)</f>
        <v>14</v>
      </c>
      <c r="K4881">
        <f>AVERAGE(D4881:D4885)</f>
        <v>13</v>
      </c>
      <c r="L4881">
        <f>AVERAGE(D4881:D4900)</f>
        <v>13</v>
      </c>
      <c r="M4881">
        <f>K4881-L4881</f>
        <v>0</v>
      </c>
      <c r="N4881" t="str">
        <f>IF(K4881&gt;L4881,"HIGH ZONE BIAS",IF(K4881&lt;L4881,"LOW ZONE BIAS","EQUILIBRIUM"))</f>
        <v>EQUILIBRIUM</v>
      </c>
    </row>
    <row r="4882">
      <c r="A4882">
        <v>22689</v>
      </c>
      <c r="B4882" t="str">
        <v>2022-12-12</v>
      </c>
      <c r="C4882" t="str">
        <v>Evening</v>
      </c>
      <c r="D4882">
        <v>27</v>
      </c>
      <c r="E4882" t="str">
        <f>IF(MOD(D4882,2)=0,"EVEN","ODD")</f>
        <v>ODD</v>
      </c>
      <c r="F4882" t="str">
        <f>IF(D4882&lt;=18,"LOW (1-18)","HIGH (19-36)")</f>
        <v>HIGH (19-36)</v>
      </c>
      <c r="G4882">
        <f>INT((D4882-1)/6)+1</f>
        <v>5</v>
      </c>
      <c r="H4882">
        <f>MOD(D4882-1,6)+1</f>
        <v>3</v>
      </c>
      <c r="I4882">
        <f>37-D4882</f>
        <v>10</v>
      </c>
      <c r="J4882">
        <f>ABS(D4882-D4883)</f>
        <v>0</v>
      </c>
      <c r="K4882">
        <f>AVERAGE(D4882:D4886)</f>
        <v>27</v>
      </c>
      <c r="L4882">
        <f>AVERAGE(D4882:D4901)</f>
        <v>27</v>
      </c>
      <c r="M4882">
        <f>K4882-L4882</f>
        <v>0</v>
      </c>
      <c r="N4882" t="str">
        <f>IF(K4882&gt;L4882,"HIGH ZONE BIAS",IF(K4882&lt;L4882,"LOW ZONE BIAS","EQUILIBRIUM"))</f>
        <v>EQUILIBRIUM</v>
      </c>
    </row>
    <row r="4883">
      <c r="A4883">
        <v>22688</v>
      </c>
      <c r="B4883" t="str">
        <v>2022-12-12</v>
      </c>
      <c r="C4883" t="str">
        <v>Afternoon</v>
      </c>
      <c r="D4883">
        <v>27</v>
      </c>
      <c r="E4883" t="str">
        <f>IF(MOD(D4883,2)=0,"EVEN","ODD")</f>
        <v>ODD</v>
      </c>
      <c r="F4883" t="str">
        <f>IF(D4883&lt;=18,"LOW (1-18)","HIGH (19-36)")</f>
        <v>HIGH (19-36)</v>
      </c>
      <c r="G4883">
        <f>INT((D4883-1)/6)+1</f>
        <v>5</v>
      </c>
      <c r="H4883">
        <f>MOD(D4883-1,6)+1</f>
        <v>3</v>
      </c>
      <c r="I4883">
        <f>37-D4883</f>
        <v>10</v>
      </c>
      <c r="J4883">
        <f>ABS(D4883-D4884)</f>
        <v>16</v>
      </c>
      <c r="K4883">
        <f>AVERAGE(D4883:D4887)</f>
        <v>27</v>
      </c>
      <c r="L4883">
        <f>AVERAGE(D4883:D4902)</f>
        <v>27</v>
      </c>
      <c r="M4883">
        <f>K4883-L4883</f>
        <v>0</v>
      </c>
      <c r="N4883" t="str">
        <f>IF(K4883&gt;L4883,"HIGH ZONE BIAS",IF(K4883&lt;L4883,"LOW ZONE BIAS","EQUILIBRIUM"))</f>
        <v>EQUILIBRIUM</v>
      </c>
    </row>
    <row r="4884">
      <c r="A4884">
        <v>22687</v>
      </c>
      <c r="B4884" t="str">
        <v>2022-12-12</v>
      </c>
      <c r="C4884" t="str">
        <v>Midday</v>
      </c>
      <c r="D4884">
        <v>11</v>
      </c>
      <c r="E4884" t="str">
        <f>IF(MOD(D4884,2)=0,"EVEN","ODD")</f>
        <v>ODD</v>
      </c>
      <c r="F4884" t="str">
        <f>IF(D4884&lt;=18,"LOW (1-18)","HIGH (19-36)")</f>
        <v>LOW (1-18)</v>
      </c>
      <c r="G4884">
        <f>INT((D4884-1)/6)+1</f>
        <v>2</v>
      </c>
      <c r="H4884">
        <f>MOD(D4884-1,6)+1</f>
        <v>5</v>
      </c>
      <c r="I4884">
        <f>37-D4884</f>
        <v>26</v>
      </c>
      <c r="J4884">
        <f>ABS(D4884-D4885)</f>
        <v>2</v>
      </c>
      <c r="K4884">
        <f>AVERAGE(D4884:D4888)</f>
        <v>11</v>
      </c>
      <c r="L4884">
        <f>AVERAGE(D4884:D4903)</f>
        <v>11</v>
      </c>
      <c r="M4884">
        <f>K4884-L4884</f>
        <v>0</v>
      </c>
      <c r="N4884" t="str">
        <f>IF(K4884&gt;L4884,"HIGH ZONE BIAS",IF(K4884&lt;L4884,"LOW ZONE BIAS","EQUILIBRIUM"))</f>
        <v>EQUILIBRIUM</v>
      </c>
    </row>
    <row r="4885">
      <c r="A4885">
        <v>22686</v>
      </c>
      <c r="B4885" t="str">
        <v>2022-12-12</v>
      </c>
      <c r="C4885" t="str">
        <v>Morning</v>
      </c>
      <c r="D4885">
        <v>9</v>
      </c>
      <c r="E4885" t="str">
        <f>IF(MOD(D4885,2)=0,"EVEN","ODD")</f>
        <v>ODD</v>
      </c>
      <c r="F4885" t="str">
        <f>IF(D4885&lt;=18,"LOW (1-18)","HIGH (19-36)")</f>
        <v>LOW (1-18)</v>
      </c>
      <c r="G4885">
        <f>INT((D4885-1)/6)+1</f>
        <v>2</v>
      </c>
      <c r="H4885">
        <f>MOD(D4885-1,6)+1</f>
        <v>3</v>
      </c>
      <c r="I4885">
        <f>37-D4885</f>
        <v>28</v>
      </c>
      <c r="J4885">
        <f>ABS(D4885-D4886)</f>
        <v>9</v>
      </c>
      <c r="K4885">
        <f>AVERAGE(D4885:D4889)</f>
        <v>9</v>
      </c>
      <c r="L4885">
        <f>AVERAGE(D4885:D4904)</f>
        <v>9</v>
      </c>
      <c r="M4885">
        <f>K4885-L4885</f>
        <v>0</v>
      </c>
      <c r="N4885" t="str">
        <f>IF(K4885&gt;L4885,"HIGH ZONE BIAS",IF(K4885&lt;L4885,"LOW ZONE BIAS","EQUILIBRIUM"))</f>
        <v>EQUILIBRIUM</v>
      </c>
    </row>
    <row r="4886">
      <c r="A4886">
        <v>22685</v>
      </c>
      <c r="B4886" t="str">
        <v>2022-12-10</v>
      </c>
      <c r="C4886" t="str">
        <v>Evening</v>
      </c>
      <c r="D4886">
        <v>18</v>
      </c>
      <c r="E4886" t="str">
        <f>IF(MOD(D4886,2)=0,"EVEN","ODD")</f>
        <v>EVEN</v>
      </c>
      <c r="F4886" t="str">
        <f>IF(D4886&lt;=18,"LOW (1-18)","HIGH (19-36)")</f>
        <v>LOW (1-18)</v>
      </c>
      <c r="G4886">
        <f>INT((D4886-1)/6)+1</f>
        <v>3</v>
      </c>
      <c r="H4886">
        <f>MOD(D4886-1,6)+1</f>
        <v>6</v>
      </c>
      <c r="I4886">
        <f>37-D4886</f>
        <v>19</v>
      </c>
      <c r="J4886">
        <f>ABS(D4886-D4887)</f>
        <v>8</v>
      </c>
      <c r="K4886">
        <f>AVERAGE(D4886:D4890)</f>
        <v>18</v>
      </c>
      <c r="L4886">
        <f>AVERAGE(D4886:D4905)</f>
        <v>18</v>
      </c>
      <c r="M4886">
        <f>K4886-L4886</f>
        <v>0</v>
      </c>
      <c r="N4886" t="str">
        <f>IF(K4886&gt;L4886,"HIGH ZONE BIAS",IF(K4886&lt;L4886,"LOW ZONE BIAS","EQUILIBRIUM"))</f>
        <v>EQUILIBRIUM</v>
      </c>
    </row>
    <row r="4887">
      <c r="A4887">
        <v>22684</v>
      </c>
      <c r="B4887" t="str">
        <v>2022-12-10</v>
      </c>
      <c r="C4887" t="str">
        <v>Afternoon</v>
      </c>
      <c r="D4887">
        <v>26</v>
      </c>
      <c r="E4887" t="str">
        <f>IF(MOD(D4887,2)=0,"EVEN","ODD")</f>
        <v>EVEN</v>
      </c>
      <c r="F4887" t="str">
        <f>IF(D4887&lt;=18,"LOW (1-18)","HIGH (19-36)")</f>
        <v>HIGH (19-36)</v>
      </c>
      <c r="G4887">
        <f>INT((D4887-1)/6)+1</f>
        <v>5</v>
      </c>
      <c r="H4887">
        <f>MOD(D4887-1,6)+1</f>
        <v>2</v>
      </c>
      <c r="I4887">
        <f>37-D4887</f>
        <v>11</v>
      </c>
      <c r="J4887">
        <f>ABS(D4887-D4888)</f>
        <v>17</v>
      </c>
      <c r="K4887">
        <f>AVERAGE(D4887:D4891)</f>
        <v>26</v>
      </c>
      <c r="L4887">
        <f>AVERAGE(D4887:D4906)</f>
        <v>26</v>
      </c>
      <c r="M4887">
        <f>K4887-L4887</f>
        <v>0</v>
      </c>
      <c r="N4887" t="str">
        <f>IF(K4887&gt;L4887,"HIGH ZONE BIAS",IF(K4887&lt;L4887,"LOW ZONE BIAS","EQUILIBRIUM"))</f>
        <v>EQUILIBRIUM</v>
      </c>
    </row>
    <row r="4888">
      <c r="A4888">
        <v>22683</v>
      </c>
      <c r="B4888" t="str">
        <v>2022-12-10</v>
      </c>
      <c r="C4888" t="str">
        <v>Midday</v>
      </c>
      <c r="D4888">
        <v>9</v>
      </c>
      <c r="E4888" t="str">
        <f>IF(MOD(D4888,2)=0,"EVEN","ODD")</f>
        <v>ODD</v>
      </c>
      <c r="F4888" t="str">
        <f>IF(D4888&lt;=18,"LOW (1-18)","HIGH (19-36)")</f>
        <v>LOW (1-18)</v>
      </c>
      <c r="G4888">
        <f>INT((D4888-1)/6)+1</f>
        <v>2</v>
      </c>
      <c r="H4888">
        <f>MOD(D4888-1,6)+1</f>
        <v>3</v>
      </c>
      <c r="I4888">
        <f>37-D4888</f>
        <v>28</v>
      </c>
      <c r="J4888">
        <f>ABS(D4888-D4889)</f>
        <v>4</v>
      </c>
      <c r="K4888">
        <f>AVERAGE(D4888:D4892)</f>
        <v>9</v>
      </c>
      <c r="L4888">
        <f>AVERAGE(D4888:D4907)</f>
        <v>9</v>
      </c>
      <c r="M4888">
        <f>K4888-L4888</f>
        <v>0</v>
      </c>
      <c r="N4888" t="str">
        <f>IF(K4888&gt;L4888,"HIGH ZONE BIAS",IF(K4888&lt;L4888,"LOW ZONE BIAS","EQUILIBRIUM"))</f>
        <v>EQUILIBRIUM</v>
      </c>
    </row>
    <row r="4889">
      <c r="A4889">
        <v>22682</v>
      </c>
      <c r="B4889" t="str">
        <v>2022-12-10</v>
      </c>
      <c r="C4889" t="str">
        <v>Morning</v>
      </c>
      <c r="D4889">
        <v>5</v>
      </c>
      <c r="E4889" t="str">
        <f>IF(MOD(D4889,2)=0,"EVEN","ODD")</f>
        <v>ODD</v>
      </c>
      <c r="F4889" t="str">
        <f>IF(D4889&lt;=18,"LOW (1-18)","HIGH (19-36)")</f>
        <v>LOW (1-18)</v>
      </c>
      <c r="G4889">
        <f>INT((D4889-1)/6)+1</f>
        <v>1</v>
      </c>
      <c r="H4889">
        <f>MOD(D4889-1,6)+1</f>
        <v>5</v>
      </c>
      <c r="I4889">
        <f>37-D4889</f>
        <v>32</v>
      </c>
      <c r="J4889">
        <f>ABS(D4889-D4890)</f>
        <v>23</v>
      </c>
      <c r="K4889">
        <f>AVERAGE(D4889:D4893)</f>
        <v>5</v>
      </c>
      <c r="L4889">
        <f>AVERAGE(D4889:D4908)</f>
        <v>5</v>
      </c>
      <c r="M4889">
        <f>K4889-L4889</f>
        <v>0</v>
      </c>
      <c r="N4889" t="str">
        <f>IF(K4889&gt;L4889,"HIGH ZONE BIAS",IF(K4889&lt;L4889,"LOW ZONE BIAS","EQUILIBRIUM"))</f>
        <v>EQUILIBRIUM</v>
      </c>
    </row>
    <row r="4890">
      <c r="A4890">
        <v>22681</v>
      </c>
      <c r="B4890" t="str">
        <v>2022-12-09</v>
      </c>
      <c r="C4890" t="str">
        <v>Evening</v>
      </c>
      <c r="D4890">
        <v>28</v>
      </c>
      <c r="E4890" t="str">
        <f>IF(MOD(D4890,2)=0,"EVEN","ODD")</f>
        <v>EVEN</v>
      </c>
      <c r="F4890" t="str">
        <f>IF(D4890&lt;=18,"LOW (1-18)","HIGH (19-36)")</f>
        <v>HIGH (19-36)</v>
      </c>
      <c r="G4890">
        <f>INT((D4890-1)/6)+1</f>
        <v>5</v>
      </c>
      <c r="H4890">
        <f>MOD(D4890-1,6)+1</f>
        <v>4</v>
      </c>
      <c r="I4890">
        <f>37-D4890</f>
        <v>9</v>
      </c>
      <c r="J4890">
        <f>ABS(D4890-D4891)</f>
        <v>6</v>
      </c>
      <c r="K4890">
        <f>AVERAGE(D4890:D4894)</f>
        <v>28</v>
      </c>
      <c r="L4890">
        <f>AVERAGE(D4890:D4909)</f>
        <v>28</v>
      </c>
      <c r="M4890">
        <f>K4890-L4890</f>
        <v>0</v>
      </c>
      <c r="N4890" t="str">
        <f>IF(K4890&gt;L4890,"HIGH ZONE BIAS",IF(K4890&lt;L4890,"LOW ZONE BIAS","EQUILIBRIUM"))</f>
        <v>EQUILIBRIUM</v>
      </c>
    </row>
    <row r="4891">
      <c r="A4891">
        <v>22680</v>
      </c>
      <c r="B4891" t="str">
        <v>2022-12-09</v>
      </c>
      <c r="C4891" t="str">
        <v>Afternoon</v>
      </c>
      <c r="D4891">
        <v>34</v>
      </c>
      <c r="E4891" t="str">
        <f>IF(MOD(D4891,2)=0,"EVEN","ODD")</f>
        <v>EVEN</v>
      </c>
      <c r="F4891" t="str">
        <f>IF(D4891&lt;=18,"LOW (1-18)","HIGH (19-36)")</f>
        <v>HIGH (19-36)</v>
      </c>
      <c r="G4891">
        <f>INT((D4891-1)/6)+1</f>
        <v>6</v>
      </c>
      <c r="H4891">
        <f>MOD(D4891-1,6)+1</f>
        <v>4</v>
      </c>
      <c r="I4891">
        <f>37-D4891</f>
        <v>3</v>
      </c>
      <c r="J4891">
        <f>ABS(D4891-D4892)</f>
        <v>29</v>
      </c>
      <c r="K4891">
        <f>AVERAGE(D4891:D4895)</f>
        <v>34</v>
      </c>
      <c r="L4891">
        <f>AVERAGE(D4891:D4910)</f>
        <v>34</v>
      </c>
      <c r="M4891">
        <f>K4891-L4891</f>
        <v>0</v>
      </c>
      <c r="N4891" t="str">
        <f>IF(K4891&gt;L4891,"HIGH ZONE BIAS",IF(K4891&lt;L4891,"LOW ZONE BIAS","EQUILIBRIUM"))</f>
        <v>EQUILIBRIUM</v>
      </c>
    </row>
    <row r="4892">
      <c r="A4892">
        <v>22679</v>
      </c>
      <c r="B4892" t="str">
        <v>2022-12-09</v>
      </c>
      <c r="C4892" t="str">
        <v>Midday</v>
      </c>
      <c r="D4892">
        <v>5</v>
      </c>
      <c r="E4892" t="str">
        <f>IF(MOD(D4892,2)=0,"EVEN","ODD")</f>
        <v>ODD</v>
      </c>
      <c r="F4892" t="str">
        <f>IF(D4892&lt;=18,"LOW (1-18)","HIGH (19-36)")</f>
        <v>LOW (1-18)</v>
      </c>
      <c r="G4892">
        <f>INT((D4892-1)/6)+1</f>
        <v>1</v>
      </c>
      <c r="H4892">
        <f>MOD(D4892-1,6)+1</f>
        <v>5</v>
      </c>
      <c r="I4892">
        <f>37-D4892</f>
        <v>32</v>
      </c>
      <c r="J4892">
        <f>ABS(D4892-D4893)</f>
        <v>31</v>
      </c>
      <c r="K4892">
        <f>AVERAGE(D4892:D4896)</f>
        <v>5</v>
      </c>
      <c r="L4892">
        <f>AVERAGE(D4892:D4911)</f>
        <v>5</v>
      </c>
      <c r="M4892">
        <f>K4892-L4892</f>
        <v>0</v>
      </c>
      <c r="N4892" t="str">
        <f>IF(K4892&gt;L4892,"HIGH ZONE BIAS",IF(K4892&lt;L4892,"LOW ZONE BIAS","EQUILIBRIUM"))</f>
        <v>EQUILIBRIUM</v>
      </c>
    </row>
    <row r="4893">
      <c r="A4893">
        <v>22678</v>
      </c>
      <c r="B4893" t="str">
        <v>2022-12-09</v>
      </c>
      <c r="C4893" t="str">
        <v>Morning</v>
      </c>
      <c r="D4893">
        <v>36</v>
      </c>
      <c r="E4893" t="str">
        <f>IF(MOD(D4893,2)=0,"EVEN","ODD")</f>
        <v>EVEN</v>
      </c>
      <c r="F4893" t="str">
        <f>IF(D4893&lt;=18,"LOW (1-18)","HIGH (19-36)")</f>
        <v>HIGH (19-36)</v>
      </c>
      <c r="G4893">
        <f>INT((D4893-1)/6)+1</f>
        <v>6</v>
      </c>
      <c r="H4893">
        <f>MOD(D4893-1,6)+1</f>
        <v>6</v>
      </c>
      <c r="I4893">
        <f>37-D4893</f>
        <v>1</v>
      </c>
      <c r="J4893">
        <f>ABS(D4893-D4894)</f>
        <v>30</v>
      </c>
      <c r="K4893">
        <f>AVERAGE(D4893:D4897)</f>
        <v>36</v>
      </c>
      <c r="L4893">
        <f>AVERAGE(D4893:D4912)</f>
        <v>36</v>
      </c>
      <c r="M4893">
        <f>K4893-L4893</f>
        <v>0</v>
      </c>
      <c r="N4893" t="str">
        <f>IF(K4893&gt;L4893,"HIGH ZONE BIAS",IF(K4893&lt;L4893,"LOW ZONE BIAS","EQUILIBRIUM"))</f>
        <v>EQUILIBRIUM</v>
      </c>
    </row>
    <row r="4894">
      <c r="A4894">
        <v>22677</v>
      </c>
      <c r="B4894" t="str">
        <v>2022-12-08</v>
      </c>
      <c r="C4894" t="str">
        <v>Evening</v>
      </c>
      <c r="D4894">
        <v>6</v>
      </c>
      <c r="E4894" t="str">
        <f>IF(MOD(D4894,2)=0,"EVEN","ODD")</f>
        <v>EVEN</v>
      </c>
      <c r="F4894" t="str">
        <f>IF(D4894&lt;=18,"LOW (1-18)","HIGH (19-36)")</f>
        <v>LOW (1-18)</v>
      </c>
      <c r="G4894">
        <f>INT((D4894-1)/6)+1</f>
        <v>1</v>
      </c>
      <c r="H4894">
        <f>MOD(D4894-1,6)+1</f>
        <v>6</v>
      </c>
      <c r="I4894">
        <f>37-D4894</f>
        <v>31</v>
      </c>
      <c r="J4894">
        <f>ABS(D4894-D4895)</f>
        <v>28</v>
      </c>
      <c r="K4894">
        <f>AVERAGE(D4894:D4898)</f>
        <v>6</v>
      </c>
      <c r="L4894">
        <f>AVERAGE(D4894:D4913)</f>
        <v>6</v>
      </c>
      <c r="M4894">
        <f>K4894-L4894</f>
        <v>0</v>
      </c>
      <c r="N4894" t="str">
        <f>IF(K4894&gt;L4894,"HIGH ZONE BIAS",IF(K4894&lt;L4894,"LOW ZONE BIAS","EQUILIBRIUM"))</f>
        <v>EQUILIBRIUM</v>
      </c>
    </row>
    <row r="4895">
      <c r="A4895">
        <v>22676</v>
      </c>
      <c r="B4895" t="str">
        <v>2022-12-08</v>
      </c>
      <c r="C4895" t="str">
        <v>Afternoon</v>
      </c>
      <c r="D4895">
        <v>34</v>
      </c>
      <c r="E4895" t="str">
        <f>IF(MOD(D4895,2)=0,"EVEN","ODD")</f>
        <v>EVEN</v>
      </c>
      <c r="F4895" t="str">
        <f>IF(D4895&lt;=18,"LOW (1-18)","HIGH (19-36)")</f>
        <v>HIGH (19-36)</v>
      </c>
      <c r="G4895">
        <f>INT((D4895-1)/6)+1</f>
        <v>6</v>
      </c>
      <c r="H4895">
        <f>MOD(D4895-1,6)+1</f>
        <v>4</v>
      </c>
      <c r="I4895">
        <f>37-D4895</f>
        <v>3</v>
      </c>
      <c r="J4895">
        <f>ABS(D4895-D4896)</f>
        <v>12</v>
      </c>
      <c r="K4895">
        <f>AVERAGE(D4895:D4899)</f>
        <v>34</v>
      </c>
      <c r="L4895">
        <f>AVERAGE(D4895:D4914)</f>
        <v>34</v>
      </c>
      <c r="M4895">
        <f>K4895-L4895</f>
        <v>0</v>
      </c>
      <c r="N4895" t="str">
        <f>IF(K4895&gt;L4895,"HIGH ZONE BIAS",IF(K4895&lt;L4895,"LOW ZONE BIAS","EQUILIBRIUM"))</f>
        <v>EQUILIBRIUM</v>
      </c>
    </row>
    <row r="4896">
      <c r="A4896">
        <v>22675</v>
      </c>
      <c r="B4896" t="str">
        <v>2022-12-08</v>
      </c>
      <c r="C4896" t="str">
        <v>Midday</v>
      </c>
      <c r="D4896">
        <v>22</v>
      </c>
      <c r="E4896" t="str">
        <f>IF(MOD(D4896,2)=0,"EVEN","ODD")</f>
        <v>EVEN</v>
      </c>
      <c r="F4896" t="str">
        <f>IF(D4896&lt;=18,"LOW (1-18)","HIGH (19-36)")</f>
        <v>HIGH (19-36)</v>
      </c>
      <c r="G4896">
        <f>INT((D4896-1)/6)+1</f>
        <v>4</v>
      </c>
      <c r="H4896">
        <f>MOD(D4896-1,6)+1</f>
        <v>4</v>
      </c>
      <c r="I4896">
        <f>37-D4896</f>
        <v>15</v>
      </c>
      <c r="J4896">
        <f>ABS(D4896-D4897)</f>
        <v>5</v>
      </c>
      <c r="K4896">
        <f>AVERAGE(D4896:D4900)</f>
        <v>22</v>
      </c>
      <c r="L4896">
        <f>AVERAGE(D4896:D4915)</f>
        <v>22</v>
      </c>
      <c r="M4896">
        <f>K4896-L4896</f>
        <v>0</v>
      </c>
      <c r="N4896" t="str">
        <f>IF(K4896&gt;L4896,"HIGH ZONE BIAS",IF(K4896&lt;L4896,"LOW ZONE BIAS","EQUILIBRIUM"))</f>
        <v>EQUILIBRIUM</v>
      </c>
    </row>
    <row r="4897">
      <c r="A4897">
        <v>22674</v>
      </c>
      <c r="B4897" t="str">
        <v>2022-12-08</v>
      </c>
      <c r="C4897" t="str">
        <v>Morning</v>
      </c>
      <c r="D4897">
        <v>17</v>
      </c>
      <c r="E4897" t="str">
        <f>IF(MOD(D4897,2)=0,"EVEN","ODD")</f>
        <v>ODD</v>
      </c>
      <c r="F4897" t="str">
        <f>IF(D4897&lt;=18,"LOW (1-18)","HIGH (19-36)")</f>
        <v>LOW (1-18)</v>
      </c>
      <c r="G4897">
        <f>INT((D4897-1)/6)+1</f>
        <v>3</v>
      </c>
      <c r="H4897">
        <f>MOD(D4897-1,6)+1</f>
        <v>5</v>
      </c>
      <c r="I4897">
        <f>37-D4897</f>
        <v>20</v>
      </c>
      <c r="J4897">
        <f>ABS(D4897-D4898)</f>
        <v>15</v>
      </c>
      <c r="K4897">
        <f>AVERAGE(D4897:D4901)</f>
        <v>17</v>
      </c>
      <c r="L4897">
        <f>AVERAGE(D4897:D4916)</f>
        <v>17</v>
      </c>
      <c r="M4897">
        <f>K4897-L4897</f>
        <v>0</v>
      </c>
      <c r="N4897" t="str">
        <f>IF(K4897&gt;L4897,"HIGH ZONE BIAS",IF(K4897&lt;L4897,"LOW ZONE BIAS","EQUILIBRIUM"))</f>
        <v>EQUILIBRIUM</v>
      </c>
    </row>
    <row r="4898">
      <c r="A4898">
        <v>22673</v>
      </c>
      <c r="B4898" t="str">
        <v>2022-12-07</v>
      </c>
      <c r="C4898" t="str">
        <v>Evening</v>
      </c>
      <c r="D4898">
        <v>2</v>
      </c>
      <c r="E4898" t="str">
        <f>IF(MOD(D4898,2)=0,"EVEN","ODD")</f>
        <v>EVEN</v>
      </c>
      <c r="F4898" t="str">
        <f>IF(D4898&lt;=18,"LOW (1-18)","HIGH (19-36)")</f>
        <v>LOW (1-18)</v>
      </c>
      <c r="G4898">
        <f>INT((D4898-1)/6)+1</f>
        <v>1</v>
      </c>
      <c r="H4898">
        <f>MOD(D4898-1,6)+1</f>
        <v>2</v>
      </c>
      <c r="I4898">
        <f>37-D4898</f>
        <v>35</v>
      </c>
      <c r="J4898">
        <f>ABS(D4898-D4899)</f>
        <v>1</v>
      </c>
      <c r="K4898">
        <f>AVERAGE(D4898:D4902)</f>
        <v>2</v>
      </c>
      <c r="L4898">
        <f>AVERAGE(D4898:D4917)</f>
        <v>2</v>
      </c>
      <c r="M4898">
        <f>K4898-L4898</f>
        <v>0</v>
      </c>
      <c r="N4898" t="str">
        <f>IF(K4898&gt;L4898,"HIGH ZONE BIAS",IF(K4898&lt;L4898,"LOW ZONE BIAS","EQUILIBRIUM"))</f>
        <v>EQUILIBRIUM</v>
      </c>
    </row>
    <row r="4899">
      <c r="A4899">
        <v>22672</v>
      </c>
      <c r="B4899" t="str">
        <v>2022-12-07</v>
      </c>
      <c r="C4899" t="str">
        <v>Afternoon</v>
      </c>
      <c r="D4899">
        <v>1</v>
      </c>
      <c r="E4899" t="str">
        <f>IF(MOD(D4899,2)=0,"EVEN","ODD")</f>
        <v>ODD</v>
      </c>
      <c r="F4899" t="str">
        <f>IF(D4899&lt;=18,"LOW (1-18)","HIGH (19-36)")</f>
        <v>LOW (1-18)</v>
      </c>
      <c r="G4899">
        <f>INT((D4899-1)/6)+1</f>
        <v>1</v>
      </c>
      <c r="H4899">
        <f>MOD(D4899-1,6)+1</f>
        <v>1</v>
      </c>
      <c r="I4899">
        <f>37-D4899</f>
        <v>36</v>
      </c>
      <c r="J4899">
        <f>ABS(D4899-D4900)</f>
        <v>29</v>
      </c>
      <c r="K4899">
        <f>AVERAGE(D4899:D4903)</f>
        <v>1</v>
      </c>
      <c r="L4899">
        <f>AVERAGE(D4899:D4918)</f>
        <v>1</v>
      </c>
      <c r="M4899">
        <f>K4899-L4899</f>
        <v>0</v>
      </c>
      <c r="N4899" t="str">
        <f>IF(K4899&gt;L4899,"HIGH ZONE BIAS",IF(K4899&lt;L4899,"LOW ZONE BIAS","EQUILIBRIUM"))</f>
        <v>EQUILIBRIUM</v>
      </c>
    </row>
    <row r="4900">
      <c r="A4900">
        <v>22671</v>
      </c>
      <c r="B4900" t="str">
        <v>2022-12-07</v>
      </c>
      <c r="C4900" t="str">
        <v>Midday</v>
      </c>
      <c r="D4900">
        <v>30</v>
      </c>
      <c r="E4900" t="str">
        <f>IF(MOD(D4900,2)=0,"EVEN","ODD")</f>
        <v>EVEN</v>
      </c>
      <c r="F4900" t="str">
        <f>IF(D4900&lt;=18,"LOW (1-18)","HIGH (19-36)")</f>
        <v>HIGH (19-36)</v>
      </c>
      <c r="G4900">
        <f>INT((D4900-1)/6)+1</f>
        <v>5</v>
      </c>
      <c r="H4900">
        <f>MOD(D4900-1,6)+1</f>
        <v>6</v>
      </c>
      <c r="I4900">
        <f>37-D4900</f>
        <v>7</v>
      </c>
      <c r="J4900">
        <f>ABS(D4900-D4901)</f>
        <v>15</v>
      </c>
      <c r="K4900">
        <f>AVERAGE(D4900:D4904)</f>
        <v>30</v>
      </c>
      <c r="L4900">
        <f>AVERAGE(D4900:D4919)</f>
        <v>30</v>
      </c>
      <c r="M4900">
        <f>K4900-L4900</f>
        <v>0</v>
      </c>
      <c r="N4900" t="str">
        <f>IF(K4900&gt;L4900,"HIGH ZONE BIAS",IF(K4900&lt;L4900,"LOW ZONE BIAS","EQUILIBRIUM"))</f>
        <v>EQUILIBRIUM</v>
      </c>
    </row>
    <row r="4901">
      <c r="A4901">
        <v>22670</v>
      </c>
      <c r="B4901" t="str">
        <v>2022-12-07</v>
      </c>
      <c r="C4901" t="str">
        <v>Morning</v>
      </c>
      <c r="D4901">
        <v>15</v>
      </c>
      <c r="E4901" t="str">
        <f>IF(MOD(D4901,2)=0,"EVEN","ODD")</f>
        <v>ODD</v>
      </c>
      <c r="F4901" t="str">
        <f>IF(D4901&lt;=18,"LOW (1-18)","HIGH (19-36)")</f>
        <v>LOW (1-18)</v>
      </c>
      <c r="G4901">
        <f>INT((D4901-1)/6)+1</f>
        <v>3</v>
      </c>
      <c r="H4901">
        <f>MOD(D4901-1,6)+1</f>
        <v>3</v>
      </c>
      <c r="I4901">
        <f>37-D4901</f>
        <v>22</v>
      </c>
      <c r="J4901">
        <f>ABS(D4901-D4902)</f>
        <v>6</v>
      </c>
      <c r="K4901">
        <f>AVERAGE(D4901:D4905)</f>
        <v>15</v>
      </c>
      <c r="L4901">
        <f>AVERAGE(D4901:D4920)</f>
        <v>15</v>
      </c>
      <c r="M4901">
        <f>K4901-L4901</f>
        <v>0</v>
      </c>
      <c r="N4901" t="str">
        <f>IF(K4901&gt;L4901,"HIGH ZONE BIAS",IF(K4901&lt;L4901,"LOW ZONE BIAS","EQUILIBRIUM"))</f>
        <v>EQUILIBRIUM</v>
      </c>
    </row>
    <row r="4902">
      <c r="A4902">
        <v>22669</v>
      </c>
      <c r="B4902" t="str">
        <v>2022-12-06</v>
      </c>
      <c r="C4902" t="str">
        <v>Evening</v>
      </c>
      <c r="D4902">
        <v>9</v>
      </c>
      <c r="E4902" t="str">
        <f>IF(MOD(D4902,2)=0,"EVEN","ODD")</f>
        <v>ODD</v>
      </c>
      <c r="F4902" t="str">
        <f>IF(D4902&lt;=18,"LOW (1-18)","HIGH (19-36)")</f>
        <v>LOW (1-18)</v>
      </c>
      <c r="G4902">
        <f>INT((D4902-1)/6)+1</f>
        <v>2</v>
      </c>
      <c r="H4902">
        <f>MOD(D4902-1,6)+1</f>
        <v>3</v>
      </c>
      <c r="I4902">
        <f>37-D4902</f>
        <v>28</v>
      </c>
      <c r="J4902">
        <f>ABS(D4902-D4903)</f>
        <v>11</v>
      </c>
      <c r="K4902">
        <f>AVERAGE(D4902:D4906)</f>
        <v>9</v>
      </c>
      <c r="L4902">
        <f>AVERAGE(D4902:D4921)</f>
        <v>9</v>
      </c>
      <c r="M4902">
        <f>K4902-L4902</f>
        <v>0</v>
      </c>
      <c r="N4902" t="str">
        <f>IF(K4902&gt;L4902,"HIGH ZONE BIAS",IF(K4902&lt;L4902,"LOW ZONE BIAS","EQUILIBRIUM"))</f>
        <v>EQUILIBRIUM</v>
      </c>
    </row>
    <row r="4903">
      <c r="A4903">
        <v>22668</v>
      </c>
      <c r="B4903" t="str">
        <v>2022-12-06</v>
      </c>
      <c r="C4903" t="str">
        <v>Afternoon</v>
      </c>
      <c r="D4903">
        <v>20</v>
      </c>
      <c r="E4903" t="str">
        <f>IF(MOD(D4903,2)=0,"EVEN","ODD")</f>
        <v>EVEN</v>
      </c>
      <c r="F4903" t="str">
        <f>IF(D4903&lt;=18,"LOW (1-18)","HIGH (19-36)")</f>
        <v>HIGH (19-36)</v>
      </c>
      <c r="G4903">
        <f>INT((D4903-1)/6)+1</f>
        <v>4</v>
      </c>
      <c r="H4903">
        <f>MOD(D4903-1,6)+1</f>
        <v>2</v>
      </c>
      <c r="I4903">
        <f>37-D4903</f>
        <v>17</v>
      </c>
      <c r="J4903">
        <f>ABS(D4903-D4904)</f>
        <v>12</v>
      </c>
      <c r="K4903">
        <f>AVERAGE(D4903:D4907)</f>
        <v>20</v>
      </c>
      <c r="L4903">
        <f>AVERAGE(D4903:D4922)</f>
        <v>20</v>
      </c>
      <c r="M4903">
        <f>K4903-L4903</f>
        <v>0</v>
      </c>
      <c r="N4903" t="str">
        <f>IF(K4903&gt;L4903,"HIGH ZONE BIAS",IF(K4903&lt;L4903,"LOW ZONE BIAS","EQUILIBRIUM"))</f>
        <v>EQUILIBRIUM</v>
      </c>
    </row>
    <row r="4904">
      <c r="A4904">
        <v>22667</v>
      </c>
      <c r="B4904" t="str">
        <v>2022-12-06</v>
      </c>
      <c r="C4904" t="str">
        <v>Midday</v>
      </c>
      <c r="D4904">
        <v>32</v>
      </c>
      <c r="E4904" t="str">
        <f>IF(MOD(D4904,2)=0,"EVEN","ODD")</f>
        <v>EVEN</v>
      </c>
      <c r="F4904" t="str">
        <f>IF(D4904&lt;=18,"LOW (1-18)","HIGH (19-36)")</f>
        <v>HIGH (19-36)</v>
      </c>
      <c r="G4904">
        <f>INT((D4904-1)/6)+1</f>
        <v>6</v>
      </c>
      <c r="H4904">
        <f>MOD(D4904-1,6)+1</f>
        <v>2</v>
      </c>
      <c r="I4904">
        <f>37-D4904</f>
        <v>5</v>
      </c>
      <c r="J4904">
        <f>ABS(D4904-D4905)</f>
        <v>30</v>
      </c>
      <c r="K4904">
        <f>AVERAGE(D4904:D4908)</f>
        <v>32</v>
      </c>
      <c r="L4904">
        <f>AVERAGE(D4904:D4923)</f>
        <v>32</v>
      </c>
      <c r="M4904">
        <f>K4904-L4904</f>
        <v>0</v>
      </c>
      <c r="N4904" t="str">
        <f>IF(K4904&gt;L4904,"HIGH ZONE BIAS",IF(K4904&lt;L4904,"LOW ZONE BIAS","EQUILIBRIUM"))</f>
        <v>EQUILIBRIUM</v>
      </c>
    </row>
    <row r="4905">
      <c r="A4905">
        <v>22666</v>
      </c>
      <c r="B4905" t="str">
        <v>2022-12-06</v>
      </c>
      <c r="C4905" t="str">
        <v>Morning</v>
      </c>
      <c r="D4905">
        <v>2</v>
      </c>
      <c r="E4905" t="str">
        <f>IF(MOD(D4905,2)=0,"EVEN","ODD")</f>
        <v>EVEN</v>
      </c>
      <c r="F4905" t="str">
        <f>IF(D4905&lt;=18,"LOW (1-18)","HIGH (19-36)")</f>
        <v>LOW (1-18)</v>
      </c>
      <c r="G4905">
        <f>INT((D4905-1)/6)+1</f>
        <v>1</v>
      </c>
      <c r="H4905">
        <f>MOD(D4905-1,6)+1</f>
        <v>2</v>
      </c>
      <c r="I4905">
        <f>37-D4905</f>
        <v>35</v>
      </c>
      <c r="J4905">
        <f>ABS(D4905-D4906)</f>
        <v>1</v>
      </c>
      <c r="K4905">
        <f>AVERAGE(D4905:D4909)</f>
        <v>2</v>
      </c>
      <c r="L4905">
        <f>AVERAGE(D4905:D4924)</f>
        <v>2</v>
      </c>
      <c r="M4905">
        <f>K4905-L4905</f>
        <v>0</v>
      </c>
      <c r="N4905" t="str">
        <f>IF(K4905&gt;L4905,"HIGH ZONE BIAS",IF(K4905&lt;L4905,"LOW ZONE BIAS","EQUILIBRIUM"))</f>
        <v>EQUILIBRIUM</v>
      </c>
    </row>
    <row r="4906">
      <c r="A4906">
        <v>22665</v>
      </c>
      <c r="B4906" t="str">
        <v>2022-12-05</v>
      </c>
      <c r="C4906" t="str">
        <v>Evening</v>
      </c>
      <c r="D4906">
        <v>1</v>
      </c>
      <c r="E4906" t="str">
        <f>IF(MOD(D4906,2)=0,"EVEN","ODD")</f>
        <v>ODD</v>
      </c>
      <c r="F4906" t="str">
        <f>IF(D4906&lt;=18,"LOW (1-18)","HIGH (19-36)")</f>
        <v>LOW (1-18)</v>
      </c>
      <c r="G4906">
        <f>INT((D4906-1)/6)+1</f>
        <v>1</v>
      </c>
      <c r="H4906">
        <f>MOD(D4906-1,6)+1</f>
        <v>1</v>
      </c>
      <c r="I4906">
        <f>37-D4906</f>
        <v>36</v>
      </c>
      <c r="J4906">
        <f>ABS(D4906-D4907)</f>
        <v>8</v>
      </c>
      <c r="K4906">
        <f>AVERAGE(D4906:D4910)</f>
        <v>1</v>
      </c>
      <c r="L4906">
        <f>AVERAGE(D4906:D4925)</f>
        <v>1</v>
      </c>
      <c r="M4906">
        <f>K4906-L4906</f>
        <v>0</v>
      </c>
      <c r="N4906" t="str">
        <f>IF(K4906&gt;L4906,"HIGH ZONE BIAS",IF(K4906&lt;L4906,"LOW ZONE BIAS","EQUILIBRIUM"))</f>
        <v>EQUILIBRIUM</v>
      </c>
    </row>
    <row r="4907">
      <c r="A4907">
        <v>22664</v>
      </c>
      <c r="B4907" t="str">
        <v>2022-12-05</v>
      </c>
      <c r="C4907" t="str">
        <v>Afternoon</v>
      </c>
      <c r="D4907">
        <v>9</v>
      </c>
      <c r="E4907" t="str">
        <f>IF(MOD(D4907,2)=0,"EVEN","ODD")</f>
        <v>ODD</v>
      </c>
      <c r="F4907" t="str">
        <f>IF(D4907&lt;=18,"LOW (1-18)","HIGH (19-36)")</f>
        <v>LOW (1-18)</v>
      </c>
      <c r="G4907">
        <f>INT((D4907-1)/6)+1</f>
        <v>2</v>
      </c>
      <c r="H4907">
        <f>MOD(D4907-1,6)+1</f>
        <v>3</v>
      </c>
      <c r="I4907">
        <f>37-D4907</f>
        <v>28</v>
      </c>
      <c r="J4907">
        <f>ABS(D4907-D4908)</f>
        <v>27</v>
      </c>
      <c r="K4907">
        <f>AVERAGE(D4907:D4911)</f>
        <v>9</v>
      </c>
      <c r="L4907">
        <f>AVERAGE(D4907:D4926)</f>
        <v>9</v>
      </c>
      <c r="M4907">
        <f>K4907-L4907</f>
        <v>0</v>
      </c>
      <c r="N4907" t="str">
        <f>IF(K4907&gt;L4907,"HIGH ZONE BIAS",IF(K4907&lt;L4907,"LOW ZONE BIAS","EQUILIBRIUM"))</f>
        <v>EQUILIBRIUM</v>
      </c>
    </row>
    <row r="4908">
      <c r="A4908">
        <v>22663</v>
      </c>
      <c r="B4908" t="str">
        <v>2022-12-05</v>
      </c>
      <c r="C4908" t="str">
        <v>Midday</v>
      </c>
      <c r="D4908">
        <v>36</v>
      </c>
      <c r="E4908" t="str">
        <f>IF(MOD(D4908,2)=0,"EVEN","ODD")</f>
        <v>EVEN</v>
      </c>
      <c r="F4908" t="str">
        <f>IF(D4908&lt;=18,"LOW (1-18)","HIGH (19-36)")</f>
        <v>HIGH (19-36)</v>
      </c>
      <c r="G4908">
        <f>INT((D4908-1)/6)+1</f>
        <v>6</v>
      </c>
      <c r="H4908">
        <f>MOD(D4908-1,6)+1</f>
        <v>6</v>
      </c>
      <c r="I4908">
        <f>37-D4908</f>
        <v>1</v>
      </c>
      <c r="J4908">
        <f>ABS(D4908-D4909)</f>
        <v>17</v>
      </c>
      <c r="K4908">
        <f>AVERAGE(D4908:D4912)</f>
        <v>36</v>
      </c>
      <c r="L4908">
        <f>AVERAGE(D4908:D4927)</f>
        <v>36</v>
      </c>
      <c r="M4908">
        <f>K4908-L4908</f>
        <v>0</v>
      </c>
      <c r="N4908" t="str">
        <f>IF(K4908&gt;L4908,"HIGH ZONE BIAS",IF(K4908&lt;L4908,"LOW ZONE BIAS","EQUILIBRIUM"))</f>
        <v>EQUILIBRIUM</v>
      </c>
    </row>
    <row r="4909">
      <c r="A4909">
        <v>22662</v>
      </c>
      <c r="B4909" t="str">
        <v>2022-12-05</v>
      </c>
      <c r="C4909" t="str">
        <v>Morning</v>
      </c>
      <c r="D4909">
        <v>19</v>
      </c>
      <c r="E4909" t="str">
        <f>IF(MOD(D4909,2)=0,"EVEN","ODD")</f>
        <v>ODD</v>
      </c>
      <c r="F4909" t="str">
        <f>IF(D4909&lt;=18,"LOW (1-18)","HIGH (19-36)")</f>
        <v>HIGH (19-36)</v>
      </c>
      <c r="G4909">
        <f>INT((D4909-1)/6)+1</f>
        <v>4</v>
      </c>
      <c r="H4909">
        <f>MOD(D4909-1,6)+1</f>
        <v>1</v>
      </c>
      <c r="I4909">
        <f>37-D4909</f>
        <v>18</v>
      </c>
      <c r="J4909">
        <f>ABS(D4909-D4910)</f>
        <v>13</v>
      </c>
      <c r="K4909">
        <f>AVERAGE(D4909:D4913)</f>
        <v>19</v>
      </c>
      <c r="L4909">
        <f>AVERAGE(D4909:D4928)</f>
        <v>19</v>
      </c>
      <c r="M4909">
        <f>K4909-L4909</f>
        <v>0</v>
      </c>
      <c r="N4909" t="str">
        <f>IF(K4909&gt;L4909,"HIGH ZONE BIAS",IF(K4909&lt;L4909,"LOW ZONE BIAS","EQUILIBRIUM"))</f>
        <v>EQUILIBRIUM</v>
      </c>
    </row>
    <row r="4910">
      <c r="A4910">
        <v>22661</v>
      </c>
      <c r="B4910" t="str">
        <v>2022-12-03</v>
      </c>
      <c r="C4910" t="str">
        <v>Evening</v>
      </c>
      <c r="D4910">
        <v>32</v>
      </c>
      <c r="E4910" t="str">
        <f>IF(MOD(D4910,2)=0,"EVEN","ODD")</f>
        <v>EVEN</v>
      </c>
      <c r="F4910" t="str">
        <f>IF(D4910&lt;=18,"LOW (1-18)","HIGH (19-36)")</f>
        <v>HIGH (19-36)</v>
      </c>
      <c r="G4910">
        <f>INT((D4910-1)/6)+1</f>
        <v>6</v>
      </c>
      <c r="H4910">
        <f>MOD(D4910-1,6)+1</f>
        <v>2</v>
      </c>
      <c r="I4910">
        <f>37-D4910</f>
        <v>5</v>
      </c>
      <c r="J4910">
        <f>ABS(D4910-D4911)</f>
        <v>21</v>
      </c>
      <c r="K4910">
        <f>AVERAGE(D4910:D4914)</f>
        <v>32</v>
      </c>
      <c r="L4910">
        <f>AVERAGE(D4910:D4929)</f>
        <v>32</v>
      </c>
      <c r="M4910">
        <f>K4910-L4910</f>
        <v>0</v>
      </c>
      <c r="N4910" t="str">
        <f>IF(K4910&gt;L4910,"HIGH ZONE BIAS",IF(K4910&lt;L4910,"LOW ZONE BIAS","EQUILIBRIUM"))</f>
        <v>EQUILIBRIUM</v>
      </c>
    </row>
    <row r="4911">
      <c r="A4911">
        <v>22660</v>
      </c>
      <c r="B4911" t="str">
        <v>2022-12-03</v>
      </c>
      <c r="C4911" t="str">
        <v>Afternoon</v>
      </c>
      <c r="D4911">
        <v>11</v>
      </c>
      <c r="E4911" t="str">
        <f>IF(MOD(D4911,2)=0,"EVEN","ODD")</f>
        <v>ODD</v>
      </c>
      <c r="F4911" t="str">
        <f>IF(D4911&lt;=18,"LOW (1-18)","HIGH (19-36)")</f>
        <v>LOW (1-18)</v>
      </c>
      <c r="G4911">
        <f>INT((D4911-1)/6)+1</f>
        <v>2</v>
      </c>
      <c r="H4911">
        <f>MOD(D4911-1,6)+1</f>
        <v>5</v>
      </c>
      <c r="I4911">
        <f>37-D4911</f>
        <v>26</v>
      </c>
      <c r="J4911">
        <f>ABS(D4911-D4912)</f>
        <v>0</v>
      </c>
      <c r="K4911">
        <f>AVERAGE(D4911:D4915)</f>
        <v>11</v>
      </c>
      <c r="L4911">
        <f>AVERAGE(D4911:D4930)</f>
        <v>11</v>
      </c>
      <c r="M4911">
        <f>K4911-L4911</f>
        <v>0</v>
      </c>
      <c r="N4911" t="str">
        <f>IF(K4911&gt;L4911,"HIGH ZONE BIAS",IF(K4911&lt;L4911,"LOW ZONE BIAS","EQUILIBRIUM"))</f>
        <v>EQUILIBRIUM</v>
      </c>
    </row>
    <row r="4912">
      <c r="A4912">
        <v>22659</v>
      </c>
      <c r="B4912" t="str">
        <v>2022-12-03</v>
      </c>
      <c r="C4912" t="str">
        <v>Midday</v>
      </c>
      <c r="D4912">
        <v>11</v>
      </c>
      <c r="E4912" t="str">
        <f>IF(MOD(D4912,2)=0,"EVEN","ODD")</f>
        <v>ODD</v>
      </c>
      <c r="F4912" t="str">
        <f>IF(D4912&lt;=18,"LOW (1-18)","HIGH (19-36)")</f>
        <v>LOW (1-18)</v>
      </c>
      <c r="G4912">
        <f>INT((D4912-1)/6)+1</f>
        <v>2</v>
      </c>
      <c r="H4912">
        <f>MOD(D4912-1,6)+1</f>
        <v>5</v>
      </c>
      <c r="I4912">
        <f>37-D4912</f>
        <v>26</v>
      </c>
      <c r="J4912">
        <f>ABS(D4912-D4913)</f>
        <v>19</v>
      </c>
      <c r="K4912">
        <f>AVERAGE(D4912:D4916)</f>
        <v>11</v>
      </c>
      <c r="L4912">
        <f>AVERAGE(D4912:D4931)</f>
        <v>11</v>
      </c>
      <c r="M4912">
        <f>K4912-L4912</f>
        <v>0</v>
      </c>
      <c r="N4912" t="str">
        <f>IF(K4912&gt;L4912,"HIGH ZONE BIAS",IF(K4912&lt;L4912,"LOW ZONE BIAS","EQUILIBRIUM"))</f>
        <v>EQUILIBRIUM</v>
      </c>
    </row>
    <row r="4913">
      <c r="A4913">
        <v>22658</v>
      </c>
      <c r="B4913" t="str">
        <v>2022-12-03</v>
      </c>
      <c r="C4913" t="str">
        <v>Morning</v>
      </c>
      <c r="D4913">
        <v>30</v>
      </c>
      <c r="E4913" t="str">
        <f>IF(MOD(D4913,2)=0,"EVEN","ODD")</f>
        <v>EVEN</v>
      </c>
      <c r="F4913" t="str">
        <f>IF(D4913&lt;=18,"LOW (1-18)","HIGH (19-36)")</f>
        <v>HIGH (19-36)</v>
      </c>
      <c r="G4913">
        <f>INT((D4913-1)/6)+1</f>
        <v>5</v>
      </c>
      <c r="H4913">
        <f>MOD(D4913-1,6)+1</f>
        <v>6</v>
      </c>
      <c r="I4913">
        <f>37-D4913</f>
        <v>7</v>
      </c>
      <c r="J4913">
        <f>ABS(D4913-D4914)</f>
        <v>16</v>
      </c>
      <c r="K4913">
        <f>AVERAGE(D4913:D4917)</f>
        <v>30</v>
      </c>
      <c r="L4913">
        <f>AVERAGE(D4913:D4932)</f>
        <v>30</v>
      </c>
      <c r="M4913">
        <f>K4913-L4913</f>
        <v>0</v>
      </c>
      <c r="N4913" t="str">
        <f>IF(K4913&gt;L4913,"HIGH ZONE BIAS",IF(K4913&lt;L4913,"LOW ZONE BIAS","EQUILIBRIUM"))</f>
        <v>EQUILIBRIUM</v>
      </c>
    </row>
    <row r="4914">
      <c r="A4914">
        <v>22657</v>
      </c>
      <c r="B4914" t="str">
        <v>2022-12-02</v>
      </c>
      <c r="C4914" t="str">
        <v>Evening</v>
      </c>
      <c r="D4914">
        <v>14</v>
      </c>
      <c r="E4914" t="str">
        <f>IF(MOD(D4914,2)=0,"EVEN","ODD")</f>
        <v>EVEN</v>
      </c>
      <c r="F4914" t="str">
        <f>IF(D4914&lt;=18,"LOW (1-18)","HIGH (19-36)")</f>
        <v>LOW (1-18)</v>
      </c>
      <c r="G4914">
        <f>INT((D4914-1)/6)+1</f>
        <v>3</v>
      </c>
      <c r="H4914">
        <f>MOD(D4914-1,6)+1</f>
        <v>2</v>
      </c>
      <c r="I4914">
        <f>37-D4914</f>
        <v>23</v>
      </c>
      <c r="J4914">
        <f>ABS(D4914-D4915)</f>
        <v>12</v>
      </c>
      <c r="K4914">
        <f>AVERAGE(D4914:D4918)</f>
        <v>14</v>
      </c>
      <c r="L4914">
        <f>AVERAGE(D4914:D4933)</f>
        <v>14</v>
      </c>
      <c r="M4914">
        <f>K4914-L4914</f>
        <v>0</v>
      </c>
      <c r="N4914" t="str">
        <f>IF(K4914&gt;L4914,"HIGH ZONE BIAS",IF(K4914&lt;L4914,"LOW ZONE BIAS","EQUILIBRIUM"))</f>
        <v>EQUILIBRIUM</v>
      </c>
    </row>
    <row r="4915">
      <c r="A4915">
        <v>22656</v>
      </c>
      <c r="B4915" t="str">
        <v>2022-12-02</v>
      </c>
      <c r="C4915" t="str">
        <v>Afternoon</v>
      </c>
      <c r="D4915">
        <v>26</v>
      </c>
      <c r="E4915" t="str">
        <f>IF(MOD(D4915,2)=0,"EVEN","ODD")</f>
        <v>EVEN</v>
      </c>
      <c r="F4915" t="str">
        <f>IF(D4915&lt;=18,"LOW (1-18)","HIGH (19-36)")</f>
        <v>HIGH (19-36)</v>
      </c>
      <c r="G4915">
        <f>INT((D4915-1)/6)+1</f>
        <v>5</v>
      </c>
      <c r="H4915">
        <f>MOD(D4915-1,6)+1</f>
        <v>2</v>
      </c>
      <c r="I4915">
        <f>37-D4915</f>
        <v>11</v>
      </c>
      <c r="J4915">
        <f>ABS(D4915-D4916)</f>
        <v>3</v>
      </c>
      <c r="K4915">
        <f>AVERAGE(D4915:D4919)</f>
        <v>26</v>
      </c>
      <c r="L4915">
        <f>AVERAGE(D4915:D4934)</f>
        <v>26</v>
      </c>
      <c r="M4915">
        <f>K4915-L4915</f>
        <v>0</v>
      </c>
      <c r="N4915" t="str">
        <f>IF(K4915&gt;L4915,"HIGH ZONE BIAS",IF(K4915&lt;L4915,"LOW ZONE BIAS","EQUILIBRIUM"))</f>
        <v>EQUILIBRIUM</v>
      </c>
    </row>
    <row r="4916">
      <c r="A4916">
        <v>22655</v>
      </c>
      <c r="B4916" t="str">
        <v>2022-12-02</v>
      </c>
      <c r="C4916" t="str">
        <v>Midday</v>
      </c>
      <c r="D4916">
        <v>29</v>
      </c>
      <c r="E4916" t="str">
        <f>IF(MOD(D4916,2)=0,"EVEN","ODD")</f>
        <v>ODD</v>
      </c>
      <c r="F4916" t="str">
        <f>IF(D4916&lt;=18,"LOW (1-18)","HIGH (19-36)")</f>
        <v>HIGH (19-36)</v>
      </c>
      <c r="G4916">
        <f>INT((D4916-1)/6)+1</f>
        <v>5</v>
      </c>
      <c r="H4916">
        <f>MOD(D4916-1,6)+1</f>
        <v>5</v>
      </c>
      <c r="I4916">
        <f>37-D4916</f>
        <v>8</v>
      </c>
      <c r="J4916">
        <f>ABS(D4916-D4917)</f>
        <v>11</v>
      </c>
      <c r="K4916">
        <f>AVERAGE(D4916:D4920)</f>
        <v>29</v>
      </c>
      <c r="L4916">
        <f>AVERAGE(D4916:D4935)</f>
        <v>29</v>
      </c>
      <c r="M4916">
        <f>K4916-L4916</f>
        <v>0</v>
      </c>
      <c r="N4916" t="str">
        <f>IF(K4916&gt;L4916,"HIGH ZONE BIAS",IF(K4916&lt;L4916,"LOW ZONE BIAS","EQUILIBRIUM"))</f>
        <v>EQUILIBRIUM</v>
      </c>
    </row>
    <row r="4917">
      <c r="A4917">
        <v>22654</v>
      </c>
      <c r="B4917" t="str">
        <v>2022-12-02</v>
      </c>
      <c r="C4917" t="str">
        <v>Morning</v>
      </c>
      <c r="D4917">
        <v>18</v>
      </c>
      <c r="E4917" t="str">
        <f>IF(MOD(D4917,2)=0,"EVEN","ODD")</f>
        <v>EVEN</v>
      </c>
      <c r="F4917" t="str">
        <f>IF(D4917&lt;=18,"LOW (1-18)","HIGH (19-36)")</f>
        <v>LOW (1-18)</v>
      </c>
      <c r="G4917">
        <f>INT((D4917-1)/6)+1</f>
        <v>3</v>
      </c>
      <c r="H4917">
        <f>MOD(D4917-1,6)+1</f>
        <v>6</v>
      </c>
      <c r="I4917">
        <f>37-D4917</f>
        <v>19</v>
      </c>
      <c r="J4917">
        <f>ABS(D4917-D4918)</f>
        <v>5</v>
      </c>
      <c r="K4917">
        <f>AVERAGE(D4917:D4921)</f>
        <v>18</v>
      </c>
      <c r="L4917">
        <f>AVERAGE(D4917:D4936)</f>
        <v>18</v>
      </c>
      <c r="M4917">
        <f>K4917-L4917</f>
        <v>0</v>
      </c>
      <c r="N4917" t="str">
        <f>IF(K4917&gt;L4917,"HIGH ZONE BIAS",IF(K4917&lt;L4917,"LOW ZONE BIAS","EQUILIBRIUM"))</f>
        <v>EQUILIBRIUM</v>
      </c>
    </row>
    <row r="4918">
      <c r="A4918">
        <v>22653</v>
      </c>
      <c r="B4918" t="str">
        <v>2022-12-01</v>
      </c>
      <c r="C4918" t="str">
        <v>Evening</v>
      </c>
      <c r="D4918">
        <v>13</v>
      </c>
      <c r="E4918" t="str">
        <f>IF(MOD(D4918,2)=0,"EVEN","ODD")</f>
        <v>ODD</v>
      </c>
      <c r="F4918" t="str">
        <f>IF(D4918&lt;=18,"LOW (1-18)","HIGH (19-36)")</f>
        <v>LOW (1-18)</v>
      </c>
      <c r="G4918">
        <f>INT((D4918-1)/6)+1</f>
        <v>3</v>
      </c>
      <c r="H4918">
        <f>MOD(D4918-1,6)+1</f>
        <v>1</v>
      </c>
      <c r="I4918">
        <f>37-D4918</f>
        <v>24</v>
      </c>
      <c r="J4918">
        <f>ABS(D4918-D4919)</f>
        <v>12</v>
      </c>
      <c r="K4918">
        <f>AVERAGE(D4918:D4922)</f>
        <v>13</v>
      </c>
      <c r="L4918">
        <f>AVERAGE(D4918:D4937)</f>
        <v>13</v>
      </c>
      <c r="M4918">
        <f>K4918-L4918</f>
        <v>0</v>
      </c>
      <c r="N4918" t="str">
        <f>IF(K4918&gt;L4918,"HIGH ZONE BIAS",IF(K4918&lt;L4918,"LOW ZONE BIAS","EQUILIBRIUM"))</f>
        <v>EQUILIBRIUM</v>
      </c>
    </row>
    <row r="4919">
      <c r="A4919">
        <v>22652</v>
      </c>
      <c r="B4919" t="str">
        <v>2022-12-01</v>
      </c>
      <c r="C4919" t="str">
        <v>Afternoon</v>
      </c>
      <c r="D4919">
        <v>25</v>
      </c>
      <c r="E4919" t="str">
        <f>IF(MOD(D4919,2)=0,"EVEN","ODD")</f>
        <v>ODD</v>
      </c>
      <c r="F4919" t="str">
        <f>IF(D4919&lt;=18,"LOW (1-18)","HIGH (19-36)")</f>
        <v>HIGH (19-36)</v>
      </c>
      <c r="G4919">
        <f>INT((D4919-1)/6)+1</f>
        <v>5</v>
      </c>
      <c r="H4919">
        <f>MOD(D4919-1,6)+1</f>
        <v>1</v>
      </c>
      <c r="I4919">
        <f>37-D4919</f>
        <v>12</v>
      </c>
      <c r="J4919">
        <f>ABS(D4919-D4920)</f>
        <v>6</v>
      </c>
      <c r="K4919">
        <f>AVERAGE(D4919:D4923)</f>
        <v>25</v>
      </c>
      <c r="L4919">
        <f>AVERAGE(D4919:D4938)</f>
        <v>25</v>
      </c>
      <c r="M4919">
        <f>K4919-L4919</f>
        <v>0</v>
      </c>
      <c r="N4919" t="str">
        <f>IF(K4919&gt;L4919,"HIGH ZONE BIAS",IF(K4919&lt;L4919,"LOW ZONE BIAS","EQUILIBRIUM"))</f>
        <v>EQUILIBRIUM</v>
      </c>
    </row>
    <row r="4920">
      <c r="A4920">
        <v>22651</v>
      </c>
      <c r="B4920" t="str">
        <v>2022-12-01</v>
      </c>
      <c r="C4920" t="str">
        <v>Midday</v>
      </c>
      <c r="D4920">
        <v>31</v>
      </c>
      <c r="E4920" t="str">
        <f>IF(MOD(D4920,2)=0,"EVEN","ODD")</f>
        <v>ODD</v>
      </c>
      <c r="F4920" t="str">
        <f>IF(D4920&lt;=18,"LOW (1-18)","HIGH (19-36)")</f>
        <v>HIGH (19-36)</v>
      </c>
      <c r="G4920">
        <f>INT((D4920-1)/6)+1</f>
        <v>6</v>
      </c>
      <c r="H4920">
        <f>MOD(D4920-1,6)+1</f>
        <v>1</v>
      </c>
      <c r="I4920">
        <f>37-D4920</f>
        <v>6</v>
      </c>
      <c r="J4920">
        <f>ABS(D4920-D4921)</f>
        <v>26</v>
      </c>
      <c r="K4920">
        <f>AVERAGE(D4920:D4924)</f>
        <v>31</v>
      </c>
      <c r="L4920">
        <f>AVERAGE(D4920:D4939)</f>
        <v>31</v>
      </c>
      <c r="M4920">
        <f>K4920-L4920</f>
        <v>0</v>
      </c>
      <c r="N4920" t="str">
        <f>IF(K4920&gt;L4920,"HIGH ZONE BIAS",IF(K4920&lt;L4920,"LOW ZONE BIAS","EQUILIBRIUM"))</f>
        <v>EQUILIBRIUM</v>
      </c>
    </row>
    <row r="4921">
      <c r="A4921">
        <v>22650</v>
      </c>
      <c r="B4921" t="str">
        <v>2022-12-01</v>
      </c>
      <c r="C4921" t="str">
        <v>Morning</v>
      </c>
      <c r="D4921">
        <v>5</v>
      </c>
      <c r="E4921" t="str">
        <f>IF(MOD(D4921,2)=0,"EVEN","ODD")</f>
        <v>ODD</v>
      </c>
      <c r="F4921" t="str">
        <f>IF(D4921&lt;=18,"LOW (1-18)","HIGH (19-36)")</f>
        <v>LOW (1-18)</v>
      </c>
      <c r="G4921">
        <f>INT((D4921-1)/6)+1</f>
        <v>1</v>
      </c>
      <c r="H4921">
        <f>MOD(D4921-1,6)+1</f>
        <v>5</v>
      </c>
      <c r="I4921">
        <f>37-D4921</f>
        <v>32</v>
      </c>
      <c r="J4921">
        <f>ABS(D4921-D4922)</f>
        <v>5</v>
      </c>
      <c r="K4921">
        <f>AVERAGE(D4921:D4925)</f>
        <v>5</v>
      </c>
      <c r="L4921">
        <f>AVERAGE(D4921:D4940)</f>
        <v>5</v>
      </c>
      <c r="M4921">
        <f>K4921-L4921</f>
        <v>0</v>
      </c>
      <c r="N4921" t="str">
        <f>IF(K4921&gt;L4921,"HIGH ZONE BIAS",IF(K4921&lt;L4921,"LOW ZONE BIAS","EQUILIBRIUM"))</f>
        <v>EQUILIBRIUM</v>
      </c>
    </row>
    <row r="4922">
      <c r="A4922">
        <v>22649</v>
      </c>
      <c r="B4922" t="str">
        <v>2022-11-30</v>
      </c>
      <c r="C4922" t="str">
        <v>Evening</v>
      </c>
      <c r="D4922">
        <v>10</v>
      </c>
      <c r="E4922" t="str">
        <f>IF(MOD(D4922,2)=0,"EVEN","ODD")</f>
        <v>EVEN</v>
      </c>
      <c r="F4922" t="str">
        <f>IF(D4922&lt;=18,"LOW (1-18)","HIGH (19-36)")</f>
        <v>LOW (1-18)</v>
      </c>
      <c r="G4922">
        <f>INT((D4922-1)/6)+1</f>
        <v>2</v>
      </c>
      <c r="H4922">
        <f>MOD(D4922-1,6)+1</f>
        <v>4</v>
      </c>
      <c r="I4922">
        <f>37-D4922</f>
        <v>27</v>
      </c>
      <c r="J4922">
        <f>ABS(D4922-D4923)</f>
        <v>7</v>
      </c>
      <c r="K4922">
        <f>AVERAGE(D4922:D4926)</f>
        <v>10</v>
      </c>
      <c r="L4922">
        <f>AVERAGE(D4922:D4941)</f>
        <v>10</v>
      </c>
      <c r="M4922">
        <f>K4922-L4922</f>
        <v>0</v>
      </c>
      <c r="N4922" t="str">
        <f>IF(K4922&gt;L4922,"HIGH ZONE BIAS",IF(K4922&lt;L4922,"LOW ZONE BIAS","EQUILIBRIUM"))</f>
        <v>EQUILIBRIUM</v>
      </c>
    </row>
    <row r="4923">
      <c r="A4923">
        <v>22648</v>
      </c>
      <c r="B4923" t="str">
        <v>2022-11-30</v>
      </c>
      <c r="C4923" t="str">
        <v>Afternoon</v>
      </c>
      <c r="D4923">
        <v>17</v>
      </c>
      <c r="E4923" t="str">
        <f>IF(MOD(D4923,2)=0,"EVEN","ODD")</f>
        <v>ODD</v>
      </c>
      <c r="F4923" t="str">
        <f>IF(D4923&lt;=18,"LOW (1-18)","HIGH (19-36)")</f>
        <v>LOW (1-18)</v>
      </c>
      <c r="G4923">
        <f>INT((D4923-1)/6)+1</f>
        <v>3</v>
      </c>
      <c r="H4923">
        <f>MOD(D4923-1,6)+1</f>
        <v>5</v>
      </c>
      <c r="I4923">
        <f>37-D4923</f>
        <v>20</v>
      </c>
      <c r="J4923">
        <f>ABS(D4923-D4924)</f>
        <v>6</v>
      </c>
      <c r="K4923">
        <f>AVERAGE(D4923:D4927)</f>
        <v>17</v>
      </c>
      <c r="L4923">
        <f>AVERAGE(D4923:D4942)</f>
        <v>17</v>
      </c>
      <c r="M4923">
        <f>K4923-L4923</f>
        <v>0</v>
      </c>
      <c r="N4923" t="str">
        <f>IF(K4923&gt;L4923,"HIGH ZONE BIAS",IF(K4923&lt;L4923,"LOW ZONE BIAS","EQUILIBRIUM"))</f>
        <v>EQUILIBRIUM</v>
      </c>
    </row>
    <row r="4924">
      <c r="A4924">
        <v>22647</v>
      </c>
      <c r="B4924" t="str">
        <v>2022-11-30</v>
      </c>
      <c r="C4924" t="str">
        <v>Midday</v>
      </c>
      <c r="D4924">
        <v>11</v>
      </c>
      <c r="E4924" t="str">
        <f>IF(MOD(D4924,2)=0,"EVEN","ODD")</f>
        <v>ODD</v>
      </c>
      <c r="F4924" t="str">
        <f>IF(D4924&lt;=18,"LOW (1-18)","HIGH (19-36)")</f>
        <v>LOW (1-18)</v>
      </c>
      <c r="G4924">
        <f>INT((D4924-1)/6)+1</f>
        <v>2</v>
      </c>
      <c r="H4924">
        <f>MOD(D4924-1,6)+1</f>
        <v>5</v>
      </c>
      <c r="I4924">
        <f>37-D4924</f>
        <v>26</v>
      </c>
      <c r="J4924">
        <f>ABS(D4924-D4925)</f>
        <v>2</v>
      </c>
      <c r="K4924">
        <f>AVERAGE(D4924:D4928)</f>
        <v>11</v>
      </c>
      <c r="L4924">
        <f>AVERAGE(D4924:D4943)</f>
        <v>11</v>
      </c>
      <c r="M4924">
        <f>K4924-L4924</f>
        <v>0</v>
      </c>
      <c r="N4924" t="str">
        <f>IF(K4924&gt;L4924,"HIGH ZONE BIAS",IF(K4924&lt;L4924,"LOW ZONE BIAS","EQUILIBRIUM"))</f>
        <v>EQUILIBRIUM</v>
      </c>
    </row>
    <row r="4925">
      <c r="A4925">
        <v>22646</v>
      </c>
      <c r="B4925" t="str">
        <v>2022-11-30</v>
      </c>
      <c r="C4925" t="str">
        <v>Morning</v>
      </c>
      <c r="D4925">
        <v>13</v>
      </c>
      <c r="E4925" t="str">
        <f>IF(MOD(D4925,2)=0,"EVEN","ODD")</f>
        <v>ODD</v>
      </c>
      <c r="F4925" t="str">
        <f>IF(D4925&lt;=18,"LOW (1-18)","HIGH (19-36)")</f>
        <v>LOW (1-18)</v>
      </c>
      <c r="G4925">
        <f>INT((D4925-1)/6)+1</f>
        <v>3</v>
      </c>
      <c r="H4925">
        <f>MOD(D4925-1,6)+1</f>
        <v>1</v>
      </c>
      <c r="I4925">
        <f>37-D4925</f>
        <v>24</v>
      </c>
      <c r="J4925">
        <f>ABS(D4925-D4926)</f>
        <v>5</v>
      </c>
      <c r="K4925">
        <f>AVERAGE(D4925:D4929)</f>
        <v>13</v>
      </c>
      <c r="L4925">
        <f>AVERAGE(D4925:D4944)</f>
        <v>13</v>
      </c>
      <c r="M4925">
        <f>K4925-L4925</f>
        <v>0</v>
      </c>
      <c r="N4925" t="str">
        <f>IF(K4925&gt;L4925,"HIGH ZONE BIAS",IF(K4925&lt;L4925,"LOW ZONE BIAS","EQUILIBRIUM"))</f>
        <v>EQUILIBRIUM</v>
      </c>
    </row>
    <row r="4926">
      <c r="A4926">
        <v>22645</v>
      </c>
      <c r="B4926" t="str">
        <v>2022-11-29</v>
      </c>
      <c r="C4926" t="str">
        <v>Evening</v>
      </c>
      <c r="D4926">
        <v>8</v>
      </c>
      <c r="E4926" t="str">
        <f>IF(MOD(D4926,2)=0,"EVEN","ODD")</f>
        <v>EVEN</v>
      </c>
      <c r="F4926" t="str">
        <f>IF(D4926&lt;=18,"LOW (1-18)","HIGH (19-36)")</f>
        <v>LOW (1-18)</v>
      </c>
      <c r="G4926">
        <f>INT((D4926-1)/6)+1</f>
        <v>2</v>
      </c>
      <c r="H4926">
        <f>MOD(D4926-1,6)+1</f>
        <v>2</v>
      </c>
      <c r="I4926">
        <f>37-D4926</f>
        <v>29</v>
      </c>
      <c r="J4926">
        <f>ABS(D4926-D4927)</f>
        <v>7</v>
      </c>
      <c r="K4926">
        <f>AVERAGE(D4926:D4930)</f>
        <v>8</v>
      </c>
      <c r="L4926">
        <f>AVERAGE(D4926:D4945)</f>
        <v>8</v>
      </c>
      <c r="M4926">
        <f>K4926-L4926</f>
        <v>0</v>
      </c>
      <c r="N4926" t="str">
        <f>IF(K4926&gt;L4926,"HIGH ZONE BIAS",IF(K4926&lt;L4926,"LOW ZONE BIAS","EQUILIBRIUM"))</f>
        <v>EQUILIBRIUM</v>
      </c>
    </row>
    <row r="4927">
      <c r="A4927">
        <v>22644</v>
      </c>
      <c r="B4927" t="str">
        <v>2022-11-29</v>
      </c>
      <c r="C4927" t="str">
        <v>Afternoon</v>
      </c>
      <c r="D4927">
        <v>15</v>
      </c>
      <c r="E4927" t="str">
        <f>IF(MOD(D4927,2)=0,"EVEN","ODD")</f>
        <v>ODD</v>
      </c>
      <c r="F4927" t="str">
        <f>IF(D4927&lt;=18,"LOW (1-18)","HIGH (19-36)")</f>
        <v>LOW (1-18)</v>
      </c>
      <c r="G4927">
        <f>INT((D4927-1)/6)+1</f>
        <v>3</v>
      </c>
      <c r="H4927">
        <f>MOD(D4927-1,6)+1</f>
        <v>3</v>
      </c>
      <c r="I4927">
        <f>37-D4927</f>
        <v>22</v>
      </c>
      <c r="J4927">
        <f>ABS(D4927-D4928)</f>
        <v>12</v>
      </c>
      <c r="K4927">
        <f>AVERAGE(D4927:D4931)</f>
        <v>15</v>
      </c>
      <c r="L4927">
        <f>AVERAGE(D4927:D4946)</f>
        <v>15</v>
      </c>
      <c r="M4927">
        <f>K4927-L4927</f>
        <v>0</v>
      </c>
      <c r="N4927" t="str">
        <f>IF(K4927&gt;L4927,"HIGH ZONE BIAS",IF(K4927&lt;L4927,"LOW ZONE BIAS","EQUILIBRIUM"))</f>
        <v>EQUILIBRIUM</v>
      </c>
    </row>
    <row r="4928">
      <c r="A4928">
        <v>22643</v>
      </c>
      <c r="B4928" t="str">
        <v>2022-11-29</v>
      </c>
      <c r="C4928" t="str">
        <v>Midday</v>
      </c>
      <c r="D4928">
        <v>3</v>
      </c>
      <c r="E4928" t="str">
        <f>IF(MOD(D4928,2)=0,"EVEN","ODD")</f>
        <v>ODD</v>
      </c>
      <c r="F4928" t="str">
        <f>IF(D4928&lt;=18,"LOW (1-18)","HIGH (19-36)")</f>
        <v>LOW (1-18)</v>
      </c>
      <c r="G4928">
        <f>INT((D4928-1)/6)+1</f>
        <v>1</v>
      </c>
      <c r="H4928">
        <f>MOD(D4928-1,6)+1</f>
        <v>3</v>
      </c>
      <c r="I4928">
        <f>37-D4928</f>
        <v>34</v>
      </c>
      <c r="J4928">
        <f>ABS(D4928-D4929)</f>
        <v>9</v>
      </c>
      <c r="K4928">
        <f>AVERAGE(D4928:D4932)</f>
        <v>3</v>
      </c>
      <c r="L4928">
        <f>AVERAGE(D4928:D4947)</f>
        <v>3</v>
      </c>
      <c r="M4928">
        <f>K4928-L4928</f>
        <v>0</v>
      </c>
      <c r="N4928" t="str">
        <f>IF(K4928&gt;L4928,"HIGH ZONE BIAS",IF(K4928&lt;L4928,"LOW ZONE BIAS","EQUILIBRIUM"))</f>
        <v>EQUILIBRIUM</v>
      </c>
    </row>
    <row r="4929">
      <c r="A4929">
        <v>22642</v>
      </c>
      <c r="B4929" t="str">
        <v>2022-11-29</v>
      </c>
      <c r="C4929" t="str">
        <v>Morning</v>
      </c>
      <c r="D4929">
        <v>12</v>
      </c>
      <c r="E4929" t="str">
        <f>IF(MOD(D4929,2)=0,"EVEN","ODD")</f>
        <v>EVEN</v>
      </c>
      <c r="F4929" t="str">
        <f>IF(D4929&lt;=18,"LOW (1-18)","HIGH (19-36)")</f>
        <v>LOW (1-18)</v>
      </c>
      <c r="G4929">
        <f>INT((D4929-1)/6)+1</f>
        <v>2</v>
      </c>
      <c r="H4929">
        <f>MOD(D4929-1,6)+1</f>
        <v>6</v>
      </c>
      <c r="I4929">
        <f>37-D4929</f>
        <v>25</v>
      </c>
      <c r="J4929">
        <f>ABS(D4929-D4930)</f>
        <v>1</v>
      </c>
      <c r="K4929">
        <f>AVERAGE(D4929:D4933)</f>
        <v>12</v>
      </c>
      <c r="L4929">
        <f>AVERAGE(D4929:D4948)</f>
        <v>12</v>
      </c>
      <c r="M4929">
        <f>K4929-L4929</f>
        <v>0</v>
      </c>
      <c r="N4929" t="str">
        <f>IF(K4929&gt;L4929,"HIGH ZONE BIAS",IF(K4929&lt;L4929,"LOW ZONE BIAS","EQUILIBRIUM"))</f>
        <v>EQUILIBRIUM</v>
      </c>
    </row>
    <row r="4930">
      <c r="A4930">
        <v>22641</v>
      </c>
      <c r="B4930" t="str">
        <v>2022-11-28</v>
      </c>
      <c r="C4930" t="str">
        <v>Evening</v>
      </c>
      <c r="D4930">
        <v>13</v>
      </c>
      <c r="E4930" t="str">
        <f>IF(MOD(D4930,2)=0,"EVEN","ODD")</f>
        <v>ODD</v>
      </c>
      <c r="F4930" t="str">
        <f>IF(D4930&lt;=18,"LOW (1-18)","HIGH (19-36)")</f>
        <v>LOW (1-18)</v>
      </c>
      <c r="G4930">
        <f>INT((D4930-1)/6)+1</f>
        <v>3</v>
      </c>
      <c r="H4930">
        <f>MOD(D4930-1,6)+1</f>
        <v>1</v>
      </c>
      <c r="I4930">
        <f>37-D4930</f>
        <v>24</v>
      </c>
      <c r="J4930">
        <f>ABS(D4930-D4931)</f>
        <v>16</v>
      </c>
      <c r="K4930">
        <f>AVERAGE(D4930:D4934)</f>
        <v>13</v>
      </c>
      <c r="L4930">
        <f>AVERAGE(D4930:D4949)</f>
        <v>13</v>
      </c>
      <c r="M4930">
        <f>K4930-L4930</f>
        <v>0</v>
      </c>
      <c r="N4930" t="str">
        <f>IF(K4930&gt;L4930,"HIGH ZONE BIAS",IF(K4930&lt;L4930,"LOW ZONE BIAS","EQUILIBRIUM"))</f>
        <v>EQUILIBRIUM</v>
      </c>
    </row>
    <row r="4931">
      <c r="A4931">
        <v>22640</v>
      </c>
      <c r="B4931" t="str">
        <v>2022-11-28</v>
      </c>
      <c r="C4931" t="str">
        <v>Afternoon</v>
      </c>
      <c r="D4931">
        <v>29</v>
      </c>
      <c r="E4931" t="str">
        <f>IF(MOD(D4931,2)=0,"EVEN","ODD")</f>
        <v>ODD</v>
      </c>
      <c r="F4931" t="str">
        <f>IF(D4931&lt;=18,"LOW (1-18)","HIGH (19-36)")</f>
        <v>HIGH (19-36)</v>
      </c>
      <c r="G4931">
        <f>INT((D4931-1)/6)+1</f>
        <v>5</v>
      </c>
      <c r="H4931">
        <f>MOD(D4931-1,6)+1</f>
        <v>5</v>
      </c>
      <c r="I4931">
        <f>37-D4931</f>
        <v>8</v>
      </c>
      <c r="J4931">
        <f>ABS(D4931-D4932)</f>
        <v>23</v>
      </c>
      <c r="K4931">
        <f>AVERAGE(D4931:D4935)</f>
        <v>29</v>
      </c>
      <c r="L4931">
        <f>AVERAGE(D4931:D4950)</f>
        <v>29</v>
      </c>
      <c r="M4931">
        <f>K4931-L4931</f>
        <v>0</v>
      </c>
      <c r="N4931" t="str">
        <f>IF(K4931&gt;L4931,"HIGH ZONE BIAS",IF(K4931&lt;L4931,"LOW ZONE BIAS","EQUILIBRIUM"))</f>
        <v>EQUILIBRIUM</v>
      </c>
    </row>
    <row r="4932">
      <c r="A4932">
        <v>22639</v>
      </c>
      <c r="B4932" t="str">
        <v>2022-11-28</v>
      </c>
      <c r="C4932" t="str">
        <v>Midday</v>
      </c>
      <c r="D4932">
        <v>6</v>
      </c>
      <c r="E4932" t="str">
        <f>IF(MOD(D4932,2)=0,"EVEN","ODD")</f>
        <v>EVEN</v>
      </c>
      <c r="F4932" t="str">
        <f>IF(D4932&lt;=18,"LOW (1-18)","HIGH (19-36)")</f>
        <v>LOW (1-18)</v>
      </c>
      <c r="G4932">
        <f>INT((D4932-1)/6)+1</f>
        <v>1</v>
      </c>
      <c r="H4932">
        <f>MOD(D4932-1,6)+1</f>
        <v>6</v>
      </c>
      <c r="I4932">
        <f>37-D4932</f>
        <v>31</v>
      </c>
      <c r="J4932">
        <f>ABS(D4932-D4933)</f>
        <v>12</v>
      </c>
      <c r="K4932">
        <f>AVERAGE(D4932:D4936)</f>
        <v>6</v>
      </c>
      <c r="L4932">
        <f>AVERAGE(D4932:D4951)</f>
        <v>6</v>
      </c>
      <c r="M4932">
        <f>K4932-L4932</f>
        <v>0</v>
      </c>
      <c r="N4932" t="str">
        <f>IF(K4932&gt;L4932,"HIGH ZONE BIAS",IF(K4932&lt;L4932,"LOW ZONE BIAS","EQUILIBRIUM"))</f>
        <v>EQUILIBRIUM</v>
      </c>
    </row>
    <row r="4933">
      <c r="A4933">
        <v>22638</v>
      </c>
      <c r="B4933" t="str">
        <v>2022-11-28</v>
      </c>
      <c r="C4933" t="str">
        <v>Morning</v>
      </c>
      <c r="D4933">
        <v>18</v>
      </c>
      <c r="E4933" t="str">
        <f>IF(MOD(D4933,2)=0,"EVEN","ODD")</f>
        <v>EVEN</v>
      </c>
      <c r="F4933" t="str">
        <f>IF(D4933&lt;=18,"LOW (1-18)","HIGH (19-36)")</f>
        <v>LOW (1-18)</v>
      </c>
      <c r="G4933">
        <f>INT((D4933-1)/6)+1</f>
        <v>3</v>
      </c>
      <c r="H4933">
        <f>MOD(D4933-1,6)+1</f>
        <v>6</v>
      </c>
      <c r="I4933">
        <f>37-D4933</f>
        <v>19</v>
      </c>
      <c r="J4933">
        <f>ABS(D4933-D4934)</f>
        <v>13</v>
      </c>
      <c r="K4933">
        <f>AVERAGE(D4933:D4937)</f>
        <v>18</v>
      </c>
      <c r="L4933">
        <f>AVERAGE(D4933:D4952)</f>
        <v>18</v>
      </c>
      <c r="M4933">
        <f>K4933-L4933</f>
        <v>0</v>
      </c>
      <c r="N4933" t="str">
        <f>IF(K4933&gt;L4933,"HIGH ZONE BIAS",IF(K4933&lt;L4933,"LOW ZONE BIAS","EQUILIBRIUM"))</f>
        <v>EQUILIBRIUM</v>
      </c>
    </row>
    <row r="4934">
      <c r="A4934">
        <v>22637</v>
      </c>
      <c r="B4934" t="str">
        <v>2022-11-26</v>
      </c>
      <c r="C4934" t="str">
        <v>Evening</v>
      </c>
      <c r="D4934">
        <v>5</v>
      </c>
      <c r="E4934" t="str">
        <f>IF(MOD(D4934,2)=0,"EVEN","ODD")</f>
        <v>ODD</v>
      </c>
      <c r="F4934" t="str">
        <f>IF(D4934&lt;=18,"LOW (1-18)","HIGH (19-36)")</f>
        <v>LOW (1-18)</v>
      </c>
      <c r="G4934">
        <f>INT((D4934-1)/6)+1</f>
        <v>1</v>
      </c>
      <c r="H4934">
        <f>MOD(D4934-1,6)+1</f>
        <v>5</v>
      </c>
      <c r="I4934">
        <f>37-D4934</f>
        <v>32</v>
      </c>
      <c r="J4934">
        <f>ABS(D4934-D4935)</f>
        <v>14</v>
      </c>
      <c r="K4934">
        <f>AVERAGE(D4934:D4938)</f>
        <v>5</v>
      </c>
      <c r="L4934">
        <f>AVERAGE(D4934:D4953)</f>
        <v>5</v>
      </c>
      <c r="M4934">
        <f>K4934-L4934</f>
        <v>0</v>
      </c>
      <c r="N4934" t="str">
        <f>IF(K4934&gt;L4934,"HIGH ZONE BIAS",IF(K4934&lt;L4934,"LOW ZONE BIAS","EQUILIBRIUM"))</f>
        <v>EQUILIBRIUM</v>
      </c>
    </row>
    <row r="4935">
      <c r="A4935">
        <v>22636</v>
      </c>
      <c r="B4935" t="str">
        <v>2022-11-26</v>
      </c>
      <c r="C4935" t="str">
        <v>Afternoon</v>
      </c>
      <c r="D4935">
        <v>19</v>
      </c>
      <c r="E4935" t="str">
        <f>IF(MOD(D4935,2)=0,"EVEN","ODD")</f>
        <v>ODD</v>
      </c>
      <c r="F4935" t="str">
        <f>IF(D4935&lt;=18,"LOW (1-18)","HIGH (19-36)")</f>
        <v>HIGH (19-36)</v>
      </c>
      <c r="G4935">
        <f>INT((D4935-1)/6)+1</f>
        <v>4</v>
      </c>
      <c r="H4935">
        <f>MOD(D4935-1,6)+1</f>
        <v>1</v>
      </c>
      <c r="I4935">
        <f>37-D4935</f>
        <v>18</v>
      </c>
      <c r="J4935">
        <f>ABS(D4935-D4936)</f>
        <v>13</v>
      </c>
      <c r="K4935">
        <f>AVERAGE(D4935:D4939)</f>
        <v>19</v>
      </c>
      <c r="L4935">
        <f>AVERAGE(D4935:D4954)</f>
        <v>19</v>
      </c>
      <c r="M4935">
        <f>K4935-L4935</f>
        <v>0</v>
      </c>
      <c r="N4935" t="str">
        <f>IF(K4935&gt;L4935,"HIGH ZONE BIAS",IF(K4935&lt;L4935,"LOW ZONE BIAS","EQUILIBRIUM"))</f>
        <v>EQUILIBRIUM</v>
      </c>
    </row>
    <row r="4936">
      <c r="A4936">
        <v>22635</v>
      </c>
      <c r="B4936" t="str">
        <v>2022-11-26</v>
      </c>
      <c r="C4936" t="str">
        <v>Midday</v>
      </c>
      <c r="D4936">
        <v>6</v>
      </c>
      <c r="E4936" t="str">
        <f>IF(MOD(D4936,2)=0,"EVEN","ODD")</f>
        <v>EVEN</v>
      </c>
      <c r="F4936" t="str">
        <f>IF(D4936&lt;=18,"LOW (1-18)","HIGH (19-36)")</f>
        <v>LOW (1-18)</v>
      </c>
      <c r="G4936">
        <f>INT((D4936-1)/6)+1</f>
        <v>1</v>
      </c>
      <c r="H4936">
        <f>MOD(D4936-1,6)+1</f>
        <v>6</v>
      </c>
      <c r="I4936">
        <f>37-D4936</f>
        <v>31</v>
      </c>
      <c r="J4936">
        <f>ABS(D4936-D4937)</f>
        <v>13</v>
      </c>
      <c r="K4936">
        <f>AVERAGE(D4936:D4940)</f>
        <v>6</v>
      </c>
      <c r="L4936">
        <f>AVERAGE(D4936:D4955)</f>
        <v>6</v>
      </c>
      <c r="M4936">
        <f>K4936-L4936</f>
        <v>0</v>
      </c>
      <c r="N4936" t="str">
        <f>IF(K4936&gt;L4936,"HIGH ZONE BIAS",IF(K4936&lt;L4936,"LOW ZONE BIAS","EQUILIBRIUM"))</f>
        <v>EQUILIBRIUM</v>
      </c>
    </row>
    <row r="4937">
      <c r="A4937">
        <v>22634</v>
      </c>
      <c r="B4937" t="str">
        <v>2022-11-26</v>
      </c>
      <c r="C4937" t="str">
        <v>Morning</v>
      </c>
      <c r="D4937">
        <v>19</v>
      </c>
      <c r="E4937" t="str">
        <f>IF(MOD(D4937,2)=0,"EVEN","ODD")</f>
        <v>ODD</v>
      </c>
      <c r="F4937" t="str">
        <f>IF(D4937&lt;=18,"LOW (1-18)","HIGH (19-36)")</f>
        <v>HIGH (19-36)</v>
      </c>
      <c r="G4937">
        <f>INT((D4937-1)/6)+1</f>
        <v>4</v>
      </c>
      <c r="H4937">
        <f>MOD(D4937-1,6)+1</f>
        <v>1</v>
      </c>
      <c r="I4937">
        <f>37-D4937</f>
        <v>18</v>
      </c>
      <c r="J4937">
        <f>ABS(D4937-D4938)</f>
        <v>3</v>
      </c>
      <c r="K4937">
        <f>AVERAGE(D4937:D4941)</f>
        <v>19</v>
      </c>
      <c r="L4937">
        <f>AVERAGE(D4937:D4956)</f>
        <v>19</v>
      </c>
      <c r="M4937">
        <f>K4937-L4937</f>
        <v>0</v>
      </c>
      <c r="N4937" t="str">
        <f>IF(K4937&gt;L4937,"HIGH ZONE BIAS",IF(K4937&lt;L4937,"LOW ZONE BIAS","EQUILIBRIUM"))</f>
        <v>EQUILIBRIUM</v>
      </c>
    </row>
    <row r="4938">
      <c r="A4938">
        <v>22633</v>
      </c>
      <c r="B4938" t="str">
        <v>2022-11-25</v>
      </c>
      <c r="C4938" t="str">
        <v>Evening</v>
      </c>
      <c r="D4938">
        <v>16</v>
      </c>
      <c r="E4938" t="str">
        <f>IF(MOD(D4938,2)=0,"EVEN","ODD")</f>
        <v>EVEN</v>
      </c>
      <c r="F4938" t="str">
        <f>IF(D4938&lt;=18,"LOW (1-18)","HIGH (19-36)")</f>
        <v>LOW (1-18)</v>
      </c>
      <c r="G4938">
        <f>INT((D4938-1)/6)+1</f>
        <v>3</v>
      </c>
      <c r="H4938">
        <f>MOD(D4938-1,6)+1</f>
        <v>4</v>
      </c>
      <c r="I4938">
        <f>37-D4938</f>
        <v>21</v>
      </c>
      <c r="J4938">
        <f>ABS(D4938-D4939)</f>
        <v>18</v>
      </c>
      <c r="K4938">
        <f>AVERAGE(D4938:D4942)</f>
        <v>16</v>
      </c>
      <c r="L4938">
        <f>AVERAGE(D4938:D4957)</f>
        <v>16</v>
      </c>
      <c r="M4938">
        <f>K4938-L4938</f>
        <v>0</v>
      </c>
      <c r="N4938" t="str">
        <f>IF(K4938&gt;L4938,"HIGH ZONE BIAS",IF(K4938&lt;L4938,"LOW ZONE BIAS","EQUILIBRIUM"))</f>
        <v>EQUILIBRIUM</v>
      </c>
    </row>
    <row r="4939">
      <c r="A4939">
        <v>22632</v>
      </c>
      <c r="B4939" t="str">
        <v>2022-11-25</v>
      </c>
      <c r="C4939" t="str">
        <v>Afternoon</v>
      </c>
      <c r="D4939">
        <v>34</v>
      </c>
      <c r="E4939" t="str">
        <f>IF(MOD(D4939,2)=0,"EVEN","ODD")</f>
        <v>EVEN</v>
      </c>
      <c r="F4939" t="str">
        <f>IF(D4939&lt;=18,"LOW (1-18)","HIGH (19-36)")</f>
        <v>HIGH (19-36)</v>
      </c>
      <c r="G4939">
        <f>INT((D4939-1)/6)+1</f>
        <v>6</v>
      </c>
      <c r="H4939">
        <f>MOD(D4939-1,6)+1</f>
        <v>4</v>
      </c>
      <c r="I4939">
        <f>37-D4939</f>
        <v>3</v>
      </c>
      <c r="J4939">
        <f>ABS(D4939-D4940)</f>
        <v>6</v>
      </c>
      <c r="K4939">
        <f>AVERAGE(D4939:D4943)</f>
        <v>34</v>
      </c>
      <c r="L4939">
        <f>AVERAGE(D4939:D4958)</f>
        <v>34</v>
      </c>
      <c r="M4939">
        <f>K4939-L4939</f>
        <v>0</v>
      </c>
      <c r="N4939" t="str">
        <f>IF(K4939&gt;L4939,"HIGH ZONE BIAS",IF(K4939&lt;L4939,"LOW ZONE BIAS","EQUILIBRIUM"))</f>
        <v>EQUILIBRIUM</v>
      </c>
    </row>
    <row r="4940">
      <c r="A4940">
        <v>22631</v>
      </c>
      <c r="B4940" t="str">
        <v>2022-11-25</v>
      </c>
      <c r="C4940" t="str">
        <v>Midday</v>
      </c>
      <c r="D4940">
        <v>28</v>
      </c>
      <c r="E4940" t="str">
        <f>IF(MOD(D4940,2)=0,"EVEN","ODD")</f>
        <v>EVEN</v>
      </c>
      <c r="F4940" t="str">
        <f>IF(D4940&lt;=18,"LOW (1-18)","HIGH (19-36)")</f>
        <v>HIGH (19-36)</v>
      </c>
      <c r="G4940">
        <f>INT((D4940-1)/6)+1</f>
        <v>5</v>
      </c>
      <c r="H4940">
        <f>MOD(D4940-1,6)+1</f>
        <v>4</v>
      </c>
      <c r="I4940">
        <f>37-D4940</f>
        <v>9</v>
      </c>
      <c r="J4940">
        <f>ABS(D4940-D4941)</f>
        <v>25</v>
      </c>
      <c r="K4940">
        <f>AVERAGE(D4940:D4944)</f>
        <v>28</v>
      </c>
      <c r="L4940">
        <f>AVERAGE(D4940:D4959)</f>
        <v>28</v>
      </c>
      <c r="M4940">
        <f>K4940-L4940</f>
        <v>0</v>
      </c>
      <c r="N4940" t="str">
        <f>IF(K4940&gt;L4940,"HIGH ZONE BIAS",IF(K4940&lt;L4940,"LOW ZONE BIAS","EQUILIBRIUM"))</f>
        <v>EQUILIBRIUM</v>
      </c>
    </row>
    <row r="4941">
      <c r="A4941">
        <v>22630</v>
      </c>
      <c r="B4941" t="str">
        <v>2022-11-25</v>
      </c>
      <c r="C4941" t="str">
        <v>Morning</v>
      </c>
      <c r="D4941">
        <v>3</v>
      </c>
      <c r="E4941" t="str">
        <f>IF(MOD(D4941,2)=0,"EVEN","ODD")</f>
        <v>ODD</v>
      </c>
      <c r="F4941" t="str">
        <f>IF(D4941&lt;=18,"LOW (1-18)","HIGH (19-36)")</f>
        <v>LOW (1-18)</v>
      </c>
      <c r="G4941">
        <f>INT((D4941-1)/6)+1</f>
        <v>1</v>
      </c>
      <c r="H4941">
        <f>MOD(D4941-1,6)+1</f>
        <v>3</v>
      </c>
      <c r="I4941">
        <f>37-D4941</f>
        <v>34</v>
      </c>
      <c r="J4941">
        <f>ABS(D4941-D4942)</f>
        <v>5</v>
      </c>
      <c r="K4941">
        <f>AVERAGE(D4941:D4945)</f>
        <v>3</v>
      </c>
      <c r="L4941">
        <f>AVERAGE(D4941:D4960)</f>
        <v>3</v>
      </c>
      <c r="M4941">
        <f>K4941-L4941</f>
        <v>0</v>
      </c>
      <c r="N4941" t="str">
        <f>IF(K4941&gt;L4941,"HIGH ZONE BIAS",IF(K4941&lt;L4941,"LOW ZONE BIAS","EQUILIBRIUM"))</f>
        <v>EQUILIBRIUM</v>
      </c>
    </row>
    <row r="4942">
      <c r="A4942">
        <v>22629</v>
      </c>
      <c r="B4942" t="str">
        <v>2022-11-24</v>
      </c>
      <c r="C4942" t="str">
        <v>Evening</v>
      </c>
      <c r="D4942">
        <v>8</v>
      </c>
      <c r="E4942" t="str">
        <f>IF(MOD(D4942,2)=0,"EVEN","ODD")</f>
        <v>EVEN</v>
      </c>
      <c r="F4942" t="str">
        <f>IF(D4942&lt;=18,"LOW (1-18)","HIGH (19-36)")</f>
        <v>LOW (1-18)</v>
      </c>
      <c r="G4942">
        <f>INT((D4942-1)/6)+1</f>
        <v>2</v>
      </c>
      <c r="H4942">
        <f>MOD(D4942-1,6)+1</f>
        <v>2</v>
      </c>
      <c r="I4942">
        <f>37-D4942</f>
        <v>29</v>
      </c>
      <c r="J4942">
        <f>ABS(D4942-D4943)</f>
        <v>0</v>
      </c>
      <c r="K4942">
        <f>AVERAGE(D4942:D4946)</f>
        <v>8</v>
      </c>
      <c r="L4942">
        <f>AVERAGE(D4942:D4961)</f>
        <v>8</v>
      </c>
      <c r="M4942">
        <f>K4942-L4942</f>
        <v>0</v>
      </c>
      <c r="N4942" t="str">
        <f>IF(K4942&gt;L4942,"HIGH ZONE BIAS",IF(K4942&lt;L4942,"LOW ZONE BIAS","EQUILIBRIUM"))</f>
        <v>EQUILIBRIUM</v>
      </c>
    </row>
    <row r="4943">
      <c r="A4943">
        <v>22628</v>
      </c>
      <c r="B4943" t="str">
        <v>2022-11-24</v>
      </c>
      <c r="C4943" t="str">
        <v>Afternoon</v>
      </c>
      <c r="D4943">
        <v>8</v>
      </c>
      <c r="E4943" t="str">
        <f>IF(MOD(D4943,2)=0,"EVEN","ODD")</f>
        <v>EVEN</v>
      </c>
      <c r="F4943" t="str">
        <f>IF(D4943&lt;=18,"LOW (1-18)","HIGH (19-36)")</f>
        <v>LOW (1-18)</v>
      </c>
      <c r="G4943">
        <f>INT((D4943-1)/6)+1</f>
        <v>2</v>
      </c>
      <c r="H4943">
        <f>MOD(D4943-1,6)+1</f>
        <v>2</v>
      </c>
      <c r="I4943">
        <f>37-D4943</f>
        <v>29</v>
      </c>
      <c r="J4943">
        <f>ABS(D4943-D4944)</f>
        <v>3</v>
      </c>
      <c r="K4943">
        <f>AVERAGE(D4943:D4947)</f>
        <v>8</v>
      </c>
      <c r="L4943">
        <f>AVERAGE(D4943:D4962)</f>
        <v>8</v>
      </c>
      <c r="M4943">
        <f>K4943-L4943</f>
        <v>0</v>
      </c>
      <c r="N4943" t="str">
        <f>IF(K4943&gt;L4943,"HIGH ZONE BIAS",IF(K4943&lt;L4943,"LOW ZONE BIAS","EQUILIBRIUM"))</f>
        <v>EQUILIBRIUM</v>
      </c>
    </row>
    <row r="4944">
      <c r="A4944">
        <v>22627</v>
      </c>
      <c r="B4944" t="str">
        <v>2022-11-24</v>
      </c>
      <c r="C4944" t="str">
        <v>Midday</v>
      </c>
      <c r="D4944">
        <v>5</v>
      </c>
      <c r="E4944" t="str">
        <f>IF(MOD(D4944,2)=0,"EVEN","ODD")</f>
        <v>ODD</v>
      </c>
      <c r="F4944" t="str">
        <f>IF(D4944&lt;=18,"LOW (1-18)","HIGH (19-36)")</f>
        <v>LOW (1-18)</v>
      </c>
      <c r="G4944">
        <f>INT((D4944-1)/6)+1</f>
        <v>1</v>
      </c>
      <c r="H4944">
        <f>MOD(D4944-1,6)+1</f>
        <v>5</v>
      </c>
      <c r="I4944">
        <f>37-D4944</f>
        <v>32</v>
      </c>
      <c r="J4944">
        <f>ABS(D4944-D4945)</f>
        <v>18</v>
      </c>
      <c r="K4944">
        <f>AVERAGE(D4944:D4948)</f>
        <v>5</v>
      </c>
      <c r="L4944">
        <f>AVERAGE(D4944:D4963)</f>
        <v>5</v>
      </c>
      <c r="M4944">
        <f>K4944-L4944</f>
        <v>0</v>
      </c>
      <c r="N4944" t="str">
        <f>IF(K4944&gt;L4944,"HIGH ZONE BIAS",IF(K4944&lt;L4944,"LOW ZONE BIAS","EQUILIBRIUM"))</f>
        <v>EQUILIBRIUM</v>
      </c>
    </row>
    <row r="4945">
      <c r="A4945">
        <v>22626</v>
      </c>
      <c r="B4945" t="str">
        <v>2022-11-24</v>
      </c>
      <c r="C4945" t="str">
        <v>Morning</v>
      </c>
      <c r="D4945">
        <v>23</v>
      </c>
      <c r="E4945" t="str">
        <f>IF(MOD(D4945,2)=0,"EVEN","ODD")</f>
        <v>ODD</v>
      </c>
      <c r="F4945" t="str">
        <f>IF(D4945&lt;=18,"LOW (1-18)","HIGH (19-36)")</f>
        <v>HIGH (19-36)</v>
      </c>
      <c r="G4945">
        <f>INT((D4945-1)/6)+1</f>
        <v>4</v>
      </c>
      <c r="H4945">
        <f>MOD(D4945-1,6)+1</f>
        <v>5</v>
      </c>
      <c r="I4945">
        <f>37-D4945</f>
        <v>14</v>
      </c>
      <c r="J4945">
        <f>ABS(D4945-D4946)</f>
        <v>21</v>
      </c>
      <c r="K4945">
        <f>AVERAGE(D4945:D4949)</f>
        <v>23</v>
      </c>
      <c r="L4945">
        <f>AVERAGE(D4945:D4964)</f>
        <v>23</v>
      </c>
      <c r="M4945">
        <f>K4945-L4945</f>
        <v>0</v>
      </c>
      <c r="N4945" t="str">
        <f>IF(K4945&gt;L4945,"HIGH ZONE BIAS",IF(K4945&lt;L4945,"LOW ZONE BIAS","EQUILIBRIUM"))</f>
        <v>EQUILIBRIUM</v>
      </c>
    </row>
    <row r="4946">
      <c r="A4946">
        <v>22625</v>
      </c>
      <c r="B4946" t="str">
        <v>2022-11-23</v>
      </c>
      <c r="C4946" t="str">
        <v>Evening</v>
      </c>
      <c r="D4946">
        <v>2</v>
      </c>
      <c r="E4946" t="str">
        <f>IF(MOD(D4946,2)=0,"EVEN","ODD")</f>
        <v>EVEN</v>
      </c>
      <c r="F4946" t="str">
        <f>IF(D4946&lt;=18,"LOW (1-18)","HIGH (19-36)")</f>
        <v>LOW (1-18)</v>
      </c>
      <c r="G4946">
        <f>INT((D4946-1)/6)+1</f>
        <v>1</v>
      </c>
      <c r="H4946">
        <f>MOD(D4946-1,6)+1</f>
        <v>2</v>
      </c>
      <c r="I4946">
        <f>37-D4946</f>
        <v>35</v>
      </c>
      <c r="J4946">
        <f>ABS(D4946-D4947)</f>
        <v>12</v>
      </c>
      <c r="K4946">
        <f>AVERAGE(D4946:D4950)</f>
        <v>2</v>
      </c>
      <c r="L4946">
        <f>AVERAGE(D4946:D4965)</f>
        <v>2</v>
      </c>
      <c r="M4946">
        <f>K4946-L4946</f>
        <v>0</v>
      </c>
      <c r="N4946" t="str">
        <f>IF(K4946&gt;L4946,"HIGH ZONE BIAS",IF(K4946&lt;L4946,"LOW ZONE BIAS","EQUILIBRIUM"))</f>
        <v>EQUILIBRIUM</v>
      </c>
    </row>
    <row r="4947">
      <c r="A4947">
        <v>22624</v>
      </c>
      <c r="B4947" t="str">
        <v>2022-11-23</v>
      </c>
      <c r="C4947" t="str">
        <v>Afternoon</v>
      </c>
      <c r="D4947">
        <v>14</v>
      </c>
      <c r="E4947" t="str">
        <f>IF(MOD(D4947,2)=0,"EVEN","ODD")</f>
        <v>EVEN</v>
      </c>
      <c r="F4947" t="str">
        <f>IF(D4947&lt;=18,"LOW (1-18)","HIGH (19-36)")</f>
        <v>LOW (1-18)</v>
      </c>
      <c r="G4947">
        <f>INT((D4947-1)/6)+1</f>
        <v>3</v>
      </c>
      <c r="H4947">
        <f>MOD(D4947-1,6)+1</f>
        <v>2</v>
      </c>
      <c r="I4947">
        <f>37-D4947</f>
        <v>23</v>
      </c>
      <c r="J4947">
        <f>ABS(D4947-D4948)</f>
        <v>19</v>
      </c>
      <c r="K4947">
        <f>AVERAGE(D4947:D4951)</f>
        <v>14</v>
      </c>
      <c r="L4947">
        <f>AVERAGE(D4947:D4966)</f>
        <v>14</v>
      </c>
      <c r="M4947">
        <f>K4947-L4947</f>
        <v>0</v>
      </c>
      <c r="N4947" t="str">
        <f>IF(K4947&gt;L4947,"HIGH ZONE BIAS",IF(K4947&lt;L4947,"LOW ZONE BIAS","EQUILIBRIUM"))</f>
        <v>EQUILIBRIUM</v>
      </c>
    </row>
    <row r="4948">
      <c r="A4948">
        <v>22623</v>
      </c>
      <c r="B4948" t="str">
        <v>2022-11-23</v>
      </c>
      <c r="C4948" t="str">
        <v>Midday</v>
      </c>
      <c r="D4948">
        <v>33</v>
      </c>
      <c r="E4948" t="str">
        <f>IF(MOD(D4948,2)=0,"EVEN","ODD")</f>
        <v>ODD</v>
      </c>
      <c r="F4948" t="str">
        <f>IF(D4948&lt;=18,"LOW (1-18)","HIGH (19-36)")</f>
        <v>HIGH (19-36)</v>
      </c>
      <c r="G4948">
        <f>INT((D4948-1)/6)+1</f>
        <v>6</v>
      </c>
      <c r="H4948">
        <f>MOD(D4948-1,6)+1</f>
        <v>3</v>
      </c>
      <c r="I4948">
        <f>37-D4948</f>
        <v>4</v>
      </c>
      <c r="J4948">
        <f>ABS(D4948-D4949)</f>
        <v>7</v>
      </c>
      <c r="K4948">
        <f>AVERAGE(D4948:D4952)</f>
        <v>33</v>
      </c>
      <c r="L4948">
        <f>AVERAGE(D4948:D4967)</f>
        <v>33</v>
      </c>
      <c r="M4948">
        <f>K4948-L4948</f>
        <v>0</v>
      </c>
      <c r="N4948" t="str">
        <f>IF(K4948&gt;L4948,"HIGH ZONE BIAS",IF(K4948&lt;L4948,"LOW ZONE BIAS","EQUILIBRIUM"))</f>
        <v>EQUILIBRIUM</v>
      </c>
    </row>
    <row r="4949">
      <c r="A4949">
        <v>22622</v>
      </c>
      <c r="B4949" t="str">
        <v>2022-11-23</v>
      </c>
      <c r="C4949" t="str">
        <v>Morning</v>
      </c>
      <c r="D4949">
        <v>26</v>
      </c>
      <c r="E4949" t="str">
        <f>IF(MOD(D4949,2)=0,"EVEN","ODD")</f>
        <v>EVEN</v>
      </c>
      <c r="F4949" t="str">
        <f>IF(D4949&lt;=18,"LOW (1-18)","HIGH (19-36)")</f>
        <v>HIGH (19-36)</v>
      </c>
      <c r="G4949">
        <f>INT((D4949-1)/6)+1</f>
        <v>5</v>
      </c>
      <c r="H4949">
        <f>MOD(D4949-1,6)+1</f>
        <v>2</v>
      </c>
      <c r="I4949">
        <f>37-D4949</f>
        <v>11</v>
      </c>
      <c r="J4949">
        <f>ABS(D4949-D4950)</f>
        <v>8</v>
      </c>
      <c r="K4949">
        <f>AVERAGE(D4949:D4953)</f>
        <v>26</v>
      </c>
      <c r="L4949">
        <f>AVERAGE(D4949:D4968)</f>
        <v>26</v>
      </c>
      <c r="M4949">
        <f>K4949-L4949</f>
        <v>0</v>
      </c>
      <c r="N4949" t="str">
        <f>IF(K4949&gt;L4949,"HIGH ZONE BIAS",IF(K4949&lt;L4949,"LOW ZONE BIAS","EQUILIBRIUM"))</f>
        <v>EQUILIBRIUM</v>
      </c>
    </row>
    <row r="4950">
      <c r="A4950">
        <v>22621</v>
      </c>
      <c r="B4950" t="str">
        <v>2022-11-22</v>
      </c>
      <c r="C4950" t="str">
        <v>Evening</v>
      </c>
      <c r="D4950">
        <v>18</v>
      </c>
      <c r="E4950" t="str">
        <f>IF(MOD(D4950,2)=0,"EVEN","ODD")</f>
        <v>EVEN</v>
      </c>
      <c r="F4950" t="str">
        <f>IF(D4950&lt;=18,"LOW (1-18)","HIGH (19-36)")</f>
        <v>LOW (1-18)</v>
      </c>
      <c r="G4950">
        <f>INT((D4950-1)/6)+1</f>
        <v>3</v>
      </c>
      <c r="H4950">
        <f>MOD(D4950-1,6)+1</f>
        <v>6</v>
      </c>
      <c r="I4950">
        <f>37-D4950</f>
        <v>19</v>
      </c>
      <c r="J4950">
        <f>ABS(D4950-D4951)</f>
        <v>18</v>
      </c>
      <c r="K4950">
        <f>AVERAGE(D4950:D4954)</f>
        <v>18</v>
      </c>
      <c r="L4950">
        <f>AVERAGE(D4950:D4969)</f>
        <v>18</v>
      </c>
      <c r="M4950">
        <f>K4950-L4950</f>
        <v>0</v>
      </c>
      <c r="N4950" t="str">
        <f>IF(K4950&gt;L4950,"HIGH ZONE BIAS",IF(K4950&lt;L4950,"LOW ZONE BIAS","EQUILIBRIUM"))</f>
        <v>EQUILIBRIUM</v>
      </c>
    </row>
    <row r="4951">
      <c r="A4951">
        <v>22620</v>
      </c>
      <c r="B4951" t="str">
        <v>2022-11-22</v>
      </c>
      <c r="C4951" t="str">
        <v>Afternoon</v>
      </c>
      <c r="D4951">
        <v>36</v>
      </c>
      <c r="E4951" t="str">
        <f>IF(MOD(D4951,2)=0,"EVEN","ODD")</f>
        <v>EVEN</v>
      </c>
      <c r="F4951" t="str">
        <f>IF(D4951&lt;=18,"LOW (1-18)","HIGH (19-36)")</f>
        <v>HIGH (19-36)</v>
      </c>
      <c r="G4951">
        <f>INT((D4951-1)/6)+1</f>
        <v>6</v>
      </c>
      <c r="H4951">
        <f>MOD(D4951-1,6)+1</f>
        <v>6</v>
      </c>
      <c r="I4951">
        <f>37-D4951</f>
        <v>1</v>
      </c>
      <c r="J4951">
        <f>ABS(D4951-D4952)</f>
        <v>14</v>
      </c>
      <c r="K4951">
        <f>AVERAGE(D4951:D4955)</f>
        <v>36</v>
      </c>
      <c r="L4951">
        <f>AVERAGE(D4951:D4970)</f>
        <v>36</v>
      </c>
      <c r="M4951">
        <f>K4951-L4951</f>
        <v>0</v>
      </c>
      <c r="N4951" t="str">
        <f>IF(K4951&gt;L4951,"HIGH ZONE BIAS",IF(K4951&lt;L4951,"LOW ZONE BIAS","EQUILIBRIUM"))</f>
        <v>EQUILIBRIUM</v>
      </c>
    </row>
    <row r="4952">
      <c r="A4952">
        <v>22619</v>
      </c>
      <c r="B4952" t="str">
        <v>2022-11-22</v>
      </c>
      <c r="C4952" t="str">
        <v>Midday</v>
      </c>
      <c r="D4952">
        <v>22</v>
      </c>
      <c r="E4952" t="str">
        <f>IF(MOD(D4952,2)=0,"EVEN","ODD")</f>
        <v>EVEN</v>
      </c>
      <c r="F4952" t="str">
        <f>IF(D4952&lt;=18,"LOW (1-18)","HIGH (19-36)")</f>
        <v>HIGH (19-36)</v>
      </c>
      <c r="G4952">
        <f>INT((D4952-1)/6)+1</f>
        <v>4</v>
      </c>
      <c r="H4952">
        <f>MOD(D4952-1,6)+1</f>
        <v>4</v>
      </c>
      <c r="I4952">
        <f>37-D4952</f>
        <v>15</v>
      </c>
      <c r="J4952">
        <f>ABS(D4952-D4953)</f>
        <v>15</v>
      </c>
      <c r="K4952">
        <f>AVERAGE(D4952:D4956)</f>
        <v>22</v>
      </c>
      <c r="L4952">
        <f>AVERAGE(D4952:D4971)</f>
        <v>22</v>
      </c>
      <c r="M4952">
        <f>K4952-L4952</f>
        <v>0</v>
      </c>
      <c r="N4952" t="str">
        <f>IF(K4952&gt;L4952,"HIGH ZONE BIAS",IF(K4952&lt;L4952,"LOW ZONE BIAS","EQUILIBRIUM"))</f>
        <v>EQUILIBRIUM</v>
      </c>
    </row>
    <row r="4953">
      <c r="A4953">
        <v>22618</v>
      </c>
      <c r="B4953" t="str">
        <v>2022-11-22</v>
      </c>
      <c r="C4953" t="str">
        <v>Morning</v>
      </c>
      <c r="D4953">
        <v>7</v>
      </c>
      <c r="E4953" t="str">
        <f>IF(MOD(D4953,2)=0,"EVEN","ODD")</f>
        <v>ODD</v>
      </c>
      <c r="F4953" t="str">
        <f>IF(D4953&lt;=18,"LOW (1-18)","HIGH (19-36)")</f>
        <v>LOW (1-18)</v>
      </c>
      <c r="G4953">
        <f>INT((D4953-1)/6)+1</f>
        <v>2</v>
      </c>
      <c r="H4953">
        <f>MOD(D4953-1,6)+1</f>
        <v>1</v>
      </c>
      <c r="I4953">
        <f>37-D4953</f>
        <v>30</v>
      </c>
      <c r="J4953">
        <f>ABS(D4953-D4954)</f>
        <v>27</v>
      </c>
      <c r="K4953">
        <f>AVERAGE(D4953:D4957)</f>
        <v>7</v>
      </c>
      <c r="L4953">
        <f>AVERAGE(D4953:D4972)</f>
        <v>7</v>
      </c>
      <c r="M4953">
        <f>K4953-L4953</f>
        <v>0</v>
      </c>
      <c r="N4953" t="str">
        <f>IF(K4953&gt;L4953,"HIGH ZONE BIAS",IF(K4953&lt;L4953,"LOW ZONE BIAS","EQUILIBRIUM"))</f>
        <v>EQUILIBRIUM</v>
      </c>
    </row>
    <row r="4954">
      <c r="A4954">
        <v>22617</v>
      </c>
      <c r="B4954" t="str">
        <v>2022-11-21</v>
      </c>
      <c r="C4954" t="str">
        <v>Evening</v>
      </c>
      <c r="D4954">
        <v>34</v>
      </c>
      <c r="E4954" t="str">
        <f>IF(MOD(D4954,2)=0,"EVEN","ODD")</f>
        <v>EVEN</v>
      </c>
      <c r="F4954" t="str">
        <f>IF(D4954&lt;=18,"LOW (1-18)","HIGH (19-36)")</f>
        <v>HIGH (19-36)</v>
      </c>
      <c r="G4954">
        <f>INT((D4954-1)/6)+1</f>
        <v>6</v>
      </c>
      <c r="H4954">
        <f>MOD(D4954-1,6)+1</f>
        <v>4</v>
      </c>
      <c r="I4954">
        <f>37-D4954</f>
        <v>3</v>
      </c>
      <c r="J4954">
        <f>ABS(D4954-D4955)</f>
        <v>33</v>
      </c>
      <c r="K4954">
        <f>AVERAGE(D4954:D4958)</f>
        <v>34</v>
      </c>
      <c r="L4954">
        <f>AVERAGE(D4954:D4973)</f>
        <v>34</v>
      </c>
      <c r="M4954">
        <f>K4954-L4954</f>
        <v>0</v>
      </c>
      <c r="N4954" t="str">
        <f>IF(K4954&gt;L4954,"HIGH ZONE BIAS",IF(K4954&lt;L4954,"LOW ZONE BIAS","EQUILIBRIUM"))</f>
        <v>EQUILIBRIUM</v>
      </c>
    </row>
    <row r="4955">
      <c r="A4955">
        <v>22616</v>
      </c>
      <c r="B4955" t="str">
        <v>2022-11-21</v>
      </c>
      <c r="C4955" t="str">
        <v>Afternoon</v>
      </c>
      <c r="D4955">
        <v>1</v>
      </c>
      <c r="E4955" t="str">
        <f>IF(MOD(D4955,2)=0,"EVEN","ODD")</f>
        <v>ODD</v>
      </c>
      <c r="F4955" t="str">
        <f>IF(D4955&lt;=18,"LOW (1-18)","HIGH (19-36)")</f>
        <v>LOW (1-18)</v>
      </c>
      <c r="G4955">
        <f>INT((D4955-1)/6)+1</f>
        <v>1</v>
      </c>
      <c r="H4955">
        <f>MOD(D4955-1,6)+1</f>
        <v>1</v>
      </c>
      <c r="I4955">
        <f>37-D4955</f>
        <v>36</v>
      </c>
      <c r="J4955">
        <f>ABS(D4955-D4956)</f>
        <v>6</v>
      </c>
      <c r="K4955">
        <f>AVERAGE(D4955:D4959)</f>
        <v>1</v>
      </c>
      <c r="L4955">
        <f>AVERAGE(D4955:D4974)</f>
        <v>1</v>
      </c>
      <c r="M4955">
        <f>K4955-L4955</f>
        <v>0</v>
      </c>
      <c r="N4955" t="str">
        <f>IF(K4955&gt;L4955,"HIGH ZONE BIAS",IF(K4955&lt;L4955,"LOW ZONE BIAS","EQUILIBRIUM"))</f>
        <v>EQUILIBRIUM</v>
      </c>
    </row>
    <row r="4956">
      <c r="A4956">
        <v>22615</v>
      </c>
      <c r="B4956" t="str">
        <v>2022-11-21</v>
      </c>
      <c r="C4956" t="str">
        <v>Midday</v>
      </c>
      <c r="D4956">
        <v>7</v>
      </c>
      <c r="E4956" t="str">
        <f>IF(MOD(D4956,2)=0,"EVEN","ODD")</f>
        <v>ODD</v>
      </c>
      <c r="F4956" t="str">
        <f>IF(D4956&lt;=18,"LOW (1-18)","HIGH (19-36)")</f>
        <v>LOW (1-18)</v>
      </c>
      <c r="G4956">
        <f>INT((D4956-1)/6)+1</f>
        <v>2</v>
      </c>
      <c r="H4956">
        <f>MOD(D4956-1,6)+1</f>
        <v>1</v>
      </c>
      <c r="I4956">
        <f>37-D4956</f>
        <v>30</v>
      </c>
      <c r="J4956">
        <f>ABS(D4956-D4957)</f>
        <v>8</v>
      </c>
      <c r="K4956">
        <f>AVERAGE(D4956:D4960)</f>
        <v>7</v>
      </c>
      <c r="L4956">
        <f>AVERAGE(D4956:D4975)</f>
        <v>7</v>
      </c>
      <c r="M4956">
        <f>K4956-L4956</f>
        <v>0</v>
      </c>
      <c r="N4956" t="str">
        <f>IF(K4956&gt;L4956,"HIGH ZONE BIAS",IF(K4956&lt;L4956,"LOW ZONE BIAS","EQUILIBRIUM"))</f>
        <v>EQUILIBRIUM</v>
      </c>
    </row>
    <row r="4957">
      <c r="A4957">
        <v>22614</v>
      </c>
      <c r="B4957" t="str">
        <v>2022-11-21</v>
      </c>
      <c r="C4957" t="str">
        <v>Morning</v>
      </c>
      <c r="D4957">
        <v>15</v>
      </c>
      <c r="E4957" t="str">
        <f>IF(MOD(D4957,2)=0,"EVEN","ODD")</f>
        <v>ODD</v>
      </c>
      <c r="F4957" t="str">
        <f>IF(D4957&lt;=18,"LOW (1-18)","HIGH (19-36)")</f>
        <v>LOW (1-18)</v>
      </c>
      <c r="G4957">
        <f>INT((D4957-1)/6)+1</f>
        <v>3</v>
      </c>
      <c r="H4957">
        <f>MOD(D4957-1,6)+1</f>
        <v>3</v>
      </c>
      <c r="I4957">
        <f>37-D4957</f>
        <v>22</v>
      </c>
      <c r="J4957">
        <f>ABS(D4957-D4958)</f>
        <v>5</v>
      </c>
      <c r="K4957">
        <f>AVERAGE(D4957:D4961)</f>
        <v>15</v>
      </c>
      <c r="L4957">
        <f>AVERAGE(D4957:D4976)</f>
        <v>15</v>
      </c>
      <c r="M4957">
        <f>K4957-L4957</f>
        <v>0</v>
      </c>
      <c r="N4957" t="str">
        <f>IF(K4957&gt;L4957,"HIGH ZONE BIAS",IF(K4957&lt;L4957,"LOW ZONE BIAS","EQUILIBRIUM"))</f>
        <v>EQUILIBRIUM</v>
      </c>
    </row>
    <row r="4958">
      <c r="A4958">
        <v>22613</v>
      </c>
      <c r="B4958" t="str">
        <v>2022-11-19</v>
      </c>
      <c r="C4958" t="str">
        <v>Evening</v>
      </c>
      <c r="D4958">
        <v>10</v>
      </c>
      <c r="E4958" t="str">
        <f>IF(MOD(D4958,2)=0,"EVEN","ODD")</f>
        <v>EVEN</v>
      </c>
      <c r="F4958" t="str">
        <f>IF(D4958&lt;=18,"LOW (1-18)","HIGH (19-36)")</f>
        <v>LOW (1-18)</v>
      </c>
      <c r="G4958">
        <f>INT((D4958-1)/6)+1</f>
        <v>2</v>
      </c>
      <c r="H4958">
        <f>MOD(D4958-1,6)+1</f>
        <v>4</v>
      </c>
      <c r="I4958">
        <f>37-D4958</f>
        <v>27</v>
      </c>
      <c r="J4958">
        <f>ABS(D4958-D4959)</f>
        <v>12</v>
      </c>
      <c r="K4958">
        <f>AVERAGE(D4958:D4962)</f>
        <v>10</v>
      </c>
      <c r="L4958">
        <f>AVERAGE(D4958:D4977)</f>
        <v>10</v>
      </c>
      <c r="M4958">
        <f>K4958-L4958</f>
        <v>0</v>
      </c>
      <c r="N4958" t="str">
        <f>IF(K4958&gt;L4958,"HIGH ZONE BIAS",IF(K4958&lt;L4958,"LOW ZONE BIAS","EQUILIBRIUM"))</f>
        <v>EQUILIBRIUM</v>
      </c>
    </row>
    <row r="4959">
      <c r="A4959">
        <v>22612</v>
      </c>
      <c r="B4959" t="str">
        <v>2022-11-19</v>
      </c>
      <c r="C4959" t="str">
        <v>Afternoon</v>
      </c>
      <c r="D4959">
        <v>22</v>
      </c>
      <c r="E4959" t="str">
        <f>IF(MOD(D4959,2)=0,"EVEN","ODD")</f>
        <v>EVEN</v>
      </c>
      <c r="F4959" t="str">
        <f>IF(D4959&lt;=18,"LOW (1-18)","HIGH (19-36)")</f>
        <v>HIGH (19-36)</v>
      </c>
      <c r="G4959">
        <f>INT((D4959-1)/6)+1</f>
        <v>4</v>
      </c>
      <c r="H4959">
        <f>MOD(D4959-1,6)+1</f>
        <v>4</v>
      </c>
      <c r="I4959">
        <f>37-D4959</f>
        <v>15</v>
      </c>
      <c r="J4959">
        <f>ABS(D4959-D4960)</f>
        <v>5</v>
      </c>
      <c r="K4959">
        <f>AVERAGE(D4959:D4963)</f>
        <v>22</v>
      </c>
      <c r="L4959">
        <f>AVERAGE(D4959:D4978)</f>
        <v>22</v>
      </c>
      <c r="M4959">
        <f>K4959-L4959</f>
        <v>0</v>
      </c>
      <c r="N4959" t="str">
        <f>IF(K4959&gt;L4959,"HIGH ZONE BIAS",IF(K4959&lt;L4959,"LOW ZONE BIAS","EQUILIBRIUM"))</f>
        <v>EQUILIBRIUM</v>
      </c>
    </row>
    <row r="4960">
      <c r="A4960">
        <v>22611</v>
      </c>
      <c r="B4960" t="str">
        <v>2022-11-19</v>
      </c>
      <c r="C4960" t="str">
        <v>Midday</v>
      </c>
      <c r="D4960">
        <v>27</v>
      </c>
      <c r="E4960" t="str">
        <f>IF(MOD(D4960,2)=0,"EVEN","ODD")</f>
        <v>ODD</v>
      </c>
      <c r="F4960" t="str">
        <f>IF(D4960&lt;=18,"LOW (1-18)","HIGH (19-36)")</f>
        <v>HIGH (19-36)</v>
      </c>
      <c r="G4960">
        <f>INT((D4960-1)/6)+1</f>
        <v>5</v>
      </c>
      <c r="H4960">
        <f>MOD(D4960-1,6)+1</f>
        <v>3</v>
      </c>
      <c r="I4960">
        <f>37-D4960</f>
        <v>10</v>
      </c>
      <c r="J4960">
        <f>ABS(D4960-D4961)</f>
        <v>17</v>
      </c>
      <c r="K4960">
        <f>AVERAGE(D4960:D4964)</f>
        <v>27</v>
      </c>
      <c r="L4960">
        <f>AVERAGE(D4960:D4979)</f>
        <v>27</v>
      </c>
      <c r="M4960">
        <f>K4960-L4960</f>
        <v>0</v>
      </c>
      <c r="N4960" t="str">
        <f>IF(K4960&gt;L4960,"HIGH ZONE BIAS",IF(K4960&lt;L4960,"LOW ZONE BIAS","EQUILIBRIUM"))</f>
        <v>EQUILIBRIUM</v>
      </c>
    </row>
    <row r="4961">
      <c r="A4961">
        <v>22610</v>
      </c>
      <c r="B4961" t="str">
        <v>2022-11-19</v>
      </c>
      <c r="C4961" t="str">
        <v>Morning</v>
      </c>
      <c r="D4961">
        <v>10</v>
      </c>
      <c r="E4961" t="str">
        <f>IF(MOD(D4961,2)=0,"EVEN","ODD")</f>
        <v>EVEN</v>
      </c>
      <c r="F4961" t="str">
        <f>IF(D4961&lt;=18,"LOW (1-18)","HIGH (19-36)")</f>
        <v>LOW (1-18)</v>
      </c>
      <c r="G4961">
        <f>INT((D4961-1)/6)+1</f>
        <v>2</v>
      </c>
      <c r="H4961">
        <f>MOD(D4961-1,6)+1</f>
        <v>4</v>
      </c>
      <c r="I4961">
        <f>37-D4961</f>
        <v>27</v>
      </c>
      <c r="J4961">
        <f>ABS(D4961-D4962)</f>
        <v>6</v>
      </c>
      <c r="K4961">
        <f>AVERAGE(D4961:D4965)</f>
        <v>10</v>
      </c>
      <c r="L4961">
        <f>AVERAGE(D4961:D4980)</f>
        <v>10</v>
      </c>
      <c r="M4961">
        <f>K4961-L4961</f>
        <v>0</v>
      </c>
      <c r="N4961" t="str">
        <f>IF(K4961&gt;L4961,"HIGH ZONE BIAS",IF(K4961&lt;L4961,"LOW ZONE BIAS","EQUILIBRIUM"))</f>
        <v>EQUILIBRIUM</v>
      </c>
    </row>
    <row r="4962">
      <c r="A4962">
        <v>22609</v>
      </c>
      <c r="B4962" t="str">
        <v>2022-11-18</v>
      </c>
      <c r="C4962" t="str">
        <v>Evening</v>
      </c>
      <c r="D4962">
        <v>16</v>
      </c>
      <c r="E4962" t="str">
        <f>IF(MOD(D4962,2)=0,"EVEN","ODD")</f>
        <v>EVEN</v>
      </c>
      <c r="F4962" t="str">
        <f>IF(D4962&lt;=18,"LOW (1-18)","HIGH (19-36)")</f>
        <v>LOW (1-18)</v>
      </c>
      <c r="G4962">
        <f>INT((D4962-1)/6)+1</f>
        <v>3</v>
      </c>
      <c r="H4962">
        <f>MOD(D4962-1,6)+1</f>
        <v>4</v>
      </c>
      <c r="I4962">
        <f>37-D4962</f>
        <v>21</v>
      </c>
      <c r="J4962">
        <f>ABS(D4962-D4963)</f>
        <v>3</v>
      </c>
      <c r="K4962">
        <f>AVERAGE(D4962:D4966)</f>
        <v>16</v>
      </c>
      <c r="L4962">
        <f>AVERAGE(D4962:D4981)</f>
        <v>16</v>
      </c>
      <c r="M4962">
        <f>K4962-L4962</f>
        <v>0</v>
      </c>
      <c r="N4962" t="str">
        <f>IF(K4962&gt;L4962,"HIGH ZONE BIAS",IF(K4962&lt;L4962,"LOW ZONE BIAS","EQUILIBRIUM"))</f>
        <v>EQUILIBRIUM</v>
      </c>
    </row>
    <row r="4963">
      <c r="A4963">
        <v>22608</v>
      </c>
      <c r="B4963" t="str">
        <v>2022-11-18</v>
      </c>
      <c r="C4963" t="str">
        <v>Afternoon</v>
      </c>
      <c r="D4963">
        <v>13</v>
      </c>
      <c r="E4963" t="str">
        <f>IF(MOD(D4963,2)=0,"EVEN","ODD")</f>
        <v>ODD</v>
      </c>
      <c r="F4963" t="str">
        <f>IF(D4963&lt;=18,"LOW (1-18)","HIGH (19-36)")</f>
        <v>LOW (1-18)</v>
      </c>
      <c r="G4963">
        <f>INT((D4963-1)/6)+1</f>
        <v>3</v>
      </c>
      <c r="H4963">
        <f>MOD(D4963-1,6)+1</f>
        <v>1</v>
      </c>
      <c r="I4963">
        <f>37-D4963</f>
        <v>24</v>
      </c>
      <c r="J4963">
        <f>ABS(D4963-D4964)</f>
        <v>4</v>
      </c>
      <c r="K4963">
        <f>AVERAGE(D4963:D4967)</f>
        <v>13</v>
      </c>
      <c r="L4963">
        <f>AVERAGE(D4963:D4982)</f>
        <v>13</v>
      </c>
      <c r="M4963">
        <f>K4963-L4963</f>
        <v>0</v>
      </c>
      <c r="N4963" t="str">
        <f>IF(K4963&gt;L4963,"HIGH ZONE BIAS",IF(K4963&lt;L4963,"LOW ZONE BIAS","EQUILIBRIUM"))</f>
        <v>EQUILIBRIUM</v>
      </c>
    </row>
    <row r="4964">
      <c r="A4964">
        <v>22607</v>
      </c>
      <c r="B4964" t="str">
        <v>2022-11-18</v>
      </c>
      <c r="C4964" t="str">
        <v>Midday</v>
      </c>
      <c r="D4964">
        <v>9</v>
      </c>
      <c r="E4964" t="str">
        <f>IF(MOD(D4964,2)=0,"EVEN","ODD")</f>
        <v>ODD</v>
      </c>
      <c r="F4964" t="str">
        <f>IF(D4964&lt;=18,"LOW (1-18)","HIGH (19-36)")</f>
        <v>LOW (1-18)</v>
      </c>
      <c r="G4964">
        <f>INT((D4964-1)/6)+1</f>
        <v>2</v>
      </c>
      <c r="H4964">
        <f>MOD(D4964-1,6)+1</f>
        <v>3</v>
      </c>
      <c r="I4964">
        <f>37-D4964</f>
        <v>28</v>
      </c>
      <c r="J4964">
        <f>ABS(D4964-D4965)</f>
        <v>12</v>
      </c>
      <c r="K4964">
        <f>AVERAGE(D4964:D4968)</f>
        <v>9</v>
      </c>
      <c r="L4964">
        <f>AVERAGE(D4964:D4983)</f>
        <v>9</v>
      </c>
      <c r="M4964">
        <f>K4964-L4964</f>
        <v>0</v>
      </c>
      <c r="N4964" t="str">
        <f>IF(K4964&gt;L4964,"HIGH ZONE BIAS",IF(K4964&lt;L4964,"LOW ZONE BIAS","EQUILIBRIUM"))</f>
        <v>EQUILIBRIUM</v>
      </c>
    </row>
    <row r="4965">
      <c r="A4965">
        <v>22606</v>
      </c>
      <c r="B4965" t="str">
        <v>2022-11-18</v>
      </c>
      <c r="C4965" t="str">
        <v>Morning</v>
      </c>
      <c r="D4965">
        <v>21</v>
      </c>
      <c r="E4965" t="str">
        <f>IF(MOD(D4965,2)=0,"EVEN","ODD")</f>
        <v>ODD</v>
      </c>
      <c r="F4965" t="str">
        <f>IF(D4965&lt;=18,"LOW (1-18)","HIGH (19-36)")</f>
        <v>HIGH (19-36)</v>
      </c>
      <c r="G4965">
        <f>INT((D4965-1)/6)+1</f>
        <v>4</v>
      </c>
      <c r="H4965">
        <f>MOD(D4965-1,6)+1</f>
        <v>3</v>
      </c>
      <c r="I4965">
        <f>37-D4965</f>
        <v>16</v>
      </c>
      <c r="J4965">
        <f>ABS(D4965-D4966)</f>
        <v>20</v>
      </c>
      <c r="K4965">
        <f>AVERAGE(D4965:D4969)</f>
        <v>21</v>
      </c>
      <c r="L4965">
        <f>AVERAGE(D4965:D4984)</f>
        <v>21</v>
      </c>
      <c r="M4965">
        <f>K4965-L4965</f>
        <v>0</v>
      </c>
      <c r="N4965" t="str">
        <f>IF(K4965&gt;L4965,"HIGH ZONE BIAS",IF(K4965&lt;L4965,"LOW ZONE BIAS","EQUILIBRIUM"))</f>
        <v>EQUILIBRIUM</v>
      </c>
    </row>
    <row r="4966">
      <c r="A4966">
        <v>22605</v>
      </c>
      <c r="B4966" t="str">
        <v>2022-11-17</v>
      </c>
      <c r="C4966" t="str">
        <v>Evening</v>
      </c>
      <c r="D4966">
        <v>1</v>
      </c>
      <c r="E4966" t="str">
        <f>IF(MOD(D4966,2)=0,"EVEN","ODD")</f>
        <v>ODD</v>
      </c>
      <c r="F4966" t="str">
        <f>IF(D4966&lt;=18,"LOW (1-18)","HIGH (19-36)")</f>
        <v>LOW (1-18)</v>
      </c>
      <c r="G4966">
        <f>INT((D4966-1)/6)+1</f>
        <v>1</v>
      </c>
      <c r="H4966">
        <f>MOD(D4966-1,6)+1</f>
        <v>1</v>
      </c>
      <c r="I4966">
        <f>37-D4966</f>
        <v>36</v>
      </c>
      <c r="J4966">
        <f>ABS(D4966-D4967)</f>
        <v>1</v>
      </c>
      <c r="K4966">
        <f>AVERAGE(D4966:D4970)</f>
        <v>1</v>
      </c>
      <c r="L4966">
        <f>AVERAGE(D4966:D4985)</f>
        <v>1</v>
      </c>
      <c r="M4966">
        <f>K4966-L4966</f>
        <v>0</v>
      </c>
      <c r="N4966" t="str">
        <f>IF(K4966&gt;L4966,"HIGH ZONE BIAS",IF(K4966&lt;L4966,"LOW ZONE BIAS","EQUILIBRIUM"))</f>
        <v>EQUILIBRIUM</v>
      </c>
    </row>
    <row r="4967">
      <c r="A4967">
        <v>22604</v>
      </c>
      <c r="B4967" t="str">
        <v>2022-11-17</v>
      </c>
      <c r="C4967" t="str">
        <v>Afternoon</v>
      </c>
      <c r="D4967">
        <v>2</v>
      </c>
      <c r="E4967" t="str">
        <f>IF(MOD(D4967,2)=0,"EVEN","ODD")</f>
        <v>EVEN</v>
      </c>
      <c r="F4967" t="str">
        <f>IF(D4967&lt;=18,"LOW (1-18)","HIGH (19-36)")</f>
        <v>LOW (1-18)</v>
      </c>
      <c r="G4967">
        <f>INT((D4967-1)/6)+1</f>
        <v>1</v>
      </c>
      <c r="H4967">
        <f>MOD(D4967-1,6)+1</f>
        <v>2</v>
      </c>
      <c r="I4967">
        <f>37-D4967</f>
        <v>35</v>
      </c>
      <c r="J4967">
        <f>ABS(D4967-D4968)</f>
        <v>26</v>
      </c>
      <c r="K4967">
        <f>AVERAGE(D4967:D4971)</f>
        <v>2</v>
      </c>
      <c r="L4967">
        <f>AVERAGE(D4967:D4986)</f>
        <v>2</v>
      </c>
      <c r="M4967">
        <f>K4967-L4967</f>
        <v>0</v>
      </c>
      <c r="N4967" t="str">
        <f>IF(K4967&gt;L4967,"HIGH ZONE BIAS",IF(K4967&lt;L4967,"LOW ZONE BIAS","EQUILIBRIUM"))</f>
        <v>EQUILIBRIUM</v>
      </c>
    </row>
    <row r="4968">
      <c r="A4968">
        <v>22603</v>
      </c>
      <c r="B4968" t="str">
        <v>2022-11-17</v>
      </c>
      <c r="C4968" t="str">
        <v>Midday</v>
      </c>
      <c r="D4968">
        <v>28</v>
      </c>
      <c r="E4968" t="str">
        <f>IF(MOD(D4968,2)=0,"EVEN","ODD")</f>
        <v>EVEN</v>
      </c>
      <c r="F4968" t="str">
        <f>IF(D4968&lt;=18,"LOW (1-18)","HIGH (19-36)")</f>
        <v>HIGH (19-36)</v>
      </c>
      <c r="G4968">
        <f>INT((D4968-1)/6)+1</f>
        <v>5</v>
      </c>
      <c r="H4968">
        <f>MOD(D4968-1,6)+1</f>
        <v>4</v>
      </c>
      <c r="I4968">
        <f>37-D4968</f>
        <v>9</v>
      </c>
      <c r="J4968">
        <f>ABS(D4968-D4969)</f>
        <v>8</v>
      </c>
      <c r="K4968">
        <f>AVERAGE(D4968:D4972)</f>
        <v>28</v>
      </c>
      <c r="L4968">
        <f>AVERAGE(D4968:D4987)</f>
        <v>28</v>
      </c>
      <c r="M4968">
        <f>K4968-L4968</f>
        <v>0</v>
      </c>
      <c r="N4968" t="str">
        <f>IF(K4968&gt;L4968,"HIGH ZONE BIAS",IF(K4968&lt;L4968,"LOW ZONE BIAS","EQUILIBRIUM"))</f>
        <v>EQUILIBRIUM</v>
      </c>
    </row>
    <row r="4969">
      <c r="A4969">
        <v>22602</v>
      </c>
      <c r="B4969" t="str">
        <v>2022-11-17</v>
      </c>
      <c r="C4969" t="str">
        <v>Morning</v>
      </c>
      <c r="D4969">
        <v>36</v>
      </c>
      <c r="E4969" t="str">
        <f>IF(MOD(D4969,2)=0,"EVEN","ODD")</f>
        <v>EVEN</v>
      </c>
      <c r="F4969" t="str">
        <f>IF(D4969&lt;=18,"LOW (1-18)","HIGH (19-36)")</f>
        <v>HIGH (19-36)</v>
      </c>
      <c r="G4969">
        <f>INT((D4969-1)/6)+1</f>
        <v>6</v>
      </c>
      <c r="H4969">
        <f>MOD(D4969-1,6)+1</f>
        <v>6</v>
      </c>
      <c r="I4969">
        <f>37-D4969</f>
        <v>1</v>
      </c>
      <c r="J4969">
        <f>ABS(D4969-D4970)</f>
        <v>9</v>
      </c>
      <c r="K4969">
        <f>AVERAGE(D4969:D4973)</f>
        <v>36</v>
      </c>
      <c r="L4969">
        <f>AVERAGE(D4969:D4988)</f>
        <v>36</v>
      </c>
      <c r="M4969">
        <f>K4969-L4969</f>
        <v>0</v>
      </c>
      <c r="N4969" t="str">
        <f>IF(K4969&gt;L4969,"HIGH ZONE BIAS",IF(K4969&lt;L4969,"LOW ZONE BIAS","EQUILIBRIUM"))</f>
        <v>EQUILIBRIUM</v>
      </c>
    </row>
    <row r="4970">
      <c r="A4970">
        <v>22601</v>
      </c>
      <c r="B4970" t="str">
        <v>2022-11-16</v>
      </c>
      <c r="C4970" t="str">
        <v>Evening</v>
      </c>
      <c r="D4970">
        <v>27</v>
      </c>
      <c r="E4970" t="str">
        <f>IF(MOD(D4970,2)=0,"EVEN","ODD")</f>
        <v>ODD</v>
      </c>
      <c r="F4970" t="str">
        <f>IF(D4970&lt;=18,"LOW (1-18)","HIGH (19-36)")</f>
        <v>HIGH (19-36)</v>
      </c>
      <c r="G4970">
        <f>INT((D4970-1)/6)+1</f>
        <v>5</v>
      </c>
      <c r="H4970">
        <f>MOD(D4970-1,6)+1</f>
        <v>3</v>
      </c>
      <c r="I4970">
        <f>37-D4970</f>
        <v>10</v>
      </c>
      <c r="J4970">
        <f>ABS(D4970-D4971)</f>
        <v>4</v>
      </c>
      <c r="K4970">
        <f>AVERAGE(D4970:D4974)</f>
        <v>27</v>
      </c>
      <c r="L4970">
        <f>AVERAGE(D4970:D4989)</f>
        <v>27</v>
      </c>
      <c r="M4970">
        <f>K4970-L4970</f>
        <v>0</v>
      </c>
      <c r="N4970" t="str">
        <f>IF(K4970&gt;L4970,"HIGH ZONE BIAS",IF(K4970&lt;L4970,"LOW ZONE BIAS","EQUILIBRIUM"))</f>
        <v>EQUILIBRIUM</v>
      </c>
    </row>
    <row r="4971">
      <c r="A4971">
        <v>22600</v>
      </c>
      <c r="B4971" t="str">
        <v>2022-11-16</v>
      </c>
      <c r="C4971" t="str">
        <v>Afternoon</v>
      </c>
      <c r="D4971">
        <v>23</v>
      </c>
      <c r="E4971" t="str">
        <f>IF(MOD(D4971,2)=0,"EVEN","ODD")</f>
        <v>ODD</v>
      </c>
      <c r="F4971" t="str">
        <f>IF(D4971&lt;=18,"LOW (1-18)","HIGH (19-36)")</f>
        <v>HIGH (19-36)</v>
      </c>
      <c r="G4971">
        <f>INT((D4971-1)/6)+1</f>
        <v>4</v>
      </c>
      <c r="H4971">
        <f>MOD(D4971-1,6)+1</f>
        <v>5</v>
      </c>
      <c r="I4971">
        <f>37-D4971</f>
        <v>14</v>
      </c>
      <c r="J4971">
        <f>ABS(D4971-D4972)</f>
        <v>17</v>
      </c>
      <c r="K4971">
        <f>AVERAGE(D4971:D4975)</f>
        <v>23</v>
      </c>
      <c r="L4971">
        <f>AVERAGE(D4971:D4990)</f>
        <v>23</v>
      </c>
      <c r="M4971">
        <f>K4971-L4971</f>
        <v>0</v>
      </c>
      <c r="N4971" t="str">
        <f>IF(K4971&gt;L4971,"HIGH ZONE BIAS",IF(K4971&lt;L4971,"LOW ZONE BIAS","EQUILIBRIUM"))</f>
        <v>EQUILIBRIUM</v>
      </c>
    </row>
    <row r="4972">
      <c r="A4972">
        <v>22599</v>
      </c>
      <c r="B4972" t="str">
        <v>2022-11-16</v>
      </c>
      <c r="C4972" t="str">
        <v>Midday</v>
      </c>
      <c r="D4972">
        <v>6</v>
      </c>
      <c r="E4972" t="str">
        <f>IF(MOD(D4972,2)=0,"EVEN","ODD")</f>
        <v>EVEN</v>
      </c>
      <c r="F4972" t="str">
        <f>IF(D4972&lt;=18,"LOW (1-18)","HIGH (19-36)")</f>
        <v>LOW (1-18)</v>
      </c>
      <c r="G4972">
        <f>INT((D4972-1)/6)+1</f>
        <v>1</v>
      </c>
      <c r="H4972">
        <f>MOD(D4972-1,6)+1</f>
        <v>6</v>
      </c>
      <c r="I4972">
        <f>37-D4972</f>
        <v>31</v>
      </c>
      <c r="J4972">
        <f>ABS(D4972-D4973)</f>
        <v>23</v>
      </c>
      <c r="K4972">
        <f>AVERAGE(D4972:D4976)</f>
        <v>6</v>
      </c>
      <c r="L4972">
        <f>AVERAGE(D4972:D4991)</f>
        <v>6</v>
      </c>
      <c r="M4972">
        <f>K4972-L4972</f>
        <v>0</v>
      </c>
      <c r="N4972" t="str">
        <f>IF(K4972&gt;L4972,"HIGH ZONE BIAS",IF(K4972&lt;L4972,"LOW ZONE BIAS","EQUILIBRIUM"))</f>
        <v>EQUILIBRIUM</v>
      </c>
    </row>
    <row r="4973">
      <c r="A4973">
        <v>22598</v>
      </c>
      <c r="B4973" t="str">
        <v>2022-11-16</v>
      </c>
      <c r="C4973" t="str">
        <v>Morning</v>
      </c>
      <c r="D4973">
        <v>29</v>
      </c>
      <c r="E4973" t="str">
        <f>IF(MOD(D4973,2)=0,"EVEN","ODD")</f>
        <v>ODD</v>
      </c>
      <c r="F4973" t="str">
        <f>IF(D4973&lt;=18,"LOW (1-18)","HIGH (19-36)")</f>
        <v>HIGH (19-36)</v>
      </c>
      <c r="G4973">
        <f>INT((D4973-1)/6)+1</f>
        <v>5</v>
      </c>
      <c r="H4973">
        <f>MOD(D4973-1,6)+1</f>
        <v>5</v>
      </c>
      <c r="I4973">
        <f>37-D4973</f>
        <v>8</v>
      </c>
      <c r="J4973">
        <f>ABS(D4973-D4974)</f>
        <v>2</v>
      </c>
      <c r="K4973">
        <f>AVERAGE(D4973:D4977)</f>
        <v>29</v>
      </c>
      <c r="L4973">
        <f>AVERAGE(D4973:D4992)</f>
        <v>29</v>
      </c>
      <c r="M4973">
        <f>K4973-L4973</f>
        <v>0</v>
      </c>
      <c r="N4973" t="str">
        <f>IF(K4973&gt;L4973,"HIGH ZONE BIAS",IF(K4973&lt;L4973,"LOW ZONE BIAS","EQUILIBRIUM"))</f>
        <v>EQUILIBRIUM</v>
      </c>
    </row>
    <row r="4974">
      <c r="A4974">
        <v>22597</v>
      </c>
      <c r="B4974" t="str">
        <v>2022-11-15</v>
      </c>
      <c r="C4974" t="str">
        <v>Evening</v>
      </c>
      <c r="D4974">
        <v>31</v>
      </c>
      <c r="E4974" t="str">
        <f>IF(MOD(D4974,2)=0,"EVEN","ODD")</f>
        <v>ODD</v>
      </c>
      <c r="F4974" t="str">
        <f>IF(D4974&lt;=18,"LOW (1-18)","HIGH (19-36)")</f>
        <v>HIGH (19-36)</v>
      </c>
      <c r="G4974">
        <f>INT((D4974-1)/6)+1</f>
        <v>6</v>
      </c>
      <c r="H4974">
        <f>MOD(D4974-1,6)+1</f>
        <v>1</v>
      </c>
      <c r="I4974">
        <f>37-D4974</f>
        <v>6</v>
      </c>
      <c r="J4974">
        <f>ABS(D4974-D4975)</f>
        <v>9</v>
      </c>
      <c r="K4974">
        <f>AVERAGE(D4974:D4978)</f>
        <v>31</v>
      </c>
      <c r="L4974">
        <f>AVERAGE(D4974:D4993)</f>
        <v>31</v>
      </c>
      <c r="M4974">
        <f>K4974-L4974</f>
        <v>0</v>
      </c>
      <c r="N4974" t="str">
        <f>IF(K4974&gt;L4974,"HIGH ZONE BIAS",IF(K4974&lt;L4974,"LOW ZONE BIAS","EQUILIBRIUM"))</f>
        <v>EQUILIBRIUM</v>
      </c>
    </row>
    <row r="4975">
      <c r="A4975">
        <v>22596</v>
      </c>
      <c r="B4975" t="str">
        <v>2022-11-15</v>
      </c>
      <c r="C4975" t="str">
        <v>Afternoon</v>
      </c>
      <c r="D4975">
        <v>22</v>
      </c>
      <c r="E4975" t="str">
        <f>IF(MOD(D4975,2)=0,"EVEN","ODD")</f>
        <v>EVEN</v>
      </c>
      <c r="F4975" t="str">
        <f>IF(D4975&lt;=18,"LOW (1-18)","HIGH (19-36)")</f>
        <v>HIGH (19-36)</v>
      </c>
      <c r="G4975">
        <f>INT((D4975-1)/6)+1</f>
        <v>4</v>
      </c>
      <c r="H4975">
        <f>MOD(D4975-1,6)+1</f>
        <v>4</v>
      </c>
      <c r="I4975">
        <f>37-D4975</f>
        <v>15</v>
      </c>
      <c r="J4975">
        <f>ABS(D4975-D4976)</f>
        <v>8</v>
      </c>
      <c r="K4975">
        <f>AVERAGE(D4975:D4979)</f>
        <v>22</v>
      </c>
      <c r="L4975">
        <f>AVERAGE(D4975:D4994)</f>
        <v>22</v>
      </c>
      <c r="M4975">
        <f>K4975-L4975</f>
        <v>0</v>
      </c>
      <c r="N4975" t="str">
        <f>IF(K4975&gt;L4975,"HIGH ZONE BIAS",IF(K4975&lt;L4975,"LOW ZONE BIAS","EQUILIBRIUM"))</f>
        <v>EQUILIBRIUM</v>
      </c>
    </row>
    <row r="4976">
      <c r="A4976">
        <v>22595</v>
      </c>
      <c r="B4976" t="str">
        <v>2022-11-15</v>
      </c>
      <c r="C4976" t="str">
        <v>Midday</v>
      </c>
      <c r="D4976">
        <v>14</v>
      </c>
      <c r="E4976" t="str">
        <f>IF(MOD(D4976,2)=0,"EVEN","ODD")</f>
        <v>EVEN</v>
      </c>
      <c r="F4976" t="str">
        <f>IF(D4976&lt;=18,"LOW (1-18)","HIGH (19-36)")</f>
        <v>LOW (1-18)</v>
      </c>
      <c r="G4976">
        <f>INT((D4976-1)/6)+1</f>
        <v>3</v>
      </c>
      <c r="H4976">
        <f>MOD(D4976-1,6)+1</f>
        <v>2</v>
      </c>
      <c r="I4976">
        <f>37-D4976</f>
        <v>23</v>
      </c>
      <c r="J4976">
        <f>ABS(D4976-D4977)</f>
        <v>6</v>
      </c>
      <c r="K4976">
        <f>AVERAGE(D4976:D4980)</f>
        <v>14</v>
      </c>
      <c r="L4976">
        <f>AVERAGE(D4976:D4995)</f>
        <v>14</v>
      </c>
      <c r="M4976">
        <f>K4976-L4976</f>
        <v>0</v>
      </c>
      <c r="N4976" t="str">
        <f>IF(K4976&gt;L4976,"HIGH ZONE BIAS",IF(K4976&lt;L4976,"LOW ZONE BIAS","EQUILIBRIUM"))</f>
        <v>EQUILIBRIUM</v>
      </c>
    </row>
    <row r="4977">
      <c r="A4977">
        <v>22594</v>
      </c>
      <c r="B4977" t="str">
        <v>2022-11-15</v>
      </c>
      <c r="C4977" t="str">
        <v>Morning</v>
      </c>
      <c r="D4977">
        <v>20</v>
      </c>
      <c r="E4977" t="str">
        <f>IF(MOD(D4977,2)=0,"EVEN","ODD")</f>
        <v>EVEN</v>
      </c>
      <c r="F4977" t="str">
        <f>IF(D4977&lt;=18,"LOW (1-18)","HIGH (19-36)")</f>
        <v>HIGH (19-36)</v>
      </c>
      <c r="G4977">
        <f>INT((D4977-1)/6)+1</f>
        <v>4</v>
      </c>
      <c r="H4977">
        <f>MOD(D4977-1,6)+1</f>
        <v>2</v>
      </c>
      <c r="I4977">
        <f>37-D4977</f>
        <v>17</v>
      </c>
      <c r="J4977">
        <f>ABS(D4977-D4978)</f>
        <v>8</v>
      </c>
      <c r="K4977">
        <f>AVERAGE(D4977:D4981)</f>
        <v>20</v>
      </c>
      <c r="L4977">
        <f>AVERAGE(D4977:D4996)</f>
        <v>20</v>
      </c>
      <c r="M4977">
        <f>K4977-L4977</f>
        <v>0</v>
      </c>
      <c r="N4977" t="str">
        <f>IF(K4977&gt;L4977,"HIGH ZONE BIAS",IF(K4977&lt;L4977,"LOW ZONE BIAS","EQUILIBRIUM"))</f>
        <v>EQUILIBRIUM</v>
      </c>
    </row>
    <row r="4978">
      <c r="A4978">
        <v>22593</v>
      </c>
      <c r="B4978" t="str">
        <v>2022-11-14</v>
      </c>
      <c r="C4978" t="str">
        <v>Evening</v>
      </c>
      <c r="D4978">
        <v>28</v>
      </c>
      <c r="E4978" t="str">
        <f>IF(MOD(D4978,2)=0,"EVEN","ODD")</f>
        <v>EVEN</v>
      </c>
      <c r="F4978" t="str">
        <f>IF(D4978&lt;=18,"LOW (1-18)","HIGH (19-36)")</f>
        <v>HIGH (19-36)</v>
      </c>
      <c r="G4978">
        <f>INT((D4978-1)/6)+1</f>
        <v>5</v>
      </c>
      <c r="H4978">
        <f>MOD(D4978-1,6)+1</f>
        <v>4</v>
      </c>
      <c r="I4978">
        <f>37-D4978</f>
        <v>9</v>
      </c>
      <c r="J4978">
        <f>ABS(D4978-D4979)</f>
        <v>3</v>
      </c>
      <c r="K4978">
        <f>AVERAGE(D4978:D4982)</f>
        <v>28</v>
      </c>
      <c r="L4978">
        <f>AVERAGE(D4978:D4997)</f>
        <v>28</v>
      </c>
      <c r="M4978">
        <f>K4978-L4978</f>
        <v>0</v>
      </c>
      <c r="N4978" t="str">
        <f>IF(K4978&gt;L4978,"HIGH ZONE BIAS",IF(K4978&lt;L4978,"LOW ZONE BIAS","EQUILIBRIUM"))</f>
        <v>EQUILIBRIUM</v>
      </c>
    </row>
    <row r="4979">
      <c r="A4979">
        <v>22592</v>
      </c>
      <c r="B4979" t="str">
        <v>2022-11-14</v>
      </c>
      <c r="C4979" t="str">
        <v>Afternoon</v>
      </c>
      <c r="D4979">
        <v>25</v>
      </c>
      <c r="E4979" t="str">
        <f>IF(MOD(D4979,2)=0,"EVEN","ODD")</f>
        <v>ODD</v>
      </c>
      <c r="F4979" t="str">
        <f>IF(D4979&lt;=18,"LOW (1-18)","HIGH (19-36)")</f>
        <v>HIGH (19-36)</v>
      </c>
      <c r="G4979">
        <f>INT((D4979-1)/6)+1</f>
        <v>5</v>
      </c>
      <c r="H4979">
        <f>MOD(D4979-1,6)+1</f>
        <v>1</v>
      </c>
      <c r="I4979">
        <f>37-D4979</f>
        <v>12</v>
      </c>
      <c r="J4979">
        <f>ABS(D4979-D4980)</f>
        <v>8</v>
      </c>
      <c r="K4979">
        <f>AVERAGE(D4979:D4983)</f>
        <v>25</v>
      </c>
      <c r="L4979">
        <f>AVERAGE(D4979:D4998)</f>
        <v>25</v>
      </c>
      <c r="M4979">
        <f>K4979-L4979</f>
        <v>0</v>
      </c>
      <c r="N4979" t="str">
        <f>IF(K4979&gt;L4979,"HIGH ZONE BIAS",IF(K4979&lt;L4979,"LOW ZONE BIAS","EQUILIBRIUM"))</f>
        <v>EQUILIBRIUM</v>
      </c>
    </row>
    <row r="4980">
      <c r="A4980">
        <v>22591</v>
      </c>
      <c r="B4980" t="str">
        <v>2022-11-14</v>
      </c>
      <c r="C4980" t="str">
        <v>Midday</v>
      </c>
      <c r="D4980">
        <v>33</v>
      </c>
      <c r="E4980" t="str">
        <f>IF(MOD(D4980,2)=0,"EVEN","ODD")</f>
        <v>ODD</v>
      </c>
      <c r="F4980" t="str">
        <f>IF(D4980&lt;=18,"LOW (1-18)","HIGH (19-36)")</f>
        <v>HIGH (19-36)</v>
      </c>
      <c r="G4980">
        <f>INT((D4980-1)/6)+1</f>
        <v>6</v>
      </c>
      <c r="H4980">
        <f>MOD(D4980-1,6)+1</f>
        <v>3</v>
      </c>
      <c r="I4980">
        <f>37-D4980</f>
        <v>4</v>
      </c>
      <c r="J4980">
        <f>ABS(D4980-D4981)</f>
        <v>8</v>
      </c>
      <c r="K4980">
        <f>AVERAGE(D4980:D4984)</f>
        <v>33</v>
      </c>
      <c r="L4980">
        <f>AVERAGE(D4980:D4999)</f>
        <v>33</v>
      </c>
      <c r="M4980">
        <f>K4980-L4980</f>
        <v>0</v>
      </c>
      <c r="N4980" t="str">
        <f>IF(K4980&gt;L4980,"HIGH ZONE BIAS",IF(K4980&lt;L4980,"LOW ZONE BIAS","EQUILIBRIUM"))</f>
        <v>EQUILIBRIUM</v>
      </c>
    </row>
    <row r="4981">
      <c r="A4981">
        <v>22590</v>
      </c>
      <c r="B4981" t="str">
        <v>2022-11-14</v>
      </c>
      <c r="C4981" t="str">
        <v>Morning</v>
      </c>
      <c r="D4981">
        <v>25</v>
      </c>
      <c r="E4981" t="str">
        <f>IF(MOD(D4981,2)=0,"EVEN","ODD")</f>
        <v>ODD</v>
      </c>
      <c r="F4981" t="str">
        <f>IF(D4981&lt;=18,"LOW (1-18)","HIGH (19-36)")</f>
        <v>HIGH (19-36)</v>
      </c>
      <c r="G4981">
        <f>INT((D4981-1)/6)+1</f>
        <v>5</v>
      </c>
      <c r="H4981">
        <f>MOD(D4981-1,6)+1</f>
        <v>1</v>
      </c>
      <c r="I4981">
        <f>37-D4981</f>
        <v>12</v>
      </c>
      <c r="J4981">
        <f>ABS(D4981-D4982)</f>
        <v>15</v>
      </c>
      <c r="K4981">
        <f>AVERAGE(D4981:D4985)</f>
        <v>25</v>
      </c>
      <c r="L4981">
        <f>AVERAGE(D4981:D5000)</f>
        <v>25</v>
      </c>
      <c r="M4981">
        <f>K4981-L4981</f>
        <v>0</v>
      </c>
      <c r="N4981" t="str">
        <f>IF(K4981&gt;L4981,"HIGH ZONE BIAS",IF(K4981&lt;L4981,"LOW ZONE BIAS","EQUILIBRIUM"))</f>
        <v>EQUILIBRIUM</v>
      </c>
    </row>
    <row r="4982">
      <c r="A4982">
        <v>22589</v>
      </c>
      <c r="B4982" t="str">
        <v>2022-11-12</v>
      </c>
      <c r="C4982" t="str">
        <v>Evening</v>
      </c>
      <c r="D4982">
        <v>10</v>
      </c>
      <c r="E4982" t="str">
        <f>IF(MOD(D4982,2)=0,"EVEN","ODD")</f>
        <v>EVEN</v>
      </c>
      <c r="F4982" t="str">
        <f>IF(D4982&lt;=18,"LOW (1-18)","HIGH (19-36)")</f>
        <v>LOW (1-18)</v>
      </c>
      <c r="G4982">
        <f>INT((D4982-1)/6)+1</f>
        <v>2</v>
      </c>
      <c r="H4982">
        <f>MOD(D4982-1,6)+1</f>
        <v>4</v>
      </c>
      <c r="I4982">
        <f>37-D4982</f>
        <v>27</v>
      </c>
      <c r="J4982">
        <f>ABS(D4982-D4983)</f>
        <v>14</v>
      </c>
      <c r="K4982">
        <f>AVERAGE(D4982:D4986)</f>
        <v>10</v>
      </c>
      <c r="L4982">
        <f>AVERAGE(D4982:D5001)</f>
        <v>10</v>
      </c>
      <c r="M4982">
        <f>K4982-L4982</f>
        <v>0</v>
      </c>
      <c r="N4982" t="str">
        <f>IF(K4982&gt;L4982,"HIGH ZONE BIAS",IF(K4982&lt;L4982,"LOW ZONE BIAS","EQUILIBRIUM"))</f>
        <v>EQUILIBRIUM</v>
      </c>
    </row>
    <row r="4983">
      <c r="A4983">
        <v>22588</v>
      </c>
      <c r="B4983" t="str">
        <v>2022-11-12</v>
      </c>
      <c r="C4983" t="str">
        <v>Afternoon</v>
      </c>
      <c r="D4983">
        <v>24</v>
      </c>
      <c r="E4983" t="str">
        <f>IF(MOD(D4983,2)=0,"EVEN","ODD")</f>
        <v>EVEN</v>
      </c>
      <c r="F4983" t="str">
        <f>IF(D4983&lt;=18,"LOW (1-18)","HIGH (19-36)")</f>
        <v>HIGH (19-36)</v>
      </c>
      <c r="G4983">
        <f>INT((D4983-1)/6)+1</f>
        <v>4</v>
      </c>
      <c r="H4983">
        <f>MOD(D4983-1,6)+1</f>
        <v>6</v>
      </c>
      <c r="I4983">
        <f>37-D4983</f>
        <v>13</v>
      </c>
      <c r="J4983">
        <f>ABS(D4983-D4984)</f>
        <v>9</v>
      </c>
      <c r="K4983">
        <f>AVERAGE(D4983:D4987)</f>
        <v>24</v>
      </c>
      <c r="L4983">
        <f>AVERAGE(D4983:D5002)</f>
        <v>24</v>
      </c>
      <c r="M4983">
        <f>K4983-L4983</f>
        <v>0</v>
      </c>
      <c r="N4983" t="str">
        <f>IF(K4983&gt;L4983,"HIGH ZONE BIAS",IF(K4983&lt;L4983,"LOW ZONE BIAS","EQUILIBRIUM"))</f>
        <v>EQUILIBRIUM</v>
      </c>
    </row>
    <row r="4984">
      <c r="A4984">
        <v>22587</v>
      </c>
      <c r="B4984" t="str">
        <v>2022-11-12</v>
      </c>
      <c r="C4984" t="str">
        <v>Midday</v>
      </c>
      <c r="D4984">
        <v>33</v>
      </c>
      <c r="E4984" t="str">
        <f>IF(MOD(D4984,2)=0,"EVEN","ODD")</f>
        <v>ODD</v>
      </c>
      <c r="F4984" t="str">
        <f>IF(D4984&lt;=18,"LOW (1-18)","HIGH (19-36)")</f>
        <v>HIGH (19-36)</v>
      </c>
      <c r="G4984">
        <f>INT((D4984-1)/6)+1</f>
        <v>6</v>
      </c>
      <c r="H4984">
        <f>MOD(D4984-1,6)+1</f>
        <v>3</v>
      </c>
      <c r="I4984">
        <f>37-D4984</f>
        <v>4</v>
      </c>
      <c r="J4984">
        <f>ABS(D4984-D4985)</f>
        <v>1</v>
      </c>
      <c r="K4984">
        <f>AVERAGE(D4984:D4988)</f>
        <v>33</v>
      </c>
      <c r="L4984">
        <f>AVERAGE(D4984:D5003)</f>
        <v>33</v>
      </c>
      <c r="M4984">
        <f>K4984-L4984</f>
        <v>0</v>
      </c>
      <c r="N4984" t="str">
        <f>IF(K4984&gt;L4984,"HIGH ZONE BIAS",IF(K4984&lt;L4984,"LOW ZONE BIAS","EQUILIBRIUM"))</f>
        <v>EQUILIBRIUM</v>
      </c>
    </row>
    <row r="4985">
      <c r="A4985">
        <v>22586</v>
      </c>
      <c r="B4985" t="str">
        <v>2022-11-12</v>
      </c>
      <c r="C4985" t="str">
        <v>Morning</v>
      </c>
      <c r="D4985">
        <v>34</v>
      </c>
      <c r="E4985" t="str">
        <f>IF(MOD(D4985,2)=0,"EVEN","ODD")</f>
        <v>EVEN</v>
      </c>
      <c r="F4985" t="str">
        <f>IF(D4985&lt;=18,"LOW (1-18)","HIGH (19-36)")</f>
        <v>HIGH (19-36)</v>
      </c>
      <c r="G4985">
        <f>INT((D4985-1)/6)+1</f>
        <v>6</v>
      </c>
      <c r="H4985">
        <f>MOD(D4985-1,6)+1</f>
        <v>4</v>
      </c>
      <c r="I4985">
        <f>37-D4985</f>
        <v>3</v>
      </c>
      <c r="J4985">
        <f>ABS(D4985-D4986)</f>
        <v>17</v>
      </c>
      <c r="K4985">
        <f>AVERAGE(D4985:D4989)</f>
        <v>34</v>
      </c>
      <c r="L4985">
        <f>AVERAGE(D4985:D5004)</f>
        <v>34</v>
      </c>
      <c r="M4985">
        <f>K4985-L4985</f>
        <v>0</v>
      </c>
      <c r="N4985" t="str">
        <f>IF(K4985&gt;L4985,"HIGH ZONE BIAS",IF(K4985&lt;L4985,"LOW ZONE BIAS","EQUILIBRIUM"))</f>
        <v>EQUILIBRIUM</v>
      </c>
    </row>
    <row r="4986">
      <c r="A4986">
        <v>22585</v>
      </c>
      <c r="B4986" t="str">
        <v>2022-11-11</v>
      </c>
      <c r="C4986" t="str">
        <v>Evening</v>
      </c>
      <c r="D4986">
        <v>17</v>
      </c>
      <c r="E4986" t="str">
        <f>IF(MOD(D4986,2)=0,"EVEN","ODD")</f>
        <v>ODD</v>
      </c>
      <c r="F4986" t="str">
        <f>IF(D4986&lt;=18,"LOW (1-18)","HIGH (19-36)")</f>
        <v>LOW (1-18)</v>
      </c>
      <c r="G4986">
        <f>INT((D4986-1)/6)+1</f>
        <v>3</v>
      </c>
      <c r="H4986">
        <f>MOD(D4986-1,6)+1</f>
        <v>5</v>
      </c>
      <c r="I4986">
        <f>37-D4986</f>
        <v>20</v>
      </c>
      <c r="J4986">
        <f>ABS(D4986-D4987)</f>
        <v>12</v>
      </c>
      <c r="K4986">
        <f>AVERAGE(D4986:D4990)</f>
        <v>17</v>
      </c>
      <c r="L4986">
        <f>AVERAGE(D4986:D5005)</f>
        <v>17</v>
      </c>
      <c r="M4986">
        <f>K4986-L4986</f>
        <v>0</v>
      </c>
      <c r="N4986" t="str">
        <f>IF(K4986&gt;L4986,"HIGH ZONE BIAS",IF(K4986&lt;L4986,"LOW ZONE BIAS","EQUILIBRIUM"))</f>
        <v>EQUILIBRIUM</v>
      </c>
    </row>
    <row r="4987">
      <c r="A4987">
        <v>22584</v>
      </c>
      <c r="B4987" t="str">
        <v>2022-11-11</v>
      </c>
      <c r="C4987" t="str">
        <v>Afternoon</v>
      </c>
      <c r="D4987">
        <v>29</v>
      </c>
      <c r="E4987" t="str">
        <f>IF(MOD(D4987,2)=0,"EVEN","ODD")</f>
        <v>ODD</v>
      </c>
      <c r="F4987" t="str">
        <f>IF(D4987&lt;=18,"LOW (1-18)","HIGH (19-36)")</f>
        <v>HIGH (19-36)</v>
      </c>
      <c r="G4987">
        <f>INT((D4987-1)/6)+1</f>
        <v>5</v>
      </c>
      <c r="H4987">
        <f>MOD(D4987-1,6)+1</f>
        <v>5</v>
      </c>
      <c r="I4987">
        <f>37-D4987</f>
        <v>8</v>
      </c>
      <c r="J4987">
        <f>ABS(D4987-D4988)</f>
        <v>25</v>
      </c>
      <c r="K4987">
        <f>AVERAGE(D4987:D4991)</f>
        <v>29</v>
      </c>
      <c r="L4987">
        <f>AVERAGE(D4987:D5006)</f>
        <v>29</v>
      </c>
      <c r="M4987">
        <f>K4987-L4987</f>
        <v>0</v>
      </c>
      <c r="N4987" t="str">
        <f>IF(K4987&gt;L4987,"HIGH ZONE BIAS",IF(K4987&lt;L4987,"LOW ZONE BIAS","EQUILIBRIUM"))</f>
        <v>EQUILIBRIUM</v>
      </c>
    </row>
    <row r="4988">
      <c r="A4988">
        <v>22583</v>
      </c>
      <c r="B4988" t="str">
        <v>2022-11-11</v>
      </c>
      <c r="C4988" t="str">
        <v>Midday</v>
      </c>
      <c r="D4988">
        <v>4</v>
      </c>
      <c r="E4988" t="str">
        <f>IF(MOD(D4988,2)=0,"EVEN","ODD")</f>
        <v>EVEN</v>
      </c>
      <c r="F4988" t="str">
        <f>IF(D4988&lt;=18,"LOW (1-18)","HIGH (19-36)")</f>
        <v>LOW (1-18)</v>
      </c>
      <c r="G4988">
        <f>INT((D4988-1)/6)+1</f>
        <v>1</v>
      </c>
      <c r="H4988">
        <f>MOD(D4988-1,6)+1</f>
        <v>4</v>
      </c>
      <c r="I4988">
        <f>37-D4988</f>
        <v>33</v>
      </c>
      <c r="J4988">
        <f>ABS(D4988-D4989)</f>
        <v>25</v>
      </c>
      <c r="K4988">
        <f>AVERAGE(D4988:D4992)</f>
        <v>4</v>
      </c>
      <c r="L4988">
        <f>AVERAGE(D4988:D5007)</f>
        <v>4</v>
      </c>
      <c r="M4988">
        <f>K4988-L4988</f>
        <v>0</v>
      </c>
      <c r="N4988" t="str">
        <f>IF(K4988&gt;L4988,"HIGH ZONE BIAS",IF(K4988&lt;L4988,"LOW ZONE BIAS","EQUILIBRIUM"))</f>
        <v>EQUILIBRIUM</v>
      </c>
    </row>
    <row r="4989">
      <c r="A4989">
        <v>22582</v>
      </c>
      <c r="B4989" t="str">
        <v>2022-11-11</v>
      </c>
      <c r="C4989" t="str">
        <v>Morning</v>
      </c>
      <c r="D4989">
        <v>29</v>
      </c>
      <c r="E4989" t="str">
        <f>IF(MOD(D4989,2)=0,"EVEN","ODD")</f>
        <v>ODD</v>
      </c>
      <c r="F4989" t="str">
        <f>IF(D4989&lt;=18,"LOW (1-18)","HIGH (19-36)")</f>
        <v>HIGH (19-36)</v>
      </c>
      <c r="G4989">
        <f>INT((D4989-1)/6)+1</f>
        <v>5</v>
      </c>
      <c r="H4989">
        <f>MOD(D4989-1,6)+1</f>
        <v>5</v>
      </c>
      <c r="I4989">
        <f>37-D4989</f>
        <v>8</v>
      </c>
      <c r="J4989">
        <f>ABS(D4989-D4990)</f>
        <v>7</v>
      </c>
      <c r="K4989">
        <f>AVERAGE(D4989:D4993)</f>
        <v>29</v>
      </c>
      <c r="L4989">
        <f>AVERAGE(D4989:D5008)</f>
        <v>29</v>
      </c>
      <c r="M4989">
        <f>K4989-L4989</f>
        <v>0</v>
      </c>
      <c r="N4989" t="str">
        <f>IF(K4989&gt;L4989,"HIGH ZONE BIAS",IF(K4989&lt;L4989,"LOW ZONE BIAS","EQUILIBRIUM"))</f>
        <v>EQUILIBRIUM</v>
      </c>
    </row>
    <row r="4990">
      <c r="A4990">
        <v>22581</v>
      </c>
      <c r="B4990" t="str">
        <v>2022-11-10</v>
      </c>
      <c r="C4990" t="str">
        <v>Evening</v>
      </c>
      <c r="D4990">
        <v>36</v>
      </c>
      <c r="E4990" t="str">
        <f>IF(MOD(D4990,2)=0,"EVEN","ODD")</f>
        <v>EVEN</v>
      </c>
      <c r="F4990" t="str">
        <f>IF(D4990&lt;=18,"LOW (1-18)","HIGH (19-36)")</f>
        <v>HIGH (19-36)</v>
      </c>
      <c r="G4990">
        <f>INT((D4990-1)/6)+1</f>
        <v>6</v>
      </c>
      <c r="H4990">
        <f>MOD(D4990-1,6)+1</f>
        <v>6</v>
      </c>
      <c r="I4990">
        <f>37-D4990</f>
        <v>1</v>
      </c>
      <c r="J4990">
        <f>ABS(D4990-D4991)</f>
        <v>22</v>
      </c>
      <c r="K4990">
        <f>AVERAGE(D4990:D4994)</f>
        <v>36</v>
      </c>
      <c r="L4990">
        <f>AVERAGE(D4990:D5009)</f>
        <v>36</v>
      </c>
      <c r="M4990">
        <f>K4990-L4990</f>
        <v>0</v>
      </c>
      <c r="N4990" t="str">
        <f>IF(K4990&gt;L4990,"HIGH ZONE BIAS",IF(K4990&lt;L4990,"LOW ZONE BIAS","EQUILIBRIUM"))</f>
        <v>EQUILIBRIUM</v>
      </c>
    </row>
    <row r="4991">
      <c r="A4991">
        <v>22580</v>
      </c>
      <c r="B4991" t="str">
        <v>2022-11-10</v>
      </c>
      <c r="C4991" t="str">
        <v>Afternoon</v>
      </c>
      <c r="D4991">
        <v>14</v>
      </c>
      <c r="E4991" t="str">
        <f>IF(MOD(D4991,2)=0,"EVEN","ODD")</f>
        <v>EVEN</v>
      </c>
      <c r="F4991" t="str">
        <f>IF(D4991&lt;=18,"LOW (1-18)","HIGH (19-36)")</f>
        <v>LOW (1-18)</v>
      </c>
      <c r="G4991">
        <f>INT((D4991-1)/6)+1</f>
        <v>3</v>
      </c>
      <c r="H4991">
        <f>MOD(D4991-1,6)+1</f>
        <v>2</v>
      </c>
      <c r="I4991">
        <f>37-D4991</f>
        <v>23</v>
      </c>
      <c r="J4991">
        <f>ABS(D4991-D4992)</f>
        <v>1</v>
      </c>
      <c r="K4991">
        <f>AVERAGE(D4991:D4995)</f>
        <v>14</v>
      </c>
      <c r="L4991">
        <f>AVERAGE(D4991:D5010)</f>
        <v>14</v>
      </c>
      <c r="M4991">
        <f>K4991-L4991</f>
        <v>0</v>
      </c>
      <c r="N4991" t="str">
        <f>IF(K4991&gt;L4991,"HIGH ZONE BIAS",IF(K4991&lt;L4991,"LOW ZONE BIAS","EQUILIBRIUM"))</f>
        <v>EQUILIBRIUM</v>
      </c>
    </row>
    <row r="4992">
      <c r="A4992">
        <v>22579</v>
      </c>
      <c r="B4992" t="str">
        <v>2022-11-10</v>
      </c>
      <c r="C4992" t="str">
        <v>Midday</v>
      </c>
      <c r="D4992">
        <v>13</v>
      </c>
      <c r="E4992" t="str">
        <f>IF(MOD(D4992,2)=0,"EVEN","ODD")</f>
        <v>ODD</v>
      </c>
      <c r="F4992" t="str">
        <f>IF(D4992&lt;=18,"LOW (1-18)","HIGH (19-36)")</f>
        <v>LOW (1-18)</v>
      </c>
      <c r="G4992">
        <f>INT((D4992-1)/6)+1</f>
        <v>3</v>
      </c>
      <c r="H4992">
        <f>MOD(D4992-1,6)+1</f>
        <v>1</v>
      </c>
      <c r="I4992">
        <f>37-D4992</f>
        <v>24</v>
      </c>
      <c r="J4992">
        <f>ABS(D4992-D4993)</f>
        <v>2</v>
      </c>
      <c r="K4992">
        <f>AVERAGE(D4992:D4996)</f>
        <v>13</v>
      </c>
      <c r="L4992">
        <f>AVERAGE(D4992:D5011)</f>
        <v>13</v>
      </c>
      <c r="M4992">
        <f>K4992-L4992</f>
        <v>0</v>
      </c>
      <c r="N4992" t="str">
        <f>IF(K4992&gt;L4992,"HIGH ZONE BIAS",IF(K4992&lt;L4992,"LOW ZONE BIAS","EQUILIBRIUM"))</f>
        <v>EQUILIBRIUM</v>
      </c>
    </row>
    <row r="4993">
      <c r="A4993">
        <v>22578</v>
      </c>
      <c r="B4993" t="str">
        <v>2022-11-10</v>
      </c>
      <c r="C4993" t="str">
        <v>Morning</v>
      </c>
      <c r="D4993">
        <v>15</v>
      </c>
      <c r="E4993" t="str">
        <f>IF(MOD(D4993,2)=0,"EVEN","ODD")</f>
        <v>ODD</v>
      </c>
      <c r="F4993" t="str">
        <f>IF(D4993&lt;=18,"LOW (1-18)","HIGH (19-36)")</f>
        <v>LOW (1-18)</v>
      </c>
      <c r="G4993">
        <f>INT((D4993-1)/6)+1</f>
        <v>3</v>
      </c>
      <c r="H4993">
        <f>MOD(D4993-1,6)+1</f>
        <v>3</v>
      </c>
      <c r="I4993">
        <f>37-D4993</f>
        <v>22</v>
      </c>
      <c r="J4993">
        <f>ABS(D4993-D4994)</f>
        <v>2</v>
      </c>
      <c r="K4993">
        <f>AVERAGE(D4993:D4997)</f>
        <v>15</v>
      </c>
      <c r="L4993">
        <f>AVERAGE(D4993:D5012)</f>
        <v>15</v>
      </c>
      <c r="M4993">
        <f>K4993-L4993</f>
        <v>0</v>
      </c>
      <c r="N4993" t="str">
        <f>IF(K4993&gt;L4993,"HIGH ZONE BIAS",IF(K4993&lt;L4993,"LOW ZONE BIAS","EQUILIBRIUM"))</f>
        <v>EQUILIBRIUM</v>
      </c>
    </row>
    <row r="4994">
      <c r="A4994">
        <v>22577</v>
      </c>
      <c r="B4994" t="str">
        <v>2022-11-09</v>
      </c>
      <c r="C4994" t="str">
        <v>Evening</v>
      </c>
      <c r="D4994">
        <v>17</v>
      </c>
      <c r="E4994" t="str">
        <f>IF(MOD(D4994,2)=0,"EVEN","ODD")</f>
        <v>ODD</v>
      </c>
      <c r="F4994" t="str">
        <f>IF(D4994&lt;=18,"LOW (1-18)","HIGH (19-36)")</f>
        <v>LOW (1-18)</v>
      </c>
      <c r="G4994">
        <f>INT((D4994-1)/6)+1</f>
        <v>3</v>
      </c>
      <c r="H4994">
        <f>MOD(D4994-1,6)+1</f>
        <v>5</v>
      </c>
      <c r="I4994">
        <f>37-D4994</f>
        <v>20</v>
      </c>
      <c r="J4994">
        <f>ABS(D4994-D4995)</f>
        <v>14</v>
      </c>
      <c r="K4994">
        <f>AVERAGE(D4994:D4998)</f>
        <v>17</v>
      </c>
      <c r="L4994">
        <f>AVERAGE(D4994:D5013)</f>
        <v>17</v>
      </c>
      <c r="M4994">
        <f>K4994-L4994</f>
        <v>0</v>
      </c>
      <c r="N4994" t="str">
        <f>IF(K4994&gt;L4994,"HIGH ZONE BIAS",IF(K4994&lt;L4994,"LOW ZONE BIAS","EQUILIBRIUM"))</f>
        <v>EQUILIBRIUM</v>
      </c>
    </row>
    <row r="4995">
      <c r="A4995">
        <v>22576</v>
      </c>
      <c r="B4995" t="str">
        <v>2022-11-09</v>
      </c>
      <c r="C4995" t="str">
        <v>Afternoon</v>
      </c>
      <c r="D4995">
        <v>31</v>
      </c>
      <c r="E4995" t="str">
        <f>IF(MOD(D4995,2)=0,"EVEN","ODD")</f>
        <v>ODD</v>
      </c>
      <c r="F4995" t="str">
        <f>IF(D4995&lt;=18,"LOW (1-18)","HIGH (19-36)")</f>
        <v>HIGH (19-36)</v>
      </c>
      <c r="G4995">
        <f>INT((D4995-1)/6)+1</f>
        <v>6</v>
      </c>
      <c r="H4995">
        <f>MOD(D4995-1,6)+1</f>
        <v>1</v>
      </c>
      <c r="I4995">
        <f>37-D4995</f>
        <v>6</v>
      </c>
      <c r="J4995">
        <f>ABS(D4995-D4996)</f>
        <v>29</v>
      </c>
      <c r="K4995">
        <f>AVERAGE(D4995:D4999)</f>
        <v>31</v>
      </c>
      <c r="L4995">
        <f>AVERAGE(D4995:D5014)</f>
        <v>31</v>
      </c>
      <c r="M4995">
        <f>K4995-L4995</f>
        <v>0</v>
      </c>
      <c r="N4995" t="str">
        <f>IF(K4995&gt;L4995,"HIGH ZONE BIAS",IF(K4995&lt;L4995,"LOW ZONE BIAS","EQUILIBRIUM"))</f>
        <v>EQUILIBRIUM</v>
      </c>
    </row>
    <row r="4996">
      <c r="A4996">
        <v>22575</v>
      </c>
      <c r="B4996" t="str">
        <v>2022-11-09</v>
      </c>
      <c r="C4996" t="str">
        <v>Midday</v>
      </c>
      <c r="D4996">
        <v>2</v>
      </c>
      <c r="E4996" t="str">
        <f>IF(MOD(D4996,2)=0,"EVEN","ODD")</f>
        <v>EVEN</v>
      </c>
      <c r="F4996" t="str">
        <f>IF(D4996&lt;=18,"LOW (1-18)","HIGH (19-36)")</f>
        <v>LOW (1-18)</v>
      </c>
      <c r="G4996">
        <f>INT((D4996-1)/6)+1</f>
        <v>1</v>
      </c>
      <c r="H4996">
        <f>MOD(D4996-1,6)+1</f>
        <v>2</v>
      </c>
      <c r="I4996">
        <f>37-D4996</f>
        <v>35</v>
      </c>
      <c r="J4996">
        <f>ABS(D4996-D4997)</f>
        <v>8</v>
      </c>
      <c r="K4996">
        <f>AVERAGE(D4996:D5000)</f>
        <v>2</v>
      </c>
      <c r="L4996">
        <f>AVERAGE(D4996:D5015)</f>
        <v>2</v>
      </c>
      <c r="M4996">
        <f>K4996-L4996</f>
        <v>0</v>
      </c>
      <c r="N4996" t="str">
        <f>IF(K4996&gt;L4996,"HIGH ZONE BIAS",IF(K4996&lt;L4996,"LOW ZONE BIAS","EQUILIBRIUM"))</f>
        <v>EQUILIBRIUM</v>
      </c>
    </row>
    <row r="4997">
      <c r="A4997">
        <v>22574</v>
      </c>
      <c r="B4997" t="str">
        <v>2022-11-09</v>
      </c>
      <c r="C4997" t="str">
        <v>Morning</v>
      </c>
      <c r="D4997">
        <v>10</v>
      </c>
      <c r="E4997" t="str">
        <f>IF(MOD(D4997,2)=0,"EVEN","ODD")</f>
        <v>EVEN</v>
      </c>
      <c r="F4997" t="str">
        <f>IF(D4997&lt;=18,"LOW (1-18)","HIGH (19-36)")</f>
        <v>LOW (1-18)</v>
      </c>
      <c r="G4997">
        <f>INT((D4997-1)/6)+1</f>
        <v>2</v>
      </c>
      <c r="H4997">
        <f>MOD(D4997-1,6)+1</f>
        <v>4</v>
      </c>
      <c r="I4997">
        <f>37-D4997</f>
        <v>27</v>
      </c>
      <c r="J4997">
        <f>ABS(D4997-D4998)</f>
        <v>6</v>
      </c>
      <c r="K4997">
        <f>AVERAGE(D4997:D5001)</f>
        <v>10</v>
      </c>
      <c r="L4997">
        <f>AVERAGE(D4997:D5016)</f>
        <v>10</v>
      </c>
      <c r="M4997">
        <f>K4997-L4997</f>
        <v>0</v>
      </c>
      <c r="N4997" t="str">
        <f>IF(K4997&gt;L4997,"HIGH ZONE BIAS",IF(K4997&lt;L4997,"LOW ZONE BIAS","EQUILIBRIUM"))</f>
        <v>EQUILIBRIUM</v>
      </c>
    </row>
    <row r="4998">
      <c r="A4998">
        <v>22573</v>
      </c>
      <c r="B4998" t="str">
        <v>2022-11-08</v>
      </c>
      <c r="C4998" t="str">
        <v>Evening</v>
      </c>
      <c r="D4998">
        <v>4</v>
      </c>
      <c r="E4998" t="str">
        <f>IF(MOD(D4998,2)=0,"EVEN","ODD")</f>
        <v>EVEN</v>
      </c>
      <c r="F4998" t="str">
        <f>IF(D4998&lt;=18,"LOW (1-18)","HIGH (19-36)")</f>
        <v>LOW (1-18)</v>
      </c>
      <c r="G4998">
        <f>INT((D4998-1)/6)+1</f>
        <v>1</v>
      </c>
      <c r="H4998">
        <f>MOD(D4998-1,6)+1</f>
        <v>4</v>
      </c>
      <c r="I4998">
        <f>37-D4998</f>
        <v>33</v>
      </c>
      <c r="J4998">
        <f>ABS(D4998-D4999)</f>
        <v>9</v>
      </c>
      <c r="K4998">
        <f>AVERAGE(D4998:D5002)</f>
        <v>4</v>
      </c>
      <c r="L4998">
        <f>AVERAGE(D4998:D5017)</f>
        <v>4</v>
      </c>
      <c r="M4998">
        <f>K4998-L4998</f>
        <v>0</v>
      </c>
      <c r="N4998" t="str">
        <f>IF(K4998&gt;L4998,"HIGH ZONE BIAS",IF(K4998&lt;L4998,"LOW ZONE BIAS","EQUILIBRIUM"))</f>
        <v>EQUILIBRIUM</v>
      </c>
    </row>
    <row r="4999">
      <c r="A4999">
        <v>22572</v>
      </c>
      <c r="B4999" t="str">
        <v>2022-11-08</v>
      </c>
      <c r="C4999" t="str">
        <v>Afternoon</v>
      </c>
      <c r="D4999">
        <v>13</v>
      </c>
      <c r="E4999" t="str">
        <f>IF(MOD(D4999,2)=0,"EVEN","ODD")</f>
        <v>ODD</v>
      </c>
      <c r="F4999" t="str">
        <f>IF(D4999&lt;=18,"LOW (1-18)","HIGH (19-36)")</f>
        <v>LOW (1-18)</v>
      </c>
      <c r="G4999">
        <f>INT((D4999-1)/6)+1</f>
        <v>3</v>
      </c>
      <c r="H4999">
        <f>MOD(D4999-1,6)+1</f>
        <v>1</v>
      </c>
      <c r="I4999">
        <f>37-D4999</f>
        <v>24</v>
      </c>
      <c r="J4999">
        <f>ABS(D4999-D5000)</f>
        <v>4</v>
      </c>
      <c r="K4999">
        <f>AVERAGE(D4999:D5003)</f>
        <v>13</v>
      </c>
      <c r="L4999">
        <f>AVERAGE(D4999:D5018)</f>
        <v>13</v>
      </c>
      <c r="M4999">
        <f>K4999-L4999</f>
        <v>0</v>
      </c>
      <c r="N4999" t="str">
        <f>IF(K4999&gt;L4999,"HIGH ZONE BIAS",IF(K4999&lt;L4999,"LOW ZONE BIAS","EQUILIBRIUM"))</f>
        <v>EQUILIBRIUM</v>
      </c>
    </row>
    <row r="5000">
      <c r="A5000">
        <v>22571</v>
      </c>
      <c r="B5000" t="str">
        <v>2022-11-08</v>
      </c>
      <c r="C5000" t="str">
        <v>Midday</v>
      </c>
      <c r="D5000">
        <v>17</v>
      </c>
      <c r="E5000" t="str">
        <f>IF(MOD(D5000,2)=0,"EVEN","ODD")</f>
        <v>ODD</v>
      </c>
      <c r="F5000" t="str">
        <f>IF(D5000&lt;=18,"LOW (1-18)","HIGH (19-36)")</f>
        <v>LOW (1-18)</v>
      </c>
      <c r="G5000">
        <f>INT((D5000-1)/6)+1</f>
        <v>3</v>
      </c>
      <c r="H5000">
        <f>MOD(D5000-1,6)+1</f>
        <v>5</v>
      </c>
      <c r="I5000">
        <f>37-D5000</f>
        <v>20</v>
      </c>
      <c r="J5000">
        <f>ABS(D5000-D5001)</f>
        <v>7</v>
      </c>
      <c r="K5000">
        <f>AVERAGE(D5000:D5004)</f>
        <v>17</v>
      </c>
      <c r="L5000">
        <f>AVERAGE(D5000:D5019)</f>
        <v>17</v>
      </c>
      <c r="M5000">
        <f>K5000-L5000</f>
        <v>0</v>
      </c>
      <c r="N5000" t="str">
        <f>IF(K5000&gt;L5000,"HIGH ZONE BIAS",IF(K5000&lt;L5000,"LOW ZONE BIAS","EQUILIBRIUM"))</f>
        <v>EQUILIBRIUM</v>
      </c>
    </row>
    <row r="5001">
      <c r="A5001">
        <v>22570</v>
      </c>
      <c r="B5001" t="str">
        <v>2022-11-08</v>
      </c>
      <c r="C5001" t="str">
        <v>Morning</v>
      </c>
      <c r="D5001">
        <v>24</v>
      </c>
      <c r="E5001" t="str">
        <f>IF(MOD(D5001,2)=0,"EVEN","ODD")</f>
        <v>EVEN</v>
      </c>
      <c r="F5001" t="str">
        <f>IF(D5001&lt;=18,"LOW (1-18)","HIGH (19-36)")</f>
        <v>HIGH (19-36)</v>
      </c>
      <c r="G5001">
        <f>INT((D5001-1)/6)+1</f>
        <v>4</v>
      </c>
      <c r="H5001">
        <f>MOD(D5001-1,6)+1</f>
        <v>6</v>
      </c>
      <c r="I5001">
        <f>37-D5001</f>
        <v>13</v>
      </c>
      <c r="J5001">
        <f>ABS(D5001-D5002)</f>
        <v>10</v>
      </c>
      <c r="K5001">
        <f>AVERAGE(D5001:D5005)</f>
        <v>24</v>
      </c>
      <c r="L5001">
        <f>AVERAGE(D5001:D5020)</f>
        <v>24</v>
      </c>
      <c r="M5001">
        <f>K5001-L5001</f>
        <v>0</v>
      </c>
      <c r="N5001" t="str">
        <f>IF(K5001&gt;L5001,"HIGH ZONE BIAS",IF(K5001&lt;L5001,"LOW ZONE BIAS","EQUILIBRIUM"))</f>
        <v>EQUILIBRIUM</v>
      </c>
    </row>
    <row r="5002">
      <c r="A5002">
        <v>22569</v>
      </c>
      <c r="B5002" t="str">
        <v>2022-11-07</v>
      </c>
      <c r="C5002" t="str">
        <v>Evening</v>
      </c>
      <c r="D5002">
        <v>34</v>
      </c>
      <c r="E5002" t="str">
        <f>IF(MOD(D5002,2)=0,"EVEN","ODD")</f>
        <v>EVEN</v>
      </c>
      <c r="F5002" t="str">
        <f>IF(D5002&lt;=18,"LOW (1-18)","HIGH (19-36)")</f>
        <v>HIGH (19-36)</v>
      </c>
      <c r="G5002">
        <f>INT((D5002-1)/6)+1</f>
        <v>6</v>
      </c>
      <c r="H5002">
        <f>MOD(D5002-1,6)+1</f>
        <v>4</v>
      </c>
      <c r="I5002">
        <f>37-D5002</f>
        <v>3</v>
      </c>
      <c r="J5002">
        <f>ABS(D5002-D5003)</f>
        <v>2</v>
      </c>
      <c r="K5002">
        <f>AVERAGE(D5002:D5006)</f>
        <v>34</v>
      </c>
      <c r="L5002">
        <f>AVERAGE(D5002:D5021)</f>
        <v>34</v>
      </c>
      <c r="M5002">
        <f>K5002-L5002</f>
        <v>0</v>
      </c>
      <c r="N5002" t="str">
        <f>IF(K5002&gt;L5002,"HIGH ZONE BIAS",IF(K5002&lt;L5002,"LOW ZONE BIAS","EQUILIBRIUM"))</f>
        <v>EQUILIBRIUM</v>
      </c>
    </row>
    <row r="5003">
      <c r="A5003">
        <v>22568</v>
      </c>
      <c r="B5003" t="str">
        <v>2022-11-07</v>
      </c>
      <c r="C5003" t="str">
        <v>Afternoon</v>
      </c>
      <c r="D5003">
        <v>32</v>
      </c>
      <c r="E5003" t="str">
        <f>IF(MOD(D5003,2)=0,"EVEN","ODD")</f>
        <v>EVEN</v>
      </c>
      <c r="F5003" t="str">
        <f>IF(D5003&lt;=18,"LOW (1-18)","HIGH (19-36)")</f>
        <v>HIGH (19-36)</v>
      </c>
      <c r="G5003">
        <f>INT((D5003-1)/6)+1</f>
        <v>6</v>
      </c>
      <c r="H5003">
        <f>MOD(D5003-1,6)+1</f>
        <v>2</v>
      </c>
      <c r="I5003">
        <f>37-D5003</f>
        <v>5</v>
      </c>
      <c r="J5003">
        <f>ABS(D5003-D5004)</f>
        <v>30</v>
      </c>
      <c r="K5003">
        <f>AVERAGE(D5003:D5007)</f>
        <v>32</v>
      </c>
      <c r="L5003">
        <f>AVERAGE(D5003:D5022)</f>
        <v>32</v>
      </c>
      <c r="M5003">
        <f>K5003-L5003</f>
        <v>0</v>
      </c>
      <c r="N5003" t="str">
        <f>IF(K5003&gt;L5003,"HIGH ZONE BIAS",IF(K5003&lt;L5003,"LOW ZONE BIAS","EQUILIBRIUM"))</f>
        <v>EQUILIBRIUM</v>
      </c>
    </row>
    <row r="5004">
      <c r="A5004">
        <v>22567</v>
      </c>
      <c r="B5004" t="str">
        <v>2022-11-07</v>
      </c>
      <c r="C5004" t="str">
        <v>Midday</v>
      </c>
      <c r="D5004">
        <v>2</v>
      </c>
      <c r="E5004" t="str">
        <f>IF(MOD(D5004,2)=0,"EVEN","ODD")</f>
        <v>EVEN</v>
      </c>
      <c r="F5004" t="str">
        <f>IF(D5004&lt;=18,"LOW (1-18)","HIGH (19-36)")</f>
        <v>LOW (1-18)</v>
      </c>
      <c r="G5004">
        <f>INT((D5004-1)/6)+1</f>
        <v>1</v>
      </c>
      <c r="H5004">
        <f>MOD(D5004-1,6)+1</f>
        <v>2</v>
      </c>
      <c r="I5004">
        <f>37-D5004</f>
        <v>35</v>
      </c>
      <c r="J5004">
        <f>ABS(D5004-D5005)</f>
        <v>17</v>
      </c>
      <c r="K5004">
        <f>AVERAGE(D5004:D5008)</f>
        <v>2</v>
      </c>
      <c r="L5004">
        <f>AVERAGE(D5004:D5023)</f>
        <v>2</v>
      </c>
      <c r="M5004">
        <f>K5004-L5004</f>
        <v>0</v>
      </c>
      <c r="N5004" t="str">
        <f>IF(K5004&gt;L5004,"HIGH ZONE BIAS",IF(K5004&lt;L5004,"LOW ZONE BIAS","EQUILIBRIUM"))</f>
        <v>EQUILIBRIUM</v>
      </c>
    </row>
    <row r="5005">
      <c r="A5005">
        <v>22566</v>
      </c>
      <c r="B5005" t="str">
        <v>2022-11-07</v>
      </c>
      <c r="C5005" t="str">
        <v>Morning</v>
      </c>
      <c r="D5005">
        <v>19</v>
      </c>
      <c r="E5005" t="str">
        <f>IF(MOD(D5005,2)=0,"EVEN","ODD")</f>
        <v>ODD</v>
      </c>
      <c r="F5005" t="str">
        <f>IF(D5005&lt;=18,"LOW (1-18)","HIGH (19-36)")</f>
        <v>HIGH (19-36)</v>
      </c>
      <c r="G5005">
        <f>INT((D5005-1)/6)+1</f>
        <v>4</v>
      </c>
      <c r="H5005">
        <f>MOD(D5005-1,6)+1</f>
        <v>1</v>
      </c>
      <c r="I5005">
        <f>37-D5005</f>
        <v>18</v>
      </c>
      <c r="J5005">
        <f>ABS(D5005-D5006)</f>
        <v>2</v>
      </c>
      <c r="K5005">
        <f>AVERAGE(D5005:D5009)</f>
        <v>19</v>
      </c>
      <c r="L5005">
        <f>AVERAGE(D5005:D5024)</f>
        <v>19</v>
      </c>
      <c r="M5005">
        <f>K5005-L5005</f>
        <v>0</v>
      </c>
      <c r="N5005" t="str">
        <f>IF(K5005&gt;L5005,"HIGH ZONE BIAS",IF(K5005&lt;L5005,"LOW ZONE BIAS","EQUILIBRIUM"))</f>
        <v>EQUILIBRIUM</v>
      </c>
    </row>
    <row r="5006">
      <c r="A5006">
        <v>22565</v>
      </c>
      <c r="B5006" t="str">
        <v>2022-11-05</v>
      </c>
      <c r="C5006" t="str">
        <v>Evening</v>
      </c>
      <c r="D5006">
        <v>17</v>
      </c>
      <c r="E5006" t="str">
        <f>IF(MOD(D5006,2)=0,"EVEN","ODD")</f>
        <v>ODD</v>
      </c>
      <c r="F5006" t="str">
        <f>IF(D5006&lt;=18,"LOW (1-18)","HIGH (19-36)")</f>
        <v>LOW (1-18)</v>
      </c>
      <c r="G5006">
        <f>INT((D5006-1)/6)+1</f>
        <v>3</v>
      </c>
      <c r="H5006">
        <f>MOD(D5006-1,6)+1</f>
        <v>5</v>
      </c>
      <c r="I5006">
        <f>37-D5006</f>
        <v>20</v>
      </c>
      <c r="J5006">
        <f>ABS(D5006-D5007)</f>
        <v>16</v>
      </c>
      <c r="K5006">
        <f>AVERAGE(D5006:D5010)</f>
        <v>17</v>
      </c>
      <c r="L5006">
        <f>AVERAGE(D5006:D5025)</f>
        <v>17</v>
      </c>
      <c r="M5006">
        <f>K5006-L5006</f>
        <v>0</v>
      </c>
      <c r="N5006" t="str">
        <f>IF(K5006&gt;L5006,"HIGH ZONE BIAS",IF(K5006&lt;L5006,"LOW ZONE BIAS","EQUILIBRIUM"))</f>
        <v>EQUILIBRIUM</v>
      </c>
    </row>
    <row r="5007">
      <c r="A5007">
        <v>22564</v>
      </c>
      <c r="B5007" t="str">
        <v>2022-11-05</v>
      </c>
      <c r="C5007" t="str">
        <v>Afternoon</v>
      </c>
      <c r="D5007">
        <v>1</v>
      </c>
      <c r="E5007" t="str">
        <f>IF(MOD(D5007,2)=0,"EVEN","ODD")</f>
        <v>ODD</v>
      </c>
      <c r="F5007" t="str">
        <f>IF(D5007&lt;=18,"LOW (1-18)","HIGH (19-36)")</f>
        <v>LOW (1-18)</v>
      </c>
      <c r="G5007">
        <f>INT((D5007-1)/6)+1</f>
        <v>1</v>
      </c>
      <c r="H5007">
        <f>MOD(D5007-1,6)+1</f>
        <v>1</v>
      </c>
      <c r="I5007">
        <f>37-D5007</f>
        <v>36</v>
      </c>
      <c r="J5007">
        <f>ABS(D5007-D5008)</f>
        <v>27</v>
      </c>
      <c r="K5007">
        <f>AVERAGE(D5007:D5011)</f>
        <v>1</v>
      </c>
      <c r="L5007">
        <f>AVERAGE(D5007:D5026)</f>
        <v>1</v>
      </c>
      <c r="M5007">
        <f>K5007-L5007</f>
        <v>0</v>
      </c>
      <c r="N5007" t="str">
        <f>IF(K5007&gt;L5007,"HIGH ZONE BIAS",IF(K5007&lt;L5007,"LOW ZONE BIAS","EQUILIBRIUM"))</f>
        <v>EQUILIBRIUM</v>
      </c>
    </row>
    <row r="5008">
      <c r="A5008">
        <v>22563</v>
      </c>
      <c r="B5008" t="str">
        <v>2022-11-05</v>
      </c>
      <c r="C5008" t="str">
        <v>Midday</v>
      </c>
      <c r="D5008">
        <v>28</v>
      </c>
      <c r="E5008" t="str">
        <f>IF(MOD(D5008,2)=0,"EVEN","ODD")</f>
        <v>EVEN</v>
      </c>
      <c r="F5008" t="str">
        <f>IF(D5008&lt;=18,"LOW (1-18)","HIGH (19-36)")</f>
        <v>HIGH (19-36)</v>
      </c>
      <c r="G5008">
        <f>INT((D5008-1)/6)+1</f>
        <v>5</v>
      </c>
      <c r="H5008">
        <f>MOD(D5008-1,6)+1</f>
        <v>4</v>
      </c>
      <c r="I5008">
        <f>37-D5008</f>
        <v>9</v>
      </c>
      <c r="J5008">
        <f>ABS(D5008-D5009)</f>
        <v>2</v>
      </c>
      <c r="K5008">
        <f>AVERAGE(D5008:D5012)</f>
        <v>28</v>
      </c>
      <c r="L5008">
        <f>AVERAGE(D5008:D5027)</f>
        <v>28</v>
      </c>
      <c r="M5008">
        <f>K5008-L5008</f>
        <v>0</v>
      </c>
      <c r="N5008" t="str">
        <f>IF(K5008&gt;L5008,"HIGH ZONE BIAS",IF(K5008&lt;L5008,"LOW ZONE BIAS","EQUILIBRIUM"))</f>
        <v>EQUILIBRIUM</v>
      </c>
    </row>
    <row r="5009">
      <c r="A5009">
        <v>22562</v>
      </c>
      <c r="B5009" t="str">
        <v>2022-11-05</v>
      </c>
      <c r="C5009" t="str">
        <v>Morning</v>
      </c>
      <c r="D5009">
        <v>26</v>
      </c>
      <c r="E5009" t="str">
        <f>IF(MOD(D5009,2)=0,"EVEN","ODD")</f>
        <v>EVEN</v>
      </c>
      <c r="F5009" t="str">
        <f>IF(D5009&lt;=18,"LOW (1-18)","HIGH (19-36)")</f>
        <v>HIGH (19-36)</v>
      </c>
      <c r="G5009">
        <f>INT((D5009-1)/6)+1</f>
        <v>5</v>
      </c>
      <c r="H5009">
        <f>MOD(D5009-1,6)+1</f>
        <v>2</v>
      </c>
      <c r="I5009">
        <f>37-D5009</f>
        <v>11</v>
      </c>
      <c r="J5009">
        <f>ABS(D5009-D5010)</f>
        <v>3</v>
      </c>
      <c r="K5009">
        <f>AVERAGE(D5009:D5013)</f>
        <v>26</v>
      </c>
      <c r="L5009">
        <f>AVERAGE(D5009:D5028)</f>
        <v>26</v>
      </c>
      <c r="M5009">
        <f>K5009-L5009</f>
        <v>0</v>
      </c>
      <c r="N5009" t="str">
        <f>IF(K5009&gt;L5009,"HIGH ZONE BIAS",IF(K5009&lt;L5009,"LOW ZONE BIAS","EQUILIBRIUM"))</f>
        <v>EQUILIBRIUM</v>
      </c>
    </row>
    <row r="5010">
      <c r="A5010">
        <v>22561</v>
      </c>
      <c r="B5010" t="str">
        <v>2022-11-04</v>
      </c>
      <c r="C5010" t="str">
        <v>Evening</v>
      </c>
      <c r="D5010">
        <v>29</v>
      </c>
      <c r="E5010" t="str">
        <f>IF(MOD(D5010,2)=0,"EVEN","ODD")</f>
        <v>ODD</v>
      </c>
      <c r="F5010" t="str">
        <f>IF(D5010&lt;=18,"LOW (1-18)","HIGH (19-36)")</f>
        <v>HIGH (19-36)</v>
      </c>
      <c r="G5010">
        <f>INT((D5010-1)/6)+1</f>
        <v>5</v>
      </c>
      <c r="H5010">
        <f>MOD(D5010-1,6)+1</f>
        <v>5</v>
      </c>
      <c r="I5010">
        <f>37-D5010</f>
        <v>8</v>
      </c>
      <c r="J5010">
        <f>ABS(D5010-D5011)</f>
        <v>9</v>
      </c>
      <c r="K5010">
        <f>AVERAGE(D5010:D5014)</f>
        <v>29</v>
      </c>
      <c r="L5010">
        <f>AVERAGE(D5010:D5029)</f>
        <v>29</v>
      </c>
      <c r="M5010">
        <f>K5010-L5010</f>
        <v>0</v>
      </c>
      <c r="N5010" t="str">
        <f>IF(K5010&gt;L5010,"HIGH ZONE BIAS",IF(K5010&lt;L5010,"LOW ZONE BIAS","EQUILIBRIUM"))</f>
        <v>EQUILIBRIUM</v>
      </c>
    </row>
    <row r="5011">
      <c r="A5011">
        <v>22560</v>
      </c>
      <c r="B5011" t="str">
        <v>2022-11-04</v>
      </c>
      <c r="C5011" t="str">
        <v>Afternoon</v>
      </c>
      <c r="D5011">
        <v>20</v>
      </c>
      <c r="E5011" t="str">
        <f>IF(MOD(D5011,2)=0,"EVEN","ODD")</f>
        <v>EVEN</v>
      </c>
      <c r="F5011" t="str">
        <f>IF(D5011&lt;=18,"LOW (1-18)","HIGH (19-36)")</f>
        <v>HIGH (19-36)</v>
      </c>
      <c r="G5011">
        <f>INT((D5011-1)/6)+1</f>
        <v>4</v>
      </c>
      <c r="H5011">
        <f>MOD(D5011-1,6)+1</f>
        <v>2</v>
      </c>
      <c r="I5011">
        <f>37-D5011</f>
        <v>17</v>
      </c>
      <c r="J5011">
        <f>ABS(D5011-D5012)</f>
        <v>3</v>
      </c>
      <c r="K5011">
        <f>AVERAGE(D5011:D5015)</f>
        <v>20</v>
      </c>
      <c r="L5011">
        <f>AVERAGE(D5011:D5030)</f>
        <v>20</v>
      </c>
      <c r="M5011">
        <f>K5011-L5011</f>
        <v>0</v>
      </c>
      <c r="N5011" t="str">
        <f>IF(K5011&gt;L5011,"HIGH ZONE BIAS",IF(K5011&lt;L5011,"LOW ZONE BIAS","EQUILIBRIUM"))</f>
        <v>EQUILIBRIUM</v>
      </c>
    </row>
    <row r="5012">
      <c r="A5012">
        <v>22559</v>
      </c>
      <c r="B5012" t="str">
        <v>2022-11-04</v>
      </c>
      <c r="C5012" t="str">
        <v>Midday</v>
      </c>
      <c r="D5012">
        <v>23</v>
      </c>
      <c r="E5012" t="str">
        <f>IF(MOD(D5012,2)=0,"EVEN","ODD")</f>
        <v>ODD</v>
      </c>
      <c r="F5012" t="str">
        <f>IF(D5012&lt;=18,"LOW (1-18)","HIGH (19-36)")</f>
        <v>HIGH (19-36)</v>
      </c>
      <c r="G5012">
        <f>INT((D5012-1)/6)+1</f>
        <v>4</v>
      </c>
      <c r="H5012">
        <f>MOD(D5012-1,6)+1</f>
        <v>5</v>
      </c>
      <c r="I5012">
        <f>37-D5012</f>
        <v>14</v>
      </c>
      <c r="J5012">
        <f>ABS(D5012-D5013)</f>
        <v>10</v>
      </c>
      <c r="K5012">
        <f>AVERAGE(D5012:D5016)</f>
        <v>23</v>
      </c>
      <c r="L5012">
        <f>AVERAGE(D5012:D5031)</f>
        <v>23</v>
      </c>
      <c r="M5012">
        <f>K5012-L5012</f>
        <v>0</v>
      </c>
      <c r="N5012" t="str">
        <f>IF(K5012&gt;L5012,"HIGH ZONE BIAS",IF(K5012&lt;L5012,"LOW ZONE BIAS","EQUILIBRIUM"))</f>
        <v>EQUILIBRIUM</v>
      </c>
    </row>
    <row r="5013">
      <c r="A5013">
        <v>22558</v>
      </c>
      <c r="B5013" t="str">
        <v>2022-11-04</v>
      </c>
      <c r="C5013" t="str">
        <v>Morning</v>
      </c>
      <c r="D5013">
        <v>33</v>
      </c>
      <c r="E5013" t="str">
        <f>IF(MOD(D5013,2)=0,"EVEN","ODD")</f>
        <v>ODD</v>
      </c>
      <c r="F5013" t="str">
        <f>IF(D5013&lt;=18,"LOW (1-18)","HIGH (19-36)")</f>
        <v>HIGH (19-36)</v>
      </c>
      <c r="G5013">
        <f>INT((D5013-1)/6)+1</f>
        <v>6</v>
      </c>
      <c r="H5013">
        <f>MOD(D5013-1,6)+1</f>
        <v>3</v>
      </c>
      <c r="I5013">
        <f>37-D5013</f>
        <v>4</v>
      </c>
      <c r="J5013">
        <f>ABS(D5013-D5014)</f>
        <v>4</v>
      </c>
      <c r="K5013">
        <f>AVERAGE(D5013:D5017)</f>
        <v>33</v>
      </c>
      <c r="L5013">
        <f>AVERAGE(D5013:D5032)</f>
        <v>33</v>
      </c>
      <c r="M5013">
        <f>K5013-L5013</f>
        <v>0</v>
      </c>
      <c r="N5013" t="str">
        <f>IF(K5013&gt;L5013,"HIGH ZONE BIAS",IF(K5013&lt;L5013,"LOW ZONE BIAS","EQUILIBRIUM"))</f>
        <v>EQUILIBRIUM</v>
      </c>
    </row>
    <row r="5014">
      <c r="A5014">
        <v>22557</v>
      </c>
      <c r="B5014" t="str">
        <v>2022-11-03</v>
      </c>
      <c r="C5014" t="str">
        <v>Evening</v>
      </c>
      <c r="D5014">
        <v>29</v>
      </c>
      <c r="E5014" t="str">
        <f>IF(MOD(D5014,2)=0,"EVEN","ODD")</f>
        <v>ODD</v>
      </c>
      <c r="F5014" t="str">
        <f>IF(D5014&lt;=18,"LOW (1-18)","HIGH (19-36)")</f>
        <v>HIGH (19-36)</v>
      </c>
      <c r="G5014">
        <f>INT((D5014-1)/6)+1</f>
        <v>5</v>
      </c>
      <c r="H5014">
        <f>MOD(D5014-1,6)+1</f>
        <v>5</v>
      </c>
      <c r="I5014">
        <f>37-D5014</f>
        <v>8</v>
      </c>
      <c r="J5014">
        <f>ABS(D5014-D5015)</f>
        <v>7</v>
      </c>
      <c r="K5014">
        <f>AVERAGE(D5014:D5018)</f>
        <v>29</v>
      </c>
      <c r="L5014">
        <f>AVERAGE(D5014:D5033)</f>
        <v>29</v>
      </c>
      <c r="M5014">
        <f>K5014-L5014</f>
        <v>0</v>
      </c>
      <c r="N5014" t="str">
        <f>IF(K5014&gt;L5014,"HIGH ZONE BIAS",IF(K5014&lt;L5014,"LOW ZONE BIAS","EQUILIBRIUM"))</f>
        <v>EQUILIBRIUM</v>
      </c>
    </row>
    <row r="5015">
      <c r="A5015">
        <v>22556</v>
      </c>
      <c r="B5015" t="str">
        <v>2022-11-03</v>
      </c>
      <c r="C5015" t="str">
        <v>Afternoon</v>
      </c>
      <c r="D5015">
        <v>36</v>
      </c>
      <c r="E5015" t="str">
        <f>IF(MOD(D5015,2)=0,"EVEN","ODD")</f>
        <v>EVEN</v>
      </c>
      <c r="F5015" t="str">
        <f>IF(D5015&lt;=18,"LOW (1-18)","HIGH (19-36)")</f>
        <v>HIGH (19-36)</v>
      </c>
      <c r="G5015">
        <f>INT((D5015-1)/6)+1</f>
        <v>6</v>
      </c>
      <c r="H5015">
        <f>MOD(D5015-1,6)+1</f>
        <v>6</v>
      </c>
      <c r="I5015">
        <f>37-D5015</f>
        <v>1</v>
      </c>
      <c r="J5015">
        <f>ABS(D5015-D5016)</f>
        <v>9</v>
      </c>
      <c r="K5015">
        <f>AVERAGE(D5015:D5019)</f>
        <v>36</v>
      </c>
      <c r="L5015">
        <f>AVERAGE(D5015:D5034)</f>
        <v>36</v>
      </c>
      <c r="M5015">
        <f>K5015-L5015</f>
        <v>0</v>
      </c>
      <c r="N5015" t="str">
        <f>IF(K5015&gt;L5015,"HIGH ZONE BIAS",IF(K5015&lt;L5015,"LOW ZONE BIAS","EQUILIBRIUM"))</f>
        <v>EQUILIBRIUM</v>
      </c>
    </row>
    <row r="5016">
      <c r="A5016">
        <v>22555</v>
      </c>
      <c r="B5016" t="str">
        <v>2022-11-03</v>
      </c>
      <c r="C5016" t="str">
        <v>Midday</v>
      </c>
      <c r="D5016">
        <v>27</v>
      </c>
      <c r="E5016" t="str">
        <f>IF(MOD(D5016,2)=0,"EVEN","ODD")</f>
        <v>ODD</v>
      </c>
      <c r="F5016" t="str">
        <f>IF(D5016&lt;=18,"LOW (1-18)","HIGH (19-36)")</f>
        <v>HIGH (19-36)</v>
      </c>
      <c r="G5016">
        <f>INT((D5016-1)/6)+1</f>
        <v>5</v>
      </c>
      <c r="H5016">
        <f>MOD(D5016-1,6)+1</f>
        <v>3</v>
      </c>
      <c r="I5016">
        <f>37-D5016</f>
        <v>10</v>
      </c>
      <c r="J5016">
        <f>ABS(D5016-D5017)</f>
        <v>21</v>
      </c>
      <c r="K5016">
        <f>AVERAGE(D5016:D5020)</f>
        <v>27</v>
      </c>
      <c r="L5016">
        <f>AVERAGE(D5016:D5035)</f>
        <v>27</v>
      </c>
      <c r="M5016">
        <f>K5016-L5016</f>
        <v>0</v>
      </c>
      <c r="N5016" t="str">
        <f>IF(K5016&gt;L5016,"HIGH ZONE BIAS",IF(K5016&lt;L5016,"LOW ZONE BIAS","EQUILIBRIUM"))</f>
        <v>EQUILIBRIUM</v>
      </c>
    </row>
    <row r="5017">
      <c r="A5017">
        <v>22554</v>
      </c>
      <c r="B5017" t="str">
        <v>2022-11-03</v>
      </c>
      <c r="C5017" t="str">
        <v>Morning</v>
      </c>
      <c r="D5017">
        <v>6</v>
      </c>
      <c r="E5017" t="str">
        <f>IF(MOD(D5017,2)=0,"EVEN","ODD")</f>
        <v>EVEN</v>
      </c>
      <c r="F5017" t="str">
        <f>IF(D5017&lt;=18,"LOW (1-18)","HIGH (19-36)")</f>
        <v>LOW (1-18)</v>
      </c>
      <c r="G5017">
        <f>INT((D5017-1)/6)+1</f>
        <v>1</v>
      </c>
      <c r="H5017">
        <f>MOD(D5017-1,6)+1</f>
        <v>6</v>
      </c>
      <c r="I5017">
        <f>37-D5017</f>
        <v>31</v>
      </c>
      <c r="J5017">
        <f>ABS(D5017-D5018)</f>
        <v>6</v>
      </c>
      <c r="K5017">
        <f>AVERAGE(D5017:D5021)</f>
        <v>6</v>
      </c>
      <c r="L5017">
        <f>AVERAGE(D5017:D5036)</f>
        <v>6</v>
      </c>
      <c r="M5017">
        <f>K5017-L5017</f>
        <v>0</v>
      </c>
      <c r="N5017" t="str">
        <f>IF(K5017&gt;L5017,"HIGH ZONE BIAS",IF(K5017&lt;L5017,"LOW ZONE BIAS","EQUILIBRIUM"))</f>
        <v>EQUILIBRIUM</v>
      </c>
    </row>
    <row r="5018">
      <c r="A5018">
        <v>22553</v>
      </c>
      <c r="B5018" t="str">
        <v>2022-11-02</v>
      </c>
      <c r="C5018" t="str">
        <v>Evening</v>
      </c>
      <c r="D5018">
        <v>12</v>
      </c>
      <c r="E5018" t="str">
        <f>IF(MOD(D5018,2)=0,"EVEN","ODD")</f>
        <v>EVEN</v>
      </c>
      <c r="F5018" t="str">
        <f>IF(D5018&lt;=18,"LOW (1-18)","HIGH (19-36)")</f>
        <v>LOW (1-18)</v>
      </c>
      <c r="G5018">
        <f>INT((D5018-1)/6)+1</f>
        <v>2</v>
      </c>
      <c r="H5018">
        <f>MOD(D5018-1,6)+1</f>
        <v>6</v>
      </c>
      <c r="I5018">
        <f>37-D5018</f>
        <v>25</v>
      </c>
      <c r="J5018">
        <f>ABS(D5018-D5019)</f>
        <v>9</v>
      </c>
      <c r="K5018">
        <f>AVERAGE(D5018:D5022)</f>
        <v>12</v>
      </c>
      <c r="L5018">
        <f>AVERAGE(D5018:D5037)</f>
        <v>12</v>
      </c>
      <c r="M5018">
        <f>K5018-L5018</f>
        <v>0</v>
      </c>
      <c r="N5018" t="str">
        <f>IF(K5018&gt;L5018,"HIGH ZONE BIAS",IF(K5018&lt;L5018,"LOW ZONE BIAS","EQUILIBRIUM"))</f>
        <v>EQUILIBRIUM</v>
      </c>
    </row>
    <row r="5019">
      <c r="A5019">
        <v>22552</v>
      </c>
      <c r="B5019" t="str">
        <v>2022-11-02</v>
      </c>
      <c r="C5019" t="str">
        <v>Afternoon</v>
      </c>
      <c r="D5019">
        <v>21</v>
      </c>
      <c r="E5019" t="str">
        <f>IF(MOD(D5019,2)=0,"EVEN","ODD")</f>
        <v>ODD</v>
      </c>
      <c r="F5019" t="str">
        <f>IF(D5019&lt;=18,"LOW (1-18)","HIGH (19-36)")</f>
        <v>HIGH (19-36)</v>
      </c>
      <c r="G5019">
        <f>INT((D5019-1)/6)+1</f>
        <v>4</v>
      </c>
      <c r="H5019">
        <f>MOD(D5019-1,6)+1</f>
        <v>3</v>
      </c>
      <c r="I5019">
        <f>37-D5019</f>
        <v>16</v>
      </c>
      <c r="J5019">
        <f>ABS(D5019-D5020)</f>
        <v>8</v>
      </c>
      <c r="K5019">
        <f>AVERAGE(D5019:D5023)</f>
        <v>21</v>
      </c>
      <c r="L5019">
        <f>AVERAGE(D5019:D5038)</f>
        <v>21</v>
      </c>
      <c r="M5019">
        <f>K5019-L5019</f>
        <v>0</v>
      </c>
      <c r="N5019" t="str">
        <f>IF(K5019&gt;L5019,"HIGH ZONE BIAS",IF(K5019&lt;L5019,"LOW ZONE BIAS","EQUILIBRIUM"))</f>
        <v>EQUILIBRIUM</v>
      </c>
    </row>
    <row r="5020">
      <c r="A5020">
        <v>22551</v>
      </c>
      <c r="B5020" t="str">
        <v>2022-11-02</v>
      </c>
      <c r="C5020" t="str">
        <v>Midday</v>
      </c>
      <c r="D5020">
        <v>29</v>
      </c>
      <c r="E5020" t="str">
        <f>IF(MOD(D5020,2)=0,"EVEN","ODD")</f>
        <v>ODD</v>
      </c>
      <c r="F5020" t="str">
        <f>IF(D5020&lt;=18,"LOW (1-18)","HIGH (19-36)")</f>
        <v>HIGH (19-36)</v>
      </c>
      <c r="G5020">
        <f>INT((D5020-1)/6)+1</f>
        <v>5</v>
      </c>
      <c r="H5020">
        <f>MOD(D5020-1,6)+1</f>
        <v>5</v>
      </c>
      <c r="I5020">
        <f>37-D5020</f>
        <v>8</v>
      </c>
      <c r="J5020">
        <f>ABS(D5020-D5021)</f>
        <v>6</v>
      </c>
      <c r="K5020">
        <f>AVERAGE(D5020:D5024)</f>
        <v>29</v>
      </c>
      <c r="L5020">
        <f>AVERAGE(D5020:D5039)</f>
        <v>29</v>
      </c>
      <c r="M5020">
        <f>K5020-L5020</f>
        <v>0</v>
      </c>
      <c r="N5020" t="str">
        <f>IF(K5020&gt;L5020,"HIGH ZONE BIAS",IF(K5020&lt;L5020,"LOW ZONE BIAS","EQUILIBRIUM"))</f>
        <v>EQUILIBRIUM</v>
      </c>
    </row>
    <row r="5021">
      <c r="A5021">
        <v>22550</v>
      </c>
      <c r="B5021" t="str">
        <v>2022-11-02</v>
      </c>
      <c r="C5021" t="str">
        <v>Morning</v>
      </c>
      <c r="D5021">
        <v>35</v>
      </c>
      <c r="E5021" t="str">
        <f>IF(MOD(D5021,2)=0,"EVEN","ODD")</f>
        <v>ODD</v>
      </c>
      <c r="F5021" t="str">
        <f>IF(D5021&lt;=18,"LOW (1-18)","HIGH (19-36)")</f>
        <v>HIGH (19-36)</v>
      </c>
      <c r="G5021">
        <f>INT((D5021-1)/6)+1</f>
        <v>6</v>
      </c>
      <c r="H5021">
        <f>MOD(D5021-1,6)+1</f>
        <v>5</v>
      </c>
      <c r="I5021">
        <f>37-D5021</f>
        <v>2</v>
      </c>
      <c r="J5021">
        <f>ABS(D5021-D5022)</f>
        <v>29</v>
      </c>
      <c r="K5021">
        <f>AVERAGE(D5021:D5025)</f>
        <v>35</v>
      </c>
      <c r="L5021">
        <f>AVERAGE(D5021:D5040)</f>
        <v>35</v>
      </c>
      <c r="M5021">
        <f>K5021-L5021</f>
        <v>0</v>
      </c>
      <c r="N5021" t="str">
        <f>IF(K5021&gt;L5021,"HIGH ZONE BIAS",IF(K5021&lt;L5021,"LOW ZONE BIAS","EQUILIBRIUM"))</f>
        <v>EQUILIBRIUM</v>
      </c>
    </row>
    <row r="5022">
      <c r="A5022">
        <v>22549</v>
      </c>
      <c r="B5022" t="str">
        <v>2022-11-01</v>
      </c>
      <c r="C5022" t="str">
        <v>Evening</v>
      </c>
      <c r="D5022">
        <v>6</v>
      </c>
      <c r="E5022" t="str">
        <f>IF(MOD(D5022,2)=0,"EVEN","ODD")</f>
        <v>EVEN</v>
      </c>
      <c r="F5022" t="str">
        <f>IF(D5022&lt;=18,"LOW (1-18)","HIGH (19-36)")</f>
        <v>LOW (1-18)</v>
      </c>
      <c r="G5022">
        <f>INT((D5022-1)/6)+1</f>
        <v>1</v>
      </c>
      <c r="H5022">
        <f>MOD(D5022-1,6)+1</f>
        <v>6</v>
      </c>
      <c r="I5022">
        <f>37-D5022</f>
        <v>31</v>
      </c>
      <c r="J5022">
        <f>ABS(D5022-D5023)</f>
        <v>20</v>
      </c>
      <c r="K5022">
        <f>AVERAGE(D5022:D5026)</f>
        <v>6</v>
      </c>
      <c r="L5022">
        <f>AVERAGE(D5022:D5041)</f>
        <v>6</v>
      </c>
      <c r="M5022">
        <f>K5022-L5022</f>
        <v>0</v>
      </c>
      <c r="N5022" t="str">
        <f>IF(K5022&gt;L5022,"HIGH ZONE BIAS",IF(K5022&lt;L5022,"LOW ZONE BIAS","EQUILIBRIUM"))</f>
        <v>EQUILIBRIUM</v>
      </c>
    </row>
    <row r="5023">
      <c r="A5023">
        <v>22548</v>
      </c>
      <c r="B5023" t="str">
        <v>2022-11-01</v>
      </c>
      <c r="C5023" t="str">
        <v>Afternoon</v>
      </c>
      <c r="D5023">
        <v>26</v>
      </c>
      <c r="E5023" t="str">
        <f>IF(MOD(D5023,2)=0,"EVEN","ODD")</f>
        <v>EVEN</v>
      </c>
      <c r="F5023" t="str">
        <f>IF(D5023&lt;=18,"LOW (1-18)","HIGH (19-36)")</f>
        <v>HIGH (19-36)</v>
      </c>
      <c r="G5023">
        <f>INT((D5023-1)/6)+1</f>
        <v>5</v>
      </c>
      <c r="H5023">
        <f>MOD(D5023-1,6)+1</f>
        <v>2</v>
      </c>
      <c r="I5023">
        <f>37-D5023</f>
        <v>11</v>
      </c>
      <c r="J5023">
        <f>ABS(D5023-D5024)</f>
        <v>6</v>
      </c>
      <c r="K5023">
        <f>AVERAGE(D5023:D5027)</f>
        <v>26</v>
      </c>
      <c r="L5023">
        <f>AVERAGE(D5023:D5042)</f>
        <v>26</v>
      </c>
      <c r="M5023">
        <f>K5023-L5023</f>
        <v>0</v>
      </c>
      <c r="N5023" t="str">
        <f>IF(K5023&gt;L5023,"HIGH ZONE BIAS",IF(K5023&lt;L5023,"LOW ZONE BIAS","EQUILIBRIUM"))</f>
        <v>EQUILIBRIUM</v>
      </c>
    </row>
    <row r="5024">
      <c r="A5024">
        <v>22547</v>
      </c>
      <c r="B5024" t="str">
        <v>2022-11-01</v>
      </c>
      <c r="C5024" t="str">
        <v>Midday</v>
      </c>
      <c r="D5024">
        <v>32</v>
      </c>
      <c r="E5024" t="str">
        <f>IF(MOD(D5024,2)=0,"EVEN","ODD")</f>
        <v>EVEN</v>
      </c>
      <c r="F5024" t="str">
        <f>IF(D5024&lt;=18,"LOW (1-18)","HIGH (19-36)")</f>
        <v>HIGH (19-36)</v>
      </c>
      <c r="G5024">
        <f>INT((D5024-1)/6)+1</f>
        <v>6</v>
      </c>
      <c r="H5024">
        <f>MOD(D5024-1,6)+1</f>
        <v>2</v>
      </c>
      <c r="I5024">
        <f>37-D5024</f>
        <v>5</v>
      </c>
      <c r="J5024">
        <f>ABS(D5024-D5025)</f>
        <v>15</v>
      </c>
      <c r="K5024">
        <f>AVERAGE(D5024:D5028)</f>
        <v>32</v>
      </c>
      <c r="L5024">
        <f>AVERAGE(D5024:D5043)</f>
        <v>32</v>
      </c>
      <c r="M5024">
        <f>K5024-L5024</f>
        <v>0</v>
      </c>
      <c r="N5024" t="str">
        <f>IF(K5024&gt;L5024,"HIGH ZONE BIAS",IF(K5024&lt;L5024,"LOW ZONE BIAS","EQUILIBRIUM"))</f>
        <v>EQUILIBRIUM</v>
      </c>
    </row>
    <row r="5025">
      <c r="A5025">
        <v>22546</v>
      </c>
      <c r="B5025" t="str">
        <v>2022-11-01</v>
      </c>
      <c r="C5025" t="str">
        <v>Morning</v>
      </c>
      <c r="D5025">
        <v>17</v>
      </c>
      <c r="E5025" t="str">
        <f>IF(MOD(D5025,2)=0,"EVEN","ODD")</f>
        <v>ODD</v>
      </c>
      <c r="F5025" t="str">
        <f>IF(D5025&lt;=18,"LOW (1-18)","HIGH (19-36)")</f>
        <v>LOW (1-18)</v>
      </c>
      <c r="G5025">
        <f>INT((D5025-1)/6)+1</f>
        <v>3</v>
      </c>
      <c r="H5025">
        <f>MOD(D5025-1,6)+1</f>
        <v>5</v>
      </c>
      <c r="I5025">
        <f>37-D5025</f>
        <v>20</v>
      </c>
      <c r="J5025">
        <f>ABS(D5025-D5026)</f>
        <v>7</v>
      </c>
      <c r="K5025">
        <f>AVERAGE(D5025:D5029)</f>
        <v>17</v>
      </c>
      <c r="L5025">
        <f>AVERAGE(D5025:D5044)</f>
        <v>17</v>
      </c>
      <c r="M5025">
        <f>K5025-L5025</f>
        <v>0</v>
      </c>
      <c r="N5025" t="str">
        <f>IF(K5025&gt;L5025,"HIGH ZONE BIAS",IF(K5025&lt;L5025,"LOW ZONE BIAS","EQUILIBRIUM"))</f>
        <v>EQUILIBRIUM</v>
      </c>
    </row>
    <row r="5026">
      <c r="A5026">
        <v>22545</v>
      </c>
      <c r="B5026" t="str">
        <v>2022-10-31</v>
      </c>
      <c r="C5026" t="str">
        <v>Evening</v>
      </c>
      <c r="D5026">
        <v>24</v>
      </c>
      <c r="E5026" t="str">
        <f>IF(MOD(D5026,2)=0,"EVEN","ODD")</f>
        <v>EVEN</v>
      </c>
      <c r="F5026" t="str">
        <f>IF(D5026&lt;=18,"LOW (1-18)","HIGH (19-36)")</f>
        <v>HIGH (19-36)</v>
      </c>
      <c r="G5026">
        <f>INT((D5026-1)/6)+1</f>
        <v>4</v>
      </c>
      <c r="H5026">
        <f>MOD(D5026-1,6)+1</f>
        <v>6</v>
      </c>
      <c r="I5026">
        <f>37-D5026</f>
        <v>13</v>
      </c>
      <c r="J5026">
        <f>ABS(D5026-D5027)</f>
        <v>15</v>
      </c>
      <c r="K5026">
        <f>AVERAGE(D5026:D5030)</f>
        <v>24</v>
      </c>
      <c r="L5026">
        <f>AVERAGE(D5026:D5045)</f>
        <v>24</v>
      </c>
      <c r="M5026">
        <f>K5026-L5026</f>
        <v>0</v>
      </c>
      <c r="N5026" t="str">
        <f>IF(K5026&gt;L5026,"HIGH ZONE BIAS",IF(K5026&lt;L5026,"LOW ZONE BIAS","EQUILIBRIUM"))</f>
        <v>EQUILIBRIUM</v>
      </c>
    </row>
    <row r="5027">
      <c r="A5027">
        <v>22544</v>
      </c>
      <c r="B5027" t="str">
        <v>2022-10-31</v>
      </c>
      <c r="C5027" t="str">
        <v>Afternoon</v>
      </c>
      <c r="D5027">
        <v>9</v>
      </c>
      <c r="E5027" t="str">
        <f>IF(MOD(D5027,2)=0,"EVEN","ODD")</f>
        <v>ODD</v>
      </c>
      <c r="F5027" t="str">
        <f>IF(D5027&lt;=18,"LOW (1-18)","HIGH (19-36)")</f>
        <v>LOW (1-18)</v>
      </c>
      <c r="G5027">
        <f>INT((D5027-1)/6)+1</f>
        <v>2</v>
      </c>
      <c r="H5027">
        <f>MOD(D5027-1,6)+1</f>
        <v>3</v>
      </c>
      <c r="I5027">
        <f>37-D5027</f>
        <v>28</v>
      </c>
      <c r="J5027">
        <f>ABS(D5027-D5028)</f>
        <v>13</v>
      </c>
      <c r="K5027">
        <f>AVERAGE(D5027:D5031)</f>
        <v>9</v>
      </c>
      <c r="L5027">
        <f>AVERAGE(D5027:D5046)</f>
        <v>9</v>
      </c>
      <c r="M5027">
        <f>K5027-L5027</f>
        <v>0</v>
      </c>
      <c r="N5027" t="str">
        <f>IF(K5027&gt;L5027,"HIGH ZONE BIAS",IF(K5027&lt;L5027,"LOW ZONE BIAS","EQUILIBRIUM"))</f>
        <v>EQUILIBRIUM</v>
      </c>
    </row>
    <row r="5028">
      <c r="A5028">
        <v>22543</v>
      </c>
      <c r="B5028" t="str">
        <v>2022-10-31</v>
      </c>
      <c r="C5028" t="str">
        <v>Midday</v>
      </c>
      <c r="D5028">
        <v>22</v>
      </c>
      <c r="E5028" t="str">
        <f>IF(MOD(D5028,2)=0,"EVEN","ODD")</f>
        <v>EVEN</v>
      </c>
      <c r="F5028" t="str">
        <f>IF(D5028&lt;=18,"LOW (1-18)","HIGH (19-36)")</f>
        <v>HIGH (19-36)</v>
      </c>
      <c r="G5028">
        <f>INT((D5028-1)/6)+1</f>
        <v>4</v>
      </c>
      <c r="H5028">
        <f>MOD(D5028-1,6)+1</f>
        <v>4</v>
      </c>
      <c r="I5028">
        <f>37-D5028</f>
        <v>15</v>
      </c>
      <c r="J5028">
        <f>ABS(D5028-D5029)</f>
        <v>20</v>
      </c>
      <c r="K5028">
        <f>AVERAGE(D5028:D5032)</f>
        <v>22</v>
      </c>
      <c r="L5028">
        <f>AVERAGE(D5028:D5047)</f>
        <v>22</v>
      </c>
      <c r="M5028">
        <f>K5028-L5028</f>
        <v>0</v>
      </c>
      <c r="N5028" t="str">
        <f>IF(K5028&gt;L5028,"HIGH ZONE BIAS",IF(K5028&lt;L5028,"LOW ZONE BIAS","EQUILIBRIUM"))</f>
        <v>EQUILIBRIUM</v>
      </c>
    </row>
    <row r="5029">
      <c r="A5029">
        <v>22542</v>
      </c>
      <c r="B5029" t="str">
        <v>2022-10-31</v>
      </c>
      <c r="C5029" t="str">
        <v>Morning</v>
      </c>
      <c r="D5029">
        <v>2</v>
      </c>
      <c r="E5029" t="str">
        <f>IF(MOD(D5029,2)=0,"EVEN","ODD")</f>
        <v>EVEN</v>
      </c>
      <c r="F5029" t="str">
        <f>IF(D5029&lt;=18,"LOW (1-18)","HIGH (19-36)")</f>
        <v>LOW (1-18)</v>
      </c>
      <c r="G5029">
        <f>INT((D5029-1)/6)+1</f>
        <v>1</v>
      </c>
      <c r="H5029">
        <f>MOD(D5029-1,6)+1</f>
        <v>2</v>
      </c>
      <c r="I5029">
        <f>37-D5029</f>
        <v>35</v>
      </c>
      <c r="J5029">
        <f>ABS(D5029-D5030)</f>
        <v>32</v>
      </c>
      <c r="K5029">
        <f>AVERAGE(D5029:D5033)</f>
        <v>2</v>
      </c>
      <c r="L5029">
        <f>AVERAGE(D5029:D5048)</f>
        <v>2</v>
      </c>
      <c r="M5029">
        <f>K5029-L5029</f>
        <v>0</v>
      </c>
      <c r="N5029" t="str">
        <f>IF(K5029&gt;L5029,"HIGH ZONE BIAS",IF(K5029&lt;L5029,"LOW ZONE BIAS","EQUILIBRIUM"))</f>
        <v>EQUILIBRIUM</v>
      </c>
    </row>
    <row r="5030">
      <c r="A5030">
        <v>22541</v>
      </c>
      <c r="B5030" t="str">
        <v>2022-10-29</v>
      </c>
      <c r="C5030" t="str">
        <v>Evening</v>
      </c>
      <c r="D5030">
        <v>34</v>
      </c>
      <c r="E5030" t="str">
        <f>IF(MOD(D5030,2)=0,"EVEN","ODD")</f>
        <v>EVEN</v>
      </c>
      <c r="F5030" t="str">
        <f>IF(D5030&lt;=18,"LOW (1-18)","HIGH (19-36)")</f>
        <v>HIGH (19-36)</v>
      </c>
      <c r="G5030">
        <f>INT((D5030-1)/6)+1</f>
        <v>6</v>
      </c>
      <c r="H5030">
        <f>MOD(D5030-1,6)+1</f>
        <v>4</v>
      </c>
      <c r="I5030">
        <f>37-D5030</f>
        <v>3</v>
      </c>
      <c r="J5030">
        <f>ABS(D5030-D5031)</f>
        <v>14</v>
      </c>
      <c r="K5030">
        <f>AVERAGE(D5030:D5034)</f>
        <v>34</v>
      </c>
      <c r="L5030">
        <f>AVERAGE(D5030:D5049)</f>
        <v>34</v>
      </c>
      <c r="M5030">
        <f>K5030-L5030</f>
        <v>0</v>
      </c>
      <c r="N5030" t="str">
        <f>IF(K5030&gt;L5030,"HIGH ZONE BIAS",IF(K5030&lt;L5030,"LOW ZONE BIAS","EQUILIBRIUM"))</f>
        <v>EQUILIBRIUM</v>
      </c>
    </row>
    <row r="5031">
      <c r="A5031">
        <v>22540</v>
      </c>
      <c r="B5031" t="str">
        <v>2022-10-29</v>
      </c>
      <c r="C5031" t="str">
        <v>Afternoon</v>
      </c>
      <c r="D5031">
        <v>20</v>
      </c>
      <c r="E5031" t="str">
        <f>IF(MOD(D5031,2)=0,"EVEN","ODD")</f>
        <v>EVEN</v>
      </c>
      <c r="F5031" t="str">
        <f>IF(D5031&lt;=18,"LOW (1-18)","HIGH (19-36)")</f>
        <v>HIGH (19-36)</v>
      </c>
      <c r="G5031">
        <f>INT((D5031-1)/6)+1</f>
        <v>4</v>
      </c>
      <c r="H5031">
        <f>MOD(D5031-1,6)+1</f>
        <v>2</v>
      </c>
      <c r="I5031">
        <f>37-D5031</f>
        <v>17</v>
      </c>
      <c r="J5031">
        <f>ABS(D5031-D5032)</f>
        <v>6</v>
      </c>
      <c r="K5031">
        <f>AVERAGE(D5031:D5035)</f>
        <v>20</v>
      </c>
      <c r="L5031">
        <f>AVERAGE(D5031:D5050)</f>
        <v>20</v>
      </c>
      <c r="M5031">
        <f>K5031-L5031</f>
        <v>0</v>
      </c>
      <c r="N5031" t="str">
        <f>IF(K5031&gt;L5031,"HIGH ZONE BIAS",IF(K5031&lt;L5031,"LOW ZONE BIAS","EQUILIBRIUM"))</f>
        <v>EQUILIBRIUM</v>
      </c>
    </row>
    <row r="5032">
      <c r="A5032">
        <v>22539</v>
      </c>
      <c r="B5032" t="str">
        <v>2022-10-29</v>
      </c>
      <c r="C5032" t="str">
        <v>Midday</v>
      </c>
      <c r="D5032">
        <v>26</v>
      </c>
      <c r="E5032" t="str">
        <f>IF(MOD(D5032,2)=0,"EVEN","ODD")</f>
        <v>EVEN</v>
      </c>
      <c r="F5032" t="str">
        <f>IF(D5032&lt;=18,"LOW (1-18)","HIGH (19-36)")</f>
        <v>HIGH (19-36)</v>
      </c>
      <c r="G5032">
        <f>INT((D5032-1)/6)+1</f>
        <v>5</v>
      </c>
      <c r="H5032">
        <f>MOD(D5032-1,6)+1</f>
        <v>2</v>
      </c>
      <c r="I5032">
        <f>37-D5032</f>
        <v>11</v>
      </c>
      <c r="J5032">
        <f>ABS(D5032-D5033)</f>
        <v>0</v>
      </c>
      <c r="K5032">
        <f>AVERAGE(D5032:D5036)</f>
        <v>26</v>
      </c>
      <c r="L5032">
        <f>AVERAGE(D5032:D5051)</f>
        <v>26</v>
      </c>
      <c r="M5032">
        <f>K5032-L5032</f>
        <v>0</v>
      </c>
      <c r="N5032" t="str">
        <f>IF(K5032&gt;L5032,"HIGH ZONE BIAS",IF(K5032&lt;L5032,"LOW ZONE BIAS","EQUILIBRIUM"))</f>
        <v>EQUILIBRIUM</v>
      </c>
    </row>
    <row r="5033">
      <c r="A5033">
        <v>22538</v>
      </c>
      <c r="B5033" t="str">
        <v>2022-10-29</v>
      </c>
      <c r="C5033" t="str">
        <v>Morning</v>
      </c>
      <c r="D5033">
        <v>26</v>
      </c>
      <c r="E5033" t="str">
        <f>IF(MOD(D5033,2)=0,"EVEN","ODD")</f>
        <v>EVEN</v>
      </c>
      <c r="F5033" t="str">
        <f>IF(D5033&lt;=18,"LOW (1-18)","HIGH (19-36)")</f>
        <v>HIGH (19-36)</v>
      </c>
      <c r="G5033">
        <f>INT((D5033-1)/6)+1</f>
        <v>5</v>
      </c>
      <c r="H5033">
        <f>MOD(D5033-1,6)+1</f>
        <v>2</v>
      </c>
      <c r="I5033">
        <f>37-D5033</f>
        <v>11</v>
      </c>
      <c r="J5033">
        <f>ABS(D5033-D5034)</f>
        <v>4</v>
      </c>
      <c r="K5033">
        <f>AVERAGE(D5033:D5037)</f>
        <v>26</v>
      </c>
      <c r="L5033">
        <f>AVERAGE(D5033:D5052)</f>
        <v>26</v>
      </c>
      <c r="M5033">
        <f>K5033-L5033</f>
        <v>0</v>
      </c>
      <c r="N5033" t="str">
        <f>IF(K5033&gt;L5033,"HIGH ZONE BIAS",IF(K5033&lt;L5033,"LOW ZONE BIAS","EQUILIBRIUM"))</f>
        <v>EQUILIBRIUM</v>
      </c>
    </row>
    <row r="5034">
      <c r="A5034">
        <v>22537</v>
      </c>
      <c r="B5034" t="str">
        <v>2022-10-28</v>
      </c>
      <c r="C5034" t="str">
        <v>Evening</v>
      </c>
      <c r="D5034">
        <v>22</v>
      </c>
      <c r="E5034" t="str">
        <f>IF(MOD(D5034,2)=0,"EVEN","ODD")</f>
        <v>EVEN</v>
      </c>
      <c r="F5034" t="str">
        <f>IF(D5034&lt;=18,"LOW (1-18)","HIGH (19-36)")</f>
        <v>HIGH (19-36)</v>
      </c>
      <c r="G5034">
        <f>INT((D5034-1)/6)+1</f>
        <v>4</v>
      </c>
      <c r="H5034">
        <f>MOD(D5034-1,6)+1</f>
        <v>4</v>
      </c>
      <c r="I5034">
        <f>37-D5034</f>
        <v>15</v>
      </c>
      <c r="J5034">
        <f>ABS(D5034-D5035)</f>
        <v>11</v>
      </c>
      <c r="K5034">
        <f>AVERAGE(D5034:D5038)</f>
        <v>22</v>
      </c>
      <c r="L5034">
        <f>AVERAGE(D5034:D5053)</f>
        <v>22</v>
      </c>
      <c r="M5034">
        <f>K5034-L5034</f>
        <v>0</v>
      </c>
      <c r="N5034" t="str">
        <f>IF(K5034&gt;L5034,"HIGH ZONE BIAS",IF(K5034&lt;L5034,"LOW ZONE BIAS","EQUILIBRIUM"))</f>
        <v>EQUILIBRIUM</v>
      </c>
    </row>
    <row r="5035">
      <c r="A5035">
        <v>22536</v>
      </c>
      <c r="B5035" t="str">
        <v>2022-10-28</v>
      </c>
      <c r="C5035" t="str">
        <v>Afternoon</v>
      </c>
      <c r="D5035">
        <v>11</v>
      </c>
      <c r="E5035" t="str">
        <f>IF(MOD(D5035,2)=0,"EVEN","ODD")</f>
        <v>ODD</v>
      </c>
      <c r="F5035" t="str">
        <f>IF(D5035&lt;=18,"LOW (1-18)","HIGH (19-36)")</f>
        <v>LOW (1-18)</v>
      </c>
      <c r="G5035">
        <f>INT((D5035-1)/6)+1</f>
        <v>2</v>
      </c>
      <c r="H5035">
        <f>MOD(D5035-1,6)+1</f>
        <v>5</v>
      </c>
      <c r="I5035">
        <f>37-D5035</f>
        <v>26</v>
      </c>
      <c r="J5035">
        <f>ABS(D5035-D5036)</f>
        <v>8</v>
      </c>
      <c r="K5035">
        <f>AVERAGE(D5035:D5039)</f>
        <v>11</v>
      </c>
      <c r="L5035">
        <f>AVERAGE(D5035:D5054)</f>
        <v>11</v>
      </c>
      <c r="M5035">
        <f>K5035-L5035</f>
        <v>0</v>
      </c>
      <c r="N5035" t="str">
        <f>IF(K5035&gt;L5035,"HIGH ZONE BIAS",IF(K5035&lt;L5035,"LOW ZONE BIAS","EQUILIBRIUM"))</f>
        <v>EQUILIBRIUM</v>
      </c>
    </row>
    <row r="5036">
      <c r="A5036">
        <v>22535</v>
      </c>
      <c r="B5036" t="str">
        <v>2022-10-28</v>
      </c>
      <c r="C5036" t="str">
        <v>Midday</v>
      </c>
      <c r="D5036">
        <v>3</v>
      </c>
      <c r="E5036" t="str">
        <f>IF(MOD(D5036,2)=0,"EVEN","ODD")</f>
        <v>ODD</v>
      </c>
      <c r="F5036" t="str">
        <f>IF(D5036&lt;=18,"LOW (1-18)","HIGH (19-36)")</f>
        <v>LOW (1-18)</v>
      </c>
      <c r="G5036">
        <f>INT((D5036-1)/6)+1</f>
        <v>1</v>
      </c>
      <c r="H5036">
        <f>MOD(D5036-1,6)+1</f>
        <v>3</v>
      </c>
      <c r="I5036">
        <f>37-D5036</f>
        <v>34</v>
      </c>
      <c r="J5036">
        <f>ABS(D5036-D5037)</f>
        <v>19</v>
      </c>
      <c r="K5036">
        <f>AVERAGE(D5036:D5040)</f>
        <v>3</v>
      </c>
      <c r="L5036">
        <f>AVERAGE(D5036:D5055)</f>
        <v>3</v>
      </c>
      <c r="M5036">
        <f>K5036-L5036</f>
        <v>0</v>
      </c>
      <c r="N5036" t="str">
        <f>IF(K5036&gt;L5036,"HIGH ZONE BIAS",IF(K5036&lt;L5036,"LOW ZONE BIAS","EQUILIBRIUM"))</f>
        <v>EQUILIBRIUM</v>
      </c>
    </row>
    <row r="5037">
      <c r="A5037">
        <v>22534</v>
      </c>
      <c r="B5037" t="str">
        <v>2022-10-28</v>
      </c>
      <c r="C5037" t="str">
        <v>Morning</v>
      </c>
      <c r="D5037">
        <v>22</v>
      </c>
      <c r="E5037" t="str">
        <f>IF(MOD(D5037,2)=0,"EVEN","ODD")</f>
        <v>EVEN</v>
      </c>
      <c r="F5037" t="str">
        <f>IF(D5037&lt;=18,"LOW (1-18)","HIGH (19-36)")</f>
        <v>HIGH (19-36)</v>
      </c>
      <c r="G5037">
        <f>INT((D5037-1)/6)+1</f>
        <v>4</v>
      </c>
      <c r="H5037">
        <f>MOD(D5037-1,6)+1</f>
        <v>4</v>
      </c>
      <c r="I5037">
        <f>37-D5037</f>
        <v>15</v>
      </c>
      <c r="J5037">
        <f>ABS(D5037-D5038)</f>
        <v>2</v>
      </c>
      <c r="K5037">
        <f>AVERAGE(D5037:D5041)</f>
        <v>22</v>
      </c>
      <c r="L5037">
        <f>AVERAGE(D5037:D5056)</f>
        <v>22</v>
      </c>
      <c r="M5037">
        <f>K5037-L5037</f>
        <v>0</v>
      </c>
      <c r="N5037" t="str">
        <f>IF(K5037&gt;L5037,"HIGH ZONE BIAS",IF(K5037&lt;L5037,"LOW ZONE BIAS","EQUILIBRIUM"))</f>
        <v>EQUILIBRIUM</v>
      </c>
    </row>
    <row r="5038">
      <c r="A5038">
        <v>22533</v>
      </c>
      <c r="B5038" t="str">
        <v>2022-10-27</v>
      </c>
      <c r="C5038" t="str">
        <v>Evening</v>
      </c>
      <c r="D5038">
        <v>24</v>
      </c>
      <c r="E5038" t="str">
        <f>IF(MOD(D5038,2)=0,"EVEN","ODD")</f>
        <v>EVEN</v>
      </c>
      <c r="F5038" t="str">
        <f>IF(D5038&lt;=18,"LOW (1-18)","HIGH (19-36)")</f>
        <v>HIGH (19-36)</v>
      </c>
      <c r="G5038">
        <f>INT((D5038-1)/6)+1</f>
        <v>4</v>
      </c>
      <c r="H5038">
        <f>MOD(D5038-1,6)+1</f>
        <v>6</v>
      </c>
      <c r="I5038">
        <f>37-D5038</f>
        <v>13</v>
      </c>
      <c r="J5038">
        <f>ABS(D5038-D5039)</f>
        <v>12</v>
      </c>
      <c r="K5038">
        <f>AVERAGE(D5038:D5042)</f>
        <v>24</v>
      </c>
      <c r="L5038">
        <f>AVERAGE(D5038:D5057)</f>
        <v>24</v>
      </c>
      <c r="M5038">
        <f>K5038-L5038</f>
        <v>0</v>
      </c>
      <c r="N5038" t="str">
        <f>IF(K5038&gt;L5038,"HIGH ZONE BIAS",IF(K5038&lt;L5038,"LOW ZONE BIAS","EQUILIBRIUM"))</f>
        <v>EQUILIBRIUM</v>
      </c>
    </row>
    <row r="5039">
      <c r="A5039">
        <v>22532</v>
      </c>
      <c r="B5039" t="str">
        <v>2022-10-27</v>
      </c>
      <c r="C5039" t="str">
        <v>Afternoon</v>
      </c>
      <c r="D5039">
        <v>12</v>
      </c>
      <c r="E5039" t="str">
        <f>IF(MOD(D5039,2)=0,"EVEN","ODD")</f>
        <v>EVEN</v>
      </c>
      <c r="F5039" t="str">
        <f>IF(D5039&lt;=18,"LOW (1-18)","HIGH (19-36)")</f>
        <v>LOW (1-18)</v>
      </c>
      <c r="G5039">
        <f>INT((D5039-1)/6)+1</f>
        <v>2</v>
      </c>
      <c r="H5039">
        <f>MOD(D5039-1,6)+1</f>
        <v>6</v>
      </c>
      <c r="I5039">
        <f>37-D5039</f>
        <v>25</v>
      </c>
      <c r="J5039">
        <f>ABS(D5039-D5040)</f>
        <v>22</v>
      </c>
      <c r="K5039">
        <f>AVERAGE(D5039:D5043)</f>
        <v>12</v>
      </c>
      <c r="L5039">
        <f>AVERAGE(D5039:D5058)</f>
        <v>12</v>
      </c>
      <c r="M5039">
        <f>K5039-L5039</f>
        <v>0</v>
      </c>
      <c r="N5039" t="str">
        <f>IF(K5039&gt;L5039,"HIGH ZONE BIAS",IF(K5039&lt;L5039,"LOW ZONE BIAS","EQUILIBRIUM"))</f>
        <v>EQUILIBRIUM</v>
      </c>
    </row>
    <row r="5040">
      <c r="A5040">
        <v>22531</v>
      </c>
      <c r="B5040" t="str">
        <v>2022-10-27</v>
      </c>
      <c r="C5040" t="str">
        <v>Midday</v>
      </c>
      <c r="D5040">
        <v>34</v>
      </c>
      <c r="E5040" t="str">
        <f>IF(MOD(D5040,2)=0,"EVEN","ODD")</f>
        <v>EVEN</v>
      </c>
      <c r="F5040" t="str">
        <f>IF(D5040&lt;=18,"LOW (1-18)","HIGH (19-36)")</f>
        <v>HIGH (19-36)</v>
      </c>
      <c r="G5040">
        <f>INT((D5040-1)/6)+1</f>
        <v>6</v>
      </c>
      <c r="H5040">
        <f>MOD(D5040-1,6)+1</f>
        <v>4</v>
      </c>
      <c r="I5040">
        <f>37-D5040</f>
        <v>3</v>
      </c>
      <c r="J5040">
        <f>ABS(D5040-D5041)</f>
        <v>32</v>
      </c>
      <c r="K5040">
        <f>AVERAGE(D5040:D5044)</f>
        <v>34</v>
      </c>
      <c r="L5040">
        <f>AVERAGE(D5040:D5059)</f>
        <v>34</v>
      </c>
      <c r="M5040">
        <f>K5040-L5040</f>
        <v>0</v>
      </c>
      <c r="N5040" t="str">
        <f>IF(K5040&gt;L5040,"HIGH ZONE BIAS",IF(K5040&lt;L5040,"LOW ZONE BIAS","EQUILIBRIUM"))</f>
        <v>EQUILIBRIUM</v>
      </c>
    </row>
    <row r="5041">
      <c r="A5041">
        <v>22530</v>
      </c>
      <c r="B5041" t="str">
        <v>2022-10-27</v>
      </c>
      <c r="C5041" t="str">
        <v>Morning</v>
      </c>
      <c r="D5041">
        <v>2</v>
      </c>
      <c r="E5041" t="str">
        <f>IF(MOD(D5041,2)=0,"EVEN","ODD")</f>
        <v>EVEN</v>
      </c>
      <c r="F5041" t="str">
        <f>IF(D5041&lt;=18,"LOW (1-18)","HIGH (19-36)")</f>
        <v>LOW (1-18)</v>
      </c>
      <c r="G5041">
        <f>INT((D5041-1)/6)+1</f>
        <v>1</v>
      </c>
      <c r="H5041">
        <f>MOD(D5041-1,6)+1</f>
        <v>2</v>
      </c>
      <c r="I5041">
        <f>37-D5041</f>
        <v>35</v>
      </c>
      <c r="J5041">
        <f>ABS(D5041-D5042)</f>
        <v>24</v>
      </c>
      <c r="K5041">
        <f>AVERAGE(D5041:D5045)</f>
        <v>2</v>
      </c>
      <c r="L5041">
        <f>AVERAGE(D5041:D5060)</f>
        <v>2</v>
      </c>
      <c r="M5041">
        <f>K5041-L5041</f>
        <v>0</v>
      </c>
      <c r="N5041" t="str">
        <f>IF(K5041&gt;L5041,"HIGH ZONE BIAS",IF(K5041&lt;L5041,"LOW ZONE BIAS","EQUILIBRIUM"))</f>
        <v>EQUILIBRIUM</v>
      </c>
    </row>
    <row r="5042">
      <c r="A5042">
        <v>22529</v>
      </c>
      <c r="B5042" t="str">
        <v>2022-10-26</v>
      </c>
      <c r="C5042" t="str">
        <v>Evening</v>
      </c>
      <c r="D5042">
        <v>26</v>
      </c>
      <c r="E5042" t="str">
        <f>IF(MOD(D5042,2)=0,"EVEN","ODD")</f>
        <v>EVEN</v>
      </c>
      <c r="F5042" t="str">
        <f>IF(D5042&lt;=18,"LOW (1-18)","HIGH (19-36)")</f>
        <v>HIGH (19-36)</v>
      </c>
      <c r="G5042">
        <f>INT((D5042-1)/6)+1</f>
        <v>5</v>
      </c>
      <c r="H5042">
        <f>MOD(D5042-1,6)+1</f>
        <v>2</v>
      </c>
      <c r="I5042">
        <f>37-D5042</f>
        <v>11</v>
      </c>
      <c r="J5042">
        <f>ABS(D5042-D5043)</f>
        <v>2</v>
      </c>
      <c r="K5042">
        <f>AVERAGE(D5042:D5046)</f>
        <v>26</v>
      </c>
      <c r="L5042">
        <f>AVERAGE(D5042:D5061)</f>
        <v>26</v>
      </c>
      <c r="M5042">
        <f>K5042-L5042</f>
        <v>0</v>
      </c>
      <c r="N5042" t="str">
        <f>IF(K5042&gt;L5042,"HIGH ZONE BIAS",IF(K5042&lt;L5042,"LOW ZONE BIAS","EQUILIBRIUM"))</f>
        <v>EQUILIBRIUM</v>
      </c>
    </row>
    <row r="5043">
      <c r="A5043">
        <v>22528</v>
      </c>
      <c r="B5043" t="str">
        <v>2022-10-26</v>
      </c>
      <c r="C5043" t="str">
        <v>Afternoon</v>
      </c>
      <c r="D5043">
        <v>24</v>
      </c>
      <c r="E5043" t="str">
        <f>IF(MOD(D5043,2)=0,"EVEN","ODD")</f>
        <v>EVEN</v>
      </c>
      <c r="F5043" t="str">
        <f>IF(D5043&lt;=18,"LOW (1-18)","HIGH (19-36)")</f>
        <v>HIGH (19-36)</v>
      </c>
      <c r="G5043">
        <f>INT((D5043-1)/6)+1</f>
        <v>4</v>
      </c>
      <c r="H5043">
        <f>MOD(D5043-1,6)+1</f>
        <v>6</v>
      </c>
      <c r="I5043">
        <f>37-D5043</f>
        <v>13</v>
      </c>
      <c r="J5043">
        <f>ABS(D5043-D5044)</f>
        <v>7</v>
      </c>
      <c r="K5043">
        <f>AVERAGE(D5043:D5047)</f>
        <v>24</v>
      </c>
      <c r="L5043">
        <f>AVERAGE(D5043:D5062)</f>
        <v>24</v>
      </c>
      <c r="M5043">
        <f>K5043-L5043</f>
        <v>0</v>
      </c>
      <c r="N5043" t="str">
        <f>IF(K5043&gt;L5043,"HIGH ZONE BIAS",IF(K5043&lt;L5043,"LOW ZONE BIAS","EQUILIBRIUM"))</f>
        <v>EQUILIBRIUM</v>
      </c>
    </row>
    <row r="5044">
      <c r="A5044">
        <v>22527</v>
      </c>
      <c r="B5044" t="str">
        <v>2022-10-26</v>
      </c>
      <c r="C5044" t="str">
        <v>Midday</v>
      </c>
      <c r="D5044">
        <v>31</v>
      </c>
      <c r="E5044" t="str">
        <f>IF(MOD(D5044,2)=0,"EVEN","ODD")</f>
        <v>ODD</v>
      </c>
      <c r="F5044" t="str">
        <f>IF(D5044&lt;=18,"LOW (1-18)","HIGH (19-36)")</f>
        <v>HIGH (19-36)</v>
      </c>
      <c r="G5044">
        <f>INT((D5044-1)/6)+1</f>
        <v>6</v>
      </c>
      <c r="H5044">
        <f>MOD(D5044-1,6)+1</f>
        <v>1</v>
      </c>
      <c r="I5044">
        <f>37-D5044</f>
        <v>6</v>
      </c>
      <c r="J5044">
        <f>ABS(D5044-D5045)</f>
        <v>21</v>
      </c>
      <c r="K5044">
        <f>AVERAGE(D5044:D5048)</f>
        <v>31</v>
      </c>
      <c r="L5044">
        <f>AVERAGE(D5044:D5063)</f>
        <v>31</v>
      </c>
      <c r="M5044">
        <f>K5044-L5044</f>
        <v>0</v>
      </c>
      <c r="N5044" t="str">
        <f>IF(K5044&gt;L5044,"HIGH ZONE BIAS",IF(K5044&lt;L5044,"LOW ZONE BIAS","EQUILIBRIUM"))</f>
        <v>EQUILIBRIUM</v>
      </c>
    </row>
    <row r="5045">
      <c r="A5045">
        <v>22526</v>
      </c>
      <c r="B5045" t="str">
        <v>2022-10-26</v>
      </c>
      <c r="C5045" t="str">
        <v>Morning</v>
      </c>
      <c r="D5045">
        <v>10</v>
      </c>
      <c r="E5045" t="str">
        <f>IF(MOD(D5045,2)=0,"EVEN","ODD")</f>
        <v>EVEN</v>
      </c>
      <c r="F5045" t="str">
        <f>IF(D5045&lt;=18,"LOW (1-18)","HIGH (19-36)")</f>
        <v>LOW (1-18)</v>
      </c>
      <c r="G5045">
        <f>INT((D5045-1)/6)+1</f>
        <v>2</v>
      </c>
      <c r="H5045">
        <f>MOD(D5045-1,6)+1</f>
        <v>4</v>
      </c>
      <c r="I5045">
        <f>37-D5045</f>
        <v>27</v>
      </c>
      <c r="J5045">
        <f>ABS(D5045-D5046)</f>
        <v>5</v>
      </c>
      <c r="K5045">
        <f>AVERAGE(D5045:D5049)</f>
        <v>10</v>
      </c>
      <c r="L5045">
        <f>AVERAGE(D5045:D5064)</f>
        <v>10</v>
      </c>
      <c r="M5045">
        <f>K5045-L5045</f>
        <v>0</v>
      </c>
      <c r="N5045" t="str">
        <f>IF(K5045&gt;L5045,"HIGH ZONE BIAS",IF(K5045&lt;L5045,"LOW ZONE BIAS","EQUILIBRIUM"))</f>
        <v>EQUILIBRIUM</v>
      </c>
    </row>
    <row r="5046">
      <c r="A5046">
        <v>22525</v>
      </c>
      <c r="B5046" t="str">
        <v>2022-10-25</v>
      </c>
      <c r="C5046" t="str">
        <v>Evening</v>
      </c>
      <c r="D5046">
        <v>5</v>
      </c>
      <c r="E5046" t="str">
        <f>IF(MOD(D5046,2)=0,"EVEN","ODD")</f>
        <v>ODD</v>
      </c>
      <c r="F5046" t="str">
        <f>IF(D5046&lt;=18,"LOW (1-18)","HIGH (19-36)")</f>
        <v>LOW (1-18)</v>
      </c>
      <c r="G5046">
        <f>INT((D5046-1)/6)+1</f>
        <v>1</v>
      </c>
      <c r="H5046">
        <f>MOD(D5046-1,6)+1</f>
        <v>5</v>
      </c>
      <c r="I5046">
        <f>37-D5046</f>
        <v>32</v>
      </c>
      <c r="J5046">
        <f>ABS(D5046-D5047)</f>
        <v>16</v>
      </c>
      <c r="K5046">
        <f>AVERAGE(D5046:D5050)</f>
        <v>5</v>
      </c>
      <c r="L5046">
        <f>AVERAGE(D5046:D5065)</f>
        <v>5</v>
      </c>
      <c r="M5046">
        <f>K5046-L5046</f>
        <v>0</v>
      </c>
      <c r="N5046" t="str">
        <f>IF(K5046&gt;L5046,"HIGH ZONE BIAS",IF(K5046&lt;L5046,"LOW ZONE BIAS","EQUILIBRIUM"))</f>
        <v>EQUILIBRIUM</v>
      </c>
    </row>
    <row r="5047">
      <c r="A5047">
        <v>22524</v>
      </c>
      <c r="B5047" t="str">
        <v>2022-10-25</v>
      </c>
      <c r="C5047" t="str">
        <v>Afternoon</v>
      </c>
      <c r="D5047">
        <v>21</v>
      </c>
      <c r="E5047" t="str">
        <f>IF(MOD(D5047,2)=0,"EVEN","ODD")</f>
        <v>ODD</v>
      </c>
      <c r="F5047" t="str">
        <f>IF(D5047&lt;=18,"LOW (1-18)","HIGH (19-36)")</f>
        <v>HIGH (19-36)</v>
      </c>
      <c r="G5047">
        <f>INT((D5047-1)/6)+1</f>
        <v>4</v>
      </c>
      <c r="H5047">
        <f>MOD(D5047-1,6)+1</f>
        <v>3</v>
      </c>
      <c r="I5047">
        <f>37-D5047</f>
        <v>16</v>
      </c>
      <c r="J5047">
        <f>ABS(D5047-D5048)</f>
        <v>17</v>
      </c>
      <c r="K5047">
        <f>AVERAGE(D5047:D5051)</f>
        <v>21</v>
      </c>
      <c r="L5047">
        <f>AVERAGE(D5047:D5066)</f>
        <v>21</v>
      </c>
      <c r="M5047">
        <f>K5047-L5047</f>
        <v>0</v>
      </c>
      <c r="N5047" t="str">
        <f>IF(K5047&gt;L5047,"HIGH ZONE BIAS",IF(K5047&lt;L5047,"LOW ZONE BIAS","EQUILIBRIUM"))</f>
        <v>EQUILIBRIUM</v>
      </c>
    </row>
    <row r="5048">
      <c r="A5048">
        <v>22523</v>
      </c>
      <c r="B5048" t="str">
        <v>2022-10-25</v>
      </c>
      <c r="C5048" t="str">
        <v>Midday</v>
      </c>
      <c r="D5048">
        <v>4</v>
      </c>
      <c r="E5048" t="str">
        <f>IF(MOD(D5048,2)=0,"EVEN","ODD")</f>
        <v>EVEN</v>
      </c>
      <c r="F5048" t="str">
        <f>IF(D5048&lt;=18,"LOW (1-18)","HIGH (19-36)")</f>
        <v>LOW (1-18)</v>
      </c>
      <c r="G5048">
        <f>INT((D5048-1)/6)+1</f>
        <v>1</v>
      </c>
      <c r="H5048">
        <f>MOD(D5048-1,6)+1</f>
        <v>4</v>
      </c>
      <c r="I5048">
        <f>37-D5048</f>
        <v>33</v>
      </c>
      <c r="J5048">
        <f>ABS(D5048-D5049)</f>
        <v>22</v>
      </c>
      <c r="K5048">
        <f>AVERAGE(D5048:D5052)</f>
        <v>4</v>
      </c>
      <c r="L5048">
        <f>AVERAGE(D5048:D5067)</f>
        <v>4</v>
      </c>
      <c r="M5048">
        <f>K5048-L5048</f>
        <v>0</v>
      </c>
      <c r="N5048" t="str">
        <f>IF(K5048&gt;L5048,"HIGH ZONE BIAS",IF(K5048&lt;L5048,"LOW ZONE BIAS","EQUILIBRIUM"))</f>
        <v>EQUILIBRIUM</v>
      </c>
    </row>
    <row r="5049">
      <c r="A5049">
        <v>22522</v>
      </c>
      <c r="B5049" t="str">
        <v>2022-10-25</v>
      </c>
      <c r="C5049" t="str">
        <v>Morning</v>
      </c>
      <c r="D5049">
        <v>26</v>
      </c>
      <c r="E5049" t="str">
        <f>IF(MOD(D5049,2)=0,"EVEN","ODD")</f>
        <v>EVEN</v>
      </c>
      <c r="F5049" t="str">
        <f>IF(D5049&lt;=18,"LOW (1-18)","HIGH (19-36)")</f>
        <v>HIGH (19-36)</v>
      </c>
      <c r="G5049">
        <f>INT((D5049-1)/6)+1</f>
        <v>5</v>
      </c>
      <c r="H5049">
        <f>MOD(D5049-1,6)+1</f>
        <v>2</v>
      </c>
      <c r="I5049">
        <f>37-D5049</f>
        <v>11</v>
      </c>
      <c r="J5049">
        <f>ABS(D5049-D5050)</f>
        <v>6</v>
      </c>
      <c r="K5049">
        <f>AVERAGE(D5049:D5053)</f>
        <v>26</v>
      </c>
      <c r="L5049">
        <f>AVERAGE(D5049:D5068)</f>
        <v>26</v>
      </c>
      <c r="M5049">
        <f>K5049-L5049</f>
        <v>0</v>
      </c>
      <c r="N5049" t="str">
        <f>IF(K5049&gt;L5049,"HIGH ZONE BIAS",IF(K5049&lt;L5049,"LOW ZONE BIAS","EQUILIBRIUM"))</f>
        <v>EQUILIBRIUM</v>
      </c>
    </row>
    <row r="5050">
      <c r="A5050">
        <v>22521</v>
      </c>
      <c r="B5050" t="str">
        <v>2022-10-22</v>
      </c>
      <c r="C5050" t="str">
        <v>Evening</v>
      </c>
      <c r="D5050">
        <v>32</v>
      </c>
      <c r="E5050" t="str">
        <f>IF(MOD(D5050,2)=0,"EVEN","ODD")</f>
        <v>EVEN</v>
      </c>
      <c r="F5050" t="str">
        <f>IF(D5050&lt;=18,"LOW (1-18)","HIGH (19-36)")</f>
        <v>HIGH (19-36)</v>
      </c>
      <c r="G5050">
        <f>INT((D5050-1)/6)+1</f>
        <v>6</v>
      </c>
      <c r="H5050">
        <f>MOD(D5050-1,6)+1</f>
        <v>2</v>
      </c>
      <c r="I5050">
        <f>37-D5050</f>
        <v>5</v>
      </c>
      <c r="J5050">
        <f>ABS(D5050-D5051)</f>
        <v>13</v>
      </c>
      <c r="K5050">
        <f>AVERAGE(D5050:D5054)</f>
        <v>32</v>
      </c>
      <c r="L5050">
        <f>AVERAGE(D5050:D5069)</f>
        <v>32</v>
      </c>
      <c r="M5050">
        <f>K5050-L5050</f>
        <v>0</v>
      </c>
      <c r="N5050" t="str">
        <f>IF(K5050&gt;L5050,"HIGH ZONE BIAS",IF(K5050&lt;L5050,"LOW ZONE BIAS","EQUILIBRIUM"))</f>
        <v>EQUILIBRIUM</v>
      </c>
    </row>
    <row r="5051">
      <c r="A5051">
        <v>22520</v>
      </c>
      <c r="B5051" t="str">
        <v>2022-10-22</v>
      </c>
      <c r="C5051" t="str">
        <v>Afternoon</v>
      </c>
      <c r="D5051">
        <v>19</v>
      </c>
      <c r="E5051" t="str">
        <f>IF(MOD(D5051,2)=0,"EVEN","ODD")</f>
        <v>ODD</v>
      </c>
      <c r="F5051" t="str">
        <f>IF(D5051&lt;=18,"LOW (1-18)","HIGH (19-36)")</f>
        <v>HIGH (19-36)</v>
      </c>
      <c r="G5051">
        <f>INT((D5051-1)/6)+1</f>
        <v>4</v>
      </c>
      <c r="H5051">
        <f>MOD(D5051-1,6)+1</f>
        <v>1</v>
      </c>
      <c r="I5051">
        <f>37-D5051</f>
        <v>18</v>
      </c>
      <c r="J5051">
        <f>ABS(D5051-D5052)</f>
        <v>14</v>
      </c>
      <c r="K5051">
        <f>AVERAGE(D5051:D5055)</f>
        <v>19</v>
      </c>
      <c r="L5051">
        <f>AVERAGE(D5051:D5070)</f>
        <v>19</v>
      </c>
      <c r="M5051">
        <f>K5051-L5051</f>
        <v>0</v>
      </c>
      <c r="N5051" t="str">
        <f>IF(K5051&gt;L5051,"HIGH ZONE BIAS",IF(K5051&lt;L5051,"LOW ZONE BIAS","EQUILIBRIUM"))</f>
        <v>EQUILIBRIUM</v>
      </c>
    </row>
    <row r="5052">
      <c r="A5052">
        <v>22519</v>
      </c>
      <c r="B5052" t="str">
        <v>2022-10-22</v>
      </c>
      <c r="C5052" t="str">
        <v>Midday</v>
      </c>
      <c r="D5052">
        <v>33</v>
      </c>
      <c r="E5052" t="str">
        <f>IF(MOD(D5052,2)=0,"EVEN","ODD")</f>
        <v>ODD</v>
      </c>
      <c r="F5052" t="str">
        <f>IF(D5052&lt;=18,"LOW (1-18)","HIGH (19-36)")</f>
        <v>HIGH (19-36)</v>
      </c>
      <c r="G5052">
        <f>INT((D5052-1)/6)+1</f>
        <v>6</v>
      </c>
      <c r="H5052">
        <f>MOD(D5052-1,6)+1</f>
        <v>3</v>
      </c>
      <c r="I5052">
        <f>37-D5052</f>
        <v>4</v>
      </c>
      <c r="J5052">
        <f>ABS(D5052-D5053)</f>
        <v>1</v>
      </c>
      <c r="K5052">
        <f>AVERAGE(D5052:D5056)</f>
        <v>33</v>
      </c>
      <c r="L5052">
        <f>AVERAGE(D5052:D5071)</f>
        <v>33</v>
      </c>
      <c r="M5052">
        <f>K5052-L5052</f>
        <v>0</v>
      </c>
      <c r="N5052" t="str">
        <f>IF(K5052&gt;L5052,"HIGH ZONE BIAS",IF(K5052&lt;L5052,"LOW ZONE BIAS","EQUILIBRIUM"))</f>
        <v>EQUILIBRIUM</v>
      </c>
    </row>
    <row r="5053">
      <c r="A5053">
        <v>22518</v>
      </c>
      <c r="B5053" t="str">
        <v>2022-10-22</v>
      </c>
      <c r="C5053" t="str">
        <v>Morning</v>
      </c>
      <c r="D5053">
        <v>34</v>
      </c>
      <c r="E5053" t="str">
        <f>IF(MOD(D5053,2)=0,"EVEN","ODD")</f>
        <v>EVEN</v>
      </c>
      <c r="F5053" t="str">
        <f>IF(D5053&lt;=18,"LOW (1-18)","HIGH (19-36)")</f>
        <v>HIGH (19-36)</v>
      </c>
      <c r="G5053">
        <f>INT((D5053-1)/6)+1</f>
        <v>6</v>
      </c>
      <c r="H5053">
        <f>MOD(D5053-1,6)+1</f>
        <v>4</v>
      </c>
      <c r="I5053">
        <f>37-D5053</f>
        <v>3</v>
      </c>
      <c r="J5053">
        <f>ABS(D5053-D5054)</f>
        <v>33</v>
      </c>
      <c r="K5053">
        <f>AVERAGE(D5053:D5057)</f>
        <v>34</v>
      </c>
      <c r="L5053">
        <f>AVERAGE(D5053:D5072)</f>
        <v>34</v>
      </c>
      <c r="M5053">
        <f>K5053-L5053</f>
        <v>0</v>
      </c>
      <c r="N5053" t="str">
        <f>IF(K5053&gt;L5053,"HIGH ZONE BIAS",IF(K5053&lt;L5053,"LOW ZONE BIAS","EQUILIBRIUM"))</f>
        <v>EQUILIBRIUM</v>
      </c>
    </row>
    <row r="5054">
      <c r="A5054">
        <v>22517</v>
      </c>
      <c r="B5054" t="str">
        <v>2022-10-21</v>
      </c>
      <c r="C5054" t="str">
        <v>Evening</v>
      </c>
      <c r="D5054">
        <v>1</v>
      </c>
      <c r="E5054" t="str">
        <f>IF(MOD(D5054,2)=0,"EVEN","ODD")</f>
        <v>ODD</v>
      </c>
      <c r="F5054" t="str">
        <f>IF(D5054&lt;=18,"LOW (1-18)","HIGH (19-36)")</f>
        <v>LOW (1-18)</v>
      </c>
      <c r="G5054">
        <f>INT((D5054-1)/6)+1</f>
        <v>1</v>
      </c>
      <c r="H5054">
        <f>MOD(D5054-1,6)+1</f>
        <v>1</v>
      </c>
      <c r="I5054">
        <f>37-D5054</f>
        <v>36</v>
      </c>
      <c r="J5054">
        <f>ABS(D5054-D5055)</f>
        <v>31</v>
      </c>
      <c r="K5054">
        <f>AVERAGE(D5054:D5058)</f>
        <v>1</v>
      </c>
      <c r="L5054">
        <f>AVERAGE(D5054:D5073)</f>
        <v>1</v>
      </c>
      <c r="M5054">
        <f>K5054-L5054</f>
        <v>0</v>
      </c>
      <c r="N5054" t="str">
        <f>IF(K5054&gt;L5054,"HIGH ZONE BIAS",IF(K5054&lt;L5054,"LOW ZONE BIAS","EQUILIBRIUM"))</f>
        <v>EQUILIBRIUM</v>
      </c>
    </row>
    <row r="5055">
      <c r="A5055">
        <v>22516</v>
      </c>
      <c r="B5055" t="str">
        <v>2022-10-21</v>
      </c>
      <c r="C5055" t="str">
        <v>Afternoon</v>
      </c>
      <c r="D5055">
        <v>32</v>
      </c>
      <c r="E5055" t="str">
        <f>IF(MOD(D5055,2)=0,"EVEN","ODD")</f>
        <v>EVEN</v>
      </c>
      <c r="F5055" t="str">
        <f>IF(D5055&lt;=18,"LOW (1-18)","HIGH (19-36)")</f>
        <v>HIGH (19-36)</v>
      </c>
      <c r="G5055">
        <f>INT((D5055-1)/6)+1</f>
        <v>6</v>
      </c>
      <c r="H5055">
        <f>MOD(D5055-1,6)+1</f>
        <v>2</v>
      </c>
      <c r="I5055">
        <f>37-D5055</f>
        <v>5</v>
      </c>
      <c r="J5055">
        <f>ABS(D5055-D5056)</f>
        <v>13</v>
      </c>
      <c r="K5055">
        <f>AVERAGE(D5055:D5059)</f>
        <v>32</v>
      </c>
      <c r="L5055">
        <f>AVERAGE(D5055:D5074)</f>
        <v>32</v>
      </c>
      <c r="M5055">
        <f>K5055-L5055</f>
        <v>0</v>
      </c>
      <c r="N5055" t="str">
        <f>IF(K5055&gt;L5055,"HIGH ZONE BIAS",IF(K5055&lt;L5055,"LOW ZONE BIAS","EQUILIBRIUM"))</f>
        <v>EQUILIBRIUM</v>
      </c>
    </row>
    <row r="5056">
      <c r="A5056">
        <v>22515</v>
      </c>
      <c r="B5056" t="str">
        <v>2022-10-21</v>
      </c>
      <c r="C5056" t="str">
        <v>Midday</v>
      </c>
      <c r="D5056">
        <v>19</v>
      </c>
      <c r="E5056" t="str">
        <f>IF(MOD(D5056,2)=0,"EVEN","ODD")</f>
        <v>ODD</v>
      </c>
      <c r="F5056" t="str">
        <f>IF(D5056&lt;=18,"LOW (1-18)","HIGH (19-36)")</f>
        <v>HIGH (19-36)</v>
      </c>
      <c r="G5056">
        <f>INT((D5056-1)/6)+1</f>
        <v>4</v>
      </c>
      <c r="H5056">
        <f>MOD(D5056-1,6)+1</f>
        <v>1</v>
      </c>
      <c r="I5056">
        <f>37-D5056</f>
        <v>18</v>
      </c>
      <c r="J5056">
        <f>ABS(D5056-D5057)</f>
        <v>11</v>
      </c>
      <c r="K5056">
        <f>AVERAGE(D5056:D5060)</f>
        <v>19</v>
      </c>
      <c r="L5056">
        <f>AVERAGE(D5056:D5075)</f>
        <v>19</v>
      </c>
      <c r="M5056">
        <f>K5056-L5056</f>
        <v>0</v>
      </c>
      <c r="N5056" t="str">
        <f>IF(K5056&gt;L5056,"HIGH ZONE BIAS",IF(K5056&lt;L5056,"LOW ZONE BIAS","EQUILIBRIUM"))</f>
        <v>EQUILIBRIUM</v>
      </c>
    </row>
    <row r="5057">
      <c r="A5057">
        <v>22514</v>
      </c>
      <c r="B5057" t="str">
        <v>2022-10-21</v>
      </c>
      <c r="C5057" t="str">
        <v>Morning</v>
      </c>
      <c r="D5057">
        <v>8</v>
      </c>
      <c r="E5057" t="str">
        <f>IF(MOD(D5057,2)=0,"EVEN","ODD")</f>
        <v>EVEN</v>
      </c>
      <c r="F5057" t="str">
        <f>IF(D5057&lt;=18,"LOW (1-18)","HIGH (19-36)")</f>
        <v>LOW (1-18)</v>
      </c>
      <c r="G5057">
        <f>INT((D5057-1)/6)+1</f>
        <v>2</v>
      </c>
      <c r="H5057">
        <f>MOD(D5057-1,6)+1</f>
        <v>2</v>
      </c>
      <c r="I5057">
        <f>37-D5057</f>
        <v>29</v>
      </c>
      <c r="J5057">
        <f>ABS(D5057-D5058)</f>
        <v>3</v>
      </c>
      <c r="K5057">
        <f>AVERAGE(D5057:D5061)</f>
        <v>8</v>
      </c>
      <c r="L5057">
        <f>AVERAGE(D5057:D5076)</f>
        <v>8</v>
      </c>
      <c r="M5057">
        <f>K5057-L5057</f>
        <v>0</v>
      </c>
      <c r="N5057" t="str">
        <f>IF(K5057&gt;L5057,"HIGH ZONE BIAS",IF(K5057&lt;L5057,"LOW ZONE BIAS","EQUILIBRIUM"))</f>
        <v>EQUILIBRIUM</v>
      </c>
    </row>
    <row r="5058">
      <c r="A5058">
        <v>22513</v>
      </c>
      <c r="B5058" t="str">
        <v>2022-10-20</v>
      </c>
      <c r="C5058" t="str">
        <v>Evening</v>
      </c>
      <c r="D5058">
        <v>5</v>
      </c>
      <c r="E5058" t="str">
        <f>IF(MOD(D5058,2)=0,"EVEN","ODD")</f>
        <v>ODD</v>
      </c>
      <c r="F5058" t="str">
        <f>IF(D5058&lt;=18,"LOW (1-18)","HIGH (19-36)")</f>
        <v>LOW (1-18)</v>
      </c>
      <c r="G5058">
        <f>INT((D5058-1)/6)+1</f>
        <v>1</v>
      </c>
      <c r="H5058">
        <f>MOD(D5058-1,6)+1</f>
        <v>5</v>
      </c>
      <c r="I5058">
        <f>37-D5058</f>
        <v>32</v>
      </c>
      <c r="J5058">
        <f>ABS(D5058-D5059)</f>
        <v>4</v>
      </c>
      <c r="K5058">
        <f>AVERAGE(D5058:D5062)</f>
        <v>5</v>
      </c>
      <c r="L5058">
        <f>AVERAGE(D5058:D5077)</f>
        <v>5</v>
      </c>
      <c r="M5058">
        <f>K5058-L5058</f>
        <v>0</v>
      </c>
      <c r="N5058" t="str">
        <f>IF(K5058&gt;L5058,"HIGH ZONE BIAS",IF(K5058&lt;L5058,"LOW ZONE BIAS","EQUILIBRIUM"))</f>
        <v>EQUILIBRIUM</v>
      </c>
    </row>
    <row r="5059">
      <c r="A5059">
        <v>22512</v>
      </c>
      <c r="B5059" t="str">
        <v>2022-10-20</v>
      </c>
      <c r="C5059" t="str">
        <v>Afternoon</v>
      </c>
      <c r="D5059">
        <v>1</v>
      </c>
      <c r="E5059" t="str">
        <f>IF(MOD(D5059,2)=0,"EVEN","ODD")</f>
        <v>ODD</v>
      </c>
      <c r="F5059" t="str">
        <f>IF(D5059&lt;=18,"LOW (1-18)","HIGH (19-36)")</f>
        <v>LOW (1-18)</v>
      </c>
      <c r="G5059">
        <f>INT((D5059-1)/6)+1</f>
        <v>1</v>
      </c>
      <c r="H5059">
        <f>MOD(D5059-1,6)+1</f>
        <v>1</v>
      </c>
      <c r="I5059">
        <f>37-D5059</f>
        <v>36</v>
      </c>
      <c r="J5059">
        <f>ABS(D5059-D5060)</f>
        <v>23</v>
      </c>
      <c r="K5059">
        <f>AVERAGE(D5059:D5063)</f>
        <v>1</v>
      </c>
      <c r="L5059">
        <f>AVERAGE(D5059:D5078)</f>
        <v>1</v>
      </c>
      <c r="M5059">
        <f>K5059-L5059</f>
        <v>0</v>
      </c>
      <c r="N5059" t="str">
        <f>IF(K5059&gt;L5059,"HIGH ZONE BIAS",IF(K5059&lt;L5059,"LOW ZONE BIAS","EQUILIBRIUM"))</f>
        <v>EQUILIBRIUM</v>
      </c>
    </row>
    <row r="5060">
      <c r="A5060">
        <v>22511</v>
      </c>
      <c r="B5060" t="str">
        <v>2022-10-20</v>
      </c>
      <c r="C5060" t="str">
        <v>Midday</v>
      </c>
      <c r="D5060">
        <v>24</v>
      </c>
      <c r="E5060" t="str">
        <f>IF(MOD(D5060,2)=0,"EVEN","ODD")</f>
        <v>EVEN</v>
      </c>
      <c r="F5060" t="str">
        <f>IF(D5060&lt;=18,"LOW (1-18)","HIGH (19-36)")</f>
        <v>HIGH (19-36)</v>
      </c>
      <c r="G5060">
        <f>INT((D5060-1)/6)+1</f>
        <v>4</v>
      </c>
      <c r="H5060">
        <f>MOD(D5060-1,6)+1</f>
        <v>6</v>
      </c>
      <c r="I5060">
        <f>37-D5060</f>
        <v>13</v>
      </c>
      <c r="J5060">
        <f>ABS(D5060-D5061)</f>
        <v>7</v>
      </c>
      <c r="K5060">
        <f>AVERAGE(D5060:D5064)</f>
        <v>24</v>
      </c>
      <c r="L5060">
        <f>AVERAGE(D5060:D5079)</f>
        <v>24</v>
      </c>
      <c r="M5060">
        <f>K5060-L5060</f>
        <v>0</v>
      </c>
      <c r="N5060" t="str">
        <f>IF(K5060&gt;L5060,"HIGH ZONE BIAS",IF(K5060&lt;L5060,"LOW ZONE BIAS","EQUILIBRIUM"))</f>
        <v>EQUILIBRIUM</v>
      </c>
    </row>
    <row r="5061">
      <c r="A5061">
        <v>22510</v>
      </c>
      <c r="B5061" t="str">
        <v>2022-10-20</v>
      </c>
      <c r="C5061" t="str">
        <v>Morning</v>
      </c>
      <c r="D5061">
        <v>17</v>
      </c>
      <c r="E5061" t="str">
        <f>IF(MOD(D5061,2)=0,"EVEN","ODD")</f>
        <v>ODD</v>
      </c>
      <c r="F5061" t="str">
        <f>IF(D5061&lt;=18,"LOW (1-18)","HIGH (19-36)")</f>
        <v>LOW (1-18)</v>
      </c>
      <c r="G5061">
        <f>INT((D5061-1)/6)+1</f>
        <v>3</v>
      </c>
      <c r="H5061">
        <f>MOD(D5061-1,6)+1</f>
        <v>5</v>
      </c>
      <c r="I5061">
        <f>37-D5061</f>
        <v>20</v>
      </c>
      <c r="J5061">
        <f>ABS(D5061-D5062)</f>
        <v>7</v>
      </c>
      <c r="K5061">
        <f>AVERAGE(D5061:D5065)</f>
        <v>17</v>
      </c>
      <c r="L5061">
        <f>AVERAGE(D5061:D5080)</f>
        <v>17</v>
      </c>
      <c r="M5061">
        <f>K5061-L5061</f>
        <v>0</v>
      </c>
      <c r="N5061" t="str">
        <f>IF(K5061&gt;L5061,"HIGH ZONE BIAS",IF(K5061&lt;L5061,"LOW ZONE BIAS","EQUILIBRIUM"))</f>
        <v>EQUILIBRIUM</v>
      </c>
    </row>
    <row r="5062">
      <c r="A5062">
        <v>22509</v>
      </c>
      <c r="B5062" t="str">
        <v>2022-10-19</v>
      </c>
      <c r="C5062" t="str">
        <v>Evening</v>
      </c>
      <c r="D5062">
        <v>24</v>
      </c>
      <c r="E5062" t="str">
        <f>IF(MOD(D5062,2)=0,"EVEN","ODD")</f>
        <v>EVEN</v>
      </c>
      <c r="F5062" t="str">
        <f>IF(D5062&lt;=18,"LOW (1-18)","HIGH (19-36)")</f>
        <v>HIGH (19-36)</v>
      </c>
      <c r="G5062">
        <f>INT((D5062-1)/6)+1</f>
        <v>4</v>
      </c>
      <c r="H5062">
        <f>MOD(D5062-1,6)+1</f>
        <v>6</v>
      </c>
      <c r="I5062">
        <f>37-D5062</f>
        <v>13</v>
      </c>
      <c r="J5062">
        <f>ABS(D5062-D5063)</f>
        <v>20</v>
      </c>
      <c r="K5062">
        <f>AVERAGE(D5062:D5066)</f>
        <v>24</v>
      </c>
      <c r="L5062">
        <f>AVERAGE(D5062:D5081)</f>
        <v>24</v>
      </c>
      <c r="M5062">
        <f>K5062-L5062</f>
        <v>0</v>
      </c>
      <c r="N5062" t="str">
        <f>IF(K5062&gt;L5062,"HIGH ZONE BIAS",IF(K5062&lt;L5062,"LOW ZONE BIAS","EQUILIBRIUM"))</f>
        <v>EQUILIBRIUM</v>
      </c>
    </row>
    <row r="5063">
      <c r="A5063">
        <v>22508</v>
      </c>
      <c r="B5063" t="str">
        <v>2022-10-19</v>
      </c>
      <c r="C5063" t="str">
        <v>Afternoon</v>
      </c>
      <c r="D5063">
        <v>4</v>
      </c>
      <c r="E5063" t="str">
        <f>IF(MOD(D5063,2)=0,"EVEN","ODD")</f>
        <v>EVEN</v>
      </c>
      <c r="F5063" t="str">
        <f>IF(D5063&lt;=18,"LOW (1-18)","HIGH (19-36)")</f>
        <v>LOW (1-18)</v>
      </c>
      <c r="G5063">
        <f>INT((D5063-1)/6)+1</f>
        <v>1</v>
      </c>
      <c r="H5063">
        <f>MOD(D5063-1,6)+1</f>
        <v>4</v>
      </c>
      <c r="I5063">
        <f>37-D5063</f>
        <v>33</v>
      </c>
      <c r="J5063">
        <f>ABS(D5063-D5064)</f>
        <v>9</v>
      </c>
      <c r="K5063">
        <f>AVERAGE(D5063:D5067)</f>
        <v>4</v>
      </c>
      <c r="L5063">
        <f>AVERAGE(D5063:D5082)</f>
        <v>4</v>
      </c>
      <c r="M5063">
        <f>K5063-L5063</f>
        <v>0</v>
      </c>
      <c r="N5063" t="str">
        <f>IF(K5063&gt;L5063,"HIGH ZONE BIAS",IF(K5063&lt;L5063,"LOW ZONE BIAS","EQUILIBRIUM"))</f>
        <v>EQUILIBRIUM</v>
      </c>
    </row>
    <row r="5064">
      <c r="A5064">
        <v>22507</v>
      </c>
      <c r="B5064" t="str">
        <v>2022-10-19</v>
      </c>
      <c r="C5064" t="str">
        <v>Midday</v>
      </c>
      <c r="D5064">
        <v>13</v>
      </c>
      <c r="E5064" t="str">
        <f>IF(MOD(D5064,2)=0,"EVEN","ODD")</f>
        <v>ODD</v>
      </c>
      <c r="F5064" t="str">
        <f>IF(D5064&lt;=18,"LOW (1-18)","HIGH (19-36)")</f>
        <v>LOW (1-18)</v>
      </c>
      <c r="G5064">
        <f>INT((D5064-1)/6)+1</f>
        <v>3</v>
      </c>
      <c r="H5064">
        <f>MOD(D5064-1,6)+1</f>
        <v>1</v>
      </c>
      <c r="I5064">
        <f>37-D5064</f>
        <v>24</v>
      </c>
      <c r="J5064">
        <f>ABS(D5064-D5065)</f>
        <v>11</v>
      </c>
      <c r="K5064">
        <f>AVERAGE(D5064:D5068)</f>
        <v>13</v>
      </c>
      <c r="L5064">
        <f>AVERAGE(D5064:D5083)</f>
        <v>13</v>
      </c>
      <c r="M5064">
        <f>K5064-L5064</f>
        <v>0</v>
      </c>
      <c r="N5064" t="str">
        <f>IF(K5064&gt;L5064,"HIGH ZONE BIAS",IF(K5064&lt;L5064,"LOW ZONE BIAS","EQUILIBRIUM"))</f>
        <v>EQUILIBRIUM</v>
      </c>
    </row>
    <row r="5065">
      <c r="A5065">
        <v>22506</v>
      </c>
      <c r="B5065" t="str">
        <v>2022-10-19</v>
      </c>
      <c r="C5065" t="str">
        <v>Morning</v>
      </c>
      <c r="D5065">
        <v>2</v>
      </c>
      <c r="E5065" t="str">
        <f>IF(MOD(D5065,2)=0,"EVEN","ODD")</f>
        <v>EVEN</v>
      </c>
      <c r="F5065" t="str">
        <f>IF(D5065&lt;=18,"LOW (1-18)","HIGH (19-36)")</f>
        <v>LOW (1-18)</v>
      </c>
      <c r="G5065">
        <f>INT((D5065-1)/6)+1</f>
        <v>1</v>
      </c>
      <c r="H5065">
        <f>MOD(D5065-1,6)+1</f>
        <v>2</v>
      </c>
      <c r="I5065">
        <f>37-D5065</f>
        <v>35</v>
      </c>
      <c r="J5065">
        <f>ABS(D5065-D5066)</f>
        <v>6</v>
      </c>
      <c r="K5065">
        <f>AVERAGE(D5065:D5069)</f>
        <v>2</v>
      </c>
      <c r="L5065">
        <f>AVERAGE(D5065:D5084)</f>
        <v>2</v>
      </c>
      <c r="M5065">
        <f>K5065-L5065</f>
        <v>0</v>
      </c>
      <c r="N5065" t="str">
        <f>IF(K5065&gt;L5065,"HIGH ZONE BIAS",IF(K5065&lt;L5065,"LOW ZONE BIAS","EQUILIBRIUM"))</f>
        <v>EQUILIBRIUM</v>
      </c>
    </row>
    <row r="5066">
      <c r="A5066">
        <v>22505</v>
      </c>
      <c r="B5066" t="str">
        <v>2022-10-18</v>
      </c>
      <c r="C5066" t="str">
        <v>Evening</v>
      </c>
      <c r="D5066">
        <v>8</v>
      </c>
      <c r="E5066" t="str">
        <f>IF(MOD(D5066,2)=0,"EVEN","ODD")</f>
        <v>EVEN</v>
      </c>
      <c r="F5066" t="str">
        <f>IF(D5066&lt;=18,"LOW (1-18)","HIGH (19-36)")</f>
        <v>LOW (1-18)</v>
      </c>
      <c r="G5066">
        <f>INT((D5066-1)/6)+1</f>
        <v>2</v>
      </c>
      <c r="H5066">
        <f>MOD(D5066-1,6)+1</f>
        <v>2</v>
      </c>
      <c r="I5066">
        <f>37-D5066</f>
        <v>29</v>
      </c>
      <c r="J5066">
        <f>ABS(D5066-D5067)</f>
        <v>11</v>
      </c>
      <c r="K5066">
        <f>AVERAGE(D5066:D5070)</f>
        <v>8</v>
      </c>
      <c r="L5066">
        <f>AVERAGE(D5066:D5085)</f>
        <v>8</v>
      </c>
      <c r="M5066">
        <f>K5066-L5066</f>
        <v>0</v>
      </c>
      <c r="N5066" t="str">
        <f>IF(K5066&gt;L5066,"HIGH ZONE BIAS",IF(K5066&lt;L5066,"LOW ZONE BIAS","EQUILIBRIUM"))</f>
        <v>EQUILIBRIUM</v>
      </c>
    </row>
    <row r="5067">
      <c r="A5067">
        <v>22504</v>
      </c>
      <c r="B5067" t="str">
        <v>2022-10-18</v>
      </c>
      <c r="C5067" t="str">
        <v>Afternoon</v>
      </c>
      <c r="D5067">
        <v>19</v>
      </c>
      <c r="E5067" t="str">
        <f>IF(MOD(D5067,2)=0,"EVEN","ODD")</f>
        <v>ODD</v>
      </c>
      <c r="F5067" t="str">
        <f>IF(D5067&lt;=18,"LOW (1-18)","HIGH (19-36)")</f>
        <v>HIGH (19-36)</v>
      </c>
      <c r="G5067">
        <f>INT((D5067-1)/6)+1</f>
        <v>4</v>
      </c>
      <c r="H5067">
        <f>MOD(D5067-1,6)+1</f>
        <v>1</v>
      </c>
      <c r="I5067">
        <f>37-D5067</f>
        <v>18</v>
      </c>
      <c r="J5067">
        <f>ABS(D5067-D5068)</f>
        <v>8</v>
      </c>
      <c r="K5067">
        <f>AVERAGE(D5067:D5071)</f>
        <v>19</v>
      </c>
      <c r="L5067">
        <f>AVERAGE(D5067:D5086)</f>
        <v>19</v>
      </c>
      <c r="M5067">
        <f>K5067-L5067</f>
        <v>0</v>
      </c>
      <c r="N5067" t="str">
        <f>IF(K5067&gt;L5067,"HIGH ZONE BIAS",IF(K5067&lt;L5067,"LOW ZONE BIAS","EQUILIBRIUM"))</f>
        <v>EQUILIBRIUM</v>
      </c>
    </row>
    <row r="5068">
      <c r="A5068">
        <v>22503</v>
      </c>
      <c r="B5068" t="str">
        <v>2022-10-18</v>
      </c>
      <c r="C5068" t="str">
        <v>Midday</v>
      </c>
      <c r="D5068">
        <v>27</v>
      </c>
      <c r="E5068" t="str">
        <f>IF(MOD(D5068,2)=0,"EVEN","ODD")</f>
        <v>ODD</v>
      </c>
      <c r="F5068" t="str">
        <f>IF(D5068&lt;=18,"LOW (1-18)","HIGH (19-36)")</f>
        <v>HIGH (19-36)</v>
      </c>
      <c r="G5068">
        <f>INT((D5068-1)/6)+1</f>
        <v>5</v>
      </c>
      <c r="H5068">
        <f>MOD(D5068-1,6)+1</f>
        <v>3</v>
      </c>
      <c r="I5068">
        <f>37-D5068</f>
        <v>10</v>
      </c>
      <c r="J5068">
        <f>ABS(D5068-D5069)</f>
        <v>0</v>
      </c>
      <c r="K5068">
        <f>AVERAGE(D5068:D5072)</f>
        <v>27</v>
      </c>
      <c r="L5068">
        <f>AVERAGE(D5068:D5087)</f>
        <v>27</v>
      </c>
      <c r="M5068">
        <f>K5068-L5068</f>
        <v>0</v>
      </c>
      <c r="N5068" t="str">
        <f>IF(K5068&gt;L5068,"HIGH ZONE BIAS",IF(K5068&lt;L5068,"LOW ZONE BIAS","EQUILIBRIUM"))</f>
        <v>EQUILIBRIUM</v>
      </c>
    </row>
    <row r="5069">
      <c r="A5069">
        <v>22502</v>
      </c>
      <c r="B5069" t="str">
        <v>2022-10-18</v>
      </c>
      <c r="C5069" t="str">
        <v>Morning</v>
      </c>
      <c r="D5069">
        <v>27</v>
      </c>
      <c r="E5069" t="str">
        <f>IF(MOD(D5069,2)=0,"EVEN","ODD")</f>
        <v>ODD</v>
      </c>
      <c r="F5069" t="str">
        <f>IF(D5069&lt;=18,"LOW (1-18)","HIGH (19-36)")</f>
        <v>HIGH (19-36)</v>
      </c>
      <c r="G5069">
        <f>INT((D5069-1)/6)+1</f>
        <v>5</v>
      </c>
      <c r="H5069">
        <f>MOD(D5069-1,6)+1</f>
        <v>3</v>
      </c>
      <c r="I5069">
        <f>37-D5069</f>
        <v>10</v>
      </c>
      <c r="J5069">
        <f>ABS(D5069-D5070)</f>
        <v>25</v>
      </c>
      <c r="K5069">
        <f>AVERAGE(D5069:D5073)</f>
        <v>27</v>
      </c>
      <c r="L5069">
        <f>AVERAGE(D5069:D5088)</f>
        <v>27</v>
      </c>
      <c r="M5069">
        <f>K5069-L5069</f>
        <v>0</v>
      </c>
      <c r="N5069" t="str">
        <f>IF(K5069&gt;L5069,"HIGH ZONE BIAS",IF(K5069&lt;L5069,"LOW ZONE BIAS","EQUILIBRIUM"))</f>
        <v>EQUILIBRIUM</v>
      </c>
    </row>
    <row r="5070">
      <c r="A5070">
        <v>22501</v>
      </c>
      <c r="B5070" t="str">
        <v>2022-10-17</v>
      </c>
      <c r="C5070" t="str">
        <v>Evening</v>
      </c>
      <c r="D5070">
        <v>2</v>
      </c>
      <c r="E5070" t="str">
        <f>IF(MOD(D5070,2)=0,"EVEN","ODD")</f>
        <v>EVEN</v>
      </c>
      <c r="F5070" t="str">
        <f>IF(D5070&lt;=18,"LOW (1-18)","HIGH (19-36)")</f>
        <v>LOW (1-18)</v>
      </c>
      <c r="G5070">
        <f>INT((D5070-1)/6)+1</f>
        <v>1</v>
      </c>
      <c r="H5070">
        <f>MOD(D5070-1,6)+1</f>
        <v>2</v>
      </c>
      <c r="I5070">
        <f>37-D5070</f>
        <v>35</v>
      </c>
      <c r="J5070">
        <f>ABS(D5070-D5071)</f>
        <v>24</v>
      </c>
      <c r="K5070">
        <f>AVERAGE(D5070:D5074)</f>
        <v>2</v>
      </c>
      <c r="L5070">
        <f>AVERAGE(D5070:D5089)</f>
        <v>2</v>
      </c>
      <c r="M5070">
        <f>K5070-L5070</f>
        <v>0</v>
      </c>
      <c r="N5070" t="str">
        <f>IF(K5070&gt;L5070,"HIGH ZONE BIAS",IF(K5070&lt;L5070,"LOW ZONE BIAS","EQUILIBRIUM"))</f>
        <v>EQUILIBRIUM</v>
      </c>
    </row>
    <row r="5071">
      <c r="A5071">
        <v>22500</v>
      </c>
      <c r="B5071" t="str">
        <v>2022-10-17</v>
      </c>
      <c r="C5071" t="str">
        <v>Afternoon</v>
      </c>
      <c r="D5071">
        <v>26</v>
      </c>
      <c r="E5071" t="str">
        <f>IF(MOD(D5071,2)=0,"EVEN","ODD")</f>
        <v>EVEN</v>
      </c>
      <c r="F5071" t="str">
        <f>IF(D5071&lt;=18,"LOW (1-18)","HIGH (19-36)")</f>
        <v>HIGH (19-36)</v>
      </c>
      <c r="G5071">
        <f>INT((D5071-1)/6)+1</f>
        <v>5</v>
      </c>
      <c r="H5071">
        <f>MOD(D5071-1,6)+1</f>
        <v>2</v>
      </c>
      <c r="I5071">
        <f>37-D5071</f>
        <v>11</v>
      </c>
      <c r="J5071">
        <f>ABS(D5071-D5072)</f>
        <v>20</v>
      </c>
      <c r="K5071">
        <f>AVERAGE(D5071:D5075)</f>
        <v>26</v>
      </c>
      <c r="L5071">
        <f>AVERAGE(D5071:D5090)</f>
        <v>26</v>
      </c>
      <c r="M5071">
        <f>K5071-L5071</f>
        <v>0</v>
      </c>
      <c r="N5071" t="str">
        <f>IF(K5071&gt;L5071,"HIGH ZONE BIAS",IF(K5071&lt;L5071,"LOW ZONE BIAS","EQUILIBRIUM"))</f>
        <v>EQUILIBRIUM</v>
      </c>
    </row>
    <row r="5072">
      <c r="A5072">
        <v>22499</v>
      </c>
      <c r="B5072" t="str">
        <v>2022-10-17</v>
      </c>
      <c r="C5072" t="str">
        <v>Midday</v>
      </c>
      <c r="D5072">
        <v>6</v>
      </c>
      <c r="E5072" t="str">
        <f>IF(MOD(D5072,2)=0,"EVEN","ODD")</f>
        <v>EVEN</v>
      </c>
      <c r="F5072" t="str">
        <f>IF(D5072&lt;=18,"LOW (1-18)","HIGH (19-36)")</f>
        <v>LOW (1-18)</v>
      </c>
      <c r="G5072">
        <f>INT((D5072-1)/6)+1</f>
        <v>1</v>
      </c>
      <c r="H5072">
        <f>MOD(D5072-1,6)+1</f>
        <v>6</v>
      </c>
      <c r="I5072">
        <f>37-D5072</f>
        <v>31</v>
      </c>
      <c r="J5072">
        <f>ABS(D5072-D5073)</f>
        <v>8</v>
      </c>
      <c r="K5072">
        <f>AVERAGE(D5072:D5076)</f>
        <v>6</v>
      </c>
      <c r="L5072">
        <f>AVERAGE(D5072:D5091)</f>
        <v>6</v>
      </c>
      <c r="M5072">
        <f>K5072-L5072</f>
        <v>0</v>
      </c>
      <c r="N5072" t="str">
        <f>IF(K5072&gt;L5072,"HIGH ZONE BIAS",IF(K5072&lt;L5072,"LOW ZONE BIAS","EQUILIBRIUM"))</f>
        <v>EQUILIBRIUM</v>
      </c>
    </row>
    <row r="5073">
      <c r="A5073">
        <v>22498</v>
      </c>
      <c r="B5073" t="str">
        <v>2022-10-17</v>
      </c>
      <c r="C5073" t="str">
        <v>Morning</v>
      </c>
      <c r="D5073">
        <v>14</v>
      </c>
      <c r="E5073" t="str">
        <f>IF(MOD(D5073,2)=0,"EVEN","ODD")</f>
        <v>EVEN</v>
      </c>
      <c r="F5073" t="str">
        <f>IF(D5073&lt;=18,"LOW (1-18)","HIGH (19-36)")</f>
        <v>LOW (1-18)</v>
      </c>
      <c r="G5073">
        <f>INT((D5073-1)/6)+1</f>
        <v>3</v>
      </c>
      <c r="H5073">
        <f>MOD(D5073-1,6)+1</f>
        <v>2</v>
      </c>
      <c r="I5073">
        <f>37-D5073</f>
        <v>23</v>
      </c>
      <c r="J5073">
        <f>ABS(D5073-D5074)</f>
        <v>22</v>
      </c>
      <c r="K5073">
        <f>AVERAGE(D5073:D5077)</f>
        <v>14</v>
      </c>
      <c r="L5073">
        <f>AVERAGE(D5073:D5092)</f>
        <v>14</v>
      </c>
      <c r="M5073">
        <f>K5073-L5073</f>
        <v>0</v>
      </c>
      <c r="N5073" t="str">
        <f>IF(K5073&gt;L5073,"HIGH ZONE BIAS",IF(K5073&lt;L5073,"LOW ZONE BIAS","EQUILIBRIUM"))</f>
        <v>EQUILIBRIUM</v>
      </c>
    </row>
    <row r="5074">
      <c r="A5074">
        <v>22497</v>
      </c>
      <c r="B5074" t="str">
        <v>2022-10-15</v>
      </c>
      <c r="C5074" t="str">
        <v>Evening</v>
      </c>
      <c r="D5074">
        <v>36</v>
      </c>
      <c r="E5074" t="str">
        <f>IF(MOD(D5074,2)=0,"EVEN","ODD")</f>
        <v>EVEN</v>
      </c>
      <c r="F5074" t="str">
        <f>IF(D5074&lt;=18,"LOW (1-18)","HIGH (19-36)")</f>
        <v>HIGH (19-36)</v>
      </c>
      <c r="G5074">
        <f>INT((D5074-1)/6)+1</f>
        <v>6</v>
      </c>
      <c r="H5074">
        <f>MOD(D5074-1,6)+1</f>
        <v>6</v>
      </c>
      <c r="I5074">
        <f>37-D5074</f>
        <v>1</v>
      </c>
      <c r="J5074">
        <f>ABS(D5074-D5075)</f>
        <v>29</v>
      </c>
      <c r="K5074">
        <f>AVERAGE(D5074:D5078)</f>
        <v>36</v>
      </c>
      <c r="L5074">
        <f>AVERAGE(D5074:D5093)</f>
        <v>36</v>
      </c>
      <c r="M5074">
        <f>K5074-L5074</f>
        <v>0</v>
      </c>
      <c r="N5074" t="str">
        <f>IF(K5074&gt;L5074,"HIGH ZONE BIAS",IF(K5074&lt;L5074,"LOW ZONE BIAS","EQUILIBRIUM"))</f>
        <v>EQUILIBRIUM</v>
      </c>
    </row>
    <row r="5075">
      <c r="A5075">
        <v>22496</v>
      </c>
      <c r="B5075" t="str">
        <v>2022-10-15</v>
      </c>
      <c r="C5075" t="str">
        <v>Afternoon</v>
      </c>
      <c r="D5075">
        <v>7</v>
      </c>
      <c r="E5075" t="str">
        <f>IF(MOD(D5075,2)=0,"EVEN","ODD")</f>
        <v>ODD</v>
      </c>
      <c r="F5075" t="str">
        <f>IF(D5075&lt;=18,"LOW (1-18)","HIGH (19-36)")</f>
        <v>LOW (1-18)</v>
      </c>
      <c r="G5075">
        <f>INT((D5075-1)/6)+1</f>
        <v>2</v>
      </c>
      <c r="H5075">
        <f>MOD(D5075-1,6)+1</f>
        <v>1</v>
      </c>
      <c r="I5075">
        <f>37-D5075</f>
        <v>30</v>
      </c>
      <c r="J5075">
        <f>ABS(D5075-D5076)</f>
        <v>24</v>
      </c>
      <c r="K5075">
        <f>AVERAGE(D5075:D5079)</f>
        <v>7</v>
      </c>
      <c r="L5075">
        <f>AVERAGE(D5075:D5094)</f>
        <v>7</v>
      </c>
      <c r="M5075">
        <f>K5075-L5075</f>
        <v>0</v>
      </c>
      <c r="N5075" t="str">
        <f>IF(K5075&gt;L5075,"HIGH ZONE BIAS",IF(K5075&lt;L5075,"LOW ZONE BIAS","EQUILIBRIUM"))</f>
        <v>EQUILIBRIUM</v>
      </c>
    </row>
    <row r="5076">
      <c r="A5076">
        <v>22495</v>
      </c>
      <c r="B5076" t="str">
        <v>2022-10-15</v>
      </c>
      <c r="C5076" t="str">
        <v>Midday</v>
      </c>
      <c r="D5076">
        <v>31</v>
      </c>
      <c r="E5076" t="str">
        <f>IF(MOD(D5076,2)=0,"EVEN","ODD")</f>
        <v>ODD</v>
      </c>
      <c r="F5076" t="str">
        <f>IF(D5076&lt;=18,"LOW (1-18)","HIGH (19-36)")</f>
        <v>HIGH (19-36)</v>
      </c>
      <c r="G5076">
        <f>INT((D5076-1)/6)+1</f>
        <v>6</v>
      </c>
      <c r="H5076">
        <f>MOD(D5076-1,6)+1</f>
        <v>1</v>
      </c>
      <c r="I5076">
        <f>37-D5076</f>
        <v>6</v>
      </c>
      <c r="J5076">
        <f>ABS(D5076-D5077)</f>
        <v>22</v>
      </c>
      <c r="K5076">
        <f>AVERAGE(D5076:D5080)</f>
        <v>31</v>
      </c>
      <c r="L5076">
        <f>AVERAGE(D5076:D5095)</f>
        <v>31</v>
      </c>
      <c r="M5076">
        <f>K5076-L5076</f>
        <v>0</v>
      </c>
      <c r="N5076" t="str">
        <f>IF(K5076&gt;L5076,"HIGH ZONE BIAS",IF(K5076&lt;L5076,"LOW ZONE BIAS","EQUILIBRIUM"))</f>
        <v>EQUILIBRIUM</v>
      </c>
    </row>
    <row r="5077">
      <c r="A5077">
        <v>22494</v>
      </c>
      <c r="B5077" t="str">
        <v>2022-10-15</v>
      </c>
      <c r="C5077" t="str">
        <v>Morning</v>
      </c>
      <c r="D5077">
        <v>9</v>
      </c>
      <c r="E5077" t="str">
        <f>IF(MOD(D5077,2)=0,"EVEN","ODD")</f>
        <v>ODD</v>
      </c>
      <c r="F5077" t="str">
        <f>IF(D5077&lt;=18,"LOW (1-18)","HIGH (19-36)")</f>
        <v>LOW (1-18)</v>
      </c>
      <c r="G5077">
        <f>INT((D5077-1)/6)+1</f>
        <v>2</v>
      </c>
      <c r="H5077">
        <f>MOD(D5077-1,6)+1</f>
        <v>3</v>
      </c>
      <c r="I5077">
        <f>37-D5077</f>
        <v>28</v>
      </c>
      <c r="J5077">
        <f>ABS(D5077-D5078)</f>
        <v>5</v>
      </c>
      <c r="K5077">
        <f>AVERAGE(D5077:D5081)</f>
        <v>9</v>
      </c>
      <c r="L5077">
        <f>AVERAGE(D5077:D5096)</f>
        <v>9</v>
      </c>
      <c r="M5077">
        <f>K5077-L5077</f>
        <v>0</v>
      </c>
      <c r="N5077" t="str">
        <f>IF(K5077&gt;L5077,"HIGH ZONE BIAS",IF(K5077&lt;L5077,"LOW ZONE BIAS","EQUILIBRIUM"))</f>
        <v>EQUILIBRIUM</v>
      </c>
    </row>
    <row r="5078">
      <c r="A5078">
        <v>22493</v>
      </c>
      <c r="B5078" t="str">
        <v>2022-10-14</v>
      </c>
      <c r="C5078" t="str">
        <v>Evening</v>
      </c>
      <c r="D5078">
        <v>14</v>
      </c>
      <c r="E5078" t="str">
        <f>IF(MOD(D5078,2)=0,"EVEN","ODD")</f>
        <v>EVEN</v>
      </c>
      <c r="F5078" t="str">
        <f>IF(D5078&lt;=18,"LOW (1-18)","HIGH (19-36)")</f>
        <v>LOW (1-18)</v>
      </c>
      <c r="G5078">
        <f>INT((D5078-1)/6)+1</f>
        <v>3</v>
      </c>
      <c r="H5078">
        <f>MOD(D5078-1,6)+1</f>
        <v>2</v>
      </c>
      <c r="I5078">
        <f>37-D5078</f>
        <v>23</v>
      </c>
      <c r="J5078">
        <f>ABS(D5078-D5079)</f>
        <v>6</v>
      </c>
      <c r="K5078">
        <f>AVERAGE(D5078:D5082)</f>
        <v>14</v>
      </c>
      <c r="L5078">
        <f>AVERAGE(D5078:D5097)</f>
        <v>14</v>
      </c>
      <c r="M5078">
        <f>K5078-L5078</f>
        <v>0</v>
      </c>
      <c r="N5078" t="str">
        <f>IF(K5078&gt;L5078,"HIGH ZONE BIAS",IF(K5078&lt;L5078,"LOW ZONE BIAS","EQUILIBRIUM"))</f>
        <v>EQUILIBRIUM</v>
      </c>
    </row>
    <row r="5079">
      <c r="A5079">
        <v>22492</v>
      </c>
      <c r="B5079" t="str">
        <v>2022-10-14</v>
      </c>
      <c r="C5079" t="str">
        <v>Afternoon</v>
      </c>
      <c r="D5079">
        <v>20</v>
      </c>
      <c r="E5079" t="str">
        <f>IF(MOD(D5079,2)=0,"EVEN","ODD")</f>
        <v>EVEN</v>
      </c>
      <c r="F5079" t="str">
        <f>IF(D5079&lt;=18,"LOW (1-18)","HIGH (19-36)")</f>
        <v>HIGH (19-36)</v>
      </c>
      <c r="G5079">
        <f>INT((D5079-1)/6)+1</f>
        <v>4</v>
      </c>
      <c r="H5079">
        <f>MOD(D5079-1,6)+1</f>
        <v>2</v>
      </c>
      <c r="I5079">
        <f>37-D5079</f>
        <v>17</v>
      </c>
      <c r="J5079">
        <f>ABS(D5079-D5080)</f>
        <v>0</v>
      </c>
      <c r="K5079">
        <f>AVERAGE(D5079:D5083)</f>
        <v>20</v>
      </c>
      <c r="L5079">
        <f>AVERAGE(D5079:D5098)</f>
        <v>20</v>
      </c>
      <c r="M5079">
        <f>K5079-L5079</f>
        <v>0</v>
      </c>
      <c r="N5079" t="str">
        <f>IF(K5079&gt;L5079,"HIGH ZONE BIAS",IF(K5079&lt;L5079,"LOW ZONE BIAS","EQUILIBRIUM"))</f>
        <v>EQUILIBRIUM</v>
      </c>
    </row>
    <row r="5080">
      <c r="A5080">
        <v>22491</v>
      </c>
      <c r="B5080" t="str">
        <v>2022-10-14</v>
      </c>
      <c r="C5080" t="str">
        <v>Midday</v>
      </c>
      <c r="D5080">
        <v>20</v>
      </c>
      <c r="E5080" t="str">
        <f>IF(MOD(D5080,2)=0,"EVEN","ODD")</f>
        <v>EVEN</v>
      </c>
      <c r="F5080" t="str">
        <f>IF(D5080&lt;=18,"LOW (1-18)","HIGH (19-36)")</f>
        <v>HIGH (19-36)</v>
      </c>
      <c r="G5080">
        <f>INT((D5080-1)/6)+1</f>
        <v>4</v>
      </c>
      <c r="H5080">
        <f>MOD(D5080-1,6)+1</f>
        <v>2</v>
      </c>
      <c r="I5080">
        <f>37-D5080</f>
        <v>17</v>
      </c>
      <c r="J5080">
        <f>ABS(D5080-D5081)</f>
        <v>18</v>
      </c>
      <c r="K5080">
        <f>AVERAGE(D5080:D5084)</f>
        <v>20</v>
      </c>
      <c r="L5080">
        <f>AVERAGE(D5080:D5099)</f>
        <v>20</v>
      </c>
      <c r="M5080">
        <f>K5080-L5080</f>
        <v>0</v>
      </c>
      <c r="N5080" t="str">
        <f>IF(K5080&gt;L5080,"HIGH ZONE BIAS",IF(K5080&lt;L5080,"LOW ZONE BIAS","EQUILIBRIUM"))</f>
        <v>EQUILIBRIUM</v>
      </c>
    </row>
    <row r="5081">
      <c r="A5081">
        <v>22490</v>
      </c>
      <c r="B5081" t="str">
        <v>2022-10-14</v>
      </c>
      <c r="C5081" t="str">
        <v>Morning</v>
      </c>
      <c r="D5081">
        <v>2</v>
      </c>
      <c r="E5081" t="str">
        <f>IF(MOD(D5081,2)=0,"EVEN","ODD")</f>
        <v>EVEN</v>
      </c>
      <c r="F5081" t="str">
        <f>IF(D5081&lt;=18,"LOW (1-18)","HIGH (19-36)")</f>
        <v>LOW (1-18)</v>
      </c>
      <c r="G5081">
        <f>INT((D5081-1)/6)+1</f>
        <v>1</v>
      </c>
      <c r="H5081">
        <f>MOD(D5081-1,6)+1</f>
        <v>2</v>
      </c>
      <c r="I5081">
        <f>37-D5081</f>
        <v>35</v>
      </c>
      <c r="J5081">
        <f>ABS(D5081-D5082)</f>
        <v>17</v>
      </c>
      <c r="K5081">
        <f>AVERAGE(D5081:D5085)</f>
        <v>2</v>
      </c>
      <c r="L5081">
        <f>AVERAGE(D5081:D5100)</f>
        <v>2</v>
      </c>
      <c r="M5081">
        <f>K5081-L5081</f>
        <v>0</v>
      </c>
      <c r="N5081" t="str">
        <f>IF(K5081&gt;L5081,"HIGH ZONE BIAS",IF(K5081&lt;L5081,"LOW ZONE BIAS","EQUILIBRIUM"))</f>
        <v>EQUILIBRIUM</v>
      </c>
    </row>
    <row r="5082">
      <c r="A5082">
        <v>22489</v>
      </c>
      <c r="B5082" t="str">
        <v>2022-10-13</v>
      </c>
      <c r="C5082" t="str">
        <v>Evening</v>
      </c>
      <c r="D5082">
        <v>19</v>
      </c>
      <c r="E5082" t="str">
        <f>IF(MOD(D5082,2)=0,"EVEN","ODD")</f>
        <v>ODD</v>
      </c>
      <c r="F5082" t="str">
        <f>IF(D5082&lt;=18,"LOW (1-18)","HIGH (19-36)")</f>
        <v>HIGH (19-36)</v>
      </c>
      <c r="G5082">
        <f>INT((D5082-1)/6)+1</f>
        <v>4</v>
      </c>
      <c r="H5082">
        <f>MOD(D5082-1,6)+1</f>
        <v>1</v>
      </c>
      <c r="I5082">
        <f>37-D5082</f>
        <v>18</v>
      </c>
      <c r="J5082">
        <f>ABS(D5082-D5083)</f>
        <v>13</v>
      </c>
      <c r="K5082">
        <f>AVERAGE(D5082:D5086)</f>
        <v>19</v>
      </c>
      <c r="L5082">
        <f>AVERAGE(D5082:D5101)</f>
        <v>19</v>
      </c>
      <c r="M5082">
        <f>K5082-L5082</f>
        <v>0</v>
      </c>
      <c r="N5082" t="str">
        <f>IF(K5082&gt;L5082,"HIGH ZONE BIAS",IF(K5082&lt;L5082,"LOW ZONE BIAS","EQUILIBRIUM"))</f>
        <v>EQUILIBRIUM</v>
      </c>
    </row>
    <row r="5083">
      <c r="A5083">
        <v>22488</v>
      </c>
      <c r="B5083" t="str">
        <v>2022-10-13</v>
      </c>
      <c r="C5083" t="str">
        <v>Afternoon</v>
      </c>
      <c r="D5083">
        <v>32</v>
      </c>
      <c r="E5083" t="str">
        <f>IF(MOD(D5083,2)=0,"EVEN","ODD")</f>
        <v>EVEN</v>
      </c>
      <c r="F5083" t="str">
        <f>IF(D5083&lt;=18,"LOW (1-18)","HIGH (19-36)")</f>
        <v>HIGH (19-36)</v>
      </c>
      <c r="G5083">
        <f>INT((D5083-1)/6)+1</f>
        <v>6</v>
      </c>
      <c r="H5083">
        <f>MOD(D5083-1,6)+1</f>
        <v>2</v>
      </c>
      <c r="I5083">
        <f>37-D5083</f>
        <v>5</v>
      </c>
      <c r="J5083">
        <f>ABS(D5083-D5084)</f>
        <v>18</v>
      </c>
      <c r="K5083">
        <f>AVERAGE(D5083:D5087)</f>
        <v>32</v>
      </c>
      <c r="L5083">
        <f>AVERAGE(D5083:D5102)</f>
        <v>32</v>
      </c>
      <c r="M5083">
        <f>K5083-L5083</f>
        <v>0</v>
      </c>
      <c r="N5083" t="str">
        <f>IF(K5083&gt;L5083,"HIGH ZONE BIAS",IF(K5083&lt;L5083,"LOW ZONE BIAS","EQUILIBRIUM"))</f>
        <v>EQUILIBRIUM</v>
      </c>
    </row>
    <row r="5084">
      <c r="A5084">
        <v>22487</v>
      </c>
      <c r="B5084" t="str">
        <v>2022-10-13</v>
      </c>
      <c r="C5084" t="str">
        <v>Midday</v>
      </c>
      <c r="D5084">
        <v>14</v>
      </c>
      <c r="E5084" t="str">
        <f>IF(MOD(D5084,2)=0,"EVEN","ODD")</f>
        <v>EVEN</v>
      </c>
      <c r="F5084" t="str">
        <f>IF(D5084&lt;=18,"LOW (1-18)","HIGH (19-36)")</f>
        <v>LOW (1-18)</v>
      </c>
      <c r="G5084">
        <f>INT((D5084-1)/6)+1</f>
        <v>3</v>
      </c>
      <c r="H5084">
        <f>MOD(D5084-1,6)+1</f>
        <v>2</v>
      </c>
      <c r="I5084">
        <f>37-D5084</f>
        <v>23</v>
      </c>
      <c r="J5084">
        <f>ABS(D5084-D5085)</f>
        <v>8</v>
      </c>
      <c r="K5084">
        <f>AVERAGE(D5084:D5088)</f>
        <v>14</v>
      </c>
      <c r="L5084">
        <f>AVERAGE(D5084:D5103)</f>
        <v>14</v>
      </c>
      <c r="M5084">
        <f>K5084-L5084</f>
        <v>0</v>
      </c>
      <c r="N5084" t="str">
        <f>IF(K5084&gt;L5084,"HIGH ZONE BIAS",IF(K5084&lt;L5084,"LOW ZONE BIAS","EQUILIBRIUM"))</f>
        <v>EQUILIBRIUM</v>
      </c>
    </row>
    <row r="5085">
      <c r="A5085">
        <v>22486</v>
      </c>
      <c r="B5085" t="str">
        <v>2022-10-13</v>
      </c>
      <c r="C5085" t="str">
        <v>Morning</v>
      </c>
      <c r="D5085">
        <v>6</v>
      </c>
      <c r="E5085" t="str">
        <f>IF(MOD(D5085,2)=0,"EVEN","ODD")</f>
        <v>EVEN</v>
      </c>
      <c r="F5085" t="str">
        <f>IF(D5085&lt;=18,"LOW (1-18)","HIGH (19-36)")</f>
        <v>LOW (1-18)</v>
      </c>
      <c r="G5085">
        <f>INT((D5085-1)/6)+1</f>
        <v>1</v>
      </c>
      <c r="H5085">
        <f>MOD(D5085-1,6)+1</f>
        <v>6</v>
      </c>
      <c r="I5085">
        <f>37-D5085</f>
        <v>31</v>
      </c>
      <c r="J5085">
        <f>ABS(D5085-D5086)</f>
        <v>28</v>
      </c>
      <c r="K5085">
        <f>AVERAGE(D5085:D5089)</f>
        <v>6</v>
      </c>
      <c r="L5085">
        <f>AVERAGE(D5085:D5104)</f>
        <v>6</v>
      </c>
      <c r="M5085">
        <f>K5085-L5085</f>
        <v>0</v>
      </c>
      <c r="N5085" t="str">
        <f>IF(K5085&gt;L5085,"HIGH ZONE BIAS",IF(K5085&lt;L5085,"LOW ZONE BIAS","EQUILIBRIUM"))</f>
        <v>EQUILIBRIUM</v>
      </c>
    </row>
    <row r="5086">
      <c r="A5086">
        <v>22485</v>
      </c>
      <c r="B5086" t="str">
        <v>2022-10-12</v>
      </c>
      <c r="C5086" t="str">
        <v>Evening</v>
      </c>
      <c r="D5086">
        <v>34</v>
      </c>
      <c r="E5086" t="str">
        <f>IF(MOD(D5086,2)=0,"EVEN","ODD")</f>
        <v>EVEN</v>
      </c>
      <c r="F5086" t="str">
        <f>IF(D5086&lt;=18,"LOW (1-18)","HIGH (19-36)")</f>
        <v>HIGH (19-36)</v>
      </c>
      <c r="G5086">
        <f>INT((D5086-1)/6)+1</f>
        <v>6</v>
      </c>
      <c r="H5086">
        <f>MOD(D5086-1,6)+1</f>
        <v>4</v>
      </c>
      <c r="I5086">
        <f>37-D5086</f>
        <v>3</v>
      </c>
      <c r="J5086">
        <f>ABS(D5086-D5087)</f>
        <v>13</v>
      </c>
      <c r="K5086">
        <f>AVERAGE(D5086:D5090)</f>
        <v>34</v>
      </c>
      <c r="L5086">
        <f>AVERAGE(D5086:D5105)</f>
        <v>34</v>
      </c>
      <c r="M5086">
        <f>K5086-L5086</f>
        <v>0</v>
      </c>
      <c r="N5086" t="str">
        <f>IF(K5086&gt;L5086,"HIGH ZONE BIAS",IF(K5086&lt;L5086,"LOW ZONE BIAS","EQUILIBRIUM"))</f>
        <v>EQUILIBRIUM</v>
      </c>
    </row>
    <row r="5087">
      <c r="A5087">
        <v>22484</v>
      </c>
      <c r="B5087" t="str">
        <v>2022-10-12</v>
      </c>
      <c r="C5087" t="str">
        <v>Afternoon</v>
      </c>
      <c r="D5087">
        <v>21</v>
      </c>
      <c r="E5087" t="str">
        <f>IF(MOD(D5087,2)=0,"EVEN","ODD")</f>
        <v>ODD</v>
      </c>
      <c r="F5087" t="str">
        <f>IF(D5087&lt;=18,"LOW (1-18)","HIGH (19-36)")</f>
        <v>HIGH (19-36)</v>
      </c>
      <c r="G5087">
        <f>INT((D5087-1)/6)+1</f>
        <v>4</v>
      </c>
      <c r="H5087">
        <f>MOD(D5087-1,6)+1</f>
        <v>3</v>
      </c>
      <c r="I5087">
        <f>37-D5087</f>
        <v>16</v>
      </c>
      <c r="J5087">
        <f>ABS(D5087-D5088)</f>
        <v>18</v>
      </c>
      <c r="K5087">
        <f>AVERAGE(D5087:D5091)</f>
        <v>21</v>
      </c>
      <c r="L5087">
        <f>AVERAGE(D5087:D5106)</f>
        <v>21</v>
      </c>
      <c r="M5087">
        <f>K5087-L5087</f>
        <v>0</v>
      </c>
      <c r="N5087" t="str">
        <f>IF(K5087&gt;L5087,"HIGH ZONE BIAS",IF(K5087&lt;L5087,"LOW ZONE BIAS","EQUILIBRIUM"))</f>
        <v>EQUILIBRIUM</v>
      </c>
    </row>
    <row r="5088">
      <c r="A5088">
        <v>22483</v>
      </c>
      <c r="B5088" t="str">
        <v>2022-10-12</v>
      </c>
      <c r="C5088" t="str">
        <v>Midday</v>
      </c>
      <c r="D5088">
        <v>3</v>
      </c>
      <c r="E5088" t="str">
        <f>IF(MOD(D5088,2)=0,"EVEN","ODD")</f>
        <v>ODD</v>
      </c>
      <c r="F5088" t="str">
        <f>IF(D5088&lt;=18,"LOW (1-18)","HIGH (19-36)")</f>
        <v>LOW (1-18)</v>
      </c>
      <c r="G5088">
        <f>INT((D5088-1)/6)+1</f>
        <v>1</v>
      </c>
      <c r="H5088">
        <f>MOD(D5088-1,6)+1</f>
        <v>3</v>
      </c>
      <c r="I5088">
        <f>37-D5088</f>
        <v>34</v>
      </c>
      <c r="J5088">
        <f>ABS(D5088-D5089)</f>
        <v>5</v>
      </c>
      <c r="K5088">
        <f>AVERAGE(D5088:D5092)</f>
        <v>3</v>
      </c>
      <c r="L5088">
        <f>AVERAGE(D5088:D5107)</f>
        <v>3</v>
      </c>
      <c r="M5088">
        <f>K5088-L5088</f>
        <v>0</v>
      </c>
      <c r="N5088" t="str">
        <f>IF(K5088&gt;L5088,"HIGH ZONE BIAS",IF(K5088&lt;L5088,"LOW ZONE BIAS","EQUILIBRIUM"))</f>
        <v>EQUILIBRIUM</v>
      </c>
    </row>
    <row r="5089">
      <c r="A5089">
        <v>22482</v>
      </c>
      <c r="B5089" t="str">
        <v>2022-10-12</v>
      </c>
      <c r="C5089" t="str">
        <v>Morning</v>
      </c>
      <c r="D5089">
        <v>8</v>
      </c>
      <c r="E5089" t="str">
        <f>IF(MOD(D5089,2)=0,"EVEN","ODD")</f>
        <v>EVEN</v>
      </c>
      <c r="F5089" t="str">
        <f>IF(D5089&lt;=18,"LOW (1-18)","HIGH (19-36)")</f>
        <v>LOW (1-18)</v>
      </c>
      <c r="G5089">
        <f>INT((D5089-1)/6)+1</f>
        <v>2</v>
      </c>
      <c r="H5089">
        <f>MOD(D5089-1,6)+1</f>
        <v>2</v>
      </c>
      <c r="I5089">
        <f>37-D5089</f>
        <v>29</v>
      </c>
      <c r="J5089">
        <f>ABS(D5089-D5090)</f>
        <v>5</v>
      </c>
      <c r="K5089">
        <f>AVERAGE(D5089:D5093)</f>
        <v>8</v>
      </c>
      <c r="L5089">
        <f>AVERAGE(D5089:D5108)</f>
        <v>8</v>
      </c>
      <c r="M5089">
        <f>K5089-L5089</f>
        <v>0</v>
      </c>
      <c r="N5089" t="str">
        <f>IF(K5089&gt;L5089,"HIGH ZONE BIAS",IF(K5089&lt;L5089,"LOW ZONE BIAS","EQUILIBRIUM"))</f>
        <v>EQUILIBRIUM</v>
      </c>
    </row>
    <row r="5090">
      <c r="A5090">
        <v>22481</v>
      </c>
      <c r="B5090" t="str">
        <v>2022-10-11</v>
      </c>
      <c r="C5090" t="str">
        <v>Evening</v>
      </c>
      <c r="D5090">
        <v>13</v>
      </c>
      <c r="E5090" t="str">
        <f>IF(MOD(D5090,2)=0,"EVEN","ODD")</f>
        <v>ODD</v>
      </c>
      <c r="F5090" t="str">
        <f>IF(D5090&lt;=18,"LOW (1-18)","HIGH (19-36)")</f>
        <v>LOW (1-18)</v>
      </c>
      <c r="G5090">
        <f>INT((D5090-1)/6)+1</f>
        <v>3</v>
      </c>
      <c r="H5090">
        <f>MOD(D5090-1,6)+1</f>
        <v>1</v>
      </c>
      <c r="I5090">
        <f>37-D5090</f>
        <v>24</v>
      </c>
      <c r="J5090">
        <f>ABS(D5090-D5091)</f>
        <v>12</v>
      </c>
      <c r="K5090">
        <f>AVERAGE(D5090:D5094)</f>
        <v>13</v>
      </c>
      <c r="L5090">
        <f>AVERAGE(D5090:D5109)</f>
        <v>13</v>
      </c>
      <c r="M5090">
        <f>K5090-L5090</f>
        <v>0</v>
      </c>
      <c r="N5090" t="str">
        <f>IF(K5090&gt;L5090,"HIGH ZONE BIAS",IF(K5090&lt;L5090,"LOW ZONE BIAS","EQUILIBRIUM"))</f>
        <v>EQUILIBRIUM</v>
      </c>
    </row>
    <row r="5091">
      <c r="A5091">
        <v>22480</v>
      </c>
      <c r="B5091" t="str">
        <v>2022-10-11</v>
      </c>
      <c r="C5091" t="str">
        <v>Afternoon</v>
      </c>
      <c r="D5091">
        <v>25</v>
      </c>
      <c r="E5091" t="str">
        <f>IF(MOD(D5091,2)=0,"EVEN","ODD")</f>
        <v>ODD</v>
      </c>
      <c r="F5091" t="str">
        <f>IF(D5091&lt;=18,"LOW (1-18)","HIGH (19-36)")</f>
        <v>HIGH (19-36)</v>
      </c>
      <c r="G5091">
        <f>INT((D5091-1)/6)+1</f>
        <v>5</v>
      </c>
      <c r="H5091">
        <f>MOD(D5091-1,6)+1</f>
        <v>1</v>
      </c>
      <c r="I5091">
        <f>37-D5091</f>
        <v>12</v>
      </c>
      <c r="J5091">
        <f>ABS(D5091-D5092)</f>
        <v>14</v>
      </c>
      <c r="K5091">
        <f>AVERAGE(D5091:D5095)</f>
        <v>25</v>
      </c>
      <c r="L5091">
        <f>AVERAGE(D5091:D5110)</f>
        <v>25</v>
      </c>
      <c r="M5091">
        <f>K5091-L5091</f>
        <v>0</v>
      </c>
      <c r="N5091" t="str">
        <f>IF(K5091&gt;L5091,"HIGH ZONE BIAS",IF(K5091&lt;L5091,"LOW ZONE BIAS","EQUILIBRIUM"))</f>
        <v>EQUILIBRIUM</v>
      </c>
    </row>
    <row r="5092">
      <c r="A5092">
        <v>22479</v>
      </c>
      <c r="B5092" t="str">
        <v>2022-10-11</v>
      </c>
      <c r="C5092" t="str">
        <v>Midday</v>
      </c>
      <c r="D5092">
        <v>11</v>
      </c>
      <c r="E5092" t="str">
        <f>IF(MOD(D5092,2)=0,"EVEN","ODD")</f>
        <v>ODD</v>
      </c>
      <c r="F5092" t="str">
        <f>IF(D5092&lt;=18,"LOW (1-18)","HIGH (19-36)")</f>
        <v>LOW (1-18)</v>
      </c>
      <c r="G5092">
        <f>INT((D5092-1)/6)+1</f>
        <v>2</v>
      </c>
      <c r="H5092">
        <f>MOD(D5092-1,6)+1</f>
        <v>5</v>
      </c>
      <c r="I5092">
        <f>37-D5092</f>
        <v>26</v>
      </c>
      <c r="J5092">
        <f>ABS(D5092-D5093)</f>
        <v>3</v>
      </c>
      <c r="K5092">
        <f>AVERAGE(D5092:D5096)</f>
        <v>11</v>
      </c>
      <c r="L5092">
        <f>AVERAGE(D5092:D5111)</f>
        <v>11</v>
      </c>
      <c r="M5092">
        <f>K5092-L5092</f>
        <v>0</v>
      </c>
      <c r="N5092" t="str">
        <f>IF(K5092&gt;L5092,"HIGH ZONE BIAS",IF(K5092&lt;L5092,"LOW ZONE BIAS","EQUILIBRIUM"))</f>
        <v>EQUILIBRIUM</v>
      </c>
    </row>
    <row r="5093">
      <c r="A5093">
        <v>22478</v>
      </c>
      <c r="B5093" t="str">
        <v>2022-10-11</v>
      </c>
      <c r="C5093" t="str">
        <v>Morning</v>
      </c>
      <c r="D5093">
        <v>14</v>
      </c>
      <c r="E5093" t="str">
        <f>IF(MOD(D5093,2)=0,"EVEN","ODD")</f>
        <v>EVEN</v>
      </c>
      <c r="F5093" t="str">
        <f>IF(D5093&lt;=18,"LOW (1-18)","HIGH (19-36)")</f>
        <v>LOW (1-18)</v>
      </c>
      <c r="G5093">
        <f>INT((D5093-1)/6)+1</f>
        <v>3</v>
      </c>
      <c r="H5093">
        <f>MOD(D5093-1,6)+1</f>
        <v>2</v>
      </c>
      <c r="I5093">
        <f>37-D5093</f>
        <v>23</v>
      </c>
      <c r="J5093">
        <f>ABS(D5093-D5094)</f>
        <v>12</v>
      </c>
      <c r="K5093">
        <f>AVERAGE(D5093:D5097)</f>
        <v>14</v>
      </c>
      <c r="L5093">
        <f>AVERAGE(D5093:D5112)</f>
        <v>14</v>
      </c>
      <c r="M5093">
        <f>K5093-L5093</f>
        <v>0</v>
      </c>
      <c r="N5093" t="str">
        <f>IF(K5093&gt;L5093,"HIGH ZONE BIAS",IF(K5093&lt;L5093,"LOW ZONE BIAS","EQUILIBRIUM"))</f>
        <v>EQUILIBRIUM</v>
      </c>
    </row>
    <row r="5094">
      <c r="A5094">
        <v>22477</v>
      </c>
      <c r="B5094" t="str">
        <v>2022-10-10</v>
      </c>
      <c r="C5094" t="str">
        <v>Evening</v>
      </c>
      <c r="D5094">
        <v>26</v>
      </c>
      <c r="E5094" t="str">
        <f>IF(MOD(D5094,2)=0,"EVEN","ODD")</f>
        <v>EVEN</v>
      </c>
      <c r="F5094" t="str">
        <f>IF(D5094&lt;=18,"LOW (1-18)","HIGH (19-36)")</f>
        <v>HIGH (19-36)</v>
      </c>
      <c r="G5094">
        <f>INT((D5094-1)/6)+1</f>
        <v>5</v>
      </c>
      <c r="H5094">
        <f>MOD(D5094-1,6)+1</f>
        <v>2</v>
      </c>
      <c r="I5094">
        <f>37-D5094</f>
        <v>11</v>
      </c>
      <c r="J5094">
        <f>ABS(D5094-D5095)</f>
        <v>1</v>
      </c>
      <c r="K5094">
        <f>AVERAGE(D5094:D5098)</f>
        <v>26</v>
      </c>
      <c r="L5094">
        <f>AVERAGE(D5094:D5113)</f>
        <v>26</v>
      </c>
      <c r="M5094">
        <f>K5094-L5094</f>
        <v>0</v>
      </c>
      <c r="N5094" t="str">
        <f>IF(K5094&gt;L5094,"HIGH ZONE BIAS",IF(K5094&lt;L5094,"LOW ZONE BIAS","EQUILIBRIUM"))</f>
        <v>EQUILIBRIUM</v>
      </c>
    </row>
    <row r="5095">
      <c r="A5095">
        <v>22476</v>
      </c>
      <c r="B5095" t="str">
        <v>2022-10-10</v>
      </c>
      <c r="C5095" t="str">
        <v>Afternoon</v>
      </c>
      <c r="D5095">
        <v>25</v>
      </c>
      <c r="E5095" t="str">
        <f>IF(MOD(D5095,2)=0,"EVEN","ODD")</f>
        <v>ODD</v>
      </c>
      <c r="F5095" t="str">
        <f>IF(D5095&lt;=18,"LOW (1-18)","HIGH (19-36)")</f>
        <v>HIGH (19-36)</v>
      </c>
      <c r="G5095">
        <f>INT((D5095-1)/6)+1</f>
        <v>5</v>
      </c>
      <c r="H5095">
        <f>MOD(D5095-1,6)+1</f>
        <v>1</v>
      </c>
      <c r="I5095">
        <f>37-D5095</f>
        <v>12</v>
      </c>
      <c r="J5095">
        <f>ABS(D5095-D5096)</f>
        <v>18</v>
      </c>
      <c r="K5095">
        <f>AVERAGE(D5095:D5099)</f>
        <v>25</v>
      </c>
      <c r="L5095">
        <f>AVERAGE(D5095:D5114)</f>
        <v>25</v>
      </c>
      <c r="M5095">
        <f>K5095-L5095</f>
        <v>0</v>
      </c>
      <c r="N5095" t="str">
        <f>IF(K5095&gt;L5095,"HIGH ZONE BIAS",IF(K5095&lt;L5095,"LOW ZONE BIAS","EQUILIBRIUM"))</f>
        <v>EQUILIBRIUM</v>
      </c>
    </row>
    <row r="5096">
      <c r="A5096">
        <v>22475</v>
      </c>
      <c r="B5096" t="str">
        <v>2022-10-10</v>
      </c>
      <c r="C5096" t="str">
        <v>Midday</v>
      </c>
      <c r="D5096">
        <v>7</v>
      </c>
      <c r="E5096" t="str">
        <f>IF(MOD(D5096,2)=0,"EVEN","ODD")</f>
        <v>ODD</v>
      </c>
      <c r="F5096" t="str">
        <f>IF(D5096&lt;=18,"LOW (1-18)","HIGH (19-36)")</f>
        <v>LOW (1-18)</v>
      </c>
      <c r="G5096">
        <f>INT((D5096-1)/6)+1</f>
        <v>2</v>
      </c>
      <c r="H5096">
        <f>MOD(D5096-1,6)+1</f>
        <v>1</v>
      </c>
      <c r="I5096">
        <f>37-D5096</f>
        <v>30</v>
      </c>
      <c r="J5096">
        <f>ABS(D5096-D5097)</f>
        <v>15</v>
      </c>
      <c r="K5096">
        <f>AVERAGE(D5096:D5100)</f>
        <v>7</v>
      </c>
      <c r="L5096">
        <f>AVERAGE(D5096:D5115)</f>
        <v>7</v>
      </c>
      <c r="M5096">
        <f>K5096-L5096</f>
        <v>0</v>
      </c>
      <c r="N5096" t="str">
        <f>IF(K5096&gt;L5096,"HIGH ZONE BIAS",IF(K5096&lt;L5096,"LOW ZONE BIAS","EQUILIBRIUM"))</f>
        <v>EQUILIBRIUM</v>
      </c>
    </row>
    <row r="5097">
      <c r="A5097">
        <v>22474</v>
      </c>
      <c r="B5097" t="str">
        <v>2022-10-10</v>
      </c>
      <c r="C5097" t="str">
        <v>Morning</v>
      </c>
      <c r="D5097">
        <v>22</v>
      </c>
      <c r="E5097" t="str">
        <f>IF(MOD(D5097,2)=0,"EVEN","ODD")</f>
        <v>EVEN</v>
      </c>
      <c r="F5097" t="str">
        <f>IF(D5097&lt;=18,"LOW (1-18)","HIGH (19-36)")</f>
        <v>HIGH (19-36)</v>
      </c>
      <c r="G5097">
        <f>INT((D5097-1)/6)+1</f>
        <v>4</v>
      </c>
      <c r="H5097">
        <f>MOD(D5097-1,6)+1</f>
        <v>4</v>
      </c>
      <c r="I5097">
        <f>37-D5097</f>
        <v>15</v>
      </c>
      <c r="J5097">
        <f>ABS(D5097-D5098)</f>
        <v>18</v>
      </c>
      <c r="K5097">
        <f>AVERAGE(D5097:D5101)</f>
        <v>22</v>
      </c>
      <c r="L5097">
        <f>AVERAGE(D5097:D5116)</f>
        <v>22</v>
      </c>
      <c r="M5097">
        <f>K5097-L5097</f>
        <v>0</v>
      </c>
      <c r="N5097" t="str">
        <f>IF(K5097&gt;L5097,"HIGH ZONE BIAS",IF(K5097&lt;L5097,"LOW ZONE BIAS","EQUILIBRIUM"))</f>
        <v>EQUILIBRIUM</v>
      </c>
    </row>
    <row r="5098">
      <c r="A5098">
        <v>22473</v>
      </c>
      <c r="B5098" t="str">
        <v>2022-10-08</v>
      </c>
      <c r="C5098" t="str">
        <v>Evening</v>
      </c>
      <c r="D5098">
        <v>4</v>
      </c>
      <c r="E5098" t="str">
        <f>IF(MOD(D5098,2)=0,"EVEN","ODD")</f>
        <v>EVEN</v>
      </c>
      <c r="F5098" t="str">
        <f>IF(D5098&lt;=18,"LOW (1-18)","HIGH (19-36)")</f>
        <v>LOW (1-18)</v>
      </c>
      <c r="G5098">
        <f>INT((D5098-1)/6)+1</f>
        <v>1</v>
      </c>
      <c r="H5098">
        <f>MOD(D5098-1,6)+1</f>
        <v>4</v>
      </c>
      <c r="I5098">
        <f>37-D5098</f>
        <v>33</v>
      </c>
      <c r="J5098">
        <f>ABS(D5098-D5099)</f>
        <v>2</v>
      </c>
      <c r="K5098">
        <f>AVERAGE(D5098:D5102)</f>
        <v>4</v>
      </c>
      <c r="L5098">
        <f>AVERAGE(D5098:D5117)</f>
        <v>4</v>
      </c>
      <c r="M5098">
        <f>K5098-L5098</f>
        <v>0</v>
      </c>
      <c r="N5098" t="str">
        <f>IF(K5098&gt;L5098,"HIGH ZONE BIAS",IF(K5098&lt;L5098,"LOW ZONE BIAS","EQUILIBRIUM"))</f>
        <v>EQUILIBRIUM</v>
      </c>
    </row>
    <row r="5099">
      <c r="A5099">
        <v>22472</v>
      </c>
      <c r="B5099" t="str">
        <v>2022-10-08</v>
      </c>
      <c r="C5099" t="str">
        <v>Afternoon</v>
      </c>
      <c r="D5099">
        <v>2</v>
      </c>
      <c r="E5099" t="str">
        <f>IF(MOD(D5099,2)=0,"EVEN","ODD")</f>
        <v>EVEN</v>
      </c>
      <c r="F5099" t="str">
        <f>IF(D5099&lt;=18,"LOW (1-18)","HIGH (19-36)")</f>
        <v>LOW (1-18)</v>
      </c>
      <c r="G5099">
        <f>INT((D5099-1)/6)+1</f>
        <v>1</v>
      </c>
      <c r="H5099">
        <f>MOD(D5099-1,6)+1</f>
        <v>2</v>
      </c>
      <c r="I5099">
        <f>37-D5099</f>
        <v>35</v>
      </c>
      <c r="J5099">
        <f>ABS(D5099-D5100)</f>
        <v>21</v>
      </c>
      <c r="K5099">
        <f>AVERAGE(D5099:D5103)</f>
        <v>2</v>
      </c>
      <c r="L5099">
        <f>AVERAGE(D5099:D5118)</f>
        <v>2</v>
      </c>
      <c r="M5099">
        <f>K5099-L5099</f>
        <v>0</v>
      </c>
      <c r="N5099" t="str">
        <f>IF(K5099&gt;L5099,"HIGH ZONE BIAS",IF(K5099&lt;L5099,"LOW ZONE BIAS","EQUILIBRIUM"))</f>
        <v>EQUILIBRIUM</v>
      </c>
    </row>
    <row r="5100">
      <c r="A5100">
        <v>22471</v>
      </c>
      <c r="B5100" t="str">
        <v>2022-10-08</v>
      </c>
      <c r="C5100" t="str">
        <v>Midday</v>
      </c>
      <c r="D5100">
        <v>23</v>
      </c>
      <c r="E5100" t="str">
        <f>IF(MOD(D5100,2)=0,"EVEN","ODD")</f>
        <v>ODD</v>
      </c>
      <c r="F5100" t="str">
        <f>IF(D5100&lt;=18,"LOW (1-18)","HIGH (19-36)")</f>
        <v>HIGH (19-36)</v>
      </c>
      <c r="G5100">
        <f>INT((D5100-1)/6)+1</f>
        <v>4</v>
      </c>
      <c r="H5100">
        <f>MOD(D5100-1,6)+1</f>
        <v>5</v>
      </c>
      <c r="I5100">
        <f>37-D5100</f>
        <v>14</v>
      </c>
      <c r="J5100">
        <f>ABS(D5100-D5101)</f>
        <v>10</v>
      </c>
      <c r="K5100">
        <f>AVERAGE(D5100:D5104)</f>
        <v>23</v>
      </c>
      <c r="L5100">
        <f>AVERAGE(D5100:D5119)</f>
        <v>23</v>
      </c>
      <c r="M5100">
        <f>K5100-L5100</f>
        <v>0</v>
      </c>
      <c r="N5100" t="str">
        <f>IF(K5100&gt;L5100,"HIGH ZONE BIAS",IF(K5100&lt;L5100,"LOW ZONE BIAS","EQUILIBRIUM"))</f>
        <v>EQUILIBRIUM</v>
      </c>
    </row>
    <row r="5101">
      <c r="A5101">
        <v>22470</v>
      </c>
      <c r="B5101" t="str">
        <v>2022-10-08</v>
      </c>
      <c r="C5101" t="str">
        <v>Morning</v>
      </c>
      <c r="D5101">
        <v>13</v>
      </c>
      <c r="E5101" t="str">
        <f>IF(MOD(D5101,2)=0,"EVEN","ODD")</f>
        <v>ODD</v>
      </c>
      <c r="F5101" t="str">
        <f>IF(D5101&lt;=18,"LOW (1-18)","HIGH (19-36)")</f>
        <v>LOW (1-18)</v>
      </c>
      <c r="G5101">
        <f>INT((D5101-1)/6)+1</f>
        <v>3</v>
      </c>
      <c r="H5101">
        <f>MOD(D5101-1,6)+1</f>
        <v>1</v>
      </c>
      <c r="I5101">
        <f>37-D5101</f>
        <v>24</v>
      </c>
      <c r="J5101">
        <f>ABS(D5101-D5102)</f>
        <v>18</v>
      </c>
      <c r="K5101">
        <f>AVERAGE(D5101:D5105)</f>
        <v>13</v>
      </c>
      <c r="L5101">
        <f>AVERAGE(D5101:D5120)</f>
        <v>13</v>
      </c>
      <c r="M5101">
        <f>K5101-L5101</f>
        <v>0</v>
      </c>
      <c r="N5101" t="str">
        <f>IF(K5101&gt;L5101,"HIGH ZONE BIAS",IF(K5101&lt;L5101,"LOW ZONE BIAS","EQUILIBRIUM"))</f>
        <v>EQUILIBRIUM</v>
      </c>
    </row>
    <row r="5102">
      <c r="A5102">
        <v>22469</v>
      </c>
      <c r="B5102" t="str">
        <v>2022-10-07</v>
      </c>
      <c r="C5102" t="str">
        <v>Evening</v>
      </c>
      <c r="D5102">
        <v>31</v>
      </c>
      <c r="E5102" t="str">
        <f>IF(MOD(D5102,2)=0,"EVEN","ODD")</f>
        <v>ODD</v>
      </c>
      <c r="F5102" t="str">
        <f>IF(D5102&lt;=18,"LOW (1-18)","HIGH (19-36)")</f>
        <v>HIGH (19-36)</v>
      </c>
      <c r="G5102">
        <f>INT((D5102-1)/6)+1</f>
        <v>6</v>
      </c>
      <c r="H5102">
        <f>MOD(D5102-1,6)+1</f>
        <v>1</v>
      </c>
      <c r="I5102">
        <f>37-D5102</f>
        <v>6</v>
      </c>
      <c r="J5102">
        <f>ABS(D5102-D5103)</f>
        <v>18</v>
      </c>
      <c r="K5102">
        <f>AVERAGE(D5102:D5106)</f>
        <v>31</v>
      </c>
      <c r="L5102">
        <f>AVERAGE(D5102:D5121)</f>
        <v>31</v>
      </c>
      <c r="M5102">
        <f>K5102-L5102</f>
        <v>0</v>
      </c>
      <c r="N5102" t="str">
        <f>IF(K5102&gt;L5102,"HIGH ZONE BIAS",IF(K5102&lt;L5102,"LOW ZONE BIAS","EQUILIBRIUM"))</f>
        <v>EQUILIBRIUM</v>
      </c>
    </row>
    <row r="5103">
      <c r="A5103">
        <v>22468</v>
      </c>
      <c r="B5103" t="str">
        <v>2022-10-07</v>
      </c>
      <c r="C5103" t="str">
        <v>Afternoon</v>
      </c>
      <c r="D5103">
        <v>13</v>
      </c>
      <c r="E5103" t="str">
        <f>IF(MOD(D5103,2)=0,"EVEN","ODD")</f>
        <v>ODD</v>
      </c>
      <c r="F5103" t="str">
        <f>IF(D5103&lt;=18,"LOW (1-18)","HIGH (19-36)")</f>
        <v>LOW (1-18)</v>
      </c>
      <c r="G5103">
        <f>INT((D5103-1)/6)+1</f>
        <v>3</v>
      </c>
      <c r="H5103">
        <f>MOD(D5103-1,6)+1</f>
        <v>1</v>
      </c>
      <c r="I5103">
        <f>37-D5103</f>
        <v>24</v>
      </c>
      <c r="J5103">
        <f>ABS(D5103-D5104)</f>
        <v>20</v>
      </c>
      <c r="K5103">
        <f>AVERAGE(D5103:D5107)</f>
        <v>13</v>
      </c>
      <c r="L5103">
        <f>AVERAGE(D5103:D5122)</f>
        <v>13</v>
      </c>
      <c r="M5103">
        <f>K5103-L5103</f>
        <v>0</v>
      </c>
      <c r="N5103" t="str">
        <f>IF(K5103&gt;L5103,"HIGH ZONE BIAS",IF(K5103&lt;L5103,"LOW ZONE BIAS","EQUILIBRIUM"))</f>
        <v>EQUILIBRIUM</v>
      </c>
    </row>
    <row r="5104">
      <c r="A5104">
        <v>22467</v>
      </c>
      <c r="B5104" t="str">
        <v>2022-10-07</v>
      </c>
      <c r="C5104" t="str">
        <v>Midday</v>
      </c>
      <c r="D5104">
        <v>33</v>
      </c>
      <c r="E5104" t="str">
        <f>IF(MOD(D5104,2)=0,"EVEN","ODD")</f>
        <v>ODD</v>
      </c>
      <c r="F5104" t="str">
        <f>IF(D5104&lt;=18,"LOW (1-18)","HIGH (19-36)")</f>
        <v>HIGH (19-36)</v>
      </c>
      <c r="G5104">
        <f>INT((D5104-1)/6)+1</f>
        <v>6</v>
      </c>
      <c r="H5104">
        <f>MOD(D5104-1,6)+1</f>
        <v>3</v>
      </c>
      <c r="I5104">
        <f>37-D5104</f>
        <v>4</v>
      </c>
      <c r="J5104">
        <f>ABS(D5104-D5105)</f>
        <v>15</v>
      </c>
      <c r="K5104">
        <f>AVERAGE(D5104:D5108)</f>
        <v>33</v>
      </c>
      <c r="L5104">
        <f>AVERAGE(D5104:D5123)</f>
        <v>33</v>
      </c>
      <c r="M5104">
        <f>K5104-L5104</f>
        <v>0</v>
      </c>
      <c r="N5104" t="str">
        <f>IF(K5104&gt;L5104,"HIGH ZONE BIAS",IF(K5104&lt;L5104,"LOW ZONE BIAS","EQUILIBRIUM"))</f>
        <v>EQUILIBRIUM</v>
      </c>
    </row>
    <row r="5105">
      <c r="A5105">
        <v>22466</v>
      </c>
      <c r="B5105" t="str">
        <v>2022-10-07</v>
      </c>
      <c r="C5105" t="str">
        <v>Morning</v>
      </c>
      <c r="D5105">
        <v>18</v>
      </c>
      <c r="E5105" t="str">
        <f>IF(MOD(D5105,2)=0,"EVEN","ODD")</f>
        <v>EVEN</v>
      </c>
      <c r="F5105" t="str">
        <f>IF(D5105&lt;=18,"LOW (1-18)","HIGH (19-36)")</f>
        <v>LOW (1-18)</v>
      </c>
      <c r="G5105">
        <f>INT((D5105-1)/6)+1</f>
        <v>3</v>
      </c>
      <c r="H5105">
        <f>MOD(D5105-1,6)+1</f>
        <v>6</v>
      </c>
      <c r="I5105">
        <f>37-D5105</f>
        <v>19</v>
      </c>
      <c r="J5105">
        <f>ABS(D5105-D5106)</f>
        <v>9</v>
      </c>
      <c r="K5105">
        <f>AVERAGE(D5105:D5109)</f>
        <v>18</v>
      </c>
      <c r="L5105">
        <f>AVERAGE(D5105:D5124)</f>
        <v>18</v>
      </c>
      <c r="M5105">
        <f>K5105-L5105</f>
        <v>0</v>
      </c>
      <c r="N5105" t="str">
        <f>IF(K5105&gt;L5105,"HIGH ZONE BIAS",IF(K5105&lt;L5105,"LOW ZONE BIAS","EQUILIBRIUM"))</f>
        <v>EQUILIBRIUM</v>
      </c>
    </row>
    <row r="5106">
      <c r="A5106">
        <v>22465</v>
      </c>
      <c r="B5106" t="str">
        <v>2022-10-06</v>
      </c>
      <c r="C5106" t="str">
        <v>Evening</v>
      </c>
      <c r="D5106">
        <v>9</v>
      </c>
      <c r="E5106" t="str">
        <f>IF(MOD(D5106,2)=0,"EVEN","ODD")</f>
        <v>ODD</v>
      </c>
      <c r="F5106" t="str">
        <f>IF(D5106&lt;=18,"LOW (1-18)","HIGH (19-36)")</f>
        <v>LOW (1-18)</v>
      </c>
      <c r="G5106">
        <f>INT((D5106-1)/6)+1</f>
        <v>2</v>
      </c>
      <c r="H5106">
        <f>MOD(D5106-1,6)+1</f>
        <v>3</v>
      </c>
      <c r="I5106">
        <f>37-D5106</f>
        <v>28</v>
      </c>
      <c r="J5106">
        <f>ABS(D5106-D5107)</f>
        <v>9</v>
      </c>
      <c r="K5106">
        <f>AVERAGE(D5106:D5110)</f>
        <v>9</v>
      </c>
      <c r="L5106">
        <f>AVERAGE(D5106:D5125)</f>
        <v>9</v>
      </c>
      <c r="M5106">
        <f>K5106-L5106</f>
        <v>0</v>
      </c>
      <c r="N5106" t="str">
        <f>IF(K5106&gt;L5106,"HIGH ZONE BIAS",IF(K5106&lt;L5106,"LOW ZONE BIAS","EQUILIBRIUM"))</f>
        <v>EQUILIBRIUM</v>
      </c>
    </row>
    <row r="5107">
      <c r="A5107">
        <v>22464</v>
      </c>
      <c r="B5107" t="str">
        <v>2022-10-06</v>
      </c>
      <c r="C5107" t="str">
        <v>Afternoon</v>
      </c>
      <c r="D5107">
        <v>18</v>
      </c>
      <c r="E5107" t="str">
        <f>IF(MOD(D5107,2)=0,"EVEN","ODD")</f>
        <v>EVEN</v>
      </c>
      <c r="F5107" t="str">
        <f>IF(D5107&lt;=18,"LOW (1-18)","HIGH (19-36)")</f>
        <v>LOW (1-18)</v>
      </c>
      <c r="G5107">
        <f>INT((D5107-1)/6)+1</f>
        <v>3</v>
      </c>
      <c r="H5107">
        <f>MOD(D5107-1,6)+1</f>
        <v>6</v>
      </c>
      <c r="I5107">
        <f>37-D5107</f>
        <v>19</v>
      </c>
      <c r="J5107">
        <f>ABS(D5107-D5108)</f>
        <v>3</v>
      </c>
      <c r="K5107">
        <f>AVERAGE(D5107:D5111)</f>
        <v>18</v>
      </c>
      <c r="L5107">
        <f>AVERAGE(D5107:D5126)</f>
        <v>18</v>
      </c>
      <c r="M5107">
        <f>K5107-L5107</f>
        <v>0</v>
      </c>
      <c r="N5107" t="str">
        <f>IF(K5107&gt;L5107,"HIGH ZONE BIAS",IF(K5107&lt;L5107,"LOW ZONE BIAS","EQUILIBRIUM"))</f>
        <v>EQUILIBRIUM</v>
      </c>
    </row>
    <row r="5108">
      <c r="A5108">
        <v>22463</v>
      </c>
      <c r="B5108" t="str">
        <v>2022-10-06</v>
      </c>
      <c r="C5108" t="str">
        <v>Midday</v>
      </c>
      <c r="D5108">
        <v>21</v>
      </c>
      <c r="E5108" t="str">
        <f>IF(MOD(D5108,2)=0,"EVEN","ODD")</f>
        <v>ODD</v>
      </c>
      <c r="F5108" t="str">
        <f>IF(D5108&lt;=18,"LOW (1-18)","HIGH (19-36)")</f>
        <v>HIGH (19-36)</v>
      </c>
      <c r="G5108">
        <f>INT((D5108-1)/6)+1</f>
        <v>4</v>
      </c>
      <c r="H5108">
        <f>MOD(D5108-1,6)+1</f>
        <v>3</v>
      </c>
      <c r="I5108">
        <f>37-D5108</f>
        <v>16</v>
      </c>
      <c r="J5108">
        <f>ABS(D5108-D5109)</f>
        <v>6</v>
      </c>
      <c r="K5108">
        <f>AVERAGE(D5108:D5112)</f>
        <v>21</v>
      </c>
      <c r="L5108">
        <f>AVERAGE(D5108:D5127)</f>
        <v>21</v>
      </c>
      <c r="M5108">
        <f>K5108-L5108</f>
        <v>0</v>
      </c>
      <c r="N5108" t="str">
        <f>IF(K5108&gt;L5108,"HIGH ZONE BIAS",IF(K5108&lt;L5108,"LOW ZONE BIAS","EQUILIBRIUM"))</f>
        <v>EQUILIBRIUM</v>
      </c>
    </row>
    <row r="5109">
      <c r="A5109">
        <v>22462</v>
      </c>
      <c r="B5109" t="str">
        <v>2022-10-06</v>
      </c>
      <c r="C5109" t="str">
        <v>Morning</v>
      </c>
      <c r="D5109">
        <v>15</v>
      </c>
      <c r="E5109" t="str">
        <f>IF(MOD(D5109,2)=0,"EVEN","ODD")</f>
        <v>ODD</v>
      </c>
      <c r="F5109" t="str">
        <f>IF(D5109&lt;=18,"LOW (1-18)","HIGH (19-36)")</f>
        <v>LOW (1-18)</v>
      </c>
      <c r="G5109">
        <f>INT((D5109-1)/6)+1</f>
        <v>3</v>
      </c>
      <c r="H5109">
        <f>MOD(D5109-1,6)+1</f>
        <v>3</v>
      </c>
      <c r="I5109">
        <f>37-D5109</f>
        <v>22</v>
      </c>
      <c r="J5109">
        <f>ABS(D5109-D5110)</f>
        <v>2</v>
      </c>
      <c r="K5109">
        <f>AVERAGE(D5109:D5113)</f>
        <v>15</v>
      </c>
      <c r="L5109">
        <f>AVERAGE(D5109:D5128)</f>
        <v>15</v>
      </c>
      <c r="M5109">
        <f>K5109-L5109</f>
        <v>0</v>
      </c>
      <c r="N5109" t="str">
        <f>IF(K5109&gt;L5109,"HIGH ZONE BIAS",IF(K5109&lt;L5109,"LOW ZONE BIAS","EQUILIBRIUM"))</f>
        <v>EQUILIBRIUM</v>
      </c>
    </row>
    <row r="5110">
      <c r="A5110">
        <v>22461</v>
      </c>
      <c r="B5110" t="str">
        <v>2022-10-05</v>
      </c>
      <c r="C5110" t="str">
        <v>Evening</v>
      </c>
      <c r="D5110">
        <v>13</v>
      </c>
      <c r="E5110" t="str">
        <f>IF(MOD(D5110,2)=0,"EVEN","ODD")</f>
        <v>ODD</v>
      </c>
      <c r="F5110" t="str">
        <f>IF(D5110&lt;=18,"LOW (1-18)","HIGH (19-36)")</f>
        <v>LOW (1-18)</v>
      </c>
      <c r="G5110">
        <f>INT((D5110-1)/6)+1</f>
        <v>3</v>
      </c>
      <c r="H5110">
        <f>MOD(D5110-1,6)+1</f>
        <v>1</v>
      </c>
      <c r="I5110">
        <f>37-D5110</f>
        <v>24</v>
      </c>
      <c r="J5110">
        <f>ABS(D5110-D5111)</f>
        <v>12</v>
      </c>
      <c r="K5110">
        <f>AVERAGE(D5110:D5114)</f>
        <v>13</v>
      </c>
      <c r="L5110">
        <f>AVERAGE(D5110:D5129)</f>
        <v>13</v>
      </c>
      <c r="M5110">
        <f>K5110-L5110</f>
        <v>0</v>
      </c>
      <c r="N5110" t="str">
        <f>IF(K5110&gt;L5110,"HIGH ZONE BIAS",IF(K5110&lt;L5110,"LOW ZONE BIAS","EQUILIBRIUM"))</f>
        <v>EQUILIBRIUM</v>
      </c>
    </row>
    <row r="5111">
      <c r="A5111">
        <v>22460</v>
      </c>
      <c r="B5111" t="str">
        <v>2022-10-05</v>
      </c>
      <c r="C5111" t="str">
        <v>Afternoon</v>
      </c>
      <c r="D5111">
        <v>25</v>
      </c>
      <c r="E5111" t="str">
        <f>IF(MOD(D5111,2)=0,"EVEN","ODD")</f>
        <v>ODD</v>
      </c>
      <c r="F5111" t="str">
        <f>IF(D5111&lt;=18,"LOW (1-18)","HIGH (19-36)")</f>
        <v>HIGH (19-36)</v>
      </c>
      <c r="G5111">
        <f>INT((D5111-1)/6)+1</f>
        <v>5</v>
      </c>
      <c r="H5111">
        <f>MOD(D5111-1,6)+1</f>
        <v>1</v>
      </c>
      <c r="I5111">
        <f>37-D5111</f>
        <v>12</v>
      </c>
      <c r="J5111">
        <f>ABS(D5111-D5112)</f>
        <v>11</v>
      </c>
      <c r="K5111">
        <f>AVERAGE(D5111:D5115)</f>
        <v>25</v>
      </c>
      <c r="L5111">
        <f>AVERAGE(D5111:D5130)</f>
        <v>25</v>
      </c>
      <c r="M5111">
        <f>K5111-L5111</f>
        <v>0</v>
      </c>
      <c r="N5111" t="str">
        <f>IF(K5111&gt;L5111,"HIGH ZONE BIAS",IF(K5111&lt;L5111,"LOW ZONE BIAS","EQUILIBRIUM"))</f>
        <v>EQUILIBRIUM</v>
      </c>
    </row>
    <row r="5112">
      <c r="A5112">
        <v>22459</v>
      </c>
      <c r="B5112" t="str">
        <v>2022-10-05</v>
      </c>
      <c r="C5112" t="str">
        <v>Midday</v>
      </c>
      <c r="D5112">
        <v>36</v>
      </c>
      <c r="E5112" t="str">
        <f>IF(MOD(D5112,2)=0,"EVEN","ODD")</f>
        <v>EVEN</v>
      </c>
      <c r="F5112" t="str">
        <f>IF(D5112&lt;=18,"LOW (1-18)","HIGH (19-36)")</f>
        <v>HIGH (19-36)</v>
      </c>
      <c r="G5112">
        <f>INT((D5112-1)/6)+1</f>
        <v>6</v>
      </c>
      <c r="H5112">
        <f>MOD(D5112-1,6)+1</f>
        <v>6</v>
      </c>
      <c r="I5112">
        <f>37-D5112</f>
        <v>1</v>
      </c>
      <c r="J5112">
        <f>ABS(D5112-D5113)</f>
        <v>2</v>
      </c>
      <c r="K5112">
        <f>AVERAGE(D5112:D5116)</f>
        <v>36</v>
      </c>
      <c r="L5112">
        <f>AVERAGE(D5112:D5131)</f>
        <v>36</v>
      </c>
      <c r="M5112">
        <f>K5112-L5112</f>
        <v>0</v>
      </c>
      <c r="N5112" t="str">
        <f>IF(K5112&gt;L5112,"HIGH ZONE BIAS",IF(K5112&lt;L5112,"LOW ZONE BIAS","EQUILIBRIUM"))</f>
        <v>EQUILIBRIUM</v>
      </c>
    </row>
    <row r="5113">
      <c r="A5113">
        <v>22458</v>
      </c>
      <c r="B5113" t="str">
        <v>2022-10-05</v>
      </c>
      <c r="C5113" t="str">
        <v>Morning</v>
      </c>
      <c r="D5113">
        <v>34</v>
      </c>
      <c r="E5113" t="str">
        <f>IF(MOD(D5113,2)=0,"EVEN","ODD")</f>
        <v>EVEN</v>
      </c>
      <c r="F5113" t="str">
        <f>IF(D5113&lt;=18,"LOW (1-18)","HIGH (19-36)")</f>
        <v>HIGH (19-36)</v>
      </c>
      <c r="G5113">
        <f>INT((D5113-1)/6)+1</f>
        <v>6</v>
      </c>
      <c r="H5113">
        <f>MOD(D5113-1,6)+1</f>
        <v>4</v>
      </c>
      <c r="I5113">
        <f>37-D5113</f>
        <v>3</v>
      </c>
      <c r="J5113">
        <f>ABS(D5113-D5114)</f>
        <v>14</v>
      </c>
      <c r="K5113">
        <f>AVERAGE(D5113:D5117)</f>
        <v>34</v>
      </c>
      <c r="L5113">
        <f>AVERAGE(D5113:D5132)</f>
        <v>34</v>
      </c>
      <c r="M5113">
        <f>K5113-L5113</f>
        <v>0</v>
      </c>
      <c r="N5113" t="str">
        <f>IF(K5113&gt;L5113,"HIGH ZONE BIAS",IF(K5113&lt;L5113,"LOW ZONE BIAS","EQUILIBRIUM"))</f>
        <v>EQUILIBRIUM</v>
      </c>
    </row>
    <row r="5114">
      <c r="A5114">
        <v>22457</v>
      </c>
      <c r="B5114" t="str">
        <v>2022-10-04</v>
      </c>
      <c r="C5114" t="str">
        <v>Evening</v>
      </c>
      <c r="D5114">
        <v>20</v>
      </c>
      <c r="E5114" t="str">
        <f>IF(MOD(D5114,2)=0,"EVEN","ODD")</f>
        <v>EVEN</v>
      </c>
      <c r="F5114" t="str">
        <f>IF(D5114&lt;=18,"LOW (1-18)","HIGH (19-36)")</f>
        <v>HIGH (19-36)</v>
      </c>
      <c r="G5114">
        <f>INT((D5114-1)/6)+1</f>
        <v>4</v>
      </c>
      <c r="H5114">
        <f>MOD(D5114-1,6)+1</f>
        <v>2</v>
      </c>
      <c r="I5114">
        <f>37-D5114</f>
        <v>17</v>
      </c>
      <c r="J5114">
        <f>ABS(D5114-D5115)</f>
        <v>6</v>
      </c>
      <c r="K5114">
        <f>AVERAGE(D5114:D5118)</f>
        <v>20</v>
      </c>
      <c r="L5114">
        <f>AVERAGE(D5114:D5133)</f>
        <v>20</v>
      </c>
      <c r="M5114">
        <f>K5114-L5114</f>
        <v>0</v>
      </c>
      <c r="N5114" t="str">
        <f>IF(K5114&gt;L5114,"HIGH ZONE BIAS",IF(K5114&lt;L5114,"LOW ZONE BIAS","EQUILIBRIUM"))</f>
        <v>EQUILIBRIUM</v>
      </c>
    </row>
    <row r="5115">
      <c r="A5115">
        <v>22456</v>
      </c>
      <c r="B5115" t="str">
        <v>2022-10-04</v>
      </c>
      <c r="C5115" t="str">
        <v>Afternoon</v>
      </c>
      <c r="D5115">
        <v>14</v>
      </c>
      <c r="E5115" t="str">
        <f>IF(MOD(D5115,2)=0,"EVEN","ODD")</f>
        <v>EVEN</v>
      </c>
      <c r="F5115" t="str">
        <f>IF(D5115&lt;=18,"LOW (1-18)","HIGH (19-36)")</f>
        <v>LOW (1-18)</v>
      </c>
      <c r="G5115">
        <f>INT((D5115-1)/6)+1</f>
        <v>3</v>
      </c>
      <c r="H5115">
        <f>MOD(D5115-1,6)+1</f>
        <v>2</v>
      </c>
      <c r="I5115">
        <f>37-D5115</f>
        <v>23</v>
      </c>
      <c r="J5115">
        <f>ABS(D5115-D5116)</f>
        <v>2</v>
      </c>
      <c r="K5115">
        <f>AVERAGE(D5115:D5119)</f>
        <v>14</v>
      </c>
      <c r="L5115">
        <f>AVERAGE(D5115:D5134)</f>
        <v>14</v>
      </c>
      <c r="M5115">
        <f>K5115-L5115</f>
        <v>0</v>
      </c>
      <c r="N5115" t="str">
        <f>IF(K5115&gt;L5115,"HIGH ZONE BIAS",IF(K5115&lt;L5115,"LOW ZONE BIAS","EQUILIBRIUM"))</f>
        <v>EQUILIBRIUM</v>
      </c>
    </row>
    <row r="5116">
      <c r="A5116">
        <v>22455</v>
      </c>
      <c r="B5116" t="str">
        <v>2022-10-04</v>
      </c>
      <c r="C5116" t="str">
        <v>Midday</v>
      </c>
      <c r="D5116">
        <v>16</v>
      </c>
      <c r="E5116" t="str">
        <f>IF(MOD(D5116,2)=0,"EVEN","ODD")</f>
        <v>EVEN</v>
      </c>
      <c r="F5116" t="str">
        <f>IF(D5116&lt;=18,"LOW (1-18)","HIGH (19-36)")</f>
        <v>LOW (1-18)</v>
      </c>
      <c r="G5116">
        <f>INT((D5116-1)/6)+1</f>
        <v>3</v>
      </c>
      <c r="H5116">
        <f>MOD(D5116-1,6)+1</f>
        <v>4</v>
      </c>
      <c r="I5116">
        <f>37-D5116</f>
        <v>21</v>
      </c>
      <c r="J5116">
        <f>ABS(D5116-D5117)</f>
        <v>2</v>
      </c>
      <c r="K5116">
        <f>AVERAGE(D5116:D5120)</f>
        <v>16</v>
      </c>
      <c r="L5116">
        <f>AVERAGE(D5116:D5135)</f>
        <v>16</v>
      </c>
      <c r="M5116">
        <f>K5116-L5116</f>
        <v>0</v>
      </c>
      <c r="N5116" t="str">
        <f>IF(K5116&gt;L5116,"HIGH ZONE BIAS",IF(K5116&lt;L5116,"LOW ZONE BIAS","EQUILIBRIUM"))</f>
        <v>EQUILIBRIUM</v>
      </c>
    </row>
    <row r="5117">
      <c r="A5117">
        <v>22454</v>
      </c>
      <c r="B5117" t="str">
        <v>2022-10-04</v>
      </c>
      <c r="C5117" t="str">
        <v>Morning</v>
      </c>
      <c r="D5117">
        <v>18</v>
      </c>
      <c r="E5117" t="str">
        <f>IF(MOD(D5117,2)=0,"EVEN","ODD")</f>
        <v>EVEN</v>
      </c>
      <c r="F5117" t="str">
        <f>IF(D5117&lt;=18,"LOW (1-18)","HIGH (19-36)")</f>
        <v>LOW (1-18)</v>
      </c>
      <c r="G5117">
        <f>INT((D5117-1)/6)+1</f>
        <v>3</v>
      </c>
      <c r="H5117">
        <f>MOD(D5117-1,6)+1</f>
        <v>6</v>
      </c>
      <c r="I5117">
        <f>37-D5117</f>
        <v>19</v>
      </c>
      <c r="J5117">
        <f>ABS(D5117-D5118)</f>
        <v>7</v>
      </c>
      <c r="K5117">
        <f>AVERAGE(D5117:D5121)</f>
        <v>18</v>
      </c>
      <c r="L5117">
        <f>AVERAGE(D5117:D5136)</f>
        <v>18</v>
      </c>
      <c r="M5117">
        <f>K5117-L5117</f>
        <v>0</v>
      </c>
      <c r="N5117" t="str">
        <f>IF(K5117&gt;L5117,"HIGH ZONE BIAS",IF(K5117&lt;L5117,"LOW ZONE BIAS","EQUILIBRIUM"))</f>
        <v>EQUILIBRIUM</v>
      </c>
    </row>
    <row r="5118">
      <c r="A5118">
        <v>22453</v>
      </c>
      <c r="B5118" t="str">
        <v>2022-10-03</v>
      </c>
      <c r="C5118" t="str">
        <v>Evening</v>
      </c>
      <c r="D5118">
        <v>25</v>
      </c>
      <c r="E5118" t="str">
        <f>IF(MOD(D5118,2)=0,"EVEN","ODD")</f>
        <v>ODD</v>
      </c>
      <c r="F5118" t="str">
        <f>IF(D5118&lt;=18,"LOW (1-18)","HIGH (19-36)")</f>
        <v>HIGH (19-36)</v>
      </c>
      <c r="G5118">
        <f>INT((D5118-1)/6)+1</f>
        <v>5</v>
      </c>
      <c r="H5118">
        <f>MOD(D5118-1,6)+1</f>
        <v>1</v>
      </c>
      <c r="I5118">
        <f>37-D5118</f>
        <v>12</v>
      </c>
      <c r="J5118">
        <f>ABS(D5118-D5119)</f>
        <v>8</v>
      </c>
      <c r="K5118">
        <f>AVERAGE(D5118:D5122)</f>
        <v>25</v>
      </c>
      <c r="L5118">
        <f>AVERAGE(D5118:D5137)</f>
        <v>25</v>
      </c>
      <c r="M5118">
        <f>K5118-L5118</f>
        <v>0</v>
      </c>
      <c r="N5118" t="str">
        <f>IF(K5118&gt;L5118,"HIGH ZONE BIAS",IF(K5118&lt;L5118,"LOW ZONE BIAS","EQUILIBRIUM"))</f>
        <v>EQUILIBRIUM</v>
      </c>
    </row>
    <row r="5119">
      <c r="A5119">
        <v>22452</v>
      </c>
      <c r="B5119" t="str">
        <v>2022-10-03</v>
      </c>
      <c r="C5119" t="str">
        <v>Afternoon</v>
      </c>
      <c r="D5119">
        <v>33</v>
      </c>
      <c r="E5119" t="str">
        <f>IF(MOD(D5119,2)=0,"EVEN","ODD")</f>
        <v>ODD</v>
      </c>
      <c r="F5119" t="str">
        <f>IF(D5119&lt;=18,"LOW (1-18)","HIGH (19-36)")</f>
        <v>HIGH (19-36)</v>
      </c>
      <c r="G5119">
        <f>INT((D5119-1)/6)+1</f>
        <v>6</v>
      </c>
      <c r="H5119">
        <f>MOD(D5119-1,6)+1</f>
        <v>3</v>
      </c>
      <c r="I5119">
        <f>37-D5119</f>
        <v>4</v>
      </c>
      <c r="J5119">
        <f>ABS(D5119-D5120)</f>
        <v>9</v>
      </c>
      <c r="K5119">
        <f>AVERAGE(D5119:D5123)</f>
        <v>33</v>
      </c>
      <c r="L5119">
        <f>AVERAGE(D5119:D5138)</f>
        <v>33</v>
      </c>
      <c r="M5119">
        <f>K5119-L5119</f>
        <v>0</v>
      </c>
      <c r="N5119" t="str">
        <f>IF(K5119&gt;L5119,"HIGH ZONE BIAS",IF(K5119&lt;L5119,"LOW ZONE BIAS","EQUILIBRIUM"))</f>
        <v>EQUILIBRIUM</v>
      </c>
    </row>
    <row r="5120">
      <c r="A5120">
        <v>22451</v>
      </c>
      <c r="B5120" t="str">
        <v>2022-10-03</v>
      </c>
      <c r="C5120" t="str">
        <v>Midday</v>
      </c>
      <c r="D5120">
        <v>24</v>
      </c>
      <c r="E5120" t="str">
        <f>IF(MOD(D5120,2)=0,"EVEN","ODD")</f>
        <v>EVEN</v>
      </c>
      <c r="F5120" t="str">
        <f>IF(D5120&lt;=18,"LOW (1-18)","HIGH (19-36)")</f>
        <v>HIGH (19-36)</v>
      </c>
      <c r="G5120">
        <f>INT((D5120-1)/6)+1</f>
        <v>4</v>
      </c>
      <c r="H5120">
        <f>MOD(D5120-1,6)+1</f>
        <v>6</v>
      </c>
      <c r="I5120">
        <f>37-D5120</f>
        <v>13</v>
      </c>
      <c r="J5120">
        <f>ABS(D5120-D5121)</f>
        <v>1</v>
      </c>
      <c r="K5120">
        <f>AVERAGE(D5120:D5124)</f>
        <v>24</v>
      </c>
      <c r="L5120">
        <f>AVERAGE(D5120:D5139)</f>
        <v>24</v>
      </c>
      <c r="M5120">
        <f>K5120-L5120</f>
        <v>0</v>
      </c>
      <c r="N5120" t="str">
        <f>IF(K5120&gt;L5120,"HIGH ZONE BIAS",IF(K5120&lt;L5120,"LOW ZONE BIAS","EQUILIBRIUM"))</f>
        <v>EQUILIBRIUM</v>
      </c>
    </row>
    <row r="5121">
      <c r="A5121">
        <v>22450</v>
      </c>
      <c r="B5121" t="str">
        <v>2022-10-03</v>
      </c>
      <c r="C5121" t="str">
        <v>Morning</v>
      </c>
      <c r="D5121">
        <v>25</v>
      </c>
      <c r="E5121" t="str">
        <f>IF(MOD(D5121,2)=0,"EVEN","ODD")</f>
        <v>ODD</v>
      </c>
      <c r="F5121" t="str">
        <f>IF(D5121&lt;=18,"LOW (1-18)","HIGH (19-36)")</f>
        <v>HIGH (19-36)</v>
      </c>
      <c r="G5121">
        <f>INT((D5121-1)/6)+1</f>
        <v>5</v>
      </c>
      <c r="H5121">
        <f>MOD(D5121-1,6)+1</f>
        <v>1</v>
      </c>
      <c r="I5121">
        <f>37-D5121</f>
        <v>12</v>
      </c>
      <c r="J5121">
        <f>ABS(D5121-D5122)</f>
        <v>3</v>
      </c>
      <c r="K5121">
        <f>AVERAGE(D5121:D5125)</f>
        <v>25</v>
      </c>
      <c r="L5121">
        <f>AVERAGE(D5121:D5140)</f>
        <v>25</v>
      </c>
      <c r="M5121">
        <f>K5121-L5121</f>
        <v>0</v>
      </c>
      <c r="N5121" t="str">
        <f>IF(K5121&gt;L5121,"HIGH ZONE BIAS",IF(K5121&lt;L5121,"LOW ZONE BIAS","EQUILIBRIUM"))</f>
        <v>EQUILIBRIUM</v>
      </c>
    </row>
    <row r="5122">
      <c r="A5122">
        <v>22449</v>
      </c>
      <c r="B5122" t="str">
        <v>2022-10-01</v>
      </c>
      <c r="C5122" t="str">
        <v>Evening</v>
      </c>
      <c r="D5122">
        <v>22</v>
      </c>
      <c r="E5122" t="str">
        <f>IF(MOD(D5122,2)=0,"EVEN","ODD")</f>
        <v>EVEN</v>
      </c>
      <c r="F5122" t="str">
        <f>IF(D5122&lt;=18,"LOW (1-18)","HIGH (19-36)")</f>
        <v>HIGH (19-36)</v>
      </c>
      <c r="G5122">
        <f>INT((D5122-1)/6)+1</f>
        <v>4</v>
      </c>
      <c r="H5122">
        <f>MOD(D5122-1,6)+1</f>
        <v>4</v>
      </c>
      <c r="I5122">
        <f>37-D5122</f>
        <v>15</v>
      </c>
      <c r="J5122">
        <f>ABS(D5122-D5123)</f>
        <v>1</v>
      </c>
      <c r="K5122">
        <f>AVERAGE(D5122:D5126)</f>
        <v>22</v>
      </c>
      <c r="L5122">
        <f>AVERAGE(D5122:D5141)</f>
        <v>22</v>
      </c>
      <c r="M5122">
        <f>K5122-L5122</f>
        <v>0</v>
      </c>
      <c r="N5122" t="str">
        <f>IF(K5122&gt;L5122,"HIGH ZONE BIAS",IF(K5122&lt;L5122,"LOW ZONE BIAS","EQUILIBRIUM"))</f>
        <v>EQUILIBRIUM</v>
      </c>
    </row>
    <row r="5123">
      <c r="A5123">
        <v>22448</v>
      </c>
      <c r="B5123" t="str">
        <v>2022-10-01</v>
      </c>
      <c r="C5123" t="str">
        <v>Afternoon</v>
      </c>
      <c r="D5123">
        <v>23</v>
      </c>
      <c r="E5123" t="str">
        <f>IF(MOD(D5123,2)=0,"EVEN","ODD")</f>
        <v>ODD</v>
      </c>
      <c r="F5123" t="str">
        <f>IF(D5123&lt;=18,"LOW (1-18)","HIGH (19-36)")</f>
        <v>HIGH (19-36)</v>
      </c>
      <c r="G5123">
        <f>INT((D5123-1)/6)+1</f>
        <v>4</v>
      </c>
      <c r="H5123">
        <f>MOD(D5123-1,6)+1</f>
        <v>5</v>
      </c>
      <c r="I5123">
        <f>37-D5123</f>
        <v>14</v>
      </c>
      <c r="J5123">
        <f>ABS(D5123-D5124)</f>
        <v>9</v>
      </c>
      <c r="K5123">
        <f>AVERAGE(D5123:D5127)</f>
        <v>23</v>
      </c>
      <c r="L5123">
        <f>AVERAGE(D5123:D5142)</f>
        <v>23</v>
      </c>
      <c r="M5123">
        <f>K5123-L5123</f>
        <v>0</v>
      </c>
      <c r="N5123" t="str">
        <f>IF(K5123&gt;L5123,"HIGH ZONE BIAS",IF(K5123&lt;L5123,"LOW ZONE BIAS","EQUILIBRIUM"))</f>
        <v>EQUILIBRIUM</v>
      </c>
    </row>
    <row r="5124">
      <c r="A5124">
        <v>22447</v>
      </c>
      <c r="B5124" t="str">
        <v>2022-10-01</v>
      </c>
      <c r="C5124" t="str">
        <v>Midday</v>
      </c>
      <c r="D5124">
        <v>14</v>
      </c>
      <c r="E5124" t="str">
        <f>IF(MOD(D5124,2)=0,"EVEN","ODD")</f>
        <v>EVEN</v>
      </c>
      <c r="F5124" t="str">
        <f>IF(D5124&lt;=18,"LOW (1-18)","HIGH (19-36)")</f>
        <v>LOW (1-18)</v>
      </c>
      <c r="G5124">
        <f>INT((D5124-1)/6)+1</f>
        <v>3</v>
      </c>
      <c r="H5124">
        <f>MOD(D5124-1,6)+1</f>
        <v>2</v>
      </c>
      <c r="I5124">
        <f>37-D5124</f>
        <v>23</v>
      </c>
      <c r="J5124">
        <f>ABS(D5124-D5125)</f>
        <v>18</v>
      </c>
      <c r="K5124">
        <f>AVERAGE(D5124:D5128)</f>
        <v>14</v>
      </c>
      <c r="L5124">
        <f>AVERAGE(D5124:D5143)</f>
        <v>14</v>
      </c>
      <c r="M5124">
        <f>K5124-L5124</f>
        <v>0</v>
      </c>
      <c r="N5124" t="str">
        <f>IF(K5124&gt;L5124,"HIGH ZONE BIAS",IF(K5124&lt;L5124,"LOW ZONE BIAS","EQUILIBRIUM"))</f>
        <v>EQUILIBRIUM</v>
      </c>
    </row>
    <row r="5125">
      <c r="A5125">
        <v>22446</v>
      </c>
      <c r="B5125" t="str">
        <v>2022-10-01</v>
      </c>
      <c r="C5125" t="str">
        <v>Morning</v>
      </c>
      <c r="D5125">
        <v>32</v>
      </c>
      <c r="E5125" t="str">
        <f>IF(MOD(D5125,2)=0,"EVEN","ODD")</f>
        <v>EVEN</v>
      </c>
      <c r="F5125" t="str">
        <f>IF(D5125&lt;=18,"LOW (1-18)","HIGH (19-36)")</f>
        <v>HIGH (19-36)</v>
      </c>
      <c r="G5125">
        <f>INT((D5125-1)/6)+1</f>
        <v>6</v>
      </c>
      <c r="H5125">
        <f>MOD(D5125-1,6)+1</f>
        <v>2</v>
      </c>
      <c r="I5125">
        <f>37-D5125</f>
        <v>5</v>
      </c>
      <c r="J5125">
        <f>ABS(D5125-D5126)</f>
        <v>2</v>
      </c>
      <c r="K5125">
        <f>AVERAGE(D5125:D5129)</f>
        <v>32</v>
      </c>
      <c r="L5125">
        <f>AVERAGE(D5125:D5144)</f>
        <v>32</v>
      </c>
      <c r="M5125">
        <f>K5125-L5125</f>
        <v>0</v>
      </c>
      <c r="N5125" t="str">
        <f>IF(K5125&gt;L5125,"HIGH ZONE BIAS",IF(K5125&lt;L5125,"LOW ZONE BIAS","EQUILIBRIUM"))</f>
        <v>EQUILIBRIUM</v>
      </c>
    </row>
    <row r="5126">
      <c r="A5126">
        <v>22445</v>
      </c>
      <c r="B5126" t="str">
        <v>2022-09-30</v>
      </c>
      <c r="C5126" t="str">
        <v>Evening</v>
      </c>
      <c r="D5126">
        <v>34</v>
      </c>
      <c r="E5126" t="str">
        <f>IF(MOD(D5126,2)=0,"EVEN","ODD")</f>
        <v>EVEN</v>
      </c>
      <c r="F5126" t="str">
        <f>IF(D5126&lt;=18,"LOW (1-18)","HIGH (19-36)")</f>
        <v>HIGH (19-36)</v>
      </c>
      <c r="G5126">
        <f>INT((D5126-1)/6)+1</f>
        <v>6</v>
      </c>
      <c r="H5126">
        <f>MOD(D5126-1,6)+1</f>
        <v>4</v>
      </c>
      <c r="I5126">
        <f>37-D5126</f>
        <v>3</v>
      </c>
      <c r="J5126">
        <f>ABS(D5126-D5127)</f>
        <v>8</v>
      </c>
      <c r="K5126">
        <f>AVERAGE(D5126:D5130)</f>
        <v>34</v>
      </c>
      <c r="L5126">
        <f>AVERAGE(D5126:D5145)</f>
        <v>34</v>
      </c>
      <c r="M5126">
        <f>K5126-L5126</f>
        <v>0</v>
      </c>
      <c r="N5126" t="str">
        <f>IF(K5126&gt;L5126,"HIGH ZONE BIAS",IF(K5126&lt;L5126,"LOW ZONE BIAS","EQUILIBRIUM"))</f>
        <v>EQUILIBRIUM</v>
      </c>
    </row>
    <row r="5127">
      <c r="A5127">
        <v>22444</v>
      </c>
      <c r="B5127" t="str">
        <v>2022-09-30</v>
      </c>
      <c r="C5127" t="str">
        <v>Afternoon</v>
      </c>
      <c r="D5127">
        <v>26</v>
      </c>
      <c r="E5127" t="str">
        <f>IF(MOD(D5127,2)=0,"EVEN","ODD")</f>
        <v>EVEN</v>
      </c>
      <c r="F5127" t="str">
        <f>IF(D5127&lt;=18,"LOW (1-18)","HIGH (19-36)")</f>
        <v>HIGH (19-36)</v>
      </c>
      <c r="G5127">
        <f>INT((D5127-1)/6)+1</f>
        <v>5</v>
      </c>
      <c r="H5127">
        <f>MOD(D5127-1,6)+1</f>
        <v>2</v>
      </c>
      <c r="I5127">
        <f>37-D5127</f>
        <v>11</v>
      </c>
      <c r="J5127">
        <f>ABS(D5127-D5128)</f>
        <v>19</v>
      </c>
      <c r="K5127">
        <f>AVERAGE(D5127:D5131)</f>
        <v>26</v>
      </c>
      <c r="L5127">
        <f>AVERAGE(D5127:D5146)</f>
        <v>26</v>
      </c>
      <c r="M5127">
        <f>K5127-L5127</f>
        <v>0</v>
      </c>
      <c r="N5127" t="str">
        <f>IF(K5127&gt;L5127,"HIGH ZONE BIAS",IF(K5127&lt;L5127,"LOW ZONE BIAS","EQUILIBRIUM"))</f>
        <v>EQUILIBRIUM</v>
      </c>
    </row>
    <row r="5128">
      <c r="A5128">
        <v>22443</v>
      </c>
      <c r="B5128" t="str">
        <v>2022-09-30</v>
      </c>
      <c r="C5128" t="str">
        <v>Midday</v>
      </c>
      <c r="D5128">
        <v>7</v>
      </c>
      <c r="E5128" t="str">
        <f>IF(MOD(D5128,2)=0,"EVEN","ODD")</f>
        <v>ODD</v>
      </c>
      <c r="F5128" t="str">
        <f>IF(D5128&lt;=18,"LOW (1-18)","HIGH (19-36)")</f>
        <v>LOW (1-18)</v>
      </c>
      <c r="G5128">
        <f>INT((D5128-1)/6)+1</f>
        <v>2</v>
      </c>
      <c r="H5128">
        <f>MOD(D5128-1,6)+1</f>
        <v>1</v>
      </c>
      <c r="I5128">
        <f>37-D5128</f>
        <v>30</v>
      </c>
      <c r="J5128">
        <f>ABS(D5128-D5129)</f>
        <v>10</v>
      </c>
      <c r="K5128">
        <f>AVERAGE(D5128:D5132)</f>
        <v>7</v>
      </c>
      <c r="L5128">
        <f>AVERAGE(D5128:D5147)</f>
        <v>7</v>
      </c>
      <c r="M5128">
        <f>K5128-L5128</f>
        <v>0</v>
      </c>
      <c r="N5128" t="str">
        <f>IF(K5128&gt;L5128,"HIGH ZONE BIAS",IF(K5128&lt;L5128,"LOW ZONE BIAS","EQUILIBRIUM"))</f>
        <v>EQUILIBRIUM</v>
      </c>
    </row>
    <row r="5129">
      <c r="A5129">
        <v>22442</v>
      </c>
      <c r="B5129" t="str">
        <v>2022-09-30</v>
      </c>
      <c r="C5129" t="str">
        <v>Morning</v>
      </c>
      <c r="D5129">
        <v>17</v>
      </c>
      <c r="E5129" t="str">
        <f>IF(MOD(D5129,2)=0,"EVEN","ODD")</f>
        <v>ODD</v>
      </c>
      <c r="F5129" t="str">
        <f>IF(D5129&lt;=18,"LOW (1-18)","HIGH (19-36)")</f>
        <v>LOW (1-18)</v>
      </c>
      <c r="G5129">
        <f>INT((D5129-1)/6)+1</f>
        <v>3</v>
      </c>
      <c r="H5129">
        <f>MOD(D5129-1,6)+1</f>
        <v>5</v>
      </c>
      <c r="I5129">
        <f>37-D5129</f>
        <v>20</v>
      </c>
      <c r="J5129">
        <f>ABS(D5129-D5130)</f>
        <v>12</v>
      </c>
      <c r="K5129">
        <f>AVERAGE(D5129:D5133)</f>
        <v>17</v>
      </c>
      <c r="L5129">
        <f>AVERAGE(D5129:D5148)</f>
        <v>17</v>
      </c>
      <c r="M5129">
        <f>K5129-L5129</f>
        <v>0</v>
      </c>
      <c r="N5129" t="str">
        <f>IF(K5129&gt;L5129,"HIGH ZONE BIAS",IF(K5129&lt;L5129,"LOW ZONE BIAS","EQUILIBRIUM"))</f>
        <v>EQUILIBRIUM</v>
      </c>
    </row>
    <row r="5130">
      <c r="A5130">
        <v>22441</v>
      </c>
      <c r="B5130" t="str">
        <v>2022-09-29</v>
      </c>
      <c r="C5130" t="str">
        <v>Evening</v>
      </c>
      <c r="D5130">
        <v>29</v>
      </c>
      <c r="E5130" t="str">
        <f>IF(MOD(D5130,2)=0,"EVEN","ODD")</f>
        <v>ODD</v>
      </c>
      <c r="F5130" t="str">
        <f>IF(D5130&lt;=18,"LOW (1-18)","HIGH (19-36)")</f>
        <v>HIGH (19-36)</v>
      </c>
      <c r="G5130">
        <f>INT((D5130-1)/6)+1</f>
        <v>5</v>
      </c>
      <c r="H5130">
        <f>MOD(D5130-1,6)+1</f>
        <v>5</v>
      </c>
      <c r="I5130">
        <f>37-D5130</f>
        <v>8</v>
      </c>
      <c r="J5130">
        <f>ABS(D5130-D5131)</f>
        <v>9</v>
      </c>
      <c r="K5130">
        <f>AVERAGE(D5130:D5134)</f>
        <v>29</v>
      </c>
      <c r="L5130">
        <f>AVERAGE(D5130:D5149)</f>
        <v>29</v>
      </c>
      <c r="M5130">
        <f>K5130-L5130</f>
        <v>0</v>
      </c>
      <c r="N5130" t="str">
        <f>IF(K5130&gt;L5130,"HIGH ZONE BIAS",IF(K5130&lt;L5130,"LOW ZONE BIAS","EQUILIBRIUM"))</f>
        <v>EQUILIBRIUM</v>
      </c>
    </row>
    <row r="5131">
      <c r="A5131">
        <v>22440</v>
      </c>
      <c r="B5131" t="str">
        <v>2022-09-29</v>
      </c>
      <c r="C5131" t="str">
        <v>Afternoon</v>
      </c>
      <c r="D5131">
        <v>20</v>
      </c>
      <c r="E5131" t="str">
        <f>IF(MOD(D5131,2)=0,"EVEN","ODD")</f>
        <v>EVEN</v>
      </c>
      <c r="F5131" t="str">
        <f>IF(D5131&lt;=18,"LOW (1-18)","HIGH (19-36)")</f>
        <v>HIGH (19-36)</v>
      </c>
      <c r="G5131">
        <f>INT((D5131-1)/6)+1</f>
        <v>4</v>
      </c>
      <c r="H5131">
        <f>MOD(D5131-1,6)+1</f>
        <v>2</v>
      </c>
      <c r="I5131">
        <f>37-D5131</f>
        <v>17</v>
      </c>
      <c r="J5131">
        <f>ABS(D5131-D5132)</f>
        <v>13</v>
      </c>
      <c r="K5131">
        <f>AVERAGE(D5131:D5135)</f>
        <v>20</v>
      </c>
      <c r="L5131">
        <f>AVERAGE(D5131:D5150)</f>
        <v>20</v>
      </c>
      <c r="M5131">
        <f>K5131-L5131</f>
        <v>0</v>
      </c>
      <c r="N5131" t="str">
        <f>IF(K5131&gt;L5131,"HIGH ZONE BIAS",IF(K5131&lt;L5131,"LOW ZONE BIAS","EQUILIBRIUM"))</f>
        <v>EQUILIBRIUM</v>
      </c>
    </row>
    <row r="5132">
      <c r="A5132">
        <v>22439</v>
      </c>
      <c r="B5132" t="str">
        <v>2022-09-29</v>
      </c>
      <c r="C5132" t="str">
        <v>Midday</v>
      </c>
      <c r="D5132">
        <v>7</v>
      </c>
      <c r="E5132" t="str">
        <f>IF(MOD(D5132,2)=0,"EVEN","ODD")</f>
        <v>ODD</v>
      </c>
      <c r="F5132" t="str">
        <f>IF(D5132&lt;=18,"LOW (1-18)","HIGH (19-36)")</f>
        <v>LOW (1-18)</v>
      </c>
      <c r="G5132">
        <f>INT((D5132-1)/6)+1</f>
        <v>2</v>
      </c>
      <c r="H5132">
        <f>MOD(D5132-1,6)+1</f>
        <v>1</v>
      </c>
      <c r="I5132">
        <f>37-D5132</f>
        <v>30</v>
      </c>
      <c r="J5132">
        <f>ABS(D5132-D5133)</f>
        <v>5</v>
      </c>
      <c r="K5132">
        <f>AVERAGE(D5132:D5136)</f>
        <v>7</v>
      </c>
      <c r="L5132">
        <f>AVERAGE(D5132:D5151)</f>
        <v>7</v>
      </c>
      <c r="M5132">
        <f>K5132-L5132</f>
        <v>0</v>
      </c>
      <c r="N5132" t="str">
        <f>IF(K5132&gt;L5132,"HIGH ZONE BIAS",IF(K5132&lt;L5132,"LOW ZONE BIAS","EQUILIBRIUM"))</f>
        <v>EQUILIBRIUM</v>
      </c>
    </row>
    <row r="5133">
      <c r="A5133">
        <v>22438</v>
      </c>
      <c r="B5133" t="str">
        <v>2022-09-29</v>
      </c>
      <c r="C5133" t="str">
        <v>Morning</v>
      </c>
      <c r="D5133">
        <v>2</v>
      </c>
      <c r="E5133" t="str">
        <f>IF(MOD(D5133,2)=0,"EVEN","ODD")</f>
        <v>EVEN</v>
      </c>
      <c r="F5133" t="str">
        <f>IF(D5133&lt;=18,"LOW (1-18)","HIGH (19-36)")</f>
        <v>LOW (1-18)</v>
      </c>
      <c r="G5133">
        <f>INT((D5133-1)/6)+1</f>
        <v>1</v>
      </c>
      <c r="H5133">
        <f>MOD(D5133-1,6)+1</f>
        <v>2</v>
      </c>
      <c r="I5133">
        <f>37-D5133</f>
        <v>35</v>
      </c>
      <c r="J5133">
        <f>ABS(D5133-D5134)</f>
        <v>26</v>
      </c>
      <c r="K5133">
        <f>AVERAGE(D5133:D5137)</f>
        <v>2</v>
      </c>
      <c r="L5133">
        <f>AVERAGE(D5133:D5152)</f>
        <v>2</v>
      </c>
      <c r="M5133">
        <f>K5133-L5133</f>
        <v>0</v>
      </c>
      <c r="N5133" t="str">
        <f>IF(K5133&gt;L5133,"HIGH ZONE BIAS",IF(K5133&lt;L5133,"LOW ZONE BIAS","EQUILIBRIUM"))</f>
        <v>EQUILIBRIUM</v>
      </c>
    </row>
    <row r="5134">
      <c r="A5134">
        <v>22437</v>
      </c>
      <c r="B5134" t="str">
        <v>2022-09-28</v>
      </c>
      <c r="C5134" t="str">
        <v>Evening</v>
      </c>
      <c r="D5134">
        <v>28</v>
      </c>
      <c r="E5134" t="str">
        <f>IF(MOD(D5134,2)=0,"EVEN","ODD")</f>
        <v>EVEN</v>
      </c>
      <c r="F5134" t="str">
        <f>IF(D5134&lt;=18,"LOW (1-18)","HIGH (19-36)")</f>
        <v>HIGH (19-36)</v>
      </c>
      <c r="G5134">
        <f>INT((D5134-1)/6)+1</f>
        <v>5</v>
      </c>
      <c r="H5134">
        <f>MOD(D5134-1,6)+1</f>
        <v>4</v>
      </c>
      <c r="I5134">
        <f>37-D5134</f>
        <v>9</v>
      </c>
      <c r="J5134">
        <f>ABS(D5134-D5135)</f>
        <v>4</v>
      </c>
      <c r="K5134">
        <f>AVERAGE(D5134:D5138)</f>
        <v>28</v>
      </c>
      <c r="L5134">
        <f>AVERAGE(D5134:D5153)</f>
        <v>28</v>
      </c>
      <c r="M5134">
        <f>K5134-L5134</f>
        <v>0</v>
      </c>
      <c r="N5134" t="str">
        <f>IF(K5134&gt;L5134,"HIGH ZONE BIAS",IF(K5134&lt;L5134,"LOW ZONE BIAS","EQUILIBRIUM"))</f>
        <v>EQUILIBRIUM</v>
      </c>
    </row>
    <row r="5135">
      <c r="A5135">
        <v>22436</v>
      </c>
      <c r="B5135" t="str">
        <v>2022-09-28</v>
      </c>
      <c r="C5135" t="str">
        <v>Afternoon</v>
      </c>
      <c r="D5135">
        <v>32</v>
      </c>
      <c r="E5135" t="str">
        <f>IF(MOD(D5135,2)=0,"EVEN","ODD")</f>
        <v>EVEN</v>
      </c>
      <c r="F5135" t="str">
        <f>IF(D5135&lt;=18,"LOW (1-18)","HIGH (19-36)")</f>
        <v>HIGH (19-36)</v>
      </c>
      <c r="G5135">
        <f>INT((D5135-1)/6)+1</f>
        <v>6</v>
      </c>
      <c r="H5135">
        <f>MOD(D5135-1,6)+1</f>
        <v>2</v>
      </c>
      <c r="I5135">
        <f>37-D5135</f>
        <v>5</v>
      </c>
      <c r="J5135">
        <f>ABS(D5135-D5136)</f>
        <v>4</v>
      </c>
      <c r="K5135">
        <f>AVERAGE(D5135:D5139)</f>
        <v>32</v>
      </c>
      <c r="L5135">
        <f>AVERAGE(D5135:D5154)</f>
        <v>32</v>
      </c>
      <c r="M5135">
        <f>K5135-L5135</f>
        <v>0</v>
      </c>
      <c r="N5135" t="str">
        <f>IF(K5135&gt;L5135,"HIGH ZONE BIAS",IF(K5135&lt;L5135,"LOW ZONE BIAS","EQUILIBRIUM"))</f>
        <v>EQUILIBRIUM</v>
      </c>
    </row>
    <row r="5136">
      <c r="A5136">
        <v>22435</v>
      </c>
      <c r="B5136" t="str">
        <v>2022-09-28</v>
      </c>
      <c r="C5136" t="str">
        <v>Midday</v>
      </c>
      <c r="D5136">
        <v>28</v>
      </c>
      <c r="E5136" t="str">
        <f>IF(MOD(D5136,2)=0,"EVEN","ODD")</f>
        <v>EVEN</v>
      </c>
      <c r="F5136" t="str">
        <f>IF(D5136&lt;=18,"LOW (1-18)","HIGH (19-36)")</f>
        <v>HIGH (19-36)</v>
      </c>
      <c r="G5136">
        <f>INT((D5136-1)/6)+1</f>
        <v>5</v>
      </c>
      <c r="H5136">
        <f>MOD(D5136-1,6)+1</f>
        <v>4</v>
      </c>
      <c r="I5136">
        <f>37-D5136</f>
        <v>9</v>
      </c>
      <c r="J5136">
        <f>ABS(D5136-D5137)</f>
        <v>3</v>
      </c>
      <c r="K5136">
        <f>AVERAGE(D5136:D5140)</f>
        <v>28</v>
      </c>
      <c r="L5136">
        <f>AVERAGE(D5136:D5155)</f>
        <v>28</v>
      </c>
      <c r="M5136">
        <f>K5136-L5136</f>
        <v>0</v>
      </c>
      <c r="N5136" t="str">
        <f>IF(K5136&gt;L5136,"HIGH ZONE BIAS",IF(K5136&lt;L5136,"LOW ZONE BIAS","EQUILIBRIUM"))</f>
        <v>EQUILIBRIUM</v>
      </c>
    </row>
    <row r="5137">
      <c r="A5137">
        <v>22434</v>
      </c>
      <c r="B5137" t="str">
        <v>2022-09-28</v>
      </c>
      <c r="C5137" t="str">
        <v>Morning</v>
      </c>
      <c r="D5137">
        <v>31</v>
      </c>
      <c r="E5137" t="str">
        <f>IF(MOD(D5137,2)=0,"EVEN","ODD")</f>
        <v>ODD</v>
      </c>
      <c r="F5137" t="str">
        <f>IF(D5137&lt;=18,"LOW (1-18)","HIGH (19-36)")</f>
        <v>HIGH (19-36)</v>
      </c>
      <c r="G5137">
        <f>INT((D5137-1)/6)+1</f>
        <v>6</v>
      </c>
      <c r="H5137">
        <f>MOD(D5137-1,6)+1</f>
        <v>1</v>
      </c>
      <c r="I5137">
        <f>37-D5137</f>
        <v>6</v>
      </c>
      <c r="J5137">
        <f>ABS(D5137-D5138)</f>
        <v>14</v>
      </c>
      <c r="K5137">
        <f>AVERAGE(D5137:D5141)</f>
        <v>31</v>
      </c>
      <c r="L5137">
        <f>AVERAGE(D5137:D5156)</f>
        <v>31</v>
      </c>
      <c r="M5137">
        <f>K5137-L5137</f>
        <v>0</v>
      </c>
      <c r="N5137" t="str">
        <f>IF(K5137&gt;L5137,"HIGH ZONE BIAS",IF(K5137&lt;L5137,"LOW ZONE BIAS","EQUILIBRIUM"))</f>
        <v>EQUILIBRIUM</v>
      </c>
    </row>
    <row r="5138">
      <c r="A5138">
        <v>22433</v>
      </c>
      <c r="B5138" t="str">
        <v>2022-09-27</v>
      </c>
      <c r="C5138" t="str">
        <v>Evening</v>
      </c>
      <c r="D5138">
        <v>17</v>
      </c>
      <c r="E5138" t="str">
        <f>IF(MOD(D5138,2)=0,"EVEN","ODD")</f>
        <v>ODD</v>
      </c>
      <c r="F5138" t="str">
        <f>IF(D5138&lt;=18,"LOW (1-18)","HIGH (19-36)")</f>
        <v>LOW (1-18)</v>
      </c>
      <c r="G5138">
        <f>INT((D5138-1)/6)+1</f>
        <v>3</v>
      </c>
      <c r="H5138">
        <f>MOD(D5138-1,6)+1</f>
        <v>5</v>
      </c>
      <c r="I5138">
        <f>37-D5138</f>
        <v>20</v>
      </c>
      <c r="J5138">
        <f>ABS(D5138-D5139)</f>
        <v>14</v>
      </c>
      <c r="K5138">
        <f>AVERAGE(D5138:D5142)</f>
        <v>17</v>
      </c>
      <c r="L5138">
        <f>AVERAGE(D5138:D5157)</f>
        <v>17</v>
      </c>
      <c r="M5138">
        <f>K5138-L5138</f>
        <v>0</v>
      </c>
      <c r="N5138" t="str">
        <f>IF(K5138&gt;L5138,"HIGH ZONE BIAS",IF(K5138&lt;L5138,"LOW ZONE BIAS","EQUILIBRIUM"))</f>
        <v>EQUILIBRIUM</v>
      </c>
    </row>
    <row r="5139">
      <c r="A5139">
        <v>22432</v>
      </c>
      <c r="B5139" t="str">
        <v>2022-09-27</v>
      </c>
      <c r="C5139" t="str">
        <v>Afternoon</v>
      </c>
      <c r="D5139">
        <v>31</v>
      </c>
      <c r="E5139" t="str">
        <f>IF(MOD(D5139,2)=0,"EVEN","ODD")</f>
        <v>ODD</v>
      </c>
      <c r="F5139" t="str">
        <f>IF(D5139&lt;=18,"LOW (1-18)","HIGH (19-36)")</f>
        <v>HIGH (19-36)</v>
      </c>
      <c r="G5139">
        <f>INT((D5139-1)/6)+1</f>
        <v>6</v>
      </c>
      <c r="H5139">
        <f>MOD(D5139-1,6)+1</f>
        <v>1</v>
      </c>
      <c r="I5139">
        <f>37-D5139</f>
        <v>6</v>
      </c>
      <c r="J5139">
        <f>ABS(D5139-D5140)</f>
        <v>30</v>
      </c>
      <c r="K5139">
        <f>AVERAGE(D5139:D5143)</f>
        <v>31</v>
      </c>
      <c r="L5139">
        <f>AVERAGE(D5139:D5158)</f>
        <v>31</v>
      </c>
      <c r="M5139">
        <f>K5139-L5139</f>
        <v>0</v>
      </c>
      <c r="N5139" t="str">
        <f>IF(K5139&gt;L5139,"HIGH ZONE BIAS",IF(K5139&lt;L5139,"LOW ZONE BIAS","EQUILIBRIUM"))</f>
        <v>EQUILIBRIUM</v>
      </c>
    </row>
    <row r="5140">
      <c r="A5140">
        <v>22431</v>
      </c>
      <c r="B5140" t="str">
        <v>2022-09-27</v>
      </c>
      <c r="C5140" t="str">
        <v>Midday</v>
      </c>
      <c r="D5140">
        <v>1</v>
      </c>
      <c r="E5140" t="str">
        <f>IF(MOD(D5140,2)=0,"EVEN","ODD")</f>
        <v>ODD</v>
      </c>
      <c r="F5140" t="str">
        <f>IF(D5140&lt;=18,"LOW (1-18)","HIGH (19-36)")</f>
        <v>LOW (1-18)</v>
      </c>
      <c r="G5140">
        <f>INT((D5140-1)/6)+1</f>
        <v>1</v>
      </c>
      <c r="H5140">
        <f>MOD(D5140-1,6)+1</f>
        <v>1</v>
      </c>
      <c r="I5140">
        <f>37-D5140</f>
        <v>36</v>
      </c>
      <c r="J5140">
        <f>ABS(D5140-D5141)</f>
        <v>6</v>
      </c>
      <c r="K5140">
        <f>AVERAGE(D5140:D5144)</f>
        <v>1</v>
      </c>
      <c r="L5140">
        <f>AVERAGE(D5140:D5159)</f>
        <v>1</v>
      </c>
      <c r="M5140">
        <f>K5140-L5140</f>
        <v>0</v>
      </c>
      <c r="N5140" t="str">
        <f>IF(K5140&gt;L5140,"HIGH ZONE BIAS",IF(K5140&lt;L5140,"LOW ZONE BIAS","EQUILIBRIUM"))</f>
        <v>EQUILIBRIUM</v>
      </c>
    </row>
    <row r="5141">
      <c r="A5141">
        <v>22430</v>
      </c>
      <c r="B5141" t="str">
        <v>2022-09-27</v>
      </c>
      <c r="C5141" t="str">
        <v>Morning</v>
      </c>
      <c r="D5141">
        <v>7</v>
      </c>
      <c r="E5141" t="str">
        <f>IF(MOD(D5141,2)=0,"EVEN","ODD")</f>
        <v>ODD</v>
      </c>
      <c r="F5141" t="str">
        <f>IF(D5141&lt;=18,"LOW (1-18)","HIGH (19-36)")</f>
        <v>LOW (1-18)</v>
      </c>
      <c r="G5141">
        <f>INT((D5141-1)/6)+1</f>
        <v>2</v>
      </c>
      <c r="H5141">
        <f>MOD(D5141-1,6)+1</f>
        <v>1</v>
      </c>
      <c r="I5141">
        <f>37-D5141</f>
        <v>30</v>
      </c>
      <c r="J5141">
        <f>ABS(D5141-D5142)</f>
        <v>11</v>
      </c>
      <c r="K5141">
        <f>AVERAGE(D5141:D5145)</f>
        <v>7</v>
      </c>
      <c r="L5141">
        <f>AVERAGE(D5141:D5160)</f>
        <v>7</v>
      </c>
      <c r="M5141">
        <f>K5141-L5141</f>
        <v>0</v>
      </c>
      <c r="N5141" t="str">
        <f>IF(K5141&gt;L5141,"HIGH ZONE BIAS",IF(K5141&lt;L5141,"LOW ZONE BIAS","EQUILIBRIUM"))</f>
        <v>EQUILIBRIUM</v>
      </c>
    </row>
    <row r="5142">
      <c r="A5142">
        <v>22429</v>
      </c>
      <c r="B5142" t="str">
        <v>2022-09-26</v>
      </c>
      <c r="C5142" t="str">
        <v>Evening</v>
      </c>
      <c r="D5142">
        <v>18</v>
      </c>
      <c r="E5142" t="str">
        <f>IF(MOD(D5142,2)=0,"EVEN","ODD")</f>
        <v>EVEN</v>
      </c>
      <c r="F5142" t="str">
        <f>IF(D5142&lt;=18,"LOW (1-18)","HIGH (19-36)")</f>
        <v>LOW (1-18)</v>
      </c>
      <c r="G5142">
        <f>INT((D5142-1)/6)+1</f>
        <v>3</v>
      </c>
      <c r="H5142">
        <f>MOD(D5142-1,6)+1</f>
        <v>6</v>
      </c>
      <c r="I5142">
        <f>37-D5142</f>
        <v>19</v>
      </c>
      <c r="J5142">
        <f>ABS(D5142-D5143)</f>
        <v>12</v>
      </c>
      <c r="K5142">
        <f>AVERAGE(D5142:D5146)</f>
        <v>18</v>
      </c>
      <c r="L5142">
        <f>AVERAGE(D5142:D5161)</f>
        <v>18</v>
      </c>
      <c r="M5142">
        <f>K5142-L5142</f>
        <v>0</v>
      </c>
      <c r="N5142" t="str">
        <f>IF(K5142&gt;L5142,"HIGH ZONE BIAS",IF(K5142&lt;L5142,"LOW ZONE BIAS","EQUILIBRIUM"))</f>
        <v>EQUILIBRIUM</v>
      </c>
    </row>
    <row r="5143">
      <c r="A5143">
        <v>22428</v>
      </c>
      <c r="B5143" t="str">
        <v>2022-09-26</v>
      </c>
      <c r="C5143" t="str">
        <v>Afternoon</v>
      </c>
      <c r="D5143">
        <v>30</v>
      </c>
      <c r="E5143" t="str">
        <f>IF(MOD(D5143,2)=0,"EVEN","ODD")</f>
        <v>EVEN</v>
      </c>
      <c r="F5143" t="str">
        <f>IF(D5143&lt;=18,"LOW (1-18)","HIGH (19-36)")</f>
        <v>HIGH (19-36)</v>
      </c>
      <c r="G5143">
        <f>INT((D5143-1)/6)+1</f>
        <v>5</v>
      </c>
      <c r="H5143">
        <f>MOD(D5143-1,6)+1</f>
        <v>6</v>
      </c>
      <c r="I5143">
        <f>37-D5143</f>
        <v>7</v>
      </c>
      <c r="J5143">
        <f>ABS(D5143-D5144)</f>
        <v>16</v>
      </c>
      <c r="K5143">
        <f>AVERAGE(D5143:D5147)</f>
        <v>30</v>
      </c>
      <c r="L5143">
        <f>AVERAGE(D5143:D5162)</f>
        <v>30</v>
      </c>
      <c r="M5143">
        <f>K5143-L5143</f>
        <v>0</v>
      </c>
      <c r="N5143" t="str">
        <f>IF(K5143&gt;L5143,"HIGH ZONE BIAS",IF(K5143&lt;L5143,"LOW ZONE BIAS","EQUILIBRIUM"))</f>
        <v>EQUILIBRIUM</v>
      </c>
    </row>
    <row r="5144">
      <c r="A5144">
        <v>22427</v>
      </c>
      <c r="B5144" t="str">
        <v>2022-09-26</v>
      </c>
      <c r="C5144" t="str">
        <v>Midday</v>
      </c>
      <c r="D5144">
        <v>14</v>
      </c>
      <c r="E5144" t="str">
        <f>IF(MOD(D5144,2)=0,"EVEN","ODD")</f>
        <v>EVEN</v>
      </c>
      <c r="F5144" t="str">
        <f>IF(D5144&lt;=18,"LOW (1-18)","HIGH (19-36)")</f>
        <v>LOW (1-18)</v>
      </c>
      <c r="G5144">
        <f>INT((D5144-1)/6)+1</f>
        <v>3</v>
      </c>
      <c r="H5144">
        <f>MOD(D5144-1,6)+1</f>
        <v>2</v>
      </c>
      <c r="I5144">
        <f>37-D5144</f>
        <v>23</v>
      </c>
      <c r="J5144">
        <f>ABS(D5144-D5145)</f>
        <v>6</v>
      </c>
      <c r="K5144">
        <f>AVERAGE(D5144:D5148)</f>
        <v>14</v>
      </c>
      <c r="L5144">
        <f>AVERAGE(D5144:D5163)</f>
        <v>14</v>
      </c>
      <c r="M5144">
        <f>K5144-L5144</f>
        <v>0</v>
      </c>
      <c r="N5144" t="str">
        <f>IF(K5144&gt;L5144,"HIGH ZONE BIAS",IF(K5144&lt;L5144,"LOW ZONE BIAS","EQUILIBRIUM"))</f>
        <v>EQUILIBRIUM</v>
      </c>
    </row>
    <row r="5145">
      <c r="A5145">
        <v>22426</v>
      </c>
      <c r="B5145" t="str">
        <v>2022-09-26</v>
      </c>
      <c r="C5145" t="str">
        <v>Morning</v>
      </c>
      <c r="D5145">
        <v>8</v>
      </c>
      <c r="E5145" t="str">
        <f>IF(MOD(D5145,2)=0,"EVEN","ODD")</f>
        <v>EVEN</v>
      </c>
      <c r="F5145" t="str">
        <f>IF(D5145&lt;=18,"LOW (1-18)","HIGH (19-36)")</f>
        <v>LOW (1-18)</v>
      </c>
      <c r="G5145">
        <f>INT((D5145-1)/6)+1</f>
        <v>2</v>
      </c>
      <c r="H5145">
        <f>MOD(D5145-1,6)+1</f>
        <v>2</v>
      </c>
      <c r="I5145">
        <f>37-D5145</f>
        <v>29</v>
      </c>
      <c r="J5145">
        <f>ABS(D5145-D5146)</f>
        <v>11</v>
      </c>
      <c r="K5145">
        <f>AVERAGE(D5145:D5149)</f>
        <v>8</v>
      </c>
      <c r="L5145">
        <f>AVERAGE(D5145:D5164)</f>
        <v>8</v>
      </c>
      <c r="M5145">
        <f>K5145-L5145</f>
        <v>0</v>
      </c>
      <c r="N5145" t="str">
        <f>IF(K5145&gt;L5145,"HIGH ZONE BIAS",IF(K5145&lt;L5145,"LOW ZONE BIAS","EQUILIBRIUM"))</f>
        <v>EQUILIBRIUM</v>
      </c>
    </row>
    <row r="5146">
      <c r="A5146">
        <v>22425</v>
      </c>
      <c r="B5146" t="str">
        <v>2022-09-24</v>
      </c>
      <c r="C5146" t="str">
        <v>Evening</v>
      </c>
      <c r="D5146">
        <v>19</v>
      </c>
      <c r="E5146" t="str">
        <f>IF(MOD(D5146,2)=0,"EVEN","ODD")</f>
        <v>ODD</v>
      </c>
      <c r="F5146" t="str">
        <f>IF(D5146&lt;=18,"LOW (1-18)","HIGH (19-36)")</f>
        <v>HIGH (19-36)</v>
      </c>
      <c r="G5146">
        <f>INT((D5146-1)/6)+1</f>
        <v>4</v>
      </c>
      <c r="H5146">
        <f>MOD(D5146-1,6)+1</f>
        <v>1</v>
      </c>
      <c r="I5146">
        <f>37-D5146</f>
        <v>18</v>
      </c>
      <c r="J5146">
        <f>ABS(D5146-D5147)</f>
        <v>15</v>
      </c>
      <c r="K5146">
        <f>AVERAGE(D5146:D5150)</f>
        <v>19</v>
      </c>
      <c r="L5146">
        <f>AVERAGE(D5146:D5165)</f>
        <v>19</v>
      </c>
      <c r="M5146">
        <f>K5146-L5146</f>
        <v>0</v>
      </c>
      <c r="N5146" t="str">
        <f>IF(K5146&gt;L5146,"HIGH ZONE BIAS",IF(K5146&lt;L5146,"LOW ZONE BIAS","EQUILIBRIUM"))</f>
        <v>EQUILIBRIUM</v>
      </c>
    </row>
    <row r="5147">
      <c r="A5147">
        <v>22424</v>
      </c>
      <c r="B5147" t="str">
        <v>2022-09-24</v>
      </c>
      <c r="C5147" t="str">
        <v>Afternoon</v>
      </c>
      <c r="D5147">
        <v>4</v>
      </c>
      <c r="E5147" t="str">
        <f>IF(MOD(D5147,2)=0,"EVEN","ODD")</f>
        <v>EVEN</v>
      </c>
      <c r="F5147" t="str">
        <f>IF(D5147&lt;=18,"LOW (1-18)","HIGH (19-36)")</f>
        <v>LOW (1-18)</v>
      </c>
      <c r="G5147">
        <f>INT((D5147-1)/6)+1</f>
        <v>1</v>
      </c>
      <c r="H5147">
        <f>MOD(D5147-1,6)+1</f>
        <v>4</v>
      </c>
      <c r="I5147">
        <f>37-D5147</f>
        <v>33</v>
      </c>
      <c r="J5147">
        <f>ABS(D5147-D5148)</f>
        <v>32</v>
      </c>
      <c r="K5147">
        <f>AVERAGE(D5147:D5151)</f>
        <v>4</v>
      </c>
      <c r="L5147">
        <f>AVERAGE(D5147:D5166)</f>
        <v>4</v>
      </c>
      <c r="M5147">
        <f>K5147-L5147</f>
        <v>0</v>
      </c>
      <c r="N5147" t="str">
        <f>IF(K5147&gt;L5147,"HIGH ZONE BIAS",IF(K5147&lt;L5147,"LOW ZONE BIAS","EQUILIBRIUM"))</f>
        <v>EQUILIBRIUM</v>
      </c>
    </row>
    <row r="5148">
      <c r="A5148">
        <v>22423</v>
      </c>
      <c r="B5148" t="str">
        <v>2022-09-24</v>
      </c>
      <c r="C5148" t="str">
        <v>Midday</v>
      </c>
      <c r="D5148">
        <v>36</v>
      </c>
      <c r="E5148" t="str">
        <f>IF(MOD(D5148,2)=0,"EVEN","ODD")</f>
        <v>EVEN</v>
      </c>
      <c r="F5148" t="str">
        <f>IF(D5148&lt;=18,"LOW (1-18)","HIGH (19-36)")</f>
        <v>HIGH (19-36)</v>
      </c>
      <c r="G5148">
        <f>INT((D5148-1)/6)+1</f>
        <v>6</v>
      </c>
      <c r="H5148">
        <f>MOD(D5148-1,6)+1</f>
        <v>6</v>
      </c>
      <c r="I5148">
        <f>37-D5148</f>
        <v>1</v>
      </c>
      <c r="J5148">
        <f>ABS(D5148-D5149)</f>
        <v>32</v>
      </c>
      <c r="K5148">
        <f>AVERAGE(D5148:D5152)</f>
        <v>36</v>
      </c>
      <c r="L5148">
        <f>AVERAGE(D5148:D5167)</f>
        <v>36</v>
      </c>
      <c r="M5148">
        <f>K5148-L5148</f>
        <v>0</v>
      </c>
      <c r="N5148" t="str">
        <f>IF(K5148&gt;L5148,"HIGH ZONE BIAS",IF(K5148&lt;L5148,"LOW ZONE BIAS","EQUILIBRIUM"))</f>
        <v>EQUILIBRIUM</v>
      </c>
    </row>
    <row r="5149">
      <c r="A5149">
        <v>22422</v>
      </c>
      <c r="B5149" t="str">
        <v>2022-09-24</v>
      </c>
      <c r="C5149" t="str">
        <v>Morning</v>
      </c>
      <c r="D5149">
        <v>4</v>
      </c>
      <c r="E5149" t="str">
        <f>IF(MOD(D5149,2)=0,"EVEN","ODD")</f>
        <v>EVEN</v>
      </c>
      <c r="F5149" t="str">
        <f>IF(D5149&lt;=18,"LOW (1-18)","HIGH (19-36)")</f>
        <v>LOW (1-18)</v>
      </c>
      <c r="G5149">
        <f>INT((D5149-1)/6)+1</f>
        <v>1</v>
      </c>
      <c r="H5149">
        <f>MOD(D5149-1,6)+1</f>
        <v>4</v>
      </c>
      <c r="I5149">
        <f>37-D5149</f>
        <v>33</v>
      </c>
      <c r="J5149">
        <f>ABS(D5149-D5150)</f>
        <v>5</v>
      </c>
      <c r="K5149">
        <f>AVERAGE(D5149:D5153)</f>
        <v>4</v>
      </c>
      <c r="L5149">
        <f>AVERAGE(D5149:D5168)</f>
        <v>4</v>
      </c>
      <c r="M5149">
        <f>K5149-L5149</f>
        <v>0</v>
      </c>
      <c r="N5149" t="str">
        <f>IF(K5149&gt;L5149,"HIGH ZONE BIAS",IF(K5149&lt;L5149,"LOW ZONE BIAS","EQUILIBRIUM"))</f>
        <v>EQUILIBRIUM</v>
      </c>
    </row>
    <row r="5150">
      <c r="A5150">
        <v>22421</v>
      </c>
      <c r="B5150" t="str">
        <v>2022-09-23</v>
      </c>
      <c r="C5150" t="str">
        <v>Evening</v>
      </c>
      <c r="D5150">
        <v>9</v>
      </c>
      <c r="E5150" t="str">
        <f>IF(MOD(D5150,2)=0,"EVEN","ODD")</f>
        <v>ODD</v>
      </c>
      <c r="F5150" t="str">
        <f>IF(D5150&lt;=18,"LOW (1-18)","HIGH (19-36)")</f>
        <v>LOW (1-18)</v>
      </c>
      <c r="G5150">
        <f>INT((D5150-1)/6)+1</f>
        <v>2</v>
      </c>
      <c r="H5150">
        <f>MOD(D5150-1,6)+1</f>
        <v>3</v>
      </c>
      <c r="I5150">
        <f>37-D5150</f>
        <v>28</v>
      </c>
      <c r="J5150">
        <f>ABS(D5150-D5151)</f>
        <v>26</v>
      </c>
      <c r="K5150">
        <f>AVERAGE(D5150:D5154)</f>
        <v>9</v>
      </c>
      <c r="L5150">
        <f>AVERAGE(D5150:D5169)</f>
        <v>9</v>
      </c>
      <c r="M5150">
        <f>K5150-L5150</f>
        <v>0</v>
      </c>
      <c r="N5150" t="str">
        <f>IF(K5150&gt;L5150,"HIGH ZONE BIAS",IF(K5150&lt;L5150,"LOW ZONE BIAS","EQUILIBRIUM"))</f>
        <v>EQUILIBRIUM</v>
      </c>
    </row>
    <row r="5151">
      <c r="A5151">
        <v>22420</v>
      </c>
      <c r="B5151" t="str">
        <v>2022-09-23</v>
      </c>
      <c r="C5151" t="str">
        <v>Afternoon</v>
      </c>
      <c r="D5151">
        <v>35</v>
      </c>
      <c r="E5151" t="str">
        <f>IF(MOD(D5151,2)=0,"EVEN","ODD")</f>
        <v>ODD</v>
      </c>
      <c r="F5151" t="str">
        <f>IF(D5151&lt;=18,"LOW (1-18)","HIGH (19-36)")</f>
        <v>HIGH (19-36)</v>
      </c>
      <c r="G5151">
        <f>INT((D5151-1)/6)+1</f>
        <v>6</v>
      </c>
      <c r="H5151">
        <f>MOD(D5151-1,6)+1</f>
        <v>5</v>
      </c>
      <c r="I5151">
        <f>37-D5151</f>
        <v>2</v>
      </c>
      <c r="J5151">
        <f>ABS(D5151-D5152)</f>
        <v>7</v>
      </c>
      <c r="K5151">
        <f>AVERAGE(D5151:D5155)</f>
        <v>35</v>
      </c>
      <c r="L5151">
        <f>AVERAGE(D5151:D5170)</f>
        <v>35</v>
      </c>
      <c r="M5151">
        <f>K5151-L5151</f>
        <v>0</v>
      </c>
      <c r="N5151" t="str">
        <f>IF(K5151&gt;L5151,"HIGH ZONE BIAS",IF(K5151&lt;L5151,"LOW ZONE BIAS","EQUILIBRIUM"))</f>
        <v>EQUILIBRIUM</v>
      </c>
    </row>
    <row r="5152">
      <c r="A5152">
        <v>22419</v>
      </c>
      <c r="B5152" t="str">
        <v>2022-09-23</v>
      </c>
      <c r="C5152" t="str">
        <v>Midday</v>
      </c>
      <c r="D5152">
        <v>28</v>
      </c>
      <c r="E5152" t="str">
        <f>IF(MOD(D5152,2)=0,"EVEN","ODD")</f>
        <v>EVEN</v>
      </c>
      <c r="F5152" t="str">
        <f>IF(D5152&lt;=18,"LOW (1-18)","HIGH (19-36)")</f>
        <v>HIGH (19-36)</v>
      </c>
      <c r="G5152">
        <f>INT((D5152-1)/6)+1</f>
        <v>5</v>
      </c>
      <c r="H5152">
        <f>MOD(D5152-1,6)+1</f>
        <v>4</v>
      </c>
      <c r="I5152">
        <f>37-D5152</f>
        <v>9</v>
      </c>
      <c r="J5152">
        <f>ABS(D5152-D5153)</f>
        <v>15</v>
      </c>
      <c r="K5152">
        <f>AVERAGE(D5152:D5156)</f>
        <v>28</v>
      </c>
      <c r="L5152">
        <f>AVERAGE(D5152:D5171)</f>
        <v>28</v>
      </c>
      <c r="M5152">
        <f>K5152-L5152</f>
        <v>0</v>
      </c>
      <c r="N5152" t="str">
        <f>IF(K5152&gt;L5152,"HIGH ZONE BIAS",IF(K5152&lt;L5152,"LOW ZONE BIAS","EQUILIBRIUM"))</f>
        <v>EQUILIBRIUM</v>
      </c>
    </row>
    <row r="5153">
      <c r="A5153">
        <v>22418</v>
      </c>
      <c r="B5153" t="str">
        <v>2022-09-23</v>
      </c>
      <c r="C5153" t="str">
        <v>Morning</v>
      </c>
      <c r="D5153">
        <v>13</v>
      </c>
      <c r="E5153" t="str">
        <f>IF(MOD(D5153,2)=0,"EVEN","ODD")</f>
        <v>ODD</v>
      </c>
      <c r="F5153" t="str">
        <f>IF(D5153&lt;=18,"LOW (1-18)","HIGH (19-36)")</f>
        <v>LOW (1-18)</v>
      </c>
      <c r="G5153">
        <f>INT((D5153-1)/6)+1</f>
        <v>3</v>
      </c>
      <c r="H5153">
        <f>MOD(D5153-1,6)+1</f>
        <v>1</v>
      </c>
      <c r="I5153">
        <f>37-D5153</f>
        <v>24</v>
      </c>
      <c r="J5153">
        <f>ABS(D5153-D5154)</f>
        <v>8</v>
      </c>
      <c r="K5153">
        <f>AVERAGE(D5153:D5157)</f>
        <v>13</v>
      </c>
      <c r="L5153">
        <f>AVERAGE(D5153:D5172)</f>
        <v>13</v>
      </c>
      <c r="M5153">
        <f>K5153-L5153</f>
        <v>0</v>
      </c>
      <c r="N5153" t="str">
        <f>IF(K5153&gt;L5153,"HIGH ZONE BIAS",IF(K5153&lt;L5153,"LOW ZONE BIAS","EQUILIBRIUM"))</f>
        <v>EQUILIBRIUM</v>
      </c>
    </row>
    <row r="5154">
      <c r="A5154">
        <v>22417</v>
      </c>
      <c r="B5154" t="str">
        <v>2022-09-22</v>
      </c>
      <c r="C5154" t="str">
        <v>Evening</v>
      </c>
      <c r="D5154">
        <v>5</v>
      </c>
      <c r="E5154" t="str">
        <f>IF(MOD(D5154,2)=0,"EVEN","ODD")</f>
        <v>ODD</v>
      </c>
      <c r="F5154" t="str">
        <f>IF(D5154&lt;=18,"LOW (1-18)","HIGH (19-36)")</f>
        <v>LOW (1-18)</v>
      </c>
      <c r="G5154">
        <f>INT((D5154-1)/6)+1</f>
        <v>1</v>
      </c>
      <c r="H5154">
        <f>MOD(D5154-1,6)+1</f>
        <v>5</v>
      </c>
      <c r="I5154">
        <f>37-D5154</f>
        <v>32</v>
      </c>
      <c r="J5154">
        <f>ABS(D5154-D5155)</f>
        <v>30</v>
      </c>
      <c r="K5154">
        <f>AVERAGE(D5154:D5158)</f>
        <v>5</v>
      </c>
      <c r="L5154">
        <f>AVERAGE(D5154:D5173)</f>
        <v>5</v>
      </c>
      <c r="M5154">
        <f>K5154-L5154</f>
        <v>0</v>
      </c>
      <c r="N5154" t="str">
        <f>IF(K5154&gt;L5154,"HIGH ZONE BIAS",IF(K5154&lt;L5154,"LOW ZONE BIAS","EQUILIBRIUM"))</f>
        <v>EQUILIBRIUM</v>
      </c>
    </row>
    <row r="5155">
      <c r="A5155">
        <v>22416</v>
      </c>
      <c r="B5155" t="str">
        <v>2022-09-22</v>
      </c>
      <c r="C5155" t="str">
        <v>Afternoon</v>
      </c>
      <c r="D5155">
        <v>35</v>
      </c>
      <c r="E5155" t="str">
        <f>IF(MOD(D5155,2)=0,"EVEN","ODD")</f>
        <v>ODD</v>
      </c>
      <c r="F5155" t="str">
        <f>IF(D5155&lt;=18,"LOW (1-18)","HIGH (19-36)")</f>
        <v>HIGH (19-36)</v>
      </c>
      <c r="G5155">
        <f>INT((D5155-1)/6)+1</f>
        <v>6</v>
      </c>
      <c r="H5155">
        <f>MOD(D5155-1,6)+1</f>
        <v>5</v>
      </c>
      <c r="I5155">
        <f>37-D5155</f>
        <v>2</v>
      </c>
      <c r="J5155">
        <f>ABS(D5155-D5156)</f>
        <v>9</v>
      </c>
      <c r="K5155">
        <f>AVERAGE(D5155:D5159)</f>
        <v>35</v>
      </c>
      <c r="L5155">
        <f>AVERAGE(D5155:D5174)</f>
        <v>35</v>
      </c>
      <c r="M5155">
        <f>K5155-L5155</f>
        <v>0</v>
      </c>
      <c r="N5155" t="str">
        <f>IF(K5155&gt;L5155,"HIGH ZONE BIAS",IF(K5155&lt;L5155,"LOW ZONE BIAS","EQUILIBRIUM"))</f>
        <v>EQUILIBRIUM</v>
      </c>
    </row>
    <row r="5156">
      <c r="A5156">
        <v>22415</v>
      </c>
      <c r="B5156" t="str">
        <v>2022-09-22</v>
      </c>
      <c r="C5156" t="str">
        <v>Midday</v>
      </c>
      <c r="D5156">
        <v>26</v>
      </c>
      <c r="E5156" t="str">
        <f>IF(MOD(D5156,2)=0,"EVEN","ODD")</f>
        <v>EVEN</v>
      </c>
      <c r="F5156" t="str">
        <f>IF(D5156&lt;=18,"LOW (1-18)","HIGH (19-36)")</f>
        <v>HIGH (19-36)</v>
      </c>
      <c r="G5156">
        <f>INT((D5156-1)/6)+1</f>
        <v>5</v>
      </c>
      <c r="H5156">
        <f>MOD(D5156-1,6)+1</f>
        <v>2</v>
      </c>
      <c r="I5156">
        <f>37-D5156</f>
        <v>11</v>
      </c>
      <c r="J5156">
        <f>ABS(D5156-D5157)</f>
        <v>9</v>
      </c>
      <c r="K5156">
        <f>AVERAGE(D5156:D5160)</f>
        <v>26</v>
      </c>
      <c r="L5156">
        <f>AVERAGE(D5156:D5175)</f>
        <v>26</v>
      </c>
      <c r="M5156">
        <f>K5156-L5156</f>
        <v>0</v>
      </c>
      <c r="N5156" t="str">
        <f>IF(K5156&gt;L5156,"HIGH ZONE BIAS",IF(K5156&lt;L5156,"LOW ZONE BIAS","EQUILIBRIUM"))</f>
        <v>EQUILIBRIUM</v>
      </c>
    </row>
    <row r="5157">
      <c r="A5157">
        <v>22414</v>
      </c>
      <c r="B5157" t="str">
        <v>2022-09-22</v>
      </c>
      <c r="C5157" t="str">
        <v>Morning</v>
      </c>
      <c r="D5157">
        <v>35</v>
      </c>
      <c r="E5157" t="str">
        <f>IF(MOD(D5157,2)=0,"EVEN","ODD")</f>
        <v>ODD</v>
      </c>
      <c r="F5157" t="str">
        <f>IF(D5157&lt;=18,"LOW (1-18)","HIGH (19-36)")</f>
        <v>HIGH (19-36)</v>
      </c>
      <c r="G5157">
        <f>INT((D5157-1)/6)+1</f>
        <v>6</v>
      </c>
      <c r="H5157">
        <f>MOD(D5157-1,6)+1</f>
        <v>5</v>
      </c>
      <c r="I5157">
        <f>37-D5157</f>
        <v>2</v>
      </c>
      <c r="J5157">
        <f>ABS(D5157-D5158)</f>
        <v>31</v>
      </c>
      <c r="K5157">
        <f>AVERAGE(D5157:D5161)</f>
        <v>35</v>
      </c>
      <c r="L5157">
        <f>AVERAGE(D5157:D5176)</f>
        <v>35</v>
      </c>
      <c r="M5157">
        <f>K5157-L5157</f>
        <v>0</v>
      </c>
      <c r="N5157" t="str">
        <f>IF(K5157&gt;L5157,"HIGH ZONE BIAS",IF(K5157&lt;L5157,"LOW ZONE BIAS","EQUILIBRIUM"))</f>
        <v>EQUILIBRIUM</v>
      </c>
    </row>
    <row r="5158">
      <c r="A5158">
        <v>22413</v>
      </c>
      <c r="B5158" t="str">
        <v>2022-09-21</v>
      </c>
      <c r="C5158" t="str">
        <v>Evening</v>
      </c>
      <c r="D5158">
        <v>4</v>
      </c>
      <c r="E5158" t="str">
        <f>IF(MOD(D5158,2)=0,"EVEN","ODD")</f>
        <v>EVEN</v>
      </c>
      <c r="F5158" t="str">
        <f>IF(D5158&lt;=18,"LOW (1-18)","HIGH (19-36)")</f>
        <v>LOW (1-18)</v>
      </c>
      <c r="G5158">
        <f>INT((D5158-1)/6)+1</f>
        <v>1</v>
      </c>
      <c r="H5158">
        <f>MOD(D5158-1,6)+1</f>
        <v>4</v>
      </c>
      <c r="I5158">
        <f>37-D5158</f>
        <v>33</v>
      </c>
      <c r="J5158">
        <f>ABS(D5158-D5159)</f>
        <v>28</v>
      </c>
      <c r="K5158">
        <f>AVERAGE(D5158:D5162)</f>
        <v>4</v>
      </c>
      <c r="L5158">
        <f>AVERAGE(D5158:D5177)</f>
        <v>4</v>
      </c>
      <c r="M5158">
        <f>K5158-L5158</f>
        <v>0</v>
      </c>
      <c r="N5158" t="str">
        <f>IF(K5158&gt;L5158,"HIGH ZONE BIAS",IF(K5158&lt;L5158,"LOW ZONE BIAS","EQUILIBRIUM"))</f>
        <v>EQUILIBRIUM</v>
      </c>
    </row>
    <row r="5159">
      <c r="A5159">
        <v>22412</v>
      </c>
      <c r="B5159" t="str">
        <v>2022-09-21</v>
      </c>
      <c r="C5159" t="str">
        <v>Afternoon</v>
      </c>
      <c r="D5159">
        <v>32</v>
      </c>
      <c r="E5159" t="str">
        <f>IF(MOD(D5159,2)=0,"EVEN","ODD")</f>
        <v>EVEN</v>
      </c>
      <c r="F5159" t="str">
        <f>IF(D5159&lt;=18,"LOW (1-18)","HIGH (19-36)")</f>
        <v>HIGH (19-36)</v>
      </c>
      <c r="G5159">
        <f>INT((D5159-1)/6)+1</f>
        <v>6</v>
      </c>
      <c r="H5159">
        <f>MOD(D5159-1,6)+1</f>
        <v>2</v>
      </c>
      <c r="I5159">
        <f>37-D5159</f>
        <v>5</v>
      </c>
      <c r="J5159">
        <f>ABS(D5159-D5160)</f>
        <v>9</v>
      </c>
      <c r="K5159">
        <f>AVERAGE(D5159:D5163)</f>
        <v>32</v>
      </c>
      <c r="L5159">
        <f>AVERAGE(D5159:D5178)</f>
        <v>32</v>
      </c>
      <c r="M5159">
        <f>K5159-L5159</f>
        <v>0</v>
      </c>
      <c r="N5159" t="str">
        <f>IF(K5159&gt;L5159,"HIGH ZONE BIAS",IF(K5159&lt;L5159,"LOW ZONE BIAS","EQUILIBRIUM"))</f>
        <v>EQUILIBRIUM</v>
      </c>
    </row>
    <row r="5160">
      <c r="A5160">
        <v>22411</v>
      </c>
      <c r="B5160" t="str">
        <v>2022-09-21</v>
      </c>
      <c r="C5160" t="str">
        <v>Midday</v>
      </c>
      <c r="D5160">
        <v>23</v>
      </c>
      <c r="E5160" t="str">
        <f>IF(MOD(D5160,2)=0,"EVEN","ODD")</f>
        <v>ODD</v>
      </c>
      <c r="F5160" t="str">
        <f>IF(D5160&lt;=18,"LOW (1-18)","HIGH (19-36)")</f>
        <v>HIGH (19-36)</v>
      </c>
      <c r="G5160">
        <f>INT((D5160-1)/6)+1</f>
        <v>4</v>
      </c>
      <c r="H5160">
        <f>MOD(D5160-1,6)+1</f>
        <v>5</v>
      </c>
      <c r="I5160">
        <f>37-D5160</f>
        <v>14</v>
      </c>
      <c r="J5160">
        <f>ABS(D5160-D5161)</f>
        <v>13</v>
      </c>
      <c r="K5160">
        <f>AVERAGE(D5160:D5164)</f>
        <v>23</v>
      </c>
      <c r="L5160">
        <f>AVERAGE(D5160:D5179)</f>
        <v>23</v>
      </c>
      <c r="M5160">
        <f>K5160-L5160</f>
        <v>0</v>
      </c>
      <c r="N5160" t="str">
        <f>IF(K5160&gt;L5160,"HIGH ZONE BIAS",IF(K5160&lt;L5160,"LOW ZONE BIAS","EQUILIBRIUM"))</f>
        <v>EQUILIBRIUM</v>
      </c>
    </row>
    <row r="5161">
      <c r="A5161">
        <v>22410</v>
      </c>
      <c r="B5161" t="str">
        <v>2022-09-21</v>
      </c>
      <c r="C5161" t="str">
        <v>Morning</v>
      </c>
      <c r="D5161">
        <v>36</v>
      </c>
      <c r="E5161" t="str">
        <f>IF(MOD(D5161,2)=0,"EVEN","ODD")</f>
        <v>EVEN</v>
      </c>
      <c r="F5161" t="str">
        <f>IF(D5161&lt;=18,"LOW (1-18)","HIGH (19-36)")</f>
        <v>HIGH (19-36)</v>
      </c>
      <c r="G5161">
        <f>INT((D5161-1)/6)+1</f>
        <v>6</v>
      </c>
      <c r="H5161">
        <f>MOD(D5161-1,6)+1</f>
        <v>6</v>
      </c>
      <c r="I5161">
        <f>37-D5161</f>
        <v>1</v>
      </c>
      <c r="J5161">
        <f>ABS(D5161-D5162)</f>
        <v>27</v>
      </c>
      <c r="K5161">
        <f>AVERAGE(D5161:D5165)</f>
        <v>36</v>
      </c>
      <c r="L5161">
        <f>AVERAGE(D5161:D5180)</f>
        <v>36</v>
      </c>
      <c r="M5161">
        <f>K5161-L5161</f>
        <v>0</v>
      </c>
      <c r="N5161" t="str">
        <f>IF(K5161&gt;L5161,"HIGH ZONE BIAS",IF(K5161&lt;L5161,"LOW ZONE BIAS","EQUILIBRIUM"))</f>
        <v>EQUILIBRIUM</v>
      </c>
    </row>
    <row r="5162">
      <c r="A5162">
        <v>22409</v>
      </c>
      <c r="B5162" t="str">
        <v>2022-09-20</v>
      </c>
      <c r="C5162" t="str">
        <v>Evening</v>
      </c>
      <c r="D5162">
        <v>9</v>
      </c>
      <c r="E5162" t="str">
        <f>IF(MOD(D5162,2)=0,"EVEN","ODD")</f>
        <v>ODD</v>
      </c>
      <c r="F5162" t="str">
        <f>IF(D5162&lt;=18,"LOW (1-18)","HIGH (19-36)")</f>
        <v>LOW (1-18)</v>
      </c>
      <c r="G5162">
        <f>INT((D5162-1)/6)+1</f>
        <v>2</v>
      </c>
      <c r="H5162">
        <f>MOD(D5162-1,6)+1</f>
        <v>3</v>
      </c>
      <c r="I5162">
        <f>37-D5162</f>
        <v>28</v>
      </c>
      <c r="J5162">
        <f>ABS(D5162-D5163)</f>
        <v>27</v>
      </c>
      <c r="K5162">
        <f>AVERAGE(D5162:D5166)</f>
        <v>9</v>
      </c>
      <c r="L5162">
        <f>AVERAGE(D5162:D5181)</f>
        <v>9</v>
      </c>
      <c r="M5162">
        <f>K5162-L5162</f>
        <v>0</v>
      </c>
      <c r="N5162" t="str">
        <f>IF(K5162&gt;L5162,"HIGH ZONE BIAS",IF(K5162&lt;L5162,"LOW ZONE BIAS","EQUILIBRIUM"))</f>
        <v>EQUILIBRIUM</v>
      </c>
    </row>
    <row r="5163">
      <c r="A5163">
        <v>22408</v>
      </c>
      <c r="B5163" t="str">
        <v>2022-09-20</v>
      </c>
      <c r="C5163" t="str">
        <v>Afternoon</v>
      </c>
      <c r="D5163">
        <v>36</v>
      </c>
      <c r="E5163" t="str">
        <f>IF(MOD(D5163,2)=0,"EVEN","ODD")</f>
        <v>EVEN</v>
      </c>
      <c r="F5163" t="str">
        <f>IF(D5163&lt;=18,"LOW (1-18)","HIGH (19-36)")</f>
        <v>HIGH (19-36)</v>
      </c>
      <c r="G5163">
        <f>INT((D5163-1)/6)+1</f>
        <v>6</v>
      </c>
      <c r="H5163">
        <f>MOD(D5163-1,6)+1</f>
        <v>6</v>
      </c>
      <c r="I5163">
        <f>37-D5163</f>
        <v>1</v>
      </c>
      <c r="J5163">
        <f>ABS(D5163-D5164)</f>
        <v>17</v>
      </c>
      <c r="K5163">
        <f>AVERAGE(D5163:D5167)</f>
        <v>36</v>
      </c>
      <c r="L5163">
        <f>AVERAGE(D5163:D5182)</f>
        <v>36</v>
      </c>
      <c r="M5163">
        <f>K5163-L5163</f>
        <v>0</v>
      </c>
      <c r="N5163" t="str">
        <f>IF(K5163&gt;L5163,"HIGH ZONE BIAS",IF(K5163&lt;L5163,"LOW ZONE BIAS","EQUILIBRIUM"))</f>
        <v>EQUILIBRIUM</v>
      </c>
    </row>
    <row r="5164">
      <c r="A5164">
        <v>22407</v>
      </c>
      <c r="B5164" t="str">
        <v>2022-09-20</v>
      </c>
      <c r="C5164" t="str">
        <v>Midday</v>
      </c>
      <c r="D5164">
        <v>19</v>
      </c>
      <c r="E5164" t="str">
        <f>IF(MOD(D5164,2)=0,"EVEN","ODD")</f>
        <v>ODD</v>
      </c>
      <c r="F5164" t="str">
        <f>IF(D5164&lt;=18,"LOW (1-18)","HIGH (19-36)")</f>
        <v>HIGH (19-36)</v>
      </c>
      <c r="G5164">
        <f>INT((D5164-1)/6)+1</f>
        <v>4</v>
      </c>
      <c r="H5164">
        <f>MOD(D5164-1,6)+1</f>
        <v>1</v>
      </c>
      <c r="I5164">
        <f>37-D5164</f>
        <v>18</v>
      </c>
      <c r="J5164">
        <f>ABS(D5164-D5165)</f>
        <v>13</v>
      </c>
      <c r="K5164">
        <f>AVERAGE(D5164:D5168)</f>
        <v>19</v>
      </c>
      <c r="L5164">
        <f>AVERAGE(D5164:D5183)</f>
        <v>19</v>
      </c>
      <c r="M5164">
        <f>K5164-L5164</f>
        <v>0</v>
      </c>
      <c r="N5164" t="str">
        <f>IF(K5164&gt;L5164,"HIGH ZONE BIAS",IF(K5164&lt;L5164,"LOW ZONE BIAS","EQUILIBRIUM"))</f>
        <v>EQUILIBRIUM</v>
      </c>
    </row>
    <row r="5165">
      <c r="A5165">
        <v>22406</v>
      </c>
      <c r="B5165" t="str">
        <v>2022-09-20</v>
      </c>
      <c r="C5165" t="str">
        <v>Morning</v>
      </c>
      <c r="D5165">
        <v>6</v>
      </c>
      <c r="E5165" t="str">
        <f>IF(MOD(D5165,2)=0,"EVEN","ODD")</f>
        <v>EVEN</v>
      </c>
      <c r="F5165" t="str">
        <f>IF(D5165&lt;=18,"LOW (1-18)","HIGH (19-36)")</f>
        <v>LOW (1-18)</v>
      </c>
      <c r="G5165">
        <f>INT((D5165-1)/6)+1</f>
        <v>1</v>
      </c>
      <c r="H5165">
        <f>MOD(D5165-1,6)+1</f>
        <v>6</v>
      </c>
      <c r="I5165">
        <f>37-D5165</f>
        <v>31</v>
      </c>
      <c r="J5165">
        <f>ABS(D5165-D5166)</f>
        <v>27</v>
      </c>
      <c r="K5165">
        <f>AVERAGE(D5165:D5169)</f>
        <v>6</v>
      </c>
      <c r="L5165">
        <f>AVERAGE(D5165:D5184)</f>
        <v>6</v>
      </c>
      <c r="M5165">
        <f>K5165-L5165</f>
        <v>0</v>
      </c>
      <c r="N5165" t="str">
        <f>IF(K5165&gt;L5165,"HIGH ZONE BIAS",IF(K5165&lt;L5165,"LOW ZONE BIAS","EQUILIBRIUM"))</f>
        <v>EQUILIBRIUM</v>
      </c>
    </row>
    <row r="5166">
      <c r="A5166">
        <v>22405</v>
      </c>
      <c r="B5166" t="str">
        <v>2022-09-19</v>
      </c>
      <c r="C5166" t="str">
        <v>Evening</v>
      </c>
      <c r="D5166">
        <v>33</v>
      </c>
      <c r="E5166" t="str">
        <f>IF(MOD(D5166,2)=0,"EVEN","ODD")</f>
        <v>ODD</v>
      </c>
      <c r="F5166" t="str">
        <f>IF(D5166&lt;=18,"LOW (1-18)","HIGH (19-36)")</f>
        <v>HIGH (19-36)</v>
      </c>
      <c r="G5166">
        <f>INT((D5166-1)/6)+1</f>
        <v>6</v>
      </c>
      <c r="H5166">
        <f>MOD(D5166-1,6)+1</f>
        <v>3</v>
      </c>
      <c r="I5166">
        <f>37-D5166</f>
        <v>4</v>
      </c>
      <c r="J5166">
        <f>ABS(D5166-D5167)</f>
        <v>18</v>
      </c>
      <c r="K5166">
        <f>AVERAGE(D5166:D5170)</f>
        <v>33</v>
      </c>
      <c r="L5166">
        <f>AVERAGE(D5166:D5185)</f>
        <v>33</v>
      </c>
      <c r="M5166">
        <f>K5166-L5166</f>
        <v>0</v>
      </c>
      <c r="N5166" t="str">
        <f>IF(K5166&gt;L5166,"HIGH ZONE BIAS",IF(K5166&lt;L5166,"LOW ZONE BIAS","EQUILIBRIUM"))</f>
        <v>EQUILIBRIUM</v>
      </c>
    </row>
    <row r="5167">
      <c r="A5167">
        <v>22404</v>
      </c>
      <c r="B5167" t="str">
        <v>2022-09-19</v>
      </c>
      <c r="C5167" t="str">
        <v>Afternoon</v>
      </c>
      <c r="D5167">
        <v>15</v>
      </c>
      <c r="E5167" t="str">
        <f>IF(MOD(D5167,2)=0,"EVEN","ODD")</f>
        <v>ODD</v>
      </c>
      <c r="F5167" t="str">
        <f>IF(D5167&lt;=18,"LOW (1-18)","HIGH (19-36)")</f>
        <v>LOW (1-18)</v>
      </c>
      <c r="G5167">
        <f>INT((D5167-1)/6)+1</f>
        <v>3</v>
      </c>
      <c r="H5167">
        <f>MOD(D5167-1,6)+1</f>
        <v>3</v>
      </c>
      <c r="I5167">
        <f>37-D5167</f>
        <v>22</v>
      </c>
      <c r="J5167">
        <f>ABS(D5167-D5168)</f>
        <v>3</v>
      </c>
      <c r="K5167">
        <f>AVERAGE(D5167:D5171)</f>
        <v>15</v>
      </c>
      <c r="L5167">
        <f>AVERAGE(D5167:D5186)</f>
        <v>15</v>
      </c>
      <c r="M5167">
        <f>K5167-L5167</f>
        <v>0</v>
      </c>
      <c r="N5167" t="str">
        <f>IF(K5167&gt;L5167,"HIGH ZONE BIAS",IF(K5167&lt;L5167,"LOW ZONE BIAS","EQUILIBRIUM"))</f>
        <v>EQUILIBRIUM</v>
      </c>
    </row>
    <row r="5168">
      <c r="A5168">
        <v>22403</v>
      </c>
      <c r="B5168" t="str">
        <v>2022-09-19</v>
      </c>
      <c r="C5168" t="str">
        <v>Midday</v>
      </c>
      <c r="D5168">
        <v>18</v>
      </c>
      <c r="E5168" t="str">
        <f>IF(MOD(D5168,2)=0,"EVEN","ODD")</f>
        <v>EVEN</v>
      </c>
      <c r="F5168" t="str">
        <f>IF(D5168&lt;=18,"LOW (1-18)","HIGH (19-36)")</f>
        <v>LOW (1-18)</v>
      </c>
      <c r="G5168">
        <f>INT((D5168-1)/6)+1</f>
        <v>3</v>
      </c>
      <c r="H5168">
        <f>MOD(D5168-1,6)+1</f>
        <v>6</v>
      </c>
      <c r="I5168">
        <f>37-D5168</f>
        <v>19</v>
      </c>
      <c r="J5168">
        <f>ABS(D5168-D5169)</f>
        <v>2</v>
      </c>
      <c r="K5168">
        <f>AVERAGE(D5168:D5172)</f>
        <v>18</v>
      </c>
      <c r="L5168">
        <f>AVERAGE(D5168:D5187)</f>
        <v>18</v>
      </c>
      <c r="M5168">
        <f>K5168-L5168</f>
        <v>0</v>
      </c>
      <c r="N5168" t="str">
        <f>IF(K5168&gt;L5168,"HIGH ZONE BIAS",IF(K5168&lt;L5168,"LOW ZONE BIAS","EQUILIBRIUM"))</f>
        <v>EQUILIBRIUM</v>
      </c>
    </row>
    <row r="5169">
      <c r="A5169">
        <v>22402</v>
      </c>
      <c r="B5169" t="str">
        <v>2022-09-19</v>
      </c>
      <c r="C5169" t="str">
        <v>Morning</v>
      </c>
      <c r="D5169">
        <v>20</v>
      </c>
      <c r="E5169" t="str">
        <f>IF(MOD(D5169,2)=0,"EVEN","ODD")</f>
        <v>EVEN</v>
      </c>
      <c r="F5169" t="str">
        <f>IF(D5169&lt;=18,"LOW (1-18)","HIGH (19-36)")</f>
        <v>HIGH (19-36)</v>
      </c>
      <c r="G5169">
        <f>INT((D5169-1)/6)+1</f>
        <v>4</v>
      </c>
      <c r="H5169">
        <f>MOD(D5169-1,6)+1</f>
        <v>2</v>
      </c>
      <c r="I5169">
        <f>37-D5169</f>
        <v>17</v>
      </c>
      <c r="J5169">
        <f>ABS(D5169-D5170)</f>
        <v>0</v>
      </c>
      <c r="K5169">
        <f>AVERAGE(D5169:D5173)</f>
        <v>20</v>
      </c>
      <c r="L5169">
        <f>AVERAGE(D5169:D5188)</f>
        <v>20</v>
      </c>
      <c r="M5169">
        <f>K5169-L5169</f>
        <v>0</v>
      </c>
      <c r="N5169" t="str">
        <f>IF(K5169&gt;L5169,"HIGH ZONE BIAS",IF(K5169&lt;L5169,"LOW ZONE BIAS","EQUILIBRIUM"))</f>
        <v>EQUILIBRIUM</v>
      </c>
    </row>
    <row r="5170">
      <c r="A5170">
        <v>22401</v>
      </c>
      <c r="B5170" t="str">
        <v>2022-09-17</v>
      </c>
      <c r="C5170" t="str">
        <v>Evening</v>
      </c>
      <c r="D5170">
        <v>20</v>
      </c>
      <c r="E5170" t="str">
        <f>IF(MOD(D5170,2)=0,"EVEN","ODD")</f>
        <v>EVEN</v>
      </c>
      <c r="F5170" t="str">
        <f>IF(D5170&lt;=18,"LOW (1-18)","HIGH (19-36)")</f>
        <v>HIGH (19-36)</v>
      </c>
      <c r="G5170">
        <f>INT((D5170-1)/6)+1</f>
        <v>4</v>
      </c>
      <c r="H5170">
        <f>MOD(D5170-1,6)+1</f>
        <v>2</v>
      </c>
      <c r="I5170">
        <f>37-D5170</f>
        <v>17</v>
      </c>
      <c r="J5170">
        <f>ABS(D5170-D5171)</f>
        <v>8</v>
      </c>
      <c r="K5170">
        <f>AVERAGE(D5170:D5174)</f>
        <v>20</v>
      </c>
      <c r="L5170">
        <f>AVERAGE(D5170:D5189)</f>
        <v>20</v>
      </c>
      <c r="M5170">
        <f>K5170-L5170</f>
        <v>0</v>
      </c>
      <c r="N5170" t="str">
        <f>IF(K5170&gt;L5170,"HIGH ZONE BIAS",IF(K5170&lt;L5170,"LOW ZONE BIAS","EQUILIBRIUM"))</f>
        <v>EQUILIBRIUM</v>
      </c>
    </row>
    <row r="5171">
      <c r="A5171">
        <v>22400</v>
      </c>
      <c r="B5171" t="str">
        <v>2022-09-17</v>
      </c>
      <c r="C5171" t="str">
        <v>Afternoon</v>
      </c>
      <c r="D5171">
        <v>12</v>
      </c>
      <c r="E5171" t="str">
        <f>IF(MOD(D5171,2)=0,"EVEN","ODD")</f>
        <v>EVEN</v>
      </c>
      <c r="F5171" t="str">
        <f>IF(D5171&lt;=18,"LOW (1-18)","HIGH (19-36)")</f>
        <v>LOW (1-18)</v>
      </c>
      <c r="G5171">
        <f>INT((D5171-1)/6)+1</f>
        <v>2</v>
      </c>
      <c r="H5171">
        <f>MOD(D5171-1,6)+1</f>
        <v>6</v>
      </c>
      <c r="I5171">
        <f>37-D5171</f>
        <v>25</v>
      </c>
      <c r="J5171">
        <f>ABS(D5171-D5172)</f>
        <v>4</v>
      </c>
      <c r="K5171">
        <f>AVERAGE(D5171:D5175)</f>
        <v>12</v>
      </c>
      <c r="L5171">
        <f>AVERAGE(D5171:D5190)</f>
        <v>12</v>
      </c>
      <c r="M5171">
        <f>K5171-L5171</f>
        <v>0</v>
      </c>
      <c r="N5171" t="str">
        <f>IF(K5171&gt;L5171,"HIGH ZONE BIAS",IF(K5171&lt;L5171,"LOW ZONE BIAS","EQUILIBRIUM"))</f>
        <v>EQUILIBRIUM</v>
      </c>
    </row>
    <row r="5172">
      <c r="A5172">
        <v>22399</v>
      </c>
      <c r="B5172" t="str">
        <v>2022-09-17</v>
      </c>
      <c r="C5172" t="str">
        <v>Midday</v>
      </c>
      <c r="D5172">
        <v>16</v>
      </c>
      <c r="E5172" t="str">
        <f>IF(MOD(D5172,2)=0,"EVEN","ODD")</f>
        <v>EVEN</v>
      </c>
      <c r="F5172" t="str">
        <f>IF(D5172&lt;=18,"LOW (1-18)","HIGH (19-36)")</f>
        <v>LOW (1-18)</v>
      </c>
      <c r="G5172">
        <f>INT((D5172-1)/6)+1</f>
        <v>3</v>
      </c>
      <c r="H5172">
        <f>MOD(D5172-1,6)+1</f>
        <v>4</v>
      </c>
      <c r="I5172">
        <f>37-D5172</f>
        <v>21</v>
      </c>
      <c r="J5172">
        <f>ABS(D5172-D5173)</f>
        <v>17</v>
      </c>
      <c r="K5172">
        <f>AVERAGE(D5172:D5176)</f>
        <v>16</v>
      </c>
      <c r="L5172">
        <f>AVERAGE(D5172:D5191)</f>
        <v>16</v>
      </c>
      <c r="M5172">
        <f>K5172-L5172</f>
        <v>0</v>
      </c>
      <c r="N5172" t="str">
        <f>IF(K5172&gt;L5172,"HIGH ZONE BIAS",IF(K5172&lt;L5172,"LOW ZONE BIAS","EQUILIBRIUM"))</f>
        <v>EQUILIBRIUM</v>
      </c>
    </row>
    <row r="5173">
      <c r="A5173">
        <v>22398</v>
      </c>
      <c r="B5173" t="str">
        <v>2022-09-17</v>
      </c>
      <c r="C5173" t="str">
        <v>Morning</v>
      </c>
      <c r="D5173">
        <v>33</v>
      </c>
      <c r="E5173" t="str">
        <f>IF(MOD(D5173,2)=0,"EVEN","ODD")</f>
        <v>ODD</v>
      </c>
      <c r="F5173" t="str">
        <f>IF(D5173&lt;=18,"LOW (1-18)","HIGH (19-36)")</f>
        <v>HIGH (19-36)</v>
      </c>
      <c r="G5173">
        <f>INT((D5173-1)/6)+1</f>
        <v>6</v>
      </c>
      <c r="H5173">
        <f>MOD(D5173-1,6)+1</f>
        <v>3</v>
      </c>
      <c r="I5173">
        <f>37-D5173</f>
        <v>4</v>
      </c>
      <c r="J5173">
        <f>ABS(D5173-D5174)</f>
        <v>22</v>
      </c>
      <c r="K5173">
        <f>AVERAGE(D5173:D5177)</f>
        <v>33</v>
      </c>
      <c r="L5173">
        <f>AVERAGE(D5173:D5192)</f>
        <v>33</v>
      </c>
      <c r="M5173">
        <f>K5173-L5173</f>
        <v>0</v>
      </c>
      <c r="N5173" t="str">
        <f>IF(K5173&gt;L5173,"HIGH ZONE BIAS",IF(K5173&lt;L5173,"LOW ZONE BIAS","EQUILIBRIUM"))</f>
        <v>EQUILIBRIUM</v>
      </c>
    </row>
    <row r="5174">
      <c r="A5174">
        <v>22397</v>
      </c>
      <c r="B5174" t="str">
        <v>2022-09-16</v>
      </c>
      <c r="C5174" t="str">
        <v>Evening</v>
      </c>
      <c r="D5174">
        <v>11</v>
      </c>
      <c r="E5174" t="str">
        <f>IF(MOD(D5174,2)=0,"EVEN","ODD")</f>
        <v>ODD</v>
      </c>
      <c r="F5174" t="str">
        <f>IF(D5174&lt;=18,"LOW (1-18)","HIGH (19-36)")</f>
        <v>LOW (1-18)</v>
      </c>
      <c r="G5174">
        <f>INT((D5174-1)/6)+1</f>
        <v>2</v>
      </c>
      <c r="H5174">
        <f>MOD(D5174-1,6)+1</f>
        <v>5</v>
      </c>
      <c r="I5174">
        <f>37-D5174</f>
        <v>26</v>
      </c>
      <c r="J5174">
        <f>ABS(D5174-D5175)</f>
        <v>23</v>
      </c>
      <c r="K5174">
        <f>AVERAGE(D5174:D5178)</f>
        <v>11</v>
      </c>
      <c r="L5174">
        <f>AVERAGE(D5174:D5193)</f>
        <v>11</v>
      </c>
      <c r="M5174">
        <f>K5174-L5174</f>
        <v>0</v>
      </c>
      <c r="N5174" t="str">
        <f>IF(K5174&gt;L5174,"HIGH ZONE BIAS",IF(K5174&lt;L5174,"LOW ZONE BIAS","EQUILIBRIUM"))</f>
        <v>EQUILIBRIUM</v>
      </c>
    </row>
    <row r="5175">
      <c r="A5175">
        <v>22396</v>
      </c>
      <c r="B5175" t="str">
        <v>2022-09-16</v>
      </c>
      <c r="C5175" t="str">
        <v>Afternoon</v>
      </c>
      <c r="D5175">
        <v>34</v>
      </c>
      <c r="E5175" t="str">
        <f>IF(MOD(D5175,2)=0,"EVEN","ODD")</f>
        <v>EVEN</v>
      </c>
      <c r="F5175" t="str">
        <f>IF(D5175&lt;=18,"LOW (1-18)","HIGH (19-36)")</f>
        <v>HIGH (19-36)</v>
      </c>
      <c r="G5175">
        <f>INT((D5175-1)/6)+1</f>
        <v>6</v>
      </c>
      <c r="H5175">
        <f>MOD(D5175-1,6)+1</f>
        <v>4</v>
      </c>
      <c r="I5175">
        <f>37-D5175</f>
        <v>3</v>
      </c>
      <c r="J5175">
        <f>ABS(D5175-D5176)</f>
        <v>12</v>
      </c>
      <c r="K5175">
        <f>AVERAGE(D5175:D5179)</f>
        <v>34</v>
      </c>
      <c r="L5175">
        <f>AVERAGE(D5175:D5194)</f>
        <v>34</v>
      </c>
      <c r="M5175">
        <f>K5175-L5175</f>
        <v>0</v>
      </c>
      <c r="N5175" t="str">
        <f>IF(K5175&gt;L5175,"HIGH ZONE BIAS",IF(K5175&lt;L5175,"LOW ZONE BIAS","EQUILIBRIUM"))</f>
        <v>EQUILIBRIUM</v>
      </c>
    </row>
    <row r="5176">
      <c r="A5176">
        <v>22395</v>
      </c>
      <c r="B5176" t="str">
        <v>2022-09-16</v>
      </c>
      <c r="C5176" t="str">
        <v>Midday</v>
      </c>
      <c r="D5176">
        <v>22</v>
      </c>
      <c r="E5176" t="str">
        <f>IF(MOD(D5176,2)=0,"EVEN","ODD")</f>
        <v>EVEN</v>
      </c>
      <c r="F5176" t="str">
        <f>IF(D5176&lt;=18,"LOW (1-18)","HIGH (19-36)")</f>
        <v>HIGH (19-36)</v>
      </c>
      <c r="G5176">
        <f>INT((D5176-1)/6)+1</f>
        <v>4</v>
      </c>
      <c r="H5176">
        <f>MOD(D5176-1,6)+1</f>
        <v>4</v>
      </c>
      <c r="I5176">
        <f>37-D5176</f>
        <v>15</v>
      </c>
      <c r="J5176">
        <f>ABS(D5176-D5177)</f>
        <v>19</v>
      </c>
      <c r="K5176">
        <f>AVERAGE(D5176:D5180)</f>
        <v>22</v>
      </c>
      <c r="L5176">
        <f>AVERAGE(D5176:D5195)</f>
        <v>22</v>
      </c>
      <c r="M5176">
        <f>K5176-L5176</f>
        <v>0</v>
      </c>
      <c r="N5176" t="str">
        <f>IF(K5176&gt;L5176,"HIGH ZONE BIAS",IF(K5176&lt;L5176,"LOW ZONE BIAS","EQUILIBRIUM"))</f>
        <v>EQUILIBRIUM</v>
      </c>
    </row>
    <row r="5177">
      <c r="A5177">
        <v>22394</v>
      </c>
      <c r="B5177" t="str">
        <v>2022-09-16</v>
      </c>
      <c r="C5177" t="str">
        <v>Morning</v>
      </c>
      <c r="D5177">
        <v>3</v>
      </c>
      <c r="E5177" t="str">
        <f>IF(MOD(D5177,2)=0,"EVEN","ODD")</f>
        <v>ODD</v>
      </c>
      <c r="F5177" t="str">
        <f>IF(D5177&lt;=18,"LOW (1-18)","HIGH (19-36)")</f>
        <v>LOW (1-18)</v>
      </c>
      <c r="G5177">
        <f>INT((D5177-1)/6)+1</f>
        <v>1</v>
      </c>
      <c r="H5177">
        <f>MOD(D5177-1,6)+1</f>
        <v>3</v>
      </c>
      <c r="I5177">
        <f>37-D5177</f>
        <v>34</v>
      </c>
      <c r="J5177">
        <f>ABS(D5177-D5178)</f>
        <v>24</v>
      </c>
      <c r="K5177">
        <f>AVERAGE(D5177:D5181)</f>
        <v>3</v>
      </c>
      <c r="L5177">
        <f>AVERAGE(D5177:D5196)</f>
        <v>3</v>
      </c>
      <c r="M5177">
        <f>K5177-L5177</f>
        <v>0</v>
      </c>
      <c r="N5177" t="str">
        <f>IF(K5177&gt;L5177,"HIGH ZONE BIAS",IF(K5177&lt;L5177,"LOW ZONE BIAS","EQUILIBRIUM"))</f>
        <v>EQUILIBRIUM</v>
      </c>
    </row>
    <row r="5178">
      <c r="A5178">
        <v>22393</v>
      </c>
      <c r="B5178" t="str">
        <v>2022-09-15</v>
      </c>
      <c r="C5178" t="str">
        <v>Evening</v>
      </c>
      <c r="D5178">
        <v>27</v>
      </c>
      <c r="E5178" t="str">
        <f>IF(MOD(D5178,2)=0,"EVEN","ODD")</f>
        <v>ODD</v>
      </c>
      <c r="F5178" t="str">
        <f>IF(D5178&lt;=18,"LOW (1-18)","HIGH (19-36)")</f>
        <v>HIGH (19-36)</v>
      </c>
      <c r="G5178">
        <f>INT((D5178-1)/6)+1</f>
        <v>5</v>
      </c>
      <c r="H5178">
        <f>MOD(D5178-1,6)+1</f>
        <v>3</v>
      </c>
      <c r="I5178">
        <f>37-D5178</f>
        <v>10</v>
      </c>
      <c r="J5178">
        <f>ABS(D5178-D5179)</f>
        <v>7</v>
      </c>
      <c r="K5178">
        <f>AVERAGE(D5178:D5182)</f>
        <v>27</v>
      </c>
      <c r="L5178">
        <f>AVERAGE(D5178:D5197)</f>
        <v>27</v>
      </c>
      <c r="M5178">
        <f>K5178-L5178</f>
        <v>0</v>
      </c>
      <c r="N5178" t="str">
        <f>IF(K5178&gt;L5178,"HIGH ZONE BIAS",IF(K5178&lt;L5178,"LOW ZONE BIAS","EQUILIBRIUM"))</f>
        <v>EQUILIBRIUM</v>
      </c>
    </row>
    <row r="5179">
      <c r="A5179">
        <v>22392</v>
      </c>
      <c r="B5179" t="str">
        <v>2022-09-15</v>
      </c>
      <c r="C5179" t="str">
        <v>Afternoon</v>
      </c>
      <c r="D5179">
        <v>20</v>
      </c>
      <c r="E5179" t="str">
        <f>IF(MOD(D5179,2)=0,"EVEN","ODD")</f>
        <v>EVEN</v>
      </c>
      <c r="F5179" t="str">
        <f>IF(D5179&lt;=18,"LOW (1-18)","HIGH (19-36)")</f>
        <v>HIGH (19-36)</v>
      </c>
      <c r="G5179">
        <f>INT((D5179-1)/6)+1</f>
        <v>4</v>
      </c>
      <c r="H5179">
        <f>MOD(D5179-1,6)+1</f>
        <v>2</v>
      </c>
      <c r="I5179">
        <f>37-D5179</f>
        <v>17</v>
      </c>
      <c r="J5179">
        <f>ABS(D5179-D5180)</f>
        <v>14</v>
      </c>
      <c r="K5179">
        <f>AVERAGE(D5179:D5183)</f>
        <v>20</v>
      </c>
      <c r="L5179">
        <f>AVERAGE(D5179:D5198)</f>
        <v>20</v>
      </c>
      <c r="M5179">
        <f>K5179-L5179</f>
        <v>0</v>
      </c>
      <c r="N5179" t="str">
        <f>IF(K5179&gt;L5179,"HIGH ZONE BIAS",IF(K5179&lt;L5179,"LOW ZONE BIAS","EQUILIBRIUM"))</f>
        <v>EQUILIBRIUM</v>
      </c>
    </row>
    <row r="5180">
      <c r="A5180">
        <v>22391</v>
      </c>
      <c r="B5180" t="str">
        <v>2022-09-15</v>
      </c>
      <c r="C5180" t="str">
        <v>Midday</v>
      </c>
      <c r="D5180">
        <v>34</v>
      </c>
      <c r="E5180" t="str">
        <f>IF(MOD(D5180,2)=0,"EVEN","ODD")</f>
        <v>EVEN</v>
      </c>
      <c r="F5180" t="str">
        <f>IF(D5180&lt;=18,"LOW (1-18)","HIGH (19-36)")</f>
        <v>HIGH (19-36)</v>
      </c>
      <c r="G5180">
        <f>INT((D5180-1)/6)+1</f>
        <v>6</v>
      </c>
      <c r="H5180">
        <f>MOD(D5180-1,6)+1</f>
        <v>4</v>
      </c>
      <c r="I5180">
        <f>37-D5180</f>
        <v>3</v>
      </c>
      <c r="J5180">
        <f>ABS(D5180-D5181)</f>
        <v>6</v>
      </c>
      <c r="K5180">
        <f>AVERAGE(D5180:D5184)</f>
        <v>34</v>
      </c>
      <c r="L5180">
        <f>AVERAGE(D5180:D5199)</f>
        <v>34</v>
      </c>
      <c r="M5180">
        <f>K5180-L5180</f>
        <v>0</v>
      </c>
      <c r="N5180" t="str">
        <f>IF(K5180&gt;L5180,"HIGH ZONE BIAS",IF(K5180&lt;L5180,"LOW ZONE BIAS","EQUILIBRIUM"))</f>
        <v>EQUILIBRIUM</v>
      </c>
    </row>
    <row r="5181">
      <c r="A5181">
        <v>22390</v>
      </c>
      <c r="B5181" t="str">
        <v>2022-09-15</v>
      </c>
      <c r="C5181" t="str">
        <v>Morning</v>
      </c>
      <c r="D5181">
        <v>28</v>
      </c>
      <c r="E5181" t="str">
        <f>IF(MOD(D5181,2)=0,"EVEN","ODD")</f>
        <v>EVEN</v>
      </c>
      <c r="F5181" t="str">
        <f>IF(D5181&lt;=18,"LOW (1-18)","HIGH (19-36)")</f>
        <v>HIGH (19-36)</v>
      </c>
      <c r="G5181">
        <f>INT((D5181-1)/6)+1</f>
        <v>5</v>
      </c>
      <c r="H5181">
        <f>MOD(D5181-1,6)+1</f>
        <v>4</v>
      </c>
      <c r="I5181">
        <f>37-D5181</f>
        <v>9</v>
      </c>
      <c r="J5181">
        <f>ABS(D5181-D5182)</f>
        <v>27</v>
      </c>
      <c r="K5181">
        <f>AVERAGE(D5181:D5185)</f>
        <v>28</v>
      </c>
      <c r="L5181">
        <f>AVERAGE(D5181:D5200)</f>
        <v>28</v>
      </c>
      <c r="M5181">
        <f>K5181-L5181</f>
        <v>0</v>
      </c>
      <c r="N5181" t="str">
        <f>IF(K5181&gt;L5181,"HIGH ZONE BIAS",IF(K5181&lt;L5181,"LOW ZONE BIAS","EQUILIBRIUM"))</f>
        <v>EQUILIBRIUM</v>
      </c>
    </row>
    <row r="5182">
      <c r="A5182">
        <v>22389</v>
      </c>
      <c r="B5182" t="str">
        <v>2022-09-14</v>
      </c>
      <c r="C5182" t="str">
        <v>Evening</v>
      </c>
      <c r="D5182">
        <v>1</v>
      </c>
      <c r="E5182" t="str">
        <f>IF(MOD(D5182,2)=0,"EVEN","ODD")</f>
        <v>ODD</v>
      </c>
      <c r="F5182" t="str">
        <f>IF(D5182&lt;=18,"LOW (1-18)","HIGH (19-36)")</f>
        <v>LOW (1-18)</v>
      </c>
      <c r="G5182">
        <f>INT((D5182-1)/6)+1</f>
        <v>1</v>
      </c>
      <c r="H5182">
        <f>MOD(D5182-1,6)+1</f>
        <v>1</v>
      </c>
      <c r="I5182">
        <f>37-D5182</f>
        <v>36</v>
      </c>
      <c r="J5182">
        <f>ABS(D5182-D5183)</f>
        <v>26</v>
      </c>
      <c r="K5182">
        <f>AVERAGE(D5182:D5186)</f>
        <v>1</v>
      </c>
      <c r="L5182">
        <f>AVERAGE(D5182:D5201)</f>
        <v>1</v>
      </c>
      <c r="M5182">
        <f>K5182-L5182</f>
        <v>0</v>
      </c>
      <c r="N5182" t="str">
        <f>IF(K5182&gt;L5182,"HIGH ZONE BIAS",IF(K5182&lt;L5182,"LOW ZONE BIAS","EQUILIBRIUM"))</f>
        <v>EQUILIBRIUM</v>
      </c>
    </row>
    <row r="5183">
      <c r="A5183">
        <v>22388</v>
      </c>
      <c r="B5183" t="str">
        <v>2022-09-14</v>
      </c>
      <c r="C5183" t="str">
        <v>Afternoon</v>
      </c>
      <c r="D5183">
        <v>27</v>
      </c>
      <c r="E5183" t="str">
        <f>IF(MOD(D5183,2)=0,"EVEN","ODD")</f>
        <v>ODD</v>
      </c>
      <c r="F5183" t="str">
        <f>IF(D5183&lt;=18,"LOW (1-18)","HIGH (19-36)")</f>
        <v>HIGH (19-36)</v>
      </c>
      <c r="G5183">
        <f>INT((D5183-1)/6)+1</f>
        <v>5</v>
      </c>
      <c r="H5183">
        <f>MOD(D5183-1,6)+1</f>
        <v>3</v>
      </c>
      <c r="I5183">
        <f>37-D5183</f>
        <v>10</v>
      </c>
      <c r="J5183">
        <f>ABS(D5183-D5184)</f>
        <v>4</v>
      </c>
      <c r="K5183">
        <f>AVERAGE(D5183:D5187)</f>
        <v>27</v>
      </c>
      <c r="L5183">
        <f>AVERAGE(D5183:D5202)</f>
        <v>27</v>
      </c>
      <c r="M5183">
        <f>K5183-L5183</f>
        <v>0</v>
      </c>
      <c r="N5183" t="str">
        <f>IF(K5183&gt;L5183,"HIGH ZONE BIAS",IF(K5183&lt;L5183,"LOW ZONE BIAS","EQUILIBRIUM"))</f>
        <v>EQUILIBRIUM</v>
      </c>
    </row>
    <row r="5184">
      <c r="A5184">
        <v>22387</v>
      </c>
      <c r="B5184" t="str">
        <v>2022-09-14</v>
      </c>
      <c r="C5184" t="str">
        <v>Midday</v>
      </c>
      <c r="D5184">
        <v>31</v>
      </c>
      <c r="E5184" t="str">
        <f>IF(MOD(D5184,2)=0,"EVEN","ODD")</f>
        <v>ODD</v>
      </c>
      <c r="F5184" t="str">
        <f>IF(D5184&lt;=18,"LOW (1-18)","HIGH (19-36)")</f>
        <v>HIGH (19-36)</v>
      </c>
      <c r="G5184">
        <f>INT((D5184-1)/6)+1</f>
        <v>6</v>
      </c>
      <c r="H5184">
        <f>MOD(D5184-1,6)+1</f>
        <v>1</v>
      </c>
      <c r="I5184">
        <f>37-D5184</f>
        <v>6</v>
      </c>
      <c r="J5184">
        <f>ABS(D5184-D5185)</f>
        <v>14</v>
      </c>
      <c r="K5184">
        <f>AVERAGE(D5184:D5188)</f>
        <v>31</v>
      </c>
      <c r="L5184">
        <f>AVERAGE(D5184:D5203)</f>
        <v>31</v>
      </c>
      <c r="M5184">
        <f>K5184-L5184</f>
        <v>0</v>
      </c>
      <c r="N5184" t="str">
        <f>IF(K5184&gt;L5184,"HIGH ZONE BIAS",IF(K5184&lt;L5184,"LOW ZONE BIAS","EQUILIBRIUM"))</f>
        <v>EQUILIBRIUM</v>
      </c>
    </row>
    <row r="5185">
      <c r="A5185">
        <v>22386</v>
      </c>
      <c r="B5185" t="str">
        <v>2022-09-14</v>
      </c>
      <c r="C5185" t="str">
        <v>Morning</v>
      </c>
      <c r="D5185">
        <v>17</v>
      </c>
      <c r="E5185" t="str">
        <f>IF(MOD(D5185,2)=0,"EVEN","ODD")</f>
        <v>ODD</v>
      </c>
      <c r="F5185" t="str">
        <f>IF(D5185&lt;=18,"LOW (1-18)","HIGH (19-36)")</f>
        <v>LOW (1-18)</v>
      </c>
      <c r="G5185">
        <f>INT((D5185-1)/6)+1</f>
        <v>3</v>
      </c>
      <c r="H5185">
        <f>MOD(D5185-1,6)+1</f>
        <v>5</v>
      </c>
      <c r="I5185">
        <f>37-D5185</f>
        <v>20</v>
      </c>
      <c r="J5185">
        <f>ABS(D5185-D5186)</f>
        <v>1</v>
      </c>
      <c r="K5185">
        <f>AVERAGE(D5185:D5189)</f>
        <v>17</v>
      </c>
      <c r="L5185">
        <f>AVERAGE(D5185:D5204)</f>
        <v>17</v>
      </c>
      <c r="M5185">
        <f>K5185-L5185</f>
        <v>0</v>
      </c>
      <c r="N5185" t="str">
        <f>IF(K5185&gt;L5185,"HIGH ZONE BIAS",IF(K5185&lt;L5185,"LOW ZONE BIAS","EQUILIBRIUM"))</f>
        <v>EQUILIBRIUM</v>
      </c>
    </row>
    <row r="5186">
      <c r="A5186">
        <v>22385</v>
      </c>
      <c r="B5186" t="str">
        <v>2022-09-13</v>
      </c>
      <c r="C5186" t="str">
        <v>Evening</v>
      </c>
      <c r="D5186">
        <v>18</v>
      </c>
      <c r="E5186" t="str">
        <f>IF(MOD(D5186,2)=0,"EVEN","ODD")</f>
        <v>EVEN</v>
      </c>
      <c r="F5186" t="str">
        <f>IF(D5186&lt;=18,"LOW (1-18)","HIGH (19-36)")</f>
        <v>LOW (1-18)</v>
      </c>
      <c r="G5186">
        <f>INT((D5186-1)/6)+1</f>
        <v>3</v>
      </c>
      <c r="H5186">
        <f>MOD(D5186-1,6)+1</f>
        <v>6</v>
      </c>
      <c r="I5186">
        <f>37-D5186</f>
        <v>19</v>
      </c>
      <c r="J5186">
        <f>ABS(D5186-D5187)</f>
        <v>6</v>
      </c>
      <c r="K5186">
        <f>AVERAGE(D5186:D5190)</f>
        <v>18</v>
      </c>
      <c r="L5186">
        <f>AVERAGE(D5186:D5205)</f>
        <v>18</v>
      </c>
      <c r="M5186">
        <f>K5186-L5186</f>
        <v>0</v>
      </c>
      <c r="N5186" t="str">
        <f>IF(K5186&gt;L5186,"HIGH ZONE BIAS",IF(K5186&lt;L5186,"LOW ZONE BIAS","EQUILIBRIUM"))</f>
        <v>EQUILIBRIUM</v>
      </c>
    </row>
    <row r="5187">
      <c r="A5187">
        <v>22384</v>
      </c>
      <c r="B5187" t="str">
        <v>2022-09-13</v>
      </c>
      <c r="C5187" t="str">
        <v>Afternoon</v>
      </c>
      <c r="D5187">
        <v>12</v>
      </c>
      <c r="E5187" t="str">
        <f>IF(MOD(D5187,2)=0,"EVEN","ODD")</f>
        <v>EVEN</v>
      </c>
      <c r="F5187" t="str">
        <f>IF(D5187&lt;=18,"LOW (1-18)","HIGH (19-36)")</f>
        <v>LOW (1-18)</v>
      </c>
      <c r="G5187">
        <f>INT((D5187-1)/6)+1</f>
        <v>2</v>
      </c>
      <c r="H5187">
        <f>MOD(D5187-1,6)+1</f>
        <v>6</v>
      </c>
      <c r="I5187">
        <f>37-D5187</f>
        <v>25</v>
      </c>
      <c r="J5187">
        <f>ABS(D5187-D5188)</f>
        <v>10</v>
      </c>
      <c r="K5187">
        <f>AVERAGE(D5187:D5191)</f>
        <v>12</v>
      </c>
      <c r="L5187">
        <f>AVERAGE(D5187:D5206)</f>
        <v>12</v>
      </c>
      <c r="M5187">
        <f>K5187-L5187</f>
        <v>0</v>
      </c>
      <c r="N5187" t="str">
        <f>IF(K5187&gt;L5187,"HIGH ZONE BIAS",IF(K5187&lt;L5187,"LOW ZONE BIAS","EQUILIBRIUM"))</f>
        <v>EQUILIBRIUM</v>
      </c>
    </row>
    <row r="5188">
      <c r="A5188">
        <v>22383</v>
      </c>
      <c r="B5188" t="str">
        <v>2022-09-13</v>
      </c>
      <c r="C5188" t="str">
        <v>Midday</v>
      </c>
      <c r="D5188">
        <v>2</v>
      </c>
      <c r="E5188" t="str">
        <f>IF(MOD(D5188,2)=0,"EVEN","ODD")</f>
        <v>EVEN</v>
      </c>
      <c r="F5188" t="str">
        <f>IF(D5188&lt;=18,"LOW (1-18)","HIGH (19-36)")</f>
        <v>LOW (1-18)</v>
      </c>
      <c r="G5188">
        <f>INT((D5188-1)/6)+1</f>
        <v>1</v>
      </c>
      <c r="H5188">
        <f>MOD(D5188-1,6)+1</f>
        <v>2</v>
      </c>
      <c r="I5188">
        <f>37-D5188</f>
        <v>35</v>
      </c>
      <c r="J5188">
        <f>ABS(D5188-D5189)</f>
        <v>33</v>
      </c>
      <c r="K5188">
        <f>AVERAGE(D5188:D5192)</f>
        <v>2</v>
      </c>
      <c r="L5188">
        <f>AVERAGE(D5188:D5207)</f>
        <v>2</v>
      </c>
      <c r="M5188">
        <f>K5188-L5188</f>
        <v>0</v>
      </c>
      <c r="N5188" t="str">
        <f>IF(K5188&gt;L5188,"HIGH ZONE BIAS",IF(K5188&lt;L5188,"LOW ZONE BIAS","EQUILIBRIUM"))</f>
        <v>EQUILIBRIUM</v>
      </c>
    </row>
    <row r="5189">
      <c r="A5189">
        <v>22382</v>
      </c>
      <c r="B5189" t="str">
        <v>2022-09-13</v>
      </c>
      <c r="C5189" t="str">
        <v>Morning</v>
      </c>
      <c r="D5189">
        <v>35</v>
      </c>
      <c r="E5189" t="str">
        <f>IF(MOD(D5189,2)=0,"EVEN","ODD")</f>
        <v>ODD</v>
      </c>
      <c r="F5189" t="str">
        <f>IF(D5189&lt;=18,"LOW (1-18)","HIGH (19-36)")</f>
        <v>HIGH (19-36)</v>
      </c>
      <c r="G5189">
        <f>INT((D5189-1)/6)+1</f>
        <v>6</v>
      </c>
      <c r="H5189">
        <f>MOD(D5189-1,6)+1</f>
        <v>5</v>
      </c>
      <c r="I5189">
        <f>37-D5189</f>
        <v>2</v>
      </c>
      <c r="J5189">
        <f>ABS(D5189-D5190)</f>
        <v>13</v>
      </c>
      <c r="K5189">
        <f>AVERAGE(D5189:D5193)</f>
        <v>35</v>
      </c>
      <c r="L5189">
        <f>AVERAGE(D5189:D5208)</f>
        <v>35</v>
      </c>
      <c r="M5189">
        <f>K5189-L5189</f>
        <v>0</v>
      </c>
      <c r="N5189" t="str">
        <f>IF(K5189&gt;L5189,"HIGH ZONE BIAS",IF(K5189&lt;L5189,"LOW ZONE BIAS","EQUILIBRIUM"))</f>
        <v>EQUILIBRIUM</v>
      </c>
    </row>
    <row r="5190">
      <c r="A5190">
        <v>22381</v>
      </c>
      <c r="B5190" t="str">
        <v>2022-09-12</v>
      </c>
      <c r="C5190" t="str">
        <v>Evening</v>
      </c>
      <c r="D5190">
        <v>22</v>
      </c>
      <c r="E5190" t="str">
        <f>IF(MOD(D5190,2)=0,"EVEN","ODD")</f>
        <v>EVEN</v>
      </c>
      <c r="F5190" t="str">
        <f>IF(D5190&lt;=18,"LOW (1-18)","HIGH (19-36)")</f>
        <v>HIGH (19-36)</v>
      </c>
      <c r="G5190">
        <f>INT((D5190-1)/6)+1</f>
        <v>4</v>
      </c>
      <c r="H5190">
        <f>MOD(D5190-1,6)+1</f>
        <v>4</v>
      </c>
      <c r="I5190">
        <f>37-D5190</f>
        <v>15</v>
      </c>
      <c r="J5190">
        <f>ABS(D5190-D5191)</f>
        <v>8</v>
      </c>
      <c r="K5190">
        <f>AVERAGE(D5190:D5194)</f>
        <v>22</v>
      </c>
      <c r="L5190">
        <f>AVERAGE(D5190:D5209)</f>
        <v>22</v>
      </c>
      <c r="M5190">
        <f>K5190-L5190</f>
        <v>0</v>
      </c>
      <c r="N5190" t="str">
        <f>IF(K5190&gt;L5190,"HIGH ZONE BIAS",IF(K5190&lt;L5190,"LOW ZONE BIAS","EQUILIBRIUM"))</f>
        <v>EQUILIBRIUM</v>
      </c>
    </row>
    <row r="5191">
      <c r="A5191">
        <v>22380</v>
      </c>
      <c r="B5191" t="str">
        <v>2022-09-12</v>
      </c>
      <c r="C5191" t="str">
        <v>Afternoon</v>
      </c>
      <c r="D5191">
        <v>30</v>
      </c>
      <c r="E5191" t="str">
        <f>IF(MOD(D5191,2)=0,"EVEN","ODD")</f>
        <v>EVEN</v>
      </c>
      <c r="F5191" t="str">
        <f>IF(D5191&lt;=18,"LOW (1-18)","HIGH (19-36)")</f>
        <v>HIGH (19-36)</v>
      </c>
      <c r="G5191">
        <f>INT((D5191-1)/6)+1</f>
        <v>5</v>
      </c>
      <c r="H5191">
        <f>MOD(D5191-1,6)+1</f>
        <v>6</v>
      </c>
      <c r="I5191">
        <f>37-D5191</f>
        <v>7</v>
      </c>
      <c r="J5191">
        <f>ABS(D5191-D5192)</f>
        <v>14</v>
      </c>
      <c r="K5191">
        <f>AVERAGE(D5191:D5195)</f>
        <v>30</v>
      </c>
      <c r="L5191">
        <f>AVERAGE(D5191:D5210)</f>
        <v>30</v>
      </c>
      <c r="M5191">
        <f>K5191-L5191</f>
        <v>0</v>
      </c>
      <c r="N5191" t="str">
        <f>IF(K5191&gt;L5191,"HIGH ZONE BIAS",IF(K5191&lt;L5191,"LOW ZONE BIAS","EQUILIBRIUM"))</f>
        <v>EQUILIBRIUM</v>
      </c>
    </row>
    <row r="5192">
      <c r="A5192">
        <v>22379</v>
      </c>
      <c r="B5192" t="str">
        <v>2022-09-12</v>
      </c>
      <c r="C5192" t="str">
        <v>Midday</v>
      </c>
      <c r="D5192">
        <v>16</v>
      </c>
      <c r="E5192" t="str">
        <f>IF(MOD(D5192,2)=0,"EVEN","ODD")</f>
        <v>EVEN</v>
      </c>
      <c r="F5192" t="str">
        <f>IF(D5192&lt;=18,"LOW (1-18)","HIGH (19-36)")</f>
        <v>LOW (1-18)</v>
      </c>
      <c r="G5192">
        <f>INT((D5192-1)/6)+1</f>
        <v>3</v>
      </c>
      <c r="H5192">
        <f>MOD(D5192-1,6)+1</f>
        <v>4</v>
      </c>
      <c r="I5192">
        <f>37-D5192</f>
        <v>21</v>
      </c>
      <c r="J5192">
        <f>ABS(D5192-D5193)</f>
        <v>10</v>
      </c>
      <c r="K5192">
        <f>AVERAGE(D5192:D5196)</f>
        <v>16</v>
      </c>
      <c r="L5192">
        <f>AVERAGE(D5192:D5211)</f>
        <v>16</v>
      </c>
      <c r="M5192">
        <f>K5192-L5192</f>
        <v>0</v>
      </c>
      <c r="N5192" t="str">
        <f>IF(K5192&gt;L5192,"HIGH ZONE BIAS",IF(K5192&lt;L5192,"LOW ZONE BIAS","EQUILIBRIUM"))</f>
        <v>EQUILIBRIUM</v>
      </c>
    </row>
    <row r="5193">
      <c r="A5193">
        <v>22378</v>
      </c>
      <c r="B5193" t="str">
        <v>2022-09-12</v>
      </c>
      <c r="C5193" t="str">
        <v>Morning</v>
      </c>
      <c r="D5193">
        <v>26</v>
      </c>
      <c r="E5193" t="str">
        <f>IF(MOD(D5193,2)=0,"EVEN","ODD")</f>
        <v>EVEN</v>
      </c>
      <c r="F5193" t="str">
        <f>IF(D5193&lt;=18,"LOW (1-18)","HIGH (19-36)")</f>
        <v>HIGH (19-36)</v>
      </c>
      <c r="G5193">
        <f>INT((D5193-1)/6)+1</f>
        <v>5</v>
      </c>
      <c r="H5193">
        <f>MOD(D5193-1,6)+1</f>
        <v>2</v>
      </c>
      <c r="I5193">
        <f>37-D5193</f>
        <v>11</v>
      </c>
      <c r="J5193">
        <f>ABS(D5193-D5194)</f>
        <v>14</v>
      </c>
      <c r="K5193">
        <f>AVERAGE(D5193:D5197)</f>
        <v>26</v>
      </c>
      <c r="L5193">
        <f>AVERAGE(D5193:D5212)</f>
        <v>26</v>
      </c>
      <c r="M5193">
        <f>K5193-L5193</f>
        <v>0</v>
      </c>
      <c r="N5193" t="str">
        <f>IF(K5193&gt;L5193,"HIGH ZONE BIAS",IF(K5193&lt;L5193,"LOW ZONE BIAS","EQUILIBRIUM"))</f>
        <v>EQUILIBRIUM</v>
      </c>
    </row>
    <row r="5194">
      <c r="A5194">
        <v>22377</v>
      </c>
      <c r="B5194" t="str">
        <v>2022-09-10</v>
      </c>
      <c r="C5194" t="str">
        <v>Evening</v>
      </c>
      <c r="D5194">
        <v>12</v>
      </c>
      <c r="E5194" t="str">
        <f>IF(MOD(D5194,2)=0,"EVEN","ODD")</f>
        <v>EVEN</v>
      </c>
      <c r="F5194" t="str">
        <f>IF(D5194&lt;=18,"LOW (1-18)","HIGH (19-36)")</f>
        <v>LOW (1-18)</v>
      </c>
      <c r="G5194">
        <f>INT((D5194-1)/6)+1</f>
        <v>2</v>
      </c>
      <c r="H5194">
        <f>MOD(D5194-1,6)+1</f>
        <v>6</v>
      </c>
      <c r="I5194">
        <f>37-D5194</f>
        <v>25</v>
      </c>
      <c r="J5194">
        <f>ABS(D5194-D5195)</f>
        <v>19</v>
      </c>
      <c r="K5194">
        <f>AVERAGE(D5194:D5198)</f>
        <v>12</v>
      </c>
      <c r="L5194">
        <f>AVERAGE(D5194:D5213)</f>
        <v>12</v>
      </c>
      <c r="M5194">
        <f>K5194-L5194</f>
        <v>0</v>
      </c>
      <c r="N5194" t="str">
        <f>IF(K5194&gt;L5194,"HIGH ZONE BIAS",IF(K5194&lt;L5194,"LOW ZONE BIAS","EQUILIBRIUM"))</f>
        <v>EQUILIBRIUM</v>
      </c>
    </row>
    <row r="5195">
      <c r="A5195">
        <v>22376</v>
      </c>
      <c r="B5195" t="str">
        <v>2022-09-10</v>
      </c>
      <c r="C5195" t="str">
        <v>Afternoon</v>
      </c>
      <c r="D5195">
        <v>31</v>
      </c>
      <c r="E5195" t="str">
        <f>IF(MOD(D5195,2)=0,"EVEN","ODD")</f>
        <v>ODD</v>
      </c>
      <c r="F5195" t="str">
        <f>IF(D5195&lt;=18,"LOW (1-18)","HIGH (19-36)")</f>
        <v>HIGH (19-36)</v>
      </c>
      <c r="G5195">
        <f>INT((D5195-1)/6)+1</f>
        <v>6</v>
      </c>
      <c r="H5195">
        <f>MOD(D5195-1,6)+1</f>
        <v>1</v>
      </c>
      <c r="I5195">
        <f>37-D5195</f>
        <v>6</v>
      </c>
      <c r="J5195">
        <f>ABS(D5195-D5196)</f>
        <v>5</v>
      </c>
      <c r="K5195">
        <f>AVERAGE(D5195:D5199)</f>
        <v>31</v>
      </c>
      <c r="L5195">
        <f>AVERAGE(D5195:D5214)</f>
        <v>31</v>
      </c>
      <c r="M5195">
        <f>K5195-L5195</f>
        <v>0</v>
      </c>
      <c r="N5195" t="str">
        <f>IF(K5195&gt;L5195,"HIGH ZONE BIAS",IF(K5195&lt;L5195,"LOW ZONE BIAS","EQUILIBRIUM"))</f>
        <v>EQUILIBRIUM</v>
      </c>
    </row>
    <row r="5196">
      <c r="A5196">
        <v>22375</v>
      </c>
      <c r="B5196" t="str">
        <v>2022-09-10</v>
      </c>
      <c r="C5196" t="str">
        <v>Midday</v>
      </c>
      <c r="D5196">
        <v>26</v>
      </c>
      <c r="E5196" t="str">
        <f>IF(MOD(D5196,2)=0,"EVEN","ODD")</f>
        <v>EVEN</v>
      </c>
      <c r="F5196" t="str">
        <f>IF(D5196&lt;=18,"LOW (1-18)","HIGH (19-36)")</f>
        <v>HIGH (19-36)</v>
      </c>
      <c r="G5196">
        <f>INT((D5196-1)/6)+1</f>
        <v>5</v>
      </c>
      <c r="H5196">
        <f>MOD(D5196-1,6)+1</f>
        <v>2</v>
      </c>
      <c r="I5196">
        <f>37-D5196</f>
        <v>11</v>
      </c>
      <c r="J5196">
        <f>ABS(D5196-D5197)</f>
        <v>1</v>
      </c>
      <c r="K5196">
        <f>AVERAGE(D5196:D5200)</f>
        <v>26</v>
      </c>
      <c r="L5196">
        <f>AVERAGE(D5196:D5215)</f>
        <v>26</v>
      </c>
      <c r="M5196">
        <f>K5196-L5196</f>
        <v>0</v>
      </c>
      <c r="N5196" t="str">
        <f>IF(K5196&gt;L5196,"HIGH ZONE BIAS",IF(K5196&lt;L5196,"LOW ZONE BIAS","EQUILIBRIUM"))</f>
        <v>EQUILIBRIUM</v>
      </c>
    </row>
    <row r="5197">
      <c r="A5197">
        <v>22374</v>
      </c>
      <c r="B5197" t="str">
        <v>2022-09-10</v>
      </c>
      <c r="C5197" t="str">
        <v>Morning</v>
      </c>
      <c r="D5197">
        <v>27</v>
      </c>
      <c r="E5197" t="str">
        <f>IF(MOD(D5197,2)=0,"EVEN","ODD")</f>
        <v>ODD</v>
      </c>
      <c r="F5197" t="str">
        <f>IF(D5197&lt;=18,"LOW (1-18)","HIGH (19-36)")</f>
        <v>HIGH (19-36)</v>
      </c>
      <c r="G5197">
        <f>INT((D5197-1)/6)+1</f>
        <v>5</v>
      </c>
      <c r="H5197">
        <f>MOD(D5197-1,6)+1</f>
        <v>3</v>
      </c>
      <c r="I5197">
        <f>37-D5197</f>
        <v>10</v>
      </c>
      <c r="J5197">
        <f>ABS(D5197-D5198)</f>
        <v>2</v>
      </c>
      <c r="K5197">
        <f>AVERAGE(D5197:D5201)</f>
        <v>27</v>
      </c>
      <c r="L5197">
        <f>AVERAGE(D5197:D5216)</f>
        <v>27</v>
      </c>
      <c r="M5197">
        <f>K5197-L5197</f>
        <v>0</v>
      </c>
      <c r="N5197" t="str">
        <f>IF(K5197&gt;L5197,"HIGH ZONE BIAS",IF(K5197&lt;L5197,"LOW ZONE BIAS","EQUILIBRIUM"))</f>
        <v>EQUILIBRIUM</v>
      </c>
    </row>
    <row r="5198">
      <c r="A5198">
        <v>22373</v>
      </c>
      <c r="B5198" t="str">
        <v>2022-09-09</v>
      </c>
      <c r="C5198" t="str">
        <v>Evening</v>
      </c>
      <c r="D5198">
        <v>25</v>
      </c>
      <c r="E5198" t="str">
        <f>IF(MOD(D5198,2)=0,"EVEN","ODD")</f>
        <v>ODD</v>
      </c>
      <c r="F5198" t="str">
        <f>IF(D5198&lt;=18,"LOW (1-18)","HIGH (19-36)")</f>
        <v>HIGH (19-36)</v>
      </c>
      <c r="G5198">
        <f>INT((D5198-1)/6)+1</f>
        <v>5</v>
      </c>
      <c r="H5198">
        <f>MOD(D5198-1,6)+1</f>
        <v>1</v>
      </c>
      <c r="I5198">
        <f>37-D5198</f>
        <v>12</v>
      </c>
      <c r="J5198">
        <f>ABS(D5198-D5199)</f>
        <v>9</v>
      </c>
      <c r="K5198">
        <f>AVERAGE(D5198:D5202)</f>
        <v>25</v>
      </c>
      <c r="L5198">
        <f>AVERAGE(D5198:D5217)</f>
        <v>25</v>
      </c>
      <c r="M5198">
        <f>K5198-L5198</f>
        <v>0</v>
      </c>
      <c r="N5198" t="str">
        <f>IF(K5198&gt;L5198,"HIGH ZONE BIAS",IF(K5198&lt;L5198,"LOW ZONE BIAS","EQUILIBRIUM"))</f>
        <v>EQUILIBRIUM</v>
      </c>
    </row>
    <row r="5199">
      <c r="A5199">
        <v>22372</v>
      </c>
      <c r="B5199" t="str">
        <v>2022-09-09</v>
      </c>
      <c r="C5199" t="str">
        <v>Afternoon</v>
      </c>
      <c r="D5199">
        <v>34</v>
      </c>
      <c r="E5199" t="str">
        <f>IF(MOD(D5199,2)=0,"EVEN","ODD")</f>
        <v>EVEN</v>
      </c>
      <c r="F5199" t="str">
        <f>IF(D5199&lt;=18,"LOW (1-18)","HIGH (19-36)")</f>
        <v>HIGH (19-36)</v>
      </c>
      <c r="G5199">
        <f>INT((D5199-1)/6)+1</f>
        <v>6</v>
      </c>
      <c r="H5199">
        <f>MOD(D5199-1,6)+1</f>
        <v>4</v>
      </c>
      <c r="I5199">
        <f>37-D5199</f>
        <v>3</v>
      </c>
      <c r="J5199">
        <f>ABS(D5199-D5200)</f>
        <v>0</v>
      </c>
      <c r="K5199">
        <f>AVERAGE(D5199:D5203)</f>
        <v>34</v>
      </c>
      <c r="L5199">
        <f>AVERAGE(D5199:D5218)</f>
        <v>34</v>
      </c>
      <c r="M5199">
        <f>K5199-L5199</f>
        <v>0</v>
      </c>
      <c r="N5199" t="str">
        <f>IF(K5199&gt;L5199,"HIGH ZONE BIAS",IF(K5199&lt;L5199,"LOW ZONE BIAS","EQUILIBRIUM"))</f>
        <v>EQUILIBRIUM</v>
      </c>
    </row>
    <row r="5200">
      <c r="A5200">
        <v>22371</v>
      </c>
      <c r="B5200" t="str">
        <v>2022-09-09</v>
      </c>
      <c r="C5200" t="str">
        <v>Midday</v>
      </c>
      <c r="D5200">
        <v>34</v>
      </c>
      <c r="E5200" t="str">
        <f>IF(MOD(D5200,2)=0,"EVEN","ODD")</f>
        <v>EVEN</v>
      </c>
      <c r="F5200" t="str">
        <f>IF(D5200&lt;=18,"LOW (1-18)","HIGH (19-36)")</f>
        <v>HIGH (19-36)</v>
      </c>
      <c r="G5200">
        <f>INT((D5200-1)/6)+1</f>
        <v>6</v>
      </c>
      <c r="H5200">
        <f>MOD(D5200-1,6)+1</f>
        <v>4</v>
      </c>
      <c r="I5200">
        <f>37-D5200</f>
        <v>3</v>
      </c>
      <c r="J5200">
        <f>ABS(D5200-D5201)</f>
        <v>8</v>
      </c>
      <c r="K5200">
        <f>AVERAGE(D5200:D5204)</f>
        <v>34</v>
      </c>
      <c r="L5200">
        <f>AVERAGE(D5200:D5219)</f>
        <v>34</v>
      </c>
      <c r="M5200">
        <f>K5200-L5200</f>
        <v>0</v>
      </c>
      <c r="N5200" t="str">
        <f>IF(K5200&gt;L5200,"HIGH ZONE BIAS",IF(K5200&lt;L5200,"LOW ZONE BIAS","EQUILIBRIUM"))</f>
        <v>EQUILIBRIUM</v>
      </c>
    </row>
    <row r="5201">
      <c r="A5201">
        <v>22370</v>
      </c>
      <c r="B5201" t="str">
        <v>2022-09-09</v>
      </c>
      <c r="C5201" t="str">
        <v>Morning</v>
      </c>
      <c r="D5201">
        <v>26</v>
      </c>
      <c r="E5201" t="str">
        <f>IF(MOD(D5201,2)=0,"EVEN","ODD")</f>
        <v>EVEN</v>
      </c>
      <c r="F5201" t="str">
        <f>IF(D5201&lt;=18,"LOW (1-18)","HIGH (19-36)")</f>
        <v>HIGH (19-36)</v>
      </c>
      <c r="G5201">
        <f>INT((D5201-1)/6)+1</f>
        <v>5</v>
      </c>
      <c r="H5201">
        <f>MOD(D5201-1,6)+1</f>
        <v>2</v>
      </c>
      <c r="I5201">
        <f>37-D5201</f>
        <v>11</v>
      </c>
      <c r="J5201">
        <f>ABS(D5201-D5202)</f>
        <v>14</v>
      </c>
      <c r="K5201">
        <f>AVERAGE(D5201:D5205)</f>
        <v>26</v>
      </c>
      <c r="L5201">
        <f>AVERAGE(D5201:D5220)</f>
        <v>26</v>
      </c>
      <c r="M5201">
        <f>K5201-L5201</f>
        <v>0</v>
      </c>
      <c r="N5201" t="str">
        <f>IF(K5201&gt;L5201,"HIGH ZONE BIAS",IF(K5201&lt;L5201,"LOW ZONE BIAS","EQUILIBRIUM"))</f>
        <v>EQUILIBRIUM</v>
      </c>
    </row>
    <row r="5202">
      <c r="A5202">
        <v>22369</v>
      </c>
      <c r="B5202" t="str">
        <v>2022-09-08</v>
      </c>
      <c r="C5202" t="str">
        <v>Evening</v>
      </c>
      <c r="D5202">
        <v>12</v>
      </c>
      <c r="E5202" t="str">
        <f>IF(MOD(D5202,2)=0,"EVEN","ODD")</f>
        <v>EVEN</v>
      </c>
      <c r="F5202" t="str">
        <f>IF(D5202&lt;=18,"LOW (1-18)","HIGH (19-36)")</f>
        <v>LOW (1-18)</v>
      </c>
      <c r="G5202">
        <f>INT((D5202-1)/6)+1</f>
        <v>2</v>
      </c>
      <c r="H5202">
        <f>MOD(D5202-1,6)+1</f>
        <v>6</v>
      </c>
      <c r="I5202">
        <f>37-D5202</f>
        <v>25</v>
      </c>
      <c r="J5202">
        <f>ABS(D5202-D5203)</f>
        <v>4</v>
      </c>
      <c r="K5202">
        <f>AVERAGE(D5202:D5206)</f>
        <v>12</v>
      </c>
      <c r="L5202">
        <f>AVERAGE(D5202:D5221)</f>
        <v>12</v>
      </c>
      <c r="M5202">
        <f>K5202-L5202</f>
        <v>0</v>
      </c>
      <c r="N5202" t="str">
        <f>IF(K5202&gt;L5202,"HIGH ZONE BIAS",IF(K5202&lt;L5202,"LOW ZONE BIAS","EQUILIBRIUM"))</f>
        <v>EQUILIBRIUM</v>
      </c>
    </row>
    <row r="5203">
      <c r="A5203">
        <v>22368</v>
      </c>
      <c r="B5203" t="str">
        <v>2022-09-08</v>
      </c>
      <c r="C5203" t="str">
        <v>Afternoon</v>
      </c>
      <c r="D5203">
        <v>16</v>
      </c>
      <c r="E5203" t="str">
        <f>IF(MOD(D5203,2)=0,"EVEN","ODD")</f>
        <v>EVEN</v>
      </c>
      <c r="F5203" t="str">
        <f>IF(D5203&lt;=18,"LOW (1-18)","HIGH (19-36)")</f>
        <v>LOW (1-18)</v>
      </c>
      <c r="G5203">
        <f>INT((D5203-1)/6)+1</f>
        <v>3</v>
      </c>
      <c r="H5203">
        <f>MOD(D5203-1,6)+1</f>
        <v>4</v>
      </c>
      <c r="I5203">
        <f>37-D5203</f>
        <v>21</v>
      </c>
      <c r="J5203">
        <f>ABS(D5203-D5204)</f>
        <v>12</v>
      </c>
      <c r="K5203">
        <f>AVERAGE(D5203:D5207)</f>
        <v>16</v>
      </c>
      <c r="L5203">
        <f>AVERAGE(D5203:D5222)</f>
        <v>16</v>
      </c>
      <c r="M5203">
        <f>K5203-L5203</f>
        <v>0</v>
      </c>
      <c r="N5203" t="str">
        <f>IF(K5203&gt;L5203,"HIGH ZONE BIAS",IF(K5203&lt;L5203,"LOW ZONE BIAS","EQUILIBRIUM"))</f>
        <v>EQUILIBRIUM</v>
      </c>
    </row>
    <row r="5204">
      <c r="A5204">
        <v>22367</v>
      </c>
      <c r="B5204" t="str">
        <v>2022-09-08</v>
      </c>
      <c r="C5204" t="str">
        <v>Midday</v>
      </c>
      <c r="D5204">
        <v>4</v>
      </c>
      <c r="E5204" t="str">
        <f>IF(MOD(D5204,2)=0,"EVEN","ODD")</f>
        <v>EVEN</v>
      </c>
      <c r="F5204" t="str">
        <f>IF(D5204&lt;=18,"LOW (1-18)","HIGH (19-36)")</f>
        <v>LOW (1-18)</v>
      </c>
      <c r="G5204">
        <f>INT((D5204-1)/6)+1</f>
        <v>1</v>
      </c>
      <c r="H5204">
        <f>MOD(D5204-1,6)+1</f>
        <v>4</v>
      </c>
      <c r="I5204">
        <f>37-D5204</f>
        <v>33</v>
      </c>
      <c r="J5204">
        <f>ABS(D5204-D5205)</f>
        <v>0</v>
      </c>
      <c r="K5204">
        <f>AVERAGE(D5204:D5208)</f>
        <v>4</v>
      </c>
      <c r="L5204">
        <f>AVERAGE(D5204:D5223)</f>
        <v>4</v>
      </c>
      <c r="M5204">
        <f>K5204-L5204</f>
        <v>0</v>
      </c>
      <c r="N5204" t="str">
        <f>IF(K5204&gt;L5204,"HIGH ZONE BIAS",IF(K5204&lt;L5204,"LOW ZONE BIAS","EQUILIBRIUM"))</f>
        <v>EQUILIBRIUM</v>
      </c>
    </row>
    <row r="5205">
      <c r="A5205">
        <v>22366</v>
      </c>
      <c r="B5205" t="str">
        <v>2022-09-08</v>
      </c>
      <c r="C5205" t="str">
        <v>Morning</v>
      </c>
      <c r="D5205">
        <v>4</v>
      </c>
      <c r="E5205" t="str">
        <f>IF(MOD(D5205,2)=0,"EVEN","ODD")</f>
        <v>EVEN</v>
      </c>
      <c r="F5205" t="str">
        <f>IF(D5205&lt;=18,"LOW (1-18)","HIGH (19-36)")</f>
        <v>LOW (1-18)</v>
      </c>
      <c r="G5205">
        <f>INT((D5205-1)/6)+1</f>
        <v>1</v>
      </c>
      <c r="H5205">
        <f>MOD(D5205-1,6)+1</f>
        <v>4</v>
      </c>
      <c r="I5205">
        <f>37-D5205</f>
        <v>33</v>
      </c>
      <c r="J5205">
        <f>ABS(D5205-D5206)</f>
        <v>9</v>
      </c>
      <c r="K5205">
        <f>AVERAGE(D5205:D5209)</f>
        <v>4</v>
      </c>
      <c r="L5205">
        <f>AVERAGE(D5205:D5224)</f>
        <v>4</v>
      </c>
      <c r="M5205">
        <f>K5205-L5205</f>
        <v>0</v>
      </c>
      <c r="N5205" t="str">
        <f>IF(K5205&gt;L5205,"HIGH ZONE BIAS",IF(K5205&lt;L5205,"LOW ZONE BIAS","EQUILIBRIUM"))</f>
        <v>EQUILIBRIUM</v>
      </c>
    </row>
    <row r="5206">
      <c r="A5206">
        <v>22365</v>
      </c>
      <c r="B5206" t="str">
        <v>2022-09-07</v>
      </c>
      <c r="C5206" t="str">
        <v>Evening</v>
      </c>
      <c r="D5206">
        <v>13</v>
      </c>
      <c r="E5206" t="str">
        <f>IF(MOD(D5206,2)=0,"EVEN","ODD")</f>
        <v>ODD</v>
      </c>
      <c r="F5206" t="str">
        <f>IF(D5206&lt;=18,"LOW (1-18)","HIGH (19-36)")</f>
        <v>LOW (1-18)</v>
      </c>
      <c r="G5206">
        <f>INT((D5206-1)/6)+1</f>
        <v>3</v>
      </c>
      <c r="H5206">
        <f>MOD(D5206-1,6)+1</f>
        <v>1</v>
      </c>
      <c r="I5206">
        <f>37-D5206</f>
        <v>24</v>
      </c>
      <c r="J5206">
        <f>ABS(D5206-D5207)</f>
        <v>0</v>
      </c>
      <c r="K5206">
        <f>AVERAGE(D5206:D5210)</f>
        <v>13</v>
      </c>
      <c r="L5206">
        <f>AVERAGE(D5206:D5225)</f>
        <v>13</v>
      </c>
      <c r="M5206">
        <f>K5206-L5206</f>
        <v>0</v>
      </c>
      <c r="N5206" t="str">
        <f>IF(K5206&gt;L5206,"HIGH ZONE BIAS",IF(K5206&lt;L5206,"LOW ZONE BIAS","EQUILIBRIUM"))</f>
        <v>EQUILIBRIUM</v>
      </c>
    </row>
    <row r="5207">
      <c r="A5207">
        <v>22364</v>
      </c>
      <c r="B5207" t="str">
        <v>2022-09-07</v>
      </c>
      <c r="C5207" t="str">
        <v>Afternoon</v>
      </c>
      <c r="D5207">
        <v>13</v>
      </c>
      <c r="E5207" t="str">
        <f>IF(MOD(D5207,2)=0,"EVEN","ODD")</f>
        <v>ODD</v>
      </c>
      <c r="F5207" t="str">
        <f>IF(D5207&lt;=18,"LOW (1-18)","HIGH (19-36)")</f>
        <v>LOW (1-18)</v>
      </c>
      <c r="G5207">
        <f>INT((D5207-1)/6)+1</f>
        <v>3</v>
      </c>
      <c r="H5207">
        <f>MOD(D5207-1,6)+1</f>
        <v>1</v>
      </c>
      <c r="I5207">
        <f>37-D5207</f>
        <v>24</v>
      </c>
      <c r="J5207">
        <f>ABS(D5207-D5208)</f>
        <v>11</v>
      </c>
      <c r="K5207">
        <f>AVERAGE(D5207:D5211)</f>
        <v>13</v>
      </c>
      <c r="L5207">
        <f>AVERAGE(D5207:D5226)</f>
        <v>13</v>
      </c>
      <c r="M5207">
        <f>K5207-L5207</f>
        <v>0</v>
      </c>
      <c r="N5207" t="str">
        <f>IF(K5207&gt;L5207,"HIGH ZONE BIAS",IF(K5207&lt;L5207,"LOW ZONE BIAS","EQUILIBRIUM"))</f>
        <v>EQUILIBRIUM</v>
      </c>
    </row>
    <row r="5208">
      <c r="A5208">
        <v>22363</v>
      </c>
      <c r="B5208" t="str">
        <v>2022-09-07</v>
      </c>
      <c r="C5208" t="str">
        <v>Midday</v>
      </c>
      <c r="D5208">
        <v>24</v>
      </c>
      <c r="E5208" t="str">
        <f>IF(MOD(D5208,2)=0,"EVEN","ODD")</f>
        <v>EVEN</v>
      </c>
      <c r="F5208" t="str">
        <f>IF(D5208&lt;=18,"LOW (1-18)","HIGH (19-36)")</f>
        <v>HIGH (19-36)</v>
      </c>
      <c r="G5208">
        <f>INT((D5208-1)/6)+1</f>
        <v>4</v>
      </c>
      <c r="H5208">
        <f>MOD(D5208-1,6)+1</f>
        <v>6</v>
      </c>
      <c r="I5208">
        <f>37-D5208</f>
        <v>13</v>
      </c>
      <c r="J5208">
        <f>ABS(D5208-D5209)</f>
        <v>21</v>
      </c>
      <c r="K5208">
        <f>AVERAGE(D5208:D5212)</f>
        <v>24</v>
      </c>
      <c r="L5208">
        <f>AVERAGE(D5208:D5227)</f>
        <v>24</v>
      </c>
      <c r="M5208">
        <f>K5208-L5208</f>
        <v>0</v>
      </c>
      <c r="N5208" t="str">
        <f>IF(K5208&gt;L5208,"HIGH ZONE BIAS",IF(K5208&lt;L5208,"LOW ZONE BIAS","EQUILIBRIUM"))</f>
        <v>EQUILIBRIUM</v>
      </c>
    </row>
    <row r="5209">
      <c r="A5209">
        <v>22362</v>
      </c>
      <c r="B5209" t="str">
        <v>2022-09-07</v>
      </c>
      <c r="C5209" t="str">
        <v>Morning</v>
      </c>
      <c r="D5209">
        <v>3</v>
      </c>
      <c r="E5209" t="str">
        <f>IF(MOD(D5209,2)=0,"EVEN","ODD")</f>
        <v>ODD</v>
      </c>
      <c r="F5209" t="str">
        <f>IF(D5209&lt;=18,"LOW (1-18)","HIGH (19-36)")</f>
        <v>LOW (1-18)</v>
      </c>
      <c r="G5209">
        <f>INT((D5209-1)/6)+1</f>
        <v>1</v>
      </c>
      <c r="H5209">
        <f>MOD(D5209-1,6)+1</f>
        <v>3</v>
      </c>
      <c r="I5209">
        <f>37-D5209</f>
        <v>34</v>
      </c>
      <c r="J5209">
        <f>ABS(D5209-D5210)</f>
        <v>23</v>
      </c>
      <c r="K5209">
        <f>AVERAGE(D5209:D5213)</f>
        <v>3</v>
      </c>
      <c r="L5209">
        <f>AVERAGE(D5209:D5228)</f>
        <v>3</v>
      </c>
      <c r="M5209">
        <f>K5209-L5209</f>
        <v>0</v>
      </c>
      <c r="N5209" t="str">
        <f>IF(K5209&gt;L5209,"HIGH ZONE BIAS",IF(K5209&lt;L5209,"LOW ZONE BIAS","EQUILIBRIUM"))</f>
        <v>EQUILIBRIUM</v>
      </c>
    </row>
    <row r="5210">
      <c r="A5210">
        <v>22361</v>
      </c>
      <c r="B5210" t="str">
        <v>2022-09-06</v>
      </c>
      <c r="C5210" t="str">
        <v>Evening</v>
      </c>
      <c r="D5210">
        <v>26</v>
      </c>
      <c r="E5210" t="str">
        <f>IF(MOD(D5210,2)=0,"EVEN","ODD")</f>
        <v>EVEN</v>
      </c>
      <c r="F5210" t="str">
        <f>IF(D5210&lt;=18,"LOW (1-18)","HIGH (19-36)")</f>
        <v>HIGH (19-36)</v>
      </c>
      <c r="G5210">
        <f>INT((D5210-1)/6)+1</f>
        <v>5</v>
      </c>
      <c r="H5210">
        <f>MOD(D5210-1,6)+1</f>
        <v>2</v>
      </c>
      <c r="I5210">
        <f>37-D5210</f>
        <v>11</v>
      </c>
      <c r="J5210">
        <f>ABS(D5210-D5211)</f>
        <v>17</v>
      </c>
      <c r="K5210">
        <f>AVERAGE(D5210:D5214)</f>
        <v>26</v>
      </c>
      <c r="L5210">
        <f>AVERAGE(D5210:D5229)</f>
        <v>26</v>
      </c>
      <c r="M5210">
        <f>K5210-L5210</f>
        <v>0</v>
      </c>
      <c r="N5210" t="str">
        <f>IF(K5210&gt;L5210,"HIGH ZONE BIAS",IF(K5210&lt;L5210,"LOW ZONE BIAS","EQUILIBRIUM"))</f>
        <v>EQUILIBRIUM</v>
      </c>
    </row>
    <row r="5211">
      <c r="A5211">
        <v>22360</v>
      </c>
      <c r="B5211" t="str">
        <v>2022-09-06</v>
      </c>
      <c r="C5211" t="str">
        <v>Afternoon</v>
      </c>
      <c r="D5211">
        <v>9</v>
      </c>
      <c r="E5211" t="str">
        <f>IF(MOD(D5211,2)=0,"EVEN","ODD")</f>
        <v>ODD</v>
      </c>
      <c r="F5211" t="str">
        <f>IF(D5211&lt;=18,"LOW (1-18)","HIGH (19-36)")</f>
        <v>LOW (1-18)</v>
      </c>
      <c r="G5211">
        <f>INT((D5211-1)/6)+1</f>
        <v>2</v>
      </c>
      <c r="H5211">
        <f>MOD(D5211-1,6)+1</f>
        <v>3</v>
      </c>
      <c r="I5211">
        <f>37-D5211</f>
        <v>28</v>
      </c>
      <c r="J5211">
        <f>ABS(D5211-D5212)</f>
        <v>19</v>
      </c>
      <c r="K5211">
        <f>AVERAGE(D5211:D5215)</f>
        <v>9</v>
      </c>
      <c r="L5211">
        <f>AVERAGE(D5211:D5230)</f>
        <v>9</v>
      </c>
      <c r="M5211">
        <f>K5211-L5211</f>
        <v>0</v>
      </c>
      <c r="N5211" t="str">
        <f>IF(K5211&gt;L5211,"HIGH ZONE BIAS",IF(K5211&lt;L5211,"LOW ZONE BIAS","EQUILIBRIUM"))</f>
        <v>EQUILIBRIUM</v>
      </c>
    </row>
    <row r="5212">
      <c r="A5212">
        <v>22359</v>
      </c>
      <c r="B5212" t="str">
        <v>2022-09-06</v>
      </c>
      <c r="C5212" t="str">
        <v>Midday</v>
      </c>
      <c r="D5212">
        <v>28</v>
      </c>
      <c r="E5212" t="str">
        <f>IF(MOD(D5212,2)=0,"EVEN","ODD")</f>
        <v>EVEN</v>
      </c>
      <c r="F5212" t="str">
        <f>IF(D5212&lt;=18,"LOW (1-18)","HIGH (19-36)")</f>
        <v>HIGH (19-36)</v>
      </c>
      <c r="G5212">
        <f>INT((D5212-1)/6)+1</f>
        <v>5</v>
      </c>
      <c r="H5212">
        <f>MOD(D5212-1,6)+1</f>
        <v>4</v>
      </c>
      <c r="I5212">
        <f>37-D5212</f>
        <v>9</v>
      </c>
      <c r="J5212">
        <f>ABS(D5212-D5213)</f>
        <v>12</v>
      </c>
      <c r="K5212">
        <f>AVERAGE(D5212:D5216)</f>
        <v>28</v>
      </c>
      <c r="L5212">
        <f>AVERAGE(D5212:D5231)</f>
        <v>28</v>
      </c>
      <c r="M5212">
        <f>K5212-L5212</f>
        <v>0</v>
      </c>
      <c r="N5212" t="str">
        <f>IF(K5212&gt;L5212,"HIGH ZONE BIAS",IF(K5212&lt;L5212,"LOW ZONE BIAS","EQUILIBRIUM"))</f>
        <v>EQUILIBRIUM</v>
      </c>
    </row>
    <row r="5213">
      <c r="A5213">
        <v>22358</v>
      </c>
      <c r="B5213" t="str">
        <v>2022-09-06</v>
      </c>
      <c r="C5213" t="str">
        <v>Morning</v>
      </c>
      <c r="D5213">
        <v>16</v>
      </c>
      <c r="E5213" t="str">
        <f>IF(MOD(D5213,2)=0,"EVEN","ODD")</f>
        <v>EVEN</v>
      </c>
      <c r="F5213" t="str">
        <f>IF(D5213&lt;=18,"LOW (1-18)","HIGH (19-36)")</f>
        <v>LOW (1-18)</v>
      </c>
      <c r="G5213">
        <f>INT((D5213-1)/6)+1</f>
        <v>3</v>
      </c>
      <c r="H5213">
        <f>MOD(D5213-1,6)+1</f>
        <v>4</v>
      </c>
      <c r="I5213">
        <f>37-D5213</f>
        <v>21</v>
      </c>
      <c r="J5213">
        <f>ABS(D5213-D5214)</f>
        <v>14</v>
      </c>
      <c r="K5213">
        <f>AVERAGE(D5213:D5217)</f>
        <v>16</v>
      </c>
      <c r="L5213">
        <f>AVERAGE(D5213:D5232)</f>
        <v>16</v>
      </c>
      <c r="M5213">
        <f>K5213-L5213</f>
        <v>0</v>
      </c>
      <c r="N5213" t="str">
        <f>IF(K5213&gt;L5213,"HIGH ZONE BIAS",IF(K5213&lt;L5213,"LOW ZONE BIAS","EQUILIBRIUM"))</f>
        <v>EQUILIBRIUM</v>
      </c>
    </row>
    <row r="5214">
      <c r="A5214">
        <v>22357</v>
      </c>
      <c r="B5214" t="str">
        <v>2022-09-05</v>
      </c>
      <c r="C5214" t="str">
        <v>Evening</v>
      </c>
      <c r="D5214">
        <v>2</v>
      </c>
      <c r="E5214" t="str">
        <f>IF(MOD(D5214,2)=0,"EVEN","ODD")</f>
        <v>EVEN</v>
      </c>
      <c r="F5214" t="str">
        <f>IF(D5214&lt;=18,"LOW (1-18)","HIGH (19-36)")</f>
        <v>LOW (1-18)</v>
      </c>
      <c r="G5214">
        <f>INT((D5214-1)/6)+1</f>
        <v>1</v>
      </c>
      <c r="H5214">
        <f>MOD(D5214-1,6)+1</f>
        <v>2</v>
      </c>
      <c r="I5214">
        <f>37-D5214</f>
        <v>35</v>
      </c>
      <c r="J5214">
        <f>ABS(D5214-D5215)</f>
        <v>1</v>
      </c>
      <c r="K5214">
        <f>AVERAGE(D5214:D5218)</f>
        <v>2</v>
      </c>
      <c r="L5214">
        <f>AVERAGE(D5214:D5233)</f>
        <v>2</v>
      </c>
      <c r="M5214">
        <f>K5214-L5214</f>
        <v>0</v>
      </c>
      <c r="N5214" t="str">
        <f>IF(K5214&gt;L5214,"HIGH ZONE BIAS",IF(K5214&lt;L5214,"LOW ZONE BIAS","EQUILIBRIUM"))</f>
        <v>EQUILIBRIUM</v>
      </c>
    </row>
    <row r="5215">
      <c r="A5215">
        <v>22356</v>
      </c>
      <c r="B5215" t="str">
        <v>2022-09-05</v>
      </c>
      <c r="C5215" t="str">
        <v>Afternoon</v>
      </c>
      <c r="D5215">
        <v>1</v>
      </c>
      <c r="E5215" t="str">
        <f>IF(MOD(D5215,2)=0,"EVEN","ODD")</f>
        <v>ODD</v>
      </c>
      <c r="F5215" t="str">
        <f>IF(D5215&lt;=18,"LOW (1-18)","HIGH (19-36)")</f>
        <v>LOW (1-18)</v>
      </c>
      <c r="G5215">
        <f>INT((D5215-1)/6)+1</f>
        <v>1</v>
      </c>
      <c r="H5215">
        <f>MOD(D5215-1,6)+1</f>
        <v>1</v>
      </c>
      <c r="I5215">
        <f>37-D5215</f>
        <v>36</v>
      </c>
      <c r="J5215">
        <f>ABS(D5215-D5216)</f>
        <v>7</v>
      </c>
      <c r="K5215">
        <f>AVERAGE(D5215:D5219)</f>
        <v>1</v>
      </c>
      <c r="L5215">
        <f>AVERAGE(D5215:D5234)</f>
        <v>1</v>
      </c>
      <c r="M5215">
        <f>K5215-L5215</f>
        <v>0</v>
      </c>
      <c r="N5215" t="str">
        <f>IF(K5215&gt;L5215,"HIGH ZONE BIAS",IF(K5215&lt;L5215,"LOW ZONE BIAS","EQUILIBRIUM"))</f>
        <v>EQUILIBRIUM</v>
      </c>
    </row>
    <row r="5216">
      <c r="A5216">
        <v>22355</v>
      </c>
      <c r="B5216" t="str">
        <v>2022-09-05</v>
      </c>
      <c r="C5216" t="str">
        <v>Midday</v>
      </c>
      <c r="D5216">
        <v>8</v>
      </c>
      <c r="E5216" t="str">
        <f>IF(MOD(D5216,2)=0,"EVEN","ODD")</f>
        <v>EVEN</v>
      </c>
      <c r="F5216" t="str">
        <f>IF(D5216&lt;=18,"LOW (1-18)","HIGH (19-36)")</f>
        <v>LOW (1-18)</v>
      </c>
      <c r="G5216">
        <f>INT((D5216-1)/6)+1</f>
        <v>2</v>
      </c>
      <c r="H5216">
        <f>MOD(D5216-1,6)+1</f>
        <v>2</v>
      </c>
      <c r="I5216">
        <f>37-D5216</f>
        <v>29</v>
      </c>
      <c r="J5216">
        <f>ABS(D5216-D5217)</f>
        <v>13</v>
      </c>
      <c r="K5216">
        <f>AVERAGE(D5216:D5220)</f>
        <v>8</v>
      </c>
      <c r="L5216">
        <f>AVERAGE(D5216:D5235)</f>
        <v>8</v>
      </c>
      <c r="M5216">
        <f>K5216-L5216</f>
        <v>0</v>
      </c>
      <c r="N5216" t="str">
        <f>IF(K5216&gt;L5216,"HIGH ZONE BIAS",IF(K5216&lt;L5216,"LOW ZONE BIAS","EQUILIBRIUM"))</f>
        <v>EQUILIBRIUM</v>
      </c>
    </row>
    <row r="5217">
      <c r="A5217">
        <v>22354</v>
      </c>
      <c r="B5217" t="str">
        <v>2022-09-05</v>
      </c>
      <c r="C5217" t="str">
        <v>Morning</v>
      </c>
      <c r="D5217">
        <v>21</v>
      </c>
      <c r="E5217" t="str">
        <f>IF(MOD(D5217,2)=0,"EVEN","ODD")</f>
        <v>ODD</v>
      </c>
      <c r="F5217" t="str">
        <f>IF(D5217&lt;=18,"LOW (1-18)","HIGH (19-36)")</f>
        <v>HIGH (19-36)</v>
      </c>
      <c r="G5217">
        <f>INT((D5217-1)/6)+1</f>
        <v>4</v>
      </c>
      <c r="H5217">
        <f>MOD(D5217-1,6)+1</f>
        <v>3</v>
      </c>
      <c r="I5217">
        <f>37-D5217</f>
        <v>16</v>
      </c>
      <c r="J5217">
        <f>ABS(D5217-D5218)</f>
        <v>1</v>
      </c>
      <c r="K5217">
        <f>AVERAGE(D5217:D5221)</f>
        <v>21</v>
      </c>
      <c r="L5217">
        <f>AVERAGE(D5217:D5236)</f>
        <v>21</v>
      </c>
      <c r="M5217">
        <f>K5217-L5217</f>
        <v>0</v>
      </c>
      <c r="N5217" t="str">
        <f>IF(K5217&gt;L5217,"HIGH ZONE BIAS",IF(K5217&lt;L5217,"LOW ZONE BIAS","EQUILIBRIUM"))</f>
        <v>EQUILIBRIUM</v>
      </c>
    </row>
    <row r="5218">
      <c r="A5218">
        <v>22353</v>
      </c>
      <c r="B5218" t="str">
        <v>2022-09-03</v>
      </c>
      <c r="C5218" t="str">
        <v>Evening</v>
      </c>
      <c r="D5218">
        <v>20</v>
      </c>
      <c r="E5218" t="str">
        <f>IF(MOD(D5218,2)=0,"EVEN","ODD")</f>
        <v>EVEN</v>
      </c>
      <c r="F5218" t="str">
        <f>IF(D5218&lt;=18,"LOW (1-18)","HIGH (19-36)")</f>
        <v>HIGH (19-36)</v>
      </c>
      <c r="G5218">
        <f>INT((D5218-1)/6)+1</f>
        <v>4</v>
      </c>
      <c r="H5218">
        <f>MOD(D5218-1,6)+1</f>
        <v>2</v>
      </c>
      <c r="I5218">
        <f>37-D5218</f>
        <v>17</v>
      </c>
      <c r="J5218">
        <f>ABS(D5218-D5219)</f>
        <v>2</v>
      </c>
      <c r="K5218">
        <f>AVERAGE(D5218:D5222)</f>
        <v>20</v>
      </c>
      <c r="L5218">
        <f>AVERAGE(D5218:D5237)</f>
        <v>20</v>
      </c>
      <c r="M5218">
        <f>K5218-L5218</f>
        <v>0</v>
      </c>
      <c r="N5218" t="str">
        <f>IF(K5218&gt;L5218,"HIGH ZONE BIAS",IF(K5218&lt;L5218,"LOW ZONE BIAS","EQUILIBRIUM"))</f>
        <v>EQUILIBRIUM</v>
      </c>
    </row>
    <row r="5219">
      <c r="A5219">
        <v>22352</v>
      </c>
      <c r="B5219" t="str">
        <v>2022-09-03</v>
      </c>
      <c r="C5219" t="str">
        <v>Afternoon</v>
      </c>
      <c r="D5219">
        <v>18</v>
      </c>
      <c r="E5219" t="str">
        <f>IF(MOD(D5219,2)=0,"EVEN","ODD")</f>
        <v>EVEN</v>
      </c>
      <c r="F5219" t="str">
        <f>IF(D5219&lt;=18,"LOW (1-18)","HIGH (19-36)")</f>
        <v>LOW (1-18)</v>
      </c>
      <c r="G5219">
        <f>INT((D5219-1)/6)+1</f>
        <v>3</v>
      </c>
      <c r="H5219">
        <f>MOD(D5219-1,6)+1</f>
        <v>6</v>
      </c>
      <c r="I5219">
        <f>37-D5219</f>
        <v>19</v>
      </c>
      <c r="J5219">
        <f>ABS(D5219-D5220)</f>
        <v>3</v>
      </c>
      <c r="K5219">
        <f>AVERAGE(D5219:D5223)</f>
        <v>18</v>
      </c>
      <c r="L5219">
        <f>AVERAGE(D5219:D5238)</f>
        <v>18</v>
      </c>
      <c r="M5219">
        <f>K5219-L5219</f>
        <v>0</v>
      </c>
      <c r="N5219" t="str">
        <f>IF(K5219&gt;L5219,"HIGH ZONE BIAS",IF(K5219&lt;L5219,"LOW ZONE BIAS","EQUILIBRIUM"))</f>
        <v>EQUILIBRIUM</v>
      </c>
    </row>
    <row r="5220">
      <c r="A5220">
        <v>22351</v>
      </c>
      <c r="B5220" t="str">
        <v>2022-09-03</v>
      </c>
      <c r="C5220" t="str">
        <v>Midday</v>
      </c>
      <c r="D5220">
        <v>21</v>
      </c>
      <c r="E5220" t="str">
        <f>IF(MOD(D5220,2)=0,"EVEN","ODD")</f>
        <v>ODD</v>
      </c>
      <c r="F5220" t="str">
        <f>IF(D5220&lt;=18,"LOW (1-18)","HIGH (19-36)")</f>
        <v>HIGH (19-36)</v>
      </c>
      <c r="G5220">
        <f>INT((D5220-1)/6)+1</f>
        <v>4</v>
      </c>
      <c r="H5220">
        <f>MOD(D5220-1,6)+1</f>
        <v>3</v>
      </c>
      <c r="I5220">
        <f>37-D5220</f>
        <v>16</v>
      </c>
      <c r="J5220">
        <f>ABS(D5220-D5221)</f>
        <v>15</v>
      </c>
      <c r="K5220">
        <f>AVERAGE(D5220:D5224)</f>
        <v>21</v>
      </c>
      <c r="L5220">
        <f>AVERAGE(D5220:D5239)</f>
        <v>21</v>
      </c>
      <c r="M5220">
        <f>K5220-L5220</f>
        <v>0</v>
      </c>
      <c r="N5220" t="str">
        <f>IF(K5220&gt;L5220,"HIGH ZONE BIAS",IF(K5220&lt;L5220,"LOW ZONE BIAS","EQUILIBRIUM"))</f>
        <v>EQUILIBRIUM</v>
      </c>
    </row>
    <row r="5221">
      <c r="A5221">
        <v>22350</v>
      </c>
      <c r="B5221" t="str">
        <v>2022-09-03</v>
      </c>
      <c r="C5221" t="str">
        <v>Morning</v>
      </c>
      <c r="D5221">
        <v>6</v>
      </c>
      <c r="E5221" t="str">
        <f>IF(MOD(D5221,2)=0,"EVEN","ODD")</f>
        <v>EVEN</v>
      </c>
      <c r="F5221" t="str">
        <f>IF(D5221&lt;=18,"LOW (1-18)","HIGH (19-36)")</f>
        <v>LOW (1-18)</v>
      </c>
      <c r="G5221">
        <f>INT((D5221-1)/6)+1</f>
        <v>1</v>
      </c>
      <c r="H5221">
        <f>MOD(D5221-1,6)+1</f>
        <v>6</v>
      </c>
      <c r="I5221">
        <f>37-D5221</f>
        <v>31</v>
      </c>
      <c r="J5221">
        <f>ABS(D5221-D5222)</f>
        <v>20</v>
      </c>
      <c r="K5221">
        <f>AVERAGE(D5221:D5225)</f>
        <v>6</v>
      </c>
      <c r="L5221">
        <f>AVERAGE(D5221:D5240)</f>
        <v>6</v>
      </c>
      <c r="M5221">
        <f>K5221-L5221</f>
        <v>0</v>
      </c>
      <c r="N5221" t="str">
        <f>IF(K5221&gt;L5221,"HIGH ZONE BIAS",IF(K5221&lt;L5221,"LOW ZONE BIAS","EQUILIBRIUM"))</f>
        <v>EQUILIBRIUM</v>
      </c>
    </row>
    <row r="5222">
      <c r="A5222">
        <v>22349</v>
      </c>
      <c r="B5222" t="str">
        <v>2022-09-02</v>
      </c>
      <c r="C5222" t="str">
        <v>Evening</v>
      </c>
      <c r="D5222">
        <v>26</v>
      </c>
      <c r="E5222" t="str">
        <f>IF(MOD(D5222,2)=0,"EVEN","ODD")</f>
        <v>EVEN</v>
      </c>
      <c r="F5222" t="str">
        <f>IF(D5222&lt;=18,"LOW (1-18)","HIGH (19-36)")</f>
        <v>HIGH (19-36)</v>
      </c>
      <c r="G5222">
        <f>INT((D5222-1)/6)+1</f>
        <v>5</v>
      </c>
      <c r="H5222">
        <f>MOD(D5222-1,6)+1</f>
        <v>2</v>
      </c>
      <c r="I5222">
        <f>37-D5222</f>
        <v>11</v>
      </c>
      <c r="J5222">
        <f>ABS(D5222-D5223)</f>
        <v>5</v>
      </c>
      <c r="K5222">
        <f>AVERAGE(D5222:D5226)</f>
        <v>26</v>
      </c>
      <c r="L5222">
        <f>AVERAGE(D5222:D5241)</f>
        <v>26</v>
      </c>
      <c r="M5222">
        <f>K5222-L5222</f>
        <v>0</v>
      </c>
      <c r="N5222" t="str">
        <f>IF(K5222&gt;L5222,"HIGH ZONE BIAS",IF(K5222&lt;L5222,"LOW ZONE BIAS","EQUILIBRIUM"))</f>
        <v>EQUILIBRIUM</v>
      </c>
    </row>
    <row r="5223">
      <c r="A5223">
        <v>22348</v>
      </c>
      <c r="B5223" t="str">
        <v>2022-09-02</v>
      </c>
      <c r="C5223" t="str">
        <v>Afternoon</v>
      </c>
      <c r="D5223">
        <v>21</v>
      </c>
      <c r="E5223" t="str">
        <f>IF(MOD(D5223,2)=0,"EVEN","ODD")</f>
        <v>ODD</v>
      </c>
      <c r="F5223" t="str">
        <f>IF(D5223&lt;=18,"LOW (1-18)","HIGH (19-36)")</f>
        <v>HIGH (19-36)</v>
      </c>
      <c r="G5223">
        <f>INT((D5223-1)/6)+1</f>
        <v>4</v>
      </c>
      <c r="H5223">
        <f>MOD(D5223-1,6)+1</f>
        <v>3</v>
      </c>
      <c r="I5223">
        <f>37-D5223</f>
        <v>16</v>
      </c>
      <c r="J5223">
        <f>ABS(D5223-D5224)</f>
        <v>16</v>
      </c>
      <c r="K5223">
        <f>AVERAGE(D5223:D5227)</f>
        <v>21</v>
      </c>
      <c r="L5223">
        <f>AVERAGE(D5223:D5242)</f>
        <v>21</v>
      </c>
      <c r="M5223">
        <f>K5223-L5223</f>
        <v>0</v>
      </c>
      <c r="N5223" t="str">
        <f>IF(K5223&gt;L5223,"HIGH ZONE BIAS",IF(K5223&lt;L5223,"LOW ZONE BIAS","EQUILIBRIUM"))</f>
        <v>EQUILIBRIUM</v>
      </c>
    </row>
    <row r="5224">
      <c r="A5224">
        <v>22347</v>
      </c>
      <c r="B5224" t="str">
        <v>2022-09-02</v>
      </c>
      <c r="C5224" t="str">
        <v>Midday</v>
      </c>
      <c r="D5224">
        <v>5</v>
      </c>
      <c r="E5224" t="str">
        <f>IF(MOD(D5224,2)=0,"EVEN","ODD")</f>
        <v>ODD</v>
      </c>
      <c r="F5224" t="str">
        <f>IF(D5224&lt;=18,"LOW (1-18)","HIGH (19-36)")</f>
        <v>LOW (1-18)</v>
      </c>
      <c r="G5224">
        <f>INT((D5224-1)/6)+1</f>
        <v>1</v>
      </c>
      <c r="H5224">
        <f>MOD(D5224-1,6)+1</f>
        <v>5</v>
      </c>
      <c r="I5224">
        <f>37-D5224</f>
        <v>32</v>
      </c>
      <c r="J5224">
        <f>ABS(D5224-D5225)</f>
        <v>5</v>
      </c>
      <c r="K5224">
        <f>AVERAGE(D5224:D5228)</f>
        <v>5</v>
      </c>
      <c r="L5224">
        <f>AVERAGE(D5224:D5243)</f>
        <v>5</v>
      </c>
      <c r="M5224">
        <f>K5224-L5224</f>
        <v>0</v>
      </c>
      <c r="N5224" t="str">
        <f>IF(K5224&gt;L5224,"HIGH ZONE BIAS",IF(K5224&lt;L5224,"LOW ZONE BIAS","EQUILIBRIUM"))</f>
        <v>EQUILIBRIUM</v>
      </c>
    </row>
    <row r="5225">
      <c r="A5225">
        <v>22346</v>
      </c>
      <c r="B5225" t="str">
        <v>2022-09-02</v>
      </c>
      <c r="C5225" t="str">
        <v>Morning</v>
      </c>
      <c r="D5225">
        <v>10</v>
      </c>
      <c r="E5225" t="str">
        <f>IF(MOD(D5225,2)=0,"EVEN","ODD")</f>
        <v>EVEN</v>
      </c>
      <c r="F5225" t="str">
        <f>IF(D5225&lt;=18,"LOW (1-18)","HIGH (19-36)")</f>
        <v>LOW (1-18)</v>
      </c>
      <c r="G5225">
        <f>INT((D5225-1)/6)+1</f>
        <v>2</v>
      </c>
      <c r="H5225">
        <f>MOD(D5225-1,6)+1</f>
        <v>4</v>
      </c>
      <c r="I5225">
        <f>37-D5225</f>
        <v>27</v>
      </c>
      <c r="J5225">
        <f>ABS(D5225-D5226)</f>
        <v>5</v>
      </c>
      <c r="K5225">
        <f>AVERAGE(D5225:D5229)</f>
        <v>10</v>
      </c>
      <c r="L5225">
        <f>AVERAGE(D5225:D5244)</f>
        <v>10</v>
      </c>
      <c r="M5225">
        <f>K5225-L5225</f>
        <v>0</v>
      </c>
      <c r="N5225" t="str">
        <f>IF(K5225&gt;L5225,"HIGH ZONE BIAS",IF(K5225&lt;L5225,"LOW ZONE BIAS","EQUILIBRIUM"))</f>
        <v>EQUILIBRIUM</v>
      </c>
    </row>
    <row r="5226">
      <c r="A5226">
        <v>22345</v>
      </c>
      <c r="B5226" t="str">
        <v>2022-09-01</v>
      </c>
      <c r="C5226" t="str">
        <v>Evening</v>
      </c>
      <c r="D5226">
        <v>15</v>
      </c>
      <c r="E5226" t="str">
        <f>IF(MOD(D5226,2)=0,"EVEN","ODD")</f>
        <v>ODD</v>
      </c>
      <c r="F5226" t="str">
        <f>IF(D5226&lt;=18,"LOW (1-18)","HIGH (19-36)")</f>
        <v>LOW (1-18)</v>
      </c>
      <c r="G5226">
        <f>INT((D5226-1)/6)+1</f>
        <v>3</v>
      </c>
      <c r="H5226">
        <f>MOD(D5226-1,6)+1</f>
        <v>3</v>
      </c>
      <c r="I5226">
        <f>37-D5226</f>
        <v>22</v>
      </c>
      <c r="J5226">
        <f>ABS(D5226-D5227)</f>
        <v>15</v>
      </c>
      <c r="K5226">
        <f>AVERAGE(D5226:D5230)</f>
        <v>15</v>
      </c>
      <c r="L5226">
        <f>AVERAGE(D5226:D5245)</f>
        <v>15</v>
      </c>
      <c r="M5226">
        <f>K5226-L5226</f>
        <v>0</v>
      </c>
      <c r="N5226" t="str">
        <f>IF(K5226&gt;L5226,"HIGH ZONE BIAS",IF(K5226&lt;L5226,"LOW ZONE BIAS","EQUILIBRIUM"))</f>
        <v>EQUILIBRIUM</v>
      </c>
    </row>
    <row r="5227">
      <c r="A5227">
        <v>22344</v>
      </c>
      <c r="B5227" t="str">
        <v>2022-09-01</v>
      </c>
      <c r="C5227" t="str">
        <v>Afternoon</v>
      </c>
      <c r="D5227">
        <v>30</v>
      </c>
      <c r="E5227" t="str">
        <f>IF(MOD(D5227,2)=0,"EVEN","ODD")</f>
        <v>EVEN</v>
      </c>
      <c r="F5227" t="str">
        <f>IF(D5227&lt;=18,"LOW (1-18)","HIGH (19-36)")</f>
        <v>HIGH (19-36)</v>
      </c>
      <c r="G5227">
        <f>INT((D5227-1)/6)+1</f>
        <v>5</v>
      </c>
      <c r="H5227">
        <f>MOD(D5227-1,6)+1</f>
        <v>6</v>
      </c>
      <c r="I5227">
        <f>37-D5227</f>
        <v>7</v>
      </c>
      <c r="J5227">
        <f>ABS(D5227-D5228)</f>
        <v>0</v>
      </c>
      <c r="K5227">
        <f>AVERAGE(D5227:D5231)</f>
        <v>30</v>
      </c>
      <c r="L5227">
        <f>AVERAGE(D5227:D5246)</f>
        <v>30</v>
      </c>
      <c r="M5227">
        <f>K5227-L5227</f>
        <v>0</v>
      </c>
      <c r="N5227" t="str">
        <f>IF(K5227&gt;L5227,"HIGH ZONE BIAS",IF(K5227&lt;L5227,"LOW ZONE BIAS","EQUILIBRIUM"))</f>
        <v>EQUILIBRIUM</v>
      </c>
    </row>
    <row r="5228">
      <c r="A5228">
        <v>22343</v>
      </c>
      <c r="B5228" t="str">
        <v>2022-09-01</v>
      </c>
      <c r="C5228" t="str">
        <v>Midday</v>
      </c>
      <c r="D5228">
        <v>30</v>
      </c>
      <c r="E5228" t="str">
        <f>IF(MOD(D5228,2)=0,"EVEN","ODD")</f>
        <v>EVEN</v>
      </c>
      <c r="F5228" t="str">
        <f>IF(D5228&lt;=18,"LOW (1-18)","HIGH (19-36)")</f>
        <v>HIGH (19-36)</v>
      </c>
      <c r="G5228">
        <f>INT((D5228-1)/6)+1</f>
        <v>5</v>
      </c>
      <c r="H5228">
        <f>MOD(D5228-1,6)+1</f>
        <v>6</v>
      </c>
      <c r="I5228">
        <f>37-D5228</f>
        <v>7</v>
      </c>
      <c r="J5228">
        <f>ABS(D5228-D5229)</f>
        <v>4</v>
      </c>
      <c r="K5228">
        <f>AVERAGE(D5228:D5232)</f>
        <v>30</v>
      </c>
      <c r="L5228">
        <f>AVERAGE(D5228:D5247)</f>
        <v>30</v>
      </c>
      <c r="M5228">
        <f>K5228-L5228</f>
        <v>0</v>
      </c>
      <c r="N5228" t="str">
        <f>IF(K5228&gt;L5228,"HIGH ZONE BIAS",IF(K5228&lt;L5228,"LOW ZONE BIAS","EQUILIBRIUM"))</f>
        <v>EQUILIBRIUM</v>
      </c>
    </row>
    <row r="5229">
      <c r="A5229">
        <v>22342</v>
      </c>
      <c r="B5229" t="str">
        <v>2022-09-01</v>
      </c>
      <c r="C5229" t="str">
        <v>Morning</v>
      </c>
      <c r="D5229">
        <v>34</v>
      </c>
      <c r="E5229" t="str">
        <f>IF(MOD(D5229,2)=0,"EVEN","ODD")</f>
        <v>EVEN</v>
      </c>
      <c r="F5229" t="str">
        <f>IF(D5229&lt;=18,"LOW (1-18)","HIGH (19-36)")</f>
        <v>HIGH (19-36)</v>
      </c>
      <c r="G5229">
        <f>INT((D5229-1)/6)+1</f>
        <v>6</v>
      </c>
      <c r="H5229">
        <f>MOD(D5229-1,6)+1</f>
        <v>4</v>
      </c>
      <c r="I5229">
        <f>37-D5229</f>
        <v>3</v>
      </c>
      <c r="J5229">
        <f>ABS(D5229-D5230)</f>
        <v>17</v>
      </c>
      <c r="K5229">
        <f>AVERAGE(D5229:D5233)</f>
        <v>34</v>
      </c>
      <c r="L5229">
        <f>AVERAGE(D5229:D5248)</f>
        <v>34</v>
      </c>
      <c r="M5229">
        <f>K5229-L5229</f>
        <v>0</v>
      </c>
      <c r="N5229" t="str">
        <f>IF(K5229&gt;L5229,"HIGH ZONE BIAS",IF(K5229&lt;L5229,"LOW ZONE BIAS","EQUILIBRIUM"))</f>
        <v>EQUILIBRIUM</v>
      </c>
    </row>
    <row r="5230">
      <c r="A5230">
        <v>22341</v>
      </c>
      <c r="B5230" t="str">
        <v>2022-08-31</v>
      </c>
      <c r="C5230" t="str">
        <v>Evening</v>
      </c>
      <c r="D5230">
        <v>17</v>
      </c>
      <c r="E5230" t="str">
        <f>IF(MOD(D5230,2)=0,"EVEN","ODD")</f>
        <v>ODD</v>
      </c>
      <c r="F5230" t="str">
        <f>IF(D5230&lt;=18,"LOW (1-18)","HIGH (19-36)")</f>
        <v>LOW (1-18)</v>
      </c>
      <c r="G5230">
        <f>INT((D5230-1)/6)+1</f>
        <v>3</v>
      </c>
      <c r="H5230">
        <f>MOD(D5230-1,6)+1</f>
        <v>5</v>
      </c>
      <c r="I5230">
        <f>37-D5230</f>
        <v>20</v>
      </c>
      <c r="J5230">
        <f>ABS(D5230-D5231)</f>
        <v>12</v>
      </c>
      <c r="K5230">
        <f>AVERAGE(D5230:D5234)</f>
        <v>17</v>
      </c>
      <c r="L5230">
        <f>AVERAGE(D5230:D5249)</f>
        <v>17</v>
      </c>
      <c r="M5230">
        <f>K5230-L5230</f>
        <v>0</v>
      </c>
      <c r="N5230" t="str">
        <f>IF(K5230&gt;L5230,"HIGH ZONE BIAS",IF(K5230&lt;L5230,"LOW ZONE BIAS","EQUILIBRIUM"))</f>
        <v>EQUILIBRIUM</v>
      </c>
    </row>
    <row r="5231">
      <c r="A5231">
        <v>22340</v>
      </c>
      <c r="B5231" t="str">
        <v>2022-08-31</v>
      </c>
      <c r="C5231" t="str">
        <v>Afternoon</v>
      </c>
      <c r="D5231">
        <v>5</v>
      </c>
      <c r="E5231" t="str">
        <f>IF(MOD(D5231,2)=0,"EVEN","ODD")</f>
        <v>ODD</v>
      </c>
      <c r="F5231" t="str">
        <f>IF(D5231&lt;=18,"LOW (1-18)","HIGH (19-36)")</f>
        <v>LOW (1-18)</v>
      </c>
      <c r="G5231">
        <f>INT((D5231-1)/6)+1</f>
        <v>1</v>
      </c>
      <c r="H5231">
        <f>MOD(D5231-1,6)+1</f>
        <v>5</v>
      </c>
      <c r="I5231">
        <f>37-D5231</f>
        <v>32</v>
      </c>
      <c r="J5231">
        <f>ABS(D5231-D5232)</f>
        <v>1</v>
      </c>
      <c r="K5231">
        <f>AVERAGE(D5231:D5235)</f>
        <v>5</v>
      </c>
      <c r="L5231">
        <f>AVERAGE(D5231:D5250)</f>
        <v>5</v>
      </c>
      <c r="M5231">
        <f>K5231-L5231</f>
        <v>0</v>
      </c>
      <c r="N5231" t="str">
        <f>IF(K5231&gt;L5231,"HIGH ZONE BIAS",IF(K5231&lt;L5231,"LOW ZONE BIAS","EQUILIBRIUM"))</f>
        <v>EQUILIBRIUM</v>
      </c>
    </row>
    <row r="5232">
      <c r="A5232">
        <v>22339</v>
      </c>
      <c r="B5232" t="str">
        <v>2022-08-31</v>
      </c>
      <c r="C5232" t="str">
        <v>Midday</v>
      </c>
      <c r="D5232">
        <v>6</v>
      </c>
      <c r="E5232" t="str">
        <f>IF(MOD(D5232,2)=0,"EVEN","ODD")</f>
        <v>EVEN</v>
      </c>
      <c r="F5232" t="str">
        <f>IF(D5232&lt;=18,"LOW (1-18)","HIGH (19-36)")</f>
        <v>LOW (1-18)</v>
      </c>
      <c r="G5232">
        <f>INT((D5232-1)/6)+1</f>
        <v>1</v>
      </c>
      <c r="H5232">
        <f>MOD(D5232-1,6)+1</f>
        <v>6</v>
      </c>
      <c r="I5232">
        <f>37-D5232</f>
        <v>31</v>
      </c>
      <c r="J5232">
        <f>ABS(D5232-D5233)</f>
        <v>5</v>
      </c>
      <c r="K5232">
        <f>AVERAGE(D5232:D5236)</f>
        <v>6</v>
      </c>
      <c r="L5232">
        <f>AVERAGE(D5232:D5251)</f>
        <v>6</v>
      </c>
      <c r="M5232">
        <f>K5232-L5232</f>
        <v>0</v>
      </c>
      <c r="N5232" t="str">
        <f>IF(K5232&gt;L5232,"HIGH ZONE BIAS",IF(K5232&lt;L5232,"LOW ZONE BIAS","EQUILIBRIUM"))</f>
        <v>EQUILIBRIUM</v>
      </c>
    </row>
    <row r="5233">
      <c r="A5233">
        <v>22338</v>
      </c>
      <c r="B5233" t="str">
        <v>2022-08-31</v>
      </c>
      <c r="C5233" t="str">
        <v>Morning</v>
      </c>
      <c r="D5233">
        <v>1</v>
      </c>
      <c r="E5233" t="str">
        <f>IF(MOD(D5233,2)=0,"EVEN","ODD")</f>
        <v>ODD</v>
      </c>
      <c r="F5233" t="str">
        <f>IF(D5233&lt;=18,"LOW (1-18)","HIGH (19-36)")</f>
        <v>LOW (1-18)</v>
      </c>
      <c r="G5233">
        <f>INT((D5233-1)/6)+1</f>
        <v>1</v>
      </c>
      <c r="H5233">
        <f>MOD(D5233-1,6)+1</f>
        <v>1</v>
      </c>
      <c r="I5233">
        <f>37-D5233</f>
        <v>36</v>
      </c>
      <c r="J5233">
        <f>ABS(D5233-D5234)</f>
        <v>6</v>
      </c>
      <c r="K5233">
        <f>AVERAGE(D5233:D5237)</f>
        <v>1</v>
      </c>
      <c r="L5233">
        <f>AVERAGE(D5233:D5252)</f>
        <v>1</v>
      </c>
      <c r="M5233">
        <f>K5233-L5233</f>
        <v>0</v>
      </c>
      <c r="N5233" t="str">
        <f>IF(K5233&gt;L5233,"HIGH ZONE BIAS",IF(K5233&lt;L5233,"LOW ZONE BIAS","EQUILIBRIUM"))</f>
        <v>EQUILIBRIUM</v>
      </c>
    </row>
    <row r="5234">
      <c r="A5234">
        <v>22337</v>
      </c>
      <c r="B5234" t="str">
        <v>2022-08-30</v>
      </c>
      <c r="C5234" t="str">
        <v>Evening</v>
      </c>
      <c r="D5234">
        <v>7</v>
      </c>
      <c r="E5234" t="str">
        <f>IF(MOD(D5234,2)=0,"EVEN","ODD")</f>
        <v>ODD</v>
      </c>
      <c r="F5234" t="str">
        <f>IF(D5234&lt;=18,"LOW (1-18)","HIGH (19-36)")</f>
        <v>LOW (1-18)</v>
      </c>
      <c r="G5234">
        <f>INT((D5234-1)/6)+1</f>
        <v>2</v>
      </c>
      <c r="H5234">
        <f>MOD(D5234-1,6)+1</f>
        <v>1</v>
      </c>
      <c r="I5234">
        <f>37-D5234</f>
        <v>30</v>
      </c>
      <c r="J5234">
        <f>ABS(D5234-D5235)</f>
        <v>28</v>
      </c>
      <c r="K5234">
        <f>AVERAGE(D5234:D5238)</f>
        <v>7</v>
      </c>
      <c r="L5234">
        <f>AVERAGE(D5234:D5253)</f>
        <v>7</v>
      </c>
      <c r="M5234">
        <f>K5234-L5234</f>
        <v>0</v>
      </c>
      <c r="N5234" t="str">
        <f>IF(K5234&gt;L5234,"HIGH ZONE BIAS",IF(K5234&lt;L5234,"LOW ZONE BIAS","EQUILIBRIUM"))</f>
        <v>EQUILIBRIUM</v>
      </c>
    </row>
    <row r="5235">
      <c r="A5235">
        <v>22336</v>
      </c>
      <c r="B5235" t="str">
        <v>2022-08-30</v>
      </c>
      <c r="C5235" t="str">
        <v>Afternoon</v>
      </c>
      <c r="D5235">
        <v>35</v>
      </c>
      <c r="E5235" t="str">
        <f>IF(MOD(D5235,2)=0,"EVEN","ODD")</f>
        <v>ODD</v>
      </c>
      <c r="F5235" t="str">
        <f>IF(D5235&lt;=18,"LOW (1-18)","HIGH (19-36)")</f>
        <v>HIGH (19-36)</v>
      </c>
      <c r="G5235">
        <f>INT((D5235-1)/6)+1</f>
        <v>6</v>
      </c>
      <c r="H5235">
        <f>MOD(D5235-1,6)+1</f>
        <v>5</v>
      </c>
      <c r="I5235">
        <f>37-D5235</f>
        <v>2</v>
      </c>
      <c r="J5235">
        <f>ABS(D5235-D5236)</f>
        <v>13</v>
      </c>
      <c r="K5235">
        <f>AVERAGE(D5235:D5239)</f>
        <v>35</v>
      </c>
      <c r="L5235">
        <f>AVERAGE(D5235:D5254)</f>
        <v>35</v>
      </c>
      <c r="M5235">
        <f>K5235-L5235</f>
        <v>0</v>
      </c>
      <c r="N5235" t="str">
        <f>IF(K5235&gt;L5235,"HIGH ZONE BIAS",IF(K5235&lt;L5235,"LOW ZONE BIAS","EQUILIBRIUM"))</f>
        <v>EQUILIBRIUM</v>
      </c>
    </row>
    <row r="5236">
      <c r="A5236">
        <v>22335</v>
      </c>
      <c r="B5236" t="str">
        <v>2022-08-30</v>
      </c>
      <c r="C5236" t="str">
        <v>Midday</v>
      </c>
      <c r="D5236">
        <v>22</v>
      </c>
      <c r="E5236" t="str">
        <f>IF(MOD(D5236,2)=0,"EVEN","ODD")</f>
        <v>EVEN</v>
      </c>
      <c r="F5236" t="str">
        <f>IF(D5236&lt;=18,"LOW (1-18)","HIGH (19-36)")</f>
        <v>HIGH (19-36)</v>
      </c>
      <c r="G5236">
        <f>INT((D5236-1)/6)+1</f>
        <v>4</v>
      </c>
      <c r="H5236">
        <f>MOD(D5236-1,6)+1</f>
        <v>4</v>
      </c>
      <c r="I5236">
        <f>37-D5236</f>
        <v>15</v>
      </c>
      <c r="J5236">
        <f>ABS(D5236-D5237)</f>
        <v>7</v>
      </c>
      <c r="K5236">
        <f>AVERAGE(D5236:D5240)</f>
        <v>22</v>
      </c>
      <c r="L5236">
        <f>AVERAGE(D5236:D5255)</f>
        <v>22</v>
      </c>
      <c r="M5236">
        <f>K5236-L5236</f>
        <v>0</v>
      </c>
      <c r="N5236" t="str">
        <f>IF(K5236&gt;L5236,"HIGH ZONE BIAS",IF(K5236&lt;L5236,"LOW ZONE BIAS","EQUILIBRIUM"))</f>
        <v>EQUILIBRIUM</v>
      </c>
    </row>
    <row r="5237">
      <c r="A5237">
        <v>22334</v>
      </c>
      <c r="B5237" t="str">
        <v>2022-08-30</v>
      </c>
      <c r="C5237" t="str">
        <v>Morning</v>
      </c>
      <c r="D5237">
        <v>29</v>
      </c>
      <c r="E5237" t="str">
        <f>IF(MOD(D5237,2)=0,"EVEN","ODD")</f>
        <v>ODD</v>
      </c>
      <c r="F5237" t="str">
        <f>IF(D5237&lt;=18,"LOW (1-18)","HIGH (19-36)")</f>
        <v>HIGH (19-36)</v>
      </c>
      <c r="G5237">
        <f>INT((D5237-1)/6)+1</f>
        <v>5</v>
      </c>
      <c r="H5237">
        <f>MOD(D5237-1,6)+1</f>
        <v>5</v>
      </c>
      <c r="I5237">
        <f>37-D5237</f>
        <v>8</v>
      </c>
      <c r="J5237">
        <f>ABS(D5237-D5238)</f>
        <v>18</v>
      </c>
      <c r="K5237">
        <f>AVERAGE(D5237:D5241)</f>
        <v>29</v>
      </c>
      <c r="L5237">
        <f>AVERAGE(D5237:D5256)</f>
        <v>29</v>
      </c>
      <c r="M5237">
        <f>K5237-L5237</f>
        <v>0</v>
      </c>
      <c r="N5237" t="str">
        <f>IF(K5237&gt;L5237,"HIGH ZONE BIAS",IF(K5237&lt;L5237,"LOW ZONE BIAS","EQUILIBRIUM"))</f>
        <v>EQUILIBRIUM</v>
      </c>
    </row>
    <row r="5238">
      <c r="A5238">
        <v>22333</v>
      </c>
      <c r="B5238" t="str">
        <v>2022-08-29</v>
      </c>
      <c r="C5238" t="str">
        <v>Evening</v>
      </c>
      <c r="D5238">
        <v>11</v>
      </c>
      <c r="E5238" t="str">
        <f>IF(MOD(D5238,2)=0,"EVEN","ODD")</f>
        <v>ODD</v>
      </c>
      <c r="F5238" t="str">
        <f>IF(D5238&lt;=18,"LOW (1-18)","HIGH (19-36)")</f>
        <v>LOW (1-18)</v>
      </c>
      <c r="G5238">
        <f>INT((D5238-1)/6)+1</f>
        <v>2</v>
      </c>
      <c r="H5238">
        <f>MOD(D5238-1,6)+1</f>
        <v>5</v>
      </c>
      <c r="I5238">
        <f>37-D5238</f>
        <v>26</v>
      </c>
      <c r="J5238">
        <f>ABS(D5238-D5239)</f>
        <v>23</v>
      </c>
      <c r="K5238">
        <f>AVERAGE(D5238:D5242)</f>
        <v>11</v>
      </c>
      <c r="L5238">
        <f>AVERAGE(D5238:D5257)</f>
        <v>11</v>
      </c>
      <c r="M5238">
        <f>K5238-L5238</f>
        <v>0</v>
      </c>
      <c r="N5238" t="str">
        <f>IF(K5238&gt;L5238,"HIGH ZONE BIAS",IF(K5238&lt;L5238,"LOW ZONE BIAS","EQUILIBRIUM"))</f>
        <v>EQUILIBRIUM</v>
      </c>
    </row>
    <row r="5239">
      <c r="A5239">
        <v>22332</v>
      </c>
      <c r="B5239" t="str">
        <v>2022-08-29</v>
      </c>
      <c r="C5239" t="str">
        <v>Afternoon</v>
      </c>
      <c r="D5239">
        <v>34</v>
      </c>
      <c r="E5239" t="str">
        <f>IF(MOD(D5239,2)=0,"EVEN","ODD")</f>
        <v>EVEN</v>
      </c>
      <c r="F5239" t="str">
        <f>IF(D5239&lt;=18,"LOW (1-18)","HIGH (19-36)")</f>
        <v>HIGH (19-36)</v>
      </c>
      <c r="G5239">
        <f>INT((D5239-1)/6)+1</f>
        <v>6</v>
      </c>
      <c r="H5239">
        <f>MOD(D5239-1,6)+1</f>
        <v>4</v>
      </c>
      <c r="I5239">
        <f>37-D5239</f>
        <v>3</v>
      </c>
      <c r="J5239">
        <f>ABS(D5239-D5240)</f>
        <v>23</v>
      </c>
      <c r="K5239">
        <f>AVERAGE(D5239:D5243)</f>
        <v>34</v>
      </c>
      <c r="L5239">
        <f>AVERAGE(D5239:D5258)</f>
        <v>34</v>
      </c>
      <c r="M5239">
        <f>K5239-L5239</f>
        <v>0</v>
      </c>
      <c r="N5239" t="str">
        <f>IF(K5239&gt;L5239,"HIGH ZONE BIAS",IF(K5239&lt;L5239,"LOW ZONE BIAS","EQUILIBRIUM"))</f>
        <v>EQUILIBRIUM</v>
      </c>
    </row>
    <row r="5240">
      <c r="A5240">
        <v>22331</v>
      </c>
      <c r="B5240" t="str">
        <v>2022-08-29</v>
      </c>
      <c r="C5240" t="str">
        <v>Midday</v>
      </c>
      <c r="D5240">
        <v>11</v>
      </c>
      <c r="E5240" t="str">
        <f>IF(MOD(D5240,2)=0,"EVEN","ODD")</f>
        <v>ODD</v>
      </c>
      <c r="F5240" t="str">
        <f>IF(D5240&lt;=18,"LOW (1-18)","HIGH (19-36)")</f>
        <v>LOW (1-18)</v>
      </c>
      <c r="G5240">
        <f>INT((D5240-1)/6)+1</f>
        <v>2</v>
      </c>
      <c r="H5240">
        <f>MOD(D5240-1,6)+1</f>
        <v>5</v>
      </c>
      <c r="I5240">
        <f>37-D5240</f>
        <v>26</v>
      </c>
      <c r="J5240">
        <f>ABS(D5240-D5241)</f>
        <v>1</v>
      </c>
      <c r="K5240">
        <f>AVERAGE(D5240:D5244)</f>
        <v>11</v>
      </c>
      <c r="L5240">
        <f>AVERAGE(D5240:D5259)</f>
        <v>11</v>
      </c>
      <c r="M5240">
        <f>K5240-L5240</f>
        <v>0</v>
      </c>
      <c r="N5240" t="str">
        <f>IF(K5240&gt;L5240,"HIGH ZONE BIAS",IF(K5240&lt;L5240,"LOW ZONE BIAS","EQUILIBRIUM"))</f>
        <v>EQUILIBRIUM</v>
      </c>
    </row>
    <row r="5241">
      <c r="A5241">
        <v>22330</v>
      </c>
      <c r="B5241" t="str">
        <v>2022-08-29</v>
      </c>
      <c r="C5241" t="str">
        <v>Morning</v>
      </c>
      <c r="D5241">
        <v>12</v>
      </c>
      <c r="E5241" t="str">
        <f>IF(MOD(D5241,2)=0,"EVEN","ODD")</f>
        <v>EVEN</v>
      </c>
      <c r="F5241" t="str">
        <f>IF(D5241&lt;=18,"LOW (1-18)","HIGH (19-36)")</f>
        <v>LOW (1-18)</v>
      </c>
      <c r="G5241">
        <f>INT((D5241-1)/6)+1</f>
        <v>2</v>
      </c>
      <c r="H5241">
        <f>MOD(D5241-1,6)+1</f>
        <v>6</v>
      </c>
      <c r="I5241">
        <f>37-D5241</f>
        <v>25</v>
      </c>
      <c r="J5241">
        <f>ABS(D5241-D5242)</f>
        <v>4</v>
      </c>
      <c r="K5241">
        <f>AVERAGE(D5241:D5245)</f>
        <v>12</v>
      </c>
      <c r="L5241">
        <f>AVERAGE(D5241:D5260)</f>
        <v>12</v>
      </c>
      <c r="M5241">
        <f>K5241-L5241</f>
        <v>0</v>
      </c>
      <c r="N5241" t="str">
        <f>IF(K5241&gt;L5241,"HIGH ZONE BIAS",IF(K5241&lt;L5241,"LOW ZONE BIAS","EQUILIBRIUM"))</f>
        <v>EQUILIBRIUM</v>
      </c>
    </row>
    <row r="5242">
      <c r="A5242">
        <v>22329</v>
      </c>
      <c r="B5242" t="str">
        <v>2022-08-27</v>
      </c>
      <c r="C5242" t="str">
        <v>Evening</v>
      </c>
      <c r="D5242">
        <v>16</v>
      </c>
      <c r="E5242" t="str">
        <f>IF(MOD(D5242,2)=0,"EVEN","ODD")</f>
        <v>EVEN</v>
      </c>
      <c r="F5242" t="str">
        <f>IF(D5242&lt;=18,"LOW (1-18)","HIGH (19-36)")</f>
        <v>LOW (1-18)</v>
      </c>
      <c r="G5242">
        <f>INT((D5242-1)/6)+1</f>
        <v>3</v>
      </c>
      <c r="H5242">
        <f>MOD(D5242-1,6)+1</f>
        <v>4</v>
      </c>
      <c r="I5242">
        <f>37-D5242</f>
        <v>21</v>
      </c>
      <c r="J5242">
        <f>ABS(D5242-D5243)</f>
        <v>6</v>
      </c>
      <c r="K5242">
        <f>AVERAGE(D5242:D5246)</f>
        <v>16</v>
      </c>
      <c r="L5242">
        <f>AVERAGE(D5242:D5261)</f>
        <v>16</v>
      </c>
      <c r="M5242">
        <f>K5242-L5242</f>
        <v>0</v>
      </c>
      <c r="N5242" t="str">
        <f>IF(K5242&gt;L5242,"HIGH ZONE BIAS",IF(K5242&lt;L5242,"LOW ZONE BIAS","EQUILIBRIUM"))</f>
        <v>EQUILIBRIUM</v>
      </c>
    </row>
    <row r="5243">
      <c r="A5243">
        <v>22328</v>
      </c>
      <c r="B5243" t="str">
        <v>2022-08-27</v>
      </c>
      <c r="C5243" t="str">
        <v>Afternoon</v>
      </c>
      <c r="D5243">
        <v>22</v>
      </c>
      <c r="E5243" t="str">
        <f>IF(MOD(D5243,2)=0,"EVEN","ODD")</f>
        <v>EVEN</v>
      </c>
      <c r="F5243" t="str">
        <f>IF(D5243&lt;=18,"LOW (1-18)","HIGH (19-36)")</f>
        <v>HIGH (19-36)</v>
      </c>
      <c r="G5243">
        <f>INT((D5243-1)/6)+1</f>
        <v>4</v>
      </c>
      <c r="H5243">
        <f>MOD(D5243-1,6)+1</f>
        <v>4</v>
      </c>
      <c r="I5243">
        <f>37-D5243</f>
        <v>15</v>
      </c>
      <c r="J5243">
        <f>ABS(D5243-D5244)</f>
        <v>1</v>
      </c>
      <c r="K5243">
        <f>AVERAGE(D5243:D5247)</f>
        <v>22</v>
      </c>
      <c r="L5243">
        <f>AVERAGE(D5243:D5262)</f>
        <v>22</v>
      </c>
      <c r="M5243">
        <f>K5243-L5243</f>
        <v>0</v>
      </c>
      <c r="N5243" t="str">
        <f>IF(K5243&gt;L5243,"HIGH ZONE BIAS",IF(K5243&lt;L5243,"LOW ZONE BIAS","EQUILIBRIUM"))</f>
        <v>EQUILIBRIUM</v>
      </c>
    </row>
    <row r="5244">
      <c r="A5244">
        <v>22327</v>
      </c>
      <c r="B5244" t="str">
        <v>2022-08-27</v>
      </c>
      <c r="C5244" t="str">
        <v>Midday</v>
      </c>
      <c r="D5244">
        <v>23</v>
      </c>
      <c r="E5244" t="str">
        <f>IF(MOD(D5244,2)=0,"EVEN","ODD")</f>
        <v>ODD</v>
      </c>
      <c r="F5244" t="str">
        <f>IF(D5244&lt;=18,"LOW (1-18)","HIGH (19-36)")</f>
        <v>HIGH (19-36)</v>
      </c>
      <c r="G5244">
        <f>INT((D5244-1)/6)+1</f>
        <v>4</v>
      </c>
      <c r="H5244">
        <f>MOD(D5244-1,6)+1</f>
        <v>5</v>
      </c>
      <c r="I5244">
        <f>37-D5244</f>
        <v>14</v>
      </c>
      <c r="J5244">
        <f>ABS(D5244-D5245)</f>
        <v>21</v>
      </c>
      <c r="K5244">
        <f>AVERAGE(D5244:D5248)</f>
        <v>23</v>
      </c>
      <c r="L5244">
        <f>AVERAGE(D5244:D5263)</f>
        <v>23</v>
      </c>
      <c r="M5244">
        <f>K5244-L5244</f>
        <v>0</v>
      </c>
      <c r="N5244" t="str">
        <f>IF(K5244&gt;L5244,"HIGH ZONE BIAS",IF(K5244&lt;L5244,"LOW ZONE BIAS","EQUILIBRIUM"))</f>
        <v>EQUILIBRIUM</v>
      </c>
    </row>
    <row r="5245">
      <c r="A5245">
        <v>22326</v>
      </c>
      <c r="B5245" t="str">
        <v>2022-08-27</v>
      </c>
      <c r="C5245" t="str">
        <v>Morning</v>
      </c>
      <c r="D5245">
        <v>2</v>
      </c>
      <c r="E5245" t="str">
        <f>IF(MOD(D5245,2)=0,"EVEN","ODD")</f>
        <v>EVEN</v>
      </c>
      <c r="F5245" t="str">
        <f>IF(D5245&lt;=18,"LOW (1-18)","HIGH (19-36)")</f>
        <v>LOW (1-18)</v>
      </c>
      <c r="G5245">
        <f>INT((D5245-1)/6)+1</f>
        <v>1</v>
      </c>
      <c r="H5245">
        <f>MOD(D5245-1,6)+1</f>
        <v>2</v>
      </c>
      <c r="I5245">
        <f>37-D5245</f>
        <v>35</v>
      </c>
      <c r="J5245">
        <f>ABS(D5245-D5246)</f>
        <v>34</v>
      </c>
      <c r="K5245">
        <f>AVERAGE(D5245:D5249)</f>
        <v>2</v>
      </c>
      <c r="L5245">
        <f>AVERAGE(D5245:D5264)</f>
        <v>2</v>
      </c>
      <c r="M5245">
        <f>K5245-L5245</f>
        <v>0</v>
      </c>
      <c r="N5245" t="str">
        <f>IF(K5245&gt;L5245,"HIGH ZONE BIAS",IF(K5245&lt;L5245,"LOW ZONE BIAS","EQUILIBRIUM"))</f>
        <v>EQUILIBRIUM</v>
      </c>
    </row>
    <row r="5246">
      <c r="A5246">
        <v>22325</v>
      </c>
      <c r="B5246" t="str">
        <v>2022-08-26</v>
      </c>
      <c r="C5246" t="str">
        <v>Evening</v>
      </c>
      <c r="D5246">
        <v>36</v>
      </c>
      <c r="E5246" t="str">
        <f>IF(MOD(D5246,2)=0,"EVEN","ODD")</f>
        <v>EVEN</v>
      </c>
      <c r="F5246" t="str">
        <f>IF(D5246&lt;=18,"LOW (1-18)","HIGH (19-36)")</f>
        <v>HIGH (19-36)</v>
      </c>
      <c r="G5246">
        <f>INT((D5246-1)/6)+1</f>
        <v>6</v>
      </c>
      <c r="H5246">
        <f>MOD(D5246-1,6)+1</f>
        <v>6</v>
      </c>
      <c r="I5246">
        <f>37-D5246</f>
        <v>1</v>
      </c>
      <c r="J5246">
        <f>ABS(D5246-D5247)</f>
        <v>28</v>
      </c>
      <c r="K5246">
        <f>AVERAGE(D5246:D5250)</f>
        <v>36</v>
      </c>
      <c r="L5246">
        <f>AVERAGE(D5246:D5265)</f>
        <v>36</v>
      </c>
      <c r="M5246">
        <f>K5246-L5246</f>
        <v>0</v>
      </c>
      <c r="N5246" t="str">
        <f>IF(K5246&gt;L5246,"HIGH ZONE BIAS",IF(K5246&lt;L5246,"LOW ZONE BIAS","EQUILIBRIUM"))</f>
        <v>EQUILIBRIUM</v>
      </c>
    </row>
    <row r="5247">
      <c r="A5247">
        <v>22324</v>
      </c>
      <c r="B5247" t="str">
        <v>2022-08-26</v>
      </c>
      <c r="C5247" t="str">
        <v>Afternoon</v>
      </c>
      <c r="D5247">
        <v>8</v>
      </c>
      <c r="E5247" t="str">
        <f>IF(MOD(D5247,2)=0,"EVEN","ODD")</f>
        <v>EVEN</v>
      </c>
      <c r="F5247" t="str">
        <f>IF(D5247&lt;=18,"LOW (1-18)","HIGH (19-36)")</f>
        <v>LOW (1-18)</v>
      </c>
      <c r="G5247">
        <f>INT((D5247-1)/6)+1</f>
        <v>2</v>
      </c>
      <c r="H5247">
        <f>MOD(D5247-1,6)+1</f>
        <v>2</v>
      </c>
      <c r="I5247">
        <f>37-D5247</f>
        <v>29</v>
      </c>
      <c r="J5247">
        <f>ABS(D5247-D5248)</f>
        <v>10</v>
      </c>
      <c r="K5247">
        <f>AVERAGE(D5247:D5251)</f>
        <v>8</v>
      </c>
      <c r="L5247">
        <f>AVERAGE(D5247:D5266)</f>
        <v>8</v>
      </c>
      <c r="M5247">
        <f>K5247-L5247</f>
        <v>0</v>
      </c>
      <c r="N5247" t="str">
        <f>IF(K5247&gt;L5247,"HIGH ZONE BIAS",IF(K5247&lt;L5247,"LOW ZONE BIAS","EQUILIBRIUM"))</f>
        <v>EQUILIBRIUM</v>
      </c>
    </row>
    <row r="5248">
      <c r="A5248">
        <v>22323</v>
      </c>
      <c r="B5248" t="str">
        <v>2022-08-26</v>
      </c>
      <c r="C5248" t="str">
        <v>Midday</v>
      </c>
      <c r="D5248">
        <v>18</v>
      </c>
      <c r="E5248" t="str">
        <f>IF(MOD(D5248,2)=0,"EVEN","ODD")</f>
        <v>EVEN</v>
      </c>
      <c r="F5248" t="str">
        <f>IF(D5248&lt;=18,"LOW (1-18)","HIGH (19-36)")</f>
        <v>LOW (1-18)</v>
      </c>
      <c r="G5248">
        <f>INT((D5248-1)/6)+1</f>
        <v>3</v>
      </c>
      <c r="H5248">
        <f>MOD(D5248-1,6)+1</f>
        <v>6</v>
      </c>
      <c r="I5248">
        <f>37-D5248</f>
        <v>19</v>
      </c>
      <c r="J5248">
        <f>ABS(D5248-D5249)</f>
        <v>16</v>
      </c>
      <c r="K5248">
        <f>AVERAGE(D5248:D5252)</f>
        <v>18</v>
      </c>
      <c r="L5248">
        <f>AVERAGE(D5248:D5267)</f>
        <v>18</v>
      </c>
      <c r="M5248">
        <f>K5248-L5248</f>
        <v>0</v>
      </c>
      <c r="N5248" t="str">
        <f>IF(K5248&gt;L5248,"HIGH ZONE BIAS",IF(K5248&lt;L5248,"LOW ZONE BIAS","EQUILIBRIUM"))</f>
        <v>EQUILIBRIUM</v>
      </c>
    </row>
    <row r="5249">
      <c r="A5249">
        <v>22322</v>
      </c>
      <c r="B5249" t="str">
        <v>2022-08-26</v>
      </c>
      <c r="C5249" t="str">
        <v>Morning</v>
      </c>
      <c r="D5249">
        <v>34</v>
      </c>
      <c r="E5249" t="str">
        <f>IF(MOD(D5249,2)=0,"EVEN","ODD")</f>
        <v>EVEN</v>
      </c>
      <c r="F5249" t="str">
        <f>IF(D5249&lt;=18,"LOW (1-18)","HIGH (19-36)")</f>
        <v>HIGH (19-36)</v>
      </c>
      <c r="G5249">
        <f>INT((D5249-1)/6)+1</f>
        <v>6</v>
      </c>
      <c r="H5249">
        <f>MOD(D5249-1,6)+1</f>
        <v>4</v>
      </c>
      <c r="I5249">
        <f>37-D5249</f>
        <v>3</v>
      </c>
      <c r="J5249">
        <f>ABS(D5249-D5250)</f>
        <v>11</v>
      </c>
      <c r="K5249">
        <f>AVERAGE(D5249:D5253)</f>
        <v>34</v>
      </c>
      <c r="L5249">
        <f>AVERAGE(D5249:D5268)</f>
        <v>34</v>
      </c>
      <c r="M5249">
        <f>K5249-L5249</f>
        <v>0</v>
      </c>
      <c r="N5249" t="str">
        <f>IF(K5249&gt;L5249,"HIGH ZONE BIAS",IF(K5249&lt;L5249,"LOW ZONE BIAS","EQUILIBRIUM"))</f>
        <v>EQUILIBRIUM</v>
      </c>
    </row>
    <row r="5250">
      <c r="A5250">
        <v>22321</v>
      </c>
      <c r="B5250" t="str">
        <v>2022-08-25</v>
      </c>
      <c r="C5250" t="str">
        <v>Evening</v>
      </c>
      <c r="D5250">
        <v>23</v>
      </c>
      <c r="E5250" t="str">
        <f>IF(MOD(D5250,2)=0,"EVEN","ODD")</f>
        <v>ODD</v>
      </c>
      <c r="F5250" t="str">
        <f>IF(D5250&lt;=18,"LOW (1-18)","HIGH (19-36)")</f>
        <v>HIGH (19-36)</v>
      </c>
      <c r="G5250">
        <f>INT((D5250-1)/6)+1</f>
        <v>4</v>
      </c>
      <c r="H5250">
        <f>MOD(D5250-1,6)+1</f>
        <v>5</v>
      </c>
      <c r="I5250">
        <f>37-D5250</f>
        <v>14</v>
      </c>
      <c r="J5250">
        <f>ABS(D5250-D5251)</f>
        <v>21</v>
      </c>
      <c r="K5250">
        <f>AVERAGE(D5250:D5254)</f>
        <v>23</v>
      </c>
      <c r="L5250">
        <f>AVERAGE(D5250:D5269)</f>
        <v>23</v>
      </c>
      <c r="M5250">
        <f>K5250-L5250</f>
        <v>0</v>
      </c>
      <c r="N5250" t="str">
        <f>IF(K5250&gt;L5250,"HIGH ZONE BIAS",IF(K5250&lt;L5250,"LOW ZONE BIAS","EQUILIBRIUM"))</f>
        <v>EQUILIBRIUM</v>
      </c>
    </row>
    <row r="5251">
      <c r="A5251">
        <v>22320</v>
      </c>
      <c r="B5251" t="str">
        <v>2022-08-25</v>
      </c>
      <c r="C5251" t="str">
        <v>Afternoon</v>
      </c>
      <c r="D5251">
        <v>2</v>
      </c>
      <c r="E5251" t="str">
        <f>IF(MOD(D5251,2)=0,"EVEN","ODD")</f>
        <v>EVEN</v>
      </c>
      <c r="F5251" t="str">
        <f>IF(D5251&lt;=18,"LOW (1-18)","HIGH (19-36)")</f>
        <v>LOW (1-18)</v>
      </c>
      <c r="G5251">
        <f>INT((D5251-1)/6)+1</f>
        <v>1</v>
      </c>
      <c r="H5251">
        <f>MOD(D5251-1,6)+1</f>
        <v>2</v>
      </c>
      <c r="I5251">
        <f>37-D5251</f>
        <v>35</v>
      </c>
      <c r="J5251">
        <f>ABS(D5251-D5252)</f>
        <v>6</v>
      </c>
      <c r="K5251">
        <f>AVERAGE(D5251:D5255)</f>
        <v>2</v>
      </c>
      <c r="L5251">
        <f>AVERAGE(D5251:D5270)</f>
        <v>2</v>
      </c>
      <c r="M5251">
        <f>K5251-L5251</f>
        <v>0</v>
      </c>
      <c r="N5251" t="str">
        <f>IF(K5251&gt;L5251,"HIGH ZONE BIAS",IF(K5251&lt;L5251,"LOW ZONE BIAS","EQUILIBRIUM"))</f>
        <v>EQUILIBRIUM</v>
      </c>
    </row>
    <row r="5252">
      <c r="A5252">
        <v>22319</v>
      </c>
      <c r="B5252" t="str">
        <v>2022-08-25</v>
      </c>
      <c r="C5252" t="str">
        <v>Midday</v>
      </c>
      <c r="D5252">
        <v>8</v>
      </c>
      <c r="E5252" t="str">
        <f>IF(MOD(D5252,2)=0,"EVEN","ODD")</f>
        <v>EVEN</v>
      </c>
      <c r="F5252" t="str">
        <f>IF(D5252&lt;=18,"LOW (1-18)","HIGH (19-36)")</f>
        <v>LOW (1-18)</v>
      </c>
      <c r="G5252">
        <f>INT((D5252-1)/6)+1</f>
        <v>2</v>
      </c>
      <c r="H5252">
        <f>MOD(D5252-1,6)+1</f>
        <v>2</v>
      </c>
      <c r="I5252">
        <f>37-D5252</f>
        <v>29</v>
      </c>
      <c r="J5252">
        <f>ABS(D5252-D5253)</f>
        <v>0</v>
      </c>
      <c r="K5252">
        <f>AVERAGE(D5252:D5256)</f>
        <v>8</v>
      </c>
      <c r="L5252">
        <f>AVERAGE(D5252:D5271)</f>
        <v>8</v>
      </c>
      <c r="M5252">
        <f>K5252-L5252</f>
        <v>0</v>
      </c>
      <c r="N5252" t="str">
        <f>IF(K5252&gt;L5252,"HIGH ZONE BIAS",IF(K5252&lt;L5252,"LOW ZONE BIAS","EQUILIBRIUM"))</f>
        <v>EQUILIBRIUM</v>
      </c>
    </row>
    <row r="5253">
      <c r="A5253">
        <v>22318</v>
      </c>
      <c r="B5253" t="str">
        <v>2022-08-25</v>
      </c>
      <c r="C5253" t="str">
        <v>Morning</v>
      </c>
      <c r="D5253">
        <v>8</v>
      </c>
      <c r="E5253" t="str">
        <f>IF(MOD(D5253,2)=0,"EVEN","ODD")</f>
        <v>EVEN</v>
      </c>
      <c r="F5253" t="str">
        <f>IF(D5253&lt;=18,"LOW (1-18)","HIGH (19-36)")</f>
        <v>LOW (1-18)</v>
      </c>
      <c r="G5253">
        <f>INT((D5253-1)/6)+1</f>
        <v>2</v>
      </c>
      <c r="H5253">
        <f>MOD(D5253-1,6)+1</f>
        <v>2</v>
      </c>
      <c r="I5253">
        <f>37-D5253</f>
        <v>29</v>
      </c>
      <c r="J5253">
        <f>ABS(D5253-D5254)</f>
        <v>3</v>
      </c>
      <c r="K5253">
        <f>AVERAGE(D5253:D5257)</f>
        <v>8</v>
      </c>
      <c r="L5253">
        <f>AVERAGE(D5253:D5272)</f>
        <v>8</v>
      </c>
      <c r="M5253">
        <f>K5253-L5253</f>
        <v>0</v>
      </c>
      <c r="N5253" t="str">
        <f>IF(K5253&gt;L5253,"HIGH ZONE BIAS",IF(K5253&lt;L5253,"LOW ZONE BIAS","EQUILIBRIUM"))</f>
        <v>EQUILIBRIUM</v>
      </c>
    </row>
    <row r="5254">
      <c r="A5254">
        <v>22317</v>
      </c>
      <c r="B5254" t="str">
        <v>2022-08-24</v>
      </c>
      <c r="C5254" t="str">
        <v>Evening</v>
      </c>
      <c r="D5254">
        <v>5</v>
      </c>
      <c r="E5254" t="str">
        <f>IF(MOD(D5254,2)=0,"EVEN","ODD")</f>
        <v>ODD</v>
      </c>
      <c r="F5254" t="str">
        <f>IF(D5254&lt;=18,"LOW (1-18)","HIGH (19-36)")</f>
        <v>LOW (1-18)</v>
      </c>
      <c r="G5254">
        <f>INT((D5254-1)/6)+1</f>
        <v>1</v>
      </c>
      <c r="H5254">
        <f>MOD(D5254-1,6)+1</f>
        <v>5</v>
      </c>
      <c r="I5254">
        <f>37-D5254</f>
        <v>32</v>
      </c>
      <c r="J5254">
        <f>ABS(D5254-D5255)</f>
        <v>5</v>
      </c>
      <c r="K5254">
        <f>AVERAGE(D5254:D5258)</f>
        <v>5</v>
      </c>
      <c r="L5254">
        <f>AVERAGE(D5254:D5273)</f>
        <v>5</v>
      </c>
      <c r="M5254">
        <f>K5254-L5254</f>
        <v>0</v>
      </c>
      <c r="N5254" t="str">
        <f>IF(K5254&gt;L5254,"HIGH ZONE BIAS",IF(K5254&lt;L5254,"LOW ZONE BIAS","EQUILIBRIUM"))</f>
        <v>EQUILIBRIUM</v>
      </c>
    </row>
    <row r="5255">
      <c r="A5255">
        <v>22316</v>
      </c>
      <c r="B5255" t="str">
        <v>2022-08-24</v>
      </c>
      <c r="C5255" t="str">
        <v>Afternoon</v>
      </c>
      <c r="D5255">
        <v>10</v>
      </c>
      <c r="E5255" t="str">
        <f>IF(MOD(D5255,2)=0,"EVEN","ODD")</f>
        <v>EVEN</v>
      </c>
      <c r="F5255" t="str">
        <f>IF(D5255&lt;=18,"LOW (1-18)","HIGH (19-36)")</f>
        <v>LOW (1-18)</v>
      </c>
      <c r="G5255">
        <f>INT((D5255-1)/6)+1</f>
        <v>2</v>
      </c>
      <c r="H5255">
        <f>MOD(D5255-1,6)+1</f>
        <v>4</v>
      </c>
      <c r="I5255">
        <f>37-D5255</f>
        <v>27</v>
      </c>
      <c r="J5255">
        <f>ABS(D5255-D5256)</f>
        <v>11</v>
      </c>
      <c r="K5255">
        <f>AVERAGE(D5255:D5259)</f>
        <v>10</v>
      </c>
      <c r="L5255">
        <f>AVERAGE(D5255:D5274)</f>
        <v>10</v>
      </c>
      <c r="M5255">
        <f>K5255-L5255</f>
        <v>0</v>
      </c>
      <c r="N5255" t="str">
        <f>IF(K5255&gt;L5255,"HIGH ZONE BIAS",IF(K5255&lt;L5255,"LOW ZONE BIAS","EQUILIBRIUM"))</f>
        <v>EQUILIBRIUM</v>
      </c>
    </row>
    <row r="5256">
      <c r="A5256">
        <v>22315</v>
      </c>
      <c r="B5256" t="str">
        <v>2022-08-24</v>
      </c>
      <c r="C5256" t="str">
        <v>Midday</v>
      </c>
      <c r="D5256">
        <v>21</v>
      </c>
      <c r="E5256" t="str">
        <f>IF(MOD(D5256,2)=0,"EVEN","ODD")</f>
        <v>ODD</v>
      </c>
      <c r="F5256" t="str">
        <f>IF(D5256&lt;=18,"LOW (1-18)","HIGH (19-36)")</f>
        <v>HIGH (19-36)</v>
      </c>
      <c r="G5256">
        <f>INT((D5256-1)/6)+1</f>
        <v>4</v>
      </c>
      <c r="H5256">
        <f>MOD(D5256-1,6)+1</f>
        <v>3</v>
      </c>
      <c r="I5256">
        <f>37-D5256</f>
        <v>16</v>
      </c>
      <c r="J5256">
        <f>ABS(D5256-D5257)</f>
        <v>13</v>
      </c>
      <c r="K5256">
        <f>AVERAGE(D5256:D5260)</f>
        <v>21</v>
      </c>
      <c r="L5256">
        <f>AVERAGE(D5256:D5275)</f>
        <v>21</v>
      </c>
      <c r="M5256">
        <f>K5256-L5256</f>
        <v>0</v>
      </c>
      <c r="N5256" t="str">
        <f>IF(K5256&gt;L5256,"HIGH ZONE BIAS",IF(K5256&lt;L5256,"LOW ZONE BIAS","EQUILIBRIUM"))</f>
        <v>EQUILIBRIUM</v>
      </c>
    </row>
    <row r="5257">
      <c r="A5257">
        <v>22314</v>
      </c>
      <c r="B5257" t="str">
        <v>2022-08-24</v>
      </c>
      <c r="C5257" t="str">
        <v>Morning</v>
      </c>
      <c r="D5257">
        <v>34</v>
      </c>
      <c r="E5257" t="str">
        <f>IF(MOD(D5257,2)=0,"EVEN","ODD")</f>
        <v>EVEN</v>
      </c>
      <c r="F5257" t="str">
        <f>IF(D5257&lt;=18,"LOW (1-18)","HIGH (19-36)")</f>
        <v>HIGH (19-36)</v>
      </c>
      <c r="G5257">
        <f>INT((D5257-1)/6)+1</f>
        <v>6</v>
      </c>
      <c r="H5257">
        <f>MOD(D5257-1,6)+1</f>
        <v>4</v>
      </c>
      <c r="I5257">
        <f>37-D5257</f>
        <v>3</v>
      </c>
      <c r="J5257">
        <f>ABS(D5257-D5258)</f>
        <v>29</v>
      </c>
      <c r="K5257">
        <f>AVERAGE(D5257:D5261)</f>
        <v>34</v>
      </c>
      <c r="L5257">
        <f>AVERAGE(D5257:D5276)</f>
        <v>34</v>
      </c>
      <c r="M5257">
        <f>K5257-L5257</f>
        <v>0</v>
      </c>
      <c r="N5257" t="str">
        <f>IF(K5257&gt;L5257,"HIGH ZONE BIAS",IF(K5257&lt;L5257,"LOW ZONE BIAS","EQUILIBRIUM"))</f>
        <v>EQUILIBRIUM</v>
      </c>
    </row>
    <row r="5258">
      <c r="A5258">
        <v>22313</v>
      </c>
      <c r="B5258" t="str">
        <v>2022-08-23</v>
      </c>
      <c r="C5258" t="str">
        <v>Evening</v>
      </c>
      <c r="D5258">
        <v>5</v>
      </c>
      <c r="E5258" t="str">
        <f>IF(MOD(D5258,2)=0,"EVEN","ODD")</f>
        <v>ODD</v>
      </c>
      <c r="F5258" t="str">
        <f>IF(D5258&lt;=18,"LOW (1-18)","HIGH (19-36)")</f>
        <v>LOW (1-18)</v>
      </c>
      <c r="G5258">
        <f>INT((D5258-1)/6)+1</f>
        <v>1</v>
      </c>
      <c r="H5258">
        <f>MOD(D5258-1,6)+1</f>
        <v>5</v>
      </c>
      <c r="I5258">
        <f>37-D5258</f>
        <v>32</v>
      </c>
      <c r="J5258">
        <f>ABS(D5258-D5259)</f>
        <v>9</v>
      </c>
      <c r="K5258">
        <f>AVERAGE(D5258:D5262)</f>
        <v>5</v>
      </c>
      <c r="L5258">
        <f>AVERAGE(D5258:D5277)</f>
        <v>5</v>
      </c>
      <c r="M5258">
        <f>K5258-L5258</f>
        <v>0</v>
      </c>
      <c r="N5258" t="str">
        <f>IF(K5258&gt;L5258,"HIGH ZONE BIAS",IF(K5258&lt;L5258,"LOW ZONE BIAS","EQUILIBRIUM"))</f>
        <v>EQUILIBRIUM</v>
      </c>
    </row>
    <row r="5259">
      <c r="A5259">
        <v>22312</v>
      </c>
      <c r="B5259" t="str">
        <v>2022-08-23</v>
      </c>
      <c r="C5259" t="str">
        <v>Afternoon</v>
      </c>
      <c r="D5259">
        <v>14</v>
      </c>
      <c r="E5259" t="str">
        <f>IF(MOD(D5259,2)=0,"EVEN","ODD")</f>
        <v>EVEN</v>
      </c>
      <c r="F5259" t="str">
        <f>IF(D5259&lt;=18,"LOW (1-18)","HIGH (19-36)")</f>
        <v>LOW (1-18)</v>
      </c>
      <c r="G5259">
        <f>INT((D5259-1)/6)+1</f>
        <v>3</v>
      </c>
      <c r="H5259">
        <f>MOD(D5259-1,6)+1</f>
        <v>2</v>
      </c>
      <c r="I5259">
        <f>37-D5259</f>
        <v>23</v>
      </c>
      <c r="J5259">
        <f>ABS(D5259-D5260)</f>
        <v>9</v>
      </c>
      <c r="K5259">
        <f>AVERAGE(D5259:D5263)</f>
        <v>14</v>
      </c>
      <c r="L5259">
        <f>AVERAGE(D5259:D5278)</f>
        <v>14</v>
      </c>
      <c r="M5259">
        <f>K5259-L5259</f>
        <v>0</v>
      </c>
      <c r="N5259" t="str">
        <f>IF(K5259&gt;L5259,"HIGH ZONE BIAS",IF(K5259&lt;L5259,"LOW ZONE BIAS","EQUILIBRIUM"))</f>
        <v>EQUILIBRIUM</v>
      </c>
    </row>
    <row r="5260">
      <c r="A5260">
        <v>22311</v>
      </c>
      <c r="B5260" t="str">
        <v>2022-08-23</v>
      </c>
      <c r="C5260" t="str">
        <v>Midday</v>
      </c>
      <c r="D5260">
        <v>5</v>
      </c>
      <c r="E5260" t="str">
        <f>IF(MOD(D5260,2)=0,"EVEN","ODD")</f>
        <v>ODD</v>
      </c>
      <c r="F5260" t="str">
        <f>IF(D5260&lt;=18,"LOW (1-18)","HIGH (19-36)")</f>
        <v>LOW (1-18)</v>
      </c>
      <c r="G5260">
        <f>INT((D5260-1)/6)+1</f>
        <v>1</v>
      </c>
      <c r="H5260">
        <f>MOD(D5260-1,6)+1</f>
        <v>5</v>
      </c>
      <c r="I5260">
        <f>37-D5260</f>
        <v>32</v>
      </c>
      <c r="J5260">
        <f>ABS(D5260-D5261)</f>
        <v>13</v>
      </c>
      <c r="K5260">
        <f>AVERAGE(D5260:D5264)</f>
        <v>5</v>
      </c>
      <c r="L5260">
        <f>AVERAGE(D5260:D5279)</f>
        <v>5</v>
      </c>
      <c r="M5260">
        <f>K5260-L5260</f>
        <v>0</v>
      </c>
      <c r="N5260" t="str">
        <f>IF(K5260&gt;L5260,"HIGH ZONE BIAS",IF(K5260&lt;L5260,"LOW ZONE BIAS","EQUILIBRIUM"))</f>
        <v>EQUILIBRIUM</v>
      </c>
    </row>
    <row r="5261">
      <c r="A5261">
        <v>22310</v>
      </c>
      <c r="B5261" t="str">
        <v>2022-08-23</v>
      </c>
      <c r="C5261" t="str">
        <v>Morning</v>
      </c>
      <c r="D5261">
        <v>18</v>
      </c>
      <c r="E5261" t="str">
        <f>IF(MOD(D5261,2)=0,"EVEN","ODD")</f>
        <v>EVEN</v>
      </c>
      <c r="F5261" t="str">
        <f>IF(D5261&lt;=18,"LOW (1-18)","HIGH (19-36)")</f>
        <v>LOW (1-18)</v>
      </c>
      <c r="G5261">
        <f>INT((D5261-1)/6)+1</f>
        <v>3</v>
      </c>
      <c r="H5261">
        <f>MOD(D5261-1,6)+1</f>
        <v>6</v>
      </c>
      <c r="I5261">
        <f>37-D5261</f>
        <v>19</v>
      </c>
      <c r="J5261">
        <f>ABS(D5261-D5262)</f>
        <v>6</v>
      </c>
      <c r="K5261">
        <f>AVERAGE(D5261:D5265)</f>
        <v>18</v>
      </c>
      <c r="L5261">
        <f>AVERAGE(D5261:D5280)</f>
        <v>18</v>
      </c>
      <c r="M5261">
        <f>K5261-L5261</f>
        <v>0</v>
      </c>
      <c r="N5261" t="str">
        <f>IF(K5261&gt;L5261,"HIGH ZONE BIAS",IF(K5261&lt;L5261,"LOW ZONE BIAS","EQUILIBRIUM"))</f>
        <v>EQUILIBRIUM</v>
      </c>
    </row>
    <row r="5262">
      <c r="A5262">
        <v>22309</v>
      </c>
      <c r="B5262" t="str">
        <v>2022-08-22</v>
      </c>
      <c r="C5262" t="str">
        <v>Evening</v>
      </c>
      <c r="D5262">
        <v>12</v>
      </c>
      <c r="E5262" t="str">
        <f>IF(MOD(D5262,2)=0,"EVEN","ODD")</f>
        <v>EVEN</v>
      </c>
      <c r="F5262" t="str">
        <f>IF(D5262&lt;=18,"LOW (1-18)","HIGH (19-36)")</f>
        <v>LOW (1-18)</v>
      </c>
      <c r="G5262">
        <f>INT((D5262-1)/6)+1</f>
        <v>2</v>
      </c>
      <c r="H5262">
        <f>MOD(D5262-1,6)+1</f>
        <v>6</v>
      </c>
      <c r="I5262">
        <f>37-D5262</f>
        <v>25</v>
      </c>
      <c r="J5262">
        <f>ABS(D5262-D5263)</f>
        <v>24</v>
      </c>
      <c r="K5262">
        <f>AVERAGE(D5262:D5266)</f>
        <v>12</v>
      </c>
      <c r="L5262">
        <f>AVERAGE(D5262:D5281)</f>
        <v>12</v>
      </c>
      <c r="M5262">
        <f>K5262-L5262</f>
        <v>0</v>
      </c>
      <c r="N5262" t="str">
        <f>IF(K5262&gt;L5262,"HIGH ZONE BIAS",IF(K5262&lt;L5262,"LOW ZONE BIAS","EQUILIBRIUM"))</f>
        <v>EQUILIBRIUM</v>
      </c>
    </row>
    <row r="5263">
      <c r="A5263">
        <v>22308</v>
      </c>
      <c r="B5263" t="str">
        <v>2022-08-22</v>
      </c>
      <c r="C5263" t="str">
        <v>Afternoon</v>
      </c>
      <c r="D5263">
        <v>36</v>
      </c>
      <c r="E5263" t="str">
        <f>IF(MOD(D5263,2)=0,"EVEN","ODD")</f>
        <v>EVEN</v>
      </c>
      <c r="F5263" t="str">
        <f>IF(D5263&lt;=18,"LOW (1-18)","HIGH (19-36)")</f>
        <v>HIGH (19-36)</v>
      </c>
      <c r="G5263">
        <f>INT((D5263-1)/6)+1</f>
        <v>6</v>
      </c>
      <c r="H5263">
        <f>MOD(D5263-1,6)+1</f>
        <v>6</v>
      </c>
      <c r="I5263">
        <f>37-D5263</f>
        <v>1</v>
      </c>
      <c r="J5263">
        <f>ABS(D5263-D5264)</f>
        <v>28</v>
      </c>
      <c r="K5263">
        <f>AVERAGE(D5263:D5267)</f>
        <v>36</v>
      </c>
      <c r="L5263">
        <f>AVERAGE(D5263:D5282)</f>
        <v>36</v>
      </c>
      <c r="M5263">
        <f>K5263-L5263</f>
        <v>0</v>
      </c>
      <c r="N5263" t="str">
        <f>IF(K5263&gt;L5263,"HIGH ZONE BIAS",IF(K5263&lt;L5263,"LOW ZONE BIAS","EQUILIBRIUM"))</f>
        <v>EQUILIBRIUM</v>
      </c>
    </row>
    <row r="5264">
      <c r="A5264">
        <v>22307</v>
      </c>
      <c r="B5264" t="str">
        <v>2022-08-22</v>
      </c>
      <c r="C5264" t="str">
        <v>Midday</v>
      </c>
      <c r="D5264">
        <v>8</v>
      </c>
      <c r="E5264" t="str">
        <f>IF(MOD(D5264,2)=0,"EVEN","ODD")</f>
        <v>EVEN</v>
      </c>
      <c r="F5264" t="str">
        <f>IF(D5264&lt;=18,"LOW (1-18)","HIGH (19-36)")</f>
        <v>LOW (1-18)</v>
      </c>
      <c r="G5264">
        <f>INT((D5264-1)/6)+1</f>
        <v>2</v>
      </c>
      <c r="H5264">
        <f>MOD(D5264-1,6)+1</f>
        <v>2</v>
      </c>
      <c r="I5264">
        <f>37-D5264</f>
        <v>29</v>
      </c>
      <c r="J5264">
        <f>ABS(D5264-D5265)</f>
        <v>15</v>
      </c>
      <c r="K5264">
        <f>AVERAGE(D5264:D5268)</f>
        <v>8</v>
      </c>
      <c r="L5264">
        <f>AVERAGE(D5264:D5283)</f>
        <v>8</v>
      </c>
      <c r="M5264">
        <f>K5264-L5264</f>
        <v>0</v>
      </c>
      <c r="N5264" t="str">
        <f>IF(K5264&gt;L5264,"HIGH ZONE BIAS",IF(K5264&lt;L5264,"LOW ZONE BIAS","EQUILIBRIUM"))</f>
        <v>EQUILIBRIUM</v>
      </c>
    </row>
    <row r="5265">
      <c r="A5265">
        <v>22306</v>
      </c>
      <c r="B5265" t="str">
        <v>2022-08-22</v>
      </c>
      <c r="C5265" t="str">
        <v>Morning</v>
      </c>
      <c r="D5265">
        <v>23</v>
      </c>
      <c r="E5265" t="str">
        <f>IF(MOD(D5265,2)=0,"EVEN","ODD")</f>
        <v>ODD</v>
      </c>
      <c r="F5265" t="str">
        <f>IF(D5265&lt;=18,"LOW (1-18)","HIGH (19-36)")</f>
        <v>HIGH (19-36)</v>
      </c>
      <c r="G5265">
        <f>INT((D5265-1)/6)+1</f>
        <v>4</v>
      </c>
      <c r="H5265">
        <f>MOD(D5265-1,6)+1</f>
        <v>5</v>
      </c>
      <c r="I5265">
        <f>37-D5265</f>
        <v>14</v>
      </c>
      <c r="J5265">
        <f>ABS(D5265-D5266)</f>
        <v>1</v>
      </c>
      <c r="K5265">
        <f>AVERAGE(D5265:D5269)</f>
        <v>23</v>
      </c>
      <c r="L5265">
        <f>AVERAGE(D5265:D5284)</f>
        <v>23</v>
      </c>
      <c r="M5265">
        <f>K5265-L5265</f>
        <v>0</v>
      </c>
      <c r="N5265" t="str">
        <f>IF(K5265&gt;L5265,"HIGH ZONE BIAS",IF(K5265&lt;L5265,"LOW ZONE BIAS","EQUILIBRIUM"))</f>
        <v>EQUILIBRIUM</v>
      </c>
    </row>
    <row r="5266">
      <c r="A5266">
        <v>22305</v>
      </c>
      <c r="B5266" t="str">
        <v>2022-08-20</v>
      </c>
      <c r="C5266" t="str">
        <v>Evening</v>
      </c>
      <c r="D5266">
        <v>24</v>
      </c>
      <c r="E5266" t="str">
        <f>IF(MOD(D5266,2)=0,"EVEN","ODD")</f>
        <v>EVEN</v>
      </c>
      <c r="F5266" t="str">
        <f>IF(D5266&lt;=18,"LOW (1-18)","HIGH (19-36)")</f>
        <v>HIGH (19-36)</v>
      </c>
      <c r="G5266">
        <f>INT((D5266-1)/6)+1</f>
        <v>4</v>
      </c>
      <c r="H5266">
        <f>MOD(D5266-1,6)+1</f>
        <v>6</v>
      </c>
      <c r="I5266">
        <f>37-D5266</f>
        <v>13</v>
      </c>
      <c r="J5266">
        <f>ABS(D5266-D5267)</f>
        <v>5</v>
      </c>
      <c r="K5266">
        <f>AVERAGE(D5266:D5270)</f>
        <v>24</v>
      </c>
      <c r="L5266">
        <f>AVERAGE(D5266:D5285)</f>
        <v>24</v>
      </c>
      <c r="M5266">
        <f>K5266-L5266</f>
        <v>0</v>
      </c>
      <c r="N5266" t="str">
        <f>IF(K5266&gt;L5266,"HIGH ZONE BIAS",IF(K5266&lt;L5266,"LOW ZONE BIAS","EQUILIBRIUM"))</f>
        <v>EQUILIBRIUM</v>
      </c>
    </row>
    <row r="5267">
      <c r="A5267">
        <v>22304</v>
      </c>
      <c r="B5267" t="str">
        <v>2022-08-20</v>
      </c>
      <c r="C5267" t="str">
        <v>Afternoon</v>
      </c>
      <c r="D5267">
        <v>19</v>
      </c>
      <c r="E5267" t="str">
        <f>IF(MOD(D5267,2)=0,"EVEN","ODD")</f>
        <v>ODD</v>
      </c>
      <c r="F5267" t="str">
        <f>IF(D5267&lt;=18,"LOW (1-18)","HIGH (19-36)")</f>
        <v>HIGH (19-36)</v>
      </c>
      <c r="G5267">
        <f>INT((D5267-1)/6)+1</f>
        <v>4</v>
      </c>
      <c r="H5267">
        <f>MOD(D5267-1,6)+1</f>
        <v>1</v>
      </c>
      <c r="I5267">
        <f>37-D5267</f>
        <v>18</v>
      </c>
      <c r="J5267">
        <f>ABS(D5267-D5268)</f>
        <v>11</v>
      </c>
      <c r="K5267">
        <f>AVERAGE(D5267:D5271)</f>
        <v>19</v>
      </c>
      <c r="L5267">
        <f>AVERAGE(D5267:D5286)</f>
        <v>19</v>
      </c>
      <c r="M5267">
        <f>K5267-L5267</f>
        <v>0</v>
      </c>
      <c r="N5267" t="str">
        <f>IF(K5267&gt;L5267,"HIGH ZONE BIAS",IF(K5267&lt;L5267,"LOW ZONE BIAS","EQUILIBRIUM"))</f>
        <v>EQUILIBRIUM</v>
      </c>
    </row>
    <row r="5268">
      <c r="A5268">
        <v>22303</v>
      </c>
      <c r="B5268" t="str">
        <v>2022-08-20</v>
      </c>
      <c r="C5268" t="str">
        <v>Midday</v>
      </c>
      <c r="D5268">
        <v>30</v>
      </c>
      <c r="E5268" t="str">
        <f>IF(MOD(D5268,2)=0,"EVEN","ODD")</f>
        <v>EVEN</v>
      </c>
      <c r="F5268" t="str">
        <f>IF(D5268&lt;=18,"LOW (1-18)","HIGH (19-36)")</f>
        <v>HIGH (19-36)</v>
      </c>
      <c r="G5268">
        <f>INT((D5268-1)/6)+1</f>
        <v>5</v>
      </c>
      <c r="H5268">
        <f>MOD(D5268-1,6)+1</f>
        <v>6</v>
      </c>
      <c r="I5268">
        <f>37-D5268</f>
        <v>7</v>
      </c>
      <c r="J5268">
        <f>ABS(D5268-D5269)</f>
        <v>20</v>
      </c>
      <c r="K5268">
        <f>AVERAGE(D5268:D5272)</f>
        <v>30</v>
      </c>
      <c r="L5268">
        <f>AVERAGE(D5268:D5287)</f>
        <v>30</v>
      </c>
      <c r="M5268">
        <f>K5268-L5268</f>
        <v>0</v>
      </c>
      <c r="N5268" t="str">
        <f>IF(K5268&gt;L5268,"HIGH ZONE BIAS",IF(K5268&lt;L5268,"LOW ZONE BIAS","EQUILIBRIUM"))</f>
        <v>EQUILIBRIUM</v>
      </c>
    </row>
    <row r="5269">
      <c r="A5269">
        <v>22302</v>
      </c>
      <c r="B5269" t="str">
        <v>2022-08-20</v>
      </c>
      <c r="C5269" t="str">
        <v>Morning</v>
      </c>
      <c r="D5269">
        <v>10</v>
      </c>
      <c r="E5269" t="str">
        <f>IF(MOD(D5269,2)=0,"EVEN","ODD")</f>
        <v>EVEN</v>
      </c>
      <c r="F5269" t="str">
        <f>IF(D5269&lt;=18,"LOW (1-18)","HIGH (19-36)")</f>
        <v>LOW (1-18)</v>
      </c>
      <c r="G5269">
        <f>INT((D5269-1)/6)+1</f>
        <v>2</v>
      </c>
      <c r="H5269">
        <f>MOD(D5269-1,6)+1</f>
        <v>4</v>
      </c>
      <c r="I5269">
        <f>37-D5269</f>
        <v>27</v>
      </c>
      <c r="J5269">
        <f>ABS(D5269-D5270)</f>
        <v>5</v>
      </c>
      <c r="K5269">
        <f>AVERAGE(D5269:D5273)</f>
        <v>10</v>
      </c>
      <c r="L5269">
        <f>AVERAGE(D5269:D5288)</f>
        <v>10</v>
      </c>
      <c r="M5269">
        <f>K5269-L5269</f>
        <v>0</v>
      </c>
      <c r="N5269" t="str">
        <f>IF(K5269&gt;L5269,"HIGH ZONE BIAS",IF(K5269&lt;L5269,"LOW ZONE BIAS","EQUILIBRIUM"))</f>
        <v>EQUILIBRIUM</v>
      </c>
    </row>
    <row r="5270">
      <c r="A5270">
        <v>22301</v>
      </c>
      <c r="B5270" t="str">
        <v>2022-08-19</v>
      </c>
      <c r="C5270" t="str">
        <v>Evening</v>
      </c>
      <c r="D5270">
        <v>5</v>
      </c>
      <c r="E5270" t="str">
        <f>IF(MOD(D5270,2)=0,"EVEN","ODD")</f>
        <v>ODD</v>
      </c>
      <c r="F5270" t="str">
        <f>IF(D5270&lt;=18,"LOW (1-18)","HIGH (19-36)")</f>
        <v>LOW (1-18)</v>
      </c>
      <c r="G5270">
        <f>INT((D5270-1)/6)+1</f>
        <v>1</v>
      </c>
      <c r="H5270">
        <f>MOD(D5270-1,6)+1</f>
        <v>5</v>
      </c>
      <c r="I5270">
        <f>37-D5270</f>
        <v>32</v>
      </c>
      <c r="J5270">
        <f>ABS(D5270-D5271)</f>
        <v>7</v>
      </c>
      <c r="K5270">
        <f>AVERAGE(D5270:D5274)</f>
        <v>5</v>
      </c>
      <c r="L5270">
        <f>AVERAGE(D5270:D5289)</f>
        <v>5</v>
      </c>
      <c r="M5270">
        <f>K5270-L5270</f>
        <v>0</v>
      </c>
      <c r="N5270" t="str">
        <f>IF(K5270&gt;L5270,"HIGH ZONE BIAS",IF(K5270&lt;L5270,"LOW ZONE BIAS","EQUILIBRIUM"))</f>
        <v>EQUILIBRIUM</v>
      </c>
    </row>
    <row r="5271">
      <c r="A5271">
        <v>22300</v>
      </c>
      <c r="B5271" t="str">
        <v>2022-08-19</v>
      </c>
      <c r="C5271" t="str">
        <v>Afternoon</v>
      </c>
      <c r="D5271">
        <v>12</v>
      </c>
      <c r="E5271" t="str">
        <f>IF(MOD(D5271,2)=0,"EVEN","ODD")</f>
        <v>EVEN</v>
      </c>
      <c r="F5271" t="str">
        <f>IF(D5271&lt;=18,"LOW (1-18)","HIGH (19-36)")</f>
        <v>LOW (1-18)</v>
      </c>
      <c r="G5271">
        <f>INT((D5271-1)/6)+1</f>
        <v>2</v>
      </c>
      <c r="H5271">
        <f>MOD(D5271-1,6)+1</f>
        <v>6</v>
      </c>
      <c r="I5271">
        <f>37-D5271</f>
        <v>25</v>
      </c>
      <c r="J5271">
        <f>ABS(D5271-D5272)</f>
        <v>18</v>
      </c>
      <c r="K5271">
        <f>AVERAGE(D5271:D5275)</f>
        <v>12</v>
      </c>
      <c r="L5271">
        <f>AVERAGE(D5271:D5290)</f>
        <v>12</v>
      </c>
      <c r="M5271">
        <f>K5271-L5271</f>
        <v>0</v>
      </c>
      <c r="N5271" t="str">
        <f>IF(K5271&gt;L5271,"HIGH ZONE BIAS",IF(K5271&lt;L5271,"LOW ZONE BIAS","EQUILIBRIUM"))</f>
        <v>EQUILIBRIUM</v>
      </c>
    </row>
    <row r="5272">
      <c r="A5272">
        <v>22299</v>
      </c>
      <c r="B5272" t="str">
        <v>2022-08-19</v>
      </c>
      <c r="C5272" t="str">
        <v>Midday</v>
      </c>
      <c r="D5272">
        <v>30</v>
      </c>
      <c r="E5272" t="str">
        <f>IF(MOD(D5272,2)=0,"EVEN","ODD")</f>
        <v>EVEN</v>
      </c>
      <c r="F5272" t="str">
        <f>IF(D5272&lt;=18,"LOW (1-18)","HIGH (19-36)")</f>
        <v>HIGH (19-36)</v>
      </c>
      <c r="G5272">
        <f>INT((D5272-1)/6)+1</f>
        <v>5</v>
      </c>
      <c r="H5272">
        <f>MOD(D5272-1,6)+1</f>
        <v>6</v>
      </c>
      <c r="I5272">
        <f>37-D5272</f>
        <v>7</v>
      </c>
      <c r="J5272">
        <f>ABS(D5272-D5273)</f>
        <v>2</v>
      </c>
      <c r="K5272">
        <f>AVERAGE(D5272:D5276)</f>
        <v>30</v>
      </c>
      <c r="L5272">
        <f>AVERAGE(D5272:D5291)</f>
        <v>30</v>
      </c>
      <c r="M5272">
        <f>K5272-L5272</f>
        <v>0</v>
      </c>
      <c r="N5272" t="str">
        <f>IF(K5272&gt;L5272,"HIGH ZONE BIAS",IF(K5272&lt;L5272,"LOW ZONE BIAS","EQUILIBRIUM"))</f>
        <v>EQUILIBRIUM</v>
      </c>
    </row>
    <row r="5273">
      <c r="A5273">
        <v>22298</v>
      </c>
      <c r="B5273" t="str">
        <v>2022-08-19</v>
      </c>
      <c r="C5273" t="str">
        <v>Morning</v>
      </c>
      <c r="D5273">
        <v>28</v>
      </c>
      <c r="E5273" t="str">
        <f>IF(MOD(D5273,2)=0,"EVEN","ODD")</f>
        <v>EVEN</v>
      </c>
      <c r="F5273" t="str">
        <f>IF(D5273&lt;=18,"LOW (1-18)","HIGH (19-36)")</f>
        <v>HIGH (19-36)</v>
      </c>
      <c r="G5273">
        <f>INT((D5273-1)/6)+1</f>
        <v>5</v>
      </c>
      <c r="H5273">
        <f>MOD(D5273-1,6)+1</f>
        <v>4</v>
      </c>
      <c r="I5273">
        <f>37-D5273</f>
        <v>9</v>
      </c>
      <c r="J5273">
        <f>ABS(D5273-D5274)</f>
        <v>15</v>
      </c>
      <c r="K5273">
        <f>AVERAGE(D5273:D5277)</f>
        <v>28</v>
      </c>
      <c r="L5273">
        <f>AVERAGE(D5273:D5292)</f>
        <v>28</v>
      </c>
      <c r="M5273">
        <f>K5273-L5273</f>
        <v>0</v>
      </c>
      <c r="N5273" t="str">
        <f>IF(K5273&gt;L5273,"HIGH ZONE BIAS",IF(K5273&lt;L5273,"LOW ZONE BIAS","EQUILIBRIUM"))</f>
        <v>EQUILIBRIUM</v>
      </c>
    </row>
    <row r="5274">
      <c r="A5274">
        <v>22297</v>
      </c>
      <c r="B5274" t="str">
        <v>2022-08-18</v>
      </c>
      <c r="C5274" t="str">
        <v>Evening</v>
      </c>
      <c r="D5274">
        <v>13</v>
      </c>
      <c r="E5274" t="str">
        <f>IF(MOD(D5274,2)=0,"EVEN","ODD")</f>
        <v>ODD</v>
      </c>
      <c r="F5274" t="str">
        <f>IF(D5274&lt;=18,"LOW (1-18)","HIGH (19-36)")</f>
        <v>LOW (1-18)</v>
      </c>
      <c r="G5274">
        <f>INT((D5274-1)/6)+1</f>
        <v>3</v>
      </c>
      <c r="H5274">
        <f>MOD(D5274-1,6)+1</f>
        <v>1</v>
      </c>
      <c r="I5274">
        <f>37-D5274</f>
        <v>24</v>
      </c>
      <c r="J5274">
        <f>ABS(D5274-D5275)</f>
        <v>11</v>
      </c>
      <c r="K5274">
        <f>AVERAGE(D5274:D5278)</f>
        <v>13</v>
      </c>
      <c r="L5274">
        <f>AVERAGE(D5274:D5293)</f>
        <v>13</v>
      </c>
      <c r="M5274">
        <f>K5274-L5274</f>
        <v>0</v>
      </c>
      <c r="N5274" t="str">
        <f>IF(K5274&gt;L5274,"HIGH ZONE BIAS",IF(K5274&lt;L5274,"LOW ZONE BIAS","EQUILIBRIUM"))</f>
        <v>EQUILIBRIUM</v>
      </c>
    </row>
    <row r="5275">
      <c r="A5275">
        <v>22296</v>
      </c>
      <c r="B5275" t="str">
        <v>2022-08-18</v>
      </c>
      <c r="C5275" t="str">
        <v>Afternoon</v>
      </c>
      <c r="D5275">
        <v>2</v>
      </c>
      <c r="E5275" t="str">
        <f>IF(MOD(D5275,2)=0,"EVEN","ODD")</f>
        <v>EVEN</v>
      </c>
      <c r="F5275" t="str">
        <f>IF(D5275&lt;=18,"LOW (1-18)","HIGH (19-36)")</f>
        <v>LOW (1-18)</v>
      </c>
      <c r="G5275">
        <f>INT((D5275-1)/6)+1</f>
        <v>1</v>
      </c>
      <c r="H5275">
        <f>MOD(D5275-1,6)+1</f>
        <v>2</v>
      </c>
      <c r="I5275">
        <f>37-D5275</f>
        <v>35</v>
      </c>
      <c r="J5275">
        <f>ABS(D5275-D5276)</f>
        <v>24</v>
      </c>
      <c r="K5275">
        <f>AVERAGE(D5275:D5279)</f>
        <v>2</v>
      </c>
      <c r="L5275">
        <f>AVERAGE(D5275:D5294)</f>
        <v>2</v>
      </c>
      <c r="M5275">
        <f>K5275-L5275</f>
        <v>0</v>
      </c>
      <c r="N5275" t="str">
        <f>IF(K5275&gt;L5275,"HIGH ZONE BIAS",IF(K5275&lt;L5275,"LOW ZONE BIAS","EQUILIBRIUM"))</f>
        <v>EQUILIBRIUM</v>
      </c>
    </row>
    <row r="5276">
      <c r="A5276">
        <v>22295</v>
      </c>
      <c r="B5276" t="str">
        <v>2022-08-18</v>
      </c>
      <c r="C5276" t="str">
        <v>Midday</v>
      </c>
      <c r="D5276">
        <v>26</v>
      </c>
      <c r="E5276" t="str">
        <f>IF(MOD(D5276,2)=0,"EVEN","ODD")</f>
        <v>EVEN</v>
      </c>
      <c r="F5276" t="str">
        <f>IF(D5276&lt;=18,"LOW (1-18)","HIGH (19-36)")</f>
        <v>HIGH (19-36)</v>
      </c>
      <c r="G5276">
        <f>INT((D5276-1)/6)+1</f>
        <v>5</v>
      </c>
      <c r="H5276">
        <f>MOD(D5276-1,6)+1</f>
        <v>2</v>
      </c>
      <c r="I5276">
        <f>37-D5276</f>
        <v>11</v>
      </c>
      <c r="J5276">
        <f>ABS(D5276-D5277)</f>
        <v>6</v>
      </c>
      <c r="K5276">
        <f>AVERAGE(D5276:D5280)</f>
        <v>26</v>
      </c>
      <c r="L5276">
        <f>AVERAGE(D5276:D5295)</f>
        <v>26</v>
      </c>
      <c r="M5276">
        <f>K5276-L5276</f>
        <v>0</v>
      </c>
      <c r="N5276" t="str">
        <f>IF(K5276&gt;L5276,"HIGH ZONE BIAS",IF(K5276&lt;L5276,"LOW ZONE BIAS","EQUILIBRIUM"))</f>
        <v>EQUILIBRIUM</v>
      </c>
    </row>
    <row r="5277">
      <c r="A5277">
        <v>22294</v>
      </c>
      <c r="B5277" t="str">
        <v>2022-08-18</v>
      </c>
      <c r="C5277" t="str">
        <v>Morning</v>
      </c>
      <c r="D5277">
        <v>20</v>
      </c>
      <c r="E5277" t="str">
        <f>IF(MOD(D5277,2)=0,"EVEN","ODD")</f>
        <v>EVEN</v>
      </c>
      <c r="F5277" t="str">
        <f>IF(D5277&lt;=18,"LOW (1-18)","HIGH (19-36)")</f>
        <v>HIGH (19-36)</v>
      </c>
      <c r="G5277">
        <f>INT((D5277-1)/6)+1</f>
        <v>4</v>
      </c>
      <c r="H5277">
        <f>MOD(D5277-1,6)+1</f>
        <v>2</v>
      </c>
      <c r="I5277">
        <f>37-D5277</f>
        <v>17</v>
      </c>
      <c r="J5277">
        <f>ABS(D5277-D5278)</f>
        <v>4</v>
      </c>
      <c r="K5277">
        <f>AVERAGE(D5277:D5281)</f>
        <v>20</v>
      </c>
      <c r="L5277">
        <f>AVERAGE(D5277:D5296)</f>
        <v>20</v>
      </c>
      <c r="M5277">
        <f>K5277-L5277</f>
        <v>0</v>
      </c>
      <c r="N5277" t="str">
        <f>IF(K5277&gt;L5277,"HIGH ZONE BIAS",IF(K5277&lt;L5277,"LOW ZONE BIAS","EQUILIBRIUM"))</f>
        <v>EQUILIBRIUM</v>
      </c>
    </row>
    <row r="5278">
      <c r="A5278">
        <v>22293</v>
      </c>
      <c r="B5278" t="str">
        <v>2022-08-17</v>
      </c>
      <c r="C5278" t="str">
        <v>Evening</v>
      </c>
      <c r="D5278">
        <v>24</v>
      </c>
      <c r="E5278" t="str">
        <f>IF(MOD(D5278,2)=0,"EVEN","ODD")</f>
        <v>EVEN</v>
      </c>
      <c r="F5278" t="str">
        <f>IF(D5278&lt;=18,"LOW (1-18)","HIGH (19-36)")</f>
        <v>HIGH (19-36)</v>
      </c>
      <c r="G5278">
        <f>INT((D5278-1)/6)+1</f>
        <v>4</v>
      </c>
      <c r="H5278">
        <f>MOD(D5278-1,6)+1</f>
        <v>6</v>
      </c>
      <c r="I5278">
        <f>37-D5278</f>
        <v>13</v>
      </c>
      <c r="J5278">
        <f>ABS(D5278-D5279)</f>
        <v>4</v>
      </c>
      <c r="K5278">
        <f>AVERAGE(D5278:D5282)</f>
        <v>24</v>
      </c>
      <c r="L5278">
        <f>AVERAGE(D5278:D5297)</f>
        <v>24</v>
      </c>
      <c r="M5278">
        <f>K5278-L5278</f>
        <v>0</v>
      </c>
      <c r="N5278" t="str">
        <f>IF(K5278&gt;L5278,"HIGH ZONE BIAS",IF(K5278&lt;L5278,"LOW ZONE BIAS","EQUILIBRIUM"))</f>
        <v>EQUILIBRIUM</v>
      </c>
    </row>
    <row r="5279">
      <c r="A5279">
        <v>22292</v>
      </c>
      <c r="B5279" t="str">
        <v>2022-08-17</v>
      </c>
      <c r="C5279" t="str">
        <v>Afternoon</v>
      </c>
      <c r="D5279">
        <v>28</v>
      </c>
      <c r="E5279" t="str">
        <f>IF(MOD(D5279,2)=0,"EVEN","ODD")</f>
        <v>EVEN</v>
      </c>
      <c r="F5279" t="str">
        <f>IF(D5279&lt;=18,"LOW (1-18)","HIGH (19-36)")</f>
        <v>HIGH (19-36)</v>
      </c>
      <c r="G5279">
        <f>INT((D5279-1)/6)+1</f>
        <v>5</v>
      </c>
      <c r="H5279">
        <f>MOD(D5279-1,6)+1</f>
        <v>4</v>
      </c>
      <c r="I5279">
        <f>37-D5279</f>
        <v>9</v>
      </c>
      <c r="J5279">
        <f>ABS(D5279-D5280)</f>
        <v>8</v>
      </c>
      <c r="K5279">
        <f>AVERAGE(D5279:D5283)</f>
        <v>28</v>
      </c>
      <c r="L5279">
        <f>AVERAGE(D5279:D5298)</f>
        <v>28</v>
      </c>
      <c r="M5279">
        <f>K5279-L5279</f>
        <v>0</v>
      </c>
      <c r="N5279" t="str">
        <f>IF(K5279&gt;L5279,"HIGH ZONE BIAS",IF(K5279&lt;L5279,"LOW ZONE BIAS","EQUILIBRIUM"))</f>
        <v>EQUILIBRIUM</v>
      </c>
    </row>
    <row r="5280">
      <c r="A5280">
        <v>22291</v>
      </c>
      <c r="B5280" t="str">
        <v>2022-08-17</v>
      </c>
      <c r="C5280" t="str">
        <v>Midday</v>
      </c>
      <c r="D5280">
        <v>20</v>
      </c>
      <c r="E5280" t="str">
        <f>IF(MOD(D5280,2)=0,"EVEN","ODD")</f>
        <v>EVEN</v>
      </c>
      <c r="F5280" t="str">
        <f>IF(D5280&lt;=18,"LOW (1-18)","HIGH (19-36)")</f>
        <v>HIGH (19-36)</v>
      </c>
      <c r="G5280">
        <f>INT((D5280-1)/6)+1</f>
        <v>4</v>
      </c>
      <c r="H5280">
        <f>MOD(D5280-1,6)+1</f>
        <v>2</v>
      </c>
      <c r="I5280">
        <f>37-D5280</f>
        <v>17</v>
      </c>
      <c r="J5280">
        <f>ABS(D5280-D5281)</f>
        <v>2</v>
      </c>
      <c r="K5280">
        <f>AVERAGE(D5280:D5284)</f>
        <v>20</v>
      </c>
      <c r="L5280">
        <f>AVERAGE(D5280:D5299)</f>
        <v>20</v>
      </c>
      <c r="M5280">
        <f>K5280-L5280</f>
        <v>0</v>
      </c>
      <c r="N5280" t="str">
        <f>IF(K5280&gt;L5280,"HIGH ZONE BIAS",IF(K5280&lt;L5280,"LOW ZONE BIAS","EQUILIBRIUM"))</f>
        <v>EQUILIBRIUM</v>
      </c>
    </row>
    <row r="5281">
      <c r="A5281">
        <v>22290</v>
      </c>
      <c r="B5281" t="str">
        <v>2022-08-17</v>
      </c>
      <c r="C5281" t="str">
        <v>Morning</v>
      </c>
      <c r="D5281">
        <v>18</v>
      </c>
      <c r="E5281" t="str">
        <f>IF(MOD(D5281,2)=0,"EVEN","ODD")</f>
        <v>EVEN</v>
      </c>
      <c r="F5281" t="str">
        <f>IF(D5281&lt;=18,"LOW (1-18)","HIGH (19-36)")</f>
        <v>LOW (1-18)</v>
      </c>
      <c r="G5281">
        <f>INT((D5281-1)/6)+1</f>
        <v>3</v>
      </c>
      <c r="H5281">
        <f>MOD(D5281-1,6)+1</f>
        <v>6</v>
      </c>
      <c r="I5281">
        <f>37-D5281</f>
        <v>19</v>
      </c>
      <c r="J5281">
        <f>ABS(D5281-D5282)</f>
        <v>3</v>
      </c>
      <c r="K5281">
        <f>AVERAGE(D5281:D5285)</f>
        <v>18</v>
      </c>
      <c r="L5281">
        <f>AVERAGE(D5281:D5300)</f>
        <v>18</v>
      </c>
      <c r="M5281">
        <f>K5281-L5281</f>
        <v>0</v>
      </c>
      <c r="N5281" t="str">
        <f>IF(K5281&gt;L5281,"HIGH ZONE BIAS",IF(K5281&lt;L5281,"LOW ZONE BIAS","EQUILIBRIUM"))</f>
        <v>EQUILIBRIUM</v>
      </c>
    </row>
    <row r="5282">
      <c r="A5282">
        <v>22289</v>
      </c>
      <c r="B5282" t="str">
        <v>2022-08-16</v>
      </c>
      <c r="C5282" t="str">
        <v>Evening</v>
      </c>
      <c r="D5282">
        <v>21</v>
      </c>
      <c r="E5282" t="str">
        <f>IF(MOD(D5282,2)=0,"EVEN","ODD")</f>
        <v>ODD</v>
      </c>
      <c r="F5282" t="str">
        <f>IF(D5282&lt;=18,"LOW (1-18)","HIGH (19-36)")</f>
        <v>HIGH (19-36)</v>
      </c>
      <c r="G5282">
        <f>INT((D5282-1)/6)+1</f>
        <v>4</v>
      </c>
      <c r="H5282">
        <f>MOD(D5282-1,6)+1</f>
        <v>3</v>
      </c>
      <c r="I5282">
        <f>37-D5282</f>
        <v>16</v>
      </c>
      <c r="J5282">
        <f>ABS(D5282-D5283)</f>
        <v>1</v>
      </c>
      <c r="K5282">
        <f>AVERAGE(D5282:D5286)</f>
        <v>21</v>
      </c>
      <c r="L5282">
        <f>AVERAGE(D5282:D5301)</f>
        <v>21</v>
      </c>
      <c r="M5282">
        <f>K5282-L5282</f>
        <v>0</v>
      </c>
      <c r="N5282" t="str">
        <f>IF(K5282&gt;L5282,"HIGH ZONE BIAS",IF(K5282&lt;L5282,"LOW ZONE BIAS","EQUILIBRIUM"))</f>
        <v>EQUILIBRIUM</v>
      </c>
    </row>
    <row r="5283">
      <c r="A5283">
        <v>22288</v>
      </c>
      <c r="B5283" t="str">
        <v>2022-08-16</v>
      </c>
      <c r="C5283" t="str">
        <v>Afternoon</v>
      </c>
      <c r="D5283">
        <v>20</v>
      </c>
      <c r="E5283" t="str">
        <f>IF(MOD(D5283,2)=0,"EVEN","ODD")</f>
        <v>EVEN</v>
      </c>
      <c r="F5283" t="str">
        <f>IF(D5283&lt;=18,"LOW (1-18)","HIGH (19-36)")</f>
        <v>HIGH (19-36)</v>
      </c>
      <c r="G5283">
        <f>INT((D5283-1)/6)+1</f>
        <v>4</v>
      </c>
      <c r="H5283">
        <f>MOD(D5283-1,6)+1</f>
        <v>2</v>
      </c>
      <c r="I5283">
        <f>37-D5283</f>
        <v>17</v>
      </c>
      <c r="J5283">
        <f>ABS(D5283-D5284)</f>
        <v>1</v>
      </c>
      <c r="K5283">
        <f>AVERAGE(D5283:D5287)</f>
        <v>20</v>
      </c>
      <c r="L5283">
        <f>AVERAGE(D5283:D5302)</f>
        <v>20</v>
      </c>
      <c r="M5283">
        <f>K5283-L5283</f>
        <v>0</v>
      </c>
      <c r="N5283" t="str">
        <f>IF(K5283&gt;L5283,"HIGH ZONE BIAS",IF(K5283&lt;L5283,"LOW ZONE BIAS","EQUILIBRIUM"))</f>
        <v>EQUILIBRIUM</v>
      </c>
    </row>
    <row r="5284">
      <c r="A5284">
        <v>22287</v>
      </c>
      <c r="B5284" t="str">
        <v>2022-08-16</v>
      </c>
      <c r="C5284" t="str">
        <v>Midday</v>
      </c>
      <c r="D5284">
        <v>19</v>
      </c>
      <c r="E5284" t="str">
        <f>IF(MOD(D5284,2)=0,"EVEN","ODD")</f>
        <v>ODD</v>
      </c>
      <c r="F5284" t="str">
        <f>IF(D5284&lt;=18,"LOW (1-18)","HIGH (19-36)")</f>
        <v>HIGH (19-36)</v>
      </c>
      <c r="G5284">
        <f>INT((D5284-1)/6)+1</f>
        <v>4</v>
      </c>
      <c r="H5284">
        <f>MOD(D5284-1,6)+1</f>
        <v>1</v>
      </c>
      <c r="I5284">
        <f>37-D5284</f>
        <v>18</v>
      </c>
      <c r="J5284">
        <f>ABS(D5284-D5285)</f>
        <v>6</v>
      </c>
      <c r="K5284">
        <f>AVERAGE(D5284:D5288)</f>
        <v>19</v>
      </c>
      <c r="L5284">
        <f>AVERAGE(D5284:D5303)</f>
        <v>19</v>
      </c>
      <c r="M5284">
        <f>K5284-L5284</f>
        <v>0</v>
      </c>
      <c r="N5284" t="str">
        <f>IF(K5284&gt;L5284,"HIGH ZONE BIAS",IF(K5284&lt;L5284,"LOW ZONE BIAS","EQUILIBRIUM"))</f>
        <v>EQUILIBRIUM</v>
      </c>
    </row>
    <row r="5285">
      <c r="A5285">
        <v>22286</v>
      </c>
      <c r="B5285" t="str">
        <v>2022-08-16</v>
      </c>
      <c r="C5285" t="str">
        <v>Morning</v>
      </c>
      <c r="D5285">
        <v>13</v>
      </c>
      <c r="E5285" t="str">
        <f>IF(MOD(D5285,2)=0,"EVEN","ODD")</f>
        <v>ODD</v>
      </c>
      <c r="F5285" t="str">
        <f>IF(D5285&lt;=18,"LOW (1-18)","HIGH (19-36)")</f>
        <v>LOW (1-18)</v>
      </c>
      <c r="G5285">
        <f>INT((D5285-1)/6)+1</f>
        <v>3</v>
      </c>
      <c r="H5285">
        <f>MOD(D5285-1,6)+1</f>
        <v>1</v>
      </c>
      <c r="I5285">
        <f>37-D5285</f>
        <v>24</v>
      </c>
      <c r="J5285">
        <f>ABS(D5285-D5286)</f>
        <v>12</v>
      </c>
      <c r="K5285">
        <f>AVERAGE(D5285:D5289)</f>
        <v>13</v>
      </c>
      <c r="L5285">
        <f>AVERAGE(D5285:D5304)</f>
        <v>13</v>
      </c>
      <c r="M5285">
        <f>K5285-L5285</f>
        <v>0</v>
      </c>
      <c r="N5285" t="str">
        <f>IF(K5285&gt;L5285,"HIGH ZONE BIAS",IF(K5285&lt;L5285,"LOW ZONE BIAS","EQUILIBRIUM"))</f>
        <v>EQUILIBRIUM</v>
      </c>
    </row>
    <row r="5286">
      <c r="A5286">
        <v>22285</v>
      </c>
      <c r="B5286" t="str">
        <v>2022-08-15</v>
      </c>
      <c r="C5286" t="str">
        <v>Evening</v>
      </c>
      <c r="D5286">
        <v>1</v>
      </c>
      <c r="E5286" t="str">
        <f>IF(MOD(D5286,2)=0,"EVEN","ODD")</f>
        <v>ODD</v>
      </c>
      <c r="F5286" t="str">
        <f>IF(D5286&lt;=18,"LOW (1-18)","HIGH (19-36)")</f>
        <v>LOW (1-18)</v>
      </c>
      <c r="G5286">
        <f>INT((D5286-1)/6)+1</f>
        <v>1</v>
      </c>
      <c r="H5286">
        <f>MOD(D5286-1,6)+1</f>
        <v>1</v>
      </c>
      <c r="I5286">
        <f>37-D5286</f>
        <v>36</v>
      </c>
      <c r="J5286">
        <f>ABS(D5286-D5287)</f>
        <v>5</v>
      </c>
      <c r="K5286">
        <f>AVERAGE(D5286:D5290)</f>
        <v>1</v>
      </c>
      <c r="L5286">
        <f>AVERAGE(D5286:D5305)</f>
        <v>1</v>
      </c>
      <c r="M5286">
        <f>K5286-L5286</f>
        <v>0</v>
      </c>
      <c r="N5286" t="str">
        <f>IF(K5286&gt;L5286,"HIGH ZONE BIAS",IF(K5286&lt;L5286,"LOW ZONE BIAS","EQUILIBRIUM"))</f>
        <v>EQUILIBRIUM</v>
      </c>
    </row>
    <row r="5287">
      <c r="A5287">
        <v>22284</v>
      </c>
      <c r="B5287" t="str">
        <v>2022-08-15</v>
      </c>
      <c r="C5287" t="str">
        <v>Afternoon</v>
      </c>
      <c r="D5287">
        <v>6</v>
      </c>
      <c r="E5287" t="str">
        <f>IF(MOD(D5287,2)=0,"EVEN","ODD")</f>
        <v>EVEN</v>
      </c>
      <c r="F5287" t="str">
        <f>IF(D5287&lt;=18,"LOW (1-18)","HIGH (19-36)")</f>
        <v>LOW (1-18)</v>
      </c>
      <c r="G5287">
        <f>INT((D5287-1)/6)+1</f>
        <v>1</v>
      </c>
      <c r="H5287">
        <f>MOD(D5287-1,6)+1</f>
        <v>6</v>
      </c>
      <c r="I5287">
        <f>37-D5287</f>
        <v>31</v>
      </c>
      <c r="J5287">
        <f>ABS(D5287-D5288)</f>
        <v>17</v>
      </c>
      <c r="K5287">
        <f>AVERAGE(D5287:D5291)</f>
        <v>6</v>
      </c>
      <c r="L5287">
        <f>AVERAGE(D5287:D5306)</f>
        <v>6</v>
      </c>
      <c r="M5287">
        <f>K5287-L5287</f>
        <v>0</v>
      </c>
      <c r="N5287" t="str">
        <f>IF(K5287&gt;L5287,"HIGH ZONE BIAS",IF(K5287&lt;L5287,"LOW ZONE BIAS","EQUILIBRIUM"))</f>
        <v>EQUILIBRIUM</v>
      </c>
    </row>
    <row r="5288">
      <c r="A5288">
        <v>22283</v>
      </c>
      <c r="B5288" t="str">
        <v>2022-08-15</v>
      </c>
      <c r="C5288" t="str">
        <v>Midday</v>
      </c>
      <c r="D5288">
        <v>23</v>
      </c>
      <c r="E5288" t="str">
        <f>IF(MOD(D5288,2)=0,"EVEN","ODD")</f>
        <v>ODD</v>
      </c>
      <c r="F5288" t="str">
        <f>IF(D5288&lt;=18,"LOW (1-18)","HIGH (19-36)")</f>
        <v>HIGH (19-36)</v>
      </c>
      <c r="G5288">
        <f>INT((D5288-1)/6)+1</f>
        <v>4</v>
      </c>
      <c r="H5288">
        <f>MOD(D5288-1,6)+1</f>
        <v>5</v>
      </c>
      <c r="I5288">
        <f>37-D5288</f>
        <v>14</v>
      </c>
      <c r="J5288">
        <f>ABS(D5288-D5289)</f>
        <v>21</v>
      </c>
      <c r="K5288">
        <f>AVERAGE(D5288:D5292)</f>
        <v>23</v>
      </c>
      <c r="L5288">
        <f>AVERAGE(D5288:D5307)</f>
        <v>23</v>
      </c>
      <c r="M5288">
        <f>K5288-L5288</f>
        <v>0</v>
      </c>
      <c r="N5288" t="str">
        <f>IF(K5288&gt;L5288,"HIGH ZONE BIAS",IF(K5288&lt;L5288,"LOW ZONE BIAS","EQUILIBRIUM"))</f>
        <v>EQUILIBRIUM</v>
      </c>
    </row>
    <row r="5289">
      <c r="A5289">
        <v>22282</v>
      </c>
      <c r="B5289" t="str">
        <v>2022-08-15</v>
      </c>
      <c r="C5289" t="str">
        <v>Morning</v>
      </c>
      <c r="D5289">
        <v>2</v>
      </c>
      <c r="E5289" t="str">
        <f>IF(MOD(D5289,2)=0,"EVEN","ODD")</f>
        <v>EVEN</v>
      </c>
      <c r="F5289" t="str">
        <f>IF(D5289&lt;=18,"LOW (1-18)","HIGH (19-36)")</f>
        <v>LOW (1-18)</v>
      </c>
      <c r="G5289">
        <f>INT((D5289-1)/6)+1</f>
        <v>1</v>
      </c>
      <c r="H5289">
        <f>MOD(D5289-1,6)+1</f>
        <v>2</v>
      </c>
      <c r="I5289">
        <f>37-D5289</f>
        <v>35</v>
      </c>
      <c r="J5289">
        <f>ABS(D5289-D5290)</f>
        <v>27</v>
      </c>
      <c r="K5289">
        <f>AVERAGE(D5289:D5293)</f>
        <v>2</v>
      </c>
      <c r="L5289">
        <f>AVERAGE(D5289:D5308)</f>
        <v>2</v>
      </c>
      <c r="M5289">
        <f>K5289-L5289</f>
        <v>0</v>
      </c>
      <c r="N5289" t="str">
        <f>IF(K5289&gt;L5289,"HIGH ZONE BIAS",IF(K5289&lt;L5289,"LOW ZONE BIAS","EQUILIBRIUM"))</f>
        <v>EQUILIBRIUM</v>
      </c>
    </row>
    <row r="5290">
      <c r="A5290">
        <v>22281</v>
      </c>
      <c r="B5290" t="str">
        <v>2022-08-13</v>
      </c>
      <c r="C5290" t="str">
        <v>Evening</v>
      </c>
      <c r="D5290">
        <v>29</v>
      </c>
      <c r="E5290" t="str">
        <f>IF(MOD(D5290,2)=0,"EVEN","ODD")</f>
        <v>ODD</v>
      </c>
      <c r="F5290" t="str">
        <f>IF(D5290&lt;=18,"LOW (1-18)","HIGH (19-36)")</f>
        <v>HIGH (19-36)</v>
      </c>
      <c r="G5290">
        <f>INT((D5290-1)/6)+1</f>
        <v>5</v>
      </c>
      <c r="H5290">
        <f>MOD(D5290-1,6)+1</f>
        <v>5</v>
      </c>
      <c r="I5290">
        <f>37-D5290</f>
        <v>8</v>
      </c>
      <c r="J5290">
        <f>ABS(D5290-D5291)</f>
        <v>28</v>
      </c>
      <c r="K5290">
        <f>AVERAGE(D5290:D5294)</f>
        <v>29</v>
      </c>
      <c r="L5290">
        <f>AVERAGE(D5290:D5309)</f>
        <v>29</v>
      </c>
      <c r="M5290">
        <f>K5290-L5290</f>
        <v>0</v>
      </c>
      <c r="N5290" t="str">
        <f>IF(K5290&gt;L5290,"HIGH ZONE BIAS",IF(K5290&lt;L5290,"LOW ZONE BIAS","EQUILIBRIUM"))</f>
        <v>EQUILIBRIUM</v>
      </c>
    </row>
    <row r="5291">
      <c r="A5291">
        <v>22280</v>
      </c>
      <c r="B5291" t="str">
        <v>2022-08-13</v>
      </c>
      <c r="C5291" t="str">
        <v>Afternoon</v>
      </c>
      <c r="D5291">
        <v>1</v>
      </c>
      <c r="E5291" t="str">
        <f>IF(MOD(D5291,2)=0,"EVEN","ODD")</f>
        <v>ODD</v>
      </c>
      <c r="F5291" t="str">
        <f>IF(D5291&lt;=18,"LOW (1-18)","HIGH (19-36)")</f>
        <v>LOW (1-18)</v>
      </c>
      <c r="G5291">
        <f>INT((D5291-1)/6)+1</f>
        <v>1</v>
      </c>
      <c r="H5291">
        <f>MOD(D5291-1,6)+1</f>
        <v>1</v>
      </c>
      <c r="I5291">
        <f>37-D5291</f>
        <v>36</v>
      </c>
      <c r="J5291">
        <f>ABS(D5291-D5292)</f>
        <v>14</v>
      </c>
      <c r="K5291">
        <f>AVERAGE(D5291:D5295)</f>
        <v>1</v>
      </c>
      <c r="L5291">
        <f>AVERAGE(D5291:D5310)</f>
        <v>1</v>
      </c>
      <c r="M5291">
        <f>K5291-L5291</f>
        <v>0</v>
      </c>
      <c r="N5291" t="str">
        <f>IF(K5291&gt;L5291,"HIGH ZONE BIAS",IF(K5291&lt;L5291,"LOW ZONE BIAS","EQUILIBRIUM"))</f>
        <v>EQUILIBRIUM</v>
      </c>
    </row>
    <row r="5292">
      <c r="A5292">
        <v>22279</v>
      </c>
      <c r="B5292" t="str">
        <v>2022-08-13</v>
      </c>
      <c r="C5292" t="str">
        <v>Midday</v>
      </c>
      <c r="D5292">
        <v>15</v>
      </c>
      <c r="E5292" t="str">
        <f>IF(MOD(D5292,2)=0,"EVEN","ODD")</f>
        <v>ODD</v>
      </c>
      <c r="F5292" t="str">
        <f>IF(D5292&lt;=18,"LOW (1-18)","HIGH (19-36)")</f>
        <v>LOW (1-18)</v>
      </c>
      <c r="G5292">
        <f>INT((D5292-1)/6)+1</f>
        <v>3</v>
      </c>
      <c r="H5292">
        <f>MOD(D5292-1,6)+1</f>
        <v>3</v>
      </c>
      <c r="I5292">
        <f>37-D5292</f>
        <v>22</v>
      </c>
      <c r="J5292">
        <f>ABS(D5292-D5293)</f>
        <v>16</v>
      </c>
      <c r="K5292">
        <f>AVERAGE(D5292:D5296)</f>
        <v>15</v>
      </c>
      <c r="L5292">
        <f>AVERAGE(D5292:D5311)</f>
        <v>15</v>
      </c>
      <c r="M5292">
        <f>K5292-L5292</f>
        <v>0</v>
      </c>
      <c r="N5292" t="str">
        <f>IF(K5292&gt;L5292,"HIGH ZONE BIAS",IF(K5292&lt;L5292,"LOW ZONE BIAS","EQUILIBRIUM"))</f>
        <v>EQUILIBRIUM</v>
      </c>
    </row>
    <row r="5293">
      <c r="A5293">
        <v>22278</v>
      </c>
      <c r="B5293" t="str">
        <v>2022-08-13</v>
      </c>
      <c r="C5293" t="str">
        <v>Morning</v>
      </c>
      <c r="D5293">
        <v>31</v>
      </c>
      <c r="E5293" t="str">
        <f>IF(MOD(D5293,2)=0,"EVEN","ODD")</f>
        <v>ODD</v>
      </c>
      <c r="F5293" t="str">
        <f>IF(D5293&lt;=18,"LOW (1-18)","HIGH (19-36)")</f>
        <v>HIGH (19-36)</v>
      </c>
      <c r="G5293">
        <f>INT((D5293-1)/6)+1</f>
        <v>6</v>
      </c>
      <c r="H5293">
        <f>MOD(D5293-1,6)+1</f>
        <v>1</v>
      </c>
      <c r="I5293">
        <f>37-D5293</f>
        <v>6</v>
      </c>
      <c r="J5293">
        <f>ABS(D5293-D5294)</f>
        <v>24</v>
      </c>
      <c r="K5293">
        <f>AVERAGE(D5293:D5297)</f>
        <v>31</v>
      </c>
      <c r="L5293">
        <f>AVERAGE(D5293:D5312)</f>
        <v>31</v>
      </c>
      <c r="M5293">
        <f>K5293-L5293</f>
        <v>0</v>
      </c>
      <c r="N5293" t="str">
        <f>IF(K5293&gt;L5293,"HIGH ZONE BIAS",IF(K5293&lt;L5293,"LOW ZONE BIAS","EQUILIBRIUM"))</f>
        <v>EQUILIBRIUM</v>
      </c>
    </row>
    <row r="5294">
      <c r="A5294">
        <v>22277</v>
      </c>
      <c r="B5294" t="str">
        <v>2022-08-12</v>
      </c>
      <c r="C5294" t="str">
        <v>Evening</v>
      </c>
      <c r="D5294">
        <v>7</v>
      </c>
      <c r="E5294" t="str">
        <f>IF(MOD(D5294,2)=0,"EVEN","ODD")</f>
        <v>ODD</v>
      </c>
      <c r="F5294" t="str">
        <f>IF(D5294&lt;=18,"LOW (1-18)","HIGH (19-36)")</f>
        <v>LOW (1-18)</v>
      </c>
      <c r="G5294">
        <f>INT((D5294-1)/6)+1</f>
        <v>2</v>
      </c>
      <c r="H5294">
        <f>MOD(D5294-1,6)+1</f>
        <v>1</v>
      </c>
      <c r="I5294">
        <f>37-D5294</f>
        <v>30</v>
      </c>
      <c r="J5294">
        <f>ABS(D5294-D5295)</f>
        <v>18</v>
      </c>
      <c r="K5294">
        <f>AVERAGE(D5294:D5298)</f>
        <v>7</v>
      </c>
      <c r="L5294">
        <f>AVERAGE(D5294:D5313)</f>
        <v>7</v>
      </c>
      <c r="M5294">
        <f>K5294-L5294</f>
        <v>0</v>
      </c>
      <c r="N5294" t="str">
        <f>IF(K5294&gt;L5294,"HIGH ZONE BIAS",IF(K5294&lt;L5294,"LOW ZONE BIAS","EQUILIBRIUM"))</f>
        <v>EQUILIBRIUM</v>
      </c>
    </row>
    <row r="5295">
      <c r="A5295">
        <v>22276</v>
      </c>
      <c r="B5295" t="str">
        <v>2022-08-12</v>
      </c>
      <c r="C5295" t="str">
        <v>Afternoon</v>
      </c>
      <c r="D5295">
        <v>25</v>
      </c>
      <c r="E5295" t="str">
        <f>IF(MOD(D5295,2)=0,"EVEN","ODD")</f>
        <v>ODD</v>
      </c>
      <c r="F5295" t="str">
        <f>IF(D5295&lt;=18,"LOW (1-18)","HIGH (19-36)")</f>
        <v>HIGH (19-36)</v>
      </c>
      <c r="G5295">
        <f>INT((D5295-1)/6)+1</f>
        <v>5</v>
      </c>
      <c r="H5295">
        <f>MOD(D5295-1,6)+1</f>
        <v>1</v>
      </c>
      <c r="I5295">
        <f>37-D5295</f>
        <v>12</v>
      </c>
      <c r="J5295">
        <f>ABS(D5295-D5296)</f>
        <v>6</v>
      </c>
      <c r="K5295">
        <f>AVERAGE(D5295:D5299)</f>
        <v>25</v>
      </c>
      <c r="L5295">
        <f>AVERAGE(D5295:D5314)</f>
        <v>25</v>
      </c>
      <c r="M5295">
        <f>K5295-L5295</f>
        <v>0</v>
      </c>
      <c r="N5295" t="str">
        <f>IF(K5295&gt;L5295,"HIGH ZONE BIAS",IF(K5295&lt;L5295,"LOW ZONE BIAS","EQUILIBRIUM"))</f>
        <v>EQUILIBRIUM</v>
      </c>
    </row>
    <row r="5296">
      <c r="A5296">
        <v>22275</v>
      </c>
      <c r="B5296" t="str">
        <v>2022-08-12</v>
      </c>
      <c r="C5296" t="str">
        <v>Midday</v>
      </c>
      <c r="D5296">
        <v>19</v>
      </c>
      <c r="E5296" t="str">
        <f>IF(MOD(D5296,2)=0,"EVEN","ODD")</f>
        <v>ODD</v>
      </c>
      <c r="F5296" t="str">
        <f>IF(D5296&lt;=18,"LOW (1-18)","HIGH (19-36)")</f>
        <v>HIGH (19-36)</v>
      </c>
      <c r="G5296">
        <f>INT((D5296-1)/6)+1</f>
        <v>4</v>
      </c>
      <c r="H5296">
        <f>MOD(D5296-1,6)+1</f>
        <v>1</v>
      </c>
      <c r="I5296">
        <f>37-D5296</f>
        <v>18</v>
      </c>
      <c r="J5296">
        <f>ABS(D5296-D5297)</f>
        <v>14</v>
      </c>
      <c r="K5296">
        <f>AVERAGE(D5296:D5300)</f>
        <v>19</v>
      </c>
      <c r="L5296">
        <f>AVERAGE(D5296:D5315)</f>
        <v>19</v>
      </c>
      <c r="M5296">
        <f>K5296-L5296</f>
        <v>0</v>
      </c>
      <c r="N5296" t="str">
        <f>IF(K5296&gt;L5296,"HIGH ZONE BIAS",IF(K5296&lt;L5296,"LOW ZONE BIAS","EQUILIBRIUM"))</f>
        <v>EQUILIBRIUM</v>
      </c>
    </row>
    <row r="5297">
      <c r="A5297">
        <v>22274</v>
      </c>
      <c r="B5297" t="str">
        <v>2022-08-12</v>
      </c>
      <c r="C5297" t="str">
        <v>Morning</v>
      </c>
      <c r="D5297">
        <v>33</v>
      </c>
      <c r="E5297" t="str">
        <f>IF(MOD(D5297,2)=0,"EVEN","ODD")</f>
        <v>ODD</v>
      </c>
      <c r="F5297" t="str">
        <f>IF(D5297&lt;=18,"LOW (1-18)","HIGH (19-36)")</f>
        <v>HIGH (19-36)</v>
      </c>
      <c r="G5297">
        <f>INT((D5297-1)/6)+1</f>
        <v>6</v>
      </c>
      <c r="H5297">
        <f>MOD(D5297-1,6)+1</f>
        <v>3</v>
      </c>
      <c r="I5297">
        <f>37-D5297</f>
        <v>4</v>
      </c>
      <c r="J5297">
        <f>ABS(D5297-D5298)</f>
        <v>1</v>
      </c>
      <c r="K5297">
        <f>AVERAGE(D5297:D5301)</f>
        <v>33</v>
      </c>
      <c r="L5297">
        <f>AVERAGE(D5297:D5316)</f>
        <v>33</v>
      </c>
      <c r="M5297">
        <f>K5297-L5297</f>
        <v>0</v>
      </c>
      <c r="N5297" t="str">
        <f>IF(K5297&gt;L5297,"HIGH ZONE BIAS",IF(K5297&lt;L5297,"LOW ZONE BIAS","EQUILIBRIUM"))</f>
        <v>EQUILIBRIUM</v>
      </c>
    </row>
    <row r="5298">
      <c r="A5298">
        <v>22273</v>
      </c>
      <c r="B5298" t="str">
        <v>2022-08-11</v>
      </c>
      <c r="C5298" t="str">
        <v>Evening</v>
      </c>
      <c r="D5298">
        <v>32</v>
      </c>
      <c r="E5298" t="str">
        <f>IF(MOD(D5298,2)=0,"EVEN","ODD")</f>
        <v>EVEN</v>
      </c>
      <c r="F5298" t="str">
        <f>IF(D5298&lt;=18,"LOW (1-18)","HIGH (19-36)")</f>
        <v>HIGH (19-36)</v>
      </c>
      <c r="G5298">
        <f>INT((D5298-1)/6)+1</f>
        <v>6</v>
      </c>
      <c r="H5298">
        <f>MOD(D5298-1,6)+1</f>
        <v>2</v>
      </c>
      <c r="I5298">
        <f>37-D5298</f>
        <v>5</v>
      </c>
      <c r="J5298">
        <f>ABS(D5298-D5299)</f>
        <v>3</v>
      </c>
      <c r="K5298">
        <f>AVERAGE(D5298:D5302)</f>
        <v>32</v>
      </c>
      <c r="L5298">
        <f>AVERAGE(D5298:D5317)</f>
        <v>32</v>
      </c>
      <c r="M5298">
        <f>K5298-L5298</f>
        <v>0</v>
      </c>
      <c r="N5298" t="str">
        <f>IF(K5298&gt;L5298,"HIGH ZONE BIAS",IF(K5298&lt;L5298,"LOW ZONE BIAS","EQUILIBRIUM"))</f>
        <v>EQUILIBRIUM</v>
      </c>
    </row>
    <row r="5299">
      <c r="A5299">
        <v>22272</v>
      </c>
      <c r="B5299" t="str">
        <v>2022-08-11</v>
      </c>
      <c r="C5299" t="str">
        <v>Afternoon</v>
      </c>
      <c r="D5299">
        <v>29</v>
      </c>
      <c r="E5299" t="str">
        <f>IF(MOD(D5299,2)=0,"EVEN","ODD")</f>
        <v>ODD</v>
      </c>
      <c r="F5299" t="str">
        <f>IF(D5299&lt;=18,"LOW (1-18)","HIGH (19-36)")</f>
        <v>HIGH (19-36)</v>
      </c>
      <c r="G5299">
        <f>INT((D5299-1)/6)+1</f>
        <v>5</v>
      </c>
      <c r="H5299">
        <f>MOD(D5299-1,6)+1</f>
        <v>5</v>
      </c>
      <c r="I5299">
        <f>37-D5299</f>
        <v>8</v>
      </c>
      <c r="J5299">
        <f>ABS(D5299-D5300)</f>
        <v>13</v>
      </c>
      <c r="K5299">
        <f>AVERAGE(D5299:D5303)</f>
        <v>29</v>
      </c>
      <c r="L5299">
        <f>AVERAGE(D5299:D5318)</f>
        <v>29</v>
      </c>
      <c r="M5299">
        <f>K5299-L5299</f>
        <v>0</v>
      </c>
      <c r="N5299" t="str">
        <f>IF(K5299&gt;L5299,"HIGH ZONE BIAS",IF(K5299&lt;L5299,"LOW ZONE BIAS","EQUILIBRIUM"))</f>
        <v>EQUILIBRIUM</v>
      </c>
    </row>
    <row r="5300">
      <c r="A5300">
        <v>22271</v>
      </c>
      <c r="B5300" t="str">
        <v>2022-08-11</v>
      </c>
      <c r="C5300" t="str">
        <v>Midday</v>
      </c>
      <c r="D5300">
        <v>16</v>
      </c>
      <c r="E5300" t="str">
        <f>IF(MOD(D5300,2)=0,"EVEN","ODD")</f>
        <v>EVEN</v>
      </c>
      <c r="F5300" t="str">
        <f>IF(D5300&lt;=18,"LOW (1-18)","HIGH (19-36)")</f>
        <v>LOW (1-18)</v>
      </c>
      <c r="G5300">
        <f>INT((D5300-1)/6)+1</f>
        <v>3</v>
      </c>
      <c r="H5300">
        <f>MOD(D5300-1,6)+1</f>
        <v>4</v>
      </c>
      <c r="I5300">
        <f>37-D5300</f>
        <v>21</v>
      </c>
      <c r="J5300">
        <f>ABS(D5300-D5301)</f>
        <v>5</v>
      </c>
      <c r="K5300">
        <f>AVERAGE(D5300:D5304)</f>
        <v>16</v>
      </c>
      <c r="L5300">
        <f>AVERAGE(D5300:D5319)</f>
        <v>16</v>
      </c>
      <c r="M5300">
        <f>K5300-L5300</f>
        <v>0</v>
      </c>
      <c r="N5300" t="str">
        <f>IF(K5300&gt;L5300,"HIGH ZONE BIAS",IF(K5300&lt;L5300,"LOW ZONE BIAS","EQUILIBRIUM"))</f>
        <v>EQUILIBRIUM</v>
      </c>
    </row>
    <row r="5301">
      <c r="A5301">
        <v>22270</v>
      </c>
      <c r="B5301" t="str">
        <v>2022-08-11</v>
      </c>
      <c r="C5301" t="str">
        <v>Morning</v>
      </c>
      <c r="D5301">
        <v>21</v>
      </c>
      <c r="E5301" t="str">
        <f>IF(MOD(D5301,2)=0,"EVEN","ODD")</f>
        <v>ODD</v>
      </c>
      <c r="F5301" t="str">
        <f>IF(D5301&lt;=18,"LOW (1-18)","HIGH (19-36)")</f>
        <v>HIGH (19-36)</v>
      </c>
      <c r="G5301">
        <f>INT((D5301-1)/6)+1</f>
        <v>4</v>
      </c>
      <c r="H5301">
        <f>MOD(D5301-1,6)+1</f>
        <v>3</v>
      </c>
      <c r="I5301">
        <f>37-D5301</f>
        <v>16</v>
      </c>
      <c r="J5301">
        <f>ABS(D5301-D5302)</f>
        <v>14</v>
      </c>
      <c r="K5301">
        <f>AVERAGE(D5301:D5305)</f>
        <v>21</v>
      </c>
      <c r="L5301">
        <f>AVERAGE(D5301:D5320)</f>
        <v>21</v>
      </c>
      <c r="M5301">
        <f>K5301-L5301</f>
        <v>0</v>
      </c>
      <c r="N5301" t="str">
        <f>IF(K5301&gt;L5301,"HIGH ZONE BIAS",IF(K5301&lt;L5301,"LOW ZONE BIAS","EQUILIBRIUM"))</f>
        <v>EQUILIBRIUM</v>
      </c>
    </row>
    <row r="5302">
      <c r="A5302">
        <v>22269</v>
      </c>
      <c r="B5302" t="str">
        <v>2022-08-10</v>
      </c>
      <c r="C5302" t="str">
        <v>Evening</v>
      </c>
      <c r="D5302">
        <v>35</v>
      </c>
      <c r="E5302" t="str">
        <f>IF(MOD(D5302,2)=0,"EVEN","ODD")</f>
        <v>ODD</v>
      </c>
      <c r="F5302" t="str">
        <f>IF(D5302&lt;=18,"LOW (1-18)","HIGH (19-36)")</f>
        <v>HIGH (19-36)</v>
      </c>
      <c r="G5302">
        <f>INT((D5302-1)/6)+1</f>
        <v>6</v>
      </c>
      <c r="H5302">
        <f>MOD(D5302-1,6)+1</f>
        <v>5</v>
      </c>
      <c r="I5302">
        <f>37-D5302</f>
        <v>2</v>
      </c>
      <c r="J5302">
        <f>ABS(D5302-D5303)</f>
        <v>30</v>
      </c>
      <c r="K5302">
        <f>AVERAGE(D5302:D5306)</f>
        <v>35</v>
      </c>
      <c r="L5302">
        <f>AVERAGE(D5302:D5321)</f>
        <v>35</v>
      </c>
      <c r="M5302">
        <f>K5302-L5302</f>
        <v>0</v>
      </c>
      <c r="N5302" t="str">
        <f>IF(K5302&gt;L5302,"HIGH ZONE BIAS",IF(K5302&lt;L5302,"LOW ZONE BIAS","EQUILIBRIUM"))</f>
        <v>EQUILIBRIUM</v>
      </c>
    </row>
    <row r="5303">
      <c r="A5303">
        <v>22268</v>
      </c>
      <c r="B5303" t="str">
        <v>2022-08-10</v>
      </c>
      <c r="C5303" t="str">
        <v>Afternoon</v>
      </c>
      <c r="D5303">
        <v>5</v>
      </c>
      <c r="E5303" t="str">
        <f>IF(MOD(D5303,2)=0,"EVEN","ODD")</f>
        <v>ODD</v>
      </c>
      <c r="F5303" t="str">
        <f>IF(D5303&lt;=18,"LOW (1-18)","HIGH (19-36)")</f>
        <v>LOW (1-18)</v>
      </c>
      <c r="G5303">
        <f>INT((D5303-1)/6)+1</f>
        <v>1</v>
      </c>
      <c r="H5303">
        <f>MOD(D5303-1,6)+1</f>
        <v>5</v>
      </c>
      <c r="I5303">
        <f>37-D5303</f>
        <v>32</v>
      </c>
      <c r="J5303">
        <f>ABS(D5303-D5304)</f>
        <v>2</v>
      </c>
      <c r="K5303">
        <f>AVERAGE(D5303:D5307)</f>
        <v>5</v>
      </c>
      <c r="L5303">
        <f>AVERAGE(D5303:D5322)</f>
        <v>5</v>
      </c>
      <c r="M5303">
        <f>K5303-L5303</f>
        <v>0</v>
      </c>
      <c r="N5303" t="str">
        <f>IF(K5303&gt;L5303,"HIGH ZONE BIAS",IF(K5303&lt;L5303,"LOW ZONE BIAS","EQUILIBRIUM"))</f>
        <v>EQUILIBRIUM</v>
      </c>
    </row>
    <row r="5304">
      <c r="A5304">
        <v>22267</v>
      </c>
      <c r="B5304" t="str">
        <v>2022-08-10</v>
      </c>
      <c r="C5304" t="str">
        <v>Midday</v>
      </c>
      <c r="D5304">
        <v>7</v>
      </c>
      <c r="E5304" t="str">
        <f>IF(MOD(D5304,2)=0,"EVEN","ODD")</f>
        <v>ODD</v>
      </c>
      <c r="F5304" t="str">
        <f>IF(D5304&lt;=18,"LOW (1-18)","HIGH (19-36)")</f>
        <v>LOW (1-18)</v>
      </c>
      <c r="G5304">
        <f>INT((D5304-1)/6)+1</f>
        <v>2</v>
      </c>
      <c r="H5304">
        <f>MOD(D5304-1,6)+1</f>
        <v>1</v>
      </c>
      <c r="I5304">
        <f>37-D5304</f>
        <v>30</v>
      </c>
      <c r="J5304">
        <f>ABS(D5304-D5305)</f>
        <v>13</v>
      </c>
      <c r="K5304">
        <f>AVERAGE(D5304:D5308)</f>
        <v>7</v>
      </c>
      <c r="L5304">
        <f>AVERAGE(D5304:D5323)</f>
        <v>7</v>
      </c>
      <c r="M5304">
        <f>K5304-L5304</f>
        <v>0</v>
      </c>
      <c r="N5304" t="str">
        <f>IF(K5304&gt;L5304,"HIGH ZONE BIAS",IF(K5304&lt;L5304,"LOW ZONE BIAS","EQUILIBRIUM"))</f>
        <v>EQUILIBRIUM</v>
      </c>
    </row>
    <row r="5305">
      <c r="A5305">
        <v>22266</v>
      </c>
      <c r="B5305" t="str">
        <v>2022-08-10</v>
      </c>
      <c r="C5305" t="str">
        <v>Morning</v>
      </c>
      <c r="D5305">
        <v>20</v>
      </c>
      <c r="E5305" t="str">
        <f>IF(MOD(D5305,2)=0,"EVEN","ODD")</f>
        <v>EVEN</v>
      </c>
      <c r="F5305" t="str">
        <f>IF(D5305&lt;=18,"LOW (1-18)","HIGH (19-36)")</f>
        <v>HIGH (19-36)</v>
      </c>
      <c r="G5305">
        <f>INT((D5305-1)/6)+1</f>
        <v>4</v>
      </c>
      <c r="H5305">
        <f>MOD(D5305-1,6)+1</f>
        <v>2</v>
      </c>
      <c r="I5305">
        <f>37-D5305</f>
        <v>17</v>
      </c>
      <c r="J5305">
        <f>ABS(D5305-D5306)</f>
        <v>9</v>
      </c>
      <c r="K5305">
        <f>AVERAGE(D5305:D5309)</f>
        <v>20</v>
      </c>
      <c r="L5305">
        <f>AVERAGE(D5305:D5324)</f>
        <v>20</v>
      </c>
      <c r="M5305">
        <f>K5305-L5305</f>
        <v>0</v>
      </c>
      <c r="N5305" t="str">
        <f>IF(K5305&gt;L5305,"HIGH ZONE BIAS",IF(K5305&lt;L5305,"LOW ZONE BIAS","EQUILIBRIUM"))</f>
        <v>EQUILIBRIUM</v>
      </c>
    </row>
    <row r="5306">
      <c r="A5306">
        <v>22265</v>
      </c>
      <c r="B5306" t="str">
        <v>2022-08-09</v>
      </c>
      <c r="C5306" t="str">
        <v>Evening</v>
      </c>
      <c r="D5306">
        <v>11</v>
      </c>
      <c r="E5306" t="str">
        <f>IF(MOD(D5306,2)=0,"EVEN","ODD")</f>
        <v>ODD</v>
      </c>
      <c r="F5306" t="str">
        <f>IF(D5306&lt;=18,"LOW (1-18)","HIGH (19-36)")</f>
        <v>LOW (1-18)</v>
      </c>
      <c r="G5306">
        <f>INT((D5306-1)/6)+1</f>
        <v>2</v>
      </c>
      <c r="H5306">
        <f>MOD(D5306-1,6)+1</f>
        <v>5</v>
      </c>
      <c r="I5306">
        <f>37-D5306</f>
        <v>26</v>
      </c>
      <c r="J5306">
        <f>ABS(D5306-D5307)</f>
        <v>4</v>
      </c>
      <c r="K5306">
        <f>AVERAGE(D5306:D5310)</f>
        <v>11</v>
      </c>
      <c r="L5306">
        <f>AVERAGE(D5306:D5325)</f>
        <v>11</v>
      </c>
      <c r="M5306">
        <f>K5306-L5306</f>
        <v>0</v>
      </c>
      <c r="N5306" t="str">
        <f>IF(K5306&gt;L5306,"HIGH ZONE BIAS",IF(K5306&lt;L5306,"LOW ZONE BIAS","EQUILIBRIUM"))</f>
        <v>EQUILIBRIUM</v>
      </c>
    </row>
    <row r="5307">
      <c r="A5307">
        <v>22264</v>
      </c>
      <c r="B5307" t="str">
        <v>2022-08-09</v>
      </c>
      <c r="C5307" t="str">
        <v>Afternoon</v>
      </c>
      <c r="D5307">
        <v>7</v>
      </c>
      <c r="E5307" t="str">
        <f>IF(MOD(D5307,2)=0,"EVEN","ODD")</f>
        <v>ODD</v>
      </c>
      <c r="F5307" t="str">
        <f>IF(D5307&lt;=18,"LOW (1-18)","HIGH (19-36)")</f>
        <v>LOW (1-18)</v>
      </c>
      <c r="G5307">
        <f>INT((D5307-1)/6)+1</f>
        <v>2</v>
      </c>
      <c r="H5307">
        <f>MOD(D5307-1,6)+1</f>
        <v>1</v>
      </c>
      <c r="I5307">
        <f>37-D5307</f>
        <v>30</v>
      </c>
      <c r="J5307">
        <f>ABS(D5307-D5308)</f>
        <v>3</v>
      </c>
      <c r="K5307">
        <f>AVERAGE(D5307:D5311)</f>
        <v>7</v>
      </c>
      <c r="L5307">
        <f>AVERAGE(D5307:D5326)</f>
        <v>7</v>
      </c>
      <c r="M5307">
        <f>K5307-L5307</f>
        <v>0</v>
      </c>
      <c r="N5307" t="str">
        <f>IF(K5307&gt;L5307,"HIGH ZONE BIAS",IF(K5307&lt;L5307,"LOW ZONE BIAS","EQUILIBRIUM"))</f>
        <v>EQUILIBRIUM</v>
      </c>
    </row>
    <row r="5308">
      <c r="A5308">
        <v>22263</v>
      </c>
      <c r="B5308" t="str">
        <v>2022-08-09</v>
      </c>
      <c r="C5308" t="str">
        <v>Midday</v>
      </c>
      <c r="D5308">
        <v>4</v>
      </c>
      <c r="E5308" t="str">
        <f>IF(MOD(D5308,2)=0,"EVEN","ODD")</f>
        <v>EVEN</v>
      </c>
      <c r="F5308" t="str">
        <f>IF(D5308&lt;=18,"LOW (1-18)","HIGH (19-36)")</f>
        <v>LOW (1-18)</v>
      </c>
      <c r="G5308">
        <f>INT((D5308-1)/6)+1</f>
        <v>1</v>
      </c>
      <c r="H5308">
        <f>MOD(D5308-1,6)+1</f>
        <v>4</v>
      </c>
      <c r="I5308">
        <f>37-D5308</f>
        <v>33</v>
      </c>
      <c r="J5308">
        <f>ABS(D5308-D5309)</f>
        <v>5</v>
      </c>
      <c r="K5308">
        <f>AVERAGE(D5308:D5312)</f>
        <v>4</v>
      </c>
      <c r="L5308">
        <f>AVERAGE(D5308:D5327)</f>
        <v>4</v>
      </c>
      <c r="M5308">
        <f>K5308-L5308</f>
        <v>0</v>
      </c>
      <c r="N5308" t="str">
        <f>IF(K5308&gt;L5308,"HIGH ZONE BIAS",IF(K5308&lt;L5308,"LOW ZONE BIAS","EQUILIBRIUM"))</f>
        <v>EQUILIBRIUM</v>
      </c>
    </row>
    <row r="5309">
      <c r="A5309">
        <v>22262</v>
      </c>
      <c r="B5309" t="str">
        <v>2022-08-09</v>
      </c>
      <c r="C5309" t="str">
        <v>Morning</v>
      </c>
      <c r="D5309">
        <v>9</v>
      </c>
      <c r="E5309" t="str">
        <f>IF(MOD(D5309,2)=0,"EVEN","ODD")</f>
        <v>ODD</v>
      </c>
      <c r="F5309" t="str">
        <f>IF(D5309&lt;=18,"LOW (1-18)","HIGH (19-36)")</f>
        <v>LOW (1-18)</v>
      </c>
      <c r="G5309">
        <f>INT((D5309-1)/6)+1</f>
        <v>2</v>
      </c>
      <c r="H5309">
        <f>MOD(D5309-1,6)+1</f>
        <v>3</v>
      </c>
      <c r="I5309">
        <f>37-D5309</f>
        <v>28</v>
      </c>
      <c r="J5309">
        <f>ABS(D5309-D5310)</f>
        <v>5</v>
      </c>
      <c r="K5309">
        <f>AVERAGE(D5309:D5313)</f>
        <v>9</v>
      </c>
      <c r="L5309">
        <f>AVERAGE(D5309:D5328)</f>
        <v>9</v>
      </c>
      <c r="M5309">
        <f>K5309-L5309</f>
        <v>0</v>
      </c>
      <c r="N5309" t="str">
        <f>IF(K5309&gt;L5309,"HIGH ZONE BIAS",IF(K5309&lt;L5309,"LOW ZONE BIAS","EQUILIBRIUM"))</f>
        <v>EQUILIBRIUM</v>
      </c>
    </row>
    <row r="5310">
      <c r="A5310">
        <v>22261</v>
      </c>
      <c r="B5310" t="str">
        <v>2022-08-08</v>
      </c>
      <c r="C5310" t="str">
        <v>Evening</v>
      </c>
      <c r="D5310">
        <v>4</v>
      </c>
      <c r="E5310" t="str">
        <f>IF(MOD(D5310,2)=0,"EVEN","ODD")</f>
        <v>EVEN</v>
      </c>
      <c r="F5310" t="str">
        <f>IF(D5310&lt;=18,"LOW (1-18)","HIGH (19-36)")</f>
        <v>LOW (1-18)</v>
      </c>
      <c r="G5310">
        <f>INT((D5310-1)/6)+1</f>
        <v>1</v>
      </c>
      <c r="H5310">
        <f>MOD(D5310-1,6)+1</f>
        <v>4</v>
      </c>
      <c r="I5310">
        <f>37-D5310</f>
        <v>33</v>
      </c>
      <c r="J5310">
        <f>ABS(D5310-D5311)</f>
        <v>29</v>
      </c>
      <c r="K5310">
        <f>AVERAGE(D5310:D5314)</f>
        <v>4</v>
      </c>
      <c r="L5310">
        <f>AVERAGE(D5310:D5329)</f>
        <v>4</v>
      </c>
      <c r="M5310">
        <f>K5310-L5310</f>
        <v>0</v>
      </c>
      <c r="N5310" t="str">
        <f>IF(K5310&gt;L5310,"HIGH ZONE BIAS",IF(K5310&lt;L5310,"LOW ZONE BIAS","EQUILIBRIUM"))</f>
        <v>EQUILIBRIUM</v>
      </c>
    </row>
    <row r="5311">
      <c r="A5311">
        <v>22260</v>
      </c>
      <c r="B5311" t="str">
        <v>2022-08-08</v>
      </c>
      <c r="C5311" t="str">
        <v>Afternoon</v>
      </c>
      <c r="D5311">
        <v>33</v>
      </c>
      <c r="E5311" t="str">
        <f>IF(MOD(D5311,2)=0,"EVEN","ODD")</f>
        <v>ODD</v>
      </c>
      <c r="F5311" t="str">
        <f>IF(D5311&lt;=18,"LOW (1-18)","HIGH (19-36)")</f>
        <v>HIGH (19-36)</v>
      </c>
      <c r="G5311">
        <f>INT((D5311-1)/6)+1</f>
        <v>6</v>
      </c>
      <c r="H5311">
        <f>MOD(D5311-1,6)+1</f>
        <v>3</v>
      </c>
      <c r="I5311">
        <f>37-D5311</f>
        <v>4</v>
      </c>
      <c r="J5311">
        <f>ABS(D5311-D5312)</f>
        <v>3</v>
      </c>
      <c r="K5311">
        <f>AVERAGE(D5311:D5315)</f>
        <v>33</v>
      </c>
      <c r="L5311">
        <f>AVERAGE(D5311:D5330)</f>
        <v>33</v>
      </c>
      <c r="M5311">
        <f>K5311-L5311</f>
        <v>0</v>
      </c>
      <c r="N5311" t="str">
        <f>IF(K5311&gt;L5311,"HIGH ZONE BIAS",IF(K5311&lt;L5311,"LOW ZONE BIAS","EQUILIBRIUM"))</f>
        <v>EQUILIBRIUM</v>
      </c>
    </row>
    <row r="5312">
      <c r="A5312">
        <v>22259</v>
      </c>
      <c r="B5312" t="str">
        <v>2022-08-08</v>
      </c>
      <c r="C5312" t="str">
        <v>Midday</v>
      </c>
      <c r="D5312">
        <v>36</v>
      </c>
      <c r="E5312" t="str">
        <f>IF(MOD(D5312,2)=0,"EVEN","ODD")</f>
        <v>EVEN</v>
      </c>
      <c r="F5312" t="str">
        <f>IF(D5312&lt;=18,"LOW (1-18)","HIGH (19-36)")</f>
        <v>HIGH (19-36)</v>
      </c>
      <c r="G5312">
        <f>INT((D5312-1)/6)+1</f>
        <v>6</v>
      </c>
      <c r="H5312">
        <f>MOD(D5312-1,6)+1</f>
        <v>6</v>
      </c>
      <c r="I5312">
        <f>37-D5312</f>
        <v>1</v>
      </c>
      <c r="J5312">
        <f>ABS(D5312-D5313)</f>
        <v>11</v>
      </c>
      <c r="K5312">
        <f>AVERAGE(D5312:D5316)</f>
        <v>36</v>
      </c>
      <c r="L5312">
        <f>AVERAGE(D5312:D5331)</f>
        <v>36</v>
      </c>
      <c r="M5312">
        <f>K5312-L5312</f>
        <v>0</v>
      </c>
      <c r="N5312" t="str">
        <f>IF(K5312&gt;L5312,"HIGH ZONE BIAS",IF(K5312&lt;L5312,"LOW ZONE BIAS","EQUILIBRIUM"))</f>
        <v>EQUILIBRIUM</v>
      </c>
    </row>
    <row r="5313">
      <c r="A5313">
        <v>22258</v>
      </c>
      <c r="B5313" t="str">
        <v>2022-08-08</v>
      </c>
      <c r="C5313" t="str">
        <v>Morning</v>
      </c>
      <c r="D5313">
        <v>25</v>
      </c>
      <c r="E5313" t="str">
        <f>IF(MOD(D5313,2)=0,"EVEN","ODD")</f>
        <v>ODD</v>
      </c>
      <c r="F5313" t="str">
        <f>IF(D5313&lt;=18,"LOW (1-18)","HIGH (19-36)")</f>
        <v>HIGH (19-36)</v>
      </c>
      <c r="G5313">
        <f>INT((D5313-1)/6)+1</f>
        <v>5</v>
      </c>
      <c r="H5313">
        <f>MOD(D5313-1,6)+1</f>
        <v>1</v>
      </c>
      <c r="I5313">
        <f>37-D5313</f>
        <v>12</v>
      </c>
      <c r="J5313">
        <f>ABS(D5313-D5314)</f>
        <v>0</v>
      </c>
      <c r="K5313">
        <f>AVERAGE(D5313:D5317)</f>
        <v>25</v>
      </c>
      <c r="L5313">
        <f>AVERAGE(D5313:D5332)</f>
        <v>25</v>
      </c>
      <c r="M5313">
        <f>K5313-L5313</f>
        <v>0</v>
      </c>
      <c r="N5313" t="str">
        <f>IF(K5313&gt;L5313,"HIGH ZONE BIAS",IF(K5313&lt;L5313,"LOW ZONE BIAS","EQUILIBRIUM"))</f>
        <v>EQUILIBRIUM</v>
      </c>
    </row>
    <row r="5314">
      <c r="A5314">
        <v>22257</v>
      </c>
      <c r="B5314" t="str">
        <v>2022-08-06</v>
      </c>
      <c r="C5314" t="str">
        <v>Evening</v>
      </c>
      <c r="D5314">
        <v>25</v>
      </c>
      <c r="E5314" t="str">
        <f>IF(MOD(D5314,2)=0,"EVEN","ODD")</f>
        <v>ODD</v>
      </c>
      <c r="F5314" t="str">
        <f>IF(D5314&lt;=18,"LOW (1-18)","HIGH (19-36)")</f>
        <v>HIGH (19-36)</v>
      </c>
      <c r="G5314">
        <f>INT((D5314-1)/6)+1</f>
        <v>5</v>
      </c>
      <c r="H5314">
        <f>MOD(D5314-1,6)+1</f>
        <v>1</v>
      </c>
      <c r="I5314">
        <f>37-D5314</f>
        <v>12</v>
      </c>
      <c r="J5314">
        <f>ABS(D5314-D5315)</f>
        <v>8</v>
      </c>
      <c r="K5314">
        <f>AVERAGE(D5314:D5318)</f>
        <v>25</v>
      </c>
      <c r="L5314">
        <f>AVERAGE(D5314:D5333)</f>
        <v>25</v>
      </c>
      <c r="M5314">
        <f>K5314-L5314</f>
        <v>0</v>
      </c>
      <c r="N5314" t="str">
        <f>IF(K5314&gt;L5314,"HIGH ZONE BIAS",IF(K5314&lt;L5314,"LOW ZONE BIAS","EQUILIBRIUM"))</f>
        <v>EQUILIBRIUM</v>
      </c>
    </row>
    <row r="5315">
      <c r="A5315">
        <v>22256</v>
      </c>
      <c r="B5315" t="str">
        <v>2022-08-06</v>
      </c>
      <c r="C5315" t="str">
        <v>Afternoon</v>
      </c>
      <c r="D5315">
        <v>33</v>
      </c>
      <c r="E5315" t="str">
        <f>IF(MOD(D5315,2)=0,"EVEN","ODD")</f>
        <v>ODD</v>
      </c>
      <c r="F5315" t="str">
        <f>IF(D5315&lt;=18,"LOW (1-18)","HIGH (19-36)")</f>
        <v>HIGH (19-36)</v>
      </c>
      <c r="G5315">
        <f>INT((D5315-1)/6)+1</f>
        <v>6</v>
      </c>
      <c r="H5315">
        <f>MOD(D5315-1,6)+1</f>
        <v>3</v>
      </c>
      <c r="I5315">
        <f>37-D5315</f>
        <v>4</v>
      </c>
      <c r="J5315">
        <f>ABS(D5315-D5316)</f>
        <v>0</v>
      </c>
      <c r="K5315">
        <f>AVERAGE(D5315:D5319)</f>
        <v>33</v>
      </c>
      <c r="L5315">
        <f>AVERAGE(D5315:D5334)</f>
        <v>33</v>
      </c>
      <c r="M5315">
        <f>K5315-L5315</f>
        <v>0</v>
      </c>
      <c r="N5315" t="str">
        <f>IF(K5315&gt;L5315,"HIGH ZONE BIAS",IF(K5315&lt;L5315,"LOW ZONE BIAS","EQUILIBRIUM"))</f>
        <v>EQUILIBRIUM</v>
      </c>
    </row>
    <row r="5316">
      <c r="A5316">
        <v>22255</v>
      </c>
      <c r="B5316" t="str">
        <v>2022-08-06</v>
      </c>
      <c r="C5316" t="str">
        <v>Midday</v>
      </c>
      <c r="D5316">
        <v>33</v>
      </c>
      <c r="E5316" t="str">
        <f>IF(MOD(D5316,2)=0,"EVEN","ODD")</f>
        <v>ODD</v>
      </c>
      <c r="F5316" t="str">
        <f>IF(D5316&lt;=18,"LOW (1-18)","HIGH (19-36)")</f>
        <v>HIGH (19-36)</v>
      </c>
      <c r="G5316">
        <f>INT((D5316-1)/6)+1</f>
        <v>6</v>
      </c>
      <c r="H5316">
        <f>MOD(D5316-1,6)+1</f>
        <v>3</v>
      </c>
      <c r="I5316">
        <f>37-D5316</f>
        <v>4</v>
      </c>
      <c r="J5316">
        <f>ABS(D5316-D5317)</f>
        <v>2</v>
      </c>
      <c r="K5316">
        <f>AVERAGE(D5316:D5320)</f>
        <v>33</v>
      </c>
      <c r="L5316">
        <f>AVERAGE(D5316:D5335)</f>
        <v>33</v>
      </c>
      <c r="M5316">
        <f>K5316-L5316</f>
        <v>0</v>
      </c>
      <c r="N5316" t="str">
        <f>IF(K5316&gt;L5316,"HIGH ZONE BIAS",IF(K5316&lt;L5316,"LOW ZONE BIAS","EQUILIBRIUM"))</f>
        <v>EQUILIBRIUM</v>
      </c>
    </row>
    <row r="5317">
      <c r="A5317">
        <v>22254</v>
      </c>
      <c r="B5317" t="str">
        <v>2022-08-06</v>
      </c>
      <c r="C5317" t="str">
        <v>Morning</v>
      </c>
      <c r="D5317">
        <v>31</v>
      </c>
      <c r="E5317" t="str">
        <f>IF(MOD(D5317,2)=0,"EVEN","ODD")</f>
        <v>ODD</v>
      </c>
      <c r="F5317" t="str">
        <f>IF(D5317&lt;=18,"LOW (1-18)","HIGH (19-36)")</f>
        <v>HIGH (19-36)</v>
      </c>
      <c r="G5317">
        <f>INT((D5317-1)/6)+1</f>
        <v>6</v>
      </c>
      <c r="H5317">
        <f>MOD(D5317-1,6)+1</f>
        <v>1</v>
      </c>
      <c r="I5317">
        <f>37-D5317</f>
        <v>6</v>
      </c>
      <c r="J5317">
        <f>ABS(D5317-D5318)</f>
        <v>2</v>
      </c>
      <c r="K5317">
        <f>AVERAGE(D5317:D5321)</f>
        <v>31</v>
      </c>
      <c r="L5317">
        <f>AVERAGE(D5317:D5336)</f>
        <v>31</v>
      </c>
      <c r="M5317">
        <f>K5317-L5317</f>
        <v>0</v>
      </c>
      <c r="N5317" t="str">
        <f>IF(K5317&gt;L5317,"HIGH ZONE BIAS",IF(K5317&lt;L5317,"LOW ZONE BIAS","EQUILIBRIUM"))</f>
        <v>EQUILIBRIUM</v>
      </c>
    </row>
    <row r="5318">
      <c r="A5318">
        <v>22253</v>
      </c>
      <c r="B5318" t="str">
        <v>2022-08-05</v>
      </c>
      <c r="C5318" t="str">
        <v>Evening</v>
      </c>
      <c r="D5318">
        <v>29</v>
      </c>
      <c r="E5318" t="str">
        <f>IF(MOD(D5318,2)=0,"EVEN","ODD")</f>
        <v>ODD</v>
      </c>
      <c r="F5318" t="str">
        <f>IF(D5318&lt;=18,"LOW (1-18)","HIGH (19-36)")</f>
        <v>HIGH (19-36)</v>
      </c>
      <c r="G5318">
        <f>INT((D5318-1)/6)+1</f>
        <v>5</v>
      </c>
      <c r="H5318">
        <f>MOD(D5318-1,6)+1</f>
        <v>5</v>
      </c>
      <c r="I5318">
        <f>37-D5318</f>
        <v>8</v>
      </c>
      <c r="J5318">
        <f>ABS(D5318-D5319)</f>
        <v>3</v>
      </c>
      <c r="K5318">
        <f>AVERAGE(D5318:D5322)</f>
        <v>29</v>
      </c>
      <c r="L5318">
        <f>AVERAGE(D5318:D5337)</f>
        <v>29</v>
      </c>
      <c r="M5318">
        <f>K5318-L5318</f>
        <v>0</v>
      </c>
      <c r="N5318" t="str">
        <f>IF(K5318&gt;L5318,"HIGH ZONE BIAS",IF(K5318&lt;L5318,"LOW ZONE BIAS","EQUILIBRIUM"))</f>
        <v>EQUILIBRIUM</v>
      </c>
    </row>
    <row r="5319">
      <c r="A5319">
        <v>22252</v>
      </c>
      <c r="B5319" t="str">
        <v>2022-08-05</v>
      </c>
      <c r="C5319" t="str">
        <v>Afternoon</v>
      </c>
      <c r="D5319">
        <v>26</v>
      </c>
      <c r="E5319" t="str">
        <f>IF(MOD(D5319,2)=0,"EVEN","ODD")</f>
        <v>EVEN</v>
      </c>
      <c r="F5319" t="str">
        <f>IF(D5319&lt;=18,"LOW (1-18)","HIGH (19-36)")</f>
        <v>HIGH (19-36)</v>
      </c>
      <c r="G5319">
        <f>INT((D5319-1)/6)+1</f>
        <v>5</v>
      </c>
      <c r="H5319">
        <f>MOD(D5319-1,6)+1</f>
        <v>2</v>
      </c>
      <c r="I5319">
        <f>37-D5319</f>
        <v>11</v>
      </c>
      <c r="J5319">
        <f>ABS(D5319-D5320)</f>
        <v>7</v>
      </c>
      <c r="K5319">
        <f>AVERAGE(D5319:D5323)</f>
        <v>26</v>
      </c>
      <c r="L5319">
        <f>AVERAGE(D5319:D5338)</f>
        <v>26</v>
      </c>
      <c r="M5319">
        <f>K5319-L5319</f>
        <v>0</v>
      </c>
      <c r="N5319" t="str">
        <f>IF(K5319&gt;L5319,"HIGH ZONE BIAS",IF(K5319&lt;L5319,"LOW ZONE BIAS","EQUILIBRIUM"))</f>
        <v>EQUILIBRIUM</v>
      </c>
    </row>
    <row r="5320">
      <c r="A5320">
        <v>22251</v>
      </c>
      <c r="B5320" t="str">
        <v>2022-08-05</v>
      </c>
      <c r="C5320" t="str">
        <v>Midday</v>
      </c>
      <c r="D5320">
        <v>33</v>
      </c>
      <c r="E5320" t="str">
        <f>IF(MOD(D5320,2)=0,"EVEN","ODD")</f>
        <v>ODD</v>
      </c>
      <c r="F5320" t="str">
        <f>IF(D5320&lt;=18,"LOW (1-18)","HIGH (19-36)")</f>
        <v>HIGH (19-36)</v>
      </c>
      <c r="G5320">
        <f>INT((D5320-1)/6)+1</f>
        <v>6</v>
      </c>
      <c r="H5320">
        <f>MOD(D5320-1,6)+1</f>
        <v>3</v>
      </c>
      <c r="I5320">
        <f>37-D5320</f>
        <v>4</v>
      </c>
      <c r="J5320">
        <f>ABS(D5320-D5321)</f>
        <v>25</v>
      </c>
      <c r="K5320">
        <f>AVERAGE(D5320:D5324)</f>
        <v>33</v>
      </c>
      <c r="L5320">
        <f>AVERAGE(D5320:D5339)</f>
        <v>33</v>
      </c>
      <c r="M5320">
        <f>K5320-L5320</f>
        <v>0</v>
      </c>
      <c r="N5320" t="str">
        <f>IF(K5320&gt;L5320,"HIGH ZONE BIAS",IF(K5320&lt;L5320,"LOW ZONE BIAS","EQUILIBRIUM"))</f>
        <v>EQUILIBRIUM</v>
      </c>
    </row>
    <row r="5321">
      <c r="A5321">
        <v>22250</v>
      </c>
      <c r="B5321" t="str">
        <v>2022-08-05</v>
      </c>
      <c r="C5321" t="str">
        <v>Morning</v>
      </c>
      <c r="D5321">
        <v>8</v>
      </c>
      <c r="E5321" t="str">
        <f>IF(MOD(D5321,2)=0,"EVEN","ODD")</f>
        <v>EVEN</v>
      </c>
      <c r="F5321" t="str">
        <f>IF(D5321&lt;=18,"LOW (1-18)","HIGH (19-36)")</f>
        <v>LOW (1-18)</v>
      </c>
      <c r="G5321">
        <f>INT((D5321-1)/6)+1</f>
        <v>2</v>
      </c>
      <c r="H5321">
        <f>MOD(D5321-1,6)+1</f>
        <v>2</v>
      </c>
      <c r="I5321">
        <f>37-D5321</f>
        <v>29</v>
      </c>
      <c r="J5321">
        <f>ABS(D5321-D5322)</f>
        <v>1</v>
      </c>
      <c r="K5321">
        <f>AVERAGE(D5321:D5325)</f>
        <v>8</v>
      </c>
      <c r="L5321">
        <f>AVERAGE(D5321:D5340)</f>
        <v>8</v>
      </c>
      <c r="M5321">
        <f>K5321-L5321</f>
        <v>0</v>
      </c>
      <c r="N5321" t="str">
        <f>IF(K5321&gt;L5321,"HIGH ZONE BIAS",IF(K5321&lt;L5321,"LOW ZONE BIAS","EQUILIBRIUM"))</f>
        <v>EQUILIBRIUM</v>
      </c>
    </row>
    <row r="5322">
      <c r="A5322">
        <v>22249</v>
      </c>
      <c r="B5322" t="str">
        <v>2022-08-04</v>
      </c>
      <c r="C5322" t="str">
        <v>Evening</v>
      </c>
      <c r="D5322">
        <v>7</v>
      </c>
      <c r="E5322" t="str">
        <f>IF(MOD(D5322,2)=0,"EVEN","ODD")</f>
        <v>ODD</v>
      </c>
      <c r="F5322" t="str">
        <f>IF(D5322&lt;=18,"LOW (1-18)","HIGH (19-36)")</f>
        <v>LOW (1-18)</v>
      </c>
      <c r="G5322">
        <f>INT((D5322-1)/6)+1</f>
        <v>2</v>
      </c>
      <c r="H5322">
        <f>MOD(D5322-1,6)+1</f>
        <v>1</v>
      </c>
      <c r="I5322">
        <f>37-D5322</f>
        <v>30</v>
      </c>
      <c r="J5322">
        <f>ABS(D5322-D5323)</f>
        <v>11</v>
      </c>
      <c r="K5322">
        <f>AVERAGE(D5322:D5326)</f>
        <v>7</v>
      </c>
      <c r="L5322">
        <f>AVERAGE(D5322:D5341)</f>
        <v>7</v>
      </c>
      <c r="M5322">
        <f>K5322-L5322</f>
        <v>0</v>
      </c>
      <c r="N5322" t="str">
        <f>IF(K5322&gt;L5322,"HIGH ZONE BIAS",IF(K5322&lt;L5322,"LOW ZONE BIAS","EQUILIBRIUM"))</f>
        <v>EQUILIBRIUM</v>
      </c>
    </row>
    <row r="5323">
      <c r="A5323">
        <v>22248</v>
      </c>
      <c r="B5323" t="str">
        <v>2022-08-04</v>
      </c>
      <c r="C5323" t="str">
        <v>Afternoon</v>
      </c>
      <c r="D5323">
        <v>18</v>
      </c>
      <c r="E5323" t="str">
        <f>IF(MOD(D5323,2)=0,"EVEN","ODD")</f>
        <v>EVEN</v>
      </c>
      <c r="F5323" t="str">
        <f>IF(D5323&lt;=18,"LOW (1-18)","HIGH (19-36)")</f>
        <v>LOW (1-18)</v>
      </c>
      <c r="G5323">
        <f>INT((D5323-1)/6)+1</f>
        <v>3</v>
      </c>
      <c r="H5323">
        <f>MOD(D5323-1,6)+1</f>
        <v>6</v>
      </c>
      <c r="I5323">
        <f>37-D5323</f>
        <v>19</v>
      </c>
      <c r="J5323">
        <f>ABS(D5323-D5324)</f>
        <v>6</v>
      </c>
      <c r="K5323">
        <f>AVERAGE(D5323:D5327)</f>
        <v>18</v>
      </c>
      <c r="L5323">
        <f>AVERAGE(D5323:D5342)</f>
        <v>18</v>
      </c>
      <c r="M5323">
        <f>K5323-L5323</f>
        <v>0</v>
      </c>
      <c r="N5323" t="str">
        <f>IF(K5323&gt;L5323,"HIGH ZONE BIAS",IF(K5323&lt;L5323,"LOW ZONE BIAS","EQUILIBRIUM"))</f>
        <v>EQUILIBRIUM</v>
      </c>
    </row>
    <row r="5324">
      <c r="A5324">
        <v>22247</v>
      </c>
      <c r="B5324" t="str">
        <v>2022-08-04</v>
      </c>
      <c r="C5324" t="str">
        <v>Midday</v>
      </c>
      <c r="D5324">
        <v>12</v>
      </c>
      <c r="E5324" t="str">
        <f>IF(MOD(D5324,2)=0,"EVEN","ODD")</f>
        <v>EVEN</v>
      </c>
      <c r="F5324" t="str">
        <f>IF(D5324&lt;=18,"LOW (1-18)","HIGH (19-36)")</f>
        <v>LOW (1-18)</v>
      </c>
      <c r="G5324">
        <f>INT((D5324-1)/6)+1</f>
        <v>2</v>
      </c>
      <c r="H5324">
        <f>MOD(D5324-1,6)+1</f>
        <v>6</v>
      </c>
      <c r="I5324">
        <f>37-D5324</f>
        <v>25</v>
      </c>
      <c r="J5324">
        <f>ABS(D5324-D5325)</f>
        <v>17</v>
      </c>
      <c r="K5324">
        <f>AVERAGE(D5324:D5328)</f>
        <v>12</v>
      </c>
      <c r="L5324">
        <f>AVERAGE(D5324:D5343)</f>
        <v>12</v>
      </c>
      <c r="M5324">
        <f>K5324-L5324</f>
        <v>0</v>
      </c>
      <c r="N5324" t="str">
        <f>IF(K5324&gt;L5324,"HIGH ZONE BIAS",IF(K5324&lt;L5324,"LOW ZONE BIAS","EQUILIBRIUM"))</f>
        <v>EQUILIBRIUM</v>
      </c>
    </row>
    <row r="5325">
      <c r="A5325">
        <v>22246</v>
      </c>
      <c r="B5325" t="str">
        <v>2022-08-04</v>
      </c>
      <c r="C5325" t="str">
        <v>Morning</v>
      </c>
      <c r="D5325">
        <v>29</v>
      </c>
      <c r="E5325" t="str">
        <f>IF(MOD(D5325,2)=0,"EVEN","ODD")</f>
        <v>ODD</v>
      </c>
      <c r="F5325" t="str">
        <f>IF(D5325&lt;=18,"LOW (1-18)","HIGH (19-36)")</f>
        <v>HIGH (19-36)</v>
      </c>
      <c r="G5325">
        <f>INT((D5325-1)/6)+1</f>
        <v>5</v>
      </c>
      <c r="H5325">
        <f>MOD(D5325-1,6)+1</f>
        <v>5</v>
      </c>
      <c r="I5325">
        <f>37-D5325</f>
        <v>8</v>
      </c>
      <c r="J5325">
        <f>ABS(D5325-D5326)</f>
        <v>9</v>
      </c>
      <c r="K5325">
        <f>AVERAGE(D5325:D5329)</f>
        <v>29</v>
      </c>
      <c r="L5325">
        <f>AVERAGE(D5325:D5344)</f>
        <v>29</v>
      </c>
      <c r="M5325">
        <f>K5325-L5325</f>
        <v>0</v>
      </c>
      <c r="N5325" t="str">
        <f>IF(K5325&gt;L5325,"HIGH ZONE BIAS",IF(K5325&lt;L5325,"LOW ZONE BIAS","EQUILIBRIUM"))</f>
        <v>EQUILIBRIUM</v>
      </c>
    </row>
    <row r="5326">
      <c r="A5326">
        <v>22245</v>
      </c>
      <c r="B5326" t="str">
        <v>2022-08-03</v>
      </c>
      <c r="C5326" t="str">
        <v>Evening</v>
      </c>
      <c r="D5326">
        <v>20</v>
      </c>
      <c r="E5326" t="str">
        <f>IF(MOD(D5326,2)=0,"EVEN","ODD")</f>
        <v>EVEN</v>
      </c>
      <c r="F5326" t="str">
        <f>IF(D5326&lt;=18,"LOW (1-18)","HIGH (19-36)")</f>
        <v>HIGH (19-36)</v>
      </c>
      <c r="G5326">
        <f>INT((D5326-1)/6)+1</f>
        <v>4</v>
      </c>
      <c r="H5326">
        <f>MOD(D5326-1,6)+1</f>
        <v>2</v>
      </c>
      <c r="I5326">
        <f>37-D5326</f>
        <v>17</v>
      </c>
      <c r="J5326">
        <f>ABS(D5326-D5327)</f>
        <v>14</v>
      </c>
      <c r="K5326">
        <f>AVERAGE(D5326:D5330)</f>
        <v>20</v>
      </c>
      <c r="L5326">
        <f>AVERAGE(D5326:D5345)</f>
        <v>20</v>
      </c>
      <c r="M5326">
        <f>K5326-L5326</f>
        <v>0</v>
      </c>
      <c r="N5326" t="str">
        <f>IF(K5326&gt;L5326,"HIGH ZONE BIAS",IF(K5326&lt;L5326,"LOW ZONE BIAS","EQUILIBRIUM"))</f>
        <v>EQUILIBRIUM</v>
      </c>
    </row>
    <row r="5327">
      <c r="A5327">
        <v>22244</v>
      </c>
      <c r="B5327" t="str">
        <v>2022-08-03</v>
      </c>
      <c r="C5327" t="str">
        <v>Afternoon</v>
      </c>
      <c r="D5327">
        <v>6</v>
      </c>
      <c r="E5327" t="str">
        <f>IF(MOD(D5327,2)=0,"EVEN","ODD")</f>
        <v>EVEN</v>
      </c>
      <c r="F5327" t="str">
        <f>IF(D5327&lt;=18,"LOW (1-18)","HIGH (19-36)")</f>
        <v>LOW (1-18)</v>
      </c>
      <c r="G5327">
        <f>INT((D5327-1)/6)+1</f>
        <v>1</v>
      </c>
      <c r="H5327">
        <f>MOD(D5327-1,6)+1</f>
        <v>6</v>
      </c>
      <c r="I5327">
        <f>37-D5327</f>
        <v>31</v>
      </c>
      <c r="J5327">
        <f>ABS(D5327-D5328)</f>
        <v>9</v>
      </c>
      <c r="K5327">
        <f>AVERAGE(D5327:D5331)</f>
        <v>6</v>
      </c>
      <c r="L5327">
        <f>AVERAGE(D5327:D5346)</f>
        <v>6</v>
      </c>
      <c r="M5327">
        <f>K5327-L5327</f>
        <v>0</v>
      </c>
      <c r="N5327" t="str">
        <f>IF(K5327&gt;L5327,"HIGH ZONE BIAS",IF(K5327&lt;L5327,"LOW ZONE BIAS","EQUILIBRIUM"))</f>
        <v>EQUILIBRIUM</v>
      </c>
    </row>
    <row r="5328">
      <c r="A5328">
        <v>22243</v>
      </c>
      <c r="B5328" t="str">
        <v>2022-08-03</v>
      </c>
      <c r="C5328" t="str">
        <v>Midday</v>
      </c>
      <c r="D5328">
        <v>15</v>
      </c>
      <c r="E5328" t="str">
        <f>IF(MOD(D5328,2)=0,"EVEN","ODD")</f>
        <v>ODD</v>
      </c>
      <c r="F5328" t="str">
        <f>IF(D5328&lt;=18,"LOW (1-18)","HIGH (19-36)")</f>
        <v>LOW (1-18)</v>
      </c>
      <c r="G5328">
        <f>INT((D5328-1)/6)+1</f>
        <v>3</v>
      </c>
      <c r="H5328">
        <f>MOD(D5328-1,6)+1</f>
        <v>3</v>
      </c>
      <c r="I5328">
        <f>37-D5328</f>
        <v>22</v>
      </c>
      <c r="J5328">
        <f>ABS(D5328-D5329)</f>
        <v>10</v>
      </c>
      <c r="K5328">
        <f>AVERAGE(D5328:D5332)</f>
        <v>15</v>
      </c>
      <c r="L5328">
        <f>AVERAGE(D5328:D5347)</f>
        <v>15</v>
      </c>
      <c r="M5328">
        <f>K5328-L5328</f>
        <v>0</v>
      </c>
      <c r="N5328" t="str">
        <f>IF(K5328&gt;L5328,"HIGH ZONE BIAS",IF(K5328&lt;L5328,"LOW ZONE BIAS","EQUILIBRIUM"))</f>
        <v>EQUILIBRIUM</v>
      </c>
    </row>
    <row r="5329">
      <c r="A5329">
        <v>22242</v>
      </c>
      <c r="B5329" t="str">
        <v>2022-08-03</v>
      </c>
      <c r="C5329" t="str">
        <v>Morning</v>
      </c>
      <c r="D5329">
        <v>5</v>
      </c>
      <c r="E5329" t="str">
        <f>IF(MOD(D5329,2)=0,"EVEN","ODD")</f>
        <v>ODD</v>
      </c>
      <c r="F5329" t="str">
        <f>IF(D5329&lt;=18,"LOW (1-18)","HIGH (19-36)")</f>
        <v>LOW (1-18)</v>
      </c>
      <c r="G5329">
        <f>INT((D5329-1)/6)+1</f>
        <v>1</v>
      </c>
      <c r="H5329">
        <f>MOD(D5329-1,6)+1</f>
        <v>5</v>
      </c>
      <c r="I5329">
        <f>37-D5329</f>
        <v>32</v>
      </c>
      <c r="J5329">
        <f>ABS(D5329-D5330)</f>
        <v>3</v>
      </c>
      <c r="K5329">
        <f>AVERAGE(D5329:D5333)</f>
        <v>5</v>
      </c>
      <c r="L5329">
        <f>AVERAGE(D5329:D5348)</f>
        <v>5</v>
      </c>
      <c r="M5329">
        <f>K5329-L5329</f>
        <v>0</v>
      </c>
      <c r="N5329" t="str">
        <f>IF(K5329&gt;L5329,"HIGH ZONE BIAS",IF(K5329&lt;L5329,"LOW ZONE BIAS","EQUILIBRIUM"))</f>
        <v>EQUILIBRIUM</v>
      </c>
    </row>
    <row r="5330">
      <c r="A5330">
        <v>22241</v>
      </c>
      <c r="B5330" t="str">
        <v>2022-08-02</v>
      </c>
      <c r="C5330" t="str">
        <v>Evening</v>
      </c>
      <c r="D5330">
        <v>8</v>
      </c>
      <c r="E5330" t="str">
        <f>IF(MOD(D5330,2)=0,"EVEN","ODD")</f>
        <v>EVEN</v>
      </c>
      <c r="F5330" t="str">
        <f>IF(D5330&lt;=18,"LOW (1-18)","HIGH (19-36)")</f>
        <v>LOW (1-18)</v>
      </c>
      <c r="G5330">
        <f>INT((D5330-1)/6)+1</f>
        <v>2</v>
      </c>
      <c r="H5330">
        <f>MOD(D5330-1,6)+1</f>
        <v>2</v>
      </c>
      <c r="I5330">
        <f>37-D5330</f>
        <v>29</v>
      </c>
      <c r="J5330">
        <f>ABS(D5330-D5331)</f>
        <v>26</v>
      </c>
      <c r="K5330">
        <f>AVERAGE(D5330:D5334)</f>
        <v>8</v>
      </c>
      <c r="L5330">
        <f>AVERAGE(D5330:D5349)</f>
        <v>8</v>
      </c>
      <c r="M5330">
        <f>K5330-L5330</f>
        <v>0</v>
      </c>
      <c r="N5330" t="str">
        <f>IF(K5330&gt;L5330,"HIGH ZONE BIAS",IF(K5330&lt;L5330,"LOW ZONE BIAS","EQUILIBRIUM"))</f>
        <v>EQUILIBRIUM</v>
      </c>
    </row>
    <row r="5331">
      <c r="A5331">
        <v>22240</v>
      </c>
      <c r="B5331" t="str">
        <v>2022-08-02</v>
      </c>
      <c r="C5331" t="str">
        <v>Afternoon</v>
      </c>
      <c r="D5331">
        <v>34</v>
      </c>
      <c r="E5331" t="str">
        <f>IF(MOD(D5331,2)=0,"EVEN","ODD")</f>
        <v>EVEN</v>
      </c>
      <c r="F5331" t="str">
        <f>IF(D5331&lt;=18,"LOW (1-18)","HIGH (19-36)")</f>
        <v>HIGH (19-36)</v>
      </c>
      <c r="G5331">
        <f>INT((D5331-1)/6)+1</f>
        <v>6</v>
      </c>
      <c r="H5331">
        <f>MOD(D5331-1,6)+1</f>
        <v>4</v>
      </c>
      <c r="I5331">
        <f>37-D5331</f>
        <v>3</v>
      </c>
      <c r="J5331">
        <f>ABS(D5331-D5332)</f>
        <v>30</v>
      </c>
      <c r="K5331">
        <f>AVERAGE(D5331:D5335)</f>
        <v>34</v>
      </c>
      <c r="L5331">
        <f>AVERAGE(D5331:D5350)</f>
        <v>34</v>
      </c>
      <c r="M5331">
        <f>K5331-L5331</f>
        <v>0</v>
      </c>
      <c r="N5331" t="str">
        <f>IF(K5331&gt;L5331,"HIGH ZONE BIAS",IF(K5331&lt;L5331,"LOW ZONE BIAS","EQUILIBRIUM"))</f>
        <v>EQUILIBRIUM</v>
      </c>
    </row>
    <row r="5332">
      <c r="A5332">
        <v>22239</v>
      </c>
      <c r="B5332" t="str">
        <v>2022-08-02</v>
      </c>
      <c r="C5332" t="str">
        <v>Midday</v>
      </c>
      <c r="D5332">
        <v>4</v>
      </c>
      <c r="E5332" t="str">
        <f>IF(MOD(D5332,2)=0,"EVEN","ODD")</f>
        <v>EVEN</v>
      </c>
      <c r="F5332" t="str">
        <f>IF(D5332&lt;=18,"LOW (1-18)","HIGH (19-36)")</f>
        <v>LOW (1-18)</v>
      </c>
      <c r="G5332">
        <f>INT((D5332-1)/6)+1</f>
        <v>1</v>
      </c>
      <c r="H5332">
        <f>MOD(D5332-1,6)+1</f>
        <v>4</v>
      </c>
      <c r="I5332">
        <f>37-D5332</f>
        <v>33</v>
      </c>
      <c r="J5332">
        <f>ABS(D5332-D5333)</f>
        <v>22</v>
      </c>
      <c r="K5332">
        <f>AVERAGE(D5332:D5336)</f>
        <v>4</v>
      </c>
      <c r="L5332">
        <f>AVERAGE(D5332:D5351)</f>
        <v>4</v>
      </c>
      <c r="M5332">
        <f>K5332-L5332</f>
        <v>0</v>
      </c>
      <c r="N5332" t="str">
        <f>IF(K5332&gt;L5332,"HIGH ZONE BIAS",IF(K5332&lt;L5332,"LOW ZONE BIAS","EQUILIBRIUM"))</f>
        <v>EQUILIBRIUM</v>
      </c>
    </row>
    <row r="5333">
      <c r="A5333">
        <v>22238</v>
      </c>
      <c r="B5333" t="str">
        <v>2022-08-02</v>
      </c>
      <c r="C5333" t="str">
        <v>Morning</v>
      </c>
      <c r="D5333">
        <v>26</v>
      </c>
      <c r="E5333" t="str">
        <f>IF(MOD(D5333,2)=0,"EVEN","ODD")</f>
        <v>EVEN</v>
      </c>
      <c r="F5333" t="str">
        <f>IF(D5333&lt;=18,"LOW (1-18)","HIGH (19-36)")</f>
        <v>HIGH (19-36)</v>
      </c>
      <c r="G5333">
        <f>INT((D5333-1)/6)+1</f>
        <v>5</v>
      </c>
      <c r="H5333">
        <f>MOD(D5333-1,6)+1</f>
        <v>2</v>
      </c>
      <c r="I5333">
        <f>37-D5333</f>
        <v>11</v>
      </c>
      <c r="J5333">
        <f>ABS(D5333-D5334)</f>
        <v>21</v>
      </c>
      <c r="K5333">
        <f>AVERAGE(D5333:D5337)</f>
        <v>26</v>
      </c>
      <c r="L5333">
        <f>AVERAGE(D5333:D5352)</f>
        <v>26</v>
      </c>
      <c r="M5333">
        <f>K5333-L5333</f>
        <v>0</v>
      </c>
      <c r="N5333" t="str">
        <f>IF(K5333&gt;L5333,"HIGH ZONE BIAS",IF(K5333&lt;L5333,"LOW ZONE BIAS","EQUILIBRIUM"))</f>
        <v>EQUILIBRIUM</v>
      </c>
    </row>
    <row r="5334">
      <c r="A5334">
        <v>22237</v>
      </c>
      <c r="B5334" t="str">
        <v>2022-08-01</v>
      </c>
      <c r="C5334" t="str">
        <v>Evening</v>
      </c>
      <c r="D5334">
        <v>5</v>
      </c>
      <c r="E5334" t="str">
        <f>IF(MOD(D5334,2)=0,"EVEN","ODD")</f>
        <v>ODD</v>
      </c>
      <c r="F5334" t="str">
        <f>IF(D5334&lt;=18,"LOW (1-18)","HIGH (19-36)")</f>
        <v>LOW (1-18)</v>
      </c>
      <c r="G5334">
        <f>INT((D5334-1)/6)+1</f>
        <v>1</v>
      </c>
      <c r="H5334">
        <f>MOD(D5334-1,6)+1</f>
        <v>5</v>
      </c>
      <c r="I5334">
        <f>37-D5334</f>
        <v>32</v>
      </c>
      <c r="J5334">
        <f>ABS(D5334-D5335)</f>
        <v>15</v>
      </c>
      <c r="K5334">
        <f>AVERAGE(D5334:D5338)</f>
        <v>5</v>
      </c>
      <c r="L5334">
        <f>AVERAGE(D5334:D5353)</f>
        <v>5</v>
      </c>
      <c r="M5334">
        <f>K5334-L5334</f>
        <v>0</v>
      </c>
      <c r="N5334" t="str">
        <f>IF(K5334&gt;L5334,"HIGH ZONE BIAS",IF(K5334&lt;L5334,"LOW ZONE BIAS","EQUILIBRIUM"))</f>
        <v>EQUILIBRIUM</v>
      </c>
    </row>
    <row r="5335">
      <c r="A5335">
        <v>22236</v>
      </c>
      <c r="B5335" t="str">
        <v>2022-08-01</v>
      </c>
      <c r="C5335" t="str">
        <v>Afternoon</v>
      </c>
      <c r="D5335">
        <v>20</v>
      </c>
      <c r="E5335" t="str">
        <f>IF(MOD(D5335,2)=0,"EVEN","ODD")</f>
        <v>EVEN</v>
      </c>
      <c r="F5335" t="str">
        <f>IF(D5335&lt;=18,"LOW (1-18)","HIGH (19-36)")</f>
        <v>HIGH (19-36)</v>
      </c>
      <c r="G5335">
        <f>INT((D5335-1)/6)+1</f>
        <v>4</v>
      </c>
      <c r="H5335">
        <f>MOD(D5335-1,6)+1</f>
        <v>2</v>
      </c>
      <c r="I5335">
        <f>37-D5335</f>
        <v>17</v>
      </c>
      <c r="J5335">
        <f>ABS(D5335-D5336)</f>
        <v>11</v>
      </c>
      <c r="K5335">
        <f>AVERAGE(D5335:D5339)</f>
        <v>20</v>
      </c>
      <c r="L5335">
        <f>AVERAGE(D5335:D5354)</f>
        <v>20</v>
      </c>
      <c r="M5335">
        <f>K5335-L5335</f>
        <v>0</v>
      </c>
      <c r="N5335" t="str">
        <f>IF(K5335&gt;L5335,"HIGH ZONE BIAS",IF(K5335&lt;L5335,"LOW ZONE BIAS","EQUILIBRIUM"))</f>
        <v>EQUILIBRIUM</v>
      </c>
    </row>
    <row r="5336">
      <c r="A5336">
        <v>22235</v>
      </c>
      <c r="B5336" t="str">
        <v>2022-08-01</v>
      </c>
      <c r="C5336" t="str">
        <v>Midday</v>
      </c>
      <c r="D5336">
        <v>9</v>
      </c>
      <c r="E5336" t="str">
        <f>IF(MOD(D5336,2)=0,"EVEN","ODD")</f>
        <v>ODD</v>
      </c>
      <c r="F5336" t="str">
        <f>IF(D5336&lt;=18,"LOW (1-18)","HIGH (19-36)")</f>
        <v>LOW (1-18)</v>
      </c>
      <c r="G5336">
        <f>INT((D5336-1)/6)+1</f>
        <v>2</v>
      </c>
      <c r="H5336">
        <f>MOD(D5336-1,6)+1</f>
        <v>3</v>
      </c>
      <c r="I5336">
        <f>37-D5336</f>
        <v>28</v>
      </c>
      <c r="J5336">
        <f>ABS(D5336-D5337)</f>
        <v>19</v>
      </c>
      <c r="K5336">
        <f>AVERAGE(D5336:D5340)</f>
        <v>9</v>
      </c>
      <c r="L5336">
        <f>AVERAGE(D5336:D5355)</f>
        <v>9</v>
      </c>
      <c r="M5336">
        <f>K5336-L5336</f>
        <v>0</v>
      </c>
      <c r="N5336" t="str">
        <f>IF(K5336&gt;L5336,"HIGH ZONE BIAS",IF(K5336&lt;L5336,"LOW ZONE BIAS","EQUILIBRIUM"))</f>
        <v>EQUILIBRIUM</v>
      </c>
    </row>
    <row r="5337">
      <c r="A5337">
        <v>22234</v>
      </c>
      <c r="B5337" t="str">
        <v>2022-08-01</v>
      </c>
      <c r="C5337" t="str">
        <v>Morning</v>
      </c>
      <c r="D5337">
        <v>28</v>
      </c>
      <c r="E5337" t="str">
        <f>IF(MOD(D5337,2)=0,"EVEN","ODD")</f>
        <v>EVEN</v>
      </c>
      <c r="F5337" t="str">
        <f>IF(D5337&lt;=18,"LOW (1-18)","HIGH (19-36)")</f>
        <v>HIGH (19-36)</v>
      </c>
      <c r="G5337">
        <f>INT((D5337-1)/6)+1</f>
        <v>5</v>
      </c>
      <c r="H5337">
        <f>MOD(D5337-1,6)+1</f>
        <v>4</v>
      </c>
      <c r="I5337">
        <f>37-D5337</f>
        <v>9</v>
      </c>
      <c r="J5337">
        <f>ABS(D5337-D5338)</f>
        <v>6</v>
      </c>
      <c r="K5337">
        <f>AVERAGE(D5337:D5341)</f>
        <v>28</v>
      </c>
      <c r="L5337">
        <f>AVERAGE(D5337:D5356)</f>
        <v>28</v>
      </c>
      <c r="M5337">
        <f>K5337-L5337</f>
        <v>0</v>
      </c>
      <c r="N5337" t="str">
        <f>IF(K5337&gt;L5337,"HIGH ZONE BIAS",IF(K5337&lt;L5337,"LOW ZONE BIAS","EQUILIBRIUM"))</f>
        <v>EQUILIBRIUM</v>
      </c>
    </row>
    <row r="5338">
      <c r="A5338">
        <v>22233</v>
      </c>
      <c r="B5338" t="str">
        <v>2022-07-30</v>
      </c>
      <c r="C5338" t="str">
        <v>Evening</v>
      </c>
      <c r="D5338">
        <v>22</v>
      </c>
      <c r="E5338" t="str">
        <f>IF(MOD(D5338,2)=0,"EVEN","ODD")</f>
        <v>EVEN</v>
      </c>
      <c r="F5338" t="str">
        <f>IF(D5338&lt;=18,"LOW (1-18)","HIGH (19-36)")</f>
        <v>HIGH (19-36)</v>
      </c>
      <c r="G5338">
        <f>INT((D5338-1)/6)+1</f>
        <v>4</v>
      </c>
      <c r="H5338">
        <f>MOD(D5338-1,6)+1</f>
        <v>4</v>
      </c>
      <c r="I5338">
        <f>37-D5338</f>
        <v>15</v>
      </c>
      <c r="J5338">
        <f>ABS(D5338-D5339)</f>
        <v>7</v>
      </c>
      <c r="K5338">
        <f>AVERAGE(D5338:D5342)</f>
        <v>22</v>
      </c>
      <c r="L5338">
        <f>AVERAGE(D5338:D5357)</f>
        <v>22</v>
      </c>
      <c r="M5338">
        <f>K5338-L5338</f>
        <v>0</v>
      </c>
      <c r="N5338" t="str">
        <f>IF(K5338&gt;L5338,"HIGH ZONE BIAS",IF(K5338&lt;L5338,"LOW ZONE BIAS","EQUILIBRIUM"))</f>
        <v>EQUILIBRIUM</v>
      </c>
    </row>
    <row r="5339">
      <c r="A5339">
        <v>22232</v>
      </c>
      <c r="B5339" t="str">
        <v>2022-07-30</v>
      </c>
      <c r="C5339" t="str">
        <v>Afternoon</v>
      </c>
      <c r="D5339">
        <v>15</v>
      </c>
      <c r="E5339" t="str">
        <f>IF(MOD(D5339,2)=0,"EVEN","ODD")</f>
        <v>ODD</v>
      </c>
      <c r="F5339" t="str">
        <f>IF(D5339&lt;=18,"LOW (1-18)","HIGH (19-36)")</f>
        <v>LOW (1-18)</v>
      </c>
      <c r="G5339">
        <f>INT((D5339-1)/6)+1</f>
        <v>3</v>
      </c>
      <c r="H5339">
        <f>MOD(D5339-1,6)+1</f>
        <v>3</v>
      </c>
      <c r="I5339">
        <f>37-D5339</f>
        <v>22</v>
      </c>
      <c r="J5339">
        <f>ABS(D5339-D5340)</f>
        <v>4</v>
      </c>
      <c r="K5339">
        <f>AVERAGE(D5339:D5343)</f>
        <v>15</v>
      </c>
      <c r="L5339">
        <f>AVERAGE(D5339:D5358)</f>
        <v>15</v>
      </c>
      <c r="M5339">
        <f>K5339-L5339</f>
        <v>0</v>
      </c>
      <c r="N5339" t="str">
        <f>IF(K5339&gt;L5339,"HIGH ZONE BIAS",IF(K5339&lt;L5339,"LOW ZONE BIAS","EQUILIBRIUM"))</f>
        <v>EQUILIBRIUM</v>
      </c>
    </row>
    <row r="5340">
      <c r="A5340">
        <v>22231</v>
      </c>
      <c r="B5340" t="str">
        <v>2022-07-30</v>
      </c>
      <c r="C5340" t="str">
        <v>Midday</v>
      </c>
      <c r="D5340">
        <v>11</v>
      </c>
      <c r="E5340" t="str">
        <f>IF(MOD(D5340,2)=0,"EVEN","ODD")</f>
        <v>ODD</v>
      </c>
      <c r="F5340" t="str">
        <f>IF(D5340&lt;=18,"LOW (1-18)","HIGH (19-36)")</f>
        <v>LOW (1-18)</v>
      </c>
      <c r="G5340">
        <f>INT((D5340-1)/6)+1</f>
        <v>2</v>
      </c>
      <c r="H5340">
        <f>MOD(D5340-1,6)+1</f>
        <v>5</v>
      </c>
      <c r="I5340">
        <f>37-D5340</f>
        <v>26</v>
      </c>
      <c r="J5340">
        <f>ABS(D5340-D5341)</f>
        <v>4</v>
      </c>
      <c r="K5340">
        <f>AVERAGE(D5340:D5344)</f>
        <v>11</v>
      </c>
      <c r="L5340">
        <f>AVERAGE(D5340:D5359)</f>
        <v>11</v>
      </c>
      <c r="M5340">
        <f>K5340-L5340</f>
        <v>0</v>
      </c>
      <c r="N5340" t="str">
        <f>IF(K5340&gt;L5340,"HIGH ZONE BIAS",IF(K5340&lt;L5340,"LOW ZONE BIAS","EQUILIBRIUM"))</f>
        <v>EQUILIBRIUM</v>
      </c>
    </row>
    <row r="5341">
      <c r="A5341">
        <v>22230</v>
      </c>
      <c r="B5341" t="str">
        <v>2022-07-30</v>
      </c>
      <c r="C5341" t="str">
        <v>Morning</v>
      </c>
      <c r="D5341">
        <v>7</v>
      </c>
      <c r="E5341" t="str">
        <f>IF(MOD(D5341,2)=0,"EVEN","ODD")</f>
        <v>ODD</v>
      </c>
      <c r="F5341" t="str">
        <f>IF(D5341&lt;=18,"LOW (1-18)","HIGH (19-36)")</f>
        <v>LOW (1-18)</v>
      </c>
      <c r="G5341">
        <f>INT((D5341-1)/6)+1</f>
        <v>2</v>
      </c>
      <c r="H5341">
        <f>MOD(D5341-1,6)+1</f>
        <v>1</v>
      </c>
      <c r="I5341">
        <f>37-D5341</f>
        <v>30</v>
      </c>
      <c r="J5341">
        <f>ABS(D5341-D5342)</f>
        <v>1</v>
      </c>
      <c r="K5341">
        <f>AVERAGE(D5341:D5345)</f>
        <v>7</v>
      </c>
      <c r="L5341">
        <f>AVERAGE(D5341:D5360)</f>
        <v>7</v>
      </c>
      <c r="M5341">
        <f>K5341-L5341</f>
        <v>0</v>
      </c>
      <c r="N5341" t="str">
        <f>IF(K5341&gt;L5341,"HIGH ZONE BIAS",IF(K5341&lt;L5341,"LOW ZONE BIAS","EQUILIBRIUM"))</f>
        <v>EQUILIBRIUM</v>
      </c>
    </row>
    <row r="5342">
      <c r="A5342">
        <v>22229</v>
      </c>
      <c r="B5342" t="str">
        <v>2022-07-29</v>
      </c>
      <c r="C5342" t="str">
        <v>Evening</v>
      </c>
      <c r="D5342">
        <v>8</v>
      </c>
      <c r="E5342" t="str">
        <f>IF(MOD(D5342,2)=0,"EVEN","ODD")</f>
        <v>EVEN</v>
      </c>
      <c r="F5342" t="str">
        <f>IF(D5342&lt;=18,"LOW (1-18)","HIGH (19-36)")</f>
        <v>LOW (1-18)</v>
      </c>
      <c r="G5342">
        <f>INT((D5342-1)/6)+1</f>
        <v>2</v>
      </c>
      <c r="H5342">
        <f>MOD(D5342-1,6)+1</f>
        <v>2</v>
      </c>
      <c r="I5342">
        <f>37-D5342</f>
        <v>29</v>
      </c>
      <c r="J5342">
        <f>ABS(D5342-D5343)</f>
        <v>9</v>
      </c>
      <c r="K5342">
        <f>AVERAGE(D5342:D5346)</f>
        <v>8</v>
      </c>
      <c r="L5342">
        <f>AVERAGE(D5342:D5361)</f>
        <v>8</v>
      </c>
      <c r="M5342">
        <f>K5342-L5342</f>
        <v>0</v>
      </c>
      <c r="N5342" t="str">
        <f>IF(K5342&gt;L5342,"HIGH ZONE BIAS",IF(K5342&lt;L5342,"LOW ZONE BIAS","EQUILIBRIUM"))</f>
        <v>EQUILIBRIUM</v>
      </c>
    </row>
    <row r="5343">
      <c r="A5343">
        <v>22228</v>
      </c>
      <c r="B5343" t="str">
        <v>2022-07-29</v>
      </c>
      <c r="C5343" t="str">
        <v>Afternoon</v>
      </c>
      <c r="D5343">
        <v>17</v>
      </c>
      <c r="E5343" t="str">
        <f>IF(MOD(D5343,2)=0,"EVEN","ODD")</f>
        <v>ODD</v>
      </c>
      <c r="F5343" t="str">
        <f>IF(D5343&lt;=18,"LOW (1-18)","HIGH (19-36)")</f>
        <v>LOW (1-18)</v>
      </c>
      <c r="G5343">
        <f>INT((D5343-1)/6)+1</f>
        <v>3</v>
      </c>
      <c r="H5343">
        <f>MOD(D5343-1,6)+1</f>
        <v>5</v>
      </c>
      <c r="I5343">
        <f>37-D5343</f>
        <v>20</v>
      </c>
      <c r="J5343">
        <f>ABS(D5343-D5344)</f>
        <v>11</v>
      </c>
      <c r="K5343">
        <f>AVERAGE(D5343:D5347)</f>
        <v>17</v>
      </c>
      <c r="L5343">
        <f>AVERAGE(D5343:D5362)</f>
        <v>17</v>
      </c>
      <c r="M5343">
        <f>K5343-L5343</f>
        <v>0</v>
      </c>
      <c r="N5343" t="str">
        <f>IF(K5343&gt;L5343,"HIGH ZONE BIAS",IF(K5343&lt;L5343,"LOW ZONE BIAS","EQUILIBRIUM"))</f>
        <v>EQUILIBRIUM</v>
      </c>
    </row>
    <row r="5344">
      <c r="A5344">
        <v>22227</v>
      </c>
      <c r="B5344" t="str">
        <v>2022-07-29</v>
      </c>
      <c r="C5344" t="str">
        <v>Midday</v>
      </c>
      <c r="D5344">
        <v>28</v>
      </c>
      <c r="E5344" t="str">
        <f>IF(MOD(D5344,2)=0,"EVEN","ODD")</f>
        <v>EVEN</v>
      </c>
      <c r="F5344" t="str">
        <f>IF(D5344&lt;=18,"LOW (1-18)","HIGH (19-36)")</f>
        <v>HIGH (19-36)</v>
      </c>
      <c r="G5344">
        <f>INT((D5344-1)/6)+1</f>
        <v>5</v>
      </c>
      <c r="H5344">
        <f>MOD(D5344-1,6)+1</f>
        <v>4</v>
      </c>
      <c r="I5344">
        <f>37-D5344</f>
        <v>9</v>
      </c>
      <c r="J5344">
        <f>ABS(D5344-D5345)</f>
        <v>24</v>
      </c>
      <c r="K5344">
        <f>AVERAGE(D5344:D5348)</f>
        <v>28</v>
      </c>
      <c r="L5344">
        <f>AVERAGE(D5344:D5363)</f>
        <v>28</v>
      </c>
      <c r="M5344">
        <f>K5344-L5344</f>
        <v>0</v>
      </c>
      <c r="N5344" t="str">
        <f>IF(K5344&gt;L5344,"HIGH ZONE BIAS",IF(K5344&lt;L5344,"LOW ZONE BIAS","EQUILIBRIUM"))</f>
        <v>EQUILIBRIUM</v>
      </c>
    </row>
    <row r="5345">
      <c r="A5345">
        <v>22226</v>
      </c>
      <c r="B5345" t="str">
        <v>2022-07-29</v>
      </c>
      <c r="C5345" t="str">
        <v>Morning</v>
      </c>
      <c r="D5345">
        <v>4</v>
      </c>
      <c r="E5345" t="str">
        <f>IF(MOD(D5345,2)=0,"EVEN","ODD")</f>
        <v>EVEN</v>
      </c>
      <c r="F5345" t="str">
        <f>IF(D5345&lt;=18,"LOW (1-18)","HIGH (19-36)")</f>
        <v>LOW (1-18)</v>
      </c>
      <c r="G5345">
        <f>INT((D5345-1)/6)+1</f>
        <v>1</v>
      </c>
      <c r="H5345">
        <f>MOD(D5345-1,6)+1</f>
        <v>4</v>
      </c>
      <c r="I5345">
        <f>37-D5345</f>
        <v>33</v>
      </c>
      <c r="J5345">
        <f>ABS(D5345-D5346)</f>
        <v>14</v>
      </c>
      <c r="K5345">
        <f>AVERAGE(D5345:D5349)</f>
        <v>4</v>
      </c>
      <c r="L5345">
        <f>AVERAGE(D5345:D5364)</f>
        <v>4</v>
      </c>
      <c r="M5345">
        <f>K5345-L5345</f>
        <v>0</v>
      </c>
      <c r="N5345" t="str">
        <f>IF(K5345&gt;L5345,"HIGH ZONE BIAS",IF(K5345&lt;L5345,"LOW ZONE BIAS","EQUILIBRIUM"))</f>
        <v>EQUILIBRIUM</v>
      </c>
    </row>
    <row r="5346">
      <c r="A5346">
        <v>22225</v>
      </c>
      <c r="B5346" t="str">
        <v>2022-07-28</v>
      </c>
      <c r="C5346" t="str">
        <v>Evening</v>
      </c>
      <c r="D5346">
        <v>18</v>
      </c>
      <c r="E5346" t="str">
        <f>IF(MOD(D5346,2)=0,"EVEN","ODD")</f>
        <v>EVEN</v>
      </c>
      <c r="F5346" t="str">
        <f>IF(D5346&lt;=18,"LOW (1-18)","HIGH (19-36)")</f>
        <v>LOW (1-18)</v>
      </c>
      <c r="G5346">
        <f>INT((D5346-1)/6)+1</f>
        <v>3</v>
      </c>
      <c r="H5346">
        <f>MOD(D5346-1,6)+1</f>
        <v>6</v>
      </c>
      <c r="I5346">
        <f>37-D5346</f>
        <v>19</v>
      </c>
      <c r="J5346">
        <f>ABS(D5346-D5347)</f>
        <v>7</v>
      </c>
      <c r="K5346">
        <f>AVERAGE(D5346:D5350)</f>
        <v>18</v>
      </c>
      <c r="L5346">
        <f>AVERAGE(D5346:D5365)</f>
        <v>18</v>
      </c>
      <c r="M5346">
        <f>K5346-L5346</f>
        <v>0</v>
      </c>
      <c r="N5346" t="str">
        <f>IF(K5346&gt;L5346,"HIGH ZONE BIAS",IF(K5346&lt;L5346,"LOW ZONE BIAS","EQUILIBRIUM"))</f>
        <v>EQUILIBRIUM</v>
      </c>
    </row>
    <row r="5347">
      <c r="A5347">
        <v>22224</v>
      </c>
      <c r="B5347" t="str">
        <v>2022-07-28</v>
      </c>
      <c r="C5347" t="str">
        <v>Afternoon</v>
      </c>
      <c r="D5347">
        <v>11</v>
      </c>
      <c r="E5347" t="str">
        <f>IF(MOD(D5347,2)=0,"EVEN","ODD")</f>
        <v>ODD</v>
      </c>
      <c r="F5347" t="str">
        <f>IF(D5347&lt;=18,"LOW (1-18)","HIGH (19-36)")</f>
        <v>LOW (1-18)</v>
      </c>
      <c r="G5347">
        <f>INT((D5347-1)/6)+1</f>
        <v>2</v>
      </c>
      <c r="H5347">
        <f>MOD(D5347-1,6)+1</f>
        <v>5</v>
      </c>
      <c r="I5347">
        <f>37-D5347</f>
        <v>26</v>
      </c>
      <c r="J5347">
        <f>ABS(D5347-D5348)</f>
        <v>10</v>
      </c>
      <c r="K5347">
        <f>AVERAGE(D5347:D5351)</f>
        <v>11</v>
      </c>
      <c r="L5347">
        <f>AVERAGE(D5347:D5366)</f>
        <v>11</v>
      </c>
      <c r="M5347">
        <f>K5347-L5347</f>
        <v>0</v>
      </c>
      <c r="N5347" t="str">
        <f>IF(K5347&gt;L5347,"HIGH ZONE BIAS",IF(K5347&lt;L5347,"LOW ZONE BIAS","EQUILIBRIUM"))</f>
        <v>EQUILIBRIUM</v>
      </c>
    </row>
    <row r="5348">
      <c r="A5348">
        <v>22223</v>
      </c>
      <c r="B5348" t="str">
        <v>2022-07-28</v>
      </c>
      <c r="C5348" t="str">
        <v>Midday</v>
      </c>
      <c r="D5348">
        <v>21</v>
      </c>
      <c r="E5348" t="str">
        <f>IF(MOD(D5348,2)=0,"EVEN","ODD")</f>
        <v>ODD</v>
      </c>
      <c r="F5348" t="str">
        <f>IF(D5348&lt;=18,"LOW (1-18)","HIGH (19-36)")</f>
        <v>HIGH (19-36)</v>
      </c>
      <c r="G5348">
        <f>INT((D5348-1)/6)+1</f>
        <v>4</v>
      </c>
      <c r="H5348">
        <f>MOD(D5348-1,6)+1</f>
        <v>3</v>
      </c>
      <c r="I5348">
        <f>37-D5348</f>
        <v>16</v>
      </c>
      <c r="J5348">
        <f>ABS(D5348-D5349)</f>
        <v>0</v>
      </c>
      <c r="K5348">
        <f>AVERAGE(D5348:D5352)</f>
        <v>21</v>
      </c>
      <c r="L5348">
        <f>AVERAGE(D5348:D5367)</f>
        <v>21</v>
      </c>
      <c r="M5348">
        <f>K5348-L5348</f>
        <v>0</v>
      </c>
      <c r="N5348" t="str">
        <f>IF(K5348&gt;L5348,"HIGH ZONE BIAS",IF(K5348&lt;L5348,"LOW ZONE BIAS","EQUILIBRIUM"))</f>
        <v>EQUILIBRIUM</v>
      </c>
    </row>
    <row r="5349">
      <c r="A5349">
        <v>22222</v>
      </c>
      <c r="B5349" t="str">
        <v>2022-07-28</v>
      </c>
      <c r="C5349" t="str">
        <v>Morning</v>
      </c>
      <c r="D5349">
        <v>21</v>
      </c>
      <c r="E5349" t="str">
        <f>IF(MOD(D5349,2)=0,"EVEN","ODD")</f>
        <v>ODD</v>
      </c>
      <c r="F5349" t="str">
        <f>IF(D5349&lt;=18,"LOW (1-18)","HIGH (19-36)")</f>
        <v>HIGH (19-36)</v>
      </c>
      <c r="G5349">
        <f>INT((D5349-1)/6)+1</f>
        <v>4</v>
      </c>
      <c r="H5349">
        <f>MOD(D5349-1,6)+1</f>
        <v>3</v>
      </c>
      <c r="I5349">
        <f>37-D5349</f>
        <v>16</v>
      </c>
      <c r="J5349">
        <f>ABS(D5349-D5350)</f>
        <v>7</v>
      </c>
      <c r="K5349">
        <f>AVERAGE(D5349:D5353)</f>
        <v>21</v>
      </c>
      <c r="L5349">
        <f>AVERAGE(D5349:D5368)</f>
        <v>21</v>
      </c>
      <c r="M5349">
        <f>K5349-L5349</f>
        <v>0</v>
      </c>
      <c r="N5349" t="str">
        <f>IF(K5349&gt;L5349,"HIGH ZONE BIAS",IF(K5349&lt;L5349,"LOW ZONE BIAS","EQUILIBRIUM"))</f>
        <v>EQUILIBRIUM</v>
      </c>
    </row>
    <row r="5350">
      <c r="A5350">
        <v>22221</v>
      </c>
      <c r="B5350" t="str">
        <v>2022-07-27</v>
      </c>
      <c r="C5350" t="str">
        <v>Evening</v>
      </c>
      <c r="D5350">
        <v>28</v>
      </c>
      <c r="E5350" t="str">
        <f>IF(MOD(D5350,2)=0,"EVEN","ODD")</f>
        <v>EVEN</v>
      </c>
      <c r="F5350" t="str">
        <f>IF(D5350&lt;=18,"LOW (1-18)","HIGH (19-36)")</f>
        <v>HIGH (19-36)</v>
      </c>
      <c r="G5350">
        <f>INT((D5350-1)/6)+1</f>
        <v>5</v>
      </c>
      <c r="H5350">
        <f>MOD(D5350-1,6)+1</f>
        <v>4</v>
      </c>
      <c r="I5350">
        <f>37-D5350</f>
        <v>9</v>
      </c>
      <c r="J5350">
        <f>ABS(D5350-D5351)</f>
        <v>23</v>
      </c>
      <c r="K5350">
        <f>AVERAGE(D5350:D5354)</f>
        <v>28</v>
      </c>
      <c r="L5350">
        <f>AVERAGE(D5350:D5369)</f>
        <v>28</v>
      </c>
      <c r="M5350">
        <f>K5350-L5350</f>
        <v>0</v>
      </c>
      <c r="N5350" t="str">
        <f>IF(K5350&gt;L5350,"HIGH ZONE BIAS",IF(K5350&lt;L5350,"LOW ZONE BIAS","EQUILIBRIUM"))</f>
        <v>EQUILIBRIUM</v>
      </c>
    </row>
    <row r="5351">
      <c r="A5351">
        <v>22220</v>
      </c>
      <c r="B5351" t="str">
        <v>2022-07-27</v>
      </c>
      <c r="C5351" t="str">
        <v>Afternoon</v>
      </c>
      <c r="D5351">
        <v>5</v>
      </c>
      <c r="E5351" t="str">
        <f>IF(MOD(D5351,2)=0,"EVEN","ODD")</f>
        <v>ODD</v>
      </c>
      <c r="F5351" t="str">
        <f>IF(D5351&lt;=18,"LOW (1-18)","HIGH (19-36)")</f>
        <v>LOW (1-18)</v>
      </c>
      <c r="G5351">
        <f>INT((D5351-1)/6)+1</f>
        <v>1</v>
      </c>
      <c r="H5351">
        <f>MOD(D5351-1,6)+1</f>
        <v>5</v>
      </c>
      <c r="I5351">
        <f>37-D5351</f>
        <v>32</v>
      </c>
      <c r="J5351">
        <f>ABS(D5351-D5352)</f>
        <v>1</v>
      </c>
      <c r="K5351">
        <f>AVERAGE(D5351:D5355)</f>
        <v>5</v>
      </c>
      <c r="L5351">
        <f>AVERAGE(D5351:D5370)</f>
        <v>5</v>
      </c>
      <c r="M5351">
        <f>K5351-L5351</f>
        <v>0</v>
      </c>
      <c r="N5351" t="str">
        <f>IF(K5351&gt;L5351,"HIGH ZONE BIAS",IF(K5351&lt;L5351,"LOW ZONE BIAS","EQUILIBRIUM"))</f>
        <v>EQUILIBRIUM</v>
      </c>
    </row>
    <row r="5352">
      <c r="A5352">
        <v>22219</v>
      </c>
      <c r="B5352" t="str">
        <v>2022-07-27</v>
      </c>
      <c r="C5352" t="str">
        <v>Midday</v>
      </c>
      <c r="D5352">
        <v>6</v>
      </c>
      <c r="E5352" t="str">
        <f>IF(MOD(D5352,2)=0,"EVEN","ODD")</f>
        <v>EVEN</v>
      </c>
      <c r="F5352" t="str">
        <f>IF(D5352&lt;=18,"LOW (1-18)","HIGH (19-36)")</f>
        <v>LOW (1-18)</v>
      </c>
      <c r="G5352">
        <f>INT((D5352-1)/6)+1</f>
        <v>1</v>
      </c>
      <c r="H5352">
        <f>MOD(D5352-1,6)+1</f>
        <v>6</v>
      </c>
      <c r="I5352">
        <f>37-D5352</f>
        <v>31</v>
      </c>
      <c r="J5352">
        <f>ABS(D5352-D5353)</f>
        <v>5</v>
      </c>
      <c r="K5352">
        <f>AVERAGE(D5352:D5356)</f>
        <v>6</v>
      </c>
      <c r="L5352">
        <f>AVERAGE(D5352:D5371)</f>
        <v>6</v>
      </c>
      <c r="M5352">
        <f>K5352-L5352</f>
        <v>0</v>
      </c>
      <c r="N5352" t="str">
        <f>IF(K5352&gt;L5352,"HIGH ZONE BIAS",IF(K5352&lt;L5352,"LOW ZONE BIAS","EQUILIBRIUM"))</f>
        <v>EQUILIBRIUM</v>
      </c>
    </row>
    <row r="5353">
      <c r="A5353">
        <v>22218</v>
      </c>
      <c r="B5353" t="str">
        <v>2022-07-27</v>
      </c>
      <c r="C5353" t="str">
        <v>Morning</v>
      </c>
      <c r="D5353">
        <v>1</v>
      </c>
      <c r="E5353" t="str">
        <f>IF(MOD(D5353,2)=0,"EVEN","ODD")</f>
        <v>ODD</v>
      </c>
      <c r="F5353" t="str">
        <f>IF(D5353&lt;=18,"LOW (1-18)","HIGH (19-36)")</f>
        <v>LOW (1-18)</v>
      </c>
      <c r="G5353">
        <f>INT((D5353-1)/6)+1</f>
        <v>1</v>
      </c>
      <c r="H5353">
        <f>MOD(D5353-1,6)+1</f>
        <v>1</v>
      </c>
      <c r="I5353">
        <f>37-D5353</f>
        <v>36</v>
      </c>
      <c r="J5353">
        <f>ABS(D5353-D5354)</f>
        <v>21</v>
      </c>
      <c r="K5353">
        <f>AVERAGE(D5353:D5357)</f>
        <v>1</v>
      </c>
      <c r="L5353">
        <f>AVERAGE(D5353:D5372)</f>
        <v>1</v>
      </c>
      <c r="M5353">
        <f>K5353-L5353</f>
        <v>0</v>
      </c>
      <c r="N5353" t="str">
        <f>IF(K5353&gt;L5353,"HIGH ZONE BIAS",IF(K5353&lt;L5353,"LOW ZONE BIAS","EQUILIBRIUM"))</f>
        <v>EQUILIBRIUM</v>
      </c>
    </row>
    <row r="5354">
      <c r="A5354">
        <v>22217</v>
      </c>
      <c r="B5354" t="str">
        <v>2022-07-26</v>
      </c>
      <c r="C5354" t="str">
        <v>Evening</v>
      </c>
      <c r="D5354">
        <v>22</v>
      </c>
      <c r="E5354" t="str">
        <f>IF(MOD(D5354,2)=0,"EVEN","ODD")</f>
        <v>EVEN</v>
      </c>
      <c r="F5354" t="str">
        <f>IF(D5354&lt;=18,"LOW (1-18)","HIGH (19-36)")</f>
        <v>HIGH (19-36)</v>
      </c>
      <c r="G5354">
        <f>INT((D5354-1)/6)+1</f>
        <v>4</v>
      </c>
      <c r="H5354">
        <f>MOD(D5354-1,6)+1</f>
        <v>4</v>
      </c>
      <c r="I5354">
        <f>37-D5354</f>
        <v>15</v>
      </c>
      <c r="J5354">
        <f>ABS(D5354-D5355)</f>
        <v>13</v>
      </c>
      <c r="K5354">
        <f>AVERAGE(D5354:D5358)</f>
        <v>22</v>
      </c>
      <c r="L5354">
        <f>AVERAGE(D5354:D5373)</f>
        <v>22</v>
      </c>
      <c r="M5354">
        <f>K5354-L5354</f>
        <v>0</v>
      </c>
      <c r="N5354" t="str">
        <f>IF(K5354&gt;L5354,"HIGH ZONE BIAS",IF(K5354&lt;L5354,"LOW ZONE BIAS","EQUILIBRIUM"))</f>
        <v>EQUILIBRIUM</v>
      </c>
    </row>
    <row r="5355">
      <c r="A5355">
        <v>22216</v>
      </c>
      <c r="B5355" t="str">
        <v>2022-07-26</v>
      </c>
      <c r="C5355" t="str">
        <v>Afternoon</v>
      </c>
      <c r="D5355">
        <v>35</v>
      </c>
      <c r="E5355" t="str">
        <f>IF(MOD(D5355,2)=0,"EVEN","ODD")</f>
        <v>ODD</v>
      </c>
      <c r="F5355" t="str">
        <f>IF(D5355&lt;=18,"LOW (1-18)","HIGH (19-36)")</f>
        <v>HIGH (19-36)</v>
      </c>
      <c r="G5355">
        <f>INT((D5355-1)/6)+1</f>
        <v>6</v>
      </c>
      <c r="H5355">
        <f>MOD(D5355-1,6)+1</f>
        <v>5</v>
      </c>
      <c r="I5355">
        <f>37-D5355</f>
        <v>2</v>
      </c>
      <c r="J5355">
        <f>ABS(D5355-D5356)</f>
        <v>7</v>
      </c>
      <c r="K5355">
        <f>AVERAGE(D5355:D5359)</f>
        <v>35</v>
      </c>
      <c r="L5355">
        <f>AVERAGE(D5355:D5374)</f>
        <v>35</v>
      </c>
      <c r="M5355">
        <f>K5355-L5355</f>
        <v>0</v>
      </c>
      <c r="N5355" t="str">
        <f>IF(K5355&gt;L5355,"HIGH ZONE BIAS",IF(K5355&lt;L5355,"LOW ZONE BIAS","EQUILIBRIUM"))</f>
        <v>EQUILIBRIUM</v>
      </c>
    </row>
    <row r="5356">
      <c r="A5356">
        <v>22215</v>
      </c>
      <c r="B5356" t="str">
        <v>2022-07-26</v>
      </c>
      <c r="C5356" t="str">
        <v>Midday</v>
      </c>
      <c r="D5356">
        <v>28</v>
      </c>
      <c r="E5356" t="str">
        <f>IF(MOD(D5356,2)=0,"EVEN","ODD")</f>
        <v>EVEN</v>
      </c>
      <c r="F5356" t="str">
        <f>IF(D5356&lt;=18,"LOW (1-18)","HIGH (19-36)")</f>
        <v>HIGH (19-36)</v>
      </c>
      <c r="G5356">
        <f>INT((D5356-1)/6)+1</f>
        <v>5</v>
      </c>
      <c r="H5356">
        <f>MOD(D5356-1,6)+1</f>
        <v>4</v>
      </c>
      <c r="I5356">
        <f>37-D5356</f>
        <v>9</v>
      </c>
      <c r="J5356">
        <f>ABS(D5356-D5357)</f>
        <v>3</v>
      </c>
      <c r="K5356">
        <f>AVERAGE(D5356:D5360)</f>
        <v>28</v>
      </c>
      <c r="L5356">
        <f>AVERAGE(D5356:D5375)</f>
        <v>28</v>
      </c>
      <c r="M5356">
        <f>K5356-L5356</f>
        <v>0</v>
      </c>
      <c r="N5356" t="str">
        <f>IF(K5356&gt;L5356,"HIGH ZONE BIAS",IF(K5356&lt;L5356,"LOW ZONE BIAS","EQUILIBRIUM"))</f>
        <v>EQUILIBRIUM</v>
      </c>
    </row>
    <row r="5357">
      <c r="A5357">
        <v>22214</v>
      </c>
      <c r="B5357" t="str">
        <v>2022-07-26</v>
      </c>
      <c r="C5357" t="str">
        <v>Morning</v>
      </c>
      <c r="D5357">
        <v>25</v>
      </c>
      <c r="E5357" t="str">
        <f>IF(MOD(D5357,2)=0,"EVEN","ODD")</f>
        <v>ODD</v>
      </c>
      <c r="F5357" t="str">
        <f>IF(D5357&lt;=18,"LOW (1-18)","HIGH (19-36)")</f>
        <v>HIGH (19-36)</v>
      </c>
      <c r="G5357">
        <f>INT((D5357-1)/6)+1</f>
        <v>5</v>
      </c>
      <c r="H5357">
        <f>MOD(D5357-1,6)+1</f>
        <v>1</v>
      </c>
      <c r="I5357">
        <f>37-D5357</f>
        <v>12</v>
      </c>
      <c r="J5357">
        <f>ABS(D5357-D5358)</f>
        <v>7</v>
      </c>
      <c r="K5357">
        <f>AVERAGE(D5357:D5361)</f>
        <v>25</v>
      </c>
      <c r="L5357">
        <f>AVERAGE(D5357:D5376)</f>
        <v>25</v>
      </c>
      <c r="M5357">
        <f>K5357-L5357</f>
        <v>0</v>
      </c>
      <c r="N5357" t="str">
        <f>IF(K5357&gt;L5357,"HIGH ZONE BIAS",IF(K5357&lt;L5357,"LOW ZONE BIAS","EQUILIBRIUM"))</f>
        <v>EQUILIBRIUM</v>
      </c>
    </row>
    <row r="5358">
      <c r="A5358">
        <v>22213</v>
      </c>
      <c r="B5358" t="str">
        <v>2022-07-25</v>
      </c>
      <c r="C5358" t="str">
        <v>Evening</v>
      </c>
      <c r="D5358">
        <v>32</v>
      </c>
      <c r="E5358" t="str">
        <f>IF(MOD(D5358,2)=0,"EVEN","ODD")</f>
        <v>EVEN</v>
      </c>
      <c r="F5358" t="str">
        <f>IF(D5358&lt;=18,"LOW (1-18)","HIGH (19-36)")</f>
        <v>HIGH (19-36)</v>
      </c>
      <c r="G5358">
        <f>INT((D5358-1)/6)+1</f>
        <v>6</v>
      </c>
      <c r="H5358">
        <f>MOD(D5358-1,6)+1</f>
        <v>2</v>
      </c>
      <c r="I5358">
        <f>37-D5358</f>
        <v>5</v>
      </c>
      <c r="J5358">
        <f>ABS(D5358-D5359)</f>
        <v>26</v>
      </c>
      <c r="K5358">
        <f>AVERAGE(D5358:D5362)</f>
        <v>32</v>
      </c>
      <c r="L5358">
        <f>AVERAGE(D5358:D5377)</f>
        <v>32</v>
      </c>
      <c r="M5358">
        <f>K5358-L5358</f>
        <v>0</v>
      </c>
      <c r="N5358" t="str">
        <f>IF(K5358&gt;L5358,"HIGH ZONE BIAS",IF(K5358&lt;L5358,"LOW ZONE BIAS","EQUILIBRIUM"))</f>
        <v>EQUILIBRIUM</v>
      </c>
    </row>
    <row r="5359">
      <c r="A5359">
        <v>22212</v>
      </c>
      <c r="B5359" t="str">
        <v>2022-07-25</v>
      </c>
      <c r="C5359" t="str">
        <v>Afternoon</v>
      </c>
      <c r="D5359">
        <v>6</v>
      </c>
      <c r="E5359" t="str">
        <f>IF(MOD(D5359,2)=0,"EVEN","ODD")</f>
        <v>EVEN</v>
      </c>
      <c r="F5359" t="str">
        <f>IF(D5359&lt;=18,"LOW (1-18)","HIGH (19-36)")</f>
        <v>LOW (1-18)</v>
      </c>
      <c r="G5359">
        <f>INT((D5359-1)/6)+1</f>
        <v>1</v>
      </c>
      <c r="H5359">
        <f>MOD(D5359-1,6)+1</f>
        <v>6</v>
      </c>
      <c r="I5359">
        <f>37-D5359</f>
        <v>31</v>
      </c>
      <c r="J5359">
        <f>ABS(D5359-D5360)</f>
        <v>9</v>
      </c>
      <c r="K5359">
        <f>AVERAGE(D5359:D5363)</f>
        <v>6</v>
      </c>
      <c r="L5359">
        <f>AVERAGE(D5359:D5378)</f>
        <v>6</v>
      </c>
      <c r="M5359">
        <f>K5359-L5359</f>
        <v>0</v>
      </c>
      <c r="N5359" t="str">
        <f>IF(K5359&gt;L5359,"HIGH ZONE BIAS",IF(K5359&lt;L5359,"LOW ZONE BIAS","EQUILIBRIUM"))</f>
        <v>EQUILIBRIUM</v>
      </c>
    </row>
    <row r="5360">
      <c r="A5360">
        <v>22211</v>
      </c>
      <c r="B5360" t="str">
        <v>2022-07-25</v>
      </c>
      <c r="C5360" t="str">
        <v>Midday</v>
      </c>
      <c r="D5360">
        <v>15</v>
      </c>
      <c r="E5360" t="str">
        <f>IF(MOD(D5360,2)=0,"EVEN","ODD")</f>
        <v>ODD</v>
      </c>
      <c r="F5360" t="str">
        <f>IF(D5360&lt;=18,"LOW (1-18)","HIGH (19-36)")</f>
        <v>LOW (1-18)</v>
      </c>
      <c r="G5360">
        <f>INT((D5360-1)/6)+1</f>
        <v>3</v>
      </c>
      <c r="H5360">
        <f>MOD(D5360-1,6)+1</f>
        <v>3</v>
      </c>
      <c r="I5360">
        <f>37-D5360</f>
        <v>22</v>
      </c>
      <c r="J5360">
        <f>ABS(D5360-D5361)</f>
        <v>4</v>
      </c>
      <c r="K5360">
        <f>AVERAGE(D5360:D5364)</f>
        <v>15</v>
      </c>
      <c r="L5360">
        <f>AVERAGE(D5360:D5379)</f>
        <v>15</v>
      </c>
      <c r="M5360">
        <f>K5360-L5360</f>
        <v>0</v>
      </c>
      <c r="N5360" t="str">
        <f>IF(K5360&gt;L5360,"HIGH ZONE BIAS",IF(K5360&lt;L5360,"LOW ZONE BIAS","EQUILIBRIUM"))</f>
        <v>EQUILIBRIUM</v>
      </c>
    </row>
    <row r="5361">
      <c r="A5361">
        <v>22210</v>
      </c>
      <c r="B5361" t="str">
        <v>2022-07-25</v>
      </c>
      <c r="C5361" t="str">
        <v>Morning</v>
      </c>
      <c r="D5361">
        <v>11</v>
      </c>
      <c r="E5361" t="str">
        <f>IF(MOD(D5361,2)=0,"EVEN","ODD")</f>
        <v>ODD</v>
      </c>
      <c r="F5361" t="str">
        <f>IF(D5361&lt;=18,"LOW (1-18)","HIGH (19-36)")</f>
        <v>LOW (1-18)</v>
      </c>
      <c r="G5361">
        <f>INT((D5361-1)/6)+1</f>
        <v>2</v>
      </c>
      <c r="H5361">
        <f>MOD(D5361-1,6)+1</f>
        <v>5</v>
      </c>
      <c r="I5361">
        <f>37-D5361</f>
        <v>26</v>
      </c>
      <c r="J5361">
        <f>ABS(D5361-D5362)</f>
        <v>5</v>
      </c>
      <c r="K5361">
        <f>AVERAGE(D5361:D5365)</f>
        <v>11</v>
      </c>
      <c r="L5361">
        <f>AVERAGE(D5361:D5380)</f>
        <v>11</v>
      </c>
      <c r="M5361">
        <f>K5361-L5361</f>
        <v>0</v>
      </c>
      <c r="N5361" t="str">
        <f>IF(K5361&gt;L5361,"HIGH ZONE BIAS",IF(K5361&lt;L5361,"LOW ZONE BIAS","EQUILIBRIUM"))</f>
        <v>EQUILIBRIUM</v>
      </c>
    </row>
    <row r="5362">
      <c r="A5362">
        <v>22209</v>
      </c>
      <c r="B5362" t="str">
        <v>2022-07-23</v>
      </c>
      <c r="C5362" t="str">
        <v>Evening</v>
      </c>
      <c r="D5362">
        <v>16</v>
      </c>
      <c r="E5362" t="str">
        <f>IF(MOD(D5362,2)=0,"EVEN","ODD")</f>
        <v>EVEN</v>
      </c>
      <c r="F5362" t="str">
        <f>IF(D5362&lt;=18,"LOW (1-18)","HIGH (19-36)")</f>
        <v>LOW (1-18)</v>
      </c>
      <c r="G5362">
        <f>INT((D5362-1)/6)+1</f>
        <v>3</v>
      </c>
      <c r="H5362">
        <f>MOD(D5362-1,6)+1</f>
        <v>4</v>
      </c>
      <c r="I5362">
        <f>37-D5362</f>
        <v>21</v>
      </c>
      <c r="J5362">
        <f>ABS(D5362-D5363)</f>
        <v>0</v>
      </c>
      <c r="K5362">
        <f>AVERAGE(D5362:D5366)</f>
        <v>16</v>
      </c>
      <c r="L5362">
        <f>AVERAGE(D5362:D5381)</f>
        <v>16</v>
      </c>
      <c r="M5362">
        <f>K5362-L5362</f>
        <v>0</v>
      </c>
      <c r="N5362" t="str">
        <f>IF(K5362&gt;L5362,"HIGH ZONE BIAS",IF(K5362&lt;L5362,"LOW ZONE BIAS","EQUILIBRIUM"))</f>
        <v>EQUILIBRIUM</v>
      </c>
    </row>
    <row r="5363">
      <c r="A5363">
        <v>22208</v>
      </c>
      <c r="B5363" t="str">
        <v>2022-07-23</v>
      </c>
      <c r="C5363" t="str">
        <v>Afternoon</v>
      </c>
      <c r="D5363">
        <v>16</v>
      </c>
      <c r="E5363" t="str">
        <f>IF(MOD(D5363,2)=0,"EVEN","ODD")</f>
        <v>EVEN</v>
      </c>
      <c r="F5363" t="str">
        <f>IF(D5363&lt;=18,"LOW (1-18)","HIGH (19-36)")</f>
        <v>LOW (1-18)</v>
      </c>
      <c r="G5363">
        <f>INT((D5363-1)/6)+1</f>
        <v>3</v>
      </c>
      <c r="H5363">
        <f>MOD(D5363-1,6)+1</f>
        <v>4</v>
      </c>
      <c r="I5363">
        <f>37-D5363</f>
        <v>21</v>
      </c>
      <c r="J5363">
        <f>ABS(D5363-D5364)</f>
        <v>4</v>
      </c>
      <c r="K5363">
        <f>AVERAGE(D5363:D5367)</f>
        <v>16</v>
      </c>
      <c r="L5363">
        <f>AVERAGE(D5363:D5382)</f>
        <v>16</v>
      </c>
      <c r="M5363">
        <f>K5363-L5363</f>
        <v>0</v>
      </c>
      <c r="N5363" t="str">
        <f>IF(K5363&gt;L5363,"HIGH ZONE BIAS",IF(K5363&lt;L5363,"LOW ZONE BIAS","EQUILIBRIUM"))</f>
        <v>EQUILIBRIUM</v>
      </c>
    </row>
    <row r="5364">
      <c r="A5364">
        <v>22207</v>
      </c>
      <c r="B5364" t="str">
        <v>2022-07-23</v>
      </c>
      <c r="C5364" t="str">
        <v>Midday</v>
      </c>
      <c r="D5364">
        <v>12</v>
      </c>
      <c r="E5364" t="str">
        <f>IF(MOD(D5364,2)=0,"EVEN","ODD")</f>
        <v>EVEN</v>
      </c>
      <c r="F5364" t="str">
        <f>IF(D5364&lt;=18,"LOW (1-18)","HIGH (19-36)")</f>
        <v>LOW (1-18)</v>
      </c>
      <c r="G5364">
        <f>INT((D5364-1)/6)+1</f>
        <v>2</v>
      </c>
      <c r="H5364">
        <f>MOD(D5364-1,6)+1</f>
        <v>6</v>
      </c>
      <c r="I5364">
        <f>37-D5364</f>
        <v>25</v>
      </c>
      <c r="J5364">
        <f>ABS(D5364-D5365)</f>
        <v>8</v>
      </c>
      <c r="K5364">
        <f>AVERAGE(D5364:D5368)</f>
        <v>12</v>
      </c>
      <c r="L5364">
        <f>AVERAGE(D5364:D5383)</f>
        <v>12</v>
      </c>
      <c r="M5364">
        <f>K5364-L5364</f>
        <v>0</v>
      </c>
      <c r="N5364" t="str">
        <f>IF(K5364&gt;L5364,"HIGH ZONE BIAS",IF(K5364&lt;L5364,"LOW ZONE BIAS","EQUILIBRIUM"))</f>
        <v>EQUILIBRIUM</v>
      </c>
    </row>
    <row r="5365">
      <c r="A5365">
        <v>22206</v>
      </c>
      <c r="B5365" t="str">
        <v>2022-07-23</v>
      </c>
      <c r="C5365" t="str">
        <v>Morning</v>
      </c>
      <c r="D5365">
        <v>4</v>
      </c>
      <c r="E5365" t="str">
        <f>IF(MOD(D5365,2)=0,"EVEN","ODD")</f>
        <v>EVEN</v>
      </c>
      <c r="F5365" t="str">
        <f>IF(D5365&lt;=18,"LOW (1-18)","HIGH (19-36)")</f>
        <v>LOW (1-18)</v>
      </c>
      <c r="G5365">
        <f>INT((D5365-1)/6)+1</f>
        <v>1</v>
      </c>
      <c r="H5365">
        <f>MOD(D5365-1,6)+1</f>
        <v>4</v>
      </c>
      <c r="I5365">
        <f>37-D5365</f>
        <v>33</v>
      </c>
      <c r="J5365">
        <f>ABS(D5365-D5366)</f>
        <v>4</v>
      </c>
      <c r="K5365">
        <f>AVERAGE(D5365:D5369)</f>
        <v>4</v>
      </c>
      <c r="L5365">
        <f>AVERAGE(D5365:D5384)</f>
        <v>4</v>
      </c>
      <c r="M5365">
        <f>K5365-L5365</f>
        <v>0</v>
      </c>
      <c r="N5365" t="str">
        <f>IF(K5365&gt;L5365,"HIGH ZONE BIAS",IF(K5365&lt;L5365,"LOW ZONE BIAS","EQUILIBRIUM"))</f>
        <v>EQUILIBRIUM</v>
      </c>
    </row>
    <row r="5366">
      <c r="A5366">
        <v>22205</v>
      </c>
      <c r="B5366" t="str">
        <v>2022-07-22</v>
      </c>
      <c r="C5366" t="str">
        <v>Evening</v>
      </c>
      <c r="D5366">
        <v>8</v>
      </c>
      <c r="E5366" t="str">
        <f>IF(MOD(D5366,2)=0,"EVEN","ODD")</f>
        <v>EVEN</v>
      </c>
      <c r="F5366" t="str">
        <f>IF(D5366&lt;=18,"LOW (1-18)","HIGH (19-36)")</f>
        <v>LOW (1-18)</v>
      </c>
      <c r="G5366">
        <f>INT((D5366-1)/6)+1</f>
        <v>2</v>
      </c>
      <c r="H5366">
        <f>MOD(D5366-1,6)+1</f>
        <v>2</v>
      </c>
      <c r="I5366">
        <f>37-D5366</f>
        <v>29</v>
      </c>
      <c r="J5366">
        <f>ABS(D5366-D5367)</f>
        <v>27</v>
      </c>
      <c r="K5366">
        <f>AVERAGE(D5366:D5370)</f>
        <v>8</v>
      </c>
      <c r="L5366">
        <f>AVERAGE(D5366:D5385)</f>
        <v>8</v>
      </c>
      <c r="M5366">
        <f>K5366-L5366</f>
        <v>0</v>
      </c>
      <c r="N5366" t="str">
        <f>IF(K5366&gt;L5366,"HIGH ZONE BIAS",IF(K5366&lt;L5366,"LOW ZONE BIAS","EQUILIBRIUM"))</f>
        <v>EQUILIBRIUM</v>
      </c>
    </row>
    <row r="5367">
      <c r="A5367">
        <v>22204</v>
      </c>
      <c r="B5367" t="str">
        <v>2022-07-22</v>
      </c>
      <c r="C5367" t="str">
        <v>Afternoon</v>
      </c>
      <c r="D5367">
        <v>35</v>
      </c>
      <c r="E5367" t="str">
        <f>IF(MOD(D5367,2)=0,"EVEN","ODD")</f>
        <v>ODD</v>
      </c>
      <c r="F5367" t="str">
        <f>IF(D5367&lt;=18,"LOW (1-18)","HIGH (19-36)")</f>
        <v>HIGH (19-36)</v>
      </c>
      <c r="G5367">
        <f>INT((D5367-1)/6)+1</f>
        <v>6</v>
      </c>
      <c r="H5367">
        <f>MOD(D5367-1,6)+1</f>
        <v>5</v>
      </c>
      <c r="I5367">
        <f>37-D5367</f>
        <v>2</v>
      </c>
      <c r="J5367">
        <f>ABS(D5367-D5368)</f>
        <v>15</v>
      </c>
      <c r="K5367">
        <f>AVERAGE(D5367:D5371)</f>
        <v>35</v>
      </c>
      <c r="L5367">
        <f>AVERAGE(D5367:D5386)</f>
        <v>35</v>
      </c>
      <c r="M5367">
        <f>K5367-L5367</f>
        <v>0</v>
      </c>
      <c r="N5367" t="str">
        <f>IF(K5367&gt;L5367,"HIGH ZONE BIAS",IF(K5367&lt;L5367,"LOW ZONE BIAS","EQUILIBRIUM"))</f>
        <v>EQUILIBRIUM</v>
      </c>
    </row>
    <row r="5368">
      <c r="A5368">
        <v>22203</v>
      </c>
      <c r="B5368" t="str">
        <v>2022-07-22</v>
      </c>
      <c r="C5368" t="str">
        <v>Midday</v>
      </c>
      <c r="D5368">
        <v>20</v>
      </c>
      <c r="E5368" t="str">
        <f>IF(MOD(D5368,2)=0,"EVEN","ODD")</f>
        <v>EVEN</v>
      </c>
      <c r="F5368" t="str">
        <f>IF(D5368&lt;=18,"LOW (1-18)","HIGH (19-36)")</f>
        <v>HIGH (19-36)</v>
      </c>
      <c r="G5368">
        <f>INT((D5368-1)/6)+1</f>
        <v>4</v>
      </c>
      <c r="H5368">
        <f>MOD(D5368-1,6)+1</f>
        <v>2</v>
      </c>
      <c r="I5368">
        <f>37-D5368</f>
        <v>17</v>
      </c>
      <c r="J5368">
        <f>ABS(D5368-D5369)</f>
        <v>14</v>
      </c>
      <c r="K5368">
        <f>AVERAGE(D5368:D5372)</f>
        <v>20</v>
      </c>
      <c r="L5368">
        <f>AVERAGE(D5368:D5387)</f>
        <v>20</v>
      </c>
      <c r="M5368">
        <f>K5368-L5368</f>
        <v>0</v>
      </c>
      <c r="N5368" t="str">
        <f>IF(K5368&gt;L5368,"HIGH ZONE BIAS",IF(K5368&lt;L5368,"LOW ZONE BIAS","EQUILIBRIUM"))</f>
        <v>EQUILIBRIUM</v>
      </c>
    </row>
    <row r="5369">
      <c r="A5369">
        <v>22202</v>
      </c>
      <c r="B5369" t="str">
        <v>2022-07-22</v>
      </c>
      <c r="C5369" t="str">
        <v>Morning</v>
      </c>
      <c r="D5369">
        <v>34</v>
      </c>
      <c r="E5369" t="str">
        <f>IF(MOD(D5369,2)=0,"EVEN","ODD")</f>
        <v>EVEN</v>
      </c>
      <c r="F5369" t="str">
        <f>IF(D5369&lt;=18,"LOW (1-18)","HIGH (19-36)")</f>
        <v>HIGH (19-36)</v>
      </c>
      <c r="G5369">
        <f>INT((D5369-1)/6)+1</f>
        <v>6</v>
      </c>
      <c r="H5369">
        <f>MOD(D5369-1,6)+1</f>
        <v>4</v>
      </c>
      <c r="I5369">
        <f>37-D5369</f>
        <v>3</v>
      </c>
      <c r="J5369">
        <f>ABS(D5369-D5370)</f>
        <v>24</v>
      </c>
      <c r="K5369">
        <f>AVERAGE(D5369:D5373)</f>
        <v>34</v>
      </c>
      <c r="L5369">
        <f>AVERAGE(D5369:D5388)</f>
        <v>34</v>
      </c>
      <c r="M5369">
        <f>K5369-L5369</f>
        <v>0</v>
      </c>
      <c r="N5369" t="str">
        <f>IF(K5369&gt;L5369,"HIGH ZONE BIAS",IF(K5369&lt;L5369,"LOW ZONE BIAS","EQUILIBRIUM"))</f>
        <v>EQUILIBRIUM</v>
      </c>
    </row>
    <row r="5370">
      <c r="A5370">
        <v>22201</v>
      </c>
      <c r="B5370" t="str">
        <v>2022-07-21</v>
      </c>
      <c r="C5370" t="str">
        <v>Evening</v>
      </c>
      <c r="D5370">
        <v>10</v>
      </c>
      <c r="E5370" t="str">
        <f>IF(MOD(D5370,2)=0,"EVEN","ODD")</f>
        <v>EVEN</v>
      </c>
      <c r="F5370" t="str">
        <f>IF(D5370&lt;=18,"LOW (1-18)","HIGH (19-36)")</f>
        <v>LOW (1-18)</v>
      </c>
      <c r="G5370">
        <f>INT((D5370-1)/6)+1</f>
        <v>2</v>
      </c>
      <c r="H5370">
        <f>MOD(D5370-1,6)+1</f>
        <v>4</v>
      </c>
      <c r="I5370">
        <f>37-D5370</f>
        <v>27</v>
      </c>
      <c r="J5370">
        <f>ABS(D5370-D5371)</f>
        <v>16</v>
      </c>
      <c r="K5370">
        <f>AVERAGE(D5370:D5374)</f>
        <v>10</v>
      </c>
      <c r="L5370">
        <f>AVERAGE(D5370:D5389)</f>
        <v>10</v>
      </c>
      <c r="M5370">
        <f>K5370-L5370</f>
        <v>0</v>
      </c>
      <c r="N5370" t="str">
        <f>IF(K5370&gt;L5370,"HIGH ZONE BIAS",IF(K5370&lt;L5370,"LOW ZONE BIAS","EQUILIBRIUM"))</f>
        <v>EQUILIBRIUM</v>
      </c>
    </row>
    <row r="5371">
      <c r="A5371">
        <v>22200</v>
      </c>
      <c r="B5371" t="str">
        <v>2022-07-21</v>
      </c>
      <c r="C5371" t="str">
        <v>Afternoon</v>
      </c>
      <c r="D5371">
        <v>26</v>
      </c>
      <c r="E5371" t="str">
        <f>IF(MOD(D5371,2)=0,"EVEN","ODD")</f>
        <v>EVEN</v>
      </c>
      <c r="F5371" t="str">
        <f>IF(D5371&lt;=18,"LOW (1-18)","HIGH (19-36)")</f>
        <v>HIGH (19-36)</v>
      </c>
      <c r="G5371">
        <f>INT((D5371-1)/6)+1</f>
        <v>5</v>
      </c>
      <c r="H5371">
        <f>MOD(D5371-1,6)+1</f>
        <v>2</v>
      </c>
      <c r="I5371">
        <f>37-D5371</f>
        <v>11</v>
      </c>
      <c r="J5371">
        <f>ABS(D5371-D5372)</f>
        <v>9</v>
      </c>
      <c r="K5371">
        <f>AVERAGE(D5371:D5375)</f>
        <v>26</v>
      </c>
      <c r="L5371">
        <f>AVERAGE(D5371:D5390)</f>
        <v>26</v>
      </c>
      <c r="M5371">
        <f>K5371-L5371</f>
        <v>0</v>
      </c>
      <c r="N5371" t="str">
        <f>IF(K5371&gt;L5371,"HIGH ZONE BIAS",IF(K5371&lt;L5371,"LOW ZONE BIAS","EQUILIBRIUM"))</f>
        <v>EQUILIBRIUM</v>
      </c>
    </row>
    <row r="5372">
      <c r="A5372">
        <v>22199</v>
      </c>
      <c r="B5372" t="str">
        <v>2022-07-21</v>
      </c>
      <c r="C5372" t="str">
        <v>Midday</v>
      </c>
      <c r="D5372">
        <v>35</v>
      </c>
      <c r="E5372" t="str">
        <f>IF(MOD(D5372,2)=0,"EVEN","ODD")</f>
        <v>ODD</v>
      </c>
      <c r="F5372" t="str">
        <f>IF(D5372&lt;=18,"LOW (1-18)","HIGH (19-36)")</f>
        <v>HIGH (19-36)</v>
      </c>
      <c r="G5372">
        <f>INT((D5372-1)/6)+1</f>
        <v>6</v>
      </c>
      <c r="H5372">
        <f>MOD(D5372-1,6)+1</f>
        <v>5</v>
      </c>
      <c r="I5372">
        <f>37-D5372</f>
        <v>2</v>
      </c>
      <c r="J5372">
        <f>ABS(D5372-D5373)</f>
        <v>30</v>
      </c>
      <c r="K5372">
        <f>AVERAGE(D5372:D5376)</f>
        <v>35</v>
      </c>
      <c r="L5372">
        <f>AVERAGE(D5372:D5391)</f>
        <v>35</v>
      </c>
      <c r="M5372">
        <f>K5372-L5372</f>
        <v>0</v>
      </c>
      <c r="N5372" t="str">
        <f>IF(K5372&gt;L5372,"HIGH ZONE BIAS",IF(K5372&lt;L5372,"LOW ZONE BIAS","EQUILIBRIUM"))</f>
        <v>EQUILIBRIUM</v>
      </c>
    </row>
    <row r="5373">
      <c r="A5373">
        <v>22198</v>
      </c>
      <c r="B5373" t="str">
        <v>2022-07-21</v>
      </c>
      <c r="C5373" t="str">
        <v>Morning</v>
      </c>
      <c r="D5373">
        <v>5</v>
      </c>
      <c r="E5373" t="str">
        <f>IF(MOD(D5373,2)=0,"EVEN","ODD")</f>
        <v>ODD</v>
      </c>
      <c r="F5373" t="str">
        <f>IF(D5373&lt;=18,"LOW (1-18)","HIGH (19-36)")</f>
        <v>LOW (1-18)</v>
      </c>
      <c r="G5373">
        <f>INT((D5373-1)/6)+1</f>
        <v>1</v>
      </c>
      <c r="H5373">
        <f>MOD(D5373-1,6)+1</f>
        <v>5</v>
      </c>
      <c r="I5373">
        <f>37-D5373</f>
        <v>32</v>
      </c>
      <c r="J5373">
        <f>ABS(D5373-D5374)</f>
        <v>25</v>
      </c>
      <c r="K5373">
        <f>AVERAGE(D5373:D5377)</f>
        <v>5</v>
      </c>
      <c r="L5373">
        <f>AVERAGE(D5373:D5392)</f>
        <v>5</v>
      </c>
      <c r="M5373">
        <f>K5373-L5373</f>
        <v>0</v>
      </c>
      <c r="N5373" t="str">
        <f>IF(K5373&gt;L5373,"HIGH ZONE BIAS",IF(K5373&lt;L5373,"LOW ZONE BIAS","EQUILIBRIUM"))</f>
        <v>EQUILIBRIUM</v>
      </c>
    </row>
    <row r="5374">
      <c r="A5374">
        <v>22197</v>
      </c>
      <c r="B5374" t="str">
        <v>2022-07-20</v>
      </c>
      <c r="C5374" t="str">
        <v>Evening</v>
      </c>
      <c r="D5374">
        <v>30</v>
      </c>
      <c r="E5374" t="str">
        <f>IF(MOD(D5374,2)=0,"EVEN","ODD")</f>
        <v>EVEN</v>
      </c>
      <c r="F5374" t="str">
        <f>IF(D5374&lt;=18,"LOW (1-18)","HIGH (19-36)")</f>
        <v>HIGH (19-36)</v>
      </c>
      <c r="G5374">
        <f>INT((D5374-1)/6)+1</f>
        <v>5</v>
      </c>
      <c r="H5374">
        <f>MOD(D5374-1,6)+1</f>
        <v>6</v>
      </c>
      <c r="I5374">
        <f>37-D5374</f>
        <v>7</v>
      </c>
      <c r="J5374">
        <f>ABS(D5374-D5375)</f>
        <v>28</v>
      </c>
      <c r="K5374">
        <f>AVERAGE(D5374:D5378)</f>
        <v>30</v>
      </c>
      <c r="L5374">
        <f>AVERAGE(D5374:D5393)</f>
        <v>30</v>
      </c>
      <c r="M5374">
        <f>K5374-L5374</f>
        <v>0</v>
      </c>
      <c r="N5374" t="str">
        <f>IF(K5374&gt;L5374,"HIGH ZONE BIAS",IF(K5374&lt;L5374,"LOW ZONE BIAS","EQUILIBRIUM"))</f>
        <v>EQUILIBRIUM</v>
      </c>
    </row>
    <row r="5375">
      <c r="A5375">
        <v>22196</v>
      </c>
      <c r="B5375" t="str">
        <v>2022-07-20</v>
      </c>
      <c r="C5375" t="str">
        <v>Afternoon</v>
      </c>
      <c r="D5375">
        <v>2</v>
      </c>
      <c r="E5375" t="str">
        <f>IF(MOD(D5375,2)=0,"EVEN","ODD")</f>
        <v>EVEN</v>
      </c>
      <c r="F5375" t="str">
        <f>IF(D5375&lt;=18,"LOW (1-18)","HIGH (19-36)")</f>
        <v>LOW (1-18)</v>
      </c>
      <c r="G5375">
        <f>INT((D5375-1)/6)+1</f>
        <v>1</v>
      </c>
      <c r="H5375">
        <f>MOD(D5375-1,6)+1</f>
        <v>2</v>
      </c>
      <c r="I5375">
        <f>37-D5375</f>
        <v>35</v>
      </c>
      <c r="J5375">
        <f>ABS(D5375-D5376)</f>
        <v>24</v>
      </c>
      <c r="K5375">
        <f>AVERAGE(D5375:D5379)</f>
        <v>2</v>
      </c>
      <c r="L5375">
        <f>AVERAGE(D5375:D5394)</f>
        <v>2</v>
      </c>
      <c r="M5375">
        <f>K5375-L5375</f>
        <v>0</v>
      </c>
      <c r="N5375" t="str">
        <f>IF(K5375&gt;L5375,"HIGH ZONE BIAS",IF(K5375&lt;L5375,"LOW ZONE BIAS","EQUILIBRIUM"))</f>
        <v>EQUILIBRIUM</v>
      </c>
    </row>
    <row r="5376">
      <c r="A5376">
        <v>22195</v>
      </c>
      <c r="B5376" t="str">
        <v>2022-07-20</v>
      </c>
      <c r="C5376" t="str">
        <v>Midday</v>
      </c>
      <c r="D5376">
        <v>26</v>
      </c>
      <c r="E5376" t="str">
        <f>IF(MOD(D5376,2)=0,"EVEN","ODD")</f>
        <v>EVEN</v>
      </c>
      <c r="F5376" t="str">
        <f>IF(D5376&lt;=18,"LOW (1-18)","HIGH (19-36)")</f>
        <v>HIGH (19-36)</v>
      </c>
      <c r="G5376">
        <f>INT((D5376-1)/6)+1</f>
        <v>5</v>
      </c>
      <c r="H5376">
        <f>MOD(D5376-1,6)+1</f>
        <v>2</v>
      </c>
      <c r="I5376">
        <f>37-D5376</f>
        <v>11</v>
      </c>
      <c r="J5376">
        <f>ABS(D5376-D5377)</f>
        <v>8</v>
      </c>
      <c r="K5376">
        <f>AVERAGE(D5376:D5380)</f>
        <v>26</v>
      </c>
      <c r="L5376">
        <f>AVERAGE(D5376:D5395)</f>
        <v>26</v>
      </c>
      <c r="M5376">
        <f>K5376-L5376</f>
        <v>0</v>
      </c>
      <c r="N5376" t="str">
        <f>IF(K5376&gt;L5376,"HIGH ZONE BIAS",IF(K5376&lt;L5376,"LOW ZONE BIAS","EQUILIBRIUM"))</f>
        <v>EQUILIBRIUM</v>
      </c>
    </row>
    <row r="5377">
      <c r="A5377">
        <v>22194</v>
      </c>
      <c r="B5377" t="str">
        <v>2022-07-20</v>
      </c>
      <c r="C5377" t="str">
        <v>Morning</v>
      </c>
      <c r="D5377">
        <v>34</v>
      </c>
      <c r="E5377" t="str">
        <f>IF(MOD(D5377,2)=0,"EVEN","ODD")</f>
        <v>EVEN</v>
      </c>
      <c r="F5377" t="str">
        <f>IF(D5377&lt;=18,"LOW (1-18)","HIGH (19-36)")</f>
        <v>HIGH (19-36)</v>
      </c>
      <c r="G5377">
        <f>INT((D5377-1)/6)+1</f>
        <v>6</v>
      </c>
      <c r="H5377">
        <f>MOD(D5377-1,6)+1</f>
        <v>4</v>
      </c>
      <c r="I5377">
        <f>37-D5377</f>
        <v>3</v>
      </c>
      <c r="J5377">
        <f>ABS(D5377-D5378)</f>
        <v>1</v>
      </c>
      <c r="K5377">
        <f>AVERAGE(D5377:D5381)</f>
        <v>34</v>
      </c>
      <c r="L5377">
        <f>AVERAGE(D5377:D5396)</f>
        <v>34</v>
      </c>
      <c r="M5377">
        <f>K5377-L5377</f>
        <v>0</v>
      </c>
      <c r="N5377" t="str">
        <f>IF(K5377&gt;L5377,"HIGH ZONE BIAS",IF(K5377&lt;L5377,"LOW ZONE BIAS","EQUILIBRIUM"))</f>
        <v>EQUILIBRIUM</v>
      </c>
    </row>
    <row r="5378">
      <c r="A5378">
        <v>22193</v>
      </c>
      <c r="B5378" t="str">
        <v>2022-07-19</v>
      </c>
      <c r="C5378" t="str">
        <v>Evening</v>
      </c>
      <c r="D5378">
        <v>35</v>
      </c>
      <c r="E5378" t="str">
        <f>IF(MOD(D5378,2)=0,"EVEN","ODD")</f>
        <v>ODD</v>
      </c>
      <c r="F5378" t="str">
        <f>IF(D5378&lt;=18,"LOW (1-18)","HIGH (19-36)")</f>
        <v>HIGH (19-36)</v>
      </c>
      <c r="G5378">
        <f>INT((D5378-1)/6)+1</f>
        <v>6</v>
      </c>
      <c r="H5378">
        <f>MOD(D5378-1,6)+1</f>
        <v>5</v>
      </c>
      <c r="I5378">
        <f>37-D5378</f>
        <v>2</v>
      </c>
      <c r="J5378">
        <f>ABS(D5378-D5379)</f>
        <v>17</v>
      </c>
      <c r="K5378">
        <f>AVERAGE(D5378:D5382)</f>
        <v>35</v>
      </c>
      <c r="L5378">
        <f>AVERAGE(D5378:D5397)</f>
        <v>35</v>
      </c>
      <c r="M5378">
        <f>K5378-L5378</f>
        <v>0</v>
      </c>
      <c r="N5378" t="str">
        <f>IF(K5378&gt;L5378,"HIGH ZONE BIAS",IF(K5378&lt;L5378,"LOW ZONE BIAS","EQUILIBRIUM"))</f>
        <v>EQUILIBRIUM</v>
      </c>
    </row>
    <row r="5379">
      <c r="A5379">
        <v>22192</v>
      </c>
      <c r="B5379" t="str">
        <v>2022-07-19</v>
      </c>
      <c r="C5379" t="str">
        <v>Afternoon</v>
      </c>
      <c r="D5379">
        <v>18</v>
      </c>
      <c r="E5379" t="str">
        <f>IF(MOD(D5379,2)=0,"EVEN","ODD")</f>
        <v>EVEN</v>
      </c>
      <c r="F5379" t="str">
        <f>IF(D5379&lt;=18,"LOW (1-18)","HIGH (19-36)")</f>
        <v>LOW (1-18)</v>
      </c>
      <c r="G5379">
        <f>INT((D5379-1)/6)+1</f>
        <v>3</v>
      </c>
      <c r="H5379">
        <f>MOD(D5379-1,6)+1</f>
        <v>6</v>
      </c>
      <c r="I5379">
        <f>37-D5379</f>
        <v>19</v>
      </c>
      <c r="J5379">
        <f>ABS(D5379-D5380)</f>
        <v>15</v>
      </c>
      <c r="K5379">
        <f>AVERAGE(D5379:D5383)</f>
        <v>18</v>
      </c>
      <c r="L5379">
        <f>AVERAGE(D5379:D5398)</f>
        <v>18</v>
      </c>
      <c r="M5379">
        <f>K5379-L5379</f>
        <v>0</v>
      </c>
      <c r="N5379" t="str">
        <f>IF(K5379&gt;L5379,"HIGH ZONE BIAS",IF(K5379&lt;L5379,"LOW ZONE BIAS","EQUILIBRIUM"))</f>
        <v>EQUILIBRIUM</v>
      </c>
    </row>
    <row r="5380">
      <c r="A5380">
        <v>22191</v>
      </c>
      <c r="B5380" t="str">
        <v>2022-07-19</v>
      </c>
      <c r="C5380" t="str">
        <v>Midday</v>
      </c>
      <c r="D5380">
        <v>33</v>
      </c>
      <c r="E5380" t="str">
        <f>IF(MOD(D5380,2)=0,"EVEN","ODD")</f>
        <v>ODD</v>
      </c>
      <c r="F5380" t="str">
        <f>IF(D5380&lt;=18,"LOW (1-18)","HIGH (19-36)")</f>
        <v>HIGH (19-36)</v>
      </c>
      <c r="G5380">
        <f>INT((D5380-1)/6)+1</f>
        <v>6</v>
      </c>
      <c r="H5380">
        <f>MOD(D5380-1,6)+1</f>
        <v>3</v>
      </c>
      <c r="I5380">
        <f>37-D5380</f>
        <v>4</v>
      </c>
      <c r="J5380">
        <f>ABS(D5380-D5381)</f>
        <v>7</v>
      </c>
      <c r="K5380">
        <f>AVERAGE(D5380:D5384)</f>
        <v>33</v>
      </c>
      <c r="L5380">
        <f>AVERAGE(D5380:D5399)</f>
        <v>33</v>
      </c>
      <c r="M5380">
        <f>K5380-L5380</f>
        <v>0</v>
      </c>
      <c r="N5380" t="str">
        <f>IF(K5380&gt;L5380,"HIGH ZONE BIAS",IF(K5380&lt;L5380,"LOW ZONE BIAS","EQUILIBRIUM"))</f>
        <v>EQUILIBRIUM</v>
      </c>
    </row>
    <row r="5381">
      <c r="A5381">
        <v>22190</v>
      </c>
      <c r="B5381" t="str">
        <v>2022-07-19</v>
      </c>
      <c r="C5381" t="str">
        <v>Morning</v>
      </c>
      <c r="D5381">
        <v>26</v>
      </c>
      <c r="E5381" t="str">
        <f>IF(MOD(D5381,2)=0,"EVEN","ODD")</f>
        <v>EVEN</v>
      </c>
      <c r="F5381" t="str">
        <f>IF(D5381&lt;=18,"LOW (1-18)","HIGH (19-36)")</f>
        <v>HIGH (19-36)</v>
      </c>
      <c r="G5381">
        <f>INT((D5381-1)/6)+1</f>
        <v>5</v>
      </c>
      <c r="H5381">
        <f>MOD(D5381-1,6)+1</f>
        <v>2</v>
      </c>
      <c r="I5381">
        <f>37-D5381</f>
        <v>11</v>
      </c>
      <c r="J5381">
        <f>ABS(D5381-D5382)</f>
        <v>10</v>
      </c>
      <c r="K5381">
        <f>AVERAGE(D5381:D5385)</f>
        <v>26</v>
      </c>
      <c r="L5381">
        <f>AVERAGE(D5381:D5400)</f>
        <v>26</v>
      </c>
      <c r="M5381">
        <f>K5381-L5381</f>
        <v>0</v>
      </c>
      <c r="N5381" t="str">
        <f>IF(K5381&gt;L5381,"HIGH ZONE BIAS",IF(K5381&lt;L5381,"LOW ZONE BIAS","EQUILIBRIUM"))</f>
        <v>EQUILIBRIUM</v>
      </c>
    </row>
    <row r="5382">
      <c r="A5382">
        <v>22189</v>
      </c>
      <c r="B5382" t="str">
        <v>2022-07-18</v>
      </c>
      <c r="C5382" t="str">
        <v>Evening</v>
      </c>
      <c r="D5382">
        <v>16</v>
      </c>
      <c r="E5382" t="str">
        <f>IF(MOD(D5382,2)=0,"EVEN","ODD")</f>
        <v>EVEN</v>
      </c>
      <c r="F5382" t="str">
        <f>IF(D5382&lt;=18,"LOW (1-18)","HIGH (19-36)")</f>
        <v>LOW (1-18)</v>
      </c>
      <c r="G5382">
        <f>INT((D5382-1)/6)+1</f>
        <v>3</v>
      </c>
      <c r="H5382">
        <f>MOD(D5382-1,6)+1</f>
        <v>4</v>
      </c>
      <c r="I5382">
        <f>37-D5382</f>
        <v>21</v>
      </c>
      <c r="J5382">
        <f>ABS(D5382-D5383)</f>
        <v>12</v>
      </c>
      <c r="K5382">
        <f>AVERAGE(D5382:D5386)</f>
        <v>16</v>
      </c>
      <c r="L5382">
        <f>AVERAGE(D5382:D5401)</f>
        <v>16</v>
      </c>
      <c r="M5382">
        <f>K5382-L5382</f>
        <v>0</v>
      </c>
      <c r="N5382" t="str">
        <f>IF(K5382&gt;L5382,"HIGH ZONE BIAS",IF(K5382&lt;L5382,"LOW ZONE BIAS","EQUILIBRIUM"))</f>
        <v>EQUILIBRIUM</v>
      </c>
    </row>
    <row r="5383">
      <c r="A5383">
        <v>22188</v>
      </c>
      <c r="B5383" t="str">
        <v>2022-07-18</v>
      </c>
      <c r="C5383" t="str">
        <v>Afternoon</v>
      </c>
      <c r="D5383">
        <v>28</v>
      </c>
      <c r="E5383" t="str">
        <f>IF(MOD(D5383,2)=0,"EVEN","ODD")</f>
        <v>EVEN</v>
      </c>
      <c r="F5383" t="str">
        <f>IF(D5383&lt;=18,"LOW (1-18)","HIGH (19-36)")</f>
        <v>HIGH (19-36)</v>
      </c>
      <c r="G5383">
        <f>INT((D5383-1)/6)+1</f>
        <v>5</v>
      </c>
      <c r="H5383">
        <f>MOD(D5383-1,6)+1</f>
        <v>4</v>
      </c>
      <c r="I5383">
        <f>37-D5383</f>
        <v>9</v>
      </c>
      <c r="J5383">
        <f>ABS(D5383-D5384)</f>
        <v>4</v>
      </c>
      <c r="K5383">
        <f>AVERAGE(D5383:D5387)</f>
        <v>28</v>
      </c>
      <c r="L5383">
        <f>AVERAGE(D5383:D5402)</f>
        <v>28</v>
      </c>
      <c r="M5383">
        <f>K5383-L5383</f>
        <v>0</v>
      </c>
      <c r="N5383" t="str">
        <f>IF(K5383&gt;L5383,"HIGH ZONE BIAS",IF(K5383&lt;L5383,"LOW ZONE BIAS","EQUILIBRIUM"))</f>
        <v>EQUILIBRIUM</v>
      </c>
    </row>
    <row r="5384">
      <c r="A5384">
        <v>22187</v>
      </c>
      <c r="B5384" t="str">
        <v>2022-07-18</v>
      </c>
      <c r="C5384" t="str">
        <v>Midday</v>
      </c>
      <c r="D5384">
        <v>24</v>
      </c>
      <c r="E5384" t="str">
        <f>IF(MOD(D5384,2)=0,"EVEN","ODD")</f>
        <v>EVEN</v>
      </c>
      <c r="F5384" t="str">
        <f>IF(D5384&lt;=18,"LOW (1-18)","HIGH (19-36)")</f>
        <v>HIGH (19-36)</v>
      </c>
      <c r="G5384">
        <f>INT((D5384-1)/6)+1</f>
        <v>4</v>
      </c>
      <c r="H5384">
        <f>MOD(D5384-1,6)+1</f>
        <v>6</v>
      </c>
      <c r="I5384">
        <f>37-D5384</f>
        <v>13</v>
      </c>
      <c r="J5384">
        <f>ABS(D5384-D5385)</f>
        <v>9</v>
      </c>
      <c r="K5384">
        <f>AVERAGE(D5384:D5388)</f>
        <v>24</v>
      </c>
      <c r="L5384">
        <f>AVERAGE(D5384:D5403)</f>
        <v>24</v>
      </c>
      <c r="M5384">
        <f>K5384-L5384</f>
        <v>0</v>
      </c>
      <c r="N5384" t="str">
        <f>IF(K5384&gt;L5384,"HIGH ZONE BIAS",IF(K5384&lt;L5384,"LOW ZONE BIAS","EQUILIBRIUM"))</f>
        <v>EQUILIBRIUM</v>
      </c>
    </row>
    <row r="5385">
      <c r="A5385">
        <v>22186</v>
      </c>
      <c r="B5385" t="str">
        <v>2022-07-18</v>
      </c>
      <c r="C5385" t="str">
        <v>Morning</v>
      </c>
      <c r="D5385">
        <v>15</v>
      </c>
      <c r="E5385" t="str">
        <f>IF(MOD(D5385,2)=0,"EVEN","ODD")</f>
        <v>ODD</v>
      </c>
      <c r="F5385" t="str">
        <f>IF(D5385&lt;=18,"LOW (1-18)","HIGH (19-36)")</f>
        <v>LOW (1-18)</v>
      </c>
      <c r="G5385">
        <f>INT((D5385-1)/6)+1</f>
        <v>3</v>
      </c>
      <c r="H5385">
        <f>MOD(D5385-1,6)+1</f>
        <v>3</v>
      </c>
      <c r="I5385">
        <f>37-D5385</f>
        <v>22</v>
      </c>
      <c r="J5385">
        <f>ABS(D5385-D5386)</f>
        <v>17</v>
      </c>
      <c r="K5385">
        <f>AVERAGE(D5385:D5389)</f>
        <v>15</v>
      </c>
      <c r="L5385">
        <f>AVERAGE(D5385:D5404)</f>
        <v>15</v>
      </c>
      <c r="M5385">
        <f>K5385-L5385</f>
        <v>0</v>
      </c>
      <c r="N5385" t="str">
        <f>IF(K5385&gt;L5385,"HIGH ZONE BIAS",IF(K5385&lt;L5385,"LOW ZONE BIAS","EQUILIBRIUM"))</f>
        <v>EQUILIBRIUM</v>
      </c>
    </row>
    <row r="5386">
      <c r="A5386">
        <v>22185</v>
      </c>
      <c r="B5386" t="str">
        <v>2022-07-16</v>
      </c>
      <c r="C5386" t="str">
        <v>Evening</v>
      </c>
      <c r="D5386">
        <v>32</v>
      </c>
      <c r="E5386" t="str">
        <f>IF(MOD(D5386,2)=0,"EVEN","ODD")</f>
        <v>EVEN</v>
      </c>
      <c r="F5386" t="str">
        <f>IF(D5386&lt;=18,"LOW (1-18)","HIGH (19-36)")</f>
        <v>HIGH (19-36)</v>
      </c>
      <c r="G5386">
        <f>INT((D5386-1)/6)+1</f>
        <v>6</v>
      </c>
      <c r="H5386">
        <f>MOD(D5386-1,6)+1</f>
        <v>2</v>
      </c>
      <c r="I5386">
        <f>37-D5386</f>
        <v>5</v>
      </c>
      <c r="J5386">
        <f>ABS(D5386-D5387)</f>
        <v>22</v>
      </c>
      <c r="K5386">
        <f>AVERAGE(D5386:D5390)</f>
        <v>32</v>
      </c>
      <c r="L5386">
        <f>AVERAGE(D5386:D5405)</f>
        <v>32</v>
      </c>
      <c r="M5386">
        <f>K5386-L5386</f>
        <v>0</v>
      </c>
      <c r="N5386" t="str">
        <f>IF(K5386&gt;L5386,"HIGH ZONE BIAS",IF(K5386&lt;L5386,"LOW ZONE BIAS","EQUILIBRIUM"))</f>
        <v>EQUILIBRIUM</v>
      </c>
    </row>
    <row r="5387">
      <c r="A5387">
        <v>22184</v>
      </c>
      <c r="B5387" t="str">
        <v>2022-07-16</v>
      </c>
      <c r="C5387" t="str">
        <v>Afternoon</v>
      </c>
      <c r="D5387">
        <v>10</v>
      </c>
      <c r="E5387" t="str">
        <f>IF(MOD(D5387,2)=0,"EVEN","ODD")</f>
        <v>EVEN</v>
      </c>
      <c r="F5387" t="str">
        <f>IF(D5387&lt;=18,"LOW (1-18)","HIGH (19-36)")</f>
        <v>LOW (1-18)</v>
      </c>
      <c r="G5387">
        <f>INT((D5387-1)/6)+1</f>
        <v>2</v>
      </c>
      <c r="H5387">
        <f>MOD(D5387-1,6)+1</f>
        <v>4</v>
      </c>
      <c r="I5387">
        <f>37-D5387</f>
        <v>27</v>
      </c>
      <c r="J5387">
        <f>ABS(D5387-D5388)</f>
        <v>16</v>
      </c>
      <c r="K5387">
        <f>AVERAGE(D5387:D5391)</f>
        <v>10</v>
      </c>
      <c r="L5387">
        <f>AVERAGE(D5387:D5406)</f>
        <v>10</v>
      </c>
      <c r="M5387">
        <f>K5387-L5387</f>
        <v>0</v>
      </c>
      <c r="N5387" t="str">
        <f>IF(K5387&gt;L5387,"HIGH ZONE BIAS",IF(K5387&lt;L5387,"LOW ZONE BIAS","EQUILIBRIUM"))</f>
        <v>EQUILIBRIUM</v>
      </c>
    </row>
    <row r="5388">
      <c r="A5388">
        <v>22183</v>
      </c>
      <c r="B5388" t="str">
        <v>2022-07-16</v>
      </c>
      <c r="C5388" t="str">
        <v>Midday</v>
      </c>
      <c r="D5388">
        <v>26</v>
      </c>
      <c r="E5388" t="str">
        <f>IF(MOD(D5388,2)=0,"EVEN","ODD")</f>
        <v>EVEN</v>
      </c>
      <c r="F5388" t="str">
        <f>IF(D5388&lt;=18,"LOW (1-18)","HIGH (19-36)")</f>
        <v>HIGH (19-36)</v>
      </c>
      <c r="G5388">
        <f>INT((D5388-1)/6)+1</f>
        <v>5</v>
      </c>
      <c r="H5388">
        <f>MOD(D5388-1,6)+1</f>
        <v>2</v>
      </c>
      <c r="I5388">
        <f>37-D5388</f>
        <v>11</v>
      </c>
      <c r="J5388">
        <f>ABS(D5388-D5389)</f>
        <v>18</v>
      </c>
      <c r="K5388">
        <f>AVERAGE(D5388:D5392)</f>
        <v>26</v>
      </c>
      <c r="L5388">
        <f>AVERAGE(D5388:D5407)</f>
        <v>26</v>
      </c>
      <c r="M5388">
        <f>K5388-L5388</f>
        <v>0</v>
      </c>
      <c r="N5388" t="str">
        <f>IF(K5388&gt;L5388,"HIGH ZONE BIAS",IF(K5388&lt;L5388,"LOW ZONE BIAS","EQUILIBRIUM"))</f>
        <v>EQUILIBRIUM</v>
      </c>
    </row>
    <row r="5389">
      <c r="A5389">
        <v>22182</v>
      </c>
      <c r="B5389" t="str">
        <v>2022-07-16</v>
      </c>
      <c r="C5389" t="str">
        <v>Morning</v>
      </c>
      <c r="D5389">
        <v>8</v>
      </c>
      <c r="E5389" t="str">
        <f>IF(MOD(D5389,2)=0,"EVEN","ODD")</f>
        <v>EVEN</v>
      </c>
      <c r="F5389" t="str">
        <f>IF(D5389&lt;=18,"LOW (1-18)","HIGH (19-36)")</f>
        <v>LOW (1-18)</v>
      </c>
      <c r="G5389">
        <f>INT((D5389-1)/6)+1</f>
        <v>2</v>
      </c>
      <c r="H5389">
        <f>MOD(D5389-1,6)+1</f>
        <v>2</v>
      </c>
      <c r="I5389">
        <f>37-D5389</f>
        <v>29</v>
      </c>
      <c r="J5389">
        <f>ABS(D5389-D5390)</f>
        <v>4</v>
      </c>
      <c r="K5389">
        <f>AVERAGE(D5389:D5393)</f>
        <v>8</v>
      </c>
      <c r="L5389">
        <f>AVERAGE(D5389:D5408)</f>
        <v>8</v>
      </c>
      <c r="M5389">
        <f>K5389-L5389</f>
        <v>0</v>
      </c>
      <c r="N5389" t="str">
        <f>IF(K5389&gt;L5389,"HIGH ZONE BIAS",IF(K5389&lt;L5389,"LOW ZONE BIAS","EQUILIBRIUM"))</f>
        <v>EQUILIBRIUM</v>
      </c>
    </row>
    <row r="5390">
      <c r="A5390">
        <v>22181</v>
      </c>
      <c r="B5390" t="str">
        <v>2022-07-15</v>
      </c>
      <c r="C5390" t="str">
        <v>Evening</v>
      </c>
      <c r="D5390">
        <v>12</v>
      </c>
      <c r="E5390" t="str">
        <f>IF(MOD(D5390,2)=0,"EVEN","ODD")</f>
        <v>EVEN</v>
      </c>
      <c r="F5390" t="str">
        <f>IF(D5390&lt;=18,"LOW (1-18)","HIGH (19-36)")</f>
        <v>LOW (1-18)</v>
      </c>
      <c r="G5390">
        <f>INT((D5390-1)/6)+1</f>
        <v>2</v>
      </c>
      <c r="H5390">
        <f>MOD(D5390-1,6)+1</f>
        <v>6</v>
      </c>
      <c r="I5390">
        <f>37-D5390</f>
        <v>25</v>
      </c>
      <c r="J5390">
        <f>ABS(D5390-D5391)</f>
        <v>8</v>
      </c>
      <c r="K5390">
        <f>AVERAGE(D5390:D5394)</f>
        <v>12</v>
      </c>
      <c r="L5390">
        <f>AVERAGE(D5390:D5409)</f>
        <v>12</v>
      </c>
      <c r="M5390">
        <f>K5390-L5390</f>
        <v>0</v>
      </c>
      <c r="N5390" t="str">
        <f>IF(K5390&gt;L5390,"HIGH ZONE BIAS",IF(K5390&lt;L5390,"LOW ZONE BIAS","EQUILIBRIUM"))</f>
        <v>EQUILIBRIUM</v>
      </c>
    </row>
    <row r="5391">
      <c r="A5391">
        <v>22180</v>
      </c>
      <c r="B5391" t="str">
        <v>2022-07-15</v>
      </c>
      <c r="C5391" t="str">
        <v>Afternoon</v>
      </c>
      <c r="D5391">
        <v>20</v>
      </c>
      <c r="E5391" t="str">
        <f>IF(MOD(D5391,2)=0,"EVEN","ODD")</f>
        <v>EVEN</v>
      </c>
      <c r="F5391" t="str">
        <f>IF(D5391&lt;=18,"LOW (1-18)","HIGH (19-36)")</f>
        <v>HIGH (19-36)</v>
      </c>
      <c r="G5391">
        <f>INT((D5391-1)/6)+1</f>
        <v>4</v>
      </c>
      <c r="H5391">
        <f>MOD(D5391-1,6)+1</f>
        <v>2</v>
      </c>
      <c r="I5391">
        <f>37-D5391</f>
        <v>17</v>
      </c>
      <c r="J5391">
        <f>ABS(D5391-D5392)</f>
        <v>16</v>
      </c>
      <c r="K5391">
        <f>AVERAGE(D5391:D5395)</f>
        <v>20</v>
      </c>
      <c r="L5391">
        <f>AVERAGE(D5391:D5410)</f>
        <v>20</v>
      </c>
      <c r="M5391">
        <f>K5391-L5391</f>
        <v>0</v>
      </c>
      <c r="N5391" t="str">
        <f>IF(K5391&gt;L5391,"HIGH ZONE BIAS",IF(K5391&lt;L5391,"LOW ZONE BIAS","EQUILIBRIUM"))</f>
        <v>EQUILIBRIUM</v>
      </c>
    </row>
    <row r="5392">
      <c r="A5392">
        <v>22179</v>
      </c>
      <c r="B5392" t="str">
        <v>2022-07-15</v>
      </c>
      <c r="C5392" t="str">
        <v>Midday</v>
      </c>
      <c r="D5392">
        <v>4</v>
      </c>
      <c r="E5392" t="str">
        <f>IF(MOD(D5392,2)=0,"EVEN","ODD")</f>
        <v>EVEN</v>
      </c>
      <c r="F5392" t="str">
        <f>IF(D5392&lt;=18,"LOW (1-18)","HIGH (19-36)")</f>
        <v>LOW (1-18)</v>
      </c>
      <c r="G5392">
        <f>INT((D5392-1)/6)+1</f>
        <v>1</v>
      </c>
      <c r="H5392">
        <f>MOD(D5392-1,6)+1</f>
        <v>4</v>
      </c>
      <c r="I5392">
        <f>37-D5392</f>
        <v>33</v>
      </c>
      <c r="J5392">
        <f>ABS(D5392-D5393)</f>
        <v>7</v>
      </c>
      <c r="K5392">
        <f>AVERAGE(D5392:D5396)</f>
        <v>4</v>
      </c>
      <c r="L5392">
        <f>AVERAGE(D5392:D5411)</f>
        <v>4</v>
      </c>
      <c r="M5392">
        <f>K5392-L5392</f>
        <v>0</v>
      </c>
      <c r="N5392" t="str">
        <f>IF(K5392&gt;L5392,"HIGH ZONE BIAS",IF(K5392&lt;L5392,"LOW ZONE BIAS","EQUILIBRIUM"))</f>
        <v>EQUILIBRIUM</v>
      </c>
    </row>
    <row r="5393">
      <c r="A5393">
        <v>22178</v>
      </c>
      <c r="B5393" t="str">
        <v>2022-07-15</v>
      </c>
      <c r="C5393" t="str">
        <v>Morning</v>
      </c>
      <c r="D5393">
        <v>11</v>
      </c>
      <c r="E5393" t="str">
        <f>IF(MOD(D5393,2)=0,"EVEN","ODD")</f>
        <v>ODD</v>
      </c>
      <c r="F5393" t="str">
        <f>IF(D5393&lt;=18,"LOW (1-18)","HIGH (19-36)")</f>
        <v>LOW (1-18)</v>
      </c>
      <c r="G5393">
        <f>INT((D5393-1)/6)+1</f>
        <v>2</v>
      </c>
      <c r="H5393">
        <f>MOD(D5393-1,6)+1</f>
        <v>5</v>
      </c>
      <c r="I5393">
        <f>37-D5393</f>
        <v>26</v>
      </c>
      <c r="J5393">
        <f>ABS(D5393-D5394)</f>
        <v>13</v>
      </c>
      <c r="K5393">
        <f>AVERAGE(D5393:D5397)</f>
        <v>11</v>
      </c>
      <c r="L5393">
        <f>AVERAGE(D5393:D5412)</f>
        <v>11</v>
      </c>
      <c r="M5393">
        <f>K5393-L5393</f>
        <v>0</v>
      </c>
      <c r="N5393" t="str">
        <f>IF(K5393&gt;L5393,"HIGH ZONE BIAS",IF(K5393&lt;L5393,"LOW ZONE BIAS","EQUILIBRIUM"))</f>
        <v>EQUILIBRIUM</v>
      </c>
    </row>
    <row r="5394">
      <c r="A5394">
        <v>22177</v>
      </c>
      <c r="B5394" t="str">
        <v>2022-07-14</v>
      </c>
      <c r="C5394" t="str">
        <v>Evening</v>
      </c>
      <c r="D5394">
        <v>24</v>
      </c>
      <c r="E5394" t="str">
        <f>IF(MOD(D5394,2)=0,"EVEN","ODD")</f>
        <v>EVEN</v>
      </c>
      <c r="F5394" t="str">
        <f>IF(D5394&lt;=18,"LOW (1-18)","HIGH (19-36)")</f>
        <v>HIGH (19-36)</v>
      </c>
      <c r="G5394">
        <f>INT((D5394-1)/6)+1</f>
        <v>4</v>
      </c>
      <c r="H5394">
        <f>MOD(D5394-1,6)+1</f>
        <v>6</v>
      </c>
      <c r="I5394">
        <f>37-D5394</f>
        <v>13</v>
      </c>
      <c r="J5394">
        <f>ABS(D5394-D5395)</f>
        <v>3</v>
      </c>
      <c r="K5394">
        <f>AVERAGE(D5394:D5398)</f>
        <v>24</v>
      </c>
      <c r="L5394">
        <f>AVERAGE(D5394:D5413)</f>
        <v>24</v>
      </c>
      <c r="M5394">
        <f>K5394-L5394</f>
        <v>0</v>
      </c>
      <c r="N5394" t="str">
        <f>IF(K5394&gt;L5394,"HIGH ZONE BIAS",IF(K5394&lt;L5394,"LOW ZONE BIAS","EQUILIBRIUM"))</f>
        <v>EQUILIBRIUM</v>
      </c>
    </row>
    <row r="5395">
      <c r="A5395">
        <v>22176</v>
      </c>
      <c r="B5395" t="str">
        <v>2022-07-14</v>
      </c>
      <c r="C5395" t="str">
        <v>Afternoon</v>
      </c>
      <c r="D5395">
        <v>21</v>
      </c>
      <c r="E5395" t="str">
        <f>IF(MOD(D5395,2)=0,"EVEN","ODD")</f>
        <v>ODD</v>
      </c>
      <c r="F5395" t="str">
        <f>IF(D5395&lt;=18,"LOW (1-18)","HIGH (19-36)")</f>
        <v>HIGH (19-36)</v>
      </c>
      <c r="G5395">
        <f>INT((D5395-1)/6)+1</f>
        <v>4</v>
      </c>
      <c r="H5395">
        <f>MOD(D5395-1,6)+1</f>
        <v>3</v>
      </c>
      <c r="I5395">
        <f>37-D5395</f>
        <v>16</v>
      </c>
      <c r="J5395">
        <f>ABS(D5395-D5396)</f>
        <v>5</v>
      </c>
      <c r="K5395">
        <f>AVERAGE(D5395:D5399)</f>
        <v>21</v>
      </c>
      <c r="L5395">
        <f>AVERAGE(D5395:D5414)</f>
        <v>21</v>
      </c>
      <c r="M5395">
        <f>K5395-L5395</f>
        <v>0</v>
      </c>
      <c r="N5395" t="str">
        <f>IF(K5395&gt;L5395,"HIGH ZONE BIAS",IF(K5395&lt;L5395,"LOW ZONE BIAS","EQUILIBRIUM"))</f>
        <v>EQUILIBRIUM</v>
      </c>
    </row>
    <row r="5396">
      <c r="A5396">
        <v>22175</v>
      </c>
      <c r="B5396" t="str">
        <v>2022-07-14</v>
      </c>
      <c r="C5396" t="str">
        <v>Midday</v>
      </c>
      <c r="D5396">
        <v>16</v>
      </c>
      <c r="E5396" t="str">
        <f>IF(MOD(D5396,2)=0,"EVEN","ODD")</f>
        <v>EVEN</v>
      </c>
      <c r="F5396" t="str">
        <f>IF(D5396&lt;=18,"LOW (1-18)","HIGH (19-36)")</f>
        <v>LOW (1-18)</v>
      </c>
      <c r="G5396">
        <f>INT((D5396-1)/6)+1</f>
        <v>3</v>
      </c>
      <c r="H5396">
        <f>MOD(D5396-1,6)+1</f>
        <v>4</v>
      </c>
      <c r="I5396">
        <f>37-D5396</f>
        <v>21</v>
      </c>
      <c r="J5396">
        <f>ABS(D5396-D5397)</f>
        <v>20</v>
      </c>
      <c r="K5396">
        <f>AVERAGE(D5396:D5400)</f>
        <v>16</v>
      </c>
      <c r="L5396">
        <f>AVERAGE(D5396:D5415)</f>
        <v>16</v>
      </c>
      <c r="M5396">
        <f>K5396-L5396</f>
        <v>0</v>
      </c>
      <c r="N5396" t="str">
        <f>IF(K5396&gt;L5396,"HIGH ZONE BIAS",IF(K5396&lt;L5396,"LOW ZONE BIAS","EQUILIBRIUM"))</f>
        <v>EQUILIBRIUM</v>
      </c>
    </row>
    <row r="5397">
      <c r="A5397">
        <v>22174</v>
      </c>
      <c r="B5397" t="str">
        <v>2022-07-14</v>
      </c>
      <c r="C5397" t="str">
        <v>Morning</v>
      </c>
      <c r="D5397">
        <v>36</v>
      </c>
      <c r="E5397" t="str">
        <f>IF(MOD(D5397,2)=0,"EVEN","ODD")</f>
        <v>EVEN</v>
      </c>
      <c r="F5397" t="str">
        <f>IF(D5397&lt;=18,"LOW (1-18)","HIGH (19-36)")</f>
        <v>HIGH (19-36)</v>
      </c>
      <c r="G5397">
        <f>INT((D5397-1)/6)+1</f>
        <v>6</v>
      </c>
      <c r="H5397">
        <f>MOD(D5397-1,6)+1</f>
        <v>6</v>
      </c>
      <c r="I5397">
        <f>37-D5397</f>
        <v>1</v>
      </c>
      <c r="J5397">
        <f>ABS(D5397-D5398)</f>
        <v>24</v>
      </c>
      <c r="K5397">
        <f>AVERAGE(D5397:D5401)</f>
        <v>36</v>
      </c>
      <c r="L5397">
        <f>AVERAGE(D5397:D5416)</f>
        <v>36</v>
      </c>
      <c r="M5397">
        <f>K5397-L5397</f>
        <v>0</v>
      </c>
      <c r="N5397" t="str">
        <f>IF(K5397&gt;L5397,"HIGH ZONE BIAS",IF(K5397&lt;L5397,"LOW ZONE BIAS","EQUILIBRIUM"))</f>
        <v>EQUILIBRIUM</v>
      </c>
    </row>
    <row r="5398">
      <c r="A5398">
        <v>22173</v>
      </c>
      <c r="B5398" t="str">
        <v>2022-07-13</v>
      </c>
      <c r="C5398" t="str">
        <v>Evening</v>
      </c>
      <c r="D5398">
        <v>12</v>
      </c>
      <c r="E5398" t="str">
        <f>IF(MOD(D5398,2)=0,"EVEN","ODD")</f>
        <v>EVEN</v>
      </c>
      <c r="F5398" t="str">
        <f>IF(D5398&lt;=18,"LOW (1-18)","HIGH (19-36)")</f>
        <v>LOW (1-18)</v>
      </c>
      <c r="G5398">
        <f>INT((D5398-1)/6)+1</f>
        <v>2</v>
      </c>
      <c r="H5398">
        <f>MOD(D5398-1,6)+1</f>
        <v>6</v>
      </c>
      <c r="I5398">
        <f>37-D5398</f>
        <v>25</v>
      </c>
      <c r="J5398">
        <f>ABS(D5398-D5399)</f>
        <v>6</v>
      </c>
      <c r="K5398">
        <f>AVERAGE(D5398:D5402)</f>
        <v>12</v>
      </c>
      <c r="L5398">
        <f>AVERAGE(D5398:D5417)</f>
        <v>12</v>
      </c>
      <c r="M5398">
        <f>K5398-L5398</f>
        <v>0</v>
      </c>
      <c r="N5398" t="str">
        <f>IF(K5398&gt;L5398,"HIGH ZONE BIAS",IF(K5398&lt;L5398,"LOW ZONE BIAS","EQUILIBRIUM"))</f>
        <v>EQUILIBRIUM</v>
      </c>
    </row>
    <row r="5399">
      <c r="A5399">
        <v>22172</v>
      </c>
      <c r="B5399" t="str">
        <v>2022-07-13</v>
      </c>
      <c r="C5399" t="str">
        <v>Afternoon</v>
      </c>
      <c r="D5399">
        <v>18</v>
      </c>
      <c r="E5399" t="str">
        <f>IF(MOD(D5399,2)=0,"EVEN","ODD")</f>
        <v>EVEN</v>
      </c>
      <c r="F5399" t="str">
        <f>IF(D5399&lt;=18,"LOW (1-18)","HIGH (19-36)")</f>
        <v>LOW (1-18)</v>
      </c>
      <c r="G5399">
        <f>INT((D5399-1)/6)+1</f>
        <v>3</v>
      </c>
      <c r="H5399">
        <f>MOD(D5399-1,6)+1</f>
        <v>6</v>
      </c>
      <c r="I5399">
        <f>37-D5399</f>
        <v>19</v>
      </c>
      <c r="J5399">
        <f>ABS(D5399-D5400)</f>
        <v>3</v>
      </c>
      <c r="K5399">
        <f>AVERAGE(D5399:D5403)</f>
        <v>18</v>
      </c>
      <c r="L5399">
        <f>AVERAGE(D5399:D5418)</f>
        <v>18</v>
      </c>
      <c r="M5399">
        <f>K5399-L5399</f>
        <v>0</v>
      </c>
      <c r="N5399" t="str">
        <f>IF(K5399&gt;L5399,"HIGH ZONE BIAS",IF(K5399&lt;L5399,"LOW ZONE BIAS","EQUILIBRIUM"))</f>
        <v>EQUILIBRIUM</v>
      </c>
    </row>
    <row r="5400">
      <c r="A5400">
        <v>22171</v>
      </c>
      <c r="B5400" t="str">
        <v>2022-07-13</v>
      </c>
      <c r="C5400" t="str">
        <v>Midday</v>
      </c>
      <c r="D5400">
        <v>15</v>
      </c>
      <c r="E5400" t="str">
        <f>IF(MOD(D5400,2)=0,"EVEN","ODD")</f>
        <v>ODD</v>
      </c>
      <c r="F5400" t="str">
        <f>IF(D5400&lt;=18,"LOW (1-18)","HIGH (19-36)")</f>
        <v>LOW (1-18)</v>
      </c>
      <c r="G5400">
        <f>INT((D5400-1)/6)+1</f>
        <v>3</v>
      </c>
      <c r="H5400">
        <f>MOD(D5400-1,6)+1</f>
        <v>3</v>
      </c>
      <c r="I5400">
        <f>37-D5400</f>
        <v>22</v>
      </c>
      <c r="J5400">
        <f>ABS(D5400-D5401)</f>
        <v>3</v>
      </c>
      <c r="K5400">
        <f>AVERAGE(D5400:D5404)</f>
        <v>15</v>
      </c>
      <c r="L5400">
        <f>AVERAGE(D5400:D5419)</f>
        <v>15</v>
      </c>
      <c r="M5400">
        <f>K5400-L5400</f>
        <v>0</v>
      </c>
      <c r="N5400" t="str">
        <f>IF(K5400&gt;L5400,"HIGH ZONE BIAS",IF(K5400&lt;L5400,"LOW ZONE BIAS","EQUILIBRIUM"))</f>
        <v>EQUILIBRIUM</v>
      </c>
    </row>
    <row r="5401">
      <c r="A5401">
        <v>22170</v>
      </c>
      <c r="B5401" t="str">
        <v>2022-07-13</v>
      </c>
      <c r="C5401" t="str">
        <v>Morning</v>
      </c>
      <c r="D5401">
        <v>18</v>
      </c>
      <c r="E5401" t="str">
        <f>IF(MOD(D5401,2)=0,"EVEN","ODD")</f>
        <v>EVEN</v>
      </c>
      <c r="F5401" t="str">
        <f>IF(D5401&lt;=18,"LOW (1-18)","HIGH (19-36)")</f>
        <v>LOW (1-18)</v>
      </c>
      <c r="G5401">
        <f>INT((D5401-1)/6)+1</f>
        <v>3</v>
      </c>
      <c r="H5401">
        <f>MOD(D5401-1,6)+1</f>
        <v>6</v>
      </c>
      <c r="I5401">
        <f>37-D5401</f>
        <v>19</v>
      </c>
      <c r="J5401">
        <f>ABS(D5401-D5402)</f>
        <v>12</v>
      </c>
      <c r="K5401">
        <f>AVERAGE(D5401:D5405)</f>
        <v>18</v>
      </c>
      <c r="L5401">
        <f>AVERAGE(D5401:D5420)</f>
        <v>18</v>
      </c>
      <c r="M5401">
        <f>K5401-L5401</f>
        <v>0</v>
      </c>
      <c r="N5401" t="str">
        <f>IF(K5401&gt;L5401,"HIGH ZONE BIAS",IF(K5401&lt;L5401,"LOW ZONE BIAS","EQUILIBRIUM"))</f>
        <v>EQUILIBRIUM</v>
      </c>
    </row>
    <row r="5402">
      <c r="A5402">
        <v>22169</v>
      </c>
      <c r="B5402" t="str">
        <v>2022-07-12</v>
      </c>
      <c r="C5402" t="str">
        <v>Evening</v>
      </c>
      <c r="D5402">
        <v>30</v>
      </c>
      <c r="E5402" t="str">
        <f>IF(MOD(D5402,2)=0,"EVEN","ODD")</f>
        <v>EVEN</v>
      </c>
      <c r="F5402" t="str">
        <f>IF(D5402&lt;=18,"LOW (1-18)","HIGH (19-36)")</f>
        <v>HIGH (19-36)</v>
      </c>
      <c r="G5402">
        <f>INT((D5402-1)/6)+1</f>
        <v>5</v>
      </c>
      <c r="H5402">
        <f>MOD(D5402-1,6)+1</f>
        <v>6</v>
      </c>
      <c r="I5402">
        <f>37-D5402</f>
        <v>7</v>
      </c>
      <c r="J5402">
        <f>ABS(D5402-D5403)</f>
        <v>5</v>
      </c>
      <c r="K5402">
        <f>AVERAGE(D5402:D5406)</f>
        <v>30</v>
      </c>
      <c r="L5402">
        <f>AVERAGE(D5402:D5421)</f>
        <v>30</v>
      </c>
      <c r="M5402">
        <f>K5402-L5402</f>
        <v>0</v>
      </c>
      <c r="N5402" t="str">
        <f>IF(K5402&gt;L5402,"HIGH ZONE BIAS",IF(K5402&lt;L5402,"LOW ZONE BIAS","EQUILIBRIUM"))</f>
        <v>EQUILIBRIUM</v>
      </c>
    </row>
    <row r="5403">
      <c r="A5403">
        <v>22168</v>
      </c>
      <c r="B5403" t="str">
        <v>2022-07-12</v>
      </c>
      <c r="C5403" t="str">
        <v>Afternoon</v>
      </c>
      <c r="D5403">
        <v>25</v>
      </c>
      <c r="E5403" t="str">
        <f>IF(MOD(D5403,2)=0,"EVEN","ODD")</f>
        <v>ODD</v>
      </c>
      <c r="F5403" t="str">
        <f>IF(D5403&lt;=18,"LOW (1-18)","HIGH (19-36)")</f>
        <v>HIGH (19-36)</v>
      </c>
      <c r="G5403">
        <f>INT((D5403-1)/6)+1</f>
        <v>5</v>
      </c>
      <c r="H5403">
        <f>MOD(D5403-1,6)+1</f>
        <v>1</v>
      </c>
      <c r="I5403">
        <f>37-D5403</f>
        <v>12</v>
      </c>
      <c r="J5403">
        <f>ABS(D5403-D5404)</f>
        <v>22</v>
      </c>
      <c r="K5403">
        <f>AVERAGE(D5403:D5407)</f>
        <v>25</v>
      </c>
      <c r="L5403">
        <f>AVERAGE(D5403:D5422)</f>
        <v>25</v>
      </c>
      <c r="M5403">
        <f>K5403-L5403</f>
        <v>0</v>
      </c>
      <c r="N5403" t="str">
        <f>IF(K5403&gt;L5403,"HIGH ZONE BIAS",IF(K5403&lt;L5403,"LOW ZONE BIAS","EQUILIBRIUM"))</f>
        <v>EQUILIBRIUM</v>
      </c>
    </row>
    <row r="5404">
      <c r="A5404">
        <v>22167</v>
      </c>
      <c r="B5404" t="str">
        <v>2022-07-12</v>
      </c>
      <c r="C5404" t="str">
        <v>Midday</v>
      </c>
      <c r="D5404">
        <v>3</v>
      </c>
      <c r="E5404" t="str">
        <f>IF(MOD(D5404,2)=0,"EVEN","ODD")</f>
        <v>ODD</v>
      </c>
      <c r="F5404" t="str">
        <f>IF(D5404&lt;=18,"LOW (1-18)","HIGH (19-36)")</f>
        <v>LOW (1-18)</v>
      </c>
      <c r="G5404">
        <f>INT((D5404-1)/6)+1</f>
        <v>1</v>
      </c>
      <c r="H5404">
        <f>MOD(D5404-1,6)+1</f>
        <v>3</v>
      </c>
      <c r="I5404">
        <f>37-D5404</f>
        <v>34</v>
      </c>
      <c r="J5404">
        <f>ABS(D5404-D5405)</f>
        <v>7</v>
      </c>
      <c r="K5404">
        <f>AVERAGE(D5404:D5408)</f>
        <v>3</v>
      </c>
      <c r="L5404">
        <f>AVERAGE(D5404:D5423)</f>
        <v>3</v>
      </c>
      <c r="M5404">
        <f>K5404-L5404</f>
        <v>0</v>
      </c>
      <c r="N5404" t="str">
        <f>IF(K5404&gt;L5404,"HIGH ZONE BIAS",IF(K5404&lt;L5404,"LOW ZONE BIAS","EQUILIBRIUM"))</f>
        <v>EQUILIBRIUM</v>
      </c>
    </row>
    <row r="5405">
      <c r="A5405">
        <v>22166</v>
      </c>
      <c r="B5405" t="str">
        <v>2022-07-12</v>
      </c>
      <c r="C5405" t="str">
        <v>Morning</v>
      </c>
      <c r="D5405">
        <v>10</v>
      </c>
      <c r="E5405" t="str">
        <f>IF(MOD(D5405,2)=0,"EVEN","ODD")</f>
        <v>EVEN</v>
      </c>
      <c r="F5405" t="str">
        <f>IF(D5405&lt;=18,"LOW (1-18)","HIGH (19-36)")</f>
        <v>LOW (1-18)</v>
      </c>
      <c r="G5405">
        <f>INT((D5405-1)/6)+1</f>
        <v>2</v>
      </c>
      <c r="H5405">
        <f>MOD(D5405-1,6)+1</f>
        <v>4</v>
      </c>
      <c r="I5405">
        <f>37-D5405</f>
        <v>27</v>
      </c>
      <c r="J5405">
        <f>ABS(D5405-D5406)</f>
        <v>17</v>
      </c>
      <c r="K5405">
        <f>AVERAGE(D5405:D5409)</f>
        <v>10</v>
      </c>
      <c r="L5405">
        <f>AVERAGE(D5405:D5424)</f>
        <v>10</v>
      </c>
      <c r="M5405">
        <f>K5405-L5405</f>
        <v>0</v>
      </c>
      <c r="N5405" t="str">
        <f>IF(K5405&gt;L5405,"HIGH ZONE BIAS",IF(K5405&lt;L5405,"LOW ZONE BIAS","EQUILIBRIUM"))</f>
        <v>EQUILIBRIUM</v>
      </c>
    </row>
    <row r="5406">
      <c r="A5406">
        <v>22165</v>
      </c>
      <c r="B5406" t="str">
        <v>2022-07-11</v>
      </c>
      <c r="C5406" t="str">
        <v>Evening</v>
      </c>
      <c r="D5406">
        <v>27</v>
      </c>
      <c r="E5406" t="str">
        <f>IF(MOD(D5406,2)=0,"EVEN","ODD")</f>
        <v>ODD</v>
      </c>
      <c r="F5406" t="str">
        <f>IF(D5406&lt;=18,"LOW (1-18)","HIGH (19-36)")</f>
        <v>HIGH (19-36)</v>
      </c>
      <c r="G5406">
        <f>INT((D5406-1)/6)+1</f>
        <v>5</v>
      </c>
      <c r="H5406">
        <f>MOD(D5406-1,6)+1</f>
        <v>3</v>
      </c>
      <c r="I5406">
        <f>37-D5406</f>
        <v>10</v>
      </c>
      <c r="J5406">
        <f>ABS(D5406-D5407)</f>
        <v>5</v>
      </c>
      <c r="K5406">
        <f>AVERAGE(D5406:D5410)</f>
        <v>27</v>
      </c>
      <c r="L5406">
        <f>AVERAGE(D5406:D5425)</f>
        <v>27</v>
      </c>
      <c r="M5406">
        <f>K5406-L5406</f>
        <v>0</v>
      </c>
      <c r="N5406" t="str">
        <f>IF(K5406&gt;L5406,"HIGH ZONE BIAS",IF(K5406&lt;L5406,"LOW ZONE BIAS","EQUILIBRIUM"))</f>
        <v>EQUILIBRIUM</v>
      </c>
    </row>
    <row r="5407">
      <c r="A5407">
        <v>22164</v>
      </c>
      <c r="B5407" t="str">
        <v>2022-07-11</v>
      </c>
      <c r="C5407" t="str">
        <v>Afternoon</v>
      </c>
      <c r="D5407">
        <v>32</v>
      </c>
      <c r="E5407" t="str">
        <f>IF(MOD(D5407,2)=0,"EVEN","ODD")</f>
        <v>EVEN</v>
      </c>
      <c r="F5407" t="str">
        <f>IF(D5407&lt;=18,"LOW (1-18)","HIGH (19-36)")</f>
        <v>HIGH (19-36)</v>
      </c>
      <c r="G5407">
        <f>INT((D5407-1)/6)+1</f>
        <v>6</v>
      </c>
      <c r="H5407">
        <f>MOD(D5407-1,6)+1</f>
        <v>2</v>
      </c>
      <c r="I5407">
        <f>37-D5407</f>
        <v>5</v>
      </c>
      <c r="J5407">
        <f>ABS(D5407-D5408)</f>
        <v>25</v>
      </c>
      <c r="K5407">
        <f>AVERAGE(D5407:D5411)</f>
        <v>32</v>
      </c>
      <c r="L5407">
        <f>AVERAGE(D5407:D5426)</f>
        <v>32</v>
      </c>
      <c r="M5407">
        <f>K5407-L5407</f>
        <v>0</v>
      </c>
      <c r="N5407" t="str">
        <f>IF(K5407&gt;L5407,"HIGH ZONE BIAS",IF(K5407&lt;L5407,"LOW ZONE BIAS","EQUILIBRIUM"))</f>
        <v>EQUILIBRIUM</v>
      </c>
    </row>
    <row r="5408">
      <c r="A5408">
        <v>22163</v>
      </c>
      <c r="B5408" t="str">
        <v>2022-07-11</v>
      </c>
      <c r="C5408" t="str">
        <v>Midday</v>
      </c>
      <c r="D5408">
        <v>7</v>
      </c>
      <c r="E5408" t="str">
        <f>IF(MOD(D5408,2)=0,"EVEN","ODD")</f>
        <v>ODD</v>
      </c>
      <c r="F5408" t="str">
        <f>IF(D5408&lt;=18,"LOW (1-18)","HIGH (19-36)")</f>
        <v>LOW (1-18)</v>
      </c>
      <c r="G5408">
        <f>INT((D5408-1)/6)+1</f>
        <v>2</v>
      </c>
      <c r="H5408">
        <f>MOD(D5408-1,6)+1</f>
        <v>1</v>
      </c>
      <c r="I5408">
        <f>37-D5408</f>
        <v>30</v>
      </c>
      <c r="J5408">
        <f>ABS(D5408-D5409)</f>
        <v>10</v>
      </c>
      <c r="K5408">
        <f>AVERAGE(D5408:D5412)</f>
        <v>7</v>
      </c>
      <c r="L5408">
        <f>AVERAGE(D5408:D5427)</f>
        <v>7</v>
      </c>
      <c r="M5408">
        <f>K5408-L5408</f>
        <v>0</v>
      </c>
      <c r="N5408" t="str">
        <f>IF(K5408&gt;L5408,"HIGH ZONE BIAS",IF(K5408&lt;L5408,"LOW ZONE BIAS","EQUILIBRIUM"))</f>
        <v>EQUILIBRIUM</v>
      </c>
    </row>
    <row r="5409">
      <c r="A5409">
        <v>22162</v>
      </c>
      <c r="B5409" t="str">
        <v>2022-07-11</v>
      </c>
      <c r="C5409" t="str">
        <v>Morning</v>
      </c>
      <c r="D5409">
        <v>17</v>
      </c>
      <c r="E5409" t="str">
        <f>IF(MOD(D5409,2)=0,"EVEN","ODD")</f>
        <v>ODD</v>
      </c>
      <c r="F5409" t="str">
        <f>IF(D5409&lt;=18,"LOW (1-18)","HIGH (19-36)")</f>
        <v>LOW (1-18)</v>
      </c>
      <c r="G5409">
        <f>INT((D5409-1)/6)+1</f>
        <v>3</v>
      </c>
      <c r="H5409">
        <f>MOD(D5409-1,6)+1</f>
        <v>5</v>
      </c>
      <c r="I5409">
        <f>37-D5409</f>
        <v>20</v>
      </c>
      <c r="J5409">
        <f>ABS(D5409-D5410)</f>
        <v>5</v>
      </c>
      <c r="K5409">
        <f>AVERAGE(D5409:D5413)</f>
        <v>17</v>
      </c>
      <c r="L5409">
        <f>AVERAGE(D5409:D5428)</f>
        <v>17</v>
      </c>
      <c r="M5409">
        <f>K5409-L5409</f>
        <v>0</v>
      </c>
      <c r="N5409" t="str">
        <f>IF(K5409&gt;L5409,"HIGH ZONE BIAS",IF(K5409&lt;L5409,"LOW ZONE BIAS","EQUILIBRIUM"))</f>
        <v>EQUILIBRIUM</v>
      </c>
    </row>
    <row r="5410">
      <c r="A5410">
        <v>22161</v>
      </c>
      <c r="B5410" t="str">
        <v>2022-07-09</v>
      </c>
      <c r="C5410" t="str">
        <v>Evening</v>
      </c>
      <c r="D5410">
        <v>12</v>
      </c>
      <c r="E5410" t="str">
        <f>IF(MOD(D5410,2)=0,"EVEN","ODD")</f>
        <v>EVEN</v>
      </c>
      <c r="F5410" t="str">
        <f>IF(D5410&lt;=18,"LOW (1-18)","HIGH (19-36)")</f>
        <v>LOW (1-18)</v>
      </c>
      <c r="G5410">
        <f>INT((D5410-1)/6)+1</f>
        <v>2</v>
      </c>
      <c r="H5410">
        <f>MOD(D5410-1,6)+1</f>
        <v>6</v>
      </c>
      <c r="I5410">
        <f>37-D5410</f>
        <v>25</v>
      </c>
      <c r="J5410">
        <f>ABS(D5410-D5411)</f>
        <v>9</v>
      </c>
      <c r="K5410">
        <f>AVERAGE(D5410:D5414)</f>
        <v>12</v>
      </c>
      <c r="L5410">
        <f>AVERAGE(D5410:D5429)</f>
        <v>12</v>
      </c>
      <c r="M5410">
        <f>K5410-L5410</f>
        <v>0</v>
      </c>
      <c r="N5410" t="str">
        <f>IF(K5410&gt;L5410,"HIGH ZONE BIAS",IF(K5410&lt;L5410,"LOW ZONE BIAS","EQUILIBRIUM"))</f>
        <v>EQUILIBRIUM</v>
      </c>
    </row>
    <row r="5411">
      <c r="A5411">
        <v>22160</v>
      </c>
      <c r="B5411" t="str">
        <v>2022-07-09</v>
      </c>
      <c r="C5411" t="str">
        <v>Afternoon</v>
      </c>
      <c r="D5411">
        <v>3</v>
      </c>
      <c r="E5411" t="str">
        <f>IF(MOD(D5411,2)=0,"EVEN","ODD")</f>
        <v>ODD</v>
      </c>
      <c r="F5411" t="str">
        <f>IF(D5411&lt;=18,"LOW (1-18)","HIGH (19-36)")</f>
        <v>LOW (1-18)</v>
      </c>
      <c r="G5411">
        <f>INT((D5411-1)/6)+1</f>
        <v>1</v>
      </c>
      <c r="H5411">
        <f>MOD(D5411-1,6)+1</f>
        <v>3</v>
      </c>
      <c r="I5411">
        <f>37-D5411</f>
        <v>34</v>
      </c>
      <c r="J5411">
        <f>ABS(D5411-D5412)</f>
        <v>24</v>
      </c>
      <c r="K5411">
        <f>AVERAGE(D5411:D5415)</f>
        <v>3</v>
      </c>
      <c r="L5411">
        <f>AVERAGE(D5411:D5430)</f>
        <v>3</v>
      </c>
      <c r="M5411">
        <f>K5411-L5411</f>
        <v>0</v>
      </c>
      <c r="N5411" t="str">
        <f>IF(K5411&gt;L5411,"HIGH ZONE BIAS",IF(K5411&lt;L5411,"LOW ZONE BIAS","EQUILIBRIUM"))</f>
        <v>EQUILIBRIUM</v>
      </c>
    </row>
    <row r="5412">
      <c r="A5412">
        <v>22159</v>
      </c>
      <c r="B5412" t="str">
        <v>2022-07-09</v>
      </c>
      <c r="C5412" t="str">
        <v>Midday</v>
      </c>
      <c r="D5412">
        <v>27</v>
      </c>
      <c r="E5412" t="str">
        <f>IF(MOD(D5412,2)=0,"EVEN","ODD")</f>
        <v>ODD</v>
      </c>
      <c r="F5412" t="str">
        <f>IF(D5412&lt;=18,"LOW (1-18)","HIGH (19-36)")</f>
        <v>HIGH (19-36)</v>
      </c>
      <c r="G5412">
        <f>INT((D5412-1)/6)+1</f>
        <v>5</v>
      </c>
      <c r="H5412">
        <f>MOD(D5412-1,6)+1</f>
        <v>3</v>
      </c>
      <c r="I5412">
        <f>37-D5412</f>
        <v>10</v>
      </c>
      <c r="J5412">
        <f>ABS(D5412-D5413)</f>
        <v>8</v>
      </c>
      <c r="K5412">
        <f>AVERAGE(D5412:D5416)</f>
        <v>27</v>
      </c>
      <c r="L5412">
        <f>AVERAGE(D5412:D5431)</f>
        <v>27</v>
      </c>
      <c r="M5412">
        <f>K5412-L5412</f>
        <v>0</v>
      </c>
      <c r="N5412" t="str">
        <f>IF(K5412&gt;L5412,"HIGH ZONE BIAS",IF(K5412&lt;L5412,"LOW ZONE BIAS","EQUILIBRIUM"))</f>
        <v>EQUILIBRIUM</v>
      </c>
    </row>
    <row r="5413">
      <c r="A5413">
        <v>22158</v>
      </c>
      <c r="B5413" t="str">
        <v>2022-07-09</v>
      </c>
      <c r="C5413" t="str">
        <v>Morning</v>
      </c>
      <c r="D5413">
        <v>35</v>
      </c>
      <c r="E5413" t="str">
        <f>IF(MOD(D5413,2)=0,"EVEN","ODD")</f>
        <v>ODD</v>
      </c>
      <c r="F5413" t="str">
        <f>IF(D5413&lt;=18,"LOW (1-18)","HIGH (19-36)")</f>
        <v>HIGH (19-36)</v>
      </c>
      <c r="G5413">
        <f>INT((D5413-1)/6)+1</f>
        <v>6</v>
      </c>
      <c r="H5413">
        <f>MOD(D5413-1,6)+1</f>
        <v>5</v>
      </c>
      <c r="I5413">
        <f>37-D5413</f>
        <v>2</v>
      </c>
      <c r="J5413">
        <f>ABS(D5413-D5414)</f>
        <v>24</v>
      </c>
      <c r="K5413">
        <f>AVERAGE(D5413:D5417)</f>
        <v>35</v>
      </c>
      <c r="L5413">
        <f>AVERAGE(D5413:D5432)</f>
        <v>35</v>
      </c>
      <c r="M5413">
        <f>K5413-L5413</f>
        <v>0</v>
      </c>
      <c r="N5413" t="str">
        <f>IF(K5413&gt;L5413,"HIGH ZONE BIAS",IF(K5413&lt;L5413,"LOW ZONE BIAS","EQUILIBRIUM"))</f>
        <v>EQUILIBRIUM</v>
      </c>
    </row>
    <row r="5414">
      <c r="A5414">
        <v>22157</v>
      </c>
      <c r="B5414" t="str">
        <v>2022-07-08</v>
      </c>
      <c r="C5414" t="str">
        <v>Evening</v>
      </c>
      <c r="D5414">
        <v>11</v>
      </c>
      <c r="E5414" t="str">
        <f>IF(MOD(D5414,2)=0,"EVEN","ODD")</f>
        <v>ODD</v>
      </c>
      <c r="F5414" t="str">
        <f>IF(D5414&lt;=18,"LOW (1-18)","HIGH (19-36)")</f>
        <v>LOW (1-18)</v>
      </c>
      <c r="G5414">
        <f>INT((D5414-1)/6)+1</f>
        <v>2</v>
      </c>
      <c r="H5414">
        <f>MOD(D5414-1,6)+1</f>
        <v>5</v>
      </c>
      <c r="I5414">
        <f>37-D5414</f>
        <v>26</v>
      </c>
      <c r="J5414">
        <f>ABS(D5414-D5415)</f>
        <v>14</v>
      </c>
      <c r="K5414">
        <f>AVERAGE(D5414:D5418)</f>
        <v>11</v>
      </c>
      <c r="L5414">
        <f>AVERAGE(D5414:D5433)</f>
        <v>11</v>
      </c>
      <c r="M5414">
        <f>K5414-L5414</f>
        <v>0</v>
      </c>
      <c r="N5414" t="str">
        <f>IF(K5414&gt;L5414,"HIGH ZONE BIAS",IF(K5414&lt;L5414,"LOW ZONE BIAS","EQUILIBRIUM"))</f>
        <v>EQUILIBRIUM</v>
      </c>
    </row>
    <row r="5415">
      <c r="A5415">
        <v>22156</v>
      </c>
      <c r="B5415" t="str">
        <v>2022-07-08</v>
      </c>
      <c r="C5415" t="str">
        <v>Afternoon</v>
      </c>
      <c r="D5415">
        <v>25</v>
      </c>
      <c r="E5415" t="str">
        <f>IF(MOD(D5415,2)=0,"EVEN","ODD")</f>
        <v>ODD</v>
      </c>
      <c r="F5415" t="str">
        <f>IF(D5415&lt;=18,"LOW (1-18)","HIGH (19-36)")</f>
        <v>HIGH (19-36)</v>
      </c>
      <c r="G5415">
        <f>INT((D5415-1)/6)+1</f>
        <v>5</v>
      </c>
      <c r="H5415">
        <f>MOD(D5415-1,6)+1</f>
        <v>1</v>
      </c>
      <c r="I5415">
        <f>37-D5415</f>
        <v>12</v>
      </c>
      <c r="J5415">
        <f>ABS(D5415-D5416)</f>
        <v>17</v>
      </c>
      <c r="K5415">
        <f>AVERAGE(D5415:D5419)</f>
        <v>25</v>
      </c>
      <c r="L5415">
        <f>AVERAGE(D5415:D5434)</f>
        <v>25</v>
      </c>
      <c r="M5415">
        <f>K5415-L5415</f>
        <v>0</v>
      </c>
      <c r="N5415" t="str">
        <f>IF(K5415&gt;L5415,"HIGH ZONE BIAS",IF(K5415&lt;L5415,"LOW ZONE BIAS","EQUILIBRIUM"))</f>
        <v>EQUILIBRIUM</v>
      </c>
    </row>
    <row r="5416">
      <c r="A5416">
        <v>22155</v>
      </c>
      <c r="B5416" t="str">
        <v>2022-07-08</v>
      </c>
      <c r="C5416" t="str">
        <v>Midday</v>
      </c>
      <c r="D5416">
        <v>8</v>
      </c>
      <c r="E5416" t="str">
        <f>IF(MOD(D5416,2)=0,"EVEN","ODD")</f>
        <v>EVEN</v>
      </c>
      <c r="F5416" t="str">
        <f>IF(D5416&lt;=18,"LOW (1-18)","HIGH (19-36)")</f>
        <v>LOW (1-18)</v>
      </c>
      <c r="G5416">
        <f>INT((D5416-1)/6)+1</f>
        <v>2</v>
      </c>
      <c r="H5416">
        <f>MOD(D5416-1,6)+1</f>
        <v>2</v>
      </c>
      <c r="I5416">
        <f>37-D5416</f>
        <v>29</v>
      </c>
      <c r="J5416">
        <f>ABS(D5416-D5417)</f>
        <v>2</v>
      </c>
      <c r="K5416">
        <f>AVERAGE(D5416:D5420)</f>
        <v>8</v>
      </c>
      <c r="L5416">
        <f>AVERAGE(D5416:D5435)</f>
        <v>8</v>
      </c>
      <c r="M5416">
        <f>K5416-L5416</f>
        <v>0</v>
      </c>
      <c r="N5416" t="str">
        <f>IF(K5416&gt;L5416,"HIGH ZONE BIAS",IF(K5416&lt;L5416,"LOW ZONE BIAS","EQUILIBRIUM"))</f>
        <v>EQUILIBRIUM</v>
      </c>
    </row>
    <row r="5417">
      <c r="A5417">
        <v>22154</v>
      </c>
      <c r="B5417" t="str">
        <v>2022-07-08</v>
      </c>
      <c r="C5417" t="str">
        <v>Morning</v>
      </c>
      <c r="D5417">
        <v>6</v>
      </c>
      <c r="E5417" t="str">
        <f>IF(MOD(D5417,2)=0,"EVEN","ODD")</f>
        <v>EVEN</v>
      </c>
      <c r="F5417" t="str">
        <f>IF(D5417&lt;=18,"LOW (1-18)","HIGH (19-36)")</f>
        <v>LOW (1-18)</v>
      </c>
      <c r="G5417">
        <f>INT((D5417-1)/6)+1</f>
        <v>1</v>
      </c>
      <c r="H5417">
        <f>MOD(D5417-1,6)+1</f>
        <v>6</v>
      </c>
      <c r="I5417">
        <f>37-D5417</f>
        <v>31</v>
      </c>
      <c r="J5417">
        <f>ABS(D5417-D5418)</f>
        <v>11</v>
      </c>
      <c r="K5417">
        <f>AVERAGE(D5417:D5421)</f>
        <v>6</v>
      </c>
      <c r="L5417">
        <f>AVERAGE(D5417:D5436)</f>
        <v>6</v>
      </c>
      <c r="M5417">
        <f>K5417-L5417</f>
        <v>0</v>
      </c>
      <c r="N5417" t="str">
        <f>IF(K5417&gt;L5417,"HIGH ZONE BIAS",IF(K5417&lt;L5417,"LOW ZONE BIAS","EQUILIBRIUM"))</f>
        <v>EQUILIBRIUM</v>
      </c>
    </row>
    <row r="5418">
      <c r="A5418">
        <v>22153</v>
      </c>
      <c r="B5418" t="str">
        <v>2022-07-07</v>
      </c>
      <c r="C5418" t="str">
        <v>Evening</v>
      </c>
      <c r="D5418">
        <v>17</v>
      </c>
      <c r="E5418" t="str">
        <f>IF(MOD(D5418,2)=0,"EVEN","ODD")</f>
        <v>ODD</v>
      </c>
      <c r="F5418" t="str">
        <f>IF(D5418&lt;=18,"LOW (1-18)","HIGH (19-36)")</f>
        <v>LOW (1-18)</v>
      </c>
      <c r="G5418">
        <f>INT((D5418-1)/6)+1</f>
        <v>3</v>
      </c>
      <c r="H5418">
        <f>MOD(D5418-1,6)+1</f>
        <v>5</v>
      </c>
      <c r="I5418">
        <f>37-D5418</f>
        <v>20</v>
      </c>
      <c r="J5418">
        <f>ABS(D5418-D5419)</f>
        <v>13</v>
      </c>
      <c r="K5418">
        <f>AVERAGE(D5418:D5422)</f>
        <v>17</v>
      </c>
      <c r="L5418">
        <f>AVERAGE(D5418:D5437)</f>
        <v>17</v>
      </c>
      <c r="M5418">
        <f>K5418-L5418</f>
        <v>0</v>
      </c>
      <c r="N5418" t="str">
        <f>IF(K5418&gt;L5418,"HIGH ZONE BIAS",IF(K5418&lt;L5418,"LOW ZONE BIAS","EQUILIBRIUM"))</f>
        <v>EQUILIBRIUM</v>
      </c>
    </row>
    <row r="5419">
      <c r="A5419">
        <v>22152</v>
      </c>
      <c r="B5419" t="str">
        <v>2022-07-07</v>
      </c>
      <c r="C5419" t="str">
        <v>Afternoon</v>
      </c>
      <c r="D5419">
        <v>30</v>
      </c>
      <c r="E5419" t="str">
        <f>IF(MOD(D5419,2)=0,"EVEN","ODD")</f>
        <v>EVEN</v>
      </c>
      <c r="F5419" t="str">
        <f>IF(D5419&lt;=18,"LOW (1-18)","HIGH (19-36)")</f>
        <v>HIGH (19-36)</v>
      </c>
      <c r="G5419">
        <f>INT((D5419-1)/6)+1</f>
        <v>5</v>
      </c>
      <c r="H5419">
        <f>MOD(D5419-1,6)+1</f>
        <v>6</v>
      </c>
      <c r="I5419">
        <f>37-D5419</f>
        <v>7</v>
      </c>
      <c r="J5419">
        <f>ABS(D5419-D5420)</f>
        <v>6</v>
      </c>
      <c r="K5419">
        <f>AVERAGE(D5419:D5423)</f>
        <v>30</v>
      </c>
      <c r="L5419">
        <f>AVERAGE(D5419:D5438)</f>
        <v>30</v>
      </c>
      <c r="M5419">
        <f>K5419-L5419</f>
        <v>0</v>
      </c>
      <c r="N5419" t="str">
        <f>IF(K5419&gt;L5419,"HIGH ZONE BIAS",IF(K5419&lt;L5419,"LOW ZONE BIAS","EQUILIBRIUM"))</f>
        <v>EQUILIBRIUM</v>
      </c>
    </row>
    <row r="5420">
      <c r="A5420">
        <v>22151</v>
      </c>
      <c r="B5420" t="str">
        <v>2022-07-07</v>
      </c>
      <c r="C5420" t="str">
        <v>Midday</v>
      </c>
      <c r="D5420">
        <v>36</v>
      </c>
      <c r="E5420" t="str">
        <f>IF(MOD(D5420,2)=0,"EVEN","ODD")</f>
        <v>EVEN</v>
      </c>
      <c r="F5420" t="str">
        <f>IF(D5420&lt;=18,"LOW (1-18)","HIGH (19-36)")</f>
        <v>HIGH (19-36)</v>
      </c>
      <c r="G5420">
        <f>INT((D5420-1)/6)+1</f>
        <v>6</v>
      </c>
      <c r="H5420">
        <f>MOD(D5420-1,6)+1</f>
        <v>6</v>
      </c>
      <c r="I5420">
        <f>37-D5420</f>
        <v>1</v>
      </c>
      <c r="J5420">
        <f>ABS(D5420-D5421)</f>
        <v>14</v>
      </c>
      <c r="K5420">
        <f>AVERAGE(D5420:D5424)</f>
        <v>36</v>
      </c>
      <c r="L5420">
        <f>AVERAGE(D5420:D5439)</f>
        <v>36</v>
      </c>
      <c r="M5420">
        <f>K5420-L5420</f>
        <v>0</v>
      </c>
      <c r="N5420" t="str">
        <f>IF(K5420&gt;L5420,"HIGH ZONE BIAS",IF(K5420&lt;L5420,"LOW ZONE BIAS","EQUILIBRIUM"))</f>
        <v>EQUILIBRIUM</v>
      </c>
    </row>
    <row r="5421">
      <c r="A5421">
        <v>22150</v>
      </c>
      <c r="B5421" t="str">
        <v>2022-07-07</v>
      </c>
      <c r="C5421" t="str">
        <v>Morning</v>
      </c>
      <c r="D5421">
        <v>22</v>
      </c>
      <c r="E5421" t="str">
        <f>IF(MOD(D5421,2)=0,"EVEN","ODD")</f>
        <v>EVEN</v>
      </c>
      <c r="F5421" t="str">
        <f>IF(D5421&lt;=18,"LOW (1-18)","HIGH (19-36)")</f>
        <v>HIGH (19-36)</v>
      </c>
      <c r="G5421">
        <f>INT((D5421-1)/6)+1</f>
        <v>4</v>
      </c>
      <c r="H5421">
        <f>MOD(D5421-1,6)+1</f>
        <v>4</v>
      </c>
      <c r="I5421">
        <f>37-D5421</f>
        <v>15</v>
      </c>
      <c r="J5421">
        <f>ABS(D5421-D5422)</f>
        <v>10</v>
      </c>
      <c r="K5421">
        <f>AVERAGE(D5421:D5425)</f>
        <v>22</v>
      </c>
      <c r="L5421">
        <f>AVERAGE(D5421:D5440)</f>
        <v>22</v>
      </c>
      <c r="M5421">
        <f>K5421-L5421</f>
        <v>0</v>
      </c>
      <c r="N5421" t="str">
        <f>IF(K5421&gt;L5421,"HIGH ZONE BIAS",IF(K5421&lt;L5421,"LOW ZONE BIAS","EQUILIBRIUM"))</f>
        <v>EQUILIBRIUM</v>
      </c>
    </row>
    <row r="5422">
      <c r="A5422">
        <v>22149</v>
      </c>
      <c r="B5422" t="str">
        <v>2022-07-06</v>
      </c>
      <c r="C5422" t="str">
        <v>Evening</v>
      </c>
      <c r="D5422">
        <v>12</v>
      </c>
      <c r="E5422" t="str">
        <f>IF(MOD(D5422,2)=0,"EVEN","ODD")</f>
        <v>EVEN</v>
      </c>
      <c r="F5422" t="str">
        <f>IF(D5422&lt;=18,"LOW (1-18)","HIGH (19-36)")</f>
        <v>LOW (1-18)</v>
      </c>
      <c r="G5422">
        <f>INT((D5422-1)/6)+1</f>
        <v>2</v>
      </c>
      <c r="H5422">
        <f>MOD(D5422-1,6)+1</f>
        <v>6</v>
      </c>
      <c r="I5422">
        <f>37-D5422</f>
        <v>25</v>
      </c>
      <c r="J5422">
        <f>ABS(D5422-D5423)</f>
        <v>18</v>
      </c>
      <c r="K5422">
        <f>AVERAGE(D5422:D5426)</f>
        <v>12</v>
      </c>
      <c r="L5422">
        <f>AVERAGE(D5422:D5441)</f>
        <v>12</v>
      </c>
      <c r="M5422">
        <f>K5422-L5422</f>
        <v>0</v>
      </c>
      <c r="N5422" t="str">
        <f>IF(K5422&gt;L5422,"HIGH ZONE BIAS",IF(K5422&lt;L5422,"LOW ZONE BIAS","EQUILIBRIUM"))</f>
        <v>EQUILIBRIUM</v>
      </c>
    </row>
    <row r="5423">
      <c r="A5423">
        <v>22148</v>
      </c>
      <c r="B5423" t="str">
        <v>2022-07-06</v>
      </c>
      <c r="C5423" t="str">
        <v>Afternoon</v>
      </c>
      <c r="D5423">
        <v>30</v>
      </c>
      <c r="E5423" t="str">
        <f>IF(MOD(D5423,2)=0,"EVEN","ODD")</f>
        <v>EVEN</v>
      </c>
      <c r="F5423" t="str">
        <f>IF(D5423&lt;=18,"LOW (1-18)","HIGH (19-36)")</f>
        <v>HIGH (19-36)</v>
      </c>
      <c r="G5423">
        <f>INT((D5423-1)/6)+1</f>
        <v>5</v>
      </c>
      <c r="H5423">
        <f>MOD(D5423-1,6)+1</f>
        <v>6</v>
      </c>
      <c r="I5423">
        <f>37-D5423</f>
        <v>7</v>
      </c>
      <c r="J5423">
        <f>ABS(D5423-D5424)</f>
        <v>11</v>
      </c>
      <c r="K5423">
        <f>AVERAGE(D5423:D5427)</f>
        <v>30</v>
      </c>
      <c r="L5423">
        <f>AVERAGE(D5423:D5442)</f>
        <v>30</v>
      </c>
      <c r="M5423">
        <f>K5423-L5423</f>
        <v>0</v>
      </c>
      <c r="N5423" t="str">
        <f>IF(K5423&gt;L5423,"HIGH ZONE BIAS",IF(K5423&lt;L5423,"LOW ZONE BIAS","EQUILIBRIUM"))</f>
        <v>EQUILIBRIUM</v>
      </c>
    </row>
    <row r="5424">
      <c r="A5424">
        <v>22147</v>
      </c>
      <c r="B5424" t="str">
        <v>2022-07-06</v>
      </c>
      <c r="C5424" t="str">
        <v>Midday</v>
      </c>
      <c r="D5424">
        <v>19</v>
      </c>
      <c r="E5424" t="str">
        <f>IF(MOD(D5424,2)=0,"EVEN","ODD")</f>
        <v>ODD</v>
      </c>
      <c r="F5424" t="str">
        <f>IF(D5424&lt;=18,"LOW (1-18)","HIGH (19-36)")</f>
        <v>HIGH (19-36)</v>
      </c>
      <c r="G5424">
        <f>INT((D5424-1)/6)+1</f>
        <v>4</v>
      </c>
      <c r="H5424">
        <f>MOD(D5424-1,6)+1</f>
        <v>1</v>
      </c>
      <c r="I5424">
        <f>37-D5424</f>
        <v>18</v>
      </c>
      <c r="J5424">
        <f>ABS(D5424-D5425)</f>
        <v>2</v>
      </c>
      <c r="K5424">
        <f>AVERAGE(D5424:D5428)</f>
        <v>19</v>
      </c>
      <c r="L5424">
        <f>AVERAGE(D5424:D5443)</f>
        <v>19</v>
      </c>
      <c r="M5424">
        <f>K5424-L5424</f>
        <v>0</v>
      </c>
      <c r="N5424" t="str">
        <f>IF(K5424&gt;L5424,"HIGH ZONE BIAS",IF(K5424&lt;L5424,"LOW ZONE BIAS","EQUILIBRIUM"))</f>
        <v>EQUILIBRIUM</v>
      </c>
    </row>
    <row r="5425">
      <c r="A5425">
        <v>22146</v>
      </c>
      <c r="B5425" t="str">
        <v>2022-07-06</v>
      </c>
      <c r="C5425" t="str">
        <v>Morning</v>
      </c>
      <c r="D5425">
        <v>17</v>
      </c>
      <c r="E5425" t="str">
        <f>IF(MOD(D5425,2)=0,"EVEN","ODD")</f>
        <v>ODD</v>
      </c>
      <c r="F5425" t="str">
        <f>IF(D5425&lt;=18,"LOW (1-18)","HIGH (19-36)")</f>
        <v>LOW (1-18)</v>
      </c>
      <c r="G5425">
        <f>INT((D5425-1)/6)+1</f>
        <v>3</v>
      </c>
      <c r="H5425">
        <f>MOD(D5425-1,6)+1</f>
        <v>5</v>
      </c>
      <c r="I5425">
        <f>37-D5425</f>
        <v>20</v>
      </c>
      <c r="J5425">
        <f>ABS(D5425-D5426)</f>
        <v>9</v>
      </c>
      <c r="K5425">
        <f>AVERAGE(D5425:D5429)</f>
        <v>17</v>
      </c>
      <c r="L5425">
        <f>AVERAGE(D5425:D5444)</f>
        <v>17</v>
      </c>
      <c r="M5425">
        <f>K5425-L5425</f>
        <v>0</v>
      </c>
      <c r="N5425" t="str">
        <f>IF(K5425&gt;L5425,"HIGH ZONE BIAS",IF(K5425&lt;L5425,"LOW ZONE BIAS","EQUILIBRIUM"))</f>
        <v>EQUILIBRIUM</v>
      </c>
    </row>
    <row r="5426">
      <c r="A5426">
        <v>22145</v>
      </c>
      <c r="B5426" t="str">
        <v>2022-07-05</v>
      </c>
      <c r="C5426" t="str">
        <v>Evening</v>
      </c>
      <c r="D5426">
        <v>8</v>
      </c>
      <c r="E5426" t="str">
        <f>IF(MOD(D5426,2)=0,"EVEN","ODD")</f>
        <v>EVEN</v>
      </c>
      <c r="F5426" t="str">
        <f>IF(D5426&lt;=18,"LOW (1-18)","HIGH (19-36)")</f>
        <v>LOW (1-18)</v>
      </c>
      <c r="G5426">
        <f>INT((D5426-1)/6)+1</f>
        <v>2</v>
      </c>
      <c r="H5426">
        <f>MOD(D5426-1,6)+1</f>
        <v>2</v>
      </c>
      <c r="I5426">
        <f>37-D5426</f>
        <v>29</v>
      </c>
      <c r="J5426">
        <f>ABS(D5426-D5427)</f>
        <v>12</v>
      </c>
      <c r="K5426">
        <f>AVERAGE(D5426:D5430)</f>
        <v>8</v>
      </c>
      <c r="L5426">
        <f>AVERAGE(D5426:D5445)</f>
        <v>8</v>
      </c>
      <c r="M5426">
        <f>K5426-L5426</f>
        <v>0</v>
      </c>
      <c r="N5426" t="str">
        <f>IF(K5426&gt;L5426,"HIGH ZONE BIAS",IF(K5426&lt;L5426,"LOW ZONE BIAS","EQUILIBRIUM"))</f>
        <v>EQUILIBRIUM</v>
      </c>
    </row>
    <row r="5427">
      <c r="A5427">
        <v>22144</v>
      </c>
      <c r="B5427" t="str">
        <v>2022-07-05</v>
      </c>
      <c r="C5427" t="str">
        <v>Afternoon</v>
      </c>
      <c r="D5427">
        <v>20</v>
      </c>
      <c r="E5427" t="str">
        <f>IF(MOD(D5427,2)=0,"EVEN","ODD")</f>
        <v>EVEN</v>
      </c>
      <c r="F5427" t="str">
        <f>IF(D5427&lt;=18,"LOW (1-18)","HIGH (19-36)")</f>
        <v>HIGH (19-36)</v>
      </c>
      <c r="G5427">
        <f>INT((D5427-1)/6)+1</f>
        <v>4</v>
      </c>
      <c r="H5427">
        <f>MOD(D5427-1,6)+1</f>
        <v>2</v>
      </c>
      <c r="I5427">
        <f>37-D5427</f>
        <v>17</v>
      </c>
      <c r="J5427">
        <f>ABS(D5427-D5428)</f>
        <v>6</v>
      </c>
      <c r="K5427">
        <f>AVERAGE(D5427:D5431)</f>
        <v>20</v>
      </c>
      <c r="L5427">
        <f>AVERAGE(D5427:D5446)</f>
        <v>20</v>
      </c>
      <c r="M5427">
        <f>K5427-L5427</f>
        <v>0</v>
      </c>
      <c r="N5427" t="str">
        <f>IF(K5427&gt;L5427,"HIGH ZONE BIAS",IF(K5427&lt;L5427,"LOW ZONE BIAS","EQUILIBRIUM"))</f>
        <v>EQUILIBRIUM</v>
      </c>
    </row>
    <row r="5428">
      <c r="A5428">
        <v>22143</v>
      </c>
      <c r="B5428" t="str">
        <v>2022-07-05</v>
      </c>
      <c r="C5428" t="str">
        <v>Midday</v>
      </c>
      <c r="D5428">
        <v>26</v>
      </c>
      <c r="E5428" t="str">
        <f>IF(MOD(D5428,2)=0,"EVEN","ODD")</f>
        <v>EVEN</v>
      </c>
      <c r="F5428" t="str">
        <f>IF(D5428&lt;=18,"LOW (1-18)","HIGH (19-36)")</f>
        <v>HIGH (19-36)</v>
      </c>
      <c r="G5428">
        <f>INT((D5428-1)/6)+1</f>
        <v>5</v>
      </c>
      <c r="H5428">
        <f>MOD(D5428-1,6)+1</f>
        <v>2</v>
      </c>
      <c r="I5428">
        <f>37-D5428</f>
        <v>11</v>
      </c>
      <c r="J5428">
        <f>ABS(D5428-D5429)</f>
        <v>9</v>
      </c>
      <c r="K5428">
        <f>AVERAGE(D5428:D5432)</f>
        <v>26</v>
      </c>
      <c r="L5428">
        <f>AVERAGE(D5428:D5447)</f>
        <v>26</v>
      </c>
      <c r="M5428">
        <f>K5428-L5428</f>
        <v>0</v>
      </c>
      <c r="N5428" t="str">
        <f>IF(K5428&gt;L5428,"HIGH ZONE BIAS",IF(K5428&lt;L5428,"LOW ZONE BIAS","EQUILIBRIUM"))</f>
        <v>EQUILIBRIUM</v>
      </c>
    </row>
    <row r="5429">
      <c r="A5429">
        <v>22142</v>
      </c>
      <c r="B5429" t="str">
        <v>2022-07-05</v>
      </c>
      <c r="C5429" t="str">
        <v>Morning</v>
      </c>
      <c r="D5429">
        <v>17</v>
      </c>
      <c r="E5429" t="str">
        <f>IF(MOD(D5429,2)=0,"EVEN","ODD")</f>
        <v>ODD</v>
      </c>
      <c r="F5429" t="str">
        <f>IF(D5429&lt;=18,"LOW (1-18)","HIGH (19-36)")</f>
        <v>LOW (1-18)</v>
      </c>
      <c r="G5429">
        <f>INT((D5429-1)/6)+1</f>
        <v>3</v>
      </c>
      <c r="H5429">
        <f>MOD(D5429-1,6)+1</f>
        <v>5</v>
      </c>
      <c r="I5429">
        <f>37-D5429</f>
        <v>20</v>
      </c>
      <c r="J5429">
        <f>ABS(D5429-D5430)</f>
        <v>16</v>
      </c>
      <c r="K5429">
        <f>AVERAGE(D5429:D5433)</f>
        <v>17</v>
      </c>
      <c r="L5429">
        <f>AVERAGE(D5429:D5448)</f>
        <v>17</v>
      </c>
      <c r="M5429">
        <f>K5429-L5429</f>
        <v>0</v>
      </c>
      <c r="N5429" t="str">
        <f>IF(K5429&gt;L5429,"HIGH ZONE BIAS",IF(K5429&lt;L5429,"LOW ZONE BIAS","EQUILIBRIUM"))</f>
        <v>EQUILIBRIUM</v>
      </c>
    </row>
    <row r="5430">
      <c r="A5430">
        <v>22141</v>
      </c>
      <c r="B5430" t="str">
        <v>2022-07-04</v>
      </c>
      <c r="C5430" t="str">
        <v>Evening</v>
      </c>
      <c r="D5430">
        <v>1</v>
      </c>
      <c r="E5430" t="str">
        <f>IF(MOD(D5430,2)=0,"EVEN","ODD")</f>
        <v>ODD</v>
      </c>
      <c r="F5430" t="str">
        <f>IF(D5430&lt;=18,"LOW (1-18)","HIGH (19-36)")</f>
        <v>LOW (1-18)</v>
      </c>
      <c r="G5430">
        <f>INT((D5430-1)/6)+1</f>
        <v>1</v>
      </c>
      <c r="H5430">
        <f>MOD(D5430-1,6)+1</f>
        <v>1</v>
      </c>
      <c r="I5430">
        <f>37-D5430</f>
        <v>36</v>
      </c>
      <c r="J5430">
        <f>ABS(D5430-D5431)</f>
        <v>32</v>
      </c>
      <c r="K5430">
        <f>AVERAGE(D5430:D5434)</f>
        <v>1</v>
      </c>
      <c r="L5430">
        <f>AVERAGE(D5430:D5449)</f>
        <v>1</v>
      </c>
      <c r="M5430">
        <f>K5430-L5430</f>
        <v>0</v>
      </c>
      <c r="N5430" t="str">
        <f>IF(K5430&gt;L5430,"HIGH ZONE BIAS",IF(K5430&lt;L5430,"LOW ZONE BIAS","EQUILIBRIUM"))</f>
        <v>EQUILIBRIUM</v>
      </c>
    </row>
    <row r="5431">
      <c r="A5431">
        <v>22140</v>
      </c>
      <c r="B5431" t="str">
        <v>2022-07-04</v>
      </c>
      <c r="C5431" t="str">
        <v>Afternoon</v>
      </c>
      <c r="D5431">
        <v>33</v>
      </c>
      <c r="E5431" t="str">
        <f>IF(MOD(D5431,2)=0,"EVEN","ODD")</f>
        <v>ODD</v>
      </c>
      <c r="F5431" t="str">
        <f>IF(D5431&lt;=18,"LOW (1-18)","HIGH (19-36)")</f>
        <v>HIGH (19-36)</v>
      </c>
      <c r="G5431">
        <f>INT((D5431-1)/6)+1</f>
        <v>6</v>
      </c>
      <c r="H5431">
        <f>MOD(D5431-1,6)+1</f>
        <v>3</v>
      </c>
      <c r="I5431">
        <f>37-D5431</f>
        <v>4</v>
      </c>
      <c r="J5431">
        <f>ABS(D5431-D5432)</f>
        <v>3</v>
      </c>
      <c r="K5431">
        <f>AVERAGE(D5431:D5435)</f>
        <v>33</v>
      </c>
      <c r="L5431">
        <f>AVERAGE(D5431:D5450)</f>
        <v>33</v>
      </c>
      <c r="M5431">
        <f>K5431-L5431</f>
        <v>0</v>
      </c>
      <c r="N5431" t="str">
        <f>IF(K5431&gt;L5431,"HIGH ZONE BIAS",IF(K5431&lt;L5431,"LOW ZONE BIAS","EQUILIBRIUM"))</f>
        <v>EQUILIBRIUM</v>
      </c>
    </row>
    <row r="5432">
      <c r="A5432">
        <v>22139</v>
      </c>
      <c r="B5432" t="str">
        <v>2022-07-04</v>
      </c>
      <c r="C5432" t="str">
        <v>Midday</v>
      </c>
      <c r="D5432">
        <v>36</v>
      </c>
      <c r="E5432" t="str">
        <f>IF(MOD(D5432,2)=0,"EVEN","ODD")</f>
        <v>EVEN</v>
      </c>
      <c r="F5432" t="str">
        <f>IF(D5432&lt;=18,"LOW (1-18)","HIGH (19-36)")</f>
        <v>HIGH (19-36)</v>
      </c>
      <c r="G5432">
        <f>INT((D5432-1)/6)+1</f>
        <v>6</v>
      </c>
      <c r="H5432">
        <f>MOD(D5432-1,6)+1</f>
        <v>6</v>
      </c>
      <c r="I5432">
        <f>37-D5432</f>
        <v>1</v>
      </c>
      <c r="J5432">
        <f>ABS(D5432-D5433)</f>
        <v>20</v>
      </c>
      <c r="K5432">
        <f>AVERAGE(D5432:D5436)</f>
        <v>36</v>
      </c>
      <c r="L5432">
        <f>AVERAGE(D5432:D5451)</f>
        <v>36</v>
      </c>
      <c r="M5432">
        <f>K5432-L5432</f>
        <v>0</v>
      </c>
      <c r="N5432" t="str">
        <f>IF(K5432&gt;L5432,"HIGH ZONE BIAS",IF(K5432&lt;L5432,"LOW ZONE BIAS","EQUILIBRIUM"))</f>
        <v>EQUILIBRIUM</v>
      </c>
    </row>
    <row r="5433">
      <c r="A5433">
        <v>22138</v>
      </c>
      <c r="B5433" t="str">
        <v>2022-07-04</v>
      </c>
      <c r="C5433" t="str">
        <v>Morning</v>
      </c>
      <c r="D5433">
        <v>16</v>
      </c>
      <c r="E5433" t="str">
        <f>IF(MOD(D5433,2)=0,"EVEN","ODD")</f>
        <v>EVEN</v>
      </c>
      <c r="F5433" t="str">
        <f>IF(D5433&lt;=18,"LOW (1-18)","HIGH (19-36)")</f>
        <v>LOW (1-18)</v>
      </c>
      <c r="G5433">
        <f>INT((D5433-1)/6)+1</f>
        <v>3</v>
      </c>
      <c r="H5433">
        <f>MOD(D5433-1,6)+1</f>
        <v>4</v>
      </c>
      <c r="I5433">
        <f>37-D5433</f>
        <v>21</v>
      </c>
      <c r="J5433">
        <f>ABS(D5433-D5434)</f>
        <v>12</v>
      </c>
      <c r="K5433">
        <f>AVERAGE(D5433:D5437)</f>
        <v>16</v>
      </c>
      <c r="L5433">
        <f>AVERAGE(D5433:D5452)</f>
        <v>16</v>
      </c>
      <c r="M5433">
        <f>K5433-L5433</f>
        <v>0</v>
      </c>
      <c r="N5433" t="str">
        <f>IF(K5433&gt;L5433,"HIGH ZONE BIAS",IF(K5433&lt;L5433,"LOW ZONE BIAS","EQUILIBRIUM"))</f>
        <v>EQUILIBRIUM</v>
      </c>
    </row>
    <row r="5434">
      <c r="A5434">
        <v>22137</v>
      </c>
      <c r="B5434" t="str">
        <v>2022-07-02</v>
      </c>
      <c r="C5434" t="str">
        <v>Evening</v>
      </c>
      <c r="D5434">
        <v>4</v>
      </c>
      <c r="E5434" t="str">
        <f>IF(MOD(D5434,2)=0,"EVEN","ODD")</f>
        <v>EVEN</v>
      </c>
      <c r="F5434" t="str">
        <f>IF(D5434&lt;=18,"LOW (1-18)","HIGH (19-36)")</f>
        <v>LOW (1-18)</v>
      </c>
      <c r="G5434">
        <f>INT((D5434-1)/6)+1</f>
        <v>1</v>
      </c>
      <c r="H5434">
        <f>MOD(D5434-1,6)+1</f>
        <v>4</v>
      </c>
      <c r="I5434">
        <f>37-D5434</f>
        <v>33</v>
      </c>
      <c r="J5434">
        <f>ABS(D5434-D5435)</f>
        <v>4</v>
      </c>
      <c r="K5434">
        <f>AVERAGE(D5434:D5438)</f>
        <v>4</v>
      </c>
      <c r="L5434">
        <f>AVERAGE(D5434:D5453)</f>
        <v>4</v>
      </c>
      <c r="M5434">
        <f>K5434-L5434</f>
        <v>0</v>
      </c>
      <c r="N5434" t="str">
        <f>IF(K5434&gt;L5434,"HIGH ZONE BIAS",IF(K5434&lt;L5434,"LOW ZONE BIAS","EQUILIBRIUM"))</f>
        <v>EQUILIBRIUM</v>
      </c>
    </row>
    <row r="5435">
      <c r="A5435">
        <v>22136</v>
      </c>
      <c r="B5435" t="str">
        <v>2022-07-02</v>
      </c>
      <c r="C5435" t="str">
        <v>Afternoon</v>
      </c>
      <c r="D5435">
        <v>8</v>
      </c>
      <c r="E5435" t="str">
        <f>IF(MOD(D5435,2)=0,"EVEN","ODD")</f>
        <v>EVEN</v>
      </c>
      <c r="F5435" t="str">
        <f>IF(D5435&lt;=18,"LOW (1-18)","HIGH (19-36)")</f>
        <v>LOW (1-18)</v>
      </c>
      <c r="G5435">
        <f>INT((D5435-1)/6)+1</f>
        <v>2</v>
      </c>
      <c r="H5435">
        <f>MOD(D5435-1,6)+1</f>
        <v>2</v>
      </c>
      <c r="I5435">
        <f>37-D5435</f>
        <v>29</v>
      </c>
      <c r="J5435">
        <f>ABS(D5435-D5436)</f>
        <v>17</v>
      </c>
      <c r="K5435">
        <f>AVERAGE(D5435:D5439)</f>
        <v>8</v>
      </c>
      <c r="L5435">
        <f>AVERAGE(D5435:D5454)</f>
        <v>8</v>
      </c>
      <c r="M5435">
        <f>K5435-L5435</f>
        <v>0</v>
      </c>
      <c r="N5435" t="str">
        <f>IF(K5435&gt;L5435,"HIGH ZONE BIAS",IF(K5435&lt;L5435,"LOW ZONE BIAS","EQUILIBRIUM"))</f>
        <v>EQUILIBRIUM</v>
      </c>
    </row>
    <row r="5436">
      <c r="A5436">
        <v>22135</v>
      </c>
      <c r="B5436" t="str">
        <v>2022-07-02</v>
      </c>
      <c r="C5436" t="str">
        <v>Midday</v>
      </c>
      <c r="D5436">
        <v>25</v>
      </c>
      <c r="E5436" t="str">
        <f>IF(MOD(D5436,2)=0,"EVEN","ODD")</f>
        <v>ODD</v>
      </c>
      <c r="F5436" t="str">
        <f>IF(D5436&lt;=18,"LOW (1-18)","HIGH (19-36)")</f>
        <v>HIGH (19-36)</v>
      </c>
      <c r="G5436">
        <f>INT((D5436-1)/6)+1</f>
        <v>5</v>
      </c>
      <c r="H5436">
        <f>MOD(D5436-1,6)+1</f>
        <v>1</v>
      </c>
      <c r="I5436">
        <f>37-D5436</f>
        <v>12</v>
      </c>
      <c r="J5436">
        <f>ABS(D5436-D5437)</f>
        <v>5</v>
      </c>
      <c r="K5436">
        <f>AVERAGE(D5436:D5440)</f>
        <v>25</v>
      </c>
      <c r="L5436">
        <f>AVERAGE(D5436:D5455)</f>
        <v>25</v>
      </c>
      <c r="M5436">
        <f>K5436-L5436</f>
        <v>0</v>
      </c>
      <c r="N5436" t="str">
        <f>IF(K5436&gt;L5436,"HIGH ZONE BIAS",IF(K5436&lt;L5436,"LOW ZONE BIAS","EQUILIBRIUM"))</f>
        <v>EQUILIBRIUM</v>
      </c>
    </row>
    <row r="5437">
      <c r="A5437">
        <v>22134</v>
      </c>
      <c r="B5437" t="str">
        <v>2022-07-02</v>
      </c>
      <c r="C5437" t="str">
        <v>Morning</v>
      </c>
      <c r="D5437">
        <v>30</v>
      </c>
      <c r="E5437" t="str">
        <f>IF(MOD(D5437,2)=0,"EVEN","ODD")</f>
        <v>EVEN</v>
      </c>
      <c r="F5437" t="str">
        <f>IF(D5437&lt;=18,"LOW (1-18)","HIGH (19-36)")</f>
        <v>HIGH (19-36)</v>
      </c>
      <c r="G5437">
        <f>INT((D5437-1)/6)+1</f>
        <v>5</v>
      </c>
      <c r="H5437">
        <f>MOD(D5437-1,6)+1</f>
        <v>6</v>
      </c>
      <c r="I5437">
        <f>37-D5437</f>
        <v>7</v>
      </c>
      <c r="J5437">
        <f>ABS(D5437-D5438)</f>
        <v>4</v>
      </c>
      <c r="K5437">
        <f>AVERAGE(D5437:D5441)</f>
        <v>30</v>
      </c>
      <c r="L5437">
        <f>AVERAGE(D5437:D5456)</f>
        <v>30</v>
      </c>
      <c r="M5437">
        <f>K5437-L5437</f>
        <v>0</v>
      </c>
      <c r="N5437" t="str">
        <f>IF(K5437&gt;L5437,"HIGH ZONE BIAS",IF(K5437&lt;L5437,"LOW ZONE BIAS","EQUILIBRIUM"))</f>
        <v>EQUILIBRIUM</v>
      </c>
    </row>
    <row r="5438">
      <c r="A5438">
        <v>22133</v>
      </c>
      <c r="B5438" t="str">
        <v>2022-07-01</v>
      </c>
      <c r="C5438" t="str">
        <v>Evening</v>
      </c>
      <c r="D5438">
        <v>34</v>
      </c>
      <c r="E5438" t="str">
        <f>IF(MOD(D5438,2)=0,"EVEN","ODD")</f>
        <v>EVEN</v>
      </c>
      <c r="F5438" t="str">
        <f>IF(D5438&lt;=18,"LOW (1-18)","HIGH (19-36)")</f>
        <v>HIGH (19-36)</v>
      </c>
      <c r="G5438">
        <f>INT((D5438-1)/6)+1</f>
        <v>6</v>
      </c>
      <c r="H5438">
        <f>MOD(D5438-1,6)+1</f>
        <v>4</v>
      </c>
      <c r="I5438">
        <f>37-D5438</f>
        <v>3</v>
      </c>
      <c r="J5438">
        <f>ABS(D5438-D5439)</f>
        <v>6</v>
      </c>
      <c r="K5438">
        <f>AVERAGE(D5438:D5442)</f>
        <v>34</v>
      </c>
      <c r="L5438">
        <f>AVERAGE(D5438:D5457)</f>
        <v>34</v>
      </c>
      <c r="M5438">
        <f>K5438-L5438</f>
        <v>0</v>
      </c>
      <c r="N5438" t="str">
        <f>IF(K5438&gt;L5438,"HIGH ZONE BIAS",IF(K5438&lt;L5438,"LOW ZONE BIAS","EQUILIBRIUM"))</f>
        <v>EQUILIBRIUM</v>
      </c>
    </row>
    <row r="5439">
      <c r="A5439">
        <v>22132</v>
      </c>
      <c r="B5439" t="str">
        <v>2022-07-01</v>
      </c>
      <c r="C5439" t="str">
        <v>Afternoon</v>
      </c>
      <c r="D5439">
        <v>28</v>
      </c>
      <c r="E5439" t="str">
        <f>IF(MOD(D5439,2)=0,"EVEN","ODD")</f>
        <v>EVEN</v>
      </c>
      <c r="F5439" t="str">
        <f>IF(D5439&lt;=18,"LOW (1-18)","HIGH (19-36)")</f>
        <v>HIGH (19-36)</v>
      </c>
      <c r="G5439">
        <f>INT((D5439-1)/6)+1</f>
        <v>5</v>
      </c>
      <c r="H5439">
        <f>MOD(D5439-1,6)+1</f>
        <v>4</v>
      </c>
      <c r="I5439">
        <f>37-D5439</f>
        <v>9</v>
      </c>
      <c r="J5439">
        <f>ABS(D5439-D5440)</f>
        <v>5</v>
      </c>
      <c r="K5439">
        <f>AVERAGE(D5439:D5443)</f>
        <v>28</v>
      </c>
      <c r="L5439">
        <f>AVERAGE(D5439:D5458)</f>
        <v>28</v>
      </c>
      <c r="M5439">
        <f>K5439-L5439</f>
        <v>0</v>
      </c>
      <c r="N5439" t="str">
        <f>IF(K5439&gt;L5439,"HIGH ZONE BIAS",IF(K5439&lt;L5439,"LOW ZONE BIAS","EQUILIBRIUM"))</f>
        <v>EQUILIBRIUM</v>
      </c>
    </row>
    <row r="5440">
      <c r="A5440">
        <v>22131</v>
      </c>
      <c r="B5440" t="str">
        <v>2022-07-01</v>
      </c>
      <c r="C5440" t="str">
        <v>Midday</v>
      </c>
      <c r="D5440">
        <v>23</v>
      </c>
      <c r="E5440" t="str">
        <f>IF(MOD(D5440,2)=0,"EVEN","ODD")</f>
        <v>ODD</v>
      </c>
      <c r="F5440" t="str">
        <f>IF(D5440&lt;=18,"LOW (1-18)","HIGH (19-36)")</f>
        <v>HIGH (19-36)</v>
      </c>
      <c r="G5440">
        <f>INT((D5440-1)/6)+1</f>
        <v>4</v>
      </c>
      <c r="H5440">
        <f>MOD(D5440-1,6)+1</f>
        <v>5</v>
      </c>
      <c r="I5440">
        <f>37-D5440</f>
        <v>14</v>
      </c>
      <c r="J5440">
        <f>ABS(D5440-D5441)</f>
        <v>9</v>
      </c>
      <c r="K5440">
        <f>AVERAGE(D5440:D5444)</f>
        <v>23</v>
      </c>
      <c r="L5440">
        <f>AVERAGE(D5440:D5459)</f>
        <v>23</v>
      </c>
      <c r="M5440">
        <f>K5440-L5440</f>
        <v>0</v>
      </c>
      <c r="N5440" t="str">
        <f>IF(K5440&gt;L5440,"HIGH ZONE BIAS",IF(K5440&lt;L5440,"LOW ZONE BIAS","EQUILIBRIUM"))</f>
        <v>EQUILIBRIUM</v>
      </c>
    </row>
    <row r="5441">
      <c r="A5441">
        <v>22130</v>
      </c>
      <c r="B5441" t="str">
        <v>2022-07-01</v>
      </c>
      <c r="C5441" t="str">
        <v>Morning</v>
      </c>
      <c r="D5441">
        <v>14</v>
      </c>
      <c r="E5441" t="str">
        <f>IF(MOD(D5441,2)=0,"EVEN","ODD")</f>
        <v>EVEN</v>
      </c>
      <c r="F5441" t="str">
        <f>IF(D5441&lt;=18,"LOW (1-18)","HIGH (19-36)")</f>
        <v>LOW (1-18)</v>
      </c>
      <c r="G5441">
        <f>INT((D5441-1)/6)+1</f>
        <v>3</v>
      </c>
      <c r="H5441">
        <f>MOD(D5441-1,6)+1</f>
        <v>2</v>
      </c>
      <c r="I5441">
        <f>37-D5441</f>
        <v>23</v>
      </c>
      <c r="J5441">
        <f>ABS(D5441-D5442)</f>
        <v>7</v>
      </c>
      <c r="K5441">
        <f>AVERAGE(D5441:D5445)</f>
        <v>14</v>
      </c>
      <c r="L5441">
        <f>AVERAGE(D5441:D5460)</f>
        <v>14</v>
      </c>
      <c r="M5441">
        <f>K5441-L5441</f>
        <v>0</v>
      </c>
      <c r="N5441" t="str">
        <f>IF(K5441&gt;L5441,"HIGH ZONE BIAS",IF(K5441&lt;L5441,"LOW ZONE BIAS","EQUILIBRIUM"))</f>
        <v>EQUILIBRIUM</v>
      </c>
    </row>
    <row r="5442">
      <c r="A5442">
        <v>22129</v>
      </c>
      <c r="B5442" t="str">
        <v>2022-06-30</v>
      </c>
      <c r="C5442" t="str">
        <v>Evening</v>
      </c>
      <c r="D5442">
        <v>21</v>
      </c>
      <c r="E5442" t="str">
        <f>IF(MOD(D5442,2)=0,"EVEN","ODD")</f>
        <v>ODD</v>
      </c>
      <c r="F5442" t="str">
        <f>IF(D5442&lt;=18,"LOW (1-18)","HIGH (19-36)")</f>
        <v>HIGH (19-36)</v>
      </c>
      <c r="G5442">
        <f>INT((D5442-1)/6)+1</f>
        <v>4</v>
      </c>
      <c r="H5442">
        <f>MOD(D5442-1,6)+1</f>
        <v>3</v>
      </c>
      <c r="I5442">
        <f>37-D5442</f>
        <v>16</v>
      </c>
      <c r="J5442">
        <f>ABS(D5442-D5443)</f>
        <v>6</v>
      </c>
      <c r="K5442">
        <f>AVERAGE(D5442:D5446)</f>
        <v>21</v>
      </c>
      <c r="L5442">
        <f>AVERAGE(D5442:D5461)</f>
        <v>21</v>
      </c>
      <c r="M5442">
        <f>K5442-L5442</f>
        <v>0</v>
      </c>
      <c r="N5442" t="str">
        <f>IF(K5442&gt;L5442,"HIGH ZONE BIAS",IF(K5442&lt;L5442,"LOW ZONE BIAS","EQUILIBRIUM"))</f>
        <v>EQUILIBRIUM</v>
      </c>
    </row>
    <row r="5443">
      <c r="A5443">
        <v>22128</v>
      </c>
      <c r="B5443" t="str">
        <v>2022-06-30</v>
      </c>
      <c r="C5443" t="str">
        <v>Afternoon</v>
      </c>
      <c r="D5443">
        <v>15</v>
      </c>
      <c r="E5443" t="str">
        <f>IF(MOD(D5443,2)=0,"EVEN","ODD")</f>
        <v>ODD</v>
      </c>
      <c r="F5443" t="str">
        <f>IF(D5443&lt;=18,"LOW (1-18)","HIGH (19-36)")</f>
        <v>LOW (1-18)</v>
      </c>
      <c r="G5443">
        <f>INT((D5443-1)/6)+1</f>
        <v>3</v>
      </c>
      <c r="H5443">
        <f>MOD(D5443-1,6)+1</f>
        <v>3</v>
      </c>
      <c r="I5443">
        <f>37-D5443</f>
        <v>22</v>
      </c>
      <c r="J5443">
        <f>ABS(D5443-D5444)</f>
        <v>15</v>
      </c>
      <c r="K5443">
        <f>AVERAGE(D5443:D5447)</f>
        <v>15</v>
      </c>
      <c r="L5443">
        <f>AVERAGE(D5443:D5462)</f>
        <v>15</v>
      </c>
      <c r="M5443">
        <f>K5443-L5443</f>
        <v>0</v>
      </c>
      <c r="N5443" t="str">
        <f>IF(K5443&gt;L5443,"HIGH ZONE BIAS",IF(K5443&lt;L5443,"LOW ZONE BIAS","EQUILIBRIUM"))</f>
        <v>EQUILIBRIUM</v>
      </c>
    </row>
    <row r="5444">
      <c r="A5444">
        <v>22127</v>
      </c>
      <c r="B5444" t="str">
        <v>2022-06-30</v>
      </c>
      <c r="C5444" t="str">
        <v>Midday</v>
      </c>
      <c r="D5444">
        <v>30</v>
      </c>
      <c r="E5444" t="str">
        <f>IF(MOD(D5444,2)=0,"EVEN","ODD")</f>
        <v>EVEN</v>
      </c>
      <c r="F5444" t="str">
        <f>IF(D5444&lt;=18,"LOW (1-18)","HIGH (19-36)")</f>
        <v>HIGH (19-36)</v>
      </c>
      <c r="G5444">
        <f>INT((D5444-1)/6)+1</f>
        <v>5</v>
      </c>
      <c r="H5444">
        <f>MOD(D5444-1,6)+1</f>
        <v>6</v>
      </c>
      <c r="I5444">
        <f>37-D5444</f>
        <v>7</v>
      </c>
      <c r="J5444">
        <f>ABS(D5444-D5445)</f>
        <v>13</v>
      </c>
      <c r="K5444">
        <f>AVERAGE(D5444:D5448)</f>
        <v>30</v>
      </c>
      <c r="L5444">
        <f>AVERAGE(D5444:D5463)</f>
        <v>30</v>
      </c>
      <c r="M5444">
        <f>K5444-L5444</f>
        <v>0</v>
      </c>
      <c r="N5444" t="str">
        <f>IF(K5444&gt;L5444,"HIGH ZONE BIAS",IF(K5444&lt;L5444,"LOW ZONE BIAS","EQUILIBRIUM"))</f>
        <v>EQUILIBRIUM</v>
      </c>
    </row>
    <row r="5445">
      <c r="A5445">
        <v>22126</v>
      </c>
      <c r="B5445" t="str">
        <v>2022-06-30</v>
      </c>
      <c r="C5445" t="str">
        <v>Morning</v>
      </c>
      <c r="D5445">
        <v>17</v>
      </c>
      <c r="E5445" t="str">
        <f>IF(MOD(D5445,2)=0,"EVEN","ODD")</f>
        <v>ODD</v>
      </c>
      <c r="F5445" t="str">
        <f>IF(D5445&lt;=18,"LOW (1-18)","HIGH (19-36)")</f>
        <v>LOW (1-18)</v>
      </c>
      <c r="G5445">
        <f>INT((D5445-1)/6)+1</f>
        <v>3</v>
      </c>
      <c r="H5445">
        <f>MOD(D5445-1,6)+1</f>
        <v>5</v>
      </c>
      <c r="I5445">
        <f>37-D5445</f>
        <v>20</v>
      </c>
      <c r="J5445">
        <f>ABS(D5445-D5446)</f>
        <v>3</v>
      </c>
      <c r="K5445">
        <f>AVERAGE(D5445:D5449)</f>
        <v>17</v>
      </c>
      <c r="L5445">
        <f>AVERAGE(D5445:D5464)</f>
        <v>17</v>
      </c>
      <c r="M5445">
        <f>K5445-L5445</f>
        <v>0</v>
      </c>
      <c r="N5445" t="str">
        <f>IF(K5445&gt;L5445,"HIGH ZONE BIAS",IF(K5445&lt;L5445,"LOW ZONE BIAS","EQUILIBRIUM"))</f>
        <v>EQUILIBRIUM</v>
      </c>
    </row>
    <row r="5446">
      <c r="A5446">
        <v>22125</v>
      </c>
      <c r="B5446" t="str">
        <v>2022-06-29</v>
      </c>
      <c r="C5446" t="str">
        <v>Evening</v>
      </c>
      <c r="D5446">
        <v>14</v>
      </c>
      <c r="E5446" t="str">
        <f>IF(MOD(D5446,2)=0,"EVEN","ODD")</f>
        <v>EVEN</v>
      </c>
      <c r="F5446" t="str">
        <f>IF(D5446&lt;=18,"LOW (1-18)","HIGH (19-36)")</f>
        <v>LOW (1-18)</v>
      </c>
      <c r="G5446">
        <f>INT((D5446-1)/6)+1</f>
        <v>3</v>
      </c>
      <c r="H5446">
        <f>MOD(D5446-1,6)+1</f>
        <v>2</v>
      </c>
      <c r="I5446">
        <f>37-D5446</f>
        <v>23</v>
      </c>
      <c r="J5446">
        <f>ABS(D5446-D5447)</f>
        <v>0</v>
      </c>
      <c r="K5446">
        <f>AVERAGE(D5446:D5450)</f>
        <v>14</v>
      </c>
      <c r="L5446">
        <f>AVERAGE(D5446:D5465)</f>
        <v>14</v>
      </c>
      <c r="M5446">
        <f>K5446-L5446</f>
        <v>0</v>
      </c>
      <c r="N5446" t="str">
        <f>IF(K5446&gt;L5446,"HIGH ZONE BIAS",IF(K5446&lt;L5446,"LOW ZONE BIAS","EQUILIBRIUM"))</f>
        <v>EQUILIBRIUM</v>
      </c>
    </row>
    <row r="5447">
      <c r="A5447">
        <v>22124</v>
      </c>
      <c r="B5447" t="str">
        <v>2022-06-29</v>
      </c>
      <c r="C5447" t="str">
        <v>Afternoon</v>
      </c>
      <c r="D5447">
        <v>14</v>
      </c>
      <c r="E5447" t="str">
        <f>IF(MOD(D5447,2)=0,"EVEN","ODD")</f>
        <v>EVEN</v>
      </c>
      <c r="F5447" t="str">
        <f>IF(D5447&lt;=18,"LOW (1-18)","HIGH (19-36)")</f>
        <v>LOW (1-18)</v>
      </c>
      <c r="G5447">
        <f>INT((D5447-1)/6)+1</f>
        <v>3</v>
      </c>
      <c r="H5447">
        <f>MOD(D5447-1,6)+1</f>
        <v>2</v>
      </c>
      <c r="I5447">
        <f>37-D5447</f>
        <v>23</v>
      </c>
      <c r="J5447">
        <f>ABS(D5447-D5448)</f>
        <v>10</v>
      </c>
      <c r="K5447">
        <f>AVERAGE(D5447:D5451)</f>
        <v>14</v>
      </c>
      <c r="L5447">
        <f>AVERAGE(D5447:D5466)</f>
        <v>14</v>
      </c>
      <c r="M5447">
        <f>K5447-L5447</f>
        <v>0</v>
      </c>
      <c r="N5447" t="str">
        <f>IF(K5447&gt;L5447,"HIGH ZONE BIAS",IF(K5447&lt;L5447,"LOW ZONE BIAS","EQUILIBRIUM"))</f>
        <v>EQUILIBRIUM</v>
      </c>
    </row>
    <row r="5448">
      <c r="A5448">
        <v>22123</v>
      </c>
      <c r="B5448" t="str">
        <v>2022-06-29</v>
      </c>
      <c r="C5448" t="str">
        <v>Midday</v>
      </c>
      <c r="D5448">
        <v>4</v>
      </c>
      <c r="E5448" t="str">
        <f>IF(MOD(D5448,2)=0,"EVEN","ODD")</f>
        <v>EVEN</v>
      </c>
      <c r="F5448" t="str">
        <f>IF(D5448&lt;=18,"LOW (1-18)","HIGH (19-36)")</f>
        <v>LOW (1-18)</v>
      </c>
      <c r="G5448">
        <f>INT((D5448-1)/6)+1</f>
        <v>1</v>
      </c>
      <c r="H5448">
        <f>MOD(D5448-1,6)+1</f>
        <v>4</v>
      </c>
      <c r="I5448">
        <f>37-D5448</f>
        <v>33</v>
      </c>
      <c r="J5448">
        <f>ABS(D5448-D5449)</f>
        <v>7</v>
      </c>
      <c r="K5448">
        <f>AVERAGE(D5448:D5452)</f>
        <v>4</v>
      </c>
      <c r="L5448">
        <f>AVERAGE(D5448:D5467)</f>
        <v>4</v>
      </c>
      <c r="M5448">
        <f>K5448-L5448</f>
        <v>0</v>
      </c>
      <c r="N5448" t="str">
        <f>IF(K5448&gt;L5448,"HIGH ZONE BIAS",IF(K5448&lt;L5448,"LOW ZONE BIAS","EQUILIBRIUM"))</f>
        <v>EQUILIBRIUM</v>
      </c>
    </row>
    <row r="5449">
      <c r="A5449">
        <v>22122</v>
      </c>
      <c r="B5449" t="str">
        <v>2022-06-29</v>
      </c>
      <c r="C5449" t="str">
        <v>Morning</v>
      </c>
      <c r="D5449">
        <v>11</v>
      </c>
      <c r="E5449" t="str">
        <f>IF(MOD(D5449,2)=0,"EVEN","ODD")</f>
        <v>ODD</v>
      </c>
      <c r="F5449" t="str">
        <f>IF(D5449&lt;=18,"LOW (1-18)","HIGH (19-36)")</f>
        <v>LOW (1-18)</v>
      </c>
      <c r="G5449">
        <f>INT((D5449-1)/6)+1</f>
        <v>2</v>
      </c>
      <c r="H5449">
        <f>MOD(D5449-1,6)+1</f>
        <v>5</v>
      </c>
      <c r="I5449">
        <f>37-D5449</f>
        <v>26</v>
      </c>
      <c r="J5449">
        <f>ABS(D5449-D5450)</f>
        <v>2</v>
      </c>
      <c r="K5449">
        <f>AVERAGE(D5449:D5453)</f>
        <v>11</v>
      </c>
      <c r="L5449">
        <f>AVERAGE(D5449:D5468)</f>
        <v>11</v>
      </c>
      <c r="M5449">
        <f>K5449-L5449</f>
        <v>0</v>
      </c>
      <c r="N5449" t="str">
        <f>IF(K5449&gt;L5449,"HIGH ZONE BIAS",IF(K5449&lt;L5449,"LOW ZONE BIAS","EQUILIBRIUM"))</f>
        <v>EQUILIBRIUM</v>
      </c>
    </row>
    <row r="5450">
      <c r="A5450">
        <v>22121</v>
      </c>
      <c r="B5450" t="str">
        <v>2022-06-28</v>
      </c>
      <c r="C5450" t="str">
        <v>Evening</v>
      </c>
      <c r="D5450">
        <v>9</v>
      </c>
      <c r="E5450" t="str">
        <f>IF(MOD(D5450,2)=0,"EVEN","ODD")</f>
        <v>ODD</v>
      </c>
      <c r="F5450" t="str">
        <f>IF(D5450&lt;=18,"LOW (1-18)","HIGH (19-36)")</f>
        <v>LOW (1-18)</v>
      </c>
      <c r="G5450">
        <f>INT((D5450-1)/6)+1</f>
        <v>2</v>
      </c>
      <c r="H5450">
        <f>MOD(D5450-1,6)+1</f>
        <v>3</v>
      </c>
      <c r="I5450">
        <f>37-D5450</f>
        <v>28</v>
      </c>
      <c r="J5450">
        <f>ABS(D5450-D5451)</f>
        <v>23</v>
      </c>
      <c r="K5450">
        <f>AVERAGE(D5450:D5454)</f>
        <v>9</v>
      </c>
      <c r="L5450">
        <f>AVERAGE(D5450:D5469)</f>
        <v>9</v>
      </c>
      <c r="M5450">
        <f>K5450-L5450</f>
        <v>0</v>
      </c>
      <c r="N5450" t="str">
        <f>IF(K5450&gt;L5450,"HIGH ZONE BIAS",IF(K5450&lt;L5450,"LOW ZONE BIAS","EQUILIBRIUM"))</f>
        <v>EQUILIBRIUM</v>
      </c>
    </row>
    <row r="5451">
      <c r="A5451">
        <v>22120</v>
      </c>
      <c r="B5451" t="str">
        <v>2022-06-28</v>
      </c>
      <c r="C5451" t="str">
        <v>Afternoon</v>
      </c>
      <c r="D5451">
        <v>32</v>
      </c>
      <c r="E5451" t="str">
        <f>IF(MOD(D5451,2)=0,"EVEN","ODD")</f>
        <v>EVEN</v>
      </c>
      <c r="F5451" t="str">
        <f>IF(D5451&lt;=18,"LOW (1-18)","HIGH (19-36)")</f>
        <v>HIGH (19-36)</v>
      </c>
      <c r="G5451">
        <f>INT((D5451-1)/6)+1</f>
        <v>6</v>
      </c>
      <c r="H5451">
        <f>MOD(D5451-1,6)+1</f>
        <v>2</v>
      </c>
      <c r="I5451">
        <f>37-D5451</f>
        <v>5</v>
      </c>
      <c r="J5451">
        <f>ABS(D5451-D5452)</f>
        <v>7</v>
      </c>
      <c r="K5451">
        <f>AVERAGE(D5451:D5455)</f>
        <v>32</v>
      </c>
      <c r="L5451">
        <f>AVERAGE(D5451:D5470)</f>
        <v>32</v>
      </c>
      <c r="M5451">
        <f>K5451-L5451</f>
        <v>0</v>
      </c>
      <c r="N5451" t="str">
        <f>IF(K5451&gt;L5451,"HIGH ZONE BIAS",IF(K5451&lt;L5451,"LOW ZONE BIAS","EQUILIBRIUM"))</f>
        <v>EQUILIBRIUM</v>
      </c>
    </row>
    <row r="5452">
      <c r="A5452">
        <v>22119</v>
      </c>
      <c r="B5452" t="str">
        <v>2022-06-28</v>
      </c>
      <c r="C5452" t="str">
        <v>Midday</v>
      </c>
      <c r="D5452">
        <v>25</v>
      </c>
      <c r="E5452" t="str">
        <f>IF(MOD(D5452,2)=0,"EVEN","ODD")</f>
        <v>ODD</v>
      </c>
      <c r="F5452" t="str">
        <f>IF(D5452&lt;=18,"LOW (1-18)","HIGH (19-36)")</f>
        <v>HIGH (19-36)</v>
      </c>
      <c r="G5452">
        <f>INT((D5452-1)/6)+1</f>
        <v>5</v>
      </c>
      <c r="H5452">
        <f>MOD(D5452-1,6)+1</f>
        <v>1</v>
      </c>
      <c r="I5452">
        <f>37-D5452</f>
        <v>12</v>
      </c>
      <c r="J5452">
        <f>ABS(D5452-D5453)</f>
        <v>7</v>
      </c>
      <c r="K5452">
        <f>AVERAGE(D5452:D5456)</f>
        <v>25</v>
      </c>
      <c r="L5452">
        <f>AVERAGE(D5452:D5471)</f>
        <v>25</v>
      </c>
      <c r="M5452">
        <f>K5452-L5452</f>
        <v>0</v>
      </c>
      <c r="N5452" t="str">
        <f>IF(K5452&gt;L5452,"HIGH ZONE BIAS",IF(K5452&lt;L5452,"LOW ZONE BIAS","EQUILIBRIUM"))</f>
        <v>EQUILIBRIUM</v>
      </c>
    </row>
    <row r="5453">
      <c r="A5453">
        <v>22118</v>
      </c>
      <c r="B5453" t="str">
        <v>2022-06-28</v>
      </c>
      <c r="C5453" t="str">
        <v>Morning</v>
      </c>
      <c r="D5453">
        <v>18</v>
      </c>
      <c r="E5453" t="str">
        <f>IF(MOD(D5453,2)=0,"EVEN","ODD")</f>
        <v>EVEN</v>
      </c>
      <c r="F5453" t="str">
        <f>IF(D5453&lt;=18,"LOW (1-18)","HIGH (19-36)")</f>
        <v>LOW (1-18)</v>
      </c>
      <c r="G5453">
        <f>INT((D5453-1)/6)+1</f>
        <v>3</v>
      </c>
      <c r="H5453">
        <f>MOD(D5453-1,6)+1</f>
        <v>6</v>
      </c>
      <c r="I5453">
        <f>37-D5453</f>
        <v>19</v>
      </c>
      <c r="J5453">
        <f>ABS(D5453-D5454)</f>
        <v>3</v>
      </c>
      <c r="K5453">
        <f>AVERAGE(D5453:D5457)</f>
        <v>18</v>
      </c>
      <c r="L5453">
        <f>AVERAGE(D5453:D5472)</f>
        <v>18</v>
      </c>
      <c r="M5453">
        <f>K5453-L5453</f>
        <v>0</v>
      </c>
      <c r="N5453" t="str">
        <f>IF(K5453&gt;L5453,"HIGH ZONE BIAS",IF(K5453&lt;L5453,"LOW ZONE BIAS","EQUILIBRIUM"))</f>
        <v>EQUILIBRIUM</v>
      </c>
    </row>
    <row r="5454">
      <c r="A5454">
        <v>22117</v>
      </c>
      <c r="B5454" t="str">
        <v>2022-06-27</v>
      </c>
      <c r="C5454" t="str">
        <v>Evening</v>
      </c>
      <c r="D5454">
        <v>21</v>
      </c>
      <c r="E5454" t="str">
        <f>IF(MOD(D5454,2)=0,"EVEN","ODD")</f>
        <v>ODD</v>
      </c>
      <c r="F5454" t="str">
        <f>IF(D5454&lt;=18,"LOW (1-18)","HIGH (19-36)")</f>
        <v>HIGH (19-36)</v>
      </c>
      <c r="G5454">
        <f>INT((D5454-1)/6)+1</f>
        <v>4</v>
      </c>
      <c r="H5454">
        <f>MOD(D5454-1,6)+1</f>
        <v>3</v>
      </c>
      <c r="I5454">
        <f>37-D5454</f>
        <v>16</v>
      </c>
      <c r="J5454">
        <f>ABS(D5454-D5455)</f>
        <v>19</v>
      </c>
      <c r="K5454">
        <f>AVERAGE(D5454:D5458)</f>
        <v>21</v>
      </c>
      <c r="L5454">
        <f>AVERAGE(D5454:D5473)</f>
        <v>21</v>
      </c>
      <c r="M5454">
        <f>K5454-L5454</f>
        <v>0</v>
      </c>
      <c r="N5454" t="str">
        <f>IF(K5454&gt;L5454,"HIGH ZONE BIAS",IF(K5454&lt;L5454,"LOW ZONE BIAS","EQUILIBRIUM"))</f>
        <v>EQUILIBRIUM</v>
      </c>
    </row>
    <row r="5455">
      <c r="A5455">
        <v>22116</v>
      </c>
      <c r="B5455" t="str">
        <v>2022-06-27</v>
      </c>
      <c r="C5455" t="str">
        <v>Afternoon</v>
      </c>
      <c r="D5455">
        <v>2</v>
      </c>
      <c r="E5455" t="str">
        <f>IF(MOD(D5455,2)=0,"EVEN","ODD")</f>
        <v>EVEN</v>
      </c>
      <c r="F5455" t="str">
        <f>IF(D5455&lt;=18,"LOW (1-18)","HIGH (19-36)")</f>
        <v>LOW (1-18)</v>
      </c>
      <c r="G5455">
        <f>INT((D5455-1)/6)+1</f>
        <v>1</v>
      </c>
      <c r="H5455">
        <f>MOD(D5455-1,6)+1</f>
        <v>2</v>
      </c>
      <c r="I5455">
        <f>37-D5455</f>
        <v>35</v>
      </c>
      <c r="J5455">
        <f>ABS(D5455-D5456)</f>
        <v>10</v>
      </c>
      <c r="K5455">
        <f>AVERAGE(D5455:D5459)</f>
        <v>2</v>
      </c>
      <c r="L5455">
        <f>AVERAGE(D5455:D5474)</f>
        <v>2</v>
      </c>
      <c r="M5455">
        <f>K5455-L5455</f>
        <v>0</v>
      </c>
      <c r="N5455" t="str">
        <f>IF(K5455&gt;L5455,"HIGH ZONE BIAS",IF(K5455&lt;L5455,"LOW ZONE BIAS","EQUILIBRIUM"))</f>
        <v>EQUILIBRIUM</v>
      </c>
    </row>
    <row r="5456">
      <c r="A5456">
        <v>22115</v>
      </c>
      <c r="B5456" t="str">
        <v>2022-06-27</v>
      </c>
      <c r="C5456" t="str">
        <v>Midday</v>
      </c>
      <c r="D5456">
        <v>12</v>
      </c>
      <c r="E5456" t="str">
        <f>IF(MOD(D5456,2)=0,"EVEN","ODD")</f>
        <v>EVEN</v>
      </c>
      <c r="F5456" t="str">
        <f>IF(D5456&lt;=18,"LOW (1-18)","HIGH (19-36)")</f>
        <v>LOW (1-18)</v>
      </c>
      <c r="G5456">
        <f>INT((D5456-1)/6)+1</f>
        <v>2</v>
      </c>
      <c r="H5456">
        <f>MOD(D5456-1,6)+1</f>
        <v>6</v>
      </c>
      <c r="I5456">
        <f>37-D5456</f>
        <v>25</v>
      </c>
      <c r="J5456">
        <f>ABS(D5456-D5457)</f>
        <v>3</v>
      </c>
      <c r="K5456">
        <f>AVERAGE(D5456:D5460)</f>
        <v>12</v>
      </c>
      <c r="L5456">
        <f>AVERAGE(D5456:D5475)</f>
        <v>12</v>
      </c>
      <c r="M5456">
        <f>K5456-L5456</f>
        <v>0</v>
      </c>
      <c r="N5456" t="str">
        <f>IF(K5456&gt;L5456,"HIGH ZONE BIAS",IF(K5456&lt;L5456,"LOW ZONE BIAS","EQUILIBRIUM"))</f>
        <v>EQUILIBRIUM</v>
      </c>
    </row>
    <row r="5457">
      <c r="A5457">
        <v>22114</v>
      </c>
      <c r="B5457" t="str">
        <v>2022-06-27</v>
      </c>
      <c r="C5457" t="str">
        <v>Morning</v>
      </c>
      <c r="D5457">
        <v>9</v>
      </c>
      <c r="E5457" t="str">
        <f>IF(MOD(D5457,2)=0,"EVEN","ODD")</f>
        <v>ODD</v>
      </c>
      <c r="F5457" t="str">
        <f>IF(D5457&lt;=18,"LOW (1-18)","HIGH (19-36)")</f>
        <v>LOW (1-18)</v>
      </c>
      <c r="G5457">
        <f>INT((D5457-1)/6)+1</f>
        <v>2</v>
      </c>
      <c r="H5457">
        <f>MOD(D5457-1,6)+1</f>
        <v>3</v>
      </c>
      <c r="I5457">
        <f>37-D5457</f>
        <v>28</v>
      </c>
      <c r="J5457">
        <f>ABS(D5457-D5458)</f>
        <v>3</v>
      </c>
      <c r="K5457">
        <f>AVERAGE(D5457:D5461)</f>
        <v>9</v>
      </c>
      <c r="L5457">
        <f>AVERAGE(D5457:D5476)</f>
        <v>9</v>
      </c>
      <c r="M5457">
        <f>K5457-L5457</f>
        <v>0</v>
      </c>
      <c r="N5457" t="str">
        <f>IF(K5457&gt;L5457,"HIGH ZONE BIAS",IF(K5457&lt;L5457,"LOW ZONE BIAS","EQUILIBRIUM"))</f>
        <v>EQUILIBRIUM</v>
      </c>
    </row>
    <row r="5458">
      <c r="A5458">
        <v>22113</v>
      </c>
      <c r="B5458" t="str">
        <v>2022-06-25</v>
      </c>
      <c r="C5458" t="str">
        <v>Evening</v>
      </c>
      <c r="D5458">
        <v>12</v>
      </c>
      <c r="E5458" t="str">
        <f>IF(MOD(D5458,2)=0,"EVEN","ODD")</f>
        <v>EVEN</v>
      </c>
      <c r="F5458" t="str">
        <f>IF(D5458&lt;=18,"LOW (1-18)","HIGH (19-36)")</f>
        <v>LOW (1-18)</v>
      </c>
      <c r="G5458">
        <f>INT((D5458-1)/6)+1</f>
        <v>2</v>
      </c>
      <c r="H5458">
        <f>MOD(D5458-1,6)+1</f>
        <v>6</v>
      </c>
      <c r="I5458">
        <f>37-D5458</f>
        <v>25</v>
      </c>
      <c r="J5458">
        <f>ABS(D5458-D5459)</f>
        <v>7</v>
      </c>
      <c r="K5458">
        <f>AVERAGE(D5458:D5462)</f>
        <v>12</v>
      </c>
      <c r="L5458">
        <f>AVERAGE(D5458:D5477)</f>
        <v>12</v>
      </c>
      <c r="M5458">
        <f>K5458-L5458</f>
        <v>0</v>
      </c>
      <c r="N5458" t="str">
        <f>IF(K5458&gt;L5458,"HIGH ZONE BIAS",IF(K5458&lt;L5458,"LOW ZONE BIAS","EQUILIBRIUM"))</f>
        <v>EQUILIBRIUM</v>
      </c>
    </row>
    <row r="5459">
      <c r="A5459">
        <v>22112</v>
      </c>
      <c r="B5459" t="str">
        <v>2022-06-25</v>
      </c>
      <c r="C5459" t="str">
        <v>Afternoon</v>
      </c>
      <c r="D5459">
        <v>5</v>
      </c>
      <c r="E5459" t="str">
        <f>IF(MOD(D5459,2)=0,"EVEN","ODD")</f>
        <v>ODD</v>
      </c>
      <c r="F5459" t="str">
        <f>IF(D5459&lt;=18,"LOW (1-18)","HIGH (19-36)")</f>
        <v>LOW (1-18)</v>
      </c>
      <c r="G5459">
        <f>INT((D5459-1)/6)+1</f>
        <v>1</v>
      </c>
      <c r="H5459">
        <f>MOD(D5459-1,6)+1</f>
        <v>5</v>
      </c>
      <c r="I5459">
        <f>37-D5459</f>
        <v>32</v>
      </c>
      <c r="J5459">
        <f>ABS(D5459-D5460)</f>
        <v>14</v>
      </c>
      <c r="K5459">
        <f>AVERAGE(D5459:D5463)</f>
        <v>5</v>
      </c>
      <c r="L5459">
        <f>AVERAGE(D5459:D5478)</f>
        <v>5</v>
      </c>
      <c r="M5459">
        <f>K5459-L5459</f>
        <v>0</v>
      </c>
      <c r="N5459" t="str">
        <f>IF(K5459&gt;L5459,"HIGH ZONE BIAS",IF(K5459&lt;L5459,"LOW ZONE BIAS","EQUILIBRIUM"))</f>
        <v>EQUILIBRIUM</v>
      </c>
    </row>
    <row r="5460">
      <c r="A5460">
        <v>22111</v>
      </c>
      <c r="B5460" t="str">
        <v>2022-06-25</v>
      </c>
      <c r="C5460" t="str">
        <v>Midday</v>
      </c>
      <c r="D5460">
        <v>19</v>
      </c>
      <c r="E5460" t="str">
        <f>IF(MOD(D5460,2)=0,"EVEN","ODD")</f>
        <v>ODD</v>
      </c>
      <c r="F5460" t="str">
        <f>IF(D5460&lt;=18,"LOW (1-18)","HIGH (19-36)")</f>
        <v>HIGH (19-36)</v>
      </c>
      <c r="G5460">
        <f>INT((D5460-1)/6)+1</f>
        <v>4</v>
      </c>
      <c r="H5460">
        <f>MOD(D5460-1,6)+1</f>
        <v>1</v>
      </c>
      <c r="I5460">
        <f>37-D5460</f>
        <v>18</v>
      </c>
      <c r="J5460">
        <f>ABS(D5460-D5461)</f>
        <v>18</v>
      </c>
      <c r="K5460">
        <f>AVERAGE(D5460:D5464)</f>
        <v>19</v>
      </c>
      <c r="L5460">
        <f>AVERAGE(D5460:D5479)</f>
        <v>19</v>
      </c>
      <c r="M5460">
        <f>K5460-L5460</f>
        <v>0</v>
      </c>
      <c r="N5460" t="str">
        <f>IF(K5460&gt;L5460,"HIGH ZONE BIAS",IF(K5460&lt;L5460,"LOW ZONE BIAS","EQUILIBRIUM"))</f>
        <v>EQUILIBRIUM</v>
      </c>
    </row>
    <row r="5461">
      <c r="A5461">
        <v>22110</v>
      </c>
      <c r="B5461" t="str">
        <v>2022-06-25</v>
      </c>
      <c r="C5461" t="str">
        <v>Morning</v>
      </c>
      <c r="D5461">
        <v>1</v>
      </c>
      <c r="E5461" t="str">
        <f>IF(MOD(D5461,2)=0,"EVEN","ODD")</f>
        <v>ODD</v>
      </c>
      <c r="F5461" t="str">
        <f>IF(D5461&lt;=18,"LOW (1-18)","HIGH (19-36)")</f>
        <v>LOW (1-18)</v>
      </c>
      <c r="G5461">
        <f>INT((D5461-1)/6)+1</f>
        <v>1</v>
      </c>
      <c r="H5461">
        <f>MOD(D5461-1,6)+1</f>
        <v>1</v>
      </c>
      <c r="I5461">
        <f>37-D5461</f>
        <v>36</v>
      </c>
      <c r="J5461">
        <f>ABS(D5461-D5462)</f>
        <v>15</v>
      </c>
      <c r="K5461">
        <f>AVERAGE(D5461:D5465)</f>
        <v>1</v>
      </c>
      <c r="L5461">
        <f>AVERAGE(D5461:D5480)</f>
        <v>1</v>
      </c>
      <c r="M5461">
        <f>K5461-L5461</f>
        <v>0</v>
      </c>
      <c r="N5461" t="str">
        <f>IF(K5461&gt;L5461,"HIGH ZONE BIAS",IF(K5461&lt;L5461,"LOW ZONE BIAS","EQUILIBRIUM"))</f>
        <v>EQUILIBRIUM</v>
      </c>
    </row>
    <row r="5462">
      <c r="A5462">
        <v>22109</v>
      </c>
      <c r="B5462" t="str">
        <v>2022-06-24</v>
      </c>
      <c r="C5462" t="str">
        <v>Evening</v>
      </c>
      <c r="D5462">
        <v>16</v>
      </c>
      <c r="E5462" t="str">
        <f>IF(MOD(D5462,2)=0,"EVEN","ODD")</f>
        <v>EVEN</v>
      </c>
      <c r="F5462" t="str">
        <f>IF(D5462&lt;=18,"LOW (1-18)","HIGH (19-36)")</f>
        <v>LOW (1-18)</v>
      </c>
      <c r="G5462">
        <f>INT((D5462-1)/6)+1</f>
        <v>3</v>
      </c>
      <c r="H5462">
        <f>MOD(D5462-1,6)+1</f>
        <v>4</v>
      </c>
      <c r="I5462">
        <f>37-D5462</f>
        <v>21</v>
      </c>
      <c r="J5462">
        <f>ABS(D5462-D5463)</f>
        <v>7</v>
      </c>
      <c r="K5462">
        <f>AVERAGE(D5462:D5466)</f>
        <v>16</v>
      </c>
      <c r="L5462">
        <f>AVERAGE(D5462:D5481)</f>
        <v>16</v>
      </c>
      <c r="M5462">
        <f>K5462-L5462</f>
        <v>0</v>
      </c>
      <c r="N5462" t="str">
        <f>IF(K5462&gt;L5462,"HIGH ZONE BIAS",IF(K5462&lt;L5462,"LOW ZONE BIAS","EQUILIBRIUM"))</f>
        <v>EQUILIBRIUM</v>
      </c>
    </row>
    <row r="5463">
      <c r="A5463">
        <v>22108</v>
      </c>
      <c r="B5463" t="str">
        <v>2022-06-24</v>
      </c>
      <c r="C5463" t="str">
        <v>Afternoon</v>
      </c>
      <c r="D5463">
        <v>9</v>
      </c>
      <c r="E5463" t="str">
        <f>IF(MOD(D5463,2)=0,"EVEN","ODD")</f>
        <v>ODD</v>
      </c>
      <c r="F5463" t="str">
        <f>IF(D5463&lt;=18,"LOW (1-18)","HIGH (19-36)")</f>
        <v>LOW (1-18)</v>
      </c>
      <c r="G5463">
        <f>INT((D5463-1)/6)+1</f>
        <v>2</v>
      </c>
      <c r="H5463">
        <f>MOD(D5463-1,6)+1</f>
        <v>3</v>
      </c>
      <c r="I5463">
        <f>37-D5463</f>
        <v>28</v>
      </c>
      <c r="J5463">
        <f>ABS(D5463-D5464)</f>
        <v>7</v>
      </c>
      <c r="K5463">
        <f>AVERAGE(D5463:D5467)</f>
        <v>9</v>
      </c>
      <c r="L5463">
        <f>AVERAGE(D5463:D5482)</f>
        <v>9</v>
      </c>
      <c r="M5463">
        <f>K5463-L5463</f>
        <v>0</v>
      </c>
      <c r="N5463" t="str">
        <f>IF(K5463&gt;L5463,"HIGH ZONE BIAS",IF(K5463&lt;L5463,"LOW ZONE BIAS","EQUILIBRIUM"))</f>
        <v>EQUILIBRIUM</v>
      </c>
    </row>
    <row r="5464">
      <c r="A5464">
        <v>22107</v>
      </c>
      <c r="B5464" t="str">
        <v>2022-06-24</v>
      </c>
      <c r="C5464" t="str">
        <v>Midday</v>
      </c>
      <c r="D5464">
        <v>16</v>
      </c>
      <c r="E5464" t="str">
        <f>IF(MOD(D5464,2)=0,"EVEN","ODD")</f>
        <v>EVEN</v>
      </c>
      <c r="F5464" t="str">
        <f>IF(D5464&lt;=18,"LOW (1-18)","HIGH (19-36)")</f>
        <v>LOW (1-18)</v>
      </c>
      <c r="G5464">
        <f>INT((D5464-1)/6)+1</f>
        <v>3</v>
      </c>
      <c r="H5464">
        <f>MOD(D5464-1,6)+1</f>
        <v>4</v>
      </c>
      <c r="I5464">
        <f>37-D5464</f>
        <v>21</v>
      </c>
      <c r="J5464">
        <f>ABS(D5464-D5465)</f>
        <v>9</v>
      </c>
      <c r="K5464">
        <f>AVERAGE(D5464:D5468)</f>
        <v>16</v>
      </c>
      <c r="L5464">
        <f>AVERAGE(D5464:D5483)</f>
        <v>16</v>
      </c>
      <c r="M5464">
        <f>K5464-L5464</f>
        <v>0</v>
      </c>
      <c r="N5464" t="str">
        <f>IF(K5464&gt;L5464,"HIGH ZONE BIAS",IF(K5464&lt;L5464,"LOW ZONE BIAS","EQUILIBRIUM"))</f>
        <v>EQUILIBRIUM</v>
      </c>
    </row>
    <row r="5465">
      <c r="A5465">
        <v>22106</v>
      </c>
      <c r="B5465" t="str">
        <v>2022-06-24</v>
      </c>
      <c r="C5465" t="str">
        <v>Morning</v>
      </c>
      <c r="D5465">
        <v>25</v>
      </c>
      <c r="E5465" t="str">
        <f>IF(MOD(D5465,2)=0,"EVEN","ODD")</f>
        <v>ODD</v>
      </c>
      <c r="F5465" t="str">
        <f>IF(D5465&lt;=18,"LOW (1-18)","HIGH (19-36)")</f>
        <v>HIGH (19-36)</v>
      </c>
      <c r="G5465">
        <f>INT((D5465-1)/6)+1</f>
        <v>5</v>
      </c>
      <c r="H5465">
        <f>MOD(D5465-1,6)+1</f>
        <v>1</v>
      </c>
      <c r="I5465">
        <f>37-D5465</f>
        <v>12</v>
      </c>
      <c r="J5465">
        <f>ABS(D5465-D5466)</f>
        <v>23</v>
      </c>
      <c r="K5465">
        <f>AVERAGE(D5465:D5469)</f>
        <v>25</v>
      </c>
      <c r="L5465">
        <f>AVERAGE(D5465:D5484)</f>
        <v>25</v>
      </c>
      <c r="M5465">
        <f>K5465-L5465</f>
        <v>0</v>
      </c>
      <c r="N5465" t="str">
        <f>IF(K5465&gt;L5465,"HIGH ZONE BIAS",IF(K5465&lt;L5465,"LOW ZONE BIAS","EQUILIBRIUM"))</f>
        <v>EQUILIBRIUM</v>
      </c>
    </row>
    <row r="5466">
      <c r="A5466">
        <v>22105</v>
      </c>
      <c r="B5466" t="str">
        <v>2022-06-23</v>
      </c>
      <c r="C5466" t="str">
        <v>Evening</v>
      </c>
      <c r="D5466">
        <v>2</v>
      </c>
      <c r="E5466" t="str">
        <f>IF(MOD(D5466,2)=0,"EVEN","ODD")</f>
        <v>EVEN</v>
      </c>
      <c r="F5466" t="str">
        <f>IF(D5466&lt;=18,"LOW (1-18)","HIGH (19-36)")</f>
        <v>LOW (1-18)</v>
      </c>
      <c r="G5466">
        <f>INT((D5466-1)/6)+1</f>
        <v>1</v>
      </c>
      <c r="H5466">
        <f>MOD(D5466-1,6)+1</f>
        <v>2</v>
      </c>
      <c r="I5466">
        <f>37-D5466</f>
        <v>35</v>
      </c>
      <c r="J5466">
        <f>ABS(D5466-D5467)</f>
        <v>27</v>
      </c>
      <c r="K5466">
        <f>AVERAGE(D5466:D5470)</f>
        <v>2</v>
      </c>
      <c r="L5466">
        <f>AVERAGE(D5466:D5485)</f>
        <v>2</v>
      </c>
      <c r="M5466">
        <f>K5466-L5466</f>
        <v>0</v>
      </c>
      <c r="N5466" t="str">
        <f>IF(K5466&gt;L5466,"HIGH ZONE BIAS",IF(K5466&lt;L5466,"LOW ZONE BIAS","EQUILIBRIUM"))</f>
        <v>EQUILIBRIUM</v>
      </c>
    </row>
    <row r="5467">
      <c r="A5467">
        <v>22104</v>
      </c>
      <c r="B5467" t="str">
        <v>2022-06-23</v>
      </c>
      <c r="C5467" t="str">
        <v>Afternoon</v>
      </c>
      <c r="D5467">
        <v>29</v>
      </c>
      <c r="E5467" t="str">
        <f>IF(MOD(D5467,2)=0,"EVEN","ODD")</f>
        <v>ODD</v>
      </c>
      <c r="F5467" t="str">
        <f>IF(D5467&lt;=18,"LOW (1-18)","HIGH (19-36)")</f>
        <v>HIGH (19-36)</v>
      </c>
      <c r="G5467">
        <f>INT((D5467-1)/6)+1</f>
        <v>5</v>
      </c>
      <c r="H5467">
        <f>MOD(D5467-1,6)+1</f>
        <v>5</v>
      </c>
      <c r="I5467">
        <f>37-D5467</f>
        <v>8</v>
      </c>
      <c r="J5467">
        <f>ABS(D5467-D5468)</f>
        <v>24</v>
      </c>
      <c r="K5467">
        <f>AVERAGE(D5467:D5471)</f>
        <v>29</v>
      </c>
      <c r="L5467">
        <f>AVERAGE(D5467:D5486)</f>
        <v>29</v>
      </c>
      <c r="M5467">
        <f>K5467-L5467</f>
        <v>0</v>
      </c>
      <c r="N5467" t="str">
        <f>IF(K5467&gt;L5467,"HIGH ZONE BIAS",IF(K5467&lt;L5467,"LOW ZONE BIAS","EQUILIBRIUM"))</f>
        <v>EQUILIBRIUM</v>
      </c>
    </row>
    <row r="5468">
      <c r="A5468">
        <v>22103</v>
      </c>
      <c r="B5468" t="str">
        <v>2022-06-23</v>
      </c>
      <c r="C5468" t="str">
        <v>Midday</v>
      </c>
      <c r="D5468">
        <v>5</v>
      </c>
      <c r="E5468" t="str">
        <f>IF(MOD(D5468,2)=0,"EVEN","ODD")</f>
        <v>ODD</v>
      </c>
      <c r="F5468" t="str">
        <f>IF(D5468&lt;=18,"LOW (1-18)","HIGH (19-36)")</f>
        <v>LOW (1-18)</v>
      </c>
      <c r="G5468">
        <f>INT((D5468-1)/6)+1</f>
        <v>1</v>
      </c>
      <c r="H5468">
        <f>MOD(D5468-1,6)+1</f>
        <v>5</v>
      </c>
      <c r="I5468">
        <f>37-D5468</f>
        <v>32</v>
      </c>
      <c r="J5468">
        <f>ABS(D5468-D5469)</f>
        <v>19</v>
      </c>
      <c r="K5468">
        <f>AVERAGE(D5468:D5472)</f>
        <v>5</v>
      </c>
      <c r="L5468">
        <f>AVERAGE(D5468:D5487)</f>
        <v>5</v>
      </c>
      <c r="M5468">
        <f>K5468-L5468</f>
        <v>0</v>
      </c>
      <c r="N5468" t="str">
        <f>IF(K5468&gt;L5468,"HIGH ZONE BIAS",IF(K5468&lt;L5468,"LOW ZONE BIAS","EQUILIBRIUM"))</f>
        <v>EQUILIBRIUM</v>
      </c>
    </row>
    <row r="5469">
      <c r="A5469">
        <v>22102</v>
      </c>
      <c r="B5469" t="str">
        <v>2022-06-23</v>
      </c>
      <c r="C5469" t="str">
        <v>Morning</v>
      </c>
      <c r="D5469">
        <v>24</v>
      </c>
      <c r="E5469" t="str">
        <f>IF(MOD(D5469,2)=0,"EVEN","ODD")</f>
        <v>EVEN</v>
      </c>
      <c r="F5469" t="str">
        <f>IF(D5469&lt;=18,"LOW (1-18)","HIGH (19-36)")</f>
        <v>HIGH (19-36)</v>
      </c>
      <c r="G5469">
        <f>INT((D5469-1)/6)+1</f>
        <v>4</v>
      </c>
      <c r="H5469">
        <f>MOD(D5469-1,6)+1</f>
        <v>6</v>
      </c>
      <c r="I5469">
        <f>37-D5469</f>
        <v>13</v>
      </c>
      <c r="J5469">
        <f>ABS(D5469-D5470)</f>
        <v>18</v>
      </c>
      <c r="K5469">
        <f>AVERAGE(D5469:D5473)</f>
        <v>24</v>
      </c>
      <c r="L5469">
        <f>AVERAGE(D5469:D5488)</f>
        <v>24</v>
      </c>
      <c r="M5469">
        <f>K5469-L5469</f>
        <v>0</v>
      </c>
      <c r="N5469" t="str">
        <f>IF(K5469&gt;L5469,"HIGH ZONE BIAS",IF(K5469&lt;L5469,"LOW ZONE BIAS","EQUILIBRIUM"))</f>
        <v>EQUILIBRIUM</v>
      </c>
    </row>
    <row r="5470">
      <c r="A5470">
        <v>22101</v>
      </c>
      <c r="B5470" t="str">
        <v>2022-06-22</v>
      </c>
      <c r="C5470" t="str">
        <v>Evening</v>
      </c>
      <c r="D5470">
        <v>6</v>
      </c>
      <c r="E5470" t="str">
        <f>IF(MOD(D5470,2)=0,"EVEN","ODD")</f>
        <v>EVEN</v>
      </c>
      <c r="F5470" t="str">
        <f>IF(D5470&lt;=18,"LOW (1-18)","HIGH (19-36)")</f>
        <v>LOW (1-18)</v>
      </c>
      <c r="G5470">
        <f>INT((D5470-1)/6)+1</f>
        <v>1</v>
      </c>
      <c r="H5470">
        <f>MOD(D5470-1,6)+1</f>
        <v>6</v>
      </c>
      <c r="I5470">
        <f>37-D5470</f>
        <v>31</v>
      </c>
      <c r="J5470">
        <f>ABS(D5470-D5471)</f>
        <v>28</v>
      </c>
      <c r="K5470">
        <f>AVERAGE(D5470:D5474)</f>
        <v>6</v>
      </c>
      <c r="L5470">
        <f>AVERAGE(D5470:D5489)</f>
        <v>6</v>
      </c>
      <c r="M5470">
        <f>K5470-L5470</f>
        <v>0</v>
      </c>
      <c r="N5470" t="str">
        <f>IF(K5470&gt;L5470,"HIGH ZONE BIAS",IF(K5470&lt;L5470,"LOW ZONE BIAS","EQUILIBRIUM"))</f>
        <v>EQUILIBRIUM</v>
      </c>
    </row>
    <row r="5471">
      <c r="A5471">
        <v>22100</v>
      </c>
      <c r="B5471" t="str">
        <v>2022-06-22</v>
      </c>
      <c r="C5471" t="str">
        <v>Afternoon</v>
      </c>
      <c r="D5471">
        <v>34</v>
      </c>
      <c r="E5471" t="str">
        <f>IF(MOD(D5471,2)=0,"EVEN","ODD")</f>
        <v>EVEN</v>
      </c>
      <c r="F5471" t="str">
        <f>IF(D5471&lt;=18,"LOW (1-18)","HIGH (19-36)")</f>
        <v>HIGH (19-36)</v>
      </c>
      <c r="G5471">
        <f>INT((D5471-1)/6)+1</f>
        <v>6</v>
      </c>
      <c r="H5471">
        <f>MOD(D5471-1,6)+1</f>
        <v>4</v>
      </c>
      <c r="I5471">
        <f>37-D5471</f>
        <v>3</v>
      </c>
      <c r="J5471">
        <f>ABS(D5471-D5472)</f>
        <v>23</v>
      </c>
      <c r="K5471">
        <f>AVERAGE(D5471:D5475)</f>
        <v>34</v>
      </c>
      <c r="L5471">
        <f>AVERAGE(D5471:D5490)</f>
        <v>34</v>
      </c>
      <c r="M5471">
        <f>K5471-L5471</f>
        <v>0</v>
      </c>
      <c r="N5471" t="str">
        <f>IF(K5471&gt;L5471,"HIGH ZONE BIAS",IF(K5471&lt;L5471,"LOW ZONE BIAS","EQUILIBRIUM"))</f>
        <v>EQUILIBRIUM</v>
      </c>
    </row>
    <row r="5472">
      <c r="A5472">
        <v>22099</v>
      </c>
      <c r="B5472" t="str">
        <v>2022-06-22</v>
      </c>
      <c r="C5472" t="str">
        <v>Midday</v>
      </c>
      <c r="D5472">
        <v>11</v>
      </c>
      <c r="E5472" t="str">
        <f>IF(MOD(D5472,2)=0,"EVEN","ODD")</f>
        <v>ODD</v>
      </c>
      <c r="F5472" t="str">
        <f>IF(D5472&lt;=18,"LOW (1-18)","HIGH (19-36)")</f>
        <v>LOW (1-18)</v>
      </c>
      <c r="G5472">
        <f>INT((D5472-1)/6)+1</f>
        <v>2</v>
      </c>
      <c r="H5472">
        <f>MOD(D5472-1,6)+1</f>
        <v>5</v>
      </c>
      <c r="I5472">
        <f>37-D5472</f>
        <v>26</v>
      </c>
      <c r="J5472">
        <f>ABS(D5472-D5473)</f>
        <v>16</v>
      </c>
      <c r="K5472">
        <f>AVERAGE(D5472:D5476)</f>
        <v>11</v>
      </c>
      <c r="L5472">
        <f>AVERAGE(D5472:D5491)</f>
        <v>11</v>
      </c>
      <c r="M5472">
        <f>K5472-L5472</f>
        <v>0</v>
      </c>
      <c r="N5472" t="str">
        <f>IF(K5472&gt;L5472,"HIGH ZONE BIAS",IF(K5472&lt;L5472,"LOW ZONE BIAS","EQUILIBRIUM"))</f>
        <v>EQUILIBRIUM</v>
      </c>
    </row>
    <row r="5473">
      <c r="A5473">
        <v>22098</v>
      </c>
      <c r="B5473" t="str">
        <v>2022-06-22</v>
      </c>
      <c r="C5473" t="str">
        <v>Morning</v>
      </c>
      <c r="D5473">
        <v>27</v>
      </c>
      <c r="E5473" t="str">
        <f>IF(MOD(D5473,2)=0,"EVEN","ODD")</f>
        <v>ODD</v>
      </c>
      <c r="F5473" t="str">
        <f>IF(D5473&lt;=18,"LOW (1-18)","HIGH (19-36)")</f>
        <v>HIGH (19-36)</v>
      </c>
      <c r="G5473">
        <f>INT((D5473-1)/6)+1</f>
        <v>5</v>
      </c>
      <c r="H5473">
        <f>MOD(D5473-1,6)+1</f>
        <v>3</v>
      </c>
      <c r="I5473">
        <f>37-D5473</f>
        <v>10</v>
      </c>
      <c r="J5473">
        <f>ABS(D5473-D5474)</f>
        <v>1</v>
      </c>
      <c r="K5473">
        <f>AVERAGE(D5473:D5477)</f>
        <v>27</v>
      </c>
      <c r="L5473">
        <f>AVERAGE(D5473:D5492)</f>
        <v>27</v>
      </c>
      <c r="M5473">
        <f>K5473-L5473</f>
        <v>0</v>
      </c>
      <c r="N5473" t="str">
        <f>IF(K5473&gt;L5473,"HIGH ZONE BIAS",IF(K5473&lt;L5473,"LOW ZONE BIAS","EQUILIBRIUM"))</f>
        <v>EQUILIBRIUM</v>
      </c>
    </row>
    <row r="5474">
      <c r="A5474">
        <v>22097</v>
      </c>
      <c r="B5474" t="str">
        <v>2022-06-21</v>
      </c>
      <c r="C5474" t="str">
        <v>Evening</v>
      </c>
      <c r="D5474">
        <v>26</v>
      </c>
      <c r="E5474" t="str">
        <f>IF(MOD(D5474,2)=0,"EVEN","ODD")</f>
        <v>EVEN</v>
      </c>
      <c r="F5474" t="str">
        <f>IF(D5474&lt;=18,"LOW (1-18)","HIGH (19-36)")</f>
        <v>HIGH (19-36)</v>
      </c>
      <c r="G5474">
        <f>INT((D5474-1)/6)+1</f>
        <v>5</v>
      </c>
      <c r="H5474">
        <f>MOD(D5474-1,6)+1</f>
        <v>2</v>
      </c>
      <c r="I5474">
        <f>37-D5474</f>
        <v>11</v>
      </c>
      <c r="J5474">
        <f>ABS(D5474-D5475)</f>
        <v>9</v>
      </c>
      <c r="K5474">
        <f>AVERAGE(D5474:D5478)</f>
        <v>26</v>
      </c>
      <c r="L5474">
        <f>AVERAGE(D5474:D5493)</f>
        <v>26</v>
      </c>
      <c r="M5474">
        <f>K5474-L5474</f>
        <v>0</v>
      </c>
      <c r="N5474" t="str">
        <f>IF(K5474&gt;L5474,"HIGH ZONE BIAS",IF(K5474&lt;L5474,"LOW ZONE BIAS","EQUILIBRIUM"))</f>
        <v>EQUILIBRIUM</v>
      </c>
    </row>
    <row r="5475">
      <c r="A5475">
        <v>22096</v>
      </c>
      <c r="B5475" t="str">
        <v>2022-06-21</v>
      </c>
      <c r="C5475" t="str">
        <v>Afternoon</v>
      </c>
      <c r="D5475">
        <v>17</v>
      </c>
      <c r="E5475" t="str">
        <f>IF(MOD(D5475,2)=0,"EVEN","ODD")</f>
        <v>ODD</v>
      </c>
      <c r="F5475" t="str">
        <f>IF(D5475&lt;=18,"LOW (1-18)","HIGH (19-36)")</f>
        <v>LOW (1-18)</v>
      </c>
      <c r="G5475">
        <f>INT((D5475-1)/6)+1</f>
        <v>3</v>
      </c>
      <c r="H5475">
        <f>MOD(D5475-1,6)+1</f>
        <v>5</v>
      </c>
      <c r="I5475">
        <f>37-D5475</f>
        <v>20</v>
      </c>
      <c r="J5475">
        <f>ABS(D5475-D5476)</f>
        <v>10</v>
      </c>
      <c r="K5475">
        <f>AVERAGE(D5475:D5479)</f>
        <v>17</v>
      </c>
      <c r="L5475">
        <f>AVERAGE(D5475:D5494)</f>
        <v>17</v>
      </c>
      <c r="M5475">
        <f>K5475-L5475</f>
        <v>0</v>
      </c>
      <c r="N5475" t="str">
        <f>IF(K5475&gt;L5475,"HIGH ZONE BIAS",IF(K5475&lt;L5475,"LOW ZONE BIAS","EQUILIBRIUM"))</f>
        <v>EQUILIBRIUM</v>
      </c>
    </row>
    <row r="5476">
      <c r="A5476">
        <v>22095</v>
      </c>
      <c r="B5476" t="str">
        <v>2022-06-21</v>
      </c>
      <c r="C5476" t="str">
        <v>Midday</v>
      </c>
      <c r="D5476">
        <v>7</v>
      </c>
      <c r="E5476" t="str">
        <f>IF(MOD(D5476,2)=0,"EVEN","ODD")</f>
        <v>ODD</v>
      </c>
      <c r="F5476" t="str">
        <f>IF(D5476&lt;=18,"LOW (1-18)","HIGH (19-36)")</f>
        <v>LOW (1-18)</v>
      </c>
      <c r="G5476">
        <f>INT((D5476-1)/6)+1</f>
        <v>2</v>
      </c>
      <c r="H5476">
        <f>MOD(D5476-1,6)+1</f>
        <v>1</v>
      </c>
      <c r="I5476">
        <f>37-D5476</f>
        <v>30</v>
      </c>
      <c r="J5476">
        <f>ABS(D5476-D5477)</f>
        <v>2</v>
      </c>
      <c r="K5476">
        <f>AVERAGE(D5476:D5480)</f>
        <v>7</v>
      </c>
      <c r="L5476">
        <f>AVERAGE(D5476:D5495)</f>
        <v>7</v>
      </c>
      <c r="M5476">
        <f>K5476-L5476</f>
        <v>0</v>
      </c>
      <c r="N5476" t="str">
        <f>IF(K5476&gt;L5476,"HIGH ZONE BIAS",IF(K5476&lt;L5476,"LOW ZONE BIAS","EQUILIBRIUM"))</f>
        <v>EQUILIBRIUM</v>
      </c>
    </row>
    <row r="5477">
      <c r="A5477">
        <v>22094</v>
      </c>
      <c r="B5477" t="str">
        <v>2022-06-21</v>
      </c>
      <c r="C5477" t="str">
        <v>Morning</v>
      </c>
      <c r="D5477">
        <v>5</v>
      </c>
      <c r="E5477" t="str">
        <f>IF(MOD(D5477,2)=0,"EVEN","ODD")</f>
        <v>ODD</v>
      </c>
      <c r="F5477" t="str">
        <f>IF(D5477&lt;=18,"LOW (1-18)","HIGH (19-36)")</f>
        <v>LOW (1-18)</v>
      </c>
      <c r="G5477">
        <f>INT((D5477-1)/6)+1</f>
        <v>1</v>
      </c>
      <c r="H5477">
        <f>MOD(D5477-1,6)+1</f>
        <v>5</v>
      </c>
      <c r="I5477">
        <f>37-D5477</f>
        <v>32</v>
      </c>
      <c r="J5477">
        <f>ABS(D5477-D5478)</f>
        <v>30</v>
      </c>
      <c r="K5477">
        <f>AVERAGE(D5477:D5481)</f>
        <v>5</v>
      </c>
      <c r="L5477">
        <f>AVERAGE(D5477:D5496)</f>
        <v>5</v>
      </c>
      <c r="M5477">
        <f>K5477-L5477</f>
        <v>0</v>
      </c>
      <c r="N5477" t="str">
        <f>IF(K5477&gt;L5477,"HIGH ZONE BIAS",IF(K5477&lt;L5477,"LOW ZONE BIAS","EQUILIBRIUM"))</f>
        <v>EQUILIBRIUM</v>
      </c>
    </row>
    <row r="5478">
      <c r="A5478">
        <v>22093</v>
      </c>
      <c r="B5478" t="str">
        <v>2022-06-20</v>
      </c>
      <c r="C5478" t="str">
        <v>Evening</v>
      </c>
      <c r="D5478">
        <v>35</v>
      </c>
      <c r="E5478" t="str">
        <f>IF(MOD(D5478,2)=0,"EVEN","ODD")</f>
        <v>ODD</v>
      </c>
      <c r="F5478" t="str">
        <f>IF(D5478&lt;=18,"LOW (1-18)","HIGH (19-36)")</f>
        <v>HIGH (19-36)</v>
      </c>
      <c r="G5478">
        <f>INT((D5478-1)/6)+1</f>
        <v>6</v>
      </c>
      <c r="H5478">
        <f>MOD(D5478-1,6)+1</f>
        <v>5</v>
      </c>
      <c r="I5478">
        <f>37-D5478</f>
        <v>2</v>
      </c>
      <c r="J5478">
        <f>ABS(D5478-D5479)</f>
        <v>1</v>
      </c>
      <c r="K5478">
        <f>AVERAGE(D5478:D5482)</f>
        <v>35</v>
      </c>
      <c r="L5478">
        <f>AVERAGE(D5478:D5497)</f>
        <v>35</v>
      </c>
      <c r="M5478">
        <f>K5478-L5478</f>
        <v>0</v>
      </c>
      <c r="N5478" t="str">
        <f>IF(K5478&gt;L5478,"HIGH ZONE BIAS",IF(K5478&lt;L5478,"LOW ZONE BIAS","EQUILIBRIUM"))</f>
        <v>EQUILIBRIUM</v>
      </c>
    </row>
    <row r="5479">
      <c r="A5479">
        <v>22092</v>
      </c>
      <c r="B5479" t="str">
        <v>2022-06-20</v>
      </c>
      <c r="C5479" t="str">
        <v>Afternoon</v>
      </c>
      <c r="D5479">
        <v>34</v>
      </c>
      <c r="E5479" t="str">
        <f>IF(MOD(D5479,2)=0,"EVEN","ODD")</f>
        <v>EVEN</v>
      </c>
      <c r="F5479" t="str">
        <f>IF(D5479&lt;=18,"LOW (1-18)","HIGH (19-36)")</f>
        <v>HIGH (19-36)</v>
      </c>
      <c r="G5479">
        <f>INT((D5479-1)/6)+1</f>
        <v>6</v>
      </c>
      <c r="H5479">
        <f>MOD(D5479-1,6)+1</f>
        <v>4</v>
      </c>
      <c r="I5479">
        <f>37-D5479</f>
        <v>3</v>
      </c>
      <c r="J5479">
        <f>ABS(D5479-D5480)</f>
        <v>2</v>
      </c>
      <c r="K5479">
        <f>AVERAGE(D5479:D5483)</f>
        <v>34</v>
      </c>
      <c r="L5479">
        <f>AVERAGE(D5479:D5498)</f>
        <v>34</v>
      </c>
      <c r="M5479">
        <f>K5479-L5479</f>
        <v>0</v>
      </c>
      <c r="N5479" t="str">
        <f>IF(K5479&gt;L5479,"HIGH ZONE BIAS",IF(K5479&lt;L5479,"LOW ZONE BIAS","EQUILIBRIUM"))</f>
        <v>EQUILIBRIUM</v>
      </c>
    </row>
    <row r="5480">
      <c r="A5480">
        <v>22091</v>
      </c>
      <c r="B5480" t="str">
        <v>2022-06-20</v>
      </c>
      <c r="C5480" t="str">
        <v>Midday</v>
      </c>
      <c r="D5480">
        <v>36</v>
      </c>
      <c r="E5480" t="str">
        <f>IF(MOD(D5480,2)=0,"EVEN","ODD")</f>
        <v>EVEN</v>
      </c>
      <c r="F5480" t="str">
        <f>IF(D5480&lt;=18,"LOW (1-18)","HIGH (19-36)")</f>
        <v>HIGH (19-36)</v>
      </c>
      <c r="G5480">
        <f>INT((D5480-1)/6)+1</f>
        <v>6</v>
      </c>
      <c r="H5480">
        <f>MOD(D5480-1,6)+1</f>
        <v>6</v>
      </c>
      <c r="I5480">
        <f>37-D5480</f>
        <v>1</v>
      </c>
      <c r="J5480">
        <f>ABS(D5480-D5481)</f>
        <v>13</v>
      </c>
      <c r="K5480">
        <f>AVERAGE(D5480:D5484)</f>
        <v>36</v>
      </c>
      <c r="L5480">
        <f>AVERAGE(D5480:D5499)</f>
        <v>36</v>
      </c>
      <c r="M5480">
        <f>K5480-L5480</f>
        <v>0</v>
      </c>
      <c r="N5480" t="str">
        <f>IF(K5480&gt;L5480,"HIGH ZONE BIAS",IF(K5480&lt;L5480,"LOW ZONE BIAS","EQUILIBRIUM"))</f>
        <v>EQUILIBRIUM</v>
      </c>
    </row>
    <row r="5481">
      <c r="A5481">
        <v>22090</v>
      </c>
      <c r="B5481" t="str">
        <v>2022-06-20</v>
      </c>
      <c r="C5481" t="str">
        <v>Morning</v>
      </c>
      <c r="D5481">
        <v>23</v>
      </c>
      <c r="E5481" t="str">
        <f>IF(MOD(D5481,2)=0,"EVEN","ODD")</f>
        <v>ODD</v>
      </c>
      <c r="F5481" t="str">
        <f>IF(D5481&lt;=18,"LOW (1-18)","HIGH (19-36)")</f>
        <v>HIGH (19-36)</v>
      </c>
      <c r="G5481">
        <f>INT((D5481-1)/6)+1</f>
        <v>4</v>
      </c>
      <c r="H5481">
        <f>MOD(D5481-1,6)+1</f>
        <v>5</v>
      </c>
      <c r="I5481">
        <f>37-D5481</f>
        <v>14</v>
      </c>
      <c r="J5481">
        <f>ABS(D5481-D5482)</f>
        <v>10</v>
      </c>
      <c r="K5481">
        <f>AVERAGE(D5481:D5485)</f>
        <v>23</v>
      </c>
      <c r="L5481">
        <f>AVERAGE(D5481:D5500)</f>
        <v>23</v>
      </c>
      <c r="M5481">
        <f>K5481-L5481</f>
        <v>0</v>
      </c>
      <c r="N5481" t="str">
        <f>IF(K5481&gt;L5481,"HIGH ZONE BIAS",IF(K5481&lt;L5481,"LOW ZONE BIAS","EQUILIBRIUM"))</f>
        <v>EQUILIBRIUM</v>
      </c>
    </row>
    <row r="5482">
      <c r="A5482">
        <v>22089</v>
      </c>
      <c r="B5482" t="str">
        <v>2022-06-18</v>
      </c>
      <c r="C5482" t="str">
        <v>Evening</v>
      </c>
      <c r="D5482">
        <v>33</v>
      </c>
      <c r="E5482" t="str">
        <f>IF(MOD(D5482,2)=0,"EVEN","ODD")</f>
        <v>ODD</v>
      </c>
      <c r="F5482" t="str">
        <f>IF(D5482&lt;=18,"LOW (1-18)","HIGH (19-36)")</f>
        <v>HIGH (19-36)</v>
      </c>
      <c r="G5482">
        <f>INT((D5482-1)/6)+1</f>
        <v>6</v>
      </c>
      <c r="H5482">
        <f>MOD(D5482-1,6)+1</f>
        <v>3</v>
      </c>
      <c r="I5482">
        <f>37-D5482</f>
        <v>4</v>
      </c>
      <c r="J5482">
        <f>ABS(D5482-D5483)</f>
        <v>3</v>
      </c>
      <c r="K5482">
        <f>AVERAGE(D5482:D5486)</f>
        <v>33</v>
      </c>
      <c r="L5482">
        <f>AVERAGE(D5482:D5501)</f>
        <v>33</v>
      </c>
      <c r="M5482">
        <f>K5482-L5482</f>
        <v>0</v>
      </c>
      <c r="N5482" t="str">
        <f>IF(K5482&gt;L5482,"HIGH ZONE BIAS",IF(K5482&lt;L5482,"LOW ZONE BIAS","EQUILIBRIUM"))</f>
        <v>EQUILIBRIUM</v>
      </c>
    </row>
    <row r="5483">
      <c r="A5483">
        <v>22088</v>
      </c>
      <c r="B5483" t="str">
        <v>2022-06-18</v>
      </c>
      <c r="C5483" t="str">
        <v>Afternoon</v>
      </c>
      <c r="D5483">
        <v>36</v>
      </c>
      <c r="E5483" t="str">
        <f>IF(MOD(D5483,2)=0,"EVEN","ODD")</f>
        <v>EVEN</v>
      </c>
      <c r="F5483" t="str">
        <f>IF(D5483&lt;=18,"LOW (1-18)","HIGH (19-36)")</f>
        <v>HIGH (19-36)</v>
      </c>
      <c r="G5483">
        <f>INT((D5483-1)/6)+1</f>
        <v>6</v>
      </c>
      <c r="H5483">
        <f>MOD(D5483-1,6)+1</f>
        <v>6</v>
      </c>
      <c r="I5483">
        <f>37-D5483</f>
        <v>1</v>
      </c>
      <c r="J5483">
        <f>ABS(D5483-D5484)</f>
        <v>34</v>
      </c>
      <c r="K5483">
        <f>AVERAGE(D5483:D5487)</f>
        <v>36</v>
      </c>
      <c r="L5483">
        <f>AVERAGE(D5483:D5502)</f>
        <v>36</v>
      </c>
      <c r="M5483">
        <f>K5483-L5483</f>
        <v>0</v>
      </c>
      <c r="N5483" t="str">
        <f>IF(K5483&gt;L5483,"HIGH ZONE BIAS",IF(K5483&lt;L5483,"LOW ZONE BIAS","EQUILIBRIUM"))</f>
        <v>EQUILIBRIUM</v>
      </c>
    </row>
    <row r="5484">
      <c r="A5484">
        <v>22087</v>
      </c>
      <c r="B5484" t="str">
        <v>2022-06-18</v>
      </c>
      <c r="C5484" t="str">
        <v>Midday</v>
      </c>
      <c r="D5484">
        <v>2</v>
      </c>
      <c r="E5484" t="str">
        <f>IF(MOD(D5484,2)=0,"EVEN","ODD")</f>
        <v>EVEN</v>
      </c>
      <c r="F5484" t="str">
        <f>IF(D5484&lt;=18,"LOW (1-18)","HIGH (19-36)")</f>
        <v>LOW (1-18)</v>
      </c>
      <c r="G5484">
        <f>INT((D5484-1)/6)+1</f>
        <v>1</v>
      </c>
      <c r="H5484">
        <f>MOD(D5484-1,6)+1</f>
        <v>2</v>
      </c>
      <c r="I5484">
        <f>37-D5484</f>
        <v>35</v>
      </c>
      <c r="J5484">
        <f>ABS(D5484-D5485)</f>
        <v>5</v>
      </c>
      <c r="K5484">
        <f>AVERAGE(D5484:D5488)</f>
        <v>2</v>
      </c>
      <c r="L5484">
        <f>AVERAGE(D5484:D5503)</f>
        <v>2</v>
      </c>
      <c r="M5484">
        <f>K5484-L5484</f>
        <v>0</v>
      </c>
      <c r="N5484" t="str">
        <f>IF(K5484&gt;L5484,"HIGH ZONE BIAS",IF(K5484&lt;L5484,"LOW ZONE BIAS","EQUILIBRIUM"))</f>
        <v>EQUILIBRIUM</v>
      </c>
    </row>
    <row r="5485">
      <c r="A5485">
        <v>22086</v>
      </c>
      <c r="B5485" t="str">
        <v>2022-06-18</v>
      </c>
      <c r="C5485" t="str">
        <v>Morning</v>
      </c>
      <c r="D5485">
        <v>7</v>
      </c>
      <c r="E5485" t="str">
        <f>IF(MOD(D5485,2)=0,"EVEN","ODD")</f>
        <v>ODD</v>
      </c>
      <c r="F5485" t="str">
        <f>IF(D5485&lt;=18,"LOW (1-18)","HIGH (19-36)")</f>
        <v>LOW (1-18)</v>
      </c>
      <c r="G5485">
        <f>INT((D5485-1)/6)+1</f>
        <v>2</v>
      </c>
      <c r="H5485">
        <f>MOD(D5485-1,6)+1</f>
        <v>1</v>
      </c>
      <c r="I5485">
        <f>37-D5485</f>
        <v>30</v>
      </c>
      <c r="J5485">
        <f>ABS(D5485-D5486)</f>
        <v>24</v>
      </c>
      <c r="K5485">
        <f>AVERAGE(D5485:D5489)</f>
        <v>7</v>
      </c>
      <c r="L5485">
        <f>AVERAGE(D5485:D5504)</f>
        <v>7</v>
      </c>
      <c r="M5485">
        <f>K5485-L5485</f>
        <v>0</v>
      </c>
      <c r="N5485" t="str">
        <f>IF(K5485&gt;L5485,"HIGH ZONE BIAS",IF(K5485&lt;L5485,"LOW ZONE BIAS","EQUILIBRIUM"))</f>
        <v>EQUILIBRIUM</v>
      </c>
    </row>
    <row r="5486">
      <c r="A5486">
        <v>22085</v>
      </c>
      <c r="B5486" t="str">
        <v>2022-06-17</v>
      </c>
      <c r="C5486" t="str">
        <v>Evening</v>
      </c>
      <c r="D5486">
        <v>31</v>
      </c>
      <c r="E5486" t="str">
        <f>IF(MOD(D5486,2)=0,"EVEN","ODD")</f>
        <v>ODD</v>
      </c>
      <c r="F5486" t="str">
        <f>IF(D5486&lt;=18,"LOW (1-18)","HIGH (19-36)")</f>
        <v>HIGH (19-36)</v>
      </c>
      <c r="G5486">
        <f>INT((D5486-1)/6)+1</f>
        <v>6</v>
      </c>
      <c r="H5486">
        <f>MOD(D5486-1,6)+1</f>
        <v>1</v>
      </c>
      <c r="I5486">
        <f>37-D5486</f>
        <v>6</v>
      </c>
      <c r="J5486">
        <f>ABS(D5486-D5487)</f>
        <v>3</v>
      </c>
      <c r="K5486">
        <f>AVERAGE(D5486:D5490)</f>
        <v>31</v>
      </c>
      <c r="L5486">
        <f>AVERAGE(D5486:D5505)</f>
        <v>31</v>
      </c>
      <c r="M5486">
        <f>K5486-L5486</f>
        <v>0</v>
      </c>
      <c r="N5486" t="str">
        <f>IF(K5486&gt;L5486,"HIGH ZONE BIAS",IF(K5486&lt;L5486,"LOW ZONE BIAS","EQUILIBRIUM"))</f>
        <v>EQUILIBRIUM</v>
      </c>
    </row>
    <row r="5487">
      <c r="A5487">
        <v>22084</v>
      </c>
      <c r="B5487" t="str">
        <v>2022-06-17</v>
      </c>
      <c r="C5487" t="str">
        <v>Afternoon</v>
      </c>
      <c r="D5487">
        <v>28</v>
      </c>
      <c r="E5487" t="str">
        <f>IF(MOD(D5487,2)=0,"EVEN","ODD")</f>
        <v>EVEN</v>
      </c>
      <c r="F5487" t="str">
        <f>IF(D5487&lt;=18,"LOW (1-18)","HIGH (19-36)")</f>
        <v>HIGH (19-36)</v>
      </c>
      <c r="G5487">
        <f>INT((D5487-1)/6)+1</f>
        <v>5</v>
      </c>
      <c r="H5487">
        <f>MOD(D5487-1,6)+1</f>
        <v>4</v>
      </c>
      <c r="I5487">
        <f>37-D5487</f>
        <v>9</v>
      </c>
      <c r="J5487">
        <f>ABS(D5487-D5488)</f>
        <v>22</v>
      </c>
      <c r="K5487">
        <f>AVERAGE(D5487:D5491)</f>
        <v>28</v>
      </c>
      <c r="L5487">
        <f>AVERAGE(D5487:D5506)</f>
        <v>28</v>
      </c>
      <c r="M5487">
        <f>K5487-L5487</f>
        <v>0</v>
      </c>
      <c r="N5487" t="str">
        <f>IF(K5487&gt;L5487,"HIGH ZONE BIAS",IF(K5487&lt;L5487,"LOW ZONE BIAS","EQUILIBRIUM"))</f>
        <v>EQUILIBRIUM</v>
      </c>
    </row>
    <row r="5488">
      <c r="A5488">
        <v>22083</v>
      </c>
      <c r="B5488" t="str">
        <v>2022-06-17</v>
      </c>
      <c r="C5488" t="str">
        <v>Midday</v>
      </c>
      <c r="D5488">
        <v>6</v>
      </c>
      <c r="E5488" t="str">
        <f>IF(MOD(D5488,2)=0,"EVEN","ODD")</f>
        <v>EVEN</v>
      </c>
      <c r="F5488" t="str">
        <f>IF(D5488&lt;=18,"LOW (1-18)","HIGH (19-36)")</f>
        <v>LOW (1-18)</v>
      </c>
      <c r="G5488">
        <f>INT((D5488-1)/6)+1</f>
        <v>1</v>
      </c>
      <c r="H5488">
        <f>MOD(D5488-1,6)+1</f>
        <v>6</v>
      </c>
      <c r="I5488">
        <f>37-D5488</f>
        <v>31</v>
      </c>
      <c r="J5488">
        <f>ABS(D5488-D5489)</f>
        <v>29</v>
      </c>
      <c r="K5488">
        <f>AVERAGE(D5488:D5492)</f>
        <v>6</v>
      </c>
      <c r="L5488">
        <f>AVERAGE(D5488:D5507)</f>
        <v>6</v>
      </c>
      <c r="M5488">
        <f>K5488-L5488</f>
        <v>0</v>
      </c>
      <c r="N5488" t="str">
        <f>IF(K5488&gt;L5488,"HIGH ZONE BIAS",IF(K5488&lt;L5488,"LOW ZONE BIAS","EQUILIBRIUM"))</f>
        <v>EQUILIBRIUM</v>
      </c>
    </row>
    <row r="5489">
      <c r="A5489">
        <v>22082</v>
      </c>
      <c r="B5489" t="str">
        <v>2022-06-17</v>
      </c>
      <c r="C5489" t="str">
        <v>Morning</v>
      </c>
      <c r="D5489">
        <v>35</v>
      </c>
      <c r="E5489" t="str">
        <f>IF(MOD(D5489,2)=0,"EVEN","ODD")</f>
        <v>ODD</v>
      </c>
      <c r="F5489" t="str">
        <f>IF(D5489&lt;=18,"LOW (1-18)","HIGH (19-36)")</f>
        <v>HIGH (19-36)</v>
      </c>
      <c r="G5489">
        <f>INT((D5489-1)/6)+1</f>
        <v>6</v>
      </c>
      <c r="H5489">
        <f>MOD(D5489-1,6)+1</f>
        <v>5</v>
      </c>
      <c r="I5489">
        <f>37-D5489</f>
        <v>2</v>
      </c>
      <c r="J5489">
        <f>ABS(D5489-D5490)</f>
        <v>21</v>
      </c>
      <c r="K5489">
        <f>AVERAGE(D5489:D5493)</f>
        <v>35</v>
      </c>
      <c r="L5489">
        <f>AVERAGE(D5489:D5508)</f>
        <v>35</v>
      </c>
      <c r="M5489">
        <f>K5489-L5489</f>
        <v>0</v>
      </c>
      <c r="N5489" t="str">
        <f>IF(K5489&gt;L5489,"HIGH ZONE BIAS",IF(K5489&lt;L5489,"LOW ZONE BIAS","EQUILIBRIUM"))</f>
        <v>EQUILIBRIUM</v>
      </c>
    </row>
    <row r="5490">
      <c r="A5490">
        <v>22081</v>
      </c>
      <c r="B5490" t="str">
        <v>2022-06-15</v>
      </c>
      <c r="C5490" t="str">
        <v>Evening</v>
      </c>
      <c r="D5490">
        <v>14</v>
      </c>
      <c r="E5490" t="str">
        <f>IF(MOD(D5490,2)=0,"EVEN","ODD")</f>
        <v>EVEN</v>
      </c>
      <c r="F5490" t="str">
        <f>IF(D5490&lt;=18,"LOW (1-18)","HIGH (19-36)")</f>
        <v>LOW (1-18)</v>
      </c>
      <c r="G5490">
        <f>INT((D5490-1)/6)+1</f>
        <v>3</v>
      </c>
      <c r="H5490">
        <f>MOD(D5490-1,6)+1</f>
        <v>2</v>
      </c>
      <c r="I5490">
        <f>37-D5490</f>
        <v>23</v>
      </c>
      <c r="J5490">
        <f>ABS(D5490-D5491)</f>
        <v>5</v>
      </c>
      <c r="K5490">
        <f>AVERAGE(D5490:D5494)</f>
        <v>14</v>
      </c>
      <c r="L5490">
        <f>AVERAGE(D5490:D5509)</f>
        <v>14</v>
      </c>
      <c r="M5490">
        <f>K5490-L5490</f>
        <v>0</v>
      </c>
      <c r="N5490" t="str">
        <f>IF(K5490&gt;L5490,"HIGH ZONE BIAS",IF(K5490&lt;L5490,"LOW ZONE BIAS","EQUILIBRIUM"))</f>
        <v>EQUILIBRIUM</v>
      </c>
    </row>
    <row r="5491">
      <c r="A5491">
        <v>22080</v>
      </c>
      <c r="B5491" t="str">
        <v>2022-06-15</v>
      </c>
      <c r="C5491" t="str">
        <v>Afternoon</v>
      </c>
      <c r="D5491">
        <v>19</v>
      </c>
      <c r="E5491" t="str">
        <f>IF(MOD(D5491,2)=0,"EVEN","ODD")</f>
        <v>ODD</v>
      </c>
      <c r="F5491" t="str">
        <f>IF(D5491&lt;=18,"LOW (1-18)","HIGH (19-36)")</f>
        <v>HIGH (19-36)</v>
      </c>
      <c r="G5491">
        <f>INT((D5491-1)/6)+1</f>
        <v>4</v>
      </c>
      <c r="H5491">
        <f>MOD(D5491-1,6)+1</f>
        <v>1</v>
      </c>
      <c r="I5491">
        <f>37-D5491</f>
        <v>18</v>
      </c>
      <c r="J5491">
        <f>ABS(D5491-D5492)</f>
        <v>11</v>
      </c>
      <c r="K5491">
        <f>AVERAGE(D5491:D5495)</f>
        <v>19</v>
      </c>
      <c r="L5491">
        <f>AVERAGE(D5491:D5510)</f>
        <v>19</v>
      </c>
      <c r="M5491">
        <f>K5491-L5491</f>
        <v>0</v>
      </c>
      <c r="N5491" t="str">
        <f>IF(K5491&gt;L5491,"HIGH ZONE BIAS",IF(K5491&lt;L5491,"LOW ZONE BIAS","EQUILIBRIUM"))</f>
        <v>EQUILIBRIUM</v>
      </c>
    </row>
    <row r="5492">
      <c r="A5492">
        <v>22079</v>
      </c>
      <c r="B5492" t="str">
        <v>2022-06-15</v>
      </c>
      <c r="C5492" t="str">
        <v>Midday</v>
      </c>
      <c r="D5492">
        <v>8</v>
      </c>
      <c r="E5492" t="str">
        <f>IF(MOD(D5492,2)=0,"EVEN","ODD")</f>
        <v>EVEN</v>
      </c>
      <c r="F5492" t="str">
        <f>IF(D5492&lt;=18,"LOW (1-18)","HIGH (19-36)")</f>
        <v>LOW (1-18)</v>
      </c>
      <c r="G5492">
        <f>INT((D5492-1)/6)+1</f>
        <v>2</v>
      </c>
      <c r="H5492">
        <f>MOD(D5492-1,6)+1</f>
        <v>2</v>
      </c>
      <c r="I5492">
        <f>37-D5492</f>
        <v>29</v>
      </c>
      <c r="J5492">
        <f>ABS(D5492-D5493)</f>
        <v>6</v>
      </c>
      <c r="K5492">
        <f>AVERAGE(D5492:D5496)</f>
        <v>8</v>
      </c>
      <c r="L5492">
        <f>AVERAGE(D5492:D5511)</f>
        <v>8</v>
      </c>
      <c r="M5492">
        <f>K5492-L5492</f>
        <v>0</v>
      </c>
      <c r="N5492" t="str">
        <f>IF(K5492&gt;L5492,"HIGH ZONE BIAS",IF(K5492&lt;L5492,"LOW ZONE BIAS","EQUILIBRIUM"))</f>
        <v>EQUILIBRIUM</v>
      </c>
    </row>
    <row r="5493">
      <c r="A5493">
        <v>22078</v>
      </c>
      <c r="B5493" t="str">
        <v>2022-06-15</v>
      </c>
      <c r="C5493" t="str">
        <v>Morning</v>
      </c>
      <c r="D5493">
        <v>14</v>
      </c>
      <c r="E5493" t="str">
        <f>IF(MOD(D5493,2)=0,"EVEN","ODD")</f>
        <v>EVEN</v>
      </c>
      <c r="F5493" t="str">
        <f>IF(D5493&lt;=18,"LOW (1-18)","HIGH (19-36)")</f>
        <v>LOW (1-18)</v>
      </c>
      <c r="G5493">
        <f>INT((D5493-1)/6)+1</f>
        <v>3</v>
      </c>
      <c r="H5493">
        <f>MOD(D5493-1,6)+1</f>
        <v>2</v>
      </c>
      <c r="I5493">
        <f>37-D5493</f>
        <v>23</v>
      </c>
      <c r="J5493">
        <f>ABS(D5493-D5494)</f>
        <v>16</v>
      </c>
      <c r="K5493">
        <f>AVERAGE(D5493:D5497)</f>
        <v>14</v>
      </c>
      <c r="L5493">
        <f>AVERAGE(D5493:D5512)</f>
        <v>14</v>
      </c>
      <c r="M5493">
        <f>K5493-L5493</f>
        <v>0</v>
      </c>
      <c r="N5493" t="str">
        <f>IF(K5493&gt;L5493,"HIGH ZONE BIAS",IF(K5493&lt;L5493,"LOW ZONE BIAS","EQUILIBRIUM"))</f>
        <v>EQUILIBRIUM</v>
      </c>
    </row>
    <row r="5494">
      <c r="A5494">
        <v>22077</v>
      </c>
      <c r="B5494" t="str">
        <v>2022-06-14</v>
      </c>
      <c r="C5494" t="str">
        <v>Evening</v>
      </c>
      <c r="D5494">
        <v>30</v>
      </c>
      <c r="E5494" t="str">
        <f>IF(MOD(D5494,2)=0,"EVEN","ODD")</f>
        <v>EVEN</v>
      </c>
      <c r="F5494" t="str">
        <f>IF(D5494&lt;=18,"LOW (1-18)","HIGH (19-36)")</f>
        <v>HIGH (19-36)</v>
      </c>
      <c r="G5494">
        <f>INT((D5494-1)/6)+1</f>
        <v>5</v>
      </c>
      <c r="H5494">
        <f>MOD(D5494-1,6)+1</f>
        <v>6</v>
      </c>
      <c r="I5494">
        <f>37-D5494</f>
        <v>7</v>
      </c>
      <c r="J5494">
        <f>ABS(D5494-D5495)</f>
        <v>1</v>
      </c>
      <c r="K5494">
        <f>AVERAGE(D5494:D5498)</f>
        <v>30</v>
      </c>
      <c r="L5494">
        <f>AVERAGE(D5494:D5513)</f>
        <v>30</v>
      </c>
      <c r="M5494">
        <f>K5494-L5494</f>
        <v>0</v>
      </c>
      <c r="N5494" t="str">
        <f>IF(K5494&gt;L5494,"HIGH ZONE BIAS",IF(K5494&lt;L5494,"LOW ZONE BIAS","EQUILIBRIUM"))</f>
        <v>EQUILIBRIUM</v>
      </c>
    </row>
    <row r="5495">
      <c r="A5495">
        <v>22076</v>
      </c>
      <c r="B5495" t="str">
        <v>2022-06-14</v>
      </c>
      <c r="C5495" t="str">
        <v>Afternoon</v>
      </c>
      <c r="D5495">
        <v>31</v>
      </c>
      <c r="E5495" t="str">
        <f>IF(MOD(D5495,2)=0,"EVEN","ODD")</f>
        <v>ODD</v>
      </c>
      <c r="F5495" t="str">
        <f>IF(D5495&lt;=18,"LOW (1-18)","HIGH (19-36)")</f>
        <v>HIGH (19-36)</v>
      </c>
      <c r="G5495">
        <f>INT((D5495-1)/6)+1</f>
        <v>6</v>
      </c>
      <c r="H5495">
        <f>MOD(D5495-1,6)+1</f>
        <v>1</v>
      </c>
      <c r="I5495">
        <f>37-D5495</f>
        <v>6</v>
      </c>
      <c r="J5495">
        <f>ABS(D5495-D5496)</f>
        <v>6</v>
      </c>
      <c r="K5495">
        <f>AVERAGE(D5495:D5499)</f>
        <v>31</v>
      </c>
      <c r="L5495">
        <f>AVERAGE(D5495:D5514)</f>
        <v>31</v>
      </c>
      <c r="M5495">
        <f>K5495-L5495</f>
        <v>0</v>
      </c>
      <c r="N5495" t="str">
        <f>IF(K5495&gt;L5495,"HIGH ZONE BIAS",IF(K5495&lt;L5495,"LOW ZONE BIAS","EQUILIBRIUM"))</f>
        <v>EQUILIBRIUM</v>
      </c>
    </row>
    <row r="5496">
      <c r="A5496">
        <v>22075</v>
      </c>
      <c r="B5496" t="str">
        <v>2022-06-14</v>
      </c>
      <c r="C5496" t="str">
        <v>Midday</v>
      </c>
      <c r="D5496">
        <v>25</v>
      </c>
      <c r="E5496" t="str">
        <f>IF(MOD(D5496,2)=0,"EVEN","ODD")</f>
        <v>ODD</v>
      </c>
      <c r="F5496" t="str">
        <f>IF(D5496&lt;=18,"LOW (1-18)","HIGH (19-36)")</f>
        <v>HIGH (19-36)</v>
      </c>
      <c r="G5496">
        <f>INT((D5496-1)/6)+1</f>
        <v>5</v>
      </c>
      <c r="H5496">
        <f>MOD(D5496-1,6)+1</f>
        <v>1</v>
      </c>
      <c r="I5496">
        <f>37-D5496</f>
        <v>12</v>
      </c>
      <c r="J5496">
        <f>ABS(D5496-D5497)</f>
        <v>1</v>
      </c>
      <c r="K5496">
        <f>AVERAGE(D5496:D5500)</f>
        <v>25</v>
      </c>
      <c r="L5496">
        <f>AVERAGE(D5496:D5515)</f>
        <v>25</v>
      </c>
      <c r="M5496">
        <f>K5496-L5496</f>
        <v>0</v>
      </c>
      <c r="N5496" t="str">
        <f>IF(K5496&gt;L5496,"HIGH ZONE BIAS",IF(K5496&lt;L5496,"LOW ZONE BIAS","EQUILIBRIUM"))</f>
        <v>EQUILIBRIUM</v>
      </c>
    </row>
    <row r="5497">
      <c r="A5497">
        <v>22074</v>
      </c>
      <c r="B5497" t="str">
        <v>2022-06-14</v>
      </c>
      <c r="C5497" t="str">
        <v>Morning</v>
      </c>
      <c r="D5497">
        <v>24</v>
      </c>
      <c r="E5497" t="str">
        <f>IF(MOD(D5497,2)=0,"EVEN","ODD")</f>
        <v>EVEN</v>
      </c>
      <c r="F5497" t="str">
        <f>IF(D5497&lt;=18,"LOW (1-18)","HIGH (19-36)")</f>
        <v>HIGH (19-36)</v>
      </c>
      <c r="G5497">
        <f>INT((D5497-1)/6)+1</f>
        <v>4</v>
      </c>
      <c r="H5497">
        <f>MOD(D5497-1,6)+1</f>
        <v>6</v>
      </c>
      <c r="I5497">
        <f>37-D5497</f>
        <v>13</v>
      </c>
      <c r="J5497">
        <f>ABS(D5497-D5498)</f>
        <v>22</v>
      </c>
      <c r="K5497">
        <f>AVERAGE(D5497:D5501)</f>
        <v>24</v>
      </c>
      <c r="L5497">
        <f>AVERAGE(D5497:D5516)</f>
        <v>24</v>
      </c>
      <c r="M5497">
        <f>K5497-L5497</f>
        <v>0</v>
      </c>
      <c r="N5497" t="str">
        <f>IF(K5497&gt;L5497,"HIGH ZONE BIAS",IF(K5497&lt;L5497,"LOW ZONE BIAS","EQUILIBRIUM"))</f>
        <v>EQUILIBRIUM</v>
      </c>
    </row>
    <row r="5498">
      <c r="A5498">
        <v>22073</v>
      </c>
      <c r="B5498" t="str">
        <v>2022-06-13</v>
      </c>
      <c r="C5498" t="str">
        <v>Evening</v>
      </c>
      <c r="D5498">
        <v>2</v>
      </c>
      <c r="E5498" t="str">
        <f>IF(MOD(D5498,2)=0,"EVEN","ODD")</f>
        <v>EVEN</v>
      </c>
      <c r="F5498" t="str">
        <f>IF(D5498&lt;=18,"LOW (1-18)","HIGH (19-36)")</f>
        <v>LOW (1-18)</v>
      </c>
      <c r="G5498">
        <f>INT((D5498-1)/6)+1</f>
        <v>1</v>
      </c>
      <c r="H5498">
        <f>MOD(D5498-1,6)+1</f>
        <v>2</v>
      </c>
      <c r="I5498">
        <f>37-D5498</f>
        <v>35</v>
      </c>
      <c r="J5498">
        <f>ABS(D5498-D5499)</f>
        <v>14</v>
      </c>
      <c r="K5498">
        <f>AVERAGE(D5498:D5502)</f>
        <v>2</v>
      </c>
      <c r="L5498">
        <f>AVERAGE(D5498:D5517)</f>
        <v>2</v>
      </c>
      <c r="M5498">
        <f>K5498-L5498</f>
        <v>0</v>
      </c>
      <c r="N5498" t="str">
        <f>IF(K5498&gt;L5498,"HIGH ZONE BIAS",IF(K5498&lt;L5498,"LOW ZONE BIAS","EQUILIBRIUM"))</f>
        <v>EQUILIBRIUM</v>
      </c>
    </row>
    <row r="5499">
      <c r="A5499">
        <v>22072</v>
      </c>
      <c r="B5499" t="str">
        <v>2022-06-13</v>
      </c>
      <c r="C5499" t="str">
        <v>Afternoon</v>
      </c>
      <c r="D5499">
        <v>16</v>
      </c>
      <c r="E5499" t="str">
        <f>IF(MOD(D5499,2)=0,"EVEN","ODD")</f>
        <v>EVEN</v>
      </c>
      <c r="F5499" t="str">
        <f>IF(D5499&lt;=18,"LOW (1-18)","HIGH (19-36)")</f>
        <v>LOW (1-18)</v>
      </c>
      <c r="G5499">
        <f>INT((D5499-1)/6)+1</f>
        <v>3</v>
      </c>
      <c r="H5499">
        <f>MOD(D5499-1,6)+1</f>
        <v>4</v>
      </c>
      <c r="I5499">
        <f>37-D5499</f>
        <v>21</v>
      </c>
      <c r="J5499">
        <f>ABS(D5499-D5500)</f>
        <v>14</v>
      </c>
      <c r="K5499">
        <f>AVERAGE(D5499:D5503)</f>
        <v>16</v>
      </c>
      <c r="L5499">
        <f>AVERAGE(D5499:D5518)</f>
        <v>16</v>
      </c>
      <c r="M5499">
        <f>K5499-L5499</f>
        <v>0</v>
      </c>
      <c r="N5499" t="str">
        <f>IF(K5499&gt;L5499,"HIGH ZONE BIAS",IF(K5499&lt;L5499,"LOW ZONE BIAS","EQUILIBRIUM"))</f>
        <v>EQUILIBRIUM</v>
      </c>
    </row>
    <row r="5500">
      <c r="A5500">
        <v>22071</v>
      </c>
      <c r="B5500" t="str">
        <v>2022-06-13</v>
      </c>
      <c r="C5500" t="str">
        <v>Midday</v>
      </c>
      <c r="D5500">
        <v>30</v>
      </c>
      <c r="E5500" t="str">
        <f>IF(MOD(D5500,2)=0,"EVEN","ODD")</f>
        <v>EVEN</v>
      </c>
      <c r="F5500" t="str">
        <f>IF(D5500&lt;=18,"LOW (1-18)","HIGH (19-36)")</f>
        <v>HIGH (19-36)</v>
      </c>
      <c r="G5500">
        <f>INT((D5500-1)/6)+1</f>
        <v>5</v>
      </c>
      <c r="H5500">
        <f>MOD(D5500-1,6)+1</f>
        <v>6</v>
      </c>
      <c r="I5500">
        <f>37-D5500</f>
        <v>7</v>
      </c>
      <c r="J5500">
        <f>ABS(D5500-D5501)</f>
        <v>16</v>
      </c>
      <c r="K5500">
        <f>AVERAGE(D5500:D5504)</f>
        <v>30</v>
      </c>
      <c r="L5500">
        <f>AVERAGE(D5500:D5519)</f>
        <v>30</v>
      </c>
      <c r="M5500">
        <f>K5500-L5500</f>
        <v>0</v>
      </c>
      <c r="N5500" t="str">
        <f>IF(K5500&gt;L5500,"HIGH ZONE BIAS",IF(K5500&lt;L5500,"LOW ZONE BIAS","EQUILIBRIUM"))</f>
        <v>EQUILIBRIUM</v>
      </c>
    </row>
    <row r="5501">
      <c r="A5501">
        <v>22070</v>
      </c>
      <c r="B5501" t="str">
        <v>2022-06-13</v>
      </c>
      <c r="C5501" t="str">
        <v>Morning</v>
      </c>
      <c r="D5501">
        <v>14</v>
      </c>
      <c r="E5501" t="str">
        <f>IF(MOD(D5501,2)=0,"EVEN","ODD")</f>
        <v>EVEN</v>
      </c>
      <c r="F5501" t="str">
        <f>IF(D5501&lt;=18,"LOW (1-18)","HIGH (19-36)")</f>
        <v>LOW (1-18)</v>
      </c>
      <c r="G5501">
        <f>INT((D5501-1)/6)+1</f>
        <v>3</v>
      </c>
      <c r="H5501">
        <f>MOD(D5501-1,6)+1</f>
        <v>2</v>
      </c>
      <c r="I5501">
        <f>37-D5501</f>
        <v>23</v>
      </c>
      <c r="J5501">
        <f>ABS(D5501-D5502)</f>
        <v>12</v>
      </c>
      <c r="K5501">
        <f>AVERAGE(D5501:D5505)</f>
        <v>14</v>
      </c>
      <c r="L5501">
        <f>AVERAGE(D5501:D5520)</f>
        <v>14</v>
      </c>
      <c r="M5501">
        <f>K5501-L5501</f>
        <v>0</v>
      </c>
      <c r="N5501" t="str">
        <f>IF(K5501&gt;L5501,"HIGH ZONE BIAS",IF(K5501&lt;L5501,"LOW ZONE BIAS","EQUILIBRIUM"))</f>
        <v>EQUILIBRIUM</v>
      </c>
    </row>
    <row r="5502">
      <c r="A5502">
        <v>22069</v>
      </c>
      <c r="B5502" t="str">
        <v>2022-06-11</v>
      </c>
      <c r="C5502" t="str">
        <v>Evening</v>
      </c>
      <c r="D5502">
        <v>26</v>
      </c>
      <c r="E5502" t="str">
        <f>IF(MOD(D5502,2)=0,"EVEN","ODD")</f>
        <v>EVEN</v>
      </c>
      <c r="F5502" t="str">
        <f>IF(D5502&lt;=18,"LOW (1-18)","HIGH (19-36)")</f>
        <v>HIGH (19-36)</v>
      </c>
      <c r="G5502">
        <f>INT((D5502-1)/6)+1</f>
        <v>5</v>
      </c>
      <c r="H5502">
        <f>MOD(D5502-1,6)+1</f>
        <v>2</v>
      </c>
      <c r="I5502">
        <f>37-D5502</f>
        <v>11</v>
      </c>
      <c r="J5502">
        <f>ABS(D5502-D5503)</f>
        <v>3</v>
      </c>
      <c r="K5502">
        <f>AVERAGE(D5502:D5506)</f>
        <v>26</v>
      </c>
      <c r="L5502">
        <f>AVERAGE(D5502:D5521)</f>
        <v>26</v>
      </c>
      <c r="M5502">
        <f>K5502-L5502</f>
        <v>0</v>
      </c>
      <c r="N5502" t="str">
        <f>IF(K5502&gt;L5502,"HIGH ZONE BIAS",IF(K5502&lt;L5502,"LOW ZONE BIAS","EQUILIBRIUM"))</f>
        <v>EQUILIBRIUM</v>
      </c>
    </row>
    <row r="5503">
      <c r="A5503">
        <v>22068</v>
      </c>
      <c r="B5503" t="str">
        <v>2022-06-11</v>
      </c>
      <c r="C5503" t="str">
        <v>Afternoon</v>
      </c>
      <c r="D5503">
        <v>23</v>
      </c>
      <c r="E5503" t="str">
        <f>IF(MOD(D5503,2)=0,"EVEN","ODD")</f>
        <v>ODD</v>
      </c>
      <c r="F5503" t="str">
        <f>IF(D5503&lt;=18,"LOW (1-18)","HIGH (19-36)")</f>
        <v>HIGH (19-36)</v>
      </c>
      <c r="G5503">
        <f>INT((D5503-1)/6)+1</f>
        <v>4</v>
      </c>
      <c r="H5503">
        <f>MOD(D5503-1,6)+1</f>
        <v>5</v>
      </c>
      <c r="I5503">
        <f>37-D5503</f>
        <v>14</v>
      </c>
      <c r="J5503">
        <f>ABS(D5503-D5504)</f>
        <v>18</v>
      </c>
      <c r="K5503">
        <f>AVERAGE(D5503:D5507)</f>
        <v>23</v>
      </c>
      <c r="L5503">
        <f>AVERAGE(D5503:D5522)</f>
        <v>23</v>
      </c>
      <c r="M5503">
        <f>K5503-L5503</f>
        <v>0</v>
      </c>
      <c r="N5503" t="str">
        <f>IF(K5503&gt;L5503,"HIGH ZONE BIAS",IF(K5503&lt;L5503,"LOW ZONE BIAS","EQUILIBRIUM"))</f>
        <v>EQUILIBRIUM</v>
      </c>
    </row>
    <row r="5504">
      <c r="A5504">
        <v>22067</v>
      </c>
      <c r="B5504" t="str">
        <v>2022-06-11</v>
      </c>
      <c r="C5504" t="str">
        <v>Midday</v>
      </c>
      <c r="D5504">
        <v>5</v>
      </c>
      <c r="E5504" t="str">
        <f>IF(MOD(D5504,2)=0,"EVEN","ODD")</f>
        <v>ODD</v>
      </c>
      <c r="F5504" t="str">
        <f>IF(D5504&lt;=18,"LOW (1-18)","HIGH (19-36)")</f>
        <v>LOW (1-18)</v>
      </c>
      <c r="G5504">
        <f>INT((D5504-1)/6)+1</f>
        <v>1</v>
      </c>
      <c r="H5504">
        <f>MOD(D5504-1,6)+1</f>
        <v>5</v>
      </c>
      <c r="I5504">
        <f>37-D5504</f>
        <v>32</v>
      </c>
      <c r="J5504">
        <f>ABS(D5504-D5505)</f>
        <v>23</v>
      </c>
      <c r="K5504">
        <f>AVERAGE(D5504:D5508)</f>
        <v>5</v>
      </c>
      <c r="L5504">
        <f>AVERAGE(D5504:D5523)</f>
        <v>5</v>
      </c>
      <c r="M5504">
        <f>K5504-L5504</f>
        <v>0</v>
      </c>
      <c r="N5504" t="str">
        <f>IF(K5504&gt;L5504,"HIGH ZONE BIAS",IF(K5504&lt;L5504,"LOW ZONE BIAS","EQUILIBRIUM"))</f>
        <v>EQUILIBRIUM</v>
      </c>
    </row>
    <row r="5505">
      <c r="A5505">
        <v>22066</v>
      </c>
      <c r="B5505" t="str">
        <v>2022-06-11</v>
      </c>
      <c r="C5505" t="str">
        <v>Morning</v>
      </c>
      <c r="D5505">
        <v>28</v>
      </c>
      <c r="E5505" t="str">
        <f>IF(MOD(D5505,2)=0,"EVEN","ODD")</f>
        <v>EVEN</v>
      </c>
      <c r="F5505" t="str">
        <f>IF(D5505&lt;=18,"LOW (1-18)","HIGH (19-36)")</f>
        <v>HIGH (19-36)</v>
      </c>
      <c r="G5505">
        <f>INT((D5505-1)/6)+1</f>
        <v>5</v>
      </c>
      <c r="H5505">
        <f>MOD(D5505-1,6)+1</f>
        <v>4</v>
      </c>
      <c r="I5505">
        <f>37-D5505</f>
        <v>9</v>
      </c>
      <c r="J5505">
        <f>ABS(D5505-D5506)</f>
        <v>5</v>
      </c>
      <c r="K5505">
        <f>AVERAGE(D5505:D5509)</f>
        <v>28</v>
      </c>
      <c r="L5505">
        <f>AVERAGE(D5505:D5524)</f>
        <v>28</v>
      </c>
      <c r="M5505">
        <f>K5505-L5505</f>
        <v>0</v>
      </c>
      <c r="N5505" t="str">
        <f>IF(K5505&gt;L5505,"HIGH ZONE BIAS",IF(K5505&lt;L5505,"LOW ZONE BIAS","EQUILIBRIUM"))</f>
        <v>EQUILIBRIUM</v>
      </c>
    </row>
    <row r="5506">
      <c r="A5506">
        <v>22065</v>
      </c>
      <c r="B5506" t="str">
        <v>2022-06-10</v>
      </c>
      <c r="C5506" t="str">
        <v>Evening</v>
      </c>
      <c r="D5506">
        <v>23</v>
      </c>
      <c r="E5506" t="str">
        <f>IF(MOD(D5506,2)=0,"EVEN","ODD")</f>
        <v>ODD</v>
      </c>
      <c r="F5506" t="str">
        <f>IF(D5506&lt;=18,"LOW (1-18)","HIGH (19-36)")</f>
        <v>HIGH (19-36)</v>
      </c>
      <c r="G5506">
        <f>INT((D5506-1)/6)+1</f>
        <v>4</v>
      </c>
      <c r="H5506">
        <f>MOD(D5506-1,6)+1</f>
        <v>5</v>
      </c>
      <c r="I5506">
        <f>37-D5506</f>
        <v>14</v>
      </c>
      <c r="J5506">
        <f>ABS(D5506-D5507)</f>
        <v>15</v>
      </c>
      <c r="K5506">
        <f>AVERAGE(D5506:D5510)</f>
        <v>23</v>
      </c>
      <c r="L5506">
        <f>AVERAGE(D5506:D5525)</f>
        <v>23</v>
      </c>
      <c r="M5506">
        <f>K5506-L5506</f>
        <v>0</v>
      </c>
      <c r="N5506" t="str">
        <f>IF(K5506&gt;L5506,"HIGH ZONE BIAS",IF(K5506&lt;L5506,"LOW ZONE BIAS","EQUILIBRIUM"))</f>
        <v>EQUILIBRIUM</v>
      </c>
    </row>
    <row r="5507">
      <c r="A5507">
        <v>22064</v>
      </c>
      <c r="B5507" t="str">
        <v>2022-06-10</v>
      </c>
      <c r="C5507" t="str">
        <v>Afternoon</v>
      </c>
      <c r="D5507">
        <v>8</v>
      </c>
      <c r="E5507" t="str">
        <f>IF(MOD(D5507,2)=0,"EVEN","ODD")</f>
        <v>EVEN</v>
      </c>
      <c r="F5507" t="str">
        <f>IF(D5507&lt;=18,"LOW (1-18)","HIGH (19-36)")</f>
        <v>LOW (1-18)</v>
      </c>
      <c r="G5507">
        <f>INT((D5507-1)/6)+1</f>
        <v>2</v>
      </c>
      <c r="H5507">
        <f>MOD(D5507-1,6)+1</f>
        <v>2</v>
      </c>
      <c r="I5507">
        <f>37-D5507</f>
        <v>29</v>
      </c>
      <c r="J5507">
        <f>ABS(D5507-D5508)</f>
        <v>5</v>
      </c>
      <c r="K5507">
        <f>AVERAGE(D5507:D5511)</f>
        <v>8</v>
      </c>
      <c r="L5507">
        <f>AVERAGE(D5507:D5526)</f>
        <v>8</v>
      </c>
      <c r="M5507">
        <f>K5507-L5507</f>
        <v>0</v>
      </c>
      <c r="N5507" t="str">
        <f>IF(K5507&gt;L5507,"HIGH ZONE BIAS",IF(K5507&lt;L5507,"LOW ZONE BIAS","EQUILIBRIUM"))</f>
        <v>EQUILIBRIUM</v>
      </c>
    </row>
    <row r="5508">
      <c r="A5508">
        <v>22063</v>
      </c>
      <c r="B5508" t="str">
        <v>2022-06-10</v>
      </c>
      <c r="C5508" t="str">
        <v>Midday</v>
      </c>
      <c r="D5508">
        <v>13</v>
      </c>
      <c r="E5508" t="str">
        <f>IF(MOD(D5508,2)=0,"EVEN","ODD")</f>
        <v>ODD</v>
      </c>
      <c r="F5508" t="str">
        <f>IF(D5508&lt;=18,"LOW (1-18)","HIGH (19-36)")</f>
        <v>LOW (1-18)</v>
      </c>
      <c r="G5508">
        <f>INT((D5508-1)/6)+1</f>
        <v>3</v>
      </c>
      <c r="H5508">
        <f>MOD(D5508-1,6)+1</f>
        <v>1</v>
      </c>
      <c r="I5508">
        <f>37-D5508</f>
        <v>24</v>
      </c>
      <c r="J5508">
        <f>ABS(D5508-D5509)</f>
        <v>9</v>
      </c>
      <c r="K5508">
        <f>AVERAGE(D5508:D5512)</f>
        <v>13</v>
      </c>
      <c r="L5508">
        <f>AVERAGE(D5508:D5527)</f>
        <v>13</v>
      </c>
      <c r="M5508">
        <f>K5508-L5508</f>
        <v>0</v>
      </c>
      <c r="N5508" t="str">
        <f>IF(K5508&gt;L5508,"HIGH ZONE BIAS",IF(K5508&lt;L5508,"LOW ZONE BIAS","EQUILIBRIUM"))</f>
        <v>EQUILIBRIUM</v>
      </c>
    </row>
    <row r="5509">
      <c r="A5509">
        <v>22062</v>
      </c>
      <c r="B5509" t="str">
        <v>2022-06-10</v>
      </c>
      <c r="C5509" t="str">
        <v>Morning</v>
      </c>
      <c r="D5509">
        <v>22</v>
      </c>
      <c r="E5509" t="str">
        <f>IF(MOD(D5509,2)=0,"EVEN","ODD")</f>
        <v>EVEN</v>
      </c>
      <c r="F5509" t="str">
        <f>IF(D5509&lt;=18,"LOW (1-18)","HIGH (19-36)")</f>
        <v>HIGH (19-36)</v>
      </c>
      <c r="G5509">
        <f>INT((D5509-1)/6)+1</f>
        <v>4</v>
      </c>
      <c r="H5509">
        <f>MOD(D5509-1,6)+1</f>
        <v>4</v>
      </c>
      <c r="I5509">
        <f>37-D5509</f>
        <v>15</v>
      </c>
      <c r="J5509">
        <f>ABS(D5509-D5510)</f>
        <v>2</v>
      </c>
      <c r="K5509">
        <f>AVERAGE(D5509:D5513)</f>
        <v>22</v>
      </c>
      <c r="L5509">
        <f>AVERAGE(D5509:D5528)</f>
        <v>22</v>
      </c>
      <c r="M5509">
        <f>K5509-L5509</f>
        <v>0</v>
      </c>
      <c r="N5509" t="str">
        <f>IF(K5509&gt;L5509,"HIGH ZONE BIAS",IF(K5509&lt;L5509,"LOW ZONE BIAS","EQUILIBRIUM"))</f>
        <v>EQUILIBRIUM</v>
      </c>
    </row>
    <row r="5510">
      <c r="A5510">
        <v>22061</v>
      </c>
      <c r="B5510" t="str">
        <v>2022-06-09</v>
      </c>
      <c r="C5510" t="str">
        <v>Evening</v>
      </c>
      <c r="D5510">
        <v>24</v>
      </c>
      <c r="E5510" t="str">
        <f>IF(MOD(D5510,2)=0,"EVEN","ODD")</f>
        <v>EVEN</v>
      </c>
      <c r="F5510" t="str">
        <f>IF(D5510&lt;=18,"LOW (1-18)","HIGH (19-36)")</f>
        <v>HIGH (19-36)</v>
      </c>
      <c r="G5510">
        <f>INT((D5510-1)/6)+1</f>
        <v>4</v>
      </c>
      <c r="H5510">
        <f>MOD(D5510-1,6)+1</f>
        <v>6</v>
      </c>
      <c r="I5510">
        <f>37-D5510</f>
        <v>13</v>
      </c>
      <c r="J5510">
        <f>ABS(D5510-D5511)</f>
        <v>6</v>
      </c>
      <c r="K5510">
        <f>AVERAGE(D5510:D5514)</f>
        <v>24</v>
      </c>
      <c r="L5510">
        <f>AVERAGE(D5510:D5529)</f>
        <v>24</v>
      </c>
      <c r="M5510">
        <f>K5510-L5510</f>
        <v>0</v>
      </c>
      <c r="N5510" t="str">
        <f>IF(K5510&gt;L5510,"HIGH ZONE BIAS",IF(K5510&lt;L5510,"LOW ZONE BIAS","EQUILIBRIUM"))</f>
        <v>EQUILIBRIUM</v>
      </c>
    </row>
    <row r="5511">
      <c r="A5511">
        <v>22060</v>
      </c>
      <c r="B5511" t="str">
        <v>2022-06-09</v>
      </c>
      <c r="C5511" t="str">
        <v>Afternoon</v>
      </c>
      <c r="D5511">
        <v>30</v>
      </c>
      <c r="E5511" t="str">
        <f>IF(MOD(D5511,2)=0,"EVEN","ODD")</f>
        <v>EVEN</v>
      </c>
      <c r="F5511" t="str">
        <f>IF(D5511&lt;=18,"LOW (1-18)","HIGH (19-36)")</f>
        <v>HIGH (19-36)</v>
      </c>
      <c r="G5511">
        <f>INT((D5511-1)/6)+1</f>
        <v>5</v>
      </c>
      <c r="H5511">
        <f>MOD(D5511-1,6)+1</f>
        <v>6</v>
      </c>
      <c r="I5511">
        <f>37-D5511</f>
        <v>7</v>
      </c>
      <c r="J5511">
        <f>ABS(D5511-D5512)</f>
        <v>2</v>
      </c>
      <c r="K5511">
        <f>AVERAGE(D5511:D5515)</f>
        <v>30</v>
      </c>
      <c r="L5511">
        <f>AVERAGE(D5511:D5530)</f>
        <v>30</v>
      </c>
      <c r="M5511">
        <f>K5511-L5511</f>
        <v>0</v>
      </c>
      <c r="N5511" t="str">
        <f>IF(K5511&gt;L5511,"HIGH ZONE BIAS",IF(K5511&lt;L5511,"LOW ZONE BIAS","EQUILIBRIUM"))</f>
        <v>EQUILIBRIUM</v>
      </c>
    </row>
    <row r="5512">
      <c r="A5512">
        <v>22059</v>
      </c>
      <c r="B5512" t="str">
        <v>2022-06-09</v>
      </c>
      <c r="C5512" t="str">
        <v>Midday</v>
      </c>
      <c r="D5512">
        <v>32</v>
      </c>
      <c r="E5512" t="str">
        <f>IF(MOD(D5512,2)=0,"EVEN","ODD")</f>
        <v>EVEN</v>
      </c>
      <c r="F5512" t="str">
        <f>IF(D5512&lt;=18,"LOW (1-18)","HIGH (19-36)")</f>
        <v>HIGH (19-36)</v>
      </c>
      <c r="G5512">
        <f>INT((D5512-1)/6)+1</f>
        <v>6</v>
      </c>
      <c r="H5512">
        <f>MOD(D5512-1,6)+1</f>
        <v>2</v>
      </c>
      <c r="I5512">
        <f>37-D5512</f>
        <v>5</v>
      </c>
      <c r="J5512">
        <f>ABS(D5512-D5513)</f>
        <v>27</v>
      </c>
      <c r="K5512">
        <f>AVERAGE(D5512:D5516)</f>
        <v>32</v>
      </c>
      <c r="L5512">
        <f>AVERAGE(D5512:D5531)</f>
        <v>32</v>
      </c>
      <c r="M5512">
        <f>K5512-L5512</f>
        <v>0</v>
      </c>
      <c r="N5512" t="str">
        <f>IF(K5512&gt;L5512,"HIGH ZONE BIAS",IF(K5512&lt;L5512,"LOW ZONE BIAS","EQUILIBRIUM"))</f>
        <v>EQUILIBRIUM</v>
      </c>
    </row>
    <row r="5513">
      <c r="A5513">
        <v>22058</v>
      </c>
      <c r="B5513" t="str">
        <v>2022-06-09</v>
      </c>
      <c r="C5513" t="str">
        <v>Morning</v>
      </c>
      <c r="D5513">
        <v>5</v>
      </c>
      <c r="E5513" t="str">
        <f>IF(MOD(D5513,2)=0,"EVEN","ODD")</f>
        <v>ODD</v>
      </c>
      <c r="F5513" t="str">
        <f>IF(D5513&lt;=18,"LOW (1-18)","HIGH (19-36)")</f>
        <v>LOW (1-18)</v>
      </c>
      <c r="G5513">
        <f>INT((D5513-1)/6)+1</f>
        <v>1</v>
      </c>
      <c r="H5513">
        <f>MOD(D5513-1,6)+1</f>
        <v>5</v>
      </c>
      <c r="I5513">
        <f>37-D5513</f>
        <v>32</v>
      </c>
      <c r="J5513">
        <f>ABS(D5513-D5514)</f>
        <v>28</v>
      </c>
      <c r="K5513">
        <f>AVERAGE(D5513:D5517)</f>
        <v>5</v>
      </c>
      <c r="L5513">
        <f>AVERAGE(D5513:D5532)</f>
        <v>5</v>
      </c>
      <c r="M5513">
        <f>K5513-L5513</f>
        <v>0</v>
      </c>
      <c r="N5513" t="str">
        <f>IF(K5513&gt;L5513,"HIGH ZONE BIAS",IF(K5513&lt;L5513,"LOW ZONE BIAS","EQUILIBRIUM"))</f>
        <v>EQUILIBRIUM</v>
      </c>
    </row>
    <row r="5514">
      <c r="A5514">
        <v>22057</v>
      </c>
      <c r="B5514" t="str">
        <v>2022-06-08</v>
      </c>
      <c r="C5514" t="str">
        <v>Evening</v>
      </c>
      <c r="D5514">
        <v>33</v>
      </c>
      <c r="E5514" t="str">
        <f>IF(MOD(D5514,2)=0,"EVEN","ODD")</f>
        <v>ODD</v>
      </c>
      <c r="F5514" t="str">
        <f>IF(D5514&lt;=18,"LOW (1-18)","HIGH (19-36)")</f>
        <v>HIGH (19-36)</v>
      </c>
      <c r="G5514">
        <f>INT((D5514-1)/6)+1</f>
        <v>6</v>
      </c>
      <c r="H5514">
        <f>MOD(D5514-1,6)+1</f>
        <v>3</v>
      </c>
      <c r="I5514">
        <f>37-D5514</f>
        <v>4</v>
      </c>
      <c r="J5514">
        <f>ABS(D5514-D5515)</f>
        <v>1</v>
      </c>
      <c r="K5514">
        <f>AVERAGE(D5514:D5518)</f>
        <v>33</v>
      </c>
      <c r="L5514">
        <f>AVERAGE(D5514:D5533)</f>
        <v>33</v>
      </c>
      <c r="M5514">
        <f>K5514-L5514</f>
        <v>0</v>
      </c>
      <c r="N5514" t="str">
        <f>IF(K5514&gt;L5514,"HIGH ZONE BIAS",IF(K5514&lt;L5514,"LOW ZONE BIAS","EQUILIBRIUM"))</f>
        <v>EQUILIBRIUM</v>
      </c>
    </row>
    <row r="5515">
      <c r="A5515">
        <v>22056</v>
      </c>
      <c r="B5515" t="str">
        <v>2022-06-08</v>
      </c>
      <c r="C5515" t="str">
        <v>Afternoon</v>
      </c>
      <c r="D5515">
        <v>34</v>
      </c>
      <c r="E5515" t="str">
        <f>IF(MOD(D5515,2)=0,"EVEN","ODD")</f>
        <v>EVEN</v>
      </c>
      <c r="F5515" t="str">
        <f>IF(D5515&lt;=18,"LOW (1-18)","HIGH (19-36)")</f>
        <v>HIGH (19-36)</v>
      </c>
      <c r="G5515">
        <f>INT((D5515-1)/6)+1</f>
        <v>6</v>
      </c>
      <c r="H5515">
        <f>MOD(D5515-1,6)+1</f>
        <v>4</v>
      </c>
      <c r="I5515">
        <f>37-D5515</f>
        <v>3</v>
      </c>
      <c r="J5515">
        <f>ABS(D5515-D5516)</f>
        <v>21</v>
      </c>
      <c r="K5515">
        <f>AVERAGE(D5515:D5519)</f>
        <v>34</v>
      </c>
      <c r="L5515">
        <f>AVERAGE(D5515:D5534)</f>
        <v>34</v>
      </c>
      <c r="M5515">
        <f>K5515-L5515</f>
        <v>0</v>
      </c>
      <c r="N5515" t="str">
        <f>IF(K5515&gt;L5515,"HIGH ZONE BIAS",IF(K5515&lt;L5515,"LOW ZONE BIAS","EQUILIBRIUM"))</f>
        <v>EQUILIBRIUM</v>
      </c>
    </row>
    <row r="5516">
      <c r="A5516">
        <v>22055</v>
      </c>
      <c r="B5516" t="str">
        <v>2022-06-08</v>
      </c>
      <c r="C5516" t="str">
        <v>Midday</v>
      </c>
      <c r="D5516">
        <v>13</v>
      </c>
      <c r="E5516" t="str">
        <f>IF(MOD(D5516,2)=0,"EVEN","ODD")</f>
        <v>ODD</v>
      </c>
      <c r="F5516" t="str">
        <f>IF(D5516&lt;=18,"LOW (1-18)","HIGH (19-36)")</f>
        <v>LOW (1-18)</v>
      </c>
      <c r="G5516">
        <f>INT((D5516-1)/6)+1</f>
        <v>3</v>
      </c>
      <c r="H5516">
        <f>MOD(D5516-1,6)+1</f>
        <v>1</v>
      </c>
      <c r="I5516">
        <f>37-D5516</f>
        <v>24</v>
      </c>
      <c r="J5516">
        <f>ABS(D5516-D5517)</f>
        <v>9</v>
      </c>
      <c r="K5516">
        <f>AVERAGE(D5516:D5520)</f>
        <v>13</v>
      </c>
      <c r="L5516">
        <f>AVERAGE(D5516:D5535)</f>
        <v>13</v>
      </c>
      <c r="M5516">
        <f>K5516-L5516</f>
        <v>0</v>
      </c>
      <c r="N5516" t="str">
        <f>IF(K5516&gt;L5516,"HIGH ZONE BIAS",IF(K5516&lt;L5516,"LOW ZONE BIAS","EQUILIBRIUM"))</f>
        <v>EQUILIBRIUM</v>
      </c>
    </row>
    <row r="5517">
      <c r="A5517">
        <v>22054</v>
      </c>
      <c r="B5517" t="str">
        <v>2022-06-08</v>
      </c>
      <c r="C5517" t="str">
        <v>Morning</v>
      </c>
      <c r="D5517">
        <v>22</v>
      </c>
      <c r="E5517" t="str">
        <f>IF(MOD(D5517,2)=0,"EVEN","ODD")</f>
        <v>EVEN</v>
      </c>
      <c r="F5517" t="str">
        <f>IF(D5517&lt;=18,"LOW (1-18)","HIGH (19-36)")</f>
        <v>HIGH (19-36)</v>
      </c>
      <c r="G5517">
        <f>INT((D5517-1)/6)+1</f>
        <v>4</v>
      </c>
      <c r="H5517">
        <f>MOD(D5517-1,6)+1</f>
        <v>4</v>
      </c>
      <c r="I5517">
        <f>37-D5517</f>
        <v>15</v>
      </c>
      <c r="J5517">
        <f>ABS(D5517-D5518)</f>
        <v>8</v>
      </c>
      <c r="K5517">
        <f>AVERAGE(D5517:D5521)</f>
        <v>22</v>
      </c>
      <c r="L5517">
        <f>AVERAGE(D5517:D5536)</f>
        <v>22</v>
      </c>
      <c r="M5517">
        <f>K5517-L5517</f>
        <v>0</v>
      </c>
      <c r="N5517" t="str">
        <f>IF(K5517&gt;L5517,"HIGH ZONE BIAS",IF(K5517&lt;L5517,"LOW ZONE BIAS","EQUILIBRIUM"))</f>
        <v>EQUILIBRIUM</v>
      </c>
    </row>
    <row r="5518">
      <c r="A5518">
        <v>22053</v>
      </c>
      <c r="B5518" t="str">
        <v>2022-06-07</v>
      </c>
      <c r="C5518" t="str">
        <v>Evening</v>
      </c>
      <c r="D5518">
        <v>30</v>
      </c>
      <c r="E5518" t="str">
        <f>IF(MOD(D5518,2)=0,"EVEN","ODD")</f>
        <v>EVEN</v>
      </c>
      <c r="F5518" t="str">
        <f>IF(D5518&lt;=18,"LOW (1-18)","HIGH (19-36)")</f>
        <v>HIGH (19-36)</v>
      </c>
      <c r="G5518">
        <f>INT((D5518-1)/6)+1</f>
        <v>5</v>
      </c>
      <c r="H5518">
        <f>MOD(D5518-1,6)+1</f>
        <v>6</v>
      </c>
      <c r="I5518">
        <f>37-D5518</f>
        <v>7</v>
      </c>
      <c r="J5518">
        <f>ABS(D5518-D5519)</f>
        <v>3</v>
      </c>
      <c r="K5518">
        <f>AVERAGE(D5518:D5522)</f>
        <v>30</v>
      </c>
      <c r="L5518">
        <f>AVERAGE(D5518:D5537)</f>
        <v>30</v>
      </c>
      <c r="M5518">
        <f>K5518-L5518</f>
        <v>0</v>
      </c>
      <c r="N5518" t="str">
        <f>IF(K5518&gt;L5518,"HIGH ZONE BIAS",IF(K5518&lt;L5518,"LOW ZONE BIAS","EQUILIBRIUM"))</f>
        <v>EQUILIBRIUM</v>
      </c>
    </row>
    <row r="5519">
      <c r="A5519">
        <v>22052</v>
      </c>
      <c r="B5519" t="str">
        <v>2022-06-07</v>
      </c>
      <c r="C5519" t="str">
        <v>Afternoon</v>
      </c>
      <c r="D5519">
        <v>27</v>
      </c>
      <c r="E5519" t="str">
        <f>IF(MOD(D5519,2)=0,"EVEN","ODD")</f>
        <v>ODD</v>
      </c>
      <c r="F5519" t="str">
        <f>IF(D5519&lt;=18,"LOW (1-18)","HIGH (19-36)")</f>
        <v>HIGH (19-36)</v>
      </c>
      <c r="G5519">
        <f>INT((D5519-1)/6)+1</f>
        <v>5</v>
      </c>
      <c r="H5519">
        <f>MOD(D5519-1,6)+1</f>
        <v>3</v>
      </c>
      <c r="I5519">
        <f>37-D5519</f>
        <v>10</v>
      </c>
      <c r="J5519">
        <f>ABS(D5519-D5520)</f>
        <v>18</v>
      </c>
      <c r="K5519">
        <f>AVERAGE(D5519:D5523)</f>
        <v>27</v>
      </c>
      <c r="L5519">
        <f>AVERAGE(D5519:D5538)</f>
        <v>27</v>
      </c>
      <c r="M5519">
        <f>K5519-L5519</f>
        <v>0</v>
      </c>
      <c r="N5519" t="str">
        <f>IF(K5519&gt;L5519,"HIGH ZONE BIAS",IF(K5519&lt;L5519,"LOW ZONE BIAS","EQUILIBRIUM"))</f>
        <v>EQUILIBRIUM</v>
      </c>
    </row>
    <row r="5520">
      <c r="A5520">
        <v>22051</v>
      </c>
      <c r="B5520" t="str">
        <v>2022-06-07</v>
      </c>
      <c r="C5520" t="str">
        <v>Midday</v>
      </c>
      <c r="D5520">
        <v>9</v>
      </c>
      <c r="E5520" t="str">
        <f>IF(MOD(D5520,2)=0,"EVEN","ODD")</f>
        <v>ODD</v>
      </c>
      <c r="F5520" t="str">
        <f>IF(D5520&lt;=18,"LOW (1-18)","HIGH (19-36)")</f>
        <v>LOW (1-18)</v>
      </c>
      <c r="G5520">
        <f>INT((D5520-1)/6)+1</f>
        <v>2</v>
      </c>
      <c r="H5520">
        <f>MOD(D5520-1,6)+1</f>
        <v>3</v>
      </c>
      <c r="I5520">
        <f>37-D5520</f>
        <v>28</v>
      </c>
      <c r="J5520">
        <f>ABS(D5520-D5521)</f>
        <v>4</v>
      </c>
      <c r="K5520">
        <f>AVERAGE(D5520:D5524)</f>
        <v>9</v>
      </c>
      <c r="L5520">
        <f>AVERAGE(D5520:D5539)</f>
        <v>9</v>
      </c>
      <c r="M5520">
        <f>K5520-L5520</f>
        <v>0</v>
      </c>
      <c r="N5520" t="str">
        <f>IF(K5520&gt;L5520,"HIGH ZONE BIAS",IF(K5520&lt;L5520,"LOW ZONE BIAS","EQUILIBRIUM"))</f>
        <v>EQUILIBRIUM</v>
      </c>
    </row>
    <row r="5521">
      <c r="A5521">
        <v>22050</v>
      </c>
      <c r="B5521" t="str">
        <v>2022-06-07</v>
      </c>
      <c r="C5521" t="str">
        <v>Morning</v>
      </c>
      <c r="D5521">
        <v>13</v>
      </c>
      <c r="E5521" t="str">
        <f>IF(MOD(D5521,2)=0,"EVEN","ODD")</f>
        <v>ODD</v>
      </c>
      <c r="F5521" t="str">
        <f>IF(D5521&lt;=18,"LOW (1-18)","HIGH (19-36)")</f>
        <v>LOW (1-18)</v>
      </c>
      <c r="G5521">
        <f>INT((D5521-1)/6)+1</f>
        <v>3</v>
      </c>
      <c r="H5521">
        <f>MOD(D5521-1,6)+1</f>
        <v>1</v>
      </c>
      <c r="I5521">
        <f>37-D5521</f>
        <v>24</v>
      </c>
      <c r="J5521">
        <f>ABS(D5521-D5522)</f>
        <v>3</v>
      </c>
      <c r="K5521">
        <f>AVERAGE(D5521:D5525)</f>
        <v>13</v>
      </c>
      <c r="L5521">
        <f>AVERAGE(D5521:D5540)</f>
        <v>13</v>
      </c>
      <c r="M5521">
        <f>K5521-L5521</f>
        <v>0</v>
      </c>
      <c r="N5521" t="str">
        <f>IF(K5521&gt;L5521,"HIGH ZONE BIAS",IF(K5521&lt;L5521,"LOW ZONE BIAS","EQUILIBRIUM"))</f>
        <v>EQUILIBRIUM</v>
      </c>
    </row>
    <row r="5522">
      <c r="A5522">
        <v>22049</v>
      </c>
      <c r="B5522" t="str">
        <v>2022-06-06</v>
      </c>
      <c r="C5522" t="str">
        <v>Evening</v>
      </c>
      <c r="D5522">
        <v>16</v>
      </c>
      <c r="E5522" t="str">
        <f>IF(MOD(D5522,2)=0,"EVEN","ODD")</f>
        <v>EVEN</v>
      </c>
      <c r="F5522" t="str">
        <f>IF(D5522&lt;=18,"LOW (1-18)","HIGH (19-36)")</f>
        <v>LOW (1-18)</v>
      </c>
      <c r="G5522">
        <f>INT((D5522-1)/6)+1</f>
        <v>3</v>
      </c>
      <c r="H5522">
        <f>MOD(D5522-1,6)+1</f>
        <v>4</v>
      </c>
      <c r="I5522">
        <f>37-D5522</f>
        <v>21</v>
      </c>
      <c r="J5522">
        <f>ABS(D5522-D5523)</f>
        <v>19</v>
      </c>
      <c r="K5522">
        <f>AVERAGE(D5522:D5526)</f>
        <v>16</v>
      </c>
      <c r="L5522">
        <f>AVERAGE(D5522:D5541)</f>
        <v>16</v>
      </c>
      <c r="M5522">
        <f>K5522-L5522</f>
        <v>0</v>
      </c>
      <c r="N5522" t="str">
        <f>IF(K5522&gt;L5522,"HIGH ZONE BIAS",IF(K5522&lt;L5522,"LOW ZONE BIAS","EQUILIBRIUM"))</f>
        <v>EQUILIBRIUM</v>
      </c>
    </row>
    <row r="5523">
      <c r="A5523">
        <v>22048</v>
      </c>
      <c r="B5523" t="str">
        <v>2022-06-06</v>
      </c>
      <c r="C5523" t="str">
        <v>Afternoon</v>
      </c>
      <c r="D5523">
        <v>35</v>
      </c>
      <c r="E5523" t="str">
        <f>IF(MOD(D5523,2)=0,"EVEN","ODD")</f>
        <v>ODD</v>
      </c>
      <c r="F5523" t="str">
        <f>IF(D5523&lt;=18,"LOW (1-18)","HIGH (19-36)")</f>
        <v>HIGH (19-36)</v>
      </c>
      <c r="G5523">
        <f>INT((D5523-1)/6)+1</f>
        <v>6</v>
      </c>
      <c r="H5523">
        <f>MOD(D5523-1,6)+1</f>
        <v>5</v>
      </c>
      <c r="I5523">
        <f>37-D5523</f>
        <v>2</v>
      </c>
      <c r="J5523">
        <f>ABS(D5523-D5524)</f>
        <v>22</v>
      </c>
      <c r="K5523">
        <f>AVERAGE(D5523:D5527)</f>
        <v>35</v>
      </c>
      <c r="L5523">
        <f>AVERAGE(D5523:D5542)</f>
        <v>35</v>
      </c>
      <c r="M5523">
        <f>K5523-L5523</f>
        <v>0</v>
      </c>
      <c r="N5523" t="str">
        <f>IF(K5523&gt;L5523,"HIGH ZONE BIAS",IF(K5523&lt;L5523,"LOW ZONE BIAS","EQUILIBRIUM"))</f>
        <v>EQUILIBRIUM</v>
      </c>
    </row>
    <row r="5524">
      <c r="A5524">
        <v>22047</v>
      </c>
      <c r="B5524" t="str">
        <v>2022-06-06</v>
      </c>
      <c r="C5524" t="str">
        <v>Midday</v>
      </c>
      <c r="D5524">
        <v>13</v>
      </c>
      <c r="E5524" t="str">
        <f>IF(MOD(D5524,2)=0,"EVEN","ODD")</f>
        <v>ODD</v>
      </c>
      <c r="F5524" t="str">
        <f>IF(D5524&lt;=18,"LOW (1-18)","HIGH (19-36)")</f>
        <v>LOW (1-18)</v>
      </c>
      <c r="G5524">
        <f>INT((D5524-1)/6)+1</f>
        <v>3</v>
      </c>
      <c r="H5524">
        <f>MOD(D5524-1,6)+1</f>
        <v>1</v>
      </c>
      <c r="I5524">
        <f>37-D5524</f>
        <v>24</v>
      </c>
      <c r="J5524">
        <f>ABS(D5524-D5525)</f>
        <v>1</v>
      </c>
      <c r="K5524">
        <f>AVERAGE(D5524:D5528)</f>
        <v>13</v>
      </c>
      <c r="L5524">
        <f>AVERAGE(D5524:D5543)</f>
        <v>13</v>
      </c>
      <c r="M5524">
        <f>K5524-L5524</f>
        <v>0</v>
      </c>
      <c r="N5524" t="str">
        <f>IF(K5524&gt;L5524,"HIGH ZONE BIAS",IF(K5524&lt;L5524,"LOW ZONE BIAS","EQUILIBRIUM"))</f>
        <v>EQUILIBRIUM</v>
      </c>
    </row>
    <row r="5525">
      <c r="A5525">
        <v>22046</v>
      </c>
      <c r="B5525" t="str">
        <v>2022-06-06</v>
      </c>
      <c r="C5525" t="str">
        <v>Morning</v>
      </c>
      <c r="D5525">
        <v>14</v>
      </c>
      <c r="E5525" t="str">
        <f>IF(MOD(D5525,2)=0,"EVEN","ODD")</f>
        <v>EVEN</v>
      </c>
      <c r="F5525" t="str">
        <f>IF(D5525&lt;=18,"LOW (1-18)","HIGH (19-36)")</f>
        <v>LOW (1-18)</v>
      </c>
      <c r="G5525">
        <f>INT((D5525-1)/6)+1</f>
        <v>3</v>
      </c>
      <c r="H5525">
        <f>MOD(D5525-1,6)+1</f>
        <v>2</v>
      </c>
      <c r="I5525">
        <f>37-D5525</f>
        <v>23</v>
      </c>
      <c r="J5525">
        <f>ABS(D5525-D5526)</f>
        <v>4</v>
      </c>
      <c r="K5525">
        <f>AVERAGE(D5525:D5529)</f>
        <v>14</v>
      </c>
      <c r="L5525">
        <f>AVERAGE(D5525:D5544)</f>
        <v>14</v>
      </c>
      <c r="M5525">
        <f>K5525-L5525</f>
        <v>0</v>
      </c>
      <c r="N5525" t="str">
        <f>IF(K5525&gt;L5525,"HIGH ZONE BIAS",IF(K5525&lt;L5525,"LOW ZONE BIAS","EQUILIBRIUM"))</f>
        <v>EQUILIBRIUM</v>
      </c>
    </row>
    <row r="5526">
      <c r="A5526">
        <v>22045</v>
      </c>
      <c r="B5526" t="str">
        <v>2022-06-04</v>
      </c>
      <c r="C5526" t="str">
        <v>Evening</v>
      </c>
      <c r="D5526">
        <v>10</v>
      </c>
      <c r="E5526" t="str">
        <f>IF(MOD(D5526,2)=0,"EVEN","ODD")</f>
        <v>EVEN</v>
      </c>
      <c r="F5526" t="str">
        <f>IF(D5526&lt;=18,"LOW (1-18)","HIGH (19-36)")</f>
        <v>LOW (1-18)</v>
      </c>
      <c r="G5526">
        <f>INT((D5526-1)/6)+1</f>
        <v>2</v>
      </c>
      <c r="H5526">
        <f>MOD(D5526-1,6)+1</f>
        <v>4</v>
      </c>
      <c r="I5526">
        <f>37-D5526</f>
        <v>27</v>
      </c>
      <c r="J5526">
        <f>ABS(D5526-D5527)</f>
        <v>5</v>
      </c>
      <c r="K5526">
        <f>AVERAGE(D5526:D5530)</f>
        <v>10</v>
      </c>
      <c r="L5526">
        <f>AVERAGE(D5526:D5545)</f>
        <v>10</v>
      </c>
      <c r="M5526">
        <f>K5526-L5526</f>
        <v>0</v>
      </c>
      <c r="N5526" t="str">
        <f>IF(K5526&gt;L5526,"HIGH ZONE BIAS",IF(K5526&lt;L5526,"LOW ZONE BIAS","EQUILIBRIUM"))</f>
        <v>EQUILIBRIUM</v>
      </c>
    </row>
    <row r="5527">
      <c r="A5527">
        <v>22044</v>
      </c>
      <c r="B5527" t="str">
        <v>2022-06-04</v>
      </c>
      <c r="C5527" t="str">
        <v>Afternoon</v>
      </c>
      <c r="D5527">
        <v>15</v>
      </c>
      <c r="E5527" t="str">
        <f>IF(MOD(D5527,2)=0,"EVEN","ODD")</f>
        <v>ODD</v>
      </c>
      <c r="F5527" t="str">
        <f>IF(D5527&lt;=18,"LOW (1-18)","HIGH (19-36)")</f>
        <v>LOW (1-18)</v>
      </c>
      <c r="G5527">
        <f>INT((D5527-1)/6)+1</f>
        <v>3</v>
      </c>
      <c r="H5527">
        <f>MOD(D5527-1,6)+1</f>
        <v>3</v>
      </c>
      <c r="I5527">
        <f>37-D5527</f>
        <v>22</v>
      </c>
      <c r="J5527">
        <f>ABS(D5527-D5528)</f>
        <v>14</v>
      </c>
      <c r="K5527">
        <f>AVERAGE(D5527:D5531)</f>
        <v>15</v>
      </c>
      <c r="L5527">
        <f>AVERAGE(D5527:D5546)</f>
        <v>15</v>
      </c>
      <c r="M5527">
        <f>K5527-L5527</f>
        <v>0</v>
      </c>
      <c r="N5527" t="str">
        <f>IF(K5527&gt;L5527,"HIGH ZONE BIAS",IF(K5527&lt;L5527,"LOW ZONE BIAS","EQUILIBRIUM"))</f>
        <v>EQUILIBRIUM</v>
      </c>
    </row>
    <row r="5528">
      <c r="A5528">
        <v>22043</v>
      </c>
      <c r="B5528" t="str">
        <v>2022-06-04</v>
      </c>
      <c r="C5528" t="str">
        <v>Midday</v>
      </c>
      <c r="D5528">
        <v>1</v>
      </c>
      <c r="E5528" t="str">
        <f>IF(MOD(D5528,2)=0,"EVEN","ODD")</f>
        <v>ODD</v>
      </c>
      <c r="F5528" t="str">
        <f>IF(D5528&lt;=18,"LOW (1-18)","HIGH (19-36)")</f>
        <v>LOW (1-18)</v>
      </c>
      <c r="G5528">
        <f>INT((D5528-1)/6)+1</f>
        <v>1</v>
      </c>
      <c r="H5528">
        <f>MOD(D5528-1,6)+1</f>
        <v>1</v>
      </c>
      <c r="I5528">
        <f>37-D5528</f>
        <v>36</v>
      </c>
      <c r="J5528">
        <f>ABS(D5528-D5529)</f>
        <v>6</v>
      </c>
      <c r="K5528">
        <f>AVERAGE(D5528:D5532)</f>
        <v>1</v>
      </c>
      <c r="L5528">
        <f>AVERAGE(D5528:D5547)</f>
        <v>1</v>
      </c>
      <c r="M5528">
        <f>K5528-L5528</f>
        <v>0</v>
      </c>
      <c r="N5528" t="str">
        <f>IF(K5528&gt;L5528,"HIGH ZONE BIAS",IF(K5528&lt;L5528,"LOW ZONE BIAS","EQUILIBRIUM"))</f>
        <v>EQUILIBRIUM</v>
      </c>
    </row>
    <row r="5529">
      <c r="A5529">
        <v>22042</v>
      </c>
      <c r="B5529" t="str">
        <v>2022-06-04</v>
      </c>
      <c r="C5529" t="str">
        <v>Morning</v>
      </c>
      <c r="D5529">
        <v>7</v>
      </c>
      <c r="E5529" t="str">
        <f>IF(MOD(D5529,2)=0,"EVEN","ODD")</f>
        <v>ODD</v>
      </c>
      <c r="F5529" t="str">
        <f>IF(D5529&lt;=18,"LOW (1-18)","HIGH (19-36)")</f>
        <v>LOW (1-18)</v>
      </c>
      <c r="G5529">
        <f>INT((D5529-1)/6)+1</f>
        <v>2</v>
      </c>
      <c r="H5529">
        <f>MOD(D5529-1,6)+1</f>
        <v>1</v>
      </c>
      <c r="I5529">
        <f>37-D5529</f>
        <v>30</v>
      </c>
      <c r="J5529">
        <f>ABS(D5529-D5530)</f>
        <v>12</v>
      </c>
      <c r="K5529">
        <f>AVERAGE(D5529:D5533)</f>
        <v>7</v>
      </c>
      <c r="L5529">
        <f>AVERAGE(D5529:D5548)</f>
        <v>7</v>
      </c>
      <c r="M5529">
        <f>K5529-L5529</f>
        <v>0</v>
      </c>
      <c r="N5529" t="str">
        <f>IF(K5529&gt;L5529,"HIGH ZONE BIAS",IF(K5529&lt;L5529,"LOW ZONE BIAS","EQUILIBRIUM"))</f>
        <v>EQUILIBRIUM</v>
      </c>
    </row>
    <row r="5530">
      <c r="A5530">
        <v>22041</v>
      </c>
      <c r="B5530" t="str">
        <v>2022-06-03</v>
      </c>
      <c r="C5530" t="str">
        <v>Evening</v>
      </c>
      <c r="D5530">
        <v>19</v>
      </c>
      <c r="E5530" t="str">
        <f>IF(MOD(D5530,2)=0,"EVEN","ODD")</f>
        <v>ODD</v>
      </c>
      <c r="F5530" t="str">
        <f>IF(D5530&lt;=18,"LOW (1-18)","HIGH (19-36)")</f>
        <v>HIGH (19-36)</v>
      </c>
      <c r="G5530">
        <f>INT((D5530-1)/6)+1</f>
        <v>4</v>
      </c>
      <c r="H5530">
        <f>MOD(D5530-1,6)+1</f>
        <v>1</v>
      </c>
      <c r="I5530">
        <f>37-D5530</f>
        <v>18</v>
      </c>
      <c r="J5530">
        <f>ABS(D5530-D5531)</f>
        <v>16</v>
      </c>
      <c r="K5530">
        <f>AVERAGE(D5530:D5534)</f>
        <v>19</v>
      </c>
      <c r="L5530">
        <f>AVERAGE(D5530:D5549)</f>
        <v>19</v>
      </c>
      <c r="M5530">
        <f>K5530-L5530</f>
        <v>0</v>
      </c>
      <c r="N5530" t="str">
        <f>IF(K5530&gt;L5530,"HIGH ZONE BIAS",IF(K5530&lt;L5530,"LOW ZONE BIAS","EQUILIBRIUM"))</f>
        <v>EQUILIBRIUM</v>
      </c>
    </row>
    <row r="5531">
      <c r="A5531">
        <v>22040</v>
      </c>
      <c r="B5531" t="str">
        <v>2022-06-03</v>
      </c>
      <c r="C5531" t="str">
        <v>Afternoon</v>
      </c>
      <c r="D5531">
        <v>3</v>
      </c>
      <c r="E5531" t="str">
        <f>IF(MOD(D5531,2)=0,"EVEN","ODD")</f>
        <v>ODD</v>
      </c>
      <c r="F5531" t="str">
        <f>IF(D5531&lt;=18,"LOW (1-18)","HIGH (19-36)")</f>
        <v>LOW (1-18)</v>
      </c>
      <c r="G5531">
        <f>INT((D5531-1)/6)+1</f>
        <v>1</v>
      </c>
      <c r="H5531">
        <f>MOD(D5531-1,6)+1</f>
        <v>3</v>
      </c>
      <c r="I5531">
        <f>37-D5531</f>
        <v>34</v>
      </c>
      <c r="J5531">
        <f>ABS(D5531-D5532)</f>
        <v>25</v>
      </c>
      <c r="K5531">
        <f>AVERAGE(D5531:D5535)</f>
        <v>3</v>
      </c>
      <c r="L5531">
        <f>AVERAGE(D5531:D5550)</f>
        <v>3</v>
      </c>
      <c r="M5531">
        <f>K5531-L5531</f>
        <v>0</v>
      </c>
      <c r="N5531" t="str">
        <f>IF(K5531&gt;L5531,"HIGH ZONE BIAS",IF(K5531&lt;L5531,"LOW ZONE BIAS","EQUILIBRIUM"))</f>
        <v>EQUILIBRIUM</v>
      </c>
    </row>
    <row r="5532">
      <c r="A5532">
        <v>22039</v>
      </c>
      <c r="B5532" t="str">
        <v>2022-06-03</v>
      </c>
      <c r="C5532" t="str">
        <v>Midday</v>
      </c>
      <c r="D5532">
        <v>28</v>
      </c>
      <c r="E5532" t="str">
        <f>IF(MOD(D5532,2)=0,"EVEN","ODD")</f>
        <v>EVEN</v>
      </c>
      <c r="F5532" t="str">
        <f>IF(D5532&lt;=18,"LOW (1-18)","HIGH (19-36)")</f>
        <v>HIGH (19-36)</v>
      </c>
      <c r="G5532">
        <f>INT((D5532-1)/6)+1</f>
        <v>5</v>
      </c>
      <c r="H5532">
        <f>MOD(D5532-1,6)+1</f>
        <v>4</v>
      </c>
      <c r="I5532">
        <f>37-D5532</f>
        <v>9</v>
      </c>
      <c r="J5532">
        <f>ABS(D5532-D5533)</f>
        <v>18</v>
      </c>
      <c r="K5532">
        <f>AVERAGE(D5532:D5536)</f>
        <v>28</v>
      </c>
      <c r="L5532">
        <f>AVERAGE(D5532:D5551)</f>
        <v>28</v>
      </c>
      <c r="M5532">
        <f>K5532-L5532</f>
        <v>0</v>
      </c>
      <c r="N5532" t="str">
        <f>IF(K5532&gt;L5532,"HIGH ZONE BIAS",IF(K5532&lt;L5532,"LOW ZONE BIAS","EQUILIBRIUM"))</f>
        <v>EQUILIBRIUM</v>
      </c>
    </row>
    <row r="5533">
      <c r="A5533">
        <v>22038</v>
      </c>
      <c r="B5533" t="str">
        <v>2022-06-03</v>
      </c>
      <c r="C5533" t="str">
        <v>Morning</v>
      </c>
      <c r="D5533">
        <v>10</v>
      </c>
      <c r="E5533" t="str">
        <f>IF(MOD(D5533,2)=0,"EVEN","ODD")</f>
        <v>EVEN</v>
      </c>
      <c r="F5533" t="str">
        <f>IF(D5533&lt;=18,"LOW (1-18)","HIGH (19-36)")</f>
        <v>LOW (1-18)</v>
      </c>
      <c r="G5533">
        <f>INT((D5533-1)/6)+1</f>
        <v>2</v>
      </c>
      <c r="H5533">
        <f>MOD(D5533-1,6)+1</f>
        <v>4</v>
      </c>
      <c r="I5533">
        <f>37-D5533</f>
        <v>27</v>
      </c>
      <c r="J5533">
        <f>ABS(D5533-D5534)</f>
        <v>15</v>
      </c>
      <c r="K5533">
        <f>AVERAGE(D5533:D5537)</f>
        <v>10</v>
      </c>
      <c r="L5533">
        <f>AVERAGE(D5533:D5552)</f>
        <v>10</v>
      </c>
      <c r="M5533">
        <f>K5533-L5533</f>
        <v>0</v>
      </c>
      <c r="N5533" t="str">
        <f>IF(K5533&gt;L5533,"HIGH ZONE BIAS",IF(K5533&lt;L5533,"LOW ZONE BIAS","EQUILIBRIUM"))</f>
        <v>EQUILIBRIUM</v>
      </c>
    </row>
    <row r="5534">
      <c r="A5534">
        <v>22037</v>
      </c>
      <c r="B5534" t="str">
        <v>2022-06-02</v>
      </c>
      <c r="C5534" t="str">
        <v>Evening</v>
      </c>
      <c r="D5534">
        <v>25</v>
      </c>
      <c r="E5534" t="str">
        <f>IF(MOD(D5534,2)=0,"EVEN","ODD")</f>
        <v>ODD</v>
      </c>
      <c r="F5534" t="str">
        <f>IF(D5534&lt;=18,"LOW (1-18)","HIGH (19-36)")</f>
        <v>HIGH (19-36)</v>
      </c>
      <c r="G5534">
        <f>INT((D5534-1)/6)+1</f>
        <v>5</v>
      </c>
      <c r="H5534">
        <f>MOD(D5534-1,6)+1</f>
        <v>1</v>
      </c>
      <c r="I5534">
        <f>37-D5534</f>
        <v>12</v>
      </c>
      <c r="J5534">
        <f>ABS(D5534-D5535)</f>
        <v>22</v>
      </c>
      <c r="K5534">
        <f>AVERAGE(D5534:D5538)</f>
        <v>25</v>
      </c>
      <c r="L5534">
        <f>AVERAGE(D5534:D5553)</f>
        <v>25</v>
      </c>
      <c r="M5534">
        <f>K5534-L5534</f>
        <v>0</v>
      </c>
      <c r="N5534" t="str">
        <f>IF(K5534&gt;L5534,"HIGH ZONE BIAS",IF(K5534&lt;L5534,"LOW ZONE BIAS","EQUILIBRIUM"))</f>
        <v>EQUILIBRIUM</v>
      </c>
    </row>
    <row r="5535">
      <c r="A5535">
        <v>22036</v>
      </c>
      <c r="B5535" t="str">
        <v>2022-06-02</v>
      </c>
      <c r="C5535" t="str">
        <v>Afternoon</v>
      </c>
      <c r="D5535">
        <v>3</v>
      </c>
      <c r="E5535" t="str">
        <f>IF(MOD(D5535,2)=0,"EVEN","ODD")</f>
        <v>ODD</v>
      </c>
      <c r="F5535" t="str">
        <f>IF(D5535&lt;=18,"LOW (1-18)","HIGH (19-36)")</f>
        <v>LOW (1-18)</v>
      </c>
      <c r="G5535">
        <f>INT((D5535-1)/6)+1</f>
        <v>1</v>
      </c>
      <c r="H5535">
        <f>MOD(D5535-1,6)+1</f>
        <v>3</v>
      </c>
      <c r="I5535">
        <f>37-D5535</f>
        <v>34</v>
      </c>
      <c r="J5535">
        <f>ABS(D5535-D5536)</f>
        <v>21</v>
      </c>
      <c r="K5535">
        <f>AVERAGE(D5535:D5539)</f>
        <v>3</v>
      </c>
      <c r="L5535">
        <f>AVERAGE(D5535:D5554)</f>
        <v>3</v>
      </c>
      <c r="M5535">
        <f>K5535-L5535</f>
        <v>0</v>
      </c>
      <c r="N5535" t="str">
        <f>IF(K5535&gt;L5535,"HIGH ZONE BIAS",IF(K5535&lt;L5535,"LOW ZONE BIAS","EQUILIBRIUM"))</f>
        <v>EQUILIBRIUM</v>
      </c>
    </row>
    <row r="5536">
      <c r="A5536">
        <v>22035</v>
      </c>
      <c r="B5536" t="str">
        <v>2022-06-02</v>
      </c>
      <c r="C5536" t="str">
        <v>Midday</v>
      </c>
      <c r="D5536">
        <v>24</v>
      </c>
      <c r="E5536" t="str">
        <f>IF(MOD(D5536,2)=0,"EVEN","ODD")</f>
        <v>EVEN</v>
      </c>
      <c r="F5536" t="str">
        <f>IF(D5536&lt;=18,"LOW (1-18)","HIGH (19-36)")</f>
        <v>HIGH (19-36)</v>
      </c>
      <c r="G5536">
        <f>INT((D5536-1)/6)+1</f>
        <v>4</v>
      </c>
      <c r="H5536">
        <f>MOD(D5536-1,6)+1</f>
        <v>6</v>
      </c>
      <c r="I5536">
        <f>37-D5536</f>
        <v>13</v>
      </c>
      <c r="J5536">
        <f>ABS(D5536-D5537)</f>
        <v>2</v>
      </c>
      <c r="K5536">
        <f>AVERAGE(D5536:D5540)</f>
        <v>24</v>
      </c>
      <c r="L5536">
        <f>AVERAGE(D5536:D5555)</f>
        <v>24</v>
      </c>
      <c r="M5536">
        <f>K5536-L5536</f>
        <v>0</v>
      </c>
      <c r="N5536" t="str">
        <f>IF(K5536&gt;L5536,"HIGH ZONE BIAS",IF(K5536&lt;L5536,"LOW ZONE BIAS","EQUILIBRIUM"))</f>
        <v>EQUILIBRIUM</v>
      </c>
    </row>
    <row r="5537">
      <c r="A5537">
        <v>22034</v>
      </c>
      <c r="B5537" t="str">
        <v>2022-06-02</v>
      </c>
      <c r="C5537" t="str">
        <v>Morning</v>
      </c>
      <c r="D5537">
        <v>22</v>
      </c>
      <c r="E5537" t="str">
        <f>IF(MOD(D5537,2)=0,"EVEN","ODD")</f>
        <v>EVEN</v>
      </c>
      <c r="F5537" t="str">
        <f>IF(D5537&lt;=18,"LOW (1-18)","HIGH (19-36)")</f>
        <v>HIGH (19-36)</v>
      </c>
      <c r="G5537">
        <f>INT((D5537-1)/6)+1</f>
        <v>4</v>
      </c>
      <c r="H5537">
        <f>MOD(D5537-1,6)+1</f>
        <v>4</v>
      </c>
      <c r="I5537">
        <f>37-D5537</f>
        <v>15</v>
      </c>
      <c r="J5537">
        <f>ABS(D5537-D5538)</f>
        <v>4</v>
      </c>
      <c r="K5537">
        <f>AVERAGE(D5537:D5541)</f>
        <v>22</v>
      </c>
      <c r="L5537">
        <f>AVERAGE(D5537:D5556)</f>
        <v>22</v>
      </c>
      <c r="M5537">
        <f>K5537-L5537</f>
        <v>0</v>
      </c>
      <c r="N5537" t="str">
        <f>IF(K5537&gt;L5537,"HIGH ZONE BIAS",IF(K5537&lt;L5537,"LOW ZONE BIAS","EQUILIBRIUM"))</f>
        <v>EQUILIBRIUM</v>
      </c>
    </row>
    <row r="5538">
      <c r="A5538">
        <v>22033</v>
      </c>
      <c r="B5538" t="str">
        <v>2022-06-01</v>
      </c>
      <c r="C5538" t="str">
        <v>Evening</v>
      </c>
      <c r="D5538">
        <v>26</v>
      </c>
      <c r="E5538" t="str">
        <f>IF(MOD(D5538,2)=0,"EVEN","ODD")</f>
        <v>EVEN</v>
      </c>
      <c r="F5538" t="str">
        <f>IF(D5538&lt;=18,"LOW (1-18)","HIGH (19-36)")</f>
        <v>HIGH (19-36)</v>
      </c>
      <c r="G5538">
        <f>INT((D5538-1)/6)+1</f>
        <v>5</v>
      </c>
      <c r="H5538">
        <f>MOD(D5538-1,6)+1</f>
        <v>2</v>
      </c>
      <c r="I5538">
        <f>37-D5538</f>
        <v>11</v>
      </c>
      <c r="J5538">
        <f>ABS(D5538-D5539)</f>
        <v>2</v>
      </c>
      <c r="K5538">
        <f>AVERAGE(D5538:D5542)</f>
        <v>26</v>
      </c>
      <c r="L5538">
        <f>AVERAGE(D5538:D5557)</f>
        <v>26</v>
      </c>
      <c r="M5538">
        <f>K5538-L5538</f>
        <v>0</v>
      </c>
      <c r="N5538" t="str">
        <f>IF(K5538&gt;L5538,"HIGH ZONE BIAS",IF(K5538&lt;L5538,"LOW ZONE BIAS","EQUILIBRIUM"))</f>
        <v>EQUILIBRIUM</v>
      </c>
    </row>
    <row r="5539">
      <c r="A5539">
        <v>22032</v>
      </c>
      <c r="B5539" t="str">
        <v>2022-06-01</v>
      </c>
      <c r="C5539" t="str">
        <v>Afternoon</v>
      </c>
      <c r="D5539">
        <v>28</v>
      </c>
      <c r="E5539" t="str">
        <f>IF(MOD(D5539,2)=0,"EVEN","ODD")</f>
        <v>EVEN</v>
      </c>
      <c r="F5539" t="str">
        <f>IF(D5539&lt;=18,"LOW (1-18)","HIGH (19-36)")</f>
        <v>HIGH (19-36)</v>
      </c>
      <c r="G5539">
        <f>INT((D5539-1)/6)+1</f>
        <v>5</v>
      </c>
      <c r="H5539">
        <f>MOD(D5539-1,6)+1</f>
        <v>4</v>
      </c>
      <c r="I5539">
        <f>37-D5539</f>
        <v>9</v>
      </c>
      <c r="J5539">
        <f>ABS(D5539-D5540)</f>
        <v>23</v>
      </c>
      <c r="K5539">
        <f>AVERAGE(D5539:D5543)</f>
        <v>28</v>
      </c>
      <c r="L5539">
        <f>AVERAGE(D5539:D5558)</f>
        <v>28</v>
      </c>
      <c r="M5539">
        <f>K5539-L5539</f>
        <v>0</v>
      </c>
      <c r="N5539" t="str">
        <f>IF(K5539&gt;L5539,"HIGH ZONE BIAS",IF(K5539&lt;L5539,"LOW ZONE BIAS","EQUILIBRIUM"))</f>
        <v>EQUILIBRIUM</v>
      </c>
    </row>
    <row r="5540">
      <c r="A5540">
        <v>22031</v>
      </c>
      <c r="B5540" t="str">
        <v>2022-06-01</v>
      </c>
      <c r="C5540" t="str">
        <v>Midday</v>
      </c>
      <c r="D5540">
        <v>5</v>
      </c>
      <c r="E5540" t="str">
        <f>IF(MOD(D5540,2)=0,"EVEN","ODD")</f>
        <v>ODD</v>
      </c>
      <c r="F5540" t="str">
        <f>IF(D5540&lt;=18,"LOW (1-18)","HIGH (19-36)")</f>
        <v>LOW (1-18)</v>
      </c>
      <c r="G5540">
        <f>INT((D5540-1)/6)+1</f>
        <v>1</v>
      </c>
      <c r="H5540">
        <f>MOD(D5540-1,6)+1</f>
        <v>5</v>
      </c>
      <c r="I5540">
        <f>37-D5540</f>
        <v>32</v>
      </c>
      <c r="J5540">
        <f>ABS(D5540-D5541)</f>
        <v>15</v>
      </c>
      <c r="K5540">
        <f>AVERAGE(D5540:D5544)</f>
        <v>5</v>
      </c>
      <c r="L5540">
        <f>AVERAGE(D5540:D5559)</f>
        <v>5</v>
      </c>
      <c r="M5540">
        <f>K5540-L5540</f>
        <v>0</v>
      </c>
      <c r="N5540" t="str">
        <f>IF(K5540&gt;L5540,"HIGH ZONE BIAS",IF(K5540&lt;L5540,"LOW ZONE BIAS","EQUILIBRIUM"))</f>
        <v>EQUILIBRIUM</v>
      </c>
    </row>
    <row r="5541">
      <c r="A5541">
        <v>22030</v>
      </c>
      <c r="B5541" t="str">
        <v>2022-06-01</v>
      </c>
      <c r="C5541" t="str">
        <v>Morning</v>
      </c>
      <c r="D5541">
        <v>20</v>
      </c>
      <c r="E5541" t="str">
        <f>IF(MOD(D5541,2)=0,"EVEN","ODD")</f>
        <v>EVEN</v>
      </c>
      <c r="F5541" t="str">
        <f>IF(D5541&lt;=18,"LOW (1-18)","HIGH (19-36)")</f>
        <v>HIGH (19-36)</v>
      </c>
      <c r="G5541">
        <f>INT((D5541-1)/6)+1</f>
        <v>4</v>
      </c>
      <c r="H5541">
        <f>MOD(D5541-1,6)+1</f>
        <v>2</v>
      </c>
      <c r="I5541">
        <f>37-D5541</f>
        <v>17</v>
      </c>
      <c r="J5541">
        <f>ABS(D5541-D5542)</f>
        <v>13</v>
      </c>
      <c r="K5541">
        <f>AVERAGE(D5541:D5545)</f>
        <v>20</v>
      </c>
      <c r="L5541">
        <f>AVERAGE(D5541:D5560)</f>
        <v>20</v>
      </c>
      <c r="M5541">
        <f>K5541-L5541</f>
        <v>0</v>
      </c>
      <c r="N5541" t="str">
        <f>IF(K5541&gt;L5541,"HIGH ZONE BIAS",IF(K5541&lt;L5541,"LOW ZONE BIAS","EQUILIBRIUM"))</f>
        <v>EQUILIBRIUM</v>
      </c>
    </row>
    <row r="5542">
      <c r="A5542">
        <v>22029</v>
      </c>
      <c r="B5542" t="str">
        <v>2022-05-31</v>
      </c>
      <c r="C5542" t="str">
        <v>Evening</v>
      </c>
      <c r="D5542">
        <v>33</v>
      </c>
      <c r="E5542" t="str">
        <f>IF(MOD(D5542,2)=0,"EVEN","ODD")</f>
        <v>ODD</v>
      </c>
      <c r="F5542" t="str">
        <f>IF(D5542&lt;=18,"LOW (1-18)","HIGH (19-36)")</f>
        <v>HIGH (19-36)</v>
      </c>
      <c r="G5542">
        <f>INT((D5542-1)/6)+1</f>
        <v>6</v>
      </c>
      <c r="H5542">
        <f>MOD(D5542-1,6)+1</f>
        <v>3</v>
      </c>
      <c r="I5542">
        <f>37-D5542</f>
        <v>4</v>
      </c>
      <c r="J5542">
        <f>ABS(D5542-D5543)</f>
        <v>26</v>
      </c>
      <c r="K5542">
        <f>AVERAGE(D5542:D5546)</f>
        <v>33</v>
      </c>
      <c r="L5542">
        <f>AVERAGE(D5542:D5561)</f>
        <v>33</v>
      </c>
      <c r="M5542">
        <f>K5542-L5542</f>
        <v>0</v>
      </c>
      <c r="N5542" t="str">
        <f>IF(K5542&gt;L5542,"HIGH ZONE BIAS",IF(K5542&lt;L5542,"LOW ZONE BIAS","EQUILIBRIUM"))</f>
        <v>EQUILIBRIUM</v>
      </c>
    </row>
    <row r="5543">
      <c r="A5543">
        <v>22028</v>
      </c>
      <c r="B5543" t="str">
        <v>2022-05-31</v>
      </c>
      <c r="C5543" t="str">
        <v>Afternoon</v>
      </c>
      <c r="D5543">
        <v>7</v>
      </c>
      <c r="E5543" t="str">
        <f>IF(MOD(D5543,2)=0,"EVEN","ODD")</f>
        <v>ODD</v>
      </c>
      <c r="F5543" t="str">
        <f>IF(D5543&lt;=18,"LOW (1-18)","HIGH (19-36)")</f>
        <v>LOW (1-18)</v>
      </c>
      <c r="G5543">
        <f>INT((D5543-1)/6)+1</f>
        <v>2</v>
      </c>
      <c r="H5543">
        <f>MOD(D5543-1,6)+1</f>
        <v>1</v>
      </c>
      <c r="I5543">
        <f>37-D5543</f>
        <v>30</v>
      </c>
      <c r="J5543">
        <f>ABS(D5543-D5544)</f>
        <v>17</v>
      </c>
      <c r="K5543">
        <f>AVERAGE(D5543:D5547)</f>
        <v>7</v>
      </c>
      <c r="L5543">
        <f>AVERAGE(D5543:D5562)</f>
        <v>7</v>
      </c>
      <c r="M5543">
        <f>K5543-L5543</f>
        <v>0</v>
      </c>
      <c r="N5543" t="str">
        <f>IF(K5543&gt;L5543,"HIGH ZONE BIAS",IF(K5543&lt;L5543,"LOW ZONE BIAS","EQUILIBRIUM"))</f>
        <v>EQUILIBRIUM</v>
      </c>
    </row>
    <row r="5544">
      <c r="A5544">
        <v>22027</v>
      </c>
      <c r="B5544" t="str">
        <v>2022-05-31</v>
      </c>
      <c r="C5544" t="str">
        <v>Midday</v>
      </c>
      <c r="D5544">
        <v>24</v>
      </c>
      <c r="E5544" t="str">
        <f>IF(MOD(D5544,2)=0,"EVEN","ODD")</f>
        <v>EVEN</v>
      </c>
      <c r="F5544" t="str">
        <f>IF(D5544&lt;=18,"LOW (1-18)","HIGH (19-36)")</f>
        <v>HIGH (19-36)</v>
      </c>
      <c r="G5544">
        <f>INT((D5544-1)/6)+1</f>
        <v>4</v>
      </c>
      <c r="H5544">
        <f>MOD(D5544-1,6)+1</f>
        <v>6</v>
      </c>
      <c r="I5544">
        <f>37-D5544</f>
        <v>13</v>
      </c>
      <c r="J5544">
        <f>ABS(D5544-D5545)</f>
        <v>22</v>
      </c>
      <c r="K5544">
        <f>AVERAGE(D5544:D5548)</f>
        <v>24</v>
      </c>
      <c r="L5544">
        <f>AVERAGE(D5544:D5563)</f>
        <v>24</v>
      </c>
      <c r="M5544">
        <f>K5544-L5544</f>
        <v>0</v>
      </c>
      <c r="N5544" t="str">
        <f>IF(K5544&gt;L5544,"HIGH ZONE BIAS",IF(K5544&lt;L5544,"LOW ZONE BIAS","EQUILIBRIUM"))</f>
        <v>EQUILIBRIUM</v>
      </c>
    </row>
    <row r="5545">
      <c r="A5545">
        <v>22026</v>
      </c>
      <c r="B5545" t="str">
        <v>2022-05-31</v>
      </c>
      <c r="C5545" t="str">
        <v>Morning</v>
      </c>
      <c r="D5545">
        <v>2</v>
      </c>
      <c r="E5545" t="str">
        <f>IF(MOD(D5545,2)=0,"EVEN","ODD")</f>
        <v>EVEN</v>
      </c>
      <c r="F5545" t="str">
        <f>IF(D5545&lt;=18,"LOW (1-18)","HIGH (19-36)")</f>
        <v>LOW (1-18)</v>
      </c>
      <c r="G5545">
        <f>INT((D5545-1)/6)+1</f>
        <v>1</v>
      </c>
      <c r="H5545">
        <f>MOD(D5545-1,6)+1</f>
        <v>2</v>
      </c>
      <c r="I5545">
        <f>37-D5545</f>
        <v>35</v>
      </c>
      <c r="J5545">
        <f>ABS(D5545-D5546)</f>
        <v>32</v>
      </c>
      <c r="K5545">
        <f>AVERAGE(D5545:D5549)</f>
        <v>2</v>
      </c>
      <c r="L5545">
        <f>AVERAGE(D5545:D5564)</f>
        <v>2</v>
      </c>
      <c r="M5545">
        <f>K5545-L5545</f>
        <v>0</v>
      </c>
      <c r="N5545" t="str">
        <f>IF(K5545&gt;L5545,"HIGH ZONE BIAS",IF(K5545&lt;L5545,"LOW ZONE BIAS","EQUILIBRIUM"))</f>
        <v>EQUILIBRIUM</v>
      </c>
    </row>
    <row r="5546">
      <c r="A5546">
        <v>22025</v>
      </c>
      <c r="B5546" t="str">
        <v>2022-05-30</v>
      </c>
      <c r="C5546" t="str">
        <v>Evening</v>
      </c>
      <c r="D5546">
        <v>34</v>
      </c>
      <c r="E5546" t="str">
        <f>IF(MOD(D5546,2)=0,"EVEN","ODD")</f>
        <v>EVEN</v>
      </c>
      <c r="F5546" t="str">
        <f>IF(D5546&lt;=18,"LOW (1-18)","HIGH (19-36)")</f>
        <v>HIGH (19-36)</v>
      </c>
      <c r="G5546">
        <f>INT((D5546-1)/6)+1</f>
        <v>6</v>
      </c>
      <c r="H5546">
        <f>MOD(D5546-1,6)+1</f>
        <v>4</v>
      </c>
      <c r="I5546">
        <f>37-D5546</f>
        <v>3</v>
      </c>
      <c r="J5546">
        <f>ABS(D5546-D5547)</f>
        <v>2</v>
      </c>
      <c r="K5546">
        <f>AVERAGE(D5546:D5550)</f>
        <v>34</v>
      </c>
      <c r="L5546">
        <f>AVERAGE(D5546:D5565)</f>
        <v>34</v>
      </c>
      <c r="M5546">
        <f>K5546-L5546</f>
        <v>0</v>
      </c>
      <c r="N5546" t="str">
        <f>IF(K5546&gt;L5546,"HIGH ZONE BIAS",IF(K5546&lt;L5546,"LOW ZONE BIAS","EQUILIBRIUM"))</f>
        <v>EQUILIBRIUM</v>
      </c>
    </row>
    <row r="5547">
      <c r="A5547">
        <v>22024</v>
      </c>
      <c r="B5547" t="str">
        <v>2022-05-30</v>
      </c>
      <c r="C5547" t="str">
        <v>Afternoon</v>
      </c>
      <c r="D5547">
        <v>32</v>
      </c>
      <c r="E5547" t="str">
        <f>IF(MOD(D5547,2)=0,"EVEN","ODD")</f>
        <v>EVEN</v>
      </c>
      <c r="F5547" t="str">
        <f>IF(D5547&lt;=18,"LOW (1-18)","HIGH (19-36)")</f>
        <v>HIGH (19-36)</v>
      </c>
      <c r="G5547">
        <f>INT((D5547-1)/6)+1</f>
        <v>6</v>
      </c>
      <c r="H5547">
        <f>MOD(D5547-1,6)+1</f>
        <v>2</v>
      </c>
      <c r="I5547">
        <f>37-D5547</f>
        <v>5</v>
      </c>
      <c r="J5547">
        <f>ABS(D5547-D5548)</f>
        <v>1</v>
      </c>
      <c r="K5547">
        <f>AVERAGE(D5547:D5551)</f>
        <v>32</v>
      </c>
      <c r="L5547">
        <f>AVERAGE(D5547:D5566)</f>
        <v>32</v>
      </c>
      <c r="M5547">
        <f>K5547-L5547</f>
        <v>0</v>
      </c>
      <c r="N5547" t="str">
        <f>IF(K5547&gt;L5547,"HIGH ZONE BIAS",IF(K5547&lt;L5547,"LOW ZONE BIAS","EQUILIBRIUM"))</f>
        <v>EQUILIBRIUM</v>
      </c>
    </row>
    <row r="5548">
      <c r="A5548">
        <v>22023</v>
      </c>
      <c r="B5548" t="str">
        <v>2022-05-30</v>
      </c>
      <c r="C5548" t="str">
        <v>Midday</v>
      </c>
      <c r="D5548">
        <v>31</v>
      </c>
      <c r="E5548" t="str">
        <f>IF(MOD(D5548,2)=0,"EVEN","ODD")</f>
        <v>ODD</v>
      </c>
      <c r="F5548" t="str">
        <f>IF(D5548&lt;=18,"LOW (1-18)","HIGH (19-36)")</f>
        <v>HIGH (19-36)</v>
      </c>
      <c r="G5548">
        <f>INT((D5548-1)/6)+1</f>
        <v>6</v>
      </c>
      <c r="H5548">
        <f>MOD(D5548-1,6)+1</f>
        <v>1</v>
      </c>
      <c r="I5548">
        <f>37-D5548</f>
        <v>6</v>
      </c>
      <c r="J5548">
        <f>ABS(D5548-D5549)</f>
        <v>2</v>
      </c>
      <c r="K5548">
        <f>AVERAGE(D5548:D5552)</f>
        <v>31</v>
      </c>
      <c r="L5548">
        <f>AVERAGE(D5548:D5567)</f>
        <v>31</v>
      </c>
      <c r="M5548">
        <f>K5548-L5548</f>
        <v>0</v>
      </c>
      <c r="N5548" t="str">
        <f>IF(K5548&gt;L5548,"HIGH ZONE BIAS",IF(K5548&lt;L5548,"LOW ZONE BIAS","EQUILIBRIUM"))</f>
        <v>EQUILIBRIUM</v>
      </c>
    </row>
    <row r="5549">
      <c r="A5549">
        <v>22022</v>
      </c>
      <c r="B5549" t="str">
        <v>2022-05-30</v>
      </c>
      <c r="C5549" t="str">
        <v>Morning</v>
      </c>
      <c r="D5549">
        <v>33</v>
      </c>
      <c r="E5549" t="str">
        <f>IF(MOD(D5549,2)=0,"EVEN","ODD")</f>
        <v>ODD</v>
      </c>
      <c r="F5549" t="str">
        <f>IF(D5549&lt;=18,"LOW (1-18)","HIGH (19-36)")</f>
        <v>HIGH (19-36)</v>
      </c>
      <c r="G5549">
        <f>INT((D5549-1)/6)+1</f>
        <v>6</v>
      </c>
      <c r="H5549">
        <f>MOD(D5549-1,6)+1</f>
        <v>3</v>
      </c>
      <c r="I5549">
        <f>37-D5549</f>
        <v>4</v>
      </c>
      <c r="J5549">
        <f>ABS(D5549-D5550)</f>
        <v>23</v>
      </c>
      <c r="K5549">
        <f>AVERAGE(D5549:D5553)</f>
        <v>33</v>
      </c>
      <c r="L5549">
        <f>AVERAGE(D5549:D5568)</f>
        <v>33</v>
      </c>
      <c r="M5549">
        <f>K5549-L5549</f>
        <v>0</v>
      </c>
      <c r="N5549" t="str">
        <f>IF(K5549&gt;L5549,"HIGH ZONE BIAS",IF(K5549&lt;L5549,"LOW ZONE BIAS","EQUILIBRIUM"))</f>
        <v>EQUILIBRIUM</v>
      </c>
    </row>
    <row r="5550">
      <c r="A5550">
        <v>22021</v>
      </c>
      <c r="B5550" t="str">
        <v>2022-05-28</v>
      </c>
      <c r="C5550" t="str">
        <v>Evening</v>
      </c>
      <c r="D5550">
        <v>10</v>
      </c>
      <c r="E5550" t="str">
        <f>IF(MOD(D5550,2)=0,"EVEN","ODD")</f>
        <v>EVEN</v>
      </c>
      <c r="F5550" t="str">
        <f>IF(D5550&lt;=18,"LOW (1-18)","HIGH (19-36)")</f>
        <v>LOW (1-18)</v>
      </c>
      <c r="G5550">
        <f>INT((D5550-1)/6)+1</f>
        <v>2</v>
      </c>
      <c r="H5550">
        <f>MOD(D5550-1,6)+1</f>
        <v>4</v>
      </c>
      <c r="I5550">
        <f>37-D5550</f>
        <v>27</v>
      </c>
      <c r="J5550">
        <f>ABS(D5550-D5551)</f>
        <v>15</v>
      </c>
      <c r="K5550">
        <f>AVERAGE(D5550:D5554)</f>
        <v>10</v>
      </c>
      <c r="L5550">
        <f>AVERAGE(D5550:D5569)</f>
        <v>10</v>
      </c>
      <c r="M5550">
        <f>K5550-L5550</f>
        <v>0</v>
      </c>
      <c r="N5550" t="str">
        <f>IF(K5550&gt;L5550,"HIGH ZONE BIAS",IF(K5550&lt;L5550,"LOW ZONE BIAS","EQUILIBRIUM"))</f>
        <v>EQUILIBRIUM</v>
      </c>
    </row>
    <row r="5551">
      <c r="A5551">
        <v>22020</v>
      </c>
      <c r="B5551" t="str">
        <v>2022-05-28</v>
      </c>
      <c r="C5551" t="str">
        <v>Afternoon</v>
      </c>
      <c r="D5551">
        <v>25</v>
      </c>
      <c r="E5551" t="str">
        <f>IF(MOD(D5551,2)=0,"EVEN","ODD")</f>
        <v>ODD</v>
      </c>
      <c r="F5551" t="str">
        <f>IF(D5551&lt;=18,"LOW (1-18)","HIGH (19-36)")</f>
        <v>HIGH (19-36)</v>
      </c>
      <c r="G5551">
        <f>INT((D5551-1)/6)+1</f>
        <v>5</v>
      </c>
      <c r="H5551">
        <f>MOD(D5551-1,6)+1</f>
        <v>1</v>
      </c>
      <c r="I5551">
        <f>37-D5551</f>
        <v>12</v>
      </c>
      <c r="J5551">
        <f>ABS(D5551-D5552)</f>
        <v>18</v>
      </c>
      <c r="K5551">
        <f>AVERAGE(D5551:D5555)</f>
        <v>25</v>
      </c>
      <c r="L5551">
        <f>AVERAGE(D5551:D5570)</f>
        <v>25</v>
      </c>
      <c r="M5551">
        <f>K5551-L5551</f>
        <v>0</v>
      </c>
      <c r="N5551" t="str">
        <f>IF(K5551&gt;L5551,"HIGH ZONE BIAS",IF(K5551&lt;L5551,"LOW ZONE BIAS","EQUILIBRIUM"))</f>
        <v>EQUILIBRIUM</v>
      </c>
    </row>
    <row r="5552">
      <c r="A5552">
        <v>22019</v>
      </c>
      <c r="B5552" t="str">
        <v>2022-05-28</v>
      </c>
      <c r="C5552" t="str">
        <v>Midday</v>
      </c>
      <c r="D5552">
        <v>7</v>
      </c>
      <c r="E5552" t="str">
        <f>IF(MOD(D5552,2)=0,"EVEN","ODD")</f>
        <v>ODD</v>
      </c>
      <c r="F5552" t="str">
        <f>IF(D5552&lt;=18,"LOW (1-18)","HIGH (19-36)")</f>
        <v>LOW (1-18)</v>
      </c>
      <c r="G5552">
        <f>INT((D5552-1)/6)+1</f>
        <v>2</v>
      </c>
      <c r="H5552">
        <f>MOD(D5552-1,6)+1</f>
        <v>1</v>
      </c>
      <c r="I5552">
        <f>37-D5552</f>
        <v>30</v>
      </c>
      <c r="J5552">
        <f>ABS(D5552-D5553)</f>
        <v>6</v>
      </c>
      <c r="K5552">
        <f>AVERAGE(D5552:D5556)</f>
        <v>7</v>
      </c>
      <c r="L5552">
        <f>AVERAGE(D5552:D5571)</f>
        <v>7</v>
      </c>
      <c r="M5552">
        <f>K5552-L5552</f>
        <v>0</v>
      </c>
      <c r="N5552" t="str">
        <f>IF(K5552&gt;L5552,"HIGH ZONE BIAS",IF(K5552&lt;L5552,"LOW ZONE BIAS","EQUILIBRIUM"))</f>
        <v>EQUILIBRIUM</v>
      </c>
    </row>
    <row r="5553">
      <c r="A5553">
        <v>22018</v>
      </c>
      <c r="B5553" t="str">
        <v>2022-05-28</v>
      </c>
      <c r="C5553" t="str">
        <v>Morning</v>
      </c>
      <c r="D5553">
        <v>13</v>
      </c>
      <c r="E5553" t="str">
        <f>IF(MOD(D5553,2)=0,"EVEN","ODD")</f>
        <v>ODD</v>
      </c>
      <c r="F5553" t="str">
        <f>IF(D5553&lt;=18,"LOW (1-18)","HIGH (19-36)")</f>
        <v>LOW (1-18)</v>
      </c>
      <c r="G5553">
        <f>INT((D5553-1)/6)+1</f>
        <v>3</v>
      </c>
      <c r="H5553">
        <f>MOD(D5553-1,6)+1</f>
        <v>1</v>
      </c>
      <c r="I5553">
        <f>37-D5553</f>
        <v>24</v>
      </c>
      <c r="J5553">
        <f>ABS(D5553-D5554)</f>
        <v>1</v>
      </c>
      <c r="K5553">
        <f>AVERAGE(D5553:D5557)</f>
        <v>13</v>
      </c>
      <c r="L5553">
        <f>AVERAGE(D5553:D5572)</f>
        <v>13</v>
      </c>
      <c r="M5553">
        <f>K5553-L5553</f>
        <v>0</v>
      </c>
      <c r="N5553" t="str">
        <f>IF(K5553&gt;L5553,"HIGH ZONE BIAS",IF(K5553&lt;L5553,"LOW ZONE BIAS","EQUILIBRIUM"))</f>
        <v>EQUILIBRIUM</v>
      </c>
    </row>
    <row r="5554">
      <c r="A5554">
        <v>22017</v>
      </c>
      <c r="B5554" t="str">
        <v>2022-05-27</v>
      </c>
      <c r="C5554" t="str">
        <v>Evening</v>
      </c>
      <c r="D5554">
        <v>12</v>
      </c>
      <c r="E5554" t="str">
        <f>IF(MOD(D5554,2)=0,"EVEN","ODD")</f>
        <v>EVEN</v>
      </c>
      <c r="F5554" t="str">
        <f>IF(D5554&lt;=18,"LOW (1-18)","HIGH (19-36)")</f>
        <v>LOW (1-18)</v>
      </c>
      <c r="G5554">
        <f>INT((D5554-1)/6)+1</f>
        <v>2</v>
      </c>
      <c r="H5554">
        <f>MOD(D5554-1,6)+1</f>
        <v>6</v>
      </c>
      <c r="I5554">
        <f>37-D5554</f>
        <v>25</v>
      </c>
      <c r="J5554">
        <f>ABS(D5554-D5555)</f>
        <v>10</v>
      </c>
      <c r="K5554">
        <f>AVERAGE(D5554:D5558)</f>
        <v>12</v>
      </c>
      <c r="L5554">
        <f>AVERAGE(D5554:D5573)</f>
        <v>12</v>
      </c>
      <c r="M5554">
        <f>K5554-L5554</f>
        <v>0</v>
      </c>
      <c r="N5554" t="str">
        <f>IF(K5554&gt;L5554,"HIGH ZONE BIAS",IF(K5554&lt;L5554,"LOW ZONE BIAS","EQUILIBRIUM"))</f>
        <v>EQUILIBRIUM</v>
      </c>
    </row>
    <row r="5555">
      <c r="A5555">
        <v>22016</v>
      </c>
      <c r="B5555" t="str">
        <v>2022-05-27</v>
      </c>
      <c r="C5555" t="str">
        <v>Afternoon</v>
      </c>
      <c r="D5555">
        <v>22</v>
      </c>
      <c r="E5555" t="str">
        <f>IF(MOD(D5555,2)=0,"EVEN","ODD")</f>
        <v>EVEN</v>
      </c>
      <c r="F5555" t="str">
        <f>IF(D5555&lt;=18,"LOW (1-18)","HIGH (19-36)")</f>
        <v>HIGH (19-36)</v>
      </c>
      <c r="G5555">
        <f>INT((D5555-1)/6)+1</f>
        <v>4</v>
      </c>
      <c r="H5555">
        <f>MOD(D5555-1,6)+1</f>
        <v>4</v>
      </c>
      <c r="I5555">
        <f>37-D5555</f>
        <v>15</v>
      </c>
      <c r="J5555">
        <f>ABS(D5555-D5556)</f>
        <v>11</v>
      </c>
      <c r="K5555">
        <f>AVERAGE(D5555:D5559)</f>
        <v>22</v>
      </c>
      <c r="L5555">
        <f>AVERAGE(D5555:D5574)</f>
        <v>22</v>
      </c>
      <c r="M5555">
        <f>K5555-L5555</f>
        <v>0</v>
      </c>
      <c r="N5555" t="str">
        <f>IF(K5555&gt;L5555,"HIGH ZONE BIAS",IF(K5555&lt;L5555,"LOW ZONE BIAS","EQUILIBRIUM"))</f>
        <v>EQUILIBRIUM</v>
      </c>
    </row>
    <row r="5556">
      <c r="A5556">
        <v>22015</v>
      </c>
      <c r="B5556" t="str">
        <v>2022-05-27</v>
      </c>
      <c r="C5556" t="str">
        <v>Midday</v>
      </c>
      <c r="D5556">
        <v>33</v>
      </c>
      <c r="E5556" t="str">
        <f>IF(MOD(D5556,2)=0,"EVEN","ODD")</f>
        <v>ODD</v>
      </c>
      <c r="F5556" t="str">
        <f>IF(D5556&lt;=18,"LOW (1-18)","HIGH (19-36)")</f>
        <v>HIGH (19-36)</v>
      </c>
      <c r="G5556">
        <f>INT((D5556-1)/6)+1</f>
        <v>6</v>
      </c>
      <c r="H5556">
        <f>MOD(D5556-1,6)+1</f>
        <v>3</v>
      </c>
      <c r="I5556">
        <f>37-D5556</f>
        <v>4</v>
      </c>
      <c r="J5556">
        <f>ABS(D5556-D5557)</f>
        <v>27</v>
      </c>
      <c r="K5556">
        <f>AVERAGE(D5556:D5560)</f>
        <v>33</v>
      </c>
      <c r="L5556">
        <f>AVERAGE(D5556:D5575)</f>
        <v>33</v>
      </c>
      <c r="M5556">
        <f>K5556-L5556</f>
        <v>0</v>
      </c>
      <c r="N5556" t="str">
        <f>IF(K5556&gt;L5556,"HIGH ZONE BIAS",IF(K5556&lt;L5556,"LOW ZONE BIAS","EQUILIBRIUM"))</f>
        <v>EQUILIBRIUM</v>
      </c>
    </row>
    <row r="5557">
      <c r="A5557">
        <v>22014</v>
      </c>
      <c r="B5557" t="str">
        <v>2022-05-27</v>
      </c>
      <c r="C5557" t="str">
        <v>Morning</v>
      </c>
      <c r="D5557">
        <v>6</v>
      </c>
      <c r="E5557" t="str">
        <f>IF(MOD(D5557,2)=0,"EVEN","ODD")</f>
        <v>EVEN</v>
      </c>
      <c r="F5557" t="str">
        <f>IF(D5557&lt;=18,"LOW (1-18)","HIGH (19-36)")</f>
        <v>LOW (1-18)</v>
      </c>
      <c r="G5557">
        <f>INT((D5557-1)/6)+1</f>
        <v>1</v>
      </c>
      <c r="H5557">
        <f>MOD(D5557-1,6)+1</f>
        <v>6</v>
      </c>
      <c r="I5557">
        <f>37-D5557</f>
        <v>31</v>
      </c>
      <c r="J5557">
        <f>ABS(D5557-D5558)</f>
        <v>10</v>
      </c>
      <c r="K5557">
        <f>AVERAGE(D5557:D5561)</f>
        <v>6</v>
      </c>
      <c r="L5557">
        <f>AVERAGE(D5557:D5576)</f>
        <v>6</v>
      </c>
      <c r="M5557">
        <f>K5557-L5557</f>
        <v>0</v>
      </c>
      <c r="N5557" t="str">
        <f>IF(K5557&gt;L5557,"HIGH ZONE BIAS",IF(K5557&lt;L5557,"LOW ZONE BIAS","EQUILIBRIUM"))</f>
        <v>EQUILIBRIUM</v>
      </c>
    </row>
    <row r="5558">
      <c r="A5558">
        <v>22013</v>
      </c>
      <c r="B5558" t="str">
        <v>2022-05-26</v>
      </c>
      <c r="C5558" t="str">
        <v>Evening</v>
      </c>
      <c r="D5558">
        <v>16</v>
      </c>
      <c r="E5558" t="str">
        <f>IF(MOD(D5558,2)=0,"EVEN","ODD")</f>
        <v>EVEN</v>
      </c>
      <c r="F5558" t="str">
        <f>IF(D5558&lt;=18,"LOW (1-18)","HIGH (19-36)")</f>
        <v>LOW (1-18)</v>
      </c>
      <c r="G5558">
        <f>INT((D5558-1)/6)+1</f>
        <v>3</v>
      </c>
      <c r="H5558">
        <f>MOD(D5558-1,6)+1</f>
        <v>4</v>
      </c>
      <c r="I5558">
        <f>37-D5558</f>
        <v>21</v>
      </c>
      <c r="J5558">
        <f>ABS(D5558-D5559)</f>
        <v>10</v>
      </c>
      <c r="K5558">
        <f>AVERAGE(D5558:D5562)</f>
        <v>16</v>
      </c>
      <c r="L5558">
        <f>AVERAGE(D5558:D5577)</f>
        <v>16</v>
      </c>
      <c r="M5558">
        <f>K5558-L5558</f>
        <v>0</v>
      </c>
      <c r="N5558" t="str">
        <f>IF(K5558&gt;L5558,"HIGH ZONE BIAS",IF(K5558&lt;L5558,"LOW ZONE BIAS","EQUILIBRIUM"))</f>
        <v>EQUILIBRIUM</v>
      </c>
    </row>
    <row r="5559">
      <c r="A5559">
        <v>22012</v>
      </c>
      <c r="B5559" t="str">
        <v>2022-05-26</v>
      </c>
      <c r="C5559" t="str">
        <v>Afternoon</v>
      </c>
      <c r="D5559">
        <v>26</v>
      </c>
      <c r="E5559" t="str">
        <f>IF(MOD(D5559,2)=0,"EVEN","ODD")</f>
        <v>EVEN</v>
      </c>
      <c r="F5559" t="str">
        <f>IF(D5559&lt;=18,"LOW (1-18)","HIGH (19-36)")</f>
        <v>HIGH (19-36)</v>
      </c>
      <c r="G5559">
        <f>INT((D5559-1)/6)+1</f>
        <v>5</v>
      </c>
      <c r="H5559">
        <f>MOD(D5559-1,6)+1</f>
        <v>2</v>
      </c>
      <c r="I5559">
        <f>37-D5559</f>
        <v>11</v>
      </c>
      <c r="J5559">
        <f>ABS(D5559-D5560)</f>
        <v>9</v>
      </c>
      <c r="K5559">
        <f>AVERAGE(D5559:D5563)</f>
        <v>26</v>
      </c>
      <c r="L5559">
        <f>AVERAGE(D5559:D5578)</f>
        <v>26</v>
      </c>
      <c r="M5559">
        <f>K5559-L5559</f>
        <v>0</v>
      </c>
      <c r="N5559" t="str">
        <f>IF(K5559&gt;L5559,"HIGH ZONE BIAS",IF(K5559&lt;L5559,"LOW ZONE BIAS","EQUILIBRIUM"))</f>
        <v>EQUILIBRIUM</v>
      </c>
    </row>
    <row r="5560">
      <c r="A5560">
        <v>22011</v>
      </c>
      <c r="B5560" t="str">
        <v>2022-05-26</v>
      </c>
      <c r="C5560" t="str">
        <v>Midday</v>
      </c>
      <c r="D5560">
        <v>17</v>
      </c>
      <c r="E5560" t="str">
        <f>IF(MOD(D5560,2)=0,"EVEN","ODD")</f>
        <v>ODD</v>
      </c>
      <c r="F5560" t="str">
        <f>IF(D5560&lt;=18,"LOW (1-18)","HIGH (19-36)")</f>
        <v>LOW (1-18)</v>
      </c>
      <c r="G5560">
        <f>INT((D5560-1)/6)+1</f>
        <v>3</v>
      </c>
      <c r="H5560">
        <f>MOD(D5560-1,6)+1</f>
        <v>5</v>
      </c>
      <c r="I5560">
        <f>37-D5560</f>
        <v>20</v>
      </c>
      <c r="J5560">
        <f>ABS(D5560-D5561)</f>
        <v>17</v>
      </c>
      <c r="K5560">
        <f>AVERAGE(D5560:D5564)</f>
        <v>17</v>
      </c>
      <c r="L5560">
        <f>AVERAGE(D5560:D5579)</f>
        <v>17</v>
      </c>
      <c r="M5560">
        <f>K5560-L5560</f>
        <v>0</v>
      </c>
      <c r="N5560" t="str">
        <f>IF(K5560&gt;L5560,"HIGH ZONE BIAS",IF(K5560&lt;L5560,"LOW ZONE BIAS","EQUILIBRIUM"))</f>
        <v>EQUILIBRIUM</v>
      </c>
    </row>
    <row r="5561">
      <c r="A5561">
        <v>22010</v>
      </c>
      <c r="B5561" t="str">
        <v>2022-05-26</v>
      </c>
      <c r="C5561" t="str">
        <v>Morning</v>
      </c>
      <c r="D5561">
        <v>34</v>
      </c>
      <c r="E5561" t="str">
        <f>IF(MOD(D5561,2)=0,"EVEN","ODD")</f>
        <v>EVEN</v>
      </c>
      <c r="F5561" t="str">
        <f>IF(D5561&lt;=18,"LOW (1-18)","HIGH (19-36)")</f>
        <v>HIGH (19-36)</v>
      </c>
      <c r="G5561">
        <f>INT((D5561-1)/6)+1</f>
        <v>6</v>
      </c>
      <c r="H5561">
        <f>MOD(D5561-1,6)+1</f>
        <v>4</v>
      </c>
      <c r="I5561">
        <f>37-D5561</f>
        <v>3</v>
      </c>
      <c r="J5561">
        <f>ABS(D5561-D5562)</f>
        <v>25</v>
      </c>
      <c r="K5561">
        <f>AVERAGE(D5561:D5565)</f>
        <v>34</v>
      </c>
      <c r="L5561">
        <f>AVERAGE(D5561:D5580)</f>
        <v>34</v>
      </c>
      <c r="M5561">
        <f>K5561-L5561</f>
        <v>0</v>
      </c>
      <c r="N5561" t="str">
        <f>IF(K5561&gt;L5561,"HIGH ZONE BIAS",IF(K5561&lt;L5561,"LOW ZONE BIAS","EQUILIBRIUM"))</f>
        <v>EQUILIBRIUM</v>
      </c>
    </row>
    <row r="5562">
      <c r="A5562">
        <v>22009</v>
      </c>
      <c r="B5562" t="str">
        <v>2022-05-25</v>
      </c>
      <c r="C5562" t="str">
        <v>Evening</v>
      </c>
      <c r="D5562">
        <v>9</v>
      </c>
      <c r="E5562" t="str">
        <f>IF(MOD(D5562,2)=0,"EVEN","ODD")</f>
        <v>ODD</v>
      </c>
      <c r="F5562" t="str">
        <f>IF(D5562&lt;=18,"LOW (1-18)","HIGH (19-36)")</f>
        <v>LOW (1-18)</v>
      </c>
      <c r="G5562">
        <f>INT((D5562-1)/6)+1</f>
        <v>2</v>
      </c>
      <c r="H5562">
        <f>MOD(D5562-1,6)+1</f>
        <v>3</v>
      </c>
      <c r="I5562">
        <f>37-D5562</f>
        <v>28</v>
      </c>
      <c r="J5562">
        <f>ABS(D5562-D5563)</f>
        <v>8</v>
      </c>
      <c r="K5562">
        <f>AVERAGE(D5562:D5566)</f>
        <v>9</v>
      </c>
      <c r="L5562">
        <f>AVERAGE(D5562:D5581)</f>
        <v>9</v>
      </c>
      <c r="M5562">
        <f>K5562-L5562</f>
        <v>0</v>
      </c>
      <c r="N5562" t="str">
        <f>IF(K5562&gt;L5562,"HIGH ZONE BIAS",IF(K5562&lt;L5562,"LOW ZONE BIAS","EQUILIBRIUM"))</f>
        <v>EQUILIBRIUM</v>
      </c>
    </row>
    <row r="5563">
      <c r="A5563">
        <v>22008</v>
      </c>
      <c r="B5563" t="str">
        <v>2022-05-25</v>
      </c>
      <c r="C5563" t="str">
        <v>Afternoon</v>
      </c>
      <c r="D5563">
        <v>1</v>
      </c>
      <c r="E5563" t="str">
        <f>IF(MOD(D5563,2)=0,"EVEN","ODD")</f>
        <v>ODD</v>
      </c>
      <c r="F5563" t="str">
        <f>IF(D5563&lt;=18,"LOW (1-18)","HIGH (19-36)")</f>
        <v>LOW (1-18)</v>
      </c>
      <c r="G5563">
        <f>INT((D5563-1)/6)+1</f>
        <v>1</v>
      </c>
      <c r="H5563">
        <f>MOD(D5563-1,6)+1</f>
        <v>1</v>
      </c>
      <c r="I5563">
        <f>37-D5563</f>
        <v>36</v>
      </c>
      <c r="J5563">
        <f>ABS(D5563-D5564)</f>
        <v>19</v>
      </c>
      <c r="K5563">
        <f>AVERAGE(D5563:D5567)</f>
        <v>1</v>
      </c>
      <c r="L5563">
        <f>AVERAGE(D5563:D5582)</f>
        <v>1</v>
      </c>
      <c r="M5563">
        <f>K5563-L5563</f>
        <v>0</v>
      </c>
      <c r="N5563" t="str">
        <f>IF(K5563&gt;L5563,"HIGH ZONE BIAS",IF(K5563&lt;L5563,"LOW ZONE BIAS","EQUILIBRIUM"))</f>
        <v>EQUILIBRIUM</v>
      </c>
    </row>
    <row r="5564">
      <c r="A5564">
        <v>22007</v>
      </c>
      <c r="B5564" t="str">
        <v>2022-05-25</v>
      </c>
      <c r="C5564" t="str">
        <v>Midday</v>
      </c>
      <c r="D5564">
        <v>20</v>
      </c>
      <c r="E5564" t="str">
        <f>IF(MOD(D5564,2)=0,"EVEN","ODD")</f>
        <v>EVEN</v>
      </c>
      <c r="F5564" t="str">
        <f>IF(D5564&lt;=18,"LOW (1-18)","HIGH (19-36)")</f>
        <v>HIGH (19-36)</v>
      </c>
      <c r="G5564">
        <f>INT((D5564-1)/6)+1</f>
        <v>4</v>
      </c>
      <c r="H5564">
        <f>MOD(D5564-1,6)+1</f>
        <v>2</v>
      </c>
      <c r="I5564">
        <f>37-D5564</f>
        <v>17</v>
      </c>
      <c r="J5564">
        <f>ABS(D5564-D5565)</f>
        <v>2</v>
      </c>
      <c r="K5564">
        <f>AVERAGE(D5564:D5568)</f>
        <v>20</v>
      </c>
      <c r="L5564">
        <f>AVERAGE(D5564:D5583)</f>
        <v>20</v>
      </c>
      <c r="M5564">
        <f>K5564-L5564</f>
        <v>0</v>
      </c>
      <c r="N5564" t="str">
        <f>IF(K5564&gt;L5564,"HIGH ZONE BIAS",IF(K5564&lt;L5564,"LOW ZONE BIAS","EQUILIBRIUM"))</f>
        <v>EQUILIBRIUM</v>
      </c>
    </row>
    <row r="5565">
      <c r="A5565">
        <v>22006</v>
      </c>
      <c r="B5565" t="str">
        <v>2022-05-25</v>
      </c>
      <c r="C5565" t="str">
        <v>Morning</v>
      </c>
      <c r="D5565">
        <v>22</v>
      </c>
      <c r="E5565" t="str">
        <f>IF(MOD(D5565,2)=0,"EVEN","ODD")</f>
        <v>EVEN</v>
      </c>
      <c r="F5565" t="str">
        <f>IF(D5565&lt;=18,"LOW (1-18)","HIGH (19-36)")</f>
        <v>HIGH (19-36)</v>
      </c>
      <c r="G5565">
        <f>INT((D5565-1)/6)+1</f>
        <v>4</v>
      </c>
      <c r="H5565">
        <f>MOD(D5565-1,6)+1</f>
        <v>4</v>
      </c>
      <c r="I5565">
        <f>37-D5565</f>
        <v>15</v>
      </c>
      <c r="J5565">
        <f>ABS(D5565-D5566)</f>
        <v>2</v>
      </c>
      <c r="K5565">
        <f>AVERAGE(D5565:D5569)</f>
        <v>22</v>
      </c>
      <c r="L5565">
        <f>AVERAGE(D5565:D5584)</f>
        <v>22</v>
      </c>
      <c r="M5565">
        <f>K5565-L5565</f>
        <v>0</v>
      </c>
      <c r="N5565" t="str">
        <f>IF(K5565&gt;L5565,"HIGH ZONE BIAS",IF(K5565&lt;L5565,"LOW ZONE BIAS","EQUILIBRIUM"))</f>
        <v>EQUILIBRIUM</v>
      </c>
    </row>
    <row r="5566">
      <c r="A5566">
        <v>22005</v>
      </c>
      <c r="B5566" t="str">
        <v>2022-05-24</v>
      </c>
      <c r="C5566" t="str">
        <v>Evening</v>
      </c>
      <c r="D5566">
        <v>20</v>
      </c>
      <c r="E5566" t="str">
        <f>IF(MOD(D5566,2)=0,"EVEN","ODD")</f>
        <v>EVEN</v>
      </c>
      <c r="F5566" t="str">
        <f>IF(D5566&lt;=18,"LOW (1-18)","HIGH (19-36)")</f>
        <v>HIGH (19-36)</v>
      </c>
      <c r="G5566">
        <f>INT((D5566-1)/6)+1</f>
        <v>4</v>
      </c>
      <c r="H5566">
        <f>MOD(D5566-1,6)+1</f>
        <v>2</v>
      </c>
      <c r="I5566">
        <f>37-D5566</f>
        <v>17</v>
      </c>
      <c r="J5566">
        <f>ABS(D5566-D5567)</f>
        <v>2</v>
      </c>
      <c r="K5566">
        <f>AVERAGE(D5566:D5570)</f>
        <v>20</v>
      </c>
      <c r="L5566">
        <f>AVERAGE(D5566:D5585)</f>
        <v>20</v>
      </c>
      <c r="M5566">
        <f>K5566-L5566</f>
        <v>0</v>
      </c>
      <c r="N5566" t="str">
        <f>IF(K5566&gt;L5566,"HIGH ZONE BIAS",IF(K5566&lt;L5566,"LOW ZONE BIAS","EQUILIBRIUM"))</f>
        <v>EQUILIBRIUM</v>
      </c>
    </row>
    <row r="5567">
      <c r="A5567">
        <v>22004</v>
      </c>
      <c r="B5567" t="str">
        <v>2022-05-24</v>
      </c>
      <c r="C5567" t="str">
        <v>Afternoon</v>
      </c>
      <c r="D5567">
        <v>22</v>
      </c>
      <c r="E5567" t="str">
        <f>IF(MOD(D5567,2)=0,"EVEN","ODD")</f>
        <v>EVEN</v>
      </c>
      <c r="F5567" t="str">
        <f>IF(D5567&lt;=18,"LOW (1-18)","HIGH (19-36)")</f>
        <v>HIGH (19-36)</v>
      </c>
      <c r="G5567">
        <f>INT((D5567-1)/6)+1</f>
        <v>4</v>
      </c>
      <c r="H5567">
        <f>MOD(D5567-1,6)+1</f>
        <v>4</v>
      </c>
      <c r="I5567">
        <f>37-D5567</f>
        <v>15</v>
      </c>
      <c r="J5567">
        <f>ABS(D5567-D5568)</f>
        <v>2</v>
      </c>
      <c r="K5567">
        <f>AVERAGE(D5567:D5571)</f>
        <v>22</v>
      </c>
      <c r="L5567">
        <f>AVERAGE(D5567:D5586)</f>
        <v>22</v>
      </c>
      <c r="M5567">
        <f>K5567-L5567</f>
        <v>0</v>
      </c>
      <c r="N5567" t="str">
        <f>IF(K5567&gt;L5567,"HIGH ZONE BIAS",IF(K5567&lt;L5567,"LOW ZONE BIAS","EQUILIBRIUM"))</f>
        <v>EQUILIBRIUM</v>
      </c>
    </row>
    <row r="5568">
      <c r="A5568">
        <v>22003</v>
      </c>
      <c r="B5568" t="str">
        <v>2022-05-24</v>
      </c>
      <c r="C5568" t="str">
        <v>Midday</v>
      </c>
      <c r="D5568">
        <v>20</v>
      </c>
      <c r="E5568" t="str">
        <f>IF(MOD(D5568,2)=0,"EVEN","ODD")</f>
        <v>EVEN</v>
      </c>
      <c r="F5568" t="str">
        <f>IF(D5568&lt;=18,"LOW (1-18)","HIGH (19-36)")</f>
        <v>HIGH (19-36)</v>
      </c>
      <c r="G5568">
        <f>INT((D5568-1)/6)+1</f>
        <v>4</v>
      </c>
      <c r="H5568">
        <f>MOD(D5568-1,6)+1</f>
        <v>2</v>
      </c>
      <c r="I5568">
        <f>37-D5568</f>
        <v>17</v>
      </c>
      <c r="J5568">
        <f>ABS(D5568-D5569)</f>
        <v>16</v>
      </c>
      <c r="K5568">
        <f>AVERAGE(D5568:D5572)</f>
        <v>20</v>
      </c>
      <c r="L5568">
        <f>AVERAGE(D5568:D5587)</f>
        <v>20</v>
      </c>
      <c r="M5568">
        <f>K5568-L5568</f>
        <v>0</v>
      </c>
      <c r="N5568" t="str">
        <f>IF(K5568&gt;L5568,"HIGH ZONE BIAS",IF(K5568&lt;L5568,"LOW ZONE BIAS","EQUILIBRIUM"))</f>
        <v>EQUILIBRIUM</v>
      </c>
    </row>
    <row r="5569">
      <c r="A5569">
        <v>22002</v>
      </c>
      <c r="B5569" t="str">
        <v>2022-05-24</v>
      </c>
      <c r="C5569" t="str">
        <v>Morning</v>
      </c>
      <c r="D5569">
        <v>4</v>
      </c>
      <c r="E5569" t="str">
        <f>IF(MOD(D5569,2)=0,"EVEN","ODD")</f>
        <v>EVEN</v>
      </c>
      <c r="F5569" t="str">
        <f>IF(D5569&lt;=18,"LOW (1-18)","HIGH (19-36)")</f>
        <v>LOW (1-18)</v>
      </c>
      <c r="G5569">
        <f>INT((D5569-1)/6)+1</f>
        <v>1</v>
      </c>
      <c r="H5569">
        <f>MOD(D5569-1,6)+1</f>
        <v>4</v>
      </c>
      <c r="I5569">
        <f>37-D5569</f>
        <v>33</v>
      </c>
      <c r="J5569">
        <f>ABS(D5569-D5570)</f>
        <v>4</v>
      </c>
      <c r="K5569">
        <f>AVERAGE(D5569:D5573)</f>
        <v>4</v>
      </c>
      <c r="L5569">
        <f>AVERAGE(D5569:D5588)</f>
        <v>4</v>
      </c>
      <c r="M5569">
        <f>K5569-L5569</f>
        <v>0</v>
      </c>
      <c r="N5569" t="str">
        <f>IF(K5569&gt;L5569,"HIGH ZONE BIAS",IF(K5569&lt;L5569,"LOW ZONE BIAS","EQUILIBRIUM"))</f>
        <v>EQUILIBRIUM</v>
      </c>
    </row>
    <row r="5570">
      <c r="A5570">
        <v>22001</v>
      </c>
      <c r="B5570" t="str">
        <v>2022-05-23</v>
      </c>
      <c r="C5570" t="str">
        <v>Evening</v>
      </c>
      <c r="D5570">
        <v>8</v>
      </c>
      <c r="E5570" t="str">
        <f>IF(MOD(D5570,2)=0,"EVEN","ODD")</f>
        <v>EVEN</v>
      </c>
      <c r="F5570" t="str">
        <f>IF(D5570&lt;=18,"LOW (1-18)","HIGH (19-36)")</f>
        <v>LOW (1-18)</v>
      </c>
      <c r="G5570">
        <f>INT((D5570-1)/6)+1</f>
        <v>2</v>
      </c>
      <c r="H5570">
        <f>MOD(D5570-1,6)+1</f>
        <v>2</v>
      </c>
      <c r="I5570">
        <f>37-D5570</f>
        <v>29</v>
      </c>
      <c r="J5570">
        <f>ABS(D5570-D5571)</f>
        <v>7</v>
      </c>
      <c r="K5570">
        <f>AVERAGE(D5570:D5574)</f>
        <v>8</v>
      </c>
      <c r="L5570">
        <f>AVERAGE(D5570:D5589)</f>
        <v>8</v>
      </c>
      <c r="M5570">
        <f>K5570-L5570</f>
        <v>0</v>
      </c>
      <c r="N5570" t="str">
        <f>IF(K5570&gt;L5570,"HIGH ZONE BIAS",IF(K5570&lt;L5570,"LOW ZONE BIAS","EQUILIBRIUM"))</f>
        <v>EQUILIBRIUM</v>
      </c>
    </row>
    <row r="5571">
      <c r="A5571">
        <v>22000</v>
      </c>
      <c r="B5571" t="str">
        <v>2022-05-23</v>
      </c>
      <c r="C5571" t="str">
        <v>Afternoon</v>
      </c>
      <c r="D5571">
        <v>15</v>
      </c>
      <c r="E5571" t="str">
        <f>IF(MOD(D5571,2)=0,"EVEN","ODD")</f>
        <v>ODD</v>
      </c>
      <c r="F5571" t="str">
        <f>IF(D5571&lt;=18,"LOW (1-18)","HIGH (19-36)")</f>
        <v>LOW (1-18)</v>
      </c>
      <c r="G5571">
        <f>INT((D5571-1)/6)+1</f>
        <v>3</v>
      </c>
      <c r="H5571">
        <f>MOD(D5571-1,6)+1</f>
        <v>3</v>
      </c>
      <c r="I5571">
        <f>37-D5571</f>
        <v>22</v>
      </c>
      <c r="J5571">
        <f>ABS(D5571-D5572)</f>
        <v>5</v>
      </c>
      <c r="K5571">
        <f>AVERAGE(D5571:D5575)</f>
        <v>15</v>
      </c>
      <c r="L5571">
        <f>AVERAGE(D5571:D5590)</f>
        <v>15</v>
      </c>
      <c r="M5571">
        <f>K5571-L5571</f>
        <v>0</v>
      </c>
      <c r="N5571" t="str">
        <f>IF(K5571&gt;L5571,"HIGH ZONE BIAS",IF(K5571&lt;L5571,"LOW ZONE BIAS","EQUILIBRIUM"))</f>
        <v>EQUILIBRIUM</v>
      </c>
    </row>
    <row r="5572">
      <c r="A5572">
        <v>21999</v>
      </c>
      <c r="B5572" t="str">
        <v>2022-05-23</v>
      </c>
      <c r="C5572" t="str">
        <v>Midday</v>
      </c>
      <c r="D5572">
        <v>10</v>
      </c>
      <c r="E5572" t="str">
        <f>IF(MOD(D5572,2)=0,"EVEN","ODD")</f>
        <v>EVEN</v>
      </c>
      <c r="F5572" t="str">
        <f>IF(D5572&lt;=18,"LOW (1-18)","HIGH (19-36)")</f>
        <v>LOW (1-18)</v>
      </c>
      <c r="G5572">
        <f>INT((D5572-1)/6)+1</f>
        <v>2</v>
      </c>
      <c r="H5572">
        <f>MOD(D5572-1,6)+1</f>
        <v>4</v>
      </c>
      <c r="I5572">
        <f>37-D5572</f>
        <v>27</v>
      </c>
      <c r="J5572">
        <f>ABS(D5572-D5573)</f>
        <v>19</v>
      </c>
      <c r="K5572">
        <f>AVERAGE(D5572:D5576)</f>
        <v>10</v>
      </c>
      <c r="L5572">
        <f>AVERAGE(D5572:D5591)</f>
        <v>10</v>
      </c>
      <c r="M5572">
        <f>K5572-L5572</f>
        <v>0</v>
      </c>
      <c r="N5572" t="str">
        <f>IF(K5572&gt;L5572,"HIGH ZONE BIAS",IF(K5572&lt;L5572,"LOW ZONE BIAS","EQUILIBRIUM"))</f>
        <v>EQUILIBRIUM</v>
      </c>
    </row>
    <row r="5573">
      <c r="A5573">
        <v>21998</v>
      </c>
      <c r="B5573" t="str">
        <v>2022-05-23</v>
      </c>
      <c r="C5573" t="str">
        <v>Morning</v>
      </c>
      <c r="D5573">
        <v>29</v>
      </c>
      <c r="E5573" t="str">
        <f>IF(MOD(D5573,2)=0,"EVEN","ODD")</f>
        <v>ODD</v>
      </c>
      <c r="F5573" t="str">
        <f>IF(D5573&lt;=18,"LOW (1-18)","HIGH (19-36)")</f>
        <v>HIGH (19-36)</v>
      </c>
      <c r="G5573">
        <f>INT((D5573-1)/6)+1</f>
        <v>5</v>
      </c>
      <c r="H5573">
        <f>MOD(D5573-1,6)+1</f>
        <v>5</v>
      </c>
      <c r="I5573">
        <f>37-D5573</f>
        <v>8</v>
      </c>
      <c r="J5573">
        <f>ABS(D5573-D5574)</f>
        <v>1</v>
      </c>
      <c r="K5573">
        <f>AVERAGE(D5573:D5577)</f>
        <v>29</v>
      </c>
      <c r="L5573">
        <f>AVERAGE(D5573:D5592)</f>
        <v>29</v>
      </c>
      <c r="M5573">
        <f>K5573-L5573</f>
        <v>0</v>
      </c>
      <c r="N5573" t="str">
        <f>IF(K5573&gt;L5573,"HIGH ZONE BIAS",IF(K5573&lt;L5573,"LOW ZONE BIAS","EQUILIBRIUM"))</f>
        <v>EQUILIBRIUM</v>
      </c>
    </row>
    <row r="5574">
      <c r="A5574">
        <v>21997</v>
      </c>
      <c r="B5574" t="str">
        <v>2022-05-21</v>
      </c>
      <c r="C5574" t="str">
        <v>Evening</v>
      </c>
      <c r="D5574">
        <v>28</v>
      </c>
      <c r="E5574" t="str">
        <f>IF(MOD(D5574,2)=0,"EVEN","ODD")</f>
        <v>EVEN</v>
      </c>
      <c r="F5574" t="str">
        <f>IF(D5574&lt;=18,"LOW (1-18)","HIGH (19-36)")</f>
        <v>HIGH (19-36)</v>
      </c>
      <c r="G5574">
        <f>INT((D5574-1)/6)+1</f>
        <v>5</v>
      </c>
      <c r="H5574">
        <f>MOD(D5574-1,6)+1</f>
        <v>4</v>
      </c>
      <c r="I5574">
        <f>37-D5574</f>
        <v>9</v>
      </c>
      <c r="J5574">
        <f>ABS(D5574-D5575)</f>
        <v>8</v>
      </c>
      <c r="K5574">
        <f>AVERAGE(D5574:D5578)</f>
        <v>28</v>
      </c>
      <c r="L5574">
        <f>AVERAGE(D5574:D5593)</f>
        <v>28</v>
      </c>
      <c r="M5574">
        <f>K5574-L5574</f>
        <v>0</v>
      </c>
      <c r="N5574" t="str">
        <f>IF(K5574&gt;L5574,"HIGH ZONE BIAS",IF(K5574&lt;L5574,"LOW ZONE BIAS","EQUILIBRIUM"))</f>
        <v>EQUILIBRIUM</v>
      </c>
    </row>
    <row r="5575">
      <c r="A5575">
        <v>21996</v>
      </c>
      <c r="B5575" t="str">
        <v>2022-05-21</v>
      </c>
      <c r="C5575" t="str">
        <v>Afternoon</v>
      </c>
      <c r="D5575">
        <v>20</v>
      </c>
      <c r="E5575" t="str">
        <f>IF(MOD(D5575,2)=0,"EVEN","ODD")</f>
        <v>EVEN</v>
      </c>
      <c r="F5575" t="str">
        <f>IF(D5575&lt;=18,"LOW (1-18)","HIGH (19-36)")</f>
        <v>HIGH (19-36)</v>
      </c>
      <c r="G5575">
        <f>INT((D5575-1)/6)+1</f>
        <v>4</v>
      </c>
      <c r="H5575">
        <f>MOD(D5575-1,6)+1</f>
        <v>2</v>
      </c>
      <c r="I5575">
        <f>37-D5575</f>
        <v>17</v>
      </c>
      <c r="J5575">
        <f>ABS(D5575-D5576)</f>
        <v>5</v>
      </c>
      <c r="K5575">
        <f>AVERAGE(D5575:D5579)</f>
        <v>20</v>
      </c>
      <c r="L5575">
        <f>AVERAGE(D5575:D5594)</f>
        <v>20</v>
      </c>
      <c r="M5575">
        <f>K5575-L5575</f>
        <v>0</v>
      </c>
      <c r="N5575" t="str">
        <f>IF(K5575&gt;L5575,"HIGH ZONE BIAS",IF(K5575&lt;L5575,"LOW ZONE BIAS","EQUILIBRIUM"))</f>
        <v>EQUILIBRIUM</v>
      </c>
    </row>
    <row r="5576">
      <c r="A5576">
        <v>21995</v>
      </c>
      <c r="B5576" t="str">
        <v>2022-05-21</v>
      </c>
      <c r="C5576" t="str">
        <v>Midday</v>
      </c>
      <c r="D5576">
        <v>25</v>
      </c>
      <c r="E5576" t="str">
        <f>IF(MOD(D5576,2)=0,"EVEN","ODD")</f>
        <v>ODD</v>
      </c>
      <c r="F5576" t="str">
        <f>IF(D5576&lt;=18,"LOW (1-18)","HIGH (19-36)")</f>
        <v>HIGH (19-36)</v>
      </c>
      <c r="G5576">
        <f>INT((D5576-1)/6)+1</f>
        <v>5</v>
      </c>
      <c r="H5576">
        <f>MOD(D5576-1,6)+1</f>
        <v>1</v>
      </c>
      <c r="I5576">
        <f>37-D5576</f>
        <v>12</v>
      </c>
      <c r="J5576">
        <f>ABS(D5576-D5577)</f>
        <v>21</v>
      </c>
      <c r="K5576">
        <f>AVERAGE(D5576:D5580)</f>
        <v>25</v>
      </c>
      <c r="L5576">
        <f>AVERAGE(D5576:D5595)</f>
        <v>25</v>
      </c>
      <c r="M5576">
        <f>K5576-L5576</f>
        <v>0</v>
      </c>
      <c r="N5576" t="str">
        <f>IF(K5576&gt;L5576,"HIGH ZONE BIAS",IF(K5576&lt;L5576,"LOW ZONE BIAS","EQUILIBRIUM"))</f>
        <v>EQUILIBRIUM</v>
      </c>
    </row>
    <row r="5577">
      <c r="A5577">
        <v>21994</v>
      </c>
      <c r="B5577" t="str">
        <v>2022-05-21</v>
      </c>
      <c r="C5577" t="str">
        <v>Morning</v>
      </c>
      <c r="D5577">
        <v>4</v>
      </c>
      <c r="E5577" t="str">
        <f>IF(MOD(D5577,2)=0,"EVEN","ODD")</f>
        <v>EVEN</v>
      </c>
      <c r="F5577" t="str">
        <f>IF(D5577&lt;=18,"LOW (1-18)","HIGH (19-36)")</f>
        <v>LOW (1-18)</v>
      </c>
      <c r="G5577">
        <f>INT((D5577-1)/6)+1</f>
        <v>1</v>
      </c>
      <c r="H5577">
        <f>MOD(D5577-1,6)+1</f>
        <v>4</v>
      </c>
      <c r="I5577">
        <f>37-D5577</f>
        <v>33</v>
      </c>
      <c r="J5577">
        <f>ABS(D5577-D5578)</f>
        <v>13</v>
      </c>
      <c r="K5577">
        <f>AVERAGE(D5577:D5581)</f>
        <v>4</v>
      </c>
      <c r="L5577">
        <f>AVERAGE(D5577:D5596)</f>
        <v>4</v>
      </c>
      <c r="M5577">
        <f>K5577-L5577</f>
        <v>0</v>
      </c>
      <c r="N5577" t="str">
        <f>IF(K5577&gt;L5577,"HIGH ZONE BIAS",IF(K5577&lt;L5577,"LOW ZONE BIAS","EQUILIBRIUM"))</f>
        <v>EQUILIBRIUM</v>
      </c>
    </row>
    <row r="5578">
      <c r="A5578">
        <v>21993</v>
      </c>
      <c r="B5578" t="str">
        <v>2022-05-20</v>
      </c>
      <c r="C5578" t="str">
        <v>Evening</v>
      </c>
      <c r="D5578">
        <v>17</v>
      </c>
      <c r="E5578" t="str">
        <f>IF(MOD(D5578,2)=0,"EVEN","ODD")</f>
        <v>ODD</v>
      </c>
      <c r="F5578" t="str">
        <f>IF(D5578&lt;=18,"LOW (1-18)","HIGH (19-36)")</f>
        <v>LOW (1-18)</v>
      </c>
      <c r="G5578">
        <f>INT((D5578-1)/6)+1</f>
        <v>3</v>
      </c>
      <c r="H5578">
        <f>MOD(D5578-1,6)+1</f>
        <v>5</v>
      </c>
      <c r="I5578">
        <f>37-D5578</f>
        <v>20</v>
      </c>
      <c r="J5578">
        <f>ABS(D5578-D5579)</f>
        <v>8</v>
      </c>
      <c r="K5578">
        <f>AVERAGE(D5578:D5582)</f>
        <v>17</v>
      </c>
      <c r="L5578">
        <f>AVERAGE(D5578:D5597)</f>
        <v>17</v>
      </c>
      <c r="M5578">
        <f>K5578-L5578</f>
        <v>0</v>
      </c>
      <c r="N5578" t="str">
        <f>IF(K5578&gt;L5578,"HIGH ZONE BIAS",IF(K5578&lt;L5578,"LOW ZONE BIAS","EQUILIBRIUM"))</f>
        <v>EQUILIBRIUM</v>
      </c>
    </row>
    <row r="5579">
      <c r="A5579">
        <v>21992</v>
      </c>
      <c r="B5579" t="str">
        <v>2022-05-20</v>
      </c>
      <c r="C5579" t="str">
        <v>Afternoon</v>
      </c>
      <c r="D5579">
        <v>9</v>
      </c>
      <c r="E5579" t="str">
        <f>IF(MOD(D5579,2)=0,"EVEN","ODD")</f>
        <v>ODD</v>
      </c>
      <c r="F5579" t="str">
        <f>IF(D5579&lt;=18,"LOW (1-18)","HIGH (19-36)")</f>
        <v>LOW (1-18)</v>
      </c>
      <c r="G5579">
        <f>INT((D5579-1)/6)+1</f>
        <v>2</v>
      </c>
      <c r="H5579">
        <f>MOD(D5579-1,6)+1</f>
        <v>3</v>
      </c>
      <c r="I5579">
        <f>37-D5579</f>
        <v>28</v>
      </c>
      <c r="J5579">
        <f>ABS(D5579-D5580)</f>
        <v>3</v>
      </c>
      <c r="K5579">
        <f>AVERAGE(D5579:D5583)</f>
        <v>9</v>
      </c>
      <c r="L5579">
        <f>AVERAGE(D5579:D5598)</f>
        <v>9</v>
      </c>
      <c r="M5579">
        <f>K5579-L5579</f>
        <v>0</v>
      </c>
      <c r="N5579" t="str">
        <f>IF(K5579&gt;L5579,"HIGH ZONE BIAS",IF(K5579&lt;L5579,"LOW ZONE BIAS","EQUILIBRIUM"))</f>
        <v>EQUILIBRIUM</v>
      </c>
    </row>
    <row r="5580">
      <c r="A5580">
        <v>21991</v>
      </c>
      <c r="B5580" t="str">
        <v>2022-05-20</v>
      </c>
      <c r="C5580" t="str">
        <v>Midday</v>
      </c>
      <c r="D5580">
        <v>12</v>
      </c>
      <c r="E5580" t="str">
        <f>IF(MOD(D5580,2)=0,"EVEN","ODD")</f>
        <v>EVEN</v>
      </c>
      <c r="F5580" t="str">
        <f>IF(D5580&lt;=18,"LOW (1-18)","HIGH (19-36)")</f>
        <v>LOW (1-18)</v>
      </c>
      <c r="G5580">
        <f>INT((D5580-1)/6)+1</f>
        <v>2</v>
      </c>
      <c r="H5580">
        <f>MOD(D5580-1,6)+1</f>
        <v>6</v>
      </c>
      <c r="I5580">
        <f>37-D5580</f>
        <v>25</v>
      </c>
      <c r="J5580">
        <f>ABS(D5580-D5581)</f>
        <v>17</v>
      </c>
      <c r="K5580">
        <f>AVERAGE(D5580:D5584)</f>
        <v>12</v>
      </c>
      <c r="L5580">
        <f>AVERAGE(D5580:D5599)</f>
        <v>12</v>
      </c>
      <c r="M5580">
        <f>K5580-L5580</f>
        <v>0</v>
      </c>
      <c r="N5580" t="str">
        <f>IF(K5580&gt;L5580,"HIGH ZONE BIAS",IF(K5580&lt;L5580,"LOW ZONE BIAS","EQUILIBRIUM"))</f>
        <v>EQUILIBRIUM</v>
      </c>
    </row>
    <row r="5581">
      <c r="A5581">
        <v>21990</v>
      </c>
      <c r="B5581" t="str">
        <v>2022-05-20</v>
      </c>
      <c r="C5581" t="str">
        <v>Morning</v>
      </c>
      <c r="D5581">
        <v>29</v>
      </c>
      <c r="E5581" t="str">
        <f>IF(MOD(D5581,2)=0,"EVEN","ODD")</f>
        <v>ODD</v>
      </c>
      <c r="F5581" t="str">
        <f>IF(D5581&lt;=18,"LOW (1-18)","HIGH (19-36)")</f>
        <v>HIGH (19-36)</v>
      </c>
      <c r="G5581">
        <f>INT((D5581-1)/6)+1</f>
        <v>5</v>
      </c>
      <c r="H5581">
        <f>MOD(D5581-1,6)+1</f>
        <v>5</v>
      </c>
      <c r="I5581">
        <f>37-D5581</f>
        <v>8</v>
      </c>
      <c r="J5581">
        <f>ABS(D5581-D5582)</f>
        <v>1</v>
      </c>
      <c r="K5581">
        <f>AVERAGE(D5581:D5585)</f>
        <v>29</v>
      </c>
      <c r="L5581">
        <f>AVERAGE(D5581:D5600)</f>
        <v>29</v>
      </c>
      <c r="M5581">
        <f>K5581-L5581</f>
        <v>0</v>
      </c>
      <c r="N5581" t="str">
        <f>IF(K5581&gt;L5581,"HIGH ZONE BIAS",IF(K5581&lt;L5581,"LOW ZONE BIAS","EQUILIBRIUM"))</f>
        <v>EQUILIBRIUM</v>
      </c>
    </row>
    <row r="5582">
      <c r="A5582">
        <v>21989</v>
      </c>
      <c r="B5582" t="str">
        <v>2022-05-19</v>
      </c>
      <c r="C5582" t="str">
        <v>Evening</v>
      </c>
      <c r="D5582">
        <v>28</v>
      </c>
      <c r="E5582" t="str">
        <f>IF(MOD(D5582,2)=0,"EVEN","ODD")</f>
        <v>EVEN</v>
      </c>
      <c r="F5582" t="str">
        <f>IF(D5582&lt;=18,"LOW (1-18)","HIGH (19-36)")</f>
        <v>HIGH (19-36)</v>
      </c>
      <c r="G5582">
        <f>INT((D5582-1)/6)+1</f>
        <v>5</v>
      </c>
      <c r="H5582">
        <f>MOD(D5582-1,6)+1</f>
        <v>4</v>
      </c>
      <c r="I5582">
        <f>37-D5582</f>
        <v>9</v>
      </c>
      <c r="J5582">
        <f>ABS(D5582-D5583)</f>
        <v>19</v>
      </c>
      <c r="K5582">
        <f>AVERAGE(D5582:D5586)</f>
        <v>28</v>
      </c>
      <c r="L5582">
        <f>AVERAGE(D5582:D5601)</f>
        <v>28</v>
      </c>
      <c r="M5582">
        <f>K5582-L5582</f>
        <v>0</v>
      </c>
      <c r="N5582" t="str">
        <f>IF(K5582&gt;L5582,"HIGH ZONE BIAS",IF(K5582&lt;L5582,"LOW ZONE BIAS","EQUILIBRIUM"))</f>
        <v>EQUILIBRIUM</v>
      </c>
    </row>
    <row r="5583">
      <c r="A5583">
        <v>21988</v>
      </c>
      <c r="B5583" t="str">
        <v>2022-05-19</v>
      </c>
      <c r="C5583" t="str">
        <v>Afternoon</v>
      </c>
      <c r="D5583">
        <v>9</v>
      </c>
      <c r="E5583" t="str">
        <f>IF(MOD(D5583,2)=0,"EVEN","ODD")</f>
        <v>ODD</v>
      </c>
      <c r="F5583" t="str">
        <f>IF(D5583&lt;=18,"LOW (1-18)","HIGH (19-36)")</f>
        <v>LOW (1-18)</v>
      </c>
      <c r="G5583">
        <f>INT((D5583-1)/6)+1</f>
        <v>2</v>
      </c>
      <c r="H5583">
        <f>MOD(D5583-1,6)+1</f>
        <v>3</v>
      </c>
      <c r="I5583">
        <f>37-D5583</f>
        <v>28</v>
      </c>
      <c r="J5583">
        <f>ABS(D5583-D5584)</f>
        <v>17</v>
      </c>
      <c r="K5583">
        <f>AVERAGE(D5583:D5587)</f>
        <v>9</v>
      </c>
      <c r="L5583">
        <f>AVERAGE(D5583:D5602)</f>
        <v>9</v>
      </c>
      <c r="M5583">
        <f>K5583-L5583</f>
        <v>0</v>
      </c>
      <c r="N5583" t="str">
        <f>IF(K5583&gt;L5583,"HIGH ZONE BIAS",IF(K5583&lt;L5583,"LOW ZONE BIAS","EQUILIBRIUM"))</f>
        <v>EQUILIBRIUM</v>
      </c>
    </row>
    <row r="5584">
      <c r="A5584">
        <v>21987</v>
      </c>
      <c r="B5584" t="str">
        <v>2022-05-19</v>
      </c>
      <c r="C5584" t="str">
        <v>Midday</v>
      </c>
      <c r="D5584">
        <v>26</v>
      </c>
      <c r="E5584" t="str">
        <f>IF(MOD(D5584,2)=0,"EVEN","ODD")</f>
        <v>EVEN</v>
      </c>
      <c r="F5584" t="str">
        <f>IF(D5584&lt;=18,"LOW (1-18)","HIGH (19-36)")</f>
        <v>HIGH (19-36)</v>
      </c>
      <c r="G5584">
        <f>INT((D5584-1)/6)+1</f>
        <v>5</v>
      </c>
      <c r="H5584">
        <f>MOD(D5584-1,6)+1</f>
        <v>2</v>
      </c>
      <c r="I5584">
        <f>37-D5584</f>
        <v>11</v>
      </c>
      <c r="J5584">
        <f>ABS(D5584-D5585)</f>
        <v>6</v>
      </c>
      <c r="K5584">
        <f>AVERAGE(D5584:D5588)</f>
        <v>26</v>
      </c>
      <c r="L5584">
        <f>AVERAGE(D5584:D5603)</f>
        <v>26</v>
      </c>
      <c r="M5584">
        <f>K5584-L5584</f>
        <v>0</v>
      </c>
      <c r="N5584" t="str">
        <f>IF(K5584&gt;L5584,"HIGH ZONE BIAS",IF(K5584&lt;L5584,"LOW ZONE BIAS","EQUILIBRIUM"))</f>
        <v>EQUILIBRIUM</v>
      </c>
    </row>
    <row r="5585">
      <c r="A5585">
        <v>21986</v>
      </c>
      <c r="B5585" t="str">
        <v>2022-05-19</v>
      </c>
      <c r="C5585" t="str">
        <v>Morning</v>
      </c>
      <c r="D5585">
        <v>32</v>
      </c>
      <c r="E5585" t="str">
        <f>IF(MOD(D5585,2)=0,"EVEN","ODD")</f>
        <v>EVEN</v>
      </c>
      <c r="F5585" t="str">
        <f>IF(D5585&lt;=18,"LOW (1-18)","HIGH (19-36)")</f>
        <v>HIGH (19-36)</v>
      </c>
      <c r="G5585">
        <f>INT((D5585-1)/6)+1</f>
        <v>6</v>
      </c>
      <c r="H5585">
        <f>MOD(D5585-1,6)+1</f>
        <v>2</v>
      </c>
      <c r="I5585">
        <f>37-D5585</f>
        <v>5</v>
      </c>
      <c r="J5585">
        <f>ABS(D5585-D5586)</f>
        <v>2</v>
      </c>
      <c r="K5585">
        <f>AVERAGE(D5585:D5589)</f>
        <v>32</v>
      </c>
      <c r="L5585">
        <f>AVERAGE(D5585:D5604)</f>
        <v>32</v>
      </c>
      <c r="M5585">
        <f>K5585-L5585</f>
        <v>0</v>
      </c>
      <c r="N5585" t="str">
        <f>IF(K5585&gt;L5585,"HIGH ZONE BIAS",IF(K5585&lt;L5585,"LOW ZONE BIAS","EQUILIBRIUM"))</f>
        <v>EQUILIBRIUM</v>
      </c>
    </row>
    <row r="5586">
      <c r="A5586">
        <v>21985</v>
      </c>
      <c r="B5586" t="str">
        <v>2022-05-18</v>
      </c>
      <c r="C5586" t="str">
        <v>Evening</v>
      </c>
      <c r="D5586">
        <v>30</v>
      </c>
      <c r="E5586" t="str">
        <f>IF(MOD(D5586,2)=0,"EVEN","ODD")</f>
        <v>EVEN</v>
      </c>
      <c r="F5586" t="str">
        <f>IF(D5586&lt;=18,"LOW (1-18)","HIGH (19-36)")</f>
        <v>HIGH (19-36)</v>
      </c>
      <c r="G5586">
        <f>INT((D5586-1)/6)+1</f>
        <v>5</v>
      </c>
      <c r="H5586">
        <f>MOD(D5586-1,6)+1</f>
        <v>6</v>
      </c>
      <c r="I5586">
        <f>37-D5586</f>
        <v>7</v>
      </c>
      <c r="J5586">
        <f>ABS(D5586-D5587)</f>
        <v>5</v>
      </c>
      <c r="K5586">
        <f>AVERAGE(D5586:D5590)</f>
        <v>30</v>
      </c>
      <c r="L5586">
        <f>AVERAGE(D5586:D5605)</f>
        <v>30</v>
      </c>
      <c r="M5586">
        <f>K5586-L5586</f>
        <v>0</v>
      </c>
      <c r="N5586" t="str">
        <f>IF(K5586&gt;L5586,"HIGH ZONE BIAS",IF(K5586&lt;L5586,"LOW ZONE BIAS","EQUILIBRIUM"))</f>
        <v>EQUILIBRIUM</v>
      </c>
    </row>
    <row r="5587">
      <c r="A5587">
        <v>21984</v>
      </c>
      <c r="B5587" t="str">
        <v>2022-05-18</v>
      </c>
      <c r="C5587" t="str">
        <v>Afternoon</v>
      </c>
      <c r="D5587">
        <v>25</v>
      </c>
      <c r="E5587" t="str">
        <f>IF(MOD(D5587,2)=0,"EVEN","ODD")</f>
        <v>ODD</v>
      </c>
      <c r="F5587" t="str">
        <f>IF(D5587&lt;=18,"LOW (1-18)","HIGH (19-36)")</f>
        <v>HIGH (19-36)</v>
      </c>
      <c r="G5587">
        <f>INT((D5587-1)/6)+1</f>
        <v>5</v>
      </c>
      <c r="H5587">
        <f>MOD(D5587-1,6)+1</f>
        <v>1</v>
      </c>
      <c r="I5587">
        <f>37-D5587</f>
        <v>12</v>
      </c>
      <c r="J5587">
        <f>ABS(D5587-D5588)</f>
        <v>24</v>
      </c>
      <c r="K5587">
        <f>AVERAGE(D5587:D5591)</f>
        <v>25</v>
      </c>
      <c r="L5587">
        <f>AVERAGE(D5587:D5606)</f>
        <v>25</v>
      </c>
      <c r="M5587">
        <f>K5587-L5587</f>
        <v>0</v>
      </c>
      <c r="N5587" t="str">
        <f>IF(K5587&gt;L5587,"HIGH ZONE BIAS",IF(K5587&lt;L5587,"LOW ZONE BIAS","EQUILIBRIUM"))</f>
        <v>EQUILIBRIUM</v>
      </c>
    </row>
    <row r="5588">
      <c r="A5588">
        <v>21983</v>
      </c>
      <c r="B5588" t="str">
        <v>2022-05-18</v>
      </c>
      <c r="C5588" t="str">
        <v>Midday</v>
      </c>
      <c r="D5588">
        <v>1</v>
      </c>
      <c r="E5588" t="str">
        <f>IF(MOD(D5588,2)=0,"EVEN","ODD")</f>
        <v>ODD</v>
      </c>
      <c r="F5588" t="str">
        <f>IF(D5588&lt;=18,"LOW (1-18)","HIGH (19-36)")</f>
        <v>LOW (1-18)</v>
      </c>
      <c r="G5588">
        <f>INT((D5588-1)/6)+1</f>
        <v>1</v>
      </c>
      <c r="H5588">
        <f>MOD(D5588-1,6)+1</f>
        <v>1</v>
      </c>
      <c r="I5588">
        <f>37-D5588</f>
        <v>36</v>
      </c>
      <c r="J5588">
        <f>ABS(D5588-D5589)</f>
        <v>14</v>
      </c>
      <c r="K5588">
        <f>AVERAGE(D5588:D5592)</f>
        <v>1</v>
      </c>
      <c r="L5588">
        <f>AVERAGE(D5588:D5607)</f>
        <v>1</v>
      </c>
      <c r="M5588">
        <f>K5588-L5588</f>
        <v>0</v>
      </c>
      <c r="N5588" t="str">
        <f>IF(K5588&gt;L5588,"HIGH ZONE BIAS",IF(K5588&lt;L5588,"LOW ZONE BIAS","EQUILIBRIUM"))</f>
        <v>EQUILIBRIUM</v>
      </c>
    </row>
    <row r="5589">
      <c r="A5589">
        <v>21982</v>
      </c>
      <c r="B5589" t="str">
        <v>2022-05-18</v>
      </c>
      <c r="C5589" t="str">
        <v>Morning</v>
      </c>
      <c r="D5589">
        <v>15</v>
      </c>
      <c r="E5589" t="str">
        <f>IF(MOD(D5589,2)=0,"EVEN","ODD")</f>
        <v>ODD</v>
      </c>
      <c r="F5589" t="str">
        <f>IF(D5589&lt;=18,"LOW (1-18)","HIGH (19-36)")</f>
        <v>LOW (1-18)</v>
      </c>
      <c r="G5589">
        <f>INT((D5589-1)/6)+1</f>
        <v>3</v>
      </c>
      <c r="H5589">
        <f>MOD(D5589-1,6)+1</f>
        <v>3</v>
      </c>
      <c r="I5589">
        <f>37-D5589</f>
        <v>22</v>
      </c>
      <c r="J5589">
        <f>ABS(D5589-D5590)</f>
        <v>4</v>
      </c>
      <c r="K5589">
        <f>AVERAGE(D5589:D5593)</f>
        <v>15</v>
      </c>
      <c r="L5589">
        <f>AVERAGE(D5589:D5608)</f>
        <v>15</v>
      </c>
      <c r="M5589">
        <f>K5589-L5589</f>
        <v>0</v>
      </c>
      <c r="N5589" t="str">
        <f>IF(K5589&gt;L5589,"HIGH ZONE BIAS",IF(K5589&lt;L5589,"LOW ZONE BIAS","EQUILIBRIUM"))</f>
        <v>EQUILIBRIUM</v>
      </c>
    </row>
    <row r="5590">
      <c r="A5590">
        <v>21981</v>
      </c>
      <c r="B5590" t="str">
        <v>2022-05-17</v>
      </c>
      <c r="C5590" t="str">
        <v>Evening</v>
      </c>
      <c r="D5590">
        <v>19</v>
      </c>
      <c r="E5590" t="str">
        <f>IF(MOD(D5590,2)=0,"EVEN","ODD")</f>
        <v>ODD</v>
      </c>
      <c r="F5590" t="str">
        <f>IF(D5590&lt;=18,"LOW (1-18)","HIGH (19-36)")</f>
        <v>HIGH (19-36)</v>
      </c>
      <c r="G5590">
        <f>INT((D5590-1)/6)+1</f>
        <v>4</v>
      </c>
      <c r="H5590">
        <f>MOD(D5590-1,6)+1</f>
        <v>1</v>
      </c>
      <c r="I5590">
        <f>37-D5590</f>
        <v>18</v>
      </c>
      <c r="J5590">
        <f>ABS(D5590-D5591)</f>
        <v>6</v>
      </c>
      <c r="K5590">
        <f>AVERAGE(D5590:D5594)</f>
        <v>19</v>
      </c>
      <c r="L5590">
        <f>AVERAGE(D5590:D5609)</f>
        <v>19</v>
      </c>
      <c r="M5590">
        <f>K5590-L5590</f>
        <v>0</v>
      </c>
      <c r="N5590" t="str">
        <f>IF(K5590&gt;L5590,"HIGH ZONE BIAS",IF(K5590&lt;L5590,"LOW ZONE BIAS","EQUILIBRIUM"))</f>
        <v>EQUILIBRIUM</v>
      </c>
    </row>
    <row r="5591">
      <c r="A5591">
        <v>21980</v>
      </c>
      <c r="B5591" t="str">
        <v>2022-05-17</v>
      </c>
      <c r="C5591" t="str">
        <v>Afternoon</v>
      </c>
      <c r="D5591">
        <v>13</v>
      </c>
      <c r="E5591" t="str">
        <f>IF(MOD(D5591,2)=0,"EVEN","ODD")</f>
        <v>ODD</v>
      </c>
      <c r="F5591" t="str">
        <f>IF(D5591&lt;=18,"LOW (1-18)","HIGH (19-36)")</f>
        <v>LOW (1-18)</v>
      </c>
      <c r="G5591">
        <f>INT((D5591-1)/6)+1</f>
        <v>3</v>
      </c>
      <c r="H5591">
        <f>MOD(D5591-1,6)+1</f>
        <v>1</v>
      </c>
      <c r="I5591">
        <f>37-D5591</f>
        <v>24</v>
      </c>
      <c r="J5591">
        <f>ABS(D5591-D5592)</f>
        <v>11</v>
      </c>
      <c r="K5591">
        <f>AVERAGE(D5591:D5595)</f>
        <v>13</v>
      </c>
      <c r="L5591">
        <f>AVERAGE(D5591:D5610)</f>
        <v>13</v>
      </c>
      <c r="M5591">
        <f>K5591-L5591</f>
        <v>0</v>
      </c>
      <c r="N5591" t="str">
        <f>IF(K5591&gt;L5591,"HIGH ZONE BIAS",IF(K5591&lt;L5591,"LOW ZONE BIAS","EQUILIBRIUM"))</f>
        <v>EQUILIBRIUM</v>
      </c>
    </row>
    <row r="5592">
      <c r="A5592">
        <v>21979</v>
      </c>
      <c r="B5592" t="str">
        <v>2022-05-17</v>
      </c>
      <c r="C5592" t="str">
        <v>Midday</v>
      </c>
      <c r="D5592">
        <v>24</v>
      </c>
      <c r="E5592" t="str">
        <f>IF(MOD(D5592,2)=0,"EVEN","ODD")</f>
        <v>EVEN</v>
      </c>
      <c r="F5592" t="str">
        <f>IF(D5592&lt;=18,"LOW (1-18)","HIGH (19-36)")</f>
        <v>HIGH (19-36)</v>
      </c>
      <c r="G5592">
        <f>INT((D5592-1)/6)+1</f>
        <v>4</v>
      </c>
      <c r="H5592">
        <f>MOD(D5592-1,6)+1</f>
        <v>6</v>
      </c>
      <c r="I5592">
        <f>37-D5592</f>
        <v>13</v>
      </c>
      <c r="J5592">
        <f>ABS(D5592-D5593)</f>
        <v>4</v>
      </c>
      <c r="K5592">
        <f>AVERAGE(D5592:D5596)</f>
        <v>24</v>
      </c>
      <c r="L5592">
        <f>AVERAGE(D5592:D5611)</f>
        <v>24</v>
      </c>
      <c r="M5592">
        <f>K5592-L5592</f>
        <v>0</v>
      </c>
      <c r="N5592" t="str">
        <f>IF(K5592&gt;L5592,"HIGH ZONE BIAS",IF(K5592&lt;L5592,"LOW ZONE BIAS","EQUILIBRIUM"))</f>
        <v>EQUILIBRIUM</v>
      </c>
    </row>
    <row r="5593">
      <c r="A5593">
        <v>21978</v>
      </c>
      <c r="B5593" t="str">
        <v>2022-05-17</v>
      </c>
      <c r="C5593" t="str">
        <v>Morning</v>
      </c>
      <c r="D5593">
        <v>28</v>
      </c>
      <c r="E5593" t="str">
        <f>IF(MOD(D5593,2)=0,"EVEN","ODD")</f>
        <v>EVEN</v>
      </c>
      <c r="F5593" t="str">
        <f>IF(D5593&lt;=18,"LOW (1-18)","HIGH (19-36)")</f>
        <v>HIGH (19-36)</v>
      </c>
      <c r="G5593">
        <f>INT((D5593-1)/6)+1</f>
        <v>5</v>
      </c>
      <c r="H5593">
        <f>MOD(D5593-1,6)+1</f>
        <v>4</v>
      </c>
      <c r="I5593">
        <f>37-D5593</f>
        <v>9</v>
      </c>
      <c r="J5593">
        <f>ABS(D5593-D5594)</f>
        <v>15</v>
      </c>
      <c r="K5593">
        <f>AVERAGE(D5593:D5597)</f>
        <v>28</v>
      </c>
      <c r="L5593">
        <f>AVERAGE(D5593:D5612)</f>
        <v>28</v>
      </c>
      <c r="M5593">
        <f>K5593-L5593</f>
        <v>0</v>
      </c>
      <c r="N5593" t="str">
        <f>IF(K5593&gt;L5593,"HIGH ZONE BIAS",IF(K5593&lt;L5593,"LOW ZONE BIAS","EQUILIBRIUM"))</f>
        <v>EQUILIBRIUM</v>
      </c>
    </row>
    <row r="5594">
      <c r="A5594">
        <v>21977</v>
      </c>
      <c r="B5594" t="str">
        <v>2022-05-16</v>
      </c>
      <c r="C5594" t="str">
        <v>Evening</v>
      </c>
      <c r="D5594">
        <v>13</v>
      </c>
      <c r="E5594" t="str">
        <f>IF(MOD(D5594,2)=0,"EVEN","ODD")</f>
        <v>ODD</v>
      </c>
      <c r="F5594" t="str">
        <f>IF(D5594&lt;=18,"LOW (1-18)","HIGH (19-36)")</f>
        <v>LOW (1-18)</v>
      </c>
      <c r="G5594">
        <f>INT((D5594-1)/6)+1</f>
        <v>3</v>
      </c>
      <c r="H5594">
        <f>MOD(D5594-1,6)+1</f>
        <v>1</v>
      </c>
      <c r="I5594">
        <f>37-D5594</f>
        <v>24</v>
      </c>
      <c r="J5594">
        <f>ABS(D5594-D5595)</f>
        <v>1</v>
      </c>
      <c r="K5594">
        <f>AVERAGE(D5594:D5598)</f>
        <v>13</v>
      </c>
      <c r="L5594">
        <f>AVERAGE(D5594:D5613)</f>
        <v>13</v>
      </c>
      <c r="M5594">
        <f>K5594-L5594</f>
        <v>0</v>
      </c>
      <c r="N5594" t="str">
        <f>IF(K5594&gt;L5594,"HIGH ZONE BIAS",IF(K5594&lt;L5594,"LOW ZONE BIAS","EQUILIBRIUM"))</f>
        <v>EQUILIBRIUM</v>
      </c>
    </row>
    <row r="5595">
      <c r="A5595">
        <v>21976</v>
      </c>
      <c r="B5595" t="str">
        <v>2022-05-16</v>
      </c>
      <c r="C5595" t="str">
        <v>Afternoon</v>
      </c>
      <c r="D5595">
        <v>12</v>
      </c>
      <c r="E5595" t="str">
        <f>IF(MOD(D5595,2)=0,"EVEN","ODD")</f>
        <v>EVEN</v>
      </c>
      <c r="F5595" t="str">
        <f>IF(D5595&lt;=18,"LOW (1-18)","HIGH (19-36)")</f>
        <v>LOW (1-18)</v>
      </c>
      <c r="G5595">
        <f>INT((D5595-1)/6)+1</f>
        <v>2</v>
      </c>
      <c r="H5595">
        <f>MOD(D5595-1,6)+1</f>
        <v>6</v>
      </c>
      <c r="I5595">
        <f>37-D5595</f>
        <v>25</v>
      </c>
      <c r="J5595">
        <f>ABS(D5595-D5596)</f>
        <v>12</v>
      </c>
      <c r="K5595">
        <f>AVERAGE(D5595:D5599)</f>
        <v>12</v>
      </c>
      <c r="L5595">
        <f>AVERAGE(D5595:D5614)</f>
        <v>12</v>
      </c>
      <c r="M5595">
        <f>K5595-L5595</f>
        <v>0</v>
      </c>
      <c r="N5595" t="str">
        <f>IF(K5595&gt;L5595,"HIGH ZONE BIAS",IF(K5595&lt;L5595,"LOW ZONE BIAS","EQUILIBRIUM"))</f>
        <v>EQUILIBRIUM</v>
      </c>
    </row>
    <row r="5596">
      <c r="A5596">
        <v>21975</v>
      </c>
      <c r="B5596" t="str">
        <v>2022-05-16</v>
      </c>
      <c r="C5596" t="str">
        <v>Midday</v>
      </c>
      <c r="D5596">
        <v>24</v>
      </c>
      <c r="E5596" t="str">
        <f>IF(MOD(D5596,2)=0,"EVEN","ODD")</f>
        <v>EVEN</v>
      </c>
      <c r="F5596" t="str">
        <f>IF(D5596&lt;=18,"LOW (1-18)","HIGH (19-36)")</f>
        <v>HIGH (19-36)</v>
      </c>
      <c r="G5596">
        <f>INT((D5596-1)/6)+1</f>
        <v>4</v>
      </c>
      <c r="H5596">
        <f>MOD(D5596-1,6)+1</f>
        <v>6</v>
      </c>
      <c r="I5596">
        <f>37-D5596</f>
        <v>13</v>
      </c>
      <c r="J5596">
        <f>ABS(D5596-D5597)</f>
        <v>23</v>
      </c>
      <c r="K5596">
        <f>AVERAGE(D5596:D5600)</f>
        <v>24</v>
      </c>
      <c r="L5596">
        <f>AVERAGE(D5596:D5615)</f>
        <v>24</v>
      </c>
      <c r="M5596">
        <f>K5596-L5596</f>
        <v>0</v>
      </c>
      <c r="N5596" t="str">
        <f>IF(K5596&gt;L5596,"HIGH ZONE BIAS",IF(K5596&lt;L5596,"LOW ZONE BIAS","EQUILIBRIUM"))</f>
        <v>EQUILIBRIUM</v>
      </c>
    </row>
    <row r="5597">
      <c r="A5597">
        <v>21974</v>
      </c>
      <c r="B5597" t="str">
        <v>2022-05-16</v>
      </c>
      <c r="C5597" t="str">
        <v>Morning</v>
      </c>
      <c r="D5597">
        <v>1</v>
      </c>
      <c r="E5597" t="str">
        <f>IF(MOD(D5597,2)=0,"EVEN","ODD")</f>
        <v>ODD</v>
      </c>
      <c r="F5597" t="str">
        <f>IF(D5597&lt;=18,"LOW (1-18)","HIGH (19-36)")</f>
        <v>LOW (1-18)</v>
      </c>
      <c r="G5597">
        <f>INT((D5597-1)/6)+1</f>
        <v>1</v>
      </c>
      <c r="H5597">
        <f>MOD(D5597-1,6)+1</f>
        <v>1</v>
      </c>
      <c r="I5597">
        <f>37-D5597</f>
        <v>36</v>
      </c>
      <c r="J5597">
        <f>ABS(D5597-D5598)</f>
        <v>23</v>
      </c>
      <c r="K5597">
        <f>AVERAGE(D5597:D5601)</f>
        <v>1</v>
      </c>
      <c r="L5597">
        <f>AVERAGE(D5597:D5616)</f>
        <v>1</v>
      </c>
      <c r="M5597">
        <f>K5597-L5597</f>
        <v>0</v>
      </c>
      <c r="N5597" t="str">
        <f>IF(K5597&gt;L5597,"HIGH ZONE BIAS",IF(K5597&lt;L5597,"LOW ZONE BIAS","EQUILIBRIUM"))</f>
        <v>EQUILIBRIUM</v>
      </c>
    </row>
    <row r="5598">
      <c r="A5598">
        <v>21973</v>
      </c>
      <c r="B5598" t="str">
        <v>2022-05-14</v>
      </c>
      <c r="C5598" t="str">
        <v>Evening</v>
      </c>
      <c r="D5598">
        <v>24</v>
      </c>
      <c r="E5598" t="str">
        <f>IF(MOD(D5598,2)=0,"EVEN","ODD")</f>
        <v>EVEN</v>
      </c>
      <c r="F5598" t="str">
        <f>IF(D5598&lt;=18,"LOW (1-18)","HIGH (19-36)")</f>
        <v>HIGH (19-36)</v>
      </c>
      <c r="G5598">
        <f>INT((D5598-1)/6)+1</f>
        <v>4</v>
      </c>
      <c r="H5598">
        <f>MOD(D5598-1,6)+1</f>
        <v>6</v>
      </c>
      <c r="I5598">
        <f>37-D5598</f>
        <v>13</v>
      </c>
      <c r="J5598">
        <f>ABS(D5598-D5599)</f>
        <v>20</v>
      </c>
      <c r="K5598">
        <f>AVERAGE(D5598:D5602)</f>
        <v>24</v>
      </c>
      <c r="L5598">
        <f>AVERAGE(D5598:D5617)</f>
        <v>24</v>
      </c>
      <c r="M5598">
        <f>K5598-L5598</f>
        <v>0</v>
      </c>
      <c r="N5598" t="str">
        <f>IF(K5598&gt;L5598,"HIGH ZONE BIAS",IF(K5598&lt;L5598,"LOW ZONE BIAS","EQUILIBRIUM"))</f>
        <v>EQUILIBRIUM</v>
      </c>
    </row>
    <row r="5599">
      <c r="A5599">
        <v>21972</v>
      </c>
      <c r="B5599" t="str">
        <v>2022-05-14</v>
      </c>
      <c r="C5599" t="str">
        <v>Afternoon</v>
      </c>
      <c r="D5599">
        <v>4</v>
      </c>
      <c r="E5599" t="str">
        <f>IF(MOD(D5599,2)=0,"EVEN","ODD")</f>
        <v>EVEN</v>
      </c>
      <c r="F5599" t="str">
        <f>IF(D5599&lt;=18,"LOW (1-18)","HIGH (19-36)")</f>
        <v>LOW (1-18)</v>
      </c>
      <c r="G5599">
        <f>INT((D5599-1)/6)+1</f>
        <v>1</v>
      </c>
      <c r="H5599">
        <f>MOD(D5599-1,6)+1</f>
        <v>4</v>
      </c>
      <c r="I5599">
        <f>37-D5599</f>
        <v>33</v>
      </c>
      <c r="J5599">
        <f>ABS(D5599-D5600)</f>
        <v>11</v>
      </c>
      <c r="K5599">
        <f>AVERAGE(D5599:D5603)</f>
        <v>4</v>
      </c>
      <c r="L5599">
        <f>AVERAGE(D5599:D5618)</f>
        <v>4</v>
      </c>
      <c r="M5599">
        <f>K5599-L5599</f>
        <v>0</v>
      </c>
      <c r="N5599" t="str">
        <f>IF(K5599&gt;L5599,"HIGH ZONE BIAS",IF(K5599&lt;L5599,"LOW ZONE BIAS","EQUILIBRIUM"))</f>
        <v>EQUILIBRIUM</v>
      </c>
    </row>
    <row r="5600">
      <c r="A5600">
        <v>21971</v>
      </c>
      <c r="B5600" t="str">
        <v>2022-05-14</v>
      </c>
      <c r="C5600" t="str">
        <v>Midday</v>
      </c>
      <c r="D5600">
        <v>15</v>
      </c>
      <c r="E5600" t="str">
        <f>IF(MOD(D5600,2)=0,"EVEN","ODD")</f>
        <v>ODD</v>
      </c>
      <c r="F5600" t="str">
        <f>IF(D5600&lt;=18,"LOW (1-18)","HIGH (19-36)")</f>
        <v>LOW (1-18)</v>
      </c>
      <c r="G5600">
        <f>INT((D5600-1)/6)+1</f>
        <v>3</v>
      </c>
      <c r="H5600">
        <f>MOD(D5600-1,6)+1</f>
        <v>3</v>
      </c>
      <c r="I5600">
        <f>37-D5600</f>
        <v>22</v>
      </c>
      <c r="J5600">
        <f>ABS(D5600-D5601)</f>
        <v>7</v>
      </c>
      <c r="K5600">
        <f>AVERAGE(D5600:D5604)</f>
        <v>15</v>
      </c>
      <c r="L5600">
        <f>AVERAGE(D5600:D5619)</f>
        <v>15</v>
      </c>
      <c r="M5600">
        <f>K5600-L5600</f>
        <v>0</v>
      </c>
      <c r="N5600" t="str">
        <f>IF(K5600&gt;L5600,"HIGH ZONE BIAS",IF(K5600&lt;L5600,"LOW ZONE BIAS","EQUILIBRIUM"))</f>
        <v>EQUILIBRIUM</v>
      </c>
    </row>
    <row r="5601">
      <c r="A5601">
        <v>21970</v>
      </c>
      <c r="B5601" t="str">
        <v>2022-05-14</v>
      </c>
      <c r="C5601" t="str">
        <v>Morning</v>
      </c>
      <c r="D5601">
        <v>8</v>
      </c>
      <c r="E5601" t="str">
        <f>IF(MOD(D5601,2)=0,"EVEN","ODD")</f>
        <v>EVEN</v>
      </c>
      <c r="F5601" t="str">
        <f>IF(D5601&lt;=18,"LOW (1-18)","HIGH (19-36)")</f>
        <v>LOW (1-18)</v>
      </c>
      <c r="G5601">
        <f>INT((D5601-1)/6)+1</f>
        <v>2</v>
      </c>
      <c r="H5601">
        <f>MOD(D5601-1,6)+1</f>
        <v>2</v>
      </c>
      <c r="I5601">
        <f>37-D5601</f>
        <v>29</v>
      </c>
      <c r="J5601">
        <f>ABS(D5601-D5602)</f>
        <v>21</v>
      </c>
      <c r="K5601">
        <f>AVERAGE(D5601:D5605)</f>
        <v>8</v>
      </c>
      <c r="L5601">
        <f>AVERAGE(D5601:D5620)</f>
        <v>8</v>
      </c>
      <c r="M5601">
        <f>K5601-L5601</f>
        <v>0</v>
      </c>
      <c r="N5601" t="str">
        <f>IF(K5601&gt;L5601,"HIGH ZONE BIAS",IF(K5601&lt;L5601,"LOW ZONE BIAS","EQUILIBRIUM"))</f>
        <v>EQUILIBRIUM</v>
      </c>
    </row>
    <row r="5602">
      <c r="A5602">
        <v>21969</v>
      </c>
      <c r="B5602" t="str">
        <v>2022-05-13</v>
      </c>
      <c r="C5602" t="str">
        <v>Evening</v>
      </c>
      <c r="D5602">
        <v>29</v>
      </c>
      <c r="E5602" t="str">
        <f>IF(MOD(D5602,2)=0,"EVEN","ODD")</f>
        <v>ODD</v>
      </c>
      <c r="F5602" t="str">
        <f>IF(D5602&lt;=18,"LOW (1-18)","HIGH (19-36)")</f>
        <v>HIGH (19-36)</v>
      </c>
      <c r="G5602">
        <f>INT((D5602-1)/6)+1</f>
        <v>5</v>
      </c>
      <c r="H5602">
        <f>MOD(D5602-1,6)+1</f>
        <v>5</v>
      </c>
      <c r="I5602">
        <f>37-D5602</f>
        <v>8</v>
      </c>
      <c r="J5602">
        <f>ABS(D5602-D5603)</f>
        <v>17</v>
      </c>
      <c r="K5602">
        <f>AVERAGE(D5602:D5606)</f>
        <v>29</v>
      </c>
      <c r="L5602">
        <f>AVERAGE(D5602:D5621)</f>
        <v>29</v>
      </c>
      <c r="M5602">
        <f>K5602-L5602</f>
        <v>0</v>
      </c>
      <c r="N5602" t="str">
        <f>IF(K5602&gt;L5602,"HIGH ZONE BIAS",IF(K5602&lt;L5602,"LOW ZONE BIAS","EQUILIBRIUM"))</f>
        <v>EQUILIBRIUM</v>
      </c>
    </row>
    <row r="5603">
      <c r="A5603">
        <v>21968</v>
      </c>
      <c r="B5603" t="str">
        <v>2022-05-13</v>
      </c>
      <c r="C5603" t="str">
        <v>Afternoon</v>
      </c>
      <c r="D5603">
        <v>12</v>
      </c>
      <c r="E5603" t="str">
        <f>IF(MOD(D5603,2)=0,"EVEN","ODD")</f>
        <v>EVEN</v>
      </c>
      <c r="F5603" t="str">
        <f>IF(D5603&lt;=18,"LOW (1-18)","HIGH (19-36)")</f>
        <v>LOW (1-18)</v>
      </c>
      <c r="G5603">
        <f>INT((D5603-1)/6)+1</f>
        <v>2</v>
      </c>
      <c r="H5603">
        <f>MOD(D5603-1,6)+1</f>
        <v>6</v>
      </c>
      <c r="I5603">
        <f>37-D5603</f>
        <v>25</v>
      </c>
      <c r="J5603">
        <f>ABS(D5603-D5604)</f>
        <v>14</v>
      </c>
      <c r="K5603">
        <f>AVERAGE(D5603:D5607)</f>
        <v>12</v>
      </c>
      <c r="L5603">
        <f>AVERAGE(D5603:D5622)</f>
        <v>12</v>
      </c>
      <c r="M5603">
        <f>K5603-L5603</f>
        <v>0</v>
      </c>
      <c r="N5603" t="str">
        <f>IF(K5603&gt;L5603,"HIGH ZONE BIAS",IF(K5603&lt;L5603,"LOW ZONE BIAS","EQUILIBRIUM"))</f>
        <v>EQUILIBRIUM</v>
      </c>
    </row>
    <row r="5604">
      <c r="A5604">
        <v>21967</v>
      </c>
      <c r="B5604" t="str">
        <v>2022-05-13</v>
      </c>
      <c r="C5604" t="str">
        <v>Midday</v>
      </c>
      <c r="D5604">
        <v>26</v>
      </c>
      <c r="E5604" t="str">
        <f>IF(MOD(D5604,2)=0,"EVEN","ODD")</f>
        <v>EVEN</v>
      </c>
      <c r="F5604" t="str">
        <f>IF(D5604&lt;=18,"LOW (1-18)","HIGH (19-36)")</f>
        <v>HIGH (19-36)</v>
      </c>
      <c r="G5604">
        <f>INT((D5604-1)/6)+1</f>
        <v>5</v>
      </c>
      <c r="H5604">
        <f>MOD(D5604-1,6)+1</f>
        <v>2</v>
      </c>
      <c r="I5604">
        <f>37-D5604</f>
        <v>11</v>
      </c>
      <c r="J5604">
        <f>ABS(D5604-D5605)</f>
        <v>8</v>
      </c>
      <c r="K5604">
        <f>AVERAGE(D5604:D5608)</f>
        <v>26</v>
      </c>
      <c r="L5604">
        <f>AVERAGE(D5604:D5623)</f>
        <v>26</v>
      </c>
      <c r="M5604">
        <f>K5604-L5604</f>
        <v>0</v>
      </c>
      <c r="N5604" t="str">
        <f>IF(K5604&gt;L5604,"HIGH ZONE BIAS",IF(K5604&lt;L5604,"LOW ZONE BIAS","EQUILIBRIUM"))</f>
        <v>EQUILIBRIUM</v>
      </c>
    </row>
    <row r="5605">
      <c r="A5605">
        <v>21966</v>
      </c>
      <c r="B5605" t="str">
        <v>2022-05-13</v>
      </c>
      <c r="C5605" t="str">
        <v>Morning</v>
      </c>
      <c r="D5605">
        <v>34</v>
      </c>
      <c r="E5605" t="str">
        <f>IF(MOD(D5605,2)=0,"EVEN","ODD")</f>
        <v>EVEN</v>
      </c>
      <c r="F5605" t="str">
        <f>IF(D5605&lt;=18,"LOW (1-18)","HIGH (19-36)")</f>
        <v>HIGH (19-36)</v>
      </c>
      <c r="G5605">
        <f>INT((D5605-1)/6)+1</f>
        <v>6</v>
      </c>
      <c r="H5605">
        <f>MOD(D5605-1,6)+1</f>
        <v>4</v>
      </c>
      <c r="I5605">
        <f>37-D5605</f>
        <v>3</v>
      </c>
      <c r="J5605">
        <f>ABS(D5605-D5606)</f>
        <v>20</v>
      </c>
      <c r="K5605">
        <f>AVERAGE(D5605:D5609)</f>
        <v>34</v>
      </c>
      <c r="L5605">
        <f>AVERAGE(D5605:D5624)</f>
        <v>34</v>
      </c>
      <c r="M5605">
        <f>K5605-L5605</f>
        <v>0</v>
      </c>
      <c r="N5605" t="str">
        <f>IF(K5605&gt;L5605,"HIGH ZONE BIAS",IF(K5605&lt;L5605,"LOW ZONE BIAS","EQUILIBRIUM"))</f>
        <v>EQUILIBRIUM</v>
      </c>
    </row>
    <row r="5606">
      <c r="A5606">
        <v>21965</v>
      </c>
      <c r="B5606" t="str">
        <v>2022-05-12</v>
      </c>
      <c r="C5606" t="str">
        <v>Evening</v>
      </c>
      <c r="D5606">
        <v>14</v>
      </c>
      <c r="E5606" t="str">
        <f>IF(MOD(D5606,2)=0,"EVEN","ODD")</f>
        <v>EVEN</v>
      </c>
      <c r="F5606" t="str">
        <f>IF(D5606&lt;=18,"LOW (1-18)","HIGH (19-36)")</f>
        <v>LOW (1-18)</v>
      </c>
      <c r="G5606">
        <f>INT((D5606-1)/6)+1</f>
        <v>3</v>
      </c>
      <c r="H5606">
        <f>MOD(D5606-1,6)+1</f>
        <v>2</v>
      </c>
      <c r="I5606">
        <f>37-D5606</f>
        <v>23</v>
      </c>
      <c r="J5606">
        <f>ABS(D5606-D5607)</f>
        <v>6</v>
      </c>
      <c r="K5606">
        <f>AVERAGE(D5606:D5610)</f>
        <v>14</v>
      </c>
      <c r="L5606">
        <f>AVERAGE(D5606:D5625)</f>
        <v>14</v>
      </c>
      <c r="M5606">
        <f>K5606-L5606</f>
        <v>0</v>
      </c>
      <c r="N5606" t="str">
        <f>IF(K5606&gt;L5606,"HIGH ZONE BIAS",IF(K5606&lt;L5606,"LOW ZONE BIAS","EQUILIBRIUM"))</f>
        <v>EQUILIBRIUM</v>
      </c>
    </row>
    <row r="5607">
      <c r="A5607">
        <v>21964</v>
      </c>
      <c r="B5607" t="str">
        <v>2022-05-12</v>
      </c>
      <c r="C5607" t="str">
        <v>Afternoon</v>
      </c>
      <c r="D5607">
        <v>8</v>
      </c>
      <c r="E5607" t="str">
        <f>IF(MOD(D5607,2)=0,"EVEN","ODD")</f>
        <v>EVEN</v>
      </c>
      <c r="F5607" t="str">
        <f>IF(D5607&lt;=18,"LOW (1-18)","HIGH (19-36)")</f>
        <v>LOW (1-18)</v>
      </c>
      <c r="G5607">
        <f>INT((D5607-1)/6)+1</f>
        <v>2</v>
      </c>
      <c r="H5607">
        <f>MOD(D5607-1,6)+1</f>
        <v>2</v>
      </c>
      <c r="I5607">
        <f>37-D5607</f>
        <v>29</v>
      </c>
      <c r="J5607">
        <f>ABS(D5607-D5608)</f>
        <v>23</v>
      </c>
      <c r="K5607">
        <f>AVERAGE(D5607:D5611)</f>
        <v>8</v>
      </c>
      <c r="L5607">
        <f>AVERAGE(D5607:D5626)</f>
        <v>8</v>
      </c>
      <c r="M5607">
        <f>K5607-L5607</f>
        <v>0</v>
      </c>
      <c r="N5607" t="str">
        <f>IF(K5607&gt;L5607,"HIGH ZONE BIAS",IF(K5607&lt;L5607,"LOW ZONE BIAS","EQUILIBRIUM"))</f>
        <v>EQUILIBRIUM</v>
      </c>
    </row>
    <row r="5608">
      <c r="A5608">
        <v>21963</v>
      </c>
      <c r="B5608" t="str">
        <v>2022-05-12</v>
      </c>
      <c r="C5608" t="str">
        <v>Midday</v>
      </c>
      <c r="D5608">
        <v>31</v>
      </c>
      <c r="E5608" t="str">
        <f>IF(MOD(D5608,2)=0,"EVEN","ODD")</f>
        <v>ODD</v>
      </c>
      <c r="F5608" t="str">
        <f>IF(D5608&lt;=18,"LOW (1-18)","HIGH (19-36)")</f>
        <v>HIGH (19-36)</v>
      </c>
      <c r="G5608">
        <f>INT((D5608-1)/6)+1</f>
        <v>6</v>
      </c>
      <c r="H5608">
        <f>MOD(D5608-1,6)+1</f>
        <v>1</v>
      </c>
      <c r="I5608">
        <f>37-D5608</f>
        <v>6</v>
      </c>
      <c r="J5608">
        <f>ABS(D5608-D5609)</f>
        <v>2</v>
      </c>
      <c r="K5608">
        <f>AVERAGE(D5608:D5612)</f>
        <v>31</v>
      </c>
      <c r="L5608">
        <f>AVERAGE(D5608:D5627)</f>
        <v>31</v>
      </c>
      <c r="M5608">
        <f>K5608-L5608</f>
        <v>0</v>
      </c>
      <c r="N5608" t="str">
        <f>IF(K5608&gt;L5608,"HIGH ZONE BIAS",IF(K5608&lt;L5608,"LOW ZONE BIAS","EQUILIBRIUM"))</f>
        <v>EQUILIBRIUM</v>
      </c>
    </row>
    <row r="5609">
      <c r="A5609">
        <v>21962</v>
      </c>
      <c r="B5609" t="str">
        <v>2022-05-12</v>
      </c>
      <c r="C5609" t="str">
        <v>Morning</v>
      </c>
      <c r="D5609">
        <v>33</v>
      </c>
      <c r="E5609" t="str">
        <f>IF(MOD(D5609,2)=0,"EVEN","ODD")</f>
        <v>ODD</v>
      </c>
      <c r="F5609" t="str">
        <f>IF(D5609&lt;=18,"LOW (1-18)","HIGH (19-36)")</f>
        <v>HIGH (19-36)</v>
      </c>
      <c r="G5609">
        <f>INT((D5609-1)/6)+1</f>
        <v>6</v>
      </c>
      <c r="H5609">
        <f>MOD(D5609-1,6)+1</f>
        <v>3</v>
      </c>
      <c r="I5609">
        <f>37-D5609</f>
        <v>4</v>
      </c>
      <c r="J5609">
        <f>ABS(D5609-D5610)</f>
        <v>31</v>
      </c>
      <c r="K5609">
        <f>AVERAGE(D5609:D5613)</f>
        <v>33</v>
      </c>
      <c r="L5609">
        <f>AVERAGE(D5609:D5628)</f>
        <v>33</v>
      </c>
      <c r="M5609">
        <f>K5609-L5609</f>
        <v>0</v>
      </c>
      <c r="N5609" t="str">
        <f>IF(K5609&gt;L5609,"HIGH ZONE BIAS",IF(K5609&lt;L5609,"LOW ZONE BIAS","EQUILIBRIUM"))</f>
        <v>EQUILIBRIUM</v>
      </c>
    </row>
    <row r="5610">
      <c r="A5610">
        <v>21961</v>
      </c>
      <c r="B5610" t="str">
        <v>2022-05-11</v>
      </c>
      <c r="C5610" t="str">
        <v>Evening</v>
      </c>
      <c r="D5610">
        <v>2</v>
      </c>
      <c r="E5610" t="str">
        <f>IF(MOD(D5610,2)=0,"EVEN","ODD")</f>
        <v>EVEN</v>
      </c>
      <c r="F5610" t="str">
        <f>IF(D5610&lt;=18,"LOW (1-18)","HIGH (19-36)")</f>
        <v>LOW (1-18)</v>
      </c>
      <c r="G5610">
        <f>INT((D5610-1)/6)+1</f>
        <v>1</v>
      </c>
      <c r="H5610">
        <f>MOD(D5610-1,6)+1</f>
        <v>2</v>
      </c>
      <c r="I5610">
        <f>37-D5610</f>
        <v>35</v>
      </c>
      <c r="J5610">
        <f>ABS(D5610-D5611)</f>
        <v>2</v>
      </c>
      <c r="K5610">
        <f>AVERAGE(D5610:D5614)</f>
        <v>2</v>
      </c>
      <c r="L5610">
        <f>AVERAGE(D5610:D5629)</f>
        <v>2</v>
      </c>
      <c r="M5610">
        <f>K5610-L5610</f>
        <v>0</v>
      </c>
      <c r="N5610" t="str">
        <f>IF(K5610&gt;L5610,"HIGH ZONE BIAS",IF(K5610&lt;L5610,"LOW ZONE BIAS","EQUILIBRIUM"))</f>
        <v>EQUILIBRIUM</v>
      </c>
    </row>
    <row r="5611">
      <c r="A5611">
        <v>21960</v>
      </c>
      <c r="B5611" t="str">
        <v>2022-05-11</v>
      </c>
      <c r="C5611" t="str">
        <v>Afternoon</v>
      </c>
      <c r="D5611">
        <v>4</v>
      </c>
      <c r="E5611" t="str">
        <f>IF(MOD(D5611,2)=0,"EVEN","ODD")</f>
        <v>EVEN</v>
      </c>
      <c r="F5611" t="str">
        <f>IF(D5611&lt;=18,"LOW (1-18)","HIGH (19-36)")</f>
        <v>LOW (1-18)</v>
      </c>
      <c r="G5611">
        <f>INT((D5611-1)/6)+1</f>
        <v>1</v>
      </c>
      <c r="H5611">
        <f>MOD(D5611-1,6)+1</f>
        <v>4</v>
      </c>
      <c r="I5611">
        <f>37-D5611</f>
        <v>33</v>
      </c>
      <c r="J5611">
        <f>ABS(D5611-D5612)</f>
        <v>28</v>
      </c>
      <c r="K5611">
        <f>AVERAGE(D5611:D5615)</f>
        <v>4</v>
      </c>
      <c r="L5611">
        <f>AVERAGE(D5611:D5630)</f>
        <v>4</v>
      </c>
      <c r="M5611">
        <f>K5611-L5611</f>
        <v>0</v>
      </c>
      <c r="N5611" t="str">
        <f>IF(K5611&gt;L5611,"HIGH ZONE BIAS",IF(K5611&lt;L5611,"LOW ZONE BIAS","EQUILIBRIUM"))</f>
        <v>EQUILIBRIUM</v>
      </c>
    </row>
    <row r="5612">
      <c r="A5612">
        <v>21959</v>
      </c>
      <c r="B5612" t="str">
        <v>2022-05-11</v>
      </c>
      <c r="C5612" t="str">
        <v>Midday</v>
      </c>
      <c r="D5612">
        <v>32</v>
      </c>
      <c r="E5612" t="str">
        <f>IF(MOD(D5612,2)=0,"EVEN","ODD")</f>
        <v>EVEN</v>
      </c>
      <c r="F5612" t="str">
        <f>IF(D5612&lt;=18,"LOW (1-18)","HIGH (19-36)")</f>
        <v>HIGH (19-36)</v>
      </c>
      <c r="G5612">
        <f>INT((D5612-1)/6)+1</f>
        <v>6</v>
      </c>
      <c r="H5612">
        <f>MOD(D5612-1,6)+1</f>
        <v>2</v>
      </c>
      <c r="I5612">
        <f>37-D5612</f>
        <v>5</v>
      </c>
      <c r="J5612">
        <f>ABS(D5612-D5613)</f>
        <v>22</v>
      </c>
      <c r="K5612">
        <f>AVERAGE(D5612:D5616)</f>
        <v>32</v>
      </c>
      <c r="L5612">
        <f>AVERAGE(D5612:D5631)</f>
        <v>32</v>
      </c>
      <c r="M5612">
        <f>K5612-L5612</f>
        <v>0</v>
      </c>
      <c r="N5612" t="str">
        <f>IF(K5612&gt;L5612,"HIGH ZONE BIAS",IF(K5612&lt;L5612,"LOW ZONE BIAS","EQUILIBRIUM"))</f>
        <v>EQUILIBRIUM</v>
      </c>
    </row>
    <row r="5613">
      <c r="A5613">
        <v>21958</v>
      </c>
      <c r="B5613" t="str">
        <v>2022-05-11</v>
      </c>
      <c r="C5613" t="str">
        <v>Morning</v>
      </c>
      <c r="D5613">
        <v>10</v>
      </c>
      <c r="E5613" t="str">
        <f>IF(MOD(D5613,2)=0,"EVEN","ODD")</f>
        <v>EVEN</v>
      </c>
      <c r="F5613" t="str">
        <f>IF(D5613&lt;=18,"LOW (1-18)","HIGH (19-36)")</f>
        <v>LOW (1-18)</v>
      </c>
      <c r="G5613">
        <f>INT((D5613-1)/6)+1</f>
        <v>2</v>
      </c>
      <c r="H5613">
        <f>MOD(D5613-1,6)+1</f>
        <v>4</v>
      </c>
      <c r="I5613">
        <f>37-D5613</f>
        <v>27</v>
      </c>
      <c r="J5613">
        <f>ABS(D5613-D5614)</f>
        <v>7</v>
      </c>
      <c r="K5613">
        <f>AVERAGE(D5613:D5617)</f>
        <v>10</v>
      </c>
      <c r="L5613">
        <f>AVERAGE(D5613:D5632)</f>
        <v>10</v>
      </c>
      <c r="M5613">
        <f>K5613-L5613</f>
        <v>0</v>
      </c>
      <c r="N5613" t="str">
        <f>IF(K5613&gt;L5613,"HIGH ZONE BIAS",IF(K5613&lt;L5613,"LOW ZONE BIAS","EQUILIBRIUM"))</f>
        <v>EQUILIBRIUM</v>
      </c>
    </row>
    <row r="5614">
      <c r="A5614">
        <v>21957</v>
      </c>
      <c r="B5614" t="str">
        <v>2022-05-10</v>
      </c>
      <c r="C5614" t="str">
        <v>Evening</v>
      </c>
      <c r="D5614">
        <v>3</v>
      </c>
      <c r="E5614" t="str">
        <f>IF(MOD(D5614,2)=0,"EVEN","ODD")</f>
        <v>ODD</v>
      </c>
      <c r="F5614" t="str">
        <f>IF(D5614&lt;=18,"LOW (1-18)","HIGH (19-36)")</f>
        <v>LOW (1-18)</v>
      </c>
      <c r="G5614">
        <f>INT((D5614-1)/6)+1</f>
        <v>1</v>
      </c>
      <c r="H5614">
        <f>MOD(D5614-1,6)+1</f>
        <v>3</v>
      </c>
      <c r="I5614">
        <f>37-D5614</f>
        <v>34</v>
      </c>
      <c r="J5614">
        <f>ABS(D5614-D5615)</f>
        <v>12</v>
      </c>
      <c r="K5614">
        <f>AVERAGE(D5614:D5618)</f>
        <v>3</v>
      </c>
      <c r="L5614">
        <f>AVERAGE(D5614:D5633)</f>
        <v>3</v>
      </c>
      <c r="M5614">
        <f>K5614-L5614</f>
        <v>0</v>
      </c>
      <c r="N5614" t="str">
        <f>IF(K5614&gt;L5614,"HIGH ZONE BIAS",IF(K5614&lt;L5614,"LOW ZONE BIAS","EQUILIBRIUM"))</f>
        <v>EQUILIBRIUM</v>
      </c>
    </row>
    <row r="5615">
      <c r="A5615">
        <v>21956</v>
      </c>
      <c r="B5615" t="str">
        <v>2022-05-10</v>
      </c>
      <c r="C5615" t="str">
        <v>Afternoon</v>
      </c>
      <c r="D5615">
        <v>15</v>
      </c>
      <c r="E5615" t="str">
        <f>IF(MOD(D5615,2)=0,"EVEN","ODD")</f>
        <v>ODD</v>
      </c>
      <c r="F5615" t="str">
        <f>IF(D5615&lt;=18,"LOW (1-18)","HIGH (19-36)")</f>
        <v>LOW (1-18)</v>
      </c>
      <c r="G5615">
        <f>INT((D5615-1)/6)+1</f>
        <v>3</v>
      </c>
      <c r="H5615">
        <f>MOD(D5615-1,6)+1</f>
        <v>3</v>
      </c>
      <c r="I5615">
        <f>37-D5615</f>
        <v>22</v>
      </c>
      <c r="J5615">
        <f>ABS(D5615-D5616)</f>
        <v>9</v>
      </c>
      <c r="K5615">
        <f>AVERAGE(D5615:D5619)</f>
        <v>15</v>
      </c>
      <c r="L5615">
        <f>AVERAGE(D5615:D5634)</f>
        <v>15</v>
      </c>
      <c r="M5615">
        <f>K5615-L5615</f>
        <v>0</v>
      </c>
      <c r="N5615" t="str">
        <f>IF(K5615&gt;L5615,"HIGH ZONE BIAS",IF(K5615&lt;L5615,"LOW ZONE BIAS","EQUILIBRIUM"))</f>
        <v>EQUILIBRIUM</v>
      </c>
    </row>
    <row r="5616">
      <c r="A5616">
        <v>21955</v>
      </c>
      <c r="B5616" t="str">
        <v>2022-05-10</v>
      </c>
      <c r="C5616" t="str">
        <v>Midday</v>
      </c>
      <c r="D5616">
        <v>24</v>
      </c>
      <c r="E5616" t="str">
        <f>IF(MOD(D5616,2)=0,"EVEN","ODD")</f>
        <v>EVEN</v>
      </c>
      <c r="F5616" t="str">
        <f>IF(D5616&lt;=18,"LOW (1-18)","HIGH (19-36)")</f>
        <v>HIGH (19-36)</v>
      </c>
      <c r="G5616">
        <f>INT((D5616-1)/6)+1</f>
        <v>4</v>
      </c>
      <c r="H5616">
        <f>MOD(D5616-1,6)+1</f>
        <v>6</v>
      </c>
      <c r="I5616">
        <f>37-D5616</f>
        <v>13</v>
      </c>
      <c r="J5616">
        <f>ABS(D5616-D5617)</f>
        <v>17</v>
      </c>
      <c r="K5616">
        <f>AVERAGE(D5616:D5620)</f>
        <v>24</v>
      </c>
      <c r="L5616">
        <f>AVERAGE(D5616:D5635)</f>
        <v>24</v>
      </c>
      <c r="M5616">
        <f>K5616-L5616</f>
        <v>0</v>
      </c>
      <c r="N5616" t="str">
        <f>IF(K5616&gt;L5616,"HIGH ZONE BIAS",IF(K5616&lt;L5616,"LOW ZONE BIAS","EQUILIBRIUM"))</f>
        <v>EQUILIBRIUM</v>
      </c>
    </row>
    <row r="5617">
      <c r="A5617">
        <v>21954</v>
      </c>
      <c r="B5617" t="str">
        <v>2022-05-10</v>
      </c>
      <c r="C5617" t="str">
        <v>Morning</v>
      </c>
      <c r="D5617">
        <v>7</v>
      </c>
      <c r="E5617" t="str">
        <f>IF(MOD(D5617,2)=0,"EVEN","ODD")</f>
        <v>ODD</v>
      </c>
      <c r="F5617" t="str">
        <f>IF(D5617&lt;=18,"LOW (1-18)","HIGH (19-36)")</f>
        <v>LOW (1-18)</v>
      </c>
      <c r="G5617">
        <f>INT((D5617-1)/6)+1</f>
        <v>2</v>
      </c>
      <c r="H5617">
        <f>MOD(D5617-1,6)+1</f>
        <v>1</v>
      </c>
      <c r="I5617">
        <f>37-D5617</f>
        <v>30</v>
      </c>
      <c r="J5617">
        <f>ABS(D5617-D5618)</f>
        <v>16</v>
      </c>
      <c r="K5617">
        <f>AVERAGE(D5617:D5621)</f>
        <v>7</v>
      </c>
      <c r="L5617">
        <f>AVERAGE(D5617:D5636)</f>
        <v>7</v>
      </c>
      <c r="M5617">
        <f>K5617-L5617</f>
        <v>0</v>
      </c>
      <c r="N5617" t="str">
        <f>IF(K5617&gt;L5617,"HIGH ZONE BIAS",IF(K5617&lt;L5617,"LOW ZONE BIAS","EQUILIBRIUM"))</f>
        <v>EQUILIBRIUM</v>
      </c>
    </row>
    <row r="5618">
      <c r="A5618">
        <v>21953</v>
      </c>
      <c r="B5618" t="str">
        <v>2022-05-09</v>
      </c>
      <c r="C5618" t="str">
        <v>Evening</v>
      </c>
      <c r="D5618">
        <v>23</v>
      </c>
      <c r="E5618" t="str">
        <f>IF(MOD(D5618,2)=0,"EVEN","ODD")</f>
        <v>ODD</v>
      </c>
      <c r="F5618" t="str">
        <f>IF(D5618&lt;=18,"LOW (1-18)","HIGH (19-36)")</f>
        <v>HIGH (19-36)</v>
      </c>
      <c r="G5618">
        <f>INT((D5618-1)/6)+1</f>
        <v>4</v>
      </c>
      <c r="H5618">
        <f>MOD(D5618-1,6)+1</f>
        <v>5</v>
      </c>
      <c r="I5618">
        <f>37-D5618</f>
        <v>14</v>
      </c>
      <c r="J5618">
        <f>ABS(D5618-D5619)</f>
        <v>20</v>
      </c>
      <c r="K5618">
        <f>AVERAGE(D5618:D5622)</f>
        <v>23</v>
      </c>
      <c r="L5618">
        <f>AVERAGE(D5618:D5637)</f>
        <v>23</v>
      </c>
      <c r="M5618">
        <f>K5618-L5618</f>
        <v>0</v>
      </c>
      <c r="N5618" t="str">
        <f>IF(K5618&gt;L5618,"HIGH ZONE BIAS",IF(K5618&lt;L5618,"LOW ZONE BIAS","EQUILIBRIUM"))</f>
        <v>EQUILIBRIUM</v>
      </c>
    </row>
    <row r="5619">
      <c r="A5619">
        <v>21952</v>
      </c>
      <c r="B5619" t="str">
        <v>2022-05-09</v>
      </c>
      <c r="C5619" t="str">
        <v>Afternoon</v>
      </c>
      <c r="D5619">
        <v>3</v>
      </c>
      <c r="E5619" t="str">
        <f>IF(MOD(D5619,2)=0,"EVEN","ODD")</f>
        <v>ODD</v>
      </c>
      <c r="F5619" t="str">
        <f>IF(D5619&lt;=18,"LOW (1-18)","HIGH (19-36)")</f>
        <v>LOW (1-18)</v>
      </c>
      <c r="G5619">
        <f>INT((D5619-1)/6)+1</f>
        <v>1</v>
      </c>
      <c r="H5619">
        <f>MOD(D5619-1,6)+1</f>
        <v>3</v>
      </c>
      <c r="I5619">
        <f>37-D5619</f>
        <v>34</v>
      </c>
      <c r="J5619">
        <f>ABS(D5619-D5620)</f>
        <v>2</v>
      </c>
      <c r="K5619">
        <f>AVERAGE(D5619:D5623)</f>
        <v>3</v>
      </c>
      <c r="L5619">
        <f>AVERAGE(D5619:D5638)</f>
        <v>3</v>
      </c>
      <c r="M5619">
        <f>K5619-L5619</f>
        <v>0</v>
      </c>
      <c r="N5619" t="str">
        <f>IF(K5619&gt;L5619,"HIGH ZONE BIAS",IF(K5619&lt;L5619,"LOW ZONE BIAS","EQUILIBRIUM"))</f>
        <v>EQUILIBRIUM</v>
      </c>
    </row>
    <row r="5620">
      <c r="A5620">
        <v>21951</v>
      </c>
      <c r="B5620" t="str">
        <v>2022-05-09</v>
      </c>
      <c r="C5620" t="str">
        <v>Midday</v>
      </c>
      <c r="D5620">
        <v>5</v>
      </c>
      <c r="E5620" t="str">
        <f>IF(MOD(D5620,2)=0,"EVEN","ODD")</f>
        <v>ODD</v>
      </c>
      <c r="F5620" t="str">
        <f>IF(D5620&lt;=18,"LOW (1-18)","HIGH (19-36)")</f>
        <v>LOW (1-18)</v>
      </c>
      <c r="G5620">
        <f>INT((D5620-1)/6)+1</f>
        <v>1</v>
      </c>
      <c r="H5620">
        <f>MOD(D5620-1,6)+1</f>
        <v>5</v>
      </c>
      <c r="I5620">
        <f>37-D5620</f>
        <v>32</v>
      </c>
      <c r="J5620">
        <f>ABS(D5620-D5621)</f>
        <v>13</v>
      </c>
      <c r="K5620">
        <f>AVERAGE(D5620:D5624)</f>
        <v>5</v>
      </c>
      <c r="L5620">
        <f>AVERAGE(D5620:D5639)</f>
        <v>5</v>
      </c>
      <c r="M5620">
        <f>K5620-L5620</f>
        <v>0</v>
      </c>
      <c r="N5620" t="str">
        <f>IF(K5620&gt;L5620,"HIGH ZONE BIAS",IF(K5620&lt;L5620,"LOW ZONE BIAS","EQUILIBRIUM"))</f>
        <v>EQUILIBRIUM</v>
      </c>
    </row>
    <row r="5621">
      <c r="A5621">
        <v>21950</v>
      </c>
      <c r="B5621" t="str">
        <v>2022-05-09</v>
      </c>
      <c r="C5621" t="str">
        <v>Morning</v>
      </c>
      <c r="D5621">
        <v>18</v>
      </c>
      <c r="E5621" t="str">
        <f>IF(MOD(D5621,2)=0,"EVEN","ODD")</f>
        <v>EVEN</v>
      </c>
      <c r="F5621" t="str">
        <f>IF(D5621&lt;=18,"LOW (1-18)","HIGH (19-36)")</f>
        <v>LOW (1-18)</v>
      </c>
      <c r="G5621">
        <f>INT((D5621-1)/6)+1</f>
        <v>3</v>
      </c>
      <c r="H5621">
        <f>MOD(D5621-1,6)+1</f>
        <v>6</v>
      </c>
      <c r="I5621">
        <f>37-D5621</f>
        <v>19</v>
      </c>
      <c r="J5621">
        <f>ABS(D5621-D5622)</f>
        <v>4</v>
      </c>
      <c r="K5621">
        <f>AVERAGE(D5621:D5625)</f>
        <v>18</v>
      </c>
      <c r="L5621">
        <f>AVERAGE(D5621:D5640)</f>
        <v>18</v>
      </c>
      <c r="M5621">
        <f>K5621-L5621</f>
        <v>0</v>
      </c>
      <c r="N5621" t="str">
        <f>IF(K5621&gt;L5621,"HIGH ZONE BIAS",IF(K5621&lt;L5621,"LOW ZONE BIAS","EQUILIBRIUM"))</f>
        <v>EQUILIBRIUM</v>
      </c>
    </row>
    <row r="5622">
      <c r="A5622">
        <v>21949</v>
      </c>
      <c r="B5622" t="str">
        <v>2022-05-07</v>
      </c>
      <c r="C5622" t="str">
        <v>Evening</v>
      </c>
      <c r="D5622">
        <v>14</v>
      </c>
      <c r="E5622" t="str">
        <f>IF(MOD(D5622,2)=0,"EVEN","ODD")</f>
        <v>EVEN</v>
      </c>
      <c r="F5622" t="str">
        <f>IF(D5622&lt;=18,"LOW (1-18)","HIGH (19-36)")</f>
        <v>LOW (1-18)</v>
      </c>
      <c r="G5622">
        <f>INT((D5622-1)/6)+1</f>
        <v>3</v>
      </c>
      <c r="H5622">
        <f>MOD(D5622-1,6)+1</f>
        <v>2</v>
      </c>
      <c r="I5622">
        <f>37-D5622</f>
        <v>23</v>
      </c>
      <c r="J5622">
        <f>ABS(D5622-D5623)</f>
        <v>1</v>
      </c>
      <c r="K5622">
        <f>AVERAGE(D5622:D5626)</f>
        <v>14</v>
      </c>
      <c r="L5622">
        <f>AVERAGE(D5622:D5641)</f>
        <v>14</v>
      </c>
      <c r="M5622">
        <f>K5622-L5622</f>
        <v>0</v>
      </c>
      <c r="N5622" t="str">
        <f>IF(K5622&gt;L5622,"HIGH ZONE BIAS",IF(K5622&lt;L5622,"LOW ZONE BIAS","EQUILIBRIUM"))</f>
        <v>EQUILIBRIUM</v>
      </c>
    </row>
    <row r="5623">
      <c r="A5623">
        <v>21948</v>
      </c>
      <c r="B5623" t="str">
        <v>2022-05-07</v>
      </c>
      <c r="C5623" t="str">
        <v>Afternoon</v>
      </c>
      <c r="D5623">
        <v>15</v>
      </c>
      <c r="E5623" t="str">
        <f>IF(MOD(D5623,2)=0,"EVEN","ODD")</f>
        <v>ODD</v>
      </c>
      <c r="F5623" t="str">
        <f>IF(D5623&lt;=18,"LOW (1-18)","HIGH (19-36)")</f>
        <v>LOW (1-18)</v>
      </c>
      <c r="G5623">
        <f>INT((D5623-1)/6)+1</f>
        <v>3</v>
      </c>
      <c r="H5623">
        <f>MOD(D5623-1,6)+1</f>
        <v>3</v>
      </c>
      <c r="I5623">
        <f>37-D5623</f>
        <v>22</v>
      </c>
      <c r="J5623">
        <f>ABS(D5623-D5624)</f>
        <v>10</v>
      </c>
      <c r="K5623">
        <f>AVERAGE(D5623:D5627)</f>
        <v>15</v>
      </c>
      <c r="L5623">
        <f>AVERAGE(D5623:D5642)</f>
        <v>15</v>
      </c>
      <c r="M5623">
        <f>K5623-L5623</f>
        <v>0</v>
      </c>
      <c r="N5623" t="str">
        <f>IF(K5623&gt;L5623,"HIGH ZONE BIAS",IF(K5623&lt;L5623,"LOW ZONE BIAS","EQUILIBRIUM"))</f>
        <v>EQUILIBRIUM</v>
      </c>
    </row>
    <row r="5624">
      <c r="A5624">
        <v>21947</v>
      </c>
      <c r="B5624" t="str">
        <v>2022-05-07</v>
      </c>
      <c r="C5624" t="str">
        <v>Midday</v>
      </c>
      <c r="D5624">
        <v>5</v>
      </c>
      <c r="E5624" t="str">
        <f>IF(MOD(D5624,2)=0,"EVEN","ODD")</f>
        <v>ODD</v>
      </c>
      <c r="F5624" t="str">
        <f>IF(D5624&lt;=18,"LOW (1-18)","HIGH (19-36)")</f>
        <v>LOW (1-18)</v>
      </c>
      <c r="G5624">
        <f>INT((D5624-1)/6)+1</f>
        <v>1</v>
      </c>
      <c r="H5624">
        <f>MOD(D5624-1,6)+1</f>
        <v>5</v>
      </c>
      <c r="I5624">
        <f>37-D5624</f>
        <v>32</v>
      </c>
      <c r="J5624">
        <f>ABS(D5624-D5625)</f>
        <v>25</v>
      </c>
      <c r="K5624">
        <f>AVERAGE(D5624:D5628)</f>
        <v>5</v>
      </c>
      <c r="L5624">
        <f>AVERAGE(D5624:D5643)</f>
        <v>5</v>
      </c>
      <c r="M5624">
        <f>K5624-L5624</f>
        <v>0</v>
      </c>
      <c r="N5624" t="str">
        <f>IF(K5624&gt;L5624,"HIGH ZONE BIAS",IF(K5624&lt;L5624,"LOW ZONE BIAS","EQUILIBRIUM"))</f>
        <v>EQUILIBRIUM</v>
      </c>
    </row>
    <row r="5625">
      <c r="A5625">
        <v>21946</v>
      </c>
      <c r="B5625" t="str">
        <v>2022-05-07</v>
      </c>
      <c r="C5625" t="str">
        <v>Morning</v>
      </c>
      <c r="D5625">
        <v>30</v>
      </c>
      <c r="E5625" t="str">
        <f>IF(MOD(D5625,2)=0,"EVEN","ODD")</f>
        <v>EVEN</v>
      </c>
      <c r="F5625" t="str">
        <f>IF(D5625&lt;=18,"LOW (1-18)","HIGH (19-36)")</f>
        <v>HIGH (19-36)</v>
      </c>
      <c r="G5625">
        <f>INT((D5625-1)/6)+1</f>
        <v>5</v>
      </c>
      <c r="H5625">
        <f>MOD(D5625-1,6)+1</f>
        <v>6</v>
      </c>
      <c r="I5625">
        <f>37-D5625</f>
        <v>7</v>
      </c>
      <c r="J5625">
        <f>ABS(D5625-D5626)</f>
        <v>12</v>
      </c>
      <c r="K5625">
        <f>AVERAGE(D5625:D5629)</f>
        <v>30</v>
      </c>
      <c r="L5625">
        <f>AVERAGE(D5625:D5644)</f>
        <v>30</v>
      </c>
      <c r="M5625">
        <f>K5625-L5625</f>
        <v>0</v>
      </c>
      <c r="N5625" t="str">
        <f>IF(K5625&gt;L5625,"HIGH ZONE BIAS",IF(K5625&lt;L5625,"LOW ZONE BIAS","EQUILIBRIUM"))</f>
        <v>EQUILIBRIUM</v>
      </c>
    </row>
    <row r="5626">
      <c r="A5626">
        <v>21945</v>
      </c>
      <c r="B5626" t="str">
        <v>2022-05-06</v>
      </c>
      <c r="C5626" t="str">
        <v>Evening</v>
      </c>
      <c r="D5626">
        <v>18</v>
      </c>
      <c r="E5626" t="str">
        <f>IF(MOD(D5626,2)=0,"EVEN","ODD")</f>
        <v>EVEN</v>
      </c>
      <c r="F5626" t="str">
        <f>IF(D5626&lt;=18,"LOW (1-18)","HIGH (19-36)")</f>
        <v>LOW (1-18)</v>
      </c>
      <c r="G5626">
        <f>INT((D5626-1)/6)+1</f>
        <v>3</v>
      </c>
      <c r="H5626">
        <f>MOD(D5626-1,6)+1</f>
        <v>6</v>
      </c>
      <c r="I5626">
        <f>37-D5626</f>
        <v>19</v>
      </c>
      <c r="J5626">
        <f>ABS(D5626-D5627)</f>
        <v>1</v>
      </c>
      <c r="K5626">
        <f>AVERAGE(D5626:D5630)</f>
        <v>18</v>
      </c>
      <c r="L5626">
        <f>AVERAGE(D5626:D5645)</f>
        <v>18</v>
      </c>
      <c r="M5626">
        <f>K5626-L5626</f>
        <v>0</v>
      </c>
      <c r="N5626" t="str">
        <f>IF(K5626&gt;L5626,"HIGH ZONE BIAS",IF(K5626&lt;L5626,"LOW ZONE BIAS","EQUILIBRIUM"))</f>
        <v>EQUILIBRIUM</v>
      </c>
    </row>
    <row r="5627">
      <c r="A5627">
        <v>21944</v>
      </c>
      <c r="B5627" t="str">
        <v>2022-05-06</v>
      </c>
      <c r="C5627" t="str">
        <v>Afternoon</v>
      </c>
      <c r="D5627">
        <v>17</v>
      </c>
      <c r="E5627" t="str">
        <f>IF(MOD(D5627,2)=0,"EVEN","ODD")</f>
        <v>ODD</v>
      </c>
      <c r="F5627" t="str">
        <f>IF(D5627&lt;=18,"LOW (1-18)","HIGH (19-36)")</f>
        <v>LOW (1-18)</v>
      </c>
      <c r="G5627">
        <f>INT((D5627-1)/6)+1</f>
        <v>3</v>
      </c>
      <c r="H5627">
        <f>MOD(D5627-1,6)+1</f>
        <v>5</v>
      </c>
      <c r="I5627">
        <f>37-D5627</f>
        <v>20</v>
      </c>
      <c r="J5627">
        <f>ABS(D5627-D5628)</f>
        <v>7</v>
      </c>
      <c r="K5627">
        <f>AVERAGE(D5627:D5631)</f>
        <v>17</v>
      </c>
      <c r="L5627">
        <f>AVERAGE(D5627:D5646)</f>
        <v>17</v>
      </c>
      <c r="M5627">
        <f>K5627-L5627</f>
        <v>0</v>
      </c>
      <c r="N5627" t="str">
        <f>IF(K5627&gt;L5627,"HIGH ZONE BIAS",IF(K5627&lt;L5627,"LOW ZONE BIAS","EQUILIBRIUM"))</f>
        <v>EQUILIBRIUM</v>
      </c>
    </row>
    <row r="5628">
      <c r="A5628">
        <v>21943</v>
      </c>
      <c r="B5628" t="str">
        <v>2022-05-06</v>
      </c>
      <c r="C5628" t="str">
        <v>Midday</v>
      </c>
      <c r="D5628">
        <v>10</v>
      </c>
      <c r="E5628" t="str">
        <f>IF(MOD(D5628,2)=0,"EVEN","ODD")</f>
        <v>EVEN</v>
      </c>
      <c r="F5628" t="str">
        <f>IF(D5628&lt;=18,"LOW (1-18)","HIGH (19-36)")</f>
        <v>LOW (1-18)</v>
      </c>
      <c r="G5628">
        <f>INT((D5628-1)/6)+1</f>
        <v>2</v>
      </c>
      <c r="H5628">
        <f>MOD(D5628-1,6)+1</f>
        <v>4</v>
      </c>
      <c r="I5628">
        <f>37-D5628</f>
        <v>27</v>
      </c>
      <c r="J5628">
        <f>ABS(D5628-D5629)</f>
        <v>9</v>
      </c>
      <c r="K5628">
        <f>AVERAGE(D5628:D5632)</f>
        <v>10</v>
      </c>
      <c r="L5628">
        <f>AVERAGE(D5628:D5647)</f>
        <v>10</v>
      </c>
      <c r="M5628">
        <f>K5628-L5628</f>
        <v>0</v>
      </c>
      <c r="N5628" t="str">
        <f>IF(K5628&gt;L5628,"HIGH ZONE BIAS",IF(K5628&lt;L5628,"LOW ZONE BIAS","EQUILIBRIUM"))</f>
        <v>EQUILIBRIUM</v>
      </c>
    </row>
    <row r="5629">
      <c r="A5629">
        <v>21942</v>
      </c>
      <c r="B5629" t="str">
        <v>2022-05-06</v>
      </c>
      <c r="C5629" t="str">
        <v>Morning</v>
      </c>
      <c r="D5629">
        <v>1</v>
      </c>
      <c r="E5629" t="str">
        <f>IF(MOD(D5629,2)=0,"EVEN","ODD")</f>
        <v>ODD</v>
      </c>
      <c r="F5629" t="str">
        <f>IF(D5629&lt;=18,"LOW (1-18)","HIGH (19-36)")</f>
        <v>LOW (1-18)</v>
      </c>
      <c r="G5629">
        <f>INT((D5629-1)/6)+1</f>
        <v>1</v>
      </c>
      <c r="H5629">
        <f>MOD(D5629-1,6)+1</f>
        <v>1</v>
      </c>
      <c r="I5629">
        <f>37-D5629</f>
        <v>36</v>
      </c>
      <c r="J5629">
        <f>ABS(D5629-D5630)</f>
        <v>11</v>
      </c>
      <c r="K5629">
        <f>AVERAGE(D5629:D5633)</f>
        <v>1</v>
      </c>
      <c r="L5629">
        <f>AVERAGE(D5629:D5648)</f>
        <v>1</v>
      </c>
      <c r="M5629">
        <f>K5629-L5629</f>
        <v>0</v>
      </c>
      <c r="N5629" t="str">
        <f>IF(K5629&gt;L5629,"HIGH ZONE BIAS",IF(K5629&lt;L5629,"LOW ZONE BIAS","EQUILIBRIUM"))</f>
        <v>EQUILIBRIUM</v>
      </c>
    </row>
    <row r="5630">
      <c r="A5630">
        <v>21941</v>
      </c>
      <c r="B5630" t="str">
        <v>2022-05-05</v>
      </c>
      <c r="C5630" t="str">
        <v>Evening</v>
      </c>
      <c r="D5630">
        <v>12</v>
      </c>
      <c r="E5630" t="str">
        <f>IF(MOD(D5630,2)=0,"EVEN","ODD")</f>
        <v>EVEN</v>
      </c>
      <c r="F5630" t="str">
        <f>IF(D5630&lt;=18,"LOW (1-18)","HIGH (19-36)")</f>
        <v>LOW (1-18)</v>
      </c>
      <c r="G5630">
        <f>INT((D5630-1)/6)+1</f>
        <v>2</v>
      </c>
      <c r="H5630">
        <f>MOD(D5630-1,6)+1</f>
        <v>6</v>
      </c>
      <c r="I5630">
        <f>37-D5630</f>
        <v>25</v>
      </c>
      <c r="J5630">
        <f>ABS(D5630-D5631)</f>
        <v>16</v>
      </c>
      <c r="K5630">
        <f>AVERAGE(D5630:D5634)</f>
        <v>12</v>
      </c>
      <c r="L5630">
        <f>AVERAGE(D5630:D5649)</f>
        <v>12</v>
      </c>
      <c r="M5630">
        <f>K5630-L5630</f>
        <v>0</v>
      </c>
      <c r="N5630" t="str">
        <f>IF(K5630&gt;L5630,"HIGH ZONE BIAS",IF(K5630&lt;L5630,"LOW ZONE BIAS","EQUILIBRIUM"))</f>
        <v>EQUILIBRIUM</v>
      </c>
    </row>
    <row r="5631">
      <c r="A5631">
        <v>21940</v>
      </c>
      <c r="B5631" t="str">
        <v>2022-05-05</v>
      </c>
      <c r="C5631" t="str">
        <v>Afternoon</v>
      </c>
      <c r="D5631">
        <v>28</v>
      </c>
      <c r="E5631" t="str">
        <f>IF(MOD(D5631,2)=0,"EVEN","ODD")</f>
        <v>EVEN</v>
      </c>
      <c r="F5631" t="str">
        <f>IF(D5631&lt;=18,"LOW (1-18)","HIGH (19-36)")</f>
        <v>HIGH (19-36)</v>
      </c>
      <c r="G5631">
        <f>INT((D5631-1)/6)+1</f>
        <v>5</v>
      </c>
      <c r="H5631">
        <f>MOD(D5631-1,6)+1</f>
        <v>4</v>
      </c>
      <c r="I5631">
        <f>37-D5631</f>
        <v>9</v>
      </c>
      <c r="J5631">
        <f>ABS(D5631-D5632)</f>
        <v>6</v>
      </c>
      <c r="K5631">
        <f>AVERAGE(D5631:D5635)</f>
        <v>28</v>
      </c>
      <c r="L5631">
        <f>AVERAGE(D5631:D5650)</f>
        <v>28</v>
      </c>
      <c r="M5631">
        <f>K5631-L5631</f>
        <v>0</v>
      </c>
      <c r="N5631" t="str">
        <f>IF(K5631&gt;L5631,"HIGH ZONE BIAS",IF(K5631&lt;L5631,"LOW ZONE BIAS","EQUILIBRIUM"))</f>
        <v>EQUILIBRIUM</v>
      </c>
    </row>
    <row r="5632">
      <c r="A5632">
        <v>21939</v>
      </c>
      <c r="B5632" t="str">
        <v>2022-05-05</v>
      </c>
      <c r="C5632" t="str">
        <v>Midday</v>
      </c>
      <c r="D5632">
        <v>22</v>
      </c>
      <c r="E5632" t="str">
        <f>IF(MOD(D5632,2)=0,"EVEN","ODD")</f>
        <v>EVEN</v>
      </c>
      <c r="F5632" t="str">
        <f>IF(D5632&lt;=18,"LOW (1-18)","HIGH (19-36)")</f>
        <v>HIGH (19-36)</v>
      </c>
      <c r="G5632">
        <f>INT((D5632-1)/6)+1</f>
        <v>4</v>
      </c>
      <c r="H5632">
        <f>MOD(D5632-1,6)+1</f>
        <v>4</v>
      </c>
      <c r="I5632">
        <f>37-D5632</f>
        <v>15</v>
      </c>
      <c r="J5632">
        <f>ABS(D5632-D5633)</f>
        <v>4</v>
      </c>
      <c r="K5632">
        <f>AVERAGE(D5632:D5636)</f>
        <v>22</v>
      </c>
      <c r="L5632">
        <f>AVERAGE(D5632:D5651)</f>
        <v>22</v>
      </c>
      <c r="M5632">
        <f>K5632-L5632</f>
        <v>0</v>
      </c>
      <c r="N5632" t="str">
        <f>IF(K5632&gt;L5632,"HIGH ZONE BIAS",IF(K5632&lt;L5632,"LOW ZONE BIAS","EQUILIBRIUM"))</f>
        <v>EQUILIBRIUM</v>
      </c>
    </row>
    <row r="5633">
      <c r="A5633">
        <v>21938</v>
      </c>
      <c r="B5633" t="str">
        <v>2022-05-05</v>
      </c>
      <c r="C5633" t="str">
        <v>Morning</v>
      </c>
      <c r="D5633">
        <v>18</v>
      </c>
      <c r="E5633" t="str">
        <f>IF(MOD(D5633,2)=0,"EVEN","ODD")</f>
        <v>EVEN</v>
      </c>
      <c r="F5633" t="str">
        <f>IF(D5633&lt;=18,"LOW (1-18)","HIGH (19-36)")</f>
        <v>LOW (1-18)</v>
      </c>
      <c r="G5633">
        <f>INT((D5633-1)/6)+1</f>
        <v>3</v>
      </c>
      <c r="H5633">
        <f>MOD(D5633-1,6)+1</f>
        <v>6</v>
      </c>
      <c r="I5633">
        <f>37-D5633</f>
        <v>19</v>
      </c>
      <c r="J5633">
        <f>ABS(D5633-D5634)</f>
        <v>13</v>
      </c>
      <c r="K5633">
        <f>AVERAGE(D5633:D5637)</f>
        <v>18</v>
      </c>
      <c r="L5633">
        <f>AVERAGE(D5633:D5652)</f>
        <v>18</v>
      </c>
      <c r="M5633">
        <f>K5633-L5633</f>
        <v>0</v>
      </c>
      <c r="N5633" t="str">
        <f>IF(K5633&gt;L5633,"HIGH ZONE BIAS",IF(K5633&lt;L5633,"LOW ZONE BIAS","EQUILIBRIUM"))</f>
        <v>EQUILIBRIUM</v>
      </c>
    </row>
    <row r="5634">
      <c r="A5634">
        <v>21937</v>
      </c>
      <c r="B5634" t="str">
        <v>2022-05-04</v>
      </c>
      <c r="C5634" t="str">
        <v>Evening</v>
      </c>
      <c r="D5634">
        <v>31</v>
      </c>
      <c r="E5634" t="str">
        <f>IF(MOD(D5634,2)=0,"EVEN","ODD")</f>
        <v>ODD</v>
      </c>
      <c r="F5634" t="str">
        <f>IF(D5634&lt;=18,"LOW (1-18)","HIGH (19-36)")</f>
        <v>HIGH (19-36)</v>
      </c>
      <c r="G5634">
        <f>INT((D5634-1)/6)+1</f>
        <v>6</v>
      </c>
      <c r="H5634">
        <f>MOD(D5634-1,6)+1</f>
        <v>1</v>
      </c>
      <c r="I5634">
        <f>37-D5634</f>
        <v>6</v>
      </c>
      <c r="J5634">
        <f>ABS(D5634-D5635)</f>
        <v>1</v>
      </c>
      <c r="K5634">
        <f>AVERAGE(D5634:D5638)</f>
        <v>31</v>
      </c>
      <c r="L5634">
        <f>AVERAGE(D5634:D5653)</f>
        <v>31</v>
      </c>
      <c r="M5634">
        <f>K5634-L5634</f>
        <v>0</v>
      </c>
      <c r="N5634" t="str">
        <f>IF(K5634&gt;L5634,"HIGH ZONE BIAS",IF(K5634&lt;L5634,"LOW ZONE BIAS","EQUILIBRIUM"))</f>
        <v>EQUILIBRIUM</v>
      </c>
    </row>
    <row r="5635">
      <c r="A5635">
        <v>21936</v>
      </c>
      <c r="B5635" t="str">
        <v>2022-05-04</v>
      </c>
      <c r="C5635" t="str">
        <v>Afternoon</v>
      </c>
      <c r="D5635">
        <v>32</v>
      </c>
      <c r="E5635" t="str">
        <f>IF(MOD(D5635,2)=0,"EVEN","ODD")</f>
        <v>EVEN</v>
      </c>
      <c r="F5635" t="str">
        <f>IF(D5635&lt;=18,"LOW (1-18)","HIGH (19-36)")</f>
        <v>HIGH (19-36)</v>
      </c>
      <c r="G5635">
        <f>INT((D5635-1)/6)+1</f>
        <v>6</v>
      </c>
      <c r="H5635">
        <f>MOD(D5635-1,6)+1</f>
        <v>2</v>
      </c>
      <c r="I5635">
        <f>37-D5635</f>
        <v>5</v>
      </c>
      <c r="J5635">
        <f>ABS(D5635-D5636)</f>
        <v>31</v>
      </c>
      <c r="K5635">
        <f>AVERAGE(D5635:D5639)</f>
        <v>32</v>
      </c>
      <c r="L5635">
        <f>AVERAGE(D5635:D5654)</f>
        <v>32</v>
      </c>
      <c r="M5635">
        <f>K5635-L5635</f>
        <v>0</v>
      </c>
      <c r="N5635" t="str">
        <f>IF(K5635&gt;L5635,"HIGH ZONE BIAS",IF(K5635&lt;L5635,"LOW ZONE BIAS","EQUILIBRIUM"))</f>
        <v>EQUILIBRIUM</v>
      </c>
    </row>
    <row r="5636">
      <c r="A5636">
        <v>21935</v>
      </c>
      <c r="B5636" t="str">
        <v>2022-05-04</v>
      </c>
      <c r="C5636" t="str">
        <v>Midday</v>
      </c>
      <c r="D5636">
        <v>1</v>
      </c>
      <c r="E5636" t="str">
        <f>IF(MOD(D5636,2)=0,"EVEN","ODD")</f>
        <v>ODD</v>
      </c>
      <c r="F5636" t="str">
        <f>IF(D5636&lt;=18,"LOW (1-18)","HIGH (19-36)")</f>
        <v>LOW (1-18)</v>
      </c>
      <c r="G5636">
        <f>INT((D5636-1)/6)+1</f>
        <v>1</v>
      </c>
      <c r="H5636">
        <f>MOD(D5636-1,6)+1</f>
        <v>1</v>
      </c>
      <c r="I5636">
        <f>37-D5636</f>
        <v>36</v>
      </c>
      <c r="J5636">
        <f>ABS(D5636-D5637)</f>
        <v>34</v>
      </c>
      <c r="K5636">
        <f>AVERAGE(D5636:D5640)</f>
        <v>1</v>
      </c>
      <c r="L5636">
        <f>AVERAGE(D5636:D5655)</f>
        <v>1</v>
      </c>
      <c r="M5636">
        <f>K5636-L5636</f>
        <v>0</v>
      </c>
      <c r="N5636" t="str">
        <f>IF(K5636&gt;L5636,"HIGH ZONE BIAS",IF(K5636&lt;L5636,"LOW ZONE BIAS","EQUILIBRIUM"))</f>
        <v>EQUILIBRIUM</v>
      </c>
    </row>
    <row r="5637">
      <c r="A5637">
        <v>21934</v>
      </c>
      <c r="B5637" t="str">
        <v>2022-05-04</v>
      </c>
      <c r="C5637" t="str">
        <v>Morning</v>
      </c>
      <c r="D5637">
        <v>35</v>
      </c>
      <c r="E5637" t="str">
        <f>IF(MOD(D5637,2)=0,"EVEN","ODD")</f>
        <v>ODD</v>
      </c>
      <c r="F5637" t="str">
        <f>IF(D5637&lt;=18,"LOW (1-18)","HIGH (19-36)")</f>
        <v>HIGH (19-36)</v>
      </c>
      <c r="G5637">
        <f>INT((D5637-1)/6)+1</f>
        <v>6</v>
      </c>
      <c r="H5637">
        <f>MOD(D5637-1,6)+1</f>
        <v>5</v>
      </c>
      <c r="I5637">
        <f>37-D5637</f>
        <v>2</v>
      </c>
      <c r="J5637">
        <f>ABS(D5637-D5638)</f>
        <v>31</v>
      </c>
      <c r="K5637">
        <f>AVERAGE(D5637:D5641)</f>
        <v>35</v>
      </c>
      <c r="L5637">
        <f>AVERAGE(D5637:D5656)</f>
        <v>35</v>
      </c>
      <c r="M5637">
        <f>K5637-L5637</f>
        <v>0</v>
      </c>
      <c r="N5637" t="str">
        <f>IF(K5637&gt;L5637,"HIGH ZONE BIAS",IF(K5637&lt;L5637,"LOW ZONE BIAS","EQUILIBRIUM"))</f>
        <v>EQUILIBRIUM</v>
      </c>
    </row>
    <row r="5638">
      <c r="A5638">
        <v>21933</v>
      </c>
      <c r="B5638" t="str">
        <v>2022-05-03</v>
      </c>
      <c r="C5638" t="str">
        <v>Evening</v>
      </c>
      <c r="D5638">
        <v>4</v>
      </c>
      <c r="E5638" t="str">
        <f>IF(MOD(D5638,2)=0,"EVEN","ODD")</f>
        <v>EVEN</v>
      </c>
      <c r="F5638" t="str">
        <f>IF(D5638&lt;=18,"LOW (1-18)","HIGH (19-36)")</f>
        <v>LOW (1-18)</v>
      </c>
      <c r="G5638">
        <f>INT((D5638-1)/6)+1</f>
        <v>1</v>
      </c>
      <c r="H5638">
        <f>MOD(D5638-1,6)+1</f>
        <v>4</v>
      </c>
      <c r="I5638">
        <f>37-D5638</f>
        <v>33</v>
      </c>
      <c r="J5638">
        <f>ABS(D5638-D5639)</f>
        <v>25</v>
      </c>
      <c r="K5638">
        <f>AVERAGE(D5638:D5642)</f>
        <v>4</v>
      </c>
      <c r="L5638">
        <f>AVERAGE(D5638:D5657)</f>
        <v>4</v>
      </c>
      <c r="M5638">
        <f>K5638-L5638</f>
        <v>0</v>
      </c>
      <c r="N5638" t="str">
        <f>IF(K5638&gt;L5638,"HIGH ZONE BIAS",IF(K5638&lt;L5638,"LOW ZONE BIAS","EQUILIBRIUM"))</f>
        <v>EQUILIBRIUM</v>
      </c>
    </row>
    <row r="5639">
      <c r="A5639">
        <v>21932</v>
      </c>
      <c r="B5639" t="str">
        <v>2022-05-03</v>
      </c>
      <c r="C5639" t="str">
        <v>Afternoon</v>
      </c>
      <c r="D5639">
        <v>29</v>
      </c>
      <c r="E5639" t="str">
        <f>IF(MOD(D5639,2)=0,"EVEN","ODD")</f>
        <v>ODD</v>
      </c>
      <c r="F5639" t="str">
        <f>IF(D5639&lt;=18,"LOW (1-18)","HIGH (19-36)")</f>
        <v>HIGH (19-36)</v>
      </c>
      <c r="G5639">
        <f>INT((D5639-1)/6)+1</f>
        <v>5</v>
      </c>
      <c r="H5639">
        <f>MOD(D5639-1,6)+1</f>
        <v>5</v>
      </c>
      <c r="I5639">
        <f>37-D5639</f>
        <v>8</v>
      </c>
      <c r="J5639">
        <f>ABS(D5639-D5640)</f>
        <v>3</v>
      </c>
      <c r="K5639">
        <f>AVERAGE(D5639:D5643)</f>
        <v>29</v>
      </c>
      <c r="L5639">
        <f>AVERAGE(D5639:D5658)</f>
        <v>29</v>
      </c>
      <c r="M5639">
        <f>K5639-L5639</f>
        <v>0</v>
      </c>
      <c r="N5639" t="str">
        <f>IF(K5639&gt;L5639,"HIGH ZONE BIAS",IF(K5639&lt;L5639,"LOW ZONE BIAS","EQUILIBRIUM"))</f>
        <v>EQUILIBRIUM</v>
      </c>
    </row>
    <row r="5640">
      <c r="A5640">
        <v>21931</v>
      </c>
      <c r="B5640" t="str">
        <v>2022-05-03</v>
      </c>
      <c r="C5640" t="str">
        <v>Midday</v>
      </c>
      <c r="D5640">
        <v>32</v>
      </c>
      <c r="E5640" t="str">
        <f>IF(MOD(D5640,2)=0,"EVEN","ODD")</f>
        <v>EVEN</v>
      </c>
      <c r="F5640" t="str">
        <f>IF(D5640&lt;=18,"LOW (1-18)","HIGH (19-36)")</f>
        <v>HIGH (19-36)</v>
      </c>
      <c r="G5640">
        <f>INT((D5640-1)/6)+1</f>
        <v>6</v>
      </c>
      <c r="H5640">
        <f>MOD(D5640-1,6)+1</f>
        <v>2</v>
      </c>
      <c r="I5640">
        <f>37-D5640</f>
        <v>5</v>
      </c>
      <c r="J5640">
        <f>ABS(D5640-D5641)</f>
        <v>7</v>
      </c>
      <c r="K5640">
        <f>AVERAGE(D5640:D5644)</f>
        <v>32</v>
      </c>
      <c r="L5640">
        <f>AVERAGE(D5640:D5659)</f>
        <v>32</v>
      </c>
      <c r="M5640">
        <f>K5640-L5640</f>
        <v>0</v>
      </c>
      <c r="N5640" t="str">
        <f>IF(K5640&gt;L5640,"HIGH ZONE BIAS",IF(K5640&lt;L5640,"LOW ZONE BIAS","EQUILIBRIUM"))</f>
        <v>EQUILIBRIUM</v>
      </c>
    </row>
    <row r="5641">
      <c r="A5641">
        <v>21930</v>
      </c>
      <c r="B5641" t="str">
        <v>2022-05-03</v>
      </c>
      <c r="C5641" t="str">
        <v>Morning</v>
      </c>
      <c r="D5641">
        <v>25</v>
      </c>
      <c r="E5641" t="str">
        <f>IF(MOD(D5641,2)=0,"EVEN","ODD")</f>
        <v>ODD</v>
      </c>
      <c r="F5641" t="str">
        <f>IF(D5641&lt;=18,"LOW (1-18)","HIGH (19-36)")</f>
        <v>HIGH (19-36)</v>
      </c>
      <c r="G5641">
        <f>INT((D5641-1)/6)+1</f>
        <v>5</v>
      </c>
      <c r="H5641">
        <f>MOD(D5641-1,6)+1</f>
        <v>1</v>
      </c>
      <c r="I5641">
        <f>37-D5641</f>
        <v>12</v>
      </c>
      <c r="J5641">
        <f>ABS(D5641-D5642)</f>
        <v>23</v>
      </c>
      <c r="K5641">
        <f>AVERAGE(D5641:D5645)</f>
        <v>25</v>
      </c>
      <c r="L5641">
        <f>AVERAGE(D5641:D5660)</f>
        <v>25</v>
      </c>
      <c r="M5641">
        <f>K5641-L5641</f>
        <v>0</v>
      </c>
      <c r="N5641" t="str">
        <f>IF(K5641&gt;L5641,"HIGH ZONE BIAS",IF(K5641&lt;L5641,"LOW ZONE BIAS","EQUILIBRIUM"))</f>
        <v>EQUILIBRIUM</v>
      </c>
    </row>
    <row r="5642">
      <c r="A5642">
        <v>21929</v>
      </c>
      <c r="B5642" t="str">
        <v>2022-04-30</v>
      </c>
      <c r="C5642" t="str">
        <v>Evening</v>
      </c>
      <c r="D5642">
        <v>2</v>
      </c>
      <c r="E5642" t="str">
        <f>IF(MOD(D5642,2)=0,"EVEN","ODD")</f>
        <v>EVEN</v>
      </c>
      <c r="F5642" t="str">
        <f>IF(D5642&lt;=18,"LOW (1-18)","HIGH (19-36)")</f>
        <v>LOW (1-18)</v>
      </c>
      <c r="G5642">
        <f>INT((D5642-1)/6)+1</f>
        <v>1</v>
      </c>
      <c r="H5642">
        <f>MOD(D5642-1,6)+1</f>
        <v>2</v>
      </c>
      <c r="I5642">
        <f>37-D5642</f>
        <v>35</v>
      </c>
      <c r="J5642">
        <f>ABS(D5642-D5643)</f>
        <v>12</v>
      </c>
      <c r="K5642">
        <f>AVERAGE(D5642:D5646)</f>
        <v>2</v>
      </c>
      <c r="L5642">
        <f>AVERAGE(D5642:D5661)</f>
        <v>2</v>
      </c>
      <c r="M5642">
        <f>K5642-L5642</f>
        <v>0</v>
      </c>
      <c r="N5642" t="str">
        <f>IF(K5642&gt;L5642,"HIGH ZONE BIAS",IF(K5642&lt;L5642,"LOW ZONE BIAS","EQUILIBRIUM"))</f>
        <v>EQUILIBRIUM</v>
      </c>
    </row>
    <row r="5643">
      <c r="A5643">
        <v>21928</v>
      </c>
      <c r="B5643" t="str">
        <v>2022-04-30</v>
      </c>
      <c r="C5643" t="str">
        <v>Afternoon</v>
      </c>
      <c r="D5643">
        <v>14</v>
      </c>
      <c r="E5643" t="str">
        <f>IF(MOD(D5643,2)=0,"EVEN","ODD")</f>
        <v>EVEN</v>
      </c>
      <c r="F5643" t="str">
        <f>IF(D5643&lt;=18,"LOW (1-18)","HIGH (19-36)")</f>
        <v>LOW (1-18)</v>
      </c>
      <c r="G5643">
        <f>INT((D5643-1)/6)+1</f>
        <v>3</v>
      </c>
      <c r="H5643">
        <f>MOD(D5643-1,6)+1</f>
        <v>2</v>
      </c>
      <c r="I5643">
        <f>37-D5643</f>
        <v>23</v>
      </c>
      <c r="J5643">
        <f>ABS(D5643-D5644)</f>
        <v>5</v>
      </c>
      <c r="K5643">
        <f>AVERAGE(D5643:D5647)</f>
        <v>14</v>
      </c>
      <c r="L5643">
        <f>AVERAGE(D5643:D5662)</f>
        <v>14</v>
      </c>
      <c r="M5643">
        <f>K5643-L5643</f>
        <v>0</v>
      </c>
      <c r="N5643" t="str">
        <f>IF(K5643&gt;L5643,"HIGH ZONE BIAS",IF(K5643&lt;L5643,"LOW ZONE BIAS","EQUILIBRIUM"))</f>
        <v>EQUILIBRIUM</v>
      </c>
    </row>
    <row r="5644">
      <c r="A5644">
        <v>21927</v>
      </c>
      <c r="B5644" t="str">
        <v>2022-04-30</v>
      </c>
      <c r="C5644" t="str">
        <v>Midday</v>
      </c>
      <c r="D5644">
        <v>19</v>
      </c>
      <c r="E5644" t="str">
        <f>IF(MOD(D5644,2)=0,"EVEN","ODD")</f>
        <v>ODD</v>
      </c>
      <c r="F5644" t="str">
        <f>IF(D5644&lt;=18,"LOW (1-18)","HIGH (19-36)")</f>
        <v>HIGH (19-36)</v>
      </c>
      <c r="G5644">
        <f>INT((D5644-1)/6)+1</f>
        <v>4</v>
      </c>
      <c r="H5644">
        <f>MOD(D5644-1,6)+1</f>
        <v>1</v>
      </c>
      <c r="I5644">
        <f>37-D5644</f>
        <v>18</v>
      </c>
      <c r="J5644">
        <f>ABS(D5644-D5645)</f>
        <v>2</v>
      </c>
      <c r="K5644">
        <f>AVERAGE(D5644:D5648)</f>
        <v>19</v>
      </c>
      <c r="L5644">
        <f>AVERAGE(D5644:D5663)</f>
        <v>19</v>
      </c>
      <c r="M5644">
        <f>K5644-L5644</f>
        <v>0</v>
      </c>
      <c r="N5644" t="str">
        <f>IF(K5644&gt;L5644,"HIGH ZONE BIAS",IF(K5644&lt;L5644,"LOW ZONE BIAS","EQUILIBRIUM"))</f>
        <v>EQUILIBRIUM</v>
      </c>
    </row>
    <row r="5645">
      <c r="A5645">
        <v>21926</v>
      </c>
      <c r="B5645" t="str">
        <v>2022-04-30</v>
      </c>
      <c r="C5645" t="str">
        <v>Morning</v>
      </c>
      <c r="D5645">
        <v>21</v>
      </c>
      <c r="E5645" t="str">
        <f>IF(MOD(D5645,2)=0,"EVEN","ODD")</f>
        <v>ODD</v>
      </c>
      <c r="F5645" t="str">
        <f>IF(D5645&lt;=18,"LOW (1-18)","HIGH (19-36)")</f>
        <v>HIGH (19-36)</v>
      </c>
      <c r="G5645">
        <f>INT((D5645-1)/6)+1</f>
        <v>4</v>
      </c>
      <c r="H5645">
        <f>MOD(D5645-1,6)+1</f>
        <v>3</v>
      </c>
      <c r="I5645">
        <f>37-D5645</f>
        <v>16</v>
      </c>
      <c r="J5645">
        <f>ABS(D5645-D5646)</f>
        <v>10</v>
      </c>
      <c r="K5645">
        <f>AVERAGE(D5645:D5649)</f>
        <v>21</v>
      </c>
      <c r="L5645">
        <f>AVERAGE(D5645:D5664)</f>
        <v>21</v>
      </c>
      <c r="M5645">
        <f>K5645-L5645</f>
        <v>0</v>
      </c>
      <c r="N5645" t="str">
        <f>IF(K5645&gt;L5645,"HIGH ZONE BIAS",IF(K5645&lt;L5645,"LOW ZONE BIAS","EQUILIBRIUM"))</f>
        <v>EQUILIBRIUM</v>
      </c>
    </row>
    <row r="5646">
      <c r="A5646">
        <v>21925</v>
      </c>
      <c r="B5646" t="str">
        <v>2022-04-29</v>
      </c>
      <c r="C5646" t="str">
        <v>Evening</v>
      </c>
      <c r="D5646">
        <v>11</v>
      </c>
      <c r="E5646" t="str">
        <f>IF(MOD(D5646,2)=0,"EVEN","ODD")</f>
        <v>ODD</v>
      </c>
      <c r="F5646" t="str">
        <f>IF(D5646&lt;=18,"LOW (1-18)","HIGH (19-36)")</f>
        <v>LOW (1-18)</v>
      </c>
      <c r="G5646">
        <f>INT((D5646-1)/6)+1</f>
        <v>2</v>
      </c>
      <c r="H5646">
        <f>MOD(D5646-1,6)+1</f>
        <v>5</v>
      </c>
      <c r="I5646">
        <f>37-D5646</f>
        <v>26</v>
      </c>
      <c r="J5646">
        <f>ABS(D5646-D5647)</f>
        <v>24</v>
      </c>
      <c r="K5646">
        <f>AVERAGE(D5646:D5650)</f>
        <v>11</v>
      </c>
      <c r="L5646">
        <f>AVERAGE(D5646:D5665)</f>
        <v>11</v>
      </c>
      <c r="M5646">
        <f>K5646-L5646</f>
        <v>0</v>
      </c>
      <c r="N5646" t="str">
        <f>IF(K5646&gt;L5646,"HIGH ZONE BIAS",IF(K5646&lt;L5646,"LOW ZONE BIAS","EQUILIBRIUM"))</f>
        <v>EQUILIBRIUM</v>
      </c>
    </row>
    <row r="5647">
      <c r="A5647">
        <v>21924</v>
      </c>
      <c r="B5647" t="str">
        <v>2022-04-29</v>
      </c>
      <c r="C5647" t="str">
        <v>Afternoon</v>
      </c>
      <c r="D5647">
        <v>35</v>
      </c>
      <c r="E5647" t="str">
        <f>IF(MOD(D5647,2)=0,"EVEN","ODD")</f>
        <v>ODD</v>
      </c>
      <c r="F5647" t="str">
        <f>IF(D5647&lt;=18,"LOW (1-18)","HIGH (19-36)")</f>
        <v>HIGH (19-36)</v>
      </c>
      <c r="G5647">
        <f>INT((D5647-1)/6)+1</f>
        <v>6</v>
      </c>
      <c r="H5647">
        <f>MOD(D5647-1,6)+1</f>
        <v>5</v>
      </c>
      <c r="I5647">
        <f>37-D5647</f>
        <v>2</v>
      </c>
      <c r="J5647">
        <f>ABS(D5647-D5648)</f>
        <v>22</v>
      </c>
      <c r="K5647">
        <f>AVERAGE(D5647:D5651)</f>
        <v>35</v>
      </c>
      <c r="L5647">
        <f>AVERAGE(D5647:D5666)</f>
        <v>35</v>
      </c>
      <c r="M5647">
        <f>K5647-L5647</f>
        <v>0</v>
      </c>
      <c r="N5647" t="str">
        <f>IF(K5647&gt;L5647,"HIGH ZONE BIAS",IF(K5647&lt;L5647,"LOW ZONE BIAS","EQUILIBRIUM"))</f>
        <v>EQUILIBRIUM</v>
      </c>
    </row>
    <row r="5648">
      <c r="A5648">
        <v>21923</v>
      </c>
      <c r="B5648" t="str">
        <v>2022-04-29</v>
      </c>
      <c r="C5648" t="str">
        <v>Midday</v>
      </c>
      <c r="D5648">
        <v>13</v>
      </c>
      <c r="E5648" t="str">
        <f>IF(MOD(D5648,2)=0,"EVEN","ODD")</f>
        <v>ODD</v>
      </c>
      <c r="F5648" t="str">
        <f>IF(D5648&lt;=18,"LOW (1-18)","HIGH (19-36)")</f>
        <v>LOW (1-18)</v>
      </c>
      <c r="G5648">
        <f>INT((D5648-1)/6)+1</f>
        <v>3</v>
      </c>
      <c r="H5648">
        <f>MOD(D5648-1,6)+1</f>
        <v>1</v>
      </c>
      <c r="I5648">
        <f>37-D5648</f>
        <v>24</v>
      </c>
      <c r="J5648">
        <f>ABS(D5648-D5649)</f>
        <v>10</v>
      </c>
      <c r="K5648">
        <f>AVERAGE(D5648:D5652)</f>
        <v>13</v>
      </c>
      <c r="L5648">
        <f>AVERAGE(D5648:D5667)</f>
        <v>13</v>
      </c>
      <c r="M5648">
        <f>K5648-L5648</f>
        <v>0</v>
      </c>
      <c r="N5648" t="str">
        <f>IF(K5648&gt;L5648,"HIGH ZONE BIAS",IF(K5648&lt;L5648,"LOW ZONE BIAS","EQUILIBRIUM"))</f>
        <v>EQUILIBRIUM</v>
      </c>
    </row>
    <row r="5649">
      <c r="A5649">
        <v>21922</v>
      </c>
      <c r="B5649" t="str">
        <v>2022-04-29</v>
      </c>
      <c r="C5649" t="str">
        <v>Morning</v>
      </c>
      <c r="D5649">
        <v>23</v>
      </c>
      <c r="E5649" t="str">
        <f>IF(MOD(D5649,2)=0,"EVEN","ODD")</f>
        <v>ODD</v>
      </c>
      <c r="F5649" t="str">
        <f>IF(D5649&lt;=18,"LOW (1-18)","HIGH (19-36)")</f>
        <v>HIGH (19-36)</v>
      </c>
      <c r="G5649">
        <f>INT((D5649-1)/6)+1</f>
        <v>4</v>
      </c>
      <c r="H5649">
        <f>MOD(D5649-1,6)+1</f>
        <v>5</v>
      </c>
      <c r="I5649">
        <f>37-D5649</f>
        <v>14</v>
      </c>
      <c r="J5649">
        <f>ABS(D5649-D5650)</f>
        <v>19</v>
      </c>
      <c r="K5649">
        <f>AVERAGE(D5649:D5653)</f>
        <v>23</v>
      </c>
      <c r="L5649">
        <f>AVERAGE(D5649:D5668)</f>
        <v>23</v>
      </c>
      <c r="M5649">
        <f>K5649-L5649</f>
        <v>0</v>
      </c>
      <c r="N5649" t="str">
        <f>IF(K5649&gt;L5649,"HIGH ZONE BIAS",IF(K5649&lt;L5649,"LOW ZONE BIAS","EQUILIBRIUM"))</f>
        <v>EQUILIBRIUM</v>
      </c>
    </row>
    <row r="5650">
      <c r="A5650">
        <v>21921</v>
      </c>
      <c r="B5650" t="str">
        <v>2022-04-28</v>
      </c>
      <c r="C5650" t="str">
        <v>Evening</v>
      </c>
      <c r="D5650">
        <v>4</v>
      </c>
      <c r="E5650" t="str">
        <f>IF(MOD(D5650,2)=0,"EVEN","ODD")</f>
        <v>EVEN</v>
      </c>
      <c r="F5650" t="str">
        <f>IF(D5650&lt;=18,"LOW (1-18)","HIGH (19-36)")</f>
        <v>LOW (1-18)</v>
      </c>
      <c r="G5650">
        <f>INT((D5650-1)/6)+1</f>
        <v>1</v>
      </c>
      <c r="H5650">
        <f>MOD(D5650-1,6)+1</f>
        <v>4</v>
      </c>
      <c r="I5650">
        <f>37-D5650</f>
        <v>33</v>
      </c>
      <c r="J5650">
        <f>ABS(D5650-D5651)</f>
        <v>1</v>
      </c>
      <c r="K5650">
        <f>AVERAGE(D5650:D5654)</f>
        <v>4</v>
      </c>
      <c r="L5650">
        <f>AVERAGE(D5650:D5669)</f>
        <v>4</v>
      </c>
      <c r="M5650">
        <f>K5650-L5650</f>
        <v>0</v>
      </c>
      <c r="N5650" t="str">
        <f>IF(K5650&gt;L5650,"HIGH ZONE BIAS",IF(K5650&lt;L5650,"LOW ZONE BIAS","EQUILIBRIUM"))</f>
        <v>EQUILIBRIUM</v>
      </c>
    </row>
    <row r="5651">
      <c r="A5651">
        <v>21920</v>
      </c>
      <c r="B5651" t="str">
        <v>2022-04-28</v>
      </c>
      <c r="C5651" t="str">
        <v>Afternoon</v>
      </c>
      <c r="D5651">
        <v>3</v>
      </c>
      <c r="E5651" t="str">
        <f>IF(MOD(D5651,2)=0,"EVEN","ODD")</f>
        <v>ODD</v>
      </c>
      <c r="F5651" t="str">
        <f>IF(D5651&lt;=18,"LOW (1-18)","HIGH (19-36)")</f>
        <v>LOW (1-18)</v>
      </c>
      <c r="G5651">
        <f>INT((D5651-1)/6)+1</f>
        <v>1</v>
      </c>
      <c r="H5651">
        <f>MOD(D5651-1,6)+1</f>
        <v>3</v>
      </c>
      <c r="I5651">
        <f>37-D5651</f>
        <v>34</v>
      </c>
      <c r="J5651">
        <f>ABS(D5651-D5652)</f>
        <v>22</v>
      </c>
      <c r="K5651">
        <f>AVERAGE(D5651:D5655)</f>
        <v>3</v>
      </c>
      <c r="L5651">
        <f>AVERAGE(D5651:D5670)</f>
        <v>3</v>
      </c>
      <c r="M5651">
        <f>K5651-L5651</f>
        <v>0</v>
      </c>
      <c r="N5651" t="str">
        <f>IF(K5651&gt;L5651,"HIGH ZONE BIAS",IF(K5651&lt;L5651,"LOW ZONE BIAS","EQUILIBRIUM"))</f>
        <v>EQUILIBRIUM</v>
      </c>
    </row>
    <row r="5652">
      <c r="A5652">
        <v>21919</v>
      </c>
      <c r="B5652" t="str">
        <v>2022-04-28</v>
      </c>
      <c r="C5652" t="str">
        <v>Midday</v>
      </c>
      <c r="D5652">
        <v>25</v>
      </c>
      <c r="E5652" t="str">
        <f>IF(MOD(D5652,2)=0,"EVEN","ODD")</f>
        <v>ODD</v>
      </c>
      <c r="F5652" t="str">
        <f>IF(D5652&lt;=18,"LOW (1-18)","HIGH (19-36)")</f>
        <v>HIGH (19-36)</v>
      </c>
      <c r="G5652">
        <f>INT((D5652-1)/6)+1</f>
        <v>5</v>
      </c>
      <c r="H5652">
        <f>MOD(D5652-1,6)+1</f>
        <v>1</v>
      </c>
      <c r="I5652">
        <f>37-D5652</f>
        <v>12</v>
      </c>
      <c r="J5652">
        <f>ABS(D5652-D5653)</f>
        <v>1</v>
      </c>
      <c r="K5652">
        <f>AVERAGE(D5652:D5656)</f>
        <v>25</v>
      </c>
      <c r="L5652">
        <f>AVERAGE(D5652:D5671)</f>
        <v>25</v>
      </c>
      <c r="M5652">
        <f>K5652-L5652</f>
        <v>0</v>
      </c>
      <c r="N5652" t="str">
        <f>IF(K5652&gt;L5652,"HIGH ZONE BIAS",IF(K5652&lt;L5652,"LOW ZONE BIAS","EQUILIBRIUM"))</f>
        <v>EQUILIBRIUM</v>
      </c>
    </row>
    <row r="5653">
      <c r="A5653">
        <v>21918</v>
      </c>
      <c r="B5653" t="str">
        <v>2022-04-28</v>
      </c>
      <c r="C5653" t="str">
        <v>Morning</v>
      </c>
      <c r="D5653">
        <v>24</v>
      </c>
      <c r="E5653" t="str">
        <f>IF(MOD(D5653,2)=0,"EVEN","ODD")</f>
        <v>EVEN</v>
      </c>
      <c r="F5653" t="str">
        <f>IF(D5653&lt;=18,"LOW (1-18)","HIGH (19-36)")</f>
        <v>HIGH (19-36)</v>
      </c>
      <c r="G5653">
        <f>INT((D5653-1)/6)+1</f>
        <v>4</v>
      </c>
      <c r="H5653">
        <f>MOD(D5653-1,6)+1</f>
        <v>6</v>
      </c>
      <c r="I5653">
        <f>37-D5653</f>
        <v>13</v>
      </c>
      <c r="J5653">
        <f>ABS(D5653-D5654)</f>
        <v>15</v>
      </c>
      <c r="K5653">
        <f>AVERAGE(D5653:D5657)</f>
        <v>24</v>
      </c>
      <c r="L5653">
        <f>AVERAGE(D5653:D5672)</f>
        <v>24</v>
      </c>
      <c r="M5653">
        <f>K5653-L5653</f>
        <v>0</v>
      </c>
      <c r="N5653" t="str">
        <f>IF(K5653&gt;L5653,"HIGH ZONE BIAS",IF(K5653&lt;L5653,"LOW ZONE BIAS","EQUILIBRIUM"))</f>
        <v>EQUILIBRIUM</v>
      </c>
    </row>
    <row r="5654">
      <c r="A5654">
        <v>21917</v>
      </c>
      <c r="B5654" t="str">
        <v>2022-04-27</v>
      </c>
      <c r="C5654" t="str">
        <v>Evening</v>
      </c>
      <c r="D5654">
        <v>9</v>
      </c>
      <c r="E5654" t="str">
        <f>IF(MOD(D5654,2)=0,"EVEN","ODD")</f>
        <v>ODD</v>
      </c>
      <c r="F5654" t="str">
        <f>IF(D5654&lt;=18,"LOW (1-18)","HIGH (19-36)")</f>
        <v>LOW (1-18)</v>
      </c>
      <c r="G5654">
        <f>INT((D5654-1)/6)+1</f>
        <v>2</v>
      </c>
      <c r="H5654">
        <f>MOD(D5654-1,6)+1</f>
        <v>3</v>
      </c>
      <c r="I5654">
        <f>37-D5654</f>
        <v>28</v>
      </c>
      <c r="J5654">
        <f>ABS(D5654-D5655)</f>
        <v>2</v>
      </c>
      <c r="K5654">
        <f>AVERAGE(D5654:D5658)</f>
        <v>9</v>
      </c>
      <c r="L5654">
        <f>AVERAGE(D5654:D5673)</f>
        <v>9</v>
      </c>
      <c r="M5654">
        <f>K5654-L5654</f>
        <v>0</v>
      </c>
      <c r="N5654" t="str">
        <f>IF(K5654&gt;L5654,"HIGH ZONE BIAS",IF(K5654&lt;L5654,"LOW ZONE BIAS","EQUILIBRIUM"))</f>
        <v>EQUILIBRIUM</v>
      </c>
    </row>
    <row r="5655">
      <c r="A5655">
        <v>21916</v>
      </c>
      <c r="B5655" t="str">
        <v>2022-04-27</v>
      </c>
      <c r="C5655" t="str">
        <v>Afternoon</v>
      </c>
      <c r="D5655">
        <v>11</v>
      </c>
      <c r="E5655" t="str">
        <f>IF(MOD(D5655,2)=0,"EVEN","ODD")</f>
        <v>ODD</v>
      </c>
      <c r="F5655" t="str">
        <f>IF(D5655&lt;=18,"LOW (1-18)","HIGH (19-36)")</f>
        <v>LOW (1-18)</v>
      </c>
      <c r="G5655">
        <f>INT((D5655-1)/6)+1</f>
        <v>2</v>
      </c>
      <c r="H5655">
        <f>MOD(D5655-1,6)+1</f>
        <v>5</v>
      </c>
      <c r="I5655">
        <f>37-D5655</f>
        <v>26</v>
      </c>
      <c r="J5655">
        <f>ABS(D5655-D5656)</f>
        <v>2</v>
      </c>
      <c r="K5655">
        <f>AVERAGE(D5655:D5659)</f>
        <v>11</v>
      </c>
      <c r="L5655">
        <f>AVERAGE(D5655:D5674)</f>
        <v>11</v>
      </c>
      <c r="M5655">
        <f>K5655-L5655</f>
        <v>0</v>
      </c>
      <c r="N5655" t="str">
        <f>IF(K5655&gt;L5655,"HIGH ZONE BIAS",IF(K5655&lt;L5655,"LOW ZONE BIAS","EQUILIBRIUM"))</f>
        <v>EQUILIBRIUM</v>
      </c>
    </row>
    <row r="5656">
      <c r="A5656">
        <v>21915</v>
      </c>
      <c r="B5656" t="str">
        <v>2022-04-27</v>
      </c>
      <c r="C5656" t="str">
        <v>Midday</v>
      </c>
      <c r="D5656">
        <v>9</v>
      </c>
      <c r="E5656" t="str">
        <f>IF(MOD(D5656,2)=0,"EVEN","ODD")</f>
        <v>ODD</v>
      </c>
      <c r="F5656" t="str">
        <f>IF(D5656&lt;=18,"LOW (1-18)","HIGH (19-36)")</f>
        <v>LOW (1-18)</v>
      </c>
      <c r="G5656">
        <f>INT((D5656-1)/6)+1</f>
        <v>2</v>
      </c>
      <c r="H5656">
        <f>MOD(D5656-1,6)+1</f>
        <v>3</v>
      </c>
      <c r="I5656">
        <f>37-D5656</f>
        <v>28</v>
      </c>
      <c r="J5656">
        <f>ABS(D5656-D5657)</f>
        <v>4</v>
      </c>
      <c r="K5656">
        <f>AVERAGE(D5656:D5660)</f>
        <v>9</v>
      </c>
      <c r="L5656">
        <f>AVERAGE(D5656:D5675)</f>
        <v>9</v>
      </c>
      <c r="M5656">
        <f>K5656-L5656</f>
        <v>0</v>
      </c>
      <c r="N5656" t="str">
        <f>IF(K5656&gt;L5656,"HIGH ZONE BIAS",IF(K5656&lt;L5656,"LOW ZONE BIAS","EQUILIBRIUM"))</f>
        <v>EQUILIBRIUM</v>
      </c>
    </row>
    <row r="5657">
      <c r="A5657">
        <v>21914</v>
      </c>
      <c r="B5657" t="str">
        <v>2022-04-27</v>
      </c>
      <c r="C5657" t="str">
        <v>Morning</v>
      </c>
      <c r="D5657">
        <v>13</v>
      </c>
      <c r="E5657" t="str">
        <f>IF(MOD(D5657,2)=0,"EVEN","ODD")</f>
        <v>ODD</v>
      </c>
      <c r="F5657" t="str">
        <f>IF(D5657&lt;=18,"LOW (1-18)","HIGH (19-36)")</f>
        <v>LOW (1-18)</v>
      </c>
      <c r="G5657">
        <f>INT((D5657-1)/6)+1</f>
        <v>3</v>
      </c>
      <c r="H5657">
        <f>MOD(D5657-1,6)+1</f>
        <v>1</v>
      </c>
      <c r="I5657">
        <f>37-D5657</f>
        <v>24</v>
      </c>
      <c r="J5657">
        <f>ABS(D5657-D5658)</f>
        <v>21</v>
      </c>
      <c r="K5657">
        <f>AVERAGE(D5657:D5661)</f>
        <v>13</v>
      </c>
      <c r="L5657">
        <f>AVERAGE(D5657:D5676)</f>
        <v>13</v>
      </c>
      <c r="M5657">
        <f>K5657-L5657</f>
        <v>0</v>
      </c>
      <c r="N5657" t="str">
        <f>IF(K5657&gt;L5657,"HIGH ZONE BIAS",IF(K5657&lt;L5657,"LOW ZONE BIAS","EQUILIBRIUM"))</f>
        <v>EQUILIBRIUM</v>
      </c>
    </row>
    <row r="5658">
      <c r="A5658">
        <v>21913</v>
      </c>
      <c r="B5658" t="str">
        <v>2022-04-26</v>
      </c>
      <c r="C5658" t="str">
        <v>Evening</v>
      </c>
      <c r="D5658">
        <v>34</v>
      </c>
      <c r="E5658" t="str">
        <f>IF(MOD(D5658,2)=0,"EVEN","ODD")</f>
        <v>EVEN</v>
      </c>
      <c r="F5658" t="str">
        <f>IF(D5658&lt;=18,"LOW (1-18)","HIGH (19-36)")</f>
        <v>HIGH (19-36)</v>
      </c>
      <c r="G5658">
        <f>INT((D5658-1)/6)+1</f>
        <v>6</v>
      </c>
      <c r="H5658">
        <f>MOD(D5658-1,6)+1</f>
        <v>4</v>
      </c>
      <c r="I5658">
        <f>37-D5658</f>
        <v>3</v>
      </c>
      <c r="J5658">
        <f>ABS(D5658-D5659)</f>
        <v>5</v>
      </c>
      <c r="K5658">
        <f>AVERAGE(D5658:D5662)</f>
        <v>34</v>
      </c>
      <c r="L5658">
        <f>AVERAGE(D5658:D5677)</f>
        <v>34</v>
      </c>
      <c r="M5658">
        <f>K5658-L5658</f>
        <v>0</v>
      </c>
      <c r="N5658" t="str">
        <f>IF(K5658&gt;L5658,"HIGH ZONE BIAS",IF(K5658&lt;L5658,"LOW ZONE BIAS","EQUILIBRIUM"))</f>
        <v>EQUILIBRIUM</v>
      </c>
    </row>
    <row r="5659">
      <c r="A5659">
        <v>21912</v>
      </c>
      <c r="B5659" t="str">
        <v>2022-04-26</v>
      </c>
      <c r="C5659" t="str">
        <v>Afternoon</v>
      </c>
      <c r="D5659">
        <v>29</v>
      </c>
      <c r="E5659" t="str">
        <f>IF(MOD(D5659,2)=0,"EVEN","ODD")</f>
        <v>ODD</v>
      </c>
      <c r="F5659" t="str">
        <f>IF(D5659&lt;=18,"LOW (1-18)","HIGH (19-36)")</f>
        <v>HIGH (19-36)</v>
      </c>
      <c r="G5659">
        <f>INT((D5659-1)/6)+1</f>
        <v>5</v>
      </c>
      <c r="H5659">
        <f>MOD(D5659-1,6)+1</f>
        <v>5</v>
      </c>
      <c r="I5659">
        <f>37-D5659</f>
        <v>8</v>
      </c>
      <c r="J5659">
        <f>ABS(D5659-D5660)</f>
        <v>18</v>
      </c>
      <c r="K5659">
        <f>AVERAGE(D5659:D5663)</f>
        <v>29</v>
      </c>
      <c r="L5659">
        <f>AVERAGE(D5659:D5678)</f>
        <v>29</v>
      </c>
      <c r="M5659">
        <f>K5659-L5659</f>
        <v>0</v>
      </c>
      <c r="N5659" t="str">
        <f>IF(K5659&gt;L5659,"HIGH ZONE BIAS",IF(K5659&lt;L5659,"LOW ZONE BIAS","EQUILIBRIUM"))</f>
        <v>EQUILIBRIUM</v>
      </c>
    </row>
    <row r="5660">
      <c r="A5660">
        <v>21911</v>
      </c>
      <c r="B5660" t="str">
        <v>2022-04-26</v>
      </c>
      <c r="C5660" t="str">
        <v>Midday</v>
      </c>
      <c r="D5660">
        <v>11</v>
      </c>
      <c r="E5660" t="str">
        <f>IF(MOD(D5660,2)=0,"EVEN","ODD")</f>
        <v>ODD</v>
      </c>
      <c r="F5660" t="str">
        <f>IF(D5660&lt;=18,"LOW (1-18)","HIGH (19-36)")</f>
        <v>LOW (1-18)</v>
      </c>
      <c r="G5660">
        <f>INT((D5660-1)/6)+1</f>
        <v>2</v>
      </c>
      <c r="H5660">
        <f>MOD(D5660-1,6)+1</f>
        <v>5</v>
      </c>
      <c r="I5660">
        <f>37-D5660</f>
        <v>26</v>
      </c>
      <c r="J5660">
        <f>ABS(D5660-D5661)</f>
        <v>4</v>
      </c>
      <c r="K5660">
        <f>AVERAGE(D5660:D5664)</f>
        <v>11</v>
      </c>
      <c r="L5660">
        <f>AVERAGE(D5660:D5679)</f>
        <v>11</v>
      </c>
      <c r="M5660">
        <f>K5660-L5660</f>
        <v>0</v>
      </c>
      <c r="N5660" t="str">
        <f>IF(K5660&gt;L5660,"HIGH ZONE BIAS",IF(K5660&lt;L5660,"LOW ZONE BIAS","EQUILIBRIUM"))</f>
        <v>EQUILIBRIUM</v>
      </c>
    </row>
    <row r="5661">
      <c r="A5661">
        <v>21910</v>
      </c>
      <c r="B5661" t="str">
        <v>2022-04-26</v>
      </c>
      <c r="C5661" t="str">
        <v>Morning</v>
      </c>
      <c r="D5661">
        <v>15</v>
      </c>
      <c r="E5661" t="str">
        <f>IF(MOD(D5661,2)=0,"EVEN","ODD")</f>
        <v>ODD</v>
      </c>
      <c r="F5661" t="str">
        <f>IF(D5661&lt;=18,"LOW (1-18)","HIGH (19-36)")</f>
        <v>LOW (1-18)</v>
      </c>
      <c r="G5661">
        <f>INT((D5661-1)/6)+1</f>
        <v>3</v>
      </c>
      <c r="H5661">
        <f>MOD(D5661-1,6)+1</f>
        <v>3</v>
      </c>
      <c r="I5661">
        <f>37-D5661</f>
        <v>22</v>
      </c>
      <c r="J5661">
        <f>ABS(D5661-D5662)</f>
        <v>8</v>
      </c>
      <c r="K5661">
        <f>AVERAGE(D5661:D5665)</f>
        <v>15</v>
      </c>
      <c r="L5661">
        <f>AVERAGE(D5661:D5680)</f>
        <v>15</v>
      </c>
      <c r="M5661">
        <f>K5661-L5661</f>
        <v>0</v>
      </c>
      <c r="N5661" t="str">
        <f>IF(K5661&gt;L5661,"HIGH ZONE BIAS",IF(K5661&lt;L5661,"LOW ZONE BIAS","EQUILIBRIUM"))</f>
        <v>EQUILIBRIUM</v>
      </c>
    </row>
    <row r="5662">
      <c r="A5662">
        <v>21909</v>
      </c>
      <c r="B5662" t="str">
        <v>2022-04-25</v>
      </c>
      <c r="C5662" t="str">
        <v>Evening</v>
      </c>
      <c r="D5662">
        <v>7</v>
      </c>
      <c r="E5662" t="str">
        <f>IF(MOD(D5662,2)=0,"EVEN","ODD")</f>
        <v>ODD</v>
      </c>
      <c r="F5662" t="str">
        <f>IF(D5662&lt;=18,"LOW (1-18)","HIGH (19-36)")</f>
        <v>LOW (1-18)</v>
      </c>
      <c r="G5662">
        <f>INT((D5662-1)/6)+1</f>
        <v>2</v>
      </c>
      <c r="H5662">
        <f>MOD(D5662-1,6)+1</f>
        <v>1</v>
      </c>
      <c r="I5662">
        <f>37-D5662</f>
        <v>30</v>
      </c>
      <c r="J5662">
        <f>ABS(D5662-D5663)</f>
        <v>22</v>
      </c>
      <c r="K5662">
        <f>AVERAGE(D5662:D5666)</f>
        <v>7</v>
      </c>
      <c r="L5662">
        <f>AVERAGE(D5662:D5681)</f>
        <v>7</v>
      </c>
      <c r="M5662">
        <f>K5662-L5662</f>
        <v>0</v>
      </c>
      <c r="N5662" t="str">
        <f>IF(K5662&gt;L5662,"HIGH ZONE BIAS",IF(K5662&lt;L5662,"LOW ZONE BIAS","EQUILIBRIUM"))</f>
        <v>EQUILIBRIUM</v>
      </c>
    </row>
    <row r="5663">
      <c r="A5663">
        <v>21908</v>
      </c>
      <c r="B5663" t="str">
        <v>2022-04-25</v>
      </c>
      <c r="C5663" t="str">
        <v>Afternoon</v>
      </c>
      <c r="D5663">
        <v>29</v>
      </c>
      <c r="E5663" t="str">
        <f>IF(MOD(D5663,2)=0,"EVEN","ODD")</f>
        <v>ODD</v>
      </c>
      <c r="F5663" t="str">
        <f>IF(D5663&lt;=18,"LOW (1-18)","HIGH (19-36)")</f>
        <v>HIGH (19-36)</v>
      </c>
      <c r="G5663">
        <f>INT((D5663-1)/6)+1</f>
        <v>5</v>
      </c>
      <c r="H5663">
        <f>MOD(D5663-1,6)+1</f>
        <v>5</v>
      </c>
      <c r="I5663">
        <f>37-D5663</f>
        <v>8</v>
      </c>
      <c r="J5663">
        <f>ABS(D5663-D5664)</f>
        <v>26</v>
      </c>
      <c r="K5663">
        <f>AVERAGE(D5663:D5667)</f>
        <v>29</v>
      </c>
      <c r="L5663">
        <f>AVERAGE(D5663:D5682)</f>
        <v>29</v>
      </c>
      <c r="M5663">
        <f>K5663-L5663</f>
        <v>0</v>
      </c>
      <c r="N5663" t="str">
        <f>IF(K5663&gt;L5663,"HIGH ZONE BIAS",IF(K5663&lt;L5663,"LOW ZONE BIAS","EQUILIBRIUM"))</f>
        <v>EQUILIBRIUM</v>
      </c>
    </row>
    <row r="5664">
      <c r="A5664">
        <v>21907</v>
      </c>
      <c r="B5664" t="str">
        <v>2022-04-25</v>
      </c>
      <c r="C5664" t="str">
        <v>Midday</v>
      </c>
      <c r="D5664">
        <v>3</v>
      </c>
      <c r="E5664" t="str">
        <f>IF(MOD(D5664,2)=0,"EVEN","ODD")</f>
        <v>ODD</v>
      </c>
      <c r="F5664" t="str">
        <f>IF(D5664&lt;=18,"LOW (1-18)","HIGH (19-36)")</f>
        <v>LOW (1-18)</v>
      </c>
      <c r="G5664">
        <f>INT((D5664-1)/6)+1</f>
        <v>1</v>
      </c>
      <c r="H5664">
        <f>MOD(D5664-1,6)+1</f>
        <v>3</v>
      </c>
      <c r="I5664">
        <f>37-D5664</f>
        <v>34</v>
      </c>
      <c r="J5664">
        <f>ABS(D5664-D5665)</f>
        <v>18</v>
      </c>
      <c r="K5664">
        <f>AVERAGE(D5664:D5668)</f>
        <v>3</v>
      </c>
      <c r="L5664">
        <f>AVERAGE(D5664:D5683)</f>
        <v>3</v>
      </c>
      <c r="M5664">
        <f>K5664-L5664</f>
        <v>0</v>
      </c>
      <c r="N5664" t="str">
        <f>IF(K5664&gt;L5664,"HIGH ZONE BIAS",IF(K5664&lt;L5664,"LOW ZONE BIAS","EQUILIBRIUM"))</f>
        <v>EQUILIBRIUM</v>
      </c>
    </row>
    <row r="5665">
      <c r="A5665">
        <v>21906</v>
      </c>
      <c r="B5665" t="str">
        <v>2022-04-25</v>
      </c>
      <c r="C5665" t="str">
        <v>Morning</v>
      </c>
      <c r="D5665">
        <v>21</v>
      </c>
      <c r="E5665" t="str">
        <f>IF(MOD(D5665,2)=0,"EVEN","ODD")</f>
        <v>ODD</v>
      </c>
      <c r="F5665" t="str">
        <f>IF(D5665&lt;=18,"LOW (1-18)","HIGH (19-36)")</f>
        <v>HIGH (19-36)</v>
      </c>
      <c r="G5665">
        <f>INT((D5665-1)/6)+1</f>
        <v>4</v>
      </c>
      <c r="H5665">
        <f>MOD(D5665-1,6)+1</f>
        <v>3</v>
      </c>
      <c r="I5665">
        <f>37-D5665</f>
        <v>16</v>
      </c>
      <c r="J5665">
        <f>ABS(D5665-D5666)</f>
        <v>17</v>
      </c>
      <c r="K5665">
        <f>AVERAGE(D5665:D5669)</f>
        <v>21</v>
      </c>
      <c r="L5665">
        <f>AVERAGE(D5665:D5684)</f>
        <v>21</v>
      </c>
      <c r="M5665">
        <f>K5665-L5665</f>
        <v>0</v>
      </c>
      <c r="N5665" t="str">
        <f>IF(K5665&gt;L5665,"HIGH ZONE BIAS",IF(K5665&lt;L5665,"LOW ZONE BIAS","EQUILIBRIUM"))</f>
        <v>EQUILIBRIUM</v>
      </c>
    </row>
    <row r="5666">
      <c r="A5666">
        <v>21905</v>
      </c>
      <c r="B5666" t="str">
        <v>2022-04-23</v>
      </c>
      <c r="C5666" t="str">
        <v>Evening</v>
      </c>
      <c r="D5666">
        <v>4</v>
      </c>
      <c r="E5666" t="str">
        <f>IF(MOD(D5666,2)=0,"EVEN","ODD")</f>
        <v>EVEN</v>
      </c>
      <c r="F5666" t="str">
        <f>IF(D5666&lt;=18,"LOW (1-18)","HIGH (19-36)")</f>
        <v>LOW (1-18)</v>
      </c>
      <c r="G5666">
        <f>INT((D5666-1)/6)+1</f>
        <v>1</v>
      </c>
      <c r="H5666">
        <f>MOD(D5666-1,6)+1</f>
        <v>4</v>
      </c>
      <c r="I5666">
        <f>37-D5666</f>
        <v>33</v>
      </c>
      <c r="J5666">
        <f>ABS(D5666-D5667)</f>
        <v>20</v>
      </c>
      <c r="K5666">
        <f>AVERAGE(D5666:D5670)</f>
        <v>4</v>
      </c>
      <c r="L5666">
        <f>AVERAGE(D5666:D5685)</f>
        <v>4</v>
      </c>
      <c r="M5666">
        <f>K5666-L5666</f>
        <v>0</v>
      </c>
      <c r="N5666" t="str">
        <f>IF(K5666&gt;L5666,"HIGH ZONE BIAS",IF(K5666&lt;L5666,"LOW ZONE BIAS","EQUILIBRIUM"))</f>
        <v>EQUILIBRIUM</v>
      </c>
    </row>
    <row r="5667">
      <c r="A5667">
        <v>21904</v>
      </c>
      <c r="B5667" t="str">
        <v>2022-04-23</v>
      </c>
      <c r="C5667" t="str">
        <v>Afternoon</v>
      </c>
      <c r="D5667">
        <v>24</v>
      </c>
      <c r="E5667" t="str">
        <f>IF(MOD(D5667,2)=0,"EVEN","ODD")</f>
        <v>EVEN</v>
      </c>
      <c r="F5667" t="str">
        <f>IF(D5667&lt;=18,"LOW (1-18)","HIGH (19-36)")</f>
        <v>HIGH (19-36)</v>
      </c>
      <c r="G5667">
        <f>INT((D5667-1)/6)+1</f>
        <v>4</v>
      </c>
      <c r="H5667">
        <f>MOD(D5667-1,6)+1</f>
        <v>6</v>
      </c>
      <c r="I5667">
        <f>37-D5667</f>
        <v>13</v>
      </c>
      <c r="J5667">
        <f>ABS(D5667-D5668)</f>
        <v>23</v>
      </c>
      <c r="K5667">
        <f>AVERAGE(D5667:D5671)</f>
        <v>24</v>
      </c>
      <c r="L5667">
        <f>AVERAGE(D5667:D5686)</f>
        <v>24</v>
      </c>
      <c r="M5667">
        <f>K5667-L5667</f>
        <v>0</v>
      </c>
      <c r="N5667" t="str">
        <f>IF(K5667&gt;L5667,"HIGH ZONE BIAS",IF(K5667&lt;L5667,"LOW ZONE BIAS","EQUILIBRIUM"))</f>
        <v>EQUILIBRIUM</v>
      </c>
    </row>
    <row r="5668">
      <c r="A5668">
        <v>21903</v>
      </c>
      <c r="B5668" t="str">
        <v>2022-04-23</v>
      </c>
      <c r="C5668" t="str">
        <v>Midday</v>
      </c>
      <c r="D5668">
        <v>1</v>
      </c>
      <c r="E5668" t="str">
        <f>IF(MOD(D5668,2)=0,"EVEN","ODD")</f>
        <v>ODD</v>
      </c>
      <c r="F5668" t="str">
        <f>IF(D5668&lt;=18,"LOW (1-18)","HIGH (19-36)")</f>
        <v>LOW (1-18)</v>
      </c>
      <c r="G5668">
        <f>INT((D5668-1)/6)+1</f>
        <v>1</v>
      </c>
      <c r="H5668">
        <f>MOD(D5668-1,6)+1</f>
        <v>1</v>
      </c>
      <c r="I5668">
        <f>37-D5668</f>
        <v>36</v>
      </c>
      <c r="J5668">
        <f>ABS(D5668-D5669)</f>
        <v>0</v>
      </c>
      <c r="K5668">
        <f>AVERAGE(D5668:D5672)</f>
        <v>1</v>
      </c>
      <c r="L5668">
        <f>AVERAGE(D5668:D5687)</f>
        <v>1</v>
      </c>
      <c r="M5668">
        <f>K5668-L5668</f>
        <v>0</v>
      </c>
      <c r="N5668" t="str">
        <f>IF(K5668&gt;L5668,"HIGH ZONE BIAS",IF(K5668&lt;L5668,"LOW ZONE BIAS","EQUILIBRIUM"))</f>
        <v>EQUILIBRIUM</v>
      </c>
    </row>
    <row r="5669">
      <c r="A5669">
        <v>21902</v>
      </c>
      <c r="B5669" t="str">
        <v>2022-04-23</v>
      </c>
      <c r="C5669" t="str">
        <v>Morning</v>
      </c>
      <c r="D5669">
        <v>1</v>
      </c>
      <c r="E5669" t="str">
        <f>IF(MOD(D5669,2)=0,"EVEN","ODD")</f>
        <v>ODD</v>
      </c>
      <c r="F5669" t="str">
        <f>IF(D5669&lt;=18,"LOW (1-18)","HIGH (19-36)")</f>
        <v>LOW (1-18)</v>
      </c>
      <c r="G5669">
        <f>INT((D5669-1)/6)+1</f>
        <v>1</v>
      </c>
      <c r="H5669">
        <f>MOD(D5669-1,6)+1</f>
        <v>1</v>
      </c>
      <c r="I5669">
        <f>37-D5669</f>
        <v>36</v>
      </c>
      <c r="J5669">
        <f>ABS(D5669-D5670)</f>
        <v>19</v>
      </c>
      <c r="K5669">
        <f>AVERAGE(D5669:D5673)</f>
        <v>1</v>
      </c>
      <c r="L5669">
        <f>AVERAGE(D5669:D5688)</f>
        <v>1</v>
      </c>
      <c r="M5669">
        <f>K5669-L5669</f>
        <v>0</v>
      </c>
      <c r="N5669" t="str">
        <f>IF(K5669&gt;L5669,"HIGH ZONE BIAS",IF(K5669&lt;L5669,"LOW ZONE BIAS","EQUILIBRIUM"))</f>
        <v>EQUILIBRIUM</v>
      </c>
    </row>
    <row r="5670">
      <c r="A5670">
        <v>21901</v>
      </c>
      <c r="B5670" t="str">
        <v>2022-04-22</v>
      </c>
      <c r="C5670" t="str">
        <v>Evening</v>
      </c>
      <c r="D5670">
        <v>20</v>
      </c>
      <c r="E5670" t="str">
        <f>IF(MOD(D5670,2)=0,"EVEN","ODD")</f>
        <v>EVEN</v>
      </c>
      <c r="F5670" t="str">
        <f>IF(D5670&lt;=18,"LOW (1-18)","HIGH (19-36)")</f>
        <v>HIGH (19-36)</v>
      </c>
      <c r="G5670">
        <f>INT((D5670-1)/6)+1</f>
        <v>4</v>
      </c>
      <c r="H5670">
        <f>MOD(D5670-1,6)+1</f>
        <v>2</v>
      </c>
      <c r="I5670">
        <f>37-D5670</f>
        <v>17</v>
      </c>
      <c r="J5670">
        <f>ABS(D5670-D5671)</f>
        <v>10</v>
      </c>
      <c r="K5670">
        <f>AVERAGE(D5670:D5674)</f>
        <v>20</v>
      </c>
      <c r="L5670">
        <f>AVERAGE(D5670:D5689)</f>
        <v>20</v>
      </c>
      <c r="M5670">
        <f>K5670-L5670</f>
        <v>0</v>
      </c>
      <c r="N5670" t="str">
        <f>IF(K5670&gt;L5670,"HIGH ZONE BIAS",IF(K5670&lt;L5670,"LOW ZONE BIAS","EQUILIBRIUM"))</f>
        <v>EQUILIBRIUM</v>
      </c>
    </row>
    <row r="5671">
      <c r="A5671">
        <v>21900</v>
      </c>
      <c r="B5671" t="str">
        <v>2022-04-22</v>
      </c>
      <c r="C5671" t="str">
        <v>Afternoon</v>
      </c>
      <c r="D5671">
        <v>10</v>
      </c>
      <c r="E5671" t="str">
        <f>IF(MOD(D5671,2)=0,"EVEN","ODD")</f>
        <v>EVEN</v>
      </c>
      <c r="F5671" t="str">
        <f>IF(D5671&lt;=18,"LOW (1-18)","HIGH (19-36)")</f>
        <v>LOW (1-18)</v>
      </c>
      <c r="G5671">
        <f>INT((D5671-1)/6)+1</f>
        <v>2</v>
      </c>
      <c r="H5671">
        <f>MOD(D5671-1,6)+1</f>
        <v>4</v>
      </c>
      <c r="I5671">
        <f>37-D5671</f>
        <v>27</v>
      </c>
      <c r="J5671">
        <f>ABS(D5671-D5672)</f>
        <v>4</v>
      </c>
      <c r="K5671">
        <f>AVERAGE(D5671:D5675)</f>
        <v>10</v>
      </c>
      <c r="L5671">
        <f>AVERAGE(D5671:D5690)</f>
        <v>10</v>
      </c>
      <c r="M5671">
        <f>K5671-L5671</f>
        <v>0</v>
      </c>
      <c r="N5671" t="str">
        <f>IF(K5671&gt;L5671,"HIGH ZONE BIAS",IF(K5671&lt;L5671,"LOW ZONE BIAS","EQUILIBRIUM"))</f>
        <v>EQUILIBRIUM</v>
      </c>
    </row>
    <row r="5672">
      <c r="A5672">
        <v>21899</v>
      </c>
      <c r="B5672" t="str">
        <v>2022-04-22</v>
      </c>
      <c r="C5672" t="str">
        <v>Midday</v>
      </c>
      <c r="D5672">
        <v>6</v>
      </c>
      <c r="E5672" t="str">
        <f>IF(MOD(D5672,2)=0,"EVEN","ODD")</f>
        <v>EVEN</v>
      </c>
      <c r="F5672" t="str">
        <f>IF(D5672&lt;=18,"LOW (1-18)","HIGH (19-36)")</f>
        <v>LOW (1-18)</v>
      </c>
      <c r="G5672">
        <f>INT((D5672-1)/6)+1</f>
        <v>1</v>
      </c>
      <c r="H5672">
        <f>MOD(D5672-1,6)+1</f>
        <v>6</v>
      </c>
      <c r="I5672">
        <f>37-D5672</f>
        <v>31</v>
      </c>
      <c r="J5672">
        <f>ABS(D5672-D5673)</f>
        <v>26</v>
      </c>
      <c r="K5672">
        <f>AVERAGE(D5672:D5676)</f>
        <v>6</v>
      </c>
      <c r="L5672">
        <f>AVERAGE(D5672:D5691)</f>
        <v>6</v>
      </c>
      <c r="M5672">
        <f>K5672-L5672</f>
        <v>0</v>
      </c>
      <c r="N5672" t="str">
        <f>IF(K5672&gt;L5672,"HIGH ZONE BIAS",IF(K5672&lt;L5672,"LOW ZONE BIAS","EQUILIBRIUM"))</f>
        <v>EQUILIBRIUM</v>
      </c>
    </row>
    <row r="5673">
      <c r="A5673">
        <v>21898</v>
      </c>
      <c r="B5673" t="str">
        <v>2022-04-22</v>
      </c>
      <c r="C5673" t="str">
        <v>Morning</v>
      </c>
      <c r="D5673">
        <v>32</v>
      </c>
      <c r="E5673" t="str">
        <f>IF(MOD(D5673,2)=0,"EVEN","ODD")</f>
        <v>EVEN</v>
      </c>
      <c r="F5673" t="str">
        <f>IF(D5673&lt;=18,"LOW (1-18)","HIGH (19-36)")</f>
        <v>HIGH (19-36)</v>
      </c>
      <c r="G5673">
        <f>INT((D5673-1)/6)+1</f>
        <v>6</v>
      </c>
      <c r="H5673">
        <f>MOD(D5673-1,6)+1</f>
        <v>2</v>
      </c>
      <c r="I5673">
        <f>37-D5673</f>
        <v>5</v>
      </c>
      <c r="J5673">
        <f>ABS(D5673-D5674)</f>
        <v>0</v>
      </c>
      <c r="K5673">
        <f>AVERAGE(D5673:D5677)</f>
        <v>32</v>
      </c>
      <c r="L5673">
        <f>AVERAGE(D5673:D5692)</f>
        <v>32</v>
      </c>
      <c r="M5673">
        <f>K5673-L5673</f>
        <v>0</v>
      </c>
      <c r="N5673" t="str">
        <f>IF(K5673&gt;L5673,"HIGH ZONE BIAS",IF(K5673&lt;L5673,"LOW ZONE BIAS","EQUILIBRIUM"))</f>
        <v>EQUILIBRIUM</v>
      </c>
    </row>
    <row r="5674">
      <c r="A5674">
        <v>21897</v>
      </c>
      <c r="B5674" t="str">
        <v>2022-04-21</v>
      </c>
      <c r="C5674" t="str">
        <v>Evening</v>
      </c>
      <c r="D5674">
        <v>32</v>
      </c>
      <c r="E5674" t="str">
        <f>IF(MOD(D5674,2)=0,"EVEN","ODD")</f>
        <v>EVEN</v>
      </c>
      <c r="F5674" t="str">
        <f>IF(D5674&lt;=18,"LOW (1-18)","HIGH (19-36)")</f>
        <v>HIGH (19-36)</v>
      </c>
      <c r="G5674">
        <f>INT((D5674-1)/6)+1</f>
        <v>6</v>
      </c>
      <c r="H5674">
        <f>MOD(D5674-1,6)+1</f>
        <v>2</v>
      </c>
      <c r="I5674">
        <f>37-D5674</f>
        <v>5</v>
      </c>
      <c r="J5674">
        <f>ABS(D5674-D5675)</f>
        <v>6</v>
      </c>
      <c r="K5674">
        <f>AVERAGE(D5674:D5678)</f>
        <v>32</v>
      </c>
      <c r="L5674">
        <f>AVERAGE(D5674:D5693)</f>
        <v>32</v>
      </c>
      <c r="M5674">
        <f>K5674-L5674</f>
        <v>0</v>
      </c>
      <c r="N5674" t="str">
        <f>IF(K5674&gt;L5674,"HIGH ZONE BIAS",IF(K5674&lt;L5674,"LOW ZONE BIAS","EQUILIBRIUM"))</f>
        <v>EQUILIBRIUM</v>
      </c>
    </row>
    <row r="5675">
      <c r="A5675">
        <v>21896</v>
      </c>
      <c r="B5675" t="str">
        <v>2022-04-21</v>
      </c>
      <c r="C5675" t="str">
        <v>Afternoon</v>
      </c>
      <c r="D5675">
        <v>26</v>
      </c>
      <c r="E5675" t="str">
        <f>IF(MOD(D5675,2)=0,"EVEN","ODD")</f>
        <v>EVEN</v>
      </c>
      <c r="F5675" t="str">
        <f>IF(D5675&lt;=18,"LOW (1-18)","HIGH (19-36)")</f>
        <v>HIGH (19-36)</v>
      </c>
      <c r="G5675">
        <f>INT((D5675-1)/6)+1</f>
        <v>5</v>
      </c>
      <c r="H5675">
        <f>MOD(D5675-1,6)+1</f>
        <v>2</v>
      </c>
      <c r="I5675">
        <f>37-D5675</f>
        <v>11</v>
      </c>
      <c r="J5675">
        <f>ABS(D5675-D5676)</f>
        <v>14</v>
      </c>
      <c r="K5675">
        <f>AVERAGE(D5675:D5679)</f>
        <v>26</v>
      </c>
      <c r="L5675">
        <f>AVERAGE(D5675:D5694)</f>
        <v>26</v>
      </c>
      <c r="M5675">
        <f>K5675-L5675</f>
        <v>0</v>
      </c>
      <c r="N5675" t="str">
        <f>IF(K5675&gt;L5675,"HIGH ZONE BIAS",IF(K5675&lt;L5675,"LOW ZONE BIAS","EQUILIBRIUM"))</f>
        <v>EQUILIBRIUM</v>
      </c>
    </row>
    <row r="5676">
      <c r="A5676">
        <v>21895</v>
      </c>
      <c r="B5676" t="str">
        <v>2022-04-21</v>
      </c>
      <c r="C5676" t="str">
        <v>Midday</v>
      </c>
      <c r="D5676">
        <v>12</v>
      </c>
      <c r="E5676" t="str">
        <f>IF(MOD(D5676,2)=0,"EVEN","ODD")</f>
        <v>EVEN</v>
      </c>
      <c r="F5676" t="str">
        <f>IF(D5676&lt;=18,"LOW (1-18)","HIGH (19-36)")</f>
        <v>LOW (1-18)</v>
      </c>
      <c r="G5676">
        <f>INT((D5676-1)/6)+1</f>
        <v>2</v>
      </c>
      <c r="H5676">
        <f>MOD(D5676-1,6)+1</f>
        <v>6</v>
      </c>
      <c r="I5676">
        <f>37-D5676</f>
        <v>25</v>
      </c>
      <c r="J5676">
        <f>ABS(D5676-D5677)</f>
        <v>6</v>
      </c>
      <c r="K5676">
        <f>AVERAGE(D5676:D5680)</f>
        <v>12</v>
      </c>
      <c r="L5676">
        <f>AVERAGE(D5676:D5695)</f>
        <v>12</v>
      </c>
      <c r="M5676">
        <f>K5676-L5676</f>
        <v>0</v>
      </c>
      <c r="N5676" t="str">
        <f>IF(K5676&gt;L5676,"HIGH ZONE BIAS",IF(K5676&lt;L5676,"LOW ZONE BIAS","EQUILIBRIUM"))</f>
        <v>EQUILIBRIUM</v>
      </c>
    </row>
    <row r="5677">
      <c r="A5677">
        <v>21894</v>
      </c>
      <c r="B5677" t="str">
        <v>2022-04-21</v>
      </c>
      <c r="C5677" t="str">
        <v>Morning</v>
      </c>
      <c r="D5677">
        <v>6</v>
      </c>
      <c r="E5677" t="str">
        <f>IF(MOD(D5677,2)=0,"EVEN","ODD")</f>
        <v>EVEN</v>
      </c>
      <c r="F5677" t="str">
        <f>IF(D5677&lt;=18,"LOW (1-18)","HIGH (19-36)")</f>
        <v>LOW (1-18)</v>
      </c>
      <c r="G5677">
        <f>INT((D5677-1)/6)+1</f>
        <v>1</v>
      </c>
      <c r="H5677">
        <f>MOD(D5677-1,6)+1</f>
        <v>6</v>
      </c>
      <c r="I5677">
        <f>37-D5677</f>
        <v>31</v>
      </c>
      <c r="J5677">
        <f>ABS(D5677-D5678)</f>
        <v>19</v>
      </c>
      <c r="K5677">
        <f>AVERAGE(D5677:D5681)</f>
        <v>6</v>
      </c>
      <c r="L5677">
        <f>AVERAGE(D5677:D5696)</f>
        <v>6</v>
      </c>
      <c r="M5677">
        <f>K5677-L5677</f>
        <v>0</v>
      </c>
      <c r="N5677" t="str">
        <f>IF(K5677&gt;L5677,"HIGH ZONE BIAS",IF(K5677&lt;L5677,"LOW ZONE BIAS","EQUILIBRIUM"))</f>
        <v>EQUILIBRIUM</v>
      </c>
    </row>
    <row r="5678">
      <c r="A5678">
        <v>21893</v>
      </c>
      <c r="B5678" t="str">
        <v>2022-04-20</v>
      </c>
      <c r="C5678" t="str">
        <v>Evening</v>
      </c>
      <c r="D5678">
        <v>25</v>
      </c>
      <c r="E5678" t="str">
        <f>IF(MOD(D5678,2)=0,"EVEN","ODD")</f>
        <v>ODD</v>
      </c>
      <c r="F5678" t="str">
        <f>IF(D5678&lt;=18,"LOW (1-18)","HIGH (19-36)")</f>
        <v>HIGH (19-36)</v>
      </c>
      <c r="G5678">
        <f>INT((D5678-1)/6)+1</f>
        <v>5</v>
      </c>
      <c r="H5678">
        <f>MOD(D5678-1,6)+1</f>
        <v>1</v>
      </c>
      <c r="I5678">
        <f>37-D5678</f>
        <v>12</v>
      </c>
      <c r="J5678">
        <f>ABS(D5678-D5679)</f>
        <v>10</v>
      </c>
      <c r="K5678">
        <f>AVERAGE(D5678:D5682)</f>
        <v>25</v>
      </c>
      <c r="L5678">
        <f>AVERAGE(D5678:D5697)</f>
        <v>25</v>
      </c>
      <c r="M5678">
        <f>K5678-L5678</f>
        <v>0</v>
      </c>
      <c r="N5678" t="str">
        <f>IF(K5678&gt;L5678,"HIGH ZONE BIAS",IF(K5678&lt;L5678,"LOW ZONE BIAS","EQUILIBRIUM"))</f>
        <v>EQUILIBRIUM</v>
      </c>
    </row>
    <row r="5679">
      <c r="A5679">
        <v>21892</v>
      </c>
      <c r="B5679" t="str">
        <v>2022-04-20</v>
      </c>
      <c r="C5679" t="str">
        <v>Afternoon</v>
      </c>
      <c r="D5679">
        <v>35</v>
      </c>
      <c r="E5679" t="str">
        <f>IF(MOD(D5679,2)=0,"EVEN","ODD")</f>
        <v>ODD</v>
      </c>
      <c r="F5679" t="str">
        <f>IF(D5679&lt;=18,"LOW (1-18)","HIGH (19-36)")</f>
        <v>HIGH (19-36)</v>
      </c>
      <c r="G5679">
        <f>INT((D5679-1)/6)+1</f>
        <v>6</v>
      </c>
      <c r="H5679">
        <f>MOD(D5679-1,6)+1</f>
        <v>5</v>
      </c>
      <c r="I5679">
        <f>37-D5679</f>
        <v>2</v>
      </c>
      <c r="J5679">
        <f>ABS(D5679-D5680)</f>
        <v>0</v>
      </c>
      <c r="K5679">
        <f>AVERAGE(D5679:D5683)</f>
        <v>35</v>
      </c>
      <c r="L5679">
        <f>AVERAGE(D5679:D5698)</f>
        <v>35</v>
      </c>
      <c r="M5679">
        <f>K5679-L5679</f>
        <v>0</v>
      </c>
      <c r="N5679" t="str">
        <f>IF(K5679&gt;L5679,"HIGH ZONE BIAS",IF(K5679&lt;L5679,"LOW ZONE BIAS","EQUILIBRIUM"))</f>
        <v>EQUILIBRIUM</v>
      </c>
    </row>
    <row r="5680">
      <c r="A5680">
        <v>21891</v>
      </c>
      <c r="B5680" t="str">
        <v>2022-04-20</v>
      </c>
      <c r="C5680" t="str">
        <v>Midday</v>
      </c>
      <c r="D5680">
        <v>35</v>
      </c>
      <c r="E5680" t="str">
        <f>IF(MOD(D5680,2)=0,"EVEN","ODD")</f>
        <v>ODD</v>
      </c>
      <c r="F5680" t="str">
        <f>IF(D5680&lt;=18,"LOW (1-18)","HIGH (19-36)")</f>
        <v>HIGH (19-36)</v>
      </c>
      <c r="G5680">
        <f>INT((D5680-1)/6)+1</f>
        <v>6</v>
      </c>
      <c r="H5680">
        <f>MOD(D5680-1,6)+1</f>
        <v>5</v>
      </c>
      <c r="I5680">
        <f>37-D5680</f>
        <v>2</v>
      </c>
      <c r="J5680">
        <f>ABS(D5680-D5681)</f>
        <v>25</v>
      </c>
      <c r="K5680">
        <f>AVERAGE(D5680:D5684)</f>
        <v>35</v>
      </c>
      <c r="L5680">
        <f>AVERAGE(D5680:D5699)</f>
        <v>35</v>
      </c>
      <c r="M5680">
        <f>K5680-L5680</f>
        <v>0</v>
      </c>
      <c r="N5680" t="str">
        <f>IF(K5680&gt;L5680,"HIGH ZONE BIAS",IF(K5680&lt;L5680,"LOW ZONE BIAS","EQUILIBRIUM"))</f>
        <v>EQUILIBRIUM</v>
      </c>
    </row>
    <row r="5681">
      <c r="A5681">
        <v>21890</v>
      </c>
      <c r="B5681" t="str">
        <v>2022-04-20</v>
      </c>
      <c r="C5681" t="str">
        <v>Morning</v>
      </c>
      <c r="D5681">
        <v>10</v>
      </c>
      <c r="E5681" t="str">
        <f>IF(MOD(D5681,2)=0,"EVEN","ODD")</f>
        <v>EVEN</v>
      </c>
      <c r="F5681" t="str">
        <f>IF(D5681&lt;=18,"LOW (1-18)","HIGH (19-36)")</f>
        <v>LOW (1-18)</v>
      </c>
      <c r="G5681">
        <f>INT((D5681-1)/6)+1</f>
        <v>2</v>
      </c>
      <c r="H5681">
        <f>MOD(D5681-1,6)+1</f>
        <v>4</v>
      </c>
      <c r="I5681">
        <f>37-D5681</f>
        <v>27</v>
      </c>
      <c r="J5681">
        <f>ABS(D5681-D5682)</f>
        <v>3</v>
      </c>
      <c r="K5681">
        <f>AVERAGE(D5681:D5685)</f>
        <v>10</v>
      </c>
      <c r="L5681">
        <f>AVERAGE(D5681:D5700)</f>
        <v>10</v>
      </c>
      <c r="M5681">
        <f>K5681-L5681</f>
        <v>0</v>
      </c>
      <c r="N5681" t="str">
        <f>IF(K5681&gt;L5681,"HIGH ZONE BIAS",IF(K5681&lt;L5681,"LOW ZONE BIAS","EQUILIBRIUM"))</f>
        <v>EQUILIBRIUM</v>
      </c>
    </row>
    <row r="5682">
      <c r="A5682">
        <v>21889</v>
      </c>
      <c r="B5682" t="str">
        <v>2022-04-19</v>
      </c>
      <c r="C5682" t="str">
        <v>Evening</v>
      </c>
      <c r="D5682">
        <v>7</v>
      </c>
      <c r="E5682" t="str">
        <f>IF(MOD(D5682,2)=0,"EVEN","ODD")</f>
        <v>ODD</v>
      </c>
      <c r="F5682" t="str">
        <f>IF(D5682&lt;=18,"LOW (1-18)","HIGH (19-36)")</f>
        <v>LOW (1-18)</v>
      </c>
      <c r="G5682">
        <f>INT((D5682-1)/6)+1</f>
        <v>2</v>
      </c>
      <c r="H5682">
        <f>MOD(D5682-1,6)+1</f>
        <v>1</v>
      </c>
      <c r="I5682">
        <f>37-D5682</f>
        <v>30</v>
      </c>
      <c r="J5682">
        <f>ABS(D5682-D5683)</f>
        <v>5</v>
      </c>
      <c r="K5682">
        <f>AVERAGE(D5682:D5686)</f>
        <v>7</v>
      </c>
      <c r="L5682">
        <f>AVERAGE(D5682:D5701)</f>
        <v>7</v>
      </c>
      <c r="M5682">
        <f>K5682-L5682</f>
        <v>0</v>
      </c>
      <c r="N5682" t="str">
        <f>IF(K5682&gt;L5682,"HIGH ZONE BIAS",IF(K5682&lt;L5682,"LOW ZONE BIAS","EQUILIBRIUM"))</f>
        <v>EQUILIBRIUM</v>
      </c>
    </row>
    <row r="5683">
      <c r="A5683">
        <v>21888</v>
      </c>
      <c r="B5683" t="str">
        <v>2022-04-19</v>
      </c>
      <c r="C5683" t="str">
        <v>Afternoon</v>
      </c>
      <c r="D5683">
        <v>2</v>
      </c>
      <c r="E5683" t="str">
        <f>IF(MOD(D5683,2)=0,"EVEN","ODD")</f>
        <v>EVEN</v>
      </c>
      <c r="F5683" t="str">
        <f>IF(D5683&lt;=18,"LOW (1-18)","HIGH (19-36)")</f>
        <v>LOW (1-18)</v>
      </c>
      <c r="G5683">
        <f>INT((D5683-1)/6)+1</f>
        <v>1</v>
      </c>
      <c r="H5683">
        <f>MOD(D5683-1,6)+1</f>
        <v>2</v>
      </c>
      <c r="I5683">
        <f>37-D5683</f>
        <v>35</v>
      </c>
      <c r="J5683">
        <f>ABS(D5683-D5684)</f>
        <v>32</v>
      </c>
      <c r="K5683">
        <f>AVERAGE(D5683:D5687)</f>
        <v>2</v>
      </c>
      <c r="L5683">
        <f>AVERAGE(D5683:D5702)</f>
        <v>2</v>
      </c>
      <c r="M5683">
        <f>K5683-L5683</f>
        <v>0</v>
      </c>
      <c r="N5683" t="str">
        <f>IF(K5683&gt;L5683,"HIGH ZONE BIAS",IF(K5683&lt;L5683,"LOW ZONE BIAS","EQUILIBRIUM"))</f>
        <v>EQUILIBRIUM</v>
      </c>
    </row>
    <row r="5684">
      <c r="A5684">
        <v>21887</v>
      </c>
      <c r="B5684" t="str">
        <v>2022-04-19</v>
      </c>
      <c r="C5684" t="str">
        <v>Midday</v>
      </c>
      <c r="D5684">
        <v>34</v>
      </c>
      <c r="E5684" t="str">
        <f>IF(MOD(D5684,2)=0,"EVEN","ODD")</f>
        <v>EVEN</v>
      </c>
      <c r="F5684" t="str">
        <f>IF(D5684&lt;=18,"LOW (1-18)","HIGH (19-36)")</f>
        <v>HIGH (19-36)</v>
      </c>
      <c r="G5684">
        <f>INT((D5684-1)/6)+1</f>
        <v>6</v>
      </c>
      <c r="H5684">
        <f>MOD(D5684-1,6)+1</f>
        <v>4</v>
      </c>
      <c r="I5684">
        <f>37-D5684</f>
        <v>3</v>
      </c>
      <c r="J5684">
        <f>ABS(D5684-D5685)</f>
        <v>18</v>
      </c>
      <c r="K5684">
        <f>AVERAGE(D5684:D5688)</f>
        <v>34</v>
      </c>
      <c r="L5684">
        <f>AVERAGE(D5684:D5703)</f>
        <v>34</v>
      </c>
      <c r="M5684">
        <f>K5684-L5684</f>
        <v>0</v>
      </c>
      <c r="N5684" t="str">
        <f>IF(K5684&gt;L5684,"HIGH ZONE BIAS",IF(K5684&lt;L5684,"LOW ZONE BIAS","EQUILIBRIUM"))</f>
        <v>EQUILIBRIUM</v>
      </c>
    </row>
    <row r="5685">
      <c r="A5685">
        <v>21886</v>
      </c>
      <c r="B5685" t="str">
        <v>2022-04-19</v>
      </c>
      <c r="C5685" t="str">
        <v>Morning</v>
      </c>
      <c r="D5685">
        <v>16</v>
      </c>
      <c r="E5685" t="str">
        <f>IF(MOD(D5685,2)=0,"EVEN","ODD")</f>
        <v>EVEN</v>
      </c>
      <c r="F5685" t="str">
        <f>IF(D5685&lt;=18,"LOW (1-18)","HIGH (19-36)")</f>
        <v>LOW (1-18)</v>
      </c>
      <c r="G5685">
        <f>INT((D5685-1)/6)+1</f>
        <v>3</v>
      </c>
      <c r="H5685">
        <f>MOD(D5685-1,6)+1</f>
        <v>4</v>
      </c>
      <c r="I5685">
        <f>37-D5685</f>
        <v>21</v>
      </c>
      <c r="J5685">
        <f>ABS(D5685-D5686)</f>
        <v>12</v>
      </c>
      <c r="K5685">
        <f>AVERAGE(D5685:D5689)</f>
        <v>16</v>
      </c>
      <c r="L5685">
        <f>AVERAGE(D5685:D5704)</f>
        <v>16</v>
      </c>
      <c r="M5685">
        <f>K5685-L5685</f>
        <v>0</v>
      </c>
      <c r="N5685" t="str">
        <f>IF(K5685&gt;L5685,"HIGH ZONE BIAS",IF(K5685&lt;L5685,"LOW ZONE BIAS","EQUILIBRIUM"))</f>
        <v>EQUILIBRIUM</v>
      </c>
    </row>
    <row r="5686">
      <c r="A5686">
        <v>21885</v>
      </c>
      <c r="B5686" t="str">
        <v>2022-04-18</v>
      </c>
      <c r="C5686" t="str">
        <v>Evening</v>
      </c>
      <c r="D5686">
        <v>28</v>
      </c>
      <c r="E5686" t="str">
        <f>IF(MOD(D5686,2)=0,"EVEN","ODD")</f>
        <v>EVEN</v>
      </c>
      <c r="F5686" t="str">
        <f>IF(D5686&lt;=18,"LOW (1-18)","HIGH (19-36)")</f>
        <v>HIGH (19-36)</v>
      </c>
      <c r="G5686">
        <f>INT((D5686-1)/6)+1</f>
        <v>5</v>
      </c>
      <c r="H5686">
        <f>MOD(D5686-1,6)+1</f>
        <v>4</v>
      </c>
      <c r="I5686">
        <f>37-D5686</f>
        <v>9</v>
      </c>
      <c r="J5686">
        <f>ABS(D5686-D5687)</f>
        <v>24</v>
      </c>
      <c r="K5686">
        <f>AVERAGE(D5686:D5690)</f>
        <v>28</v>
      </c>
      <c r="L5686">
        <f>AVERAGE(D5686:D5705)</f>
        <v>28</v>
      </c>
      <c r="M5686">
        <f>K5686-L5686</f>
        <v>0</v>
      </c>
      <c r="N5686" t="str">
        <f>IF(K5686&gt;L5686,"HIGH ZONE BIAS",IF(K5686&lt;L5686,"LOW ZONE BIAS","EQUILIBRIUM"))</f>
        <v>EQUILIBRIUM</v>
      </c>
    </row>
    <row r="5687">
      <c r="A5687">
        <v>21884</v>
      </c>
      <c r="B5687" t="str">
        <v>2022-04-18</v>
      </c>
      <c r="C5687" t="str">
        <v>Afternoon</v>
      </c>
      <c r="D5687">
        <v>4</v>
      </c>
      <c r="E5687" t="str">
        <f>IF(MOD(D5687,2)=0,"EVEN","ODD")</f>
        <v>EVEN</v>
      </c>
      <c r="F5687" t="str">
        <f>IF(D5687&lt;=18,"LOW (1-18)","HIGH (19-36)")</f>
        <v>LOW (1-18)</v>
      </c>
      <c r="G5687">
        <f>INT((D5687-1)/6)+1</f>
        <v>1</v>
      </c>
      <c r="H5687">
        <f>MOD(D5687-1,6)+1</f>
        <v>4</v>
      </c>
      <c r="I5687">
        <f>37-D5687</f>
        <v>33</v>
      </c>
      <c r="J5687">
        <f>ABS(D5687-D5688)</f>
        <v>29</v>
      </c>
      <c r="K5687">
        <f>AVERAGE(D5687:D5691)</f>
        <v>4</v>
      </c>
      <c r="L5687">
        <f>AVERAGE(D5687:D5706)</f>
        <v>4</v>
      </c>
      <c r="M5687">
        <f>K5687-L5687</f>
        <v>0</v>
      </c>
      <c r="N5687" t="str">
        <f>IF(K5687&gt;L5687,"HIGH ZONE BIAS",IF(K5687&lt;L5687,"LOW ZONE BIAS","EQUILIBRIUM"))</f>
        <v>EQUILIBRIUM</v>
      </c>
    </row>
    <row r="5688">
      <c r="A5688">
        <v>21883</v>
      </c>
      <c r="B5688" t="str">
        <v>2022-04-18</v>
      </c>
      <c r="C5688" t="str">
        <v>Midday</v>
      </c>
      <c r="D5688">
        <v>33</v>
      </c>
      <c r="E5688" t="str">
        <f>IF(MOD(D5688,2)=0,"EVEN","ODD")</f>
        <v>ODD</v>
      </c>
      <c r="F5688" t="str">
        <f>IF(D5688&lt;=18,"LOW (1-18)","HIGH (19-36)")</f>
        <v>HIGH (19-36)</v>
      </c>
      <c r="G5688">
        <f>INT((D5688-1)/6)+1</f>
        <v>6</v>
      </c>
      <c r="H5688">
        <f>MOD(D5688-1,6)+1</f>
        <v>3</v>
      </c>
      <c r="I5688">
        <f>37-D5688</f>
        <v>4</v>
      </c>
      <c r="J5688">
        <f>ABS(D5688-D5689)</f>
        <v>2</v>
      </c>
      <c r="K5688">
        <f>AVERAGE(D5688:D5692)</f>
        <v>33</v>
      </c>
      <c r="L5688">
        <f>AVERAGE(D5688:D5707)</f>
        <v>33</v>
      </c>
      <c r="M5688">
        <f>K5688-L5688</f>
        <v>0</v>
      </c>
      <c r="N5688" t="str">
        <f>IF(K5688&gt;L5688,"HIGH ZONE BIAS",IF(K5688&lt;L5688,"LOW ZONE BIAS","EQUILIBRIUM"))</f>
        <v>EQUILIBRIUM</v>
      </c>
    </row>
    <row r="5689">
      <c r="A5689">
        <v>21882</v>
      </c>
      <c r="B5689" t="str">
        <v>2022-04-18</v>
      </c>
      <c r="C5689" t="str">
        <v>Morning</v>
      </c>
      <c r="D5689">
        <v>35</v>
      </c>
      <c r="E5689" t="str">
        <f>IF(MOD(D5689,2)=0,"EVEN","ODD")</f>
        <v>ODD</v>
      </c>
      <c r="F5689" t="str">
        <f>IF(D5689&lt;=18,"LOW (1-18)","HIGH (19-36)")</f>
        <v>HIGH (19-36)</v>
      </c>
      <c r="G5689">
        <f>INT((D5689-1)/6)+1</f>
        <v>6</v>
      </c>
      <c r="H5689">
        <f>MOD(D5689-1,6)+1</f>
        <v>5</v>
      </c>
      <c r="I5689">
        <f>37-D5689</f>
        <v>2</v>
      </c>
      <c r="J5689">
        <f>ABS(D5689-D5690)</f>
        <v>32</v>
      </c>
      <c r="K5689">
        <f>AVERAGE(D5689:D5693)</f>
        <v>35</v>
      </c>
      <c r="L5689">
        <f>AVERAGE(D5689:D5708)</f>
        <v>35</v>
      </c>
      <c r="M5689">
        <f>K5689-L5689</f>
        <v>0</v>
      </c>
      <c r="N5689" t="str">
        <f>IF(K5689&gt;L5689,"HIGH ZONE BIAS",IF(K5689&lt;L5689,"LOW ZONE BIAS","EQUILIBRIUM"))</f>
        <v>EQUILIBRIUM</v>
      </c>
    </row>
    <row r="5690">
      <c r="A5690">
        <v>21881</v>
      </c>
      <c r="B5690" t="str">
        <v>2022-04-16</v>
      </c>
      <c r="C5690" t="str">
        <v>Evening</v>
      </c>
      <c r="D5690">
        <v>3</v>
      </c>
      <c r="E5690" t="str">
        <f>IF(MOD(D5690,2)=0,"EVEN","ODD")</f>
        <v>ODD</v>
      </c>
      <c r="F5690" t="str">
        <f>IF(D5690&lt;=18,"LOW (1-18)","HIGH (19-36)")</f>
        <v>LOW (1-18)</v>
      </c>
      <c r="G5690">
        <f>INT((D5690-1)/6)+1</f>
        <v>1</v>
      </c>
      <c r="H5690">
        <f>MOD(D5690-1,6)+1</f>
        <v>3</v>
      </c>
      <c r="I5690">
        <f>37-D5690</f>
        <v>34</v>
      </c>
      <c r="J5690">
        <f>ABS(D5690-D5691)</f>
        <v>21</v>
      </c>
      <c r="K5690">
        <f>AVERAGE(D5690:D5694)</f>
        <v>3</v>
      </c>
      <c r="L5690">
        <f>AVERAGE(D5690:D5709)</f>
        <v>3</v>
      </c>
      <c r="M5690">
        <f>K5690-L5690</f>
        <v>0</v>
      </c>
      <c r="N5690" t="str">
        <f>IF(K5690&gt;L5690,"HIGH ZONE BIAS",IF(K5690&lt;L5690,"LOW ZONE BIAS","EQUILIBRIUM"))</f>
        <v>EQUILIBRIUM</v>
      </c>
    </row>
    <row r="5691">
      <c r="A5691">
        <v>21880</v>
      </c>
      <c r="B5691" t="str">
        <v>2022-04-16</v>
      </c>
      <c r="C5691" t="str">
        <v>Afternoon</v>
      </c>
      <c r="D5691">
        <v>24</v>
      </c>
      <c r="E5691" t="str">
        <f>IF(MOD(D5691,2)=0,"EVEN","ODD")</f>
        <v>EVEN</v>
      </c>
      <c r="F5691" t="str">
        <f>IF(D5691&lt;=18,"LOW (1-18)","HIGH (19-36)")</f>
        <v>HIGH (19-36)</v>
      </c>
      <c r="G5691">
        <f>INT((D5691-1)/6)+1</f>
        <v>4</v>
      </c>
      <c r="H5691">
        <f>MOD(D5691-1,6)+1</f>
        <v>6</v>
      </c>
      <c r="I5691">
        <f>37-D5691</f>
        <v>13</v>
      </c>
      <c r="J5691">
        <f>ABS(D5691-D5692)</f>
        <v>23</v>
      </c>
      <c r="K5691">
        <f>AVERAGE(D5691:D5695)</f>
        <v>24</v>
      </c>
      <c r="L5691">
        <f>AVERAGE(D5691:D5710)</f>
        <v>24</v>
      </c>
      <c r="M5691">
        <f>K5691-L5691</f>
        <v>0</v>
      </c>
      <c r="N5691" t="str">
        <f>IF(K5691&gt;L5691,"HIGH ZONE BIAS",IF(K5691&lt;L5691,"LOW ZONE BIAS","EQUILIBRIUM"))</f>
        <v>EQUILIBRIUM</v>
      </c>
    </row>
    <row r="5692">
      <c r="A5692">
        <v>21879</v>
      </c>
      <c r="B5692" t="str">
        <v>2022-04-16</v>
      </c>
      <c r="C5692" t="str">
        <v>Midday</v>
      </c>
      <c r="D5692">
        <v>1</v>
      </c>
      <c r="E5692" t="str">
        <f>IF(MOD(D5692,2)=0,"EVEN","ODD")</f>
        <v>ODD</v>
      </c>
      <c r="F5692" t="str">
        <f>IF(D5692&lt;=18,"LOW (1-18)","HIGH (19-36)")</f>
        <v>LOW (1-18)</v>
      </c>
      <c r="G5692">
        <f>INT((D5692-1)/6)+1</f>
        <v>1</v>
      </c>
      <c r="H5692">
        <f>MOD(D5692-1,6)+1</f>
        <v>1</v>
      </c>
      <c r="I5692">
        <f>37-D5692</f>
        <v>36</v>
      </c>
      <c r="J5692">
        <f>ABS(D5692-D5693)</f>
        <v>5</v>
      </c>
      <c r="K5692">
        <f>AVERAGE(D5692:D5696)</f>
        <v>1</v>
      </c>
      <c r="L5692">
        <f>AVERAGE(D5692:D5711)</f>
        <v>1</v>
      </c>
      <c r="M5692">
        <f>K5692-L5692</f>
        <v>0</v>
      </c>
      <c r="N5692" t="str">
        <f>IF(K5692&gt;L5692,"HIGH ZONE BIAS",IF(K5692&lt;L5692,"LOW ZONE BIAS","EQUILIBRIUM"))</f>
        <v>EQUILIBRIUM</v>
      </c>
    </row>
    <row r="5693">
      <c r="A5693">
        <v>21878</v>
      </c>
      <c r="B5693" t="str">
        <v>2022-04-16</v>
      </c>
      <c r="C5693" t="str">
        <v>Morning</v>
      </c>
      <c r="D5693">
        <v>6</v>
      </c>
      <c r="E5693" t="str">
        <f>IF(MOD(D5693,2)=0,"EVEN","ODD")</f>
        <v>EVEN</v>
      </c>
      <c r="F5693" t="str">
        <f>IF(D5693&lt;=18,"LOW (1-18)","HIGH (19-36)")</f>
        <v>LOW (1-18)</v>
      </c>
      <c r="G5693">
        <f>INT((D5693-1)/6)+1</f>
        <v>1</v>
      </c>
      <c r="H5693">
        <f>MOD(D5693-1,6)+1</f>
        <v>6</v>
      </c>
      <c r="I5693">
        <f>37-D5693</f>
        <v>31</v>
      </c>
      <c r="J5693">
        <f>ABS(D5693-D5694)</f>
        <v>8</v>
      </c>
      <c r="K5693">
        <f>AVERAGE(D5693:D5697)</f>
        <v>6</v>
      </c>
      <c r="L5693">
        <f>AVERAGE(D5693:D5712)</f>
        <v>6</v>
      </c>
      <c r="M5693">
        <f>K5693-L5693</f>
        <v>0</v>
      </c>
      <c r="N5693" t="str">
        <f>IF(K5693&gt;L5693,"HIGH ZONE BIAS",IF(K5693&lt;L5693,"LOW ZONE BIAS","EQUILIBRIUM"))</f>
        <v>EQUILIBRIUM</v>
      </c>
    </row>
    <row r="5694">
      <c r="A5694">
        <v>21877</v>
      </c>
      <c r="B5694" t="str">
        <v>2022-04-14</v>
      </c>
      <c r="C5694" t="str">
        <v>Evening</v>
      </c>
      <c r="D5694">
        <v>14</v>
      </c>
      <c r="E5694" t="str">
        <f>IF(MOD(D5694,2)=0,"EVEN","ODD")</f>
        <v>EVEN</v>
      </c>
      <c r="F5694" t="str">
        <f>IF(D5694&lt;=18,"LOW (1-18)","HIGH (19-36)")</f>
        <v>LOW (1-18)</v>
      </c>
      <c r="G5694">
        <f>INT((D5694-1)/6)+1</f>
        <v>3</v>
      </c>
      <c r="H5694">
        <f>MOD(D5694-1,6)+1</f>
        <v>2</v>
      </c>
      <c r="I5694">
        <f>37-D5694</f>
        <v>23</v>
      </c>
      <c r="J5694">
        <f>ABS(D5694-D5695)</f>
        <v>6</v>
      </c>
      <c r="K5694">
        <f>AVERAGE(D5694:D5698)</f>
        <v>14</v>
      </c>
      <c r="L5694">
        <f>AVERAGE(D5694:D5713)</f>
        <v>14</v>
      </c>
      <c r="M5694">
        <f>K5694-L5694</f>
        <v>0</v>
      </c>
      <c r="N5694" t="str">
        <f>IF(K5694&gt;L5694,"HIGH ZONE BIAS",IF(K5694&lt;L5694,"LOW ZONE BIAS","EQUILIBRIUM"))</f>
        <v>EQUILIBRIUM</v>
      </c>
    </row>
    <row r="5695">
      <c r="A5695">
        <v>21876</v>
      </c>
      <c r="B5695" t="str">
        <v>2022-04-14</v>
      </c>
      <c r="C5695" t="str">
        <v>Afternoon</v>
      </c>
      <c r="D5695">
        <v>20</v>
      </c>
      <c r="E5695" t="str">
        <f>IF(MOD(D5695,2)=0,"EVEN","ODD")</f>
        <v>EVEN</v>
      </c>
      <c r="F5695" t="str">
        <f>IF(D5695&lt;=18,"LOW (1-18)","HIGH (19-36)")</f>
        <v>HIGH (19-36)</v>
      </c>
      <c r="G5695">
        <f>INT((D5695-1)/6)+1</f>
        <v>4</v>
      </c>
      <c r="H5695">
        <f>MOD(D5695-1,6)+1</f>
        <v>2</v>
      </c>
      <c r="I5695">
        <f>37-D5695</f>
        <v>17</v>
      </c>
      <c r="J5695">
        <f>ABS(D5695-D5696)</f>
        <v>10</v>
      </c>
      <c r="K5695">
        <f>AVERAGE(D5695:D5699)</f>
        <v>20</v>
      </c>
      <c r="L5695">
        <f>AVERAGE(D5695:D5714)</f>
        <v>20</v>
      </c>
      <c r="M5695">
        <f>K5695-L5695</f>
        <v>0</v>
      </c>
      <c r="N5695" t="str">
        <f>IF(K5695&gt;L5695,"HIGH ZONE BIAS",IF(K5695&lt;L5695,"LOW ZONE BIAS","EQUILIBRIUM"))</f>
        <v>EQUILIBRIUM</v>
      </c>
    </row>
    <row r="5696">
      <c r="A5696">
        <v>21875</v>
      </c>
      <c r="B5696" t="str">
        <v>2022-04-14</v>
      </c>
      <c r="C5696" t="str">
        <v>Midday</v>
      </c>
      <c r="D5696">
        <v>10</v>
      </c>
      <c r="E5696" t="str">
        <f>IF(MOD(D5696,2)=0,"EVEN","ODD")</f>
        <v>EVEN</v>
      </c>
      <c r="F5696" t="str">
        <f>IF(D5696&lt;=18,"LOW (1-18)","HIGH (19-36)")</f>
        <v>LOW (1-18)</v>
      </c>
      <c r="G5696">
        <f>INT((D5696-1)/6)+1</f>
        <v>2</v>
      </c>
      <c r="H5696">
        <f>MOD(D5696-1,6)+1</f>
        <v>4</v>
      </c>
      <c r="I5696">
        <f>37-D5696</f>
        <v>27</v>
      </c>
      <c r="J5696">
        <f>ABS(D5696-D5697)</f>
        <v>4</v>
      </c>
      <c r="K5696">
        <f>AVERAGE(D5696:D5700)</f>
        <v>10</v>
      </c>
      <c r="L5696">
        <f>AVERAGE(D5696:D5715)</f>
        <v>10</v>
      </c>
      <c r="M5696">
        <f>K5696-L5696</f>
        <v>0</v>
      </c>
      <c r="N5696" t="str">
        <f>IF(K5696&gt;L5696,"HIGH ZONE BIAS",IF(K5696&lt;L5696,"LOW ZONE BIAS","EQUILIBRIUM"))</f>
        <v>EQUILIBRIUM</v>
      </c>
    </row>
    <row r="5697">
      <c r="A5697">
        <v>21874</v>
      </c>
      <c r="B5697" t="str">
        <v>2022-04-14</v>
      </c>
      <c r="C5697" t="str">
        <v>Morning</v>
      </c>
      <c r="D5697">
        <v>6</v>
      </c>
      <c r="E5697" t="str">
        <f>IF(MOD(D5697,2)=0,"EVEN","ODD")</f>
        <v>EVEN</v>
      </c>
      <c r="F5697" t="str">
        <f>IF(D5697&lt;=18,"LOW (1-18)","HIGH (19-36)")</f>
        <v>LOW (1-18)</v>
      </c>
      <c r="G5697">
        <f>INT((D5697-1)/6)+1</f>
        <v>1</v>
      </c>
      <c r="H5697">
        <f>MOD(D5697-1,6)+1</f>
        <v>6</v>
      </c>
      <c r="I5697">
        <f>37-D5697</f>
        <v>31</v>
      </c>
      <c r="J5697">
        <f>ABS(D5697-D5698)</f>
        <v>29</v>
      </c>
      <c r="K5697">
        <f>AVERAGE(D5697:D5701)</f>
        <v>6</v>
      </c>
      <c r="L5697">
        <f>AVERAGE(D5697:D5716)</f>
        <v>6</v>
      </c>
      <c r="M5697">
        <f>K5697-L5697</f>
        <v>0</v>
      </c>
      <c r="N5697" t="str">
        <f>IF(K5697&gt;L5697,"HIGH ZONE BIAS",IF(K5697&lt;L5697,"LOW ZONE BIAS","EQUILIBRIUM"))</f>
        <v>EQUILIBRIUM</v>
      </c>
    </row>
    <row r="5698">
      <c r="A5698">
        <v>21873</v>
      </c>
      <c r="B5698" t="str">
        <v>2022-04-13</v>
      </c>
      <c r="C5698" t="str">
        <v>Evening</v>
      </c>
      <c r="D5698">
        <v>35</v>
      </c>
      <c r="E5698" t="str">
        <f>IF(MOD(D5698,2)=0,"EVEN","ODD")</f>
        <v>ODD</v>
      </c>
      <c r="F5698" t="str">
        <f>IF(D5698&lt;=18,"LOW (1-18)","HIGH (19-36)")</f>
        <v>HIGH (19-36)</v>
      </c>
      <c r="G5698">
        <f>INT((D5698-1)/6)+1</f>
        <v>6</v>
      </c>
      <c r="H5698">
        <f>MOD(D5698-1,6)+1</f>
        <v>5</v>
      </c>
      <c r="I5698">
        <f>37-D5698</f>
        <v>2</v>
      </c>
      <c r="J5698">
        <f>ABS(D5698-D5699)</f>
        <v>29</v>
      </c>
      <c r="K5698">
        <f>AVERAGE(D5698:D5702)</f>
        <v>35</v>
      </c>
      <c r="L5698">
        <f>AVERAGE(D5698:D5717)</f>
        <v>35</v>
      </c>
      <c r="M5698">
        <f>K5698-L5698</f>
        <v>0</v>
      </c>
      <c r="N5698" t="str">
        <f>IF(K5698&gt;L5698,"HIGH ZONE BIAS",IF(K5698&lt;L5698,"LOW ZONE BIAS","EQUILIBRIUM"))</f>
        <v>EQUILIBRIUM</v>
      </c>
    </row>
    <row r="5699">
      <c r="A5699">
        <v>21872</v>
      </c>
      <c r="B5699" t="str">
        <v>2022-04-13</v>
      </c>
      <c r="C5699" t="str">
        <v>Afternoon</v>
      </c>
      <c r="D5699">
        <v>6</v>
      </c>
      <c r="E5699" t="str">
        <f>IF(MOD(D5699,2)=0,"EVEN","ODD")</f>
        <v>EVEN</v>
      </c>
      <c r="F5699" t="str">
        <f>IF(D5699&lt;=18,"LOW (1-18)","HIGH (19-36)")</f>
        <v>LOW (1-18)</v>
      </c>
      <c r="G5699">
        <f>INT((D5699-1)/6)+1</f>
        <v>1</v>
      </c>
      <c r="H5699">
        <f>MOD(D5699-1,6)+1</f>
        <v>6</v>
      </c>
      <c r="I5699">
        <f>37-D5699</f>
        <v>31</v>
      </c>
      <c r="J5699">
        <f>ABS(D5699-D5700)</f>
        <v>2</v>
      </c>
      <c r="K5699">
        <f>AVERAGE(D5699:D5703)</f>
        <v>6</v>
      </c>
      <c r="L5699">
        <f>AVERAGE(D5699:D5718)</f>
        <v>6</v>
      </c>
      <c r="M5699">
        <f>K5699-L5699</f>
        <v>0</v>
      </c>
      <c r="N5699" t="str">
        <f>IF(K5699&gt;L5699,"HIGH ZONE BIAS",IF(K5699&lt;L5699,"LOW ZONE BIAS","EQUILIBRIUM"))</f>
        <v>EQUILIBRIUM</v>
      </c>
    </row>
    <row r="5700">
      <c r="A5700">
        <v>21871</v>
      </c>
      <c r="B5700" t="str">
        <v>2022-04-13</v>
      </c>
      <c r="C5700" t="str">
        <v>Midday</v>
      </c>
      <c r="D5700">
        <v>8</v>
      </c>
      <c r="E5700" t="str">
        <f>IF(MOD(D5700,2)=0,"EVEN","ODD")</f>
        <v>EVEN</v>
      </c>
      <c r="F5700" t="str">
        <f>IF(D5700&lt;=18,"LOW (1-18)","HIGH (19-36)")</f>
        <v>LOW (1-18)</v>
      </c>
      <c r="G5700">
        <f>INT((D5700-1)/6)+1</f>
        <v>2</v>
      </c>
      <c r="H5700">
        <f>MOD(D5700-1,6)+1</f>
        <v>2</v>
      </c>
      <c r="I5700">
        <f>37-D5700</f>
        <v>29</v>
      </c>
      <c r="J5700">
        <f>ABS(D5700-D5701)</f>
        <v>1</v>
      </c>
      <c r="K5700">
        <f>AVERAGE(D5700:D5704)</f>
        <v>8</v>
      </c>
      <c r="L5700">
        <f>AVERAGE(D5700:D5719)</f>
        <v>8</v>
      </c>
      <c r="M5700">
        <f>K5700-L5700</f>
        <v>0</v>
      </c>
      <c r="N5700" t="str">
        <f>IF(K5700&gt;L5700,"HIGH ZONE BIAS",IF(K5700&lt;L5700,"LOW ZONE BIAS","EQUILIBRIUM"))</f>
        <v>EQUILIBRIUM</v>
      </c>
    </row>
    <row r="5701">
      <c r="A5701">
        <v>21870</v>
      </c>
      <c r="B5701" t="str">
        <v>2022-04-13</v>
      </c>
      <c r="C5701" t="str">
        <v>Morning</v>
      </c>
      <c r="D5701">
        <v>9</v>
      </c>
      <c r="E5701" t="str">
        <f>IF(MOD(D5701,2)=0,"EVEN","ODD")</f>
        <v>ODD</v>
      </c>
      <c r="F5701" t="str">
        <f>IF(D5701&lt;=18,"LOW (1-18)","HIGH (19-36)")</f>
        <v>LOW (1-18)</v>
      </c>
      <c r="G5701">
        <f>INT((D5701-1)/6)+1</f>
        <v>2</v>
      </c>
      <c r="H5701">
        <f>MOD(D5701-1,6)+1</f>
        <v>3</v>
      </c>
      <c r="I5701">
        <f>37-D5701</f>
        <v>28</v>
      </c>
      <c r="J5701">
        <f>ABS(D5701-D5702)</f>
        <v>5</v>
      </c>
      <c r="K5701">
        <f>AVERAGE(D5701:D5705)</f>
        <v>9</v>
      </c>
      <c r="L5701">
        <f>AVERAGE(D5701:D5720)</f>
        <v>9</v>
      </c>
      <c r="M5701">
        <f>K5701-L5701</f>
        <v>0</v>
      </c>
      <c r="N5701" t="str">
        <f>IF(K5701&gt;L5701,"HIGH ZONE BIAS",IF(K5701&lt;L5701,"LOW ZONE BIAS","EQUILIBRIUM"))</f>
        <v>EQUILIBRIUM</v>
      </c>
    </row>
    <row r="5702">
      <c r="A5702">
        <v>21869</v>
      </c>
      <c r="B5702" t="str">
        <v>2022-04-12</v>
      </c>
      <c r="C5702" t="str">
        <v>Evening</v>
      </c>
      <c r="D5702">
        <v>4</v>
      </c>
      <c r="E5702" t="str">
        <f>IF(MOD(D5702,2)=0,"EVEN","ODD")</f>
        <v>EVEN</v>
      </c>
      <c r="F5702" t="str">
        <f>IF(D5702&lt;=18,"LOW (1-18)","HIGH (19-36)")</f>
        <v>LOW (1-18)</v>
      </c>
      <c r="G5702">
        <f>INT((D5702-1)/6)+1</f>
        <v>1</v>
      </c>
      <c r="H5702">
        <f>MOD(D5702-1,6)+1</f>
        <v>4</v>
      </c>
      <c r="I5702">
        <f>37-D5702</f>
        <v>33</v>
      </c>
      <c r="J5702">
        <f>ABS(D5702-D5703)</f>
        <v>29</v>
      </c>
      <c r="K5702">
        <f>AVERAGE(D5702:D5706)</f>
        <v>4</v>
      </c>
      <c r="L5702">
        <f>AVERAGE(D5702:D5721)</f>
        <v>4</v>
      </c>
      <c r="M5702">
        <f>K5702-L5702</f>
        <v>0</v>
      </c>
      <c r="N5702" t="str">
        <f>IF(K5702&gt;L5702,"HIGH ZONE BIAS",IF(K5702&lt;L5702,"LOW ZONE BIAS","EQUILIBRIUM"))</f>
        <v>EQUILIBRIUM</v>
      </c>
    </row>
    <row r="5703">
      <c r="A5703">
        <v>21868</v>
      </c>
      <c r="B5703" t="str">
        <v>2022-04-12</v>
      </c>
      <c r="C5703" t="str">
        <v>Afternoon</v>
      </c>
      <c r="D5703">
        <v>33</v>
      </c>
      <c r="E5703" t="str">
        <f>IF(MOD(D5703,2)=0,"EVEN","ODD")</f>
        <v>ODD</v>
      </c>
      <c r="F5703" t="str">
        <f>IF(D5703&lt;=18,"LOW (1-18)","HIGH (19-36)")</f>
        <v>HIGH (19-36)</v>
      </c>
      <c r="G5703">
        <f>INT((D5703-1)/6)+1</f>
        <v>6</v>
      </c>
      <c r="H5703">
        <f>MOD(D5703-1,6)+1</f>
        <v>3</v>
      </c>
      <c r="I5703">
        <f>37-D5703</f>
        <v>4</v>
      </c>
      <c r="J5703">
        <f>ABS(D5703-D5704)</f>
        <v>24</v>
      </c>
      <c r="K5703">
        <f>AVERAGE(D5703:D5707)</f>
        <v>33</v>
      </c>
      <c r="L5703">
        <f>AVERAGE(D5703:D5722)</f>
        <v>33</v>
      </c>
      <c r="M5703">
        <f>K5703-L5703</f>
        <v>0</v>
      </c>
      <c r="N5703" t="str">
        <f>IF(K5703&gt;L5703,"HIGH ZONE BIAS",IF(K5703&lt;L5703,"LOW ZONE BIAS","EQUILIBRIUM"))</f>
        <v>EQUILIBRIUM</v>
      </c>
    </row>
    <row r="5704">
      <c r="A5704">
        <v>21867</v>
      </c>
      <c r="B5704" t="str">
        <v>2022-04-12</v>
      </c>
      <c r="C5704" t="str">
        <v>Midday</v>
      </c>
      <c r="D5704">
        <v>9</v>
      </c>
      <c r="E5704" t="str">
        <f>IF(MOD(D5704,2)=0,"EVEN","ODD")</f>
        <v>ODD</v>
      </c>
      <c r="F5704" t="str">
        <f>IF(D5704&lt;=18,"LOW (1-18)","HIGH (19-36)")</f>
        <v>LOW (1-18)</v>
      </c>
      <c r="G5704">
        <f>INT((D5704-1)/6)+1</f>
        <v>2</v>
      </c>
      <c r="H5704">
        <f>MOD(D5704-1,6)+1</f>
        <v>3</v>
      </c>
      <c r="I5704">
        <f>37-D5704</f>
        <v>28</v>
      </c>
      <c r="J5704">
        <f>ABS(D5704-D5705)</f>
        <v>4</v>
      </c>
      <c r="K5704">
        <f>AVERAGE(D5704:D5708)</f>
        <v>9</v>
      </c>
      <c r="L5704">
        <f>AVERAGE(D5704:D5723)</f>
        <v>9</v>
      </c>
      <c r="M5704">
        <f>K5704-L5704</f>
        <v>0</v>
      </c>
      <c r="N5704" t="str">
        <f>IF(K5704&gt;L5704,"HIGH ZONE BIAS",IF(K5704&lt;L5704,"LOW ZONE BIAS","EQUILIBRIUM"))</f>
        <v>EQUILIBRIUM</v>
      </c>
    </row>
    <row r="5705">
      <c r="A5705">
        <v>21866</v>
      </c>
      <c r="B5705" t="str">
        <v>2022-04-12</v>
      </c>
      <c r="C5705" t="str">
        <v>Morning</v>
      </c>
      <c r="D5705">
        <v>5</v>
      </c>
      <c r="E5705" t="str">
        <f>IF(MOD(D5705,2)=0,"EVEN","ODD")</f>
        <v>ODD</v>
      </c>
      <c r="F5705" t="str">
        <f>IF(D5705&lt;=18,"LOW (1-18)","HIGH (19-36)")</f>
        <v>LOW (1-18)</v>
      </c>
      <c r="G5705">
        <f>INT((D5705-1)/6)+1</f>
        <v>1</v>
      </c>
      <c r="H5705">
        <f>MOD(D5705-1,6)+1</f>
        <v>5</v>
      </c>
      <c r="I5705">
        <f>37-D5705</f>
        <v>32</v>
      </c>
      <c r="J5705">
        <f>ABS(D5705-D5706)</f>
        <v>31</v>
      </c>
      <c r="K5705">
        <f>AVERAGE(D5705:D5709)</f>
        <v>5</v>
      </c>
      <c r="L5705">
        <f>AVERAGE(D5705:D5724)</f>
        <v>5</v>
      </c>
      <c r="M5705">
        <f>K5705-L5705</f>
        <v>0</v>
      </c>
      <c r="N5705" t="str">
        <f>IF(K5705&gt;L5705,"HIGH ZONE BIAS",IF(K5705&lt;L5705,"LOW ZONE BIAS","EQUILIBRIUM"))</f>
        <v>EQUILIBRIUM</v>
      </c>
    </row>
    <row r="5706">
      <c r="A5706">
        <v>21865</v>
      </c>
      <c r="B5706" t="str">
        <v>2022-04-11</v>
      </c>
      <c r="C5706" t="str">
        <v>Evening</v>
      </c>
      <c r="D5706">
        <v>36</v>
      </c>
      <c r="E5706" t="str">
        <f>IF(MOD(D5706,2)=0,"EVEN","ODD")</f>
        <v>EVEN</v>
      </c>
      <c r="F5706" t="str">
        <f>IF(D5706&lt;=18,"LOW (1-18)","HIGH (19-36)")</f>
        <v>HIGH (19-36)</v>
      </c>
      <c r="G5706">
        <f>INT((D5706-1)/6)+1</f>
        <v>6</v>
      </c>
      <c r="H5706">
        <f>MOD(D5706-1,6)+1</f>
        <v>6</v>
      </c>
      <c r="I5706">
        <f>37-D5706</f>
        <v>1</v>
      </c>
      <c r="J5706">
        <f>ABS(D5706-D5707)</f>
        <v>34</v>
      </c>
      <c r="K5706">
        <f>AVERAGE(D5706:D5710)</f>
        <v>36</v>
      </c>
      <c r="L5706">
        <f>AVERAGE(D5706:D5725)</f>
        <v>36</v>
      </c>
      <c r="M5706">
        <f>K5706-L5706</f>
        <v>0</v>
      </c>
      <c r="N5706" t="str">
        <f>IF(K5706&gt;L5706,"HIGH ZONE BIAS",IF(K5706&lt;L5706,"LOW ZONE BIAS","EQUILIBRIUM"))</f>
        <v>EQUILIBRIUM</v>
      </c>
    </row>
    <row r="5707">
      <c r="A5707">
        <v>21864</v>
      </c>
      <c r="B5707" t="str">
        <v>2022-04-11</v>
      </c>
      <c r="C5707" t="str">
        <v>Afternoon</v>
      </c>
      <c r="D5707">
        <v>2</v>
      </c>
      <c r="E5707" t="str">
        <f>IF(MOD(D5707,2)=0,"EVEN","ODD")</f>
        <v>EVEN</v>
      </c>
      <c r="F5707" t="str">
        <f>IF(D5707&lt;=18,"LOW (1-18)","HIGH (19-36)")</f>
        <v>LOW (1-18)</v>
      </c>
      <c r="G5707">
        <f>INT((D5707-1)/6)+1</f>
        <v>1</v>
      </c>
      <c r="H5707">
        <f>MOD(D5707-1,6)+1</f>
        <v>2</v>
      </c>
      <c r="I5707">
        <f>37-D5707</f>
        <v>35</v>
      </c>
      <c r="J5707">
        <f>ABS(D5707-D5708)</f>
        <v>23</v>
      </c>
      <c r="K5707">
        <f>AVERAGE(D5707:D5711)</f>
        <v>2</v>
      </c>
      <c r="L5707">
        <f>AVERAGE(D5707:D5726)</f>
        <v>2</v>
      </c>
      <c r="M5707">
        <f>K5707-L5707</f>
        <v>0</v>
      </c>
      <c r="N5707" t="str">
        <f>IF(K5707&gt;L5707,"HIGH ZONE BIAS",IF(K5707&lt;L5707,"LOW ZONE BIAS","EQUILIBRIUM"))</f>
        <v>EQUILIBRIUM</v>
      </c>
    </row>
    <row r="5708">
      <c r="A5708">
        <v>21863</v>
      </c>
      <c r="B5708" t="str">
        <v>2022-04-11</v>
      </c>
      <c r="C5708" t="str">
        <v>Midday</v>
      </c>
      <c r="D5708">
        <v>25</v>
      </c>
      <c r="E5708" t="str">
        <f>IF(MOD(D5708,2)=0,"EVEN","ODD")</f>
        <v>ODD</v>
      </c>
      <c r="F5708" t="str">
        <f>IF(D5708&lt;=18,"LOW (1-18)","HIGH (19-36)")</f>
        <v>HIGH (19-36)</v>
      </c>
      <c r="G5708">
        <f>INT((D5708-1)/6)+1</f>
        <v>5</v>
      </c>
      <c r="H5708">
        <f>MOD(D5708-1,6)+1</f>
        <v>1</v>
      </c>
      <c r="I5708">
        <f>37-D5708</f>
        <v>12</v>
      </c>
      <c r="J5708">
        <f>ABS(D5708-D5709)</f>
        <v>11</v>
      </c>
      <c r="K5708">
        <f>AVERAGE(D5708:D5712)</f>
        <v>25</v>
      </c>
      <c r="L5708">
        <f>AVERAGE(D5708:D5727)</f>
        <v>25</v>
      </c>
      <c r="M5708">
        <f>K5708-L5708</f>
        <v>0</v>
      </c>
      <c r="N5708" t="str">
        <f>IF(K5708&gt;L5708,"HIGH ZONE BIAS",IF(K5708&lt;L5708,"LOW ZONE BIAS","EQUILIBRIUM"))</f>
        <v>EQUILIBRIUM</v>
      </c>
    </row>
    <row r="5709">
      <c r="A5709">
        <v>21862</v>
      </c>
      <c r="B5709" t="str">
        <v>2022-04-11</v>
      </c>
      <c r="C5709" t="str">
        <v>Morning</v>
      </c>
      <c r="D5709">
        <v>36</v>
      </c>
      <c r="E5709" t="str">
        <f>IF(MOD(D5709,2)=0,"EVEN","ODD")</f>
        <v>EVEN</v>
      </c>
      <c r="F5709" t="str">
        <f>IF(D5709&lt;=18,"LOW (1-18)","HIGH (19-36)")</f>
        <v>HIGH (19-36)</v>
      </c>
      <c r="G5709">
        <f>INT((D5709-1)/6)+1</f>
        <v>6</v>
      </c>
      <c r="H5709">
        <f>MOD(D5709-1,6)+1</f>
        <v>6</v>
      </c>
      <c r="I5709">
        <f>37-D5709</f>
        <v>1</v>
      </c>
      <c r="J5709">
        <f>ABS(D5709-D5710)</f>
        <v>26</v>
      </c>
      <c r="K5709">
        <f>AVERAGE(D5709:D5713)</f>
        <v>36</v>
      </c>
      <c r="L5709">
        <f>AVERAGE(D5709:D5728)</f>
        <v>36</v>
      </c>
      <c r="M5709">
        <f>K5709-L5709</f>
        <v>0</v>
      </c>
      <c r="N5709" t="str">
        <f>IF(K5709&gt;L5709,"HIGH ZONE BIAS",IF(K5709&lt;L5709,"LOW ZONE BIAS","EQUILIBRIUM"))</f>
        <v>EQUILIBRIUM</v>
      </c>
    </row>
    <row r="5710">
      <c r="A5710">
        <v>21861</v>
      </c>
      <c r="B5710" t="str">
        <v>2022-04-09</v>
      </c>
      <c r="C5710" t="str">
        <v>Evening</v>
      </c>
      <c r="D5710">
        <v>10</v>
      </c>
      <c r="E5710" t="str">
        <f>IF(MOD(D5710,2)=0,"EVEN","ODD")</f>
        <v>EVEN</v>
      </c>
      <c r="F5710" t="str">
        <f>IF(D5710&lt;=18,"LOW (1-18)","HIGH (19-36)")</f>
        <v>LOW (1-18)</v>
      </c>
      <c r="G5710">
        <f>INT((D5710-1)/6)+1</f>
        <v>2</v>
      </c>
      <c r="H5710">
        <f>MOD(D5710-1,6)+1</f>
        <v>4</v>
      </c>
      <c r="I5710">
        <f>37-D5710</f>
        <v>27</v>
      </c>
      <c r="J5710">
        <f>ABS(D5710-D5711)</f>
        <v>3</v>
      </c>
      <c r="K5710">
        <f>AVERAGE(D5710:D5714)</f>
        <v>10</v>
      </c>
      <c r="L5710">
        <f>AVERAGE(D5710:D5729)</f>
        <v>10</v>
      </c>
      <c r="M5710">
        <f>K5710-L5710</f>
        <v>0</v>
      </c>
      <c r="N5710" t="str">
        <f>IF(K5710&gt;L5710,"HIGH ZONE BIAS",IF(K5710&lt;L5710,"LOW ZONE BIAS","EQUILIBRIUM"))</f>
        <v>EQUILIBRIUM</v>
      </c>
    </row>
    <row r="5711">
      <c r="A5711">
        <v>21860</v>
      </c>
      <c r="B5711" t="str">
        <v>2022-04-09</v>
      </c>
      <c r="C5711" t="str">
        <v>Afternoon</v>
      </c>
      <c r="D5711">
        <v>13</v>
      </c>
      <c r="E5711" t="str">
        <f>IF(MOD(D5711,2)=0,"EVEN","ODD")</f>
        <v>ODD</v>
      </c>
      <c r="F5711" t="str">
        <f>IF(D5711&lt;=18,"LOW (1-18)","HIGH (19-36)")</f>
        <v>LOW (1-18)</v>
      </c>
      <c r="G5711">
        <f>INT((D5711-1)/6)+1</f>
        <v>3</v>
      </c>
      <c r="H5711">
        <f>MOD(D5711-1,6)+1</f>
        <v>1</v>
      </c>
      <c r="I5711">
        <f>37-D5711</f>
        <v>24</v>
      </c>
      <c r="J5711">
        <f>ABS(D5711-D5712)</f>
        <v>1</v>
      </c>
      <c r="K5711">
        <f>AVERAGE(D5711:D5715)</f>
        <v>13</v>
      </c>
      <c r="L5711">
        <f>AVERAGE(D5711:D5730)</f>
        <v>13</v>
      </c>
      <c r="M5711">
        <f>K5711-L5711</f>
        <v>0</v>
      </c>
      <c r="N5711" t="str">
        <f>IF(K5711&gt;L5711,"HIGH ZONE BIAS",IF(K5711&lt;L5711,"LOW ZONE BIAS","EQUILIBRIUM"))</f>
        <v>EQUILIBRIUM</v>
      </c>
    </row>
    <row r="5712">
      <c r="A5712">
        <v>21859</v>
      </c>
      <c r="B5712" t="str">
        <v>2022-04-09</v>
      </c>
      <c r="C5712" t="str">
        <v>Midday</v>
      </c>
      <c r="D5712">
        <v>14</v>
      </c>
      <c r="E5712" t="str">
        <f>IF(MOD(D5712,2)=0,"EVEN","ODD")</f>
        <v>EVEN</v>
      </c>
      <c r="F5712" t="str">
        <f>IF(D5712&lt;=18,"LOW (1-18)","HIGH (19-36)")</f>
        <v>LOW (1-18)</v>
      </c>
      <c r="G5712">
        <f>INT((D5712-1)/6)+1</f>
        <v>3</v>
      </c>
      <c r="H5712">
        <f>MOD(D5712-1,6)+1</f>
        <v>2</v>
      </c>
      <c r="I5712">
        <f>37-D5712</f>
        <v>23</v>
      </c>
      <c r="J5712">
        <f>ABS(D5712-D5713)</f>
        <v>11</v>
      </c>
      <c r="K5712">
        <f>AVERAGE(D5712:D5716)</f>
        <v>14</v>
      </c>
      <c r="L5712">
        <f>AVERAGE(D5712:D5731)</f>
        <v>14</v>
      </c>
      <c r="M5712">
        <f>K5712-L5712</f>
        <v>0</v>
      </c>
      <c r="N5712" t="str">
        <f>IF(K5712&gt;L5712,"HIGH ZONE BIAS",IF(K5712&lt;L5712,"LOW ZONE BIAS","EQUILIBRIUM"))</f>
        <v>EQUILIBRIUM</v>
      </c>
    </row>
    <row r="5713">
      <c r="A5713">
        <v>21858</v>
      </c>
      <c r="B5713" t="str">
        <v>2022-04-09</v>
      </c>
      <c r="C5713" t="str">
        <v>Morning</v>
      </c>
      <c r="D5713">
        <v>3</v>
      </c>
      <c r="E5713" t="str">
        <f>IF(MOD(D5713,2)=0,"EVEN","ODD")</f>
        <v>ODD</v>
      </c>
      <c r="F5713" t="str">
        <f>IF(D5713&lt;=18,"LOW (1-18)","HIGH (19-36)")</f>
        <v>LOW (1-18)</v>
      </c>
      <c r="G5713">
        <f>INT((D5713-1)/6)+1</f>
        <v>1</v>
      </c>
      <c r="H5713">
        <f>MOD(D5713-1,6)+1</f>
        <v>3</v>
      </c>
      <c r="I5713">
        <f>37-D5713</f>
        <v>34</v>
      </c>
      <c r="J5713">
        <f>ABS(D5713-D5714)</f>
        <v>27</v>
      </c>
      <c r="K5713">
        <f>AVERAGE(D5713:D5717)</f>
        <v>3</v>
      </c>
      <c r="L5713">
        <f>AVERAGE(D5713:D5732)</f>
        <v>3</v>
      </c>
      <c r="M5713">
        <f>K5713-L5713</f>
        <v>0</v>
      </c>
      <c r="N5713" t="str">
        <f>IF(K5713&gt;L5713,"HIGH ZONE BIAS",IF(K5713&lt;L5713,"LOW ZONE BIAS","EQUILIBRIUM"))</f>
        <v>EQUILIBRIUM</v>
      </c>
    </row>
    <row r="5714">
      <c r="A5714">
        <v>21857</v>
      </c>
      <c r="B5714" t="str">
        <v>2022-04-08</v>
      </c>
      <c r="C5714" t="str">
        <v>Evening</v>
      </c>
      <c r="D5714">
        <v>30</v>
      </c>
      <c r="E5714" t="str">
        <f>IF(MOD(D5714,2)=0,"EVEN","ODD")</f>
        <v>EVEN</v>
      </c>
      <c r="F5714" t="str">
        <f>IF(D5714&lt;=18,"LOW (1-18)","HIGH (19-36)")</f>
        <v>HIGH (19-36)</v>
      </c>
      <c r="G5714">
        <f>INT((D5714-1)/6)+1</f>
        <v>5</v>
      </c>
      <c r="H5714">
        <f>MOD(D5714-1,6)+1</f>
        <v>6</v>
      </c>
      <c r="I5714">
        <f>37-D5714</f>
        <v>7</v>
      </c>
      <c r="J5714">
        <f>ABS(D5714-D5715)</f>
        <v>2</v>
      </c>
      <c r="K5714">
        <f>AVERAGE(D5714:D5718)</f>
        <v>30</v>
      </c>
      <c r="L5714">
        <f>AVERAGE(D5714:D5733)</f>
        <v>30</v>
      </c>
      <c r="M5714">
        <f>K5714-L5714</f>
        <v>0</v>
      </c>
      <c r="N5714" t="str">
        <f>IF(K5714&gt;L5714,"HIGH ZONE BIAS",IF(K5714&lt;L5714,"LOW ZONE BIAS","EQUILIBRIUM"))</f>
        <v>EQUILIBRIUM</v>
      </c>
    </row>
    <row r="5715">
      <c r="A5715">
        <v>21856</v>
      </c>
      <c r="B5715" t="str">
        <v>2022-04-08</v>
      </c>
      <c r="C5715" t="str">
        <v>Afternoon</v>
      </c>
      <c r="D5715">
        <v>28</v>
      </c>
      <c r="E5715" t="str">
        <f>IF(MOD(D5715,2)=0,"EVEN","ODD")</f>
        <v>EVEN</v>
      </c>
      <c r="F5715" t="str">
        <f>IF(D5715&lt;=18,"LOW (1-18)","HIGH (19-36)")</f>
        <v>HIGH (19-36)</v>
      </c>
      <c r="G5715">
        <f>INT((D5715-1)/6)+1</f>
        <v>5</v>
      </c>
      <c r="H5715">
        <f>MOD(D5715-1,6)+1</f>
        <v>4</v>
      </c>
      <c r="I5715">
        <f>37-D5715</f>
        <v>9</v>
      </c>
      <c r="J5715">
        <f>ABS(D5715-D5716)</f>
        <v>2</v>
      </c>
      <c r="K5715">
        <f>AVERAGE(D5715:D5719)</f>
        <v>28</v>
      </c>
      <c r="L5715">
        <f>AVERAGE(D5715:D5734)</f>
        <v>28</v>
      </c>
      <c r="M5715">
        <f>K5715-L5715</f>
        <v>0</v>
      </c>
      <c r="N5715" t="str">
        <f>IF(K5715&gt;L5715,"HIGH ZONE BIAS",IF(K5715&lt;L5715,"LOW ZONE BIAS","EQUILIBRIUM"))</f>
        <v>EQUILIBRIUM</v>
      </c>
    </row>
    <row r="5716">
      <c r="A5716">
        <v>21855</v>
      </c>
      <c r="B5716" t="str">
        <v>2022-04-08</v>
      </c>
      <c r="C5716" t="str">
        <v>Midday</v>
      </c>
      <c r="D5716">
        <v>30</v>
      </c>
      <c r="E5716" t="str">
        <f>IF(MOD(D5716,2)=0,"EVEN","ODD")</f>
        <v>EVEN</v>
      </c>
      <c r="F5716" t="str">
        <f>IF(D5716&lt;=18,"LOW (1-18)","HIGH (19-36)")</f>
        <v>HIGH (19-36)</v>
      </c>
      <c r="G5716">
        <f>INT((D5716-1)/6)+1</f>
        <v>5</v>
      </c>
      <c r="H5716">
        <f>MOD(D5716-1,6)+1</f>
        <v>6</v>
      </c>
      <c r="I5716">
        <f>37-D5716</f>
        <v>7</v>
      </c>
      <c r="J5716">
        <f>ABS(D5716-D5717)</f>
        <v>20</v>
      </c>
      <c r="K5716">
        <f>AVERAGE(D5716:D5720)</f>
        <v>30</v>
      </c>
      <c r="L5716">
        <f>AVERAGE(D5716:D5735)</f>
        <v>30</v>
      </c>
      <c r="M5716">
        <f>K5716-L5716</f>
        <v>0</v>
      </c>
      <c r="N5716" t="str">
        <f>IF(K5716&gt;L5716,"HIGH ZONE BIAS",IF(K5716&lt;L5716,"LOW ZONE BIAS","EQUILIBRIUM"))</f>
        <v>EQUILIBRIUM</v>
      </c>
    </row>
    <row r="5717">
      <c r="A5717">
        <v>21854</v>
      </c>
      <c r="B5717" t="str">
        <v>2022-04-08</v>
      </c>
      <c r="C5717" t="str">
        <v>Morning</v>
      </c>
      <c r="D5717">
        <v>10</v>
      </c>
      <c r="E5717" t="str">
        <f>IF(MOD(D5717,2)=0,"EVEN","ODD")</f>
        <v>EVEN</v>
      </c>
      <c r="F5717" t="str">
        <f>IF(D5717&lt;=18,"LOW (1-18)","HIGH (19-36)")</f>
        <v>LOW (1-18)</v>
      </c>
      <c r="G5717">
        <f>INT((D5717-1)/6)+1</f>
        <v>2</v>
      </c>
      <c r="H5717">
        <f>MOD(D5717-1,6)+1</f>
        <v>4</v>
      </c>
      <c r="I5717">
        <f>37-D5717</f>
        <v>27</v>
      </c>
      <c r="J5717">
        <f>ABS(D5717-D5718)</f>
        <v>7</v>
      </c>
      <c r="K5717">
        <f>AVERAGE(D5717:D5721)</f>
        <v>10</v>
      </c>
      <c r="L5717">
        <f>AVERAGE(D5717:D5736)</f>
        <v>10</v>
      </c>
      <c r="M5717">
        <f>K5717-L5717</f>
        <v>0</v>
      </c>
      <c r="N5717" t="str">
        <f>IF(K5717&gt;L5717,"HIGH ZONE BIAS",IF(K5717&lt;L5717,"LOW ZONE BIAS","EQUILIBRIUM"))</f>
        <v>EQUILIBRIUM</v>
      </c>
    </row>
    <row r="5718">
      <c r="A5718">
        <v>21853</v>
      </c>
      <c r="B5718" t="str">
        <v>2022-04-07</v>
      </c>
      <c r="C5718" t="str">
        <v>Evening</v>
      </c>
      <c r="D5718">
        <v>17</v>
      </c>
      <c r="E5718" t="str">
        <f>IF(MOD(D5718,2)=0,"EVEN","ODD")</f>
        <v>ODD</v>
      </c>
      <c r="F5718" t="str">
        <f>IF(D5718&lt;=18,"LOW (1-18)","HIGH (19-36)")</f>
        <v>LOW (1-18)</v>
      </c>
      <c r="G5718">
        <f>INT((D5718-1)/6)+1</f>
        <v>3</v>
      </c>
      <c r="H5718">
        <f>MOD(D5718-1,6)+1</f>
        <v>5</v>
      </c>
      <c r="I5718">
        <f>37-D5718</f>
        <v>20</v>
      </c>
      <c r="J5718">
        <f>ABS(D5718-D5719)</f>
        <v>12</v>
      </c>
      <c r="K5718">
        <f>AVERAGE(D5718:D5722)</f>
        <v>17</v>
      </c>
      <c r="L5718">
        <f>AVERAGE(D5718:D5737)</f>
        <v>17</v>
      </c>
      <c r="M5718">
        <f>K5718-L5718</f>
        <v>0</v>
      </c>
      <c r="N5718" t="str">
        <f>IF(K5718&gt;L5718,"HIGH ZONE BIAS",IF(K5718&lt;L5718,"LOW ZONE BIAS","EQUILIBRIUM"))</f>
        <v>EQUILIBRIUM</v>
      </c>
    </row>
    <row r="5719">
      <c r="A5719">
        <v>21852</v>
      </c>
      <c r="B5719" t="str">
        <v>2022-04-07</v>
      </c>
      <c r="C5719" t="str">
        <v>Afternoon</v>
      </c>
      <c r="D5719">
        <v>29</v>
      </c>
      <c r="E5719" t="str">
        <f>IF(MOD(D5719,2)=0,"EVEN","ODD")</f>
        <v>ODD</v>
      </c>
      <c r="F5719" t="str">
        <f>IF(D5719&lt;=18,"LOW (1-18)","HIGH (19-36)")</f>
        <v>HIGH (19-36)</v>
      </c>
      <c r="G5719">
        <f>INT((D5719-1)/6)+1</f>
        <v>5</v>
      </c>
      <c r="H5719">
        <f>MOD(D5719-1,6)+1</f>
        <v>5</v>
      </c>
      <c r="I5719">
        <f>37-D5719</f>
        <v>8</v>
      </c>
      <c r="J5719">
        <f>ABS(D5719-D5720)</f>
        <v>27</v>
      </c>
      <c r="K5719">
        <f>AVERAGE(D5719:D5723)</f>
        <v>29</v>
      </c>
      <c r="L5719">
        <f>AVERAGE(D5719:D5738)</f>
        <v>29</v>
      </c>
      <c r="M5719">
        <f>K5719-L5719</f>
        <v>0</v>
      </c>
      <c r="N5719" t="str">
        <f>IF(K5719&gt;L5719,"HIGH ZONE BIAS",IF(K5719&lt;L5719,"LOW ZONE BIAS","EQUILIBRIUM"))</f>
        <v>EQUILIBRIUM</v>
      </c>
    </row>
    <row r="5720">
      <c r="A5720">
        <v>21851</v>
      </c>
      <c r="B5720" t="str">
        <v>2022-04-07</v>
      </c>
      <c r="C5720" t="str">
        <v>Midday</v>
      </c>
      <c r="D5720">
        <v>2</v>
      </c>
      <c r="E5720" t="str">
        <f>IF(MOD(D5720,2)=0,"EVEN","ODD")</f>
        <v>EVEN</v>
      </c>
      <c r="F5720" t="str">
        <f>IF(D5720&lt;=18,"LOW (1-18)","HIGH (19-36)")</f>
        <v>LOW (1-18)</v>
      </c>
      <c r="G5720">
        <f>INT((D5720-1)/6)+1</f>
        <v>1</v>
      </c>
      <c r="H5720">
        <f>MOD(D5720-1,6)+1</f>
        <v>2</v>
      </c>
      <c r="I5720">
        <f>37-D5720</f>
        <v>35</v>
      </c>
      <c r="J5720">
        <f>ABS(D5720-D5721)</f>
        <v>4</v>
      </c>
      <c r="K5720">
        <f>AVERAGE(D5720:D5724)</f>
        <v>2</v>
      </c>
      <c r="L5720">
        <f>AVERAGE(D5720:D5739)</f>
        <v>2</v>
      </c>
      <c r="M5720">
        <f>K5720-L5720</f>
        <v>0</v>
      </c>
      <c r="N5720" t="str">
        <f>IF(K5720&gt;L5720,"HIGH ZONE BIAS",IF(K5720&lt;L5720,"LOW ZONE BIAS","EQUILIBRIUM"))</f>
        <v>EQUILIBRIUM</v>
      </c>
    </row>
    <row r="5721">
      <c r="A5721">
        <v>21850</v>
      </c>
      <c r="B5721" t="str">
        <v>2022-04-07</v>
      </c>
      <c r="C5721" t="str">
        <v>Morning</v>
      </c>
      <c r="D5721">
        <v>6</v>
      </c>
      <c r="E5721" t="str">
        <f>IF(MOD(D5721,2)=0,"EVEN","ODD")</f>
        <v>EVEN</v>
      </c>
      <c r="F5721" t="str">
        <f>IF(D5721&lt;=18,"LOW (1-18)","HIGH (19-36)")</f>
        <v>LOW (1-18)</v>
      </c>
      <c r="G5721">
        <f>INT((D5721-1)/6)+1</f>
        <v>1</v>
      </c>
      <c r="H5721">
        <f>MOD(D5721-1,6)+1</f>
        <v>6</v>
      </c>
      <c r="I5721">
        <f>37-D5721</f>
        <v>31</v>
      </c>
      <c r="J5721">
        <f>ABS(D5721-D5722)</f>
        <v>10</v>
      </c>
      <c r="K5721">
        <f>AVERAGE(D5721:D5725)</f>
        <v>6</v>
      </c>
      <c r="L5721">
        <f>AVERAGE(D5721:D5740)</f>
        <v>6</v>
      </c>
      <c r="M5721">
        <f>K5721-L5721</f>
        <v>0</v>
      </c>
      <c r="N5721" t="str">
        <f>IF(K5721&gt;L5721,"HIGH ZONE BIAS",IF(K5721&lt;L5721,"LOW ZONE BIAS","EQUILIBRIUM"))</f>
        <v>EQUILIBRIUM</v>
      </c>
    </row>
    <row r="5722">
      <c r="A5722">
        <v>21849</v>
      </c>
      <c r="B5722" t="str">
        <v>2022-04-06</v>
      </c>
      <c r="C5722" t="str">
        <v>Evening</v>
      </c>
      <c r="D5722">
        <v>16</v>
      </c>
      <c r="E5722" t="str">
        <f>IF(MOD(D5722,2)=0,"EVEN","ODD")</f>
        <v>EVEN</v>
      </c>
      <c r="F5722" t="str">
        <f>IF(D5722&lt;=18,"LOW (1-18)","HIGH (19-36)")</f>
        <v>LOW (1-18)</v>
      </c>
      <c r="G5722">
        <f>INT((D5722-1)/6)+1</f>
        <v>3</v>
      </c>
      <c r="H5722">
        <f>MOD(D5722-1,6)+1</f>
        <v>4</v>
      </c>
      <c r="I5722">
        <f>37-D5722</f>
        <v>21</v>
      </c>
      <c r="J5722">
        <f>ABS(D5722-D5723)</f>
        <v>2</v>
      </c>
      <c r="K5722">
        <f>AVERAGE(D5722:D5726)</f>
        <v>16</v>
      </c>
      <c r="L5722">
        <f>AVERAGE(D5722:D5741)</f>
        <v>16</v>
      </c>
      <c r="M5722">
        <f>K5722-L5722</f>
        <v>0</v>
      </c>
      <c r="N5722" t="str">
        <f>IF(K5722&gt;L5722,"HIGH ZONE BIAS",IF(K5722&lt;L5722,"LOW ZONE BIAS","EQUILIBRIUM"))</f>
        <v>EQUILIBRIUM</v>
      </c>
    </row>
    <row r="5723">
      <c r="A5723">
        <v>21848</v>
      </c>
      <c r="B5723" t="str">
        <v>2022-04-06</v>
      </c>
      <c r="C5723" t="str">
        <v>Afternoon</v>
      </c>
      <c r="D5723">
        <v>18</v>
      </c>
      <c r="E5723" t="str">
        <f>IF(MOD(D5723,2)=0,"EVEN","ODD")</f>
        <v>EVEN</v>
      </c>
      <c r="F5723" t="str">
        <f>IF(D5723&lt;=18,"LOW (1-18)","HIGH (19-36)")</f>
        <v>LOW (1-18)</v>
      </c>
      <c r="G5723">
        <f>INT((D5723-1)/6)+1</f>
        <v>3</v>
      </c>
      <c r="H5723">
        <f>MOD(D5723-1,6)+1</f>
        <v>6</v>
      </c>
      <c r="I5723">
        <f>37-D5723</f>
        <v>19</v>
      </c>
      <c r="J5723">
        <f>ABS(D5723-D5724)</f>
        <v>6</v>
      </c>
      <c r="K5723">
        <f>AVERAGE(D5723:D5727)</f>
        <v>18</v>
      </c>
      <c r="L5723">
        <f>AVERAGE(D5723:D5742)</f>
        <v>18</v>
      </c>
      <c r="M5723">
        <f>K5723-L5723</f>
        <v>0</v>
      </c>
      <c r="N5723" t="str">
        <f>IF(K5723&gt;L5723,"HIGH ZONE BIAS",IF(K5723&lt;L5723,"LOW ZONE BIAS","EQUILIBRIUM"))</f>
        <v>EQUILIBRIUM</v>
      </c>
    </row>
    <row r="5724">
      <c r="A5724">
        <v>21847</v>
      </c>
      <c r="B5724" t="str">
        <v>2022-04-06</v>
      </c>
      <c r="C5724" t="str">
        <v>Midday</v>
      </c>
      <c r="D5724">
        <v>24</v>
      </c>
      <c r="E5724" t="str">
        <f>IF(MOD(D5724,2)=0,"EVEN","ODD")</f>
        <v>EVEN</v>
      </c>
      <c r="F5724" t="str">
        <f>IF(D5724&lt;=18,"LOW (1-18)","HIGH (19-36)")</f>
        <v>HIGH (19-36)</v>
      </c>
      <c r="G5724">
        <f>INT((D5724-1)/6)+1</f>
        <v>4</v>
      </c>
      <c r="H5724">
        <f>MOD(D5724-1,6)+1</f>
        <v>6</v>
      </c>
      <c r="I5724">
        <f>37-D5724</f>
        <v>13</v>
      </c>
      <c r="J5724">
        <f>ABS(D5724-D5725)</f>
        <v>18</v>
      </c>
      <c r="K5724">
        <f>AVERAGE(D5724:D5728)</f>
        <v>24</v>
      </c>
      <c r="L5724">
        <f>AVERAGE(D5724:D5743)</f>
        <v>24</v>
      </c>
      <c r="M5724">
        <f>K5724-L5724</f>
        <v>0</v>
      </c>
      <c r="N5724" t="str">
        <f>IF(K5724&gt;L5724,"HIGH ZONE BIAS",IF(K5724&lt;L5724,"LOW ZONE BIAS","EQUILIBRIUM"))</f>
        <v>EQUILIBRIUM</v>
      </c>
    </row>
    <row r="5725">
      <c r="A5725">
        <v>21846</v>
      </c>
      <c r="B5725" t="str">
        <v>2022-04-06</v>
      </c>
      <c r="C5725" t="str">
        <v>Morning</v>
      </c>
      <c r="D5725">
        <v>6</v>
      </c>
      <c r="E5725" t="str">
        <f>IF(MOD(D5725,2)=0,"EVEN","ODD")</f>
        <v>EVEN</v>
      </c>
      <c r="F5725" t="str">
        <f>IF(D5725&lt;=18,"LOW (1-18)","HIGH (19-36)")</f>
        <v>LOW (1-18)</v>
      </c>
      <c r="G5725">
        <f>INT((D5725-1)/6)+1</f>
        <v>1</v>
      </c>
      <c r="H5725">
        <f>MOD(D5725-1,6)+1</f>
        <v>6</v>
      </c>
      <c r="I5725">
        <f>37-D5725</f>
        <v>31</v>
      </c>
      <c r="J5725">
        <f>ABS(D5725-D5726)</f>
        <v>8</v>
      </c>
      <c r="K5725">
        <f>AVERAGE(D5725:D5729)</f>
        <v>6</v>
      </c>
      <c r="L5725">
        <f>AVERAGE(D5725:D5744)</f>
        <v>6</v>
      </c>
      <c r="M5725">
        <f>K5725-L5725</f>
        <v>0</v>
      </c>
      <c r="N5725" t="str">
        <f>IF(K5725&gt;L5725,"HIGH ZONE BIAS",IF(K5725&lt;L5725,"LOW ZONE BIAS","EQUILIBRIUM"))</f>
        <v>EQUILIBRIUM</v>
      </c>
    </row>
    <row r="5726">
      <c r="A5726">
        <v>21845</v>
      </c>
      <c r="B5726" t="str">
        <v>2022-04-05</v>
      </c>
      <c r="C5726" t="str">
        <v>Evening</v>
      </c>
      <c r="D5726">
        <v>14</v>
      </c>
      <c r="E5726" t="str">
        <f>IF(MOD(D5726,2)=0,"EVEN","ODD")</f>
        <v>EVEN</v>
      </c>
      <c r="F5726" t="str">
        <f>IF(D5726&lt;=18,"LOW (1-18)","HIGH (19-36)")</f>
        <v>LOW (1-18)</v>
      </c>
      <c r="G5726">
        <f>INT((D5726-1)/6)+1</f>
        <v>3</v>
      </c>
      <c r="H5726">
        <f>MOD(D5726-1,6)+1</f>
        <v>2</v>
      </c>
      <c r="I5726">
        <f>37-D5726</f>
        <v>23</v>
      </c>
      <c r="J5726">
        <f>ABS(D5726-D5727)</f>
        <v>4</v>
      </c>
      <c r="K5726">
        <f>AVERAGE(D5726:D5730)</f>
        <v>14</v>
      </c>
      <c r="L5726">
        <f>AVERAGE(D5726:D5745)</f>
        <v>14</v>
      </c>
      <c r="M5726">
        <f>K5726-L5726</f>
        <v>0</v>
      </c>
      <c r="N5726" t="str">
        <f>IF(K5726&gt;L5726,"HIGH ZONE BIAS",IF(K5726&lt;L5726,"LOW ZONE BIAS","EQUILIBRIUM"))</f>
        <v>EQUILIBRIUM</v>
      </c>
    </row>
    <row r="5727">
      <c r="A5727">
        <v>21844</v>
      </c>
      <c r="B5727" t="str">
        <v>2022-04-05</v>
      </c>
      <c r="C5727" t="str">
        <v>Afternoon</v>
      </c>
      <c r="D5727">
        <v>18</v>
      </c>
      <c r="E5727" t="str">
        <f>IF(MOD(D5727,2)=0,"EVEN","ODD")</f>
        <v>EVEN</v>
      </c>
      <c r="F5727" t="str">
        <f>IF(D5727&lt;=18,"LOW (1-18)","HIGH (19-36)")</f>
        <v>LOW (1-18)</v>
      </c>
      <c r="G5727">
        <f>INT((D5727-1)/6)+1</f>
        <v>3</v>
      </c>
      <c r="H5727">
        <f>MOD(D5727-1,6)+1</f>
        <v>6</v>
      </c>
      <c r="I5727">
        <f>37-D5727</f>
        <v>19</v>
      </c>
      <c r="J5727">
        <f>ABS(D5727-D5728)</f>
        <v>15</v>
      </c>
      <c r="K5727">
        <f>AVERAGE(D5727:D5731)</f>
        <v>18</v>
      </c>
      <c r="L5727">
        <f>AVERAGE(D5727:D5746)</f>
        <v>18</v>
      </c>
      <c r="M5727">
        <f>K5727-L5727</f>
        <v>0</v>
      </c>
      <c r="N5727" t="str">
        <f>IF(K5727&gt;L5727,"HIGH ZONE BIAS",IF(K5727&lt;L5727,"LOW ZONE BIAS","EQUILIBRIUM"))</f>
        <v>EQUILIBRIUM</v>
      </c>
    </row>
    <row r="5728">
      <c r="A5728">
        <v>21843</v>
      </c>
      <c r="B5728" t="str">
        <v>2022-04-05</v>
      </c>
      <c r="C5728" t="str">
        <v>Midday</v>
      </c>
      <c r="D5728">
        <v>33</v>
      </c>
      <c r="E5728" t="str">
        <f>IF(MOD(D5728,2)=0,"EVEN","ODD")</f>
        <v>ODD</v>
      </c>
      <c r="F5728" t="str">
        <f>IF(D5728&lt;=18,"LOW (1-18)","HIGH (19-36)")</f>
        <v>HIGH (19-36)</v>
      </c>
      <c r="G5728">
        <f>INT((D5728-1)/6)+1</f>
        <v>6</v>
      </c>
      <c r="H5728">
        <f>MOD(D5728-1,6)+1</f>
        <v>3</v>
      </c>
      <c r="I5728">
        <f>37-D5728</f>
        <v>4</v>
      </c>
      <c r="J5728">
        <f>ABS(D5728-D5729)</f>
        <v>21</v>
      </c>
      <c r="K5728">
        <f>AVERAGE(D5728:D5732)</f>
        <v>33</v>
      </c>
      <c r="L5728">
        <f>AVERAGE(D5728:D5747)</f>
        <v>33</v>
      </c>
      <c r="M5728">
        <f>K5728-L5728</f>
        <v>0</v>
      </c>
      <c r="N5728" t="str">
        <f>IF(K5728&gt;L5728,"HIGH ZONE BIAS",IF(K5728&lt;L5728,"LOW ZONE BIAS","EQUILIBRIUM"))</f>
        <v>EQUILIBRIUM</v>
      </c>
    </row>
    <row r="5729">
      <c r="A5729">
        <v>21842</v>
      </c>
      <c r="B5729" t="str">
        <v>2022-04-05</v>
      </c>
      <c r="C5729" t="str">
        <v>Morning</v>
      </c>
      <c r="D5729">
        <v>12</v>
      </c>
      <c r="E5729" t="str">
        <f>IF(MOD(D5729,2)=0,"EVEN","ODD")</f>
        <v>EVEN</v>
      </c>
      <c r="F5729" t="str">
        <f>IF(D5729&lt;=18,"LOW (1-18)","HIGH (19-36)")</f>
        <v>LOW (1-18)</v>
      </c>
      <c r="G5729">
        <f>INT((D5729-1)/6)+1</f>
        <v>2</v>
      </c>
      <c r="H5729">
        <f>MOD(D5729-1,6)+1</f>
        <v>6</v>
      </c>
      <c r="I5729">
        <f>37-D5729</f>
        <v>25</v>
      </c>
      <c r="J5729">
        <f>ABS(D5729-D5730)</f>
        <v>9</v>
      </c>
      <c r="K5729">
        <f>AVERAGE(D5729:D5733)</f>
        <v>12</v>
      </c>
      <c r="L5729">
        <f>AVERAGE(D5729:D5748)</f>
        <v>12</v>
      </c>
      <c r="M5729">
        <f>K5729-L5729</f>
        <v>0</v>
      </c>
      <c r="N5729" t="str">
        <f>IF(K5729&gt;L5729,"HIGH ZONE BIAS",IF(K5729&lt;L5729,"LOW ZONE BIAS","EQUILIBRIUM"))</f>
        <v>EQUILIBRIUM</v>
      </c>
    </row>
    <row r="5730">
      <c r="A5730">
        <v>21841</v>
      </c>
      <c r="B5730" t="str">
        <v>2022-04-04</v>
      </c>
      <c r="C5730" t="str">
        <v>Evening</v>
      </c>
      <c r="D5730">
        <v>3</v>
      </c>
      <c r="E5730" t="str">
        <f>IF(MOD(D5730,2)=0,"EVEN","ODD")</f>
        <v>ODD</v>
      </c>
      <c r="F5730" t="str">
        <f>IF(D5730&lt;=18,"LOW (1-18)","HIGH (19-36)")</f>
        <v>LOW (1-18)</v>
      </c>
      <c r="G5730">
        <f>INT((D5730-1)/6)+1</f>
        <v>1</v>
      </c>
      <c r="H5730">
        <f>MOD(D5730-1,6)+1</f>
        <v>3</v>
      </c>
      <c r="I5730">
        <f>37-D5730</f>
        <v>34</v>
      </c>
      <c r="J5730">
        <f>ABS(D5730-D5731)</f>
        <v>21</v>
      </c>
      <c r="K5730">
        <f>AVERAGE(D5730:D5734)</f>
        <v>3</v>
      </c>
      <c r="L5730">
        <f>AVERAGE(D5730:D5749)</f>
        <v>3</v>
      </c>
      <c r="M5730">
        <f>K5730-L5730</f>
        <v>0</v>
      </c>
      <c r="N5730" t="str">
        <f>IF(K5730&gt;L5730,"HIGH ZONE BIAS",IF(K5730&lt;L5730,"LOW ZONE BIAS","EQUILIBRIUM"))</f>
        <v>EQUILIBRIUM</v>
      </c>
    </row>
    <row r="5731">
      <c r="A5731">
        <v>21840</v>
      </c>
      <c r="B5731" t="str">
        <v>2022-04-04</v>
      </c>
      <c r="C5731" t="str">
        <v>Afternoon</v>
      </c>
      <c r="D5731">
        <v>24</v>
      </c>
      <c r="E5731" t="str">
        <f>IF(MOD(D5731,2)=0,"EVEN","ODD")</f>
        <v>EVEN</v>
      </c>
      <c r="F5731" t="str">
        <f>IF(D5731&lt;=18,"LOW (1-18)","HIGH (19-36)")</f>
        <v>HIGH (19-36)</v>
      </c>
      <c r="G5731">
        <f>INT((D5731-1)/6)+1</f>
        <v>4</v>
      </c>
      <c r="H5731">
        <f>MOD(D5731-1,6)+1</f>
        <v>6</v>
      </c>
      <c r="I5731">
        <f>37-D5731</f>
        <v>13</v>
      </c>
      <c r="J5731">
        <f>ABS(D5731-D5732)</f>
        <v>11</v>
      </c>
      <c r="K5731">
        <f>AVERAGE(D5731:D5735)</f>
        <v>24</v>
      </c>
      <c r="L5731">
        <f>AVERAGE(D5731:D5750)</f>
        <v>24</v>
      </c>
      <c r="M5731">
        <f>K5731-L5731</f>
        <v>0</v>
      </c>
      <c r="N5731" t="str">
        <f>IF(K5731&gt;L5731,"HIGH ZONE BIAS",IF(K5731&lt;L5731,"LOW ZONE BIAS","EQUILIBRIUM"))</f>
        <v>EQUILIBRIUM</v>
      </c>
    </row>
    <row r="5732">
      <c r="A5732">
        <v>21839</v>
      </c>
      <c r="B5732" t="str">
        <v>2022-04-04</v>
      </c>
      <c r="C5732" t="str">
        <v>Midday</v>
      </c>
      <c r="D5732">
        <v>35</v>
      </c>
      <c r="E5732" t="str">
        <f>IF(MOD(D5732,2)=0,"EVEN","ODD")</f>
        <v>ODD</v>
      </c>
      <c r="F5732" t="str">
        <f>IF(D5732&lt;=18,"LOW (1-18)","HIGH (19-36)")</f>
        <v>HIGH (19-36)</v>
      </c>
      <c r="G5732">
        <f>INT((D5732-1)/6)+1</f>
        <v>6</v>
      </c>
      <c r="H5732">
        <f>MOD(D5732-1,6)+1</f>
        <v>5</v>
      </c>
      <c r="I5732">
        <f>37-D5732</f>
        <v>2</v>
      </c>
      <c r="J5732">
        <f>ABS(D5732-D5733)</f>
        <v>34</v>
      </c>
      <c r="K5732">
        <f>AVERAGE(D5732:D5736)</f>
        <v>35</v>
      </c>
      <c r="L5732">
        <f>AVERAGE(D5732:D5751)</f>
        <v>35</v>
      </c>
      <c r="M5732">
        <f>K5732-L5732</f>
        <v>0</v>
      </c>
      <c r="N5732" t="str">
        <f>IF(K5732&gt;L5732,"HIGH ZONE BIAS",IF(K5732&lt;L5732,"LOW ZONE BIAS","EQUILIBRIUM"))</f>
        <v>EQUILIBRIUM</v>
      </c>
    </row>
    <row r="5733">
      <c r="A5733">
        <v>21838</v>
      </c>
      <c r="B5733" t="str">
        <v>2022-04-04</v>
      </c>
      <c r="C5733" t="str">
        <v>Morning</v>
      </c>
      <c r="D5733">
        <v>1</v>
      </c>
      <c r="E5733" t="str">
        <f>IF(MOD(D5733,2)=0,"EVEN","ODD")</f>
        <v>ODD</v>
      </c>
      <c r="F5733" t="str">
        <f>IF(D5733&lt;=18,"LOW (1-18)","HIGH (19-36)")</f>
        <v>LOW (1-18)</v>
      </c>
      <c r="G5733">
        <f>INT((D5733-1)/6)+1</f>
        <v>1</v>
      </c>
      <c r="H5733">
        <f>MOD(D5733-1,6)+1</f>
        <v>1</v>
      </c>
      <c r="I5733">
        <f>37-D5733</f>
        <v>36</v>
      </c>
      <c r="J5733">
        <f>ABS(D5733-D5734)</f>
        <v>34</v>
      </c>
      <c r="K5733">
        <f>AVERAGE(D5733:D5737)</f>
        <v>1</v>
      </c>
      <c r="L5733">
        <f>AVERAGE(D5733:D5752)</f>
        <v>1</v>
      </c>
      <c r="M5733">
        <f>K5733-L5733</f>
        <v>0</v>
      </c>
      <c r="N5733" t="str">
        <f>IF(K5733&gt;L5733,"HIGH ZONE BIAS",IF(K5733&lt;L5733,"LOW ZONE BIAS","EQUILIBRIUM"))</f>
        <v>EQUILIBRIUM</v>
      </c>
    </row>
    <row r="5734">
      <c r="A5734">
        <v>21837</v>
      </c>
      <c r="B5734" t="str">
        <v>2022-04-02</v>
      </c>
      <c r="C5734" t="str">
        <v>Evening</v>
      </c>
      <c r="D5734">
        <v>35</v>
      </c>
      <c r="E5734" t="str">
        <f>IF(MOD(D5734,2)=0,"EVEN","ODD")</f>
        <v>ODD</v>
      </c>
      <c r="F5734" t="str">
        <f>IF(D5734&lt;=18,"LOW (1-18)","HIGH (19-36)")</f>
        <v>HIGH (19-36)</v>
      </c>
      <c r="G5734">
        <f>INT((D5734-1)/6)+1</f>
        <v>6</v>
      </c>
      <c r="H5734">
        <f>MOD(D5734-1,6)+1</f>
        <v>5</v>
      </c>
      <c r="I5734">
        <f>37-D5734</f>
        <v>2</v>
      </c>
      <c r="J5734">
        <f>ABS(D5734-D5735)</f>
        <v>4</v>
      </c>
      <c r="K5734">
        <f>AVERAGE(D5734:D5738)</f>
        <v>35</v>
      </c>
      <c r="L5734">
        <f>AVERAGE(D5734:D5753)</f>
        <v>35</v>
      </c>
      <c r="M5734">
        <f>K5734-L5734</f>
        <v>0</v>
      </c>
      <c r="N5734" t="str">
        <f>IF(K5734&gt;L5734,"HIGH ZONE BIAS",IF(K5734&lt;L5734,"LOW ZONE BIAS","EQUILIBRIUM"))</f>
        <v>EQUILIBRIUM</v>
      </c>
    </row>
    <row r="5735">
      <c r="A5735">
        <v>21836</v>
      </c>
      <c r="B5735" t="str">
        <v>2022-04-02</v>
      </c>
      <c r="C5735" t="str">
        <v>Afternoon</v>
      </c>
      <c r="D5735">
        <v>31</v>
      </c>
      <c r="E5735" t="str">
        <f>IF(MOD(D5735,2)=0,"EVEN","ODD")</f>
        <v>ODD</v>
      </c>
      <c r="F5735" t="str">
        <f>IF(D5735&lt;=18,"LOW (1-18)","HIGH (19-36)")</f>
        <v>HIGH (19-36)</v>
      </c>
      <c r="G5735">
        <f>INT((D5735-1)/6)+1</f>
        <v>6</v>
      </c>
      <c r="H5735">
        <f>MOD(D5735-1,6)+1</f>
        <v>1</v>
      </c>
      <c r="I5735">
        <f>37-D5735</f>
        <v>6</v>
      </c>
      <c r="J5735">
        <f>ABS(D5735-D5736)</f>
        <v>15</v>
      </c>
      <c r="K5735">
        <f>AVERAGE(D5735:D5739)</f>
        <v>31</v>
      </c>
      <c r="L5735">
        <f>AVERAGE(D5735:D5754)</f>
        <v>31</v>
      </c>
      <c r="M5735">
        <f>K5735-L5735</f>
        <v>0</v>
      </c>
      <c r="N5735" t="str">
        <f>IF(K5735&gt;L5735,"HIGH ZONE BIAS",IF(K5735&lt;L5735,"LOW ZONE BIAS","EQUILIBRIUM"))</f>
        <v>EQUILIBRIUM</v>
      </c>
    </row>
    <row r="5736">
      <c r="A5736">
        <v>21835</v>
      </c>
      <c r="B5736" t="str">
        <v>2022-04-02</v>
      </c>
      <c r="C5736" t="str">
        <v>Midday</v>
      </c>
      <c r="D5736">
        <v>16</v>
      </c>
      <c r="E5736" t="str">
        <f>IF(MOD(D5736,2)=0,"EVEN","ODD")</f>
        <v>EVEN</v>
      </c>
      <c r="F5736" t="str">
        <f>IF(D5736&lt;=18,"LOW (1-18)","HIGH (19-36)")</f>
        <v>LOW (1-18)</v>
      </c>
      <c r="G5736">
        <f>INT((D5736-1)/6)+1</f>
        <v>3</v>
      </c>
      <c r="H5736">
        <f>MOD(D5736-1,6)+1</f>
        <v>4</v>
      </c>
      <c r="I5736">
        <f>37-D5736</f>
        <v>21</v>
      </c>
      <c r="J5736">
        <f>ABS(D5736-D5737)</f>
        <v>18</v>
      </c>
      <c r="K5736">
        <f>AVERAGE(D5736:D5740)</f>
        <v>16</v>
      </c>
      <c r="L5736">
        <f>AVERAGE(D5736:D5755)</f>
        <v>16</v>
      </c>
      <c r="M5736">
        <f>K5736-L5736</f>
        <v>0</v>
      </c>
      <c r="N5736" t="str">
        <f>IF(K5736&gt;L5736,"HIGH ZONE BIAS",IF(K5736&lt;L5736,"LOW ZONE BIAS","EQUILIBRIUM"))</f>
        <v>EQUILIBRIUM</v>
      </c>
    </row>
    <row r="5737">
      <c r="A5737">
        <v>21834</v>
      </c>
      <c r="B5737" t="str">
        <v>2022-04-02</v>
      </c>
      <c r="C5737" t="str">
        <v>Morning</v>
      </c>
      <c r="D5737">
        <v>34</v>
      </c>
      <c r="E5737" t="str">
        <f>IF(MOD(D5737,2)=0,"EVEN","ODD")</f>
        <v>EVEN</v>
      </c>
      <c r="F5737" t="str">
        <f>IF(D5737&lt;=18,"LOW (1-18)","HIGH (19-36)")</f>
        <v>HIGH (19-36)</v>
      </c>
      <c r="G5737">
        <f>INT((D5737-1)/6)+1</f>
        <v>6</v>
      </c>
      <c r="H5737">
        <f>MOD(D5737-1,6)+1</f>
        <v>4</v>
      </c>
      <c r="I5737">
        <f>37-D5737</f>
        <v>3</v>
      </c>
      <c r="J5737">
        <f>ABS(D5737-D5738)</f>
        <v>33</v>
      </c>
      <c r="K5737">
        <f>AVERAGE(D5737:D5741)</f>
        <v>34</v>
      </c>
      <c r="L5737">
        <f>AVERAGE(D5737:D5756)</f>
        <v>34</v>
      </c>
      <c r="M5737">
        <f>K5737-L5737</f>
        <v>0</v>
      </c>
      <c r="N5737" t="str">
        <f>IF(K5737&gt;L5737,"HIGH ZONE BIAS",IF(K5737&lt;L5737,"LOW ZONE BIAS","EQUILIBRIUM"))</f>
        <v>EQUILIBRIUM</v>
      </c>
    </row>
    <row r="5738">
      <c r="A5738">
        <v>21833</v>
      </c>
      <c r="B5738" t="str">
        <v>2022-04-01</v>
      </c>
      <c r="C5738" t="str">
        <v>Evening</v>
      </c>
      <c r="D5738">
        <v>1</v>
      </c>
      <c r="E5738" t="str">
        <f>IF(MOD(D5738,2)=0,"EVEN","ODD")</f>
        <v>ODD</v>
      </c>
      <c r="F5738" t="str">
        <f>IF(D5738&lt;=18,"LOW (1-18)","HIGH (19-36)")</f>
        <v>LOW (1-18)</v>
      </c>
      <c r="G5738">
        <f>INT((D5738-1)/6)+1</f>
        <v>1</v>
      </c>
      <c r="H5738">
        <f>MOD(D5738-1,6)+1</f>
        <v>1</v>
      </c>
      <c r="I5738">
        <f>37-D5738</f>
        <v>36</v>
      </c>
      <c r="J5738">
        <f>ABS(D5738-D5739)</f>
        <v>13</v>
      </c>
      <c r="K5738">
        <f>AVERAGE(D5738:D5742)</f>
        <v>1</v>
      </c>
      <c r="L5738">
        <f>AVERAGE(D5738:D5757)</f>
        <v>1</v>
      </c>
      <c r="M5738">
        <f>K5738-L5738</f>
        <v>0</v>
      </c>
      <c r="N5738" t="str">
        <f>IF(K5738&gt;L5738,"HIGH ZONE BIAS",IF(K5738&lt;L5738,"LOW ZONE BIAS","EQUILIBRIUM"))</f>
        <v>EQUILIBRIUM</v>
      </c>
    </row>
    <row r="5739">
      <c r="A5739">
        <v>21832</v>
      </c>
      <c r="B5739" t="str">
        <v>2022-04-01</v>
      </c>
      <c r="C5739" t="str">
        <v>Afternoon</v>
      </c>
      <c r="D5739">
        <v>14</v>
      </c>
      <c r="E5739" t="str">
        <f>IF(MOD(D5739,2)=0,"EVEN","ODD")</f>
        <v>EVEN</v>
      </c>
      <c r="F5739" t="str">
        <f>IF(D5739&lt;=18,"LOW (1-18)","HIGH (19-36)")</f>
        <v>LOW (1-18)</v>
      </c>
      <c r="G5739">
        <f>INT((D5739-1)/6)+1</f>
        <v>3</v>
      </c>
      <c r="H5739">
        <f>MOD(D5739-1,6)+1</f>
        <v>2</v>
      </c>
      <c r="I5739">
        <f>37-D5739</f>
        <v>23</v>
      </c>
      <c r="J5739">
        <f>ABS(D5739-D5740)</f>
        <v>12</v>
      </c>
      <c r="K5739">
        <f>AVERAGE(D5739:D5743)</f>
        <v>14</v>
      </c>
      <c r="L5739">
        <f>AVERAGE(D5739:D5758)</f>
        <v>14</v>
      </c>
      <c r="M5739">
        <f>K5739-L5739</f>
        <v>0</v>
      </c>
      <c r="N5739" t="str">
        <f>IF(K5739&gt;L5739,"HIGH ZONE BIAS",IF(K5739&lt;L5739,"LOW ZONE BIAS","EQUILIBRIUM"))</f>
        <v>EQUILIBRIUM</v>
      </c>
    </row>
    <row r="5740">
      <c r="A5740">
        <v>21831</v>
      </c>
      <c r="B5740" t="str">
        <v>2022-04-01</v>
      </c>
      <c r="C5740" t="str">
        <v>Midday</v>
      </c>
      <c r="D5740">
        <v>26</v>
      </c>
      <c r="E5740" t="str">
        <f>IF(MOD(D5740,2)=0,"EVEN","ODD")</f>
        <v>EVEN</v>
      </c>
      <c r="F5740" t="str">
        <f>IF(D5740&lt;=18,"LOW (1-18)","HIGH (19-36)")</f>
        <v>HIGH (19-36)</v>
      </c>
      <c r="G5740">
        <f>INT((D5740-1)/6)+1</f>
        <v>5</v>
      </c>
      <c r="H5740">
        <f>MOD(D5740-1,6)+1</f>
        <v>2</v>
      </c>
      <c r="I5740">
        <f>37-D5740</f>
        <v>11</v>
      </c>
      <c r="J5740">
        <f>ABS(D5740-D5741)</f>
        <v>14</v>
      </c>
      <c r="K5740">
        <f>AVERAGE(D5740:D5744)</f>
        <v>26</v>
      </c>
      <c r="L5740">
        <f>AVERAGE(D5740:D5759)</f>
        <v>26</v>
      </c>
      <c r="M5740">
        <f>K5740-L5740</f>
        <v>0</v>
      </c>
      <c r="N5740" t="str">
        <f>IF(K5740&gt;L5740,"HIGH ZONE BIAS",IF(K5740&lt;L5740,"LOW ZONE BIAS","EQUILIBRIUM"))</f>
        <v>EQUILIBRIUM</v>
      </c>
    </row>
    <row r="5741">
      <c r="A5741">
        <v>21830</v>
      </c>
      <c r="B5741" t="str">
        <v>2022-04-01</v>
      </c>
      <c r="C5741" t="str">
        <v>Morning</v>
      </c>
      <c r="D5741">
        <v>12</v>
      </c>
      <c r="E5741" t="str">
        <f>IF(MOD(D5741,2)=0,"EVEN","ODD")</f>
        <v>EVEN</v>
      </c>
      <c r="F5741" t="str">
        <f>IF(D5741&lt;=18,"LOW (1-18)","HIGH (19-36)")</f>
        <v>LOW (1-18)</v>
      </c>
      <c r="G5741">
        <f>INT((D5741-1)/6)+1</f>
        <v>2</v>
      </c>
      <c r="H5741">
        <f>MOD(D5741-1,6)+1</f>
        <v>6</v>
      </c>
      <c r="I5741">
        <f>37-D5741</f>
        <v>25</v>
      </c>
      <c r="J5741">
        <f>ABS(D5741-D5742)</f>
        <v>23</v>
      </c>
      <c r="K5741">
        <f>AVERAGE(D5741:D5745)</f>
        <v>12</v>
      </c>
      <c r="L5741">
        <f>AVERAGE(D5741:D5760)</f>
        <v>12</v>
      </c>
      <c r="M5741">
        <f>K5741-L5741</f>
        <v>0</v>
      </c>
      <c r="N5741" t="str">
        <f>IF(K5741&gt;L5741,"HIGH ZONE BIAS",IF(K5741&lt;L5741,"LOW ZONE BIAS","EQUILIBRIUM"))</f>
        <v>EQUILIBRIUM</v>
      </c>
    </row>
    <row r="5742">
      <c r="A5742">
        <v>21829</v>
      </c>
      <c r="B5742" t="str">
        <v>2022-03-31</v>
      </c>
      <c r="C5742" t="str">
        <v>Evening</v>
      </c>
      <c r="D5742">
        <v>35</v>
      </c>
      <c r="E5742" t="str">
        <f>IF(MOD(D5742,2)=0,"EVEN","ODD")</f>
        <v>ODD</v>
      </c>
      <c r="F5742" t="str">
        <f>IF(D5742&lt;=18,"LOW (1-18)","HIGH (19-36)")</f>
        <v>HIGH (19-36)</v>
      </c>
      <c r="G5742">
        <f>INT((D5742-1)/6)+1</f>
        <v>6</v>
      </c>
      <c r="H5742">
        <f>MOD(D5742-1,6)+1</f>
        <v>5</v>
      </c>
      <c r="I5742">
        <f>37-D5742</f>
        <v>2</v>
      </c>
      <c r="J5742">
        <f>ABS(D5742-D5743)</f>
        <v>17</v>
      </c>
      <c r="K5742">
        <f>AVERAGE(D5742:D5746)</f>
        <v>35</v>
      </c>
      <c r="L5742">
        <f>AVERAGE(D5742:D5761)</f>
        <v>35</v>
      </c>
      <c r="M5742">
        <f>K5742-L5742</f>
        <v>0</v>
      </c>
      <c r="N5742" t="str">
        <f>IF(K5742&gt;L5742,"HIGH ZONE BIAS",IF(K5742&lt;L5742,"LOW ZONE BIAS","EQUILIBRIUM"))</f>
        <v>EQUILIBRIUM</v>
      </c>
    </row>
    <row r="5743">
      <c r="A5743">
        <v>21828</v>
      </c>
      <c r="B5743" t="str">
        <v>2022-03-31</v>
      </c>
      <c r="C5743" t="str">
        <v>Afternoon</v>
      </c>
      <c r="D5743">
        <v>18</v>
      </c>
      <c r="E5743" t="str">
        <f>IF(MOD(D5743,2)=0,"EVEN","ODD")</f>
        <v>EVEN</v>
      </c>
      <c r="F5743" t="str">
        <f>IF(D5743&lt;=18,"LOW (1-18)","HIGH (19-36)")</f>
        <v>LOW (1-18)</v>
      </c>
      <c r="G5743">
        <f>INT((D5743-1)/6)+1</f>
        <v>3</v>
      </c>
      <c r="H5743">
        <f>MOD(D5743-1,6)+1</f>
        <v>6</v>
      </c>
      <c r="I5743">
        <f>37-D5743</f>
        <v>19</v>
      </c>
      <c r="J5743">
        <f>ABS(D5743-D5744)</f>
        <v>8</v>
      </c>
      <c r="K5743">
        <f>AVERAGE(D5743:D5747)</f>
        <v>18</v>
      </c>
      <c r="L5743">
        <f>AVERAGE(D5743:D5762)</f>
        <v>18</v>
      </c>
      <c r="M5743">
        <f>K5743-L5743</f>
        <v>0</v>
      </c>
      <c r="N5743" t="str">
        <f>IF(K5743&gt;L5743,"HIGH ZONE BIAS",IF(K5743&lt;L5743,"LOW ZONE BIAS","EQUILIBRIUM"))</f>
        <v>EQUILIBRIUM</v>
      </c>
    </row>
    <row r="5744">
      <c r="A5744">
        <v>21827</v>
      </c>
      <c r="B5744" t="str">
        <v>2022-03-31</v>
      </c>
      <c r="C5744" t="str">
        <v>Midday</v>
      </c>
      <c r="D5744">
        <v>26</v>
      </c>
      <c r="E5744" t="str">
        <f>IF(MOD(D5744,2)=0,"EVEN","ODD")</f>
        <v>EVEN</v>
      </c>
      <c r="F5744" t="str">
        <f>IF(D5744&lt;=18,"LOW (1-18)","HIGH (19-36)")</f>
        <v>HIGH (19-36)</v>
      </c>
      <c r="G5744">
        <f>INT((D5744-1)/6)+1</f>
        <v>5</v>
      </c>
      <c r="H5744">
        <f>MOD(D5744-1,6)+1</f>
        <v>2</v>
      </c>
      <c r="I5744">
        <f>37-D5744</f>
        <v>11</v>
      </c>
      <c r="J5744">
        <f>ABS(D5744-D5745)</f>
        <v>3</v>
      </c>
      <c r="K5744">
        <f>AVERAGE(D5744:D5748)</f>
        <v>26</v>
      </c>
      <c r="L5744">
        <f>AVERAGE(D5744:D5763)</f>
        <v>26</v>
      </c>
      <c r="M5744">
        <f>K5744-L5744</f>
        <v>0</v>
      </c>
      <c r="N5744" t="str">
        <f>IF(K5744&gt;L5744,"HIGH ZONE BIAS",IF(K5744&lt;L5744,"LOW ZONE BIAS","EQUILIBRIUM"))</f>
        <v>EQUILIBRIUM</v>
      </c>
    </row>
    <row r="5745">
      <c r="A5745">
        <v>21826</v>
      </c>
      <c r="B5745" t="str">
        <v>2022-03-31</v>
      </c>
      <c r="C5745" t="str">
        <v>Morning</v>
      </c>
      <c r="D5745">
        <v>23</v>
      </c>
      <c r="E5745" t="str">
        <f>IF(MOD(D5745,2)=0,"EVEN","ODD")</f>
        <v>ODD</v>
      </c>
      <c r="F5745" t="str">
        <f>IF(D5745&lt;=18,"LOW (1-18)","HIGH (19-36)")</f>
        <v>HIGH (19-36)</v>
      </c>
      <c r="G5745">
        <f>INT((D5745-1)/6)+1</f>
        <v>4</v>
      </c>
      <c r="H5745">
        <f>MOD(D5745-1,6)+1</f>
        <v>5</v>
      </c>
      <c r="I5745">
        <f>37-D5745</f>
        <v>14</v>
      </c>
      <c r="J5745">
        <f>ABS(D5745-D5746)</f>
        <v>15</v>
      </c>
      <c r="K5745">
        <f>AVERAGE(D5745:D5749)</f>
        <v>23</v>
      </c>
      <c r="L5745">
        <f>AVERAGE(D5745:D5764)</f>
        <v>23</v>
      </c>
      <c r="M5745">
        <f>K5745-L5745</f>
        <v>0</v>
      </c>
      <c r="N5745" t="str">
        <f>IF(K5745&gt;L5745,"HIGH ZONE BIAS",IF(K5745&lt;L5745,"LOW ZONE BIAS","EQUILIBRIUM"))</f>
        <v>EQUILIBRIUM</v>
      </c>
    </row>
    <row r="5746">
      <c r="A5746">
        <v>21825</v>
      </c>
      <c r="B5746" t="str">
        <v>2022-03-29</v>
      </c>
      <c r="C5746" t="str">
        <v>Evening</v>
      </c>
      <c r="D5746">
        <v>8</v>
      </c>
      <c r="E5746" t="str">
        <f>IF(MOD(D5746,2)=0,"EVEN","ODD")</f>
        <v>EVEN</v>
      </c>
      <c r="F5746" t="str">
        <f>IF(D5746&lt;=18,"LOW (1-18)","HIGH (19-36)")</f>
        <v>LOW (1-18)</v>
      </c>
      <c r="G5746">
        <f>INT((D5746-1)/6)+1</f>
        <v>2</v>
      </c>
      <c r="H5746">
        <f>MOD(D5746-1,6)+1</f>
        <v>2</v>
      </c>
      <c r="I5746">
        <f>37-D5746</f>
        <v>29</v>
      </c>
      <c r="J5746">
        <f>ABS(D5746-D5747)</f>
        <v>1</v>
      </c>
      <c r="K5746">
        <f>AVERAGE(D5746:D5750)</f>
        <v>8</v>
      </c>
      <c r="L5746">
        <f>AVERAGE(D5746:D5765)</f>
        <v>8</v>
      </c>
      <c r="M5746">
        <f>K5746-L5746</f>
        <v>0</v>
      </c>
      <c r="N5746" t="str">
        <f>IF(K5746&gt;L5746,"HIGH ZONE BIAS",IF(K5746&lt;L5746,"LOW ZONE BIAS","EQUILIBRIUM"))</f>
        <v>EQUILIBRIUM</v>
      </c>
    </row>
    <row r="5747">
      <c r="A5747">
        <v>21824</v>
      </c>
      <c r="B5747" t="str">
        <v>2022-03-29</v>
      </c>
      <c r="C5747" t="str">
        <v>Afternoon</v>
      </c>
      <c r="D5747">
        <v>7</v>
      </c>
      <c r="E5747" t="str">
        <f>IF(MOD(D5747,2)=0,"EVEN","ODD")</f>
        <v>ODD</v>
      </c>
      <c r="F5747" t="str">
        <f>IF(D5747&lt;=18,"LOW (1-18)","HIGH (19-36)")</f>
        <v>LOW (1-18)</v>
      </c>
      <c r="G5747">
        <f>INT((D5747-1)/6)+1</f>
        <v>2</v>
      </c>
      <c r="H5747">
        <f>MOD(D5747-1,6)+1</f>
        <v>1</v>
      </c>
      <c r="I5747">
        <f>37-D5747</f>
        <v>30</v>
      </c>
      <c r="J5747">
        <f>ABS(D5747-D5748)</f>
        <v>19</v>
      </c>
      <c r="K5747">
        <f>AVERAGE(D5747:D5751)</f>
        <v>7</v>
      </c>
      <c r="L5747">
        <f>AVERAGE(D5747:D5766)</f>
        <v>7</v>
      </c>
      <c r="M5747">
        <f>K5747-L5747</f>
        <v>0</v>
      </c>
      <c r="N5747" t="str">
        <f>IF(K5747&gt;L5747,"HIGH ZONE BIAS",IF(K5747&lt;L5747,"LOW ZONE BIAS","EQUILIBRIUM"))</f>
        <v>EQUILIBRIUM</v>
      </c>
    </row>
    <row r="5748">
      <c r="A5748">
        <v>21823</v>
      </c>
      <c r="B5748" t="str">
        <v>2022-03-29</v>
      </c>
      <c r="C5748" t="str">
        <v>Midday</v>
      </c>
      <c r="D5748">
        <v>26</v>
      </c>
      <c r="E5748" t="str">
        <f>IF(MOD(D5748,2)=0,"EVEN","ODD")</f>
        <v>EVEN</v>
      </c>
      <c r="F5748" t="str">
        <f>IF(D5748&lt;=18,"LOW (1-18)","HIGH (19-36)")</f>
        <v>HIGH (19-36)</v>
      </c>
      <c r="G5748">
        <f>INT((D5748-1)/6)+1</f>
        <v>5</v>
      </c>
      <c r="H5748">
        <f>MOD(D5748-1,6)+1</f>
        <v>2</v>
      </c>
      <c r="I5748">
        <f>37-D5748</f>
        <v>11</v>
      </c>
      <c r="J5748">
        <f>ABS(D5748-D5749)</f>
        <v>19</v>
      </c>
      <c r="K5748">
        <f>AVERAGE(D5748:D5752)</f>
        <v>26</v>
      </c>
      <c r="L5748">
        <f>AVERAGE(D5748:D5767)</f>
        <v>26</v>
      </c>
      <c r="M5748">
        <f>K5748-L5748</f>
        <v>0</v>
      </c>
      <c r="N5748" t="str">
        <f>IF(K5748&gt;L5748,"HIGH ZONE BIAS",IF(K5748&lt;L5748,"LOW ZONE BIAS","EQUILIBRIUM"))</f>
        <v>EQUILIBRIUM</v>
      </c>
    </row>
    <row r="5749">
      <c r="A5749">
        <v>21822</v>
      </c>
      <c r="B5749" t="str">
        <v>2022-03-29</v>
      </c>
      <c r="C5749" t="str">
        <v>Morning</v>
      </c>
      <c r="D5749">
        <v>7</v>
      </c>
      <c r="E5749" t="str">
        <f>IF(MOD(D5749,2)=0,"EVEN","ODD")</f>
        <v>ODD</v>
      </c>
      <c r="F5749" t="str">
        <f>IF(D5749&lt;=18,"LOW (1-18)","HIGH (19-36)")</f>
        <v>LOW (1-18)</v>
      </c>
      <c r="G5749">
        <f>INT((D5749-1)/6)+1</f>
        <v>2</v>
      </c>
      <c r="H5749">
        <f>MOD(D5749-1,6)+1</f>
        <v>1</v>
      </c>
      <c r="I5749">
        <f>37-D5749</f>
        <v>30</v>
      </c>
      <c r="J5749">
        <f>ABS(D5749-D5750)</f>
        <v>5</v>
      </c>
      <c r="K5749">
        <f>AVERAGE(D5749:D5753)</f>
        <v>7</v>
      </c>
      <c r="L5749">
        <f>AVERAGE(D5749:D5768)</f>
        <v>7</v>
      </c>
      <c r="M5749">
        <f>K5749-L5749</f>
        <v>0</v>
      </c>
      <c r="N5749" t="str">
        <f>IF(K5749&gt;L5749,"HIGH ZONE BIAS",IF(K5749&lt;L5749,"LOW ZONE BIAS","EQUILIBRIUM"))</f>
        <v>EQUILIBRIUM</v>
      </c>
    </row>
    <row r="5750">
      <c r="A5750">
        <v>21821</v>
      </c>
      <c r="B5750" t="str">
        <v>2022-03-28</v>
      </c>
      <c r="C5750" t="str">
        <v>Evening</v>
      </c>
      <c r="D5750">
        <v>2</v>
      </c>
      <c r="E5750" t="str">
        <f>IF(MOD(D5750,2)=0,"EVEN","ODD")</f>
        <v>EVEN</v>
      </c>
      <c r="F5750" t="str">
        <f>IF(D5750&lt;=18,"LOW (1-18)","HIGH (19-36)")</f>
        <v>LOW (1-18)</v>
      </c>
      <c r="G5750">
        <f>INT((D5750-1)/6)+1</f>
        <v>1</v>
      </c>
      <c r="H5750">
        <f>MOD(D5750-1,6)+1</f>
        <v>2</v>
      </c>
      <c r="I5750">
        <f>37-D5750</f>
        <v>35</v>
      </c>
      <c r="J5750">
        <f>ABS(D5750-D5751)</f>
        <v>19</v>
      </c>
      <c r="K5750">
        <f>AVERAGE(D5750:D5754)</f>
        <v>2</v>
      </c>
      <c r="L5750">
        <f>AVERAGE(D5750:D5769)</f>
        <v>2</v>
      </c>
      <c r="M5750">
        <f>K5750-L5750</f>
        <v>0</v>
      </c>
      <c r="N5750" t="str">
        <f>IF(K5750&gt;L5750,"HIGH ZONE BIAS",IF(K5750&lt;L5750,"LOW ZONE BIAS","EQUILIBRIUM"))</f>
        <v>EQUILIBRIUM</v>
      </c>
    </row>
    <row r="5751">
      <c r="A5751">
        <v>21820</v>
      </c>
      <c r="B5751" t="str">
        <v>2022-03-28</v>
      </c>
      <c r="C5751" t="str">
        <v>Afternoon</v>
      </c>
      <c r="D5751">
        <v>21</v>
      </c>
      <c r="E5751" t="str">
        <f>IF(MOD(D5751,2)=0,"EVEN","ODD")</f>
        <v>ODD</v>
      </c>
      <c r="F5751" t="str">
        <f>IF(D5751&lt;=18,"LOW (1-18)","HIGH (19-36)")</f>
        <v>HIGH (19-36)</v>
      </c>
      <c r="G5751">
        <f>INT((D5751-1)/6)+1</f>
        <v>4</v>
      </c>
      <c r="H5751">
        <f>MOD(D5751-1,6)+1</f>
        <v>3</v>
      </c>
      <c r="I5751">
        <f>37-D5751</f>
        <v>16</v>
      </c>
      <c r="J5751">
        <f>ABS(D5751-D5752)</f>
        <v>5</v>
      </c>
      <c r="K5751">
        <f>AVERAGE(D5751:D5755)</f>
        <v>21</v>
      </c>
      <c r="L5751">
        <f>AVERAGE(D5751:D5770)</f>
        <v>21</v>
      </c>
      <c r="M5751">
        <f>K5751-L5751</f>
        <v>0</v>
      </c>
      <c r="N5751" t="str">
        <f>IF(K5751&gt;L5751,"HIGH ZONE BIAS",IF(K5751&lt;L5751,"LOW ZONE BIAS","EQUILIBRIUM"))</f>
        <v>EQUILIBRIUM</v>
      </c>
    </row>
    <row r="5752">
      <c r="A5752">
        <v>21819</v>
      </c>
      <c r="B5752" t="str">
        <v>2022-03-28</v>
      </c>
      <c r="C5752" t="str">
        <v>Midday</v>
      </c>
      <c r="D5752">
        <v>26</v>
      </c>
      <c r="E5752" t="str">
        <f>IF(MOD(D5752,2)=0,"EVEN","ODD")</f>
        <v>EVEN</v>
      </c>
      <c r="F5752" t="str">
        <f>IF(D5752&lt;=18,"LOW (1-18)","HIGH (19-36)")</f>
        <v>HIGH (19-36)</v>
      </c>
      <c r="G5752">
        <f>INT((D5752-1)/6)+1</f>
        <v>5</v>
      </c>
      <c r="H5752">
        <f>MOD(D5752-1,6)+1</f>
        <v>2</v>
      </c>
      <c r="I5752">
        <f>37-D5752</f>
        <v>11</v>
      </c>
      <c r="J5752">
        <f>ABS(D5752-D5753)</f>
        <v>20</v>
      </c>
      <c r="K5752">
        <f>AVERAGE(D5752:D5756)</f>
        <v>26</v>
      </c>
      <c r="L5752">
        <f>AVERAGE(D5752:D5771)</f>
        <v>26</v>
      </c>
      <c r="M5752">
        <f>K5752-L5752</f>
        <v>0</v>
      </c>
      <c r="N5752" t="str">
        <f>IF(K5752&gt;L5752,"HIGH ZONE BIAS",IF(K5752&lt;L5752,"LOW ZONE BIAS","EQUILIBRIUM"))</f>
        <v>EQUILIBRIUM</v>
      </c>
    </row>
    <row r="5753">
      <c r="A5753">
        <v>21818</v>
      </c>
      <c r="B5753" t="str">
        <v>2022-03-28</v>
      </c>
      <c r="C5753" t="str">
        <v>Morning</v>
      </c>
      <c r="D5753">
        <v>6</v>
      </c>
      <c r="E5753" t="str">
        <f>IF(MOD(D5753,2)=0,"EVEN","ODD")</f>
        <v>EVEN</v>
      </c>
      <c r="F5753" t="str">
        <f>IF(D5753&lt;=18,"LOW (1-18)","HIGH (19-36)")</f>
        <v>LOW (1-18)</v>
      </c>
      <c r="G5753">
        <f>INT((D5753-1)/6)+1</f>
        <v>1</v>
      </c>
      <c r="H5753">
        <f>MOD(D5753-1,6)+1</f>
        <v>6</v>
      </c>
      <c r="I5753">
        <f>37-D5753</f>
        <v>31</v>
      </c>
      <c r="J5753">
        <f>ABS(D5753-D5754)</f>
        <v>5</v>
      </c>
      <c r="K5753">
        <f>AVERAGE(D5753:D5757)</f>
        <v>6</v>
      </c>
      <c r="L5753">
        <f>AVERAGE(D5753:D5772)</f>
        <v>6</v>
      </c>
      <c r="M5753">
        <f>K5753-L5753</f>
        <v>0</v>
      </c>
      <c r="N5753" t="str">
        <f>IF(K5753&gt;L5753,"HIGH ZONE BIAS",IF(K5753&lt;L5753,"LOW ZONE BIAS","EQUILIBRIUM"))</f>
        <v>EQUILIBRIUM</v>
      </c>
    </row>
    <row r="5754">
      <c r="A5754">
        <v>21817</v>
      </c>
      <c r="B5754" t="str">
        <v>2022-03-26</v>
      </c>
      <c r="C5754" t="str">
        <v>Evening</v>
      </c>
      <c r="D5754">
        <v>1</v>
      </c>
      <c r="E5754" t="str">
        <f>IF(MOD(D5754,2)=0,"EVEN","ODD")</f>
        <v>ODD</v>
      </c>
      <c r="F5754" t="str">
        <f>IF(D5754&lt;=18,"LOW (1-18)","HIGH (19-36)")</f>
        <v>LOW (1-18)</v>
      </c>
      <c r="G5754">
        <f>INT((D5754-1)/6)+1</f>
        <v>1</v>
      </c>
      <c r="H5754">
        <f>MOD(D5754-1,6)+1</f>
        <v>1</v>
      </c>
      <c r="I5754">
        <f>37-D5754</f>
        <v>36</v>
      </c>
      <c r="J5754">
        <f>ABS(D5754-D5755)</f>
        <v>7</v>
      </c>
      <c r="K5754">
        <f>AVERAGE(D5754:D5758)</f>
        <v>1</v>
      </c>
      <c r="L5754">
        <f>AVERAGE(D5754:D5773)</f>
        <v>1</v>
      </c>
      <c r="M5754">
        <f>K5754-L5754</f>
        <v>0</v>
      </c>
      <c r="N5754" t="str">
        <f>IF(K5754&gt;L5754,"HIGH ZONE BIAS",IF(K5754&lt;L5754,"LOW ZONE BIAS","EQUILIBRIUM"))</f>
        <v>EQUILIBRIUM</v>
      </c>
    </row>
    <row r="5755">
      <c r="A5755">
        <v>21816</v>
      </c>
      <c r="B5755" t="str">
        <v>2022-03-26</v>
      </c>
      <c r="C5755" t="str">
        <v>Afternoon</v>
      </c>
      <c r="D5755">
        <v>8</v>
      </c>
      <c r="E5755" t="str">
        <f>IF(MOD(D5755,2)=0,"EVEN","ODD")</f>
        <v>EVEN</v>
      </c>
      <c r="F5755" t="str">
        <f>IF(D5755&lt;=18,"LOW (1-18)","HIGH (19-36)")</f>
        <v>LOW (1-18)</v>
      </c>
      <c r="G5755">
        <f>INT((D5755-1)/6)+1</f>
        <v>2</v>
      </c>
      <c r="H5755">
        <f>MOD(D5755-1,6)+1</f>
        <v>2</v>
      </c>
      <c r="I5755">
        <f>37-D5755</f>
        <v>29</v>
      </c>
      <c r="J5755">
        <f>ABS(D5755-D5756)</f>
        <v>7</v>
      </c>
      <c r="K5755">
        <f>AVERAGE(D5755:D5759)</f>
        <v>8</v>
      </c>
      <c r="L5755">
        <f>AVERAGE(D5755:D5774)</f>
        <v>8</v>
      </c>
      <c r="M5755">
        <f>K5755-L5755</f>
        <v>0</v>
      </c>
      <c r="N5755" t="str">
        <f>IF(K5755&gt;L5755,"HIGH ZONE BIAS",IF(K5755&lt;L5755,"LOW ZONE BIAS","EQUILIBRIUM"))</f>
        <v>EQUILIBRIUM</v>
      </c>
    </row>
    <row r="5756">
      <c r="A5756">
        <v>21815</v>
      </c>
      <c r="B5756" t="str">
        <v>2022-03-26</v>
      </c>
      <c r="C5756" t="str">
        <v>Midday</v>
      </c>
      <c r="D5756">
        <v>15</v>
      </c>
      <c r="E5756" t="str">
        <f>IF(MOD(D5756,2)=0,"EVEN","ODD")</f>
        <v>ODD</v>
      </c>
      <c r="F5756" t="str">
        <f>IF(D5756&lt;=18,"LOW (1-18)","HIGH (19-36)")</f>
        <v>LOW (1-18)</v>
      </c>
      <c r="G5756">
        <f>INT((D5756-1)/6)+1</f>
        <v>3</v>
      </c>
      <c r="H5756">
        <f>MOD(D5756-1,6)+1</f>
        <v>3</v>
      </c>
      <c r="I5756">
        <f>37-D5756</f>
        <v>22</v>
      </c>
      <c r="J5756">
        <f>ABS(D5756-D5757)</f>
        <v>4</v>
      </c>
      <c r="K5756">
        <f>AVERAGE(D5756:D5760)</f>
        <v>15</v>
      </c>
      <c r="L5756">
        <f>AVERAGE(D5756:D5775)</f>
        <v>15</v>
      </c>
      <c r="M5756">
        <f>K5756-L5756</f>
        <v>0</v>
      </c>
      <c r="N5756" t="str">
        <f>IF(K5756&gt;L5756,"HIGH ZONE BIAS",IF(K5756&lt;L5756,"LOW ZONE BIAS","EQUILIBRIUM"))</f>
        <v>EQUILIBRIUM</v>
      </c>
    </row>
    <row r="5757">
      <c r="A5757">
        <v>21814</v>
      </c>
      <c r="B5757" t="str">
        <v>2022-03-26</v>
      </c>
      <c r="C5757" t="str">
        <v>Morning</v>
      </c>
      <c r="D5757">
        <v>19</v>
      </c>
      <c r="E5757" t="str">
        <f>IF(MOD(D5757,2)=0,"EVEN","ODD")</f>
        <v>ODD</v>
      </c>
      <c r="F5757" t="str">
        <f>IF(D5757&lt;=18,"LOW (1-18)","HIGH (19-36)")</f>
        <v>HIGH (19-36)</v>
      </c>
      <c r="G5757">
        <f>INT((D5757-1)/6)+1</f>
        <v>4</v>
      </c>
      <c r="H5757">
        <f>MOD(D5757-1,6)+1</f>
        <v>1</v>
      </c>
      <c r="I5757">
        <f>37-D5757</f>
        <v>18</v>
      </c>
      <c r="J5757">
        <f>ABS(D5757-D5758)</f>
        <v>12</v>
      </c>
      <c r="K5757">
        <f>AVERAGE(D5757:D5761)</f>
        <v>19</v>
      </c>
      <c r="L5757">
        <f>AVERAGE(D5757:D5776)</f>
        <v>19</v>
      </c>
      <c r="M5757">
        <f>K5757-L5757</f>
        <v>0</v>
      </c>
      <c r="N5757" t="str">
        <f>IF(K5757&gt;L5757,"HIGH ZONE BIAS",IF(K5757&lt;L5757,"LOW ZONE BIAS","EQUILIBRIUM"))</f>
        <v>EQUILIBRIUM</v>
      </c>
    </row>
    <row r="5758">
      <c r="A5758">
        <v>21813</v>
      </c>
      <c r="B5758" t="str">
        <v>2022-03-25</v>
      </c>
      <c r="C5758" t="str">
        <v>Evening</v>
      </c>
      <c r="D5758">
        <v>7</v>
      </c>
      <c r="E5758" t="str">
        <f>IF(MOD(D5758,2)=0,"EVEN","ODD")</f>
        <v>ODD</v>
      </c>
      <c r="F5758" t="str">
        <f>IF(D5758&lt;=18,"LOW (1-18)","HIGH (19-36)")</f>
        <v>LOW (1-18)</v>
      </c>
      <c r="G5758">
        <f>INT((D5758-1)/6)+1</f>
        <v>2</v>
      </c>
      <c r="H5758">
        <f>MOD(D5758-1,6)+1</f>
        <v>1</v>
      </c>
      <c r="I5758">
        <f>37-D5758</f>
        <v>30</v>
      </c>
      <c r="J5758">
        <f>ABS(D5758-D5759)</f>
        <v>0</v>
      </c>
      <c r="K5758">
        <f>AVERAGE(D5758:D5762)</f>
        <v>7</v>
      </c>
      <c r="L5758">
        <f>AVERAGE(D5758:D5777)</f>
        <v>7</v>
      </c>
      <c r="M5758">
        <f>K5758-L5758</f>
        <v>0</v>
      </c>
      <c r="N5758" t="str">
        <f>IF(K5758&gt;L5758,"HIGH ZONE BIAS",IF(K5758&lt;L5758,"LOW ZONE BIAS","EQUILIBRIUM"))</f>
        <v>EQUILIBRIUM</v>
      </c>
    </row>
    <row r="5759">
      <c r="A5759">
        <v>21812</v>
      </c>
      <c r="B5759" t="str">
        <v>2022-03-25</v>
      </c>
      <c r="C5759" t="str">
        <v>Afternoon</v>
      </c>
      <c r="D5759">
        <v>7</v>
      </c>
      <c r="E5759" t="str">
        <f>IF(MOD(D5759,2)=0,"EVEN","ODD")</f>
        <v>ODD</v>
      </c>
      <c r="F5759" t="str">
        <f>IF(D5759&lt;=18,"LOW (1-18)","HIGH (19-36)")</f>
        <v>LOW (1-18)</v>
      </c>
      <c r="G5759">
        <f>INT((D5759-1)/6)+1</f>
        <v>2</v>
      </c>
      <c r="H5759">
        <f>MOD(D5759-1,6)+1</f>
        <v>1</v>
      </c>
      <c r="I5759">
        <f>37-D5759</f>
        <v>30</v>
      </c>
      <c r="J5759">
        <f>ABS(D5759-D5760)</f>
        <v>1</v>
      </c>
      <c r="K5759">
        <f>AVERAGE(D5759:D5763)</f>
        <v>7</v>
      </c>
      <c r="L5759">
        <f>AVERAGE(D5759:D5778)</f>
        <v>7</v>
      </c>
      <c r="M5759">
        <f>K5759-L5759</f>
        <v>0</v>
      </c>
      <c r="N5759" t="str">
        <f>IF(K5759&gt;L5759,"HIGH ZONE BIAS",IF(K5759&lt;L5759,"LOW ZONE BIAS","EQUILIBRIUM"))</f>
        <v>EQUILIBRIUM</v>
      </c>
    </row>
    <row r="5760">
      <c r="A5760">
        <v>21811</v>
      </c>
      <c r="B5760" t="str">
        <v>2022-03-25</v>
      </c>
      <c r="C5760" t="str">
        <v>Midday</v>
      </c>
      <c r="D5760">
        <v>8</v>
      </c>
      <c r="E5760" t="str">
        <f>IF(MOD(D5760,2)=0,"EVEN","ODD")</f>
        <v>EVEN</v>
      </c>
      <c r="F5760" t="str">
        <f>IF(D5760&lt;=18,"LOW (1-18)","HIGH (19-36)")</f>
        <v>LOW (1-18)</v>
      </c>
      <c r="G5760">
        <f>INT((D5760-1)/6)+1</f>
        <v>2</v>
      </c>
      <c r="H5760">
        <f>MOD(D5760-1,6)+1</f>
        <v>2</v>
      </c>
      <c r="I5760">
        <f>37-D5760</f>
        <v>29</v>
      </c>
      <c r="J5760">
        <f>ABS(D5760-D5761)</f>
        <v>12</v>
      </c>
      <c r="K5760">
        <f>AVERAGE(D5760:D5764)</f>
        <v>8</v>
      </c>
      <c r="L5760">
        <f>AVERAGE(D5760:D5779)</f>
        <v>8</v>
      </c>
      <c r="M5760">
        <f>K5760-L5760</f>
        <v>0</v>
      </c>
      <c r="N5760" t="str">
        <f>IF(K5760&gt;L5760,"HIGH ZONE BIAS",IF(K5760&lt;L5760,"LOW ZONE BIAS","EQUILIBRIUM"))</f>
        <v>EQUILIBRIUM</v>
      </c>
    </row>
    <row r="5761">
      <c r="A5761">
        <v>21810</v>
      </c>
      <c r="B5761" t="str">
        <v>2022-03-25</v>
      </c>
      <c r="C5761" t="str">
        <v>Morning</v>
      </c>
      <c r="D5761">
        <v>20</v>
      </c>
      <c r="E5761" t="str">
        <f>IF(MOD(D5761,2)=0,"EVEN","ODD")</f>
        <v>EVEN</v>
      </c>
      <c r="F5761" t="str">
        <f>IF(D5761&lt;=18,"LOW (1-18)","HIGH (19-36)")</f>
        <v>HIGH (19-36)</v>
      </c>
      <c r="G5761">
        <f>INT((D5761-1)/6)+1</f>
        <v>4</v>
      </c>
      <c r="H5761">
        <f>MOD(D5761-1,6)+1</f>
        <v>2</v>
      </c>
      <c r="I5761">
        <f>37-D5761</f>
        <v>17</v>
      </c>
      <c r="J5761">
        <f>ABS(D5761-D5762)</f>
        <v>6</v>
      </c>
      <c r="K5761">
        <f>AVERAGE(D5761:D5765)</f>
        <v>20</v>
      </c>
      <c r="L5761">
        <f>AVERAGE(D5761:D5780)</f>
        <v>20</v>
      </c>
      <c r="M5761">
        <f>K5761-L5761</f>
        <v>0</v>
      </c>
      <c r="N5761" t="str">
        <f>IF(K5761&gt;L5761,"HIGH ZONE BIAS",IF(K5761&lt;L5761,"LOW ZONE BIAS","EQUILIBRIUM"))</f>
        <v>EQUILIBRIUM</v>
      </c>
    </row>
    <row r="5762">
      <c r="A5762">
        <v>21809</v>
      </c>
      <c r="B5762" t="str">
        <v>2022-03-24</v>
      </c>
      <c r="C5762" t="str">
        <v>Evening</v>
      </c>
      <c r="D5762">
        <v>14</v>
      </c>
      <c r="E5762" t="str">
        <f>IF(MOD(D5762,2)=0,"EVEN","ODD")</f>
        <v>EVEN</v>
      </c>
      <c r="F5762" t="str">
        <f>IF(D5762&lt;=18,"LOW (1-18)","HIGH (19-36)")</f>
        <v>LOW (1-18)</v>
      </c>
      <c r="G5762">
        <f>INT((D5762-1)/6)+1</f>
        <v>3</v>
      </c>
      <c r="H5762">
        <f>MOD(D5762-1,6)+1</f>
        <v>2</v>
      </c>
      <c r="I5762">
        <f>37-D5762</f>
        <v>23</v>
      </c>
      <c r="J5762">
        <f>ABS(D5762-D5763)</f>
        <v>4</v>
      </c>
      <c r="K5762">
        <f>AVERAGE(D5762:D5766)</f>
        <v>14</v>
      </c>
      <c r="L5762">
        <f>AVERAGE(D5762:D5781)</f>
        <v>14</v>
      </c>
      <c r="M5762">
        <f>K5762-L5762</f>
        <v>0</v>
      </c>
      <c r="N5762" t="str">
        <f>IF(K5762&gt;L5762,"HIGH ZONE BIAS",IF(K5762&lt;L5762,"LOW ZONE BIAS","EQUILIBRIUM"))</f>
        <v>EQUILIBRIUM</v>
      </c>
    </row>
    <row r="5763">
      <c r="A5763">
        <v>21808</v>
      </c>
      <c r="B5763" t="str">
        <v>2022-03-24</v>
      </c>
      <c r="C5763" t="str">
        <v>Afternoon</v>
      </c>
      <c r="D5763">
        <v>18</v>
      </c>
      <c r="E5763" t="str">
        <f>IF(MOD(D5763,2)=0,"EVEN","ODD")</f>
        <v>EVEN</v>
      </c>
      <c r="F5763" t="str">
        <f>IF(D5763&lt;=18,"LOW (1-18)","HIGH (19-36)")</f>
        <v>LOW (1-18)</v>
      </c>
      <c r="G5763">
        <f>INT((D5763-1)/6)+1</f>
        <v>3</v>
      </c>
      <c r="H5763">
        <f>MOD(D5763-1,6)+1</f>
        <v>6</v>
      </c>
      <c r="I5763">
        <f>37-D5763</f>
        <v>19</v>
      </c>
      <c r="J5763">
        <f>ABS(D5763-D5764)</f>
        <v>4</v>
      </c>
      <c r="K5763">
        <f>AVERAGE(D5763:D5767)</f>
        <v>18</v>
      </c>
      <c r="L5763">
        <f>AVERAGE(D5763:D5782)</f>
        <v>18</v>
      </c>
      <c r="M5763">
        <f>K5763-L5763</f>
        <v>0</v>
      </c>
      <c r="N5763" t="str">
        <f>IF(K5763&gt;L5763,"HIGH ZONE BIAS",IF(K5763&lt;L5763,"LOW ZONE BIAS","EQUILIBRIUM"))</f>
        <v>EQUILIBRIUM</v>
      </c>
    </row>
    <row r="5764">
      <c r="A5764">
        <v>21807</v>
      </c>
      <c r="B5764" t="str">
        <v>2022-03-24</v>
      </c>
      <c r="C5764" t="str">
        <v>Midday</v>
      </c>
      <c r="D5764">
        <v>22</v>
      </c>
      <c r="E5764" t="str">
        <f>IF(MOD(D5764,2)=0,"EVEN","ODD")</f>
        <v>EVEN</v>
      </c>
      <c r="F5764" t="str">
        <f>IF(D5764&lt;=18,"LOW (1-18)","HIGH (19-36)")</f>
        <v>HIGH (19-36)</v>
      </c>
      <c r="G5764">
        <f>INT((D5764-1)/6)+1</f>
        <v>4</v>
      </c>
      <c r="H5764">
        <f>MOD(D5764-1,6)+1</f>
        <v>4</v>
      </c>
      <c r="I5764">
        <f>37-D5764</f>
        <v>15</v>
      </c>
      <c r="J5764">
        <f>ABS(D5764-D5765)</f>
        <v>10</v>
      </c>
      <c r="K5764">
        <f>AVERAGE(D5764:D5768)</f>
        <v>22</v>
      </c>
      <c r="L5764">
        <f>AVERAGE(D5764:D5783)</f>
        <v>22</v>
      </c>
      <c r="M5764">
        <f>K5764-L5764</f>
        <v>0</v>
      </c>
      <c r="N5764" t="str">
        <f>IF(K5764&gt;L5764,"HIGH ZONE BIAS",IF(K5764&lt;L5764,"LOW ZONE BIAS","EQUILIBRIUM"))</f>
        <v>EQUILIBRIUM</v>
      </c>
    </row>
    <row r="5765">
      <c r="A5765">
        <v>21806</v>
      </c>
      <c r="B5765" t="str">
        <v>2022-03-24</v>
      </c>
      <c r="C5765" t="str">
        <v>Morning</v>
      </c>
      <c r="D5765">
        <v>32</v>
      </c>
      <c r="E5765" t="str">
        <f>IF(MOD(D5765,2)=0,"EVEN","ODD")</f>
        <v>EVEN</v>
      </c>
      <c r="F5765" t="str">
        <f>IF(D5765&lt;=18,"LOW (1-18)","HIGH (19-36)")</f>
        <v>HIGH (19-36)</v>
      </c>
      <c r="G5765">
        <f>INT((D5765-1)/6)+1</f>
        <v>6</v>
      </c>
      <c r="H5765">
        <f>MOD(D5765-1,6)+1</f>
        <v>2</v>
      </c>
      <c r="I5765">
        <f>37-D5765</f>
        <v>5</v>
      </c>
      <c r="J5765">
        <f>ABS(D5765-D5766)</f>
        <v>1</v>
      </c>
      <c r="K5765">
        <f>AVERAGE(D5765:D5769)</f>
        <v>32</v>
      </c>
      <c r="L5765">
        <f>AVERAGE(D5765:D5784)</f>
        <v>32</v>
      </c>
      <c r="M5765">
        <f>K5765-L5765</f>
        <v>0</v>
      </c>
      <c r="N5765" t="str">
        <f>IF(K5765&gt;L5765,"HIGH ZONE BIAS",IF(K5765&lt;L5765,"LOW ZONE BIAS","EQUILIBRIUM"))</f>
        <v>EQUILIBRIUM</v>
      </c>
    </row>
    <row r="5766">
      <c r="A5766">
        <v>21805</v>
      </c>
      <c r="B5766" t="str">
        <v>2022-03-23</v>
      </c>
      <c r="C5766" t="str">
        <v>Evening</v>
      </c>
      <c r="D5766">
        <v>31</v>
      </c>
      <c r="E5766" t="str">
        <f>IF(MOD(D5766,2)=0,"EVEN","ODD")</f>
        <v>ODD</v>
      </c>
      <c r="F5766" t="str">
        <f>IF(D5766&lt;=18,"LOW (1-18)","HIGH (19-36)")</f>
        <v>HIGH (19-36)</v>
      </c>
      <c r="G5766">
        <f>INT((D5766-1)/6)+1</f>
        <v>6</v>
      </c>
      <c r="H5766">
        <f>MOD(D5766-1,6)+1</f>
        <v>1</v>
      </c>
      <c r="I5766">
        <f>37-D5766</f>
        <v>6</v>
      </c>
      <c r="J5766">
        <f>ABS(D5766-D5767)</f>
        <v>12</v>
      </c>
      <c r="K5766">
        <f>AVERAGE(D5766:D5770)</f>
        <v>31</v>
      </c>
      <c r="L5766">
        <f>AVERAGE(D5766:D5785)</f>
        <v>31</v>
      </c>
      <c r="M5766">
        <f>K5766-L5766</f>
        <v>0</v>
      </c>
      <c r="N5766" t="str">
        <f>IF(K5766&gt;L5766,"HIGH ZONE BIAS",IF(K5766&lt;L5766,"LOW ZONE BIAS","EQUILIBRIUM"))</f>
        <v>EQUILIBRIUM</v>
      </c>
    </row>
    <row r="5767">
      <c r="A5767">
        <v>21804</v>
      </c>
      <c r="B5767" t="str">
        <v>2022-03-23</v>
      </c>
      <c r="C5767" t="str">
        <v>Afternoon</v>
      </c>
      <c r="D5767">
        <v>19</v>
      </c>
      <c r="E5767" t="str">
        <f>IF(MOD(D5767,2)=0,"EVEN","ODD")</f>
        <v>ODD</v>
      </c>
      <c r="F5767" t="str">
        <f>IF(D5767&lt;=18,"LOW (1-18)","HIGH (19-36)")</f>
        <v>HIGH (19-36)</v>
      </c>
      <c r="G5767">
        <f>INT((D5767-1)/6)+1</f>
        <v>4</v>
      </c>
      <c r="H5767">
        <f>MOD(D5767-1,6)+1</f>
        <v>1</v>
      </c>
      <c r="I5767">
        <f>37-D5767</f>
        <v>18</v>
      </c>
      <c r="J5767">
        <f>ABS(D5767-D5768)</f>
        <v>14</v>
      </c>
      <c r="K5767">
        <f>AVERAGE(D5767:D5771)</f>
        <v>19</v>
      </c>
      <c r="L5767">
        <f>AVERAGE(D5767:D5786)</f>
        <v>19</v>
      </c>
      <c r="M5767">
        <f>K5767-L5767</f>
        <v>0</v>
      </c>
      <c r="N5767" t="str">
        <f>IF(K5767&gt;L5767,"HIGH ZONE BIAS",IF(K5767&lt;L5767,"LOW ZONE BIAS","EQUILIBRIUM"))</f>
        <v>EQUILIBRIUM</v>
      </c>
    </row>
    <row r="5768">
      <c r="A5768">
        <v>21803</v>
      </c>
      <c r="B5768" t="str">
        <v>2022-03-23</v>
      </c>
      <c r="C5768" t="str">
        <v>Midday</v>
      </c>
      <c r="D5768">
        <v>33</v>
      </c>
      <c r="E5768" t="str">
        <f>IF(MOD(D5768,2)=0,"EVEN","ODD")</f>
        <v>ODD</v>
      </c>
      <c r="F5768" t="str">
        <f>IF(D5768&lt;=18,"LOW (1-18)","HIGH (19-36)")</f>
        <v>HIGH (19-36)</v>
      </c>
      <c r="G5768">
        <f>INT((D5768-1)/6)+1</f>
        <v>6</v>
      </c>
      <c r="H5768">
        <f>MOD(D5768-1,6)+1</f>
        <v>3</v>
      </c>
      <c r="I5768">
        <f>37-D5768</f>
        <v>4</v>
      </c>
      <c r="J5768">
        <f>ABS(D5768-D5769)</f>
        <v>26</v>
      </c>
      <c r="K5768">
        <f>AVERAGE(D5768:D5772)</f>
        <v>33</v>
      </c>
      <c r="L5768">
        <f>AVERAGE(D5768:D5787)</f>
        <v>33</v>
      </c>
      <c r="M5768">
        <f>K5768-L5768</f>
        <v>0</v>
      </c>
      <c r="N5768" t="str">
        <f>IF(K5768&gt;L5768,"HIGH ZONE BIAS",IF(K5768&lt;L5768,"LOW ZONE BIAS","EQUILIBRIUM"))</f>
        <v>EQUILIBRIUM</v>
      </c>
    </row>
    <row r="5769">
      <c r="A5769">
        <v>21802</v>
      </c>
      <c r="B5769" t="str">
        <v>2022-03-23</v>
      </c>
      <c r="C5769" t="str">
        <v>Morning</v>
      </c>
      <c r="D5769">
        <v>7</v>
      </c>
      <c r="E5769" t="str">
        <f>IF(MOD(D5769,2)=0,"EVEN","ODD")</f>
        <v>ODD</v>
      </c>
      <c r="F5769" t="str">
        <f>IF(D5769&lt;=18,"LOW (1-18)","HIGH (19-36)")</f>
        <v>LOW (1-18)</v>
      </c>
      <c r="G5769">
        <f>INT((D5769-1)/6)+1</f>
        <v>2</v>
      </c>
      <c r="H5769">
        <f>MOD(D5769-1,6)+1</f>
        <v>1</v>
      </c>
      <c r="I5769">
        <f>37-D5769</f>
        <v>30</v>
      </c>
      <c r="J5769">
        <f>ABS(D5769-D5770)</f>
        <v>6</v>
      </c>
      <c r="K5769">
        <f>AVERAGE(D5769:D5773)</f>
        <v>7</v>
      </c>
      <c r="L5769">
        <f>AVERAGE(D5769:D5788)</f>
        <v>7</v>
      </c>
      <c r="M5769">
        <f>K5769-L5769</f>
        <v>0</v>
      </c>
      <c r="N5769" t="str">
        <f>IF(K5769&gt;L5769,"HIGH ZONE BIAS",IF(K5769&lt;L5769,"LOW ZONE BIAS","EQUILIBRIUM"))</f>
        <v>EQUILIBRIUM</v>
      </c>
    </row>
    <row r="5770">
      <c r="A5770">
        <v>21801</v>
      </c>
      <c r="B5770" t="str">
        <v>2022-03-22</v>
      </c>
      <c r="C5770" t="str">
        <v>Evening</v>
      </c>
      <c r="D5770">
        <v>1</v>
      </c>
      <c r="E5770" t="str">
        <f>IF(MOD(D5770,2)=0,"EVEN","ODD")</f>
        <v>ODD</v>
      </c>
      <c r="F5770" t="str">
        <f>IF(D5770&lt;=18,"LOW (1-18)","HIGH (19-36)")</f>
        <v>LOW (1-18)</v>
      </c>
      <c r="G5770">
        <f>INT((D5770-1)/6)+1</f>
        <v>1</v>
      </c>
      <c r="H5770">
        <f>MOD(D5770-1,6)+1</f>
        <v>1</v>
      </c>
      <c r="I5770">
        <f>37-D5770</f>
        <v>36</v>
      </c>
      <c r="J5770">
        <f>ABS(D5770-D5771)</f>
        <v>29</v>
      </c>
      <c r="K5770">
        <f>AVERAGE(D5770:D5774)</f>
        <v>1</v>
      </c>
      <c r="L5770">
        <f>AVERAGE(D5770:D5789)</f>
        <v>1</v>
      </c>
      <c r="M5770">
        <f>K5770-L5770</f>
        <v>0</v>
      </c>
      <c r="N5770" t="str">
        <f>IF(K5770&gt;L5770,"HIGH ZONE BIAS",IF(K5770&lt;L5770,"LOW ZONE BIAS","EQUILIBRIUM"))</f>
        <v>EQUILIBRIUM</v>
      </c>
    </row>
    <row r="5771">
      <c r="A5771">
        <v>21800</v>
      </c>
      <c r="B5771" t="str">
        <v>2022-03-22</v>
      </c>
      <c r="C5771" t="str">
        <v>Afternoon</v>
      </c>
      <c r="D5771">
        <v>30</v>
      </c>
      <c r="E5771" t="str">
        <f>IF(MOD(D5771,2)=0,"EVEN","ODD")</f>
        <v>EVEN</v>
      </c>
      <c r="F5771" t="str">
        <f>IF(D5771&lt;=18,"LOW (1-18)","HIGH (19-36)")</f>
        <v>HIGH (19-36)</v>
      </c>
      <c r="G5771">
        <f>INT((D5771-1)/6)+1</f>
        <v>5</v>
      </c>
      <c r="H5771">
        <f>MOD(D5771-1,6)+1</f>
        <v>6</v>
      </c>
      <c r="I5771">
        <f>37-D5771</f>
        <v>7</v>
      </c>
      <c r="J5771">
        <f>ABS(D5771-D5772)</f>
        <v>12</v>
      </c>
      <c r="K5771">
        <f>AVERAGE(D5771:D5775)</f>
        <v>30</v>
      </c>
      <c r="L5771">
        <f>AVERAGE(D5771:D5790)</f>
        <v>30</v>
      </c>
      <c r="M5771">
        <f>K5771-L5771</f>
        <v>0</v>
      </c>
      <c r="N5771" t="str">
        <f>IF(K5771&gt;L5771,"HIGH ZONE BIAS",IF(K5771&lt;L5771,"LOW ZONE BIAS","EQUILIBRIUM"))</f>
        <v>EQUILIBRIUM</v>
      </c>
    </row>
    <row r="5772">
      <c r="A5772">
        <v>21799</v>
      </c>
      <c r="B5772" t="str">
        <v>2022-03-22</v>
      </c>
      <c r="C5772" t="str">
        <v>Midday</v>
      </c>
      <c r="D5772">
        <v>18</v>
      </c>
      <c r="E5772" t="str">
        <f>IF(MOD(D5772,2)=0,"EVEN","ODD")</f>
        <v>EVEN</v>
      </c>
      <c r="F5772" t="str">
        <f>IF(D5772&lt;=18,"LOW (1-18)","HIGH (19-36)")</f>
        <v>LOW (1-18)</v>
      </c>
      <c r="G5772">
        <f>INT((D5772-1)/6)+1</f>
        <v>3</v>
      </c>
      <c r="H5772">
        <f>MOD(D5772-1,6)+1</f>
        <v>6</v>
      </c>
      <c r="I5772">
        <f>37-D5772</f>
        <v>19</v>
      </c>
      <c r="J5772">
        <f>ABS(D5772-D5773)</f>
        <v>2</v>
      </c>
      <c r="K5772">
        <f>AVERAGE(D5772:D5776)</f>
        <v>18</v>
      </c>
      <c r="L5772">
        <f>AVERAGE(D5772:D5791)</f>
        <v>18</v>
      </c>
      <c r="M5772">
        <f>K5772-L5772</f>
        <v>0</v>
      </c>
      <c r="N5772" t="str">
        <f>IF(K5772&gt;L5772,"HIGH ZONE BIAS",IF(K5772&lt;L5772,"LOW ZONE BIAS","EQUILIBRIUM"))</f>
        <v>EQUILIBRIUM</v>
      </c>
    </row>
    <row r="5773">
      <c r="A5773">
        <v>21798</v>
      </c>
      <c r="B5773" t="str">
        <v>2022-03-22</v>
      </c>
      <c r="C5773" t="str">
        <v>Morning</v>
      </c>
      <c r="D5773">
        <v>16</v>
      </c>
      <c r="E5773" t="str">
        <f>IF(MOD(D5773,2)=0,"EVEN","ODD")</f>
        <v>EVEN</v>
      </c>
      <c r="F5773" t="str">
        <f>IF(D5773&lt;=18,"LOW (1-18)","HIGH (19-36)")</f>
        <v>LOW (1-18)</v>
      </c>
      <c r="G5773">
        <f>INT((D5773-1)/6)+1</f>
        <v>3</v>
      </c>
      <c r="H5773">
        <f>MOD(D5773-1,6)+1</f>
        <v>4</v>
      </c>
      <c r="I5773">
        <f>37-D5773</f>
        <v>21</v>
      </c>
      <c r="J5773">
        <f>ABS(D5773-D5774)</f>
        <v>7</v>
      </c>
      <c r="K5773">
        <f>AVERAGE(D5773:D5777)</f>
        <v>16</v>
      </c>
      <c r="L5773">
        <f>AVERAGE(D5773:D5792)</f>
        <v>16</v>
      </c>
      <c r="M5773">
        <f>K5773-L5773</f>
        <v>0</v>
      </c>
      <c r="N5773" t="str">
        <f>IF(K5773&gt;L5773,"HIGH ZONE BIAS",IF(K5773&lt;L5773,"LOW ZONE BIAS","EQUILIBRIUM"))</f>
        <v>EQUILIBRIUM</v>
      </c>
    </row>
    <row r="5774">
      <c r="A5774">
        <v>21797</v>
      </c>
      <c r="B5774" t="str">
        <v>2022-03-21</v>
      </c>
      <c r="C5774" t="str">
        <v>Evening</v>
      </c>
      <c r="D5774">
        <v>9</v>
      </c>
      <c r="E5774" t="str">
        <f>IF(MOD(D5774,2)=0,"EVEN","ODD")</f>
        <v>ODD</v>
      </c>
      <c r="F5774" t="str">
        <f>IF(D5774&lt;=18,"LOW (1-18)","HIGH (19-36)")</f>
        <v>LOW (1-18)</v>
      </c>
      <c r="G5774">
        <f>INT((D5774-1)/6)+1</f>
        <v>2</v>
      </c>
      <c r="H5774">
        <f>MOD(D5774-1,6)+1</f>
        <v>3</v>
      </c>
      <c r="I5774">
        <f>37-D5774</f>
        <v>28</v>
      </c>
      <c r="J5774">
        <f>ABS(D5774-D5775)</f>
        <v>7</v>
      </c>
      <c r="K5774">
        <f>AVERAGE(D5774:D5778)</f>
        <v>9</v>
      </c>
      <c r="L5774">
        <f>AVERAGE(D5774:D5793)</f>
        <v>9</v>
      </c>
      <c r="M5774">
        <f>K5774-L5774</f>
        <v>0</v>
      </c>
      <c r="N5774" t="str">
        <f>IF(K5774&gt;L5774,"HIGH ZONE BIAS",IF(K5774&lt;L5774,"LOW ZONE BIAS","EQUILIBRIUM"))</f>
        <v>EQUILIBRIUM</v>
      </c>
    </row>
    <row r="5775">
      <c r="A5775">
        <v>21796</v>
      </c>
      <c r="B5775" t="str">
        <v>2022-03-21</v>
      </c>
      <c r="C5775" t="str">
        <v>Afternoon</v>
      </c>
      <c r="D5775">
        <v>16</v>
      </c>
      <c r="E5775" t="str">
        <f>IF(MOD(D5775,2)=0,"EVEN","ODD")</f>
        <v>EVEN</v>
      </c>
      <c r="F5775" t="str">
        <f>IF(D5775&lt;=18,"LOW (1-18)","HIGH (19-36)")</f>
        <v>LOW (1-18)</v>
      </c>
      <c r="G5775">
        <f>INT((D5775-1)/6)+1</f>
        <v>3</v>
      </c>
      <c r="H5775">
        <f>MOD(D5775-1,6)+1</f>
        <v>4</v>
      </c>
      <c r="I5775">
        <f>37-D5775</f>
        <v>21</v>
      </c>
      <c r="J5775">
        <f>ABS(D5775-D5776)</f>
        <v>7</v>
      </c>
      <c r="K5775">
        <f>AVERAGE(D5775:D5779)</f>
        <v>16</v>
      </c>
      <c r="L5775">
        <f>AVERAGE(D5775:D5794)</f>
        <v>16</v>
      </c>
      <c r="M5775">
        <f>K5775-L5775</f>
        <v>0</v>
      </c>
      <c r="N5775" t="str">
        <f>IF(K5775&gt;L5775,"HIGH ZONE BIAS",IF(K5775&lt;L5775,"LOW ZONE BIAS","EQUILIBRIUM"))</f>
        <v>EQUILIBRIUM</v>
      </c>
    </row>
    <row r="5776">
      <c r="A5776">
        <v>21795</v>
      </c>
      <c r="B5776" t="str">
        <v>2022-03-21</v>
      </c>
      <c r="C5776" t="str">
        <v>Midday</v>
      </c>
      <c r="D5776">
        <v>23</v>
      </c>
      <c r="E5776" t="str">
        <f>IF(MOD(D5776,2)=0,"EVEN","ODD")</f>
        <v>ODD</v>
      </c>
      <c r="F5776" t="str">
        <f>IF(D5776&lt;=18,"LOW (1-18)","HIGH (19-36)")</f>
        <v>HIGH (19-36)</v>
      </c>
      <c r="G5776">
        <f>INT((D5776-1)/6)+1</f>
        <v>4</v>
      </c>
      <c r="H5776">
        <f>MOD(D5776-1,6)+1</f>
        <v>5</v>
      </c>
      <c r="I5776">
        <f>37-D5776</f>
        <v>14</v>
      </c>
      <c r="J5776">
        <f>ABS(D5776-D5777)</f>
        <v>20</v>
      </c>
      <c r="K5776">
        <f>AVERAGE(D5776:D5780)</f>
        <v>23</v>
      </c>
      <c r="L5776">
        <f>AVERAGE(D5776:D5795)</f>
        <v>23</v>
      </c>
      <c r="M5776">
        <f>K5776-L5776</f>
        <v>0</v>
      </c>
      <c r="N5776" t="str">
        <f>IF(K5776&gt;L5776,"HIGH ZONE BIAS",IF(K5776&lt;L5776,"LOW ZONE BIAS","EQUILIBRIUM"))</f>
        <v>EQUILIBRIUM</v>
      </c>
    </row>
    <row r="5777">
      <c r="A5777">
        <v>21794</v>
      </c>
      <c r="B5777" t="str">
        <v>2022-03-21</v>
      </c>
      <c r="C5777" t="str">
        <v>Morning</v>
      </c>
      <c r="D5777">
        <v>3</v>
      </c>
      <c r="E5777" t="str">
        <f>IF(MOD(D5777,2)=0,"EVEN","ODD")</f>
        <v>ODD</v>
      </c>
      <c r="F5777" t="str">
        <f>IF(D5777&lt;=18,"LOW (1-18)","HIGH (19-36)")</f>
        <v>LOW (1-18)</v>
      </c>
      <c r="G5777">
        <f>INT((D5777-1)/6)+1</f>
        <v>1</v>
      </c>
      <c r="H5777">
        <f>MOD(D5777-1,6)+1</f>
        <v>3</v>
      </c>
      <c r="I5777">
        <f>37-D5777</f>
        <v>34</v>
      </c>
      <c r="J5777">
        <f>ABS(D5777-D5778)</f>
        <v>26</v>
      </c>
      <c r="K5777">
        <f>AVERAGE(D5777:D5781)</f>
        <v>3</v>
      </c>
      <c r="L5777">
        <f>AVERAGE(D5777:D5796)</f>
        <v>3</v>
      </c>
      <c r="M5777">
        <f>K5777-L5777</f>
        <v>0</v>
      </c>
      <c r="N5777" t="str">
        <f>IF(K5777&gt;L5777,"HIGH ZONE BIAS",IF(K5777&lt;L5777,"LOW ZONE BIAS","EQUILIBRIUM"))</f>
        <v>EQUILIBRIUM</v>
      </c>
    </row>
    <row r="5778">
      <c r="A5778">
        <v>21793</v>
      </c>
      <c r="B5778" t="str">
        <v>2022-03-19</v>
      </c>
      <c r="C5778" t="str">
        <v>Evening</v>
      </c>
      <c r="D5778">
        <v>29</v>
      </c>
      <c r="E5778" t="str">
        <f>IF(MOD(D5778,2)=0,"EVEN","ODD")</f>
        <v>ODD</v>
      </c>
      <c r="F5778" t="str">
        <f>IF(D5778&lt;=18,"LOW (1-18)","HIGH (19-36)")</f>
        <v>HIGH (19-36)</v>
      </c>
      <c r="G5778">
        <f>INT((D5778-1)/6)+1</f>
        <v>5</v>
      </c>
      <c r="H5778">
        <f>MOD(D5778-1,6)+1</f>
        <v>5</v>
      </c>
      <c r="I5778">
        <f>37-D5778</f>
        <v>8</v>
      </c>
      <c r="J5778">
        <f>ABS(D5778-D5779)</f>
        <v>22</v>
      </c>
      <c r="K5778">
        <f>AVERAGE(D5778:D5782)</f>
        <v>29</v>
      </c>
      <c r="L5778">
        <f>AVERAGE(D5778:D5797)</f>
        <v>29</v>
      </c>
      <c r="M5778">
        <f>K5778-L5778</f>
        <v>0</v>
      </c>
      <c r="N5778" t="str">
        <f>IF(K5778&gt;L5778,"HIGH ZONE BIAS",IF(K5778&lt;L5778,"LOW ZONE BIAS","EQUILIBRIUM"))</f>
        <v>EQUILIBRIUM</v>
      </c>
    </row>
    <row r="5779">
      <c r="A5779">
        <v>21792</v>
      </c>
      <c r="B5779" t="str">
        <v>2022-03-19</v>
      </c>
      <c r="C5779" t="str">
        <v>Afternoon</v>
      </c>
      <c r="D5779">
        <v>7</v>
      </c>
      <c r="E5779" t="str">
        <f>IF(MOD(D5779,2)=0,"EVEN","ODD")</f>
        <v>ODD</v>
      </c>
      <c r="F5779" t="str">
        <f>IF(D5779&lt;=18,"LOW (1-18)","HIGH (19-36)")</f>
        <v>LOW (1-18)</v>
      </c>
      <c r="G5779">
        <f>INT((D5779-1)/6)+1</f>
        <v>2</v>
      </c>
      <c r="H5779">
        <f>MOD(D5779-1,6)+1</f>
        <v>1</v>
      </c>
      <c r="I5779">
        <f>37-D5779</f>
        <v>30</v>
      </c>
      <c r="J5779">
        <f>ABS(D5779-D5780)</f>
        <v>23</v>
      </c>
      <c r="K5779">
        <f>AVERAGE(D5779:D5783)</f>
        <v>7</v>
      </c>
      <c r="L5779">
        <f>AVERAGE(D5779:D5798)</f>
        <v>7</v>
      </c>
      <c r="M5779">
        <f>K5779-L5779</f>
        <v>0</v>
      </c>
      <c r="N5779" t="str">
        <f>IF(K5779&gt;L5779,"HIGH ZONE BIAS",IF(K5779&lt;L5779,"LOW ZONE BIAS","EQUILIBRIUM"))</f>
        <v>EQUILIBRIUM</v>
      </c>
    </row>
    <row r="5780">
      <c r="A5780">
        <v>21791</v>
      </c>
      <c r="B5780" t="str">
        <v>2022-03-19</v>
      </c>
      <c r="C5780" t="str">
        <v>Midday</v>
      </c>
      <c r="D5780">
        <v>30</v>
      </c>
      <c r="E5780" t="str">
        <f>IF(MOD(D5780,2)=0,"EVEN","ODD")</f>
        <v>EVEN</v>
      </c>
      <c r="F5780" t="str">
        <f>IF(D5780&lt;=18,"LOW (1-18)","HIGH (19-36)")</f>
        <v>HIGH (19-36)</v>
      </c>
      <c r="G5780">
        <f>INT((D5780-1)/6)+1</f>
        <v>5</v>
      </c>
      <c r="H5780">
        <f>MOD(D5780-1,6)+1</f>
        <v>6</v>
      </c>
      <c r="I5780">
        <f>37-D5780</f>
        <v>7</v>
      </c>
      <c r="J5780">
        <f>ABS(D5780-D5781)</f>
        <v>12</v>
      </c>
      <c r="K5780">
        <f>AVERAGE(D5780:D5784)</f>
        <v>30</v>
      </c>
      <c r="L5780">
        <f>AVERAGE(D5780:D5799)</f>
        <v>30</v>
      </c>
      <c r="M5780">
        <f>K5780-L5780</f>
        <v>0</v>
      </c>
      <c r="N5780" t="str">
        <f>IF(K5780&gt;L5780,"HIGH ZONE BIAS",IF(K5780&lt;L5780,"LOW ZONE BIAS","EQUILIBRIUM"))</f>
        <v>EQUILIBRIUM</v>
      </c>
    </row>
    <row r="5781">
      <c r="A5781">
        <v>21790</v>
      </c>
      <c r="B5781" t="str">
        <v>2022-03-19</v>
      </c>
      <c r="C5781" t="str">
        <v>Morning</v>
      </c>
      <c r="D5781">
        <v>18</v>
      </c>
      <c r="E5781" t="str">
        <f>IF(MOD(D5781,2)=0,"EVEN","ODD")</f>
        <v>EVEN</v>
      </c>
      <c r="F5781" t="str">
        <f>IF(D5781&lt;=18,"LOW (1-18)","HIGH (19-36)")</f>
        <v>LOW (1-18)</v>
      </c>
      <c r="G5781">
        <f>INT((D5781-1)/6)+1</f>
        <v>3</v>
      </c>
      <c r="H5781">
        <f>MOD(D5781-1,6)+1</f>
        <v>6</v>
      </c>
      <c r="I5781">
        <f>37-D5781</f>
        <v>19</v>
      </c>
      <c r="J5781">
        <f>ABS(D5781-D5782)</f>
        <v>16</v>
      </c>
      <c r="K5781">
        <f>AVERAGE(D5781:D5785)</f>
        <v>18</v>
      </c>
      <c r="L5781">
        <f>AVERAGE(D5781:D5800)</f>
        <v>18</v>
      </c>
      <c r="M5781">
        <f>K5781-L5781</f>
        <v>0</v>
      </c>
      <c r="N5781" t="str">
        <f>IF(K5781&gt;L5781,"HIGH ZONE BIAS",IF(K5781&lt;L5781,"LOW ZONE BIAS","EQUILIBRIUM"))</f>
        <v>EQUILIBRIUM</v>
      </c>
    </row>
    <row r="5782">
      <c r="A5782">
        <v>21789</v>
      </c>
      <c r="B5782" t="str">
        <v>2022-03-18</v>
      </c>
      <c r="C5782" t="str">
        <v>Evening</v>
      </c>
      <c r="D5782">
        <v>34</v>
      </c>
      <c r="E5782" t="str">
        <f>IF(MOD(D5782,2)=0,"EVEN","ODD")</f>
        <v>EVEN</v>
      </c>
      <c r="F5782" t="str">
        <f>IF(D5782&lt;=18,"LOW (1-18)","HIGH (19-36)")</f>
        <v>HIGH (19-36)</v>
      </c>
      <c r="G5782">
        <f>INT((D5782-1)/6)+1</f>
        <v>6</v>
      </c>
      <c r="H5782">
        <f>MOD(D5782-1,6)+1</f>
        <v>4</v>
      </c>
      <c r="I5782">
        <f>37-D5782</f>
        <v>3</v>
      </c>
      <c r="J5782">
        <f>ABS(D5782-D5783)</f>
        <v>21</v>
      </c>
      <c r="K5782">
        <f>AVERAGE(D5782:D5786)</f>
        <v>34</v>
      </c>
      <c r="L5782">
        <f>AVERAGE(D5782:D5801)</f>
        <v>34</v>
      </c>
      <c r="M5782">
        <f>K5782-L5782</f>
        <v>0</v>
      </c>
      <c r="N5782" t="str">
        <f>IF(K5782&gt;L5782,"HIGH ZONE BIAS",IF(K5782&lt;L5782,"LOW ZONE BIAS","EQUILIBRIUM"))</f>
        <v>EQUILIBRIUM</v>
      </c>
    </row>
    <row r="5783">
      <c r="A5783">
        <v>21788</v>
      </c>
      <c r="B5783" t="str">
        <v>2022-03-18</v>
      </c>
      <c r="C5783" t="str">
        <v>Afternoon</v>
      </c>
      <c r="D5783">
        <v>13</v>
      </c>
      <c r="E5783" t="str">
        <f>IF(MOD(D5783,2)=0,"EVEN","ODD")</f>
        <v>ODD</v>
      </c>
      <c r="F5783" t="str">
        <f>IF(D5783&lt;=18,"LOW (1-18)","HIGH (19-36)")</f>
        <v>LOW (1-18)</v>
      </c>
      <c r="G5783">
        <f>INT((D5783-1)/6)+1</f>
        <v>3</v>
      </c>
      <c r="H5783">
        <f>MOD(D5783-1,6)+1</f>
        <v>1</v>
      </c>
      <c r="I5783">
        <f>37-D5783</f>
        <v>24</v>
      </c>
      <c r="J5783">
        <f>ABS(D5783-D5784)</f>
        <v>6</v>
      </c>
      <c r="K5783">
        <f>AVERAGE(D5783:D5787)</f>
        <v>13</v>
      </c>
      <c r="L5783">
        <f>AVERAGE(D5783:D5802)</f>
        <v>13</v>
      </c>
      <c r="M5783">
        <f>K5783-L5783</f>
        <v>0</v>
      </c>
      <c r="N5783" t="str">
        <f>IF(K5783&gt;L5783,"HIGH ZONE BIAS",IF(K5783&lt;L5783,"LOW ZONE BIAS","EQUILIBRIUM"))</f>
        <v>EQUILIBRIUM</v>
      </c>
    </row>
    <row r="5784">
      <c r="A5784">
        <v>21787</v>
      </c>
      <c r="B5784" t="str">
        <v>2022-03-18</v>
      </c>
      <c r="C5784" t="str">
        <v>Midday</v>
      </c>
      <c r="D5784">
        <v>19</v>
      </c>
      <c r="E5784" t="str">
        <f>IF(MOD(D5784,2)=0,"EVEN","ODD")</f>
        <v>ODD</v>
      </c>
      <c r="F5784" t="str">
        <f>IF(D5784&lt;=18,"LOW (1-18)","HIGH (19-36)")</f>
        <v>HIGH (19-36)</v>
      </c>
      <c r="G5784">
        <f>INT((D5784-1)/6)+1</f>
        <v>4</v>
      </c>
      <c r="H5784">
        <f>MOD(D5784-1,6)+1</f>
        <v>1</v>
      </c>
      <c r="I5784">
        <f>37-D5784</f>
        <v>18</v>
      </c>
      <c r="J5784">
        <f>ABS(D5784-D5785)</f>
        <v>5</v>
      </c>
      <c r="K5784">
        <f>AVERAGE(D5784:D5788)</f>
        <v>19</v>
      </c>
      <c r="L5784">
        <f>AVERAGE(D5784:D5803)</f>
        <v>19</v>
      </c>
      <c r="M5784">
        <f>K5784-L5784</f>
        <v>0</v>
      </c>
      <c r="N5784" t="str">
        <f>IF(K5784&gt;L5784,"HIGH ZONE BIAS",IF(K5784&lt;L5784,"LOW ZONE BIAS","EQUILIBRIUM"))</f>
        <v>EQUILIBRIUM</v>
      </c>
    </row>
    <row r="5785">
      <c r="A5785">
        <v>21786</v>
      </c>
      <c r="B5785" t="str">
        <v>2022-03-18</v>
      </c>
      <c r="C5785" t="str">
        <v>Morning</v>
      </c>
      <c r="D5785">
        <v>14</v>
      </c>
      <c r="E5785" t="str">
        <f>IF(MOD(D5785,2)=0,"EVEN","ODD")</f>
        <v>EVEN</v>
      </c>
      <c r="F5785" t="str">
        <f>IF(D5785&lt;=18,"LOW (1-18)","HIGH (19-36)")</f>
        <v>LOW (1-18)</v>
      </c>
      <c r="G5785">
        <f>INT((D5785-1)/6)+1</f>
        <v>3</v>
      </c>
      <c r="H5785">
        <f>MOD(D5785-1,6)+1</f>
        <v>2</v>
      </c>
      <c r="I5785">
        <f>37-D5785</f>
        <v>23</v>
      </c>
      <c r="J5785">
        <f>ABS(D5785-D5786)</f>
        <v>20</v>
      </c>
      <c r="K5785">
        <f>AVERAGE(D5785:D5789)</f>
        <v>14</v>
      </c>
      <c r="L5785">
        <f>AVERAGE(D5785:D5804)</f>
        <v>14</v>
      </c>
      <c r="M5785">
        <f>K5785-L5785</f>
        <v>0</v>
      </c>
      <c r="N5785" t="str">
        <f>IF(K5785&gt;L5785,"HIGH ZONE BIAS",IF(K5785&lt;L5785,"LOW ZONE BIAS","EQUILIBRIUM"))</f>
        <v>EQUILIBRIUM</v>
      </c>
    </row>
    <row r="5786">
      <c r="A5786">
        <v>21785</v>
      </c>
      <c r="B5786" t="str">
        <v>2022-03-17</v>
      </c>
      <c r="C5786" t="str">
        <v>Evening</v>
      </c>
      <c r="D5786">
        <v>34</v>
      </c>
      <c r="E5786" t="str">
        <f>IF(MOD(D5786,2)=0,"EVEN","ODD")</f>
        <v>EVEN</v>
      </c>
      <c r="F5786" t="str">
        <f>IF(D5786&lt;=18,"LOW (1-18)","HIGH (19-36)")</f>
        <v>HIGH (19-36)</v>
      </c>
      <c r="G5786">
        <f>INT((D5786-1)/6)+1</f>
        <v>6</v>
      </c>
      <c r="H5786">
        <f>MOD(D5786-1,6)+1</f>
        <v>4</v>
      </c>
      <c r="I5786">
        <f>37-D5786</f>
        <v>3</v>
      </c>
      <c r="J5786">
        <f>ABS(D5786-D5787)</f>
        <v>30</v>
      </c>
      <c r="K5786">
        <f>AVERAGE(D5786:D5790)</f>
        <v>34</v>
      </c>
      <c r="L5786">
        <f>AVERAGE(D5786:D5805)</f>
        <v>34</v>
      </c>
      <c r="M5786">
        <f>K5786-L5786</f>
        <v>0</v>
      </c>
      <c r="N5786" t="str">
        <f>IF(K5786&gt;L5786,"HIGH ZONE BIAS",IF(K5786&lt;L5786,"LOW ZONE BIAS","EQUILIBRIUM"))</f>
        <v>EQUILIBRIUM</v>
      </c>
    </row>
    <row r="5787">
      <c r="A5787">
        <v>21784</v>
      </c>
      <c r="B5787" t="str">
        <v>2022-03-17</v>
      </c>
      <c r="C5787" t="str">
        <v>Afternoon</v>
      </c>
      <c r="D5787">
        <v>4</v>
      </c>
      <c r="E5787" t="str">
        <f>IF(MOD(D5787,2)=0,"EVEN","ODD")</f>
        <v>EVEN</v>
      </c>
      <c r="F5787" t="str">
        <f>IF(D5787&lt;=18,"LOW (1-18)","HIGH (19-36)")</f>
        <v>LOW (1-18)</v>
      </c>
      <c r="G5787">
        <f>INT((D5787-1)/6)+1</f>
        <v>1</v>
      </c>
      <c r="H5787">
        <f>MOD(D5787-1,6)+1</f>
        <v>4</v>
      </c>
      <c r="I5787">
        <f>37-D5787</f>
        <v>33</v>
      </c>
      <c r="J5787">
        <f>ABS(D5787-D5788)</f>
        <v>6</v>
      </c>
      <c r="K5787">
        <f>AVERAGE(D5787:D5791)</f>
        <v>4</v>
      </c>
      <c r="L5787">
        <f>AVERAGE(D5787:D5806)</f>
        <v>4</v>
      </c>
      <c r="M5787">
        <f>K5787-L5787</f>
        <v>0</v>
      </c>
      <c r="N5787" t="str">
        <f>IF(K5787&gt;L5787,"HIGH ZONE BIAS",IF(K5787&lt;L5787,"LOW ZONE BIAS","EQUILIBRIUM"))</f>
        <v>EQUILIBRIUM</v>
      </c>
    </row>
    <row r="5788">
      <c r="A5788">
        <v>21783</v>
      </c>
      <c r="B5788" t="str">
        <v>2022-03-17</v>
      </c>
      <c r="C5788" t="str">
        <v>Midday</v>
      </c>
      <c r="D5788">
        <v>10</v>
      </c>
      <c r="E5788" t="str">
        <f>IF(MOD(D5788,2)=0,"EVEN","ODD")</f>
        <v>EVEN</v>
      </c>
      <c r="F5788" t="str">
        <f>IF(D5788&lt;=18,"LOW (1-18)","HIGH (19-36)")</f>
        <v>LOW (1-18)</v>
      </c>
      <c r="G5788">
        <f>INT((D5788-1)/6)+1</f>
        <v>2</v>
      </c>
      <c r="H5788">
        <f>MOD(D5788-1,6)+1</f>
        <v>4</v>
      </c>
      <c r="I5788">
        <f>37-D5788</f>
        <v>27</v>
      </c>
      <c r="J5788">
        <f>ABS(D5788-D5789)</f>
        <v>14</v>
      </c>
      <c r="K5788">
        <f>AVERAGE(D5788:D5792)</f>
        <v>10</v>
      </c>
      <c r="L5788">
        <f>AVERAGE(D5788:D5807)</f>
        <v>10</v>
      </c>
      <c r="M5788">
        <f>K5788-L5788</f>
        <v>0</v>
      </c>
      <c r="N5788" t="str">
        <f>IF(K5788&gt;L5788,"HIGH ZONE BIAS",IF(K5788&lt;L5788,"LOW ZONE BIAS","EQUILIBRIUM"))</f>
        <v>EQUILIBRIUM</v>
      </c>
    </row>
    <row r="5789">
      <c r="A5789">
        <v>21782</v>
      </c>
      <c r="B5789" t="str">
        <v>2022-03-17</v>
      </c>
      <c r="C5789" t="str">
        <v>Morning</v>
      </c>
      <c r="D5789">
        <v>24</v>
      </c>
      <c r="E5789" t="str">
        <f>IF(MOD(D5789,2)=0,"EVEN","ODD")</f>
        <v>EVEN</v>
      </c>
      <c r="F5789" t="str">
        <f>IF(D5789&lt;=18,"LOW (1-18)","HIGH (19-36)")</f>
        <v>HIGH (19-36)</v>
      </c>
      <c r="G5789">
        <f>INT((D5789-1)/6)+1</f>
        <v>4</v>
      </c>
      <c r="H5789">
        <f>MOD(D5789-1,6)+1</f>
        <v>6</v>
      </c>
      <c r="I5789">
        <f>37-D5789</f>
        <v>13</v>
      </c>
      <c r="J5789">
        <f>ABS(D5789-D5790)</f>
        <v>2</v>
      </c>
      <c r="K5789">
        <f>AVERAGE(D5789:D5793)</f>
        <v>24</v>
      </c>
      <c r="L5789">
        <f>AVERAGE(D5789:D5808)</f>
        <v>24</v>
      </c>
      <c r="M5789">
        <f>K5789-L5789</f>
        <v>0</v>
      </c>
      <c r="N5789" t="str">
        <f>IF(K5789&gt;L5789,"HIGH ZONE BIAS",IF(K5789&lt;L5789,"LOW ZONE BIAS","EQUILIBRIUM"))</f>
        <v>EQUILIBRIUM</v>
      </c>
    </row>
    <row r="5790">
      <c r="A5790">
        <v>21781</v>
      </c>
      <c r="B5790" t="str">
        <v>2022-03-16</v>
      </c>
      <c r="C5790" t="str">
        <v>Evening</v>
      </c>
      <c r="D5790">
        <v>22</v>
      </c>
      <c r="E5790" t="str">
        <f>IF(MOD(D5790,2)=0,"EVEN","ODD")</f>
        <v>EVEN</v>
      </c>
      <c r="F5790" t="str">
        <f>IF(D5790&lt;=18,"LOW (1-18)","HIGH (19-36)")</f>
        <v>HIGH (19-36)</v>
      </c>
      <c r="G5790">
        <f>INT((D5790-1)/6)+1</f>
        <v>4</v>
      </c>
      <c r="H5790">
        <f>MOD(D5790-1,6)+1</f>
        <v>4</v>
      </c>
      <c r="I5790">
        <f>37-D5790</f>
        <v>15</v>
      </c>
      <c r="J5790">
        <f>ABS(D5790-D5791)</f>
        <v>13</v>
      </c>
      <c r="K5790">
        <f>AVERAGE(D5790:D5794)</f>
        <v>22</v>
      </c>
      <c r="L5790">
        <f>AVERAGE(D5790:D5809)</f>
        <v>22</v>
      </c>
      <c r="M5790">
        <f>K5790-L5790</f>
        <v>0</v>
      </c>
      <c r="N5790" t="str">
        <f>IF(K5790&gt;L5790,"HIGH ZONE BIAS",IF(K5790&lt;L5790,"LOW ZONE BIAS","EQUILIBRIUM"))</f>
        <v>EQUILIBRIUM</v>
      </c>
    </row>
    <row r="5791">
      <c r="A5791">
        <v>21780</v>
      </c>
      <c r="B5791" t="str">
        <v>2022-03-16</v>
      </c>
      <c r="C5791" t="str">
        <v>Afternoon</v>
      </c>
      <c r="D5791">
        <v>35</v>
      </c>
      <c r="E5791" t="str">
        <f>IF(MOD(D5791,2)=0,"EVEN","ODD")</f>
        <v>ODD</v>
      </c>
      <c r="F5791" t="str">
        <f>IF(D5791&lt;=18,"LOW (1-18)","HIGH (19-36)")</f>
        <v>HIGH (19-36)</v>
      </c>
      <c r="G5791">
        <f>INT((D5791-1)/6)+1</f>
        <v>6</v>
      </c>
      <c r="H5791">
        <f>MOD(D5791-1,6)+1</f>
        <v>5</v>
      </c>
      <c r="I5791">
        <f>37-D5791</f>
        <v>2</v>
      </c>
      <c r="J5791">
        <f>ABS(D5791-D5792)</f>
        <v>15</v>
      </c>
      <c r="K5791">
        <f>AVERAGE(D5791:D5795)</f>
        <v>35</v>
      </c>
      <c r="L5791">
        <f>AVERAGE(D5791:D5810)</f>
        <v>35</v>
      </c>
      <c r="M5791">
        <f>K5791-L5791</f>
        <v>0</v>
      </c>
      <c r="N5791" t="str">
        <f>IF(K5791&gt;L5791,"HIGH ZONE BIAS",IF(K5791&lt;L5791,"LOW ZONE BIAS","EQUILIBRIUM"))</f>
        <v>EQUILIBRIUM</v>
      </c>
    </row>
    <row r="5792">
      <c r="A5792">
        <v>21779</v>
      </c>
      <c r="B5792" t="str">
        <v>2022-03-16</v>
      </c>
      <c r="C5792" t="str">
        <v>Midday</v>
      </c>
      <c r="D5792">
        <v>20</v>
      </c>
      <c r="E5792" t="str">
        <f>IF(MOD(D5792,2)=0,"EVEN","ODD")</f>
        <v>EVEN</v>
      </c>
      <c r="F5792" t="str">
        <f>IF(D5792&lt;=18,"LOW (1-18)","HIGH (19-36)")</f>
        <v>HIGH (19-36)</v>
      </c>
      <c r="G5792">
        <f>INT((D5792-1)/6)+1</f>
        <v>4</v>
      </c>
      <c r="H5792">
        <f>MOD(D5792-1,6)+1</f>
        <v>2</v>
      </c>
      <c r="I5792">
        <f>37-D5792</f>
        <v>17</v>
      </c>
      <c r="J5792">
        <f>ABS(D5792-D5793)</f>
        <v>11</v>
      </c>
      <c r="K5792">
        <f>AVERAGE(D5792:D5796)</f>
        <v>20</v>
      </c>
      <c r="L5792">
        <f>AVERAGE(D5792:D5811)</f>
        <v>20</v>
      </c>
      <c r="M5792">
        <f>K5792-L5792</f>
        <v>0</v>
      </c>
      <c r="N5792" t="str">
        <f>IF(K5792&gt;L5792,"HIGH ZONE BIAS",IF(K5792&lt;L5792,"LOW ZONE BIAS","EQUILIBRIUM"))</f>
        <v>EQUILIBRIUM</v>
      </c>
    </row>
    <row r="5793">
      <c r="A5793">
        <v>21778</v>
      </c>
      <c r="B5793" t="str">
        <v>2022-03-16</v>
      </c>
      <c r="C5793" t="str">
        <v>Morning</v>
      </c>
      <c r="D5793">
        <v>31</v>
      </c>
      <c r="E5793" t="str">
        <f>IF(MOD(D5793,2)=0,"EVEN","ODD")</f>
        <v>ODD</v>
      </c>
      <c r="F5793" t="str">
        <f>IF(D5793&lt;=18,"LOW (1-18)","HIGH (19-36)")</f>
        <v>HIGH (19-36)</v>
      </c>
      <c r="G5793">
        <f>INT((D5793-1)/6)+1</f>
        <v>6</v>
      </c>
      <c r="H5793">
        <f>MOD(D5793-1,6)+1</f>
        <v>1</v>
      </c>
      <c r="I5793">
        <f>37-D5793</f>
        <v>6</v>
      </c>
      <c r="J5793">
        <f>ABS(D5793-D5794)</f>
        <v>4</v>
      </c>
      <c r="K5793">
        <f>AVERAGE(D5793:D5797)</f>
        <v>31</v>
      </c>
      <c r="L5793">
        <f>AVERAGE(D5793:D5812)</f>
        <v>31</v>
      </c>
      <c r="M5793">
        <f>K5793-L5793</f>
        <v>0</v>
      </c>
      <c r="N5793" t="str">
        <f>IF(K5793&gt;L5793,"HIGH ZONE BIAS",IF(K5793&lt;L5793,"LOW ZONE BIAS","EQUILIBRIUM"))</f>
        <v>EQUILIBRIUM</v>
      </c>
    </row>
    <row r="5794">
      <c r="A5794">
        <v>21777</v>
      </c>
      <c r="B5794" t="str">
        <v>2022-03-15</v>
      </c>
      <c r="C5794" t="str">
        <v>Evening</v>
      </c>
      <c r="D5794">
        <v>27</v>
      </c>
      <c r="E5794" t="str">
        <f>IF(MOD(D5794,2)=0,"EVEN","ODD")</f>
        <v>ODD</v>
      </c>
      <c r="F5794" t="str">
        <f>IF(D5794&lt;=18,"LOW (1-18)","HIGH (19-36)")</f>
        <v>HIGH (19-36)</v>
      </c>
      <c r="G5794">
        <f>INT((D5794-1)/6)+1</f>
        <v>5</v>
      </c>
      <c r="H5794">
        <f>MOD(D5794-1,6)+1</f>
        <v>3</v>
      </c>
      <c r="I5794">
        <f>37-D5794</f>
        <v>10</v>
      </c>
      <c r="J5794">
        <f>ABS(D5794-D5795)</f>
        <v>14</v>
      </c>
      <c r="K5794">
        <f>AVERAGE(D5794:D5798)</f>
        <v>27</v>
      </c>
      <c r="L5794">
        <f>AVERAGE(D5794:D5813)</f>
        <v>27</v>
      </c>
      <c r="M5794">
        <f>K5794-L5794</f>
        <v>0</v>
      </c>
      <c r="N5794" t="str">
        <f>IF(K5794&gt;L5794,"HIGH ZONE BIAS",IF(K5794&lt;L5794,"LOW ZONE BIAS","EQUILIBRIUM"))</f>
        <v>EQUILIBRIUM</v>
      </c>
    </row>
    <row r="5795">
      <c r="A5795">
        <v>21776</v>
      </c>
      <c r="B5795" t="str">
        <v>2022-03-15</v>
      </c>
      <c r="C5795" t="str">
        <v>Afternoon</v>
      </c>
      <c r="D5795">
        <v>13</v>
      </c>
      <c r="E5795" t="str">
        <f>IF(MOD(D5795,2)=0,"EVEN","ODD")</f>
        <v>ODD</v>
      </c>
      <c r="F5795" t="str">
        <f>IF(D5795&lt;=18,"LOW (1-18)","HIGH (19-36)")</f>
        <v>LOW (1-18)</v>
      </c>
      <c r="G5795">
        <f>INT((D5795-1)/6)+1</f>
        <v>3</v>
      </c>
      <c r="H5795">
        <f>MOD(D5795-1,6)+1</f>
        <v>1</v>
      </c>
      <c r="I5795">
        <f>37-D5795</f>
        <v>24</v>
      </c>
      <c r="J5795">
        <f>ABS(D5795-D5796)</f>
        <v>12</v>
      </c>
      <c r="K5795">
        <f>AVERAGE(D5795:D5799)</f>
        <v>13</v>
      </c>
      <c r="L5795">
        <f>AVERAGE(D5795:D5814)</f>
        <v>13</v>
      </c>
      <c r="M5795">
        <f>K5795-L5795</f>
        <v>0</v>
      </c>
      <c r="N5795" t="str">
        <f>IF(K5795&gt;L5795,"HIGH ZONE BIAS",IF(K5795&lt;L5795,"LOW ZONE BIAS","EQUILIBRIUM"))</f>
        <v>EQUILIBRIUM</v>
      </c>
    </row>
    <row r="5796">
      <c r="A5796">
        <v>21775</v>
      </c>
      <c r="B5796" t="str">
        <v>2022-03-15</v>
      </c>
      <c r="C5796" t="str">
        <v>Midday</v>
      </c>
      <c r="D5796">
        <v>1</v>
      </c>
      <c r="E5796" t="str">
        <f>IF(MOD(D5796,2)=0,"EVEN","ODD")</f>
        <v>ODD</v>
      </c>
      <c r="F5796" t="str">
        <f>IF(D5796&lt;=18,"LOW (1-18)","HIGH (19-36)")</f>
        <v>LOW (1-18)</v>
      </c>
      <c r="G5796">
        <f>INT((D5796-1)/6)+1</f>
        <v>1</v>
      </c>
      <c r="H5796">
        <f>MOD(D5796-1,6)+1</f>
        <v>1</v>
      </c>
      <c r="I5796">
        <f>37-D5796</f>
        <v>36</v>
      </c>
      <c r="J5796">
        <f>ABS(D5796-D5797)</f>
        <v>14</v>
      </c>
      <c r="K5796">
        <f>AVERAGE(D5796:D5800)</f>
        <v>1</v>
      </c>
      <c r="L5796">
        <f>AVERAGE(D5796:D5815)</f>
        <v>1</v>
      </c>
      <c r="M5796">
        <f>K5796-L5796</f>
        <v>0</v>
      </c>
      <c r="N5796" t="str">
        <f>IF(K5796&gt;L5796,"HIGH ZONE BIAS",IF(K5796&lt;L5796,"LOW ZONE BIAS","EQUILIBRIUM"))</f>
        <v>EQUILIBRIUM</v>
      </c>
    </row>
    <row r="5797">
      <c r="A5797">
        <v>21774</v>
      </c>
      <c r="B5797" t="str">
        <v>2022-03-15</v>
      </c>
      <c r="C5797" t="str">
        <v>Morning</v>
      </c>
      <c r="D5797">
        <v>15</v>
      </c>
      <c r="E5797" t="str">
        <f>IF(MOD(D5797,2)=0,"EVEN","ODD")</f>
        <v>ODD</v>
      </c>
      <c r="F5797" t="str">
        <f>IF(D5797&lt;=18,"LOW (1-18)","HIGH (19-36)")</f>
        <v>LOW (1-18)</v>
      </c>
      <c r="G5797">
        <f>INT((D5797-1)/6)+1</f>
        <v>3</v>
      </c>
      <c r="H5797">
        <f>MOD(D5797-1,6)+1</f>
        <v>3</v>
      </c>
      <c r="I5797">
        <f>37-D5797</f>
        <v>22</v>
      </c>
      <c r="J5797">
        <f>ABS(D5797-D5798)</f>
        <v>19</v>
      </c>
      <c r="K5797">
        <f>AVERAGE(D5797:D5801)</f>
        <v>15</v>
      </c>
      <c r="L5797">
        <f>AVERAGE(D5797:D5816)</f>
        <v>15</v>
      </c>
      <c r="M5797">
        <f>K5797-L5797</f>
        <v>0</v>
      </c>
      <c r="N5797" t="str">
        <f>IF(K5797&gt;L5797,"HIGH ZONE BIAS",IF(K5797&lt;L5797,"LOW ZONE BIAS","EQUILIBRIUM"))</f>
        <v>EQUILIBRIUM</v>
      </c>
    </row>
    <row r="5798">
      <c r="A5798">
        <v>21773</v>
      </c>
      <c r="B5798" t="str">
        <v>2022-03-14</v>
      </c>
      <c r="C5798" t="str">
        <v>Evening</v>
      </c>
      <c r="D5798">
        <v>34</v>
      </c>
      <c r="E5798" t="str">
        <f>IF(MOD(D5798,2)=0,"EVEN","ODD")</f>
        <v>EVEN</v>
      </c>
      <c r="F5798" t="str">
        <f>IF(D5798&lt;=18,"LOW (1-18)","HIGH (19-36)")</f>
        <v>HIGH (19-36)</v>
      </c>
      <c r="G5798">
        <f>INT((D5798-1)/6)+1</f>
        <v>6</v>
      </c>
      <c r="H5798">
        <f>MOD(D5798-1,6)+1</f>
        <v>4</v>
      </c>
      <c r="I5798">
        <f>37-D5798</f>
        <v>3</v>
      </c>
      <c r="J5798">
        <f>ABS(D5798-D5799)</f>
        <v>1</v>
      </c>
      <c r="K5798">
        <f>AVERAGE(D5798:D5802)</f>
        <v>34</v>
      </c>
      <c r="L5798">
        <f>AVERAGE(D5798:D5817)</f>
        <v>34</v>
      </c>
      <c r="M5798">
        <f>K5798-L5798</f>
        <v>0</v>
      </c>
      <c r="N5798" t="str">
        <f>IF(K5798&gt;L5798,"HIGH ZONE BIAS",IF(K5798&lt;L5798,"LOW ZONE BIAS","EQUILIBRIUM"))</f>
        <v>EQUILIBRIUM</v>
      </c>
    </row>
    <row r="5799">
      <c r="A5799">
        <v>21772</v>
      </c>
      <c r="B5799" t="str">
        <v>2022-03-14</v>
      </c>
      <c r="C5799" t="str">
        <v>Afternoon</v>
      </c>
      <c r="D5799">
        <v>35</v>
      </c>
      <c r="E5799" t="str">
        <f>IF(MOD(D5799,2)=0,"EVEN","ODD")</f>
        <v>ODD</v>
      </c>
      <c r="F5799" t="str">
        <f>IF(D5799&lt;=18,"LOW (1-18)","HIGH (19-36)")</f>
        <v>HIGH (19-36)</v>
      </c>
      <c r="G5799">
        <f>INT((D5799-1)/6)+1</f>
        <v>6</v>
      </c>
      <c r="H5799">
        <f>MOD(D5799-1,6)+1</f>
        <v>5</v>
      </c>
      <c r="I5799">
        <f>37-D5799</f>
        <v>2</v>
      </c>
      <c r="J5799">
        <f>ABS(D5799-D5800)</f>
        <v>20</v>
      </c>
      <c r="K5799">
        <f>AVERAGE(D5799:D5803)</f>
        <v>35</v>
      </c>
      <c r="L5799">
        <f>AVERAGE(D5799:D5818)</f>
        <v>35</v>
      </c>
      <c r="M5799">
        <f>K5799-L5799</f>
        <v>0</v>
      </c>
      <c r="N5799" t="str">
        <f>IF(K5799&gt;L5799,"HIGH ZONE BIAS",IF(K5799&lt;L5799,"LOW ZONE BIAS","EQUILIBRIUM"))</f>
        <v>EQUILIBRIUM</v>
      </c>
    </row>
    <row r="5800">
      <c r="A5800">
        <v>21771</v>
      </c>
      <c r="B5800" t="str">
        <v>2022-03-14</v>
      </c>
      <c r="C5800" t="str">
        <v>Midday</v>
      </c>
      <c r="D5800">
        <v>15</v>
      </c>
      <c r="E5800" t="str">
        <f>IF(MOD(D5800,2)=0,"EVEN","ODD")</f>
        <v>ODD</v>
      </c>
      <c r="F5800" t="str">
        <f>IF(D5800&lt;=18,"LOW (1-18)","HIGH (19-36)")</f>
        <v>LOW (1-18)</v>
      </c>
      <c r="G5800">
        <f>INT((D5800-1)/6)+1</f>
        <v>3</v>
      </c>
      <c r="H5800">
        <f>MOD(D5800-1,6)+1</f>
        <v>3</v>
      </c>
      <c r="I5800">
        <f>37-D5800</f>
        <v>22</v>
      </c>
      <c r="J5800">
        <f>ABS(D5800-D5801)</f>
        <v>13</v>
      </c>
      <c r="K5800">
        <f>AVERAGE(D5800:D5804)</f>
        <v>15</v>
      </c>
      <c r="L5800">
        <f>AVERAGE(D5800:D5819)</f>
        <v>15</v>
      </c>
      <c r="M5800">
        <f>K5800-L5800</f>
        <v>0</v>
      </c>
      <c r="N5800" t="str">
        <f>IF(K5800&gt;L5800,"HIGH ZONE BIAS",IF(K5800&lt;L5800,"LOW ZONE BIAS","EQUILIBRIUM"))</f>
        <v>EQUILIBRIUM</v>
      </c>
    </row>
    <row r="5801">
      <c r="A5801">
        <v>21770</v>
      </c>
      <c r="B5801" t="str">
        <v>2022-03-14</v>
      </c>
      <c r="C5801" t="str">
        <v>Morning</v>
      </c>
      <c r="D5801">
        <v>2</v>
      </c>
      <c r="E5801" t="str">
        <f>IF(MOD(D5801,2)=0,"EVEN","ODD")</f>
        <v>EVEN</v>
      </c>
      <c r="F5801" t="str">
        <f>IF(D5801&lt;=18,"LOW (1-18)","HIGH (19-36)")</f>
        <v>LOW (1-18)</v>
      </c>
      <c r="G5801">
        <f>INT((D5801-1)/6)+1</f>
        <v>1</v>
      </c>
      <c r="H5801">
        <f>MOD(D5801-1,6)+1</f>
        <v>2</v>
      </c>
      <c r="I5801">
        <f>37-D5801</f>
        <v>35</v>
      </c>
      <c r="J5801">
        <f>ABS(D5801-D5802)</f>
        <v>11</v>
      </c>
      <c r="K5801">
        <f>AVERAGE(D5801:D5805)</f>
        <v>2</v>
      </c>
      <c r="L5801">
        <f>AVERAGE(D5801:D5820)</f>
        <v>2</v>
      </c>
      <c r="M5801">
        <f>K5801-L5801</f>
        <v>0</v>
      </c>
      <c r="N5801" t="str">
        <f>IF(K5801&gt;L5801,"HIGH ZONE BIAS",IF(K5801&lt;L5801,"LOW ZONE BIAS","EQUILIBRIUM"))</f>
        <v>EQUILIBRIUM</v>
      </c>
    </row>
    <row r="5802">
      <c r="A5802">
        <v>21769</v>
      </c>
      <c r="B5802" t="str">
        <v>2022-03-12</v>
      </c>
      <c r="C5802" t="str">
        <v>Evening</v>
      </c>
      <c r="D5802">
        <v>13</v>
      </c>
      <c r="E5802" t="str">
        <f>IF(MOD(D5802,2)=0,"EVEN","ODD")</f>
        <v>ODD</v>
      </c>
      <c r="F5802" t="str">
        <f>IF(D5802&lt;=18,"LOW (1-18)","HIGH (19-36)")</f>
        <v>LOW (1-18)</v>
      </c>
      <c r="G5802">
        <f>INT((D5802-1)/6)+1</f>
        <v>3</v>
      </c>
      <c r="H5802">
        <f>MOD(D5802-1,6)+1</f>
        <v>1</v>
      </c>
      <c r="I5802">
        <f>37-D5802</f>
        <v>24</v>
      </c>
      <c r="J5802">
        <f>ABS(D5802-D5803)</f>
        <v>3</v>
      </c>
      <c r="K5802">
        <f>AVERAGE(D5802:D5806)</f>
        <v>13</v>
      </c>
      <c r="L5802">
        <f>AVERAGE(D5802:D5821)</f>
        <v>13</v>
      </c>
      <c r="M5802">
        <f>K5802-L5802</f>
        <v>0</v>
      </c>
      <c r="N5802" t="str">
        <f>IF(K5802&gt;L5802,"HIGH ZONE BIAS",IF(K5802&lt;L5802,"LOW ZONE BIAS","EQUILIBRIUM"))</f>
        <v>EQUILIBRIUM</v>
      </c>
    </row>
    <row r="5803">
      <c r="A5803">
        <v>21768</v>
      </c>
      <c r="B5803" t="str">
        <v>2022-03-12</v>
      </c>
      <c r="C5803" t="str">
        <v>Afternoon</v>
      </c>
      <c r="D5803">
        <v>16</v>
      </c>
      <c r="E5803" t="str">
        <f>IF(MOD(D5803,2)=0,"EVEN","ODD")</f>
        <v>EVEN</v>
      </c>
      <c r="F5803" t="str">
        <f>IF(D5803&lt;=18,"LOW (1-18)","HIGH (19-36)")</f>
        <v>LOW (1-18)</v>
      </c>
      <c r="G5803">
        <f>INT((D5803-1)/6)+1</f>
        <v>3</v>
      </c>
      <c r="H5803">
        <f>MOD(D5803-1,6)+1</f>
        <v>4</v>
      </c>
      <c r="I5803">
        <f>37-D5803</f>
        <v>21</v>
      </c>
      <c r="J5803">
        <f>ABS(D5803-D5804)</f>
        <v>7</v>
      </c>
      <c r="K5803">
        <f>AVERAGE(D5803:D5807)</f>
        <v>16</v>
      </c>
      <c r="L5803">
        <f>AVERAGE(D5803:D5822)</f>
        <v>16</v>
      </c>
      <c r="M5803">
        <f>K5803-L5803</f>
        <v>0</v>
      </c>
      <c r="N5803" t="str">
        <f>IF(K5803&gt;L5803,"HIGH ZONE BIAS",IF(K5803&lt;L5803,"LOW ZONE BIAS","EQUILIBRIUM"))</f>
        <v>EQUILIBRIUM</v>
      </c>
    </row>
    <row r="5804">
      <c r="A5804">
        <v>21767</v>
      </c>
      <c r="B5804" t="str">
        <v>2022-03-12</v>
      </c>
      <c r="C5804" t="str">
        <v>Midday</v>
      </c>
      <c r="D5804">
        <v>9</v>
      </c>
      <c r="E5804" t="str">
        <f>IF(MOD(D5804,2)=0,"EVEN","ODD")</f>
        <v>ODD</v>
      </c>
      <c r="F5804" t="str">
        <f>IF(D5804&lt;=18,"LOW (1-18)","HIGH (19-36)")</f>
        <v>LOW (1-18)</v>
      </c>
      <c r="G5804">
        <f>INT((D5804-1)/6)+1</f>
        <v>2</v>
      </c>
      <c r="H5804">
        <f>MOD(D5804-1,6)+1</f>
        <v>3</v>
      </c>
      <c r="I5804">
        <f>37-D5804</f>
        <v>28</v>
      </c>
      <c r="J5804">
        <f>ABS(D5804-D5805)</f>
        <v>6</v>
      </c>
      <c r="K5804">
        <f>AVERAGE(D5804:D5808)</f>
        <v>9</v>
      </c>
      <c r="L5804">
        <f>AVERAGE(D5804:D5823)</f>
        <v>9</v>
      </c>
      <c r="M5804">
        <f>K5804-L5804</f>
        <v>0</v>
      </c>
      <c r="N5804" t="str">
        <f>IF(K5804&gt;L5804,"HIGH ZONE BIAS",IF(K5804&lt;L5804,"LOW ZONE BIAS","EQUILIBRIUM"))</f>
        <v>EQUILIBRIUM</v>
      </c>
    </row>
    <row r="5805">
      <c r="A5805">
        <v>21766</v>
      </c>
      <c r="B5805" t="str">
        <v>2022-03-12</v>
      </c>
      <c r="C5805" t="str">
        <v>Morning</v>
      </c>
      <c r="D5805">
        <v>15</v>
      </c>
      <c r="E5805" t="str">
        <f>IF(MOD(D5805,2)=0,"EVEN","ODD")</f>
        <v>ODD</v>
      </c>
      <c r="F5805" t="str">
        <f>IF(D5805&lt;=18,"LOW (1-18)","HIGH (19-36)")</f>
        <v>LOW (1-18)</v>
      </c>
      <c r="G5805">
        <f>INT((D5805-1)/6)+1</f>
        <v>3</v>
      </c>
      <c r="H5805">
        <f>MOD(D5805-1,6)+1</f>
        <v>3</v>
      </c>
      <c r="I5805">
        <f>37-D5805</f>
        <v>22</v>
      </c>
      <c r="J5805">
        <f>ABS(D5805-D5806)</f>
        <v>2</v>
      </c>
      <c r="K5805">
        <f>AVERAGE(D5805:D5809)</f>
        <v>15</v>
      </c>
      <c r="L5805">
        <f>AVERAGE(D5805:D5824)</f>
        <v>15</v>
      </c>
      <c r="M5805">
        <f>K5805-L5805</f>
        <v>0</v>
      </c>
      <c r="N5805" t="str">
        <f>IF(K5805&gt;L5805,"HIGH ZONE BIAS",IF(K5805&lt;L5805,"LOW ZONE BIAS","EQUILIBRIUM"))</f>
        <v>EQUILIBRIUM</v>
      </c>
    </row>
    <row r="5806">
      <c r="A5806">
        <v>21765</v>
      </c>
      <c r="B5806" t="str">
        <v>2022-03-11</v>
      </c>
      <c r="C5806" t="str">
        <v>Evening</v>
      </c>
      <c r="D5806">
        <v>17</v>
      </c>
      <c r="E5806" t="str">
        <f>IF(MOD(D5806,2)=0,"EVEN","ODD")</f>
        <v>ODD</v>
      </c>
      <c r="F5806" t="str">
        <f>IF(D5806&lt;=18,"LOW (1-18)","HIGH (19-36)")</f>
        <v>LOW (1-18)</v>
      </c>
      <c r="G5806">
        <f>INT((D5806-1)/6)+1</f>
        <v>3</v>
      </c>
      <c r="H5806">
        <f>MOD(D5806-1,6)+1</f>
        <v>5</v>
      </c>
      <c r="I5806">
        <f>37-D5806</f>
        <v>20</v>
      </c>
      <c r="J5806">
        <f>ABS(D5806-D5807)</f>
        <v>12</v>
      </c>
      <c r="K5806">
        <f>AVERAGE(D5806:D5810)</f>
        <v>17</v>
      </c>
      <c r="L5806">
        <f>AVERAGE(D5806:D5825)</f>
        <v>17</v>
      </c>
      <c r="M5806">
        <f>K5806-L5806</f>
        <v>0</v>
      </c>
      <c r="N5806" t="str">
        <f>IF(K5806&gt;L5806,"HIGH ZONE BIAS",IF(K5806&lt;L5806,"LOW ZONE BIAS","EQUILIBRIUM"))</f>
        <v>EQUILIBRIUM</v>
      </c>
    </row>
    <row r="5807">
      <c r="A5807">
        <v>21764</v>
      </c>
      <c r="B5807" t="str">
        <v>2022-03-11</v>
      </c>
      <c r="C5807" t="str">
        <v>Afternoon</v>
      </c>
      <c r="D5807">
        <v>5</v>
      </c>
      <c r="E5807" t="str">
        <f>IF(MOD(D5807,2)=0,"EVEN","ODD")</f>
        <v>ODD</v>
      </c>
      <c r="F5807" t="str">
        <f>IF(D5807&lt;=18,"LOW (1-18)","HIGH (19-36)")</f>
        <v>LOW (1-18)</v>
      </c>
      <c r="G5807">
        <f>INT((D5807-1)/6)+1</f>
        <v>1</v>
      </c>
      <c r="H5807">
        <f>MOD(D5807-1,6)+1</f>
        <v>5</v>
      </c>
      <c r="I5807">
        <f>37-D5807</f>
        <v>32</v>
      </c>
      <c r="J5807">
        <f>ABS(D5807-D5808)</f>
        <v>31</v>
      </c>
      <c r="K5807">
        <f>AVERAGE(D5807:D5811)</f>
        <v>5</v>
      </c>
      <c r="L5807">
        <f>AVERAGE(D5807:D5826)</f>
        <v>5</v>
      </c>
      <c r="M5807">
        <f>K5807-L5807</f>
        <v>0</v>
      </c>
      <c r="N5807" t="str">
        <f>IF(K5807&gt;L5807,"HIGH ZONE BIAS",IF(K5807&lt;L5807,"LOW ZONE BIAS","EQUILIBRIUM"))</f>
        <v>EQUILIBRIUM</v>
      </c>
    </row>
    <row r="5808">
      <c r="A5808">
        <v>21763</v>
      </c>
      <c r="B5808" t="str">
        <v>2022-03-11</v>
      </c>
      <c r="C5808" t="str">
        <v>Midday</v>
      </c>
      <c r="D5808">
        <v>36</v>
      </c>
      <c r="E5808" t="str">
        <f>IF(MOD(D5808,2)=0,"EVEN","ODD")</f>
        <v>EVEN</v>
      </c>
      <c r="F5808" t="str">
        <f>IF(D5808&lt;=18,"LOW (1-18)","HIGH (19-36)")</f>
        <v>HIGH (19-36)</v>
      </c>
      <c r="G5808">
        <f>INT((D5808-1)/6)+1</f>
        <v>6</v>
      </c>
      <c r="H5808">
        <f>MOD(D5808-1,6)+1</f>
        <v>6</v>
      </c>
      <c r="I5808">
        <f>37-D5808</f>
        <v>1</v>
      </c>
      <c r="J5808">
        <f>ABS(D5808-D5809)</f>
        <v>30</v>
      </c>
      <c r="K5808">
        <f>AVERAGE(D5808:D5812)</f>
        <v>36</v>
      </c>
      <c r="L5808">
        <f>AVERAGE(D5808:D5827)</f>
        <v>36</v>
      </c>
      <c r="M5808">
        <f>K5808-L5808</f>
        <v>0</v>
      </c>
      <c r="N5808" t="str">
        <f>IF(K5808&gt;L5808,"HIGH ZONE BIAS",IF(K5808&lt;L5808,"LOW ZONE BIAS","EQUILIBRIUM"))</f>
        <v>EQUILIBRIUM</v>
      </c>
    </row>
    <row r="5809">
      <c r="A5809">
        <v>21762</v>
      </c>
      <c r="B5809" t="str">
        <v>2022-03-11</v>
      </c>
      <c r="C5809" t="str">
        <v>Morning</v>
      </c>
      <c r="D5809">
        <v>6</v>
      </c>
      <c r="E5809" t="str">
        <f>IF(MOD(D5809,2)=0,"EVEN","ODD")</f>
        <v>EVEN</v>
      </c>
      <c r="F5809" t="str">
        <f>IF(D5809&lt;=18,"LOW (1-18)","HIGH (19-36)")</f>
        <v>LOW (1-18)</v>
      </c>
      <c r="G5809">
        <f>INT((D5809-1)/6)+1</f>
        <v>1</v>
      </c>
      <c r="H5809">
        <f>MOD(D5809-1,6)+1</f>
        <v>6</v>
      </c>
      <c r="I5809">
        <f>37-D5809</f>
        <v>31</v>
      </c>
      <c r="J5809">
        <f>ABS(D5809-D5810)</f>
        <v>21</v>
      </c>
      <c r="K5809">
        <f>AVERAGE(D5809:D5813)</f>
        <v>6</v>
      </c>
      <c r="L5809">
        <f>AVERAGE(D5809:D5828)</f>
        <v>6</v>
      </c>
      <c r="M5809">
        <f>K5809-L5809</f>
        <v>0</v>
      </c>
      <c r="N5809" t="str">
        <f>IF(K5809&gt;L5809,"HIGH ZONE BIAS",IF(K5809&lt;L5809,"LOW ZONE BIAS","EQUILIBRIUM"))</f>
        <v>EQUILIBRIUM</v>
      </c>
    </row>
    <row r="5810">
      <c r="A5810">
        <v>21761</v>
      </c>
      <c r="B5810" t="str">
        <v>2022-03-10</v>
      </c>
      <c r="C5810" t="str">
        <v>Evening</v>
      </c>
      <c r="D5810">
        <v>27</v>
      </c>
      <c r="E5810" t="str">
        <f>IF(MOD(D5810,2)=0,"EVEN","ODD")</f>
        <v>ODD</v>
      </c>
      <c r="F5810" t="str">
        <f>IF(D5810&lt;=18,"LOW (1-18)","HIGH (19-36)")</f>
        <v>HIGH (19-36)</v>
      </c>
      <c r="G5810">
        <f>INT((D5810-1)/6)+1</f>
        <v>5</v>
      </c>
      <c r="H5810">
        <f>MOD(D5810-1,6)+1</f>
        <v>3</v>
      </c>
      <c r="I5810">
        <f>37-D5810</f>
        <v>10</v>
      </c>
      <c r="J5810">
        <f>ABS(D5810-D5811)</f>
        <v>13</v>
      </c>
      <c r="K5810">
        <f>AVERAGE(D5810:D5814)</f>
        <v>27</v>
      </c>
      <c r="L5810">
        <f>AVERAGE(D5810:D5829)</f>
        <v>27</v>
      </c>
      <c r="M5810">
        <f>K5810-L5810</f>
        <v>0</v>
      </c>
      <c r="N5810" t="str">
        <f>IF(K5810&gt;L5810,"HIGH ZONE BIAS",IF(K5810&lt;L5810,"LOW ZONE BIAS","EQUILIBRIUM"))</f>
        <v>EQUILIBRIUM</v>
      </c>
    </row>
    <row r="5811">
      <c r="A5811">
        <v>21760</v>
      </c>
      <c r="B5811" t="str">
        <v>2022-03-10</v>
      </c>
      <c r="C5811" t="str">
        <v>Afternoon</v>
      </c>
      <c r="D5811">
        <v>14</v>
      </c>
      <c r="E5811" t="str">
        <f>IF(MOD(D5811,2)=0,"EVEN","ODD")</f>
        <v>EVEN</v>
      </c>
      <c r="F5811" t="str">
        <f>IF(D5811&lt;=18,"LOW (1-18)","HIGH (19-36)")</f>
        <v>LOW (1-18)</v>
      </c>
      <c r="G5811">
        <f>INT((D5811-1)/6)+1</f>
        <v>3</v>
      </c>
      <c r="H5811">
        <f>MOD(D5811-1,6)+1</f>
        <v>2</v>
      </c>
      <c r="I5811">
        <f>37-D5811</f>
        <v>23</v>
      </c>
      <c r="J5811">
        <f>ABS(D5811-D5812)</f>
        <v>14</v>
      </c>
      <c r="K5811">
        <f>AVERAGE(D5811:D5815)</f>
        <v>14</v>
      </c>
      <c r="L5811">
        <f>AVERAGE(D5811:D5830)</f>
        <v>14</v>
      </c>
      <c r="M5811">
        <f>K5811-L5811</f>
        <v>0</v>
      </c>
      <c r="N5811" t="str">
        <f>IF(K5811&gt;L5811,"HIGH ZONE BIAS",IF(K5811&lt;L5811,"LOW ZONE BIAS","EQUILIBRIUM"))</f>
        <v>EQUILIBRIUM</v>
      </c>
    </row>
    <row r="5812">
      <c r="A5812">
        <v>21759</v>
      </c>
      <c r="B5812" t="str">
        <v>2022-03-10</v>
      </c>
      <c r="C5812" t="str">
        <v>Midday</v>
      </c>
      <c r="D5812">
        <v>28</v>
      </c>
      <c r="E5812" t="str">
        <f>IF(MOD(D5812,2)=0,"EVEN","ODD")</f>
        <v>EVEN</v>
      </c>
      <c r="F5812" t="str">
        <f>IF(D5812&lt;=18,"LOW (1-18)","HIGH (19-36)")</f>
        <v>HIGH (19-36)</v>
      </c>
      <c r="G5812">
        <f>INT((D5812-1)/6)+1</f>
        <v>5</v>
      </c>
      <c r="H5812">
        <f>MOD(D5812-1,6)+1</f>
        <v>4</v>
      </c>
      <c r="I5812">
        <f>37-D5812</f>
        <v>9</v>
      </c>
      <c r="J5812">
        <f>ABS(D5812-D5813)</f>
        <v>19</v>
      </c>
      <c r="K5812">
        <f>AVERAGE(D5812:D5816)</f>
        <v>28</v>
      </c>
      <c r="L5812">
        <f>AVERAGE(D5812:D5831)</f>
        <v>28</v>
      </c>
      <c r="M5812">
        <f>K5812-L5812</f>
        <v>0</v>
      </c>
      <c r="N5812" t="str">
        <f>IF(K5812&gt;L5812,"HIGH ZONE BIAS",IF(K5812&lt;L5812,"LOW ZONE BIAS","EQUILIBRIUM"))</f>
        <v>EQUILIBRIUM</v>
      </c>
    </row>
    <row r="5813">
      <c r="A5813">
        <v>21758</v>
      </c>
      <c r="B5813" t="str">
        <v>2022-03-10</v>
      </c>
      <c r="C5813" t="str">
        <v>Morning</v>
      </c>
      <c r="D5813">
        <v>9</v>
      </c>
      <c r="E5813" t="str">
        <f>IF(MOD(D5813,2)=0,"EVEN","ODD")</f>
        <v>ODD</v>
      </c>
      <c r="F5813" t="str">
        <f>IF(D5813&lt;=18,"LOW (1-18)","HIGH (19-36)")</f>
        <v>LOW (1-18)</v>
      </c>
      <c r="G5813">
        <f>INT((D5813-1)/6)+1</f>
        <v>2</v>
      </c>
      <c r="H5813">
        <f>MOD(D5813-1,6)+1</f>
        <v>3</v>
      </c>
      <c r="I5813">
        <f>37-D5813</f>
        <v>28</v>
      </c>
      <c r="J5813">
        <f>ABS(D5813-D5814)</f>
        <v>10</v>
      </c>
      <c r="K5813">
        <f>AVERAGE(D5813:D5817)</f>
        <v>9</v>
      </c>
      <c r="L5813">
        <f>AVERAGE(D5813:D5832)</f>
        <v>9</v>
      </c>
      <c r="M5813">
        <f>K5813-L5813</f>
        <v>0</v>
      </c>
      <c r="N5813" t="str">
        <f>IF(K5813&gt;L5813,"HIGH ZONE BIAS",IF(K5813&lt;L5813,"LOW ZONE BIAS","EQUILIBRIUM"))</f>
        <v>EQUILIBRIUM</v>
      </c>
    </row>
    <row r="5814">
      <c r="A5814">
        <v>21757</v>
      </c>
      <c r="B5814" t="str">
        <v>2022-03-09</v>
      </c>
      <c r="C5814" t="str">
        <v>Evening</v>
      </c>
      <c r="D5814">
        <v>19</v>
      </c>
      <c r="E5814" t="str">
        <f>IF(MOD(D5814,2)=0,"EVEN","ODD")</f>
        <v>ODD</v>
      </c>
      <c r="F5814" t="str">
        <f>IF(D5814&lt;=18,"LOW (1-18)","HIGH (19-36)")</f>
        <v>HIGH (19-36)</v>
      </c>
      <c r="G5814">
        <f>INT((D5814-1)/6)+1</f>
        <v>4</v>
      </c>
      <c r="H5814">
        <f>MOD(D5814-1,6)+1</f>
        <v>1</v>
      </c>
      <c r="I5814">
        <f>37-D5814</f>
        <v>18</v>
      </c>
      <c r="J5814">
        <f>ABS(D5814-D5815)</f>
        <v>12</v>
      </c>
      <c r="K5814">
        <f>AVERAGE(D5814:D5818)</f>
        <v>19</v>
      </c>
      <c r="L5814">
        <f>AVERAGE(D5814:D5833)</f>
        <v>19</v>
      </c>
      <c r="M5814">
        <f>K5814-L5814</f>
        <v>0</v>
      </c>
      <c r="N5814" t="str">
        <f>IF(K5814&gt;L5814,"HIGH ZONE BIAS",IF(K5814&lt;L5814,"LOW ZONE BIAS","EQUILIBRIUM"))</f>
        <v>EQUILIBRIUM</v>
      </c>
    </row>
    <row r="5815">
      <c r="A5815">
        <v>21756</v>
      </c>
      <c r="B5815" t="str">
        <v>2022-03-09</v>
      </c>
      <c r="C5815" t="str">
        <v>Afternoon</v>
      </c>
      <c r="D5815">
        <v>7</v>
      </c>
      <c r="E5815" t="str">
        <f>IF(MOD(D5815,2)=0,"EVEN","ODD")</f>
        <v>ODD</v>
      </c>
      <c r="F5815" t="str">
        <f>IF(D5815&lt;=18,"LOW (1-18)","HIGH (19-36)")</f>
        <v>LOW (1-18)</v>
      </c>
      <c r="G5815">
        <f>INT((D5815-1)/6)+1</f>
        <v>2</v>
      </c>
      <c r="H5815">
        <f>MOD(D5815-1,6)+1</f>
        <v>1</v>
      </c>
      <c r="I5815">
        <f>37-D5815</f>
        <v>30</v>
      </c>
      <c r="J5815">
        <f>ABS(D5815-D5816)</f>
        <v>23</v>
      </c>
      <c r="K5815">
        <f>AVERAGE(D5815:D5819)</f>
        <v>7</v>
      </c>
      <c r="L5815">
        <f>AVERAGE(D5815:D5834)</f>
        <v>7</v>
      </c>
      <c r="M5815">
        <f>K5815-L5815</f>
        <v>0</v>
      </c>
      <c r="N5815" t="str">
        <f>IF(K5815&gt;L5815,"HIGH ZONE BIAS",IF(K5815&lt;L5815,"LOW ZONE BIAS","EQUILIBRIUM"))</f>
        <v>EQUILIBRIUM</v>
      </c>
    </row>
    <row r="5816">
      <c r="A5816">
        <v>21755</v>
      </c>
      <c r="B5816" t="str">
        <v>2022-03-09</v>
      </c>
      <c r="C5816" t="str">
        <v>Midday</v>
      </c>
      <c r="D5816">
        <v>30</v>
      </c>
      <c r="E5816" t="str">
        <f>IF(MOD(D5816,2)=0,"EVEN","ODD")</f>
        <v>EVEN</v>
      </c>
      <c r="F5816" t="str">
        <f>IF(D5816&lt;=18,"LOW (1-18)","HIGH (19-36)")</f>
        <v>HIGH (19-36)</v>
      </c>
      <c r="G5816">
        <f>INT((D5816-1)/6)+1</f>
        <v>5</v>
      </c>
      <c r="H5816">
        <f>MOD(D5816-1,6)+1</f>
        <v>6</v>
      </c>
      <c r="I5816">
        <f>37-D5816</f>
        <v>7</v>
      </c>
      <c r="J5816">
        <f>ABS(D5816-D5817)</f>
        <v>25</v>
      </c>
      <c r="K5816">
        <f>AVERAGE(D5816:D5820)</f>
        <v>30</v>
      </c>
      <c r="L5816">
        <f>AVERAGE(D5816:D5835)</f>
        <v>30</v>
      </c>
      <c r="M5816">
        <f>K5816-L5816</f>
        <v>0</v>
      </c>
      <c r="N5816" t="str">
        <f>IF(K5816&gt;L5816,"HIGH ZONE BIAS",IF(K5816&lt;L5816,"LOW ZONE BIAS","EQUILIBRIUM"))</f>
        <v>EQUILIBRIUM</v>
      </c>
    </row>
    <row r="5817">
      <c r="A5817">
        <v>21754</v>
      </c>
      <c r="B5817" t="str">
        <v>2022-03-09</v>
      </c>
      <c r="C5817" t="str">
        <v>Morning</v>
      </c>
      <c r="D5817">
        <v>5</v>
      </c>
      <c r="E5817" t="str">
        <f>IF(MOD(D5817,2)=0,"EVEN","ODD")</f>
        <v>ODD</v>
      </c>
      <c r="F5817" t="str">
        <f>IF(D5817&lt;=18,"LOW (1-18)","HIGH (19-36)")</f>
        <v>LOW (1-18)</v>
      </c>
      <c r="G5817">
        <f>INT((D5817-1)/6)+1</f>
        <v>1</v>
      </c>
      <c r="H5817">
        <f>MOD(D5817-1,6)+1</f>
        <v>5</v>
      </c>
      <c r="I5817">
        <f>37-D5817</f>
        <v>32</v>
      </c>
      <c r="J5817">
        <f>ABS(D5817-D5818)</f>
        <v>18</v>
      </c>
      <c r="K5817">
        <f>AVERAGE(D5817:D5821)</f>
        <v>5</v>
      </c>
      <c r="L5817">
        <f>AVERAGE(D5817:D5836)</f>
        <v>5</v>
      </c>
      <c r="M5817">
        <f>K5817-L5817</f>
        <v>0</v>
      </c>
      <c r="N5817" t="str">
        <f>IF(K5817&gt;L5817,"HIGH ZONE BIAS",IF(K5817&lt;L5817,"LOW ZONE BIAS","EQUILIBRIUM"))</f>
        <v>EQUILIBRIUM</v>
      </c>
    </row>
    <row r="5818">
      <c r="A5818">
        <v>21753</v>
      </c>
      <c r="B5818" t="str">
        <v>2022-03-08</v>
      </c>
      <c r="C5818" t="str">
        <v>Evening</v>
      </c>
      <c r="D5818">
        <v>23</v>
      </c>
      <c r="E5818" t="str">
        <f>IF(MOD(D5818,2)=0,"EVEN","ODD")</f>
        <v>ODD</v>
      </c>
      <c r="F5818" t="str">
        <f>IF(D5818&lt;=18,"LOW (1-18)","HIGH (19-36)")</f>
        <v>HIGH (19-36)</v>
      </c>
      <c r="G5818">
        <f>INT((D5818-1)/6)+1</f>
        <v>4</v>
      </c>
      <c r="H5818">
        <f>MOD(D5818-1,6)+1</f>
        <v>5</v>
      </c>
      <c r="I5818">
        <f>37-D5818</f>
        <v>14</v>
      </c>
      <c r="J5818">
        <f>ABS(D5818-D5819)</f>
        <v>3</v>
      </c>
      <c r="K5818">
        <f>AVERAGE(D5818:D5822)</f>
        <v>23</v>
      </c>
      <c r="L5818">
        <f>AVERAGE(D5818:D5837)</f>
        <v>23</v>
      </c>
      <c r="M5818">
        <f>K5818-L5818</f>
        <v>0</v>
      </c>
      <c r="N5818" t="str">
        <f>IF(K5818&gt;L5818,"HIGH ZONE BIAS",IF(K5818&lt;L5818,"LOW ZONE BIAS","EQUILIBRIUM"))</f>
        <v>EQUILIBRIUM</v>
      </c>
    </row>
    <row r="5819">
      <c r="A5819">
        <v>21752</v>
      </c>
      <c r="B5819" t="str">
        <v>2022-03-08</v>
      </c>
      <c r="C5819" t="str">
        <v>Afternoon</v>
      </c>
      <c r="D5819">
        <v>20</v>
      </c>
      <c r="E5819" t="str">
        <f>IF(MOD(D5819,2)=0,"EVEN","ODD")</f>
        <v>EVEN</v>
      </c>
      <c r="F5819" t="str">
        <f>IF(D5819&lt;=18,"LOW (1-18)","HIGH (19-36)")</f>
        <v>HIGH (19-36)</v>
      </c>
      <c r="G5819">
        <f>INT((D5819-1)/6)+1</f>
        <v>4</v>
      </c>
      <c r="H5819">
        <f>MOD(D5819-1,6)+1</f>
        <v>2</v>
      </c>
      <c r="I5819">
        <f>37-D5819</f>
        <v>17</v>
      </c>
      <c r="J5819">
        <f>ABS(D5819-D5820)</f>
        <v>9</v>
      </c>
      <c r="K5819">
        <f>AVERAGE(D5819:D5823)</f>
        <v>20</v>
      </c>
      <c r="L5819">
        <f>AVERAGE(D5819:D5838)</f>
        <v>20</v>
      </c>
      <c r="M5819">
        <f>K5819-L5819</f>
        <v>0</v>
      </c>
      <c r="N5819" t="str">
        <f>IF(K5819&gt;L5819,"HIGH ZONE BIAS",IF(K5819&lt;L5819,"LOW ZONE BIAS","EQUILIBRIUM"))</f>
        <v>EQUILIBRIUM</v>
      </c>
    </row>
    <row r="5820">
      <c r="A5820">
        <v>21751</v>
      </c>
      <c r="B5820" t="str">
        <v>2022-03-08</v>
      </c>
      <c r="C5820" t="str">
        <v>Midday</v>
      </c>
      <c r="D5820">
        <v>29</v>
      </c>
      <c r="E5820" t="str">
        <f>IF(MOD(D5820,2)=0,"EVEN","ODD")</f>
        <v>ODD</v>
      </c>
      <c r="F5820" t="str">
        <f>IF(D5820&lt;=18,"LOW (1-18)","HIGH (19-36)")</f>
        <v>HIGH (19-36)</v>
      </c>
      <c r="G5820">
        <f>INT((D5820-1)/6)+1</f>
        <v>5</v>
      </c>
      <c r="H5820">
        <f>MOD(D5820-1,6)+1</f>
        <v>5</v>
      </c>
      <c r="I5820">
        <f>37-D5820</f>
        <v>8</v>
      </c>
      <c r="J5820">
        <f>ABS(D5820-D5821)</f>
        <v>23</v>
      </c>
      <c r="K5820">
        <f>AVERAGE(D5820:D5824)</f>
        <v>29</v>
      </c>
      <c r="L5820">
        <f>AVERAGE(D5820:D5839)</f>
        <v>29</v>
      </c>
      <c r="M5820">
        <f>K5820-L5820</f>
        <v>0</v>
      </c>
      <c r="N5820" t="str">
        <f>IF(K5820&gt;L5820,"HIGH ZONE BIAS",IF(K5820&lt;L5820,"LOW ZONE BIAS","EQUILIBRIUM"))</f>
        <v>EQUILIBRIUM</v>
      </c>
    </row>
    <row r="5821">
      <c r="A5821">
        <v>21750</v>
      </c>
      <c r="B5821" t="str">
        <v>2022-03-08</v>
      </c>
      <c r="C5821" t="str">
        <v>Morning</v>
      </c>
      <c r="D5821">
        <v>6</v>
      </c>
      <c r="E5821" t="str">
        <f>IF(MOD(D5821,2)=0,"EVEN","ODD")</f>
        <v>EVEN</v>
      </c>
      <c r="F5821" t="str">
        <f>IF(D5821&lt;=18,"LOW (1-18)","HIGH (19-36)")</f>
        <v>LOW (1-18)</v>
      </c>
      <c r="G5821">
        <f>INT((D5821-1)/6)+1</f>
        <v>1</v>
      </c>
      <c r="H5821">
        <f>MOD(D5821-1,6)+1</f>
        <v>6</v>
      </c>
      <c r="I5821">
        <f>37-D5821</f>
        <v>31</v>
      </c>
      <c r="J5821">
        <f>ABS(D5821-D5822)</f>
        <v>6</v>
      </c>
      <c r="K5821">
        <f>AVERAGE(D5821:D5825)</f>
        <v>6</v>
      </c>
      <c r="L5821">
        <f>AVERAGE(D5821:D5840)</f>
        <v>6</v>
      </c>
      <c r="M5821">
        <f>K5821-L5821</f>
        <v>0</v>
      </c>
      <c r="N5821" t="str">
        <f>IF(K5821&gt;L5821,"HIGH ZONE BIAS",IF(K5821&lt;L5821,"LOW ZONE BIAS","EQUILIBRIUM"))</f>
        <v>EQUILIBRIUM</v>
      </c>
    </row>
    <row r="5822">
      <c r="A5822">
        <v>21749</v>
      </c>
      <c r="B5822" t="str">
        <v>2022-03-07</v>
      </c>
      <c r="C5822" t="str">
        <v>Evening</v>
      </c>
      <c r="D5822">
        <v>12</v>
      </c>
      <c r="E5822" t="str">
        <f>IF(MOD(D5822,2)=0,"EVEN","ODD")</f>
        <v>EVEN</v>
      </c>
      <c r="F5822" t="str">
        <f>IF(D5822&lt;=18,"LOW (1-18)","HIGH (19-36)")</f>
        <v>LOW (1-18)</v>
      </c>
      <c r="G5822">
        <f>INT((D5822-1)/6)+1</f>
        <v>2</v>
      </c>
      <c r="H5822">
        <f>MOD(D5822-1,6)+1</f>
        <v>6</v>
      </c>
      <c r="I5822">
        <f>37-D5822</f>
        <v>25</v>
      </c>
      <c r="J5822">
        <f>ABS(D5822-D5823)</f>
        <v>8</v>
      </c>
      <c r="K5822">
        <f>AVERAGE(D5822:D5826)</f>
        <v>12</v>
      </c>
      <c r="L5822">
        <f>AVERAGE(D5822:D5841)</f>
        <v>12</v>
      </c>
      <c r="M5822">
        <f>K5822-L5822</f>
        <v>0</v>
      </c>
      <c r="N5822" t="str">
        <f>IF(K5822&gt;L5822,"HIGH ZONE BIAS",IF(K5822&lt;L5822,"LOW ZONE BIAS","EQUILIBRIUM"))</f>
        <v>EQUILIBRIUM</v>
      </c>
    </row>
    <row r="5823">
      <c r="A5823">
        <v>21748</v>
      </c>
      <c r="B5823" t="str">
        <v>2022-03-07</v>
      </c>
      <c r="C5823" t="str">
        <v>Afternoon</v>
      </c>
      <c r="D5823">
        <v>20</v>
      </c>
      <c r="E5823" t="str">
        <f>IF(MOD(D5823,2)=0,"EVEN","ODD")</f>
        <v>EVEN</v>
      </c>
      <c r="F5823" t="str">
        <f>IF(D5823&lt;=18,"LOW (1-18)","HIGH (19-36)")</f>
        <v>HIGH (19-36)</v>
      </c>
      <c r="G5823">
        <f>INT((D5823-1)/6)+1</f>
        <v>4</v>
      </c>
      <c r="H5823">
        <f>MOD(D5823-1,6)+1</f>
        <v>2</v>
      </c>
      <c r="I5823">
        <f>37-D5823</f>
        <v>17</v>
      </c>
      <c r="J5823">
        <f>ABS(D5823-D5824)</f>
        <v>14</v>
      </c>
      <c r="K5823">
        <f>AVERAGE(D5823:D5827)</f>
        <v>20</v>
      </c>
      <c r="L5823">
        <f>AVERAGE(D5823:D5842)</f>
        <v>20</v>
      </c>
      <c r="M5823">
        <f>K5823-L5823</f>
        <v>0</v>
      </c>
      <c r="N5823" t="str">
        <f>IF(K5823&gt;L5823,"HIGH ZONE BIAS",IF(K5823&lt;L5823,"LOW ZONE BIAS","EQUILIBRIUM"))</f>
        <v>EQUILIBRIUM</v>
      </c>
    </row>
    <row r="5824">
      <c r="A5824">
        <v>21747</v>
      </c>
      <c r="B5824" t="str">
        <v>2022-03-07</v>
      </c>
      <c r="C5824" t="str">
        <v>Midday</v>
      </c>
      <c r="D5824">
        <v>34</v>
      </c>
      <c r="E5824" t="str">
        <f>IF(MOD(D5824,2)=0,"EVEN","ODD")</f>
        <v>EVEN</v>
      </c>
      <c r="F5824" t="str">
        <f>IF(D5824&lt;=18,"LOW (1-18)","HIGH (19-36)")</f>
        <v>HIGH (19-36)</v>
      </c>
      <c r="G5824">
        <f>INT((D5824-1)/6)+1</f>
        <v>6</v>
      </c>
      <c r="H5824">
        <f>MOD(D5824-1,6)+1</f>
        <v>4</v>
      </c>
      <c r="I5824">
        <f>37-D5824</f>
        <v>3</v>
      </c>
      <c r="J5824">
        <f>ABS(D5824-D5825)</f>
        <v>20</v>
      </c>
      <c r="K5824">
        <f>AVERAGE(D5824:D5828)</f>
        <v>34</v>
      </c>
      <c r="L5824">
        <f>AVERAGE(D5824:D5843)</f>
        <v>34</v>
      </c>
      <c r="M5824">
        <f>K5824-L5824</f>
        <v>0</v>
      </c>
      <c r="N5824" t="str">
        <f>IF(K5824&gt;L5824,"HIGH ZONE BIAS",IF(K5824&lt;L5824,"LOW ZONE BIAS","EQUILIBRIUM"))</f>
        <v>EQUILIBRIUM</v>
      </c>
    </row>
    <row r="5825">
      <c r="A5825">
        <v>21746</v>
      </c>
      <c r="B5825" t="str">
        <v>2022-03-07</v>
      </c>
      <c r="C5825" t="str">
        <v>Morning</v>
      </c>
      <c r="D5825">
        <v>14</v>
      </c>
      <c r="E5825" t="str">
        <f>IF(MOD(D5825,2)=0,"EVEN","ODD")</f>
        <v>EVEN</v>
      </c>
      <c r="F5825" t="str">
        <f>IF(D5825&lt;=18,"LOW (1-18)","HIGH (19-36)")</f>
        <v>LOW (1-18)</v>
      </c>
      <c r="G5825">
        <f>INT((D5825-1)/6)+1</f>
        <v>3</v>
      </c>
      <c r="H5825">
        <f>MOD(D5825-1,6)+1</f>
        <v>2</v>
      </c>
      <c r="I5825">
        <f>37-D5825</f>
        <v>23</v>
      </c>
      <c r="J5825">
        <f>ABS(D5825-D5826)</f>
        <v>20</v>
      </c>
      <c r="K5825">
        <f>AVERAGE(D5825:D5829)</f>
        <v>14</v>
      </c>
      <c r="L5825">
        <f>AVERAGE(D5825:D5844)</f>
        <v>14</v>
      </c>
      <c r="M5825">
        <f>K5825-L5825</f>
        <v>0</v>
      </c>
      <c r="N5825" t="str">
        <f>IF(K5825&gt;L5825,"HIGH ZONE BIAS",IF(K5825&lt;L5825,"LOW ZONE BIAS","EQUILIBRIUM"))</f>
        <v>EQUILIBRIUM</v>
      </c>
    </row>
    <row r="5826">
      <c r="A5826">
        <v>21745</v>
      </c>
      <c r="B5826" t="str">
        <v>2022-03-05</v>
      </c>
      <c r="C5826" t="str">
        <v>Evening</v>
      </c>
      <c r="D5826">
        <v>34</v>
      </c>
      <c r="E5826" t="str">
        <f>IF(MOD(D5826,2)=0,"EVEN","ODD")</f>
        <v>EVEN</v>
      </c>
      <c r="F5826" t="str">
        <f>IF(D5826&lt;=18,"LOW (1-18)","HIGH (19-36)")</f>
        <v>HIGH (19-36)</v>
      </c>
      <c r="G5826">
        <f>INT((D5826-1)/6)+1</f>
        <v>6</v>
      </c>
      <c r="H5826">
        <f>MOD(D5826-1,6)+1</f>
        <v>4</v>
      </c>
      <c r="I5826">
        <f>37-D5826</f>
        <v>3</v>
      </c>
      <c r="J5826">
        <f>ABS(D5826-D5827)</f>
        <v>19</v>
      </c>
      <c r="K5826">
        <f>AVERAGE(D5826:D5830)</f>
        <v>34</v>
      </c>
      <c r="L5826">
        <f>AVERAGE(D5826:D5845)</f>
        <v>34</v>
      </c>
      <c r="M5826">
        <f>K5826-L5826</f>
        <v>0</v>
      </c>
      <c r="N5826" t="str">
        <f>IF(K5826&gt;L5826,"HIGH ZONE BIAS",IF(K5826&lt;L5826,"LOW ZONE BIAS","EQUILIBRIUM"))</f>
        <v>EQUILIBRIUM</v>
      </c>
    </row>
    <row r="5827">
      <c r="A5827">
        <v>21744</v>
      </c>
      <c r="B5827" t="str">
        <v>2022-03-05</v>
      </c>
      <c r="C5827" t="str">
        <v>Afternoon</v>
      </c>
      <c r="D5827">
        <v>15</v>
      </c>
      <c r="E5827" t="str">
        <f>IF(MOD(D5827,2)=0,"EVEN","ODD")</f>
        <v>ODD</v>
      </c>
      <c r="F5827" t="str">
        <f>IF(D5827&lt;=18,"LOW (1-18)","HIGH (19-36)")</f>
        <v>LOW (1-18)</v>
      </c>
      <c r="G5827">
        <f>INT((D5827-1)/6)+1</f>
        <v>3</v>
      </c>
      <c r="H5827">
        <f>MOD(D5827-1,6)+1</f>
        <v>3</v>
      </c>
      <c r="I5827">
        <f>37-D5827</f>
        <v>22</v>
      </c>
      <c r="J5827">
        <f>ABS(D5827-D5828)</f>
        <v>5</v>
      </c>
      <c r="K5827">
        <f>AVERAGE(D5827:D5831)</f>
        <v>15</v>
      </c>
      <c r="L5827">
        <f>AVERAGE(D5827:D5846)</f>
        <v>15</v>
      </c>
      <c r="M5827">
        <f>K5827-L5827</f>
        <v>0</v>
      </c>
      <c r="N5827" t="str">
        <f>IF(K5827&gt;L5827,"HIGH ZONE BIAS",IF(K5827&lt;L5827,"LOW ZONE BIAS","EQUILIBRIUM"))</f>
        <v>EQUILIBRIUM</v>
      </c>
    </row>
    <row r="5828">
      <c r="A5828">
        <v>21743</v>
      </c>
      <c r="B5828" t="str">
        <v>2022-03-05</v>
      </c>
      <c r="C5828" t="str">
        <v>Midday</v>
      </c>
      <c r="D5828">
        <v>10</v>
      </c>
      <c r="E5828" t="str">
        <f>IF(MOD(D5828,2)=0,"EVEN","ODD")</f>
        <v>EVEN</v>
      </c>
      <c r="F5828" t="str">
        <f>IF(D5828&lt;=18,"LOW (1-18)","HIGH (19-36)")</f>
        <v>LOW (1-18)</v>
      </c>
      <c r="G5828">
        <f>INT((D5828-1)/6)+1</f>
        <v>2</v>
      </c>
      <c r="H5828">
        <f>MOD(D5828-1,6)+1</f>
        <v>4</v>
      </c>
      <c r="I5828">
        <f>37-D5828</f>
        <v>27</v>
      </c>
      <c r="J5828">
        <f>ABS(D5828-D5829)</f>
        <v>7</v>
      </c>
      <c r="K5828">
        <f>AVERAGE(D5828:D5832)</f>
        <v>10</v>
      </c>
      <c r="L5828">
        <f>AVERAGE(D5828:D5847)</f>
        <v>10</v>
      </c>
      <c r="M5828">
        <f>K5828-L5828</f>
        <v>0</v>
      </c>
      <c r="N5828" t="str">
        <f>IF(K5828&gt;L5828,"HIGH ZONE BIAS",IF(K5828&lt;L5828,"LOW ZONE BIAS","EQUILIBRIUM"))</f>
        <v>EQUILIBRIUM</v>
      </c>
    </row>
    <row r="5829">
      <c r="A5829">
        <v>21742</v>
      </c>
      <c r="B5829" t="str">
        <v>2022-03-05</v>
      </c>
      <c r="C5829" t="str">
        <v>Morning</v>
      </c>
      <c r="D5829">
        <v>3</v>
      </c>
      <c r="E5829" t="str">
        <f>IF(MOD(D5829,2)=0,"EVEN","ODD")</f>
        <v>ODD</v>
      </c>
      <c r="F5829" t="str">
        <f>IF(D5829&lt;=18,"LOW (1-18)","HIGH (19-36)")</f>
        <v>LOW (1-18)</v>
      </c>
      <c r="G5829">
        <f>INT((D5829-1)/6)+1</f>
        <v>1</v>
      </c>
      <c r="H5829">
        <f>MOD(D5829-1,6)+1</f>
        <v>3</v>
      </c>
      <c r="I5829">
        <f>37-D5829</f>
        <v>34</v>
      </c>
      <c r="J5829">
        <f>ABS(D5829-D5830)</f>
        <v>9</v>
      </c>
      <c r="K5829">
        <f>AVERAGE(D5829:D5833)</f>
        <v>3</v>
      </c>
      <c r="L5829">
        <f>AVERAGE(D5829:D5848)</f>
        <v>3</v>
      </c>
      <c r="M5829">
        <f>K5829-L5829</f>
        <v>0</v>
      </c>
      <c r="N5829" t="str">
        <f>IF(K5829&gt;L5829,"HIGH ZONE BIAS",IF(K5829&lt;L5829,"LOW ZONE BIAS","EQUILIBRIUM"))</f>
        <v>EQUILIBRIUM</v>
      </c>
    </row>
    <row r="5830">
      <c r="A5830">
        <v>21741</v>
      </c>
      <c r="B5830" t="str">
        <v>2022-03-04</v>
      </c>
      <c r="C5830" t="str">
        <v>Evening</v>
      </c>
      <c r="D5830">
        <v>12</v>
      </c>
      <c r="E5830" t="str">
        <f>IF(MOD(D5830,2)=0,"EVEN","ODD")</f>
        <v>EVEN</v>
      </c>
      <c r="F5830" t="str">
        <f>IF(D5830&lt;=18,"LOW (1-18)","HIGH (19-36)")</f>
        <v>LOW (1-18)</v>
      </c>
      <c r="G5830">
        <f>INT((D5830-1)/6)+1</f>
        <v>2</v>
      </c>
      <c r="H5830">
        <f>MOD(D5830-1,6)+1</f>
        <v>6</v>
      </c>
      <c r="I5830">
        <f>37-D5830</f>
        <v>25</v>
      </c>
      <c r="J5830">
        <f>ABS(D5830-D5831)</f>
        <v>18</v>
      </c>
      <c r="K5830">
        <f>AVERAGE(D5830:D5834)</f>
        <v>12</v>
      </c>
      <c r="L5830">
        <f>AVERAGE(D5830:D5849)</f>
        <v>12</v>
      </c>
      <c r="M5830">
        <f>K5830-L5830</f>
        <v>0</v>
      </c>
      <c r="N5830" t="str">
        <f>IF(K5830&gt;L5830,"HIGH ZONE BIAS",IF(K5830&lt;L5830,"LOW ZONE BIAS","EQUILIBRIUM"))</f>
        <v>EQUILIBRIUM</v>
      </c>
    </row>
    <row r="5831">
      <c r="A5831">
        <v>21740</v>
      </c>
      <c r="B5831" t="str">
        <v>2022-03-04</v>
      </c>
      <c r="C5831" t="str">
        <v>Afternoon</v>
      </c>
      <c r="D5831">
        <v>30</v>
      </c>
      <c r="E5831" t="str">
        <f>IF(MOD(D5831,2)=0,"EVEN","ODD")</f>
        <v>EVEN</v>
      </c>
      <c r="F5831" t="str">
        <f>IF(D5831&lt;=18,"LOW (1-18)","HIGH (19-36)")</f>
        <v>HIGH (19-36)</v>
      </c>
      <c r="G5831">
        <f>INT((D5831-1)/6)+1</f>
        <v>5</v>
      </c>
      <c r="H5831">
        <f>MOD(D5831-1,6)+1</f>
        <v>6</v>
      </c>
      <c r="I5831">
        <f>37-D5831</f>
        <v>7</v>
      </c>
      <c r="J5831">
        <f>ABS(D5831-D5832)</f>
        <v>19</v>
      </c>
      <c r="K5831">
        <f>AVERAGE(D5831:D5835)</f>
        <v>30</v>
      </c>
      <c r="L5831">
        <f>AVERAGE(D5831:D5850)</f>
        <v>30</v>
      </c>
      <c r="M5831">
        <f>K5831-L5831</f>
        <v>0</v>
      </c>
      <c r="N5831" t="str">
        <f>IF(K5831&gt;L5831,"HIGH ZONE BIAS",IF(K5831&lt;L5831,"LOW ZONE BIAS","EQUILIBRIUM"))</f>
        <v>EQUILIBRIUM</v>
      </c>
    </row>
    <row r="5832">
      <c r="A5832">
        <v>21739</v>
      </c>
      <c r="B5832" t="str">
        <v>2022-03-04</v>
      </c>
      <c r="C5832" t="str">
        <v>Midday</v>
      </c>
      <c r="D5832">
        <v>11</v>
      </c>
      <c r="E5832" t="str">
        <f>IF(MOD(D5832,2)=0,"EVEN","ODD")</f>
        <v>ODD</v>
      </c>
      <c r="F5832" t="str">
        <f>IF(D5832&lt;=18,"LOW (1-18)","HIGH (19-36)")</f>
        <v>LOW (1-18)</v>
      </c>
      <c r="G5832">
        <f>INT((D5832-1)/6)+1</f>
        <v>2</v>
      </c>
      <c r="H5832">
        <f>MOD(D5832-1,6)+1</f>
        <v>5</v>
      </c>
      <c r="I5832">
        <f>37-D5832</f>
        <v>26</v>
      </c>
      <c r="J5832">
        <f>ABS(D5832-D5833)</f>
        <v>16</v>
      </c>
      <c r="K5832">
        <f>AVERAGE(D5832:D5836)</f>
        <v>11</v>
      </c>
      <c r="L5832">
        <f>AVERAGE(D5832:D5851)</f>
        <v>11</v>
      </c>
      <c r="M5832">
        <f>K5832-L5832</f>
        <v>0</v>
      </c>
      <c r="N5832" t="str">
        <f>IF(K5832&gt;L5832,"HIGH ZONE BIAS",IF(K5832&lt;L5832,"LOW ZONE BIAS","EQUILIBRIUM"))</f>
        <v>EQUILIBRIUM</v>
      </c>
    </row>
    <row r="5833">
      <c r="A5833">
        <v>21738</v>
      </c>
      <c r="B5833" t="str">
        <v>2022-03-04</v>
      </c>
      <c r="C5833" t="str">
        <v>Morning</v>
      </c>
      <c r="D5833">
        <v>27</v>
      </c>
      <c r="E5833" t="str">
        <f>IF(MOD(D5833,2)=0,"EVEN","ODD")</f>
        <v>ODD</v>
      </c>
      <c r="F5833" t="str">
        <f>IF(D5833&lt;=18,"LOW (1-18)","HIGH (19-36)")</f>
        <v>HIGH (19-36)</v>
      </c>
      <c r="G5833">
        <f>INT((D5833-1)/6)+1</f>
        <v>5</v>
      </c>
      <c r="H5833">
        <f>MOD(D5833-1,6)+1</f>
        <v>3</v>
      </c>
      <c r="I5833">
        <f>37-D5833</f>
        <v>10</v>
      </c>
      <c r="J5833">
        <f>ABS(D5833-D5834)</f>
        <v>8</v>
      </c>
      <c r="K5833">
        <f>AVERAGE(D5833:D5837)</f>
        <v>27</v>
      </c>
      <c r="L5833">
        <f>AVERAGE(D5833:D5852)</f>
        <v>27</v>
      </c>
      <c r="M5833">
        <f>K5833-L5833</f>
        <v>0</v>
      </c>
      <c r="N5833" t="str">
        <f>IF(K5833&gt;L5833,"HIGH ZONE BIAS",IF(K5833&lt;L5833,"LOW ZONE BIAS","EQUILIBRIUM"))</f>
        <v>EQUILIBRIUM</v>
      </c>
    </row>
    <row r="5834">
      <c r="A5834">
        <v>21737</v>
      </c>
      <c r="B5834" t="str">
        <v>2022-03-03</v>
      </c>
      <c r="C5834" t="str">
        <v>Evening</v>
      </c>
      <c r="D5834">
        <v>19</v>
      </c>
      <c r="E5834" t="str">
        <f>IF(MOD(D5834,2)=0,"EVEN","ODD")</f>
        <v>ODD</v>
      </c>
      <c r="F5834" t="str">
        <f>IF(D5834&lt;=18,"LOW (1-18)","HIGH (19-36)")</f>
        <v>HIGH (19-36)</v>
      </c>
      <c r="G5834">
        <f>INT((D5834-1)/6)+1</f>
        <v>4</v>
      </c>
      <c r="H5834">
        <f>MOD(D5834-1,6)+1</f>
        <v>1</v>
      </c>
      <c r="I5834">
        <f>37-D5834</f>
        <v>18</v>
      </c>
      <c r="J5834">
        <f>ABS(D5834-D5835)</f>
        <v>9</v>
      </c>
      <c r="K5834">
        <f>AVERAGE(D5834:D5838)</f>
        <v>19</v>
      </c>
      <c r="L5834">
        <f>AVERAGE(D5834:D5853)</f>
        <v>19</v>
      </c>
      <c r="M5834">
        <f>K5834-L5834</f>
        <v>0</v>
      </c>
      <c r="N5834" t="str">
        <f>IF(K5834&gt;L5834,"HIGH ZONE BIAS",IF(K5834&lt;L5834,"LOW ZONE BIAS","EQUILIBRIUM"))</f>
        <v>EQUILIBRIUM</v>
      </c>
    </row>
    <row r="5835">
      <c r="A5835">
        <v>21736</v>
      </c>
      <c r="B5835" t="str">
        <v>2022-03-03</v>
      </c>
      <c r="C5835" t="str">
        <v>Afternoon</v>
      </c>
      <c r="D5835">
        <v>28</v>
      </c>
      <c r="E5835" t="str">
        <f>IF(MOD(D5835,2)=0,"EVEN","ODD")</f>
        <v>EVEN</v>
      </c>
      <c r="F5835" t="str">
        <f>IF(D5835&lt;=18,"LOW (1-18)","HIGH (19-36)")</f>
        <v>HIGH (19-36)</v>
      </c>
      <c r="G5835">
        <f>INT((D5835-1)/6)+1</f>
        <v>5</v>
      </c>
      <c r="H5835">
        <f>MOD(D5835-1,6)+1</f>
        <v>4</v>
      </c>
      <c r="I5835">
        <f>37-D5835</f>
        <v>9</v>
      </c>
      <c r="J5835">
        <f>ABS(D5835-D5836)</f>
        <v>5</v>
      </c>
      <c r="K5835">
        <f>AVERAGE(D5835:D5839)</f>
        <v>28</v>
      </c>
      <c r="L5835">
        <f>AVERAGE(D5835:D5854)</f>
        <v>28</v>
      </c>
      <c r="M5835">
        <f>K5835-L5835</f>
        <v>0</v>
      </c>
      <c r="N5835" t="str">
        <f>IF(K5835&gt;L5835,"HIGH ZONE BIAS",IF(K5835&lt;L5835,"LOW ZONE BIAS","EQUILIBRIUM"))</f>
        <v>EQUILIBRIUM</v>
      </c>
    </row>
    <row r="5836">
      <c r="A5836">
        <v>21735</v>
      </c>
      <c r="B5836" t="str">
        <v>2022-03-03</v>
      </c>
      <c r="C5836" t="str">
        <v>Midday</v>
      </c>
      <c r="D5836">
        <v>33</v>
      </c>
      <c r="E5836" t="str">
        <f>IF(MOD(D5836,2)=0,"EVEN","ODD")</f>
        <v>ODD</v>
      </c>
      <c r="F5836" t="str">
        <f>IF(D5836&lt;=18,"LOW (1-18)","HIGH (19-36)")</f>
        <v>HIGH (19-36)</v>
      </c>
      <c r="G5836">
        <f>INT((D5836-1)/6)+1</f>
        <v>6</v>
      </c>
      <c r="H5836">
        <f>MOD(D5836-1,6)+1</f>
        <v>3</v>
      </c>
      <c r="I5836">
        <f>37-D5836</f>
        <v>4</v>
      </c>
      <c r="J5836">
        <f>ABS(D5836-D5837)</f>
        <v>13</v>
      </c>
      <c r="K5836">
        <f>AVERAGE(D5836:D5840)</f>
        <v>33</v>
      </c>
      <c r="L5836">
        <f>AVERAGE(D5836:D5855)</f>
        <v>33</v>
      </c>
      <c r="M5836">
        <f>K5836-L5836</f>
        <v>0</v>
      </c>
      <c r="N5836" t="str">
        <f>IF(K5836&gt;L5836,"HIGH ZONE BIAS",IF(K5836&lt;L5836,"LOW ZONE BIAS","EQUILIBRIUM"))</f>
        <v>EQUILIBRIUM</v>
      </c>
    </row>
    <row r="5837">
      <c r="A5837">
        <v>21734</v>
      </c>
      <c r="B5837" t="str">
        <v>2022-03-03</v>
      </c>
      <c r="C5837" t="str">
        <v>Morning</v>
      </c>
      <c r="D5837">
        <v>20</v>
      </c>
      <c r="E5837" t="str">
        <f>IF(MOD(D5837,2)=0,"EVEN","ODD")</f>
        <v>EVEN</v>
      </c>
      <c r="F5837" t="str">
        <f>IF(D5837&lt;=18,"LOW (1-18)","HIGH (19-36)")</f>
        <v>HIGH (19-36)</v>
      </c>
      <c r="G5837">
        <f>INT((D5837-1)/6)+1</f>
        <v>4</v>
      </c>
      <c r="H5837">
        <f>MOD(D5837-1,6)+1</f>
        <v>2</v>
      </c>
      <c r="I5837">
        <f>37-D5837</f>
        <v>17</v>
      </c>
      <c r="J5837">
        <f>ABS(D5837-D5838)</f>
        <v>1</v>
      </c>
      <c r="K5837">
        <f>AVERAGE(D5837:D5841)</f>
        <v>20</v>
      </c>
      <c r="L5837">
        <f>AVERAGE(D5837:D5856)</f>
        <v>20</v>
      </c>
      <c r="M5837">
        <f>K5837-L5837</f>
        <v>0</v>
      </c>
      <c r="N5837" t="str">
        <f>IF(K5837&gt;L5837,"HIGH ZONE BIAS",IF(K5837&lt;L5837,"LOW ZONE BIAS","EQUILIBRIUM"))</f>
        <v>EQUILIBRIUM</v>
      </c>
    </row>
    <row r="5838">
      <c r="A5838">
        <v>21733</v>
      </c>
      <c r="B5838" t="str">
        <v>2022-03-02</v>
      </c>
      <c r="C5838" t="str">
        <v>Evening</v>
      </c>
      <c r="D5838">
        <v>19</v>
      </c>
      <c r="E5838" t="str">
        <f>IF(MOD(D5838,2)=0,"EVEN","ODD")</f>
        <v>ODD</v>
      </c>
      <c r="F5838" t="str">
        <f>IF(D5838&lt;=18,"LOW (1-18)","HIGH (19-36)")</f>
        <v>HIGH (19-36)</v>
      </c>
      <c r="G5838">
        <f>INT((D5838-1)/6)+1</f>
        <v>4</v>
      </c>
      <c r="H5838">
        <f>MOD(D5838-1,6)+1</f>
        <v>1</v>
      </c>
      <c r="I5838">
        <f>37-D5838</f>
        <v>18</v>
      </c>
      <c r="J5838">
        <f>ABS(D5838-D5839)</f>
        <v>6</v>
      </c>
      <c r="K5838">
        <f>AVERAGE(D5838:D5842)</f>
        <v>19</v>
      </c>
      <c r="L5838">
        <f>AVERAGE(D5838:D5857)</f>
        <v>19</v>
      </c>
      <c r="M5838">
        <f>K5838-L5838</f>
        <v>0</v>
      </c>
      <c r="N5838" t="str">
        <f>IF(K5838&gt;L5838,"HIGH ZONE BIAS",IF(K5838&lt;L5838,"LOW ZONE BIAS","EQUILIBRIUM"))</f>
        <v>EQUILIBRIUM</v>
      </c>
    </row>
    <row r="5839">
      <c r="A5839">
        <v>21732</v>
      </c>
      <c r="B5839" t="str">
        <v>2022-03-02</v>
      </c>
      <c r="C5839" t="str">
        <v>Afternoon</v>
      </c>
      <c r="D5839">
        <v>13</v>
      </c>
      <c r="E5839" t="str">
        <f>IF(MOD(D5839,2)=0,"EVEN","ODD")</f>
        <v>ODD</v>
      </c>
      <c r="F5839" t="str">
        <f>IF(D5839&lt;=18,"LOW (1-18)","HIGH (19-36)")</f>
        <v>LOW (1-18)</v>
      </c>
      <c r="G5839">
        <f>INT((D5839-1)/6)+1</f>
        <v>3</v>
      </c>
      <c r="H5839">
        <f>MOD(D5839-1,6)+1</f>
        <v>1</v>
      </c>
      <c r="I5839">
        <f>37-D5839</f>
        <v>24</v>
      </c>
      <c r="J5839">
        <f>ABS(D5839-D5840)</f>
        <v>21</v>
      </c>
      <c r="K5839">
        <f>AVERAGE(D5839:D5843)</f>
        <v>13</v>
      </c>
      <c r="L5839">
        <f>AVERAGE(D5839:D5858)</f>
        <v>13</v>
      </c>
      <c r="M5839">
        <f>K5839-L5839</f>
        <v>0</v>
      </c>
      <c r="N5839" t="str">
        <f>IF(K5839&gt;L5839,"HIGH ZONE BIAS",IF(K5839&lt;L5839,"LOW ZONE BIAS","EQUILIBRIUM"))</f>
        <v>EQUILIBRIUM</v>
      </c>
    </row>
    <row r="5840">
      <c r="A5840">
        <v>21731</v>
      </c>
      <c r="B5840" t="str">
        <v>2022-03-02</v>
      </c>
      <c r="C5840" t="str">
        <v>Midday</v>
      </c>
      <c r="D5840">
        <v>34</v>
      </c>
      <c r="E5840" t="str">
        <f>IF(MOD(D5840,2)=0,"EVEN","ODD")</f>
        <v>EVEN</v>
      </c>
      <c r="F5840" t="str">
        <f>IF(D5840&lt;=18,"LOW (1-18)","HIGH (19-36)")</f>
        <v>HIGH (19-36)</v>
      </c>
      <c r="G5840">
        <f>INT((D5840-1)/6)+1</f>
        <v>6</v>
      </c>
      <c r="H5840">
        <f>MOD(D5840-1,6)+1</f>
        <v>4</v>
      </c>
      <c r="I5840">
        <f>37-D5840</f>
        <v>3</v>
      </c>
      <c r="J5840">
        <f>ABS(D5840-D5841)</f>
        <v>27</v>
      </c>
      <c r="K5840">
        <f>AVERAGE(D5840:D5844)</f>
        <v>34</v>
      </c>
      <c r="L5840">
        <f>AVERAGE(D5840:D5859)</f>
        <v>34</v>
      </c>
      <c r="M5840">
        <f>K5840-L5840</f>
        <v>0</v>
      </c>
      <c r="N5840" t="str">
        <f>IF(K5840&gt;L5840,"HIGH ZONE BIAS",IF(K5840&lt;L5840,"LOW ZONE BIAS","EQUILIBRIUM"))</f>
        <v>EQUILIBRIUM</v>
      </c>
    </row>
    <row r="5841">
      <c r="A5841">
        <v>21730</v>
      </c>
      <c r="B5841" t="str">
        <v>2022-03-02</v>
      </c>
      <c r="C5841" t="str">
        <v>Morning</v>
      </c>
      <c r="D5841">
        <v>7</v>
      </c>
      <c r="E5841" t="str">
        <f>IF(MOD(D5841,2)=0,"EVEN","ODD")</f>
        <v>ODD</v>
      </c>
      <c r="F5841" t="str">
        <f>IF(D5841&lt;=18,"LOW (1-18)","HIGH (19-36)")</f>
        <v>LOW (1-18)</v>
      </c>
      <c r="G5841">
        <f>INT((D5841-1)/6)+1</f>
        <v>2</v>
      </c>
      <c r="H5841">
        <f>MOD(D5841-1,6)+1</f>
        <v>1</v>
      </c>
      <c r="I5841">
        <f>37-D5841</f>
        <v>30</v>
      </c>
      <c r="J5841">
        <f>ABS(D5841-D5842)</f>
        <v>1</v>
      </c>
      <c r="K5841">
        <f>AVERAGE(D5841:D5845)</f>
        <v>7</v>
      </c>
      <c r="L5841">
        <f>AVERAGE(D5841:D5860)</f>
        <v>7</v>
      </c>
      <c r="M5841">
        <f>K5841-L5841</f>
        <v>0</v>
      </c>
      <c r="N5841" t="str">
        <f>IF(K5841&gt;L5841,"HIGH ZONE BIAS",IF(K5841&lt;L5841,"LOW ZONE BIAS","EQUILIBRIUM"))</f>
        <v>EQUILIBRIUM</v>
      </c>
    </row>
    <row r="5842">
      <c r="A5842">
        <v>21729</v>
      </c>
      <c r="B5842" t="str">
        <v>2022-03-01</v>
      </c>
      <c r="C5842" t="str">
        <v>Evening</v>
      </c>
      <c r="D5842">
        <v>6</v>
      </c>
      <c r="E5842" t="str">
        <f>IF(MOD(D5842,2)=0,"EVEN","ODD")</f>
        <v>EVEN</v>
      </c>
      <c r="F5842" t="str">
        <f>IF(D5842&lt;=18,"LOW (1-18)","HIGH (19-36)")</f>
        <v>LOW (1-18)</v>
      </c>
      <c r="G5842">
        <f>INT((D5842-1)/6)+1</f>
        <v>1</v>
      </c>
      <c r="H5842">
        <f>MOD(D5842-1,6)+1</f>
        <v>6</v>
      </c>
      <c r="I5842">
        <f>37-D5842</f>
        <v>31</v>
      </c>
      <c r="J5842">
        <f>ABS(D5842-D5843)</f>
        <v>18</v>
      </c>
      <c r="K5842">
        <f>AVERAGE(D5842:D5846)</f>
        <v>6</v>
      </c>
      <c r="L5842">
        <f>AVERAGE(D5842:D5861)</f>
        <v>6</v>
      </c>
      <c r="M5842">
        <f>K5842-L5842</f>
        <v>0</v>
      </c>
      <c r="N5842" t="str">
        <f>IF(K5842&gt;L5842,"HIGH ZONE BIAS",IF(K5842&lt;L5842,"LOW ZONE BIAS","EQUILIBRIUM"))</f>
        <v>EQUILIBRIUM</v>
      </c>
    </row>
    <row r="5843">
      <c r="A5843">
        <v>21728</v>
      </c>
      <c r="B5843" t="str">
        <v>2022-03-01</v>
      </c>
      <c r="C5843" t="str">
        <v>Afternoon</v>
      </c>
      <c r="D5843">
        <v>24</v>
      </c>
      <c r="E5843" t="str">
        <f>IF(MOD(D5843,2)=0,"EVEN","ODD")</f>
        <v>EVEN</v>
      </c>
      <c r="F5843" t="str">
        <f>IF(D5843&lt;=18,"LOW (1-18)","HIGH (19-36)")</f>
        <v>HIGH (19-36)</v>
      </c>
      <c r="G5843">
        <f>INT((D5843-1)/6)+1</f>
        <v>4</v>
      </c>
      <c r="H5843">
        <f>MOD(D5843-1,6)+1</f>
        <v>6</v>
      </c>
      <c r="I5843">
        <f>37-D5843</f>
        <v>13</v>
      </c>
      <c r="J5843">
        <f>ABS(D5843-D5844)</f>
        <v>6</v>
      </c>
      <c r="K5843">
        <f>AVERAGE(D5843:D5847)</f>
        <v>24</v>
      </c>
      <c r="L5843">
        <f>AVERAGE(D5843:D5862)</f>
        <v>24</v>
      </c>
      <c r="M5843">
        <f>K5843-L5843</f>
        <v>0</v>
      </c>
      <c r="N5843" t="str">
        <f>IF(K5843&gt;L5843,"HIGH ZONE BIAS",IF(K5843&lt;L5843,"LOW ZONE BIAS","EQUILIBRIUM"))</f>
        <v>EQUILIBRIUM</v>
      </c>
    </row>
    <row r="5844">
      <c r="A5844">
        <v>21727</v>
      </c>
      <c r="B5844" t="str">
        <v>2022-03-01</v>
      </c>
      <c r="C5844" t="str">
        <v>Midday</v>
      </c>
      <c r="D5844">
        <v>18</v>
      </c>
      <c r="E5844" t="str">
        <f>IF(MOD(D5844,2)=0,"EVEN","ODD")</f>
        <v>EVEN</v>
      </c>
      <c r="F5844" t="str">
        <f>IF(D5844&lt;=18,"LOW (1-18)","HIGH (19-36)")</f>
        <v>LOW (1-18)</v>
      </c>
      <c r="G5844">
        <f>INT((D5844-1)/6)+1</f>
        <v>3</v>
      </c>
      <c r="H5844">
        <f>MOD(D5844-1,6)+1</f>
        <v>6</v>
      </c>
      <c r="I5844">
        <f>37-D5844</f>
        <v>19</v>
      </c>
      <c r="J5844">
        <f>ABS(D5844-D5845)</f>
        <v>15</v>
      </c>
      <c r="K5844">
        <f>AVERAGE(D5844:D5848)</f>
        <v>18</v>
      </c>
      <c r="L5844">
        <f>AVERAGE(D5844:D5863)</f>
        <v>18</v>
      </c>
      <c r="M5844">
        <f>K5844-L5844</f>
        <v>0</v>
      </c>
      <c r="N5844" t="str">
        <f>IF(K5844&gt;L5844,"HIGH ZONE BIAS",IF(K5844&lt;L5844,"LOW ZONE BIAS","EQUILIBRIUM"))</f>
        <v>EQUILIBRIUM</v>
      </c>
    </row>
    <row r="5845">
      <c r="A5845">
        <v>21726</v>
      </c>
      <c r="B5845" t="str">
        <v>2022-03-01</v>
      </c>
      <c r="C5845" t="str">
        <v>Morning</v>
      </c>
      <c r="D5845">
        <v>3</v>
      </c>
      <c r="E5845" t="str">
        <f>IF(MOD(D5845,2)=0,"EVEN","ODD")</f>
        <v>ODD</v>
      </c>
      <c r="F5845" t="str">
        <f>IF(D5845&lt;=18,"LOW (1-18)","HIGH (19-36)")</f>
        <v>LOW (1-18)</v>
      </c>
      <c r="G5845">
        <f>INT((D5845-1)/6)+1</f>
        <v>1</v>
      </c>
      <c r="H5845">
        <f>MOD(D5845-1,6)+1</f>
        <v>3</v>
      </c>
      <c r="I5845">
        <f>37-D5845</f>
        <v>34</v>
      </c>
      <c r="J5845">
        <f>ABS(D5845-D5846)</f>
        <v>29</v>
      </c>
      <c r="K5845">
        <f>AVERAGE(D5845:D5849)</f>
        <v>3</v>
      </c>
      <c r="L5845">
        <f>AVERAGE(D5845:D5864)</f>
        <v>3</v>
      </c>
      <c r="M5845">
        <f>K5845-L5845</f>
        <v>0</v>
      </c>
      <c r="N5845" t="str">
        <f>IF(K5845&gt;L5845,"HIGH ZONE BIAS",IF(K5845&lt;L5845,"LOW ZONE BIAS","EQUILIBRIUM"))</f>
        <v>EQUILIBRIUM</v>
      </c>
    </row>
    <row r="5846">
      <c r="A5846">
        <v>21725</v>
      </c>
      <c r="B5846" t="str">
        <v>2022-02-28</v>
      </c>
      <c r="C5846" t="str">
        <v>Evening</v>
      </c>
      <c r="D5846">
        <v>32</v>
      </c>
      <c r="E5846" t="str">
        <f>IF(MOD(D5846,2)=0,"EVEN","ODD")</f>
        <v>EVEN</v>
      </c>
      <c r="F5846" t="str">
        <f>IF(D5846&lt;=18,"LOW (1-18)","HIGH (19-36)")</f>
        <v>HIGH (19-36)</v>
      </c>
      <c r="G5846">
        <f>INT((D5846-1)/6)+1</f>
        <v>6</v>
      </c>
      <c r="H5846">
        <f>MOD(D5846-1,6)+1</f>
        <v>2</v>
      </c>
      <c r="I5846">
        <f>37-D5846</f>
        <v>5</v>
      </c>
      <c r="J5846">
        <f>ABS(D5846-D5847)</f>
        <v>24</v>
      </c>
      <c r="K5846">
        <f>AVERAGE(D5846:D5850)</f>
        <v>32</v>
      </c>
      <c r="L5846">
        <f>AVERAGE(D5846:D5865)</f>
        <v>32</v>
      </c>
      <c r="M5846">
        <f>K5846-L5846</f>
        <v>0</v>
      </c>
      <c r="N5846" t="str">
        <f>IF(K5846&gt;L5846,"HIGH ZONE BIAS",IF(K5846&lt;L5846,"LOW ZONE BIAS","EQUILIBRIUM"))</f>
        <v>EQUILIBRIUM</v>
      </c>
    </row>
    <row r="5847">
      <c r="A5847">
        <v>21724</v>
      </c>
      <c r="B5847" t="str">
        <v>2022-02-28</v>
      </c>
      <c r="C5847" t="str">
        <v>Afternoon</v>
      </c>
      <c r="D5847">
        <v>8</v>
      </c>
      <c r="E5847" t="str">
        <f>IF(MOD(D5847,2)=0,"EVEN","ODD")</f>
        <v>EVEN</v>
      </c>
      <c r="F5847" t="str">
        <f>IF(D5847&lt;=18,"LOW (1-18)","HIGH (19-36)")</f>
        <v>LOW (1-18)</v>
      </c>
      <c r="G5847">
        <f>INT((D5847-1)/6)+1</f>
        <v>2</v>
      </c>
      <c r="H5847">
        <f>MOD(D5847-1,6)+1</f>
        <v>2</v>
      </c>
      <c r="I5847">
        <f>37-D5847</f>
        <v>29</v>
      </c>
      <c r="J5847">
        <f>ABS(D5847-D5848)</f>
        <v>21</v>
      </c>
      <c r="K5847">
        <f>AVERAGE(D5847:D5851)</f>
        <v>8</v>
      </c>
      <c r="L5847">
        <f>AVERAGE(D5847:D5866)</f>
        <v>8</v>
      </c>
      <c r="M5847">
        <f>K5847-L5847</f>
        <v>0</v>
      </c>
      <c r="N5847" t="str">
        <f>IF(K5847&gt;L5847,"HIGH ZONE BIAS",IF(K5847&lt;L5847,"LOW ZONE BIAS","EQUILIBRIUM"))</f>
        <v>EQUILIBRIUM</v>
      </c>
    </row>
    <row r="5848">
      <c r="A5848">
        <v>21723</v>
      </c>
      <c r="B5848" t="str">
        <v>2022-02-28</v>
      </c>
      <c r="C5848" t="str">
        <v>Midday</v>
      </c>
      <c r="D5848">
        <v>29</v>
      </c>
      <c r="E5848" t="str">
        <f>IF(MOD(D5848,2)=0,"EVEN","ODD")</f>
        <v>ODD</v>
      </c>
      <c r="F5848" t="str">
        <f>IF(D5848&lt;=18,"LOW (1-18)","HIGH (19-36)")</f>
        <v>HIGH (19-36)</v>
      </c>
      <c r="G5848">
        <f>INT((D5848-1)/6)+1</f>
        <v>5</v>
      </c>
      <c r="H5848">
        <f>MOD(D5848-1,6)+1</f>
        <v>5</v>
      </c>
      <c r="I5848">
        <f>37-D5848</f>
        <v>8</v>
      </c>
      <c r="J5848">
        <f>ABS(D5848-D5849)</f>
        <v>27</v>
      </c>
      <c r="K5848">
        <f>AVERAGE(D5848:D5852)</f>
        <v>29</v>
      </c>
      <c r="L5848">
        <f>AVERAGE(D5848:D5867)</f>
        <v>29</v>
      </c>
      <c r="M5848">
        <f>K5848-L5848</f>
        <v>0</v>
      </c>
      <c r="N5848" t="str">
        <f>IF(K5848&gt;L5848,"HIGH ZONE BIAS",IF(K5848&lt;L5848,"LOW ZONE BIAS","EQUILIBRIUM"))</f>
        <v>EQUILIBRIUM</v>
      </c>
    </row>
    <row r="5849">
      <c r="A5849">
        <v>21722</v>
      </c>
      <c r="B5849" t="str">
        <v>2022-02-28</v>
      </c>
      <c r="C5849" t="str">
        <v>Morning</v>
      </c>
      <c r="D5849">
        <v>2</v>
      </c>
      <c r="E5849" t="str">
        <f>IF(MOD(D5849,2)=0,"EVEN","ODD")</f>
        <v>EVEN</v>
      </c>
      <c r="F5849" t="str">
        <f>IF(D5849&lt;=18,"LOW (1-18)","HIGH (19-36)")</f>
        <v>LOW (1-18)</v>
      </c>
      <c r="G5849">
        <f>INT((D5849-1)/6)+1</f>
        <v>1</v>
      </c>
      <c r="H5849">
        <f>MOD(D5849-1,6)+1</f>
        <v>2</v>
      </c>
      <c r="I5849">
        <f>37-D5849</f>
        <v>35</v>
      </c>
      <c r="J5849">
        <f>ABS(D5849-D5850)</f>
        <v>29</v>
      </c>
      <c r="K5849">
        <f>AVERAGE(D5849:D5853)</f>
        <v>2</v>
      </c>
      <c r="L5849">
        <f>AVERAGE(D5849:D5868)</f>
        <v>2</v>
      </c>
      <c r="M5849">
        <f>K5849-L5849</f>
        <v>0</v>
      </c>
      <c r="N5849" t="str">
        <f>IF(K5849&gt;L5849,"HIGH ZONE BIAS",IF(K5849&lt;L5849,"LOW ZONE BIAS","EQUILIBRIUM"))</f>
        <v>EQUILIBRIUM</v>
      </c>
    </row>
    <row r="5850">
      <c r="A5850">
        <v>21721</v>
      </c>
      <c r="B5850" t="str">
        <v>2022-02-26</v>
      </c>
      <c r="C5850" t="str">
        <v>Evening</v>
      </c>
      <c r="D5850">
        <v>31</v>
      </c>
      <c r="E5850" t="str">
        <f>IF(MOD(D5850,2)=0,"EVEN","ODD")</f>
        <v>ODD</v>
      </c>
      <c r="F5850" t="str">
        <f>IF(D5850&lt;=18,"LOW (1-18)","HIGH (19-36)")</f>
        <v>HIGH (19-36)</v>
      </c>
      <c r="G5850">
        <f>INT((D5850-1)/6)+1</f>
        <v>6</v>
      </c>
      <c r="H5850">
        <f>MOD(D5850-1,6)+1</f>
        <v>1</v>
      </c>
      <c r="I5850">
        <f>37-D5850</f>
        <v>6</v>
      </c>
      <c r="J5850">
        <f>ABS(D5850-D5851)</f>
        <v>11</v>
      </c>
      <c r="K5850">
        <f>AVERAGE(D5850:D5854)</f>
        <v>31</v>
      </c>
      <c r="L5850">
        <f>AVERAGE(D5850:D5869)</f>
        <v>31</v>
      </c>
      <c r="M5850">
        <f>K5850-L5850</f>
        <v>0</v>
      </c>
      <c r="N5850" t="str">
        <f>IF(K5850&gt;L5850,"HIGH ZONE BIAS",IF(K5850&lt;L5850,"LOW ZONE BIAS","EQUILIBRIUM"))</f>
        <v>EQUILIBRIUM</v>
      </c>
    </row>
    <row r="5851">
      <c r="A5851">
        <v>21720</v>
      </c>
      <c r="B5851" t="str">
        <v>2022-02-26</v>
      </c>
      <c r="C5851" t="str">
        <v>Afternoon</v>
      </c>
      <c r="D5851">
        <v>20</v>
      </c>
      <c r="E5851" t="str">
        <f>IF(MOD(D5851,2)=0,"EVEN","ODD")</f>
        <v>EVEN</v>
      </c>
      <c r="F5851" t="str">
        <f>IF(D5851&lt;=18,"LOW (1-18)","HIGH (19-36)")</f>
        <v>HIGH (19-36)</v>
      </c>
      <c r="G5851">
        <f>INT((D5851-1)/6)+1</f>
        <v>4</v>
      </c>
      <c r="H5851">
        <f>MOD(D5851-1,6)+1</f>
        <v>2</v>
      </c>
      <c r="I5851">
        <f>37-D5851</f>
        <v>17</v>
      </c>
      <c r="J5851">
        <f>ABS(D5851-D5852)</f>
        <v>14</v>
      </c>
      <c r="K5851">
        <f>AVERAGE(D5851:D5855)</f>
        <v>20</v>
      </c>
      <c r="L5851">
        <f>AVERAGE(D5851:D5870)</f>
        <v>20</v>
      </c>
      <c r="M5851">
        <f>K5851-L5851</f>
        <v>0</v>
      </c>
      <c r="N5851" t="str">
        <f>IF(K5851&gt;L5851,"HIGH ZONE BIAS",IF(K5851&lt;L5851,"LOW ZONE BIAS","EQUILIBRIUM"))</f>
        <v>EQUILIBRIUM</v>
      </c>
    </row>
    <row r="5852">
      <c r="A5852">
        <v>21719</v>
      </c>
      <c r="B5852" t="str">
        <v>2022-02-26</v>
      </c>
      <c r="C5852" t="str">
        <v>Midday</v>
      </c>
      <c r="D5852">
        <v>6</v>
      </c>
      <c r="E5852" t="str">
        <f>IF(MOD(D5852,2)=0,"EVEN","ODD")</f>
        <v>EVEN</v>
      </c>
      <c r="F5852" t="str">
        <f>IF(D5852&lt;=18,"LOW (1-18)","HIGH (19-36)")</f>
        <v>LOW (1-18)</v>
      </c>
      <c r="G5852">
        <f>INT((D5852-1)/6)+1</f>
        <v>1</v>
      </c>
      <c r="H5852">
        <f>MOD(D5852-1,6)+1</f>
        <v>6</v>
      </c>
      <c r="I5852">
        <f>37-D5852</f>
        <v>31</v>
      </c>
      <c r="J5852">
        <f>ABS(D5852-D5853)</f>
        <v>17</v>
      </c>
      <c r="K5852">
        <f>AVERAGE(D5852:D5856)</f>
        <v>6</v>
      </c>
      <c r="L5852">
        <f>AVERAGE(D5852:D5871)</f>
        <v>6</v>
      </c>
      <c r="M5852">
        <f>K5852-L5852</f>
        <v>0</v>
      </c>
      <c r="N5852" t="str">
        <f>IF(K5852&gt;L5852,"HIGH ZONE BIAS",IF(K5852&lt;L5852,"LOW ZONE BIAS","EQUILIBRIUM"))</f>
        <v>EQUILIBRIUM</v>
      </c>
    </row>
    <row r="5853">
      <c r="A5853">
        <v>21718</v>
      </c>
      <c r="B5853" t="str">
        <v>2022-02-26</v>
      </c>
      <c r="C5853" t="str">
        <v>Morning</v>
      </c>
      <c r="D5853">
        <v>23</v>
      </c>
      <c r="E5853" t="str">
        <f>IF(MOD(D5853,2)=0,"EVEN","ODD")</f>
        <v>ODD</v>
      </c>
      <c r="F5853" t="str">
        <f>IF(D5853&lt;=18,"LOW (1-18)","HIGH (19-36)")</f>
        <v>HIGH (19-36)</v>
      </c>
      <c r="G5853">
        <f>INT((D5853-1)/6)+1</f>
        <v>4</v>
      </c>
      <c r="H5853">
        <f>MOD(D5853-1,6)+1</f>
        <v>5</v>
      </c>
      <c r="I5853">
        <f>37-D5853</f>
        <v>14</v>
      </c>
      <c r="J5853">
        <f>ABS(D5853-D5854)</f>
        <v>19</v>
      </c>
      <c r="K5853">
        <f>AVERAGE(D5853:D5857)</f>
        <v>23</v>
      </c>
      <c r="L5853">
        <f>AVERAGE(D5853:D5872)</f>
        <v>23</v>
      </c>
      <c r="M5853">
        <f>K5853-L5853</f>
        <v>0</v>
      </c>
      <c r="N5853" t="str">
        <f>IF(K5853&gt;L5853,"HIGH ZONE BIAS",IF(K5853&lt;L5853,"LOW ZONE BIAS","EQUILIBRIUM"))</f>
        <v>EQUILIBRIUM</v>
      </c>
    </row>
    <row r="5854">
      <c r="A5854">
        <v>21717</v>
      </c>
      <c r="B5854" t="str">
        <v>2022-02-25</v>
      </c>
      <c r="C5854" t="str">
        <v>Evening</v>
      </c>
      <c r="D5854">
        <v>4</v>
      </c>
      <c r="E5854" t="str">
        <f>IF(MOD(D5854,2)=0,"EVEN","ODD")</f>
        <v>EVEN</v>
      </c>
      <c r="F5854" t="str">
        <f>IF(D5854&lt;=18,"LOW (1-18)","HIGH (19-36)")</f>
        <v>LOW (1-18)</v>
      </c>
      <c r="G5854">
        <f>INT((D5854-1)/6)+1</f>
        <v>1</v>
      </c>
      <c r="H5854">
        <f>MOD(D5854-1,6)+1</f>
        <v>4</v>
      </c>
      <c r="I5854">
        <f>37-D5854</f>
        <v>33</v>
      </c>
      <c r="J5854">
        <f>ABS(D5854-D5855)</f>
        <v>11</v>
      </c>
      <c r="K5854">
        <f>AVERAGE(D5854:D5858)</f>
        <v>4</v>
      </c>
      <c r="L5854">
        <f>AVERAGE(D5854:D5873)</f>
        <v>4</v>
      </c>
      <c r="M5854">
        <f>K5854-L5854</f>
        <v>0</v>
      </c>
      <c r="N5854" t="str">
        <f>IF(K5854&gt;L5854,"HIGH ZONE BIAS",IF(K5854&lt;L5854,"LOW ZONE BIAS","EQUILIBRIUM"))</f>
        <v>EQUILIBRIUM</v>
      </c>
    </row>
    <row r="5855">
      <c r="A5855">
        <v>21716</v>
      </c>
      <c r="B5855" t="str">
        <v>2022-02-25</v>
      </c>
      <c r="C5855" t="str">
        <v>Afternoon</v>
      </c>
      <c r="D5855">
        <v>15</v>
      </c>
      <c r="E5855" t="str">
        <f>IF(MOD(D5855,2)=0,"EVEN","ODD")</f>
        <v>ODD</v>
      </c>
      <c r="F5855" t="str">
        <f>IF(D5855&lt;=18,"LOW (1-18)","HIGH (19-36)")</f>
        <v>LOW (1-18)</v>
      </c>
      <c r="G5855">
        <f>INT((D5855-1)/6)+1</f>
        <v>3</v>
      </c>
      <c r="H5855">
        <f>MOD(D5855-1,6)+1</f>
        <v>3</v>
      </c>
      <c r="I5855">
        <f>37-D5855</f>
        <v>22</v>
      </c>
      <c r="J5855">
        <f>ABS(D5855-D5856)</f>
        <v>10</v>
      </c>
      <c r="K5855">
        <f>AVERAGE(D5855:D5859)</f>
        <v>15</v>
      </c>
      <c r="L5855">
        <f>AVERAGE(D5855:D5874)</f>
        <v>15</v>
      </c>
      <c r="M5855">
        <f>K5855-L5855</f>
        <v>0</v>
      </c>
      <c r="N5855" t="str">
        <f>IF(K5855&gt;L5855,"HIGH ZONE BIAS",IF(K5855&lt;L5855,"LOW ZONE BIAS","EQUILIBRIUM"))</f>
        <v>EQUILIBRIUM</v>
      </c>
    </row>
    <row r="5856">
      <c r="A5856">
        <v>21715</v>
      </c>
      <c r="B5856" t="str">
        <v>2022-02-25</v>
      </c>
      <c r="C5856" t="str">
        <v>Midday</v>
      </c>
      <c r="D5856">
        <v>5</v>
      </c>
      <c r="E5856" t="str">
        <f>IF(MOD(D5856,2)=0,"EVEN","ODD")</f>
        <v>ODD</v>
      </c>
      <c r="F5856" t="str">
        <f>IF(D5856&lt;=18,"LOW (1-18)","HIGH (19-36)")</f>
        <v>LOW (1-18)</v>
      </c>
      <c r="G5856">
        <f>INT((D5856-1)/6)+1</f>
        <v>1</v>
      </c>
      <c r="H5856">
        <f>MOD(D5856-1,6)+1</f>
        <v>5</v>
      </c>
      <c r="I5856">
        <f>37-D5856</f>
        <v>32</v>
      </c>
      <c r="J5856">
        <f>ABS(D5856-D5857)</f>
        <v>11</v>
      </c>
      <c r="K5856">
        <f>AVERAGE(D5856:D5860)</f>
        <v>5</v>
      </c>
      <c r="L5856">
        <f>AVERAGE(D5856:D5875)</f>
        <v>5</v>
      </c>
      <c r="M5856">
        <f>K5856-L5856</f>
        <v>0</v>
      </c>
      <c r="N5856" t="str">
        <f>IF(K5856&gt;L5856,"HIGH ZONE BIAS",IF(K5856&lt;L5856,"LOW ZONE BIAS","EQUILIBRIUM"))</f>
        <v>EQUILIBRIUM</v>
      </c>
    </row>
    <row r="5857">
      <c r="A5857">
        <v>21714</v>
      </c>
      <c r="B5857" t="str">
        <v>2022-02-25</v>
      </c>
      <c r="C5857" t="str">
        <v>Morning</v>
      </c>
      <c r="D5857">
        <v>16</v>
      </c>
      <c r="E5857" t="str">
        <f>IF(MOD(D5857,2)=0,"EVEN","ODD")</f>
        <v>EVEN</v>
      </c>
      <c r="F5857" t="str">
        <f>IF(D5857&lt;=18,"LOW (1-18)","HIGH (19-36)")</f>
        <v>LOW (1-18)</v>
      </c>
      <c r="G5857">
        <f>INT((D5857-1)/6)+1</f>
        <v>3</v>
      </c>
      <c r="H5857">
        <f>MOD(D5857-1,6)+1</f>
        <v>4</v>
      </c>
      <c r="I5857">
        <f>37-D5857</f>
        <v>21</v>
      </c>
      <c r="J5857">
        <f>ABS(D5857-D5858)</f>
        <v>5</v>
      </c>
      <c r="K5857">
        <f>AVERAGE(D5857:D5861)</f>
        <v>16</v>
      </c>
      <c r="L5857">
        <f>AVERAGE(D5857:D5876)</f>
        <v>16</v>
      </c>
      <c r="M5857">
        <f>K5857-L5857</f>
        <v>0</v>
      </c>
      <c r="N5857" t="str">
        <f>IF(K5857&gt;L5857,"HIGH ZONE BIAS",IF(K5857&lt;L5857,"LOW ZONE BIAS","EQUILIBRIUM"))</f>
        <v>EQUILIBRIUM</v>
      </c>
    </row>
    <row r="5858">
      <c r="A5858">
        <v>21713</v>
      </c>
      <c r="B5858" t="str">
        <v>2022-02-24</v>
      </c>
      <c r="C5858" t="str">
        <v>Evening</v>
      </c>
      <c r="D5858">
        <v>11</v>
      </c>
      <c r="E5858" t="str">
        <f>IF(MOD(D5858,2)=0,"EVEN","ODD")</f>
        <v>ODD</v>
      </c>
      <c r="F5858" t="str">
        <f>IF(D5858&lt;=18,"LOW (1-18)","HIGH (19-36)")</f>
        <v>LOW (1-18)</v>
      </c>
      <c r="G5858">
        <f>INT((D5858-1)/6)+1</f>
        <v>2</v>
      </c>
      <c r="H5858">
        <f>MOD(D5858-1,6)+1</f>
        <v>5</v>
      </c>
      <c r="I5858">
        <f>37-D5858</f>
        <v>26</v>
      </c>
      <c r="J5858">
        <f>ABS(D5858-D5859)</f>
        <v>6</v>
      </c>
      <c r="K5858">
        <f>AVERAGE(D5858:D5862)</f>
        <v>11</v>
      </c>
      <c r="L5858">
        <f>AVERAGE(D5858:D5877)</f>
        <v>11</v>
      </c>
      <c r="M5858">
        <f>K5858-L5858</f>
        <v>0</v>
      </c>
      <c r="N5858" t="str">
        <f>IF(K5858&gt;L5858,"HIGH ZONE BIAS",IF(K5858&lt;L5858,"LOW ZONE BIAS","EQUILIBRIUM"))</f>
        <v>EQUILIBRIUM</v>
      </c>
    </row>
    <row r="5859">
      <c r="A5859">
        <v>21712</v>
      </c>
      <c r="B5859" t="str">
        <v>2022-02-24</v>
      </c>
      <c r="C5859" t="str">
        <v>Afternoon</v>
      </c>
      <c r="D5859">
        <v>17</v>
      </c>
      <c r="E5859" t="str">
        <f>IF(MOD(D5859,2)=0,"EVEN","ODD")</f>
        <v>ODD</v>
      </c>
      <c r="F5859" t="str">
        <f>IF(D5859&lt;=18,"LOW (1-18)","HIGH (19-36)")</f>
        <v>LOW (1-18)</v>
      </c>
      <c r="G5859">
        <f>INT((D5859-1)/6)+1</f>
        <v>3</v>
      </c>
      <c r="H5859">
        <f>MOD(D5859-1,6)+1</f>
        <v>5</v>
      </c>
      <c r="I5859">
        <f>37-D5859</f>
        <v>20</v>
      </c>
      <c r="J5859">
        <f>ABS(D5859-D5860)</f>
        <v>0</v>
      </c>
      <c r="K5859">
        <f>AVERAGE(D5859:D5863)</f>
        <v>17</v>
      </c>
      <c r="L5859">
        <f>AVERAGE(D5859:D5878)</f>
        <v>17</v>
      </c>
      <c r="M5859">
        <f>K5859-L5859</f>
        <v>0</v>
      </c>
      <c r="N5859" t="str">
        <f>IF(K5859&gt;L5859,"HIGH ZONE BIAS",IF(K5859&lt;L5859,"LOW ZONE BIAS","EQUILIBRIUM"))</f>
        <v>EQUILIBRIUM</v>
      </c>
    </row>
    <row r="5860">
      <c r="A5860">
        <v>21711</v>
      </c>
      <c r="B5860" t="str">
        <v>2022-02-24</v>
      </c>
      <c r="C5860" t="str">
        <v>Midday</v>
      </c>
      <c r="D5860">
        <v>17</v>
      </c>
      <c r="E5860" t="str">
        <f>IF(MOD(D5860,2)=0,"EVEN","ODD")</f>
        <v>ODD</v>
      </c>
      <c r="F5860" t="str">
        <f>IF(D5860&lt;=18,"LOW (1-18)","HIGH (19-36)")</f>
        <v>LOW (1-18)</v>
      </c>
      <c r="G5860">
        <f>INT((D5860-1)/6)+1</f>
        <v>3</v>
      </c>
      <c r="H5860">
        <f>MOD(D5860-1,6)+1</f>
        <v>5</v>
      </c>
      <c r="I5860">
        <f>37-D5860</f>
        <v>20</v>
      </c>
      <c r="J5860">
        <f>ABS(D5860-D5861)</f>
        <v>14</v>
      </c>
      <c r="K5860">
        <f>AVERAGE(D5860:D5864)</f>
        <v>17</v>
      </c>
      <c r="L5860">
        <f>AVERAGE(D5860:D5879)</f>
        <v>17</v>
      </c>
      <c r="M5860">
        <f>K5860-L5860</f>
        <v>0</v>
      </c>
      <c r="N5860" t="str">
        <f>IF(K5860&gt;L5860,"HIGH ZONE BIAS",IF(K5860&lt;L5860,"LOW ZONE BIAS","EQUILIBRIUM"))</f>
        <v>EQUILIBRIUM</v>
      </c>
    </row>
    <row r="5861">
      <c r="A5861">
        <v>21710</v>
      </c>
      <c r="B5861" t="str">
        <v>2022-02-24</v>
      </c>
      <c r="C5861" t="str">
        <v>Morning</v>
      </c>
      <c r="D5861">
        <v>3</v>
      </c>
      <c r="E5861" t="str">
        <f>IF(MOD(D5861,2)=0,"EVEN","ODD")</f>
        <v>ODD</v>
      </c>
      <c r="F5861" t="str">
        <f>IF(D5861&lt;=18,"LOW (1-18)","HIGH (19-36)")</f>
        <v>LOW (1-18)</v>
      </c>
      <c r="G5861">
        <f>INT((D5861-1)/6)+1</f>
        <v>1</v>
      </c>
      <c r="H5861">
        <f>MOD(D5861-1,6)+1</f>
        <v>3</v>
      </c>
      <c r="I5861">
        <f>37-D5861</f>
        <v>34</v>
      </c>
      <c r="J5861">
        <f>ABS(D5861-D5862)</f>
        <v>26</v>
      </c>
      <c r="K5861">
        <f>AVERAGE(D5861:D5865)</f>
        <v>3</v>
      </c>
      <c r="L5861">
        <f>AVERAGE(D5861:D5880)</f>
        <v>3</v>
      </c>
      <c r="M5861">
        <f>K5861-L5861</f>
        <v>0</v>
      </c>
      <c r="N5861" t="str">
        <f>IF(K5861&gt;L5861,"HIGH ZONE BIAS",IF(K5861&lt;L5861,"LOW ZONE BIAS","EQUILIBRIUM"))</f>
        <v>EQUILIBRIUM</v>
      </c>
    </row>
    <row r="5862">
      <c r="A5862">
        <v>21709</v>
      </c>
      <c r="B5862" t="str">
        <v>2022-02-23</v>
      </c>
      <c r="C5862" t="str">
        <v>Evening</v>
      </c>
      <c r="D5862">
        <v>29</v>
      </c>
      <c r="E5862" t="str">
        <f>IF(MOD(D5862,2)=0,"EVEN","ODD")</f>
        <v>ODD</v>
      </c>
      <c r="F5862" t="str">
        <f>IF(D5862&lt;=18,"LOW (1-18)","HIGH (19-36)")</f>
        <v>HIGH (19-36)</v>
      </c>
      <c r="G5862">
        <f>INT((D5862-1)/6)+1</f>
        <v>5</v>
      </c>
      <c r="H5862">
        <f>MOD(D5862-1,6)+1</f>
        <v>5</v>
      </c>
      <c r="I5862">
        <f>37-D5862</f>
        <v>8</v>
      </c>
      <c r="J5862">
        <f>ABS(D5862-D5863)</f>
        <v>17</v>
      </c>
      <c r="K5862">
        <f>AVERAGE(D5862:D5866)</f>
        <v>29</v>
      </c>
      <c r="L5862">
        <f>AVERAGE(D5862:D5881)</f>
        <v>29</v>
      </c>
      <c r="M5862">
        <f>K5862-L5862</f>
        <v>0</v>
      </c>
      <c r="N5862" t="str">
        <f>IF(K5862&gt;L5862,"HIGH ZONE BIAS",IF(K5862&lt;L5862,"LOW ZONE BIAS","EQUILIBRIUM"))</f>
        <v>EQUILIBRIUM</v>
      </c>
    </row>
    <row r="5863">
      <c r="A5863">
        <v>21708</v>
      </c>
      <c r="B5863" t="str">
        <v>2022-02-23</v>
      </c>
      <c r="C5863" t="str">
        <v>Afternoon</v>
      </c>
      <c r="D5863">
        <v>12</v>
      </c>
      <c r="E5863" t="str">
        <f>IF(MOD(D5863,2)=0,"EVEN","ODD")</f>
        <v>EVEN</v>
      </c>
      <c r="F5863" t="str">
        <f>IF(D5863&lt;=18,"LOW (1-18)","HIGH (19-36)")</f>
        <v>LOW (1-18)</v>
      </c>
      <c r="G5863">
        <f>INT((D5863-1)/6)+1</f>
        <v>2</v>
      </c>
      <c r="H5863">
        <f>MOD(D5863-1,6)+1</f>
        <v>6</v>
      </c>
      <c r="I5863">
        <f>37-D5863</f>
        <v>25</v>
      </c>
      <c r="J5863">
        <f>ABS(D5863-D5864)</f>
        <v>6</v>
      </c>
      <c r="K5863">
        <f>AVERAGE(D5863:D5867)</f>
        <v>12</v>
      </c>
      <c r="L5863">
        <f>AVERAGE(D5863:D5882)</f>
        <v>12</v>
      </c>
      <c r="M5863">
        <f>K5863-L5863</f>
        <v>0</v>
      </c>
      <c r="N5863" t="str">
        <f>IF(K5863&gt;L5863,"HIGH ZONE BIAS",IF(K5863&lt;L5863,"LOW ZONE BIAS","EQUILIBRIUM"))</f>
        <v>EQUILIBRIUM</v>
      </c>
    </row>
    <row r="5864">
      <c r="A5864">
        <v>21707</v>
      </c>
      <c r="B5864" t="str">
        <v>2022-02-23</v>
      </c>
      <c r="C5864" t="str">
        <v>Midday</v>
      </c>
      <c r="D5864">
        <v>6</v>
      </c>
      <c r="E5864" t="str">
        <f>IF(MOD(D5864,2)=0,"EVEN","ODD")</f>
        <v>EVEN</v>
      </c>
      <c r="F5864" t="str">
        <f>IF(D5864&lt;=18,"LOW (1-18)","HIGH (19-36)")</f>
        <v>LOW (1-18)</v>
      </c>
      <c r="G5864">
        <f>INT((D5864-1)/6)+1</f>
        <v>1</v>
      </c>
      <c r="H5864">
        <f>MOD(D5864-1,6)+1</f>
        <v>6</v>
      </c>
      <c r="I5864">
        <f>37-D5864</f>
        <v>31</v>
      </c>
      <c r="J5864">
        <f>ABS(D5864-D5865)</f>
        <v>16</v>
      </c>
      <c r="K5864">
        <f>AVERAGE(D5864:D5868)</f>
        <v>6</v>
      </c>
      <c r="L5864">
        <f>AVERAGE(D5864:D5883)</f>
        <v>6</v>
      </c>
      <c r="M5864">
        <f>K5864-L5864</f>
        <v>0</v>
      </c>
      <c r="N5864" t="str">
        <f>IF(K5864&gt;L5864,"HIGH ZONE BIAS",IF(K5864&lt;L5864,"LOW ZONE BIAS","EQUILIBRIUM"))</f>
        <v>EQUILIBRIUM</v>
      </c>
    </row>
    <row r="5865">
      <c r="A5865">
        <v>21706</v>
      </c>
      <c r="B5865" t="str">
        <v>2022-02-23</v>
      </c>
      <c r="C5865" t="str">
        <v>Morning</v>
      </c>
      <c r="D5865">
        <v>22</v>
      </c>
      <c r="E5865" t="str">
        <f>IF(MOD(D5865,2)=0,"EVEN","ODD")</f>
        <v>EVEN</v>
      </c>
      <c r="F5865" t="str">
        <f>IF(D5865&lt;=18,"LOW (1-18)","HIGH (19-36)")</f>
        <v>HIGH (19-36)</v>
      </c>
      <c r="G5865">
        <f>INT((D5865-1)/6)+1</f>
        <v>4</v>
      </c>
      <c r="H5865">
        <f>MOD(D5865-1,6)+1</f>
        <v>4</v>
      </c>
      <c r="I5865">
        <f>37-D5865</f>
        <v>15</v>
      </c>
      <c r="J5865">
        <f>ABS(D5865-D5866)</f>
        <v>1</v>
      </c>
      <c r="K5865">
        <f>AVERAGE(D5865:D5869)</f>
        <v>22</v>
      </c>
      <c r="L5865">
        <f>AVERAGE(D5865:D5884)</f>
        <v>22</v>
      </c>
      <c r="M5865">
        <f>K5865-L5865</f>
        <v>0</v>
      </c>
      <c r="N5865" t="str">
        <f>IF(K5865&gt;L5865,"HIGH ZONE BIAS",IF(K5865&lt;L5865,"LOW ZONE BIAS","EQUILIBRIUM"))</f>
        <v>EQUILIBRIUM</v>
      </c>
    </row>
    <row r="5866">
      <c r="A5866">
        <v>21705</v>
      </c>
      <c r="B5866" t="str">
        <v>2022-02-22</v>
      </c>
      <c r="C5866" t="str">
        <v>Evening</v>
      </c>
      <c r="D5866">
        <v>21</v>
      </c>
      <c r="E5866" t="str">
        <f>IF(MOD(D5866,2)=0,"EVEN","ODD")</f>
        <v>ODD</v>
      </c>
      <c r="F5866" t="str">
        <f>IF(D5866&lt;=18,"LOW (1-18)","HIGH (19-36)")</f>
        <v>HIGH (19-36)</v>
      </c>
      <c r="G5866">
        <f>INT((D5866-1)/6)+1</f>
        <v>4</v>
      </c>
      <c r="H5866">
        <f>MOD(D5866-1,6)+1</f>
        <v>3</v>
      </c>
      <c r="I5866">
        <f>37-D5866</f>
        <v>16</v>
      </c>
      <c r="J5866">
        <f>ABS(D5866-D5867)</f>
        <v>8</v>
      </c>
      <c r="K5866">
        <f>AVERAGE(D5866:D5870)</f>
        <v>21</v>
      </c>
      <c r="L5866">
        <f>AVERAGE(D5866:D5885)</f>
        <v>21</v>
      </c>
      <c r="M5866">
        <f>K5866-L5866</f>
        <v>0</v>
      </c>
      <c r="N5866" t="str">
        <f>IF(K5866&gt;L5866,"HIGH ZONE BIAS",IF(K5866&lt;L5866,"LOW ZONE BIAS","EQUILIBRIUM"))</f>
        <v>EQUILIBRIUM</v>
      </c>
    </row>
    <row r="5867">
      <c r="A5867">
        <v>21704</v>
      </c>
      <c r="B5867" t="str">
        <v>2022-02-22</v>
      </c>
      <c r="C5867" t="str">
        <v>Afternoon</v>
      </c>
      <c r="D5867">
        <v>13</v>
      </c>
      <c r="E5867" t="str">
        <f>IF(MOD(D5867,2)=0,"EVEN","ODD")</f>
        <v>ODD</v>
      </c>
      <c r="F5867" t="str">
        <f>IF(D5867&lt;=18,"LOW (1-18)","HIGH (19-36)")</f>
        <v>LOW (1-18)</v>
      </c>
      <c r="G5867">
        <f>INT((D5867-1)/6)+1</f>
        <v>3</v>
      </c>
      <c r="H5867">
        <f>MOD(D5867-1,6)+1</f>
        <v>1</v>
      </c>
      <c r="I5867">
        <f>37-D5867</f>
        <v>24</v>
      </c>
      <c r="J5867">
        <f>ABS(D5867-D5868)</f>
        <v>23</v>
      </c>
      <c r="K5867">
        <f>AVERAGE(D5867:D5871)</f>
        <v>13</v>
      </c>
      <c r="L5867">
        <f>AVERAGE(D5867:D5886)</f>
        <v>13</v>
      </c>
      <c r="M5867">
        <f>K5867-L5867</f>
        <v>0</v>
      </c>
      <c r="N5867" t="str">
        <f>IF(K5867&gt;L5867,"HIGH ZONE BIAS",IF(K5867&lt;L5867,"LOW ZONE BIAS","EQUILIBRIUM"))</f>
        <v>EQUILIBRIUM</v>
      </c>
    </row>
    <row r="5868">
      <c r="A5868">
        <v>21703</v>
      </c>
      <c r="B5868" t="str">
        <v>2022-02-22</v>
      </c>
      <c r="C5868" t="str">
        <v>Midday</v>
      </c>
      <c r="D5868">
        <v>36</v>
      </c>
      <c r="E5868" t="str">
        <f>IF(MOD(D5868,2)=0,"EVEN","ODD")</f>
        <v>EVEN</v>
      </c>
      <c r="F5868" t="str">
        <f>IF(D5868&lt;=18,"LOW (1-18)","HIGH (19-36)")</f>
        <v>HIGH (19-36)</v>
      </c>
      <c r="G5868">
        <f>INT((D5868-1)/6)+1</f>
        <v>6</v>
      </c>
      <c r="H5868">
        <f>MOD(D5868-1,6)+1</f>
        <v>6</v>
      </c>
      <c r="I5868">
        <f>37-D5868</f>
        <v>1</v>
      </c>
      <c r="J5868">
        <f>ABS(D5868-D5869)</f>
        <v>7</v>
      </c>
      <c r="K5868">
        <f>AVERAGE(D5868:D5872)</f>
        <v>36</v>
      </c>
      <c r="L5868">
        <f>AVERAGE(D5868:D5887)</f>
        <v>36</v>
      </c>
      <c r="M5868">
        <f>K5868-L5868</f>
        <v>0</v>
      </c>
      <c r="N5868" t="str">
        <f>IF(K5868&gt;L5868,"HIGH ZONE BIAS",IF(K5868&lt;L5868,"LOW ZONE BIAS","EQUILIBRIUM"))</f>
        <v>EQUILIBRIUM</v>
      </c>
    </row>
    <row r="5869">
      <c r="A5869">
        <v>21702</v>
      </c>
      <c r="B5869" t="str">
        <v>2022-02-22</v>
      </c>
      <c r="C5869" t="str">
        <v>Morning</v>
      </c>
      <c r="D5869">
        <v>29</v>
      </c>
      <c r="E5869" t="str">
        <f>IF(MOD(D5869,2)=0,"EVEN","ODD")</f>
        <v>ODD</v>
      </c>
      <c r="F5869" t="str">
        <f>IF(D5869&lt;=18,"LOW (1-18)","HIGH (19-36)")</f>
        <v>HIGH (19-36)</v>
      </c>
      <c r="G5869">
        <f>INT((D5869-1)/6)+1</f>
        <v>5</v>
      </c>
      <c r="H5869">
        <f>MOD(D5869-1,6)+1</f>
        <v>5</v>
      </c>
      <c r="I5869">
        <f>37-D5869</f>
        <v>8</v>
      </c>
      <c r="J5869">
        <f>ABS(D5869-D5870)</f>
        <v>1</v>
      </c>
      <c r="K5869">
        <f>AVERAGE(D5869:D5873)</f>
        <v>29</v>
      </c>
      <c r="L5869">
        <f>AVERAGE(D5869:D5888)</f>
        <v>29</v>
      </c>
      <c r="M5869">
        <f>K5869-L5869</f>
        <v>0</v>
      </c>
      <c r="N5869" t="str">
        <f>IF(K5869&gt;L5869,"HIGH ZONE BIAS",IF(K5869&lt;L5869,"LOW ZONE BIAS","EQUILIBRIUM"))</f>
        <v>EQUILIBRIUM</v>
      </c>
    </row>
    <row r="5870">
      <c r="A5870">
        <v>21701</v>
      </c>
      <c r="B5870" t="str">
        <v>2022-02-21</v>
      </c>
      <c r="C5870" t="str">
        <v>Evening</v>
      </c>
      <c r="D5870">
        <v>30</v>
      </c>
      <c r="E5870" t="str">
        <f>IF(MOD(D5870,2)=0,"EVEN","ODD")</f>
        <v>EVEN</v>
      </c>
      <c r="F5870" t="str">
        <f>IF(D5870&lt;=18,"LOW (1-18)","HIGH (19-36)")</f>
        <v>HIGH (19-36)</v>
      </c>
      <c r="G5870">
        <f>INT((D5870-1)/6)+1</f>
        <v>5</v>
      </c>
      <c r="H5870">
        <f>MOD(D5870-1,6)+1</f>
        <v>6</v>
      </c>
      <c r="I5870">
        <f>37-D5870</f>
        <v>7</v>
      </c>
      <c r="J5870">
        <f>ABS(D5870-D5871)</f>
        <v>15</v>
      </c>
      <c r="K5870">
        <f>AVERAGE(D5870:D5874)</f>
        <v>30</v>
      </c>
      <c r="L5870">
        <f>AVERAGE(D5870:D5889)</f>
        <v>30</v>
      </c>
      <c r="M5870">
        <f>K5870-L5870</f>
        <v>0</v>
      </c>
      <c r="N5870" t="str">
        <f>IF(K5870&gt;L5870,"HIGH ZONE BIAS",IF(K5870&lt;L5870,"LOW ZONE BIAS","EQUILIBRIUM"))</f>
        <v>EQUILIBRIUM</v>
      </c>
    </row>
    <row r="5871">
      <c r="A5871">
        <v>21700</v>
      </c>
      <c r="B5871" t="str">
        <v>2022-02-21</v>
      </c>
      <c r="C5871" t="str">
        <v>Afternoon</v>
      </c>
      <c r="D5871">
        <v>15</v>
      </c>
      <c r="E5871" t="str">
        <f>IF(MOD(D5871,2)=0,"EVEN","ODD")</f>
        <v>ODD</v>
      </c>
      <c r="F5871" t="str">
        <f>IF(D5871&lt;=18,"LOW (1-18)","HIGH (19-36)")</f>
        <v>LOW (1-18)</v>
      </c>
      <c r="G5871">
        <f>INT((D5871-1)/6)+1</f>
        <v>3</v>
      </c>
      <c r="H5871">
        <f>MOD(D5871-1,6)+1</f>
        <v>3</v>
      </c>
      <c r="I5871">
        <f>37-D5871</f>
        <v>22</v>
      </c>
      <c r="J5871">
        <f>ABS(D5871-D5872)</f>
        <v>5</v>
      </c>
      <c r="K5871">
        <f>AVERAGE(D5871:D5875)</f>
        <v>15</v>
      </c>
      <c r="L5871">
        <f>AVERAGE(D5871:D5890)</f>
        <v>15</v>
      </c>
      <c r="M5871">
        <f>K5871-L5871</f>
        <v>0</v>
      </c>
      <c r="N5871" t="str">
        <f>IF(K5871&gt;L5871,"HIGH ZONE BIAS",IF(K5871&lt;L5871,"LOW ZONE BIAS","EQUILIBRIUM"))</f>
        <v>EQUILIBRIUM</v>
      </c>
    </row>
    <row r="5872">
      <c r="A5872">
        <v>21699</v>
      </c>
      <c r="B5872" t="str">
        <v>2022-02-21</v>
      </c>
      <c r="C5872" t="str">
        <v>Midday</v>
      </c>
      <c r="D5872">
        <v>10</v>
      </c>
      <c r="E5872" t="str">
        <f>IF(MOD(D5872,2)=0,"EVEN","ODD")</f>
        <v>EVEN</v>
      </c>
      <c r="F5872" t="str">
        <f>IF(D5872&lt;=18,"LOW (1-18)","HIGH (19-36)")</f>
        <v>LOW (1-18)</v>
      </c>
      <c r="G5872">
        <f>INT((D5872-1)/6)+1</f>
        <v>2</v>
      </c>
      <c r="H5872">
        <f>MOD(D5872-1,6)+1</f>
        <v>4</v>
      </c>
      <c r="I5872">
        <f>37-D5872</f>
        <v>27</v>
      </c>
      <c r="J5872">
        <f>ABS(D5872-D5873)</f>
        <v>0</v>
      </c>
      <c r="K5872">
        <f>AVERAGE(D5872:D5876)</f>
        <v>10</v>
      </c>
      <c r="L5872">
        <f>AVERAGE(D5872:D5891)</f>
        <v>10</v>
      </c>
      <c r="M5872">
        <f>K5872-L5872</f>
        <v>0</v>
      </c>
      <c r="N5872" t="str">
        <f>IF(K5872&gt;L5872,"HIGH ZONE BIAS",IF(K5872&lt;L5872,"LOW ZONE BIAS","EQUILIBRIUM"))</f>
        <v>EQUILIBRIUM</v>
      </c>
    </row>
    <row r="5873">
      <c r="A5873">
        <v>21698</v>
      </c>
      <c r="B5873" t="str">
        <v>2022-02-21</v>
      </c>
      <c r="C5873" t="str">
        <v>Morning</v>
      </c>
      <c r="D5873">
        <v>10</v>
      </c>
      <c r="E5873" t="str">
        <f>IF(MOD(D5873,2)=0,"EVEN","ODD")</f>
        <v>EVEN</v>
      </c>
      <c r="F5873" t="str">
        <f>IF(D5873&lt;=18,"LOW (1-18)","HIGH (19-36)")</f>
        <v>LOW (1-18)</v>
      </c>
      <c r="G5873">
        <f>INT((D5873-1)/6)+1</f>
        <v>2</v>
      </c>
      <c r="H5873">
        <f>MOD(D5873-1,6)+1</f>
        <v>4</v>
      </c>
      <c r="I5873">
        <f>37-D5873</f>
        <v>27</v>
      </c>
      <c r="J5873">
        <f>ABS(D5873-D5874)</f>
        <v>9</v>
      </c>
      <c r="K5873">
        <f>AVERAGE(D5873:D5877)</f>
        <v>10</v>
      </c>
      <c r="L5873">
        <f>AVERAGE(D5873:D5892)</f>
        <v>10</v>
      </c>
      <c r="M5873">
        <f>K5873-L5873</f>
        <v>0</v>
      </c>
      <c r="N5873" t="str">
        <f>IF(K5873&gt;L5873,"HIGH ZONE BIAS",IF(K5873&lt;L5873,"LOW ZONE BIAS","EQUILIBRIUM"))</f>
        <v>EQUILIBRIUM</v>
      </c>
    </row>
    <row r="5874">
      <c r="A5874">
        <v>21697</v>
      </c>
      <c r="B5874" t="str">
        <v>2022-02-19</v>
      </c>
      <c r="C5874" t="str">
        <v>Evening</v>
      </c>
      <c r="D5874">
        <v>1</v>
      </c>
      <c r="E5874" t="str">
        <f>IF(MOD(D5874,2)=0,"EVEN","ODD")</f>
        <v>ODD</v>
      </c>
      <c r="F5874" t="str">
        <f>IF(D5874&lt;=18,"LOW (1-18)","HIGH (19-36)")</f>
        <v>LOW (1-18)</v>
      </c>
      <c r="G5874">
        <f>INT((D5874-1)/6)+1</f>
        <v>1</v>
      </c>
      <c r="H5874">
        <f>MOD(D5874-1,6)+1</f>
        <v>1</v>
      </c>
      <c r="I5874">
        <f>37-D5874</f>
        <v>36</v>
      </c>
      <c r="J5874">
        <f>ABS(D5874-D5875)</f>
        <v>19</v>
      </c>
      <c r="K5874">
        <f>AVERAGE(D5874:D5878)</f>
        <v>1</v>
      </c>
      <c r="L5874">
        <f>AVERAGE(D5874:D5893)</f>
        <v>1</v>
      </c>
      <c r="M5874">
        <f>K5874-L5874</f>
        <v>0</v>
      </c>
      <c r="N5874" t="str">
        <f>IF(K5874&gt;L5874,"HIGH ZONE BIAS",IF(K5874&lt;L5874,"LOW ZONE BIAS","EQUILIBRIUM"))</f>
        <v>EQUILIBRIUM</v>
      </c>
    </row>
    <row r="5875">
      <c r="A5875">
        <v>21696</v>
      </c>
      <c r="B5875" t="str">
        <v>2022-02-19</v>
      </c>
      <c r="C5875" t="str">
        <v>Afternoon</v>
      </c>
      <c r="D5875">
        <v>20</v>
      </c>
      <c r="E5875" t="str">
        <f>IF(MOD(D5875,2)=0,"EVEN","ODD")</f>
        <v>EVEN</v>
      </c>
      <c r="F5875" t="str">
        <f>IF(D5875&lt;=18,"LOW (1-18)","HIGH (19-36)")</f>
        <v>HIGH (19-36)</v>
      </c>
      <c r="G5875">
        <f>INT((D5875-1)/6)+1</f>
        <v>4</v>
      </c>
      <c r="H5875">
        <f>MOD(D5875-1,6)+1</f>
        <v>2</v>
      </c>
      <c r="I5875">
        <f>37-D5875</f>
        <v>17</v>
      </c>
      <c r="J5875">
        <f>ABS(D5875-D5876)</f>
        <v>14</v>
      </c>
      <c r="K5875">
        <f>AVERAGE(D5875:D5879)</f>
        <v>20</v>
      </c>
      <c r="L5875">
        <f>AVERAGE(D5875:D5894)</f>
        <v>20</v>
      </c>
      <c r="M5875">
        <f>K5875-L5875</f>
        <v>0</v>
      </c>
      <c r="N5875" t="str">
        <f>IF(K5875&gt;L5875,"HIGH ZONE BIAS",IF(K5875&lt;L5875,"LOW ZONE BIAS","EQUILIBRIUM"))</f>
        <v>EQUILIBRIUM</v>
      </c>
    </row>
    <row r="5876">
      <c r="A5876">
        <v>21695</v>
      </c>
      <c r="B5876" t="str">
        <v>2022-02-19</v>
      </c>
      <c r="C5876" t="str">
        <v>Midday</v>
      </c>
      <c r="D5876">
        <v>6</v>
      </c>
      <c r="E5876" t="str">
        <f>IF(MOD(D5876,2)=0,"EVEN","ODD")</f>
        <v>EVEN</v>
      </c>
      <c r="F5876" t="str">
        <f>IF(D5876&lt;=18,"LOW (1-18)","HIGH (19-36)")</f>
        <v>LOW (1-18)</v>
      </c>
      <c r="G5876">
        <f>INT((D5876-1)/6)+1</f>
        <v>1</v>
      </c>
      <c r="H5876">
        <f>MOD(D5876-1,6)+1</f>
        <v>6</v>
      </c>
      <c r="I5876">
        <f>37-D5876</f>
        <v>31</v>
      </c>
      <c r="J5876">
        <f>ABS(D5876-D5877)</f>
        <v>18</v>
      </c>
      <c r="K5876">
        <f>AVERAGE(D5876:D5880)</f>
        <v>6</v>
      </c>
      <c r="L5876">
        <f>AVERAGE(D5876:D5895)</f>
        <v>6</v>
      </c>
      <c r="M5876">
        <f>K5876-L5876</f>
        <v>0</v>
      </c>
      <c r="N5876" t="str">
        <f>IF(K5876&gt;L5876,"HIGH ZONE BIAS",IF(K5876&lt;L5876,"LOW ZONE BIAS","EQUILIBRIUM"))</f>
        <v>EQUILIBRIUM</v>
      </c>
    </row>
    <row r="5877">
      <c r="A5877">
        <v>21694</v>
      </c>
      <c r="B5877" t="str">
        <v>2022-02-19</v>
      </c>
      <c r="C5877" t="str">
        <v>Morning</v>
      </c>
      <c r="D5877">
        <v>24</v>
      </c>
      <c r="E5877" t="str">
        <f>IF(MOD(D5877,2)=0,"EVEN","ODD")</f>
        <v>EVEN</v>
      </c>
      <c r="F5877" t="str">
        <f>IF(D5877&lt;=18,"LOW (1-18)","HIGH (19-36)")</f>
        <v>HIGH (19-36)</v>
      </c>
      <c r="G5877">
        <f>INT((D5877-1)/6)+1</f>
        <v>4</v>
      </c>
      <c r="H5877">
        <f>MOD(D5877-1,6)+1</f>
        <v>6</v>
      </c>
      <c r="I5877">
        <f>37-D5877</f>
        <v>13</v>
      </c>
      <c r="J5877">
        <f>ABS(D5877-D5878)</f>
        <v>9</v>
      </c>
      <c r="K5877">
        <f>AVERAGE(D5877:D5881)</f>
        <v>24</v>
      </c>
      <c r="L5877">
        <f>AVERAGE(D5877:D5896)</f>
        <v>24</v>
      </c>
      <c r="M5877">
        <f>K5877-L5877</f>
        <v>0</v>
      </c>
      <c r="N5877" t="str">
        <f>IF(K5877&gt;L5877,"HIGH ZONE BIAS",IF(K5877&lt;L5877,"LOW ZONE BIAS","EQUILIBRIUM"))</f>
        <v>EQUILIBRIUM</v>
      </c>
    </row>
    <row r="5878">
      <c r="A5878">
        <v>21693</v>
      </c>
      <c r="B5878" t="str">
        <v>2022-02-18</v>
      </c>
      <c r="C5878" t="str">
        <v>Evening</v>
      </c>
      <c r="D5878">
        <v>33</v>
      </c>
      <c r="E5878" t="str">
        <f>IF(MOD(D5878,2)=0,"EVEN","ODD")</f>
        <v>ODD</v>
      </c>
      <c r="F5878" t="str">
        <f>IF(D5878&lt;=18,"LOW (1-18)","HIGH (19-36)")</f>
        <v>HIGH (19-36)</v>
      </c>
      <c r="G5878">
        <f>INT((D5878-1)/6)+1</f>
        <v>6</v>
      </c>
      <c r="H5878">
        <f>MOD(D5878-1,6)+1</f>
        <v>3</v>
      </c>
      <c r="I5878">
        <f>37-D5878</f>
        <v>4</v>
      </c>
      <c r="J5878">
        <f>ABS(D5878-D5879)</f>
        <v>4</v>
      </c>
      <c r="K5878">
        <f>AVERAGE(D5878:D5882)</f>
        <v>33</v>
      </c>
      <c r="L5878">
        <f>AVERAGE(D5878:D5897)</f>
        <v>33</v>
      </c>
      <c r="M5878">
        <f>K5878-L5878</f>
        <v>0</v>
      </c>
      <c r="N5878" t="str">
        <f>IF(K5878&gt;L5878,"HIGH ZONE BIAS",IF(K5878&lt;L5878,"LOW ZONE BIAS","EQUILIBRIUM"))</f>
        <v>EQUILIBRIUM</v>
      </c>
    </row>
    <row r="5879">
      <c r="A5879">
        <v>21692</v>
      </c>
      <c r="B5879" t="str">
        <v>2022-02-18</v>
      </c>
      <c r="C5879" t="str">
        <v>Afternoon</v>
      </c>
      <c r="D5879">
        <v>29</v>
      </c>
      <c r="E5879" t="str">
        <f>IF(MOD(D5879,2)=0,"EVEN","ODD")</f>
        <v>ODD</v>
      </c>
      <c r="F5879" t="str">
        <f>IF(D5879&lt;=18,"LOW (1-18)","HIGH (19-36)")</f>
        <v>HIGH (19-36)</v>
      </c>
      <c r="G5879">
        <f>INT((D5879-1)/6)+1</f>
        <v>5</v>
      </c>
      <c r="H5879">
        <f>MOD(D5879-1,6)+1</f>
        <v>5</v>
      </c>
      <c r="I5879">
        <f>37-D5879</f>
        <v>8</v>
      </c>
      <c r="J5879">
        <f>ABS(D5879-D5880)</f>
        <v>3</v>
      </c>
      <c r="K5879">
        <f>AVERAGE(D5879:D5883)</f>
        <v>29</v>
      </c>
      <c r="L5879">
        <f>AVERAGE(D5879:D5898)</f>
        <v>29</v>
      </c>
      <c r="M5879">
        <f>K5879-L5879</f>
        <v>0</v>
      </c>
      <c r="N5879" t="str">
        <f>IF(K5879&gt;L5879,"HIGH ZONE BIAS",IF(K5879&lt;L5879,"LOW ZONE BIAS","EQUILIBRIUM"))</f>
        <v>EQUILIBRIUM</v>
      </c>
    </row>
    <row r="5880">
      <c r="A5880">
        <v>21691</v>
      </c>
      <c r="B5880" t="str">
        <v>2022-02-18</v>
      </c>
      <c r="C5880" t="str">
        <v>Midday</v>
      </c>
      <c r="D5880">
        <v>32</v>
      </c>
      <c r="E5880" t="str">
        <f>IF(MOD(D5880,2)=0,"EVEN","ODD")</f>
        <v>EVEN</v>
      </c>
      <c r="F5880" t="str">
        <f>IF(D5880&lt;=18,"LOW (1-18)","HIGH (19-36)")</f>
        <v>HIGH (19-36)</v>
      </c>
      <c r="G5880">
        <f>INT((D5880-1)/6)+1</f>
        <v>6</v>
      </c>
      <c r="H5880">
        <f>MOD(D5880-1,6)+1</f>
        <v>2</v>
      </c>
      <c r="I5880">
        <f>37-D5880</f>
        <v>5</v>
      </c>
      <c r="J5880">
        <f>ABS(D5880-D5881)</f>
        <v>10</v>
      </c>
      <c r="K5880">
        <f>AVERAGE(D5880:D5884)</f>
        <v>32</v>
      </c>
      <c r="L5880">
        <f>AVERAGE(D5880:D5899)</f>
        <v>32</v>
      </c>
      <c r="M5880">
        <f>K5880-L5880</f>
        <v>0</v>
      </c>
      <c r="N5880" t="str">
        <f>IF(K5880&gt;L5880,"HIGH ZONE BIAS",IF(K5880&lt;L5880,"LOW ZONE BIAS","EQUILIBRIUM"))</f>
        <v>EQUILIBRIUM</v>
      </c>
    </row>
    <row r="5881">
      <c r="A5881">
        <v>21690</v>
      </c>
      <c r="B5881" t="str">
        <v>2022-02-18</v>
      </c>
      <c r="C5881" t="str">
        <v>Morning</v>
      </c>
      <c r="D5881">
        <v>22</v>
      </c>
      <c r="E5881" t="str">
        <f>IF(MOD(D5881,2)=0,"EVEN","ODD")</f>
        <v>EVEN</v>
      </c>
      <c r="F5881" t="str">
        <f>IF(D5881&lt;=18,"LOW (1-18)","HIGH (19-36)")</f>
        <v>HIGH (19-36)</v>
      </c>
      <c r="G5881">
        <f>INT((D5881-1)/6)+1</f>
        <v>4</v>
      </c>
      <c r="H5881">
        <f>MOD(D5881-1,6)+1</f>
        <v>4</v>
      </c>
      <c r="I5881">
        <f>37-D5881</f>
        <v>15</v>
      </c>
      <c r="J5881">
        <f>ABS(D5881-D5882)</f>
        <v>15</v>
      </c>
      <c r="K5881">
        <f>AVERAGE(D5881:D5885)</f>
        <v>22</v>
      </c>
      <c r="L5881">
        <f>AVERAGE(D5881:D5900)</f>
        <v>22</v>
      </c>
      <c r="M5881">
        <f>K5881-L5881</f>
        <v>0</v>
      </c>
      <c r="N5881" t="str">
        <f>IF(K5881&gt;L5881,"HIGH ZONE BIAS",IF(K5881&lt;L5881,"LOW ZONE BIAS","EQUILIBRIUM"))</f>
        <v>EQUILIBRIUM</v>
      </c>
    </row>
    <row r="5882">
      <c r="A5882">
        <v>21689</v>
      </c>
      <c r="B5882" t="str">
        <v>2022-02-17</v>
      </c>
      <c r="C5882" t="str">
        <v>Evening</v>
      </c>
      <c r="D5882">
        <v>7</v>
      </c>
      <c r="E5882" t="str">
        <f>IF(MOD(D5882,2)=0,"EVEN","ODD")</f>
        <v>ODD</v>
      </c>
      <c r="F5882" t="str">
        <f>IF(D5882&lt;=18,"LOW (1-18)","HIGH (19-36)")</f>
        <v>LOW (1-18)</v>
      </c>
      <c r="G5882">
        <f>INT((D5882-1)/6)+1</f>
        <v>2</v>
      </c>
      <c r="H5882">
        <f>MOD(D5882-1,6)+1</f>
        <v>1</v>
      </c>
      <c r="I5882">
        <f>37-D5882</f>
        <v>30</v>
      </c>
      <c r="J5882">
        <f>ABS(D5882-D5883)</f>
        <v>14</v>
      </c>
      <c r="K5882">
        <f>AVERAGE(D5882:D5886)</f>
        <v>7</v>
      </c>
      <c r="L5882">
        <f>AVERAGE(D5882:D5901)</f>
        <v>7</v>
      </c>
      <c r="M5882">
        <f>K5882-L5882</f>
        <v>0</v>
      </c>
      <c r="N5882" t="str">
        <f>IF(K5882&gt;L5882,"HIGH ZONE BIAS",IF(K5882&lt;L5882,"LOW ZONE BIAS","EQUILIBRIUM"))</f>
        <v>EQUILIBRIUM</v>
      </c>
    </row>
    <row r="5883">
      <c r="A5883">
        <v>21688</v>
      </c>
      <c r="B5883" t="str">
        <v>2022-02-17</v>
      </c>
      <c r="C5883" t="str">
        <v>Afternoon</v>
      </c>
      <c r="D5883">
        <v>21</v>
      </c>
      <c r="E5883" t="str">
        <f>IF(MOD(D5883,2)=0,"EVEN","ODD")</f>
        <v>ODD</v>
      </c>
      <c r="F5883" t="str">
        <f>IF(D5883&lt;=18,"LOW (1-18)","HIGH (19-36)")</f>
        <v>HIGH (19-36)</v>
      </c>
      <c r="G5883">
        <f>INT((D5883-1)/6)+1</f>
        <v>4</v>
      </c>
      <c r="H5883">
        <f>MOD(D5883-1,6)+1</f>
        <v>3</v>
      </c>
      <c r="I5883">
        <f>37-D5883</f>
        <v>16</v>
      </c>
      <c r="J5883">
        <f>ABS(D5883-D5884)</f>
        <v>10</v>
      </c>
      <c r="K5883">
        <f>AVERAGE(D5883:D5887)</f>
        <v>21</v>
      </c>
      <c r="L5883">
        <f>AVERAGE(D5883:D5902)</f>
        <v>21</v>
      </c>
      <c r="M5883">
        <f>K5883-L5883</f>
        <v>0</v>
      </c>
      <c r="N5883" t="str">
        <f>IF(K5883&gt;L5883,"HIGH ZONE BIAS",IF(K5883&lt;L5883,"LOW ZONE BIAS","EQUILIBRIUM"))</f>
        <v>EQUILIBRIUM</v>
      </c>
    </row>
    <row r="5884">
      <c r="A5884">
        <v>21687</v>
      </c>
      <c r="B5884" t="str">
        <v>2022-02-17</v>
      </c>
      <c r="C5884" t="str">
        <v>Midday</v>
      </c>
      <c r="D5884">
        <v>31</v>
      </c>
      <c r="E5884" t="str">
        <f>IF(MOD(D5884,2)=0,"EVEN","ODD")</f>
        <v>ODD</v>
      </c>
      <c r="F5884" t="str">
        <f>IF(D5884&lt;=18,"LOW (1-18)","HIGH (19-36)")</f>
        <v>HIGH (19-36)</v>
      </c>
      <c r="G5884">
        <f>INT((D5884-1)/6)+1</f>
        <v>6</v>
      </c>
      <c r="H5884">
        <f>MOD(D5884-1,6)+1</f>
        <v>1</v>
      </c>
      <c r="I5884">
        <f>37-D5884</f>
        <v>6</v>
      </c>
      <c r="J5884">
        <f>ABS(D5884-D5885)</f>
        <v>22</v>
      </c>
      <c r="K5884">
        <f>AVERAGE(D5884:D5888)</f>
        <v>31</v>
      </c>
      <c r="L5884">
        <f>AVERAGE(D5884:D5903)</f>
        <v>31</v>
      </c>
      <c r="M5884">
        <f>K5884-L5884</f>
        <v>0</v>
      </c>
      <c r="N5884" t="str">
        <f>IF(K5884&gt;L5884,"HIGH ZONE BIAS",IF(K5884&lt;L5884,"LOW ZONE BIAS","EQUILIBRIUM"))</f>
        <v>EQUILIBRIUM</v>
      </c>
    </row>
    <row r="5885">
      <c r="A5885">
        <v>21686</v>
      </c>
      <c r="B5885" t="str">
        <v>2022-02-17</v>
      </c>
      <c r="C5885" t="str">
        <v>Morning</v>
      </c>
      <c r="D5885">
        <v>9</v>
      </c>
      <c r="E5885" t="str">
        <f>IF(MOD(D5885,2)=0,"EVEN","ODD")</f>
        <v>ODD</v>
      </c>
      <c r="F5885" t="str">
        <f>IF(D5885&lt;=18,"LOW (1-18)","HIGH (19-36)")</f>
        <v>LOW (1-18)</v>
      </c>
      <c r="G5885">
        <f>INT((D5885-1)/6)+1</f>
        <v>2</v>
      </c>
      <c r="H5885">
        <f>MOD(D5885-1,6)+1</f>
        <v>3</v>
      </c>
      <c r="I5885">
        <f>37-D5885</f>
        <v>28</v>
      </c>
      <c r="J5885">
        <f>ABS(D5885-D5886)</f>
        <v>3</v>
      </c>
      <c r="K5885">
        <f>AVERAGE(D5885:D5889)</f>
        <v>9</v>
      </c>
      <c r="L5885">
        <f>AVERAGE(D5885:D5904)</f>
        <v>9</v>
      </c>
      <c r="M5885">
        <f>K5885-L5885</f>
        <v>0</v>
      </c>
      <c r="N5885" t="str">
        <f>IF(K5885&gt;L5885,"HIGH ZONE BIAS",IF(K5885&lt;L5885,"LOW ZONE BIAS","EQUILIBRIUM"))</f>
        <v>EQUILIBRIUM</v>
      </c>
    </row>
    <row r="5886">
      <c r="A5886">
        <v>21685</v>
      </c>
      <c r="B5886" t="str">
        <v>2022-02-16</v>
      </c>
      <c r="C5886" t="str">
        <v>Evening</v>
      </c>
      <c r="D5886">
        <v>6</v>
      </c>
      <c r="E5886" t="str">
        <f>IF(MOD(D5886,2)=0,"EVEN","ODD")</f>
        <v>EVEN</v>
      </c>
      <c r="F5886" t="str">
        <f>IF(D5886&lt;=18,"LOW (1-18)","HIGH (19-36)")</f>
        <v>LOW (1-18)</v>
      </c>
      <c r="G5886">
        <f>INT((D5886-1)/6)+1</f>
        <v>1</v>
      </c>
      <c r="H5886">
        <f>MOD(D5886-1,6)+1</f>
        <v>6</v>
      </c>
      <c r="I5886">
        <f>37-D5886</f>
        <v>31</v>
      </c>
      <c r="J5886">
        <f>ABS(D5886-D5887)</f>
        <v>5</v>
      </c>
      <c r="K5886">
        <f>AVERAGE(D5886:D5890)</f>
        <v>6</v>
      </c>
      <c r="L5886">
        <f>AVERAGE(D5886:D5905)</f>
        <v>6</v>
      </c>
      <c r="M5886">
        <f>K5886-L5886</f>
        <v>0</v>
      </c>
      <c r="N5886" t="str">
        <f>IF(K5886&gt;L5886,"HIGH ZONE BIAS",IF(K5886&lt;L5886,"LOW ZONE BIAS","EQUILIBRIUM"))</f>
        <v>EQUILIBRIUM</v>
      </c>
    </row>
    <row r="5887">
      <c r="A5887">
        <v>21684</v>
      </c>
      <c r="B5887" t="str">
        <v>2022-02-16</v>
      </c>
      <c r="C5887" t="str">
        <v>Afternoon</v>
      </c>
      <c r="D5887">
        <v>1</v>
      </c>
      <c r="E5887" t="str">
        <f>IF(MOD(D5887,2)=0,"EVEN","ODD")</f>
        <v>ODD</v>
      </c>
      <c r="F5887" t="str">
        <f>IF(D5887&lt;=18,"LOW (1-18)","HIGH (19-36)")</f>
        <v>LOW (1-18)</v>
      </c>
      <c r="G5887">
        <f>INT((D5887-1)/6)+1</f>
        <v>1</v>
      </c>
      <c r="H5887">
        <f>MOD(D5887-1,6)+1</f>
        <v>1</v>
      </c>
      <c r="I5887">
        <f>37-D5887</f>
        <v>36</v>
      </c>
      <c r="J5887">
        <f>ABS(D5887-D5888)</f>
        <v>8</v>
      </c>
      <c r="K5887">
        <f>AVERAGE(D5887:D5891)</f>
        <v>1</v>
      </c>
      <c r="L5887">
        <f>AVERAGE(D5887:D5906)</f>
        <v>1</v>
      </c>
      <c r="M5887">
        <f>K5887-L5887</f>
        <v>0</v>
      </c>
      <c r="N5887" t="str">
        <f>IF(K5887&gt;L5887,"HIGH ZONE BIAS",IF(K5887&lt;L5887,"LOW ZONE BIAS","EQUILIBRIUM"))</f>
        <v>EQUILIBRIUM</v>
      </c>
    </row>
    <row r="5888">
      <c r="A5888">
        <v>21683</v>
      </c>
      <c r="B5888" t="str">
        <v>2022-02-16</v>
      </c>
      <c r="C5888" t="str">
        <v>Midday</v>
      </c>
      <c r="D5888">
        <v>9</v>
      </c>
      <c r="E5888" t="str">
        <f>IF(MOD(D5888,2)=0,"EVEN","ODD")</f>
        <v>ODD</v>
      </c>
      <c r="F5888" t="str">
        <f>IF(D5888&lt;=18,"LOW (1-18)","HIGH (19-36)")</f>
        <v>LOW (1-18)</v>
      </c>
      <c r="G5888">
        <f>INT((D5888-1)/6)+1</f>
        <v>2</v>
      </c>
      <c r="H5888">
        <f>MOD(D5888-1,6)+1</f>
        <v>3</v>
      </c>
      <c r="I5888">
        <f>37-D5888</f>
        <v>28</v>
      </c>
      <c r="J5888">
        <f>ABS(D5888-D5889)</f>
        <v>24</v>
      </c>
      <c r="K5888">
        <f>AVERAGE(D5888:D5892)</f>
        <v>9</v>
      </c>
      <c r="L5888">
        <f>AVERAGE(D5888:D5907)</f>
        <v>9</v>
      </c>
      <c r="M5888">
        <f>K5888-L5888</f>
        <v>0</v>
      </c>
      <c r="N5888" t="str">
        <f>IF(K5888&gt;L5888,"HIGH ZONE BIAS",IF(K5888&lt;L5888,"LOW ZONE BIAS","EQUILIBRIUM"))</f>
        <v>EQUILIBRIUM</v>
      </c>
    </row>
    <row r="5889">
      <c r="A5889">
        <v>21682</v>
      </c>
      <c r="B5889" t="str">
        <v>2022-02-16</v>
      </c>
      <c r="C5889" t="str">
        <v>Morning</v>
      </c>
      <c r="D5889">
        <v>33</v>
      </c>
      <c r="E5889" t="str">
        <f>IF(MOD(D5889,2)=0,"EVEN","ODD")</f>
        <v>ODD</v>
      </c>
      <c r="F5889" t="str">
        <f>IF(D5889&lt;=18,"LOW (1-18)","HIGH (19-36)")</f>
        <v>HIGH (19-36)</v>
      </c>
      <c r="G5889">
        <f>INT((D5889-1)/6)+1</f>
        <v>6</v>
      </c>
      <c r="H5889">
        <f>MOD(D5889-1,6)+1</f>
        <v>3</v>
      </c>
      <c r="I5889">
        <f>37-D5889</f>
        <v>4</v>
      </c>
      <c r="J5889">
        <f>ABS(D5889-D5890)</f>
        <v>23</v>
      </c>
      <c r="K5889">
        <f>AVERAGE(D5889:D5893)</f>
        <v>33</v>
      </c>
      <c r="L5889">
        <f>AVERAGE(D5889:D5908)</f>
        <v>33</v>
      </c>
      <c r="M5889">
        <f>K5889-L5889</f>
        <v>0</v>
      </c>
      <c r="N5889" t="str">
        <f>IF(K5889&gt;L5889,"HIGH ZONE BIAS",IF(K5889&lt;L5889,"LOW ZONE BIAS","EQUILIBRIUM"))</f>
        <v>EQUILIBRIUM</v>
      </c>
    </row>
    <row r="5890">
      <c r="A5890">
        <v>21681</v>
      </c>
      <c r="B5890" t="str">
        <v>2022-02-15</v>
      </c>
      <c r="C5890" t="str">
        <v>Evening</v>
      </c>
      <c r="D5890">
        <v>10</v>
      </c>
      <c r="E5890" t="str">
        <f>IF(MOD(D5890,2)=0,"EVEN","ODD")</f>
        <v>EVEN</v>
      </c>
      <c r="F5890" t="str">
        <f>IF(D5890&lt;=18,"LOW (1-18)","HIGH (19-36)")</f>
        <v>LOW (1-18)</v>
      </c>
      <c r="G5890">
        <f>INT((D5890-1)/6)+1</f>
        <v>2</v>
      </c>
      <c r="H5890">
        <f>MOD(D5890-1,6)+1</f>
        <v>4</v>
      </c>
      <c r="I5890">
        <f>37-D5890</f>
        <v>27</v>
      </c>
      <c r="J5890">
        <f>ABS(D5890-D5891)</f>
        <v>5</v>
      </c>
      <c r="K5890">
        <f>AVERAGE(D5890:D5894)</f>
        <v>10</v>
      </c>
      <c r="L5890">
        <f>AVERAGE(D5890:D5909)</f>
        <v>10</v>
      </c>
      <c r="M5890">
        <f>K5890-L5890</f>
        <v>0</v>
      </c>
      <c r="N5890" t="str">
        <f>IF(K5890&gt;L5890,"HIGH ZONE BIAS",IF(K5890&lt;L5890,"LOW ZONE BIAS","EQUILIBRIUM"))</f>
        <v>EQUILIBRIUM</v>
      </c>
    </row>
    <row r="5891">
      <c r="A5891">
        <v>21680</v>
      </c>
      <c r="B5891" t="str">
        <v>2022-02-15</v>
      </c>
      <c r="C5891" t="str">
        <v>Afternoon</v>
      </c>
      <c r="D5891">
        <v>5</v>
      </c>
      <c r="E5891" t="str">
        <f>IF(MOD(D5891,2)=0,"EVEN","ODD")</f>
        <v>ODD</v>
      </c>
      <c r="F5891" t="str">
        <f>IF(D5891&lt;=18,"LOW (1-18)","HIGH (19-36)")</f>
        <v>LOW (1-18)</v>
      </c>
      <c r="G5891">
        <f>INT((D5891-1)/6)+1</f>
        <v>1</v>
      </c>
      <c r="H5891">
        <f>MOD(D5891-1,6)+1</f>
        <v>5</v>
      </c>
      <c r="I5891">
        <f>37-D5891</f>
        <v>32</v>
      </c>
      <c r="J5891">
        <f>ABS(D5891-D5892)</f>
        <v>3</v>
      </c>
      <c r="K5891">
        <f>AVERAGE(D5891:D5895)</f>
        <v>5</v>
      </c>
      <c r="L5891">
        <f>AVERAGE(D5891:D5910)</f>
        <v>5</v>
      </c>
      <c r="M5891">
        <f>K5891-L5891</f>
        <v>0</v>
      </c>
      <c r="N5891" t="str">
        <f>IF(K5891&gt;L5891,"HIGH ZONE BIAS",IF(K5891&lt;L5891,"LOW ZONE BIAS","EQUILIBRIUM"))</f>
        <v>EQUILIBRIUM</v>
      </c>
    </row>
    <row r="5892">
      <c r="A5892">
        <v>21679</v>
      </c>
      <c r="B5892" t="str">
        <v>2022-02-15</v>
      </c>
      <c r="C5892" t="str">
        <v>Midday</v>
      </c>
      <c r="D5892">
        <v>8</v>
      </c>
      <c r="E5892" t="str">
        <f>IF(MOD(D5892,2)=0,"EVEN","ODD")</f>
        <v>EVEN</v>
      </c>
      <c r="F5892" t="str">
        <f>IF(D5892&lt;=18,"LOW (1-18)","HIGH (19-36)")</f>
        <v>LOW (1-18)</v>
      </c>
      <c r="G5892">
        <f>INT((D5892-1)/6)+1</f>
        <v>2</v>
      </c>
      <c r="H5892">
        <f>MOD(D5892-1,6)+1</f>
        <v>2</v>
      </c>
      <c r="I5892">
        <f>37-D5892</f>
        <v>29</v>
      </c>
      <c r="J5892">
        <f>ABS(D5892-D5893)</f>
        <v>25</v>
      </c>
      <c r="K5892">
        <f>AVERAGE(D5892:D5896)</f>
        <v>8</v>
      </c>
      <c r="L5892">
        <f>AVERAGE(D5892:D5911)</f>
        <v>8</v>
      </c>
      <c r="M5892">
        <f>K5892-L5892</f>
        <v>0</v>
      </c>
      <c r="N5892" t="str">
        <f>IF(K5892&gt;L5892,"HIGH ZONE BIAS",IF(K5892&lt;L5892,"LOW ZONE BIAS","EQUILIBRIUM"))</f>
        <v>EQUILIBRIUM</v>
      </c>
    </row>
    <row r="5893">
      <c r="A5893">
        <v>21678</v>
      </c>
      <c r="B5893" t="str">
        <v>2022-02-15</v>
      </c>
      <c r="C5893" t="str">
        <v>Morning</v>
      </c>
      <c r="D5893">
        <v>33</v>
      </c>
      <c r="E5893" t="str">
        <f>IF(MOD(D5893,2)=0,"EVEN","ODD")</f>
        <v>ODD</v>
      </c>
      <c r="F5893" t="str">
        <f>IF(D5893&lt;=18,"LOW (1-18)","HIGH (19-36)")</f>
        <v>HIGH (19-36)</v>
      </c>
      <c r="G5893">
        <f>INT((D5893-1)/6)+1</f>
        <v>6</v>
      </c>
      <c r="H5893">
        <f>MOD(D5893-1,6)+1</f>
        <v>3</v>
      </c>
      <c r="I5893">
        <f>37-D5893</f>
        <v>4</v>
      </c>
      <c r="J5893">
        <f>ABS(D5893-D5894)</f>
        <v>23</v>
      </c>
      <c r="K5893">
        <f>AVERAGE(D5893:D5897)</f>
        <v>33</v>
      </c>
      <c r="L5893">
        <f>AVERAGE(D5893:D5912)</f>
        <v>33</v>
      </c>
      <c r="M5893">
        <f>K5893-L5893</f>
        <v>0</v>
      </c>
      <c r="N5893" t="str">
        <f>IF(K5893&gt;L5893,"HIGH ZONE BIAS",IF(K5893&lt;L5893,"LOW ZONE BIAS","EQUILIBRIUM"))</f>
        <v>EQUILIBRIUM</v>
      </c>
    </row>
    <row r="5894">
      <c r="A5894">
        <v>21677</v>
      </c>
      <c r="B5894" t="str">
        <v>2022-02-14</v>
      </c>
      <c r="C5894" t="str">
        <v>Evening</v>
      </c>
      <c r="D5894">
        <v>10</v>
      </c>
      <c r="E5894" t="str">
        <f>IF(MOD(D5894,2)=0,"EVEN","ODD")</f>
        <v>EVEN</v>
      </c>
      <c r="F5894" t="str">
        <f>IF(D5894&lt;=18,"LOW (1-18)","HIGH (19-36)")</f>
        <v>LOW (1-18)</v>
      </c>
      <c r="G5894">
        <f>INT((D5894-1)/6)+1</f>
        <v>2</v>
      </c>
      <c r="H5894">
        <f>MOD(D5894-1,6)+1</f>
        <v>4</v>
      </c>
      <c r="I5894">
        <f>37-D5894</f>
        <v>27</v>
      </c>
      <c r="J5894">
        <f>ABS(D5894-D5895)</f>
        <v>7</v>
      </c>
      <c r="K5894">
        <f>AVERAGE(D5894:D5898)</f>
        <v>10</v>
      </c>
      <c r="L5894">
        <f>AVERAGE(D5894:D5913)</f>
        <v>10</v>
      </c>
      <c r="M5894">
        <f>K5894-L5894</f>
        <v>0</v>
      </c>
      <c r="N5894" t="str">
        <f>IF(K5894&gt;L5894,"HIGH ZONE BIAS",IF(K5894&lt;L5894,"LOW ZONE BIAS","EQUILIBRIUM"))</f>
        <v>EQUILIBRIUM</v>
      </c>
    </row>
    <row r="5895">
      <c r="A5895">
        <v>21676</v>
      </c>
      <c r="B5895" t="str">
        <v>2022-02-14</v>
      </c>
      <c r="C5895" t="str">
        <v>Afternoon</v>
      </c>
      <c r="D5895">
        <v>17</v>
      </c>
      <c r="E5895" t="str">
        <f>IF(MOD(D5895,2)=0,"EVEN","ODD")</f>
        <v>ODD</v>
      </c>
      <c r="F5895" t="str">
        <f>IF(D5895&lt;=18,"LOW (1-18)","HIGH (19-36)")</f>
        <v>LOW (1-18)</v>
      </c>
      <c r="G5895">
        <f>INT((D5895-1)/6)+1</f>
        <v>3</v>
      </c>
      <c r="H5895">
        <f>MOD(D5895-1,6)+1</f>
        <v>5</v>
      </c>
      <c r="I5895">
        <f>37-D5895</f>
        <v>20</v>
      </c>
      <c r="J5895">
        <f>ABS(D5895-D5896)</f>
        <v>15</v>
      </c>
      <c r="K5895">
        <f>AVERAGE(D5895:D5899)</f>
        <v>17</v>
      </c>
      <c r="L5895">
        <f>AVERAGE(D5895:D5914)</f>
        <v>17</v>
      </c>
      <c r="M5895">
        <f>K5895-L5895</f>
        <v>0</v>
      </c>
      <c r="N5895" t="str">
        <f>IF(K5895&gt;L5895,"HIGH ZONE BIAS",IF(K5895&lt;L5895,"LOW ZONE BIAS","EQUILIBRIUM"))</f>
        <v>EQUILIBRIUM</v>
      </c>
    </row>
    <row r="5896">
      <c r="A5896">
        <v>21675</v>
      </c>
      <c r="B5896" t="str">
        <v>2022-02-14</v>
      </c>
      <c r="C5896" t="str">
        <v>Midday</v>
      </c>
      <c r="D5896">
        <v>32</v>
      </c>
      <c r="E5896" t="str">
        <f>IF(MOD(D5896,2)=0,"EVEN","ODD")</f>
        <v>EVEN</v>
      </c>
      <c r="F5896" t="str">
        <f>IF(D5896&lt;=18,"LOW (1-18)","HIGH (19-36)")</f>
        <v>HIGH (19-36)</v>
      </c>
      <c r="G5896">
        <f>INT((D5896-1)/6)+1</f>
        <v>6</v>
      </c>
      <c r="H5896">
        <f>MOD(D5896-1,6)+1</f>
        <v>2</v>
      </c>
      <c r="I5896">
        <f>37-D5896</f>
        <v>5</v>
      </c>
      <c r="J5896">
        <f>ABS(D5896-D5897)</f>
        <v>8</v>
      </c>
      <c r="K5896">
        <f>AVERAGE(D5896:D5900)</f>
        <v>32</v>
      </c>
      <c r="L5896">
        <f>AVERAGE(D5896:D5915)</f>
        <v>32</v>
      </c>
      <c r="M5896">
        <f>K5896-L5896</f>
        <v>0</v>
      </c>
      <c r="N5896" t="str">
        <f>IF(K5896&gt;L5896,"HIGH ZONE BIAS",IF(K5896&lt;L5896,"LOW ZONE BIAS","EQUILIBRIUM"))</f>
        <v>EQUILIBRIUM</v>
      </c>
    </row>
    <row r="5897">
      <c r="A5897">
        <v>21674</v>
      </c>
      <c r="B5897" t="str">
        <v>2022-02-14</v>
      </c>
      <c r="C5897" t="str">
        <v>Morning</v>
      </c>
      <c r="D5897">
        <v>24</v>
      </c>
      <c r="E5897" t="str">
        <f>IF(MOD(D5897,2)=0,"EVEN","ODD")</f>
        <v>EVEN</v>
      </c>
      <c r="F5897" t="str">
        <f>IF(D5897&lt;=18,"LOW (1-18)","HIGH (19-36)")</f>
        <v>HIGH (19-36)</v>
      </c>
      <c r="G5897">
        <f>INT((D5897-1)/6)+1</f>
        <v>4</v>
      </c>
      <c r="H5897">
        <f>MOD(D5897-1,6)+1</f>
        <v>6</v>
      </c>
      <c r="I5897">
        <f>37-D5897</f>
        <v>13</v>
      </c>
      <c r="J5897">
        <f>ABS(D5897-D5898)</f>
        <v>6</v>
      </c>
      <c r="K5897">
        <f>AVERAGE(D5897:D5901)</f>
        <v>24</v>
      </c>
      <c r="L5897">
        <f>AVERAGE(D5897:D5916)</f>
        <v>24</v>
      </c>
      <c r="M5897">
        <f>K5897-L5897</f>
        <v>0</v>
      </c>
      <c r="N5897" t="str">
        <f>IF(K5897&gt;L5897,"HIGH ZONE BIAS",IF(K5897&lt;L5897,"LOW ZONE BIAS","EQUILIBRIUM"))</f>
        <v>EQUILIBRIUM</v>
      </c>
    </row>
    <row r="5898">
      <c r="A5898">
        <v>21673</v>
      </c>
      <c r="B5898" t="str">
        <v>2022-02-12</v>
      </c>
      <c r="C5898" t="str">
        <v>Evening</v>
      </c>
      <c r="D5898">
        <v>30</v>
      </c>
      <c r="E5898" t="str">
        <f>IF(MOD(D5898,2)=0,"EVEN","ODD")</f>
        <v>EVEN</v>
      </c>
      <c r="F5898" t="str">
        <f>IF(D5898&lt;=18,"LOW (1-18)","HIGH (19-36)")</f>
        <v>HIGH (19-36)</v>
      </c>
      <c r="G5898">
        <f>INT((D5898-1)/6)+1</f>
        <v>5</v>
      </c>
      <c r="H5898">
        <f>MOD(D5898-1,6)+1</f>
        <v>6</v>
      </c>
      <c r="I5898">
        <f>37-D5898</f>
        <v>7</v>
      </c>
      <c r="J5898">
        <f>ABS(D5898-D5899)</f>
        <v>11</v>
      </c>
      <c r="K5898">
        <f>AVERAGE(D5898:D5902)</f>
        <v>30</v>
      </c>
      <c r="L5898">
        <f>AVERAGE(D5898:D5917)</f>
        <v>30</v>
      </c>
      <c r="M5898">
        <f>K5898-L5898</f>
        <v>0</v>
      </c>
      <c r="N5898" t="str">
        <f>IF(K5898&gt;L5898,"HIGH ZONE BIAS",IF(K5898&lt;L5898,"LOW ZONE BIAS","EQUILIBRIUM"))</f>
        <v>EQUILIBRIUM</v>
      </c>
    </row>
    <row r="5899">
      <c r="A5899">
        <v>21672</v>
      </c>
      <c r="B5899" t="str">
        <v>2022-02-12</v>
      </c>
      <c r="C5899" t="str">
        <v>Afternoon</v>
      </c>
      <c r="D5899">
        <v>19</v>
      </c>
      <c r="E5899" t="str">
        <f>IF(MOD(D5899,2)=0,"EVEN","ODD")</f>
        <v>ODD</v>
      </c>
      <c r="F5899" t="str">
        <f>IF(D5899&lt;=18,"LOW (1-18)","HIGH (19-36)")</f>
        <v>HIGH (19-36)</v>
      </c>
      <c r="G5899">
        <f>INT((D5899-1)/6)+1</f>
        <v>4</v>
      </c>
      <c r="H5899">
        <f>MOD(D5899-1,6)+1</f>
        <v>1</v>
      </c>
      <c r="I5899">
        <f>37-D5899</f>
        <v>18</v>
      </c>
      <c r="J5899">
        <f>ABS(D5899-D5900)</f>
        <v>16</v>
      </c>
      <c r="K5899">
        <f>AVERAGE(D5899:D5903)</f>
        <v>19</v>
      </c>
      <c r="L5899">
        <f>AVERAGE(D5899:D5918)</f>
        <v>19</v>
      </c>
      <c r="M5899">
        <f>K5899-L5899</f>
        <v>0</v>
      </c>
      <c r="N5899" t="str">
        <f>IF(K5899&gt;L5899,"HIGH ZONE BIAS",IF(K5899&lt;L5899,"LOW ZONE BIAS","EQUILIBRIUM"))</f>
        <v>EQUILIBRIUM</v>
      </c>
    </row>
    <row r="5900">
      <c r="A5900">
        <v>21671</v>
      </c>
      <c r="B5900" t="str">
        <v>2022-02-12</v>
      </c>
      <c r="C5900" t="str">
        <v>Midday</v>
      </c>
      <c r="D5900">
        <v>35</v>
      </c>
      <c r="E5900" t="str">
        <f>IF(MOD(D5900,2)=0,"EVEN","ODD")</f>
        <v>ODD</v>
      </c>
      <c r="F5900" t="str">
        <f>IF(D5900&lt;=18,"LOW (1-18)","HIGH (19-36)")</f>
        <v>HIGH (19-36)</v>
      </c>
      <c r="G5900">
        <f>INT((D5900-1)/6)+1</f>
        <v>6</v>
      </c>
      <c r="H5900">
        <f>MOD(D5900-1,6)+1</f>
        <v>5</v>
      </c>
      <c r="I5900">
        <f>37-D5900</f>
        <v>2</v>
      </c>
      <c r="J5900">
        <f>ABS(D5900-D5901)</f>
        <v>2</v>
      </c>
      <c r="K5900">
        <f>AVERAGE(D5900:D5904)</f>
        <v>35</v>
      </c>
      <c r="L5900">
        <f>AVERAGE(D5900:D5919)</f>
        <v>35</v>
      </c>
      <c r="M5900">
        <f>K5900-L5900</f>
        <v>0</v>
      </c>
      <c r="N5900" t="str">
        <f>IF(K5900&gt;L5900,"HIGH ZONE BIAS",IF(K5900&lt;L5900,"LOW ZONE BIAS","EQUILIBRIUM"))</f>
        <v>EQUILIBRIUM</v>
      </c>
    </row>
    <row r="5901">
      <c r="A5901">
        <v>21670</v>
      </c>
      <c r="B5901" t="str">
        <v>2022-02-12</v>
      </c>
      <c r="C5901" t="str">
        <v>Morning</v>
      </c>
      <c r="D5901">
        <v>33</v>
      </c>
      <c r="E5901" t="str">
        <f>IF(MOD(D5901,2)=0,"EVEN","ODD")</f>
        <v>ODD</v>
      </c>
      <c r="F5901" t="str">
        <f>IF(D5901&lt;=18,"LOW (1-18)","HIGH (19-36)")</f>
        <v>HIGH (19-36)</v>
      </c>
      <c r="G5901">
        <f>INT((D5901-1)/6)+1</f>
        <v>6</v>
      </c>
      <c r="H5901">
        <f>MOD(D5901-1,6)+1</f>
        <v>3</v>
      </c>
      <c r="I5901">
        <f>37-D5901</f>
        <v>4</v>
      </c>
      <c r="J5901">
        <f>ABS(D5901-D5902)</f>
        <v>19</v>
      </c>
      <c r="K5901">
        <f>AVERAGE(D5901:D5905)</f>
        <v>33</v>
      </c>
      <c r="L5901">
        <f>AVERAGE(D5901:D5920)</f>
        <v>33</v>
      </c>
      <c r="M5901">
        <f>K5901-L5901</f>
        <v>0</v>
      </c>
      <c r="N5901" t="str">
        <f>IF(K5901&gt;L5901,"HIGH ZONE BIAS",IF(K5901&lt;L5901,"LOW ZONE BIAS","EQUILIBRIUM"))</f>
        <v>EQUILIBRIUM</v>
      </c>
    </row>
    <row r="5902">
      <c r="A5902">
        <v>21669</v>
      </c>
      <c r="B5902" t="str">
        <v>2022-02-11</v>
      </c>
      <c r="C5902" t="str">
        <v>Evening</v>
      </c>
      <c r="D5902">
        <v>14</v>
      </c>
      <c r="E5902" t="str">
        <f>IF(MOD(D5902,2)=0,"EVEN","ODD")</f>
        <v>EVEN</v>
      </c>
      <c r="F5902" t="str">
        <f>IF(D5902&lt;=18,"LOW (1-18)","HIGH (19-36)")</f>
        <v>LOW (1-18)</v>
      </c>
      <c r="G5902">
        <f>INT((D5902-1)/6)+1</f>
        <v>3</v>
      </c>
      <c r="H5902">
        <f>MOD(D5902-1,6)+1</f>
        <v>2</v>
      </c>
      <c r="I5902">
        <f>37-D5902</f>
        <v>23</v>
      </c>
      <c r="J5902">
        <f>ABS(D5902-D5903)</f>
        <v>8</v>
      </c>
      <c r="K5902">
        <f>AVERAGE(D5902:D5906)</f>
        <v>14</v>
      </c>
      <c r="L5902">
        <f>AVERAGE(D5902:D5921)</f>
        <v>14</v>
      </c>
      <c r="M5902">
        <f>K5902-L5902</f>
        <v>0</v>
      </c>
      <c r="N5902" t="str">
        <f>IF(K5902&gt;L5902,"HIGH ZONE BIAS",IF(K5902&lt;L5902,"LOW ZONE BIAS","EQUILIBRIUM"))</f>
        <v>EQUILIBRIUM</v>
      </c>
    </row>
    <row r="5903">
      <c r="A5903">
        <v>21668</v>
      </c>
      <c r="B5903" t="str">
        <v>2022-02-11</v>
      </c>
      <c r="C5903" t="str">
        <v>Afternoon</v>
      </c>
      <c r="D5903">
        <v>6</v>
      </c>
      <c r="E5903" t="str">
        <f>IF(MOD(D5903,2)=0,"EVEN","ODD")</f>
        <v>EVEN</v>
      </c>
      <c r="F5903" t="str">
        <f>IF(D5903&lt;=18,"LOW (1-18)","HIGH (19-36)")</f>
        <v>LOW (1-18)</v>
      </c>
      <c r="G5903">
        <f>INT((D5903-1)/6)+1</f>
        <v>1</v>
      </c>
      <c r="H5903">
        <f>MOD(D5903-1,6)+1</f>
        <v>6</v>
      </c>
      <c r="I5903">
        <f>37-D5903</f>
        <v>31</v>
      </c>
      <c r="J5903">
        <f>ABS(D5903-D5904)</f>
        <v>0</v>
      </c>
      <c r="K5903">
        <f>AVERAGE(D5903:D5907)</f>
        <v>6</v>
      </c>
      <c r="L5903">
        <f>AVERAGE(D5903:D5922)</f>
        <v>6</v>
      </c>
      <c r="M5903">
        <f>K5903-L5903</f>
        <v>0</v>
      </c>
      <c r="N5903" t="str">
        <f>IF(K5903&gt;L5903,"HIGH ZONE BIAS",IF(K5903&lt;L5903,"LOW ZONE BIAS","EQUILIBRIUM"))</f>
        <v>EQUILIBRIUM</v>
      </c>
    </row>
    <row r="5904">
      <c r="A5904">
        <v>21667</v>
      </c>
      <c r="B5904" t="str">
        <v>2022-02-11</v>
      </c>
      <c r="C5904" t="str">
        <v>Midday</v>
      </c>
      <c r="D5904">
        <v>6</v>
      </c>
      <c r="E5904" t="str">
        <f>IF(MOD(D5904,2)=0,"EVEN","ODD")</f>
        <v>EVEN</v>
      </c>
      <c r="F5904" t="str">
        <f>IF(D5904&lt;=18,"LOW (1-18)","HIGH (19-36)")</f>
        <v>LOW (1-18)</v>
      </c>
      <c r="G5904">
        <f>INT((D5904-1)/6)+1</f>
        <v>1</v>
      </c>
      <c r="H5904">
        <f>MOD(D5904-1,6)+1</f>
        <v>6</v>
      </c>
      <c r="I5904">
        <f>37-D5904</f>
        <v>31</v>
      </c>
      <c r="J5904">
        <f>ABS(D5904-D5905)</f>
        <v>1</v>
      </c>
      <c r="K5904">
        <f>AVERAGE(D5904:D5908)</f>
        <v>6</v>
      </c>
      <c r="L5904">
        <f>AVERAGE(D5904:D5923)</f>
        <v>6</v>
      </c>
      <c r="M5904">
        <f>K5904-L5904</f>
        <v>0</v>
      </c>
      <c r="N5904" t="str">
        <f>IF(K5904&gt;L5904,"HIGH ZONE BIAS",IF(K5904&lt;L5904,"LOW ZONE BIAS","EQUILIBRIUM"))</f>
        <v>EQUILIBRIUM</v>
      </c>
    </row>
    <row r="5905">
      <c r="A5905">
        <v>21666</v>
      </c>
      <c r="B5905" t="str">
        <v>2022-02-11</v>
      </c>
      <c r="C5905" t="str">
        <v>Morning</v>
      </c>
      <c r="D5905">
        <v>5</v>
      </c>
      <c r="E5905" t="str">
        <f>IF(MOD(D5905,2)=0,"EVEN","ODD")</f>
        <v>ODD</v>
      </c>
      <c r="F5905" t="str">
        <f>IF(D5905&lt;=18,"LOW (1-18)","HIGH (19-36)")</f>
        <v>LOW (1-18)</v>
      </c>
      <c r="G5905">
        <f>INT((D5905-1)/6)+1</f>
        <v>1</v>
      </c>
      <c r="H5905">
        <f>MOD(D5905-1,6)+1</f>
        <v>5</v>
      </c>
      <c r="I5905">
        <f>37-D5905</f>
        <v>32</v>
      </c>
      <c r="J5905">
        <f>ABS(D5905-D5906)</f>
        <v>15</v>
      </c>
      <c r="K5905">
        <f>AVERAGE(D5905:D5909)</f>
        <v>5</v>
      </c>
      <c r="L5905">
        <f>AVERAGE(D5905:D5924)</f>
        <v>5</v>
      </c>
      <c r="M5905">
        <f>K5905-L5905</f>
        <v>0</v>
      </c>
      <c r="N5905" t="str">
        <f>IF(K5905&gt;L5905,"HIGH ZONE BIAS",IF(K5905&lt;L5905,"LOW ZONE BIAS","EQUILIBRIUM"))</f>
        <v>EQUILIBRIUM</v>
      </c>
    </row>
    <row r="5906">
      <c r="A5906">
        <v>21665</v>
      </c>
      <c r="B5906" t="str">
        <v>2022-02-10</v>
      </c>
      <c r="C5906" t="str">
        <v>Evening</v>
      </c>
      <c r="D5906">
        <v>20</v>
      </c>
      <c r="E5906" t="str">
        <f>IF(MOD(D5906,2)=0,"EVEN","ODD")</f>
        <v>EVEN</v>
      </c>
      <c r="F5906" t="str">
        <f>IF(D5906&lt;=18,"LOW (1-18)","HIGH (19-36)")</f>
        <v>HIGH (19-36)</v>
      </c>
      <c r="G5906">
        <f>INT((D5906-1)/6)+1</f>
        <v>4</v>
      </c>
      <c r="H5906">
        <f>MOD(D5906-1,6)+1</f>
        <v>2</v>
      </c>
      <c r="I5906">
        <f>37-D5906</f>
        <v>17</v>
      </c>
      <c r="J5906">
        <f>ABS(D5906-D5907)</f>
        <v>9</v>
      </c>
      <c r="K5906">
        <f>AVERAGE(D5906:D5910)</f>
        <v>20</v>
      </c>
      <c r="L5906">
        <f>AVERAGE(D5906:D5925)</f>
        <v>20</v>
      </c>
      <c r="M5906">
        <f>K5906-L5906</f>
        <v>0</v>
      </c>
      <c r="N5906" t="str">
        <f>IF(K5906&gt;L5906,"HIGH ZONE BIAS",IF(K5906&lt;L5906,"LOW ZONE BIAS","EQUILIBRIUM"))</f>
        <v>EQUILIBRIUM</v>
      </c>
    </row>
    <row r="5907">
      <c r="A5907">
        <v>21664</v>
      </c>
      <c r="B5907" t="str">
        <v>2022-02-10</v>
      </c>
      <c r="C5907" t="str">
        <v>Afternoon</v>
      </c>
      <c r="D5907">
        <v>11</v>
      </c>
      <c r="E5907" t="str">
        <f>IF(MOD(D5907,2)=0,"EVEN","ODD")</f>
        <v>ODD</v>
      </c>
      <c r="F5907" t="str">
        <f>IF(D5907&lt;=18,"LOW (1-18)","HIGH (19-36)")</f>
        <v>LOW (1-18)</v>
      </c>
      <c r="G5907">
        <f>INT((D5907-1)/6)+1</f>
        <v>2</v>
      </c>
      <c r="H5907">
        <f>MOD(D5907-1,6)+1</f>
        <v>5</v>
      </c>
      <c r="I5907">
        <f>37-D5907</f>
        <v>26</v>
      </c>
      <c r="J5907">
        <f>ABS(D5907-D5908)</f>
        <v>25</v>
      </c>
      <c r="K5907">
        <f>AVERAGE(D5907:D5911)</f>
        <v>11</v>
      </c>
      <c r="L5907">
        <f>AVERAGE(D5907:D5926)</f>
        <v>11</v>
      </c>
      <c r="M5907">
        <f>K5907-L5907</f>
        <v>0</v>
      </c>
      <c r="N5907" t="str">
        <f>IF(K5907&gt;L5907,"HIGH ZONE BIAS",IF(K5907&lt;L5907,"LOW ZONE BIAS","EQUILIBRIUM"))</f>
        <v>EQUILIBRIUM</v>
      </c>
    </row>
    <row r="5908">
      <c r="A5908">
        <v>21663</v>
      </c>
      <c r="B5908" t="str">
        <v>2022-02-10</v>
      </c>
      <c r="C5908" t="str">
        <v>Midday</v>
      </c>
      <c r="D5908">
        <v>36</v>
      </c>
      <c r="E5908" t="str">
        <f>IF(MOD(D5908,2)=0,"EVEN","ODD")</f>
        <v>EVEN</v>
      </c>
      <c r="F5908" t="str">
        <f>IF(D5908&lt;=18,"LOW (1-18)","HIGH (19-36)")</f>
        <v>HIGH (19-36)</v>
      </c>
      <c r="G5908">
        <f>INT((D5908-1)/6)+1</f>
        <v>6</v>
      </c>
      <c r="H5908">
        <f>MOD(D5908-1,6)+1</f>
        <v>6</v>
      </c>
      <c r="I5908">
        <f>37-D5908</f>
        <v>1</v>
      </c>
      <c r="J5908">
        <f>ABS(D5908-D5909)</f>
        <v>10</v>
      </c>
      <c r="K5908">
        <f>AVERAGE(D5908:D5912)</f>
        <v>36</v>
      </c>
      <c r="L5908">
        <f>AVERAGE(D5908:D5927)</f>
        <v>36</v>
      </c>
      <c r="M5908">
        <f>K5908-L5908</f>
        <v>0</v>
      </c>
      <c r="N5908" t="str">
        <f>IF(K5908&gt;L5908,"HIGH ZONE BIAS",IF(K5908&lt;L5908,"LOW ZONE BIAS","EQUILIBRIUM"))</f>
        <v>EQUILIBRIUM</v>
      </c>
    </row>
    <row r="5909">
      <c r="A5909">
        <v>21662</v>
      </c>
      <c r="B5909" t="str">
        <v>2022-02-10</v>
      </c>
      <c r="C5909" t="str">
        <v>Morning</v>
      </c>
      <c r="D5909">
        <v>26</v>
      </c>
      <c r="E5909" t="str">
        <f>IF(MOD(D5909,2)=0,"EVEN","ODD")</f>
        <v>EVEN</v>
      </c>
      <c r="F5909" t="str">
        <f>IF(D5909&lt;=18,"LOW (1-18)","HIGH (19-36)")</f>
        <v>HIGH (19-36)</v>
      </c>
      <c r="G5909">
        <f>INT((D5909-1)/6)+1</f>
        <v>5</v>
      </c>
      <c r="H5909">
        <f>MOD(D5909-1,6)+1</f>
        <v>2</v>
      </c>
      <c r="I5909">
        <f>37-D5909</f>
        <v>11</v>
      </c>
      <c r="J5909">
        <f>ABS(D5909-D5910)</f>
        <v>2</v>
      </c>
      <c r="K5909">
        <f>AVERAGE(D5909:D5913)</f>
        <v>26</v>
      </c>
      <c r="L5909">
        <f>AVERAGE(D5909:D5928)</f>
        <v>26</v>
      </c>
      <c r="M5909">
        <f>K5909-L5909</f>
        <v>0</v>
      </c>
      <c r="N5909" t="str">
        <f>IF(K5909&gt;L5909,"HIGH ZONE BIAS",IF(K5909&lt;L5909,"LOW ZONE BIAS","EQUILIBRIUM"))</f>
        <v>EQUILIBRIUM</v>
      </c>
    </row>
    <row r="5910">
      <c r="A5910">
        <v>21661</v>
      </c>
      <c r="B5910" t="str">
        <v>2022-02-09</v>
      </c>
      <c r="C5910" t="str">
        <v>Evening</v>
      </c>
      <c r="D5910">
        <v>24</v>
      </c>
      <c r="E5910" t="str">
        <f>IF(MOD(D5910,2)=0,"EVEN","ODD")</f>
        <v>EVEN</v>
      </c>
      <c r="F5910" t="str">
        <f>IF(D5910&lt;=18,"LOW (1-18)","HIGH (19-36)")</f>
        <v>HIGH (19-36)</v>
      </c>
      <c r="G5910">
        <f>INT((D5910-1)/6)+1</f>
        <v>4</v>
      </c>
      <c r="H5910">
        <f>MOD(D5910-1,6)+1</f>
        <v>6</v>
      </c>
      <c r="I5910">
        <f>37-D5910</f>
        <v>13</v>
      </c>
      <c r="J5910">
        <f>ABS(D5910-D5911)</f>
        <v>4</v>
      </c>
      <c r="K5910">
        <f>AVERAGE(D5910:D5914)</f>
        <v>24</v>
      </c>
      <c r="L5910">
        <f>AVERAGE(D5910:D5929)</f>
        <v>24</v>
      </c>
      <c r="M5910">
        <f>K5910-L5910</f>
        <v>0</v>
      </c>
      <c r="N5910" t="str">
        <f>IF(K5910&gt;L5910,"HIGH ZONE BIAS",IF(K5910&lt;L5910,"LOW ZONE BIAS","EQUILIBRIUM"))</f>
        <v>EQUILIBRIUM</v>
      </c>
    </row>
    <row r="5911">
      <c r="A5911">
        <v>21660</v>
      </c>
      <c r="B5911" t="str">
        <v>2022-02-09</v>
      </c>
      <c r="C5911" t="str">
        <v>Afternoon</v>
      </c>
      <c r="D5911">
        <v>20</v>
      </c>
      <c r="E5911" t="str">
        <f>IF(MOD(D5911,2)=0,"EVEN","ODD")</f>
        <v>EVEN</v>
      </c>
      <c r="F5911" t="str">
        <f>IF(D5911&lt;=18,"LOW (1-18)","HIGH (19-36)")</f>
        <v>HIGH (19-36)</v>
      </c>
      <c r="G5911">
        <f>INT((D5911-1)/6)+1</f>
        <v>4</v>
      </c>
      <c r="H5911">
        <f>MOD(D5911-1,6)+1</f>
        <v>2</v>
      </c>
      <c r="I5911">
        <f>37-D5911</f>
        <v>17</v>
      </c>
      <c r="J5911">
        <f>ABS(D5911-D5912)</f>
        <v>12</v>
      </c>
      <c r="K5911">
        <f>AVERAGE(D5911:D5915)</f>
        <v>20</v>
      </c>
      <c r="L5911">
        <f>AVERAGE(D5911:D5930)</f>
        <v>20</v>
      </c>
      <c r="M5911">
        <f>K5911-L5911</f>
        <v>0</v>
      </c>
      <c r="N5911" t="str">
        <f>IF(K5911&gt;L5911,"HIGH ZONE BIAS",IF(K5911&lt;L5911,"LOW ZONE BIAS","EQUILIBRIUM"))</f>
        <v>EQUILIBRIUM</v>
      </c>
    </row>
    <row r="5912">
      <c r="A5912">
        <v>21659</v>
      </c>
      <c r="B5912" t="str">
        <v>2022-02-09</v>
      </c>
      <c r="C5912" t="str">
        <v>Midday</v>
      </c>
      <c r="D5912">
        <v>8</v>
      </c>
      <c r="E5912" t="str">
        <f>IF(MOD(D5912,2)=0,"EVEN","ODD")</f>
        <v>EVEN</v>
      </c>
      <c r="F5912" t="str">
        <f>IF(D5912&lt;=18,"LOW (1-18)","HIGH (19-36)")</f>
        <v>LOW (1-18)</v>
      </c>
      <c r="G5912">
        <f>INT((D5912-1)/6)+1</f>
        <v>2</v>
      </c>
      <c r="H5912">
        <f>MOD(D5912-1,6)+1</f>
        <v>2</v>
      </c>
      <c r="I5912">
        <f>37-D5912</f>
        <v>29</v>
      </c>
      <c r="J5912">
        <f>ABS(D5912-D5913)</f>
        <v>15</v>
      </c>
      <c r="K5912">
        <f>AVERAGE(D5912:D5916)</f>
        <v>8</v>
      </c>
      <c r="L5912">
        <f>AVERAGE(D5912:D5931)</f>
        <v>8</v>
      </c>
      <c r="M5912">
        <f>K5912-L5912</f>
        <v>0</v>
      </c>
      <c r="N5912" t="str">
        <f>IF(K5912&gt;L5912,"HIGH ZONE BIAS",IF(K5912&lt;L5912,"LOW ZONE BIAS","EQUILIBRIUM"))</f>
        <v>EQUILIBRIUM</v>
      </c>
    </row>
    <row r="5913">
      <c r="A5913">
        <v>21658</v>
      </c>
      <c r="B5913" t="str">
        <v>2022-02-09</v>
      </c>
      <c r="C5913" t="str">
        <v>Morning</v>
      </c>
      <c r="D5913">
        <v>23</v>
      </c>
      <c r="E5913" t="str">
        <f>IF(MOD(D5913,2)=0,"EVEN","ODD")</f>
        <v>ODD</v>
      </c>
      <c r="F5913" t="str">
        <f>IF(D5913&lt;=18,"LOW (1-18)","HIGH (19-36)")</f>
        <v>HIGH (19-36)</v>
      </c>
      <c r="G5913">
        <f>INT((D5913-1)/6)+1</f>
        <v>4</v>
      </c>
      <c r="H5913">
        <f>MOD(D5913-1,6)+1</f>
        <v>5</v>
      </c>
      <c r="I5913">
        <f>37-D5913</f>
        <v>14</v>
      </c>
      <c r="J5913">
        <f>ABS(D5913-D5914)</f>
        <v>4</v>
      </c>
      <c r="K5913">
        <f>AVERAGE(D5913:D5917)</f>
        <v>23</v>
      </c>
      <c r="L5913">
        <f>AVERAGE(D5913:D5932)</f>
        <v>23</v>
      </c>
      <c r="M5913">
        <f>K5913-L5913</f>
        <v>0</v>
      </c>
      <c r="N5913" t="str">
        <f>IF(K5913&gt;L5913,"HIGH ZONE BIAS",IF(K5913&lt;L5913,"LOW ZONE BIAS","EQUILIBRIUM"))</f>
        <v>EQUILIBRIUM</v>
      </c>
    </row>
    <row r="5914">
      <c r="A5914">
        <v>21657</v>
      </c>
      <c r="B5914" t="str">
        <v>2022-02-08</v>
      </c>
      <c r="C5914" t="str">
        <v>Evening</v>
      </c>
      <c r="D5914">
        <v>19</v>
      </c>
      <c r="E5914" t="str">
        <f>IF(MOD(D5914,2)=0,"EVEN","ODD")</f>
        <v>ODD</v>
      </c>
      <c r="F5914" t="str">
        <f>IF(D5914&lt;=18,"LOW (1-18)","HIGH (19-36)")</f>
        <v>HIGH (19-36)</v>
      </c>
      <c r="G5914">
        <f>INT((D5914-1)/6)+1</f>
        <v>4</v>
      </c>
      <c r="H5914">
        <f>MOD(D5914-1,6)+1</f>
        <v>1</v>
      </c>
      <c r="I5914">
        <f>37-D5914</f>
        <v>18</v>
      </c>
      <c r="J5914">
        <f>ABS(D5914-D5915)</f>
        <v>4</v>
      </c>
      <c r="K5914">
        <f>AVERAGE(D5914:D5918)</f>
        <v>19</v>
      </c>
      <c r="L5914">
        <f>AVERAGE(D5914:D5933)</f>
        <v>19</v>
      </c>
      <c r="M5914">
        <f>K5914-L5914</f>
        <v>0</v>
      </c>
      <c r="N5914" t="str">
        <f>IF(K5914&gt;L5914,"HIGH ZONE BIAS",IF(K5914&lt;L5914,"LOW ZONE BIAS","EQUILIBRIUM"))</f>
        <v>EQUILIBRIUM</v>
      </c>
    </row>
    <row r="5915">
      <c r="A5915">
        <v>21656</v>
      </c>
      <c r="B5915" t="str">
        <v>2022-02-08</v>
      </c>
      <c r="C5915" t="str">
        <v>Afternoon</v>
      </c>
      <c r="D5915">
        <v>23</v>
      </c>
      <c r="E5915" t="str">
        <f>IF(MOD(D5915,2)=0,"EVEN","ODD")</f>
        <v>ODD</v>
      </c>
      <c r="F5915" t="str">
        <f>IF(D5915&lt;=18,"LOW (1-18)","HIGH (19-36)")</f>
        <v>HIGH (19-36)</v>
      </c>
      <c r="G5915">
        <f>INT((D5915-1)/6)+1</f>
        <v>4</v>
      </c>
      <c r="H5915">
        <f>MOD(D5915-1,6)+1</f>
        <v>5</v>
      </c>
      <c r="I5915">
        <f>37-D5915</f>
        <v>14</v>
      </c>
      <c r="J5915">
        <f>ABS(D5915-D5916)</f>
        <v>7</v>
      </c>
      <c r="K5915">
        <f>AVERAGE(D5915:D5919)</f>
        <v>23</v>
      </c>
      <c r="L5915">
        <f>AVERAGE(D5915:D5934)</f>
        <v>23</v>
      </c>
      <c r="M5915">
        <f>K5915-L5915</f>
        <v>0</v>
      </c>
      <c r="N5915" t="str">
        <f>IF(K5915&gt;L5915,"HIGH ZONE BIAS",IF(K5915&lt;L5915,"LOW ZONE BIAS","EQUILIBRIUM"))</f>
        <v>EQUILIBRIUM</v>
      </c>
    </row>
    <row r="5916">
      <c r="A5916">
        <v>21655</v>
      </c>
      <c r="B5916" t="str">
        <v>2022-02-08</v>
      </c>
      <c r="C5916" t="str">
        <v>Midday</v>
      </c>
      <c r="D5916">
        <v>16</v>
      </c>
      <c r="E5916" t="str">
        <f>IF(MOD(D5916,2)=0,"EVEN","ODD")</f>
        <v>EVEN</v>
      </c>
      <c r="F5916" t="str">
        <f>IF(D5916&lt;=18,"LOW (1-18)","HIGH (19-36)")</f>
        <v>LOW (1-18)</v>
      </c>
      <c r="G5916">
        <f>INT((D5916-1)/6)+1</f>
        <v>3</v>
      </c>
      <c r="H5916">
        <f>MOD(D5916-1,6)+1</f>
        <v>4</v>
      </c>
      <c r="I5916">
        <f>37-D5916</f>
        <v>21</v>
      </c>
      <c r="J5916">
        <f>ABS(D5916-D5917)</f>
        <v>4</v>
      </c>
      <c r="K5916">
        <f>AVERAGE(D5916:D5920)</f>
        <v>16</v>
      </c>
      <c r="L5916">
        <f>AVERAGE(D5916:D5935)</f>
        <v>16</v>
      </c>
      <c r="M5916">
        <f>K5916-L5916</f>
        <v>0</v>
      </c>
      <c r="N5916" t="str">
        <f>IF(K5916&gt;L5916,"HIGH ZONE BIAS",IF(K5916&lt;L5916,"LOW ZONE BIAS","EQUILIBRIUM"))</f>
        <v>EQUILIBRIUM</v>
      </c>
    </row>
    <row r="5917">
      <c r="A5917">
        <v>21654</v>
      </c>
      <c r="B5917" t="str">
        <v>2022-02-08</v>
      </c>
      <c r="C5917" t="str">
        <v>Morning</v>
      </c>
      <c r="D5917">
        <v>20</v>
      </c>
      <c r="E5917" t="str">
        <f>IF(MOD(D5917,2)=0,"EVEN","ODD")</f>
        <v>EVEN</v>
      </c>
      <c r="F5917" t="str">
        <f>IF(D5917&lt;=18,"LOW (1-18)","HIGH (19-36)")</f>
        <v>HIGH (19-36)</v>
      </c>
      <c r="G5917">
        <f>INT((D5917-1)/6)+1</f>
        <v>4</v>
      </c>
      <c r="H5917">
        <f>MOD(D5917-1,6)+1</f>
        <v>2</v>
      </c>
      <c r="I5917">
        <f>37-D5917</f>
        <v>17</v>
      </c>
      <c r="J5917">
        <f>ABS(D5917-D5918)</f>
        <v>7</v>
      </c>
      <c r="K5917">
        <f>AVERAGE(D5917:D5921)</f>
        <v>20</v>
      </c>
      <c r="L5917">
        <f>AVERAGE(D5917:D5936)</f>
        <v>20</v>
      </c>
      <c r="M5917">
        <f>K5917-L5917</f>
        <v>0</v>
      </c>
      <c r="N5917" t="str">
        <f>IF(K5917&gt;L5917,"HIGH ZONE BIAS",IF(K5917&lt;L5917,"LOW ZONE BIAS","EQUILIBRIUM"))</f>
        <v>EQUILIBRIUM</v>
      </c>
    </row>
    <row r="5918">
      <c r="A5918">
        <v>21653</v>
      </c>
      <c r="B5918" t="str">
        <v>2022-02-07</v>
      </c>
      <c r="C5918" t="str">
        <v>Evening</v>
      </c>
      <c r="D5918">
        <v>13</v>
      </c>
      <c r="E5918" t="str">
        <f>IF(MOD(D5918,2)=0,"EVEN","ODD")</f>
        <v>ODD</v>
      </c>
      <c r="F5918" t="str">
        <f>IF(D5918&lt;=18,"LOW (1-18)","HIGH (19-36)")</f>
        <v>LOW (1-18)</v>
      </c>
      <c r="G5918">
        <f>INT((D5918-1)/6)+1</f>
        <v>3</v>
      </c>
      <c r="H5918">
        <f>MOD(D5918-1,6)+1</f>
        <v>1</v>
      </c>
      <c r="I5918">
        <f>37-D5918</f>
        <v>24</v>
      </c>
      <c r="J5918">
        <f>ABS(D5918-D5919)</f>
        <v>11</v>
      </c>
      <c r="K5918">
        <f>AVERAGE(D5918:D5922)</f>
        <v>13</v>
      </c>
      <c r="L5918">
        <f>AVERAGE(D5918:D5937)</f>
        <v>13</v>
      </c>
      <c r="M5918">
        <f>K5918-L5918</f>
        <v>0</v>
      </c>
      <c r="N5918" t="str">
        <f>IF(K5918&gt;L5918,"HIGH ZONE BIAS",IF(K5918&lt;L5918,"LOW ZONE BIAS","EQUILIBRIUM"))</f>
        <v>EQUILIBRIUM</v>
      </c>
    </row>
    <row r="5919">
      <c r="A5919">
        <v>21652</v>
      </c>
      <c r="B5919" t="str">
        <v>2022-02-07</v>
      </c>
      <c r="C5919" t="str">
        <v>Afternoon</v>
      </c>
      <c r="D5919">
        <v>24</v>
      </c>
      <c r="E5919" t="str">
        <f>IF(MOD(D5919,2)=0,"EVEN","ODD")</f>
        <v>EVEN</v>
      </c>
      <c r="F5919" t="str">
        <f>IF(D5919&lt;=18,"LOW (1-18)","HIGH (19-36)")</f>
        <v>HIGH (19-36)</v>
      </c>
      <c r="G5919">
        <f>INT((D5919-1)/6)+1</f>
        <v>4</v>
      </c>
      <c r="H5919">
        <f>MOD(D5919-1,6)+1</f>
        <v>6</v>
      </c>
      <c r="I5919">
        <f>37-D5919</f>
        <v>13</v>
      </c>
      <c r="J5919">
        <f>ABS(D5919-D5920)</f>
        <v>23</v>
      </c>
      <c r="K5919">
        <f>AVERAGE(D5919:D5923)</f>
        <v>24</v>
      </c>
      <c r="L5919">
        <f>AVERAGE(D5919:D5938)</f>
        <v>24</v>
      </c>
      <c r="M5919">
        <f>K5919-L5919</f>
        <v>0</v>
      </c>
      <c r="N5919" t="str">
        <f>IF(K5919&gt;L5919,"HIGH ZONE BIAS",IF(K5919&lt;L5919,"LOW ZONE BIAS","EQUILIBRIUM"))</f>
        <v>EQUILIBRIUM</v>
      </c>
    </row>
    <row r="5920">
      <c r="A5920">
        <v>21651</v>
      </c>
      <c r="B5920" t="str">
        <v>2022-02-07</v>
      </c>
      <c r="C5920" t="str">
        <v>Midday</v>
      </c>
      <c r="D5920">
        <v>1</v>
      </c>
      <c r="E5920" t="str">
        <f>IF(MOD(D5920,2)=0,"EVEN","ODD")</f>
        <v>ODD</v>
      </c>
      <c r="F5920" t="str">
        <f>IF(D5920&lt;=18,"LOW (1-18)","HIGH (19-36)")</f>
        <v>LOW (1-18)</v>
      </c>
      <c r="G5920">
        <f>INT((D5920-1)/6)+1</f>
        <v>1</v>
      </c>
      <c r="H5920">
        <f>MOD(D5920-1,6)+1</f>
        <v>1</v>
      </c>
      <c r="I5920">
        <f>37-D5920</f>
        <v>36</v>
      </c>
      <c r="J5920">
        <f>ABS(D5920-D5921)</f>
        <v>18</v>
      </c>
      <c r="K5920">
        <f>AVERAGE(D5920:D5924)</f>
        <v>1</v>
      </c>
      <c r="L5920">
        <f>AVERAGE(D5920:D5939)</f>
        <v>1</v>
      </c>
      <c r="M5920">
        <f>K5920-L5920</f>
        <v>0</v>
      </c>
      <c r="N5920" t="str">
        <f>IF(K5920&gt;L5920,"HIGH ZONE BIAS",IF(K5920&lt;L5920,"LOW ZONE BIAS","EQUILIBRIUM"))</f>
        <v>EQUILIBRIUM</v>
      </c>
    </row>
    <row r="5921">
      <c r="A5921">
        <v>21650</v>
      </c>
      <c r="B5921" t="str">
        <v>2022-02-07</v>
      </c>
      <c r="C5921" t="str">
        <v>Morning</v>
      </c>
      <c r="D5921">
        <v>19</v>
      </c>
      <c r="E5921" t="str">
        <f>IF(MOD(D5921,2)=0,"EVEN","ODD")</f>
        <v>ODD</v>
      </c>
      <c r="F5921" t="str">
        <f>IF(D5921&lt;=18,"LOW (1-18)","HIGH (19-36)")</f>
        <v>HIGH (19-36)</v>
      </c>
      <c r="G5921">
        <f>INT((D5921-1)/6)+1</f>
        <v>4</v>
      </c>
      <c r="H5921">
        <f>MOD(D5921-1,6)+1</f>
        <v>1</v>
      </c>
      <c r="I5921">
        <f>37-D5921</f>
        <v>18</v>
      </c>
      <c r="J5921">
        <f>ABS(D5921-D5922)</f>
        <v>17</v>
      </c>
      <c r="K5921">
        <f>AVERAGE(D5921:D5925)</f>
        <v>19</v>
      </c>
      <c r="L5921">
        <f>AVERAGE(D5921:D5940)</f>
        <v>19</v>
      </c>
      <c r="M5921">
        <f>K5921-L5921</f>
        <v>0</v>
      </c>
      <c r="N5921" t="str">
        <f>IF(K5921&gt;L5921,"HIGH ZONE BIAS",IF(K5921&lt;L5921,"LOW ZONE BIAS","EQUILIBRIUM"))</f>
        <v>EQUILIBRIUM</v>
      </c>
    </row>
    <row r="5922">
      <c r="A5922">
        <v>21649</v>
      </c>
      <c r="B5922" t="str">
        <v>2022-02-05</v>
      </c>
      <c r="C5922" t="str">
        <v>Evening</v>
      </c>
      <c r="D5922">
        <v>2</v>
      </c>
      <c r="E5922" t="str">
        <f>IF(MOD(D5922,2)=0,"EVEN","ODD")</f>
        <v>EVEN</v>
      </c>
      <c r="F5922" t="str">
        <f>IF(D5922&lt;=18,"LOW (1-18)","HIGH (19-36)")</f>
        <v>LOW (1-18)</v>
      </c>
      <c r="G5922">
        <f>INT((D5922-1)/6)+1</f>
        <v>1</v>
      </c>
      <c r="H5922">
        <f>MOD(D5922-1,6)+1</f>
        <v>2</v>
      </c>
      <c r="I5922">
        <f>37-D5922</f>
        <v>35</v>
      </c>
      <c r="J5922">
        <f>ABS(D5922-D5923)</f>
        <v>17</v>
      </c>
      <c r="K5922">
        <f>AVERAGE(D5922:D5926)</f>
        <v>2</v>
      </c>
      <c r="L5922">
        <f>AVERAGE(D5922:D5941)</f>
        <v>2</v>
      </c>
      <c r="M5922">
        <f>K5922-L5922</f>
        <v>0</v>
      </c>
      <c r="N5922" t="str">
        <f>IF(K5922&gt;L5922,"HIGH ZONE BIAS",IF(K5922&lt;L5922,"LOW ZONE BIAS","EQUILIBRIUM"))</f>
        <v>EQUILIBRIUM</v>
      </c>
    </row>
    <row r="5923">
      <c r="A5923">
        <v>21648</v>
      </c>
      <c r="B5923" t="str">
        <v>2022-02-05</v>
      </c>
      <c r="C5923" t="str">
        <v>Afternoon</v>
      </c>
      <c r="D5923">
        <v>19</v>
      </c>
      <c r="E5923" t="str">
        <f>IF(MOD(D5923,2)=0,"EVEN","ODD")</f>
        <v>ODD</v>
      </c>
      <c r="F5923" t="str">
        <f>IF(D5923&lt;=18,"LOW (1-18)","HIGH (19-36)")</f>
        <v>HIGH (19-36)</v>
      </c>
      <c r="G5923">
        <f>INT((D5923-1)/6)+1</f>
        <v>4</v>
      </c>
      <c r="H5923">
        <f>MOD(D5923-1,6)+1</f>
        <v>1</v>
      </c>
      <c r="I5923">
        <f>37-D5923</f>
        <v>18</v>
      </c>
      <c r="J5923">
        <f>ABS(D5923-D5924)</f>
        <v>11</v>
      </c>
      <c r="K5923">
        <f>AVERAGE(D5923:D5927)</f>
        <v>19</v>
      </c>
      <c r="L5923">
        <f>AVERAGE(D5923:D5942)</f>
        <v>19</v>
      </c>
      <c r="M5923">
        <f>K5923-L5923</f>
        <v>0</v>
      </c>
      <c r="N5923" t="str">
        <f>IF(K5923&gt;L5923,"HIGH ZONE BIAS",IF(K5923&lt;L5923,"LOW ZONE BIAS","EQUILIBRIUM"))</f>
        <v>EQUILIBRIUM</v>
      </c>
    </row>
    <row r="5924">
      <c r="A5924">
        <v>21647</v>
      </c>
      <c r="B5924" t="str">
        <v>2022-02-05</v>
      </c>
      <c r="C5924" t="str">
        <v>Midday</v>
      </c>
      <c r="D5924">
        <v>30</v>
      </c>
      <c r="E5924" t="str">
        <f>IF(MOD(D5924,2)=0,"EVEN","ODD")</f>
        <v>EVEN</v>
      </c>
      <c r="F5924" t="str">
        <f>IF(D5924&lt;=18,"LOW (1-18)","HIGH (19-36)")</f>
        <v>HIGH (19-36)</v>
      </c>
      <c r="G5924">
        <f>INT((D5924-1)/6)+1</f>
        <v>5</v>
      </c>
      <c r="H5924">
        <f>MOD(D5924-1,6)+1</f>
        <v>6</v>
      </c>
      <c r="I5924">
        <f>37-D5924</f>
        <v>7</v>
      </c>
      <c r="J5924">
        <f>ABS(D5924-D5925)</f>
        <v>8</v>
      </c>
      <c r="K5924">
        <f>AVERAGE(D5924:D5928)</f>
        <v>30</v>
      </c>
      <c r="L5924">
        <f>AVERAGE(D5924:D5943)</f>
        <v>30</v>
      </c>
      <c r="M5924">
        <f>K5924-L5924</f>
        <v>0</v>
      </c>
      <c r="N5924" t="str">
        <f>IF(K5924&gt;L5924,"HIGH ZONE BIAS",IF(K5924&lt;L5924,"LOW ZONE BIAS","EQUILIBRIUM"))</f>
        <v>EQUILIBRIUM</v>
      </c>
    </row>
    <row r="5925">
      <c r="A5925">
        <v>21646</v>
      </c>
      <c r="B5925" t="str">
        <v>2022-02-05</v>
      </c>
      <c r="C5925" t="str">
        <v>Morning</v>
      </c>
      <c r="D5925">
        <v>22</v>
      </c>
      <c r="E5925" t="str">
        <f>IF(MOD(D5925,2)=0,"EVEN","ODD")</f>
        <v>EVEN</v>
      </c>
      <c r="F5925" t="str">
        <f>IF(D5925&lt;=18,"LOW (1-18)","HIGH (19-36)")</f>
        <v>HIGH (19-36)</v>
      </c>
      <c r="G5925">
        <f>INT((D5925-1)/6)+1</f>
        <v>4</v>
      </c>
      <c r="H5925">
        <f>MOD(D5925-1,6)+1</f>
        <v>4</v>
      </c>
      <c r="I5925">
        <f>37-D5925</f>
        <v>15</v>
      </c>
      <c r="J5925">
        <f>ABS(D5925-D5926)</f>
        <v>16</v>
      </c>
      <c r="K5925">
        <f>AVERAGE(D5925:D5929)</f>
        <v>22</v>
      </c>
      <c r="L5925">
        <f>AVERAGE(D5925:D5944)</f>
        <v>22</v>
      </c>
      <c r="M5925">
        <f>K5925-L5925</f>
        <v>0</v>
      </c>
      <c r="N5925" t="str">
        <f>IF(K5925&gt;L5925,"HIGH ZONE BIAS",IF(K5925&lt;L5925,"LOW ZONE BIAS","EQUILIBRIUM"))</f>
        <v>EQUILIBRIUM</v>
      </c>
    </row>
    <row r="5926">
      <c r="A5926">
        <v>21645</v>
      </c>
      <c r="B5926" t="str">
        <v>2022-02-04</v>
      </c>
      <c r="C5926" t="str">
        <v>Evening</v>
      </c>
      <c r="D5926">
        <v>6</v>
      </c>
      <c r="E5926" t="str">
        <f>IF(MOD(D5926,2)=0,"EVEN","ODD")</f>
        <v>EVEN</v>
      </c>
      <c r="F5926" t="str">
        <f>IF(D5926&lt;=18,"LOW (1-18)","HIGH (19-36)")</f>
        <v>LOW (1-18)</v>
      </c>
      <c r="G5926">
        <f>INT((D5926-1)/6)+1</f>
        <v>1</v>
      </c>
      <c r="H5926">
        <f>MOD(D5926-1,6)+1</f>
        <v>6</v>
      </c>
      <c r="I5926">
        <f>37-D5926</f>
        <v>31</v>
      </c>
      <c r="J5926">
        <f>ABS(D5926-D5927)</f>
        <v>16</v>
      </c>
      <c r="K5926">
        <f>AVERAGE(D5926:D5930)</f>
        <v>6</v>
      </c>
      <c r="L5926">
        <f>AVERAGE(D5926:D5945)</f>
        <v>6</v>
      </c>
      <c r="M5926">
        <f>K5926-L5926</f>
        <v>0</v>
      </c>
      <c r="N5926" t="str">
        <f>IF(K5926&gt;L5926,"HIGH ZONE BIAS",IF(K5926&lt;L5926,"LOW ZONE BIAS","EQUILIBRIUM"))</f>
        <v>EQUILIBRIUM</v>
      </c>
    </row>
    <row r="5927">
      <c r="A5927">
        <v>21644</v>
      </c>
      <c r="B5927" t="str">
        <v>2022-02-04</v>
      </c>
      <c r="C5927" t="str">
        <v>Afternoon</v>
      </c>
      <c r="D5927">
        <v>22</v>
      </c>
      <c r="E5927" t="str">
        <f>IF(MOD(D5927,2)=0,"EVEN","ODD")</f>
        <v>EVEN</v>
      </c>
      <c r="F5927" t="str">
        <f>IF(D5927&lt;=18,"LOW (1-18)","HIGH (19-36)")</f>
        <v>HIGH (19-36)</v>
      </c>
      <c r="G5927">
        <f>INT((D5927-1)/6)+1</f>
        <v>4</v>
      </c>
      <c r="H5927">
        <f>MOD(D5927-1,6)+1</f>
        <v>4</v>
      </c>
      <c r="I5927">
        <f>37-D5927</f>
        <v>15</v>
      </c>
      <c r="J5927">
        <f>ABS(D5927-D5928)</f>
        <v>3</v>
      </c>
      <c r="K5927">
        <f>AVERAGE(D5927:D5931)</f>
        <v>22</v>
      </c>
      <c r="L5927">
        <f>AVERAGE(D5927:D5946)</f>
        <v>22</v>
      </c>
      <c r="M5927">
        <f>K5927-L5927</f>
        <v>0</v>
      </c>
      <c r="N5927" t="str">
        <f>IF(K5927&gt;L5927,"HIGH ZONE BIAS",IF(K5927&lt;L5927,"LOW ZONE BIAS","EQUILIBRIUM"))</f>
        <v>EQUILIBRIUM</v>
      </c>
    </row>
    <row r="5928">
      <c r="A5928">
        <v>21643</v>
      </c>
      <c r="B5928" t="str">
        <v>2022-02-04</v>
      </c>
      <c r="C5928" t="str">
        <v>Midday</v>
      </c>
      <c r="D5928">
        <v>19</v>
      </c>
      <c r="E5928" t="str">
        <f>IF(MOD(D5928,2)=0,"EVEN","ODD")</f>
        <v>ODD</v>
      </c>
      <c r="F5928" t="str">
        <f>IF(D5928&lt;=18,"LOW (1-18)","HIGH (19-36)")</f>
        <v>HIGH (19-36)</v>
      </c>
      <c r="G5928">
        <f>INT((D5928-1)/6)+1</f>
        <v>4</v>
      </c>
      <c r="H5928">
        <f>MOD(D5928-1,6)+1</f>
        <v>1</v>
      </c>
      <c r="I5928">
        <f>37-D5928</f>
        <v>18</v>
      </c>
      <c r="J5928">
        <f>ABS(D5928-D5929)</f>
        <v>13</v>
      </c>
      <c r="K5928">
        <f>AVERAGE(D5928:D5932)</f>
        <v>19</v>
      </c>
      <c r="L5928">
        <f>AVERAGE(D5928:D5947)</f>
        <v>19</v>
      </c>
      <c r="M5928">
        <f>K5928-L5928</f>
        <v>0</v>
      </c>
      <c r="N5928" t="str">
        <f>IF(K5928&gt;L5928,"HIGH ZONE BIAS",IF(K5928&lt;L5928,"LOW ZONE BIAS","EQUILIBRIUM"))</f>
        <v>EQUILIBRIUM</v>
      </c>
    </row>
    <row r="5929">
      <c r="A5929">
        <v>21642</v>
      </c>
      <c r="B5929" t="str">
        <v>2022-02-04</v>
      </c>
      <c r="C5929" t="str">
        <v>Morning</v>
      </c>
      <c r="D5929">
        <v>6</v>
      </c>
      <c r="E5929" t="str">
        <f>IF(MOD(D5929,2)=0,"EVEN","ODD")</f>
        <v>EVEN</v>
      </c>
      <c r="F5929" t="str">
        <f>IF(D5929&lt;=18,"LOW (1-18)","HIGH (19-36)")</f>
        <v>LOW (1-18)</v>
      </c>
      <c r="G5929">
        <f>INT((D5929-1)/6)+1</f>
        <v>1</v>
      </c>
      <c r="H5929">
        <f>MOD(D5929-1,6)+1</f>
        <v>6</v>
      </c>
      <c r="I5929">
        <f>37-D5929</f>
        <v>31</v>
      </c>
      <c r="J5929">
        <f>ABS(D5929-D5930)</f>
        <v>27</v>
      </c>
      <c r="K5929">
        <f>AVERAGE(D5929:D5933)</f>
        <v>6</v>
      </c>
      <c r="L5929">
        <f>AVERAGE(D5929:D5948)</f>
        <v>6</v>
      </c>
      <c r="M5929">
        <f>K5929-L5929</f>
        <v>0</v>
      </c>
      <c r="N5929" t="str">
        <f>IF(K5929&gt;L5929,"HIGH ZONE BIAS",IF(K5929&lt;L5929,"LOW ZONE BIAS","EQUILIBRIUM"))</f>
        <v>EQUILIBRIUM</v>
      </c>
    </row>
    <row r="5930">
      <c r="A5930">
        <v>21641</v>
      </c>
      <c r="B5930" t="str">
        <v>2022-02-03</v>
      </c>
      <c r="C5930" t="str">
        <v>Evening</v>
      </c>
      <c r="D5930">
        <v>33</v>
      </c>
      <c r="E5930" t="str">
        <f>IF(MOD(D5930,2)=0,"EVEN","ODD")</f>
        <v>ODD</v>
      </c>
      <c r="F5930" t="str">
        <f>IF(D5930&lt;=18,"LOW (1-18)","HIGH (19-36)")</f>
        <v>HIGH (19-36)</v>
      </c>
      <c r="G5930">
        <f>INT((D5930-1)/6)+1</f>
        <v>6</v>
      </c>
      <c r="H5930">
        <f>MOD(D5930-1,6)+1</f>
        <v>3</v>
      </c>
      <c r="I5930">
        <f>37-D5930</f>
        <v>4</v>
      </c>
      <c r="J5930">
        <f>ABS(D5930-D5931)</f>
        <v>27</v>
      </c>
      <c r="K5930">
        <f>AVERAGE(D5930:D5934)</f>
        <v>33</v>
      </c>
      <c r="L5930">
        <f>AVERAGE(D5930:D5949)</f>
        <v>33</v>
      </c>
      <c r="M5930">
        <f>K5930-L5930</f>
        <v>0</v>
      </c>
      <c r="N5930" t="str">
        <f>IF(K5930&gt;L5930,"HIGH ZONE BIAS",IF(K5930&lt;L5930,"LOW ZONE BIAS","EQUILIBRIUM"))</f>
        <v>EQUILIBRIUM</v>
      </c>
    </row>
    <row r="5931">
      <c r="A5931">
        <v>21640</v>
      </c>
      <c r="B5931" t="str">
        <v>2022-02-03</v>
      </c>
      <c r="C5931" t="str">
        <v>Afternoon</v>
      </c>
      <c r="D5931">
        <v>6</v>
      </c>
      <c r="E5931" t="str">
        <f>IF(MOD(D5931,2)=0,"EVEN","ODD")</f>
        <v>EVEN</v>
      </c>
      <c r="F5931" t="str">
        <f>IF(D5931&lt;=18,"LOW (1-18)","HIGH (19-36)")</f>
        <v>LOW (1-18)</v>
      </c>
      <c r="G5931">
        <f>INT((D5931-1)/6)+1</f>
        <v>1</v>
      </c>
      <c r="H5931">
        <f>MOD(D5931-1,6)+1</f>
        <v>6</v>
      </c>
      <c r="I5931">
        <f>37-D5931</f>
        <v>31</v>
      </c>
      <c r="J5931">
        <f>ABS(D5931-D5932)</f>
        <v>26</v>
      </c>
      <c r="K5931">
        <f>AVERAGE(D5931:D5935)</f>
        <v>6</v>
      </c>
      <c r="L5931">
        <f>AVERAGE(D5931:D5950)</f>
        <v>6</v>
      </c>
      <c r="M5931">
        <f>K5931-L5931</f>
        <v>0</v>
      </c>
      <c r="N5931" t="str">
        <f>IF(K5931&gt;L5931,"HIGH ZONE BIAS",IF(K5931&lt;L5931,"LOW ZONE BIAS","EQUILIBRIUM"))</f>
        <v>EQUILIBRIUM</v>
      </c>
    </row>
    <row r="5932">
      <c r="A5932">
        <v>21639</v>
      </c>
      <c r="B5932" t="str">
        <v>2022-02-03</v>
      </c>
      <c r="C5932" t="str">
        <v>Midday</v>
      </c>
      <c r="D5932">
        <v>32</v>
      </c>
      <c r="E5932" t="str">
        <f>IF(MOD(D5932,2)=0,"EVEN","ODD")</f>
        <v>EVEN</v>
      </c>
      <c r="F5932" t="str">
        <f>IF(D5932&lt;=18,"LOW (1-18)","HIGH (19-36)")</f>
        <v>HIGH (19-36)</v>
      </c>
      <c r="G5932">
        <f>INT((D5932-1)/6)+1</f>
        <v>6</v>
      </c>
      <c r="H5932">
        <f>MOD(D5932-1,6)+1</f>
        <v>2</v>
      </c>
      <c r="I5932">
        <f>37-D5932</f>
        <v>5</v>
      </c>
      <c r="J5932">
        <f>ABS(D5932-D5933)</f>
        <v>9</v>
      </c>
      <c r="K5932">
        <f>AVERAGE(D5932:D5936)</f>
        <v>32</v>
      </c>
      <c r="L5932">
        <f>AVERAGE(D5932:D5951)</f>
        <v>32</v>
      </c>
      <c r="M5932">
        <f>K5932-L5932</f>
        <v>0</v>
      </c>
      <c r="N5932" t="str">
        <f>IF(K5932&gt;L5932,"HIGH ZONE BIAS",IF(K5932&lt;L5932,"LOW ZONE BIAS","EQUILIBRIUM"))</f>
        <v>EQUILIBRIUM</v>
      </c>
    </row>
    <row r="5933">
      <c r="A5933">
        <v>21638</v>
      </c>
      <c r="B5933" t="str">
        <v>2022-02-03</v>
      </c>
      <c r="C5933" t="str">
        <v>Morning</v>
      </c>
      <c r="D5933">
        <v>23</v>
      </c>
      <c r="E5933" t="str">
        <f>IF(MOD(D5933,2)=0,"EVEN","ODD")</f>
        <v>ODD</v>
      </c>
      <c r="F5933" t="str">
        <f>IF(D5933&lt;=18,"LOW (1-18)","HIGH (19-36)")</f>
        <v>HIGH (19-36)</v>
      </c>
      <c r="G5933">
        <f>INT((D5933-1)/6)+1</f>
        <v>4</v>
      </c>
      <c r="H5933">
        <f>MOD(D5933-1,6)+1</f>
        <v>5</v>
      </c>
      <c r="I5933">
        <f>37-D5933</f>
        <v>14</v>
      </c>
      <c r="J5933">
        <f>ABS(D5933-D5934)</f>
        <v>4</v>
      </c>
      <c r="K5933">
        <f>AVERAGE(D5933:D5937)</f>
        <v>23</v>
      </c>
      <c r="L5933">
        <f>AVERAGE(D5933:D5952)</f>
        <v>23</v>
      </c>
      <c r="M5933">
        <f>K5933-L5933</f>
        <v>0</v>
      </c>
      <c r="N5933" t="str">
        <f>IF(K5933&gt;L5933,"HIGH ZONE BIAS",IF(K5933&lt;L5933,"LOW ZONE BIAS","EQUILIBRIUM"))</f>
        <v>EQUILIBRIUM</v>
      </c>
    </row>
    <row r="5934">
      <c r="A5934">
        <v>21637</v>
      </c>
      <c r="B5934" t="str">
        <v>2022-02-02</v>
      </c>
      <c r="C5934" t="str">
        <v>Evening</v>
      </c>
      <c r="D5934">
        <v>19</v>
      </c>
      <c r="E5934" t="str">
        <f>IF(MOD(D5934,2)=0,"EVEN","ODD")</f>
        <v>ODD</v>
      </c>
      <c r="F5934" t="str">
        <f>IF(D5934&lt;=18,"LOW (1-18)","HIGH (19-36)")</f>
        <v>HIGH (19-36)</v>
      </c>
      <c r="G5934">
        <f>INT((D5934-1)/6)+1</f>
        <v>4</v>
      </c>
      <c r="H5934">
        <f>MOD(D5934-1,6)+1</f>
        <v>1</v>
      </c>
      <c r="I5934">
        <f>37-D5934</f>
        <v>18</v>
      </c>
      <c r="J5934">
        <f>ABS(D5934-D5935)</f>
        <v>17</v>
      </c>
      <c r="K5934">
        <f>AVERAGE(D5934:D5938)</f>
        <v>19</v>
      </c>
      <c r="L5934">
        <f>AVERAGE(D5934:D5953)</f>
        <v>19</v>
      </c>
      <c r="M5934">
        <f>K5934-L5934</f>
        <v>0</v>
      </c>
      <c r="N5934" t="str">
        <f>IF(K5934&gt;L5934,"HIGH ZONE BIAS",IF(K5934&lt;L5934,"LOW ZONE BIAS","EQUILIBRIUM"))</f>
        <v>EQUILIBRIUM</v>
      </c>
    </row>
    <row r="5935">
      <c r="A5935">
        <v>21636</v>
      </c>
      <c r="B5935" t="str">
        <v>2022-02-02</v>
      </c>
      <c r="C5935" t="str">
        <v>Afternoon</v>
      </c>
      <c r="D5935">
        <v>2</v>
      </c>
      <c r="E5935" t="str">
        <f>IF(MOD(D5935,2)=0,"EVEN","ODD")</f>
        <v>EVEN</v>
      </c>
      <c r="F5935" t="str">
        <f>IF(D5935&lt;=18,"LOW (1-18)","HIGH (19-36)")</f>
        <v>LOW (1-18)</v>
      </c>
      <c r="G5935">
        <f>INT((D5935-1)/6)+1</f>
        <v>1</v>
      </c>
      <c r="H5935">
        <f>MOD(D5935-1,6)+1</f>
        <v>2</v>
      </c>
      <c r="I5935">
        <f>37-D5935</f>
        <v>35</v>
      </c>
      <c r="J5935">
        <f>ABS(D5935-D5936)</f>
        <v>22</v>
      </c>
      <c r="K5935">
        <f>AVERAGE(D5935:D5939)</f>
        <v>2</v>
      </c>
      <c r="L5935">
        <f>AVERAGE(D5935:D5954)</f>
        <v>2</v>
      </c>
      <c r="M5935">
        <f>K5935-L5935</f>
        <v>0</v>
      </c>
      <c r="N5935" t="str">
        <f>IF(K5935&gt;L5935,"HIGH ZONE BIAS",IF(K5935&lt;L5935,"LOW ZONE BIAS","EQUILIBRIUM"))</f>
        <v>EQUILIBRIUM</v>
      </c>
    </row>
    <row r="5936">
      <c r="A5936">
        <v>21635</v>
      </c>
      <c r="B5936" t="str">
        <v>2022-02-02</v>
      </c>
      <c r="C5936" t="str">
        <v>Midday</v>
      </c>
      <c r="D5936">
        <v>24</v>
      </c>
      <c r="E5936" t="str">
        <f>IF(MOD(D5936,2)=0,"EVEN","ODD")</f>
        <v>EVEN</v>
      </c>
      <c r="F5936" t="str">
        <f>IF(D5936&lt;=18,"LOW (1-18)","HIGH (19-36)")</f>
        <v>HIGH (19-36)</v>
      </c>
      <c r="G5936">
        <f>INT((D5936-1)/6)+1</f>
        <v>4</v>
      </c>
      <c r="H5936">
        <f>MOD(D5936-1,6)+1</f>
        <v>6</v>
      </c>
      <c r="I5936">
        <f>37-D5936</f>
        <v>13</v>
      </c>
      <c r="J5936">
        <f>ABS(D5936-D5937)</f>
        <v>14</v>
      </c>
      <c r="K5936">
        <f>AVERAGE(D5936:D5940)</f>
        <v>24</v>
      </c>
      <c r="L5936">
        <f>AVERAGE(D5936:D5955)</f>
        <v>24</v>
      </c>
      <c r="M5936">
        <f>K5936-L5936</f>
        <v>0</v>
      </c>
      <c r="N5936" t="str">
        <f>IF(K5936&gt;L5936,"HIGH ZONE BIAS",IF(K5936&lt;L5936,"LOW ZONE BIAS","EQUILIBRIUM"))</f>
        <v>EQUILIBRIUM</v>
      </c>
    </row>
    <row r="5937">
      <c r="A5937">
        <v>21634</v>
      </c>
      <c r="B5937" t="str">
        <v>2022-02-02</v>
      </c>
      <c r="C5937" t="str">
        <v>Morning</v>
      </c>
      <c r="D5937">
        <v>10</v>
      </c>
      <c r="E5937" t="str">
        <f>IF(MOD(D5937,2)=0,"EVEN","ODD")</f>
        <v>EVEN</v>
      </c>
      <c r="F5937" t="str">
        <f>IF(D5937&lt;=18,"LOW (1-18)","HIGH (19-36)")</f>
        <v>LOW (1-18)</v>
      </c>
      <c r="G5937">
        <f>INT((D5937-1)/6)+1</f>
        <v>2</v>
      </c>
      <c r="H5937">
        <f>MOD(D5937-1,6)+1</f>
        <v>4</v>
      </c>
      <c r="I5937">
        <f>37-D5937</f>
        <v>27</v>
      </c>
      <c r="J5937">
        <f>ABS(D5937-D5938)</f>
        <v>9</v>
      </c>
      <c r="K5937">
        <f>AVERAGE(D5937:D5941)</f>
        <v>10</v>
      </c>
      <c r="L5937">
        <f>AVERAGE(D5937:D5956)</f>
        <v>10</v>
      </c>
      <c r="M5937">
        <f>K5937-L5937</f>
        <v>0</v>
      </c>
      <c r="N5937" t="str">
        <f>IF(K5937&gt;L5937,"HIGH ZONE BIAS",IF(K5937&lt;L5937,"LOW ZONE BIAS","EQUILIBRIUM"))</f>
        <v>EQUILIBRIUM</v>
      </c>
    </row>
    <row r="5938">
      <c r="A5938">
        <v>21633</v>
      </c>
      <c r="B5938" t="str">
        <v>2022-02-01</v>
      </c>
      <c r="C5938" t="str">
        <v>Evening</v>
      </c>
      <c r="D5938">
        <v>19</v>
      </c>
      <c r="E5938" t="str">
        <f>IF(MOD(D5938,2)=0,"EVEN","ODD")</f>
        <v>ODD</v>
      </c>
      <c r="F5938" t="str">
        <f>IF(D5938&lt;=18,"LOW (1-18)","HIGH (19-36)")</f>
        <v>HIGH (19-36)</v>
      </c>
      <c r="G5938">
        <f>INT((D5938-1)/6)+1</f>
        <v>4</v>
      </c>
      <c r="H5938">
        <f>MOD(D5938-1,6)+1</f>
        <v>1</v>
      </c>
      <c r="I5938">
        <f>37-D5938</f>
        <v>18</v>
      </c>
      <c r="J5938">
        <f>ABS(D5938-D5939)</f>
        <v>12</v>
      </c>
      <c r="K5938">
        <f>AVERAGE(D5938:D5942)</f>
        <v>19</v>
      </c>
      <c r="L5938">
        <f>AVERAGE(D5938:D5957)</f>
        <v>19</v>
      </c>
      <c r="M5938">
        <f>K5938-L5938</f>
        <v>0</v>
      </c>
      <c r="N5938" t="str">
        <f>IF(K5938&gt;L5938,"HIGH ZONE BIAS",IF(K5938&lt;L5938,"LOW ZONE BIAS","EQUILIBRIUM"))</f>
        <v>EQUILIBRIUM</v>
      </c>
    </row>
    <row r="5939">
      <c r="A5939">
        <v>21632</v>
      </c>
      <c r="B5939" t="str">
        <v>2022-02-01</v>
      </c>
      <c r="C5939" t="str">
        <v>Afternoon</v>
      </c>
      <c r="D5939">
        <v>31</v>
      </c>
      <c r="E5939" t="str">
        <f>IF(MOD(D5939,2)=0,"EVEN","ODD")</f>
        <v>ODD</v>
      </c>
      <c r="F5939" t="str">
        <f>IF(D5939&lt;=18,"LOW (1-18)","HIGH (19-36)")</f>
        <v>HIGH (19-36)</v>
      </c>
      <c r="G5939">
        <f>INT((D5939-1)/6)+1</f>
        <v>6</v>
      </c>
      <c r="H5939">
        <f>MOD(D5939-1,6)+1</f>
        <v>1</v>
      </c>
      <c r="I5939">
        <f>37-D5939</f>
        <v>6</v>
      </c>
      <c r="J5939">
        <f>ABS(D5939-D5940)</f>
        <v>10</v>
      </c>
      <c r="K5939">
        <f>AVERAGE(D5939:D5943)</f>
        <v>31</v>
      </c>
      <c r="L5939">
        <f>AVERAGE(D5939:D5958)</f>
        <v>31</v>
      </c>
      <c r="M5939">
        <f>K5939-L5939</f>
        <v>0</v>
      </c>
      <c r="N5939" t="str">
        <f>IF(K5939&gt;L5939,"HIGH ZONE BIAS",IF(K5939&lt;L5939,"LOW ZONE BIAS","EQUILIBRIUM"))</f>
        <v>EQUILIBRIUM</v>
      </c>
    </row>
    <row r="5940">
      <c r="A5940">
        <v>21631</v>
      </c>
      <c r="B5940" t="str">
        <v>2022-02-01</v>
      </c>
      <c r="C5940" t="str">
        <v>Midday</v>
      </c>
      <c r="D5940">
        <v>21</v>
      </c>
      <c r="E5940" t="str">
        <f>IF(MOD(D5940,2)=0,"EVEN","ODD")</f>
        <v>ODD</v>
      </c>
      <c r="F5940" t="str">
        <f>IF(D5940&lt;=18,"LOW (1-18)","HIGH (19-36)")</f>
        <v>HIGH (19-36)</v>
      </c>
      <c r="G5940">
        <f>INT((D5940-1)/6)+1</f>
        <v>4</v>
      </c>
      <c r="H5940">
        <f>MOD(D5940-1,6)+1</f>
        <v>3</v>
      </c>
      <c r="I5940">
        <f>37-D5940</f>
        <v>16</v>
      </c>
      <c r="J5940">
        <f>ABS(D5940-D5941)</f>
        <v>11</v>
      </c>
      <c r="K5940">
        <f>AVERAGE(D5940:D5944)</f>
        <v>21</v>
      </c>
      <c r="L5940">
        <f>AVERAGE(D5940:D5959)</f>
        <v>21</v>
      </c>
      <c r="M5940">
        <f>K5940-L5940</f>
        <v>0</v>
      </c>
      <c r="N5940" t="str">
        <f>IF(K5940&gt;L5940,"HIGH ZONE BIAS",IF(K5940&lt;L5940,"LOW ZONE BIAS","EQUILIBRIUM"))</f>
        <v>EQUILIBRIUM</v>
      </c>
    </row>
    <row r="5941">
      <c r="A5941">
        <v>21630</v>
      </c>
      <c r="B5941" t="str">
        <v>2022-02-01</v>
      </c>
      <c r="C5941" t="str">
        <v>Morning</v>
      </c>
      <c r="D5941">
        <v>10</v>
      </c>
      <c r="E5941" t="str">
        <f>IF(MOD(D5941,2)=0,"EVEN","ODD")</f>
        <v>EVEN</v>
      </c>
      <c r="F5941" t="str">
        <f>IF(D5941&lt;=18,"LOW (1-18)","HIGH (19-36)")</f>
        <v>LOW (1-18)</v>
      </c>
      <c r="G5941">
        <f>INT((D5941-1)/6)+1</f>
        <v>2</v>
      </c>
      <c r="H5941">
        <f>MOD(D5941-1,6)+1</f>
        <v>4</v>
      </c>
      <c r="I5941">
        <f>37-D5941</f>
        <v>27</v>
      </c>
      <c r="J5941">
        <f>ABS(D5941-D5942)</f>
        <v>23</v>
      </c>
      <c r="K5941">
        <f>AVERAGE(D5941:D5945)</f>
        <v>10</v>
      </c>
      <c r="L5941">
        <f>AVERAGE(D5941:D5960)</f>
        <v>10</v>
      </c>
      <c r="M5941">
        <f>K5941-L5941</f>
        <v>0</v>
      </c>
      <c r="N5941" t="str">
        <f>IF(K5941&gt;L5941,"HIGH ZONE BIAS",IF(K5941&lt;L5941,"LOW ZONE BIAS","EQUILIBRIUM"))</f>
        <v>EQUILIBRIUM</v>
      </c>
    </row>
    <row r="5942">
      <c r="A5942">
        <v>21629</v>
      </c>
      <c r="B5942" t="str">
        <v>2022-01-31</v>
      </c>
      <c r="C5942" t="str">
        <v>Evening</v>
      </c>
      <c r="D5942">
        <v>33</v>
      </c>
      <c r="E5942" t="str">
        <f>IF(MOD(D5942,2)=0,"EVEN","ODD")</f>
        <v>ODD</v>
      </c>
      <c r="F5942" t="str">
        <f>IF(D5942&lt;=18,"LOW (1-18)","HIGH (19-36)")</f>
        <v>HIGH (19-36)</v>
      </c>
      <c r="G5942">
        <f>INT((D5942-1)/6)+1</f>
        <v>6</v>
      </c>
      <c r="H5942">
        <f>MOD(D5942-1,6)+1</f>
        <v>3</v>
      </c>
      <c r="I5942">
        <f>37-D5942</f>
        <v>4</v>
      </c>
      <c r="J5942">
        <f>ABS(D5942-D5943)</f>
        <v>13</v>
      </c>
      <c r="K5942">
        <f>AVERAGE(D5942:D5946)</f>
        <v>33</v>
      </c>
      <c r="L5942">
        <f>AVERAGE(D5942:D5961)</f>
        <v>33</v>
      </c>
      <c r="M5942">
        <f>K5942-L5942</f>
        <v>0</v>
      </c>
      <c r="N5942" t="str">
        <f>IF(K5942&gt;L5942,"HIGH ZONE BIAS",IF(K5942&lt;L5942,"LOW ZONE BIAS","EQUILIBRIUM"))</f>
        <v>EQUILIBRIUM</v>
      </c>
    </row>
    <row r="5943">
      <c r="A5943">
        <v>21628</v>
      </c>
      <c r="B5943" t="str">
        <v>2022-01-31</v>
      </c>
      <c r="C5943" t="str">
        <v>Afternoon</v>
      </c>
      <c r="D5943">
        <v>20</v>
      </c>
      <c r="E5943" t="str">
        <f>IF(MOD(D5943,2)=0,"EVEN","ODD")</f>
        <v>EVEN</v>
      </c>
      <c r="F5943" t="str">
        <f>IF(D5943&lt;=18,"LOW (1-18)","HIGH (19-36)")</f>
        <v>HIGH (19-36)</v>
      </c>
      <c r="G5943">
        <f>INT((D5943-1)/6)+1</f>
        <v>4</v>
      </c>
      <c r="H5943">
        <f>MOD(D5943-1,6)+1</f>
        <v>2</v>
      </c>
      <c r="I5943">
        <f>37-D5943</f>
        <v>17</v>
      </c>
      <c r="J5943">
        <f>ABS(D5943-D5944)</f>
        <v>15</v>
      </c>
      <c r="K5943">
        <f>AVERAGE(D5943:D5947)</f>
        <v>20</v>
      </c>
      <c r="L5943">
        <f>AVERAGE(D5943:D5962)</f>
        <v>20</v>
      </c>
      <c r="M5943">
        <f>K5943-L5943</f>
        <v>0</v>
      </c>
      <c r="N5943" t="str">
        <f>IF(K5943&gt;L5943,"HIGH ZONE BIAS",IF(K5943&lt;L5943,"LOW ZONE BIAS","EQUILIBRIUM"))</f>
        <v>EQUILIBRIUM</v>
      </c>
    </row>
    <row r="5944">
      <c r="A5944">
        <v>21627</v>
      </c>
      <c r="B5944" t="str">
        <v>2022-01-31</v>
      </c>
      <c r="C5944" t="str">
        <v>Midday</v>
      </c>
      <c r="D5944">
        <v>5</v>
      </c>
      <c r="E5944" t="str">
        <f>IF(MOD(D5944,2)=0,"EVEN","ODD")</f>
        <v>ODD</v>
      </c>
      <c r="F5944" t="str">
        <f>IF(D5944&lt;=18,"LOW (1-18)","HIGH (19-36)")</f>
        <v>LOW (1-18)</v>
      </c>
      <c r="G5944">
        <f>INT((D5944-1)/6)+1</f>
        <v>1</v>
      </c>
      <c r="H5944">
        <f>MOD(D5944-1,6)+1</f>
        <v>5</v>
      </c>
      <c r="I5944">
        <f>37-D5944</f>
        <v>32</v>
      </c>
      <c r="J5944">
        <f>ABS(D5944-D5945)</f>
        <v>2</v>
      </c>
      <c r="K5944">
        <f>AVERAGE(D5944:D5948)</f>
        <v>5</v>
      </c>
      <c r="L5944">
        <f>AVERAGE(D5944:D5963)</f>
        <v>5</v>
      </c>
      <c r="M5944">
        <f>K5944-L5944</f>
        <v>0</v>
      </c>
      <c r="N5944" t="str">
        <f>IF(K5944&gt;L5944,"HIGH ZONE BIAS",IF(K5944&lt;L5944,"LOW ZONE BIAS","EQUILIBRIUM"))</f>
        <v>EQUILIBRIUM</v>
      </c>
    </row>
    <row r="5945">
      <c r="A5945">
        <v>21626</v>
      </c>
      <c r="B5945" t="str">
        <v>2022-01-31</v>
      </c>
      <c r="C5945" t="str">
        <v>Morning</v>
      </c>
      <c r="D5945">
        <v>3</v>
      </c>
      <c r="E5945" t="str">
        <f>IF(MOD(D5945,2)=0,"EVEN","ODD")</f>
        <v>ODD</v>
      </c>
      <c r="F5945" t="str">
        <f>IF(D5945&lt;=18,"LOW (1-18)","HIGH (19-36)")</f>
        <v>LOW (1-18)</v>
      </c>
      <c r="G5945">
        <f>INT((D5945-1)/6)+1</f>
        <v>1</v>
      </c>
      <c r="H5945">
        <f>MOD(D5945-1,6)+1</f>
        <v>3</v>
      </c>
      <c r="I5945">
        <f>37-D5945</f>
        <v>34</v>
      </c>
      <c r="J5945">
        <f>ABS(D5945-D5946)</f>
        <v>33</v>
      </c>
      <c r="K5945">
        <f>AVERAGE(D5945:D5949)</f>
        <v>3</v>
      </c>
      <c r="L5945">
        <f>AVERAGE(D5945:D5964)</f>
        <v>3</v>
      </c>
      <c r="M5945">
        <f>K5945-L5945</f>
        <v>0</v>
      </c>
      <c r="N5945" t="str">
        <f>IF(K5945&gt;L5945,"HIGH ZONE BIAS",IF(K5945&lt;L5945,"LOW ZONE BIAS","EQUILIBRIUM"))</f>
        <v>EQUILIBRIUM</v>
      </c>
    </row>
    <row r="5946">
      <c r="A5946">
        <v>21625</v>
      </c>
      <c r="B5946" t="str">
        <v>2022-01-29</v>
      </c>
      <c r="C5946" t="str">
        <v>Evening</v>
      </c>
      <c r="D5946">
        <v>36</v>
      </c>
      <c r="E5946" t="str">
        <f>IF(MOD(D5946,2)=0,"EVEN","ODD")</f>
        <v>EVEN</v>
      </c>
      <c r="F5946" t="str">
        <f>IF(D5946&lt;=18,"LOW (1-18)","HIGH (19-36)")</f>
        <v>HIGH (19-36)</v>
      </c>
      <c r="G5946">
        <f>INT((D5946-1)/6)+1</f>
        <v>6</v>
      </c>
      <c r="H5946">
        <f>MOD(D5946-1,6)+1</f>
        <v>6</v>
      </c>
      <c r="I5946">
        <f>37-D5946</f>
        <v>1</v>
      </c>
      <c r="J5946">
        <f>ABS(D5946-D5947)</f>
        <v>17</v>
      </c>
      <c r="K5946">
        <f>AVERAGE(D5946:D5950)</f>
        <v>36</v>
      </c>
      <c r="L5946">
        <f>AVERAGE(D5946:D5965)</f>
        <v>36</v>
      </c>
      <c r="M5946">
        <f>K5946-L5946</f>
        <v>0</v>
      </c>
      <c r="N5946" t="str">
        <f>IF(K5946&gt;L5946,"HIGH ZONE BIAS",IF(K5946&lt;L5946,"LOW ZONE BIAS","EQUILIBRIUM"))</f>
        <v>EQUILIBRIUM</v>
      </c>
    </row>
    <row r="5947">
      <c r="A5947">
        <v>21624</v>
      </c>
      <c r="B5947" t="str">
        <v>2022-01-29</v>
      </c>
      <c r="C5947" t="str">
        <v>Afternoon</v>
      </c>
      <c r="D5947">
        <v>19</v>
      </c>
      <c r="E5947" t="str">
        <f>IF(MOD(D5947,2)=0,"EVEN","ODD")</f>
        <v>ODD</v>
      </c>
      <c r="F5947" t="str">
        <f>IF(D5947&lt;=18,"LOW (1-18)","HIGH (19-36)")</f>
        <v>HIGH (19-36)</v>
      </c>
      <c r="G5947">
        <f>INT((D5947-1)/6)+1</f>
        <v>4</v>
      </c>
      <c r="H5947">
        <f>MOD(D5947-1,6)+1</f>
        <v>1</v>
      </c>
      <c r="I5947">
        <f>37-D5947</f>
        <v>18</v>
      </c>
      <c r="J5947">
        <f>ABS(D5947-D5948)</f>
        <v>8</v>
      </c>
      <c r="K5947">
        <f>AVERAGE(D5947:D5951)</f>
        <v>19</v>
      </c>
      <c r="L5947">
        <f>AVERAGE(D5947:D5966)</f>
        <v>19</v>
      </c>
      <c r="M5947">
        <f>K5947-L5947</f>
        <v>0</v>
      </c>
      <c r="N5947" t="str">
        <f>IF(K5947&gt;L5947,"HIGH ZONE BIAS",IF(K5947&lt;L5947,"LOW ZONE BIAS","EQUILIBRIUM"))</f>
        <v>EQUILIBRIUM</v>
      </c>
    </row>
    <row r="5948">
      <c r="A5948">
        <v>21623</v>
      </c>
      <c r="B5948" t="str">
        <v>2022-01-29</v>
      </c>
      <c r="C5948" t="str">
        <v>Midday</v>
      </c>
      <c r="D5948">
        <v>27</v>
      </c>
      <c r="E5948" t="str">
        <f>IF(MOD(D5948,2)=0,"EVEN","ODD")</f>
        <v>ODD</v>
      </c>
      <c r="F5948" t="str">
        <f>IF(D5948&lt;=18,"LOW (1-18)","HIGH (19-36)")</f>
        <v>HIGH (19-36)</v>
      </c>
      <c r="G5948">
        <f>INT((D5948-1)/6)+1</f>
        <v>5</v>
      </c>
      <c r="H5948">
        <f>MOD(D5948-1,6)+1</f>
        <v>3</v>
      </c>
      <c r="I5948">
        <f>37-D5948</f>
        <v>10</v>
      </c>
      <c r="J5948">
        <f>ABS(D5948-D5949)</f>
        <v>6</v>
      </c>
      <c r="K5948">
        <f>AVERAGE(D5948:D5952)</f>
        <v>27</v>
      </c>
      <c r="L5948">
        <f>AVERAGE(D5948:D5967)</f>
        <v>27</v>
      </c>
      <c r="M5948">
        <f>K5948-L5948</f>
        <v>0</v>
      </c>
      <c r="N5948" t="str">
        <f>IF(K5948&gt;L5948,"HIGH ZONE BIAS",IF(K5948&lt;L5948,"LOW ZONE BIAS","EQUILIBRIUM"))</f>
        <v>EQUILIBRIUM</v>
      </c>
    </row>
    <row r="5949">
      <c r="A5949">
        <v>21622</v>
      </c>
      <c r="B5949" t="str">
        <v>2022-01-29</v>
      </c>
      <c r="C5949" t="str">
        <v>Morning</v>
      </c>
      <c r="D5949">
        <v>21</v>
      </c>
      <c r="E5949" t="str">
        <f>IF(MOD(D5949,2)=0,"EVEN","ODD")</f>
        <v>ODD</v>
      </c>
      <c r="F5949" t="str">
        <f>IF(D5949&lt;=18,"LOW (1-18)","HIGH (19-36)")</f>
        <v>HIGH (19-36)</v>
      </c>
      <c r="G5949">
        <f>INT((D5949-1)/6)+1</f>
        <v>4</v>
      </c>
      <c r="H5949">
        <f>MOD(D5949-1,6)+1</f>
        <v>3</v>
      </c>
      <c r="I5949">
        <f>37-D5949</f>
        <v>16</v>
      </c>
      <c r="J5949">
        <f>ABS(D5949-D5950)</f>
        <v>13</v>
      </c>
      <c r="K5949">
        <f>AVERAGE(D5949:D5953)</f>
        <v>21</v>
      </c>
      <c r="L5949">
        <f>AVERAGE(D5949:D5968)</f>
        <v>21</v>
      </c>
      <c r="M5949">
        <f>K5949-L5949</f>
        <v>0</v>
      </c>
      <c r="N5949" t="str">
        <f>IF(K5949&gt;L5949,"HIGH ZONE BIAS",IF(K5949&lt;L5949,"LOW ZONE BIAS","EQUILIBRIUM"))</f>
        <v>EQUILIBRIUM</v>
      </c>
    </row>
    <row r="5950">
      <c r="A5950">
        <v>21621</v>
      </c>
      <c r="B5950" t="str">
        <v>2022-01-28</v>
      </c>
      <c r="C5950" t="str">
        <v>Evening</v>
      </c>
      <c r="D5950">
        <v>34</v>
      </c>
      <c r="E5950" t="str">
        <f>IF(MOD(D5950,2)=0,"EVEN","ODD")</f>
        <v>EVEN</v>
      </c>
      <c r="F5950" t="str">
        <f>IF(D5950&lt;=18,"LOW (1-18)","HIGH (19-36)")</f>
        <v>HIGH (19-36)</v>
      </c>
      <c r="G5950">
        <f>INT((D5950-1)/6)+1</f>
        <v>6</v>
      </c>
      <c r="H5950">
        <f>MOD(D5950-1,6)+1</f>
        <v>4</v>
      </c>
      <c r="I5950">
        <f>37-D5950</f>
        <v>3</v>
      </c>
      <c r="J5950">
        <f>ABS(D5950-D5951)</f>
        <v>4</v>
      </c>
      <c r="K5950">
        <f>AVERAGE(D5950:D5954)</f>
        <v>34</v>
      </c>
      <c r="L5950">
        <f>AVERAGE(D5950:D5969)</f>
        <v>34</v>
      </c>
      <c r="M5950">
        <f>K5950-L5950</f>
        <v>0</v>
      </c>
      <c r="N5950" t="str">
        <f>IF(K5950&gt;L5950,"HIGH ZONE BIAS",IF(K5950&lt;L5950,"LOW ZONE BIAS","EQUILIBRIUM"))</f>
        <v>EQUILIBRIUM</v>
      </c>
    </row>
    <row r="5951">
      <c r="A5951">
        <v>21620</v>
      </c>
      <c r="B5951" t="str">
        <v>2022-01-28</v>
      </c>
      <c r="C5951" t="str">
        <v>Afternoon</v>
      </c>
      <c r="D5951">
        <v>30</v>
      </c>
      <c r="E5951" t="str">
        <f>IF(MOD(D5951,2)=0,"EVEN","ODD")</f>
        <v>EVEN</v>
      </c>
      <c r="F5951" t="str">
        <f>IF(D5951&lt;=18,"LOW (1-18)","HIGH (19-36)")</f>
        <v>HIGH (19-36)</v>
      </c>
      <c r="G5951">
        <f>INT((D5951-1)/6)+1</f>
        <v>5</v>
      </c>
      <c r="H5951">
        <f>MOD(D5951-1,6)+1</f>
        <v>6</v>
      </c>
      <c r="I5951">
        <f>37-D5951</f>
        <v>7</v>
      </c>
      <c r="J5951">
        <f>ABS(D5951-D5952)</f>
        <v>1</v>
      </c>
      <c r="K5951">
        <f>AVERAGE(D5951:D5955)</f>
        <v>30</v>
      </c>
      <c r="L5951">
        <f>AVERAGE(D5951:D5970)</f>
        <v>30</v>
      </c>
      <c r="M5951">
        <f>K5951-L5951</f>
        <v>0</v>
      </c>
      <c r="N5951" t="str">
        <f>IF(K5951&gt;L5951,"HIGH ZONE BIAS",IF(K5951&lt;L5951,"LOW ZONE BIAS","EQUILIBRIUM"))</f>
        <v>EQUILIBRIUM</v>
      </c>
    </row>
    <row r="5952">
      <c r="A5952">
        <v>21619</v>
      </c>
      <c r="B5952" t="str">
        <v>2022-01-28</v>
      </c>
      <c r="C5952" t="str">
        <v>Midday</v>
      </c>
      <c r="D5952">
        <v>31</v>
      </c>
      <c r="E5952" t="str">
        <f>IF(MOD(D5952,2)=0,"EVEN","ODD")</f>
        <v>ODD</v>
      </c>
      <c r="F5952" t="str">
        <f>IF(D5952&lt;=18,"LOW (1-18)","HIGH (19-36)")</f>
        <v>HIGH (19-36)</v>
      </c>
      <c r="G5952">
        <f>INT((D5952-1)/6)+1</f>
        <v>6</v>
      </c>
      <c r="H5952">
        <f>MOD(D5952-1,6)+1</f>
        <v>1</v>
      </c>
      <c r="I5952">
        <f>37-D5952</f>
        <v>6</v>
      </c>
      <c r="J5952">
        <f>ABS(D5952-D5953)</f>
        <v>18</v>
      </c>
      <c r="K5952">
        <f>AVERAGE(D5952:D5956)</f>
        <v>31</v>
      </c>
      <c r="L5952">
        <f>AVERAGE(D5952:D5971)</f>
        <v>31</v>
      </c>
      <c r="M5952">
        <f>K5952-L5952</f>
        <v>0</v>
      </c>
      <c r="N5952" t="str">
        <f>IF(K5952&gt;L5952,"HIGH ZONE BIAS",IF(K5952&lt;L5952,"LOW ZONE BIAS","EQUILIBRIUM"))</f>
        <v>EQUILIBRIUM</v>
      </c>
    </row>
    <row r="5953">
      <c r="A5953">
        <v>21618</v>
      </c>
      <c r="B5953" t="str">
        <v>2022-01-28</v>
      </c>
      <c r="C5953" t="str">
        <v>Morning</v>
      </c>
      <c r="D5953">
        <v>13</v>
      </c>
      <c r="E5953" t="str">
        <f>IF(MOD(D5953,2)=0,"EVEN","ODD")</f>
        <v>ODD</v>
      </c>
      <c r="F5953" t="str">
        <f>IF(D5953&lt;=18,"LOW (1-18)","HIGH (19-36)")</f>
        <v>LOW (1-18)</v>
      </c>
      <c r="G5953">
        <f>INT((D5953-1)/6)+1</f>
        <v>3</v>
      </c>
      <c r="H5953">
        <f>MOD(D5953-1,6)+1</f>
        <v>1</v>
      </c>
      <c r="I5953">
        <f>37-D5953</f>
        <v>24</v>
      </c>
      <c r="J5953">
        <f>ABS(D5953-D5954)</f>
        <v>21</v>
      </c>
      <c r="K5953">
        <f>AVERAGE(D5953:D5957)</f>
        <v>13</v>
      </c>
      <c r="L5953">
        <f>AVERAGE(D5953:D5972)</f>
        <v>13</v>
      </c>
      <c r="M5953">
        <f>K5953-L5953</f>
        <v>0</v>
      </c>
      <c r="N5953" t="str">
        <f>IF(K5953&gt;L5953,"HIGH ZONE BIAS",IF(K5953&lt;L5953,"LOW ZONE BIAS","EQUILIBRIUM"))</f>
        <v>EQUILIBRIUM</v>
      </c>
    </row>
    <row r="5954">
      <c r="A5954">
        <v>21617</v>
      </c>
      <c r="B5954" t="str">
        <v>2022-01-27</v>
      </c>
      <c r="C5954" t="str">
        <v>Evening</v>
      </c>
      <c r="D5954">
        <v>34</v>
      </c>
      <c r="E5954" t="str">
        <f>IF(MOD(D5954,2)=0,"EVEN","ODD")</f>
        <v>EVEN</v>
      </c>
      <c r="F5954" t="str">
        <f>IF(D5954&lt;=18,"LOW (1-18)","HIGH (19-36)")</f>
        <v>HIGH (19-36)</v>
      </c>
      <c r="G5954">
        <f>INT((D5954-1)/6)+1</f>
        <v>6</v>
      </c>
      <c r="H5954">
        <f>MOD(D5954-1,6)+1</f>
        <v>4</v>
      </c>
      <c r="I5954">
        <f>37-D5954</f>
        <v>3</v>
      </c>
      <c r="J5954">
        <f>ABS(D5954-D5955)</f>
        <v>20</v>
      </c>
      <c r="K5954">
        <f>AVERAGE(D5954:D5958)</f>
        <v>34</v>
      </c>
      <c r="L5954">
        <f>AVERAGE(D5954:D5973)</f>
        <v>34</v>
      </c>
      <c r="M5954">
        <f>K5954-L5954</f>
        <v>0</v>
      </c>
      <c r="N5954" t="str">
        <f>IF(K5954&gt;L5954,"HIGH ZONE BIAS",IF(K5954&lt;L5954,"LOW ZONE BIAS","EQUILIBRIUM"))</f>
        <v>EQUILIBRIUM</v>
      </c>
    </row>
    <row r="5955">
      <c r="A5955">
        <v>21616</v>
      </c>
      <c r="B5955" t="str">
        <v>2022-01-27</v>
      </c>
      <c r="C5955" t="str">
        <v>Afternoon</v>
      </c>
      <c r="D5955">
        <v>14</v>
      </c>
      <c r="E5955" t="str">
        <f>IF(MOD(D5955,2)=0,"EVEN","ODD")</f>
        <v>EVEN</v>
      </c>
      <c r="F5955" t="str">
        <f>IF(D5955&lt;=18,"LOW (1-18)","HIGH (19-36)")</f>
        <v>LOW (1-18)</v>
      </c>
      <c r="G5955">
        <f>INT((D5955-1)/6)+1</f>
        <v>3</v>
      </c>
      <c r="H5955">
        <f>MOD(D5955-1,6)+1</f>
        <v>2</v>
      </c>
      <c r="I5955">
        <f>37-D5955</f>
        <v>23</v>
      </c>
      <c r="J5955">
        <f>ABS(D5955-D5956)</f>
        <v>7</v>
      </c>
      <c r="K5955">
        <f>AVERAGE(D5955:D5959)</f>
        <v>14</v>
      </c>
      <c r="L5955">
        <f>AVERAGE(D5955:D5974)</f>
        <v>14</v>
      </c>
      <c r="M5955">
        <f>K5955-L5955</f>
        <v>0</v>
      </c>
      <c r="N5955" t="str">
        <f>IF(K5955&gt;L5955,"HIGH ZONE BIAS",IF(K5955&lt;L5955,"LOW ZONE BIAS","EQUILIBRIUM"))</f>
        <v>EQUILIBRIUM</v>
      </c>
    </row>
    <row r="5956">
      <c r="A5956">
        <v>21615</v>
      </c>
      <c r="B5956" t="str">
        <v>2022-01-27</v>
      </c>
      <c r="C5956" t="str">
        <v>Midday</v>
      </c>
      <c r="D5956">
        <v>21</v>
      </c>
      <c r="E5956" t="str">
        <f>IF(MOD(D5956,2)=0,"EVEN","ODD")</f>
        <v>ODD</v>
      </c>
      <c r="F5956" t="str">
        <f>IF(D5956&lt;=18,"LOW (1-18)","HIGH (19-36)")</f>
        <v>HIGH (19-36)</v>
      </c>
      <c r="G5956">
        <f>INT((D5956-1)/6)+1</f>
        <v>4</v>
      </c>
      <c r="H5956">
        <f>MOD(D5956-1,6)+1</f>
        <v>3</v>
      </c>
      <c r="I5956">
        <f>37-D5956</f>
        <v>16</v>
      </c>
      <c r="J5956">
        <f>ABS(D5956-D5957)</f>
        <v>19</v>
      </c>
      <c r="K5956">
        <f>AVERAGE(D5956:D5960)</f>
        <v>21</v>
      </c>
      <c r="L5956">
        <f>AVERAGE(D5956:D5975)</f>
        <v>21</v>
      </c>
      <c r="M5956">
        <f>K5956-L5956</f>
        <v>0</v>
      </c>
      <c r="N5956" t="str">
        <f>IF(K5956&gt;L5956,"HIGH ZONE BIAS",IF(K5956&lt;L5956,"LOW ZONE BIAS","EQUILIBRIUM"))</f>
        <v>EQUILIBRIUM</v>
      </c>
    </row>
    <row r="5957">
      <c r="A5957">
        <v>21614</v>
      </c>
      <c r="B5957" t="str">
        <v>2022-01-27</v>
      </c>
      <c r="C5957" t="str">
        <v>Morning</v>
      </c>
      <c r="D5957">
        <v>2</v>
      </c>
      <c r="E5957" t="str">
        <f>IF(MOD(D5957,2)=0,"EVEN","ODD")</f>
        <v>EVEN</v>
      </c>
      <c r="F5957" t="str">
        <f>IF(D5957&lt;=18,"LOW (1-18)","HIGH (19-36)")</f>
        <v>LOW (1-18)</v>
      </c>
      <c r="G5957">
        <f>INT((D5957-1)/6)+1</f>
        <v>1</v>
      </c>
      <c r="H5957">
        <f>MOD(D5957-1,6)+1</f>
        <v>2</v>
      </c>
      <c r="I5957">
        <f>37-D5957</f>
        <v>35</v>
      </c>
      <c r="J5957">
        <f>ABS(D5957-D5958)</f>
        <v>0</v>
      </c>
      <c r="K5957">
        <f>AVERAGE(D5957:D5961)</f>
        <v>2</v>
      </c>
      <c r="L5957">
        <f>AVERAGE(D5957:D5976)</f>
        <v>2</v>
      </c>
      <c r="M5957">
        <f>K5957-L5957</f>
        <v>0</v>
      </c>
      <c r="N5957" t="str">
        <f>IF(K5957&gt;L5957,"HIGH ZONE BIAS",IF(K5957&lt;L5957,"LOW ZONE BIAS","EQUILIBRIUM"))</f>
        <v>EQUILIBRIUM</v>
      </c>
    </row>
    <row r="5958">
      <c r="A5958">
        <v>21613</v>
      </c>
      <c r="B5958" t="str">
        <v>2022-01-26</v>
      </c>
      <c r="C5958" t="str">
        <v>Evening</v>
      </c>
      <c r="D5958">
        <v>2</v>
      </c>
      <c r="E5958" t="str">
        <f>IF(MOD(D5958,2)=0,"EVEN","ODD")</f>
        <v>EVEN</v>
      </c>
      <c r="F5958" t="str">
        <f>IF(D5958&lt;=18,"LOW (1-18)","HIGH (19-36)")</f>
        <v>LOW (1-18)</v>
      </c>
      <c r="G5958">
        <f>INT((D5958-1)/6)+1</f>
        <v>1</v>
      </c>
      <c r="H5958">
        <f>MOD(D5958-1,6)+1</f>
        <v>2</v>
      </c>
      <c r="I5958">
        <f>37-D5958</f>
        <v>35</v>
      </c>
      <c r="J5958">
        <f>ABS(D5958-D5959)</f>
        <v>10</v>
      </c>
      <c r="K5958">
        <f>AVERAGE(D5958:D5962)</f>
        <v>2</v>
      </c>
      <c r="L5958">
        <f>AVERAGE(D5958:D5977)</f>
        <v>2</v>
      </c>
      <c r="M5958">
        <f>K5958-L5958</f>
        <v>0</v>
      </c>
      <c r="N5958" t="str">
        <f>IF(K5958&gt;L5958,"HIGH ZONE BIAS",IF(K5958&lt;L5958,"LOW ZONE BIAS","EQUILIBRIUM"))</f>
        <v>EQUILIBRIUM</v>
      </c>
    </row>
    <row r="5959">
      <c r="A5959">
        <v>21612</v>
      </c>
      <c r="B5959" t="str">
        <v>2022-01-26</v>
      </c>
      <c r="C5959" t="str">
        <v>Afternoon</v>
      </c>
      <c r="D5959">
        <v>12</v>
      </c>
      <c r="E5959" t="str">
        <f>IF(MOD(D5959,2)=0,"EVEN","ODD")</f>
        <v>EVEN</v>
      </c>
      <c r="F5959" t="str">
        <f>IF(D5959&lt;=18,"LOW (1-18)","HIGH (19-36)")</f>
        <v>LOW (1-18)</v>
      </c>
      <c r="G5959">
        <f>INT((D5959-1)/6)+1</f>
        <v>2</v>
      </c>
      <c r="H5959">
        <f>MOD(D5959-1,6)+1</f>
        <v>6</v>
      </c>
      <c r="I5959">
        <f>37-D5959</f>
        <v>25</v>
      </c>
      <c r="J5959">
        <f>ABS(D5959-D5960)</f>
        <v>8</v>
      </c>
      <c r="K5959">
        <f>AVERAGE(D5959:D5963)</f>
        <v>12</v>
      </c>
      <c r="L5959">
        <f>AVERAGE(D5959:D5978)</f>
        <v>12</v>
      </c>
      <c r="M5959">
        <f>K5959-L5959</f>
        <v>0</v>
      </c>
      <c r="N5959" t="str">
        <f>IF(K5959&gt;L5959,"HIGH ZONE BIAS",IF(K5959&lt;L5959,"LOW ZONE BIAS","EQUILIBRIUM"))</f>
        <v>EQUILIBRIUM</v>
      </c>
    </row>
    <row r="5960">
      <c r="A5960">
        <v>21611</v>
      </c>
      <c r="B5960" t="str">
        <v>2022-01-26</v>
      </c>
      <c r="C5960" t="str">
        <v>Midday</v>
      </c>
      <c r="D5960">
        <v>20</v>
      </c>
      <c r="E5960" t="str">
        <f>IF(MOD(D5960,2)=0,"EVEN","ODD")</f>
        <v>EVEN</v>
      </c>
      <c r="F5960" t="str">
        <f>IF(D5960&lt;=18,"LOW (1-18)","HIGH (19-36)")</f>
        <v>HIGH (19-36)</v>
      </c>
      <c r="G5960">
        <f>INT((D5960-1)/6)+1</f>
        <v>4</v>
      </c>
      <c r="H5960">
        <f>MOD(D5960-1,6)+1</f>
        <v>2</v>
      </c>
      <c r="I5960">
        <f>37-D5960</f>
        <v>17</v>
      </c>
      <c r="J5960">
        <f>ABS(D5960-D5961)</f>
        <v>1</v>
      </c>
      <c r="K5960">
        <f>AVERAGE(D5960:D5964)</f>
        <v>20</v>
      </c>
      <c r="L5960">
        <f>AVERAGE(D5960:D5979)</f>
        <v>20</v>
      </c>
      <c r="M5960">
        <f>K5960-L5960</f>
        <v>0</v>
      </c>
      <c r="N5960" t="str">
        <f>IF(K5960&gt;L5960,"HIGH ZONE BIAS",IF(K5960&lt;L5960,"LOW ZONE BIAS","EQUILIBRIUM"))</f>
        <v>EQUILIBRIUM</v>
      </c>
    </row>
    <row r="5961">
      <c r="A5961">
        <v>21610</v>
      </c>
      <c r="B5961" t="str">
        <v>2022-01-26</v>
      </c>
      <c r="C5961" t="str">
        <v>Morning</v>
      </c>
      <c r="D5961">
        <v>21</v>
      </c>
      <c r="E5961" t="str">
        <f>IF(MOD(D5961,2)=0,"EVEN","ODD")</f>
        <v>ODD</v>
      </c>
      <c r="F5961" t="str">
        <f>IF(D5961&lt;=18,"LOW (1-18)","HIGH (19-36)")</f>
        <v>HIGH (19-36)</v>
      </c>
      <c r="G5961">
        <f>INT((D5961-1)/6)+1</f>
        <v>4</v>
      </c>
      <c r="H5961">
        <f>MOD(D5961-1,6)+1</f>
        <v>3</v>
      </c>
      <c r="I5961">
        <f>37-D5961</f>
        <v>16</v>
      </c>
      <c r="J5961">
        <f>ABS(D5961-D5962)</f>
        <v>6</v>
      </c>
      <c r="K5961">
        <f>AVERAGE(D5961:D5965)</f>
        <v>21</v>
      </c>
      <c r="L5961">
        <f>AVERAGE(D5961:D5980)</f>
        <v>21</v>
      </c>
      <c r="M5961">
        <f>K5961-L5961</f>
        <v>0</v>
      </c>
      <c r="N5961" t="str">
        <f>IF(K5961&gt;L5961,"HIGH ZONE BIAS",IF(K5961&lt;L5961,"LOW ZONE BIAS","EQUILIBRIUM"))</f>
        <v>EQUILIBRIUM</v>
      </c>
    </row>
    <row r="5962">
      <c r="A5962">
        <v>21609</v>
      </c>
      <c r="B5962" t="str">
        <v>2022-01-25</v>
      </c>
      <c r="C5962" t="str">
        <v>Evening</v>
      </c>
      <c r="D5962">
        <v>27</v>
      </c>
      <c r="E5962" t="str">
        <f>IF(MOD(D5962,2)=0,"EVEN","ODD")</f>
        <v>ODD</v>
      </c>
      <c r="F5962" t="str">
        <f>IF(D5962&lt;=18,"LOW (1-18)","HIGH (19-36)")</f>
        <v>HIGH (19-36)</v>
      </c>
      <c r="G5962">
        <f>INT((D5962-1)/6)+1</f>
        <v>5</v>
      </c>
      <c r="H5962">
        <f>MOD(D5962-1,6)+1</f>
        <v>3</v>
      </c>
      <c r="I5962">
        <f>37-D5962</f>
        <v>10</v>
      </c>
      <c r="J5962">
        <f>ABS(D5962-D5963)</f>
        <v>11</v>
      </c>
      <c r="K5962">
        <f>AVERAGE(D5962:D5966)</f>
        <v>27</v>
      </c>
      <c r="L5962">
        <f>AVERAGE(D5962:D5981)</f>
        <v>27</v>
      </c>
      <c r="M5962">
        <f>K5962-L5962</f>
        <v>0</v>
      </c>
      <c r="N5962" t="str">
        <f>IF(K5962&gt;L5962,"HIGH ZONE BIAS",IF(K5962&lt;L5962,"LOW ZONE BIAS","EQUILIBRIUM"))</f>
        <v>EQUILIBRIUM</v>
      </c>
    </row>
    <row r="5963">
      <c r="A5963">
        <v>21608</v>
      </c>
      <c r="B5963" t="str">
        <v>2022-01-25</v>
      </c>
      <c r="C5963" t="str">
        <v>Afternoon</v>
      </c>
      <c r="D5963">
        <v>16</v>
      </c>
      <c r="E5963" t="str">
        <f>IF(MOD(D5963,2)=0,"EVEN","ODD")</f>
        <v>EVEN</v>
      </c>
      <c r="F5963" t="str">
        <f>IF(D5963&lt;=18,"LOW (1-18)","HIGH (19-36)")</f>
        <v>LOW (1-18)</v>
      </c>
      <c r="G5963">
        <f>INT((D5963-1)/6)+1</f>
        <v>3</v>
      </c>
      <c r="H5963">
        <f>MOD(D5963-1,6)+1</f>
        <v>4</v>
      </c>
      <c r="I5963">
        <f>37-D5963</f>
        <v>21</v>
      </c>
      <c r="J5963">
        <f>ABS(D5963-D5964)</f>
        <v>8</v>
      </c>
      <c r="K5963">
        <f>AVERAGE(D5963:D5967)</f>
        <v>16</v>
      </c>
      <c r="L5963">
        <f>AVERAGE(D5963:D5982)</f>
        <v>16</v>
      </c>
      <c r="M5963">
        <f>K5963-L5963</f>
        <v>0</v>
      </c>
      <c r="N5963" t="str">
        <f>IF(K5963&gt;L5963,"HIGH ZONE BIAS",IF(K5963&lt;L5963,"LOW ZONE BIAS","EQUILIBRIUM"))</f>
        <v>EQUILIBRIUM</v>
      </c>
    </row>
    <row r="5964">
      <c r="A5964">
        <v>21607</v>
      </c>
      <c r="B5964" t="str">
        <v>2022-01-25</v>
      </c>
      <c r="C5964" t="str">
        <v>Midday</v>
      </c>
      <c r="D5964">
        <v>24</v>
      </c>
      <c r="E5964" t="str">
        <f>IF(MOD(D5964,2)=0,"EVEN","ODD")</f>
        <v>EVEN</v>
      </c>
      <c r="F5964" t="str">
        <f>IF(D5964&lt;=18,"LOW (1-18)","HIGH (19-36)")</f>
        <v>HIGH (19-36)</v>
      </c>
      <c r="G5964">
        <f>INT((D5964-1)/6)+1</f>
        <v>4</v>
      </c>
      <c r="H5964">
        <f>MOD(D5964-1,6)+1</f>
        <v>6</v>
      </c>
      <c r="I5964">
        <f>37-D5964</f>
        <v>13</v>
      </c>
      <c r="J5964">
        <f>ABS(D5964-D5965)</f>
        <v>17</v>
      </c>
      <c r="K5964">
        <f>AVERAGE(D5964:D5968)</f>
        <v>24</v>
      </c>
      <c r="L5964">
        <f>AVERAGE(D5964:D5983)</f>
        <v>24</v>
      </c>
      <c r="M5964">
        <f>K5964-L5964</f>
        <v>0</v>
      </c>
      <c r="N5964" t="str">
        <f>IF(K5964&gt;L5964,"HIGH ZONE BIAS",IF(K5964&lt;L5964,"LOW ZONE BIAS","EQUILIBRIUM"))</f>
        <v>EQUILIBRIUM</v>
      </c>
    </row>
    <row r="5965">
      <c r="A5965">
        <v>21606</v>
      </c>
      <c r="B5965" t="str">
        <v>2022-01-25</v>
      </c>
      <c r="C5965" t="str">
        <v>Morning</v>
      </c>
      <c r="D5965">
        <v>7</v>
      </c>
      <c r="E5965" t="str">
        <f>IF(MOD(D5965,2)=0,"EVEN","ODD")</f>
        <v>ODD</v>
      </c>
      <c r="F5965" t="str">
        <f>IF(D5965&lt;=18,"LOW (1-18)","HIGH (19-36)")</f>
        <v>LOW (1-18)</v>
      </c>
      <c r="G5965">
        <f>INT((D5965-1)/6)+1</f>
        <v>2</v>
      </c>
      <c r="H5965">
        <f>MOD(D5965-1,6)+1</f>
        <v>1</v>
      </c>
      <c r="I5965">
        <f>37-D5965</f>
        <v>30</v>
      </c>
      <c r="J5965">
        <f>ABS(D5965-D5966)</f>
        <v>24</v>
      </c>
      <c r="K5965">
        <f>AVERAGE(D5965:D5969)</f>
        <v>7</v>
      </c>
      <c r="L5965">
        <f>AVERAGE(D5965:D5984)</f>
        <v>7</v>
      </c>
      <c r="M5965">
        <f>K5965-L5965</f>
        <v>0</v>
      </c>
      <c r="N5965" t="str">
        <f>IF(K5965&gt;L5965,"HIGH ZONE BIAS",IF(K5965&lt;L5965,"LOW ZONE BIAS","EQUILIBRIUM"))</f>
        <v>EQUILIBRIUM</v>
      </c>
    </row>
    <row r="5966">
      <c r="A5966">
        <v>21605</v>
      </c>
      <c r="B5966" t="str">
        <v>2022-01-24</v>
      </c>
      <c r="C5966" t="str">
        <v>Evening</v>
      </c>
      <c r="D5966">
        <v>31</v>
      </c>
      <c r="E5966" t="str">
        <f>IF(MOD(D5966,2)=0,"EVEN","ODD")</f>
        <v>ODD</v>
      </c>
      <c r="F5966" t="str">
        <f>IF(D5966&lt;=18,"LOW (1-18)","HIGH (19-36)")</f>
        <v>HIGH (19-36)</v>
      </c>
      <c r="G5966">
        <f>INT((D5966-1)/6)+1</f>
        <v>6</v>
      </c>
      <c r="H5966">
        <f>MOD(D5966-1,6)+1</f>
        <v>1</v>
      </c>
      <c r="I5966">
        <f>37-D5966</f>
        <v>6</v>
      </c>
      <c r="J5966">
        <f>ABS(D5966-D5967)</f>
        <v>14</v>
      </c>
      <c r="K5966">
        <f>AVERAGE(D5966:D5970)</f>
        <v>31</v>
      </c>
      <c r="L5966">
        <f>AVERAGE(D5966:D5985)</f>
        <v>31</v>
      </c>
      <c r="M5966">
        <f>K5966-L5966</f>
        <v>0</v>
      </c>
      <c r="N5966" t="str">
        <f>IF(K5966&gt;L5966,"HIGH ZONE BIAS",IF(K5966&lt;L5966,"LOW ZONE BIAS","EQUILIBRIUM"))</f>
        <v>EQUILIBRIUM</v>
      </c>
    </row>
    <row r="5967">
      <c r="A5967">
        <v>21604</v>
      </c>
      <c r="B5967" t="str">
        <v>2022-01-24</v>
      </c>
      <c r="C5967" t="str">
        <v>Afternoon</v>
      </c>
      <c r="D5967">
        <v>17</v>
      </c>
      <c r="E5967" t="str">
        <f>IF(MOD(D5967,2)=0,"EVEN","ODD")</f>
        <v>ODD</v>
      </c>
      <c r="F5967" t="str">
        <f>IF(D5967&lt;=18,"LOW (1-18)","HIGH (19-36)")</f>
        <v>LOW (1-18)</v>
      </c>
      <c r="G5967">
        <f>INT((D5967-1)/6)+1</f>
        <v>3</v>
      </c>
      <c r="H5967">
        <f>MOD(D5967-1,6)+1</f>
        <v>5</v>
      </c>
      <c r="I5967">
        <f>37-D5967</f>
        <v>20</v>
      </c>
      <c r="J5967">
        <f>ABS(D5967-D5968)</f>
        <v>4</v>
      </c>
      <c r="K5967">
        <f>AVERAGE(D5967:D5971)</f>
        <v>17</v>
      </c>
      <c r="L5967">
        <f>AVERAGE(D5967:D5986)</f>
        <v>17</v>
      </c>
      <c r="M5967">
        <f>K5967-L5967</f>
        <v>0</v>
      </c>
      <c r="N5967" t="str">
        <f>IF(K5967&gt;L5967,"HIGH ZONE BIAS",IF(K5967&lt;L5967,"LOW ZONE BIAS","EQUILIBRIUM"))</f>
        <v>EQUILIBRIUM</v>
      </c>
    </row>
    <row r="5968">
      <c r="A5968">
        <v>21603</v>
      </c>
      <c r="B5968" t="str">
        <v>2022-01-24</v>
      </c>
      <c r="C5968" t="str">
        <v>Midday</v>
      </c>
      <c r="D5968">
        <v>13</v>
      </c>
      <c r="E5968" t="str">
        <f>IF(MOD(D5968,2)=0,"EVEN","ODD")</f>
        <v>ODD</v>
      </c>
      <c r="F5968" t="str">
        <f>IF(D5968&lt;=18,"LOW (1-18)","HIGH (19-36)")</f>
        <v>LOW (1-18)</v>
      </c>
      <c r="G5968">
        <f>INT((D5968-1)/6)+1</f>
        <v>3</v>
      </c>
      <c r="H5968">
        <f>MOD(D5968-1,6)+1</f>
        <v>1</v>
      </c>
      <c r="I5968">
        <f>37-D5968</f>
        <v>24</v>
      </c>
      <c r="J5968">
        <f>ABS(D5968-D5969)</f>
        <v>3</v>
      </c>
      <c r="K5968">
        <f>AVERAGE(D5968:D5972)</f>
        <v>13</v>
      </c>
      <c r="L5968">
        <f>AVERAGE(D5968:D5987)</f>
        <v>13</v>
      </c>
      <c r="M5968">
        <f>K5968-L5968</f>
        <v>0</v>
      </c>
      <c r="N5968" t="str">
        <f>IF(K5968&gt;L5968,"HIGH ZONE BIAS",IF(K5968&lt;L5968,"LOW ZONE BIAS","EQUILIBRIUM"))</f>
        <v>EQUILIBRIUM</v>
      </c>
    </row>
    <row r="5969">
      <c r="A5969">
        <v>21602</v>
      </c>
      <c r="B5969" t="str">
        <v>2022-01-24</v>
      </c>
      <c r="C5969" t="str">
        <v>Morning</v>
      </c>
      <c r="D5969">
        <v>16</v>
      </c>
      <c r="E5969" t="str">
        <f>IF(MOD(D5969,2)=0,"EVEN","ODD")</f>
        <v>EVEN</v>
      </c>
      <c r="F5969" t="str">
        <f>IF(D5969&lt;=18,"LOW (1-18)","HIGH (19-36)")</f>
        <v>LOW (1-18)</v>
      </c>
      <c r="G5969">
        <f>INT((D5969-1)/6)+1</f>
        <v>3</v>
      </c>
      <c r="H5969">
        <f>MOD(D5969-1,6)+1</f>
        <v>4</v>
      </c>
      <c r="I5969">
        <f>37-D5969</f>
        <v>21</v>
      </c>
      <c r="J5969">
        <f>ABS(D5969-D5970)</f>
        <v>14</v>
      </c>
      <c r="K5969">
        <f>AVERAGE(D5969:D5973)</f>
        <v>16</v>
      </c>
      <c r="L5969">
        <f>AVERAGE(D5969:D5988)</f>
        <v>16</v>
      </c>
      <c r="M5969">
        <f>K5969-L5969</f>
        <v>0</v>
      </c>
      <c r="N5969" t="str">
        <f>IF(K5969&gt;L5969,"HIGH ZONE BIAS",IF(K5969&lt;L5969,"LOW ZONE BIAS","EQUILIBRIUM"))</f>
        <v>EQUILIBRIUM</v>
      </c>
    </row>
    <row r="5970">
      <c r="A5970">
        <v>21601</v>
      </c>
      <c r="B5970" t="str">
        <v>2022-01-22</v>
      </c>
      <c r="C5970" t="str">
        <v>Evening</v>
      </c>
      <c r="D5970">
        <v>30</v>
      </c>
      <c r="E5970" t="str">
        <f>IF(MOD(D5970,2)=0,"EVEN","ODD")</f>
        <v>EVEN</v>
      </c>
      <c r="F5970" t="str">
        <f>IF(D5970&lt;=18,"LOW (1-18)","HIGH (19-36)")</f>
        <v>HIGH (19-36)</v>
      </c>
      <c r="G5970">
        <f>INT((D5970-1)/6)+1</f>
        <v>5</v>
      </c>
      <c r="H5970">
        <f>MOD(D5970-1,6)+1</f>
        <v>6</v>
      </c>
      <c r="I5970">
        <f>37-D5970</f>
        <v>7</v>
      </c>
      <c r="J5970">
        <f>ABS(D5970-D5971)</f>
        <v>5</v>
      </c>
      <c r="K5970">
        <f>AVERAGE(D5970:D5974)</f>
        <v>30</v>
      </c>
      <c r="L5970">
        <f>AVERAGE(D5970:D5989)</f>
        <v>30</v>
      </c>
      <c r="M5970">
        <f>K5970-L5970</f>
        <v>0</v>
      </c>
      <c r="N5970" t="str">
        <f>IF(K5970&gt;L5970,"HIGH ZONE BIAS",IF(K5970&lt;L5970,"LOW ZONE BIAS","EQUILIBRIUM"))</f>
        <v>EQUILIBRIUM</v>
      </c>
    </row>
    <row r="5971">
      <c r="A5971">
        <v>21600</v>
      </c>
      <c r="B5971" t="str">
        <v>2022-01-22</v>
      </c>
      <c r="C5971" t="str">
        <v>Afternoon</v>
      </c>
      <c r="D5971">
        <v>35</v>
      </c>
      <c r="E5971" t="str">
        <f>IF(MOD(D5971,2)=0,"EVEN","ODD")</f>
        <v>ODD</v>
      </c>
      <c r="F5971" t="str">
        <f>IF(D5971&lt;=18,"LOW (1-18)","HIGH (19-36)")</f>
        <v>HIGH (19-36)</v>
      </c>
      <c r="G5971">
        <f>INT((D5971-1)/6)+1</f>
        <v>6</v>
      </c>
      <c r="H5971">
        <f>MOD(D5971-1,6)+1</f>
        <v>5</v>
      </c>
      <c r="I5971">
        <f>37-D5971</f>
        <v>2</v>
      </c>
      <c r="J5971">
        <f>ABS(D5971-D5972)</f>
        <v>30</v>
      </c>
      <c r="K5971">
        <f>AVERAGE(D5971:D5975)</f>
        <v>35</v>
      </c>
      <c r="L5971">
        <f>AVERAGE(D5971:D5990)</f>
        <v>35</v>
      </c>
      <c r="M5971">
        <f>K5971-L5971</f>
        <v>0</v>
      </c>
      <c r="N5971" t="str">
        <f>IF(K5971&gt;L5971,"HIGH ZONE BIAS",IF(K5971&lt;L5971,"LOW ZONE BIAS","EQUILIBRIUM"))</f>
        <v>EQUILIBRIUM</v>
      </c>
    </row>
    <row r="5972">
      <c r="A5972">
        <v>21599</v>
      </c>
      <c r="B5972" t="str">
        <v>2022-01-22</v>
      </c>
      <c r="C5972" t="str">
        <v>Midday</v>
      </c>
      <c r="D5972">
        <v>5</v>
      </c>
      <c r="E5972" t="str">
        <f>IF(MOD(D5972,2)=0,"EVEN","ODD")</f>
        <v>ODD</v>
      </c>
      <c r="F5972" t="str">
        <f>IF(D5972&lt;=18,"LOW (1-18)","HIGH (19-36)")</f>
        <v>LOW (1-18)</v>
      </c>
      <c r="G5972">
        <f>INT((D5972-1)/6)+1</f>
        <v>1</v>
      </c>
      <c r="H5972">
        <f>MOD(D5972-1,6)+1</f>
        <v>5</v>
      </c>
      <c r="I5972">
        <f>37-D5972</f>
        <v>32</v>
      </c>
      <c r="J5972">
        <f>ABS(D5972-D5973)</f>
        <v>8</v>
      </c>
      <c r="K5972">
        <f>AVERAGE(D5972:D5976)</f>
        <v>5</v>
      </c>
      <c r="L5972">
        <f>AVERAGE(D5972:D5991)</f>
        <v>5</v>
      </c>
      <c r="M5972">
        <f>K5972-L5972</f>
        <v>0</v>
      </c>
      <c r="N5972" t="str">
        <f>IF(K5972&gt;L5972,"HIGH ZONE BIAS",IF(K5972&lt;L5972,"LOW ZONE BIAS","EQUILIBRIUM"))</f>
        <v>EQUILIBRIUM</v>
      </c>
    </row>
    <row r="5973">
      <c r="A5973">
        <v>21598</v>
      </c>
      <c r="B5973" t="str">
        <v>2022-01-22</v>
      </c>
      <c r="C5973" t="str">
        <v>Morning</v>
      </c>
      <c r="D5973">
        <v>13</v>
      </c>
      <c r="E5973" t="str">
        <f>IF(MOD(D5973,2)=0,"EVEN","ODD")</f>
        <v>ODD</v>
      </c>
      <c r="F5973" t="str">
        <f>IF(D5973&lt;=18,"LOW (1-18)","HIGH (19-36)")</f>
        <v>LOW (1-18)</v>
      </c>
      <c r="G5973">
        <f>INT((D5973-1)/6)+1</f>
        <v>3</v>
      </c>
      <c r="H5973">
        <f>MOD(D5973-1,6)+1</f>
        <v>1</v>
      </c>
      <c r="I5973">
        <f>37-D5973</f>
        <v>24</v>
      </c>
      <c r="J5973">
        <f>ABS(D5973-D5974)</f>
        <v>22</v>
      </c>
      <c r="K5973">
        <f>AVERAGE(D5973:D5977)</f>
        <v>13</v>
      </c>
      <c r="L5973">
        <f>AVERAGE(D5973:D5992)</f>
        <v>13</v>
      </c>
      <c r="M5973">
        <f>K5973-L5973</f>
        <v>0</v>
      </c>
      <c r="N5973" t="str">
        <f>IF(K5973&gt;L5973,"HIGH ZONE BIAS",IF(K5973&lt;L5973,"LOW ZONE BIAS","EQUILIBRIUM"))</f>
        <v>EQUILIBRIUM</v>
      </c>
    </row>
    <row r="5974">
      <c r="A5974">
        <v>21597</v>
      </c>
      <c r="B5974" t="str">
        <v>2022-01-21</v>
      </c>
      <c r="C5974" t="str">
        <v>Evening</v>
      </c>
      <c r="D5974">
        <v>35</v>
      </c>
      <c r="E5974" t="str">
        <f>IF(MOD(D5974,2)=0,"EVEN","ODD")</f>
        <v>ODD</v>
      </c>
      <c r="F5974" t="str">
        <f>IF(D5974&lt;=18,"LOW (1-18)","HIGH (19-36)")</f>
        <v>HIGH (19-36)</v>
      </c>
      <c r="G5974">
        <f>INT((D5974-1)/6)+1</f>
        <v>6</v>
      </c>
      <c r="H5974">
        <f>MOD(D5974-1,6)+1</f>
        <v>5</v>
      </c>
      <c r="I5974">
        <f>37-D5974</f>
        <v>2</v>
      </c>
      <c r="J5974">
        <f>ABS(D5974-D5975)</f>
        <v>19</v>
      </c>
      <c r="K5974">
        <f>AVERAGE(D5974:D5978)</f>
        <v>35</v>
      </c>
      <c r="L5974">
        <f>AVERAGE(D5974:D5993)</f>
        <v>35</v>
      </c>
      <c r="M5974">
        <f>K5974-L5974</f>
        <v>0</v>
      </c>
      <c r="N5974" t="str">
        <f>IF(K5974&gt;L5974,"HIGH ZONE BIAS",IF(K5974&lt;L5974,"LOW ZONE BIAS","EQUILIBRIUM"))</f>
        <v>EQUILIBRIUM</v>
      </c>
    </row>
    <row r="5975">
      <c r="A5975">
        <v>21596</v>
      </c>
      <c r="B5975" t="str">
        <v>2022-01-21</v>
      </c>
      <c r="C5975" t="str">
        <v>Afternoon</v>
      </c>
      <c r="D5975">
        <v>16</v>
      </c>
      <c r="E5975" t="str">
        <f>IF(MOD(D5975,2)=0,"EVEN","ODD")</f>
        <v>EVEN</v>
      </c>
      <c r="F5975" t="str">
        <f>IF(D5975&lt;=18,"LOW (1-18)","HIGH (19-36)")</f>
        <v>LOW (1-18)</v>
      </c>
      <c r="G5975">
        <f>INT((D5975-1)/6)+1</f>
        <v>3</v>
      </c>
      <c r="H5975">
        <f>MOD(D5975-1,6)+1</f>
        <v>4</v>
      </c>
      <c r="I5975">
        <f>37-D5975</f>
        <v>21</v>
      </c>
      <c r="J5975">
        <f>ABS(D5975-D5976)</f>
        <v>19</v>
      </c>
      <c r="K5975">
        <f>AVERAGE(D5975:D5979)</f>
        <v>16</v>
      </c>
      <c r="L5975">
        <f>AVERAGE(D5975:D5994)</f>
        <v>16</v>
      </c>
      <c r="M5975">
        <f>K5975-L5975</f>
        <v>0</v>
      </c>
      <c r="N5975" t="str">
        <f>IF(K5975&gt;L5975,"HIGH ZONE BIAS",IF(K5975&lt;L5975,"LOW ZONE BIAS","EQUILIBRIUM"))</f>
        <v>EQUILIBRIUM</v>
      </c>
    </row>
    <row r="5976">
      <c r="A5976">
        <v>21595</v>
      </c>
      <c r="B5976" t="str">
        <v>2022-01-21</v>
      </c>
      <c r="C5976" t="str">
        <v>Midday</v>
      </c>
      <c r="D5976">
        <v>35</v>
      </c>
      <c r="E5976" t="str">
        <f>IF(MOD(D5976,2)=0,"EVEN","ODD")</f>
        <v>ODD</v>
      </c>
      <c r="F5976" t="str">
        <f>IF(D5976&lt;=18,"LOW (1-18)","HIGH (19-36)")</f>
        <v>HIGH (19-36)</v>
      </c>
      <c r="G5976">
        <f>INT((D5976-1)/6)+1</f>
        <v>6</v>
      </c>
      <c r="H5976">
        <f>MOD(D5976-1,6)+1</f>
        <v>5</v>
      </c>
      <c r="I5976">
        <f>37-D5976</f>
        <v>2</v>
      </c>
      <c r="J5976">
        <f>ABS(D5976-D5977)</f>
        <v>34</v>
      </c>
      <c r="K5976">
        <f>AVERAGE(D5976:D5980)</f>
        <v>35</v>
      </c>
      <c r="L5976">
        <f>AVERAGE(D5976:D5995)</f>
        <v>35</v>
      </c>
      <c r="M5976">
        <f>K5976-L5976</f>
        <v>0</v>
      </c>
      <c r="N5976" t="str">
        <f>IF(K5976&gt;L5976,"HIGH ZONE BIAS",IF(K5976&lt;L5976,"LOW ZONE BIAS","EQUILIBRIUM"))</f>
        <v>EQUILIBRIUM</v>
      </c>
    </row>
    <row r="5977">
      <c r="A5977">
        <v>21594</v>
      </c>
      <c r="B5977" t="str">
        <v>2022-01-21</v>
      </c>
      <c r="C5977" t="str">
        <v>Morning</v>
      </c>
      <c r="D5977">
        <v>1</v>
      </c>
      <c r="E5977" t="str">
        <f>IF(MOD(D5977,2)=0,"EVEN","ODD")</f>
        <v>ODD</v>
      </c>
      <c r="F5977" t="str">
        <f>IF(D5977&lt;=18,"LOW (1-18)","HIGH (19-36)")</f>
        <v>LOW (1-18)</v>
      </c>
      <c r="G5977">
        <f>INT((D5977-1)/6)+1</f>
        <v>1</v>
      </c>
      <c r="H5977">
        <f>MOD(D5977-1,6)+1</f>
        <v>1</v>
      </c>
      <c r="I5977">
        <f>37-D5977</f>
        <v>36</v>
      </c>
      <c r="J5977">
        <f>ABS(D5977-D5978)</f>
        <v>3</v>
      </c>
      <c r="K5977">
        <f>AVERAGE(D5977:D5981)</f>
        <v>1</v>
      </c>
      <c r="L5977">
        <f>AVERAGE(D5977:D5996)</f>
        <v>1</v>
      </c>
      <c r="M5977">
        <f>K5977-L5977</f>
        <v>0</v>
      </c>
      <c r="N5977" t="str">
        <f>IF(K5977&gt;L5977,"HIGH ZONE BIAS",IF(K5977&lt;L5977,"LOW ZONE BIAS","EQUILIBRIUM"))</f>
        <v>EQUILIBRIUM</v>
      </c>
    </row>
    <row r="5978">
      <c r="A5978">
        <v>21593</v>
      </c>
      <c r="B5978" t="str">
        <v>2022-01-20</v>
      </c>
      <c r="C5978" t="str">
        <v>Evening</v>
      </c>
      <c r="D5978">
        <v>4</v>
      </c>
      <c r="E5978" t="str">
        <f>IF(MOD(D5978,2)=0,"EVEN","ODD")</f>
        <v>EVEN</v>
      </c>
      <c r="F5978" t="str">
        <f>IF(D5978&lt;=18,"LOW (1-18)","HIGH (19-36)")</f>
        <v>LOW (1-18)</v>
      </c>
      <c r="G5978">
        <f>INT((D5978-1)/6)+1</f>
        <v>1</v>
      </c>
      <c r="H5978">
        <f>MOD(D5978-1,6)+1</f>
        <v>4</v>
      </c>
      <c r="I5978">
        <f>37-D5978</f>
        <v>33</v>
      </c>
      <c r="J5978">
        <f>ABS(D5978-D5979)</f>
        <v>16</v>
      </c>
      <c r="K5978">
        <f>AVERAGE(D5978:D5982)</f>
        <v>4</v>
      </c>
      <c r="L5978">
        <f>AVERAGE(D5978:D5997)</f>
        <v>4</v>
      </c>
      <c r="M5978">
        <f>K5978-L5978</f>
        <v>0</v>
      </c>
      <c r="N5978" t="str">
        <f>IF(K5978&gt;L5978,"HIGH ZONE BIAS",IF(K5978&lt;L5978,"LOW ZONE BIAS","EQUILIBRIUM"))</f>
        <v>EQUILIBRIUM</v>
      </c>
    </row>
    <row r="5979">
      <c r="A5979">
        <v>21592</v>
      </c>
      <c r="B5979" t="str">
        <v>2022-01-20</v>
      </c>
      <c r="C5979" t="str">
        <v>Afternoon</v>
      </c>
      <c r="D5979">
        <v>20</v>
      </c>
      <c r="E5979" t="str">
        <f>IF(MOD(D5979,2)=0,"EVEN","ODD")</f>
        <v>EVEN</v>
      </c>
      <c r="F5979" t="str">
        <f>IF(D5979&lt;=18,"LOW (1-18)","HIGH (19-36)")</f>
        <v>HIGH (19-36)</v>
      </c>
      <c r="G5979">
        <f>INT((D5979-1)/6)+1</f>
        <v>4</v>
      </c>
      <c r="H5979">
        <f>MOD(D5979-1,6)+1</f>
        <v>2</v>
      </c>
      <c r="I5979">
        <f>37-D5979</f>
        <v>17</v>
      </c>
      <c r="J5979">
        <f>ABS(D5979-D5980)</f>
        <v>16</v>
      </c>
      <c r="K5979">
        <f>AVERAGE(D5979:D5983)</f>
        <v>20</v>
      </c>
      <c r="L5979">
        <f>AVERAGE(D5979:D5998)</f>
        <v>20</v>
      </c>
      <c r="M5979">
        <f>K5979-L5979</f>
        <v>0</v>
      </c>
      <c r="N5979" t="str">
        <f>IF(K5979&gt;L5979,"HIGH ZONE BIAS",IF(K5979&lt;L5979,"LOW ZONE BIAS","EQUILIBRIUM"))</f>
        <v>EQUILIBRIUM</v>
      </c>
    </row>
    <row r="5980">
      <c r="A5980">
        <v>21591</v>
      </c>
      <c r="B5980" t="str">
        <v>2022-01-20</v>
      </c>
      <c r="C5980" t="str">
        <v>Midday</v>
      </c>
      <c r="D5980">
        <v>4</v>
      </c>
      <c r="E5980" t="str">
        <f>IF(MOD(D5980,2)=0,"EVEN","ODD")</f>
        <v>EVEN</v>
      </c>
      <c r="F5980" t="str">
        <f>IF(D5980&lt;=18,"LOW (1-18)","HIGH (19-36)")</f>
        <v>LOW (1-18)</v>
      </c>
      <c r="G5980">
        <f>INT((D5980-1)/6)+1</f>
        <v>1</v>
      </c>
      <c r="H5980">
        <f>MOD(D5980-1,6)+1</f>
        <v>4</v>
      </c>
      <c r="I5980">
        <f>37-D5980</f>
        <v>33</v>
      </c>
      <c r="J5980">
        <f>ABS(D5980-D5981)</f>
        <v>1</v>
      </c>
      <c r="K5980">
        <f>AVERAGE(D5980:D5984)</f>
        <v>4</v>
      </c>
      <c r="L5980">
        <f>AVERAGE(D5980:D5999)</f>
        <v>4</v>
      </c>
      <c r="M5980">
        <f>K5980-L5980</f>
        <v>0</v>
      </c>
      <c r="N5980" t="str">
        <f>IF(K5980&gt;L5980,"HIGH ZONE BIAS",IF(K5980&lt;L5980,"LOW ZONE BIAS","EQUILIBRIUM"))</f>
        <v>EQUILIBRIUM</v>
      </c>
    </row>
    <row r="5981">
      <c r="A5981">
        <v>21590</v>
      </c>
      <c r="B5981" t="str">
        <v>2022-01-20</v>
      </c>
      <c r="C5981" t="str">
        <v>Morning</v>
      </c>
      <c r="D5981">
        <v>3</v>
      </c>
      <c r="E5981" t="str">
        <f>IF(MOD(D5981,2)=0,"EVEN","ODD")</f>
        <v>ODD</v>
      </c>
      <c r="F5981" t="str">
        <f>IF(D5981&lt;=18,"LOW (1-18)","HIGH (19-36)")</f>
        <v>LOW (1-18)</v>
      </c>
      <c r="G5981">
        <f>INT((D5981-1)/6)+1</f>
        <v>1</v>
      </c>
      <c r="H5981">
        <f>MOD(D5981-1,6)+1</f>
        <v>3</v>
      </c>
      <c r="I5981">
        <f>37-D5981</f>
        <v>34</v>
      </c>
      <c r="J5981">
        <f>ABS(D5981-D5982)</f>
        <v>26</v>
      </c>
      <c r="K5981">
        <f>AVERAGE(D5981:D5985)</f>
        <v>3</v>
      </c>
      <c r="L5981">
        <f>AVERAGE(D5981:D6000)</f>
        <v>3</v>
      </c>
      <c r="M5981">
        <f>K5981-L5981</f>
        <v>0</v>
      </c>
      <c r="N5981" t="str">
        <f>IF(K5981&gt;L5981,"HIGH ZONE BIAS",IF(K5981&lt;L5981,"LOW ZONE BIAS","EQUILIBRIUM"))</f>
        <v>EQUILIBRIUM</v>
      </c>
    </row>
    <row r="5982">
      <c r="A5982">
        <v>21589</v>
      </c>
      <c r="B5982" t="str">
        <v>2022-01-19</v>
      </c>
      <c r="C5982" t="str">
        <v>Evening</v>
      </c>
      <c r="D5982">
        <v>29</v>
      </c>
      <c r="E5982" t="str">
        <f>IF(MOD(D5982,2)=0,"EVEN","ODD")</f>
        <v>ODD</v>
      </c>
      <c r="F5982" t="str">
        <f>IF(D5982&lt;=18,"LOW (1-18)","HIGH (19-36)")</f>
        <v>HIGH (19-36)</v>
      </c>
      <c r="G5982">
        <f>INT((D5982-1)/6)+1</f>
        <v>5</v>
      </c>
      <c r="H5982">
        <f>MOD(D5982-1,6)+1</f>
        <v>5</v>
      </c>
      <c r="I5982">
        <f>37-D5982</f>
        <v>8</v>
      </c>
      <c r="J5982">
        <f>ABS(D5982-D5983)</f>
        <v>23</v>
      </c>
      <c r="K5982">
        <f>AVERAGE(D5982:D5986)</f>
        <v>29</v>
      </c>
      <c r="L5982">
        <f>AVERAGE(D5982:D6001)</f>
        <v>29</v>
      </c>
      <c r="M5982">
        <f>K5982-L5982</f>
        <v>0</v>
      </c>
      <c r="N5982" t="str">
        <f>IF(K5982&gt;L5982,"HIGH ZONE BIAS",IF(K5982&lt;L5982,"LOW ZONE BIAS","EQUILIBRIUM"))</f>
        <v>EQUILIBRIUM</v>
      </c>
    </row>
    <row r="5983">
      <c r="A5983">
        <v>21588</v>
      </c>
      <c r="B5983" t="str">
        <v>2022-01-19</v>
      </c>
      <c r="C5983" t="str">
        <v>Afternoon</v>
      </c>
      <c r="D5983">
        <v>6</v>
      </c>
      <c r="E5983" t="str">
        <f>IF(MOD(D5983,2)=0,"EVEN","ODD")</f>
        <v>EVEN</v>
      </c>
      <c r="F5983" t="str">
        <f>IF(D5983&lt;=18,"LOW (1-18)","HIGH (19-36)")</f>
        <v>LOW (1-18)</v>
      </c>
      <c r="G5983">
        <f>INT((D5983-1)/6)+1</f>
        <v>1</v>
      </c>
      <c r="H5983">
        <f>MOD(D5983-1,6)+1</f>
        <v>6</v>
      </c>
      <c r="I5983">
        <f>37-D5983</f>
        <v>31</v>
      </c>
      <c r="J5983">
        <f>ABS(D5983-D5984)</f>
        <v>13</v>
      </c>
      <c r="K5983">
        <f>AVERAGE(D5983:D5987)</f>
        <v>6</v>
      </c>
      <c r="L5983">
        <f>AVERAGE(D5983:D6002)</f>
        <v>6</v>
      </c>
      <c r="M5983">
        <f>K5983-L5983</f>
        <v>0</v>
      </c>
      <c r="N5983" t="str">
        <f>IF(K5983&gt;L5983,"HIGH ZONE BIAS",IF(K5983&lt;L5983,"LOW ZONE BIAS","EQUILIBRIUM"))</f>
        <v>EQUILIBRIUM</v>
      </c>
    </row>
    <row r="5984">
      <c r="A5984">
        <v>21587</v>
      </c>
      <c r="B5984" t="str">
        <v>2022-01-19</v>
      </c>
      <c r="C5984" t="str">
        <v>Midday</v>
      </c>
      <c r="D5984">
        <v>19</v>
      </c>
      <c r="E5984" t="str">
        <f>IF(MOD(D5984,2)=0,"EVEN","ODD")</f>
        <v>ODD</v>
      </c>
      <c r="F5984" t="str">
        <f>IF(D5984&lt;=18,"LOW (1-18)","HIGH (19-36)")</f>
        <v>HIGH (19-36)</v>
      </c>
      <c r="G5984">
        <f>INT((D5984-1)/6)+1</f>
        <v>4</v>
      </c>
      <c r="H5984">
        <f>MOD(D5984-1,6)+1</f>
        <v>1</v>
      </c>
      <c r="I5984">
        <f>37-D5984</f>
        <v>18</v>
      </c>
      <c r="J5984">
        <f>ABS(D5984-D5985)</f>
        <v>10</v>
      </c>
      <c r="K5984">
        <f>AVERAGE(D5984:D5988)</f>
        <v>19</v>
      </c>
      <c r="L5984">
        <f>AVERAGE(D5984:D6003)</f>
        <v>19</v>
      </c>
      <c r="M5984">
        <f>K5984-L5984</f>
        <v>0</v>
      </c>
      <c r="N5984" t="str">
        <f>IF(K5984&gt;L5984,"HIGH ZONE BIAS",IF(K5984&lt;L5984,"LOW ZONE BIAS","EQUILIBRIUM"))</f>
        <v>EQUILIBRIUM</v>
      </c>
    </row>
    <row r="5985">
      <c r="A5985">
        <v>21586</v>
      </c>
      <c r="B5985" t="str">
        <v>2022-01-19</v>
      </c>
      <c r="C5985" t="str">
        <v>Morning</v>
      </c>
      <c r="D5985">
        <v>9</v>
      </c>
      <c r="E5985" t="str">
        <f>IF(MOD(D5985,2)=0,"EVEN","ODD")</f>
        <v>ODD</v>
      </c>
      <c r="F5985" t="str">
        <f>IF(D5985&lt;=18,"LOW (1-18)","HIGH (19-36)")</f>
        <v>LOW (1-18)</v>
      </c>
      <c r="G5985">
        <f>INT((D5985-1)/6)+1</f>
        <v>2</v>
      </c>
      <c r="H5985">
        <f>MOD(D5985-1,6)+1</f>
        <v>3</v>
      </c>
      <c r="I5985">
        <f>37-D5985</f>
        <v>28</v>
      </c>
      <c r="J5985">
        <f>ABS(D5985-D5986)</f>
        <v>14</v>
      </c>
      <c r="K5985">
        <f>AVERAGE(D5985:D5989)</f>
        <v>9</v>
      </c>
      <c r="L5985">
        <f>AVERAGE(D5985:D6004)</f>
        <v>9</v>
      </c>
      <c r="M5985">
        <f>K5985-L5985</f>
        <v>0</v>
      </c>
      <c r="N5985" t="str">
        <f>IF(K5985&gt;L5985,"HIGH ZONE BIAS",IF(K5985&lt;L5985,"LOW ZONE BIAS","EQUILIBRIUM"))</f>
        <v>EQUILIBRIUM</v>
      </c>
    </row>
    <row r="5986">
      <c r="A5986">
        <v>21585</v>
      </c>
      <c r="B5986" t="str">
        <v>2022-01-18</v>
      </c>
      <c r="C5986" t="str">
        <v>Evening</v>
      </c>
      <c r="D5986">
        <v>23</v>
      </c>
      <c r="E5986" t="str">
        <f>IF(MOD(D5986,2)=0,"EVEN","ODD")</f>
        <v>ODD</v>
      </c>
      <c r="F5986" t="str">
        <f>IF(D5986&lt;=18,"LOW (1-18)","HIGH (19-36)")</f>
        <v>HIGH (19-36)</v>
      </c>
      <c r="G5986">
        <f>INT((D5986-1)/6)+1</f>
        <v>4</v>
      </c>
      <c r="H5986">
        <f>MOD(D5986-1,6)+1</f>
        <v>5</v>
      </c>
      <c r="I5986">
        <f>37-D5986</f>
        <v>14</v>
      </c>
      <c r="J5986">
        <f>ABS(D5986-D5987)</f>
        <v>5</v>
      </c>
      <c r="K5986">
        <f>AVERAGE(D5986:D5990)</f>
        <v>23</v>
      </c>
      <c r="L5986">
        <f>AVERAGE(D5986:D6005)</f>
        <v>23</v>
      </c>
      <c r="M5986">
        <f>K5986-L5986</f>
        <v>0</v>
      </c>
      <c r="N5986" t="str">
        <f>IF(K5986&gt;L5986,"HIGH ZONE BIAS",IF(K5986&lt;L5986,"LOW ZONE BIAS","EQUILIBRIUM"))</f>
        <v>EQUILIBRIUM</v>
      </c>
    </row>
    <row r="5987">
      <c r="A5987">
        <v>21584</v>
      </c>
      <c r="B5987" t="str">
        <v>2022-01-18</v>
      </c>
      <c r="C5987" t="str">
        <v>Afternoon</v>
      </c>
      <c r="D5987">
        <v>28</v>
      </c>
      <c r="E5987" t="str">
        <f>IF(MOD(D5987,2)=0,"EVEN","ODD")</f>
        <v>EVEN</v>
      </c>
      <c r="F5987" t="str">
        <f>IF(D5987&lt;=18,"LOW (1-18)","HIGH (19-36)")</f>
        <v>HIGH (19-36)</v>
      </c>
      <c r="G5987">
        <f>INT((D5987-1)/6)+1</f>
        <v>5</v>
      </c>
      <c r="H5987">
        <f>MOD(D5987-1,6)+1</f>
        <v>4</v>
      </c>
      <c r="I5987">
        <f>37-D5987</f>
        <v>9</v>
      </c>
      <c r="J5987">
        <f>ABS(D5987-D5988)</f>
        <v>19</v>
      </c>
      <c r="K5987">
        <f>AVERAGE(D5987:D5991)</f>
        <v>28</v>
      </c>
      <c r="L5987">
        <f>AVERAGE(D5987:D6006)</f>
        <v>28</v>
      </c>
      <c r="M5987">
        <f>K5987-L5987</f>
        <v>0</v>
      </c>
      <c r="N5987" t="str">
        <f>IF(K5987&gt;L5987,"HIGH ZONE BIAS",IF(K5987&lt;L5987,"LOW ZONE BIAS","EQUILIBRIUM"))</f>
        <v>EQUILIBRIUM</v>
      </c>
    </row>
    <row r="5988">
      <c r="A5988">
        <v>21583</v>
      </c>
      <c r="B5988" t="str">
        <v>2022-01-18</v>
      </c>
      <c r="C5988" t="str">
        <v>Midday</v>
      </c>
      <c r="D5988">
        <v>9</v>
      </c>
      <c r="E5988" t="str">
        <f>IF(MOD(D5988,2)=0,"EVEN","ODD")</f>
        <v>ODD</v>
      </c>
      <c r="F5988" t="str">
        <f>IF(D5988&lt;=18,"LOW (1-18)","HIGH (19-36)")</f>
        <v>LOW (1-18)</v>
      </c>
      <c r="G5988">
        <f>INT((D5988-1)/6)+1</f>
        <v>2</v>
      </c>
      <c r="H5988">
        <f>MOD(D5988-1,6)+1</f>
        <v>3</v>
      </c>
      <c r="I5988">
        <f>37-D5988</f>
        <v>28</v>
      </c>
      <c r="J5988">
        <f>ABS(D5988-D5989)</f>
        <v>27</v>
      </c>
      <c r="K5988">
        <f>AVERAGE(D5988:D5992)</f>
        <v>9</v>
      </c>
      <c r="L5988">
        <f>AVERAGE(D5988:D6007)</f>
        <v>9</v>
      </c>
      <c r="M5988">
        <f>K5988-L5988</f>
        <v>0</v>
      </c>
      <c r="N5988" t="str">
        <f>IF(K5988&gt;L5988,"HIGH ZONE BIAS",IF(K5988&lt;L5988,"LOW ZONE BIAS","EQUILIBRIUM"))</f>
        <v>EQUILIBRIUM</v>
      </c>
    </row>
    <row r="5989">
      <c r="A5989">
        <v>21582</v>
      </c>
      <c r="B5989" t="str">
        <v>2022-01-18</v>
      </c>
      <c r="C5989" t="str">
        <v>Morning</v>
      </c>
      <c r="D5989">
        <v>36</v>
      </c>
      <c r="E5989" t="str">
        <f>IF(MOD(D5989,2)=0,"EVEN","ODD")</f>
        <v>EVEN</v>
      </c>
      <c r="F5989" t="str">
        <f>IF(D5989&lt;=18,"LOW (1-18)","HIGH (19-36)")</f>
        <v>HIGH (19-36)</v>
      </c>
      <c r="G5989">
        <f>INT((D5989-1)/6)+1</f>
        <v>6</v>
      </c>
      <c r="H5989">
        <f>MOD(D5989-1,6)+1</f>
        <v>6</v>
      </c>
      <c r="I5989">
        <f>37-D5989</f>
        <v>1</v>
      </c>
      <c r="J5989">
        <f>ABS(D5989-D5990)</f>
        <v>5</v>
      </c>
      <c r="K5989">
        <f>AVERAGE(D5989:D5993)</f>
        <v>36</v>
      </c>
      <c r="L5989">
        <f>AVERAGE(D5989:D6008)</f>
        <v>36</v>
      </c>
      <c r="M5989">
        <f>K5989-L5989</f>
        <v>0</v>
      </c>
      <c r="N5989" t="str">
        <f>IF(K5989&gt;L5989,"HIGH ZONE BIAS",IF(K5989&lt;L5989,"LOW ZONE BIAS","EQUILIBRIUM"))</f>
        <v>EQUILIBRIUM</v>
      </c>
    </row>
    <row r="5990">
      <c r="A5990">
        <v>21581</v>
      </c>
      <c r="B5990" t="str">
        <v>2022-01-17</v>
      </c>
      <c r="C5990" t="str">
        <v>Evening</v>
      </c>
      <c r="D5990">
        <v>31</v>
      </c>
      <c r="E5990" t="str">
        <f>IF(MOD(D5990,2)=0,"EVEN","ODD")</f>
        <v>ODD</v>
      </c>
      <c r="F5990" t="str">
        <f>IF(D5990&lt;=18,"LOW (1-18)","HIGH (19-36)")</f>
        <v>HIGH (19-36)</v>
      </c>
      <c r="G5990">
        <f>INT((D5990-1)/6)+1</f>
        <v>6</v>
      </c>
      <c r="H5990">
        <f>MOD(D5990-1,6)+1</f>
        <v>1</v>
      </c>
      <c r="I5990">
        <f>37-D5990</f>
        <v>6</v>
      </c>
      <c r="J5990">
        <f>ABS(D5990-D5991)</f>
        <v>22</v>
      </c>
      <c r="K5990">
        <f>AVERAGE(D5990:D5994)</f>
        <v>31</v>
      </c>
      <c r="L5990">
        <f>AVERAGE(D5990:D6009)</f>
        <v>31</v>
      </c>
      <c r="M5990">
        <f>K5990-L5990</f>
        <v>0</v>
      </c>
      <c r="N5990" t="str">
        <f>IF(K5990&gt;L5990,"HIGH ZONE BIAS",IF(K5990&lt;L5990,"LOW ZONE BIAS","EQUILIBRIUM"))</f>
        <v>EQUILIBRIUM</v>
      </c>
    </row>
    <row r="5991">
      <c r="A5991">
        <v>21580</v>
      </c>
      <c r="B5991" t="str">
        <v>2022-01-17</v>
      </c>
      <c r="C5991" t="str">
        <v>Afternoon</v>
      </c>
      <c r="D5991">
        <v>9</v>
      </c>
      <c r="E5991" t="str">
        <f>IF(MOD(D5991,2)=0,"EVEN","ODD")</f>
        <v>ODD</v>
      </c>
      <c r="F5991" t="str">
        <f>IF(D5991&lt;=18,"LOW (1-18)","HIGH (19-36)")</f>
        <v>LOW (1-18)</v>
      </c>
      <c r="G5991">
        <f>INT((D5991-1)/6)+1</f>
        <v>2</v>
      </c>
      <c r="H5991">
        <f>MOD(D5991-1,6)+1</f>
        <v>3</v>
      </c>
      <c r="I5991">
        <f>37-D5991</f>
        <v>28</v>
      </c>
      <c r="J5991">
        <f>ABS(D5991-D5992)</f>
        <v>3</v>
      </c>
      <c r="K5991">
        <f>AVERAGE(D5991:D5995)</f>
        <v>9</v>
      </c>
      <c r="L5991">
        <f>AVERAGE(D5991:D6010)</f>
        <v>9</v>
      </c>
      <c r="M5991">
        <f>K5991-L5991</f>
        <v>0</v>
      </c>
      <c r="N5991" t="str">
        <f>IF(K5991&gt;L5991,"HIGH ZONE BIAS",IF(K5991&lt;L5991,"LOW ZONE BIAS","EQUILIBRIUM"))</f>
        <v>EQUILIBRIUM</v>
      </c>
    </row>
    <row r="5992">
      <c r="A5992">
        <v>21579</v>
      </c>
      <c r="B5992" t="str">
        <v>2022-01-17</v>
      </c>
      <c r="C5992" t="str">
        <v>Midday</v>
      </c>
      <c r="D5992">
        <v>12</v>
      </c>
      <c r="E5992" t="str">
        <f>IF(MOD(D5992,2)=0,"EVEN","ODD")</f>
        <v>EVEN</v>
      </c>
      <c r="F5992" t="str">
        <f>IF(D5992&lt;=18,"LOW (1-18)","HIGH (19-36)")</f>
        <v>LOW (1-18)</v>
      </c>
      <c r="G5992">
        <f>INT((D5992-1)/6)+1</f>
        <v>2</v>
      </c>
      <c r="H5992">
        <f>MOD(D5992-1,6)+1</f>
        <v>6</v>
      </c>
      <c r="I5992">
        <f>37-D5992</f>
        <v>25</v>
      </c>
      <c r="J5992">
        <f>ABS(D5992-D5993)</f>
        <v>15</v>
      </c>
      <c r="K5992">
        <f>AVERAGE(D5992:D5996)</f>
        <v>12</v>
      </c>
      <c r="L5992">
        <f>AVERAGE(D5992:D6011)</f>
        <v>12</v>
      </c>
      <c r="M5992">
        <f>K5992-L5992</f>
        <v>0</v>
      </c>
      <c r="N5992" t="str">
        <f>IF(K5992&gt;L5992,"HIGH ZONE BIAS",IF(K5992&lt;L5992,"LOW ZONE BIAS","EQUILIBRIUM"))</f>
        <v>EQUILIBRIUM</v>
      </c>
    </row>
    <row r="5993">
      <c r="A5993">
        <v>21578</v>
      </c>
      <c r="B5993" t="str">
        <v>2022-01-17</v>
      </c>
      <c r="C5993" t="str">
        <v>Morning</v>
      </c>
      <c r="D5993">
        <v>27</v>
      </c>
      <c r="E5993" t="str">
        <f>IF(MOD(D5993,2)=0,"EVEN","ODD")</f>
        <v>ODD</v>
      </c>
      <c r="F5993" t="str">
        <f>IF(D5993&lt;=18,"LOW (1-18)","HIGH (19-36)")</f>
        <v>HIGH (19-36)</v>
      </c>
      <c r="G5993">
        <f>INT((D5993-1)/6)+1</f>
        <v>5</v>
      </c>
      <c r="H5993">
        <f>MOD(D5993-1,6)+1</f>
        <v>3</v>
      </c>
      <c r="I5993">
        <f>37-D5993</f>
        <v>10</v>
      </c>
      <c r="J5993">
        <f>ABS(D5993-D5994)</f>
        <v>21</v>
      </c>
      <c r="K5993">
        <f>AVERAGE(D5993:D5997)</f>
        <v>27</v>
      </c>
      <c r="L5993">
        <f>AVERAGE(D5993:D6012)</f>
        <v>27</v>
      </c>
      <c r="M5993">
        <f>K5993-L5993</f>
        <v>0</v>
      </c>
      <c r="N5993" t="str">
        <f>IF(K5993&gt;L5993,"HIGH ZONE BIAS",IF(K5993&lt;L5993,"LOW ZONE BIAS","EQUILIBRIUM"))</f>
        <v>EQUILIBRIUM</v>
      </c>
    </row>
    <row r="5994">
      <c r="A5994">
        <v>21577</v>
      </c>
      <c r="B5994" t="str">
        <v>2022-01-15</v>
      </c>
      <c r="C5994" t="str">
        <v>Evening</v>
      </c>
      <c r="D5994">
        <v>6</v>
      </c>
      <c r="E5994" t="str">
        <f>IF(MOD(D5994,2)=0,"EVEN","ODD")</f>
        <v>EVEN</v>
      </c>
      <c r="F5994" t="str">
        <f>IF(D5994&lt;=18,"LOW (1-18)","HIGH (19-36)")</f>
        <v>LOW (1-18)</v>
      </c>
      <c r="G5994">
        <f>INT((D5994-1)/6)+1</f>
        <v>1</v>
      </c>
      <c r="H5994">
        <f>MOD(D5994-1,6)+1</f>
        <v>6</v>
      </c>
      <c r="I5994">
        <f>37-D5994</f>
        <v>31</v>
      </c>
      <c r="J5994">
        <f>ABS(D5994-D5995)</f>
        <v>27</v>
      </c>
      <c r="K5994">
        <f>AVERAGE(D5994:D5998)</f>
        <v>6</v>
      </c>
      <c r="L5994">
        <f>AVERAGE(D5994:D6013)</f>
        <v>6</v>
      </c>
      <c r="M5994">
        <f>K5994-L5994</f>
        <v>0</v>
      </c>
      <c r="N5994" t="str">
        <f>IF(K5994&gt;L5994,"HIGH ZONE BIAS",IF(K5994&lt;L5994,"LOW ZONE BIAS","EQUILIBRIUM"))</f>
        <v>EQUILIBRIUM</v>
      </c>
    </row>
    <row r="5995">
      <c r="A5995">
        <v>21576</v>
      </c>
      <c r="B5995" t="str">
        <v>2022-01-15</v>
      </c>
      <c r="C5995" t="str">
        <v>Afternoon</v>
      </c>
      <c r="D5995">
        <v>33</v>
      </c>
      <c r="E5995" t="str">
        <f>IF(MOD(D5995,2)=0,"EVEN","ODD")</f>
        <v>ODD</v>
      </c>
      <c r="F5995" t="str">
        <f>IF(D5995&lt;=18,"LOW (1-18)","HIGH (19-36)")</f>
        <v>HIGH (19-36)</v>
      </c>
      <c r="G5995">
        <f>INT((D5995-1)/6)+1</f>
        <v>6</v>
      </c>
      <c r="H5995">
        <f>MOD(D5995-1,6)+1</f>
        <v>3</v>
      </c>
      <c r="I5995">
        <f>37-D5995</f>
        <v>4</v>
      </c>
      <c r="J5995">
        <f>ABS(D5995-D5996)</f>
        <v>30</v>
      </c>
      <c r="K5995">
        <f>AVERAGE(D5995:D5999)</f>
        <v>33</v>
      </c>
      <c r="L5995">
        <f>AVERAGE(D5995:D6014)</f>
        <v>33</v>
      </c>
      <c r="M5995">
        <f>K5995-L5995</f>
        <v>0</v>
      </c>
      <c r="N5995" t="str">
        <f>IF(K5995&gt;L5995,"HIGH ZONE BIAS",IF(K5995&lt;L5995,"LOW ZONE BIAS","EQUILIBRIUM"))</f>
        <v>EQUILIBRIUM</v>
      </c>
    </row>
    <row r="5996">
      <c r="A5996">
        <v>21575</v>
      </c>
      <c r="B5996" t="str">
        <v>2022-01-15</v>
      </c>
      <c r="C5996" t="str">
        <v>Midday</v>
      </c>
      <c r="D5996">
        <v>3</v>
      </c>
      <c r="E5996" t="str">
        <f>IF(MOD(D5996,2)=0,"EVEN","ODD")</f>
        <v>ODD</v>
      </c>
      <c r="F5996" t="str">
        <f>IF(D5996&lt;=18,"LOW (1-18)","HIGH (19-36)")</f>
        <v>LOW (1-18)</v>
      </c>
      <c r="G5996">
        <f>INT((D5996-1)/6)+1</f>
        <v>1</v>
      </c>
      <c r="H5996">
        <f>MOD(D5996-1,6)+1</f>
        <v>3</v>
      </c>
      <c r="I5996">
        <f>37-D5996</f>
        <v>34</v>
      </c>
      <c r="J5996">
        <f>ABS(D5996-D5997)</f>
        <v>24</v>
      </c>
      <c r="K5996">
        <f>AVERAGE(D5996:D6000)</f>
        <v>3</v>
      </c>
      <c r="L5996">
        <f>AVERAGE(D5996:D6015)</f>
        <v>3</v>
      </c>
      <c r="M5996">
        <f>K5996-L5996</f>
        <v>0</v>
      </c>
      <c r="N5996" t="str">
        <f>IF(K5996&gt;L5996,"HIGH ZONE BIAS",IF(K5996&lt;L5996,"LOW ZONE BIAS","EQUILIBRIUM"))</f>
        <v>EQUILIBRIUM</v>
      </c>
    </row>
    <row r="5997">
      <c r="A5997">
        <v>21574</v>
      </c>
      <c r="B5997" t="str">
        <v>2022-01-15</v>
      </c>
      <c r="C5997" t="str">
        <v>Morning</v>
      </c>
      <c r="D5997">
        <v>27</v>
      </c>
      <c r="E5997" t="str">
        <f>IF(MOD(D5997,2)=0,"EVEN","ODD")</f>
        <v>ODD</v>
      </c>
      <c r="F5997" t="str">
        <f>IF(D5997&lt;=18,"LOW (1-18)","HIGH (19-36)")</f>
        <v>HIGH (19-36)</v>
      </c>
      <c r="G5997">
        <f>INT((D5997-1)/6)+1</f>
        <v>5</v>
      </c>
      <c r="H5997">
        <f>MOD(D5997-1,6)+1</f>
        <v>3</v>
      </c>
      <c r="I5997">
        <f>37-D5997</f>
        <v>10</v>
      </c>
      <c r="J5997">
        <f>ABS(D5997-D5998)</f>
        <v>7</v>
      </c>
      <c r="K5997">
        <f>AVERAGE(D5997:D6001)</f>
        <v>27</v>
      </c>
      <c r="L5997">
        <f>AVERAGE(D5997:D6016)</f>
        <v>27</v>
      </c>
      <c r="M5997">
        <f>K5997-L5997</f>
        <v>0</v>
      </c>
      <c r="N5997" t="str">
        <f>IF(K5997&gt;L5997,"HIGH ZONE BIAS",IF(K5997&lt;L5997,"LOW ZONE BIAS","EQUILIBRIUM"))</f>
        <v>EQUILIBRIUM</v>
      </c>
    </row>
    <row r="5998">
      <c r="A5998">
        <v>21573</v>
      </c>
      <c r="B5998" t="str">
        <v>2022-01-14</v>
      </c>
      <c r="C5998" t="str">
        <v>Evening</v>
      </c>
      <c r="D5998">
        <v>20</v>
      </c>
      <c r="E5998" t="str">
        <f>IF(MOD(D5998,2)=0,"EVEN","ODD")</f>
        <v>EVEN</v>
      </c>
      <c r="F5998" t="str">
        <f>IF(D5998&lt;=18,"LOW (1-18)","HIGH (19-36)")</f>
        <v>HIGH (19-36)</v>
      </c>
      <c r="G5998">
        <f>INT((D5998-1)/6)+1</f>
        <v>4</v>
      </c>
      <c r="H5998">
        <f>MOD(D5998-1,6)+1</f>
        <v>2</v>
      </c>
      <c r="I5998">
        <f>37-D5998</f>
        <v>17</v>
      </c>
      <c r="J5998">
        <f>ABS(D5998-D5999)</f>
        <v>12</v>
      </c>
      <c r="K5998">
        <f>AVERAGE(D5998:D6002)</f>
        <v>20</v>
      </c>
      <c r="L5998">
        <f>AVERAGE(D5998:D6017)</f>
        <v>20</v>
      </c>
      <c r="M5998">
        <f>K5998-L5998</f>
        <v>0</v>
      </c>
      <c r="N5998" t="str">
        <f>IF(K5998&gt;L5998,"HIGH ZONE BIAS",IF(K5998&lt;L5998,"LOW ZONE BIAS","EQUILIBRIUM"))</f>
        <v>EQUILIBRIUM</v>
      </c>
    </row>
    <row r="5999">
      <c r="A5999">
        <v>21572</v>
      </c>
      <c r="B5999" t="str">
        <v>2022-01-14</v>
      </c>
      <c r="C5999" t="str">
        <v>Afternoon</v>
      </c>
      <c r="D5999">
        <v>8</v>
      </c>
      <c r="E5999" t="str">
        <f>IF(MOD(D5999,2)=0,"EVEN","ODD")</f>
        <v>EVEN</v>
      </c>
      <c r="F5999" t="str">
        <f>IF(D5999&lt;=18,"LOW (1-18)","HIGH (19-36)")</f>
        <v>LOW (1-18)</v>
      </c>
      <c r="G5999">
        <f>INT((D5999-1)/6)+1</f>
        <v>2</v>
      </c>
      <c r="H5999">
        <f>MOD(D5999-1,6)+1</f>
        <v>2</v>
      </c>
      <c r="I5999">
        <f>37-D5999</f>
        <v>29</v>
      </c>
      <c r="J5999">
        <f>ABS(D5999-D6000)</f>
        <v>16</v>
      </c>
      <c r="K5999">
        <f>AVERAGE(D5999:D6003)</f>
        <v>8</v>
      </c>
      <c r="L5999">
        <f>AVERAGE(D5999:D6018)</f>
        <v>8</v>
      </c>
      <c r="M5999">
        <f>K5999-L5999</f>
        <v>0</v>
      </c>
      <c r="N5999" t="str">
        <f>IF(K5999&gt;L5999,"HIGH ZONE BIAS",IF(K5999&lt;L5999,"LOW ZONE BIAS","EQUILIBRIUM"))</f>
        <v>EQUILIBRIUM</v>
      </c>
    </row>
    <row r="6000">
      <c r="A6000">
        <v>21571</v>
      </c>
      <c r="B6000" t="str">
        <v>2022-01-14</v>
      </c>
      <c r="C6000" t="str">
        <v>Midday</v>
      </c>
      <c r="D6000">
        <v>24</v>
      </c>
      <c r="E6000" t="str">
        <f>IF(MOD(D6000,2)=0,"EVEN","ODD")</f>
        <v>EVEN</v>
      </c>
      <c r="F6000" t="str">
        <f>IF(D6000&lt;=18,"LOW (1-18)","HIGH (19-36)")</f>
        <v>HIGH (19-36)</v>
      </c>
      <c r="G6000">
        <f>INT((D6000-1)/6)+1</f>
        <v>4</v>
      </c>
      <c r="H6000">
        <f>MOD(D6000-1,6)+1</f>
        <v>6</v>
      </c>
      <c r="I6000">
        <f>37-D6000</f>
        <v>13</v>
      </c>
      <c r="J6000">
        <f>ABS(D6000-D6001)</f>
        <v>10</v>
      </c>
      <c r="K6000">
        <f>AVERAGE(D6000:D6004)</f>
        <v>24</v>
      </c>
      <c r="L6000">
        <f>AVERAGE(D6000:D6019)</f>
        <v>24</v>
      </c>
      <c r="M6000">
        <f>K6000-L6000</f>
        <v>0</v>
      </c>
      <c r="N6000" t="str">
        <f>IF(K6000&gt;L6000,"HIGH ZONE BIAS",IF(K6000&lt;L6000,"LOW ZONE BIAS","EQUILIBRIUM"))</f>
        <v>EQUILIBRIUM</v>
      </c>
    </row>
    <row r="6001">
      <c r="A6001">
        <v>21570</v>
      </c>
      <c r="B6001" t="str">
        <v>2022-01-14</v>
      </c>
      <c r="C6001" t="str">
        <v>Morning</v>
      </c>
      <c r="D6001">
        <v>14</v>
      </c>
      <c r="E6001" t="str">
        <f>IF(MOD(D6001,2)=0,"EVEN","ODD")</f>
        <v>EVEN</v>
      </c>
      <c r="F6001" t="str">
        <f>IF(D6001&lt;=18,"LOW (1-18)","HIGH (19-36)")</f>
        <v>LOW (1-18)</v>
      </c>
      <c r="G6001">
        <f>INT((D6001-1)/6)+1</f>
        <v>3</v>
      </c>
      <c r="H6001">
        <f>MOD(D6001-1,6)+1</f>
        <v>2</v>
      </c>
      <c r="I6001">
        <f>37-D6001</f>
        <v>23</v>
      </c>
      <c r="J6001">
        <f>ABS(D6001-D6002)</f>
        <v>19</v>
      </c>
      <c r="K6001">
        <f>AVERAGE(D6001:D6005)</f>
        <v>14</v>
      </c>
      <c r="L6001">
        <f>AVERAGE(D6001:D6020)</f>
        <v>14</v>
      </c>
      <c r="M6001">
        <f>K6001-L6001</f>
        <v>0</v>
      </c>
      <c r="N6001" t="str">
        <f>IF(K6001&gt;L6001,"HIGH ZONE BIAS",IF(K6001&lt;L6001,"LOW ZONE BIAS","EQUILIBRIUM"))</f>
        <v>EQUILIBRIUM</v>
      </c>
    </row>
    <row r="6002">
      <c r="A6002">
        <v>21569</v>
      </c>
      <c r="B6002" t="str">
        <v>2022-01-13</v>
      </c>
      <c r="C6002" t="str">
        <v>Evening</v>
      </c>
      <c r="D6002">
        <v>33</v>
      </c>
      <c r="E6002" t="str">
        <f>IF(MOD(D6002,2)=0,"EVEN","ODD")</f>
        <v>ODD</v>
      </c>
      <c r="F6002" t="str">
        <f>IF(D6002&lt;=18,"LOW (1-18)","HIGH (19-36)")</f>
        <v>HIGH (19-36)</v>
      </c>
      <c r="G6002">
        <f>INT((D6002-1)/6)+1</f>
        <v>6</v>
      </c>
      <c r="H6002">
        <f>MOD(D6002-1,6)+1</f>
        <v>3</v>
      </c>
      <c r="I6002">
        <f>37-D6002</f>
        <v>4</v>
      </c>
      <c r="J6002">
        <f>ABS(D6002-D6003)</f>
        <v>24</v>
      </c>
      <c r="K6002">
        <f>AVERAGE(D6002:D6006)</f>
        <v>33</v>
      </c>
      <c r="L6002">
        <f>AVERAGE(D6002:D6021)</f>
        <v>33</v>
      </c>
      <c r="M6002">
        <f>K6002-L6002</f>
        <v>0</v>
      </c>
      <c r="N6002" t="str">
        <f>IF(K6002&gt;L6002,"HIGH ZONE BIAS",IF(K6002&lt;L6002,"LOW ZONE BIAS","EQUILIBRIUM"))</f>
        <v>EQUILIBRIUM</v>
      </c>
    </row>
    <row r="6003">
      <c r="A6003">
        <v>21568</v>
      </c>
      <c r="B6003" t="str">
        <v>2022-01-13</v>
      </c>
      <c r="C6003" t="str">
        <v>Afternoon</v>
      </c>
      <c r="D6003">
        <v>9</v>
      </c>
      <c r="E6003" t="str">
        <f>IF(MOD(D6003,2)=0,"EVEN","ODD")</f>
        <v>ODD</v>
      </c>
      <c r="F6003" t="str">
        <f>IF(D6003&lt;=18,"LOW (1-18)","HIGH (19-36)")</f>
        <v>LOW (1-18)</v>
      </c>
      <c r="G6003">
        <f>INT((D6003-1)/6)+1</f>
        <v>2</v>
      </c>
      <c r="H6003">
        <f>MOD(D6003-1,6)+1</f>
        <v>3</v>
      </c>
      <c r="I6003">
        <f>37-D6003</f>
        <v>28</v>
      </c>
      <c r="J6003">
        <f>ABS(D6003-D6004)</f>
        <v>24</v>
      </c>
      <c r="K6003">
        <f>AVERAGE(D6003:D6007)</f>
        <v>9</v>
      </c>
      <c r="L6003">
        <f>AVERAGE(D6003:D6022)</f>
        <v>9</v>
      </c>
      <c r="M6003">
        <f>K6003-L6003</f>
        <v>0</v>
      </c>
      <c r="N6003" t="str">
        <f>IF(K6003&gt;L6003,"HIGH ZONE BIAS",IF(K6003&lt;L6003,"LOW ZONE BIAS","EQUILIBRIUM"))</f>
        <v>EQUILIBRIUM</v>
      </c>
    </row>
    <row r="6004">
      <c r="A6004">
        <v>21567</v>
      </c>
      <c r="B6004" t="str">
        <v>2022-01-13</v>
      </c>
      <c r="C6004" t="str">
        <v>Midday</v>
      </c>
      <c r="D6004">
        <v>33</v>
      </c>
      <c r="E6004" t="str">
        <f>IF(MOD(D6004,2)=0,"EVEN","ODD")</f>
        <v>ODD</v>
      </c>
      <c r="F6004" t="str">
        <f>IF(D6004&lt;=18,"LOW (1-18)","HIGH (19-36)")</f>
        <v>HIGH (19-36)</v>
      </c>
      <c r="G6004">
        <f>INT((D6004-1)/6)+1</f>
        <v>6</v>
      </c>
      <c r="H6004">
        <f>MOD(D6004-1,6)+1</f>
        <v>3</v>
      </c>
      <c r="I6004">
        <f>37-D6004</f>
        <v>4</v>
      </c>
      <c r="J6004">
        <f>ABS(D6004-D6005)</f>
        <v>19</v>
      </c>
      <c r="K6004">
        <f>AVERAGE(D6004:D6008)</f>
        <v>33</v>
      </c>
      <c r="L6004">
        <f>AVERAGE(D6004:D6023)</f>
        <v>33</v>
      </c>
      <c r="M6004">
        <f>K6004-L6004</f>
        <v>0</v>
      </c>
      <c r="N6004" t="str">
        <f>IF(K6004&gt;L6004,"HIGH ZONE BIAS",IF(K6004&lt;L6004,"LOW ZONE BIAS","EQUILIBRIUM"))</f>
        <v>EQUILIBRIUM</v>
      </c>
    </row>
    <row r="6005">
      <c r="A6005">
        <v>21566</v>
      </c>
      <c r="B6005" t="str">
        <v>2022-01-13</v>
      </c>
      <c r="C6005" t="str">
        <v>Morning</v>
      </c>
      <c r="D6005">
        <v>14</v>
      </c>
      <c r="E6005" t="str">
        <f>IF(MOD(D6005,2)=0,"EVEN","ODD")</f>
        <v>EVEN</v>
      </c>
      <c r="F6005" t="str">
        <f>IF(D6005&lt;=18,"LOW (1-18)","HIGH (19-36)")</f>
        <v>LOW (1-18)</v>
      </c>
      <c r="G6005">
        <f>INT((D6005-1)/6)+1</f>
        <v>3</v>
      </c>
      <c r="H6005">
        <f>MOD(D6005-1,6)+1</f>
        <v>2</v>
      </c>
      <c r="I6005">
        <f>37-D6005</f>
        <v>23</v>
      </c>
      <c r="J6005">
        <f>ABS(D6005-D6006)</f>
        <v>10</v>
      </c>
      <c r="K6005">
        <f>AVERAGE(D6005:D6009)</f>
        <v>14</v>
      </c>
      <c r="L6005">
        <f>AVERAGE(D6005:D6024)</f>
        <v>14</v>
      </c>
      <c r="M6005">
        <f>K6005-L6005</f>
        <v>0</v>
      </c>
      <c r="N6005" t="str">
        <f>IF(K6005&gt;L6005,"HIGH ZONE BIAS",IF(K6005&lt;L6005,"LOW ZONE BIAS","EQUILIBRIUM"))</f>
        <v>EQUILIBRIUM</v>
      </c>
    </row>
    <row r="6006">
      <c r="A6006">
        <v>21565</v>
      </c>
      <c r="B6006" t="str">
        <v>2022-01-12</v>
      </c>
      <c r="C6006" t="str">
        <v>Evening</v>
      </c>
      <c r="D6006">
        <v>4</v>
      </c>
      <c r="E6006" t="str">
        <f>IF(MOD(D6006,2)=0,"EVEN","ODD")</f>
        <v>EVEN</v>
      </c>
      <c r="F6006" t="str">
        <f>IF(D6006&lt;=18,"LOW (1-18)","HIGH (19-36)")</f>
        <v>LOW (1-18)</v>
      </c>
      <c r="G6006">
        <f>INT((D6006-1)/6)+1</f>
        <v>1</v>
      </c>
      <c r="H6006">
        <f>MOD(D6006-1,6)+1</f>
        <v>4</v>
      </c>
      <c r="I6006">
        <f>37-D6006</f>
        <v>33</v>
      </c>
      <c r="J6006">
        <f>ABS(D6006-D6007)</f>
        <v>0</v>
      </c>
      <c r="K6006">
        <f>AVERAGE(D6006:D6010)</f>
        <v>4</v>
      </c>
      <c r="L6006">
        <f>AVERAGE(D6006:D6025)</f>
        <v>4</v>
      </c>
      <c r="M6006">
        <f>K6006-L6006</f>
        <v>0</v>
      </c>
      <c r="N6006" t="str">
        <f>IF(K6006&gt;L6006,"HIGH ZONE BIAS",IF(K6006&lt;L6006,"LOW ZONE BIAS","EQUILIBRIUM"))</f>
        <v>EQUILIBRIUM</v>
      </c>
    </row>
    <row r="6007">
      <c r="A6007">
        <v>21564</v>
      </c>
      <c r="B6007" t="str">
        <v>2022-01-12</v>
      </c>
      <c r="C6007" t="str">
        <v>Afternoon</v>
      </c>
      <c r="D6007">
        <v>4</v>
      </c>
      <c r="E6007" t="str">
        <f>IF(MOD(D6007,2)=0,"EVEN","ODD")</f>
        <v>EVEN</v>
      </c>
      <c r="F6007" t="str">
        <f>IF(D6007&lt;=18,"LOW (1-18)","HIGH (19-36)")</f>
        <v>LOW (1-18)</v>
      </c>
      <c r="G6007">
        <f>INT((D6007-1)/6)+1</f>
        <v>1</v>
      </c>
      <c r="H6007">
        <f>MOD(D6007-1,6)+1</f>
        <v>4</v>
      </c>
      <c r="I6007">
        <f>37-D6007</f>
        <v>33</v>
      </c>
      <c r="J6007">
        <f>ABS(D6007-D6008)</f>
        <v>17</v>
      </c>
      <c r="K6007">
        <f>AVERAGE(D6007:D6011)</f>
        <v>4</v>
      </c>
      <c r="L6007">
        <f>AVERAGE(D6007:D6026)</f>
        <v>4</v>
      </c>
      <c r="M6007">
        <f>K6007-L6007</f>
        <v>0</v>
      </c>
      <c r="N6007" t="str">
        <f>IF(K6007&gt;L6007,"HIGH ZONE BIAS",IF(K6007&lt;L6007,"LOW ZONE BIAS","EQUILIBRIUM"))</f>
        <v>EQUILIBRIUM</v>
      </c>
    </row>
    <row r="6008">
      <c r="A6008">
        <v>21563</v>
      </c>
      <c r="B6008" t="str">
        <v>2022-01-12</v>
      </c>
      <c r="C6008" t="str">
        <v>Midday</v>
      </c>
      <c r="D6008">
        <v>21</v>
      </c>
      <c r="E6008" t="str">
        <f>IF(MOD(D6008,2)=0,"EVEN","ODD")</f>
        <v>ODD</v>
      </c>
      <c r="F6008" t="str">
        <f>IF(D6008&lt;=18,"LOW (1-18)","HIGH (19-36)")</f>
        <v>HIGH (19-36)</v>
      </c>
      <c r="G6008">
        <f>INT((D6008-1)/6)+1</f>
        <v>4</v>
      </c>
      <c r="H6008">
        <f>MOD(D6008-1,6)+1</f>
        <v>3</v>
      </c>
      <c r="I6008">
        <f>37-D6008</f>
        <v>16</v>
      </c>
      <c r="J6008">
        <f>ABS(D6008-D6009)</f>
        <v>7</v>
      </c>
      <c r="K6008">
        <f>AVERAGE(D6008:D6012)</f>
        <v>21</v>
      </c>
      <c r="L6008">
        <f>AVERAGE(D6008:D6027)</f>
        <v>21</v>
      </c>
      <c r="M6008">
        <f>K6008-L6008</f>
        <v>0</v>
      </c>
      <c r="N6008" t="str">
        <f>IF(K6008&gt;L6008,"HIGH ZONE BIAS",IF(K6008&lt;L6008,"LOW ZONE BIAS","EQUILIBRIUM"))</f>
        <v>EQUILIBRIUM</v>
      </c>
    </row>
    <row r="6009">
      <c r="A6009">
        <v>21562</v>
      </c>
      <c r="B6009" t="str">
        <v>2022-01-12</v>
      </c>
      <c r="C6009" t="str">
        <v>Morning</v>
      </c>
      <c r="D6009">
        <v>28</v>
      </c>
      <c r="E6009" t="str">
        <f>IF(MOD(D6009,2)=0,"EVEN","ODD")</f>
        <v>EVEN</v>
      </c>
      <c r="F6009" t="str">
        <f>IF(D6009&lt;=18,"LOW (1-18)","HIGH (19-36)")</f>
        <v>HIGH (19-36)</v>
      </c>
      <c r="G6009">
        <f>INT((D6009-1)/6)+1</f>
        <v>5</v>
      </c>
      <c r="H6009">
        <f>MOD(D6009-1,6)+1</f>
        <v>4</v>
      </c>
      <c r="I6009">
        <f>37-D6009</f>
        <v>9</v>
      </c>
      <c r="J6009">
        <f>ABS(D6009-D6010)</f>
        <v>3</v>
      </c>
      <c r="K6009">
        <f>AVERAGE(D6009:D6013)</f>
        <v>28</v>
      </c>
      <c r="L6009">
        <f>AVERAGE(D6009:D6028)</f>
        <v>28</v>
      </c>
      <c r="M6009">
        <f>K6009-L6009</f>
        <v>0</v>
      </c>
      <c r="N6009" t="str">
        <f>IF(K6009&gt;L6009,"HIGH ZONE BIAS",IF(K6009&lt;L6009,"LOW ZONE BIAS","EQUILIBRIUM"))</f>
        <v>EQUILIBRIUM</v>
      </c>
    </row>
    <row r="6010">
      <c r="A6010">
        <v>21561</v>
      </c>
      <c r="B6010" t="str">
        <v>2022-01-11</v>
      </c>
      <c r="C6010" t="str">
        <v>Evening</v>
      </c>
      <c r="D6010">
        <v>31</v>
      </c>
      <c r="E6010" t="str">
        <f>IF(MOD(D6010,2)=0,"EVEN","ODD")</f>
        <v>ODD</v>
      </c>
      <c r="F6010" t="str">
        <f>IF(D6010&lt;=18,"LOW (1-18)","HIGH (19-36)")</f>
        <v>HIGH (19-36)</v>
      </c>
      <c r="G6010">
        <f>INT((D6010-1)/6)+1</f>
        <v>6</v>
      </c>
      <c r="H6010">
        <f>MOD(D6010-1,6)+1</f>
        <v>1</v>
      </c>
      <c r="I6010">
        <f>37-D6010</f>
        <v>6</v>
      </c>
      <c r="J6010">
        <f>ABS(D6010-D6011)</f>
        <v>2</v>
      </c>
      <c r="K6010">
        <f>AVERAGE(D6010:D6014)</f>
        <v>31</v>
      </c>
      <c r="L6010">
        <f>AVERAGE(D6010:D6029)</f>
        <v>31</v>
      </c>
      <c r="M6010">
        <f>K6010-L6010</f>
        <v>0</v>
      </c>
      <c r="N6010" t="str">
        <f>IF(K6010&gt;L6010,"HIGH ZONE BIAS",IF(K6010&lt;L6010,"LOW ZONE BIAS","EQUILIBRIUM"))</f>
        <v>EQUILIBRIUM</v>
      </c>
    </row>
    <row r="6011">
      <c r="A6011">
        <v>21560</v>
      </c>
      <c r="B6011" t="str">
        <v>2022-01-11</v>
      </c>
      <c r="C6011" t="str">
        <v>Afternoon</v>
      </c>
      <c r="D6011">
        <v>29</v>
      </c>
      <c r="E6011" t="str">
        <f>IF(MOD(D6011,2)=0,"EVEN","ODD")</f>
        <v>ODD</v>
      </c>
      <c r="F6011" t="str">
        <f>IF(D6011&lt;=18,"LOW (1-18)","HIGH (19-36)")</f>
        <v>HIGH (19-36)</v>
      </c>
      <c r="G6011">
        <f>INT((D6011-1)/6)+1</f>
        <v>5</v>
      </c>
      <c r="H6011">
        <f>MOD(D6011-1,6)+1</f>
        <v>5</v>
      </c>
      <c r="I6011">
        <f>37-D6011</f>
        <v>8</v>
      </c>
      <c r="J6011">
        <f>ABS(D6011-D6012)</f>
        <v>22</v>
      </c>
      <c r="K6011">
        <f>AVERAGE(D6011:D6015)</f>
        <v>29</v>
      </c>
      <c r="L6011">
        <f>AVERAGE(D6011:D6030)</f>
        <v>29</v>
      </c>
      <c r="M6011">
        <f>K6011-L6011</f>
        <v>0</v>
      </c>
      <c r="N6011" t="str">
        <f>IF(K6011&gt;L6011,"HIGH ZONE BIAS",IF(K6011&lt;L6011,"LOW ZONE BIAS","EQUILIBRIUM"))</f>
        <v>EQUILIBRIUM</v>
      </c>
    </row>
    <row r="6012">
      <c r="A6012">
        <v>21559</v>
      </c>
      <c r="B6012" t="str">
        <v>2022-01-11</v>
      </c>
      <c r="C6012" t="str">
        <v>Midday</v>
      </c>
      <c r="D6012">
        <v>7</v>
      </c>
      <c r="E6012" t="str">
        <f>IF(MOD(D6012,2)=0,"EVEN","ODD")</f>
        <v>ODD</v>
      </c>
      <c r="F6012" t="str">
        <f>IF(D6012&lt;=18,"LOW (1-18)","HIGH (19-36)")</f>
        <v>LOW (1-18)</v>
      </c>
      <c r="G6012">
        <f>INT((D6012-1)/6)+1</f>
        <v>2</v>
      </c>
      <c r="H6012">
        <f>MOD(D6012-1,6)+1</f>
        <v>1</v>
      </c>
      <c r="I6012">
        <f>37-D6012</f>
        <v>30</v>
      </c>
      <c r="J6012">
        <f>ABS(D6012-D6013)</f>
        <v>2</v>
      </c>
      <c r="K6012">
        <f>AVERAGE(D6012:D6016)</f>
        <v>7</v>
      </c>
      <c r="L6012">
        <f>AVERAGE(D6012:D6031)</f>
        <v>7</v>
      </c>
      <c r="M6012">
        <f>K6012-L6012</f>
        <v>0</v>
      </c>
      <c r="N6012" t="str">
        <f>IF(K6012&gt;L6012,"HIGH ZONE BIAS",IF(K6012&lt;L6012,"LOW ZONE BIAS","EQUILIBRIUM"))</f>
        <v>EQUILIBRIUM</v>
      </c>
    </row>
    <row r="6013">
      <c r="A6013">
        <v>21558</v>
      </c>
      <c r="B6013" t="str">
        <v>2022-01-11</v>
      </c>
      <c r="C6013" t="str">
        <v>Morning</v>
      </c>
      <c r="D6013">
        <v>5</v>
      </c>
      <c r="E6013" t="str">
        <f>IF(MOD(D6013,2)=0,"EVEN","ODD")</f>
        <v>ODD</v>
      </c>
      <c r="F6013" t="str">
        <f>IF(D6013&lt;=18,"LOW (1-18)","HIGH (19-36)")</f>
        <v>LOW (1-18)</v>
      </c>
      <c r="G6013">
        <f>INT((D6013-1)/6)+1</f>
        <v>1</v>
      </c>
      <c r="H6013">
        <f>MOD(D6013-1,6)+1</f>
        <v>5</v>
      </c>
      <c r="I6013">
        <f>37-D6013</f>
        <v>32</v>
      </c>
      <c r="J6013">
        <f>ABS(D6013-D6014)</f>
        <v>1</v>
      </c>
      <c r="K6013">
        <f>AVERAGE(D6013:D6017)</f>
        <v>5</v>
      </c>
      <c r="L6013">
        <f>AVERAGE(D6013:D6032)</f>
        <v>5</v>
      </c>
      <c r="M6013">
        <f>K6013-L6013</f>
        <v>0</v>
      </c>
      <c r="N6013" t="str">
        <f>IF(K6013&gt;L6013,"HIGH ZONE BIAS",IF(K6013&lt;L6013,"LOW ZONE BIAS","EQUILIBRIUM"))</f>
        <v>EQUILIBRIUM</v>
      </c>
    </row>
    <row r="6014">
      <c r="A6014">
        <v>21557</v>
      </c>
      <c r="B6014" t="str">
        <v>2022-01-10</v>
      </c>
      <c r="C6014" t="str">
        <v>Evening</v>
      </c>
      <c r="D6014">
        <v>4</v>
      </c>
      <c r="E6014" t="str">
        <f>IF(MOD(D6014,2)=0,"EVEN","ODD")</f>
        <v>EVEN</v>
      </c>
      <c r="F6014" t="str">
        <f>IF(D6014&lt;=18,"LOW (1-18)","HIGH (19-36)")</f>
        <v>LOW (1-18)</v>
      </c>
      <c r="G6014">
        <f>INT((D6014-1)/6)+1</f>
        <v>1</v>
      </c>
      <c r="H6014">
        <f>MOD(D6014-1,6)+1</f>
        <v>4</v>
      </c>
      <c r="I6014">
        <f>37-D6014</f>
        <v>33</v>
      </c>
      <c r="J6014">
        <f>ABS(D6014-D6015)</f>
        <v>18</v>
      </c>
      <c r="K6014">
        <f>AVERAGE(D6014:D6018)</f>
        <v>4</v>
      </c>
      <c r="L6014">
        <f>AVERAGE(D6014:D6033)</f>
        <v>4</v>
      </c>
      <c r="M6014">
        <f>K6014-L6014</f>
        <v>0</v>
      </c>
      <c r="N6014" t="str">
        <f>IF(K6014&gt;L6014,"HIGH ZONE BIAS",IF(K6014&lt;L6014,"LOW ZONE BIAS","EQUILIBRIUM"))</f>
        <v>EQUILIBRIUM</v>
      </c>
    </row>
    <row r="6015">
      <c r="A6015">
        <v>21556</v>
      </c>
      <c r="B6015" t="str">
        <v>2022-01-10</v>
      </c>
      <c r="C6015" t="str">
        <v>Afternoon</v>
      </c>
      <c r="D6015">
        <v>22</v>
      </c>
      <c r="E6015" t="str">
        <f>IF(MOD(D6015,2)=0,"EVEN","ODD")</f>
        <v>EVEN</v>
      </c>
      <c r="F6015" t="str">
        <f>IF(D6015&lt;=18,"LOW (1-18)","HIGH (19-36)")</f>
        <v>HIGH (19-36)</v>
      </c>
      <c r="G6015">
        <f>INT((D6015-1)/6)+1</f>
        <v>4</v>
      </c>
      <c r="H6015">
        <f>MOD(D6015-1,6)+1</f>
        <v>4</v>
      </c>
      <c r="I6015">
        <f>37-D6015</f>
        <v>15</v>
      </c>
      <c r="J6015">
        <f>ABS(D6015-D6016)</f>
        <v>7</v>
      </c>
      <c r="K6015">
        <f>AVERAGE(D6015:D6019)</f>
        <v>22</v>
      </c>
      <c r="L6015">
        <f>AVERAGE(D6015:D6034)</f>
        <v>22</v>
      </c>
      <c r="M6015">
        <f>K6015-L6015</f>
        <v>0</v>
      </c>
      <c r="N6015" t="str">
        <f>IF(K6015&gt;L6015,"HIGH ZONE BIAS",IF(K6015&lt;L6015,"LOW ZONE BIAS","EQUILIBRIUM"))</f>
        <v>EQUILIBRIUM</v>
      </c>
    </row>
    <row r="6016">
      <c r="A6016">
        <v>21555</v>
      </c>
      <c r="B6016" t="str">
        <v>2022-01-10</v>
      </c>
      <c r="C6016" t="str">
        <v>Midday</v>
      </c>
      <c r="D6016">
        <v>29</v>
      </c>
      <c r="E6016" t="str">
        <f>IF(MOD(D6016,2)=0,"EVEN","ODD")</f>
        <v>ODD</v>
      </c>
      <c r="F6016" t="str">
        <f>IF(D6016&lt;=18,"LOW (1-18)","HIGH (19-36)")</f>
        <v>HIGH (19-36)</v>
      </c>
      <c r="G6016">
        <f>INT((D6016-1)/6)+1</f>
        <v>5</v>
      </c>
      <c r="H6016">
        <f>MOD(D6016-1,6)+1</f>
        <v>5</v>
      </c>
      <c r="I6016">
        <f>37-D6016</f>
        <v>8</v>
      </c>
      <c r="J6016">
        <f>ABS(D6016-D6017)</f>
        <v>1</v>
      </c>
      <c r="K6016">
        <f>AVERAGE(D6016:D6020)</f>
        <v>29</v>
      </c>
      <c r="L6016">
        <f>AVERAGE(D6016:D6035)</f>
        <v>29</v>
      </c>
      <c r="M6016">
        <f>K6016-L6016</f>
        <v>0</v>
      </c>
      <c r="N6016" t="str">
        <f>IF(K6016&gt;L6016,"HIGH ZONE BIAS",IF(K6016&lt;L6016,"LOW ZONE BIAS","EQUILIBRIUM"))</f>
        <v>EQUILIBRIUM</v>
      </c>
    </row>
    <row r="6017">
      <c r="A6017">
        <v>21554</v>
      </c>
      <c r="B6017" t="str">
        <v>2022-01-10</v>
      </c>
      <c r="C6017" t="str">
        <v>Morning</v>
      </c>
      <c r="D6017">
        <v>28</v>
      </c>
      <c r="E6017" t="str">
        <f>IF(MOD(D6017,2)=0,"EVEN","ODD")</f>
        <v>EVEN</v>
      </c>
      <c r="F6017" t="str">
        <f>IF(D6017&lt;=18,"LOW (1-18)","HIGH (19-36)")</f>
        <v>HIGH (19-36)</v>
      </c>
      <c r="G6017">
        <f>INT((D6017-1)/6)+1</f>
        <v>5</v>
      </c>
      <c r="H6017">
        <f>MOD(D6017-1,6)+1</f>
        <v>4</v>
      </c>
      <c r="I6017">
        <f>37-D6017</f>
        <v>9</v>
      </c>
      <c r="J6017">
        <f>ABS(D6017-D6018)</f>
        <v>5</v>
      </c>
      <c r="K6017">
        <f>AVERAGE(D6017:D6021)</f>
        <v>28</v>
      </c>
      <c r="L6017">
        <f>AVERAGE(D6017:D6036)</f>
        <v>28</v>
      </c>
      <c r="M6017">
        <f>K6017-L6017</f>
        <v>0</v>
      </c>
      <c r="N6017" t="str">
        <f>IF(K6017&gt;L6017,"HIGH ZONE BIAS",IF(K6017&lt;L6017,"LOW ZONE BIAS","EQUILIBRIUM"))</f>
        <v>EQUILIBRIUM</v>
      </c>
    </row>
    <row r="6018">
      <c r="A6018">
        <v>21553</v>
      </c>
      <c r="B6018" t="str">
        <v>2022-01-08</v>
      </c>
      <c r="C6018" t="str">
        <v>Evening</v>
      </c>
      <c r="D6018">
        <v>23</v>
      </c>
      <c r="E6018" t="str">
        <f>IF(MOD(D6018,2)=0,"EVEN","ODD")</f>
        <v>ODD</v>
      </c>
      <c r="F6018" t="str">
        <f>IF(D6018&lt;=18,"LOW (1-18)","HIGH (19-36)")</f>
        <v>HIGH (19-36)</v>
      </c>
      <c r="G6018">
        <f>INT((D6018-1)/6)+1</f>
        <v>4</v>
      </c>
      <c r="H6018">
        <f>MOD(D6018-1,6)+1</f>
        <v>5</v>
      </c>
      <c r="I6018">
        <f>37-D6018</f>
        <v>14</v>
      </c>
      <c r="J6018">
        <f>ABS(D6018-D6019)</f>
        <v>9</v>
      </c>
      <c r="K6018">
        <f>AVERAGE(D6018:D6022)</f>
        <v>23</v>
      </c>
      <c r="L6018">
        <f>AVERAGE(D6018:D6037)</f>
        <v>23</v>
      </c>
      <c r="M6018">
        <f>K6018-L6018</f>
        <v>0</v>
      </c>
      <c r="N6018" t="str">
        <f>IF(K6018&gt;L6018,"HIGH ZONE BIAS",IF(K6018&lt;L6018,"LOW ZONE BIAS","EQUILIBRIUM"))</f>
        <v>EQUILIBRIUM</v>
      </c>
    </row>
    <row r="6019">
      <c r="A6019">
        <v>21552</v>
      </c>
      <c r="B6019" t="str">
        <v>2022-01-08</v>
      </c>
      <c r="C6019" t="str">
        <v>Afternoon</v>
      </c>
      <c r="D6019">
        <v>32</v>
      </c>
      <c r="E6019" t="str">
        <f>IF(MOD(D6019,2)=0,"EVEN","ODD")</f>
        <v>EVEN</v>
      </c>
      <c r="F6019" t="str">
        <f>IF(D6019&lt;=18,"LOW (1-18)","HIGH (19-36)")</f>
        <v>HIGH (19-36)</v>
      </c>
      <c r="G6019">
        <f>INT((D6019-1)/6)+1</f>
        <v>6</v>
      </c>
      <c r="H6019">
        <f>MOD(D6019-1,6)+1</f>
        <v>2</v>
      </c>
      <c r="I6019">
        <f>37-D6019</f>
        <v>5</v>
      </c>
      <c r="J6019">
        <f>ABS(D6019-D6020)</f>
        <v>27</v>
      </c>
      <c r="K6019">
        <f>AVERAGE(D6019:D6023)</f>
        <v>32</v>
      </c>
      <c r="L6019">
        <f>AVERAGE(D6019:D6038)</f>
        <v>32</v>
      </c>
      <c r="M6019">
        <f>K6019-L6019</f>
        <v>0</v>
      </c>
      <c r="N6019" t="str">
        <f>IF(K6019&gt;L6019,"HIGH ZONE BIAS",IF(K6019&lt;L6019,"LOW ZONE BIAS","EQUILIBRIUM"))</f>
        <v>EQUILIBRIUM</v>
      </c>
    </row>
    <row r="6020">
      <c r="A6020">
        <v>21551</v>
      </c>
      <c r="B6020" t="str">
        <v>2022-01-08</v>
      </c>
      <c r="C6020" t="str">
        <v>Midday</v>
      </c>
      <c r="D6020">
        <v>5</v>
      </c>
      <c r="E6020" t="str">
        <f>IF(MOD(D6020,2)=0,"EVEN","ODD")</f>
        <v>ODD</v>
      </c>
      <c r="F6020" t="str">
        <f>IF(D6020&lt;=18,"LOW (1-18)","HIGH (19-36)")</f>
        <v>LOW (1-18)</v>
      </c>
      <c r="G6020">
        <f>INT((D6020-1)/6)+1</f>
        <v>1</v>
      </c>
      <c r="H6020">
        <f>MOD(D6020-1,6)+1</f>
        <v>5</v>
      </c>
      <c r="I6020">
        <f>37-D6020</f>
        <v>32</v>
      </c>
      <c r="J6020">
        <f>ABS(D6020-D6021)</f>
        <v>19</v>
      </c>
      <c r="K6020">
        <f>AVERAGE(D6020:D6024)</f>
        <v>5</v>
      </c>
      <c r="L6020">
        <f>AVERAGE(D6020:D6039)</f>
        <v>5</v>
      </c>
      <c r="M6020">
        <f>K6020-L6020</f>
        <v>0</v>
      </c>
      <c r="N6020" t="str">
        <f>IF(K6020&gt;L6020,"HIGH ZONE BIAS",IF(K6020&lt;L6020,"LOW ZONE BIAS","EQUILIBRIUM"))</f>
        <v>EQUILIBRIUM</v>
      </c>
    </row>
    <row r="6021">
      <c r="A6021">
        <v>21550</v>
      </c>
      <c r="B6021" t="str">
        <v>2022-01-08</v>
      </c>
      <c r="C6021" t="str">
        <v>Morning</v>
      </c>
      <c r="D6021">
        <v>24</v>
      </c>
      <c r="E6021" t="str">
        <f>IF(MOD(D6021,2)=0,"EVEN","ODD")</f>
        <v>EVEN</v>
      </c>
      <c r="F6021" t="str">
        <f>IF(D6021&lt;=18,"LOW (1-18)","HIGH (19-36)")</f>
        <v>HIGH (19-36)</v>
      </c>
      <c r="G6021">
        <f>INT((D6021-1)/6)+1</f>
        <v>4</v>
      </c>
      <c r="H6021">
        <f>MOD(D6021-1,6)+1</f>
        <v>6</v>
      </c>
      <c r="I6021">
        <f>37-D6021</f>
        <v>13</v>
      </c>
      <c r="J6021">
        <f>ABS(D6021-D6022)</f>
        <v>17</v>
      </c>
      <c r="K6021">
        <f>AVERAGE(D6021:D6025)</f>
        <v>24</v>
      </c>
      <c r="L6021">
        <f>AVERAGE(D6021:D6040)</f>
        <v>24</v>
      </c>
      <c r="M6021">
        <f>K6021-L6021</f>
        <v>0</v>
      </c>
      <c r="N6021" t="str">
        <f>IF(K6021&gt;L6021,"HIGH ZONE BIAS",IF(K6021&lt;L6021,"LOW ZONE BIAS","EQUILIBRIUM"))</f>
        <v>EQUILIBRIUM</v>
      </c>
    </row>
    <row r="6022">
      <c r="A6022">
        <v>21549</v>
      </c>
      <c r="B6022" t="str">
        <v>2022-01-07</v>
      </c>
      <c r="C6022" t="str">
        <v>Evening</v>
      </c>
      <c r="D6022">
        <v>7</v>
      </c>
      <c r="E6022" t="str">
        <f>IF(MOD(D6022,2)=0,"EVEN","ODD")</f>
        <v>ODD</v>
      </c>
      <c r="F6022" t="str">
        <f>IF(D6022&lt;=18,"LOW (1-18)","HIGH (19-36)")</f>
        <v>LOW (1-18)</v>
      </c>
      <c r="G6022">
        <f>INT((D6022-1)/6)+1</f>
        <v>2</v>
      </c>
      <c r="H6022">
        <f>MOD(D6022-1,6)+1</f>
        <v>1</v>
      </c>
      <c r="I6022">
        <f>37-D6022</f>
        <v>30</v>
      </c>
      <c r="J6022">
        <f>ABS(D6022-D6023)</f>
        <v>23</v>
      </c>
      <c r="K6022">
        <f>AVERAGE(D6022:D6026)</f>
        <v>7</v>
      </c>
      <c r="L6022">
        <f>AVERAGE(D6022:D6041)</f>
        <v>7</v>
      </c>
      <c r="M6022">
        <f>K6022-L6022</f>
        <v>0</v>
      </c>
      <c r="N6022" t="str">
        <f>IF(K6022&gt;L6022,"HIGH ZONE BIAS",IF(K6022&lt;L6022,"LOW ZONE BIAS","EQUILIBRIUM"))</f>
        <v>EQUILIBRIUM</v>
      </c>
    </row>
    <row r="6023">
      <c r="A6023">
        <v>21548</v>
      </c>
      <c r="B6023" t="str">
        <v>2022-01-07</v>
      </c>
      <c r="C6023" t="str">
        <v>Afternoon</v>
      </c>
      <c r="D6023">
        <v>30</v>
      </c>
      <c r="E6023" t="str">
        <f>IF(MOD(D6023,2)=0,"EVEN","ODD")</f>
        <v>EVEN</v>
      </c>
      <c r="F6023" t="str">
        <f>IF(D6023&lt;=18,"LOW (1-18)","HIGH (19-36)")</f>
        <v>HIGH (19-36)</v>
      </c>
      <c r="G6023">
        <f>INT((D6023-1)/6)+1</f>
        <v>5</v>
      </c>
      <c r="H6023">
        <f>MOD(D6023-1,6)+1</f>
        <v>6</v>
      </c>
      <c r="I6023">
        <f>37-D6023</f>
        <v>7</v>
      </c>
      <c r="J6023">
        <f>ABS(D6023-D6024)</f>
        <v>21</v>
      </c>
      <c r="K6023">
        <f>AVERAGE(D6023:D6027)</f>
        <v>30</v>
      </c>
      <c r="L6023">
        <f>AVERAGE(D6023:D6042)</f>
        <v>30</v>
      </c>
      <c r="M6023">
        <f>K6023-L6023</f>
        <v>0</v>
      </c>
      <c r="N6023" t="str">
        <f>IF(K6023&gt;L6023,"HIGH ZONE BIAS",IF(K6023&lt;L6023,"LOW ZONE BIAS","EQUILIBRIUM"))</f>
        <v>EQUILIBRIUM</v>
      </c>
    </row>
    <row r="6024">
      <c r="A6024">
        <v>21547</v>
      </c>
      <c r="B6024" t="str">
        <v>2022-01-07</v>
      </c>
      <c r="C6024" t="str">
        <v>Midday</v>
      </c>
      <c r="D6024">
        <v>9</v>
      </c>
      <c r="E6024" t="str">
        <f>IF(MOD(D6024,2)=0,"EVEN","ODD")</f>
        <v>ODD</v>
      </c>
      <c r="F6024" t="str">
        <f>IF(D6024&lt;=18,"LOW (1-18)","HIGH (19-36)")</f>
        <v>LOW (1-18)</v>
      </c>
      <c r="G6024">
        <f>INT((D6024-1)/6)+1</f>
        <v>2</v>
      </c>
      <c r="H6024">
        <f>MOD(D6024-1,6)+1</f>
        <v>3</v>
      </c>
      <c r="I6024">
        <f>37-D6024</f>
        <v>28</v>
      </c>
      <c r="J6024">
        <f>ABS(D6024-D6025)</f>
        <v>7</v>
      </c>
      <c r="K6024">
        <f>AVERAGE(D6024:D6028)</f>
        <v>9</v>
      </c>
      <c r="L6024">
        <f>AVERAGE(D6024:D6043)</f>
        <v>9</v>
      </c>
      <c r="M6024">
        <f>K6024-L6024</f>
        <v>0</v>
      </c>
      <c r="N6024" t="str">
        <f>IF(K6024&gt;L6024,"HIGH ZONE BIAS",IF(K6024&lt;L6024,"LOW ZONE BIAS","EQUILIBRIUM"))</f>
        <v>EQUILIBRIUM</v>
      </c>
    </row>
    <row r="6025">
      <c r="A6025">
        <v>21546</v>
      </c>
      <c r="B6025" t="str">
        <v>2022-01-07</v>
      </c>
      <c r="C6025" t="str">
        <v>Morning</v>
      </c>
      <c r="D6025">
        <v>16</v>
      </c>
      <c r="E6025" t="str">
        <f>IF(MOD(D6025,2)=0,"EVEN","ODD")</f>
        <v>EVEN</v>
      </c>
      <c r="F6025" t="str">
        <f>IF(D6025&lt;=18,"LOW (1-18)","HIGH (19-36)")</f>
        <v>LOW (1-18)</v>
      </c>
      <c r="G6025">
        <f>INT((D6025-1)/6)+1</f>
        <v>3</v>
      </c>
      <c r="H6025">
        <f>MOD(D6025-1,6)+1</f>
        <v>4</v>
      </c>
      <c r="I6025">
        <f>37-D6025</f>
        <v>21</v>
      </c>
      <c r="J6025">
        <f>ABS(D6025-D6026)</f>
        <v>5</v>
      </c>
      <c r="K6025">
        <f>AVERAGE(D6025:D6029)</f>
        <v>16</v>
      </c>
      <c r="L6025">
        <f>AVERAGE(D6025:D6044)</f>
        <v>16</v>
      </c>
      <c r="M6025">
        <f>K6025-L6025</f>
        <v>0</v>
      </c>
      <c r="N6025" t="str">
        <f>IF(K6025&gt;L6025,"HIGH ZONE BIAS",IF(K6025&lt;L6025,"LOW ZONE BIAS","EQUILIBRIUM"))</f>
        <v>EQUILIBRIUM</v>
      </c>
    </row>
    <row r="6026">
      <c r="A6026">
        <v>21545</v>
      </c>
      <c r="B6026" t="str">
        <v>2022-01-06</v>
      </c>
      <c r="C6026" t="str">
        <v>Evening</v>
      </c>
      <c r="D6026">
        <v>21</v>
      </c>
      <c r="E6026" t="str">
        <f>IF(MOD(D6026,2)=0,"EVEN","ODD")</f>
        <v>ODD</v>
      </c>
      <c r="F6026" t="str">
        <f>IF(D6026&lt;=18,"LOW (1-18)","HIGH (19-36)")</f>
        <v>HIGH (19-36)</v>
      </c>
      <c r="G6026">
        <f>INT((D6026-1)/6)+1</f>
        <v>4</v>
      </c>
      <c r="H6026">
        <f>MOD(D6026-1,6)+1</f>
        <v>3</v>
      </c>
      <c r="I6026">
        <f>37-D6026</f>
        <v>16</v>
      </c>
      <c r="J6026">
        <f>ABS(D6026-D6027)</f>
        <v>15</v>
      </c>
      <c r="K6026">
        <f>AVERAGE(D6026:D6030)</f>
        <v>21</v>
      </c>
      <c r="L6026">
        <f>AVERAGE(D6026:D6045)</f>
        <v>21</v>
      </c>
      <c r="M6026">
        <f>K6026-L6026</f>
        <v>0</v>
      </c>
      <c r="N6026" t="str">
        <f>IF(K6026&gt;L6026,"HIGH ZONE BIAS",IF(K6026&lt;L6026,"LOW ZONE BIAS","EQUILIBRIUM"))</f>
        <v>EQUILIBRIUM</v>
      </c>
    </row>
    <row r="6027">
      <c r="A6027">
        <v>21544</v>
      </c>
      <c r="B6027" t="str">
        <v>2022-01-06</v>
      </c>
      <c r="C6027" t="str">
        <v>Afternoon</v>
      </c>
      <c r="D6027">
        <v>6</v>
      </c>
      <c r="E6027" t="str">
        <f>IF(MOD(D6027,2)=0,"EVEN","ODD")</f>
        <v>EVEN</v>
      </c>
      <c r="F6027" t="str">
        <f>IF(D6027&lt;=18,"LOW (1-18)","HIGH (19-36)")</f>
        <v>LOW (1-18)</v>
      </c>
      <c r="G6027">
        <f>INT((D6027-1)/6)+1</f>
        <v>1</v>
      </c>
      <c r="H6027">
        <f>MOD(D6027-1,6)+1</f>
        <v>6</v>
      </c>
      <c r="I6027">
        <f>37-D6027</f>
        <v>31</v>
      </c>
      <c r="J6027">
        <f>ABS(D6027-D6028)</f>
        <v>22</v>
      </c>
      <c r="K6027">
        <f>AVERAGE(D6027:D6031)</f>
        <v>6</v>
      </c>
      <c r="L6027">
        <f>AVERAGE(D6027:D6046)</f>
        <v>6</v>
      </c>
      <c r="M6027">
        <f>K6027-L6027</f>
        <v>0</v>
      </c>
      <c r="N6027" t="str">
        <f>IF(K6027&gt;L6027,"HIGH ZONE BIAS",IF(K6027&lt;L6027,"LOW ZONE BIAS","EQUILIBRIUM"))</f>
        <v>EQUILIBRIUM</v>
      </c>
    </row>
    <row r="6028">
      <c r="A6028">
        <v>21543</v>
      </c>
      <c r="B6028" t="str">
        <v>2022-01-06</v>
      </c>
      <c r="C6028" t="str">
        <v>Midday</v>
      </c>
      <c r="D6028">
        <v>28</v>
      </c>
      <c r="E6028" t="str">
        <f>IF(MOD(D6028,2)=0,"EVEN","ODD")</f>
        <v>EVEN</v>
      </c>
      <c r="F6028" t="str">
        <f>IF(D6028&lt;=18,"LOW (1-18)","HIGH (19-36)")</f>
        <v>HIGH (19-36)</v>
      </c>
      <c r="G6028">
        <f>INT((D6028-1)/6)+1</f>
        <v>5</v>
      </c>
      <c r="H6028">
        <f>MOD(D6028-1,6)+1</f>
        <v>4</v>
      </c>
      <c r="I6028">
        <f>37-D6028</f>
        <v>9</v>
      </c>
      <c r="J6028">
        <f>ABS(D6028-D6029)</f>
        <v>13</v>
      </c>
      <c r="K6028">
        <f>AVERAGE(D6028:D6032)</f>
        <v>28</v>
      </c>
      <c r="L6028">
        <f>AVERAGE(D6028:D6047)</f>
        <v>28</v>
      </c>
      <c r="M6028">
        <f>K6028-L6028</f>
        <v>0</v>
      </c>
      <c r="N6028" t="str">
        <f>IF(K6028&gt;L6028,"HIGH ZONE BIAS",IF(K6028&lt;L6028,"LOW ZONE BIAS","EQUILIBRIUM"))</f>
        <v>EQUILIBRIUM</v>
      </c>
    </row>
    <row r="6029">
      <c r="A6029">
        <v>21542</v>
      </c>
      <c r="B6029" t="str">
        <v>2022-01-06</v>
      </c>
      <c r="C6029" t="str">
        <v>Morning</v>
      </c>
      <c r="D6029">
        <v>15</v>
      </c>
      <c r="E6029" t="str">
        <f>IF(MOD(D6029,2)=0,"EVEN","ODD")</f>
        <v>ODD</v>
      </c>
      <c r="F6029" t="str">
        <f>IF(D6029&lt;=18,"LOW (1-18)","HIGH (19-36)")</f>
        <v>LOW (1-18)</v>
      </c>
      <c r="G6029">
        <f>INT((D6029-1)/6)+1</f>
        <v>3</v>
      </c>
      <c r="H6029">
        <f>MOD(D6029-1,6)+1</f>
        <v>3</v>
      </c>
      <c r="I6029">
        <f>37-D6029</f>
        <v>22</v>
      </c>
      <c r="J6029">
        <f>ABS(D6029-D6030)</f>
        <v>9</v>
      </c>
      <c r="K6029">
        <f>AVERAGE(D6029:D6033)</f>
        <v>15</v>
      </c>
      <c r="L6029">
        <f>AVERAGE(D6029:D6048)</f>
        <v>15</v>
      </c>
      <c r="M6029">
        <f>K6029-L6029</f>
        <v>0</v>
      </c>
      <c r="N6029" t="str">
        <f>IF(K6029&gt;L6029,"HIGH ZONE BIAS",IF(K6029&lt;L6029,"LOW ZONE BIAS","EQUILIBRIUM"))</f>
        <v>EQUILIBRIUM</v>
      </c>
    </row>
    <row r="6030">
      <c r="A6030">
        <v>21541</v>
      </c>
      <c r="B6030" t="str">
        <v>2022-01-05</v>
      </c>
      <c r="C6030" t="str">
        <v>Evening</v>
      </c>
      <c r="D6030">
        <v>6</v>
      </c>
      <c r="E6030" t="str">
        <f>IF(MOD(D6030,2)=0,"EVEN","ODD")</f>
        <v>EVEN</v>
      </c>
      <c r="F6030" t="str">
        <f>IF(D6030&lt;=18,"LOW (1-18)","HIGH (19-36)")</f>
        <v>LOW (1-18)</v>
      </c>
      <c r="G6030">
        <f>INT((D6030-1)/6)+1</f>
        <v>1</v>
      </c>
      <c r="H6030">
        <f>MOD(D6030-1,6)+1</f>
        <v>6</v>
      </c>
      <c r="I6030">
        <f>37-D6030</f>
        <v>31</v>
      </c>
      <c r="J6030">
        <f>ABS(D6030-D6031)</f>
        <v>3</v>
      </c>
      <c r="K6030">
        <f>AVERAGE(D6030:D6034)</f>
        <v>6</v>
      </c>
      <c r="L6030">
        <f>AVERAGE(D6030:D6049)</f>
        <v>6</v>
      </c>
      <c r="M6030">
        <f>K6030-L6030</f>
        <v>0</v>
      </c>
      <c r="N6030" t="str">
        <f>IF(K6030&gt;L6030,"HIGH ZONE BIAS",IF(K6030&lt;L6030,"LOW ZONE BIAS","EQUILIBRIUM"))</f>
        <v>EQUILIBRIUM</v>
      </c>
    </row>
    <row r="6031">
      <c r="A6031">
        <v>21540</v>
      </c>
      <c r="B6031" t="str">
        <v>2022-01-05</v>
      </c>
      <c r="C6031" t="str">
        <v>Afternoon</v>
      </c>
      <c r="D6031">
        <v>3</v>
      </c>
      <c r="E6031" t="str">
        <f>IF(MOD(D6031,2)=0,"EVEN","ODD")</f>
        <v>ODD</v>
      </c>
      <c r="F6031" t="str">
        <f>IF(D6031&lt;=18,"LOW (1-18)","HIGH (19-36)")</f>
        <v>LOW (1-18)</v>
      </c>
      <c r="G6031">
        <f>INT((D6031-1)/6)+1</f>
        <v>1</v>
      </c>
      <c r="H6031">
        <f>MOD(D6031-1,6)+1</f>
        <v>3</v>
      </c>
      <c r="I6031">
        <f>37-D6031</f>
        <v>34</v>
      </c>
      <c r="J6031">
        <f>ABS(D6031-D6032)</f>
        <v>14</v>
      </c>
      <c r="K6031">
        <f>AVERAGE(D6031:D6035)</f>
        <v>3</v>
      </c>
      <c r="L6031">
        <f>AVERAGE(D6031:D6050)</f>
        <v>3</v>
      </c>
      <c r="M6031">
        <f>K6031-L6031</f>
        <v>0</v>
      </c>
      <c r="N6031" t="str">
        <f>IF(K6031&gt;L6031,"HIGH ZONE BIAS",IF(K6031&lt;L6031,"LOW ZONE BIAS","EQUILIBRIUM"))</f>
        <v>EQUILIBRIUM</v>
      </c>
    </row>
    <row r="6032">
      <c r="A6032">
        <v>21539</v>
      </c>
      <c r="B6032" t="str">
        <v>2022-01-05</v>
      </c>
      <c r="C6032" t="str">
        <v>Midday</v>
      </c>
      <c r="D6032">
        <v>17</v>
      </c>
      <c r="E6032" t="str">
        <f>IF(MOD(D6032,2)=0,"EVEN","ODD")</f>
        <v>ODD</v>
      </c>
      <c r="F6032" t="str">
        <f>IF(D6032&lt;=18,"LOW (1-18)","HIGH (19-36)")</f>
        <v>LOW (1-18)</v>
      </c>
      <c r="G6032">
        <f>INT((D6032-1)/6)+1</f>
        <v>3</v>
      </c>
      <c r="H6032">
        <f>MOD(D6032-1,6)+1</f>
        <v>5</v>
      </c>
      <c r="I6032">
        <f>37-D6032</f>
        <v>20</v>
      </c>
      <c r="J6032">
        <f>ABS(D6032-D6033)</f>
        <v>10</v>
      </c>
      <c r="K6032">
        <f>AVERAGE(D6032:D6036)</f>
        <v>17</v>
      </c>
      <c r="L6032">
        <f>AVERAGE(D6032:D6051)</f>
        <v>17</v>
      </c>
      <c r="M6032">
        <f>K6032-L6032</f>
        <v>0</v>
      </c>
      <c r="N6032" t="str">
        <f>IF(K6032&gt;L6032,"HIGH ZONE BIAS",IF(K6032&lt;L6032,"LOW ZONE BIAS","EQUILIBRIUM"))</f>
        <v>EQUILIBRIUM</v>
      </c>
    </row>
    <row r="6033">
      <c r="A6033">
        <v>21538</v>
      </c>
      <c r="B6033" t="str">
        <v>2022-01-05</v>
      </c>
      <c r="C6033" t="str">
        <v>Morning</v>
      </c>
      <c r="D6033">
        <v>27</v>
      </c>
      <c r="E6033" t="str">
        <f>IF(MOD(D6033,2)=0,"EVEN","ODD")</f>
        <v>ODD</v>
      </c>
      <c r="F6033" t="str">
        <f>IF(D6033&lt;=18,"LOW (1-18)","HIGH (19-36)")</f>
        <v>HIGH (19-36)</v>
      </c>
      <c r="G6033">
        <f>INT((D6033-1)/6)+1</f>
        <v>5</v>
      </c>
      <c r="H6033">
        <f>MOD(D6033-1,6)+1</f>
        <v>3</v>
      </c>
      <c r="I6033">
        <f>37-D6033</f>
        <v>10</v>
      </c>
      <c r="J6033">
        <f>ABS(D6033-D6034)</f>
        <v>3</v>
      </c>
      <c r="K6033">
        <f>AVERAGE(D6033:D6037)</f>
        <v>27</v>
      </c>
      <c r="L6033">
        <f>AVERAGE(D6033:D6052)</f>
        <v>27</v>
      </c>
      <c r="M6033">
        <f>K6033-L6033</f>
        <v>0</v>
      </c>
      <c r="N6033" t="str">
        <f>IF(K6033&gt;L6033,"HIGH ZONE BIAS",IF(K6033&lt;L6033,"LOW ZONE BIAS","EQUILIBRIUM"))</f>
        <v>EQUILIBRIUM</v>
      </c>
    </row>
    <row r="6034">
      <c r="A6034">
        <v>21537</v>
      </c>
      <c r="B6034" t="str">
        <v>2022-01-04</v>
      </c>
      <c r="C6034" t="str">
        <v>Evening</v>
      </c>
      <c r="D6034">
        <v>24</v>
      </c>
      <c r="E6034" t="str">
        <f>IF(MOD(D6034,2)=0,"EVEN","ODD")</f>
        <v>EVEN</v>
      </c>
      <c r="F6034" t="str">
        <f>IF(D6034&lt;=18,"LOW (1-18)","HIGH (19-36)")</f>
        <v>HIGH (19-36)</v>
      </c>
      <c r="G6034">
        <f>INT((D6034-1)/6)+1</f>
        <v>4</v>
      </c>
      <c r="H6034">
        <f>MOD(D6034-1,6)+1</f>
        <v>6</v>
      </c>
      <c r="I6034">
        <f>37-D6034</f>
        <v>13</v>
      </c>
      <c r="J6034">
        <f>ABS(D6034-D6035)</f>
        <v>12</v>
      </c>
      <c r="K6034">
        <f>AVERAGE(D6034:D6038)</f>
        <v>24</v>
      </c>
      <c r="L6034">
        <f>AVERAGE(D6034:D6053)</f>
        <v>24</v>
      </c>
      <c r="M6034">
        <f>K6034-L6034</f>
        <v>0</v>
      </c>
      <c r="N6034" t="str">
        <f>IF(K6034&gt;L6034,"HIGH ZONE BIAS",IF(K6034&lt;L6034,"LOW ZONE BIAS","EQUILIBRIUM"))</f>
        <v>EQUILIBRIUM</v>
      </c>
    </row>
    <row r="6035">
      <c r="A6035">
        <v>21536</v>
      </c>
      <c r="B6035" t="str">
        <v>2022-01-04</v>
      </c>
      <c r="C6035" t="str">
        <v>Afternoon</v>
      </c>
      <c r="D6035">
        <v>12</v>
      </c>
      <c r="E6035" t="str">
        <f>IF(MOD(D6035,2)=0,"EVEN","ODD")</f>
        <v>EVEN</v>
      </c>
      <c r="F6035" t="str">
        <f>IF(D6035&lt;=18,"LOW (1-18)","HIGH (19-36)")</f>
        <v>LOW (1-18)</v>
      </c>
      <c r="G6035">
        <f>INT((D6035-1)/6)+1</f>
        <v>2</v>
      </c>
      <c r="H6035">
        <f>MOD(D6035-1,6)+1</f>
        <v>6</v>
      </c>
      <c r="I6035">
        <f>37-D6035</f>
        <v>25</v>
      </c>
      <c r="J6035">
        <f>ABS(D6035-D6036)</f>
        <v>7</v>
      </c>
      <c r="K6035">
        <f>AVERAGE(D6035:D6039)</f>
        <v>12</v>
      </c>
      <c r="L6035">
        <f>AVERAGE(D6035:D6054)</f>
        <v>12</v>
      </c>
      <c r="M6035">
        <f>K6035-L6035</f>
        <v>0</v>
      </c>
      <c r="N6035" t="str">
        <f>IF(K6035&gt;L6035,"HIGH ZONE BIAS",IF(K6035&lt;L6035,"LOW ZONE BIAS","EQUILIBRIUM"))</f>
        <v>EQUILIBRIUM</v>
      </c>
    </row>
    <row r="6036">
      <c r="A6036">
        <v>21535</v>
      </c>
      <c r="B6036" t="str">
        <v>2022-01-04</v>
      </c>
      <c r="C6036" t="str">
        <v>Midday</v>
      </c>
      <c r="D6036">
        <v>19</v>
      </c>
      <c r="E6036" t="str">
        <f>IF(MOD(D6036,2)=0,"EVEN","ODD")</f>
        <v>ODD</v>
      </c>
      <c r="F6036" t="str">
        <f>IF(D6036&lt;=18,"LOW (1-18)","HIGH (19-36)")</f>
        <v>HIGH (19-36)</v>
      </c>
      <c r="G6036">
        <f>INT((D6036-1)/6)+1</f>
        <v>4</v>
      </c>
      <c r="H6036">
        <f>MOD(D6036-1,6)+1</f>
        <v>1</v>
      </c>
      <c r="I6036">
        <f>37-D6036</f>
        <v>18</v>
      </c>
      <c r="J6036">
        <f>ABS(D6036-D6037)</f>
        <v>14</v>
      </c>
      <c r="K6036">
        <f>AVERAGE(D6036:D6040)</f>
        <v>19</v>
      </c>
      <c r="L6036">
        <f>AVERAGE(D6036:D6055)</f>
        <v>19</v>
      </c>
      <c r="M6036">
        <f>K6036-L6036</f>
        <v>0</v>
      </c>
      <c r="N6036" t="str">
        <f>IF(K6036&gt;L6036,"HIGH ZONE BIAS",IF(K6036&lt;L6036,"LOW ZONE BIAS","EQUILIBRIUM"))</f>
        <v>EQUILIBRIUM</v>
      </c>
    </row>
    <row r="6037">
      <c r="A6037">
        <v>21534</v>
      </c>
      <c r="B6037" t="str">
        <v>2022-01-04</v>
      </c>
      <c r="C6037" t="str">
        <v>Morning</v>
      </c>
      <c r="D6037">
        <v>33</v>
      </c>
      <c r="E6037" t="str">
        <f>IF(MOD(D6037,2)=0,"EVEN","ODD")</f>
        <v>ODD</v>
      </c>
      <c r="F6037" t="str">
        <f>IF(D6037&lt;=18,"LOW (1-18)","HIGH (19-36)")</f>
        <v>HIGH (19-36)</v>
      </c>
      <c r="G6037">
        <f>INT((D6037-1)/6)+1</f>
        <v>6</v>
      </c>
      <c r="H6037">
        <f>MOD(D6037-1,6)+1</f>
        <v>3</v>
      </c>
      <c r="I6037">
        <f>37-D6037</f>
        <v>4</v>
      </c>
      <c r="J6037">
        <f>ABS(D6037-D6038)</f>
        <v>24</v>
      </c>
      <c r="K6037">
        <f>AVERAGE(D6037:D6041)</f>
        <v>33</v>
      </c>
      <c r="L6037">
        <f>AVERAGE(D6037:D6056)</f>
        <v>33</v>
      </c>
      <c r="M6037">
        <f>K6037-L6037</f>
        <v>0</v>
      </c>
      <c r="N6037" t="str">
        <f>IF(K6037&gt;L6037,"HIGH ZONE BIAS",IF(K6037&lt;L6037,"LOW ZONE BIAS","EQUILIBRIUM"))</f>
        <v>EQUILIBRIUM</v>
      </c>
    </row>
    <row r="6038">
      <c r="A6038">
        <v>21533</v>
      </c>
      <c r="B6038" t="str">
        <v>2022-01-03</v>
      </c>
      <c r="C6038" t="str">
        <v>Evening</v>
      </c>
      <c r="D6038">
        <v>9</v>
      </c>
      <c r="E6038" t="str">
        <f>IF(MOD(D6038,2)=0,"EVEN","ODD")</f>
        <v>ODD</v>
      </c>
      <c r="F6038" t="str">
        <f>IF(D6038&lt;=18,"LOW (1-18)","HIGH (19-36)")</f>
        <v>LOW (1-18)</v>
      </c>
      <c r="G6038">
        <f>INT((D6038-1)/6)+1</f>
        <v>2</v>
      </c>
      <c r="H6038">
        <f>MOD(D6038-1,6)+1</f>
        <v>3</v>
      </c>
      <c r="I6038">
        <f>37-D6038</f>
        <v>28</v>
      </c>
      <c r="J6038">
        <f>ABS(D6038-D6039)</f>
        <v>1</v>
      </c>
      <c r="K6038">
        <f>AVERAGE(D6038:D6042)</f>
        <v>9</v>
      </c>
      <c r="L6038">
        <f>AVERAGE(D6038:D6057)</f>
        <v>9</v>
      </c>
      <c r="M6038">
        <f>K6038-L6038</f>
        <v>0</v>
      </c>
      <c r="N6038" t="str">
        <f>IF(K6038&gt;L6038,"HIGH ZONE BIAS",IF(K6038&lt;L6038,"LOW ZONE BIAS","EQUILIBRIUM"))</f>
        <v>EQUILIBRIUM</v>
      </c>
    </row>
    <row r="6039">
      <c r="A6039">
        <v>21532</v>
      </c>
      <c r="B6039" t="str">
        <v>2022-01-03</v>
      </c>
      <c r="C6039" t="str">
        <v>Afternoon</v>
      </c>
      <c r="D6039">
        <v>8</v>
      </c>
      <c r="E6039" t="str">
        <f>IF(MOD(D6039,2)=0,"EVEN","ODD")</f>
        <v>EVEN</v>
      </c>
      <c r="F6039" t="str">
        <f>IF(D6039&lt;=18,"LOW (1-18)","HIGH (19-36)")</f>
        <v>LOW (1-18)</v>
      </c>
      <c r="G6039">
        <f>INT((D6039-1)/6)+1</f>
        <v>2</v>
      </c>
      <c r="H6039">
        <f>MOD(D6039-1,6)+1</f>
        <v>2</v>
      </c>
      <c r="I6039">
        <f>37-D6039</f>
        <v>29</v>
      </c>
      <c r="J6039">
        <f>ABS(D6039-D6040)</f>
        <v>18</v>
      </c>
      <c r="K6039">
        <f>AVERAGE(D6039:D6043)</f>
        <v>8</v>
      </c>
      <c r="L6039">
        <f>AVERAGE(D6039:D6058)</f>
        <v>8</v>
      </c>
      <c r="M6039">
        <f>K6039-L6039</f>
        <v>0</v>
      </c>
      <c r="N6039" t="str">
        <f>IF(K6039&gt;L6039,"HIGH ZONE BIAS",IF(K6039&lt;L6039,"LOW ZONE BIAS","EQUILIBRIUM"))</f>
        <v>EQUILIBRIUM</v>
      </c>
    </row>
    <row r="6040">
      <c r="A6040">
        <v>21531</v>
      </c>
      <c r="B6040" t="str">
        <v>2022-01-03</v>
      </c>
      <c r="C6040" t="str">
        <v>Midday</v>
      </c>
      <c r="D6040">
        <v>26</v>
      </c>
      <c r="E6040" t="str">
        <f>IF(MOD(D6040,2)=0,"EVEN","ODD")</f>
        <v>EVEN</v>
      </c>
      <c r="F6040" t="str">
        <f>IF(D6040&lt;=18,"LOW (1-18)","HIGH (19-36)")</f>
        <v>HIGH (19-36)</v>
      </c>
      <c r="G6040">
        <f>INT((D6040-1)/6)+1</f>
        <v>5</v>
      </c>
      <c r="H6040">
        <f>MOD(D6040-1,6)+1</f>
        <v>2</v>
      </c>
      <c r="I6040">
        <f>37-D6040</f>
        <v>11</v>
      </c>
      <c r="J6040">
        <f>ABS(D6040-D6041)</f>
        <v>1</v>
      </c>
      <c r="K6040">
        <f>AVERAGE(D6040:D6044)</f>
        <v>26</v>
      </c>
      <c r="L6040">
        <f>AVERAGE(D6040:D6059)</f>
        <v>26</v>
      </c>
      <c r="M6040">
        <f>K6040-L6040</f>
        <v>0</v>
      </c>
      <c r="N6040" t="str">
        <f>IF(K6040&gt;L6040,"HIGH ZONE BIAS",IF(K6040&lt;L6040,"LOW ZONE BIAS","EQUILIBRIUM"))</f>
        <v>EQUILIBRIUM</v>
      </c>
    </row>
    <row r="6041">
      <c r="A6041">
        <v>21530</v>
      </c>
      <c r="B6041" t="str">
        <v>2022-01-03</v>
      </c>
      <c r="C6041" t="str">
        <v>Morning</v>
      </c>
      <c r="D6041">
        <v>25</v>
      </c>
      <c r="E6041" t="str">
        <f>IF(MOD(D6041,2)=0,"EVEN","ODD")</f>
        <v>ODD</v>
      </c>
      <c r="F6041" t="str">
        <f>IF(D6041&lt;=18,"LOW (1-18)","HIGH (19-36)")</f>
        <v>HIGH (19-36)</v>
      </c>
      <c r="G6041">
        <f>INT((D6041-1)/6)+1</f>
        <v>5</v>
      </c>
      <c r="H6041">
        <f>MOD(D6041-1,6)+1</f>
        <v>1</v>
      </c>
      <c r="I6041">
        <f>37-D6041</f>
        <v>12</v>
      </c>
      <c r="J6041">
        <f>ABS(D6041-D6042)</f>
        <v>22</v>
      </c>
      <c r="K6041">
        <f>AVERAGE(D6041:D6045)</f>
        <v>25</v>
      </c>
      <c r="L6041">
        <f>AVERAGE(D6041:D6060)</f>
        <v>25</v>
      </c>
      <c r="M6041">
        <f>K6041-L6041</f>
        <v>0</v>
      </c>
      <c r="N6041" t="str">
        <f>IF(K6041&gt;L6041,"HIGH ZONE BIAS",IF(K6041&lt;L6041,"LOW ZONE BIAS","EQUILIBRIUM"))</f>
        <v>EQUILIBRIUM</v>
      </c>
    </row>
    <row r="6042">
      <c r="A6042">
        <v>21529</v>
      </c>
      <c r="B6042" t="str">
        <v>2022-01-01</v>
      </c>
      <c r="C6042" t="str">
        <v>Evening</v>
      </c>
      <c r="D6042">
        <v>3</v>
      </c>
      <c r="E6042" t="str">
        <f>IF(MOD(D6042,2)=0,"EVEN","ODD")</f>
        <v>ODD</v>
      </c>
      <c r="F6042" t="str">
        <f>IF(D6042&lt;=18,"LOW (1-18)","HIGH (19-36)")</f>
        <v>LOW (1-18)</v>
      </c>
      <c r="G6042">
        <f>INT((D6042-1)/6)+1</f>
        <v>1</v>
      </c>
      <c r="H6042">
        <f>MOD(D6042-1,6)+1</f>
        <v>3</v>
      </c>
      <c r="I6042">
        <f>37-D6042</f>
        <v>34</v>
      </c>
      <c r="J6042">
        <f>ABS(D6042-D6043)</f>
        <v>4</v>
      </c>
      <c r="K6042">
        <f>AVERAGE(D6042:D6046)</f>
        <v>3</v>
      </c>
      <c r="L6042">
        <f>AVERAGE(D6042:D6061)</f>
        <v>3</v>
      </c>
      <c r="M6042">
        <f>K6042-L6042</f>
        <v>0</v>
      </c>
      <c r="N6042" t="str">
        <f>IF(K6042&gt;L6042,"HIGH ZONE BIAS",IF(K6042&lt;L6042,"LOW ZONE BIAS","EQUILIBRIUM"))</f>
        <v>EQUILIBRIUM</v>
      </c>
    </row>
    <row r="6043">
      <c r="A6043">
        <v>21528</v>
      </c>
      <c r="B6043" t="str">
        <v>2022-01-01</v>
      </c>
      <c r="C6043" t="str">
        <v>Afternoon</v>
      </c>
      <c r="D6043">
        <v>7</v>
      </c>
      <c r="E6043" t="str">
        <f>IF(MOD(D6043,2)=0,"EVEN","ODD")</f>
        <v>ODD</v>
      </c>
      <c r="F6043" t="str">
        <f>IF(D6043&lt;=18,"LOW (1-18)","HIGH (19-36)")</f>
        <v>LOW (1-18)</v>
      </c>
      <c r="G6043">
        <f>INT((D6043-1)/6)+1</f>
        <v>2</v>
      </c>
      <c r="H6043">
        <f>MOD(D6043-1,6)+1</f>
        <v>1</v>
      </c>
      <c r="I6043">
        <f>37-D6043</f>
        <v>30</v>
      </c>
      <c r="J6043">
        <f>ABS(D6043-D6044)</f>
        <v>15</v>
      </c>
      <c r="K6043">
        <f>AVERAGE(D6043:D6047)</f>
        <v>7</v>
      </c>
      <c r="L6043">
        <f>AVERAGE(D6043:D6062)</f>
        <v>7</v>
      </c>
      <c r="M6043">
        <f>K6043-L6043</f>
        <v>0</v>
      </c>
      <c r="N6043" t="str">
        <f>IF(K6043&gt;L6043,"HIGH ZONE BIAS",IF(K6043&lt;L6043,"LOW ZONE BIAS","EQUILIBRIUM"))</f>
        <v>EQUILIBRIUM</v>
      </c>
    </row>
    <row r="6044">
      <c r="A6044">
        <v>21527</v>
      </c>
      <c r="B6044" t="str">
        <v>2022-01-01</v>
      </c>
      <c r="C6044" t="str">
        <v>Midday</v>
      </c>
      <c r="D6044">
        <v>22</v>
      </c>
      <c r="E6044" t="str">
        <f>IF(MOD(D6044,2)=0,"EVEN","ODD")</f>
        <v>EVEN</v>
      </c>
      <c r="F6044" t="str">
        <f>IF(D6044&lt;=18,"LOW (1-18)","HIGH (19-36)")</f>
        <v>HIGH (19-36)</v>
      </c>
      <c r="G6044">
        <f>INT((D6044-1)/6)+1</f>
        <v>4</v>
      </c>
      <c r="H6044">
        <f>MOD(D6044-1,6)+1</f>
        <v>4</v>
      </c>
      <c r="I6044">
        <f>37-D6044</f>
        <v>15</v>
      </c>
      <c r="J6044">
        <f>ABS(D6044-D6045)</f>
        <v>1</v>
      </c>
      <c r="K6044">
        <f>AVERAGE(D6044:D6048)</f>
        <v>22</v>
      </c>
      <c r="L6044">
        <f>AVERAGE(D6044:D6063)</f>
        <v>22</v>
      </c>
      <c r="M6044">
        <f>K6044-L6044</f>
        <v>0</v>
      </c>
      <c r="N6044" t="str">
        <f>IF(K6044&gt;L6044,"HIGH ZONE BIAS",IF(K6044&lt;L6044,"LOW ZONE BIAS","EQUILIBRIUM"))</f>
        <v>EQUILIBRIUM</v>
      </c>
    </row>
    <row r="6045">
      <c r="A6045">
        <v>21526</v>
      </c>
      <c r="B6045" t="str">
        <v>2022-01-01</v>
      </c>
      <c r="C6045" t="str">
        <v>Morning</v>
      </c>
      <c r="D6045">
        <v>23</v>
      </c>
      <c r="E6045" t="str">
        <f>IF(MOD(D6045,2)=0,"EVEN","ODD")</f>
        <v>ODD</v>
      </c>
      <c r="F6045" t="str">
        <f>IF(D6045&lt;=18,"LOW (1-18)","HIGH (19-36)")</f>
        <v>HIGH (19-36)</v>
      </c>
      <c r="G6045">
        <f>INT((D6045-1)/6)+1</f>
        <v>4</v>
      </c>
      <c r="H6045">
        <f>MOD(D6045-1,6)+1</f>
        <v>5</v>
      </c>
      <c r="I6045">
        <f>37-D6045</f>
        <v>14</v>
      </c>
      <c r="J6045">
        <f>ABS(D6045-D6046)</f>
        <v>16</v>
      </c>
      <c r="K6045">
        <f>AVERAGE(D6045:D6049)</f>
        <v>23</v>
      </c>
      <c r="L6045">
        <f>AVERAGE(D6045:D6064)</f>
        <v>23</v>
      </c>
      <c r="M6045">
        <f>K6045-L6045</f>
        <v>0</v>
      </c>
      <c r="N6045" t="str">
        <f>IF(K6045&gt;L6045,"HIGH ZONE BIAS",IF(K6045&lt;L6045,"LOW ZONE BIAS","EQUILIBRIUM"))</f>
        <v>EQUILIBRIUM</v>
      </c>
    </row>
    <row r="6046">
      <c r="A6046">
        <v>21525</v>
      </c>
      <c r="B6046" t="str">
        <v>2021-12-31</v>
      </c>
      <c r="C6046" t="str">
        <v>Evening</v>
      </c>
      <c r="D6046">
        <v>7</v>
      </c>
      <c r="E6046" t="str">
        <f>IF(MOD(D6046,2)=0,"EVEN","ODD")</f>
        <v>ODD</v>
      </c>
      <c r="F6046" t="str">
        <f>IF(D6046&lt;=18,"LOW (1-18)","HIGH (19-36)")</f>
        <v>LOW (1-18)</v>
      </c>
      <c r="G6046">
        <f>INT((D6046-1)/6)+1</f>
        <v>2</v>
      </c>
      <c r="H6046">
        <f>MOD(D6046-1,6)+1</f>
        <v>1</v>
      </c>
      <c r="I6046">
        <f>37-D6046</f>
        <v>30</v>
      </c>
      <c r="J6046">
        <f>ABS(D6046-D6047)</f>
        <v>12</v>
      </c>
      <c r="K6046">
        <f>AVERAGE(D6046:D6050)</f>
        <v>7</v>
      </c>
      <c r="L6046">
        <f>AVERAGE(D6046:D6065)</f>
        <v>7</v>
      </c>
      <c r="M6046">
        <f>K6046-L6046</f>
        <v>0</v>
      </c>
      <c r="N6046" t="str">
        <f>IF(K6046&gt;L6046,"HIGH ZONE BIAS",IF(K6046&lt;L6046,"LOW ZONE BIAS","EQUILIBRIUM"))</f>
        <v>EQUILIBRIUM</v>
      </c>
    </row>
    <row r="6047">
      <c r="A6047">
        <v>21524</v>
      </c>
      <c r="B6047" t="str">
        <v>2021-12-31</v>
      </c>
      <c r="C6047" t="str">
        <v>Afternoon</v>
      </c>
      <c r="D6047">
        <v>19</v>
      </c>
      <c r="E6047" t="str">
        <f>IF(MOD(D6047,2)=0,"EVEN","ODD")</f>
        <v>ODD</v>
      </c>
      <c r="F6047" t="str">
        <f>IF(D6047&lt;=18,"LOW (1-18)","HIGH (19-36)")</f>
        <v>HIGH (19-36)</v>
      </c>
      <c r="G6047">
        <f>INT((D6047-1)/6)+1</f>
        <v>4</v>
      </c>
      <c r="H6047">
        <f>MOD(D6047-1,6)+1</f>
        <v>1</v>
      </c>
      <c r="I6047">
        <f>37-D6047</f>
        <v>18</v>
      </c>
      <c r="J6047">
        <f>ABS(D6047-D6048)</f>
        <v>8</v>
      </c>
      <c r="K6047">
        <f>AVERAGE(D6047:D6051)</f>
        <v>19</v>
      </c>
      <c r="L6047">
        <f>AVERAGE(D6047:D6066)</f>
        <v>19</v>
      </c>
      <c r="M6047">
        <f>K6047-L6047</f>
        <v>0</v>
      </c>
      <c r="N6047" t="str">
        <f>IF(K6047&gt;L6047,"HIGH ZONE BIAS",IF(K6047&lt;L6047,"LOW ZONE BIAS","EQUILIBRIUM"))</f>
        <v>EQUILIBRIUM</v>
      </c>
    </row>
    <row r="6048">
      <c r="A6048">
        <v>21523</v>
      </c>
      <c r="B6048" t="str">
        <v>2021-12-31</v>
      </c>
      <c r="C6048" t="str">
        <v>Midday</v>
      </c>
      <c r="D6048">
        <v>27</v>
      </c>
      <c r="E6048" t="str">
        <f>IF(MOD(D6048,2)=0,"EVEN","ODD")</f>
        <v>ODD</v>
      </c>
      <c r="F6048" t="str">
        <f>IF(D6048&lt;=18,"LOW (1-18)","HIGH (19-36)")</f>
        <v>HIGH (19-36)</v>
      </c>
      <c r="G6048">
        <f>INT((D6048-1)/6)+1</f>
        <v>5</v>
      </c>
      <c r="H6048">
        <f>MOD(D6048-1,6)+1</f>
        <v>3</v>
      </c>
      <c r="I6048">
        <f>37-D6048</f>
        <v>10</v>
      </c>
      <c r="J6048">
        <f>ABS(D6048-D6049)</f>
        <v>11</v>
      </c>
      <c r="K6048">
        <f>AVERAGE(D6048:D6052)</f>
        <v>27</v>
      </c>
      <c r="L6048">
        <f>AVERAGE(D6048:D6067)</f>
        <v>27</v>
      </c>
      <c r="M6048">
        <f>K6048-L6048</f>
        <v>0</v>
      </c>
      <c r="N6048" t="str">
        <f>IF(K6048&gt;L6048,"HIGH ZONE BIAS",IF(K6048&lt;L6048,"LOW ZONE BIAS","EQUILIBRIUM"))</f>
        <v>EQUILIBRIUM</v>
      </c>
    </row>
    <row r="6049">
      <c r="A6049">
        <v>21522</v>
      </c>
      <c r="B6049" t="str">
        <v>2021-12-31</v>
      </c>
      <c r="C6049" t="str">
        <v>Morning</v>
      </c>
      <c r="D6049">
        <v>16</v>
      </c>
      <c r="E6049" t="str">
        <f>IF(MOD(D6049,2)=0,"EVEN","ODD")</f>
        <v>EVEN</v>
      </c>
      <c r="F6049" t="str">
        <f>IF(D6049&lt;=18,"LOW (1-18)","HIGH (19-36)")</f>
        <v>LOW (1-18)</v>
      </c>
      <c r="G6049">
        <f>INT((D6049-1)/6)+1</f>
        <v>3</v>
      </c>
      <c r="H6049">
        <f>MOD(D6049-1,6)+1</f>
        <v>4</v>
      </c>
      <c r="I6049">
        <f>37-D6049</f>
        <v>21</v>
      </c>
      <c r="J6049">
        <f>ABS(D6049-D6050)</f>
        <v>7</v>
      </c>
      <c r="K6049">
        <f>AVERAGE(D6049:D6053)</f>
        <v>16</v>
      </c>
      <c r="L6049">
        <f>AVERAGE(D6049:D6068)</f>
        <v>16</v>
      </c>
      <c r="M6049">
        <f>K6049-L6049</f>
        <v>0</v>
      </c>
      <c r="N6049" t="str">
        <f>IF(K6049&gt;L6049,"HIGH ZONE BIAS",IF(K6049&lt;L6049,"LOW ZONE BIAS","EQUILIBRIUM"))</f>
        <v>EQUILIBRIUM</v>
      </c>
    </row>
    <row r="6050">
      <c r="A6050">
        <v>21521</v>
      </c>
      <c r="B6050" t="str">
        <v>2021-12-30</v>
      </c>
      <c r="C6050" t="str">
        <v>Evening</v>
      </c>
      <c r="D6050">
        <v>9</v>
      </c>
      <c r="E6050" t="str">
        <f>IF(MOD(D6050,2)=0,"EVEN","ODD")</f>
        <v>ODD</v>
      </c>
      <c r="F6050" t="str">
        <f>IF(D6050&lt;=18,"LOW (1-18)","HIGH (19-36)")</f>
        <v>LOW (1-18)</v>
      </c>
      <c r="G6050">
        <f>INT((D6050-1)/6)+1</f>
        <v>2</v>
      </c>
      <c r="H6050">
        <f>MOD(D6050-1,6)+1</f>
        <v>3</v>
      </c>
      <c r="I6050">
        <f>37-D6050</f>
        <v>28</v>
      </c>
      <c r="J6050">
        <f>ABS(D6050-D6051)</f>
        <v>7</v>
      </c>
      <c r="K6050">
        <f>AVERAGE(D6050:D6054)</f>
        <v>9</v>
      </c>
      <c r="L6050">
        <f>AVERAGE(D6050:D6069)</f>
        <v>9</v>
      </c>
      <c r="M6050">
        <f>K6050-L6050</f>
        <v>0</v>
      </c>
      <c r="N6050" t="str">
        <f>IF(K6050&gt;L6050,"HIGH ZONE BIAS",IF(K6050&lt;L6050,"LOW ZONE BIAS","EQUILIBRIUM"))</f>
        <v>EQUILIBRIUM</v>
      </c>
    </row>
    <row r="6051">
      <c r="A6051">
        <v>21520</v>
      </c>
      <c r="B6051" t="str">
        <v>2021-12-30</v>
      </c>
      <c r="C6051" t="str">
        <v>Afternoon</v>
      </c>
      <c r="D6051">
        <v>2</v>
      </c>
      <c r="E6051" t="str">
        <f>IF(MOD(D6051,2)=0,"EVEN","ODD")</f>
        <v>EVEN</v>
      </c>
      <c r="F6051" t="str">
        <f>IF(D6051&lt;=18,"LOW (1-18)","HIGH (19-36)")</f>
        <v>LOW (1-18)</v>
      </c>
      <c r="G6051">
        <f>INT((D6051-1)/6)+1</f>
        <v>1</v>
      </c>
      <c r="H6051">
        <f>MOD(D6051-1,6)+1</f>
        <v>2</v>
      </c>
      <c r="I6051">
        <f>37-D6051</f>
        <v>35</v>
      </c>
      <c r="J6051">
        <f>ABS(D6051-D6052)</f>
        <v>0</v>
      </c>
      <c r="K6051">
        <f>AVERAGE(D6051:D6055)</f>
        <v>2</v>
      </c>
      <c r="L6051">
        <f>AVERAGE(D6051:D6070)</f>
        <v>2</v>
      </c>
      <c r="M6051">
        <f>K6051-L6051</f>
        <v>0</v>
      </c>
      <c r="N6051" t="str">
        <f>IF(K6051&gt;L6051,"HIGH ZONE BIAS",IF(K6051&lt;L6051,"LOW ZONE BIAS","EQUILIBRIUM"))</f>
        <v>EQUILIBRIUM</v>
      </c>
    </row>
    <row r="6052">
      <c r="A6052">
        <v>21519</v>
      </c>
      <c r="B6052" t="str">
        <v>2021-12-30</v>
      </c>
      <c r="C6052" t="str">
        <v>Midday</v>
      </c>
      <c r="D6052">
        <v>2</v>
      </c>
      <c r="E6052" t="str">
        <f>IF(MOD(D6052,2)=0,"EVEN","ODD")</f>
        <v>EVEN</v>
      </c>
      <c r="F6052" t="str">
        <f>IF(D6052&lt;=18,"LOW (1-18)","HIGH (19-36)")</f>
        <v>LOW (1-18)</v>
      </c>
      <c r="G6052">
        <f>INT((D6052-1)/6)+1</f>
        <v>1</v>
      </c>
      <c r="H6052">
        <f>MOD(D6052-1,6)+1</f>
        <v>2</v>
      </c>
      <c r="I6052">
        <f>37-D6052</f>
        <v>35</v>
      </c>
      <c r="J6052">
        <f>ABS(D6052-D6053)</f>
        <v>9</v>
      </c>
      <c r="K6052">
        <f>AVERAGE(D6052:D6056)</f>
        <v>2</v>
      </c>
      <c r="L6052">
        <f>AVERAGE(D6052:D6071)</f>
        <v>2</v>
      </c>
      <c r="M6052">
        <f>K6052-L6052</f>
        <v>0</v>
      </c>
      <c r="N6052" t="str">
        <f>IF(K6052&gt;L6052,"HIGH ZONE BIAS",IF(K6052&lt;L6052,"LOW ZONE BIAS","EQUILIBRIUM"))</f>
        <v>EQUILIBRIUM</v>
      </c>
    </row>
    <row r="6053">
      <c r="A6053">
        <v>21518</v>
      </c>
      <c r="B6053" t="str">
        <v>2021-12-30</v>
      </c>
      <c r="C6053" t="str">
        <v>Morning</v>
      </c>
      <c r="D6053">
        <v>11</v>
      </c>
      <c r="E6053" t="str">
        <f>IF(MOD(D6053,2)=0,"EVEN","ODD")</f>
        <v>ODD</v>
      </c>
      <c r="F6053" t="str">
        <f>IF(D6053&lt;=18,"LOW (1-18)","HIGH (19-36)")</f>
        <v>LOW (1-18)</v>
      </c>
      <c r="G6053">
        <f>INT((D6053-1)/6)+1</f>
        <v>2</v>
      </c>
      <c r="H6053">
        <f>MOD(D6053-1,6)+1</f>
        <v>5</v>
      </c>
      <c r="I6053">
        <f>37-D6053</f>
        <v>26</v>
      </c>
      <c r="J6053">
        <f>ABS(D6053-D6054)</f>
        <v>3</v>
      </c>
      <c r="K6053">
        <f>AVERAGE(D6053:D6057)</f>
        <v>11</v>
      </c>
      <c r="L6053">
        <f>AVERAGE(D6053:D6072)</f>
        <v>11</v>
      </c>
      <c r="M6053">
        <f>K6053-L6053</f>
        <v>0</v>
      </c>
      <c r="N6053" t="str">
        <f>IF(K6053&gt;L6053,"HIGH ZONE BIAS",IF(K6053&lt;L6053,"LOW ZONE BIAS","EQUILIBRIUM"))</f>
        <v>EQUILIBRIUM</v>
      </c>
    </row>
    <row r="6054">
      <c r="A6054">
        <v>21517</v>
      </c>
      <c r="B6054" t="str">
        <v>2021-12-29</v>
      </c>
      <c r="C6054" t="str">
        <v>Evening</v>
      </c>
      <c r="D6054">
        <v>8</v>
      </c>
      <c r="E6054" t="str">
        <f>IF(MOD(D6054,2)=0,"EVEN","ODD")</f>
        <v>EVEN</v>
      </c>
      <c r="F6054" t="str">
        <f>IF(D6054&lt;=18,"LOW (1-18)","HIGH (19-36)")</f>
        <v>LOW (1-18)</v>
      </c>
      <c r="G6054">
        <f>INT((D6054-1)/6)+1</f>
        <v>2</v>
      </c>
      <c r="H6054">
        <f>MOD(D6054-1,6)+1</f>
        <v>2</v>
      </c>
      <c r="I6054">
        <f>37-D6054</f>
        <v>29</v>
      </c>
      <c r="J6054">
        <f>ABS(D6054-D6055)</f>
        <v>14</v>
      </c>
      <c r="K6054">
        <f>AVERAGE(D6054:D6058)</f>
        <v>8</v>
      </c>
      <c r="L6054">
        <f>AVERAGE(D6054:D6073)</f>
        <v>8</v>
      </c>
      <c r="M6054">
        <f>K6054-L6054</f>
        <v>0</v>
      </c>
      <c r="N6054" t="str">
        <f>IF(K6054&gt;L6054,"HIGH ZONE BIAS",IF(K6054&lt;L6054,"LOW ZONE BIAS","EQUILIBRIUM"))</f>
        <v>EQUILIBRIUM</v>
      </c>
    </row>
    <row r="6055">
      <c r="A6055">
        <v>21516</v>
      </c>
      <c r="B6055" t="str">
        <v>2021-12-29</v>
      </c>
      <c r="C6055" t="str">
        <v>Afternoon</v>
      </c>
      <c r="D6055">
        <v>22</v>
      </c>
      <c r="E6055" t="str">
        <f>IF(MOD(D6055,2)=0,"EVEN","ODD")</f>
        <v>EVEN</v>
      </c>
      <c r="F6055" t="str">
        <f>IF(D6055&lt;=18,"LOW (1-18)","HIGH (19-36)")</f>
        <v>HIGH (19-36)</v>
      </c>
      <c r="G6055">
        <f>INT((D6055-1)/6)+1</f>
        <v>4</v>
      </c>
      <c r="H6055">
        <f>MOD(D6055-1,6)+1</f>
        <v>4</v>
      </c>
      <c r="I6055">
        <f>37-D6055</f>
        <v>15</v>
      </c>
      <c r="J6055">
        <f>ABS(D6055-D6056)</f>
        <v>13</v>
      </c>
      <c r="K6055">
        <f>AVERAGE(D6055:D6059)</f>
        <v>22</v>
      </c>
      <c r="L6055">
        <f>AVERAGE(D6055:D6074)</f>
        <v>22</v>
      </c>
      <c r="M6055">
        <f>K6055-L6055</f>
        <v>0</v>
      </c>
      <c r="N6055" t="str">
        <f>IF(K6055&gt;L6055,"HIGH ZONE BIAS",IF(K6055&lt;L6055,"LOW ZONE BIAS","EQUILIBRIUM"))</f>
        <v>EQUILIBRIUM</v>
      </c>
    </row>
    <row r="6056">
      <c r="A6056">
        <v>21515</v>
      </c>
      <c r="B6056" t="str">
        <v>2021-12-29</v>
      </c>
      <c r="C6056" t="str">
        <v>Midday</v>
      </c>
      <c r="D6056">
        <v>9</v>
      </c>
      <c r="E6056" t="str">
        <f>IF(MOD(D6056,2)=0,"EVEN","ODD")</f>
        <v>ODD</v>
      </c>
      <c r="F6056" t="str">
        <f>IF(D6056&lt;=18,"LOW (1-18)","HIGH (19-36)")</f>
        <v>LOW (1-18)</v>
      </c>
      <c r="G6056">
        <f>INT((D6056-1)/6)+1</f>
        <v>2</v>
      </c>
      <c r="H6056">
        <f>MOD(D6056-1,6)+1</f>
        <v>3</v>
      </c>
      <c r="I6056">
        <f>37-D6056</f>
        <v>28</v>
      </c>
      <c r="J6056">
        <f>ABS(D6056-D6057)</f>
        <v>2</v>
      </c>
      <c r="K6056">
        <f>AVERAGE(D6056:D6060)</f>
        <v>9</v>
      </c>
      <c r="L6056">
        <f>AVERAGE(D6056:D6075)</f>
        <v>9</v>
      </c>
      <c r="M6056">
        <f>K6056-L6056</f>
        <v>0</v>
      </c>
      <c r="N6056" t="str">
        <f>IF(K6056&gt;L6056,"HIGH ZONE BIAS",IF(K6056&lt;L6056,"LOW ZONE BIAS","EQUILIBRIUM"))</f>
        <v>EQUILIBRIUM</v>
      </c>
    </row>
    <row r="6057">
      <c r="A6057">
        <v>21514</v>
      </c>
      <c r="B6057" t="str">
        <v>2021-12-29</v>
      </c>
      <c r="C6057" t="str">
        <v>Morning</v>
      </c>
      <c r="D6057">
        <v>11</v>
      </c>
      <c r="E6057" t="str">
        <f>IF(MOD(D6057,2)=0,"EVEN","ODD")</f>
        <v>ODD</v>
      </c>
      <c r="F6057" t="str">
        <f>IF(D6057&lt;=18,"LOW (1-18)","HIGH (19-36)")</f>
        <v>LOW (1-18)</v>
      </c>
      <c r="G6057">
        <f>INT((D6057-1)/6)+1</f>
        <v>2</v>
      </c>
      <c r="H6057">
        <f>MOD(D6057-1,6)+1</f>
        <v>5</v>
      </c>
      <c r="I6057">
        <f>37-D6057</f>
        <v>26</v>
      </c>
      <c r="J6057">
        <f>ABS(D6057-D6058)</f>
        <v>12</v>
      </c>
      <c r="K6057">
        <f>AVERAGE(D6057:D6061)</f>
        <v>11</v>
      </c>
      <c r="L6057">
        <f>AVERAGE(D6057:D6076)</f>
        <v>11</v>
      </c>
      <c r="M6057">
        <f>K6057-L6057</f>
        <v>0</v>
      </c>
      <c r="N6057" t="str">
        <f>IF(K6057&gt;L6057,"HIGH ZONE BIAS",IF(K6057&lt;L6057,"LOW ZONE BIAS","EQUILIBRIUM"))</f>
        <v>EQUILIBRIUM</v>
      </c>
    </row>
    <row r="6058">
      <c r="A6058">
        <v>21513</v>
      </c>
      <c r="B6058" t="str">
        <v>2021-12-28</v>
      </c>
      <c r="C6058" t="str">
        <v>Evening</v>
      </c>
      <c r="D6058">
        <v>23</v>
      </c>
      <c r="E6058" t="str">
        <f>IF(MOD(D6058,2)=0,"EVEN","ODD")</f>
        <v>ODD</v>
      </c>
      <c r="F6058" t="str">
        <f>IF(D6058&lt;=18,"LOW (1-18)","HIGH (19-36)")</f>
        <v>HIGH (19-36)</v>
      </c>
      <c r="G6058">
        <f>INT((D6058-1)/6)+1</f>
        <v>4</v>
      </c>
      <c r="H6058">
        <f>MOD(D6058-1,6)+1</f>
        <v>5</v>
      </c>
      <c r="I6058">
        <f>37-D6058</f>
        <v>14</v>
      </c>
      <c r="J6058">
        <f>ABS(D6058-D6059)</f>
        <v>13</v>
      </c>
      <c r="K6058">
        <f>AVERAGE(D6058:D6062)</f>
        <v>23</v>
      </c>
      <c r="L6058">
        <f>AVERAGE(D6058:D6077)</f>
        <v>23</v>
      </c>
      <c r="M6058">
        <f>K6058-L6058</f>
        <v>0</v>
      </c>
      <c r="N6058" t="str">
        <f>IF(K6058&gt;L6058,"HIGH ZONE BIAS",IF(K6058&lt;L6058,"LOW ZONE BIAS","EQUILIBRIUM"))</f>
        <v>EQUILIBRIUM</v>
      </c>
    </row>
    <row r="6059">
      <c r="A6059">
        <v>21512</v>
      </c>
      <c r="B6059" t="str">
        <v>2021-12-28</v>
      </c>
      <c r="C6059" t="str">
        <v>Afternoon</v>
      </c>
      <c r="D6059">
        <v>10</v>
      </c>
      <c r="E6059" t="str">
        <f>IF(MOD(D6059,2)=0,"EVEN","ODD")</f>
        <v>EVEN</v>
      </c>
      <c r="F6059" t="str">
        <f>IF(D6059&lt;=18,"LOW (1-18)","HIGH (19-36)")</f>
        <v>LOW (1-18)</v>
      </c>
      <c r="G6059">
        <f>INT((D6059-1)/6)+1</f>
        <v>2</v>
      </c>
      <c r="H6059">
        <f>MOD(D6059-1,6)+1</f>
        <v>4</v>
      </c>
      <c r="I6059">
        <f>37-D6059</f>
        <v>27</v>
      </c>
      <c r="J6059">
        <f>ABS(D6059-D6060)</f>
        <v>5</v>
      </c>
      <c r="K6059">
        <f>AVERAGE(D6059:D6063)</f>
        <v>10</v>
      </c>
      <c r="L6059">
        <f>AVERAGE(D6059:D6078)</f>
        <v>10</v>
      </c>
      <c r="M6059">
        <f>K6059-L6059</f>
        <v>0</v>
      </c>
      <c r="N6059" t="str">
        <f>IF(K6059&gt;L6059,"HIGH ZONE BIAS",IF(K6059&lt;L6059,"LOW ZONE BIAS","EQUILIBRIUM"))</f>
        <v>EQUILIBRIUM</v>
      </c>
    </row>
    <row r="6060">
      <c r="A6060">
        <v>21511</v>
      </c>
      <c r="B6060" t="str">
        <v>2021-12-28</v>
      </c>
      <c r="C6060" t="str">
        <v>Midday</v>
      </c>
      <c r="D6060">
        <v>5</v>
      </c>
      <c r="E6060" t="str">
        <f>IF(MOD(D6060,2)=0,"EVEN","ODD")</f>
        <v>ODD</v>
      </c>
      <c r="F6060" t="str">
        <f>IF(D6060&lt;=18,"LOW (1-18)","HIGH (19-36)")</f>
        <v>LOW (1-18)</v>
      </c>
      <c r="G6060">
        <f>INT((D6060-1)/6)+1</f>
        <v>1</v>
      </c>
      <c r="H6060">
        <f>MOD(D6060-1,6)+1</f>
        <v>5</v>
      </c>
      <c r="I6060">
        <f>37-D6060</f>
        <v>32</v>
      </c>
      <c r="J6060">
        <f>ABS(D6060-D6061)</f>
        <v>27</v>
      </c>
      <c r="K6060">
        <f>AVERAGE(D6060:D6064)</f>
        <v>5</v>
      </c>
      <c r="L6060">
        <f>AVERAGE(D6060:D6079)</f>
        <v>5</v>
      </c>
      <c r="M6060">
        <f>K6060-L6060</f>
        <v>0</v>
      </c>
      <c r="N6060" t="str">
        <f>IF(K6060&gt;L6060,"HIGH ZONE BIAS",IF(K6060&lt;L6060,"LOW ZONE BIAS","EQUILIBRIUM"))</f>
        <v>EQUILIBRIUM</v>
      </c>
    </row>
    <row r="6061">
      <c r="A6061">
        <v>21510</v>
      </c>
      <c r="B6061" t="str">
        <v>2021-12-28</v>
      </c>
      <c r="C6061" t="str">
        <v>Morning</v>
      </c>
      <c r="D6061">
        <v>32</v>
      </c>
      <c r="E6061" t="str">
        <f>IF(MOD(D6061,2)=0,"EVEN","ODD")</f>
        <v>EVEN</v>
      </c>
      <c r="F6061" t="str">
        <f>IF(D6061&lt;=18,"LOW (1-18)","HIGH (19-36)")</f>
        <v>HIGH (19-36)</v>
      </c>
      <c r="G6061">
        <f>INT((D6061-1)/6)+1</f>
        <v>6</v>
      </c>
      <c r="H6061">
        <f>MOD(D6061-1,6)+1</f>
        <v>2</v>
      </c>
      <c r="I6061">
        <f>37-D6061</f>
        <v>5</v>
      </c>
      <c r="J6061">
        <f>ABS(D6061-D6062)</f>
        <v>5</v>
      </c>
      <c r="K6061">
        <f>AVERAGE(D6061:D6065)</f>
        <v>32</v>
      </c>
      <c r="L6061">
        <f>AVERAGE(D6061:D6080)</f>
        <v>32</v>
      </c>
      <c r="M6061">
        <f>K6061-L6061</f>
        <v>0</v>
      </c>
      <c r="N6061" t="str">
        <f>IF(K6061&gt;L6061,"HIGH ZONE BIAS",IF(K6061&lt;L6061,"LOW ZONE BIAS","EQUILIBRIUM"))</f>
        <v>EQUILIBRIUM</v>
      </c>
    </row>
    <row r="6062">
      <c r="A6062">
        <v>21509</v>
      </c>
      <c r="B6062" t="str">
        <v>2021-12-27</v>
      </c>
      <c r="C6062" t="str">
        <v>Evening</v>
      </c>
      <c r="D6062">
        <v>27</v>
      </c>
      <c r="E6062" t="str">
        <f>IF(MOD(D6062,2)=0,"EVEN","ODD")</f>
        <v>ODD</v>
      </c>
      <c r="F6062" t="str">
        <f>IF(D6062&lt;=18,"LOW (1-18)","HIGH (19-36)")</f>
        <v>HIGH (19-36)</v>
      </c>
      <c r="G6062">
        <f>INT((D6062-1)/6)+1</f>
        <v>5</v>
      </c>
      <c r="H6062">
        <f>MOD(D6062-1,6)+1</f>
        <v>3</v>
      </c>
      <c r="I6062">
        <f>37-D6062</f>
        <v>10</v>
      </c>
      <c r="J6062">
        <f>ABS(D6062-D6063)</f>
        <v>26</v>
      </c>
      <c r="K6062">
        <f>AVERAGE(D6062:D6066)</f>
        <v>27</v>
      </c>
      <c r="L6062">
        <f>AVERAGE(D6062:D6081)</f>
        <v>27</v>
      </c>
      <c r="M6062">
        <f>K6062-L6062</f>
        <v>0</v>
      </c>
      <c r="N6062" t="str">
        <f>IF(K6062&gt;L6062,"HIGH ZONE BIAS",IF(K6062&lt;L6062,"LOW ZONE BIAS","EQUILIBRIUM"))</f>
        <v>EQUILIBRIUM</v>
      </c>
    </row>
    <row r="6063">
      <c r="A6063">
        <v>21508</v>
      </c>
      <c r="B6063" t="str">
        <v>2021-12-27</v>
      </c>
      <c r="C6063" t="str">
        <v>Afternoon</v>
      </c>
      <c r="D6063">
        <v>1</v>
      </c>
      <c r="E6063" t="str">
        <f>IF(MOD(D6063,2)=0,"EVEN","ODD")</f>
        <v>ODD</v>
      </c>
      <c r="F6063" t="str">
        <f>IF(D6063&lt;=18,"LOW (1-18)","HIGH (19-36)")</f>
        <v>LOW (1-18)</v>
      </c>
      <c r="G6063">
        <f>INT((D6063-1)/6)+1</f>
        <v>1</v>
      </c>
      <c r="H6063">
        <f>MOD(D6063-1,6)+1</f>
        <v>1</v>
      </c>
      <c r="I6063">
        <f>37-D6063</f>
        <v>36</v>
      </c>
      <c r="J6063">
        <f>ABS(D6063-D6064)</f>
        <v>6</v>
      </c>
      <c r="K6063">
        <f>AVERAGE(D6063:D6067)</f>
        <v>1</v>
      </c>
      <c r="L6063">
        <f>AVERAGE(D6063:D6082)</f>
        <v>1</v>
      </c>
      <c r="M6063">
        <f>K6063-L6063</f>
        <v>0</v>
      </c>
      <c r="N6063" t="str">
        <f>IF(K6063&gt;L6063,"HIGH ZONE BIAS",IF(K6063&lt;L6063,"LOW ZONE BIAS","EQUILIBRIUM"))</f>
        <v>EQUILIBRIUM</v>
      </c>
    </row>
    <row r="6064">
      <c r="A6064">
        <v>21507</v>
      </c>
      <c r="B6064" t="str">
        <v>2021-12-27</v>
      </c>
      <c r="C6064" t="str">
        <v>Midday</v>
      </c>
      <c r="D6064">
        <v>7</v>
      </c>
      <c r="E6064" t="str">
        <f>IF(MOD(D6064,2)=0,"EVEN","ODD")</f>
        <v>ODD</v>
      </c>
      <c r="F6064" t="str">
        <f>IF(D6064&lt;=18,"LOW (1-18)","HIGH (19-36)")</f>
        <v>LOW (1-18)</v>
      </c>
      <c r="G6064">
        <f>INT((D6064-1)/6)+1</f>
        <v>2</v>
      </c>
      <c r="H6064">
        <f>MOD(D6064-1,6)+1</f>
        <v>1</v>
      </c>
      <c r="I6064">
        <f>37-D6064</f>
        <v>30</v>
      </c>
      <c r="J6064">
        <f>ABS(D6064-D6065)</f>
        <v>27</v>
      </c>
      <c r="K6064">
        <f>AVERAGE(D6064:D6068)</f>
        <v>7</v>
      </c>
      <c r="L6064">
        <f>AVERAGE(D6064:D6083)</f>
        <v>7</v>
      </c>
      <c r="M6064">
        <f>K6064-L6064</f>
        <v>0</v>
      </c>
      <c r="N6064" t="str">
        <f>IF(K6064&gt;L6064,"HIGH ZONE BIAS",IF(K6064&lt;L6064,"LOW ZONE BIAS","EQUILIBRIUM"))</f>
        <v>EQUILIBRIUM</v>
      </c>
    </row>
    <row r="6065">
      <c r="A6065">
        <v>21506</v>
      </c>
      <c r="B6065" t="str">
        <v>2021-12-27</v>
      </c>
      <c r="C6065" t="str">
        <v>Morning</v>
      </c>
      <c r="D6065">
        <v>34</v>
      </c>
      <c r="E6065" t="str">
        <f>IF(MOD(D6065,2)=0,"EVEN","ODD")</f>
        <v>EVEN</v>
      </c>
      <c r="F6065" t="str">
        <f>IF(D6065&lt;=18,"LOW (1-18)","HIGH (19-36)")</f>
        <v>HIGH (19-36)</v>
      </c>
      <c r="G6065">
        <f>INT((D6065-1)/6)+1</f>
        <v>6</v>
      </c>
      <c r="H6065">
        <f>MOD(D6065-1,6)+1</f>
        <v>4</v>
      </c>
      <c r="I6065">
        <f>37-D6065</f>
        <v>3</v>
      </c>
      <c r="J6065">
        <f>ABS(D6065-D6066)</f>
        <v>25</v>
      </c>
      <c r="K6065">
        <f>AVERAGE(D6065:D6069)</f>
        <v>34</v>
      </c>
      <c r="L6065">
        <f>AVERAGE(D6065:D6084)</f>
        <v>34</v>
      </c>
      <c r="M6065">
        <f>K6065-L6065</f>
        <v>0</v>
      </c>
      <c r="N6065" t="str">
        <f>IF(K6065&gt;L6065,"HIGH ZONE BIAS",IF(K6065&lt;L6065,"LOW ZONE BIAS","EQUILIBRIUM"))</f>
        <v>EQUILIBRIUM</v>
      </c>
    </row>
    <row r="6066">
      <c r="A6066">
        <v>21505</v>
      </c>
      <c r="B6066" t="str">
        <v>2021-12-24</v>
      </c>
      <c r="C6066" t="str">
        <v>Evening</v>
      </c>
      <c r="D6066">
        <v>9</v>
      </c>
      <c r="E6066" t="str">
        <f>IF(MOD(D6066,2)=0,"EVEN","ODD")</f>
        <v>ODD</v>
      </c>
      <c r="F6066" t="str">
        <f>IF(D6066&lt;=18,"LOW (1-18)","HIGH (19-36)")</f>
        <v>LOW (1-18)</v>
      </c>
      <c r="G6066">
        <f>INT((D6066-1)/6)+1</f>
        <v>2</v>
      </c>
      <c r="H6066">
        <f>MOD(D6066-1,6)+1</f>
        <v>3</v>
      </c>
      <c r="I6066">
        <f>37-D6066</f>
        <v>28</v>
      </c>
      <c r="J6066">
        <f>ABS(D6066-D6067)</f>
        <v>25</v>
      </c>
      <c r="K6066">
        <f>AVERAGE(D6066:D6070)</f>
        <v>9</v>
      </c>
      <c r="L6066">
        <f>AVERAGE(D6066:D6085)</f>
        <v>9</v>
      </c>
      <c r="M6066">
        <f>K6066-L6066</f>
        <v>0</v>
      </c>
      <c r="N6066" t="str">
        <f>IF(K6066&gt;L6066,"HIGH ZONE BIAS",IF(K6066&lt;L6066,"LOW ZONE BIAS","EQUILIBRIUM"))</f>
        <v>EQUILIBRIUM</v>
      </c>
    </row>
    <row r="6067">
      <c r="A6067">
        <v>21504</v>
      </c>
      <c r="B6067" t="str">
        <v>2021-12-24</v>
      </c>
      <c r="C6067" t="str">
        <v>Afternoon</v>
      </c>
      <c r="D6067">
        <v>34</v>
      </c>
      <c r="E6067" t="str">
        <f>IF(MOD(D6067,2)=0,"EVEN","ODD")</f>
        <v>EVEN</v>
      </c>
      <c r="F6067" t="str">
        <f>IF(D6067&lt;=18,"LOW (1-18)","HIGH (19-36)")</f>
        <v>HIGH (19-36)</v>
      </c>
      <c r="G6067">
        <f>INT((D6067-1)/6)+1</f>
        <v>6</v>
      </c>
      <c r="H6067">
        <f>MOD(D6067-1,6)+1</f>
        <v>4</v>
      </c>
      <c r="I6067">
        <f>37-D6067</f>
        <v>3</v>
      </c>
      <c r="J6067">
        <f>ABS(D6067-D6068)</f>
        <v>18</v>
      </c>
      <c r="K6067">
        <f>AVERAGE(D6067:D6071)</f>
        <v>34</v>
      </c>
      <c r="L6067">
        <f>AVERAGE(D6067:D6086)</f>
        <v>34</v>
      </c>
      <c r="M6067">
        <f>K6067-L6067</f>
        <v>0</v>
      </c>
      <c r="N6067" t="str">
        <f>IF(K6067&gt;L6067,"HIGH ZONE BIAS",IF(K6067&lt;L6067,"LOW ZONE BIAS","EQUILIBRIUM"))</f>
        <v>EQUILIBRIUM</v>
      </c>
    </row>
    <row r="6068">
      <c r="A6068">
        <v>21503</v>
      </c>
      <c r="B6068" t="str">
        <v>2021-12-24</v>
      </c>
      <c r="C6068" t="str">
        <v>Midday</v>
      </c>
      <c r="D6068">
        <v>16</v>
      </c>
      <c r="E6068" t="str">
        <f>IF(MOD(D6068,2)=0,"EVEN","ODD")</f>
        <v>EVEN</v>
      </c>
      <c r="F6068" t="str">
        <f>IF(D6068&lt;=18,"LOW (1-18)","HIGH (19-36)")</f>
        <v>LOW (1-18)</v>
      </c>
      <c r="G6068">
        <f>INT((D6068-1)/6)+1</f>
        <v>3</v>
      </c>
      <c r="H6068">
        <f>MOD(D6068-1,6)+1</f>
        <v>4</v>
      </c>
      <c r="I6068">
        <f>37-D6068</f>
        <v>21</v>
      </c>
      <c r="J6068">
        <f>ABS(D6068-D6069)</f>
        <v>2</v>
      </c>
      <c r="K6068">
        <f>AVERAGE(D6068:D6072)</f>
        <v>16</v>
      </c>
      <c r="L6068">
        <f>AVERAGE(D6068:D6087)</f>
        <v>16</v>
      </c>
      <c r="M6068">
        <f>K6068-L6068</f>
        <v>0</v>
      </c>
      <c r="N6068" t="str">
        <f>IF(K6068&gt;L6068,"HIGH ZONE BIAS",IF(K6068&lt;L6068,"LOW ZONE BIAS","EQUILIBRIUM"))</f>
        <v>EQUILIBRIUM</v>
      </c>
    </row>
    <row r="6069">
      <c r="A6069">
        <v>21502</v>
      </c>
      <c r="B6069" t="str">
        <v>2021-12-24</v>
      </c>
      <c r="C6069" t="str">
        <v>Morning</v>
      </c>
      <c r="D6069">
        <v>18</v>
      </c>
      <c r="E6069" t="str">
        <f>IF(MOD(D6069,2)=0,"EVEN","ODD")</f>
        <v>EVEN</v>
      </c>
      <c r="F6069" t="str">
        <f>IF(D6069&lt;=18,"LOW (1-18)","HIGH (19-36)")</f>
        <v>LOW (1-18)</v>
      </c>
      <c r="G6069">
        <f>INT((D6069-1)/6)+1</f>
        <v>3</v>
      </c>
      <c r="H6069">
        <f>MOD(D6069-1,6)+1</f>
        <v>6</v>
      </c>
      <c r="I6069">
        <f>37-D6069</f>
        <v>19</v>
      </c>
      <c r="J6069">
        <f>ABS(D6069-D6070)</f>
        <v>13</v>
      </c>
      <c r="K6069">
        <f>AVERAGE(D6069:D6073)</f>
        <v>18</v>
      </c>
      <c r="L6069">
        <f>AVERAGE(D6069:D6088)</f>
        <v>18</v>
      </c>
      <c r="M6069">
        <f>K6069-L6069</f>
        <v>0</v>
      </c>
      <c r="N6069" t="str">
        <f>IF(K6069&gt;L6069,"HIGH ZONE BIAS",IF(K6069&lt;L6069,"LOW ZONE BIAS","EQUILIBRIUM"))</f>
        <v>EQUILIBRIUM</v>
      </c>
    </row>
    <row r="6070">
      <c r="A6070">
        <v>21501</v>
      </c>
      <c r="B6070" t="str">
        <v>2021-12-23</v>
      </c>
      <c r="C6070" t="str">
        <v>Evening</v>
      </c>
      <c r="D6070">
        <v>5</v>
      </c>
      <c r="E6070" t="str">
        <f>IF(MOD(D6070,2)=0,"EVEN","ODD")</f>
        <v>ODD</v>
      </c>
      <c r="F6070" t="str">
        <f>IF(D6070&lt;=18,"LOW (1-18)","HIGH (19-36)")</f>
        <v>LOW (1-18)</v>
      </c>
      <c r="G6070">
        <f>INT((D6070-1)/6)+1</f>
        <v>1</v>
      </c>
      <c r="H6070">
        <f>MOD(D6070-1,6)+1</f>
        <v>5</v>
      </c>
      <c r="I6070">
        <f>37-D6070</f>
        <v>32</v>
      </c>
      <c r="J6070">
        <f>ABS(D6070-D6071)</f>
        <v>8</v>
      </c>
      <c r="K6070">
        <f>AVERAGE(D6070:D6074)</f>
        <v>5</v>
      </c>
      <c r="L6070">
        <f>AVERAGE(D6070:D6089)</f>
        <v>5</v>
      </c>
      <c r="M6070">
        <f>K6070-L6070</f>
        <v>0</v>
      </c>
      <c r="N6070" t="str">
        <f>IF(K6070&gt;L6070,"HIGH ZONE BIAS",IF(K6070&lt;L6070,"LOW ZONE BIAS","EQUILIBRIUM"))</f>
        <v>EQUILIBRIUM</v>
      </c>
    </row>
    <row r="6071">
      <c r="A6071">
        <v>21500</v>
      </c>
      <c r="B6071" t="str">
        <v>2021-12-23</v>
      </c>
      <c r="C6071" t="str">
        <v>Afternoon</v>
      </c>
      <c r="D6071">
        <v>13</v>
      </c>
      <c r="E6071" t="str">
        <f>IF(MOD(D6071,2)=0,"EVEN","ODD")</f>
        <v>ODD</v>
      </c>
      <c r="F6071" t="str">
        <f>IF(D6071&lt;=18,"LOW (1-18)","HIGH (19-36)")</f>
        <v>LOW (1-18)</v>
      </c>
      <c r="G6071">
        <f>INT((D6071-1)/6)+1</f>
        <v>3</v>
      </c>
      <c r="H6071">
        <f>MOD(D6071-1,6)+1</f>
        <v>1</v>
      </c>
      <c r="I6071">
        <f>37-D6071</f>
        <v>24</v>
      </c>
      <c r="J6071">
        <f>ABS(D6071-D6072)</f>
        <v>5</v>
      </c>
      <c r="K6071">
        <f>AVERAGE(D6071:D6075)</f>
        <v>13</v>
      </c>
      <c r="L6071">
        <f>AVERAGE(D6071:D6090)</f>
        <v>13</v>
      </c>
      <c r="M6071">
        <f>K6071-L6071</f>
        <v>0</v>
      </c>
      <c r="N6071" t="str">
        <f>IF(K6071&gt;L6071,"HIGH ZONE BIAS",IF(K6071&lt;L6071,"LOW ZONE BIAS","EQUILIBRIUM"))</f>
        <v>EQUILIBRIUM</v>
      </c>
    </row>
    <row r="6072">
      <c r="A6072">
        <v>21499</v>
      </c>
      <c r="B6072" t="str">
        <v>2021-12-23</v>
      </c>
      <c r="C6072" t="str">
        <v>Midday</v>
      </c>
      <c r="D6072">
        <v>18</v>
      </c>
      <c r="E6072" t="str">
        <f>IF(MOD(D6072,2)=0,"EVEN","ODD")</f>
        <v>EVEN</v>
      </c>
      <c r="F6072" t="str">
        <f>IF(D6072&lt;=18,"LOW (1-18)","HIGH (19-36)")</f>
        <v>LOW (1-18)</v>
      </c>
      <c r="G6072">
        <f>INT((D6072-1)/6)+1</f>
        <v>3</v>
      </c>
      <c r="H6072">
        <f>MOD(D6072-1,6)+1</f>
        <v>6</v>
      </c>
      <c r="I6072">
        <f>37-D6072</f>
        <v>19</v>
      </c>
      <c r="J6072">
        <f>ABS(D6072-D6073)</f>
        <v>2</v>
      </c>
      <c r="K6072">
        <f>AVERAGE(D6072:D6076)</f>
        <v>18</v>
      </c>
      <c r="L6072">
        <f>AVERAGE(D6072:D6091)</f>
        <v>18</v>
      </c>
      <c r="M6072">
        <f>K6072-L6072</f>
        <v>0</v>
      </c>
      <c r="N6072" t="str">
        <f>IF(K6072&gt;L6072,"HIGH ZONE BIAS",IF(K6072&lt;L6072,"LOW ZONE BIAS","EQUILIBRIUM"))</f>
        <v>EQUILIBRIUM</v>
      </c>
    </row>
    <row r="6073">
      <c r="A6073">
        <v>21498</v>
      </c>
      <c r="B6073" t="str">
        <v>2021-12-23</v>
      </c>
      <c r="C6073" t="str">
        <v>Morning</v>
      </c>
      <c r="D6073">
        <v>16</v>
      </c>
      <c r="E6073" t="str">
        <f>IF(MOD(D6073,2)=0,"EVEN","ODD")</f>
        <v>EVEN</v>
      </c>
      <c r="F6073" t="str">
        <f>IF(D6073&lt;=18,"LOW (1-18)","HIGH (19-36)")</f>
        <v>LOW (1-18)</v>
      </c>
      <c r="G6073">
        <f>INT((D6073-1)/6)+1</f>
        <v>3</v>
      </c>
      <c r="H6073">
        <f>MOD(D6073-1,6)+1</f>
        <v>4</v>
      </c>
      <c r="I6073">
        <f>37-D6073</f>
        <v>21</v>
      </c>
      <c r="J6073">
        <f>ABS(D6073-D6074)</f>
        <v>10</v>
      </c>
      <c r="K6073">
        <f>AVERAGE(D6073:D6077)</f>
        <v>16</v>
      </c>
      <c r="L6073">
        <f>AVERAGE(D6073:D6092)</f>
        <v>16</v>
      </c>
      <c r="M6073">
        <f>K6073-L6073</f>
        <v>0</v>
      </c>
      <c r="N6073" t="str">
        <f>IF(K6073&gt;L6073,"HIGH ZONE BIAS",IF(K6073&lt;L6073,"LOW ZONE BIAS","EQUILIBRIUM"))</f>
        <v>EQUILIBRIUM</v>
      </c>
    </row>
    <row r="6074">
      <c r="A6074">
        <v>21497</v>
      </c>
      <c r="B6074" t="str">
        <v>2021-12-22</v>
      </c>
      <c r="C6074" t="str">
        <v>Evening</v>
      </c>
      <c r="D6074">
        <v>6</v>
      </c>
      <c r="E6074" t="str">
        <f>IF(MOD(D6074,2)=0,"EVEN","ODD")</f>
        <v>EVEN</v>
      </c>
      <c r="F6074" t="str">
        <f>IF(D6074&lt;=18,"LOW (1-18)","HIGH (19-36)")</f>
        <v>LOW (1-18)</v>
      </c>
      <c r="G6074">
        <f>INT((D6074-1)/6)+1</f>
        <v>1</v>
      </c>
      <c r="H6074">
        <f>MOD(D6074-1,6)+1</f>
        <v>6</v>
      </c>
      <c r="I6074">
        <f>37-D6074</f>
        <v>31</v>
      </c>
      <c r="J6074">
        <f>ABS(D6074-D6075)</f>
        <v>8</v>
      </c>
      <c r="K6074">
        <f>AVERAGE(D6074:D6078)</f>
        <v>6</v>
      </c>
      <c r="L6074">
        <f>AVERAGE(D6074:D6093)</f>
        <v>6</v>
      </c>
      <c r="M6074">
        <f>K6074-L6074</f>
        <v>0</v>
      </c>
      <c r="N6074" t="str">
        <f>IF(K6074&gt;L6074,"HIGH ZONE BIAS",IF(K6074&lt;L6074,"LOW ZONE BIAS","EQUILIBRIUM"))</f>
        <v>EQUILIBRIUM</v>
      </c>
    </row>
    <row r="6075">
      <c r="A6075">
        <v>21496</v>
      </c>
      <c r="B6075" t="str">
        <v>2021-12-22</v>
      </c>
      <c r="C6075" t="str">
        <v>Afternoon</v>
      </c>
      <c r="D6075">
        <v>14</v>
      </c>
      <c r="E6075" t="str">
        <f>IF(MOD(D6075,2)=0,"EVEN","ODD")</f>
        <v>EVEN</v>
      </c>
      <c r="F6075" t="str">
        <f>IF(D6075&lt;=18,"LOW (1-18)","HIGH (19-36)")</f>
        <v>LOW (1-18)</v>
      </c>
      <c r="G6075">
        <f>INT((D6075-1)/6)+1</f>
        <v>3</v>
      </c>
      <c r="H6075">
        <f>MOD(D6075-1,6)+1</f>
        <v>2</v>
      </c>
      <c r="I6075">
        <f>37-D6075</f>
        <v>23</v>
      </c>
      <c r="J6075">
        <f>ABS(D6075-D6076)</f>
        <v>4</v>
      </c>
      <c r="K6075">
        <f>AVERAGE(D6075:D6079)</f>
        <v>14</v>
      </c>
      <c r="L6075">
        <f>AVERAGE(D6075:D6094)</f>
        <v>14</v>
      </c>
      <c r="M6075">
        <f>K6075-L6075</f>
        <v>0</v>
      </c>
      <c r="N6075" t="str">
        <f>IF(K6075&gt;L6075,"HIGH ZONE BIAS",IF(K6075&lt;L6075,"LOW ZONE BIAS","EQUILIBRIUM"))</f>
        <v>EQUILIBRIUM</v>
      </c>
    </row>
    <row r="6076">
      <c r="A6076">
        <v>21495</v>
      </c>
      <c r="B6076" t="str">
        <v>2021-12-22</v>
      </c>
      <c r="C6076" t="str">
        <v>Midday</v>
      </c>
      <c r="D6076">
        <v>10</v>
      </c>
      <c r="E6076" t="str">
        <f>IF(MOD(D6076,2)=0,"EVEN","ODD")</f>
        <v>EVEN</v>
      </c>
      <c r="F6076" t="str">
        <f>IF(D6076&lt;=18,"LOW (1-18)","HIGH (19-36)")</f>
        <v>LOW (1-18)</v>
      </c>
      <c r="G6076">
        <f>INT((D6076-1)/6)+1</f>
        <v>2</v>
      </c>
      <c r="H6076">
        <f>MOD(D6076-1,6)+1</f>
        <v>4</v>
      </c>
      <c r="I6076">
        <f>37-D6076</f>
        <v>27</v>
      </c>
      <c r="J6076">
        <f>ABS(D6076-D6077)</f>
        <v>23</v>
      </c>
      <c r="K6076">
        <f>AVERAGE(D6076:D6080)</f>
        <v>10</v>
      </c>
      <c r="L6076">
        <f>AVERAGE(D6076:D6095)</f>
        <v>10</v>
      </c>
      <c r="M6076">
        <f>K6076-L6076</f>
        <v>0</v>
      </c>
      <c r="N6076" t="str">
        <f>IF(K6076&gt;L6076,"HIGH ZONE BIAS",IF(K6076&lt;L6076,"LOW ZONE BIAS","EQUILIBRIUM"))</f>
        <v>EQUILIBRIUM</v>
      </c>
    </row>
    <row r="6077">
      <c r="A6077">
        <v>21494</v>
      </c>
      <c r="B6077" t="str">
        <v>2021-12-22</v>
      </c>
      <c r="C6077" t="str">
        <v>Morning</v>
      </c>
      <c r="D6077">
        <v>33</v>
      </c>
      <c r="E6077" t="str">
        <f>IF(MOD(D6077,2)=0,"EVEN","ODD")</f>
        <v>ODD</v>
      </c>
      <c r="F6077" t="str">
        <f>IF(D6077&lt;=18,"LOW (1-18)","HIGH (19-36)")</f>
        <v>HIGH (19-36)</v>
      </c>
      <c r="G6077">
        <f>INT((D6077-1)/6)+1</f>
        <v>6</v>
      </c>
      <c r="H6077">
        <f>MOD(D6077-1,6)+1</f>
        <v>3</v>
      </c>
      <c r="I6077">
        <f>37-D6077</f>
        <v>4</v>
      </c>
      <c r="J6077">
        <f>ABS(D6077-D6078)</f>
        <v>14</v>
      </c>
      <c r="K6077">
        <f>AVERAGE(D6077:D6081)</f>
        <v>33</v>
      </c>
      <c r="L6077">
        <f>AVERAGE(D6077:D6096)</f>
        <v>33</v>
      </c>
      <c r="M6077">
        <f>K6077-L6077</f>
        <v>0</v>
      </c>
      <c r="N6077" t="str">
        <f>IF(K6077&gt;L6077,"HIGH ZONE BIAS",IF(K6077&lt;L6077,"LOW ZONE BIAS","EQUILIBRIUM"))</f>
        <v>EQUILIBRIUM</v>
      </c>
    </row>
    <row r="6078">
      <c r="A6078">
        <v>21493</v>
      </c>
      <c r="B6078" t="str">
        <v>2021-12-21</v>
      </c>
      <c r="C6078" t="str">
        <v>Evening</v>
      </c>
      <c r="D6078">
        <v>19</v>
      </c>
      <c r="E6078" t="str">
        <f>IF(MOD(D6078,2)=0,"EVEN","ODD")</f>
        <v>ODD</v>
      </c>
      <c r="F6078" t="str">
        <f>IF(D6078&lt;=18,"LOW (1-18)","HIGH (19-36)")</f>
        <v>HIGH (19-36)</v>
      </c>
      <c r="G6078">
        <f>INT((D6078-1)/6)+1</f>
        <v>4</v>
      </c>
      <c r="H6078">
        <f>MOD(D6078-1,6)+1</f>
        <v>1</v>
      </c>
      <c r="I6078">
        <f>37-D6078</f>
        <v>18</v>
      </c>
      <c r="J6078">
        <f>ABS(D6078-D6079)</f>
        <v>11</v>
      </c>
      <c r="K6078">
        <f>AVERAGE(D6078:D6082)</f>
        <v>19</v>
      </c>
      <c r="L6078">
        <f>AVERAGE(D6078:D6097)</f>
        <v>19</v>
      </c>
      <c r="M6078">
        <f>K6078-L6078</f>
        <v>0</v>
      </c>
      <c r="N6078" t="str">
        <f>IF(K6078&gt;L6078,"HIGH ZONE BIAS",IF(K6078&lt;L6078,"LOW ZONE BIAS","EQUILIBRIUM"))</f>
        <v>EQUILIBRIUM</v>
      </c>
    </row>
    <row r="6079">
      <c r="A6079">
        <v>21492</v>
      </c>
      <c r="B6079" t="str">
        <v>2021-12-21</v>
      </c>
      <c r="C6079" t="str">
        <v>Afternoon</v>
      </c>
      <c r="D6079">
        <v>8</v>
      </c>
      <c r="E6079" t="str">
        <f>IF(MOD(D6079,2)=0,"EVEN","ODD")</f>
        <v>EVEN</v>
      </c>
      <c r="F6079" t="str">
        <f>IF(D6079&lt;=18,"LOW (1-18)","HIGH (19-36)")</f>
        <v>LOW (1-18)</v>
      </c>
      <c r="G6079">
        <f>INT((D6079-1)/6)+1</f>
        <v>2</v>
      </c>
      <c r="H6079">
        <f>MOD(D6079-1,6)+1</f>
        <v>2</v>
      </c>
      <c r="I6079">
        <f>37-D6079</f>
        <v>29</v>
      </c>
      <c r="J6079">
        <f>ABS(D6079-D6080)</f>
        <v>24</v>
      </c>
      <c r="K6079">
        <f>AVERAGE(D6079:D6083)</f>
        <v>8</v>
      </c>
      <c r="L6079">
        <f>AVERAGE(D6079:D6098)</f>
        <v>8</v>
      </c>
      <c r="M6079">
        <f>K6079-L6079</f>
        <v>0</v>
      </c>
      <c r="N6079" t="str">
        <f>IF(K6079&gt;L6079,"HIGH ZONE BIAS",IF(K6079&lt;L6079,"LOW ZONE BIAS","EQUILIBRIUM"))</f>
        <v>EQUILIBRIUM</v>
      </c>
    </row>
    <row r="6080">
      <c r="A6080">
        <v>21491</v>
      </c>
      <c r="B6080" t="str">
        <v>2021-12-21</v>
      </c>
      <c r="C6080" t="str">
        <v>Midday</v>
      </c>
      <c r="D6080">
        <v>32</v>
      </c>
      <c r="E6080" t="str">
        <f>IF(MOD(D6080,2)=0,"EVEN","ODD")</f>
        <v>EVEN</v>
      </c>
      <c r="F6080" t="str">
        <f>IF(D6080&lt;=18,"LOW (1-18)","HIGH (19-36)")</f>
        <v>HIGH (19-36)</v>
      </c>
      <c r="G6080">
        <f>INT((D6080-1)/6)+1</f>
        <v>6</v>
      </c>
      <c r="H6080">
        <f>MOD(D6080-1,6)+1</f>
        <v>2</v>
      </c>
      <c r="I6080">
        <f>37-D6080</f>
        <v>5</v>
      </c>
      <c r="J6080">
        <f>ABS(D6080-D6081)</f>
        <v>3</v>
      </c>
      <c r="K6080">
        <f>AVERAGE(D6080:D6084)</f>
        <v>32</v>
      </c>
      <c r="L6080">
        <f>AVERAGE(D6080:D6099)</f>
        <v>32</v>
      </c>
      <c r="M6080">
        <f>K6080-L6080</f>
        <v>0</v>
      </c>
      <c r="N6080" t="str">
        <f>IF(K6080&gt;L6080,"HIGH ZONE BIAS",IF(K6080&lt;L6080,"LOW ZONE BIAS","EQUILIBRIUM"))</f>
        <v>EQUILIBRIUM</v>
      </c>
    </row>
    <row r="6081">
      <c r="A6081">
        <v>21490</v>
      </c>
      <c r="B6081" t="str">
        <v>2021-12-21</v>
      </c>
      <c r="C6081" t="str">
        <v>Morning</v>
      </c>
      <c r="D6081">
        <v>35</v>
      </c>
      <c r="E6081" t="str">
        <f>IF(MOD(D6081,2)=0,"EVEN","ODD")</f>
        <v>ODD</v>
      </c>
      <c r="F6081" t="str">
        <f>IF(D6081&lt;=18,"LOW (1-18)","HIGH (19-36)")</f>
        <v>HIGH (19-36)</v>
      </c>
      <c r="G6081">
        <f>INT((D6081-1)/6)+1</f>
        <v>6</v>
      </c>
      <c r="H6081">
        <f>MOD(D6081-1,6)+1</f>
        <v>5</v>
      </c>
      <c r="I6081">
        <f>37-D6081</f>
        <v>2</v>
      </c>
      <c r="J6081">
        <f>ABS(D6081-D6082)</f>
        <v>28</v>
      </c>
      <c r="K6081">
        <f>AVERAGE(D6081:D6085)</f>
        <v>35</v>
      </c>
      <c r="L6081">
        <f>AVERAGE(D6081:D6100)</f>
        <v>35</v>
      </c>
      <c r="M6081">
        <f>K6081-L6081</f>
        <v>0</v>
      </c>
      <c r="N6081" t="str">
        <f>IF(K6081&gt;L6081,"HIGH ZONE BIAS",IF(K6081&lt;L6081,"LOW ZONE BIAS","EQUILIBRIUM"))</f>
        <v>EQUILIBRIUM</v>
      </c>
    </row>
    <row r="6082">
      <c r="A6082">
        <v>21489</v>
      </c>
      <c r="B6082" t="str">
        <v>2021-12-20</v>
      </c>
      <c r="C6082" t="str">
        <v>Evening</v>
      </c>
      <c r="D6082">
        <v>7</v>
      </c>
      <c r="E6082" t="str">
        <f>IF(MOD(D6082,2)=0,"EVEN","ODD")</f>
        <v>ODD</v>
      </c>
      <c r="F6082" t="str">
        <f>IF(D6082&lt;=18,"LOW (1-18)","HIGH (19-36)")</f>
        <v>LOW (1-18)</v>
      </c>
      <c r="G6082">
        <f>INT((D6082-1)/6)+1</f>
        <v>2</v>
      </c>
      <c r="H6082">
        <f>MOD(D6082-1,6)+1</f>
        <v>1</v>
      </c>
      <c r="I6082">
        <f>37-D6082</f>
        <v>30</v>
      </c>
      <c r="J6082">
        <f>ABS(D6082-D6083)</f>
        <v>0</v>
      </c>
      <c r="K6082">
        <f>AVERAGE(D6082:D6086)</f>
        <v>7</v>
      </c>
      <c r="L6082">
        <f>AVERAGE(D6082:D6101)</f>
        <v>7</v>
      </c>
      <c r="M6082">
        <f>K6082-L6082</f>
        <v>0</v>
      </c>
      <c r="N6082" t="str">
        <f>IF(K6082&gt;L6082,"HIGH ZONE BIAS",IF(K6082&lt;L6082,"LOW ZONE BIAS","EQUILIBRIUM"))</f>
        <v>EQUILIBRIUM</v>
      </c>
    </row>
    <row r="6083">
      <c r="A6083">
        <v>21488</v>
      </c>
      <c r="B6083" t="str">
        <v>2021-12-20</v>
      </c>
      <c r="C6083" t="str">
        <v>Afternoon</v>
      </c>
      <c r="D6083">
        <v>7</v>
      </c>
      <c r="E6083" t="str">
        <f>IF(MOD(D6083,2)=0,"EVEN","ODD")</f>
        <v>ODD</v>
      </c>
      <c r="F6083" t="str">
        <f>IF(D6083&lt;=18,"LOW (1-18)","HIGH (19-36)")</f>
        <v>LOW (1-18)</v>
      </c>
      <c r="G6083">
        <f>INT((D6083-1)/6)+1</f>
        <v>2</v>
      </c>
      <c r="H6083">
        <f>MOD(D6083-1,6)+1</f>
        <v>1</v>
      </c>
      <c r="I6083">
        <f>37-D6083</f>
        <v>30</v>
      </c>
      <c r="J6083">
        <f>ABS(D6083-D6084)</f>
        <v>3</v>
      </c>
      <c r="K6083">
        <f>AVERAGE(D6083:D6087)</f>
        <v>7</v>
      </c>
      <c r="L6083">
        <f>AVERAGE(D6083:D6102)</f>
        <v>7</v>
      </c>
      <c r="M6083">
        <f>K6083-L6083</f>
        <v>0</v>
      </c>
      <c r="N6083" t="str">
        <f>IF(K6083&gt;L6083,"HIGH ZONE BIAS",IF(K6083&lt;L6083,"LOW ZONE BIAS","EQUILIBRIUM"))</f>
        <v>EQUILIBRIUM</v>
      </c>
    </row>
    <row r="6084">
      <c r="A6084">
        <v>21487</v>
      </c>
      <c r="B6084" t="str">
        <v>2021-12-20</v>
      </c>
      <c r="C6084" t="str">
        <v>Midday</v>
      </c>
      <c r="D6084">
        <v>4</v>
      </c>
      <c r="E6084" t="str">
        <f>IF(MOD(D6084,2)=0,"EVEN","ODD")</f>
        <v>EVEN</v>
      </c>
      <c r="F6084" t="str">
        <f>IF(D6084&lt;=18,"LOW (1-18)","HIGH (19-36)")</f>
        <v>LOW (1-18)</v>
      </c>
      <c r="G6084">
        <f>INT((D6084-1)/6)+1</f>
        <v>1</v>
      </c>
      <c r="H6084">
        <f>MOD(D6084-1,6)+1</f>
        <v>4</v>
      </c>
      <c r="I6084">
        <f>37-D6084</f>
        <v>33</v>
      </c>
      <c r="J6084">
        <f>ABS(D6084-D6085)</f>
        <v>31</v>
      </c>
      <c r="K6084">
        <f>AVERAGE(D6084:D6088)</f>
        <v>4</v>
      </c>
      <c r="L6084">
        <f>AVERAGE(D6084:D6103)</f>
        <v>4</v>
      </c>
      <c r="M6084">
        <f>K6084-L6084</f>
        <v>0</v>
      </c>
      <c r="N6084" t="str">
        <f>IF(K6084&gt;L6084,"HIGH ZONE BIAS",IF(K6084&lt;L6084,"LOW ZONE BIAS","EQUILIBRIUM"))</f>
        <v>EQUILIBRIUM</v>
      </c>
    </row>
    <row r="6085">
      <c r="A6085">
        <v>21486</v>
      </c>
      <c r="B6085" t="str">
        <v>2021-12-20</v>
      </c>
      <c r="C6085" t="str">
        <v>Morning</v>
      </c>
      <c r="D6085">
        <v>35</v>
      </c>
      <c r="E6085" t="str">
        <f>IF(MOD(D6085,2)=0,"EVEN","ODD")</f>
        <v>ODD</v>
      </c>
      <c r="F6085" t="str">
        <f>IF(D6085&lt;=18,"LOW (1-18)","HIGH (19-36)")</f>
        <v>HIGH (19-36)</v>
      </c>
      <c r="G6085">
        <f>INT((D6085-1)/6)+1</f>
        <v>6</v>
      </c>
      <c r="H6085">
        <f>MOD(D6085-1,6)+1</f>
        <v>5</v>
      </c>
      <c r="I6085">
        <f>37-D6085</f>
        <v>2</v>
      </c>
      <c r="J6085">
        <f>ABS(D6085-D6086)</f>
        <v>3</v>
      </c>
      <c r="K6085">
        <f>AVERAGE(D6085:D6089)</f>
        <v>35</v>
      </c>
      <c r="L6085">
        <f>AVERAGE(D6085:D6104)</f>
        <v>35</v>
      </c>
      <c r="M6085">
        <f>K6085-L6085</f>
        <v>0</v>
      </c>
      <c r="N6085" t="str">
        <f>IF(K6085&gt;L6085,"HIGH ZONE BIAS",IF(K6085&lt;L6085,"LOW ZONE BIAS","EQUILIBRIUM"))</f>
        <v>EQUILIBRIUM</v>
      </c>
    </row>
    <row r="6086">
      <c r="A6086">
        <v>21485</v>
      </c>
      <c r="B6086" t="str">
        <v>2021-12-18</v>
      </c>
      <c r="C6086" t="str">
        <v>Evening</v>
      </c>
      <c r="D6086">
        <v>32</v>
      </c>
      <c r="E6086" t="str">
        <f>IF(MOD(D6086,2)=0,"EVEN","ODD")</f>
        <v>EVEN</v>
      </c>
      <c r="F6086" t="str">
        <f>IF(D6086&lt;=18,"LOW (1-18)","HIGH (19-36)")</f>
        <v>HIGH (19-36)</v>
      </c>
      <c r="G6086">
        <f>INT((D6086-1)/6)+1</f>
        <v>6</v>
      </c>
      <c r="H6086">
        <f>MOD(D6086-1,6)+1</f>
        <v>2</v>
      </c>
      <c r="I6086">
        <f>37-D6086</f>
        <v>5</v>
      </c>
      <c r="J6086">
        <f>ABS(D6086-D6087)</f>
        <v>31</v>
      </c>
      <c r="K6086">
        <f>AVERAGE(D6086:D6090)</f>
        <v>32</v>
      </c>
      <c r="L6086">
        <f>AVERAGE(D6086:D6105)</f>
        <v>32</v>
      </c>
      <c r="M6086">
        <f>K6086-L6086</f>
        <v>0</v>
      </c>
      <c r="N6086" t="str">
        <f>IF(K6086&gt;L6086,"HIGH ZONE BIAS",IF(K6086&lt;L6086,"LOW ZONE BIAS","EQUILIBRIUM"))</f>
        <v>EQUILIBRIUM</v>
      </c>
    </row>
    <row r="6087">
      <c r="A6087">
        <v>21484</v>
      </c>
      <c r="B6087" t="str">
        <v>2021-12-18</v>
      </c>
      <c r="C6087" t="str">
        <v>Afternoon</v>
      </c>
      <c r="D6087">
        <v>1</v>
      </c>
      <c r="E6087" t="str">
        <f>IF(MOD(D6087,2)=0,"EVEN","ODD")</f>
        <v>ODD</v>
      </c>
      <c r="F6087" t="str">
        <f>IF(D6087&lt;=18,"LOW (1-18)","HIGH (19-36)")</f>
        <v>LOW (1-18)</v>
      </c>
      <c r="G6087">
        <f>INT((D6087-1)/6)+1</f>
        <v>1</v>
      </c>
      <c r="H6087">
        <f>MOD(D6087-1,6)+1</f>
        <v>1</v>
      </c>
      <c r="I6087">
        <f>37-D6087</f>
        <v>36</v>
      </c>
      <c r="J6087">
        <f>ABS(D6087-D6088)</f>
        <v>2</v>
      </c>
      <c r="K6087">
        <f>AVERAGE(D6087:D6091)</f>
        <v>1</v>
      </c>
      <c r="L6087">
        <f>AVERAGE(D6087:D6106)</f>
        <v>1</v>
      </c>
      <c r="M6087">
        <f>K6087-L6087</f>
        <v>0</v>
      </c>
      <c r="N6087" t="str">
        <f>IF(K6087&gt;L6087,"HIGH ZONE BIAS",IF(K6087&lt;L6087,"LOW ZONE BIAS","EQUILIBRIUM"))</f>
        <v>EQUILIBRIUM</v>
      </c>
    </row>
    <row r="6088">
      <c r="A6088">
        <v>21483</v>
      </c>
      <c r="B6088" t="str">
        <v>2021-12-18</v>
      </c>
      <c r="C6088" t="str">
        <v>Midday</v>
      </c>
      <c r="D6088">
        <v>3</v>
      </c>
      <c r="E6088" t="str">
        <f>IF(MOD(D6088,2)=0,"EVEN","ODD")</f>
        <v>ODD</v>
      </c>
      <c r="F6088" t="str">
        <f>IF(D6088&lt;=18,"LOW (1-18)","HIGH (19-36)")</f>
        <v>LOW (1-18)</v>
      </c>
      <c r="G6088">
        <f>INT((D6088-1)/6)+1</f>
        <v>1</v>
      </c>
      <c r="H6088">
        <f>MOD(D6088-1,6)+1</f>
        <v>3</v>
      </c>
      <c r="I6088">
        <f>37-D6088</f>
        <v>34</v>
      </c>
      <c r="J6088">
        <f>ABS(D6088-D6089)</f>
        <v>3</v>
      </c>
      <c r="K6088">
        <f>AVERAGE(D6088:D6092)</f>
        <v>3</v>
      </c>
      <c r="L6088">
        <f>AVERAGE(D6088:D6107)</f>
        <v>3</v>
      </c>
      <c r="M6088">
        <f>K6088-L6088</f>
        <v>0</v>
      </c>
      <c r="N6088" t="str">
        <f>IF(K6088&gt;L6088,"HIGH ZONE BIAS",IF(K6088&lt;L6088,"LOW ZONE BIAS","EQUILIBRIUM"))</f>
        <v>EQUILIBRIUM</v>
      </c>
    </row>
    <row r="6089">
      <c r="A6089">
        <v>21482</v>
      </c>
      <c r="B6089" t="str">
        <v>2021-12-18</v>
      </c>
      <c r="C6089" t="str">
        <v>Morning</v>
      </c>
      <c r="D6089">
        <v>6</v>
      </c>
      <c r="E6089" t="str">
        <f>IF(MOD(D6089,2)=0,"EVEN","ODD")</f>
        <v>EVEN</v>
      </c>
      <c r="F6089" t="str">
        <f>IF(D6089&lt;=18,"LOW (1-18)","HIGH (19-36)")</f>
        <v>LOW (1-18)</v>
      </c>
      <c r="G6089">
        <f>INT((D6089-1)/6)+1</f>
        <v>1</v>
      </c>
      <c r="H6089">
        <f>MOD(D6089-1,6)+1</f>
        <v>6</v>
      </c>
      <c r="I6089">
        <f>37-D6089</f>
        <v>31</v>
      </c>
      <c r="J6089">
        <f>ABS(D6089-D6090)</f>
        <v>11</v>
      </c>
      <c r="K6089">
        <f>AVERAGE(D6089:D6093)</f>
        <v>6</v>
      </c>
      <c r="L6089">
        <f>AVERAGE(D6089:D6108)</f>
        <v>6</v>
      </c>
      <c r="M6089">
        <f>K6089-L6089</f>
        <v>0</v>
      </c>
      <c r="N6089" t="str">
        <f>IF(K6089&gt;L6089,"HIGH ZONE BIAS",IF(K6089&lt;L6089,"LOW ZONE BIAS","EQUILIBRIUM"))</f>
        <v>EQUILIBRIUM</v>
      </c>
    </row>
    <row r="6090">
      <c r="A6090">
        <v>21481</v>
      </c>
      <c r="B6090" t="str">
        <v>2021-12-17</v>
      </c>
      <c r="C6090" t="str">
        <v>Evening</v>
      </c>
      <c r="D6090">
        <v>17</v>
      </c>
      <c r="E6090" t="str">
        <f>IF(MOD(D6090,2)=0,"EVEN","ODD")</f>
        <v>ODD</v>
      </c>
      <c r="F6090" t="str">
        <f>IF(D6090&lt;=18,"LOW (1-18)","HIGH (19-36)")</f>
        <v>LOW (1-18)</v>
      </c>
      <c r="G6090">
        <f>INT((D6090-1)/6)+1</f>
        <v>3</v>
      </c>
      <c r="H6090">
        <f>MOD(D6090-1,6)+1</f>
        <v>5</v>
      </c>
      <c r="I6090">
        <f>37-D6090</f>
        <v>20</v>
      </c>
      <c r="J6090">
        <f>ABS(D6090-D6091)</f>
        <v>8</v>
      </c>
      <c r="K6090">
        <f>AVERAGE(D6090:D6094)</f>
        <v>17</v>
      </c>
      <c r="L6090">
        <f>AVERAGE(D6090:D6109)</f>
        <v>17</v>
      </c>
      <c r="M6090">
        <f>K6090-L6090</f>
        <v>0</v>
      </c>
      <c r="N6090" t="str">
        <f>IF(K6090&gt;L6090,"HIGH ZONE BIAS",IF(K6090&lt;L6090,"LOW ZONE BIAS","EQUILIBRIUM"))</f>
        <v>EQUILIBRIUM</v>
      </c>
    </row>
    <row r="6091">
      <c r="A6091">
        <v>21480</v>
      </c>
      <c r="B6091" t="str">
        <v>2021-12-17</v>
      </c>
      <c r="C6091" t="str">
        <v>Afternoon</v>
      </c>
      <c r="D6091">
        <v>9</v>
      </c>
      <c r="E6091" t="str">
        <f>IF(MOD(D6091,2)=0,"EVEN","ODD")</f>
        <v>ODD</v>
      </c>
      <c r="F6091" t="str">
        <f>IF(D6091&lt;=18,"LOW (1-18)","HIGH (19-36)")</f>
        <v>LOW (1-18)</v>
      </c>
      <c r="G6091">
        <f>INT((D6091-1)/6)+1</f>
        <v>2</v>
      </c>
      <c r="H6091">
        <f>MOD(D6091-1,6)+1</f>
        <v>3</v>
      </c>
      <c r="I6091">
        <f>37-D6091</f>
        <v>28</v>
      </c>
      <c r="J6091">
        <f>ABS(D6091-D6092)</f>
        <v>4</v>
      </c>
      <c r="K6091">
        <f>AVERAGE(D6091:D6095)</f>
        <v>9</v>
      </c>
      <c r="L6091">
        <f>AVERAGE(D6091:D6110)</f>
        <v>9</v>
      </c>
      <c r="M6091">
        <f>K6091-L6091</f>
        <v>0</v>
      </c>
      <c r="N6091" t="str">
        <f>IF(K6091&gt;L6091,"HIGH ZONE BIAS",IF(K6091&lt;L6091,"LOW ZONE BIAS","EQUILIBRIUM"))</f>
        <v>EQUILIBRIUM</v>
      </c>
    </row>
    <row r="6092">
      <c r="A6092">
        <v>21479</v>
      </c>
      <c r="B6092" t="str">
        <v>2021-12-17</v>
      </c>
      <c r="C6092" t="str">
        <v>Midday</v>
      </c>
      <c r="D6092">
        <v>5</v>
      </c>
      <c r="E6092" t="str">
        <f>IF(MOD(D6092,2)=0,"EVEN","ODD")</f>
        <v>ODD</v>
      </c>
      <c r="F6092" t="str">
        <f>IF(D6092&lt;=18,"LOW (1-18)","HIGH (19-36)")</f>
        <v>LOW (1-18)</v>
      </c>
      <c r="G6092">
        <f>INT((D6092-1)/6)+1</f>
        <v>1</v>
      </c>
      <c r="H6092">
        <f>MOD(D6092-1,6)+1</f>
        <v>5</v>
      </c>
      <c r="I6092">
        <f>37-D6092</f>
        <v>32</v>
      </c>
      <c r="J6092">
        <f>ABS(D6092-D6093)</f>
        <v>7</v>
      </c>
      <c r="K6092">
        <f>AVERAGE(D6092:D6096)</f>
        <v>5</v>
      </c>
      <c r="L6092">
        <f>AVERAGE(D6092:D6111)</f>
        <v>5</v>
      </c>
      <c r="M6092">
        <f>K6092-L6092</f>
        <v>0</v>
      </c>
      <c r="N6092" t="str">
        <f>IF(K6092&gt;L6092,"HIGH ZONE BIAS",IF(K6092&lt;L6092,"LOW ZONE BIAS","EQUILIBRIUM"))</f>
        <v>EQUILIBRIUM</v>
      </c>
    </row>
    <row r="6093">
      <c r="A6093">
        <v>21478</v>
      </c>
      <c r="B6093" t="str">
        <v>2021-12-17</v>
      </c>
      <c r="C6093" t="str">
        <v>Morning</v>
      </c>
      <c r="D6093">
        <v>12</v>
      </c>
      <c r="E6093" t="str">
        <f>IF(MOD(D6093,2)=0,"EVEN","ODD")</f>
        <v>EVEN</v>
      </c>
      <c r="F6093" t="str">
        <f>IF(D6093&lt;=18,"LOW (1-18)","HIGH (19-36)")</f>
        <v>LOW (1-18)</v>
      </c>
      <c r="G6093">
        <f>INT((D6093-1)/6)+1</f>
        <v>2</v>
      </c>
      <c r="H6093">
        <f>MOD(D6093-1,6)+1</f>
        <v>6</v>
      </c>
      <c r="I6093">
        <f>37-D6093</f>
        <v>25</v>
      </c>
      <c r="J6093">
        <f>ABS(D6093-D6094)</f>
        <v>5</v>
      </c>
      <c r="K6093">
        <f>AVERAGE(D6093:D6097)</f>
        <v>12</v>
      </c>
      <c r="L6093">
        <f>AVERAGE(D6093:D6112)</f>
        <v>12</v>
      </c>
      <c r="M6093">
        <f>K6093-L6093</f>
        <v>0</v>
      </c>
      <c r="N6093" t="str">
        <f>IF(K6093&gt;L6093,"HIGH ZONE BIAS",IF(K6093&lt;L6093,"LOW ZONE BIAS","EQUILIBRIUM"))</f>
        <v>EQUILIBRIUM</v>
      </c>
    </row>
    <row r="6094">
      <c r="A6094">
        <v>21477</v>
      </c>
      <c r="B6094" t="str">
        <v>2021-12-16</v>
      </c>
      <c r="C6094" t="str">
        <v>Evening</v>
      </c>
      <c r="D6094">
        <v>7</v>
      </c>
      <c r="E6094" t="str">
        <f>IF(MOD(D6094,2)=0,"EVEN","ODD")</f>
        <v>ODD</v>
      </c>
      <c r="F6094" t="str">
        <f>IF(D6094&lt;=18,"LOW (1-18)","HIGH (19-36)")</f>
        <v>LOW (1-18)</v>
      </c>
      <c r="G6094">
        <f>INT((D6094-1)/6)+1</f>
        <v>2</v>
      </c>
      <c r="H6094">
        <f>MOD(D6094-1,6)+1</f>
        <v>1</v>
      </c>
      <c r="I6094">
        <f>37-D6094</f>
        <v>30</v>
      </c>
      <c r="J6094">
        <f>ABS(D6094-D6095)</f>
        <v>17</v>
      </c>
      <c r="K6094">
        <f>AVERAGE(D6094:D6098)</f>
        <v>7</v>
      </c>
      <c r="L6094">
        <f>AVERAGE(D6094:D6113)</f>
        <v>7</v>
      </c>
      <c r="M6094">
        <f>K6094-L6094</f>
        <v>0</v>
      </c>
      <c r="N6094" t="str">
        <f>IF(K6094&gt;L6094,"HIGH ZONE BIAS",IF(K6094&lt;L6094,"LOW ZONE BIAS","EQUILIBRIUM"))</f>
        <v>EQUILIBRIUM</v>
      </c>
    </row>
    <row r="6095">
      <c r="A6095">
        <v>21476</v>
      </c>
      <c r="B6095" t="str">
        <v>2021-12-16</v>
      </c>
      <c r="C6095" t="str">
        <v>Afternoon</v>
      </c>
      <c r="D6095">
        <v>24</v>
      </c>
      <c r="E6095" t="str">
        <f>IF(MOD(D6095,2)=0,"EVEN","ODD")</f>
        <v>EVEN</v>
      </c>
      <c r="F6095" t="str">
        <f>IF(D6095&lt;=18,"LOW (1-18)","HIGH (19-36)")</f>
        <v>HIGH (19-36)</v>
      </c>
      <c r="G6095">
        <f>INT((D6095-1)/6)+1</f>
        <v>4</v>
      </c>
      <c r="H6095">
        <f>MOD(D6095-1,6)+1</f>
        <v>6</v>
      </c>
      <c r="I6095">
        <f>37-D6095</f>
        <v>13</v>
      </c>
      <c r="J6095">
        <f>ABS(D6095-D6096)</f>
        <v>8</v>
      </c>
      <c r="K6095">
        <f>AVERAGE(D6095:D6099)</f>
        <v>24</v>
      </c>
      <c r="L6095">
        <f>AVERAGE(D6095:D6114)</f>
        <v>24</v>
      </c>
      <c r="M6095">
        <f>K6095-L6095</f>
        <v>0</v>
      </c>
      <c r="N6095" t="str">
        <f>IF(K6095&gt;L6095,"HIGH ZONE BIAS",IF(K6095&lt;L6095,"LOW ZONE BIAS","EQUILIBRIUM"))</f>
        <v>EQUILIBRIUM</v>
      </c>
    </row>
    <row r="6096">
      <c r="A6096">
        <v>21475</v>
      </c>
      <c r="B6096" t="str">
        <v>2021-12-16</v>
      </c>
      <c r="C6096" t="str">
        <v>Midday</v>
      </c>
      <c r="D6096">
        <v>16</v>
      </c>
      <c r="E6096" t="str">
        <f>IF(MOD(D6096,2)=0,"EVEN","ODD")</f>
        <v>EVEN</v>
      </c>
      <c r="F6096" t="str">
        <f>IF(D6096&lt;=18,"LOW (1-18)","HIGH (19-36)")</f>
        <v>LOW (1-18)</v>
      </c>
      <c r="G6096">
        <f>INT((D6096-1)/6)+1</f>
        <v>3</v>
      </c>
      <c r="H6096">
        <f>MOD(D6096-1,6)+1</f>
        <v>4</v>
      </c>
      <c r="I6096">
        <f>37-D6096</f>
        <v>21</v>
      </c>
      <c r="J6096">
        <f>ABS(D6096-D6097)</f>
        <v>14</v>
      </c>
      <c r="K6096">
        <f>AVERAGE(D6096:D6100)</f>
        <v>16</v>
      </c>
      <c r="L6096">
        <f>AVERAGE(D6096:D6115)</f>
        <v>16</v>
      </c>
      <c r="M6096">
        <f>K6096-L6096</f>
        <v>0</v>
      </c>
      <c r="N6096" t="str">
        <f>IF(K6096&gt;L6096,"HIGH ZONE BIAS",IF(K6096&lt;L6096,"LOW ZONE BIAS","EQUILIBRIUM"))</f>
        <v>EQUILIBRIUM</v>
      </c>
    </row>
    <row r="6097">
      <c r="A6097">
        <v>21474</v>
      </c>
      <c r="B6097" t="str">
        <v>2021-12-16</v>
      </c>
      <c r="C6097" t="str">
        <v>Morning</v>
      </c>
      <c r="D6097">
        <v>2</v>
      </c>
      <c r="E6097" t="str">
        <f>IF(MOD(D6097,2)=0,"EVEN","ODD")</f>
        <v>EVEN</v>
      </c>
      <c r="F6097" t="str">
        <f>IF(D6097&lt;=18,"LOW (1-18)","HIGH (19-36)")</f>
        <v>LOW (1-18)</v>
      </c>
      <c r="G6097">
        <f>INT((D6097-1)/6)+1</f>
        <v>1</v>
      </c>
      <c r="H6097">
        <f>MOD(D6097-1,6)+1</f>
        <v>2</v>
      </c>
      <c r="I6097">
        <f>37-D6097</f>
        <v>35</v>
      </c>
      <c r="J6097">
        <f>ABS(D6097-D6098)</f>
        <v>28</v>
      </c>
      <c r="K6097">
        <f>AVERAGE(D6097:D6101)</f>
        <v>2</v>
      </c>
      <c r="L6097">
        <f>AVERAGE(D6097:D6116)</f>
        <v>2</v>
      </c>
      <c r="M6097">
        <f>K6097-L6097</f>
        <v>0</v>
      </c>
      <c r="N6097" t="str">
        <f>IF(K6097&gt;L6097,"HIGH ZONE BIAS",IF(K6097&lt;L6097,"LOW ZONE BIAS","EQUILIBRIUM"))</f>
        <v>EQUILIBRIUM</v>
      </c>
    </row>
    <row r="6098">
      <c r="A6098">
        <v>21473</v>
      </c>
      <c r="B6098" t="str">
        <v>2021-12-15</v>
      </c>
      <c r="C6098" t="str">
        <v>Evening</v>
      </c>
      <c r="D6098">
        <v>30</v>
      </c>
      <c r="E6098" t="str">
        <f>IF(MOD(D6098,2)=0,"EVEN","ODD")</f>
        <v>EVEN</v>
      </c>
      <c r="F6098" t="str">
        <f>IF(D6098&lt;=18,"LOW (1-18)","HIGH (19-36)")</f>
        <v>HIGH (19-36)</v>
      </c>
      <c r="G6098">
        <f>INT((D6098-1)/6)+1</f>
        <v>5</v>
      </c>
      <c r="H6098">
        <f>MOD(D6098-1,6)+1</f>
        <v>6</v>
      </c>
      <c r="I6098">
        <f>37-D6098</f>
        <v>7</v>
      </c>
      <c r="J6098">
        <f>ABS(D6098-D6099)</f>
        <v>15</v>
      </c>
      <c r="K6098">
        <f>AVERAGE(D6098:D6102)</f>
        <v>30</v>
      </c>
      <c r="L6098">
        <f>AVERAGE(D6098:D6117)</f>
        <v>30</v>
      </c>
      <c r="M6098">
        <f>K6098-L6098</f>
        <v>0</v>
      </c>
      <c r="N6098" t="str">
        <f>IF(K6098&gt;L6098,"HIGH ZONE BIAS",IF(K6098&lt;L6098,"LOW ZONE BIAS","EQUILIBRIUM"))</f>
        <v>EQUILIBRIUM</v>
      </c>
    </row>
    <row r="6099">
      <c r="A6099">
        <v>21472</v>
      </c>
      <c r="B6099" t="str">
        <v>2021-12-15</v>
      </c>
      <c r="C6099" t="str">
        <v>Afternoon</v>
      </c>
      <c r="D6099">
        <v>15</v>
      </c>
      <c r="E6099" t="str">
        <f>IF(MOD(D6099,2)=0,"EVEN","ODD")</f>
        <v>ODD</v>
      </c>
      <c r="F6099" t="str">
        <f>IF(D6099&lt;=18,"LOW (1-18)","HIGH (19-36)")</f>
        <v>LOW (1-18)</v>
      </c>
      <c r="G6099">
        <f>INT((D6099-1)/6)+1</f>
        <v>3</v>
      </c>
      <c r="H6099">
        <f>MOD(D6099-1,6)+1</f>
        <v>3</v>
      </c>
      <c r="I6099">
        <f>37-D6099</f>
        <v>22</v>
      </c>
      <c r="J6099">
        <f>ABS(D6099-D6100)</f>
        <v>11</v>
      </c>
      <c r="K6099">
        <f>AVERAGE(D6099:D6103)</f>
        <v>15</v>
      </c>
      <c r="L6099">
        <f>AVERAGE(D6099:D6118)</f>
        <v>15</v>
      </c>
      <c r="M6099">
        <f>K6099-L6099</f>
        <v>0</v>
      </c>
      <c r="N6099" t="str">
        <f>IF(K6099&gt;L6099,"HIGH ZONE BIAS",IF(K6099&lt;L6099,"LOW ZONE BIAS","EQUILIBRIUM"))</f>
        <v>EQUILIBRIUM</v>
      </c>
    </row>
    <row r="6100">
      <c r="A6100">
        <v>21471</v>
      </c>
      <c r="B6100" t="str">
        <v>2021-12-15</v>
      </c>
      <c r="C6100" t="str">
        <v>Midday</v>
      </c>
      <c r="D6100">
        <v>4</v>
      </c>
      <c r="E6100" t="str">
        <f>IF(MOD(D6100,2)=0,"EVEN","ODD")</f>
        <v>EVEN</v>
      </c>
      <c r="F6100" t="str">
        <f>IF(D6100&lt;=18,"LOW (1-18)","HIGH (19-36)")</f>
        <v>LOW (1-18)</v>
      </c>
      <c r="G6100">
        <f>INT((D6100-1)/6)+1</f>
        <v>1</v>
      </c>
      <c r="H6100">
        <f>MOD(D6100-1,6)+1</f>
        <v>4</v>
      </c>
      <c r="I6100">
        <f>37-D6100</f>
        <v>33</v>
      </c>
      <c r="J6100">
        <f>ABS(D6100-D6101)</f>
        <v>15</v>
      </c>
      <c r="K6100">
        <f>AVERAGE(D6100:D6104)</f>
        <v>4</v>
      </c>
      <c r="L6100">
        <f>AVERAGE(D6100:D6119)</f>
        <v>4</v>
      </c>
      <c r="M6100">
        <f>K6100-L6100</f>
        <v>0</v>
      </c>
      <c r="N6100" t="str">
        <f>IF(K6100&gt;L6100,"HIGH ZONE BIAS",IF(K6100&lt;L6100,"LOW ZONE BIAS","EQUILIBRIUM"))</f>
        <v>EQUILIBRIUM</v>
      </c>
    </row>
    <row r="6101">
      <c r="A6101">
        <v>21470</v>
      </c>
      <c r="B6101" t="str">
        <v>2021-12-15</v>
      </c>
      <c r="C6101" t="str">
        <v>Morning</v>
      </c>
      <c r="D6101">
        <v>19</v>
      </c>
      <c r="E6101" t="str">
        <f>IF(MOD(D6101,2)=0,"EVEN","ODD")</f>
        <v>ODD</v>
      </c>
      <c r="F6101" t="str">
        <f>IF(D6101&lt;=18,"LOW (1-18)","HIGH (19-36)")</f>
        <v>HIGH (19-36)</v>
      </c>
      <c r="G6101">
        <f>INT((D6101-1)/6)+1</f>
        <v>4</v>
      </c>
      <c r="H6101">
        <f>MOD(D6101-1,6)+1</f>
        <v>1</v>
      </c>
      <c r="I6101">
        <f>37-D6101</f>
        <v>18</v>
      </c>
      <c r="J6101">
        <f>ABS(D6101-D6102)</f>
        <v>6</v>
      </c>
      <c r="K6101">
        <f>AVERAGE(D6101:D6105)</f>
        <v>19</v>
      </c>
      <c r="L6101">
        <f>AVERAGE(D6101:D6120)</f>
        <v>19</v>
      </c>
      <c r="M6101">
        <f>K6101-L6101</f>
        <v>0</v>
      </c>
      <c r="N6101" t="str">
        <f>IF(K6101&gt;L6101,"HIGH ZONE BIAS",IF(K6101&lt;L6101,"LOW ZONE BIAS","EQUILIBRIUM"))</f>
        <v>EQUILIBRIUM</v>
      </c>
    </row>
    <row r="6102">
      <c r="A6102">
        <v>21469</v>
      </c>
      <c r="B6102" t="str">
        <v>2021-12-14</v>
      </c>
      <c r="C6102" t="str">
        <v>Evening</v>
      </c>
      <c r="D6102">
        <v>13</v>
      </c>
      <c r="E6102" t="str">
        <f>IF(MOD(D6102,2)=0,"EVEN","ODD")</f>
        <v>ODD</v>
      </c>
      <c r="F6102" t="str">
        <f>IF(D6102&lt;=18,"LOW (1-18)","HIGH (19-36)")</f>
        <v>LOW (1-18)</v>
      </c>
      <c r="G6102">
        <f>INT((D6102-1)/6)+1</f>
        <v>3</v>
      </c>
      <c r="H6102">
        <f>MOD(D6102-1,6)+1</f>
        <v>1</v>
      </c>
      <c r="I6102">
        <f>37-D6102</f>
        <v>24</v>
      </c>
      <c r="J6102">
        <f>ABS(D6102-D6103)</f>
        <v>4</v>
      </c>
      <c r="K6102">
        <f>AVERAGE(D6102:D6106)</f>
        <v>13</v>
      </c>
      <c r="L6102">
        <f>AVERAGE(D6102:D6121)</f>
        <v>13</v>
      </c>
      <c r="M6102">
        <f>K6102-L6102</f>
        <v>0</v>
      </c>
      <c r="N6102" t="str">
        <f>IF(K6102&gt;L6102,"HIGH ZONE BIAS",IF(K6102&lt;L6102,"LOW ZONE BIAS","EQUILIBRIUM"))</f>
        <v>EQUILIBRIUM</v>
      </c>
    </row>
    <row r="6103">
      <c r="A6103">
        <v>21468</v>
      </c>
      <c r="B6103" t="str">
        <v>2021-12-14</v>
      </c>
      <c r="C6103" t="str">
        <v>Afternoon</v>
      </c>
      <c r="D6103">
        <v>17</v>
      </c>
      <c r="E6103" t="str">
        <f>IF(MOD(D6103,2)=0,"EVEN","ODD")</f>
        <v>ODD</v>
      </c>
      <c r="F6103" t="str">
        <f>IF(D6103&lt;=18,"LOW (1-18)","HIGH (19-36)")</f>
        <v>LOW (1-18)</v>
      </c>
      <c r="G6103">
        <f>INT((D6103-1)/6)+1</f>
        <v>3</v>
      </c>
      <c r="H6103">
        <f>MOD(D6103-1,6)+1</f>
        <v>5</v>
      </c>
      <c r="I6103">
        <f>37-D6103</f>
        <v>20</v>
      </c>
      <c r="J6103">
        <f>ABS(D6103-D6104)</f>
        <v>10</v>
      </c>
      <c r="K6103">
        <f>AVERAGE(D6103:D6107)</f>
        <v>17</v>
      </c>
      <c r="L6103">
        <f>AVERAGE(D6103:D6122)</f>
        <v>17</v>
      </c>
      <c r="M6103">
        <f>K6103-L6103</f>
        <v>0</v>
      </c>
      <c r="N6103" t="str">
        <f>IF(K6103&gt;L6103,"HIGH ZONE BIAS",IF(K6103&lt;L6103,"LOW ZONE BIAS","EQUILIBRIUM"))</f>
        <v>EQUILIBRIUM</v>
      </c>
    </row>
    <row r="6104">
      <c r="A6104">
        <v>21467</v>
      </c>
      <c r="B6104" t="str">
        <v>2021-12-14</v>
      </c>
      <c r="C6104" t="str">
        <v>Midday</v>
      </c>
      <c r="D6104">
        <v>7</v>
      </c>
      <c r="E6104" t="str">
        <f>IF(MOD(D6104,2)=0,"EVEN","ODD")</f>
        <v>ODD</v>
      </c>
      <c r="F6104" t="str">
        <f>IF(D6104&lt;=18,"LOW (1-18)","HIGH (19-36)")</f>
        <v>LOW (1-18)</v>
      </c>
      <c r="G6104">
        <f>INT((D6104-1)/6)+1</f>
        <v>2</v>
      </c>
      <c r="H6104">
        <f>MOD(D6104-1,6)+1</f>
        <v>1</v>
      </c>
      <c r="I6104">
        <f>37-D6104</f>
        <v>30</v>
      </c>
      <c r="J6104">
        <f>ABS(D6104-D6105)</f>
        <v>17</v>
      </c>
      <c r="K6104">
        <f>AVERAGE(D6104:D6108)</f>
        <v>7</v>
      </c>
      <c r="L6104">
        <f>AVERAGE(D6104:D6123)</f>
        <v>7</v>
      </c>
      <c r="M6104">
        <f>K6104-L6104</f>
        <v>0</v>
      </c>
      <c r="N6104" t="str">
        <f>IF(K6104&gt;L6104,"HIGH ZONE BIAS",IF(K6104&lt;L6104,"LOW ZONE BIAS","EQUILIBRIUM"))</f>
        <v>EQUILIBRIUM</v>
      </c>
    </row>
    <row r="6105">
      <c r="A6105">
        <v>21466</v>
      </c>
      <c r="B6105" t="str">
        <v>2021-12-14</v>
      </c>
      <c r="C6105" t="str">
        <v>Morning</v>
      </c>
      <c r="D6105">
        <v>24</v>
      </c>
      <c r="E6105" t="str">
        <f>IF(MOD(D6105,2)=0,"EVEN","ODD")</f>
        <v>EVEN</v>
      </c>
      <c r="F6105" t="str">
        <f>IF(D6105&lt;=18,"LOW (1-18)","HIGH (19-36)")</f>
        <v>HIGH (19-36)</v>
      </c>
      <c r="G6105">
        <f>INT((D6105-1)/6)+1</f>
        <v>4</v>
      </c>
      <c r="H6105">
        <f>MOD(D6105-1,6)+1</f>
        <v>6</v>
      </c>
      <c r="I6105">
        <f>37-D6105</f>
        <v>13</v>
      </c>
      <c r="J6105">
        <f>ABS(D6105-D6106)</f>
        <v>14</v>
      </c>
      <c r="K6105">
        <f>AVERAGE(D6105:D6109)</f>
        <v>24</v>
      </c>
      <c r="L6105">
        <f>AVERAGE(D6105:D6124)</f>
        <v>24</v>
      </c>
      <c r="M6105">
        <f>K6105-L6105</f>
        <v>0</v>
      </c>
      <c r="N6105" t="str">
        <f>IF(K6105&gt;L6105,"HIGH ZONE BIAS",IF(K6105&lt;L6105,"LOW ZONE BIAS","EQUILIBRIUM"))</f>
        <v>EQUILIBRIUM</v>
      </c>
    </row>
    <row r="6106">
      <c r="A6106">
        <v>21465</v>
      </c>
      <c r="B6106" t="str">
        <v>2021-12-13</v>
      </c>
      <c r="C6106" t="str">
        <v>Evening</v>
      </c>
      <c r="D6106">
        <v>10</v>
      </c>
      <c r="E6106" t="str">
        <f>IF(MOD(D6106,2)=0,"EVEN","ODD")</f>
        <v>EVEN</v>
      </c>
      <c r="F6106" t="str">
        <f>IF(D6106&lt;=18,"LOW (1-18)","HIGH (19-36)")</f>
        <v>LOW (1-18)</v>
      </c>
      <c r="G6106">
        <f>INT((D6106-1)/6)+1</f>
        <v>2</v>
      </c>
      <c r="H6106">
        <f>MOD(D6106-1,6)+1</f>
        <v>4</v>
      </c>
      <c r="I6106">
        <f>37-D6106</f>
        <v>27</v>
      </c>
      <c r="J6106">
        <f>ABS(D6106-D6107)</f>
        <v>14</v>
      </c>
      <c r="K6106">
        <f>AVERAGE(D6106:D6110)</f>
        <v>10</v>
      </c>
      <c r="L6106">
        <f>AVERAGE(D6106:D6125)</f>
        <v>10</v>
      </c>
      <c r="M6106">
        <f>K6106-L6106</f>
        <v>0</v>
      </c>
      <c r="N6106" t="str">
        <f>IF(K6106&gt;L6106,"HIGH ZONE BIAS",IF(K6106&lt;L6106,"LOW ZONE BIAS","EQUILIBRIUM"))</f>
        <v>EQUILIBRIUM</v>
      </c>
    </row>
    <row r="6107">
      <c r="A6107">
        <v>21464</v>
      </c>
      <c r="B6107" t="str">
        <v>2021-12-13</v>
      </c>
      <c r="C6107" t="str">
        <v>Afternoon</v>
      </c>
      <c r="D6107">
        <v>24</v>
      </c>
      <c r="E6107" t="str">
        <f>IF(MOD(D6107,2)=0,"EVEN","ODD")</f>
        <v>EVEN</v>
      </c>
      <c r="F6107" t="str">
        <f>IF(D6107&lt;=18,"LOW (1-18)","HIGH (19-36)")</f>
        <v>HIGH (19-36)</v>
      </c>
      <c r="G6107">
        <f>INT((D6107-1)/6)+1</f>
        <v>4</v>
      </c>
      <c r="H6107">
        <f>MOD(D6107-1,6)+1</f>
        <v>6</v>
      </c>
      <c r="I6107">
        <f>37-D6107</f>
        <v>13</v>
      </c>
      <c r="J6107">
        <f>ABS(D6107-D6108)</f>
        <v>12</v>
      </c>
      <c r="K6107">
        <f>AVERAGE(D6107:D6111)</f>
        <v>24</v>
      </c>
      <c r="L6107">
        <f>AVERAGE(D6107:D6126)</f>
        <v>24</v>
      </c>
      <c r="M6107">
        <f>K6107-L6107</f>
        <v>0</v>
      </c>
      <c r="N6107" t="str">
        <f>IF(K6107&gt;L6107,"HIGH ZONE BIAS",IF(K6107&lt;L6107,"LOW ZONE BIAS","EQUILIBRIUM"))</f>
        <v>EQUILIBRIUM</v>
      </c>
    </row>
    <row r="6108">
      <c r="A6108">
        <v>21463</v>
      </c>
      <c r="B6108" t="str">
        <v>2021-12-13</v>
      </c>
      <c r="C6108" t="str">
        <v>Midday</v>
      </c>
      <c r="D6108">
        <v>12</v>
      </c>
      <c r="E6108" t="str">
        <f>IF(MOD(D6108,2)=0,"EVEN","ODD")</f>
        <v>EVEN</v>
      </c>
      <c r="F6108" t="str">
        <f>IF(D6108&lt;=18,"LOW (1-18)","HIGH (19-36)")</f>
        <v>LOW (1-18)</v>
      </c>
      <c r="G6108">
        <f>INT((D6108-1)/6)+1</f>
        <v>2</v>
      </c>
      <c r="H6108">
        <f>MOD(D6108-1,6)+1</f>
        <v>6</v>
      </c>
      <c r="I6108">
        <f>37-D6108</f>
        <v>25</v>
      </c>
      <c r="J6108">
        <f>ABS(D6108-D6109)</f>
        <v>24</v>
      </c>
      <c r="K6108">
        <f>AVERAGE(D6108:D6112)</f>
        <v>12</v>
      </c>
      <c r="L6108">
        <f>AVERAGE(D6108:D6127)</f>
        <v>12</v>
      </c>
      <c r="M6108">
        <f>K6108-L6108</f>
        <v>0</v>
      </c>
      <c r="N6108" t="str">
        <f>IF(K6108&gt;L6108,"HIGH ZONE BIAS",IF(K6108&lt;L6108,"LOW ZONE BIAS","EQUILIBRIUM"))</f>
        <v>EQUILIBRIUM</v>
      </c>
    </row>
    <row r="6109">
      <c r="A6109">
        <v>21462</v>
      </c>
      <c r="B6109" t="str">
        <v>2021-12-13</v>
      </c>
      <c r="C6109" t="str">
        <v>Morning</v>
      </c>
      <c r="D6109">
        <v>36</v>
      </c>
      <c r="E6109" t="str">
        <f>IF(MOD(D6109,2)=0,"EVEN","ODD")</f>
        <v>EVEN</v>
      </c>
      <c r="F6109" t="str">
        <f>IF(D6109&lt;=18,"LOW (1-18)","HIGH (19-36)")</f>
        <v>HIGH (19-36)</v>
      </c>
      <c r="G6109">
        <f>INT((D6109-1)/6)+1</f>
        <v>6</v>
      </c>
      <c r="H6109">
        <f>MOD(D6109-1,6)+1</f>
        <v>6</v>
      </c>
      <c r="I6109">
        <f>37-D6109</f>
        <v>1</v>
      </c>
      <c r="J6109">
        <f>ABS(D6109-D6110)</f>
        <v>21</v>
      </c>
      <c r="K6109">
        <f>AVERAGE(D6109:D6113)</f>
        <v>36</v>
      </c>
      <c r="L6109">
        <f>AVERAGE(D6109:D6128)</f>
        <v>36</v>
      </c>
      <c r="M6109">
        <f>K6109-L6109</f>
        <v>0</v>
      </c>
      <c r="N6109" t="str">
        <f>IF(K6109&gt;L6109,"HIGH ZONE BIAS",IF(K6109&lt;L6109,"LOW ZONE BIAS","EQUILIBRIUM"))</f>
        <v>EQUILIBRIUM</v>
      </c>
    </row>
    <row r="6110">
      <c r="A6110">
        <v>21461</v>
      </c>
      <c r="B6110" t="str">
        <v>2021-12-11</v>
      </c>
      <c r="C6110" t="str">
        <v>Evening</v>
      </c>
      <c r="D6110">
        <v>15</v>
      </c>
      <c r="E6110" t="str">
        <f>IF(MOD(D6110,2)=0,"EVEN","ODD")</f>
        <v>ODD</v>
      </c>
      <c r="F6110" t="str">
        <f>IF(D6110&lt;=18,"LOW (1-18)","HIGH (19-36)")</f>
        <v>LOW (1-18)</v>
      </c>
      <c r="G6110">
        <f>INT((D6110-1)/6)+1</f>
        <v>3</v>
      </c>
      <c r="H6110">
        <f>MOD(D6110-1,6)+1</f>
        <v>3</v>
      </c>
      <c r="I6110">
        <f>37-D6110</f>
        <v>22</v>
      </c>
      <c r="J6110">
        <f>ABS(D6110-D6111)</f>
        <v>7</v>
      </c>
      <c r="K6110">
        <f>AVERAGE(D6110:D6114)</f>
        <v>15</v>
      </c>
      <c r="L6110">
        <f>AVERAGE(D6110:D6129)</f>
        <v>15</v>
      </c>
      <c r="M6110">
        <f>K6110-L6110</f>
        <v>0</v>
      </c>
      <c r="N6110" t="str">
        <f>IF(K6110&gt;L6110,"HIGH ZONE BIAS",IF(K6110&lt;L6110,"LOW ZONE BIAS","EQUILIBRIUM"))</f>
        <v>EQUILIBRIUM</v>
      </c>
    </row>
    <row r="6111">
      <c r="A6111">
        <v>21460</v>
      </c>
      <c r="B6111" t="str">
        <v>2021-12-11</v>
      </c>
      <c r="C6111" t="str">
        <v>Afternoon</v>
      </c>
      <c r="D6111">
        <v>22</v>
      </c>
      <c r="E6111" t="str">
        <f>IF(MOD(D6111,2)=0,"EVEN","ODD")</f>
        <v>EVEN</v>
      </c>
      <c r="F6111" t="str">
        <f>IF(D6111&lt;=18,"LOW (1-18)","HIGH (19-36)")</f>
        <v>HIGH (19-36)</v>
      </c>
      <c r="G6111">
        <f>INT((D6111-1)/6)+1</f>
        <v>4</v>
      </c>
      <c r="H6111">
        <f>MOD(D6111-1,6)+1</f>
        <v>4</v>
      </c>
      <c r="I6111">
        <f>37-D6111</f>
        <v>15</v>
      </c>
      <c r="J6111">
        <f>ABS(D6111-D6112)</f>
        <v>18</v>
      </c>
      <c r="K6111">
        <f>AVERAGE(D6111:D6115)</f>
        <v>22</v>
      </c>
      <c r="L6111">
        <f>AVERAGE(D6111:D6130)</f>
        <v>22</v>
      </c>
      <c r="M6111">
        <f>K6111-L6111</f>
        <v>0</v>
      </c>
      <c r="N6111" t="str">
        <f>IF(K6111&gt;L6111,"HIGH ZONE BIAS",IF(K6111&lt;L6111,"LOW ZONE BIAS","EQUILIBRIUM"))</f>
        <v>EQUILIBRIUM</v>
      </c>
    </row>
    <row r="6112">
      <c r="A6112">
        <v>21459</v>
      </c>
      <c r="B6112" t="str">
        <v>2021-12-11</v>
      </c>
      <c r="C6112" t="str">
        <v>Midday</v>
      </c>
      <c r="D6112">
        <v>4</v>
      </c>
      <c r="E6112" t="str">
        <f>IF(MOD(D6112,2)=0,"EVEN","ODD")</f>
        <v>EVEN</v>
      </c>
      <c r="F6112" t="str">
        <f>IF(D6112&lt;=18,"LOW (1-18)","HIGH (19-36)")</f>
        <v>LOW (1-18)</v>
      </c>
      <c r="G6112">
        <f>INT((D6112-1)/6)+1</f>
        <v>1</v>
      </c>
      <c r="H6112">
        <f>MOD(D6112-1,6)+1</f>
        <v>4</v>
      </c>
      <c r="I6112">
        <f>37-D6112</f>
        <v>33</v>
      </c>
      <c r="J6112">
        <f>ABS(D6112-D6113)</f>
        <v>5</v>
      </c>
      <c r="K6112">
        <f>AVERAGE(D6112:D6116)</f>
        <v>4</v>
      </c>
      <c r="L6112">
        <f>AVERAGE(D6112:D6131)</f>
        <v>4</v>
      </c>
      <c r="M6112">
        <f>K6112-L6112</f>
        <v>0</v>
      </c>
      <c r="N6112" t="str">
        <f>IF(K6112&gt;L6112,"HIGH ZONE BIAS",IF(K6112&lt;L6112,"LOW ZONE BIAS","EQUILIBRIUM"))</f>
        <v>EQUILIBRIUM</v>
      </c>
    </row>
    <row r="6113">
      <c r="A6113">
        <v>21458</v>
      </c>
      <c r="B6113" t="str">
        <v>2021-12-11</v>
      </c>
      <c r="C6113" t="str">
        <v>Morning</v>
      </c>
      <c r="D6113">
        <v>9</v>
      </c>
      <c r="E6113" t="str">
        <f>IF(MOD(D6113,2)=0,"EVEN","ODD")</f>
        <v>ODD</v>
      </c>
      <c r="F6113" t="str">
        <f>IF(D6113&lt;=18,"LOW (1-18)","HIGH (19-36)")</f>
        <v>LOW (1-18)</v>
      </c>
      <c r="G6113">
        <f>INT((D6113-1)/6)+1</f>
        <v>2</v>
      </c>
      <c r="H6113">
        <f>MOD(D6113-1,6)+1</f>
        <v>3</v>
      </c>
      <c r="I6113">
        <f>37-D6113</f>
        <v>28</v>
      </c>
      <c r="J6113">
        <f>ABS(D6113-D6114)</f>
        <v>16</v>
      </c>
      <c r="K6113">
        <f>AVERAGE(D6113:D6117)</f>
        <v>9</v>
      </c>
      <c r="L6113">
        <f>AVERAGE(D6113:D6132)</f>
        <v>9</v>
      </c>
      <c r="M6113">
        <f>K6113-L6113</f>
        <v>0</v>
      </c>
      <c r="N6113" t="str">
        <f>IF(K6113&gt;L6113,"HIGH ZONE BIAS",IF(K6113&lt;L6113,"LOW ZONE BIAS","EQUILIBRIUM"))</f>
        <v>EQUILIBRIUM</v>
      </c>
    </row>
    <row r="6114">
      <c r="A6114">
        <v>21457</v>
      </c>
      <c r="B6114" t="str">
        <v>2021-12-10</v>
      </c>
      <c r="C6114" t="str">
        <v>Evening</v>
      </c>
      <c r="D6114">
        <v>25</v>
      </c>
      <c r="E6114" t="str">
        <f>IF(MOD(D6114,2)=0,"EVEN","ODD")</f>
        <v>ODD</v>
      </c>
      <c r="F6114" t="str">
        <f>IF(D6114&lt;=18,"LOW (1-18)","HIGH (19-36)")</f>
        <v>HIGH (19-36)</v>
      </c>
      <c r="G6114">
        <f>INT((D6114-1)/6)+1</f>
        <v>5</v>
      </c>
      <c r="H6114">
        <f>MOD(D6114-1,6)+1</f>
        <v>1</v>
      </c>
      <c r="I6114">
        <f>37-D6114</f>
        <v>12</v>
      </c>
      <c r="J6114">
        <f>ABS(D6114-D6115)</f>
        <v>2</v>
      </c>
      <c r="K6114">
        <f>AVERAGE(D6114:D6118)</f>
        <v>25</v>
      </c>
      <c r="L6114">
        <f>AVERAGE(D6114:D6133)</f>
        <v>25</v>
      </c>
      <c r="M6114">
        <f>K6114-L6114</f>
        <v>0</v>
      </c>
      <c r="N6114" t="str">
        <f>IF(K6114&gt;L6114,"HIGH ZONE BIAS",IF(K6114&lt;L6114,"LOW ZONE BIAS","EQUILIBRIUM"))</f>
        <v>EQUILIBRIUM</v>
      </c>
    </row>
    <row r="6115">
      <c r="A6115">
        <v>21456</v>
      </c>
      <c r="B6115" t="str">
        <v>2021-12-10</v>
      </c>
      <c r="C6115" t="str">
        <v>Afternoon</v>
      </c>
      <c r="D6115">
        <v>23</v>
      </c>
      <c r="E6115" t="str">
        <f>IF(MOD(D6115,2)=0,"EVEN","ODD")</f>
        <v>ODD</v>
      </c>
      <c r="F6115" t="str">
        <f>IF(D6115&lt;=18,"LOW (1-18)","HIGH (19-36)")</f>
        <v>HIGH (19-36)</v>
      </c>
      <c r="G6115">
        <f>INT((D6115-1)/6)+1</f>
        <v>4</v>
      </c>
      <c r="H6115">
        <f>MOD(D6115-1,6)+1</f>
        <v>5</v>
      </c>
      <c r="I6115">
        <f>37-D6115</f>
        <v>14</v>
      </c>
      <c r="J6115">
        <f>ABS(D6115-D6116)</f>
        <v>17</v>
      </c>
      <c r="K6115">
        <f>AVERAGE(D6115:D6119)</f>
        <v>23</v>
      </c>
      <c r="L6115">
        <f>AVERAGE(D6115:D6134)</f>
        <v>23</v>
      </c>
      <c r="M6115">
        <f>K6115-L6115</f>
        <v>0</v>
      </c>
      <c r="N6115" t="str">
        <f>IF(K6115&gt;L6115,"HIGH ZONE BIAS",IF(K6115&lt;L6115,"LOW ZONE BIAS","EQUILIBRIUM"))</f>
        <v>EQUILIBRIUM</v>
      </c>
    </row>
    <row r="6116">
      <c r="A6116">
        <v>21455</v>
      </c>
      <c r="B6116" t="str">
        <v>2021-12-10</v>
      </c>
      <c r="C6116" t="str">
        <v>Midday</v>
      </c>
      <c r="D6116">
        <v>6</v>
      </c>
      <c r="E6116" t="str">
        <f>IF(MOD(D6116,2)=0,"EVEN","ODD")</f>
        <v>EVEN</v>
      </c>
      <c r="F6116" t="str">
        <f>IF(D6116&lt;=18,"LOW (1-18)","HIGH (19-36)")</f>
        <v>LOW (1-18)</v>
      </c>
      <c r="G6116">
        <f>INT((D6116-1)/6)+1</f>
        <v>1</v>
      </c>
      <c r="H6116">
        <f>MOD(D6116-1,6)+1</f>
        <v>6</v>
      </c>
      <c r="I6116">
        <f>37-D6116</f>
        <v>31</v>
      </c>
      <c r="J6116">
        <f>ABS(D6116-D6117)</f>
        <v>18</v>
      </c>
      <c r="K6116">
        <f>AVERAGE(D6116:D6120)</f>
        <v>6</v>
      </c>
      <c r="L6116">
        <f>AVERAGE(D6116:D6135)</f>
        <v>6</v>
      </c>
      <c r="M6116">
        <f>K6116-L6116</f>
        <v>0</v>
      </c>
      <c r="N6116" t="str">
        <f>IF(K6116&gt;L6116,"HIGH ZONE BIAS",IF(K6116&lt;L6116,"LOW ZONE BIAS","EQUILIBRIUM"))</f>
        <v>EQUILIBRIUM</v>
      </c>
    </row>
    <row r="6117">
      <c r="A6117">
        <v>21454</v>
      </c>
      <c r="B6117" t="str">
        <v>2021-12-10</v>
      </c>
      <c r="C6117" t="str">
        <v>Morning</v>
      </c>
      <c r="D6117">
        <v>24</v>
      </c>
      <c r="E6117" t="str">
        <f>IF(MOD(D6117,2)=0,"EVEN","ODD")</f>
        <v>EVEN</v>
      </c>
      <c r="F6117" t="str">
        <f>IF(D6117&lt;=18,"LOW (1-18)","HIGH (19-36)")</f>
        <v>HIGH (19-36)</v>
      </c>
      <c r="G6117">
        <f>INT((D6117-1)/6)+1</f>
        <v>4</v>
      </c>
      <c r="H6117">
        <f>MOD(D6117-1,6)+1</f>
        <v>6</v>
      </c>
      <c r="I6117">
        <f>37-D6117</f>
        <v>13</v>
      </c>
      <c r="J6117">
        <f>ABS(D6117-D6118)</f>
        <v>1</v>
      </c>
      <c r="K6117">
        <f>AVERAGE(D6117:D6121)</f>
        <v>24</v>
      </c>
      <c r="L6117">
        <f>AVERAGE(D6117:D6136)</f>
        <v>24</v>
      </c>
      <c r="M6117">
        <f>K6117-L6117</f>
        <v>0</v>
      </c>
      <c r="N6117" t="str">
        <f>IF(K6117&gt;L6117,"HIGH ZONE BIAS",IF(K6117&lt;L6117,"LOW ZONE BIAS","EQUILIBRIUM"))</f>
        <v>EQUILIBRIUM</v>
      </c>
    </row>
    <row r="6118">
      <c r="A6118">
        <v>21453</v>
      </c>
      <c r="B6118" t="str">
        <v>2021-12-09</v>
      </c>
      <c r="C6118" t="str">
        <v>Evening</v>
      </c>
      <c r="D6118">
        <v>25</v>
      </c>
      <c r="E6118" t="str">
        <f>IF(MOD(D6118,2)=0,"EVEN","ODD")</f>
        <v>ODD</v>
      </c>
      <c r="F6118" t="str">
        <f>IF(D6118&lt;=18,"LOW (1-18)","HIGH (19-36)")</f>
        <v>HIGH (19-36)</v>
      </c>
      <c r="G6118">
        <f>INT((D6118-1)/6)+1</f>
        <v>5</v>
      </c>
      <c r="H6118">
        <f>MOD(D6118-1,6)+1</f>
        <v>1</v>
      </c>
      <c r="I6118">
        <f>37-D6118</f>
        <v>12</v>
      </c>
      <c r="J6118">
        <f>ABS(D6118-D6119)</f>
        <v>13</v>
      </c>
      <c r="K6118">
        <f>AVERAGE(D6118:D6122)</f>
        <v>25</v>
      </c>
      <c r="L6118">
        <f>AVERAGE(D6118:D6137)</f>
        <v>25</v>
      </c>
      <c r="M6118">
        <f>K6118-L6118</f>
        <v>0</v>
      </c>
      <c r="N6118" t="str">
        <f>IF(K6118&gt;L6118,"HIGH ZONE BIAS",IF(K6118&lt;L6118,"LOW ZONE BIAS","EQUILIBRIUM"))</f>
        <v>EQUILIBRIUM</v>
      </c>
    </row>
    <row r="6119">
      <c r="A6119">
        <v>21452</v>
      </c>
      <c r="B6119" t="str">
        <v>2021-12-09</v>
      </c>
      <c r="C6119" t="str">
        <v>Afternoon</v>
      </c>
      <c r="D6119">
        <v>12</v>
      </c>
      <c r="E6119" t="str">
        <f>IF(MOD(D6119,2)=0,"EVEN","ODD")</f>
        <v>EVEN</v>
      </c>
      <c r="F6119" t="str">
        <f>IF(D6119&lt;=18,"LOW (1-18)","HIGH (19-36)")</f>
        <v>LOW (1-18)</v>
      </c>
      <c r="G6119">
        <f>INT((D6119-1)/6)+1</f>
        <v>2</v>
      </c>
      <c r="H6119">
        <f>MOD(D6119-1,6)+1</f>
        <v>6</v>
      </c>
      <c r="I6119">
        <f>37-D6119</f>
        <v>25</v>
      </c>
      <c r="J6119">
        <f>ABS(D6119-D6120)</f>
        <v>23</v>
      </c>
      <c r="K6119">
        <f>AVERAGE(D6119:D6123)</f>
        <v>12</v>
      </c>
      <c r="L6119">
        <f>AVERAGE(D6119:D6138)</f>
        <v>12</v>
      </c>
      <c r="M6119">
        <f>K6119-L6119</f>
        <v>0</v>
      </c>
      <c r="N6119" t="str">
        <f>IF(K6119&gt;L6119,"HIGH ZONE BIAS",IF(K6119&lt;L6119,"LOW ZONE BIAS","EQUILIBRIUM"))</f>
        <v>EQUILIBRIUM</v>
      </c>
    </row>
    <row r="6120">
      <c r="A6120">
        <v>21451</v>
      </c>
      <c r="B6120" t="str">
        <v>2021-12-09</v>
      </c>
      <c r="C6120" t="str">
        <v>Midday</v>
      </c>
      <c r="D6120">
        <v>35</v>
      </c>
      <c r="E6120" t="str">
        <f>IF(MOD(D6120,2)=0,"EVEN","ODD")</f>
        <v>ODD</v>
      </c>
      <c r="F6120" t="str">
        <f>IF(D6120&lt;=18,"LOW (1-18)","HIGH (19-36)")</f>
        <v>HIGH (19-36)</v>
      </c>
      <c r="G6120">
        <f>INT((D6120-1)/6)+1</f>
        <v>6</v>
      </c>
      <c r="H6120">
        <f>MOD(D6120-1,6)+1</f>
        <v>5</v>
      </c>
      <c r="I6120">
        <f>37-D6120</f>
        <v>2</v>
      </c>
      <c r="J6120">
        <f>ABS(D6120-D6121)</f>
        <v>6</v>
      </c>
      <c r="K6120">
        <f>AVERAGE(D6120:D6124)</f>
        <v>35</v>
      </c>
      <c r="L6120">
        <f>AVERAGE(D6120:D6139)</f>
        <v>35</v>
      </c>
      <c r="M6120">
        <f>K6120-L6120</f>
        <v>0</v>
      </c>
      <c r="N6120" t="str">
        <f>IF(K6120&gt;L6120,"HIGH ZONE BIAS",IF(K6120&lt;L6120,"LOW ZONE BIAS","EQUILIBRIUM"))</f>
        <v>EQUILIBRIUM</v>
      </c>
    </row>
    <row r="6121">
      <c r="A6121">
        <v>21450</v>
      </c>
      <c r="B6121" t="str">
        <v>2021-12-09</v>
      </c>
      <c r="C6121" t="str">
        <v>Morning</v>
      </c>
      <c r="D6121">
        <v>29</v>
      </c>
      <c r="E6121" t="str">
        <f>IF(MOD(D6121,2)=0,"EVEN","ODD")</f>
        <v>ODD</v>
      </c>
      <c r="F6121" t="str">
        <f>IF(D6121&lt;=18,"LOW (1-18)","HIGH (19-36)")</f>
        <v>HIGH (19-36)</v>
      </c>
      <c r="G6121">
        <f>INT((D6121-1)/6)+1</f>
        <v>5</v>
      </c>
      <c r="H6121">
        <f>MOD(D6121-1,6)+1</f>
        <v>5</v>
      </c>
      <c r="I6121">
        <f>37-D6121</f>
        <v>8</v>
      </c>
      <c r="J6121">
        <f>ABS(D6121-D6122)</f>
        <v>28</v>
      </c>
      <c r="K6121">
        <f>AVERAGE(D6121:D6125)</f>
        <v>29</v>
      </c>
      <c r="L6121">
        <f>AVERAGE(D6121:D6140)</f>
        <v>29</v>
      </c>
      <c r="M6121">
        <f>K6121-L6121</f>
        <v>0</v>
      </c>
      <c r="N6121" t="str">
        <f>IF(K6121&gt;L6121,"HIGH ZONE BIAS",IF(K6121&lt;L6121,"LOW ZONE BIAS","EQUILIBRIUM"))</f>
        <v>EQUILIBRIUM</v>
      </c>
    </row>
    <row r="6122">
      <c r="A6122">
        <v>21449</v>
      </c>
      <c r="B6122" t="str">
        <v>2021-12-08</v>
      </c>
      <c r="C6122" t="str">
        <v>Evening</v>
      </c>
      <c r="D6122">
        <v>1</v>
      </c>
      <c r="E6122" t="str">
        <f>IF(MOD(D6122,2)=0,"EVEN","ODD")</f>
        <v>ODD</v>
      </c>
      <c r="F6122" t="str">
        <f>IF(D6122&lt;=18,"LOW (1-18)","HIGH (19-36)")</f>
        <v>LOW (1-18)</v>
      </c>
      <c r="G6122">
        <f>INT((D6122-1)/6)+1</f>
        <v>1</v>
      </c>
      <c r="H6122">
        <f>MOD(D6122-1,6)+1</f>
        <v>1</v>
      </c>
      <c r="I6122">
        <f>37-D6122</f>
        <v>36</v>
      </c>
      <c r="J6122">
        <f>ABS(D6122-D6123)</f>
        <v>32</v>
      </c>
      <c r="K6122">
        <f>AVERAGE(D6122:D6126)</f>
        <v>1</v>
      </c>
      <c r="L6122">
        <f>AVERAGE(D6122:D6141)</f>
        <v>1</v>
      </c>
      <c r="M6122">
        <f>K6122-L6122</f>
        <v>0</v>
      </c>
      <c r="N6122" t="str">
        <f>IF(K6122&gt;L6122,"HIGH ZONE BIAS",IF(K6122&lt;L6122,"LOW ZONE BIAS","EQUILIBRIUM"))</f>
        <v>EQUILIBRIUM</v>
      </c>
    </row>
    <row r="6123">
      <c r="A6123">
        <v>21448</v>
      </c>
      <c r="B6123" t="str">
        <v>2021-12-08</v>
      </c>
      <c r="C6123" t="str">
        <v>Afternoon</v>
      </c>
      <c r="D6123">
        <v>33</v>
      </c>
      <c r="E6123" t="str">
        <f>IF(MOD(D6123,2)=0,"EVEN","ODD")</f>
        <v>ODD</v>
      </c>
      <c r="F6123" t="str">
        <f>IF(D6123&lt;=18,"LOW (1-18)","HIGH (19-36)")</f>
        <v>HIGH (19-36)</v>
      </c>
      <c r="G6123">
        <f>INT((D6123-1)/6)+1</f>
        <v>6</v>
      </c>
      <c r="H6123">
        <f>MOD(D6123-1,6)+1</f>
        <v>3</v>
      </c>
      <c r="I6123">
        <f>37-D6123</f>
        <v>4</v>
      </c>
      <c r="J6123">
        <f>ABS(D6123-D6124)</f>
        <v>8</v>
      </c>
      <c r="K6123">
        <f>AVERAGE(D6123:D6127)</f>
        <v>33</v>
      </c>
      <c r="L6123">
        <f>AVERAGE(D6123:D6142)</f>
        <v>33</v>
      </c>
      <c r="M6123">
        <f>K6123-L6123</f>
        <v>0</v>
      </c>
      <c r="N6123" t="str">
        <f>IF(K6123&gt;L6123,"HIGH ZONE BIAS",IF(K6123&lt;L6123,"LOW ZONE BIAS","EQUILIBRIUM"))</f>
        <v>EQUILIBRIUM</v>
      </c>
    </row>
    <row r="6124">
      <c r="A6124">
        <v>21447</v>
      </c>
      <c r="B6124" t="str">
        <v>2021-12-08</v>
      </c>
      <c r="C6124" t="str">
        <v>Midday</v>
      </c>
      <c r="D6124">
        <v>25</v>
      </c>
      <c r="E6124" t="str">
        <f>IF(MOD(D6124,2)=0,"EVEN","ODD")</f>
        <v>ODD</v>
      </c>
      <c r="F6124" t="str">
        <f>IF(D6124&lt;=18,"LOW (1-18)","HIGH (19-36)")</f>
        <v>HIGH (19-36)</v>
      </c>
      <c r="G6124">
        <f>INT((D6124-1)/6)+1</f>
        <v>5</v>
      </c>
      <c r="H6124">
        <f>MOD(D6124-1,6)+1</f>
        <v>1</v>
      </c>
      <c r="I6124">
        <f>37-D6124</f>
        <v>12</v>
      </c>
      <c r="J6124">
        <f>ABS(D6124-D6125)</f>
        <v>7</v>
      </c>
      <c r="K6124">
        <f>AVERAGE(D6124:D6128)</f>
        <v>25</v>
      </c>
      <c r="L6124">
        <f>AVERAGE(D6124:D6143)</f>
        <v>25</v>
      </c>
      <c r="M6124">
        <f>K6124-L6124</f>
        <v>0</v>
      </c>
      <c r="N6124" t="str">
        <f>IF(K6124&gt;L6124,"HIGH ZONE BIAS",IF(K6124&lt;L6124,"LOW ZONE BIAS","EQUILIBRIUM"))</f>
        <v>EQUILIBRIUM</v>
      </c>
    </row>
    <row r="6125">
      <c r="A6125">
        <v>21446</v>
      </c>
      <c r="B6125" t="str">
        <v>2021-12-08</v>
      </c>
      <c r="C6125" t="str">
        <v>Morning</v>
      </c>
      <c r="D6125">
        <v>32</v>
      </c>
      <c r="E6125" t="str">
        <f>IF(MOD(D6125,2)=0,"EVEN","ODD")</f>
        <v>EVEN</v>
      </c>
      <c r="F6125" t="str">
        <f>IF(D6125&lt;=18,"LOW (1-18)","HIGH (19-36)")</f>
        <v>HIGH (19-36)</v>
      </c>
      <c r="G6125">
        <f>INT((D6125-1)/6)+1</f>
        <v>6</v>
      </c>
      <c r="H6125">
        <f>MOD(D6125-1,6)+1</f>
        <v>2</v>
      </c>
      <c r="I6125">
        <f>37-D6125</f>
        <v>5</v>
      </c>
      <c r="J6125">
        <f>ABS(D6125-D6126)</f>
        <v>23</v>
      </c>
      <c r="K6125">
        <f>AVERAGE(D6125:D6129)</f>
        <v>32</v>
      </c>
      <c r="L6125">
        <f>AVERAGE(D6125:D6144)</f>
        <v>32</v>
      </c>
      <c r="M6125">
        <f>K6125-L6125</f>
        <v>0</v>
      </c>
      <c r="N6125" t="str">
        <f>IF(K6125&gt;L6125,"HIGH ZONE BIAS",IF(K6125&lt;L6125,"LOW ZONE BIAS","EQUILIBRIUM"))</f>
        <v>EQUILIBRIUM</v>
      </c>
    </row>
    <row r="6126">
      <c r="A6126">
        <v>21445</v>
      </c>
      <c r="B6126" t="str">
        <v>2021-12-07</v>
      </c>
      <c r="C6126" t="str">
        <v>Evening</v>
      </c>
      <c r="D6126">
        <v>9</v>
      </c>
      <c r="E6126" t="str">
        <f>IF(MOD(D6126,2)=0,"EVEN","ODD")</f>
        <v>ODD</v>
      </c>
      <c r="F6126" t="str">
        <f>IF(D6126&lt;=18,"LOW (1-18)","HIGH (19-36)")</f>
        <v>LOW (1-18)</v>
      </c>
      <c r="G6126">
        <f>INT((D6126-1)/6)+1</f>
        <v>2</v>
      </c>
      <c r="H6126">
        <f>MOD(D6126-1,6)+1</f>
        <v>3</v>
      </c>
      <c r="I6126">
        <f>37-D6126</f>
        <v>28</v>
      </c>
      <c r="J6126">
        <f>ABS(D6126-D6127)</f>
        <v>13</v>
      </c>
      <c r="K6126">
        <f>AVERAGE(D6126:D6130)</f>
        <v>9</v>
      </c>
      <c r="L6126">
        <f>AVERAGE(D6126:D6145)</f>
        <v>9</v>
      </c>
      <c r="M6126">
        <f>K6126-L6126</f>
        <v>0</v>
      </c>
      <c r="N6126" t="str">
        <f>IF(K6126&gt;L6126,"HIGH ZONE BIAS",IF(K6126&lt;L6126,"LOW ZONE BIAS","EQUILIBRIUM"))</f>
        <v>EQUILIBRIUM</v>
      </c>
    </row>
    <row r="6127">
      <c r="A6127">
        <v>21444</v>
      </c>
      <c r="B6127" t="str">
        <v>2021-12-07</v>
      </c>
      <c r="C6127" t="str">
        <v>Afternoon</v>
      </c>
      <c r="D6127">
        <v>22</v>
      </c>
      <c r="E6127" t="str">
        <f>IF(MOD(D6127,2)=0,"EVEN","ODD")</f>
        <v>EVEN</v>
      </c>
      <c r="F6127" t="str">
        <f>IF(D6127&lt;=18,"LOW (1-18)","HIGH (19-36)")</f>
        <v>HIGH (19-36)</v>
      </c>
      <c r="G6127">
        <f>INT((D6127-1)/6)+1</f>
        <v>4</v>
      </c>
      <c r="H6127">
        <f>MOD(D6127-1,6)+1</f>
        <v>4</v>
      </c>
      <c r="I6127">
        <f>37-D6127</f>
        <v>15</v>
      </c>
      <c r="J6127">
        <f>ABS(D6127-D6128)</f>
        <v>6</v>
      </c>
      <c r="K6127">
        <f>AVERAGE(D6127:D6131)</f>
        <v>22</v>
      </c>
      <c r="L6127">
        <f>AVERAGE(D6127:D6146)</f>
        <v>22</v>
      </c>
      <c r="M6127">
        <f>K6127-L6127</f>
        <v>0</v>
      </c>
      <c r="N6127" t="str">
        <f>IF(K6127&gt;L6127,"HIGH ZONE BIAS",IF(K6127&lt;L6127,"LOW ZONE BIAS","EQUILIBRIUM"))</f>
        <v>EQUILIBRIUM</v>
      </c>
    </row>
    <row r="6128">
      <c r="A6128">
        <v>21443</v>
      </c>
      <c r="B6128" t="str">
        <v>2021-12-07</v>
      </c>
      <c r="C6128" t="str">
        <v>Midday</v>
      </c>
      <c r="D6128">
        <v>16</v>
      </c>
      <c r="E6128" t="str">
        <f>IF(MOD(D6128,2)=0,"EVEN","ODD")</f>
        <v>EVEN</v>
      </c>
      <c r="F6128" t="str">
        <f>IF(D6128&lt;=18,"LOW (1-18)","HIGH (19-36)")</f>
        <v>LOW (1-18)</v>
      </c>
      <c r="G6128">
        <f>INT((D6128-1)/6)+1</f>
        <v>3</v>
      </c>
      <c r="H6128">
        <f>MOD(D6128-1,6)+1</f>
        <v>4</v>
      </c>
      <c r="I6128">
        <f>37-D6128</f>
        <v>21</v>
      </c>
      <c r="J6128">
        <f>ABS(D6128-D6129)</f>
        <v>18</v>
      </c>
      <c r="K6128">
        <f>AVERAGE(D6128:D6132)</f>
        <v>16</v>
      </c>
      <c r="L6128">
        <f>AVERAGE(D6128:D6147)</f>
        <v>16</v>
      </c>
      <c r="M6128">
        <f>K6128-L6128</f>
        <v>0</v>
      </c>
      <c r="N6128" t="str">
        <f>IF(K6128&gt;L6128,"HIGH ZONE BIAS",IF(K6128&lt;L6128,"LOW ZONE BIAS","EQUILIBRIUM"))</f>
        <v>EQUILIBRIUM</v>
      </c>
    </row>
    <row r="6129">
      <c r="A6129">
        <v>21442</v>
      </c>
      <c r="B6129" t="str">
        <v>2021-12-07</v>
      </c>
      <c r="C6129" t="str">
        <v>Morning</v>
      </c>
      <c r="D6129">
        <v>34</v>
      </c>
      <c r="E6129" t="str">
        <f>IF(MOD(D6129,2)=0,"EVEN","ODD")</f>
        <v>EVEN</v>
      </c>
      <c r="F6129" t="str">
        <f>IF(D6129&lt;=18,"LOW (1-18)","HIGH (19-36)")</f>
        <v>HIGH (19-36)</v>
      </c>
      <c r="G6129">
        <f>INT((D6129-1)/6)+1</f>
        <v>6</v>
      </c>
      <c r="H6129">
        <f>MOD(D6129-1,6)+1</f>
        <v>4</v>
      </c>
      <c r="I6129">
        <f>37-D6129</f>
        <v>3</v>
      </c>
      <c r="J6129">
        <f>ABS(D6129-D6130)</f>
        <v>31</v>
      </c>
      <c r="K6129">
        <f>AVERAGE(D6129:D6133)</f>
        <v>34</v>
      </c>
      <c r="L6129">
        <f>AVERAGE(D6129:D6148)</f>
        <v>34</v>
      </c>
      <c r="M6129">
        <f>K6129-L6129</f>
        <v>0</v>
      </c>
      <c r="N6129" t="str">
        <f>IF(K6129&gt;L6129,"HIGH ZONE BIAS",IF(K6129&lt;L6129,"LOW ZONE BIAS","EQUILIBRIUM"))</f>
        <v>EQUILIBRIUM</v>
      </c>
    </row>
    <row r="6130">
      <c r="A6130">
        <v>21441</v>
      </c>
      <c r="B6130" t="str">
        <v>2021-12-06</v>
      </c>
      <c r="C6130" t="str">
        <v>Evening</v>
      </c>
      <c r="D6130">
        <v>3</v>
      </c>
      <c r="E6130" t="str">
        <f>IF(MOD(D6130,2)=0,"EVEN","ODD")</f>
        <v>ODD</v>
      </c>
      <c r="F6130" t="str">
        <f>IF(D6130&lt;=18,"LOW (1-18)","HIGH (19-36)")</f>
        <v>LOW (1-18)</v>
      </c>
      <c r="G6130">
        <f>INT((D6130-1)/6)+1</f>
        <v>1</v>
      </c>
      <c r="H6130">
        <f>MOD(D6130-1,6)+1</f>
        <v>3</v>
      </c>
      <c r="I6130">
        <f>37-D6130</f>
        <v>34</v>
      </c>
      <c r="J6130">
        <f>ABS(D6130-D6131)</f>
        <v>20</v>
      </c>
      <c r="K6130">
        <f>AVERAGE(D6130:D6134)</f>
        <v>3</v>
      </c>
      <c r="L6130">
        <f>AVERAGE(D6130:D6149)</f>
        <v>3</v>
      </c>
      <c r="M6130">
        <f>K6130-L6130</f>
        <v>0</v>
      </c>
      <c r="N6130" t="str">
        <f>IF(K6130&gt;L6130,"HIGH ZONE BIAS",IF(K6130&lt;L6130,"LOW ZONE BIAS","EQUILIBRIUM"))</f>
        <v>EQUILIBRIUM</v>
      </c>
    </row>
    <row r="6131">
      <c r="A6131">
        <v>21440</v>
      </c>
      <c r="B6131" t="str">
        <v>2021-12-06</v>
      </c>
      <c r="C6131" t="str">
        <v>Afternoon</v>
      </c>
      <c r="D6131">
        <v>23</v>
      </c>
      <c r="E6131" t="str">
        <f>IF(MOD(D6131,2)=0,"EVEN","ODD")</f>
        <v>ODD</v>
      </c>
      <c r="F6131" t="str">
        <f>IF(D6131&lt;=18,"LOW (1-18)","HIGH (19-36)")</f>
        <v>HIGH (19-36)</v>
      </c>
      <c r="G6131">
        <f>INT((D6131-1)/6)+1</f>
        <v>4</v>
      </c>
      <c r="H6131">
        <f>MOD(D6131-1,6)+1</f>
        <v>5</v>
      </c>
      <c r="I6131">
        <f>37-D6131</f>
        <v>14</v>
      </c>
      <c r="J6131">
        <f>ABS(D6131-D6132)</f>
        <v>1</v>
      </c>
      <c r="K6131">
        <f>AVERAGE(D6131:D6135)</f>
        <v>23</v>
      </c>
      <c r="L6131">
        <f>AVERAGE(D6131:D6150)</f>
        <v>23</v>
      </c>
      <c r="M6131">
        <f>K6131-L6131</f>
        <v>0</v>
      </c>
      <c r="N6131" t="str">
        <f>IF(K6131&gt;L6131,"HIGH ZONE BIAS",IF(K6131&lt;L6131,"LOW ZONE BIAS","EQUILIBRIUM"))</f>
        <v>EQUILIBRIUM</v>
      </c>
    </row>
    <row r="6132">
      <c r="A6132">
        <v>21439</v>
      </c>
      <c r="B6132" t="str">
        <v>2021-12-06</v>
      </c>
      <c r="C6132" t="str">
        <v>Midday</v>
      </c>
      <c r="D6132">
        <v>22</v>
      </c>
      <c r="E6132" t="str">
        <f>IF(MOD(D6132,2)=0,"EVEN","ODD")</f>
        <v>EVEN</v>
      </c>
      <c r="F6132" t="str">
        <f>IF(D6132&lt;=18,"LOW (1-18)","HIGH (19-36)")</f>
        <v>HIGH (19-36)</v>
      </c>
      <c r="G6132">
        <f>INT((D6132-1)/6)+1</f>
        <v>4</v>
      </c>
      <c r="H6132">
        <f>MOD(D6132-1,6)+1</f>
        <v>4</v>
      </c>
      <c r="I6132">
        <f>37-D6132</f>
        <v>15</v>
      </c>
      <c r="J6132">
        <f>ABS(D6132-D6133)</f>
        <v>18</v>
      </c>
      <c r="K6132">
        <f>AVERAGE(D6132:D6136)</f>
        <v>22</v>
      </c>
      <c r="L6132">
        <f>AVERAGE(D6132:D6151)</f>
        <v>22</v>
      </c>
      <c r="M6132">
        <f>K6132-L6132</f>
        <v>0</v>
      </c>
      <c r="N6132" t="str">
        <f>IF(K6132&gt;L6132,"HIGH ZONE BIAS",IF(K6132&lt;L6132,"LOW ZONE BIAS","EQUILIBRIUM"))</f>
        <v>EQUILIBRIUM</v>
      </c>
    </row>
    <row r="6133">
      <c r="A6133">
        <v>21438</v>
      </c>
      <c r="B6133" t="str">
        <v>2021-12-06</v>
      </c>
      <c r="C6133" t="str">
        <v>Morning</v>
      </c>
      <c r="D6133">
        <v>4</v>
      </c>
      <c r="E6133" t="str">
        <f>IF(MOD(D6133,2)=0,"EVEN","ODD")</f>
        <v>EVEN</v>
      </c>
      <c r="F6133" t="str">
        <f>IF(D6133&lt;=18,"LOW (1-18)","HIGH (19-36)")</f>
        <v>LOW (1-18)</v>
      </c>
      <c r="G6133">
        <f>INT((D6133-1)/6)+1</f>
        <v>1</v>
      </c>
      <c r="H6133">
        <f>MOD(D6133-1,6)+1</f>
        <v>4</v>
      </c>
      <c r="I6133">
        <f>37-D6133</f>
        <v>33</v>
      </c>
      <c r="J6133">
        <f>ABS(D6133-D6134)</f>
        <v>12</v>
      </c>
      <c r="K6133">
        <f>AVERAGE(D6133:D6137)</f>
        <v>4</v>
      </c>
      <c r="L6133">
        <f>AVERAGE(D6133:D6152)</f>
        <v>4</v>
      </c>
      <c r="M6133">
        <f>K6133-L6133</f>
        <v>0</v>
      </c>
      <c r="N6133" t="str">
        <f>IF(K6133&gt;L6133,"HIGH ZONE BIAS",IF(K6133&lt;L6133,"LOW ZONE BIAS","EQUILIBRIUM"))</f>
        <v>EQUILIBRIUM</v>
      </c>
    </row>
    <row r="6134">
      <c r="A6134">
        <v>21437</v>
      </c>
      <c r="B6134" t="str">
        <v>2021-12-04</v>
      </c>
      <c r="C6134" t="str">
        <v>Evening</v>
      </c>
      <c r="D6134">
        <v>16</v>
      </c>
      <c r="E6134" t="str">
        <f>IF(MOD(D6134,2)=0,"EVEN","ODD")</f>
        <v>EVEN</v>
      </c>
      <c r="F6134" t="str">
        <f>IF(D6134&lt;=18,"LOW (1-18)","HIGH (19-36)")</f>
        <v>LOW (1-18)</v>
      </c>
      <c r="G6134">
        <f>INT((D6134-1)/6)+1</f>
        <v>3</v>
      </c>
      <c r="H6134">
        <f>MOD(D6134-1,6)+1</f>
        <v>4</v>
      </c>
      <c r="I6134">
        <f>37-D6134</f>
        <v>21</v>
      </c>
      <c r="J6134">
        <f>ABS(D6134-D6135)</f>
        <v>2</v>
      </c>
      <c r="K6134">
        <f>AVERAGE(D6134:D6138)</f>
        <v>16</v>
      </c>
      <c r="L6134">
        <f>AVERAGE(D6134:D6153)</f>
        <v>16</v>
      </c>
      <c r="M6134">
        <f>K6134-L6134</f>
        <v>0</v>
      </c>
      <c r="N6134" t="str">
        <f>IF(K6134&gt;L6134,"HIGH ZONE BIAS",IF(K6134&lt;L6134,"LOW ZONE BIAS","EQUILIBRIUM"))</f>
        <v>EQUILIBRIUM</v>
      </c>
    </row>
    <row r="6135">
      <c r="A6135">
        <v>21436</v>
      </c>
      <c r="B6135" t="str">
        <v>2021-12-04</v>
      </c>
      <c r="C6135" t="str">
        <v>Afternoon</v>
      </c>
      <c r="D6135">
        <v>14</v>
      </c>
      <c r="E6135" t="str">
        <f>IF(MOD(D6135,2)=0,"EVEN","ODD")</f>
        <v>EVEN</v>
      </c>
      <c r="F6135" t="str">
        <f>IF(D6135&lt;=18,"LOW (1-18)","HIGH (19-36)")</f>
        <v>LOW (1-18)</v>
      </c>
      <c r="G6135">
        <f>INT((D6135-1)/6)+1</f>
        <v>3</v>
      </c>
      <c r="H6135">
        <f>MOD(D6135-1,6)+1</f>
        <v>2</v>
      </c>
      <c r="I6135">
        <f>37-D6135</f>
        <v>23</v>
      </c>
      <c r="J6135">
        <f>ABS(D6135-D6136)</f>
        <v>2</v>
      </c>
      <c r="K6135">
        <f>AVERAGE(D6135:D6139)</f>
        <v>14</v>
      </c>
      <c r="L6135">
        <f>AVERAGE(D6135:D6154)</f>
        <v>14</v>
      </c>
      <c r="M6135">
        <f>K6135-L6135</f>
        <v>0</v>
      </c>
      <c r="N6135" t="str">
        <f>IF(K6135&gt;L6135,"HIGH ZONE BIAS",IF(K6135&lt;L6135,"LOW ZONE BIAS","EQUILIBRIUM"))</f>
        <v>EQUILIBRIUM</v>
      </c>
    </row>
    <row r="6136">
      <c r="A6136">
        <v>21435</v>
      </c>
      <c r="B6136" t="str">
        <v>2021-12-04</v>
      </c>
      <c r="C6136" t="str">
        <v>Midday</v>
      </c>
      <c r="D6136">
        <v>12</v>
      </c>
      <c r="E6136" t="str">
        <f>IF(MOD(D6136,2)=0,"EVEN","ODD")</f>
        <v>EVEN</v>
      </c>
      <c r="F6136" t="str">
        <f>IF(D6136&lt;=18,"LOW (1-18)","HIGH (19-36)")</f>
        <v>LOW (1-18)</v>
      </c>
      <c r="G6136">
        <f>INT((D6136-1)/6)+1</f>
        <v>2</v>
      </c>
      <c r="H6136">
        <f>MOD(D6136-1,6)+1</f>
        <v>6</v>
      </c>
      <c r="I6136">
        <f>37-D6136</f>
        <v>25</v>
      </c>
      <c r="J6136">
        <f>ABS(D6136-D6137)</f>
        <v>24</v>
      </c>
      <c r="K6136">
        <f>AVERAGE(D6136:D6140)</f>
        <v>12</v>
      </c>
      <c r="L6136">
        <f>AVERAGE(D6136:D6155)</f>
        <v>12</v>
      </c>
      <c r="M6136">
        <f>K6136-L6136</f>
        <v>0</v>
      </c>
      <c r="N6136" t="str">
        <f>IF(K6136&gt;L6136,"HIGH ZONE BIAS",IF(K6136&lt;L6136,"LOW ZONE BIAS","EQUILIBRIUM"))</f>
        <v>EQUILIBRIUM</v>
      </c>
    </row>
    <row r="6137">
      <c r="A6137">
        <v>21434</v>
      </c>
      <c r="B6137" t="str">
        <v>2021-12-04</v>
      </c>
      <c r="C6137" t="str">
        <v>Morning</v>
      </c>
      <c r="D6137">
        <v>36</v>
      </c>
      <c r="E6137" t="str">
        <f>IF(MOD(D6137,2)=0,"EVEN","ODD")</f>
        <v>EVEN</v>
      </c>
      <c r="F6137" t="str">
        <f>IF(D6137&lt;=18,"LOW (1-18)","HIGH (19-36)")</f>
        <v>HIGH (19-36)</v>
      </c>
      <c r="G6137">
        <f>INT((D6137-1)/6)+1</f>
        <v>6</v>
      </c>
      <c r="H6137">
        <f>MOD(D6137-1,6)+1</f>
        <v>6</v>
      </c>
      <c r="I6137">
        <f>37-D6137</f>
        <v>1</v>
      </c>
      <c r="J6137">
        <f>ABS(D6137-D6138)</f>
        <v>20</v>
      </c>
      <c r="K6137">
        <f>AVERAGE(D6137:D6141)</f>
        <v>36</v>
      </c>
      <c r="L6137">
        <f>AVERAGE(D6137:D6156)</f>
        <v>36</v>
      </c>
      <c r="M6137">
        <f>K6137-L6137</f>
        <v>0</v>
      </c>
      <c r="N6137" t="str">
        <f>IF(K6137&gt;L6137,"HIGH ZONE BIAS",IF(K6137&lt;L6137,"LOW ZONE BIAS","EQUILIBRIUM"))</f>
        <v>EQUILIBRIUM</v>
      </c>
    </row>
    <row r="6138">
      <c r="A6138">
        <v>21433</v>
      </c>
      <c r="B6138" t="str">
        <v>2021-12-03</v>
      </c>
      <c r="C6138" t="str">
        <v>Evening</v>
      </c>
      <c r="D6138">
        <v>16</v>
      </c>
      <c r="E6138" t="str">
        <f>IF(MOD(D6138,2)=0,"EVEN","ODD")</f>
        <v>EVEN</v>
      </c>
      <c r="F6138" t="str">
        <f>IF(D6138&lt;=18,"LOW (1-18)","HIGH (19-36)")</f>
        <v>LOW (1-18)</v>
      </c>
      <c r="G6138">
        <f>INT((D6138-1)/6)+1</f>
        <v>3</v>
      </c>
      <c r="H6138">
        <f>MOD(D6138-1,6)+1</f>
        <v>4</v>
      </c>
      <c r="I6138">
        <f>37-D6138</f>
        <v>21</v>
      </c>
      <c r="J6138">
        <f>ABS(D6138-D6139)</f>
        <v>1</v>
      </c>
      <c r="K6138">
        <f>AVERAGE(D6138:D6142)</f>
        <v>16</v>
      </c>
      <c r="L6138">
        <f>AVERAGE(D6138:D6157)</f>
        <v>16</v>
      </c>
      <c r="M6138">
        <f>K6138-L6138</f>
        <v>0</v>
      </c>
      <c r="N6138" t="str">
        <f>IF(K6138&gt;L6138,"HIGH ZONE BIAS",IF(K6138&lt;L6138,"LOW ZONE BIAS","EQUILIBRIUM"))</f>
        <v>EQUILIBRIUM</v>
      </c>
    </row>
    <row r="6139">
      <c r="A6139">
        <v>21432</v>
      </c>
      <c r="B6139" t="str">
        <v>2021-12-03</v>
      </c>
      <c r="C6139" t="str">
        <v>Afternoon</v>
      </c>
      <c r="D6139">
        <v>17</v>
      </c>
      <c r="E6139" t="str">
        <f>IF(MOD(D6139,2)=0,"EVEN","ODD")</f>
        <v>ODD</v>
      </c>
      <c r="F6139" t="str">
        <f>IF(D6139&lt;=18,"LOW (1-18)","HIGH (19-36)")</f>
        <v>LOW (1-18)</v>
      </c>
      <c r="G6139">
        <f>INT((D6139-1)/6)+1</f>
        <v>3</v>
      </c>
      <c r="H6139">
        <f>MOD(D6139-1,6)+1</f>
        <v>5</v>
      </c>
      <c r="I6139">
        <f>37-D6139</f>
        <v>20</v>
      </c>
      <c r="J6139">
        <f>ABS(D6139-D6140)</f>
        <v>14</v>
      </c>
      <c r="K6139">
        <f>AVERAGE(D6139:D6143)</f>
        <v>17</v>
      </c>
      <c r="L6139">
        <f>AVERAGE(D6139:D6158)</f>
        <v>17</v>
      </c>
      <c r="M6139">
        <f>K6139-L6139</f>
        <v>0</v>
      </c>
      <c r="N6139" t="str">
        <f>IF(K6139&gt;L6139,"HIGH ZONE BIAS",IF(K6139&lt;L6139,"LOW ZONE BIAS","EQUILIBRIUM"))</f>
        <v>EQUILIBRIUM</v>
      </c>
    </row>
    <row r="6140">
      <c r="A6140">
        <v>21431</v>
      </c>
      <c r="B6140" t="str">
        <v>2021-12-03</v>
      </c>
      <c r="C6140" t="str">
        <v>Midday</v>
      </c>
      <c r="D6140">
        <v>31</v>
      </c>
      <c r="E6140" t="str">
        <f>IF(MOD(D6140,2)=0,"EVEN","ODD")</f>
        <v>ODD</v>
      </c>
      <c r="F6140" t="str">
        <f>IF(D6140&lt;=18,"LOW (1-18)","HIGH (19-36)")</f>
        <v>HIGH (19-36)</v>
      </c>
      <c r="G6140">
        <f>INT((D6140-1)/6)+1</f>
        <v>6</v>
      </c>
      <c r="H6140">
        <f>MOD(D6140-1,6)+1</f>
        <v>1</v>
      </c>
      <c r="I6140">
        <f>37-D6140</f>
        <v>6</v>
      </c>
      <c r="J6140">
        <f>ABS(D6140-D6141)</f>
        <v>4</v>
      </c>
      <c r="K6140">
        <f>AVERAGE(D6140:D6144)</f>
        <v>31</v>
      </c>
      <c r="L6140">
        <f>AVERAGE(D6140:D6159)</f>
        <v>31</v>
      </c>
      <c r="M6140">
        <f>K6140-L6140</f>
        <v>0</v>
      </c>
      <c r="N6140" t="str">
        <f>IF(K6140&gt;L6140,"HIGH ZONE BIAS",IF(K6140&lt;L6140,"LOW ZONE BIAS","EQUILIBRIUM"))</f>
        <v>EQUILIBRIUM</v>
      </c>
    </row>
    <row r="6141">
      <c r="A6141">
        <v>21430</v>
      </c>
      <c r="B6141" t="str">
        <v>2021-12-03</v>
      </c>
      <c r="C6141" t="str">
        <v>Morning</v>
      </c>
      <c r="D6141">
        <v>35</v>
      </c>
      <c r="E6141" t="str">
        <f>IF(MOD(D6141,2)=0,"EVEN","ODD")</f>
        <v>ODD</v>
      </c>
      <c r="F6141" t="str">
        <f>IF(D6141&lt;=18,"LOW (1-18)","HIGH (19-36)")</f>
        <v>HIGH (19-36)</v>
      </c>
      <c r="G6141">
        <f>INT((D6141-1)/6)+1</f>
        <v>6</v>
      </c>
      <c r="H6141">
        <f>MOD(D6141-1,6)+1</f>
        <v>5</v>
      </c>
      <c r="I6141">
        <f>37-D6141</f>
        <v>2</v>
      </c>
      <c r="J6141">
        <f>ABS(D6141-D6142)</f>
        <v>9</v>
      </c>
      <c r="K6141">
        <f>AVERAGE(D6141:D6145)</f>
        <v>35</v>
      </c>
      <c r="L6141">
        <f>AVERAGE(D6141:D6160)</f>
        <v>35</v>
      </c>
      <c r="M6141">
        <f>K6141-L6141</f>
        <v>0</v>
      </c>
      <c r="N6141" t="str">
        <f>IF(K6141&gt;L6141,"HIGH ZONE BIAS",IF(K6141&lt;L6141,"LOW ZONE BIAS","EQUILIBRIUM"))</f>
        <v>EQUILIBRIUM</v>
      </c>
    </row>
    <row r="6142">
      <c r="A6142">
        <v>21429</v>
      </c>
      <c r="B6142" t="str">
        <v>2021-12-02</v>
      </c>
      <c r="C6142" t="str">
        <v>Evening</v>
      </c>
      <c r="D6142">
        <v>26</v>
      </c>
      <c r="E6142" t="str">
        <f>IF(MOD(D6142,2)=0,"EVEN","ODD")</f>
        <v>EVEN</v>
      </c>
      <c r="F6142" t="str">
        <f>IF(D6142&lt;=18,"LOW (1-18)","HIGH (19-36)")</f>
        <v>HIGH (19-36)</v>
      </c>
      <c r="G6142">
        <f>INT((D6142-1)/6)+1</f>
        <v>5</v>
      </c>
      <c r="H6142">
        <f>MOD(D6142-1,6)+1</f>
        <v>2</v>
      </c>
      <c r="I6142">
        <f>37-D6142</f>
        <v>11</v>
      </c>
      <c r="J6142">
        <f>ABS(D6142-D6143)</f>
        <v>2</v>
      </c>
      <c r="K6142">
        <f>AVERAGE(D6142:D6146)</f>
        <v>26</v>
      </c>
      <c r="L6142">
        <f>AVERAGE(D6142:D6161)</f>
        <v>26</v>
      </c>
      <c r="M6142">
        <f>K6142-L6142</f>
        <v>0</v>
      </c>
      <c r="N6142" t="str">
        <f>IF(K6142&gt;L6142,"HIGH ZONE BIAS",IF(K6142&lt;L6142,"LOW ZONE BIAS","EQUILIBRIUM"))</f>
        <v>EQUILIBRIUM</v>
      </c>
    </row>
    <row r="6143">
      <c r="A6143">
        <v>21428</v>
      </c>
      <c r="B6143" t="str">
        <v>2021-12-02</v>
      </c>
      <c r="C6143" t="str">
        <v>Afternoon</v>
      </c>
      <c r="D6143">
        <v>28</v>
      </c>
      <c r="E6143" t="str">
        <f>IF(MOD(D6143,2)=0,"EVEN","ODD")</f>
        <v>EVEN</v>
      </c>
      <c r="F6143" t="str">
        <f>IF(D6143&lt;=18,"LOW (1-18)","HIGH (19-36)")</f>
        <v>HIGH (19-36)</v>
      </c>
      <c r="G6143">
        <f>INT((D6143-1)/6)+1</f>
        <v>5</v>
      </c>
      <c r="H6143">
        <f>MOD(D6143-1,6)+1</f>
        <v>4</v>
      </c>
      <c r="I6143">
        <f>37-D6143</f>
        <v>9</v>
      </c>
      <c r="J6143">
        <f>ABS(D6143-D6144)</f>
        <v>16</v>
      </c>
      <c r="K6143">
        <f>AVERAGE(D6143:D6147)</f>
        <v>28</v>
      </c>
      <c r="L6143">
        <f>AVERAGE(D6143:D6162)</f>
        <v>28</v>
      </c>
      <c r="M6143">
        <f>K6143-L6143</f>
        <v>0</v>
      </c>
      <c r="N6143" t="str">
        <f>IF(K6143&gt;L6143,"HIGH ZONE BIAS",IF(K6143&lt;L6143,"LOW ZONE BIAS","EQUILIBRIUM"))</f>
        <v>EQUILIBRIUM</v>
      </c>
    </row>
    <row r="6144">
      <c r="A6144">
        <v>21427</v>
      </c>
      <c r="B6144" t="str">
        <v>2021-12-02</v>
      </c>
      <c r="C6144" t="str">
        <v>Midday</v>
      </c>
      <c r="D6144">
        <v>12</v>
      </c>
      <c r="E6144" t="str">
        <f>IF(MOD(D6144,2)=0,"EVEN","ODD")</f>
        <v>EVEN</v>
      </c>
      <c r="F6144" t="str">
        <f>IF(D6144&lt;=18,"LOW (1-18)","HIGH (19-36)")</f>
        <v>LOW (1-18)</v>
      </c>
      <c r="G6144">
        <f>INT((D6144-1)/6)+1</f>
        <v>2</v>
      </c>
      <c r="H6144">
        <f>MOD(D6144-1,6)+1</f>
        <v>6</v>
      </c>
      <c r="I6144">
        <f>37-D6144</f>
        <v>25</v>
      </c>
      <c r="J6144">
        <f>ABS(D6144-D6145)</f>
        <v>11</v>
      </c>
      <c r="K6144">
        <f>AVERAGE(D6144:D6148)</f>
        <v>12</v>
      </c>
      <c r="L6144">
        <f>AVERAGE(D6144:D6163)</f>
        <v>12</v>
      </c>
      <c r="M6144">
        <f>K6144-L6144</f>
        <v>0</v>
      </c>
      <c r="N6144" t="str">
        <f>IF(K6144&gt;L6144,"HIGH ZONE BIAS",IF(K6144&lt;L6144,"LOW ZONE BIAS","EQUILIBRIUM"))</f>
        <v>EQUILIBRIUM</v>
      </c>
    </row>
    <row r="6145">
      <c r="A6145">
        <v>21426</v>
      </c>
      <c r="B6145" t="str">
        <v>2021-12-02</v>
      </c>
      <c r="C6145" t="str">
        <v>Morning</v>
      </c>
      <c r="D6145">
        <v>1</v>
      </c>
      <c r="E6145" t="str">
        <f>IF(MOD(D6145,2)=0,"EVEN","ODD")</f>
        <v>ODD</v>
      </c>
      <c r="F6145" t="str">
        <f>IF(D6145&lt;=18,"LOW (1-18)","HIGH (19-36)")</f>
        <v>LOW (1-18)</v>
      </c>
      <c r="G6145">
        <f>INT((D6145-1)/6)+1</f>
        <v>1</v>
      </c>
      <c r="H6145">
        <f>MOD(D6145-1,6)+1</f>
        <v>1</v>
      </c>
      <c r="I6145">
        <f>37-D6145</f>
        <v>36</v>
      </c>
      <c r="J6145">
        <f>ABS(D6145-D6146)</f>
        <v>14</v>
      </c>
      <c r="K6145">
        <f>AVERAGE(D6145:D6149)</f>
        <v>1</v>
      </c>
      <c r="L6145">
        <f>AVERAGE(D6145:D6164)</f>
        <v>1</v>
      </c>
      <c r="M6145">
        <f>K6145-L6145</f>
        <v>0</v>
      </c>
      <c r="N6145" t="str">
        <f>IF(K6145&gt;L6145,"HIGH ZONE BIAS",IF(K6145&lt;L6145,"LOW ZONE BIAS","EQUILIBRIUM"))</f>
        <v>EQUILIBRIUM</v>
      </c>
    </row>
    <row r="6146">
      <c r="A6146">
        <v>21425</v>
      </c>
      <c r="B6146" t="str">
        <v>2021-12-01</v>
      </c>
      <c r="C6146" t="str">
        <v>Evening</v>
      </c>
      <c r="D6146">
        <v>15</v>
      </c>
      <c r="E6146" t="str">
        <f>IF(MOD(D6146,2)=0,"EVEN","ODD")</f>
        <v>ODD</v>
      </c>
      <c r="F6146" t="str">
        <f>IF(D6146&lt;=18,"LOW (1-18)","HIGH (19-36)")</f>
        <v>LOW (1-18)</v>
      </c>
      <c r="G6146">
        <f>INT((D6146-1)/6)+1</f>
        <v>3</v>
      </c>
      <c r="H6146">
        <f>MOD(D6146-1,6)+1</f>
        <v>3</v>
      </c>
      <c r="I6146">
        <f>37-D6146</f>
        <v>22</v>
      </c>
      <c r="J6146">
        <f>ABS(D6146-D6147)</f>
        <v>14</v>
      </c>
      <c r="K6146">
        <f>AVERAGE(D6146:D6150)</f>
        <v>15</v>
      </c>
      <c r="L6146">
        <f>AVERAGE(D6146:D6165)</f>
        <v>15</v>
      </c>
      <c r="M6146">
        <f>K6146-L6146</f>
        <v>0</v>
      </c>
      <c r="N6146" t="str">
        <f>IF(K6146&gt;L6146,"HIGH ZONE BIAS",IF(K6146&lt;L6146,"LOW ZONE BIAS","EQUILIBRIUM"))</f>
        <v>EQUILIBRIUM</v>
      </c>
    </row>
    <row r="6147">
      <c r="A6147">
        <v>21424</v>
      </c>
      <c r="B6147" t="str">
        <v>2021-12-01</v>
      </c>
      <c r="C6147" t="str">
        <v>Afternoon</v>
      </c>
      <c r="D6147">
        <v>29</v>
      </c>
      <c r="E6147" t="str">
        <f>IF(MOD(D6147,2)=0,"EVEN","ODD")</f>
        <v>ODD</v>
      </c>
      <c r="F6147" t="str">
        <f>IF(D6147&lt;=18,"LOW (1-18)","HIGH (19-36)")</f>
        <v>HIGH (19-36)</v>
      </c>
      <c r="G6147">
        <f>INT((D6147-1)/6)+1</f>
        <v>5</v>
      </c>
      <c r="H6147">
        <f>MOD(D6147-1,6)+1</f>
        <v>5</v>
      </c>
      <c r="I6147">
        <f>37-D6147</f>
        <v>8</v>
      </c>
      <c r="J6147">
        <f>ABS(D6147-D6148)</f>
        <v>6</v>
      </c>
      <c r="K6147">
        <f>AVERAGE(D6147:D6151)</f>
        <v>29</v>
      </c>
      <c r="L6147">
        <f>AVERAGE(D6147:D6166)</f>
        <v>29</v>
      </c>
      <c r="M6147">
        <f>K6147-L6147</f>
        <v>0</v>
      </c>
      <c r="N6147" t="str">
        <f>IF(K6147&gt;L6147,"HIGH ZONE BIAS",IF(K6147&lt;L6147,"LOW ZONE BIAS","EQUILIBRIUM"))</f>
        <v>EQUILIBRIUM</v>
      </c>
    </row>
    <row r="6148">
      <c r="A6148">
        <v>21423</v>
      </c>
      <c r="B6148" t="str">
        <v>2021-12-01</v>
      </c>
      <c r="C6148" t="str">
        <v>Midday</v>
      </c>
      <c r="D6148">
        <v>23</v>
      </c>
      <c r="E6148" t="str">
        <f>IF(MOD(D6148,2)=0,"EVEN","ODD")</f>
        <v>ODD</v>
      </c>
      <c r="F6148" t="str">
        <f>IF(D6148&lt;=18,"LOW (1-18)","HIGH (19-36)")</f>
        <v>HIGH (19-36)</v>
      </c>
      <c r="G6148">
        <f>INT((D6148-1)/6)+1</f>
        <v>4</v>
      </c>
      <c r="H6148">
        <f>MOD(D6148-1,6)+1</f>
        <v>5</v>
      </c>
      <c r="I6148">
        <f>37-D6148</f>
        <v>14</v>
      </c>
      <c r="J6148">
        <f>ABS(D6148-D6149)</f>
        <v>6</v>
      </c>
      <c r="K6148">
        <f>AVERAGE(D6148:D6152)</f>
        <v>23</v>
      </c>
      <c r="L6148">
        <f>AVERAGE(D6148:D6167)</f>
        <v>23</v>
      </c>
      <c r="M6148">
        <f>K6148-L6148</f>
        <v>0</v>
      </c>
      <c r="N6148" t="str">
        <f>IF(K6148&gt;L6148,"HIGH ZONE BIAS",IF(K6148&lt;L6148,"LOW ZONE BIAS","EQUILIBRIUM"))</f>
        <v>EQUILIBRIUM</v>
      </c>
    </row>
    <row r="6149">
      <c r="A6149">
        <v>21422</v>
      </c>
      <c r="B6149" t="str">
        <v>2021-12-01</v>
      </c>
      <c r="C6149" t="str">
        <v>Morning</v>
      </c>
      <c r="D6149">
        <v>29</v>
      </c>
      <c r="E6149" t="str">
        <f>IF(MOD(D6149,2)=0,"EVEN","ODD")</f>
        <v>ODD</v>
      </c>
      <c r="F6149" t="str">
        <f>IF(D6149&lt;=18,"LOW (1-18)","HIGH (19-36)")</f>
        <v>HIGH (19-36)</v>
      </c>
      <c r="G6149">
        <f>INT((D6149-1)/6)+1</f>
        <v>5</v>
      </c>
      <c r="H6149">
        <f>MOD(D6149-1,6)+1</f>
        <v>5</v>
      </c>
      <c r="I6149">
        <f>37-D6149</f>
        <v>8</v>
      </c>
      <c r="J6149">
        <f>ABS(D6149-D6150)</f>
        <v>7</v>
      </c>
      <c r="K6149">
        <f>AVERAGE(D6149:D6153)</f>
        <v>29</v>
      </c>
      <c r="L6149">
        <f>AVERAGE(D6149:D6168)</f>
        <v>29</v>
      </c>
      <c r="M6149">
        <f>K6149-L6149</f>
        <v>0</v>
      </c>
      <c r="N6149" t="str">
        <f>IF(K6149&gt;L6149,"HIGH ZONE BIAS",IF(K6149&lt;L6149,"LOW ZONE BIAS","EQUILIBRIUM"))</f>
        <v>EQUILIBRIUM</v>
      </c>
    </row>
    <row r="6150">
      <c r="A6150">
        <v>21421</v>
      </c>
      <c r="B6150" t="str">
        <v>2021-11-30</v>
      </c>
      <c r="C6150" t="str">
        <v>Evening</v>
      </c>
      <c r="D6150">
        <v>22</v>
      </c>
      <c r="E6150" t="str">
        <f>IF(MOD(D6150,2)=0,"EVEN","ODD")</f>
        <v>EVEN</v>
      </c>
      <c r="F6150" t="str">
        <f>IF(D6150&lt;=18,"LOW (1-18)","HIGH (19-36)")</f>
        <v>HIGH (19-36)</v>
      </c>
      <c r="G6150">
        <f>INT((D6150-1)/6)+1</f>
        <v>4</v>
      </c>
      <c r="H6150">
        <f>MOD(D6150-1,6)+1</f>
        <v>4</v>
      </c>
      <c r="I6150">
        <f>37-D6150</f>
        <v>15</v>
      </c>
      <c r="J6150">
        <f>ABS(D6150-D6151)</f>
        <v>2</v>
      </c>
      <c r="K6150">
        <f>AVERAGE(D6150:D6154)</f>
        <v>22</v>
      </c>
      <c r="L6150">
        <f>AVERAGE(D6150:D6169)</f>
        <v>22</v>
      </c>
      <c r="M6150">
        <f>K6150-L6150</f>
        <v>0</v>
      </c>
      <c r="N6150" t="str">
        <f>IF(K6150&gt;L6150,"HIGH ZONE BIAS",IF(K6150&lt;L6150,"LOW ZONE BIAS","EQUILIBRIUM"))</f>
        <v>EQUILIBRIUM</v>
      </c>
    </row>
    <row r="6151">
      <c r="A6151">
        <v>21420</v>
      </c>
      <c r="B6151" t="str">
        <v>2021-11-30</v>
      </c>
      <c r="C6151" t="str">
        <v>Afternoon</v>
      </c>
      <c r="D6151">
        <v>20</v>
      </c>
      <c r="E6151" t="str">
        <f>IF(MOD(D6151,2)=0,"EVEN","ODD")</f>
        <v>EVEN</v>
      </c>
      <c r="F6151" t="str">
        <f>IF(D6151&lt;=18,"LOW (1-18)","HIGH (19-36)")</f>
        <v>HIGH (19-36)</v>
      </c>
      <c r="G6151">
        <f>INT((D6151-1)/6)+1</f>
        <v>4</v>
      </c>
      <c r="H6151">
        <f>MOD(D6151-1,6)+1</f>
        <v>2</v>
      </c>
      <c r="I6151">
        <f>37-D6151</f>
        <v>17</v>
      </c>
      <c r="J6151">
        <f>ABS(D6151-D6152)</f>
        <v>8</v>
      </c>
      <c r="K6151">
        <f>AVERAGE(D6151:D6155)</f>
        <v>20</v>
      </c>
      <c r="L6151">
        <f>AVERAGE(D6151:D6170)</f>
        <v>20</v>
      </c>
      <c r="M6151">
        <f>K6151-L6151</f>
        <v>0</v>
      </c>
      <c r="N6151" t="str">
        <f>IF(K6151&gt;L6151,"HIGH ZONE BIAS",IF(K6151&lt;L6151,"LOW ZONE BIAS","EQUILIBRIUM"))</f>
        <v>EQUILIBRIUM</v>
      </c>
    </row>
    <row r="6152">
      <c r="A6152">
        <v>21419</v>
      </c>
      <c r="B6152" t="str">
        <v>2021-11-30</v>
      </c>
      <c r="C6152" t="str">
        <v>Midday</v>
      </c>
      <c r="D6152">
        <v>28</v>
      </c>
      <c r="E6152" t="str">
        <f>IF(MOD(D6152,2)=0,"EVEN","ODD")</f>
        <v>EVEN</v>
      </c>
      <c r="F6152" t="str">
        <f>IF(D6152&lt;=18,"LOW (1-18)","HIGH (19-36)")</f>
        <v>HIGH (19-36)</v>
      </c>
      <c r="G6152">
        <f>INT((D6152-1)/6)+1</f>
        <v>5</v>
      </c>
      <c r="H6152">
        <f>MOD(D6152-1,6)+1</f>
        <v>4</v>
      </c>
      <c r="I6152">
        <f>37-D6152</f>
        <v>9</v>
      </c>
      <c r="J6152">
        <f>ABS(D6152-D6153)</f>
        <v>3</v>
      </c>
      <c r="K6152">
        <f>AVERAGE(D6152:D6156)</f>
        <v>28</v>
      </c>
      <c r="L6152">
        <f>AVERAGE(D6152:D6171)</f>
        <v>28</v>
      </c>
      <c r="M6152">
        <f>K6152-L6152</f>
        <v>0</v>
      </c>
      <c r="N6152" t="str">
        <f>IF(K6152&gt;L6152,"HIGH ZONE BIAS",IF(K6152&lt;L6152,"LOW ZONE BIAS","EQUILIBRIUM"))</f>
        <v>EQUILIBRIUM</v>
      </c>
    </row>
    <row r="6153">
      <c r="A6153">
        <v>21418</v>
      </c>
      <c r="B6153" t="str">
        <v>2021-11-30</v>
      </c>
      <c r="C6153" t="str">
        <v>Morning</v>
      </c>
      <c r="D6153">
        <v>31</v>
      </c>
      <c r="E6153" t="str">
        <f>IF(MOD(D6153,2)=0,"EVEN","ODD")</f>
        <v>ODD</v>
      </c>
      <c r="F6153" t="str">
        <f>IF(D6153&lt;=18,"LOW (1-18)","HIGH (19-36)")</f>
        <v>HIGH (19-36)</v>
      </c>
      <c r="G6153">
        <f>INT((D6153-1)/6)+1</f>
        <v>6</v>
      </c>
      <c r="H6153">
        <f>MOD(D6153-1,6)+1</f>
        <v>1</v>
      </c>
      <c r="I6153">
        <f>37-D6153</f>
        <v>6</v>
      </c>
      <c r="J6153">
        <f>ABS(D6153-D6154)</f>
        <v>10</v>
      </c>
      <c r="K6153">
        <f>AVERAGE(D6153:D6157)</f>
        <v>31</v>
      </c>
      <c r="L6153">
        <f>AVERAGE(D6153:D6172)</f>
        <v>31</v>
      </c>
      <c r="M6153">
        <f>K6153-L6153</f>
        <v>0</v>
      </c>
      <c r="N6153" t="str">
        <f>IF(K6153&gt;L6153,"HIGH ZONE BIAS",IF(K6153&lt;L6153,"LOW ZONE BIAS","EQUILIBRIUM"))</f>
        <v>EQUILIBRIUM</v>
      </c>
    </row>
    <row r="6154">
      <c r="A6154">
        <v>21417</v>
      </c>
      <c r="B6154" t="str">
        <v>2021-11-29</v>
      </c>
      <c r="C6154" t="str">
        <v>Evening</v>
      </c>
      <c r="D6154">
        <v>21</v>
      </c>
      <c r="E6154" t="str">
        <f>IF(MOD(D6154,2)=0,"EVEN","ODD")</f>
        <v>ODD</v>
      </c>
      <c r="F6154" t="str">
        <f>IF(D6154&lt;=18,"LOW (1-18)","HIGH (19-36)")</f>
        <v>HIGH (19-36)</v>
      </c>
      <c r="G6154">
        <f>INT((D6154-1)/6)+1</f>
        <v>4</v>
      </c>
      <c r="H6154">
        <f>MOD(D6154-1,6)+1</f>
        <v>3</v>
      </c>
      <c r="I6154">
        <f>37-D6154</f>
        <v>16</v>
      </c>
      <c r="J6154">
        <f>ABS(D6154-D6155)</f>
        <v>2</v>
      </c>
      <c r="K6154">
        <f>AVERAGE(D6154:D6158)</f>
        <v>21</v>
      </c>
      <c r="L6154">
        <f>AVERAGE(D6154:D6173)</f>
        <v>21</v>
      </c>
      <c r="M6154">
        <f>K6154-L6154</f>
        <v>0</v>
      </c>
      <c r="N6154" t="str">
        <f>IF(K6154&gt;L6154,"HIGH ZONE BIAS",IF(K6154&lt;L6154,"LOW ZONE BIAS","EQUILIBRIUM"))</f>
        <v>EQUILIBRIUM</v>
      </c>
    </row>
    <row r="6155">
      <c r="A6155">
        <v>21416</v>
      </c>
      <c r="B6155" t="str">
        <v>2021-11-29</v>
      </c>
      <c r="C6155" t="str">
        <v>Afternoon</v>
      </c>
      <c r="D6155">
        <v>19</v>
      </c>
      <c r="E6155" t="str">
        <f>IF(MOD(D6155,2)=0,"EVEN","ODD")</f>
        <v>ODD</v>
      </c>
      <c r="F6155" t="str">
        <f>IF(D6155&lt;=18,"LOW (1-18)","HIGH (19-36)")</f>
        <v>HIGH (19-36)</v>
      </c>
      <c r="G6155">
        <f>INT((D6155-1)/6)+1</f>
        <v>4</v>
      </c>
      <c r="H6155">
        <f>MOD(D6155-1,6)+1</f>
        <v>1</v>
      </c>
      <c r="I6155">
        <f>37-D6155</f>
        <v>18</v>
      </c>
      <c r="J6155">
        <f>ABS(D6155-D6156)</f>
        <v>2</v>
      </c>
      <c r="K6155">
        <f>AVERAGE(D6155:D6159)</f>
        <v>19</v>
      </c>
      <c r="L6155">
        <f>AVERAGE(D6155:D6174)</f>
        <v>19</v>
      </c>
      <c r="M6155">
        <f>K6155-L6155</f>
        <v>0</v>
      </c>
      <c r="N6155" t="str">
        <f>IF(K6155&gt;L6155,"HIGH ZONE BIAS",IF(K6155&lt;L6155,"LOW ZONE BIAS","EQUILIBRIUM"))</f>
        <v>EQUILIBRIUM</v>
      </c>
    </row>
    <row r="6156">
      <c r="A6156">
        <v>21415</v>
      </c>
      <c r="B6156" t="str">
        <v>2021-11-29</v>
      </c>
      <c r="C6156" t="str">
        <v>Midday</v>
      </c>
      <c r="D6156">
        <v>17</v>
      </c>
      <c r="E6156" t="str">
        <f>IF(MOD(D6156,2)=0,"EVEN","ODD")</f>
        <v>ODD</v>
      </c>
      <c r="F6156" t="str">
        <f>IF(D6156&lt;=18,"LOW (1-18)","HIGH (19-36)")</f>
        <v>LOW (1-18)</v>
      </c>
      <c r="G6156">
        <f>INT((D6156-1)/6)+1</f>
        <v>3</v>
      </c>
      <c r="H6156">
        <f>MOD(D6156-1,6)+1</f>
        <v>5</v>
      </c>
      <c r="I6156">
        <f>37-D6156</f>
        <v>20</v>
      </c>
      <c r="J6156">
        <f>ABS(D6156-D6157)</f>
        <v>1</v>
      </c>
      <c r="K6156">
        <f>AVERAGE(D6156:D6160)</f>
        <v>17</v>
      </c>
      <c r="L6156">
        <f>AVERAGE(D6156:D6175)</f>
        <v>17</v>
      </c>
      <c r="M6156">
        <f>K6156-L6156</f>
        <v>0</v>
      </c>
      <c r="N6156" t="str">
        <f>IF(K6156&gt;L6156,"HIGH ZONE BIAS",IF(K6156&lt;L6156,"LOW ZONE BIAS","EQUILIBRIUM"))</f>
        <v>EQUILIBRIUM</v>
      </c>
    </row>
    <row r="6157">
      <c r="A6157">
        <v>21414</v>
      </c>
      <c r="B6157" t="str">
        <v>2021-11-29</v>
      </c>
      <c r="C6157" t="str">
        <v>Morning</v>
      </c>
      <c r="D6157">
        <v>16</v>
      </c>
      <c r="E6157" t="str">
        <f>IF(MOD(D6157,2)=0,"EVEN","ODD")</f>
        <v>EVEN</v>
      </c>
      <c r="F6157" t="str">
        <f>IF(D6157&lt;=18,"LOW (1-18)","HIGH (19-36)")</f>
        <v>LOW (1-18)</v>
      </c>
      <c r="G6157">
        <f>INT((D6157-1)/6)+1</f>
        <v>3</v>
      </c>
      <c r="H6157">
        <f>MOD(D6157-1,6)+1</f>
        <v>4</v>
      </c>
      <c r="I6157">
        <f>37-D6157</f>
        <v>21</v>
      </c>
      <c r="J6157">
        <f>ABS(D6157-D6158)</f>
        <v>1</v>
      </c>
      <c r="K6157">
        <f>AVERAGE(D6157:D6161)</f>
        <v>16</v>
      </c>
      <c r="L6157">
        <f>AVERAGE(D6157:D6176)</f>
        <v>16</v>
      </c>
      <c r="M6157">
        <f>K6157-L6157</f>
        <v>0</v>
      </c>
      <c r="N6157" t="str">
        <f>IF(K6157&gt;L6157,"HIGH ZONE BIAS",IF(K6157&lt;L6157,"LOW ZONE BIAS","EQUILIBRIUM"))</f>
        <v>EQUILIBRIUM</v>
      </c>
    </row>
    <row r="6158">
      <c r="A6158">
        <v>21413</v>
      </c>
      <c r="B6158" t="str">
        <v>2021-11-27</v>
      </c>
      <c r="C6158" t="str">
        <v>Evening</v>
      </c>
      <c r="D6158">
        <v>17</v>
      </c>
      <c r="E6158" t="str">
        <f>IF(MOD(D6158,2)=0,"EVEN","ODD")</f>
        <v>ODD</v>
      </c>
      <c r="F6158" t="str">
        <f>IF(D6158&lt;=18,"LOW (1-18)","HIGH (19-36)")</f>
        <v>LOW (1-18)</v>
      </c>
      <c r="G6158">
        <f>INT((D6158-1)/6)+1</f>
        <v>3</v>
      </c>
      <c r="H6158">
        <f>MOD(D6158-1,6)+1</f>
        <v>5</v>
      </c>
      <c r="I6158">
        <f>37-D6158</f>
        <v>20</v>
      </c>
      <c r="J6158">
        <f>ABS(D6158-D6159)</f>
        <v>13</v>
      </c>
      <c r="K6158">
        <f>AVERAGE(D6158:D6162)</f>
        <v>17</v>
      </c>
      <c r="L6158">
        <f>AVERAGE(D6158:D6177)</f>
        <v>17</v>
      </c>
      <c r="M6158">
        <f>K6158-L6158</f>
        <v>0</v>
      </c>
      <c r="N6158" t="str">
        <f>IF(K6158&gt;L6158,"HIGH ZONE BIAS",IF(K6158&lt;L6158,"LOW ZONE BIAS","EQUILIBRIUM"))</f>
        <v>EQUILIBRIUM</v>
      </c>
    </row>
    <row r="6159">
      <c r="A6159">
        <v>21412</v>
      </c>
      <c r="B6159" t="str">
        <v>2021-11-27</v>
      </c>
      <c r="C6159" t="str">
        <v>Afternoon</v>
      </c>
      <c r="D6159">
        <v>30</v>
      </c>
      <c r="E6159" t="str">
        <f>IF(MOD(D6159,2)=0,"EVEN","ODD")</f>
        <v>EVEN</v>
      </c>
      <c r="F6159" t="str">
        <f>IF(D6159&lt;=18,"LOW (1-18)","HIGH (19-36)")</f>
        <v>HIGH (19-36)</v>
      </c>
      <c r="G6159">
        <f>INT((D6159-1)/6)+1</f>
        <v>5</v>
      </c>
      <c r="H6159">
        <f>MOD(D6159-1,6)+1</f>
        <v>6</v>
      </c>
      <c r="I6159">
        <f>37-D6159</f>
        <v>7</v>
      </c>
      <c r="J6159">
        <f>ABS(D6159-D6160)</f>
        <v>7</v>
      </c>
      <c r="K6159">
        <f>AVERAGE(D6159:D6163)</f>
        <v>30</v>
      </c>
      <c r="L6159">
        <f>AVERAGE(D6159:D6178)</f>
        <v>30</v>
      </c>
      <c r="M6159">
        <f>K6159-L6159</f>
        <v>0</v>
      </c>
      <c r="N6159" t="str">
        <f>IF(K6159&gt;L6159,"HIGH ZONE BIAS",IF(K6159&lt;L6159,"LOW ZONE BIAS","EQUILIBRIUM"))</f>
        <v>EQUILIBRIUM</v>
      </c>
    </row>
    <row r="6160">
      <c r="A6160">
        <v>21411</v>
      </c>
      <c r="B6160" t="str">
        <v>2021-11-27</v>
      </c>
      <c r="C6160" t="str">
        <v>Midday</v>
      </c>
      <c r="D6160">
        <v>23</v>
      </c>
      <c r="E6160" t="str">
        <f>IF(MOD(D6160,2)=0,"EVEN","ODD")</f>
        <v>ODD</v>
      </c>
      <c r="F6160" t="str">
        <f>IF(D6160&lt;=18,"LOW (1-18)","HIGH (19-36)")</f>
        <v>HIGH (19-36)</v>
      </c>
      <c r="G6160">
        <f>INT((D6160-1)/6)+1</f>
        <v>4</v>
      </c>
      <c r="H6160">
        <f>MOD(D6160-1,6)+1</f>
        <v>5</v>
      </c>
      <c r="I6160">
        <f>37-D6160</f>
        <v>14</v>
      </c>
      <c r="J6160">
        <f>ABS(D6160-D6161)</f>
        <v>13</v>
      </c>
      <c r="K6160">
        <f>AVERAGE(D6160:D6164)</f>
        <v>23</v>
      </c>
      <c r="L6160">
        <f>AVERAGE(D6160:D6179)</f>
        <v>23</v>
      </c>
      <c r="M6160">
        <f>K6160-L6160</f>
        <v>0</v>
      </c>
      <c r="N6160" t="str">
        <f>IF(K6160&gt;L6160,"HIGH ZONE BIAS",IF(K6160&lt;L6160,"LOW ZONE BIAS","EQUILIBRIUM"))</f>
        <v>EQUILIBRIUM</v>
      </c>
    </row>
    <row r="6161">
      <c r="A6161">
        <v>21410</v>
      </c>
      <c r="B6161" t="str">
        <v>2021-11-27</v>
      </c>
      <c r="C6161" t="str">
        <v>Morning</v>
      </c>
      <c r="D6161">
        <v>36</v>
      </c>
      <c r="E6161" t="str">
        <f>IF(MOD(D6161,2)=0,"EVEN","ODD")</f>
        <v>EVEN</v>
      </c>
      <c r="F6161" t="str">
        <f>IF(D6161&lt;=18,"LOW (1-18)","HIGH (19-36)")</f>
        <v>HIGH (19-36)</v>
      </c>
      <c r="G6161">
        <f>INT((D6161-1)/6)+1</f>
        <v>6</v>
      </c>
      <c r="H6161">
        <f>MOD(D6161-1,6)+1</f>
        <v>6</v>
      </c>
      <c r="I6161">
        <f>37-D6161</f>
        <v>1</v>
      </c>
      <c r="J6161">
        <f>ABS(D6161-D6162)</f>
        <v>4</v>
      </c>
      <c r="K6161">
        <f>AVERAGE(D6161:D6165)</f>
        <v>36</v>
      </c>
      <c r="L6161">
        <f>AVERAGE(D6161:D6180)</f>
        <v>36</v>
      </c>
      <c r="M6161">
        <f>K6161-L6161</f>
        <v>0</v>
      </c>
      <c r="N6161" t="str">
        <f>IF(K6161&gt;L6161,"HIGH ZONE BIAS",IF(K6161&lt;L6161,"LOW ZONE BIAS","EQUILIBRIUM"))</f>
        <v>EQUILIBRIUM</v>
      </c>
    </row>
    <row r="6162">
      <c r="A6162">
        <v>21409</v>
      </c>
      <c r="B6162" t="str">
        <v>2021-11-26</v>
      </c>
      <c r="C6162" t="str">
        <v>Evening</v>
      </c>
      <c r="D6162">
        <v>32</v>
      </c>
      <c r="E6162" t="str">
        <f>IF(MOD(D6162,2)=0,"EVEN","ODD")</f>
        <v>EVEN</v>
      </c>
      <c r="F6162" t="str">
        <f>IF(D6162&lt;=18,"LOW (1-18)","HIGH (19-36)")</f>
        <v>HIGH (19-36)</v>
      </c>
      <c r="G6162">
        <f>INT((D6162-1)/6)+1</f>
        <v>6</v>
      </c>
      <c r="H6162">
        <f>MOD(D6162-1,6)+1</f>
        <v>2</v>
      </c>
      <c r="I6162">
        <f>37-D6162</f>
        <v>5</v>
      </c>
      <c r="J6162">
        <f>ABS(D6162-D6163)</f>
        <v>25</v>
      </c>
      <c r="K6162">
        <f>AVERAGE(D6162:D6166)</f>
        <v>32</v>
      </c>
      <c r="L6162">
        <f>AVERAGE(D6162:D6181)</f>
        <v>32</v>
      </c>
      <c r="M6162">
        <f>K6162-L6162</f>
        <v>0</v>
      </c>
      <c r="N6162" t="str">
        <f>IF(K6162&gt;L6162,"HIGH ZONE BIAS",IF(K6162&lt;L6162,"LOW ZONE BIAS","EQUILIBRIUM"))</f>
        <v>EQUILIBRIUM</v>
      </c>
    </row>
    <row r="6163">
      <c r="A6163">
        <v>21408</v>
      </c>
      <c r="B6163" t="str">
        <v>2021-11-26</v>
      </c>
      <c r="C6163" t="str">
        <v>Afternoon</v>
      </c>
      <c r="D6163">
        <v>7</v>
      </c>
      <c r="E6163" t="str">
        <f>IF(MOD(D6163,2)=0,"EVEN","ODD")</f>
        <v>ODD</v>
      </c>
      <c r="F6163" t="str">
        <f>IF(D6163&lt;=18,"LOW (1-18)","HIGH (19-36)")</f>
        <v>LOW (1-18)</v>
      </c>
      <c r="G6163">
        <f>INT((D6163-1)/6)+1</f>
        <v>2</v>
      </c>
      <c r="H6163">
        <f>MOD(D6163-1,6)+1</f>
        <v>1</v>
      </c>
      <c r="I6163">
        <f>37-D6163</f>
        <v>30</v>
      </c>
      <c r="J6163">
        <f>ABS(D6163-D6164)</f>
        <v>14</v>
      </c>
      <c r="K6163">
        <f>AVERAGE(D6163:D6167)</f>
        <v>7</v>
      </c>
      <c r="L6163">
        <f>AVERAGE(D6163:D6182)</f>
        <v>7</v>
      </c>
      <c r="M6163">
        <f>K6163-L6163</f>
        <v>0</v>
      </c>
      <c r="N6163" t="str">
        <f>IF(K6163&gt;L6163,"HIGH ZONE BIAS",IF(K6163&lt;L6163,"LOW ZONE BIAS","EQUILIBRIUM"))</f>
        <v>EQUILIBRIUM</v>
      </c>
    </row>
    <row r="6164">
      <c r="A6164">
        <v>21407</v>
      </c>
      <c r="B6164" t="str">
        <v>2021-11-26</v>
      </c>
      <c r="C6164" t="str">
        <v>Midday</v>
      </c>
      <c r="D6164">
        <v>21</v>
      </c>
      <c r="E6164" t="str">
        <f>IF(MOD(D6164,2)=0,"EVEN","ODD")</f>
        <v>ODD</v>
      </c>
      <c r="F6164" t="str">
        <f>IF(D6164&lt;=18,"LOW (1-18)","HIGH (19-36)")</f>
        <v>HIGH (19-36)</v>
      </c>
      <c r="G6164">
        <f>INT((D6164-1)/6)+1</f>
        <v>4</v>
      </c>
      <c r="H6164">
        <f>MOD(D6164-1,6)+1</f>
        <v>3</v>
      </c>
      <c r="I6164">
        <f>37-D6164</f>
        <v>16</v>
      </c>
      <c r="J6164">
        <f>ABS(D6164-D6165)</f>
        <v>15</v>
      </c>
      <c r="K6164">
        <f>AVERAGE(D6164:D6168)</f>
        <v>21</v>
      </c>
      <c r="L6164">
        <f>AVERAGE(D6164:D6183)</f>
        <v>21</v>
      </c>
      <c r="M6164">
        <f>K6164-L6164</f>
        <v>0</v>
      </c>
      <c r="N6164" t="str">
        <f>IF(K6164&gt;L6164,"HIGH ZONE BIAS",IF(K6164&lt;L6164,"LOW ZONE BIAS","EQUILIBRIUM"))</f>
        <v>EQUILIBRIUM</v>
      </c>
    </row>
    <row r="6165">
      <c r="A6165">
        <v>21406</v>
      </c>
      <c r="B6165" t="str">
        <v>2021-11-26</v>
      </c>
      <c r="C6165" t="str">
        <v>Morning</v>
      </c>
      <c r="D6165">
        <v>6</v>
      </c>
      <c r="E6165" t="str">
        <f>IF(MOD(D6165,2)=0,"EVEN","ODD")</f>
        <v>EVEN</v>
      </c>
      <c r="F6165" t="str">
        <f>IF(D6165&lt;=18,"LOW (1-18)","HIGH (19-36)")</f>
        <v>LOW (1-18)</v>
      </c>
      <c r="G6165">
        <f>INT((D6165-1)/6)+1</f>
        <v>1</v>
      </c>
      <c r="H6165">
        <f>MOD(D6165-1,6)+1</f>
        <v>6</v>
      </c>
      <c r="I6165">
        <f>37-D6165</f>
        <v>31</v>
      </c>
      <c r="J6165">
        <f>ABS(D6165-D6166)</f>
        <v>23</v>
      </c>
      <c r="K6165">
        <f>AVERAGE(D6165:D6169)</f>
        <v>6</v>
      </c>
      <c r="L6165">
        <f>AVERAGE(D6165:D6184)</f>
        <v>6</v>
      </c>
      <c r="M6165">
        <f>K6165-L6165</f>
        <v>0</v>
      </c>
      <c r="N6165" t="str">
        <f>IF(K6165&gt;L6165,"HIGH ZONE BIAS",IF(K6165&lt;L6165,"LOW ZONE BIAS","EQUILIBRIUM"))</f>
        <v>EQUILIBRIUM</v>
      </c>
    </row>
    <row r="6166">
      <c r="A6166">
        <v>21405</v>
      </c>
      <c r="B6166" t="str">
        <v>2021-11-25</v>
      </c>
      <c r="C6166" t="str">
        <v>Evening</v>
      </c>
      <c r="D6166">
        <v>29</v>
      </c>
      <c r="E6166" t="str">
        <f>IF(MOD(D6166,2)=0,"EVEN","ODD")</f>
        <v>ODD</v>
      </c>
      <c r="F6166" t="str">
        <f>IF(D6166&lt;=18,"LOW (1-18)","HIGH (19-36)")</f>
        <v>HIGH (19-36)</v>
      </c>
      <c r="G6166">
        <f>INT((D6166-1)/6)+1</f>
        <v>5</v>
      </c>
      <c r="H6166">
        <f>MOD(D6166-1,6)+1</f>
        <v>5</v>
      </c>
      <c r="I6166">
        <f>37-D6166</f>
        <v>8</v>
      </c>
      <c r="J6166">
        <f>ABS(D6166-D6167)</f>
        <v>20</v>
      </c>
      <c r="K6166">
        <f>AVERAGE(D6166:D6170)</f>
        <v>29</v>
      </c>
      <c r="L6166">
        <f>AVERAGE(D6166:D6185)</f>
        <v>29</v>
      </c>
      <c r="M6166">
        <f>K6166-L6166</f>
        <v>0</v>
      </c>
      <c r="N6166" t="str">
        <f>IF(K6166&gt;L6166,"HIGH ZONE BIAS",IF(K6166&lt;L6166,"LOW ZONE BIAS","EQUILIBRIUM"))</f>
        <v>EQUILIBRIUM</v>
      </c>
    </row>
    <row r="6167">
      <c r="A6167">
        <v>21404</v>
      </c>
      <c r="B6167" t="str">
        <v>2021-11-25</v>
      </c>
      <c r="C6167" t="str">
        <v>Afternoon</v>
      </c>
      <c r="D6167">
        <v>9</v>
      </c>
      <c r="E6167" t="str">
        <f>IF(MOD(D6167,2)=0,"EVEN","ODD")</f>
        <v>ODD</v>
      </c>
      <c r="F6167" t="str">
        <f>IF(D6167&lt;=18,"LOW (1-18)","HIGH (19-36)")</f>
        <v>LOW (1-18)</v>
      </c>
      <c r="G6167">
        <f>INT((D6167-1)/6)+1</f>
        <v>2</v>
      </c>
      <c r="H6167">
        <f>MOD(D6167-1,6)+1</f>
        <v>3</v>
      </c>
      <c r="I6167">
        <f>37-D6167</f>
        <v>28</v>
      </c>
      <c r="J6167">
        <f>ABS(D6167-D6168)</f>
        <v>0</v>
      </c>
      <c r="K6167">
        <f>AVERAGE(D6167:D6171)</f>
        <v>9</v>
      </c>
      <c r="L6167">
        <f>AVERAGE(D6167:D6186)</f>
        <v>9</v>
      </c>
      <c r="M6167">
        <f>K6167-L6167</f>
        <v>0</v>
      </c>
      <c r="N6167" t="str">
        <f>IF(K6167&gt;L6167,"HIGH ZONE BIAS",IF(K6167&lt;L6167,"LOW ZONE BIAS","EQUILIBRIUM"))</f>
        <v>EQUILIBRIUM</v>
      </c>
    </row>
    <row r="6168">
      <c r="A6168">
        <v>21403</v>
      </c>
      <c r="B6168" t="str">
        <v>2021-11-25</v>
      </c>
      <c r="C6168" t="str">
        <v>Midday</v>
      </c>
      <c r="D6168">
        <v>9</v>
      </c>
      <c r="E6168" t="str">
        <f>IF(MOD(D6168,2)=0,"EVEN","ODD")</f>
        <v>ODD</v>
      </c>
      <c r="F6168" t="str">
        <f>IF(D6168&lt;=18,"LOW (1-18)","HIGH (19-36)")</f>
        <v>LOW (1-18)</v>
      </c>
      <c r="G6168">
        <f>INT((D6168-1)/6)+1</f>
        <v>2</v>
      </c>
      <c r="H6168">
        <f>MOD(D6168-1,6)+1</f>
        <v>3</v>
      </c>
      <c r="I6168">
        <f>37-D6168</f>
        <v>28</v>
      </c>
      <c r="J6168">
        <f>ABS(D6168-D6169)</f>
        <v>5</v>
      </c>
      <c r="K6168">
        <f>AVERAGE(D6168:D6172)</f>
        <v>9</v>
      </c>
      <c r="L6168">
        <f>AVERAGE(D6168:D6187)</f>
        <v>9</v>
      </c>
      <c r="M6168">
        <f>K6168-L6168</f>
        <v>0</v>
      </c>
      <c r="N6168" t="str">
        <f>IF(K6168&gt;L6168,"HIGH ZONE BIAS",IF(K6168&lt;L6168,"LOW ZONE BIAS","EQUILIBRIUM"))</f>
        <v>EQUILIBRIUM</v>
      </c>
    </row>
    <row r="6169">
      <c r="A6169">
        <v>21402</v>
      </c>
      <c r="B6169" t="str">
        <v>2021-11-25</v>
      </c>
      <c r="C6169" t="str">
        <v>Morning</v>
      </c>
      <c r="D6169">
        <v>4</v>
      </c>
      <c r="E6169" t="str">
        <f>IF(MOD(D6169,2)=0,"EVEN","ODD")</f>
        <v>EVEN</v>
      </c>
      <c r="F6169" t="str">
        <f>IF(D6169&lt;=18,"LOW (1-18)","HIGH (19-36)")</f>
        <v>LOW (1-18)</v>
      </c>
      <c r="G6169">
        <f>INT((D6169-1)/6)+1</f>
        <v>1</v>
      </c>
      <c r="H6169">
        <f>MOD(D6169-1,6)+1</f>
        <v>4</v>
      </c>
      <c r="I6169">
        <f>37-D6169</f>
        <v>33</v>
      </c>
      <c r="J6169">
        <f>ABS(D6169-D6170)</f>
        <v>26</v>
      </c>
      <c r="K6169">
        <f>AVERAGE(D6169:D6173)</f>
        <v>4</v>
      </c>
      <c r="L6169">
        <f>AVERAGE(D6169:D6188)</f>
        <v>4</v>
      </c>
      <c r="M6169">
        <f>K6169-L6169</f>
        <v>0</v>
      </c>
      <c r="N6169" t="str">
        <f>IF(K6169&gt;L6169,"HIGH ZONE BIAS",IF(K6169&lt;L6169,"LOW ZONE BIAS","EQUILIBRIUM"))</f>
        <v>EQUILIBRIUM</v>
      </c>
    </row>
    <row r="6170">
      <c r="A6170">
        <v>21401</v>
      </c>
      <c r="B6170" t="str">
        <v>2021-11-24</v>
      </c>
      <c r="C6170" t="str">
        <v>Evening</v>
      </c>
      <c r="D6170">
        <v>30</v>
      </c>
      <c r="E6170" t="str">
        <f>IF(MOD(D6170,2)=0,"EVEN","ODD")</f>
        <v>EVEN</v>
      </c>
      <c r="F6170" t="str">
        <f>IF(D6170&lt;=18,"LOW (1-18)","HIGH (19-36)")</f>
        <v>HIGH (19-36)</v>
      </c>
      <c r="G6170">
        <f>INT((D6170-1)/6)+1</f>
        <v>5</v>
      </c>
      <c r="H6170">
        <f>MOD(D6170-1,6)+1</f>
        <v>6</v>
      </c>
      <c r="I6170">
        <f>37-D6170</f>
        <v>7</v>
      </c>
      <c r="J6170">
        <f>ABS(D6170-D6171)</f>
        <v>24</v>
      </c>
      <c r="K6170">
        <f>AVERAGE(D6170:D6174)</f>
        <v>30</v>
      </c>
      <c r="L6170">
        <f>AVERAGE(D6170:D6189)</f>
        <v>30</v>
      </c>
      <c r="M6170">
        <f>K6170-L6170</f>
        <v>0</v>
      </c>
      <c r="N6170" t="str">
        <f>IF(K6170&gt;L6170,"HIGH ZONE BIAS",IF(K6170&lt;L6170,"LOW ZONE BIAS","EQUILIBRIUM"))</f>
        <v>EQUILIBRIUM</v>
      </c>
    </row>
    <row r="6171">
      <c r="A6171">
        <v>21400</v>
      </c>
      <c r="B6171" t="str">
        <v>2021-11-24</v>
      </c>
      <c r="C6171" t="str">
        <v>Afternoon</v>
      </c>
      <c r="D6171">
        <v>6</v>
      </c>
      <c r="E6171" t="str">
        <f>IF(MOD(D6171,2)=0,"EVEN","ODD")</f>
        <v>EVEN</v>
      </c>
      <c r="F6171" t="str">
        <f>IF(D6171&lt;=18,"LOW (1-18)","HIGH (19-36)")</f>
        <v>LOW (1-18)</v>
      </c>
      <c r="G6171">
        <f>INT((D6171-1)/6)+1</f>
        <v>1</v>
      </c>
      <c r="H6171">
        <f>MOD(D6171-1,6)+1</f>
        <v>6</v>
      </c>
      <c r="I6171">
        <f>37-D6171</f>
        <v>31</v>
      </c>
      <c r="J6171">
        <f>ABS(D6171-D6172)</f>
        <v>2</v>
      </c>
      <c r="K6171">
        <f>AVERAGE(D6171:D6175)</f>
        <v>6</v>
      </c>
      <c r="L6171">
        <f>AVERAGE(D6171:D6190)</f>
        <v>6</v>
      </c>
      <c r="M6171">
        <f>K6171-L6171</f>
        <v>0</v>
      </c>
      <c r="N6171" t="str">
        <f>IF(K6171&gt;L6171,"HIGH ZONE BIAS",IF(K6171&lt;L6171,"LOW ZONE BIAS","EQUILIBRIUM"))</f>
        <v>EQUILIBRIUM</v>
      </c>
    </row>
    <row r="6172">
      <c r="A6172">
        <v>21399</v>
      </c>
      <c r="B6172" t="str">
        <v>2021-11-24</v>
      </c>
      <c r="C6172" t="str">
        <v>Midday</v>
      </c>
      <c r="D6172">
        <v>8</v>
      </c>
      <c r="E6172" t="str">
        <f>IF(MOD(D6172,2)=0,"EVEN","ODD")</f>
        <v>EVEN</v>
      </c>
      <c r="F6172" t="str">
        <f>IF(D6172&lt;=18,"LOW (1-18)","HIGH (19-36)")</f>
        <v>LOW (1-18)</v>
      </c>
      <c r="G6172">
        <f>INT((D6172-1)/6)+1</f>
        <v>2</v>
      </c>
      <c r="H6172">
        <f>MOD(D6172-1,6)+1</f>
        <v>2</v>
      </c>
      <c r="I6172">
        <f>37-D6172</f>
        <v>29</v>
      </c>
      <c r="J6172">
        <f>ABS(D6172-D6173)</f>
        <v>22</v>
      </c>
      <c r="K6172">
        <f>AVERAGE(D6172:D6176)</f>
        <v>8</v>
      </c>
      <c r="L6172">
        <f>AVERAGE(D6172:D6191)</f>
        <v>8</v>
      </c>
      <c r="M6172">
        <f>K6172-L6172</f>
        <v>0</v>
      </c>
      <c r="N6172" t="str">
        <f>IF(K6172&gt;L6172,"HIGH ZONE BIAS",IF(K6172&lt;L6172,"LOW ZONE BIAS","EQUILIBRIUM"))</f>
        <v>EQUILIBRIUM</v>
      </c>
    </row>
    <row r="6173">
      <c r="A6173">
        <v>21398</v>
      </c>
      <c r="B6173" t="str">
        <v>2021-11-24</v>
      </c>
      <c r="C6173" t="str">
        <v>Morning</v>
      </c>
      <c r="D6173">
        <v>30</v>
      </c>
      <c r="E6173" t="str">
        <f>IF(MOD(D6173,2)=0,"EVEN","ODD")</f>
        <v>EVEN</v>
      </c>
      <c r="F6173" t="str">
        <f>IF(D6173&lt;=18,"LOW (1-18)","HIGH (19-36)")</f>
        <v>HIGH (19-36)</v>
      </c>
      <c r="G6173">
        <f>INT((D6173-1)/6)+1</f>
        <v>5</v>
      </c>
      <c r="H6173">
        <f>MOD(D6173-1,6)+1</f>
        <v>6</v>
      </c>
      <c r="I6173">
        <f>37-D6173</f>
        <v>7</v>
      </c>
      <c r="J6173">
        <f>ABS(D6173-D6174)</f>
        <v>25</v>
      </c>
      <c r="K6173">
        <f>AVERAGE(D6173:D6177)</f>
        <v>30</v>
      </c>
      <c r="L6173">
        <f>AVERAGE(D6173:D6192)</f>
        <v>30</v>
      </c>
      <c r="M6173">
        <f>K6173-L6173</f>
        <v>0</v>
      </c>
      <c r="N6173" t="str">
        <f>IF(K6173&gt;L6173,"HIGH ZONE BIAS",IF(K6173&lt;L6173,"LOW ZONE BIAS","EQUILIBRIUM"))</f>
        <v>EQUILIBRIUM</v>
      </c>
    </row>
    <row r="6174">
      <c r="A6174">
        <v>21397</v>
      </c>
      <c r="B6174" t="str">
        <v>2021-11-23</v>
      </c>
      <c r="C6174" t="str">
        <v>Evening</v>
      </c>
      <c r="D6174">
        <v>5</v>
      </c>
      <c r="E6174" t="str">
        <f>IF(MOD(D6174,2)=0,"EVEN","ODD")</f>
        <v>ODD</v>
      </c>
      <c r="F6174" t="str">
        <f>IF(D6174&lt;=18,"LOW (1-18)","HIGH (19-36)")</f>
        <v>LOW (1-18)</v>
      </c>
      <c r="G6174">
        <f>INT((D6174-1)/6)+1</f>
        <v>1</v>
      </c>
      <c r="H6174">
        <f>MOD(D6174-1,6)+1</f>
        <v>5</v>
      </c>
      <c r="I6174">
        <f>37-D6174</f>
        <v>32</v>
      </c>
      <c r="J6174">
        <f>ABS(D6174-D6175)</f>
        <v>0</v>
      </c>
      <c r="K6174">
        <f>AVERAGE(D6174:D6178)</f>
        <v>5</v>
      </c>
      <c r="L6174">
        <f>AVERAGE(D6174:D6193)</f>
        <v>5</v>
      </c>
      <c r="M6174">
        <f>K6174-L6174</f>
        <v>0</v>
      </c>
      <c r="N6174" t="str">
        <f>IF(K6174&gt;L6174,"HIGH ZONE BIAS",IF(K6174&lt;L6174,"LOW ZONE BIAS","EQUILIBRIUM"))</f>
        <v>EQUILIBRIUM</v>
      </c>
    </row>
    <row r="6175">
      <c r="A6175">
        <v>21396</v>
      </c>
      <c r="B6175" t="str">
        <v>2021-11-23</v>
      </c>
      <c r="C6175" t="str">
        <v>Afternoon</v>
      </c>
      <c r="D6175">
        <v>5</v>
      </c>
      <c r="E6175" t="str">
        <f>IF(MOD(D6175,2)=0,"EVEN","ODD")</f>
        <v>ODD</v>
      </c>
      <c r="F6175" t="str">
        <f>IF(D6175&lt;=18,"LOW (1-18)","HIGH (19-36)")</f>
        <v>LOW (1-18)</v>
      </c>
      <c r="G6175">
        <f>INT((D6175-1)/6)+1</f>
        <v>1</v>
      </c>
      <c r="H6175">
        <f>MOD(D6175-1,6)+1</f>
        <v>5</v>
      </c>
      <c r="I6175">
        <f>37-D6175</f>
        <v>32</v>
      </c>
      <c r="J6175">
        <f>ABS(D6175-D6176)</f>
        <v>26</v>
      </c>
      <c r="K6175">
        <f>AVERAGE(D6175:D6179)</f>
        <v>5</v>
      </c>
      <c r="L6175">
        <f>AVERAGE(D6175:D6194)</f>
        <v>5</v>
      </c>
      <c r="M6175">
        <f>K6175-L6175</f>
        <v>0</v>
      </c>
      <c r="N6175" t="str">
        <f>IF(K6175&gt;L6175,"HIGH ZONE BIAS",IF(K6175&lt;L6175,"LOW ZONE BIAS","EQUILIBRIUM"))</f>
        <v>EQUILIBRIUM</v>
      </c>
    </row>
    <row r="6176">
      <c r="A6176">
        <v>21395</v>
      </c>
      <c r="B6176" t="str">
        <v>2021-11-23</v>
      </c>
      <c r="C6176" t="str">
        <v>Midday</v>
      </c>
      <c r="D6176">
        <v>31</v>
      </c>
      <c r="E6176" t="str">
        <f>IF(MOD(D6176,2)=0,"EVEN","ODD")</f>
        <v>ODD</v>
      </c>
      <c r="F6176" t="str">
        <f>IF(D6176&lt;=18,"LOW (1-18)","HIGH (19-36)")</f>
        <v>HIGH (19-36)</v>
      </c>
      <c r="G6176">
        <f>INT((D6176-1)/6)+1</f>
        <v>6</v>
      </c>
      <c r="H6176">
        <f>MOD(D6176-1,6)+1</f>
        <v>1</v>
      </c>
      <c r="I6176">
        <f>37-D6176</f>
        <v>6</v>
      </c>
      <c r="J6176">
        <f>ABS(D6176-D6177)</f>
        <v>29</v>
      </c>
      <c r="K6176">
        <f>AVERAGE(D6176:D6180)</f>
        <v>31</v>
      </c>
      <c r="L6176">
        <f>AVERAGE(D6176:D6195)</f>
        <v>31</v>
      </c>
      <c r="M6176">
        <f>K6176-L6176</f>
        <v>0</v>
      </c>
      <c r="N6176" t="str">
        <f>IF(K6176&gt;L6176,"HIGH ZONE BIAS",IF(K6176&lt;L6176,"LOW ZONE BIAS","EQUILIBRIUM"))</f>
        <v>EQUILIBRIUM</v>
      </c>
    </row>
    <row r="6177">
      <c r="A6177">
        <v>21394</v>
      </c>
      <c r="B6177" t="str">
        <v>2021-11-23</v>
      </c>
      <c r="C6177" t="str">
        <v>Morning</v>
      </c>
      <c r="D6177">
        <v>2</v>
      </c>
      <c r="E6177" t="str">
        <f>IF(MOD(D6177,2)=0,"EVEN","ODD")</f>
        <v>EVEN</v>
      </c>
      <c r="F6177" t="str">
        <f>IF(D6177&lt;=18,"LOW (1-18)","HIGH (19-36)")</f>
        <v>LOW (1-18)</v>
      </c>
      <c r="G6177">
        <f>INT((D6177-1)/6)+1</f>
        <v>1</v>
      </c>
      <c r="H6177">
        <f>MOD(D6177-1,6)+1</f>
        <v>2</v>
      </c>
      <c r="I6177">
        <f>37-D6177</f>
        <v>35</v>
      </c>
      <c r="J6177">
        <f>ABS(D6177-D6178)</f>
        <v>9</v>
      </c>
      <c r="K6177">
        <f>AVERAGE(D6177:D6181)</f>
        <v>2</v>
      </c>
      <c r="L6177">
        <f>AVERAGE(D6177:D6196)</f>
        <v>2</v>
      </c>
      <c r="M6177">
        <f>K6177-L6177</f>
        <v>0</v>
      </c>
      <c r="N6177" t="str">
        <f>IF(K6177&gt;L6177,"HIGH ZONE BIAS",IF(K6177&lt;L6177,"LOW ZONE BIAS","EQUILIBRIUM"))</f>
        <v>EQUILIBRIUM</v>
      </c>
    </row>
    <row r="6178">
      <c r="A6178">
        <v>21393</v>
      </c>
      <c r="B6178" t="str">
        <v>2021-11-22</v>
      </c>
      <c r="C6178" t="str">
        <v>Evening</v>
      </c>
      <c r="D6178">
        <v>11</v>
      </c>
      <c r="E6178" t="str">
        <f>IF(MOD(D6178,2)=0,"EVEN","ODD")</f>
        <v>ODD</v>
      </c>
      <c r="F6178" t="str">
        <f>IF(D6178&lt;=18,"LOW (1-18)","HIGH (19-36)")</f>
        <v>LOW (1-18)</v>
      </c>
      <c r="G6178">
        <f>INT((D6178-1)/6)+1</f>
        <v>2</v>
      </c>
      <c r="H6178">
        <f>MOD(D6178-1,6)+1</f>
        <v>5</v>
      </c>
      <c r="I6178">
        <f>37-D6178</f>
        <v>26</v>
      </c>
      <c r="J6178">
        <f>ABS(D6178-D6179)</f>
        <v>3</v>
      </c>
      <c r="K6178">
        <f>AVERAGE(D6178:D6182)</f>
        <v>11</v>
      </c>
      <c r="L6178">
        <f>AVERAGE(D6178:D6197)</f>
        <v>11</v>
      </c>
      <c r="M6178">
        <f>K6178-L6178</f>
        <v>0</v>
      </c>
      <c r="N6178" t="str">
        <f>IF(K6178&gt;L6178,"HIGH ZONE BIAS",IF(K6178&lt;L6178,"LOW ZONE BIAS","EQUILIBRIUM"))</f>
        <v>EQUILIBRIUM</v>
      </c>
    </row>
    <row r="6179">
      <c r="A6179">
        <v>21392</v>
      </c>
      <c r="B6179" t="str">
        <v>2021-11-22</v>
      </c>
      <c r="C6179" t="str">
        <v>Afternoon</v>
      </c>
      <c r="D6179">
        <v>8</v>
      </c>
      <c r="E6179" t="str">
        <f>IF(MOD(D6179,2)=0,"EVEN","ODD")</f>
        <v>EVEN</v>
      </c>
      <c r="F6179" t="str">
        <f>IF(D6179&lt;=18,"LOW (1-18)","HIGH (19-36)")</f>
        <v>LOW (1-18)</v>
      </c>
      <c r="G6179">
        <f>INT((D6179-1)/6)+1</f>
        <v>2</v>
      </c>
      <c r="H6179">
        <f>MOD(D6179-1,6)+1</f>
        <v>2</v>
      </c>
      <c r="I6179">
        <f>37-D6179</f>
        <v>29</v>
      </c>
      <c r="J6179">
        <f>ABS(D6179-D6180)</f>
        <v>23</v>
      </c>
      <c r="K6179">
        <f>AVERAGE(D6179:D6183)</f>
        <v>8</v>
      </c>
      <c r="L6179">
        <f>AVERAGE(D6179:D6198)</f>
        <v>8</v>
      </c>
      <c r="M6179">
        <f>K6179-L6179</f>
        <v>0</v>
      </c>
      <c r="N6179" t="str">
        <f>IF(K6179&gt;L6179,"HIGH ZONE BIAS",IF(K6179&lt;L6179,"LOW ZONE BIAS","EQUILIBRIUM"))</f>
        <v>EQUILIBRIUM</v>
      </c>
    </row>
    <row r="6180">
      <c r="A6180">
        <v>21391</v>
      </c>
      <c r="B6180" t="str">
        <v>2021-11-22</v>
      </c>
      <c r="C6180" t="str">
        <v>Midday</v>
      </c>
      <c r="D6180">
        <v>31</v>
      </c>
      <c r="E6180" t="str">
        <f>IF(MOD(D6180,2)=0,"EVEN","ODD")</f>
        <v>ODD</v>
      </c>
      <c r="F6180" t="str">
        <f>IF(D6180&lt;=18,"LOW (1-18)","HIGH (19-36)")</f>
        <v>HIGH (19-36)</v>
      </c>
      <c r="G6180">
        <f>INT((D6180-1)/6)+1</f>
        <v>6</v>
      </c>
      <c r="H6180">
        <f>MOD(D6180-1,6)+1</f>
        <v>1</v>
      </c>
      <c r="I6180">
        <f>37-D6180</f>
        <v>6</v>
      </c>
      <c r="J6180">
        <f>ABS(D6180-D6181)</f>
        <v>3</v>
      </c>
      <c r="K6180">
        <f>AVERAGE(D6180:D6184)</f>
        <v>31</v>
      </c>
      <c r="L6180">
        <f>AVERAGE(D6180:D6199)</f>
        <v>31</v>
      </c>
      <c r="M6180">
        <f>K6180-L6180</f>
        <v>0</v>
      </c>
      <c r="N6180" t="str">
        <f>IF(K6180&gt;L6180,"HIGH ZONE BIAS",IF(K6180&lt;L6180,"LOW ZONE BIAS","EQUILIBRIUM"))</f>
        <v>EQUILIBRIUM</v>
      </c>
    </row>
    <row r="6181">
      <c r="A6181">
        <v>21390</v>
      </c>
      <c r="B6181" t="str">
        <v>2021-11-22</v>
      </c>
      <c r="C6181" t="str">
        <v>Morning</v>
      </c>
      <c r="D6181">
        <v>34</v>
      </c>
      <c r="E6181" t="str">
        <f>IF(MOD(D6181,2)=0,"EVEN","ODD")</f>
        <v>EVEN</v>
      </c>
      <c r="F6181" t="str">
        <f>IF(D6181&lt;=18,"LOW (1-18)","HIGH (19-36)")</f>
        <v>HIGH (19-36)</v>
      </c>
      <c r="G6181">
        <f>INT((D6181-1)/6)+1</f>
        <v>6</v>
      </c>
      <c r="H6181">
        <f>MOD(D6181-1,6)+1</f>
        <v>4</v>
      </c>
      <c r="I6181">
        <f>37-D6181</f>
        <v>3</v>
      </c>
      <c r="J6181">
        <f>ABS(D6181-D6182)</f>
        <v>8</v>
      </c>
      <c r="K6181">
        <f>AVERAGE(D6181:D6185)</f>
        <v>34</v>
      </c>
      <c r="L6181">
        <f>AVERAGE(D6181:D6200)</f>
        <v>34</v>
      </c>
      <c r="M6181">
        <f>K6181-L6181</f>
        <v>0</v>
      </c>
      <c r="N6181" t="str">
        <f>IF(K6181&gt;L6181,"HIGH ZONE BIAS",IF(K6181&lt;L6181,"LOW ZONE BIAS","EQUILIBRIUM"))</f>
        <v>EQUILIBRIUM</v>
      </c>
    </row>
    <row r="6182">
      <c r="A6182">
        <v>21389</v>
      </c>
      <c r="B6182" t="str">
        <v>2021-11-20</v>
      </c>
      <c r="C6182" t="str">
        <v>Evening</v>
      </c>
      <c r="D6182">
        <v>26</v>
      </c>
      <c r="E6182" t="str">
        <f>IF(MOD(D6182,2)=0,"EVEN","ODD")</f>
        <v>EVEN</v>
      </c>
      <c r="F6182" t="str">
        <f>IF(D6182&lt;=18,"LOW (1-18)","HIGH (19-36)")</f>
        <v>HIGH (19-36)</v>
      </c>
      <c r="G6182">
        <f>INT((D6182-1)/6)+1</f>
        <v>5</v>
      </c>
      <c r="H6182">
        <f>MOD(D6182-1,6)+1</f>
        <v>2</v>
      </c>
      <c r="I6182">
        <f>37-D6182</f>
        <v>11</v>
      </c>
      <c r="J6182">
        <f>ABS(D6182-D6183)</f>
        <v>6</v>
      </c>
      <c r="K6182">
        <f>AVERAGE(D6182:D6186)</f>
        <v>26</v>
      </c>
      <c r="L6182">
        <f>AVERAGE(D6182:D6201)</f>
        <v>26</v>
      </c>
      <c r="M6182">
        <f>K6182-L6182</f>
        <v>0</v>
      </c>
      <c r="N6182" t="str">
        <f>IF(K6182&gt;L6182,"HIGH ZONE BIAS",IF(K6182&lt;L6182,"LOW ZONE BIAS","EQUILIBRIUM"))</f>
        <v>EQUILIBRIUM</v>
      </c>
    </row>
    <row r="6183">
      <c r="A6183">
        <v>21388</v>
      </c>
      <c r="B6183" t="str">
        <v>2021-11-20</v>
      </c>
      <c r="C6183" t="str">
        <v>Afternoon</v>
      </c>
      <c r="D6183">
        <v>32</v>
      </c>
      <c r="E6183" t="str">
        <f>IF(MOD(D6183,2)=0,"EVEN","ODD")</f>
        <v>EVEN</v>
      </c>
      <c r="F6183" t="str">
        <f>IF(D6183&lt;=18,"LOW (1-18)","HIGH (19-36)")</f>
        <v>HIGH (19-36)</v>
      </c>
      <c r="G6183">
        <f>INT((D6183-1)/6)+1</f>
        <v>6</v>
      </c>
      <c r="H6183">
        <f>MOD(D6183-1,6)+1</f>
        <v>2</v>
      </c>
      <c r="I6183">
        <f>37-D6183</f>
        <v>5</v>
      </c>
      <c r="J6183">
        <f>ABS(D6183-D6184)</f>
        <v>31</v>
      </c>
      <c r="K6183">
        <f>AVERAGE(D6183:D6187)</f>
        <v>32</v>
      </c>
      <c r="L6183">
        <f>AVERAGE(D6183:D6202)</f>
        <v>32</v>
      </c>
      <c r="M6183">
        <f>K6183-L6183</f>
        <v>0</v>
      </c>
      <c r="N6183" t="str">
        <f>IF(K6183&gt;L6183,"HIGH ZONE BIAS",IF(K6183&lt;L6183,"LOW ZONE BIAS","EQUILIBRIUM"))</f>
        <v>EQUILIBRIUM</v>
      </c>
    </row>
    <row r="6184">
      <c r="A6184">
        <v>21387</v>
      </c>
      <c r="B6184" t="str">
        <v>2021-11-20</v>
      </c>
      <c r="C6184" t="str">
        <v>Midday</v>
      </c>
      <c r="D6184">
        <v>1</v>
      </c>
      <c r="E6184" t="str">
        <f>IF(MOD(D6184,2)=0,"EVEN","ODD")</f>
        <v>ODD</v>
      </c>
      <c r="F6184" t="str">
        <f>IF(D6184&lt;=18,"LOW (1-18)","HIGH (19-36)")</f>
        <v>LOW (1-18)</v>
      </c>
      <c r="G6184">
        <f>INT((D6184-1)/6)+1</f>
        <v>1</v>
      </c>
      <c r="H6184">
        <f>MOD(D6184-1,6)+1</f>
        <v>1</v>
      </c>
      <c r="I6184">
        <f>37-D6184</f>
        <v>36</v>
      </c>
      <c r="J6184">
        <f>ABS(D6184-D6185)</f>
        <v>5</v>
      </c>
      <c r="K6184">
        <f>AVERAGE(D6184:D6188)</f>
        <v>1</v>
      </c>
      <c r="L6184">
        <f>AVERAGE(D6184:D6203)</f>
        <v>1</v>
      </c>
      <c r="M6184">
        <f>K6184-L6184</f>
        <v>0</v>
      </c>
      <c r="N6184" t="str">
        <f>IF(K6184&gt;L6184,"HIGH ZONE BIAS",IF(K6184&lt;L6184,"LOW ZONE BIAS","EQUILIBRIUM"))</f>
        <v>EQUILIBRIUM</v>
      </c>
    </row>
    <row r="6185">
      <c r="A6185">
        <v>21386</v>
      </c>
      <c r="B6185" t="str">
        <v>2021-11-20</v>
      </c>
      <c r="C6185" t="str">
        <v>Morning</v>
      </c>
      <c r="D6185">
        <v>6</v>
      </c>
      <c r="E6185" t="str">
        <f>IF(MOD(D6185,2)=0,"EVEN","ODD")</f>
        <v>EVEN</v>
      </c>
      <c r="F6185" t="str">
        <f>IF(D6185&lt;=18,"LOW (1-18)","HIGH (19-36)")</f>
        <v>LOW (1-18)</v>
      </c>
      <c r="G6185">
        <f>INT((D6185-1)/6)+1</f>
        <v>1</v>
      </c>
      <c r="H6185">
        <f>MOD(D6185-1,6)+1</f>
        <v>6</v>
      </c>
      <c r="I6185">
        <f>37-D6185</f>
        <v>31</v>
      </c>
      <c r="J6185">
        <f>ABS(D6185-D6186)</f>
        <v>1</v>
      </c>
      <c r="K6185">
        <f>AVERAGE(D6185:D6189)</f>
        <v>6</v>
      </c>
      <c r="L6185">
        <f>AVERAGE(D6185:D6204)</f>
        <v>6</v>
      </c>
      <c r="M6185">
        <f>K6185-L6185</f>
        <v>0</v>
      </c>
      <c r="N6185" t="str">
        <f>IF(K6185&gt;L6185,"HIGH ZONE BIAS",IF(K6185&lt;L6185,"LOW ZONE BIAS","EQUILIBRIUM"))</f>
        <v>EQUILIBRIUM</v>
      </c>
    </row>
    <row r="6186">
      <c r="A6186">
        <v>21385</v>
      </c>
      <c r="B6186" t="str">
        <v>2021-11-19</v>
      </c>
      <c r="C6186" t="str">
        <v>Evening</v>
      </c>
      <c r="D6186">
        <v>5</v>
      </c>
      <c r="E6186" t="str">
        <f>IF(MOD(D6186,2)=0,"EVEN","ODD")</f>
        <v>ODD</v>
      </c>
      <c r="F6186" t="str">
        <f>IF(D6186&lt;=18,"LOW (1-18)","HIGH (19-36)")</f>
        <v>LOW (1-18)</v>
      </c>
      <c r="G6186">
        <f>INT((D6186-1)/6)+1</f>
        <v>1</v>
      </c>
      <c r="H6186">
        <f>MOD(D6186-1,6)+1</f>
        <v>5</v>
      </c>
      <c r="I6186">
        <f>37-D6186</f>
        <v>32</v>
      </c>
      <c r="J6186">
        <f>ABS(D6186-D6187)</f>
        <v>0</v>
      </c>
      <c r="K6186">
        <f>AVERAGE(D6186:D6190)</f>
        <v>5</v>
      </c>
      <c r="L6186">
        <f>AVERAGE(D6186:D6205)</f>
        <v>5</v>
      </c>
      <c r="M6186">
        <f>K6186-L6186</f>
        <v>0</v>
      </c>
      <c r="N6186" t="str">
        <f>IF(K6186&gt;L6186,"HIGH ZONE BIAS",IF(K6186&lt;L6186,"LOW ZONE BIAS","EQUILIBRIUM"))</f>
        <v>EQUILIBRIUM</v>
      </c>
    </row>
    <row r="6187">
      <c r="A6187">
        <v>21384</v>
      </c>
      <c r="B6187" t="str">
        <v>2021-11-19</v>
      </c>
      <c r="C6187" t="str">
        <v>Afternoon</v>
      </c>
      <c r="D6187">
        <v>5</v>
      </c>
      <c r="E6187" t="str">
        <f>IF(MOD(D6187,2)=0,"EVEN","ODD")</f>
        <v>ODD</v>
      </c>
      <c r="F6187" t="str">
        <f>IF(D6187&lt;=18,"LOW (1-18)","HIGH (19-36)")</f>
        <v>LOW (1-18)</v>
      </c>
      <c r="G6187">
        <f>INT((D6187-1)/6)+1</f>
        <v>1</v>
      </c>
      <c r="H6187">
        <f>MOD(D6187-1,6)+1</f>
        <v>5</v>
      </c>
      <c r="I6187">
        <f>37-D6187</f>
        <v>32</v>
      </c>
      <c r="J6187">
        <f>ABS(D6187-D6188)</f>
        <v>8</v>
      </c>
      <c r="K6187">
        <f>AVERAGE(D6187:D6191)</f>
        <v>5</v>
      </c>
      <c r="L6187">
        <f>AVERAGE(D6187:D6206)</f>
        <v>5</v>
      </c>
      <c r="M6187">
        <f>K6187-L6187</f>
        <v>0</v>
      </c>
      <c r="N6187" t="str">
        <f>IF(K6187&gt;L6187,"HIGH ZONE BIAS",IF(K6187&lt;L6187,"LOW ZONE BIAS","EQUILIBRIUM"))</f>
        <v>EQUILIBRIUM</v>
      </c>
    </row>
    <row r="6188">
      <c r="A6188">
        <v>21383</v>
      </c>
      <c r="B6188" t="str">
        <v>2021-11-19</v>
      </c>
      <c r="C6188" t="str">
        <v>Midday</v>
      </c>
      <c r="D6188">
        <v>13</v>
      </c>
      <c r="E6188" t="str">
        <f>IF(MOD(D6188,2)=0,"EVEN","ODD")</f>
        <v>ODD</v>
      </c>
      <c r="F6188" t="str">
        <f>IF(D6188&lt;=18,"LOW (1-18)","HIGH (19-36)")</f>
        <v>LOW (1-18)</v>
      </c>
      <c r="G6188">
        <f>INT((D6188-1)/6)+1</f>
        <v>3</v>
      </c>
      <c r="H6188">
        <f>MOD(D6188-1,6)+1</f>
        <v>1</v>
      </c>
      <c r="I6188">
        <f>37-D6188</f>
        <v>24</v>
      </c>
      <c r="J6188">
        <f>ABS(D6188-D6189)</f>
        <v>1</v>
      </c>
      <c r="K6188">
        <f>AVERAGE(D6188:D6192)</f>
        <v>13</v>
      </c>
      <c r="L6188">
        <f>AVERAGE(D6188:D6207)</f>
        <v>13</v>
      </c>
      <c r="M6188">
        <f>K6188-L6188</f>
        <v>0</v>
      </c>
      <c r="N6188" t="str">
        <f>IF(K6188&gt;L6188,"HIGH ZONE BIAS",IF(K6188&lt;L6188,"LOW ZONE BIAS","EQUILIBRIUM"))</f>
        <v>EQUILIBRIUM</v>
      </c>
    </row>
    <row r="6189">
      <c r="A6189">
        <v>21382</v>
      </c>
      <c r="B6189" t="str">
        <v>2021-11-19</v>
      </c>
      <c r="C6189" t="str">
        <v>Morning</v>
      </c>
      <c r="D6189">
        <v>14</v>
      </c>
      <c r="E6189" t="str">
        <f>IF(MOD(D6189,2)=0,"EVEN","ODD")</f>
        <v>EVEN</v>
      </c>
      <c r="F6189" t="str">
        <f>IF(D6189&lt;=18,"LOW (1-18)","HIGH (19-36)")</f>
        <v>LOW (1-18)</v>
      </c>
      <c r="G6189">
        <f>INT((D6189-1)/6)+1</f>
        <v>3</v>
      </c>
      <c r="H6189">
        <f>MOD(D6189-1,6)+1</f>
        <v>2</v>
      </c>
      <c r="I6189">
        <f>37-D6189</f>
        <v>23</v>
      </c>
      <c r="J6189">
        <f>ABS(D6189-D6190)</f>
        <v>9</v>
      </c>
      <c r="K6189">
        <f>AVERAGE(D6189:D6193)</f>
        <v>14</v>
      </c>
      <c r="L6189">
        <f>AVERAGE(D6189:D6208)</f>
        <v>14</v>
      </c>
      <c r="M6189">
        <f>K6189-L6189</f>
        <v>0</v>
      </c>
      <c r="N6189" t="str">
        <f>IF(K6189&gt;L6189,"HIGH ZONE BIAS",IF(K6189&lt;L6189,"LOW ZONE BIAS","EQUILIBRIUM"))</f>
        <v>EQUILIBRIUM</v>
      </c>
    </row>
    <row r="6190">
      <c r="A6190">
        <v>21381</v>
      </c>
      <c r="B6190" t="str">
        <v>2021-11-18</v>
      </c>
      <c r="C6190" t="str">
        <v>Evening</v>
      </c>
      <c r="D6190">
        <v>5</v>
      </c>
      <c r="E6190" t="str">
        <f>IF(MOD(D6190,2)=0,"EVEN","ODD")</f>
        <v>ODD</v>
      </c>
      <c r="F6190" t="str">
        <f>IF(D6190&lt;=18,"LOW (1-18)","HIGH (19-36)")</f>
        <v>LOW (1-18)</v>
      </c>
      <c r="G6190">
        <f>INT((D6190-1)/6)+1</f>
        <v>1</v>
      </c>
      <c r="H6190">
        <f>MOD(D6190-1,6)+1</f>
        <v>5</v>
      </c>
      <c r="I6190">
        <f>37-D6190</f>
        <v>32</v>
      </c>
      <c r="J6190">
        <f>ABS(D6190-D6191)</f>
        <v>26</v>
      </c>
      <c r="K6190">
        <f>AVERAGE(D6190:D6194)</f>
        <v>5</v>
      </c>
      <c r="L6190">
        <f>AVERAGE(D6190:D6209)</f>
        <v>5</v>
      </c>
      <c r="M6190">
        <f>K6190-L6190</f>
        <v>0</v>
      </c>
      <c r="N6190" t="str">
        <f>IF(K6190&gt;L6190,"HIGH ZONE BIAS",IF(K6190&lt;L6190,"LOW ZONE BIAS","EQUILIBRIUM"))</f>
        <v>EQUILIBRIUM</v>
      </c>
    </row>
    <row r="6191">
      <c r="A6191">
        <v>21380</v>
      </c>
      <c r="B6191" t="str">
        <v>2021-11-18</v>
      </c>
      <c r="C6191" t="str">
        <v>Afternoon</v>
      </c>
      <c r="D6191">
        <v>31</v>
      </c>
      <c r="E6191" t="str">
        <f>IF(MOD(D6191,2)=0,"EVEN","ODD")</f>
        <v>ODD</v>
      </c>
      <c r="F6191" t="str">
        <f>IF(D6191&lt;=18,"LOW (1-18)","HIGH (19-36)")</f>
        <v>HIGH (19-36)</v>
      </c>
      <c r="G6191">
        <f>INT((D6191-1)/6)+1</f>
        <v>6</v>
      </c>
      <c r="H6191">
        <f>MOD(D6191-1,6)+1</f>
        <v>1</v>
      </c>
      <c r="I6191">
        <f>37-D6191</f>
        <v>6</v>
      </c>
      <c r="J6191">
        <f>ABS(D6191-D6192)</f>
        <v>6</v>
      </c>
      <c r="K6191">
        <f>AVERAGE(D6191:D6195)</f>
        <v>31</v>
      </c>
      <c r="L6191">
        <f>AVERAGE(D6191:D6210)</f>
        <v>31</v>
      </c>
      <c r="M6191">
        <f>K6191-L6191</f>
        <v>0</v>
      </c>
      <c r="N6191" t="str">
        <f>IF(K6191&gt;L6191,"HIGH ZONE BIAS",IF(K6191&lt;L6191,"LOW ZONE BIAS","EQUILIBRIUM"))</f>
        <v>EQUILIBRIUM</v>
      </c>
    </row>
    <row r="6192">
      <c r="A6192">
        <v>21379</v>
      </c>
      <c r="B6192" t="str">
        <v>2021-11-18</v>
      </c>
      <c r="C6192" t="str">
        <v>Midday</v>
      </c>
      <c r="D6192">
        <v>25</v>
      </c>
      <c r="E6192" t="str">
        <f>IF(MOD(D6192,2)=0,"EVEN","ODD")</f>
        <v>ODD</v>
      </c>
      <c r="F6192" t="str">
        <f>IF(D6192&lt;=18,"LOW (1-18)","HIGH (19-36)")</f>
        <v>HIGH (19-36)</v>
      </c>
      <c r="G6192">
        <f>INT((D6192-1)/6)+1</f>
        <v>5</v>
      </c>
      <c r="H6192">
        <f>MOD(D6192-1,6)+1</f>
        <v>1</v>
      </c>
      <c r="I6192">
        <f>37-D6192</f>
        <v>12</v>
      </c>
      <c r="J6192">
        <f>ABS(D6192-D6193)</f>
        <v>9</v>
      </c>
      <c r="K6192">
        <f>AVERAGE(D6192:D6196)</f>
        <v>25</v>
      </c>
      <c r="L6192">
        <f>AVERAGE(D6192:D6211)</f>
        <v>25</v>
      </c>
      <c r="M6192">
        <f>K6192-L6192</f>
        <v>0</v>
      </c>
      <c r="N6192" t="str">
        <f>IF(K6192&gt;L6192,"HIGH ZONE BIAS",IF(K6192&lt;L6192,"LOW ZONE BIAS","EQUILIBRIUM"))</f>
        <v>EQUILIBRIUM</v>
      </c>
    </row>
    <row r="6193">
      <c r="A6193">
        <v>21378</v>
      </c>
      <c r="B6193" t="str">
        <v>2021-11-18</v>
      </c>
      <c r="C6193" t="str">
        <v>Morning</v>
      </c>
      <c r="D6193">
        <v>16</v>
      </c>
      <c r="E6193" t="str">
        <f>IF(MOD(D6193,2)=0,"EVEN","ODD")</f>
        <v>EVEN</v>
      </c>
      <c r="F6193" t="str">
        <f>IF(D6193&lt;=18,"LOW (1-18)","HIGH (19-36)")</f>
        <v>LOW (1-18)</v>
      </c>
      <c r="G6193">
        <f>INT((D6193-1)/6)+1</f>
        <v>3</v>
      </c>
      <c r="H6193">
        <f>MOD(D6193-1,6)+1</f>
        <v>4</v>
      </c>
      <c r="I6193">
        <f>37-D6193</f>
        <v>21</v>
      </c>
      <c r="J6193">
        <f>ABS(D6193-D6194)</f>
        <v>17</v>
      </c>
      <c r="K6193">
        <f>AVERAGE(D6193:D6197)</f>
        <v>16</v>
      </c>
      <c r="L6193">
        <f>AVERAGE(D6193:D6212)</f>
        <v>16</v>
      </c>
      <c r="M6193">
        <f>K6193-L6193</f>
        <v>0</v>
      </c>
      <c r="N6193" t="str">
        <f>IF(K6193&gt;L6193,"HIGH ZONE BIAS",IF(K6193&lt;L6193,"LOW ZONE BIAS","EQUILIBRIUM"))</f>
        <v>EQUILIBRIUM</v>
      </c>
    </row>
    <row r="6194">
      <c r="A6194">
        <v>21377</v>
      </c>
      <c r="B6194" t="str">
        <v>2021-11-17</v>
      </c>
      <c r="C6194" t="str">
        <v>Evening</v>
      </c>
      <c r="D6194">
        <v>33</v>
      </c>
      <c r="E6194" t="str">
        <f>IF(MOD(D6194,2)=0,"EVEN","ODD")</f>
        <v>ODD</v>
      </c>
      <c r="F6194" t="str">
        <f>IF(D6194&lt;=18,"LOW (1-18)","HIGH (19-36)")</f>
        <v>HIGH (19-36)</v>
      </c>
      <c r="G6194">
        <f>INT((D6194-1)/6)+1</f>
        <v>6</v>
      </c>
      <c r="H6194">
        <f>MOD(D6194-1,6)+1</f>
        <v>3</v>
      </c>
      <c r="I6194">
        <f>37-D6194</f>
        <v>4</v>
      </c>
      <c r="J6194">
        <f>ABS(D6194-D6195)</f>
        <v>3</v>
      </c>
      <c r="K6194">
        <f>AVERAGE(D6194:D6198)</f>
        <v>33</v>
      </c>
      <c r="L6194">
        <f>AVERAGE(D6194:D6213)</f>
        <v>33</v>
      </c>
      <c r="M6194">
        <f>K6194-L6194</f>
        <v>0</v>
      </c>
      <c r="N6194" t="str">
        <f>IF(K6194&gt;L6194,"HIGH ZONE BIAS",IF(K6194&lt;L6194,"LOW ZONE BIAS","EQUILIBRIUM"))</f>
        <v>EQUILIBRIUM</v>
      </c>
    </row>
    <row r="6195">
      <c r="A6195">
        <v>21376</v>
      </c>
      <c r="B6195" t="str">
        <v>2021-11-17</v>
      </c>
      <c r="C6195" t="str">
        <v>Afternoon</v>
      </c>
      <c r="D6195">
        <v>36</v>
      </c>
      <c r="E6195" t="str">
        <f>IF(MOD(D6195,2)=0,"EVEN","ODD")</f>
        <v>EVEN</v>
      </c>
      <c r="F6195" t="str">
        <f>IF(D6195&lt;=18,"LOW (1-18)","HIGH (19-36)")</f>
        <v>HIGH (19-36)</v>
      </c>
      <c r="G6195">
        <f>INT((D6195-1)/6)+1</f>
        <v>6</v>
      </c>
      <c r="H6195">
        <f>MOD(D6195-1,6)+1</f>
        <v>6</v>
      </c>
      <c r="I6195">
        <f>37-D6195</f>
        <v>1</v>
      </c>
      <c r="J6195">
        <f>ABS(D6195-D6196)</f>
        <v>32</v>
      </c>
      <c r="K6195">
        <f>AVERAGE(D6195:D6199)</f>
        <v>36</v>
      </c>
      <c r="L6195">
        <f>AVERAGE(D6195:D6214)</f>
        <v>36</v>
      </c>
      <c r="M6195">
        <f>K6195-L6195</f>
        <v>0</v>
      </c>
      <c r="N6195" t="str">
        <f>IF(K6195&gt;L6195,"HIGH ZONE BIAS",IF(K6195&lt;L6195,"LOW ZONE BIAS","EQUILIBRIUM"))</f>
        <v>EQUILIBRIUM</v>
      </c>
    </row>
    <row r="6196">
      <c r="A6196">
        <v>21375</v>
      </c>
      <c r="B6196" t="str">
        <v>2021-11-17</v>
      </c>
      <c r="C6196" t="str">
        <v>Midday</v>
      </c>
      <c r="D6196">
        <v>4</v>
      </c>
      <c r="E6196" t="str">
        <f>IF(MOD(D6196,2)=0,"EVEN","ODD")</f>
        <v>EVEN</v>
      </c>
      <c r="F6196" t="str">
        <f>IF(D6196&lt;=18,"LOW (1-18)","HIGH (19-36)")</f>
        <v>LOW (1-18)</v>
      </c>
      <c r="G6196">
        <f>INT((D6196-1)/6)+1</f>
        <v>1</v>
      </c>
      <c r="H6196">
        <f>MOD(D6196-1,6)+1</f>
        <v>4</v>
      </c>
      <c r="I6196">
        <f>37-D6196</f>
        <v>33</v>
      </c>
      <c r="J6196">
        <f>ABS(D6196-D6197)</f>
        <v>28</v>
      </c>
      <c r="K6196">
        <f>AVERAGE(D6196:D6200)</f>
        <v>4</v>
      </c>
      <c r="L6196">
        <f>AVERAGE(D6196:D6215)</f>
        <v>4</v>
      </c>
      <c r="M6196">
        <f>K6196-L6196</f>
        <v>0</v>
      </c>
      <c r="N6196" t="str">
        <f>IF(K6196&gt;L6196,"HIGH ZONE BIAS",IF(K6196&lt;L6196,"LOW ZONE BIAS","EQUILIBRIUM"))</f>
        <v>EQUILIBRIUM</v>
      </c>
    </row>
    <row r="6197">
      <c r="A6197">
        <v>21374</v>
      </c>
      <c r="B6197" t="str">
        <v>2021-11-17</v>
      </c>
      <c r="C6197" t="str">
        <v>Morning</v>
      </c>
      <c r="D6197">
        <v>32</v>
      </c>
      <c r="E6197" t="str">
        <f>IF(MOD(D6197,2)=0,"EVEN","ODD")</f>
        <v>EVEN</v>
      </c>
      <c r="F6197" t="str">
        <f>IF(D6197&lt;=18,"LOW (1-18)","HIGH (19-36)")</f>
        <v>HIGH (19-36)</v>
      </c>
      <c r="G6197">
        <f>INT((D6197-1)/6)+1</f>
        <v>6</v>
      </c>
      <c r="H6197">
        <f>MOD(D6197-1,6)+1</f>
        <v>2</v>
      </c>
      <c r="I6197">
        <f>37-D6197</f>
        <v>5</v>
      </c>
      <c r="J6197">
        <f>ABS(D6197-D6198)</f>
        <v>7</v>
      </c>
      <c r="K6197">
        <f>AVERAGE(D6197:D6201)</f>
        <v>32</v>
      </c>
      <c r="L6197">
        <f>AVERAGE(D6197:D6216)</f>
        <v>32</v>
      </c>
      <c r="M6197">
        <f>K6197-L6197</f>
        <v>0</v>
      </c>
      <c r="N6197" t="str">
        <f>IF(K6197&gt;L6197,"HIGH ZONE BIAS",IF(K6197&lt;L6197,"LOW ZONE BIAS","EQUILIBRIUM"))</f>
        <v>EQUILIBRIUM</v>
      </c>
    </row>
    <row r="6198">
      <c r="A6198">
        <v>21373</v>
      </c>
      <c r="B6198" t="str">
        <v>2021-11-16</v>
      </c>
      <c r="C6198" t="str">
        <v>Evening</v>
      </c>
      <c r="D6198">
        <v>25</v>
      </c>
      <c r="E6198" t="str">
        <f>IF(MOD(D6198,2)=0,"EVEN","ODD")</f>
        <v>ODD</v>
      </c>
      <c r="F6198" t="str">
        <f>IF(D6198&lt;=18,"LOW (1-18)","HIGH (19-36)")</f>
        <v>HIGH (19-36)</v>
      </c>
      <c r="G6198">
        <f>INT((D6198-1)/6)+1</f>
        <v>5</v>
      </c>
      <c r="H6198">
        <f>MOD(D6198-1,6)+1</f>
        <v>1</v>
      </c>
      <c r="I6198">
        <f>37-D6198</f>
        <v>12</v>
      </c>
      <c r="J6198">
        <f>ABS(D6198-D6199)</f>
        <v>19</v>
      </c>
      <c r="K6198">
        <f>AVERAGE(D6198:D6202)</f>
        <v>25</v>
      </c>
      <c r="L6198">
        <f>AVERAGE(D6198:D6217)</f>
        <v>25</v>
      </c>
      <c r="M6198">
        <f>K6198-L6198</f>
        <v>0</v>
      </c>
      <c r="N6198" t="str">
        <f>IF(K6198&gt;L6198,"HIGH ZONE BIAS",IF(K6198&lt;L6198,"LOW ZONE BIAS","EQUILIBRIUM"))</f>
        <v>EQUILIBRIUM</v>
      </c>
    </row>
    <row r="6199">
      <c r="A6199">
        <v>21372</v>
      </c>
      <c r="B6199" t="str">
        <v>2021-11-16</v>
      </c>
      <c r="C6199" t="str">
        <v>Afternoon</v>
      </c>
      <c r="D6199">
        <v>6</v>
      </c>
      <c r="E6199" t="str">
        <f>IF(MOD(D6199,2)=0,"EVEN","ODD")</f>
        <v>EVEN</v>
      </c>
      <c r="F6199" t="str">
        <f>IF(D6199&lt;=18,"LOW (1-18)","HIGH (19-36)")</f>
        <v>LOW (1-18)</v>
      </c>
      <c r="G6199">
        <f>INT((D6199-1)/6)+1</f>
        <v>1</v>
      </c>
      <c r="H6199">
        <f>MOD(D6199-1,6)+1</f>
        <v>6</v>
      </c>
      <c r="I6199">
        <f>37-D6199</f>
        <v>31</v>
      </c>
      <c r="J6199">
        <f>ABS(D6199-D6200)</f>
        <v>12</v>
      </c>
      <c r="K6199">
        <f>AVERAGE(D6199:D6203)</f>
        <v>6</v>
      </c>
      <c r="L6199">
        <f>AVERAGE(D6199:D6218)</f>
        <v>6</v>
      </c>
      <c r="M6199">
        <f>K6199-L6199</f>
        <v>0</v>
      </c>
      <c r="N6199" t="str">
        <f>IF(K6199&gt;L6199,"HIGH ZONE BIAS",IF(K6199&lt;L6199,"LOW ZONE BIAS","EQUILIBRIUM"))</f>
        <v>EQUILIBRIUM</v>
      </c>
    </row>
    <row r="6200">
      <c r="A6200">
        <v>21371</v>
      </c>
      <c r="B6200" t="str">
        <v>2021-11-16</v>
      </c>
      <c r="C6200" t="str">
        <v>Midday</v>
      </c>
      <c r="D6200">
        <v>18</v>
      </c>
      <c r="E6200" t="str">
        <f>IF(MOD(D6200,2)=0,"EVEN","ODD")</f>
        <v>EVEN</v>
      </c>
      <c r="F6200" t="str">
        <f>IF(D6200&lt;=18,"LOW (1-18)","HIGH (19-36)")</f>
        <v>LOW (1-18)</v>
      </c>
      <c r="G6200">
        <f>INT((D6200-1)/6)+1</f>
        <v>3</v>
      </c>
      <c r="H6200">
        <f>MOD(D6200-1,6)+1</f>
        <v>6</v>
      </c>
      <c r="I6200">
        <f>37-D6200</f>
        <v>19</v>
      </c>
      <c r="J6200">
        <f>ABS(D6200-D6201)</f>
        <v>5</v>
      </c>
      <c r="K6200">
        <f>AVERAGE(D6200:D6204)</f>
        <v>18</v>
      </c>
      <c r="L6200">
        <f>AVERAGE(D6200:D6219)</f>
        <v>18</v>
      </c>
      <c r="M6200">
        <f>K6200-L6200</f>
        <v>0</v>
      </c>
      <c r="N6200" t="str">
        <f>IF(K6200&gt;L6200,"HIGH ZONE BIAS",IF(K6200&lt;L6200,"LOW ZONE BIAS","EQUILIBRIUM"))</f>
        <v>EQUILIBRIUM</v>
      </c>
    </row>
    <row r="6201">
      <c r="A6201">
        <v>21370</v>
      </c>
      <c r="B6201" t="str">
        <v>2021-11-16</v>
      </c>
      <c r="C6201" t="str">
        <v>Morning</v>
      </c>
      <c r="D6201">
        <v>23</v>
      </c>
      <c r="E6201" t="str">
        <f>IF(MOD(D6201,2)=0,"EVEN","ODD")</f>
        <v>ODD</v>
      </c>
      <c r="F6201" t="str">
        <f>IF(D6201&lt;=18,"LOW (1-18)","HIGH (19-36)")</f>
        <v>HIGH (19-36)</v>
      </c>
      <c r="G6201">
        <f>INT((D6201-1)/6)+1</f>
        <v>4</v>
      </c>
      <c r="H6201">
        <f>MOD(D6201-1,6)+1</f>
        <v>5</v>
      </c>
      <c r="I6201">
        <f>37-D6201</f>
        <v>14</v>
      </c>
      <c r="J6201">
        <f>ABS(D6201-D6202)</f>
        <v>3</v>
      </c>
      <c r="K6201">
        <f>AVERAGE(D6201:D6205)</f>
        <v>23</v>
      </c>
      <c r="L6201">
        <f>AVERAGE(D6201:D6220)</f>
        <v>23</v>
      </c>
      <c r="M6201">
        <f>K6201-L6201</f>
        <v>0</v>
      </c>
      <c r="N6201" t="str">
        <f>IF(K6201&gt;L6201,"HIGH ZONE BIAS",IF(K6201&lt;L6201,"LOW ZONE BIAS","EQUILIBRIUM"))</f>
        <v>EQUILIBRIUM</v>
      </c>
    </row>
    <row r="6202">
      <c r="A6202">
        <v>21369</v>
      </c>
      <c r="B6202" t="str">
        <v>2021-11-15</v>
      </c>
      <c r="C6202" t="str">
        <v>Evening</v>
      </c>
      <c r="D6202">
        <v>26</v>
      </c>
      <c r="E6202" t="str">
        <f>IF(MOD(D6202,2)=0,"EVEN","ODD")</f>
        <v>EVEN</v>
      </c>
      <c r="F6202" t="str">
        <f>IF(D6202&lt;=18,"LOW (1-18)","HIGH (19-36)")</f>
        <v>HIGH (19-36)</v>
      </c>
      <c r="G6202">
        <f>INT((D6202-1)/6)+1</f>
        <v>5</v>
      </c>
      <c r="H6202">
        <f>MOD(D6202-1,6)+1</f>
        <v>2</v>
      </c>
      <c r="I6202">
        <f>37-D6202</f>
        <v>11</v>
      </c>
      <c r="J6202">
        <f>ABS(D6202-D6203)</f>
        <v>7</v>
      </c>
      <c r="K6202">
        <f>AVERAGE(D6202:D6206)</f>
        <v>26</v>
      </c>
      <c r="L6202">
        <f>AVERAGE(D6202:D6221)</f>
        <v>26</v>
      </c>
      <c r="M6202">
        <f>K6202-L6202</f>
        <v>0</v>
      </c>
      <c r="N6202" t="str">
        <f>IF(K6202&gt;L6202,"HIGH ZONE BIAS",IF(K6202&lt;L6202,"LOW ZONE BIAS","EQUILIBRIUM"))</f>
        <v>EQUILIBRIUM</v>
      </c>
    </row>
    <row r="6203">
      <c r="A6203">
        <v>21368</v>
      </c>
      <c r="B6203" t="str">
        <v>2021-11-15</v>
      </c>
      <c r="C6203" t="str">
        <v>Afternoon</v>
      </c>
      <c r="D6203">
        <v>33</v>
      </c>
      <c r="E6203" t="str">
        <f>IF(MOD(D6203,2)=0,"EVEN","ODD")</f>
        <v>ODD</v>
      </c>
      <c r="F6203" t="str">
        <f>IF(D6203&lt;=18,"LOW (1-18)","HIGH (19-36)")</f>
        <v>HIGH (19-36)</v>
      </c>
      <c r="G6203">
        <f>INT((D6203-1)/6)+1</f>
        <v>6</v>
      </c>
      <c r="H6203">
        <f>MOD(D6203-1,6)+1</f>
        <v>3</v>
      </c>
      <c r="I6203">
        <f>37-D6203</f>
        <v>4</v>
      </c>
      <c r="J6203">
        <f>ABS(D6203-D6204)</f>
        <v>7</v>
      </c>
      <c r="K6203">
        <f>AVERAGE(D6203:D6207)</f>
        <v>33</v>
      </c>
      <c r="L6203">
        <f>AVERAGE(D6203:D6222)</f>
        <v>33</v>
      </c>
      <c r="M6203">
        <f>K6203-L6203</f>
        <v>0</v>
      </c>
      <c r="N6203" t="str">
        <f>IF(K6203&gt;L6203,"HIGH ZONE BIAS",IF(K6203&lt;L6203,"LOW ZONE BIAS","EQUILIBRIUM"))</f>
        <v>EQUILIBRIUM</v>
      </c>
    </row>
    <row r="6204">
      <c r="A6204">
        <v>21367</v>
      </c>
      <c r="B6204" t="str">
        <v>2021-11-15</v>
      </c>
      <c r="C6204" t="str">
        <v>Midday</v>
      </c>
      <c r="D6204">
        <v>26</v>
      </c>
      <c r="E6204" t="str">
        <f>IF(MOD(D6204,2)=0,"EVEN","ODD")</f>
        <v>EVEN</v>
      </c>
      <c r="F6204" t="str">
        <f>IF(D6204&lt;=18,"LOW (1-18)","HIGH (19-36)")</f>
        <v>HIGH (19-36)</v>
      </c>
      <c r="G6204">
        <f>INT((D6204-1)/6)+1</f>
        <v>5</v>
      </c>
      <c r="H6204">
        <f>MOD(D6204-1,6)+1</f>
        <v>2</v>
      </c>
      <c r="I6204">
        <f>37-D6204</f>
        <v>11</v>
      </c>
      <c r="J6204">
        <f>ABS(D6204-D6205)</f>
        <v>10</v>
      </c>
      <c r="K6204">
        <f>AVERAGE(D6204:D6208)</f>
        <v>26</v>
      </c>
      <c r="L6204">
        <f>AVERAGE(D6204:D6223)</f>
        <v>26</v>
      </c>
      <c r="M6204">
        <f>K6204-L6204</f>
        <v>0</v>
      </c>
      <c r="N6204" t="str">
        <f>IF(K6204&gt;L6204,"HIGH ZONE BIAS",IF(K6204&lt;L6204,"LOW ZONE BIAS","EQUILIBRIUM"))</f>
        <v>EQUILIBRIUM</v>
      </c>
    </row>
    <row r="6205">
      <c r="A6205">
        <v>21366</v>
      </c>
      <c r="B6205" t="str">
        <v>2021-11-15</v>
      </c>
      <c r="C6205" t="str">
        <v>Morning</v>
      </c>
      <c r="D6205">
        <v>36</v>
      </c>
      <c r="E6205" t="str">
        <f>IF(MOD(D6205,2)=0,"EVEN","ODD")</f>
        <v>EVEN</v>
      </c>
      <c r="F6205" t="str">
        <f>IF(D6205&lt;=18,"LOW (1-18)","HIGH (19-36)")</f>
        <v>HIGH (19-36)</v>
      </c>
      <c r="G6205">
        <f>INT((D6205-1)/6)+1</f>
        <v>6</v>
      </c>
      <c r="H6205">
        <f>MOD(D6205-1,6)+1</f>
        <v>6</v>
      </c>
      <c r="I6205">
        <f>37-D6205</f>
        <v>1</v>
      </c>
      <c r="J6205">
        <f>ABS(D6205-D6206)</f>
        <v>9</v>
      </c>
      <c r="K6205">
        <f>AVERAGE(D6205:D6209)</f>
        <v>36</v>
      </c>
      <c r="L6205">
        <f>AVERAGE(D6205:D6224)</f>
        <v>36</v>
      </c>
      <c r="M6205">
        <f>K6205-L6205</f>
        <v>0</v>
      </c>
      <c r="N6205" t="str">
        <f>IF(K6205&gt;L6205,"HIGH ZONE BIAS",IF(K6205&lt;L6205,"LOW ZONE BIAS","EQUILIBRIUM"))</f>
        <v>EQUILIBRIUM</v>
      </c>
    </row>
    <row r="6206">
      <c r="A6206">
        <v>21365</v>
      </c>
      <c r="B6206" t="str">
        <v>2021-11-13</v>
      </c>
      <c r="C6206" t="str">
        <v>Evening</v>
      </c>
      <c r="D6206">
        <v>27</v>
      </c>
      <c r="E6206" t="str">
        <f>IF(MOD(D6206,2)=0,"EVEN","ODD")</f>
        <v>ODD</v>
      </c>
      <c r="F6206" t="str">
        <f>IF(D6206&lt;=18,"LOW (1-18)","HIGH (19-36)")</f>
        <v>HIGH (19-36)</v>
      </c>
      <c r="G6206">
        <f>INT((D6206-1)/6)+1</f>
        <v>5</v>
      </c>
      <c r="H6206">
        <f>MOD(D6206-1,6)+1</f>
        <v>3</v>
      </c>
      <c r="I6206">
        <f>37-D6206</f>
        <v>10</v>
      </c>
      <c r="J6206">
        <f>ABS(D6206-D6207)</f>
        <v>19</v>
      </c>
      <c r="K6206">
        <f>AVERAGE(D6206:D6210)</f>
        <v>27</v>
      </c>
      <c r="L6206">
        <f>AVERAGE(D6206:D6225)</f>
        <v>27</v>
      </c>
      <c r="M6206">
        <f>K6206-L6206</f>
        <v>0</v>
      </c>
      <c r="N6206" t="str">
        <f>IF(K6206&gt;L6206,"HIGH ZONE BIAS",IF(K6206&lt;L6206,"LOW ZONE BIAS","EQUILIBRIUM"))</f>
        <v>EQUILIBRIUM</v>
      </c>
    </row>
    <row r="6207">
      <c r="A6207">
        <v>21364</v>
      </c>
      <c r="B6207" t="str">
        <v>2021-11-13</v>
      </c>
      <c r="C6207" t="str">
        <v>Afternoon</v>
      </c>
      <c r="D6207">
        <v>8</v>
      </c>
      <c r="E6207" t="str">
        <f>IF(MOD(D6207,2)=0,"EVEN","ODD")</f>
        <v>EVEN</v>
      </c>
      <c r="F6207" t="str">
        <f>IF(D6207&lt;=18,"LOW (1-18)","HIGH (19-36)")</f>
        <v>LOW (1-18)</v>
      </c>
      <c r="G6207">
        <f>INT((D6207-1)/6)+1</f>
        <v>2</v>
      </c>
      <c r="H6207">
        <f>MOD(D6207-1,6)+1</f>
        <v>2</v>
      </c>
      <c r="I6207">
        <f>37-D6207</f>
        <v>29</v>
      </c>
      <c r="J6207">
        <f>ABS(D6207-D6208)</f>
        <v>2</v>
      </c>
      <c r="K6207">
        <f>AVERAGE(D6207:D6211)</f>
        <v>8</v>
      </c>
      <c r="L6207">
        <f>AVERAGE(D6207:D6226)</f>
        <v>8</v>
      </c>
      <c r="M6207">
        <f>K6207-L6207</f>
        <v>0</v>
      </c>
      <c r="N6207" t="str">
        <f>IF(K6207&gt;L6207,"HIGH ZONE BIAS",IF(K6207&lt;L6207,"LOW ZONE BIAS","EQUILIBRIUM"))</f>
        <v>EQUILIBRIUM</v>
      </c>
    </row>
    <row r="6208">
      <c r="A6208">
        <v>21363</v>
      </c>
      <c r="B6208" t="str">
        <v>2021-11-13</v>
      </c>
      <c r="C6208" t="str">
        <v>Midday</v>
      </c>
      <c r="D6208">
        <v>10</v>
      </c>
      <c r="E6208" t="str">
        <f>IF(MOD(D6208,2)=0,"EVEN","ODD")</f>
        <v>EVEN</v>
      </c>
      <c r="F6208" t="str">
        <f>IF(D6208&lt;=18,"LOW (1-18)","HIGH (19-36)")</f>
        <v>LOW (1-18)</v>
      </c>
      <c r="G6208">
        <f>INT((D6208-1)/6)+1</f>
        <v>2</v>
      </c>
      <c r="H6208">
        <f>MOD(D6208-1,6)+1</f>
        <v>4</v>
      </c>
      <c r="I6208">
        <f>37-D6208</f>
        <v>27</v>
      </c>
      <c r="J6208">
        <f>ABS(D6208-D6209)</f>
        <v>2</v>
      </c>
      <c r="K6208">
        <f>AVERAGE(D6208:D6212)</f>
        <v>10</v>
      </c>
      <c r="L6208">
        <f>AVERAGE(D6208:D6227)</f>
        <v>10</v>
      </c>
      <c r="M6208">
        <f>K6208-L6208</f>
        <v>0</v>
      </c>
      <c r="N6208" t="str">
        <f>IF(K6208&gt;L6208,"HIGH ZONE BIAS",IF(K6208&lt;L6208,"LOW ZONE BIAS","EQUILIBRIUM"))</f>
        <v>EQUILIBRIUM</v>
      </c>
    </row>
    <row r="6209">
      <c r="A6209">
        <v>21362</v>
      </c>
      <c r="B6209" t="str">
        <v>2021-11-13</v>
      </c>
      <c r="C6209" t="str">
        <v>Morning</v>
      </c>
      <c r="D6209">
        <v>12</v>
      </c>
      <c r="E6209" t="str">
        <f>IF(MOD(D6209,2)=0,"EVEN","ODD")</f>
        <v>EVEN</v>
      </c>
      <c r="F6209" t="str">
        <f>IF(D6209&lt;=18,"LOW (1-18)","HIGH (19-36)")</f>
        <v>LOW (1-18)</v>
      </c>
      <c r="G6209">
        <f>INT((D6209-1)/6)+1</f>
        <v>2</v>
      </c>
      <c r="H6209">
        <f>MOD(D6209-1,6)+1</f>
        <v>6</v>
      </c>
      <c r="I6209">
        <f>37-D6209</f>
        <v>25</v>
      </c>
      <c r="J6209">
        <f>ABS(D6209-D6210)</f>
        <v>18</v>
      </c>
      <c r="K6209">
        <f>AVERAGE(D6209:D6213)</f>
        <v>12</v>
      </c>
      <c r="L6209">
        <f>AVERAGE(D6209:D6228)</f>
        <v>12</v>
      </c>
      <c r="M6209">
        <f>K6209-L6209</f>
        <v>0</v>
      </c>
      <c r="N6209" t="str">
        <f>IF(K6209&gt;L6209,"HIGH ZONE BIAS",IF(K6209&lt;L6209,"LOW ZONE BIAS","EQUILIBRIUM"))</f>
        <v>EQUILIBRIUM</v>
      </c>
    </row>
    <row r="6210">
      <c r="A6210">
        <v>21361</v>
      </c>
      <c r="B6210" t="str">
        <v>2021-11-12</v>
      </c>
      <c r="C6210" t="str">
        <v>Evening</v>
      </c>
      <c r="D6210">
        <v>30</v>
      </c>
      <c r="E6210" t="str">
        <f>IF(MOD(D6210,2)=0,"EVEN","ODD")</f>
        <v>EVEN</v>
      </c>
      <c r="F6210" t="str">
        <f>IF(D6210&lt;=18,"LOW (1-18)","HIGH (19-36)")</f>
        <v>HIGH (19-36)</v>
      </c>
      <c r="G6210">
        <f>INT((D6210-1)/6)+1</f>
        <v>5</v>
      </c>
      <c r="H6210">
        <f>MOD(D6210-1,6)+1</f>
        <v>6</v>
      </c>
      <c r="I6210">
        <f>37-D6210</f>
        <v>7</v>
      </c>
      <c r="J6210">
        <f>ABS(D6210-D6211)</f>
        <v>20</v>
      </c>
      <c r="K6210">
        <f>AVERAGE(D6210:D6214)</f>
        <v>30</v>
      </c>
      <c r="L6210">
        <f>AVERAGE(D6210:D6229)</f>
        <v>30</v>
      </c>
      <c r="M6210">
        <f>K6210-L6210</f>
        <v>0</v>
      </c>
      <c r="N6210" t="str">
        <f>IF(K6210&gt;L6210,"HIGH ZONE BIAS",IF(K6210&lt;L6210,"LOW ZONE BIAS","EQUILIBRIUM"))</f>
        <v>EQUILIBRIUM</v>
      </c>
    </row>
    <row r="6211">
      <c r="A6211">
        <v>21360</v>
      </c>
      <c r="B6211" t="str">
        <v>2021-11-12</v>
      </c>
      <c r="C6211" t="str">
        <v>Afternoon</v>
      </c>
      <c r="D6211">
        <v>10</v>
      </c>
      <c r="E6211" t="str">
        <f>IF(MOD(D6211,2)=0,"EVEN","ODD")</f>
        <v>EVEN</v>
      </c>
      <c r="F6211" t="str">
        <f>IF(D6211&lt;=18,"LOW (1-18)","HIGH (19-36)")</f>
        <v>LOW (1-18)</v>
      </c>
      <c r="G6211">
        <f>INT((D6211-1)/6)+1</f>
        <v>2</v>
      </c>
      <c r="H6211">
        <f>MOD(D6211-1,6)+1</f>
        <v>4</v>
      </c>
      <c r="I6211">
        <f>37-D6211</f>
        <v>27</v>
      </c>
      <c r="J6211">
        <f>ABS(D6211-D6212)</f>
        <v>8</v>
      </c>
      <c r="K6211">
        <f>AVERAGE(D6211:D6215)</f>
        <v>10</v>
      </c>
      <c r="L6211">
        <f>AVERAGE(D6211:D6230)</f>
        <v>10</v>
      </c>
      <c r="M6211">
        <f>K6211-L6211</f>
        <v>0</v>
      </c>
      <c r="N6211" t="str">
        <f>IF(K6211&gt;L6211,"HIGH ZONE BIAS",IF(K6211&lt;L6211,"LOW ZONE BIAS","EQUILIBRIUM"))</f>
        <v>EQUILIBRIUM</v>
      </c>
    </row>
    <row r="6212">
      <c r="A6212">
        <v>21359</v>
      </c>
      <c r="B6212" t="str">
        <v>2021-11-12</v>
      </c>
      <c r="C6212" t="str">
        <v>Midday</v>
      </c>
      <c r="D6212">
        <v>18</v>
      </c>
      <c r="E6212" t="str">
        <f>IF(MOD(D6212,2)=0,"EVEN","ODD")</f>
        <v>EVEN</v>
      </c>
      <c r="F6212" t="str">
        <f>IF(D6212&lt;=18,"LOW (1-18)","HIGH (19-36)")</f>
        <v>LOW (1-18)</v>
      </c>
      <c r="G6212">
        <f>INT((D6212-1)/6)+1</f>
        <v>3</v>
      </c>
      <c r="H6212">
        <f>MOD(D6212-1,6)+1</f>
        <v>6</v>
      </c>
      <c r="I6212">
        <f>37-D6212</f>
        <v>19</v>
      </c>
      <c r="J6212">
        <f>ABS(D6212-D6213)</f>
        <v>7</v>
      </c>
      <c r="K6212">
        <f>AVERAGE(D6212:D6216)</f>
        <v>18</v>
      </c>
      <c r="L6212">
        <f>AVERAGE(D6212:D6231)</f>
        <v>18</v>
      </c>
      <c r="M6212">
        <f>K6212-L6212</f>
        <v>0</v>
      </c>
      <c r="N6212" t="str">
        <f>IF(K6212&gt;L6212,"HIGH ZONE BIAS",IF(K6212&lt;L6212,"LOW ZONE BIAS","EQUILIBRIUM"))</f>
        <v>EQUILIBRIUM</v>
      </c>
    </row>
    <row r="6213">
      <c r="A6213">
        <v>21358</v>
      </c>
      <c r="B6213" t="str">
        <v>2021-11-12</v>
      </c>
      <c r="C6213" t="str">
        <v>Morning</v>
      </c>
      <c r="D6213">
        <v>11</v>
      </c>
      <c r="E6213" t="str">
        <f>IF(MOD(D6213,2)=0,"EVEN","ODD")</f>
        <v>ODD</v>
      </c>
      <c r="F6213" t="str">
        <f>IF(D6213&lt;=18,"LOW (1-18)","HIGH (19-36)")</f>
        <v>LOW (1-18)</v>
      </c>
      <c r="G6213">
        <f>INT((D6213-1)/6)+1</f>
        <v>2</v>
      </c>
      <c r="H6213">
        <f>MOD(D6213-1,6)+1</f>
        <v>5</v>
      </c>
      <c r="I6213">
        <f>37-D6213</f>
        <v>26</v>
      </c>
      <c r="J6213">
        <f>ABS(D6213-D6214)</f>
        <v>1</v>
      </c>
      <c r="K6213">
        <f>AVERAGE(D6213:D6217)</f>
        <v>11</v>
      </c>
      <c r="L6213">
        <f>AVERAGE(D6213:D6232)</f>
        <v>11</v>
      </c>
      <c r="M6213">
        <f>K6213-L6213</f>
        <v>0</v>
      </c>
      <c r="N6213" t="str">
        <f>IF(K6213&gt;L6213,"HIGH ZONE BIAS",IF(K6213&lt;L6213,"LOW ZONE BIAS","EQUILIBRIUM"))</f>
        <v>EQUILIBRIUM</v>
      </c>
    </row>
    <row r="6214">
      <c r="A6214">
        <v>21357</v>
      </c>
      <c r="B6214" t="str">
        <v>2021-11-11</v>
      </c>
      <c r="C6214" t="str">
        <v>Evening</v>
      </c>
      <c r="D6214">
        <v>12</v>
      </c>
      <c r="E6214" t="str">
        <f>IF(MOD(D6214,2)=0,"EVEN","ODD")</f>
        <v>EVEN</v>
      </c>
      <c r="F6214" t="str">
        <f>IF(D6214&lt;=18,"LOW (1-18)","HIGH (19-36)")</f>
        <v>LOW (1-18)</v>
      </c>
      <c r="G6214">
        <f>INT((D6214-1)/6)+1</f>
        <v>2</v>
      </c>
      <c r="H6214">
        <f>MOD(D6214-1,6)+1</f>
        <v>6</v>
      </c>
      <c r="I6214">
        <f>37-D6214</f>
        <v>25</v>
      </c>
      <c r="J6214">
        <f>ABS(D6214-D6215)</f>
        <v>13</v>
      </c>
      <c r="K6214">
        <f>AVERAGE(D6214:D6218)</f>
        <v>12</v>
      </c>
      <c r="L6214">
        <f>AVERAGE(D6214:D6233)</f>
        <v>12</v>
      </c>
      <c r="M6214">
        <f>K6214-L6214</f>
        <v>0</v>
      </c>
      <c r="N6214" t="str">
        <f>IF(K6214&gt;L6214,"HIGH ZONE BIAS",IF(K6214&lt;L6214,"LOW ZONE BIAS","EQUILIBRIUM"))</f>
        <v>EQUILIBRIUM</v>
      </c>
    </row>
    <row r="6215">
      <c r="A6215">
        <v>21356</v>
      </c>
      <c r="B6215" t="str">
        <v>2021-11-11</v>
      </c>
      <c r="C6215" t="str">
        <v>Afternoon</v>
      </c>
      <c r="D6215">
        <v>25</v>
      </c>
      <c r="E6215" t="str">
        <f>IF(MOD(D6215,2)=0,"EVEN","ODD")</f>
        <v>ODD</v>
      </c>
      <c r="F6215" t="str">
        <f>IF(D6215&lt;=18,"LOW (1-18)","HIGH (19-36)")</f>
        <v>HIGH (19-36)</v>
      </c>
      <c r="G6215">
        <f>INT((D6215-1)/6)+1</f>
        <v>5</v>
      </c>
      <c r="H6215">
        <f>MOD(D6215-1,6)+1</f>
        <v>1</v>
      </c>
      <c r="I6215">
        <f>37-D6215</f>
        <v>12</v>
      </c>
      <c r="J6215">
        <f>ABS(D6215-D6216)</f>
        <v>12</v>
      </c>
      <c r="K6215">
        <f>AVERAGE(D6215:D6219)</f>
        <v>25</v>
      </c>
      <c r="L6215">
        <f>AVERAGE(D6215:D6234)</f>
        <v>25</v>
      </c>
      <c r="M6215">
        <f>K6215-L6215</f>
        <v>0</v>
      </c>
      <c r="N6215" t="str">
        <f>IF(K6215&gt;L6215,"HIGH ZONE BIAS",IF(K6215&lt;L6215,"LOW ZONE BIAS","EQUILIBRIUM"))</f>
        <v>EQUILIBRIUM</v>
      </c>
    </row>
    <row r="6216">
      <c r="A6216">
        <v>21355</v>
      </c>
      <c r="B6216" t="str">
        <v>2021-11-11</v>
      </c>
      <c r="C6216" t="str">
        <v>Midday</v>
      </c>
      <c r="D6216">
        <v>13</v>
      </c>
      <c r="E6216" t="str">
        <f>IF(MOD(D6216,2)=0,"EVEN","ODD")</f>
        <v>ODD</v>
      </c>
      <c r="F6216" t="str">
        <f>IF(D6216&lt;=18,"LOW (1-18)","HIGH (19-36)")</f>
        <v>LOW (1-18)</v>
      </c>
      <c r="G6216">
        <f>INT((D6216-1)/6)+1</f>
        <v>3</v>
      </c>
      <c r="H6216">
        <f>MOD(D6216-1,6)+1</f>
        <v>1</v>
      </c>
      <c r="I6216">
        <f>37-D6216</f>
        <v>24</v>
      </c>
      <c r="J6216">
        <f>ABS(D6216-D6217)</f>
        <v>4</v>
      </c>
      <c r="K6216">
        <f>AVERAGE(D6216:D6220)</f>
        <v>13</v>
      </c>
      <c r="L6216">
        <f>AVERAGE(D6216:D6235)</f>
        <v>13</v>
      </c>
      <c r="M6216">
        <f>K6216-L6216</f>
        <v>0</v>
      </c>
      <c r="N6216" t="str">
        <f>IF(K6216&gt;L6216,"HIGH ZONE BIAS",IF(K6216&lt;L6216,"LOW ZONE BIAS","EQUILIBRIUM"))</f>
        <v>EQUILIBRIUM</v>
      </c>
    </row>
    <row r="6217">
      <c r="A6217">
        <v>21354</v>
      </c>
      <c r="B6217" t="str">
        <v>2021-11-11</v>
      </c>
      <c r="C6217" t="str">
        <v>Morning</v>
      </c>
      <c r="D6217">
        <v>9</v>
      </c>
      <c r="E6217" t="str">
        <f>IF(MOD(D6217,2)=0,"EVEN","ODD")</f>
        <v>ODD</v>
      </c>
      <c r="F6217" t="str">
        <f>IF(D6217&lt;=18,"LOW (1-18)","HIGH (19-36)")</f>
        <v>LOW (1-18)</v>
      </c>
      <c r="G6217">
        <f>INT((D6217-1)/6)+1</f>
        <v>2</v>
      </c>
      <c r="H6217">
        <f>MOD(D6217-1,6)+1</f>
        <v>3</v>
      </c>
      <c r="I6217">
        <f>37-D6217</f>
        <v>28</v>
      </c>
      <c r="J6217">
        <f>ABS(D6217-D6218)</f>
        <v>2</v>
      </c>
      <c r="K6217">
        <f>AVERAGE(D6217:D6221)</f>
        <v>9</v>
      </c>
      <c r="L6217">
        <f>AVERAGE(D6217:D6236)</f>
        <v>9</v>
      </c>
      <c r="M6217">
        <f>K6217-L6217</f>
        <v>0</v>
      </c>
      <c r="N6217" t="str">
        <f>IF(K6217&gt;L6217,"HIGH ZONE BIAS",IF(K6217&lt;L6217,"LOW ZONE BIAS","EQUILIBRIUM"))</f>
        <v>EQUILIBRIUM</v>
      </c>
    </row>
    <row r="6218">
      <c r="A6218">
        <v>21353</v>
      </c>
      <c r="B6218" t="str">
        <v>2021-11-10</v>
      </c>
      <c r="C6218" t="str">
        <v>Evening</v>
      </c>
      <c r="D6218">
        <v>7</v>
      </c>
      <c r="E6218" t="str">
        <f>IF(MOD(D6218,2)=0,"EVEN","ODD")</f>
        <v>ODD</v>
      </c>
      <c r="F6218" t="str">
        <f>IF(D6218&lt;=18,"LOW (1-18)","HIGH (19-36)")</f>
        <v>LOW (1-18)</v>
      </c>
      <c r="G6218">
        <f>INT((D6218-1)/6)+1</f>
        <v>2</v>
      </c>
      <c r="H6218">
        <f>MOD(D6218-1,6)+1</f>
        <v>1</v>
      </c>
      <c r="I6218">
        <f>37-D6218</f>
        <v>30</v>
      </c>
      <c r="J6218">
        <f>ABS(D6218-D6219)</f>
        <v>18</v>
      </c>
      <c r="K6218">
        <f>AVERAGE(D6218:D6222)</f>
        <v>7</v>
      </c>
      <c r="L6218">
        <f>AVERAGE(D6218:D6237)</f>
        <v>7</v>
      </c>
      <c r="M6218">
        <f>K6218-L6218</f>
        <v>0</v>
      </c>
      <c r="N6218" t="str">
        <f>IF(K6218&gt;L6218,"HIGH ZONE BIAS",IF(K6218&lt;L6218,"LOW ZONE BIAS","EQUILIBRIUM"))</f>
        <v>EQUILIBRIUM</v>
      </c>
    </row>
    <row r="6219">
      <c r="A6219">
        <v>21352</v>
      </c>
      <c r="B6219" t="str">
        <v>2021-11-10</v>
      </c>
      <c r="C6219" t="str">
        <v>Afternoon</v>
      </c>
      <c r="D6219">
        <v>25</v>
      </c>
      <c r="E6219" t="str">
        <f>IF(MOD(D6219,2)=0,"EVEN","ODD")</f>
        <v>ODD</v>
      </c>
      <c r="F6219" t="str">
        <f>IF(D6219&lt;=18,"LOW (1-18)","HIGH (19-36)")</f>
        <v>HIGH (19-36)</v>
      </c>
      <c r="G6219">
        <f>INT((D6219-1)/6)+1</f>
        <v>5</v>
      </c>
      <c r="H6219">
        <f>MOD(D6219-1,6)+1</f>
        <v>1</v>
      </c>
      <c r="I6219">
        <f>37-D6219</f>
        <v>12</v>
      </c>
      <c r="J6219">
        <f>ABS(D6219-D6220)</f>
        <v>11</v>
      </c>
      <c r="K6219">
        <f>AVERAGE(D6219:D6223)</f>
        <v>25</v>
      </c>
      <c r="L6219">
        <f>AVERAGE(D6219:D6238)</f>
        <v>25</v>
      </c>
      <c r="M6219">
        <f>K6219-L6219</f>
        <v>0</v>
      </c>
      <c r="N6219" t="str">
        <f>IF(K6219&gt;L6219,"HIGH ZONE BIAS",IF(K6219&lt;L6219,"LOW ZONE BIAS","EQUILIBRIUM"))</f>
        <v>EQUILIBRIUM</v>
      </c>
    </row>
    <row r="6220">
      <c r="A6220">
        <v>21351</v>
      </c>
      <c r="B6220" t="str">
        <v>2021-11-10</v>
      </c>
      <c r="C6220" t="str">
        <v>Midday</v>
      </c>
      <c r="D6220">
        <v>36</v>
      </c>
      <c r="E6220" t="str">
        <f>IF(MOD(D6220,2)=0,"EVEN","ODD")</f>
        <v>EVEN</v>
      </c>
      <c r="F6220" t="str">
        <f>IF(D6220&lt;=18,"LOW (1-18)","HIGH (19-36)")</f>
        <v>HIGH (19-36)</v>
      </c>
      <c r="G6220">
        <f>INT((D6220-1)/6)+1</f>
        <v>6</v>
      </c>
      <c r="H6220">
        <f>MOD(D6220-1,6)+1</f>
        <v>6</v>
      </c>
      <c r="I6220">
        <f>37-D6220</f>
        <v>1</v>
      </c>
      <c r="J6220">
        <f>ABS(D6220-D6221)</f>
        <v>16</v>
      </c>
      <c r="K6220">
        <f>AVERAGE(D6220:D6224)</f>
        <v>36</v>
      </c>
      <c r="L6220">
        <f>AVERAGE(D6220:D6239)</f>
        <v>36</v>
      </c>
      <c r="M6220">
        <f>K6220-L6220</f>
        <v>0</v>
      </c>
      <c r="N6220" t="str">
        <f>IF(K6220&gt;L6220,"HIGH ZONE BIAS",IF(K6220&lt;L6220,"LOW ZONE BIAS","EQUILIBRIUM"))</f>
        <v>EQUILIBRIUM</v>
      </c>
    </row>
    <row r="6221">
      <c r="A6221">
        <v>21350</v>
      </c>
      <c r="B6221" t="str">
        <v>2021-11-10</v>
      </c>
      <c r="C6221" t="str">
        <v>Morning</v>
      </c>
      <c r="D6221">
        <v>20</v>
      </c>
      <c r="E6221" t="str">
        <f>IF(MOD(D6221,2)=0,"EVEN","ODD")</f>
        <v>EVEN</v>
      </c>
      <c r="F6221" t="str">
        <f>IF(D6221&lt;=18,"LOW (1-18)","HIGH (19-36)")</f>
        <v>HIGH (19-36)</v>
      </c>
      <c r="G6221">
        <f>INT((D6221-1)/6)+1</f>
        <v>4</v>
      </c>
      <c r="H6221">
        <f>MOD(D6221-1,6)+1</f>
        <v>2</v>
      </c>
      <c r="I6221">
        <f>37-D6221</f>
        <v>17</v>
      </c>
      <c r="J6221">
        <f>ABS(D6221-D6222)</f>
        <v>14</v>
      </c>
      <c r="K6221">
        <f>AVERAGE(D6221:D6225)</f>
        <v>20</v>
      </c>
      <c r="L6221">
        <f>AVERAGE(D6221:D6240)</f>
        <v>20</v>
      </c>
      <c r="M6221">
        <f>K6221-L6221</f>
        <v>0</v>
      </c>
      <c r="N6221" t="str">
        <f>IF(K6221&gt;L6221,"HIGH ZONE BIAS",IF(K6221&lt;L6221,"LOW ZONE BIAS","EQUILIBRIUM"))</f>
        <v>EQUILIBRIUM</v>
      </c>
    </row>
    <row r="6222">
      <c r="A6222">
        <v>21349</v>
      </c>
      <c r="B6222" t="str">
        <v>2021-11-09</v>
      </c>
      <c r="C6222" t="str">
        <v>Evening</v>
      </c>
      <c r="D6222">
        <v>6</v>
      </c>
      <c r="E6222" t="str">
        <f>IF(MOD(D6222,2)=0,"EVEN","ODD")</f>
        <v>EVEN</v>
      </c>
      <c r="F6222" t="str">
        <f>IF(D6222&lt;=18,"LOW (1-18)","HIGH (19-36)")</f>
        <v>LOW (1-18)</v>
      </c>
      <c r="G6222">
        <f>INT((D6222-1)/6)+1</f>
        <v>1</v>
      </c>
      <c r="H6222">
        <f>MOD(D6222-1,6)+1</f>
        <v>6</v>
      </c>
      <c r="I6222">
        <f>37-D6222</f>
        <v>31</v>
      </c>
      <c r="J6222">
        <f>ABS(D6222-D6223)</f>
        <v>29</v>
      </c>
      <c r="K6222">
        <f>AVERAGE(D6222:D6226)</f>
        <v>6</v>
      </c>
      <c r="L6222">
        <f>AVERAGE(D6222:D6241)</f>
        <v>6</v>
      </c>
      <c r="M6222">
        <f>K6222-L6222</f>
        <v>0</v>
      </c>
      <c r="N6222" t="str">
        <f>IF(K6222&gt;L6222,"HIGH ZONE BIAS",IF(K6222&lt;L6222,"LOW ZONE BIAS","EQUILIBRIUM"))</f>
        <v>EQUILIBRIUM</v>
      </c>
    </row>
    <row r="6223">
      <c r="A6223">
        <v>21348</v>
      </c>
      <c r="B6223" t="str">
        <v>2021-11-09</v>
      </c>
      <c r="C6223" t="str">
        <v>Afternoon</v>
      </c>
      <c r="D6223">
        <v>35</v>
      </c>
      <c r="E6223" t="str">
        <f>IF(MOD(D6223,2)=0,"EVEN","ODD")</f>
        <v>ODD</v>
      </c>
      <c r="F6223" t="str">
        <f>IF(D6223&lt;=18,"LOW (1-18)","HIGH (19-36)")</f>
        <v>HIGH (19-36)</v>
      </c>
      <c r="G6223">
        <f>INT((D6223-1)/6)+1</f>
        <v>6</v>
      </c>
      <c r="H6223">
        <f>MOD(D6223-1,6)+1</f>
        <v>5</v>
      </c>
      <c r="I6223">
        <f>37-D6223</f>
        <v>2</v>
      </c>
      <c r="J6223">
        <f>ABS(D6223-D6224)</f>
        <v>29</v>
      </c>
      <c r="K6223">
        <f>AVERAGE(D6223:D6227)</f>
        <v>35</v>
      </c>
      <c r="L6223">
        <f>AVERAGE(D6223:D6242)</f>
        <v>35</v>
      </c>
      <c r="M6223">
        <f>K6223-L6223</f>
        <v>0</v>
      </c>
      <c r="N6223" t="str">
        <f>IF(K6223&gt;L6223,"HIGH ZONE BIAS",IF(K6223&lt;L6223,"LOW ZONE BIAS","EQUILIBRIUM"))</f>
        <v>EQUILIBRIUM</v>
      </c>
    </row>
    <row r="6224">
      <c r="A6224">
        <v>21347</v>
      </c>
      <c r="B6224" t="str">
        <v>2021-11-09</v>
      </c>
      <c r="C6224" t="str">
        <v>Midday</v>
      </c>
      <c r="D6224">
        <v>6</v>
      </c>
      <c r="E6224" t="str">
        <f>IF(MOD(D6224,2)=0,"EVEN","ODD")</f>
        <v>EVEN</v>
      </c>
      <c r="F6224" t="str">
        <f>IF(D6224&lt;=18,"LOW (1-18)","HIGH (19-36)")</f>
        <v>LOW (1-18)</v>
      </c>
      <c r="G6224">
        <f>INT((D6224-1)/6)+1</f>
        <v>1</v>
      </c>
      <c r="H6224">
        <f>MOD(D6224-1,6)+1</f>
        <v>6</v>
      </c>
      <c r="I6224">
        <f>37-D6224</f>
        <v>31</v>
      </c>
      <c r="J6224">
        <f>ABS(D6224-D6225)</f>
        <v>26</v>
      </c>
      <c r="K6224">
        <f>AVERAGE(D6224:D6228)</f>
        <v>6</v>
      </c>
      <c r="L6224">
        <f>AVERAGE(D6224:D6243)</f>
        <v>6</v>
      </c>
      <c r="M6224">
        <f>K6224-L6224</f>
        <v>0</v>
      </c>
      <c r="N6224" t="str">
        <f>IF(K6224&gt;L6224,"HIGH ZONE BIAS",IF(K6224&lt;L6224,"LOW ZONE BIAS","EQUILIBRIUM"))</f>
        <v>EQUILIBRIUM</v>
      </c>
    </row>
    <row r="6225">
      <c r="A6225">
        <v>21346</v>
      </c>
      <c r="B6225" t="str">
        <v>2021-11-09</v>
      </c>
      <c r="C6225" t="str">
        <v>Morning</v>
      </c>
      <c r="D6225">
        <v>32</v>
      </c>
      <c r="E6225" t="str">
        <f>IF(MOD(D6225,2)=0,"EVEN","ODD")</f>
        <v>EVEN</v>
      </c>
      <c r="F6225" t="str">
        <f>IF(D6225&lt;=18,"LOW (1-18)","HIGH (19-36)")</f>
        <v>HIGH (19-36)</v>
      </c>
      <c r="G6225">
        <f>INT((D6225-1)/6)+1</f>
        <v>6</v>
      </c>
      <c r="H6225">
        <f>MOD(D6225-1,6)+1</f>
        <v>2</v>
      </c>
      <c r="I6225">
        <f>37-D6225</f>
        <v>5</v>
      </c>
      <c r="J6225">
        <f>ABS(D6225-D6226)</f>
        <v>2</v>
      </c>
      <c r="K6225">
        <f>AVERAGE(D6225:D6229)</f>
        <v>32</v>
      </c>
      <c r="L6225">
        <f>AVERAGE(D6225:D6244)</f>
        <v>32</v>
      </c>
      <c r="M6225">
        <f>K6225-L6225</f>
        <v>0</v>
      </c>
      <c r="N6225" t="str">
        <f>IF(K6225&gt;L6225,"HIGH ZONE BIAS",IF(K6225&lt;L6225,"LOW ZONE BIAS","EQUILIBRIUM"))</f>
        <v>EQUILIBRIUM</v>
      </c>
    </row>
    <row r="6226">
      <c r="A6226">
        <v>21345</v>
      </c>
      <c r="B6226" t="str">
        <v>2021-11-08</v>
      </c>
      <c r="C6226" t="str">
        <v>Evening</v>
      </c>
      <c r="D6226">
        <v>34</v>
      </c>
      <c r="E6226" t="str">
        <f>IF(MOD(D6226,2)=0,"EVEN","ODD")</f>
        <v>EVEN</v>
      </c>
      <c r="F6226" t="str">
        <f>IF(D6226&lt;=18,"LOW (1-18)","HIGH (19-36)")</f>
        <v>HIGH (19-36)</v>
      </c>
      <c r="G6226">
        <f>INT((D6226-1)/6)+1</f>
        <v>6</v>
      </c>
      <c r="H6226">
        <f>MOD(D6226-1,6)+1</f>
        <v>4</v>
      </c>
      <c r="I6226">
        <f>37-D6226</f>
        <v>3</v>
      </c>
      <c r="J6226">
        <f>ABS(D6226-D6227)</f>
        <v>28</v>
      </c>
      <c r="K6226">
        <f>AVERAGE(D6226:D6230)</f>
        <v>34</v>
      </c>
      <c r="L6226">
        <f>AVERAGE(D6226:D6245)</f>
        <v>34</v>
      </c>
      <c r="M6226">
        <f>K6226-L6226</f>
        <v>0</v>
      </c>
      <c r="N6226" t="str">
        <f>IF(K6226&gt;L6226,"HIGH ZONE BIAS",IF(K6226&lt;L6226,"LOW ZONE BIAS","EQUILIBRIUM"))</f>
        <v>EQUILIBRIUM</v>
      </c>
    </row>
    <row r="6227">
      <c r="A6227">
        <v>21344</v>
      </c>
      <c r="B6227" t="str">
        <v>2021-11-08</v>
      </c>
      <c r="C6227" t="str">
        <v>Afternoon</v>
      </c>
      <c r="D6227">
        <v>6</v>
      </c>
      <c r="E6227" t="str">
        <f>IF(MOD(D6227,2)=0,"EVEN","ODD")</f>
        <v>EVEN</v>
      </c>
      <c r="F6227" t="str">
        <f>IF(D6227&lt;=18,"LOW (1-18)","HIGH (19-36)")</f>
        <v>LOW (1-18)</v>
      </c>
      <c r="G6227">
        <f>INT((D6227-1)/6)+1</f>
        <v>1</v>
      </c>
      <c r="H6227">
        <f>MOD(D6227-1,6)+1</f>
        <v>6</v>
      </c>
      <c r="I6227">
        <f>37-D6227</f>
        <v>31</v>
      </c>
      <c r="J6227">
        <f>ABS(D6227-D6228)</f>
        <v>5</v>
      </c>
      <c r="K6227">
        <f>AVERAGE(D6227:D6231)</f>
        <v>6</v>
      </c>
      <c r="L6227">
        <f>AVERAGE(D6227:D6246)</f>
        <v>6</v>
      </c>
      <c r="M6227">
        <f>K6227-L6227</f>
        <v>0</v>
      </c>
      <c r="N6227" t="str">
        <f>IF(K6227&gt;L6227,"HIGH ZONE BIAS",IF(K6227&lt;L6227,"LOW ZONE BIAS","EQUILIBRIUM"))</f>
        <v>EQUILIBRIUM</v>
      </c>
    </row>
    <row r="6228">
      <c r="A6228">
        <v>21343</v>
      </c>
      <c r="B6228" t="str">
        <v>2021-11-08</v>
      </c>
      <c r="C6228" t="str">
        <v>Midday</v>
      </c>
      <c r="D6228">
        <v>11</v>
      </c>
      <c r="E6228" t="str">
        <f>IF(MOD(D6228,2)=0,"EVEN","ODD")</f>
        <v>ODD</v>
      </c>
      <c r="F6228" t="str">
        <f>IF(D6228&lt;=18,"LOW (1-18)","HIGH (19-36)")</f>
        <v>LOW (1-18)</v>
      </c>
      <c r="G6228">
        <f>INT((D6228-1)/6)+1</f>
        <v>2</v>
      </c>
      <c r="H6228">
        <f>MOD(D6228-1,6)+1</f>
        <v>5</v>
      </c>
      <c r="I6228">
        <f>37-D6228</f>
        <v>26</v>
      </c>
      <c r="J6228">
        <f>ABS(D6228-D6229)</f>
        <v>0</v>
      </c>
      <c r="K6228">
        <f>AVERAGE(D6228:D6232)</f>
        <v>11</v>
      </c>
      <c r="L6228">
        <f>AVERAGE(D6228:D6247)</f>
        <v>11</v>
      </c>
      <c r="M6228">
        <f>K6228-L6228</f>
        <v>0</v>
      </c>
      <c r="N6228" t="str">
        <f>IF(K6228&gt;L6228,"HIGH ZONE BIAS",IF(K6228&lt;L6228,"LOW ZONE BIAS","EQUILIBRIUM"))</f>
        <v>EQUILIBRIUM</v>
      </c>
    </row>
    <row r="6229">
      <c r="A6229">
        <v>21342</v>
      </c>
      <c r="B6229" t="str">
        <v>2021-11-08</v>
      </c>
      <c r="C6229" t="str">
        <v>Morning</v>
      </c>
      <c r="D6229">
        <v>11</v>
      </c>
      <c r="E6229" t="str">
        <f>IF(MOD(D6229,2)=0,"EVEN","ODD")</f>
        <v>ODD</v>
      </c>
      <c r="F6229" t="str">
        <f>IF(D6229&lt;=18,"LOW (1-18)","HIGH (19-36)")</f>
        <v>LOW (1-18)</v>
      </c>
      <c r="G6229">
        <f>INT((D6229-1)/6)+1</f>
        <v>2</v>
      </c>
      <c r="H6229">
        <f>MOD(D6229-1,6)+1</f>
        <v>5</v>
      </c>
      <c r="I6229">
        <f>37-D6229</f>
        <v>26</v>
      </c>
      <c r="J6229">
        <f>ABS(D6229-D6230)</f>
        <v>10</v>
      </c>
      <c r="K6229">
        <f>AVERAGE(D6229:D6233)</f>
        <v>11</v>
      </c>
      <c r="L6229">
        <f>AVERAGE(D6229:D6248)</f>
        <v>11</v>
      </c>
      <c r="M6229">
        <f>K6229-L6229</f>
        <v>0</v>
      </c>
      <c r="N6229" t="str">
        <f>IF(K6229&gt;L6229,"HIGH ZONE BIAS",IF(K6229&lt;L6229,"LOW ZONE BIAS","EQUILIBRIUM"))</f>
        <v>EQUILIBRIUM</v>
      </c>
    </row>
    <row r="6230">
      <c r="A6230">
        <v>21341</v>
      </c>
      <c r="B6230" t="str">
        <v>2021-11-06</v>
      </c>
      <c r="C6230" t="str">
        <v>Evening</v>
      </c>
      <c r="D6230">
        <v>21</v>
      </c>
      <c r="E6230" t="str">
        <f>IF(MOD(D6230,2)=0,"EVEN","ODD")</f>
        <v>ODD</v>
      </c>
      <c r="F6230" t="str">
        <f>IF(D6230&lt;=18,"LOW (1-18)","HIGH (19-36)")</f>
        <v>HIGH (19-36)</v>
      </c>
      <c r="G6230">
        <f>INT((D6230-1)/6)+1</f>
        <v>4</v>
      </c>
      <c r="H6230">
        <f>MOD(D6230-1,6)+1</f>
        <v>3</v>
      </c>
      <c r="I6230">
        <f>37-D6230</f>
        <v>16</v>
      </c>
      <c r="J6230">
        <f>ABS(D6230-D6231)</f>
        <v>3</v>
      </c>
      <c r="K6230">
        <f>AVERAGE(D6230:D6234)</f>
        <v>21</v>
      </c>
      <c r="L6230">
        <f>AVERAGE(D6230:D6249)</f>
        <v>21</v>
      </c>
      <c r="M6230">
        <f>K6230-L6230</f>
        <v>0</v>
      </c>
      <c r="N6230" t="str">
        <f>IF(K6230&gt;L6230,"HIGH ZONE BIAS",IF(K6230&lt;L6230,"LOW ZONE BIAS","EQUILIBRIUM"))</f>
        <v>EQUILIBRIUM</v>
      </c>
    </row>
    <row r="6231">
      <c r="A6231">
        <v>21340</v>
      </c>
      <c r="B6231" t="str">
        <v>2021-11-06</v>
      </c>
      <c r="C6231" t="str">
        <v>Afternoon</v>
      </c>
      <c r="D6231">
        <v>24</v>
      </c>
      <c r="E6231" t="str">
        <f>IF(MOD(D6231,2)=0,"EVEN","ODD")</f>
        <v>EVEN</v>
      </c>
      <c r="F6231" t="str">
        <f>IF(D6231&lt;=18,"LOW (1-18)","HIGH (19-36)")</f>
        <v>HIGH (19-36)</v>
      </c>
      <c r="G6231">
        <f>INT((D6231-1)/6)+1</f>
        <v>4</v>
      </c>
      <c r="H6231">
        <f>MOD(D6231-1,6)+1</f>
        <v>6</v>
      </c>
      <c r="I6231">
        <f>37-D6231</f>
        <v>13</v>
      </c>
      <c r="J6231">
        <f>ABS(D6231-D6232)</f>
        <v>4</v>
      </c>
      <c r="K6231">
        <f>AVERAGE(D6231:D6235)</f>
        <v>24</v>
      </c>
      <c r="L6231">
        <f>AVERAGE(D6231:D6250)</f>
        <v>24</v>
      </c>
      <c r="M6231">
        <f>K6231-L6231</f>
        <v>0</v>
      </c>
      <c r="N6231" t="str">
        <f>IF(K6231&gt;L6231,"HIGH ZONE BIAS",IF(K6231&lt;L6231,"LOW ZONE BIAS","EQUILIBRIUM"))</f>
        <v>EQUILIBRIUM</v>
      </c>
    </row>
    <row r="6232">
      <c r="A6232">
        <v>21339</v>
      </c>
      <c r="B6232" t="str">
        <v>2021-11-06</v>
      </c>
      <c r="C6232" t="str">
        <v>Midday</v>
      </c>
      <c r="D6232">
        <v>28</v>
      </c>
      <c r="E6232" t="str">
        <f>IF(MOD(D6232,2)=0,"EVEN","ODD")</f>
        <v>EVEN</v>
      </c>
      <c r="F6232" t="str">
        <f>IF(D6232&lt;=18,"LOW (1-18)","HIGH (19-36)")</f>
        <v>HIGH (19-36)</v>
      </c>
      <c r="G6232">
        <f>INT((D6232-1)/6)+1</f>
        <v>5</v>
      </c>
      <c r="H6232">
        <f>MOD(D6232-1,6)+1</f>
        <v>4</v>
      </c>
      <c r="I6232">
        <f>37-D6232</f>
        <v>9</v>
      </c>
      <c r="J6232">
        <f>ABS(D6232-D6233)</f>
        <v>9</v>
      </c>
      <c r="K6232">
        <f>AVERAGE(D6232:D6236)</f>
        <v>28</v>
      </c>
      <c r="L6232">
        <f>AVERAGE(D6232:D6251)</f>
        <v>28</v>
      </c>
      <c r="M6232">
        <f>K6232-L6232</f>
        <v>0</v>
      </c>
      <c r="N6232" t="str">
        <f>IF(K6232&gt;L6232,"HIGH ZONE BIAS",IF(K6232&lt;L6232,"LOW ZONE BIAS","EQUILIBRIUM"))</f>
        <v>EQUILIBRIUM</v>
      </c>
    </row>
    <row r="6233">
      <c r="A6233">
        <v>21338</v>
      </c>
      <c r="B6233" t="str">
        <v>2021-11-06</v>
      </c>
      <c r="C6233" t="str">
        <v>Morning</v>
      </c>
      <c r="D6233">
        <v>19</v>
      </c>
      <c r="E6233" t="str">
        <f>IF(MOD(D6233,2)=0,"EVEN","ODD")</f>
        <v>ODD</v>
      </c>
      <c r="F6233" t="str">
        <f>IF(D6233&lt;=18,"LOW (1-18)","HIGH (19-36)")</f>
        <v>HIGH (19-36)</v>
      </c>
      <c r="G6233">
        <f>INT((D6233-1)/6)+1</f>
        <v>4</v>
      </c>
      <c r="H6233">
        <f>MOD(D6233-1,6)+1</f>
        <v>1</v>
      </c>
      <c r="I6233">
        <f>37-D6233</f>
        <v>18</v>
      </c>
      <c r="J6233">
        <f>ABS(D6233-D6234)</f>
        <v>9</v>
      </c>
      <c r="K6233">
        <f>AVERAGE(D6233:D6237)</f>
        <v>19</v>
      </c>
      <c r="L6233">
        <f>AVERAGE(D6233:D6252)</f>
        <v>19</v>
      </c>
      <c r="M6233">
        <f>K6233-L6233</f>
        <v>0</v>
      </c>
      <c r="N6233" t="str">
        <f>IF(K6233&gt;L6233,"HIGH ZONE BIAS",IF(K6233&lt;L6233,"LOW ZONE BIAS","EQUILIBRIUM"))</f>
        <v>EQUILIBRIUM</v>
      </c>
    </row>
    <row r="6234">
      <c r="A6234">
        <v>21337</v>
      </c>
      <c r="B6234" t="str">
        <v>2021-11-05</v>
      </c>
      <c r="C6234" t="str">
        <v>Evening</v>
      </c>
      <c r="D6234">
        <v>10</v>
      </c>
      <c r="E6234" t="str">
        <f>IF(MOD(D6234,2)=0,"EVEN","ODD")</f>
        <v>EVEN</v>
      </c>
      <c r="F6234" t="str">
        <f>IF(D6234&lt;=18,"LOW (1-18)","HIGH (19-36)")</f>
        <v>LOW (1-18)</v>
      </c>
      <c r="G6234">
        <f>INT((D6234-1)/6)+1</f>
        <v>2</v>
      </c>
      <c r="H6234">
        <f>MOD(D6234-1,6)+1</f>
        <v>4</v>
      </c>
      <c r="I6234">
        <f>37-D6234</f>
        <v>27</v>
      </c>
      <c r="J6234">
        <f>ABS(D6234-D6235)</f>
        <v>24</v>
      </c>
      <c r="K6234">
        <f>AVERAGE(D6234:D6238)</f>
        <v>10</v>
      </c>
      <c r="L6234">
        <f>AVERAGE(D6234:D6253)</f>
        <v>10</v>
      </c>
      <c r="M6234">
        <f>K6234-L6234</f>
        <v>0</v>
      </c>
      <c r="N6234" t="str">
        <f>IF(K6234&gt;L6234,"HIGH ZONE BIAS",IF(K6234&lt;L6234,"LOW ZONE BIAS","EQUILIBRIUM"))</f>
        <v>EQUILIBRIUM</v>
      </c>
    </row>
    <row r="6235">
      <c r="A6235">
        <v>21336</v>
      </c>
      <c r="B6235" t="str">
        <v>2021-11-05</v>
      </c>
      <c r="C6235" t="str">
        <v>Afternoon</v>
      </c>
      <c r="D6235">
        <v>34</v>
      </c>
      <c r="E6235" t="str">
        <f>IF(MOD(D6235,2)=0,"EVEN","ODD")</f>
        <v>EVEN</v>
      </c>
      <c r="F6235" t="str">
        <f>IF(D6235&lt;=18,"LOW (1-18)","HIGH (19-36)")</f>
        <v>HIGH (19-36)</v>
      </c>
      <c r="G6235">
        <f>INT((D6235-1)/6)+1</f>
        <v>6</v>
      </c>
      <c r="H6235">
        <f>MOD(D6235-1,6)+1</f>
        <v>4</v>
      </c>
      <c r="I6235">
        <f>37-D6235</f>
        <v>3</v>
      </c>
      <c r="J6235">
        <f>ABS(D6235-D6236)</f>
        <v>5</v>
      </c>
      <c r="K6235">
        <f>AVERAGE(D6235:D6239)</f>
        <v>34</v>
      </c>
      <c r="L6235">
        <f>AVERAGE(D6235:D6254)</f>
        <v>34</v>
      </c>
      <c r="M6235">
        <f>K6235-L6235</f>
        <v>0</v>
      </c>
      <c r="N6235" t="str">
        <f>IF(K6235&gt;L6235,"HIGH ZONE BIAS",IF(K6235&lt;L6235,"LOW ZONE BIAS","EQUILIBRIUM"))</f>
        <v>EQUILIBRIUM</v>
      </c>
    </row>
    <row r="6236">
      <c r="A6236">
        <v>21335</v>
      </c>
      <c r="B6236" t="str">
        <v>2021-11-05</v>
      </c>
      <c r="C6236" t="str">
        <v>Midday</v>
      </c>
      <c r="D6236">
        <v>29</v>
      </c>
      <c r="E6236" t="str">
        <f>IF(MOD(D6236,2)=0,"EVEN","ODD")</f>
        <v>ODD</v>
      </c>
      <c r="F6236" t="str">
        <f>IF(D6236&lt;=18,"LOW (1-18)","HIGH (19-36)")</f>
        <v>HIGH (19-36)</v>
      </c>
      <c r="G6236">
        <f>INT((D6236-1)/6)+1</f>
        <v>5</v>
      </c>
      <c r="H6236">
        <f>MOD(D6236-1,6)+1</f>
        <v>5</v>
      </c>
      <c r="I6236">
        <f>37-D6236</f>
        <v>8</v>
      </c>
      <c r="J6236">
        <f>ABS(D6236-D6237)</f>
        <v>4</v>
      </c>
      <c r="K6236">
        <f>AVERAGE(D6236:D6240)</f>
        <v>29</v>
      </c>
      <c r="L6236">
        <f>AVERAGE(D6236:D6255)</f>
        <v>29</v>
      </c>
      <c r="M6236">
        <f>K6236-L6236</f>
        <v>0</v>
      </c>
      <c r="N6236" t="str">
        <f>IF(K6236&gt;L6236,"HIGH ZONE BIAS",IF(K6236&lt;L6236,"LOW ZONE BIAS","EQUILIBRIUM"))</f>
        <v>EQUILIBRIUM</v>
      </c>
    </row>
    <row r="6237">
      <c r="A6237">
        <v>21334</v>
      </c>
      <c r="B6237" t="str">
        <v>2021-11-05</v>
      </c>
      <c r="C6237" t="str">
        <v>Morning</v>
      </c>
      <c r="D6237">
        <v>25</v>
      </c>
      <c r="E6237" t="str">
        <f>IF(MOD(D6237,2)=0,"EVEN","ODD")</f>
        <v>ODD</v>
      </c>
      <c r="F6237" t="str">
        <f>IF(D6237&lt;=18,"LOW (1-18)","HIGH (19-36)")</f>
        <v>HIGH (19-36)</v>
      </c>
      <c r="G6237">
        <f>INT((D6237-1)/6)+1</f>
        <v>5</v>
      </c>
      <c r="H6237">
        <f>MOD(D6237-1,6)+1</f>
        <v>1</v>
      </c>
      <c r="I6237">
        <f>37-D6237</f>
        <v>12</v>
      </c>
      <c r="J6237">
        <f>ABS(D6237-D6238)</f>
        <v>2</v>
      </c>
      <c r="K6237">
        <f>AVERAGE(D6237:D6241)</f>
        <v>25</v>
      </c>
      <c r="L6237">
        <f>AVERAGE(D6237:D6256)</f>
        <v>25</v>
      </c>
      <c r="M6237">
        <f>K6237-L6237</f>
        <v>0</v>
      </c>
      <c r="N6237" t="str">
        <f>IF(K6237&gt;L6237,"HIGH ZONE BIAS",IF(K6237&lt;L6237,"LOW ZONE BIAS","EQUILIBRIUM"))</f>
        <v>EQUILIBRIUM</v>
      </c>
    </row>
    <row r="6238">
      <c r="A6238">
        <v>21333</v>
      </c>
      <c r="B6238" t="str">
        <v>2021-11-03</v>
      </c>
      <c r="C6238" t="str">
        <v>Evening</v>
      </c>
      <c r="D6238">
        <v>23</v>
      </c>
      <c r="E6238" t="str">
        <f>IF(MOD(D6238,2)=0,"EVEN","ODD")</f>
        <v>ODD</v>
      </c>
      <c r="F6238" t="str">
        <f>IF(D6238&lt;=18,"LOW (1-18)","HIGH (19-36)")</f>
        <v>HIGH (19-36)</v>
      </c>
      <c r="G6238">
        <f>INT((D6238-1)/6)+1</f>
        <v>4</v>
      </c>
      <c r="H6238">
        <f>MOD(D6238-1,6)+1</f>
        <v>5</v>
      </c>
      <c r="I6238">
        <f>37-D6238</f>
        <v>14</v>
      </c>
      <c r="J6238">
        <f>ABS(D6238-D6239)</f>
        <v>0</v>
      </c>
      <c r="K6238">
        <f>AVERAGE(D6238:D6242)</f>
        <v>23</v>
      </c>
      <c r="L6238">
        <f>AVERAGE(D6238:D6257)</f>
        <v>23</v>
      </c>
      <c r="M6238">
        <f>K6238-L6238</f>
        <v>0</v>
      </c>
      <c r="N6238" t="str">
        <f>IF(K6238&gt;L6238,"HIGH ZONE BIAS",IF(K6238&lt;L6238,"LOW ZONE BIAS","EQUILIBRIUM"))</f>
        <v>EQUILIBRIUM</v>
      </c>
    </row>
    <row r="6239">
      <c r="A6239">
        <v>21332</v>
      </c>
      <c r="B6239" t="str">
        <v>2021-11-03</v>
      </c>
      <c r="C6239" t="str">
        <v>Afternoon</v>
      </c>
      <c r="D6239">
        <v>23</v>
      </c>
      <c r="E6239" t="str">
        <f>IF(MOD(D6239,2)=0,"EVEN","ODD")</f>
        <v>ODD</v>
      </c>
      <c r="F6239" t="str">
        <f>IF(D6239&lt;=18,"LOW (1-18)","HIGH (19-36)")</f>
        <v>HIGH (19-36)</v>
      </c>
      <c r="G6239">
        <f>INT((D6239-1)/6)+1</f>
        <v>4</v>
      </c>
      <c r="H6239">
        <f>MOD(D6239-1,6)+1</f>
        <v>5</v>
      </c>
      <c r="I6239">
        <f>37-D6239</f>
        <v>14</v>
      </c>
      <c r="J6239">
        <f>ABS(D6239-D6240)</f>
        <v>12</v>
      </c>
      <c r="K6239">
        <f>AVERAGE(D6239:D6243)</f>
        <v>23</v>
      </c>
      <c r="L6239">
        <f>AVERAGE(D6239:D6258)</f>
        <v>23</v>
      </c>
      <c r="M6239">
        <f>K6239-L6239</f>
        <v>0</v>
      </c>
      <c r="N6239" t="str">
        <f>IF(K6239&gt;L6239,"HIGH ZONE BIAS",IF(K6239&lt;L6239,"LOW ZONE BIAS","EQUILIBRIUM"))</f>
        <v>EQUILIBRIUM</v>
      </c>
    </row>
    <row r="6240">
      <c r="A6240">
        <v>21331</v>
      </c>
      <c r="B6240" t="str">
        <v>2021-11-03</v>
      </c>
      <c r="C6240" t="str">
        <v>Midday</v>
      </c>
      <c r="D6240">
        <v>35</v>
      </c>
      <c r="E6240" t="str">
        <f>IF(MOD(D6240,2)=0,"EVEN","ODD")</f>
        <v>ODD</v>
      </c>
      <c r="F6240" t="str">
        <f>IF(D6240&lt;=18,"LOW (1-18)","HIGH (19-36)")</f>
        <v>HIGH (19-36)</v>
      </c>
      <c r="G6240">
        <f>INT((D6240-1)/6)+1</f>
        <v>6</v>
      </c>
      <c r="H6240">
        <f>MOD(D6240-1,6)+1</f>
        <v>5</v>
      </c>
      <c r="I6240">
        <f>37-D6240</f>
        <v>2</v>
      </c>
      <c r="J6240">
        <f>ABS(D6240-D6241)</f>
        <v>19</v>
      </c>
      <c r="K6240">
        <f>AVERAGE(D6240:D6244)</f>
        <v>35</v>
      </c>
      <c r="L6240">
        <f>AVERAGE(D6240:D6259)</f>
        <v>35</v>
      </c>
      <c r="M6240">
        <f>K6240-L6240</f>
        <v>0</v>
      </c>
      <c r="N6240" t="str">
        <f>IF(K6240&gt;L6240,"HIGH ZONE BIAS",IF(K6240&lt;L6240,"LOW ZONE BIAS","EQUILIBRIUM"))</f>
        <v>EQUILIBRIUM</v>
      </c>
    </row>
    <row r="6241">
      <c r="A6241">
        <v>21330</v>
      </c>
      <c r="B6241" t="str">
        <v>2021-11-03</v>
      </c>
      <c r="C6241" t="str">
        <v>Morning</v>
      </c>
      <c r="D6241">
        <v>16</v>
      </c>
      <c r="E6241" t="str">
        <f>IF(MOD(D6241,2)=0,"EVEN","ODD")</f>
        <v>EVEN</v>
      </c>
      <c r="F6241" t="str">
        <f>IF(D6241&lt;=18,"LOW (1-18)","HIGH (19-36)")</f>
        <v>LOW (1-18)</v>
      </c>
      <c r="G6241">
        <f>INT((D6241-1)/6)+1</f>
        <v>3</v>
      </c>
      <c r="H6241">
        <f>MOD(D6241-1,6)+1</f>
        <v>4</v>
      </c>
      <c r="I6241">
        <f>37-D6241</f>
        <v>21</v>
      </c>
      <c r="J6241">
        <f>ABS(D6241-D6242)</f>
        <v>10</v>
      </c>
      <c r="K6241">
        <f>AVERAGE(D6241:D6245)</f>
        <v>16</v>
      </c>
      <c r="L6241">
        <f>AVERAGE(D6241:D6260)</f>
        <v>16</v>
      </c>
      <c r="M6241">
        <f>K6241-L6241</f>
        <v>0</v>
      </c>
      <c r="N6241" t="str">
        <f>IF(K6241&gt;L6241,"HIGH ZONE BIAS",IF(K6241&lt;L6241,"LOW ZONE BIAS","EQUILIBRIUM"))</f>
        <v>EQUILIBRIUM</v>
      </c>
    </row>
    <row r="6242">
      <c r="A6242">
        <v>21329</v>
      </c>
      <c r="B6242" t="str">
        <v>2021-11-02</v>
      </c>
      <c r="C6242" t="str">
        <v>Evening</v>
      </c>
      <c r="D6242">
        <v>6</v>
      </c>
      <c r="E6242" t="str">
        <f>IF(MOD(D6242,2)=0,"EVEN","ODD")</f>
        <v>EVEN</v>
      </c>
      <c r="F6242" t="str">
        <f>IF(D6242&lt;=18,"LOW (1-18)","HIGH (19-36)")</f>
        <v>LOW (1-18)</v>
      </c>
      <c r="G6242">
        <f>INT((D6242-1)/6)+1</f>
        <v>1</v>
      </c>
      <c r="H6242">
        <f>MOD(D6242-1,6)+1</f>
        <v>6</v>
      </c>
      <c r="I6242">
        <f>37-D6242</f>
        <v>31</v>
      </c>
      <c r="J6242">
        <f>ABS(D6242-D6243)</f>
        <v>1</v>
      </c>
      <c r="K6242">
        <f>AVERAGE(D6242:D6246)</f>
        <v>6</v>
      </c>
      <c r="L6242">
        <f>AVERAGE(D6242:D6261)</f>
        <v>6</v>
      </c>
      <c r="M6242">
        <f>K6242-L6242</f>
        <v>0</v>
      </c>
      <c r="N6242" t="str">
        <f>IF(K6242&gt;L6242,"HIGH ZONE BIAS",IF(K6242&lt;L6242,"LOW ZONE BIAS","EQUILIBRIUM"))</f>
        <v>EQUILIBRIUM</v>
      </c>
    </row>
    <row r="6243">
      <c r="A6243">
        <v>21328</v>
      </c>
      <c r="B6243" t="str">
        <v>2021-11-02</v>
      </c>
      <c r="C6243" t="str">
        <v>Afternoon</v>
      </c>
      <c r="D6243">
        <v>7</v>
      </c>
      <c r="E6243" t="str">
        <f>IF(MOD(D6243,2)=0,"EVEN","ODD")</f>
        <v>ODD</v>
      </c>
      <c r="F6243" t="str">
        <f>IF(D6243&lt;=18,"LOW (1-18)","HIGH (19-36)")</f>
        <v>LOW (1-18)</v>
      </c>
      <c r="G6243">
        <f>INT((D6243-1)/6)+1</f>
        <v>2</v>
      </c>
      <c r="H6243">
        <f>MOD(D6243-1,6)+1</f>
        <v>1</v>
      </c>
      <c r="I6243">
        <f>37-D6243</f>
        <v>30</v>
      </c>
      <c r="J6243">
        <f>ABS(D6243-D6244)</f>
        <v>2</v>
      </c>
      <c r="K6243">
        <f>AVERAGE(D6243:D6247)</f>
        <v>7</v>
      </c>
      <c r="L6243">
        <f>AVERAGE(D6243:D6262)</f>
        <v>7</v>
      </c>
      <c r="M6243">
        <f>K6243-L6243</f>
        <v>0</v>
      </c>
      <c r="N6243" t="str">
        <f>IF(K6243&gt;L6243,"HIGH ZONE BIAS",IF(K6243&lt;L6243,"LOW ZONE BIAS","EQUILIBRIUM"))</f>
        <v>EQUILIBRIUM</v>
      </c>
    </row>
    <row r="6244">
      <c r="A6244">
        <v>21327</v>
      </c>
      <c r="B6244" t="str">
        <v>2021-11-02</v>
      </c>
      <c r="C6244" t="str">
        <v>Midday</v>
      </c>
      <c r="D6244">
        <v>5</v>
      </c>
      <c r="E6244" t="str">
        <f>IF(MOD(D6244,2)=0,"EVEN","ODD")</f>
        <v>ODD</v>
      </c>
      <c r="F6244" t="str">
        <f>IF(D6244&lt;=18,"LOW (1-18)","HIGH (19-36)")</f>
        <v>LOW (1-18)</v>
      </c>
      <c r="G6244">
        <f>INT((D6244-1)/6)+1</f>
        <v>1</v>
      </c>
      <c r="H6244">
        <f>MOD(D6244-1,6)+1</f>
        <v>5</v>
      </c>
      <c r="I6244">
        <f>37-D6244</f>
        <v>32</v>
      </c>
      <c r="J6244">
        <f>ABS(D6244-D6245)</f>
        <v>1</v>
      </c>
      <c r="K6244">
        <f>AVERAGE(D6244:D6248)</f>
        <v>5</v>
      </c>
      <c r="L6244">
        <f>AVERAGE(D6244:D6263)</f>
        <v>5</v>
      </c>
      <c r="M6244">
        <f>K6244-L6244</f>
        <v>0</v>
      </c>
      <c r="N6244" t="str">
        <f>IF(K6244&gt;L6244,"HIGH ZONE BIAS",IF(K6244&lt;L6244,"LOW ZONE BIAS","EQUILIBRIUM"))</f>
        <v>EQUILIBRIUM</v>
      </c>
    </row>
    <row r="6245">
      <c r="A6245">
        <v>21326</v>
      </c>
      <c r="B6245" t="str">
        <v>2021-11-02</v>
      </c>
      <c r="C6245" t="str">
        <v>Morning</v>
      </c>
      <c r="D6245">
        <v>6</v>
      </c>
      <c r="E6245" t="str">
        <f>IF(MOD(D6245,2)=0,"EVEN","ODD")</f>
        <v>EVEN</v>
      </c>
      <c r="F6245" t="str">
        <f>IF(D6245&lt;=18,"LOW (1-18)","HIGH (19-36)")</f>
        <v>LOW (1-18)</v>
      </c>
      <c r="G6245">
        <f>INT((D6245-1)/6)+1</f>
        <v>1</v>
      </c>
      <c r="H6245">
        <f>MOD(D6245-1,6)+1</f>
        <v>6</v>
      </c>
      <c r="I6245">
        <f>37-D6245</f>
        <v>31</v>
      </c>
      <c r="J6245">
        <f>ABS(D6245-D6246)</f>
        <v>2</v>
      </c>
      <c r="K6245">
        <f>AVERAGE(D6245:D6249)</f>
        <v>6</v>
      </c>
      <c r="L6245">
        <f>AVERAGE(D6245:D6264)</f>
        <v>6</v>
      </c>
      <c r="M6245">
        <f>K6245-L6245</f>
        <v>0</v>
      </c>
      <c r="N6245" t="str">
        <f>IF(K6245&gt;L6245,"HIGH ZONE BIAS",IF(K6245&lt;L6245,"LOW ZONE BIAS","EQUILIBRIUM"))</f>
        <v>EQUILIBRIUM</v>
      </c>
    </row>
    <row r="6246">
      <c r="A6246">
        <v>21325</v>
      </c>
      <c r="B6246" t="str">
        <v>2021-11-01</v>
      </c>
      <c r="C6246" t="str">
        <v>Evening</v>
      </c>
      <c r="D6246">
        <v>4</v>
      </c>
      <c r="E6246" t="str">
        <f>IF(MOD(D6246,2)=0,"EVEN","ODD")</f>
        <v>EVEN</v>
      </c>
      <c r="F6246" t="str">
        <f>IF(D6246&lt;=18,"LOW (1-18)","HIGH (19-36)")</f>
        <v>LOW (1-18)</v>
      </c>
      <c r="G6246">
        <f>INT((D6246-1)/6)+1</f>
        <v>1</v>
      </c>
      <c r="H6246">
        <f>MOD(D6246-1,6)+1</f>
        <v>4</v>
      </c>
      <c r="I6246">
        <f>37-D6246</f>
        <v>33</v>
      </c>
      <c r="J6246">
        <f>ABS(D6246-D6247)</f>
        <v>29</v>
      </c>
      <c r="K6246">
        <f>AVERAGE(D6246:D6250)</f>
        <v>4</v>
      </c>
      <c r="L6246">
        <f>AVERAGE(D6246:D6265)</f>
        <v>4</v>
      </c>
      <c r="M6246">
        <f>K6246-L6246</f>
        <v>0</v>
      </c>
      <c r="N6246" t="str">
        <f>IF(K6246&gt;L6246,"HIGH ZONE BIAS",IF(K6246&lt;L6246,"LOW ZONE BIAS","EQUILIBRIUM"))</f>
        <v>EQUILIBRIUM</v>
      </c>
    </row>
    <row r="6247">
      <c r="A6247">
        <v>21324</v>
      </c>
      <c r="B6247" t="str">
        <v>2021-11-01</v>
      </c>
      <c r="C6247" t="str">
        <v>Afternoon</v>
      </c>
      <c r="D6247">
        <v>33</v>
      </c>
      <c r="E6247" t="str">
        <f>IF(MOD(D6247,2)=0,"EVEN","ODD")</f>
        <v>ODD</v>
      </c>
      <c r="F6247" t="str">
        <f>IF(D6247&lt;=18,"LOW (1-18)","HIGH (19-36)")</f>
        <v>HIGH (19-36)</v>
      </c>
      <c r="G6247">
        <f>INT((D6247-1)/6)+1</f>
        <v>6</v>
      </c>
      <c r="H6247">
        <f>MOD(D6247-1,6)+1</f>
        <v>3</v>
      </c>
      <c r="I6247">
        <f>37-D6247</f>
        <v>4</v>
      </c>
      <c r="J6247">
        <f>ABS(D6247-D6248)</f>
        <v>8</v>
      </c>
      <c r="K6247">
        <f>AVERAGE(D6247:D6251)</f>
        <v>33</v>
      </c>
      <c r="L6247">
        <f>AVERAGE(D6247:D6266)</f>
        <v>33</v>
      </c>
      <c r="M6247">
        <f>K6247-L6247</f>
        <v>0</v>
      </c>
      <c r="N6247" t="str">
        <f>IF(K6247&gt;L6247,"HIGH ZONE BIAS",IF(K6247&lt;L6247,"LOW ZONE BIAS","EQUILIBRIUM"))</f>
        <v>EQUILIBRIUM</v>
      </c>
    </row>
    <row r="6248">
      <c r="A6248">
        <v>21323</v>
      </c>
      <c r="B6248" t="str">
        <v>2021-11-01</v>
      </c>
      <c r="C6248" t="str">
        <v>Midday</v>
      </c>
      <c r="D6248">
        <v>25</v>
      </c>
      <c r="E6248" t="str">
        <f>IF(MOD(D6248,2)=0,"EVEN","ODD")</f>
        <v>ODD</v>
      </c>
      <c r="F6248" t="str">
        <f>IF(D6248&lt;=18,"LOW (1-18)","HIGH (19-36)")</f>
        <v>HIGH (19-36)</v>
      </c>
      <c r="G6248">
        <f>INT((D6248-1)/6)+1</f>
        <v>5</v>
      </c>
      <c r="H6248">
        <f>MOD(D6248-1,6)+1</f>
        <v>1</v>
      </c>
      <c r="I6248">
        <f>37-D6248</f>
        <v>12</v>
      </c>
      <c r="J6248">
        <f>ABS(D6248-D6249)</f>
        <v>8</v>
      </c>
      <c r="K6248">
        <f>AVERAGE(D6248:D6252)</f>
        <v>25</v>
      </c>
      <c r="L6248">
        <f>AVERAGE(D6248:D6267)</f>
        <v>25</v>
      </c>
      <c r="M6248">
        <f>K6248-L6248</f>
        <v>0</v>
      </c>
      <c r="N6248" t="str">
        <f>IF(K6248&gt;L6248,"HIGH ZONE BIAS",IF(K6248&lt;L6248,"LOW ZONE BIAS","EQUILIBRIUM"))</f>
        <v>EQUILIBRIUM</v>
      </c>
    </row>
    <row r="6249">
      <c r="A6249">
        <v>21322</v>
      </c>
      <c r="B6249" t="str">
        <v>2021-11-01</v>
      </c>
      <c r="C6249" t="str">
        <v>Morning</v>
      </c>
      <c r="D6249">
        <v>17</v>
      </c>
      <c r="E6249" t="str">
        <f>IF(MOD(D6249,2)=0,"EVEN","ODD")</f>
        <v>ODD</v>
      </c>
      <c r="F6249" t="str">
        <f>IF(D6249&lt;=18,"LOW (1-18)","HIGH (19-36)")</f>
        <v>LOW (1-18)</v>
      </c>
      <c r="G6249">
        <f>INT((D6249-1)/6)+1</f>
        <v>3</v>
      </c>
      <c r="H6249">
        <f>MOD(D6249-1,6)+1</f>
        <v>5</v>
      </c>
      <c r="I6249">
        <f>37-D6249</f>
        <v>20</v>
      </c>
      <c r="J6249">
        <f>ABS(D6249-D6250)</f>
        <v>11</v>
      </c>
      <c r="K6249">
        <f>AVERAGE(D6249:D6253)</f>
        <v>17</v>
      </c>
      <c r="L6249">
        <f>AVERAGE(D6249:D6268)</f>
        <v>17</v>
      </c>
      <c r="M6249">
        <f>K6249-L6249</f>
        <v>0</v>
      </c>
      <c r="N6249" t="str">
        <f>IF(K6249&gt;L6249,"HIGH ZONE BIAS",IF(K6249&lt;L6249,"LOW ZONE BIAS","EQUILIBRIUM"))</f>
        <v>EQUILIBRIUM</v>
      </c>
    </row>
    <row r="6250">
      <c r="A6250">
        <v>21321</v>
      </c>
      <c r="B6250" t="str">
        <v>2021-10-30</v>
      </c>
      <c r="C6250" t="str">
        <v>Evening</v>
      </c>
      <c r="D6250">
        <v>6</v>
      </c>
      <c r="E6250" t="str">
        <f>IF(MOD(D6250,2)=0,"EVEN","ODD")</f>
        <v>EVEN</v>
      </c>
      <c r="F6250" t="str">
        <f>IF(D6250&lt;=18,"LOW (1-18)","HIGH (19-36)")</f>
        <v>LOW (1-18)</v>
      </c>
      <c r="G6250">
        <f>INT((D6250-1)/6)+1</f>
        <v>1</v>
      </c>
      <c r="H6250">
        <f>MOD(D6250-1,6)+1</f>
        <v>6</v>
      </c>
      <c r="I6250">
        <f>37-D6250</f>
        <v>31</v>
      </c>
      <c r="J6250">
        <f>ABS(D6250-D6251)</f>
        <v>4</v>
      </c>
      <c r="K6250">
        <f>AVERAGE(D6250:D6254)</f>
        <v>6</v>
      </c>
      <c r="L6250">
        <f>AVERAGE(D6250:D6269)</f>
        <v>6</v>
      </c>
      <c r="M6250">
        <f>K6250-L6250</f>
        <v>0</v>
      </c>
      <c r="N6250" t="str">
        <f>IF(K6250&gt;L6250,"HIGH ZONE BIAS",IF(K6250&lt;L6250,"LOW ZONE BIAS","EQUILIBRIUM"))</f>
        <v>EQUILIBRIUM</v>
      </c>
    </row>
    <row r="6251">
      <c r="A6251">
        <v>21320</v>
      </c>
      <c r="B6251" t="str">
        <v>2021-10-30</v>
      </c>
      <c r="C6251" t="str">
        <v>Afternoon</v>
      </c>
      <c r="D6251">
        <v>10</v>
      </c>
      <c r="E6251" t="str">
        <f>IF(MOD(D6251,2)=0,"EVEN","ODD")</f>
        <v>EVEN</v>
      </c>
      <c r="F6251" t="str">
        <f>IF(D6251&lt;=18,"LOW (1-18)","HIGH (19-36)")</f>
        <v>LOW (1-18)</v>
      </c>
      <c r="G6251">
        <f>INT((D6251-1)/6)+1</f>
        <v>2</v>
      </c>
      <c r="H6251">
        <f>MOD(D6251-1,6)+1</f>
        <v>4</v>
      </c>
      <c r="I6251">
        <f>37-D6251</f>
        <v>27</v>
      </c>
      <c r="J6251">
        <f>ABS(D6251-D6252)</f>
        <v>23</v>
      </c>
      <c r="K6251">
        <f>AVERAGE(D6251:D6255)</f>
        <v>10</v>
      </c>
      <c r="L6251">
        <f>AVERAGE(D6251:D6270)</f>
        <v>10</v>
      </c>
      <c r="M6251">
        <f>K6251-L6251</f>
        <v>0</v>
      </c>
      <c r="N6251" t="str">
        <f>IF(K6251&gt;L6251,"HIGH ZONE BIAS",IF(K6251&lt;L6251,"LOW ZONE BIAS","EQUILIBRIUM"))</f>
        <v>EQUILIBRIUM</v>
      </c>
    </row>
    <row r="6252">
      <c r="A6252">
        <v>21319</v>
      </c>
      <c r="B6252" t="str">
        <v>2021-10-30</v>
      </c>
      <c r="C6252" t="str">
        <v>Midday</v>
      </c>
      <c r="D6252">
        <v>33</v>
      </c>
      <c r="E6252" t="str">
        <f>IF(MOD(D6252,2)=0,"EVEN","ODD")</f>
        <v>ODD</v>
      </c>
      <c r="F6252" t="str">
        <f>IF(D6252&lt;=18,"LOW (1-18)","HIGH (19-36)")</f>
        <v>HIGH (19-36)</v>
      </c>
      <c r="G6252">
        <f>INT((D6252-1)/6)+1</f>
        <v>6</v>
      </c>
      <c r="H6252">
        <f>MOD(D6252-1,6)+1</f>
        <v>3</v>
      </c>
      <c r="I6252">
        <f>37-D6252</f>
        <v>4</v>
      </c>
      <c r="J6252">
        <f>ABS(D6252-D6253)</f>
        <v>26</v>
      </c>
      <c r="K6252">
        <f>AVERAGE(D6252:D6256)</f>
        <v>33</v>
      </c>
      <c r="L6252">
        <f>AVERAGE(D6252:D6271)</f>
        <v>33</v>
      </c>
      <c r="M6252">
        <f>K6252-L6252</f>
        <v>0</v>
      </c>
      <c r="N6252" t="str">
        <f>IF(K6252&gt;L6252,"HIGH ZONE BIAS",IF(K6252&lt;L6252,"LOW ZONE BIAS","EQUILIBRIUM"))</f>
        <v>EQUILIBRIUM</v>
      </c>
    </row>
    <row r="6253">
      <c r="A6253">
        <v>21318</v>
      </c>
      <c r="B6253" t="str">
        <v>2021-10-30</v>
      </c>
      <c r="C6253" t="str">
        <v>Morning</v>
      </c>
      <c r="D6253">
        <v>7</v>
      </c>
      <c r="E6253" t="str">
        <f>IF(MOD(D6253,2)=0,"EVEN","ODD")</f>
        <v>ODD</v>
      </c>
      <c r="F6253" t="str">
        <f>IF(D6253&lt;=18,"LOW (1-18)","HIGH (19-36)")</f>
        <v>LOW (1-18)</v>
      </c>
      <c r="G6253">
        <f>INT((D6253-1)/6)+1</f>
        <v>2</v>
      </c>
      <c r="H6253">
        <f>MOD(D6253-1,6)+1</f>
        <v>1</v>
      </c>
      <c r="I6253">
        <f>37-D6253</f>
        <v>30</v>
      </c>
      <c r="J6253">
        <f>ABS(D6253-D6254)</f>
        <v>14</v>
      </c>
      <c r="K6253">
        <f>AVERAGE(D6253:D6257)</f>
        <v>7</v>
      </c>
      <c r="L6253">
        <f>AVERAGE(D6253:D6272)</f>
        <v>7</v>
      </c>
      <c r="M6253">
        <f>K6253-L6253</f>
        <v>0</v>
      </c>
      <c r="N6253" t="str">
        <f>IF(K6253&gt;L6253,"HIGH ZONE BIAS",IF(K6253&lt;L6253,"LOW ZONE BIAS","EQUILIBRIUM"))</f>
        <v>EQUILIBRIUM</v>
      </c>
    </row>
    <row r="6254">
      <c r="A6254">
        <v>21317</v>
      </c>
      <c r="B6254" t="str">
        <v>2021-10-29</v>
      </c>
      <c r="C6254" t="str">
        <v>Evening</v>
      </c>
      <c r="D6254">
        <v>21</v>
      </c>
      <c r="E6254" t="str">
        <f>IF(MOD(D6254,2)=0,"EVEN","ODD")</f>
        <v>ODD</v>
      </c>
      <c r="F6254" t="str">
        <f>IF(D6254&lt;=18,"LOW (1-18)","HIGH (19-36)")</f>
        <v>HIGH (19-36)</v>
      </c>
      <c r="G6254">
        <f>INT((D6254-1)/6)+1</f>
        <v>4</v>
      </c>
      <c r="H6254">
        <f>MOD(D6254-1,6)+1</f>
        <v>3</v>
      </c>
      <c r="I6254">
        <f>37-D6254</f>
        <v>16</v>
      </c>
      <c r="J6254">
        <f>ABS(D6254-D6255)</f>
        <v>13</v>
      </c>
      <c r="K6254">
        <f>AVERAGE(D6254:D6258)</f>
        <v>21</v>
      </c>
      <c r="L6254">
        <f>AVERAGE(D6254:D6273)</f>
        <v>21</v>
      </c>
      <c r="M6254">
        <f>K6254-L6254</f>
        <v>0</v>
      </c>
      <c r="N6254" t="str">
        <f>IF(K6254&gt;L6254,"HIGH ZONE BIAS",IF(K6254&lt;L6254,"LOW ZONE BIAS","EQUILIBRIUM"))</f>
        <v>EQUILIBRIUM</v>
      </c>
    </row>
    <row r="6255">
      <c r="A6255">
        <v>21316</v>
      </c>
      <c r="B6255" t="str">
        <v>2021-10-29</v>
      </c>
      <c r="C6255" t="str">
        <v>Afternoon</v>
      </c>
      <c r="D6255">
        <v>8</v>
      </c>
      <c r="E6255" t="str">
        <f>IF(MOD(D6255,2)=0,"EVEN","ODD")</f>
        <v>EVEN</v>
      </c>
      <c r="F6255" t="str">
        <f>IF(D6255&lt;=18,"LOW (1-18)","HIGH (19-36)")</f>
        <v>LOW (1-18)</v>
      </c>
      <c r="G6255">
        <f>INT((D6255-1)/6)+1</f>
        <v>2</v>
      </c>
      <c r="H6255">
        <f>MOD(D6255-1,6)+1</f>
        <v>2</v>
      </c>
      <c r="I6255">
        <f>37-D6255</f>
        <v>29</v>
      </c>
      <c r="J6255">
        <f>ABS(D6255-D6256)</f>
        <v>3</v>
      </c>
      <c r="K6255">
        <f>AVERAGE(D6255:D6259)</f>
        <v>8</v>
      </c>
      <c r="L6255">
        <f>AVERAGE(D6255:D6274)</f>
        <v>8</v>
      </c>
      <c r="M6255">
        <f>K6255-L6255</f>
        <v>0</v>
      </c>
      <c r="N6255" t="str">
        <f>IF(K6255&gt;L6255,"HIGH ZONE BIAS",IF(K6255&lt;L6255,"LOW ZONE BIAS","EQUILIBRIUM"))</f>
        <v>EQUILIBRIUM</v>
      </c>
    </row>
    <row r="6256">
      <c r="A6256">
        <v>21315</v>
      </c>
      <c r="B6256" t="str">
        <v>2021-10-29</v>
      </c>
      <c r="C6256" t="str">
        <v>Midday</v>
      </c>
      <c r="D6256">
        <v>5</v>
      </c>
      <c r="E6256" t="str">
        <f>IF(MOD(D6256,2)=0,"EVEN","ODD")</f>
        <v>ODD</v>
      </c>
      <c r="F6256" t="str">
        <f>IF(D6256&lt;=18,"LOW (1-18)","HIGH (19-36)")</f>
        <v>LOW (1-18)</v>
      </c>
      <c r="G6256">
        <f>INT((D6256-1)/6)+1</f>
        <v>1</v>
      </c>
      <c r="H6256">
        <f>MOD(D6256-1,6)+1</f>
        <v>5</v>
      </c>
      <c r="I6256">
        <f>37-D6256</f>
        <v>32</v>
      </c>
      <c r="J6256">
        <f>ABS(D6256-D6257)</f>
        <v>4</v>
      </c>
      <c r="K6256">
        <f>AVERAGE(D6256:D6260)</f>
        <v>5</v>
      </c>
      <c r="L6256">
        <f>AVERAGE(D6256:D6275)</f>
        <v>5</v>
      </c>
      <c r="M6256">
        <f>K6256-L6256</f>
        <v>0</v>
      </c>
      <c r="N6256" t="str">
        <f>IF(K6256&gt;L6256,"HIGH ZONE BIAS",IF(K6256&lt;L6256,"LOW ZONE BIAS","EQUILIBRIUM"))</f>
        <v>EQUILIBRIUM</v>
      </c>
    </row>
    <row r="6257">
      <c r="A6257">
        <v>21314</v>
      </c>
      <c r="B6257" t="str">
        <v>2021-10-29</v>
      </c>
      <c r="C6257" t="str">
        <v>Morning</v>
      </c>
      <c r="D6257">
        <v>9</v>
      </c>
      <c r="E6257" t="str">
        <f>IF(MOD(D6257,2)=0,"EVEN","ODD")</f>
        <v>ODD</v>
      </c>
      <c r="F6257" t="str">
        <f>IF(D6257&lt;=18,"LOW (1-18)","HIGH (19-36)")</f>
        <v>LOW (1-18)</v>
      </c>
      <c r="G6257">
        <f>INT((D6257-1)/6)+1</f>
        <v>2</v>
      </c>
      <c r="H6257">
        <f>MOD(D6257-1,6)+1</f>
        <v>3</v>
      </c>
      <c r="I6257">
        <f>37-D6257</f>
        <v>28</v>
      </c>
      <c r="J6257">
        <f>ABS(D6257-D6258)</f>
        <v>7</v>
      </c>
      <c r="K6257">
        <f>AVERAGE(D6257:D6261)</f>
        <v>9</v>
      </c>
      <c r="L6257">
        <f>AVERAGE(D6257:D6276)</f>
        <v>9</v>
      </c>
      <c r="M6257">
        <f>K6257-L6257</f>
        <v>0</v>
      </c>
      <c r="N6257" t="str">
        <f>IF(K6257&gt;L6257,"HIGH ZONE BIAS",IF(K6257&lt;L6257,"LOW ZONE BIAS","EQUILIBRIUM"))</f>
        <v>EQUILIBRIUM</v>
      </c>
    </row>
    <row r="6258">
      <c r="A6258">
        <v>21313</v>
      </c>
      <c r="B6258" t="str">
        <v>2021-10-28</v>
      </c>
      <c r="C6258" t="str">
        <v>Evening</v>
      </c>
      <c r="D6258">
        <v>16</v>
      </c>
      <c r="E6258" t="str">
        <f>IF(MOD(D6258,2)=0,"EVEN","ODD")</f>
        <v>EVEN</v>
      </c>
      <c r="F6258" t="str">
        <f>IF(D6258&lt;=18,"LOW (1-18)","HIGH (19-36)")</f>
        <v>LOW (1-18)</v>
      </c>
      <c r="G6258">
        <f>INT((D6258-1)/6)+1</f>
        <v>3</v>
      </c>
      <c r="H6258">
        <f>MOD(D6258-1,6)+1</f>
        <v>4</v>
      </c>
      <c r="I6258">
        <f>37-D6258</f>
        <v>21</v>
      </c>
      <c r="J6258">
        <f>ABS(D6258-D6259)</f>
        <v>15</v>
      </c>
      <c r="K6258">
        <f>AVERAGE(D6258:D6262)</f>
        <v>16</v>
      </c>
      <c r="L6258">
        <f>AVERAGE(D6258:D6277)</f>
        <v>16</v>
      </c>
      <c r="M6258">
        <f>K6258-L6258</f>
        <v>0</v>
      </c>
      <c r="N6258" t="str">
        <f>IF(K6258&gt;L6258,"HIGH ZONE BIAS",IF(K6258&lt;L6258,"LOW ZONE BIAS","EQUILIBRIUM"))</f>
        <v>EQUILIBRIUM</v>
      </c>
    </row>
    <row r="6259">
      <c r="A6259">
        <v>21312</v>
      </c>
      <c r="B6259" t="str">
        <v>2021-10-28</v>
      </c>
      <c r="C6259" t="str">
        <v>Afternoon</v>
      </c>
      <c r="D6259">
        <v>1</v>
      </c>
      <c r="E6259" t="str">
        <f>IF(MOD(D6259,2)=0,"EVEN","ODD")</f>
        <v>ODD</v>
      </c>
      <c r="F6259" t="str">
        <f>IF(D6259&lt;=18,"LOW (1-18)","HIGH (19-36)")</f>
        <v>LOW (1-18)</v>
      </c>
      <c r="G6259">
        <f>INT((D6259-1)/6)+1</f>
        <v>1</v>
      </c>
      <c r="H6259">
        <f>MOD(D6259-1,6)+1</f>
        <v>1</v>
      </c>
      <c r="I6259">
        <f>37-D6259</f>
        <v>36</v>
      </c>
      <c r="J6259">
        <f>ABS(D6259-D6260)</f>
        <v>22</v>
      </c>
      <c r="K6259">
        <f>AVERAGE(D6259:D6263)</f>
        <v>1</v>
      </c>
      <c r="L6259">
        <f>AVERAGE(D6259:D6278)</f>
        <v>1</v>
      </c>
      <c r="M6259">
        <f>K6259-L6259</f>
        <v>0</v>
      </c>
      <c r="N6259" t="str">
        <f>IF(K6259&gt;L6259,"HIGH ZONE BIAS",IF(K6259&lt;L6259,"LOW ZONE BIAS","EQUILIBRIUM"))</f>
        <v>EQUILIBRIUM</v>
      </c>
    </row>
    <row r="6260">
      <c r="A6260">
        <v>21311</v>
      </c>
      <c r="B6260" t="str">
        <v>2021-10-28</v>
      </c>
      <c r="C6260" t="str">
        <v>Midday</v>
      </c>
      <c r="D6260">
        <v>23</v>
      </c>
      <c r="E6260" t="str">
        <f>IF(MOD(D6260,2)=0,"EVEN","ODD")</f>
        <v>ODD</v>
      </c>
      <c r="F6260" t="str">
        <f>IF(D6260&lt;=18,"LOW (1-18)","HIGH (19-36)")</f>
        <v>HIGH (19-36)</v>
      </c>
      <c r="G6260">
        <f>INT((D6260-1)/6)+1</f>
        <v>4</v>
      </c>
      <c r="H6260">
        <f>MOD(D6260-1,6)+1</f>
        <v>5</v>
      </c>
      <c r="I6260">
        <f>37-D6260</f>
        <v>14</v>
      </c>
      <c r="J6260">
        <f>ABS(D6260-D6261)</f>
        <v>8</v>
      </c>
      <c r="K6260">
        <f>AVERAGE(D6260:D6264)</f>
        <v>23</v>
      </c>
      <c r="L6260">
        <f>AVERAGE(D6260:D6279)</f>
        <v>23</v>
      </c>
      <c r="M6260">
        <f>K6260-L6260</f>
        <v>0</v>
      </c>
      <c r="N6260" t="str">
        <f>IF(K6260&gt;L6260,"HIGH ZONE BIAS",IF(K6260&lt;L6260,"LOW ZONE BIAS","EQUILIBRIUM"))</f>
        <v>EQUILIBRIUM</v>
      </c>
    </row>
    <row r="6261">
      <c r="A6261">
        <v>21310</v>
      </c>
      <c r="B6261" t="str">
        <v>2021-10-28</v>
      </c>
      <c r="C6261" t="str">
        <v>Morning</v>
      </c>
      <c r="D6261">
        <v>15</v>
      </c>
      <c r="E6261" t="str">
        <f>IF(MOD(D6261,2)=0,"EVEN","ODD")</f>
        <v>ODD</v>
      </c>
      <c r="F6261" t="str">
        <f>IF(D6261&lt;=18,"LOW (1-18)","HIGH (19-36)")</f>
        <v>LOW (1-18)</v>
      </c>
      <c r="G6261">
        <f>INT((D6261-1)/6)+1</f>
        <v>3</v>
      </c>
      <c r="H6261">
        <f>MOD(D6261-1,6)+1</f>
        <v>3</v>
      </c>
      <c r="I6261">
        <f>37-D6261</f>
        <v>22</v>
      </c>
      <c r="J6261">
        <f>ABS(D6261-D6262)</f>
        <v>6</v>
      </c>
      <c r="K6261">
        <f>AVERAGE(D6261:D6265)</f>
        <v>15</v>
      </c>
      <c r="L6261">
        <f>AVERAGE(D6261:D6280)</f>
        <v>15</v>
      </c>
      <c r="M6261">
        <f>K6261-L6261</f>
        <v>0</v>
      </c>
      <c r="N6261" t="str">
        <f>IF(K6261&gt;L6261,"HIGH ZONE BIAS",IF(K6261&lt;L6261,"LOW ZONE BIAS","EQUILIBRIUM"))</f>
        <v>EQUILIBRIUM</v>
      </c>
    </row>
    <row r="6262">
      <c r="A6262">
        <v>21309</v>
      </c>
      <c r="B6262" t="str">
        <v>2021-10-27</v>
      </c>
      <c r="C6262" t="str">
        <v>Evening</v>
      </c>
      <c r="D6262">
        <v>9</v>
      </c>
      <c r="E6262" t="str">
        <f>IF(MOD(D6262,2)=0,"EVEN","ODD")</f>
        <v>ODD</v>
      </c>
      <c r="F6262" t="str">
        <f>IF(D6262&lt;=18,"LOW (1-18)","HIGH (19-36)")</f>
        <v>LOW (1-18)</v>
      </c>
      <c r="G6262">
        <f>INT((D6262-1)/6)+1</f>
        <v>2</v>
      </c>
      <c r="H6262">
        <f>MOD(D6262-1,6)+1</f>
        <v>3</v>
      </c>
      <c r="I6262">
        <f>37-D6262</f>
        <v>28</v>
      </c>
      <c r="J6262">
        <f>ABS(D6262-D6263)</f>
        <v>6</v>
      </c>
      <c r="K6262">
        <f>AVERAGE(D6262:D6266)</f>
        <v>9</v>
      </c>
      <c r="L6262">
        <f>AVERAGE(D6262:D6281)</f>
        <v>9</v>
      </c>
      <c r="M6262">
        <f>K6262-L6262</f>
        <v>0</v>
      </c>
      <c r="N6262" t="str">
        <f>IF(K6262&gt;L6262,"HIGH ZONE BIAS",IF(K6262&lt;L6262,"LOW ZONE BIAS","EQUILIBRIUM"))</f>
        <v>EQUILIBRIUM</v>
      </c>
    </row>
    <row r="6263">
      <c r="A6263">
        <v>21308</v>
      </c>
      <c r="B6263" t="str">
        <v>2021-10-27</v>
      </c>
      <c r="C6263" t="str">
        <v>Afternoon</v>
      </c>
      <c r="D6263">
        <v>15</v>
      </c>
      <c r="E6263" t="str">
        <f>IF(MOD(D6263,2)=0,"EVEN","ODD")</f>
        <v>ODD</v>
      </c>
      <c r="F6263" t="str">
        <f>IF(D6263&lt;=18,"LOW (1-18)","HIGH (19-36)")</f>
        <v>LOW (1-18)</v>
      </c>
      <c r="G6263">
        <f>INT((D6263-1)/6)+1</f>
        <v>3</v>
      </c>
      <c r="H6263">
        <f>MOD(D6263-1,6)+1</f>
        <v>3</v>
      </c>
      <c r="I6263">
        <f>37-D6263</f>
        <v>22</v>
      </c>
      <c r="J6263">
        <f>ABS(D6263-D6264)</f>
        <v>1</v>
      </c>
      <c r="K6263">
        <f>AVERAGE(D6263:D6267)</f>
        <v>15</v>
      </c>
      <c r="L6263">
        <f>AVERAGE(D6263:D6282)</f>
        <v>15</v>
      </c>
      <c r="M6263">
        <f>K6263-L6263</f>
        <v>0</v>
      </c>
      <c r="N6263" t="str">
        <f>IF(K6263&gt;L6263,"HIGH ZONE BIAS",IF(K6263&lt;L6263,"LOW ZONE BIAS","EQUILIBRIUM"))</f>
        <v>EQUILIBRIUM</v>
      </c>
    </row>
    <row r="6264">
      <c r="A6264">
        <v>21307</v>
      </c>
      <c r="B6264" t="str">
        <v>2021-10-27</v>
      </c>
      <c r="C6264" t="str">
        <v>Midday</v>
      </c>
      <c r="D6264">
        <v>16</v>
      </c>
      <c r="E6264" t="str">
        <f>IF(MOD(D6264,2)=0,"EVEN","ODD")</f>
        <v>EVEN</v>
      </c>
      <c r="F6264" t="str">
        <f>IF(D6264&lt;=18,"LOW (1-18)","HIGH (19-36)")</f>
        <v>LOW (1-18)</v>
      </c>
      <c r="G6264">
        <f>INT((D6264-1)/6)+1</f>
        <v>3</v>
      </c>
      <c r="H6264">
        <f>MOD(D6264-1,6)+1</f>
        <v>4</v>
      </c>
      <c r="I6264">
        <f>37-D6264</f>
        <v>21</v>
      </c>
      <c r="J6264">
        <f>ABS(D6264-D6265)</f>
        <v>4</v>
      </c>
      <c r="K6264">
        <f>AVERAGE(D6264:D6268)</f>
        <v>16</v>
      </c>
      <c r="L6264">
        <f>AVERAGE(D6264:D6283)</f>
        <v>16</v>
      </c>
      <c r="M6264">
        <f>K6264-L6264</f>
        <v>0</v>
      </c>
      <c r="N6264" t="str">
        <f>IF(K6264&gt;L6264,"HIGH ZONE BIAS",IF(K6264&lt;L6264,"LOW ZONE BIAS","EQUILIBRIUM"))</f>
        <v>EQUILIBRIUM</v>
      </c>
    </row>
    <row r="6265">
      <c r="A6265">
        <v>21306</v>
      </c>
      <c r="B6265" t="str">
        <v>2021-10-27</v>
      </c>
      <c r="C6265" t="str">
        <v>Morning</v>
      </c>
      <c r="D6265">
        <v>20</v>
      </c>
      <c r="E6265" t="str">
        <f>IF(MOD(D6265,2)=0,"EVEN","ODD")</f>
        <v>EVEN</v>
      </c>
      <c r="F6265" t="str">
        <f>IF(D6265&lt;=18,"LOW (1-18)","HIGH (19-36)")</f>
        <v>HIGH (19-36)</v>
      </c>
      <c r="G6265">
        <f>INT((D6265-1)/6)+1</f>
        <v>4</v>
      </c>
      <c r="H6265">
        <f>MOD(D6265-1,6)+1</f>
        <v>2</v>
      </c>
      <c r="I6265">
        <f>37-D6265</f>
        <v>17</v>
      </c>
      <c r="J6265">
        <f>ABS(D6265-D6266)</f>
        <v>3</v>
      </c>
      <c r="K6265">
        <f>AVERAGE(D6265:D6269)</f>
        <v>20</v>
      </c>
      <c r="L6265">
        <f>AVERAGE(D6265:D6284)</f>
        <v>20</v>
      </c>
      <c r="M6265">
        <f>K6265-L6265</f>
        <v>0</v>
      </c>
      <c r="N6265" t="str">
        <f>IF(K6265&gt;L6265,"HIGH ZONE BIAS",IF(K6265&lt;L6265,"LOW ZONE BIAS","EQUILIBRIUM"))</f>
        <v>EQUILIBRIUM</v>
      </c>
    </row>
    <row r="6266">
      <c r="A6266">
        <v>21305</v>
      </c>
      <c r="B6266" t="str">
        <v>2021-10-26</v>
      </c>
      <c r="C6266" t="str">
        <v>Evening</v>
      </c>
      <c r="D6266">
        <v>17</v>
      </c>
      <c r="E6266" t="str">
        <f>IF(MOD(D6266,2)=0,"EVEN","ODD")</f>
        <v>ODD</v>
      </c>
      <c r="F6266" t="str">
        <f>IF(D6266&lt;=18,"LOW (1-18)","HIGH (19-36)")</f>
        <v>LOW (1-18)</v>
      </c>
      <c r="G6266">
        <f>INT((D6266-1)/6)+1</f>
        <v>3</v>
      </c>
      <c r="H6266">
        <f>MOD(D6266-1,6)+1</f>
        <v>5</v>
      </c>
      <c r="I6266">
        <f>37-D6266</f>
        <v>20</v>
      </c>
      <c r="J6266">
        <f>ABS(D6266-D6267)</f>
        <v>4</v>
      </c>
      <c r="K6266">
        <f>AVERAGE(D6266:D6270)</f>
        <v>17</v>
      </c>
      <c r="L6266">
        <f>AVERAGE(D6266:D6285)</f>
        <v>17</v>
      </c>
      <c r="M6266">
        <f>K6266-L6266</f>
        <v>0</v>
      </c>
      <c r="N6266" t="str">
        <f>IF(K6266&gt;L6266,"HIGH ZONE BIAS",IF(K6266&lt;L6266,"LOW ZONE BIAS","EQUILIBRIUM"))</f>
        <v>EQUILIBRIUM</v>
      </c>
    </row>
    <row r="6267">
      <c r="A6267">
        <v>21304</v>
      </c>
      <c r="B6267" t="str">
        <v>2021-10-26</v>
      </c>
      <c r="C6267" t="str">
        <v>Afternoon</v>
      </c>
      <c r="D6267">
        <v>21</v>
      </c>
      <c r="E6267" t="str">
        <f>IF(MOD(D6267,2)=0,"EVEN","ODD")</f>
        <v>ODD</v>
      </c>
      <c r="F6267" t="str">
        <f>IF(D6267&lt;=18,"LOW (1-18)","HIGH (19-36)")</f>
        <v>HIGH (19-36)</v>
      </c>
      <c r="G6267">
        <f>INT((D6267-1)/6)+1</f>
        <v>4</v>
      </c>
      <c r="H6267">
        <f>MOD(D6267-1,6)+1</f>
        <v>3</v>
      </c>
      <c r="I6267">
        <f>37-D6267</f>
        <v>16</v>
      </c>
      <c r="J6267">
        <f>ABS(D6267-D6268)</f>
        <v>18</v>
      </c>
      <c r="K6267">
        <f>AVERAGE(D6267:D6271)</f>
        <v>21</v>
      </c>
      <c r="L6267">
        <f>AVERAGE(D6267:D6286)</f>
        <v>21</v>
      </c>
      <c r="M6267">
        <f>K6267-L6267</f>
        <v>0</v>
      </c>
      <c r="N6267" t="str">
        <f>IF(K6267&gt;L6267,"HIGH ZONE BIAS",IF(K6267&lt;L6267,"LOW ZONE BIAS","EQUILIBRIUM"))</f>
        <v>EQUILIBRIUM</v>
      </c>
    </row>
    <row r="6268">
      <c r="A6268">
        <v>21303</v>
      </c>
      <c r="B6268" t="str">
        <v>2021-10-26</v>
      </c>
      <c r="C6268" t="str">
        <v>Midday</v>
      </c>
      <c r="D6268">
        <v>3</v>
      </c>
      <c r="E6268" t="str">
        <f>IF(MOD(D6268,2)=0,"EVEN","ODD")</f>
        <v>ODD</v>
      </c>
      <c r="F6268" t="str">
        <f>IF(D6268&lt;=18,"LOW (1-18)","HIGH (19-36)")</f>
        <v>LOW (1-18)</v>
      </c>
      <c r="G6268">
        <f>INT((D6268-1)/6)+1</f>
        <v>1</v>
      </c>
      <c r="H6268">
        <f>MOD(D6268-1,6)+1</f>
        <v>3</v>
      </c>
      <c r="I6268">
        <f>37-D6268</f>
        <v>34</v>
      </c>
      <c r="J6268">
        <f>ABS(D6268-D6269)</f>
        <v>4</v>
      </c>
      <c r="K6268">
        <f>AVERAGE(D6268:D6272)</f>
        <v>3</v>
      </c>
      <c r="L6268">
        <f>AVERAGE(D6268:D6287)</f>
        <v>3</v>
      </c>
      <c r="M6268">
        <f>K6268-L6268</f>
        <v>0</v>
      </c>
      <c r="N6268" t="str">
        <f>IF(K6268&gt;L6268,"HIGH ZONE BIAS",IF(K6268&lt;L6268,"LOW ZONE BIAS","EQUILIBRIUM"))</f>
        <v>EQUILIBRIUM</v>
      </c>
    </row>
    <row r="6269">
      <c r="A6269">
        <v>21302</v>
      </c>
      <c r="B6269" t="str">
        <v>2021-10-26</v>
      </c>
      <c r="C6269" t="str">
        <v>Morning</v>
      </c>
      <c r="D6269">
        <v>7</v>
      </c>
      <c r="E6269" t="str">
        <f>IF(MOD(D6269,2)=0,"EVEN","ODD")</f>
        <v>ODD</v>
      </c>
      <c r="F6269" t="str">
        <f>IF(D6269&lt;=18,"LOW (1-18)","HIGH (19-36)")</f>
        <v>LOW (1-18)</v>
      </c>
      <c r="G6269">
        <f>INT((D6269-1)/6)+1</f>
        <v>2</v>
      </c>
      <c r="H6269">
        <f>MOD(D6269-1,6)+1</f>
        <v>1</v>
      </c>
      <c r="I6269">
        <f>37-D6269</f>
        <v>30</v>
      </c>
      <c r="J6269">
        <f>ABS(D6269-D6270)</f>
        <v>21</v>
      </c>
      <c r="K6269">
        <f>AVERAGE(D6269:D6273)</f>
        <v>7</v>
      </c>
      <c r="L6269">
        <f>AVERAGE(D6269:D6288)</f>
        <v>7</v>
      </c>
      <c r="M6269">
        <f>K6269-L6269</f>
        <v>0</v>
      </c>
      <c r="N6269" t="str">
        <f>IF(K6269&gt;L6269,"HIGH ZONE BIAS",IF(K6269&lt;L6269,"LOW ZONE BIAS","EQUILIBRIUM"))</f>
        <v>EQUILIBRIUM</v>
      </c>
    </row>
    <row r="6270">
      <c r="A6270">
        <v>21301</v>
      </c>
      <c r="B6270" t="str">
        <v>2021-10-25</v>
      </c>
      <c r="C6270" t="str">
        <v>Evening</v>
      </c>
      <c r="D6270">
        <v>28</v>
      </c>
      <c r="E6270" t="str">
        <f>IF(MOD(D6270,2)=0,"EVEN","ODD")</f>
        <v>EVEN</v>
      </c>
      <c r="F6270" t="str">
        <f>IF(D6270&lt;=18,"LOW (1-18)","HIGH (19-36)")</f>
        <v>HIGH (19-36)</v>
      </c>
      <c r="G6270">
        <f>INT((D6270-1)/6)+1</f>
        <v>5</v>
      </c>
      <c r="H6270">
        <f>MOD(D6270-1,6)+1</f>
        <v>4</v>
      </c>
      <c r="I6270">
        <f>37-D6270</f>
        <v>9</v>
      </c>
      <c r="J6270">
        <f>ABS(D6270-D6271)</f>
        <v>16</v>
      </c>
      <c r="K6270">
        <f>AVERAGE(D6270:D6274)</f>
        <v>28</v>
      </c>
      <c r="L6270">
        <f>AVERAGE(D6270:D6289)</f>
        <v>28</v>
      </c>
      <c r="M6270">
        <f>K6270-L6270</f>
        <v>0</v>
      </c>
      <c r="N6270" t="str">
        <f>IF(K6270&gt;L6270,"HIGH ZONE BIAS",IF(K6270&lt;L6270,"LOW ZONE BIAS","EQUILIBRIUM"))</f>
        <v>EQUILIBRIUM</v>
      </c>
    </row>
    <row r="6271">
      <c r="A6271">
        <v>21300</v>
      </c>
      <c r="B6271" t="str">
        <v>2021-10-25</v>
      </c>
      <c r="C6271" t="str">
        <v>Afternoon</v>
      </c>
      <c r="D6271">
        <v>12</v>
      </c>
      <c r="E6271" t="str">
        <f>IF(MOD(D6271,2)=0,"EVEN","ODD")</f>
        <v>EVEN</v>
      </c>
      <c r="F6271" t="str">
        <f>IF(D6271&lt;=18,"LOW (1-18)","HIGH (19-36)")</f>
        <v>LOW (1-18)</v>
      </c>
      <c r="G6271">
        <f>INT((D6271-1)/6)+1</f>
        <v>2</v>
      </c>
      <c r="H6271">
        <f>MOD(D6271-1,6)+1</f>
        <v>6</v>
      </c>
      <c r="I6271">
        <f>37-D6271</f>
        <v>25</v>
      </c>
      <c r="J6271">
        <f>ABS(D6271-D6272)</f>
        <v>13</v>
      </c>
      <c r="K6271">
        <f>AVERAGE(D6271:D6275)</f>
        <v>12</v>
      </c>
      <c r="L6271">
        <f>AVERAGE(D6271:D6290)</f>
        <v>12</v>
      </c>
      <c r="M6271">
        <f>K6271-L6271</f>
        <v>0</v>
      </c>
      <c r="N6271" t="str">
        <f>IF(K6271&gt;L6271,"HIGH ZONE BIAS",IF(K6271&lt;L6271,"LOW ZONE BIAS","EQUILIBRIUM"))</f>
        <v>EQUILIBRIUM</v>
      </c>
    </row>
    <row r="6272">
      <c r="A6272">
        <v>21299</v>
      </c>
      <c r="B6272" t="str">
        <v>2021-10-25</v>
      </c>
      <c r="C6272" t="str">
        <v>Midday</v>
      </c>
      <c r="D6272">
        <v>25</v>
      </c>
      <c r="E6272" t="str">
        <f>IF(MOD(D6272,2)=0,"EVEN","ODD")</f>
        <v>ODD</v>
      </c>
      <c r="F6272" t="str">
        <f>IF(D6272&lt;=18,"LOW (1-18)","HIGH (19-36)")</f>
        <v>HIGH (19-36)</v>
      </c>
      <c r="G6272">
        <f>INT((D6272-1)/6)+1</f>
        <v>5</v>
      </c>
      <c r="H6272">
        <f>MOD(D6272-1,6)+1</f>
        <v>1</v>
      </c>
      <c r="I6272">
        <f>37-D6272</f>
        <v>12</v>
      </c>
      <c r="J6272">
        <f>ABS(D6272-D6273)</f>
        <v>4</v>
      </c>
      <c r="K6272">
        <f>AVERAGE(D6272:D6276)</f>
        <v>25</v>
      </c>
      <c r="L6272">
        <f>AVERAGE(D6272:D6291)</f>
        <v>25</v>
      </c>
      <c r="M6272">
        <f>K6272-L6272</f>
        <v>0</v>
      </c>
      <c r="N6272" t="str">
        <f>IF(K6272&gt;L6272,"HIGH ZONE BIAS",IF(K6272&lt;L6272,"LOW ZONE BIAS","EQUILIBRIUM"))</f>
        <v>EQUILIBRIUM</v>
      </c>
    </row>
    <row r="6273">
      <c r="A6273">
        <v>21298</v>
      </c>
      <c r="B6273" t="str">
        <v>2021-10-25</v>
      </c>
      <c r="C6273" t="str">
        <v>Morning</v>
      </c>
      <c r="D6273">
        <v>21</v>
      </c>
      <c r="E6273" t="str">
        <f>IF(MOD(D6273,2)=0,"EVEN","ODD")</f>
        <v>ODD</v>
      </c>
      <c r="F6273" t="str">
        <f>IF(D6273&lt;=18,"LOW (1-18)","HIGH (19-36)")</f>
        <v>HIGH (19-36)</v>
      </c>
      <c r="G6273">
        <f>INT((D6273-1)/6)+1</f>
        <v>4</v>
      </c>
      <c r="H6273">
        <f>MOD(D6273-1,6)+1</f>
        <v>3</v>
      </c>
      <c r="I6273">
        <f>37-D6273</f>
        <v>16</v>
      </c>
      <c r="J6273">
        <f>ABS(D6273-D6274)</f>
        <v>1</v>
      </c>
      <c r="K6273">
        <f>AVERAGE(D6273:D6277)</f>
        <v>21</v>
      </c>
      <c r="L6273">
        <f>AVERAGE(D6273:D6292)</f>
        <v>21</v>
      </c>
      <c r="M6273">
        <f>K6273-L6273</f>
        <v>0</v>
      </c>
      <c r="N6273" t="str">
        <f>IF(K6273&gt;L6273,"HIGH ZONE BIAS",IF(K6273&lt;L6273,"LOW ZONE BIAS","EQUILIBRIUM"))</f>
        <v>EQUILIBRIUM</v>
      </c>
    </row>
    <row r="6274">
      <c r="A6274">
        <v>21297</v>
      </c>
      <c r="B6274" t="str">
        <v>2021-10-23</v>
      </c>
      <c r="C6274" t="str">
        <v>Evening</v>
      </c>
      <c r="D6274">
        <v>22</v>
      </c>
      <c r="E6274" t="str">
        <f>IF(MOD(D6274,2)=0,"EVEN","ODD")</f>
        <v>EVEN</v>
      </c>
      <c r="F6274" t="str">
        <f>IF(D6274&lt;=18,"LOW (1-18)","HIGH (19-36)")</f>
        <v>HIGH (19-36)</v>
      </c>
      <c r="G6274">
        <f>INT((D6274-1)/6)+1</f>
        <v>4</v>
      </c>
      <c r="H6274">
        <f>MOD(D6274-1,6)+1</f>
        <v>4</v>
      </c>
      <c r="I6274">
        <f>37-D6274</f>
        <v>15</v>
      </c>
      <c r="J6274">
        <f>ABS(D6274-D6275)</f>
        <v>15</v>
      </c>
      <c r="K6274">
        <f>AVERAGE(D6274:D6278)</f>
        <v>22</v>
      </c>
      <c r="L6274">
        <f>AVERAGE(D6274:D6293)</f>
        <v>22</v>
      </c>
      <c r="M6274">
        <f>K6274-L6274</f>
        <v>0</v>
      </c>
      <c r="N6274" t="str">
        <f>IF(K6274&gt;L6274,"HIGH ZONE BIAS",IF(K6274&lt;L6274,"LOW ZONE BIAS","EQUILIBRIUM"))</f>
        <v>EQUILIBRIUM</v>
      </c>
    </row>
    <row r="6275">
      <c r="A6275">
        <v>21296</v>
      </c>
      <c r="B6275" t="str">
        <v>2021-10-23</v>
      </c>
      <c r="C6275" t="str">
        <v>Afternoon</v>
      </c>
      <c r="D6275">
        <v>7</v>
      </c>
      <c r="E6275" t="str">
        <f>IF(MOD(D6275,2)=0,"EVEN","ODD")</f>
        <v>ODD</v>
      </c>
      <c r="F6275" t="str">
        <f>IF(D6275&lt;=18,"LOW (1-18)","HIGH (19-36)")</f>
        <v>LOW (1-18)</v>
      </c>
      <c r="G6275">
        <f>INT((D6275-1)/6)+1</f>
        <v>2</v>
      </c>
      <c r="H6275">
        <f>MOD(D6275-1,6)+1</f>
        <v>1</v>
      </c>
      <c r="I6275">
        <f>37-D6275</f>
        <v>30</v>
      </c>
      <c r="J6275">
        <f>ABS(D6275-D6276)</f>
        <v>26</v>
      </c>
      <c r="K6275">
        <f>AVERAGE(D6275:D6279)</f>
        <v>7</v>
      </c>
      <c r="L6275">
        <f>AVERAGE(D6275:D6294)</f>
        <v>7</v>
      </c>
      <c r="M6275">
        <f>K6275-L6275</f>
        <v>0</v>
      </c>
      <c r="N6275" t="str">
        <f>IF(K6275&gt;L6275,"HIGH ZONE BIAS",IF(K6275&lt;L6275,"LOW ZONE BIAS","EQUILIBRIUM"))</f>
        <v>EQUILIBRIUM</v>
      </c>
    </row>
    <row r="6276">
      <c r="A6276">
        <v>21295</v>
      </c>
      <c r="B6276" t="str">
        <v>2021-10-23</v>
      </c>
      <c r="C6276" t="str">
        <v>Midday</v>
      </c>
      <c r="D6276">
        <v>33</v>
      </c>
      <c r="E6276" t="str">
        <f>IF(MOD(D6276,2)=0,"EVEN","ODD")</f>
        <v>ODD</v>
      </c>
      <c r="F6276" t="str">
        <f>IF(D6276&lt;=18,"LOW (1-18)","HIGH (19-36)")</f>
        <v>HIGH (19-36)</v>
      </c>
      <c r="G6276">
        <f>INT((D6276-1)/6)+1</f>
        <v>6</v>
      </c>
      <c r="H6276">
        <f>MOD(D6276-1,6)+1</f>
        <v>3</v>
      </c>
      <c r="I6276">
        <f>37-D6276</f>
        <v>4</v>
      </c>
      <c r="J6276">
        <f>ABS(D6276-D6277)</f>
        <v>15</v>
      </c>
      <c r="K6276">
        <f>AVERAGE(D6276:D6280)</f>
        <v>33</v>
      </c>
      <c r="L6276">
        <f>AVERAGE(D6276:D6295)</f>
        <v>33</v>
      </c>
      <c r="M6276">
        <f>K6276-L6276</f>
        <v>0</v>
      </c>
      <c r="N6276" t="str">
        <f>IF(K6276&gt;L6276,"HIGH ZONE BIAS",IF(K6276&lt;L6276,"LOW ZONE BIAS","EQUILIBRIUM"))</f>
        <v>EQUILIBRIUM</v>
      </c>
    </row>
    <row r="6277">
      <c r="A6277">
        <v>21294</v>
      </c>
      <c r="B6277" t="str">
        <v>2021-10-23</v>
      </c>
      <c r="C6277" t="str">
        <v>Morning</v>
      </c>
      <c r="D6277">
        <v>18</v>
      </c>
      <c r="E6277" t="str">
        <f>IF(MOD(D6277,2)=0,"EVEN","ODD")</f>
        <v>EVEN</v>
      </c>
      <c r="F6277" t="str">
        <f>IF(D6277&lt;=18,"LOW (1-18)","HIGH (19-36)")</f>
        <v>LOW (1-18)</v>
      </c>
      <c r="G6277">
        <f>INT((D6277-1)/6)+1</f>
        <v>3</v>
      </c>
      <c r="H6277">
        <f>MOD(D6277-1,6)+1</f>
        <v>6</v>
      </c>
      <c r="I6277">
        <f>37-D6277</f>
        <v>19</v>
      </c>
      <c r="J6277">
        <f>ABS(D6277-D6278)</f>
        <v>10</v>
      </c>
      <c r="K6277">
        <f>AVERAGE(D6277:D6281)</f>
        <v>18</v>
      </c>
      <c r="L6277">
        <f>AVERAGE(D6277:D6296)</f>
        <v>18</v>
      </c>
      <c r="M6277">
        <f>K6277-L6277</f>
        <v>0</v>
      </c>
      <c r="N6277" t="str">
        <f>IF(K6277&gt;L6277,"HIGH ZONE BIAS",IF(K6277&lt;L6277,"LOW ZONE BIAS","EQUILIBRIUM"))</f>
        <v>EQUILIBRIUM</v>
      </c>
    </row>
    <row r="6278">
      <c r="A6278">
        <v>21293</v>
      </c>
      <c r="B6278" t="str">
        <v>2021-10-22</v>
      </c>
      <c r="C6278" t="str">
        <v>Evening</v>
      </c>
      <c r="D6278">
        <v>28</v>
      </c>
      <c r="E6278" t="str">
        <f>IF(MOD(D6278,2)=0,"EVEN","ODD")</f>
        <v>EVEN</v>
      </c>
      <c r="F6278" t="str">
        <f>IF(D6278&lt;=18,"LOW (1-18)","HIGH (19-36)")</f>
        <v>HIGH (19-36)</v>
      </c>
      <c r="G6278">
        <f>INT((D6278-1)/6)+1</f>
        <v>5</v>
      </c>
      <c r="H6278">
        <f>MOD(D6278-1,6)+1</f>
        <v>4</v>
      </c>
      <c r="I6278">
        <f>37-D6278</f>
        <v>9</v>
      </c>
      <c r="J6278">
        <f>ABS(D6278-D6279)</f>
        <v>2</v>
      </c>
      <c r="K6278">
        <f>AVERAGE(D6278:D6282)</f>
        <v>28</v>
      </c>
      <c r="L6278">
        <f>AVERAGE(D6278:D6297)</f>
        <v>28</v>
      </c>
      <c r="M6278">
        <f>K6278-L6278</f>
        <v>0</v>
      </c>
      <c r="N6278" t="str">
        <f>IF(K6278&gt;L6278,"HIGH ZONE BIAS",IF(K6278&lt;L6278,"LOW ZONE BIAS","EQUILIBRIUM"))</f>
        <v>EQUILIBRIUM</v>
      </c>
    </row>
    <row r="6279">
      <c r="A6279">
        <v>21292</v>
      </c>
      <c r="B6279" t="str">
        <v>2021-10-22</v>
      </c>
      <c r="C6279" t="str">
        <v>Afternoon</v>
      </c>
      <c r="D6279">
        <v>26</v>
      </c>
      <c r="E6279" t="str">
        <f>IF(MOD(D6279,2)=0,"EVEN","ODD")</f>
        <v>EVEN</v>
      </c>
      <c r="F6279" t="str">
        <f>IF(D6279&lt;=18,"LOW (1-18)","HIGH (19-36)")</f>
        <v>HIGH (19-36)</v>
      </c>
      <c r="G6279">
        <f>INT((D6279-1)/6)+1</f>
        <v>5</v>
      </c>
      <c r="H6279">
        <f>MOD(D6279-1,6)+1</f>
        <v>2</v>
      </c>
      <c r="I6279">
        <f>37-D6279</f>
        <v>11</v>
      </c>
      <c r="J6279">
        <f>ABS(D6279-D6280)</f>
        <v>6</v>
      </c>
      <c r="K6279">
        <f>AVERAGE(D6279:D6283)</f>
        <v>26</v>
      </c>
      <c r="L6279">
        <f>AVERAGE(D6279:D6298)</f>
        <v>26</v>
      </c>
      <c r="M6279">
        <f>K6279-L6279</f>
        <v>0</v>
      </c>
      <c r="N6279" t="str">
        <f>IF(K6279&gt;L6279,"HIGH ZONE BIAS",IF(K6279&lt;L6279,"LOW ZONE BIAS","EQUILIBRIUM"))</f>
        <v>EQUILIBRIUM</v>
      </c>
    </row>
    <row r="6280">
      <c r="A6280">
        <v>21291</v>
      </c>
      <c r="B6280" t="str">
        <v>2021-10-22</v>
      </c>
      <c r="C6280" t="str">
        <v>Midday</v>
      </c>
      <c r="D6280">
        <v>20</v>
      </c>
      <c r="E6280" t="str">
        <f>IF(MOD(D6280,2)=0,"EVEN","ODD")</f>
        <v>EVEN</v>
      </c>
      <c r="F6280" t="str">
        <f>IF(D6280&lt;=18,"LOW (1-18)","HIGH (19-36)")</f>
        <v>HIGH (19-36)</v>
      </c>
      <c r="G6280">
        <f>INT((D6280-1)/6)+1</f>
        <v>4</v>
      </c>
      <c r="H6280">
        <f>MOD(D6280-1,6)+1</f>
        <v>2</v>
      </c>
      <c r="I6280">
        <f>37-D6280</f>
        <v>17</v>
      </c>
      <c r="J6280">
        <f>ABS(D6280-D6281)</f>
        <v>5</v>
      </c>
      <c r="K6280">
        <f>AVERAGE(D6280:D6284)</f>
        <v>20</v>
      </c>
      <c r="L6280">
        <f>AVERAGE(D6280:D6299)</f>
        <v>20</v>
      </c>
      <c r="M6280">
        <f>K6280-L6280</f>
        <v>0</v>
      </c>
      <c r="N6280" t="str">
        <f>IF(K6280&gt;L6280,"HIGH ZONE BIAS",IF(K6280&lt;L6280,"LOW ZONE BIAS","EQUILIBRIUM"))</f>
        <v>EQUILIBRIUM</v>
      </c>
    </row>
    <row r="6281">
      <c r="A6281">
        <v>21290</v>
      </c>
      <c r="B6281" t="str">
        <v>2021-10-22</v>
      </c>
      <c r="C6281" t="str">
        <v>Morning</v>
      </c>
      <c r="D6281">
        <v>25</v>
      </c>
      <c r="E6281" t="str">
        <f>IF(MOD(D6281,2)=0,"EVEN","ODD")</f>
        <v>ODD</v>
      </c>
      <c r="F6281" t="str">
        <f>IF(D6281&lt;=18,"LOW (1-18)","HIGH (19-36)")</f>
        <v>HIGH (19-36)</v>
      </c>
      <c r="G6281">
        <f>INT((D6281-1)/6)+1</f>
        <v>5</v>
      </c>
      <c r="H6281">
        <f>MOD(D6281-1,6)+1</f>
        <v>1</v>
      </c>
      <c r="I6281">
        <f>37-D6281</f>
        <v>12</v>
      </c>
      <c r="J6281">
        <f>ABS(D6281-D6282)</f>
        <v>8</v>
      </c>
      <c r="K6281">
        <f>AVERAGE(D6281:D6285)</f>
        <v>25</v>
      </c>
      <c r="L6281">
        <f>AVERAGE(D6281:D6300)</f>
        <v>25</v>
      </c>
      <c r="M6281">
        <f>K6281-L6281</f>
        <v>0</v>
      </c>
      <c r="N6281" t="str">
        <f>IF(K6281&gt;L6281,"HIGH ZONE BIAS",IF(K6281&lt;L6281,"LOW ZONE BIAS","EQUILIBRIUM"))</f>
        <v>EQUILIBRIUM</v>
      </c>
    </row>
    <row r="6282">
      <c r="A6282">
        <v>21289</v>
      </c>
      <c r="B6282" t="str">
        <v>2021-10-21</v>
      </c>
      <c r="C6282" t="str">
        <v>Evening</v>
      </c>
      <c r="D6282">
        <v>33</v>
      </c>
      <c r="E6282" t="str">
        <f>IF(MOD(D6282,2)=0,"EVEN","ODD")</f>
        <v>ODD</v>
      </c>
      <c r="F6282" t="str">
        <f>IF(D6282&lt;=18,"LOW (1-18)","HIGH (19-36)")</f>
        <v>HIGH (19-36)</v>
      </c>
      <c r="G6282">
        <f>INT((D6282-1)/6)+1</f>
        <v>6</v>
      </c>
      <c r="H6282">
        <f>MOD(D6282-1,6)+1</f>
        <v>3</v>
      </c>
      <c r="I6282">
        <f>37-D6282</f>
        <v>4</v>
      </c>
      <c r="J6282">
        <f>ABS(D6282-D6283)</f>
        <v>11</v>
      </c>
      <c r="K6282">
        <f>AVERAGE(D6282:D6286)</f>
        <v>33</v>
      </c>
      <c r="L6282">
        <f>AVERAGE(D6282:D6301)</f>
        <v>33</v>
      </c>
      <c r="M6282">
        <f>K6282-L6282</f>
        <v>0</v>
      </c>
      <c r="N6282" t="str">
        <f>IF(K6282&gt;L6282,"HIGH ZONE BIAS",IF(K6282&lt;L6282,"LOW ZONE BIAS","EQUILIBRIUM"))</f>
        <v>EQUILIBRIUM</v>
      </c>
    </row>
    <row r="6283">
      <c r="A6283">
        <v>21288</v>
      </c>
      <c r="B6283" t="str">
        <v>2021-10-21</v>
      </c>
      <c r="C6283" t="str">
        <v>Afternoon</v>
      </c>
      <c r="D6283">
        <v>22</v>
      </c>
      <c r="E6283" t="str">
        <f>IF(MOD(D6283,2)=0,"EVEN","ODD")</f>
        <v>EVEN</v>
      </c>
      <c r="F6283" t="str">
        <f>IF(D6283&lt;=18,"LOW (1-18)","HIGH (19-36)")</f>
        <v>HIGH (19-36)</v>
      </c>
      <c r="G6283">
        <f>INT((D6283-1)/6)+1</f>
        <v>4</v>
      </c>
      <c r="H6283">
        <f>MOD(D6283-1,6)+1</f>
        <v>4</v>
      </c>
      <c r="I6283">
        <f>37-D6283</f>
        <v>15</v>
      </c>
      <c r="J6283">
        <f>ABS(D6283-D6284)</f>
        <v>3</v>
      </c>
      <c r="K6283">
        <f>AVERAGE(D6283:D6287)</f>
        <v>22</v>
      </c>
      <c r="L6283">
        <f>AVERAGE(D6283:D6302)</f>
        <v>22</v>
      </c>
      <c r="M6283">
        <f>K6283-L6283</f>
        <v>0</v>
      </c>
      <c r="N6283" t="str">
        <f>IF(K6283&gt;L6283,"HIGH ZONE BIAS",IF(K6283&lt;L6283,"LOW ZONE BIAS","EQUILIBRIUM"))</f>
        <v>EQUILIBRIUM</v>
      </c>
    </row>
    <row r="6284">
      <c r="A6284">
        <v>21287</v>
      </c>
      <c r="B6284" t="str">
        <v>2021-10-21</v>
      </c>
      <c r="C6284" t="str">
        <v>Midday</v>
      </c>
      <c r="D6284">
        <v>19</v>
      </c>
      <c r="E6284" t="str">
        <f>IF(MOD(D6284,2)=0,"EVEN","ODD")</f>
        <v>ODD</v>
      </c>
      <c r="F6284" t="str">
        <f>IF(D6284&lt;=18,"LOW (1-18)","HIGH (19-36)")</f>
        <v>HIGH (19-36)</v>
      </c>
      <c r="G6284">
        <f>INT((D6284-1)/6)+1</f>
        <v>4</v>
      </c>
      <c r="H6284">
        <f>MOD(D6284-1,6)+1</f>
        <v>1</v>
      </c>
      <c r="I6284">
        <f>37-D6284</f>
        <v>18</v>
      </c>
      <c r="J6284">
        <f>ABS(D6284-D6285)</f>
        <v>7</v>
      </c>
      <c r="K6284">
        <f>AVERAGE(D6284:D6288)</f>
        <v>19</v>
      </c>
      <c r="L6284">
        <f>AVERAGE(D6284:D6303)</f>
        <v>19</v>
      </c>
      <c r="M6284">
        <f>K6284-L6284</f>
        <v>0</v>
      </c>
      <c r="N6284" t="str">
        <f>IF(K6284&gt;L6284,"HIGH ZONE BIAS",IF(K6284&lt;L6284,"LOW ZONE BIAS","EQUILIBRIUM"))</f>
        <v>EQUILIBRIUM</v>
      </c>
    </row>
    <row r="6285">
      <c r="A6285">
        <v>21286</v>
      </c>
      <c r="B6285" t="str">
        <v>2021-10-21</v>
      </c>
      <c r="C6285" t="str">
        <v>Morning</v>
      </c>
      <c r="D6285">
        <v>12</v>
      </c>
      <c r="E6285" t="str">
        <f>IF(MOD(D6285,2)=0,"EVEN","ODD")</f>
        <v>EVEN</v>
      </c>
      <c r="F6285" t="str">
        <f>IF(D6285&lt;=18,"LOW (1-18)","HIGH (19-36)")</f>
        <v>LOW (1-18)</v>
      </c>
      <c r="G6285">
        <f>INT((D6285-1)/6)+1</f>
        <v>2</v>
      </c>
      <c r="H6285">
        <f>MOD(D6285-1,6)+1</f>
        <v>6</v>
      </c>
      <c r="I6285">
        <f>37-D6285</f>
        <v>25</v>
      </c>
      <c r="J6285">
        <f>ABS(D6285-D6286)</f>
        <v>20</v>
      </c>
      <c r="K6285">
        <f>AVERAGE(D6285:D6289)</f>
        <v>12</v>
      </c>
      <c r="L6285">
        <f>AVERAGE(D6285:D6304)</f>
        <v>12</v>
      </c>
      <c r="M6285">
        <f>K6285-L6285</f>
        <v>0</v>
      </c>
      <c r="N6285" t="str">
        <f>IF(K6285&gt;L6285,"HIGH ZONE BIAS",IF(K6285&lt;L6285,"LOW ZONE BIAS","EQUILIBRIUM"))</f>
        <v>EQUILIBRIUM</v>
      </c>
    </row>
    <row r="6286">
      <c r="A6286">
        <v>21285</v>
      </c>
      <c r="B6286" t="str">
        <v>2021-10-20</v>
      </c>
      <c r="C6286" t="str">
        <v>Evening</v>
      </c>
      <c r="D6286">
        <v>32</v>
      </c>
      <c r="E6286" t="str">
        <f>IF(MOD(D6286,2)=0,"EVEN","ODD")</f>
        <v>EVEN</v>
      </c>
      <c r="F6286" t="str">
        <f>IF(D6286&lt;=18,"LOW (1-18)","HIGH (19-36)")</f>
        <v>HIGH (19-36)</v>
      </c>
      <c r="G6286">
        <f>INT((D6286-1)/6)+1</f>
        <v>6</v>
      </c>
      <c r="H6286">
        <f>MOD(D6286-1,6)+1</f>
        <v>2</v>
      </c>
      <c r="I6286">
        <f>37-D6286</f>
        <v>5</v>
      </c>
      <c r="J6286">
        <f>ABS(D6286-D6287)</f>
        <v>6</v>
      </c>
      <c r="K6286">
        <f>AVERAGE(D6286:D6290)</f>
        <v>32</v>
      </c>
      <c r="L6286">
        <f>AVERAGE(D6286:D6305)</f>
        <v>32</v>
      </c>
      <c r="M6286">
        <f>K6286-L6286</f>
        <v>0</v>
      </c>
      <c r="N6286" t="str">
        <f>IF(K6286&gt;L6286,"HIGH ZONE BIAS",IF(K6286&lt;L6286,"LOW ZONE BIAS","EQUILIBRIUM"))</f>
        <v>EQUILIBRIUM</v>
      </c>
    </row>
    <row r="6287">
      <c r="A6287">
        <v>21284</v>
      </c>
      <c r="B6287" t="str">
        <v>2021-10-20</v>
      </c>
      <c r="C6287" t="str">
        <v>Afternoon</v>
      </c>
      <c r="D6287">
        <v>26</v>
      </c>
      <c r="E6287" t="str">
        <f>IF(MOD(D6287,2)=0,"EVEN","ODD")</f>
        <v>EVEN</v>
      </c>
      <c r="F6287" t="str">
        <f>IF(D6287&lt;=18,"LOW (1-18)","HIGH (19-36)")</f>
        <v>HIGH (19-36)</v>
      </c>
      <c r="G6287">
        <f>INT((D6287-1)/6)+1</f>
        <v>5</v>
      </c>
      <c r="H6287">
        <f>MOD(D6287-1,6)+1</f>
        <v>2</v>
      </c>
      <c r="I6287">
        <f>37-D6287</f>
        <v>11</v>
      </c>
      <c r="J6287">
        <f>ABS(D6287-D6288)</f>
        <v>12</v>
      </c>
      <c r="K6287">
        <f>AVERAGE(D6287:D6291)</f>
        <v>26</v>
      </c>
      <c r="L6287">
        <f>AVERAGE(D6287:D6306)</f>
        <v>26</v>
      </c>
      <c r="M6287">
        <f>K6287-L6287</f>
        <v>0</v>
      </c>
      <c r="N6287" t="str">
        <f>IF(K6287&gt;L6287,"HIGH ZONE BIAS",IF(K6287&lt;L6287,"LOW ZONE BIAS","EQUILIBRIUM"))</f>
        <v>EQUILIBRIUM</v>
      </c>
    </row>
    <row r="6288">
      <c r="A6288">
        <v>21283</v>
      </c>
      <c r="B6288" t="str">
        <v>2021-10-20</v>
      </c>
      <c r="C6288" t="str">
        <v>Midday</v>
      </c>
      <c r="D6288">
        <v>14</v>
      </c>
      <c r="E6288" t="str">
        <f>IF(MOD(D6288,2)=0,"EVEN","ODD")</f>
        <v>EVEN</v>
      </c>
      <c r="F6288" t="str">
        <f>IF(D6288&lt;=18,"LOW (1-18)","HIGH (19-36)")</f>
        <v>LOW (1-18)</v>
      </c>
      <c r="G6288">
        <f>INT((D6288-1)/6)+1</f>
        <v>3</v>
      </c>
      <c r="H6288">
        <f>MOD(D6288-1,6)+1</f>
        <v>2</v>
      </c>
      <c r="I6288">
        <f>37-D6288</f>
        <v>23</v>
      </c>
      <c r="J6288">
        <f>ABS(D6288-D6289)</f>
        <v>2</v>
      </c>
      <c r="K6288">
        <f>AVERAGE(D6288:D6292)</f>
        <v>14</v>
      </c>
      <c r="L6288">
        <f>AVERAGE(D6288:D6307)</f>
        <v>14</v>
      </c>
      <c r="M6288">
        <f>K6288-L6288</f>
        <v>0</v>
      </c>
      <c r="N6288" t="str">
        <f>IF(K6288&gt;L6288,"HIGH ZONE BIAS",IF(K6288&lt;L6288,"LOW ZONE BIAS","EQUILIBRIUM"))</f>
        <v>EQUILIBRIUM</v>
      </c>
    </row>
    <row r="6289">
      <c r="A6289">
        <v>21282</v>
      </c>
      <c r="B6289" t="str">
        <v>2021-10-20</v>
      </c>
      <c r="C6289" t="str">
        <v>Morning</v>
      </c>
      <c r="D6289">
        <v>16</v>
      </c>
      <c r="E6289" t="str">
        <f>IF(MOD(D6289,2)=0,"EVEN","ODD")</f>
        <v>EVEN</v>
      </c>
      <c r="F6289" t="str">
        <f>IF(D6289&lt;=18,"LOW (1-18)","HIGH (19-36)")</f>
        <v>LOW (1-18)</v>
      </c>
      <c r="G6289">
        <f>INT((D6289-1)/6)+1</f>
        <v>3</v>
      </c>
      <c r="H6289">
        <f>MOD(D6289-1,6)+1</f>
        <v>4</v>
      </c>
      <c r="I6289">
        <f>37-D6289</f>
        <v>21</v>
      </c>
      <c r="J6289">
        <f>ABS(D6289-D6290)</f>
        <v>15</v>
      </c>
      <c r="K6289">
        <f>AVERAGE(D6289:D6293)</f>
        <v>16</v>
      </c>
      <c r="L6289">
        <f>AVERAGE(D6289:D6308)</f>
        <v>16</v>
      </c>
      <c r="M6289">
        <f>K6289-L6289</f>
        <v>0</v>
      </c>
      <c r="N6289" t="str">
        <f>IF(K6289&gt;L6289,"HIGH ZONE BIAS",IF(K6289&lt;L6289,"LOW ZONE BIAS","EQUILIBRIUM"))</f>
        <v>EQUILIBRIUM</v>
      </c>
    </row>
    <row r="6290">
      <c r="A6290">
        <v>21281</v>
      </c>
      <c r="B6290" t="str">
        <v>2021-10-19</v>
      </c>
      <c r="C6290" t="str">
        <v>Evening</v>
      </c>
      <c r="D6290">
        <v>31</v>
      </c>
      <c r="E6290" t="str">
        <f>IF(MOD(D6290,2)=0,"EVEN","ODD")</f>
        <v>ODD</v>
      </c>
      <c r="F6290" t="str">
        <f>IF(D6290&lt;=18,"LOW (1-18)","HIGH (19-36)")</f>
        <v>HIGH (19-36)</v>
      </c>
      <c r="G6290">
        <f>INT((D6290-1)/6)+1</f>
        <v>6</v>
      </c>
      <c r="H6290">
        <f>MOD(D6290-1,6)+1</f>
        <v>1</v>
      </c>
      <c r="I6290">
        <f>37-D6290</f>
        <v>6</v>
      </c>
      <c r="J6290">
        <f>ABS(D6290-D6291)</f>
        <v>3</v>
      </c>
      <c r="K6290">
        <f>AVERAGE(D6290:D6294)</f>
        <v>31</v>
      </c>
      <c r="L6290">
        <f>AVERAGE(D6290:D6309)</f>
        <v>31</v>
      </c>
      <c r="M6290">
        <f>K6290-L6290</f>
        <v>0</v>
      </c>
      <c r="N6290" t="str">
        <f>IF(K6290&gt;L6290,"HIGH ZONE BIAS",IF(K6290&lt;L6290,"LOW ZONE BIAS","EQUILIBRIUM"))</f>
        <v>EQUILIBRIUM</v>
      </c>
    </row>
    <row r="6291">
      <c r="A6291">
        <v>21280</v>
      </c>
      <c r="B6291" t="str">
        <v>2021-10-19</v>
      </c>
      <c r="C6291" t="str">
        <v>Afternoon</v>
      </c>
      <c r="D6291">
        <v>28</v>
      </c>
      <c r="E6291" t="str">
        <f>IF(MOD(D6291,2)=0,"EVEN","ODD")</f>
        <v>EVEN</v>
      </c>
      <c r="F6291" t="str">
        <f>IF(D6291&lt;=18,"LOW (1-18)","HIGH (19-36)")</f>
        <v>HIGH (19-36)</v>
      </c>
      <c r="G6291">
        <f>INT((D6291-1)/6)+1</f>
        <v>5</v>
      </c>
      <c r="H6291">
        <f>MOD(D6291-1,6)+1</f>
        <v>4</v>
      </c>
      <c r="I6291">
        <f>37-D6291</f>
        <v>9</v>
      </c>
      <c r="J6291">
        <f>ABS(D6291-D6292)</f>
        <v>20</v>
      </c>
      <c r="K6291">
        <f>AVERAGE(D6291:D6295)</f>
        <v>28</v>
      </c>
      <c r="L6291">
        <f>AVERAGE(D6291:D6310)</f>
        <v>28</v>
      </c>
      <c r="M6291">
        <f>K6291-L6291</f>
        <v>0</v>
      </c>
      <c r="N6291" t="str">
        <f>IF(K6291&gt;L6291,"HIGH ZONE BIAS",IF(K6291&lt;L6291,"LOW ZONE BIAS","EQUILIBRIUM"))</f>
        <v>EQUILIBRIUM</v>
      </c>
    </row>
    <row r="6292">
      <c r="A6292">
        <v>21279</v>
      </c>
      <c r="B6292" t="str">
        <v>2021-10-19</v>
      </c>
      <c r="C6292" t="str">
        <v>Midday</v>
      </c>
      <c r="D6292">
        <v>8</v>
      </c>
      <c r="E6292" t="str">
        <f>IF(MOD(D6292,2)=0,"EVEN","ODD")</f>
        <v>EVEN</v>
      </c>
      <c r="F6292" t="str">
        <f>IF(D6292&lt;=18,"LOW (1-18)","HIGH (19-36)")</f>
        <v>LOW (1-18)</v>
      </c>
      <c r="G6292">
        <f>INT((D6292-1)/6)+1</f>
        <v>2</v>
      </c>
      <c r="H6292">
        <f>MOD(D6292-1,6)+1</f>
        <v>2</v>
      </c>
      <c r="I6292">
        <f>37-D6292</f>
        <v>29</v>
      </c>
      <c r="J6292">
        <f>ABS(D6292-D6293)</f>
        <v>7</v>
      </c>
      <c r="K6292">
        <f>AVERAGE(D6292:D6296)</f>
        <v>8</v>
      </c>
      <c r="L6292">
        <f>AVERAGE(D6292:D6311)</f>
        <v>8</v>
      </c>
      <c r="M6292">
        <f>K6292-L6292</f>
        <v>0</v>
      </c>
      <c r="N6292" t="str">
        <f>IF(K6292&gt;L6292,"HIGH ZONE BIAS",IF(K6292&lt;L6292,"LOW ZONE BIAS","EQUILIBRIUM"))</f>
        <v>EQUILIBRIUM</v>
      </c>
    </row>
    <row r="6293">
      <c r="A6293">
        <v>21278</v>
      </c>
      <c r="B6293" t="str">
        <v>2021-10-19</v>
      </c>
      <c r="C6293" t="str">
        <v>Morning</v>
      </c>
      <c r="D6293">
        <v>15</v>
      </c>
      <c r="E6293" t="str">
        <f>IF(MOD(D6293,2)=0,"EVEN","ODD")</f>
        <v>ODD</v>
      </c>
      <c r="F6293" t="str">
        <f>IF(D6293&lt;=18,"LOW (1-18)","HIGH (19-36)")</f>
        <v>LOW (1-18)</v>
      </c>
      <c r="G6293">
        <f>INT((D6293-1)/6)+1</f>
        <v>3</v>
      </c>
      <c r="H6293">
        <f>MOD(D6293-1,6)+1</f>
        <v>3</v>
      </c>
      <c r="I6293">
        <f>37-D6293</f>
        <v>22</v>
      </c>
      <c r="J6293">
        <f>ABS(D6293-D6294)</f>
        <v>3</v>
      </c>
      <c r="K6293">
        <f>AVERAGE(D6293:D6297)</f>
        <v>15</v>
      </c>
      <c r="L6293">
        <f>AVERAGE(D6293:D6312)</f>
        <v>15</v>
      </c>
      <c r="M6293">
        <f>K6293-L6293</f>
        <v>0</v>
      </c>
      <c r="N6293" t="str">
        <f>IF(K6293&gt;L6293,"HIGH ZONE BIAS",IF(K6293&lt;L6293,"LOW ZONE BIAS","EQUILIBRIUM"))</f>
        <v>EQUILIBRIUM</v>
      </c>
    </row>
    <row r="6294">
      <c r="A6294">
        <v>21277</v>
      </c>
      <c r="B6294" t="str">
        <v>2021-10-18</v>
      </c>
      <c r="C6294" t="str">
        <v>Evening</v>
      </c>
      <c r="D6294">
        <v>12</v>
      </c>
      <c r="E6294" t="str">
        <f>IF(MOD(D6294,2)=0,"EVEN","ODD")</f>
        <v>EVEN</v>
      </c>
      <c r="F6294" t="str">
        <f>IF(D6294&lt;=18,"LOW (1-18)","HIGH (19-36)")</f>
        <v>LOW (1-18)</v>
      </c>
      <c r="G6294">
        <f>INT((D6294-1)/6)+1</f>
        <v>2</v>
      </c>
      <c r="H6294">
        <f>MOD(D6294-1,6)+1</f>
        <v>6</v>
      </c>
      <c r="I6294">
        <f>37-D6294</f>
        <v>25</v>
      </c>
      <c r="J6294">
        <f>ABS(D6294-D6295)</f>
        <v>2</v>
      </c>
      <c r="K6294">
        <f>AVERAGE(D6294:D6298)</f>
        <v>12</v>
      </c>
      <c r="L6294">
        <f>AVERAGE(D6294:D6313)</f>
        <v>12</v>
      </c>
      <c r="M6294">
        <f>K6294-L6294</f>
        <v>0</v>
      </c>
      <c r="N6294" t="str">
        <f>IF(K6294&gt;L6294,"HIGH ZONE BIAS",IF(K6294&lt;L6294,"LOW ZONE BIAS","EQUILIBRIUM"))</f>
        <v>EQUILIBRIUM</v>
      </c>
    </row>
    <row r="6295">
      <c r="A6295">
        <v>21276</v>
      </c>
      <c r="B6295" t="str">
        <v>2021-10-18</v>
      </c>
      <c r="C6295" t="str">
        <v>Afternoon</v>
      </c>
      <c r="D6295">
        <v>10</v>
      </c>
      <c r="E6295" t="str">
        <f>IF(MOD(D6295,2)=0,"EVEN","ODD")</f>
        <v>EVEN</v>
      </c>
      <c r="F6295" t="str">
        <f>IF(D6295&lt;=18,"LOW (1-18)","HIGH (19-36)")</f>
        <v>LOW (1-18)</v>
      </c>
      <c r="G6295">
        <f>INT((D6295-1)/6)+1</f>
        <v>2</v>
      </c>
      <c r="H6295">
        <f>MOD(D6295-1,6)+1</f>
        <v>4</v>
      </c>
      <c r="I6295">
        <f>37-D6295</f>
        <v>27</v>
      </c>
      <c r="J6295">
        <f>ABS(D6295-D6296)</f>
        <v>10</v>
      </c>
      <c r="K6295">
        <f>AVERAGE(D6295:D6299)</f>
        <v>10</v>
      </c>
      <c r="L6295">
        <f>AVERAGE(D6295:D6314)</f>
        <v>10</v>
      </c>
      <c r="M6295">
        <f>K6295-L6295</f>
        <v>0</v>
      </c>
      <c r="N6295" t="str">
        <f>IF(K6295&gt;L6295,"HIGH ZONE BIAS",IF(K6295&lt;L6295,"LOW ZONE BIAS","EQUILIBRIUM"))</f>
        <v>EQUILIBRIUM</v>
      </c>
    </row>
    <row r="6296">
      <c r="A6296">
        <v>21275</v>
      </c>
      <c r="B6296" t="str">
        <v>2021-10-18</v>
      </c>
      <c r="C6296" t="str">
        <v>Midday</v>
      </c>
      <c r="D6296">
        <v>20</v>
      </c>
      <c r="E6296" t="str">
        <f>IF(MOD(D6296,2)=0,"EVEN","ODD")</f>
        <v>EVEN</v>
      </c>
      <c r="F6296" t="str">
        <f>IF(D6296&lt;=18,"LOW (1-18)","HIGH (19-36)")</f>
        <v>HIGH (19-36)</v>
      </c>
      <c r="G6296">
        <f>INT((D6296-1)/6)+1</f>
        <v>4</v>
      </c>
      <c r="H6296">
        <f>MOD(D6296-1,6)+1</f>
        <v>2</v>
      </c>
      <c r="I6296">
        <f>37-D6296</f>
        <v>17</v>
      </c>
      <c r="J6296">
        <f>ABS(D6296-D6297)</f>
        <v>13</v>
      </c>
      <c r="K6296">
        <f>AVERAGE(D6296:D6300)</f>
        <v>20</v>
      </c>
      <c r="L6296">
        <f>AVERAGE(D6296:D6315)</f>
        <v>20</v>
      </c>
      <c r="M6296">
        <f>K6296-L6296</f>
        <v>0</v>
      </c>
      <c r="N6296" t="str">
        <f>IF(K6296&gt;L6296,"HIGH ZONE BIAS",IF(K6296&lt;L6296,"LOW ZONE BIAS","EQUILIBRIUM"))</f>
        <v>EQUILIBRIUM</v>
      </c>
    </row>
    <row r="6297">
      <c r="A6297">
        <v>21274</v>
      </c>
      <c r="B6297" t="str">
        <v>2021-10-18</v>
      </c>
      <c r="C6297" t="str">
        <v>Morning</v>
      </c>
      <c r="D6297">
        <v>33</v>
      </c>
      <c r="E6297" t="str">
        <f>IF(MOD(D6297,2)=0,"EVEN","ODD")</f>
        <v>ODD</v>
      </c>
      <c r="F6297" t="str">
        <f>IF(D6297&lt;=18,"LOW (1-18)","HIGH (19-36)")</f>
        <v>HIGH (19-36)</v>
      </c>
      <c r="G6297">
        <f>INT((D6297-1)/6)+1</f>
        <v>6</v>
      </c>
      <c r="H6297">
        <f>MOD(D6297-1,6)+1</f>
        <v>3</v>
      </c>
      <c r="I6297">
        <f>37-D6297</f>
        <v>4</v>
      </c>
      <c r="J6297">
        <f>ABS(D6297-D6298)</f>
        <v>3</v>
      </c>
      <c r="K6297">
        <f>AVERAGE(D6297:D6301)</f>
        <v>33</v>
      </c>
      <c r="L6297">
        <f>AVERAGE(D6297:D6316)</f>
        <v>33</v>
      </c>
      <c r="M6297">
        <f>K6297-L6297</f>
        <v>0</v>
      </c>
      <c r="N6297" t="str">
        <f>IF(K6297&gt;L6297,"HIGH ZONE BIAS",IF(K6297&lt;L6297,"LOW ZONE BIAS","EQUILIBRIUM"))</f>
        <v>EQUILIBRIUM</v>
      </c>
    </row>
    <row r="6298">
      <c r="A6298">
        <v>21273</v>
      </c>
      <c r="B6298" t="str">
        <v>2021-10-16</v>
      </c>
      <c r="C6298" t="str">
        <v>Evening</v>
      </c>
      <c r="D6298">
        <v>30</v>
      </c>
      <c r="E6298" t="str">
        <f>IF(MOD(D6298,2)=0,"EVEN","ODD")</f>
        <v>EVEN</v>
      </c>
      <c r="F6298" t="str">
        <f>IF(D6298&lt;=18,"LOW (1-18)","HIGH (19-36)")</f>
        <v>HIGH (19-36)</v>
      </c>
      <c r="G6298">
        <f>INT((D6298-1)/6)+1</f>
        <v>5</v>
      </c>
      <c r="H6298">
        <f>MOD(D6298-1,6)+1</f>
        <v>6</v>
      </c>
      <c r="I6298">
        <f>37-D6298</f>
        <v>7</v>
      </c>
      <c r="J6298">
        <f>ABS(D6298-D6299)</f>
        <v>23</v>
      </c>
      <c r="K6298">
        <f>AVERAGE(D6298:D6302)</f>
        <v>30</v>
      </c>
      <c r="L6298">
        <f>AVERAGE(D6298:D6317)</f>
        <v>30</v>
      </c>
      <c r="M6298">
        <f>K6298-L6298</f>
        <v>0</v>
      </c>
      <c r="N6298" t="str">
        <f>IF(K6298&gt;L6298,"HIGH ZONE BIAS",IF(K6298&lt;L6298,"LOW ZONE BIAS","EQUILIBRIUM"))</f>
        <v>EQUILIBRIUM</v>
      </c>
    </row>
    <row r="6299">
      <c r="A6299">
        <v>21272</v>
      </c>
      <c r="B6299" t="str">
        <v>2021-10-16</v>
      </c>
      <c r="C6299" t="str">
        <v>Afternoon</v>
      </c>
      <c r="D6299">
        <v>7</v>
      </c>
      <c r="E6299" t="str">
        <f>IF(MOD(D6299,2)=0,"EVEN","ODD")</f>
        <v>ODD</v>
      </c>
      <c r="F6299" t="str">
        <f>IF(D6299&lt;=18,"LOW (1-18)","HIGH (19-36)")</f>
        <v>LOW (1-18)</v>
      </c>
      <c r="G6299">
        <f>INT((D6299-1)/6)+1</f>
        <v>2</v>
      </c>
      <c r="H6299">
        <f>MOD(D6299-1,6)+1</f>
        <v>1</v>
      </c>
      <c r="I6299">
        <f>37-D6299</f>
        <v>30</v>
      </c>
      <c r="J6299">
        <f>ABS(D6299-D6300)</f>
        <v>4</v>
      </c>
      <c r="K6299">
        <f>AVERAGE(D6299:D6303)</f>
        <v>7</v>
      </c>
      <c r="L6299">
        <f>AVERAGE(D6299:D6318)</f>
        <v>7</v>
      </c>
      <c r="M6299">
        <f>K6299-L6299</f>
        <v>0</v>
      </c>
      <c r="N6299" t="str">
        <f>IF(K6299&gt;L6299,"HIGH ZONE BIAS",IF(K6299&lt;L6299,"LOW ZONE BIAS","EQUILIBRIUM"))</f>
        <v>EQUILIBRIUM</v>
      </c>
    </row>
    <row r="6300">
      <c r="A6300">
        <v>21271</v>
      </c>
      <c r="B6300" t="str">
        <v>2021-10-16</v>
      </c>
      <c r="C6300" t="str">
        <v>Midday</v>
      </c>
      <c r="D6300">
        <v>11</v>
      </c>
      <c r="E6300" t="str">
        <f>IF(MOD(D6300,2)=0,"EVEN","ODD")</f>
        <v>ODD</v>
      </c>
      <c r="F6300" t="str">
        <f>IF(D6300&lt;=18,"LOW (1-18)","HIGH (19-36)")</f>
        <v>LOW (1-18)</v>
      </c>
      <c r="G6300">
        <f>INT((D6300-1)/6)+1</f>
        <v>2</v>
      </c>
      <c r="H6300">
        <f>MOD(D6300-1,6)+1</f>
        <v>5</v>
      </c>
      <c r="I6300">
        <f>37-D6300</f>
        <v>26</v>
      </c>
      <c r="J6300">
        <f>ABS(D6300-D6301)</f>
        <v>21</v>
      </c>
      <c r="K6300">
        <f>AVERAGE(D6300:D6304)</f>
        <v>11</v>
      </c>
      <c r="L6300">
        <f>AVERAGE(D6300:D6319)</f>
        <v>11</v>
      </c>
      <c r="M6300">
        <f>K6300-L6300</f>
        <v>0</v>
      </c>
      <c r="N6300" t="str">
        <f>IF(K6300&gt;L6300,"HIGH ZONE BIAS",IF(K6300&lt;L6300,"LOW ZONE BIAS","EQUILIBRIUM"))</f>
        <v>EQUILIBRIUM</v>
      </c>
    </row>
    <row r="6301">
      <c r="A6301">
        <v>21270</v>
      </c>
      <c r="B6301" t="str">
        <v>2021-10-16</v>
      </c>
      <c r="C6301" t="str">
        <v>Morning</v>
      </c>
      <c r="D6301">
        <v>32</v>
      </c>
      <c r="E6301" t="str">
        <f>IF(MOD(D6301,2)=0,"EVEN","ODD")</f>
        <v>EVEN</v>
      </c>
      <c r="F6301" t="str">
        <f>IF(D6301&lt;=18,"LOW (1-18)","HIGH (19-36)")</f>
        <v>HIGH (19-36)</v>
      </c>
      <c r="G6301">
        <f>INT((D6301-1)/6)+1</f>
        <v>6</v>
      </c>
      <c r="H6301">
        <f>MOD(D6301-1,6)+1</f>
        <v>2</v>
      </c>
      <c r="I6301">
        <f>37-D6301</f>
        <v>5</v>
      </c>
      <c r="J6301">
        <f>ABS(D6301-D6302)</f>
        <v>3</v>
      </c>
      <c r="K6301">
        <f>AVERAGE(D6301:D6305)</f>
        <v>32</v>
      </c>
      <c r="L6301">
        <f>AVERAGE(D6301:D6320)</f>
        <v>32</v>
      </c>
      <c r="M6301">
        <f>K6301-L6301</f>
        <v>0</v>
      </c>
      <c r="N6301" t="str">
        <f>IF(K6301&gt;L6301,"HIGH ZONE BIAS",IF(K6301&lt;L6301,"LOW ZONE BIAS","EQUILIBRIUM"))</f>
        <v>EQUILIBRIUM</v>
      </c>
    </row>
    <row r="6302">
      <c r="A6302">
        <v>21269</v>
      </c>
      <c r="B6302" t="str">
        <v>2021-10-15</v>
      </c>
      <c r="C6302" t="str">
        <v>Evening</v>
      </c>
      <c r="D6302">
        <v>35</v>
      </c>
      <c r="E6302" t="str">
        <f>IF(MOD(D6302,2)=0,"EVEN","ODD")</f>
        <v>ODD</v>
      </c>
      <c r="F6302" t="str">
        <f>IF(D6302&lt;=18,"LOW (1-18)","HIGH (19-36)")</f>
        <v>HIGH (19-36)</v>
      </c>
      <c r="G6302">
        <f>INT((D6302-1)/6)+1</f>
        <v>6</v>
      </c>
      <c r="H6302">
        <f>MOD(D6302-1,6)+1</f>
        <v>5</v>
      </c>
      <c r="I6302">
        <f>37-D6302</f>
        <v>2</v>
      </c>
      <c r="J6302">
        <f>ABS(D6302-D6303)</f>
        <v>21</v>
      </c>
      <c r="K6302">
        <f>AVERAGE(D6302:D6306)</f>
        <v>35</v>
      </c>
      <c r="L6302">
        <f>AVERAGE(D6302:D6321)</f>
        <v>35</v>
      </c>
      <c r="M6302">
        <f>K6302-L6302</f>
        <v>0</v>
      </c>
      <c r="N6302" t="str">
        <f>IF(K6302&gt;L6302,"HIGH ZONE BIAS",IF(K6302&lt;L6302,"LOW ZONE BIAS","EQUILIBRIUM"))</f>
        <v>EQUILIBRIUM</v>
      </c>
    </row>
    <row r="6303">
      <c r="A6303">
        <v>21268</v>
      </c>
      <c r="B6303" t="str">
        <v>2021-10-15</v>
      </c>
      <c r="C6303" t="str">
        <v>Afternoon</v>
      </c>
      <c r="D6303">
        <v>14</v>
      </c>
      <c r="E6303" t="str">
        <f>IF(MOD(D6303,2)=0,"EVEN","ODD")</f>
        <v>EVEN</v>
      </c>
      <c r="F6303" t="str">
        <f>IF(D6303&lt;=18,"LOW (1-18)","HIGH (19-36)")</f>
        <v>LOW (1-18)</v>
      </c>
      <c r="G6303">
        <f>INT((D6303-1)/6)+1</f>
        <v>3</v>
      </c>
      <c r="H6303">
        <f>MOD(D6303-1,6)+1</f>
        <v>2</v>
      </c>
      <c r="I6303">
        <f>37-D6303</f>
        <v>23</v>
      </c>
      <c r="J6303">
        <f>ABS(D6303-D6304)</f>
        <v>21</v>
      </c>
      <c r="K6303">
        <f>AVERAGE(D6303:D6307)</f>
        <v>14</v>
      </c>
      <c r="L6303">
        <f>AVERAGE(D6303:D6322)</f>
        <v>14</v>
      </c>
      <c r="M6303">
        <f>K6303-L6303</f>
        <v>0</v>
      </c>
      <c r="N6303" t="str">
        <f>IF(K6303&gt;L6303,"HIGH ZONE BIAS",IF(K6303&lt;L6303,"LOW ZONE BIAS","EQUILIBRIUM"))</f>
        <v>EQUILIBRIUM</v>
      </c>
    </row>
    <row r="6304">
      <c r="A6304">
        <v>21267</v>
      </c>
      <c r="B6304" t="str">
        <v>2021-10-15</v>
      </c>
      <c r="C6304" t="str">
        <v>Midday</v>
      </c>
      <c r="D6304">
        <v>35</v>
      </c>
      <c r="E6304" t="str">
        <f>IF(MOD(D6304,2)=0,"EVEN","ODD")</f>
        <v>ODD</v>
      </c>
      <c r="F6304" t="str">
        <f>IF(D6304&lt;=18,"LOW (1-18)","HIGH (19-36)")</f>
        <v>HIGH (19-36)</v>
      </c>
      <c r="G6304">
        <f>INT((D6304-1)/6)+1</f>
        <v>6</v>
      </c>
      <c r="H6304">
        <f>MOD(D6304-1,6)+1</f>
        <v>5</v>
      </c>
      <c r="I6304">
        <f>37-D6304</f>
        <v>2</v>
      </c>
      <c r="J6304">
        <f>ABS(D6304-D6305)</f>
        <v>27</v>
      </c>
      <c r="K6304">
        <f>AVERAGE(D6304:D6308)</f>
        <v>35</v>
      </c>
      <c r="L6304">
        <f>AVERAGE(D6304:D6323)</f>
        <v>35</v>
      </c>
      <c r="M6304">
        <f>K6304-L6304</f>
        <v>0</v>
      </c>
      <c r="N6304" t="str">
        <f>IF(K6304&gt;L6304,"HIGH ZONE BIAS",IF(K6304&lt;L6304,"LOW ZONE BIAS","EQUILIBRIUM"))</f>
        <v>EQUILIBRIUM</v>
      </c>
    </row>
    <row r="6305">
      <c r="A6305">
        <v>21266</v>
      </c>
      <c r="B6305" t="str">
        <v>2021-10-15</v>
      </c>
      <c r="C6305" t="str">
        <v>Morning</v>
      </c>
      <c r="D6305">
        <v>8</v>
      </c>
      <c r="E6305" t="str">
        <f>IF(MOD(D6305,2)=0,"EVEN","ODD")</f>
        <v>EVEN</v>
      </c>
      <c r="F6305" t="str">
        <f>IF(D6305&lt;=18,"LOW (1-18)","HIGH (19-36)")</f>
        <v>LOW (1-18)</v>
      </c>
      <c r="G6305">
        <f>INT((D6305-1)/6)+1</f>
        <v>2</v>
      </c>
      <c r="H6305">
        <f>MOD(D6305-1,6)+1</f>
        <v>2</v>
      </c>
      <c r="I6305">
        <f>37-D6305</f>
        <v>29</v>
      </c>
      <c r="J6305">
        <f>ABS(D6305-D6306)</f>
        <v>5</v>
      </c>
      <c r="K6305">
        <f>AVERAGE(D6305:D6309)</f>
        <v>8</v>
      </c>
      <c r="L6305">
        <f>AVERAGE(D6305:D6324)</f>
        <v>8</v>
      </c>
      <c r="M6305">
        <f>K6305-L6305</f>
        <v>0</v>
      </c>
      <c r="N6305" t="str">
        <f>IF(K6305&gt;L6305,"HIGH ZONE BIAS",IF(K6305&lt;L6305,"LOW ZONE BIAS","EQUILIBRIUM"))</f>
        <v>EQUILIBRIUM</v>
      </c>
    </row>
    <row r="6306">
      <c r="A6306">
        <v>21265</v>
      </c>
      <c r="B6306" t="str">
        <v>2021-10-14</v>
      </c>
      <c r="C6306" t="str">
        <v>Evening</v>
      </c>
      <c r="D6306">
        <v>3</v>
      </c>
      <c r="E6306" t="str">
        <f>IF(MOD(D6306,2)=0,"EVEN","ODD")</f>
        <v>ODD</v>
      </c>
      <c r="F6306" t="str">
        <f>IF(D6306&lt;=18,"LOW (1-18)","HIGH (19-36)")</f>
        <v>LOW (1-18)</v>
      </c>
      <c r="G6306">
        <f>INT((D6306-1)/6)+1</f>
        <v>1</v>
      </c>
      <c r="H6306">
        <f>MOD(D6306-1,6)+1</f>
        <v>3</v>
      </c>
      <c r="I6306">
        <f>37-D6306</f>
        <v>34</v>
      </c>
      <c r="J6306">
        <f>ABS(D6306-D6307)</f>
        <v>2</v>
      </c>
      <c r="K6306">
        <f>AVERAGE(D6306:D6310)</f>
        <v>3</v>
      </c>
      <c r="L6306">
        <f>AVERAGE(D6306:D6325)</f>
        <v>3</v>
      </c>
      <c r="M6306">
        <f>K6306-L6306</f>
        <v>0</v>
      </c>
      <c r="N6306" t="str">
        <f>IF(K6306&gt;L6306,"HIGH ZONE BIAS",IF(K6306&lt;L6306,"LOW ZONE BIAS","EQUILIBRIUM"))</f>
        <v>EQUILIBRIUM</v>
      </c>
    </row>
    <row r="6307">
      <c r="A6307">
        <v>21264</v>
      </c>
      <c r="B6307" t="str">
        <v>2021-10-14</v>
      </c>
      <c r="C6307" t="str">
        <v>Afternoon</v>
      </c>
      <c r="D6307">
        <v>1</v>
      </c>
      <c r="E6307" t="str">
        <f>IF(MOD(D6307,2)=0,"EVEN","ODD")</f>
        <v>ODD</v>
      </c>
      <c r="F6307" t="str">
        <f>IF(D6307&lt;=18,"LOW (1-18)","HIGH (19-36)")</f>
        <v>LOW (1-18)</v>
      </c>
      <c r="G6307">
        <f>INT((D6307-1)/6)+1</f>
        <v>1</v>
      </c>
      <c r="H6307">
        <f>MOD(D6307-1,6)+1</f>
        <v>1</v>
      </c>
      <c r="I6307">
        <f>37-D6307</f>
        <v>36</v>
      </c>
      <c r="J6307">
        <f>ABS(D6307-D6308)</f>
        <v>13</v>
      </c>
      <c r="K6307">
        <f>AVERAGE(D6307:D6311)</f>
        <v>1</v>
      </c>
      <c r="L6307">
        <f>AVERAGE(D6307:D6326)</f>
        <v>1</v>
      </c>
      <c r="M6307">
        <f>K6307-L6307</f>
        <v>0</v>
      </c>
      <c r="N6307" t="str">
        <f>IF(K6307&gt;L6307,"HIGH ZONE BIAS",IF(K6307&lt;L6307,"LOW ZONE BIAS","EQUILIBRIUM"))</f>
        <v>EQUILIBRIUM</v>
      </c>
    </row>
    <row r="6308">
      <c r="A6308">
        <v>21263</v>
      </c>
      <c r="B6308" t="str">
        <v>2021-10-14</v>
      </c>
      <c r="C6308" t="str">
        <v>Midday</v>
      </c>
      <c r="D6308">
        <v>14</v>
      </c>
      <c r="E6308" t="str">
        <f>IF(MOD(D6308,2)=0,"EVEN","ODD")</f>
        <v>EVEN</v>
      </c>
      <c r="F6308" t="str">
        <f>IF(D6308&lt;=18,"LOW (1-18)","HIGH (19-36)")</f>
        <v>LOW (1-18)</v>
      </c>
      <c r="G6308">
        <f>INT((D6308-1)/6)+1</f>
        <v>3</v>
      </c>
      <c r="H6308">
        <f>MOD(D6308-1,6)+1</f>
        <v>2</v>
      </c>
      <c r="I6308">
        <f>37-D6308</f>
        <v>23</v>
      </c>
      <c r="J6308">
        <f>ABS(D6308-D6309)</f>
        <v>10</v>
      </c>
      <c r="K6308">
        <f>AVERAGE(D6308:D6312)</f>
        <v>14</v>
      </c>
      <c r="L6308">
        <f>AVERAGE(D6308:D6327)</f>
        <v>14</v>
      </c>
      <c r="M6308">
        <f>K6308-L6308</f>
        <v>0</v>
      </c>
      <c r="N6308" t="str">
        <f>IF(K6308&gt;L6308,"HIGH ZONE BIAS",IF(K6308&lt;L6308,"LOW ZONE BIAS","EQUILIBRIUM"))</f>
        <v>EQUILIBRIUM</v>
      </c>
    </row>
    <row r="6309">
      <c r="A6309">
        <v>21262</v>
      </c>
      <c r="B6309" t="str">
        <v>2021-10-14</v>
      </c>
      <c r="C6309" t="str">
        <v>Morning</v>
      </c>
      <c r="D6309">
        <v>24</v>
      </c>
      <c r="E6309" t="str">
        <f>IF(MOD(D6309,2)=0,"EVEN","ODD")</f>
        <v>EVEN</v>
      </c>
      <c r="F6309" t="str">
        <f>IF(D6309&lt;=18,"LOW (1-18)","HIGH (19-36)")</f>
        <v>HIGH (19-36)</v>
      </c>
      <c r="G6309">
        <f>INT((D6309-1)/6)+1</f>
        <v>4</v>
      </c>
      <c r="H6309">
        <f>MOD(D6309-1,6)+1</f>
        <v>6</v>
      </c>
      <c r="I6309">
        <f>37-D6309</f>
        <v>13</v>
      </c>
      <c r="J6309">
        <f>ABS(D6309-D6310)</f>
        <v>21</v>
      </c>
      <c r="K6309">
        <f>AVERAGE(D6309:D6313)</f>
        <v>24</v>
      </c>
      <c r="L6309">
        <f>AVERAGE(D6309:D6328)</f>
        <v>24</v>
      </c>
      <c r="M6309">
        <f>K6309-L6309</f>
        <v>0</v>
      </c>
      <c r="N6309" t="str">
        <f>IF(K6309&gt;L6309,"HIGH ZONE BIAS",IF(K6309&lt;L6309,"LOW ZONE BIAS","EQUILIBRIUM"))</f>
        <v>EQUILIBRIUM</v>
      </c>
    </row>
    <row r="6310">
      <c r="A6310">
        <v>21261</v>
      </c>
      <c r="B6310" t="str">
        <v>2021-10-13</v>
      </c>
      <c r="C6310" t="str">
        <v>Evening</v>
      </c>
      <c r="D6310">
        <v>3</v>
      </c>
      <c r="E6310" t="str">
        <f>IF(MOD(D6310,2)=0,"EVEN","ODD")</f>
        <v>ODD</v>
      </c>
      <c r="F6310" t="str">
        <f>IF(D6310&lt;=18,"LOW (1-18)","HIGH (19-36)")</f>
        <v>LOW (1-18)</v>
      </c>
      <c r="G6310">
        <f>INT((D6310-1)/6)+1</f>
        <v>1</v>
      </c>
      <c r="H6310">
        <f>MOD(D6310-1,6)+1</f>
        <v>3</v>
      </c>
      <c r="I6310">
        <f>37-D6310</f>
        <v>34</v>
      </c>
      <c r="J6310">
        <f>ABS(D6310-D6311)</f>
        <v>14</v>
      </c>
      <c r="K6310">
        <f>AVERAGE(D6310:D6314)</f>
        <v>3</v>
      </c>
      <c r="L6310">
        <f>AVERAGE(D6310:D6329)</f>
        <v>3</v>
      </c>
      <c r="M6310">
        <f>K6310-L6310</f>
        <v>0</v>
      </c>
      <c r="N6310" t="str">
        <f>IF(K6310&gt;L6310,"HIGH ZONE BIAS",IF(K6310&lt;L6310,"LOW ZONE BIAS","EQUILIBRIUM"))</f>
        <v>EQUILIBRIUM</v>
      </c>
    </row>
    <row r="6311">
      <c r="A6311">
        <v>21260</v>
      </c>
      <c r="B6311" t="str">
        <v>2021-10-13</v>
      </c>
      <c r="C6311" t="str">
        <v>Afternoon</v>
      </c>
      <c r="D6311">
        <v>17</v>
      </c>
      <c r="E6311" t="str">
        <f>IF(MOD(D6311,2)=0,"EVEN","ODD")</f>
        <v>ODD</v>
      </c>
      <c r="F6311" t="str">
        <f>IF(D6311&lt;=18,"LOW (1-18)","HIGH (19-36)")</f>
        <v>LOW (1-18)</v>
      </c>
      <c r="G6311">
        <f>INT((D6311-1)/6)+1</f>
        <v>3</v>
      </c>
      <c r="H6311">
        <f>MOD(D6311-1,6)+1</f>
        <v>5</v>
      </c>
      <c r="I6311">
        <f>37-D6311</f>
        <v>20</v>
      </c>
      <c r="J6311">
        <f>ABS(D6311-D6312)</f>
        <v>1</v>
      </c>
      <c r="K6311">
        <f>AVERAGE(D6311:D6315)</f>
        <v>17</v>
      </c>
      <c r="L6311">
        <f>AVERAGE(D6311:D6330)</f>
        <v>17</v>
      </c>
      <c r="M6311">
        <f>K6311-L6311</f>
        <v>0</v>
      </c>
      <c r="N6311" t="str">
        <f>IF(K6311&gt;L6311,"HIGH ZONE BIAS",IF(K6311&lt;L6311,"LOW ZONE BIAS","EQUILIBRIUM"))</f>
        <v>EQUILIBRIUM</v>
      </c>
    </row>
    <row r="6312">
      <c r="A6312">
        <v>21259</v>
      </c>
      <c r="B6312" t="str">
        <v>2021-10-13</v>
      </c>
      <c r="C6312" t="str">
        <v>Midday</v>
      </c>
      <c r="D6312">
        <v>18</v>
      </c>
      <c r="E6312" t="str">
        <f>IF(MOD(D6312,2)=0,"EVEN","ODD")</f>
        <v>EVEN</v>
      </c>
      <c r="F6312" t="str">
        <f>IF(D6312&lt;=18,"LOW (1-18)","HIGH (19-36)")</f>
        <v>LOW (1-18)</v>
      </c>
      <c r="G6312">
        <f>INT((D6312-1)/6)+1</f>
        <v>3</v>
      </c>
      <c r="H6312">
        <f>MOD(D6312-1,6)+1</f>
        <v>6</v>
      </c>
      <c r="I6312">
        <f>37-D6312</f>
        <v>19</v>
      </c>
      <c r="J6312">
        <f>ABS(D6312-D6313)</f>
        <v>8</v>
      </c>
      <c r="K6312">
        <f>AVERAGE(D6312:D6316)</f>
        <v>18</v>
      </c>
      <c r="L6312">
        <f>AVERAGE(D6312:D6331)</f>
        <v>18</v>
      </c>
      <c r="M6312">
        <f>K6312-L6312</f>
        <v>0</v>
      </c>
      <c r="N6312" t="str">
        <f>IF(K6312&gt;L6312,"HIGH ZONE BIAS",IF(K6312&lt;L6312,"LOW ZONE BIAS","EQUILIBRIUM"))</f>
        <v>EQUILIBRIUM</v>
      </c>
    </row>
    <row r="6313">
      <c r="A6313">
        <v>21258</v>
      </c>
      <c r="B6313" t="str">
        <v>2021-10-13</v>
      </c>
      <c r="C6313" t="str">
        <v>Morning</v>
      </c>
      <c r="D6313">
        <v>10</v>
      </c>
      <c r="E6313" t="str">
        <f>IF(MOD(D6313,2)=0,"EVEN","ODD")</f>
        <v>EVEN</v>
      </c>
      <c r="F6313" t="str">
        <f>IF(D6313&lt;=18,"LOW (1-18)","HIGH (19-36)")</f>
        <v>LOW (1-18)</v>
      </c>
      <c r="G6313">
        <f>INT((D6313-1)/6)+1</f>
        <v>2</v>
      </c>
      <c r="H6313">
        <f>MOD(D6313-1,6)+1</f>
        <v>4</v>
      </c>
      <c r="I6313">
        <f>37-D6313</f>
        <v>27</v>
      </c>
      <c r="J6313">
        <f>ABS(D6313-D6314)</f>
        <v>10</v>
      </c>
      <c r="K6313">
        <f>AVERAGE(D6313:D6317)</f>
        <v>10</v>
      </c>
      <c r="L6313">
        <f>AVERAGE(D6313:D6332)</f>
        <v>10</v>
      </c>
      <c r="M6313">
        <f>K6313-L6313</f>
        <v>0</v>
      </c>
      <c r="N6313" t="str">
        <f>IF(K6313&gt;L6313,"HIGH ZONE BIAS",IF(K6313&lt;L6313,"LOW ZONE BIAS","EQUILIBRIUM"))</f>
        <v>EQUILIBRIUM</v>
      </c>
    </row>
    <row r="6314">
      <c r="A6314">
        <v>21257</v>
      </c>
      <c r="B6314" t="str">
        <v>2021-10-12</v>
      </c>
      <c r="C6314" t="str">
        <v>Evening</v>
      </c>
      <c r="D6314">
        <v>20</v>
      </c>
      <c r="E6314" t="str">
        <f>IF(MOD(D6314,2)=0,"EVEN","ODD")</f>
        <v>EVEN</v>
      </c>
      <c r="F6314" t="str">
        <f>IF(D6314&lt;=18,"LOW (1-18)","HIGH (19-36)")</f>
        <v>HIGH (19-36)</v>
      </c>
      <c r="G6314">
        <f>INT((D6314-1)/6)+1</f>
        <v>4</v>
      </c>
      <c r="H6314">
        <f>MOD(D6314-1,6)+1</f>
        <v>2</v>
      </c>
      <c r="I6314">
        <f>37-D6314</f>
        <v>17</v>
      </c>
      <c r="J6314">
        <f>ABS(D6314-D6315)</f>
        <v>14</v>
      </c>
      <c r="K6314">
        <f>AVERAGE(D6314:D6318)</f>
        <v>20</v>
      </c>
      <c r="L6314">
        <f>AVERAGE(D6314:D6333)</f>
        <v>20</v>
      </c>
      <c r="M6314">
        <f>K6314-L6314</f>
        <v>0</v>
      </c>
      <c r="N6314" t="str">
        <f>IF(K6314&gt;L6314,"HIGH ZONE BIAS",IF(K6314&lt;L6314,"LOW ZONE BIAS","EQUILIBRIUM"))</f>
        <v>EQUILIBRIUM</v>
      </c>
    </row>
    <row r="6315">
      <c r="A6315">
        <v>21256</v>
      </c>
      <c r="B6315" t="str">
        <v>2021-10-12</v>
      </c>
      <c r="C6315" t="str">
        <v>Afternoon</v>
      </c>
      <c r="D6315">
        <v>34</v>
      </c>
      <c r="E6315" t="str">
        <f>IF(MOD(D6315,2)=0,"EVEN","ODD")</f>
        <v>EVEN</v>
      </c>
      <c r="F6315" t="str">
        <f>IF(D6315&lt;=18,"LOW (1-18)","HIGH (19-36)")</f>
        <v>HIGH (19-36)</v>
      </c>
      <c r="G6315">
        <f>INT((D6315-1)/6)+1</f>
        <v>6</v>
      </c>
      <c r="H6315">
        <f>MOD(D6315-1,6)+1</f>
        <v>4</v>
      </c>
      <c r="I6315">
        <f>37-D6315</f>
        <v>3</v>
      </c>
      <c r="J6315">
        <f>ABS(D6315-D6316)</f>
        <v>19</v>
      </c>
      <c r="K6315">
        <f>AVERAGE(D6315:D6319)</f>
        <v>34</v>
      </c>
      <c r="L6315">
        <f>AVERAGE(D6315:D6334)</f>
        <v>34</v>
      </c>
      <c r="M6315">
        <f>K6315-L6315</f>
        <v>0</v>
      </c>
      <c r="N6315" t="str">
        <f>IF(K6315&gt;L6315,"HIGH ZONE BIAS",IF(K6315&lt;L6315,"LOW ZONE BIAS","EQUILIBRIUM"))</f>
        <v>EQUILIBRIUM</v>
      </c>
    </row>
    <row r="6316">
      <c r="A6316">
        <v>21255</v>
      </c>
      <c r="B6316" t="str">
        <v>2021-10-12</v>
      </c>
      <c r="C6316" t="str">
        <v>Midday</v>
      </c>
      <c r="D6316">
        <v>15</v>
      </c>
      <c r="E6316" t="str">
        <f>IF(MOD(D6316,2)=0,"EVEN","ODD")</f>
        <v>ODD</v>
      </c>
      <c r="F6316" t="str">
        <f>IF(D6316&lt;=18,"LOW (1-18)","HIGH (19-36)")</f>
        <v>LOW (1-18)</v>
      </c>
      <c r="G6316">
        <f>INT((D6316-1)/6)+1</f>
        <v>3</v>
      </c>
      <c r="H6316">
        <f>MOD(D6316-1,6)+1</f>
        <v>3</v>
      </c>
      <c r="I6316">
        <f>37-D6316</f>
        <v>22</v>
      </c>
      <c r="J6316">
        <f>ABS(D6316-D6317)</f>
        <v>1</v>
      </c>
      <c r="K6316">
        <f>AVERAGE(D6316:D6320)</f>
        <v>15</v>
      </c>
      <c r="L6316">
        <f>AVERAGE(D6316:D6335)</f>
        <v>15</v>
      </c>
      <c r="M6316">
        <f>K6316-L6316</f>
        <v>0</v>
      </c>
      <c r="N6316" t="str">
        <f>IF(K6316&gt;L6316,"HIGH ZONE BIAS",IF(K6316&lt;L6316,"LOW ZONE BIAS","EQUILIBRIUM"))</f>
        <v>EQUILIBRIUM</v>
      </c>
    </row>
    <row r="6317">
      <c r="A6317">
        <v>21254</v>
      </c>
      <c r="B6317" t="str">
        <v>2021-10-12</v>
      </c>
      <c r="C6317" t="str">
        <v>Morning</v>
      </c>
      <c r="D6317">
        <v>16</v>
      </c>
      <c r="E6317" t="str">
        <f>IF(MOD(D6317,2)=0,"EVEN","ODD")</f>
        <v>EVEN</v>
      </c>
      <c r="F6317" t="str">
        <f>IF(D6317&lt;=18,"LOW (1-18)","HIGH (19-36)")</f>
        <v>LOW (1-18)</v>
      </c>
      <c r="G6317">
        <f>INT((D6317-1)/6)+1</f>
        <v>3</v>
      </c>
      <c r="H6317">
        <f>MOD(D6317-1,6)+1</f>
        <v>4</v>
      </c>
      <c r="I6317">
        <f>37-D6317</f>
        <v>21</v>
      </c>
      <c r="J6317">
        <f>ABS(D6317-D6318)</f>
        <v>13</v>
      </c>
      <c r="K6317">
        <f>AVERAGE(D6317:D6321)</f>
        <v>16</v>
      </c>
      <c r="L6317">
        <f>AVERAGE(D6317:D6336)</f>
        <v>16</v>
      </c>
      <c r="M6317">
        <f>K6317-L6317</f>
        <v>0</v>
      </c>
      <c r="N6317" t="str">
        <f>IF(K6317&gt;L6317,"HIGH ZONE BIAS",IF(K6317&lt;L6317,"LOW ZONE BIAS","EQUILIBRIUM"))</f>
        <v>EQUILIBRIUM</v>
      </c>
    </row>
    <row r="6318">
      <c r="A6318">
        <v>21253</v>
      </c>
      <c r="B6318" t="str">
        <v>2021-10-11</v>
      </c>
      <c r="C6318" t="str">
        <v>Evening</v>
      </c>
      <c r="D6318">
        <v>29</v>
      </c>
      <c r="E6318" t="str">
        <f>IF(MOD(D6318,2)=0,"EVEN","ODD")</f>
        <v>ODD</v>
      </c>
      <c r="F6318" t="str">
        <f>IF(D6318&lt;=18,"LOW (1-18)","HIGH (19-36)")</f>
        <v>HIGH (19-36)</v>
      </c>
      <c r="G6318">
        <f>INT((D6318-1)/6)+1</f>
        <v>5</v>
      </c>
      <c r="H6318">
        <f>MOD(D6318-1,6)+1</f>
        <v>5</v>
      </c>
      <c r="I6318">
        <f>37-D6318</f>
        <v>8</v>
      </c>
      <c r="J6318">
        <f>ABS(D6318-D6319)</f>
        <v>11</v>
      </c>
      <c r="K6318">
        <f>AVERAGE(D6318:D6322)</f>
        <v>29</v>
      </c>
      <c r="L6318">
        <f>AVERAGE(D6318:D6337)</f>
        <v>29</v>
      </c>
      <c r="M6318">
        <f>K6318-L6318</f>
        <v>0</v>
      </c>
      <c r="N6318" t="str">
        <f>IF(K6318&gt;L6318,"HIGH ZONE BIAS",IF(K6318&lt;L6318,"LOW ZONE BIAS","EQUILIBRIUM"))</f>
        <v>EQUILIBRIUM</v>
      </c>
    </row>
    <row r="6319">
      <c r="A6319">
        <v>21252</v>
      </c>
      <c r="B6319" t="str">
        <v>2021-10-11</v>
      </c>
      <c r="C6319" t="str">
        <v>Afternoon</v>
      </c>
      <c r="D6319">
        <v>18</v>
      </c>
      <c r="E6319" t="str">
        <f>IF(MOD(D6319,2)=0,"EVEN","ODD")</f>
        <v>EVEN</v>
      </c>
      <c r="F6319" t="str">
        <f>IF(D6319&lt;=18,"LOW (1-18)","HIGH (19-36)")</f>
        <v>LOW (1-18)</v>
      </c>
      <c r="G6319">
        <f>INT((D6319-1)/6)+1</f>
        <v>3</v>
      </c>
      <c r="H6319">
        <f>MOD(D6319-1,6)+1</f>
        <v>6</v>
      </c>
      <c r="I6319">
        <f>37-D6319</f>
        <v>19</v>
      </c>
      <c r="J6319">
        <f>ABS(D6319-D6320)</f>
        <v>7</v>
      </c>
      <c r="K6319">
        <f>AVERAGE(D6319:D6323)</f>
        <v>18</v>
      </c>
      <c r="L6319">
        <f>AVERAGE(D6319:D6338)</f>
        <v>18</v>
      </c>
      <c r="M6319">
        <f>K6319-L6319</f>
        <v>0</v>
      </c>
      <c r="N6319" t="str">
        <f>IF(K6319&gt;L6319,"HIGH ZONE BIAS",IF(K6319&lt;L6319,"LOW ZONE BIAS","EQUILIBRIUM"))</f>
        <v>EQUILIBRIUM</v>
      </c>
    </row>
    <row r="6320">
      <c r="A6320">
        <v>21251</v>
      </c>
      <c r="B6320" t="str">
        <v>2021-10-11</v>
      </c>
      <c r="C6320" t="str">
        <v>Midday</v>
      </c>
      <c r="D6320">
        <v>25</v>
      </c>
      <c r="E6320" t="str">
        <f>IF(MOD(D6320,2)=0,"EVEN","ODD")</f>
        <v>ODD</v>
      </c>
      <c r="F6320" t="str">
        <f>IF(D6320&lt;=18,"LOW (1-18)","HIGH (19-36)")</f>
        <v>HIGH (19-36)</v>
      </c>
      <c r="G6320">
        <f>INT((D6320-1)/6)+1</f>
        <v>5</v>
      </c>
      <c r="H6320">
        <f>MOD(D6320-1,6)+1</f>
        <v>1</v>
      </c>
      <c r="I6320">
        <f>37-D6320</f>
        <v>12</v>
      </c>
      <c r="J6320">
        <f>ABS(D6320-D6321)</f>
        <v>8</v>
      </c>
      <c r="K6320">
        <f>AVERAGE(D6320:D6324)</f>
        <v>25</v>
      </c>
      <c r="L6320">
        <f>AVERAGE(D6320:D6339)</f>
        <v>25</v>
      </c>
      <c r="M6320">
        <f>K6320-L6320</f>
        <v>0</v>
      </c>
      <c r="N6320" t="str">
        <f>IF(K6320&gt;L6320,"HIGH ZONE BIAS",IF(K6320&lt;L6320,"LOW ZONE BIAS","EQUILIBRIUM"))</f>
        <v>EQUILIBRIUM</v>
      </c>
    </row>
    <row r="6321">
      <c r="A6321">
        <v>21250</v>
      </c>
      <c r="B6321" t="str">
        <v>2021-10-11</v>
      </c>
      <c r="C6321" t="str">
        <v>Morning</v>
      </c>
      <c r="D6321">
        <v>17</v>
      </c>
      <c r="E6321" t="str">
        <f>IF(MOD(D6321,2)=0,"EVEN","ODD")</f>
        <v>ODD</v>
      </c>
      <c r="F6321" t="str">
        <f>IF(D6321&lt;=18,"LOW (1-18)","HIGH (19-36)")</f>
        <v>LOW (1-18)</v>
      </c>
      <c r="G6321">
        <f>INT((D6321-1)/6)+1</f>
        <v>3</v>
      </c>
      <c r="H6321">
        <f>MOD(D6321-1,6)+1</f>
        <v>5</v>
      </c>
      <c r="I6321">
        <f>37-D6321</f>
        <v>20</v>
      </c>
      <c r="J6321">
        <f>ABS(D6321-D6322)</f>
        <v>5</v>
      </c>
      <c r="K6321">
        <f>AVERAGE(D6321:D6325)</f>
        <v>17</v>
      </c>
      <c r="L6321">
        <f>AVERAGE(D6321:D6340)</f>
        <v>17</v>
      </c>
      <c r="M6321">
        <f>K6321-L6321</f>
        <v>0</v>
      </c>
      <c r="N6321" t="str">
        <f>IF(K6321&gt;L6321,"HIGH ZONE BIAS",IF(K6321&lt;L6321,"LOW ZONE BIAS","EQUILIBRIUM"))</f>
        <v>EQUILIBRIUM</v>
      </c>
    </row>
    <row r="6322">
      <c r="A6322">
        <v>21249</v>
      </c>
      <c r="B6322" t="str">
        <v>2021-10-09</v>
      </c>
      <c r="C6322" t="str">
        <v>Evening</v>
      </c>
      <c r="D6322">
        <v>12</v>
      </c>
      <c r="E6322" t="str">
        <f>IF(MOD(D6322,2)=0,"EVEN","ODD")</f>
        <v>EVEN</v>
      </c>
      <c r="F6322" t="str">
        <f>IF(D6322&lt;=18,"LOW (1-18)","HIGH (19-36)")</f>
        <v>LOW (1-18)</v>
      </c>
      <c r="G6322">
        <f>INT((D6322-1)/6)+1</f>
        <v>2</v>
      </c>
      <c r="H6322">
        <f>MOD(D6322-1,6)+1</f>
        <v>6</v>
      </c>
      <c r="I6322">
        <f>37-D6322</f>
        <v>25</v>
      </c>
      <c r="J6322">
        <f>ABS(D6322-D6323)</f>
        <v>8</v>
      </c>
      <c r="K6322">
        <f>AVERAGE(D6322:D6326)</f>
        <v>12</v>
      </c>
      <c r="L6322">
        <f>AVERAGE(D6322:D6341)</f>
        <v>12</v>
      </c>
      <c r="M6322">
        <f>K6322-L6322</f>
        <v>0</v>
      </c>
      <c r="N6322" t="str">
        <f>IF(K6322&gt;L6322,"HIGH ZONE BIAS",IF(K6322&lt;L6322,"LOW ZONE BIAS","EQUILIBRIUM"))</f>
        <v>EQUILIBRIUM</v>
      </c>
    </row>
    <row r="6323">
      <c r="A6323">
        <v>21248</v>
      </c>
      <c r="B6323" t="str">
        <v>2021-10-09</v>
      </c>
      <c r="C6323" t="str">
        <v>Afternoon</v>
      </c>
      <c r="D6323">
        <v>20</v>
      </c>
      <c r="E6323" t="str">
        <f>IF(MOD(D6323,2)=0,"EVEN","ODD")</f>
        <v>EVEN</v>
      </c>
      <c r="F6323" t="str">
        <f>IF(D6323&lt;=18,"LOW (1-18)","HIGH (19-36)")</f>
        <v>HIGH (19-36)</v>
      </c>
      <c r="G6323">
        <f>INT((D6323-1)/6)+1</f>
        <v>4</v>
      </c>
      <c r="H6323">
        <f>MOD(D6323-1,6)+1</f>
        <v>2</v>
      </c>
      <c r="I6323">
        <f>37-D6323</f>
        <v>17</v>
      </c>
      <c r="J6323">
        <f>ABS(D6323-D6324)</f>
        <v>9</v>
      </c>
      <c r="K6323">
        <f>AVERAGE(D6323:D6327)</f>
        <v>20</v>
      </c>
      <c r="L6323">
        <f>AVERAGE(D6323:D6342)</f>
        <v>20</v>
      </c>
      <c r="M6323">
        <f>K6323-L6323</f>
        <v>0</v>
      </c>
      <c r="N6323" t="str">
        <f>IF(K6323&gt;L6323,"HIGH ZONE BIAS",IF(K6323&lt;L6323,"LOW ZONE BIAS","EQUILIBRIUM"))</f>
        <v>EQUILIBRIUM</v>
      </c>
    </row>
    <row r="6324">
      <c r="A6324">
        <v>21247</v>
      </c>
      <c r="B6324" t="str">
        <v>2021-10-09</v>
      </c>
      <c r="C6324" t="str">
        <v>Midday</v>
      </c>
      <c r="D6324">
        <v>11</v>
      </c>
      <c r="E6324" t="str">
        <f>IF(MOD(D6324,2)=0,"EVEN","ODD")</f>
        <v>ODD</v>
      </c>
      <c r="F6324" t="str">
        <f>IF(D6324&lt;=18,"LOW (1-18)","HIGH (19-36)")</f>
        <v>LOW (1-18)</v>
      </c>
      <c r="G6324">
        <f>INT((D6324-1)/6)+1</f>
        <v>2</v>
      </c>
      <c r="H6324">
        <f>MOD(D6324-1,6)+1</f>
        <v>5</v>
      </c>
      <c r="I6324">
        <f>37-D6324</f>
        <v>26</v>
      </c>
      <c r="J6324">
        <f>ABS(D6324-D6325)</f>
        <v>1</v>
      </c>
      <c r="K6324">
        <f>AVERAGE(D6324:D6328)</f>
        <v>11</v>
      </c>
      <c r="L6324">
        <f>AVERAGE(D6324:D6343)</f>
        <v>11</v>
      </c>
      <c r="M6324">
        <f>K6324-L6324</f>
        <v>0</v>
      </c>
      <c r="N6324" t="str">
        <f>IF(K6324&gt;L6324,"HIGH ZONE BIAS",IF(K6324&lt;L6324,"LOW ZONE BIAS","EQUILIBRIUM"))</f>
        <v>EQUILIBRIUM</v>
      </c>
    </row>
    <row r="6325">
      <c r="A6325">
        <v>21246</v>
      </c>
      <c r="B6325" t="str">
        <v>2021-10-09</v>
      </c>
      <c r="C6325" t="str">
        <v>Morning</v>
      </c>
      <c r="D6325">
        <v>10</v>
      </c>
      <c r="E6325" t="str">
        <f>IF(MOD(D6325,2)=0,"EVEN","ODD")</f>
        <v>EVEN</v>
      </c>
      <c r="F6325" t="str">
        <f>IF(D6325&lt;=18,"LOW (1-18)","HIGH (19-36)")</f>
        <v>LOW (1-18)</v>
      </c>
      <c r="G6325">
        <f>INT((D6325-1)/6)+1</f>
        <v>2</v>
      </c>
      <c r="H6325">
        <f>MOD(D6325-1,6)+1</f>
        <v>4</v>
      </c>
      <c r="I6325">
        <f>37-D6325</f>
        <v>27</v>
      </c>
      <c r="J6325">
        <f>ABS(D6325-D6326)</f>
        <v>1</v>
      </c>
      <c r="K6325">
        <f>AVERAGE(D6325:D6329)</f>
        <v>10</v>
      </c>
      <c r="L6325">
        <f>AVERAGE(D6325:D6344)</f>
        <v>10</v>
      </c>
      <c r="M6325">
        <f>K6325-L6325</f>
        <v>0</v>
      </c>
      <c r="N6325" t="str">
        <f>IF(K6325&gt;L6325,"HIGH ZONE BIAS",IF(K6325&lt;L6325,"LOW ZONE BIAS","EQUILIBRIUM"))</f>
        <v>EQUILIBRIUM</v>
      </c>
    </row>
    <row r="6326">
      <c r="A6326">
        <v>21245</v>
      </c>
      <c r="B6326" t="str">
        <v>2021-10-08</v>
      </c>
      <c r="C6326" t="str">
        <v>Evening</v>
      </c>
      <c r="D6326">
        <v>9</v>
      </c>
      <c r="E6326" t="str">
        <f>IF(MOD(D6326,2)=0,"EVEN","ODD")</f>
        <v>ODD</v>
      </c>
      <c r="F6326" t="str">
        <f>IF(D6326&lt;=18,"LOW (1-18)","HIGH (19-36)")</f>
        <v>LOW (1-18)</v>
      </c>
      <c r="G6326">
        <f>INT((D6326-1)/6)+1</f>
        <v>2</v>
      </c>
      <c r="H6326">
        <f>MOD(D6326-1,6)+1</f>
        <v>3</v>
      </c>
      <c r="I6326">
        <f>37-D6326</f>
        <v>28</v>
      </c>
      <c r="J6326">
        <f>ABS(D6326-D6327)</f>
        <v>16</v>
      </c>
      <c r="K6326">
        <f>AVERAGE(D6326:D6330)</f>
        <v>9</v>
      </c>
      <c r="L6326">
        <f>AVERAGE(D6326:D6345)</f>
        <v>9</v>
      </c>
      <c r="M6326">
        <f>K6326-L6326</f>
        <v>0</v>
      </c>
      <c r="N6326" t="str">
        <f>IF(K6326&gt;L6326,"HIGH ZONE BIAS",IF(K6326&lt;L6326,"LOW ZONE BIAS","EQUILIBRIUM"))</f>
        <v>EQUILIBRIUM</v>
      </c>
    </row>
    <row r="6327">
      <c r="A6327">
        <v>21244</v>
      </c>
      <c r="B6327" t="str">
        <v>2021-10-08</v>
      </c>
      <c r="C6327" t="str">
        <v>Afternoon</v>
      </c>
      <c r="D6327">
        <v>25</v>
      </c>
      <c r="E6327" t="str">
        <f>IF(MOD(D6327,2)=0,"EVEN","ODD")</f>
        <v>ODD</v>
      </c>
      <c r="F6327" t="str">
        <f>IF(D6327&lt;=18,"LOW (1-18)","HIGH (19-36)")</f>
        <v>HIGH (19-36)</v>
      </c>
      <c r="G6327">
        <f>INT((D6327-1)/6)+1</f>
        <v>5</v>
      </c>
      <c r="H6327">
        <f>MOD(D6327-1,6)+1</f>
        <v>1</v>
      </c>
      <c r="I6327">
        <f>37-D6327</f>
        <v>12</v>
      </c>
      <c r="J6327">
        <f>ABS(D6327-D6328)</f>
        <v>8</v>
      </c>
      <c r="K6327">
        <f>AVERAGE(D6327:D6331)</f>
        <v>25</v>
      </c>
      <c r="L6327">
        <f>AVERAGE(D6327:D6346)</f>
        <v>25</v>
      </c>
      <c r="M6327">
        <f>K6327-L6327</f>
        <v>0</v>
      </c>
      <c r="N6327" t="str">
        <f>IF(K6327&gt;L6327,"HIGH ZONE BIAS",IF(K6327&lt;L6327,"LOW ZONE BIAS","EQUILIBRIUM"))</f>
        <v>EQUILIBRIUM</v>
      </c>
    </row>
    <row r="6328">
      <c r="A6328">
        <v>21243</v>
      </c>
      <c r="B6328" t="str">
        <v>2021-10-08</v>
      </c>
      <c r="C6328" t="str">
        <v>Midday</v>
      </c>
      <c r="D6328">
        <v>33</v>
      </c>
      <c r="E6328" t="str">
        <f>IF(MOD(D6328,2)=0,"EVEN","ODD")</f>
        <v>ODD</v>
      </c>
      <c r="F6328" t="str">
        <f>IF(D6328&lt;=18,"LOW (1-18)","HIGH (19-36)")</f>
        <v>HIGH (19-36)</v>
      </c>
      <c r="G6328">
        <f>INT((D6328-1)/6)+1</f>
        <v>6</v>
      </c>
      <c r="H6328">
        <f>MOD(D6328-1,6)+1</f>
        <v>3</v>
      </c>
      <c r="I6328">
        <f>37-D6328</f>
        <v>4</v>
      </c>
      <c r="J6328">
        <f>ABS(D6328-D6329)</f>
        <v>30</v>
      </c>
      <c r="K6328">
        <f>AVERAGE(D6328:D6332)</f>
        <v>33</v>
      </c>
      <c r="L6328">
        <f>AVERAGE(D6328:D6347)</f>
        <v>33</v>
      </c>
      <c r="M6328">
        <f>K6328-L6328</f>
        <v>0</v>
      </c>
      <c r="N6328" t="str">
        <f>IF(K6328&gt;L6328,"HIGH ZONE BIAS",IF(K6328&lt;L6328,"LOW ZONE BIAS","EQUILIBRIUM"))</f>
        <v>EQUILIBRIUM</v>
      </c>
    </row>
    <row r="6329">
      <c r="A6329">
        <v>21242</v>
      </c>
      <c r="B6329" t="str">
        <v>2021-10-08</v>
      </c>
      <c r="C6329" t="str">
        <v>Morning</v>
      </c>
      <c r="D6329">
        <v>3</v>
      </c>
      <c r="E6329" t="str">
        <f>IF(MOD(D6329,2)=0,"EVEN","ODD")</f>
        <v>ODD</v>
      </c>
      <c r="F6329" t="str">
        <f>IF(D6329&lt;=18,"LOW (1-18)","HIGH (19-36)")</f>
        <v>LOW (1-18)</v>
      </c>
      <c r="G6329">
        <f>INT((D6329-1)/6)+1</f>
        <v>1</v>
      </c>
      <c r="H6329">
        <f>MOD(D6329-1,6)+1</f>
        <v>3</v>
      </c>
      <c r="I6329">
        <f>37-D6329</f>
        <v>34</v>
      </c>
      <c r="J6329">
        <f>ABS(D6329-D6330)</f>
        <v>22</v>
      </c>
      <c r="K6329">
        <f>AVERAGE(D6329:D6333)</f>
        <v>3</v>
      </c>
      <c r="L6329">
        <f>AVERAGE(D6329:D6348)</f>
        <v>3</v>
      </c>
      <c r="M6329">
        <f>K6329-L6329</f>
        <v>0</v>
      </c>
      <c r="N6329" t="str">
        <f>IF(K6329&gt;L6329,"HIGH ZONE BIAS",IF(K6329&lt;L6329,"LOW ZONE BIAS","EQUILIBRIUM"))</f>
        <v>EQUILIBRIUM</v>
      </c>
    </row>
    <row r="6330">
      <c r="A6330">
        <v>21241</v>
      </c>
      <c r="B6330" t="str">
        <v>2021-10-07</v>
      </c>
      <c r="C6330" t="str">
        <v>Evening</v>
      </c>
      <c r="D6330">
        <v>25</v>
      </c>
      <c r="E6330" t="str">
        <f>IF(MOD(D6330,2)=0,"EVEN","ODD")</f>
        <v>ODD</v>
      </c>
      <c r="F6330" t="str">
        <f>IF(D6330&lt;=18,"LOW (1-18)","HIGH (19-36)")</f>
        <v>HIGH (19-36)</v>
      </c>
      <c r="G6330">
        <f>INT((D6330-1)/6)+1</f>
        <v>5</v>
      </c>
      <c r="H6330">
        <f>MOD(D6330-1,6)+1</f>
        <v>1</v>
      </c>
      <c r="I6330">
        <f>37-D6330</f>
        <v>12</v>
      </c>
      <c r="J6330">
        <f>ABS(D6330-D6331)</f>
        <v>6</v>
      </c>
      <c r="K6330">
        <f>AVERAGE(D6330:D6334)</f>
        <v>25</v>
      </c>
      <c r="L6330">
        <f>AVERAGE(D6330:D6349)</f>
        <v>25</v>
      </c>
      <c r="M6330">
        <f>K6330-L6330</f>
        <v>0</v>
      </c>
      <c r="N6330" t="str">
        <f>IF(K6330&gt;L6330,"HIGH ZONE BIAS",IF(K6330&lt;L6330,"LOW ZONE BIAS","EQUILIBRIUM"))</f>
        <v>EQUILIBRIUM</v>
      </c>
    </row>
    <row r="6331">
      <c r="A6331">
        <v>21240</v>
      </c>
      <c r="B6331" t="str">
        <v>2021-10-07</v>
      </c>
      <c r="C6331" t="str">
        <v>Afternoon</v>
      </c>
      <c r="D6331">
        <v>31</v>
      </c>
      <c r="E6331" t="str">
        <f>IF(MOD(D6331,2)=0,"EVEN","ODD")</f>
        <v>ODD</v>
      </c>
      <c r="F6331" t="str">
        <f>IF(D6331&lt;=18,"LOW (1-18)","HIGH (19-36)")</f>
        <v>HIGH (19-36)</v>
      </c>
      <c r="G6331">
        <f>INT((D6331-1)/6)+1</f>
        <v>6</v>
      </c>
      <c r="H6331">
        <f>MOD(D6331-1,6)+1</f>
        <v>1</v>
      </c>
      <c r="I6331">
        <f>37-D6331</f>
        <v>6</v>
      </c>
      <c r="J6331">
        <f>ABS(D6331-D6332)</f>
        <v>5</v>
      </c>
      <c r="K6331">
        <f>AVERAGE(D6331:D6335)</f>
        <v>31</v>
      </c>
      <c r="L6331">
        <f>AVERAGE(D6331:D6350)</f>
        <v>31</v>
      </c>
      <c r="M6331">
        <f>K6331-L6331</f>
        <v>0</v>
      </c>
      <c r="N6331" t="str">
        <f>IF(K6331&gt;L6331,"HIGH ZONE BIAS",IF(K6331&lt;L6331,"LOW ZONE BIAS","EQUILIBRIUM"))</f>
        <v>EQUILIBRIUM</v>
      </c>
    </row>
    <row r="6332">
      <c r="A6332">
        <v>21239</v>
      </c>
      <c r="B6332" t="str">
        <v>2021-10-07</v>
      </c>
      <c r="C6332" t="str">
        <v>Midday</v>
      </c>
      <c r="D6332">
        <v>36</v>
      </c>
      <c r="E6332" t="str">
        <f>IF(MOD(D6332,2)=0,"EVEN","ODD")</f>
        <v>EVEN</v>
      </c>
      <c r="F6332" t="str">
        <f>IF(D6332&lt;=18,"LOW (1-18)","HIGH (19-36)")</f>
        <v>HIGH (19-36)</v>
      </c>
      <c r="G6332">
        <f>INT((D6332-1)/6)+1</f>
        <v>6</v>
      </c>
      <c r="H6332">
        <f>MOD(D6332-1,6)+1</f>
        <v>6</v>
      </c>
      <c r="I6332">
        <f>37-D6332</f>
        <v>1</v>
      </c>
      <c r="J6332">
        <f>ABS(D6332-D6333)</f>
        <v>27</v>
      </c>
      <c r="K6332">
        <f>AVERAGE(D6332:D6336)</f>
        <v>36</v>
      </c>
      <c r="L6332">
        <f>AVERAGE(D6332:D6351)</f>
        <v>36</v>
      </c>
      <c r="M6332">
        <f>K6332-L6332</f>
        <v>0</v>
      </c>
      <c r="N6332" t="str">
        <f>IF(K6332&gt;L6332,"HIGH ZONE BIAS",IF(K6332&lt;L6332,"LOW ZONE BIAS","EQUILIBRIUM"))</f>
        <v>EQUILIBRIUM</v>
      </c>
    </row>
    <row r="6333">
      <c r="A6333">
        <v>21238</v>
      </c>
      <c r="B6333" t="str">
        <v>2021-10-07</v>
      </c>
      <c r="C6333" t="str">
        <v>Morning</v>
      </c>
      <c r="D6333">
        <v>9</v>
      </c>
      <c r="E6333" t="str">
        <f>IF(MOD(D6333,2)=0,"EVEN","ODD")</f>
        <v>ODD</v>
      </c>
      <c r="F6333" t="str">
        <f>IF(D6333&lt;=18,"LOW (1-18)","HIGH (19-36)")</f>
        <v>LOW (1-18)</v>
      </c>
      <c r="G6333">
        <f>INT((D6333-1)/6)+1</f>
        <v>2</v>
      </c>
      <c r="H6333">
        <f>MOD(D6333-1,6)+1</f>
        <v>3</v>
      </c>
      <c r="I6333">
        <f>37-D6333</f>
        <v>28</v>
      </c>
      <c r="J6333">
        <f>ABS(D6333-D6334)</f>
        <v>7</v>
      </c>
      <c r="K6333">
        <f>AVERAGE(D6333:D6337)</f>
        <v>9</v>
      </c>
      <c r="L6333">
        <f>AVERAGE(D6333:D6352)</f>
        <v>9</v>
      </c>
      <c r="M6333">
        <f>K6333-L6333</f>
        <v>0</v>
      </c>
      <c r="N6333" t="str">
        <f>IF(K6333&gt;L6333,"HIGH ZONE BIAS",IF(K6333&lt;L6333,"LOW ZONE BIAS","EQUILIBRIUM"))</f>
        <v>EQUILIBRIUM</v>
      </c>
    </row>
    <row r="6334">
      <c r="A6334">
        <v>21237</v>
      </c>
      <c r="B6334" t="str">
        <v>2021-10-06</v>
      </c>
      <c r="C6334" t="str">
        <v>Evening</v>
      </c>
      <c r="D6334">
        <v>2</v>
      </c>
      <c r="E6334" t="str">
        <f>IF(MOD(D6334,2)=0,"EVEN","ODD")</f>
        <v>EVEN</v>
      </c>
      <c r="F6334" t="str">
        <f>IF(D6334&lt;=18,"LOW (1-18)","HIGH (19-36)")</f>
        <v>LOW (1-18)</v>
      </c>
      <c r="G6334">
        <f>INT((D6334-1)/6)+1</f>
        <v>1</v>
      </c>
      <c r="H6334">
        <f>MOD(D6334-1,6)+1</f>
        <v>2</v>
      </c>
      <c r="I6334">
        <f>37-D6334</f>
        <v>35</v>
      </c>
      <c r="J6334">
        <f>ABS(D6334-D6335)</f>
        <v>17</v>
      </c>
      <c r="K6334">
        <f>AVERAGE(D6334:D6338)</f>
        <v>2</v>
      </c>
      <c r="L6334">
        <f>AVERAGE(D6334:D6353)</f>
        <v>2</v>
      </c>
      <c r="M6334">
        <f>K6334-L6334</f>
        <v>0</v>
      </c>
      <c r="N6334" t="str">
        <f>IF(K6334&gt;L6334,"HIGH ZONE BIAS",IF(K6334&lt;L6334,"LOW ZONE BIAS","EQUILIBRIUM"))</f>
        <v>EQUILIBRIUM</v>
      </c>
    </row>
    <row r="6335">
      <c r="A6335">
        <v>21236</v>
      </c>
      <c r="B6335" t="str">
        <v>2021-10-06</v>
      </c>
      <c r="C6335" t="str">
        <v>Afternoon</v>
      </c>
      <c r="D6335">
        <v>19</v>
      </c>
      <c r="E6335" t="str">
        <f>IF(MOD(D6335,2)=0,"EVEN","ODD")</f>
        <v>ODD</v>
      </c>
      <c r="F6335" t="str">
        <f>IF(D6335&lt;=18,"LOW (1-18)","HIGH (19-36)")</f>
        <v>HIGH (19-36)</v>
      </c>
      <c r="G6335">
        <f>INT((D6335-1)/6)+1</f>
        <v>4</v>
      </c>
      <c r="H6335">
        <f>MOD(D6335-1,6)+1</f>
        <v>1</v>
      </c>
      <c r="I6335">
        <f>37-D6335</f>
        <v>18</v>
      </c>
      <c r="J6335">
        <f>ABS(D6335-D6336)</f>
        <v>0</v>
      </c>
      <c r="K6335">
        <f>AVERAGE(D6335:D6339)</f>
        <v>19</v>
      </c>
      <c r="L6335">
        <f>AVERAGE(D6335:D6354)</f>
        <v>19</v>
      </c>
      <c r="M6335">
        <f>K6335-L6335</f>
        <v>0</v>
      </c>
      <c r="N6335" t="str">
        <f>IF(K6335&gt;L6335,"HIGH ZONE BIAS",IF(K6335&lt;L6335,"LOW ZONE BIAS","EQUILIBRIUM"))</f>
        <v>EQUILIBRIUM</v>
      </c>
    </row>
    <row r="6336">
      <c r="A6336">
        <v>21235</v>
      </c>
      <c r="B6336" t="str">
        <v>2021-10-06</v>
      </c>
      <c r="C6336" t="str">
        <v>Midday</v>
      </c>
      <c r="D6336">
        <v>19</v>
      </c>
      <c r="E6336" t="str">
        <f>IF(MOD(D6336,2)=0,"EVEN","ODD")</f>
        <v>ODD</v>
      </c>
      <c r="F6336" t="str">
        <f>IF(D6336&lt;=18,"LOW (1-18)","HIGH (19-36)")</f>
        <v>HIGH (19-36)</v>
      </c>
      <c r="G6336">
        <f>INT((D6336-1)/6)+1</f>
        <v>4</v>
      </c>
      <c r="H6336">
        <f>MOD(D6336-1,6)+1</f>
        <v>1</v>
      </c>
      <c r="I6336">
        <f>37-D6336</f>
        <v>18</v>
      </c>
      <c r="J6336">
        <f>ABS(D6336-D6337)</f>
        <v>3</v>
      </c>
      <c r="K6336">
        <f>AVERAGE(D6336:D6340)</f>
        <v>19</v>
      </c>
      <c r="L6336">
        <f>AVERAGE(D6336:D6355)</f>
        <v>19</v>
      </c>
      <c r="M6336">
        <f>K6336-L6336</f>
        <v>0</v>
      </c>
      <c r="N6336" t="str">
        <f>IF(K6336&gt;L6336,"HIGH ZONE BIAS",IF(K6336&lt;L6336,"LOW ZONE BIAS","EQUILIBRIUM"))</f>
        <v>EQUILIBRIUM</v>
      </c>
    </row>
    <row r="6337">
      <c r="A6337">
        <v>21234</v>
      </c>
      <c r="B6337" t="str">
        <v>2021-10-06</v>
      </c>
      <c r="C6337" t="str">
        <v>Morning</v>
      </c>
      <c r="D6337">
        <v>16</v>
      </c>
      <c r="E6337" t="str">
        <f>IF(MOD(D6337,2)=0,"EVEN","ODD")</f>
        <v>EVEN</v>
      </c>
      <c r="F6337" t="str">
        <f>IF(D6337&lt;=18,"LOW (1-18)","HIGH (19-36)")</f>
        <v>LOW (1-18)</v>
      </c>
      <c r="G6337">
        <f>INT((D6337-1)/6)+1</f>
        <v>3</v>
      </c>
      <c r="H6337">
        <f>MOD(D6337-1,6)+1</f>
        <v>4</v>
      </c>
      <c r="I6337">
        <f>37-D6337</f>
        <v>21</v>
      </c>
      <c r="J6337">
        <f>ABS(D6337-D6338)</f>
        <v>13</v>
      </c>
      <c r="K6337">
        <f>AVERAGE(D6337:D6341)</f>
        <v>16</v>
      </c>
      <c r="L6337">
        <f>AVERAGE(D6337:D6356)</f>
        <v>16</v>
      </c>
      <c r="M6337">
        <f>K6337-L6337</f>
        <v>0</v>
      </c>
      <c r="N6337" t="str">
        <f>IF(K6337&gt;L6337,"HIGH ZONE BIAS",IF(K6337&lt;L6337,"LOW ZONE BIAS","EQUILIBRIUM"))</f>
        <v>EQUILIBRIUM</v>
      </c>
    </row>
    <row r="6338">
      <c r="A6338">
        <v>21233</v>
      </c>
      <c r="B6338" t="str">
        <v>2021-10-05</v>
      </c>
      <c r="C6338" t="str">
        <v>Evening</v>
      </c>
      <c r="D6338">
        <v>29</v>
      </c>
      <c r="E6338" t="str">
        <f>IF(MOD(D6338,2)=0,"EVEN","ODD")</f>
        <v>ODD</v>
      </c>
      <c r="F6338" t="str">
        <f>IF(D6338&lt;=18,"LOW (1-18)","HIGH (19-36)")</f>
        <v>HIGH (19-36)</v>
      </c>
      <c r="G6338">
        <f>INT((D6338-1)/6)+1</f>
        <v>5</v>
      </c>
      <c r="H6338">
        <f>MOD(D6338-1,6)+1</f>
        <v>5</v>
      </c>
      <c r="I6338">
        <f>37-D6338</f>
        <v>8</v>
      </c>
      <c r="J6338">
        <f>ABS(D6338-D6339)</f>
        <v>25</v>
      </c>
      <c r="K6338">
        <f>AVERAGE(D6338:D6342)</f>
        <v>29</v>
      </c>
      <c r="L6338">
        <f>AVERAGE(D6338:D6357)</f>
        <v>29</v>
      </c>
      <c r="M6338">
        <f>K6338-L6338</f>
        <v>0</v>
      </c>
      <c r="N6338" t="str">
        <f>IF(K6338&gt;L6338,"HIGH ZONE BIAS",IF(K6338&lt;L6338,"LOW ZONE BIAS","EQUILIBRIUM"))</f>
        <v>EQUILIBRIUM</v>
      </c>
    </row>
    <row r="6339">
      <c r="A6339">
        <v>21232</v>
      </c>
      <c r="B6339" t="str">
        <v>2021-10-05</v>
      </c>
      <c r="C6339" t="str">
        <v>Afternoon</v>
      </c>
      <c r="D6339">
        <v>4</v>
      </c>
      <c r="E6339" t="str">
        <f>IF(MOD(D6339,2)=0,"EVEN","ODD")</f>
        <v>EVEN</v>
      </c>
      <c r="F6339" t="str">
        <f>IF(D6339&lt;=18,"LOW (1-18)","HIGH (19-36)")</f>
        <v>LOW (1-18)</v>
      </c>
      <c r="G6339">
        <f>INT((D6339-1)/6)+1</f>
        <v>1</v>
      </c>
      <c r="H6339">
        <f>MOD(D6339-1,6)+1</f>
        <v>4</v>
      </c>
      <c r="I6339">
        <f>37-D6339</f>
        <v>33</v>
      </c>
      <c r="J6339">
        <f>ABS(D6339-D6340)</f>
        <v>1</v>
      </c>
      <c r="K6339">
        <f>AVERAGE(D6339:D6343)</f>
        <v>4</v>
      </c>
      <c r="L6339">
        <f>AVERAGE(D6339:D6358)</f>
        <v>4</v>
      </c>
      <c r="M6339">
        <f>K6339-L6339</f>
        <v>0</v>
      </c>
      <c r="N6339" t="str">
        <f>IF(K6339&gt;L6339,"HIGH ZONE BIAS",IF(K6339&lt;L6339,"LOW ZONE BIAS","EQUILIBRIUM"))</f>
        <v>EQUILIBRIUM</v>
      </c>
    </row>
    <row r="6340">
      <c r="A6340">
        <v>21231</v>
      </c>
      <c r="B6340" t="str">
        <v>2021-10-05</v>
      </c>
      <c r="C6340" t="str">
        <v>Midday</v>
      </c>
      <c r="D6340">
        <v>5</v>
      </c>
      <c r="E6340" t="str">
        <f>IF(MOD(D6340,2)=0,"EVEN","ODD")</f>
        <v>ODD</v>
      </c>
      <c r="F6340" t="str">
        <f>IF(D6340&lt;=18,"LOW (1-18)","HIGH (19-36)")</f>
        <v>LOW (1-18)</v>
      </c>
      <c r="G6340">
        <f>INT((D6340-1)/6)+1</f>
        <v>1</v>
      </c>
      <c r="H6340">
        <f>MOD(D6340-1,6)+1</f>
        <v>5</v>
      </c>
      <c r="I6340">
        <f>37-D6340</f>
        <v>32</v>
      </c>
      <c r="J6340">
        <f>ABS(D6340-D6341)</f>
        <v>0</v>
      </c>
      <c r="K6340">
        <f>AVERAGE(D6340:D6344)</f>
        <v>5</v>
      </c>
      <c r="L6340">
        <f>AVERAGE(D6340:D6359)</f>
        <v>5</v>
      </c>
      <c r="M6340">
        <f>K6340-L6340</f>
        <v>0</v>
      </c>
      <c r="N6340" t="str">
        <f>IF(K6340&gt;L6340,"HIGH ZONE BIAS",IF(K6340&lt;L6340,"LOW ZONE BIAS","EQUILIBRIUM"))</f>
        <v>EQUILIBRIUM</v>
      </c>
    </row>
    <row r="6341">
      <c r="A6341">
        <v>21230</v>
      </c>
      <c r="B6341" t="str">
        <v>2021-10-05</v>
      </c>
      <c r="C6341" t="str">
        <v>Morning</v>
      </c>
      <c r="D6341">
        <v>5</v>
      </c>
      <c r="E6341" t="str">
        <f>IF(MOD(D6341,2)=0,"EVEN","ODD")</f>
        <v>ODD</v>
      </c>
      <c r="F6341" t="str">
        <f>IF(D6341&lt;=18,"LOW (1-18)","HIGH (19-36)")</f>
        <v>LOW (1-18)</v>
      </c>
      <c r="G6341">
        <f>INT((D6341-1)/6)+1</f>
        <v>1</v>
      </c>
      <c r="H6341">
        <f>MOD(D6341-1,6)+1</f>
        <v>5</v>
      </c>
      <c r="I6341">
        <f>37-D6341</f>
        <v>32</v>
      </c>
      <c r="J6341">
        <f>ABS(D6341-D6342)</f>
        <v>14</v>
      </c>
      <c r="K6341">
        <f>AVERAGE(D6341:D6345)</f>
        <v>5</v>
      </c>
      <c r="L6341">
        <f>AVERAGE(D6341:D6360)</f>
        <v>5</v>
      </c>
      <c r="M6341">
        <f>K6341-L6341</f>
        <v>0</v>
      </c>
      <c r="N6341" t="str">
        <f>IF(K6341&gt;L6341,"HIGH ZONE BIAS",IF(K6341&lt;L6341,"LOW ZONE BIAS","EQUILIBRIUM"))</f>
        <v>EQUILIBRIUM</v>
      </c>
    </row>
    <row r="6342">
      <c r="A6342">
        <v>21229</v>
      </c>
      <c r="B6342" t="str">
        <v>2021-10-04</v>
      </c>
      <c r="C6342" t="str">
        <v>Evening</v>
      </c>
      <c r="D6342">
        <v>19</v>
      </c>
      <c r="E6342" t="str">
        <f>IF(MOD(D6342,2)=0,"EVEN","ODD")</f>
        <v>ODD</v>
      </c>
      <c r="F6342" t="str">
        <f>IF(D6342&lt;=18,"LOW (1-18)","HIGH (19-36)")</f>
        <v>HIGH (19-36)</v>
      </c>
      <c r="G6342">
        <f>INT((D6342-1)/6)+1</f>
        <v>4</v>
      </c>
      <c r="H6342">
        <f>MOD(D6342-1,6)+1</f>
        <v>1</v>
      </c>
      <c r="I6342">
        <f>37-D6342</f>
        <v>18</v>
      </c>
      <c r="J6342">
        <f>ABS(D6342-D6343)</f>
        <v>2</v>
      </c>
      <c r="K6342">
        <f>AVERAGE(D6342:D6346)</f>
        <v>19</v>
      </c>
      <c r="L6342">
        <f>AVERAGE(D6342:D6361)</f>
        <v>19</v>
      </c>
      <c r="M6342">
        <f>K6342-L6342</f>
        <v>0</v>
      </c>
      <c r="N6342" t="str">
        <f>IF(K6342&gt;L6342,"HIGH ZONE BIAS",IF(K6342&lt;L6342,"LOW ZONE BIAS","EQUILIBRIUM"))</f>
        <v>EQUILIBRIUM</v>
      </c>
    </row>
    <row r="6343">
      <c r="A6343">
        <v>21228</v>
      </c>
      <c r="B6343" t="str">
        <v>2021-10-04</v>
      </c>
      <c r="C6343" t="str">
        <v>Afternoon</v>
      </c>
      <c r="D6343">
        <v>21</v>
      </c>
      <c r="E6343" t="str">
        <f>IF(MOD(D6343,2)=0,"EVEN","ODD")</f>
        <v>ODD</v>
      </c>
      <c r="F6343" t="str">
        <f>IF(D6343&lt;=18,"LOW (1-18)","HIGH (19-36)")</f>
        <v>HIGH (19-36)</v>
      </c>
      <c r="G6343">
        <f>INT((D6343-1)/6)+1</f>
        <v>4</v>
      </c>
      <c r="H6343">
        <f>MOD(D6343-1,6)+1</f>
        <v>3</v>
      </c>
      <c r="I6343">
        <f>37-D6343</f>
        <v>16</v>
      </c>
      <c r="J6343">
        <f>ABS(D6343-D6344)</f>
        <v>9</v>
      </c>
      <c r="K6343">
        <f>AVERAGE(D6343:D6347)</f>
        <v>21</v>
      </c>
      <c r="L6343">
        <f>AVERAGE(D6343:D6362)</f>
        <v>21</v>
      </c>
      <c r="M6343">
        <f>K6343-L6343</f>
        <v>0</v>
      </c>
      <c r="N6343" t="str">
        <f>IF(K6343&gt;L6343,"HIGH ZONE BIAS",IF(K6343&lt;L6343,"LOW ZONE BIAS","EQUILIBRIUM"))</f>
        <v>EQUILIBRIUM</v>
      </c>
    </row>
    <row r="6344">
      <c r="A6344">
        <v>21227</v>
      </c>
      <c r="B6344" t="str">
        <v>2021-10-04</v>
      </c>
      <c r="C6344" t="str">
        <v>Midday</v>
      </c>
      <c r="D6344">
        <v>12</v>
      </c>
      <c r="E6344" t="str">
        <f>IF(MOD(D6344,2)=0,"EVEN","ODD")</f>
        <v>EVEN</v>
      </c>
      <c r="F6344" t="str">
        <f>IF(D6344&lt;=18,"LOW (1-18)","HIGH (19-36)")</f>
        <v>LOW (1-18)</v>
      </c>
      <c r="G6344">
        <f>INT((D6344-1)/6)+1</f>
        <v>2</v>
      </c>
      <c r="H6344">
        <f>MOD(D6344-1,6)+1</f>
        <v>6</v>
      </c>
      <c r="I6344">
        <f>37-D6344</f>
        <v>25</v>
      </c>
      <c r="J6344">
        <f>ABS(D6344-D6345)</f>
        <v>2</v>
      </c>
      <c r="K6344">
        <f>AVERAGE(D6344:D6348)</f>
        <v>12</v>
      </c>
      <c r="L6344">
        <f>AVERAGE(D6344:D6363)</f>
        <v>12</v>
      </c>
      <c r="M6344">
        <f>K6344-L6344</f>
        <v>0</v>
      </c>
      <c r="N6344" t="str">
        <f>IF(K6344&gt;L6344,"HIGH ZONE BIAS",IF(K6344&lt;L6344,"LOW ZONE BIAS","EQUILIBRIUM"))</f>
        <v>EQUILIBRIUM</v>
      </c>
    </row>
    <row r="6345">
      <c r="A6345">
        <v>21226</v>
      </c>
      <c r="B6345" t="str">
        <v>2021-10-04</v>
      </c>
      <c r="C6345" t="str">
        <v>Morning</v>
      </c>
      <c r="D6345">
        <v>14</v>
      </c>
      <c r="E6345" t="str">
        <f>IF(MOD(D6345,2)=0,"EVEN","ODD")</f>
        <v>EVEN</v>
      </c>
      <c r="F6345" t="str">
        <f>IF(D6345&lt;=18,"LOW (1-18)","HIGH (19-36)")</f>
        <v>LOW (1-18)</v>
      </c>
      <c r="G6345">
        <f>INT((D6345-1)/6)+1</f>
        <v>3</v>
      </c>
      <c r="H6345">
        <f>MOD(D6345-1,6)+1</f>
        <v>2</v>
      </c>
      <c r="I6345">
        <f>37-D6345</f>
        <v>23</v>
      </c>
      <c r="J6345">
        <f>ABS(D6345-D6346)</f>
        <v>5</v>
      </c>
      <c r="K6345">
        <f>AVERAGE(D6345:D6349)</f>
        <v>14</v>
      </c>
      <c r="L6345">
        <f>AVERAGE(D6345:D6364)</f>
        <v>14</v>
      </c>
      <c r="M6345">
        <f>K6345-L6345</f>
        <v>0</v>
      </c>
      <c r="N6345" t="str">
        <f>IF(K6345&gt;L6345,"HIGH ZONE BIAS",IF(K6345&lt;L6345,"LOW ZONE BIAS","EQUILIBRIUM"))</f>
        <v>EQUILIBRIUM</v>
      </c>
    </row>
    <row r="6346">
      <c r="A6346">
        <v>21225</v>
      </c>
      <c r="B6346" t="str">
        <v>2021-10-02</v>
      </c>
      <c r="C6346" t="str">
        <v>Evening</v>
      </c>
      <c r="D6346">
        <v>9</v>
      </c>
      <c r="E6346" t="str">
        <f>IF(MOD(D6346,2)=0,"EVEN","ODD")</f>
        <v>ODD</v>
      </c>
      <c r="F6346" t="str">
        <f>IF(D6346&lt;=18,"LOW (1-18)","HIGH (19-36)")</f>
        <v>LOW (1-18)</v>
      </c>
      <c r="G6346">
        <f>INT((D6346-1)/6)+1</f>
        <v>2</v>
      </c>
      <c r="H6346">
        <f>MOD(D6346-1,6)+1</f>
        <v>3</v>
      </c>
      <c r="I6346">
        <f>37-D6346</f>
        <v>28</v>
      </c>
      <c r="J6346">
        <f>ABS(D6346-D6347)</f>
        <v>21</v>
      </c>
      <c r="K6346">
        <f>AVERAGE(D6346:D6350)</f>
        <v>9</v>
      </c>
      <c r="L6346">
        <f>AVERAGE(D6346:D6365)</f>
        <v>9</v>
      </c>
      <c r="M6346">
        <f>K6346-L6346</f>
        <v>0</v>
      </c>
      <c r="N6346" t="str">
        <f>IF(K6346&gt;L6346,"HIGH ZONE BIAS",IF(K6346&lt;L6346,"LOW ZONE BIAS","EQUILIBRIUM"))</f>
        <v>EQUILIBRIUM</v>
      </c>
    </row>
    <row r="6347">
      <c r="A6347">
        <v>21224</v>
      </c>
      <c r="B6347" t="str">
        <v>2021-10-02</v>
      </c>
      <c r="C6347" t="str">
        <v>Afternoon</v>
      </c>
      <c r="D6347">
        <v>30</v>
      </c>
      <c r="E6347" t="str">
        <f>IF(MOD(D6347,2)=0,"EVEN","ODD")</f>
        <v>EVEN</v>
      </c>
      <c r="F6347" t="str">
        <f>IF(D6347&lt;=18,"LOW (1-18)","HIGH (19-36)")</f>
        <v>HIGH (19-36)</v>
      </c>
      <c r="G6347">
        <f>INT((D6347-1)/6)+1</f>
        <v>5</v>
      </c>
      <c r="H6347">
        <f>MOD(D6347-1,6)+1</f>
        <v>6</v>
      </c>
      <c r="I6347">
        <f>37-D6347</f>
        <v>7</v>
      </c>
      <c r="J6347">
        <f>ABS(D6347-D6348)</f>
        <v>10</v>
      </c>
      <c r="K6347">
        <f>AVERAGE(D6347:D6351)</f>
        <v>30</v>
      </c>
      <c r="L6347">
        <f>AVERAGE(D6347:D6366)</f>
        <v>30</v>
      </c>
      <c r="M6347">
        <f>K6347-L6347</f>
        <v>0</v>
      </c>
      <c r="N6347" t="str">
        <f>IF(K6347&gt;L6347,"HIGH ZONE BIAS",IF(K6347&lt;L6347,"LOW ZONE BIAS","EQUILIBRIUM"))</f>
        <v>EQUILIBRIUM</v>
      </c>
    </row>
    <row r="6348">
      <c r="A6348">
        <v>21223</v>
      </c>
      <c r="B6348" t="str">
        <v>2021-10-02</v>
      </c>
      <c r="C6348" t="str">
        <v>Midday</v>
      </c>
      <c r="D6348">
        <v>20</v>
      </c>
      <c r="E6348" t="str">
        <f>IF(MOD(D6348,2)=0,"EVEN","ODD")</f>
        <v>EVEN</v>
      </c>
      <c r="F6348" t="str">
        <f>IF(D6348&lt;=18,"LOW (1-18)","HIGH (19-36)")</f>
        <v>HIGH (19-36)</v>
      </c>
      <c r="G6348">
        <f>INT((D6348-1)/6)+1</f>
        <v>4</v>
      </c>
      <c r="H6348">
        <f>MOD(D6348-1,6)+1</f>
        <v>2</v>
      </c>
      <c r="I6348">
        <f>37-D6348</f>
        <v>17</v>
      </c>
      <c r="J6348">
        <f>ABS(D6348-D6349)</f>
        <v>4</v>
      </c>
      <c r="K6348">
        <f>AVERAGE(D6348:D6352)</f>
        <v>20</v>
      </c>
      <c r="L6348">
        <f>AVERAGE(D6348:D6367)</f>
        <v>20</v>
      </c>
      <c r="M6348">
        <f>K6348-L6348</f>
        <v>0</v>
      </c>
      <c r="N6348" t="str">
        <f>IF(K6348&gt;L6348,"HIGH ZONE BIAS",IF(K6348&lt;L6348,"LOW ZONE BIAS","EQUILIBRIUM"))</f>
        <v>EQUILIBRIUM</v>
      </c>
    </row>
    <row r="6349">
      <c r="A6349">
        <v>21222</v>
      </c>
      <c r="B6349" t="str">
        <v>2021-10-02</v>
      </c>
      <c r="C6349" t="str">
        <v>Morning</v>
      </c>
      <c r="D6349">
        <v>24</v>
      </c>
      <c r="E6349" t="str">
        <f>IF(MOD(D6349,2)=0,"EVEN","ODD")</f>
        <v>EVEN</v>
      </c>
      <c r="F6349" t="str">
        <f>IF(D6349&lt;=18,"LOW (1-18)","HIGH (19-36)")</f>
        <v>HIGH (19-36)</v>
      </c>
      <c r="G6349">
        <f>INT((D6349-1)/6)+1</f>
        <v>4</v>
      </c>
      <c r="H6349">
        <f>MOD(D6349-1,6)+1</f>
        <v>6</v>
      </c>
      <c r="I6349">
        <f>37-D6349</f>
        <v>13</v>
      </c>
      <c r="J6349">
        <f>ABS(D6349-D6350)</f>
        <v>12</v>
      </c>
      <c r="K6349">
        <f>AVERAGE(D6349:D6353)</f>
        <v>24</v>
      </c>
      <c r="L6349">
        <f>AVERAGE(D6349:D6368)</f>
        <v>24</v>
      </c>
      <c r="M6349">
        <f>K6349-L6349</f>
        <v>0</v>
      </c>
      <c r="N6349" t="str">
        <f>IF(K6349&gt;L6349,"HIGH ZONE BIAS",IF(K6349&lt;L6349,"LOW ZONE BIAS","EQUILIBRIUM"))</f>
        <v>EQUILIBRIUM</v>
      </c>
    </row>
    <row r="6350">
      <c r="A6350">
        <v>21221</v>
      </c>
      <c r="B6350" t="str">
        <v>2021-10-01</v>
      </c>
      <c r="C6350" t="str">
        <v>Evening</v>
      </c>
      <c r="D6350">
        <v>12</v>
      </c>
      <c r="E6350" t="str">
        <f>IF(MOD(D6350,2)=0,"EVEN","ODD")</f>
        <v>EVEN</v>
      </c>
      <c r="F6350" t="str">
        <f>IF(D6350&lt;=18,"LOW (1-18)","HIGH (19-36)")</f>
        <v>LOW (1-18)</v>
      </c>
      <c r="G6350">
        <f>INT((D6350-1)/6)+1</f>
        <v>2</v>
      </c>
      <c r="H6350">
        <f>MOD(D6350-1,6)+1</f>
        <v>6</v>
      </c>
      <c r="I6350">
        <f>37-D6350</f>
        <v>25</v>
      </c>
      <c r="J6350">
        <f>ABS(D6350-D6351)</f>
        <v>16</v>
      </c>
      <c r="K6350">
        <f>AVERAGE(D6350:D6354)</f>
        <v>12</v>
      </c>
      <c r="L6350">
        <f>AVERAGE(D6350:D6369)</f>
        <v>12</v>
      </c>
      <c r="M6350">
        <f>K6350-L6350</f>
        <v>0</v>
      </c>
      <c r="N6350" t="str">
        <f>IF(K6350&gt;L6350,"HIGH ZONE BIAS",IF(K6350&lt;L6350,"LOW ZONE BIAS","EQUILIBRIUM"))</f>
        <v>EQUILIBRIUM</v>
      </c>
    </row>
    <row r="6351">
      <c r="A6351">
        <v>21220</v>
      </c>
      <c r="B6351" t="str">
        <v>2021-10-01</v>
      </c>
      <c r="C6351" t="str">
        <v>Afternoon</v>
      </c>
      <c r="D6351">
        <v>28</v>
      </c>
      <c r="E6351" t="str">
        <f>IF(MOD(D6351,2)=0,"EVEN","ODD")</f>
        <v>EVEN</v>
      </c>
      <c r="F6351" t="str">
        <f>IF(D6351&lt;=18,"LOW (1-18)","HIGH (19-36)")</f>
        <v>HIGH (19-36)</v>
      </c>
      <c r="G6351">
        <f>INT((D6351-1)/6)+1</f>
        <v>5</v>
      </c>
      <c r="H6351">
        <f>MOD(D6351-1,6)+1</f>
        <v>4</v>
      </c>
      <c r="I6351">
        <f>37-D6351</f>
        <v>9</v>
      </c>
      <c r="J6351">
        <f>ABS(D6351-D6352)</f>
        <v>2</v>
      </c>
      <c r="K6351">
        <f>AVERAGE(D6351:D6355)</f>
        <v>28</v>
      </c>
      <c r="L6351">
        <f>AVERAGE(D6351:D6370)</f>
        <v>28</v>
      </c>
      <c r="M6351">
        <f>K6351-L6351</f>
        <v>0</v>
      </c>
      <c r="N6351" t="str">
        <f>IF(K6351&gt;L6351,"HIGH ZONE BIAS",IF(K6351&lt;L6351,"LOW ZONE BIAS","EQUILIBRIUM"))</f>
        <v>EQUILIBRIUM</v>
      </c>
    </row>
    <row r="6352">
      <c r="A6352">
        <v>21219</v>
      </c>
      <c r="B6352" t="str">
        <v>2021-10-01</v>
      </c>
      <c r="C6352" t="str">
        <v>Midday</v>
      </c>
      <c r="D6352">
        <v>26</v>
      </c>
      <c r="E6352" t="str">
        <f>IF(MOD(D6352,2)=0,"EVEN","ODD")</f>
        <v>EVEN</v>
      </c>
      <c r="F6352" t="str">
        <f>IF(D6352&lt;=18,"LOW (1-18)","HIGH (19-36)")</f>
        <v>HIGH (19-36)</v>
      </c>
      <c r="G6352">
        <f>INT((D6352-1)/6)+1</f>
        <v>5</v>
      </c>
      <c r="H6352">
        <f>MOD(D6352-1,6)+1</f>
        <v>2</v>
      </c>
      <c r="I6352">
        <f>37-D6352</f>
        <v>11</v>
      </c>
      <c r="J6352">
        <f>ABS(D6352-D6353)</f>
        <v>7</v>
      </c>
      <c r="K6352">
        <f>AVERAGE(D6352:D6356)</f>
        <v>26</v>
      </c>
      <c r="L6352">
        <f>AVERAGE(D6352:D6371)</f>
        <v>26</v>
      </c>
      <c r="M6352">
        <f>K6352-L6352</f>
        <v>0</v>
      </c>
      <c r="N6352" t="str">
        <f>IF(K6352&gt;L6352,"HIGH ZONE BIAS",IF(K6352&lt;L6352,"LOW ZONE BIAS","EQUILIBRIUM"))</f>
        <v>EQUILIBRIUM</v>
      </c>
    </row>
    <row r="6353">
      <c r="A6353">
        <v>21218</v>
      </c>
      <c r="B6353" t="str">
        <v>2021-10-01</v>
      </c>
      <c r="C6353" t="str">
        <v>Morning</v>
      </c>
      <c r="D6353">
        <v>19</v>
      </c>
      <c r="E6353" t="str">
        <f>IF(MOD(D6353,2)=0,"EVEN","ODD")</f>
        <v>ODD</v>
      </c>
      <c r="F6353" t="str">
        <f>IF(D6353&lt;=18,"LOW (1-18)","HIGH (19-36)")</f>
        <v>HIGH (19-36)</v>
      </c>
      <c r="G6353">
        <f>INT((D6353-1)/6)+1</f>
        <v>4</v>
      </c>
      <c r="H6353">
        <f>MOD(D6353-1,6)+1</f>
        <v>1</v>
      </c>
      <c r="I6353">
        <f>37-D6353</f>
        <v>18</v>
      </c>
      <c r="J6353">
        <f>ABS(D6353-D6354)</f>
        <v>2</v>
      </c>
      <c r="K6353">
        <f>AVERAGE(D6353:D6357)</f>
        <v>19</v>
      </c>
      <c r="L6353">
        <f>AVERAGE(D6353:D6372)</f>
        <v>19</v>
      </c>
      <c r="M6353">
        <f>K6353-L6353</f>
        <v>0</v>
      </c>
      <c r="N6353" t="str">
        <f>IF(K6353&gt;L6353,"HIGH ZONE BIAS",IF(K6353&lt;L6353,"LOW ZONE BIAS","EQUILIBRIUM"))</f>
        <v>EQUILIBRIUM</v>
      </c>
    </row>
    <row r="6354">
      <c r="A6354">
        <v>21217</v>
      </c>
      <c r="B6354" t="str">
        <v>2021-09-30</v>
      </c>
      <c r="C6354" t="str">
        <v>Evening</v>
      </c>
      <c r="D6354">
        <v>17</v>
      </c>
      <c r="E6354" t="str">
        <f>IF(MOD(D6354,2)=0,"EVEN","ODD")</f>
        <v>ODD</v>
      </c>
      <c r="F6354" t="str">
        <f>IF(D6354&lt;=18,"LOW (1-18)","HIGH (19-36)")</f>
        <v>LOW (1-18)</v>
      </c>
      <c r="G6354">
        <f>INT((D6354-1)/6)+1</f>
        <v>3</v>
      </c>
      <c r="H6354">
        <f>MOD(D6354-1,6)+1</f>
        <v>5</v>
      </c>
      <c r="I6354">
        <f>37-D6354</f>
        <v>20</v>
      </c>
      <c r="J6354">
        <f>ABS(D6354-D6355)</f>
        <v>2</v>
      </c>
      <c r="K6354">
        <f>AVERAGE(D6354:D6358)</f>
        <v>17</v>
      </c>
      <c r="L6354">
        <f>AVERAGE(D6354:D6373)</f>
        <v>17</v>
      </c>
      <c r="M6354">
        <f>K6354-L6354</f>
        <v>0</v>
      </c>
      <c r="N6354" t="str">
        <f>IF(K6354&gt;L6354,"HIGH ZONE BIAS",IF(K6354&lt;L6354,"LOW ZONE BIAS","EQUILIBRIUM"))</f>
        <v>EQUILIBRIUM</v>
      </c>
    </row>
    <row r="6355">
      <c r="A6355">
        <v>21216</v>
      </c>
      <c r="B6355" t="str">
        <v>2021-09-30</v>
      </c>
      <c r="C6355" t="str">
        <v>Afternoon</v>
      </c>
      <c r="D6355">
        <v>15</v>
      </c>
      <c r="E6355" t="str">
        <f>IF(MOD(D6355,2)=0,"EVEN","ODD")</f>
        <v>ODD</v>
      </c>
      <c r="F6355" t="str">
        <f>IF(D6355&lt;=18,"LOW (1-18)","HIGH (19-36)")</f>
        <v>LOW (1-18)</v>
      </c>
      <c r="G6355">
        <f>INT((D6355-1)/6)+1</f>
        <v>3</v>
      </c>
      <c r="H6355">
        <f>MOD(D6355-1,6)+1</f>
        <v>3</v>
      </c>
      <c r="I6355">
        <f>37-D6355</f>
        <v>22</v>
      </c>
      <c r="J6355">
        <f>ABS(D6355-D6356)</f>
        <v>6</v>
      </c>
      <c r="K6355">
        <f>AVERAGE(D6355:D6359)</f>
        <v>15</v>
      </c>
      <c r="L6355">
        <f>AVERAGE(D6355:D6374)</f>
        <v>15</v>
      </c>
      <c r="M6355">
        <f>K6355-L6355</f>
        <v>0</v>
      </c>
      <c r="N6355" t="str">
        <f>IF(K6355&gt;L6355,"HIGH ZONE BIAS",IF(K6355&lt;L6355,"LOW ZONE BIAS","EQUILIBRIUM"))</f>
        <v>EQUILIBRIUM</v>
      </c>
    </row>
    <row r="6356">
      <c r="A6356">
        <v>21215</v>
      </c>
      <c r="B6356" t="str">
        <v>2021-09-30</v>
      </c>
      <c r="C6356" t="str">
        <v>Midday</v>
      </c>
      <c r="D6356">
        <v>21</v>
      </c>
      <c r="E6356" t="str">
        <f>IF(MOD(D6356,2)=0,"EVEN","ODD")</f>
        <v>ODD</v>
      </c>
      <c r="F6356" t="str">
        <f>IF(D6356&lt;=18,"LOW (1-18)","HIGH (19-36)")</f>
        <v>HIGH (19-36)</v>
      </c>
      <c r="G6356">
        <f>INT((D6356-1)/6)+1</f>
        <v>4</v>
      </c>
      <c r="H6356">
        <f>MOD(D6356-1,6)+1</f>
        <v>3</v>
      </c>
      <c r="I6356">
        <f>37-D6356</f>
        <v>16</v>
      </c>
      <c r="J6356">
        <f>ABS(D6356-D6357)</f>
        <v>13</v>
      </c>
      <c r="K6356">
        <f>AVERAGE(D6356:D6360)</f>
        <v>21</v>
      </c>
      <c r="L6356">
        <f>AVERAGE(D6356:D6375)</f>
        <v>21</v>
      </c>
      <c r="M6356">
        <f>K6356-L6356</f>
        <v>0</v>
      </c>
      <c r="N6356" t="str">
        <f>IF(K6356&gt;L6356,"HIGH ZONE BIAS",IF(K6356&lt;L6356,"LOW ZONE BIAS","EQUILIBRIUM"))</f>
        <v>EQUILIBRIUM</v>
      </c>
    </row>
    <row r="6357">
      <c r="A6357">
        <v>21214</v>
      </c>
      <c r="B6357" t="str">
        <v>2021-09-30</v>
      </c>
      <c r="C6357" t="str">
        <v>Morning</v>
      </c>
      <c r="D6357">
        <v>8</v>
      </c>
      <c r="E6357" t="str">
        <f>IF(MOD(D6357,2)=0,"EVEN","ODD")</f>
        <v>EVEN</v>
      </c>
      <c r="F6357" t="str">
        <f>IF(D6357&lt;=18,"LOW (1-18)","HIGH (19-36)")</f>
        <v>LOW (1-18)</v>
      </c>
      <c r="G6357">
        <f>INT((D6357-1)/6)+1</f>
        <v>2</v>
      </c>
      <c r="H6357">
        <f>MOD(D6357-1,6)+1</f>
        <v>2</v>
      </c>
      <c r="I6357">
        <f>37-D6357</f>
        <v>29</v>
      </c>
      <c r="J6357">
        <f>ABS(D6357-D6358)</f>
        <v>14</v>
      </c>
      <c r="K6357">
        <f>AVERAGE(D6357:D6361)</f>
        <v>8</v>
      </c>
      <c r="L6357">
        <f>AVERAGE(D6357:D6376)</f>
        <v>8</v>
      </c>
      <c r="M6357">
        <f>K6357-L6357</f>
        <v>0</v>
      </c>
      <c r="N6357" t="str">
        <f>IF(K6357&gt;L6357,"HIGH ZONE BIAS",IF(K6357&lt;L6357,"LOW ZONE BIAS","EQUILIBRIUM"))</f>
        <v>EQUILIBRIUM</v>
      </c>
    </row>
    <row r="6358">
      <c r="A6358">
        <v>21213</v>
      </c>
      <c r="B6358" t="str">
        <v>2021-09-29</v>
      </c>
      <c r="C6358" t="str">
        <v>Evening</v>
      </c>
      <c r="D6358">
        <v>22</v>
      </c>
      <c r="E6358" t="str">
        <f>IF(MOD(D6358,2)=0,"EVEN","ODD")</f>
        <v>EVEN</v>
      </c>
      <c r="F6358" t="str">
        <f>IF(D6358&lt;=18,"LOW (1-18)","HIGH (19-36)")</f>
        <v>HIGH (19-36)</v>
      </c>
      <c r="G6358">
        <f>INT((D6358-1)/6)+1</f>
        <v>4</v>
      </c>
      <c r="H6358">
        <f>MOD(D6358-1,6)+1</f>
        <v>4</v>
      </c>
      <c r="I6358">
        <f>37-D6358</f>
        <v>15</v>
      </c>
      <c r="J6358">
        <f>ABS(D6358-D6359)</f>
        <v>11</v>
      </c>
      <c r="K6358">
        <f>AVERAGE(D6358:D6362)</f>
        <v>22</v>
      </c>
      <c r="L6358">
        <f>AVERAGE(D6358:D6377)</f>
        <v>22</v>
      </c>
      <c r="M6358">
        <f>K6358-L6358</f>
        <v>0</v>
      </c>
      <c r="N6358" t="str">
        <f>IF(K6358&gt;L6358,"HIGH ZONE BIAS",IF(K6358&lt;L6358,"LOW ZONE BIAS","EQUILIBRIUM"))</f>
        <v>EQUILIBRIUM</v>
      </c>
    </row>
    <row r="6359">
      <c r="A6359">
        <v>21212</v>
      </c>
      <c r="B6359" t="str">
        <v>2021-09-29</v>
      </c>
      <c r="C6359" t="str">
        <v>Afternoon</v>
      </c>
      <c r="D6359">
        <v>11</v>
      </c>
      <c r="E6359" t="str">
        <f>IF(MOD(D6359,2)=0,"EVEN","ODD")</f>
        <v>ODD</v>
      </c>
      <c r="F6359" t="str">
        <f>IF(D6359&lt;=18,"LOW (1-18)","HIGH (19-36)")</f>
        <v>LOW (1-18)</v>
      </c>
      <c r="G6359">
        <f>INT((D6359-1)/6)+1</f>
        <v>2</v>
      </c>
      <c r="H6359">
        <f>MOD(D6359-1,6)+1</f>
        <v>5</v>
      </c>
      <c r="I6359">
        <f>37-D6359</f>
        <v>26</v>
      </c>
      <c r="J6359">
        <f>ABS(D6359-D6360)</f>
        <v>14</v>
      </c>
      <c r="K6359">
        <f>AVERAGE(D6359:D6363)</f>
        <v>11</v>
      </c>
      <c r="L6359">
        <f>AVERAGE(D6359:D6378)</f>
        <v>11</v>
      </c>
      <c r="M6359">
        <f>K6359-L6359</f>
        <v>0</v>
      </c>
      <c r="N6359" t="str">
        <f>IF(K6359&gt;L6359,"HIGH ZONE BIAS",IF(K6359&lt;L6359,"LOW ZONE BIAS","EQUILIBRIUM"))</f>
        <v>EQUILIBRIUM</v>
      </c>
    </row>
    <row r="6360">
      <c r="A6360">
        <v>21211</v>
      </c>
      <c r="B6360" t="str">
        <v>2021-09-29</v>
      </c>
      <c r="C6360" t="str">
        <v>Midday</v>
      </c>
      <c r="D6360">
        <v>25</v>
      </c>
      <c r="E6360" t="str">
        <f>IF(MOD(D6360,2)=0,"EVEN","ODD")</f>
        <v>ODD</v>
      </c>
      <c r="F6360" t="str">
        <f>IF(D6360&lt;=18,"LOW (1-18)","HIGH (19-36)")</f>
        <v>HIGH (19-36)</v>
      </c>
      <c r="G6360">
        <f>INT((D6360-1)/6)+1</f>
        <v>5</v>
      </c>
      <c r="H6360">
        <f>MOD(D6360-1,6)+1</f>
        <v>1</v>
      </c>
      <c r="I6360">
        <f>37-D6360</f>
        <v>12</v>
      </c>
      <c r="J6360">
        <f>ABS(D6360-D6361)</f>
        <v>6</v>
      </c>
      <c r="K6360">
        <f>AVERAGE(D6360:D6364)</f>
        <v>25</v>
      </c>
      <c r="L6360">
        <f>AVERAGE(D6360:D6379)</f>
        <v>25</v>
      </c>
      <c r="M6360">
        <f>K6360-L6360</f>
        <v>0</v>
      </c>
      <c r="N6360" t="str">
        <f>IF(K6360&gt;L6360,"HIGH ZONE BIAS",IF(K6360&lt;L6360,"LOW ZONE BIAS","EQUILIBRIUM"))</f>
        <v>EQUILIBRIUM</v>
      </c>
    </row>
    <row r="6361">
      <c r="A6361">
        <v>21210</v>
      </c>
      <c r="B6361" t="str">
        <v>2021-09-29</v>
      </c>
      <c r="C6361" t="str">
        <v>Morning</v>
      </c>
      <c r="D6361">
        <v>31</v>
      </c>
      <c r="E6361" t="str">
        <f>IF(MOD(D6361,2)=0,"EVEN","ODD")</f>
        <v>ODD</v>
      </c>
      <c r="F6361" t="str">
        <f>IF(D6361&lt;=18,"LOW (1-18)","HIGH (19-36)")</f>
        <v>HIGH (19-36)</v>
      </c>
      <c r="G6361">
        <f>INT((D6361-1)/6)+1</f>
        <v>6</v>
      </c>
      <c r="H6361">
        <f>MOD(D6361-1,6)+1</f>
        <v>1</v>
      </c>
      <c r="I6361">
        <f>37-D6361</f>
        <v>6</v>
      </c>
      <c r="J6361">
        <f>ABS(D6361-D6362)</f>
        <v>4</v>
      </c>
      <c r="K6361">
        <f>AVERAGE(D6361:D6365)</f>
        <v>31</v>
      </c>
      <c r="L6361">
        <f>AVERAGE(D6361:D6380)</f>
        <v>31</v>
      </c>
      <c r="M6361">
        <f>K6361-L6361</f>
        <v>0</v>
      </c>
      <c r="N6361" t="str">
        <f>IF(K6361&gt;L6361,"HIGH ZONE BIAS",IF(K6361&lt;L6361,"LOW ZONE BIAS","EQUILIBRIUM"))</f>
        <v>EQUILIBRIUM</v>
      </c>
    </row>
    <row r="6362">
      <c r="A6362">
        <v>21209</v>
      </c>
      <c r="B6362" t="str">
        <v>2021-09-28</v>
      </c>
      <c r="C6362" t="str">
        <v>Evening</v>
      </c>
      <c r="D6362">
        <v>35</v>
      </c>
      <c r="E6362" t="str">
        <f>IF(MOD(D6362,2)=0,"EVEN","ODD")</f>
        <v>ODD</v>
      </c>
      <c r="F6362" t="str">
        <f>IF(D6362&lt;=18,"LOW (1-18)","HIGH (19-36)")</f>
        <v>HIGH (19-36)</v>
      </c>
      <c r="G6362">
        <f>INT((D6362-1)/6)+1</f>
        <v>6</v>
      </c>
      <c r="H6362">
        <f>MOD(D6362-1,6)+1</f>
        <v>5</v>
      </c>
      <c r="I6362">
        <f>37-D6362</f>
        <v>2</v>
      </c>
      <c r="J6362">
        <f>ABS(D6362-D6363)</f>
        <v>11</v>
      </c>
      <c r="K6362">
        <f>AVERAGE(D6362:D6366)</f>
        <v>35</v>
      </c>
      <c r="L6362">
        <f>AVERAGE(D6362:D6381)</f>
        <v>35</v>
      </c>
      <c r="M6362">
        <f>K6362-L6362</f>
        <v>0</v>
      </c>
      <c r="N6362" t="str">
        <f>IF(K6362&gt;L6362,"HIGH ZONE BIAS",IF(K6362&lt;L6362,"LOW ZONE BIAS","EQUILIBRIUM"))</f>
        <v>EQUILIBRIUM</v>
      </c>
    </row>
    <row r="6363">
      <c r="A6363">
        <v>21208</v>
      </c>
      <c r="B6363" t="str">
        <v>2021-09-28</v>
      </c>
      <c r="C6363" t="str">
        <v>Afternoon</v>
      </c>
      <c r="D6363">
        <v>24</v>
      </c>
      <c r="E6363" t="str">
        <f>IF(MOD(D6363,2)=0,"EVEN","ODD")</f>
        <v>EVEN</v>
      </c>
      <c r="F6363" t="str">
        <f>IF(D6363&lt;=18,"LOW (1-18)","HIGH (19-36)")</f>
        <v>HIGH (19-36)</v>
      </c>
      <c r="G6363">
        <f>INT((D6363-1)/6)+1</f>
        <v>4</v>
      </c>
      <c r="H6363">
        <f>MOD(D6363-1,6)+1</f>
        <v>6</v>
      </c>
      <c r="I6363">
        <f>37-D6363</f>
        <v>13</v>
      </c>
      <c r="J6363">
        <f>ABS(D6363-D6364)</f>
        <v>1</v>
      </c>
      <c r="K6363">
        <f>AVERAGE(D6363:D6367)</f>
        <v>24</v>
      </c>
      <c r="L6363">
        <f>AVERAGE(D6363:D6382)</f>
        <v>24</v>
      </c>
      <c r="M6363">
        <f>K6363-L6363</f>
        <v>0</v>
      </c>
      <c r="N6363" t="str">
        <f>IF(K6363&gt;L6363,"HIGH ZONE BIAS",IF(K6363&lt;L6363,"LOW ZONE BIAS","EQUILIBRIUM"))</f>
        <v>EQUILIBRIUM</v>
      </c>
    </row>
    <row r="6364">
      <c r="A6364">
        <v>21207</v>
      </c>
      <c r="B6364" t="str">
        <v>2021-09-28</v>
      </c>
      <c r="C6364" t="str">
        <v>Midday</v>
      </c>
      <c r="D6364">
        <v>25</v>
      </c>
      <c r="E6364" t="str">
        <f>IF(MOD(D6364,2)=0,"EVEN","ODD")</f>
        <v>ODD</v>
      </c>
      <c r="F6364" t="str">
        <f>IF(D6364&lt;=18,"LOW (1-18)","HIGH (19-36)")</f>
        <v>HIGH (19-36)</v>
      </c>
      <c r="G6364">
        <f>INT((D6364-1)/6)+1</f>
        <v>5</v>
      </c>
      <c r="H6364">
        <f>MOD(D6364-1,6)+1</f>
        <v>1</v>
      </c>
      <c r="I6364">
        <f>37-D6364</f>
        <v>12</v>
      </c>
      <c r="J6364">
        <f>ABS(D6364-D6365)</f>
        <v>9</v>
      </c>
      <c r="K6364">
        <f>AVERAGE(D6364:D6368)</f>
        <v>25</v>
      </c>
      <c r="L6364">
        <f>AVERAGE(D6364:D6383)</f>
        <v>25</v>
      </c>
      <c r="M6364">
        <f>K6364-L6364</f>
        <v>0</v>
      </c>
      <c r="N6364" t="str">
        <f>IF(K6364&gt;L6364,"HIGH ZONE BIAS",IF(K6364&lt;L6364,"LOW ZONE BIAS","EQUILIBRIUM"))</f>
        <v>EQUILIBRIUM</v>
      </c>
    </row>
    <row r="6365">
      <c r="A6365">
        <v>21206</v>
      </c>
      <c r="B6365" t="str">
        <v>2021-09-28</v>
      </c>
      <c r="C6365" t="str">
        <v>Morning</v>
      </c>
      <c r="D6365">
        <v>34</v>
      </c>
      <c r="E6365" t="str">
        <f>IF(MOD(D6365,2)=0,"EVEN","ODD")</f>
        <v>EVEN</v>
      </c>
      <c r="F6365" t="str">
        <f>IF(D6365&lt;=18,"LOW (1-18)","HIGH (19-36)")</f>
        <v>HIGH (19-36)</v>
      </c>
      <c r="G6365">
        <f>INT((D6365-1)/6)+1</f>
        <v>6</v>
      </c>
      <c r="H6365">
        <f>MOD(D6365-1,6)+1</f>
        <v>4</v>
      </c>
      <c r="I6365">
        <f>37-D6365</f>
        <v>3</v>
      </c>
      <c r="J6365">
        <f>ABS(D6365-D6366)</f>
        <v>13</v>
      </c>
      <c r="K6365">
        <f>AVERAGE(D6365:D6369)</f>
        <v>34</v>
      </c>
      <c r="L6365">
        <f>AVERAGE(D6365:D6384)</f>
        <v>34</v>
      </c>
      <c r="M6365">
        <f>K6365-L6365</f>
        <v>0</v>
      </c>
      <c r="N6365" t="str">
        <f>IF(K6365&gt;L6365,"HIGH ZONE BIAS",IF(K6365&lt;L6365,"LOW ZONE BIAS","EQUILIBRIUM"))</f>
        <v>EQUILIBRIUM</v>
      </c>
    </row>
    <row r="6366">
      <c r="A6366">
        <v>21205</v>
      </c>
      <c r="B6366" t="str">
        <v>2021-09-27</v>
      </c>
      <c r="C6366" t="str">
        <v>Evening</v>
      </c>
      <c r="D6366">
        <v>21</v>
      </c>
      <c r="E6366" t="str">
        <f>IF(MOD(D6366,2)=0,"EVEN","ODD")</f>
        <v>ODD</v>
      </c>
      <c r="F6366" t="str">
        <f>IF(D6366&lt;=18,"LOW (1-18)","HIGH (19-36)")</f>
        <v>HIGH (19-36)</v>
      </c>
      <c r="G6366">
        <f>INT((D6366-1)/6)+1</f>
        <v>4</v>
      </c>
      <c r="H6366">
        <f>MOD(D6366-1,6)+1</f>
        <v>3</v>
      </c>
      <c r="I6366">
        <f>37-D6366</f>
        <v>16</v>
      </c>
      <c r="J6366">
        <f>ABS(D6366-D6367)</f>
        <v>1</v>
      </c>
      <c r="K6366">
        <f>AVERAGE(D6366:D6370)</f>
        <v>21</v>
      </c>
      <c r="L6366">
        <f>AVERAGE(D6366:D6385)</f>
        <v>21</v>
      </c>
      <c r="M6366">
        <f>K6366-L6366</f>
        <v>0</v>
      </c>
      <c r="N6366" t="str">
        <f>IF(K6366&gt;L6366,"HIGH ZONE BIAS",IF(K6366&lt;L6366,"LOW ZONE BIAS","EQUILIBRIUM"))</f>
        <v>EQUILIBRIUM</v>
      </c>
    </row>
    <row r="6367">
      <c r="A6367">
        <v>21204</v>
      </c>
      <c r="B6367" t="str">
        <v>2021-09-27</v>
      </c>
      <c r="C6367" t="str">
        <v>Afternoon</v>
      </c>
      <c r="D6367">
        <v>20</v>
      </c>
      <c r="E6367" t="str">
        <f>IF(MOD(D6367,2)=0,"EVEN","ODD")</f>
        <v>EVEN</v>
      </c>
      <c r="F6367" t="str">
        <f>IF(D6367&lt;=18,"LOW (1-18)","HIGH (19-36)")</f>
        <v>HIGH (19-36)</v>
      </c>
      <c r="G6367">
        <f>INT((D6367-1)/6)+1</f>
        <v>4</v>
      </c>
      <c r="H6367">
        <f>MOD(D6367-1,6)+1</f>
        <v>2</v>
      </c>
      <c r="I6367">
        <f>37-D6367</f>
        <v>17</v>
      </c>
      <c r="J6367">
        <f>ABS(D6367-D6368)</f>
        <v>1</v>
      </c>
      <c r="K6367">
        <f>AVERAGE(D6367:D6371)</f>
        <v>20</v>
      </c>
      <c r="L6367">
        <f>AVERAGE(D6367:D6386)</f>
        <v>20</v>
      </c>
      <c r="M6367">
        <f>K6367-L6367</f>
        <v>0</v>
      </c>
      <c r="N6367" t="str">
        <f>IF(K6367&gt;L6367,"HIGH ZONE BIAS",IF(K6367&lt;L6367,"LOW ZONE BIAS","EQUILIBRIUM"))</f>
        <v>EQUILIBRIUM</v>
      </c>
    </row>
    <row r="6368">
      <c r="A6368">
        <v>21203</v>
      </c>
      <c r="B6368" t="str">
        <v>2021-09-27</v>
      </c>
      <c r="C6368" t="str">
        <v>Midday</v>
      </c>
      <c r="D6368">
        <v>21</v>
      </c>
      <c r="E6368" t="str">
        <f>IF(MOD(D6368,2)=0,"EVEN","ODD")</f>
        <v>ODD</v>
      </c>
      <c r="F6368" t="str">
        <f>IF(D6368&lt;=18,"LOW (1-18)","HIGH (19-36)")</f>
        <v>HIGH (19-36)</v>
      </c>
      <c r="G6368">
        <f>INT((D6368-1)/6)+1</f>
        <v>4</v>
      </c>
      <c r="H6368">
        <f>MOD(D6368-1,6)+1</f>
        <v>3</v>
      </c>
      <c r="I6368">
        <f>37-D6368</f>
        <v>16</v>
      </c>
      <c r="J6368">
        <f>ABS(D6368-D6369)</f>
        <v>8</v>
      </c>
      <c r="K6368">
        <f>AVERAGE(D6368:D6372)</f>
        <v>21</v>
      </c>
      <c r="L6368">
        <f>AVERAGE(D6368:D6387)</f>
        <v>21</v>
      </c>
      <c r="M6368">
        <f>K6368-L6368</f>
        <v>0</v>
      </c>
      <c r="N6368" t="str">
        <f>IF(K6368&gt;L6368,"HIGH ZONE BIAS",IF(K6368&lt;L6368,"LOW ZONE BIAS","EQUILIBRIUM"))</f>
        <v>EQUILIBRIUM</v>
      </c>
    </row>
    <row r="6369">
      <c r="A6369">
        <v>21202</v>
      </c>
      <c r="B6369" t="str">
        <v>2021-09-27</v>
      </c>
      <c r="C6369" t="str">
        <v>Morning</v>
      </c>
      <c r="D6369">
        <v>13</v>
      </c>
      <c r="E6369" t="str">
        <f>IF(MOD(D6369,2)=0,"EVEN","ODD")</f>
        <v>ODD</v>
      </c>
      <c r="F6369" t="str">
        <f>IF(D6369&lt;=18,"LOW (1-18)","HIGH (19-36)")</f>
        <v>LOW (1-18)</v>
      </c>
      <c r="G6369">
        <f>INT((D6369-1)/6)+1</f>
        <v>3</v>
      </c>
      <c r="H6369">
        <f>MOD(D6369-1,6)+1</f>
        <v>1</v>
      </c>
      <c r="I6369">
        <f>37-D6369</f>
        <v>24</v>
      </c>
      <c r="J6369">
        <f>ABS(D6369-D6370)</f>
        <v>11</v>
      </c>
      <c r="K6369">
        <f>AVERAGE(D6369:D6373)</f>
        <v>13</v>
      </c>
      <c r="L6369">
        <f>AVERAGE(D6369:D6388)</f>
        <v>13</v>
      </c>
      <c r="M6369">
        <f>K6369-L6369</f>
        <v>0</v>
      </c>
      <c r="N6369" t="str">
        <f>IF(K6369&gt;L6369,"HIGH ZONE BIAS",IF(K6369&lt;L6369,"LOW ZONE BIAS","EQUILIBRIUM"))</f>
        <v>EQUILIBRIUM</v>
      </c>
    </row>
    <row r="6370">
      <c r="A6370">
        <v>21201</v>
      </c>
      <c r="B6370" t="str">
        <v>2021-09-25</v>
      </c>
      <c r="C6370" t="str">
        <v>Evening</v>
      </c>
      <c r="D6370">
        <v>2</v>
      </c>
      <c r="E6370" t="str">
        <f>IF(MOD(D6370,2)=0,"EVEN","ODD")</f>
        <v>EVEN</v>
      </c>
      <c r="F6370" t="str">
        <f>IF(D6370&lt;=18,"LOW (1-18)","HIGH (19-36)")</f>
        <v>LOW (1-18)</v>
      </c>
      <c r="G6370">
        <f>INT((D6370-1)/6)+1</f>
        <v>1</v>
      </c>
      <c r="H6370">
        <f>MOD(D6370-1,6)+1</f>
        <v>2</v>
      </c>
      <c r="I6370">
        <f>37-D6370</f>
        <v>35</v>
      </c>
      <c r="J6370">
        <f>ABS(D6370-D6371)</f>
        <v>19</v>
      </c>
      <c r="K6370">
        <f>AVERAGE(D6370:D6374)</f>
        <v>2</v>
      </c>
      <c r="L6370">
        <f>AVERAGE(D6370:D6389)</f>
        <v>2</v>
      </c>
      <c r="M6370">
        <f>K6370-L6370</f>
        <v>0</v>
      </c>
      <c r="N6370" t="str">
        <f>IF(K6370&gt;L6370,"HIGH ZONE BIAS",IF(K6370&lt;L6370,"LOW ZONE BIAS","EQUILIBRIUM"))</f>
        <v>EQUILIBRIUM</v>
      </c>
    </row>
    <row r="6371">
      <c r="A6371">
        <v>21200</v>
      </c>
      <c r="B6371" t="str">
        <v>2021-09-25</v>
      </c>
      <c r="C6371" t="str">
        <v>Afternoon</v>
      </c>
      <c r="D6371">
        <v>21</v>
      </c>
      <c r="E6371" t="str">
        <f>IF(MOD(D6371,2)=0,"EVEN","ODD")</f>
        <v>ODD</v>
      </c>
      <c r="F6371" t="str">
        <f>IF(D6371&lt;=18,"LOW (1-18)","HIGH (19-36)")</f>
        <v>HIGH (19-36)</v>
      </c>
      <c r="G6371">
        <f>INT((D6371-1)/6)+1</f>
        <v>4</v>
      </c>
      <c r="H6371">
        <f>MOD(D6371-1,6)+1</f>
        <v>3</v>
      </c>
      <c r="I6371">
        <f>37-D6371</f>
        <v>16</v>
      </c>
      <c r="J6371">
        <f>ABS(D6371-D6372)</f>
        <v>7</v>
      </c>
      <c r="K6371">
        <f>AVERAGE(D6371:D6375)</f>
        <v>21</v>
      </c>
      <c r="L6371">
        <f>AVERAGE(D6371:D6390)</f>
        <v>21</v>
      </c>
      <c r="M6371">
        <f>K6371-L6371</f>
        <v>0</v>
      </c>
      <c r="N6371" t="str">
        <f>IF(K6371&gt;L6371,"HIGH ZONE BIAS",IF(K6371&lt;L6371,"LOW ZONE BIAS","EQUILIBRIUM"))</f>
        <v>EQUILIBRIUM</v>
      </c>
    </row>
    <row r="6372">
      <c r="A6372">
        <v>21199</v>
      </c>
      <c r="B6372" t="str">
        <v>2021-09-25</v>
      </c>
      <c r="C6372" t="str">
        <v>Midday</v>
      </c>
      <c r="D6372">
        <v>28</v>
      </c>
      <c r="E6372" t="str">
        <f>IF(MOD(D6372,2)=0,"EVEN","ODD")</f>
        <v>EVEN</v>
      </c>
      <c r="F6372" t="str">
        <f>IF(D6372&lt;=18,"LOW (1-18)","HIGH (19-36)")</f>
        <v>HIGH (19-36)</v>
      </c>
      <c r="G6372">
        <f>INT((D6372-1)/6)+1</f>
        <v>5</v>
      </c>
      <c r="H6372">
        <f>MOD(D6372-1,6)+1</f>
        <v>4</v>
      </c>
      <c r="I6372">
        <f>37-D6372</f>
        <v>9</v>
      </c>
      <c r="J6372">
        <f>ABS(D6372-D6373)</f>
        <v>1</v>
      </c>
      <c r="K6372">
        <f>AVERAGE(D6372:D6376)</f>
        <v>28</v>
      </c>
      <c r="L6372">
        <f>AVERAGE(D6372:D6391)</f>
        <v>28</v>
      </c>
      <c r="M6372">
        <f>K6372-L6372</f>
        <v>0</v>
      </c>
      <c r="N6372" t="str">
        <f>IF(K6372&gt;L6372,"HIGH ZONE BIAS",IF(K6372&lt;L6372,"LOW ZONE BIAS","EQUILIBRIUM"))</f>
        <v>EQUILIBRIUM</v>
      </c>
    </row>
    <row r="6373">
      <c r="A6373">
        <v>21198</v>
      </c>
      <c r="B6373" t="str">
        <v>2021-09-25</v>
      </c>
      <c r="C6373" t="str">
        <v>Morning</v>
      </c>
      <c r="D6373">
        <v>27</v>
      </c>
      <c r="E6373" t="str">
        <f>IF(MOD(D6373,2)=0,"EVEN","ODD")</f>
        <v>ODD</v>
      </c>
      <c r="F6373" t="str">
        <f>IF(D6373&lt;=18,"LOW (1-18)","HIGH (19-36)")</f>
        <v>HIGH (19-36)</v>
      </c>
      <c r="G6373">
        <f>INT((D6373-1)/6)+1</f>
        <v>5</v>
      </c>
      <c r="H6373">
        <f>MOD(D6373-1,6)+1</f>
        <v>3</v>
      </c>
      <c r="I6373">
        <f>37-D6373</f>
        <v>10</v>
      </c>
      <c r="J6373">
        <f>ABS(D6373-D6374)</f>
        <v>5</v>
      </c>
      <c r="K6373">
        <f>AVERAGE(D6373:D6377)</f>
        <v>27</v>
      </c>
      <c r="L6373">
        <f>AVERAGE(D6373:D6392)</f>
        <v>27</v>
      </c>
      <c r="M6373">
        <f>K6373-L6373</f>
        <v>0</v>
      </c>
      <c r="N6373" t="str">
        <f>IF(K6373&gt;L6373,"HIGH ZONE BIAS",IF(K6373&lt;L6373,"LOW ZONE BIAS","EQUILIBRIUM"))</f>
        <v>EQUILIBRIUM</v>
      </c>
    </row>
    <row r="6374">
      <c r="A6374">
        <v>21197</v>
      </c>
      <c r="B6374" t="str">
        <v>2021-09-24</v>
      </c>
      <c r="C6374" t="str">
        <v>Evening</v>
      </c>
      <c r="D6374">
        <v>32</v>
      </c>
      <c r="E6374" t="str">
        <f>IF(MOD(D6374,2)=0,"EVEN","ODD")</f>
        <v>EVEN</v>
      </c>
      <c r="F6374" t="str">
        <f>IF(D6374&lt;=18,"LOW (1-18)","HIGH (19-36)")</f>
        <v>HIGH (19-36)</v>
      </c>
      <c r="G6374">
        <f>INT((D6374-1)/6)+1</f>
        <v>6</v>
      </c>
      <c r="H6374">
        <f>MOD(D6374-1,6)+1</f>
        <v>2</v>
      </c>
      <c r="I6374">
        <f>37-D6374</f>
        <v>5</v>
      </c>
      <c r="J6374">
        <f>ABS(D6374-D6375)</f>
        <v>1</v>
      </c>
      <c r="K6374">
        <f>AVERAGE(D6374:D6378)</f>
        <v>32</v>
      </c>
      <c r="L6374">
        <f>AVERAGE(D6374:D6393)</f>
        <v>32</v>
      </c>
      <c r="M6374">
        <f>K6374-L6374</f>
        <v>0</v>
      </c>
      <c r="N6374" t="str">
        <f>IF(K6374&gt;L6374,"HIGH ZONE BIAS",IF(K6374&lt;L6374,"LOW ZONE BIAS","EQUILIBRIUM"))</f>
        <v>EQUILIBRIUM</v>
      </c>
    </row>
    <row r="6375">
      <c r="A6375">
        <v>21196</v>
      </c>
      <c r="B6375" t="str">
        <v>2021-09-24</v>
      </c>
      <c r="C6375" t="str">
        <v>Afternoon</v>
      </c>
      <c r="D6375">
        <v>33</v>
      </c>
      <c r="E6375" t="str">
        <f>IF(MOD(D6375,2)=0,"EVEN","ODD")</f>
        <v>ODD</v>
      </c>
      <c r="F6375" t="str">
        <f>IF(D6375&lt;=18,"LOW (1-18)","HIGH (19-36)")</f>
        <v>HIGH (19-36)</v>
      </c>
      <c r="G6375">
        <f>INT((D6375-1)/6)+1</f>
        <v>6</v>
      </c>
      <c r="H6375">
        <f>MOD(D6375-1,6)+1</f>
        <v>3</v>
      </c>
      <c r="I6375">
        <f>37-D6375</f>
        <v>4</v>
      </c>
      <c r="J6375">
        <f>ABS(D6375-D6376)</f>
        <v>24</v>
      </c>
      <c r="K6375">
        <f>AVERAGE(D6375:D6379)</f>
        <v>33</v>
      </c>
      <c r="L6375">
        <f>AVERAGE(D6375:D6394)</f>
        <v>33</v>
      </c>
      <c r="M6375">
        <f>K6375-L6375</f>
        <v>0</v>
      </c>
      <c r="N6375" t="str">
        <f>IF(K6375&gt;L6375,"HIGH ZONE BIAS",IF(K6375&lt;L6375,"LOW ZONE BIAS","EQUILIBRIUM"))</f>
        <v>EQUILIBRIUM</v>
      </c>
    </row>
    <row r="6376">
      <c r="A6376">
        <v>21195</v>
      </c>
      <c r="B6376" t="str">
        <v>2021-09-24</v>
      </c>
      <c r="C6376" t="str">
        <v>Midday</v>
      </c>
      <c r="D6376">
        <v>9</v>
      </c>
      <c r="E6376" t="str">
        <f>IF(MOD(D6376,2)=0,"EVEN","ODD")</f>
        <v>ODD</v>
      </c>
      <c r="F6376" t="str">
        <f>IF(D6376&lt;=18,"LOW (1-18)","HIGH (19-36)")</f>
        <v>LOW (1-18)</v>
      </c>
      <c r="G6376">
        <f>INT((D6376-1)/6)+1</f>
        <v>2</v>
      </c>
      <c r="H6376">
        <f>MOD(D6376-1,6)+1</f>
        <v>3</v>
      </c>
      <c r="I6376">
        <f>37-D6376</f>
        <v>28</v>
      </c>
      <c r="J6376">
        <f>ABS(D6376-D6377)</f>
        <v>2</v>
      </c>
      <c r="K6376">
        <f>AVERAGE(D6376:D6380)</f>
        <v>9</v>
      </c>
      <c r="L6376">
        <f>AVERAGE(D6376:D6395)</f>
        <v>9</v>
      </c>
      <c r="M6376">
        <f>K6376-L6376</f>
        <v>0</v>
      </c>
      <c r="N6376" t="str">
        <f>IF(K6376&gt;L6376,"HIGH ZONE BIAS",IF(K6376&lt;L6376,"LOW ZONE BIAS","EQUILIBRIUM"))</f>
        <v>EQUILIBRIUM</v>
      </c>
    </row>
    <row r="6377">
      <c r="A6377">
        <v>21194</v>
      </c>
      <c r="B6377" t="str">
        <v>2021-09-24</v>
      </c>
      <c r="C6377" t="str">
        <v>Morning</v>
      </c>
      <c r="D6377">
        <v>7</v>
      </c>
      <c r="E6377" t="str">
        <f>IF(MOD(D6377,2)=0,"EVEN","ODD")</f>
        <v>ODD</v>
      </c>
      <c r="F6377" t="str">
        <f>IF(D6377&lt;=18,"LOW (1-18)","HIGH (19-36)")</f>
        <v>LOW (1-18)</v>
      </c>
      <c r="G6377">
        <f>INT((D6377-1)/6)+1</f>
        <v>2</v>
      </c>
      <c r="H6377">
        <f>MOD(D6377-1,6)+1</f>
        <v>1</v>
      </c>
      <c r="I6377">
        <f>37-D6377</f>
        <v>30</v>
      </c>
      <c r="J6377">
        <f>ABS(D6377-D6378)</f>
        <v>1</v>
      </c>
      <c r="K6377">
        <f>AVERAGE(D6377:D6381)</f>
        <v>7</v>
      </c>
      <c r="L6377">
        <f>AVERAGE(D6377:D6396)</f>
        <v>7</v>
      </c>
      <c r="M6377">
        <f>K6377-L6377</f>
        <v>0</v>
      </c>
      <c r="N6377" t="str">
        <f>IF(K6377&gt;L6377,"HIGH ZONE BIAS",IF(K6377&lt;L6377,"LOW ZONE BIAS","EQUILIBRIUM"))</f>
        <v>EQUILIBRIUM</v>
      </c>
    </row>
    <row r="6378">
      <c r="A6378">
        <v>21193</v>
      </c>
      <c r="B6378" t="str">
        <v>2021-09-23</v>
      </c>
      <c r="C6378" t="str">
        <v>Evening</v>
      </c>
      <c r="D6378">
        <v>8</v>
      </c>
      <c r="E6378" t="str">
        <f>IF(MOD(D6378,2)=0,"EVEN","ODD")</f>
        <v>EVEN</v>
      </c>
      <c r="F6378" t="str">
        <f>IF(D6378&lt;=18,"LOW (1-18)","HIGH (19-36)")</f>
        <v>LOW (1-18)</v>
      </c>
      <c r="G6378">
        <f>INT((D6378-1)/6)+1</f>
        <v>2</v>
      </c>
      <c r="H6378">
        <f>MOD(D6378-1,6)+1</f>
        <v>2</v>
      </c>
      <c r="I6378">
        <f>37-D6378</f>
        <v>29</v>
      </c>
      <c r="J6378">
        <f>ABS(D6378-D6379)</f>
        <v>11</v>
      </c>
      <c r="K6378">
        <f>AVERAGE(D6378:D6382)</f>
        <v>8</v>
      </c>
      <c r="L6378">
        <f>AVERAGE(D6378:D6397)</f>
        <v>8</v>
      </c>
      <c r="M6378">
        <f>K6378-L6378</f>
        <v>0</v>
      </c>
      <c r="N6378" t="str">
        <f>IF(K6378&gt;L6378,"HIGH ZONE BIAS",IF(K6378&lt;L6378,"LOW ZONE BIAS","EQUILIBRIUM"))</f>
        <v>EQUILIBRIUM</v>
      </c>
    </row>
    <row r="6379">
      <c r="A6379">
        <v>21192</v>
      </c>
      <c r="B6379" t="str">
        <v>2021-09-23</v>
      </c>
      <c r="C6379" t="str">
        <v>Afternoon</v>
      </c>
      <c r="D6379">
        <v>19</v>
      </c>
      <c r="E6379" t="str">
        <f>IF(MOD(D6379,2)=0,"EVEN","ODD")</f>
        <v>ODD</v>
      </c>
      <c r="F6379" t="str">
        <f>IF(D6379&lt;=18,"LOW (1-18)","HIGH (19-36)")</f>
        <v>HIGH (19-36)</v>
      </c>
      <c r="G6379">
        <f>INT((D6379-1)/6)+1</f>
        <v>4</v>
      </c>
      <c r="H6379">
        <f>MOD(D6379-1,6)+1</f>
        <v>1</v>
      </c>
      <c r="I6379">
        <f>37-D6379</f>
        <v>18</v>
      </c>
      <c r="J6379">
        <f>ABS(D6379-D6380)</f>
        <v>9</v>
      </c>
      <c r="K6379">
        <f>AVERAGE(D6379:D6383)</f>
        <v>19</v>
      </c>
      <c r="L6379">
        <f>AVERAGE(D6379:D6398)</f>
        <v>19</v>
      </c>
      <c r="M6379">
        <f>K6379-L6379</f>
        <v>0</v>
      </c>
      <c r="N6379" t="str">
        <f>IF(K6379&gt;L6379,"HIGH ZONE BIAS",IF(K6379&lt;L6379,"LOW ZONE BIAS","EQUILIBRIUM"))</f>
        <v>EQUILIBRIUM</v>
      </c>
    </row>
    <row r="6380">
      <c r="A6380">
        <v>21191</v>
      </c>
      <c r="B6380" t="str">
        <v>2021-09-23</v>
      </c>
      <c r="C6380" t="str">
        <v>Midday</v>
      </c>
      <c r="D6380">
        <v>28</v>
      </c>
      <c r="E6380" t="str">
        <f>IF(MOD(D6380,2)=0,"EVEN","ODD")</f>
        <v>EVEN</v>
      </c>
      <c r="F6380" t="str">
        <f>IF(D6380&lt;=18,"LOW (1-18)","HIGH (19-36)")</f>
        <v>HIGH (19-36)</v>
      </c>
      <c r="G6380">
        <f>INT((D6380-1)/6)+1</f>
        <v>5</v>
      </c>
      <c r="H6380">
        <f>MOD(D6380-1,6)+1</f>
        <v>4</v>
      </c>
      <c r="I6380">
        <f>37-D6380</f>
        <v>9</v>
      </c>
      <c r="J6380">
        <f>ABS(D6380-D6381)</f>
        <v>20</v>
      </c>
      <c r="K6380">
        <f>AVERAGE(D6380:D6384)</f>
        <v>28</v>
      </c>
      <c r="L6380">
        <f>AVERAGE(D6380:D6399)</f>
        <v>28</v>
      </c>
      <c r="M6380">
        <f>K6380-L6380</f>
        <v>0</v>
      </c>
      <c r="N6380" t="str">
        <f>IF(K6380&gt;L6380,"HIGH ZONE BIAS",IF(K6380&lt;L6380,"LOW ZONE BIAS","EQUILIBRIUM"))</f>
        <v>EQUILIBRIUM</v>
      </c>
    </row>
    <row r="6381">
      <c r="A6381">
        <v>21190</v>
      </c>
      <c r="B6381" t="str">
        <v>2021-09-23</v>
      </c>
      <c r="C6381" t="str">
        <v>Morning</v>
      </c>
      <c r="D6381">
        <v>8</v>
      </c>
      <c r="E6381" t="str">
        <f>IF(MOD(D6381,2)=0,"EVEN","ODD")</f>
        <v>EVEN</v>
      </c>
      <c r="F6381" t="str">
        <f>IF(D6381&lt;=18,"LOW (1-18)","HIGH (19-36)")</f>
        <v>LOW (1-18)</v>
      </c>
      <c r="G6381">
        <f>INT((D6381-1)/6)+1</f>
        <v>2</v>
      </c>
      <c r="H6381">
        <f>MOD(D6381-1,6)+1</f>
        <v>2</v>
      </c>
      <c r="I6381">
        <f>37-D6381</f>
        <v>29</v>
      </c>
      <c r="J6381">
        <f>ABS(D6381-D6382)</f>
        <v>18</v>
      </c>
      <c r="K6381">
        <f>AVERAGE(D6381:D6385)</f>
        <v>8</v>
      </c>
      <c r="L6381">
        <f>AVERAGE(D6381:D6400)</f>
        <v>8</v>
      </c>
      <c r="M6381">
        <f>K6381-L6381</f>
        <v>0</v>
      </c>
      <c r="N6381" t="str">
        <f>IF(K6381&gt;L6381,"HIGH ZONE BIAS",IF(K6381&lt;L6381,"LOW ZONE BIAS","EQUILIBRIUM"))</f>
        <v>EQUILIBRIUM</v>
      </c>
    </row>
    <row r="6382">
      <c r="A6382">
        <v>21189</v>
      </c>
      <c r="B6382" t="str">
        <v>2021-09-22</v>
      </c>
      <c r="C6382" t="str">
        <v>Evening</v>
      </c>
      <c r="D6382">
        <v>26</v>
      </c>
      <c r="E6382" t="str">
        <f>IF(MOD(D6382,2)=0,"EVEN","ODD")</f>
        <v>EVEN</v>
      </c>
      <c r="F6382" t="str">
        <f>IF(D6382&lt;=18,"LOW (1-18)","HIGH (19-36)")</f>
        <v>HIGH (19-36)</v>
      </c>
      <c r="G6382">
        <f>INT((D6382-1)/6)+1</f>
        <v>5</v>
      </c>
      <c r="H6382">
        <f>MOD(D6382-1,6)+1</f>
        <v>2</v>
      </c>
      <c r="I6382">
        <f>37-D6382</f>
        <v>11</v>
      </c>
      <c r="J6382">
        <f>ABS(D6382-D6383)</f>
        <v>3</v>
      </c>
      <c r="K6382">
        <f>AVERAGE(D6382:D6386)</f>
        <v>26</v>
      </c>
      <c r="L6382">
        <f>AVERAGE(D6382:D6401)</f>
        <v>26</v>
      </c>
      <c r="M6382">
        <f>K6382-L6382</f>
        <v>0</v>
      </c>
      <c r="N6382" t="str">
        <f>IF(K6382&gt;L6382,"HIGH ZONE BIAS",IF(K6382&lt;L6382,"LOW ZONE BIAS","EQUILIBRIUM"))</f>
        <v>EQUILIBRIUM</v>
      </c>
    </row>
    <row r="6383">
      <c r="A6383">
        <v>21188</v>
      </c>
      <c r="B6383" t="str">
        <v>2021-09-22</v>
      </c>
      <c r="C6383" t="str">
        <v>Afternoon</v>
      </c>
      <c r="D6383">
        <v>23</v>
      </c>
      <c r="E6383" t="str">
        <f>IF(MOD(D6383,2)=0,"EVEN","ODD")</f>
        <v>ODD</v>
      </c>
      <c r="F6383" t="str">
        <f>IF(D6383&lt;=18,"LOW (1-18)","HIGH (19-36)")</f>
        <v>HIGH (19-36)</v>
      </c>
      <c r="G6383">
        <f>INT((D6383-1)/6)+1</f>
        <v>4</v>
      </c>
      <c r="H6383">
        <f>MOD(D6383-1,6)+1</f>
        <v>5</v>
      </c>
      <c r="I6383">
        <f>37-D6383</f>
        <v>14</v>
      </c>
      <c r="J6383">
        <f>ABS(D6383-D6384)</f>
        <v>3</v>
      </c>
      <c r="K6383">
        <f>AVERAGE(D6383:D6387)</f>
        <v>23</v>
      </c>
      <c r="L6383">
        <f>AVERAGE(D6383:D6402)</f>
        <v>23</v>
      </c>
      <c r="M6383">
        <f>K6383-L6383</f>
        <v>0</v>
      </c>
      <c r="N6383" t="str">
        <f>IF(K6383&gt;L6383,"HIGH ZONE BIAS",IF(K6383&lt;L6383,"LOW ZONE BIAS","EQUILIBRIUM"))</f>
        <v>EQUILIBRIUM</v>
      </c>
    </row>
    <row r="6384">
      <c r="A6384">
        <v>21187</v>
      </c>
      <c r="B6384" t="str">
        <v>2021-09-22</v>
      </c>
      <c r="C6384" t="str">
        <v>Midday</v>
      </c>
      <c r="D6384">
        <v>26</v>
      </c>
      <c r="E6384" t="str">
        <f>IF(MOD(D6384,2)=0,"EVEN","ODD")</f>
        <v>EVEN</v>
      </c>
      <c r="F6384" t="str">
        <f>IF(D6384&lt;=18,"LOW (1-18)","HIGH (19-36)")</f>
        <v>HIGH (19-36)</v>
      </c>
      <c r="G6384">
        <f>INT((D6384-1)/6)+1</f>
        <v>5</v>
      </c>
      <c r="H6384">
        <f>MOD(D6384-1,6)+1</f>
        <v>2</v>
      </c>
      <c r="I6384">
        <f>37-D6384</f>
        <v>11</v>
      </c>
      <c r="J6384">
        <f>ABS(D6384-D6385)</f>
        <v>3</v>
      </c>
      <c r="K6384">
        <f>AVERAGE(D6384:D6388)</f>
        <v>26</v>
      </c>
      <c r="L6384">
        <f>AVERAGE(D6384:D6403)</f>
        <v>26</v>
      </c>
      <c r="M6384">
        <f>K6384-L6384</f>
        <v>0</v>
      </c>
      <c r="N6384" t="str">
        <f>IF(K6384&gt;L6384,"HIGH ZONE BIAS",IF(K6384&lt;L6384,"LOW ZONE BIAS","EQUILIBRIUM"))</f>
        <v>EQUILIBRIUM</v>
      </c>
    </row>
    <row r="6385">
      <c r="A6385">
        <v>21186</v>
      </c>
      <c r="B6385" t="str">
        <v>2021-09-22</v>
      </c>
      <c r="C6385" t="str">
        <v>Morning</v>
      </c>
      <c r="D6385">
        <v>29</v>
      </c>
      <c r="E6385" t="str">
        <f>IF(MOD(D6385,2)=0,"EVEN","ODD")</f>
        <v>ODD</v>
      </c>
      <c r="F6385" t="str">
        <f>IF(D6385&lt;=18,"LOW (1-18)","HIGH (19-36)")</f>
        <v>HIGH (19-36)</v>
      </c>
      <c r="G6385">
        <f>INT((D6385-1)/6)+1</f>
        <v>5</v>
      </c>
      <c r="H6385">
        <f>MOD(D6385-1,6)+1</f>
        <v>5</v>
      </c>
      <c r="I6385">
        <f>37-D6385</f>
        <v>8</v>
      </c>
      <c r="J6385">
        <f>ABS(D6385-D6386)</f>
        <v>5</v>
      </c>
      <c r="K6385">
        <f>AVERAGE(D6385:D6389)</f>
        <v>29</v>
      </c>
      <c r="L6385">
        <f>AVERAGE(D6385:D6404)</f>
        <v>29</v>
      </c>
      <c r="M6385">
        <f>K6385-L6385</f>
        <v>0</v>
      </c>
      <c r="N6385" t="str">
        <f>IF(K6385&gt;L6385,"HIGH ZONE BIAS",IF(K6385&lt;L6385,"LOW ZONE BIAS","EQUILIBRIUM"))</f>
        <v>EQUILIBRIUM</v>
      </c>
    </row>
    <row r="6386">
      <c r="A6386">
        <v>21185</v>
      </c>
      <c r="B6386" t="str">
        <v>2021-09-21</v>
      </c>
      <c r="C6386" t="str">
        <v>Evening</v>
      </c>
      <c r="D6386">
        <v>34</v>
      </c>
      <c r="E6386" t="str">
        <f>IF(MOD(D6386,2)=0,"EVEN","ODD")</f>
        <v>EVEN</v>
      </c>
      <c r="F6386" t="str">
        <f>IF(D6386&lt;=18,"LOW (1-18)","HIGH (19-36)")</f>
        <v>HIGH (19-36)</v>
      </c>
      <c r="G6386">
        <f>INT((D6386-1)/6)+1</f>
        <v>6</v>
      </c>
      <c r="H6386">
        <f>MOD(D6386-1,6)+1</f>
        <v>4</v>
      </c>
      <c r="I6386">
        <f>37-D6386</f>
        <v>3</v>
      </c>
      <c r="J6386">
        <f>ABS(D6386-D6387)</f>
        <v>1</v>
      </c>
      <c r="K6386">
        <f>AVERAGE(D6386:D6390)</f>
        <v>34</v>
      </c>
      <c r="L6386">
        <f>AVERAGE(D6386:D6405)</f>
        <v>34</v>
      </c>
      <c r="M6386">
        <f>K6386-L6386</f>
        <v>0</v>
      </c>
      <c r="N6386" t="str">
        <f>IF(K6386&gt;L6386,"HIGH ZONE BIAS",IF(K6386&lt;L6386,"LOW ZONE BIAS","EQUILIBRIUM"))</f>
        <v>EQUILIBRIUM</v>
      </c>
    </row>
    <row r="6387">
      <c r="A6387">
        <v>21184</v>
      </c>
      <c r="B6387" t="str">
        <v>2021-09-21</v>
      </c>
      <c r="C6387" t="str">
        <v>Afternoon</v>
      </c>
      <c r="D6387">
        <v>35</v>
      </c>
      <c r="E6387" t="str">
        <f>IF(MOD(D6387,2)=0,"EVEN","ODD")</f>
        <v>ODD</v>
      </c>
      <c r="F6387" t="str">
        <f>IF(D6387&lt;=18,"LOW (1-18)","HIGH (19-36)")</f>
        <v>HIGH (19-36)</v>
      </c>
      <c r="G6387">
        <f>INT((D6387-1)/6)+1</f>
        <v>6</v>
      </c>
      <c r="H6387">
        <f>MOD(D6387-1,6)+1</f>
        <v>5</v>
      </c>
      <c r="I6387">
        <f>37-D6387</f>
        <v>2</v>
      </c>
      <c r="J6387">
        <f>ABS(D6387-D6388)</f>
        <v>17</v>
      </c>
      <c r="K6387">
        <f>AVERAGE(D6387:D6391)</f>
        <v>35</v>
      </c>
      <c r="L6387">
        <f>AVERAGE(D6387:D6406)</f>
        <v>35</v>
      </c>
      <c r="M6387">
        <f>K6387-L6387</f>
        <v>0</v>
      </c>
      <c r="N6387" t="str">
        <f>IF(K6387&gt;L6387,"HIGH ZONE BIAS",IF(K6387&lt;L6387,"LOW ZONE BIAS","EQUILIBRIUM"))</f>
        <v>EQUILIBRIUM</v>
      </c>
    </row>
    <row r="6388">
      <c r="A6388">
        <v>21183</v>
      </c>
      <c r="B6388" t="str">
        <v>2021-09-21</v>
      </c>
      <c r="C6388" t="str">
        <v>Midday</v>
      </c>
      <c r="D6388">
        <v>18</v>
      </c>
      <c r="E6388" t="str">
        <f>IF(MOD(D6388,2)=0,"EVEN","ODD")</f>
        <v>EVEN</v>
      </c>
      <c r="F6388" t="str">
        <f>IF(D6388&lt;=18,"LOW (1-18)","HIGH (19-36)")</f>
        <v>LOW (1-18)</v>
      </c>
      <c r="G6388">
        <f>INT((D6388-1)/6)+1</f>
        <v>3</v>
      </c>
      <c r="H6388">
        <f>MOD(D6388-1,6)+1</f>
        <v>6</v>
      </c>
      <c r="I6388">
        <f>37-D6388</f>
        <v>19</v>
      </c>
      <c r="J6388">
        <f>ABS(D6388-D6389)</f>
        <v>12</v>
      </c>
      <c r="K6388">
        <f>AVERAGE(D6388:D6392)</f>
        <v>18</v>
      </c>
      <c r="L6388">
        <f>AVERAGE(D6388:D6407)</f>
        <v>18</v>
      </c>
      <c r="M6388">
        <f>K6388-L6388</f>
        <v>0</v>
      </c>
      <c r="N6388" t="str">
        <f>IF(K6388&gt;L6388,"HIGH ZONE BIAS",IF(K6388&lt;L6388,"LOW ZONE BIAS","EQUILIBRIUM"))</f>
        <v>EQUILIBRIUM</v>
      </c>
    </row>
    <row r="6389">
      <c r="A6389">
        <v>21182</v>
      </c>
      <c r="B6389" t="str">
        <v>2021-09-21</v>
      </c>
      <c r="C6389" t="str">
        <v>Morning</v>
      </c>
      <c r="D6389">
        <v>30</v>
      </c>
      <c r="E6389" t="str">
        <f>IF(MOD(D6389,2)=0,"EVEN","ODD")</f>
        <v>EVEN</v>
      </c>
      <c r="F6389" t="str">
        <f>IF(D6389&lt;=18,"LOW (1-18)","HIGH (19-36)")</f>
        <v>HIGH (19-36)</v>
      </c>
      <c r="G6389">
        <f>INT((D6389-1)/6)+1</f>
        <v>5</v>
      </c>
      <c r="H6389">
        <f>MOD(D6389-1,6)+1</f>
        <v>6</v>
      </c>
      <c r="I6389">
        <f>37-D6389</f>
        <v>7</v>
      </c>
      <c r="J6389">
        <f>ABS(D6389-D6390)</f>
        <v>5</v>
      </c>
      <c r="K6389">
        <f>AVERAGE(D6389:D6393)</f>
        <v>30</v>
      </c>
      <c r="L6389">
        <f>AVERAGE(D6389:D6408)</f>
        <v>30</v>
      </c>
      <c r="M6389">
        <f>K6389-L6389</f>
        <v>0</v>
      </c>
      <c r="N6389" t="str">
        <f>IF(K6389&gt;L6389,"HIGH ZONE BIAS",IF(K6389&lt;L6389,"LOW ZONE BIAS","EQUILIBRIUM"))</f>
        <v>EQUILIBRIUM</v>
      </c>
    </row>
    <row r="6390">
      <c r="A6390">
        <v>21181</v>
      </c>
      <c r="B6390" t="str">
        <v>2021-09-20</v>
      </c>
      <c r="C6390" t="str">
        <v>Evening</v>
      </c>
      <c r="D6390">
        <v>25</v>
      </c>
      <c r="E6390" t="str">
        <f>IF(MOD(D6390,2)=0,"EVEN","ODD")</f>
        <v>ODD</v>
      </c>
      <c r="F6390" t="str">
        <f>IF(D6390&lt;=18,"LOW (1-18)","HIGH (19-36)")</f>
        <v>HIGH (19-36)</v>
      </c>
      <c r="G6390">
        <f>INT((D6390-1)/6)+1</f>
        <v>5</v>
      </c>
      <c r="H6390">
        <f>MOD(D6390-1,6)+1</f>
        <v>1</v>
      </c>
      <c r="I6390">
        <f>37-D6390</f>
        <v>12</v>
      </c>
      <c r="J6390">
        <f>ABS(D6390-D6391)</f>
        <v>8</v>
      </c>
      <c r="K6390">
        <f>AVERAGE(D6390:D6394)</f>
        <v>25</v>
      </c>
      <c r="L6390">
        <f>AVERAGE(D6390:D6409)</f>
        <v>25</v>
      </c>
      <c r="M6390">
        <f>K6390-L6390</f>
        <v>0</v>
      </c>
      <c r="N6390" t="str">
        <f>IF(K6390&gt;L6390,"HIGH ZONE BIAS",IF(K6390&lt;L6390,"LOW ZONE BIAS","EQUILIBRIUM"))</f>
        <v>EQUILIBRIUM</v>
      </c>
    </row>
    <row r="6391">
      <c r="A6391">
        <v>21180</v>
      </c>
      <c r="B6391" t="str">
        <v>2021-09-20</v>
      </c>
      <c r="C6391" t="str">
        <v>Afternoon</v>
      </c>
      <c r="D6391">
        <v>33</v>
      </c>
      <c r="E6391" t="str">
        <f>IF(MOD(D6391,2)=0,"EVEN","ODD")</f>
        <v>ODD</v>
      </c>
      <c r="F6391" t="str">
        <f>IF(D6391&lt;=18,"LOW (1-18)","HIGH (19-36)")</f>
        <v>HIGH (19-36)</v>
      </c>
      <c r="G6391">
        <f>INT((D6391-1)/6)+1</f>
        <v>6</v>
      </c>
      <c r="H6391">
        <f>MOD(D6391-1,6)+1</f>
        <v>3</v>
      </c>
      <c r="I6391">
        <f>37-D6391</f>
        <v>4</v>
      </c>
      <c r="J6391">
        <f>ABS(D6391-D6392)</f>
        <v>0</v>
      </c>
      <c r="K6391">
        <f>AVERAGE(D6391:D6395)</f>
        <v>33</v>
      </c>
      <c r="L6391">
        <f>AVERAGE(D6391:D6410)</f>
        <v>33</v>
      </c>
      <c r="M6391">
        <f>K6391-L6391</f>
        <v>0</v>
      </c>
      <c r="N6391" t="str">
        <f>IF(K6391&gt;L6391,"HIGH ZONE BIAS",IF(K6391&lt;L6391,"LOW ZONE BIAS","EQUILIBRIUM"))</f>
        <v>EQUILIBRIUM</v>
      </c>
    </row>
    <row r="6392">
      <c r="A6392">
        <v>21179</v>
      </c>
      <c r="B6392" t="str">
        <v>2021-09-20</v>
      </c>
      <c r="C6392" t="str">
        <v>Midday</v>
      </c>
      <c r="D6392">
        <v>33</v>
      </c>
      <c r="E6392" t="str">
        <f>IF(MOD(D6392,2)=0,"EVEN","ODD")</f>
        <v>ODD</v>
      </c>
      <c r="F6392" t="str">
        <f>IF(D6392&lt;=18,"LOW (1-18)","HIGH (19-36)")</f>
        <v>HIGH (19-36)</v>
      </c>
      <c r="G6392">
        <f>INT((D6392-1)/6)+1</f>
        <v>6</v>
      </c>
      <c r="H6392">
        <f>MOD(D6392-1,6)+1</f>
        <v>3</v>
      </c>
      <c r="I6392">
        <f>37-D6392</f>
        <v>4</v>
      </c>
      <c r="J6392">
        <f>ABS(D6392-D6393)</f>
        <v>1</v>
      </c>
      <c r="K6392">
        <f>AVERAGE(D6392:D6396)</f>
        <v>33</v>
      </c>
      <c r="L6392">
        <f>AVERAGE(D6392:D6411)</f>
        <v>33</v>
      </c>
      <c r="M6392">
        <f>K6392-L6392</f>
        <v>0</v>
      </c>
      <c r="N6392" t="str">
        <f>IF(K6392&gt;L6392,"HIGH ZONE BIAS",IF(K6392&lt;L6392,"LOW ZONE BIAS","EQUILIBRIUM"))</f>
        <v>EQUILIBRIUM</v>
      </c>
    </row>
    <row r="6393">
      <c r="A6393">
        <v>21178</v>
      </c>
      <c r="B6393" t="str">
        <v>2021-09-20</v>
      </c>
      <c r="C6393" t="str">
        <v>Morning</v>
      </c>
      <c r="D6393">
        <v>34</v>
      </c>
      <c r="E6393" t="str">
        <f>IF(MOD(D6393,2)=0,"EVEN","ODD")</f>
        <v>EVEN</v>
      </c>
      <c r="F6393" t="str">
        <f>IF(D6393&lt;=18,"LOW (1-18)","HIGH (19-36)")</f>
        <v>HIGH (19-36)</v>
      </c>
      <c r="G6393">
        <f>INT((D6393-1)/6)+1</f>
        <v>6</v>
      </c>
      <c r="H6393">
        <f>MOD(D6393-1,6)+1</f>
        <v>4</v>
      </c>
      <c r="I6393">
        <f>37-D6393</f>
        <v>3</v>
      </c>
      <c r="J6393">
        <f>ABS(D6393-D6394)</f>
        <v>15</v>
      </c>
      <c r="K6393">
        <f>AVERAGE(D6393:D6397)</f>
        <v>34</v>
      </c>
      <c r="L6393">
        <f>AVERAGE(D6393:D6412)</f>
        <v>34</v>
      </c>
      <c r="M6393">
        <f>K6393-L6393</f>
        <v>0</v>
      </c>
      <c r="N6393" t="str">
        <f>IF(K6393&gt;L6393,"HIGH ZONE BIAS",IF(K6393&lt;L6393,"LOW ZONE BIAS","EQUILIBRIUM"))</f>
        <v>EQUILIBRIUM</v>
      </c>
    </row>
    <row r="6394">
      <c r="A6394">
        <v>21177</v>
      </c>
      <c r="B6394" t="str">
        <v>2021-09-18</v>
      </c>
      <c r="C6394" t="str">
        <v>Evening</v>
      </c>
      <c r="D6394">
        <v>19</v>
      </c>
      <c r="E6394" t="str">
        <f>IF(MOD(D6394,2)=0,"EVEN","ODD")</f>
        <v>ODD</v>
      </c>
      <c r="F6394" t="str">
        <f>IF(D6394&lt;=18,"LOW (1-18)","HIGH (19-36)")</f>
        <v>HIGH (19-36)</v>
      </c>
      <c r="G6394">
        <f>INT((D6394-1)/6)+1</f>
        <v>4</v>
      </c>
      <c r="H6394">
        <f>MOD(D6394-1,6)+1</f>
        <v>1</v>
      </c>
      <c r="I6394">
        <f>37-D6394</f>
        <v>18</v>
      </c>
      <c r="J6394">
        <f>ABS(D6394-D6395)</f>
        <v>7</v>
      </c>
      <c r="K6394">
        <f>AVERAGE(D6394:D6398)</f>
        <v>19</v>
      </c>
      <c r="L6394">
        <f>AVERAGE(D6394:D6413)</f>
        <v>19</v>
      </c>
      <c r="M6394">
        <f>K6394-L6394</f>
        <v>0</v>
      </c>
      <c r="N6394" t="str">
        <f>IF(K6394&gt;L6394,"HIGH ZONE BIAS",IF(K6394&lt;L6394,"LOW ZONE BIAS","EQUILIBRIUM"))</f>
        <v>EQUILIBRIUM</v>
      </c>
    </row>
    <row r="6395">
      <c r="A6395">
        <v>21176</v>
      </c>
      <c r="B6395" t="str">
        <v>2021-09-18</v>
      </c>
      <c r="C6395" t="str">
        <v>Afternoon</v>
      </c>
      <c r="D6395">
        <v>12</v>
      </c>
      <c r="E6395" t="str">
        <f>IF(MOD(D6395,2)=0,"EVEN","ODD")</f>
        <v>EVEN</v>
      </c>
      <c r="F6395" t="str">
        <f>IF(D6395&lt;=18,"LOW (1-18)","HIGH (19-36)")</f>
        <v>LOW (1-18)</v>
      </c>
      <c r="G6395">
        <f>INT((D6395-1)/6)+1</f>
        <v>2</v>
      </c>
      <c r="H6395">
        <f>MOD(D6395-1,6)+1</f>
        <v>6</v>
      </c>
      <c r="I6395">
        <f>37-D6395</f>
        <v>25</v>
      </c>
      <c r="J6395">
        <f>ABS(D6395-D6396)</f>
        <v>7</v>
      </c>
      <c r="K6395">
        <f>AVERAGE(D6395:D6399)</f>
        <v>12</v>
      </c>
      <c r="L6395">
        <f>AVERAGE(D6395:D6414)</f>
        <v>12</v>
      </c>
      <c r="M6395">
        <f>K6395-L6395</f>
        <v>0</v>
      </c>
      <c r="N6395" t="str">
        <f>IF(K6395&gt;L6395,"HIGH ZONE BIAS",IF(K6395&lt;L6395,"LOW ZONE BIAS","EQUILIBRIUM"))</f>
        <v>EQUILIBRIUM</v>
      </c>
    </row>
    <row r="6396">
      <c r="A6396">
        <v>21175</v>
      </c>
      <c r="B6396" t="str">
        <v>2021-09-18</v>
      </c>
      <c r="C6396" t="str">
        <v>Midday</v>
      </c>
      <c r="D6396">
        <v>19</v>
      </c>
      <c r="E6396" t="str">
        <f>IF(MOD(D6396,2)=0,"EVEN","ODD")</f>
        <v>ODD</v>
      </c>
      <c r="F6396" t="str">
        <f>IF(D6396&lt;=18,"LOW (1-18)","HIGH (19-36)")</f>
        <v>HIGH (19-36)</v>
      </c>
      <c r="G6396">
        <f>INT((D6396-1)/6)+1</f>
        <v>4</v>
      </c>
      <c r="H6396">
        <f>MOD(D6396-1,6)+1</f>
        <v>1</v>
      </c>
      <c r="I6396">
        <f>37-D6396</f>
        <v>18</v>
      </c>
      <c r="J6396">
        <f>ABS(D6396-D6397)</f>
        <v>1</v>
      </c>
      <c r="K6396">
        <f>AVERAGE(D6396:D6400)</f>
        <v>19</v>
      </c>
      <c r="L6396">
        <f>AVERAGE(D6396:D6415)</f>
        <v>19</v>
      </c>
      <c r="M6396">
        <f>K6396-L6396</f>
        <v>0</v>
      </c>
      <c r="N6396" t="str">
        <f>IF(K6396&gt;L6396,"HIGH ZONE BIAS",IF(K6396&lt;L6396,"LOW ZONE BIAS","EQUILIBRIUM"))</f>
        <v>EQUILIBRIUM</v>
      </c>
    </row>
    <row r="6397">
      <c r="A6397">
        <v>21174</v>
      </c>
      <c r="B6397" t="str">
        <v>2021-09-18</v>
      </c>
      <c r="C6397" t="str">
        <v>Morning</v>
      </c>
      <c r="D6397">
        <v>18</v>
      </c>
      <c r="E6397" t="str">
        <f>IF(MOD(D6397,2)=0,"EVEN","ODD")</f>
        <v>EVEN</v>
      </c>
      <c r="F6397" t="str">
        <f>IF(D6397&lt;=18,"LOW (1-18)","HIGH (19-36)")</f>
        <v>LOW (1-18)</v>
      </c>
      <c r="G6397">
        <f>INT((D6397-1)/6)+1</f>
        <v>3</v>
      </c>
      <c r="H6397">
        <f>MOD(D6397-1,6)+1</f>
        <v>6</v>
      </c>
      <c r="I6397">
        <f>37-D6397</f>
        <v>19</v>
      </c>
      <c r="J6397">
        <f>ABS(D6397-D6398)</f>
        <v>13</v>
      </c>
      <c r="K6397">
        <f>AVERAGE(D6397:D6401)</f>
        <v>18</v>
      </c>
      <c r="L6397">
        <f>AVERAGE(D6397:D6416)</f>
        <v>18</v>
      </c>
      <c r="M6397">
        <f>K6397-L6397</f>
        <v>0</v>
      </c>
      <c r="N6397" t="str">
        <f>IF(K6397&gt;L6397,"HIGH ZONE BIAS",IF(K6397&lt;L6397,"LOW ZONE BIAS","EQUILIBRIUM"))</f>
        <v>EQUILIBRIUM</v>
      </c>
    </row>
    <row r="6398">
      <c r="A6398">
        <v>21173</v>
      </c>
      <c r="B6398" t="str">
        <v>2021-09-17</v>
      </c>
      <c r="C6398" t="str">
        <v>Evening</v>
      </c>
      <c r="D6398">
        <v>31</v>
      </c>
      <c r="E6398" t="str">
        <f>IF(MOD(D6398,2)=0,"EVEN","ODD")</f>
        <v>ODD</v>
      </c>
      <c r="F6398" t="str">
        <f>IF(D6398&lt;=18,"LOW (1-18)","HIGH (19-36)")</f>
        <v>HIGH (19-36)</v>
      </c>
      <c r="G6398">
        <f>INT((D6398-1)/6)+1</f>
        <v>6</v>
      </c>
      <c r="H6398">
        <f>MOD(D6398-1,6)+1</f>
        <v>1</v>
      </c>
      <c r="I6398">
        <f>37-D6398</f>
        <v>6</v>
      </c>
      <c r="J6398">
        <f>ABS(D6398-D6399)</f>
        <v>12</v>
      </c>
      <c r="K6398">
        <f>AVERAGE(D6398:D6402)</f>
        <v>31</v>
      </c>
      <c r="L6398">
        <f>AVERAGE(D6398:D6417)</f>
        <v>31</v>
      </c>
      <c r="M6398">
        <f>K6398-L6398</f>
        <v>0</v>
      </c>
      <c r="N6398" t="str">
        <f>IF(K6398&gt;L6398,"HIGH ZONE BIAS",IF(K6398&lt;L6398,"LOW ZONE BIAS","EQUILIBRIUM"))</f>
        <v>EQUILIBRIUM</v>
      </c>
    </row>
    <row r="6399">
      <c r="A6399">
        <v>21172</v>
      </c>
      <c r="B6399" t="str">
        <v>2021-09-17</v>
      </c>
      <c r="C6399" t="str">
        <v>Afternoon</v>
      </c>
      <c r="D6399">
        <v>19</v>
      </c>
      <c r="E6399" t="str">
        <f>IF(MOD(D6399,2)=0,"EVEN","ODD")</f>
        <v>ODD</v>
      </c>
      <c r="F6399" t="str">
        <f>IF(D6399&lt;=18,"LOW (1-18)","HIGH (19-36)")</f>
        <v>HIGH (19-36)</v>
      </c>
      <c r="G6399">
        <f>INT((D6399-1)/6)+1</f>
        <v>4</v>
      </c>
      <c r="H6399">
        <f>MOD(D6399-1,6)+1</f>
        <v>1</v>
      </c>
      <c r="I6399">
        <f>37-D6399</f>
        <v>18</v>
      </c>
      <c r="J6399">
        <f>ABS(D6399-D6400)</f>
        <v>12</v>
      </c>
      <c r="K6399">
        <f>AVERAGE(D6399:D6403)</f>
        <v>19</v>
      </c>
      <c r="L6399">
        <f>AVERAGE(D6399:D6418)</f>
        <v>19</v>
      </c>
      <c r="M6399">
        <f>K6399-L6399</f>
        <v>0</v>
      </c>
      <c r="N6399" t="str">
        <f>IF(K6399&gt;L6399,"HIGH ZONE BIAS",IF(K6399&lt;L6399,"LOW ZONE BIAS","EQUILIBRIUM"))</f>
        <v>EQUILIBRIUM</v>
      </c>
    </row>
    <row r="6400">
      <c r="A6400">
        <v>21171</v>
      </c>
      <c r="B6400" t="str">
        <v>2021-09-17</v>
      </c>
      <c r="C6400" t="str">
        <v>Midday</v>
      </c>
      <c r="D6400">
        <v>31</v>
      </c>
      <c r="E6400" t="str">
        <f>IF(MOD(D6400,2)=0,"EVEN","ODD")</f>
        <v>ODD</v>
      </c>
      <c r="F6400" t="str">
        <f>IF(D6400&lt;=18,"LOW (1-18)","HIGH (19-36)")</f>
        <v>HIGH (19-36)</v>
      </c>
      <c r="G6400">
        <f>INT((D6400-1)/6)+1</f>
        <v>6</v>
      </c>
      <c r="H6400">
        <f>MOD(D6400-1,6)+1</f>
        <v>1</v>
      </c>
      <c r="I6400">
        <f>37-D6400</f>
        <v>6</v>
      </c>
      <c r="J6400">
        <f>ABS(D6400-D6401)</f>
        <v>21</v>
      </c>
      <c r="K6400">
        <f>AVERAGE(D6400:D6404)</f>
        <v>31</v>
      </c>
      <c r="L6400">
        <f>AVERAGE(D6400:D6419)</f>
        <v>31</v>
      </c>
      <c r="M6400">
        <f>K6400-L6400</f>
        <v>0</v>
      </c>
      <c r="N6400" t="str">
        <f>IF(K6400&gt;L6400,"HIGH ZONE BIAS",IF(K6400&lt;L6400,"LOW ZONE BIAS","EQUILIBRIUM"))</f>
        <v>EQUILIBRIUM</v>
      </c>
    </row>
    <row r="6401">
      <c r="A6401">
        <v>21170</v>
      </c>
      <c r="B6401" t="str">
        <v>2021-09-17</v>
      </c>
      <c r="C6401" t="str">
        <v>Morning</v>
      </c>
      <c r="D6401">
        <v>10</v>
      </c>
      <c r="E6401" t="str">
        <f>IF(MOD(D6401,2)=0,"EVEN","ODD")</f>
        <v>EVEN</v>
      </c>
      <c r="F6401" t="str">
        <f>IF(D6401&lt;=18,"LOW (1-18)","HIGH (19-36)")</f>
        <v>LOW (1-18)</v>
      </c>
      <c r="G6401">
        <f>INT((D6401-1)/6)+1</f>
        <v>2</v>
      </c>
      <c r="H6401">
        <f>MOD(D6401-1,6)+1</f>
        <v>4</v>
      </c>
      <c r="I6401">
        <f>37-D6401</f>
        <v>27</v>
      </c>
      <c r="J6401">
        <f>ABS(D6401-D6402)</f>
        <v>23</v>
      </c>
      <c r="K6401">
        <f>AVERAGE(D6401:D6405)</f>
        <v>10</v>
      </c>
      <c r="L6401">
        <f>AVERAGE(D6401:D6420)</f>
        <v>10</v>
      </c>
      <c r="M6401">
        <f>K6401-L6401</f>
        <v>0</v>
      </c>
      <c r="N6401" t="str">
        <f>IF(K6401&gt;L6401,"HIGH ZONE BIAS",IF(K6401&lt;L6401,"LOW ZONE BIAS","EQUILIBRIUM"))</f>
        <v>EQUILIBRIUM</v>
      </c>
    </row>
    <row r="6402">
      <c r="A6402">
        <v>21169</v>
      </c>
      <c r="B6402" t="str">
        <v>2021-09-16</v>
      </c>
      <c r="C6402" t="str">
        <v>Evening</v>
      </c>
      <c r="D6402">
        <v>33</v>
      </c>
      <c r="E6402" t="str">
        <f>IF(MOD(D6402,2)=0,"EVEN","ODD")</f>
        <v>ODD</v>
      </c>
      <c r="F6402" t="str">
        <f>IF(D6402&lt;=18,"LOW (1-18)","HIGH (19-36)")</f>
        <v>HIGH (19-36)</v>
      </c>
      <c r="G6402">
        <f>INT((D6402-1)/6)+1</f>
        <v>6</v>
      </c>
      <c r="H6402">
        <f>MOD(D6402-1,6)+1</f>
        <v>3</v>
      </c>
      <c r="I6402">
        <f>37-D6402</f>
        <v>4</v>
      </c>
      <c r="J6402">
        <f>ABS(D6402-D6403)</f>
        <v>26</v>
      </c>
      <c r="K6402">
        <f>AVERAGE(D6402:D6406)</f>
        <v>33</v>
      </c>
      <c r="L6402">
        <f>AVERAGE(D6402:D6421)</f>
        <v>33</v>
      </c>
      <c r="M6402">
        <f>K6402-L6402</f>
        <v>0</v>
      </c>
      <c r="N6402" t="str">
        <f>IF(K6402&gt;L6402,"HIGH ZONE BIAS",IF(K6402&lt;L6402,"LOW ZONE BIAS","EQUILIBRIUM"))</f>
        <v>EQUILIBRIUM</v>
      </c>
    </row>
    <row r="6403">
      <c r="A6403">
        <v>21168</v>
      </c>
      <c r="B6403" t="str">
        <v>2021-09-16</v>
      </c>
      <c r="C6403" t="str">
        <v>Afternoon</v>
      </c>
      <c r="D6403">
        <v>7</v>
      </c>
      <c r="E6403" t="str">
        <f>IF(MOD(D6403,2)=0,"EVEN","ODD")</f>
        <v>ODD</v>
      </c>
      <c r="F6403" t="str">
        <f>IF(D6403&lt;=18,"LOW (1-18)","HIGH (19-36)")</f>
        <v>LOW (1-18)</v>
      </c>
      <c r="G6403">
        <f>INT((D6403-1)/6)+1</f>
        <v>2</v>
      </c>
      <c r="H6403">
        <f>MOD(D6403-1,6)+1</f>
        <v>1</v>
      </c>
      <c r="I6403">
        <f>37-D6403</f>
        <v>30</v>
      </c>
      <c r="J6403">
        <f>ABS(D6403-D6404)</f>
        <v>22</v>
      </c>
      <c r="K6403">
        <f>AVERAGE(D6403:D6407)</f>
        <v>7</v>
      </c>
      <c r="L6403">
        <f>AVERAGE(D6403:D6422)</f>
        <v>7</v>
      </c>
      <c r="M6403">
        <f>K6403-L6403</f>
        <v>0</v>
      </c>
      <c r="N6403" t="str">
        <f>IF(K6403&gt;L6403,"HIGH ZONE BIAS",IF(K6403&lt;L6403,"LOW ZONE BIAS","EQUILIBRIUM"))</f>
        <v>EQUILIBRIUM</v>
      </c>
    </row>
    <row r="6404">
      <c r="A6404">
        <v>21167</v>
      </c>
      <c r="B6404" t="str">
        <v>2021-09-16</v>
      </c>
      <c r="C6404" t="str">
        <v>Midday</v>
      </c>
      <c r="D6404">
        <v>29</v>
      </c>
      <c r="E6404" t="str">
        <f>IF(MOD(D6404,2)=0,"EVEN","ODD")</f>
        <v>ODD</v>
      </c>
      <c r="F6404" t="str">
        <f>IF(D6404&lt;=18,"LOW (1-18)","HIGH (19-36)")</f>
        <v>HIGH (19-36)</v>
      </c>
      <c r="G6404">
        <f>INT((D6404-1)/6)+1</f>
        <v>5</v>
      </c>
      <c r="H6404">
        <f>MOD(D6404-1,6)+1</f>
        <v>5</v>
      </c>
      <c r="I6404">
        <f>37-D6404</f>
        <v>8</v>
      </c>
      <c r="J6404">
        <f>ABS(D6404-D6405)</f>
        <v>0</v>
      </c>
      <c r="K6404">
        <f>AVERAGE(D6404:D6408)</f>
        <v>29</v>
      </c>
      <c r="L6404">
        <f>AVERAGE(D6404:D6423)</f>
        <v>29</v>
      </c>
      <c r="M6404">
        <f>K6404-L6404</f>
        <v>0</v>
      </c>
      <c r="N6404" t="str">
        <f>IF(K6404&gt;L6404,"HIGH ZONE BIAS",IF(K6404&lt;L6404,"LOW ZONE BIAS","EQUILIBRIUM"))</f>
        <v>EQUILIBRIUM</v>
      </c>
    </row>
    <row r="6405">
      <c r="A6405">
        <v>21166</v>
      </c>
      <c r="B6405" t="str">
        <v>2021-09-16</v>
      </c>
      <c r="C6405" t="str">
        <v>Morning</v>
      </c>
      <c r="D6405">
        <v>29</v>
      </c>
      <c r="E6405" t="str">
        <f>IF(MOD(D6405,2)=0,"EVEN","ODD")</f>
        <v>ODD</v>
      </c>
      <c r="F6405" t="str">
        <f>IF(D6405&lt;=18,"LOW (1-18)","HIGH (19-36)")</f>
        <v>HIGH (19-36)</v>
      </c>
      <c r="G6405">
        <f>INT((D6405-1)/6)+1</f>
        <v>5</v>
      </c>
      <c r="H6405">
        <f>MOD(D6405-1,6)+1</f>
        <v>5</v>
      </c>
      <c r="I6405">
        <f>37-D6405</f>
        <v>8</v>
      </c>
      <c r="J6405">
        <f>ABS(D6405-D6406)</f>
        <v>0</v>
      </c>
      <c r="K6405">
        <f>AVERAGE(D6405:D6409)</f>
        <v>29</v>
      </c>
      <c r="L6405">
        <f>AVERAGE(D6405:D6424)</f>
        <v>29</v>
      </c>
      <c r="M6405">
        <f>K6405-L6405</f>
        <v>0</v>
      </c>
      <c r="N6405" t="str">
        <f>IF(K6405&gt;L6405,"HIGH ZONE BIAS",IF(K6405&lt;L6405,"LOW ZONE BIAS","EQUILIBRIUM"))</f>
        <v>EQUILIBRIUM</v>
      </c>
    </row>
    <row r="6406">
      <c r="A6406">
        <v>21165</v>
      </c>
      <c r="B6406" t="str">
        <v>2021-09-15</v>
      </c>
      <c r="C6406" t="str">
        <v>Evening</v>
      </c>
      <c r="D6406">
        <v>29</v>
      </c>
      <c r="E6406" t="str">
        <f>IF(MOD(D6406,2)=0,"EVEN","ODD")</f>
        <v>ODD</v>
      </c>
      <c r="F6406" t="str">
        <f>IF(D6406&lt;=18,"LOW (1-18)","HIGH (19-36)")</f>
        <v>HIGH (19-36)</v>
      </c>
      <c r="G6406">
        <f>INT((D6406-1)/6)+1</f>
        <v>5</v>
      </c>
      <c r="H6406">
        <f>MOD(D6406-1,6)+1</f>
        <v>5</v>
      </c>
      <c r="I6406">
        <f>37-D6406</f>
        <v>8</v>
      </c>
      <c r="J6406">
        <f>ABS(D6406-D6407)</f>
        <v>12</v>
      </c>
      <c r="K6406">
        <f>AVERAGE(D6406:D6410)</f>
        <v>29</v>
      </c>
      <c r="L6406">
        <f>AVERAGE(D6406:D6425)</f>
        <v>29</v>
      </c>
      <c r="M6406">
        <f>K6406-L6406</f>
        <v>0</v>
      </c>
      <c r="N6406" t="str">
        <f>IF(K6406&gt;L6406,"HIGH ZONE BIAS",IF(K6406&lt;L6406,"LOW ZONE BIAS","EQUILIBRIUM"))</f>
        <v>EQUILIBRIUM</v>
      </c>
    </row>
    <row r="6407">
      <c r="A6407">
        <v>21164</v>
      </c>
      <c r="B6407" t="str">
        <v>2021-09-15</v>
      </c>
      <c r="C6407" t="str">
        <v>Afternoon</v>
      </c>
      <c r="D6407">
        <v>17</v>
      </c>
      <c r="E6407" t="str">
        <f>IF(MOD(D6407,2)=0,"EVEN","ODD")</f>
        <v>ODD</v>
      </c>
      <c r="F6407" t="str">
        <f>IF(D6407&lt;=18,"LOW (1-18)","HIGH (19-36)")</f>
        <v>LOW (1-18)</v>
      </c>
      <c r="G6407">
        <f>INT((D6407-1)/6)+1</f>
        <v>3</v>
      </c>
      <c r="H6407">
        <f>MOD(D6407-1,6)+1</f>
        <v>5</v>
      </c>
      <c r="I6407">
        <f>37-D6407</f>
        <v>20</v>
      </c>
      <c r="J6407">
        <f>ABS(D6407-D6408)</f>
        <v>4</v>
      </c>
      <c r="K6407">
        <f>AVERAGE(D6407:D6411)</f>
        <v>17</v>
      </c>
      <c r="L6407">
        <f>AVERAGE(D6407:D6426)</f>
        <v>17</v>
      </c>
      <c r="M6407">
        <f>K6407-L6407</f>
        <v>0</v>
      </c>
      <c r="N6407" t="str">
        <f>IF(K6407&gt;L6407,"HIGH ZONE BIAS",IF(K6407&lt;L6407,"LOW ZONE BIAS","EQUILIBRIUM"))</f>
        <v>EQUILIBRIUM</v>
      </c>
    </row>
    <row r="6408">
      <c r="A6408">
        <v>21163</v>
      </c>
      <c r="B6408" t="str">
        <v>2021-09-15</v>
      </c>
      <c r="C6408" t="str">
        <v>Midday</v>
      </c>
      <c r="D6408">
        <v>13</v>
      </c>
      <c r="E6408" t="str">
        <f>IF(MOD(D6408,2)=0,"EVEN","ODD")</f>
        <v>ODD</v>
      </c>
      <c r="F6408" t="str">
        <f>IF(D6408&lt;=18,"LOW (1-18)","HIGH (19-36)")</f>
        <v>LOW (1-18)</v>
      </c>
      <c r="G6408">
        <f>INT((D6408-1)/6)+1</f>
        <v>3</v>
      </c>
      <c r="H6408">
        <f>MOD(D6408-1,6)+1</f>
        <v>1</v>
      </c>
      <c r="I6408">
        <f>37-D6408</f>
        <v>24</v>
      </c>
      <c r="J6408">
        <f>ABS(D6408-D6409)</f>
        <v>2</v>
      </c>
      <c r="K6408">
        <f>AVERAGE(D6408:D6412)</f>
        <v>13</v>
      </c>
      <c r="L6408">
        <f>AVERAGE(D6408:D6427)</f>
        <v>13</v>
      </c>
      <c r="M6408">
        <f>K6408-L6408</f>
        <v>0</v>
      </c>
      <c r="N6408" t="str">
        <f>IF(K6408&gt;L6408,"HIGH ZONE BIAS",IF(K6408&lt;L6408,"LOW ZONE BIAS","EQUILIBRIUM"))</f>
        <v>EQUILIBRIUM</v>
      </c>
    </row>
    <row r="6409">
      <c r="A6409">
        <v>21162</v>
      </c>
      <c r="B6409" t="str">
        <v>2021-09-15</v>
      </c>
      <c r="C6409" t="str">
        <v>Morning</v>
      </c>
      <c r="D6409">
        <v>15</v>
      </c>
      <c r="E6409" t="str">
        <f>IF(MOD(D6409,2)=0,"EVEN","ODD")</f>
        <v>ODD</v>
      </c>
      <c r="F6409" t="str">
        <f>IF(D6409&lt;=18,"LOW (1-18)","HIGH (19-36)")</f>
        <v>LOW (1-18)</v>
      </c>
      <c r="G6409">
        <f>INT((D6409-1)/6)+1</f>
        <v>3</v>
      </c>
      <c r="H6409">
        <f>MOD(D6409-1,6)+1</f>
        <v>3</v>
      </c>
      <c r="I6409">
        <f>37-D6409</f>
        <v>22</v>
      </c>
      <c r="J6409">
        <f>ABS(D6409-D6410)</f>
        <v>13</v>
      </c>
      <c r="K6409">
        <f>AVERAGE(D6409:D6413)</f>
        <v>15</v>
      </c>
      <c r="L6409">
        <f>AVERAGE(D6409:D6428)</f>
        <v>15</v>
      </c>
      <c r="M6409">
        <f>K6409-L6409</f>
        <v>0</v>
      </c>
      <c r="N6409" t="str">
        <f>IF(K6409&gt;L6409,"HIGH ZONE BIAS",IF(K6409&lt;L6409,"LOW ZONE BIAS","EQUILIBRIUM"))</f>
        <v>EQUILIBRIUM</v>
      </c>
    </row>
    <row r="6410">
      <c r="A6410">
        <v>21161</v>
      </c>
      <c r="B6410" t="str">
        <v>2021-09-14</v>
      </c>
      <c r="C6410" t="str">
        <v>Evening</v>
      </c>
      <c r="D6410">
        <v>2</v>
      </c>
      <c r="E6410" t="str">
        <f>IF(MOD(D6410,2)=0,"EVEN","ODD")</f>
        <v>EVEN</v>
      </c>
      <c r="F6410" t="str">
        <f>IF(D6410&lt;=18,"LOW (1-18)","HIGH (19-36)")</f>
        <v>LOW (1-18)</v>
      </c>
      <c r="G6410">
        <f>INT((D6410-1)/6)+1</f>
        <v>1</v>
      </c>
      <c r="H6410">
        <f>MOD(D6410-1,6)+1</f>
        <v>2</v>
      </c>
      <c r="I6410">
        <f>37-D6410</f>
        <v>35</v>
      </c>
      <c r="J6410">
        <f>ABS(D6410-D6411)</f>
        <v>8</v>
      </c>
      <c r="K6410">
        <f>AVERAGE(D6410:D6414)</f>
        <v>2</v>
      </c>
      <c r="L6410">
        <f>AVERAGE(D6410:D6429)</f>
        <v>2</v>
      </c>
      <c r="M6410">
        <f>K6410-L6410</f>
        <v>0</v>
      </c>
      <c r="N6410" t="str">
        <f>IF(K6410&gt;L6410,"HIGH ZONE BIAS",IF(K6410&lt;L6410,"LOW ZONE BIAS","EQUILIBRIUM"))</f>
        <v>EQUILIBRIUM</v>
      </c>
    </row>
    <row r="6411">
      <c r="A6411">
        <v>21160</v>
      </c>
      <c r="B6411" t="str">
        <v>2021-09-14</v>
      </c>
      <c r="C6411" t="str">
        <v>Afternoon</v>
      </c>
      <c r="D6411">
        <v>10</v>
      </c>
      <c r="E6411" t="str">
        <f>IF(MOD(D6411,2)=0,"EVEN","ODD")</f>
        <v>EVEN</v>
      </c>
      <c r="F6411" t="str">
        <f>IF(D6411&lt;=18,"LOW (1-18)","HIGH (19-36)")</f>
        <v>LOW (1-18)</v>
      </c>
      <c r="G6411">
        <f>INT((D6411-1)/6)+1</f>
        <v>2</v>
      </c>
      <c r="H6411">
        <f>MOD(D6411-1,6)+1</f>
        <v>4</v>
      </c>
      <c r="I6411">
        <f>37-D6411</f>
        <v>27</v>
      </c>
      <c r="J6411">
        <f>ABS(D6411-D6412)</f>
        <v>10</v>
      </c>
      <c r="K6411">
        <f>AVERAGE(D6411:D6415)</f>
        <v>10</v>
      </c>
      <c r="L6411">
        <f>AVERAGE(D6411:D6430)</f>
        <v>10</v>
      </c>
      <c r="M6411">
        <f>K6411-L6411</f>
        <v>0</v>
      </c>
      <c r="N6411" t="str">
        <f>IF(K6411&gt;L6411,"HIGH ZONE BIAS",IF(K6411&lt;L6411,"LOW ZONE BIAS","EQUILIBRIUM"))</f>
        <v>EQUILIBRIUM</v>
      </c>
    </row>
    <row r="6412">
      <c r="A6412">
        <v>21159</v>
      </c>
      <c r="B6412" t="str">
        <v>2021-09-14</v>
      </c>
      <c r="C6412" t="str">
        <v>Midday</v>
      </c>
      <c r="D6412">
        <v>20</v>
      </c>
      <c r="E6412" t="str">
        <f>IF(MOD(D6412,2)=0,"EVEN","ODD")</f>
        <v>EVEN</v>
      </c>
      <c r="F6412" t="str">
        <f>IF(D6412&lt;=18,"LOW (1-18)","HIGH (19-36)")</f>
        <v>HIGH (19-36)</v>
      </c>
      <c r="G6412">
        <f>INT((D6412-1)/6)+1</f>
        <v>4</v>
      </c>
      <c r="H6412">
        <f>MOD(D6412-1,6)+1</f>
        <v>2</v>
      </c>
      <c r="I6412">
        <f>37-D6412</f>
        <v>17</v>
      </c>
      <c r="J6412">
        <f>ABS(D6412-D6413)</f>
        <v>0</v>
      </c>
      <c r="K6412">
        <f>AVERAGE(D6412:D6416)</f>
        <v>20</v>
      </c>
      <c r="L6412">
        <f>AVERAGE(D6412:D6431)</f>
        <v>20</v>
      </c>
      <c r="M6412">
        <f>K6412-L6412</f>
        <v>0</v>
      </c>
      <c r="N6412" t="str">
        <f>IF(K6412&gt;L6412,"HIGH ZONE BIAS",IF(K6412&lt;L6412,"LOW ZONE BIAS","EQUILIBRIUM"))</f>
        <v>EQUILIBRIUM</v>
      </c>
    </row>
    <row r="6413">
      <c r="A6413">
        <v>21158</v>
      </c>
      <c r="B6413" t="str">
        <v>2021-09-14</v>
      </c>
      <c r="C6413" t="str">
        <v>Morning</v>
      </c>
      <c r="D6413">
        <v>20</v>
      </c>
      <c r="E6413" t="str">
        <f>IF(MOD(D6413,2)=0,"EVEN","ODD")</f>
        <v>EVEN</v>
      </c>
      <c r="F6413" t="str">
        <f>IF(D6413&lt;=18,"LOW (1-18)","HIGH (19-36)")</f>
        <v>HIGH (19-36)</v>
      </c>
      <c r="G6413">
        <f>INT((D6413-1)/6)+1</f>
        <v>4</v>
      </c>
      <c r="H6413">
        <f>MOD(D6413-1,6)+1</f>
        <v>2</v>
      </c>
      <c r="I6413">
        <f>37-D6413</f>
        <v>17</v>
      </c>
      <c r="J6413">
        <f>ABS(D6413-D6414)</f>
        <v>11</v>
      </c>
      <c r="K6413">
        <f>AVERAGE(D6413:D6417)</f>
        <v>20</v>
      </c>
      <c r="L6413">
        <f>AVERAGE(D6413:D6432)</f>
        <v>20</v>
      </c>
      <c r="M6413">
        <f>K6413-L6413</f>
        <v>0</v>
      </c>
      <c r="N6413" t="str">
        <f>IF(K6413&gt;L6413,"HIGH ZONE BIAS",IF(K6413&lt;L6413,"LOW ZONE BIAS","EQUILIBRIUM"))</f>
        <v>EQUILIBRIUM</v>
      </c>
    </row>
    <row r="6414">
      <c r="A6414">
        <v>21157</v>
      </c>
      <c r="B6414" t="str">
        <v>2021-09-13</v>
      </c>
      <c r="C6414" t="str">
        <v>Evening</v>
      </c>
      <c r="D6414">
        <v>31</v>
      </c>
      <c r="E6414" t="str">
        <f>IF(MOD(D6414,2)=0,"EVEN","ODD")</f>
        <v>ODD</v>
      </c>
      <c r="F6414" t="str">
        <f>IF(D6414&lt;=18,"LOW (1-18)","HIGH (19-36)")</f>
        <v>HIGH (19-36)</v>
      </c>
      <c r="G6414">
        <f>INT((D6414-1)/6)+1</f>
        <v>6</v>
      </c>
      <c r="H6414">
        <f>MOD(D6414-1,6)+1</f>
        <v>1</v>
      </c>
      <c r="I6414">
        <f>37-D6414</f>
        <v>6</v>
      </c>
      <c r="J6414">
        <f>ABS(D6414-D6415)</f>
        <v>20</v>
      </c>
      <c r="K6414">
        <f>AVERAGE(D6414:D6418)</f>
        <v>31</v>
      </c>
      <c r="L6414">
        <f>AVERAGE(D6414:D6433)</f>
        <v>31</v>
      </c>
      <c r="M6414">
        <f>K6414-L6414</f>
        <v>0</v>
      </c>
      <c r="N6414" t="str">
        <f>IF(K6414&gt;L6414,"HIGH ZONE BIAS",IF(K6414&lt;L6414,"LOW ZONE BIAS","EQUILIBRIUM"))</f>
        <v>EQUILIBRIUM</v>
      </c>
    </row>
    <row r="6415">
      <c r="A6415">
        <v>21156</v>
      </c>
      <c r="B6415" t="str">
        <v>2021-09-13</v>
      </c>
      <c r="C6415" t="str">
        <v>Afternoon</v>
      </c>
      <c r="D6415">
        <v>11</v>
      </c>
      <c r="E6415" t="str">
        <f>IF(MOD(D6415,2)=0,"EVEN","ODD")</f>
        <v>ODD</v>
      </c>
      <c r="F6415" t="str">
        <f>IF(D6415&lt;=18,"LOW (1-18)","HIGH (19-36)")</f>
        <v>LOW (1-18)</v>
      </c>
      <c r="G6415">
        <f>INT((D6415-1)/6)+1</f>
        <v>2</v>
      </c>
      <c r="H6415">
        <f>MOD(D6415-1,6)+1</f>
        <v>5</v>
      </c>
      <c r="I6415">
        <f>37-D6415</f>
        <v>26</v>
      </c>
      <c r="J6415">
        <f>ABS(D6415-D6416)</f>
        <v>20</v>
      </c>
      <c r="K6415">
        <f>AVERAGE(D6415:D6419)</f>
        <v>11</v>
      </c>
      <c r="L6415">
        <f>AVERAGE(D6415:D6434)</f>
        <v>11</v>
      </c>
      <c r="M6415">
        <f>K6415-L6415</f>
        <v>0</v>
      </c>
      <c r="N6415" t="str">
        <f>IF(K6415&gt;L6415,"HIGH ZONE BIAS",IF(K6415&lt;L6415,"LOW ZONE BIAS","EQUILIBRIUM"))</f>
        <v>EQUILIBRIUM</v>
      </c>
    </row>
    <row r="6416">
      <c r="A6416">
        <v>21155</v>
      </c>
      <c r="B6416" t="str">
        <v>2021-09-13</v>
      </c>
      <c r="C6416" t="str">
        <v>Midday</v>
      </c>
      <c r="D6416">
        <v>31</v>
      </c>
      <c r="E6416" t="str">
        <f>IF(MOD(D6416,2)=0,"EVEN","ODD")</f>
        <v>ODD</v>
      </c>
      <c r="F6416" t="str">
        <f>IF(D6416&lt;=18,"LOW (1-18)","HIGH (19-36)")</f>
        <v>HIGH (19-36)</v>
      </c>
      <c r="G6416">
        <f>INT((D6416-1)/6)+1</f>
        <v>6</v>
      </c>
      <c r="H6416">
        <f>MOD(D6416-1,6)+1</f>
        <v>1</v>
      </c>
      <c r="I6416">
        <f>37-D6416</f>
        <v>6</v>
      </c>
      <c r="J6416">
        <f>ABS(D6416-D6417)</f>
        <v>8</v>
      </c>
      <c r="K6416">
        <f>AVERAGE(D6416:D6420)</f>
        <v>31</v>
      </c>
      <c r="L6416">
        <f>AVERAGE(D6416:D6435)</f>
        <v>31</v>
      </c>
      <c r="M6416">
        <f>K6416-L6416</f>
        <v>0</v>
      </c>
      <c r="N6416" t="str">
        <f>IF(K6416&gt;L6416,"HIGH ZONE BIAS",IF(K6416&lt;L6416,"LOW ZONE BIAS","EQUILIBRIUM"))</f>
        <v>EQUILIBRIUM</v>
      </c>
    </row>
    <row r="6417">
      <c r="A6417">
        <v>21154</v>
      </c>
      <c r="B6417" t="str">
        <v>2021-09-13</v>
      </c>
      <c r="C6417" t="str">
        <v>Morning</v>
      </c>
      <c r="D6417">
        <v>23</v>
      </c>
      <c r="E6417" t="str">
        <f>IF(MOD(D6417,2)=0,"EVEN","ODD")</f>
        <v>ODD</v>
      </c>
      <c r="F6417" t="str">
        <f>IF(D6417&lt;=18,"LOW (1-18)","HIGH (19-36)")</f>
        <v>HIGH (19-36)</v>
      </c>
      <c r="G6417">
        <f>INT((D6417-1)/6)+1</f>
        <v>4</v>
      </c>
      <c r="H6417">
        <f>MOD(D6417-1,6)+1</f>
        <v>5</v>
      </c>
      <c r="I6417">
        <f>37-D6417</f>
        <v>14</v>
      </c>
      <c r="J6417">
        <f>ABS(D6417-D6418)</f>
        <v>16</v>
      </c>
      <c r="K6417">
        <f>AVERAGE(D6417:D6421)</f>
        <v>23</v>
      </c>
      <c r="L6417">
        <f>AVERAGE(D6417:D6436)</f>
        <v>23</v>
      </c>
      <c r="M6417">
        <f>K6417-L6417</f>
        <v>0</v>
      </c>
      <c r="N6417" t="str">
        <f>IF(K6417&gt;L6417,"HIGH ZONE BIAS",IF(K6417&lt;L6417,"LOW ZONE BIAS","EQUILIBRIUM"))</f>
        <v>EQUILIBRIUM</v>
      </c>
    </row>
    <row r="6418">
      <c r="A6418">
        <v>21153</v>
      </c>
      <c r="B6418" t="str">
        <v>2021-09-11</v>
      </c>
      <c r="C6418" t="str">
        <v>Evening</v>
      </c>
      <c r="D6418">
        <v>7</v>
      </c>
      <c r="E6418" t="str">
        <f>IF(MOD(D6418,2)=0,"EVEN","ODD")</f>
        <v>ODD</v>
      </c>
      <c r="F6418" t="str">
        <f>IF(D6418&lt;=18,"LOW (1-18)","HIGH (19-36)")</f>
        <v>LOW (1-18)</v>
      </c>
      <c r="G6418">
        <f>INT((D6418-1)/6)+1</f>
        <v>2</v>
      </c>
      <c r="H6418">
        <f>MOD(D6418-1,6)+1</f>
        <v>1</v>
      </c>
      <c r="I6418">
        <f>37-D6418</f>
        <v>30</v>
      </c>
      <c r="J6418">
        <f>ABS(D6418-D6419)</f>
        <v>7</v>
      </c>
      <c r="K6418">
        <f>AVERAGE(D6418:D6422)</f>
        <v>7</v>
      </c>
      <c r="L6418">
        <f>AVERAGE(D6418:D6437)</f>
        <v>7</v>
      </c>
      <c r="M6418">
        <f>K6418-L6418</f>
        <v>0</v>
      </c>
      <c r="N6418" t="str">
        <f>IF(K6418&gt;L6418,"HIGH ZONE BIAS",IF(K6418&lt;L6418,"LOW ZONE BIAS","EQUILIBRIUM"))</f>
        <v>EQUILIBRIUM</v>
      </c>
    </row>
    <row r="6419">
      <c r="A6419">
        <v>21152</v>
      </c>
      <c r="B6419" t="str">
        <v>2021-09-11</v>
      </c>
      <c r="C6419" t="str">
        <v>Afternoon</v>
      </c>
      <c r="D6419">
        <v>14</v>
      </c>
      <c r="E6419" t="str">
        <f>IF(MOD(D6419,2)=0,"EVEN","ODD")</f>
        <v>EVEN</v>
      </c>
      <c r="F6419" t="str">
        <f>IF(D6419&lt;=18,"LOW (1-18)","HIGH (19-36)")</f>
        <v>LOW (1-18)</v>
      </c>
      <c r="G6419">
        <f>INT((D6419-1)/6)+1</f>
        <v>3</v>
      </c>
      <c r="H6419">
        <f>MOD(D6419-1,6)+1</f>
        <v>2</v>
      </c>
      <c r="I6419">
        <f>37-D6419</f>
        <v>23</v>
      </c>
      <c r="J6419">
        <f>ABS(D6419-D6420)</f>
        <v>7</v>
      </c>
      <c r="K6419">
        <f>AVERAGE(D6419:D6423)</f>
        <v>14</v>
      </c>
      <c r="L6419">
        <f>AVERAGE(D6419:D6438)</f>
        <v>14</v>
      </c>
      <c r="M6419">
        <f>K6419-L6419</f>
        <v>0</v>
      </c>
      <c r="N6419" t="str">
        <f>IF(K6419&gt;L6419,"HIGH ZONE BIAS",IF(K6419&lt;L6419,"LOW ZONE BIAS","EQUILIBRIUM"))</f>
        <v>EQUILIBRIUM</v>
      </c>
    </row>
    <row r="6420">
      <c r="A6420">
        <v>21151</v>
      </c>
      <c r="B6420" t="str">
        <v>2021-09-11</v>
      </c>
      <c r="C6420" t="str">
        <v>Midday</v>
      </c>
      <c r="D6420">
        <v>21</v>
      </c>
      <c r="E6420" t="str">
        <f>IF(MOD(D6420,2)=0,"EVEN","ODD")</f>
        <v>ODD</v>
      </c>
      <c r="F6420" t="str">
        <f>IF(D6420&lt;=18,"LOW (1-18)","HIGH (19-36)")</f>
        <v>HIGH (19-36)</v>
      </c>
      <c r="G6420">
        <f>INT((D6420-1)/6)+1</f>
        <v>4</v>
      </c>
      <c r="H6420">
        <f>MOD(D6420-1,6)+1</f>
        <v>3</v>
      </c>
      <c r="I6420">
        <f>37-D6420</f>
        <v>16</v>
      </c>
      <c r="J6420">
        <f>ABS(D6420-D6421)</f>
        <v>7</v>
      </c>
      <c r="K6420">
        <f>AVERAGE(D6420:D6424)</f>
        <v>21</v>
      </c>
      <c r="L6420">
        <f>AVERAGE(D6420:D6439)</f>
        <v>21</v>
      </c>
      <c r="M6420">
        <f>K6420-L6420</f>
        <v>0</v>
      </c>
      <c r="N6420" t="str">
        <f>IF(K6420&gt;L6420,"HIGH ZONE BIAS",IF(K6420&lt;L6420,"LOW ZONE BIAS","EQUILIBRIUM"))</f>
        <v>EQUILIBRIUM</v>
      </c>
    </row>
    <row r="6421">
      <c r="A6421">
        <v>21150</v>
      </c>
      <c r="B6421" t="str">
        <v>2021-09-11</v>
      </c>
      <c r="C6421" t="str">
        <v>Morning</v>
      </c>
      <c r="D6421">
        <v>14</v>
      </c>
      <c r="E6421" t="str">
        <f>IF(MOD(D6421,2)=0,"EVEN","ODD")</f>
        <v>EVEN</v>
      </c>
      <c r="F6421" t="str">
        <f>IF(D6421&lt;=18,"LOW (1-18)","HIGH (19-36)")</f>
        <v>LOW (1-18)</v>
      </c>
      <c r="G6421">
        <f>INT((D6421-1)/6)+1</f>
        <v>3</v>
      </c>
      <c r="H6421">
        <f>MOD(D6421-1,6)+1</f>
        <v>2</v>
      </c>
      <c r="I6421">
        <f>37-D6421</f>
        <v>23</v>
      </c>
      <c r="J6421">
        <f>ABS(D6421-D6422)</f>
        <v>11</v>
      </c>
      <c r="K6421">
        <f>AVERAGE(D6421:D6425)</f>
        <v>14</v>
      </c>
      <c r="L6421">
        <f>AVERAGE(D6421:D6440)</f>
        <v>14</v>
      </c>
      <c r="M6421">
        <f>K6421-L6421</f>
        <v>0</v>
      </c>
      <c r="N6421" t="str">
        <f>IF(K6421&gt;L6421,"HIGH ZONE BIAS",IF(K6421&lt;L6421,"LOW ZONE BIAS","EQUILIBRIUM"))</f>
        <v>EQUILIBRIUM</v>
      </c>
    </row>
    <row r="6422">
      <c r="A6422">
        <v>21149</v>
      </c>
      <c r="B6422" t="str">
        <v>2021-09-10</v>
      </c>
      <c r="C6422" t="str">
        <v>Evening</v>
      </c>
      <c r="D6422">
        <v>25</v>
      </c>
      <c r="E6422" t="str">
        <f>IF(MOD(D6422,2)=0,"EVEN","ODD")</f>
        <v>ODD</v>
      </c>
      <c r="F6422" t="str">
        <f>IF(D6422&lt;=18,"LOW (1-18)","HIGH (19-36)")</f>
        <v>HIGH (19-36)</v>
      </c>
      <c r="G6422">
        <f>INT((D6422-1)/6)+1</f>
        <v>5</v>
      </c>
      <c r="H6422">
        <f>MOD(D6422-1,6)+1</f>
        <v>1</v>
      </c>
      <c r="I6422">
        <f>37-D6422</f>
        <v>12</v>
      </c>
      <c r="J6422">
        <f>ABS(D6422-D6423)</f>
        <v>2</v>
      </c>
      <c r="K6422">
        <f>AVERAGE(D6422:D6426)</f>
        <v>25</v>
      </c>
      <c r="L6422">
        <f>AVERAGE(D6422:D6441)</f>
        <v>25</v>
      </c>
      <c r="M6422">
        <f>K6422-L6422</f>
        <v>0</v>
      </c>
      <c r="N6422" t="str">
        <f>IF(K6422&gt;L6422,"HIGH ZONE BIAS",IF(K6422&lt;L6422,"LOW ZONE BIAS","EQUILIBRIUM"))</f>
        <v>EQUILIBRIUM</v>
      </c>
    </row>
    <row r="6423">
      <c r="A6423">
        <v>21148</v>
      </c>
      <c r="B6423" t="str">
        <v>2021-09-10</v>
      </c>
      <c r="C6423" t="str">
        <v>Afternoon</v>
      </c>
      <c r="D6423">
        <v>23</v>
      </c>
      <c r="E6423" t="str">
        <f>IF(MOD(D6423,2)=0,"EVEN","ODD")</f>
        <v>ODD</v>
      </c>
      <c r="F6423" t="str">
        <f>IF(D6423&lt;=18,"LOW (1-18)","HIGH (19-36)")</f>
        <v>HIGH (19-36)</v>
      </c>
      <c r="G6423">
        <f>INT((D6423-1)/6)+1</f>
        <v>4</v>
      </c>
      <c r="H6423">
        <f>MOD(D6423-1,6)+1</f>
        <v>5</v>
      </c>
      <c r="I6423">
        <f>37-D6423</f>
        <v>14</v>
      </c>
      <c r="J6423">
        <f>ABS(D6423-D6424)</f>
        <v>13</v>
      </c>
      <c r="K6423">
        <f>AVERAGE(D6423:D6427)</f>
        <v>23</v>
      </c>
      <c r="L6423">
        <f>AVERAGE(D6423:D6442)</f>
        <v>23</v>
      </c>
      <c r="M6423">
        <f>K6423-L6423</f>
        <v>0</v>
      </c>
      <c r="N6423" t="str">
        <f>IF(K6423&gt;L6423,"HIGH ZONE BIAS",IF(K6423&lt;L6423,"LOW ZONE BIAS","EQUILIBRIUM"))</f>
        <v>EQUILIBRIUM</v>
      </c>
    </row>
    <row r="6424">
      <c r="A6424">
        <v>21147</v>
      </c>
      <c r="B6424" t="str">
        <v>2021-09-10</v>
      </c>
      <c r="C6424" t="str">
        <v>Midday</v>
      </c>
      <c r="D6424">
        <v>36</v>
      </c>
      <c r="E6424" t="str">
        <f>IF(MOD(D6424,2)=0,"EVEN","ODD")</f>
        <v>EVEN</v>
      </c>
      <c r="F6424" t="str">
        <f>IF(D6424&lt;=18,"LOW (1-18)","HIGH (19-36)")</f>
        <v>HIGH (19-36)</v>
      </c>
      <c r="G6424">
        <f>INT((D6424-1)/6)+1</f>
        <v>6</v>
      </c>
      <c r="H6424">
        <f>MOD(D6424-1,6)+1</f>
        <v>6</v>
      </c>
      <c r="I6424">
        <f>37-D6424</f>
        <v>1</v>
      </c>
      <c r="J6424">
        <f>ABS(D6424-D6425)</f>
        <v>15</v>
      </c>
      <c r="K6424">
        <f>AVERAGE(D6424:D6428)</f>
        <v>36</v>
      </c>
      <c r="L6424">
        <f>AVERAGE(D6424:D6443)</f>
        <v>36</v>
      </c>
      <c r="M6424">
        <f>K6424-L6424</f>
        <v>0</v>
      </c>
      <c r="N6424" t="str">
        <f>IF(K6424&gt;L6424,"HIGH ZONE BIAS",IF(K6424&lt;L6424,"LOW ZONE BIAS","EQUILIBRIUM"))</f>
        <v>EQUILIBRIUM</v>
      </c>
    </row>
    <row r="6425">
      <c r="A6425">
        <v>21146</v>
      </c>
      <c r="B6425" t="str">
        <v>2021-09-10</v>
      </c>
      <c r="C6425" t="str">
        <v>Morning</v>
      </c>
      <c r="D6425">
        <v>21</v>
      </c>
      <c r="E6425" t="str">
        <f>IF(MOD(D6425,2)=0,"EVEN","ODD")</f>
        <v>ODD</v>
      </c>
      <c r="F6425" t="str">
        <f>IF(D6425&lt;=18,"LOW (1-18)","HIGH (19-36)")</f>
        <v>HIGH (19-36)</v>
      </c>
      <c r="G6425">
        <f>INT((D6425-1)/6)+1</f>
        <v>4</v>
      </c>
      <c r="H6425">
        <f>MOD(D6425-1,6)+1</f>
        <v>3</v>
      </c>
      <c r="I6425">
        <f>37-D6425</f>
        <v>16</v>
      </c>
      <c r="J6425">
        <f>ABS(D6425-D6426)</f>
        <v>1</v>
      </c>
      <c r="K6425">
        <f>AVERAGE(D6425:D6429)</f>
        <v>21</v>
      </c>
      <c r="L6425">
        <f>AVERAGE(D6425:D6444)</f>
        <v>21</v>
      </c>
      <c r="M6425">
        <f>K6425-L6425</f>
        <v>0</v>
      </c>
      <c r="N6425" t="str">
        <f>IF(K6425&gt;L6425,"HIGH ZONE BIAS",IF(K6425&lt;L6425,"LOW ZONE BIAS","EQUILIBRIUM"))</f>
        <v>EQUILIBRIUM</v>
      </c>
    </row>
    <row r="6426">
      <c r="A6426">
        <v>21145</v>
      </c>
      <c r="B6426" t="str">
        <v>2021-09-09</v>
      </c>
      <c r="C6426" t="str">
        <v>Evening</v>
      </c>
      <c r="D6426">
        <v>22</v>
      </c>
      <c r="E6426" t="str">
        <f>IF(MOD(D6426,2)=0,"EVEN","ODD")</f>
        <v>EVEN</v>
      </c>
      <c r="F6426" t="str">
        <f>IF(D6426&lt;=18,"LOW (1-18)","HIGH (19-36)")</f>
        <v>HIGH (19-36)</v>
      </c>
      <c r="G6426">
        <f>INT((D6426-1)/6)+1</f>
        <v>4</v>
      </c>
      <c r="H6426">
        <f>MOD(D6426-1,6)+1</f>
        <v>4</v>
      </c>
      <c r="I6426">
        <f>37-D6426</f>
        <v>15</v>
      </c>
      <c r="J6426">
        <f>ABS(D6426-D6427)</f>
        <v>15</v>
      </c>
      <c r="K6426">
        <f>AVERAGE(D6426:D6430)</f>
        <v>22</v>
      </c>
      <c r="L6426">
        <f>AVERAGE(D6426:D6445)</f>
        <v>22</v>
      </c>
      <c r="M6426">
        <f>K6426-L6426</f>
        <v>0</v>
      </c>
      <c r="N6426" t="str">
        <f>IF(K6426&gt;L6426,"HIGH ZONE BIAS",IF(K6426&lt;L6426,"LOW ZONE BIAS","EQUILIBRIUM"))</f>
        <v>EQUILIBRIUM</v>
      </c>
    </row>
    <row r="6427">
      <c r="A6427">
        <v>21144</v>
      </c>
      <c r="B6427" t="str">
        <v>2021-09-09</v>
      </c>
      <c r="C6427" t="str">
        <v>Afternoon</v>
      </c>
      <c r="D6427">
        <v>7</v>
      </c>
      <c r="E6427" t="str">
        <f>IF(MOD(D6427,2)=0,"EVEN","ODD")</f>
        <v>ODD</v>
      </c>
      <c r="F6427" t="str">
        <f>IF(D6427&lt;=18,"LOW (1-18)","HIGH (19-36)")</f>
        <v>LOW (1-18)</v>
      </c>
      <c r="G6427">
        <f>INT((D6427-1)/6)+1</f>
        <v>2</v>
      </c>
      <c r="H6427">
        <f>MOD(D6427-1,6)+1</f>
        <v>1</v>
      </c>
      <c r="I6427">
        <f>37-D6427</f>
        <v>30</v>
      </c>
      <c r="J6427">
        <f>ABS(D6427-D6428)</f>
        <v>9</v>
      </c>
      <c r="K6427">
        <f>AVERAGE(D6427:D6431)</f>
        <v>7</v>
      </c>
      <c r="L6427">
        <f>AVERAGE(D6427:D6446)</f>
        <v>7</v>
      </c>
      <c r="M6427">
        <f>K6427-L6427</f>
        <v>0</v>
      </c>
      <c r="N6427" t="str">
        <f>IF(K6427&gt;L6427,"HIGH ZONE BIAS",IF(K6427&lt;L6427,"LOW ZONE BIAS","EQUILIBRIUM"))</f>
        <v>EQUILIBRIUM</v>
      </c>
    </row>
    <row r="6428">
      <c r="A6428">
        <v>21143</v>
      </c>
      <c r="B6428" t="str">
        <v>2021-09-09</v>
      </c>
      <c r="C6428" t="str">
        <v>Midday</v>
      </c>
      <c r="D6428">
        <v>16</v>
      </c>
      <c r="E6428" t="str">
        <f>IF(MOD(D6428,2)=0,"EVEN","ODD")</f>
        <v>EVEN</v>
      </c>
      <c r="F6428" t="str">
        <f>IF(D6428&lt;=18,"LOW (1-18)","HIGH (19-36)")</f>
        <v>LOW (1-18)</v>
      </c>
      <c r="G6428">
        <f>INT((D6428-1)/6)+1</f>
        <v>3</v>
      </c>
      <c r="H6428">
        <f>MOD(D6428-1,6)+1</f>
        <v>4</v>
      </c>
      <c r="I6428">
        <f>37-D6428</f>
        <v>21</v>
      </c>
      <c r="J6428">
        <f>ABS(D6428-D6429)</f>
        <v>19</v>
      </c>
      <c r="K6428">
        <f>AVERAGE(D6428:D6432)</f>
        <v>16</v>
      </c>
      <c r="L6428">
        <f>AVERAGE(D6428:D6447)</f>
        <v>16</v>
      </c>
      <c r="M6428">
        <f>K6428-L6428</f>
        <v>0</v>
      </c>
      <c r="N6428" t="str">
        <f>IF(K6428&gt;L6428,"HIGH ZONE BIAS",IF(K6428&lt;L6428,"LOW ZONE BIAS","EQUILIBRIUM"))</f>
        <v>EQUILIBRIUM</v>
      </c>
    </row>
    <row r="6429">
      <c r="A6429">
        <v>21142</v>
      </c>
      <c r="B6429" t="str">
        <v>2021-09-09</v>
      </c>
      <c r="C6429" t="str">
        <v>Morning</v>
      </c>
      <c r="D6429">
        <v>35</v>
      </c>
      <c r="E6429" t="str">
        <f>IF(MOD(D6429,2)=0,"EVEN","ODD")</f>
        <v>ODD</v>
      </c>
      <c r="F6429" t="str">
        <f>IF(D6429&lt;=18,"LOW (1-18)","HIGH (19-36)")</f>
        <v>HIGH (19-36)</v>
      </c>
      <c r="G6429">
        <f>INT((D6429-1)/6)+1</f>
        <v>6</v>
      </c>
      <c r="H6429">
        <f>MOD(D6429-1,6)+1</f>
        <v>5</v>
      </c>
      <c r="I6429">
        <f>37-D6429</f>
        <v>2</v>
      </c>
      <c r="J6429">
        <f>ABS(D6429-D6430)</f>
        <v>8</v>
      </c>
      <c r="K6429">
        <f>AVERAGE(D6429:D6433)</f>
        <v>35</v>
      </c>
      <c r="L6429">
        <f>AVERAGE(D6429:D6448)</f>
        <v>35</v>
      </c>
      <c r="M6429">
        <f>K6429-L6429</f>
        <v>0</v>
      </c>
      <c r="N6429" t="str">
        <f>IF(K6429&gt;L6429,"HIGH ZONE BIAS",IF(K6429&lt;L6429,"LOW ZONE BIAS","EQUILIBRIUM"))</f>
        <v>EQUILIBRIUM</v>
      </c>
    </row>
    <row r="6430">
      <c r="A6430">
        <v>21141</v>
      </c>
      <c r="B6430" t="str">
        <v>2021-09-08</v>
      </c>
      <c r="C6430" t="str">
        <v>Evening</v>
      </c>
      <c r="D6430">
        <v>27</v>
      </c>
      <c r="E6430" t="str">
        <f>IF(MOD(D6430,2)=0,"EVEN","ODD")</f>
        <v>ODD</v>
      </c>
      <c r="F6430" t="str">
        <f>IF(D6430&lt;=18,"LOW (1-18)","HIGH (19-36)")</f>
        <v>HIGH (19-36)</v>
      </c>
      <c r="G6430">
        <f>INT((D6430-1)/6)+1</f>
        <v>5</v>
      </c>
      <c r="H6430">
        <f>MOD(D6430-1,6)+1</f>
        <v>3</v>
      </c>
      <c r="I6430">
        <f>37-D6430</f>
        <v>10</v>
      </c>
      <c r="J6430">
        <f>ABS(D6430-D6431)</f>
        <v>5</v>
      </c>
      <c r="K6430">
        <f>AVERAGE(D6430:D6434)</f>
        <v>27</v>
      </c>
      <c r="L6430">
        <f>AVERAGE(D6430:D6449)</f>
        <v>27</v>
      </c>
      <c r="M6430">
        <f>K6430-L6430</f>
        <v>0</v>
      </c>
      <c r="N6430" t="str">
        <f>IF(K6430&gt;L6430,"HIGH ZONE BIAS",IF(K6430&lt;L6430,"LOW ZONE BIAS","EQUILIBRIUM"))</f>
        <v>EQUILIBRIUM</v>
      </c>
    </row>
    <row r="6431">
      <c r="A6431">
        <v>21140</v>
      </c>
      <c r="B6431" t="str">
        <v>2021-09-08</v>
      </c>
      <c r="C6431" t="str">
        <v>Afternoon</v>
      </c>
      <c r="D6431">
        <v>32</v>
      </c>
      <c r="E6431" t="str">
        <f>IF(MOD(D6431,2)=0,"EVEN","ODD")</f>
        <v>EVEN</v>
      </c>
      <c r="F6431" t="str">
        <f>IF(D6431&lt;=18,"LOW (1-18)","HIGH (19-36)")</f>
        <v>HIGH (19-36)</v>
      </c>
      <c r="G6431">
        <f>INT((D6431-1)/6)+1</f>
        <v>6</v>
      </c>
      <c r="H6431">
        <f>MOD(D6431-1,6)+1</f>
        <v>2</v>
      </c>
      <c r="I6431">
        <f>37-D6431</f>
        <v>5</v>
      </c>
      <c r="J6431">
        <f>ABS(D6431-D6432)</f>
        <v>4</v>
      </c>
      <c r="K6431">
        <f>AVERAGE(D6431:D6435)</f>
        <v>32</v>
      </c>
      <c r="L6431">
        <f>AVERAGE(D6431:D6450)</f>
        <v>32</v>
      </c>
      <c r="M6431">
        <f>K6431-L6431</f>
        <v>0</v>
      </c>
      <c r="N6431" t="str">
        <f>IF(K6431&gt;L6431,"HIGH ZONE BIAS",IF(K6431&lt;L6431,"LOW ZONE BIAS","EQUILIBRIUM"))</f>
        <v>EQUILIBRIUM</v>
      </c>
    </row>
    <row r="6432">
      <c r="A6432">
        <v>21139</v>
      </c>
      <c r="B6432" t="str">
        <v>2021-09-08</v>
      </c>
      <c r="C6432" t="str">
        <v>Midday</v>
      </c>
      <c r="D6432">
        <v>28</v>
      </c>
      <c r="E6432" t="str">
        <f>IF(MOD(D6432,2)=0,"EVEN","ODD")</f>
        <v>EVEN</v>
      </c>
      <c r="F6432" t="str">
        <f>IF(D6432&lt;=18,"LOW (1-18)","HIGH (19-36)")</f>
        <v>HIGH (19-36)</v>
      </c>
      <c r="G6432">
        <f>INT((D6432-1)/6)+1</f>
        <v>5</v>
      </c>
      <c r="H6432">
        <f>MOD(D6432-1,6)+1</f>
        <v>4</v>
      </c>
      <c r="I6432">
        <f>37-D6432</f>
        <v>9</v>
      </c>
      <c r="J6432">
        <f>ABS(D6432-D6433)</f>
        <v>5</v>
      </c>
      <c r="K6432">
        <f>AVERAGE(D6432:D6436)</f>
        <v>28</v>
      </c>
      <c r="L6432">
        <f>AVERAGE(D6432:D6451)</f>
        <v>28</v>
      </c>
      <c r="M6432">
        <f>K6432-L6432</f>
        <v>0</v>
      </c>
      <c r="N6432" t="str">
        <f>IF(K6432&gt;L6432,"HIGH ZONE BIAS",IF(K6432&lt;L6432,"LOW ZONE BIAS","EQUILIBRIUM"))</f>
        <v>EQUILIBRIUM</v>
      </c>
    </row>
    <row r="6433">
      <c r="A6433">
        <v>21138</v>
      </c>
      <c r="B6433" t="str">
        <v>2021-09-08</v>
      </c>
      <c r="C6433" t="str">
        <v>Morning</v>
      </c>
      <c r="D6433">
        <v>23</v>
      </c>
      <c r="E6433" t="str">
        <f>IF(MOD(D6433,2)=0,"EVEN","ODD")</f>
        <v>ODD</v>
      </c>
      <c r="F6433" t="str">
        <f>IF(D6433&lt;=18,"LOW (1-18)","HIGH (19-36)")</f>
        <v>HIGH (19-36)</v>
      </c>
      <c r="G6433">
        <f>INT((D6433-1)/6)+1</f>
        <v>4</v>
      </c>
      <c r="H6433">
        <f>MOD(D6433-1,6)+1</f>
        <v>5</v>
      </c>
      <c r="I6433">
        <f>37-D6433</f>
        <v>14</v>
      </c>
      <c r="J6433">
        <f>ABS(D6433-D6434)</f>
        <v>4</v>
      </c>
      <c r="K6433">
        <f>AVERAGE(D6433:D6437)</f>
        <v>23</v>
      </c>
      <c r="L6433">
        <f>AVERAGE(D6433:D6452)</f>
        <v>23</v>
      </c>
      <c r="M6433">
        <f>K6433-L6433</f>
        <v>0</v>
      </c>
      <c r="N6433" t="str">
        <f>IF(K6433&gt;L6433,"HIGH ZONE BIAS",IF(K6433&lt;L6433,"LOW ZONE BIAS","EQUILIBRIUM"))</f>
        <v>EQUILIBRIUM</v>
      </c>
    </row>
    <row r="6434">
      <c r="A6434">
        <v>21137</v>
      </c>
      <c r="B6434" t="str">
        <v>2021-09-07</v>
      </c>
      <c r="C6434" t="str">
        <v>Evening</v>
      </c>
      <c r="D6434">
        <v>27</v>
      </c>
      <c r="E6434" t="str">
        <f>IF(MOD(D6434,2)=0,"EVEN","ODD")</f>
        <v>ODD</v>
      </c>
      <c r="F6434" t="str">
        <f>IF(D6434&lt;=18,"LOW (1-18)","HIGH (19-36)")</f>
        <v>HIGH (19-36)</v>
      </c>
      <c r="G6434">
        <f>INT((D6434-1)/6)+1</f>
        <v>5</v>
      </c>
      <c r="H6434">
        <f>MOD(D6434-1,6)+1</f>
        <v>3</v>
      </c>
      <c r="I6434">
        <f>37-D6434</f>
        <v>10</v>
      </c>
      <c r="J6434">
        <f>ABS(D6434-D6435)</f>
        <v>15</v>
      </c>
      <c r="K6434">
        <f>AVERAGE(D6434:D6438)</f>
        <v>27</v>
      </c>
      <c r="L6434">
        <f>AVERAGE(D6434:D6453)</f>
        <v>27</v>
      </c>
      <c r="M6434">
        <f>K6434-L6434</f>
        <v>0</v>
      </c>
      <c r="N6434" t="str">
        <f>IF(K6434&gt;L6434,"HIGH ZONE BIAS",IF(K6434&lt;L6434,"LOW ZONE BIAS","EQUILIBRIUM"))</f>
        <v>EQUILIBRIUM</v>
      </c>
    </row>
    <row r="6435">
      <c r="A6435">
        <v>21136</v>
      </c>
      <c r="B6435" t="str">
        <v>2021-09-07</v>
      </c>
      <c r="C6435" t="str">
        <v>Afternoon</v>
      </c>
      <c r="D6435">
        <v>12</v>
      </c>
      <c r="E6435" t="str">
        <f>IF(MOD(D6435,2)=0,"EVEN","ODD")</f>
        <v>EVEN</v>
      </c>
      <c r="F6435" t="str">
        <f>IF(D6435&lt;=18,"LOW (1-18)","HIGH (19-36)")</f>
        <v>LOW (1-18)</v>
      </c>
      <c r="G6435">
        <f>INT((D6435-1)/6)+1</f>
        <v>2</v>
      </c>
      <c r="H6435">
        <f>MOD(D6435-1,6)+1</f>
        <v>6</v>
      </c>
      <c r="I6435">
        <f>37-D6435</f>
        <v>25</v>
      </c>
      <c r="J6435">
        <f>ABS(D6435-D6436)</f>
        <v>11</v>
      </c>
      <c r="K6435">
        <f>AVERAGE(D6435:D6439)</f>
        <v>12</v>
      </c>
      <c r="L6435">
        <f>AVERAGE(D6435:D6454)</f>
        <v>12</v>
      </c>
      <c r="M6435">
        <f>K6435-L6435</f>
        <v>0</v>
      </c>
      <c r="N6435" t="str">
        <f>IF(K6435&gt;L6435,"HIGH ZONE BIAS",IF(K6435&lt;L6435,"LOW ZONE BIAS","EQUILIBRIUM"))</f>
        <v>EQUILIBRIUM</v>
      </c>
    </row>
    <row r="6436">
      <c r="A6436">
        <v>21135</v>
      </c>
      <c r="B6436" t="str">
        <v>2021-09-07</v>
      </c>
      <c r="C6436" t="str">
        <v>Midday</v>
      </c>
      <c r="D6436">
        <v>1</v>
      </c>
      <c r="E6436" t="str">
        <f>IF(MOD(D6436,2)=0,"EVEN","ODD")</f>
        <v>ODD</v>
      </c>
      <c r="F6436" t="str">
        <f>IF(D6436&lt;=18,"LOW (1-18)","HIGH (19-36)")</f>
        <v>LOW (1-18)</v>
      </c>
      <c r="G6436">
        <f>INT((D6436-1)/6)+1</f>
        <v>1</v>
      </c>
      <c r="H6436">
        <f>MOD(D6436-1,6)+1</f>
        <v>1</v>
      </c>
      <c r="I6436">
        <f>37-D6436</f>
        <v>36</v>
      </c>
      <c r="J6436">
        <f>ABS(D6436-D6437)</f>
        <v>33</v>
      </c>
      <c r="K6436">
        <f>AVERAGE(D6436:D6440)</f>
        <v>1</v>
      </c>
      <c r="L6436">
        <f>AVERAGE(D6436:D6455)</f>
        <v>1</v>
      </c>
      <c r="M6436">
        <f>K6436-L6436</f>
        <v>0</v>
      </c>
      <c r="N6436" t="str">
        <f>IF(K6436&gt;L6436,"HIGH ZONE BIAS",IF(K6436&lt;L6436,"LOW ZONE BIAS","EQUILIBRIUM"))</f>
        <v>EQUILIBRIUM</v>
      </c>
    </row>
    <row r="6437">
      <c r="A6437">
        <v>21134</v>
      </c>
      <c r="B6437" t="str">
        <v>2021-09-07</v>
      </c>
      <c r="C6437" t="str">
        <v>Morning</v>
      </c>
      <c r="D6437">
        <v>34</v>
      </c>
      <c r="E6437" t="str">
        <f>IF(MOD(D6437,2)=0,"EVEN","ODD")</f>
        <v>EVEN</v>
      </c>
      <c r="F6437" t="str">
        <f>IF(D6437&lt;=18,"LOW (1-18)","HIGH (19-36)")</f>
        <v>HIGH (19-36)</v>
      </c>
      <c r="G6437">
        <f>INT((D6437-1)/6)+1</f>
        <v>6</v>
      </c>
      <c r="H6437">
        <f>MOD(D6437-1,6)+1</f>
        <v>4</v>
      </c>
      <c r="I6437">
        <f>37-D6437</f>
        <v>3</v>
      </c>
      <c r="J6437">
        <f>ABS(D6437-D6438)</f>
        <v>21</v>
      </c>
      <c r="K6437">
        <f>AVERAGE(D6437:D6441)</f>
        <v>34</v>
      </c>
      <c r="L6437">
        <f>AVERAGE(D6437:D6456)</f>
        <v>34</v>
      </c>
      <c r="M6437">
        <f>K6437-L6437</f>
        <v>0</v>
      </c>
      <c r="N6437" t="str">
        <f>IF(K6437&gt;L6437,"HIGH ZONE BIAS",IF(K6437&lt;L6437,"LOW ZONE BIAS","EQUILIBRIUM"))</f>
        <v>EQUILIBRIUM</v>
      </c>
    </row>
    <row r="6438">
      <c r="A6438">
        <v>21133</v>
      </c>
      <c r="B6438" t="str">
        <v>2021-09-06</v>
      </c>
      <c r="C6438" t="str">
        <v>Evening</v>
      </c>
      <c r="D6438">
        <v>13</v>
      </c>
      <c r="E6438" t="str">
        <f>IF(MOD(D6438,2)=0,"EVEN","ODD")</f>
        <v>ODD</v>
      </c>
      <c r="F6438" t="str">
        <f>IF(D6438&lt;=18,"LOW (1-18)","HIGH (19-36)")</f>
        <v>LOW (1-18)</v>
      </c>
      <c r="G6438">
        <f>INT((D6438-1)/6)+1</f>
        <v>3</v>
      </c>
      <c r="H6438">
        <f>MOD(D6438-1,6)+1</f>
        <v>1</v>
      </c>
      <c r="I6438">
        <f>37-D6438</f>
        <v>24</v>
      </c>
      <c r="J6438">
        <f>ABS(D6438-D6439)</f>
        <v>3</v>
      </c>
      <c r="K6438">
        <f>AVERAGE(D6438:D6442)</f>
        <v>13</v>
      </c>
      <c r="L6438">
        <f>AVERAGE(D6438:D6457)</f>
        <v>13</v>
      </c>
      <c r="M6438">
        <f>K6438-L6438</f>
        <v>0</v>
      </c>
      <c r="N6438" t="str">
        <f>IF(K6438&gt;L6438,"HIGH ZONE BIAS",IF(K6438&lt;L6438,"LOW ZONE BIAS","EQUILIBRIUM"))</f>
        <v>EQUILIBRIUM</v>
      </c>
    </row>
    <row r="6439">
      <c r="A6439">
        <v>21132</v>
      </c>
      <c r="B6439" t="str">
        <v>2021-09-06</v>
      </c>
      <c r="C6439" t="str">
        <v>Afternoon</v>
      </c>
      <c r="D6439">
        <v>10</v>
      </c>
      <c r="E6439" t="str">
        <f>IF(MOD(D6439,2)=0,"EVEN","ODD")</f>
        <v>EVEN</v>
      </c>
      <c r="F6439" t="str">
        <f>IF(D6439&lt;=18,"LOW (1-18)","HIGH (19-36)")</f>
        <v>LOW (1-18)</v>
      </c>
      <c r="G6439">
        <f>INT((D6439-1)/6)+1</f>
        <v>2</v>
      </c>
      <c r="H6439">
        <f>MOD(D6439-1,6)+1</f>
        <v>4</v>
      </c>
      <c r="I6439">
        <f>37-D6439</f>
        <v>27</v>
      </c>
      <c r="J6439">
        <f>ABS(D6439-D6440)</f>
        <v>9</v>
      </c>
      <c r="K6439">
        <f>AVERAGE(D6439:D6443)</f>
        <v>10</v>
      </c>
      <c r="L6439">
        <f>AVERAGE(D6439:D6458)</f>
        <v>10</v>
      </c>
      <c r="M6439">
        <f>K6439-L6439</f>
        <v>0</v>
      </c>
      <c r="N6439" t="str">
        <f>IF(K6439&gt;L6439,"HIGH ZONE BIAS",IF(K6439&lt;L6439,"LOW ZONE BIAS","EQUILIBRIUM"))</f>
        <v>EQUILIBRIUM</v>
      </c>
    </row>
    <row r="6440">
      <c r="A6440">
        <v>21131</v>
      </c>
      <c r="B6440" t="str">
        <v>2021-09-06</v>
      </c>
      <c r="C6440" t="str">
        <v>Midday</v>
      </c>
      <c r="D6440">
        <v>1</v>
      </c>
      <c r="E6440" t="str">
        <f>IF(MOD(D6440,2)=0,"EVEN","ODD")</f>
        <v>ODD</v>
      </c>
      <c r="F6440" t="str">
        <f>IF(D6440&lt;=18,"LOW (1-18)","HIGH (19-36)")</f>
        <v>LOW (1-18)</v>
      </c>
      <c r="G6440">
        <f>INT((D6440-1)/6)+1</f>
        <v>1</v>
      </c>
      <c r="H6440">
        <f>MOD(D6440-1,6)+1</f>
        <v>1</v>
      </c>
      <c r="I6440">
        <f>37-D6440</f>
        <v>36</v>
      </c>
      <c r="J6440">
        <f>ABS(D6440-D6441)</f>
        <v>15</v>
      </c>
      <c r="K6440">
        <f>AVERAGE(D6440:D6444)</f>
        <v>1</v>
      </c>
      <c r="L6440">
        <f>AVERAGE(D6440:D6459)</f>
        <v>1</v>
      </c>
      <c r="M6440">
        <f>K6440-L6440</f>
        <v>0</v>
      </c>
      <c r="N6440" t="str">
        <f>IF(K6440&gt;L6440,"HIGH ZONE BIAS",IF(K6440&lt;L6440,"LOW ZONE BIAS","EQUILIBRIUM"))</f>
        <v>EQUILIBRIUM</v>
      </c>
    </row>
    <row r="6441">
      <c r="A6441">
        <v>21130</v>
      </c>
      <c r="B6441" t="str">
        <v>2021-09-06</v>
      </c>
      <c r="C6441" t="str">
        <v>Morning</v>
      </c>
      <c r="D6441">
        <v>16</v>
      </c>
      <c r="E6441" t="str">
        <f>IF(MOD(D6441,2)=0,"EVEN","ODD")</f>
        <v>EVEN</v>
      </c>
      <c r="F6441" t="str">
        <f>IF(D6441&lt;=18,"LOW (1-18)","HIGH (19-36)")</f>
        <v>LOW (1-18)</v>
      </c>
      <c r="G6441">
        <f>INT((D6441-1)/6)+1</f>
        <v>3</v>
      </c>
      <c r="H6441">
        <f>MOD(D6441-1,6)+1</f>
        <v>4</v>
      </c>
      <c r="I6441">
        <f>37-D6441</f>
        <v>21</v>
      </c>
      <c r="J6441">
        <f>ABS(D6441-D6442)</f>
        <v>11</v>
      </c>
      <c r="K6441">
        <f>AVERAGE(D6441:D6445)</f>
        <v>16</v>
      </c>
      <c r="L6441">
        <f>AVERAGE(D6441:D6460)</f>
        <v>16</v>
      </c>
      <c r="M6441">
        <f>K6441-L6441</f>
        <v>0</v>
      </c>
      <c r="N6441" t="str">
        <f>IF(K6441&gt;L6441,"HIGH ZONE BIAS",IF(K6441&lt;L6441,"LOW ZONE BIAS","EQUILIBRIUM"))</f>
        <v>EQUILIBRIUM</v>
      </c>
    </row>
    <row r="6442">
      <c r="A6442">
        <v>21129</v>
      </c>
      <c r="B6442" t="str">
        <v>2021-09-04</v>
      </c>
      <c r="C6442" t="str">
        <v>Evening</v>
      </c>
      <c r="D6442">
        <v>5</v>
      </c>
      <c r="E6442" t="str">
        <f>IF(MOD(D6442,2)=0,"EVEN","ODD")</f>
        <v>ODD</v>
      </c>
      <c r="F6442" t="str">
        <f>IF(D6442&lt;=18,"LOW (1-18)","HIGH (19-36)")</f>
        <v>LOW (1-18)</v>
      </c>
      <c r="G6442">
        <f>INT((D6442-1)/6)+1</f>
        <v>1</v>
      </c>
      <c r="H6442">
        <f>MOD(D6442-1,6)+1</f>
        <v>5</v>
      </c>
      <c r="I6442">
        <f>37-D6442</f>
        <v>32</v>
      </c>
      <c r="J6442">
        <f>ABS(D6442-D6443)</f>
        <v>19</v>
      </c>
      <c r="K6442">
        <f>AVERAGE(D6442:D6446)</f>
        <v>5</v>
      </c>
      <c r="L6442">
        <f>AVERAGE(D6442:D6461)</f>
        <v>5</v>
      </c>
      <c r="M6442">
        <f>K6442-L6442</f>
        <v>0</v>
      </c>
      <c r="N6442" t="str">
        <f>IF(K6442&gt;L6442,"HIGH ZONE BIAS",IF(K6442&lt;L6442,"LOW ZONE BIAS","EQUILIBRIUM"))</f>
        <v>EQUILIBRIUM</v>
      </c>
    </row>
    <row r="6443">
      <c r="A6443">
        <v>21128</v>
      </c>
      <c r="B6443" t="str">
        <v>2021-09-04</v>
      </c>
      <c r="C6443" t="str">
        <v>Afternoon</v>
      </c>
      <c r="D6443">
        <v>24</v>
      </c>
      <c r="E6443" t="str">
        <f>IF(MOD(D6443,2)=0,"EVEN","ODD")</f>
        <v>EVEN</v>
      </c>
      <c r="F6443" t="str">
        <f>IF(D6443&lt;=18,"LOW (1-18)","HIGH (19-36)")</f>
        <v>HIGH (19-36)</v>
      </c>
      <c r="G6443">
        <f>INT((D6443-1)/6)+1</f>
        <v>4</v>
      </c>
      <c r="H6443">
        <f>MOD(D6443-1,6)+1</f>
        <v>6</v>
      </c>
      <c r="I6443">
        <f>37-D6443</f>
        <v>13</v>
      </c>
      <c r="J6443">
        <f>ABS(D6443-D6444)</f>
        <v>1</v>
      </c>
      <c r="K6443">
        <f>AVERAGE(D6443:D6447)</f>
        <v>24</v>
      </c>
      <c r="L6443">
        <f>AVERAGE(D6443:D6462)</f>
        <v>24</v>
      </c>
      <c r="M6443">
        <f>K6443-L6443</f>
        <v>0</v>
      </c>
      <c r="N6443" t="str">
        <f>IF(K6443&gt;L6443,"HIGH ZONE BIAS",IF(K6443&lt;L6443,"LOW ZONE BIAS","EQUILIBRIUM"))</f>
        <v>EQUILIBRIUM</v>
      </c>
    </row>
    <row r="6444">
      <c r="A6444">
        <v>21127</v>
      </c>
      <c r="B6444" t="str">
        <v>2021-09-04</v>
      </c>
      <c r="C6444" t="str">
        <v>Midday</v>
      </c>
      <c r="D6444">
        <v>23</v>
      </c>
      <c r="E6444" t="str">
        <f>IF(MOD(D6444,2)=0,"EVEN","ODD")</f>
        <v>ODD</v>
      </c>
      <c r="F6444" t="str">
        <f>IF(D6444&lt;=18,"LOW (1-18)","HIGH (19-36)")</f>
        <v>HIGH (19-36)</v>
      </c>
      <c r="G6444">
        <f>INT((D6444-1)/6)+1</f>
        <v>4</v>
      </c>
      <c r="H6444">
        <f>MOD(D6444-1,6)+1</f>
        <v>5</v>
      </c>
      <c r="I6444">
        <f>37-D6444</f>
        <v>14</v>
      </c>
      <c r="J6444">
        <f>ABS(D6444-D6445)</f>
        <v>10</v>
      </c>
      <c r="K6444">
        <f>AVERAGE(D6444:D6448)</f>
        <v>23</v>
      </c>
      <c r="L6444">
        <f>AVERAGE(D6444:D6463)</f>
        <v>23</v>
      </c>
      <c r="M6444">
        <f>K6444-L6444</f>
        <v>0</v>
      </c>
      <c r="N6444" t="str">
        <f>IF(K6444&gt;L6444,"HIGH ZONE BIAS",IF(K6444&lt;L6444,"LOW ZONE BIAS","EQUILIBRIUM"))</f>
        <v>EQUILIBRIUM</v>
      </c>
    </row>
    <row r="6445">
      <c r="A6445">
        <v>21126</v>
      </c>
      <c r="B6445" t="str">
        <v>2021-09-04</v>
      </c>
      <c r="C6445" t="str">
        <v>Morning</v>
      </c>
      <c r="D6445">
        <v>13</v>
      </c>
      <c r="E6445" t="str">
        <f>IF(MOD(D6445,2)=0,"EVEN","ODD")</f>
        <v>ODD</v>
      </c>
      <c r="F6445" t="str">
        <f>IF(D6445&lt;=18,"LOW (1-18)","HIGH (19-36)")</f>
        <v>LOW (1-18)</v>
      </c>
      <c r="G6445">
        <f>INT((D6445-1)/6)+1</f>
        <v>3</v>
      </c>
      <c r="H6445">
        <f>MOD(D6445-1,6)+1</f>
        <v>1</v>
      </c>
      <c r="I6445">
        <f>37-D6445</f>
        <v>24</v>
      </c>
      <c r="J6445">
        <f>ABS(D6445-D6446)</f>
        <v>3</v>
      </c>
      <c r="K6445">
        <f>AVERAGE(D6445:D6449)</f>
        <v>13</v>
      </c>
      <c r="L6445">
        <f>AVERAGE(D6445:D6464)</f>
        <v>13</v>
      </c>
      <c r="M6445">
        <f>K6445-L6445</f>
        <v>0</v>
      </c>
      <c r="N6445" t="str">
        <f>IF(K6445&gt;L6445,"HIGH ZONE BIAS",IF(K6445&lt;L6445,"LOW ZONE BIAS","EQUILIBRIUM"))</f>
        <v>EQUILIBRIUM</v>
      </c>
    </row>
    <row r="6446">
      <c r="A6446">
        <v>21125</v>
      </c>
      <c r="B6446" t="str">
        <v>2021-09-03</v>
      </c>
      <c r="C6446" t="str">
        <v>Evening</v>
      </c>
      <c r="D6446">
        <v>16</v>
      </c>
      <c r="E6446" t="str">
        <f>IF(MOD(D6446,2)=0,"EVEN","ODD")</f>
        <v>EVEN</v>
      </c>
      <c r="F6446" t="str">
        <f>IF(D6446&lt;=18,"LOW (1-18)","HIGH (19-36)")</f>
        <v>LOW (1-18)</v>
      </c>
      <c r="G6446">
        <f>INT((D6446-1)/6)+1</f>
        <v>3</v>
      </c>
      <c r="H6446">
        <f>MOD(D6446-1,6)+1</f>
        <v>4</v>
      </c>
      <c r="I6446">
        <f>37-D6446</f>
        <v>21</v>
      </c>
      <c r="J6446">
        <f>ABS(D6446-D6447)</f>
        <v>15</v>
      </c>
      <c r="K6446">
        <f>AVERAGE(D6446:D6450)</f>
        <v>16</v>
      </c>
      <c r="L6446">
        <f>AVERAGE(D6446:D6465)</f>
        <v>16</v>
      </c>
      <c r="M6446">
        <f>K6446-L6446</f>
        <v>0</v>
      </c>
      <c r="N6446" t="str">
        <f>IF(K6446&gt;L6446,"HIGH ZONE BIAS",IF(K6446&lt;L6446,"LOW ZONE BIAS","EQUILIBRIUM"))</f>
        <v>EQUILIBRIUM</v>
      </c>
    </row>
    <row r="6447">
      <c r="A6447">
        <v>21124</v>
      </c>
      <c r="B6447" t="str">
        <v>2021-09-03</v>
      </c>
      <c r="C6447" t="str">
        <v>Afternoon</v>
      </c>
      <c r="D6447">
        <v>31</v>
      </c>
      <c r="E6447" t="str">
        <f>IF(MOD(D6447,2)=0,"EVEN","ODD")</f>
        <v>ODD</v>
      </c>
      <c r="F6447" t="str">
        <f>IF(D6447&lt;=18,"LOW (1-18)","HIGH (19-36)")</f>
        <v>HIGH (19-36)</v>
      </c>
      <c r="G6447">
        <f>INT((D6447-1)/6)+1</f>
        <v>6</v>
      </c>
      <c r="H6447">
        <f>MOD(D6447-1,6)+1</f>
        <v>1</v>
      </c>
      <c r="I6447">
        <f>37-D6447</f>
        <v>6</v>
      </c>
      <c r="J6447">
        <f>ABS(D6447-D6448)</f>
        <v>4</v>
      </c>
      <c r="K6447">
        <f>AVERAGE(D6447:D6451)</f>
        <v>31</v>
      </c>
      <c r="L6447">
        <f>AVERAGE(D6447:D6466)</f>
        <v>31</v>
      </c>
      <c r="M6447">
        <f>K6447-L6447</f>
        <v>0</v>
      </c>
      <c r="N6447" t="str">
        <f>IF(K6447&gt;L6447,"HIGH ZONE BIAS",IF(K6447&lt;L6447,"LOW ZONE BIAS","EQUILIBRIUM"))</f>
        <v>EQUILIBRIUM</v>
      </c>
    </row>
    <row r="6448">
      <c r="A6448">
        <v>21123</v>
      </c>
      <c r="B6448" t="str">
        <v>2021-09-03</v>
      </c>
      <c r="C6448" t="str">
        <v>Midday</v>
      </c>
      <c r="D6448">
        <v>27</v>
      </c>
      <c r="E6448" t="str">
        <f>IF(MOD(D6448,2)=0,"EVEN","ODD")</f>
        <v>ODD</v>
      </c>
      <c r="F6448" t="str">
        <f>IF(D6448&lt;=18,"LOW (1-18)","HIGH (19-36)")</f>
        <v>HIGH (19-36)</v>
      </c>
      <c r="G6448">
        <f>INT((D6448-1)/6)+1</f>
        <v>5</v>
      </c>
      <c r="H6448">
        <f>MOD(D6448-1,6)+1</f>
        <v>3</v>
      </c>
      <c r="I6448">
        <f>37-D6448</f>
        <v>10</v>
      </c>
      <c r="J6448">
        <f>ABS(D6448-D6449)</f>
        <v>3</v>
      </c>
      <c r="K6448">
        <f>AVERAGE(D6448:D6452)</f>
        <v>27</v>
      </c>
      <c r="L6448">
        <f>AVERAGE(D6448:D6467)</f>
        <v>27</v>
      </c>
      <c r="M6448">
        <f>K6448-L6448</f>
        <v>0</v>
      </c>
      <c r="N6448" t="str">
        <f>IF(K6448&gt;L6448,"HIGH ZONE BIAS",IF(K6448&lt;L6448,"LOW ZONE BIAS","EQUILIBRIUM"))</f>
        <v>EQUILIBRIUM</v>
      </c>
    </row>
    <row r="6449">
      <c r="A6449">
        <v>21122</v>
      </c>
      <c r="B6449" t="str">
        <v>2021-09-03</v>
      </c>
      <c r="C6449" t="str">
        <v>Morning</v>
      </c>
      <c r="D6449">
        <v>24</v>
      </c>
      <c r="E6449" t="str">
        <f>IF(MOD(D6449,2)=0,"EVEN","ODD")</f>
        <v>EVEN</v>
      </c>
      <c r="F6449" t="str">
        <f>IF(D6449&lt;=18,"LOW (1-18)","HIGH (19-36)")</f>
        <v>HIGH (19-36)</v>
      </c>
      <c r="G6449">
        <f>INT((D6449-1)/6)+1</f>
        <v>4</v>
      </c>
      <c r="H6449">
        <f>MOD(D6449-1,6)+1</f>
        <v>6</v>
      </c>
      <c r="I6449">
        <f>37-D6449</f>
        <v>13</v>
      </c>
      <c r="J6449">
        <f>ABS(D6449-D6450)</f>
        <v>5</v>
      </c>
      <c r="K6449">
        <f>AVERAGE(D6449:D6453)</f>
        <v>24</v>
      </c>
      <c r="L6449">
        <f>AVERAGE(D6449:D6468)</f>
        <v>24</v>
      </c>
      <c r="M6449">
        <f>K6449-L6449</f>
        <v>0</v>
      </c>
      <c r="N6449" t="str">
        <f>IF(K6449&gt;L6449,"HIGH ZONE BIAS",IF(K6449&lt;L6449,"LOW ZONE BIAS","EQUILIBRIUM"))</f>
        <v>EQUILIBRIUM</v>
      </c>
    </row>
    <row r="6450">
      <c r="A6450">
        <v>21121</v>
      </c>
      <c r="B6450" t="str">
        <v>2021-09-02</v>
      </c>
      <c r="C6450" t="str">
        <v>Evening</v>
      </c>
      <c r="D6450">
        <v>29</v>
      </c>
      <c r="E6450" t="str">
        <f>IF(MOD(D6450,2)=0,"EVEN","ODD")</f>
        <v>ODD</v>
      </c>
      <c r="F6450" t="str">
        <f>IF(D6450&lt;=18,"LOW (1-18)","HIGH (19-36)")</f>
        <v>HIGH (19-36)</v>
      </c>
      <c r="G6450">
        <f>INT((D6450-1)/6)+1</f>
        <v>5</v>
      </c>
      <c r="H6450">
        <f>MOD(D6450-1,6)+1</f>
        <v>5</v>
      </c>
      <c r="I6450">
        <f>37-D6450</f>
        <v>8</v>
      </c>
      <c r="J6450">
        <f>ABS(D6450-D6451)</f>
        <v>2</v>
      </c>
      <c r="K6450">
        <f>AVERAGE(D6450:D6454)</f>
        <v>29</v>
      </c>
      <c r="L6450">
        <f>AVERAGE(D6450:D6469)</f>
        <v>29</v>
      </c>
      <c r="M6450">
        <f>K6450-L6450</f>
        <v>0</v>
      </c>
      <c r="N6450" t="str">
        <f>IF(K6450&gt;L6450,"HIGH ZONE BIAS",IF(K6450&lt;L6450,"LOW ZONE BIAS","EQUILIBRIUM"))</f>
        <v>EQUILIBRIUM</v>
      </c>
    </row>
    <row r="6451">
      <c r="A6451">
        <v>21120</v>
      </c>
      <c r="B6451" t="str">
        <v>2021-09-02</v>
      </c>
      <c r="C6451" t="str">
        <v>Afternoon</v>
      </c>
      <c r="D6451">
        <v>31</v>
      </c>
      <c r="E6451" t="str">
        <f>IF(MOD(D6451,2)=0,"EVEN","ODD")</f>
        <v>ODD</v>
      </c>
      <c r="F6451" t="str">
        <f>IF(D6451&lt;=18,"LOW (1-18)","HIGH (19-36)")</f>
        <v>HIGH (19-36)</v>
      </c>
      <c r="G6451">
        <f>INT((D6451-1)/6)+1</f>
        <v>6</v>
      </c>
      <c r="H6451">
        <f>MOD(D6451-1,6)+1</f>
        <v>1</v>
      </c>
      <c r="I6451">
        <f>37-D6451</f>
        <v>6</v>
      </c>
      <c r="J6451">
        <f>ABS(D6451-D6452)</f>
        <v>3</v>
      </c>
      <c r="K6451">
        <f>AVERAGE(D6451:D6455)</f>
        <v>31</v>
      </c>
      <c r="L6451">
        <f>AVERAGE(D6451:D6470)</f>
        <v>31</v>
      </c>
      <c r="M6451">
        <f>K6451-L6451</f>
        <v>0</v>
      </c>
      <c r="N6451" t="str">
        <f>IF(K6451&gt;L6451,"HIGH ZONE BIAS",IF(K6451&lt;L6451,"LOW ZONE BIAS","EQUILIBRIUM"))</f>
        <v>EQUILIBRIUM</v>
      </c>
    </row>
    <row r="6452">
      <c r="A6452">
        <v>21119</v>
      </c>
      <c r="B6452" t="str">
        <v>2021-09-02</v>
      </c>
      <c r="C6452" t="str">
        <v>Midday</v>
      </c>
      <c r="D6452">
        <v>28</v>
      </c>
      <c r="E6452" t="str">
        <f>IF(MOD(D6452,2)=0,"EVEN","ODD")</f>
        <v>EVEN</v>
      </c>
      <c r="F6452" t="str">
        <f>IF(D6452&lt;=18,"LOW (1-18)","HIGH (19-36)")</f>
        <v>HIGH (19-36)</v>
      </c>
      <c r="G6452">
        <f>INT((D6452-1)/6)+1</f>
        <v>5</v>
      </c>
      <c r="H6452">
        <f>MOD(D6452-1,6)+1</f>
        <v>4</v>
      </c>
      <c r="I6452">
        <f>37-D6452</f>
        <v>9</v>
      </c>
      <c r="J6452">
        <f>ABS(D6452-D6453)</f>
        <v>2</v>
      </c>
      <c r="K6452">
        <f>AVERAGE(D6452:D6456)</f>
        <v>28</v>
      </c>
      <c r="L6452">
        <f>AVERAGE(D6452:D6471)</f>
        <v>28</v>
      </c>
      <c r="M6452">
        <f>K6452-L6452</f>
        <v>0</v>
      </c>
      <c r="N6452" t="str">
        <f>IF(K6452&gt;L6452,"HIGH ZONE BIAS",IF(K6452&lt;L6452,"LOW ZONE BIAS","EQUILIBRIUM"))</f>
        <v>EQUILIBRIUM</v>
      </c>
    </row>
    <row r="6453">
      <c r="A6453">
        <v>21118</v>
      </c>
      <c r="B6453" t="str">
        <v>2021-09-02</v>
      </c>
      <c r="C6453" t="str">
        <v>Morning</v>
      </c>
      <c r="D6453">
        <v>30</v>
      </c>
      <c r="E6453" t="str">
        <f>IF(MOD(D6453,2)=0,"EVEN","ODD")</f>
        <v>EVEN</v>
      </c>
      <c r="F6453" t="str">
        <f>IF(D6453&lt;=18,"LOW (1-18)","HIGH (19-36)")</f>
        <v>HIGH (19-36)</v>
      </c>
      <c r="G6453">
        <f>INT((D6453-1)/6)+1</f>
        <v>5</v>
      </c>
      <c r="H6453">
        <f>MOD(D6453-1,6)+1</f>
        <v>6</v>
      </c>
      <c r="I6453">
        <f>37-D6453</f>
        <v>7</v>
      </c>
      <c r="J6453">
        <f>ABS(D6453-D6454)</f>
        <v>27</v>
      </c>
      <c r="K6453">
        <f>AVERAGE(D6453:D6457)</f>
        <v>30</v>
      </c>
      <c r="L6453">
        <f>AVERAGE(D6453:D6472)</f>
        <v>30</v>
      </c>
      <c r="M6453">
        <f>K6453-L6453</f>
        <v>0</v>
      </c>
      <c r="N6453" t="str">
        <f>IF(K6453&gt;L6453,"HIGH ZONE BIAS",IF(K6453&lt;L6453,"LOW ZONE BIAS","EQUILIBRIUM"))</f>
        <v>EQUILIBRIUM</v>
      </c>
    </row>
    <row r="6454">
      <c r="A6454">
        <v>21117</v>
      </c>
      <c r="B6454" t="str">
        <v>2021-09-01</v>
      </c>
      <c r="C6454" t="str">
        <v>Evening</v>
      </c>
      <c r="D6454">
        <v>3</v>
      </c>
      <c r="E6454" t="str">
        <f>IF(MOD(D6454,2)=0,"EVEN","ODD")</f>
        <v>ODD</v>
      </c>
      <c r="F6454" t="str">
        <f>IF(D6454&lt;=18,"LOW (1-18)","HIGH (19-36)")</f>
        <v>LOW (1-18)</v>
      </c>
      <c r="G6454">
        <f>INT((D6454-1)/6)+1</f>
        <v>1</v>
      </c>
      <c r="H6454">
        <f>MOD(D6454-1,6)+1</f>
        <v>3</v>
      </c>
      <c r="I6454">
        <f>37-D6454</f>
        <v>34</v>
      </c>
      <c r="J6454">
        <f>ABS(D6454-D6455)</f>
        <v>33</v>
      </c>
      <c r="K6454">
        <f>AVERAGE(D6454:D6458)</f>
        <v>3</v>
      </c>
      <c r="L6454">
        <f>AVERAGE(D6454:D6473)</f>
        <v>3</v>
      </c>
      <c r="M6454">
        <f>K6454-L6454</f>
        <v>0</v>
      </c>
      <c r="N6454" t="str">
        <f>IF(K6454&gt;L6454,"HIGH ZONE BIAS",IF(K6454&lt;L6454,"LOW ZONE BIAS","EQUILIBRIUM"))</f>
        <v>EQUILIBRIUM</v>
      </c>
    </row>
    <row r="6455">
      <c r="A6455">
        <v>21116</v>
      </c>
      <c r="B6455" t="str">
        <v>2021-09-01</v>
      </c>
      <c r="C6455" t="str">
        <v>Afternoon</v>
      </c>
      <c r="D6455">
        <v>36</v>
      </c>
      <c r="E6455" t="str">
        <f>IF(MOD(D6455,2)=0,"EVEN","ODD")</f>
        <v>EVEN</v>
      </c>
      <c r="F6455" t="str">
        <f>IF(D6455&lt;=18,"LOW (1-18)","HIGH (19-36)")</f>
        <v>HIGH (19-36)</v>
      </c>
      <c r="G6455">
        <f>INT((D6455-1)/6)+1</f>
        <v>6</v>
      </c>
      <c r="H6455">
        <f>MOD(D6455-1,6)+1</f>
        <v>6</v>
      </c>
      <c r="I6455">
        <f>37-D6455</f>
        <v>1</v>
      </c>
      <c r="J6455">
        <f>ABS(D6455-D6456)</f>
        <v>15</v>
      </c>
      <c r="K6455">
        <f>AVERAGE(D6455:D6459)</f>
        <v>36</v>
      </c>
      <c r="L6455">
        <f>AVERAGE(D6455:D6474)</f>
        <v>36</v>
      </c>
      <c r="M6455">
        <f>K6455-L6455</f>
        <v>0</v>
      </c>
      <c r="N6455" t="str">
        <f>IF(K6455&gt;L6455,"HIGH ZONE BIAS",IF(K6455&lt;L6455,"LOW ZONE BIAS","EQUILIBRIUM"))</f>
        <v>EQUILIBRIUM</v>
      </c>
    </row>
    <row r="6456">
      <c r="A6456">
        <v>21115</v>
      </c>
      <c r="B6456" t="str">
        <v>2021-09-01</v>
      </c>
      <c r="C6456" t="str">
        <v>Midday</v>
      </c>
      <c r="D6456">
        <v>21</v>
      </c>
      <c r="E6456" t="str">
        <f>IF(MOD(D6456,2)=0,"EVEN","ODD")</f>
        <v>ODD</v>
      </c>
      <c r="F6456" t="str">
        <f>IF(D6456&lt;=18,"LOW (1-18)","HIGH (19-36)")</f>
        <v>HIGH (19-36)</v>
      </c>
      <c r="G6456">
        <f>INT((D6456-1)/6)+1</f>
        <v>4</v>
      </c>
      <c r="H6456">
        <f>MOD(D6456-1,6)+1</f>
        <v>3</v>
      </c>
      <c r="I6456">
        <f>37-D6456</f>
        <v>16</v>
      </c>
      <c r="J6456">
        <f>ABS(D6456-D6457)</f>
        <v>14</v>
      </c>
      <c r="K6456">
        <f>AVERAGE(D6456:D6460)</f>
        <v>21</v>
      </c>
      <c r="L6456">
        <f>AVERAGE(D6456:D6475)</f>
        <v>21</v>
      </c>
      <c r="M6456">
        <f>K6456-L6456</f>
        <v>0</v>
      </c>
      <c r="N6456" t="str">
        <f>IF(K6456&gt;L6456,"HIGH ZONE BIAS",IF(K6456&lt;L6456,"LOW ZONE BIAS","EQUILIBRIUM"))</f>
        <v>EQUILIBRIUM</v>
      </c>
    </row>
    <row r="6457">
      <c r="A6457">
        <v>21114</v>
      </c>
      <c r="B6457" t="str">
        <v>2021-09-01</v>
      </c>
      <c r="C6457" t="str">
        <v>Morning</v>
      </c>
      <c r="D6457">
        <v>7</v>
      </c>
      <c r="E6457" t="str">
        <f>IF(MOD(D6457,2)=0,"EVEN","ODD")</f>
        <v>ODD</v>
      </c>
      <c r="F6457" t="str">
        <f>IF(D6457&lt;=18,"LOW (1-18)","HIGH (19-36)")</f>
        <v>LOW (1-18)</v>
      </c>
      <c r="G6457">
        <f>INT((D6457-1)/6)+1</f>
        <v>2</v>
      </c>
      <c r="H6457">
        <f>MOD(D6457-1,6)+1</f>
        <v>1</v>
      </c>
      <c r="I6457">
        <f>37-D6457</f>
        <v>30</v>
      </c>
      <c r="J6457">
        <f>ABS(D6457-D6458)</f>
        <v>13</v>
      </c>
      <c r="K6457">
        <f>AVERAGE(D6457:D6461)</f>
        <v>7</v>
      </c>
      <c r="L6457">
        <f>AVERAGE(D6457:D6476)</f>
        <v>7</v>
      </c>
      <c r="M6457">
        <f>K6457-L6457</f>
        <v>0</v>
      </c>
      <c r="N6457" t="str">
        <f>IF(K6457&gt;L6457,"HIGH ZONE BIAS",IF(K6457&lt;L6457,"LOW ZONE BIAS","EQUILIBRIUM"))</f>
        <v>EQUILIBRIUM</v>
      </c>
    </row>
    <row r="6458">
      <c r="A6458">
        <v>21113</v>
      </c>
      <c r="B6458" t="str">
        <v>2021-08-31</v>
      </c>
      <c r="C6458" t="str">
        <v>Evening</v>
      </c>
      <c r="D6458">
        <v>20</v>
      </c>
      <c r="E6458" t="str">
        <f>IF(MOD(D6458,2)=0,"EVEN","ODD")</f>
        <v>EVEN</v>
      </c>
      <c r="F6458" t="str">
        <f>IF(D6458&lt;=18,"LOW (1-18)","HIGH (19-36)")</f>
        <v>HIGH (19-36)</v>
      </c>
      <c r="G6458">
        <f>INT((D6458-1)/6)+1</f>
        <v>4</v>
      </c>
      <c r="H6458">
        <f>MOD(D6458-1,6)+1</f>
        <v>2</v>
      </c>
      <c r="I6458">
        <f>37-D6458</f>
        <v>17</v>
      </c>
      <c r="J6458">
        <f>ABS(D6458-D6459)</f>
        <v>6</v>
      </c>
      <c r="K6458">
        <f>AVERAGE(D6458:D6462)</f>
        <v>20</v>
      </c>
      <c r="L6458">
        <f>AVERAGE(D6458:D6477)</f>
        <v>20</v>
      </c>
      <c r="M6458">
        <f>K6458-L6458</f>
        <v>0</v>
      </c>
      <c r="N6458" t="str">
        <f>IF(K6458&gt;L6458,"HIGH ZONE BIAS",IF(K6458&lt;L6458,"LOW ZONE BIAS","EQUILIBRIUM"))</f>
        <v>EQUILIBRIUM</v>
      </c>
    </row>
    <row r="6459">
      <c r="A6459">
        <v>21112</v>
      </c>
      <c r="B6459" t="str">
        <v>2021-08-31</v>
      </c>
      <c r="C6459" t="str">
        <v>Afternoon</v>
      </c>
      <c r="D6459">
        <v>14</v>
      </c>
      <c r="E6459" t="str">
        <f>IF(MOD(D6459,2)=0,"EVEN","ODD")</f>
        <v>EVEN</v>
      </c>
      <c r="F6459" t="str">
        <f>IF(D6459&lt;=18,"LOW (1-18)","HIGH (19-36)")</f>
        <v>LOW (1-18)</v>
      </c>
      <c r="G6459">
        <f>INT((D6459-1)/6)+1</f>
        <v>3</v>
      </c>
      <c r="H6459">
        <f>MOD(D6459-1,6)+1</f>
        <v>2</v>
      </c>
      <c r="I6459">
        <f>37-D6459</f>
        <v>23</v>
      </c>
      <c r="J6459">
        <f>ABS(D6459-D6460)</f>
        <v>10</v>
      </c>
      <c r="K6459">
        <f>AVERAGE(D6459:D6463)</f>
        <v>14</v>
      </c>
      <c r="L6459">
        <f>AVERAGE(D6459:D6478)</f>
        <v>14</v>
      </c>
      <c r="M6459">
        <f>K6459-L6459</f>
        <v>0</v>
      </c>
      <c r="N6459" t="str">
        <f>IF(K6459&gt;L6459,"HIGH ZONE BIAS",IF(K6459&lt;L6459,"LOW ZONE BIAS","EQUILIBRIUM"))</f>
        <v>EQUILIBRIUM</v>
      </c>
    </row>
    <row r="6460">
      <c r="A6460">
        <v>21111</v>
      </c>
      <c r="B6460" t="str">
        <v>2021-08-31</v>
      </c>
      <c r="C6460" t="str">
        <v>Midday</v>
      </c>
      <c r="D6460">
        <v>4</v>
      </c>
      <c r="E6460" t="str">
        <f>IF(MOD(D6460,2)=0,"EVEN","ODD")</f>
        <v>EVEN</v>
      </c>
      <c r="F6460" t="str">
        <f>IF(D6460&lt;=18,"LOW (1-18)","HIGH (19-36)")</f>
        <v>LOW (1-18)</v>
      </c>
      <c r="G6460">
        <f>INT((D6460-1)/6)+1</f>
        <v>1</v>
      </c>
      <c r="H6460">
        <f>MOD(D6460-1,6)+1</f>
        <v>4</v>
      </c>
      <c r="I6460">
        <f>37-D6460</f>
        <v>33</v>
      </c>
      <c r="J6460">
        <f>ABS(D6460-D6461)</f>
        <v>20</v>
      </c>
      <c r="K6460">
        <f>AVERAGE(D6460:D6464)</f>
        <v>4</v>
      </c>
      <c r="L6460">
        <f>AVERAGE(D6460:D6479)</f>
        <v>4</v>
      </c>
      <c r="M6460">
        <f>K6460-L6460</f>
        <v>0</v>
      </c>
      <c r="N6460" t="str">
        <f>IF(K6460&gt;L6460,"HIGH ZONE BIAS",IF(K6460&lt;L6460,"LOW ZONE BIAS","EQUILIBRIUM"))</f>
        <v>EQUILIBRIUM</v>
      </c>
    </row>
    <row r="6461">
      <c r="A6461">
        <v>21110</v>
      </c>
      <c r="B6461" t="str">
        <v>2021-08-31</v>
      </c>
      <c r="C6461" t="str">
        <v>Morning</v>
      </c>
      <c r="D6461">
        <v>24</v>
      </c>
      <c r="E6461" t="str">
        <f>IF(MOD(D6461,2)=0,"EVEN","ODD")</f>
        <v>EVEN</v>
      </c>
      <c r="F6461" t="str">
        <f>IF(D6461&lt;=18,"LOW (1-18)","HIGH (19-36)")</f>
        <v>HIGH (19-36)</v>
      </c>
      <c r="G6461">
        <f>INT((D6461-1)/6)+1</f>
        <v>4</v>
      </c>
      <c r="H6461">
        <f>MOD(D6461-1,6)+1</f>
        <v>6</v>
      </c>
      <c r="I6461">
        <f>37-D6461</f>
        <v>13</v>
      </c>
      <c r="J6461">
        <f>ABS(D6461-D6462)</f>
        <v>8</v>
      </c>
      <c r="K6461">
        <f>AVERAGE(D6461:D6465)</f>
        <v>24</v>
      </c>
      <c r="L6461">
        <f>AVERAGE(D6461:D6480)</f>
        <v>24</v>
      </c>
      <c r="M6461">
        <f>K6461-L6461</f>
        <v>0</v>
      </c>
      <c r="N6461" t="str">
        <f>IF(K6461&gt;L6461,"HIGH ZONE BIAS",IF(K6461&lt;L6461,"LOW ZONE BIAS","EQUILIBRIUM"))</f>
        <v>EQUILIBRIUM</v>
      </c>
    </row>
    <row r="6462">
      <c r="A6462">
        <v>21109</v>
      </c>
      <c r="B6462" t="str">
        <v>2021-08-30</v>
      </c>
      <c r="C6462" t="str">
        <v>Evening</v>
      </c>
      <c r="D6462">
        <v>32</v>
      </c>
      <c r="E6462" t="str">
        <f>IF(MOD(D6462,2)=0,"EVEN","ODD")</f>
        <v>EVEN</v>
      </c>
      <c r="F6462" t="str">
        <f>IF(D6462&lt;=18,"LOW (1-18)","HIGH (19-36)")</f>
        <v>HIGH (19-36)</v>
      </c>
      <c r="G6462">
        <f>INT((D6462-1)/6)+1</f>
        <v>6</v>
      </c>
      <c r="H6462">
        <f>MOD(D6462-1,6)+1</f>
        <v>2</v>
      </c>
      <c r="I6462">
        <f>37-D6462</f>
        <v>5</v>
      </c>
      <c r="J6462">
        <f>ABS(D6462-D6463)</f>
        <v>27</v>
      </c>
      <c r="K6462">
        <f>AVERAGE(D6462:D6466)</f>
        <v>32</v>
      </c>
      <c r="L6462">
        <f>AVERAGE(D6462:D6481)</f>
        <v>32</v>
      </c>
      <c r="M6462">
        <f>K6462-L6462</f>
        <v>0</v>
      </c>
      <c r="N6462" t="str">
        <f>IF(K6462&gt;L6462,"HIGH ZONE BIAS",IF(K6462&lt;L6462,"LOW ZONE BIAS","EQUILIBRIUM"))</f>
        <v>EQUILIBRIUM</v>
      </c>
    </row>
    <row r="6463">
      <c r="A6463">
        <v>21108</v>
      </c>
      <c r="B6463" t="str">
        <v>2021-08-30</v>
      </c>
      <c r="C6463" t="str">
        <v>Afternoon</v>
      </c>
      <c r="D6463">
        <v>5</v>
      </c>
      <c r="E6463" t="str">
        <f>IF(MOD(D6463,2)=0,"EVEN","ODD")</f>
        <v>ODD</v>
      </c>
      <c r="F6463" t="str">
        <f>IF(D6463&lt;=18,"LOW (1-18)","HIGH (19-36)")</f>
        <v>LOW (1-18)</v>
      </c>
      <c r="G6463">
        <f>INT((D6463-1)/6)+1</f>
        <v>1</v>
      </c>
      <c r="H6463">
        <f>MOD(D6463-1,6)+1</f>
        <v>5</v>
      </c>
      <c r="I6463">
        <f>37-D6463</f>
        <v>32</v>
      </c>
      <c r="J6463">
        <f>ABS(D6463-D6464)</f>
        <v>22</v>
      </c>
      <c r="K6463">
        <f>AVERAGE(D6463:D6467)</f>
        <v>5</v>
      </c>
      <c r="L6463">
        <f>AVERAGE(D6463:D6482)</f>
        <v>5</v>
      </c>
      <c r="M6463">
        <f>K6463-L6463</f>
        <v>0</v>
      </c>
      <c r="N6463" t="str">
        <f>IF(K6463&gt;L6463,"HIGH ZONE BIAS",IF(K6463&lt;L6463,"LOW ZONE BIAS","EQUILIBRIUM"))</f>
        <v>EQUILIBRIUM</v>
      </c>
    </row>
    <row r="6464">
      <c r="A6464">
        <v>21107</v>
      </c>
      <c r="B6464" t="str">
        <v>2021-08-30</v>
      </c>
      <c r="C6464" t="str">
        <v>Midday</v>
      </c>
      <c r="D6464">
        <v>27</v>
      </c>
      <c r="E6464" t="str">
        <f>IF(MOD(D6464,2)=0,"EVEN","ODD")</f>
        <v>ODD</v>
      </c>
      <c r="F6464" t="str">
        <f>IF(D6464&lt;=18,"LOW (1-18)","HIGH (19-36)")</f>
        <v>HIGH (19-36)</v>
      </c>
      <c r="G6464">
        <f>INT((D6464-1)/6)+1</f>
        <v>5</v>
      </c>
      <c r="H6464">
        <f>MOD(D6464-1,6)+1</f>
        <v>3</v>
      </c>
      <c r="I6464">
        <f>37-D6464</f>
        <v>10</v>
      </c>
      <c r="J6464">
        <f>ABS(D6464-D6465)</f>
        <v>6</v>
      </c>
      <c r="K6464">
        <f>AVERAGE(D6464:D6468)</f>
        <v>27</v>
      </c>
      <c r="L6464">
        <f>AVERAGE(D6464:D6483)</f>
        <v>27</v>
      </c>
      <c r="M6464">
        <f>K6464-L6464</f>
        <v>0</v>
      </c>
      <c r="N6464" t="str">
        <f>IF(K6464&gt;L6464,"HIGH ZONE BIAS",IF(K6464&lt;L6464,"LOW ZONE BIAS","EQUILIBRIUM"))</f>
        <v>EQUILIBRIUM</v>
      </c>
    </row>
    <row r="6465">
      <c r="A6465">
        <v>21106</v>
      </c>
      <c r="B6465" t="str">
        <v>2021-08-30</v>
      </c>
      <c r="C6465" t="str">
        <v>Morning</v>
      </c>
      <c r="D6465">
        <v>33</v>
      </c>
      <c r="E6465" t="str">
        <f>IF(MOD(D6465,2)=0,"EVEN","ODD")</f>
        <v>ODD</v>
      </c>
      <c r="F6465" t="str">
        <f>IF(D6465&lt;=18,"LOW (1-18)","HIGH (19-36)")</f>
        <v>HIGH (19-36)</v>
      </c>
      <c r="G6465">
        <f>INT((D6465-1)/6)+1</f>
        <v>6</v>
      </c>
      <c r="H6465">
        <f>MOD(D6465-1,6)+1</f>
        <v>3</v>
      </c>
      <c r="I6465">
        <f>37-D6465</f>
        <v>4</v>
      </c>
      <c r="J6465">
        <f>ABS(D6465-D6466)</f>
        <v>25</v>
      </c>
      <c r="K6465">
        <f>AVERAGE(D6465:D6469)</f>
        <v>33</v>
      </c>
      <c r="L6465">
        <f>AVERAGE(D6465:D6484)</f>
        <v>33</v>
      </c>
      <c r="M6465">
        <f>K6465-L6465</f>
        <v>0</v>
      </c>
      <c r="N6465" t="str">
        <f>IF(K6465&gt;L6465,"HIGH ZONE BIAS",IF(K6465&lt;L6465,"LOW ZONE BIAS","EQUILIBRIUM"))</f>
        <v>EQUILIBRIUM</v>
      </c>
    </row>
    <row r="6466">
      <c r="A6466">
        <v>21105</v>
      </c>
      <c r="B6466" t="str">
        <v>2021-08-28</v>
      </c>
      <c r="C6466" t="str">
        <v>Evening</v>
      </c>
      <c r="D6466">
        <v>8</v>
      </c>
      <c r="E6466" t="str">
        <f>IF(MOD(D6466,2)=0,"EVEN","ODD")</f>
        <v>EVEN</v>
      </c>
      <c r="F6466" t="str">
        <f>IF(D6466&lt;=18,"LOW (1-18)","HIGH (19-36)")</f>
        <v>LOW (1-18)</v>
      </c>
      <c r="G6466">
        <f>INT((D6466-1)/6)+1</f>
        <v>2</v>
      </c>
      <c r="H6466">
        <f>MOD(D6466-1,6)+1</f>
        <v>2</v>
      </c>
      <c r="I6466">
        <f>37-D6466</f>
        <v>29</v>
      </c>
      <c r="J6466">
        <f>ABS(D6466-D6467)</f>
        <v>8</v>
      </c>
      <c r="K6466">
        <f>AVERAGE(D6466:D6470)</f>
        <v>8</v>
      </c>
      <c r="L6466">
        <f>AVERAGE(D6466:D6485)</f>
        <v>8</v>
      </c>
      <c r="M6466">
        <f>K6466-L6466</f>
        <v>0</v>
      </c>
      <c r="N6466" t="str">
        <f>IF(K6466&gt;L6466,"HIGH ZONE BIAS",IF(K6466&lt;L6466,"LOW ZONE BIAS","EQUILIBRIUM"))</f>
        <v>EQUILIBRIUM</v>
      </c>
    </row>
    <row r="6467">
      <c r="A6467">
        <v>21104</v>
      </c>
      <c r="B6467" t="str">
        <v>2021-08-28</v>
      </c>
      <c r="C6467" t="str">
        <v>Afternoon</v>
      </c>
      <c r="D6467">
        <v>16</v>
      </c>
      <c r="E6467" t="str">
        <f>IF(MOD(D6467,2)=0,"EVEN","ODD")</f>
        <v>EVEN</v>
      </c>
      <c r="F6467" t="str">
        <f>IF(D6467&lt;=18,"LOW (1-18)","HIGH (19-36)")</f>
        <v>LOW (1-18)</v>
      </c>
      <c r="G6467">
        <f>INT((D6467-1)/6)+1</f>
        <v>3</v>
      </c>
      <c r="H6467">
        <f>MOD(D6467-1,6)+1</f>
        <v>4</v>
      </c>
      <c r="I6467">
        <f>37-D6467</f>
        <v>21</v>
      </c>
      <c r="J6467">
        <f>ABS(D6467-D6468)</f>
        <v>8</v>
      </c>
      <c r="K6467">
        <f>AVERAGE(D6467:D6471)</f>
        <v>16</v>
      </c>
      <c r="L6467">
        <f>AVERAGE(D6467:D6486)</f>
        <v>16</v>
      </c>
      <c r="M6467">
        <f>K6467-L6467</f>
        <v>0</v>
      </c>
      <c r="N6467" t="str">
        <f>IF(K6467&gt;L6467,"HIGH ZONE BIAS",IF(K6467&lt;L6467,"LOW ZONE BIAS","EQUILIBRIUM"))</f>
        <v>EQUILIBRIUM</v>
      </c>
    </row>
    <row r="6468">
      <c r="A6468">
        <v>21103</v>
      </c>
      <c r="B6468" t="str">
        <v>2021-08-28</v>
      </c>
      <c r="C6468" t="str">
        <v>Midday</v>
      </c>
      <c r="D6468">
        <v>24</v>
      </c>
      <c r="E6468" t="str">
        <f>IF(MOD(D6468,2)=0,"EVEN","ODD")</f>
        <v>EVEN</v>
      </c>
      <c r="F6468" t="str">
        <f>IF(D6468&lt;=18,"LOW (1-18)","HIGH (19-36)")</f>
        <v>HIGH (19-36)</v>
      </c>
      <c r="G6468">
        <f>INT((D6468-1)/6)+1</f>
        <v>4</v>
      </c>
      <c r="H6468">
        <f>MOD(D6468-1,6)+1</f>
        <v>6</v>
      </c>
      <c r="I6468">
        <f>37-D6468</f>
        <v>13</v>
      </c>
      <c r="J6468">
        <f>ABS(D6468-D6469)</f>
        <v>3</v>
      </c>
      <c r="K6468">
        <f>AVERAGE(D6468:D6472)</f>
        <v>24</v>
      </c>
      <c r="L6468">
        <f>AVERAGE(D6468:D6487)</f>
        <v>24</v>
      </c>
      <c r="M6468">
        <f>K6468-L6468</f>
        <v>0</v>
      </c>
      <c r="N6468" t="str">
        <f>IF(K6468&gt;L6468,"HIGH ZONE BIAS",IF(K6468&lt;L6468,"LOW ZONE BIAS","EQUILIBRIUM"))</f>
        <v>EQUILIBRIUM</v>
      </c>
    </row>
    <row r="6469">
      <c r="A6469">
        <v>21102</v>
      </c>
      <c r="B6469" t="str">
        <v>2021-08-28</v>
      </c>
      <c r="C6469" t="str">
        <v>Morning</v>
      </c>
      <c r="D6469">
        <v>21</v>
      </c>
      <c r="E6469" t="str">
        <f>IF(MOD(D6469,2)=0,"EVEN","ODD")</f>
        <v>ODD</v>
      </c>
      <c r="F6469" t="str">
        <f>IF(D6469&lt;=18,"LOW (1-18)","HIGH (19-36)")</f>
        <v>HIGH (19-36)</v>
      </c>
      <c r="G6469">
        <f>INT((D6469-1)/6)+1</f>
        <v>4</v>
      </c>
      <c r="H6469">
        <f>MOD(D6469-1,6)+1</f>
        <v>3</v>
      </c>
      <c r="I6469">
        <f>37-D6469</f>
        <v>16</v>
      </c>
      <c r="J6469">
        <f>ABS(D6469-D6470)</f>
        <v>8</v>
      </c>
      <c r="K6469">
        <f>AVERAGE(D6469:D6473)</f>
        <v>21</v>
      </c>
      <c r="L6469">
        <f>AVERAGE(D6469:D6488)</f>
        <v>21</v>
      </c>
      <c r="M6469">
        <f>K6469-L6469</f>
        <v>0</v>
      </c>
      <c r="N6469" t="str">
        <f>IF(K6469&gt;L6469,"HIGH ZONE BIAS",IF(K6469&lt;L6469,"LOW ZONE BIAS","EQUILIBRIUM"))</f>
        <v>EQUILIBRIUM</v>
      </c>
    </row>
    <row r="6470">
      <c r="A6470">
        <v>21101</v>
      </c>
      <c r="B6470" t="str">
        <v>2021-08-27</v>
      </c>
      <c r="C6470" t="str">
        <v>Evening</v>
      </c>
      <c r="D6470">
        <v>29</v>
      </c>
      <c r="E6470" t="str">
        <f>IF(MOD(D6470,2)=0,"EVEN","ODD")</f>
        <v>ODD</v>
      </c>
      <c r="F6470" t="str">
        <f>IF(D6470&lt;=18,"LOW (1-18)","HIGH (19-36)")</f>
        <v>HIGH (19-36)</v>
      </c>
      <c r="G6470">
        <f>INT((D6470-1)/6)+1</f>
        <v>5</v>
      </c>
      <c r="H6470">
        <f>MOD(D6470-1,6)+1</f>
        <v>5</v>
      </c>
      <c r="I6470">
        <f>37-D6470</f>
        <v>8</v>
      </c>
      <c r="J6470">
        <f>ABS(D6470-D6471)</f>
        <v>9</v>
      </c>
      <c r="K6470">
        <f>AVERAGE(D6470:D6474)</f>
        <v>29</v>
      </c>
      <c r="L6470">
        <f>AVERAGE(D6470:D6489)</f>
        <v>29</v>
      </c>
      <c r="M6470">
        <f>K6470-L6470</f>
        <v>0</v>
      </c>
      <c r="N6470" t="str">
        <f>IF(K6470&gt;L6470,"HIGH ZONE BIAS",IF(K6470&lt;L6470,"LOW ZONE BIAS","EQUILIBRIUM"))</f>
        <v>EQUILIBRIUM</v>
      </c>
    </row>
    <row r="6471">
      <c r="A6471">
        <v>21100</v>
      </c>
      <c r="B6471" t="str">
        <v>2021-08-27</v>
      </c>
      <c r="C6471" t="str">
        <v>Afternoon</v>
      </c>
      <c r="D6471">
        <v>20</v>
      </c>
      <c r="E6471" t="str">
        <f>IF(MOD(D6471,2)=0,"EVEN","ODD")</f>
        <v>EVEN</v>
      </c>
      <c r="F6471" t="str">
        <f>IF(D6471&lt;=18,"LOW (1-18)","HIGH (19-36)")</f>
        <v>HIGH (19-36)</v>
      </c>
      <c r="G6471">
        <f>INT((D6471-1)/6)+1</f>
        <v>4</v>
      </c>
      <c r="H6471">
        <f>MOD(D6471-1,6)+1</f>
        <v>2</v>
      </c>
      <c r="I6471">
        <f>37-D6471</f>
        <v>17</v>
      </c>
      <c r="J6471">
        <f>ABS(D6471-D6472)</f>
        <v>13</v>
      </c>
      <c r="K6471">
        <f>AVERAGE(D6471:D6475)</f>
        <v>20</v>
      </c>
      <c r="L6471">
        <f>AVERAGE(D6471:D6490)</f>
        <v>20</v>
      </c>
      <c r="M6471">
        <f>K6471-L6471</f>
        <v>0</v>
      </c>
      <c r="N6471" t="str">
        <f>IF(K6471&gt;L6471,"HIGH ZONE BIAS",IF(K6471&lt;L6471,"LOW ZONE BIAS","EQUILIBRIUM"))</f>
        <v>EQUILIBRIUM</v>
      </c>
    </row>
    <row r="6472">
      <c r="A6472">
        <v>21099</v>
      </c>
      <c r="B6472" t="str">
        <v>2021-08-27</v>
      </c>
      <c r="C6472" t="str">
        <v>Midday</v>
      </c>
      <c r="D6472">
        <v>33</v>
      </c>
      <c r="E6472" t="str">
        <f>IF(MOD(D6472,2)=0,"EVEN","ODD")</f>
        <v>ODD</v>
      </c>
      <c r="F6472" t="str">
        <f>IF(D6472&lt;=18,"LOW (1-18)","HIGH (19-36)")</f>
        <v>HIGH (19-36)</v>
      </c>
      <c r="G6472">
        <f>INT((D6472-1)/6)+1</f>
        <v>6</v>
      </c>
      <c r="H6472">
        <f>MOD(D6472-1,6)+1</f>
        <v>3</v>
      </c>
      <c r="I6472">
        <f>37-D6472</f>
        <v>4</v>
      </c>
      <c r="J6472">
        <f>ABS(D6472-D6473)</f>
        <v>16</v>
      </c>
      <c r="K6472">
        <f>AVERAGE(D6472:D6476)</f>
        <v>33</v>
      </c>
      <c r="L6472">
        <f>AVERAGE(D6472:D6491)</f>
        <v>33</v>
      </c>
      <c r="M6472">
        <f>K6472-L6472</f>
        <v>0</v>
      </c>
      <c r="N6472" t="str">
        <f>IF(K6472&gt;L6472,"HIGH ZONE BIAS",IF(K6472&lt;L6472,"LOW ZONE BIAS","EQUILIBRIUM"))</f>
        <v>EQUILIBRIUM</v>
      </c>
    </row>
    <row r="6473">
      <c r="A6473">
        <v>21098</v>
      </c>
      <c r="B6473" t="str">
        <v>2021-08-27</v>
      </c>
      <c r="C6473" t="str">
        <v>Morning</v>
      </c>
      <c r="D6473">
        <v>17</v>
      </c>
      <c r="E6473" t="str">
        <f>IF(MOD(D6473,2)=0,"EVEN","ODD")</f>
        <v>ODD</v>
      </c>
      <c r="F6473" t="str">
        <f>IF(D6473&lt;=18,"LOW (1-18)","HIGH (19-36)")</f>
        <v>LOW (1-18)</v>
      </c>
      <c r="G6473">
        <f>INT((D6473-1)/6)+1</f>
        <v>3</v>
      </c>
      <c r="H6473">
        <f>MOD(D6473-1,6)+1</f>
        <v>5</v>
      </c>
      <c r="I6473">
        <f>37-D6473</f>
        <v>20</v>
      </c>
      <c r="J6473">
        <f>ABS(D6473-D6474)</f>
        <v>9</v>
      </c>
      <c r="K6473">
        <f>AVERAGE(D6473:D6477)</f>
        <v>17</v>
      </c>
      <c r="L6473">
        <f>AVERAGE(D6473:D6492)</f>
        <v>17</v>
      </c>
      <c r="M6473">
        <f>K6473-L6473</f>
        <v>0</v>
      </c>
      <c r="N6473" t="str">
        <f>IF(K6473&gt;L6473,"HIGH ZONE BIAS",IF(K6473&lt;L6473,"LOW ZONE BIAS","EQUILIBRIUM"))</f>
        <v>EQUILIBRIUM</v>
      </c>
    </row>
    <row r="6474">
      <c r="A6474">
        <v>21097</v>
      </c>
      <c r="B6474" t="str">
        <v>2021-08-26</v>
      </c>
      <c r="C6474" t="str">
        <v>Evening</v>
      </c>
      <c r="D6474">
        <v>8</v>
      </c>
      <c r="E6474" t="str">
        <f>IF(MOD(D6474,2)=0,"EVEN","ODD")</f>
        <v>EVEN</v>
      </c>
      <c r="F6474" t="str">
        <f>IF(D6474&lt;=18,"LOW (1-18)","HIGH (19-36)")</f>
        <v>LOW (1-18)</v>
      </c>
      <c r="G6474">
        <f>INT((D6474-1)/6)+1</f>
        <v>2</v>
      </c>
      <c r="H6474">
        <f>MOD(D6474-1,6)+1</f>
        <v>2</v>
      </c>
      <c r="I6474">
        <f>37-D6474</f>
        <v>29</v>
      </c>
      <c r="J6474">
        <f>ABS(D6474-D6475)</f>
        <v>4</v>
      </c>
      <c r="K6474">
        <f>AVERAGE(D6474:D6478)</f>
        <v>8</v>
      </c>
      <c r="L6474">
        <f>AVERAGE(D6474:D6493)</f>
        <v>8</v>
      </c>
      <c r="M6474">
        <f>K6474-L6474</f>
        <v>0</v>
      </c>
      <c r="N6474" t="str">
        <f>IF(K6474&gt;L6474,"HIGH ZONE BIAS",IF(K6474&lt;L6474,"LOW ZONE BIAS","EQUILIBRIUM"))</f>
        <v>EQUILIBRIUM</v>
      </c>
    </row>
    <row r="6475">
      <c r="A6475">
        <v>21096</v>
      </c>
      <c r="B6475" t="str">
        <v>2021-08-26</v>
      </c>
      <c r="C6475" t="str">
        <v>Afternoon</v>
      </c>
      <c r="D6475">
        <v>12</v>
      </c>
      <c r="E6475" t="str">
        <f>IF(MOD(D6475,2)=0,"EVEN","ODD")</f>
        <v>EVEN</v>
      </c>
      <c r="F6475" t="str">
        <f>IF(D6475&lt;=18,"LOW (1-18)","HIGH (19-36)")</f>
        <v>LOW (1-18)</v>
      </c>
      <c r="G6475">
        <f>INT((D6475-1)/6)+1</f>
        <v>2</v>
      </c>
      <c r="H6475">
        <f>MOD(D6475-1,6)+1</f>
        <v>6</v>
      </c>
      <c r="I6475">
        <f>37-D6475</f>
        <v>25</v>
      </c>
      <c r="J6475">
        <f>ABS(D6475-D6476)</f>
        <v>6</v>
      </c>
      <c r="K6475">
        <f>AVERAGE(D6475:D6479)</f>
        <v>12</v>
      </c>
      <c r="L6475">
        <f>AVERAGE(D6475:D6494)</f>
        <v>12</v>
      </c>
      <c r="M6475">
        <f>K6475-L6475</f>
        <v>0</v>
      </c>
      <c r="N6475" t="str">
        <f>IF(K6475&gt;L6475,"HIGH ZONE BIAS",IF(K6475&lt;L6475,"LOW ZONE BIAS","EQUILIBRIUM"))</f>
        <v>EQUILIBRIUM</v>
      </c>
    </row>
    <row r="6476">
      <c r="A6476">
        <v>21095</v>
      </c>
      <c r="B6476" t="str">
        <v>2021-08-26</v>
      </c>
      <c r="C6476" t="str">
        <v>Midday</v>
      </c>
      <c r="D6476">
        <v>6</v>
      </c>
      <c r="E6476" t="str">
        <f>IF(MOD(D6476,2)=0,"EVEN","ODD")</f>
        <v>EVEN</v>
      </c>
      <c r="F6476" t="str">
        <f>IF(D6476&lt;=18,"LOW (1-18)","HIGH (19-36)")</f>
        <v>LOW (1-18)</v>
      </c>
      <c r="G6476">
        <f>INT((D6476-1)/6)+1</f>
        <v>1</v>
      </c>
      <c r="H6476">
        <f>MOD(D6476-1,6)+1</f>
        <v>6</v>
      </c>
      <c r="I6476">
        <f>37-D6476</f>
        <v>31</v>
      </c>
      <c r="J6476">
        <f>ABS(D6476-D6477)</f>
        <v>18</v>
      </c>
      <c r="K6476">
        <f>AVERAGE(D6476:D6480)</f>
        <v>6</v>
      </c>
      <c r="L6476">
        <f>AVERAGE(D6476:D6495)</f>
        <v>6</v>
      </c>
      <c r="M6476">
        <f>K6476-L6476</f>
        <v>0</v>
      </c>
      <c r="N6476" t="str">
        <f>IF(K6476&gt;L6476,"HIGH ZONE BIAS",IF(K6476&lt;L6476,"LOW ZONE BIAS","EQUILIBRIUM"))</f>
        <v>EQUILIBRIUM</v>
      </c>
    </row>
    <row r="6477">
      <c r="A6477">
        <v>21094</v>
      </c>
      <c r="B6477" t="str">
        <v>2021-08-26</v>
      </c>
      <c r="C6477" t="str">
        <v>Morning</v>
      </c>
      <c r="D6477">
        <v>24</v>
      </c>
      <c r="E6477" t="str">
        <f>IF(MOD(D6477,2)=0,"EVEN","ODD")</f>
        <v>EVEN</v>
      </c>
      <c r="F6477" t="str">
        <f>IF(D6477&lt;=18,"LOW (1-18)","HIGH (19-36)")</f>
        <v>HIGH (19-36)</v>
      </c>
      <c r="G6477">
        <f>INT((D6477-1)/6)+1</f>
        <v>4</v>
      </c>
      <c r="H6477">
        <f>MOD(D6477-1,6)+1</f>
        <v>6</v>
      </c>
      <c r="I6477">
        <f>37-D6477</f>
        <v>13</v>
      </c>
      <c r="J6477">
        <f>ABS(D6477-D6478)</f>
        <v>7</v>
      </c>
      <c r="K6477">
        <f>AVERAGE(D6477:D6481)</f>
        <v>24</v>
      </c>
      <c r="L6477">
        <f>AVERAGE(D6477:D6496)</f>
        <v>24</v>
      </c>
      <c r="M6477">
        <f>K6477-L6477</f>
        <v>0</v>
      </c>
      <c r="N6477" t="str">
        <f>IF(K6477&gt;L6477,"HIGH ZONE BIAS",IF(K6477&lt;L6477,"LOW ZONE BIAS","EQUILIBRIUM"))</f>
        <v>EQUILIBRIUM</v>
      </c>
    </row>
    <row r="6478">
      <c r="A6478">
        <v>21093</v>
      </c>
      <c r="B6478" t="str">
        <v>2021-08-25</v>
      </c>
      <c r="C6478" t="str">
        <v>Evening</v>
      </c>
      <c r="D6478">
        <v>17</v>
      </c>
      <c r="E6478" t="str">
        <f>IF(MOD(D6478,2)=0,"EVEN","ODD")</f>
        <v>ODD</v>
      </c>
      <c r="F6478" t="str">
        <f>IF(D6478&lt;=18,"LOW (1-18)","HIGH (19-36)")</f>
        <v>LOW (1-18)</v>
      </c>
      <c r="G6478">
        <f>INT((D6478-1)/6)+1</f>
        <v>3</v>
      </c>
      <c r="H6478">
        <f>MOD(D6478-1,6)+1</f>
        <v>5</v>
      </c>
      <c r="I6478">
        <f>37-D6478</f>
        <v>20</v>
      </c>
      <c r="J6478">
        <f>ABS(D6478-D6479)</f>
        <v>9</v>
      </c>
      <c r="K6478">
        <f>AVERAGE(D6478:D6482)</f>
        <v>17</v>
      </c>
      <c r="L6478">
        <f>AVERAGE(D6478:D6497)</f>
        <v>17</v>
      </c>
      <c r="M6478">
        <f>K6478-L6478</f>
        <v>0</v>
      </c>
      <c r="N6478" t="str">
        <f>IF(K6478&gt;L6478,"HIGH ZONE BIAS",IF(K6478&lt;L6478,"LOW ZONE BIAS","EQUILIBRIUM"))</f>
        <v>EQUILIBRIUM</v>
      </c>
    </row>
    <row r="6479">
      <c r="A6479">
        <v>21092</v>
      </c>
      <c r="B6479" t="str">
        <v>2021-08-25</v>
      </c>
      <c r="C6479" t="str">
        <v>Afternoon</v>
      </c>
      <c r="D6479">
        <v>8</v>
      </c>
      <c r="E6479" t="str">
        <f>IF(MOD(D6479,2)=0,"EVEN","ODD")</f>
        <v>EVEN</v>
      </c>
      <c r="F6479" t="str">
        <f>IF(D6479&lt;=18,"LOW (1-18)","HIGH (19-36)")</f>
        <v>LOW (1-18)</v>
      </c>
      <c r="G6479">
        <f>INT((D6479-1)/6)+1</f>
        <v>2</v>
      </c>
      <c r="H6479">
        <f>MOD(D6479-1,6)+1</f>
        <v>2</v>
      </c>
      <c r="I6479">
        <f>37-D6479</f>
        <v>29</v>
      </c>
      <c r="J6479">
        <f>ABS(D6479-D6480)</f>
        <v>15</v>
      </c>
      <c r="K6479">
        <f>AVERAGE(D6479:D6483)</f>
        <v>8</v>
      </c>
      <c r="L6479">
        <f>AVERAGE(D6479:D6498)</f>
        <v>8</v>
      </c>
      <c r="M6479">
        <f>K6479-L6479</f>
        <v>0</v>
      </c>
      <c r="N6479" t="str">
        <f>IF(K6479&gt;L6479,"HIGH ZONE BIAS",IF(K6479&lt;L6479,"LOW ZONE BIAS","EQUILIBRIUM"))</f>
        <v>EQUILIBRIUM</v>
      </c>
    </row>
    <row r="6480">
      <c r="A6480">
        <v>21091</v>
      </c>
      <c r="B6480" t="str">
        <v>2021-08-25</v>
      </c>
      <c r="C6480" t="str">
        <v>Midday</v>
      </c>
      <c r="D6480">
        <v>23</v>
      </c>
      <c r="E6480" t="str">
        <f>IF(MOD(D6480,2)=0,"EVEN","ODD")</f>
        <v>ODD</v>
      </c>
      <c r="F6480" t="str">
        <f>IF(D6480&lt;=18,"LOW (1-18)","HIGH (19-36)")</f>
        <v>HIGH (19-36)</v>
      </c>
      <c r="G6480">
        <f>INT((D6480-1)/6)+1</f>
        <v>4</v>
      </c>
      <c r="H6480">
        <f>MOD(D6480-1,6)+1</f>
        <v>5</v>
      </c>
      <c r="I6480">
        <f>37-D6480</f>
        <v>14</v>
      </c>
      <c r="J6480">
        <f>ABS(D6480-D6481)</f>
        <v>2</v>
      </c>
      <c r="K6480">
        <f>AVERAGE(D6480:D6484)</f>
        <v>23</v>
      </c>
      <c r="L6480">
        <f>AVERAGE(D6480:D6499)</f>
        <v>23</v>
      </c>
      <c r="M6480">
        <f>K6480-L6480</f>
        <v>0</v>
      </c>
      <c r="N6480" t="str">
        <f>IF(K6480&gt;L6480,"HIGH ZONE BIAS",IF(K6480&lt;L6480,"LOW ZONE BIAS","EQUILIBRIUM"))</f>
        <v>EQUILIBRIUM</v>
      </c>
    </row>
    <row r="6481">
      <c r="A6481">
        <v>21090</v>
      </c>
      <c r="B6481" t="str">
        <v>2021-08-25</v>
      </c>
      <c r="C6481" t="str">
        <v>Morning</v>
      </c>
      <c r="D6481">
        <v>25</v>
      </c>
      <c r="E6481" t="str">
        <f>IF(MOD(D6481,2)=0,"EVEN","ODD")</f>
        <v>ODD</v>
      </c>
      <c r="F6481" t="str">
        <f>IF(D6481&lt;=18,"LOW (1-18)","HIGH (19-36)")</f>
        <v>HIGH (19-36)</v>
      </c>
      <c r="G6481">
        <f>INT((D6481-1)/6)+1</f>
        <v>5</v>
      </c>
      <c r="H6481">
        <f>MOD(D6481-1,6)+1</f>
        <v>1</v>
      </c>
      <c r="I6481">
        <f>37-D6481</f>
        <v>12</v>
      </c>
      <c r="J6481">
        <f>ABS(D6481-D6482)</f>
        <v>1</v>
      </c>
      <c r="K6481">
        <f>AVERAGE(D6481:D6485)</f>
        <v>25</v>
      </c>
      <c r="L6481">
        <f>AVERAGE(D6481:D6500)</f>
        <v>25</v>
      </c>
      <c r="M6481">
        <f>K6481-L6481</f>
        <v>0</v>
      </c>
      <c r="N6481" t="str">
        <f>IF(K6481&gt;L6481,"HIGH ZONE BIAS",IF(K6481&lt;L6481,"LOW ZONE BIAS","EQUILIBRIUM"))</f>
        <v>EQUILIBRIUM</v>
      </c>
    </row>
    <row r="6482">
      <c r="A6482">
        <v>21089</v>
      </c>
      <c r="B6482" t="str">
        <v>2021-08-24</v>
      </c>
      <c r="C6482" t="str">
        <v>Evening</v>
      </c>
      <c r="D6482">
        <v>26</v>
      </c>
      <c r="E6482" t="str">
        <f>IF(MOD(D6482,2)=0,"EVEN","ODD")</f>
        <v>EVEN</v>
      </c>
      <c r="F6482" t="str">
        <f>IF(D6482&lt;=18,"LOW (1-18)","HIGH (19-36)")</f>
        <v>HIGH (19-36)</v>
      </c>
      <c r="G6482">
        <f>INT((D6482-1)/6)+1</f>
        <v>5</v>
      </c>
      <c r="H6482">
        <f>MOD(D6482-1,6)+1</f>
        <v>2</v>
      </c>
      <c r="I6482">
        <f>37-D6482</f>
        <v>11</v>
      </c>
      <c r="J6482">
        <f>ABS(D6482-D6483)</f>
        <v>3</v>
      </c>
      <c r="K6482">
        <f>AVERAGE(D6482:D6486)</f>
        <v>26</v>
      </c>
      <c r="L6482">
        <f>AVERAGE(D6482:D6501)</f>
        <v>26</v>
      </c>
      <c r="M6482">
        <f>K6482-L6482</f>
        <v>0</v>
      </c>
      <c r="N6482" t="str">
        <f>IF(K6482&gt;L6482,"HIGH ZONE BIAS",IF(K6482&lt;L6482,"LOW ZONE BIAS","EQUILIBRIUM"))</f>
        <v>EQUILIBRIUM</v>
      </c>
    </row>
    <row r="6483">
      <c r="A6483">
        <v>21088</v>
      </c>
      <c r="B6483" t="str">
        <v>2021-08-24</v>
      </c>
      <c r="C6483" t="str">
        <v>Afternoon</v>
      </c>
      <c r="D6483">
        <v>29</v>
      </c>
      <c r="E6483" t="str">
        <f>IF(MOD(D6483,2)=0,"EVEN","ODD")</f>
        <v>ODD</v>
      </c>
      <c r="F6483" t="str">
        <f>IF(D6483&lt;=18,"LOW (1-18)","HIGH (19-36)")</f>
        <v>HIGH (19-36)</v>
      </c>
      <c r="G6483">
        <f>INT((D6483-1)/6)+1</f>
        <v>5</v>
      </c>
      <c r="H6483">
        <f>MOD(D6483-1,6)+1</f>
        <v>5</v>
      </c>
      <c r="I6483">
        <f>37-D6483</f>
        <v>8</v>
      </c>
      <c r="J6483">
        <f>ABS(D6483-D6484)</f>
        <v>4</v>
      </c>
      <c r="K6483">
        <f>AVERAGE(D6483:D6487)</f>
        <v>29</v>
      </c>
      <c r="L6483">
        <f>AVERAGE(D6483:D6502)</f>
        <v>29</v>
      </c>
      <c r="M6483">
        <f>K6483-L6483</f>
        <v>0</v>
      </c>
      <c r="N6483" t="str">
        <f>IF(K6483&gt;L6483,"HIGH ZONE BIAS",IF(K6483&lt;L6483,"LOW ZONE BIAS","EQUILIBRIUM"))</f>
        <v>EQUILIBRIUM</v>
      </c>
    </row>
    <row r="6484">
      <c r="A6484">
        <v>21087</v>
      </c>
      <c r="B6484" t="str">
        <v>2021-08-24</v>
      </c>
      <c r="C6484" t="str">
        <v>Midday</v>
      </c>
      <c r="D6484">
        <v>25</v>
      </c>
      <c r="E6484" t="str">
        <f>IF(MOD(D6484,2)=0,"EVEN","ODD")</f>
        <v>ODD</v>
      </c>
      <c r="F6484" t="str">
        <f>IF(D6484&lt;=18,"LOW (1-18)","HIGH (19-36)")</f>
        <v>HIGH (19-36)</v>
      </c>
      <c r="G6484">
        <f>INT((D6484-1)/6)+1</f>
        <v>5</v>
      </c>
      <c r="H6484">
        <f>MOD(D6484-1,6)+1</f>
        <v>1</v>
      </c>
      <c r="I6484">
        <f>37-D6484</f>
        <v>12</v>
      </c>
      <c r="J6484">
        <f>ABS(D6484-D6485)</f>
        <v>10</v>
      </c>
      <c r="K6484">
        <f>AVERAGE(D6484:D6488)</f>
        <v>25</v>
      </c>
      <c r="L6484">
        <f>AVERAGE(D6484:D6503)</f>
        <v>25</v>
      </c>
      <c r="M6484">
        <f>K6484-L6484</f>
        <v>0</v>
      </c>
      <c r="N6484" t="str">
        <f>IF(K6484&gt;L6484,"HIGH ZONE BIAS",IF(K6484&lt;L6484,"LOW ZONE BIAS","EQUILIBRIUM"))</f>
        <v>EQUILIBRIUM</v>
      </c>
    </row>
    <row r="6485">
      <c r="A6485">
        <v>21086</v>
      </c>
      <c r="B6485" t="str">
        <v>2021-08-24</v>
      </c>
      <c r="C6485" t="str">
        <v>Morning</v>
      </c>
      <c r="D6485">
        <v>15</v>
      </c>
      <c r="E6485" t="str">
        <f>IF(MOD(D6485,2)=0,"EVEN","ODD")</f>
        <v>ODD</v>
      </c>
      <c r="F6485" t="str">
        <f>IF(D6485&lt;=18,"LOW (1-18)","HIGH (19-36)")</f>
        <v>LOW (1-18)</v>
      </c>
      <c r="G6485">
        <f>INT((D6485-1)/6)+1</f>
        <v>3</v>
      </c>
      <c r="H6485">
        <f>MOD(D6485-1,6)+1</f>
        <v>3</v>
      </c>
      <c r="I6485">
        <f>37-D6485</f>
        <v>22</v>
      </c>
      <c r="J6485">
        <f>ABS(D6485-D6486)</f>
        <v>1</v>
      </c>
      <c r="K6485">
        <f>AVERAGE(D6485:D6489)</f>
        <v>15</v>
      </c>
      <c r="L6485">
        <f>AVERAGE(D6485:D6504)</f>
        <v>15</v>
      </c>
      <c r="M6485">
        <f>K6485-L6485</f>
        <v>0</v>
      </c>
      <c r="N6485" t="str">
        <f>IF(K6485&gt;L6485,"HIGH ZONE BIAS",IF(K6485&lt;L6485,"LOW ZONE BIAS","EQUILIBRIUM"))</f>
        <v>EQUILIBRIUM</v>
      </c>
    </row>
    <row r="6486">
      <c r="A6486">
        <v>21085</v>
      </c>
      <c r="B6486" t="str">
        <v>2021-08-23</v>
      </c>
      <c r="C6486" t="str">
        <v>Evening</v>
      </c>
      <c r="D6486">
        <v>16</v>
      </c>
      <c r="E6486" t="str">
        <f>IF(MOD(D6486,2)=0,"EVEN","ODD")</f>
        <v>EVEN</v>
      </c>
      <c r="F6486" t="str">
        <f>IF(D6486&lt;=18,"LOW (1-18)","HIGH (19-36)")</f>
        <v>LOW (1-18)</v>
      </c>
      <c r="G6486">
        <f>INT((D6486-1)/6)+1</f>
        <v>3</v>
      </c>
      <c r="H6486">
        <f>MOD(D6486-1,6)+1</f>
        <v>4</v>
      </c>
      <c r="I6486">
        <f>37-D6486</f>
        <v>21</v>
      </c>
      <c r="J6486">
        <f>ABS(D6486-D6487)</f>
        <v>13</v>
      </c>
      <c r="K6486">
        <f>AVERAGE(D6486:D6490)</f>
        <v>16</v>
      </c>
      <c r="L6486">
        <f>AVERAGE(D6486:D6505)</f>
        <v>16</v>
      </c>
      <c r="M6486">
        <f>K6486-L6486</f>
        <v>0</v>
      </c>
      <c r="N6486" t="str">
        <f>IF(K6486&gt;L6486,"HIGH ZONE BIAS",IF(K6486&lt;L6486,"LOW ZONE BIAS","EQUILIBRIUM"))</f>
        <v>EQUILIBRIUM</v>
      </c>
    </row>
    <row r="6487">
      <c r="A6487">
        <v>21084</v>
      </c>
      <c r="B6487" t="str">
        <v>2021-08-23</v>
      </c>
      <c r="C6487" t="str">
        <v>Afternoon</v>
      </c>
      <c r="D6487">
        <v>29</v>
      </c>
      <c r="E6487" t="str">
        <f>IF(MOD(D6487,2)=0,"EVEN","ODD")</f>
        <v>ODD</v>
      </c>
      <c r="F6487" t="str">
        <f>IF(D6487&lt;=18,"LOW (1-18)","HIGH (19-36)")</f>
        <v>HIGH (19-36)</v>
      </c>
      <c r="G6487">
        <f>INT((D6487-1)/6)+1</f>
        <v>5</v>
      </c>
      <c r="H6487">
        <f>MOD(D6487-1,6)+1</f>
        <v>5</v>
      </c>
      <c r="I6487">
        <f>37-D6487</f>
        <v>8</v>
      </c>
      <c r="J6487">
        <f>ABS(D6487-D6488)</f>
        <v>0</v>
      </c>
      <c r="K6487">
        <f>AVERAGE(D6487:D6491)</f>
        <v>29</v>
      </c>
      <c r="L6487">
        <f>AVERAGE(D6487:D6506)</f>
        <v>29</v>
      </c>
      <c r="M6487">
        <f>K6487-L6487</f>
        <v>0</v>
      </c>
      <c r="N6487" t="str">
        <f>IF(K6487&gt;L6487,"HIGH ZONE BIAS",IF(K6487&lt;L6487,"LOW ZONE BIAS","EQUILIBRIUM"))</f>
        <v>EQUILIBRIUM</v>
      </c>
    </row>
    <row r="6488">
      <c r="A6488">
        <v>21083</v>
      </c>
      <c r="B6488" t="str">
        <v>2021-08-23</v>
      </c>
      <c r="C6488" t="str">
        <v>Midday</v>
      </c>
      <c r="D6488">
        <v>29</v>
      </c>
      <c r="E6488" t="str">
        <f>IF(MOD(D6488,2)=0,"EVEN","ODD")</f>
        <v>ODD</v>
      </c>
      <c r="F6488" t="str">
        <f>IF(D6488&lt;=18,"LOW (1-18)","HIGH (19-36)")</f>
        <v>HIGH (19-36)</v>
      </c>
      <c r="G6488">
        <f>INT((D6488-1)/6)+1</f>
        <v>5</v>
      </c>
      <c r="H6488">
        <f>MOD(D6488-1,6)+1</f>
        <v>5</v>
      </c>
      <c r="I6488">
        <f>37-D6488</f>
        <v>8</v>
      </c>
      <c r="J6488">
        <f>ABS(D6488-D6489)</f>
        <v>5</v>
      </c>
      <c r="K6488">
        <f>AVERAGE(D6488:D6492)</f>
        <v>29</v>
      </c>
      <c r="L6488">
        <f>AVERAGE(D6488:D6507)</f>
        <v>29</v>
      </c>
      <c r="M6488">
        <f>K6488-L6488</f>
        <v>0</v>
      </c>
      <c r="N6488" t="str">
        <f>IF(K6488&gt;L6488,"HIGH ZONE BIAS",IF(K6488&lt;L6488,"LOW ZONE BIAS","EQUILIBRIUM"))</f>
        <v>EQUILIBRIUM</v>
      </c>
    </row>
    <row r="6489">
      <c r="A6489">
        <v>21082</v>
      </c>
      <c r="B6489" t="str">
        <v>2021-08-23</v>
      </c>
      <c r="C6489" t="str">
        <v>Morning</v>
      </c>
      <c r="D6489">
        <v>34</v>
      </c>
      <c r="E6489" t="str">
        <f>IF(MOD(D6489,2)=0,"EVEN","ODD")</f>
        <v>EVEN</v>
      </c>
      <c r="F6489" t="str">
        <f>IF(D6489&lt;=18,"LOW (1-18)","HIGH (19-36)")</f>
        <v>HIGH (19-36)</v>
      </c>
      <c r="G6489">
        <f>INT((D6489-1)/6)+1</f>
        <v>6</v>
      </c>
      <c r="H6489">
        <f>MOD(D6489-1,6)+1</f>
        <v>4</v>
      </c>
      <c r="I6489">
        <f>37-D6489</f>
        <v>3</v>
      </c>
      <c r="J6489">
        <f>ABS(D6489-D6490)</f>
        <v>15</v>
      </c>
      <c r="K6489">
        <f>AVERAGE(D6489:D6493)</f>
        <v>34</v>
      </c>
      <c r="L6489">
        <f>AVERAGE(D6489:D6508)</f>
        <v>34</v>
      </c>
      <c r="M6489">
        <f>K6489-L6489</f>
        <v>0</v>
      </c>
      <c r="N6489" t="str">
        <f>IF(K6489&gt;L6489,"HIGH ZONE BIAS",IF(K6489&lt;L6489,"LOW ZONE BIAS","EQUILIBRIUM"))</f>
        <v>EQUILIBRIUM</v>
      </c>
    </row>
    <row r="6490">
      <c r="A6490">
        <v>21081</v>
      </c>
      <c r="B6490" t="str">
        <v>2021-08-21</v>
      </c>
      <c r="C6490" t="str">
        <v>Evening</v>
      </c>
      <c r="D6490">
        <v>19</v>
      </c>
      <c r="E6490" t="str">
        <f>IF(MOD(D6490,2)=0,"EVEN","ODD")</f>
        <v>ODD</v>
      </c>
      <c r="F6490" t="str">
        <f>IF(D6490&lt;=18,"LOW (1-18)","HIGH (19-36)")</f>
        <v>HIGH (19-36)</v>
      </c>
      <c r="G6490">
        <f>INT((D6490-1)/6)+1</f>
        <v>4</v>
      </c>
      <c r="H6490">
        <f>MOD(D6490-1,6)+1</f>
        <v>1</v>
      </c>
      <c r="I6490">
        <f>37-D6490</f>
        <v>18</v>
      </c>
      <c r="J6490">
        <f>ABS(D6490-D6491)</f>
        <v>14</v>
      </c>
      <c r="K6490">
        <f>AVERAGE(D6490:D6494)</f>
        <v>19</v>
      </c>
      <c r="L6490">
        <f>AVERAGE(D6490:D6509)</f>
        <v>19</v>
      </c>
      <c r="M6490">
        <f>K6490-L6490</f>
        <v>0</v>
      </c>
      <c r="N6490" t="str">
        <f>IF(K6490&gt;L6490,"HIGH ZONE BIAS",IF(K6490&lt;L6490,"LOW ZONE BIAS","EQUILIBRIUM"))</f>
        <v>EQUILIBRIUM</v>
      </c>
    </row>
    <row r="6491">
      <c r="A6491">
        <v>21080</v>
      </c>
      <c r="B6491" t="str">
        <v>2021-08-21</v>
      </c>
      <c r="C6491" t="str">
        <v>Afternoon</v>
      </c>
      <c r="D6491">
        <v>33</v>
      </c>
      <c r="E6491" t="str">
        <f>IF(MOD(D6491,2)=0,"EVEN","ODD")</f>
        <v>ODD</v>
      </c>
      <c r="F6491" t="str">
        <f>IF(D6491&lt;=18,"LOW (1-18)","HIGH (19-36)")</f>
        <v>HIGH (19-36)</v>
      </c>
      <c r="G6491">
        <f>INT((D6491-1)/6)+1</f>
        <v>6</v>
      </c>
      <c r="H6491">
        <f>MOD(D6491-1,6)+1</f>
        <v>3</v>
      </c>
      <c r="I6491">
        <f>37-D6491</f>
        <v>4</v>
      </c>
      <c r="J6491">
        <f>ABS(D6491-D6492)</f>
        <v>26</v>
      </c>
      <c r="K6491">
        <f>AVERAGE(D6491:D6495)</f>
        <v>33</v>
      </c>
      <c r="L6491">
        <f>AVERAGE(D6491:D6510)</f>
        <v>33</v>
      </c>
      <c r="M6491">
        <f>K6491-L6491</f>
        <v>0</v>
      </c>
      <c r="N6491" t="str">
        <f>IF(K6491&gt;L6491,"HIGH ZONE BIAS",IF(K6491&lt;L6491,"LOW ZONE BIAS","EQUILIBRIUM"))</f>
        <v>EQUILIBRIUM</v>
      </c>
    </row>
    <row r="6492">
      <c r="A6492">
        <v>21079</v>
      </c>
      <c r="B6492" t="str">
        <v>2021-08-21</v>
      </c>
      <c r="C6492" t="str">
        <v>Midday</v>
      </c>
      <c r="D6492">
        <v>7</v>
      </c>
      <c r="E6492" t="str">
        <f>IF(MOD(D6492,2)=0,"EVEN","ODD")</f>
        <v>ODD</v>
      </c>
      <c r="F6492" t="str">
        <f>IF(D6492&lt;=18,"LOW (1-18)","HIGH (19-36)")</f>
        <v>LOW (1-18)</v>
      </c>
      <c r="G6492">
        <f>INT((D6492-1)/6)+1</f>
        <v>2</v>
      </c>
      <c r="H6492">
        <f>MOD(D6492-1,6)+1</f>
        <v>1</v>
      </c>
      <c r="I6492">
        <f>37-D6492</f>
        <v>30</v>
      </c>
      <c r="J6492">
        <f>ABS(D6492-D6493)</f>
        <v>26</v>
      </c>
      <c r="K6492">
        <f>AVERAGE(D6492:D6496)</f>
        <v>7</v>
      </c>
      <c r="L6492">
        <f>AVERAGE(D6492:D6511)</f>
        <v>7</v>
      </c>
      <c r="M6492">
        <f>K6492-L6492</f>
        <v>0</v>
      </c>
      <c r="N6492" t="str">
        <f>IF(K6492&gt;L6492,"HIGH ZONE BIAS",IF(K6492&lt;L6492,"LOW ZONE BIAS","EQUILIBRIUM"))</f>
        <v>EQUILIBRIUM</v>
      </c>
    </row>
    <row r="6493">
      <c r="A6493">
        <v>21078</v>
      </c>
      <c r="B6493" t="str">
        <v>2021-08-21</v>
      </c>
      <c r="C6493" t="str">
        <v>Morning</v>
      </c>
      <c r="D6493">
        <v>33</v>
      </c>
      <c r="E6493" t="str">
        <f>IF(MOD(D6493,2)=0,"EVEN","ODD")</f>
        <v>ODD</v>
      </c>
      <c r="F6493" t="str">
        <f>IF(D6493&lt;=18,"LOW (1-18)","HIGH (19-36)")</f>
        <v>HIGH (19-36)</v>
      </c>
      <c r="G6493">
        <f>INT((D6493-1)/6)+1</f>
        <v>6</v>
      </c>
      <c r="H6493">
        <f>MOD(D6493-1,6)+1</f>
        <v>3</v>
      </c>
      <c r="I6493">
        <f>37-D6493</f>
        <v>4</v>
      </c>
      <c r="J6493">
        <f>ABS(D6493-D6494)</f>
        <v>25</v>
      </c>
      <c r="K6493">
        <f>AVERAGE(D6493:D6497)</f>
        <v>33</v>
      </c>
      <c r="L6493">
        <f>AVERAGE(D6493:D6512)</f>
        <v>33</v>
      </c>
      <c r="M6493">
        <f>K6493-L6493</f>
        <v>0</v>
      </c>
      <c r="N6493" t="str">
        <f>IF(K6493&gt;L6493,"HIGH ZONE BIAS",IF(K6493&lt;L6493,"LOW ZONE BIAS","EQUILIBRIUM"))</f>
        <v>EQUILIBRIUM</v>
      </c>
    </row>
    <row r="6494">
      <c r="A6494">
        <v>21077</v>
      </c>
      <c r="B6494" t="str">
        <v>2021-08-20</v>
      </c>
      <c r="C6494" t="str">
        <v>Evening</v>
      </c>
      <c r="D6494">
        <v>8</v>
      </c>
      <c r="E6494" t="str">
        <f>IF(MOD(D6494,2)=0,"EVEN","ODD")</f>
        <v>EVEN</v>
      </c>
      <c r="F6494" t="str">
        <f>IF(D6494&lt;=18,"LOW (1-18)","HIGH (19-36)")</f>
        <v>LOW (1-18)</v>
      </c>
      <c r="G6494">
        <f>INT((D6494-1)/6)+1</f>
        <v>2</v>
      </c>
      <c r="H6494">
        <f>MOD(D6494-1,6)+1</f>
        <v>2</v>
      </c>
      <c r="I6494">
        <f>37-D6494</f>
        <v>29</v>
      </c>
      <c r="J6494">
        <f>ABS(D6494-D6495)</f>
        <v>3</v>
      </c>
      <c r="K6494">
        <f>AVERAGE(D6494:D6498)</f>
        <v>8</v>
      </c>
      <c r="L6494">
        <f>AVERAGE(D6494:D6513)</f>
        <v>8</v>
      </c>
      <c r="M6494">
        <f>K6494-L6494</f>
        <v>0</v>
      </c>
      <c r="N6494" t="str">
        <f>IF(K6494&gt;L6494,"HIGH ZONE BIAS",IF(K6494&lt;L6494,"LOW ZONE BIAS","EQUILIBRIUM"))</f>
        <v>EQUILIBRIUM</v>
      </c>
    </row>
    <row r="6495">
      <c r="A6495">
        <v>21076</v>
      </c>
      <c r="B6495" t="str">
        <v>2021-08-20</v>
      </c>
      <c r="C6495" t="str">
        <v>Afternoon</v>
      </c>
      <c r="D6495">
        <v>5</v>
      </c>
      <c r="E6495" t="str">
        <f>IF(MOD(D6495,2)=0,"EVEN","ODD")</f>
        <v>ODD</v>
      </c>
      <c r="F6495" t="str">
        <f>IF(D6495&lt;=18,"LOW (1-18)","HIGH (19-36)")</f>
        <v>LOW (1-18)</v>
      </c>
      <c r="G6495">
        <f>INT((D6495-1)/6)+1</f>
        <v>1</v>
      </c>
      <c r="H6495">
        <f>MOD(D6495-1,6)+1</f>
        <v>5</v>
      </c>
      <c r="I6495">
        <f>37-D6495</f>
        <v>32</v>
      </c>
      <c r="J6495">
        <f>ABS(D6495-D6496)</f>
        <v>14</v>
      </c>
      <c r="K6495">
        <f>AVERAGE(D6495:D6499)</f>
        <v>5</v>
      </c>
      <c r="L6495">
        <f>AVERAGE(D6495:D6514)</f>
        <v>5</v>
      </c>
      <c r="M6495">
        <f>K6495-L6495</f>
        <v>0</v>
      </c>
      <c r="N6495" t="str">
        <f>IF(K6495&gt;L6495,"HIGH ZONE BIAS",IF(K6495&lt;L6495,"LOW ZONE BIAS","EQUILIBRIUM"))</f>
        <v>EQUILIBRIUM</v>
      </c>
    </row>
    <row r="6496">
      <c r="A6496">
        <v>21075</v>
      </c>
      <c r="B6496" t="str">
        <v>2021-08-20</v>
      </c>
      <c r="C6496" t="str">
        <v>Midday</v>
      </c>
      <c r="D6496">
        <v>19</v>
      </c>
      <c r="E6496" t="str">
        <f>IF(MOD(D6496,2)=0,"EVEN","ODD")</f>
        <v>ODD</v>
      </c>
      <c r="F6496" t="str">
        <f>IF(D6496&lt;=18,"LOW (1-18)","HIGH (19-36)")</f>
        <v>HIGH (19-36)</v>
      </c>
      <c r="G6496">
        <f>INT((D6496-1)/6)+1</f>
        <v>4</v>
      </c>
      <c r="H6496">
        <f>MOD(D6496-1,6)+1</f>
        <v>1</v>
      </c>
      <c r="I6496">
        <f>37-D6496</f>
        <v>18</v>
      </c>
      <c r="J6496">
        <f>ABS(D6496-D6497)</f>
        <v>15</v>
      </c>
      <c r="K6496">
        <f>AVERAGE(D6496:D6500)</f>
        <v>19</v>
      </c>
      <c r="L6496">
        <f>AVERAGE(D6496:D6515)</f>
        <v>19</v>
      </c>
      <c r="M6496">
        <f>K6496-L6496</f>
        <v>0</v>
      </c>
      <c r="N6496" t="str">
        <f>IF(K6496&gt;L6496,"HIGH ZONE BIAS",IF(K6496&lt;L6496,"LOW ZONE BIAS","EQUILIBRIUM"))</f>
        <v>EQUILIBRIUM</v>
      </c>
    </row>
    <row r="6497">
      <c r="A6497">
        <v>21074</v>
      </c>
      <c r="B6497" t="str">
        <v>2021-08-20</v>
      </c>
      <c r="C6497" t="str">
        <v>Morning</v>
      </c>
      <c r="D6497">
        <v>4</v>
      </c>
      <c r="E6497" t="str">
        <f>IF(MOD(D6497,2)=0,"EVEN","ODD")</f>
        <v>EVEN</v>
      </c>
      <c r="F6497" t="str">
        <f>IF(D6497&lt;=18,"LOW (1-18)","HIGH (19-36)")</f>
        <v>LOW (1-18)</v>
      </c>
      <c r="G6497">
        <f>INT((D6497-1)/6)+1</f>
        <v>1</v>
      </c>
      <c r="H6497">
        <f>MOD(D6497-1,6)+1</f>
        <v>4</v>
      </c>
      <c r="I6497">
        <f>37-D6497</f>
        <v>33</v>
      </c>
      <c r="J6497">
        <f>ABS(D6497-D6498)</f>
        <v>18</v>
      </c>
      <c r="K6497">
        <f>AVERAGE(D6497:D6501)</f>
        <v>4</v>
      </c>
      <c r="L6497">
        <f>AVERAGE(D6497:D6516)</f>
        <v>4</v>
      </c>
      <c r="M6497">
        <f>K6497-L6497</f>
        <v>0</v>
      </c>
      <c r="N6497" t="str">
        <f>IF(K6497&gt;L6497,"HIGH ZONE BIAS",IF(K6497&lt;L6497,"LOW ZONE BIAS","EQUILIBRIUM"))</f>
        <v>EQUILIBRIUM</v>
      </c>
    </row>
    <row r="6498">
      <c r="A6498">
        <v>21073</v>
      </c>
      <c r="B6498" t="str">
        <v>2021-08-19</v>
      </c>
      <c r="C6498" t="str">
        <v>Evening</v>
      </c>
      <c r="D6498">
        <v>22</v>
      </c>
      <c r="E6498" t="str">
        <f>IF(MOD(D6498,2)=0,"EVEN","ODD")</f>
        <v>EVEN</v>
      </c>
      <c r="F6498" t="str">
        <f>IF(D6498&lt;=18,"LOW (1-18)","HIGH (19-36)")</f>
        <v>HIGH (19-36)</v>
      </c>
      <c r="G6498">
        <f>INT((D6498-1)/6)+1</f>
        <v>4</v>
      </c>
      <c r="H6498">
        <f>MOD(D6498-1,6)+1</f>
        <v>4</v>
      </c>
      <c r="I6498">
        <f>37-D6498</f>
        <v>15</v>
      </c>
      <c r="J6498">
        <f>ABS(D6498-D6499)</f>
        <v>4</v>
      </c>
      <c r="K6498">
        <f>AVERAGE(D6498:D6502)</f>
        <v>22</v>
      </c>
      <c r="L6498">
        <f>AVERAGE(D6498:D6517)</f>
        <v>22</v>
      </c>
      <c r="M6498">
        <f>K6498-L6498</f>
        <v>0</v>
      </c>
      <c r="N6498" t="str">
        <f>IF(K6498&gt;L6498,"HIGH ZONE BIAS",IF(K6498&lt;L6498,"LOW ZONE BIAS","EQUILIBRIUM"))</f>
        <v>EQUILIBRIUM</v>
      </c>
    </row>
    <row r="6499">
      <c r="A6499">
        <v>21072</v>
      </c>
      <c r="B6499" t="str">
        <v>2021-08-19</v>
      </c>
      <c r="C6499" t="str">
        <v>Afternoon</v>
      </c>
      <c r="D6499">
        <v>18</v>
      </c>
      <c r="E6499" t="str">
        <f>IF(MOD(D6499,2)=0,"EVEN","ODD")</f>
        <v>EVEN</v>
      </c>
      <c r="F6499" t="str">
        <f>IF(D6499&lt;=18,"LOW (1-18)","HIGH (19-36)")</f>
        <v>LOW (1-18)</v>
      </c>
      <c r="G6499">
        <f>INT((D6499-1)/6)+1</f>
        <v>3</v>
      </c>
      <c r="H6499">
        <f>MOD(D6499-1,6)+1</f>
        <v>6</v>
      </c>
      <c r="I6499">
        <f>37-D6499</f>
        <v>19</v>
      </c>
      <c r="J6499">
        <f>ABS(D6499-D6500)</f>
        <v>6</v>
      </c>
      <c r="K6499">
        <f>AVERAGE(D6499:D6503)</f>
        <v>18</v>
      </c>
      <c r="L6499">
        <f>AVERAGE(D6499:D6518)</f>
        <v>18</v>
      </c>
      <c r="M6499">
        <f>K6499-L6499</f>
        <v>0</v>
      </c>
      <c r="N6499" t="str">
        <f>IF(K6499&gt;L6499,"HIGH ZONE BIAS",IF(K6499&lt;L6499,"LOW ZONE BIAS","EQUILIBRIUM"))</f>
        <v>EQUILIBRIUM</v>
      </c>
    </row>
    <row r="6500">
      <c r="A6500">
        <v>21071</v>
      </c>
      <c r="B6500" t="str">
        <v>2021-08-19</v>
      </c>
      <c r="C6500" t="str">
        <v>Midday</v>
      </c>
      <c r="D6500">
        <v>12</v>
      </c>
      <c r="E6500" t="str">
        <f>IF(MOD(D6500,2)=0,"EVEN","ODD")</f>
        <v>EVEN</v>
      </c>
      <c r="F6500" t="str">
        <f>IF(D6500&lt;=18,"LOW (1-18)","HIGH (19-36)")</f>
        <v>LOW (1-18)</v>
      </c>
      <c r="G6500">
        <f>INT((D6500-1)/6)+1</f>
        <v>2</v>
      </c>
      <c r="H6500">
        <f>MOD(D6500-1,6)+1</f>
        <v>6</v>
      </c>
      <c r="I6500">
        <f>37-D6500</f>
        <v>25</v>
      </c>
      <c r="J6500">
        <f>ABS(D6500-D6501)</f>
        <v>9</v>
      </c>
      <c r="K6500">
        <f>AVERAGE(D6500:D6504)</f>
        <v>12</v>
      </c>
      <c r="L6500">
        <f>AVERAGE(D6500:D6519)</f>
        <v>12</v>
      </c>
      <c r="M6500">
        <f>K6500-L6500</f>
        <v>0</v>
      </c>
      <c r="N6500" t="str">
        <f>IF(K6500&gt;L6500,"HIGH ZONE BIAS",IF(K6500&lt;L6500,"LOW ZONE BIAS","EQUILIBRIUM"))</f>
        <v>EQUILIBRIUM</v>
      </c>
    </row>
    <row r="6501">
      <c r="A6501">
        <v>21070</v>
      </c>
      <c r="B6501" t="str">
        <v>2021-08-19</v>
      </c>
      <c r="C6501" t="str">
        <v>Morning</v>
      </c>
      <c r="D6501">
        <v>3</v>
      </c>
      <c r="E6501" t="str">
        <f>IF(MOD(D6501,2)=0,"EVEN","ODD")</f>
        <v>ODD</v>
      </c>
      <c r="F6501" t="str">
        <f>IF(D6501&lt;=18,"LOW (1-18)","HIGH (19-36)")</f>
        <v>LOW (1-18)</v>
      </c>
      <c r="G6501">
        <f>INT((D6501-1)/6)+1</f>
        <v>1</v>
      </c>
      <c r="H6501">
        <f>MOD(D6501-1,6)+1</f>
        <v>3</v>
      </c>
      <c r="I6501">
        <f>37-D6501</f>
        <v>34</v>
      </c>
      <c r="J6501">
        <f>ABS(D6501-D6502)</f>
        <v>1</v>
      </c>
      <c r="K6501">
        <f>AVERAGE(D6501:D6505)</f>
        <v>3</v>
      </c>
      <c r="L6501">
        <f>AVERAGE(D6501:D6520)</f>
        <v>3</v>
      </c>
      <c r="M6501">
        <f>K6501-L6501</f>
        <v>0</v>
      </c>
      <c r="N6501" t="str">
        <f>IF(K6501&gt;L6501,"HIGH ZONE BIAS",IF(K6501&lt;L6501,"LOW ZONE BIAS","EQUILIBRIUM"))</f>
        <v>EQUILIBRIUM</v>
      </c>
    </row>
    <row r="6502">
      <c r="A6502">
        <v>21069</v>
      </c>
      <c r="B6502" t="str">
        <v>2021-08-18</v>
      </c>
      <c r="C6502" t="str">
        <v>Evening</v>
      </c>
      <c r="D6502">
        <v>4</v>
      </c>
      <c r="E6502" t="str">
        <f>IF(MOD(D6502,2)=0,"EVEN","ODD")</f>
        <v>EVEN</v>
      </c>
      <c r="F6502" t="str">
        <f>IF(D6502&lt;=18,"LOW (1-18)","HIGH (19-36)")</f>
        <v>LOW (1-18)</v>
      </c>
      <c r="G6502">
        <f>INT((D6502-1)/6)+1</f>
        <v>1</v>
      </c>
      <c r="H6502">
        <f>MOD(D6502-1,6)+1</f>
        <v>4</v>
      </c>
      <c r="I6502">
        <f>37-D6502</f>
        <v>33</v>
      </c>
      <c r="J6502">
        <f>ABS(D6502-D6503)</f>
        <v>5</v>
      </c>
      <c r="K6502">
        <f>AVERAGE(D6502:D6506)</f>
        <v>4</v>
      </c>
      <c r="L6502">
        <f>AVERAGE(D6502:D6521)</f>
        <v>4</v>
      </c>
      <c r="M6502">
        <f>K6502-L6502</f>
        <v>0</v>
      </c>
      <c r="N6502" t="str">
        <f>IF(K6502&gt;L6502,"HIGH ZONE BIAS",IF(K6502&lt;L6502,"LOW ZONE BIAS","EQUILIBRIUM"))</f>
        <v>EQUILIBRIUM</v>
      </c>
    </row>
    <row r="6503">
      <c r="A6503">
        <v>21068</v>
      </c>
      <c r="B6503" t="str">
        <v>2021-08-18</v>
      </c>
      <c r="C6503" t="str">
        <v>Afternoon</v>
      </c>
      <c r="D6503">
        <v>9</v>
      </c>
      <c r="E6503" t="str">
        <f>IF(MOD(D6503,2)=0,"EVEN","ODD")</f>
        <v>ODD</v>
      </c>
      <c r="F6503" t="str">
        <f>IF(D6503&lt;=18,"LOW (1-18)","HIGH (19-36)")</f>
        <v>LOW (1-18)</v>
      </c>
      <c r="G6503">
        <f>INT((D6503-1)/6)+1</f>
        <v>2</v>
      </c>
      <c r="H6503">
        <f>MOD(D6503-1,6)+1</f>
        <v>3</v>
      </c>
      <c r="I6503">
        <f>37-D6503</f>
        <v>28</v>
      </c>
      <c r="J6503">
        <f>ABS(D6503-D6504)</f>
        <v>1</v>
      </c>
      <c r="K6503">
        <f>AVERAGE(D6503:D6507)</f>
        <v>9</v>
      </c>
      <c r="L6503">
        <f>AVERAGE(D6503:D6522)</f>
        <v>9</v>
      </c>
      <c r="M6503">
        <f>K6503-L6503</f>
        <v>0</v>
      </c>
      <c r="N6503" t="str">
        <f>IF(K6503&gt;L6503,"HIGH ZONE BIAS",IF(K6503&lt;L6503,"LOW ZONE BIAS","EQUILIBRIUM"))</f>
        <v>EQUILIBRIUM</v>
      </c>
    </row>
    <row r="6504">
      <c r="A6504">
        <v>21067</v>
      </c>
      <c r="B6504" t="str">
        <v>2021-08-18</v>
      </c>
      <c r="C6504" t="str">
        <v>Midday</v>
      </c>
      <c r="D6504">
        <v>10</v>
      </c>
      <c r="E6504" t="str">
        <f>IF(MOD(D6504,2)=0,"EVEN","ODD")</f>
        <v>EVEN</v>
      </c>
      <c r="F6504" t="str">
        <f>IF(D6504&lt;=18,"LOW (1-18)","HIGH (19-36)")</f>
        <v>LOW (1-18)</v>
      </c>
      <c r="G6504">
        <f>INT((D6504-1)/6)+1</f>
        <v>2</v>
      </c>
      <c r="H6504">
        <f>MOD(D6504-1,6)+1</f>
        <v>4</v>
      </c>
      <c r="I6504">
        <f>37-D6504</f>
        <v>27</v>
      </c>
      <c r="J6504">
        <f>ABS(D6504-D6505)</f>
        <v>23</v>
      </c>
      <c r="K6504">
        <f>AVERAGE(D6504:D6508)</f>
        <v>10</v>
      </c>
      <c r="L6504">
        <f>AVERAGE(D6504:D6523)</f>
        <v>10</v>
      </c>
      <c r="M6504">
        <f>K6504-L6504</f>
        <v>0</v>
      </c>
      <c r="N6504" t="str">
        <f>IF(K6504&gt;L6504,"HIGH ZONE BIAS",IF(K6504&lt;L6504,"LOW ZONE BIAS","EQUILIBRIUM"))</f>
        <v>EQUILIBRIUM</v>
      </c>
    </row>
    <row r="6505">
      <c r="A6505">
        <v>21066</v>
      </c>
      <c r="B6505" t="str">
        <v>2021-08-18</v>
      </c>
      <c r="C6505" t="str">
        <v>Morning</v>
      </c>
      <c r="D6505">
        <v>33</v>
      </c>
      <c r="E6505" t="str">
        <f>IF(MOD(D6505,2)=0,"EVEN","ODD")</f>
        <v>ODD</v>
      </c>
      <c r="F6505" t="str">
        <f>IF(D6505&lt;=18,"LOW (1-18)","HIGH (19-36)")</f>
        <v>HIGH (19-36)</v>
      </c>
      <c r="G6505">
        <f>INT((D6505-1)/6)+1</f>
        <v>6</v>
      </c>
      <c r="H6505">
        <f>MOD(D6505-1,6)+1</f>
        <v>3</v>
      </c>
      <c r="I6505">
        <f>37-D6505</f>
        <v>4</v>
      </c>
      <c r="J6505">
        <f>ABS(D6505-D6506)</f>
        <v>32</v>
      </c>
      <c r="K6505">
        <f>AVERAGE(D6505:D6509)</f>
        <v>33</v>
      </c>
      <c r="L6505">
        <f>AVERAGE(D6505:D6524)</f>
        <v>33</v>
      </c>
      <c r="M6505">
        <f>K6505-L6505</f>
        <v>0</v>
      </c>
      <c r="N6505" t="str">
        <f>IF(K6505&gt;L6505,"HIGH ZONE BIAS",IF(K6505&lt;L6505,"LOW ZONE BIAS","EQUILIBRIUM"))</f>
        <v>EQUILIBRIUM</v>
      </c>
    </row>
    <row r="6506">
      <c r="A6506">
        <v>21065</v>
      </c>
      <c r="B6506" t="str">
        <v>2021-08-17</v>
      </c>
      <c r="C6506" t="str">
        <v>Evening</v>
      </c>
      <c r="D6506">
        <v>1</v>
      </c>
      <c r="E6506" t="str">
        <f>IF(MOD(D6506,2)=0,"EVEN","ODD")</f>
        <v>ODD</v>
      </c>
      <c r="F6506" t="str">
        <f>IF(D6506&lt;=18,"LOW (1-18)","HIGH (19-36)")</f>
        <v>LOW (1-18)</v>
      </c>
      <c r="G6506">
        <f>INT((D6506-1)/6)+1</f>
        <v>1</v>
      </c>
      <c r="H6506">
        <f>MOD(D6506-1,6)+1</f>
        <v>1</v>
      </c>
      <c r="I6506">
        <f>37-D6506</f>
        <v>36</v>
      </c>
      <c r="J6506">
        <f>ABS(D6506-D6507)</f>
        <v>19</v>
      </c>
      <c r="K6506">
        <f>AVERAGE(D6506:D6510)</f>
        <v>1</v>
      </c>
      <c r="L6506">
        <f>AVERAGE(D6506:D6525)</f>
        <v>1</v>
      </c>
      <c r="M6506">
        <f>K6506-L6506</f>
        <v>0</v>
      </c>
      <c r="N6506" t="str">
        <f>IF(K6506&gt;L6506,"HIGH ZONE BIAS",IF(K6506&lt;L6506,"LOW ZONE BIAS","EQUILIBRIUM"))</f>
        <v>EQUILIBRIUM</v>
      </c>
    </row>
    <row r="6507">
      <c r="A6507">
        <v>21064</v>
      </c>
      <c r="B6507" t="str">
        <v>2021-08-17</v>
      </c>
      <c r="C6507" t="str">
        <v>Afternoon</v>
      </c>
      <c r="D6507">
        <v>20</v>
      </c>
      <c r="E6507" t="str">
        <f>IF(MOD(D6507,2)=0,"EVEN","ODD")</f>
        <v>EVEN</v>
      </c>
      <c r="F6507" t="str">
        <f>IF(D6507&lt;=18,"LOW (1-18)","HIGH (19-36)")</f>
        <v>HIGH (19-36)</v>
      </c>
      <c r="G6507">
        <f>INT((D6507-1)/6)+1</f>
        <v>4</v>
      </c>
      <c r="H6507">
        <f>MOD(D6507-1,6)+1</f>
        <v>2</v>
      </c>
      <c r="I6507">
        <f>37-D6507</f>
        <v>17</v>
      </c>
      <c r="J6507">
        <f>ABS(D6507-D6508)</f>
        <v>1</v>
      </c>
      <c r="K6507">
        <f>AVERAGE(D6507:D6511)</f>
        <v>20</v>
      </c>
      <c r="L6507">
        <f>AVERAGE(D6507:D6526)</f>
        <v>20</v>
      </c>
      <c r="M6507">
        <f>K6507-L6507</f>
        <v>0</v>
      </c>
      <c r="N6507" t="str">
        <f>IF(K6507&gt;L6507,"HIGH ZONE BIAS",IF(K6507&lt;L6507,"LOW ZONE BIAS","EQUILIBRIUM"))</f>
        <v>EQUILIBRIUM</v>
      </c>
    </row>
    <row r="6508">
      <c r="A6508">
        <v>21063</v>
      </c>
      <c r="B6508" t="str">
        <v>2021-08-17</v>
      </c>
      <c r="C6508" t="str">
        <v>Midday</v>
      </c>
      <c r="D6508">
        <v>19</v>
      </c>
      <c r="E6508" t="str">
        <f>IF(MOD(D6508,2)=0,"EVEN","ODD")</f>
        <v>ODD</v>
      </c>
      <c r="F6508" t="str">
        <f>IF(D6508&lt;=18,"LOW (1-18)","HIGH (19-36)")</f>
        <v>HIGH (19-36)</v>
      </c>
      <c r="G6508">
        <f>INT((D6508-1)/6)+1</f>
        <v>4</v>
      </c>
      <c r="H6508">
        <f>MOD(D6508-1,6)+1</f>
        <v>1</v>
      </c>
      <c r="I6508">
        <f>37-D6508</f>
        <v>18</v>
      </c>
      <c r="J6508">
        <f>ABS(D6508-D6509)</f>
        <v>14</v>
      </c>
      <c r="K6508">
        <f>AVERAGE(D6508:D6512)</f>
        <v>19</v>
      </c>
      <c r="L6508">
        <f>AVERAGE(D6508:D6527)</f>
        <v>19</v>
      </c>
      <c r="M6508">
        <f>K6508-L6508</f>
        <v>0</v>
      </c>
      <c r="N6508" t="str">
        <f>IF(K6508&gt;L6508,"HIGH ZONE BIAS",IF(K6508&lt;L6508,"LOW ZONE BIAS","EQUILIBRIUM"))</f>
        <v>EQUILIBRIUM</v>
      </c>
    </row>
    <row r="6509">
      <c r="A6509">
        <v>21062</v>
      </c>
      <c r="B6509" t="str">
        <v>2021-08-17</v>
      </c>
      <c r="C6509" t="str">
        <v>Morning</v>
      </c>
      <c r="D6509">
        <v>33</v>
      </c>
      <c r="E6509" t="str">
        <f>IF(MOD(D6509,2)=0,"EVEN","ODD")</f>
        <v>ODD</v>
      </c>
      <c r="F6509" t="str">
        <f>IF(D6509&lt;=18,"LOW (1-18)","HIGH (19-36)")</f>
        <v>HIGH (19-36)</v>
      </c>
      <c r="G6509">
        <f>INT((D6509-1)/6)+1</f>
        <v>6</v>
      </c>
      <c r="H6509">
        <f>MOD(D6509-1,6)+1</f>
        <v>3</v>
      </c>
      <c r="I6509">
        <f>37-D6509</f>
        <v>4</v>
      </c>
      <c r="J6509">
        <f>ABS(D6509-D6510)</f>
        <v>32</v>
      </c>
      <c r="K6509">
        <f>AVERAGE(D6509:D6513)</f>
        <v>33</v>
      </c>
      <c r="L6509">
        <f>AVERAGE(D6509:D6528)</f>
        <v>33</v>
      </c>
      <c r="M6509">
        <f>K6509-L6509</f>
        <v>0</v>
      </c>
      <c r="N6509" t="str">
        <f>IF(K6509&gt;L6509,"HIGH ZONE BIAS",IF(K6509&lt;L6509,"LOW ZONE BIAS","EQUILIBRIUM"))</f>
        <v>EQUILIBRIUM</v>
      </c>
    </row>
    <row r="6510">
      <c r="A6510">
        <v>21061</v>
      </c>
      <c r="B6510" t="str">
        <v>2021-08-16</v>
      </c>
      <c r="C6510" t="str">
        <v>Evening</v>
      </c>
      <c r="D6510">
        <v>1</v>
      </c>
      <c r="E6510" t="str">
        <f>IF(MOD(D6510,2)=0,"EVEN","ODD")</f>
        <v>ODD</v>
      </c>
      <c r="F6510" t="str">
        <f>IF(D6510&lt;=18,"LOW (1-18)","HIGH (19-36)")</f>
        <v>LOW (1-18)</v>
      </c>
      <c r="G6510">
        <f>INT((D6510-1)/6)+1</f>
        <v>1</v>
      </c>
      <c r="H6510">
        <f>MOD(D6510-1,6)+1</f>
        <v>1</v>
      </c>
      <c r="I6510">
        <f>37-D6510</f>
        <v>36</v>
      </c>
      <c r="J6510">
        <f>ABS(D6510-D6511)</f>
        <v>17</v>
      </c>
      <c r="K6510">
        <f>AVERAGE(D6510:D6514)</f>
        <v>1</v>
      </c>
      <c r="L6510">
        <f>AVERAGE(D6510:D6529)</f>
        <v>1</v>
      </c>
      <c r="M6510">
        <f>K6510-L6510</f>
        <v>0</v>
      </c>
      <c r="N6510" t="str">
        <f>IF(K6510&gt;L6510,"HIGH ZONE BIAS",IF(K6510&lt;L6510,"LOW ZONE BIAS","EQUILIBRIUM"))</f>
        <v>EQUILIBRIUM</v>
      </c>
    </row>
    <row r="6511">
      <c r="A6511">
        <v>21060</v>
      </c>
      <c r="B6511" t="str">
        <v>2021-08-16</v>
      </c>
      <c r="C6511" t="str">
        <v>Afternoon</v>
      </c>
      <c r="D6511">
        <v>18</v>
      </c>
      <c r="E6511" t="str">
        <f>IF(MOD(D6511,2)=0,"EVEN","ODD")</f>
        <v>EVEN</v>
      </c>
      <c r="F6511" t="str">
        <f>IF(D6511&lt;=18,"LOW (1-18)","HIGH (19-36)")</f>
        <v>LOW (1-18)</v>
      </c>
      <c r="G6511">
        <f>INT((D6511-1)/6)+1</f>
        <v>3</v>
      </c>
      <c r="H6511">
        <f>MOD(D6511-1,6)+1</f>
        <v>6</v>
      </c>
      <c r="I6511">
        <f>37-D6511</f>
        <v>19</v>
      </c>
      <c r="J6511">
        <f>ABS(D6511-D6512)</f>
        <v>16</v>
      </c>
      <c r="K6511">
        <f>AVERAGE(D6511:D6515)</f>
        <v>18</v>
      </c>
      <c r="L6511">
        <f>AVERAGE(D6511:D6530)</f>
        <v>18</v>
      </c>
      <c r="M6511">
        <f>K6511-L6511</f>
        <v>0</v>
      </c>
      <c r="N6511" t="str">
        <f>IF(K6511&gt;L6511,"HIGH ZONE BIAS",IF(K6511&lt;L6511,"LOW ZONE BIAS","EQUILIBRIUM"))</f>
        <v>EQUILIBRIUM</v>
      </c>
    </row>
    <row r="6512">
      <c r="A6512">
        <v>21059</v>
      </c>
      <c r="B6512" t="str">
        <v>2021-08-16</v>
      </c>
      <c r="C6512" t="str">
        <v>Midday</v>
      </c>
      <c r="D6512">
        <v>34</v>
      </c>
      <c r="E6512" t="str">
        <f>IF(MOD(D6512,2)=0,"EVEN","ODD")</f>
        <v>EVEN</v>
      </c>
      <c r="F6512" t="str">
        <f>IF(D6512&lt;=18,"LOW (1-18)","HIGH (19-36)")</f>
        <v>HIGH (19-36)</v>
      </c>
      <c r="G6512">
        <f>INT((D6512-1)/6)+1</f>
        <v>6</v>
      </c>
      <c r="H6512">
        <f>MOD(D6512-1,6)+1</f>
        <v>4</v>
      </c>
      <c r="I6512">
        <f>37-D6512</f>
        <v>3</v>
      </c>
      <c r="J6512">
        <f>ABS(D6512-D6513)</f>
        <v>3</v>
      </c>
      <c r="K6512">
        <f>AVERAGE(D6512:D6516)</f>
        <v>34</v>
      </c>
      <c r="L6512">
        <f>AVERAGE(D6512:D6531)</f>
        <v>34</v>
      </c>
      <c r="M6512">
        <f>K6512-L6512</f>
        <v>0</v>
      </c>
      <c r="N6512" t="str">
        <f>IF(K6512&gt;L6512,"HIGH ZONE BIAS",IF(K6512&lt;L6512,"LOW ZONE BIAS","EQUILIBRIUM"))</f>
        <v>EQUILIBRIUM</v>
      </c>
    </row>
    <row r="6513">
      <c r="A6513">
        <v>21058</v>
      </c>
      <c r="B6513" t="str">
        <v>2021-08-16</v>
      </c>
      <c r="C6513" t="str">
        <v>Morning</v>
      </c>
      <c r="D6513">
        <v>31</v>
      </c>
      <c r="E6513" t="str">
        <f>IF(MOD(D6513,2)=0,"EVEN","ODD")</f>
        <v>ODD</v>
      </c>
      <c r="F6513" t="str">
        <f>IF(D6513&lt;=18,"LOW (1-18)","HIGH (19-36)")</f>
        <v>HIGH (19-36)</v>
      </c>
      <c r="G6513">
        <f>INT((D6513-1)/6)+1</f>
        <v>6</v>
      </c>
      <c r="H6513">
        <f>MOD(D6513-1,6)+1</f>
        <v>1</v>
      </c>
      <c r="I6513">
        <f>37-D6513</f>
        <v>6</v>
      </c>
      <c r="J6513">
        <f>ABS(D6513-D6514)</f>
        <v>26</v>
      </c>
      <c r="K6513">
        <f>AVERAGE(D6513:D6517)</f>
        <v>31</v>
      </c>
      <c r="L6513">
        <f>AVERAGE(D6513:D6532)</f>
        <v>31</v>
      </c>
      <c r="M6513">
        <f>K6513-L6513</f>
        <v>0</v>
      </c>
      <c r="N6513" t="str">
        <f>IF(K6513&gt;L6513,"HIGH ZONE BIAS",IF(K6513&lt;L6513,"LOW ZONE BIAS","EQUILIBRIUM"))</f>
        <v>EQUILIBRIUM</v>
      </c>
    </row>
    <row r="6514">
      <c r="A6514">
        <v>21057</v>
      </c>
      <c r="B6514" t="str">
        <v>2021-08-14</v>
      </c>
      <c r="C6514" t="str">
        <v>Evening</v>
      </c>
      <c r="D6514">
        <v>5</v>
      </c>
      <c r="E6514" t="str">
        <f>IF(MOD(D6514,2)=0,"EVEN","ODD")</f>
        <v>ODD</v>
      </c>
      <c r="F6514" t="str">
        <f>IF(D6514&lt;=18,"LOW (1-18)","HIGH (19-36)")</f>
        <v>LOW (1-18)</v>
      </c>
      <c r="G6514">
        <f>INT((D6514-1)/6)+1</f>
        <v>1</v>
      </c>
      <c r="H6514">
        <f>MOD(D6514-1,6)+1</f>
        <v>5</v>
      </c>
      <c r="I6514">
        <f>37-D6514</f>
        <v>32</v>
      </c>
      <c r="J6514">
        <f>ABS(D6514-D6515)</f>
        <v>2</v>
      </c>
      <c r="K6514">
        <f>AVERAGE(D6514:D6518)</f>
        <v>5</v>
      </c>
      <c r="L6514">
        <f>AVERAGE(D6514:D6533)</f>
        <v>5</v>
      </c>
      <c r="M6514">
        <f>K6514-L6514</f>
        <v>0</v>
      </c>
      <c r="N6514" t="str">
        <f>IF(K6514&gt;L6514,"HIGH ZONE BIAS",IF(K6514&lt;L6514,"LOW ZONE BIAS","EQUILIBRIUM"))</f>
        <v>EQUILIBRIUM</v>
      </c>
    </row>
    <row r="6515">
      <c r="A6515">
        <v>21056</v>
      </c>
      <c r="B6515" t="str">
        <v>2021-08-14</v>
      </c>
      <c r="C6515" t="str">
        <v>Afternoon</v>
      </c>
      <c r="D6515">
        <v>7</v>
      </c>
      <c r="E6515" t="str">
        <f>IF(MOD(D6515,2)=0,"EVEN","ODD")</f>
        <v>ODD</v>
      </c>
      <c r="F6515" t="str">
        <f>IF(D6515&lt;=18,"LOW (1-18)","HIGH (19-36)")</f>
        <v>LOW (1-18)</v>
      </c>
      <c r="G6515">
        <f>INT((D6515-1)/6)+1</f>
        <v>2</v>
      </c>
      <c r="H6515">
        <f>MOD(D6515-1,6)+1</f>
        <v>1</v>
      </c>
      <c r="I6515">
        <f>37-D6515</f>
        <v>30</v>
      </c>
      <c r="J6515">
        <f>ABS(D6515-D6516)</f>
        <v>27</v>
      </c>
      <c r="K6515">
        <f>AVERAGE(D6515:D6519)</f>
        <v>7</v>
      </c>
      <c r="L6515">
        <f>AVERAGE(D6515:D6534)</f>
        <v>7</v>
      </c>
      <c r="M6515">
        <f>K6515-L6515</f>
        <v>0</v>
      </c>
      <c r="N6515" t="str">
        <f>IF(K6515&gt;L6515,"HIGH ZONE BIAS",IF(K6515&lt;L6515,"LOW ZONE BIAS","EQUILIBRIUM"))</f>
        <v>EQUILIBRIUM</v>
      </c>
    </row>
    <row r="6516">
      <c r="A6516">
        <v>21055</v>
      </c>
      <c r="B6516" t="str">
        <v>2021-08-14</v>
      </c>
      <c r="C6516" t="str">
        <v>Midday</v>
      </c>
      <c r="D6516">
        <v>34</v>
      </c>
      <c r="E6516" t="str">
        <f>IF(MOD(D6516,2)=0,"EVEN","ODD")</f>
        <v>EVEN</v>
      </c>
      <c r="F6516" t="str">
        <f>IF(D6516&lt;=18,"LOW (1-18)","HIGH (19-36)")</f>
        <v>HIGH (19-36)</v>
      </c>
      <c r="G6516">
        <f>INT((D6516-1)/6)+1</f>
        <v>6</v>
      </c>
      <c r="H6516">
        <f>MOD(D6516-1,6)+1</f>
        <v>4</v>
      </c>
      <c r="I6516">
        <f>37-D6516</f>
        <v>3</v>
      </c>
      <c r="J6516">
        <f>ABS(D6516-D6517)</f>
        <v>2</v>
      </c>
      <c r="K6516">
        <f>AVERAGE(D6516:D6520)</f>
        <v>34</v>
      </c>
      <c r="L6516">
        <f>AVERAGE(D6516:D6535)</f>
        <v>34</v>
      </c>
      <c r="M6516">
        <f>K6516-L6516</f>
        <v>0</v>
      </c>
      <c r="N6516" t="str">
        <f>IF(K6516&gt;L6516,"HIGH ZONE BIAS",IF(K6516&lt;L6516,"LOW ZONE BIAS","EQUILIBRIUM"))</f>
        <v>EQUILIBRIUM</v>
      </c>
    </row>
    <row r="6517">
      <c r="A6517">
        <v>21054</v>
      </c>
      <c r="B6517" t="str">
        <v>2021-08-14</v>
      </c>
      <c r="C6517" t="str">
        <v>Morning</v>
      </c>
      <c r="D6517">
        <v>36</v>
      </c>
      <c r="E6517" t="str">
        <f>IF(MOD(D6517,2)=0,"EVEN","ODD")</f>
        <v>EVEN</v>
      </c>
      <c r="F6517" t="str">
        <f>IF(D6517&lt;=18,"LOW (1-18)","HIGH (19-36)")</f>
        <v>HIGH (19-36)</v>
      </c>
      <c r="G6517">
        <f>INT((D6517-1)/6)+1</f>
        <v>6</v>
      </c>
      <c r="H6517">
        <f>MOD(D6517-1,6)+1</f>
        <v>6</v>
      </c>
      <c r="I6517">
        <f>37-D6517</f>
        <v>1</v>
      </c>
      <c r="J6517">
        <f>ABS(D6517-D6518)</f>
        <v>31</v>
      </c>
      <c r="K6517">
        <f>AVERAGE(D6517:D6521)</f>
        <v>36</v>
      </c>
      <c r="L6517">
        <f>AVERAGE(D6517:D6536)</f>
        <v>36</v>
      </c>
      <c r="M6517">
        <f>K6517-L6517</f>
        <v>0</v>
      </c>
      <c r="N6517" t="str">
        <f>IF(K6517&gt;L6517,"HIGH ZONE BIAS",IF(K6517&lt;L6517,"LOW ZONE BIAS","EQUILIBRIUM"))</f>
        <v>EQUILIBRIUM</v>
      </c>
    </row>
    <row r="6518">
      <c r="A6518">
        <v>21053</v>
      </c>
      <c r="B6518" t="str">
        <v>2021-08-13</v>
      </c>
      <c r="C6518" t="str">
        <v>Evening</v>
      </c>
      <c r="D6518">
        <v>5</v>
      </c>
      <c r="E6518" t="str">
        <f>IF(MOD(D6518,2)=0,"EVEN","ODD")</f>
        <v>ODD</v>
      </c>
      <c r="F6518" t="str">
        <f>IF(D6518&lt;=18,"LOW (1-18)","HIGH (19-36)")</f>
        <v>LOW (1-18)</v>
      </c>
      <c r="G6518">
        <f>INT((D6518-1)/6)+1</f>
        <v>1</v>
      </c>
      <c r="H6518">
        <f>MOD(D6518-1,6)+1</f>
        <v>5</v>
      </c>
      <c r="I6518">
        <f>37-D6518</f>
        <v>32</v>
      </c>
      <c r="J6518">
        <f>ABS(D6518-D6519)</f>
        <v>28</v>
      </c>
      <c r="K6518">
        <f>AVERAGE(D6518:D6522)</f>
        <v>5</v>
      </c>
      <c r="L6518">
        <f>AVERAGE(D6518:D6537)</f>
        <v>5</v>
      </c>
      <c r="M6518">
        <f>K6518-L6518</f>
        <v>0</v>
      </c>
      <c r="N6518" t="str">
        <f>IF(K6518&gt;L6518,"HIGH ZONE BIAS",IF(K6518&lt;L6518,"LOW ZONE BIAS","EQUILIBRIUM"))</f>
        <v>EQUILIBRIUM</v>
      </c>
    </row>
    <row r="6519">
      <c r="A6519">
        <v>21052</v>
      </c>
      <c r="B6519" t="str">
        <v>2021-08-13</v>
      </c>
      <c r="C6519" t="str">
        <v>Afternoon</v>
      </c>
      <c r="D6519">
        <v>33</v>
      </c>
      <c r="E6519" t="str">
        <f>IF(MOD(D6519,2)=0,"EVEN","ODD")</f>
        <v>ODD</v>
      </c>
      <c r="F6519" t="str">
        <f>IF(D6519&lt;=18,"LOW (1-18)","HIGH (19-36)")</f>
        <v>HIGH (19-36)</v>
      </c>
      <c r="G6519">
        <f>INT((D6519-1)/6)+1</f>
        <v>6</v>
      </c>
      <c r="H6519">
        <f>MOD(D6519-1,6)+1</f>
        <v>3</v>
      </c>
      <c r="I6519">
        <f>37-D6519</f>
        <v>4</v>
      </c>
      <c r="J6519">
        <f>ABS(D6519-D6520)</f>
        <v>25</v>
      </c>
      <c r="K6519">
        <f>AVERAGE(D6519:D6523)</f>
        <v>33</v>
      </c>
      <c r="L6519">
        <f>AVERAGE(D6519:D6538)</f>
        <v>33</v>
      </c>
      <c r="M6519">
        <f>K6519-L6519</f>
        <v>0</v>
      </c>
      <c r="N6519" t="str">
        <f>IF(K6519&gt;L6519,"HIGH ZONE BIAS",IF(K6519&lt;L6519,"LOW ZONE BIAS","EQUILIBRIUM"))</f>
        <v>EQUILIBRIUM</v>
      </c>
    </row>
    <row r="6520">
      <c r="A6520">
        <v>21051</v>
      </c>
      <c r="B6520" t="str">
        <v>2021-08-13</v>
      </c>
      <c r="C6520" t="str">
        <v>Midday</v>
      </c>
      <c r="D6520">
        <v>8</v>
      </c>
      <c r="E6520" t="str">
        <f>IF(MOD(D6520,2)=0,"EVEN","ODD")</f>
        <v>EVEN</v>
      </c>
      <c r="F6520" t="str">
        <f>IF(D6520&lt;=18,"LOW (1-18)","HIGH (19-36)")</f>
        <v>LOW (1-18)</v>
      </c>
      <c r="G6520">
        <f>INT((D6520-1)/6)+1</f>
        <v>2</v>
      </c>
      <c r="H6520">
        <f>MOD(D6520-1,6)+1</f>
        <v>2</v>
      </c>
      <c r="I6520">
        <f>37-D6520</f>
        <v>29</v>
      </c>
      <c r="J6520">
        <f>ABS(D6520-D6521)</f>
        <v>13</v>
      </c>
      <c r="K6520">
        <f>AVERAGE(D6520:D6524)</f>
        <v>8</v>
      </c>
      <c r="L6520">
        <f>AVERAGE(D6520:D6539)</f>
        <v>8</v>
      </c>
      <c r="M6520">
        <f>K6520-L6520</f>
        <v>0</v>
      </c>
      <c r="N6520" t="str">
        <f>IF(K6520&gt;L6520,"HIGH ZONE BIAS",IF(K6520&lt;L6520,"LOW ZONE BIAS","EQUILIBRIUM"))</f>
        <v>EQUILIBRIUM</v>
      </c>
    </row>
    <row r="6521">
      <c r="A6521">
        <v>21050</v>
      </c>
      <c r="B6521" t="str">
        <v>2021-08-13</v>
      </c>
      <c r="C6521" t="str">
        <v>Morning</v>
      </c>
      <c r="D6521">
        <v>21</v>
      </c>
      <c r="E6521" t="str">
        <f>IF(MOD(D6521,2)=0,"EVEN","ODD")</f>
        <v>ODD</v>
      </c>
      <c r="F6521" t="str">
        <f>IF(D6521&lt;=18,"LOW (1-18)","HIGH (19-36)")</f>
        <v>HIGH (19-36)</v>
      </c>
      <c r="G6521">
        <f>INT((D6521-1)/6)+1</f>
        <v>4</v>
      </c>
      <c r="H6521">
        <f>MOD(D6521-1,6)+1</f>
        <v>3</v>
      </c>
      <c r="I6521">
        <f>37-D6521</f>
        <v>16</v>
      </c>
      <c r="J6521">
        <f>ABS(D6521-D6522)</f>
        <v>11</v>
      </c>
      <c r="K6521">
        <f>AVERAGE(D6521:D6525)</f>
        <v>21</v>
      </c>
      <c r="L6521">
        <f>AVERAGE(D6521:D6540)</f>
        <v>21</v>
      </c>
      <c r="M6521">
        <f>K6521-L6521</f>
        <v>0</v>
      </c>
      <c r="N6521" t="str">
        <f>IF(K6521&gt;L6521,"HIGH ZONE BIAS",IF(K6521&lt;L6521,"LOW ZONE BIAS","EQUILIBRIUM"))</f>
        <v>EQUILIBRIUM</v>
      </c>
    </row>
    <row r="6522">
      <c r="A6522">
        <v>21049</v>
      </c>
      <c r="B6522" t="str">
        <v>2021-08-12</v>
      </c>
      <c r="C6522" t="str">
        <v>Evening</v>
      </c>
      <c r="D6522">
        <v>32</v>
      </c>
      <c r="E6522" t="str">
        <f>IF(MOD(D6522,2)=0,"EVEN","ODD")</f>
        <v>EVEN</v>
      </c>
      <c r="F6522" t="str">
        <f>IF(D6522&lt;=18,"LOW (1-18)","HIGH (19-36)")</f>
        <v>HIGH (19-36)</v>
      </c>
      <c r="G6522">
        <f>INT((D6522-1)/6)+1</f>
        <v>6</v>
      </c>
      <c r="H6522">
        <f>MOD(D6522-1,6)+1</f>
        <v>2</v>
      </c>
      <c r="I6522">
        <f>37-D6522</f>
        <v>5</v>
      </c>
      <c r="J6522">
        <f>ABS(D6522-D6523)</f>
        <v>5</v>
      </c>
      <c r="K6522">
        <f>AVERAGE(D6522:D6526)</f>
        <v>32</v>
      </c>
      <c r="L6522">
        <f>AVERAGE(D6522:D6541)</f>
        <v>32</v>
      </c>
      <c r="M6522">
        <f>K6522-L6522</f>
        <v>0</v>
      </c>
      <c r="N6522" t="str">
        <f>IF(K6522&gt;L6522,"HIGH ZONE BIAS",IF(K6522&lt;L6522,"LOW ZONE BIAS","EQUILIBRIUM"))</f>
        <v>EQUILIBRIUM</v>
      </c>
    </row>
    <row r="6523">
      <c r="A6523">
        <v>21048</v>
      </c>
      <c r="B6523" t="str">
        <v>2021-08-12</v>
      </c>
      <c r="C6523" t="str">
        <v>Afternoon</v>
      </c>
      <c r="D6523">
        <v>27</v>
      </c>
      <c r="E6523" t="str">
        <f>IF(MOD(D6523,2)=0,"EVEN","ODD")</f>
        <v>ODD</v>
      </c>
      <c r="F6523" t="str">
        <f>IF(D6523&lt;=18,"LOW (1-18)","HIGH (19-36)")</f>
        <v>HIGH (19-36)</v>
      </c>
      <c r="G6523">
        <f>INT((D6523-1)/6)+1</f>
        <v>5</v>
      </c>
      <c r="H6523">
        <f>MOD(D6523-1,6)+1</f>
        <v>3</v>
      </c>
      <c r="I6523">
        <f>37-D6523</f>
        <v>10</v>
      </c>
      <c r="J6523">
        <f>ABS(D6523-D6524)</f>
        <v>23</v>
      </c>
      <c r="K6523">
        <f>AVERAGE(D6523:D6527)</f>
        <v>27</v>
      </c>
      <c r="L6523">
        <f>AVERAGE(D6523:D6542)</f>
        <v>27</v>
      </c>
      <c r="M6523">
        <f>K6523-L6523</f>
        <v>0</v>
      </c>
      <c r="N6523" t="str">
        <f>IF(K6523&gt;L6523,"HIGH ZONE BIAS",IF(K6523&lt;L6523,"LOW ZONE BIAS","EQUILIBRIUM"))</f>
        <v>EQUILIBRIUM</v>
      </c>
    </row>
    <row r="6524">
      <c r="A6524">
        <v>21047</v>
      </c>
      <c r="B6524" t="str">
        <v>2021-08-12</v>
      </c>
      <c r="C6524" t="str">
        <v>Midday</v>
      </c>
      <c r="D6524">
        <v>4</v>
      </c>
      <c r="E6524" t="str">
        <f>IF(MOD(D6524,2)=0,"EVEN","ODD")</f>
        <v>EVEN</v>
      </c>
      <c r="F6524" t="str">
        <f>IF(D6524&lt;=18,"LOW (1-18)","HIGH (19-36)")</f>
        <v>LOW (1-18)</v>
      </c>
      <c r="G6524">
        <f>INT((D6524-1)/6)+1</f>
        <v>1</v>
      </c>
      <c r="H6524">
        <f>MOD(D6524-1,6)+1</f>
        <v>4</v>
      </c>
      <c r="I6524">
        <f>37-D6524</f>
        <v>33</v>
      </c>
      <c r="J6524">
        <f>ABS(D6524-D6525)</f>
        <v>5</v>
      </c>
      <c r="K6524">
        <f>AVERAGE(D6524:D6528)</f>
        <v>4</v>
      </c>
      <c r="L6524">
        <f>AVERAGE(D6524:D6543)</f>
        <v>4</v>
      </c>
      <c r="M6524">
        <f>K6524-L6524</f>
        <v>0</v>
      </c>
      <c r="N6524" t="str">
        <f>IF(K6524&gt;L6524,"HIGH ZONE BIAS",IF(K6524&lt;L6524,"LOW ZONE BIAS","EQUILIBRIUM"))</f>
        <v>EQUILIBRIUM</v>
      </c>
    </row>
    <row r="6525">
      <c r="A6525">
        <v>21046</v>
      </c>
      <c r="B6525" t="str">
        <v>2021-08-12</v>
      </c>
      <c r="C6525" t="str">
        <v>Morning</v>
      </c>
      <c r="D6525">
        <v>9</v>
      </c>
      <c r="E6525" t="str">
        <f>IF(MOD(D6525,2)=0,"EVEN","ODD")</f>
        <v>ODD</v>
      </c>
      <c r="F6525" t="str">
        <f>IF(D6525&lt;=18,"LOW (1-18)","HIGH (19-36)")</f>
        <v>LOW (1-18)</v>
      </c>
      <c r="G6525">
        <f>INT((D6525-1)/6)+1</f>
        <v>2</v>
      </c>
      <c r="H6525">
        <f>MOD(D6525-1,6)+1</f>
        <v>3</v>
      </c>
      <c r="I6525">
        <f>37-D6525</f>
        <v>28</v>
      </c>
      <c r="J6525">
        <f>ABS(D6525-D6526)</f>
        <v>6</v>
      </c>
      <c r="K6525">
        <f>AVERAGE(D6525:D6529)</f>
        <v>9</v>
      </c>
      <c r="L6525">
        <f>AVERAGE(D6525:D6544)</f>
        <v>9</v>
      </c>
      <c r="M6525">
        <f>K6525-L6525</f>
        <v>0</v>
      </c>
      <c r="N6525" t="str">
        <f>IF(K6525&gt;L6525,"HIGH ZONE BIAS",IF(K6525&lt;L6525,"LOW ZONE BIAS","EQUILIBRIUM"))</f>
        <v>EQUILIBRIUM</v>
      </c>
    </row>
    <row r="6526">
      <c r="A6526">
        <v>21045</v>
      </c>
      <c r="B6526" t="str">
        <v>2021-08-11</v>
      </c>
      <c r="C6526" t="str">
        <v>Evening</v>
      </c>
      <c r="D6526">
        <v>3</v>
      </c>
      <c r="E6526" t="str">
        <f>IF(MOD(D6526,2)=0,"EVEN","ODD")</f>
        <v>ODD</v>
      </c>
      <c r="F6526" t="str">
        <f>IF(D6526&lt;=18,"LOW (1-18)","HIGH (19-36)")</f>
        <v>LOW (1-18)</v>
      </c>
      <c r="G6526">
        <f>INT((D6526-1)/6)+1</f>
        <v>1</v>
      </c>
      <c r="H6526">
        <f>MOD(D6526-1,6)+1</f>
        <v>3</v>
      </c>
      <c r="I6526">
        <f>37-D6526</f>
        <v>34</v>
      </c>
      <c r="J6526">
        <f>ABS(D6526-D6527)</f>
        <v>1</v>
      </c>
      <c r="K6526">
        <f>AVERAGE(D6526:D6530)</f>
        <v>3</v>
      </c>
      <c r="L6526">
        <f>AVERAGE(D6526:D6545)</f>
        <v>3</v>
      </c>
      <c r="M6526">
        <f>K6526-L6526</f>
        <v>0</v>
      </c>
      <c r="N6526" t="str">
        <f>IF(K6526&gt;L6526,"HIGH ZONE BIAS",IF(K6526&lt;L6526,"LOW ZONE BIAS","EQUILIBRIUM"))</f>
        <v>EQUILIBRIUM</v>
      </c>
    </row>
    <row r="6527">
      <c r="A6527">
        <v>21044</v>
      </c>
      <c r="B6527" t="str">
        <v>2021-08-11</v>
      </c>
      <c r="C6527" t="str">
        <v>Afternoon</v>
      </c>
      <c r="D6527">
        <v>4</v>
      </c>
      <c r="E6527" t="str">
        <f>IF(MOD(D6527,2)=0,"EVEN","ODD")</f>
        <v>EVEN</v>
      </c>
      <c r="F6527" t="str">
        <f>IF(D6527&lt;=18,"LOW (1-18)","HIGH (19-36)")</f>
        <v>LOW (1-18)</v>
      </c>
      <c r="G6527">
        <f>INT((D6527-1)/6)+1</f>
        <v>1</v>
      </c>
      <c r="H6527">
        <f>MOD(D6527-1,6)+1</f>
        <v>4</v>
      </c>
      <c r="I6527">
        <f>37-D6527</f>
        <v>33</v>
      </c>
      <c r="J6527">
        <f>ABS(D6527-D6528)</f>
        <v>2</v>
      </c>
      <c r="K6527">
        <f>AVERAGE(D6527:D6531)</f>
        <v>4</v>
      </c>
      <c r="L6527">
        <f>AVERAGE(D6527:D6546)</f>
        <v>4</v>
      </c>
      <c r="M6527">
        <f>K6527-L6527</f>
        <v>0</v>
      </c>
      <c r="N6527" t="str">
        <f>IF(K6527&gt;L6527,"HIGH ZONE BIAS",IF(K6527&lt;L6527,"LOW ZONE BIAS","EQUILIBRIUM"))</f>
        <v>EQUILIBRIUM</v>
      </c>
    </row>
    <row r="6528">
      <c r="A6528">
        <v>21043</v>
      </c>
      <c r="B6528" t="str">
        <v>2021-08-11</v>
      </c>
      <c r="C6528" t="str">
        <v>Midday</v>
      </c>
      <c r="D6528">
        <v>6</v>
      </c>
      <c r="E6528" t="str">
        <f>IF(MOD(D6528,2)=0,"EVEN","ODD")</f>
        <v>EVEN</v>
      </c>
      <c r="F6528" t="str">
        <f>IF(D6528&lt;=18,"LOW (1-18)","HIGH (19-36)")</f>
        <v>LOW (1-18)</v>
      </c>
      <c r="G6528">
        <f>INT((D6528-1)/6)+1</f>
        <v>1</v>
      </c>
      <c r="H6528">
        <f>MOD(D6528-1,6)+1</f>
        <v>6</v>
      </c>
      <c r="I6528">
        <f>37-D6528</f>
        <v>31</v>
      </c>
      <c r="J6528">
        <f>ABS(D6528-D6529)</f>
        <v>3</v>
      </c>
      <c r="K6528">
        <f>AVERAGE(D6528:D6532)</f>
        <v>6</v>
      </c>
      <c r="L6528">
        <f>AVERAGE(D6528:D6547)</f>
        <v>6</v>
      </c>
      <c r="M6528">
        <f>K6528-L6528</f>
        <v>0</v>
      </c>
      <c r="N6528" t="str">
        <f>IF(K6528&gt;L6528,"HIGH ZONE BIAS",IF(K6528&lt;L6528,"LOW ZONE BIAS","EQUILIBRIUM"))</f>
        <v>EQUILIBRIUM</v>
      </c>
    </row>
    <row r="6529">
      <c r="A6529">
        <v>21042</v>
      </c>
      <c r="B6529" t="str">
        <v>2021-08-11</v>
      </c>
      <c r="C6529" t="str">
        <v>Morning</v>
      </c>
      <c r="D6529">
        <v>3</v>
      </c>
      <c r="E6529" t="str">
        <f>IF(MOD(D6529,2)=0,"EVEN","ODD")</f>
        <v>ODD</v>
      </c>
      <c r="F6529" t="str">
        <f>IF(D6529&lt;=18,"LOW (1-18)","HIGH (19-36)")</f>
        <v>LOW (1-18)</v>
      </c>
      <c r="G6529">
        <f>INT((D6529-1)/6)+1</f>
        <v>1</v>
      </c>
      <c r="H6529">
        <f>MOD(D6529-1,6)+1</f>
        <v>3</v>
      </c>
      <c r="I6529">
        <f>37-D6529</f>
        <v>34</v>
      </c>
      <c r="J6529">
        <f>ABS(D6529-D6530)</f>
        <v>17</v>
      </c>
      <c r="K6529">
        <f>AVERAGE(D6529:D6533)</f>
        <v>3</v>
      </c>
      <c r="L6529">
        <f>AVERAGE(D6529:D6548)</f>
        <v>3</v>
      </c>
      <c r="M6529">
        <f>K6529-L6529</f>
        <v>0</v>
      </c>
      <c r="N6529" t="str">
        <f>IF(K6529&gt;L6529,"HIGH ZONE BIAS",IF(K6529&lt;L6529,"LOW ZONE BIAS","EQUILIBRIUM"))</f>
        <v>EQUILIBRIUM</v>
      </c>
    </row>
    <row r="6530">
      <c r="A6530">
        <v>21041</v>
      </c>
      <c r="B6530" t="str">
        <v>2021-08-10</v>
      </c>
      <c r="C6530" t="str">
        <v>Evening</v>
      </c>
      <c r="D6530">
        <v>20</v>
      </c>
      <c r="E6530" t="str">
        <f>IF(MOD(D6530,2)=0,"EVEN","ODD")</f>
        <v>EVEN</v>
      </c>
      <c r="F6530" t="str">
        <f>IF(D6530&lt;=18,"LOW (1-18)","HIGH (19-36)")</f>
        <v>HIGH (19-36)</v>
      </c>
      <c r="G6530">
        <f>INT((D6530-1)/6)+1</f>
        <v>4</v>
      </c>
      <c r="H6530">
        <f>MOD(D6530-1,6)+1</f>
        <v>2</v>
      </c>
      <c r="I6530">
        <f>37-D6530</f>
        <v>17</v>
      </c>
      <c r="J6530">
        <f>ABS(D6530-D6531)</f>
        <v>4</v>
      </c>
      <c r="K6530">
        <f>AVERAGE(D6530:D6534)</f>
        <v>20</v>
      </c>
      <c r="L6530">
        <f>AVERAGE(D6530:D6549)</f>
        <v>20</v>
      </c>
      <c r="M6530">
        <f>K6530-L6530</f>
        <v>0</v>
      </c>
      <c r="N6530" t="str">
        <f>IF(K6530&gt;L6530,"HIGH ZONE BIAS",IF(K6530&lt;L6530,"LOW ZONE BIAS","EQUILIBRIUM"))</f>
        <v>EQUILIBRIUM</v>
      </c>
    </row>
    <row r="6531">
      <c r="A6531">
        <v>21040</v>
      </c>
      <c r="B6531" t="str">
        <v>2021-08-10</v>
      </c>
      <c r="C6531" t="str">
        <v>Afternoon</v>
      </c>
      <c r="D6531">
        <v>16</v>
      </c>
      <c r="E6531" t="str">
        <f>IF(MOD(D6531,2)=0,"EVEN","ODD")</f>
        <v>EVEN</v>
      </c>
      <c r="F6531" t="str">
        <f>IF(D6531&lt;=18,"LOW (1-18)","HIGH (19-36)")</f>
        <v>LOW (1-18)</v>
      </c>
      <c r="G6531">
        <f>INT((D6531-1)/6)+1</f>
        <v>3</v>
      </c>
      <c r="H6531">
        <f>MOD(D6531-1,6)+1</f>
        <v>4</v>
      </c>
      <c r="I6531">
        <f>37-D6531</f>
        <v>21</v>
      </c>
      <c r="J6531">
        <f>ABS(D6531-D6532)</f>
        <v>9</v>
      </c>
      <c r="K6531">
        <f>AVERAGE(D6531:D6535)</f>
        <v>16</v>
      </c>
      <c r="L6531">
        <f>AVERAGE(D6531:D6550)</f>
        <v>16</v>
      </c>
      <c r="M6531">
        <f>K6531-L6531</f>
        <v>0</v>
      </c>
      <c r="N6531" t="str">
        <f>IF(K6531&gt;L6531,"HIGH ZONE BIAS",IF(K6531&lt;L6531,"LOW ZONE BIAS","EQUILIBRIUM"))</f>
        <v>EQUILIBRIUM</v>
      </c>
    </row>
    <row r="6532">
      <c r="A6532">
        <v>21039</v>
      </c>
      <c r="B6532" t="str">
        <v>2021-08-10</v>
      </c>
      <c r="C6532" t="str">
        <v>Midday</v>
      </c>
      <c r="D6532">
        <v>25</v>
      </c>
      <c r="E6532" t="str">
        <f>IF(MOD(D6532,2)=0,"EVEN","ODD")</f>
        <v>ODD</v>
      </c>
      <c r="F6532" t="str">
        <f>IF(D6532&lt;=18,"LOW (1-18)","HIGH (19-36)")</f>
        <v>HIGH (19-36)</v>
      </c>
      <c r="G6532">
        <f>INT((D6532-1)/6)+1</f>
        <v>5</v>
      </c>
      <c r="H6532">
        <f>MOD(D6532-1,6)+1</f>
        <v>1</v>
      </c>
      <c r="I6532">
        <f>37-D6532</f>
        <v>12</v>
      </c>
      <c r="J6532">
        <f>ABS(D6532-D6533)</f>
        <v>5</v>
      </c>
      <c r="K6532">
        <f>AVERAGE(D6532:D6536)</f>
        <v>25</v>
      </c>
      <c r="L6532">
        <f>AVERAGE(D6532:D6551)</f>
        <v>25</v>
      </c>
      <c r="M6532">
        <f>K6532-L6532</f>
        <v>0</v>
      </c>
      <c r="N6532" t="str">
        <f>IF(K6532&gt;L6532,"HIGH ZONE BIAS",IF(K6532&lt;L6532,"LOW ZONE BIAS","EQUILIBRIUM"))</f>
        <v>EQUILIBRIUM</v>
      </c>
    </row>
    <row r="6533">
      <c r="A6533">
        <v>21038</v>
      </c>
      <c r="B6533" t="str">
        <v>2021-08-10</v>
      </c>
      <c r="C6533" t="str">
        <v>Morning</v>
      </c>
      <c r="D6533">
        <v>30</v>
      </c>
      <c r="E6533" t="str">
        <f>IF(MOD(D6533,2)=0,"EVEN","ODD")</f>
        <v>EVEN</v>
      </c>
      <c r="F6533" t="str">
        <f>IF(D6533&lt;=18,"LOW (1-18)","HIGH (19-36)")</f>
        <v>HIGH (19-36)</v>
      </c>
      <c r="G6533">
        <f>INT((D6533-1)/6)+1</f>
        <v>5</v>
      </c>
      <c r="H6533">
        <f>MOD(D6533-1,6)+1</f>
        <v>6</v>
      </c>
      <c r="I6533">
        <f>37-D6533</f>
        <v>7</v>
      </c>
      <c r="J6533">
        <f>ABS(D6533-D6534)</f>
        <v>4</v>
      </c>
      <c r="K6533">
        <f>AVERAGE(D6533:D6537)</f>
        <v>30</v>
      </c>
      <c r="L6533">
        <f>AVERAGE(D6533:D6552)</f>
        <v>30</v>
      </c>
      <c r="M6533">
        <f>K6533-L6533</f>
        <v>0</v>
      </c>
      <c r="N6533" t="str">
        <f>IF(K6533&gt;L6533,"HIGH ZONE BIAS",IF(K6533&lt;L6533,"LOW ZONE BIAS","EQUILIBRIUM"))</f>
        <v>EQUILIBRIUM</v>
      </c>
    </row>
    <row r="6534">
      <c r="A6534">
        <v>21037</v>
      </c>
      <c r="B6534" t="str">
        <v>2021-08-09</v>
      </c>
      <c r="C6534" t="str">
        <v>Evening</v>
      </c>
      <c r="D6534">
        <v>26</v>
      </c>
      <c r="E6534" t="str">
        <f>IF(MOD(D6534,2)=0,"EVEN","ODD")</f>
        <v>EVEN</v>
      </c>
      <c r="F6534" t="str">
        <f>IF(D6534&lt;=18,"LOW (1-18)","HIGH (19-36)")</f>
        <v>HIGH (19-36)</v>
      </c>
      <c r="G6534">
        <f>INT((D6534-1)/6)+1</f>
        <v>5</v>
      </c>
      <c r="H6534">
        <f>MOD(D6534-1,6)+1</f>
        <v>2</v>
      </c>
      <c r="I6534">
        <f>37-D6534</f>
        <v>11</v>
      </c>
      <c r="J6534">
        <f>ABS(D6534-D6535)</f>
        <v>15</v>
      </c>
      <c r="K6534">
        <f>AVERAGE(D6534:D6538)</f>
        <v>26</v>
      </c>
      <c r="L6534">
        <f>AVERAGE(D6534:D6553)</f>
        <v>26</v>
      </c>
      <c r="M6534">
        <f>K6534-L6534</f>
        <v>0</v>
      </c>
      <c r="N6534" t="str">
        <f>IF(K6534&gt;L6534,"HIGH ZONE BIAS",IF(K6534&lt;L6534,"LOW ZONE BIAS","EQUILIBRIUM"))</f>
        <v>EQUILIBRIUM</v>
      </c>
    </row>
    <row r="6535">
      <c r="A6535">
        <v>21036</v>
      </c>
      <c r="B6535" t="str">
        <v>2021-08-09</v>
      </c>
      <c r="C6535" t="str">
        <v>Afternoon</v>
      </c>
      <c r="D6535">
        <v>11</v>
      </c>
      <c r="E6535" t="str">
        <f>IF(MOD(D6535,2)=0,"EVEN","ODD")</f>
        <v>ODD</v>
      </c>
      <c r="F6535" t="str">
        <f>IF(D6535&lt;=18,"LOW (1-18)","HIGH (19-36)")</f>
        <v>LOW (1-18)</v>
      </c>
      <c r="G6535">
        <f>INT((D6535-1)/6)+1</f>
        <v>2</v>
      </c>
      <c r="H6535">
        <f>MOD(D6535-1,6)+1</f>
        <v>5</v>
      </c>
      <c r="I6535">
        <f>37-D6535</f>
        <v>26</v>
      </c>
      <c r="J6535">
        <f>ABS(D6535-D6536)</f>
        <v>9</v>
      </c>
      <c r="K6535">
        <f>AVERAGE(D6535:D6539)</f>
        <v>11</v>
      </c>
      <c r="L6535">
        <f>AVERAGE(D6535:D6554)</f>
        <v>11</v>
      </c>
      <c r="M6535">
        <f>K6535-L6535</f>
        <v>0</v>
      </c>
      <c r="N6535" t="str">
        <f>IF(K6535&gt;L6535,"HIGH ZONE BIAS",IF(K6535&lt;L6535,"LOW ZONE BIAS","EQUILIBRIUM"))</f>
        <v>EQUILIBRIUM</v>
      </c>
    </row>
    <row r="6536">
      <c r="A6536">
        <v>21035</v>
      </c>
      <c r="B6536" t="str">
        <v>2021-08-09</v>
      </c>
      <c r="C6536" t="str">
        <v>Midday</v>
      </c>
      <c r="D6536">
        <v>20</v>
      </c>
      <c r="E6536" t="str">
        <f>IF(MOD(D6536,2)=0,"EVEN","ODD")</f>
        <v>EVEN</v>
      </c>
      <c r="F6536" t="str">
        <f>IF(D6536&lt;=18,"LOW (1-18)","HIGH (19-36)")</f>
        <v>HIGH (19-36)</v>
      </c>
      <c r="G6536">
        <f>INT((D6536-1)/6)+1</f>
        <v>4</v>
      </c>
      <c r="H6536">
        <f>MOD(D6536-1,6)+1</f>
        <v>2</v>
      </c>
      <c r="I6536">
        <f>37-D6536</f>
        <v>17</v>
      </c>
      <c r="J6536">
        <f>ABS(D6536-D6537)</f>
        <v>3</v>
      </c>
      <c r="K6536">
        <f>AVERAGE(D6536:D6540)</f>
        <v>20</v>
      </c>
      <c r="L6536">
        <f>AVERAGE(D6536:D6555)</f>
        <v>20</v>
      </c>
      <c r="M6536">
        <f>K6536-L6536</f>
        <v>0</v>
      </c>
      <c r="N6536" t="str">
        <f>IF(K6536&gt;L6536,"HIGH ZONE BIAS",IF(K6536&lt;L6536,"LOW ZONE BIAS","EQUILIBRIUM"))</f>
        <v>EQUILIBRIUM</v>
      </c>
    </row>
    <row r="6537">
      <c r="A6537">
        <v>21034</v>
      </c>
      <c r="B6537" t="str">
        <v>2021-08-09</v>
      </c>
      <c r="C6537" t="str">
        <v>Morning</v>
      </c>
      <c r="D6537">
        <v>23</v>
      </c>
      <c r="E6537" t="str">
        <f>IF(MOD(D6537,2)=0,"EVEN","ODD")</f>
        <v>ODD</v>
      </c>
      <c r="F6537" t="str">
        <f>IF(D6537&lt;=18,"LOW (1-18)","HIGH (19-36)")</f>
        <v>HIGH (19-36)</v>
      </c>
      <c r="G6537">
        <f>INT((D6537-1)/6)+1</f>
        <v>4</v>
      </c>
      <c r="H6537">
        <f>MOD(D6537-1,6)+1</f>
        <v>5</v>
      </c>
      <c r="I6537">
        <f>37-D6537</f>
        <v>14</v>
      </c>
      <c r="J6537">
        <f>ABS(D6537-D6538)</f>
        <v>1</v>
      </c>
      <c r="K6537">
        <f>AVERAGE(D6537:D6541)</f>
        <v>23</v>
      </c>
      <c r="L6537">
        <f>AVERAGE(D6537:D6556)</f>
        <v>23</v>
      </c>
      <c r="M6537">
        <f>K6537-L6537</f>
        <v>0</v>
      </c>
      <c r="N6537" t="str">
        <f>IF(K6537&gt;L6537,"HIGH ZONE BIAS",IF(K6537&lt;L6537,"LOW ZONE BIAS","EQUILIBRIUM"))</f>
        <v>EQUILIBRIUM</v>
      </c>
    </row>
    <row r="6538">
      <c r="A6538">
        <v>21033</v>
      </c>
      <c r="B6538" t="str">
        <v>2021-05-15</v>
      </c>
      <c r="C6538" t="str">
        <v>Evening</v>
      </c>
      <c r="D6538">
        <v>24</v>
      </c>
      <c r="E6538" t="str">
        <f>IF(MOD(D6538,2)=0,"EVEN","ODD")</f>
        <v>EVEN</v>
      </c>
      <c r="F6538" t="str">
        <f>IF(D6538&lt;=18,"LOW (1-18)","HIGH (19-36)")</f>
        <v>HIGH (19-36)</v>
      </c>
      <c r="G6538">
        <f>INT((D6538-1)/6)+1</f>
        <v>4</v>
      </c>
      <c r="H6538">
        <f>MOD(D6538-1,6)+1</f>
        <v>6</v>
      </c>
      <c r="I6538">
        <f>37-D6538</f>
        <v>13</v>
      </c>
      <c r="J6538">
        <f>ABS(D6538-D6539)</f>
        <v>8</v>
      </c>
      <c r="K6538">
        <f>AVERAGE(D6538:D6542)</f>
        <v>24</v>
      </c>
      <c r="L6538">
        <f>AVERAGE(D6538:D6557)</f>
        <v>24</v>
      </c>
      <c r="M6538">
        <f>K6538-L6538</f>
        <v>0</v>
      </c>
      <c r="N6538" t="str">
        <f>IF(K6538&gt;L6538,"HIGH ZONE BIAS",IF(K6538&lt;L6538,"LOW ZONE BIAS","EQUILIBRIUM"))</f>
        <v>EQUILIBRIUM</v>
      </c>
    </row>
    <row r="6539">
      <c r="A6539">
        <v>21032</v>
      </c>
      <c r="B6539" t="str">
        <v>2021-05-15</v>
      </c>
      <c r="C6539" t="str">
        <v>Afternoon</v>
      </c>
      <c r="D6539">
        <v>16</v>
      </c>
      <c r="E6539" t="str">
        <f>IF(MOD(D6539,2)=0,"EVEN","ODD")</f>
        <v>EVEN</v>
      </c>
      <c r="F6539" t="str">
        <f>IF(D6539&lt;=18,"LOW (1-18)","HIGH (19-36)")</f>
        <v>LOW (1-18)</v>
      </c>
      <c r="G6539">
        <f>INT((D6539-1)/6)+1</f>
        <v>3</v>
      </c>
      <c r="H6539">
        <f>MOD(D6539-1,6)+1</f>
        <v>4</v>
      </c>
      <c r="I6539">
        <f>37-D6539</f>
        <v>21</v>
      </c>
      <c r="J6539">
        <f>ABS(D6539-D6540)</f>
        <v>20</v>
      </c>
      <c r="K6539">
        <f>AVERAGE(D6539:D6543)</f>
        <v>16</v>
      </c>
      <c r="L6539">
        <f>AVERAGE(D6539:D6558)</f>
        <v>16</v>
      </c>
      <c r="M6539">
        <f>K6539-L6539</f>
        <v>0</v>
      </c>
      <c r="N6539" t="str">
        <f>IF(K6539&gt;L6539,"HIGH ZONE BIAS",IF(K6539&lt;L6539,"LOW ZONE BIAS","EQUILIBRIUM"))</f>
        <v>EQUILIBRIUM</v>
      </c>
    </row>
    <row r="6540">
      <c r="A6540">
        <v>21031</v>
      </c>
      <c r="B6540" t="str">
        <v>2021-05-15</v>
      </c>
      <c r="C6540" t="str">
        <v>Midday</v>
      </c>
      <c r="D6540">
        <v>36</v>
      </c>
      <c r="E6540" t="str">
        <f>IF(MOD(D6540,2)=0,"EVEN","ODD")</f>
        <v>EVEN</v>
      </c>
      <c r="F6540" t="str">
        <f>IF(D6540&lt;=18,"LOW (1-18)","HIGH (19-36)")</f>
        <v>HIGH (19-36)</v>
      </c>
      <c r="G6540">
        <f>INT((D6540-1)/6)+1</f>
        <v>6</v>
      </c>
      <c r="H6540">
        <f>MOD(D6540-1,6)+1</f>
        <v>6</v>
      </c>
      <c r="I6540">
        <f>37-D6540</f>
        <v>1</v>
      </c>
      <c r="J6540">
        <f>ABS(D6540-D6541)</f>
        <v>34</v>
      </c>
      <c r="K6540">
        <f>AVERAGE(D6540:D6544)</f>
        <v>36</v>
      </c>
      <c r="L6540">
        <f>AVERAGE(D6540:D6559)</f>
        <v>36</v>
      </c>
      <c r="M6540">
        <f>K6540-L6540</f>
        <v>0</v>
      </c>
      <c r="N6540" t="str">
        <f>IF(K6540&gt;L6540,"HIGH ZONE BIAS",IF(K6540&lt;L6540,"LOW ZONE BIAS","EQUILIBRIUM"))</f>
        <v>EQUILIBRIUM</v>
      </c>
    </row>
    <row r="6541">
      <c r="A6541">
        <v>21030</v>
      </c>
      <c r="B6541" t="str">
        <v>2021-05-15</v>
      </c>
      <c r="C6541" t="str">
        <v>Morning</v>
      </c>
      <c r="D6541">
        <v>2</v>
      </c>
      <c r="E6541" t="str">
        <f>IF(MOD(D6541,2)=0,"EVEN","ODD")</f>
        <v>EVEN</v>
      </c>
      <c r="F6541" t="str">
        <f>IF(D6541&lt;=18,"LOW (1-18)","HIGH (19-36)")</f>
        <v>LOW (1-18)</v>
      </c>
      <c r="G6541">
        <f>INT((D6541-1)/6)+1</f>
        <v>1</v>
      </c>
      <c r="H6541">
        <f>MOD(D6541-1,6)+1</f>
        <v>2</v>
      </c>
      <c r="I6541">
        <f>37-D6541</f>
        <v>35</v>
      </c>
      <c r="J6541">
        <f>ABS(D6541-D6542)</f>
        <v>6</v>
      </c>
      <c r="K6541">
        <f>AVERAGE(D6541:D6545)</f>
        <v>2</v>
      </c>
      <c r="L6541">
        <f>AVERAGE(D6541:D6560)</f>
        <v>2</v>
      </c>
      <c r="M6541">
        <f>K6541-L6541</f>
        <v>0</v>
      </c>
      <c r="N6541" t="str">
        <f>IF(K6541&gt;L6541,"HIGH ZONE BIAS",IF(K6541&lt;L6541,"LOW ZONE BIAS","EQUILIBRIUM"))</f>
        <v>EQUILIBRIUM</v>
      </c>
    </row>
    <row r="6542">
      <c r="A6542">
        <v>21029</v>
      </c>
      <c r="B6542" t="str">
        <v>2021-05-14</v>
      </c>
      <c r="C6542" t="str">
        <v>Evening</v>
      </c>
      <c r="D6542">
        <v>8</v>
      </c>
      <c r="E6542" t="str">
        <f>IF(MOD(D6542,2)=0,"EVEN","ODD")</f>
        <v>EVEN</v>
      </c>
      <c r="F6542" t="str">
        <f>IF(D6542&lt;=18,"LOW (1-18)","HIGH (19-36)")</f>
        <v>LOW (1-18)</v>
      </c>
      <c r="G6542">
        <f>INT((D6542-1)/6)+1</f>
        <v>2</v>
      </c>
      <c r="H6542">
        <f>MOD(D6542-1,6)+1</f>
        <v>2</v>
      </c>
      <c r="I6542">
        <f>37-D6542</f>
        <v>29</v>
      </c>
      <c r="J6542">
        <f>ABS(D6542-D6543)</f>
        <v>25</v>
      </c>
      <c r="K6542">
        <f>AVERAGE(D6542:D6546)</f>
        <v>8</v>
      </c>
      <c r="L6542">
        <f>AVERAGE(D6542:D6561)</f>
        <v>8</v>
      </c>
      <c r="M6542">
        <f>K6542-L6542</f>
        <v>0</v>
      </c>
      <c r="N6542" t="str">
        <f>IF(K6542&gt;L6542,"HIGH ZONE BIAS",IF(K6542&lt;L6542,"LOW ZONE BIAS","EQUILIBRIUM"))</f>
        <v>EQUILIBRIUM</v>
      </c>
    </row>
    <row r="6543">
      <c r="A6543">
        <v>21028</v>
      </c>
      <c r="B6543" t="str">
        <v>2021-05-14</v>
      </c>
      <c r="C6543" t="str">
        <v>Afternoon</v>
      </c>
      <c r="D6543">
        <v>33</v>
      </c>
      <c r="E6543" t="str">
        <f>IF(MOD(D6543,2)=0,"EVEN","ODD")</f>
        <v>ODD</v>
      </c>
      <c r="F6543" t="str">
        <f>IF(D6543&lt;=18,"LOW (1-18)","HIGH (19-36)")</f>
        <v>HIGH (19-36)</v>
      </c>
      <c r="G6543">
        <f>INT((D6543-1)/6)+1</f>
        <v>6</v>
      </c>
      <c r="H6543">
        <f>MOD(D6543-1,6)+1</f>
        <v>3</v>
      </c>
      <c r="I6543">
        <f>37-D6543</f>
        <v>4</v>
      </c>
      <c r="J6543">
        <f>ABS(D6543-D6544)</f>
        <v>2</v>
      </c>
      <c r="K6543">
        <f>AVERAGE(D6543:D6547)</f>
        <v>33</v>
      </c>
      <c r="L6543">
        <f>AVERAGE(D6543:D6562)</f>
        <v>33</v>
      </c>
      <c r="M6543">
        <f>K6543-L6543</f>
        <v>0</v>
      </c>
      <c r="N6543" t="str">
        <f>IF(K6543&gt;L6543,"HIGH ZONE BIAS",IF(K6543&lt;L6543,"LOW ZONE BIAS","EQUILIBRIUM"))</f>
        <v>EQUILIBRIUM</v>
      </c>
    </row>
    <row r="6544">
      <c r="A6544">
        <v>21027</v>
      </c>
      <c r="B6544" t="str">
        <v>2021-05-14</v>
      </c>
      <c r="C6544" t="str">
        <v>Midday</v>
      </c>
      <c r="D6544">
        <v>35</v>
      </c>
      <c r="E6544" t="str">
        <f>IF(MOD(D6544,2)=0,"EVEN","ODD")</f>
        <v>ODD</v>
      </c>
      <c r="F6544" t="str">
        <f>IF(D6544&lt;=18,"LOW (1-18)","HIGH (19-36)")</f>
        <v>HIGH (19-36)</v>
      </c>
      <c r="G6544">
        <f>INT((D6544-1)/6)+1</f>
        <v>6</v>
      </c>
      <c r="H6544">
        <f>MOD(D6544-1,6)+1</f>
        <v>5</v>
      </c>
      <c r="I6544">
        <f>37-D6544</f>
        <v>2</v>
      </c>
      <c r="J6544">
        <f>ABS(D6544-D6545)</f>
        <v>13</v>
      </c>
      <c r="K6544">
        <f>AVERAGE(D6544:D6548)</f>
        <v>35</v>
      </c>
      <c r="L6544">
        <f>AVERAGE(D6544:D6563)</f>
        <v>35</v>
      </c>
      <c r="M6544">
        <f>K6544-L6544</f>
        <v>0</v>
      </c>
      <c r="N6544" t="str">
        <f>IF(K6544&gt;L6544,"HIGH ZONE BIAS",IF(K6544&lt;L6544,"LOW ZONE BIAS","EQUILIBRIUM"))</f>
        <v>EQUILIBRIUM</v>
      </c>
    </row>
    <row r="6545">
      <c r="A6545">
        <v>21026</v>
      </c>
      <c r="B6545" t="str">
        <v>2021-05-14</v>
      </c>
      <c r="C6545" t="str">
        <v>Morning</v>
      </c>
      <c r="D6545">
        <v>22</v>
      </c>
      <c r="E6545" t="str">
        <f>IF(MOD(D6545,2)=0,"EVEN","ODD")</f>
        <v>EVEN</v>
      </c>
      <c r="F6545" t="str">
        <f>IF(D6545&lt;=18,"LOW (1-18)","HIGH (19-36)")</f>
        <v>HIGH (19-36)</v>
      </c>
      <c r="G6545">
        <f>INT((D6545-1)/6)+1</f>
        <v>4</v>
      </c>
      <c r="H6545">
        <f>MOD(D6545-1,6)+1</f>
        <v>4</v>
      </c>
      <c r="I6545">
        <f>37-D6545</f>
        <v>15</v>
      </c>
      <c r="J6545">
        <f>ABS(D6545-D6546)</f>
        <v>2</v>
      </c>
      <c r="K6545">
        <f>AVERAGE(D6545:D6549)</f>
        <v>22</v>
      </c>
      <c r="L6545">
        <f>AVERAGE(D6545:D6564)</f>
        <v>22</v>
      </c>
      <c r="M6545">
        <f>K6545-L6545</f>
        <v>0</v>
      </c>
      <c r="N6545" t="str">
        <f>IF(K6545&gt;L6545,"HIGH ZONE BIAS",IF(K6545&lt;L6545,"LOW ZONE BIAS","EQUILIBRIUM"))</f>
        <v>EQUILIBRIUM</v>
      </c>
    </row>
    <row r="6546">
      <c r="A6546">
        <v>21025</v>
      </c>
      <c r="B6546" t="str">
        <v>2021-05-12</v>
      </c>
      <c r="C6546" t="str">
        <v>Evening</v>
      </c>
      <c r="D6546">
        <v>20</v>
      </c>
      <c r="E6546" t="str">
        <f>IF(MOD(D6546,2)=0,"EVEN","ODD")</f>
        <v>EVEN</v>
      </c>
      <c r="F6546" t="str">
        <f>IF(D6546&lt;=18,"LOW (1-18)","HIGH (19-36)")</f>
        <v>HIGH (19-36)</v>
      </c>
      <c r="G6546">
        <f>INT((D6546-1)/6)+1</f>
        <v>4</v>
      </c>
      <c r="H6546">
        <f>MOD(D6546-1,6)+1</f>
        <v>2</v>
      </c>
      <c r="I6546">
        <f>37-D6546</f>
        <v>17</v>
      </c>
      <c r="J6546">
        <f>ABS(D6546-D6547)</f>
        <v>6</v>
      </c>
      <c r="K6546">
        <f>AVERAGE(D6546:D6550)</f>
        <v>20</v>
      </c>
      <c r="L6546">
        <f>AVERAGE(D6546:D6565)</f>
        <v>20</v>
      </c>
      <c r="M6546">
        <f>K6546-L6546</f>
        <v>0</v>
      </c>
      <c r="N6546" t="str">
        <f>IF(K6546&gt;L6546,"HIGH ZONE BIAS",IF(K6546&lt;L6546,"LOW ZONE BIAS","EQUILIBRIUM"))</f>
        <v>EQUILIBRIUM</v>
      </c>
    </row>
    <row r="6547">
      <c r="A6547">
        <v>21024</v>
      </c>
      <c r="B6547" t="str">
        <v>2021-05-12</v>
      </c>
      <c r="C6547" t="str">
        <v>Afternoon</v>
      </c>
      <c r="D6547">
        <v>14</v>
      </c>
      <c r="E6547" t="str">
        <f>IF(MOD(D6547,2)=0,"EVEN","ODD")</f>
        <v>EVEN</v>
      </c>
      <c r="F6547" t="str">
        <f>IF(D6547&lt;=18,"LOW (1-18)","HIGH (19-36)")</f>
        <v>LOW (1-18)</v>
      </c>
      <c r="G6547">
        <f>INT((D6547-1)/6)+1</f>
        <v>3</v>
      </c>
      <c r="H6547">
        <f>MOD(D6547-1,6)+1</f>
        <v>2</v>
      </c>
      <c r="I6547">
        <f>37-D6547</f>
        <v>23</v>
      </c>
      <c r="J6547">
        <f>ABS(D6547-D6548)</f>
        <v>9</v>
      </c>
      <c r="K6547">
        <f>AVERAGE(D6547:D6551)</f>
        <v>14</v>
      </c>
      <c r="L6547">
        <f>AVERAGE(D6547:D6566)</f>
        <v>14</v>
      </c>
      <c r="M6547">
        <f>K6547-L6547</f>
        <v>0</v>
      </c>
      <c r="N6547" t="str">
        <f>IF(K6547&gt;L6547,"HIGH ZONE BIAS",IF(K6547&lt;L6547,"LOW ZONE BIAS","EQUILIBRIUM"))</f>
        <v>EQUILIBRIUM</v>
      </c>
    </row>
    <row r="6548">
      <c r="A6548">
        <v>21023</v>
      </c>
      <c r="B6548" t="str">
        <v>2021-05-12</v>
      </c>
      <c r="C6548" t="str">
        <v>Midday</v>
      </c>
      <c r="D6548">
        <v>23</v>
      </c>
      <c r="E6548" t="str">
        <f>IF(MOD(D6548,2)=0,"EVEN","ODD")</f>
        <v>ODD</v>
      </c>
      <c r="F6548" t="str">
        <f>IF(D6548&lt;=18,"LOW (1-18)","HIGH (19-36)")</f>
        <v>HIGH (19-36)</v>
      </c>
      <c r="G6548">
        <f>INT((D6548-1)/6)+1</f>
        <v>4</v>
      </c>
      <c r="H6548">
        <f>MOD(D6548-1,6)+1</f>
        <v>5</v>
      </c>
      <c r="I6548">
        <f>37-D6548</f>
        <v>14</v>
      </c>
      <c r="J6548">
        <f>ABS(D6548-D6549)</f>
        <v>3</v>
      </c>
      <c r="K6548">
        <f>AVERAGE(D6548:D6552)</f>
        <v>23</v>
      </c>
      <c r="L6548">
        <f>AVERAGE(D6548:D6567)</f>
        <v>23</v>
      </c>
      <c r="M6548">
        <f>K6548-L6548</f>
        <v>0</v>
      </c>
      <c r="N6548" t="str">
        <f>IF(K6548&gt;L6548,"HIGH ZONE BIAS",IF(K6548&lt;L6548,"LOW ZONE BIAS","EQUILIBRIUM"))</f>
        <v>EQUILIBRIUM</v>
      </c>
    </row>
    <row r="6549">
      <c r="A6549">
        <v>21022</v>
      </c>
      <c r="B6549" t="str">
        <v>2021-05-12</v>
      </c>
      <c r="C6549" t="str">
        <v>Morning</v>
      </c>
      <c r="D6549">
        <v>26</v>
      </c>
      <c r="E6549" t="str">
        <f>IF(MOD(D6549,2)=0,"EVEN","ODD")</f>
        <v>EVEN</v>
      </c>
      <c r="F6549" t="str">
        <f>IF(D6549&lt;=18,"LOW (1-18)","HIGH (19-36)")</f>
        <v>HIGH (19-36)</v>
      </c>
      <c r="G6549">
        <f>INT((D6549-1)/6)+1</f>
        <v>5</v>
      </c>
      <c r="H6549">
        <f>MOD(D6549-1,6)+1</f>
        <v>2</v>
      </c>
      <c r="I6549">
        <f>37-D6549</f>
        <v>11</v>
      </c>
      <c r="J6549">
        <f>ABS(D6549-D6550)</f>
        <v>23</v>
      </c>
      <c r="K6549">
        <f>AVERAGE(D6549:D6553)</f>
        <v>26</v>
      </c>
      <c r="L6549">
        <f>AVERAGE(D6549:D6568)</f>
        <v>26</v>
      </c>
      <c r="M6549">
        <f>K6549-L6549</f>
        <v>0</v>
      </c>
      <c r="N6549" t="str">
        <f>IF(K6549&gt;L6549,"HIGH ZONE BIAS",IF(K6549&lt;L6549,"LOW ZONE BIAS","EQUILIBRIUM"))</f>
        <v>EQUILIBRIUM</v>
      </c>
    </row>
    <row r="6550">
      <c r="A6550">
        <v>21021</v>
      </c>
      <c r="B6550" t="str">
        <v>2021-05-11</v>
      </c>
      <c r="C6550" t="str">
        <v>Evening</v>
      </c>
      <c r="D6550">
        <v>3</v>
      </c>
      <c r="E6550" t="str">
        <f>IF(MOD(D6550,2)=0,"EVEN","ODD")</f>
        <v>ODD</v>
      </c>
      <c r="F6550" t="str">
        <f>IF(D6550&lt;=18,"LOW (1-18)","HIGH (19-36)")</f>
        <v>LOW (1-18)</v>
      </c>
      <c r="G6550">
        <f>INT((D6550-1)/6)+1</f>
        <v>1</v>
      </c>
      <c r="H6550">
        <f>MOD(D6550-1,6)+1</f>
        <v>3</v>
      </c>
      <c r="I6550">
        <f>37-D6550</f>
        <v>34</v>
      </c>
      <c r="J6550">
        <f>ABS(D6550-D6551)</f>
        <v>18</v>
      </c>
      <c r="K6550">
        <f>AVERAGE(D6550:D6554)</f>
        <v>3</v>
      </c>
      <c r="L6550">
        <f>AVERAGE(D6550:D6569)</f>
        <v>3</v>
      </c>
      <c r="M6550">
        <f>K6550-L6550</f>
        <v>0</v>
      </c>
      <c r="N6550" t="str">
        <f>IF(K6550&gt;L6550,"HIGH ZONE BIAS",IF(K6550&lt;L6550,"LOW ZONE BIAS","EQUILIBRIUM"))</f>
        <v>EQUILIBRIUM</v>
      </c>
    </row>
    <row r="6551">
      <c r="A6551">
        <v>21020</v>
      </c>
      <c r="B6551" t="str">
        <v>2021-05-11</v>
      </c>
      <c r="C6551" t="str">
        <v>Afternoon</v>
      </c>
      <c r="D6551">
        <v>21</v>
      </c>
      <c r="E6551" t="str">
        <f>IF(MOD(D6551,2)=0,"EVEN","ODD")</f>
        <v>ODD</v>
      </c>
      <c r="F6551" t="str">
        <f>IF(D6551&lt;=18,"LOW (1-18)","HIGH (19-36)")</f>
        <v>HIGH (19-36)</v>
      </c>
      <c r="G6551">
        <f>INT((D6551-1)/6)+1</f>
        <v>4</v>
      </c>
      <c r="H6551">
        <f>MOD(D6551-1,6)+1</f>
        <v>3</v>
      </c>
      <c r="I6551">
        <f>37-D6551</f>
        <v>16</v>
      </c>
      <c r="J6551">
        <f>ABS(D6551-D6552)</f>
        <v>2</v>
      </c>
      <c r="K6551">
        <f>AVERAGE(D6551:D6555)</f>
        <v>21</v>
      </c>
      <c r="L6551">
        <f>AVERAGE(D6551:D6570)</f>
        <v>21</v>
      </c>
      <c r="M6551">
        <f>K6551-L6551</f>
        <v>0</v>
      </c>
      <c r="N6551" t="str">
        <f>IF(K6551&gt;L6551,"HIGH ZONE BIAS",IF(K6551&lt;L6551,"LOW ZONE BIAS","EQUILIBRIUM"))</f>
        <v>EQUILIBRIUM</v>
      </c>
    </row>
    <row r="6552">
      <c r="A6552">
        <v>21019</v>
      </c>
      <c r="B6552" t="str">
        <v>2021-05-11</v>
      </c>
      <c r="C6552" t="str">
        <v>Midday</v>
      </c>
      <c r="D6552">
        <v>19</v>
      </c>
      <c r="E6552" t="str">
        <f>IF(MOD(D6552,2)=0,"EVEN","ODD")</f>
        <v>ODD</v>
      </c>
      <c r="F6552" t="str">
        <f>IF(D6552&lt;=18,"LOW (1-18)","HIGH (19-36)")</f>
        <v>HIGH (19-36)</v>
      </c>
      <c r="G6552">
        <f>INT((D6552-1)/6)+1</f>
        <v>4</v>
      </c>
      <c r="H6552">
        <f>MOD(D6552-1,6)+1</f>
        <v>1</v>
      </c>
      <c r="I6552">
        <f>37-D6552</f>
        <v>18</v>
      </c>
      <c r="J6552">
        <f>ABS(D6552-D6553)</f>
        <v>0</v>
      </c>
      <c r="K6552">
        <f>AVERAGE(D6552:D6556)</f>
        <v>19</v>
      </c>
      <c r="L6552">
        <f>AVERAGE(D6552:D6571)</f>
        <v>19</v>
      </c>
      <c r="M6552">
        <f>K6552-L6552</f>
        <v>0</v>
      </c>
      <c r="N6552" t="str">
        <f>IF(K6552&gt;L6552,"HIGH ZONE BIAS",IF(K6552&lt;L6552,"LOW ZONE BIAS","EQUILIBRIUM"))</f>
        <v>EQUILIBRIUM</v>
      </c>
    </row>
    <row r="6553">
      <c r="A6553">
        <v>21018</v>
      </c>
      <c r="B6553" t="str">
        <v>2021-05-11</v>
      </c>
      <c r="C6553" t="str">
        <v>Morning</v>
      </c>
      <c r="D6553">
        <v>19</v>
      </c>
      <c r="E6553" t="str">
        <f>IF(MOD(D6553,2)=0,"EVEN","ODD")</f>
        <v>ODD</v>
      </c>
      <c r="F6553" t="str">
        <f>IF(D6553&lt;=18,"LOW (1-18)","HIGH (19-36)")</f>
        <v>HIGH (19-36)</v>
      </c>
      <c r="G6553">
        <f>INT((D6553-1)/6)+1</f>
        <v>4</v>
      </c>
      <c r="H6553">
        <f>MOD(D6553-1,6)+1</f>
        <v>1</v>
      </c>
      <c r="I6553">
        <f>37-D6553</f>
        <v>18</v>
      </c>
      <c r="J6553">
        <f>ABS(D6553-D6554)</f>
        <v>18</v>
      </c>
      <c r="K6553">
        <f>AVERAGE(D6553:D6557)</f>
        <v>19</v>
      </c>
      <c r="L6553">
        <f>AVERAGE(D6553:D6572)</f>
        <v>19</v>
      </c>
      <c r="M6553">
        <f>K6553-L6553</f>
        <v>0</v>
      </c>
      <c r="N6553" t="str">
        <f>IF(K6553&gt;L6553,"HIGH ZONE BIAS",IF(K6553&lt;L6553,"LOW ZONE BIAS","EQUILIBRIUM"))</f>
        <v>EQUILIBRIUM</v>
      </c>
    </row>
    <row r="6554">
      <c r="A6554">
        <v>21017</v>
      </c>
      <c r="B6554" t="str">
        <v>2021-05-10</v>
      </c>
      <c r="C6554" t="str">
        <v>Evening</v>
      </c>
      <c r="D6554">
        <v>1</v>
      </c>
      <c r="E6554" t="str">
        <f>IF(MOD(D6554,2)=0,"EVEN","ODD")</f>
        <v>ODD</v>
      </c>
      <c r="F6554" t="str">
        <f>IF(D6554&lt;=18,"LOW (1-18)","HIGH (19-36)")</f>
        <v>LOW (1-18)</v>
      </c>
      <c r="G6554">
        <f>INT((D6554-1)/6)+1</f>
        <v>1</v>
      </c>
      <c r="H6554">
        <f>MOD(D6554-1,6)+1</f>
        <v>1</v>
      </c>
      <c r="I6554">
        <f>37-D6554</f>
        <v>36</v>
      </c>
      <c r="J6554">
        <f>ABS(D6554-D6555)</f>
        <v>6</v>
      </c>
      <c r="K6554">
        <f>AVERAGE(D6554:D6558)</f>
        <v>1</v>
      </c>
      <c r="L6554">
        <f>AVERAGE(D6554:D6573)</f>
        <v>1</v>
      </c>
      <c r="M6554">
        <f>K6554-L6554</f>
        <v>0</v>
      </c>
      <c r="N6554" t="str">
        <f>IF(K6554&gt;L6554,"HIGH ZONE BIAS",IF(K6554&lt;L6554,"LOW ZONE BIAS","EQUILIBRIUM"))</f>
        <v>EQUILIBRIUM</v>
      </c>
    </row>
    <row r="6555">
      <c r="A6555">
        <v>21016</v>
      </c>
      <c r="B6555" t="str">
        <v>2021-05-10</v>
      </c>
      <c r="C6555" t="str">
        <v>Afternoon</v>
      </c>
      <c r="D6555">
        <v>7</v>
      </c>
      <c r="E6555" t="str">
        <f>IF(MOD(D6555,2)=0,"EVEN","ODD")</f>
        <v>ODD</v>
      </c>
      <c r="F6555" t="str">
        <f>IF(D6555&lt;=18,"LOW (1-18)","HIGH (19-36)")</f>
        <v>LOW (1-18)</v>
      </c>
      <c r="G6555">
        <f>INT((D6555-1)/6)+1</f>
        <v>2</v>
      </c>
      <c r="H6555">
        <f>MOD(D6555-1,6)+1</f>
        <v>1</v>
      </c>
      <c r="I6555">
        <f>37-D6555</f>
        <v>30</v>
      </c>
      <c r="J6555">
        <f>ABS(D6555-D6556)</f>
        <v>13</v>
      </c>
      <c r="K6555">
        <f>AVERAGE(D6555:D6559)</f>
        <v>7</v>
      </c>
      <c r="L6555">
        <f>AVERAGE(D6555:D6574)</f>
        <v>7</v>
      </c>
      <c r="M6555">
        <f>K6555-L6555</f>
        <v>0</v>
      </c>
      <c r="N6555" t="str">
        <f>IF(K6555&gt;L6555,"HIGH ZONE BIAS",IF(K6555&lt;L6555,"LOW ZONE BIAS","EQUILIBRIUM"))</f>
        <v>EQUILIBRIUM</v>
      </c>
    </row>
    <row r="6556">
      <c r="A6556">
        <v>21015</v>
      </c>
      <c r="B6556" t="str">
        <v>2021-05-10</v>
      </c>
      <c r="C6556" t="str">
        <v>Midday</v>
      </c>
      <c r="D6556">
        <v>20</v>
      </c>
      <c r="E6556" t="str">
        <f>IF(MOD(D6556,2)=0,"EVEN","ODD")</f>
        <v>EVEN</v>
      </c>
      <c r="F6556" t="str">
        <f>IF(D6556&lt;=18,"LOW (1-18)","HIGH (19-36)")</f>
        <v>HIGH (19-36)</v>
      </c>
      <c r="G6556">
        <f>INT((D6556-1)/6)+1</f>
        <v>4</v>
      </c>
      <c r="H6556">
        <f>MOD(D6556-1,6)+1</f>
        <v>2</v>
      </c>
      <c r="I6556">
        <f>37-D6556</f>
        <v>17</v>
      </c>
      <c r="J6556">
        <f>ABS(D6556-D6557)</f>
        <v>1</v>
      </c>
      <c r="K6556">
        <f>AVERAGE(D6556:D6560)</f>
        <v>20</v>
      </c>
      <c r="L6556">
        <f>AVERAGE(D6556:D6575)</f>
        <v>20</v>
      </c>
      <c r="M6556">
        <f>K6556-L6556</f>
        <v>0</v>
      </c>
      <c r="N6556" t="str">
        <f>IF(K6556&gt;L6556,"HIGH ZONE BIAS",IF(K6556&lt;L6556,"LOW ZONE BIAS","EQUILIBRIUM"))</f>
        <v>EQUILIBRIUM</v>
      </c>
    </row>
    <row r="6557">
      <c r="A6557">
        <v>21014</v>
      </c>
      <c r="B6557" t="str">
        <v>2021-05-10</v>
      </c>
      <c r="C6557" t="str">
        <v>Morning</v>
      </c>
      <c r="D6557">
        <v>19</v>
      </c>
      <c r="E6557" t="str">
        <f>IF(MOD(D6557,2)=0,"EVEN","ODD")</f>
        <v>ODD</v>
      </c>
      <c r="F6557" t="str">
        <f>IF(D6557&lt;=18,"LOW (1-18)","HIGH (19-36)")</f>
        <v>HIGH (19-36)</v>
      </c>
      <c r="G6557">
        <f>INT((D6557-1)/6)+1</f>
        <v>4</v>
      </c>
      <c r="H6557">
        <f>MOD(D6557-1,6)+1</f>
        <v>1</v>
      </c>
      <c r="I6557">
        <f>37-D6557</f>
        <v>18</v>
      </c>
      <c r="J6557">
        <f>ABS(D6557-D6558)</f>
        <v>5</v>
      </c>
      <c r="K6557">
        <f>AVERAGE(D6557:D6561)</f>
        <v>19</v>
      </c>
      <c r="L6557">
        <f>AVERAGE(D6557:D6576)</f>
        <v>19</v>
      </c>
      <c r="M6557">
        <f>K6557-L6557</f>
        <v>0</v>
      </c>
      <c r="N6557" t="str">
        <f>IF(K6557&gt;L6557,"HIGH ZONE BIAS",IF(K6557&lt;L6557,"LOW ZONE BIAS","EQUILIBRIUM"))</f>
        <v>EQUILIBRIUM</v>
      </c>
    </row>
    <row r="6558">
      <c r="A6558">
        <v>21013</v>
      </c>
      <c r="B6558" t="str">
        <v>2021-05-08</v>
      </c>
      <c r="C6558" t="str">
        <v>Evening</v>
      </c>
      <c r="D6558">
        <v>24</v>
      </c>
      <c r="E6558" t="str">
        <f>IF(MOD(D6558,2)=0,"EVEN","ODD")</f>
        <v>EVEN</v>
      </c>
      <c r="F6558" t="str">
        <f>IF(D6558&lt;=18,"LOW (1-18)","HIGH (19-36)")</f>
        <v>HIGH (19-36)</v>
      </c>
      <c r="G6558">
        <f>INT((D6558-1)/6)+1</f>
        <v>4</v>
      </c>
      <c r="H6558">
        <f>MOD(D6558-1,6)+1</f>
        <v>6</v>
      </c>
      <c r="I6558">
        <f>37-D6558</f>
        <v>13</v>
      </c>
      <c r="J6558">
        <f>ABS(D6558-D6559)</f>
        <v>7</v>
      </c>
      <c r="K6558">
        <f>AVERAGE(D6558:D6562)</f>
        <v>24</v>
      </c>
      <c r="L6558">
        <f>AVERAGE(D6558:D6577)</f>
        <v>24</v>
      </c>
      <c r="M6558">
        <f>K6558-L6558</f>
        <v>0</v>
      </c>
      <c r="N6558" t="str">
        <f>IF(K6558&gt;L6558,"HIGH ZONE BIAS",IF(K6558&lt;L6558,"LOW ZONE BIAS","EQUILIBRIUM"))</f>
        <v>EQUILIBRIUM</v>
      </c>
    </row>
    <row r="6559">
      <c r="A6559">
        <v>21012</v>
      </c>
      <c r="B6559" t="str">
        <v>2021-05-08</v>
      </c>
      <c r="C6559" t="str">
        <v>Afternoon</v>
      </c>
      <c r="D6559">
        <v>17</v>
      </c>
      <c r="E6559" t="str">
        <f>IF(MOD(D6559,2)=0,"EVEN","ODD")</f>
        <v>ODD</v>
      </c>
      <c r="F6559" t="str">
        <f>IF(D6559&lt;=18,"LOW (1-18)","HIGH (19-36)")</f>
        <v>LOW (1-18)</v>
      </c>
      <c r="G6559">
        <f>INT((D6559-1)/6)+1</f>
        <v>3</v>
      </c>
      <c r="H6559">
        <f>MOD(D6559-1,6)+1</f>
        <v>5</v>
      </c>
      <c r="I6559">
        <f>37-D6559</f>
        <v>20</v>
      </c>
      <c r="J6559">
        <f>ABS(D6559-D6560)</f>
        <v>18</v>
      </c>
      <c r="K6559">
        <f>AVERAGE(D6559:D6563)</f>
        <v>17</v>
      </c>
      <c r="L6559">
        <f>AVERAGE(D6559:D6578)</f>
        <v>17</v>
      </c>
      <c r="M6559">
        <f>K6559-L6559</f>
        <v>0</v>
      </c>
      <c r="N6559" t="str">
        <f>IF(K6559&gt;L6559,"HIGH ZONE BIAS",IF(K6559&lt;L6559,"LOW ZONE BIAS","EQUILIBRIUM"))</f>
        <v>EQUILIBRIUM</v>
      </c>
    </row>
    <row r="6560">
      <c r="A6560">
        <v>21011</v>
      </c>
      <c r="B6560" t="str">
        <v>2021-05-08</v>
      </c>
      <c r="C6560" t="str">
        <v>Midday</v>
      </c>
      <c r="D6560">
        <v>35</v>
      </c>
      <c r="E6560" t="str">
        <f>IF(MOD(D6560,2)=0,"EVEN","ODD")</f>
        <v>ODD</v>
      </c>
      <c r="F6560" t="str">
        <f>IF(D6560&lt;=18,"LOW (1-18)","HIGH (19-36)")</f>
        <v>HIGH (19-36)</v>
      </c>
      <c r="G6560">
        <f>INT((D6560-1)/6)+1</f>
        <v>6</v>
      </c>
      <c r="H6560">
        <f>MOD(D6560-1,6)+1</f>
        <v>5</v>
      </c>
      <c r="I6560">
        <f>37-D6560</f>
        <v>2</v>
      </c>
      <c r="J6560">
        <f>ABS(D6560-D6561)</f>
        <v>22</v>
      </c>
      <c r="K6560">
        <f>AVERAGE(D6560:D6564)</f>
        <v>35</v>
      </c>
      <c r="L6560">
        <f>AVERAGE(D6560:D6579)</f>
        <v>35</v>
      </c>
      <c r="M6560">
        <f>K6560-L6560</f>
        <v>0</v>
      </c>
      <c r="N6560" t="str">
        <f>IF(K6560&gt;L6560,"HIGH ZONE BIAS",IF(K6560&lt;L6560,"LOW ZONE BIAS","EQUILIBRIUM"))</f>
        <v>EQUILIBRIUM</v>
      </c>
    </row>
    <row r="6561">
      <c r="A6561">
        <v>21010</v>
      </c>
      <c r="B6561" t="str">
        <v>2021-05-08</v>
      </c>
      <c r="C6561" t="str">
        <v>Morning</v>
      </c>
      <c r="D6561">
        <v>13</v>
      </c>
      <c r="E6561" t="str">
        <f>IF(MOD(D6561,2)=0,"EVEN","ODD")</f>
        <v>ODD</v>
      </c>
      <c r="F6561" t="str">
        <f>IF(D6561&lt;=18,"LOW (1-18)","HIGH (19-36)")</f>
        <v>LOW (1-18)</v>
      </c>
      <c r="G6561">
        <f>INT((D6561-1)/6)+1</f>
        <v>3</v>
      </c>
      <c r="H6561">
        <f>MOD(D6561-1,6)+1</f>
        <v>1</v>
      </c>
      <c r="I6561">
        <f>37-D6561</f>
        <v>24</v>
      </c>
      <c r="J6561">
        <f>ABS(D6561-D6562)</f>
        <v>2</v>
      </c>
      <c r="K6561">
        <f>AVERAGE(D6561:D6565)</f>
        <v>13</v>
      </c>
      <c r="L6561">
        <f>AVERAGE(D6561:D6580)</f>
        <v>13</v>
      </c>
      <c r="M6561">
        <f>K6561-L6561</f>
        <v>0</v>
      </c>
      <c r="N6561" t="str">
        <f>IF(K6561&gt;L6561,"HIGH ZONE BIAS",IF(K6561&lt;L6561,"LOW ZONE BIAS","EQUILIBRIUM"))</f>
        <v>EQUILIBRIUM</v>
      </c>
    </row>
    <row r="6562">
      <c r="A6562">
        <v>21009</v>
      </c>
      <c r="B6562" t="str">
        <v>2021-05-07</v>
      </c>
      <c r="C6562" t="str">
        <v>Evening</v>
      </c>
      <c r="D6562">
        <v>11</v>
      </c>
      <c r="E6562" t="str">
        <f>IF(MOD(D6562,2)=0,"EVEN","ODD")</f>
        <v>ODD</v>
      </c>
      <c r="F6562" t="str">
        <f>IF(D6562&lt;=18,"LOW (1-18)","HIGH (19-36)")</f>
        <v>LOW (1-18)</v>
      </c>
      <c r="G6562">
        <f>INT((D6562-1)/6)+1</f>
        <v>2</v>
      </c>
      <c r="H6562">
        <f>MOD(D6562-1,6)+1</f>
        <v>5</v>
      </c>
      <c r="I6562">
        <f>37-D6562</f>
        <v>26</v>
      </c>
      <c r="J6562">
        <f>ABS(D6562-D6563)</f>
        <v>10</v>
      </c>
      <c r="K6562">
        <f>AVERAGE(D6562:D6566)</f>
        <v>11</v>
      </c>
      <c r="L6562">
        <f>AVERAGE(D6562:D6581)</f>
        <v>11</v>
      </c>
      <c r="M6562">
        <f>K6562-L6562</f>
        <v>0</v>
      </c>
      <c r="N6562" t="str">
        <f>IF(K6562&gt;L6562,"HIGH ZONE BIAS",IF(K6562&lt;L6562,"LOW ZONE BIAS","EQUILIBRIUM"))</f>
        <v>EQUILIBRIUM</v>
      </c>
    </row>
    <row r="6563">
      <c r="A6563">
        <v>21008</v>
      </c>
      <c r="B6563" t="str">
        <v>2021-05-07</v>
      </c>
      <c r="C6563" t="str">
        <v>Afternoon</v>
      </c>
      <c r="D6563">
        <v>21</v>
      </c>
      <c r="E6563" t="str">
        <f>IF(MOD(D6563,2)=0,"EVEN","ODD")</f>
        <v>ODD</v>
      </c>
      <c r="F6563" t="str">
        <f>IF(D6563&lt;=18,"LOW (1-18)","HIGH (19-36)")</f>
        <v>HIGH (19-36)</v>
      </c>
      <c r="G6563">
        <f>INT((D6563-1)/6)+1</f>
        <v>4</v>
      </c>
      <c r="H6563">
        <f>MOD(D6563-1,6)+1</f>
        <v>3</v>
      </c>
      <c r="I6563">
        <f>37-D6563</f>
        <v>16</v>
      </c>
      <c r="J6563">
        <f>ABS(D6563-D6564)</f>
        <v>10</v>
      </c>
      <c r="K6563">
        <f>AVERAGE(D6563:D6567)</f>
        <v>21</v>
      </c>
      <c r="L6563">
        <f>AVERAGE(D6563:D6582)</f>
        <v>21</v>
      </c>
      <c r="M6563">
        <f>K6563-L6563</f>
        <v>0</v>
      </c>
      <c r="N6563" t="str">
        <f>IF(K6563&gt;L6563,"HIGH ZONE BIAS",IF(K6563&lt;L6563,"LOW ZONE BIAS","EQUILIBRIUM"))</f>
        <v>EQUILIBRIUM</v>
      </c>
    </row>
    <row r="6564">
      <c r="A6564">
        <v>21007</v>
      </c>
      <c r="B6564" t="str">
        <v>2021-05-07</v>
      </c>
      <c r="C6564" t="str">
        <v>Midday</v>
      </c>
      <c r="D6564">
        <v>31</v>
      </c>
      <c r="E6564" t="str">
        <f>IF(MOD(D6564,2)=0,"EVEN","ODD")</f>
        <v>ODD</v>
      </c>
      <c r="F6564" t="str">
        <f>IF(D6564&lt;=18,"LOW (1-18)","HIGH (19-36)")</f>
        <v>HIGH (19-36)</v>
      </c>
      <c r="G6564">
        <f>INT((D6564-1)/6)+1</f>
        <v>6</v>
      </c>
      <c r="H6564">
        <f>MOD(D6564-1,6)+1</f>
        <v>1</v>
      </c>
      <c r="I6564">
        <f>37-D6564</f>
        <v>6</v>
      </c>
      <c r="J6564">
        <f>ABS(D6564-D6565)</f>
        <v>14</v>
      </c>
      <c r="K6564">
        <f>AVERAGE(D6564:D6568)</f>
        <v>31</v>
      </c>
      <c r="L6564">
        <f>AVERAGE(D6564:D6583)</f>
        <v>31</v>
      </c>
      <c r="M6564">
        <f>K6564-L6564</f>
        <v>0</v>
      </c>
      <c r="N6564" t="str">
        <f>IF(K6564&gt;L6564,"HIGH ZONE BIAS",IF(K6564&lt;L6564,"LOW ZONE BIAS","EQUILIBRIUM"))</f>
        <v>EQUILIBRIUM</v>
      </c>
    </row>
    <row r="6565">
      <c r="A6565">
        <v>21006</v>
      </c>
      <c r="B6565" t="str">
        <v>2021-05-07</v>
      </c>
      <c r="C6565" t="str">
        <v>Morning</v>
      </c>
      <c r="D6565">
        <v>17</v>
      </c>
      <c r="E6565" t="str">
        <f>IF(MOD(D6565,2)=0,"EVEN","ODD")</f>
        <v>ODD</v>
      </c>
      <c r="F6565" t="str">
        <f>IF(D6565&lt;=18,"LOW (1-18)","HIGH (19-36)")</f>
        <v>LOW (1-18)</v>
      </c>
      <c r="G6565">
        <f>INT((D6565-1)/6)+1</f>
        <v>3</v>
      </c>
      <c r="H6565">
        <f>MOD(D6565-1,6)+1</f>
        <v>5</v>
      </c>
      <c r="I6565">
        <f>37-D6565</f>
        <v>20</v>
      </c>
      <c r="J6565">
        <f>ABS(D6565-D6566)</f>
        <v>10</v>
      </c>
      <c r="K6565">
        <f>AVERAGE(D6565:D6569)</f>
        <v>17</v>
      </c>
      <c r="L6565">
        <f>AVERAGE(D6565:D6584)</f>
        <v>17</v>
      </c>
      <c r="M6565">
        <f>K6565-L6565</f>
        <v>0</v>
      </c>
      <c r="N6565" t="str">
        <f>IF(K6565&gt;L6565,"HIGH ZONE BIAS",IF(K6565&lt;L6565,"LOW ZONE BIAS","EQUILIBRIUM"))</f>
        <v>EQUILIBRIUM</v>
      </c>
    </row>
    <row r="6566">
      <c r="A6566">
        <v>21005</v>
      </c>
      <c r="B6566" t="str">
        <v>2021-05-06</v>
      </c>
      <c r="C6566" t="str">
        <v>Evening</v>
      </c>
      <c r="D6566">
        <v>27</v>
      </c>
      <c r="E6566" t="str">
        <f>IF(MOD(D6566,2)=0,"EVEN","ODD")</f>
        <v>ODD</v>
      </c>
      <c r="F6566" t="str">
        <f>IF(D6566&lt;=18,"LOW (1-18)","HIGH (19-36)")</f>
        <v>HIGH (19-36)</v>
      </c>
      <c r="G6566">
        <f>INT((D6566-1)/6)+1</f>
        <v>5</v>
      </c>
      <c r="H6566">
        <f>MOD(D6566-1,6)+1</f>
        <v>3</v>
      </c>
      <c r="I6566">
        <f>37-D6566</f>
        <v>10</v>
      </c>
      <c r="J6566">
        <f>ABS(D6566-D6567)</f>
        <v>2</v>
      </c>
      <c r="K6566">
        <f>AVERAGE(D6566:D6570)</f>
        <v>27</v>
      </c>
      <c r="L6566">
        <f>AVERAGE(D6566:D6585)</f>
        <v>27</v>
      </c>
      <c r="M6566">
        <f>K6566-L6566</f>
        <v>0</v>
      </c>
      <c r="N6566" t="str">
        <f>IF(K6566&gt;L6566,"HIGH ZONE BIAS",IF(K6566&lt;L6566,"LOW ZONE BIAS","EQUILIBRIUM"))</f>
        <v>EQUILIBRIUM</v>
      </c>
    </row>
    <row r="6567">
      <c r="A6567">
        <v>21004</v>
      </c>
      <c r="B6567" t="str">
        <v>2021-05-06</v>
      </c>
      <c r="C6567" t="str">
        <v>Afternoon</v>
      </c>
      <c r="D6567">
        <v>29</v>
      </c>
      <c r="E6567" t="str">
        <f>IF(MOD(D6567,2)=0,"EVEN","ODD")</f>
        <v>ODD</v>
      </c>
      <c r="F6567" t="str">
        <f>IF(D6567&lt;=18,"LOW (1-18)","HIGH (19-36)")</f>
        <v>HIGH (19-36)</v>
      </c>
      <c r="G6567">
        <f>INT((D6567-1)/6)+1</f>
        <v>5</v>
      </c>
      <c r="H6567">
        <f>MOD(D6567-1,6)+1</f>
        <v>5</v>
      </c>
      <c r="I6567">
        <f>37-D6567</f>
        <v>8</v>
      </c>
      <c r="J6567">
        <f>ABS(D6567-D6568)</f>
        <v>3</v>
      </c>
      <c r="K6567">
        <f>AVERAGE(D6567:D6571)</f>
        <v>29</v>
      </c>
      <c r="L6567">
        <f>AVERAGE(D6567:D6586)</f>
        <v>29</v>
      </c>
      <c r="M6567">
        <f>K6567-L6567</f>
        <v>0</v>
      </c>
      <c r="N6567" t="str">
        <f>IF(K6567&gt;L6567,"HIGH ZONE BIAS",IF(K6567&lt;L6567,"LOW ZONE BIAS","EQUILIBRIUM"))</f>
        <v>EQUILIBRIUM</v>
      </c>
    </row>
    <row r="6568">
      <c r="A6568">
        <v>21003</v>
      </c>
      <c r="B6568" t="str">
        <v>2021-05-06</v>
      </c>
      <c r="C6568" t="str">
        <v>Midday</v>
      </c>
      <c r="D6568">
        <v>26</v>
      </c>
      <c r="E6568" t="str">
        <f>IF(MOD(D6568,2)=0,"EVEN","ODD")</f>
        <v>EVEN</v>
      </c>
      <c r="F6568" t="str">
        <f>IF(D6568&lt;=18,"LOW (1-18)","HIGH (19-36)")</f>
        <v>HIGH (19-36)</v>
      </c>
      <c r="G6568">
        <f>INT((D6568-1)/6)+1</f>
        <v>5</v>
      </c>
      <c r="H6568">
        <f>MOD(D6568-1,6)+1</f>
        <v>2</v>
      </c>
      <c r="I6568">
        <f>37-D6568</f>
        <v>11</v>
      </c>
      <c r="J6568">
        <f>ABS(D6568-D6569)</f>
        <v>22</v>
      </c>
      <c r="K6568">
        <f>AVERAGE(D6568:D6572)</f>
        <v>26</v>
      </c>
      <c r="L6568">
        <f>AVERAGE(D6568:D6587)</f>
        <v>26</v>
      </c>
      <c r="M6568">
        <f>K6568-L6568</f>
        <v>0</v>
      </c>
      <c r="N6568" t="str">
        <f>IF(K6568&gt;L6568,"HIGH ZONE BIAS",IF(K6568&lt;L6568,"LOW ZONE BIAS","EQUILIBRIUM"))</f>
        <v>EQUILIBRIUM</v>
      </c>
    </row>
    <row r="6569">
      <c r="A6569">
        <v>21002</v>
      </c>
      <c r="B6569" t="str">
        <v>2021-05-06</v>
      </c>
      <c r="C6569" t="str">
        <v>Morning</v>
      </c>
      <c r="D6569">
        <v>4</v>
      </c>
      <c r="E6569" t="str">
        <f>IF(MOD(D6569,2)=0,"EVEN","ODD")</f>
        <v>EVEN</v>
      </c>
      <c r="F6569" t="str">
        <f>IF(D6569&lt;=18,"LOW (1-18)","HIGH (19-36)")</f>
        <v>LOW (1-18)</v>
      </c>
      <c r="G6569">
        <f>INT((D6569-1)/6)+1</f>
        <v>1</v>
      </c>
      <c r="H6569">
        <f>MOD(D6569-1,6)+1</f>
        <v>4</v>
      </c>
      <c r="I6569">
        <f>37-D6569</f>
        <v>33</v>
      </c>
      <c r="J6569">
        <f>ABS(D6569-D6570)</f>
        <v>29</v>
      </c>
      <c r="K6569">
        <f>AVERAGE(D6569:D6573)</f>
        <v>4</v>
      </c>
      <c r="L6569">
        <f>AVERAGE(D6569:D6588)</f>
        <v>4</v>
      </c>
      <c r="M6569">
        <f>K6569-L6569</f>
        <v>0</v>
      </c>
      <c r="N6569" t="str">
        <f>IF(K6569&gt;L6569,"HIGH ZONE BIAS",IF(K6569&lt;L6569,"LOW ZONE BIAS","EQUILIBRIUM"))</f>
        <v>EQUILIBRIUM</v>
      </c>
    </row>
    <row r="6570">
      <c r="A6570">
        <v>21001</v>
      </c>
      <c r="B6570" t="str">
        <v>2021-05-05</v>
      </c>
      <c r="C6570" t="str">
        <v>Evening</v>
      </c>
      <c r="D6570">
        <v>33</v>
      </c>
      <c r="E6570" t="str">
        <f>IF(MOD(D6570,2)=0,"EVEN","ODD")</f>
        <v>ODD</v>
      </c>
      <c r="F6570" t="str">
        <f>IF(D6570&lt;=18,"LOW (1-18)","HIGH (19-36)")</f>
        <v>HIGH (19-36)</v>
      </c>
      <c r="G6570">
        <f>INT((D6570-1)/6)+1</f>
        <v>6</v>
      </c>
      <c r="H6570">
        <f>MOD(D6570-1,6)+1</f>
        <v>3</v>
      </c>
      <c r="I6570">
        <f>37-D6570</f>
        <v>4</v>
      </c>
      <c r="J6570">
        <f>ABS(D6570-D6571)</f>
        <v>17</v>
      </c>
      <c r="K6570">
        <f>AVERAGE(D6570:D6574)</f>
        <v>33</v>
      </c>
      <c r="L6570">
        <f>AVERAGE(D6570:D6589)</f>
        <v>33</v>
      </c>
      <c r="M6570">
        <f>K6570-L6570</f>
        <v>0</v>
      </c>
      <c r="N6570" t="str">
        <f>IF(K6570&gt;L6570,"HIGH ZONE BIAS",IF(K6570&lt;L6570,"LOW ZONE BIAS","EQUILIBRIUM"))</f>
        <v>EQUILIBRIUM</v>
      </c>
    </row>
    <row r="6571">
      <c r="A6571">
        <v>21000</v>
      </c>
      <c r="B6571" t="str">
        <v>2021-05-05</v>
      </c>
      <c r="C6571" t="str">
        <v>Afternoon</v>
      </c>
      <c r="D6571">
        <v>16</v>
      </c>
      <c r="E6571" t="str">
        <f>IF(MOD(D6571,2)=0,"EVEN","ODD")</f>
        <v>EVEN</v>
      </c>
      <c r="F6571" t="str">
        <f>IF(D6571&lt;=18,"LOW (1-18)","HIGH (19-36)")</f>
        <v>LOW (1-18)</v>
      </c>
      <c r="G6571">
        <f>INT((D6571-1)/6)+1</f>
        <v>3</v>
      </c>
      <c r="H6571">
        <f>MOD(D6571-1,6)+1</f>
        <v>4</v>
      </c>
      <c r="I6571">
        <f>37-D6571</f>
        <v>21</v>
      </c>
      <c r="J6571">
        <f>ABS(D6571-D6572)</f>
        <v>7</v>
      </c>
      <c r="K6571">
        <f>AVERAGE(D6571:D6575)</f>
        <v>16</v>
      </c>
      <c r="L6571">
        <f>AVERAGE(D6571:D6590)</f>
        <v>16</v>
      </c>
      <c r="M6571">
        <f>K6571-L6571</f>
        <v>0</v>
      </c>
      <c r="N6571" t="str">
        <f>IF(K6571&gt;L6571,"HIGH ZONE BIAS",IF(K6571&lt;L6571,"LOW ZONE BIAS","EQUILIBRIUM"))</f>
        <v>EQUILIBRIUM</v>
      </c>
    </row>
    <row r="6572">
      <c r="A6572">
        <v>20999</v>
      </c>
      <c r="B6572" t="str">
        <v>2021-05-05</v>
      </c>
      <c r="C6572" t="str">
        <v>Midday</v>
      </c>
      <c r="D6572">
        <v>9</v>
      </c>
      <c r="E6572" t="str">
        <f>IF(MOD(D6572,2)=0,"EVEN","ODD")</f>
        <v>ODD</v>
      </c>
      <c r="F6572" t="str">
        <f>IF(D6572&lt;=18,"LOW (1-18)","HIGH (19-36)")</f>
        <v>LOW (1-18)</v>
      </c>
      <c r="G6572">
        <f>INT((D6572-1)/6)+1</f>
        <v>2</v>
      </c>
      <c r="H6572">
        <f>MOD(D6572-1,6)+1</f>
        <v>3</v>
      </c>
      <c r="I6572">
        <f>37-D6572</f>
        <v>28</v>
      </c>
      <c r="J6572">
        <f>ABS(D6572-D6573)</f>
        <v>24</v>
      </c>
      <c r="K6572">
        <f>AVERAGE(D6572:D6576)</f>
        <v>9</v>
      </c>
      <c r="L6572">
        <f>AVERAGE(D6572:D6591)</f>
        <v>9</v>
      </c>
      <c r="M6572">
        <f>K6572-L6572</f>
        <v>0</v>
      </c>
      <c r="N6572" t="str">
        <f>IF(K6572&gt;L6572,"HIGH ZONE BIAS",IF(K6572&lt;L6572,"LOW ZONE BIAS","EQUILIBRIUM"))</f>
        <v>EQUILIBRIUM</v>
      </c>
    </row>
    <row r="6573">
      <c r="A6573">
        <v>20998</v>
      </c>
      <c r="B6573" t="str">
        <v>2021-05-05</v>
      </c>
      <c r="C6573" t="str">
        <v>Morning</v>
      </c>
      <c r="D6573">
        <v>33</v>
      </c>
      <c r="E6573" t="str">
        <f>IF(MOD(D6573,2)=0,"EVEN","ODD")</f>
        <v>ODD</v>
      </c>
      <c r="F6573" t="str">
        <f>IF(D6573&lt;=18,"LOW (1-18)","HIGH (19-36)")</f>
        <v>HIGH (19-36)</v>
      </c>
      <c r="G6573">
        <f>INT((D6573-1)/6)+1</f>
        <v>6</v>
      </c>
      <c r="H6573">
        <f>MOD(D6573-1,6)+1</f>
        <v>3</v>
      </c>
      <c r="I6573">
        <f>37-D6573</f>
        <v>4</v>
      </c>
      <c r="J6573">
        <f>ABS(D6573-D6574)</f>
        <v>21</v>
      </c>
      <c r="K6573">
        <f>AVERAGE(D6573:D6577)</f>
        <v>33</v>
      </c>
      <c r="L6573">
        <f>AVERAGE(D6573:D6592)</f>
        <v>33</v>
      </c>
      <c r="M6573">
        <f>K6573-L6573</f>
        <v>0</v>
      </c>
      <c r="N6573" t="str">
        <f>IF(K6573&gt;L6573,"HIGH ZONE BIAS",IF(K6573&lt;L6573,"LOW ZONE BIAS","EQUILIBRIUM"))</f>
        <v>EQUILIBRIUM</v>
      </c>
    </row>
    <row r="6574">
      <c r="A6574">
        <v>20997</v>
      </c>
      <c r="B6574" t="str">
        <v>2021-05-04</v>
      </c>
      <c r="C6574" t="str">
        <v>Evening</v>
      </c>
      <c r="D6574">
        <v>12</v>
      </c>
      <c r="E6574" t="str">
        <f>IF(MOD(D6574,2)=0,"EVEN","ODD")</f>
        <v>EVEN</v>
      </c>
      <c r="F6574" t="str">
        <f>IF(D6574&lt;=18,"LOW (1-18)","HIGH (19-36)")</f>
        <v>LOW (1-18)</v>
      </c>
      <c r="G6574">
        <f>INT((D6574-1)/6)+1</f>
        <v>2</v>
      </c>
      <c r="H6574">
        <f>MOD(D6574-1,6)+1</f>
        <v>6</v>
      </c>
      <c r="I6574">
        <f>37-D6574</f>
        <v>25</v>
      </c>
      <c r="J6574">
        <f>ABS(D6574-D6575)</f>
        <v>16</v>
      </c>
      <c r="K6574">
        <f>AVERAGE(D6574:D6578)</f>
        <v>12</v>
      </c>
      <c r="L6574">
        <f>AVERAGE(D6574:D6593)</f>
        <v>12</v>
      </c>
      <c r="M6574">
        <f>K6574-L6574</f>
        <v>0</v>
      </c>
      <c r="N6574" t="str">
        <f>IF(K6574&gt;L6574,"HIGH ZONE BIAS",IF(K6574&lt;L6574,"LOW ZONE BIAS","EQUILIBRIUM"))</f>
        <v>EQUILIBRIUM</v>
      </c>
    </row>
    <row r="6575">
      <c r="A6575">
        <v>20996</v>
      </c>
      <c r="B6575" t="str">
        <v>2021-05-04</v>
      </c>
      <c r="C6575" t="str">
        <v>Afternoon</v>
      </c>
      <c r="D6575">
        <v>28</v>
      </c>
      <c r="E6575" t="str">
        <f>IF(MOD(D6575,2)=0,"EVEN","ODD")</f>
        <v>EVEN</v>
      </c>
      <c r="F6575" t="str">
        <f>IF(D6575&lt;=18,"LOW (1-18)","HIGH (19-36)")</f>
        <v>HIGH (19-36)</v>
      </c>
      <c r="G6575">
        <f>INT((D6575-1)/6)+1</f>
        <v>5</v>
      </c>
      <c r="H6575">
        <f>MOD(D6575-1,6)+1</f>
        <v>4</v>
      </c>
      <c r="I6575">
        <f>37-D6575</f>
        <v>9</v>
      </c>
      <c r="J6575">
        <f>ABS(D6575-D6576)</f>
        <v>2</v>
      </c>
      <c r="K6575">
        <f>AVERAGE(D6575:D6579)</f>
        <v>28</v>
      </c>
      <c r="L6575">
        <f>AVERAGE(D6575:D6594)</f>
        <v>28</v>
      </c>
      <c r="M6575">
        <f>K6575-L6575</f>
        <v>0</v>
      </c>
      <c r="N6575" t="str">
        <f>IF(K6575&gt;L6575,"HIGH ZONE BIAS",IF(K6575&lt;L6575,"LOW ZONE BIAS","EQUILIBRIUM"))</f>
        <v>EQUILIBRIUM</v>
      </c>
    </row>
    <row r="6576">
      <c r="A6576">
        <v>20995</v>
      </c>
      <c r="B6576" t="str">
        <v>2021-05-04</v>
      </c>
      <c r="C6576" t="str">
        <v>Midday</v>
      </c>
      <c r="D6576">
        <v>30</v>
      </c>
      <c r="E6576" t="str">
        <f>IF(MOD(D6576,2)=0,"EVEN","ODD")</f>
        <v>EVEN</v>
      </c>
      <c r="F6576" t="str">
        <f>IF(D6576&lt;=18,"LOW (1-18)","HIGH (19-36)")</f>
        <v>HIGH (19-36)</v>
      </c>
      <c r="G6576">
        <f>INT((D6576-1)/6)+1</f>
        <v>5</v>
      </c>
      <c r="H6576">
        <f>MOD(D6576-1,6)+1</f>
        <v>6</v>
      </c>
      <c r="I6576">
        <f>37-D6576</f>
        <v>7</v>
      </c>
      <c r="J6576">
        <f>ABS(D6576-D6577)</f>
        <v>2</v>
      </c>
      <c r="K6576">
        <f>AVERAGE(D6576:D6580)</f>
        <v>30</v>
      </c>
      <c r="L6576">
        <f>AVERAGE(D6576:D6595)</f>
        <v>30</v>
      </c>
      <c r="M6576">
        <f>K6576-L6576</f>
        <v>0</v>
      </c>
      <c r="N6576" t="str">
        <f>IF(K6576&gt;L6576,"HIGH ZONE BIAS",IF(K6576&lt;L6576,"LOW ZONE BIAS","EQUILIBRIUM"))</f>
        <v>EQUILIBRIUM</v>
      </c>
    </row>
    <row r="6577">
      <c r="A6577">
        <v>20994</v>
      </c>
      <c r="B6577" t="str">
        <v>2021-05-04</v>
      </c>
      <c r="C6577" t="str">
        <v>Morning</v>
      </c>
      <c r="D6577">
        <v>28</v>
      </c>
      <c r="E6577" t="str">
        <f>IF(MOD(D6577,2)=0,"EVEN","ODD")</f>
        <v>EVEN</v>
      </c>
      <c r="F6577" t="str">
        <f>IF(D6577&lt;=18,"LOW (1-18)","HIGH (19-36)")</f>
        <v>HIGH (19-36)</v>
      </c>
      <c r="G6577">
        <f>INT((D6577-1)/6)+1</f>
        <v>5</v>
      </c>
      <c r="H6577">
        <f>MOD(D6577-1,6)+1</f>
        <v>4</v>
      </c>
      <c r="I6577">
        <f>37-D6577</f>
        <v>9</v>
      </c>
      <c r="J6577">
        <f>ABS(D6577-D6578)</f>
        <v>26</v>
      </c>
      <c r="K6577">
        <f>AVERAGE(D6577:D6581)</f>
        <v>28</v>
      </c>
      <c r="L6577">
        <f>AVERAGE(D6577:D6596)</f>
        <v>28</v>
      </c>
      <c r="M6577">
        <f>K6577-L6577</f>
        <v>0</v>
      </c>
      <c r="N6577" t="str">
        <f>IF(K6577&gt;L6577,"HIGH ZONE BIAS",IF(K6577&lt;L6577,"LOW ZONE BIAS","EQUILIBRIUM"))</f>
        <v>EQUILIBRIUM</v>
      </c>
    </row>
    <row r="6578">
      <c r="A6578">
        <v>20993</v>
      </c>
      <c r="B6578" t="str">
        <v>2021-05-03</v>
      </c>
      <c r="C6578" t="str">
        <v>Evening</v>
      </c>
      <c r="D6578">
        <v>2</v>
      </c>
      <c r="E6578" t="str">
        <f>IF(MOD(D6578,2)=0,"EVEN","ODD")</f>
        <v>EVEN</v>
      </c>
      <c r="F6578" t="str">
        <f>IF(D6578&lt;=18,"LOW (1-18)","HIGH (19-36)")</f>
        <v>LOW (1-18)</v>
      </c>
      <c r="G6578">
        <f>INT((D6578-1)/6)+1</f>
        <v>1</v>
      </c>
      <c r="H6578">
        <f>MOD(D6578-1,6)+1</f>
        <v>2</v>
      </c>
      <c r="I6578">
        <f>37-D6578</f>
        <v>35</v>
      </c>
      <c r="J6578">
        <f>ABS(D6578-D6579)</f>
        <v>17</v>
      </c>
      <c r="K6578">
        <f>AVERAGE(D6578:D6582)</f>
        <v>2</v>
      </c>
      <c r="L6578">
        <f>AVERAGE(D6578:D6597)</f>
        <v>2</v>
      </c>
      <c r="M6578">
        <f>K6578-L6578</f>
        <v>0</v>
      </c>
      <c r="N6578" t="str">
        <f>IF(K6578&gt;L6578,"HIGH ZONE BIAS",IF(K6578&lt;L6578,"LOW ZONE BIAS","EQUILIBRIUM"))</f>
        <v>EQUILIBRIUM</v>
      </c>
    </row>
    <row r="6579">
      <c r="A6579">
        <v>20992</v>
      </c>
      <c r="B6579" t="str">
        <v>2021-05-03</v>
      </c>
      <c r="C6579" t="str">
        <v>Afternoon</v>
      </c>
      <c r="D6579">
        <v>19</v>
      </c>
      <c r="E6579" t="str">
        <f>IF(MOD(D6579,2)=0,"EVEN","ODD")</f>
        <v>ODD</v>
      </c>
      <c r="F6579" t="str">
        <f>IF(D6579&lt;=18,"LOW (1-18)","HIGH (19-36)")</f>
        <v>HIGH (19-36)</v>
      </c>
      <c r="G6579">
        <f>INT((D6579-1)/6)+1</f>
        <v>4</v>
      </c>
      <c r="H6579">
        <f>MOD(D6579-1,6)+1</f>
        <v>1</v>
      </c>
      <c r="I6579">
        <f>37-D6579</f>
        <v>18</v>
      </c>
      <c r="J6579">
        <f>ABS(D6579-D6580)</f>
        <v>6</v>
      </c>
      <c r="K6579">
        <f>AVERAGE(D6579:D6583)</f>
        <v>19</v>
      </c>
      <c r="L6579">
        <f>AVERAGE(D6579:D6598)</f>
        <v>19</v>
      </c>
      <c r="M6579">
        <f>K6579-L6579</f>
        <v>0</v>
      </c>
      <c r="N6579" t="str">
        <f>IF(K6579&gt;L6579,"HIGH ZONE BIAS",IF(K6579&lt;L6579,"LOW ZONE BIAS","EQUILIBRIUM"))</f>
        <v>EQUILIBRIUM</v>
      </c>
    </row>
    <row r="6580">
      <c r="A6580">
        <v>20991</v>
      </c>
      <c r="B6580" t="str">
        <v>2021-05-03</v>
      </c>
      <c r="C6580" t="str">
        <v>Midday</v>
      </c>
      <c r="D6580">
        <v>25</v>
      </c>
      <c r="E6580" t="str">
        <f>IF(MOD(D6580,2)=0,"EVEN","ODD")</f>
        <v>ODD</v>
      </c>
      <c r="F6580" t="str">
        <f>IF(D6580&lt;=18,"LOW (1-18)","HIGH (19-36)")</f>
        <v>HIGH (19-36)</v>
      </c>
      <c r="G6580">
        <f>INT((D6580-1)/6)+1</f>
        <v>5</v>
      </c>
      <c r="H6580">
        <f>MOD(D6580-1,6)+1</f>
        <v>1</v>
      </c>
      <c r="I6580">
        <f>37-D6580</f>
        <v>12</v>
      </c>
      <c r="J6580">
        <f>ABS(D6580-D6581)</f>
        <v>4</v>
      </c>
      <c r="K6580">
        <f>AVERAGE(D6580:D6584)</f>
        <v>25</v>
      </c>
      <c r="L6580">
        <f>AVERAGE(D6580:D6599)</f>
        <v>25</v>
      </c>
      <c r="M6580">
        <f>K6580-L6580</f>
        <v>0</v>
      </c>
      <c r="N6580" t="str">
        <f>IF(K6580&gt;L6580,"HIGH ZONE BIAS",IF(K6580&lt;L6580,"LOW ZONE BIAS","EQUILIBRIUM"))</f>
        <v>EQUILIBRIUM</v>
      </c>
    </row>
    <row r="6581">
      <c r="A6581">
        <v>20990</v>
      </c>
      <c r="B6581" t="str">
        <v>2021-05-03</v>
      </c>
      <c r="C6581" t="str">
        <v>Morning</v>
      </c>
      <c r="D6581">
        <v>21</v>
      </c>
      <c r="E6581" t="str">
        <f>IF(MOD(D6581,2)=0,"EVEN","ODD")</f>
        <v>ODD</v>
      </c>
      <c r="F6581" t="str">
        <f>IF(D6581&lt;=18,"LOW (1-18)","HIGH (19-36)")</f>
        <v>HIGH (19-36)</v>
      </c>
      <c r="G6581">
        <f>INT((D6581-1)/6)+1</f>
        <v>4</v>
      </c>
      <c r="H6581">
        <f>MOD(D6581-1,6)+1</f>
        <v>3</v>
      </c>
      <c r="I6581">
        <f>37-D6581</f>
        <v>16</v>
      </c>
      <c r="J6581">
        <f>ABS(D6581-D6582)</f>
        <v>17</v>
      </c>
      <c r="K6581">
        <f>AVERAGE(D6581:D6585)</f>
        <v>21</v>
      </c>
      <c r="L6581">
        <f>AVERAGE(D6581:D6600)</f>
        <v>21</v>
      </c>
      <c r="M6581">
        <f>K6581-L6581</f>
        <v>0</v>
      </c>
      <c r="N6581" t="str">
        <f>IF(K6581&gt;L6581,"HIGH ZONE BIAS",IF(K6581&lt;L6581,"LOW ZONE BIAS","EQUILIBRIUM"))</f>
        <v>EQUILIBRIUM</v>
      </c>
    </row>
    <row r="6582">
      <c r="A6582">
        <v>20989</v>
      </c>
      <c r="B6582" t="str">
        <v>2021-05-01</v>
      </c>
      <c r="C6582" t="str">
        <v>Evening</v>
      </c>
      <c r="D6582">
        <v>4</v>
      </c>
      <c r="E6582" t="str">
        <f>IF(MOD(D6582,2)=0,"EVEN","ODD")</f>
        <v>EVEN</v>
      </c>
      <c r="F6582" t="str">
        <f>IF(D6582&lt;=18,"LOW (1-18)","HIGH (19-36)")</f>
        <v>LOW (1-18)</v>
      </c>
      <c r="G6582">
        <f>INT((D6582-1)/6)+1</f>
        <v>1</v>
      </c>
      <c r="H6582">
        <f>MOD(D6582-1,6)+1</f>
        <v>4</v>
      </c>
      <c r="I6582">
        <f>37-D6582</f>
        <v>33</v>
      </c>
      <c r="J6582">
        <f>ABS(D6582-D6583)</f>
        <v>30</v>
      </c>
      <c r="K6582">
        <f>AVERAGE(D6582:D6586)</f>
        <v>4</v>
      </c>
      <c r="L6582">
        <f>AVERAGE(D6582:D6601)</f>
        <v>4</v>
      </c>
      <c r="M6582">
        <f>K6582-L6582</f>
        <v>0</v>
      </c>
      <c r="N6582" t="str">
        <f>IF(K6582&gt;L6582,"HIGH ZONE BIAS",IF(K6582&lt;L6582,"LOW ZONE BIAS","EQUILIBRIUM"))</f>
        <v>EQUILIBRIUM</v>
      </c>
    </row>
    <row r="6583">
      <c r="A6583">
        <v>20988</v>
      </c>
      <c r="B6583" t="str">
        <v>2021-05-01</v>
      </c>
      <c r="C6583" t="str">
        <v>Afternoon</v>
      </c>
      <c r="D6583">
        <v>34</v>
      </c>
      <c r="E6583" t="str">
        <f>IF(MOD(D6583,2)=0,"EVEN","ODD")</f>
        <v>EVEN</v>
      </c>
      <c r="F6583" t="str">
        <f>IF(D6583&lt;=18,"LOW (1-18)","HIGH (19-36)")</f>
        <v>HIGH (19-36)</v>
      </c>
      <c r="G6583">
        <f>INT((D6583-1)/6)+1</f>
        <v>6</v>
      </c>
      <c r="H6583">
        <f>MOD(D6583-1,6)+1</f>
        <v>4</v>
      </c>
      <c r="I6583">
        <f>37-D6583</f>
        <v>3</v>
      </c>
      <c r="J6583">
        <f>ABS(D6583-D6584)</f>
        <v>26</v>
      </c>
      <c r="K6583">
        <f>AVERAGE(D6583:D6587)</f>
        <v>34</v>
      </c>
      <c r="L6583">
        <f>AVERAGE(D6583:D6602)</f>
        <v>34</v>
      </c>
      <c r="M6583">
        <f>K6583-L6583</f>
        <v>0</v>
      </c>
      <c r="N6583" t="str">
        <f>IF(K6583&gt;L6583,"HIGH ZONE BIAS",IF(K6583&lt;L6583,"LOW ZONE BIAS","EQUILIBRIUM"))</f>
        <v>EQUILIBRIUM</v>
      </c>
    </row>
    <row r="6584">
      <c r="A6584">
        <v>20987</v>
      </c>
      <c r="B6584" t="str">
        <v>2021-05-01</v>
      </c>
      <c r="C6584" t="str">
        <v>Midday</v>
      </c>
      <c r="D6584">
        <v>8</v>
      </c>
      <c r="E6584" t="str">
        <f>IF(MOD(D6584,2)=0,"EVEN","ODD")</f>
        <v>EVEN</v>
      </c>
      <c r="F6584" t="str">
        <f>IF(D6584&lt;=18,"LOW (1-18)","HIGH (19-36)")</f>
        <v>LOW (1-18)</v>
      </c>
      <c r="G6584">
        <f>INT((D6584-1)/6)+1</f>
        <v>2</v>
      </c>
      <c r="H6584">
        <f>MOD(D6584-1,6)+1</f>
        <v>2</v>
      </c>
      <c r="I6584">
        <f>37-D6584</f>
        <v>29</v>
      </c>
      <c r="J6584">
        <f>ABS(D6584-D6585)</f>
        <v>19</v>
      </c>
      <c r="K6584">
        <f>AVERAGE(D6584:D6588)</f>
        <v>8</v>
      </c>
      <c r="L6584">
        <f>AVERAGE(D6584:D6603)</f>
        <v>8</v>
      </c>
      <c r="M6584">
        <f>K6584-L6584</f>
        <v>0</v>
      </c>
      <c r="N6584" t="str">
        <f>IF(K6584&gt;L6584,"HIGH ZONE BIAS",IF(K6584&lt;L6584,"LOW ZONE BIAS","EQUILIBRIUM"))</f>
        <v>EQUILIBRIUM</v>
      </c>
    </row>
    <row r="6585">
      <c r="A6585">
        <v>20986</v>
      </c>
      <c r="B6585" t="str">
        <v>2021-05-01</v>
      </c>
      <c r="C6585" t="str">
        <v>Morning</v>
      </c>
      <c r="D6585">
        <v>27</v>
      </c>
      <c r="E6585" t="str">
        <f>IF(MOD(D6585,2)=0,"EVEN","ODD")</f>
        <v>ODD</v>
      </c>
      <c r="F6585" t="str">
        <f>IF(D6585&lt;=18,"LOW (1-18)","HIGH (19-36)")</f>
        <v>HIGH (19-36)</v>
      </c>
      <c r="G6585">
        <f>INT((D6585-1)/6)+1</f>
        <v>5</v>
      </c>
      <c r="H6585">
        <f>MOD(D6585-1,6)+1</f>
        <v>3</v>
      </c>
      <c r="I6585">
        <f>37-D6585</f>
        <v>10</v>
      </c>
      <c r="J6585">
        <f>ABS(D6585-D6586)</f>
        <v>5</v>
      </c>
      <c r="K6585">
        <f>AVERAGE(D6585:D6589)</f>
        <v>27</v>
      </c>
      <c r="L6585">
        <f>AVERAGE(D6585:D6604)</f>
        <v>27</v>
      </c>
      <c r="M6585">
        <f>K6585-L6585</f>
        <v>0</v>
      </c>
      <c r="N6585" t="str">
        <f>IF(K6585&gt;L6585,"HIGH ZONE BIAS",IF(K6585&lt;L6585,"LOW ZONE BIAS","EQUILIBRIUM"))</f>
        <v>EQUILIBRIUM</v>
      </c>
    </row>
    <row r="6586">
      <c r="A6586">
        <v>20985</v>
      </c>
      <c r="B6586" t="str">
        <v>2021-04-30</v>
      </c>
      <c r="C6586" t="str">
        <v>Evening</v>
      </c>
      <c r="D6586">
        <v>32</v>
      </c>
      <c r="E6586" t="str">
        <f>IF(MOD(D6586,2)=0,"EVEN","ODD")</f>
        <v>EVEN</v>
      </c>
      <c r="F6586" t="str">
        <f>IF(D6586&lt;=18,"LOW (1-18)","HIGH (19-36)")</f>
        <v>HIGH (19-36)</v>
      </c>
      <c r="G6586">
        <f>INT((D6586-1)/6)+1</f>
        <v>6</v>
      </c>
      <c r="H6586">
        <f>MOD(D6586-1,6)+1</f>
        <v>2</v>
      </c>
      <c r="I6586">
        <f>37-D6586</f>
        <v>5</v>
      </c>
      <c r="J6586">
        <f>ABS(D6586-D6587)</f>
        <v>30</v>
      </c>
      <c r="K6586">
        <f>AVERAGE(D6586:D6590)</f>
        <v>32</v>
      </c>
      <c r="L6586">
        <f>AVERAGE(D6586:D6605)</f>
        <v>32</v>
      </c>
      <c r="M6586">
        <f>K6586-L6586</f>
        <v>0</v>
      </c>
      <c r="N6586" t="str">
        <f>IF(K6586&gt;L6586,"HIGH ZONE BIAS",IF(K6586&lt;L6586,"LOW ZONE BIAS","EQUILIBRIUM"))</f>
        <v>EQUILIBRIUM</v>
      </c>
    </row>
    <row r="6587">
      <c r="A6587">
        <v>20984</v>
      </c>
      <c r="B6587" t="str">
        <v>2021-04-30</v>
      </c>
      <c r="C6587" t="str">
        <v>Afternoon</v>
      </c>
      <c r="D6587">
        <v>2</v>
      </c>
      <c r="E6587" t="str">
        <f>IF(MOD(D6587,2)=0,"EVEN","ODD")</f>
        <v>EVEN</v>
      </c>
      <c r="F6587" t="str">
        <f>IF(D6587&lt;=18,"LOW (1-18)","HIGH (19-36)")</f>
        <v>LOW (1-18)</v>
      </c>
      <c r="G6587">
        <f>INT((D6587-1)/6)+1</f>
        <v>1</v>
      </c>
      <c r="H6587">
        <f>MOD(D6587-1,6)+1</f>
        <v>2</v>
      </c>
      <c r="I6587">
        <f>37-D6587</f>
        <v>35</v>
      </c>
      <c r="J6587">
        <f>ABS(D6587-D6588)</f>
        <v>4</v>
      </c>
      <c r="K6587">
        <f>AVERAGE(D6587:D6591)</f>
        <v>2</v>
      </c>
      <c r="L6587">
        <f>AVERAGE(D6587:D6606)</f>
        <v>2</v>
      </c>
      <c r="M6587">
        <f>K6587-L6587</f>
        <v>0</v>
      </c>
      <c r="N6587" t="str">
        <f>IF(K6587&gt;L6587,"HIGH ZONE BIAS",IF(K6587&lt;L6587,"LOW ZONE BIAS","EQUILIBRIUM"))</f>
        <v>EQUILIBRIUM</v>
      </c>
    </row>
    <row r="6588">
      <c r="A6588">
        <v>20983</v>
      </c>
      <c r="B6588" t="str">
        <v>2021-04-30</v>
      </c>
      <c r="C6588" t="str">
        <v>Midday</v>
      </c>
      <c r="D6588">
        <v>6</v>
      </c>
      <c r="E6588" t="str">
        <f>IF(MOD(D6588,2)=0,"EVEN","ODD")</f>
        <v>EVEN</v>
      </c>
      <c r="F6588" t="str">
        <f>IF(D6588&lt;=18,"LOW (1-18)","HIGH (19-36)")</f>
        <v>LOW (1-18)</v>
      </c>
      <c r="G6588">
        <f>INT((D6588-1)/6)+1</f>
        <v>1</v>
      </c>
      <c r="H6588">
        <f>MOD(D6588-1,6)+1</f>
        <v>6</v>
      </c>
      <c r="I6588">
        <f>37-D6588</f>
        <v>31</v>
      </c>
      <c r="J6588">
        <f>ABS(D6588-D6589)</f>
        <v>6</v>
      </c>
      <c r="K6588">
        <f>AVERAGE(D6588:D6592)</f>
        <v>6</v>
      </c>
      <c r="L6588">
        <f>AVERAGE(D6588:D6607)</f>
        <v>6</v>
      </c>
      <c r="M6588">
        <f>K6588-L6588</f>
        <v>0</v>
      </c>
      <c r="N6588" t="str">
        <f>IF(K6588&gt;L6588,"HIGH ZONE BIAS",IF(K6588&lt;L6588,"LOW ZONE BIAS","EQUILIBRIUM"))</f>
        <v>EQUILIBRIUM</v>
      </c>
    </row>
    <row r="6589">
      <c r="A6589">
        <v>20982</v>
      </c>
      <c r="B6589" t="str">
        <v>2021-04-30</v>
      </c>
      <c r="C6589" t="str">
        <v>Morning</v>
      </c>
      <c r="D6589">
        <v>12</v>
      </c>
      <c r="E6589" t="str">
        <f>IF(MOD(D6589,2)=0,"EVEN","ODD")</f>
        <v>EVEN</v>
      </c>
      <c r="F6589" t="str">
        <f>IF(D6589&lt;=18,"LOW (1-18)","HIGH (19-36)")</f>
        <v>LOW (1-18)</v>
      </c>
      <c r="G6589">
        <f>INT((D6589-1)/6)+1</f>
        <v>2</v>
      </c>
      <c r="H6589">
        <f>MOD(D6589-1,6)+1</f>
        <v>6</v>
      </c>
      <c r="I6589">
        <f>37-D6589</f>
        <v>25</v>
      </c>
      <c r="J6589">
        <f>ABS(D6589-D6590)</f>
        <v>9</v>
      </c>
      <c r="K6589">
        <f>AVERAGE(D6589:D6593)</f>
        <v>12</v>
      </c>
      <c r="L6589">
        <f>AVERAGE(D6589:D6608)</f>
        <v>12</v>
      </c>
      <c r="M6589">
        <f>K6589-L6589</f>
        <v>0</v>
      </c>
      <c r="N6589" t="str">
        <f>IF(K6589&gt;L6589,"HIGH ZONE BIAS",IF(K6589&lt;L6589,"LOW ZONE BIAS","EQUILIBRIUM"))</f>
        <v>EQUILIBRIUM</v>
      </c>
    </row>
    <row r="6590">
      <c r="A6590">
        <v>20981</v>
      </c>
      <c r="B6590" t="str">
        <v>2021-04-29</v>
      </c>
      <c r="C6590" t="str">
        <v>Evening</v>
      </c>
      <c r="D6590">
        <v>21</v>
      </c>
      <c r="E6590" t="str">
        <f>IF(MOD(D6590,2)=0,"EVEN","ODD")</f>
        <v>ODD</v>
      </c>
      <c r="F6590" t="str">
        <f>IF(D6590&lt;=18,"LOW (1-18)","HIGH (19-36)")</f>
        <v>HIGH (19-36)</v>
      </c>
      <c r="G6590">
        <f>INT((D6590-1)/6)+1</f>
        <v>4</v>
      </c>
      <c r="H6590">
        <f>MOD(D6590-1,6)+1</f>
        <v>3</v>
      </c>
      <c r="I6590">
        <f>37-D6590</f>
        <v>16</v>
      </c>
      <c r="J6590">
        <f>ABS(D6590-D6591)</f>
        <v>12</v>
      </c>
      <c r="K6590">
        <f>AVERAGE(D6590:D6594)</f>
        <v>21</v>
      </c>
      <c r="L6590">
        <f>AVERAGE(D6590:D6609)</f>
        <v>21</v>
      </c>
      <c r="M6590">
        <f>K6590-L6590</f>
        <v>0</v>
      </c>
      <c r="N6590" t="str">
        <f>IF(K6590&gt;L6590,"HIGH ZONE BIAS",IF(K6590&lt;L6590,"LOW ZONE BIAS","EQUILIBRIUM"))</f>
        <v>EQUILIBRIUM</v>
      </c>
    </row>
    <row r="6591">
      <c r="A6591">
        <v>20980</v>
      </c>
      <c r="B6591" t="str">
        <v>2021-04-29</v>
      </c>
      <c r="C6591" t="str">
        <v>Afternoon</v>
      </c>
      <c r="D6591">
        <v>9</v>
      </c>
      <c r="E6591" t="str">
        <f>IF(MOD(D6591,2)=0,"EVEN","ODD")</f>
        <v>ODD</v>
      </c>
      <c r="F6591" t="str">
        <f>IF(D6591&lt;=18,"LOW (1-18)","HIGH (19-36)")</f>
        <v>LOW (1-18)</v>
      </c>
      <c r="G6591">
        <f>INT((D6591-1)/6)+1</f>
        <v>2</v>
      </c>
      <c r="H6591">
        <f>MOD(D6591-1,6)+1</f>
        <v>3</v>
      </c>
      <c r="I6591">
        <f>37-D6591</f>
        <v>28</v>
      </c>
      <c r="J6591">
        <f>ABS(D6591-D6592)</f>
        <v>8</v>
      </c>
      <c r="K6591">
        <f>AVERAGE(D6591:D6595)</f>
        <v>9</v>
      </c>
      <c r="L6591">
        <f>AVERAGE(D6591:D6610)</f>
        <v>9</v>
      </c>
      <c r="M6591">
        <f>K6591-L6591</f>
        <v>0</v>
      </c>
      <c r="N6591" t="str">
        <f>IF(K6591&gt;L6591,"HIGH ZONE BIAS",IF(K6591&lt;L6591,"LOW ZONE BIAS","EQUILIBRIUM"))</f>
        <v>EQUILIBRIUM</v>
      </c>
    </row>
    <row r="6592">
      <c r="A6592">
        <v>20979</v>
      </c>
      <c r="B6592" t="str">
        <v>2021-04-29</v>
      </c>
      <c r="C6592" t="str">
        <v>Midday</v>
      </c>
      <c r="D6592">
        <v>17</v>
      </c>
      <c r="E6592" t="str">
        <f>IF(MOD(D6592,2)=0,"EVEN","ODD")</f>
        <v>ODD</v>
      </c>
      <c r="F6592" t="str">
        <f>IF(D6592&lt;=18,"LOW (1-18)","HIGH (19-36)")</f>
        <v>LOW (1-18)</v>
      </c>
      <c r="G6592">
        <f>INT((D6592-1)/6)+1</f>
        <v>3</v>
      </c>
      <c r="H6592">
        <f>MOD(D6592-1,6)+1</f>
        <v>5</v>
      </c>
      <c r="I6592">
        <f>37-D6592</f>
        <v>20</v>
      </c>
      <c r="J6592">
        <f>ABS(D6592-D6593)</f>
        <v>8</v>
      </c>
      <c r="K6592">
        <f>AVERAGE(D6592:D6596)</f>
        <v>17</v>
      </c>
      <c r="L6592">
        <f>AVERAGE(D6592:D6611)</f>
        <v>17</v>
      </c>
      <c r="M6592">
        <f>K6592-L6592</f>
        <v>0</v>
      </c>
      <c r="N6592" t="str">
        <f>IF(K6592&gt;L6592,"HIGH ZONE BIAS",IF(K6592&lt;L6592,"LOW ZONE BIAS","EQUILIBRIUM"))</f>
        <v>EQUILIBRIUM</v>
      </c>
    </row>
    <row r="6593">
      <c r="A6593">
        <v>20978</v>
      </c>
      <c r="B6593" t="str">
        <v>2021-04-29</v>
      </c>
      <c r="C6593" t="str">
        <v>Morning</v>
      </c>
      <c r="D6593">
        <v>9</v>
      </c>
      <c r="E6593" t="str">
        <f>IF(MOD(D6593,2)=0,"EVEN","ODD")</f>
        <v>ODD</v>
      </c>
      <c r="F6593" t="str">
        <f>IF(D6593&lt;=18,"LOW (1-18)","HIGH (19-36)")</f>
        <v>LOW (1-18)</v>
      </c>
      <c r="G6593">
        <f>INT((D6593-1)/6)+1</f>
        <v>2</v>
      </c>
      <c r="H6593">
        <f>MOD(D6593-1,6)+1</f>
        <v>3</v>
      </c>
      <c r="I6593">
        <f>37-D6593</f>
        <v>28</v>
      </c>
      <c r="J6593">
        <f>ABS(D6593-D6594)</f>
        <v>11</v>
      </c>
      <c r="K6593">
        <f>AVERAGE(D6593:D6597)</f>
        <v>9</v>
      </c>
      <c r="L6593">
        <f>AVERAGE(D6593:D6612)</f>
        <v>9</v>
      </c>
      <c r="M6593">
        <f>K6593-L6593</f>
        <v>0</v>
      </c>
      <c r="N6593" t="str">
        <f>IF(K6593&gt;L6593,"HIGH ZONE BIAS",IF(K6593&lt;L6593,"LOW ZONE BIAS","EQUILIBRIUM"))</f>
        <v>EQUILIBRIUM</v>
      </c>
    </row>
    <row r="6594">
      <c r="A6594">
        <v>20977</v>
      </c>
      <c r="B6594" t="str">
        <v>2021-04-28</v>
      </c>
      <c r="C6594" t="str">
        <v>Evening</v>
      </c>
      <c r="D6594">
        <v>20</v>
      </c>
      <c r="E6594" t="str">
        <f>IF(MOD(D6594,2)=0,"EVEN","ODD")</f>
        <v>EVEN</v>
      </c>
      <c r="F6594" t="str">
        <f>IF(D6594&lt;=18,"LOW (1-18)","HIGH (19-36)")</f>
        <v>HIGH (19-36)</v>
      </c>
      <c r="G6594">
        <f>INT((D6594-1)/6)+1</f>
        <v>4</v>
      </c>
      <c r="H6594">
        <f>MOD(D6594-1,6)+1</f>
        <v>2</v>
      </c>
      <c r="I6594">
        <f>37-D6594</f>
        <v>17</v>
      </c>
      <c r="J6594">
        <f>ABS(D6594-D6595)</f>
        <v>6</v>
      </c>
      <c r="K6594">
        <f>AVERAGE(D6594:D6598)</f>
        <v>20</v>
      </c>
      <c r="L6594">
        <f>AVERAGE(D6594:D6613)</f>
        <v>20</v>
      </c>
      <c r="M6594">
        <f>K6594-L6594</f>
        <v>0</v>
      </c>
      <c r="N6594" t="str">
        <f>IF(K6594&gt;L6594,"HIGH ZONE BIAS",IF(K6594&lt;L6594,"LOW ZONE BIAS","EQUILIBRIUM"))</f>
        <v>EQUILIBRIUM</v>
      </c>
    </row>
    <row r="6595">
      <c r="A6595">
        <v>20976</v>
      </c>
      <c r="B6595" t="str">
        <v>2021-04-28</v>
      </c>
      <c r="C6595" t="str">
        <v>Afternoon</v>
      </c>
      <c r="D6595">
        <v>14</v>
      </c>
      <c r="E6595" t="str">
        <f>IF(MOD(D6595,2)=0,"EVEN","ODD")</f>
        <v>EVEN</v>
      </c>
      <c r="F6595" t="str">
        <f>IF(D6595&lt;=18,"LOW (1-18)","HIGH (19-36)")</f>
        <v>LOW (1-18)</v>
      </c>
      <c r="G6595">
        <f>INT((D6595-1)/6)+1</f>
        <v>3</v>
      </c>
      <c r="H6595">
        <f>MOD(D6595-1,6)+1</f>
        <v>2</v>
      </c>
      <c r="I6595">
        <f>37-D6595</f>
        <v>23</v>
      </c>
      <c r="J6595">
        <f>ABS(D6595-D6596)</f>
        <v>11</v>
      </c>
      <c r="K6595">
        <f>AVERAGE(D6595:D6599)</f>
        <v>14</v>
      </c>
      <c r="L6595">
        <f>AVERAGE(D6595:D6614)</f>
        <v>14</v>
      </c>
      <c r="M6595">
        <f>K6595-L6595</f>
        <v>0</v>
      </c>
      <c r="N6595" t="str">
        <f>IF(K6595&gt;L6595,"HIGH ZONE BIAS",IF(K6595&lt;L6595,"LOW ZONE BIAS","EQUILIBRIUM"))</f>
        <v>EQUILIBRIUM</v>
      </c>
    </row>
    <row r="6596">
      <c r="A6596">
        <v>20975</v>
      </c>
      <c r="B6596" t="str">
        <v>2021-04-28</v>
      </c>
      <c r="C6596" t="str">
        <v>Midday</v>
      </c>
      <c r="D6596">
        <v>3</v>
      </c>
      <c r="E6596" t="str">
        <f>IF(MOD(D6596,2)=0,"EVEN","ODD")</f>
        <v>ODD</v>
      </c>
      <c r="F6596" t="str">
        <f>IF(D6596&lt;=18,"LOW (1-18)","HIGH (19-36)")</f>
        <v>LOW (1-18)</v>
      </c>
      <c r="G6596">
        <f>INT((D6596-1)/6)+1</f>
        <v>1</v>
      </c>
      <c r="H6596">
        <f>MOD(D6596-1,6)+1</f>
        <v>3</v>
      </c>
      <c r="I6596">
        <f>37-D6596</f>
        <v>34</v>
      </c>
      <c r="J6596">
        <f>ABS(D6596-D6597)</f>
        <v>11</v>
      </c>
      <c r="K6596">
        <f>AVERAGE(D6596:D6600)</f>
        <v>3</v>
      </c>
      <c r="L6596">
        <f>AVERAGE(D6596:D6615)</f>
        <v>3</v>
      </c>
      <c r="M6596">
        <f>K6596-L6596</f>
        <v>0</v>
      </c>
      <c r="N6596" t="str">
        <f>IF(K6596&gt;L6596,"HIGH ZONE BIAS",IF(K6596&lt;L6596,"LOW ZONE BIAS","EQUILIBRIUM"))</f>
        <v>EQUILIBRIUM</v>
      </c>
    </row>
    <row r="6597">
      <c r="A6597">
        <v>20974</v>
      </c>
      <c r="B6597" t="str">
        <v>2021-04-28</v>
      </c>
      <c r="C6597" t="str">
        <v>Morning</v>
      </c>
      <c r="D6597">
        <v>14</v>
      </c>
      <c r="E6597" t="str">
        <f>IF(MOD(D6597,2)=0,"EVEN","ODD")</f>
        <v>EVEN</v>
      </c>
      <c r="F6597" t="str">
        <f>IF(D6597&lt;=18,"LOW (1-18)","HIGH (19-36)")</f>
        <v>LOW (1-18)</v>
      </c>
      <c r="G6597">
        <f>INT((D6597-1)/6)+1</f>
        <v>3</v>
      </c>
      <c r="H6597">
        <f>MOD(D6597-1,6)+1</f>
        <v>2</v>
      </c>
      <c r="I6597">
        <f>37-D6597</f>
        <v>23</v>
      </c>
      <c r="J6597">
        <f>ABS(D6597-D6598)</f>
        <v>3</v>
      </c>
      <c r="K6597">
        <f>AVERAGE(D6597:D6601)</f>
        <v>14</v>
      </c>
      <c r="L6597">
        <f>AVERAGE(D6597:D6616)</f>
        <v>14</v>
      </c>
      <c r="M6597">
        <f>K6597-L6597</f>
        <v>0</v>
      </c>
      <c r="N6597" t="str">
        <f>IF(K6597&gt;L6597,"HIGH ZONE BIAS",IF(K6597&lt;L6597,"LOW ZONE BIAS","EQUILIBRIUM"))</f>
        <v>EQUILIBRIUM</v>
      </c>
    </row>
    <row r="6598">
      <c r="A6598">
        <v>20973</v>
      </c>
      <c r="B6598" t="str">
        <v>2021-04-27</v>
      </c>
      <c r="C6598" t="str">
        <v>Evening</v>
      </c>
      <c r="D6598">
        <v>11</v>
      </c>
      <c r="E6598" t="str">
        <f>IF(MOD(D6598,2)=0,"EVEN","ODD")</f>
        <v>ODD</v>
      </c>
      <c r="F6598" t="str">
        <f>IF(D6598&lt;=18,"LOW (1-18)","HIGH (19-36)")</f>
        <v>LOW (1-18)</v>
      </c>
      <c r="G6598">
        <f>INT((D6598-1)/6)+1</f>
        <v>2</v>
      </c>
      <c r="H6598">
        <f>MOD(D6598-1,6)+1</f>
        <v>5</v>
      </c>
      <c r="I6598">
        <f>37-D6598</f>
        <v>26</v>
      </c>
      <c r="J6598">
        <f>ABS(D6598-D6599)</f>
        <v>3</v>
      </c>
      <c r="K6598">
        <f>AVERAGE(D6598:D6602)</f>
        <v>11</v>
      </c>
      <c r="L6598">
        <f>AVERAGE(D6598:D6617)</f>
        <v>11</v>
      </c>
      <c r="M6598">
        <f>K6598-L6598</f>
        <v>0</v>
      </c>
      <c r="N6598" t="str">
        <f>IF(K6598&gt;L6598,"HIGH ZONE BIAS",IF(K6598&lt;L6598,"LOW ZONE BIAS","EQUILIBRIUM"))</f>
        <v>EQUILIBRIUM</v>
      </c>
    </row>
    <row r="6599">
      <c r="A6599">
        <v>20972</v>
      </c>
      <c r="B6599" t="str">
        <v>2021-04-27</v>
      </c>
      <c r="C6599" t="str">
        <v>Afternoon</v>
      </c>
      <c r="D6599">
        <v>14</v>
      </c>
      <c r="E6599" t="str">
        <f>IF(MOD(D6599,2)=0,"EVEN","ODD")</f>
        <v>EVEN</v>
      </c>
      <c r="F6599" t="str">
        <f>IF(D6599&lt;=18,"LOW (1-18)","HIGH (19-36)")</f>
        <v>LOW (1-18)</v>
      </c>
      <c r="G6599">
        <f>INT((D6599-1)/6)+1</f>
        <v>3</v>
      </c>
      <c r="H6599">
        <f>MOD(D6599-1,6)+1</f>
        <v>2</v>
      </c>
      <c r="I6599">
        <f>37-D6599</f>
        <v>23</v>
      </c>
      <c r="J6599">
        <f>ABS(D6599-D6600)</f>
        <v>2</v>
      </c>
      <c r="K6599">
        <f>AVERAGE(D6599:D6603)</f>
        <v>14</v>
      </c>
      <c r="L6599">
        <f>AVERAGE(D6599:D6618)</f>
        <v>14</v>
      </c>
      <c r="M6599">
        <f>K6599-L6599</f>
        <v>0</v>
      </c>
      <c r="N6599" t="str">
        <f>IF(K6599&gt;L6599,"HIGH ZONE BIAS",IF(K6599&lt;L6599,"LOW ZONE BIAS","EQUILIBRIUM"))</f>
        <v>EQUILIBRIUM</v>
      </c>
    </row>
    <row r="6600">
      <c r="A6600">
        <v>20971</v>
      </c>
      <c r="B6600" t="str">
        <v>2021-04-27</v>
      </c>
      <c r="C6600" t="str">
        <v>Midday</v>
      </c>
      <c r="D6600">
        <v>16</v>
      </c>
      <c r="E6600" t="str">
        <f>IF(MOD(D6600,2)=0,"EVEN","ODD")</f>
        <v>EVEN</v>
      </c>
      <c r="F6600" t="str">
        <f>IF(D6600&lt;=18,"LOW (1-18)","HIGH (19-36)")</f>
        <v>LOW (1-18)</v>
      </c>
      <c r="G6600">
        <f>INT((D6600-1)/6)+1</f>
        <v>3</v>
      </c>
      <c r="H6600">
        <f>MOD(D6600-1,6)+1</f>
        <v>4</v>
      </c>
      <c r="I6600">
        <f>37-D6600</f>
        <v>21</v>
      </c>
      <c r="J6600">
        <f>ABS(D6600-D6601)</f>
        <v>14</v>
      </c>
      <c r="K6600">
        <f>AVERAGE(D6600:D6604)</f>
        <v>16</v>
      </c>
      <c r="L6600">
        <f>AVERAGE(D6600:D6619)</f>
        <v>16</v>
      </c>
      <c r="M6600">
        <f>K6600-L6600</f>
        <v>0</v>
      </c>
      <c r="N6600" t="str">
        <f>IF(K6600&gt;L6600,"HIGH ZONE BIAS",IF(K6600&lt;L6600,"LOW ZONE BIAS","EQUILIBRIUM"))</f>
        <v>EQUILIBRIUM</v>
      </c>
    </row>
    <row r="6601">
      <c r="A6601">
        <v>20970</v>
      </c>
      <c r="B6601" t="str">
        <v>2021-04-27</v>
      </c>
      <c r="C6601" t="str">
        <v>Morning</v>
      </c>
      <c r="D6601">
        <v>30</v>
      </c>
      <c r="E6601" t="str">
        <f>IF(MOD(D6601,2)=0,"EVEN","ODD")</f>
        <v>EVEN</v>
      </c>
      <c r="F6601" t="str">
        <f>IF(D6601&lt;=18,"LOW (1-18)","HIGH (19-36)")</f>
        <v>HIGH (19-36)</v>
      </c>
      <c r="G6601">
        <f>INT((D6601-1)/6)+1</f>
        <v>5</v>
      </c>
      <c r="H6601">
        <f>MOD(D6601-1,6)+1</f>
        <v>6</v>
      </c>
      <c r="I6601">
        <f>37-D6601</f>
        <v>7</v>
      </c>
      <c r="J6601">
        <f>ABS(D6601-D6602)</f>
        <v>6</v>
      </c>
      <c r="K6601">
        <f>AVERAGE(D6601:D6605)</f>
        <v>30</v>
      </c>
      <c r="L6601">
        <f>AVERAGE(D6601:D6620)</f>
        <v>30</v>
      </c>
      <c r="M6601">
        <f>K6601-L6601</f>
        <v>0</v>
      </c>
      <c r="N6601" t="str">
        <f>IF(K6601&gt;L6601,"HIGH ZONE BIAS",IF(K6601&lt;L6601,"LOW ZONE BIAS","EQUILIBRIUM"))</f>
        <v>EQUILIBRIUM</v>
      </c>
    </row>
    <row r="6602">
      <c r="A6602">
        <v>20969</v>
      </c>
      <c r="B6602" t="str">
        <v>2021-04-26</v>
      </c>
      <c r="C6602" t="str">
        <v>Evening</v>
      </c>
      <c r="D6602">
        <v>24</v>
      </c>
      <c r="E6602" t="str">
        <f>IF(MOD(D6602,2)=0,"EVEN","ODD")</f>
        <v>EVEN</v>
      </c>
      <c r="F6602" t="str">
        <f>IF(D6602&lt;=18,"LOW (1-18)","HIGH (19-36)")</f>
        <v>HIGH (19-36)</v>
      </c>
      <c r="G6602">
        <f>INT((D6602-1)/6)+1</f>
        <v>4</v>
      </c>
      <c r="H6602">
        <f>MOD(D6602-1,6)+1</f>
        <v>6</v>
      </c>
      <c r="I6602">
        <f>37-D6602</f>
        <v>13</v>
      </c>
      <c r="J6602">
        <f>ABS(D6602-D6603)</f>
        <v>12</v>
      </c>
      <c r="K6602">
        <f>AVERAGE(D6602:D6606)</f>
        <v>24</v>
      </c>
      <c r="L6602">
        <f>AVERAGE(D6602:D6621)</f>
        <v>24</v>
      </c>
      <c r="M6602">
        <f>K6602-L6602</f>
        <v>0</v>
      </c>
      <c r="N6602" t="str">
        <f>IF(K6602&gt;L6602,"HIGH ZONE BIAS",IF(K6602&lt;L6602,"LOW ZONE BIAS","EQUILIBRIUM"))</f>
        <v>EQUILIBRIUM</v>
      </c>
    </row>
    <row r="6603">
      <c r="A6603">
        <v>20968</v>
      </c>
      <c r="B6603" t="str">
        <v>2021-04-26</v>
      </c>
      <c r="C6603" t="str">
        <v>Afternoon</v>
      </c>
      <c r="D6603">
        <v>12</v>
      </c>
      <c r="E6603" t="str">
        <f>IF(MOD(D6603,2)=0,"EVEN","ODD")</f>
        <v>EVEN</v>
      </c>
      <c r="F6603" t="str">
        <f>IF(D6603&lt;=18,"LOW (1-18)","HIGH (19-36)")</f>
        <v>LOW (1-18)</v>
      </c>
      <c r="G6603">
        <f>INT((D6603-1)/6)+1</f>
        <v>2</v>
      </c>
      <c r="H6603">
        <f>MOD(D6603-1,6)+1</f>
        <v>6</v>
      </c>
      <c r="I6603">
        <f>37-D6603</f>
        <v>25</v>
      </c>
      <c r="J6603">
        <f>ABS(D6603-D6604)</f>
        <v>11</v>
      </c>
      <c r="K6603">
        <f>AVERAGE(D6603:D6607)</f>
        <v>12</v>
      </c>
      <c r="L6603">
        <f>AVERAGE(D6603:D6622)</f>
        <v>12</v>
      </c>
      <c r="M6603">
        <f>K6603-L6603</f>
        <v>0</v>
      </c>
      <c r="N6603" t="str">
        <f>IF(K6603&gt;L6603,"HIGH ZONE BIAS",IF(K6603&lt;L6603,"LOW ZONE BIAS","EQUILIBRIUM"))</f>
        <v>EQUILIBRIUM</v>
      </c>
    </row>
    <row r="6604">
      <c r="A6604">
        <v>20967</v>
      </c>
      <c r="B6604" t="str">
        <v>2021-04-26</v>
      </c>
      <c r="C6604" t="str">
        <v>Midday</v>
      </c>
      <c r="D6604">
        <v>23</v>
      </c>
      <c r="E6604" t="str">
        <f>IF(MOD(D6604,2)=0,"EVEN","ODD")</f>
        <v>ODD</v>
      </c>
      <c r="F6604" t="str">
        <f>IF(D6604&lt;=18,"LOW (1-18)","HIGH (19-36)")</f>
        <v>HIGH (19-36)</v>
      </c>
      <c r="G6604">
        <f>INT((D6604-1)/6)+1</f>
        <v>4</v>
      </c>
      <c r="H6604">
        <f>MOD(D6604-1,6)+1</f>
        <v>5</v>
      </c>
      <c r="I6604">
        <f>37-D6604</f>
        <v>14</v>
      </c>
      <c r="J6604">
        <f>ABS(D6604-D6605)</f>
        <v>13</v>
      </c>
      <c r="K6604">
        <f>AVERAGE(D6604:D6608)</f>
        <v>23</v>
      </c>
      <c r="L6604">
        <f>AVERAGE(D6604:D6623)</f>
        <v>23</v>
      </c>
      <c r="M6604">
        <f>K6604-L6604</f>
        <v>0</v>
      </c>
      <c r="N6604" t="str">
        <f>IF(K6604&gt;L6604,"HIGH ZONE BIAS",IF(K6604&lt;L6604,"LOW ZONE BIAS","EQUILIBRIUM"))</f>
        <v>EQUILIBRIUM</v>
      </c>
    </row>
    <row r="6605">
      <c r="A6605">
        <v>20966</v>
      </c>
      <c r="B6605" t="str">
        <v>2021-04-26</v>
      </c>
      <c r="C6605" t="str">
        <v>Morning</v>
      </c>
      <c r="D6605">
        <v>10</v>
      </c>
      <c r="E6605" t="str">
        <f>IF(MOD(D6605,2)=0,"EVEN","ODD")</f>
        <v>EVEN</v>
      </c>
      <c r="F6605" t="str">
        <f>IF(D6605&lt;=18,"LOW (1-18)","HIGH (19-36)")</f>
        <v>LOW (1-18)</v>
      </c>
      <c r="G6605">
        <f>INT((D6605-1)/6)+1</f>
        <v>2</v>
      </c>
      <c r="H6605">
        <f>MOD(D6605-1,6)+1</f>
        <v>4</v>
      </c>
      <c r="I6605">
        <f>37-D6605</f>
        <v>27</v>
      </c>
      <c r="J6605">
        <f>ABS(D6605-D6606)</f>
        <v>23</v>
      </c>
      <c r="K6605">
        <f>AVERAGE(D6605:D6609)</f>
        <v>10</v>
      </c>
      <c r="L6605">
        <f>AVERAGE(D6605:D6624)</f>
        <v>10</v>
      </c>
      <c r="M6605">
        <f>K6605-L6605</f>
        <v>0</v>
      </c>
      <c r="N6605" t="str">
        <f>IF(K6605&gt;L6605,"HIGH ZONE BIAS",IF(K6605&lt;L6605,"LOW ZONE BIAS","EQUILIBRIUM"))</f>
        <v>EQUILIBRIUM</v>
      </c>
    </row>
    <row r="6606">
      <c r="A6606">
        <v>20965</v>
      </c>
      <c r="B6606" t="str">
        <v>2021-04-24</v>
      </c>
      <c r="C6606" t="str">
        <v>Evening</v>
      </c>
      <c r="D6606">
        <v>33</v>
      </c>
      <c r="E6606" t="str">
        <f>IF(MOD(D6606,2)=0,"EVEN","ODD")</f>
        <v>ODD</v>
      </c>
      <c r="F6606" t="str">
        <f>IF(D6606&lt;=18,"LOW (1-18)","HIGH (19-36)")</f>
        <v>HIGH (19-36)</v>
      </c>
      <c r="G6606">
        <f>INT((D6606-1)/6)+1</f>
        <v>6</v>
      </c>
      <c r="H6606">
        <f>MOD(D6606-1,6)+1</f>
        <v>3</v>
      </c>
      <c r="I6606">
        <f>37-D6606</f>
        <v>4</v>
      </c>
      <c r="J6606">
        <f>ABS(D6606-D6607)</f>
        <v>1</v>
      </c>
      <c r="K6606">
        <f>AVERAGE(D6606:D6610)</f>
        <v>33</v>
      </c>
      <c r="L6606">
        <f>AVERAGE(D6606:D6625)</f>
        <v>33</v>
      </c>
      <c r="M6606">
        <f>K6606-L6606</f>
        <v>0</v>
      </c>
      <c r="N6606" t="str">
        <f>IF(K6606&gt;L6606,"HIGH ZONE BIAS",IF(K6606&lt;L6606,"LOW ZONE BIAS","EQUILIBRIUM"))</f>
        <v>EQUILIBRIUM</v>
      </c>
    </row>
    <row r="6607">
      <c r="A6607">
        <v>20964</v>
      </c>
      <c r="B6607" t="str">
        <v>2021-04-24</v>
      </c>
      <c r="C6607" t="str">
        <v>Afternoon</v>
      </c>
      <c r="D6607">
        <v>34</v>
      </c>
      <c r="E6607" t="str">
        <f>IF(MOD(D6607,2)=0,"EVEN","ODD")</f>
        <v>EVEN</v>
      </c>
      <c r="F6607" t="str">
        <f>IF(D6607&lt;=18,"LOW (1-18)","HIGH (19-36)")</f>
        <v>HIGH (19-36)</v>
      </c>
      <c r="G6607">
        <f>INT((D6607-1)/6)+1</f>
        <v>6</v>
      </c>
      <c r="H6607">
        <f>MOD(D6607-1,6)+1</f>
        <v>4</v>
      </c>
      <c r="I6607">
        <f>37-D6607</f>
        <v>3</v>
      </c>
      <c r="J6607">
        <f>ABS(D6607-D6608)</f>
        <v>30</v>
      </c>
      <c r="K6607">
        <f>AVERAGE(D6607:D6611)</f>
        <v>34</v>
      </c>
      <c r="L6607">
        <f>AVERAGE(D6607:D6626)</f>
        <v>34</v>
      </c>
      <c r="M6607">
        <f>K6607-L6607</f>
        <v>0</v>
      </c>
      <c r="N6607" t="str">
        <f>IF(K6607&gt;L6607,"HIGH ZONE BIAS",IF(K6607&lt;L6607,"LOW ZONE BIAS","EQUILIBRIUM"))</f>
        <v>EQUILIBRIUM</v>
      </c>
    </row>
    <row r="6608">
      <c r="A6608">
        <v>20963</v>
      </c>
      <c r="B6608" t="str">
        <v>2021-04-24</v>
      </c>
      <c r="C6608" t="str">
        <v>Midday</v>
      </c>
      <c r="D6608">
        <v>4</v>
      </c>
      <c r="E6608" t="str">
        <f>IF(MOD(D6608,2)=0,"EVEN","ODD")</f>
        <v>EVEN</v>
      </c>
      <c r="F6608" t="str">
        <f>IF(D6608&lt;=18,"LOW (1-18)","HIGH (19-36)")</f>
        <v>LOW (1-18)</v>
      </c>
      <c r="G6608">
        <f>INT((D6608-1)/6)+1</f>
        <v>1</v>
      </c>
      <c r="H6608">
        <f>MOD(D6608-1,6)+1</f>
        <v>4</v>
      </c>
      <c r="I6608">
        <f>37-D6608</f>
        <v>33</v>
      </c>
      <c r="J6608">
        <f>ABS(D6608-D6609)</f>
        <v>30</v>
      </c>
      <c r="K6608">
        <f>AVERAGE(D6608:D6612)</f>
        <v>4</v>
      </c>
      <c r="L6608">
        <f>AVERAGE(D6608:D6627)</f>
        <v>4</v>
      </c>
      <c r="M6608">
        <f>K6608-L6608</f>
        <v>0</v>
      </c>
      <c r="N6608" t="str">
        <f>IF(K6608&gt;L6608,"HIGH ZONE BIAS",IF(K6608&lt;L6608,"LOW ZONE BIAS","EQUILIBRIUM"))</f>
        <v>EQUILIBRIUM</v>
      </c>
    </row>
    <row r="6609">
      <c r="A6609">
        <v>20962</v>
      </c>
      <c r="B6609" t="str">
        <v>2021-04-24</v>
      </c>
      <c r="C6609" t="str">
        <v>Morning</v>
      </c>
      <c r="D6609">
        <v>34</v>
      </c>
      <c r="E6609" t="str">
        <f>IF(MOD(D6609,2)=0,"EVEN","ODD")</f>
        <v>EVEN</v>
      </c>
      <c r="F6609" t="str">
        <f>IF(D6609&lt;=18,"LOW (1-18)","HIGH (19-36)")</f>
        <v>HIGH (19-36)</v>
      </c>
      <c r="G6609">
        <f>INT((D6609-1)/6)+1</f>
        <v>6</v>
      </c>
      <c r="H6609">
        <f>MOD(D6609-1,6)+1</f>
        <v>4</v>
      </c>
      <c r="I6609">
        <f>37-D6609</f>
        <v>3</v>
      </c>
      <c r="J6609">
        <f>ABS(D6609-D6610)</f>
        <v>4</v>
      </c>
      <c r="K6609">
        <f>AVERAGE(D6609:D6613)</f>
        <v>34</v>
      </c>
      <c r="L6609">
        <f>AVERAGE(D6609:D6628)</f>
        <v>34</v>
      </c>
      <c r="M6609">
        <f>K6609-L6609</f>
        <v>0</v>
      </c>
      <c r="N6609" t="str">
        <f>IF(K6609&gt;L6609,"HIGH ZONE BIAS",IF(K6609&lt;L6609,"LOW ZONE BIAS","EQUILIBRIUM"))</f>
        <v>EQUILIBRIUM</v>
      </c>
    </row>
    <row r="6610">
      <c r="A6610">
        <v>20961</v>
      </c>
      <c r="B6610" t="str">
        <v>2021-04-23</v>
      </c>
      <c r="C6610" t="str">
        <v>Evening</v>
      </c>
      <c r="D6610">
        <v>30</v>
      </c>
      <c r="E6610" t="str">
        <f>IF(MOD(D6610,2)=0,"EVEN","ODD")</f>
        <v>EVEN</v>
      </c>
      <c r="F6610" t="str">
        <f>IF(D6610&lt;=18,"LOW (1-18)","HIGH (19-36)")</f>
        <v>HIGH (19-36)</v>
      </c>
      <c r="G6610">
        <f>INT((D6610-1)/6)+1</f>
        <v>5</v>
      </c>
      <c r="H6610">
        <f>MOD(D6610-1,6)+1</f>
        <v>6</v>
      </c>
      <c r="I6610">
        <f>37-D6610</f>
        <v>7</v>
      </c>
      <c r="J6610">
        <f>ABS(D6610-D6611)</f>
        <v>10</v>
      </c>
      <c r="K6610">
        <f>AVERAGE(D6610:D6614)</f>
        <v>30</v>
      </c>
      <c r="L6610">
        <f>AVERAGE(D6610:D6629)</f>
        <v>30</v>
      </c>
      <c r="M6610">
        <f>K6610-L6610</f>
        <v>0</v>
      </c>
      <c r="N6610" t="str">
        <f>IF(K6610&gt;L6610,"HIGH ZONE BIAS",IF(K6610&lt;L6610,"LOW ZONE BIAS","EQUILIBRIUM"))</f>
        <v>EQUILIBRIUM</v>
      </c>
    </row>
    <row r="6611">
      <c r="A6611">
        <v>20960</v>
      </c>
      <c r="B6611" t="str">
        <v>2021-04-23</v>
      </c>
      <c r="C6611" t="str">
        <v>Afternoon</v>
      </c>
      <c r="D6611">
        <v>20</v>
      </c>
      <c r="E6611" t="str">
        <f>IF(MOD(D6611,2)=0,"EVEN","ODD")</f>
        <v>EVEN</v>
      </c>
      <c r="F6611" t="str">
        <f>IF(D6611&lt;=18,"LOW (1-18)","HIGH (19-36)")</f>
        <v>HIGH (19-36)</v>
      </c>
      <c r="G6611">
        <f>INT((D6611-1)/6)+1</f>
        <v>4</v>
      </c>
      <c r="H6611">
        <f>MOD(D6611-1,6)+1</f>
        <v>2</v>
      </c>
      <c r="I6611">
        <f>37-D6611</f>
        <v>17</v>
      </c>
      <c r="J6611">
        <f>ABS(D6611-D6612)</f>
        <v>11</v>
      </c>
      <c r="K6611">
        <f>AVERAGE(D6611:D6615)</f>
        <v>20</v>
      </c>
      <c r="L6611">
        <f>AVERAGE(D6611:D6630)</f>
        <v>20</v>
      </c>
      <c r="M6611">
        <f>K6611-L6611</f>
        <v>0</v>
      </c>
      <c r="N6611" t="str">
        <f>IF(K6611&gt;L6611,"HIGH ZONE BIAS",IF(K6611&lt;L6611,"LOW ZONE BIAS","EQUILIBRIUM"))</f>
        <v>EQUILIBRIUM</v>
      </c>
    </row>
    <row r="6612">
      <c r="A6612">
        <v>20959</v>
      </c>
      <c r="B6612" t="str">
        <v>2021-04-23</v>
      </c>
      <c r="C6612" t="str">
        <v>Midday</v>
      </c>
      <c r="D6612">
        <v>31</v>
      </c>
      <c r="E6612" t="str">
        <f>IF(MOD(D6612,2)=0,"EVEN","ODD")</f>
        <v>ODD</v>
      </c>
      <c r="F6612" t="str">
        <f>IF(D6612&lt;=18,"LOW (1-18)","HIGH (19-36)")</f>
        <v>HIGH (19-36)</v>
      </c>
      <c r="G6612">
        <f>INT((D6612-1)/6)+1</f>
        <v>6</v>
      </c>
      <c r="H6612">
        <f>MOD(D6612-1,6)+1</f>
        <v>1</v>
      </c>
      <c r="I6612">
        <f>37-D6612</f>
        <v>6</v>
      </c>
      <c r="J6612">
        <f>ABS(D6612-D6613)</f>
        <v>11</v>
      </c>
      <c r="K6612">
        <f>AVERAGE(D6612:D6616)</f>
        <v>31</v>
      </c>
      <c r="L6612">
        <f>AVERAGE(D6612:D6631)</f>
        <v>31</v>
      </c>
      <c r="M6612">
        <f>K6612-L6612</f>
        <v>0</v>
      </c>
      <c r="N6612" t="str">
        <f>IF(K6612&gt;L6612,"HIGH ZONE BIAS",IF(K6612&lt;L6612,"LOW ZONE BIAS","EQUILIBRIUM"))</f>
        <v>EQUILIBRIUM</v>
      </c>
    </row>
    <row r="6613">
      <c r="A6613">
        <v>20958</v>
      </c>
      <c r="B6613" t="str">
        <v>2021-04-23</v>
      </c>
      <c r="C6613" t="str">
        <v>Morning</v>
      </c>
      <c r="D6613">
        <v>20</v>
      </c>
      <c r="E6613" t="str">
        <f>IF(MOD(D6613,2)=0,"EVEN","ODD")</f>
        <v>EVEN</v>
      </c>
      <c r="F6613" t="str">
        <f>IF(D6613&lt;=18,"LOW (1-18)","HIGH (19-36)")</f>
        <v>HIGH (19-36)</v>
      </c>
      <c r="G6613">
        <f>INT((D6613-1)/6)+1</f>
        <v>4</v>
      </c>
      <c r="H6613">
        <f>MOD(D6613-1,6)+1</f>
        <v>2</v>
      </c>
      <c r="I6613">
        <f>37-D6613</f>
        <v>17</v>
      </c>
      <c r="J6613">
        <f>ABS(D6613-D6614)</f>
        <v>2</v>
      </c>
      <c r="K6613">
        <f>AVERAGE(D6613:D6617)</f>
        <v>20</v>
      </c>
      <c r="L6613">
        <f>AVERAGE(D6613:D6632)</f>
        <v>20</v>
      </c>
      <c r="M6613">
        <f>K6613-L6613</f>
        <v>0</v>
      </c>
      <c r="N6613" t="str">
        <f>IF(K6613&gt;L6613,"HIGH ZONE BIAS",IF(K6613&lt;L6613,"LOW ZONE BIAS","EQUILIBRIUM"))</f>
        <v>EQUILIBRIUM</v>
      </c>
    </row>
    <row r="6614">
      <c r="A6614">
        <v>20957</v>
      </c>
      <c r="B6614" t="str">
        <v>2021-04-22</v>
      </c>
      <c r="C6614" t="str">
        <v>Evening</v>
      </c>
      <c r="D6614">
        <v>18</v>
      </c>
      <c r="E6614" t="str">
        <f>IF(MOD(D6614,2)=0,"EVEN","ODD")</f>
        <v>EVEN</v>
      </c>
      <c r="F6614" t="str">
        <f>IF(D6614&lt;=18,"LOW (1-18)","HIGH (19-36)")</f>
        <v>LOW (1-18)</v>
      </c>
      <c r="G6614">
        <f>INT((D6614-1)/6)+1</f>
        <v>3</v>
      </c>
      <c r="H6614">
        <f>MOD(D6614-1,6)+1</f>
        <v>6</v>
      </c>
      <c r="I6614">
        <f>37-D6614</f>
        <v>19</v>
      </c>
      <c r="J6614">
        <f>ABS(D6614-D6615)</f>
        <v>2</v>
      </c>
      <c r="K6614">
        <f>AVERAGE(D6614:D6618)</f>
        <v>18</v>
      </c>
      <c r="L6614">
        <f>AVERAGE(D6614:D6633)</f>
        <v>18</v>
      </c>
      <c r="M6614">
        <f>K6614-L6614</f>
        <v>0</v>
      </c>
      <c r="N6614" t="str">
        <f>IF(K6614&gt;L6614,"HIGH ZONE BIAS",IF(K6614&lt;L6614,"LOW ZONE BIAS","EQUILIBRIUM"))</f>
        <v>EQUILIBRIUM</v>
      </c>
    </row>
    <row r="6615">
      <c r="A6615">
        <v>20956</v>
      </c>
      <c r="B6615" t="str">
        <v>2021-04-22</v>
      </c>
      <c r="C6615" t="str">
        <v>Afternoon</v>
      </c>
      <c r="D6615">
        <v>20</v>
      </c>
      <c r="E6615" t="str">
        <f>IF(MOD(D6615,2)=0,"EVEN","ODD")</f>
        <v>EVEN</v>
      </c>
      <c r="F6615" t="str">
        <f>IF(D6615&lt;=18,"LOW (1-18)","HIGH (19-36)")</f>
        <v>HIGH (19-36)</v>
      </c>
      <c r="G6615">
        <f>INT((D6615-1)/6)+1</f>
        <v>4</v>
      </c>
      <c r="H6615">
        <f>MOD(D6615-1,6)+1</f>
        <v>2</v>
      </c>
      <c r="I6615">
        <f>37-D6615</f>
        <v>17</v>
      </c>
      <c r="J6615">
        <f>ABS(D6615-D6616)</f>
        <v>2</v>
      </c>
      <c r="K6615">
        <f>AVERAGE(D6615:D6619)</f>
        <v>20</v>
      </c>
      <c r="L6615">
        <f>AVERAGE(D6615:D6634)</f>
        <v>20</v>
      </c>
      <c r="M6615">
        <f>K6615-L6615</f>
        <v>0</v>
      </c>
      <c r="N6615" t="str">
        <f>IF(K6615&gt;L6615,"HIGH ZONE BIAS",IF(K6615&lt;L6615,"LOW ZONE BIAS","EQUILIBRIUM"))</f>
        <v>EQUILIBRIUM</v>
      </c>
    </row>
    <row r="6616">
      <c r="A6616">
        <v>20955</v>
      </c>
      <c r="B6616" t="str">
        <v>2021-04-22</v>
      </c>
      <c r="C6616" t="str">
        <v>Midday</v>
      </c>
      <c r="D6616">
        <v>18</v>
      </c>
      <c r="E6616" t="str">
        <f>IF(MOD(D6616,2)=0,"EVEN","ODD")</f>
        <v>EVEN</v>
      </c>
      <c r="F6616" t="str">
        <f>IF(D6616&lt;=18,"LOW (1-18)","HIGH (19-36)")</f>
        <v>LOW (1-18)</v>
      </c>
      <c r="G6616">
        <f>INT((D6616-1)/6)+1</f>
        <v>3</v>
      </c>
      <c r="H6616">
        <f>MOD(D6616-1,6)+1</f>
        <v>6</v>
      </c>
      <c r="I6616">
        <f>37-D6616</f>
        <v>19</v>
      </c>
      <c r="J6616">
        <f>ABS(D6616-D6617)</f>
        <v>11</v>
      </c>
      <c r="K6616">
        <f>AVERAGE(D6616:D6620)</f>
        <v>18</v>
      </c>
      <c r="L6616">
        <f>AVERAGE(D6616:D6635)</f>
        <v>18</v>
      </c>
      <c r="M6616">
        <f>K6616-L6616</f>
        <v>0</v>
      </c>
      <c r="N6616" t="str">
        <f>IF(K6616&gt;L6616,"HIGH ZONE BIAS",IF(K6616&lt;L6616,"LOW ZONE BIAS","EQUILIBRIUM"))</f>
        <v>EQUILIBRIUM</v>
      </c>
    </row>
    <row r="6617">
      <c r="A6617">
        <v>20954</v>
      </c>
      <c r="B6617" t="str">
        <v>2021-04-22</v>
      </c>
      <c r="C6617" t="str">
        <v>Morning</v>
      </c>
      <c r="D6617">
        <v>7</v>
      </c>
      <c r="E6617" t="str">
        <f>IF(MOD(D6617,2)=0,"EVEN","ODD")</f>
        <v>ODD</v>
      </c>
      <c r="F6617" t="str">
        <f>IF(D6617&lt;=18,"LOW (1-18)","HIGH (19-36)")</f>
        <v>LOW (1-18)</v>
      </c>
      <c r="G6617">
        <f>INT((D6617-1)/6)+1</f>
        <v>2</v>
      </c>
      <c r="H6617">
        <f>MOD(D6617-1,6)+1</f>
        <v>1</v>
      </c>
      <c r="I6617">
        <f>37-D6617</f>
        <v>30</v>
      </c>
      <c r="J6617">
        <f>ABS(D6617-D6618)</f>
        <v>26</v>
      </c>
      <c r="K6617">
        <f>AVERAGE(D6617:D6621)</f>
        <v>7</v>
      </c>
      <c r="L6617">
        <f>AVERAGE(D6617:D6636)</f>
        <v>7</v>
      </c>
      <c r="M6617">
        <f>K6617-L6617</f>
        <v>0</v>
      </c>
      <c r="N6617" t="str">
        <f>IF(K6617&gt;L6617,"HIGH ZONE BIAS",IF(K6617&lt;L6617,"LOW ZONE BIAS","EQUILIBRIUM"))</f>
        <v>EQUILIBRIUM</v>
      </c>
    </row>
    <row r="6618">
      <c r="A6618">
        <v>20953</v>
      </c>
      <c r="B6618" t="str">
        <v>2021-04-21</v>
      </c>
      <c r="C6618" t="str">
        <v>Evening</v>
      </c>
      <c r="D6618">
        <v>33</v>
      </c>
      <c r="E6618" t="str">
        <f>IF(MOD(D6618,2)=0,"EVEN","ODD")</f>
        <v>ODD</v>
      </c>
      <c r="F6618" t="str">
        <f>IF(D6618&lt;=18,"LOW (1-18)","HIGH (19-36)")</f>
        <v>HIGH (19-36)</v>
      </c>
      <c r="G6618">
        <f>INT((D6618-1)/6)+1</f>
        <v>6</v>
      </c>
      <c r="H6618">
        <f>MOD(D6618-1,6)+1</f>
        <v>3</v>
      </c>
      <c r="I6618">
        <f>37-D6618</f>
        <v>4</v>
      </c>
      <c r="J6618">
        <f>ABS(D6618-D6619)</f>
        <v>27</v>
      </c>
      <c r="K6618">
        <f>AVERAGE(D6618:D6622)</f>
        <v>33</v>
      </c>
      <c r="L6618">
        <f>AVERAGE(D6618:D6637)</f>
        <v>33</v>
      </c>
      <c r="M6618">
        <f>K6618-L6618</f>
        <v>0</v>
      </c>
      <c r="N6618" t="str">
        <f>IF(K6618&gt;L6618,"HIGH ZONE BIAS",IF(K6618&lt;L6618,"LOW ZONE BIAS","EQUILIBRIUM"))</f>
        <v>EQUILIBRIUM</v>
      </c>
    </row>
    <row r="6619">
      <c r="A6619">
        <v>20952</v>
      </c>
      <c r="B6619" t="str">
        <v>2021-04-21</v>
      </c>
      <c r="C6619" t="str">
        <v>Afternoon</v>
      </c>
      <c r="D6619">
        <v>6</v>
      </c>
      <c r="E6619" t="str">
        <f>IF(MOD(D6619,2)=0,"EVEN","ODD")</f>
        <v>EVEN</v>
      </c>
      <c r="F6619" t="str">
        <f>IF(D6619&lt;=18,"LOW (1-18)","HIGH (19-36)")</f>
        <v>LOW (1-18)</v>
      </c>
      <c r="G6619">
        <f>INT((D6619-1)/6)+1</f>
        <v>1</v>
      </c>
      <c r="H6619">
        <f>MOD(D6619-1,6)+1</f>
        <v>6</v>
      </c>
      <c r="I6619">
        <f>37-D6619</f>
        <v>31</v>
      </c>
      <c r="J6619">
        <f>ABS(D6619-D6620)</f>
        <v>21</v>
      </c>
      <c r="K6619">
        <f>AVERAGE(D6619:D6623)</f>
        <v>6</v>
      </c>
      <c r="L6619">
        <f>AVERAGE(D6619:D6638)</f>
        <v>6</v>
      </c>
      <c r="M6619">
        <f>K6619-L6619</f>
        <v>0</v>
      </c>
      <c r="N6619" t="str">
        <f>IF(K6619&gt;L6619,"HIGH ZONE BIAS",IF(K6619&lt;L6619,"LOW ZONE BIAS","EQUILIBRIUM"))</f>
        <v>EQUILIBRIUM</v>
      </c>
    </row>
    <row r="6620">
      <c r="A6620">
        <v>20951</v>
      </c>
      <c r="B6620" t="str">
        <v>2021-04-21</v>
      </c>
      <c r="C6620" t="str">
        <v>Midday</v>
      </c>
      <c r="D6620">
        <v>27</v>
      </c>
      <c r="E6620" t="str">
        <f>IF(MOD(D6620,2)=0,"EVEN","ODD")</f>
        <v>ODD</v>
      </c>
      <c r="F6620" t="str">
        <f>IF(D6620&lt;=18,"LOW (1-18)","HIGH (19-36)")</f>
        <v>HIGH (19-36)</v>
      </c>
      <c r="G6620">
        <f>INT((D6620-1)/6)+1</f>
        <v>5</v>
      </c>
      <c r="H6620">
        <f>MOD(D6620-1,6)+1</f>
        <v>3</v>
      </c>
      <c r="I6620">
        <f>37-D6620</f>
        <v>10</v>
      </c>
      <c r="J6620">
        <f>ABS(D6620-D6621)</f>
        <v>20</v>
      </c>
      <c r="K6620">
        <f>AVERAGE(D6620:D6624)</f>
        <v>27</v>
      </c>
      <c r="L6620">
        <f>AVERAGE(D6620:D6639)</f>
        <v>27</v>
      </c>
      <c r="M6620">
        <f>K6620-L6620</f>
        <v>0</v>
      </c>
      <c r="N6620" t="str">
        <f>IF(K6620&gt;L6620,"HIGH ZONE BIAS",IF(K6620&lt;L6620,"LOW ZONE BIAS","EQUILIBRIUM"))</f>
        <v>EQUILIBRIUM</v>
      </c>
    </row>
    <row r="6621">
      <c r="A6621">
        <v>20950</v>
      </c>
      <c r="B6621" t="str">
        <v>2021-04-21</v>
      </c>
      <c r="C6621" t="str">
        <v>Morning</v>
      </c>
      <c r="D6621">
        <v>7</v>
      </c>
      <c r="E6621" t="str">
        <f>IF(MOD(D6621,2)=0,"EVEN","ODD")</f>
        <v>ODD</v>
      </c>
      <c r="F6621" t="str">
        <f>IF(D6621&lt;=18,"LOW (1-18)","HIGH (19-36)")</f>
        <v>LOW (1-18)</v>
      </c>
      <c r="G6621">
        <f>INT((D6621-1)/6)+1</f>
        <v>2</v>
      </c>
      <c r="H6621">
        <f>MOD(D6621-1,6)+1</f>
        <v>1</v>
      </c>
      <c r="I6621">
        <f>37-D6621</f>
        <v>30</v>
      </c>
      <c r="J6621">
        <f>ABS(D6621-D6622)</f>
        <v>11</v>
      </c>
      <c r="K6621">
        <f>AVERAGE(D6621:D6625)</f>
        <v>7</v>
      </c>
      <c r="L6621">
        <f>AVERAGE(D6621:D6640)</f>
        <v>7</v>
      </c>
      <c r="M6621">
        <f>K6621-L6621</f>
        <v>0</v>
      </c>
      <c r="N6621" t="str">
        <f>IF(K6621&gt;L6621,"HIGH ZONE BIAS",IF(K6621&lt;L6621,"LOW ZONE BIAS","EQUILIBRIUM"))</f>
        <v>EQUILIBRIUM</v>
      </c>
    </row>
    <row r="6622">
      <c r="A6622">
        <v>20949</v>
      </c>
      <c r="B6622" t="str">
        <v>2021-04-20</v>
      </c>
      <c r="C6622" t="str">
        <v>Evening</v>
      </c>
      <c r="D6622">
        <v>18</v>
      </c>
      <c r="E6622" t="str">
        <f>IF(MOD(D6622,2)=0,"EVEN","ODD")</f>
        <v>EVEN</v>
      </c>
      <c r="F6622" t="str">
        <f>IF(D6622&lt;=18,"LOW (1-18)","HIGH (19-36)")</f>
        <v>LOW (1-18)</v>
      </c>
      <c r="G6622">
        <f>INT((D6622-1)/6)+1</f>
        <v>3</v>
      </c>
      <c r="H6622">
        <f>MOD(D6622-1,6)+1</f>
        <v>6</v>
      </c>
      <c r="I6622">
        <f>37-D6622</f>
        <v>19</v>
      </c>
      <c r="J6622">
        <f>ABS(D6622-D6623)</f>
        <v>10</v>
      </c>
      <c r="K6622">
        <f>AVERAGE(D6622:D6626)</f>
        <v>18</v>
      </c>
      <c r="L6622">
        <f>AVERAGE(D6622:D6641)</f>
        <v>18</v>
      </c>
      <c r="M6622">
        <f>K6622-L6622</f>
        <v>0</v>
      </c>
      <c r="N6622" t="str">
        <f>IF(K6622&gt;L6622,"HIGH ZONE BIAS",IF(K6622&lt;L6622,"LOW ZONE BIAS","EQUILIBRIUM"))</f>
        <v>EQUILIBRIUM</v>
      </c>
    </row>
    <row r="6623">
      <c r="A6623">
        <v>20948</v>
      </c>
      <c r="B6623" t="str">
        <v>2021-04-20</v>
      </c>
      <c r="C6623" t="str">
        <v>Afternoon</v>
      </c>
      <c r="D6623">
        <v>28</v>
      </c>
      <c r="E6623" t="str">
        <f>IF(MOD(D6623,2)=0,"EVEN","ODD")</f>
        <v>EVEN</v>
      </c>
      <c r="F6623" t="str">
        <f>IF(D6623&lt;=18,"LOW (1-18)","HIGH (19-36)")</f>
        <v>HIGH (19-36)</v>
      </c>
      <c r="G6623">
        <f>INT((D6623-1)/6)+1</f>
        <v>5</v>
      </c>
      <c r="H6623">
        <f>MOD(D6623-1,6)+1</f>
        <v>4</v>
      </c>
      <c r="I6623">
        <f>37-D6623</f>
        <v>9</v>
      </c>
      <c r="J6623">
        <f>ABS(D6623-D6624)</f>
        <v>19</v>
      </c>
      <c r="K6623">
        <f>AVERAGE(D6623:D6627)</f>
        <v>28</v>
      </c>
      <c r="L6623">
        <f>AVERAGE(D6623:D6642)</f>
        <v>28</v>
      </c>
      <c r="M6623">
        <f>K6623-L6623</f>
        <v>0</v>
      </c>
      <c r="N6623" t="str">
        <f>IF(K6623&gt;L6623,"HIGH ZONE BIAS",IF(K6623&lt;L6623,"LOW ZONE BIAS","EQUILIBRIUM"))</f>
        <v>EQUILIBRIUM</v>
      </c>
    </row>
    <row r="6624">
      <c r="A6624">
        <v>20947</v>
      </c>
      <c r="B6624" t="str">
        <v>2021-04-20</v>
      </c>
      <c r="C6624" t="str">
        <v>Midday</v>
      </c>
      <c r="D6624">
        <v>9</v>
      </c>
      <c r="E6624" t="str">
        <f>IF(MOD(D6624,2)=0,"EVEN","ODD")</f>
        <v>ODD</v>
      </c>
      <c r="F6624" t="str">
        <f>IF(D6624&lt;=18,"LOW (1-18)","HIGH (19-36)")</f>
        <v>LOW (1-18)</v>
      </c>
      <c r="G6624">
        <f>INT((D6624-1)/6)+1</f>
        <v>2</v>
      </c>
      <c r="H6624">
        <f>MOD(D6624-1,6)+1</f>
        <v>3</v>
      </c>
      <c r="I6624">
        <f>37-D6624</f>
        <v>28</v>
      </c>
      <c r="J6624">
        <f>ABS(D6624-D6625)</f>
        <v>0</v>
      </c>
      <c r="K6624">
        <f>AVERAGE(D6624:D6628)</f>
        <v>9</v>
      </c>
      <c r="L6624">
        <f>AVERAGE(D6624:D6643)</f>
        <v>9</v>
      </c>
      <c r="M6624">
        <f>K6624-L6624</f>
        <v>0</v>
      </c>
      <c r="N6624" t="str">
        <f>IF(K6624&gt;L6624,"HIGH ZONE BIAS",IF(K6624&lt;L6624,"LOW ZONE BIAS","EQUILIBRIUM"))</f>
        <v>EQUILIBRIUM</v>
      </c>
    </row>
    <row r="6625">
      <c r="A6625">
        <v>20946</v>
      </c>
      <c r="B6625" t="str">
        <v>2021-04-20</v>
      </c>
      <c r="C6625" t="str">
        <v>Morning</v>
      </c>
      <c r="D6625">
        <v>9</v>
      </c>
      <c r="E6625" t="str">
        <f>IF(MOD(D6625,2)=0,"EVEN","ODD")</f>
        <v>ODD</v>
      </c>
      <c r="F6625" t="str">
        <f>IF(D6625&lt;=18,"LOW (1-18)","HIGH (19-36)")</f>
        <v>LOW (1-18)</v>
      </c>
      <c r="G6625">
        <f>INT((D6625-1)/6)+1</f>
        <v>2</v>
      </c>
      <c r="H6625">
        <f>MOD(D6625-1,6)+1</f>
        <v>3</v>
      </c>
      <c r="I6625">
        <f>37-D6625</f>
        <v>28</v>
      </c>
      <c r="J6625">
        <f>ABS(D6625-D6626)</f>
        <v>10</v>
      </c>
      <c r="K6625">
        <f>AVERAGE(D6625:D6629)</f>
        <v>9</v>
      </c>
      <c r="L6625">
        <f>AVERAGE(D6625:D6644)</f>
        <v>9</v>
      </c>
      <c r="M6625">
        <f>K6625-L6625</f>
        <v>0</v>
      </c>
      <c r="N6625" t="str">
        <f>IF(K6625&gt;L6625,"HIGH ZONE BIAS",IF(K6625&lt;L6625,"LOW ZONE BIAS","EQUILIBRIUM"))</f>
        <v>EQUILIBRIUM</v>
      </c>
    </row>
    <row r="6626">
      <c r="A6626">
        <v>20945</v>
      </c>
      <c r="B6626" t="str">
        <v>2021-04-19</v>
      </c>
      <c r="C6626" t="str">
        <v>Evening</v>
      </c>
      <c r="D6626">
        <v>19</v>
      </c>
      <c r="E6626" t="str">
        <f>IF(MOD(D6626,2)=0,"EVEN","ODD")</f>
        <v>ODD</v>
      </c>
      <c r="F6626" t="str">
        <f>IF(D6626&lt;=18,"LOW (1-18)","HIGH (19-36)")</f>
        <v>HIGH (19-36)</v>
      </c>
      <c r="G6626">
        <f>INT((D6626-1)/6)+1</f>
        <v>4</v>
      </c>
      <c r="H6626">
        <f>MOD(D6626-1,6)+1</f>
        <v>1</v>
      </c>
      <c r="I6626">
        <f>37-D6626</f>
        <v>18</v>
      </c>
      <c r="J6626">
        <f>ABS(D6626-D6627)</f>
        <v>14</v>
      </c>
      <c r="K6626">
        <f>AVERAGE(D6626:D6630)</f>
        <v>19</v>
      </c>
      <c r="L6626">
        <f>AVERAGE(D6626:D6645)</f>
        <v>19</v>
      </c>
      <c r="M6626">
        <f>K6626-L6626</f>
        <v>0</v>
      </c>
      <c r="N6626" t="str">
        <f>IF(K6626&gt;L6626,"HIGH ZONE BIAS",IF(K6626&lt;L6626,"LOW ZONE BIAS","EQUILIBRIUM"))</f>
        <v>EQUILIBRIUM</v>
      </c>
    </row>
    <row r="6627">
      <c r="A6627">
        <v>20944</v>
      </c>
      <c r="B6627" t="str">
        <v>2021-04-19</v>
      </c>
      <c r="C6627" t="str">
        <v>Afternoon</v>
      </c>
      <c r="D6627">
        <v>5</v>
      </c>
      <c r="E6627" t="str">
        <f>IF(MOD(D6627,2)=0,"EVEN","ODD")</f>
        <v>ODD</v>
      </c>
      <c r="F6627" t="str">
        <f>IF(D6627&lt;=18,"LOW (1-18)","HIGH (19-36)")</f>
        <v>LOW (1-18)</v>
      </c>
      <c r="G6627">
        <f>INT((D6627-1)/6)+1</f>
        <v>1</v>
      </c>
      <c r="H6627">
        <f>MOD(D6627-1,6)+1</f>
        <v>5</v>
      </c>
      <c r="I6627">
        <f>37-D6627</f>
        <v>32</v>
      </c>
      <c r="J6627">
        <f>ABS(D6627-D6628)</f>
        <v>14</v>
      </c>
      <c r="K6627">
        <f>AVERAGE(D6627:D6631)</f>
        <v>5</v>
      </c>
      <c r="L6627">
        <f>AVERAGE(D6627:D6646)</f>
        <v>5</v>
      </c>
      <c r="M6627">
        <f>K6627-L6627</f>
        <v>0</v>
      </c>
      <c r="N6627" t="str">
        <f>IF(K6627&gt;L6627,"HIGH ZONE BIAS",IF(K6627&lt;L6627,"LOW ZONE BIAS","EQUILIBRIUM"))</f>
        <v>EQUILIBRIUM</v>
      </c>
    </row>
    <row r="6628">
      <c r="A6628">
        <v>20943</v>
      </c>
      <c r="B6628" t="str">
        <v>2021-04-19</v>
      </c>
      <c r="C6628" t="str">
        <v>Midday</v>
      </c>
      <c r="D6628">
        <v>19</v>
      </c>
      <c r="E6628" t="str">
        <f>IF(MOD(D6628,2)=0,"EVEN","ODD")</f>
        <v>ODD</v>
      </c>
      <c r="F6628" t="str">
        <f>IF(D6628&lt;=18,"LOW (1-18)","HIGH (19-36)")</f>
        <v>HIGH (19-36)</v>
      </c>
      <c r="G6628">
        <f>INT((D6628-1)/6)+1</f>
        <v>4</v>
      </c>
      <c r="H6628">
        <f>MOD(D6628-1,6)+1</f>
        <v>1</v>
      </c>
      <c r="I6628">
        <f>37-D6628</f>
        <v>18</v>
      </c>
      <c r="J6628">
        <f>ABS(D6628-D6629)</f>
        <v>10</v>
      </c>
      <c r="K6628">
        <f>AVERAGE(D6628:D6632)</f>
        <v>19</v>
      </c>
      <c r="L6628">
        <f>AVERAGE(D6628:D6647)</f>
        <v>19</v>
      </c>
      <c r="M6628">
        <f>K6628-L6628</f>
        <v>0</v>
      </c>
      <c r="N6628" t="str">
        <f>IF(K6628&gt;L6628,"HIGH ZONE BIAS",IF(K6628&lt;L6628,"LOW ZONE BIAS","EQUILIBRIUM"))</f>
        <v>EQUILIBRIUM</v>
      </c>
    </row>
    <row r="6629">
      <c r="A6629">
        <v>20942</v>
      </c>
      <c r="B6629" t="str">
        <v>2021-04-19</v>
      </c>
      <c r="C6629" t="str">
        <v>Morning</v>
      </c>
      <c r="D6629">
        <v>29</v>
      </c>
      <c r="E6629" t="str">
        <f>IF(MOD(D6629,2)=0,"EVEN","ODD")</f>
        <v>ODD</v>
      </c>
      <c r="F6629" t="str">
        <f>IF(D6629&lt;=18,"LOW (1-18)","HIGH (19-36)")</f>
        <v>HIGH (19-36)</v>
      </c>
      <c r="G6629">
        <f>INT((D6629-1)/6)+1</f>
        <v>5</v>
      </c>
      <c r="H6629">
        <f>MOD(D6629-1,6)+1</f>
        <v>5</v>
      </c>
      <c r="I6629">
        <f>37-D6629</f>
        <v>8</v>
      </c>
      <c r="J6629">
        <f>ABS(D6629-D6630)</f>
        <v>7</v>
      </c>
      <c r="K6629">
        <f>AVERAGE(D6629:D6633)</f>
        <v>29</v>
      </c>
      <c r="L6629">
        <f>AVERAGE(D6629:D6648)</f>
        <v>29</v>
      </c>
      <c r="M6629">
        <f>K6629-L6629</f>
        <v>0</v>
      </c>
      <c r="N6629" t="str">
        <f>IF(K6629&gt;L6629,"HIGH ZONE BIAS",IF(K6629&lt;L6629,"LOW ZONE BIAS","EQUILIBRIUM"))</f>
        <v>EQUILIBRIUM</v>
      </c>
    </row>
    <row r="6630">
      <c r="A6630">
        <v>20941</v>
      </c>
      <c r="B6630" t="str">
        <v>2021-04-17</v>
      </c>
      <c r="C6630" t="str">
        <v>Evening</v>
      </c>
      <c r="D6630">
        <v>36</v>
      </c>
      <c r="E6630" t="str">
        <f>IF(MOD(D6630,2)=0,"EVEN","ODD")</f>
        <v>EVEN</v>
      </c>
      <c r="F6630" t="str">
        <f>IF(D6630&lt;=18,"LOW (1-18)","HIGH (19-36)")</f>
        <v>HIGH (19-36)</v>
      </c>
      <c r="G6630">
        <f>INT((D6630-1)/6)+1</f>
        <v>6</v>
      </c>
      <c r="H6630">
        <f>MOD(D6630-1,6)+1</f>
        <v>6</v>
      </c>
      <c r="I6630">
        <f>37-D6630</f>
        <v>1</v>
      </c>
      <c r="J6630">
        <f>ABS(D6630-D6631)</f>
        <v>0</v>
      </c>
      <c r="K6630">
        <f>AVERAGE(D6630:D6634)</f>
        <v>36</v>
      </c>
      <c r="L6630">
        <f>AVERAGE(D6630:D6649)</f>
        <v>36</v>
      </c>
      <c r="M6630">
        <f>K6630-L6630</f>
        <v>0</v>
      </c>
      <c r="N6630" t="str">
        <f>IF(K6630&gt;L6630,"HIGH ZONE BIAS",IF(K6630&lt;L6630,"LOW ZONE BIAS","EQUILIBRIUM"))</f>
        <v>EQUILIBRIUM</v>
      </c>
    </row>
    <row r="6631">
      <c r="A6631">
        <v>20940</v>
      </c>
      <c r="B6631" t="str">
        <v>2021-04-17</v>
      </c>
      <c r="C6631" t="str">
        <v>Afternoon</v>
      </c>
      <c r="D6631">
        <v>36</v>
      </c>
      <c r="E6631" t="str">
        <f>IF(MOD(D6631,2)=0,"EVEN","ODD")</f>
        <v>EVEN</v>
      </c>
      <c r="F6631" t="str">
        <f>IF(D6631&lt;=18,"LOW (1-18)","HIGH (19-36)")</f>
        <v>HIGH (19-36)</v>
      </c>
      <c r="G6631">
        <f>INT((D6631-1)/6)+1</f>
        <v>6</v>
      </c>
      <c r="H6631">
        <f>MOD(D6631-1,6)+1</f>
        <v>6</v>
      </c>
      <c r="I6631">
        <f>37-D6631</f>
        <v>1</v>
      </c>
      <c r="J6631">
        <f>ABS(D6631-D6632)</f>
        <v>12</v>
      </c>
      <c r="K6631">
        <f>AVERAGE(D6631:D6635)</f>
        <v>36</v>
      </c>
      <c r="L6631">
        <f>AVERAGE(D6631:D6650)</f>
        <v>36</v>
      </c>
      <c r="M6631">
        <f>K6631-L6631</f>
        <v>0</v>
      </c>
      <c r="N6631" t="str">
        <f>IF(K6631&gt;L6631,"HIGH ZONE BIAS",IF(K6631&lt;L6631,"LOW ZONE BIAS","EQUILIBRIUM"))</f>
        <v>EQUILIBRIUM</v>
      </c>
    </row>
    <row r="6632">
      <c r="A6632">
        <v>20939</v>
      </c>
      <c r="B6632" t="str">
        <v>2021-04-17</v>
      </c>
      <c r="C6632" t="str">
        <v>Midday</v>
      </c>
      <c r="D6632">
        <v>24</v>
      </c>
      <c r="E6632" t="str">
        <f>IF(MOD(D6632,2)=0,"EVEN","ODD")</f>
        <v>EVEN</v>
      </c>
      <c r="F6632" t="str">
        <f>IF(D6632&lt;=18,"LOW (1-18)","HIGH (19-36)")</f>
        <v>HIGH (19-36)</v>
      </c>
      <c r="G6632">
        <f>INT((D6632-1)/6)+1</f>
        <v>4</v>
      </c>
      <c r="H6632">
        <f>MOD(D6632-1,6)+1</f>
        <v>6</v>
      </c>
      <c r="I6632">
        <f>37-D6632</f>
        <v>13</v>
      </c>
      <c r="J6632">
        <f>ABS(D6632-D6633)</f>
        <v>23</v>
      </c>
      <c r="K6632">
        <f>AVERAGE(D6632:D6636)</f>
        <v>24</v>
      </c>
      <c r="L6632">
        <f>AVERAGE(D6632:D6651)</f>
        <v>24</v>
      </c>
      <c r="M6632">
        <f>K6632-L6632</f>
        <v>0</v>
      </c>
      <c r="N6632" t="str">
        <f>IF(K6632&gt;L6632,"HIGH ZONE BIAS",IF(K6632&lt;L6632,"LOW ZONE BIAS","EQUILIBRIUM"))</f>
        <v>EQUILIBRIUM</v>
      </c>
    </row>
    <row r="6633">
      <c r="A6633">
        <v>20938</v>
      </c>
      <c r="B6633" t="str">
        <v>2021-04-17</v>
      </c>
      <c r="C6633" t="str">
        <v>Morning</v>
      </c>
      <c r="D6633">
        <v>1</v>
      </c>
      <c r="E6633" t="str">
        <f>IF(MOD(D6633,2)=0,"EVEN","ODD")</f>
        <v>ODD</v>
      </c>
      <c r="F6633" t="str">
        <f>IF(D6633&lt;=18,"LOW (1-18)","HIGH (19-36)")</f>
        <v>LOW (1-18)</v>
      </c>
      <c r="G6633">
        <f>INT((D6633-1)/6)+1</f>
        <v>1</v>
      </c>
      <c r="H6633">
        <f>MOD(D6633-1,6)+1</f>
        <v>1</v>
      </c>
      <c r="I6633">
        <f>37-D6633</f>
        <v>36</v>
      </c>
      <c r="J6633">
        <f>ABS(D6633-D6634)</f>
        <v>19</v>
      </c>
      <c r="K6633">
        <f>AVERAGE(D6633:D6637)</f>
        <v>1</v>
      </c>
      <c r="L6633">
        <f>AVERAGE(D6633:D6652)</f>
        <v>1</v>
      </c>
      <c r="M6633">
        <f>K6633-L6633</f>
        <v>0</v>
      </c>
      <c r="N6633" t="str">
        <f>IF(K6633&gt;L6633,"HIGH ZONE BIAS",IF(K6633&lt;L6633,"LOW ZONE BIAS","EQUILIBRIUM"))</f>
        <v>EQUILIBRIUM</v>
      </c>
    </row>
    <row r="6634">
      <c r="A6634">
        <v>20937</v>
      </c>
      <c r="B6634" t="str">
        <v>2021-04-16</v>
      </c>
      <c r="C6634" t="str">
        <v>Evening</v>
      </c>
      <c r="D6634">
        <v>20</v>
      </c>
      <c r="E6634" t="str">
        <f>IF(MOD(D6634,2)=0,"EVEN","ODD")</f>
        <v>EVEN</v>
      </c>
      <c r="F6634" t="str">
        <f>IF(D6634&lt;=18,"LOW (1-18)","HIGH (19-36)")</f>
        <v>HIGH (19-36)</v>
      </c>
      <c r="G6634">
        <f>INT((D6634-1)/6)+1</f>
        <v>4</v>
      </c>
      <c r="H6634">
        <f>MOD(D6634-1,6)+1</f>
        <v>2</v>
      </c>
      <c r="I6634">
        <f>37-D6634</f>
        <v>17</v>
      </c>
      <c r="J6634">
        <f>ABS(D6634-D6635)</f>
        <v>17</v>
      </c>
      <c r="K6634">
        <f>AVERAGE(D6634:D6638)</f>
        <v>20</v>
      </c>
      <c r="L6634">
        <f>AVERAGE(D6634:D6653)</f>
        <v>20</v>
      </c>
      <c r="M6634">
        <f>K6634-L6634</f>
        <v>0</v>
      </c>
      <c r="N6634" t="str">
        <f>IF(K6634&gt;L6634,"HIGH ZONE BIAS",IF(K6634&lt;L6634,"LOW ZONE BIAS","EQUILIBRIUM"))</f>
        <v>EQUILIBRIUM</v>
      </c>
    </row>
    <row r="6635">
      <c r="A6635">
        <v>20936</v>
      </c>
      <c r="B6635" t="str">
        <v>2021-04-16</v>
      </c>
      <c r="C6635" t="str">
        <v>Afternoon</v>
      </c>
      <c r="D6635">
        <v>3</v>
      </c>
      <c r="E6635" t="str">
        <f>IF(MOD(D6635,2)=0,"EVEN","ODD")</f>
        <v>ODD</v>
      </c>
      <c r="F6635" t="str">
        <f>IF(D6635&lt;=18,"LOW (1-18)","HIGH (19-36)")</f>
        <v>LOW (1-18)</v>
      </c>
      <c r="G6635">
        <f>INT((D6635-1)/6)+1</f>
        <v>1</v>
      </c>
      <c r="H6635">
        <f>MOD(D6635-1,6)+1</f>
        <v>3</v>
      </c>
      <c r="I6635">
        <f>37-D6635</f>
        <v>34</v>
      </c>
      <c r="J6635">
        <f>ABS(D6635-D6636)</f>
        <v>22</v>
      </c>
      <c r="K6635">
        <f>AVERAGE(D6635:D6639)</f>
        <v>3</v>
      </c>
      <c r="L6635">
        <f>AVERAGE(D6635:D6654)</f>
        <v>3</v>
      </c>
      <c r="M6635">
        <f>K6635-L6635</f>
        <v>0</v>
      </c>
      <c r="N6635" t="str">
        <f>IF(K6635&gt;L6635,"HIGH ZONE BIAS",IF(K6635&lt;L6635,"LOW ZONE BIAS","EQUILIBRIUM"))</f>
        <v>EQUILIBRIUM</v>
      </c>
    </row>
    <row r="6636">
      <c r="A6636">
        <v>20935</v>
      </c>
      <c r="B6636" t="str">
        <v>2021-04-16</v>
      </c>
      <c r="C6636" t="str">
        <v>Midday</v>
      </c>
      <c r="D6636">
        <v>25</v>
      </c>
      <c r="E6636" t="str">
        <f>IF(MOD(D6636,2)=0,"EVEN","ODD")</f>
        <v>ODD</v>
      </c>
      <c r="F6636" t="str">
        <f>IF(D6636&lt;=18,"LOW (1-18)","HIGH (19-36)")</f>
        <v>HIGH (19-36)</v>
      </c>
      <c r="G6636">
        <f>INT((D6636-1)/6)+1</f>
        <v>5</v>
      </c>
      <c r="H6636">
        <f>MOD(D6636-1,6)+1</f>
        <v>1</v>
      </c>
      <c r="I6636">
        <f>37-D6636</f>
        <v>12</v>
      </c>
      <c r="J6636">
        <f>ABS(D6636-D6637)</f>
        <v>11</v>
      </c>
      <c r="K6636">
        <f>AVERAGE(D6636:D6640)</f>
        <v>25</v>
      </c>
      <c r="L6636">
        <f>AVERAGE(D6636:D6655)</f>
        <v>25</v>
      </c>
      <c r="M6636">
        <f>K6636-L6636</f>
        <v>0</v>
      </c>
      <c r="N6636" t="str">
        <f>IF(K6636&gt;L6636,"HIGH ZONE BIAS",IF(K6636&lt;L6636,"LOW ZONE BIAS","EQUILIBRIUM"))</f>
        <v>EQUILIBRIUM</v>
      </c>
    </row>
    <row r="6637">
      <c r="A6637">
        <v>20934</v>
      </c>
      <c r="B6637" t="str">
        <v>2021-04-16</v>
      </c>
      <c r="C6637" t="str">
        <v>Morning</v>
      </c>
      <c r="D6637">
        <v>36</v>
      </c>
      <c r="E6637" t="str">
        <f>IF(MOD(D6637,2)=0,"EVEN","ODD")</f>
        <v>EVEN</v>
      </c>
      <c r="F6637" t="str">
        <f>IF(D6637&lt;=18,"LOW (1-18)","HIGH (19-36)")</f>
        <v>HIGH (19-36)</v>
      </c>
      <c r="G6637">
        <f>INT((D6637-1)/6)+1</f>
        <v>6</v>
      </c>
      <c r="H6637">
        <f>MOD(D6637-1,6)+1</f>
        <v>6</v>
      </c>
      <c r="I6637">
        <f>37-D6637</f>
        <v>1</v>
      </c>
      <c r="J6637">
        <f>ABS(D6637-D6638)</f>
        <v>32</v>
      </c>
      <c r="K6637">
        <f>AVERAGE(D6637:D6641)</f>
        <v>36</v>
      </c>
      <c r="L6637">
        <f>AVERAGE(D6637:D6656)</f>
        <v>36</v>
      </c>
      <c r="M6637">
        <f>K6637-L6637</f>
        <v>0</v>
      </c>
      <c r="N6637" t="str">
        <f>IF(K6637&gt;L6637,"HIGH ZONE BIAS",IF(K6637&lt;L6637,"LOW ZONE BIAS","EQUILIBRIUM"))</f>
        <v>EQUILIBRIUM</v>
      </c>
    </row>
    <row r="6638">
      <c r="A6638">
        <v>20933</v>
      </c>
      <c r="B6638" t="str">
        <v>2021-04-15</v>
      </c>
      <c r="C6638" t="str">
        <v>Evening</v>
      </c>
      <c r="D6638">
        <v>4</v>
      </c>
      <c r="E6638" t="str">
        <f>IF(MOD(D6638,2)=0,"EVEN","ODD")</f>
        <v>EVEN</v>
      </c>
      <c r="F6638" t="str">
        <f>IF(D6638&lt;=18,"LOW (1-18)","HIGH (19-36)")</f>
        <v>LOW (1-18)</v>
      </c>
      <c r="G6638">
        <f>INT((D6638-1)/6)+1</f>
        <v>1</v>
      </c>
      <c r="H6638">
        <f>MOD(D6638-1,6)+1</f>
        <v>4</v>
      </c>
      <c r="I6638">
        <f>37-D6638</f>
        <v>33</v>
      </c>
      <c r="J6638">
        <f>ABS(D6638-D6639)</f>
        <v>8</v>
      </c>
      <c r="K6638">
        <f>AVERAGE(D6638:D6642)</f>
        <v>4</v>
      </c>
      <c r="L6638">
        <f>AVERAGE(D6638:D6657)</f>
        <v>4</v>
      </c>
      <c r="M6638">
        <f>K6638-L6638</f>
        <v>0</v>
      </c>
      <c r="N6638" t="str">
        <f>IF(K6638&gt;L6638,"HIGH ZONE BIAS",IF(K6638&lt;L6638,"LOW ZONE BIAS","EQUILIBRIUM"))</f>
        <v>EQUILIBRIUM</v>
      </c>
    </row>
    <row r="6639">
      <c r="A6639">
        <v>20932</v>
      </c>
      <c r="B6639" t="str">
        <v>2021-04-15</v>
      </c>
      <c r="C6639" t="str">
        <v>Afternoon</v>
      </c>
      <c r="D6639">
        <v>12</v>
      </c>
      <c r="E6639" t="str">
        <f>IF(MOD(D6639,2)=0,"EVEN","ODD")</f>
        <v>EVEN</v>
      </c>
      <c r="F6639" t="str">
        <f>IF(D6639&lt;=18,"LOW (1-18)","HIGH (19-36)")</f>
        <v>LOW (1-18)</v>
      </c>
      <c r="G6639">
        <f>INT((D6639-1)/6)+1</f>
        <v>2</v>
      </c>
      <c r="H6639">
        <f>MOD(D6639-1,6)+1</f>
        <v>6</v>
      </c>
      <c r="I6639">
        <f>37-D6639</f>
        <v>25</v>
      </c>
      <c r="J6639">
        <f>ABS(D6639-D6640)</f>
        <v>3</v>
      </c>
      <c r="K6639">
        <f>AVERAGE(D6639:D6643)</f>
        <v>12</v>
      </c>
      <c r="L6639">
        <f>AVERAGE(D6639:D6658)</f>
        <v>12</v>
      </c>
      <c r="M6639">
        <f>K6639-L6639</f>
        <v>0</v>
      </c>
      <c r="N6639" t="str">
        <f>IF(K6639&gt;L6639,"HIGH ZONE BIAS",IF(K6639&lt;L6639,"LOW ZONE BIAS","EQUILIBRIUM"))</f>
        <v>EQUILIBRIUM</v>
      </c>
    </row>
    <row r="6640">
      <c r="A6640">
        <v>20931</v>
      </c>
      <c r="B6640" t="str">
        <v>2021-04-15</v>
      </c>
      <c r="C6640" t="str">
        <v>Midday</v>
      </c>
      <c r="D6640">
        <v>15</v>
      </c>
      <c r="E6640" t="str">
        <f>IF(MOD(D6640,2)=0,"EVEN","ODD")</f>
        <v>ODD</v>
      </c>
      <c r="F6640" t="str">
        <f>IF(D6640&lt;=18,"LOW (1-18)","HIGH (19-36)")</f>
        <v>LOW (1-18)</v>
      </c>
      <c r="G6640">
        <f>INT((D6640-1)/6)+1</f>
        <v>3</v>
      </c>
      <c r="H6640">
        <f>MOD(D6640-1,6)+1</f>
        <v>3</v>
      </c>
      <c r="I6640">
        <f>37-D6640</f>
        <v>22</v>
      </c>
      <c r="J6640">
        <f>ABS(D6640-D6641)</f>
        <v>2</v>
      </c>
      <c r="K6640">
        <f>AVERAGE(D6640:D6644)</f>
        <v>15</v>
      </c>
      <c r="L6640">
        <f>AVERAGE(D6640:D6659)</f>
        <v>15</v>
      </c>
      <c r="M6640">
        <f>K6640-L6640</f>
        <v>0</v>
      </c>
      <c r="N6640" t="str">
        <f>IF(K6640&gt;L6640,"HIGH ZONE BIAS",IF(K6640&lt;L6640,"LOW ZONE BIAS","EQUILIBRIUM"))</f>
        <v>EQUILIBRIUM</v>
      </c>
    </row>
    <row r="6641">
      <c r="A6641">
        <v>20930</v>
      </c>
      <c r="B6641" t="str">
        <v>2021-04-15</v>
      </c>
      <c r="C6641" t="str">
        <v>Morning</v>
      </c>
      <c r="D6641">
        <v>17</v>
      </c>
      <c r="E6641" t="str">
        <f>IF(MOD(D6641,2)=0,"EVEN","ODD")</f>
        <v>ODD</v>
      </c>
      <c r="F6641" t="str">
        <f>IF(D6641&lt;=18,"LOW (1-18)","HIGH (19-36)")</f>
        <v>LOW (1-18)</v>
      </c>
      <c r="G6641">
        <f>INT((D6641-1)/6)+1</f>
        <v>3</v>
      </c>
      <c r="H6641">
        <f>MOD(D6641-1,6)+1</f>
        <v>5</v>
      </c>
      <c r="I6641">
        <f>37-D6641</f>
        <v>20</v>
      </c>
      <c r="J6641">
        <f>ABS(D6641-D6642)</f>
        <v>6</v>
      </c>
      <c r="K6641">
        <f>AVERAGE(D6641:D6645)</f>
        <v>17</v>
      </c>
      <c r="L6641">
        <f>AVERAGE(D6641:D6660)</f>
        <v>17</v>
      </c>
      <c r="M6641">
        <f>K6641-L6641</f>
        <v>0</v>
      </c>
      <c r="N6641" t="str">
        <f>IF(K6641&gt;L6641,"HIGH ZONE BIAS",IF(K6641&lt;L6641,"LOW ZONE BIAS","EQUILIBRIUM"))</f>
        <v>EQUILIBRIUM</v>
      </c>
    </row>
    <row r="6642">
      <c r="A6642">
        <v>20929</v>
      </c>
      <c r="B6642" t="str">
        <v>2021-04-14</v>
      </c>
      <c r="C6642" t="str">
        <v>Evening</v>
      </c>
      <c r="D6642">
        <v>23</v>
      </c>
      <c r="E6642" t="str">
        <f>IF(MOD(D6642,2)=0,"EVEN","ODD")</f>
        <v>ODD</v>
      </c>
      <c r="F6642" t="str">
        <f>IF(D6642&lt;=18,"LOW (1-18)","HIGH (19-36)")</f>
        <v>HIGH (19-36)</v>
      </c>
      <c r="G6642">
        <f>INT((D6642-1)/6)+1</f>
        <v>4</v>
      </c>
      <c r="H6642">
        <f>MOD(D6642-1,6)+1</f>
        <v>5</v>
      </c>
      <c r="I6642">
        <f>37-D6642</f>
        <v>14</v>
      </c>
      <c r="J6642">
        <f>ABS(D6642-D6643)</f>
        <v>10</v>
      </c>
      <c r="K6642">
        <f>AVERAGE(D6642:D6646)</f>
        <v>23</v>
      </c>
      <c r="L6642">
        <f>AVERAGE(D6642:D6661)</f>
        <v>23</v>
      </c>
      <c r="M6642">
        <f>K6642-L6642</f>
        <v>0</v>
      </c>
      <c r="N6642" t="str">
        <f>IF(K6642&gt;L6642,"HIGH ZONE BIAS",IF(K6642&lt;L6642,"LOW ZONE BIAS","EQUILIBRIUM"))</f>
        <v>EQUILIBRIUM</v>
      </c>
    </row>
    <row r="6643">
      <c r="A6643">
        <v>20928</v>
      </c>
      <c r="B6643" t="str">
        <v>2021-04-14</v>
      </c>
      <c r="C6643" t="str">
        <v>Afternoon</v>
      </c>
      <c r="D6643">
        <v>13</v>
      </c>
      <c r="E6643" t="str">
        <f>IF(MOD(D6643,2)=0,"EVEN","ODD")</f>
        <v>ODD</v>
      </c>
      <c r="F6643" t="str">
        <f>IF(D6643&lt;=18,"LOW (1-18)","HIGH (19-36)")</f>
        <v>LOW (1-18)</v>
      </c>
      <c r="G6643">
        <f>INT((D6643-1)/6)+1</f>
        <v>3</v>
      </c>
      <c r="H6643">
        <f>MOD(D6643-1,6)+1</f>
        <v>1</v>
      </c>
      <c r="I6643">
        <f>37-D6643</f>
        <v>24</v>
      </c>
      <c r="J6643">
        <f>ABS(D6643-D6644)</f>
        <v>6</v>
      </c>
      <c r="K6643">
        <f>AVERAGE(D6643:D6647)</f>
        <v>13</v>
      </c>
      <c r="L6643">
        <f>AVERAGE(D6643:D6662)</f>
        <v>13</v>
      </c>
      <c r="M6643">
        <f>K6643-L6643</f>
        <v>0</v>
      </c>
      <c r="N6643" t="str">
        <f>IF(K6643&gt;L6643,"HIGH ZONE BIAS",IF(K6643&lt;L6643,"LOW ZONE BIAS","EQUILIBRIUM"))</f>
        <v>EQUILIBRIUM</v>
      </c>
    </row>
    <row r="6644">
      <c r="A6644">
        <v>20927</v>
      </c>
      <c r="B6644" t="str">
        <v>2021-04-14</v>
      </c>
      <c r="C6644" t="str">
        <v>Midday</v>
      </c>
      <c r="D6644">
        <v>19</v>
      </c>
      <c r="E6644" t="str">
        <f>IF(MOD(D6644,2)=0,"EVEN","ODD")</f>
        <v>ODD</v>
      </c>
      <c r="F6644" t="str">
        <f>IF(D6644&lt;=18,"LOW (1-18)","HIGH (19-36)")</f>
        <v>HIGH (19-36)</v>
      </c>
      <c r="G6644">
        <f>INT((D6644-1)/6)+1</f>
        <v>4</v>
      </c>
      <c r="H6644">
        <f>MOD(D6644-1,6)+1</f>
        <v>1</v>
      </c>
      <c r="I6644">
        <f>37-D6644</f>
        <v>18</v>
      </c>
      <c r="J6644">
        <f>ABS(D6644-D6645)</f>
        <v>18</v>
      </c>
      <c r="K6644">
        <f>AVERAGE(D6644:D6648)</f>
        <v>19</v>
      </c>
      <c r="L6644">
        <f>AVERAGE(D6644:D6663)</f>
        <v>19</v>
      </c>
      <c r="M6644">
        <f>K6644-L6644</f>
        <v>0</v>
      </c>
      <c r="N6644" t="str">
        <f>IF(K6644&gt;L6644,"HIGH ZONE BIAS",IF(K6644&lt;L6644,"LOW ZONE BIAS","EQUILIBRIUM"))</f>
        <v>EQUILIBRIUM</v>
      </c>
    </row>
    <row r="6645">
      <c r="A6645">
        <v>20926</v>
      </c>
      <c r="B6645" t="str">
        <v>2021-04-14</v>
      </c>
      <c r="C6645" t="str">
        <v>Morning</v>
      </c>
      <c r="D6645">
        <v>1</v>
      </c>
      <c r="E6645" t="str">
        <f>IF(MOD(D6645,2)=0,"EVEN","ODD")</f>
        <v>ODD</v>
      </c>
      <c r="F6645" t="str">
        <f>IF(D6645&lt;=18,"LOW (1-18)","HIGH (19-36)")</f>
        <v>LOW (1-18)</v>
      </c>
      <c r="G6645">
        <f>INT((D6645-1)/6)+1</f>
        <v>1</v>
      </c>
      <c r="H6645">
        <f>MOD(D6645-1,6)+1</f>
        <v>1</v>
      </c>
      <c r="I6645">
        <f>37-D6645</f>
        <v>36</v>
      </c>
      <c r="J6645">
        <f>ABS(D6645-D6646)</f>
        <v>28</v>
      </c>
      <c r="K6645">
        <f>AVERAGE(D6645:D6649)</f>
        <v>1</v>
      </c>
      <c r="L6645">
        <f>AVERAGE(D6645:D6664)</f>
        <v>1</v>
      </c>
      <c r="M6645">
        <f>K6645-L6645</f>
        <v>0</v>
      </c>
      <c r="N6645" t="str">
        <f>IF(K6645&gt;L6645,"HIGH ZONE BIAS",IF(K6645&lt;L6645,"LOW ZONE BIAS","EQUILIBRIUM"))</f>
        <v>EQUILIBRIUM</v>
      </c>
    </row>
    <row r="6646">
      <c r="A6646">
        <v>20925</v>
      </c>
      <c r="B6646" t="str">
        <v>2021-04-13</v>
      </c>
      <c r="C6646" t="str">
        <v>Evening</v>
      </c>
      <c r="D6646">
        <v>29</v>
      </c>
      <c r="E6646" t="str">
        <f>IF(MOD(D6646,2)=0,"EVEN","ODD")</f>
        <v>ODD</v>
      </c>
      <c r="F6646" t="str">
        <f>IF(D6646&lt;=18,"LOW (1-18)","HIGH (19-36)")</f>
        <v>HIGH (19-36)</v>
      </c>
      <c r="G6646">
        <f>INT((D6646-1)/6)+1</f>
        <v>5</v>
      </c>
      <c r="H6646">
        <f>MOD(D6646-1,6)+1</f>
        <v>5</v>
      </c>
      <c r="I6646">
        <f>37-D6646</f>
        <v>8</v>
      </c>
      <c r="J6646">
        <f>ABS(D6646-D6647)</f>
        <v>18</v>
      </c>
      <c r="K6646">
        <f>AVERAGE(D6646:D6650)</f>
        <v>29</v>
      </c>
      <c r="L6646">
        <f>AVERAGE(D6646:D6665)</f>
        <v>29</v>
      </c>
      <c r="M6646">
        <f>K6646-L6646</f>
        <v>0</v>
      </c>
      <c r="N6646" t="str">
        <f>IF(K6646&gt;L6646,"HIGH ZONE BIAS",IF(K6646&lt;L6646,"LOW ZONE BIAS","EQUILIBRIUM"))</f>
        <v>EQUILIBRIUM</v>
      </c>
    </row>
    <row r="6647">
      <c r="A6647">
        <v>20924</v>
      </c>
      <c r="B6647" t="str">
        <v>2021-04-13</v>
      </c>
      <c r="C6647" t="str">
        <v>Afternoon</v>
      </c>
      <c r="D6647">
        <v>11</v>
      </c>
      <c r="E6647" t="str">
        <f>IF(MOD(D6647,2)=0,"EVEN","ODD")</f>
        <v>ODD</v>
      </c>
      <c r="F6647" t="str">
        <f>IF(D6647&lt;=18,"LOW (1-18)","HIGH (19-36)")</f>
        <v>LOW (1-18)</v>
      </c>
      <c r="G6647">
        <f>INT((D6647-1)/6)+1</f>
        <v>2</v>
      </c>
      <c r="H6647">
        <f>MOD(D6647-1,6)+1</f>
        <v>5</v>
      </c>
      <c r="I6647">
        <f>37-D6647</f>
        <v>26</v>
      </c>
      <c r="J6647">
        <f>ABS(D6647-D6648)</f>
        <v>7</v>
      </c>
      <c r="K6647">
        <f>AVERAGE(D6647:D6651)</f>
        <v>11</v>
      </c>
      <c r="L6647">
        <f>AVERAGE(D6647:D6666)</f>
        <v>11</v>
      </c>
      <c r="M6647">
        <f>K6647-L6647</f>
        <v>0</v>
      </c>
      <c r="N6647" t="str">
        <f>IF(K6647&gt;L6647,"HIGH ZONE BIAS",IF(K6647&lt;L6647,"LOW ZONE BIAS","EQUILIBRIUM"))</f>
        <v>EQUILIBRIUM</v>
      </c>
    </row>
    <row r="6648">
      <c r="A6648">
        <v>20923</v>
      </c>
      <c r="B6648" t="str">
        <v>2021-04-13</v>
      </c>
      <c r="C6648" t="str">
        <v>Midday</v>
      </c>
      <c r="D6648">
        <v>4</v>
      </c>
      <c r="E6648" t="str">
        <f>IF(MOD(D6648,2)=0,"EVEN","ODD")</f>
        <v>EVEN</v>
      </c>
      <c r="F6648" t="str">
        <f>IF(D6648&lt;=18,"LOW (1-18)","HIGH (19-36)")</f>
        <v>LOW (1-18)</v>
      </c>
      <c r="G6648">
        <f>INT((D6648-1)/6)+1</f>
        <v>1</v>
      </c>
      <c r="H6648">
        <f>MOD(D6648-1,6)+1</f>
        <v>4</v>
      </c>
      <c r="I6648">
        <f>37-D6648</f>
        <v>33</v>
      </c>
      <c r="J6648">
        <f>ABS(D6648-D6649)</f>
        <v>17</v>
      </c>
      <c r="K6648">
        <f>AVERAGE(D6648:D6652)</f>
        <v>4</v>
      </c>
      <c r="L6648">
        <f>AVERAGE(D6648:D6667)</f>
        <v>4</v>
      </c>
      <c r="M6648">
        <f>K6648-L6648</f>
        <v>0</v>
      </c>
      <c r="N6648" t="str">
        <f>IF(K6648&gt;L6648,"HIGH ZONE BIAS",IF(K6648&lt;L6648,"LOW ZONE BIAS","EQUILIBRIUM"))</f>
        <v>EQUILIBRIUM</v>
      </c>
    </row>
    <row r="6649">
      <c r="A6649">
        <v>20922</v>
      </c>
      <c r="B6649" t="str">
        <v>2021-04-13</v>
      </c>
      <c r="C6649" t="str">
        <v>Morning</v>
      </c>
      <c r="D6649">
        <v>21</v>
      </c>
      <c r="E6649" t="str">
        <f>IF(MOD(D6649,2)=0,"EVEN","ODD")</f>
        <v>ODD</v>
      </c>
      <c r="F6649" t="str">
        <f>IF(D6649&lt;=18,"LOW (1-18)","HIGH (19-36)")</f>
        <v>HIGH (19-36)</v>
      </c>
      <c r="G6649">
        <f>INT((D6649-1)/6)+1</f>
        <v>4</v>
      </c>
      <c r="H6649">
        <f>MOD(D6649-1,6)+1</f>
        <v>3</v>
      </c>
      <c r="I6649">
        <f>37-D6649</f>
        <v>16</v>
      </c>
      <c r="J6649">
        <f>ABS(D6649-D6650)</f>
        <v>3</v>
      </c>
      <c r="K6649">
        <f>AVERAGE(D6649:D6653)</f>
        <v>21</v>
      </c>
      <c r="L6649">
        <f>AVERAGE(D6649:D6668)</f>
        <v>21</v>
      </c>
      <c r="M6649">
        <f>K6649-L6649</f>
        <v>0</v>
      </c>
      <c r="N6649" t="str">
        <f>IF(K6649&gt;L6649,"HIGH ZONE BIAS",IF(K6649&lt;L6649,"LOW ZONE BIAS","EQUILIBRIUM"))</f>
        <v>EQUILIBRIUM</v>
      </c>
    </row>
    <row r="6650">
      <c r="A6650">
        <v>20921</v>
      </c>
      <c r="B6650" t="str">
        <v>2021-04-12</v>
      </c>
      <c r="C6650" t="str">
        <v>Evening</v>
      </c>
      <c r="D6650">
        <v>24</v>
      </c>
      <c r="E6650" t="str">
        <f>IF(MOD(D6650,2)=0,"EVEN","ODD")</f>
        <v>EVEN</v>
      </c>
      <c r="F6650" t="str">
        <f>IF(D6650&lt;=18,"LOW (1-18)","HIGH (19-36)")</f>
        <v>HIGH (19-36)</v>
      </c>
      <c r="G6650">
        <f>INT((D6650-1)/6)+1</f>
        <v>4</v>
      </c>
      <c r="H6650">
        <f>MOD(D6650-1,6)+1</f>
        <v>6</v>
      </c>
      <c r="I6650">
        <f>37-D6650</f>
        <v>13</v>
      </c>
      <c r="J6650">
        <f>ABS(D6650-D6651)</f>
        <v>17</v>
      </c>
      <c r="K6650">
        <f>AVERAGE(D6650:D6654)</f>
        <v>24</v>
      </c>
      <c r="L6650">
        <f>AVERAGE(D6650:D6669)</f>
        <v>24</v>
      </c>
      <c r="M6650">
        <f>K6650-L6650</f>
        <v>0</v>
      </c>
      <c r="N6650" t="str">
        <f>IF(K6650&gt;L6650,"HIGH ZONE BIAS",IF(K6650&lt;L6650,"LOW ZONE BIAS","EQUILIBRIUM"))</f>
        <v>EQUILIBRIUM</v>
      </c>
    </row>
    <row r="6651">
      <c r="A6651">
        <v>20920</v>
      </c>
      <c r="B6651" t="str">
        <v>2021-04-12</v>
      </c>
      <c r="C6651" t="str">
        <v>Afternoon</v>
      </c>
      <c r="D6651">
        <v>7</v>
      </c>
      <c r="E6651" t="str">
        <f>IF(MOD(D6651,2)=0,"EVEN","ODD")</f>
        <v>ODD</v>
      </c>
      <c r="F6651" t="str">
        <f>IF(D6651&lt;=18,"LOW (1-18)","HIGH (19-36)")</f>
        <v>LOW (1-18)</v>
      </c>
      <c r="G6651">
        <f>INT((D6651-1)/6)+1</f>
        <v>2</v>
      </c>
      <c r="H6651">
        <f>MOD(D6651-1,6)+1</f>
        <v>1</v>
      </c>
      <c r="I6651">
        <f>37-D6651</f>
        <v>30</v>
      </c>
      <c r="J6651">
        <f>ABS(D6651-D6652)</f>
        <v>8</v>
      </c>
      <c r="K6651">
        <f>AVERAGE(D6651:D6655)</f>
        <v>7</v>
      </c>
      <c r="L6651">
        <f>AVERAGE(D6651:D6670)</f>
        <v>7</v>
      </c>
      <c r="M6651">
        <f>K6651-L6651</f>
        <v>0</v>
      </c>
      <c r="N6651" t="str">
        <f>IF(K6651&gt;L6651,"HIGH ZONE BIAS",IF(K6651&lt;L6651,"LOW ZONE BIAS","EQUILIBRIUM"))</f>
        <v>EQUILIBRIUM</v>
      </c>
    </row>
    <row r="6652">
      <c r="A6652">
        <v>20919</v>
      </c>
      <c r="B6652" t="str">
        <v>2021-04-12</v>
      </c>
      <c r="C6652" t="str">
        <v>Midday</v>
      </c>
      <c r="D6652">
        <v>15</v>
      </c>
      <c r="E6652" t="str">
        <f>IF(MOD(D6652,2)=0,"EVEN","ODD")</f>
        <v>ODD</v>
      </c>
      <c r="F6652" t="str">
        <f>IF(D6652&lt;=18,"LOW (1-18)","HIGH (19-36)")</f>
        <v>LOW (1-18)</v>
      </c>
      <c r="G6652">
        <f>INT((D6652-1)/6)+1</f>
        <v>3</v>
      </c>
      <c r="H6652">
        <f>MOD(D6652-1,6)+1</f>
        <v>3</v>
      </c>
      <c r="I6652">
        <f>37-D6652</f>
        <v>22</v>
      </c>
      <c r="J6652">
        <f>ABS(D6652-D6653)</f>
        <v>15</v>
      </c>
      <c r="K6652">
        <f>AVERAGE(D6652:D6656)</f>
        <v>15</v>
      </c>
      <c r="L6652">
        <f>AVERAGE(D6652:D6671)</f>
        <v>15</v>
      </c>
      <c r="M6652">
        <f>K6652-L6652</f>
        <v>0</v>
      </c>
      <c r="N6652" t="str">
        <f>IF(K6652&gt;L6652,"HIGH ZONE BIAS",IF(K6652&lt;L6652,"LOW ZONE BIAS","EQUILIBRIUM"))</f>
        <v>EQUILIBRIUM</v>
      </c>
    </row>
    <row r="6653">
      <c r="A6653">
        <v>20918</v>
      </c>
      <c r="B6653" t="str">
        <v>2021-04-12</v>
      </c>
      <c r="C6653" t="str">
        <v>Morning</v>
      </c>
      <c r="D6653">
        <v>30</v>
      </c>
      <c r="E6653" t="str">
        <f>IF(MOD(D6653,2)=0,"EVEN","ODD")</f>
        <v>EVEN</v>
      </c>
      <c r="F6653" t="str">
        <f>IF(D6653&lt;=18,"LOW (1-18)","HIGH (19-36)")</f>
        <v>HIGH (19-36)</v>
      </c>
      <c r="G6653">
        <f>INT((D6653-1)/6)+1</f>
        <v>5</v>
      </c>
      <c r="H6653">
        <f>MOD(D6653-1,6)+1</f>
        <v>6</v>
      </c>
      <c r="I6653">
        <f>37-D6653</f>
        <v>7</v>
      </c>
      <c r="J6653">
        <f>ABS(D6653-D6654)</f>
        <v>9</v>
      </c>
      <c r="K6653">
        <f>AVERAGE(D6653:D6657)</f>
        <v>30</v>
      </c>
      <c r="L6653">
        <f>AVERAGE(D6653:D6672)</f>
        <v>30</v>
      </c>
      <c r="M6653">
        <f>K6653-L6653</f>
        <v>0</v>
      </c>
      <c r="N6653" t="str">
        <f>IF(K6653&gt;L6653,"HIGH ZONE BIAS",IF(K6653&lt;L6653,"LOW ZONE BIAS","EQUILIBRIUM"))</f>
        <v>EQUILIBRIUM</v>
      </c>
    </row>
    <row r="6654">
      <c r="A6654">
        <v>20917</v>
      </c>
      <c r="B6654" t="str">
        <v>2021-04-10</v>
      </c>
      <c r="C6654" t="str">
        <v>Evening</v>
      </c>
      <c r="D6654">
        <v>21</v>
      </c>
      <c r="E6654" t="str">
        <f>IF(MOD(D6654,2)=0,"EVEN","ODD")</f>
        <v>ODD</v>
      </c>
      <c r="F6654" t="str">
        <f>IF(D6654&lt;=18,"LOW (1-18)","HIGH (19-36)")</f>
        <v>HIGH (19-36)</v>
      </c>
      <c r="G6654">
        <f>INT((D6654-1)/6)+1</f>
        <v>4</v>
      </c>
      <c r="H6654">
        <f>MOD(D6654-1,6)+1</f>
        <v>3</v>
      </c>
      <c r="I6654">
        <f>37-D6654</f>
        <v>16</v>
      </c>
      <c r="J6654">
        <f>ABS(D6654-D6655)</f>
        <v>0</v>
      </c>
      <c r="K6654">
        <f>AVERAGE(D6654:D6658)</f>
        <v>21</v>
      </c>
      <c r="L6654">
        <f>AVERAGE(D6654:D6673)</f>
        <v>21</v>
      </c>
      <c r="M6654">
        <f>K6654-L6654</f>
        <v>0</v>
      </c>
      <c r="N6654" t="str">
        <f>IF(K6654&gt;L6654,"HIGH ZONE BIAS",IF(K6654&lt;L6654,"LOW ZONE BIAS","EQUILIBRIUM"))</f>
        <v>EQUILIBRIUM</v>
      </c>
    </row>
    <row r="6655">
      <c r="A6655">
        <v>20916</v>
      </c>
      <c r="B6655" t="str">
        <v>2021-04-10</v>
      </c>
      <c r="C6655" t="str">
        <v>Afternoon</v>
      </c>
      <c r="D6655">
        <v>21</v>
      </c>
      <c r="E6655" t="str">
        <f>IF(MOD(D6655,2)=0,"EVEN","ODD")</f>
        <v>ODD</v>
      </c>
      <c r="F6655" t="str">
        <f>IF(D6655&lt;=18,"LOW (1-18)","HIGH (19-36)")</f>
        <v>HIGH (19-36)</v>
      </c>
      <c r="G6655">
        <f>INT((D6655-1)/6)+1</f>
        <v>4</v>
      </c>
      <c r="H6655">
        <f>MOD(D6655-1,6)+1</f>
        <v>3</v>
      </c>
      <c r="I6655">
        <f>37-D6655</f>
        <v>16</v>
      </c>
      <c r="J6655">
        <f>ABS(D6655-D6656)</f>
        <v>7</v>
      </c>
      <c r="K6655">
        <f>AVERAGE(D6655:D6659)</f>
        <v>21</v>
      </c>
      <c r="L6655">
        <f>AVERAGE(D6655:D6674)</f>
        <v>21</v>
      </c>
      <c r="M6655">
        <f>K6655-L6655</f>
        <v>0</v>
      </c>
      <c r="N6655" t="str">
        <f>IF(K6655&gt;L6655,"HIGH ZONE BIAS",IF(K6655&lt;L6655,"LOW ZONE BIAS","EQUILIBRIUM"))</f>
        <v>EQUILIBRIUM</v>
      </c>
    </row>
    <row r="6656">
      <c r="A6656">
        <v>20915</v>
      </c>
      <c r="B6656" t="str">
        <v>2021-04-10</v>
      </c>
      <c r="C6656" t="str">
        <v>Midday</v>
      </c>
      <c r="D6656">
        <v>14</v>
      </c>
      <c r="E6656" t="str">
        <f>IF(MOD(D6656,2)=0,"EVEN","ODD")</f>
        <v>EVEN</v>
      </c>
      <c r="F6656" t="str">
        <f>IF(D6656&lt;=18,"LOW (1-18)","HIGH (19-36)")</f>
        <v>LOW (1-18)</v>
      </c>
      <c r="G6656">
        <f>INT((D6656-1)/6)+1</f>
        <v>3</v>
      </c>
      <c r="H6656">
        <f>MOD(D6656-1,6)+1</f>
        <v>2</v>
      </c>
      <c r="I6656">
        <f>37-D6656</f>
        <v>23</v>
      </c>
      <c r="J6656">
        <f>ABS(D6656-D6657)</f>
        <v>3</v>
      </c>
      <c r="K6656">
        <f>AVERAGE(D6656:D6660)</f>
        <v>14</v>
      </c>
      <c r="L6656">
        <f>AVERAGE(D6656:D6675)</f>
        <v>14</v>
      </c>
      <c r="M6656">
        <f>K6656-L6656</f>
        <v>0</v>
      </c>
      <c r="N6656" t="str">
        <f>IF(K6656&gt;L6656,"HIGH ZONE BIAS",IF(K6656&lt;L6656,"LOW ZONE BIAS","EQUILIBRIUM"))</f>
        <v>EQUILIBRIUM</v>
      </c>
    </row>
    <row r="6657">
      <c r="A6657">
        <v>20914</v>
      </c>
      <c r="B6657" t="str">
        <v>2021-04-10</v>
      </c>
      <c r="C6657" t="str">
        <v>Morning</v>
      </c>
      <c r="D6657">
        <v>17</v>
      </c>
      <c r="E6657" t="str">
        <f>IF(MOD(D6657,2)=0,"EVEN","ODD")</f>
        <v>ODD</v>
      </c>
      <c r="F6657" t="str">
        <f>IF(D6657&lt;=18,"LOW (1-18)","HIGH (19-36)")</f>
        <v>LOW (1-18)</v>
      </c>
      <c r="G6657">
        <f>INT((D6657-1)/6)+1</f>
        <v>3</v>
      </c>
      <c r="H6657">
        <f>MOD(D6657-1,6)+1</f>
        <v>5</v>
      </c>
      <c r="I6657">
        <f>37-D6657</f>
        <v>20</v>
      </c>
      <c r="J6657">
        <f>ABS(D6657-D6658)</f>
        <v>1</v>
      </c>
      <c r="K6657">
        <f>AVERAGE(D6657:D6661)</f>
        <v>17</v>
      </c>
      <c r="L6657">
        <f>AVERAGE(D6657:D6676)</f>
        <v>17</v>
      </c>
      <c r="M6657">
        <f>K6657-L6657</f>
        <v>0</v>
      </c>
      <c r="N6657" t="str">
        <f>IF(K6657&gt;L6657,"HIGH ZONE BIAS",IF(K6657&lt;L6657,"LOW ZONE BIAS","EQUILIBRIUM"))</f>
        <v>EQUILIBRIUM</v>
      </c>
    </row>
    <row r="6658">
      <c r="A6658">
        <v>20913</v>
      </c>
      <c r="B6658" t="str">
        <v>2021-04-09</v>
      </c>
      <c r="C6658" t="str">
        <v>Evening</v>
      </c>
      <c r="D6658">
        <v>18</v>
      </c>
      <c r="E6658" t="str">
        <f>IF(MOD(D6658,2)=0,"EVEN","ODD")</f>
        <v>EVEN</v>
      </c>
      <c r="F6658" t="str">
        <f>IF(D6658&lt;=18,"LOW (1-18)","HIGH (19-36)")</f>
        <v>LOW (1-18)</v>
      </c>
      <c r="G6658">
        <f>INT((D6658-1)/6)+1</f>
        <v>3</v>
      </c>
      <c r="H6658">
        <f>MOD(D6658-1,6)+1</f>
        <v>6</v>
      </c>
      <c r="I6658">
        <f>37-D6658</f>
        <v>19</v>
      </c>
      <c r="J6658">
        <f>ABS(D6658-D6659)</f>
        <v>0</v>
      </c>
      <c r="K6658">
        <f>AVERAGE(D6658:D6662)</f>
        <v>18</v>
      </c>
      <c r="L6658">
        <f>AVERAGE(D6658:D6677)</f>
        <v>18</v>
      </c>
      <c r="M6658">
        <f>K6658-L6658</f>
        <v>0</v>
      </c>
      <c r="N6658" t="str">
        <f>IF(K6658&gt;L6658,"HIGH ZONE BIAS",IF(K6658&lt;L6658,"LOW ZONE BIAS","EQUILIBRIUM"))</f>
        <v>EQUILIBRIUM</v>
      </c>
    </row>
    <row r="6659">
      <c r="A6659">
        <v>20912</v>
      </c>
      <c r="B6659" t="str">
        <v>2021-04-09</v>
      </c>
      <c r="C6659" t="str">
        <v>Afternoon</v>
      </c>
      <c r="D6659">
        <v>18</v>
      </c>
      <c r="E6659" t="str">
        <f>IF(MOD(D6659,2)=0,"EVEN","ODD")</f>
        <v>EVEN</v>
      </c>
      <c r="F6659" t="str">
        <f>IF(D6659&lt;=18,"LOW (1-18)","HIGH (19-36)")</f>
        <v>LOW (1-18)</v>
      </c>
      <c r="G6659">
        <f>INT((D6659-1)/6)+1</f>
        <v>3</v>
      </c>
      <c r="H6659">
        <f>MOD(D6659-1,6)+1</f>
        <v>6</v>
      </c>
      <c r="I6659">
        <f>37-D6659</f>
        <v>19</v>
      </c>
      <c r="J6659">
        <f>ABS(D6659-D6660)</f>
        <v>6</v>
      </c>
      <c r="K6659">
        <f>AVERAGE(D6659:D6663)</f>
        <v>18</v>
      </c>
      <c r="L6659">
        <f>AVERAGE(D6659:D6678)</f>
        <v>18</v>
      </c>
      <c r="M6659">
        <f>K6659-L6659</f>
        <v>0</v>
      </c>
      <c r="N6659" t="str">
        <f>IF(K6659&gt;L6659,"HIGH ZONE BIAS",IF(K6659&lt;L6659,"LOW ZONE BIAS","EQUILIBRIUM"))</f>
        <v>EQUILIBRIUM</v>
      </c>
    </row>
    <row r="6660">
      <c r="A6660">
        <v>20911</v>
      </c>
      <c r="B6660" t="str">
        <v>2021-04-09</v>
      </c>
      <c r="C6660" t="str">
        <v>Midday</v>
      </c>
      <c r="D6660">
        <v>12</v>
      </c>
      <c r="E6660" t="str">
        <f>IF(MOD(D6660,2)=0,"EVEN","ODD")</f>
        <v>EVEN</v>
      </c>
      <c r="F6660" t="str">
        <f>IF(D6660&lt;=18,"LOW (1-18)","HIGH (19-36)")</f>
        <v>LOW (1-18)</v>
      </c>
      <c r="G6660">
        <f>INT((D6660-1)/6)+1</f>
        <v>2</v>
      </c>
      <c r="H6660">
        <f>MOD(D6660-1,6)+1</f>
        <v>6</v>
      </c>
      <c r="I6660">
        <f>37-D6660</f>
        <v>25</v>
      </c>
      <c r="J6660">
        <f>ABS(D6660-D6661)</f>
        <v>17</v>
      </c>
      <c r="K6660">
        <f>AVERAGE(D6660:D6664)</f>
        <v>12</v>
      </c>
      <c r="L6660">
        <f>AVERAGE(D6660:D6679)</f>
        <v>12</v>
      </c>
      <c r="M6660">
        <f>K6660-L6660</f>
        <v>0</v>
      </c>
      <c r="N6660" t="str">
        <f>IF(K6660&gt;L6660,"HIGH ZONE BIAS",IF(K6660&lt;L6660,"LOW ZONE BIAS","EQUILIBRIUM"))</f>
        <v>EQUILIBRIUM</v>
      </c>
    </row>
    <row r="6661">
      <c r="A6661">
        <v>20910</v>
      </c>
      <c r="B6661" t="str">
        <v>2021-04-09</v>
      </c>
      <c r="C6661" t="str">
        <v>Morning</v>
      </c>
      <c r="D6661">
        <v>29</v>
      </c>
      <c r="E6661" t="str">
        <f>IF(MOD(D6661,2)=0,"EVEN","ODD")</f>
        <v>ODD</v>
      </c>
      <c r="F6661" t="str">
        <f>IF(D6661&lt;=18,"LOW (1-18)","HIGH (19-36)")</f>
        <v>HIGH (19-36)</v>
      </c>
      <c r="G6661">
        <f>INT((D6661-1)/6)+1</f>
        <v>5</v>
      </c>
      <c r="H6661">
        <f>MOD(D6661-1,6)+1</f>
        <v>5</v>
      </c>
      <c r="I6661">
        <f>37-D6661</f>
        <v>8</v>
      </c>
      <c r="J6661">
        <f>ABS(D6661-D6662)</f>
        <v>7</v>
      </c>
      <c r="K6661">
        <f>AVERAGE(D6661:D6665)</f>
        <v>29</v>
      </c>
      <c r="L6661">
        <f>AVERAGE(D6661:D6680)</f>
        <v>29</v>
      </c>
      <c r="M6661">
        <f>K6661-L6661</f>
        <v>0</v>
      </c>
      <c r="N6661" t="str">
        <f>IF(K6661&gt;L6661,"HIGH ZONE BIAS",IF(K6661&lt;L6661,"LOW ZONE BIAS","EQUILIBRIUM"))</f>
        <v>EQUILIBRIUM</v>
      </c>
    </row>
    <row r="6662">
      <c r="A6662">
        <v>20909</v>
      </c>
      <c r="B6662" t="str">
        <v>2021-04-08</v>
      </c>
      <c r="C6662" t="str">
        <v>Evening</v>
      </c>
      <c r="D6662">
        <v>36</v>
      </c>
      <c r="E6662" t="str">
        <f>IF(MOD(D6662,2)=0,"EVEN","ODD")</f>
        <v>EVEN</v>
      </c>
      <c r="F6662" t="str">
        <f>IF(D6662&lt;=18,"LOW (1-18)","HIGH (19-36)")</f>
        <v>HIGH (19-36)</v>
      </c>
      <c r="G6662">
        <f>INT((D6662-1)/6)+1</f>
        <v>6</v>
      </c>
      <c r="H6662">
        <f>MOD(D6662-1,6)+1</f>
        <v>6</v>
      </c>
      <c r="I6662">
        <f>37-D6662</f>
        <v>1</v>
      </c>
      <c r="J6662">
        <f>ABS(D6662-D6663)</f>
        <v>23</v>
      </c>
      <c r="K6662">
        <f>AVERAGE(D6662:D6666)</f>
        <v>36</v>
      </c>
      <c r="L6662">
        <f>AVERAGE(D6662:D6681)</f>
        <v>36</v>
      </c>
      <c r="M6662">
        <f>K6662-L6662</f>
        <v>0</v>
      </c>
      <c r="N6662" t="str">
        <f>IF(K6662&gt;L6662,"HIGH ZONE BIAS",IF(K6662&lt;L6662,"LOW ZONE BIAS","EQUILIBRIUM"))</f>
        <v>EQUILIBRIUM</v>
      </c>
    </row>
    <row r="6663">
      <c r="A6663">
        <v>20908</v>
      </c>
      <c r="B6663" t="str">
        <v>2021-04-08</v>
      </c>
      <c r="C6663" t="str">
        <v>Afternoon</v>
      </c>
      <c r="D6663">
        <v>13</v>
      </c>
      <c r="E6663" t="str">
        <f>IF(MOD(D6663,2)=0,"EVEN","ODD")</f>
        <v>ODD</v>
      </c>
      <c r="F6663" t="str">
        <f>IF(D6663&lt;=18,"LOW (1-18)","HIGH (19-36)")</f>
        <v>LOW (1-18)</v>
      </c>
      <c r="G6663">
        <f>INT((D6663-1)/6)+1</f>
        <v>3</v>
      </c>
      <c r="H6663">
        <f>MOD(D6663-1,6)+1</f>
        <v>1</v>
      </c>
      <c r="I6663">
        <f>37-D6663</f>
        <v>24</v>
      </c>
      <c r="J6663">
        <f>ABS(D6663-D6664)</f>
        <v>22</v>
      </c>
      <c r="K6663">
        <f>AVERAGE(D6663:D6667)</f>
        <v>13</v>
      </c>
      <c r="L6663">
        <f>AVERAGE(D6663:D6682)</f>
        <v>13</v>
      </c>
      <c r="M6663">
        <f>K6663-L6663</f>
        <v>0</v>
      </c>
      <c r="N6663" t="str">
        <f>IF(K6663&gt;L6663,"HIGH ZONE BIAS",IF(K6663&lt;L6663,"LOW ZONE BIAS","EQUILIBRIUM"))</f>
        <v>EQUILIBRIUM</v>
      </c>
    </row>
    <row r="6664">
      <c r="A6664">
        <v>20907</v>
      </c>
      <c r="B6664" t="str">
        <v>2021-04-08</v>
      </c>
      <c r="C6664" t="str">
        <v>Midday</v>
      </c>
      <c r="D6664">
        <v>35</v>
      </c>
      <c r="E6664" t="str">
        <f>IF(MOD(D6664,2)=0,"EVEN","ODD")</f>
        <v>ODD</v>
      </c>
      <c r="F6664" t="str">
        <f>IF(D6664&lt;=18,"LOW (1-18)","HIGH (19-36)")</f>
        <v>HIGH (19-36)</v>
      </c>
      <c r="G6664">
        <f>INT((D6664-1)/6)+1</f>
        <v>6</v>
      </c>
      <c r="H6664">
        <f>MOD(D6664-1,6)+1</f>
        <v>5</v>
      </c>
      <c r="I6664">
        <f>37-D6664</f>
        <v>2</v>
      </c>
      <c r="J6664">
        <f>ABS(D6664-D6665)</f>
        <v>10</v>
      </c>
      <c r="K6664">
        <f>AVERAGE(D6664:D6668)</f>
        <v>35</v>
      </c>
      <c r="L6664">
        <f>AVERAGE(D6664:D6683)</f>
        <v>35</v>
      </c>
      <c r="M6664">
        <f>K6664-L6664</f>
        <v>0</v>
      </c>
      <c r="N6664" t="str">
        <f>IF(K6664&gt;L6664,"HIGH ZONE BIAS",IF(K6664&lt;L6664,"LOW ZONE BIAS","EQUILIBRIUM"))</f>
        <v>EQUILIBRIUM</v>
      </c>
    </row>
    <row r="6665">
      <c r="A6665">
        <v>20906</v>
      </c>
      <c r="B6665" t="str">
        <v>2021-04-08</v>
      </c>
      <c r="C6665" t="str">
        <v>Morning</v>
      </c>
      <c r="D6665">
        <v>25</v>
      </c>
      <c r="E6665" t="str">
        <f>IF(MOD(D6665,2)=0,"EVEN","ODD")</f>
        <v>ODD</v>
      </c>
      <c r="F6665" t="str">
        <f>IF(D6665&lt;=18,"LOW (1-18)","HIGH (19-36)")</f>
        <v>HIGH (19-36)</v>
      </c>
      <c r="G6665">
        <f>INT((D6665-1)/6)+1</f>
        <v>5</v>
      </c>
      <c r="H6665">
        <f>MOD(D6665-1,6)+1</f>
        <v>1</v>
      </c>
      <c r="I6665">
        <f>37-D6665</f>
        <v>12</v>
      </c>
      <c r="J6665">
        <f>ABS(D6665-D6666)</f>
        <v>2</v>
      </c>
      <c r="K6665">
        <f>AVERAGE(D6665:D6669)</f>
        <v>25</v>
      </c>
      <c r="L6665">
        <f>AVERAGE(D6665:D6684)</f>
        <v>25</v>
      </c>
      <c r="M6665">
        <f>K6665-L6665</f>
        <v>0</v>
      </c>
      <c r="N6665" t="str">
        <f>IF(K6665&gt;L6665,"HIGH ZONE BIAS",IF(K6665&lt;L6665,"LOW ZONE BIAS","EQUILIBRIUM"))</f>
        <v>EQUILIBRIUM</v>
      </c>
    </row>
    <row r="6666">
      <c r="A6666">
        <v>20905</v>
      </c>
      <c r="B6666" t="str">
        <v>2021-04-07</v>
      </c>
      <c r="C6666" t="str">
        <v>Evening</v>
      </c>
      <c r="D6666">
        <v>27</v>
      </c>
      <c r="E6666" t="str">
        <f>IF(MOD(D6666,2)=0,"EVEN","ODD")</f>
        <v>ODD</v>
      </c>
      <c r="F6666" t="str">
        <f>IF(D6666&lt;=18,"LOW (1-18)","HIGH (19-36)")</f>
        <v>HIGH (19-36)</v>
      </c>
      <c r="G6666">
        <f>INT((D6666-1)/6)+1</f>
        <v>5</v>
      </c>
      <c r="H6666">
        <f>MOD(D6666-1,6)+1</f>
        <v>3</v>
      </c>
      <c r="I6666">
        <f>37-D6666</f>
        <v>10</v>
      </c>
      <c r="J6666">
        <f>ABS(D6666-D6667)</f>
        <v>16</v>
      </c>
      <c r="K6666">
        <f>AVERAGE(D6666:D6670)</f>
        <v>27</v>
      </c>
      <c r="L6666">
        <f>AVERAGE(D6666:D6685)</f>
        <v>27</v>
      </c>
      <c r="M6666">
        <f>K6666-L6666</f>
        <v>0</v>
      </c>
      <c r="N6666" t="str">
        <f>IF(K6666&gt;L6666,"HIGH ZONE BIAS",IF(K6666&lt;L6666,"LOW ZONE BIAS","EQUILIBRIUM"))</f>
        <v>EQUILIBRIUM</v>
      </c>
    </row>
    <row r="6667">
      <c r="A6667">
        <v>20904</v>
      </c>
      <c r="B6667" t="str">
        <v>2021-04-07</v>
      </c>
      <c r="C6667" t="str">
        <v>Afternoon</v>
      </c>
      <c r="D6667">
        <v>11</v>
      </c>
      <c r="E6667" t="str">
        <f>IF(MOD(D6667,2)=0,"EVEN","ODD")</f>
        <v>ODD</v>
      </c>
      <c r="F6667" t="str">
        <f>IF(D6667&lt;=18,"LOW (1-18)","HIGH (19-36)")</f>
        <v>LOW (1-18)</v>
      </c>
      <c r="G6667">
        <f>INT((D6667-1)/6)+1</f>
        <v>2</v>
      </c>
      <c r="H6667">
        <f>MOD(D6667-1,6)+1</f>
        <v>5</v>
      </c>
      <c r="I6667">
        <f>37-D6667</f>
        <v>26</v>
      </c>
      <c r="J6667">
        <f>ABS(D6667-D6668)</f>
        <v>7</v>
      </c>
      <c r="K6667">
        <f>AVERAGE(D6667:D6671)</f>
        <v>11</v>
      </c>
      <c r="L6667">
        <f>AVERAGE(D6667:D6686)</f>
        <v>11</v>
      </c>
      <c r="M6667">
        <f>K6667-L6667</f>
        <v>0</v>
      </c>
      <c r="N6667" t="str">
        <f>IF(K6667&gt;L6667,"HIGH ZONE BIAS",IF(K6667&lt;L6667,"LOW ZONE BIAS","EQUILIBRIUM"))</f>
        <v>EQUILIBRIUM</v>
      </c>
    </row>
    <row r="6668">
      <c r="A6668">
        <v>20903</v>
      </c>
      <c r="B6668" t="str">
        <v>2021-04-07</v>
      </c>
      <c r="C6668" t="str">
        <v>Midday</v>
      </c>
      <c r="D6668">
        <v>4</v>
      </c>
      <c r="E6668" t="str">
        <f>IF(MOD(D6668,2)=0,"EVEN","ODD")</f>
        <v>EVEN</v>
      </c>
      <c r="F6668" t="str">
        <f>IF(D6668&lt;=18,"LOW (1-18)","HIGH (19-36)")</f>
        <v>LOW (1-18)</v>
      </c>
      <c r="G6668">
        <f>INT((D6668-1)/6)+1</f>
        <v>1</v>
      </c>
      <c r="H6668">
        <f>MOD(D6668-1,6)+1</f>
        <v>4</v>
      </c>
      <c r="I6668">
        <f>37-D6668</f>
        <v>33</v>
      </c>
      <c r="J6668">
        <f>ABS(D6668-D6669)</f>
        <v>8</v>
      </c>
      <c r="K6668">
        <f>AVERAGE(D6668:D6672)</f>
        <v>4</v>
      </c>
      <c r="L6668">
        <f>AVERAGE(D6668:D6687)</f>
        <v>4</v>
      </c>
      <c r="M6668">
        <f>K6668-L6668</f>
        <v>0</v>
      </c>
      <c r="N6668" t="str">
        <f>IF(K6668&gt;L6668,"HIGH ZONE BIAS",IF(K6668&lt;L6668,"LOW ZONE BIAS","EQUILIBRIUM"))</f>
        <v>EQUILIBRIUM</v>
      </c>
    </row>
    <row r="6669">
      <c r="A6669">
        <v>20902</v>
      </c>
      <c r="B6669" t="str">
        <v>2021-04-07</v>
      </c>
      <c r="C6669" t="str">
        <v>Morning</v>
      </c>
      <c r="D6669">
        <v>12</v>
      </c>
      <c r="E6669" t="str">
        <f>IF(MOD(D6669,2)=0,"EVEN","ODD")</f>
        <v>EVEN</v>
      </c>
      <c r="F6669" t="str">
        <f>IF(D6669&lt;=18,"LOW (1-18)","HIGH (19-36)")</f>
        <v>LOW (1-18)</v>
      </c>
      <c r="G6669">
        <f>INT((D6669-1)/6)+1</f>
        <v>2</v>
      </c>
      <c r="H6669">
        <f>MOD(D6669-1,6)+1</f>
        <v>6</v>
      </c>
      <c r="I6669">
        <f>37-D6669</f>
        <v>25</v>
      </c>
      <c r="J6669">
        <f>ABS(D6669-D6670)</f>
        <v>20</v>
      </c>
      <c r="K6669">
        <f>AVERAGE(D6669:D6673)</f>
        <v>12</v>
      </c>
      <c r="L6669">
        <f>AVERAGE(D6669:D6688)</f>
        <v>12</v>
      </c>
      <c r="M6669">
        <f>K6669-L6669</f>
        <v>0</v>
      </c>
      <c r="N6669" t="str">
        <f>IF(K6669&gt;L6669,"HIGH ZONE BIAS",IF(K6669&lt;L6669,"LOW ZONE BIAS","EQUILIBRIUM"))</f>
        <v>EQUILIBRIUM</v>
      </c>
    </row>
    <row r="6670">
      <c r="A6670">
        <v>20901</v>
      </c>
      <c r="B6670" t="str">
        <v>2021-04-06</v>
      </c>
      <c r="C6670" t="str">
        <v>Evening</v>
      </c>
      <c r="D6670">
        <v>32</v>
      </c>
      <c r="E6670" t="str">
        <f>IF(MOD(D6670,2)=0,"EVEN","ODD")</f>
        <v>EVEN</v>
      </c>
      <c r="F6670" t="str">
        <f>IF(D6670&lt;=18,"LOW (1-18)","HIGH (19-36)")</f>
        <v>HIGH (19-36)</v>
      </c>
      <c r="G6670">
        <f>INT((D6670-1)/6)+1</f>
        <v>6</v>
      </c>
      <c r="H6670">
        <f>MOD(D6670-1,6)+1</f>
        <v>2</v>
      </c>
      <c r="I6670">
        <f>37-D6670</f>
        <v>5</v>
      </c>
      <c r="J6670">
        <f>ABS(D6670-D6671)</f>
        <v>27</v>
      </c>
      <c r="K6670">
        <f>AVERAGE(D6670:D6674)</f>
        <v>32</v>
      </c>
      <c r="L6670">
        <f>AVERAGE(D6670:D6689)</f>
        <v>32</v>
      </c>
      <c r="M6670">
        <f>K6670-L6670</f>
        <v>0</v>
      </c>
      <c r="N6670" t="str">
        <f>IF(K6670&gt;L6670,"HIGH ZONE BIAS",IF(K6670&lt;L6670,"LOW ZONE BIAS","EQUILIBRIUM"))</f>
        <v>EQUILIBRIUM</v>
      </c>
    </row>
    <row r="6671">
      <c r="A6671">
        <v>20900</v>
      </c>
      <c r="B6671" t="str">
        <v>2021-04-06</v>
      </c>
      <c r="C6671" t="str">
        <v>Afternoon</v>
      </c>
      <c r="D6671">
        <v>5</v>
      </c>
      <c r="E6671" t="str">
        <f>IF(MOD(D6671,2)=0,"EVEN","ODD")</f>
        <v>ODD</v>
      </c>
      <c r="F6671" t="str">
        <f>IF(D6671&lt;=18,"LOW (1-18)","HIGH (19-36)")</f>
        <v>LOW (1-18)</v>
      </c>
      <c r="G6671">
        <f>INT((D6671-1)/6)+1</f>
        <v>1</v>
      </c>
      <c r="H6671">
        <f>MOD(D6671-1,6)+1</f>
        <v>5</v>
      </c>
      <c r="I6671">
        <f>37-D6671</f>
        <v>32</v>
      </c>
      <c r="J6671">
        <f>ABS(D6671-D6672)</f>
        <v>28</v>
      </c>
      <c r="K6671">
        <f>AVERAGE(D6671:D6675)</f>
        <v>5</v>
      </c>
      <c r="L6671">
        <f>AVERAGE(D6671:D6690)</f>
        <v>5</v>
      </c>
      <c r="M6671">
        <f>K6671-L6671</f>
        <v>0</v>
      </c>
      <c r="N6671" t="str">
        <f>IF(K6671&gt;L6671,"HIGH ZONE BIAS",IF(K6671&lt;L6671,"LOW ZONE BIAS","EQUILIBRIUM"))</f>
        <v>EQUILIBRIUM</v>
      </c>
    </row>
    <row r="6672">
      <c r="A6672">
        <v>20899</v>
      </c>
      <c r="B6672" t="str">
        <v>2021-04-06</v>
      </c>
      <c r="C6672" t="str">
        <v>Midday</v>
      </c>
      <c r="D6672">
        <v>33</v>
      </c>
      <c r="E6672" t="str">
        <f>IF(MOD(D6672,2)=0,"EVEN","ODD")</f>
        <v>ODD</v>
      </c>
      <c r="F6672" t="str">
        <f>IF(D6672&lt;=18,"LOW (1-18)","HIGH (19-36)")</f>
        <v>HIGH (19-36)</v>
      </c>
      <c r="G6672">
        <f>INT((D6672-1)/6)+1</f>
        <v>6</v>
      </c>
      <c r="H6672">
        <f>MOD(D6672-1,6)+1</f>
        <v>3</v>
      </c>
      <c r="I6672">
        <f>37-D6672</f>
        <v>4</v>
      </c>
      <c r="J6672">
        <f>ABS(D6672-D6673)</f>
        <v>25</v>
      </c>
      <c r="K6672">
        <f>AVERAGE(D6672:D6676)</f>
        <v>33</v>
      </c>
      <c r="L6672">
        <f>AVERAGE(D6672:D6691)</f>
        <v>33</v>
      </c>
      <c r="M6672">
        <f>K6672-L6672</f>
        <v>0</v>
      </c>
      <c r="N6672" t="str">
        <f>IF(K6672&gt;L6672,"HIGH ZONE BIAS",IF(K6672&lt;L6672,"LOW ZONE BIAS","EQUILIBRIUM"))</f>
        <v>EQUILIBRIUM</v>
      </c>
    </row>
    <row r="6673">
      <c r="A6673">
        <v>20898</v>
      </c>
      <c r="B6673" t="str">
        <v>2021-04-06</v>
      </c>
      <c r="C6673" t="str">
        <v>Morning</v>
      </c>
      <c r="D6673">
        <v>8</v>
      </c>
      <c r="E6673" t="str">
        <f>IF(MOD(D6673,2)=0,"EVEN","ODD")</f>
        <v>EVEN</v>
      </c>
      <c r="F6673" t="str">
        <f>IF(D6673&lt;=18,"LOW (1-18)","HIGH (19-36)")</f>
        <v>LOW (1-18)</v>
      </c>
      <c r="G6673">
        <f>INT((D6673-1)/6)+1</f>
        <v>2</v>
      </c>
      <c r="H6673">
        <f>MOD(D6673-1,6)+1</f>
        <v>2</v>
      </c>
      <c r="I6673">
        <f>37-D6673</f>
        <v>29</v>
      </c>
      <c r="J6673">
        <f>ABS(D6673-D6674)</f>
        <v>2</v>
      </c>
      <c r="K6673">
        <f>AVERAGE(D6673:D6677)</f>
        <v>8</v>
      </c>
      <c r="L6673">
        <f>AVERAGE(D6673:D6692)</f>
        <v>8</v>
      </c>
      <c r="M6673">
        <f>K6673-L6673</f>
        <v>0</v>
      </c>
      <c r="N6673" t="str">
        <f>IF(K6673&gt;L6673,"HIGH ZONE BIAS",IF(K6673&lt;L6673,"LOW ZONE BIAS","EQUILIBRIUM"))</f>
        <v>EQUILIBRIUM</v>
      </c>
    </row>
    <row r="6674">
      <c r="A6674">
        <v>20897</v>
      </c>
      <c r="B6674" t="str">
        <v>2021-04-05</v>
      </c>
      <c r="C6674" t="str">
        <v>Evening</v>
      </c>
      <c r="D6674">
        <v>6</v>
      </c>
      <c r="E6674" t="str">
        <f>IF(MOD(D6674,2)=0,"EVEN","ODD")</f>
        <v>EVEN</v>
      </c>
      <c r="F6674" t="str">
        <f>IF(D6674&lt;=18,"LOW (1-18)","HIGH (19-36)")</f>
        <v>LOW (1-18)</v>
      </c>
      <c r="G6674">
        <f>INT((D6674-1)/6)+1</f>
        <v>1</v>
      </c>
      <c r="H6674">
        <f>MOD(D6674-1,6)+1</f>
        <v>6</v>
      </c>
      <c r="I6674">
        <f>37-D6674</f>
        <v>31</v>
      </c>
      <c r="J6674">
        <f>ABS(D6674-D6675)</f>
        <v>16</v>
      </c>
      <c r="K6674">
        <f>AVERAGE(D6674:D6678)</f>
        <v>6</v>
      </c>
      <c r="L6674">
        <f>AVERAGE(D6674:D6693)</f>
        <v>6</v>
      </c>
      <c r="M6674">
        <f>K6674-L6674</f>
        <v>0</v>
      </c>
      <c r="N6674" t="str">
        <f>IF(K6674&gt;L6674,"HIGH ZONE BIAS",IF(K6674&lt;L6674,"LOW ZONE BIAS","EQUILIBRIUM"))</f>
        <v>EQUILIBRIUM</v>
      </c>
    </row>
    <row r="6675">
      <c r="A6675">
        <v>20896</v>
      </c>
      <c r="B6675" t="str">
        <v>2021-04-05</v>
      </c>
      <c r="C6675" t="str">
        <v>Afternoon</v>
      </c>
      <c r="D6675">
        <v>22</v>
      </c>
      <c r="E6675" t="str">
        <f>IF(MOD(D6675,2)=0,"EVEN","ODD")</f>
        <v>EVEN</v>
      </c>
      <c r="F6675" t="str">
        <f>IF(D6675&lt;=18,"LOW (1-18)","HIGH (19-36)")</f>
        <v>HIGH (19-36)</v>
      </c>
      <c r="G6675">
        <f>INT((D6675-1)/6)+1</f>
        <v>4</v>
      </c>
      <c r="H6675">
        <f>MOD(D6675-1,6)+1</f>
        <v>4</v>
      </c>
      <c r="I6675">
        <f>37-D6675</f>
        <v>15</v>
      </c>
      <c r="J6675">
        <f>ABS(D6675-D6676)</f>
        <v>6</v>
      </c>
      <c r="K6675">
        <f>AVERAGE(D6675:D6679)</f>
        <v>22</v>
      </c>
      <c r="L6675">
        <f>AVERAGE(D6675:D6694)</f>
        <v>22</v>
      </c>
      <c r="M6675">
        <f>K6675-L6675</f>
        <v>0</v>
      </c>
      <c r="N6675" t="str">
        <f>IF(K6675&gt;L6675,"HIGH ZONE BIAS",IF(K6675&lt;L6675,"LOW ZONE BIAS","EQUILIBRIUM"))</f>
        <v>EQUILIBRIUM</v>
      </c>
    </row>
    <row r="6676">
      <c r="A6676">
        <v>20895</v>
      </c>
      <c r="B6676" t="str">
        <v>2021-04-05</v>
      </c>
      <c r="C6676" t="str">
        <v>Midday</v>
      </c>
      <c r="D6676">
        <v>28</v>
      </c>
      <c r="E6676" t="str">
        <f>IF(MOD(D6676,2)=0,"EVEN","ODD")</f>
        <v>EVEN</v>
      </c>
      <c r="F6676" t="str">
        <f>IF(D6676&lt;=18,"LOW (1-18)","HIGH (19-36)")</f>
        <v>HIGH (19-36)</v>
      </c>
      <c r="G6676">
        <f>INT((D6676-1)/6)+1</f>
        <v>5</v>
      </c>
      <c r="H6676">
        <f>MOD(D6676-1,6)+1</f>
        <v>4</v>
      </c>
      <c r="I6676">
        <f>37-D6676</f>
        <v>9</v>
      </c>
      <c r="J6676">
        <f>ABS(D6676-D6677)</f>
        <v>7</v>
      </c>
      <c r="K6676">
        <f>AVERAGE(D6676:D6680)</f>
        <v>28</v>
      </c>
      <c r="L6676">
        <f>AVERAGE(D6676:D6695)</f>
        <v>28</v>
      </c>
      <c r="M6676">
        <f>K6676-L6676</f>
        <v>0</v>
      </c>
      <c r="N6676" t="str">
        <f>IF(K6676&gt;L6676,"HIGH ZONE BIAS",IF(K6676&lt;L6676,"LOW ZONE BIAS","EQUILIBRIUM"))</f>
        <v>EQUILIBRIUM</v>
      </c>
    </row>
    <row r="6677">
      <c r="A6677">
        <v>20894</v>
      </c>
      <c r="B6677" t="str">
        <v>2021-04-05</v>
      </c>
      <c r="C6677" t="str">
        <v>Morning</v>
      </c>
      <c r="D6677">
        <v>21</v>
      </c>
      <c r="E6677" t="str">
        <f>IF(MOD(D6677,2)=0,"EVEN","ODD")</f>
        <v>ODD</v>
      </c>
      <c r="F6677" t="str">
        <f>IF(D6677&lt;=18,"LOW (1-18)","HIGH (19-36)")</f>
        <v>HIGH (19-36)</v>
      </c>
      <c r="G6677">
        <f>INT((D6677-1)/6)+1</f>
        <v>4</v>
      </c>
      <c r="H6677">
        <f>MOD(D6677-1,6)+1</f>
        <v>3</v>
      </c>
      <c r="I6677">
        <f>37-D6677</f>
        <v>16</v>
      </c>
      <c r="J6677">
        <f>ABS(D6677-D6678)</f>
        <v>9</v>
      </c>
      <c r="K6677">
        <f>AVERAGE(D6677:D6681)</f>
        <v>21</v>
      </c>
      <c r="L6677">
        <f>AVERAGE(D6677:D6696)</f>
        <v>21</v>
      </c>
      <c r="M6677">
        <f>K6677-L6677</f>
        <v>0</v>
      </c>
      <c r="N6677" t="str">
        <f>IF(K6677&gt;L6677,"HIGH ZONE BIAS",IF(K6677&lt;L6677,"LOW ZONE BIAS","EQUILIBRIUM"))</f>
        <v>EQUILIBRIUM</v>
      </c>
    </row>
    <row r="6678">
      <c r="A6678">
        <v>20893</v>
      </c>
      <c r="B6678" t="str">
        <v>2021-04-03</v>
      </c>
      <c r="C6678" t="str">
        <v>Evening</v>
      </c>
      <c r="D6678">
        <v>12</v>
      </c>
      <c r="E6678" t="str">
        <f>IF(MOD(D6678,2)=0,"EVEN","ODD")</f>
        <v>EVEN</v>
      </c>
      <c r="F6678" t="str">
        <f>IF(D6678&lt;=18,"LOW (1-18)","HIGH (19-36)")</f>
        <v>LOW (1-18)</v>
      </c>
      <c r="G6678">
        <f>INT((D6678-1)/6)+1</f>
        <v>2</v>
      </c>
      <c r="H6678">
        <f>MOD(D6678-1,6)+1</f>
        <v>6</v>
      </c>
      <c r="I6678">
        <f>37-D6678</f>
        <v>25</v>
      </c>
      <c r="J6678">
        <f>ABS(D6678-D6679)</f>
        <v>21</v>
      </c>
      <c r="K6678">
        <f>AVERAGE(D6678:D6682)</f>
        <v>12</v>
      </c>
      <c r="L6678">
        <f>AVERAGE(D6678:D6697)</f>
        <v>12</v>
      </c>
      <c r="M6678">
        <f>K6678-L6678</f>
        <v>0</v>
      </c>
      <c r="N6678" t="str">
        <f>IF(K6678&gt;L6678,"HIGH ZONE BIAS",IF(K6678&lt;L6678,"LOW ZONE BIAS","EQUILIBRIUM"))</f>
        <v>EQUILIBRIUM</v>
      </c>
    </row>
    <row r="6679">
      <c r="A6679">
        <v>20892</v>
      </c>
      <c r="B6679" t="str">
        <v>2021-04-03</v>
      </c>
      <c r="C6679" t="str">
        <v>Afternoon</v>
      </c>
      <c r="D6679">
        <v>33</v>
      </c>
      <c r="E6679" t="str">
        <f>IF(MOD(D6679,2)=0,"EVEN","ODD")</f>
        <v>ODD</v>
      </c>
      <c r="F6679" t="str">
        <f>IF(D6679&lt;=18,"LOW (1-18)","HIGH (19-36)")</f>
        <v>HIGH (19-36)</v>
      </c>
      <c r="G6679">
        <f>INT((D6679-1)/6)+1</f>
        <v>6</v>
      </c>
      <c r="H6679">
        <f>MOD(D6679-1,6)+1</f>
        <v>3</v>
      </c>
      <c r="I6679">
        <f>37-D6679</f>
        <v>4</v>
      </c>
      <c r="J6679">
        <f>ABS(D6679-D6680)</f>
        <v>10</v>
      </c>
      <c r="K6679">
        <f>AVERAGE(D6679:D6683)</f>
        <v>33</v>
      </c>
      <c r="L6679">
        <f>AVERAGE(D6679:D6698)</f>
        <v>33</v>
      </c>
      <c r="M6679">
        <f>K6679-L6679</f>
        <v>0</v>
      </c>
      <c r="N6679" t="str">
        <f>IF(K6679&gt;L6679,"HIGH ZONE BIAS",IF(K6679&lt;L6679,"LOW ZONE BIAS","EQUILIBRIUM"))</f>
        <v>EQUILIBRIUM</v>
      </c>
    </row>
    <row r="6680">
      <c r="A6680">
        <v>20891</v>
      </c>
      <c r="B6680" t="str">
        <v>2021-04-03</v>
      </c>
      <c r="C6680" t="str">
        <v>Midday</v>
      </c>
      <c r="D6680">
        <v>23</v>
      </c>
      <c r="E6680" t="str">
        <f>IF(MOD(D6680,2)=0,"EVEN","ODD")</f>
        <v>ODD</v>
      </c>
      <c r="F6680" t="str">
        <f>IF(D6680&lt;=18,"LOW (1-18)","HIGH (19-36)")</f>
        <v>HIGH (19-36)</v>
      </c>
      <c r="G6680">
        <f>INT((D6680-1)/6)+1</f>
        <v>4</v>
      </c>
      <c r="H6680">
        <f>MOD(D6680-1,6)+1</f>
        <v>5</v>
      </c>
      <c r="I6680">
        <f>37-D6680</f>
        <v>14</v>
      </c>
      <c r="J6680">
        <f>ABS(D6680-D6681)</f>
        <v>14</v>
      </c>
      <c r="K6680">
        <f>AVERAGE(D6680:D6684)</f>
        <v>23</v>
      </c>
      <c r="L6680">
        <f>AVERAGE(D6680:D6699)</f>
        <v>23</v>
      </c>
      <c r="M6680">
        <f>K6680-L6680</f>
        <v>0</v>
      </c>
      <c r="N6680" t="str">
        <f>IF(K6680&gt;L6680,"HIGH ZONE BIAS",IF(K6680&lt;L6680,"LOW ZONE BIAS","EQUILIBRIUM"))</f>
        <v>EQUILIBRIUM</v>
      </c>
    </row>
    <row r="6681">
      <c r="A6681">
        <v>20890</v>
      </c>
      <c r="B6681" t="str">
        <v>2021-04-03</v>
      </c>
      <c r="C6681" t="str">
        <v>Morning</v>
      </c>
      <c r="D6681">
        <v>9</v>
      </c>
      <c r="E6681" t="str">
        <f>IF(MOD(D6681,2)=0,"EVEN","ODD")</f>
        <v>ODD</v>
      </c>
      <c r="F6681" t="str">
        <f>IF(D6681&lt;=18,"LOW (1-18)","HIGH (19-36)")</f>
        <v>LOW (1-18)</v>
      </c>
      <c r="G6681">
        <f>INT((D6681-1)/6)+1</f>
        <v>2</v>
      </c>
      <c r="H6681">
        <f>MOD(D6681-1,6)+1</f>
        <v>3</v>
      </c>
      <c r="I6681">
        <f>37-D6681</f>
        <v>28</v>
      </c>
      <c r="J6681">
        <f>ABS(D6681-D6682)</f>
        <v>16</v>
      </c>
      <c r="K6681">
        <f>AVERAGE(D6681:D6685)</f>
        <v>9</v>
      </c>
      <c r="L6681">
        <f>AVERAGE(D6681:D6700)</f>
        <v>9</v>
      </c>
      <c r="M6681">
        <f>K6681-L6681</f>
        <v>0</v>
      </c>
      <c r="N6681" t="str">
        <f>IF(K6681&gt;L6681,"HIGH ZONE BIAS",IF(K6681&lt;L6681,"LOW ZONE BIAS","EQUILIBRIUM"))</f>
        <v>EQUILIBRIUM</v>
      </c>
    </row>
    <row r="6682">
      <c r="A6682">
        <v>20889</v>
      </c>
      <c r="B6682" t="str">
        <v>2021-04-01</v>
      </c>
      <c r="C6682" t="str">
        <v>Evening</v>
      </c>
      <c r="D6682">
        <v>25</v>
      </c>
      <c r="E6682" t="str">
        <f>IF(MOD(D6682,2)=0,"EVEN","ODD")</f>
        <v>ODD</v>
      </c>
      <c r="F6682" t="str">
        <f>IF(D6682&lt;=18,"LOW (1-18)","HIGH (19-36)")</f>
        <v>HIGH (19-36)</v>
      </c>
      <c r="G6682">
        <f>INT((D6682-1)/6)+1</f>
        <v>5</v>
      </c>
      <c r="H6682">
        <f>MOD(D6682-1,6)+1</f>
        <v>1</v>
      </c>
      <c r="I6682">
        <f>37-D6682</f>
        <v>12</v>
      </c>
      <c r="J6682">
        <f>ABS(D6682-D6683)</f>
        <v>23</v>
      </c>
      <c r="K6682">
        <f>AVERAGE(D6682:D6686)</f>
        <v>25</v>
      </c>
      <c r="L6682">
        <f>AVERAGE(D6682:D6701)</f>
        <v>25</v>
      </c>
      <c r="M6682">
        <f>K6682-L6682</f>
        <v>0</v>
      </c>
      <c r="N6682" t="str">
        <f>IF(K6682&gt;L6682,"HIGH ZONE BIAS",IF(K6682&lt;L6682,"LOW ZONE BIAS","EQUILIBRIUM"))</f>
        <v>EQUILIBRIUM</v>
      </c>
    </row>
    <row r="6683">
      <c r="A6683">
        <v>20888</v>
      </c>
      <c r="B6683" t="str">
        <v>2021-04-01</v>
      </c>
      <c r="C6683" t="str">
        <v>Afternoon</v>
      </c>
      <c r="D6683">
        <v>2</v>
      </c>
      <c r="E6683" t="str">
        <f>IF(MOD(D6683,2)=0,"EVEN","ODD")</f>
        <v>EVEN</v>
      </c>
      <c r="F6683" t="str">
        <f>IF(D6683&lt;=18,"LOW (1-18)","HIGH (19-36)")</f>
        <v>LOW (1-18)</v>
      </c>
      <c r="G6683">
        <f>INT((D6683-1)/6)+1</f>
        <v>1</v>
      </c>
      <c r="H6683">
        <f>MOD(D6683-1,6)+1</f>
        <v>2</v>
      </c>
      <c r="I6683">
        <f>37-D6683</f>
        <v>35</v>
      </c>
      <c r="J6683">
        <f>ABS(D6683-D6684)</f>
        <v>22</v>
      </c>
      <c r="K6683">
        <f>AVERAGE(D6683:D6687)</f>
        <v>2</v>
      </c>
      <c r="L6683">
        <f>AVERAGE(D6683:D6702)</f>
        <v>2</v>
      </c>
      <c r="M6683">
        <f>K6683-L6683</f>
        <v>0</v>
      </c>
      <c r="N6683" t="str">
        <f>IF(K6683&gt;L6683,"HIGH ZONE BIAS",IF(K6683&lt;L6683,"LOW ZONE BIAS","EQUILIBRIUM"))</f>
        <v>EQUILIBRIUM</v>
      </c>
    </row>
    <row r="6684">
      <c r="A6684">
        <v>20887</v>
      </c>
      <c r="B6684" t="str">
        <v>2021-04-01</v>
      </c>
      <c r="C6684" t="str">
        <v>Midday</v>
      </c>
      <c r="D6684">
        <v>24</v>
      </c>
      <c r="E6684" t="str">
        <f>IF(MOD(D6684,2)=0,"EVEN","ODD")</f>
        <v>EVEN</v>
      </c>
      <c r="F6684" t="str">
        <f>IF(D6684&lt;=18,"LOW (1-18)","HIGH (19-36)")</f>
        <v>HIGH (19-36)</v>
      </c>
      <c r="G6684">
        <f>INT((D6684-1)/6)+1</f>
        <v>4</v>
      </c>
      <c r="H6684">
        <f>MOD(D6684-1,6)+1</f>
        <v>6</v>
      </c>
      <c r="I6684">
        <f>37-D6684</f>
        <v>13</v>
      </c>
      <c r="J6684">
        <f>ABS(D6684-D6685)</f>
        <v>9</v>
      </c>
      <c r="K6684">
        <f>AVERAGE(D6684:D6688)</f>
        <v>24</v>
      </c>
      <c r="L6684">
        <f>AVERAGE(D6684:D6703)</f>
        <v>24</v>
      </c>
      <c r="M6684">
        <f>K6684-L6684</f>
        <v>0</v>
      </c>
      <c r="N6684" t="str">
        <f>IF(K6684&gt;L6684,"HIGH ZONE BIAS",IF(K6684&lt;L6684,"LOW ZONE BIAS","EQUILIBRIUM"))</f>
        <v>EQUILIBRIUM</v>
      </c>
    </row>
    <row r="6685">
      <c r="A6685">
        <v>20886</v>
      </c>
      <c r="B6685" t="str">
        <v>2021-04-01</v>
      </c>
      <c r="C6685" t="str">
        <v>Morning</v>
      </c>
      <c r="D6685">
        <v>15</v>
      </c>
      <c r="E6685" t="str">
        <f>IF(MOD(D6685,2)=0,"EVEN","ODD")</f>
        <v>ODD</v>
      </c>
      <c r="F6685" t="str">
        <f>IF(D6685&lt;=18,"LOW (1-18)","HIGH (19-36)")</f>
        <v>LOW (1-18)</v>
      </c>
      <c r="G6685">
        <f>INT((D6685-1)/6)+1</f>
        <v>3</v>
      </c>
      <c r="H6685">
        <f>MOD(D6685-1,6)+1</f>
        <v>3</v>
      </c>
      <c r="I6685">
        <f>37-D6685</f>
        <v>22</v>
      </c>
      <c r="J6685">
        <f>ABS(D6685-D6686)</f>
        <v>17</v>
      </c>
      <c r="K6685">
        <f>AVERAGE(D6685:D6689)</f>
        <v>15</v>
      </c>
      <c r="L6685">
        <f>AVERAGE(D6685:D6704)</f>
        <v>15</v>
      </c>
      <c r="M6685">
        <f>K6685-L6685</f>
        <v>0</v>
      </c>
      <c r="N6685" t="str">
        <f>IF(K6685&gt;L6685,"HIGH ZONE BIAS",IF(K6685&lt;L6685,"LOW ZONE BIAS","EQUILIBRIUM"))</f>
        <v>EQUILIBRIUM</v>
      </c>
    </row>
    <row r="6686">
      <c r="A6686">
        <v>20885</v>
      </c>
      <c r="B6686" t="str">
        <v>2021-03-31</v>
      </c>
      <c r="C6686" t="str">
        <v>Evening</v>
      </c>
      <c r="D6686">
        <v>32</v>
      </c>
      <c r="E6686" t="str">
        <f>IF(MOD(D6686,2)=0,"EVEN","ODD")</f>
        <v>EVEN</v>
      </c>
      <c r="F6686" t="str">
        <f>IF(D6686&lt;=18,"LOW (1-18)","HIGH (19-36)")</f>
        <v>HIGH (19-36)</v>
      </c>
      <c r="G6686">
        <f>INT((D6686-1)/6)+1</f>
        <v>6</v>
      </c>
      <c r="H6686">
        <f>MOD(D6686-1,6)+1</f>
        <v>2</v>
      </c>
      <c r="I6686">
        <f>37-D6686</f>
        <v>5</v>
      </c>
      <c r="J6686">
        <f>ABS(D6686-D6687)</f>
        <v>19</v>
      </c>
      <c r="K6686">
        <f>AVERAGE(D6686:D6690)</f>
        <v>32</v>
      </c>
      <c r="L6686">
        <f>AVERAGE(D6686:D6705)</f>
        <v>32</v>
      </c>
      <c r="M6686">
        <f>K6686-L6686</f>
        <v>0</v>
      </c>
      <c r="N6686" t="str">
        <f>IF(K6686&gt;L6686,"HIGH ZONE BIAS",IF(K6686&lt;L6686,"LOW ZONE BIAS","EQUILIBRIUM"))</f>
        <v>EQUILIBRIUM</v>
      </c>
    </row>
    <row r="6687">
      <c r="A6687">
        <v>20884</v>
      </c>
      <c r="B6687" t="str">
        <v>2021-03-31</v>
      </c>
      <c r="C6687" t="str">
        <v>Afternoon</v>
      </c>
      <c r="D6687">
        <v>13</v>
      </c>
      <c r="E6687" t="str">
        <f>IF(MOD(D6687,2)=0,"EVEN","ODD")</f>
        <v>ODD</v>
      </c>
      <c r="F6687" t="str">
        <f>IF(D6687&lt;=18,"LOW (1-18)","HIGH (19-36)")</f>
        <v>LOW (1-18)</v>
      </c>
      <c r="G6687">
        <f>INT((D6687-1)/6)+1</f>
        <v>3</v>
      </c>
      <c r="H6687">
        <f>MOD(D6687-1,6)+1</f>
        <v>1</v>
      </c>
      <c r="I6687">
        <f>37-D6687</f>
        <v>24</v>
      </c>
      <c r="J6687">
        <f>ABS(D6687-D6688)</f>
        <v>19</v>
      </c>
      <c r="K6687">
        <f>AVERAGE(D6687:D6691)</f>
        <v>13</v>
      </c>
      <c r="L6687">
        <f>AVERAGE(D6687:D6706)</f>
        <v>13</v>
      </c>
      <c r="M6687">
        <f>K6687-L6687</f>
        <v>0</v>
      </c>
      <c r="N6687" t="str">
        <f>IF(K6687&gt;L6687,"HIGH ZONE BIAS",IF(K6687&lt;L6687,"LOW ZONE BIAS","EQUILIBRIUM"))</f>
        <v>EQUILIBRIUM</v>
      </c>
    </row>
    <row r="6688">
      <c r="A6688">
        <v>20883</v>
      </c>
      <c r="B6688" t="str">
        <v>2021-03-31</v>
      </c>
      <c r="C6688" t="str">
        <v>Midday</v>
      </c>
      <c r="D6688">
        <v>32</v>
      </c>
      <c r="E6688" t="str">
        <f>IF(MOD(D6688,2)=0,"EVEN","ODD")</f>
        <v>EVEN</v>
      </c>
      <c r="F6688" t="str">
        <f>IF(D6688&lt;=18,"LOW (1-18)","HIGH (19-36)")</f>
        <v>HIGH (19-36)</v>
      </c>
      <c r="G6688">
        <f>INT((D6688-1)/6)+1</f>
        <v>6</v>
      </c>
      <c r="H6688">
        <f>MOD(D6688-1,6)+1</f>
        <v>2</v>
      </c>
      <c r="I6688">
        <f>37-D6688</f>
        <v>5</v>
      </c>
      <c r="J6688">
        <f>ABS(D6688-D6689)</f>
        <v>23</v>
      </c>
      <c r="K6688">
        <f>AVERAGE(D6688:D6692)</f>
        <v>32</v>
      </c>
      <c r="L6688">
        <f>AVERAGE(D6688:D6707)</f>
        <v>32</v>
      </c>
      <c r="M6688">
        <f>K6688-L6688</f>
        <v>0</v>
      </c>
      <c r="N6688" t="str">
        <f>IF(K6688&gt;L6688,"HIGH ZONE BIAS",IF(K6688&lt;L6688,"LOW ZONE BIAS","EQUILIBRIUM"))</f>
        <v>EQUILIBRIUM</v>
      </c>
    </row>
    <row r="6689">
      <c r="A6689">
        <v>20882</v>
      </c>
      <c r="B6689" t="str">
        <v>2021-03-31</v>
      </c>
      <c r="C6689" t="str">
        <v>Morning</v>
      </c>
      <c r="D6689">
        <v>9</v>
      </c>
      <c r="E6689" t="str">
        <f>IF(MOD(D6689,2)=0,"EVEN","ODD")</f>
        <v>ODD</v>
      </c>
      <c r="F6689" t="str">
        <f>IF(D6689&lt;=18,"LOW (1-18)","HIGH (19-36)")</f>
        <v>LOW (1-18)</v>
      </c>
      <c r="G6689">
        <f>INT((D6689-1)/6)+1</f>
        <v>2</v>
      </c>
      <c r="H6689">
        <f>MOD(D6689-1,6)+1</f>
        <v>3</v>
      </c>
      <c r="I6689">
        <f>37-D6689</f>
        <v>28</v>
      </c>
      <c r="J6689">
        <f>ABS(D6689-D6690)</f>
        <v>2</v>
      </c>
      <c r="K6689">
        <f>AVERAGE(D6689:D6693)</f>
        <v>9</v>
      </c>
      <c r="L6689">
        <f>AVERAGE(D6689:D6708)</f>
        <v>9</v>
      </c>
      <c r="M6689">
        <f>K6689-L6689</f>
        <v>0</v>
      </c>
      <c r="N6689" t="str">
        <f>IF(K6689&gt;L6689,"HIGH ZONE BIAS",IF(K6689&lt;L6689,"LOW ZONE BIAS","EQUILIBRIUM"))</f>
        <v>EQUILIBRIUM</v>
      </c>
    </row>
    <row r="6690">
      <c r="A6690">
        <v>20881</v>
      </c>
      <c r="B6690" t="str">
        <v>2021-03-29</v>
      </c>
      <c r="C6690" t="str">
        <v>Evening</v>
      </c>
      <c r="D6690">
        <v>11</v>
      </c>
      <c r="E6690" t="str">
        <f>IF(MOD(D6690,2)=0,"EVEN","ODD")</f>
        <v>ODD</v>
      </c>
      <c r="F6690" t="str">
        <f>IF(D6690&lt;=18,"LOW (1-18)","HIGH (19-36)")</f>
        <v>LOW (1-18)</v>
      </c>
      <c r="G6690">
        <f>INT((D6690-1)/6)+1</f>
        <v>2</v>
      </c>
      <c r="H6690">
        <f>MOD(D6690-1,6)+1</f>
        <v>5</v>
      </c>
      <c r="I6690">
        <f>37-D6690</f>
        <v>26</v>
      </c>
      <c r="J6690">
        <f>ABS(D6690-D6691)</f>
        <v>7</v>
      </c>
      <c r="K6690">
        <f>AVERAGE(D6690:D6694)</f>
        <v>11</v>
      </c>
      <c r="L6690">
        <f>AVERAGE(D6690:D6709)</f>
        <v>11</v>
      </c>
      <c r="M6690">
        <f>K6690-L6690</f>
        <v>0</v>
      </c>
      <c r="N6690" t="str">
        <f>IF(K6690&gt;L6690,"HIGH ZONE BIAS",IF(K6690&lt;L6690,"LOW ZONE BIAS","EQUILIBRIUM"))</f>
        <v>EQUILIBRIUM</v>
      </c>
    </row>
    <row r="6691">
      <c r="A6691">
        <v>20880</v>
      </c>
      <c r="B6691" t="str">
        <v>2021-03-29</v>
      </c>
      <c r="C6691" t="str">
        <v>Afternoon</v>
      </c>
      <c r="D6691">
        <v>18</v>
      </c>
      <c r="E6691" t="str">
        <f>IF(MOD(D6691,2)=0,"EVEN","ODD")</f>
        <v>EVEN</v>
      </c>
      <c r="F6691" t="str">
        <f>IF(D6691&lt;=18,"LOW (1-18)","HIGH (19-36)")</f>
        <v>LOW (1-18)</v>
      </c>
      <c r="G6691">
        <f>INT((D6691-1)/6)+1</f>
        <v>3</v>
      </c>
      <c r="H6691">
        <f>MOD(D6691-1,6)+1</f>
        <v>6</v>
      </c>
      <c r="I6691">
        <f>37-D6691</f>
        <v>19</v>
      </c>
      <c r="J6691">
        <f>ABS(D6691-D6692)</f>
        <v>2</v>
      </c>
      <c r="K6691">
        <f>AVERAGE(D6691:D6695)</f>
        <v>18</v>
      </c>
      <c r="L6691">
        <f>AVERAGE(D6691:D6710)</f>
        <v>18</v>
      </c>
      <c r="M6691">
        <f>K6691-L6691</f>
        <v>0</v>
      </c>
      <c r="N6691" t="str">
        <f>IF(K6691&gt;L6691,"HIGH ZONE BIAS",IF(K6691&lt;L6691,"LOW ZONE BIAS","EQUILIBRIUM"))</f>
        <v>EQUILIBRIUM</v>
      </c>
    </row>
    <row r="6692">
      <c r="A6692">
        <v>20879</v>
      </c>
      <c r="B6692" t="str">
        <v>2021-03-29</v>
      </c>
      <c r="C6692" t="str">
        <v>Midday</v>
      </c>
      <c r="D6692">
        <v>16</v>
      </c>
      <c r="E6692" t="str">
        <f>IF(MOD(D6692,2)=0,"EVEN","ODD")</f>
        <v>EVEN</v>
      </c>
      <c r="F6692" t="str">
        <f>IF(D6692&lt;=18,"LOW (1-18)","HIGH (19-36)")</f>
        <v>LOW (1-18)</v>
      </c>
      <c r="G6692">
        <f>INT((D6692-1)/6)+1</f>
        <v>3</v>
      </c>
      <c r="H6692">
        <f>MOD(D6692-1,6)+1</f>
        <v>4</v>
      </c>
      <c r="I6692">
        <f>37-D6692</f>
        <v>21</v>
      </c>
      <c r="J6692">
        <f>ABS(D6692-D6693)</f>
        <v>13</v>
      </c>
      <c r="K6692">
        <f>AVERAGE(D6692:D6696)</f>
        <v>16</v>
      </c>
      <c r="L6692">
        <f>AVERAGE(D6692:D6711)</f>
        <v>16</v>
      </c>
      <c r="M6692">
        <f>K6692-L6692</f>
        <v>0</v>
      </c>
      <c r="N6692" t="str">
        <f>IF(K6692&gt;L6692,"HIGH ZONE BIAS",IF(K6692&lt;L6692,"LOW ZONE BIAS","EQUILIBRIUM"))</f>
        <v>EQUILIBRIUM</v>
      </c>
    </row>
    <row r="6693">
      <c r="A6693">
        <v>20878</v>
      </c>
      <c r="B6693" t="str">
        <v>2021-03-29</v>
      </c>
      <c r="C6693" t="str">
        <v>Morning</v>
      </c>
      <c r="D6693">
        <v>29</v>
      </c>
      <c r="E6693" t="str">
        <f>IF(MOD(D6693,2)=0,"EVEN","ODD")</f>
        <v>ODD</v>
      </c>
      <c r="F6693" t="str">
        <f>IF(D6693&lt;=18,"LOW (1-18)","HIGH (19-36)")</f>
        <v>HIGH (19-36)</v>
      </c>
      <c r="G6693">
        <f>INT((D6693-1)/6)+1</f>
        <v>5</v>
      </c>
      <c r="H6693">
        <f>MOD(D6693-1,6)+1</f>
        <v>5</v>
      </c>
      <c r="I6693">
        <f>37-D6693</f>
        <v>8</v>
      </c>
      <c r="J6693">
        <f>ABS(D6693-D6694)</f>
        <v>10</v>
      </c>
      <c r="K6693">
        <f>AVERAGE(D6693:D6697)</f>
        <v>29</v>
      </c>
      <c r="L6693">
        <f>AVERAGE(D6693:D6712)</f>
        <v>29</v>
      </c>
      <c r="M6693">
        <f>K6693-L6693</f>
        <v>0</v>
      </c>
      <c r="N6693" t="str">
        <f>IF(K6693&gt;L6693,"HIGH ZONE BIAS",IF(K6693&lt;L6693,"LOW ZONE BIAS","EQUILIBRIUM"))</f>
        <v>EQUILIBRIUM</v>
      </c>
    </row>
    <row r="6694">
      <c r="A6694">
        <v>20877</v>
      </c>
      <c r="B6694" t="str">
        <v>2021-03-27</v>
      </c>
      <c r="C6694" t="str">
        <v>Evening</v>
      </c>
      <c r="D6694">
        <v>19</v>
      </c>
      <c r="E6694" t="str">
        <f>IF(MOD(D6694,2)=0,"EVEN","ODD")</f>
        <v>ODD</v>
      </c>
      <c r="F6694" t="str">
        <f>IF(D6694&lt;=18,"LOW (1-18)","HIGH (19-36)")</f>
        <v>HIGH (19-36)</v>
      </c>
      <c r="G6694">
        <f>INT((D6694-1)/6)+1</f>
        <v>4</v>
      </c>
      <c r="H6694">
        <f>MOD(D6694-1,6)+1</f>
        <v>1</v>
      </c>
      <c r="I6694">
        <f>37-D6694</f>
        <v>18</v>
      </c>
      <c r="J6694">
        <f>ABS(D6694-D6695)</f>
        <v>3</v>
      </c>
      <c r="K6694">
        <f>AVERAGE(D6694:D6698)</f>
        <v>19</v>
      </c>
      <c r="L6694">
        <f>AVERAGE(D6694:D6713)</f>
        <v>19</v>
      </c>
      <c r="M6694">
        <f>K6694-L6694</f>
        <v>0</v>
      </c>
      <c r="N6694" t="str">
        <f>IF(K6694&gt;L6694,"HIGH ZONE BIAS",IF(K6694&lt;L6694,"LOW ZONE BIAS","EQUILIBRIUM"))</f>
        <v>EQUILIBRIUM</v>
      </c>
    </row>
    <row r="6695">
      <c r="A6695">
        <v>20876</v>
      </c>
      <c r="B6695" t="str">
        <v>2021-03-27</v>
      </c>
      <c r="C6695" t="str">
        <v>Afternoon</v>
      </c>
      <c r="D6695">
        <v>22</v>
      </c>
      <c r="E6695" t="str">
        <f>IF(MOD(D6695,2)=0,"EVEN","ODD")</f>
        <v>EVEN</v>
      </c>
      <c r="F6695" t="str">
        <f>IF(D6695&lt;=18,"LOW (1-18)","HIGH (19-36)")</f>
        <v>HIGH (19-36)</v>
      </c>
      <c r="G6695">
        <f>INT((D6695-1)/6)+1</f>
        <v>4</v>
      </c>
      <c r="H6695">
        <f>MOD(D6695-1,6)+1</f>
        <v>4</v>
      </c>
      <c r="I6695">
        <f>37-D6695</f>
        <v>15</v>
      </c>
      <c r="J6695">
        <f>ABS(D6695-D6696)</f>
        <v>10</v>
      </c>
      <c r="K6695">
        <f>AVERAGE(D6695:D6699)</f>
        <v>22</v>
      </c>
      <c r="L6695">
        <f>AVERAGE(D6695:D6714)</f>
        <v>22</v>
      </c>
      <c r="M6695">
        <f>K6695-L6695</f>
        <v>0</v>
      </c>
      <c r="N6695" t="str">
        <f>IF(K6695&gt;L6695,"HIGH ZONE BIAS",IF(K6695&lt;L6695,"LOW ZONE BIAS","EQUILIBRIUM"))</f>
        <v>EQUILIBRIUM</v>
      </c>
    </row>
    <row r="6696">
      <c r="A6696">
        <v>20875</v>
      </c>
      <c r="B6696" t="str">
        <v>2021-03-27</v>
      </c>
      <c r="C6696" t="str">
        <v>Midday</v>
      </c>
      <c r="D6696">
        <v>12</v>
      </c>
      <c r="E6696" t="str">
        <f>IF(MOD(D6696,2)=0,"EVEN","ODD")</f>
        <v>EVEN</v>
      </c>
      <c r="F6696" t="str">
        <f>IF(D6696&lt;=18,"LOW (1-18)","HIGH (19-36)")</f>
        <v>LOW (1-18)</v>
      </c>
      <c r="G6696">
        <f>INT((D6696-1)/6)+1</f>
        <v>2</v>
      </c>
      <c r="H6696">
        <f>MOD(D6696-1,6)+1</f>
        <v>6</v>
      </c>
      <c r="I6696">
        <f>37-D6696</f>
        <v>25</v>
      </c>
      <c r="J6696">
        <f>ABS(D6696-D6697)</f>
        <v>16</v>
      </c>
      <c r="K6696">
        <f>AVERAGE(D6696:D6700)</f>
        <v>12</v>
      </c>
      <c r="L6696">
        <f>AVERAGE(D6696:D6715)</f>
        <v>12</v>
      </c>
      <c r="M6696">
        <f>K6696-L6696</f>
        <v>0</v>
      </c>
      <c r="N6696" t="str">
        <f>IF(K6696&gt;L6696,"HIGH ZONE BIAS",IF(K6696&lt;L6696,"LOW ZONE BIAS","EQUILIBRIUM"))</f>
        <v>EQUILIBRIUM</v>
      </c>
    </row>
    <row r="6697">
      <c r="A6697">
        <v>20874</v>
      </c>
      <c r="B6697" t="str">
        <v>2021-03-27</v>
      </c>
      <c r="C6697" t="str">
        <v>Morning</v>
      </c>
      <c r="D6697">
        <v>28</v>
      </c>
      <c r="E6697" t="str">
        <f>IF(MOD(D6697,2)=0,"EVEN","ODD")</f>
        <v>EVEN</v>
      </c>
      <c r="F6697" t="str">
        <f>IF(D6697&lt;=18,"LOW (1-18)","HIGH (19-36)")</f>
        <v>HIGH (19-36)</v>
      </c>
      <c r="G6697">
        <f>INT((D6697-1)/6)+1</f>
        <v>5</v>
      </c>
      <c r="H6697">
        <f>MOD(D6697-1,6)+1</f>
        <v>4</v>
      </c>
      <c r="I6697">
        <f>37-D6697</f>
        <v>9</v>
      </c>
      <c r="J6697">
        <f>ABS(D6697-D6698)</f>
        <v>13</v>
      </c>
      <c r="K6697">
        <f>AVERAGE(D6697:D6701)</f>
        <v>28</v>
      </c>
      <c r="L6697">
        <f>AVERAGE(D6697:D6716)</f>
        <v>28</v>
      </c>
      <c r="M6697">
        <f>K6697-L6697</f>
        <v>0</v>
      </c>
      <c r="N6697" t="str">
        <f>IF(K6697&gt;L6697,"HIGH ZONE BIAS",IF(K6697&lt;L6697,"LOW ZONE BIAS","EQUILIBRIUM"))</f>
        <v>EQUILIBRIUM</v>
      </c>
    </row>
    <row r="6698">
      <c r="A6698">
        <v>20873</v>
      </c>
      <c r="B6698" t="str">
        <v>2021-03-26</v>
      </c>
      <c r="C6698" t="str">
        <v>Evening</v>
      </c>
      <c r="D6698">
        <v>15</v>
      </c>
      <c r="E6698" t="str">
        <f>IF(MOD(D6698,2)=0,"EVEN","ODD")</f>
        <v>ODD</v>
      </c>
      <c r="F6698" t="str">
        <f>IF(D6698&lt;=18,"LOW (1-18)","HIGH (19-36)")</f>
        <v>LOW (1-18)</v>
      </c>
      <c r="G6698">
        <f>INT((D6698-1)/6)+1</f>
        <v>3</v>
      </c>
      <c r="H6698">
        <f>MOD(D6698-1,6)+1</f>
        <v>3</v>
      </c>
      <c r="I6698">
        <f>37-D6698</f>
        <v>22</v>
      </c>
      <c r="J6698">
        <f>ABS(D6698-D6699)</f>
        <v>21</v>
      </c>
      <c r="K6698">
        <f>AVERAGE(D6698:D6702)</f>
        <v>15</v>
      </c>
      <c r="L6698">
        <f>AVERAGE(D6698:D6717)</f>
        <v>15</v>
      </c>
      <c r="M6698">
        <f>K6698-L6698</f>
        <v>0</v>
      </c>
      <c r="N6698" t="str">
        <f>IF(K6698&gt;L6698,"HIGH ZONE BIAS",IF(K6698&lt;L6698,"LOW ZONE BIAS","EQUILIBRIUM"))</f>
        <v>EQUILIBRIUM</v>
      </c>
    </row>
    <row r="6699">
      <c r="A6699">
        <v>20872</v>
      </c>
      <c r="B6699" t="str">
        <v>2021-03-26</v>
      </c>
      <c r="C6699" t="str">
        <v>Afternoon</v>
      </c>
      <c r="D6699">
        <v>36</v>
      </c>
      <c r="E6699" t="str">
        <f>IF(MOD(D6699,2)=0,"EVEN","ODD")</f>
        <v>EVEN</v>
      </c>
      <c r="F6699" t="str">
        <f>IF(D6699&lt;=18,"LOW (1-18)","HIGH (19-36)")</f>
        <v>HIGH (19-36)</v>
      </c>
      <c r="G6699">
        <f>INT((D6699-1)/6)+1</f>
        <v>6</v>
      </c>
      <c r="H6699">
        <f>MOD(D6699-1,6)+1</f>
        <v>6</v>
      </c>
      <c r="I6699">
        <f>37-D6699</f>
        <v>1</v>
      </c>
      <c r="J6699">
        <f>ABS(D6699-D6700)</f>
        <v>15</v>
      </c>
      <c r="K6699">
        <f>AVERAGE(D6699:D6703)</f>
        <v>36</v>
      </c>
      <c r="L6699">
        <f>AVERAGE(D6699:D6718)</f>
        <v>36</v>
      </c>
      <c r="M6699">
        <f>K6699-L6699</f>
        <v>0</v>
      </c>
      <c r="N6699" t="str">
        <f>IF(K6699&gt;L6699,"HIGH ZONE BIAS",IF(K6699&lt;L6699,"LOW ZONE BIAS","EQUILIBRIUM"))</f>
        <v>EQUILIBRIUM</v>
      </c>
    </row>
    <row r="6700">
      <c r="A6700">
        <v>20871</v>
      </c>
      <c r="B6700" t="str">
        <v>2021-03-26</v>
      </c>
      <c r="C6700" t="str">
        <v>Midday</v>
      </c>
      <c r="D6700">
        <v>21</v>
      </c>
      <c r="E6700" t="str">
        <f>IF(MOD(D6700,2)=0,"EVEN","ODD")</f>
        <v>ODD</v>
      </c>
      <c r="F6700" t="str">
        <f>IF(D6700&lt;=18,"LOW (1-18)","HIGH (19-36)")</f>
        <v>HIGH (19-36)</v>
      </c>
      <c r="G6700">
        <f>INT((D6700-1)/6)+1</f>
        <v>4</v>
      </c>
      <c r="H6700">
        <f>MOD(D6700-1,6)+1</f>
        <v>3</v>
      </c>
      <c r="I6700">
        <f>37-D6700</f>
        <v>16</v>
      </c>
      <c r="J6700">
        <f>ABS(D6700-D6701)</f>
        <v>12</v>
      </c>
      <c r="K6700">
        <f>AVERAGE(D6700:D6704)</f>
        <v>21</v>
      </c>
      <c r="L6700">
        <f>AVERAGE(D6700:D6719)</f>
        <v>21</v>
      </c>
      <c r="M6700">
        <f>K6700-L6700</f>
        <v>0</v>
      </c>
      <c r="N6700" t="str">
        <f>IF(K6700&gt;L6700,"HIGH ZONE BIAS",IF(K6700&lt;L6700,"LOW ZONE BIAS","EQUILIBRIUM"))</f>
        <v>EQUILIBRIUM</v>
      </c>
    </row>
    <row r="6701">
      <c r="A6701">
        <v>20870</v>
      </c>
      <c r="B6701" t="str">
        <v>2021-03-26</v>
      </c>
      <c r="C6701" t="str">
        <v>Morning</v>
      </c>
      <c r="D6701">
        <v>33</v>
      </c>
      <c r="E6701" t="str">
        <f>IF(MOD(D6701,2)=0,"EVEN","ODD")</f>
        <v>ODD</v>
      </c>
      <c r="F6701" t="str">
        <f>IF(D6701&lt;=18,"LOW (1-18)","HIGH (19-36)")</f>
        <v>HIGH (19-36)</v>
      </c>
      <c r="G6701">
        <f>INT((D6701-1)/6)+1</f>
        <v>6</v>
      </c>
      <c r="H6701">
        <f>MOD(D6701-1,6)+1</f>
        <v>3</v>
      </c>
      <c r="I6701">
        <f>37-D6701</f>
        <v>4</v>
      </c>
      <c r="J6701">
        <f>ABS(D6701-D6702)</f>
        <v>2</v>
      </c>
      <c r="K6701">
        <f>AVERAGE(D6701:D6705)</f>
        <v>33</v>
      </c>
      <c r="L6701">
        <f>AVERAGE(D6701:D6720)</f>
        <v>33</v>
      </c>
      <c r="M6701">
        <f>K6701-L6701</f>
        <v>0</v>
      </c>
      <c r="N6701" t="str">
        <f>IF(K6701&gt;L6701,"HIGH ZONE BIAS",IF(K6701&lt;L6701,"LOW ZONE BIAS","EQUILIBRIUM"))</f>
        <v>EQUILIBRIUM</v>
      </c>
    </row>
    <row r="6702">
      <c r="A6702">
        <v>20869</v>
      </c>
      <c r="B6702" t="str">
        <v>2021-03-25</v>
      </c>
      <c r="C6702" t="str">
        <v>Evening</v>
      </c>
      <c r="D6702">
        <v>31</v>
      </c>
      <c r="E6702" t="str">
        <f>IF(MOD(D6702,2)=0,"EVEN","ODD")</f>
        <v>ODD</v>
      </c>
      <c r="F6702" t="str">
        <f>IF(D6702&lt;=18,"LOW (1-18)","HIGH (19-36)")</f>
        <v>HIGH (19-36)</v>
      </c>
      <c r="G6702">
        <f>INT((D6702-1)/6)+1</f>
        <v>6</v>
      </c>
      <c r="H6702">
        <f>MOD(D6702-1,6)+1</f>
        <v>1</v>
      </c>
      <c r="I6702">
        <f>37-D6702</f>
        <v>6</v>
      </c>
      <c r="J6702">
        <f>ABS(D6702-D6703)</f>
        <v>14</v>
      </c>
      <c r="K6702">
        <f>AVERAGE(D6702:D6706)</f>
        <v>31</v>
      </c>
      <c r="L6702">
        <f>AVERAGE(D6702:D6721)</f>
        <v>31</v>
      </c>
      <c r="M6702">
        <f>K6702-L6702</f>
        <v>0</v>
      </c>
      <c r="N6702" t="str">
        <f>IF(K6702&gt;L6702,"HIGH ZONE BIAS",IF(K6702&lt;L6702,"LOW ZONE BIAS","EQUILIBRIUM"))</f>
        <v>EQUILIBRIUM</v>
      </c>
    </row>
    <row r="6703">
      <c r="A6703">
        <v>20868</v>
      </c>
      <c r="B6703" t="str">
        <v>2021-03-25</v>
      </c>
      <c r="C6703" t="str">
        <v>Afternoon</v>
      </c>
      <c r="D6703">
        <v>17</v>
      </c>
      <c r="E6703" t="str">
        <f>IF(MOD(D6703,2)=0,"EVEN","ODD")</f>
        <v>ODD</v>
      </c>
      <c r="F6703" t="str">
        <f>IF(D6703&lt;=18,"LOW (1-18)","HIGH (19-36)")</f>
        <v>LOW (1-18)</v>
      </c>
      <c r="G6703">
        <f>INT((D6703-1)/6)+1</f>
        <v>3</v>
      </c>
      <c r="H6703">
        <f>MOD(D6703-1,6)+1</f>
        <v>5</v>
      </c>
      <c r="I6703">
        <f>37-D6703</f>
        <v>20</v>
      </c>
      <c r="J6703">
        <f>ABS(D6703-D6704)</f>
        <v>12</v>
      </c>
      <c r="K6703">
        <f>AVERAGE(D6703:D6707)</f>
        <v>17</v>
      </c>
      <c r="L6703">
        <f>AVERAGE(D6703:D6722)</f>
        <v>17</v>
      </c>
      <c r="M6703">
        <f>K6703-L6703</f>
        <v>0</v>
      </c>
      <c r="N6703" t="str">
        <f>IF(K6703&gt;L6703,"HIGH ZONE BIAS",IF(K6703&lt;L6703,"LOW ZONE BIAS","EQUILIBRIUM"))</f>
        <v>EQUILIBRIUM</v>
      </c>
    </row>
    <row r="6704">
      <c r="A6704">
        <v>20867</v>
      </c>
      <c r="B6704" t="str">
        <v>2021-03-25</v>
      </c>
      <c r="C6704" t="str">
        <v>Midday</v>
      </c>
      <c r="D6704">
        <v>29</v>
      </c>
      <c r="E6704" t="str">
        <f>IF(MOD(D6704,2)=0,"EVEN","ODD")</f>
        <v>ODD</v>
      </c>
      <c r="F6704" t="str">
        <f>IF(D6704&lt;=18,"LOW (1-18)","HIGH (19-36)")</f>
        <v>HIGH (19-36)</v>
      </c>
      <c r="G6704">
        <f>INT((D6704-1)/6)+1</f>
        <v>5</v>
      </c>
      <c r="H6704">
        <f>MOD(D6704-1,6)+1</f>
        <v>5</v>
      </c>
      <c r="I6704">
        <f>37-D6704</f>
        <v>8</v>
      </c>
      <c r="J6704">
        <f>ABS(D6704-D6705)</f>
        <v>26</v>
      </c>
      <c r="K6704">
        <f>AVERAGE(D6704:D6708)</f>
        <v>29</v>
      </c>
      <c r="L6704">
        <f>AVERAGE(D6704:D6723)</f>
        <v>29</v>
      </c>
      <c r="M6704">
        <f>K6704-L6704</f>
        <v>0</v>
      </c>
      <c r="N6704" t="str">
        <f>IF(K6704&gt;L6704,"HIGH ZONE BIAS",IF(K6704&lt;L6704,"LOW ZONE BIAS","EQUILIBRIUM"))</f>
        <v>EQUILIBRIUM</v>
      </c>
    </row>
    <row r="6705">
      <c r="A6705">
        <v>20866</v>
      </c>
      <c r="B6705" t="str">
        <v>2021-03-25</v>
      </c>
      <c r="C6705" t="str">
        <v>Morning</v>
      </c>
      <c r="D6705">
        <v>3</v>
      </c>
      <c r="E6705" t="str">
        <f>IF(MOD(D6705,2)=0,"EVEN","ODD")</f>
        <v>ODD</v>
      </c>
      <c r="F6705" t="str">
        <f>IF(D6705&lt;=18,"LOW (1-18)","HIGH (19-36)")</f>
        <v>LOW (1-18)</v>
      </c>
      <c r="G6705">
        <f>INT((D6705-1)/6)+1</f>
        <v>1</v>
      </c>
      <c r="H6705">
        <f>MOD(D6705-1,6)+1</f>
        <v>3</v>
      </c>
      <c r="I6705">
        <f>37-D6705</f>
        <v>34</v>
      </c>
      <c r="J6705">
        <f>ABS(D6705-D6706)</f>
        <v>20</v>
      </c>
      <c r="K6705">
        <f>AVERAGE(D6705:D6709)</f>
        <v>3</v>
      </c>
      <c r="L6705">
        <f>AVERAGE(D6705:D6724)</f>
        <v>3</v>
      </c>
      <c r="M6705">
        <f>K6705-L6705</f>
        <v>0</v>
      </c>
      <c r="N6705" t="str">
        <f>IF(K6705&gt;L6705,"HIGH ZONE BIAS",IF(K6705&lt;L6705,"LOW ZONE BIAS","EQUILIBRIUM"))</f>
        <v>EQUILIBRIUM</v>
      </c>
    </row>
    <row r="6706">
      <c r="A6706">
        <v>20865</v>
      </c>
      <c r="B6706" t="str">
        <v>2021-03-24</v>
      </c>
      <c r="C6706" t="str">
        <v>Evening</v>
      </c>
      <c r="D6706">
        <v>23</v>
      </c>
      <c r="E6706" t="str">
        <f>IF(MOD(D6706,2)=0,"EVEN","ODD")</f>
        <v>ODD</v>
      </c>
      <c r="F6706" t="str">
        <f>IF(D6706&lt;=18,"LOW (1-18)","HIGH (19-36)")</f>
        <v>HIGH (19-36)</v>
      </c>
      <c r="G6706">
        <f>INT((D6706-1)/6)+1</f>
        <v>4</v>
      </c>
      <c r="H6706">
        <f>MOD(D6706-1,6)+1</f>
        <v>5</v>
      </c>
      <c r="I6706">
        <f>37-D6706</f>
        <v>14</v>
      </c>
      <c r="J6706">
        <f>ABS(D6706-D6707)</f>
        <v>1</v>
      </c>
      <c r="K6706">
        <f>AVERAGE(D6706:D6710)</f>
        <v>23</v>
      </c>
      <c r="L6706">
        <f>AVERAGE(D6706:D6725)</f>
        <v>23</v>
      </c>
      <c r="M6706">
        <f>K6706-L6706</f>
        <v>0</v>
      </c>
      <c r="N6706" t="str">
        <f>IF(K6706&gt;L6706,"HIGH ZONE BIAS",IF(K6706&lt;L6706,"LOW ZONE BIAS","EQUILIBRIUM"))</f>
        <v>EQUILIBRIUM</v>
      </c>
    </row>
    <row r="6707">
      <c r="A6707">
        <v>20864</v>
      </c>
      <c r="B6707" t="str">
        <v>2021-03-24</v>
      </c>
      <c r="C6707" t="str">
        <v>Afternoon</v>
      </c>
      <c r="D6707">
        <v>24</v>
      </c>
      <c r="E6707" t="str">
        <f>IF(MOD(D6707,2)=0,"EVEN","ODD")</f>
        <v>EVEN</v>
      </c>
      <c r="F6707" t="str">
        <f>IF(D6707&lt;=18,"LOW (1-18)","HIGH (19-36)")</f>
        <v>HIGH (19-36)</v>
      </c>
      <c r="G6707">
        <f>INT((D6707-1)/6)+1</f>
        <v>4</v>
      </c>
      <c r="H6707">
        <f>MOD(D6707-1,6)+1</f>
        <v>6</v>
      </c>
      <c r="I6707">
        <f>37-D6707</f>
        <v>13</v>
      </c>
      <c r="J6707">
        <f>ABS(D6707-D6708)</f>
        <v>17</v>
      </c>
      <c r="K6707">
        <f>AVERAGE(D6707:D6711)</f>
        <v>24</v>
      </c>
      <c r="L6707">
        <f>AVERAGE(D6707:D6726)</f>
        <v>24</v>
      </c>
      <c r="M6707">
        <f>K6707-L6707</f>
        <v>0</v>
      </c>
      <c r="N6707" t="str">
        <f>IF(K6707&gt;L6707,"HIGH ZONE BIAS",IF(K6707&lt;L6707,"LOW ZONE BIAS","EQUILIBRIUM"))</f>
        <v>EQUILIBRIUM</v>
      </c>
    </row>
    <row r="6708">
      <c r="A6708">
        <v>20863</v>
      </c>
      <c r="B6708" t="str">
        <v>2021-03-24</v>
      </c>
      <c r="C6708" t="str">
        <v>Midday</v>
      </c>
      <c r="D6708">
        <v>7</v>
      </c>
      <c r="E6708" t="str">
        <f>IF(MOD(D6708,2)=0,"EVEN","ODD")</f>
        <v>ODD</v>
      </c>
      <c r="F6708" t="str">
        <f>IF(D6708&lt;=18,"LOW (1-18)","HIGH (19-36)")</f>
        <v>LOW (1-18)</v>
      </c>
      <c r="G6708">
        <f>INT((D6708-1)/6)+1</f>
        <v>2</v>
      </c>
      <c r="H6708">
        <f>MOD(D6708-1,6)+1</f>
        <v>1</v>
      </c>
      <c r="I6708">
        <f>37-D6708</f>
        <v>30</v>
      </c>
      <c r="J6708">
        <f>ABS(D6708-D6709)</f>
        <v>9</v>
      </c>
      <c r="K6708">
        <f>AVERAGE(D6708:D6712)</f>
        <v>7</v>
      </c>
      <c r="L6708">
        <f>AVERAGE(D6708:D6727)</f>
        <v>7</v>
      </c>
      <c r="M6708">
        <f>K6708-L6708</f>
        <v>0</v>
      </c>
      <c r="N6708" t="str">
        <f>IF(K6708&gt;L6708,"HIGH ZONE BIAS",IF(K6708&lt;L6708,"LOW ZONE BIAS","EQUILIBRIUM"))</f>
        <v>EQUILIBRIUM</v>
      </c>
    </row>
    <row r="6709">
      <c r="A6709">
        <v>20862</v>
      </c>
      <c r="B6709" t="str">
        <v>2021-03-24</v>
      </c>
      <c r="C6709" t="str">
        <v>Morning</v>
      </c>
      <c r="D6709">
        <v>16</v>
      </c>
      <c r="E6709" t="str">
        <f>IF(MOD(D6709,2)=0,"EVEN","ODD")</f>
        <v>EVEN</v>
      </c>
      <c r="F6709" t="str">
        <f>IF(D6709&lt;=18,"LOW (1-18)","HIGH (19-36)")</f>
        <v>LOW (1-18)</v>
      </c>
      <c r="G6709">
        <f>INT((D6709-1)/6)+1</f>
        <v>3</v>
      </c>
      <c r="H6709">
        <f>MOD(D6709-1,6)+1</f>
        <v>4</v>
      </c>
      <c r="I6709">
        <f>37-D6709</f>
        <v>21</v>
      </c>
      <c r="J6709">
        <f>ABS(D6709-D6710)</f>
        <v>14</v>
      </c>
      <c r="K6709">
        <f>AVERAGE(D6709:D6713)</f>
        <v>16</v>
      </c>
      <c r="L6709">
        <f>AVERAGE(D6709:D6728)</f>
        <v>16</v>
      </c>
      <c r="M6709">
        <f>K6709-L6709</f>
        <v>0</v>
      </c>
      <c r="N6709" t="str">
        <f>IF(K6709&gt;L6709,"HIGH ZONE BIAS",IF(K6709&lt;L6709,"LOW ZONE BIAS","EQUILIBRIUM"))</f>
        <v>EQUILIBRIUM</v>
      </c>
    </row>
    <row r="6710">
      <c r="A6710">
        <v>20861</v>
      </c>
      <c r="B6710" t="str">
        <v>2021-03-23</v>
      </c>
      <c r="C6710" t="str">
        <v>Evening</v>
      </c>
      <c r="D6710">
        <v>30</v>
      </c>
      <c r="E6710" t="str">
        <f>IF(MOD(D6710,2)=0,"EVEN","ODD")</f>
        <v>EVEN</v>
      </c>
      <c r="F6710" t="str">
        <f>IF(D6710&lt;=18,"LOW (1-18)","HIGH (19-36)")</f>
        <v>HIGH (19-36)</v>
      </c>
      <c r="G6710">
        <f>INT((D6710-1)/6)+1</f>
        <v>5</v>
      </c>
      <c r="H6710">
        <f>MOD(D6710-1,6)+1</f>
        <v>6</v>
      </c>
      <c r="I6710">
        <f>37-D6710</f>
        <v>7</v>
      </c>
      <c r="J6710">
        <f>ABS(D6710-D6711)</f>
        <v>2</v>
      </c>
      <c r="K6710">
        <f>AVERAGE(D6710:D6714)</f>
        <v>30</v>
      </c>
      <c r="L6710">
        <f>AVERAGE(D6710:D6729)</f>
        <v>30</v>
      </c>
      <c r="M6710">
        <f>K6710-L6710</f>
        <v>0</v>
      </c>
      <c r="N6710" t="str">
        <f>IF(K6710&gt;L6710,"HIGH ZONE BIAS",IF(K6710&lt;L6710,"LOW ZONE BIAS","EQUILIBRIUM"))</f>
        <v>EQUILIBRIUM</v>
      </c>
    </row>
    <row r="6711">
      <c r="A6711">
        <v>20860</v>
      </c>
      <c r="B6711" t="str">
        <v>2021-03-23</v>
      </c>
      <c r="C6711" t="str">
        <v>Afternoon</v>
      </c>
      <c r="D6711">
        <v>28</v>
      </c>
      <c r="E6711" t="str">
        <f>IF(MOD(D6711,2)=0,"EVEN","ODD")</f>
        <v>EVEN</v>
      </c>
      <c r="F6711" t="str">
        <f>IF(D6711&lt;=18,"LOW (1-18)","HIGH (19-36)")</f>
        <v>HIGH (19-36)</v>
      </c>
      <c r="G6711">
        <f>INT((D6711-1)/6)+1</f>
        <v>5</v>
      </c>
      <c r="H6711">
        <f>MOD(D6711-1,6)+1</f>
        <v>4</v>
      </c>
      <c r="I6711">
        <f>37-D6711</f>
        <v>9</v>
      </c>
      <c r="J6711">
        <f>ABS(D6711-D6712)</f>
        <v>16</v>
      </c>
      <c r="K6711">
        <f>AVERAGE(D6711:D6715)</f>
        <v>28</v>
      </c>
      <c r="L6711">
        <f>AVERAGE(D6711:D6730)</f>
        <v>28</v>
      </c>
      <c r="M6711">
        <f>K6711-L6711</f>
        <v>0</v>
      </c>
      <c r="N6711" t="str">
        <f>IF(K6711&gt;L6711,"HIGH ZONE BIAS",IF(K6711&lt;L6711,"LOW ZONE BIAS","EQUILIBRIUM"))</f>
        <v>EQUILIBRIUM</v>
      </c>
    </row>
    <row r="6712">
      <c r="A6712">
        <v>20859</v>
      </c>
      <c r="B6712" t="str">
        <v>2021-03-23</v>
      </c>
      <c r="C6712" t="str">
        <v>Midday</v>
      </c>
      <c r="D6712">
        <v>12</v>
      </c>
      <c r="E6712" t="str">
        <f>IF(MOD(D6712,2)=0,"EVEN","ODD")</f>
        <v>EVEN</v>
      </c>
      <c r="F6712" t="str">
        <f>IF(D6712&lt;=18,"LOW (1-18)","HIGH (19-36)")</f>
        <v>LOW (1-18)</v>
      </c>
      <c r="G6712">
        <f>INT((D6712-1)/6)+1</f>
        <v>2</v>
      </c>
      <c r="H6712">
        <f>MOD(D6712-1,6)+1</f>
        <v>6</v>
      </c>
      <c r="I6712">
        <f>37-D6712</f>
        <v>25</v>
      </c>
      <c r="J6712">
        <f>ABS(D6712-D6713)</f>
        <v>2</v>
      </c>
      <c r="K6712">
        <f>AVERAGE(D6712:D6716)</f>
        <v>12</v>
      </c>
      <c r="L6712">
        <f>AVERAGE(D6712:D6731)</f>
        <v>12</v>
      </c>
      <c r="M6712">
        <f>K6712-L6712</f>
        <v>0</v>
      </c>
      <c r="N6712" t="str">
        <f>IF(K6712&gt;L6712,"HIGH ZONE BIAS",IF(K6712&lt;L6712,"LOW ZONE BIAS","EQUILIBRIUM"))</f>
        <v>EQUILIBRIUM</v>
      </c>
    </row>
    <row r="6713">
      <c r="A6713">
        <v>20858</v>
      </c>
      <c r="B6713" t="str">
        <v>2021-03-23</v>
      </c>
      <c r="C6713" t="str">
        <v>Morning</v>
      </c>
      <c r="D6713">
        <v>10</v>
      </c>
      <c r="E6713" t="str">
        <f>IF(MOD(D6713,2)=0,"EVEN","ODD")</f>
        <v>EVEN</v>
      </c>
      <c r="F6713" t="str">
        <f>IF(D6713&lt;=18,"LOW (1-18)","HIGH (19-36)")</f>
        <v>LOW (1-18)</v>
      </c>
      <c r="G6713">
        <f>INT((D6713-1)/6)+1</f>
        <v>2</v>
      </c>
      <c r="H6713">
        <f>MOD(D6713-1,6)+1</f>
        <v>4</v>
      </c>
      <c r="I6713">
        <f>37-D6713</f>
        <v>27</v>
      </c>
      <c r="J6713">
        <f>ABS(D6713-D6714)</f>
        <v>25</v>
      </c>
      <c r="K6713">
        <f>AVERAGE(D6713:D6717)</f>
        <v>10</v>
      </c>
      <c r="L6713">
        <f>AVERAGE(D6713:D6732)</f>
        <v>10</v>
      </c>
      <c r="M6713">
        <f>K6713-L6713</f>
        <v>0</v>
      </c>
      <c r="N6713" t="str">
        <f>IF(K6713&gt;L6713,"HIGH ZONE BIAS",IF(K6713&lt;L6713,"LOW ZONE BIAS","EQUILIBRIUM"))</f>
        <v>EQUILIBRIUM</v>
      </c>
    </row>
    <row r="6714">
      <c r="A6714">
        <v>20857</v>
      </c>
      <c r="B6714" t="str">
        <v>2021-03-22</v>
      </c>
      <c r="C6714" t="str">
        <v>Evening</v>
      </c>
      <c r="D6714">
        <v>35</v>
      </c>
      <c r="E6714" t="str">
        <f>IF(MOD(D6714,2)=0,"EVEN","ODD")</f>
        <v>ODD</v>
      </c>
      <c r="F6714" t="str">
        <f>IF(D6714&lt;=18,"LOW (1-18)","HIGH (19-36)")</f>
        <v>HIGH (19-36)</v>
      </c>
      <c r="G6714">
        <f>INT((D6714-1)/6)+1</f>
        <v>6</v>
      </c>
      <c r="H6714">
        <f>MOD(D6714-1,6)+1</f>
        <v>5</v>
      </c>
      <c r="I6714">
        <f>37-D6714</f>
        <v>2</v>
      </c>
      <c r="J6714">
        <f>ABS(D6714-D6715)</f>
        <v>22</v>
      </c>
      <c r="K6714">
        <f>AVERAGE(D6714:D6718)</f>
        <v>35</v>
      </c>
      <c r="L6714">
        <f>AVERAGE(D6714:D6733)</f>
        <v>35</v>
      </c>
      <c r="M6714">
        <f>K6714-L6714</f>
        <v>0</v>
      </c>
      <c r="N6714" t="str">
        <f>IF(K6714&gt;L6714,"HIGH ZONE BIAS",IF(K6714&lt;L6714,"LOW ZONE BIAS","EQUILIBRIUM"))</f>
        <v>EQUILIBRIUM</v>
      </c>
    </row>
    <row r="6715">
      <c r="A6715">
        <v>20856</v>
      </c>
      <c r="B6715" t="str">
        <v>2021-03-22</v>
      </c>
      <c r="C6715" t="str">
        <v>Afternoon</v>
      </c>
      <c r="D6715">
        <v>13</v>
      </c>
      <c r="E6715" t="str">
        <f>IF(MOD(D6715,2)=0,"EVEN","ODD")</f>
        <v>ODD</v>
      </c>
      <c r="F6715" t="str">
        <f>IF(D6715&lt;=18,"LOW (1-18)","HIGH (19-36)")</f>
        <v>LOW (1-18)</v>
      </c>
      <c r="G6715">
        <f>INT((D6715-1)/6)+1</f>
        <v>3</v>
      </c>
      <c r="H6715">
        <f>MOD(D6715-1,6)+1</f>
        <v>1</v>
      </c>
      <c r="I6715">
        <f>37-D6715</f>
        <v>24</v>
      </c>
      <c r="J6715">
        <f>ABS(D6715-D6716)</f>
        <v>19</v>
      </c>
      <c r="K6715">
        <f>AVERAGE(D6715:D6719)</f>
        <v>13</v>
      </c>
      <c r="L6715">
        <f>AVERAGE(D6715:D6734)</f>
        <v>13</v>
      </c>
      <c r="M6715">
        <f>K6715-L6715</f>
        <v>0</v>
      </c>
      <c r="N6715" t="str">
        <f>IF(K6715&gt;L6715,"HIGH ZONE BIAS",IF(K6715&lt;L6715,"LOW ZONE BIAS","EQUILIBRIUM"))</f>
        <v>EQUILIBRIUM</v>
      </c>
    </row>
    <row r="6716">
      <c r="A6716">
        <v>20855</v>
      </c>
      <c r="B6716" t="str">
        <v>2021-03-22</v>
      </c>
      <c r="C6716" t="str">
        <v>Midday</v>
      </c>
      <c r="D6716">
        <v>32</v>
      </c>
      <c r="E6716" t="str">
        <f>IF(MOD(D6716,2)=0,"EVEN","ODD")</f>
        <v>EVEN</v>
      </c>
      <c r="F6716" t="str">
        <f>IF(D6716&lt;=18,"LOW (1-18)","HIGH (19-36)")</f>
        <v>HIGH (19-36)</v>
      </c>
      <c r="G6716">
        <f>INT((D6716-1)/6)+1</f>
        <v>6</v>
      </c>
      <c r="H6716">
        <f>MOD(D6716-1,6)+1</f>
        <v>2</v>
      </c>
      <c r="I6716">
        <f>37-D6716</f>
        <v>5</v>
      </c>
      <c r="J6716">
        <f>ABS(D6716-D6717)</f>
        <v>2</v>
      </c>
      <c r="K6716">
        <f>AVERAGE(D6716:D6720)</f>
        <v>32</v>
      </c>
      <c r="L6716">
        <f>AVERAGE(D6716:D6735)</f>
        <v>32</v>
      </c>
      <c r="M6716">
        <f>K6716-L6716</f>
        <v>0</v>
      </c>
      <c r="N6716" t="str">
        <f>IF(K6716&gt;L6716,"HIGH ZONE BIAS",IF(K6716&lt;L6716,"LOW ZONE BIAS","EQUILIBRIUM"))</f>
        <v>EQUILIBRIUM</v>
      </c>
    </row>
    <row r="6717">
      <c r="A6717">
        <v>20854</v>
      </c>
      <c r="B6717" t="str">
        <v>2021-03-22</v>
      </c>
      <c r="C6717" t="str">
        <v>Morning</v>
      </c>
      <c r="D6717">
        <v>30</v>
      </c>
      <c r="E6717" t="str">
        <f>IF(MOD(D6717,2)=0,"EVEN","ODD")</f>
        <v>EVEN</v>
      </c>
      <c r="F6717" t="str">
        <f>IF(D6717&lt;=18,"LOW (1-18)","HIGH (19-36)")</f>
        <v>HIGH (19-36)</v>
      </c>
      <c r="G6717">
        <f>INT((D6717-1)/6)+1</f>
        <v>5</v>
      </c>
      <c r="H6717">
        <f>MOD(D6717-1,6)+1</f>
        <v>6</v>
      </c>
      <c r="I6717">
        <f>37-D6717</f>
        <v>7</v>
      </c>
      <c r="J6717">
        <f>ABS(D6717-D6718)</f>
        <v>8</v>
      </c>
      <c r="K6717">
        <f>AVERAGE(D6717:D6721)</f>
        <v>30</v>
      </c>
      <c r="L6717">
        <f>AVERAGE(D6717:D6736)</f>
        <v>30</v>
      </c>
      <c r="M6717">
        <f>K6717-L6717</f>
        <v>0</v>
      </c>
      <c r="N6717" t="str">
        <f>IF(K6717&gt;L6717,"HIGH ZONE BIAS",IF(K6717&lt;L6717,"LOW ZONE BIAS","EQUILIBRIUM"))</f>
        <v>EQUILIBRIUM</v>
      </c>
    </row>
    <row r="6718">
      <c r="A6718">
        <v>20853</v>
      </c>
      <c r="B6718" t="str">
        <v>2021-03-20</v>
      </c>
      <c r="C6718" t="str">
        <v>Evening</v>
      </c>
      <c r="D6718">
        <v>22</v>
      </c>
      <c r="E6718" t="str">
        <f>IF(MOD(D6718,2)=0,"EVEN","ODD")</f>
        <v>EVEN</v>
      </c>
      <c r="F6718" t="str">
        <f>IF(D6718&lt;=18,"LOW (1-18)","HIGH (19-36)")</f>
        <v>HIGH (19-36)</v>
      </c>
      <c r="G6718">
        <f>INT((D6718-1)/6)+1</f>
        <v>4</v>
      </c>
      <c r="H6718">
        <f>MOD(D6718-1,6)+1</f>
        <v>4</v>
      </c>
      <c r="I6718">
        <f>37-D6718</f>
        <v>15</v>
      </c>
      <c r="J6718">
        <f>ABS(D6718-D6719)</f>
        <v>1</v>
      </c>
      <c r="K6718">
        <f>AVERAGE(D6718:D6722)</f>
        <v>22</v>
      </c>
      <c r="L6718">
        <f>AVERAGE(D6718:D6737)</f>
        <v>22</v>
      </c>
      <c r="M6718">
        <f>K6718-L6718</f>
        <v>0</v>
      </c>
      <c r="N6718" t="str">
        <f>IF(K6718&gt;L6718,"HIGH ZONE BIAS",IF(K6718&lt;L6718,"LOW ZONE BIAS","EQUILIBRIUM"))</f>
        <v>EQUILIBRIUM</v>
      </c>
    </row>
    <row r="6719">
      <c r="A6719">
        <v>20852</v>
      </c>
      <c r="B6719" t="str">
        <v>2021-03-20</v>
      </c>
      <c r="C6719" t="str">
        <v>Afternoon</v>
      </c>
      <c r="D6719">
        <v>23</v>
      </c>
      <c r="E6719" t="str">
        <f>IF(MOD(D6719,2)=0,"EVEN","ODD")</f>
        <v>ODD</v>
      </c>
      <c r="F6719" t="str">
        <f>IF(D6719&lt;=18,"LOW (1-18)","HIGH (19-36)")</f>
        <v>HIGH (19-36)</v>
      </c>
      <c r="G6719">
        <f>INT((D6719-1)/6)+1</f>
        <v>4</v>
      </c>
      <c r="H6719">
        <f>MOD(D6719-1,6)+1</f>
        <v>5</v>
      </c>
      <c r="I6719">
        <f>37-D6719</f>
        <v>14</v>
      </c>
      <c r="J6719">
        <f>ABS(D6719-D6720)</f>
        <v>15</v>
      </c>
      <c r="K6719">
        <f>AVERAGE(D6719:D6723)</f>
        <v>23</v>
      </c>
      <c r="L6719">
        <f>AVERAGE(D6719:D6738)</f>
        <v>23</v>
      </c>
      <c r="M6719">
        <f>K6719-L6719</f>
        <v>0</v>
      </c>
      <c r="N6719" t="str">
        <f>IF(K6719&gt;L6719,"HIGH ZONE BIAS",IF(K6719&lt;L6719,"LOW ZONE BIAS","EQUILIBRIUM"))</f>
        <v>EQUILIBRIUM</v>
      </c>
    </row>
    <row r="6720">
      <c r="A6720">
        <v>20851</v>
      </c>
      <c r="B6720" t="str">
        <v>2021-03-20</v>
      </c>
      <c r="C6720" t="str">
        <v>Midday</v>
      </c>
      <c r="D6720">
        <v>8</v>
      </c>
      <c r="E6720" t="str">
        <f>IF(MOD(D6720,2)=0,"EVEN","ODD")</f>
        <v>EVEN</v>
      </c>
      <c r="F6720" t="str">
        <f>IF(D6720&lt;=18,"LOW (1-18)","HIGH (19-36)")</f>
        <v>LOW (1-18)</v>
      </c>
      <c r="G6720">
        <f>INT((D6720-1)/6)+1</f>
        <v>2</v>
      </c>
      <c r="H6720">
        <f>MOD(D6720-1,6)+1</f>
        <v>2</v>
      </c>
      <c r="I6720">
        <f>37-D6720</f>
        <v>29</v>
      </c>
      <c r="J6720">
        <f>ABS(D6720-D6721)</f>
        <v>10</v>
      </c>
      <c r="K6720">
        <f>AVERAGE(D6720:D6724)</f>
        <v>8</v>
      </c>
      <c r="L6720">
        <f>AVERAGE(D6720:D6739)</f>
        <v>8</v>
      </c>
      <c r="M6720">
        <f>K6720-L6720</f>
        <v>0</v>
      </c>
      <c r="N6720" t="str">
        <f>IF(K6720&gt;L6720,"HIGH ZONE BIAS",IF(K6720&lt;L6720,"LOW ZONE BIAS","EQUILIBRIUM"))</f>
        <v>EQUILIBRIUM</v>
      </c>
    </row>
    <row r="6721">
      <c r="A6721">
        <v>20850</v>
      </c>
      <c r="B6721" t="str">
        <v>2021-03-20</v>
      </c>
      <c r="C6721" t="str">
        <v>Morning</v>
      </c>
      <c r="D6721">
        <v>18</v>
      </c>
      <c r="E6721" t="str">
        <f>IF(MOD(D6721,2)=0,"EVEN","ODD")</f>
        <v>EVEN</v>
      </c>
      <c r="F6721" t="str">
        <f>IF(D6721&lt;=18,"LOW (1-18)","HIGH (19-36)")</f>
        <v>LOW (1-18)</v>
      </c>
      <c r="G6721">
        <f>INT((D6721-1)/6)+1</f>
        <v>3</v>
      </c>
      <c r="H6721">
        <f>MOD(D6721-1,6)+1</f>
        <v>6</v>
      </c>
      <c r="I6721">
        <f>37-D6721</f>
        <v>19</v>
      </c>
      <c r="J6721">
        <f>ABS(D6721-D6722)</f>
        <v>4</v>
      </c>
      <c r="K6721">
        <f>AVERAGE(D6721:D6725)</f>
        <v>18</v>
      </c>
      <c r="L6721">
        <f>AVERAGE(D6721:D6740)</f>
        <v>18</v>
      </c>
      <c r="M6721">
        <f>K6721-L6721</f>
        <v>0</v>
      </c>
      <c r="N6721" t="str">
        <f>IF(K6721&gt;L6721,"HIGH ZONE BIAS",IF(K6721&lt;L6721,"LOW ZONE BIAS","EQUILIBRIUM"))</f>
        <v>EQUILIBRIUM</v>
      </c>
    </row>
    <row r="6722">
      <c r="A6722">
        <v>20849</v>
      </c>
      <c r="B6722" t="str">
        <v>2021-03-19</v>
      </c>
      <c r="C6722" t="str">
        <v>Evening</v>
      </c>
      <c r="D6722">
        <v>14</v>
      </c>
      <c r="E6722" t="str">
        <f>IF(MOD(D6722,2)=0,"EVEN","ODD")</f>
        <v>EVEN</v>
      </c>
      <c r="F6722" t="str">
        <f>IF(D6722&lt;=18,"LOW (1-18)","HIGH (19-36)")</f>
        <v>LOW (1-18)</v>
      </c>
      <c r="G6722">
        <f>INT((D6722-1)/6)+1</f>
        <v>3</v>
      </c>
      <c r="H6722">
        <f>MOD(D6722-1,6)+1</f>
        <v>2</v>
      </c>
      <c r="I6722">
        <f>37-D6722</f>
        <v>23</v>
      </c>
      <c r="J6722">
        <f>ABS(D6722-D6723)</f>
        <v>7</v>
      </c>
      <c r="K6722">
        <f>AVERAGE(D6722:D6726)</f>
        <v>14</v>
      </c>
      <c r="L6722">
        <f>AVERAGE(D6722:D6741)</f>
        <v>14</v>
      </c>
      <c r="M6722">
        <f>K6722-L6722</f>
        <v>0</v>
      </c>
      <c r="N6722" t="str">
        <f>IF(K6722&gt;L6722,"HIGH ZONE BIAS",IF(K6722&lt;L6722,"LOW ZONE BIAS","EQUILIBRIUM"))</f>
        <v>EQUILIBRIUM</v>
      </c>
    </row>
    <row r="6723">
      <c r="A6723">
        <v>20848</v>
      </c>
      <c r="B6723" t="str">
        <v>2021-03-19</v>
      </c>
      <c r="C6723" t="str">
        <v>Afternoon</v>
      </c>
      <c r="D6723">
        <v>21</v>
      </c>
      <c r="E6723" t="str">
        <f>IF(MOD(D6723,2)=0,"EVEN","ODD")</f>
        <v>ODD</v>
      </c>
      <c r="F6723" t="str">
        <f>IF(D6723&lt;=18,"LOW (1-18)","HIGH (19-36)")</f>
        <v>HIGH (19-36)</v>
      </c>
      <c r="G6723">
        <f>INT((D6723-1)/6)+1</f>
        <v>4</v>
      </c>
      <c r="H6723">
        <f>MOD(D6723-1,6)+1</f>
        <v>3</v>
      </c>
      <c r="I6723">
        <f>37-D6723</f>
        <v>16</v>
      </c>
      <c r="J6723">
        <f>ABS(D6723-D6724)</f>
        <v>7</v>
      </c>
      <c r="K6723">
        <f>AVERAGE(D6723:D6727)</f>
        <v>21</v>
      </c>
      <c r="L6723">
        <f>AVERAGE(D6723:D6742)</f>
        <v>21</v>
      </c>
      <c r="M6723">
        <f>K6723-L6723</f>
        <v>0</v>
      </c>
      <c r="N6723" t="str">
        <f>IF(K6723&gt;L6723,"HIGH ZONE BIAS",IF(K6723&lt;L6723,"LOW ZONE BIAS","EQUILIBRIUM"))</f>
        <v>EQUILIBRIUM</v>
      </c>
    </row>
    <row r="6724">
      <c r="A6724">
        <v>20847</v>
      </c>
      <c r="B6724" t="str">
        <v>2021-03-19</v>
      </c>
      <c r="C6724" t="str">
        <v>Midday</v>
      </c>
      <c r="D6724">
        <v>14</v>
      </c>
      <c r="E6724" t="str">
        <f>IF(MOD(D6724,2)=0,"EVEN","ODD")</f>
        <v>EVEN</v>
      </c>
      <c r="F6724" t="str">
        <f>IF(D6724&lt;=18,"LOW (1-18)","HIGH (19-36)")</f>
        <v>LOW (1-18)</v>
      </c>
      <c r="G6724">
        <f>INT((D6724-1)/6)+1</f>
        <v>3</v>
      </c>
      <c r="H6724">
        <f>MOD(D6724-1,6)+1</f>
        <v>2</v>
      </c>
      <c r="I6724">
        <f>37-D6724</f>
        <v>23</v>
      </c>
      <c r="J6724">
        <f>ABS(D6724-D6725)</f>
        <v>9</v>
      </c>
      <c r="K6724">
        <f>AVERAGE(D6724:D6728)</f>
        <v>14</v>
      </c>
      <c r="L6724">
        <f>AVERAGE(D6724:D6743)</f>
        <v>14</v>
      </c>
      <c r="M6724">
        <f>K6724-L6724</f>
        <v>0</v>
      </c>
      <c r="N6724" t="str">
        <f>IF(K6724&gt;L6724,"HIGH ZONE BIAS",IF(K6724&lt;L6724,"LOW ZONE BIAS","EQUILIBRIUM"))</f>
        <v>EQUILIBRIUM</v>
      </c>
    </row>
    <row r="6725">
      <c r="A6725">
        <v>20846</v>
      </c>
      <c r="B6725" t="str">
        <v>2021-03-19</v>
      </c>
      <c r="C6725" t="str">
        <v>Morning</v>
      </c>
      <c r="D6725">
        <v>5</v>
      </c>
      <c r="E6725" t="str">
        <f>IF(MOD(D6725,2)=0,"EVEN","ODD")</f>
        <v>ODD</v>
      </c>
      <c r="F6725" t="str">
        <f>IF(D6725&lt;=18,"LOW (1-18)","HIGH (19-36)")</f>
        <v>LOW (1-18)</v>
      </c>
      <c r="G6725">
        <f>INT((D6725-1)/6)+1</f>
        <v>1</v>
      </c>
      <c r="H6725">
        <f>MOD(D6725-1,6)+1</f>
        <v>5</v>
      </c>
      <c r="I6725">
        <f>37-D6725</f>
        <v>32</v>
      </c>
      <c r="J6725">
        <f>ABS(D6725-D6726)</f>
        <v>11</v>
      </c>
      <c r="K6725">
        <f>AVERAGE(D6725:D6729)</f>
        <v>5</v>
      </c>
      <c r="L6725">
        <f>AVERAGE(D6725:D6744)</f>
        <v>5</v>
      </c>
      <c r="M6725">
        <f>K6725-L6725</f>
        <v>0</v>
      </c>
      <c r="N6725" t="str">
        <f>IF(K6725&gt;L6725,"HIGH ZONE BIAS",IF(K6725&lt;L6725,"LOW ZONE BIAS","EQUILIBRIUM"))</f>
        <v>EQUILIBRIUM</v>
      </c>
    </row>
    <row r="6726">
      <c r="A6726">
        <v>20845</v>
      </c>
      <c r="B6726" t="str">
        <v>2021-03-18</v>
      </c>
      <c r="C6726" t="str">
        <v>Evening</v>
      </c>
      <c r="D6726">
        <v>16</v>
      </c>
      <c r="E6726" t="str">
        <f>IF(MOD(D6726,2)=0,"EVEN","ODD")</f>
        <v>EVEN</v>
      </c>
      <c r="F6726" t="str">
        <f>IF(D6726&lt;=18,"LOW (1-18)","HIGH (19-36)")</f>
        <v>LOW (1-18)</v>
      </c>
      <c r="G6726">
        <f>INT((D6726-1)/6)+1</f>
        <v>3</v>
      </c>
      <c r="H6726">
        <f>MOD(D6726-1,6)+1</f>
        <v>4</v>
      </c>
      <c r="I6726">
        <f>37-D6726</f>
        <v>21</v>
      </c>
      <c r="J6726">
        <f>ABS(D6726-D6727)</f>
        <v>7</v>
      </c>
      <c r="K6726">
        <f>AVERAGE(D6726:D6730)</f>
        <v>16</v>
      </c>
      <c r="L6726">
        <f>AVERAGE(D6726:D6745)</f>
        <v>16</v>
      </c>
      <c r="M6726">
        <f>K6726-L6726</f>
        <v>0</v>
      </c>
      <c r="N6726" t="str">
        <f>IF(K6726&gt;L6726,"HIGH ZONE BIAS",IF(K6726&lt;L6726,"LOW ZONE BIAS","EQUILIBRIUM"))</f>
        <v>EQUILIBRIUM</v>
      </c>
    </row>
    <row r="6727">
      <c r="A6727">
        <v>20844</v>
      </c>
      <c r="B6727" t="str">
        <v>2021-03-18</v>
      </c>
      <c r="C6727" t="str">
        <v>Afternoon</v>
      </c>
      <c r="D6727">
        <v>9</v>
      </c>
      <c r="E6727" t="str">
        <f>IF(MOD(D6727,2)=0,"EVEN","ODD")</f>
        <v>ODD</v>
      </c>
      <c r="F6727" t="str">
        <f>IF(D6727&lt;=18,"LOW (1-18)","HIGH (19-36)")</f>
        <v>LOW (1-18)</v>
      </c>
      <c r="G6727">
        <f>INT((D6727-1)/6)+1</f>
        <v>2</v>
      </c>
      <c r="H6727">
        <f>MOD(D6727-1,6)+1</f>
        <v>3</v>
      </c>
      <c r="I6727">
        <f>37-D6727</f>
        <v>28</v>
      </c>
      <c r="J6727">
        <f>ABS(D6727-D6728)</f>
        <v>8</v>
      </c>
      <c r="K6727">
        <f>AVERAGE(D6727:D6731)</f>
        <v>9</v>
      </c>
      <c r="L6727">
        <f>AVERAGE(D6727:D6746)</f>
        <v>9</v>
      </c>
      <c r="M6727">
        <f>K6727-L6727</f>
        <v>0</v>
      </c>
      <c r="N6727" t="str">
        <f>IF(K6727&gt;L6727,"HIGH ZONE BIAS",IF(K6727&lt;L6727,"LOW ZONE BIAS","EQUILIBRIUM"))</f>
        <v>EQUILIBRIUM</v>
      </c>
    </row>
    <row r="6728">
      <c r="A6728">
        <v>20843</v>
      </c>
      <c r="B6728" t="str">
        <v>2021-03-18</v>
      </c>
      <c r="C6728" t="str">
        <v>Midday</v>
      </c>
      <c r="D6728">
        <v>1</v>
      </c>
      <c r="E6728" t="str">
        <f>IF(MOD(D6728,2)=0,"EVEN","ODD")</f>
        <v>ODD</v>
      </c>
      <c r="F6728" t="str">
        <f>IF(D6728&lt;=18,"LOW (1-18)","HIGH (19-36)")</f>
        <v>LOW (1-18)</v>
      </c>
      <c r="G6728">
        <f>INT((D6728-1)/6)+1</f>
        <v>1</v>
      </c>
      <c r="H6728">
        <f>MOD(D6728-1,6)+1</f>
        <v>1</v>
      </c>
      <c r="I6728">
        <f>37-D6728</f>
        <v>36</v>
      </c>
      <c r="J6728">
        <f>ABS(D6728-D6729)</f>
        <v>29</v>
      </c>
      <c r="K6728">
        <f>AVERAGE(D6728:D6732)</f>
        <v>1</v>
      </c>
      <c r="L6728">
        <f>AVERAGE(D6728:D6747)</f>
        <v>1</v>
      </c>
      <c r="M6728">
        <f>K6728-L6728</f>
        <v>0</v>
      </c>
      <c r="N6728" t="str">
        <f>IF(K6728&gt;L6728,"HIGH ZONE BIAS",IF(K6728&lt;L6728,"LOW ZONE BIAS","EQUILIBRIUM"))</f>
        <v>EQUILIBRIUM</v>
      </c>
    </row>
    <row r="6729">
      <c r="A6729">
        <v>20842</v>
      </c>
      <c r="B6729" t="str">
        <v>2021-03-18</v>
      </c>
      <c r="C6729" t="str">
        <v>Morning</v>
      </c>
      <c r="D6729">
        <v>30</v>
      </c>
      <c r="E6729" t="str">
        <f>IF(MOD(D6729,2)=0,"EVEN","ODD")</f>
        <v>EVEN</v>
      </c>
      <c r="F6729" t="str">
        <f>IF(D6729&lt;=18,"LOW (1-18)","HIGH (19-36)")</f>
        <v>HIGH (19-36)</v>
      </c>
      <c r="G6729">
        <f>INT((D6729-1)/6)+1</f>
        <v>5</v>
      </c>
      <c r="H6729">
        <f>MOD(D6729-1,6)+1</f>
        <v>6</v>
      </c>
      <c r="I6729">
        <f>37-D6729</f>
        <v>7</v>
      </c>
      <c r="J6729">
        <f>ABS(D6729-D6730)</f>
        <v>23</v>
      </c>
      <c r="K6729">
        <f>AVERAGE(D6729:D6733)</f>
        <v>30</v>
      </c>
      <c r="L6729">
        <f>AVERAGE(D6729:D6748)</f>
        <v>30</v>
      </c>
      <c r="M6729">
        <f>K6729-L6729</f>
        <v>0</v>
      </c>
      <c r="N6729" t="str">
        <f>IF(K6729&gt;L6729,"HIGH ZONE BIAS",IF(K6729&lt;L6729,"LOW ZONE BIAS","EQUILIBRIUM"))</f>
        <v>EQUILIBRIUM</v>
      </c>
    </row>
    <row r="6730">
      <c r="A6730">
        <v>20841</v>
      </c>
      <c r="B6730" t="str">
        <v>2021-03-17</v>
      </c>
      <c r="C6730" t="str">
        <v>Evening</v>
      </c>
      <c r="D6730">
        <v>7</v>
      </c>
      <c r="E6730" t="str">
        <f>IF(MOD(D6730,2)=0,"EVEN","ODD")</f>
        <v>ODD</v>
      </c>
      <c r="F6730" t="str">
        <f>IF(D6730&lt;=18,"LOW (1-18)","HIGH (19-36)")</f>
        <v>LOW (1-18)</v>
      </c>
      <c r="G6730">
        <f>INT((D6730-1)/6)+1</f>
        <v>2</v>
      </c>
      <c r="H6730">
        <f>MOD(D6730-1,6)+1</f>
        <v>1</v>
      </c>
      <c r="I6730">
        <f>37-D6730</f>
        <v>30</v>
      </c>
      <c r="J6730">
        <f>ABS(D6730-D6731)</f>
        <v>3</v>
      </c>
      <c r="K6730">
        <f>AVERAGE(D6730:D6734)</f>
        <v>7</v>
      </c>
      <c r="L6730">
        <f>AVERAGE(D6730:D6749)</f>
        <v>7</v>
      </c>
      <c r="M6730">
        <f>K6730-L6730</f>
        <v>0</v>
      </c>
      <c r="N6730" t="str">
        <f>IF(K6730&gt;L6730,"HIGH ZONE BIAS",IF(K6730&lt;L6730,"LOW ZONE BIAS","EQUILIBRIUM"))</f>
        <v>EQUILIBRIUM</v>
      </c>
    </row>
    <row r="6731">
      <c r="A6731">
        <v>20840</v>
      </c>
      <c r="B6731" t="str">
        <v>2021-03-17</v>
      </c>
      <c r="C6731" t="str">
        <v>Afternoon</v>
      </c>
      <c r="D6731">
        <v>10</v>
      </c>
      <c r="E6731" t="str">
        <f>IF(MOD(D6731,2)=0,"EVEN","ODD")</f>
        <v>EVEN</v>
      </c>
      <c r="F6731" t="str">
        <f>IF(D6731&lt;=18,"LOW (1-18)","HIGH (19-36)")</f>
        <v>LOW (1-18)</v>
      </c>
      <c r="G6731">
        <f>INT((D6731-1)/6)+1</f>
        <v>2</v>
      </c>
      <c r="H6731">
        <f>MOD(D6731-1,6)+1</f>
        <v>4</v>
      </c>
      <c r="I6731">
        <f>37-D6731</f>
        <v>27</v>
      </c>
      <c r="J6731">
        <f>ABS(D6731-D6732)</f>
        <v>23</v>
      </c>
      <c r="K6731">
        <f>AVERAGE(D6731:D6735)</f>
        <v>10</v>
      </c>
      <c r="L6731">
        <f>AVERAGE(D6731:D6750)</f>
        <v>10</v>
      </c>
      <c r="M6731">
        <f>K6731-L6731</f>
        <v>0</v>
      </c>
      <c r="N6731" t="str">
        <f>IF(K6731&gt;L6731,"HIGH ZONE BIAS",IF(K6731&lt;L6731,"LOW ZONE BIAS","EQUILIBRIUM"))</f>
        <v>EQUILIBRIUM</v>
      </c>
    </row>
    <row r="6732">
      <c r="A6732">
        <v>20839</v>
      </c>
      <c r="B6732" t="str">
        <v>2021-03-17</v>
      </c>
      <c r="C6732" t="str">
        <v>Midday</v>
      </c>
      <c r="D6732">
        <v>33</v>
      </c>
      <c r="E6732" t="str">
        <f>IF(MOD(D6732,2)=0,"EVEN","ODD")</f>
        <v>ODD</v>
      </c>
      <c r="F6732" t="str">
        <f>IF(D6732&lt;=18,"LOW (1-18)","HIGH (19-36)")</f>
        <v>HIGH (19-36)</v>
      </c>
      <c r="G6732">
        <f>INT((D6732-1)/6)+1</f>
        <v>6</v>
      </c>
      <c r="H6732">
        <f>MOD(D6732-1,6)+1</f>
        <v>3</v>
      </c>
      <c r="I6732">
        <f>37-D6732</f>
        <v>4</v>
      </c>
      <c r="J6732">
        <f>ABS(D6732-D6733)</f>
        <v>16</v>
      </c>
      <c r="K6732">
        <f>AVERAGE(D6732:D6736)</f>
        <v>33</v>
      </c>
      <c r="L6732">
        <f>AVERAGE(D6732:D6751)</f>
        <v>33</v>
      </c>
      <c r="M6732">
        <f>K6732-L6732</f>
        <v>0</v>
      </c>
      <c r="N6732" t="str">
        <f>IF(K6732&gt;L6732,"HIGH ZONE BIAS",IF(K6732&lt;L6732,"LOW ZONE BIAS","EQUILIBRIUM"))</f>
        <v>EQUILIBRIUM</v>
      </c>
    </row>
    <row r="6733">
      <c r="A6733">
        <v>20838</v>
      </c>
      <c r="B6733" t="str">
        <v>2021-03-17</v>
      </c>
      <c r="C6733" t="str">
        <v>Morning</v>
      </c>
      <c r="D6733">
        <v>17</v>
      </c>
      <c r="E6733" t="str">
        <f>IF(MOD(D6733,2)=0,"EVEN","ODD")</f>
        <v>ODD</v>
      </c>
      <c r="F6733" t="str">
        <f>IF(D6733&lt;=18,"LOW (1-18)","HIGH (19-36)")</f>
        <v>LOW (1-18)</v>
      </c>
      <c r="G6733">
        <f>INT((D6733-1)/6)+1</f>
        <v>3</v>
      </c>
      <c r="H6733">
        <f>MOD(D6733-1,6)+1</f>
        <v>5</v>
      </c>
      <c r="I6733">
        <f>37-D6733</f>
        <v>20</v>
      </c>
      <c r="J6733">
        <f>ABS(D6733-D6734)</f>
        <v>18</v>
      </c>
      <c r="K6733">
        <f>AVERAGE(D6733:D6737)</f>
        <v>17</v>
      </c>
      <c r="L6733">
        <f>AVERAGE(D6733:D6752)</f>
        <v>17</v>
      </c>
      <c r="M6733">
        <f>K6733-L6733</f>
        <v>0</v>
      </c>
      <c r="N6733" t="str">
        <f>IF(K6733&gt;L6733,"HIGH ZONE BIAS",IF(K6733&lt;L6733,"LOW ZONE BIAS","EQUILIBRIUM"))</f>
        <v>EQUILIBRIUM</v>
      </c>
    </row>
    <row r="6734">
      <c r="A6734">
        <v>20837</v>
      </c>
      <c r="B6734" t="str">
        <v>2021-03-16</v>
      </c>
      <c r="C6734" t="str">
        <v>Evening</v>
      </c>
      <c r="D6734">
        <v>35</v>
      </c>
      <c r="E6734" t="str">
        <f>IF(MOD(D6734,2)=0,"EVEN","ODD")</f>
        <v>ODD</v>
      </c>
      <c r="F6734" t="str">
        <f>IF(D6734&lt;=18,"LOW (1-18)","HIGH (19-36)")</f>
        <v>HIGH (19-36)</v>
      </c>
      <c r="G6734">
        <f>INT((D6734-1)/6)+1</f>
        <v>6</v>
      </c>
      <c r="H6734">
        <f>MOD(D6734-1,6)+1</f>
        <v>5</v>
      </c>
      <c r="I6734">
        <f>37-D6734</f>
        <v>2</v>
      </c>
      <c r="J6734">
        <f>ABS(D6734-D6735)</f>
        <v>30</v>
      </c>
      <c r="K6734">
        <f>AVERAGE(D6734:D6738)</f>
        <v>35</v>
      </c>
      <c r="L6734">
        <f>AVERAGE(D6734:D6753)</f>
        <v>35</v>
      </c>
      <c r="M6734">
        <f>K6734-L6734</f>
        <v>0</v>
      </c>
      <c r="N6734" t="str">
        <f>IF(K6734&gt;L6734,"HIGH ZONE BIAS",IF(K6734&lt;L6734,"LOW ZONE BIAS","EQUILIBRIUM"))</f>
        <v>EQUILIBRIUM</v>
      </c>
    </row>
    <row r="6735">
      <c r="A6735">
        <v>20836</v>
      </c>
      <c r="B6735" t="str">
        <v>2021-03-16</v>
      </c>
      <c r="C6735" t="str">
        <v>Afternoon</v>
      </c>
      <c r="D6735">
        <v>5</v>
      </c>
      <c r="E6735" t="str">
        <f>IF(MOD(D6735,2)=0,"EVEN","ODD")</f>
        <v>ODD</v>
      </c>
      <c r="F6735" t="str">
        <f>IF(D6735&lt;=18,"LOW (1-18)","HIGH (19-36)")</f>
        <v>LOW (1-18)</v>
      </c>
      <c r="G6735">
        <f>INT((D6735-1)/6)+1</f>
        <v>1</v>
      </c>
      <c r="H6735">
        <f>MOD(D6735-1,6)+1</f>
        <v>5</v>
      </c>
      <c r="I6735">
        <f>37-D6735</f>
        <v>32</v>
      </c>
      <c r="J6735">
        <f>ABS(D6735-D6736)</f>
        <v>19</v>
      </c>
      <c r="K6735">
        <f>AVERAGE(D6735:D6739)</f>
        <v>5</v>
      </c>
      <c r="L6735">
        <f>AVERAGE(D6735:D6754)</f>
        <v>5</v>
      </c>
      <c r="M6735">
        <f>K6735-L6735</f>
        <v>0</v>
      </c>
      <c r="N6735" t="str">
        <f>IF(K6735&gt;L6735,"HIGH ZONE BIAS",IF(K6735&lt;L6735,"LOW ZONE BIAS","EQUILIBRIUM"))</f>
        <v>EQUILIBRIUM</v>
      </c>
    </row>
    <row r="6736">
      <c r="A6736">
        <v>20835</v>
      </c>
      <c r="B6736" t="str">
        <v>2021-03-16</v>
      </c>
      <c r="C6736" t="str">
        <v>Midday</v>
      </c>
      <c r="D6736">
        <v>24</v>
      </c>
      <c r="E6736" t="str">
        <f>IF(MOD(D6736,2)=0,"EVEN","ODD")</f>
        <v>EVEN</v>
      </c>
      <c r="F6736" t="str">
        <f>IF(D6736&lt;=18,"LOW (1-18)","HIGH (19-36)")</f>
        <v>HIGH (19-36)</v>
      </c>
      <c r="G6736">
        <f>INT((D6736-1)/6)+1</f>
        <v>4</v>
      </c>
      <c r="H6736">
        <f>MOD(D6736-1,6)+1</f>
        <v>6</v>
      </c>
      <c r="I6736">
        <f>37-D6736</f>
        <v>13</v>
      </c>
      <c r="J6736">
        <f>ABS(D6736-D6737)</f>
        <v>15</v>
      </c>
      <c r="K6736">
        <f>AVERAGE(D6736:D6740)</f>
        <v>24</v>
      </c>
      <c r="L6736">
        <f>AVERAGE(D6736:D6755)</f>
        <v>24</v>
      </c>
      <c r="M6736">
        <f>K6736-L6736</f>
        <v>0</v>
      </c>
      <c r="N6736" t="str">
        <f>IF(K6736&gt;L6736,"HIGH ZONE BIAS",IF(K6736&lt;L6736,"LOW ZONE BIAS","EQUILIBRIUM"))</f>
        <v>EQUILIBRIUM</v>
      </c>
    </row>
    <row r="6737">
      <c r="A6737">
        <v>20834</v>
      </c>
      <c r="B6737" t="str">
        <v>2021-03-16</v>
      </c>
      <c r="C6737" t="str">
        <v>Morning</v>
      </c>
      <c r="D6737">
        <v>9</v>
      </c>
      <c r="E6737" t="str">
        <f>IF(MOD(D6737,2)=0,"EVEN","ODD")</f>
        <v>ODD</v>
      </c>
      <c r="F6737" t="str">
        <f>IF(D6737&lt;=18,"LOW (1-18)","HIGH (19-36)")</f>
        <v>LOW (1-18)</v>
      </c>
      <c r="G6737">
        <f>INT((D6737-1)/6)+1</f>
        <v>2</v>
      </c>
      <c r="H6737">
        <f>MOD(D6737-1,6)+1</f>
        <v>3</v>
      </c>
      <c r="I6737">
        <f>37-D6737</f>
        <v>28</v>
      </c>
      <c r="J6737">
        <f>ABS(D6737-D6738)</f>
        <v>23</v>
      </c>
      <c r="K6737">
        <f>AVERAGE(D6737:D6741)</f>
        <v>9</v>
      </c>
      <c r="L6737">
        <f>AVERAGE(D6737:D6756)</f>
        <v>9</v>
      </c>
      <c r="M6737">
        <f>K6737-L6737</f>
        <v>0</v>
      </c>
      <c r="N6737" t="str">
        <f>IF(K6737&gt;L6737,"HIGH ZONE BIAS",IF(K6737&lt;L6737,"LOW ZONE BIAS","EQUILIBRIUM"))</f>
        <v>EQUILIBRIUM</v>
      </c>
    </row>
    <row r="6738">
      <c r="A6738">
        <v>20833</v>
      </c>
      <c r="B6738" t="str">
        <v>2021-03-15</v>
      </c>
      <c r="C6738" t="str">
        <v>Evening</v>
      </c>
      <c r="D6738">
        <v>32</v>
      </c>
      <c r="E6738" t="str">
        <f>IF(MOD(D6738,2)=0,"EVEN","ODD")</f>
        <v>EVEN</v>
      </c>
      <c r="F6738" t="str">
        <f>IF(D6738&lt;=18,"LOW (1-18)","HIGH (19-36)")</f>
        <v>HIGH (19-36)</v>
      </c>
      <c r="G6738">
        <f>INT((D6738-1)/6)+1</f>
        <v>6</v>
      </c>
      <c r="H6738">
        <f>MOD(D6738-1,6)+1</f>
        <v>2</v>
      </c>
      <c r="I6738">
        <f>37-D6738</f>
        <v>5</v>
      </c>
      <c r="J6738">
        <f>ABS(D6738-D6739)</f>
        <v>23</v>
      </c>
      <c r="K6738">
        <f>AVERAGE(D6738:D6742)</f>
        <v>32</v>
      </c>
      <c r="L6738">
        <f>AVERAGE(D6738:D6757)</f>
        <v>32</v>
      </c>
      <c r="M6738">
        <f>K6738-L6738</f>
        <v>0</v>
      </c>
      <c r="N6738" t="str">
        <f>IF(K6738&gt;L6738,"HIGH ZONE BIAS",IF(K6738&lt;L6738,"LOW ZONE BIAS","EQUILIBRIUM"))</f>
        <v>EQUILIBRIUM</v>
      </c>
    </row>
    <row r="6739">
      <c r="A6739">
        <v>20832</v>
      </c>
      <c r="B6739" t="str">
        <v>2021-03-15</v>
      </c>
      <c r="C6739" t="str">
        <v>Afternoon</v>
      </c>
      <c r="D6739">
        <v>9</v>
      </c>
      <c r="E6739" t="str">
        <f>IF(MOD(D6739,2)=0,"EVEN","ODD")</f>
        <v>ODD</v>
      </c>
      <c r="F6739" t="str">
        <f>IF(D6739&lt;=18,"LOW (1-18)","HIGH (19-36)")</f>
        <v>LOW (1-18)</v>
      </c>
      <c r="G6739">
        <f>INT((D6739-1)/6)+1</f>
        <v>2</v>
      </c>
      <c r="H6739">
        <f>MOD(D6739-1,6)+1</f>
        <v>3</v>
      </c>
      <c r="I6739">
        <f>37-D6739</f>
        <v>28</v>
      </c>
      <c r="J6739">
        <f>ABS(D6739-D6740)</f>
        <v>25</v>
      </c>
      <c r="K6739">
        <f>AVERAGE(D6739:D6743)</f>
        <v>9</v>
      </c>
      <c r="L6739">
        <f>AVERAGE(D6739:D6758)</f>
        <v>9</v>
      </c>
      <c r="M6739">
        <f>K6739-L6739</f>
        <v>0</v>
      </c>
      <c r="N6739" t="str">
        <f>IF(K6739&gt;L6739,"HIGH ZONE BIAS",IF(K6739&lt;L6739,"LOW ZONE BIAS","EQUILIBRIUM"))</f>
        <v>EQUILIBRIUM</v>
      </c>
    </row>
    <row r="6740">
      <c r="A6740">
        <v>20831</v>
      </c>
      <c r="B6740" t="str">
        <v>2021-03-15</v>
      </c>
      <c r="C6740" t="str">
        <v>Midday</v>
      </c>
      <c r="D6740">
        <v>34</v>
      </c>
      <c r="E6740" t="str">
        <f>IF(MOD(D6740,2)=0,"EVEN","ODD")</f>
        <v>EVEN</v>
      </c>
      <c r="F6740" t="str">
        <f>IF(D6740&lt;=18,"LOW (1-18)","HIGH (19-36)")</f>
        <v>HIGH (19-36)</v>
      </c>
      <c r="G6740">
        <f>INT((D6740-1)/6)+1</f>
        <v>6</v>
      </c>
      <c r="H6740">
        <f>MOD(D6740-1,6)+1</f>
        <v>4</v>
      </c>
      <c r="I6740">
        <f>37-D6740</f>
        <v>3</v>
      </c>
      <c r="J6740">
        <f>ABS(D6740-D6741)</f>
        <v>7</v>
      </c>
      <c r="K6740">
        <f>AVERAGE(D6740:D6744)</f>
        <v>34</v>
      </c>
      <c r="L6740">
        <f>AVERAGE(D6740:D6759)</f>
        <v>34</v>
      </c>
      <c r="M6740">
        <f>K6740-L6740</f>
        <v>0</v>
      </c>
      <c r="N6740" t="str">
        <f>IF(K6740&gt;L6740,"HIGH ZONE BIAS",IF(K6740&lt;L6740,"LOW ZONE BIAS","EQUILIBRIUM"))</f>
        <v>EQUILIBRIUM</v>
      </c>
    </row>
    <row r="6741">
      <c r="A6741">
        <v>20830</v>
      </c>
      <c r="B6741" t="str">
        <v>2021-03-15</v>
      </c>
      <c r="C6741" t="str">
        <v>Morning</v>
      </c>
      <c r="D6741">
        <v>27</v>
      </c>
      <c r="E6741" t="str">
        <f>IF(MOD(D6741,2)=0,"EVEN","ODD")</f>
        <v>ODD</v>
      </c>
      <c r="F6741" t="str">
        <f>IF(D6741&lt;=18,"LOW (1-18)","HIGH (19-36)")</f>
        <v>HIGH (19-36)</v>
      </c>
      <c r="G6741">
        <f>INT((D6741-1)/6)+1</f>
        <v>5</v>
      </c>
      <c r="H6741">
        <f>MOD(D6741-1,6)+1</f>
        <v>3</v>
      </c>
      <c r="I6741">
        <f>37-D6741</f>
        <v>10</v>
      </c>
      <c r="J6741">
        <f>ABS(D6741-D6742)</f>
        <v>12</v>
      </c>
      <c r="K6741">
        <f>AVERAGE(D6741:D6745)</f>
        <v>27</v>
      </c>
      <c r="L6741">
        <f>AVERAGE(D6741:D6760)</f>
        <v>27</v>
      </c>
      <c r="M6741">
        <f>K6741-L6741</f>
        <v>0</v>
      </c>
      <c r="N6741" t="str">
        <f>IF(K6741&gt;L6741,"HIGH ZONE BIAS",IF(K6741&lt;L6741,"LOW ZONE BIAS","EQUILIBRIUM"))</f>
        <v>EQUILIBRIUM</v>
      </c>
    </row>
    <row r="6742">
      <c r="A6742">
        <v>20829</v>
      </c>
      <c r="B6742" t="str">
        <v>2021-03-13</v>
      </c>
      <c r="C6742" t="str">
        <v>Evening</v>
      </c>
      <c r="D6742">
        <v>15</v>
      </c>
      <c r="E6742" t="str">
        <f>IF(MOD(D6742,2)=0,"EVEN","ODD")</f>
        <v>ODD</v>
      </c>
      <c r="F6742" t="str">
        <f>IF(D6742&lt;=18,"LOW (1-18)","HIGH (19-36)")</f>
        <v>LOW (1-18)</v>
      </c>
      <c r="G6742">
        <f>INT((D6742-1)/6)+1</f>
        <v>3</v>
      </c>
      <c r="H6742">
        <f>MOD(D6742-1,6)+1</f>
        <v>3</v>
      </c>
      <c r="I6742">
        <f>37-D6742</f>
        <v>22</v>
      </c>
      <c r="J6742">
        <f>ABS(D6742-D6743)</f>
        <v>16</v>
      </c>
      <c r="K6742">
        <f>AVERAGE(D6742:D6746)</f>
        <v>15</v>
      </c>
      <c r="L6742">
        <f>AVERAGE(D6742:D6761)</f>
        <v>15</v>
      </c>
      <c r="M6742">
        <f>K6742-L6742</f>
        <v>0</v>
      </c>
      <c r="N6742" t="str">
        <f>IF(K6742&gt;L6742,"HIGH ZONE BIAS",IF(K6742&lt;L6742,"LOW ZONE BIAS","EQUILIBRIUM"))</f>
        <v>EQUILIBRIUM</v>
      </c>
    </row>
    <row r="6743">
      <c r="A6743">
        <v>20828</v>
      </c>
      <c r="B6743" t="str">
        <v>2021-03-13</v>
      </c>
      <c r="C6743" t="str">
        <v>Afternoon</v>
      </c>
      <c r="D6743">
        <v>31</v>
      </c>
      <c r="E6743" t="str">
        <f>IF(MOD(D6743,2)=0,"EVEN","ODD")</f>
        <v>ODD</v>
      </c>
      <c r="F6743" t="str">
        <f>IF(D6743&lt;=18,"LOW (1-18)","HIGH (19-36)")</f>
        <v>HIGH (19-36)</v>
      </c>
      <c r="G6743">
        <f>INT((D6743-1)/6)+1</f>
        <v>6</v>
      </c>
      <c r="H6743">
        <f>MOD(D6743-1,6)+1</f>
        <v>1</v>
      </c>
      <c r="I6743">
        <f>37-D6743</f>
        <v>6</v>
      </c>
      <c r="J6743">
        <f>ABS(D6743-D6744)</f>
        <v>25</v>
      </c>
      <c r="K6743">
        <f>AVERAGE(D6743:D6747)</f>
        <v>31</v>
      </c>
      <c r="L6743">
        <f>AVERAGE(D6743:D6762)</f>
        <v>31</v>
      </c>
      <c r="M6743">
        <f>K6743-L6743</f>
        <v>0</v>
      </c>
      <c r="N6743" t="str">
        <f>IF(K6743&gt;L6743,"HIGH ZONE BIAS",IF(K6743&lt;L6743,"LOW ZONE BIAS","EQUILIBRIUM"))</f>
        <v>EQUILIBRIUM</v>
      </c>
    </row>
    <row r="6744">
      <c r="A6744">
        <v>20827</v>
      </c>
      <c r="B6744" t="str">
        <v>2021-03-13</v>
      </c>
      <c r="C6744" t="str">
        <v>Midday</v>
      </c>
      <c r="D6744">
        <v>6</v>
      </c>
      <c r="E6744" t="str">
        <f>IF(MOD(D6744,2)=0,"EVEN","ODD")</f>
        <v>EVEN</v>
      </c>
      <c r="F6744" t="str">
        <f>IF(D6744&lt;=18,"LOW (1-18)","HIGH (19-36)")</f>
        <v>LOW (1-18)</v>
      </c>
      <c r="G6744">
        <f>INT((D6744-1)/6)+1</f>
        <v>1</v>
      </c>
      <c r="H6744">
        <f>MOD(D6744-1,6)+1</f>
        <v>6</v>
      </c>
      <c r="I6744">
        <f>37-D6744</f>
        <v>31</v>
      </c>
      <c r="J6744">
        <f>ABS(D6744-D6745)</f>
        <v>10</v>
      </c>
      <c r="K6744">
        <f>AVERAGE(D6744:D6748)</f>
        <v>6</v>
      </c>
      <c r="L6744">
        <f>AVERAGE(D6744:D6763)</f>
        <v>6</v>
      </c>
      <c r="M6744">
        <f>K6744-L6744</f>
        <v>0</v>
      </c>
      <c r="N6744" t="str">
        <f>IF(K6744&gt;L6744,"HIGH ZONE BIAS",IF(K6744&lt;L6744,"LOW ZONE BIAS","EQUILIBRIUM"))</f>
        <v>EQUILIBRIUM</v>
      </c>
    </row>
    <row r="6745">
      <c r="A6745">
        <v>20826</v>
      </c>
      <c r="B6745" t="str">
        <v>2021-03-13</v>
      </c>
      <c r="C6745" t="str">
        <v>Morning</v>
      </c>
      <c r="D6745">
        <v>16</v>
      </c>
      <c r="E6745" t="str">
        <f>IF(MOD(D6745,2)=0,"EVEN","ODD")</f>
        <v>EVEN</v>
      </c>
      <c r="F6745" t="str">
        <f>IF(D6745&lt;=18,"LOW (1-18)","HIGH (19-36)")</f>
        <v>LOW (1-18)</v>
      </c>
      <c r="G6745">
        <f>INT((D6745-1)/6)+1</f>
        <v>3</v>
      </c>
      <c r="H6745">
        <f>MOD(D6745-1,6)+1</f>
        <v>4</v>
      </c>
      <c r="I6745">
        <f>37-D6745</f>
        <v>21</v>
      </c>
      <c r="J6745">
        <f>ABS(D6745-D6746)</f>
        <v>3</v>
      </c>
      <c r="K6745">
        <f>AVERAGE(D6745:D6749)</f>
        <v>16</v>
      </c>
      <c r="L6745">
        <f>AVERAGE(D6745:D6764)</f>
        <v>16</v>
      </c>
      <c r="M6745">
        <f>K6745-L6745</f>
        <v>0</v>
      </c>
      <c r="N6745" t="str">
        <f>IF(K6745&gt;L6745,"HIGH ZONE BIAS",IF(K6745&lt;L6745,"LOW ZONE BIAS","EQUILIBRIUM"))</f>
        <v>EQUILIBRIUM</v>
      </c>
    </row>
    <row r="6746">
      <c r="A6746">
        <v>20825</v>
      </c>
      <c r="B6746" t="str">
        <v>2021-03-12</v>
      </c>
      <c r="C6746" t="str">
        <v>Evening</v>
      </c>
      <c r="D6746">
        <v>13</v>
      </c>
      <c r="E6746" t="str">
        <f>IF(MOD(D6746,2)=0,"EVEN","ODD")</f>
        <v>ODD</v>
      </c>
      <c r="F6746" t="str">
        <f>IF(D6746&lt;=18,"LOW (1-18)","HIGH (19-36)")</f>
        <v>LOW (1-18)</v>
      </c>
      <c r="G6746">
        <f>INT((D6746-1)/6)+1</f>
        <v>3</v>
      </c>
      <c r="H6746">
        <f>MOD(D6746-1,6)+1</f>
        <v>1</v>
      </c>
      <c r="I6746">
        <f>37-D6746</f>
        <v>24</v>
      </c>
      <c r="J6746">
        <f>ABS(D6746-D6747)</f>
        <v>8</v>
      </c>
      <c r="K6746">
        <f>AVERAGE(D6746:D6750)</f>
        <v>13</v>
      </c>
      <c r="L6746">
        <f>AVERAGE(D6746:D6765)</f>
        <v>13</v>
      </c>
      <c r="M6746">
        <f>K6746-L6746</f>
        <v>0</v>
      </c>
      <c r="N6746" t="str">
        <f>IF(K6746&gt;L6746,"HIGH ZONE BIAS",IF(K6746&lt;L6746,"LOW ZONE BIAS","EQUILIBRIUM"))</f>
        <v>EQUILIBRIUM</v>
      </c>
    </row>
    <row r="6747">
      <c r="A6747">
        <v>20824</v>
      </c>
      <c r="B6747" t="str">
        <v>2021-03-12</v>
      </c>
      <c r="C6747" t="str">
        <v>Afternoon</v>
      </c>
      <c r="D6747">
        <v>21</v>
      </c>
      <c r="E6747" t="str">
        <f>IF(MOD(D6747,2)=0,"EVEN","ODD")</f>
        <v>ODD</v>
      </c>
      <c r="F6747" t="str">
        <f>IF(D6747&lt;=18,"LOW (1-18)","HIGH (19-36)")</f>
        <v>HIGH (19-36)</v>
      </c>
      <c r="G6747">
        <f>INT((D6747-1)/6)+1</f>
        <v>4</v>
      </c>
      <c r="H6747">
        <f>MOD(D6747-1,6)+1</f>
        <v>3</v>
      </c>
      <c r="I6747">
        <f>37-D6747</f>
        <v>16</v>
      </c>
      <c r="J6747">
        <f>ABS(D6747-D6748)</f>
        <v>16</v>
      </c>
      <c r="K6747">
        <f>AVERAGE(D6747:D6751)</f>
        <v>21</v>
      </c>
      <c r="L6747">
        <f>AVERAGE(D6747:D6766)</f>
        <v>21</v>
      </c>
      <c r="M6747">
        <f>K6747-L6747</f>
        <v>0</v>
      </c>
      <c r="N6747" t="str">
        <f>IF(K6747&gt;L6747,"HIGH ZONE BIAS",IF(K6747&lt;L6747,"LOW ZONE BIAS","EQUILIBRIUM"))</f>
        <v>EQUILIBRIUM</v>
      </c>
    </row>
    <row r="6748">
      <c r="A6748">
        <v>20823</v>
      </c>
      <c r="B6748" t="str">
        <v>2021-03-12</v>
      </c>
      <c r="C6748" t="str">
        <v>Midday</v>
      </c>
      <c r="D6748">
        <v>5</v>
      </c>
      <c r="E6748" t="str">
        <f>IF(MOD(D6748,2)=0,"EVEN","ODD")</f>
        <v>ODD</v>
      </c>
      <c r="F6748" t="str">
        <f>IF(D6748&lt;=18,"LOW (1-18)","HIGH (19-36)")</f>
        <v>LOW (1-18)</v>
      </c>
      <c r="G6748">
        <f>INT((D6748-1)/6)+1</f>
        <v>1</v>
      </c>
      <c r="H6748">
        <f>MOD(D6748-1,6)+1</f>
        <v>5</v>
      </c>
      <c r="I6748">
        <f>37-D6748</f>
        <v>32</v>
      </c>
      <c r="J6748">
        <f>ABS(D6748-D6749)</f>
        <v>5</v>
      </c>
      <c r="K6748">
        <f>AVERAGE(D6748:D6752)</f>
        <v>5</v>
      </c>
      <c r="L6748">
        <f>AVERAGE(D6748:D6767)</f>
        <v>5</v>
      </c>
      <c r="M6748">
        <f>K6748-L6748</f>
        <v>0</v>
      </c>
      <c r="N6748" t="str">
        <f>IF(K6748&gt;L6748,"HIGH ZONE BIAS",IF(K6748&lt;L6748,"LOW ZONE BIAS","EQUILIBRIUM"))</f>
        <v>EQUILIBRIUM</v>
      </c>
    </row>
    <row r="6749">
      <c r="A6749">
        <v>20822</v>
      </c>
      <c r="B6749" t="str">
        <v>2021-03-12</v>
      </c>
      <c r="C6749" t="str">
        <v>Morning</v>
      </c>
      <c r="D6749">
        <v>10</v>
      </c>
      <c r="E6749" t="str">
        <f>IF(MOD(D6749,2)=0,"EVEN","ODD")</f>
        <v>EVEN</v>
      </c>
      <c r="F6749" t="str">
        <f>IF(D6749&lt;=18,"LOW (1-18)","HIGH (19-36)")</f>
        <v>LOW (1-18)</v>
      </c>
      <c r="G6749">
        <f>INT((D6749-1)/6)+1</f>
        <v>2</v>
      </c>
      <c r="H6749">
        <f>MOD(D6749-1,6)+1</f>
        <v>4</v>
      </c>
      <c r="I6749">
        <f>37-D6749</f>
        <v>27</v>
      </c>
      <c r="J6749">
        <f>ABS(D6749-D6750)</f>
        <v>4</v>
      </c>
      <c r="K6749">
        <f>AVERAGE(D6749:D6753)</f>
        <v>10</v>
      </c>
      <c r="L6749">
        <f>AVERAGE(D6749:D6768)</f>
        <v>10</v>
      </c>
      <c r="M6749">
        <f>K6749-L6749</f>
        <v>0</v>
      </c>
      <c r="N6749" t="str">
        <f>IF(K6749&gt;L6749,"HIGH ZONE BIAS",IF(K6749&lt;L6749,"LOW ZONE BIAS","EQUILIBRIUM"))</f>
        <v>EQUILIBRIUM</v>
      </c>
    </row>
    <row r="6750">
      <c r="A6750">
        <v>20821</v>
      </c>
      <c r="B6750" t="str">
        <v>2021-03-11</v>
      </c>
      <c r="C6750" t="str">
        <v>Evening</v>
      </c>
      <c r="D6750">
        <v>6</v>
      </c>
      <c r="E6750" t="str">
        <f>IF(MOD(D6750,2)=0,"EVEN","ODD")</f>
        <v>EVEN</v>
      </c>
      <c r="F6750" t="str">
        <f>IF(D6750&lt;=18,"LOW (1-18)","HIGH (19-36)")</f>
        <v>LOW (1-18)</v>
      </c>
      <c r="G6750">
        <f>INT((D6750-1)/6)+1</f>
        <v>1</v>
      </c>
      <c r="H6750">
        <f>MOD(D6750-1,6)+1</f>
        <v>6</v>
      </c>
      <c r="I6750">
        <f>37-D6750</f>
        <v>31</v>
      </c>
      <c r="J6750">
        <f>ABS(D6750-D6751)</f>
        <v>9</v>
      </c>
      <c r="K6750">
        <f>AVERAGE(D6750:D6754)</f>
        <v>6</v>
      </c>
      <c r="L6750">
        <f>AVERAGE(D6750:D6769)</f>
        <v>6</v>
      </c>
      <c r="M6750">
        <f>K6750-L6750</f>
        <v>0</v>
      </c>
      <c r="N6750" t="str">
        <f>IF(K6750&gt;L6750,"HIGH ZONE BIAS",IF(K6750&lt;L6750,"LOW ZONE BIAS","EQUILIBRIUM"))</f>
        <v>EQUILIBRIUM</v>
      </c>
    </row>
    <row r="6751">
      <c r="A6751">
        <v>20820</v>
      </c>
      <c r="B6751" t="str">
        <v>2021-03-11</v>
      </c>
      <c r="C6751" t="str">
        <v>Afternoon</v>
      </c>
      <c r="D6751">
        <v>15</v>
      </c>
      <c r="E6751" t="str">
        <f>IF(MOD(D6751,2)=0,"EVEN","ODD")</f>
        <v>ODD</v>
      </c>
      <c r="F6751" t="str">
        <f>IF(D6751&lt;=18,"LOW (1-18)","HIGH (19-36)")</f>
        <v>LOW (1-18)</v>
      </c>
      <c r="G6751">
        <f>INT((D6751-1)/6)+1</f>
        <v>3</v>
      </c>
      <c r="H6751">
        <f>MOD(D6751-1,6)+1</f>
        <v>3</v>
      </c>
      <c r="I6751">
        <f>37-D6751</f>
        <v>22</v>
      </c>
      <c r="J6751">
        <f>ABS(D6751-D6752)</f>
        <v>12</v>
      </c>
      <c r="K6751">
        <f>AVERAGE(D6751:D6755)</f>
        <v>15</v>
      </c>
      <c r="L6751">
        <f>AVERAGE(D6751:D6770)</f>
        <v>15</v>
      </c>
      <c r="M6751">
        <f>K6751-L6751</f>
        <v>0</v>
      </c>
      <c r="N6751" t="str">
        <f>IF(K6751&gt;L6751,"HIGH ZONE BIAS",IF(K6751&lt;L6751,"LOW ZONE BIAS","EQUILIBRIUM"))</f>
        <v>EQUILIBRIUM</v>
      </c>
    </row>
    <row r="6752">
      <c r="A6752">
        <v>20819</v>
      </c>
      <c r="B6752" t="str">
        <v>2021-03-11</v>
      </c>
      <c r="C6752" t="str">
        <v>Midday</v>
      </c>
      <c r="D6752">
        <v>3</v>
      </c>
      <c r="E6752" t="str">
        <f>IF(MOD(D6752,2)=0,"EVEN","ODD")</f>
        <v>ODD</v>
      </c>
      <c r="F6752" t="str">
        <f>IF(D6752&lt;=18,"LOW (1-18)","HIGH (19-36)")</f>
        <v>LOW (1-18)</v>
      </c>
      <c r="G6752">
        <f>INT((D6752-1)/6)+1</f>
        <v>1</v>
      </c>
      <c r="H6752">
        <f>MOD(D6752-1,6)+1</f>
        <v>3</v>
      </c>
      <c r="I6752">
        <f>37-D6752</f>
        <v>34</v>
      </c>
      <c r="J6752">
        <f>ABS(D6752-D6753)</f>
        <v>10</v>
      </c>
      <c r="K6752">
        <f>AVERAGE(D6752:D6756)</f>
        <v>3</v>
      </c>
      <c r="L6752">
        <f>AVERAGE(D6752:D6771)</f>
        <v>3</v>
      </c>
      <c r="M6752">
        <f>K6752-L6752</f>
        <v>0</v>
      </c>
      <c r="N6752" t="str">
        <f>IF(K6752&gt;L6752,"HIGH ZONE BIAS",IF(K6752&lt;L6752,"LOW ZONE BIAS","EQUILIBRIUM"))</f>
        <v>EQUILIBRIUM</v>
      </c>
    </row>
    <row r="6753">
      <c r="A6753">
        <v>20818</v>
      </c>
      <c r="B6753" t="str">
        <v>2021-03-11</v>
      </c>
      <c r="C6753" t="str">
        <v>Morning</v>
      </c>
      <c r="D6753">
        <v>13</v>
      </c>
      <c r="E6753" t="str">
        <f>IF(MOD(D6753,2)=0,"EVEN","ODD")</f>
        <v>ODD</v>
      </c>
      <c r="F6753" t="str">
        <f>IF(D6753&lt;=18,"LOW (1-18)","HIGH (19-36)")</f>
        <v>LOW (1-18)</v>
      </c>
      <c r="G6753">
        <f>INT((D6753-1)/6)+1</f>
        <v>3</v>
      </c>
      <c r="H6753">
        <f>MOD(D6753-1,6)+1</f>
        <v>1</v>
      </c>
      <c r="I6753">
        <f>37-D6753</f>
        <v>24</v>
      </c>
      <c r="J6753">
        <f>ABS(D6753-D6754)</f>
        <v>11</v>
      </c>
      <c r="K6753">
        <f>AVERAGE(D6753:D6757)</f>
        <v>13</v>
      </c>
      <c r="L6753">
        <f>AVERAGE(D6753:D6772)</f>
        <v>13</v>
      </c>
      <c r="M6753">
        <f>K6753-L6753</f>
        <v>0</v>
      </c>
      <c r="N6753" t="str">
        <f>IF(K6753&gt;L6753,"HIGH ZONE BIAS",IF(K6753&lt;L6753,"LOW ZONE BIAS","EQUILIBRIUM"))</f>
        <v>EQUILIBRIUM</v>
      </c>
    </row>
    <row r="6754">
      <c r="A6754">
        <v>20817</v>
      </c>
      <c r="B6754" t="str">
        <v>2021-03-10</v>
      </c>
      <c r="C6754" t="str">
        <v>Evening</v>
      </c>
      <c r="D6754">
        <v>24</v>
      </c>
      <c r="E6754" t="str">
        <f>IF(MOD(D6754,2)=0,"EVEN","ODD")</f>
        <v>EVEN</v>
      </c>
      <c r="F6754" t="str">
        <f>IF(D6754&lt;=18,"LOW (1-18)","HIGH (19-36)")</f>
        <v>HIGH (19-36)</v>
      </c>
      <c r="G6754">
        <f>INT((D6754-1)/6)+1</f>
        <v>4</v>
      </c>
      <c r="H6754">
        <f>MOD(D6754-1,6)+1</f>
        <v>6</v>
      </c>
      <c r="I6754">
        <f>37-D6754</f>
        <v>13</v>
      </c>
      <c r="J6754">
        <f>ABS(D6754-D6755)</f>
        <v>8</v>
      </c>
      <c r="K6754">
        <f>AVERAGE(D6754:D6758)</f>
        <v>24</v>
      </c>
      <c r="L6754">
        <f>AVERAGE(D6754:D6773)</f>
        <v>24</v>
      </c>
      <c r="M6754">
        <f>K6754-L6754</f>
        <v>0</v>
      </c>
      <c r="N6754" t="str">
        <f>IF(K6754&gt;L6754,"HIGH ZONE BIAS",IF(K6754&lt;L6754,"LOW ZONE BIAS","EQUILIBRIUM"))</f>
        <v>EQUILIBRIUM</v>
      </c>
    </row>
    <row r="6755">
      <c r="A6755">
        <v>20816</v>
      </c>
      <c r="B6755" t="str">
        <v>2021-03-10</v>
      </c>
      <c r="C6755" t="str">
        <v>Afternoon</v>
      </c>
      <c r="D6755">
        <v>32</v>
      </c>
      <c r="E6755" t="str">
        <f>IF(MOD(D6755,2)=0,"EVEN","ODD")</f>
        <v>EVEN</v>
      </c>
      <c r="F6755" t="str">
        <f>IF(D6755&lt;=18,"LOW (1-18)","HIGH (19-36)")</f>
        <v>HIGH (19-36)</v>
      </c>
      <c r="G6755">
        <f>INT((D6755-1)/6)+1</f>
        <v>6</v>
      </c>
      <c r="H6755">
        <f>MOD(D6755-1,6)+1</f>
        <v>2</v>
      </c>
      <c r="I6755">
        <f>37-D6755</f>
        <v>5</v>
      </c>
      <c r="J6755">
        <f>ABS(D6755-D6756)</f>
        <v>25</v>
      </c>
      <c r="K6755">
        <f>AVERAGE(D6755:D6759)</f>
        <v>32</v>
      </c>
      <c r="L6755">
        <f>AVERAGE(D6755:D6774)</f>
        <v>32</v>
      </c>
      <c r="M6755">
        <f>K6755-L6755</f>
        <v>0</v>
      </c>
      <c r="N6755" t="str">
        <f>IF(K6755&gt;L6755,"HIGH ZONE BIAS",IF(K6755&lt;L6755,"LOW ZONE BIAS","EQUILIBRIUM"))</f>
        <v>EQUILIBRIUM</v>
      </c>
    </row>
    <row r="6756">
      <c r="A6756">
        <v>20815</v>
      </c>
      <c r="B6756" t="str">
        <v>2021-03-10</v>
      </c>
      <c r="C6756" t="str">
        <v>Midday</v>
      </c>
      <c r="D6756">
        <v>7</v>
      </c>
      <c r="E6756" t="str">
        <f>IF(MOD(D6756,2)=0,"EVEN","ODD")</f>
        <v>ODD</v>
      </c>
      <c r="F6756" t="str">
        <f>IF(D6756&lt;=18,"LOW (1-18)","HIGH (19-36)")</f>
        <v>LOW (1-18)</v>
      </c>
      <c r="G6756">
        <f>INT((D6756-1)/6)+1</f>
        <v>2</v>
      </c>
      <c r="H6756">
        <f>MOD(D6756-1,6)+1</f>
        <v>1</v>
      </c>
      <c r="I6756">
        <f>37-D6756</f>
        <v>30</v>
      </c>
      <c r="J6756">
        <f>ABS(D6756-D6757)</f>
        <v>11</v>
      </c>
      <c r="K6756">
        <f>AVERAGE(D6756:D6760)</f>
        <v>7</v>
      </c>
      <c r="L6756">
        <f>AVERAGE(D6756:D6775)</f>
        <v>7</v>
      </c>
      <c r="M6756">
        <f>K6756-L6756</f>
        <v>0</v>
      </c>
      <c r="N6756" t="str">
        <f>IF(K6756&gt;L6756,"HIGH ZONE BIAS",IF(K6756&lt;L6756,"LOW ZONE BIAS","EQUILIBRIUM"))</f>
        <v>EQUILIBRIUM</v>
      </c>
    </row>
    <row r="6757">
      <c r="A6757">
        <v>20814</v>
      </c>
      <c r="B6757" t="str">
        <v>2021-03-10</v>
      </c>
      <c r="C6757" t="str">
        <v>Morning</v>
      </c>
      <c r="D6757">
        <v>18</v>
      </c>
      <c r="E6757" t="str">
        <f>IF(MOD(D6757,2)=0,"EVEN","ODD")</f>
        <v>EVEN</v>
      </c>
      <c r="F6757" t="str">
        <f>IF(D6757&lt;=18,"LOW (1-18)","HIGH (19-36)")</f>
        <v>LOW (1-18)</v>
      </c>
      <c r="G6757">
        <f>INT((D6757-1)/6)+1</f>
        <v>3</v>
      </c>
      <c r="H6757">
        <f>MOD(D6757-1,6)+1</f>
        <v>6</v>
      </c>
      <c r="I6757">
        <f>37-D6757</f>
        <v>19</v>
      </c>
      <c r="J6757">
        <f>ABS(D6757-D6758)</f>
        <v>3</v>
      </c>
      <c r="K6757">
        <f>AVERAGE(D6757:D6761)</f>
        <v>18</v>
      </c>
      <c r="L6757">
        <f>AVERAGE(D6757:D6776)</f>
        <v>18</v>
      </c>
      <c r="M6757">
        <f>K6757-L6757</f>
        <v>0</v>
      </c>
      <c r="N6757" t="str">
        <f>IF(K6757&gt;L6757,"HIGH ZONE BIAS",IF(K6757&lt;L6757,"LOW ZONE BIAS","EQUILIBRIUM"))</f>
        <v>EQUILIBRIUM</v>
      </c>
    </row>
    <row r="6758">
      <c r="A6758">
        <v>20813</v>
      </c>
      <c r="B6758" t="str">
        <v>2021-03-09</v>
      </c>
      <c r="C6758" t="str">
        <v>Evening</v>
      </c>
      <c r="D6758">
        <v>21</v>
      </c>
      <c r="E6758" t="str">
        <f>IF(MOD(D6758,2)=0,"EVEN","ODD")</f>
        <v>ODD</v>
      </c>
      <c r="F6758" t="str">
        <f>IF(D6758&lt;=18,"LOW (1-18)","HIGH (19-36)")</f>
        <v>HIGH (19-36)</v>
      </c>
      <c r="G6758">
        <f>INT((D6758-1)/6)+1</f>
        <v>4</v>
      </c>
      <c r="H6758">
        <f>MOD(D6758-1,6)+1</f>
        <v>3</v>
      </c>
      <c r="I6758">
        <f>37-D6758</f>
        <v>16</v>
      </c>
      <c r="J6758">
        <f>ABS(D6758-D6759)</f>
        <v>6</v>
      </c>
      <c r="K6758">
        <f>AVERAGE(D6758:D6762)</f>
        <v>21</v>
      </c>
      <c r="L6758">
        <f>AVERAGE(D6758:D6777)</f>
        <v>21</v>
      </c>
      <c r="M6758">
        <f>K6758-L6758</f>
        <v>0</v>
      </c>
      <c r="N6758" t="str">
        <f>IF(K6758&gt;L6758,"HIGH ZONE BIAS",IF(K6758&lt;L6758,"LOW ZONE BIAS","EQUILIBRIUM"))</f>
        <v>EQUILIBRIUM</v>
      </c>
    </row>
    <row r="6759">
      <c r="A6759">
        <v>20812</v>
      </c>
      <c r="B6759" t="str">
        <v>2021-03-09</v>
      </c>
      <c r="C6759" t="str">
        <v>Afternoon</v>
      </c>
      <c r="D6759">
        <v>15</v>
      </c>
      <c r="E6759" t="str">
        <f>IF(MOD(D6759,2)=0,"EVEN","ODD")</f>
        <v>ODD</v>
      </c>
      <c r="F6759" t="str">
        <f>IF(D6759&lt;=18,"LOW (1-18)","HIGH (19-36)")</f>
        <v>LOW (1-18)</v>
      </c>
      <c r="G6759">
        <f>INT((D6759-1)/6)+1</f>
        <v>3</v>
      </c>
      <c r="H6759">
        <f>MOD(D6759-1,6)+1</f>
        <v>3</v>
      </c>
      <c r="I6759">
        <f>37-D6759</f>
        <v>22</v>
      </c>
      <c r="J6759">
        <f>ABS(D6759-D6760)</f>
        <v>7</v>
      </c>
      <c r="K6759">
        <f>AVERAGE(D6759:D6763)</f>
        <v>15</v>
      </c>
      <c r="L6759">
        <f>AVERAGE(D6759:D6778)</f>
        <v>15</v>
      </c>
      <c r="M6759">
        <f>K6759-L6759</f>
        <v>0</v>
      </c>
      <c r="N6759" t="str">
        <f>IF(K6759&gt;L6759,"HIGH ZONE BIAS",IF(K6759&lt;L6759,"LOW ZONE BIAS","EQUILIBRIUM"))</f>
        <v>EQUILIBRIUM</v>
      </c>
    </row>
    <row r="6760">
      <c r="A6760">
        <v>20811</v>
      </c>
      <c r="B6760" t="str">
        <v>2021-03-09</v>
      </c>
      <c r="C6760" t="str">
        <v>Midday</v>
      </c>
      <c r="D6760">
        <v>22</v>
      </c>
      <c r="E6760" t="str">
        <f>IF(MOD(D6760,2)=0,"EVEN","ODD")</f>
        <v>EVEN</v>
      </c>
      <c r="F6760" t="str">
        <f>IF(D6760&lt;=18,"LOW (1-18)","HIGH (19-36)")</f>
        <v>HIGH (19-36)</v>
      </c>
      <c r="G6760">
        <f>INT((D6760-1)/6)+1</f>
        <v>4</v>
      </c>
      <c r="H6760">
        <f>MOD(D6760-1,6)+1</f>
        <v>4</v>
      </c>
      <c r="I6760">
        <f>37-D6760</f>
        <v>15</v>
      </c>
      <c r="J6760">
        <f>ABS(D6760-D6761)</f>
        <v>1</v>
      </c>
      <c r="K6760">
        <f>AVERAGE(D6760:D6764)</f>
        <v>22</v>
      </c>
      <c r="L6760">
        <f>AVERAGE(D6760:D6779)</f>
        <v>22</v>
      </c>
      <c r="M6760">
        <f>K6760-L6760</f>
        <v>0</v>
      </c>
      <c r="N6760" t="str">
        <f>IF(K6760&gt;L6760,"HIGH ZONE BIAS",IF(K6760&lt;L6760,"LOW ZONE BIAS","EQUILIBRIUM"))</f>
        <v>EQUILIBRIUM</v>
      </c>
    </row>
    <row r="6761">
      <c r="A6761">
        <v>20810</v>
      </c>
      <c r="B6761" t="str">
        <v>2021-03-09</v>
      </c>
      <c r="C6761" t="str">
        <v>Morning</v>
      </c>
      <c r="D6761">
        <v>21</v>
      </c>
      <c r="E6761" t="str">
        <f>IF(MOD(D6761,2)=0,"EVEN","ODD")</f>
        <v>ODD</v>
      </c>
      <c r="F6761" t="str">
        <f>IF(D6761&lt;=18,"LOW (1-18)","HIGH (19-36)")</f>
        <v>HIGH (19-36)</v>
      </c>
      <c r="G6761">
        <f>INT((D6761-1)/6)+1</f>
        <v>4</v>
      </c>
      <c r="H6761">
        <f>MOD(D6761-1,6)+1</f>
        <v>3</v>
      </c>
      <c r="I6761">
        <f>37-D6761</f>
        <v>16</v>
      </c>
      <c r="J6761">
        <f>ABS(D6761-D6762)</f>
        <v>16</v>
      </c>
      <c r="K6761">
        <f>AVERAGE(D6761:D6765)</f>
        <v>21</v>
      </c>
      <c r="L6761">
        <f>AVERAGE(D6761:D6780)</f>
        <v>21</v>
      </c>
      <c r="M6761">
        <f>K6761-L6761</f>
        <v>0</v>
      </c>
      <c r="N6761" t="str">
        <f>IF(K6761&gt;L6761,"HIGH ZONE BIAS",IF(K6761&lt;L6761,"LOW ZONE BIAS","EQUILIBRIUM"))</f>
        <v>EQUILIBRIUM</v>
      </c>
    </row>
    <row r="6762">
      <c r="A6762">
        <v>20809</v>
      </c>
      <c r="B6762" t="str">
        <v>2021-03-08</v>
      </c>
      <c r="C6762" t="str">
        <v>Evening</v>
      </c>
      <c r="D6762">
        <v>5</v>
      </c>
      <c r="E6762" t="str">
        <f>IF(MOD(D6762,2)=0,"EVEN","ODD")</f>
        <v>ODD</v>
      </c>
      <c r="F6762" t="str">
        <f>IF(D6762&lt;=18,"LOW (1-18)","HIGH (19-36)")</f>
        <v>LOW (1-18)</v>
      </c>
      <c r="G6762">
        <f>INT((D6762-1)/6)+1</f>
        <v>1</v>
      </c>
      <c r="H6762">
        <f>MOD(D6762-1,6)+1</f>
        <v>5</v>
      </c>
      <c r="I6762">
        <f>37-D6762</f>
        <v>32</v>
      </c>
      <c r="J6762">
        <f>ABS(D6762-D6763)</f>
        <v>0</v>
      </c>
      <c r="K6762">
        <f>AVERAGE(D6762:D6766)</f>
        <v>5</v>
      </c>
      <c r="L6762">
        <f>AVERAGE(D6762:D6781)</f>
        <v>5</v>
      </c>
      <c r="M6762">
        <f>K6762-L6762</f>
        <v>0</v>
      </c>
      <c r="N6762" t="str">
        <f>IF(K6762&gt;L6762,"HIGH ZONE BIAS",IF(K6762&lt;L6762,"LOW ZONE BIAS","EQUILIBRIUM"))</f>
        <v>EQUILIBRIUM</v>
      </c>
    </row>
    <row r="6763">
      <c r="A6763">
        <v>20808</v>
      </c>
      <c r="B6763" t="str">
        <v>2021-03-08</v>
      </c>
      <c r="C6763" t="str">
        <v>Afternoon</v>
      </c>
      <c r="D6763">
        <v>5</v>
      </c>
      <c r="E6763" t="str">
        <f>IF(MOD(D6763,2)=0,"EVEN","ODD")</f>
        <v>ODD</v>
      </c>
      <c r="F6763" t="str">
        <f>IF(D6763&lt;=18,"LOW (1-18)","HIGH (19-36)")</f>
        <v>LOW (1-18)</v>
      </c>
      <c r="G6763">
        <f>INT((D6763-1)/6)+1</f>
        <v>1</v>
      </c>
      <c r="H6763">
        <f>MOD(D6763-1,6)+1</f>
        <v>5</v>
      </c>
      <c r="I6763">
        <f>37-D6763</f>
        <v>32</v>
      </c>
      <c r="J6763">
        <f>ABS(D6763-D6764)</f>
        <v>25</v>
      </c>
      <c r="K6763">
        <f>AVERAGE(D6763:D6767)</f>
        <v>5</v>
      </c>
      <c r="L6763">
        <f>AVERAGE(D6763:D6782)</f>
        <v>5</v>
      </c>
      <c r="M6763">
        <f>K6763-L6763</f>
        <v>0</v>
      </c>
      <c r="N6763" t="str">
        <f>IF(K6763&gt;L6763,"HIGH ZONE BIAS",IF(K6763&lt;L6763,"LOW ZONE BIAS","EQUILIBRIUM"))</f>
        <v>EQUILIBRIUM</v>
      </c>
    </row>
    <row r="6764">
      <c r="A6764">
        <v>20807</v>
      </c>
      <c r="B6764" t="str">
        <v>2021-03-08</v>
      </c>
      <c r="C6764" t="str">
        <v>Midday</v>
      </c>
      <c r="D6764">
        <v>30</v>
      </c>
      <c r="E6764" t="str">
        <f>IF(MOD(D6764,2)=0,"EVEN","ODD")</f>
        <v>EVEN</v>
      </c>
      <c r="F6764" t="str">
        <f>IF(D6764&lt;=18,"LOW (1-18)","HIGH (19-36)")</f>
        <v>HIGH (19-36)</v>
      </c>
      <c r="G6764">
        <f>INT((D6764-1)/6)+1</f>
        <v>5</v>
      </c>
      <c r="H6764">
        <f>MOD(D6764-1,6)+1</f>
        <v>6</v>
      </c>
      <c r="I6764">
        <f>37-D6764</f>
        <v>7</v>
      </c>
      <c r="J6764">
        <f>ABS(D6764-D6765)</f>
        <v>9</v>
      </c>
      <c r="K6764">
        <f>AVERAGE(D6764:D6768)</f>
        <v>30</v>
      </c>
      <c r="L6764">
        <f>AVERAGE(D6764:D6783)</f>
        <v>30</v>
      </c>
      <c r="M6764">
        <f>K6764-L6764</f>
        <v>0</v>
      </c>
      <c r="N6764" t="str">
        <f>IF(K6764&gt;L6764,"HIGH ZONE BIAS",IF(K6764&lt;L6764,"LOW ZONE BIAS","EQUILIBRIUM"))</f>
        <v>EQUILIBRIUM</v>
      </c>
    </row>
    <row r="6765">
      <c r="A6765">
        <v>20806</v>
      </c>
      <c r="B6765" t="str">
        <v>2021-03-08</v>
      </c>
      <c r="C6765" t="str">
        <v>Morning</v>
      </c>
      <c r="D6765">
        <v>21</v>
      </c>
      <c r="E6765" t="str">
        <f>IF(MOD(D6765,2)=0,"EVEN","ODD")</f>
        <v>ODD</v>
      </c>
      <c r="F6765" t="str">
        <f>IF(D6765&lt;=18,"LOW (1-18)","HIGH (19-36)")</f>
        <v>HIGH (19-36)</v>
      </c>
      <c r="G6765">
        <f>INT((D6765-1)/6)+1</f>
        <v>4</v>
      </c>
      <c r="H6765">
        <f>MOD(D6765-1,6)+1</f>
        <v>3</v>
      </c>
      <c r="I6765">
        <f>37-D6765</f>
        <v>16</v>
      </c>
      <c r="J6765">
        <f>ABS(D6765-D6766)</f>
        <v>8</v>
      </c>
      <c r="K6765">
        <f>AVERAGE(D6765:D6769)</f>
        <v>21</v>
      </c>
      <c r="L6765">
        <f>AVERAGE(D6765:D6784)</f>
        <v>21</v>
      </c>
      <c r="M6765">
        <f>K6765-L6765</f>
        <v>0</v>
      </c>
      <c r="N6765" t="str">
        <f>IF(K6765&gt;L6765,"HIGH ZONE BIAS",IF(K6765&lt;L6765,"LOW ZONE BIAS","EQUILIBRIUM"))</f>
        <v>EQUILIBRIUM</v>
      </c>
    </row>
    <row r="6766">
      <c r="A6766">
        <v>20805</v>
      </c>
      <c r="B6766" t="str">
        <v>2021-03-06</v>
      </c>
      <c r="C6766" t="str">
        <v>Evening</v>
      </c>
      <c r="D6766">
        <v>29</v>
      </c>
      <c r="E6766" t="str">
        <f>IF(MOD(D6766,2)=0,"EVEN","ODD")</f>
        <v>ODD</v>
      </c>
      <c r="F6766" t="str">
        <f>IF(D6766&lt;=18,"LOW (1-18)","HIGH (19-36)")</f>
        <v>HIGH (19-36)</v>
      </c>
      <c r="G6766">
        <f>INT((D6766-1)/6)+1</f>
        <v>5</v>
      </c>
      <c r="H6766">
        <f>MOD(D6766-1,6)+1</f>
        <v>5</v>
      </c>
      <c r="I6766">
        <f>37-D6766</f>
        <v>8</v>
      </c>
      <c r="J6766">
        <f>ABS(D6766-D6767)</f>
        <v>6</v>
      </c>
      <c r="K6766">
        <f>AVERAGE(D6766:D6770)</f>
        <v>29</v>
      </c>
      <c r="L6766">
        <f>AVERAGE(D6766:D6785)</f>
        <v>29</v>
      </c>
      <c r="M6766">
        <f>K6766-L6766</f>
        <v>0</v>
      </c>
      <c r="N6766" t="str">
        <f>IF(K6766&gt;L6766,"HIGH ZONE BIAS",IF(K6766&lt;L6766,"LOW ZONE BIAS","EQUILIBRIUM"))</f>
        <v>EQUILIBRIUM</v>
      </c>
    </row>
    <row r="6767">
      <c r="A6767">
        <v>20804</v>
      </c>
      <c r="B6767" t="str">
        <v>2021-03-06</v>
      </c>
      <c r="C6767" t="str">
        <v>Afternoon</v>
      </c>
      <c r="D6767">
        <v>35</v>
      </c>
      <c r="E6767" t="str">
        <f>IF(MOD(D6767,2)=0,"EVEN","ODD")</f>
        <v>ODD</v>
      </c>
      <c r="F6767" t="str">
        <f>IF(D6767&lt;=18,"LOW (1-18)","HIGH (19-36)")</f>
        <v>HIGH (19-36)</v>
      </c>
      <c r="G6767">
        <f>INT((D6767-1)/6)+1</f>
        <v>6</v>
      </c>
      <c r="H6767">
        <f>MOD(D6767-1,6)+1</f>
        <v>5</v>
      </c>
      <c r="I6767">
        <f>37-D6767</f>
        <v>2</v>
      </c>
      <c r="J6767">
        <f>ABS(D6767-D6768)</f>
        <v>8</v>
      </c>
      <c r="K6767">
        <f>AVERAGE(D6767:D6771)</f>
        <v>35</v>
      </c>
      <c r="L6767">
        <f>AVERAGE(D6767:D6786)</f>
        <v>35</v>
      </c>
      <c r="M6767">
        <f>K6767-L6767</f>
        <v>0</v>
      </c>
      <c r="N6767" t="str">
        <f>IF(K6767&gt;L6767,"HIGH ZONE BIAS",IF(K6767&lt;L6767,"LOW ZONE BIAS","EQUILIBRIUM"))</f>
        <v>EQUILIBRIUM</v>
      </c>
    </row>
    <row r="6768">
      <c r="A6768">
        <v>20803</v>
      </c>
      <c r="B6768" t="str">
        <v>2021-03-06</v>
      </c>
      <c r="C6768" t="str">
        <v>Midday</v>
      </c>
      <c r="D6768">
        <v>27</v>
      </c>
      <c r="E6768" t="str">
        <f>IF(MOD(D6768,2)=0,"EVEN","ODD")</f>
        <v>ODD</v>
      </c>
      <c r="F6768" t="str">
        <f>IF(D6768&lt;=18,"LOW (1-18)","HIGH (19-36)")</f>
        <v>HIGH (19-36)</v>
      </c>
      <c r="G6768">
        <f>INT((D6768-1)/6)+1</f>
        <v>5</v>
      </c>
      <c r="H6768">
        <f>MOD(D6768-1,6)+1</f>
        <v>3</v>
      </c>
      <c r="I6768">
        <f>37-D6768</f>
        <v>10</v>
      </c>
      <c r="J6768">
        <f>ABS(D6768-D6769)</f>
        <v>0</v>
      </c>
      <c r="K6768">
        <f>AVERAGE(D6768:D6772)</f>
        <v>27</v>
      </c>
      <c r="L6768">
        <f>AVERAGE(D6768:D6787)</f>
        <v>27</v>
      </c>
      <c r="M6768">
        <f>K6768-L6768</f>
        <v>0</v>
      </c>
      <c r="N6768" t="str">
        <f>IF(K6768&gt;L6768,"HIGH ZONE BIAS",IF(K6768&lt;L6768,"LOW ZONE BIAS","EQUILIBRIUM"))</f>
        <v>EQUILIBRIUM</v>
      </c>
    </row>
    <row r="6769">
      <c r="A6769">
        <v>20802</v>
      </c>
      <c r="B6769" t="str">
        <v>2021-03-06</v>
      </c>
      <c r="C6769" t="str">
        <v>Morning</v>
      </c>
      <c r="D6769">
        <v>27</v>
      </c>
      <c r="E6769" t="str">
        <f>IF(MOD(D6769,2)=0,"EVEN","ODD")</f>
        <v>ODD</v>
      </c>
      <c r="F6769" t="str">
        <f>IF(D6769&lt;=18,"LOW (1-18)","HIGH (19-36)")</f>
        <v>HIGH (19-36)</v>
      </c>
      <c r="G6769">
        <f>INT((D6769-1)/6)+1</f>
        <v>5</v>
      </c>
      <c r="H6769">
        <f>MOD(D6769-1,6)+1</f>
        <v>3</v>
      </c>
      <c r="I6769">
        <f>37-D6769</f>
        <v>10</v>
      </c>
      <c r="J6769">
        <f>ABS(D6769-D6770)</f>
        <v>23</v>
      </c>
      <c r="K6769">
        <f>AVERAGE(D6769:D6773)</f>
        <v>27</v>
      </c>
      <c r="L6769">
        <f>AVERAGE(D6769:D6788)</f>
        <v>27</v>
      </c>
      <c r="M6769">
        <f>K6769-L6769</f>
        <v>0</v>
      </c>
      <c r="N6769" t="str">
        <f>IF(K6769&gt;L6769,"HIGH ZONE BIAS",IF(K6769&lt;L6769,"LOW ZONE BIAS","EQUILIBRIUM"))</f>
        <v>EQUILIBRIUM</v>
      </c>
    </row>
    <row r="6770">
      <c r="A6770">
        <v>20801</v>
      </c>
      <c r="B6770" t="str">
        <v>2021-03-05</v>
      </c>
      <c r="C6770" t="str">
        <v>Evening</v>
      </c>
      <c r="D6770">
        <v>4</v>
      </c>
      <c r="E6770" t="str">
        <f>IF(MOD(D6770,2)=0,"EVEN","ODD")</f>
        <v>EVEN</v>
      </c>
      <c r="F6770" t="str">
        <f>IF(D6770&lt;=18,"LOW (1-18)","HIGH (19-36)")</f>
        <v>LOW (1-18)</v>
      </c>
      <c r="G6770">
        <f>INT((D6770-1)/6)+1</f>
        <v>1</v>
      </c>
      <c r="H6770">
        <f>MOD(D6770-1,6)+1</f>
        <v>4</v>
      </c>
      <c r="I6770">
        <f>37-D6770</f>
        <v>33</v>
      </c>
      <c r="J6770">
        <f>ABS(D6770-D6771)</f>
        <v>4</v>
      </c>
      <c r="K6770">
        <f>AVERAGE(D6770:D6774)</f>
        <v>4</v>
      </c>
      <c r="L6770">
        <f>AVERAGE(D6770:D6789)</f>
        <v>4</v>
      </c>
      <c r="M6770">
        <f>K6770-L6770</f>
        <v>0</v>
      </c>
      <c r="N6770" t="str">
        <f>IF(K6770&gt;L6770,"HIGH ZONE BIAS",IF(K6770&lt;L6770,"LOW ZONE BIAS","EQUILIBRIUM"))</f>
        <v>EQUILIBRIUM</v>
      </c>
    </row>
    <row r="6771">
      <c r="A6771">
        <v>20800</v>
      </c>
      <c r="B6771" t="str">
        <v>2021-03-05</v>
      </c>
      <c r="C6771" t="str">
        <v>Afternoon</v>
      </c>
      <c r="D6771">
        <v>8</v>
      </c>
      <c r="E6771" t="str">
        <f>IF(MOD(D6771,2)=0,"EVEN","ODD")</f>
        <v>EVEN</v>
      </c>
      <c r="F6771" t="str">
        <f>IF(D6771&lt;=18,"LOW (1-18)","HIGH (19-36)")</f>
        <v>LOW (1-18)</v>
      </c>
      <c r="G6771">
        <f>INT((D6771-1)/6)+1</f>
        <v>2</v>
      </c>
      <c r="H6771">
        <f>MOD(D6771-1,6)+1</f>
        <v>2</v>
      </c>
      <c r="I6771">
        <f>37-D6771</f>
        <v>29</v>
      </c>
      <c r="J6771">
        <f>ABS(D6771-D6772)</f>
        <v>15</v>
      </c>
      <c r="K6771">
        <f>AVERAGE(D6771:D6775)</f>
        <v>8</v>
      </c>
      <c r="L6771">
        <f>AVERAGE(D6771:D6790)</f>
        <v>8</v>
      </c>
      <c r="M6771">
        <f>K6771-L6771</f>
        <v>0</v>
      </c>
      <c r="N6771" t="str">
        <f>IF(K6771&gt;L6771,"HIGH ZONE BIAS",IF(K6771&lt;L6771,"LOW ZONE BIAS","EQUILIBRIUM"))</f>
        <v>EQUILIBRIUM</v>
      </c>
    </row>
    <row r="6772">
      <c r="A6772">
        <v>20799</v>
      </c>
      <c r="B6772" t="str">
        <v>2021-03-05</v>
      </c>
      <c r="C6772" t="str">
        <v>Midday</v>
      </c>
      <c r="D6772">
        <v>23</v>
      </c>
      <c r="E6772" t="str">
        <f>IF(MOD(D6772,2)=0,"EVEN","ODD")</f>
        <v>ODD</v>
      </c>
      <c r="F6772" t="str">
        <f>IF(D6772&lt;=18,"LOW (1-18)","HIGH (19-36)")</f>
        <v>HIGH (19-36)</v>
      </c>
      <c r="G6772">
        <f>INT((D6772-1)/6)+1</f>
        <v>4</v>
      </c>
      <c r="H6772">
        <f>MOD(D6772-1,6)+1</f>
        <v>5</v>
      </c>
      <c r="I6772">
        <f>37-D6772</f>
        <v>14</v>
      </c>
      <c r="J6772">
        <f>ABS(D6772-D6773)</f>
        <v>6</v>
      </c>
      <c r="K6772">
        <f>AVERAGE(D6772:D6776)</f>
        <v>23</v>
      </c>
      <c r="L6772">
        <f>AVERAGE(D6772:D6791)</f>
        <v>23</v>
      </c>
      <c r="M6772">
        <f>K6772-L6772</f>
        <v>0</v>
      </c>
      <c r="N6772" t="str">
        <f>IF(K6772&gt;L6772,"HIGH ZONE BIAS",IF(K6772&lt;L6772,"LOW ZONE BIAS","EQUILIBRIUM"))</f>
        <v>EQUILIBRIUM</v>
      </c>
    </row>
    <row r="6773">
      <c r="A6773">
        <v>20798</v>
      </c>
      <c r="B6773" t="str">
        <v>2021-03-05</v>
      </c>
      <c r="C6773" t="str">
        <v>Morning</v>
      </c>
      <c r="D6773">
        <v>29</v>
      </c>
      <c r="E6773" t="str">
        <f>IF(MOD(D6773,2)=0,"EVEN","ODD")</f>
        <v>ODD</v>
      </c>
      <c r="F6773" t="str">
        <f>IF(D6773&lt;=18,"LOW (1-18)","HIGH (19-36)")</f>
        <v>HIGH (19-36)</v>
      </c>
      <c r="G6773">
        <f>INT((D6773-1)/6)+1</f>
        <v>5</v>
      </c>
      <c r="H6773">
        <f>MOD(D6773-1,6)+1</f>
        <v>5</v>
      </c>
      <c r="I6773">
        <f>37-D6773</f>
        <v>8</v>
      </c>
      <c r="J6773">
        <f>ABS(D6773-D6774)</f>
        <v>25</v>
      </c>
      <c r="K6773">
        <f>AVERAGE(D6773:D6777)</f>
        <v>29</v>
      </c>
      <c r="L6773">
        <f>AVERAGE(D6773:D6792)</f>
        <v>29</v>
      </c>
      <c r="M6773">
        <f>K6773-L6773</f>
        <v>0</v>
      </c>
      <c r="N6773" t="str">
        <f>IF(K6773&gt;L6773,"HIGH ZONE BIAS",IF(K6773&lt;L6773,"LOW ZONE BIAS","EQUILIBRIUM"))</f>
        <v>EQUILIBRIUM</v>
      </c>
    </row>
    <row r="6774">
      <c r="A6774">
        <v>20797</v>
      </c>
      <c r="B6774" t="str">
        <v>2021-03-04</v>
      </c>
      <c r="C6774" t="str">
        <v>Evening</v>
      </c>
      <c r="D6774">
        <v>4</v>
      </c>
      <c r="E6774" t="str">
        <f>IF(MOD(D6774,2)=0,"EVEN","ODD")</f>
        <v>EVEN</v>
      </c>
      <c r="F6774" t="str">
        <f>IF(D6774&lt;=18,"LOW (1-18)","HIGH (19-36)")</f>
        <v>LOW (1-18)</v>
      </c>
      <c r="G6774">
        <f>INT((D6774-1)/6)+1</f>
        <v>1</v>
      </c>
      <c r="H6774">
        <f>MOD(D6774-1,6)+1</f>
        <v>4</v>
      </c>
      <c r="I6774">
        <f>37-D6774</f>
        <v>33</v>
      </c>
      <c r="J6774">
        <f>ABS(D6774-D6775)</f>
        <v>4</v>
      </c>
      <c r="K6774">
        <f>AVERAGE(D6774:D6778)</f>
        <v>4</v>
      </c>
      <c r="L6774">
        <f>AVERAGE(D6774:D6793)</f>
        <v>4</v>
      </c>
      <c r="M6774">
        <f>K6774-L6774</f>
        <v>0</v>
      </c>
      <c r="N6774" t="str">
        <f>IF(K6774&gt;L6774,"HIGH ZONE BIAS",IF(K6774&lt;L6774,"LOW ZONE BIAS","EQUILIBRIUM"))</f>
        <v>EQUILIBRIUM</v>
      </c>
    </row>
    <row r="6775">
      <c r="A6775">
        <v>20796</v>
      </c>
      <c r="B6775" t="str">
        <v>2021-03-04</v>
      </c>
      <c r="C6775" t="str">
        <v>Afternoon</v>
      </c>
      <c r="D6775">
        <v>8</v>
      </c>
      <c r="E6775" t="str">
        <f>IF(MOD(D6775,2)=0,"EVEN","ODD")</f>
        <v>EVEN</v>
      </c>
      <c r="F6775" t="str">
        <f>IF(D6775&lt;=18,"LOW (1-18)","HIGH (19-36)")</f>
        <v>LOW (1-18)</v>
      </c>
      <c r="G6775">
        <f>INT((D6775-1)/6)+1</f>
        <v>2</v>
      </c>
      <c r="H6775">
        <f>MOD(D6775-1,6)+1</f>
        <v>2</v>
      </c>
      <c r="I6775">
        <f>37-D6775</f>
        <v>29</v>
      </c>
      <c r="J6775">
        <f>ABS(D6775-D6776)</f>
        <v>5</v>
      </c>
      <c r="K6775">
        <f>AVERAGE(D6775:D6779)</f>
        <v>8</v>
      </c>
      <c r="L6775">
        <f>AVERAGE(D6775:D6794)</f>
        <v>8</v>
      </c>
      <c r="M6775">
        <f>K6775-L6775</f>
        <v>0</v>
      </c>
      <c r="N6775" t="str">
        <f>IF(K6775&gt;L6775,"HIGH ZONE BIAS",IF(K6775&lt;L6775,"LOW ZONE BIAS","EQUILIBRIUM"))</f>
        <v>EQUILIBRIUM</v>
      </c>
    </row>
    <row r="6776">
      <c r="A6776">
        <v>20795</v>
      </c>
      <c r="B6776" t="str">
        <v>2021-03-04</v>
      </c>
      <c r="C6776" t="str">
        <v>Midday</v>
      </c>
      <c r="D6776">
        <v>13</v>
      </c>
      <c r="E6776" t="str">
        <f>IF(MOD(D6776,2)=0,"EVEN","ODD")</f>
        <v>ODD</v>
      </c>
      <c r="F6776" t="str">
        <f>IF(D6776&lt;=18,"LOW (1-18)","HIGH (19-36)")</f>
        <v>LOW (1-18)</v>
      </c>
      <c r="G6776">
        <f>INT((D6776-1)/6)+1</f>
        <v>3</v>
      </c>
      <c r="H6776">
        <f>MOD(D6776-1,6)+1</f>
        <v>1</v>
      </c>
      <c r="I6776">
        <f>37-D6776</f>
        <v>24</v>
      </c>
      <c r="J6776">
        <f>ABS(D6776-D6777)</f>
        <v>9</v>
      </c>
      <c r="K6776">
        <f>AVERAGE(D6776:D6780)</f>
        <v>13</v>
      </c>
      <c r="L6776">
        <f>AVERAGE(D6776:D6795)</f>
        <v>13</v>
      </c>
      <c r="M6776">
        <f>K6776-L6776</f>
        <v>0</v>
      </c>
      <c r="N6776" t="str">
        <f>IF(K6776&gt;L6776,"HIGH ZONE BIAS",IF(K6776&lt;L6776,"LOW ZONE BIAS","EQUILIBRIUM"))</f>
        <v>EQUILIBRIUM</v>
      </c>
    </row>
    <row r="6777">
      <c r="A6777">
        <v>20794</v>
      </c>
      <c r="B6777" t="str">
        <v>2021-03-04</v>
      </c>
      <c r="C6777" t="str">
        <v>Morning</v>
      </c>
      <c r="D6777">
        <v>4</v>
      </c>
      <c r="E6777" t="str">
        <f>IF(MOD(D6777,2)=0,"EVEN","ODD")</f>
        <v>EVEN</v>
      </c>
      <c r="F6777" t="str">
        <f>IF(D6777&lt;=18,"LOW (1-18)","HIGH (19-36)")</f>
        <v>LOW (1-18)</v>
      </c>
      <c r="G6777">
        <f>INT((D6777-1)/6)+1</f>
        <v>1</v>
      </c>
      <c r="H6777">
        <f>MOD(D6777-1,6)+1</f>
        <v>4</v>
      </c>
      <c r="I6777">
        <f>37-D6777</f>
        <v>33</v>
      </c>
      <c r="J6777">
        <f>ABS(D6777-D6778)</f>
        <v>18</v>
      </c>
      <c r="K6777">
        <f>AVERAGE(D6777:D6781)</f>
        <v>4</v>
      </c>
      <c r="L6777">
        <f>AVERAGE(D6777:D6796)</f>
        <v>4</v>
      </c>
      <c r="M6777">
        <f>K6777-L6777</f>
        <v>0</v>
      </c>
      <c r="N6777" t="str">
        <f>IF(K6777&gt;L6777,"HIGH ZONE BIAS",IF(K6777&lt;L6777,"LOW ZONE BIAS","EQUILIBRIUM"))</f>
        <v>EQUILIBRIUM</v>
      </c>
    </row>
    <row r="6778">
      <c r="A6778">
        <v>20793</v>
      </c>
      <c r="B6778" t="str">
        <v>2021-03-03</v>
      </c>
      <c r="C6778" t="str">
        <v>Evening</v>
      </c>
      <c r="D6778">
        <v>22</v>
      </c>
      <c r="E6778" t="str">
        <f>IF(MOD(D6778,2)=0,"EVEN","ODD")</f>
        <v>EVEN</v>
      </c>
      <c r="F6778" t="str">
        <f>IF(D6778&lt;=18,"LOW (1-18)","HIGH (19-36)")</f>
        <v>HIGH (19-36)</v>
      </c>
      <c r="G6778">
        <f>INT((D6778-1)/6)+1</f>
        <v>4</v>
      </c>
      <c r="H6778">
        <f>MOD(D6778-1,6)+1</f>
        <v>4</v>
      </c>
      <c r="I6778">
        <f>37-D6778</f>
        <v>15</v>
      </c>
      <c r="J6778">
        <f>ABS(D6778-D6779)</f>
        <v>11</v>
      </c>
      <c r="K6778">
        <f>AVERAGE(D6778:D6782)</f>
        <v>22</v>
      </c>
      <c r="L6778">
        <f>AVERAGE(D6778:D6797)</f>
        <v>22</v>
      </c>
      <c r="M6778">
        <f>K6778-L6778</f>
        <v>0</v>
      </c>
      <c r="N6778" t="str">
        <f>IF(K6778&gt;L6778,"HIGH ZONE BIAS",IF(K6778&lt;L6778,"LOW ZONE BIAS","EQUILIBRIUM"))</f>
        <v>EQUILIBRIUM</v>
      </c>
    </row>
    <row r="6779">
      <c r="A6779">
        <v>20792</v>
      </c>
      <c r="B6779" t="str">
        <v>2021-03-03</v>
      </c>
      <c r="C6779" t="str">
        <v>Afternoon</v>
      </c>
      <c r="D6779">
        <v>33</v>
      </c>
      <c r="E6779" t="str">
        <f>IF(MOD(D6779,2)=0,"EVEN","ODD")</f>
        <v>ODD</v>
      </c>
      <c r="F6779" t="str">
        <f>IF(D6779&lt;=18,"LOW (1-18)","HIGH (19-36)")</f>
        <v>HIGH (19-36)</v>
      </c>
      <c r="G6779">
        <f>INT((D6779-1)/6)+1</f>
        <v>6</v>
      </c>
      <c r="H6779">
        <f>MOD(D6779-1,6)+1</f>
        <v>3</v>
      </c>
      <c r="I6779">
        <f>37-D6779</f>
        <v>4</v>
      </c>
      <c r="J6779">
        <f>ABS(D6779-D6780)</f>
        <v>12</v>
      </c>
      <c r="K6779">
        <f>AVERAGE(D6779:D6783)</f>
        <v>33</v>
      </c>
      <c r="L6779">
        <f>AVERAGE(D6779:D6798)</f>
        <v>33</v>
      </c>
      <c r="M6779">
        <f>K6779-L6779</f>
        <v>0</v>
      </c>
      <c r="N6779" t="str">
        <f>IF(K6779&gt;L6779,"HIGH ZONE BIAS",IF(K6779&lt;L6779,"LOW ZONE BIAS","EQUILIBRIUM"))</f>
        <v>EQUILIBRIUM</v>
      </c>
    </row>
    <row r="6780">
      <c r="A6780">
        <v>20791</v>
      </c>
      <c r="B6780" t="str">
        <v>2021-03-03</v>
      </c>
      <c r="C6780" t="str">
        <v>Midday</v>
      </c>
      <c r="D6780">
        <v>21</v>
      </c>
      <c r="E6780" t="str">
        <f>IF(MOD(D6780,2)=0,"EVEN","ODD")</f>
        <v>ODD</v>
      </c>
      <c r="F6780" t="str">
        <f>IF(D6780&lt;=18,"LOW (1-18)","HIGH (19-36)")</f>
        <v>HIGH (19-36)</v>
      </c>
      <c r="G6780">
        <f>INT((D6780-1)/6)+1</f>
        <v>4</v>
      </c>
      <c r="H6780">
        <f>MOD(D6780-1,6)+1</f>
        <v>3</v>
      </c>
      <c r="I6780">
        <f>37-D6780</f>
        <v>16</v>
      </c>
      <c r="J6780">
        <f>ABS(D6780-D6781)</f>
        <v>11</v>
      </c>
      <c r="K6780">
        <f>AVERAGE(D6780:D6784)</f>
        <v>21</v>
      </c>
      <c r="L6780">
        <f>AVERAGE(D6780:D6799)</f>
        <v>21</v>
      </c>
      <c r="M6780">
        <f>K6780-L6780</f>
        <v>0</v>
      </c>
      <c r="N6780" t="str">
        <f>IF(K6780&gt;L6780,"HIGH ZONE BIAS",IF(K6780&lt;L6780,"LOW ZONE BIAS","EQUILIBRIUM"))</f>
        <v>EQUILIBRIUM</v>
      </c>
    </row>
    <row r="6781">
      <c r="A6781">
        <v>20790</v>
      </c>
      <c r="B6781" t="str">
        <v>2021-03-03</v>
      </c>
      <c r="C6781" t="str">
        <v>Morning</v>
      </c>
      <c r="D6781">
        <v>32</v>
      </c>
      <c r="E6781" t="str">
        <f>IF(MOD(D6781,2)=0,"EVEN","ODD")</f>
        <v>EVEN</v>
      </c>
      <c r="F6781" t="str">
        <f>IF(D6781&lt;=18,"LOW (1-18)","HIGH (19-36)")</f>
        <v>HIGH (19-36)</v>
      </c>
      <c r="G6781">
        <f>INT((D6781-1)/6)+1</f>
        <v>6</v>
      </c>
      <c r="H6781">
        <f>MOD(D6781-1,6)+1</f>
        <v>2</v>
      </c>
      <c r="I6781">
        <f>37-D6781</f>
        <v>5</v>
      </c>
      <c r="J6781">
        <f>ABS(D6781-D6782)</f>
        <v>3</v>
      </c>
      <c r="K6781">
        <f>AVERAGE(D6781:D6785)</f>
        <v>32</v>
      </c>
      <c r="L6781">
        <f>AVERAGE(D6781:D6800)</f>
        <v>32</v>
      </c>
      <c r="M6781">
        <f>K6781-L6781</f>
        <v>0</v>
      </c>
      <c r="N6781" t="str">
        <f>IF(K6781&gt;L6781,"HIGH ZONE BIAS",IF(K6781&lt;L6781,"LOW ZONE BIAS","EQUILIBRIUM"))</f>
        <v>EQUILIBRIUM</v>
      </c>
    </row>
    <row r="6782">
      <c r="A6782">
        <v>20789</v>
      </c>
      <c r="B6782" t="str">
        <v>2021-03-02</v>
      </c>
      <c r="C6782" t="str">
        <v>Evening</v>
      </c>
      <c r="D6782">
        <v>35</v>
      </c>
      <c r="E6782" t="str">
        <f>IF(MOD(D6782,2)=0,"EVEN","ODD")</f>
        <v>ODD</v>
      </c>
      <c r="F6782" t="str">
        <f>IF(D6782&lt;=18,"LOW (1-18)","HIGH (19-36)")</f>
        <v>HIGH (19-36)</v>
      </c>
      <c r="G6782">
        <f>INT((D6782-1)/6)+1</f>
        <v>6</v>
      </c>
      <c r="H6782">
        <f>MOD(D6782-1,6)+1</f>
        <v>5</v>
      </c>
      <c r="I6782">
        <f>37-D6782</f>
        <v>2</v>
      </c>
      <c r="J6782">
        <f>ABS(D6782-D6783)</f>
        <v>22</v>
      </c>
      <c r="K6782">
        <f>AVERAGE(D6782:D6786)</f>
        <v>35</v>
      </c>
      <c r="L6782">
        <f>AVERAGE(D6782:D6801)</f>
        <v>35</v>
      </c>
      <c r="M6782">
        <f>K6782-L6782</f>
        <v>0</v>
      </c>
      <c r="N6782" t="str">
        <f>IF(K6782&gt;L6782,"HIGH ZONE BIAS",IF(K6782&lt;L6782,"LOW ZONE BIAS","EQUILIBRIUM"))</f>
        <v>EQUILIBRIUM</v>
      </c>
    </row>
    <row r="6783">
      <c r="A6783">
        <v>20788</v>
      </c>
      <c r="B6783" t="str">
        <v>2021-03-02</v>
      </c>
      <c r="C6783" t="str">
        <v>Afternoon</v>
      </c>
      <c r="D6783">
        <v>13</v>
      </c>
      <c r="E6783" t="str">
        <f>IF(MOD(D6783,2)=0,"EVEN","ODD")</f>
        <v>ODD</v>
      </c>
      <c r="F6783" t="str">
        <f>IF(D6783&lt;=18,"LOW (1-18)","HIGH (19-36)")</f>
        <v>LOW (1-18)</v>
      </c>
      <c r="G6783">
        <f>INT((D6783-1)/6)+1</f>
        <v>3</v>
      </c>
      <c r="H6783">
        <f>MOD(D6783-1,6)+1</f>
        <v>1</v>
      </c>
      <c r="I6783">
        <f>37-D6783</f>
        <v>24</v>
      </c>
      <c r="J6783">
        <f>ABS(D6783-D6784)</f>
        <v>18</v>
      </c>
      <c r="K6783">
        <f>AVERAGE(D6783:D6787)</f>
        <v>13</v>
      </c>
      <c r="L6783">
        <f>AVERAGE(D6783:D6802)</f>
        <v>13</v>
      </c>
      <c r="M6783">
        <f>K6783-L6783</f>
        <v>0</v>
      </c>
      <c r="N6783" t="str">
        <f>IF(K6783&gt;L6783,"HIGH ZONE BIAS",IF(K6783&lt;L6783,"LOW ZONE BIAS","EQUILIBRIUM"))</f>
        <v>EQUILIBRIUM</v>
      </c>
    </row>
    <row r="6784">
      <c r="A6784">
        <v>20787</v>
      </c>
      <c r="B6784" t="str">
        <v>2021-03-02</v>
      </c>
      <c r="C6784" t="str">
        <v>Midday</v>
      </c>
      <c r="D6784">
        <v>31</v>
      </c>
      <c r="E6784" t="str">
        <f>IF(MOD(D6784,2)=0,"EVEN","ODD")</f>
        <v>ODD</v>
      </c>
      <c r="F6784" t="str">
        <f>IF(D6784&lt;=18,"LOW (1-18)","HIGH (19-36)")</f>
        <v>HIGH (19-36)</v>
      </c>
      <c r="G6784">
        <f>INT((D6784-1)/6)+1</f>
        <v>6</v>
      </c>
      <c r="H6784">
        <f>MOD(D6784-1,6)+1</f>
        <v>1</v>
      </c>
      <c r="I6784">
        <f>37-D6784</f>
        <v>6</v>
      </c>
      <c r="J6784">
        <f>ABS(D6784-D6785)</f>
        <v>28</v>
      </c>
      <c r="K6784">
        <f>AVERAGE(D6784:D6788)</f>
        <v>31</v>
      </c>
      <c r="L6784">
        <f>AVERAGE(D6784:D6803)</f>
        <v>31</v>
      </c>
      <c r="M6784">
        <f>K6784-L6784</f>
        <v>0</v>
      </c>
      <c r="N6784" t="str">
        <f>IF(K6784&gt;L6784,"HIGH ZONE BIAS",IF(K6784&lt;L6784,"LOW ZONE BIAS","EQUILIBRIUM"))</f>
        <v>EQUILIBRIUM</v>
      </c>
    </row>
    <row r="6785">
      <c r="A6785">
        <v>20786</v>
      </c>
      <c r="B6785" t="str">
        <v>2021-03-02</v>
      </c>
      <c r="C6785" t="str">
        <v>Morning</v>
      </c>
      <c r="D6785">
        <v>3</v>
      </c>
      <c r="E6785" t="str">
        <f>IF(MOD(D6785,2)=0,"EVEN","ODD")</f>
        <v>ODD</v>
      </c>
      <c r="F6785" t="str">
        <f>IF(D6785&lt;=18,"LOW (1-18)","HIGH (19-36)")</f>
        <v>LOW (1-18)</v>
      </c>
      <c r="G6785">
        <f>INT((D6785-1)/6)+1</f>
        <v>1</v>
      </c>
      <c r="H6785">
        <f>MOD(D6785-1,6)+1</f>
        <v>3</v>
      </c>
      <c r="I6785">
        <f>37-D6785</f>
        <v>34</v>
      </c>
      <c r="J6785">
        <f>ABS(D6785-D6786)</f>
        <v>24</v>
      </c>
      <c r="K6785">
        <f>AVERAGE(D6785:D6789)</f>
        <v>3</v>
      </c>
      <c r="L6785">
        <f>AVERAGE(D6785:D6804)</f>
        <v>3</v>
      </c>
      <c r="M6785">
        <f>K6785-L6785</f>
        <v>0</v>
      </c>
      <c r="N6785" t="str">
        <f>IF(K6785&gt;L6785,"HIGH ZONE BIAS",IF(K6785&lt;L6785,"LOW ZONE BIAS","EQUILIBRIUM"))</f>
        <v>EQUILIBRIUM</v>
      </c>
    </row>
    <row r="6786">
      <c r="A6786">
        <v>20785</v>
      </c>
      <c r="B6786" t="str">
        <v>2021-03-01</v>
      </c>
      <c r="C6786" t="str">
        <v>Evening</v>
      </c>
      <c r="D6786">
        <v>27</v>
      </c>
      <c r="E6786" t="str">
        <f>IF(MOD(D6786,2)=0,"EVEN","ODD")</f>
        <v>ODD</v>
      </c>
      <c r="F6786" t="str">
        <f>IF(D6786&lt;=18,"LOW (1-18)","HIGH (19-36)")</f>
        <v>HIGH (19-36)</v>
      </c>
      <c r="G6786">
        <f>INT((D6786-1)/6)+1</f>
        <v>5</v>
      </c>
      <c r="H6786">
        <f>MOD(D6786-1,6)+1</f>
        <v>3</v>
      </c>
      <c r="I6786">
        <f>37-D6786</f>
        <v>10</v>
      </c>
      <c r="J6786">
        <f>ABS(D6786-D6787)</f>
        <v>10</v>
      </c>
      <c r="K6786">
        <f>AVERAGE(D6786:D6790)</f>
        <v>27</v>
      </c>
      <c r="L6786">
        <f>AVERAGE(D6786:D6805)</f>
        <v>27</v>
      </c>
      <c r="M6786">
        <f>K6786-L6786</f>
        <v>0</v>
      </c>
      <c r="N6786" t="str">
        <f>IF(K6786&gt;L6786,"HIGH ZONE BIAS",IF(K6786&lt;L6786,"LOW ZONE BIAS","EQUILIBRIUM"))</f>
        <v>EQUILIBRIUM</v>
      </c>
    </row>
    <row r="6787">
      <c r="A6787">
        <v>20784</v>
      </c>
      <c r="B6787" t="str">
        <v>2021-03-01</v>
      </c>
      <c r="C6787" t="str">
        <v>Afternoon</v>
      </c>
      <c r="D6787">
        <v>17</v>
      </c>
      <c r="E6787" t="str">
        <f>IF(MOD(D6787,2)=0,"EVEN","ODD")</f>
        <v>ODD</v>
      </c>
      <c r="F6787" t="str">
        <f>IF(D6787&lt;=18,"LOW (1-18)","HIGH (19-36)")</f>
        <v>LOW (1-18)</v>
      </c>
      <c r="G6787">
        <f>INT((D6787-1)/6)+1</f>
        <v>3</v>
      </c>
      <c r="H6787">
        <f>MOD(D6787-1,6)+1</f>
        <v>5</v>
      </c>
      <c r="I6787">
        <f>37-D6787</f>
        <v>20</v>
      </c>
      <c r="J6787">
        <f>ABS(D6787-D6788)</f>
        <v>13</v>
      </c>
      <c r="K6787">
        <f>AVERAGE(D6787:D6791)</f>
        <v>17</v>
      </c>
      <c r="L6787">
        <f>AVERAGE(D6787:D6806)</f>
        <v>17</v>
      </c>
      <c r="M6787">
        <f>K6787-L6787</f>
        <v>0</v>
      </c>
      <c r="N6787" t="str">
        <f>IF(K6787&gt;L6787,"HIGH ZONE BIAS",IF(K6787&lt;L6787,"LOW ZONE BIAS","EQUILIBRIUM"))</f>
        <v>EQUILIBRIUM</v>
      </c>
    </row>
    <row r="6788">
      <c r="A6788">
        <v>20783</v>
      </c>
      <c r="B6788" t="str">
        <v>2021-03-01</v>
      </c>
      <c r="C6788" t="str">
        <v>Midday</v>
      </c>
      <c r="D6788">
        <v>30</v>
      </c>
      <c r="E6788" t="str">
        <f>IF(MOD(D6788,2)=0,"EVEN","ODD")</f>
        <v>EVEN</v>
      </c>
      <c r="F6788" t="str">
        <f>IF(D6788&lt;=18,"LOW (1-18)","HIGH (19-36)")</f>
        <v>HIGH (19-36)</v>
      </c>
      <c r="G6788">
        <f>INT((D6788-1)/6)+1</f>
        <v>5</v>
      </c>
      <c r="H6788">
        <f>MOD(D6788-1,6)+1</f>
        <v>6</v>
      </c>
      <c r="I6788">
        <f>37-D6788</f>
        <v>7</v>
      </c>
      <c r="J6788">
        <f>ABS(D6788-D6789)</f>
        <v>27</v>
      </c>
      <c r="K6788">
        <f>AVERAGE(D6788:D6792)</f>
        <v>30</v>
      </c>
      <c r="L6788">
        <f>AVERAGE(D6788:D6807)</f>
        <v>30</v>
      </c>
      <c r="M6788">
        <f>K6788-L6788</f>
        <v>0</v>
      </c>
      <c r="N6788" t="str">
        <f>IF(K6788&gt;L6788,"HIGH ZONE BIAS",IF(K6788&lt;L6788,"LOW ZONE BIAS","EQUILIBRIUM"))</f>
        <v>EQUILIBRIUM</v>
      </c>
    </row>
    <row r="6789">
      <c r="A6789">
        <v>20782</v>
      </c>
      <c r="B6789" t="str">
        <v>2021-03-01</v>
      </c>
      <c r="C6789" t="str">
        <v>Morning</v>
      </c>
      <c r="D6789">
        <v>3</v>
      </c>
      <c r="E6789" t="str">
        <f>IF(MOD(D6789,2)=0,"EVEN","ODD")</f>
        <v>ODD</v>
      </c>
      <c r="F6789" t="str">
        <f>IF(D6789&lt;=18,"LOW (1-18)","HIGH (19-36)")</f>
        <v>LOW (1-18)</v>
      </c>
      <c r="G6789">
        <f>INT((D6789-1)/6)+1</f>
        <v>1</v>
      </c>
      <c r="H6789">
        <f>MOD(D6789-1,6)+1</f>
        <v>3</v>
      </c>
      <c r="I6789">
        <f>37-D6789</f>
        <v>34</v>
      </c>
      <c r="J6789">
        <f>ABS(D6789-D6790)</f>
        <v>14</v>
      </c>
      <c r="K6789">
        <f>AVERAGE(D6789:D6793)</f>
        <v>3</v>
      </c>
      <c r="L6789">
        <f>AVERAGE(D6789:D6808)</f>
        <v>3</v>
      </c>
      <c r="M6789">
        <f>K6789-L6789</f>
        <v>0</v>
      </c>
      <c r="N6789" t="str">
        <f>IF(K6789&gt;L6789,"HIGH ZONE BIAS",IF(K6789&lt;L6789,"LOW ZONE BIAS","EQUILIBRIUM"))</f>
        <v>EQUILIBRIUM</v>
      </c>
    </row>
    <row r="6790">
      <c r="A6790">
        <v>20781</v>
      </c>
      <c r="B6790" t="str">
        <v>2021-02-27</v>
      </c>
      <c r="C6790" t="str">
        <v>Evening</v>
      </c>
      <c r="D6790">
        <v>17</v>
      </c>
      <c r="E6790" t="str">
        <f>IF(MOD(D6790,2)=0,"EVEN","ODD")</f>
        <v>ODD</v>
      </c>
      <c r="F6790" t="str">
        <f>IF(D6790&lt;=18,"LOW (1-18)","HIGH (19-36)")</f>
        <v>LOW (1-18)</v>
      </c>
      <c r="G6790">
        <f>INT((D6790-1)/6)+1</f>
        <v>3</v>
      </c>
      <c r="H6790">
        <f>MOD(D6790-1,6)+1</f>
        <v>5</v>
      </c>
      <c r="I6790">
        <f>37-D6790</f>
        <v>20</v>
      </c>
      <c r="J6790">
        <f>ABS(D6790-D6791)</f>
        <v>13</v>
      </c>
      <c r="K6790">
        <f>AVERAGE(D6790:D6794)</f>
        <v>17</v>
      </c>
      <c r="L6790">
        <f>AVERAGE(D6790:D6809)</f>
        <v>17</v>
      </c>
      <c r="M6790">
        <f>K6790-L6790</f>
        <v>0</v>
      </c>
      <c r="N6790" t="str">
        <f>IF(K6790&gt;L6790,"HIGH ZONE BIAS",IF(K6790&lt;L6790,"LOW ZONE BIAS","EQUILIBRIUM"))</f>
        <v>EQUILIBRIUM</v>
      </c>
    </row>
    <row r="6791">
      <c r="A6791">
        <v>20780</v>
      </c>
      <c r="B6791" t="str">
        <v>2021-02-27</v>
      </c>
      <c r="C6791" t="str">
        <v>Afternoon</v>
      </c>
      <c r="D6791">
        <v>30</v>
      </c>
      <c r="E6791" t="str">
        <f>IF(MOD(D6791,2)=0,"EVEN","ODD")</f>
        <v>EVEN</v>
      </c>
      <c r="F6791" t="str">
        <f>IF(D6791&lt;=18,"LOW (1-18)","HIGH (19-36)")</f>
        <v>HIGH (19-36)</v>
      </c>
      <c r="G6791">
        <f>INT((D6791-1)/6)+1</f>
        <v>5</v>
      </c>
      <c r="H6791">
        <f>MOD(D6791-1,6)+1</f>
        <v>6</v>
      </c>
      <c r="I6791">
        <f>37-D6791</f>
        <v>7</v>
      </c>
      <c r="J6791">
        <f>ABS(D6791-D6792)</f>
        <v>4</v>
      </c>
      <c r="K6791">
        <f>AVERAGE(D6791:D6795)</f>
        <v>30</v>
      </c>
      <c r="L6791">
        <f>AVERAGE(D6791:D6810)</f>
        <v>30</v>
      </c>
      <c r="M6791">
        <f>K6791-L6791</f>
        <v>0</v>
      </c>
      <c r="N6791" t="str">
        <f>IF(K6791&gt;L6791,"HIGH ZONE BIAS",IF(K6791&lt;L6791,"LOW ZONE BIAS","EQUILIBRIUM"))</f>
        <v>EQUILIBRIUM</v>
      </c>
    </row>
    <row r="6792">
      <c r="A6792">
        <v>20779</v>
      </c>
      <c r="B6792" t="str">
        <v>2021-02-27</v>
      </c>
      <c r="C6792" t="str">
        <v>Midday</v>
      </c>
      <c r="D6792">
        <v>34</v>
      </c>
      <c r="E6792" t="str">
        <f>IF(MOD(D6792,2)=0,"EVEN","ODD")</f>
        <v>EVEN</v>
      </c>
      <c r="F6792" t="str">
        <f>IF(D6792&lt;=18,"LOW (1-18)","HIGH (19-36)")</f>
        <v>HIGH (19-36)</v>
      </c>
      <c r="G6792">
        <f>INT((D6792-1)/6)+1</f>
        <v>6</v>
      </c>
      <c r="H6792">
        <f>MOD(D6792-1,6)+1</f>
        <v>4</v>
      </c>
      <c r="I6792">
        <f>37-D6792</f>
        <v>3</v>
      </c>
      <c r="J6792">
        <f>ABS(D6792-D6793)</f>
        <v>15</v>
      </c>
      <c r="K6792">
        <f>AVERAGE(D6792:D6796)</f>
        <v>34</v>
      </c>
      <c r="L6792">
        <f>AVERAGE(D6792:D6811)</f>
        <v>34</v>
      </c>
      <c r="M6792">
        <f>K6792-L6792</f>
        <v>0</v>
      </c>
      <c r="N6792" t="str">
        <f>IF(K6792&gt;L6792,"HIGH ZONE BIAS",IF(K6792&lt;L6792,"LOW ZONE BIAS","EQUILIBRIUM"))</f>
        <v>EQUILIBRIUM</v>
      </c>
    </row>
    <row r="6793">
      <c r="A6793">
        <v>20778</v>
      </c>
      <c r="B6793" t="str">
        <v>2021-02-27</v>
      </c>
      <c r="C6793" t="str">
        <v>Morning</v>
      </c>
      <c r="D6793">
        <v>19</v>
      </c>
      <c r="E6793" t="str">
        <f>IF(MOD(D6793,2)=0,"EVEN","ODD")</f>
        <v>ODD</v>
      </c>
      <c r="F6793" t="str">
        <f>IF(D6793&lt;=18,"LOW (1-18)","HIGH (19-36)")</f>
        <v>HIGH (19-36)</v>
      </c>
      <c r="G6793">
        <f>INT((D6793-1)/6)+1</f>
        <v>4</v>
      </c>
      <c r="H6793">
        <f>MOD(D6793-1,6)+1</f>
        <v>1</v>
      </c>
      <c r="I6793">
        <f>37-D6793</f>
        <v>18</v>
      </c>
      <c r="J6793">
        <f>ABS(D6793-D6794)</f>
        <v>18</v>
      </c>
      <c r="K6793">
        <f>AVERAGE(D6793:D6797)</f>
        <v>19</v>
      </c>
      <c r="L6793">
        <f>AVERAGE(D6793:D6812)</f>
        <v>19</v>
      </c>
      <c r="M6793">
        <f>K6793-L6793</f>
        <v>0</v>
      </c>
      <c r="N6793" t="str">
        <f>IF(K6793&gt;L6793,"HIGH ZONE BIAS",IF(K6793&lt;L6793,"LOW ZONE BIAS","EQUILIBRIUM"))</f>
        <v>EQUILIBRIUM</v>
      </c>
    </row>
    <row r="6794">
      <c r="A6794">
        <v>20777</v>
      </c>
      <c r="B6794" t="str">
        <v>2021-02-26</v>
      </c>
      <c r="C6794" t="str">
        <v>Evening</v>
      </c>
      <c r="D6794">
        <v>1</v>
      </c>
      <c r="E6794" t="str">
        <f>IF(MOD(D6794,2)=0,"EVEN","ODD")</f>
        <v>ODD</v>
      </c>
      <c r="F6794" t="str">
        <f>IF(D6794&lt;=18,"LOW (1-18)","HIGH (19-36)")</f>
        <v>LOW (1-18)</v>
      </c>
      <c r="G6794">
        <f>INT((D6794-1)/6)+1</f>
        <v>1</v>
      </c>
      <c r="H6794">
        <f>MOD(D6794-1,6)+1</f>
        <v>1</v>
      </c>
      <c r="I6794">
        <f>37-D6794</f>
        <v>36</v>
      </c>
      <c r="J6794">
        <f>ABS(D6794-D6795)</f>
        <v>2</v>
      </c>
      <c r="K6794">
        <f>AVERAGE(D6794:D6798)</f>
        <v>1</v>
      </c>
      <c r="L6794">
        <f>AVERAGE(D6794:D6813)</f>
        <v>1</v>
      </c>
      <c r="M6794">
        <f>K6794-L6794</f>
        <v>0</v>
      </c>
      <c r="N6794" t="str">
        <f>IF(K6794&gt;L6794,"HIGH ZONE BIAS",IF(K6794&lt;L6794,"LOW ZONE BIAS","EQUILIBRIUM"))</f>
        <v>EQUILIBRIUM</v>
      </c>
    </row>
    <row r="6795">
      <c r="A6795">
        <v>20776</v>
      </c>
      <c r="B6795" t="str">
        <v>2021-02-26</v>
      </c>
      <c r="C6795" t="str">
        <v>Afternoon</v>
      </c>
      <c r="D6795">
        <v>3</v>
      </c>
      <c r="E6795" t="str">
        <f>IF(MOD(D6795,2)=0,"EVEN","ODD")</f>
        <v>ODD</v>
      </c>
      <c r="F6795" t="str">
        <f>IF(D6795&lt;=18,"LOW (1-18)","HIGH (19-36)")</f>
        <v>LOW (1-18)</v>
      </c>
      <c r="G6795">
        <f>INT((D6795-1)/6)+1</f>
        <v>1</v>
      </c>
      <c r="H6795">
        <f>MOD(D6795-1,6)+1</f>
        <v>3</v>
      </c>
      <c r="I6795">
        <f>37-D6795</f>
        <v>34</v>
      </c>
      <c r="J6795">
        <f>ABS(D6795-D6796)</f>
        <v>4</v>
      </c>
      <c r="K6795">
        <f>AVERAGE(D6795:D6799)</f>
        <v>3</v>
      </c>
      <c r="L6795">
        <f>AVERAGE(D6795:D6814)</f>
        <v>3</v>
      </c>
      <c r="M6795">
        <f>K6795-L6795</f>
        <v>0</v>
      </c>
      <c r="N6795" t="str">
        <f>IF(K6795&gt;L6795,"HIGH ZONE BIAS",IF(K6795&lt;L6795,"LOW ZONE BIAS","EQUILIBRIUM"))</f>
        <v>EQUILIBRIUM</v>
      </c>
    </row>
    <row r="6796">
      <c r="A6796">
        <v>20775</v>
      </c>
      <c r="B6796" t="str">
        <v>2021-02-26</v>
      </c>
      <c r="C6796" t="str">
        <v>Midday</v>
      </c>
      <c r="D6796">
        <v>7</v>
      </c>
      <c r="E6796" t="str">
        <f>IF(MOD(D6796,2)=0,"EVEN","ODD")</f>
        <v>ODD</v>
      </c>
      <c r="F6796" t="str">
        <f>IF(D6796&lt;=18,"LOW (1-18)","HIGH (19-36)")</f>
        <v>LOW (1-18)</v>
      </c>
      <c r="G6796">
        <f>INT((D6796-1)/6)+1</f>
        <v>2</v>
      </c>
      <c r="H6796">
        <f>MOD(D6796-1,6)+1</f>
        <v>1</v>
      </c>
      <c r="I6796">
        <f>37-D6796</f>
        <v>30</v>
      </c>
      <c r="J6796">
        <f>ABS(D6796-D6797)</f>
        <v>22</v>
      </c>
      <c r="K6796">
        <f>AVERAGE(D6796:D6800)</f>
        <v>7</v>
      </c>
      <c r="L6796">
        <f>AVERAGE(D6796:D6815)</f>
        <v>7</v>
      </c>
      <c r="M6796">
        <f>K6796-L6796</f>
        <v>0</v>
      </c>
      <c r="N6796" t="str">
        <f>IF(K6796&gt;L6796,"HIGH ZONE BIAS",IF(K6796&lt;L6796,"LOW ZONE BIAS","EQUILIBRIUM"))</f>
        <v>EQUILIBRIUM</v>
      </c>
    </row>
    <row r="6797">
      <c r="A6797">
        <v>20774</v>
      </c>
      <c r="B6797" t="str">
        <v>2021-02-26</v>
      </c>
      <c r="C6797" t="str">
        <v>Morning</v>
      </c>
      <c r="D6797">
        <v>29</v>
      </c>
      <c r="E6797" t="str">
        <f>IF(MOD(D6797,2)=0,"EVEN","ODD")</f>
        <v>ODD</v>
      </c>
      <c r="F6797" t="str">
        <f>IF(D6797&lt;=18,"LOW (1-18)","HIGH (19-36)")</f>
        <v>HIGH (19-36)</v>
      </c>
      <c r="G6797">
        <f>INT((D6797-1)/6)+1</f>
        <v>5</v>
      </c>
      <c r="H6797">
        <f>MOD(D6797-1,6)+1</f>
        <v>5</v>
      </c>
      <c r="I6797">
        <f>37-D6797</f>
        <v>8</v>
      </c>
      <c r="J6797">
        <f>ABS(D6797-D6798)</f>
        <v>5</v>
      </c>
      <c r="K6797">
        <f>AVERAGE(D6797:D6801)</f>
        <v>29</v>
      </c>
      <c r="L6797">
        <f>AVERAGE(D6797:D6816)</f>
        <v>29</v>
      </c>
      <c r="M6797">
        <f>K6797-L6797</f>
        <v>0</v>
      </c>
      <c r="N6797" t="str">
        <f>IF(K6797&gt;L6797,"HIGH ZONE BIAS",IF(K6797&lt;L6797,"LOW ZONE BIAS","EQUILIBRIUM"))</f>
        <v>EQUILIBRIUM</v>
      </c>
    </row>
    <row r="6798">
      <c r="A6798">
        <v>20773</v>
      </c>
      <c r="B6798" t="str">
        <v>2021-02-25</v>
      </c>
      <c r="C6798" t="str">
        <v>Evening</v>
      </c>
      <c r="D6798">
        <v>34</v>
      </c>
      <c r="E6798" t="str">
        <f>IF(MOD(D6798,2)=0,"EVEN","ODD")</f>
        <v>EVEN</v>
      </c>
      <c r="F6798" t="str">
        <f>IF(D6798&lt;=18,"LOW (1-18)","HIGH (19-36)")</f>
        <v>HIGH (19-36)</v>
      </c>
      <c r="G6798">
        <f>INT((D6798-1)/6)+1</f>
        <v>6</v>
      </c>
      <c r="H6798">
        <f>MOD(D6798-1,6)+1</f>
        <v>4</v>
      </c>
      <c r="I6798">
        <f>37-D6798</f>
        <v>3</v>
      </c>
      <c r="J6798">
        <f>ABS(D6798-D6799)</f>
        <v>4</v>
      </c>
      <c r="K6798">
        <f>AVERAGE(D6798:D6802)</f>
        <v>34</v>
      </c>
      <c r="L6798">
        <f>AVERAGE(D6798:D6817)</f>
        <v>34</v>
      </c>
      <c r="M6798">
        <f>K6798-L6798</f>
        <v>0</v>
      </c>
      <c r="N6798" t="str">
        <f>IF(K6798&gt;L6798,"HIGH ZONE BIAS",IF(K6798&lt;L6798,"LOW ZONE BIAS","EQUILIBRIUM"))</f>
        <v>EQUILIBRIUM</v>
      </c>
    </row>
    <row r="6799">
      <c r="A6799">
        <v>20772</v>
      </c>
      <c r="B6799" t="str">
        <v>2021-02-25</v>
      </c>
      <c r="C6799" t="str">
        <v>Afternoon</v>
      </c>
      <c r="D6799">
        <v>30</v>
      </c>
      <c r="E6799" t="str">
        <f>IF(MOD(D6799,2)=0,"EVEN","ODD")</f>
        <v>EVEN</v>
      </c>
      <c r="F6799" t="str">
        <f>IF(D6799&lt;=18,"LOW (1-18)","HIGH (19-36)")</f>
        <v>HIGH (19-36)</v>
      </c>
      <c r="G6799">
        <f>INT((D6799-1)/6)+1</f>
        <v>5</v>
      </c>
      <c r="H6799">
        <f>MOD(D6799-1,6)+1</f>
        <v>6</v>
      </c>
      <c r="I6799">
        <f>37-D6799</f>
        <v>7</v>
      </c>
      <c r="J6799">
        <f>ABS(D6799-D6800)</f>
        <v>2</v>
      </c>
      <c r="K6799">
        <f>AVERAGE(D6799:D6803)</f>
        <v>30</v>
      </c>
      <c r="L6799">
        <f>AVERAGE(D6799:D6818)</f>
        <v>30</v>
      </c>
      <c r="M6799">
        <f>K6799-L6799</f>
        <v>0</v>
      </c>
      <c r="N6799" t="str">
        <f>IF(K6799&gt;L6799,"HIGH ZONE BIAS",IF(K6799&lt;L6799,"LOW ZONE BIAS","EQUILIBRIUM"))</f>
        <v>EQUILIBRIUM</v>
      </c>
    </row>
    <row r="6800">
      <c r="A6800">
        <v>20771</v>
      </c>
      <c r="B6800" t="str">
        <v>2021-02-25</v>
      </c>
      <c r="C6800" t="str">
        <v>Midday</v>
      </c>
      <c r="D6800">
        <v>32</v>
      </c>
      <c r="E6800" t="str">
        <f>IF(MOD(D6800,2)=0,"EVEN","ODD")</f>
        <v>EVEN</v>
      </c>
      <c r="F6800" t="str">
        <f>IF(D6800&lt;=18,"LOW (1-18)","HIGH (19-36)")</f>
        <v>HIGH (19-36)</v>
      </c>
      <c r="G6800">
        <f>INT((D6800-1)/6)+1</f>
        <v>6</v>
      </c>
      <c r="H6800">
        <f>MOD(D6800-1,6)+1</f>
        <v>2</v>
      </c>
      <c r="I6800">
        <f>37-D6800</f>
        <v>5</v>
      </c>
      <c r="J6800">
        <f>ABS(D6800-D6801)</f>
        <v>3</v>
      </c>
      <c r="K6800">
        <f>AVERAGE(D6800:D6804)</f>
        <v>32</v>
      </c>
      <c r="L6800">
        <f>AVERAGE(D6800:D6819)</f>
        <v>32</v>
      </c>
      <c r="M6800">
        <f>K6800-L6800</f>
        <v>0</v>
      </c>
      <c r="N6800" t="str">
        <f>IF(K6800&gt;L6800,"HIGH ZONE BIAS",IF(K6800&lt;L6800,"LOW ZONE BIAS","EQUILIBRIUM"))</f>
        <v>EQUILIBRIUM</v>
      </c>
    </row>
    <row r="6801">
      <c r="A6801">
        <v>20770</v>
      </c>
      <c r="B6801" t="str">
        <v>2021-02-25</v>
      </c>
      <c r="C6801" t="str">
        <v>Morning</v>
      </c>
      <c r="D6801">
        <v>29</v>
      </c>
      <c r="E6801" t="str">
        <f>IF(MOD(D6801,2)=0,"EVEN","ODD")</f>
        <v>ODD</v>
      </c>
      <c r="F6801" t="str">
        <f>IF(D6801&lt;=18,"LOW (1-18)","HIGH (19-36)")</f>
        <v>HIGH (19-36)</v>
      </c>
      <c r="G6801">
        <f>INT((D6801-1)/6)+1</f>
        <v>5</v>
      </c>
      <c r="H6801">
        <f>MOD(D6801-1,6)+1</f>
        <v>5</v>
      </c>
      <c r="I6801">
        <f>37-D6801</f>
        <v>8</v>
      </c>
      <c r="J6801">
        <f>ABS(D6801-D6802)</f>
        <v>6</v>
      </c>
      <c r="K6801">
        <f>AVERAGE(D6801:D6805)</f>
        <v>29</v>
      </c>
      <c r="L6801">
        <f>AVERAGE(D6801:D6820)</f>
        <v>29</v>
      </c>
      <c r="M6801">
        <f>K6801-L6801</f>
        <v>0</v>
      </c>
      <c r="N6801" t="str">
        <f>IF(K6801&gt;L6801,"HIGH ZONE BIAS",IF(K6801&lt;L6801,"LOW ZONE BIAS","EQUILIBRIUM"))</f>
        <v>EQUILIBRIUM</v>
      </c>
    </row>
    <row r="6802">
      <c r="A6802">
        <v>20769</v>
      </c>
      <c r="B6802" t="str">
        <v>2021-02-24</v>
      </c>
      <c r="C6802" t="str">
        <v>Evening</v>
      </c>
      <c r="D6802">
        <v>23</v>
      </c>
      <c r="E6802" t="str">
        <f>IF(MOD(D6802,2)=0,"EVEN","ODD")</f>
        <v>ODD</v>
      </c>
      <c r="F6802" t="str">
        <f>IF(D6802&lt;=18,"LOW (1-18)","HIGH (19-36)")</f>
        <v>HIGH (19-36)</v>
      </c>
      <c r="G6802">
        <f>INT((D6802-1)/6)+1</f>
        <v>4</v>
      </c>
      <c r="H6802">
        <f>MOD(D6802-1,6)+1</f>
        <v>5</v>
      </c>
      <c r="I6802">
        <f>37-D6802</f>
        <v>14</v>
      </c>
      <c r="J6802">
        <f>ABS(D6802-D6803)</f>
        <v>8</v>
      </c>
      <c r="K6802">
        <f>AVERAGE(D6802:D6806)</f>
        <v>23</v>
      </c>
      <c r="L6802">
        <f>AVERAGE(D6802:D6821)</f>
        <v>23</v>
      </c>
      <c r="M6802">
        <f>K6802-L6802</f>
        <v>0</v>
      </c>
      <c r="N6802" t="str">
        <f>IF(K6802&gt;L6802,"HIGH ZONE BIAS",IF(K6802&lt;L6802,"LOW ZONE BIAS","EQUILIBRIUM"))</f>
        <v>EQUILIBRIUM</v>
      </c>
    </row>
    <row r="6803">
      <c r="A6803">
        <v>20768</v>
      </c>
      <c r="B6803" t="str">
        <v>2021-02-24</v>
      </c>
      <c r="C6803" t="str">
        <v>Afternoon</v>
      </c>
      <c r="D6803">
        <v>31</v>
      </c>
      <c r="E6803" t="str">
        <f>IF(MOD(D6803,2)=0,"EVEN","ODD")</f>
        <v>ODD</v>
      </c>
      <c r="F6803" t="str">
        <f>IF(D6803&lt;=18,"LOW (1-18)","HIGH (19-36)")</f>
        <v>HIGH (19-36)</v>
      </c>
      <c r="G6803">
        <f>INT((D6803-1)/6)+1</f>
        <v>6</v>
      </c>
      <c r="H6803">
        <f>MOD(D6803-1,6)+1</f>
        <v>1</v>
      </c>
      <c r="I6803">
        <f>37-D6803</f>
        <v>6</v>
      </c>
      <c r="J6803">
        <f>ABS(D6803-D6804)</f>
        <v>13</v>
      </c>
      <c r="K6803">
        <f>AVERAGE(D6803:D6807)</f>
        <v>31</v>
      </c>
      <c r="L6803">
        <f>AVERAGE(D6803:D6822)</f>
        <v>31</v>
      </c>
      <c r="M6803">
        <f>K6803-L6803</f>
        <v>0</v>
      </c>
      <c r="N6803" t="str">
        <f>IF(K6803&gt;L6803,"HIGH ZONE BIAS",IF(K6803&lt;L6803,"LOW ZONE BIAS","EQUILIBRIUM"))</f>
        <v>EQUILIBRIUM</v>
      </c>
    </row>
    <row r="6804">
      <c r="A6804">
        <v>20767</v>
      </c>
      <c r="B6804" t="str">
        <v>2021-02-24</v>
      </c>
      <c r="C6804" t="str">
        <v>Midday</v>
      </c>
      <c r="D6804">
        <v>18</v>
      </c>
      <c r="E6804" t="str">
        <f>IF(MOD(D6804,2)=0,"EVEN","ODD")</f>
        <v>EVEN</v>
      </c>
      <c r="F6804" t="str">
        <f>IF(D6804&lt;=18,"LOW (1-18)","HIGH (19-36)")</f>
        <v>LOW (1-18)</v>
      </c>
      <c r="G6804">
        <f>INT((D6804-1)/6)+1</f>
        <v>3</v>
      </c>
      <c r="H6804">
        <f>MOD(D6804-1,6)+1</f>
        <v>6</v>
      </c>
      <c r="I6804">
        <f>37-D6804</f>
        <v>19</v>
      </c>
      <c r="J6804">
        <f>ABS(D6804-D6805)</f>
        <v>5</v>
      </c>
      <c r="K6804">
        <f>AVERAGE(D6804:D6808)</f>
        <v>18</v>
      </c>
      <c r="L6804">
        <f>AVERAGE(D6804:D6823)</f>
        <v>18</v>
      </c>
      <c r="M6804">
        <f>K6804-L6804</f>
        <v>0</v>
      </c>
      <c r="N6804" t="str">
        <f>IF(K6804&gt;L6804,"HIGH ZONE BIAS",IF(K6804&lt;L6804,"LOW ZONE BIAS","EQUILIBRIUM"))</f>
        <v>EQUILIBRIUM</v>
      </c>
    </row>
    <row r="6805">
      <c r="A6805">
        <v>20766</v>
      </c>
      <c r="B6805" t="str">
        <v>2021-02-24</v>
      </c>
      <c r="C6805" t="str">
        <v>Morning</v>
      </c>
      <c r="D6805">
        <v>13</v>
      </c>
      <c r="E6805" t="str">
        <f>IF(MOD(D6805,2)=0,"EVEN","ODD")</f>
        <v>ODD</v>
      </c>
      <c r="F6805" t="str">
        <f>IF(D6805&lt;=18,"LOW (1-18)","HIGH (19-36)")</f>
        <v>LOW (1-18)</v>
      </c>
      <c r="G6805">
        <f>INT((D6805-1)/6)+1</f>
        <v>3</v>
      </c>
      <c r="H6805">
        <f>MOD(D6805-1,6)+1</f>
        <v>1</v>
      </c>
      <c r="I6805">
        <f>37-D6805</f>
        <v>24</v>
      </c>
      <c r="J6805">
        <f>ABS(D6805-D6806)</f>
        <v>5</v>
      </c>
      <c r="K6805">
        <f>AVERAGE(D6805:D6809)</f>
        <v>13</v>
      </c>
      <c r="L6805">
        <f>AVERAGE(D6805:D6824)</f>
        <v>13</v>
      </c>
      <c r="M6805">
        <f>K6805-L6805</f>
        <v>0</v>
      </c>
      <c r="N6805" t="str">
        <f>IF(K6805&gt;L6805,"HIGH ZONE BIAS",IF(K6805&lt;L6805,"LOW ZONE BIAS","EQUILIBRIUM"))</f>
        <v>EQUILIBRIUM</v>
      </c>
    </row>
    <row r="6806">
      <c r="A6806">
        <v>20765</v>
      </c>
      <c r="B6806" t="str">
        <v>2021-02-23</v>
      </c>
      <c r="C6806" t="str">
        <v>Evening</v>
      </c>
      <c r="D6806">
        <v>8</v>
      </c>
      <c r="E6806" t="str">
        <f>IF(MOD(D6806,2)=0,"EVEN","ODD")</f>
        <v>EVEN</v>
      </c>
      <c r="F6806" t="str">
        <f>IF(D6806&lt;=18,"LOW (1-18)","HIGH (19-36)")</f>
        <v>LOW (1-18)</v>
      </c>
      <c r="G6806">
        <f>INT((D6806-1)/6)+1</f>
        <v>2</v>
      </c>
      <c r="H6806">
        <f>MOD(D6806-1,6)+1</f>
        <v>2</v>
      </c>
      <c r="I6806">
        <f>37-D6806</f>
        <v>29</v>
      </c>
      <c r="J6806">
        <f>ABS(D6806-D6807)</f>
        <v>15</v>
      </c>
      <c r="K6806">
        <f>AVERAGE(D6806:D6810)</f>
        <v>8</v>
      </c>
      <c r="L6806">
        <f>AVERAGE(D6806:D6825)</f>
        <v>8</v>
      </c>
      <c r="M6806">
        <f>K6806-L6806</f>
        <v>0</v>
      </c>
      <c r="N6806" t="str">
        <f>IF(K6806&gt;L6806,"HIGH ZONE BIAS",IF(K6806&lt;L6806,"LOW ZONE BIAS","EQUILIBRIUM"))</f>
        <v>EQUILIBRIUM</v>
      </c>
    </row>
    <row r="6807">
      <c r="A6807">
        <v>20764</v>
      </c>
      <c r="B6807" t="str">
        <v>2021-02-23</v>
      </c>
      <c r="C6807" t="str">
        <v>Afternoon</v>
      </c>
      <c r="D6807">
        <v>23</v>
      </c>
      <c r="E6807" t="str">
        <f>IF(MOD(D6807,2)=0,"EVEN","ODD")</f>
        <v>ODD</v>
      </c>
      <c r="F6807" t="str">
        <f>IF(D6807&lt;=18,"LOW (1-18)","HIGH (19-36)")</f>
        <v>HIGH (19-36)</v>
      </c>
      <c r="G6807">
        <f>INT((D6807-1)/6)+1</f>
        <v>4</v>
      </c>
      <c r="H6807">
        <f>MOD(D6807-1,6)+1</f>
        <v>5</v>
      </c>
      <c r="I6807">
        <f>37-D6807</f>
        <v>14</v>
      </c>
      <c r="J6807">
        <f>ABS(D6807-D6808)</f>
        <v>11</v>
      </c>
      <c r="K6807">
        <f>AVERAGE(D6807:D6811)</f>
        <v>23</v>
      </c>
      <c r="L6807">
        <f>AVERAGE(D6807:D6826)</f>
        <v>23</v>
      </c>
      <c r="M6807">
        <f>K6807-L6807</f>
        <v>0</v>
      </c>
      <c r="N6807" t="str">
        <f>IF(K6807&gt;L6807,"HIGH ZONE BIAS",IF(K6807&lt;L6807,"LOW ZONE BIAS","EQUILIBRIUM"))</f>
        <v>EQUILIBRIUM</v>
      </c>
    </row>
    <row r="6808">
      <c r="A6808">
        <v>20763</v>
      </c>
      <c r="B6808" t="str">
        <v>2021-02-23</v>
      </c>
      <c r="C6808" t="str">
        <v>Midday</v>
      </c>
      <c r="D6808">
        <v>34</v>
      </c>
      <c r="E6808" t="str">
        <f>IF(MOD(D6808,2)=0,"EVEN","ODD")</f>
        <v>EVEN</v>
      </c>
      <c r="F6808" t="str">
        <f>IF(D6808&lt;=18,"LOW (1-18)","HIGH (19-36)")</f>
        <v>HIGH (19-36)</v>
      </c>
      <c r="G6808">
        <f>INT((D6808-1)/6)+1</f>
        <v>6</v>
      </c>
      <c r="H6808">
        <f>MOD(D6808-1,6)+1</f>
        <v>4</v>
      </c>
      <c r="I6808">
        <f>37-D6808</f>
        <v>3</v>
      </c>
      <c r="J6808">
        <f>ABS(D6808-D6809)</f>
        <v>29</v>
      </c>
      <c r="K6808">
        <f>AVERAGE(D6808:D6812)</f>
        <v>34</v>
      </c>
      <c r="L6808">
        <f>AVERAGE(D6808:D6827)</f>
        <v>34</v>
      </c>
      <c r="M6808">
        <f>K6808-L6808</f>
        <v>0</v>
      </c>
      <c r="N6808" t="str">
        <f>IF(K6808&gt;L6808,"HIGH ZONE BIAS",IF(K6808&lt;L6808,"LOW ZONE BIAS","EQUILIBRIUM"))</f>
        <v>EQUILIBRIUM</v>
      </c>
    </row>
    <row r="6809">
      <c r="A6809">
        <v>20762</v>
      </c>
      <c r="B6809" t="str">
        <v>2021-02-23</v>
      </c>
      <c r="C6809" t="str">
        <v>Morning</v>
      </c>
      <c r="D6809">
        <v>5</v>
      </c>
      <c r="E6809" t="str">
        <f>IF(MOD(D6809,2)=0,"EVEN","ODD")</f>
        <v>ODD</v>
      </c>
      <c r="F6809" t="str">
        <f>IF(D6809&lt;=18,"LOW (1-18)","HIGH (19-36)")</f>
        <v>LOW (1-18)</v>
      </c>
      <c r="G6809">
        <f>INT((D6809-1)/6)+1</f>
        <v>1</v>
      </c>
      <c r="H6809">
        <f>MOD(D6809-1,6)+1</f>
        <v>5</v>
      </c>
      <c r="I6809">
        <f>37-D6809</f>
        <v>32</v>
      </c>
      <c r="J6809">
        <f>ABS(D6809-D6810)</f>
        <v>1</v>
      </c>
      <c r="K6809">
        <f>AVERAGE(D6809:D6813)</f>
        <v>5</v>
      </c>
      <c r="L6809">
        <f>AVERAGE(D6809:D6828)</f>
        <v>5</v>
      </c>
      <c r="M6809">
        <f>K6809-L6809</f>
        <v>0</v>
      </c>
      <c r="N6809" t="str">
        <f>IF(K6809&gt;L6809,"HIGH ZONE BIAS",IF(K6809&lt;L6809,"LOW ZONE BIAS","EQUILIBRIUM"))</f>
        <v>EQUILIBRIUM</v>
      </c>
    </row>
    <row r="6810">
      <c r="A6810">
        <v>20761</v>
      </c>
      <c r="B6810" t="str">
        <v>2021-02-22</v>
      </c>
      <c r="C6810" t="str">
        <v>Evening</v>
      </c>
      <c r="D6810">
        <v>4</v>
      </c>
      <c r="E6810" t="str">
        <f>IF(MOD(D6810,2)=0,"EVEN","ODD")</f>
        <v>EVEN</v>
      </c>
      <c r="F6810" t="str">
        <f>IF(D6810&lt;=18,"LOW (1-18)","HIGH (19-36)")</f>
        <v>LOW (1-18)</v>
      </c>
      <c r="G6810">
        <f>INT((D6810-1)/6)+1</f>
        <v>1</v>
      </c>
      <c r="H6810">
        <f>MOD(D6810-1,6)+1</f>
        <v>4</v>
      </c>
      <c r="I6810">
        <f>37-D6810</f>
        <v>33</v>
      </c>
      <c r="J6810">
        <f>ABS(D6810-D6811)</f>
        <v>0</v>
      </c>
      <c r="K6810">
        <f>AVERAGE(D6810:D6814)</f>
        <v>4</v>
      </c>
      <c r="L6810">
        <f>AVERAGE(D6810:D6829)</f>
        <v>4</v>
      </c>
      <c r="M6810">
        <f>K6810-L6810</f>
        <v>0</v>
      </c>
      <c r="N6810" t="str">
        <f>IF(K6810&gt;L6810,"HIGH ZONE BIAS",IF(K6810&lt;L6810,"LOW ZONE BIAS","EQUILIBRIUM"))</f>
        <v>EQUILIBRIUM</v>
      </c>
    </row>
    <row r="6811">
      <c r="A6811">
        <v>20760</v>
      </c>
      <c r="B6811" t="str">
        <v>2021-02-22</v>
      </c>
      <c r="C6811" t="str">
        <v>Afternoon</v>
      </c>
      <c r="D6811">
        <v>4</v>
      </c>
      <c r="E6811" t="str">
        <f>IF(MOD(D6811,2)=0,"EVEN","ODD")</f>
        <v>EVEN</v>
      </c>
      <c r="F6811" t="str">
        <f>IF(D6811&lt;=18,"LOW (1-18)","HIGH (19-36)")</f>
        <v>LOW (1-18)</v>
      </c>
      <c r="G6811">
        <f>INT((D6811-1)/6)+1</f>
        <v>1</v>
      </c>
      <c r="H6811">
        <f>MOD(D6811-1,6)+1</f>
        <v>4</v>
      </c>
      <c r="I6811">
        <f>37-D6811</f>
        <v>33</v>
      </c>
      <c r="J6811">
        <f>ABS(D6811-D6812)</f>
        <v>31</v>
      </c>
      <c r="K6811">
        <f>AVERAGE(D6811:D6815)</f>
        <v>4</v>
      </c>
      <c r="L6811">
        <f>AVERAGE(D6811:D6830)</f>
        <v>4</v>
      </c>
      <c r="M6811">
        <f>K6811-L6811</f>
        <v>0</v>
      </c>
      <c r="N6811" t="str">
        <f>IF(K6811&gt;L6811,"HIGH ZONE BIAS",IF(K6811&lt;L6811,"LOW ZONE BIAS","EQUILIBRIUM"))</f>
        <v>EQUILIBRIUM</v>
      </c>
    </row>
    <row r="6812">
      <c r="A6812">
        <v>20759</v>
      </c>
      <c r="B6812" t="str">
        <v>2021-02-22</v>
      </c>
      <c r="C6812" t="str">
        <v>Midday</v>
      </c>
      <c r="D6812">
        <v>35</v>
      </c>
      <c r="E6812" t="str">
        <f>IF(MOD(D6812,2)=0,"EVEN","ODD")</f>
        <v>ODD</v>
      </c>
      <c r="F6812" t="str">
        <f>IF(D6812&lt;=18,"LOW (1-18)","HIGH (19-36)")</f>
        <v>HIGH (19-36)</v>
      </c>
      <c r="G6812">
        <f>INT((D6812-1)/6)+1</f>
        <v>6</v>
      </c>
      <c r="H6812">
        <f>MOD(D6812-1,6)+1</f>
        <v>5</v>
      </c>
      <c r="I6812">
        <f>37-D6812</f>
        <v>2</v>
      </c>
      <c r="J6812">
        <f>ABS(D6812-D6813)</f>
        <v>20</v>
      </c>
      <c r="K6812">
        <f>AVERAGE(D6812:D6816)</f>
        <v>35</v>
      </c>
      <c r="L6812">
        <f>AVERAGE(D6812:D6831)</f>
        <v>35</v>
      </c>
      <c r="M6812">
        <f>K6812-L6812</f>
        <v>0</v>
      </c>
      <c r="N6812" t="str">
        <f>IF(K6812&gt;L6812,"HIGH ZONE BIAS",IF(K6812&lt;L6812,"LOW ZONE BIAS","EQUILIBRIUM"))</f>
        <v>EQUILIBRIUM</v>
      </c>
    </row>
    <row r="6813">
      <c r="A6813">
        <v>20758</v>
      </c>
      <c r="B6813" t="str">
        <v>2021-02-22</v>
      </c>
      <c r="C6813" t="str">
        <v>Morning</v>
      </c>
      <c r="D6813">
        <v>15</v>
      </c>
      <c r="E6813" t="str">
        <f>IF(MOD(D6813,2)=0,"EVEN","ODD")</f>
        <v>ODD</v>
      </c>
      <c r="F6813" t="str">
        <f>IF(D6813&lt;=18,"LOW (1-18)","HIGH (19-36)")</f>
        <v>LOW (1-18)</v>
      </c>
      <c r="G6813">
        <f>INT((D6813-1)/6)+1</f>
        <v>3</v>
      </c>
      <c r="H6813">
        <f>MOD(D6813-1,6)+1</f>
        <v>3</v>
      </c>
      <c r="I6813">
        <f>37-D6813</f>
        <v>22</v>
      </c>
      <c r="J6813">
        <f>ABS(D6813-D6814)</f>
        <v>6</v>
      </c>
      <c r="K6813">
        <f>AVERAGE(D6813:D6817)</f>
        <v>15</v>
      </c>
      <c r="L6813">
        <f>AVERAGE(D6813:D6832)</f>
        <v>15</v>
      </c>
      <c r="M6813">
        <f>K6813-L6813</f>
        <v>0</v>
      </c>
      <c r="N6813" t="str">
        <f>IF(K6813&gt;L6813,"HIGH ZONE BIAS",IF(K6813&lt;L6813,"LOW ZONE BIAS","EQUILIBRIUM"))</f>
        <v>EQUILIBRIUM</v>
      </c>
    </row>
    <row r="6814">
      <c r="A6814">
        <v>20757</v>
      </c>
      <c r="B6814" t="str">
        <v>2021-02-20</v>
      </c>
      <c r="C6814" t="str">
        <v>Evening</v>
      </c>
      <c r="D6814">
        <v>21</v>
      </c>
      <c r="E6814" t="str">
        <f>IF(MOD(D6814,2)=0,"EVEN","ODD")</f>
        <v>ODD</v>
      </c>
      <c r="F6814" t="str">
        <f>IF(D6814&lt;=18,"LOW (1-18)","HIGH (19-36)")</f>
        <v>HIGH (19-36)</v>
      </c>
      <c r="G6814">
        <f>INT((D6814-1)/6)+1</f>
        <v>4</v>
      </c>
      <c r="H6814">
        <f>MOD(D6814-1,6)+1</f>
        <v>3</v>
      </c>
      <c r="I6814">
        <f>37-D6814</f>
        <v>16</v>
      </c>
      <c r="J6814">
        <f>ABS(D6814-D6815)</f>
        <v>4</v>
      </c>
      <c r="K6814">
        <f>AVERAGE(D6814:D6818)</f>
        <v>21</v>
      </c>
      <c r="L6814">
        <f>AVERAGE(D6814:D6833)</f>
        <v>21</v>
      </c>
      <c r="M6814">
        <f>K6814-L6814</f>
        <v>0</v>
      </c>
      <c r="N6814" t="str">
        <f>IF(K6814&gt;L6814,"HIGH ZONE BIAS",IF(K6814&lt;L6814,"LOW ZONE BIAS","EQUILIBRIUM"))</f>
        <v>EQUILIBRIUM</v>
      </c>
    </row>
    <row r="6815">
      <c r="A6815">
        <v>20756</v>
      </c>
      <c r="B6815" t="str">
        <v>2021-02-20</v>
      </c>
      <c r="C6815" t="str">
        <v>Afternoon</v>
      </c>
      <c r="D6815">
        <v>17</v>
      </c>
      <c r="E6815" t="str">
        <f>IF(MOD(D6815,2)=0,"EVEN","ODD")</f>
        <v>ODD</v>
      </c>
      <c r="F6815" t="str">
        <f>IF(D6815&lt;=18,"LOW (1-18)","HIGH (19-36)")</f>
        <v>LOW (1-18)</v>
      </c>
      <c r="G6815">
        <f>INT((D6815-1)/6)+1</f>
        <v>3</v>
      </c>
      <c r="H6815">
        <f>MOD(D6815-1,6)+1</f>
        <v>5</v>
      </c>
      <c r="I6815">
        <f>37-D6815</f>
        <v>20</v>
      </c>
      <c r="J6815">
        <f>ABS(D6815-D6816)</f>
        <v>6</v>
      </c>
      <c r="K6815">
        <f>AVERAGE(D6815:D6819)</f>
        <v>17</v>
      </c>
      <c r="L6815">
        <f>AVERAGE(D6815:D6834)</f>
        <v>17</v>
      </c>
      <c r="M6815">
        <f>K6815-L6815</f>
        <v>0</v>
      </c>
      <c r="N6815" t="str">
        <f>IF(K6815&gt;L6815,"HIGH ZONE BIAS",IF(K6815&lt;L6815,"LOW ZONE BIAS","EQUILIBRIUM"))</f>
        <v>EQUILIBRIUM</v>
      </c>
    </row>
    <row r="6816">
      <c r="A6816">
        <v>20755</v>
      </c>
      <c r="B6816" t="str">
        <v>2021-02-20</v>
      </c>
      <c r="C6816" t="str">
        <v>Midday</v>
      </c>
      <c r="D6816">
        <v>11</v>
      </c>
      <c r="E6816" t="str">
        <f>IF(MOD(D6816,2)=0,"EVEN","ODD")</f>
        <v>ODD</v>
      </c>
      <c r="F6816" t="str">
        <f>IF(D6816&lt;=18,"LOW (1-18)","HIGH (19-36)")</f>
        <v>LOW (1-18)</v>
      </c>
      <c r="G6816">
        <f>INT((D6816-1)/6)+1</f>
        <v>2</v>
      </c>
      <c r="H6816">
        <f>MOD(D6816-1,6)+1</f>
        <v>5</v>
      </c>
      <c r="I6816">
        <f>37-D6816</f>
        <v>26</v>
      </c>
      <c r="J6816">
        <f>ABS(D6816-D6817)</f>
        <v>17</v>
      </c>
      <c r="K6816">
        <f>AVERAGE(D6816:D6820)</f>
        <v>11</v>
      </c>
      <c r="L6816">
        <f>AVERAGE(D6816:D6835)</f>
        <v>11</v>
      </c>
      <c r="M6816">
        <f>K6816-L6816</f>
        <v>0</v>
      </c>
      <c r="N6816" t="str">
        <f>IF(K6816&gt;L6816,"HIGH ZONE BIAS",IF(K6816&lt;L6816,"LOW ZONE BIAS","EQUILIBRIUM"))</f>
        <v>EQUILIBRIUM</v>
      </c>
    </row>
    <row r="6817">
      <c r="A6817">
        <v>20754</v>
      </c>
      <c r="B6817" t="str">
        <v>2021-02-20</v>
      </c>
      <c r="C6817" t="str">
        <v>Morning</v>
      </c>
      <c r="D6817">
        <v>28</v>
      </c>
      <c r="E6817" t="str">
        <f>IF(MOD(D6817,2)=0,"EVEN","ODD")</f>
        <v>EVEN</v>
      </c>
      <c r="F6817" t="str">
        <f>IF(D6817&lt;=18,"LOW (1-18)","HIGH (19-36)")</f>
        <v>HIGH (19-36)</v>
      </c>
      <c r="G6817">
        <f>INT((D6817-1)/6)+1</f>
        <v>5</v>
      </c>
      <c r="H6817">
        <f>MOD(D6817-1,6)+1</f>
        <v>4</v>
      </c>
      <c r="I6817">
        <f>37-D6817</f>
        <v>9</v>
      </c>
      <c r="J6817">
        <f>ABS(D6817-D6818)</f>
        <v>4</v>
      </c>
      <c r="K6817">
        <f>AVERAGE(D6817:D6821)</f>
        <v>28</v>
      </c>
      <c r="L6817">
        <f>AVERAGE(D6817:D6836)</f>
        <v>28</v>
      </c>
      <c r="M6817">
        <f>K6817-L6817</f>
        <v>0</v>
      </c>
      <c r="N6817" t="str">
        <f>IF(K6817&gt;L6817,"HIGH ZONE BIAS",IF(K6817&lt;L6817,"LOW ZONE BIAS","EQUILIBRIUM"))</f>
        <v>EQUILIBRIUM</v>
      </c>
    </row>
    <row r="6818">
      <c r="A6818">
        <v>20753</v>
      </c>
      <c r="B6818" t="str">
        <v>2021-02-19</v>
      </c>
      <c r="C6818" t="str">
        <v>Evening</v>
      </c>
      <c r="D6818">
        <v>24</v>
      </c>
      <c r="E6818" t="str">
        <f>IF(MOD(D6818,2)=0,"EVEN","ODD")</f>
        <v>EVEN</v>
      </c>
      <c r="F6818" t="str">
        <f>IF(D6818&lt;=18,"LOW (1-18)","HIGH (19-36)")</f>
        <v>HIGH (19-36)</v>
      </c>
      <c r="G6818">
        <f>INT((D6818-1)/6)+1</f>
        <v>4</v>
      </c>
      <c r="H6818">
        <f>MOD(D6818-1,6)+1</f>
        <v>6</v>
      </c>
      <c r="I6818">
        <f>37-D6818</f>
        <v>13</v>
      </c>
      <c r="J6818">
        <f>ABS(D6818-D6819)</f>
        <v>9</v>
      </c>
      <c r="K6818">
        <f>AVERAGE(D6818:D6822)</f>
        <v>24</v>
      </c>
      <c r="L6818">
        <f>AVERAGE(D6818:D6837)</f>
        <v>24</v>
      </c>
      <c r="M6818">
        <f>K6818-L6818</f>
        <v>0</v>
      </c>
      <c r="N6818" t="str">
        <f>IF(K6818&gt;L6818,"HIGH ZONE BIAS",IF(K6818&lt;L6818,"LOW ZONE BIAS","EQUILIBRIUM"))</f>
        <v>EQUILIBRIUM</v>
      </c>
    </row>
    <row r="6819">
      <c r="A6819">
        <v>20752</v>
      </c>
      <c r="B6819" t="str">
        <v>2021-02-19</v>
      </c>
      <c r="C6819" t="str">
        <v>Afternoon</v>
      </c>
      <c r="D6819">
        <v>33</v>
      </c>
      <c r="E6819" t="str">
        <f>IF(MOD(D6819,2)=0,"EVEN","ODD")</f>
        <v>ODD</v>
      </c>
      <c r="F6819" t="str">
        <f>IF(D6819&lt;=18,"LOW (1-18)","HIGH (19-36)")</f>
        <v>HIGH (19-36)</v>
      </c>
      <c r="G6819">
        <f>INT((D6819-1)/6)+1</f>
        <v>6</v>
      </c>
      <c r="H6819">
        <f>MOD(D6819-1,6)+1</f>
        <v>3</v>
      </c>
      <c r="I6819">
        <f>37-D6819</f>
        <v>4</v>
      </c>
      <c r="J6819">
        <f>ABS(D6819-D6820)</f>
        <v>0</v>
      </c>
      <c r="K6819">
        <f>AVERAGE(D6819:D6823)</f>
        <v>33</v>
      </c>
      <c r="L6819">
        <f>AVERAGE(D6819:D6838)</f>
        <v>33</v>
      </c>
      <c r="M6819">
        <f>K6819-L6819</f>
        <v>0</v>
      </c>
      <c r="N6819" t="str">
        <f>IF(K6819&gt;L6819,"HIGH ZONE BIAS",IF(K6819&lt;L6819,"LOW ZONE BIAS","EQUILIBRIUM"))</f>
        <v>EQUILIBRIUM</v>
      </c>
    </row>
    <row r="6820">
      <c r="A6820">
        <v>20751</v>
      </c>
      <c r="B6820" t="str">
        <v>2021-02-19</v>
      </c>
      <c r="C6820" t="str">
        <v>Midday</v>
      </c>
      <c r="D6820">
        <v>33</v>
      </c>
      <c r="E6820" t="str">
        <f>IF(MOD(D6820,2)=0,"EVEN","ODD")</f>
        <v>ODD</v>
      </c>
      <c r="F6820" t="str">
        <f>IF(D6820&lt;=18,"LOW (1-18)","HIGH (19-36)")</f>
        <v>HIGH (19-36)</v>
      </c>
      <c r="G6820">
        <f>INT((D6820-1)/6)+1</f>
        <v>6</v>
      </c>
      <c r="H6820">
        <f>MOD(D6820-1,6)+1</f>
        <v>3</v>
      </c>
      <c r="I6820">
        <f>37-D6820</f>
        <v>4</v>
      </c>
      <c r="J6820">
        <f>ABS(D6820-D6821)</f>
        <v>16</v>
      </c>
      <c r="K6820">
        <f>AVERAGE(D6820:D6824)</f>
        <v>33</v>
      </c>
      <c r="L6820">
        <f>AVERAGE(D6820:D6839)</f>
        <v>33</v>
      </c>
      <c r="M6820">
        <f>K6820-L6820</f>
        <v>0</v>
      </c>
      <c r="N6820" t="str">
        <f>IF(K6820&gt;L6820,"HIGH ZONE BIAS",IF(K6820&lt;L6820,"LOW ZONE BIAS","EQUILIBRIUM"))</f>
        <v>EQUILIBRIUM</v>
      </c>
    </row>
    <row r="6821">
      <c r="A6821">
        <v>20750</v>
      </c>
      <c r="B6821" t="str">
        <v>2021-02-19</v>
      </c>
      <c r="C6821" t="str">
        <v>Morning</v>
      </c>
      <c r="D6821">
        <v>17</v>
      </c>
      <c r="E6821" t="str">
        <f>IF(MOD(D6821,2)=0,"EVEN","ODD")</f>
        <v>ODD</v>
      </c>
      <c r="F6821" t="str">
        <f>IF(D6821&lt;=18,"LOW (1-18)","HIGH (19-36)")</f>
        <v>LOW (1-18)</v>
      </c>
      <c r="G6821">
        <f>INT((D6821-1)/6)+1</f>
        <v>3</v>
      </c>
      <c r="H6821">
        <f>MOD(D6821-1,6)+1</f>
        <v>5</v>
      </c>
      <c r="I6821">
        <f>37-D6821</f>
        <v>20</v>
      </c>
      <c r="J6821">
        <f>ABS(D6821-D6822)</f>
        <v>13</v>
      </c>
      <c r="K6821">
        <f>AVERAGE(D6821:D6825)</f>
        <v>17</v>
      </c>
      <c r="L6821">
        <f>AVERAGE(D6821:D6840)</f>
        <v>17</v>
      </c>
      <c r="M6821">
        <f>K6821-L6821</f>
        <v>0</v>
      </c>
      <c r="N6821" t="str">
        <f>IF(K6821&gt;L6821,"HIGH ZONE BIAS",IF(K6821&lt;L6821,"LOW ZONE BIAS","EQUILIBRIUM"))</f>
        <v>EQUILIBRIUM</v>
      </c>
    </row>
    <row r="6822">
      <c r="A6822">
        <v>20749</v>
      </c>
      <c r="B6822" t="str">
        <v>2021-02-18</v>
      </c>
      <c r="C6822" t="str">
        <v>Evening</v>
      </c>
      <c r="D6822">
        <v>30</v>
      </c>
      <c r="E6822" t="str">
        <f>IF(MOD(D6822,2)=0,"EVEN","ODD")</f>
        <v>EVEN</v>
      </c>
      <c r="F6822" t="str">
        <f>IF(D6822&lt;=18,"LOW (1-18)","HIGH (19-36)")</f>
        <v>HIGH (19-36)</v>
      </c>
      <c r="G6822">
        <f>INT((D6822-1)/6)+1</f>
        <v>5</v>
      </c>
      <c r="H6822">
        <f>MOD(D6822-1,6)+1</f>
        <v>6</v>
      </c>
      <c r="I6822">
        <f>37-D6822</f>
        <v>7</v>
      </c>
      <c r="J6822">
        <f>ABS(D6822-D6823)</f>
        <v>6</v>
      </c>
      <c r="K6822">
        <f>AVERAGE(D6822:D6826)</f>
        <v>30</v>
      </c>
      <c r="L6822">
        <f>AVERAGE(D6822:D6841)</f>
        <v>30</v>
      </c>
      <c r="M6822">
        <f>K6822-L6822</f>
        <v>0</v>
      </c>
      <c r="N6822" t="str">
        <f>IF(K6822&gt;L6822,"HIGH ZONE BIAS",IF(K6822&lt;L6822,"LOW ZONE BIAS","EQUILIBRIUM"))</f>
        <v>EQUILIBRIUM</v>
      </c>
    </row>
    <row r="6823">
      <c r="A6823">
        <v>20748</v>
      </c>
      <c r="B6823" t="str">
        <v>2021-02-18</v>
      </c>
      <c r="C6823" t="str">
        <v>Afternoon</v>
      </c>
      <c r="D6823">
        <v>36</v>
      </c>
      <c r="E6823" t="str">
        <f>IF(MOD(D6823,2)=0,"EVEN","ODD")</f>
        <v>EVEN</v>
      </c>
      <c r="F6823" t="str">
        <f>IF(D6823&lt;=18,"LOW (1-18)","HIGH (19-36)")</f>
        <v>HIGH (19-36)</v>
      </c>
      <c r="G6823">
        <f>INT((D6823-1)/6)+1</f>
        <v>6</v>
      </c>
      <c r="H6823">
        <f>MOD(D6823-1,6)+1</f>
        <v>6</v>
      </c>
      <c r="I6823">
        <f>37-D6823</f>
        <v>1</v>
      </c>
      <c r="J6823">
        <f>ABS(D6823-D6824)</f>
        <v>34</v>
      </c>
      <c r="K6823">
        <f>AVERAGE(D6823:D6827)</f>
        <v>36</v>
      </c>
      <c r="L6823">
        <f>AVERAGE(D6823:D6842)</f>
        <v>36</v>
      </c>
      <c r="M6823">
        <f>K6823-L6823</f>
        <v>0</v>
      </c>
      <c r="N6823" t="str">
        <f>IF(K6823&gt;L6823,"HIGH ZONE BIAS",IF(K6823&lt;L6823,"LOW ZONE BIAS","EQUILIBRIUM"))</f>
        <v>EQUILIBRIUM</v>
      </c>
    </row>
    <row r="6824">
      <c r="A6824">
        <v>20747</v>
      </c>
      <c r="B6824" t="str">
        <v>2021-02-18</v>
      </c>
      <c r="C6824" t="str">
        <v>Midday</v>
      </c>
      <c r="D6824">
        <v>2</v>
      </c>
      <c r="E6824" t="str">
        <f>IF(MOD(D6824,2)=0,"EVEN","ODD")</f>
        <v>EVEN</v>
      </c>
      <c r="F6824" t="str">
        <f>IF(D6824&lt;=18,"LOW (1-18)","HIGH (19-36)")</f>
        <v>LOW (1-18)</v>
      </c>
      <c r="G6824">
        <f>INT((D6824-1)/6)+1</f>
        <v>1</v>
      </c>
      <c r="H6824">
        <f>MOD(D6824-1,6)+1</f>
        <v>2</v>
      </c>
      <c r="I6824">
        <f>37-D6824</f>
        <v>35</v>
      </c>
      <c r="J6824">
        <f>ABS(D6824-D6825)</f>
        <v>29</v>
      </c>
      <c r="K6824">
        <f>AVERAGE(D6824:D6828)</f>
        <v>2</v>
      </c>
      <c r="L6824">
        <f>AVERAGE(D6824:D6843)</f>
        <v>2</v>
      </c>
      <c r="M6824">
        <f>K6824-L6824</f>
        <v>0</v>
      </c>
      <c r="N6824" t="str">
        <f>IF(K6824&gt;L6824,"HIGH ZONE BIAS",IF(K6824&lt;L6824,"LOW ZONE BIAS","EQUILIBRIUM"))</f>
        <v>EQUILIBRIUM</v>
      </c>
    </row>
    <row r="6825">
      <c r="A6825">
        <v>20746</v>
      </c>
      <c r="B6825" t="str">
        <v>2021-02-18</v>
      </c>
      <c r="C6825" t="str">
        <v>Morning</v>
      </c>
      <c r="D6825">
        <v>31</v>
      </c>
      <c r="E6825" t="str">
        <f>IF(MOD(D6825,2)=0,"EVEN","ODD")</f>
        <v>ODD</v>
      </c>
      <c r="F6825" t="str">
        <f>IF(D6825&lt;=18,"LOW (1-18)","HIGH (19-36)")</f>
        <v>HIGH (19-36)</v>
      </c>
      <c r="G6825">
        <f>INT((D6825-1)/6)+1</f>
        <v>6</v>
      </c>
      <c r="H6825">
        <f>MOD(D6825-1,6)+1</f>
        <v>1</v>
      </c>
      <c r="I6825">
        <f>37-D6825</f>
        <v>6</v>
      </c>
      <c r="J6825">
        <f>ABS(D6825-D6826)</f>
        <v>7</v>
      </c>
      <c r="K6825">
        <f>AVERAGE(D6825:D6829)</f>
        <v>31</v>
      </c>
      <c r="L6825">
        <f>AVERAGE(D6825:D6844)</f>
        <v>31</v>
      </c>
      <c r="M6825">
        <f>K6825-L6825</f>
        <v>0</v>
      </c>
      <c r="N6825" t="str">
        <f>IF(K6825&gt;L6825,"HIGH ZONE BIAS",IF(K6825&lt;L6825,"LOW ZONE BIAS","EQUILIBRIUM"))</f>
        <v>EQUILIBRIUM</v>
      </c>
    </row>
    <row r="6826">
      <c r="A6826">
        <v>20745</v>
      </c>
      <c r="B6826" t="str">
        <v>2021-02-17</v>
      </c>
      <c r="C6826" t="str">
        <v>Evening</v>
      </c>
      <c r="D6826">
        <v>24</v>
      </c>
      <c r="E6826" t="str">
        <f>IF(MOD(D6826,2)=0,"EVEN","ODD")</f>
        <v>EVEN</v>
      </c>
      <c r="F6826" t="str">
        <f>IF(D6826&lt;=18,"LOW (1-18)","HIGH (19-36)")</f>
        <v>HIGH (19-36)</v>
      </c>
      <c r="G6826">
        <f>INT((D6826-1)/6)+1</f>
        <v>4</v>
      </c>
      <c r="H6826">
        <f>MOD(D6826-1,6)+1</f>
        <v>6</v>
      </c>
      <c r="I6826">
        <f>37-D6826</f>
        <v>13</v>
      </c>
      <c r="J6826">
        <f>ABS(D6826-D6827)</f>
        <v>5</v>
      </c>
      <c r="K6826">
        <f>AVERAGE(D6826:D6830)</f>
        <v>24</v>
      </c>
      <c r="L6826">
        <f>AVERAGE(D6826:D6845)</f>
        <v>24</v>
      </c>
      <c r="M6826">
        <f>K6826-L6826</f>
        <v>0</v>
      </c>
      <c r="N6826" t="str">
        <f>IF(K6826&gt;L6826,"HIGH ZONE BIAS",IF(K6826&lt;L6826,"LOW ZONE BIAS","EQUILIBRIUM"))</f>
        <v>EQUILIBRIUM</v>
      </c>
    </row>
    <row r="6827">
      <c r="A6827">
        <v>20744</v>
      </c>
      <c r="B6827" t="str">
        <v>2021-02-17</v>
      </c>
      <c r="C6827" t="str">
        <v>Afternoon</v>
      </c>
      <c r="D6827">
        <v>19</v>
      </c>
      <c r="E6827" t="str">
        <f>IF(MOD(D6827,2)=0,"EVEN","ODD")</f>
        <v>ODD</v>
      </c>
      <c r="F6827" t="str">
        <f>IF(D6827&lt;=18,"LOW (1-18)","HIGH (19-36)")</f>
        <v>HIGH (19-36)</v>
      </c>
      <c r="G6827">
        <f>INT((D6827-1)/6)+1</f>
        <v>4</v>
      </c>
      <c r="H6827">
        <f>MOD(D6827-1,6)+1</f>
        <v>1</v>
      </c>
      <c r="I6827">
        <f>37-D6827</f>
        <v>18</v>
      </c>
      <c r="J6827">
        <f>ABS(D6827-D6828)</f>
        <v>14</v>
      </c>
      <c r="K6827">
        <f>AVERAGE(D6827:D6831)</f>
        <v>19</v>
      </c>
      <c r="L6827">
        <f>AVERAGE(D6827:D6846)</f>
        <v>19</v>
      </c>
      <c r="M6827">
        <f>K6827-L6827</f>
        <v>0</v>
      </c>
      <c r="N6827" t="str">
        <f>IF(K6827&gt;L6827,"HIGH ZONE BIAS",IF(K6827&lt;L6827,"LOW ZONE BIAS","EQUILIBRIUM"))</f>
        <v>EQUILIBRIUM</v>
      </c>
    </row>
    <row r="6828">
      <c r="A6828">
        <v>20743</v>
      </c>
      <c r="B6828" t="str">
        <v>2021-02-17</v>
      </c>
      <c r="C6828" t="str">
        <v>Midday</v>
      </c>
      <c r="D6828">
        <v>33</v>
      </c>
      <c r="E6828" t="str">
        <f>IF(MOD(D6828,2)=0,"EVEN","ODD")</f>
        <v>ODD</v>
      </c>
      <c r="F6828" t="str">
        <f>IF(D6828&lt;=18,"LOW (1-18)","HIGH (19-36)")</f>
        <v>HIGH (19-36)</v>
      </c>
      <c r="G6828">
        <f>INT((D6828-1)/6)+1</f>
        <v>6</v>
      </c>
      <c r="H6828">
        <f>MOD(D6828-1,6)+1</f>
        <v>3</v>
      </c>
      <c r="I6828">
        <f>37-D6828</f>
        <v>4</v>
      </c>
      <c r="J6828">
        <f>ABS(D6828-D6829)</f>
        <v>2</v>
      </c>
      <c r="K6828">
        <f>AVERAGE(D6828:D6832)</f>
        <v>33</v>
      </c>
      <c r="L6828">
        <f>AVERAGE(D6828:D6847)</f>
        <v>33</v>
      </c>
      <c r="M6828">
        <f>K6828-L6828</f>
        <v>0</v>
      </c>
      <c r="N6828" t="str">
        <f>IF(K6828&gt;L6828,"HIGH ZONE BIAS",IF(K6828&lt;L6828,"LOW ZONE BIAS","EQUILIBRIUM"))</f>
        <v>EQUILIBRIUM</v>
      </c>
    </row>
    <row r="6829">
      <c r="A6829">
        <v>20742</v>
      </c>
      <c r="B6829" t="str">
        <v>2021-02-17</v>
      </c>
      <c r="C6829" t="str">
        <v>Morning</v>
      </c>
      <c r="D6829">
        <v>31</v>
      </c>
      <c r="E6829" t="str">
        <f>IF(MOD(D6829,2)=0,"EVEN","ODD")</f>
        <v>ODD</v>
      </c>
      <c r="F6829" t="str">
        <f>IF(D6829&lt;=18,"LOW (1-18)","HIGH (19-36)")</f>
        <v>HIGH (19-36)</v>
      </c>
      <c r="G6829">
        <f>INT((D6829-1)/6)+1</f>
        <v>6</v>
      </c>
      <c r="H6829">
        <f>MOD(D6829-1,6)+1</f>
        <v>1</v>
      </c>
      <c r="I6829">
        <f>37-D6829</f>
        <v>6</v>
      </c>
      <c r="J6829">
        <f>ABS(D6829-D6830)</f>
        <v>15</v>
      </c>
      <c r="K6829">
        <f>AVERAGE(D6829:D6833)</f>
        <v>31</v>
      </c>
      <c r="L6829">
        <f>AVERAGE(D6829:D6848)</f>
        <v>31</v>
      </c>
      <c r="M6829">
        <f>K6829-L6829</f>
        <v>0</v>
      </c>
      <c r="N6829" t="str">
        <f>IF(K6829&gt;L6829,"HIGH ZONE BIAS",IF(K6829&lt;L6829,"LOW ZONE BIAS","EQUILIBRIUM"))</f>
        <v>EQUILIBRIUM</v>
      </c>
    </row>
    <row r="6830">
      <c r="A6830">
        <v>20741</v>
      </c>
      <c r="B6830" t="str">
        <v>2021-02-16</v>
      </c>
      <c r="C6830" t="str">
        <v>Evening</v>
      </c>
      <c r="D6830">
        <v>16</v>
      </c>
      <c r="E6830" t="str">
        <f>IF(MOD(D6830,2)=0,"EVEN","ODD")</f>
        <v>EVEN</v>
      </c>
      <c r="F6830" t="str">
        <f>IF(D6830&lt;=18,"LOW (1-18)","HIGH (19-36)")</f>
        <v>LOW (1-18)</v>
      </c>
      <c r="G6830">
        <f>INT((D6830-1)/6)+1</f>
        <v>3</v>
      </c>
      <c r="H6830">
        <f>MOD(D6830-1,6)+1</f>
        <v>4</v>
      </c>
      <c r="I6830">
        <f>37-D6830</f>
        <v>21</v>
      </c>
      <c r="J6830">
        <f>ABS(D6830-D6831)</f>
        <v>14</v>
      </c>
      <c r="K6830">
        <f>AVERAGE(D6830:D6834)</f>
        <v>16</v>
      </c>
      <c r="L6830">
        <f>AVERAGE(D6830:D6849)</f>
        <v>16</v>
      </c>
      <c r="M6830">
        <f>K6830-L6830</f>
        <v>0</v>
      </c>
      <c r="N6830" t="str">
        <f>IF(K6830&gt;L6830,"HIGH ZONE BIAS",IF(K6830&lt;L6830,"LOW ZONE BIAS","EQUILIBRIUM"))</f>
        <v>EQUILIBRIUM</v>
      </c>
    </row>
    <row r="6831">
      <c r="A6831">
        <v>20740</v>
      </c>
      <c r="B6831" t="str">
        <v>2021-02-16</v>
      </c>
      <c r="C6831" t="str">
        <v>Afternoon</v>
      </c>
      <c r="D6831">
        <v>2</v>
      </c>
      <c r="E6831" t="str">
        <f>IF(MOD(D6831,2)=0,"EVEN","ODD")</f>
        <v>EVEN</v>
      </c>
      <c r="F6831" t="str">
        <f>IF(D6831&lt;=18,"LOW (1-18)","HIGH (19-36)")</f>
        <v>LOW (1-18)</v>
      </c>
      <c r="G6831">
        <f>INT((D6831-1)/6)+1</f>
        <v>1</v>
      </c>
      <c r="H6831">
        <f>MOD(D6831-1,6)+1</f>
        <v>2</v>
      </c>
      <c r="I6831">
        <f>37-D6831</f>
        <v>35</v>
      </c>
      <c r="J6831">
        <f>ABS(D6831-D6832)</f>
        <v>6</v>
      </c>
      <c r="K6831">
        <f>AVERAGE(D6831:D6835)</f>
        <v>2</v>
      </c>
      <c r="L6831">
        <f>AVERAGE(D6831:D6850)</f>
        <v>2</v>
      </c>
      <c r="M6831">
        <f>K6831-L6831</f>
        <v>0</v>
      </c>
      <c r="N6831" t="str">
        <f>IF(K6831&gt;L6831,"HIGH ZONE BIAS",IF(K6831&lt;L6831,"LOW ZONE BIAS","EQUILIBRIUM"))</f>
        <v>EQUILIBRIUM</v>
      </c>
    </row>
    <row r="6832">
      <c r="A6832">
        <v>20739</v>
      </c>
      <c r="B6832" t="str">
        <v>2021-02-16</v>
      </c>
      <c r="C6832" t="str">
        <v>Midday</v>
      </c>
      <c r="D6832">
        <v>8</v>
      </c>
      <c r="E6832" t="str">
        <f>IF(MOD(D6832,2)=0,"EVEN","ODD")</f>
        <v>EVEN</v>
      </c>
      <c r="F6832" t="str">
        <f>IF(D6832&lt;=18,"LOW (1-18)","HIGH (19-36)")</f>
        <v>LOW (1-18)</v>
      </c>
      <c r="G6832">
        <f>INT((D6832-1)/6)+1</f>
        <v>2</v>
      </c>
      <c r="H6832">
        <f>MOD(D6832-1,6)+1</f>
        <v>2</v>
      </c>
      <c r="I6832">
        <f>37-D6832</f>
        <v>29</v>
      </c>
      <c r="J6832">
        <f>ABS(D6832-D6833)</f>
        <v>20</v>
      </c>
      <c r="K6832">
        <f>AVERAGE(D6832:D6836)</f>
        <v>8</v>
      </c>
      <c r="L6832">
        <f>AVERAGE(D6832:D6851)</f>
        <v>8</v>
      </c>
      <c r="M6832">
        <f>K6832-L6832</f>
        <v>0</v>
      </c>
      <c r="N6832" t="str">
        <f>IF(K6832&gt;L6832,"HIGH ZONE BIAS",IF(K6832&lt;L6832,"LOW ZONE BIAS","EQUILIBRIUM"))</f>
        <v>EQUILIBRIUM</v>
      </c>
    </row>
    <row r="6833">
      <c r="A6833">
        <v>20738</v>
      </c>
      <c r="B6833" t="str">
        <v>2021-02-16</v>
      </c>
      <c r="C6833" t="str">
        <v>Morning</v>
      </c>
      <c r="D6833">
        <v>28</v>
      </c>
      <c r="E6833" t="str">
        <f>IF(MOD(D6833,2)=0,"EVEN","ODD")</f>
        <v>EVEN</v>
      </c>
      <c r="F6833" t="str">
        <f>IF(D6833&lt;=18,"LOW (1-18)","HIGH (19-36)")</f>
        <v>HIGH (19-36)</v>
      </c>
      <c r="G6833">
        <f>INT((D6833-1)/6)+1</f>
        <v>5</v>
      </c>
      <c r="H6833">
        <f>MOD(D6833-1,6)+1</f>
        <v>4</v>
      </c>
      <c r="I6833">
        <f>37-D6833</f>
        <v>9</v>
      </c>
      <c r="J6833">
        <f>ABS(D6833-D6834)</f>
        <v>8</v>
      </c>
      <c r="K6833">
        <f>AVERAGE(D6833:D6837)</f>
        <v>28</v>
      </c>
      <c r="L6833">
        <f>AVERAGE(D6833:D6852)</f>
        <v>28</v>
      </c>
      <c r="M6833">
        <f>K6833-L6833</f>
        <v>0</v>
      </c>
      <c r="N6833" t="str">
        <f>IF(K6833&gt;L6833,"HIGH ZONE BIAS",IF(K6833&lt;L6833,"LOW ZONE BIAS","EQUILIBRIUM"))</f>
        <v>EQUILIBRIUM</v>
      </c>
    </row>
    <row r="6834">
      <c r="A6834">
        <v>20737</v>
      </c>
      <c r="B6834" t="str">
        <v>2021-02-15</v>
      </c>
      <c r="C6834" t="str">
        <v>Evening</v>
      </c>
      <c r="D6834">
        <v>36</v>
      </c>
      <c r="E6834" t="str">
        <f>IF(MOD(D6834,2)=0,"EVEN","ODD")</f>
        <v>EVEN</v>
      </c>
      <c r="F6834" t="str">
        <f>IF(D6834&lt;=18,"LOW (1-18)","HIGH (19-36)")</f>
        <v>HIGH (19-36)</v>
      </c>
      <c r="G6834">
        <f>INT((D6834-1)/6)+1</f>
        <v>6</v>
      </c>
      <c r="H6834">
        <f>MOD(D6834-1,6)+1</f>
        <v>6</v>
      </c>
      <c r="I6834">
        <f>37-D6834</f>
        <v>1</v>
      </c>
      <c r="J6834">
        <f>ABS(D6834-D6835)</f>
        <v>27</v>
      </c>
      <c r="K6834">
        <f>AVERAGE(D6834:D6838)</f>
        <v>36</v>
      </c>
      <c r="L6834">
        <f>AVERAGE(D6834:D6853)</f>
        <v>36</v>
      </c>
      <c r="M6834">
        <f>K6834-L6834</f>
        <v>0</v>
      </c>
      <c r="N6834" t="str">
        <f>IF(K6834&gt;L6834,"HIGH ZONE BIAS",IF(K6834&lt;L6834,"LOW ZONE BIAS","EQUILIBRIUM"))</f>
        <v>EQUILIBRIUM</v>
      </c>
    </row>
    <row r="6835">
      <c r="A6835">
        <v>20736</v>
      </c>
      <c r="B6835" t="str">
        <v>2021-02-15</v>
      </c>
      <c r="C6835" t="str">
        <v>Afternoon</v>
      </c>
      <c r="D6835">
        <v>9</v>
      </c>
      <c r="E6835" t="str">
        <f>IF(MOD(D6835,2)=0,"EVEN","ODD")</f>
        <v>ODD</v>
      </c>
      <c r="F6835" t="str">
        <f>IF(D6835&lt;=18,"LOW (1-18)","HIGH (19-36)")</f>
        <v>LOW (1-18)</v>
      </c>
      <c r="G6835">
        <f>INT((D6835-1)/6)+1</f>
        <v>2</v>
      </c>
      <c r="H6835">
        <f>MOD(D6835-1,6)+1</f>
        <v>3</v>
      </c>
      <c r="I6835">
        <f>37-D6835</f>
        <v>28</v>
      </c>
      <c r="J6835">
        <f>ABS(D6835-D6836)</f>
        <v>15</v>
      </c>
      <c r="K6835">
        <f>AVERAGE(D6835:D6839)</f>
        <v>9</v>
      </c>
      <c r="L6835">
        <f>AVERAGE(D6835:D6854)</f>
        <v>9</v>
      </c>
      <c r="M6835">
        <f>K6835-L6835</f>
        <v>0</v>
      </c>
      <c r="N6835" t="str">
        <f>IF(K6835&gt;L6835,"HIGH ZONE BIAS",IF(K6835&lt;L6835,"LOW ZONE BIAS","EQUILIBRIUM"))</f>
        <v>EQUILIBRIUM</v>
      </c>
    </row>
    <row r="6836">
      <c r="A6836">
        <v>20735</v>
      </c>
      <c r="B6836" t="str">
        <v>2021-02-15</v>
      </c>
      <c r="C6836" t="str">
        <v>Midday</v>
      </c>
      <c r="D6836">
        <v>24</v>
      </c>
      <c r="E6836" t="str">
        <f>IF(MOD(D6836,2)=0,"EVEN","ODD")</f>
        <v>EVEN</v>
      </c>
      <c r="F6836" t="str">
        <f>IF(D6836&lt;=18,"LOW (1-18)","HIGH (19-36)")</f>
        <v>HIGH (19-36)</v>
      </c>
      <c r="G6836">
        <f>INT((D6836-1)/6)+1</f>
        <v>4</v>
      </c>
      <c r="H6836">
        <f>MOD(D6836-1,6)+1</f>
        <v>6</v>
      </c>
      <c r="I6836">
        <f>37-D6836</f>
        <v>13</v>
      </c>
      <c r="J6836">
        <f>ABS(D6836-D6837)</f>
        <v>12</v>
      </c>
      <c r="K6836">
        <f>AVERAGE(D6836:D6840)</f>
        <v>24</v>
      </c>
      <c r="L6836">
        <f>AVERAGE(D6836:D6855)</f>
        <v>24</v>
      </c>
      <c r="M6836">
        <f>K6836-L6836</f>
        <v>0</v>
      </c>
      <c r="N6836" t="str">
        <f>IF(K6836&gt;L6836,"HIGH ZONE BIAS",IF(K6836&lt;L6836,"LOW ZONE BIAS","EQUILIBRIUM"))</f>
        <v>EQUILIBRIUM</v>
      </c>
    </row>
    <row r="6837">
      <c r="A6837">
        <v>20734</v>
      </c>
      <c r="B6837" t="str">
        <v>2021-02-15</v>
      </c>
      <c r="C6837" t="str">
        <v>Morning</v>
      </c>
      <c r="D6837">
        <v>36</v>
      </c>
      <c r="E6837" t="str">
        <f>IF(MOD(D6837,2)=0,"EVEN","ODD")</f>
        <v>EVEN</v>
      </c>
      <c r="F6837" t="str">
        <f>IF(D6837&lt;=18,"LOW (1-18)","HIGH (19-36)")</f>
        <v>HIGH (19-36)</v>
      </c>
      <c r="G6837">
        <f>INT((D6837-1)/6)+1</f>
        <v>6</v>
      </c>
      <c r="H6837">
        <f>MOD(D6837-1,6)+1</f>
        <v>6</v>
      </c>
      <c r="I6837">
        <f>37-D6837</f>
        <v>1</v>
      </c>
      <c r="J6837">
        <f>ABS(D6837-D6838)</f>
        <v>5</v>
      </c>
      <c r="K6837">
        <f>AVERAGE(D6837:D6841)</f>
        <v>36</v>
      </c>
      <c r="L6837">
        <f>AVERAGE(D6837:D6856)</f>
        <v>36</v>
      </c>
      <c r="M6837">
        <f>K6837-L6837</f>
        <v>0</v>
      </c>
      <c r="N6837" t="str">
        <f>IF(K6837&gt;L6837,"HIGH ZONE BIAS",IF(K6837&lt;L6837,"LOW ZONE BIAS","EQUILIBRIUM"))</f>
        <v>EQUILIBRIUM</v>
      </c>
    </row>
    <row r="6838">
      <c r="A6838">
        <v>20733</v>
      </c>
      <c r="B6838" t="str">
        <v>2021-02-13</v>
      </c>
      <c r="C6838" t="str">
        <v>Evening</v>
      </c>
      <c r="D6838">
        <v>31</v>
      </c>
      <c r="E6838" t="str">
        <f>IF(MOD(D6838,2)=0,"EVEN","ODD")</f>
        <v>ODD</v>
      </c>
      <c r="F6838" t="str">
        <f>IF(D6838&lt;=18,"LOW (1-18)","HIGH (19-36)")</f>
        <v>HIGH (19-36)</v>
      </c>
      <c r="G6838">
        <f>INT((D6838-1)/6)+1</f>
        <v>6</v>
      </c>
      <c r="H6838">
        <f>MOD(D6838-1,6)+1</f>
        <v>1</v>
      </c>
      <c r="I6838">
        <f>37-D6838</f>
        <v>6</v>
      </c>
      <c r="J6838">
        <f>ABS(D6838-D6839)</f>
        <v>14</v>
      </c>
      <c r="K6838">
        <f>AVERAGE(D6838:D6842)</f>
        <v>31</v>
      </c>
      <c r="L6838">
        <f>AVERAGE(D6838:D6857)</f>
        <v>31</v>
      </c>
      <c r="M6838">
        <f>K6838-L6838</f>
        <v>0</v>
      </c>
      <c r="N6838" t="str">
        <f>IF(K6838&gt;L6838,"HIGH ZONE BIAS",IF(K6838&lt;L6838,"LOW ZONE BIAS","EQUILIBRIUM"))</f>
        <v>EQUILIBRIUM</v>
      </c>
    </row>
    <row r="6839">
      <c r="A6839">
        <v>20732</v>
      </c>
      <c r="B6839" t="str">
        <v>2021-02-13</v>
      </c>
      <c r="C6839" t="str">
        <v>Afternoon</v>
      </c>
      <c r="D6839">
        <v>17</v>
      </c>
      <c r="E6839" t="str">
        <f>IF(MOD(D6839,2)=0,"EVEN","ODD")</f>
        <v>ODD</v>
      </c>
      <c r="F6839" t="str">
        <f>IF(D6839&lt;=18,"LOW (1-18)","HIGH (19-36)")</f>
        <v>LOW (1-18)</v>
      </c>
      <c r="G6839">
        <f>INT((D6839-1)/6)+1</f>
        <v>3</v>
      </c>
      <c r="H6839">
        <f>MOD(D6839-1,6)+1</f>
        <v>5</v>
      </c>
      <c r="I6839">
        <f>37-D6839</f>
        <v>20</v>
      </c>
      <c r="J6839">
        <f>ABS(D6839-D6840)</f>
        <v>19</v>
      </c>
      <c r="K6839">
        <f>AVERAGE(D6839:D6843)</f>
        <v>17</v>
      </c>
      <c r="L6839">
        <f>AVERAGE(D6839:D6858)</f>
        <v>17</v>
      </c>
      <c r="M6839">
        <f>K6839-L6839</f>
        <v>0</v>
      </c>
      <c r="N6839" t="str">
        <f>IF(K6839&gt;L6839,"HIGH ZONE BIAS",IF(K6839&lt;L6839,"LOW ZONE BIAS","EQUILIBRIUM"))</f>
        <v>EQUILIBRIUM</v>
      </c>
    </row>
    <row r="6840">
      <c r="A6840">
        <v>20731</v>
      </c>
      <c r="B6840" t="str">
        <v>2021-02-13</v>
      </c>
      <c r="C6840" t="str">
        <v>Midday</v>
      </c>
      <c r="D6840">
        <v>36</v>
      </c>
      <c r="E6840" t="str">
        <f>IF(MOD(D6840,2)=0,"EVEN","ODD")</f>
        <v>EVEN</v>
      </c>
      <c r="F6840" t="str">
        <f>IF(D6840&lt;=18,"LOW (1-18)","HIGH (19-36)")</f>
        <v>HIGH (19-36)</v>
      </c>
      <c r="G6840">
        <f>INT((D6840-1)/6)+1</f>
        <v>6</v>
      </c>
      <c r="H6840">
        <f>MOD(D6840-1,6)+1</f>
        <v>6</v>
      </c>
      <c r="I6840">
        <f>37-D6840</f>
        <v>1</v>
      </c>
      <c r="J6840">
        <f>ABS(D6840-D6841)</f>
        <v>19</v>
      </c>
      <c r="K6840">
        <f>AVERAGE(D6840:D6844)</f>
        <v>36</v>
      </c>
      <c r="L6840">
        <f>AVERAGE(D6840:D6859)</f>
        <v>36</v>
      </c>
      <c r="M6840">
        <f>K6840-L6840</f>
        <v>0</v>
      </c>
      <c r="N6840" t="str">
        <f>IF(K6840&gt;L6840,"HIGH ZONE BIAS",IF(K6840&lt;L6840,"LOW ZONE BIAS","EQUILIBRIUM"))</f>
        <v>EQUILIBRIUM</v>
      </c>
    </row>
    <row r="6841">
      <c r="A6841">
        <v>20730</v>
      </c>
      <c r="B6841" t="str">
        <v>2021-02-13</v>
      </c>
      <c r="C6841" t="str">
        <v>Morning</v>
      </c>
      <c r="D6841">
        <v>17</v>
      </c>
      <c r="E6841" t="str">
        <f>IF(MOD(D6841,2)=0,"EVEN","ODD")</f>
        <v>ODD</v>
      </c>
      <c r="F6841" t="str">
        <f>IF(D6841&lt;=18,"LOW (1-18)","HIGH (19-36)")</f>
        <v>LOW (1-18)</v>
      </c>
      <c r="G6841">
        <f>INT((D6841-1)/6)+1</f>
        <v>3</v>
      </c>
      <c r="H6841">
        <f>MOD(D6841-1,6)+1</f>
        <v>5</v>
      </c>
      <c r="I6841">
        <f>37-D6841</f>
        <v>20</v>
      </c>
      <c r="J6841">
        <f>ABS(D6841-D6842)</f>
        <v>17</v>
      </c>
      <c r="K6841">
        <f>AVERAGE(D6841:D6845)</f>
        <v>17</v>
      </c>
      <c r="L6841">
        <f>AVERAGE(D6841:D6860)</f>
        <v>17</v>
      </c>
      <c r="M6841">
        <f>K6841-L6841</f>
        <v>0</v>
      </c>
      <c r="N6841" t="str">
        <f>IF(K6841&gt;L6841,"HIGH ZONE BIAS",IF(K6841&lt;L6841,"LOW ZONE BIAS","EQUILIBRIUM"))</f>
        <v>EQUILIBRIUM</v>
      </c>
    </row>
    <row r="6842">
      <c r="A6842">
        <v>20729</v>
      </c>
      <c r="B6842" t="str">
        <v>2021-02-12</v>
      </c>
      <c r="C6842" t="str">
        <v>Evening</v>
      </c>
      <c r="D6842">
        <v>34</v>
      </c>
      <c r="E6842" t="str">
        <f>IF(MOD(D6842,2)=0,"EVEN","ODD")</f>
        <v>EVEN</v>
      </c>
      <c r="F6842" t="str">
        <f>IF(D6842&lt;=18,"LOW (1-18)","HIGH (19-36)")</f>
        <v>HIGH (19-36)</v>
      </c>
      <c r="G6842">
        <f>INT((D6842-1)/6)+1</f>
        <v>6</v>
      </c>
      <c r="H6842">
        <f>MOD(D6842-1,6)+1</f>
        <v>4</v>
      </c>
      <c r="I6842">
        <f>37-D6842</f>
        <v>3</v>
      </c>
      <c r="J6842">
        <f>ABS(D6842-D6843)</f>
        <v>3</v>
      </c>
      <c r="K6842">
        <f>AVERAGE(D6842:D6846)</f>
        <v>34</v>
      </c>
      <c r="L6842">
        <f>AVERAGE(D6842:D6861)</f>
        <v>34</v>
      </c>
      <c r="M6842">
        <f>K6842-L6842</f>
        <v>0</v>
      </c>
      <c r="N6842" t="str">
        <f>IF(K6842&gt;L6842,"HIGH ZONE BIAS",IF(K6842&lt;L6842,"LOW ZONE BIAS","EQUILIBRIUM"))</f>
        <v>EQUILIBRIUM</v>
      </c>
    </row>
    <row r="6843">
      <c r="A6843">
        <v>20728</v>
      </c>
      <c r="B6843" t="str">
        <v>2021-02-12</v>
      </c>
      <c r="C6843" t="str">
        <v>Afternoon</v>
      </c>
      <c r="D6843">
        <v>31</v>
      </c>
      <c r="E6843" t="str">
        <f>IF(MOD(D6843,2)=0,"EVEN","ODD")</f>
        <v>ODD</v>
      </c>
      <c r="F6843" t="str">
        <f>IF(D6843&lt;=18,"LOW (1-18)","HIGH (19-36)")</f>
        <v>HIGH (19-36)</v>
      </c>
      <c r="G6843">
        <f>INT((D6843-1)/6)+1</f>
        <v>6</v>
      </c>
      <c r="H6843">
        <f>MOD(D6843-1,6)+1</f>
        <v>1</v>
      </c>
      <c r="I6843">
        <f>37-D6843</f>
        <v>6</v>
      </c>
      <c r="J6843">
        <f>ABS(D6843-D6844)</f>
        <v>13</v>
      </c>
      <c r="K6843">
        <f>AVERAGE(D6843:D6847)</f>
        <v>31</v>
      </c>
      <c r="L6843">
        <f>AVERAGE(D6843:D6862)</f>
        <v>31</v>
      </c>
      <c r="M6843">
        <f>K6843-L6843</f>
        <v>0</v>
      </c>
      <c r="N6843" t="str">
        <f>IF(K6843&gt;L6843,"HIGH ZONE BIAS",IF(K6843&lt;L6843,"LOW ZONE BIAS","EQUILIBRIUM"))</f>
        <v>EQUILIBRIUM</v>
      </c>
    </row>
    <row r="6844">
      <c r="A6844">
        <v>20727</v>
      </c>
      <c r="B6844" t="str">
        <v>2021-02-12</v>
      </c>
      <c r="C6844" t="str">
        <v>Midday</v>
      </c>
      <c r="D6844">
        <v>18</v>
      </c>
      <c r="E6844" t="str">
        <f>IF(MOD(D6844,2)=0,"EVEN","ODD")</f>
        <v>EVEN</v>
      </c>
      <c r="F6844" t="str">
        <f>IF(D6844&lt;=18,"LOW (1-18)","HIGH (19-36)")</f>
        <v>LOW (1-18)</v>
      </c>
      <c r="G6844">
        <f>INT((D6844-1)/6)+1</f>
        <v>3</v>
      </c>
      <c r="H6844">
        <f>MOD(D6844-1,6)+1</f>
        <v>6</v>
      </c>
      <c r="I6844">
        <f>37-D6844</f>
        <v>19</v>
      </c>
      <c r="J6844">
        <f>ABS(D6844-D6845)</f>
        <v>11</v>
      </c>
      <c r="K6844">
        <f>AVERAGE(D6844:D6848)</f>
        <v>18</v>
      </c>
      <c r="L6844">
        <f>AVERAGE(D6844:D6863)</f>
        <v>18</v>
      </c>
      <c r="M6844">
        <f>K6844-L6844</f>
        <v>0</v>
      </c>
      <c r="N6844" t="str">
        <f>IF(K6844&gt;L6844,"HIGH ZONE BIAS",IF(K6844&lt;L6844,"LOW ZONE BIAS","EQUILIBRIUM"))</f>
        <v>EQUILIBRIUM</v>
      </c>
    </row>
    <row r="6845">
      <c r="A6845">
        <v>20726</v>
      </c>
      <c r="B6845" t="str">
        <v>2021-02-12</v>
      </c>
      <c r="C6845" t="str">
        <v>Morning</v>
      </c>
      <c r="D6845">
        <v>29</v>
      </c>
      <c r="E6845" t="str">
        <f>IF(MOD(D6845,2)=0,"EVEN","ODD")</f>
        <v>ODD</v>
      </c>
      <c r="F6845" t="str">
        <f>IF(D6845&lt;=18,"LOW (1-18)","HIGH (19-36)")</f>
        <v>HIGH (19-36)</v>
      </c>
      <c r="G6845">
        <f>INT((D6845-1)/6)+1</f>
        <v>5</v>
      </c>
      <c r="H6845">
        <f>MOD(D6845-1,6)+1</f>
        <v>5</v>
      </c>
      <c r="I6845">
        <f>37-D6845</f>
        <v>8</v>
      </c>
      <c r="J6845">
        <f>ABS(D6845-D6846)</f>
        <v>28</v>
      </c>
      <c r="K6845">
        <f>AVERAGE(D6845:D6849)</f>
        <v>29</v>
      </c>
      <c r="L6845">
        <f>AVERAGE(D6845:D6864)</f>
        <v>29</v>
      </c>
      <c r="M6845">
        <f>K6845-L6845</f>
        <v>0</v>
      </c>
      <c r="N6845" t="str">
        <f>IF(K6845&gt;L6845,"HIGH ZONE BIAS",IF(K6845&lt;L6845,"LOW ZONE BIAS","EQUILIBRIUM"))</f>
        <v>EQUILIBRIUM</v>
      </c>
    </row>
    <row r="6846">
      <c r="A6846">
        <v>20725</v>
      </c>
      <c r="B6846" t="str">
        <v>2021-02-11</v>
      </c>
      <c r="C6846" t="str">
        <v>Evening</v>
      </c>
      <c r="D6846">
        <v>1</v>
      </c>
      <c r="E6846" t="str">
        <f>IF(MOD(D6846,2)=0,"EVEN","ODD")</f>
        <v>ODD</v>
      </c>
      <c r="F6846" t="str">
        <f>IF(D6846&lt;=18,"LOW (1-18)","HIGH (19-36)")</f>
        <v>LOW (1-18)</v>
      </c>
      <c r="G6846">
        <f>INT((D6846-1)/6)+1</f>
        <v>1</v>
      </c>
      <c r="H6846">
        <f>MOD(D6846-1,6)+1</f>
        <v>1</v>
      </c>
      <c r="I6846">
        <f>37-D6846</f>
        <v>36</v>
      </c>
      <c r="J6846">
        <f>ABS(D6846-D6847)</f>
        <v>4</v>
      </c>
      <c r="K6846">
        <f>AVERAGE(D6846:D6850)</f>
        <v>1</v>
      </c>
      <c r="L6846">
        <f>AVERAGE(D6846:D6865)</f>
        <v>1</v>
      </c>
      <c r="M6846">
        <f>K6846-L6846</f>
        <v>0</v>
      </c>
      <c r="N6846" t="str">
        <f>IF(K6846&gt;L6846,"HIGH ZONE BIAS",IF(K6846&lt;L6846,"LOW ZONE BIAS","EQUILIBRIUM"))</f>
        <v>EQUILIBRIUM</v>
      </c>
    </row>
    <row r="6847">
      <c r="A6847">
        <v>20724</v>
      </c>
      <c r="B6847" t="str">
        <v>2021-02-11</v>
      </c>
      <c r="C6847" t="str">
        <v>Afternoon</v>
      </c>
      <c r="D6847">
        <v>5</v>
      </c>
      <c r="E6847" t="str">
        <f>IF(MOD(D6847,2)=0,"EVEN","ODD")</f>
        <v>ODD</v>
      </c>
      <c r="F6847" t="str">
        <f>IF(D6847&lt;=18,"LOW (1-18)","HIGH (19-36)")</f>
        <v>LOW (1-18)</v>
      </c>
      <c r="G6847">
        <f>INT((D6847-1)/6)+1</f>
        <v>1</v>
      </c>
      <c r="H6847">
        <f>MOD(D6847-1,6)+1</f>
        <v>5</v>
      </c>
      <c r="I6847">
        <f>37-D6847</f>
        <v>32</v>
      </c>
      <c r="J6847">
        <f>ABS(D6847-D6848)</f>
        <v>14</v>
      </c>
      <c r="K6847">
        <f>AVERAGE(D6847:D6851)</f>
        <v>5</v>
      </c>
      <c r="L6847">
        <f>AVERAGE(D6847:D6866)</f>
        <v>5</v>
      </c>
      <c r="M6847">
        <f>K6847-L6847</f>
        <v>0</v>
      </c>
      <c r="N6847" t="str">
        <f>IF(K6847&gt;L6847,"HIGH ZONE BIAS",IF(K6847&lt;L6847,"LOW ZONE BIAS","EQUILIBRIUM"))</f>
        <v>EQUILIBRIUM</v>
      </c>
    </row>
    <row r="6848">
      <c r="A6848">
        <v>20723</v>
      </c>
      <c r="B6848" t="str">
        <v>2021-02-11</v>
      </c>
      <c r="C6848" t="str">
        <v>Midday</v>
      </c>
      <c r="D6848">
        <v>19</v>
      </c>
      <c r="E6848" t="str">
        <f>IF(MOD(D6848,2)=0,"EVEN","ODD")</f>
        <v>ODD</v>
      </c>
      <c r="F6848" t="str">
        <f>IF(D6848&lt;=18,"LOW (1-18)","HIGH (19-36)")</f>
        <v>HIGH (19-36)</v>
      </c>
      <c r="G6848">
        <f>INT((D6848-1)/6)+1</f>
        <v>4</v>
      </c>
      <c r="H6848">
        <f>MOD(D6848-1,6)+1</f>
        <v>1</v>
      </c>
      <c r="I6848">
        <f>37-D6848</f>
        <v>18</v>
      </c>
      <c r="J6848">
        <f>ABS(D6848-D6849)</f>
        <v>4</v>
      </c>
      <c r="K6848">
        <f>AVERAGE(D6848:D6852)</f>
        <v>19</v>
      </c>
      <c r="L6848">
        <f>AVERAGE(D6848:D6867)</f>
        <v>19</v>
      </c>
      <c r="M6848">
        <f>K6848-L6848</f>
        <v>0</v>
      </c>
      <c r="N6848" t="str">
        <f>IF(K6848&gt;L6848,"HIGH ZONE BIAS",IF(K6848&lt;L6848,"LOW ZONE BIAS","EQUILIBRIUM"))</f>
        <v>EQUILIBRIUM</v>
      </c>
    </row>
    <row r="6849">
      <c r="A6849">
        <v>20722</v>
      </c>
      <c r="B6849" t="str">
        <v>2021-02-11</v>
      </c>
      <c r="C6849" t="str">
        <v>Morning</v>
      </c>
      <c r="D6849">
        <v>23</v>
      </c>
      <c r="E6849" t="str">
        <f>IF(MOD(D6849,2)=0,"EVEN","ODD")</f>
        <v>ODD</v>
      </c>
      <c r="F6849" t="str">
        <f>IF(D6849&lt;=18,"LOW (1-18)","HIGH (19-36)")</f>
        <v>HIGH (19-36)</v>
      </c>
      <c r="G6849">
        <f>INT((D6849-1)/6)+1</f>
        <v>4</v>
      </c>
      <c r="H6849">
        <f>MOD(D6849-1,6)+1</f>
        <v>5</v>
      </c>
      <c r="I6849">
        <f>37-D6849</f>
        <v>14</v>
      </c>
      <c r="J6849">
        <f>ABS(D6849-D6850)</f>
        <v>11</v>
      </c>
      <c r="K6849">
        <f>AVERAGE(D6849:D6853)</f>
        <v>23</v>
      </c>
      <c r="L6849">
        <f>AVERAGE(D6849:D6868)</f>
        <v>23</v>
      </c>
      <c r="M6849">
        <f>K6849-L6849</f>
        <v>0</v>
      </c>
      <c r="N6849" t="str">
        <f>IF(K6849&gt;L6849,"HIGH ZONE BIAS",IF(K6849&lt;L6849,"LOW ZONE BIAS","EQUILIBRIUM"))</f>
        <v>EQUILIBRIUM</v>
      </c>
    </row>
    <row r="6850">
      <c r="A6850">
        <v>20721</v>
      </c>
      <c r="B6850" t="str">
        <v>2021-02-10</v>
      </c>
      <c r="C6850" t="str">
        <v>Evening</v>
      </c>
      <c r="D6850">
        <v>12</v>
      </c>
      <c r="E6850" t="str">
        <f>IF(MOD(D6850,2)=0,"EVEN","ODD")</f>
        <v>EVEN</v>
      </c>
      <c r="F6850" t="str">
        <f>IF(D6850&lt;=18,"LOW (1-18)","HIGH (19-36)")</f>
        <v>LOW (1-18)</v>
      </c>
      <c r="G6850">
        <f>INT((D6850-1)/6)+1</f>
        <v>2</v>
      </c>
      <c r="H6850">
        <f>MOD(D6850-1,6)+1</f>
        <v>6</v>
      </c>
      <c r="I6850">
        <f>37-D6850</f>
        <v>25</v>
      </c>
      <c r="J6850">
        <f>ABS(D6850-D6851)</f>
        <v>19</v>
      </c>
      <c r="K6850">
        <f>AVERAGE(D6850:D6854)</f>
        <v>12</v>
      </c>
      <c r="L6850">
        <f>AVERAGE(D6850:D6869)</f>
        <v>12</v>
      </c>
      <c r="M6850">
        <f>K6850-L6850</f>
        <v>0</v>
      </c>
      <c r="N6850" t="str">
        <f>IF(K6850&gt;L6850,"HIGH ZONE BIAS",IF(K6850&lt;L6850,"LOW ZONE BIAS","EQUILIBRIUM"))</f>
        <v>EQUILIBRIUM</v>
      </c>
    </row>
    <row r="6851">
      <c r="A6851">
        <v>20720</v>
      </c>
      <c r="B6851" t="str">
        <v>2021-02-10</v>
      </c>
      <c r="C6851" t="str">
        <v>Afternoon</v>
      </c>
      <c r="D6851">
        <v>31</v>
      </c>
      <c r="E6851" t="str">
        <f>IF(MOD(D6851,2)=0,"EVEN","ODD")</f>
        <v>ODD</v>
      </c>
      <c r="F6851" t="str">
        <f>IF(D6851&lt;=18,"LOW (1-18)","HIGH (19-36)")</f>
        <v>HIGH (19-36)</v>
      </c>
      <c r="G6851">
        <f>INT((D6851-1)/6)+1</f>
        <v>6</v>
      </c>
      <c r="H6851">
        <f>MOD(D6851-1,6)+1</f>
        <v>1</v>
      </c>
      <c r="I6851">
        <f>37-D6851</f>
        <v>6</v>
      </c>
      <c r="J6851">
        <f>ABS(D6851-D6852)</f>
        <v>0</v>
      </c>
      <c r="K6851">
        <f>AVERAGE(D6851:D6855)</f>
        <v>31</v>
      </c>
      <c r="L6851">
        <f>AVERAGE(D6851:D6870)</f>
        <v>31</v>
      </c>
      <c r="M6851">
        <f>K6851-L6851</f>
        <v>0</v>
      </c>
      <c r="N6851" t="str">
        <f>IF(K6851&gt;L6851,"HIGH ZONE BIAS",IF(K6851&lt;L6851,"LOW ZONE BIAS","EQUILIBRIUM"))</f>
        <v>EQUILIBRIUM</v>
      </c>
    </row>
    <row r="6852">
      <c r="A6852">
        <v>20719</v>
      </c>
      <c r="B6852" t="str">
        <v>2021-02-10</v>
      </c>
      <c r="C6852" t="str">
        <v>Midday</v>
      </c>
      <c r="D6852">
        <v>31</v>
      </c>
      <c r="E6852" t="str">
        <f>IF(MOD(D6852,2)=0,"EVEN","ODD")</f>
        <v>ODD</v>
      </c>
      <c r="F6852" t="str">
        <f>IF(D6852&lt;=18,"LOW (1-18)","HIGH (19-36)")</f>
        <v>HIGH (19-36)</v>
      </c>
      <c r="G6852">
        <f>INT((D6852-1)/6)+1</f>
        <v>6</v>
      </c>
      <c r="H6852">
        <f>MOD(D6852-1,6)+1</f>
        <v>1</v>
      </c>
      <c r="I6852">
        <f>37-D6852</f>
        <v>6</v>
      </c>
      <c r="J6852">
        <f>ABS(D6852-D6853)</f>
        <v>21</v>
      </c>
      <c r="K6852">
        <f>AVERAGE(D6852:D6856)</f>
        <v>31</v>
      </c>
      <c r="L6852">
        <f>AVERAGE(D6852:D6871)</f>
        <v>31</v>
      </c>
      <c r="M6852">
        <f>K6852-L6852</f>
        <v>0</v>
      </c>
      <c r="N6852" t="str">
        <f>IF(K6852&gt;L6852,"HIGH ZONE BIAS",IF(K6852&lt;L6852,"LOW ZONE BIAS","EQUILIBRIUM"))</f>
        <v>EQUILIBRIUM</v>
      </c>
    </row>
    <row r="6853">
      <c r="A6853">
        <v>20718</v>
      </c>
      <c r="B6853" t="str">
        <v>2021-02-10</v>
      </c>
      <c r="C6853" t="str">
        <v>Morning</v>
      </c>
      <c r="D6853">
        <v>10</v>
      </c>
      <c r="E6853" t="str">
        <f>IF(MOD(D6853,2)=0,"EVEN","ODD")</f>
        <v>EVEN</v>
      </c>
      <c r="F6853" t="str">
        <f>IF(D6853&lt;=18,"LOW (1-18)","HIGH (19-36)")</f>
        <v>LOW (1-18)</v>
      </c>
      <c r="G6853">
        <f>INT((D6853-1)/6)+1</f>
        <v>2</v>
      </c>
      <c r="H6853">
        <f>MOD(D6853-1,6)+1</f>
        <v>4</v>
      </c>
      <c r="I6853">
        <f>37-D6853</f>
        <v>27</v>
      </c>
      <c r="J6853">
        <f>ABS(D6853-D6854)</f>
        <v>1</v>
      </c>
      <c r="K6853">
        <f>AVERAGE(D6853:D6857)</f>
        <v>10</v>
      </c>
      <c r="L6853">
        <f>AVERAGE(D6853:D6872)</f>
        <v>10</v>
      </c>
      <c r="M6853">
        <f>K6853-L6853</f>
        <v>0</v>
      </c>
      <c r="N6853" t="str">
        <f>IF(K6853&gt;L6853,"HIGH ZONE BIAS",IF(K6853&lt;L6853,"LOW ZONE BIAS","EQUILIBRIUM"))</f>
        <v>EQUILIBRIUM</v>
      </c>
    </row>
    <row r="6854">
      <c r="A6854">
        <v>20717</v>
      </c>
      <c r="B6854" t="str">
        <v>2021-02-09</v>
      </c>
      <c r="C6854" t="str">
        <v>Evening</v>
      </c>
      <c r="D6854">
        <v>11</v>
      </c>
      <c r="E6854" t="str">
        <f>IF(MOD(D6854,2)=0,"EVEN","ODD")</f>
        <v>ODD</v>
      </c>
      <c r="F6854" t="str">
        <f>IF(D6854&lt;=18,"LOW (1-18)","HIGH (19-36)")</f>
        <v>LOW (1-18)</v>
      </c>
      <c r="G6854">
        <f>INT((D6854-1)/6)+1</f>
        <v>2</v>
      </c>
      <c r="H6854">
        <f>MOD(D6854-1,6)+1</f>
        <v>5</v>
      </c>
      <c r="I6854">
        <f>37-D6854</f>
        <v>26</v>
      </c>
      <c r="J6854">
        <f>ABS(D6854-D6855)</f>
        <v>14</v>
      </c>
      <c r="K6854">
        <f>AVERAGE(D6854:D6858)</f>
        <v>11</v>
      </c>
      <c r="L6854">
        <f>AVERAGE(D6854:D6873)</f>
        <v>11</v>
      </c>
      <c r="M6854">
        <f>K6854-L6854</f>
        <v>0</v>
      </c>
      <c r="N6854" t="str">
        <f>IF(K6854&gt;L6854,"HIGH ZONE BIAS",IF(K6854&lt;L6854,"LOW ZONE BIAS","EQUILIBRIUM"))</f>
        <v>EQUILIBRIUM</v>
      </c>
    </row>
    <row r="6855">
      <c r="A6855">
        <v>20716</v>
      </c>
      <c r="B6855" t="str">
        <v>2021-02-09</v>
      </c>
      <c r="C6855" t="str">
        <v>Afternoon</v>
      </c>
      <c r="D6855">
        <v>25</v>
      </c>
      <c r="E6855" t="str">
        <f>IF(MOD(D6855,2)=0,"EVEN","ODD")</f>
        <v>ODD</v>
      </c>
      <c r="F6855" t="str">
        <f>IF(D6855&lt;=18,"LOW (1-18)","HIGH (19-36)")</f>
        <v>HIGH (19-36)</v>
      </c>
      <c r="G6855">
        <f>INT((D6855-1)/6)+1</f>
        <v>5</v>
      </c>
      <c r="H6855">
        <f>MOD(D6855-1,6)+1</f>
        <v>1</v>
      </c>
      <c r="I6855">
        <f>37-D6855</f>
        <v>12</v>
      </c>
      <c r="J6855">
        <f>ABS(D6855-D6856)</f>
        <v>11</v>
      </c>
      <c r="K6855">
        <f>AVERAGE(D6855:D6859)</f>
        <v>25</v>
      </c>
      <c r="L6855">
        <f>AVERAGE(D6855:D6874)</f>
        <v>25</v>
      </c>
      <c r="M6855">
        <f>K6855-L6855</f>
        <v>0</v>
      </c>
      <c r="N6855" t="str">
        <f>IF(K6855&gt;L6855,"HIGH ZONE BIAS",IF(K6855&lt;L6855,"LOW ZONE BIAS","EQUILIBRIUM"))</f>
        <v>EQUILIBRIUM</v>
      </c>
    </row>
    <row r="6856">
      <c r="A6856">
        <v>20715</v>
      </c>
      <c r="B6856" t="str">
        <v>2021-02-09</v>
      </c>
      <c r="C6856" t="str">
        <v>Midday</v>
      </c>
      <c r="D6856">
        <v>36</v>
      </c>
      <c r="E6856" t="str">
        <f>IF(MOD(D6856,2)=0,"EVEN","ODD")</f>
        <v>EVEN</v>
      </c>
      <c r="F6856" t="str">
        <f>IF(D6856&lt;=18,"LOW (1-18)","HIGH (19-36)")</f>
        <v>HIGH (19-36)</v>
      </c>
      <c r="G6856">
        <f>INT((D6856-1)/6)+1</f>
        <v>6</v>
      </c>
      <c r="H6856">
        <f>MOD(D6856-1,6)+1</f>
        <v>6</v>
      </c>
      <c r="I6856">
        <f>37-D6856</f>
        <v>1</v>
      </c>
      <c r="J6856">
        <f>ABS(D6856-D6857)</f>
        <v>3</v>
      </c>
      <c r="K6856">
        <f>AVERAGE(D6856:D6860)</f>
        <v>36</v>
      </c>
      <c r="L6856">
        <f>AVERAGE(D6856:D6875)</f>
        <v>36</v>
      </c>
      <c r="M6856">
        <f>K6856-L6856</f>
        <v>0</v>
      </c>
      <c r="N6856" t="str">
        <f>IF(K6856&gt;L6856,"HIGH ZONE BIAS",IF(K6856&lt;L6856,"LOW ZONE BIAS","EQUILIBRIUM"))</f>
        <v>EQUILIBRIUM</v>
      </c>
    </row>
    <row r="6857">
      <c r="A6857">
        <v>20714</v>
      </c>
      <c r="B6857" t="str">
        <v>2021-02-09</v>
      </c>
      <c r="C6857" t="str">
        <v>Morning</v>
      </c>
      <c r="D6857">
        <v>33</v>
      </c>
      <c r="E6857" t="str">
        <f>IF(MOD(D6857,2)=0,"EVEN","ODD")</f>
        <v>ODD</v>
      </c>
      <c r="F6857" t="str">
        <f>IF(D6857&lt;=18,"LOW (1-18)","HIGH (19-36)")</f>
        <v>HIGH (19-36)</v>
      </c>
      <c r="G6857">
        <f>INT((D6857-1)/6)+1</f>
        <v>6</v>
      </c>
      <c r="H6857">
        <f>MOD(D6857-1,6)+1</f>
        <v>3</v>
      </c>
      <c r="I6857">
        <f>37-D6857</f>
        <v>4</v>
      </c>
      <c r="J6857">
        <f>ABS(D6857-D6858)</f>
        <v>22</v>
      </c>
      <c r="K6857">
        <f>AVERAGE(D6857:D6861)</f>
        <v>33</v>
      </c>
      <c r="L6857">
        <f>AVERAGE(D6857:D6876)</f>
        <v>33</v>
      </c>
      <c r="M6857">
        <f>K6857-L6857</f>
        <v>0</v>
      </c>
      <c r="N6857" t="str">
        <f>IF(K6857&gt;L6857,"HIGH ZONE BIAS",IF(K6857&lt;L6857,"LOW ZONE BIAS","EQUILIBRIUM"))</f>
        <v>EQUILIBRIUM</v>
      </c>
    </row>
    <row r="6858">
      <c r="A6858">
        <v>20713</v>
      </c>
      <c r="B6858" t="str">
        <v>2021-02-08</v>
      </c>
      <c r="C6858" t="str">
        <v>Evening</v>
      </c>
      <c r="D6858">
        <v>11</v>
      </c>
      <c r="E6858" t="str">
        <f>IF(MOD(D6858,2)=0,"EVEN","ODD")</f>
        <v>ODD</v>
      </c>
      <c r="F6858" t="str">
        <f>IF(D6858&lt;=18,"LOW (1-18)","HIGH (19-36)")</f>
        <v>LOW (1-18)</v>
      </c>
      <c r="G6858">
        <f>INT((D6858-1)/6)+1</f>
        <v>2</v>
      </c>
      <c r="H6858">
        <f>MOD(D6858-1,6)+1</f>
        <v>5</v>
      </c>
      <c r="I6858">
        <f>37-D6858</f>
        <v>26</v>
      </c>
      <c r="J6858">
        <f>ABS(D6858-D6859)</f>
        <v>4</v>
      </c>
      <c r="K6858">
        <f>AVERAGE(D6858:D6862)</f>
        <v>11</v>
      </c>
      <c r="L6858">
        <f>AVERAGE(D6858:D6877)</f>
        <v>11</v>
      </c>
      <c r="M6858">
        <f>K6858-L6858</f>
        <v>0</v>
      </c>
      <c r="N6858" t="str">
        <f>IF(K6858&gt;L6858,"HIGH ZONE BIAS",IF(K6858&lt;L6858,"LOW ZONE BIAS","EQUILIBRIUM"))</f>
        <v>EQUILIBRIUM</v>
      </c>
    </row>
    <row r="6859">
      <c r="A6859">
        <v>20712</v>
      </c>
      <c r="B6859" t="str">
        <v>2021-02-08</v>
      </c>
      <c r="C6859" t="str">
        <v>Afternoon</v>
      </c>
      <c r="D6859">
        <v>15</v>
      </c>
      <c r="E6859" t="str">
        <f>IF(MOD(D6859,2)=0,"EVEN","ODD")</f>
        <v>ODD</v>
      </c>
      <c r="F6859" t="str">
        <f>IF(D6859&lt;=18,"LOW (1-18)","HIGH (19-36)")</f>
        <v>LOW (1-18)</v>
      </c>
      <c r="G6859">
        <f>INT((D6859-1)/6)+1</f>
        <v>3</v>
      </c>
      <c r="H6859">
        <f>MOD(D6859-1,6)+1</f>
        <v>3</v>
      </c>
      <c r="I6859">
        <f>37-D6859</f>
        <v>22</v>
      </c>
      <c r="J6859">
        <f>ABS(D6859-D6860)</f>
        <v>19</v>
      </c>
      <c r="K6859">
        <f>AVERAGE(D6859:D6863)</f>
        <v>15</v>
      </c>
      <c r="L6859">
        <f>AVERAGE(D6859:D6878)</f>
        <v>15</v>
      </c>
      <c r="M6859">
        <f>K6859-L6859</f>
        <v>0</v>
      </c>
      <c r="N6859" t="str">
        <f>IF(K6859&gt;L6859,"HIGH ZONE BIAS",IF(K6859&lt;L6859,"LOW ZONE BIAS","EQUILIBRIUM"))</f>
        <v>EQUILIBRIUM</v>
      </c>
    </row>
    <row r="6860">
      <c r="A6860">
        <v>20711</v>
      </c>
      <c r="B6860" t="str">
        <v>2021-02-08</v>
      </c>
      <c r="C6860" t="str">
        <v>Midday</v>
      </c>
      <c r="D6860">
        <v>34</v>
      </c>
      <c r="E6860" t="str">
        <f>IF(MOD(D6860,2)=0,"EVEN","ODD")</f>
        <v>EVEN</v>
      </c>
      <c r="F6860" t="str">
        <f>IF(D6860&lt;=18,"LOW (1-18)","HIGH (19-36)")</f>
        <v>HIGH (19-36)</v>
      </c>
      <c r="G6860">
        <f>INT((D6860-1)/6)+1</f>
        <v>6</v>
      </c>
      <c r="H6860">
        <f>MOD(D6860-1,6)+1</f>
        <v>4</v>
      </c>
      <c r="I6860">
        <f>37-D6860</f>
        <v>3</v>
      </c>
      <c r="J6860">
        <f>ABS(D6860-D6861)</f>
        <v>14</v>
      </c>
      <c r="K6860">
        <f>AVERAGE(D6860:D6864)</f>
        <v>34</v>
      </c>
      <c r="L6860">
        <f>AVERAGE(D6860:D6879)</f>
        <v>34</v>
      </c>
      <c r="M6860">
        <f>K6860-L6860</f>
        <v>0</v>
      </c>
      <c r="N6860" t="str">
        <f>IF(K6860&gt;L6860,"HIGH ZONE BIAS",IF(K6860&lt;L6860,"LOW ZONE BIAS","EQUILIBRIUM"))</f>
        <v>EQUILIBRIUM</v>
      </c>
    </row>
    <row r="6861">
      <c r="A6861">
        <v>20710</v>
      </c>
      <c r="B6861" t="str">
        <v>2021-02-08</v>
      </c>
      <c r="C6861" t="str">
        <v>Morning</v>
      </c>
      <c r="D6861">
        <v>20</v>
      </c>
      <c r="E6861" t="str">
        <f>IF(MOD(D6861,2)=0,"EVEN","ODD")</f>
        <v>EVEN</v>
      </c>
      <c r="F6861" t="str">
        <f>IF(D6861&lt;=18,"LOW (1-18)","HIGH (19-36)")</f>
        <v>HIGH (19-36)</v>
      </c>
      <c r="G6861">
        <f>INT((D6861-1)/6)+1</f>
        <v>4</v>
      </c>
      <c r="H6861">
        <f>MOD(D6861-1,6)+1</f>
        <v>2</v>
      </c>
      <c r="I6861">
        <f>37-D6861</f>
        <v>17</v>
      </c>
      <c r="J6861">
        <f>ABS(D6861-D6862)</f>
        <v>10</v>
      </c>
      <c r="K6861">
        <f>AVERAGE(D6861:D6865)</f>
        <v>20</v>
      </c>
      <c r="L6861">
        <f>AVERAGE(D6861:D6880)</f>
        <v>20</v>
      </c>
      <c r="M6861">
        <f>K6861-L6861</f>
        <v>0</v>
      </c>
      <c r="N6861" t="str">
        <f>IF(K6861&gt;L6861,"HIGH ZONE BIAS",IF(K6861&lt;L6861,"LOW ZONE BIAS","EQUILIBRIUM"))</f>
        <v>EQUILIBRIUM</v>
      </c>
    </row>
    <row r="6862">
      <c r="A6862">
        <v>20709</v>
      </c>
      <c r="B6862" t="str">
        <v>2021-02-06</v>
      </c>
      <c r="C6862" t="str">
        <v>Evening</v>
      </c>
      <c r="D6862">
        <v>10</v>
      </c>
      <c r="E6862" t="str">
        <f>IF(MOD(D6862,2)=0,"EVEN","ODD")</f>
        <v>EVEN</v>
      </c>
      <c r="F6862" t="str">
        <f>IF(D6862&lt;=18,"LOW (1-18)","HIGH (19-36)")</f>
        <v>LOW (1-18)</v>
      </c>
      <c r="G6862">
        <f>INT((D6862-1)/6)+1</f>
        <v>2</v>
      </c>
      <c r="H6862">
        <f>MOD(D6862-1,6)+1</f>
        <v>4</v>
      </c>
      <c r="I6862">
        <f>37-D6862</f>
        <v>27</v>
      </c>
      <c r="J6862">
        <f>ABS(D6862-D6863)</f>
        <v>7</v>
      </c>
      <c r="K6862">
        <f>AVERAGE(D6862:D6866)</f>
        <v>10</v>
      </c>
      <c r="L6862">
        <f>AVERAGE(D6862:D6881)</f>
        <v>10</v>
      </c>
      <c r="M6862">
        <f>K6862-L6862</f>
        <v>0</v>
      </c>
      <c r="N6862" t="str">
        <f>IF(K6862&gt;L6862,"HIGH ZONE BIAS",IF(K6862&lt;L6862,"LOW ZONE BIAS","EQUILIBRIUM"))</f>
        <v>EQUILIBRIUM</v>
      </c>
    </row>
    <row r="6863">
      <c r="A6863">
        <v>20708</v>
      </c>
      <c r="B6863" t="str">
        <v>2021-02-06</v>
      </c>
      <c r="C6863" t="str">
        <v>Afternoon</v>
      </c>
      <c r="D6863">
        <v>3</v>
      </c>
      <c r="E6863" t="str">
        <f>IF(MOD(D6863,2)=0,"EVEN","ODD")</f>
        <v>ODD</v>
      </c>
      <c r="F6863" t="str">
        <f>IF(D6863&lt;=18,"LOW (1-18)","HIGH (19-36)")</f>
        <v>LOW (1-18)</v>
      </c>
      <c r="G6863">
        <f>INT((D6863-1)/6)+1</f>
        <v>1</v>
      </c>
      <c r="H6863">
        <f>MOD(D6863-1,6)+1</f>
        <v>3</v>
      </c>
      <c r="I6863">
        <f>37-D6863</f>
        <v>34</v>
      </c>
      <c r="J6863">
        <f>ABS(D6863-D6864)</f>
        <v>17</v>
      </c>
      <c r="K6863">
        <f>AVERAGE(D6863:D6867)</f>
        <v>3</v>
      </c>
      <c r="L6863">
        <f>AVERAGE(D6863:D6882)</f>
        <v>3</v>
      </c>
      <c r="M6863">
        <f>K6863-L6863</f>
        <v>0</v>
      </c>
      <c r="N6863" t="str">
        <f>IF(K6863&gt;L6863,"HIGH ZONE BIAS",IF(K6863&lt;L6863,"LOW ZONE BIAS","EQUILIBRIUM"))</f>
        <v>EQUILIBRIUM</v>
      </c>
    </row>
    <row r="6864">
      <c r="A6864">
        <v>20707</v>
      </c>
      <c r="B6864" t="str">
        <v>2021-02-06</v>
      </c>
      <c r="C6864" t="str">
        <v>Midday</v>
      </c>
      <c r="D6864">
        <v>20</v>
      </c>
      <c r="E6864" t="str">
        <f>IF(MOD(D6864,2)=0,"EVEN","ODD")</f>
        <v>EVEN</v>
      </c>
      <c r="F6864" t="str">
        <f>IF(D6864&lt;=18,"LOW (1-18)","HIGH (19-36)")</f>
        <v>HIGH (19-36)</v>
      </c>
      <c r="G6864">
        <f>INT((D6864-1)/6)+1</f>
        <v>4</v>
      </c>
      <c r="H6864">
        <f>MOD(D6864-1,6)+1</f>
        <v>2</v>
      </c>
      <c r="I6864">
        <f>37-D6864</f>
        <v>17</v>
      </c>
      <c r="J6864">
        <f>ABS(D6864-D6865)</f>
        <v>8</v>
      </c>
      <c r="K6864">
        <f>AVERAGE(D6864:D6868)</f>
        <v>20</v>
      </c>
      <c r="L6864">
        <f>AVERAGE(D6864:D6883)</f>
        <v>20</v>
      </c>
      <c r="M6864">
        <f>K6864-L6864</f>
        <v>0</v>
      </c>
      <c r="N6864" t="str">
        <f>IF(K6864&gt;L6864,"HIGH ZONE BIAS",IF(K6864&lt;L6864,"LOW ZONE BIAS","EQUILIBRIUM"))</f>
        <v>EQUILIBRIUM</v>
      </c>
    </row>
    <row r="6865">
      <c r="A6865">
        <v>20706</v>
      </c>
      <c r="B6865" t="str">
        <v>2021-02-06</v>
      </c>
      <c r="C6865" t="str">
        <v>Morning</v>
      </c>
      <c r="D6865">
        <v>12</v>
      </c>
      <c r="E6865" t="str">
        <f>IF(MOD(D6865,2)=0,"EVEN","ODD")</f>
        <v>EVEN</v>
      </c>
      <c r="F6865" t="str">
        <f>IF(D6865&lt;=18,"LOW (1-18)","HIGH (19-36)")</f>
        <v>LOW (1-18)</v>
      </c>
      <c r="G6865">
        <f>INT((D6865-1)/6)+1</f>
        <v>2</v>
      </c>
      <c r="H6865">
        <f>MOD(D6865-1,6)+1</f>
        <v>6</v>
      </c>
      <c r="I6865">
        <f>37-D6865</f>
        <v>25</v>
      </c>
      <c r="J6865">
        <f>ABS(D6865-D6866)</f>
        <v>7</v>
      </c>
      <c r="K6865">
        <f>AVERAGE(D6865:D6869)</f>
        <v>12</v>
      </c>
      <c r="L6865">
        <f>AVERAGE(D6865:D6884)</f>
        <v>12</v>
      </c>
      <c r="M6865">
        <f>K6865-L6865</f>
        <v>0</v>
      </c>
      <c r="N6865" t="str">
        <f>IF(K6865&gt;L6865,"HIGH ZONE BIAS",IF(K6865&lt;L6865,"LOW ZONE BIAS","EQUILIBRIUM"))</f>
        <v>EQUILIBRIUM</v>
      </c>
    </row>
    <row r="6866">
      <c r="A6866">
        <v>20705</v>
      </c>
      <c r="B6866" t="str">
        <v>2021-02-05</v>
      </c>
      <c r="C6866" t="str">
        <v>Evening</v>
      </c>
      <c r="D6866">
        <v>5</v>
      </c>
      <c r="E6866" t="str">
        <f>IF(MOD(D6866,2)=0,"EVEN","ODD")</f>
        <v>ODD</v>
      </c>
      <c r="F6866" t="str">
        <f>IF(D6866&lt;=18,"LOW (1-18)","HIGH (19-36)")</f>
        <v>LOW (1-18)</v>
      </c>
      <c r="G6866">
        <f>INT((D6866-1)/6)+1</f>
        <v>1</v>
      </c>
      <c r="H6866">
        <f>MOD(D6866-1,6)+1</f>
        <v>5</v>
      </c>
      <c r="I6866">
        <f>37-D6866</f>
        <v>32</v>
      </c>
      <c r="J6866">
        <f>ABS(D6866-D6867)</f>
        <v>7</v>
      </c>
      <c r="K6866">
        <f>AVERAGE(D6866:D6870)</f>
        <v>5</v>
      </c>
      <c r="L6866">
        <f>AVERAGE(D6866:D6885)</f>
        <v>5</v>
      </c>
      <c r="M6866">
        <f>K6866-L6866</f>
        <v>0</v>
      </c>
      <c r="N6866" t="str">
        <f>IF(K6866&gt;L6866,"HIGH ZONE BIAS",IF(K6866&lt;L6866,"LOW ZONE BIAS","EQUILIBRIUM"))</f>
        <v>EQUILIBRIUM</v>
      </c>
    </row>
    <row r="6867">
      <c r="A6867">
        <v>20704</v>
      </c>
      <c r="B6867" t="str">
        <v>2021-02-05</v>
      </c>
      <c r="C6867" t="str">
        <v>Afternoon</v>
      </c>
      <c r="D6867">
        <v>12</v>
      </c>
      <c r="E6867" t="str">
        <f>IF(MOD(D6867,2)=0,"EVEN","ODD")</f>
        <v>EVEN</v>
      </c>
      <c r="F6867" t="str">
        <f>IF(D6867&lt;=18,"LOW (1-18)","HIGH (19-36)")</f>
        <v>LOW (1-18)</v>
      </c>
      <c r="G6867">
        <f>INT((D6867-1)/6)+1</f>
        <v>2</v>
      </c>
      <c r="H6867">
        <f>MOD(D6867-1,6)+1</f>
        <v>6</v>
      </c>
      <c r="I6867">
        <f>37-D6867</f>
        <v>25</v>
      </c>
      <c r="J6867">
        <f>ABS(D6867-D6868)</f>
        <v>4</v>
      </c>
      <c r="K6867">
        <f>AVERAGE(D6867:D6871)</f>
        <v>12</v>
      </c>
      <c r="L6867">
        <f>AVERAGE(D6867:D6886)</f>
        <v>12</v>
      </c>
      <c r="M6867">
        <f>K6867-L6867</f>
        <v>0</v>
      </c>
      <c r="N6867" t="str">
        <f>IF(K6867&gt;L6867,"HIGH ZONE BIAS",IF(K6867&lt;L6867,"LOW ZONE BIAS","EQUILIBRIUM"))</f>
        <v>EQUILIBRIUM</v>
      </c>
    </row>
    <row r="6868">
      <c r="A6868">
        <v>20703</v>
      </c>
      <c r="B6868" t="str">
        <v>2021-02-05</v>
      </c>
      <c r="C6868" t="str">
        <v>Midday</v>
      </c>
      <c r="D6868">
        <v>8</v>
      </c>
      <c r="E6868" t="str">
        <f>IF(MOD(D6868,2)=0,"EVEN","ODD")</f>
        <v>EVEN</v>
      </c>
      <c r="F6868" t="str">
        <f>IF(D6868&lt;=18,"LOW (1-18)","HIGH (19-36)")</f>
        <v>LOW (1-18)</v>
      </c>
      <c r="G6868">
        <f>INT((D6868-1)/6)+1</f>
        <v>2</v>
      </c>
      <c r="H6868">
        <f>MOD(D6868-1,6)+1</f>
        <v>2</v>
      </c>
      <c r="I6868">
        <f>37-D6868</f>
        <v>29</v>
      </c>
      <c r="J6868">
        <f>ABS(D6868-D6869)</f>
        <v>25</v>
      </c>
      <c r="K6868">
        <f>AVERAGE(D6868:D6872)</f>
        <v>8</v>
      </c>
      <c r="L6868">
        <f>AVERAGE(D6868:D6887)</f>
        <v>8</v>
      </c>
      <c r="M6868">
        <f>K6868-L6868</f>
        <v>0</v>
      </c>
      <c r="N6868" t="str">
        <f>IF(K6868&gt;L6868,"HIGH ZONE BIAS",IF(K6868&lt;L6868,"LOW ZONE BIAS","EQUILIBRIUM"))</f>
        <v>EQUILIBRIUM</v>
      </c>
    </row>
    <row r="6869">
      <c r="A6869">
        <v>20702</v>
      </c>
      <c r="B6869" t="str">
        <v>2021-02-05</v>
      </c>
      <c r="C6869" t="str">
        <v>Morning</v>
      </c>
      <c r="D6869">
        <v>33</v>
      </c>
      <c r="E6869" t="str">
        <f>IF(MOD(D6869,2)=0,"EVEN","ODD")</f>
        <v>ODD</v>
      </c>
      <c r="F6869" t="str">
        <f>IF(D6869&lt;=18,"LOW (1-18)","HIGH (19-36)")</f>
        <v>HIGH (19-36)</v>
      </c>
      <c r="G6869">
        <f>INT((D6869-1)/6)+1</f>
        <v>6</v>
      </c>
      <c r="H6869">
        <f>MOD(D6869-1,6)+1</f>
        <v>3</v>
      </c>
      <c r="I6869">
        <f>37-D6869</f>
        <v>4</v>
      </c>
      <c r="J6869">
        <f>ABS(D6869-D6870)</f>
        <v>21</v>
      </c>
      <c r="K6869">
        <f>AVERAGE(D6869:D6873)</f>
        <v>33</v>
      </c>
      <c r="L6869">
        <f>AVERAGE(D6869:D6888)</f>
        <v>33</v>
      </c>
      <c r="M6869">
        <f>K6869-L6869</f>
        <v>0</v>
      </c>
      <c r="N6869" t="str">
        <f>IF(K6869&gt;L6869,"HIGH ZONE BIAS",IF(K6869&lt;L6869,"LOW ZONE BIAS","EQUILIBRIUM"))</f>
        <v>EQUILIBRIUM</v>
      </c>
    </row>
    <row r="6870">
      <c r="A6870">
        <v>20701</v>
      </c>
      <c r="B6870" t="str">
        <v>2021-02-04</v>
      </c>
      <c r="C6870" t="str">
        <v>Evening</v>
      </c>
      <c r="D6870">
        <v>12</v>
      </c>
      <c r="E6870" t="str">
        <f>IF(MOD(D6870,2)=0,"EVEN","ODD")</f>
        <v>EVEN</v>
      </c>
      <c r="F6870" t="str">
        <f>IF(D6870&lt;=18,"LOW (1-18)","HIGH (19-36)")</f>
        <v>LOW (1-18)</v>
      </c>
      <c r="G6870">
        <f>INT((D6870-1)/6)+1</f>
        <v>2</v>
      </c>
      <c r="H6870">
        <f>MOD(D6870-1,6)+1</f>
        <v>6</v>
      </c>
      <c r="I6870">
        <f>37-D6870</f>
        <v>25</v>
      </c>
      <c r="J6870">
        <f>ABS(D6870-D6871)</f>
        <v>20</v>
      </c>
      <c r="K6870">
        <f>AVERAGE(D6870:D6874)</f>
        <v>12</v>
      </c>
      <c r="L6870">
        <f>AVERAGE(D6870:D6889)</f>
        <v>12</v>
      </c>
      <c r="M6870">
        <f>K6870-L6870</f>
        <v>0</v>
      </c>
      <c r="N6870" t="str">
        <f>IF(K6870&gt;L6870,"HIGH ZONE BIAS",IF(K6870&lt;L6870,"LOW ZONE BIAS","EQUILIBRIUM"))</f>
        <v>EQUILIBRIUM</v>
      </c>
    </row>
    <row r="6871">
      <c r="A6871">
        <v>20700</v>
      </c>
      <c r="B6871" t="str">
        <v>2021-02-04</v>
      </c>
      <c r="C6871" t="str">
        <v>Afternoon</v>
      </c>
      <c r="D6871">
        <v>32</v>
      </c>
      <c r="E6871" t="str">
        <f>IF(MOD(D6871,2)=0,"EVEN","ODD")</f>
        <v>EVEN</v>
      </c>
      <c r="F6871" t="str">
        <f>IF(D6871&lt;=18,"LOW (1-18)","HIGH (19-36)")</f>
        <v>HIGH (19-36)</v>
      </c>
      <c r="G6871">
        <f>INT((D6871-1)/6)+1</f>
        <v>6</v>
      </c>
      <c r="H6871">
        <f>MOD(D6871-1,6)+1</f>
        <v>2</v>
      </c>
      <c r="I6871">
        <f>37-D6871</f>
        <v>5</v>
      </c>
      <c r="J6871">
        <f>ABS(D6871-D6872)</f>
        <v>13</v>
      </c>
      <c r="K6871">
        <f>AVERAGE(D6871:D6875)</f>
        <v>32</v>
      </c>
      <c r="L6871">
        <f>AVERAGE(D6871:D6890)</f>
        <v>32</v>
      </c>
      <c r="M6871">
        <f>K6871-L6871</f>
        <v>0</v>
      </c>
      <c r="N6871" t="str">
        <f>IF(K6871&gt;L6871,"HIGH ZONE BIAS",IF(K6871&lt;L6871,"LOW ZONE BIAS","EQUILIBRIUM"))</f>
        <v>EQUILIBRIUM</v>
      </c>
    </row>
    <row r="6872">
      <c r="A6872">
        <v>20699</v>
      </c>
      <c r="B6872" t="str">
        <v>2021-02-04</v>
      </c>
      <c r="C6872" t="str">
        <v>Midday</v>
      </c>
      <c r="D6872">
        <v>19</v>
      </c>
      <c r="E6872" t="str">
        <f>IF(MOD(D6872,2)=0,"EVEN","ODD")</f>
        <v>ODD</v>
      </c>
      <c r="F6872" t="str">
        <f>IF(D6872&lt;=18,"LOW (1-18)","HIGH (19-36)")</f>
        <v>HIGH (19-36)</v>
      </c>
      <c r="G6872">
        <f>INT((D6872-1)/6)+1</f>
        <v>4</v>
      </c>
      <c r="H6872">
        <f>MOD(D6872-1,6)+1</f>
        <v>1</v>
      </c>
      <c r="I6872">
        <f>37-D6872</f>
        <v>18</v>
      </c>
      <c r="J6872">
        <f>ABS(D6872-D6873)</f>
        <v>13</v>
      </c>
      <c r="K6872">
        <f>AVERAGE(D6872:D6876)</f>
        <v>19</v>
      </c>
      <c r="L6872">
        <f>AVERAGE(D6872:D6891)</f>
        <v>19</v>
      </c>
      <c r="M6872">
        <f>K6872-L6872</f>
        <v>0</v>
      </c>
      <c r="N6872" t="str">
        <f>IF(K6872&gt;L6872,"HIGH ZONE BIAS",IF(K6872&lt;L6872,"LOW ZONE BIAS","EQUILIBRIUM"))</f>
        <v>EQUILIBRIUM</v>
      </c>
    </row>
    <row r="6873">
      <c r="A6873">
        <v>20698</v>
      </c>
      <c r="B6873" t="str">
        <v>2021-02-04</v>
      </c>
      <c r="C6873" t="str">
        <v>Morning</v>
      </c>
      <c r="D6873">
        <v>6</v>
      </c>
      <c r="E6873" t="str">
        <f>IF(MOD(D6873,2)=0,"EVEN","ODD")</f>
        <v>EVEN</v>
      </c>
      <c r="F6873" t="str">
        <f>IF(D6873&lt;=18,"LOW (1-18)","HIGH (19-36)")</f>
        <v>LOW (1-18)</v>
      </c>
      <c r="G6873">
        <f>INT((D6873-1)/6)+1</f>
        <v>1</v>
      </c>
      <c r="H6873">
        <f>MOD(D6873-1,6)+1</f>
        <v>6</v>
      </c>
      <c r="I6873">
        <f>37-D6873</f>
        <v>31</v>
      </c>
      <c r="J6873">
        <f>ABS(D6873-D6874)</f>
        <v>26</v>
      </c>
      <c r="K6873">
        <f>AVERAGE(D6873:D6877)</f>
        <v>6</v>
      </c>
      <c r="L6873">
        <f>AVERAGE(D6873:D6892)</f>
        <v>6</v>
      </c>
      <c r="M6873">
        <f>K6873-L6873</f>
        <v>0</v>
      </c>
      <c r="N6873" t="str">
        <f>IF(K6873&gt;L6873,"HIGH ZONE BIAS",IF(K6873&lt;L6873,"LOW ZONE BIAS","EQUILIBRIUM"))</f>
        <v>EQUILIBRIUM</v>
      </c>
    </row>
    <row r="6874">
      <c r="A6874">
        <v>20697</v>
      </c>
      <c r="B6874" t="str">
        <v>2021-02-03</v>
      </c>
      <c r="C6874" t="str">
        <v>Evening</v>
      </c>
      <c r="D6874">
        <v>32</v>
      </c>
      <c r="E6874" t="str">
        <f>IF(MOD(D6874,2)=0,"EVEN","ODD")</f>
        <v>EVEN</v>
      </c>
      <c r="F6874" t="str">
        <f>IF(D6874&lt;=18,"LOW (1-18)","HIGH (19-36)")</f>
        <v>HIGH (19-36)</v>
      </c>
      <c r="G6874">
        <f>INT((D6874-1)/6)+1</f>
        <v>6</v>
      </c>
      <c r="H6874">
        <f>MOD(D6874-1,6)+1</f>
        <v>2</v>
      </c>
      <c r="I6874">
        <f>37-D6874</f>
        <v>5</v>
      </c>
      <c r="J6874">
        <f>ABS(D6874-D6875)</f>
        <v>10</v>
      </c>
      <c r="K6874">
        <f>AVERAGE(D6874:D6878)</f>
        <v>32</v>
      </c>
      <c r="L6874">
        <f>AVERAGE(D6874:D6893)</f>
        <v>32</v>
      </c>
      <c r="M6874">
        <f>K6874-L6874</f>
        <v>0</v>
      </c>
      <c r="N6874" t="str">
        <f>IF(K6874&gt;L6874,"HIGH ZONE BIAS",IF(K6874&lt;L6874,"LOW ZONE BIAS","EQUILIBRIUM"))</f>
        <v>EQUILIBRIUM</v>
      </c>
    </row>
    <row r="6875">
      <c r="A6875">
        <v>20696</v>
      </c>
      <c r="B6875" t="str">
        <v>2021-02-03</v>
      </c>
      <c r="C6875" t="str">
        <v>Afternoon</v>
      </c>
      <c r="D6875">
        <v>22</v>
      </c>
      <c r="E6875" t="str">
        <f>IF(MOD(D6875,2)=0,"EVEN","ODD")</f>
        <v>EVEN</v>
      </c>
      <c r="F6875" t="str">
        <f>IF(D6875&lt;=18,"LOW (1-18)","HIGH (19-36)")</f>
        <v>HIGH (19-36)</v>
      </c>
      <c r="G6875">
        <f>INT((D6875-1)/6)+1</f>
        <v>4</v>
      </c>
      <c r="H6875">
        <f>MOD(D6875-1,6)+1</f>
        <v>4</v>
      </c>
      <c r="I6875">
        <f>37-D6875</f>
        <v>15</v>
      </c>
      <c r="J6875">
        <f>ABS(D6875-D6876)</f>
        <v>18</v>
      </c>
      <c r="K6875">
        <f>AVERAGE(D6875:D6879)</f>
        <v>22</v>
      </c>
      <c r="L6875">
        <f>AVERAGE(D6875:D6894)</f>
        <v>22</v>
      </c>
      <c r="M6875">
        <f>K6875-L6875</f>
        <v>0</v>
      </c>
      <c r="N6875" t="str">
        <f>IF(K6875&gt;L6875,"HIGH ZONE BIAS",IF(K6875&lt;L6875,"LOW ZONE BIAS","EQUILIBRIUM"))</f>
        <v>EQUILIBRIUM</v>
      </c>
    </row>
    <row r="6876">
      <c r="A6876">
        <v>20695</v>
      </c>
      <c r="B6876" t="str">
        <v>2021-02-03</v>
      </c>
      <c r="C6876" t="str">
        <v>Midday</v>
      </c>
      <c r="D6876">
        <v>4</v>
      </c>
      <c r="E6876" t="str">
        <f>IF(MOD(D6876,2)=0,"EVEN","ODD")</f>
        <v>EVEN</v>
      </c>
      <c r="F6876" t="str">
        <f>IF(D6876&lt;=18,"LOW (1-18)","HIGH (19-36)")</f>
        <v>LOW (1-18)</v>
      </c>
      <c r="G6876">
        <f>INT((D6876-1)/6)+1</f>
        <v>1</v>
      </c>
      <c r="H6876">
        <f>MOD(D6876-1,6)+1</f>
        <v>4</v>
      </c>
      <c r="I6876">
        <f>37-D6876</f>
        <v>33</v>
      </c>
      <c r="J6876">
        <f>ABS(D6876-D6877)</f>
        <v>5</v>
      </c>
      <c r="K6876">
        <f>AVERAGE(D6876:D6880)</f>
        <v>4</v>
      </c>
      <c r="L6876">
        <f>AVERAGE(D6876:D6895)</f>
        <v>4</v>
      </c>
      <c r="M6876">
        <f>K6876-L6876</f>
        <v>0</v>
      </c>
      <c r="N6876" t="str">
        <f>IF(K6876&gt;L6876,"HIGH ZONE BIAS",IF(K6876&lt;L6876,"LOW ZONE BIAS","EQUILIBRIUM"))</f>
        <v>EQUILIBRIUM</v>
      </c>
    </row>
    <row r="6877">
      <c r="A6877">
        <v>20694</v>
      </c>
      <c r="B6877" t="str">
        <v>2021-02-03</v>
      </c>
      <c r="C6877" t="str">
        <v>Morning</v>
      </c>
      <c r="D6877">
        <v>9</v>
      </c>
      <c r="E6877" t="str">
        <f>IF(MOD(D6877,2)=0,"EVEN","ODD")</f>
        <v>ODD</v>
      </c>
      <c r="F6877" t="str">
        <f>IF(D6877&lt;=18,"LOW (1-18)","HIGH (19-36)")</f>
        <v>LOW (1-18)</v>
      </c>
      <c r="G6877">
        <f>INT((D6877-1)/6)+1</f>
        <v>2</v>
      </c>
      <c r="H6877">
        <f>MOD(D6877-1,6)+1</f>
        <v>3</v>
      </c>
      <c r="I6877">
        <f>37-D6877</f>
        <v>28</v>
      </c>
      <c r="J6877">
        <f>ABS(D6877-D6878)</f>
        <v>14</v>
      </c>
      <c r="K6877">
        <f>AVERAGE(D6877:D6881)</f>
        <v>9</v>
      </c>
      <c r="L6877">
        <f>AVERAGE(D6877:D6896)</f>
        <v>9</v>
      </c>
      <c r="M6877">
        <f>K6877-L6877</f>
        <v>0</v>
      </c>
      <c r="N6877" t="str">
        <f>IF(K6877&gt;L6877,"HIGH ZONE BIAS",IF(K6877&lt;L6877,"LOW ZONE BIAS","EQUILIBRIUM"))</f>
        <v>EQUILIBRIUM</v>
      </c>
    </row>
    <row r="6878">
      <c r="A6878">
        <v>20693</v>
      </c>
      <c r="B6878" t="str">
        <v>2021-02-02</v>
      </c>
      <c r="C6878" t="str">
        <v>Evening</v>
      </c>
      <c r="D6878">
        <v>23</v>
      </c>
      <c r="E6878" t="str">
        <f>IF(MOD(D6878,2)=0,"EVEN","ODD")</f>
        <v>ODD</v>
      </c>
      <c r="F6878" t="str">
        <f>IF(D6878&lt;=18,"LOW (1-18)","HIGH (19-36)")</f>
        <v>HIGH (19-36)</v>
      </c>
      <c r="G6878">
        <f>INT((D6878-1)/6)+1</f>
        <v>4</v>
      </c>
      <c r="H6878">
        <f>MOD(D6878-1,6)+1</f>
        <v>5</v>
      </c>
      <c r="I6878">
        <f>37-D6878</f>
        <v>14</v>
      </c>
      <c r="J6878">
        <f>ABS(D6878-D6879)</f>
        <v>10</v>
      </c>
      <c r="K6878">
        <f>AVERAGE(D6878:D6882)</f>
        <v>23</v>
      </c>
      <c r="L6878">
        <f>AVERAGE(D6878:D6897)</f>
        <v>23</v>
      </c>
      <c r="M6878">
        <f>K6878-L6878</f>
        <v>0</v>
      </c>
      <c r="N6878" t="str">
        <f>IF(K6878&gt;L6878,"HIGH ZONE BIAS",IF(K6878&lt;L6878,"LOW ZONE BIAS","EQUILIBRIUM"))</f>
        <v>EQUILIBRIUM</v>
      </c>
    </row>
    <row r="6879">
      <c r="A6879">
        <v>20692</v>
      </c>
      <c r="B6879" t="str">
        <v>2021-02-02</v>
      </c>
      <c r="C6879" t="str">
        <v>Afternoon</v>
      </c>
      <c r="D6879">
        <v>13</v>
      </c>
      <c r="E6879" t="str">
        <f>IF(MOD(D6879,2)=0,"EVEN","ODD")</f>
        <v>ODD</v>
      </c>
      <c r="F6879" t="str">
        <f>IF(D6879&lt;=18,"LOW (1-18)","HIGH (19-36)")</f>
        <v>LOW (1-18)</v>
      </c>
      <c r="G6879">
        <f>INT((D6879-1)/6)+1</f>
        <v>3</v>
      </c>
      <c r="H6879">
        <f>MOD(D6879-1,6)+1</f>
        <v>1</v>
      </c>
      <c r="I6879">
        <f>37-D6879</f>
        <v>24</v>
      </c>
      <c r="J6879">
        <f>ABS(D6879-D6880)</f>
        <v>23</v>
      </c>
      <c r="K6879">
        <f>AVERAGE(D6879:D6883)</f>
        <v>13</v>
      </c>
      <c r="L6879">
        <f>AVERAGE(D6879:D6898)</f>
        <v>13</v>
      </c>
      <c r="M6879">
        <f>K6879-L6879</f>
        <v>0</v>
      </c>
      <c r="N6879" t="str">
        <f>IF(K6879&gt;L6879,"HIGH ZONE BIAS",IF(K6879&lt;L6879,"LOW ZONE BIAS","EQUILIBRIUM"))</f>
        <v>EQUILIBRIUM</v>
      </c>
    </row>
    <row r="6880">
      <c r="A6880">
        <v>20691</v>
      </c>
      <c r="B6880" t="str">
        <v>2021-02-02</v>
      </c>
      <c r="C6880" t="str">
        <v>Midday</v>
      </c>
      <c r="D6880">
        <v>36</v>
      </c>
      <c r="E6880" t="str">
        <f>IF(MOD(D6880,2)=0,"EVEN","ODD")</f>
        <v>EVEN</v>
      </c>
      <c r="F6880" t="str">
        <f>IF(D6880&lt;=18,"LOW (1-18)","HIGH (19-36)")</f>
        <v>HIGH (19-36)</v>
      </c>
      <c r="G6880">
        <f>INT((D6880-1)/6)+1</f>
        <v>6</v>
      </c>
      <c r="H6880">
        <f>MOD(D6880-1,6)+1</f>
        <v>6</v>
      </c>
      <c r="I6880">
        <f>37-D6880</f>
        <v>1</v>
      </c>
      <c r="J6880">
        <f>ABS(D6880-D6881)</f>
        <v>20</v>
      </c>
      <c r="K6880">
        <f>AVERAGE(D6880:D6884)</f>
        <v>36</v>
      </c>
      <c r="L6880">
        <f>AVERAGE(D6880:D6899)</f>
        <v>36</v>
      </c>
      <c r="M6880">
        <f>K6880-L6880</f>
        <v>0</v>
      </c>
      <c r="N6880" t="str">
        <f>IF(K6880&gt;L6880,"HIGH ZONE BIAS",IF(K6880&lt;L6880,"LOW ZONE BIAS","EQUILIBRIUM"))</f>
        <v>EQUILIBRIUM</v>
      </c>
    </row>
    <row r="6881">
      <c r="A6881">
        <v>20690</v>
      </c>
      <c r="B6881" t="str">
        <v>2021-02-02</v>
      </c>
      <c r="C6881" t="str">
        <v>Morning</v>
      </c>
      <c r="D6881">
        <v>16</v>
      </c>
      <c r="E6881" t="str">
        <f>IF(MOD(D6881,2)=0,"EVEN","ODD")</f>
        <v>EVEN</v>
      </c>
      <c r="F6881" t="str">
        <f>IF(D6881&lt;=18,"LOW (1-18)","HIGH (19-36)")</f>
        <v>LOW (1-18)</v>
      </c>
      <c r="G6881">
        <f>INT((D6881-1)/6)+1</f>
        <v>3</v>
      </c>
      <c r="H6881">
        <f>MOD(D6881-1,6)+1</f>
        <v>4</v>
      </c>
      <c r="I6881">
        <f>37-D6881</f>
        <v>21</v>
      </c>
      <c r="J6881">
        <f>ABS(D6881-D6882)</f>
        <v>3</v>
      </c>
      <c r="K6881">
        <f>AVERAGE(D6881:D6885)</f>
        <v>16</v>
      </c>
      <c r="L6881">
        <f>AVERAGE(D6881:D6900)</f>
        <v>16</v>
      </c>
      <c r="M6881">
        <f>K6881-L6881</f>
        <v>0</v>
      </c>
      <c r="N6881" t="str">
        <f>IF(K6881&gt;L6881,"HIGH ZONE BIAS",IF(K6881&lt;L6881,"LOW ZONE BIAS","EQUILIBRIUM"))</f>
        <v>EQUILIBRIUM</v>
      </c>
    </row>
    <row r="6882">
      <c r="A6882">
        <v>20689</v>
      </c>
      <c r="B6882" t="str">
        <v>2021-02-01</v>
      </c>
      <c r="C6882" t="str">
        <v>Evening</v>
      </c>
      <c r="D6882">
        <v>19</v>
      </c>
      <c r="E6882" t="str">
        <f>IF(MOD(D6882,2)=0,"EVEN","ODD")</f>
        <v>ODD</v>
      </c>
      <c r="F6882" t="str">
        <f>IF(D6882&lt;=18,"LOW (1-18)","HIGH (19-36)")</f>
        <v>HIGH (19-36)</v>
      </c>
      <c r="G6882">
        <f>INT((D6882-1)/6)+1</f>
        <v>4</v>
      </c>
      <c r="H6882">
        <f>MOD(D6882-1,6)+1</f>
        <v>1</v>
      </c>
      <c r="I6882">
        <f>37-D6882</f>
        <v>18</v>
      </c>
      <c r="J6882">
        <f>ABS(D6882-D6883)</f>
        <v>5</v>
      </c>
      <c r="K6882">
        <f>AVERAGE(D6882:D6886)</f>
        <v>19</v>
      </c>
      <c r="L6882">
        <f>AVERAGE(D6882:D6901)</f>
        <v>19</v>
      </c>
      <c r="M6882">
        <f>K6882-L6882</f>
        <v>0</v>
      </c>
      <c r="N6882" t="str">
        <f>IF(K6882&gt;L6882,"HIGH ZONE BIAS",IF(K6882&lt;L6882,"LOW ZONE BIAS","EQUILIBRIUM"))</f>
        <v>EQUILIBRIUM</v>
      </c>
    </row>
    <row r="6883">
      <c r="A6883">
        <v>20688</v>
      </c>
      <c r="B6883" t="str">
        <v>2021-02-01</v>
      </c>
      <c r="C6883" t="str">
        <v>Afternoon</v>
      </c>
      <c r="D6883">
        <v>24</v>
      </c>
      <c r="E6883" t="str">
        <f>IF(MOD(D6883,2)=0,"EVEN","ODD")</f>
        <v>EVEN</v>
      </c>
      <c r="F6883" t="str">
        <f>IF(D6883&lt;=18,"LOW (1-18)","HIGH (19-36)")</f>
        <v>HIGH (19-36)</v>
      </c>
      <c r="G6883">
        <f>INT((D6883-1)/6)+1</f>
        <v>4</v>
      </c>
      <c r="H6883">
        <f>MOD(D6883-1,6)+1</f>
        <v>6</v>
      </c>
      <c r="I6883">
        <f>37-D6883</f>
        <v>13</v>
      </c>
      <c r="J6883">
        <f>ABS(D6883-D6884)</f>
        <v>16</v>
      </c>
      <c r="K6883">
        <f>AVERAGE(D6883:D6887)</f>
        <v>24</v>
      </c>
      <c r="L6883">
        <f>AVERAGE(D6883:D6902)</f>
        <v>24</v>
      </c>
      <c r="M6883">
        <f>K6883-L6883</f>
        <v>0</v>
      </c>
      <c r="N6883" t="str">
        <f>IF(K6883&gt;L6883,"HIGH ZONE BIAS",IF(K6883&lt;L6883,"LOW ZONE BIAS","EQUILIBRIUM"))</f>
        <v>EQUILIBRIUM</v>
      </c>
    </row>
    <row r="6884">
      <c r="A6884">
        <v>20687</v>
      </c>
      <c r="B6884" t="str">
        <v>2021-02-01</v>
      </c>
      <c r="C6884" t="str">
        <v>Midday</v>
      </c>
      <c r="D6884">
        <v>8</v>
      </c>
      <c r="E6884" t="str">
        <f>IF(MOD(D6884,2)=0,"EVEN","ODD")</f>
        <v>EVEN</v>
      </c>
      <c r="F6884" t="str">
        <f>IF(D6884&lt;=18,"LOW (1-18)","HIGH (19-36)")</f>
        <v>LOW (1-18)</v>
      </c>
      <c r="G6884">
        <f>INT((D6884-1)/6)+1</f>
        <v>2</v>
      </c>
      <c r="H6884">
        <f>MOD(D6884-1,6)+1</f>
        <v>2</v>
      </c>
      <c r="I6884">
        <f>37-D6884</f>
        <v>29</v>
      </c>
      <c r="J6884">
        <f>ABS(D6884-D6885)</f>
        <v>13</v>
      </c>
      <c r="K6884">
        <f>AVERAGE(D6884:D6888)</f>
        <v>8</v>
      </c>
      <c r="L6884">
        <f>AVERAGE(D6884:D6903)</f>
        <v>8</v>
      </c>
      <c r="M6884">
        <f>K6884-L6884</f>
        <v>0</v>
      </c>
      <c r="N6884" t="str">
        <f>IF(K6884&gt;L6884,"HIGH ZONE BIAS",IF(K6884&lt;L6884,"LOW ZONE BIAS","EQUILIBRIUM"))</f>
        <v>EQUILIBRIUM</v>
      </c>
    </row>
    <row r="6885">
      <c r="A6885">
        <v>20686</v>
      </c>
      <c r="B6885" t="str">
        <v>2021-02-01</v>
      </c>
      <c r="C6885" t="str">
        <v>Morning</v>
      </c>
      <c r="D6885">
        <v>21</v>
      </c>
      <c r="E6885" t="str">
        <f>IF(MOD(D6885,2)=0,"EVEN","ODD")</f>
        <v>ODD</v>
      </c>
      <c r="F6885" t="str">
        <f>IF(D6885&lt;=18,"LOW (1-18)","HIGH (19-36)")</f>
        <v>HIGH (19-36)</v>
      </c>
      <c r="G6885">
        <f>INT((D6885-1)/6)+1</f>
        <v>4</v>
      </c>
      <c r="H6885">
        <f>MOD(D6885-1,6)+1</f>
        <v>3</v>
      </c>
      <c r="I6885">
        <f>37-D6885</f>
        <v>16</v>
      </c>
      <c r="J6885">
        <f>ABS(D6885-D6886)</f>
        <v>0</v>
      </c>
      <c r="K6885">
        <f>AVERAGE(D6885:D6889)</f>
        <v>21</v>
      </c>
      <c r="L6885">
        <f>AVERAGE(D6885:D6904)</f>
        <v>21</v>
      </c>
      <c r="M6885">
        <f>K6885-L6885</f>
        <v>0</v>
      </c>
      <c r="N6885" t="str">
        <f>IF(K6885&gt;L6885,"HIGH ZONE BIAS",IF(K6885&lt;L6885,"LOW ZONE BIAS","EQUILIBRIUM"))</f>
        <v>EQUILIBRIUM</v>
      </c>
    </row>
    <row r="6886">
      <c r="A6886">
        <v>20685</v>
      </c>
      <c r="B6886" t="str">
        <v>2021-01-30</v>
      </c>
      <c r="C6886" t="str">
        <v>Evening</v>
      </c>
      <c r="D6886">
        <v>21</v>
      </c>
      <c r="E6886" t="str">
        <f>IF(MOD(D6886,2)=0,"EVEN","ODD")</f>
        <v>ODD</v>
      </c>
      <c r="F6886" t="str">
        <f>IF(D6886&lt;=18,"LOW (1-18)","HIGH (19-36)")</f>
        <v>HIGH (19-36)</v>
      </c>
      <c r="G6886">
        <f>INT((D6886-1)/6)+1</f>
        <v>4</v>
      </c>
      <c r="H6886">
        <f>MOD(D6886-1,6)+1</f>
        <v>3</v>
      </c>
      <c r="I6886">
        <f>37-D6886</f>
        <v>16</v>
      </c>
      <c r="J6886">
        <f>ABS(D6886-D6887)</f>
        <v>7</v>
      </c>
      <c r="K6886">
        <f>AVERAGE(D6886:D6890)</f>
        <v>21</v>
      </c>
      <c r="L6886">
        <f>AVERAGE(D6886:D6905)</f>
        <v>21</v>
      </c>
      <c r="M6886">
        <f>K6886-L6886</f>
        <v>0</v>
      </c>
      <c r="N6886" t="str">
        <f>IF(K6886&gt;L6886,"HIGH ZONE BIAS",IF(K6886&lt;L6886,"LOW ZONE BIAS","EQUILIBRIUM"))</f>
        <v>EQUILIBRIUM</v>
      </c>
    </row>
    <row r="6887">
      <c r="A6887">
        <v>20684</v>
      </c>
      <c r="B6887" t="str">
        <v>2021-01-30</v>
      </c>
      <c r="C6887" t="str">
        <v>Afternoon</v>
      </c>
      <c r="D6887">
        <v>28</v>
      </c>
      <c r="E6887" t="str">
        <f>IF(MOD(D6887,2)=0,"EVEN","ODD")</f>
        <v>EVEN</v>
      </c>
      <c r="F6887" t="str">
        <f>IF(D6887&lt;=18,"LOW (1-18)","HIGH (19-36)")</f>
        <v>HIGH (19-36)</v>
      </c>
      <c r="G6887">
        <f>INT((D6887-1)/6)+1</f>
        <v>5</v>
      </c>
      <c r="H6887">
        <f>MOD(D6887-1,6)+1</f>
        <v>4</v>
      </c>
      <c r="I6887">
        <f>37-D6887</f>
        <v>9</v>
      </c>
      <c r="J6887">
        <f>ABS(D6887-D6888)</f>
        <v>12</v>
      </c>
      <c r="K6887">
        <f>AVERAGE(D6887:D6891)</f>
        <v>28</v>
      </c>
      <c r="L6887">
        <f>AVERAGE(D6887:D6906)</f>
        <v>28</v>
      </c>
      <c r="M6887">
        <f>K6887-L6887</f>
        <v>0</v>
      </c>
      <c r="N6887" t="str">
        <f>IF(K6887&gt;L6887,"HIGH ZONE BIAS",IF(K6887&lt;L6887,"LOW ZONE BIAS","EQUILIBRIUM"))</f>
        <v>EQUILIBRIUM</v>
      </c>
    </row>
    <row r="6888">
      <c r="A6888">
        <v>20683</v>
      </c>
      <c r="B6888" t="str">
        <v>2021-01-30</v>
      </c>
      <c r="C6888" t="str">
        <v>Midday</v>
      </c>
      <c r="D6888">
        <v>16</v>
      </c>
      <c r="E6888" t="str">
        <f>IF(MOD(D6888,2)=0,"EVEN","ODD")</f>
        <v>EVEN</v>
      </c>
      <c r="F6888" t="str">
        <f>IF(D6888&lt;=18,"LOW (1-18)","HIGH (19-36)")</f>
        <v>LOW (1-18)</v>
      </c>
      <c r="G6888">
        <f>INT((D6888-1)/6)+1</f>
        <v>3</v>
      </c>
      <c r="H6888">
        <f>MOD(D6888-1,6)+1</f>
        <v>4</v>
      </c>
      <c r="I6888">
        <f>37-D6888</f>
        <v>21</v>
      </c>
      <c r="J6888">
        <f>ABS(D6888-D6889)</f>
        <v>15</v>
      </c>
      <c r="K6888">
        <f>AVERAGE(D6888:D6892)</f>
        <v>16</v>
      </c>
      <c r="L6888">
        <f>AVERAGE(D6888:D6907)</f>
        <v>16</v>
      </c>
      <c r="M6888">
        <f>K6888-L6888</f>
        <v>0</v>
      </c>
      <c r="N6888" t="str">
        <f>IF(K6888&gt;L6888,"HIGH ZONE BIAS",IF(K6888&lt;L6888,"LOW ZONE BIAS","EQUILIBRIUM"))</f>
        <v>EQUILIBRIUM</v>
      </c>
    </row>
    <row r="6889">
      <c r="A6889">
        <v>20682</v>
      </c>
      <c r="B6889" t="str">
        <v>2021-01-30</v>
      </c>
      <c r="C6889" t="str">
        <v>Morning</v>
      </c>
      <c r="D6889">
        <v>1</v>
      </c>
      <c r="E6889" t="str">
        <f>IF(MOD(D6889,2)=0,"EVEN","ODD")</f>
        <v>ODD</v>
      </c>
      <c r="F6889" t="str">
        <f>IF(D6889&lt;=18,"LOW (1-18)","HIGH (19-36)")</f>
        <v>LOW (1-18)</v>
      </c>
      <c r="G6889">
        <f>INT((D6889-1)/6)+1</f>
        <v>1</v>
      </c>
      <c r="H6889">
        <f>MOD(D6889-1,6)+1</f>
        <v>1</v>
      </c>
      <c r="I6889">
        <f>37-D6889</f>
        <v>36</v>
      </c>
      <c r="J6889">
        <f>ABS(D6889-D6890)</f>
        <v>3</v>
      </c>
      <c r="K6889">
        <f>AVERAGE(D6889:D6893)</f>
        <v>1</v>
      </c>
      <c r="L6889">
        <f>AVERAGE(D6889:D6908)</f>
        <v>1</v>
      </c>
      <c r="M6889">
        <f>K6889-L6889</f>
        <v>0</v>
      </c>
      <c r="N6889" t="str">
        <f>IF(K6889&gt;L6889,"HIGH ZONE BIAS",IF(K6889&lt;L6889,"LOW ZONE BIAS","EQUILIBRIUM"))</f>
        <v>EQUILIBRIUM</v>
      </c>
    </row>
    <row r="6890">
      <c r="A6890">
        <v>20681</v>
      </c>
      <c r="B6890" t="str">
        <v>2021-01-29</v>
      </c>
      <c r="C6890" t="str">
        <v>Evening</v>
      </c>
      <c r="D6890">
        <v>4</v>
      </c>
      <c r="E6890" t="str">
        <f>IF(MOD(D6890,2)=0,"EVEN","ODD")</f>
        <v>EVEN</v>
      </c>
      <c r="F6890" t="str">
        <f>IF(D6890&lt;=18,"LOW (1-18)","HIGH (19-36)")</f>
        <v>LOW (1-18)</v>
      </c>
      <c r="G6890">
        <f>INT((D6890-1)/6)+1</f>
        <v>1</v>
      </c>
      <c r="H6890">
        <f>MOD(D6890-1,6)+1</f>
        <v>4</v>
      </c>
      <c r="I6890">
        <f>37-D6890</f>
        <v>33</v>
      </c>
      <c r="J6890">
        <f>ABS(D6890-D6891)</f>
        <v>10</v>
      </c>
      <c r="K6890">
        <f>AVERAGE(D6890:D6894)</f>
        <v>4</v>
      </c>
      <c r="L6890">
        <f>AVERAGE(D6890:D6909)</f>
        <v>4</v>
      </c>
      <c r="M6890">
        <f>K6890-L6890</f>
        <v>0</v>
      </c>
      <c r="N6890" t="str">
        <f>IF(K6890&gt;L6890,"HIGH ZONE BIAS",IF(K6890&lt;L6890,"LOW ZONE BIAS","EQUILIBRIUM"))</f>
        <v>EQUILIBRIUM</v>
      </c>
    </row>
    <row r="6891">
      <c r="A6891">
        <v>20680</v>
      </c>
      <c r="B6891" t="str">
        <v>2021-01-29</v>
      </c>
      <c r="C6891" t="str">
        <v>Afternoon</v>
      </c>
      <c r="D6891">
        <v>14</v>
      </c>
      <c r="E6891" t="str">
        <f>IF(MOD(D6891,2)=0,"EVEN","ODD")</f>
        <v>EVEN</v>
      </c>
      <c r="F6891" t="str">
        <f>IF(D6891&lt;=18,"LOW (1-18)","HIGH (19-36)")</f>
        <v>LOW (1-18)</v>
      </c>
      <c r="G6891">
        <f>INT((D6891-1)/6)+1</f>
        <v>3</v>
      </c>
      <c r="H6891">
        <f>MOD(D6891-1,6)+1</f>
        <v>2</v>
      </c>
      <c r="I6891">
        <f>37-D6891</f>
        <v>23</v>
      </c>
      <c r="J6891">
        <f>ABS(D6891-D6892)</f>
        <v>5</v>
      </c>
      <c r="K6891">
        <f>AVERAGE(D6891:D6895)</f>
        <v>14</v>
      </c>
      <c r="L6891">
        <f>AVERAGE(D6891:D6910)</f>
        <v>14</v>
      </c>
      <c r="M6891">
        <f>K6891-L6891</f>
        <v>0</v>
      </c>
      <c r="N6891" t="str">
        <f>IF(K6891&gt;L6891,"HIGH ZONE BIAS",IF(K6891&lt;L6891,"LOW ZONE BIAS","EQUILIBRIUM"))</f>
        <v>EQUILIBRIUM</v>
      </c>
    </row>
    <row r="6892">
      <c r="A6892">
        <v>20679</v>
      </c>
      <c r="B6892" t="str">
        <v>2021-01-29</v>
      </c>
      <c r="C6892" t="str">
        <v>Midday</v>
      </c>
      <c r="D6892">
        <v>19</v>
      </c>
      <c r="E6892" t="str">
        <f>IF(MOD(D6892,2)=0,"EVEN","ODD")</f>
        <v>ODD</v>
      </c>
      <c r="F6892" t="str">
        <f>IF(D6892&lt;=18,"LOW (1-18)","HIGH (19-36)")</f>
        <v>HIGH (19-36)</v>
      </c>
      <c r="G6892">
        <f>INT((D6892-1)/6)+1</f>
        <v>4</v>
      </c>
      <c r="H6892">
        <f>MOD(D6892-1,6)+1</f>
        <v>1</v>
      </c>
      <c r="I6892">
        <f>37-D6892</f>
        <v>18</v>
      </c>
      <c r="J6892">
        <f>ABS(D6892-D6893)</f>
        <v>12</v>
      </c>
      <c r="K6892">
        <f>AVERAGE(D6892:D6896)</f>
        <v>19</v>
      </c>
      <c r="L6892">
        <f>AVERAGE(D6892:D6911)</f>
        <v>19</v>
      </c>
      <c r="M6892">
        <f>K6892-L6892</f>
        <v>0</v>
      </c>
      <c r="N6892" t="str">
        <f>IF(K6892&gt;L6892,"HIGH ZONE BIAS",IF(K6892&lt;L6892,"LOW ZONE BIAS","EQUILIBRIUM"))</f>
        <v>EQUILIBRIUM</v>
      </c>
    </row>
    <row r="6893">
      <c r="A6893">
        <v>20678</v>
      </c>
      <c r="B6893" t="str">
        <v>2021-01-29</v>
      </c>
      <c r="C6893" t="str">
        <v>Morning</v>
      </c>
      <c r="D6893">
        <v>31</v>
      </c>
      <c r="E6893" t="str">
        <f>IF(MOD(D6893,2)=0,"EVEN","ODD")</f>
        <v>ODD</v>
      </c>
      <c r="F6893" t="str">
        <f>IF(D6893&lt;=18,"LOW (1-18)","HIGH (19-36)")</f>
        <v>HIGH (19-36)</v>
      </c>
      <c r="G6893">
        <f>INT((D6893-1)/6)+1</f>
        <v>6</v>
      </c>
      <c r="H6893">
        <f>MOD(D6893-1,6)+1</f>
        <v>1</v>
      </c>
      <c r="I6893">
        <f>37-D6893</f>
        <v>6</v>
      </c>
      <c r="J6893">
        <f>ABS(D6893-D6894)</f>
        <v>16</v>
      </c>
      <c r="K6893">
        <f>AVERAGE(D6893:D6897)</f>
        <v>31</v>
      </c>
      <c r="L6893">
        <f>AVERAGE(D6893:D6912)</f>
        <v>31</v>
      </c>
      <c r="M6893">
        <f>K6893-L6893</f>
        <v>0</v>
      </c>
      <c r="N6893" t="str">
        <f>IF(K6893&gt;L6893,"HIGH ZONE BIAS",IF(K6893&lt;L6893,"LOW ZONE BIAS","EQUILIBRIUM"))</f>
        <v>EQUILIBRIUM</v>
      </c>
    </row>
    <row r="6894">
      <c r="A6894">
        <v>20677</v>
      </c>
      <c r="B6894" t="str">
        <v>2021-01-28</v>
      </c>
      <c r="C6894" t="str">
        <v>Evening</v>
      </c>
      <c r="D6894">
        <v>15</v>
      </c>
      <c r="E6894" t="str">
        <f>IF(MOD(D6894,2)=0,"EVEN","ODD")</f>
        <v>ODD</v>
      </c>
      <c r="F6894" t="str">
        <f>IF(D6894&lt;=18,"LOW (1-18)","HIGH (19-36)")</f>
        <v>LOW (1-18)</v>
      </c>
      <c r="G6894">
        <f>INT((D6894-1)/6)+1</f>
        <v>3</v>
      </c>
      <c r="H6894">
        <f>MOD(D6894-1,6)+1</f>
        <v>3</v>
      </c>
      <c r="I6894">
        <f>37-D6894</f>
        <v>22</v>
      </c>
      <c r="J6894">
        <f>ABS(D6894-D6895)</f>
        <v>4</v>
      </c>
      <c r="K6894">
        <f>AVERAGE(D6894:D6898)</f>
        <v>15</v>
      </c>
      <c r="L6894">
        <f>AVERAGE(D6894:D6913)</f>
        <v>15</v>
      </c>
      <c r="M6894">
        <f>K6894-L6894</f>
        <v>0</v>
      </c>
      <c r="N6894" t="str">
        <f>IF(K6894&gt;L6894,"HIGH ZONE BIAS",IF(K6894&lt;L6894,"LOW ZONE BIAS","EQUILIBRIUM"))</f>
        <v>EQUILIBRIUM</v>
      </c>
    </row>
    <row r="6895">
      <c r="A6895">
        <v>20676</v>
      </c>
      <c r="B6895" t="str">
        <v>2021-01-28</v>
      </c>
      <c r="C6895" t="str">
        <v>Afternoon</v>
      </c>
      <c r="D6895">
        <v>11</v>
      </c>
      <c r="E6895" t="str">
        <f>IF(MOD(D6895,2)=0,"EVEN","ODD")</f>
        <v>ODD</v>
      </c>
      <c r="F6895" t="str">
        <f>IF(D6895&lt;=18,"LOW (1-18)","HIGH (19-36)")</f>
        <v>LOW (1-18)</v>
      </c>
      <c r="G6895">
        <f>INT((D6895-1)/6)+1</f>
        <v>2</v>
      </c>
      <c r="H6895">
        <f>MOD(D6895-1,6)+1</f>
        <v>5</v>
      </c>
      <c r="I6895">
        <f>37-D6895</f>
        <v>26</v>
      </c>
      <c r="J6895">
        <f>ABS(D6895-D6896)</f>
        <v>6</v>
      </c>
      <c r="K6895">
        <f>AVERAGE(D6895:D6899)</f>
        <v>11</v>
      </c>
      <c r="L6895">
        <f>AVERAGE(D6895:D6914)</f>
        <v>11</v>
      </c>
      <c r="M6895">
        <f>K6895-L6895</f>
        <v>0</v>
      </c>
      <c r="N6895" t="str">
        <f>IF(K6895&gt;L6895,"HIGH ZONE BIAS",IF(K6895&lt;L6895,"LOW ZONE BIAS","EQUILIBRIUM"))</f>
        <v>EQUILIBRIUM</v>
      </c>
    </row>
    <row r="6896">
      <c r="A6896">
        <v>20675</v>
      </c>
      <c r="B6896" t="str">
        <v>2021-01-28</v>
      </c>
      <c r="C6896" t="str">
        <v>Midday</v>
      </c>
      <c r="D6896">
        <v>17</v>
      </c>
      <c r="E6896" t="str">
        <f>IF(MOD(D6896,2)=0,"EVEN","ODD")</f>
        <v>ODD</v>
      </c>
      <c r="F6896" t="str">
        <f>IF(D6896&lt;=18,"LOW (1-18)","HIGH (19-36)")</f>
        <v>LOW (1-18)</v>
      </c>
      <c r="G6896">
        <f>INT((D6896-1)/6)+1</f>
        <v>3</v>
      </c>
      <c r="H6896">
        <f>MOD(D6896-1,6)+1</f>
        <v>5</v>
      </c>
      <c r="I6896">
        <f>37-D6896</f>
        <v>20</v>
      </c>
      <c r="J6896">
        <f>ABS(D6896-D6897)</f>
        <v>9</v>
      </c>
      <c r="K6896">
        <f>AVERAGE(D6896:D6900)</f>
        <v>17</v>
      </c>
      <c r="L6896">
        <f>AVERAGE(D6896:D6915)</f>
        <v>17</v>
      </c>
      <c r="M6896">
        <f>K6896-L6896</f>
        <v>0</v>
      </c>
      <c r="N6896" t="str">
        <f>IF(K6896&gt;L6896,"HIGH ZONE BIAS",IF(K6896&lt;L6896,"LOW ZONE BIAS","EQUILIBRIUM"))</f>
        <v>EQUILIBRIUM</v>
      </c>
    </row>
    <row r="6897">
      <c r="A6897">
        <v>20674</v>
      </c>
      <c r="B6897" t="str">
        <v>2021-01-28</v>
      </c>
      <c r="C6897" t="str">
        <v>Morning</v>
      </c>
      <c r="D6897">
        <v>26</v>
      </c>
      <c r="E6897" t="str">
        <f>IF(MOD(D6897,2)=0,"EVEN","ODD")</f>
        <v>EVEN</v>
      </c>
      <c r="F6897" t="str">
        <f>IF(D6897&lt;=18,"LOW (1-18)","HIGH (19-36)")</f>
        <v>HIGH (19-36)</v>
      </c>
      <c r="G6897">
        <f>INT((D6897-1)/6)+1</f>
        <v>5</v>
      </c>
      <c r="H6897">
        <f>MOD(D6897-1,6)+1</f>
        <v>2</v>
      </c>
      <c r="I6897">
        <f>37-D6897</f>
        <v>11</v>
      </c>
      <c r="J6897">
        <f>ABS(D6897-D6898)</f>
        <v>7</v>
      </c>
      <c r="K6897">
        <f>AVERAGE(D6897:D6901)</f>
        <v>26</v>
      </c>
      <c r="L6897">
        <f>AVERAGE(D6897:D6916)</f>
        <v>26</v>
      </c>
      <c r="M6897">
        <f>K6897-L6897</f>
        <v>0</v>
      </c>
      <c r="N6897" t="str">
        <f>IF(K6897&gt;L6897,"HIGH ZONE BIAS",IF(K6897&lt;L6897,"LOW ZONE BIAS","EQUILIBRIUM"))</f>
        <v>EQUILIBRIUM</v>
      </c>
    </row>
    <row r="6898">
      <c r="A6898">
        <v>20673</v>
      </c>
      <c r="B6898" t="str">
        <v>2021-01-27</v>
      </c>
      <c r="C6898" t="str">
        <v>Evening</v>
      </c>
      <c r="D6898">
        <v>19</v>
      </c>
      <c r="E6898" t="str">
        <f>IF(MOD(D6898,2)=0,"EVEN","ODD")</f>
        <v>ODD</v>
      </c>
      <c r="F6898" t="str">
        <f>IF(D6898&lt;=18,"LOW (1-18)","HIGH (19-36)")</f>
        <v>HIGH (19-36)</v>
      </c>
      <c r="G6898">
        <f>INT((D6898-1)/6)+1</f>
        <v>4</v>
      </c>
      <c r="H6898">
        <f>MOD(D6898-1,6)+1</f>
        <v>1</v>
      </c>
      <c r="I6898">
        <f>37-D6898</f>
        <v>18</v>
      </c>
      <c r="J6898">
        <f>ABS(D6898-D6899)</f>
        <v>9</v>
      </c>
      <c r="K6898">
        <f>AVERAGE(D6898:D6902)</f>
        <v>19</v>
      </c>
      <c r="L6898">
        <f>AVERAGE(D6898:D6917)</f>
        <v>19</v>
      </c>
      <c r="M6898">
        <f>K6898-L6898</f>
        <v>0</v>
      </c>
      <c r="N6898" t="str">
        <f>IF(K6898&gt;L6898,"HIGH ZONE BIAS",IF(K6898&lt;L6898,"LOW ZONE BIAS","EQUILIBRIUM"))</f>
        <v>EQUILIBRIUM</v>
      </c>
    </row>
    <row r="6899">
      <c r="A6899">
        <v>20672</v>
      </c>
      <c r="B6899" t="str">
        <v>2021-01-27</v>
      </c>
      <c r="C6899" t="str">
        <v>Afternoon</v>
      </c>
      <c r="D6899">
        <v>28</v>
      </c>
      <c r="E6899" t="str">
        <f>IF(MOD(D6899,2)=0,"EVEN","ODD")</f>
        <v>EVEN</v>
      </c>
      <c r="F6899" t="str">
        <f>IF(D6899&lt;=18,"LOW (1-18)","HIGH (19-36)")</f>
        <v>HIGH (19-36)</v>
      </c>
      <c r="G6899">
        <f>INT((D6899-1)/6)+1</f>
        <v>5</v>
      </c>
      <c r="H6899">
        <f>MOD(D6899-1,6)+1</f>
        <v>4</v>
      </c>
      <c r="I6899">
        <f>37-D6899</f>
        <v>9</v>
      </c>
      <c r="J6899">
        <f>ABS(D6899-D6900)</f>
        <v>14</v>
      </c>
      <c r="K6899">
        <f>AVERAGE(D6899:D6903)</f>
        <v>28</v>
      </c>
      <c r="L6899">
        <f>AVERAGE(D6899:D6918)</f>
        <v>28</v>
      </c>
      <c r="M6899">
        <f>K6899-L6899</f>
        <v>0</v>
      </c>
      <c r="N6899" t="str">
        <f>IF(K6899&gt;L6899,"HIGH ZONE BIAS",IF(K6899&lt;L6899,"LOW ZONE BIAS","EQUILIBRIUM"))</f>
        <v>EQUILIBRIUM</v>
      </c>
    </row>
    <row r="6900">
      <c r="A6900">
        <v>20671</v>
      </c>
      <c r="B6900" t="str">
        <v>2021-01-27</v>
      </c>
      <c r="C6900" t="str">
        <v>Midday</v>
      </c>
      <c r="D6900">
        <v>14</v>
      </c>
      <c r="E6900" t="str">
        <f>IF(MOD(D6900,2)=0,"EVEN","ODD")</f>
        <v>EVEN</v>
      </c>
      <c r="F6900" t="str">
        <f>IF(D6900&lt;=18,"LOW (1-18)","HIGH (19-36)")</f>
        <v>LOW (1-18)</v>
      </c>
      <c r="G6900">
        <f>INT((D6900-1)/6)+1</f>
        <v>3</v>
      </c>
      <c r="H6900">
        <f>MOD(D6900-1,6)+1</f>
        <v>2</v>
      </c>
      <c r="I6900">
        <f>37-D6900</f>
        <v>23</v>
      </c>
      <c r="J6900">
        <f>ABS(D6900-D6901)</f>
        <v>18</v>
      </c>
      <c r="K6900">
        <f>AVERAGE(D6900:D6904)</f>
        <v>14</v>
      </c>
      <c r="L6900">
        <f>AVERAGE(D6900:D6919)</f>
        <v>14</v>
      </c>
      <c r="M6900">
        <f>K6900-L6900</f>
        <v>0</v>
      </c>
      <c r="N6900" t="str">
        <f>IF(K6900&gt;L6900,"HIGH ZONE BIAS",IF(K6900&lt;L6900,"LOW ZONE BIAS","EQUILIBRIUM"))</f>
        <v>EQUILIBRIUM</v>
      </c>
    </row>
    <row r="6901">
      <c r="A6901">
        <v>20670</v>
      </c>
      <c r="B6901" t="str">
        <v>2021-01-27</v>
      </c>
      <c r="C6901" t="str">
        <v>Morning</v>
      </c>
      <c r="D6901">
        <v>32</v>
      </c>
      <c r="E6901" t="str">
        <f>IF(MOD(D6901,2)=0,"EVEN","ODD")</f>
        <v>EVEN</v>
      </c>
      <c r="F6901" t="str">
        <f>IF(D6901&lt;=18,"LOW (1-18)","HIGH (19-36)")</f>
        <v>HIGH (19-36)</v>
      </c>
      <c r="G6901">
        <f>INT((D6901-1)/6)+1</f>
        <v>6</v>
      </c>
      <c r="H6901">
        <f>MOD(D6901-1,6)+1</f>
        <v>2</v>
      </c>
      <c r="I6901">
        <f>37-D6901</f>
        <v>5</v>
      </c>
      <c r="J6901">
        <f>ABS(D6901-D6902)</f>
        <v>13</v>
      </c>
      <c r="K6901">
        <f>AVERAGE(D6901:D6905)</f>
        <v>32</v>
      </c>
      <c r="L6901">
        <f>AVERAGE(D6901:D6920)</f>
        <v>32</v>
      </c>
      <c r="M6901">
        <f>K6901-L6901</f>
        <v>0</v>
      </c>
      <c r="N6901" t="str">
        <f>IF(K6901&gt;L6901,"HIGH ZONE BIAS",IF(K6901&lt;L6901,"LOW ZONE BIAS","EQUILIBRIUM"))</f>
        <v>EQUILIBRIUM</v>
      </c>
    </row>
    <row r="6902">
      <c r="A6902">
        <v>20669</v>
      </c>
      <c r="B6902" t="str">
        <v>2021-01-26</v>
      </c>
      <c r="C6902" t="str">
        <v>Evening</v>
      </c>
      <c r="D6902">
        <v>19</v>
      </c>
      <c r="E6902" t="str">
        <f>IF(MOD(D6902,2)=0,"EVEN","ODD")</f>
        <v>ODD</v>
      </c>
      <c r="F6902" t="str">
        <f>IF(D6902&lt;=18,"LOW (1-18)","HIGH (19-36)")</f>
        <v>HIGH (19-36)</v>
      </c>
      <c r="G6902">
        <f>INT((D6902-1)/6)+1</f>
        <v>4</v>
      </c>
      <c r="H6902">
        <f>MOD(D6902-1,6)+1</f>
        <v>1</v>
      </c>
      <c r="I6902">
        <f>37-D6902</f>
        <v>18</v>
      </c>
      <c r="J6902">
        <f>ABS(D6902-D6903)</f>
        <v>5</v>
      </c>
      <c r="K6902">
        <f>AVERAGE(D6902:D6906)</f>
        <v>19</v>
      </c>
      <c r="L6902">
        <f>AVERAGE(D6902:D6921)</f>
        <v>19</v>
      </c>
      <c r="M6902">
        <f>K6902-L6902</f>
        <v>0</v>
      </c>
      <c r="N6902" t="str">
        <f>IF(K6902&gt;L6902,"HIGH ZONE BIAS",IF(K6902&lt;L6902,"LOW ZONE BIAS","EQUILIBRIUM"))</f>
        <v>EQUILIBRIUM</v>
      </c>
    </row>
    <row r="6903">
      <c r="A6903">
        <v>20668</v>
      </c>
      <c r="B6903" t="str">
        <v>2021-01-26</v>
      </c>
      <c r="C6903" t="str">
        <v>Afternoon</v>
      </c>
      <c r="D6903">
        <v>24</v>
      </c>
      <c r="E6903" t="str">
        <f>IF(MOD(D6903,2)=0,"EVEN","ODD")</f>
        <v>EVEN</v>
      </c>
      <c r="F6903" t="str">
        <f>IF(D6903&lt;=18,"LOW (1-18)","HIGH (19-36)")</f>
        <v>HIGH (19-36)</v>
      </c>
      <c r="G6903">
        <f>INT((D6903-1)/6)+1</f>
        <v>4</v>
      </c>
      <c r="H6903">
        <f>MOD(D6903-1,6)+1</f>
        <v>6</v>
      </c>
      <c r="I6903">
        <f>37-D6903</f>
        <v>13</v>
      </c>
      <c r="J6903">
        <f>ABS(D6903-D6904)</f>
        <v>11</v>
      </c>
      <c r="K6903">
        <f>AVERAGE(D6903:D6907)</f>
        <v>24</v>
      </c>
      <c r="L6903">
        <f>AVERAGE(D6903:D6922)</f>
        <v>24</v>
      </c>
      <c r="M6903">
        <f>K6903-L6903</f>
        <v>0</v>
      </c>
      <c r="N6903" t="str">
        <f>IF(K6903&gt;L6903,"HIGH ZONE BIAS",IF(K6903&lt;L6903,"LOW ZONE BIAS","EQUILIBRIUM"))</f>
        <v>EQUILIBRIUM</v>
      </c>
    </row>
    <row r="6904">
      <c r="A6904">
        <v>20667</v>
      </c>
      <c r="B6904" t="str">
        <v>2021-01-26</v>
      </c>
      <c r="C6904" t="str">
        <v>Midday</v>
      </c>
      <c r="D6904">
        <v>13</v>
      </c>
      <c r="E6904" t="str">
        <f>IF(MOD(D6904,2)=0,"EVEN","ODD")</f>
        <v>ODD</v>
      </c>
      <c r="F6904" t="str">
        <f>IF(D6904&lt;=18,"LOW (1-18)","HIGH (19-36)")</f>
        <v>LOW (1-18)</v>
      </c>
      <c r="G6904">
        <f>INT((D6904-1)/6)+1</f>
        <v>3</v>
      </c>
      <c r="H6904">
        <f>MOD(D6904-1,6)+1</f>
        <v>1</v>
      </c>
      <c r="I6904">
        <f>37-D6904</f>
        <v>24</v>
      </c>
      <c r="J6904">
        <f>ABS(D6904-D6905)</f>
        <v>10</v>
      </c>
      <c r="K6904">
        <f>AVERAGE(D6904:D6908)</f>
        <v>13</v>
      </c>
      <c r="L6904">
        <f>AVERAGE(D6904:D6923)</f>
        <v>13</v>
      </c>
      <c r="M6904">
        <f>K6904-L6904</f>
        <v>0</v>
      </c>
      <c r="N6904" t="str">
        <f>IF(K6904&gt;L6904,"HIGH ZONE BIAS",IF(K6904&lt;L6904,"LOW ZONE BIAS","EQUILIBRIUM"))</f>
        <v>EQUILIBRIUM</v>
      </c>
    </row>
    <row r="6905">
      <c r="A6905">
        <v>20666</v>
      </c>
      <c r="B6905" t="str">
        <v>2021-01-26</v>
      </c>
      <c r="C6905" t="str">
        <v>Morning</v>
      </c>
      <c r="D6905">
        <v>3</v>
      </c>
      <c r="E6905" t="str">
        <f>IF(MOD(D6905,2)=0,"EVEN","ODD")</f>
        <v>ODD</v>
      </c>
      <c r="F6905" t="str">
        <f>IF(D6905&lt;=18,"LOW (1-18)","HIGH (19-36)")</f>
        <v>LOW (1-18)</v>
      </c>
      <c r="G6905">
        <f>INT((D6905-1)/6)+1</f>
        <v>1</v>
      </c>
      <c r="H6905">
        <f>MOD(D6905-1,6)+1</f>
        <v>3</v>
      </c>
      <c r="I6905">
        <f>37-D6905</f>
        <v>34</v>
      </c>
      <c r="J6905">
        <f>ABS(D6905-D6906)</f>
        <v>28</v>
      </c>
      <c r="K6905">
        <f>AVERAGE(D6905:D6909)</f>
        <v>3</v>
      </c>
      <c r="L6905">
        <f>AVERAGE(D6905:D6924)</f>
        <v>3</v>
      </c>
      <c r="M6905">
        <f>K6905-L6905</f>
        <v>0</v>
      </c>
      <c r="N6905" t="str">
        <f>IF(K6905&gt;L6905,"HIGH ZONE BIAS",IF(K6905&lt;L6905,"LOW ZONE BIAS","EQUILIBRIUM"))</f>
        <v>EQUILIBRIUM</v>
      </c>
    </row>
    <row r="6906">
      <c r="A6906">
        <v>20665</v>
      </c>
      <c r="B6906" t="str">
        <v>2021-01-25</v>
      </c>
      <c r="C6906" t="str">
        <v>Evening</v>
      </c>
      <c r="D6906">
        <v>31</v>
      </c>
      <c r="E6906" t="str">
        <f>IF(MOD(D6906,2)=0,"EVEN","ODD")</f>
        <v>ODD</v>
      </c>
      <c r="F6906" t="str">
        <f>IF(D6906&lt;=18,"LOW (1-18)","HIGH (19-36)")</f>
        <v>HIGH (19-36)</v>
      </c>
      <c r="G6906">
        <f>INT((D6906-1)/6)+1</f>
        <v>6</v>
      </c>
      <c r="H6906">
        <f>MOD(D6906-1,6)+1</f>
        <v>1</v>
      </c>
      <c r="I6906">
        <f>37-D6906</f>
        <v>6</v>
      </c>
      <c r="J6906">
        <f>ABS(D6906-D6907)</f>
        <v>1</v>
      </c>
      <c r="K6906">
        <f>AVERAGE(D6906:D6910)</f>
        <v>31</v>
      </c>
      <c r="L6906">
        <f>AVERAGE(D6906:D6925)</f>
        <v>31</v>
      </c>
      <c r="M6906">
        <f>K6906-L6906</f>
        <v>0</v>
      </c>
      <c r="N6906" t="str">
        <f>IF(K6906&gt;L6906,"HIGH ZONE BIAS",IF(K6906&lt;L6906,"LOW ZONE BIAS","EQUILIBRIUM"))</f>
        <v>EQUILIBRIUM</v>
      </c>
    </row>
    <row r="6907">
      <c r="A6907">
        <v>20664</v>
      </c>
      <c r="B6907" t="str">
        <v>2021-01-25</v>
      </c>
      <c r="C6907" t="str">
        <v>Afternoon</v>
      </c>
      <c r="D6907">
        <v>30</v>
      </c>
      <c r="E6907" t="str">
        <f>IF(MOD(D6907,2)=0,"EVEN","ODD")</f>
        <v>EVEN</v>
      </c>
      <c r="F6907" t="str">
        <f>IF(D6907&lt;=18,"LOW (1-18)","HIGH (19-36)")</f>
        <v>HIGH (19-36)</v>
      </c>
      <c r="G6907">
        <f>INT((D6907-1)/6)+1</f>
        <v>5</v>
      </c>
      <c r="H6907">
        <f>MOD(D6907-1,6)+1</f>
        <v>6</v>
      </c>
      <c r="I6907">
        <f>37-D6907</f>
        <v>7</v>
      </c>
      <c r="J6907">
        <f>ABS(D6907-D6908)</f>
        <v>4</v>
      </c>
      <c r="K6907">
        <f>AVERAGE(D6907:D6911)</f>
        <v>30</v>
      </c>
      <c r="L6907">
        <f>AVERAGE(D6907:D6926)</f>
        <v>30</v>
      </c>
      <c r="M6907">
        <f>K6907-L6907</f>
        <v>0</v>
      </c>
      <c r="N6907" t="str">
        <f>IF(K6907&gt;L6907,"HIGH ZONE BIAS",IF(K6907&lt;L6907,"LOW ZONE BIAS","EQUILIBRIUM"))</f>
        <v>EQUILIBRIUM</v>
      </c>
    </row>
    <row r="6908">
      <c r="A6908">
        <v>20663</v>
      </c>
      <c r="B6908" t="str">
        <v>2021-01-25</v>
      </c>
      <c r="C6908" t="str">
        <v>Midday</v>
      </c>
      <c r="D6908">
        <v>26</v>
      </c>
      <c r="E6908" t="str">
        <f>IF(MOD(D6908,2)=0,"EVEN","ODD")</f>
        <v>EVEN</v>
      </c>
      <c r="F6908" t="str">
        <f>IF(D6908&lt;=18,"LOW (1-18)","HIGH (19-36)")</f>
        <v>HIGH (19-36)</v>
      </c>
      <c r="G6908">
        <f>INT((D6908-1)/6)+1</f>
        <v>5</v>
      </c>
      <c r="H6908">
        <f>MOD(D6908-1,6)+1</f>
        <v>2</v>
      </c>
      <c r="I6908">
        <f>37-D6908</f>
        <v>11</v>
      </c>
      <c r="J6908">
        <f>ABS(D6908-D6909)</f>
        <v>4</v>
      </c>
      <c r="K6908">
        <f>AVERAGE(D6908:D6912)</f>
        <v>26</v>
      </c>
      <c r="L6908">
        <f>AVERAGE(D6908:D6927)</f>
        <v>26</v>
      </c>
      <c r="M6908">
        <f>K6908-L6908</f>
        <v>0</v>
      </c>
      <c r="N6908" t="str">
        <f>IF(K6908&gt;L6908,"HIGH ZONE BIAS",IF(K6908&lt;L6908,"LOW ZONE BIAS","EQUILIBRIUM"))</f>
        <v>EQUILIBRIUM</v>
      </c>
    </row>
    <row r="6909">
      <c r="A6909">
        <v>20662</v>
      </c>
      <c r="B6909" t="str">
        <v>2021-01-25</v>
      </c>
      <c r="C6909" t="str">
        <v>Morning</v>
      </c>
      <c r="D6909">
        <v>30</v>
      </c>
      <c r="E6909" t="str">
        <f>IF(MOD(D6909,2)=0,"EVEN","ODD")</f>
        <v>EVEN</v>
      </c>
      <c r="F6909" t="str">
        <f>IF(D6909&lt;=18,"LOW (1-18)","HIGH (19-36)")</f>
        <v>HIGH (19-36)</v>
      </c>
      <c r="G6909">
        <f>INT((D6909-1)/6)+1</f>
        <v>5</v>
      </c>
      <c r="H6909">
        <f>MOD(D6909-1,6)+1</f>
        <v>6</v>
      </c>
      <c r="I6909">
        <f>37-D6909</f>
        <v>7</v>
      </c>
      <c r="J6909">
        <f>ABS(D6909-D6910)</f>
        <v>10</v>
      </c>
      <c r="K6909">
        <f>AVERAGE(D6909:D6913)</f>
        <v>30</v>
      </c>
      <c r="L6909">
        <f>AVERAGE(D6909:D6928)</f>
        <v>30</v>
      </c>
      <c r="M6909">
        <f>K6909-L6909</f>
        <v>0</v>
      </c>
      <c r="N6909" t="str">
        <f>IF(K6909&gt;L6909,"HIGH ZONE BIAS",IF(K6909&lt;L6909,"LOW ZONE BIAS","EQUILIBRIUM"))</f>
        <v>EQUILIBRIUM</v>
      </c>
    </row>
    <row r="6910">
      <c r="A6910">
        <v>20661</v>
      </c>
      <c r="B6910" t="str">
        <v>2021-01-23</v>
      </c>
      <c r="C6910" t="str">
        <v>Evening</v>
      </c>
      <c r="D6910">
        <v>20</v>
      </c>
      <c r="E6910" t="str">
        <f>IF(MOD(D6910,2)=0,"EVEN","ODD")</f>
        <v>EVEN</v>
      </c>
      <c r="F6910" t="str">
        <f>IF(D6910&lt;=18,"LOW (1-18)","HIGH (19-36)")</f>
        <v>HIGH (19-36)</v>
      </c>
      <c r="G6910">
        <f>INT((D6910-1)/6)+1</f>
        <v>4</v>
      </c>
      <c r="H6910">
        <f>MOD(D6910-1,6)+1</f>
        <v>2</v>
      </c>
      <c r="I6910">
        <f>37-D6910</f>
        <v>17</v>
      </c>
      <c r="J6910">
        <f>ABS(D6910-D6911)</f>
        <v>6</v>
      </c>
      <c r="K6910">
        <f>AVERAGE(D6910:D6914)</f>
        <v>20</v>
      </c>
      <c r="L6910">
        <f>AVERAGE(D6910:D6929)</f>
        <v>20</v>
      </c>
      <c r="M6910">
        <f>K6910-L6910</f>
        <v>0</v>
      </c>
      <c r="N6910" t="str">
        <f>IF(K6910&gt;L6910,"HIGH ZONE BIAS",IF(K6910&lt;L6910,"LOW ZONE BIAS","EQUILIBRIUM"))</f>
        <v>EQUILIBRIUM</v>
      </c>
    </row>
    <row r="6911">
      <c r="A6911">
        <v>20660</v>
      </c>
      <c r="B6911" t="str">
        <v>2021-01-23</v>
      </c>
      <c r="C6911" t="str">
        <v>Afternoon</v>
      </c>
      <c r="D6911">
        <v>14</v>
      </c>
      <c r="E6911" t="str">
        <f>IF(MOD(D6911,2)=0,"EVEN","ODD")</f>
        <v>EVEN</v>
      </c>
      <c r="F6911" t="str">
        <f>IF(D6911&lt;=18,"LOW (1-18)","HIGH (19-36)")</f>
        <v>LOW (1-18)</v>
      </c>
      <c r="G6911">
        <f>INT((D6911-1)/6)+1</f>
        <v>3</v>
      </c>
      <c r="H6911">
        <f>MOD(D6911-1,6)+1</f>
        <v>2</v>
      </c>
      <c r="I6911">
        <f>37-D6911</f>
        <v>23</v>
      </c>
      <c r="J6911">
        <f>ABS(D6911-D6912)</f>
        <v>10</v>
      </c>
      <c r="K6911">
        <f>AVERAGE(D6911:D6915)</f>
        <v>14</v>
      </c>
      <c r="L6911">
        <f>AVERAGE(D6911:D6930)</f>
        <v>14</v>
      </c>
      <c r="M6911">
        <f>K6911-L6911</f>
        <v>0</v>
      </c>
      <c r="N6911" t="str">
        <f>IF(K6911&gt;L6911,"HIGH ZONE BIAS",IF(K6911&lt;L6911,"LOW ZONE BIAS","EQUILIBRIUM"))</f>
        <v>EQUILIBRIUM</v>
      </c>
    </row>
    <row r="6912">
      <c r="A6912">
        <v>20659</v>
      </c>
      <c r="B6912" t="str">
        <v>2021-01-23</v>
      </c>
      <c r="C6912" t="str">
        <v>Midday</v>
      </c>
      <c r="D6912">
        <v>4</v>
      </c>
      <c r="E6912" t="str">
        <f>IF(MOD(D6912,2)=0,"EVEN","ODD")</f>
        <v>EVEN</v>
      </c>
      <c r="F6912" t="str">
        <f>IF(D6912&lt;=18,"LOW (1-18)","HIGH (19-36)")</f>
        <v>LOW (1-18)</v>
      </c>
      <c r="G6912">
        <f>INT((D6912-1)/6)+1</f>
        <v>1</v>
      </c>
      <c r="H6912">
        <f>MOD(D6912-1,6)+1</f>
        <v>4</v>
      </c>
      <c r="I6912">
        <f>37-D6912</f>
        <v>33</v>
      </c>
      <c r="J6912">
        <f>ABS(D6912-D6913)</f>
        <v>16</v>
      </c>
      <c r="K6912">
        <f>AVERAGE(D6912:D6916)</f>
        <v>4</v>
      </c>
      <c r="L6912">
        <f>AVERAGE(D6912:D6931)</f>
        <v>4</v>
      </c>
      <c r="M6912">
        <f>K6912-L6912</f>
        <v>0</v>
      </c>
      <c r="N6912" t="str">
        <f>IF(K6912&gt;L6912,"HIGH ZONE BIAS",IF(K6912&lt;L6912,"LOW ZONE BIAS","EQUILIBRIUM"))</f>
        <v>EQUILIBRIUM</v>
      </c>
    </row>
    <row r="6913">
      <c r="A6913">
        <v>20658</v>
      </c>
      <c r="B6913" t="str">
        <v>2021-01-23</v>
      </c>
      <c r="C6913" t="str">
        <v>Morning</v>
      </c>
      <c r="D6913">
        <v>20</v>
      </c>
      <c r="E6913" t="str">
        <f>IF(MOD(D6913,2)=0,"EVEN","ODD")</f>
        <v>EVEN</v>
      </c>
      <c r="F6913" t="str">
        <f>IF(D6913&lt;=18,"LOW (1-18)","HIGH (19-36)")</f>
        <v>HIGH (19-36)</v>
      </c>
      <c r="G6913">
        <f>INT((D6913-1)/6)+1</f>
        <v>4</v>
      </c>
      <c r="H6913">
        <f>MOD(D6913-1,6)+1</f>
        <v>2</v>
      </c>
      <c r="I6913">
        <f>37-D6913</f>
        <v>17</v>
      </c>
      <c r="J6913">
        <f>ABS(D6913-D6914)</f>
        <v>15</v>
      </c>
      <c r="K6913">
        <f>AVERAGE(D6913:D6917)</f>
        <v>20</v>
      </c>
      <c r="L6913">
        <f>AVERAGE(D6913:D6932)</f>
        <v>20</v>
      </c>
      <c r="M6913">
        <f>K6913-L6913</f>
        <v>0</v>
      </c>
      <c r="N6913" t="str">
        <f>IF(K6913&gt;L6913,"HIGH ZONE BIAS",IF(K6913&lt;L6913,"LOW ZONE BIAS","EQUILIBRIUM"))</f>
        <v>EQUILIBRIUM</v>
      </c>
    </row>
    <row r="6914">
      <c r="A6914">
        <v>20657</v>
      </c>
      <c r="B6914" t="str">
        <v>2021-01-22</v>
      </c>
      <c r="C6914" t="str">
        <v>Evening</v>
      </c>
      <c r="D6914">
        <v>35</v>
      </c>
      <c r="E6914" t="str">
        <f>IF(MOD(D6914,2)=0,"EVEN","ODD")</f>
        <v>ODD</v>
      </c>
      <c r="F6914" t="str">
        <f>IF(D6914&lt;=18,"LOW (1-18)","HIGH (19-36)")</f>
        <v>HIGH (19-36)</v>
      </c>
      <c r="G6914">
        <f>INT((D6914-1)/6)+1</f>
        <v>6</v>
      </c>
      <c r="H6914">
        <f>MOD(D6914-1,6)+1</f>
        <v>5</v>
      </c>
      <c r="I6914">
        <f>37-D6914</f>
        <v>2</v>
      </c>
      <c r="J6914">
        <f>ABS(D6914-D6915)</f>
        <v>0</v>
      </c>
      <c r="K6914">
        <f>AVERAGE(D6914:D6918)</f>
        <v>35</v>
      </c>
      <c r="L6914">
        <f>AVERAGE(D6914:D6933)</f>
        <v>35</v>
      </c>
      <c r="M6914">
        <f>K6914-L6914</f>
        <v>0</v>
      </c>
      <c r="N6914" t="str">
        <f>IF(K6914&gt;L6914,"HIGH ZONE BIAS",IF(K6914&lt;L6914,"LOW ZONE BIAS","EQUILIBRIUM"))</f>
        <v>EQUILIBRIUM</v>
      </c>
    </row>
    <row r="6915">
      <c r="A6915">
        <v>20656</v>
      </c>
      <c r="B6915" t="str">
        <v>2021-01-22</v>
      </c>
      <c r="C6915" t="str">
        <v>Afternoon</v>
      </c>
      <c r="D6915">
        <v>35</v>
      </c>
      <c r="E6915" t="str">
        <f>IF(MOD(D6915,2)=0,"EVEN","ODD")</f>
        <v>ODD</v>
      </c>
      <c r="F6915" t="str">
        <f>IF(D6915&lt;=18,"LOW (1-18)","HIGH (19-36)")</f>
        <v>HIGH (19-36)</v>
      </c>
      <c r="G6915">
        <f>INT((D6915-1)/6)+1</f>
        <v>6</v>
      </c>
      <c r="H6915">
        <f>MOD(D6915-1,6)+1</f>
        <v>5</v>
      </c>
      <c r="I6915">
        <f>37-D6915</f>
        <v>2</v>
      </c>
      <c r="J6915">
        <f>ABS(D6915-D6916)</f>
        <v>21</v>
      </c>
      <c r="K6915">
        <f>AVERAGE(D6915:D6919)</f>
        <v>35</v>
      </c>
      <c r="L6915">
        <f>AVERAGE(D6915:D6934)</f>
        <v>35</v>
      </c>
      <c r="M6915">
        <f>K6915-L6915</f>
        <v>0</v>
      </c>
      <c r="N6915" t="str">
        <f>IF(K6915&gt;L6915,"HIGH ZONE BIAS",IF(K6915&lt;L6915,"LOW ZONE BIAS","EQUILIBRIUM"))</f>
        <v>EQUILIBRIUM</v>
      </c>
    </row>
    <row r="6916">
      <c r="A6916">
        <v>20655</v>
      </c>
      <c r="B6916" t="str">
        <v>2021-01-22</v>
      </c>
      <c r="C6916" t="str">
        <v>Midday</v>
      </c>
      <c r="D6916">
        <v>14</v>
      </c>
      <c r="E6916" t="str">
        <f>IF(MOD(D6916,2)=0,"EVEN","ODD")</f>
        <v>EVEN</v>
      </c>
      <c r="F6916" t="str">
        <f>IF(D6916&lt;=18,"LOW (1-18)","HIGH (19-36)")</f>
        <v>LOW (1-18)</v>
      </c>
      <c r="G6916">
        <f>INT((D6916-1)/6)+1</f>
        <v>3</v>
      </c>
      <c r="H6916">
        <f>MOD(D6916-1,6)+1</f>
        <v>2</v>
      </c>
      <c r="I6916">
        <f>37-D6916</f>
        <v>23</v>
      </c>
      <c r="J6916">
        <f>ABS(D6916-D6917)</f>
        <v>16</v>
      </c>
      <c r="K6916">
        <f>AVERAGE(D6916:D6920)</f>
        <v>14</v>
      </c>
      <c r="L6916">
        <f>AVERAGE(D6916:D6935)</f>
        <v>14</v>
      </c>
      <c r="M6916">
        <f>K6916-L6916</f>
        <v>0</v>
      </c>
      <c r="N6916" t="str">
        <f>IF(K6916&gt;L6916,"HIGH ZONE BIAS",IF(K6916&lt;L6916,"LOW ZONE BIAS","EQUILIBRIUM"))</f>
        <v>EQUILIBRIUM</v>
      </c>
    </row>
    <row r="6917">
      <c r="A6917">
        <v>20654</v>
      </c>
      <c r="B6917" t="str">
        <v>2021-01-22</v>
      </c>
      <c r="C6917" t="str">
        <v>Morning</v>
      </c>
      <c r="D6917">
        <v>30</v>
      </c>
      <c r="E6917" t="str">
        <f>IF(MOD(D6917,2)=0,"EVEN","ODD")</f>
        <v>EVEN</v>
      </c>
      <c r="F6917" t="str">
        <f>IF(D6917&lt;=18,"LOW (1-18)","HIGH (19-36)")</f>
        <v>HIGH (19-36)</v>
      </c>
      <c r="G6917">
        <f>INT((D6917-1)/6)+1</f>
        <v>5</v>
      </c>
      <c r="H6917">
        <f>MOD(D6917-1,6)+1</f>
        <v>6</v>
      </c>
      <c r="I6917">
        <f>37-D6917</f>
        <v>7</v>
      </c>
      <c r="J6917">
        <f>ABS(D6917-D6918)</f>
        <v>2</v>
      </c>
      <c r="K6917">
        <f>AVERAGE(D6917:D6921)</f>
        <v>30</v>
      </c>
      <c r="L6917">
        <f>AVERAGE(D6917:D6936)</f>
        <v>30</v>
      </c>
      <c r="M6917">
        <f>K6917-L6917</f>
        <v>0</v>
      </c>
      <c r="N6917" t="str">
        <f>IF(K6917&gt;L6917,"HIGH ZONE BIAS",IF(K6917&lt;L6917,"LOW ZONE BIAS","EQUILIBRIUM"))</f>
        <v>EQUILIBRIUM</v>
      </c>
    </row>
    <row r="6918">
      <c r="A6918">
        <v>20653</v>
      </c>
      <c r="B6918" t="str">
        <v>2021-01-21</v>
      </c>
      <c r="C6918" t="str">
        <v>Evening</v>
      </c>
      <c r="D6918">
        <v>32</v>
      </c>
      <c r="E6918" t="str">
        <f>IF(MOD(D6918,2)=0,"EVEN","ODD")</f>
        <v>EVEN</v>
      </c>
      <c r="F6918" t="str">
        <f>IF(D6918&lt;=18,"LOW (1-18)","HIGH (19-36)")</f>
        <v>HIGH (19-36)</v>
      </c>
      <c r="G6918">
        <f>INT((D6918-1)/6)+1</f>
        <v>6</v>
      </c>
      <c r="H6918">
        <f>MOD(D6918-1,6)+1</f>
        <v>2</v>
      </c>
      <c r="I6918">
        <f>37-D6918</f>
        <v>5</v>
      </c>
      <c r="J6918">
        <f>ABS(D6918-D6919)</f>
        <v>31</v>
      </c>
      <c r="K6918">
        <f>AVERAGE(D6918:D6922)</f>
        <v>32</v>
      </c>
      <c r="L6918">
        <f>AVERAGE(D6918:D6937)</f>
        <v>32</v>
      </c>
      <c r="M6918">
        <f>K6918-L6918</f>
        <v>0</v>
      </c>
      <c r="N6918" t="str">
        <f>IF(K6918&gt;L6918,"HIGH ZONE BIAS",IF(K6918&lt;L6918,"LOW ZONE BIAS","EQUILIBRIUM"))</f>
        <v>EQUILIBRIUM</v>
      </c>
    </row>
    <row r="6919">
      <c r="A6919">
        <v>20652</v>
      </c>
      <c r="B6919" t="str">
        <v>2021-01-21</v>
      </c>
      <c r="C6919" t="str">
        <v>Afternoon</v>
      </c>
      <c r="D6919">
        <v>1</v>
      </c>
      <c r="E6919" t="str">
        <f>IF(MOD(D6919,2)=0,"EVEN","ODD")</f>
        <v>ODD</v>
      </c>
      <c r="F6919" t="str">
        <f>IF(D6919&lt;=18,"LOW (1-18)","HIGH (19-36)")</f>
        <v>LOW (1-18)</v>
      </c>
      <c r="G6919">
        <f>INT((D6919-1)/6)+1</f>
        <v>1</v>
      </c>
      <c r="H6919">
        <f>MOD(D6919-1,6)+1</f>
        <v>1</v>
      </c>
      <c r="I6919">
        <f>37-D6919</f>
        <v>36</v>
      </c>
      <c r="J6919">
        <f>ABS(D6919-D6920)</f>
        <v>20</v>
      </c>
      <c r="K6919">
        <f>AVERAGE(D6919:D6923)</f>
        <v>1</v>
      </c>
      <c r="L6919">
        <f>AVERAGE(D6919:D6938)</f>
        <v>1</v>
      </c>
      <c r="M6919">
        <f>K6919-L6919</f>
        <v>0</v>
      </c>
      <c r="N6919" t="str">
        <f>IF(K6919&gt;L6919,"HIGH ZONE BIAS",IF(K6919&lt;L6919,"LOW ZONE BIAS","EQUILIBRIUM"))</f>
        <v>EQUILIBRIUM</v>
      </c>
    </row>
    <row r="6920">
      <c r="A6920">
        <v>20651</v>
      </c>
      <c r="B6920" t="str">
        <v>2021-01-21</v>
      </c>
      <c r="C6920" t="str">
        <v>Midday</v>
      </c>
      <c r="D6920">
        <v>21</v>
      </c>
      <c r="E6920" t="str">
        <f>IF(MOD(D6920,2)=0,"EVEN","ODD")</f>
        <v>ODD</v>
      </c>
      <c r="F6920" t="str">
        <f>IF(D6920&lt;=18,"LOW (1-18)","HIGH (19-36)")</f>
        <v>HIGH (19-36)</v>
      </c>
      <c r="G6920">
        <f>INT((D6920-1)/6)+1</f>
        <v>4</v>
      </c>
      <c r="H6920">
        <f>MOD(D6920-1,6)+1</f>
        <v>3</v>
      </c>
      <c r="I6920">
        <f>37-D6920</f>
        <v>16</v>
      </c>
      <c r="J6920">
        <f>ABS(D6920-D6921)</f>
        <v>5</v>
      </c>
      <c r="K6920">
        <f>AVERAGE(D6920:D6924)</f>
        <v>21</v>
      </c>
      <c r="L6920">
        <f>AVERAGE(D6920:D6939)</f>
        <v>21</v>
      </c>
      <c r="M6920">
        <f>K6920-L6920</f>
        <v>0</v>
      </c>
      <c r="N6920" t="str">
        <f>IF(K6920&gt;L6920,"HIGH ZONE BIAS",IF(K6920&lt;L6920,"LOW ZONE BIAS","EQUILIBRIUM"))</f>
        <v>EQUILIBRIUM</v>
      </c>
    </row>
    <row r="6921">
      <c r="A6921">
        <v>20650</v>
      </c>
      <c r="B6921" t="str">
        <v>2021-01-21</v>
      </c>
      <c r="C6921" t="str">
        <v>Morning</v>
      </c>
      <c r="D6921">
        <v>26</v>
      </c>
      <c r="E6921" t="str">
        <f>IF(MOD(D6921,2)=0,"EVEN","ODD")</f>
        <v>EVEN</v>
      </c>
      <c r="F6921" t="str">
        <f>IF(D6921&lt;=18,"LOW (1-18)","HIGH (19-36)")</f>
        <v>HIGH (19-36)</v>
      </c>
      <c r="G6921">
        <f>INT((D6921-1)/6)+1</f>
        <v>5</v>
      </c>
      <c r="H6921">
        <f>MOD(D6921-1,6)+1</f>
        <v>2</v>
      </c>
      <c r="I6921">
        <f>37-D6921</f>
        <v>11</v>
      </c>
      <c r="J6921">
        <f>ABS(D6921-D6922)</f>
        <v>8</v>
      </c>
      <c r="K6921">
        <f>AVERAGE(D6921:D6925)</f>
        <v>26</v>
      </c>
      <c r="L6921">
        <f>AVERAGE(D6921:D6940)</f>
        <v>26</v>
      </c>
      <c r="M6921">
        <f>K6921-L6921</f>
        <v>0</v>
      </c>
      <c r="N6921" t="str">
        <f>IF(K6921&gt;L6921,"HIGH ZONE BIAS",IF(K6921&lt;L6921,"LOW ZONE BIAS","EQUILIBRIUM"))</f>
        <v>EQUILIBRIUM</v>
      </c>
    </row>
    <row r="6922">
      <c r="A6922">
        <v>20649</v>
      </c>
      <c r="B6922" t="str">
        <v>2021-01-20</v>
      </c>
      <c r="C6922" t="str">
        <v>Evening</v>
      </c>
      <c r="D6922">
        <v>34</v>
      </c>
      <c r="E6922" t="str">
        <f>IF(MOD(D6922,2)=0,"EVEN","ODD")</f>
        <v>EVEN</v>
      </c>
      <c r="F6922" t="str">
        <f>IF(D6922&lt;=18,"LOW (1-18)","HIGH (19-36)")</f>
        <v>HIGH (19-36)</v>
      </c>
      <c r="G6922">
        <f>INT((D6922-1)/6)+1</f>
        <v>6</v>
      </c>
      <c r="H6922">
        <f>MOD(D6922-1,6)+1</f>
        <v>4</v>
      </c>
      <c r="I6922">
        <f>37-D6922</f>
        <v>3</v>
      </c>
      <c r="J6922">
        <f>ABS(D6922-D6923)</f>
        <v>21</v>
      </c>
      <c r="K6922">
        <f>AVERAGE(D6922:D6926)</f>
        <v>34</v>
      </c>
      <c r="L6922">
        <f>AVERAGE(D6922:D6941)</f>
        <v>34</v>
      </c>
      <c r="M6922">
        <f>K6922-L6922</f>
        <v>0</v>
      </c>
      <c r="N6922" t="str">
        <f>IF(K6922&gt;L6922,"HIGH ZONE BIAS",IF(K6922&lt;L6922,"LOW ZONE BIAS","EQUILIBRIUM"))</f>
        <v>EQUILIBRIUM</v>
      </c>
    </row>
    <row r="6923">
      <c r="A6923">
        <v>20648</v>
      </c>
      <c r="B6923" t="str">
        <v>2021-01-20</v>
      </c>
      <c r="C6923" t="str">
        <v>Afternoon</v>
      </c>
      <c r="D6923">
        <v>13</v>
      </c>
      <c r="E6923" t="str">
        <f>IF(MOD(D6923,2)=0,"EVEN","ODD")</f>
        <v>ODD</v>
      </c>
      <c r="F6923" t="str">
        <f>IF(D6923&lt;=18,"LOW (1-18)","HIGH (19-36)")</f>
        <v>LOW (1-18)</v>
      </c>
      <c r="G6923">
        <f>INT((D6923-1)/6)+1</f>
        <v>3</v>
      </c>
      <c r="H6923">
        <f>MOD(D6923-1,6)+1</f>
        <v>1</v>
      </c>
      <c r="I6923">
        <f>37-D6923</f>
        <v>24</v>
      </c>
      <c r="J6923">
        <f>ABS(D6923-D6924)</f>
        <v>6</v>
      </c>
      <c r="K6923">
        <f>AVERAGE(D6923:D6927)</f>
        <v>13</v>
      </c>
      <c r="L6923">
        <f>AVERAGE(D6923:D6942)</f>
        <v>13</v>
      </c>
      <c r="M6923">
        <f>K6923-L6923</f>
        <v>0</v>
      </c>
      <c r="N6923" t="str">
        <f>IF(K6923&gt;L6923,"HIGH ZONE BIAS",IF(K6923&lt;L6923,"LOW ZONE BIAS","EQUILIBRIUM"))</f>
        <v>EQUILIBRIUM</v>
      </c>
    </row>
    <row r="6924">
      <c r="A6924">
        <v>20647</v>
      </c>
      <c r="B6924" t="str">
        <v>2021-01-20</v>
      </c>
      <c r="C6924" t="str">
        <v>Midday</v>
      </c>
      <c r="D6924">
        <v>19</v>
      </c>
      <c r="E6924" t="str">
        <f>IF(MOD(D6924,2)=0,"EVEN","ODD")</f>
        <v>ODD</v>
      </c>
      <c r="F6924" t="str">
        <f>IF(D6924&lt;=18,"LOW (1-18)","HIGH (19-36)")</f>
        <v>HIGH (19-36)</v>
      </c>
      <c r="G6924">
        <f>INT((D6924-1)/6)+1</f>
        <v>4</v>
      </c>
      <c r="H6924">
        <f>MOD(D6924-1,6)+1</f>
        <v>1</v>
      </c>
      <c r="I6924">
        <f>37-D6924</f>
        <v>18</v>
      </c>
      <c r="J6924">
        <f>ABS(D6924-D6925)</f>
        <v>1</v>
      </c>
      <c r="K6924">
        <f>AVERAGE(D6924:D6928)</f>
        <v>19</v>
      </c>
      <c r="L6924">
        <f>AVERAGE(D6924:D6943)</f>
        <v>19</v>
      </c>
      <c r="M6924">
        <f>K6924-L6924</f>
        <v>0</v>
      </c>
      <c r="N6924" t="str">
        <f>IF(K6924&gt;L6924,"HIGH ZONE BIAS",IF(K6924&lt;L6924,"LOW ZONE BIAS","EQUILIBRIUM"))</f>
        <v>EQUILIBRIUM</v>
      </c>
    </row>
    <row r="6925">
      <c r="A6925">
        <v>20646</v>
      </c>
      <c r="B6925" t="str">
        <v>2021-01-20</v>
      </c>
      <c r="C6925" t="str">
        <v>Morning</v>
      </c>
      <c r="D6925">
        <v>20</v>
      </c>
      <c r="E6925" t="str">
        <f>IF(MOD(D6925,2)=0,"EVEN","ODD")</f>
        <v>EVEN</v>
      </c>
      <c r="F6925" t="str">
        <f>IF(D6925&lt;=18,"LOW (1-18)","HIGH (19-36)")</f>
        <v>HIGH (19-36)</v>
      </c>
      <c r="G6925">
        <f>INT((D6925-1)/6)+1</f>
        <v>4</v>
      </c>
      <c r="H6925">
        <f>MOD(D6925-1,6)+1</f>
        <v>2</v>
      </c>
      <c r="I6925">
        <f>37-D6925</f>
        <v>17</v>
      </c>
      <c r="J6925">
        <f>ABS(D6925-D6926)</f>
        <v>14</v>
      </c>
      <c r="K6925">
        <f>AVERAGE(D6925:D6929)</f>
        <v>20</v>
      </c>
      <c r="L6925">
        <f>AVERAGE(D6925:D6944)</f>
        <v>20</v>
      </c>
      <c r="M6925">
        <f>K6925-L6925</f>
        <v>0</v>
      </c>
      <c r="N6925" t="str">
        <f>IF(K6925&gt;L6925,"HIGH ZONE BIAS",IF(K6925&lt;L6925,"LOW ZONE BIAS","EQUILIBRIUM"))</f>
        <v>EQUILIBRIUM</v>
      </c>
    </row>
    <row r="6926">
      <c r="A6926">
        <v>20645</v>
      </c>
      <c r="B6926" t="str">
        <v>2021-01-19</v>
      </c>
      <c r="C6926" t="str">
        <v>Evening</v>
      </c>
      <c r="D6926">
        <v>6</v>
      </c>
      <c r="E6926" t="str">
        <f>IF(MOD(D6926,2)=0,"EVEN","ODD")</f>
        <v>EVEN</v>
      </c>
      <c r="F6926" t="str">
        <f>IF(D6926&lt;=18,"LOW (1-18)","HIGH (19-36)")</f>
        <v>LOW (1-18)</v>
      </c>
      <c r="G6926">
        <f>INT((D6926-1)/6)+1</f>
        <v>1</v>
      </c>
      <c r="H6926">
        <f>MOD(D6926-1,6)+1</f>
        <v>6</v>
      </c>
      <c r="I6926">
        <f>37-D6926</f>
        <v>31</v>
      </c>
      <c r="J6926">
        <f>ABS(D6926-D6927)</f>
        <v>2</v>
      </c>
      <c r="K6926">
        <f>AVERAGE(D6926:D6930)</f>
        <v>6</v>
      </c>
      <c r="L6926">
        <f>AVERAGE(D6926:D6945)</f>
        <v>6</v>
      </c>
      <c r="M6926">
        <f>K6926-L6926</f>
        <v>0</v>
      </c>
      <c r="N6926" t="str">
        <f>IF(K6926&gt;L6926,"HIGH ZONE BIAS",IF(K6926&lt;L6926,"LOW ZONE BIAS","EQUILIBRIUM"))</f>
        <v>EQUILIBRIUM</v>
      </c>
    </row>
    <row r="6927">
      <c r="A6927">
        <v>20644</v>
      </c>
      <c r="B6927" t="str">
        <v>2021-01-19</v>
      </c>
      <c r="C6927" t="str">
        <v>Afternoon</v>
      </c>
      <c r="D6927">
        <v>4</v>
      </c>
      <c r="E6927" t="str">
        <f>IF(MOD(D6927,2)=0,"EVEN","ODD")</f>
        <v>EVEN</v>
      </c>
      <c r="F6927" t="str">
        <f>IF(D6927&lt;=18,"LOW (1-18)","HIGH (19-36)")</f>
        <v>LOW (1-18)</v>
      </c>
      <c r="G6927">
        <f>INT((D6927-1)/6)+1</f>
        <v>1</v>
      </c>
      <c r="H6927">
        <f>MOD(D6927-1,6)+1</f>
        <v>4</v>
      </c>
      <c r="I6927">
        <f>37-D6927</f>
        <v>33</v>
      </c>
      <c r="J6927">
        <f>ABS(D6927-D6928)</f>
        <v>2</v>
      </c>
      <c r="K6927">
        <f>AVERAGE(D6927:D6931)</f>
        <v>4</v>
      </c>
      <c r="L6927">
        <f>AVERAGE(D6927:D6946)</f>
        <v>4</v>
      </c>
      <c r="M6927">
        <f>K6927-L6927</f>
        <v>0</v>
      </c>
      <c r="N6927" t="str">
        <f>IF(K6927&gt;L6927,"HIGH ZONE BIAS",IF(K6927&lt;L6927,"LOW ZONE BIAS","EQUILIBRIUM"))</f>
        <v>EQUILIBRIUM</v>
      </c>
    </row>
    <row r="6928">
      <c r="A6928">
        <v>20643</v>
      </c>
      <c r="B6928" t="str">
        <v>2021-01-19</v>
      </c>
      <c r="C6928" t="str">
        <v>Midday</v>
      </c>
      <c r="D6928">
        <v>2</v>
      </c>
      <c r="E6928" t="str">
        <f>IF(MOD(D6928,2)=0,"EVEN","ODD")</f>
        <v>EVEN</v>
      </c>
      <c r="F6928" t="str">
        <f>IF(D6928&lt;=18,"LOW (1-18)","HIGH (19-36)")</f>
        <v>LOW (1-18)</v>
      </c>
      <c r="G6928">
        <f>INT((D6928-1)/6)+1</f>
        <v>1</v>
      </c>
      <c r="H6928">
        <f>MOD(D6928-1,6)+1</f>
        <v>2</v>
      </c>
      <c r="I6928">
        <f>37-D6928</f>
        <v>35</v>
      </c>
      <c r="J6928">
        <f>ABS(D6928-D6929)</f>
        <v>20</v>
      </c>
      <c r="K6928">
        <f>AVERAGE(D6928:D6932)</f>
        <v>2</v>
      </c>
      <c r="L6928">
        <f>AVERAGE(D6928:D6947)</f>
        <v>2</v>
      </c>
      <c r="M6928">
        <f>K6928-L6928</f>
        <v>0</v>
      </c>
      <c r="N6928" t="str">
        <f>IF(K6928&gt;L6928,"HIGH ZONE BIAS",IF(K6928&lt;L6928,"LOW ZONE BIAS","EQUILIBRIUM"))</f>
        <v>EQUILIBRIUM</v>
      </c>
    </row>
    <row r="6929">
      <c r="A6929">
        <v>20642</v>
      </c>
      <c r="B6929" t="str">
        <v>2021-01-19</v>
      </c>
      <c r="C6929" t="str">
        <v>Morning</v>
      </c>
      <c r="D6929">
        <v>22</v>
      </c>
      <c r="E6929" t="str">
        <f>IF(MOD(D6929,2)=0,"EVEN","ODD")</f>
        <v>EVEN</v>
      </c>
      <c r="F6929" t="str">
        <f>IF(D6929&lt;=18,"LOW (1-18)","HIGH (19-36)")</f>
        <v>HIGH (19-36)</v>
      </c>
      <c r="G6929">
        <f>INT((D6929-1)/6)+1</f>
        <v>4</v>
      </c>
      <c r="H6929">
        <f>MOD(D6929-1,6)+1</f>
        <v>4</v>
      </c>
      <c r="I6929">
        <f>37-D6929</f>
        <v>15</v>
      </c>
      <c r="J6929">
        <f>ABS(D6929-D6930)</f>
        <v>2</v>
      </c>
      <c r="K6929">
        <f>AVERAGE(D6929:D6933)</f>
        <v>22</v>
      </c>
      <c r="L6929">
        <f>AVERAGE(D6929:D6948)</f>
        <v>22</v>
      </c>
      <c r="M6929">
        <f>K6929-L6929</f>
        <v>0</v>
      </c>
      <c r="N6929" t="str">
        <f>IF(K6929&gt;L6929,"HIGH ZONE BIAS",IF(K6929&lt;L6929,"LOW ZONE BIAS","EQUILIBRIUM"))</f>
        <v>EQUILIBRIUM</v>
      </c>
    </row>
    <row r="6930">
      <c r="A6930">
        <v>20641</v>
      </c>
      <c r="B6930" t="str">
        <v>2021-01-18</v>
      </c>
      <c r="C6930" t="str">
        <v>Evening</v>
      </c>
      <c r="D6930">
        <v>24</v>
      </c>
      <c r="E6930" t="str">
        <f>IF(MOD(D6930,2)=0,"EVEN","ODD")</f>
        <v>EVEN</v>
      </c>
      <c r="F6930" t="str">
        <f>IF(D6930&lt;=18,"LOW (1-18)","HIGH (19-36)")</f>
        <v>HIGH (19-36)</v>
      </c>
      <c r="G6930">
        <f>INT((D6930-1)/6)+1</f>
        <v>4</v>
      </c>
      <c r="H6930">
        <f>MOD(D6930-1,6)+1</f>
        <v>6</v>
      </c>
      <c r="I6930">
        <f>37-D6930</f>
        <v>13</v>
      </c>
      <c r="J6930">
        <f>ABS(D6930-D6931)</f>
        <v>20</v>
      </c>
      <c r="K6930">
        <f>AVERAGE(D6930:D6934)</f>
        <v>24</v>
      </c>
      <c r="L6930">
        <f>AVERAGE(D6930:D6949)</f>
        <v>24</v>
      </c>
      <c r="M6930">
        <f>K6930-L6930</f>
        <v>0</v>
      </c>
      <c r="N6930" t="str">
        <f>IF(K6930&gt;L6930,"HIGH ZONE BIAS",IF(K6930&lt;L6930,"LOW ZONE BIAS","EQUILIBRIUM"))</f>
        <v>EQUILIBRIUM</v>
      </c>
    </row>
    <row r="6931">
      <c r="A6931">
        <v>20640</v>
      </c>
      <c r="B6931" t="str">
        <v>2021-01-18</v>
      </c>
      <c r="C6931" t="str">
        <v>Afternoon</v>
      </c>
      <c r="D6931">
        <v>4</v>
      </c>
      <c r="E6931" t="str">
        <f>IF(MOD(D6931,2)=0,"EVEN","ODD")</f>
        <v>EVEN</v>
      </c>
      <c r="F6931" t="str">
        <f>IF(D6931&lt;=18,"LOW (1-18)","HIGH (19-36)")</f>
        <v>LOW (1-18)</v>
      </c>
      <c r="G6931">
        <f>INT((D6931-1)/6)+1</f>
        <v>1</v>
      </c>
      <c r="H6931">
        <f>MOD(D6931-1,6)+1</f>
        <v>4</v>
      </c>
      <c r="I6931">
        <f>37-D6931</f>
        <v>33</v>
      </c>
      <c r="J6931">
        <f>ABS(D6931-D6932)</f>
        <v>2</v>
      </c>
      <c r="K6931">
        <f>AVERAGE(D6931:D6935)</f>
        <v>4</v>
      </c>
      <c r="L6931">
        <f>AVERAGE(D6931:D6950)</f>
        <v>4</v>
      </c>
      <c r="M6931">
        <f>K6931-L6931</f>
        <v>0</v>
      </c>
      <c r="N6931" t="str">
        <f>IF(K6931&gt;L6931,"HIGH ZONE BIAS",IF(K6931&lt;L6931,"LOW ZONE BIAS","EQUILIBRIUM"))</f>
        <v>EQUILIBRIUM</v>
      </c>
    </row>
    <row r="6932">
      <c r="A6932">
        <v>20639</v>
      </c>
      <c r="B6932" t="str">
        <v>2021-01-18</v>
      </c>
      <c r="C6932" t="str">
        <v>Midday</v>
      </c>
      <c r="D6932">
        <v>2</v>
      </c>
      <c r="E6932" t="str">
        <f>IF(MOD(D6932,2)=0,"EVEN","ODD")</f>
        <v>EVEN</v>
      </c>
      <c r="F6932" t="str">
        <f>IF(D6932&lt;=18,"LOW (1-18)","HIGH (19-36)")</f>
        <v>LOW (1-18)</v>
      </c>
      <c r="G6932">
        <f>INT((D6932-1)/6)+1</f>
        <v>1</v>
      </c>
      <c r="H6932">
        <f>MOD(D6932-1,6)+1</f>
        <v>2</v>
      </c>
      <c r="I6932">
        <f>37-D6932</f>
        <v>35</v>
      </c>
      <c r="J6932">
        <f>ABS(D6932-D6933)</f>
        <v>0</v>
      </c>
      <c r="K6932">
        <f>AVERAGE(D6932:D6936)</f>
        <v>2</v>
      </c>
      <c r="L6932">
        <f>AVERAGE(D6932:D6951)</f>
        <v>2</v>
      </c>
      <c r="M6932">
        <f>K6932-L6932</f>
        <v>0</v>
      </c>
      <c r="N6932" t="str">
        <f>IF(K6932&gt;L6932,"HIGH ZONE BIAS",IF(K6932&lt;L6932,"LOW ZONE BIAS","EQUILIBRIUM"))</f>
        <v>EQUILIBRIUM</v>
      </c>
    </row>
    <row r="6933">
      <c r="A6933">
        <v>20638</v>
      </c>
      <c r="B6933" t="str">
        <v>2021-01-18</v>
      </c>
      <c r="C6933" t="str">
        <v>Morning</v>
      </c>
      <c r="D6933">
        <v>2</v>
      </c>
      <c r="E6933" t="str">
        <f>IF(MOD(D6933,2)=0,"EVEN","ODD")</f>
        <v>EVEN</v>
      </c>
      <c r="F6933" t="str">
        <f>IF(D6933&lt;=18,"LOW (1-18)","HIGH (19-36)")</f>
        <v>LOW (1-18)</v>
      </c>
      <c r="G6933">
        <f>INT((D6933-1)/6)+1</f>
        <v>1</v>
      </c>
      <c r="H6933">
        <f>MOD(D6933-1,6)+1</f>
        <v>2</v>
      </c>
      <c r="I6933">
        <f>37-D6933</f>
        <v>35</v>
      </c>
      <c r="J6933">
        <f>ABS(D6933-D6934)</f>
        <v>24</v>
      </c>
      <c r="K6933">
        <f>AVERAGE(D6933:D6937)</f>
        <v>2</v>
      </c>
      <c r="L6933">
        <f>AVERAGE(D6933:D6952)</f>
        <v>2</v>
      </c>
      <c r="M6933">
        <f>K6933-L6933</f>
        <v>0</v>
      </c>
      <c r="N6933" t="str">
        <f>IF(K6933&gt;L6933,"HIGH ZONE BIAS",IF(K6933&lt;L6933,"LOW ZONE BIAS","EQUILIBRIUM"))</f>
        <v>EQUILIBRIUM</v>
      </c>
    </row>
    <row r="6934">
      <c r="A6934">
        <v>20637</v>
      </c>
      <c r="B6934" t="str">
        <v>2021-01-16</v>
      </c>
      <c r="C6934" t="str">
        <v>Evening</v>
      </c>
      <c r="D6934">
        <v>26</v>
      </c>
      <c r="E6934" t="str">
        <f>IF(MOD(D6934,2)=0,"EVEN","ODD")</f>
        <v>EVEN</v>
      </c>
      <c r="F6934" t="str">
        <f>IF(D6934&lt;=18,"LOW (1-18)","HIGH (19-36)")</f>
        <v>HIGH (19-36)</v>
      </c>
      <c r="G6934">
        <f>INT((D6934-1)/6)+1</f>
        <v>5</v>
      </c>
      <c r="H6934">
        <f>MOD(D6934-1,6)+1</f>
        <v>2</v>
      </c>
      <c r="I6934">
        <f>37-D6934</f>
        <v>11</v>
      </c>
      <c r="J6934">
        <f>ABS(D6934-D6935)</f>
        <v>21</v>
      </c>
      <c r="K6934">
        <f>AVERAGE(D6934:D6938)</f>
        <v>26</v>
      </c>
      <c r="L6934">
        <f>AVERAGE(D6934:D6953)</f>
        <v>26</v>
      </c>
      <c r="M6934">
        <f>K6934-L6934</f>
        <v>0</v>
      </c>
      <c r="N6934" t="str">
        <f>IF(K6934&gt;L6934,"HIGH ZONE BIAS",IF(K6934&lt;L6934,"LOW ZONE BIAS","EQUILIBRIUM"))</f>
        <v>EQUILIBRIUM</v>
      </c>
    </row>
    <row r="6935">
      <c r="A6935">
        <v>20636</v>
      </c>
      <c r="B6935" t="str">
        <v>2021-01-16</v>
      </c>
      <c r="C6935" t="str">
        <v>Afternoon</v>
      </c>
      <c r="D6935">
        <v>5</v>
      </c>
      <c r="E6935" t="str">
        <f>IF(MOD(D6935,2)=0,"EVEN","ODD")</f>
        <v>ODD</v>
      </c>
      <c r="F6935" t="str">
        <f>IF(D6935&lt;=18,"LOW (1-18)","HIGH (19-36)")</f>
        <v>LOW (1-18)</v>
      </c>
      <c r="G6935">
        <f>INT((D6935-1)/6)+1</f>
        <v>1</v>
      </c>
      <c r="H6935">
        <f>MOD(D6935-1,6)+1</f>
        <v>5</v>
      </c>
      <c r="I6935">
        <f>37-D6935</f>
        <v>32</v>
      </c>
      <c r="J6935">
        <f>ABS(D6935-D6936)</f>
        <v>3</v>
      </c>
      <c r="K6935">
        <f>AVERAGE(D6935:D6939)</f>
        <v>5</v>
      </c>
      <c r="L6935">
        <f>AVERAGE(D6935:D6954)</f>
        <v>5</v>
      </c>
      <c r="M6935">
        <f>K6935-L6935</f>
        <v>0</v>
      </c>
      <c r="N6935" t="str">
        <f>IF(K6935&gt;L6935,"HIGH ZONE BIAS",IF(K6935&lt;L6935,"LOW ZONE BIAS","EQUILIBRIUM"))</f>
        <v>EQUILIBRIUM</v>
      </c>
    </row>
    <row r="6936">
      <c r="A6936">
        <v>20635</v>
      </c>
      <c r="B6936" t="str">
        <v>2021-01-16</v>
      </c>
      <c r="C6936" t="str">
        <v>Midday</v>
      </c>
      <c r="D6936">
        <v>8</v>
      </c>
      <c r="E6936" t="str">
        <f>IF(MOD(D6936,2)=0,"EVEN","ODD")</f>
        <v>EVEN</v>
      </c>
      <c r="F6936" t="str">
        <f>IF(D6936&lt;=18,"LOW (1-18)","HIGH (19-36)")</f>
        <v>LOW (1-18)</v>
      </c>
      <c r="G6936">
        <f>INT((D6936-1)/6)+1</f>
        <v>2</v>
      </c>
      <c r="H6936">
        <f>MOD(D6936-1,6)+1</f>
        <v>2</v>
      </c>
      <c r="I6936">
        <f>37-D6936</f>
        <v>29</v>
      </c>
      <c r="J6936">
        <f>ABS(D6936-D6937)</f>
        <v>22</v>
      </c>
      <c r="K6936">
        <f>AVERAGE(D6936:D6940)</f>
        <v>8</v>
      </c>
      <c r="L6936">
        <f>AVERAGE(D6936:D6955)</f>
        <v>8</v>
      </c>
      <c r="M6936">
        <f>K6936-L6936</f>
        <v>0</v>
      </c>
      <c r="N6936" t="str">
        <f>IF(K6936&gt;L6936,"HIGH ZONE BIAS",IF(K6936&lt;L6936,"LOW ZONE BIAS","EQUILIBRIUM"))</f>
        <v>EQUILIBRIUM</v>
      </c>
    </row>
    <row r="6937">
      <c r="A6937">
        <v>20634</v>
      </c>
      <c r="B6937" t="str">
        <v>2021-01-16</v>
      </c>
      <c r="C6937" t="str">
        <v>Morning</v>
      </c>
      <c r="D6937">
        <v>30</v>
      </c>
      <c r="E6937" t="str">
        <f>IF(MOD(D6937,2)=0,"EVEN","ODD")</f>
        <v>EVEN</v>
      </c>
      <c r="F6937" t="str">
        <f>IF(D6937&lt;=18,"LOW (1-18)","HIGH (19-36)")</f>
        <v>HIGH (19-36)</v>
      </c>
      <c r="G6937">
        <f>INT((D6937-1)/6)+1</f>
        <v>5</v>
      </c>
      <c r="H6937">
        <f>MOD(D6937-1,6)+1</f>
        <v>6</v>
      </c>
      <c r="I6937">
        <f>37-D6937</f>
        <v>7</v>
      </c>
      <c r="J6937">
        <f>ABS(D6937-D6938)</f>
        <v>6</v>
      </c>
      <c r="K6937">
        <f>AVERAGE(D6937:D6941)</f>
        <v>30</v>
      </c>
      <c r="L6937">
        <f>AVERAGE(D6937:D6956)</f>
        <v>30</v>
      </c>
      <c r="M6937">
        <f>K6937-L6937</f>
        <v>0</v>
      </c>
      <c r="N6937" t="str">
        <f>IF(K6937&gt;L6937,"HIGH ZONE BIAS",IF(K6937&lt;L6937,"LOW ZONE BIAS","EQUILIBRIUM"))</f>
        <v>EQUILIBRIUM</v>
      </c>
    </row>
    <row r="6938">
      <c r="A6938">
        <v>20633</v>
      </c>
      <c r="B6938" t="str">
        <v>2021-01-15</v>
      </c>
      <c r="C6938" t="str">
        <v>Evening</v>
      </c>
      <c r="D6938">
        <v>24</v>
      </c>
      <c r="E6938" t="str">
        <f>IF(MOD(D6938,2)=0,"EVEN","ODD")</f>
        <v>EVEN</v>
      </c>
      <c r="F6938" t="str">
        <f>IF(D6938&lt;=18,"LOW (1-18)","HIGH (19-36)")</f>
        <v>HIGH (19-36)</v>
      </c>
      <c r="G6938">
        <f>INT((D6938-1)/6)+1</f>
        <v>4</v>
      </c>
      <c r="H6938">
        <f>MOD(D6938-1,6)+1</f>
        <v>6</v>
      </c>
      <c r="I6938">
        <f>37-D6938</f>
        <v>13</v>
      </c>
      <c r="J6938">
        <f>ABS(D6938-D6939)</f>
        <v>8</v>
      </c>
      <c r="K6938">
        <f>AVERAGE(D6938:D6942)</f>
        <v>24</v>
      </c>
      <c r="L6938">
        <f>AVERAGE(D6938:D6957)</f>
        <v>24</v>
      </c>
      <c r="M6938">
        <f>K6938-L6938</f>
        <v>0</v>
      </c>
      <c r="N6938" t="str">
        <f>IF(K6938&gt;L6938,"HIGH ZONE BIAS",IF(K6938&lt;L6938,"LOW ZONE BIAS","EQUILIBRIUM"))</f>
        <v>EQUILIBRIUM</v>
      </c>
    </row>
    <row r="6939">
      <c r="A6939">
        <v>20632</v>
      </c>
      <c r="B6939" t="str">
        <v>2021-01-15</v>
      </c>
      <c r="C6939" t="str">
        <v>Afternoon</v>
      </c>
      <c r="D6939">
        <v>16</v>
      </c>
      <c r="E6939" t="str">
        <f>IF(MOD(D6939,2)=0,"EVEN","ODD")</f>
        <v>EVEN</v>
      </c>
      <c r="F6939" t="str">
        <f>IF(D6939&lt;=18,"LOW (1-18)","HIGH (19-36)")</f>
        <v>LOW (1-18)</v>
      </c>
      <c r="G6939">
        <f>INT((D6939-1)/6)+1</f>
        <v>3</v>
      </c>
      <c r="H6939">
        <f>MOD(D6939-1,6)+1</f>
        <v>4</v>
      </c>
      <c r="I6939">
        <f>37-D6939</f>
        <v>21</v>
      </c>
      <c r="J6939">
        <f>ABS(D6939-D6940)</f>
        <v>4</v>
      </c>
      <c r="K6939">
        <f>AVERAGE(D6939:D6943)</f>
        <v>16</v>
      </c>
      <c r="L6939">
        <f>AVERAGE(D6939:D6958)</f>
        <v>16</v>
      </c>
      <c r="M6939">
        <f>K6939-L6939</f>
        <v>0</v>
      </c>
      <c r="N6939" t="str">
        <f>IF(K6939&gt;L6939,"HIGH ZONE BIAS",IF(K6939&lt;L6939,"LOW ZONE BIAS","EQUILIBRIUM"))</f>
        <v>EQUILIBRIUM</v>
      </c>
    </row>
    <row r="6940">
      <c r="A6940">
        <v>20631</v>
      </c>
      <c r="B6940" t="str">
        <v>2021-01-15</v>
      </c>
      <c r="C6940" t="str">
        <v>Midday</v>
      </c>
      <c r="D6940">
        <v>12</v>
      </c>
      <c r="E6940" t="str">
        <f>IF(MOD(D6940,2)=0,"EVEN","ODD")</f>
        <v>EVEN</v>
      </c>
      <c r="F6940" t="str">
        <f>IF(D6940&lt;=18,"LOW (1-18)","HIGH (19-36)")</f>
        <v>LOW (1-18)</v>
      </c>
      <c r="G6940">
        <f>INT((D6940-1)/6)+1</f>
        <v>2</v>
      </c>
      <c r="H6940">
        <f>MOD(D6940-1,6)+1</f>
        <v>6</v>
      </c>
      <c r="I6940">
        <f>37-D6940</f>
        <v>25</v>
      </c>
      <c r="J6940">
        <f>ABS(D6940-D6941)</f>
        <v>10</v>
      </c>
      <c r="K6940">
        <f>AVERAGE(D6940:D6944)</f>
        <v>12</v>
      </c>
      <c r="L6940">
        <f>AVERAGE(D6940:D6959)</f>
        <v>12</v>
      </c>
      <c r="M6940">
        <f>K6940-L6940</f>
        <v>0</v>
      </c>
      <c r="N6940" t="str">
        <f>IF(K6940&gt;L6940,"HIGH ZONE BIAS",IF(K6940&lt;L6940,"LOW ZONE BIAS","EQUILIBRIUM"))</f>
        <v>EQUILIBRIUM</v>
      </c>
    </row>
    <row r="6941">
      <c r="A6941">
        <v>20630</v>
      </c>
      <c r="B6941" t="str">
        <v>2021-01-15</v>
      </c>
      <c r="C6941" t="str">
        <v>Morning</v>
      </c>
      <c r="D6941">
        <v>22</v>
      </c>
      <c r="E6941" t="str">
        <f>IF(MOD(D6941,2)=0,"EVEN","ODD")</f>
        <v>EVEN</v>
      </c>
      <c r="F6941" t="str">
        <f>IF(D6941&lt;=18,"LOW (1-18)","HIGH (19-36)")</f>
        <v>HIGH (19-36)</v>
      </c>
      <c r="G6941">
        <f>INT((D6941-1)/6)+1</f>
        <v>4</v>
      </c>
      <c r="H6941">
        <f>MOD(D6941-1,6)+1</f>
        <v>4</v>
      </c>
      <c r="I6941">
        <f>37-D6941</f>
        <v>15</v>
      </c>
      <c r="J6941">
        <f>ABS(D6941-D6942)</f>
        <v>5</v>
      </c>
      <c r="K6941">
        <f>AVERAGE(D6941:D6945)</f>
        <v>22</v>
      </c>
      <c r="L6941">
        <f>AVERAGE(D6941:D6960)</f>
        <v>22</v>
      </c>
      <c r="M6941">
        <f>K6941-L6941</f>
        <v>0</v>
      </c>
      <c r="N6941" t="str">
        <f>IF(K6941&gt;L6941,"HIGH ZONE BIAS",IF(K6941&lt;L6941,"LOW ZONE BIAS","EQUILIBRIUM"))</f>
        <v>EQUILIBRIUM</v>
      </c>
    </row>
    <row r="6942">
      <c r="A6942">
        <v>20629</v>
      </c>
      <c r="B6942" t="str">
        <v>2021-01-14</v>
      </c>
      <c r="C6942" t="str">
        <v>Evening</v>
      </c>
      <c r="D6942">
        <v>17</v>
      </c>
      <c r="E6942" t="str">
        <f>IF(MOD(D6942,2)=0,"EVEN","ODD")</f>
        <v>ODD</v>
      </c>
      <c r="F6942" t="str">
        <f>IF(D6942&lt;=18,"LOW (1-18)","HIGH (19-36)")</f>
        <v>LOW (1-18)</v>
      </c>
      <c r="G6942">
        <f>INT((D6942-1)/6)+1</f>
        <v>3</v>
      </c>
      <c r="H6942">
        <f>MOD(D6942-1,6)+1</f>
        <v>5</v>
      </c>
      <c r="I6942">
        <f>37-D6942</f>
        <v>20</v>
      </c>
      <c r="J6942">
        <f>ABS(D6942-D6943)</f>
        <v>17</v>
      </c>
      <c r="K6942">
        <f>AVERAGE(D6942:D6946)</f>
        <v>17</v>
      </c>
      <c r="L6942">
        <f>AVERAGE(D6942:D6961)</f>
        <v>17</v>
      </c>
      <c r="M6942">
        <f>K6942-L6942</f>
        <v>0</v>
      </c>
      <c r="N6942" t="str">
        <f>IF(K6942&gt;L6942,"HIGH ZONE BIAS",IF(K6942&lt;L6942,"LOW ZONE BIAS","EQUILIBRIUM"))</f>
        <v>EQUILIBRIUM</v>
      </c>
    </row>
    <row r="6943">
      <c r="A6943">
        <v>20628</v>
      </c>
      <c r="B6943" t="str">
        <v>2021-01-14</v>
      </c>
      <c r="C6943" t="str">
        <v>Afternoon</v>
      </c>
      <c r="D6943">
        <v>34</v>
      </c>
      <c r="E6943" t="str">
        <f>IF(MOD(D6943,2)=0,"EVEN","ODD")</f>
        <v>EVEN</v>
      </c>
      <c r="F6943" t="str">
        <f>IF(D6943&lt;=18,"LOW (1-18)","HIGH (19-36)")</f>
        <v>HIGH (19-36)</v>
      </c>
      <c r="G6943">
        <f>INT((D6943-1)/6)+1</f>
        <v>6</v>
      </c>
      <c r="H6943">
        <f>MOD(D6943-1,6)+1</f>
        <v>4</v>
      </c>
      <c r="I6943">
        <f>37-D6943</f>
        <v>3</v>
      </c>
      <c r="J6943">
        <f>ABS(D6943-D6944)</f>
        <v>4</v>
      </c>
      <c r="K6943">
        <f>AVERAGE(D6943:D6947)</f>
        <v>34</v>
      </c>
      <c r="L6943">
        <f>AVERAGE(D6943:D6962)</f>
        <v>34</v>
      </c>
      <c r="M6943">
        <f>K6943-L6943</f>
        <v>0</v>
      </c>
      <c r="N6943" t="str">
        <f>IF(K6943&gt;L6943,"HIGH ZONE BIAS",IF(K6943&lt;L6943,"LOW ZONE BIAS","EQUILIBRIUM"))</f>
        <v>EQUILIBRIUM</v>
      </c>
    </row>
    <row r="6944">
      <c r="A6944">
        <v>20627</v>
      </c>
      <c r="B6944" t="str">
        <v>2021-01-14</v>
      </c>
      <c r="C6944" t="str">
        <v>Midday</v>
      </c>
      <c r="D6944">
        <v>30</v>
      </c>
      <c r="E6944" t="str">
        <f>IF(MOD(D6944,2)=0,"EVEN","ODD")</f>
        <v>EVEN</v>
      </c>
      <c r="F6944" t="str">
        <f>IF(D6944&lt;=18,"LOW (1-18)","HIGH (19-36)")</f>
        <v>HIGH (19-36)</v>
      </c>
      <c r="G6944">
        <f>INT((D6944-1)/6)+1</f>
        <v>5</v>
      </c>
      <c r="H6944">
        <f>MOD(D6944-1,6)+1</f>
        <v>6</v>
      </c>
      <c r="I6944">
        <f>37-D6944</f>
        <v>7</v>
      </c>
      <c r="J6944">
        <f>ABS(D6944-D6945)</f>
        <v>5</v>
      </c>
      <c r="K6944">
        <f>AVERAGE(D6944:D6948)</f>
        <v>30</v>
      </c>
      <c r="L6944">
        <f>AVERAGE(D6944:D6963)</f>
        <v>30</v>
      </c>
      <c r="M6944">
        <f>K6944-L6944</f>
        <v>0</v>
      </c>
      <c r="N6944" t="str">
        <f>IF(K6944&gt;L6944,"HIGH ZONE BIAS",IF(K6944&lt;L6944,"LOW ZONE BIAS","EQUILIBRIUM"))</f>
        <v>EQUILIBRIUM</v>
      </c>
    </row>
    <row r="6945">
      <c r="A6945">
        <v>20626</v>
      </c>
      <c r="B6945" t="str">
        <v>2021-01-14</v>
      </c>
      <c r="C6945" t="str">
        <v>Morning</v>
      </c>
      <c r="D6945">
        <v>35</v>
      </c>
      <c r="E6945" t="str">
        <f>IF(MOD(D6945,2)=0,"EVEN","ODD")</f>
        <v>ODD</v>
      </c>
      <c r="F6945" t="str">
        <f>IF(D6945&lt;=18,"LOW (1-18)","HIGH (19-36)")</f>
        <v>HIGH (19-36)</v>
      </c>
      <c r="G6945">
        <f>INT((D6945-1)/6)+1</f>
        <v>6</v>
      </c>
      <c r="H6945">
        <f>MOD(D6945-1,6)+1</f>
        <v>5</v>
      </c>
      <c r="I6945">
        <f>37-D6945</f>
        <v>2</v>
      </c>
      <c r="J6945">
        <f>ABS(D6945-D6946)</f>
        <v>1</v>
      </c>
      <c r="K6945">
        <f>AVERAGE(D6945:D6949)</f>
        <v>35</v>
      </c>
      <c r="L6945">
        <f>AVERAGE(D6945:D6964)</f>
        <v>35</v>
      </c>
      <c r="M6945">
        <f>K6945-L6945</f>
        <v>0</v>
      </c>
      <c r="N6945" t="str">
        <f>IF(K6945&gt;L6945,"HIGH ZONE BIAS",IF(K6945&lt;L6945,"LOW ZONE BIAS","EQUILIBRIUM"))</f>
        <v>EQUILIBRIUM</v>
      </c>
    </row>
    <row r="6946">
      <c r="A6946">
        <v>20625</v>
      </c>
      <c r="B6946" t="str">
        <v>2021-01-13</v>
      </c>
      <c r="C6946" t="str">
        <v>Evening</v>
      </c>
      <c r="D6946">
        <v>34</v>
      </c>
      <c r="E6946" t="str">
        <f>IF(MOD(D6946,2)=0,"EVEN","ODD")</f>
        <v>EVEN</v>
      </c>
      <c r="F6946" t="str">
        <f>IF(D6946&lt;=18,"LOW (1-18)","HIGH (19-36)")</f>
        <v>HIGH (19-36)</v>
      </c>
      <c r="G6946">
        <f>INT((D6946-1)/6)+1</f>
        <v>6</v>
      </c>
      <c r="H6946">
        <f>MOD(D6946-1,6)+1</f>
        <v>4</v>
      </c>
      <c r="I6946">
        <f>37-D6946</f>
        <v>3</v>
      </c>
      <c r="J6946">
        <f>ABS(D6946-D6947)</f>
        <v>15</v>
      </c>
      <c r="K6946">
        <f>AVERAGE(D6946:D6950)</f>
        <v>34</v>
      </c>
      <c r="L6946">
        <f>AVERAGE(D6946:D6965)</f>
        <v>34</v>
      </c>
      <c r="M6946">
        <f>K6946-L6946</f>
        <v>0</v>
      </c>
      <c r="N6946" t="str">
        <f>IF(K6946&gt;L6946,"HIGH ZONE BIAS",IF(K6946&lt;L6946,"LOW ZONE BIAS","EQUILIBRIUM"))</f>
        <v>EQUILIBRIUM</v>
      </c>
    </row>
    <row r="6947">
      <c r="A6947">
        <v>20624</v>
      </c>
      <c r="B6947" t="str">
        <v>2021-01-13</v>
      </c>
      <c r="C6947" t="str">
        <v>Afternoon</v>
      </c>
      <c r="D6947">
        <v>19</v>
      </c>
      <c r="E6947" t="str">
        <f>IF(MOD(D6947,2)=0,"EVEN","ODD")</f>
        <v>ODD</v>
      </c>
      <c r="F6947" t="str">
        <f>IF(D6947&lt;=18,"LOW (1-18)","HIGH (19-36)")</f>
        <v>HIGH (19-36)</v>
      </c>
      <c r="G6947">
        <f>INT((D6947-1)/6)+1</f>
        <v>4</v>
      </c>
      <c r="H6947">
        <f>MOD(D6947-1,6)+1</f>
        <v>1</v>
      </c>
      <c r="I6947">
        <f>37-D6947</f>
        <v>18</v>
      </c>
      <c r="J6947">
        <f>ABS(D6947-D6948)</f>
        <v>1</v>
      </c>
      <c r="K6947">
        <f>AVERAGE(D6947:D6951)</f>
        <v>19</v>
      </c>
      <c r="L6947">
        <f>AVERAGE(D6947:D6966)</f>
        <v>19</v>
      </c>
      <c r="M6947">
        <f>K6947-L6947</f>
        <v>0</v>
      </c>
      <c r="N6947" t="str">
        <f>IF(K6947&gt;L6947,"HIGH ZONE BIAS",IF(K6947&lt;L6947,"LOW ZONE BIAS","EQUILIBRIUM"))</f>
        <v>EQUILIBRIUM</v>
      </c>
    </row>
    <row r="6948">
      <c r="A6948">
        <v>20623</v>
      </c>
      <c r="B6948" t="str">
        <v>2021-01-13</v>
      </c>
      <c r="C6948" t="str">
        <v>Midday</v>
      </c>
      <c r="D6948">
        <v>20</v>
      </c>
      <c r="E6948" t="str">
        <f>IF(MOD(D6948,2)=0,"EVEN","ODD")</f>
        <v>EVEN</v>
      </c>
      <c r="F6948" t="str">
        <f>IF(D6948&lt;=18,"LOW (1-18)","HIGH (19-36)")</f>
        <v>HIGH (19-36)</v>
      </c>
      <c r="G6948">
        <f>INT((D6948-1)/6)+1</f>
        <v>4</v>
      </c>
      <c r="H6948">
        <f>MOD(D6948-1,6)+1</f>
        <v>2</v>
      </c>
      <c r="I6948">
        <f>37-D6948</f>
        <v>17</v>
      </c>
      <c r="J6948">
        <f>ABS(D6948-D6949)</f>
        <v>4</v>
      </c>
      <c r="K6948">
        <f>AVERAGE(D6948:D6952)</f>
        <v>20</v>
      </c>
      <c r="L6948">
        <f>AVERAGE(D6948:D6967)</f>
        <v>20</v>
      </c>
      <c r="M6948">
        <f>K6948-L6948</f>
        <v>0</v>
      </c>
      <c r="N6948" t="str">
        <f>IF(K6948&gt;L6948,"HIGH ZONE BIAS",IF(K6948&lt;L6948,"LOW ZONE BIAS","EQUILIBRIUM"))</f>
        <v>EQUILIBRIUM</v>
      </c>
    </row>
    <row r="6949">
      <c r="A6949">
        <v>20622</v>
      </c>
      <c r="B6949" t="str">
        <v>2021-01-13</v>
      </c>
      <c r="C6949" t="str">
        <v>Morning</v>
      </c>
      <c r="D6949">
        <v>16</v>
      </c>
      <c r="E6949" t="str">
        <f>IF(MOD(D6949,2)=0,"EVEN","ODD")</f>
        <v>EVEN</v>
      </c>
      <c r="F6949" t="str">
        <f>IF(D6949&lt;=18,"LOW (1-18)","HIGH (19-36)")</f>
        <v>LOW (1-18)</v>
      </c>
      <c r="G6949">
        <f>INT((D6949-1)/6)+1</f>
        <v>3</v>
      </c>
      <c r="H6949">
        <f>MOD(D6949-1,6)+1</f>
        <v>4</v>
      </c>
      <c r="I6949">
        <f>37-D6949</f>
        <v>21</v>
      </c>
      <c r="J6949">
        <f>ABS(D6949-D6950)</f>
        <v>10</v>
      </c>
      <c r="K6949">
        <f>AVERAGE(D6949:D6953)</f>
        <v>16</v>
      </c>
      <c r="L6949">
        <f>AVERAGE(D6949:D6968)</f>
        <v>16</v>
      </c>
      <c r="M6949">
        <f>K6949-L6949</f>
        <v>0</v>
      </c>
      <c r="N6949" t="str">
        <f>IF(K6949&gt;L6949,"HIGH ZONE BIAS",IF(K6949&lt;L6949,"LOW ZONE BIAS","EQUILIBRIUM"))</f>
        <v>EQUILIBRIUM</v>
      </c>
    </row>
    <row r="6950">
      <c r="A6950">
        <v>20621</v>
      </c>
      <c r="B6950" t="str">
        <v>2021-01-12</v>
      </c>
      <c r="C6950" t="str">
        <v>Evening</v>
      </c>
      <c r="D6950">
        <v>26</v>
      </c>
      <c r="E6950" t="str">
        <f>IF(MOD(D6950,2)=0,"EVEN","ODD")</f>
        <v>EVEN</v>
      </c>
      <c r="F6950" t="str">
        <f>IF(D6950&lt;=18,"LOW (1-18)","HIGH (19-36)")</f>
        <v>HIGH (19-36)</v>
      </c>
      <c r="G6950">
        <f>INT((D6950-1)/6)+1</f>
        <v>5</v>
      </c>
      <c r="H6950">
        <f>MOD(D6950-1,6)+1</f>
        <v>2</v>
      </c>
      <c r="I6950">
        <f>37-D6950</f>
        <v>11</v>
      </c>
      <c r="J6950">
        <f>ABS(D6950-D6951)</f>
        <v>13</v>
      </c>
      <c r="K6950">
        <f>AVERAGE(D6950:D6954)</f>
        <v>26</v>
      </c>
      <c r="L6950">
        <f>AVERAGE(D6950:D6969)</f>
        <v>26</v>
      </c>
      <c r="M6950">
        <f>K6950-L6950</f>
        <v>0</v>
      </c>
      <c r="N6950" t="str">
        <f>IF(K6950&gt;L6950,"HIGH ZONE BIAS",IF(K6950&lt;L6950,"LOW ZONE BIAS","EQUILIBRIUM"))</f>
        <v>EQUILIBRIUM</v>
      </c>
    </row>
    <row r="6951">
      <c r="A6951">
        <v>20620</v>
      </c>
      <c r="B6951" t="str">
        <v>2021-01-12</v>
      </c>
      <c r="C6951" t="str">
        <v>Afternoon</v>
      </c>
      <c r="D6951">
        <v>13</v>
      </c>
      <c r="E6951" t="str">
        <f>IF(MOD(D6951,2)=0,"EVEN","ODD")</f>
        <v>ODD</v>
      </c>
      <c r="F6951" t="str">
        <f>IF(D6951&lt;=18,"LOW (1-18)","HIGH (19-36)")</f>
        <v>LOW (1-18)</v>
      </c>
      <c r="G6951">
        <f>INT((D6951-1)/6)+1</f>
        <v>3</v>
      </c>
      <c r="H6951">
        <f>MOD(D6951-1,6)+1</f>
        <v>1</v>
      </c>
      <c r="I6951">
        <f>37-D6951</f>
        <v>24</v>
      </c>
      <c r="J6951">
        <f>ABS(D6951-D6952)</f>
        <v>21</v>
      </c>
      <c r="K6951">
        <f>AVERAGE(D6951:D6955)</f>
        <v>13</v>
      </c>
      <c r="L6951">
        <f>AVERAGE(D6951:D6970)</f>
        <v>13</v>
      </c>
      <c r="M6951">
        <f>K6951-L6951</f>
        <v>0</v>
      </c>
      <c r="N6951" t="str">
        <f>IF(K6951&gt;L6951,"HIGH ZONE BIAS",IF(K6951&lt;L6951,"LOW ZONE BIAS","EQUILIBRIUM"))</f>
        <v>EQUILIBRIUM</v>
      </c>
    </row>
    <row r="6952">
      <c r="A6952">
        <v>20619</v>
      </c>
      <c r="B6952" t="str">
        <v>2021-01-12</v>
      </c>
      <c r="C6952" t="str">
        <v>Midday</v>
      </c>
      <c r="D6952">
        <v>34</v>
      </c>
      <c r="E6952" t="str">
        <f>IF(MOD(D6952,2)=0,"EVEN","ODD")</f>
        <v>EVEN</v>
      </c>
      <c r="F6952" t="str">
        <f>IF(D6952&lt;=18,"LOW (1-18)","HIGH (19-36)")</f>
        <v>HIGH (19-36)</v>
      </c>
      <c r="G6952">
        <f>INT((D6952-1)/6)+1</f>
        <v>6</v>
      </c>
      <c r="H6952">
        <f>MOD(D6952-1,6)+1</f>
        <v>4</v>
      </c>
      <c r="I6952">
        <f>37-D6952</f>
        <v>3</v>
      </c>
      <c r="J6952">
        <f>ABS(D6952-D6953)</f>
        <v>1</v>
      </c>
      <c r="K6952">
        <f>AVERAGE(D6952:D6956)</f>
        <v>34</v>
      </c>
      <c r="L6952">
        <f>AVERAGE(D6952:D6971)</f>
        <v>34</v>
      </c>
      <c r="M6952">
        <f>K6952-L6952</f>
        <v>0</v>
      </c>
      <c r="N6952" t="str">
        <f>IF(K6952&gt;L6952,"HIGH ZONE BIAS",IF(K6952&lt;L6952,"LOW ZONE BIAS","EQUILIBRIUM"))</f>
        <v>EQUILIBRIUM</v>
      </c>
    </row>
    <row r="6953">
      <c r="A6953">
        <v>20618</v>
      </c>
      <c r="B6953" t="str">
        <v>2021-01-12</v>
      </c>
      <c r="C6953" t="str">
        <v>Morning</v>
      </c>
      <c r="D6953">
        <v>33</v>
      </c>
      <c r="E6953" t="str">
        <f>IF(MOD(D6953,2)=0,"EVEN","ODD")</f>
        <v>ODD</v>
      </c>
      <c r="F6953" t="str">
        <f>IF(D6953&lt;=18,"LOW (1-18)","HIGH (19-36)")</f>
        <v>HIGH (19-36)</v>
      </c>
      <c r="G6953">
        <f>INT((D6953-1)/6)+1</f>
        <v>6</v>
      </c>
      <c r="H6953">
        <f>MOD(D6953-1,6)+1</f>
        <v>3</v>
      </c>
      <c r="I6953">
        <f>37-D6953</f>
        <v>4</v>
      </c>
      <c r="J6953">
        <f>ABS(D6953-D6954)</f>
        <v>28</v>
      </c>
      <c r="K6953">
        <f>AVERAGE(D6953:D6957)</f>
        <v>33</v>
      </c>
      <c r="L6953">
        <f>AVERAGE(D6953:D6972)</f>
        <v>33</v>
      </c>
      <c r="M6953">
        <f>K6953-L6953</f>
        <v>0</v>
      </c>
      <c r="N6953" t="str">
        <f>IF(K6953&gt;L6953,"HIGH ZONE BIAS",IF(K6953&lt;L6953,"LOW ZONE BIAS","EQUILIBRIUM"))</f>
        <v>EQUILIBRIUM</v>
      </c>
    </row>
    <row r="6954">
      <c r="A6954">
        <v>20617</v>
      </c>
      <c r="B6954" t="str">
        <v>2021-01-11</v>
      </c>
      <c r="C6954" t="str">
        <v>Evening</v>
      </c>
      <c r="D6954">
        <v>5</v>
      </c>
      <c r="E6954" t="str">
        <f>IF(MOD(D6954,2)=0,"EVEN","ODD")</f>
        <v>ODD</v>
      </c>
      <c r="F6954" t="str">
        <f>IF(D6954&lt;=18,"LOW (1-18)","HIGH (19-36)")</f>
        <v>LOW (1-18)</v>
      </c>
      <c r="G6954">
        <f>INT((D6954-1)/6)+1</f>
        <v>1</v>
      </c>
      <c r="H6954">
        <f>MOD(D6954-1,6)+1</f>
        <v>5</v>
      </c>
      <c r="I6954">
        <f>37-D6954</f>
        <v>32</v>
      </c>
      <c r="J6954">
        <f>ABS(D6954-D6955)</f>
        <v>7</v>
      </c>
      <c r="K6954">
        <f>AVERAGE(D6954:D6958)</f>
        <v>5</v>
      </c>
      <c r="L6954">
        <f>AVERAGE(D6954:D6973)</f>
        <v>5</v>
      </c>
      <c r="M6954">
        <f>K6954-L6954</f>
        <v>0</v>
      </c>
      <c r="N6954" t="str">
        <f>IF(K6954&gt;L6954,"HIGH ZONE BIAS",IF(K6954&lt;L6954,"LOW ZONE BIAS","EQUILIBRIUM"))</f>
        <v>EQUILIBRIUM</v>
      </c>
    </row>
    <row r="6955">
      <c r="A6955">
        <v>20616</v>
      </c>
      <c r="B6955" t="str">
        <v>2021-01-11</v>
      </c>
      <c r="C6955" t="str">
        <v>Afternoon</v>
      </c>
      <c r="D6955">
        <v>12</v>
      </c>
      <c r="E6955" t="str">
        <f>IF(MOD(D6955,2)=0,"EVEN","ODD")</f>
        <v>EVEN</v>
      </c>
      <c r="F6955" t="str">
        <f>IF(D6955&lt;=18,"LOW (1-18)","HIGH (19-36)")</f>
        <v>LOW (1-18)</v>
      </c>
      <c r="G6955">
        <f>INT((D6955-1)/6)+1</f>
        <v>2</v>
      </c>
      <c r="H6955">
        <f>MOD(D6955-1,6)+1</f>
        <v>6</v>
      </c>
      <c r="I6955">
        <f>37-D6955</f>
        <v>25</v>
      </c>
      <c r="J6955">
        <f>ABS(D6955-D6956)</f>
        <v>13</v>
      </c>
      <c r="K6955">
        <f>AVERAGE(D6955:D6959)</f>
        <v>12</v>
      </c>
      <c r="L6955">
        <f>AVERAGE(D6955:D6974)</f>
        <v>12</v>
      </c>
      <c r="M6955">
        <f>K6955-L6955</f>
        <v>0</v>
      </c>
      <c r="N6955" t="str">
        <f>IF(K6955&gt;L6955,"HIGH ZONE BIAS",IF(K6955&lt;L6955,"LOW ZONE BIAS","EQUILIBRIUM"))</f>
        <v>EQUILIBRIUM</v>
      </c>
    </row>
    <row r="6956">
      <c r="A6956">
        <v>20615</v>
      </c>
      <c r="B6956" t="str">
        <v>2021-01-11</v>
      </c>
      <c r="C6956" t="str">
        <v>Midday</v>
      </c>
      <c r="D6956">
        <v>25</v>
      </c>
      <c r="E6956" t="str">
        <f>IF(MOD(D6956,2)=0,"EVEN","ODD")</f>
        <v>ODD</v>
      </c>
      <c r="F6956" t="str">
        <f>IF(D6956&lt;=18,"LOW (1-18)","HIGH (19-36)")</f>
        <v>HIGH (19-36)</v>
      </c>
      <c r="G6956">
        <f>INT((D6956-1)/6)+1</f>
        <v>5</v>
      </c>
      <c r="H6956">
        <f>MOD(D6956-1,6)+1</f>
        <v>1</v>
      </c>
      <c r="I6956">
        <f>37-D6956</f>
        <v>12</v>
      </c>
      <c r="J6956">
        <f>ABS(D6956-D6957)</f>
        <v>2</v>
      </c>
      <c r="K6956">
        <f>AVERAGE(D6956:D6960)</f>
        <v>25</v>
      </c>
      <c r="L6956">
        <f>AVERAGE(D6956:D6975)</f>
        <v>25</v>
      </c>
      <c r="M6956">
        <f>K6956-L6956</f>
        <v>0</v>
      </c>
      <c r="N6956" t="str">
        <f>IF(K6956&gt;L6956,"HIGH ZONE BIAS",IF(K6956&lt;L6956,"LOW ZONE BIAS","EQUILIBRIUM"))</f>
        <v>EQUILIBRIUM</v>
      </c>
    </row>
    <row r="6957">
      <c r="A6957">
        <v>20614</v>
      </c>
      <c r="B6957" t="str">
        <v>2021-01-11</v>
      </c>
      <c r="C6957" t="str">
        <v>Morning</v>
      </c>
      <c r="D6957">
        <v>27</v>
      </c>
      <c r="E6957" t="str">
        <f>IF(MOD(D6957,2)=0,"EVEN","ODD")</f>
        <v>ODD</v>
      </c>
      <c r="F6957" t="str">
        <f>IF(D6957&lt;=18,"LOW (1-18)","HIGH (19-36)")</f>
        <v>HIGH (19-36)</v>
      </c>
      <c r="G6957">
        <f>INT((D6957-1)/6)+1</f>
        <v>5</v>
      </c>
      <c r="H6957">
        <f>MOD(D6957-1,6)+1</f>
        <v>3</v>
      </c>
      <c r="I6957">
        <f>37-D6957</f>
        <v>10</v>
      </c>
      <c r="J6957">
        <f>ABS(D6957-D6958)</f>
        <v>22</v>
      </c>
      <c r="K6957">
        <f>AVERAGE(D6957:D6961)</f>
        <v>27</v>
      </c>
      <c r="L6957">
        <f>AVERAGE(D6957:D6976)</f>
        <v>27</v>
      </c>
      <c r="M6957">
        <f>K6957-L6957</f>
        <v>0</v>
      </c>
      <c r="N6957" t="str">
        <f>IF(K6957&gt;L6957,"HIGH ZONE BIAS",IF(K6957&lt;L6957,"LOW ZONE BIAS","EQUILIBRIUM"))</f>
        <v>EQUILIBRIUM</v>
      </c>
    </row>
    <row r="6958">
      <c r="A6958">
        <v>20613</v>
      </c>
      <c r="B6958" t="str">
        <v>2021-01-09</v>
      </c>
      <c r="C6958" t="str">
        <v>Evening</v>
      </c>
      <c r="D6958">
        <v>5</v>
      </c>
      <c r="E6958" t="str">
        <f>IF(MOD(D6958,2)=0,"EVEN","ODD")</f>
        <v>ODD</v>
      </c>
      <c r="F6958" t="str">
        <f>IF(D6958&lt;=18,"LOW (1-18)","HIGH (19-36)")</f>
        <v>LOW (1-18)</v>
      </c>
      <c r="G6958">
        <f>INT((D6958-1)/6)+1</f>
        <v>1</v>
      </c>
      <c r="H6958">
        <f>MOD(D6958-1,6)+1</f>
        <v>5</v>
      </c>
      <c r="I6958">
        <f>37-D6958</f>
        <v>32</v>
      </c>
      <c r="J6958">
        <f>ABS(D6958-D6959)</f>
        <v>16</v>
      </c>
      <c r="K6958">
        <f>AVERAGE(D6958:D6962)</f>
        <v>5</v>
      </c>
      <c r="L6958">
        <f>AVERAGE(D6958:D6977)</f>
        <v>5</v>
      </c>
      <c r="M6958">
        <f>K6958-L6958</f>
        <v>0</v>
      </c>
      <c r="N6958" t="str">
        <f>IF(K6958&gt;L6958,"HIGH ZONE BIAS",IF(K6958&lt;L6958,"LOW ZONE BIAS","EQUILIBRIUM"))</f>
        <v>EQUILIBRIUM</v>
      </c>
    </row>
    <row r="6959">
      <c r="A6959">
        <v>20612</v>
      </c>
      <c r="B6959" t="str">
        <v>2021-01-09</v>
      </c>
      <c r="C6959" t="str">
        <v>Afternoon</v>
      </c>
      <c r="D6959">
        <v>21</v>
      </c>
      <c r="E6959" t="str">
        <f>IF(MOD(D6959,2)=0,"EVEN","ODD")</f>
        <v>ODD</v>
      </c>
      <c r="F6959" t="str">
        <f>IF(D6959&lt;=18,"LOW (1-18)","HIGH (19-36)")</f>
        <v>HIGH (19-36)</v>
      </c>
      <c r="G6959">
        <f>INT((D6959-1)/6)+1</f>
        <v>4</v>
      </c>
      <c r="H6959">
        <f>MOD(D6959-1,6)+1</f>
        <v>3</v>
      </c>
      <c r="I6959">
        <f>37-D6959</f>
        <v>16</v>
      </c>
      <c r="J6959">
        <f>ABS(D6959-D6960)</f>
        <v>15</v>
      </c>
      <c r="K6959">
        <f>AVERAGE(D6959:D6963)</f>
        <v>21</v>
      </c>
      <c r="L6959">
        <f>AVERAGE(D6959:D6978)</f>
        <v>21</v>
      </c>
      <c r="M6959">
        <f>K6959-L6959</f>
        <v>0</v>
      </c>
      <c r="N6959" t="str">
        <f>IF(K6959&gt;L6959,"HIGH ZONE BIAS",IF(K6959&lt;L6959,"LOW ZONE BIAS","EQUILIBRIUM"))</f>
        <v>EQUILIBRIUM</v>
      </c>
    </row>
    <row r="6960">
      <c r="A6960">
        <v>20611</v>
      </c>
      <c r="B6960" t="str">
        <v>2021-01-09</v>
      </c>
      <c r="C6960" t="str">
        <v>Midday</v>
      </c>
      <c r="D6960">
        <v>6</v>
      </c>
      <c r="E6960" t="str">
        <f>IF(MOD(D6960,2)=0,"EVEN","ODD")</f>
        <v>EVEN</v>
      </c>
      <c r="F6960" t="str">
        <f>IF(D6960&lt;=18,"LOW (1-18)","HIGH (19-36)")</f>
        <v>LOW (1-18)</v>
      </c>
      <c r="G6960">
        <f>INT((D6960-1)/6)+1</f>
        <v>1</v>
      </c>
      <c r="H6960">
        <f>MOD(D6960-1,6)+1</f>
        <v>6</v>
      </c>
      <c r="I6960">
        <f>37-D6960</f>
        <v>31</v>
      </c>
      <c r="J6960">
        <f>ABS(D6960-D6961)</f>
        <v>1</v>
      </c>
      <c r="K6960">
        <f>AVERAGE(D6960:D6964)</f>
        <v>6</v>
      </c>
      <c r="L6960">
        <f>AVERAGE(D6960:D6979)</f>
        <v>6</v>
      </c>
      <c r="M6960">
        <f>K6960-L6960</f>
        <v>0</v>
      </c>
      <c r="N6960" t="str">
        <f>IF(K6960&gt;L6960,"HIGH ZONE BIAS",IF(K6960&lt;L6960,"LOW ZONE BIAS","EQUILIBRIUM"))</f>
        <v>EQUILIBRIUM</v>
      </c>
    </row>
    <row r="6961">
      <c r="A6961">
        <v>20610</v>
      </c>
      <c r="B6961" t="str">
        <v>2021-01-09</v>
      </c>
      <c r="C6961" t="str">
        <v>Morning</v>
      </c>
      <c r="D6961">
        <v>7</v>
      </c>
      <c r="E6961" t="str">
        <f>IF(MOD(D6961,2)=0,"EVEN","ODD")</f>
        <v>ODD</v>
      </c>
      <c r="F6961" t="str">
        <f>IF(D6961&lt;=18,"LOW (1-18)","HIGH (19-36)")</f>
        <v>LOW (1-18)</v>
      </c>
      <c r="G6961">
        <f>INT((D6961-1)/6)+1</f>
        <v>2</v>
      </c>
      <c r="H6961">
        <f>MOD(D6961-1,6)+1</f>
        <v>1</v>
      </c>
      <c r="I6961">
        <f>37-D6961</f>
        <v>30</v>
      </c>
      <c r="J6961">
        <f>ABS(D6961-D6962)</f>
        <v>4</v>
      </c>
      <c r="K6961">
        <f>AVERAGE(D6961:D6965)</f>
        <v>7</v>
      </c>
      <c r="L6961">
        <f>AVERAGE(D6961:D6980)</f>
        <v>7</v>
      </c>
      <c r="M6961">
        <f>K6961-L6961</f>
        <v>0</v>
      </c>
      <c r="N6961" t="str">
        <f>IF(K6961&gt;L6961,"HIGH ZONE BIAS",IF(K6961&lt;L6961,"LOW ZONE BIAS","EQUILIBRIUM"))</f>
        <v>EQUILIBRIUM</v>
      </c>
    </row>
    <row r="6962">
      <c r="A6962">
        <v>20609</v>
      </c>
      <c r="B6962" t="str">
        <v>2021-01-08</v>
      </c>
      <c r="C6962" t="str">
        <v>Evening</v>
      </c>
      <c r="D6962">
        <v>11</v>
      </c>
      <c r="E6962" t="str">
        <f>IF(MOD(D6962,2)=0,"EVEN","ODD")</f>
        <v>ODD</v>
      </c>
      <c r="F6962" t="str">
        <f>IF(D6962&lt;=18,"LOW (1-18)","HIGH (19-36)")</f>
        <v>LOW (1-18)</v>
      </c>
      <c r="G6962">
        <f>INT((D6962-1)/6)+1</f>
        <v>2</v>
      </c>
      <c r="H6962">
        <f>MOD(D6962-1,6)+1</f>
        <v>5</v>
      </c>
      <c r="I6962">
        <f>37-D6962</f>
        <v>26</v>
      </c>
      <c r="J6962">
        <f>ABS(D6962-D6963)</f>
        <v>8</v>
      </c>
      <c r="K6962">
        <f>AVERAGE(D6962:D6966)</f>
        <v>11</v>
      </c>
      <c r="L6962">
        <f>AVERAGE(D6962:D6981)</f>
        <v>11</v>
      </c>
      <c r="M6962">
        <f>K6962-L6962</f>
        <v>0</v>
      </c>
      <c r="N6962" t="str">
        <f>IF(K6962&gt;L6962,"HIGH ZONE BIAS",IF(K6962&lt;L6962,"LOW ZONE BIAS","EQUILIBRIUM"))</f>
        <v>EQUILIBRIUM</v>
      </c>
    </row>
    <row r="6963">
      <c r="A6963">
        <v>20608</v>
      </c>
      <c r="B6963" t="str">
        <v>2021-01-08</v>
      </c>
      <c r="C6963" t="str">
        <v>Afternoon</v>
      </c>
      <c r="D6963">
        <v>19</v>
      </c>
      <c r="E6963" t="str">
        <f>IF(MOD(D6963,2)=0,"EVEN","ODD")</f>
        <v>ODD</v>
      </c>
      <c r="F6963" t="str">
        <f>IF(D6963&lt;=18,"LOW (1-18)","HIGH (19-36)")</f>
        <v>HIGH (19-36)</v>
      </c>
      <c r="G6963">
        <f>INT((D6963-1)/6)+1</f>
        <v>4</v>
      </c>
      <c r="H6963">
        <f>MOD(D6963-1,6)+1</f>
        <v>1</v>
      </c>
      <c r="I6963">
        <f>37-D6963</f>
        <v>18</v>
      </c>
      <c r="J6963">
        <f>ABS(D6963-D6964)</f>
        <v>12</v>
      </c>
      <c r="K6963">
        <f>AVERAGE(D6963:D6967)</f>
        <v>19</v>
      </c>
      <c r="L6963">
        <f>AVERAGE(D6963:D6982)</f>
        <v>19</v>
      </c>
      <c r="M6963">
        <f>K6963-L6963</f>
        <v>0</v>
      </c>
      <c r="N6963" t="str">
        <f>IF(K6963&gt;L6963,"HIGH ZONE BIAS",IF(K6963&lt;L6963,"LOW ZONE BIAS","EQUILIBRIUM"))</f>
        <v>EQUILIBRIUM</v>
      </c>
    </row>
    <row r="6964">
      <c r="A6964">
        <v>20607</v>
      </c>
      <c r="B6964" t="str">
        <v>2021-01-08</v>
      </c>
      <c r="C6964" t="str">
        <v>Midday</v>
      </c>
      <c r="D6964">
        <v>31</v>
      </c>
      <c r="E6964" t="str">
        <f>IF(MOD(D6964,2)=0,"EVEN","ODD")</f>
        <v>ODD</v>
      </c>
      <c r="F6964" t="str">
        <f>IF(D6964&lt;=18,"LOW (1-18)","HIGH (19-36)")</f>
        <v>HIGH (19-36)</v>
      </c>
      <c r="G6964">
        <f>INT((D6964-1)/6)+1</f>
        <v>6</v>
      </c>
      <c r="H6964">
        <f>MOD(D6964-1,6)+1</f>
        <v>1</v>
      </c>
      <c r="I6964">
        <f>37-D6964</f>
        <v>6</v>
      </c>
      <c r="J6964">
        <f>ABS(D6964-D6965)</f>
        <v>0</v>
      </c>
      <c r="K6964">
        <f>AVERAGE(D6964:D6968)</f>
        <v>31</v>
      </c>
      <c r="L6964">
        <f>AVERAGE(D6964:D6983)</f>
        <v>31</v>
      </c>
      <c r="M6964">
        <f>K6964-L6964</f>
        <v>0</v>
      </c>
      <c r="N6964" t="str">
        <f>IF(K6964&gt;L6964,"HIGH ZONE BIAS",IF(K6964&lt;L6964,"LOW ZONE BIAS","EQUILIBRIUM"))</f>
        <v>EQUILIBRIUM</v>
      </c>
    </row>
    <row r="6965">
      <c r="A6965">
        <v>20606</v>
      </c>
      <c r="B6965" t="str">
        <v>2021-01-08</v>
      </c>
      <c r="C6965" t="str">
        <v>Morning</v>
      </c>
      <c r="D6965">
        <v>31</v>
      </c>
      <c r="E6965" t="str">
        <f>IF(MOD(D6965,2)=0,"EVEN","ODD")</f>
        <v>ODD</v>
      </c>
      <c r="F6965" t="str">
        <f>IF(D6965&lt;=18,"LOW (1-18)","HIGH (19-36)")</f>
        <v>HIGH (19-36)</v>
      </c>
      <c r="G6965">
        <f>INT((D6965-1)/6)+1</f>
        <v>6</v>
      </c>
      <c r="H6965">
        <f>MOD(D6965-1,6)+1</f>
        <v>1</v>
      </c>
      <c r="I6965">
        <f>37-D6965</f>
        <v>6</v>
      </c>
      <c r="J6965">
        <f>ABS(D6965-D6966)</f>
        <v>18</v>
      </c>
      <c r="K6965">
        <f>AVERAGE(D6965:D6969)</f>
        <v>31</v>
      </c>
      <c r="L6965">
        <f>AVERAGE(D6965:D6984)</f>
        <v>31</v>
      </c>
      <c r="M6965">
        <f>K6965-L6965</f>
        <v>0</v>
      </c>
      <c r="N6965" t="str">
        <f>IF(K6965&gt;L6965,"HIGH ZONE BIAS",IF(K6965&lt;L6965,"LOW ZONE BIAS","EQUILIBRIUM"))</f>
        <v>EQUILIBRIUM</v>
      </c>
    </row>
    <row r="6966">
      <c r="A6966">
        <v>20605</v>
      </c>
      <c r="B6966" t="str">
        <v>2021-01-07</v>
      </c>
      <c r="C6966" t="str">
        <v>Evening</v>
      </c>
      <c r="D6966">
        <v>13</v>
      </c>
      <c r="E6966" t="str">
        <f>IF(MOD(D6966,2)=0,"EVEN","ODD")</f>
        <v>ODD</v>
      </c>
      <c r="F6966" t="str">
        <f>IF(D6966&lt;=18,"LOW (1-18)","HIGH (19-36)")</f>
        <v>LOW (1-18)</v>
      </c>
      <c r="G6966">
        <f>INT((D6966-1)/6)+1</f>
        <v>3</v>
      </c>
      <c r="H6966">
        <f>MOD(D6966-1,6)+1</f>
        <v>1</v>
      </c>
      <c r="I6966">
        <f>37-D6966</f>
        <v>24</v>
      </c>
      <c r="J6966">
        <f>ABS(D6966-D6967)</f>
        <v>3</v>
      </c>
      <c r="K6966">
        <f>AVERAGE(D6966:D6970)</f>
        <v>13</v>
      </c>
      <c r="L6966">
        <f>AVERAGE(D6966:D6985)</f>
        <v>13</v>
      </c>
      <c r="M6966">
        <f>K6966-L6966</f>
        <v>0</v>
      </c>
      <c r="N6966" t="str">
        <f>IF(K6966&gt;L6966,"HIGH ZONE BIAS",IF(K6966&lt;L6966,"LOW ZONE BIAS","EQUILIBRIUM"))</f>
        <v>EQUILIBRIUM</v>
      </c>
    </row>
    <row r="6967">
      <c r="A6967">
        <v>20604</v>
      </c>
      <c r="B6967" t="str">
        <v>2021-01-07</v>
      </c>
      <c r="C6967" t="str">
        <v>Afternoon</v>
      </c>
      <c r="D6967">
        <v>10</v>
      </c>
      <c r="E6967" t="str">
        <f>IF(MOD(D6967,2)=0,"EVEN","ODD")</f>
        <v>EVEN</v>
      </c>
      <c r="F6967" t="str">
        <f>IF(D6967&lt;=18,"LOW (1-18)","HIGH (19-36)")</f>
        <v>LOW (1-18)</v>
      </c>
      <c r="G6967">
        <f>INT((D6967-1)/6)+1</f>
        <v>2</v>
      </c>
      <c r="H6967">
        <f>MOD(D6967-1,6)+1</f>
        <v>4</v>
      </c>
      <c r="I6967">
        <f>37-D6967</f>
        <v>27</v>
      </c>
      <c r="J6967">
        <f>ABS(D6967-D6968)</f>
        <v>3</v>
      </c>
      <c r="K6967">
        <f>AVERAGE(D6967:D6971)</f>
        <v>10</v>
      </c>
      <c r="L6967">
        <f>AVERAGE(D6967:D6986)</f>
        <v>10</v>
      </c>
      <c r="M6967">
        <f>K6967-L6967</f>
        <v>0</v>
      </c>
      <c r="N6967" t="str">
        <f>IF(K6967&gt;L6967,"HIGH ZONE BIAS",IF(K6967&lt;L6967,"LOW ZONE BIAS","EQUILIBRIUM"))</f>
        <v>EQUILIBRIUM</v>
      </c>
    </row>
    <row r="6968">
      <c r="A6968">
        <v>20603</v>
      </c>
      <c r="B6968" t="str">
        <v>2021-01-07</v>
      </c>
      <c r="C6968" t="str">
        <v>Midday</v>
      </c>
      <c r="D6968">
        <v>7</v>
      </c>
      <c r="E6968" t="str">
        <f>IF(MOD(D6968,2)=0,"EVEN","ODD")</f>
        <v>ODD</v>
      </c>
      <c r="F6968" t="str">
        <f>IF(D6968&lt;=18,"LOW (1-18)","HIGH (19-36)")</f>
        <v>LOW (1-18)</v>
      </c>
      <c r="G6968">
        <f>INT((D6968-1)/6)+1</f>
        <v>2</v>
      </c>
      <c r="H6968">
        <f>MOD(D6968-1,6)+1</f>
        <v>1</v>
      </c>
      <c r="I6968">
        <f>37-D6968</f>
        <v>30</v>
      </c>
      <c r="J6968">
        <f>ABS(D6968-D6969)</f>
        <v>6</v>
      </c>
      <c r="K6968">
        <f>AVERAGE(D6968:D6972)</f>
        <v>7</v>
      </c>
      <c r="L6968">
        <f>AVERAGE(D6968:D6987)</f>
        <v>7</v>
      </c>
      <c r="M6968">
        <f>K6968-L6968</f>
        <v>0</v>
      </c>
      <c r="N6968" t="str">
        <f>IF(K6968&gt;L6968,"HIGH ZONE BIAS",IF(K6968&lt;L6968,"LOW ZONE BIAS","EQUILIBRIUM"))</f>
        <v>EQUILIBRIUM</v>
      </c>
    </row>
    <row r="6969">
      <c r="A6969">
        <v>20602</v>
      </c>
      <c r="B6969" t="str">
        <v>2021-01-07</v>
      </c>
      <c r="C6969" t="str">
        <v>Morning</v>
      </c>
      <c r="D6969">
        <v>1</v>
      </c>
      <c r="E6969" t="str">
        <f>IF(MOD(D6969,2)=0,"EVEN","ODD")</f>
        <v>ODD</v>
      </c>
      <c r="F6969" t="str">
        <f>IF(D6969&lt;=18,"LOW (1-18)","HIGH (19-36)")</f>
        <v>LOW (1-18)</v>
      </c>
      <c r="G6969">
        <f>INT((D6969-1)/6)+1</f>
        <v>1</v>
      </c>
      <c r="H6969">
        <f>MOD(D6969-1,6)+1</f>
        <v>1</v>
      </c>
      <c r="I6969">
        <f>37-D6969</f>
        <v>36</v>
      </c>
      <c r="J6969">
        <f>ABS(D6969-D6970)</f>
        <v>25</v>
      </c>
      <c r="K6969">
        <f>AVERAGE(D6969:D6973)</f>
        <v>1</v>
      </c>
      <c r="L6969">
        <f>AVERAGE(D6969:D6988)</f>
        <v>1</v>
      </c>
      <c r="M6969">
        <f>K6969-L6969</f>
        <v>0</v>
      </c>
      <c r="N6969" t="str">
        <f>IF(K6969&gt;L6969,"HIGH ZONE BIAS",IF(K6969&lt;L6969,"LOW ZONE BIAS","EQUILIBRIUM"))</f>
        <v>EQUILIBRIUM</v>
      </c>
    </row>
    <row r="6970">
      <c r="A6970">
        <v>20601</v>
      </c>
      <c r="B6970" t="str">
        <v>2021-01-06</v>
      </c>
      <c r="C6970" t="str">
        <v>Evening</v>
      </c>
      <c r="D6970">
        <v>26</v>
      </c>
      <c r="E6970" t="str">
        <f>IF(MOD(D6970,2)=0,"EVEN","ODD")</f>
        <v>EVEN</v>
      </c>
      <c r="F6970" t="str">
        <f>IF(D6970&lt;=18,"LOW (1-18)","HIGH (19-36)")</f>
        <v>HIGH (19-36)</v>
      </c>
      <c r="G6970">
        <f>INT((D6970-1)/6)+1</f>
        <v>5</v>
      </c>
      <c r="H6970">
        <f>MOD(D6970-1,6)+1</f>
        <v>2</v>
      </c>
      <c r="I6970">
        <f>37-D6970</f>
        <v>11</v>
      </c>
      <c r="J6970">
        <f>ABS(D6970-D6971)</f>
        <v>4</v>
      </c>
      <c r="K6970">
        <f>AVERAGE(D6970:D6974)</f>
        <v>26</v>
      </c>
      <c r="L6970">
        <f>AVERAGE(D6970:D6989)</f>
        <v>26</v>
      </c>
      <c r="M6970">
        <f>K6970-L6970</f>
        <v>0</v>
      </c>
      <c r="N6970" t="str">
        <f>IF(K6970&gt;L6970,"HIGH ZONE BIAS",IF(K6970&lt;L6970,"LOW ZONE BIAS","EQUILIBRIUM"))</f>
        <v>EQUILIBRIUM</v>
      </c>
    </row>
    <row r="6971">
      <c r="A6971">
        <v>20600</v>
      </c>
      <c r="B6971" t="str">
        <v>2021-01-06</v>
      </c>
      <c r="C6971" t="str">
        <v>Afternoon</v>
      </c>
      <c r="D6971">
        <v>30</v>
      </c>
      <c r="E6971" t="str">
        <f>IF(MOD(D6971,2)=0,"EVEN","ODD")</f>
        <v>EVEN</v>
      </c>
      <c r="F6971" t="str">
        <f>IF(D6971&lt;=18,"LOW (1-18)","HIGH (19-36)")</f>
        <v>HIGH (19-36)</v>
      </c>
      <c r="G6971">
        <f>INT((D6971-1)/6)+1</f>
        <v>5</v>
      </c>
      <c r="H6971">
        <f>MOD(D6971-1,6)+1</f>
        <v>6</v>
      </c>
      <c r="I6971">
        <f>37-D6971</f>
        <v>7</v>
      </c>
      <c r="J6971">
        <f>ABS(D6971-D6972)</f>
        <v>8</v>
      </c>
      <c r="K6971">
        <f>AVERAGE(D6971:D6975)</f>
        <v>30</v>
      </c>
      <c r="L6971">
        <f>AVERAGE(D6971:D6990)</f>
        <v>30</v>
      </c>
      <c r="M6971">
        <f>K6971-L6971</f>
        <v>0</v>
      </c>
      <c r="N6971" t="str">
        <f>IF(K6971&gt;L6971,"HIGH ZONE BIAS",IF(K6971&lt;L6971,"LOW ZONE BIAS","EQUILIBRIUM"))</f>
        <v>EQUILIBRIUM</v>
      </c>
    </row>
    <row r="6972">
      <c r="A6972">
        <v>20599</v>
      </c>
      <c r="B6972" t="str">
        <v>2021-01-06</v>
      </c>
      <c r="C6972" t="str">
        <v>Midday</v>
      </c>
      <c r="D6972">
        <v>22</v>
      </c>
      <c r="E6972" t="str">
        <f>IF(MOD(D6972,2)=0,"EVEN","ODD")</f>
        <v>EVEN</v>
      </c>
      <c r="F6972" t="str">
        <f>IF(D6972&lt;=18,"LOW (1-18)","HIGH (19-36)")</f>
        <v>HIGH (19-36)</v>
      </c>
      <c r="G6972">
        <f>INT((D6972-1)/6)+1</f>
        <v>4</v>
      </c>
      <c r="H6972">
        <f>MOD(D6972-1,6)+1</f>
        <v>4</v>
      </c>
      <c r="I6972">
        <f>37-D6972</f>
        <v>15</v>
      </c>
      <c r="J6972">
        <f>ABS(D6972-D6973)</f>
        <v>2</v>
      </c>
      <c r="K6972">
        <f>AVERAGE(D6972:D6976)</f>
        <v>22</v>
      </c>
      <c r="L6972">
        <f>AVERAGE(D6972:D6991)</f>
        <v>22</v>
      </c>
      <c r="M6972">
        <f>K6972-L6972</f>
        <v>0</v>
      </c>
      <c r="N6972" t="str">
        <f>IF(K6972&gt;L6972,"HIGH ZONE BIAS",IF(K6972&lt;L6972,"LOW ZONE BIAS","EQUILIBRIUM"))</f>
        <v>EQUILIBRIUM</v>
      </c>
    </row>
    <row r="6973">
      <c r="A6973">
        <v>20598</v>
      </c>
      <c r="B6973" t="str">
        <v>2021-01-06</v>
      </c>
      <c r="C6973" t="str">
        <v>Morning</v>
      </c>
      <c r="D6973">
        <v>24</v>
      </c>
      <c r="E6973" t="str">
        <f>IF(MOD(D6973,2)=0,"EVEN","ODD")</f>
        <v>EVEN</v>
      </c>
      <c r="F6973" t="str">
        <f>IF(D6973&lt;=18,"LOW (1-18)","HIGH (19-36)")</f>
        <v>HIGH (19-36)</v>
      </c>
      <c r="G6973">
        <f>INT((D6973-1)/6)+1</f>
        <v>4</v>
      </c>
      <c r="H6973">
        <f>MOD(D6973-1,6)+1</f>
        <v>6</v>
      </c>
      <c r="I6973">
        <f>37-D6973</f>
        <v>13</v>
      </c>
      <c r="J6973">
        <f>ABS(D6973-D6974)</f>
        <v>14</v>
      </c>
      <c r="K6973">
        <f>AVERAGE(D6973:D6977)</f>
        <v>24</v>
      </c>
      <c r="L6973">
        <f>AVERAGE(D6973:D6992)</f>
        <v>24</v>
      </c>
      <c r="M6973">
        <f>K6973-L6973</f>
        <v>0</v>
      </c>
      <c r="N6973" t="str">
        <f>IF(K6973&gt;L6973,"HIGH ZONE BIAS",IF(K6973&lt;L6973,"LOW ZONE BIAS","EQUILIBRIUM"))</f>
        <v>EQUILIBRIUM</v>
      </c>
    </row>
    <row r="6974">
      <c r="A6974">
        <v>20597</v>
      </c>
      <c r="B6974" t="str">
        <v>2021-01-05</v>
      </c>
      <c r="C6974" t="str">
        <v>Evening</v>
      </c>
      <c r="D6974">
        <v>10</v>
      </c>
      <c r="E6974" t="str">
        <f>IF(MOD(D6974,2)=0,"EVEN","ODD")</f>
        <v>EVEN</v>
      </c>
      <c r="F6974" t="str">
        <f>IF(D6974&lt;=18,"LOW (1-18)","HIGH (19-36)")</f>
        <v>LOW (1-18)</v>
      </c>
      <c r="G6974">
        <f>INT((D6974-1)/6)+1</f>
        <v>2</v>
      </c>
      <c r="H6974">
        <f>MOD(D6974-1,6)+1</f>
        <v>4</v>
      </c>
      <c r="I6974">
        <f>37-D6974</f>
        <v>27</v>
      </c>
      <c r="J6974">
        <f>ABS(D6974-D6975)</f>
        <v>3</v>
      </c>
      <c r="K6974">
        <f>AVERAGE(D6974:D6978)</f>
        <v>10</v>
      </c>
      <c r="L6974">
        <f>AVERAGE(D6974:D6993)</f>
        <v>10</v>
      </c>
      <c r="M6974">
        <f>K6974-L6974</f>
        <v>0</v>
      </c>
      <c r="N6974" t="str">
        <f>IF(K6974&gt;L6974,"HIGH ZONE BIAS",IF(K6974&lt;L6974,"LOW ZONE BIAS","EQUILIBRIUM"))</f>
        <v>EQUILIBRIUM</v>
      </c>
    </row>
    <row r="6975">
      <c r="A6975">
        <v>20596</v>
      </c>
      <c r="B6975" t="str">
        <v>2021-01-05</v>
      </c>
      <c r="C6975" t="str">
        <v>Afternoon</v>
      </c>
      <c r="D6975">
        <v>7</v>
      </c>
      <c r="E6975" t="str">
        <f>IF(MOD(D6975,2)=0,"EVEN","ODD")</f>
        <v>ODD</v>
      </c>
      <c r="F6975" t="str">
        <f>IF(D6975&lt;=18,"LOW (1-18)","HIGH (19-36)")</f>
        <v>LOW (1-18)</v>
      </c>
      <c r="G6975">
        <f>INT((D6975-1)/6)+1</f>
        <v>2</v>
      </c>
      <c r="H6975">
        <f>MOD(D6975-1,6)+1</f>
        <v>1</v>
      </c>
      <c r="I6975">
        <f>37-D6975</f>
        <v>30</v>
      </c>
      <c r="J6975">
        <f>ABS(D6975-D6976)</f>
        <v>24</v>
      </c>
      <c r="K6975">
        <f>AVERAGE(D6975:D6979)</f>
        <v>7</v>
      </c>
      <c r="L6975">
        <f>AVERAGE(D6975:D6994)</f>
        <v>7</v>
      </c>
      <c r="M6975">
        <f>K6975-L6975</f>
        <v>0</v>
      </c>
      <c r="N6975" t="str">
        <f>IF(K6975&gt;L6975,"HIGH ZONE BIAS",IF(K6975&lt;L6975,"LOW ZONE BIAS","EQUILIBRIUM"))</f>
        <v>EQUILIBRIUM</v>
      </c>
    </row>
    <row r="6976">
      <c r="A6976">
        <v>20595</v>
      </c>
      <c r="B6976" t="str">
        <v>2021-01-05</v>
      </c>
      <c r="C6976" t="str">
        <v>Midday</v>
      </c>
      <c r="D6976">
        <v>31</v>
      </c>
      <c r="E6976" t="str">
        <f>IF(MOD(D6976,2)=0,"EVEN","ODD")</f>
        <v>ODD</v>
      </c>
      <c r="F6976" t="str">
        <f>IF(D6976&lt;=18,"LOW (1-18)","HIGH (19-36)")</f>
        <v>HIGH (19-36)</v>
      </c>
      <c r="G6976">
        <f>INT((D6976-1)/6)+1</f>
        <v>6</v>
      </c>
      <c r="H6976">
        <f>MOD(D6976-1,6)+1</f>
        <v>1</v>
      </c>
      <c r="I6976">
        <f>37-D6976</f>
        <v>6</v>
      </c>
      <c r="J6976">
        <f>ABS(D6976-D6977)</f>
        <v>28</v>
      </c>
      <c r="K6976">
        <f>AVERAGE(D6976:D6980)</f>
        <v>31</v>
      </c>
      <c r="L6976">
        <f>AVERAGE(D6976:D6995)</f>
        <v>31</v>
      </c>
      <c r="M6976">
        <f>K6976-L6976</f>
        <v>0</v>
      </c>
      <c r="N6976" t="str">
        <f>IF(K6976&gt;L6976,"HIGH ZONE BIAS",IF(K6976&lt;L6976,"LOW ZONE BIAS","EQUILIBRIUM"))</f>
        <v>EQUILIBRIUM</v>
      </c>
    </row>
    <row r="6977">
      <c r="A6977">
        <v>20594</v>
      </c>
      <c r="B6977" t="str">
        <v>2021-01-05</v>
      </c>
      <c r="C6977" t="str">
        <v>Morning</v>
      </c>
      <c r="D6977">
        <v>3</v>
      </c>
      <c r="E6977" t="str">
        <f>IF(MOD(D6977,2)=0,"EVEN","ODD")</f>
        <v>ODD</v>
      </c>
      <c r="F6977" t="str">
        <f>IF(D6977&lt;=18,"LOW (1-18)","HIGH (19-36)")</f>
        <v>LOW (1-18)</v>
      </c>
      <c r="G6977">
        <f>INT((D6977-1)/6)+1</f>
        <v>1</v>
      </c>
      <c r="H6977">
        <f>MOD(D6977-1,6)+1</f>
        <v>3</v>
      </c>
      <c r="I6977">
        <f>37-D6977</f>
        <v>34</v>
      </c>
      <c r="J6977">
        <f>ABS(D6977-D6978)</f>
        <v>21</v>
      </c>
      <c r="K6977">
        <f>AVERAGE(D6977:D6981)</f>
        <v>3</v>
      </c>
      <c r="L6977">
        <f>AVERAGE(D6977:D6996)</f>
        <v>3</v>
      </c>
      <c r="M6977">
        <f>K6977-L6977</f>
        <v>0</v>
      </c>
      <c r="N6977" t="str">
        <f>IF(K6977&gt;L6977,"HIGH ZONE BIAS",IF(K6977&lt;L6977,"LOW ZONE BIAS","EQUILIBRIUM"))</f>
        <v>EQUILIBRIUM</v>
      </c>
    </row>
    <row r="6978">
      <c r="A6978">
        <v>20593</v>
      </c>
      <c r="B6978" t="str">
        <v>2021-01-04</v>
      </c>
      <c r="C6978" t="str">
        <v>Evening</v>
      </c>
      <c r="D6978">
        <v>24</v>
      </c>
      <c r="E6978" t="str">
        <f>IF(MOD(D6978,2)=0,"EVEN","ODD")</f>
        <v>EVEN</v>
      </c>
      <c r="F6978" t="str">
        <f>IF(D6978&lt;=18,"LOW (1-18)","HIGH (19-36)")</f>
        <v>HIGH (19-36)</v>
      </c>
      <c r="G6978">
        <f>INT((D6978-1)/6)+1</f>
        <v>4</v>
      </c>
      <c r="H6978">
        <f>MOD(D6978-1,6)+1</f>
        <v>6</v>
      </c>
      <c r="I6978">
        <f>37-D6978</f>
        <v>13</v>
      </c>
      <c r="J6978">
        <f>ABS(D6978-D6979)</f>
        <v>3</v>
      </c>
      <c r="K6978">
        <f>AVERAGE(D6978:D6982)</f>
        <v>24</v>
      </c>
      <c r="L6978">
        <f>AVERAGE(D6978:D6997)</f>
        <v>24</v>
      </c>
      <c r="M6978">
        <f>K6978-L6978</f>
        <v>0</v>
      </c>
      <c r="N6978" t="str">
        <f>IF(K6978&gt;L6978,"HIGH ZONE BIAS",IF(K6978&lt;L6978,"LOW ZONE BIAS","EQUILIBRIUM"))</f>
        <v>EQUILIBRIUM</v>
      </c>
    </row>
    <row r="6979">
      <c r="A6979">
        <v>20592</v>
      </c>
      <c r="B6979" t="str">
        <v>2021-01-04</v>
      </c>
      <c r="C6979" t="str">
        <v>Afternoon</v>
      </c>
      <c r="D6979">
        <v>27</v>
      </c>
      <c r="E6979" t="str">
        <f>IF(MOD(D6979,2)=0,"EVEN","ODD")</f>
        <v>ODD</v>
      </c>
      <c r="F6979" t="str">
        <f>IF(D6979&lt;=18,"LOW (1-18)","HIGH (19-36)")</f>
        <v>HIGH (19-36)</v>
      </c>
      <c r="G6979">
        <f>INT((D6979-1)/6)+1</f>
        <v>5</v>
      </c>
      <c r="H6979">
        <f>MOD(D6979-1,6)+1</f>
        <v>3</v>
      </c>
      <c r="I6979">
        <f>37-D6979</f>
        <v>10</v>
      </c>
      <c r="J6979">
        <f>ABS(D6979-D6980)</f>
        <v>26</v>
      </c>
      <c r="K6979">
        <f>AVERAGE(D6979:D6983)</f>
        <v>27</v>
      </c>
      <c r="L6979">
        <f>AVERAGE(D6979:D6998)</f>
        <v>27</v>
      </c>
      <c r="M6979">
        <f>K6979-L6979</f>
        <v>0</v>
      </c>
      <c r="N6979" t="str">
        <f>IF(K6979&gt;L6979,"HIGH ZONE BIAS",IF(K6979&lt;L6979,"LOW ZONE BIAS","EQUILIBRIUM"))</f>
        <v>EQUILIBRIUM</v>
      </c>
    </row>
    <row r="6980">
      <c r="A6980">
        <v>20591</v>
      </c>
      <c r="B6980" t="str">
        <v>2021-01-04</v>
      </c>
      <c r="C6980" t="str">
        <v>Midday</v>
      </c>
      <c r="D6980">
        <v>1</v>
      </c>
      <c r="E6980" t="str">
        <f>IF(MOD(D6980,2)=0,"EVEN","ODD")</f>
        <v>ODD</v>
      </c>
      <c r="F6980" t="str">
        <f>IF(D6980&lt;=18,"LOW (1-18)","HIGH (19-36)")</f>
        <v>LOW (1-18)</v>
      </c>
      <c r="G6980">
        <f>INT((D6980-1)/6)+1</f>
        <v>1</v>
      </c>
      <c r="H6980">
        <f>MOD(D6980-1,6)+1</f>
        <v>1</v>
      </c>
      <c r="I6980">
        <f>37-D6980</f>
        <v>36</v>
      </c>
      <c r="J6980">
        <f>ABS(D6980-D6981)</f>
        <v>26</v>
      </c>
      <c r="K6980">
        <f>AVERAGE(D6980:D6984)</f>
        <v>1</v>
      </c>
      <c r="L6980">
        <f>AVERAGE(D6980:D6999)</f>
        <v>1</v>
      </c>
      <c r="M6980">
        <f>K6980-L6980</f>
        <v>0</v>
      </c>
      <c r="N6980" t="str">
        <f>IF(K6980&gt;L6980,"HIGH ZONE BIAS",IF(K6980&lt;L6980,"LOW ZONE BIAS","EQUILIBRIUM"))</f>
        <v>EQUILIBRIUM</v>
      </c>
    </row>
    <row r="6981">
      <c r="A6981">
        <v>20590</v>
      </c>
      <c r="B6981" t="str">
        <v>2021-01-04</v>
      </c>
      <c r="C6981" t="str">
        <v>Morning</v>
      </c>
      <c r="D6981">
        <v>27</v>
      </c>
      <c r="E6981" t="str">
        <f>IF(MOD(D6981,2)=0,"EVEN","ODD")</f>
        <v>ODD</v>
      </c>
      <c r="F6981" t="str">
        <f>IF(D6981&lt;=18,"LOW (1-18)","HIGH (19-36)")</f>
        <v>HIGH (19-36)</v>
      </c>
      <c r="G6981">
        <f>INT((D6981-1)/6)+1</f>
        <v>5</v>
      </c>
      <c r="H6981">
        <f>MOD(D6981-1,6)+1</f>
        <v>3</v>
      </c>
      <c r="I6981">
        <f>37-D6981</f>
        <v>10</v>
      </c>
      <c r="J6981">
        <f>ABS(D6981-D6982)</f>
        <v>3</v>
      </c>
      <c r="K6981">
        <f>AVERAGE(D6981:D6985)</f>
        <v>27</v>
      </c>
      <c r="L6981">
        <f>AVERAGE(D6981:D7000)</f>
        <v>27</v>
      </c>
      <c r="M6981">
        <f>K6981-L6981</f>
        <v>0</v>
      </c>
      <c r="N6981" t="str">
        <f>IF(K6981&gt;L6981,"HIGH ZONE BIAS",IF(K6981&lt;L6981,"LOW ZONE BIAS","EQUILIBRIUM"))</f>
        <v>EQUILIBRIUM</v>
      </c>
    </row>
    <row r="6982">
      <c r="A6982">
        <v>20589</v>
      </c>
      <c r="B6982" t="str">
        <v>2021-01-02</v>
      </c>
      <c r="C6982" t="str">
        <v>Evening</v>
      </c>
      <c r="D6982">
        <v>30</v>
      </c>
      <c r="E6982" t="str">
        <f>IF(MOD(D6982,2)=0,"EVEN","ODD")</f>
        <v>EVEN</v>
      </c>
      <c r="F6982" t="str">
        <f>IF(D6982&lt;=18,"LOW (1-18)","HIGH (19-36)")</f>
        <v>HIGH (19-36)</v>
      </c>
      <c r="G6982">
        <f>INT((D6982-1)/6)+1</f>
        <v>5</v>
      </c>
      <c r="H6982">
        <f>MOD(D6982-1,6)+1</f>
        <v>6</v>
      </c>
      <c r="I6982">
        <f>37-D6982</f>
        <v>7</v>
      </c>
      <c r="J6982">
        <f>ABS(D6982-D6983)</f>
        <v>28</v>
      </c>
      <c r="K6982">
        <f>AVERAGE(D6982:D6986)</f>
        <v>30</v>
      </c>
      <c r="L6982">
        <f>AVERAGE(D6982:D7001)</f>
        <v>30</v>
      </c>
      <c r="M6982">
        <f>K6982-L6982</f>
        <v>0</v>
      </c>
      <c r="N6982" t="str">
        <f>IF(K6982&gt;L6982,"HIGH ZONE BIAS",IF(K6982&lt;L6982,"LOW ZONE BIAS","EQUILIBRIUM"))</f>
        <v>EQUILIBRIUM</v>
      </c>
    </row>
    <row r="6983">
      <c r="A6983">
        <v>20588</v>
      </c>
      <c r="B6983" t="str">
        <v>2021-01-02</v>
      </c>
      <c r="C6983" t="str">
        <v>Afternoon</v>
      </c>
      <c r="D6983">
        <v>2</v>
      </c>
      <c r="E6983" t="str">
        <f>IF(MOD(D6983,2)=0,"EVEN","ODD")</f>
        <v>EVEN</v>
      </c>
      <c r="F6983" t="str">
        <f>IF(D6983&lt;=18,"LOW (1-18)","HIGH (19-36)")</f>
        <v>LOW (1-18)</v>
      </c>
      <c r="G6983">
        <f>INT((D6983-1)/6)+1</f>
        <v>1</v>
      </c>
      <c r="H6983">
        <f>MOD(D6983-1,6)+1</f>
        <v>2</v>
      </c>
      <c r="I6983">
        <f>37-D6983</f>
        <v>35</v>
      </c>
      <c r="J6983">
        <f>ABS(D6983-D6984)</f>
        <v>3</v>
      </c>
      <c r="K6983">
        <f>AVERAGE(D6983:D6987)</f>
        <v>2</v>
      </c>
      <c r="L6983">
        <f>AVERAGE(D6983:D7002)</f>
        <v>2</v>
      </c>
      <c r="M6983">
        <f>K6983-L6983</f>
        <v>0</v>
      </c>
      <c r="N6983" t="str">
        <f>IF(K6983&gt;L6983,"HIGH ZONE BIAS",IF(K6983&lt;L6983,"LOW ZONE BIAS","EQUILIBRIUM"))</f>
        <v>EQUILIBRIUM</v>
      </c>
    </row>
    <row r="6984">
      <c r="A6984">
        <v>20587</v>
      </c>
      <c r="B6984" t="str">
        <v>2021-01-02</v>
      </c>
      <c r="C6984" t="str">
        <v>Midday</v>
      </c>
      <c r="D6984">
        <v>5</v>
      </c>
      <c r="E6984" t="str">
        <f>IF(MOD(D6984,2)=0,"EVEN","ODD")</f>
        <v>ODD</v>
      </c>
      <c r="F6984" t="str">
        <f>IF(D6984&lt;=18,"LOW (1-18)","HIGH (19-36)")</f>
        <v>LOW (1-18)</v>
      </c>
      <c r="G6984">
        <f>INT((D6984-1)/6)+1</f>
        <v>1</v>
      </c>
      <c r="H6984">
        <f>MOD(D6984-1,6)+1</f>
        <v>5</v>
      </c>
      <c r="I6984">
        <f>37-D6984</f>
        <v>32</v>
      </c>
      <c r="J6984">
        <f>ABS(D6984-D6985)</f>
        <v>0</v>
      </c>
      <c r="K6984">
        <f>AVERAGE(D6984:D6988)</f>
        <v>5</v>
      </c>
      <c r="L6984">
        <f>AVERAGE(D6984:D7003)</f>
        <v>5</v>
      </c>
      <c r="M6984">
        <f>K6984-L6984</f>
        <v>0</v>
      </c>
      <c r="N6984" t="str">
        <f>IF(K6984&gt;L6984,"HIGH ZONE BIAS",IF(K6984&lt;L6984,"LOW ZONE BIAS","EQUILIBRIUM"))</f>
        <v>EQUILIBRIUM</v>
      </c>
    </row>
    <row r="6985">
      <c r="A6985">
        <v>20586</v>
      </c>
      <c r="B6985" t="str">
        <v>2021-01-02</v>
      </c>
      <c r="C6985" t="str">
        <v>Morning</v>
      </c>
      <c r="D6985">
        <v>5</v>
      </c>
      <c r="E6985" t="str">
        <f>IF(MOD(D6985,2)=0,"EVEN","ODD")</f>
        <v>ODD</v>
      </c>
      <c r="F6985" t="str">
        <f>IF(D6985&lt;=18,"LOW (1-18)","HIGH (19-36)")</f>
        <v>LOW (1-18)</v>
      </c>
      <c r="G6985">
        <f>INT((D6985-1)/6)+1</f>
        <v>1</v>
      </c>
      <c r="H6985">
        <f>MOD(D6985-1,6)+1</f>
        <v>5</v>
      </c>
      <c r="I6985">
        <f>37-D6985</f>
        <v>32</v>
      </c>
      <c r="J6985">
        <f>ABS(D6985-D6986)</f>
        <v>19</v>
      </c>
      <c r="K6985">
        <f>AVERAGE(D6985:D6989)</f>
        <v>5</v>
      </c>
      <c r="L6985">
        <f>AVERAGE(D6985:D7004)</f>
        <v>5</v>
      </c>
      <c r="M6985">
        <f>K6985-L6985</f>
        <v>0</v>
      </c>
      <c r="N6985" t="str">
        <f>IF(K6985&gt;L6985,"HIGH ZONE BIAS",IF(K6985&lt;L6985,"LOW ZONE BIAS","EQUILIBRIUM"))</f>
        <v>EQUILIBRIUM</v>
      </c>
    </row>
    <row r="6986">
      <c r="A6986">
        <v>20585</v>
      </c>
      <c r="B6986" t="str">
        <v>2021-01-01</v>
      </c>
      <c r="C6986" t="str">
        <v>Evening</v>
      </c>
      <c r="D6986">
        <v>24</v>
      </c>
      <c r="E6986" t="str">
        <f>IF(MOD(D6986,2)=0,"EVEN","ODD")</f>
        <v>EVEN</v>
      </c>
      <c r="F6986" t="str">
        <f>IF(D6986&lt;=18,"LOW (1-18)","HIGH (19-36)")</f>
        <v>HIGH (19-36)</v>
      </c>
      <c r="G6986">
        <f>INT((D6986-1)/6)+1</f>
        <v>4</v>
      </c>
      <c r="H6986">
        <f>MOD(D6986-1,6)+1</f>
        <v>6</v>
      </c>
      <c r="I6986">
        <f>37-D6986</f>
        <v>13</v>
      </c>
      <c r="J6986">
        <f>ABS(D6986-D6987)</f>
        <v>18</v>
      </c>
      <c r="K6986">
        <f>AVERAGE(D6986:D6990)</f>
        <v>24</v>
      </c>
      <c r="L6986">
        <f>AVERAGE(D6986:D7005)</f>
        <v>24</v>
      </c>
      <c r="M6986">
        <f>K6986-L6986</f>
        <v>0</v>
      </c>
      <c r="N6986" t="str">
        <f>IF(K6986&gt;L6986,"HIGH ZONE BIAS",IF(K6986&lt;L6986,"LOW ZONE BIAS","EQUILIBRIUM"))</f>
        <v>EQUILIBRIUM</v>
      </c>
    </row>
    <row r="6987">
      <c r="A6987">
        <v>20584</v>
      </c>
      <c r="B6987" t="str">
        <v>2021-01-01</v>
      </c>
      <c r="C6987" t="str">
        <v>Afternoon</v>
      </c>
      <c r="D6987">
        <v>6</v>
      </c>
      <c r="E6987" t="str">
        <f>IF(MOD(D6987,2)=0,"EVEN","ODD")</f>
        <v>EVEN</v>
      </c>
      <c r="F6987" t="str">
        <f>IF(D6987&lt;=18,"LOW (1-18)","HIGH (19-36)")</f>
        <v>LOW (1-18)</v>
      </c>
      <c r="G6987">
        <f>INT((D6987-1)/6)+1</f>
        <v>1</v>
      </c>
      <c r="H6987">
        <f>MOD(D6987-1,6)+1</f>
        <v>6</v>
      </c>
      <c r="I6987">
        <f>37-D6987</f>
        <v>31</v>
      </c>
      <c r="J6987">
        <f>ABS(D6987-D6988)</f>
        <v>9</v>
      </c>
      <c r="K6987">
        <f>AVERAGE(D6987:D6991)</f>
        <v>6</v>
      </c>
      <c r="L6987">
        <f>AVERAGE(D6987:D7006)</f>
        <v>6</v>
      </c>
      <c r="M6987">
        <f>K6987-L6987</f>
        <v>0</v>
      </c>
      <c r="N6987" t="str">
        <f>IF(K6987&gt;L6987,"HIGH ZONE BIAS",IF(K6987&lt;L6987,"LOW ZONE BIAS","EQUILIBRIUM"))</f>
        <v>EQUILIBRIUM</v>
      </c>
    </row>
    <row r="6988">
      <c r="A6988">
        <v>20583</v>
      </c>
      <c r="B6988" t="str">
        <v>2021-01-01</v>
      </c>
      <c r="C6988" t="str">
        <v>Midday</v>
      </c>
      <c r="D6988">
        <v>15</v>
      </c>
      <c r="E6988" t="str">
        <f>IF(MOD(D6988,2)=0,"EVEN","ODD")</f>
        <v>ODD</v>
      </c>
      <c r="F6988" t="str">
        <f>IF(D6988&lt;=18,"LOW (1-18)","HIGH (19-36)")</f>
        <v>LOW (1-18)</v>
      </c>
      <c r="G6988">
        <f>INT((D6988-1)/6)+1</f>
        <v>3</v>
      </c>
      <c r="H6988">
        <f>MOD(D6988-1,6)+1</f>
        <v>3</v>
      </c>
      <c r="I6988">
        <f>37-D6988</f>
        <v>22</v>
      </c>
      <c r="J6988">
        <f>ABS(D6988-D6989)</f>
        <v>10</v>
      </c>
      <c r="K6988">
        <f>AVERAGE(D6988:D6992)</f>
        <v>15</v>
      </c>
      <c r="L6988">
        <f>AVERAGE(D6988:D7007)</f>
        <v>15</v>
      </c>
      <c r="M6988">
        <f>K6988-L6988</f>
        <v>0</v>
      </c>
      <c r="N6988" t="str">
        <f>IF(K6988&gt;L6988,"HIGH ZONE BIAS",IF(K6988&lt;L6988,"LOW ZONE BIAS","EQUILIBRIUM"))</f>
        <v>EQUILIBRIUM</v>
      </c>
    </row>
    <row r="6989">
      <c r="A6989">
        <v>20582</v>
      </c>
      <c r="B6989" t="str">
        <v>2021-01-01</v>
      </c>
      <c r="C6989" t="str">
        <v>Morning</v>
      </c>
      <c r="D6989">
        <v>25</v>
      </c>
      <c r="E6989" t="str">
        <f>IF(MOD(D6989,2)=0,"EVEN","ODD")</f>
        <v>ODD</v>
      </c>
      <c r="F6989" t="str">
        <f>IF(D6989&lt;=18,"LOW (1-18)","HIGH (19-36)")</f>
        <v>HIGH (19-36)</v>
      </c>
      <c r="G6989">
        <f>INT((D6989-1)/6)+1</f>
        <v>5</v>
      </c>
      <c r="H6989">
        <f>MOD(D6989-1,6)+1</f>
        <v>1</v>
      </c>
      <c r="I6989">
        <f>37-D6989</f>
        <v>12</v>
      </c>
      <c r="J6989">
        <f>ABS(D6989-D6990)</f>
        <v>19</v>
      </c>
      <c r="K6989">
        <f>AVERAGE(D6989:D6993)</f>
        <v>25</v>
      </c>
      <c r="L6989">
        <f>AVERAGE(D6989:D7008)</f>
        <v>25</v>
      </c>
      <c r="M6989">
        <f>K6989-L6989</f>
        <v>0</v>
      </c>
      <c r="N6989" t="str">
        <f>IF(K6989&gt;L6989,"HIGH ZONE BIAS",IF(K6989&lt;L6989,"LOW ZONE BIAS","EQUILIBRIUM"))</f>
        <v>EQUILIBRIUM</v>
      </c>
    </row>
    <row r="6990">
      <c r="A6990">
        <v>20581</v>
      </c>
      <c r="B6990" t="str">
        <v>2020-12-31</v>
      </c>
      <c r="C6990" t="str">
        <v>Evening</v>
      </c>
      <c r="D6990">
        <v>6</v>
      </c>
      <c r="E6990" t="str">
        <f>IF(MOD(D6990,2)=0,"EVEN","ODD")</f>
        <v>EVEN</v>
      </c>
      <c r="F6990" t="str">
        <f>IF(D6990&lt;=18,"LOW (1-18)","HIGH (19-36)")</f>
        <v>LOW (1-18)</v>
      </c>
      <c r="G6990">
        <f>INT((D6990-1)/6)+1</f>
        <v>1</v>
      </c>
      <c r="H6990">
        <f>MOD(D6990-1,6)+1</f>
        <v>6</v>
      </c>
      <c r="I6990">
        <f>37-D6990</f>
        <v>31</v>
      </c>
      <c r="J6990">
        <f>ABS(D6990-D6991)</f>
        <v>14</v>
      </c>
      <c r="K6990">
        <f>AVERAGE(D6990:D6994)</f>
        <v>6</v>
      </c>
      <c r="L6990">
        <f>AVERAGE(D6990:D7009)</f>
        <v>6</v>
      </c>
      <c r="M6990">
        <f>K6990-L6990</f>
        <v>0</v>
      </c>
      <c r="N6990" t="str">
        <f>IF(K6990&gt;L6990,"HIGH ZONE BIAS",IF(K6990&lt;L6990,"LOW ZONE BIAS","EQUILIBRIUM"))</f>
        <v>EQUILIBRIUM</v>
      </c>
    </row>
    <row r="6991">
      <c r="A6991">
        <v>20580</v>
      </c>
      <c r="B6991" t="str">
        <v>2020-12-31</v>
      </c>
      <c r="C6991" t="str">
        <v>Afternoon</v>
      </c>
      <c r="D6991">
        <v>20</v>
      </c>
      <c r="E6991" t="str">
        <f>IF(MOD(D6991,2)=0,"EVEN","ODD")</f>
        <v>EVEN</v>
      </c>
      <c r="F6991" t="str">
        <f>IF(D6991&lt;=18,"LOW (1-18)","HIGH (19-36)")</f>
        <v>HIGH (19-36)</v>
      </c>
      <c r="G6991">
        <f>INT((D6991-1)/6)+1</f>
        <v>4</v>
      </c>
      <c r="H6991">
        <f>MOD(D6991-1,6)+1</f>
        <v>2</v>
      </c>
      <c r="I6991">
        <f>37-D6991</f>
        <v>17</v>
      </c>
      <c r="J6991">
        <f>ABS(D6991-D6992)</f>
        <v>10</v>
      </c>
      <c r="K6991">
        <f>AVERAGE(D6991:D6995)</f>
        <v>20</v>
      </c>
      <c r="L6991">
        <f>AVERAGE(D6991:D7010)</f>
        <v>20</v>
      </c>
      <c r="M6991">
        <f>K6991-L6991</f>
        <v>0</v>
      </c>
      <c r="N6991" t="str">
        <f>IF(K6991&gt;L6991,"HIGH ZONE BIAS",IF(K6991&lt;L6991,"LOW ZONE BIAS","EQUILIBRIUM"))</f>
        <v>EQUILIBRIUM</v>
      </c>
    </row>
    <row r="6992">
      <c r="A6992">
        <v>20579</v>
      </c>
      <c r="B6992" t="str">
        <v>2020-12-31</v>
      </c>
      <c r="C6992" t="str">
        <v>Midday</v>
      </c>
      <c r="D6992">
        <v>30</v>
      </c>
      <c r="E6992" t="str">
        <f>IF(MOD(D6992,2)=0,"EVEN","ODD")</f>
        <v>EVEN</v>
      </c>
      <c r="F6992" t="str">
        <f>IF(D6992&lt;=18,"LOW (1-18)","HIGH (19-36)")</f>
        <v>HIGH (19-36)</v>
      </c>
      <c r="G6992">
        <f>INT((D6992-1)/6)+1</f>
        <v>5</v>
      </c>
      <c r="H6992">
        <f>MOD(D6992-1,6)+1</f>
        <v>6</v>
      </c>
      <c r="I6992">
        <f>37-D6992</f>
        <v>7</v>
      </c>
      <c r="J6992">
        <f>ABS(D6992-D6993)</f>
        <v>9</v>
      </c>
      <c r="K6992">
        <f>AVERAGE(D6992:D6996)</f>
        <v>30</v>
      </c>
      <c r="L6992">
        <f>AVERAGE(D6992:D7011)</f>
        <v>30</v>
      </c>
      <c r="M6992">
        <f>K6992-L6992</f>
        <v>0</v>
      </c>
      <c r="N6992" t="str">
        <f>IF(K6992&gt;L6992,"HIGH ZONE BIAS",IF(K6992&lt;L6992,"LOW ZONE BIAS","EQUILIBRIUM"))</f>
        <v>EQUILIBRIUM</v>
      </c>
    </row>
    <row r="6993">
      <c r="A6993">
        <v>20578</v>
      </c>
      <c r="B6993" t="str">
        <v>2020-12-31</v>
      </c>
      <c r="C6993" t="str">
        <v>Morning</v>
      </c>
      <c r="D6993">
        <v>21</v>
      </c>
      <c r="E6993" t="str">
        <f>IF(MOD(D6993,2)=0,"EVEN","ODD")</f>
        <v>ODD</v>
      </c>
      <c r="F6993" t="str">
        <f>IF(D6993&lt;=18,"LOW (1-18)","HIGH (19-36)")</f>
        <v>HIGH (19-36)</v>
      </c>
      <c r="G6993">
        <f>INT((D6993-1)/6)+1</f>
        <v>4</v>
      </c>
      <c r="H6993">
        <f>MOD(D6993-1,6)+1</f>
        <v>3</v>
      </c>
      <c r="I6993">
        <f>37-D6993</f>
        <v>16</v>
      </c>
      <c r="J6993">
        <f>ABS(D6993-D6994)</f>
        <v>8</v>
      </c>
      <c r="K6993">
        <f>AVERAGE(D6993:D6997)</f>
        <v>21</v>
      </c>
      <c r="L6993">
        <f>AVERAGE(D6993:D7012)</f>
        <v>21</v>
      </c>
      <c r="M6993">
        <f>K6993-L6993</f>
        <v>0</v>
      </c>
      <c r="N6993" t="str">
        <f>IF(K6993&gt;L6993,"HIGH ZONE BIAS",IF(K6993&lt;L6993,"LOW ZONE BIAS","EQUILIBRIUM"))</f>
        <v>EQUILIBRIUM</v>
      </c>
    </row>
    <row r="6994">
      <c r="A6994">
        <v>20577</v>
      </c>
      <c r="B6994" t="str">
        <v>2020-12-30</v>
      </c>
      <c r="C6994" t="str">
        <v>Evening</v>
      </c>
      <c r="D6994">
        <v>29</v>
      </c>
      <c r="E6994" t="str">
        <f>IF(MOD(D6994,2)=0,"EVEN","ODD")</f>
        <v>ODD</v>
      </c>
      <c r="F6994" t="str">
        <f>IF(D6994&lt;=18,"LOW (1-18)","HIGH (19-36)")</f>
        <v>HIGH (19-36)</v>
      </c>
      <c r="G6994">
        <f>INT((D6994-1)/6)+1</f>
        <v>5</v>
      </c>
      <c r="H6994">
        <f>MOD(D6994-1,6)+1</f>
        <v>5</v>
      </c>
      <c r="I6994">
        <f>37-D6994</f>
        <v>8</v>
      </c>
      <c r="J6994">
        <f>ABS(D6994-D6995)</f>
        <v>2</v>
      </c>
      <c r="K6994">
        <f>AVERAGE(D6994:D6998)</f>
        <v>29</v>
      </c>
      <c r="L6994">
        <f>AVERAGE(D6994:D7013)</f>
        <v>29</v>
      </c>
      <c r="M6994">
        <f>K6994-L6994</f>
        <v>0</v>
      </c>
      <c r="N6994" t="str">
        <f>IF(K6994&gt;L6994,"HIGH ZONE BIAS",IF(K6994&lt;L6994,"LOW ZONE BIAS","EQUILIBRIUM"))</f>
        <v>EQUILIBRIUM</v>
      </c>
    </row>
    <row r="6995">
      <c r="A6995">
        <v>20576</v>
      </c>
      <c r="B6995" t="str">
        <v>2020-12-30</v>
      </c>
      <c r="C6995" t="str">
        <v>Afternoon</v>
      </c>
      <c r="D6995">
        <v>27</v>
      </c>
      <c r="E6995" t="str">
        <f>IF(MOD(D6995,2)=0,"EVEN","ODD")</f>
        <v>ODD</v>
      </c>
      <c r="F6995" t="str">
        <f>IF(D6995&lt;=18,"LOW (1-18)","HIGH (19-36)")</f>
        <v>HIGH (19-36)</v>
      </c>
      <c r="G6995">
        <f>INT((D6995-1)/6)+1</f>
        <v>5</v>
      </c>
      <c r="H6995">
        <f>MOD(D6995-1,6)+1</f>
        <v>3</v>
      </c>
      <c r="I6995">
        <f>37-D6995</f>
        <v>10</v>
      </c>
      <c r="J6995">
        <f>ABS(D6995-D6996)</f>
        <v>7</v>
      </c>
      <c r="K6995">
        <f>AVERAGE(D6995:D6999)</f>
        <v>27</v>
      </c>
      <c r="L6995">
        <f>AVERAGE(D6995:D7014)</f>
        <v>27</v>
      </c>
      <c r="M6995">
        <f>K6995-L6995</f>
        <v>0</v>
      </c>
      <c r="N6995" t="str">
        <f>IF(K6995&gt;L6995,"HIGH ZONE BIAS",IF(K6995&lt;L6995,"LOW ZONE BIAS","EQUILIBRIUM"))</f>
        <v>EQUILIBRIUM</v>
      </c>
    </row>
    <row r="6996">
      <c r="A6996">
        <v>20575</v>
      </c>
      <c r="B6996" t="str">
        <v>2020-12-30</v>
      </c>
      <c r="C6996" t="str">
        <v>Midday</v>
      </c>
      <c r="D6996">
        <v>20</v>
      </c>
      <c r="E6996" t="str">
        <f>IF(MOD(D6996,2)=0,"EVEN","ODD")</f>
        <v>EVEN</v>
      </c>
      <c r="F6996" t="str">
        <f>IF(D6996&lt;=18,"LOW (1-18)","HIGH (19-36)")</f>
        <v>HIGH (19-36)</v>
      </c>
      <c r="G6996">
        <f>INT((D6996-1)/6)+1</f>
        <v>4</v>
      </c>
      <c r="H6996">
        <f>MOD(D6996-1,6)+1</f>
        <v>2</v>
      </c>
      <c r="I6996">
        <f>37-D6996</f>
        <v>17</v>
      </c>
      <c r="J6996">
        <f>ABS(D6996-D6997)</f>
        <v>1</v>
      </c>
      <c r="K6996">
        <f>AVERAGE(D6996:D7000)</f>
        <v>20</v>
      </c>
      <c r="L6996">
        <f>AVERAGE(D6996:D7015)</f>
        <v>20</v>
      </c>
      <c r="M6996">
        <f>K6996-L6996</f>
        <v>0</v>
      </c>
      <c r="N6996" t="str">
        <f>IF(K6996&gt;L6996,"HIGH ZONE BIAS",IF(K6996&lt;L6996,"LOW ZONE BIAS","EQUILIBRIUM"))</f>
        <v>EQUILIBRIUM</v>
      </c>
    </row>
    <row r="6997">
      <c r="A6997">
        <v>20574</v>
      </c>
      <c r="B6997" t="str">
        <v>2020-12-30</v>
      </c>
      <c r="C6997" t="str">
        <v>Morning</v>
      </c>
      <c r="D6997">
        <v>21</v>
      </c>
      <c r="E6997" t="str">
        <f>IF(MOD(D6997,2)=0,"EVEN","ODD")</f>
        <v>ODD</v>
      </c>
      <c r="F6997" t="str">
        <f>IF(D6997&lt;=18,"LOW (1-18)","HIGH (19-36)")</f>
        <v>HIGH (19-36)</v>
      </c>
      <c r="G6997">
        <f>INT((D6997-1)/6)+1</f>
        <v>4</v>
      </c>
      <c r="H6997">
        <f>MOD(D6997-1,6)+1</f>
        <v>3</v>
      </c>
      <c r="I6997">
        <f>37-D6997</f>
        <v>16</v>
      </c>
      <c r="J6997">
        <f>ABS(D6997-D6998)</f>
        <v>2</v>
      </c>
      <c r="K6997">
        <f>AVERAGE(D6997:D7001)</f>
        <v>21</v>
      </c>
      <c r="L6997">
        <f>AVERAGE(D6997:D7016)</f>
        <v>21</v>
      </c>
      <c r="M6997">
        <f>K6997-L6997</f>
        <v>0</v>
      </c>
      <c r="N6997" t="str">
        <f>IF(K6997&gt;L6997,"HIGH ZONE BIAS",IF(K6997&lt;L6997,"LOW ZONE BIAS","EQUILIBRIUM"))</f>
        <v>EQUILIBRIUM</v>
      </c>
    </row>
    <row r="6998">
      <c r="A6998">
        <v>20573</v>
      </c>
      <c r="B6998" t="str">
        <v>2020-12-29</v>
      </c>
      <c r="C6998" t="str">
        <v>Evening</v>
      </c>
      <c r="D6998">
        <v>23</v>
      </c>
      <c r="E6998" t="str">
        <f>IF(MOD(D6998,2)=0,"EVEN","ODD")</f>
        <v>ODD</v>
      </c>
      <c r="F6998" t="str">
        <f>IF(D6998&lt;=18,"LOW (1-18)","HIGH (19-36)")</f>
        <v>HIGH (19-36)</v>
      </c>
      <c r="G6998">
        <f>INT((D6998-1)/6)+1</f>
        <v>4</v>
      </c>
      <c r="H6998">
        <f>MOD(D6998-1,6)+1</f>
        <v>5</v>
      </c>
      <c r="I6998">
        <f>37-D6998</f>
        <v>14</v>
      </c>
      <c r="J6998">
        <f>ABS(D6998-D6999)</f>
        <v>13</v>
      </c>
      <c r="K6998">
        <f>AVERAGE(D6998:D7002)</f>
        <v>23</v>
      </c>
      <c r="L6998">
        <f>AVERAGE(D6998:D7017)</f>
        <v>23</v>
      </c>
      <c r="M6998">
        <f>K6998-L6998</f>
        <v>0</v>
      </c>
      <c r="N6998" t="str">
        <f>IF(K6998&gt;L6998,"HIGH ZONE BIAS",IF(K6998&lt;L6998,"LOW ZONE BIAS","EQUILIBRIUM"))</f>
        <v>EQUILIBRIUM</v>
      </c>
    </row>
    <row r="6999">
      <c r="A6999">
        <v>20572</v>
      </c>
      <c r="B6999" t="str">
        <v>2020-12-29</v>
      </c>
      <c r="C6999" t="str">
        <v>Afternoon</v>
      </c>
      <c r="D6999">
        <v>36</v>
      </c>
      <c r="E6999" t="str">
        <f>IF(MOD(D6999,2)=0,"EVEN","ODD")</f>
        <v>EVEN</v>
      </c>
      <c r="F6999" t="str">
        <f>IF(D6999&lt;=18,"LOW (1-18)","HIGH (19-36)")</f>
        <v>HIGH (19-36)</v>
      </c>
      <c r="G6999">
        <f>INT((D6999-1)/6)+1</f>
        <v>6</v>
      </c>
      <c r="H6999">
        <f>MOD(D6999-1,6)+1</f>
        <v>6</v>
      </c>
      <c r="I6999">
        <f>37-D6999</f>
        <v>1</v>
      </c>
      <c r="J6999">
        <f>ABS(D6999-D7000)</f>
        <v>7</v>
      </c>
      <c r="K6999">
        <f>AVERAGE(D6999:D7003)</f>
        <v>36</v>
      </c>
      <c r="L6999">
        <f>AVERAGE(D6999:D7018)</f>
        <v>36</v>
      </c>
      <c r="M6999">
        <f>K6999-L6999</f>
        <v>0</v>
      </c>
      <c r="N6999" t="str">
        <f>IF(K6999&gt;L6999,"HIGH ZONE BIAS",IF(K6999&lt;L6999,"LOW ZONE BIAS","EQUILIBRIUM"))</f>
        <v>EQUILIBRIUM</v>
      </c>
    </row>
    <row r="7000">
      <c r="A7000">
        <v>20571</v>
      </c>
      <c r="B7000" t="str">
        <v>2020-12-29</v>
      </c>
      <c r="C7000" t="str">
        <v>Midday</v>
      </c>
      <c r="D7000">
        <v>29</v>
      </c>
      <c r="E7000" t="str">
        <f>IF(MOD(D7000,2)=0,"EVEN","ODD")</f>
        <v>ODD</v>
      </c>
      <c r="F7000" t="str">
        <f>IF(D7000&lt;=18,"LOW (1-18)","HIGH (19-36)")</f>
        <v>HIGH (19-36)</v>
      </c>
      <c r="G7000">
        <f>INT((D7000-1)/6)+1</f>
        <v>5</v>
      </c>
      <c r="H7000">
        <f>MOD(D7000-1,6)+1</f>
        <v>5</v>
      </c>
      <c r="I7000">
        <f>37-D7000</f>
        <v>8</v>
      </c>
      <c r="J7000">
        <f>ABS(D7000-D7001)</f>
        <v>6</v>
      </c>
      <c r="K7000">
        <f>AVERAGE(D7000:D7004)</f>
        <v>29</v>
      </c>
      <c r="L7000">
        <f>AVERAGE(D7000:D7019)</f>
        <v>29</v>
      </c>
      <c r="M7000">
        <f>K7000-L7000</f>
        <v>0</v>
      </c>
      <c r="N7000" t="str">
        <f>IF(K7000&gt;L7000,"HIGH ZONE BIAS",IF(K7000&lt;L7000,"LOW ZONE BIAS","EQUILIBRIUM"))</f>
        <v>EQUILIBRIUM</v>
      </c>
    </row>
    <row r="7001">
      <c r="A7001">
        <v>20570</v>
      </c>
      <c r="B7001" t="str">
        <v>2020-12-29</v>
      </c>
      <c r="C7001" t="str">
        <v>Morning</v>
      </c>
      <c r="D7001">
        <v>23</v>
      </c>
      <c r="E7001" t="str">
        <f>IF(MOD(D7001,2)=0,"EVEN","ODD")</f>
        <v>ODD</v>
      </c>
      <c r="F7001" t="str">
        <f>IF(D7001&lt;=18,"LOW (1-18)","HIGH (19-36)")</f>
        <v>HIGH (19-36)</v>
      </c>
      <c r="G7001">
        <f>INT((D7001-1)/6)+1</f>
        <v>4</v>
      </c>
      <c r="H7001">
        <f>MOD(D7001-1,6)+1</f>
        <v>5</v>
      </c>
      <c r="I7001">
        <f>37-D7001</f>
        <v>14</v>
      </c>
      <c r="J7001">
        <f>ABS(D7001-D7002)</f>
        <v>8</v>
      </c>
      <c r="K7001">
        <f>AVERAGE(D7001:D7005)</f>
        <v>23</v>
      </c>
      <c r="L7001">
        <f>AVERAGE(D7001:D7020)</f>
        <v>23</v>
      </c>
      <c r="M7001">
        <f>K7001-L7001</f>
        <v>0</v>
      </c>
      <c r="N7001" t="str">
        <f>IF(K7001&gt;L7001,"HIGH ZONE BIAS",IF(K7001&lt;L7001,"LOW ZONE BIAS","EQUILIBRIUM"))</f>
        <v>EQUILIBRIUM</v>
      </c>
    </row>
    <row r="7002">
      <c r="A7002">
        <v>20569</v>
      </c>
      <c r="B7002" t="str">
        <v>2020-12-28</v>
      </c>
      <c r="C7002" t="str">
        <v>Evening</v>
      </c>
      <c r="D7002">
        <v>15</v>
      </c>
      <c r="E7002" t="str">
        <f>IF(MOD(D7002,2)=0,"EVEN","ODD")</f>
        <v>ODD</v>
      </c>
      <c r="F7002" t="str">
        <f>IF(D7002&lt;=18,"LOW (1-18)","HIGH (19-36)")</f>
        <v>LOW (1-18)</v>
      </c>
      <c r="G7002">
        <f>INT((D7002-1)/6)+1</f>
        <v>3</v>
      </c>
      <c r="H7002">
        <f>MOD(D7002-1,6)+1</f>
        <v>3</v>
      </c>
      <c r="I7002">
        <f>37-D7002</f>
        <v>22</v>
      </c>
      <c r="J7002">
        <f>ABS(D7002-D7003)</f>
        <v>8</v>
      </c>
      <c r="K7002">
        <f>AVERAGE(D7002:D7006)</f>
        <v>15</v>
      </c>
      <c r="L7002">
        <f>AVERAGE(D7002:D7021)</f>
        <v>15</v>
      </c>
      <c r="M7002">
        <f>K7002-L7002</f>
        <v>0</v>
      </c>
      <c r="N7002" t="str">
        <f>IF(K7002&gt;L7002,"HIGH ZONE BIAS",IF(K7002&lt;L7002,"LOW ZONE BIAS","EQUILIBRIUM"))</f>
        <v>EQUILIBRIUM</v>
      </c>
    </row>
    <row r="7003">
      <c r="A7003">
        <v>20568</v>
      </c>
      <c r="B7003" t="str">
        <v>2020-12-28</v>
      </c>
      <c r="C7003" t="str">
        <v>Afternoon</v>
      </c>
      <c r="D7003">
        <v>7</v>
      </c>
      <c r="E7003" t="str">
        <f>IF(MOD(D7003,2)=0,"EVEN","ODD")</f>
        <v>ODD</v>
      </c>
      <c r="F7003" t="str">
        <f>IF(D7003&lt;=18,"LOW (1-18)","HIGH (19-36)")</f>
        <v>LOW (1-18)</v>
      </c>
      <c r="G7003">
        <f>INT((D7003-1)/6)+1</f>
        <v>2</v>
      </c>
      <c r="H7003">
        <f>MOD(D7003-1,6)+1</f>
        <v>1</v>
      </c>
      <c r="I7003">
        <f>37-D7003</f>
        <v>30</v>
      </c>
      <c r="J7003">
        <f>ABS(D7003-D7004)</f>
        <v>16</v>
      </c>
      <c r="K7003">
        <f>AVERAGE(D7003:D7007)</f>
        <v>7</v>
      </c>
      <c r="L7003">
        <f>AVERAGE(D7003:D7022)</f>
        <v>7</v>
      </c>
      <c r="M7003">
        <f>K7003-L7003</f>
        <v>0</v>
      </c>
      <c r="N7003" t="str">
        <f>IF(K7003&gt;L7003,"HIGH ZONE BIAS",IF(K7003&lt;L7003,"LOW ZONE BIAS","EQUILIBRIUM"))</f>
        <v>EQUILIBRIUM</v>
      </c>
    </row>
    <row r="7004">
      <c r="A7004">
        <v>20567</v>
      </c>
      <c r="B7004" t="str">
        <v>2020-12-28</v>
      </c>
      <c r="C7004" t="str">
        <v>Midday</v>
      </c>
      <c r="D7004">
        <v>23</v>
      </c>
      <c r="E7004" t="str">
        <f>IF(MOD(D7004,2)=0,"EVEN","ODD")</f>
        <v>ODD</v>
      </c>
      <c r="F7004" t="str">
        <f>IF(D7004&lt;=18,"LOW (1-18)","HIGH (19-36)")</f>
        <v>HIGH (19-36)</v>
      </c>
      <c r="G7004">
        <f>INT((D7004-1)/6)+1</f>
        <v>4</v>
      </c>
      <c r="H7004">
        <f>MOD(D7004-1,6)+1</f>
        <v>5</v>
      </c>
      <c r="I7004">
        <f>37-D7004</f>
        <v>14</v>
      </c>
      <c r="J7004">
        <f>ABS(D7004-D7005)</f>
        <v>5</v>
      </c>
      <c r="K7004">
        <f>AVERAGE(D7004:D7008)</f>
        <v>23</v>
      </c>
      <c r="L7004">
        <f>AVERAGE(D7004:D7023)</f>
        <v>23</v>
      </c>
      <c r="M7004">
        <f>K7004-L7004</f>
        <v>0</v>
      </c>
      <c r="N7004" t="str">
        <f>IF(K7004&gt;L7004,"HIGH ZONE BIAS",IF(K7004&lt;L7004,"LOW ZONE BIAS","EQUILIBRIUM"))</f>
        <v>EQUILIBRIUM</v>
      </c>
    </row>
    <row r="7005">
      <c r="A7005">
        <v>20566</v>
      </c>
      <c r="B7005" t="str">
        <v>2020-12-28</v>
      </c>
      <c r="C7005" t="str">
        <v>Morning</v>
      </c>
      <c r="D7005">
        <v>28</v>
      </c>
      <c r="E7005" t="str">
        <f>IF(MOD(D7005,2)=0,"EVEN","ODD")</f>
        <v>EVEN</v>
      </c>
      <c r="F7005" t="str">
        <f>IF(D7005&lt;=18,"LOW (1-18)","HIGH (19-36)")</f>
        <v>HIGH (19-36)</v>
      </c>
      <c r="G7005">
        <f>INT((D7005-1)/6)+1</f>
        <v>5</v>
      </c>
      <c r="H7005">
        <f>MOD(D7005-1,6)+1</f>
        <v>4</v>
      </c>
      <c r="I7005">
        <f>37-D7005</f>
        <v>9</v>
      </c>
      <c r="J7005">
        <f>ABS(D7005-D7006)</f>
        <v>14</v>
      </c>
      <c r="K7005">
        <f>AVERAGE(D7005:D7009)</f>
        <v>28</v>
      </c>
      <c r="L7005">
        <f>AVERAGE(D7005:D7024)</f>
        <v>28</v>
      </c>
      <c r="M7005">
        <f>K7005-L7005</f>
        <v>0</v>
      </c>
      <c r="N7005" t="str">
        <f>IF(K7005&gt;L7005,"HIGH ZONE BIAS",IF(K7005&lt;L7005,"LOW ZONE BIAS","EQUILIBRIUM"))</f>
        <v>EQUILIBRIUM</v>
      </c>
    </row>
    <row r="7006">
      <c r="A7006">
        <v>20565</v>
      </c>
      <c r="B7006" t="str">
        <v>2020-12-26</v>
      </c>
      <c r="C7006" t="str">
        <v>Evening</v>
      </c>
      <c r="D7006">
        <v>14</v>
      </c>
      <c r="E7006" t="str">
        <f>IF(MOD(D7006,2)=0,"EVEN","ODD")</f>
        <v>EVEN</v>
      </c>
      <c r="F7006" t="str">
        <f>IF(D7006&lt;=18,"LOW (1-18)","HIGH (19-36)")</f>
        <v>LOW (1-18)</v>
      </c>
      <c r="G7006">
        <f>INT((D7006-1)/6)+1</f>
        <v>3</v>
      </c>
      <c r="H7006">
        <f>MOD(D7006-1,6)+1</f>
        <v>2</v>
      </c>
      <c r="I7006">
        <f>37-D7006</f>
        <v>23</v>
      </c>
      <c r="J7006">
        <f>ABS(D7006-D7007)</f>
        <v>20</v>
      </c>
      <c r="K7006">
        <f>AVERAGE(D7006:D7010)</f>
        <v>14</v>
      </c>
      <c r="L7006">
        <f>AVERAGE(D7006:D7025)</f>
        <v>14</v>
      </c>
      <c r="M7006">
        <f>K7006-L7006</f>
        <v>0</v>
      </c>
      <c r="N7006" t="str">
        <f>IF(K7006&gt;L7006,"HIGH ZONE BIAS",IF(K7006&lt;L7006,"LOW ZONE BIAS","EQUILIBRIUM"))</f>
        <v>EQUILIBRIUM</v>
      </c>
    </row>
    <row r="7007">
      <c r="A7007">
        <v>20564</v>
      </c>
      <c r="B7007" t="str">
        <v>2020-12-26</v>
      </c>
      <c r="C7007" t="str">
        <v>Afternoon</v>
      </c>
      <c r="D7007">
        <v>34</v>
      </c>
      <c r="E7007" t="str">
        <f>IF(MOD(D7007,2)=0,"EVEN","ODD")</f>
        <v>EVEN</v>
      </c>
      <c r="F7007" t="str">
        <f>IF(D7007&lt;=18,"LOW (1-18)","HIGH (19-36)")</f>
        <v>HIGH (19-36)</v>
      </c>
      <c r="G7007">
        <f>INT((D7007-1)/6)+1</f>
        <v>6</v>
      </c>
      <c r="H7007">
        <f>MOD(D7007-1,6)+1</f>
        <v>4</v>
      </c>
      <c r="I7007">
        <f>37-D7007</f>
        <v>3</v>
      </c>
      <c r="J7007">
        <f>ABS(D7007-D7008)</f>
        <v>14</v>
      </c>
      <c r="K7007">
        <f>AVERAGE(D7007:D7011)</f>
        <v>34</v>
      </c>
      <c r="L7007">
        <f>AVERAGE(D7007:D7026)</f>
        <v>34</v>
      </c>
      <c r="M7007">
        <f>K7007-L7007</f>
        <v>0</v>
      </c>
      <c r="N7007" t="str">
        <f>IF(K7007&gt;L7007,"HIGH ZONE BIAS",IF(K7007&lt;L7007,"LOW ZONE BIAS","EQUILIBRIUM"))</f>
        <v>EQUILIBRIUM</v>
      </c>
    </row>
    <row r="7008">
      <c r="A7008">
        <v>20563</v>
      </c>
      <c r="B7008" t="str">
        <v>2020-12-26</v>
      </c>
      <c r="C7008" t="str">
        <v>Midday</v>
      </c>
      <c r="D7008">
        <v>20</v>
      </c>
      <c r="E7008" t="str">
        <f>IF(MOD(D7008,2)=0,"EVEN","ODD")</f>
        <v>EVEN</v>
      </c>
      <c r="F7008" t="str">
        <f>IF(D7008&lt;=18,"LOW (1-18)","HIGH (19-36)")</f>
        <v>HIGH (19-36)</v>
      </c>
      <c r="G7008">
        <f>INT((D7008-1)/6)+1</f>
        <v>4</v>
      </c>
      <c r="H7008">
        <f>MOD(D7008-1,6)+1</f>
        <v>2</v>
      </c>
      <c r="I7008">
        <f>37-D7008</f>
        <v>17</v>
      </c>
      <c r="J7008">
        <f>ABS(D7008-D7009)</f>
        <v>8</v>
      </c>
      <c r="K7008">
        <f>AVERAGE(D7008:D7012)</f>
        <v>20</v>
      </c>
      <c r="L7008">
        <f>AVERAGE(D7008:D7027)</f>
        <v>20</v>
      </c>
      <c r="M7008">
        <f>K7008-L7008</f>
        <v>0</v>
      </c>
      <c r="N7008" t="str">
        <f>IF(K7008&gt;L7008,"HIGH ZONE BIAS",IF(K7008&lt;L7008,"LOW ZONE BIAS","EQUILIBRIUM"))</f>
        <v>EQUILIBRIUM</v>
      </c>
    </row>
    <row r="7009">
      <c r="A7009">
        <v>20562</v>
      </c>
      <c r="B7009" t="str">
        <v>2020-12-26</v>
      </c>
      <c r="C7009" t="str">
        <v>Morning</v>
      </c>
      <c r="D7009">
        <v>28</v>
      </c>
      <c r="E7009" t="str">
        <f>IF(MOD(D7009,2)=0,"EVEN","ODD")</f>
        <v>EVEN</v>
      </c>
      <c r="F7009" t="str">
        <f>IF(D7009&lt;=18,"LOW (1-18)","HIGH (19-36)")</f>
        <v>HIGH (19-36)</v>
      </c>
      <c r="G7009">
        <f>INT((D7009-1)/6)+1</f>
        <v>5</v>
      </c>
      <c r="H7009">
        <f>MOD(D7009-1,6)+1</f>
        <v>4</v>
      </c>
      <c r="I7009">
        <f>37-D7009</f>
        <v>9</v>
      </c>
      <c r="J7009">
        <f>ABS(D7009-D7010)</f>
        <v>0</v>
      </c>
      <c r="K7009">
        <f>AVERAGE(D7009:D7013)</f>
        <v>28</v>
      </c>
      <c r="L7009">
        <f>AVERAGE(D7009:D7028)</f>
        <v>28</v>
      </c>
      <c r="M7009">
        <f>K7009-L7009</f>
        <v>0</v>
      </c>
      <c r="N7009" t="str">
        <f>IF(K7009&gt;L7009,"HIGH ZONE BIAS",IF(K7009&lt;L7009,"LOW ZONE BIAS","EQUILIBRIUM"))</f>
        <v>EQUILIBRIUM</v>
      </c>
    </row>
    <row r="7010">
      <c r="A7010">
        <v>20561</v>
      </c>
      <c r="B7010" t="str">
        <v>2020-12-24</v>
      </c>
      <c r="C7010" t="str">
        <v>Evening</v>
      </c>
      <c r="D7010">
        <v>28</v>
      </c>
      <c r="E7010" t="str">
        <f>IF(MOD(D7010,2)=0,"EVEN","ODD")</f>
        <v>EVEN</v>
      </c>
      <c r="F7010" t="str">
        <f>IF(D7010&lt;=18,"LOW (1-18)","HIGH (19-36)")</f>
        <v>HIGH (19-36)</v>
      </c>
      <c r="G7010">
        <f>INT((D7010-1)/6)+1</f>
        <v>5</v>
      </c>
      <c r="H7010">
        <f>MOD(D7010-1,6)+1</f>
        <v>4</v>
      </c>
      <c r="I7010">
        <f>37-D7010</f>
        <v>9</v>
      </c>
      <c r="J7010">
        <f>ABS(D7010-D7011)</f>
        <v>12</v>
      </c>
      <c r="K7010">
        <f>AVERAGE(D7010:D7014)</f>
        <v>28</v>
      </c>
      <c r="L7010">
        <f>AVERAGE(D7010:D7029)</f>
        <v>28</v>
      </c>
      <c r="M7010">
        <f>K7010-L7010</f>
        <v>0</v>
      </c>
      <c r="N7010" t="str">
        <f>IF(K7010&gt;L7010,"HIGH ZONE BIAS",IF(K7010&lt;L7010,"LOW ZONE BIAS","EQUILIBRIUM"))</f>
        <v>EQUILIBRIUM</v>
      </c>
    </row>
    <row r="7011">
      <c r="A7011">
        <v>20560</v>
      </c>
      <c r="B7011" t="str">
        <v>2020-12-24</v>
      </c>
      <c r="C7011" t="str">
        <v>Afternoon</v>
      </c>
      <c r="D7011">
        <v>16</v>
      </c>
      <c r="E7011" t="str">
        <f>IF(MOD(D7011,2)=0,"EVEN","ODD")</f>
        <v>EVEN</v>
      </c>
      <c r="F7011" t="str">
        <f>IF(D7011&lt;=18,"LOW (1-18)","HIGH (19-36)")</f>
        <v>LOW (1-18)</v>
      </c>
      <c r="G7011">
        <f>INT((D7011-1)/6)+1</f>
        <v>3</v>
      </c>
      <c r="H7011">
        <f>MOD(D7011-1,6)+1</f>
        <v>4</v>
      </c>
      <c r="I7011">
        <f>37-D7011</f>
        <v>21</v>
      </c>
      <c r="J7011">
        <f>ABS(D7011-D7012)</f>
        <v>5</v>
      </c>
      <c r="K7011">
        <f>AVERAGE(D7011:D7015)</f>
        <v>16</v>
      </c>
      <c r="L7011">
        <f>AVERAGE(D7011:D7030)</f>
        <v>16</v>
      </c>
      <c r="M7011">
        <f>K7011-L7011</f>
        <v>0</v>
      </c>
      <c r="N7011" t="str">
        <f>IF(K7011&gt;L7011,"HIGH ZONE BIAS",IF(K7011&lt;L7011,"LOW ZONE BIAS","EQUILIBRIUM"))</f>
        <v>EQUILIBRIUM</v>
      </c>
    </row>
    <row r="7012">
      <c r="A7012">
        <v>20559</v>
      </c>
      <c r="B7012" t="str">
        <v>2020-12-24</v>
      </c>
      <c r="C7012" t="str">
        <v>Midday</v>
      </c>
      <c r="D7012">
        <v>21</v>
      </c>
      <c r="E7012" t="str">
        <f>IF(MOD(D7012,2)=0,"EVEN","ODD")</f>
        <v>ODD</v>
      </c>
      <c r="F7012" t="str">
        <f>IF(D7012&lt;=18,"LOW (1-18)","HIGH (19-36)")</f>
        <v>HIGH (19-36)</v>
      </c>
      <c r="G7012">
        <f>INT((D7012-1)/6)+1</f>
        <v>4</v>
      </c>
      <c r="H7012">
        <f>MOD(D7012-1,6)+1</f>
        <v>3</v>
      </c>
      <c r="I7012">
        <f>37-D7012</f>
        <v>16</v>
      </c>
      <c r="J7012">
        <f>ABS(D7012-D7013)</f>
        <v>7</v>
      </c>
      <c r="K7012">
        <f>AVERAGE(D7012:D7016)</f>
        <v>21</v>
      </c>
      <c r="L7012">
        <f>AVERAGE(D7012:D7031)</f>
        <v>21</v>
      </c>
      <c r="M7012">
        <f>K7012-L7012</f>
        <v>0</v>
      </c>
      <c r="N7012" t="str">
        <f>IF(K7012&gt;L7012,"HIGH ZONE BIAS",IF(K7012&lt;L7012,"LOW ZONE BIAS","EQUILIBRIUM"))</f>
        <v>EQUILIBRIUM</v>
      </c>
    </row>
    <row r="7013">
      <c r="A7013">
        <v>20558</v>
      </c>
      <c r="B7013" t="str">
        <v>2020-12-24</v>
      </c>
      <c r="C7013" t="str">
        <v>Morning</v>
      </c>
      <c r="D7013">
        <v>28</v>
      </c>
      <c r="E7013" t="str">
        <f>IF(MOD(D7013,2)=0,"EVEN","ODD")</f>
        <v>EVEN</v>
      </c>
      <c r="F7013" t="str">
        <f>IF(D7013&lt;=18,"LOW (1-18)","HIGH (19-36)")</f>
        <v>HIGH (19-36)</v>
      </c>
      <c r="G7013">
        <f>INT((D7013-1)/6)+1</f>
        <v>5</v>
      </c>
      <c r="H7013">
        <f>MOD(D7013-1,6)+1</f>
        <v>4</v>
      </c>
      <c r="I7013">
        <f>37-D7013</f>
        <v>9</v>
      </c>
      <c r="J7013">
        <f>ABS(D7013-D7014)</f>
        <v>25</v>
      </c>
      <c r="K7013">
        <f>AVERAGE(D7013:D7017)</f>
        <v>28</v>
      </c>
      <c r="L7013">
        <f>AVERAGE(D7013:D7032)</f>
        <v>28</v>
      </c>
      <c r="M7013">
        <f>K7013-L7013</f>
        <v>0</v>
      </c>
      <c r="N7013" t="str">
        <f>IF(K7013&gt;L7013,"HIGH ZONE BIAS",IF(K7013&lt;L7013,"LOW ZONE BIAS","EQUILIBRIUM"))</f>
        <v>EQUILIBRIUM</v>
      </c>
    </row>
    <row r="7014">
      <c r="A7014">
        <v>20557</v>
      </c>
      <c r="B7014" t="str">
        <v>2020-12-23</v>
      </c>
      <c r="C7014" t="str">
        <v>Evening</v>
      </c>
      <c r="D7014">
        <v>3</v>
      </c>
      <c r="E7014" t="str">
        <f>IF(MOD(D7014,2)=0,"EVEN","ODD")</f>
        <v>ODD</v>
      </c>
      <c r="F7014" t="str">
        <f>IF(D7014&lt;=18,"LOW (1-18)","HIGH (19-36)")</f>
        <v>LOW (1-18)</v>
      </c>
      <c r="G7014">
        <f>INT((D7014-1)/6)+1</f>
        <v>1</v>
      </c>
      <c r="H7014">
        <f>MOD(D7014-1,6)+1</f>
        <v>3</v>
      </c>
      <c r="I7014">
        <f>37-D7014</f>
        <v>34</v>
      </c>
      <c r="J7014">
        <f>ABS(D7014-D7015)</f>
        <v>3</v>
      </c>
      <c r="K7014">
        <f>AVERAGE(D7014:D7018)</f>
        <v>3</v>
      </c>
      <c r="L7014">
        <f>AVERAGE(D7014:D7033)</f>
        <v>3</v>
      </c>
      <c r="M7014">
        <f>K7014-L7014</f>
        <v>0</v>
      </c>
      <c r="N7014" t="str">
        <f>IF(K7014&gt;L7014,"HIGH ZONE BIAS",IF(K7014&lt;L7014,"LOW ZONE BIAS","EQUILIBRIUM"))</f>
        <v>EQUILIBRIUM</v>
      </c>
    </row>
    <row r="7015">
      <c r="A7015">
        <v>20556</v>
      </c>
      <c r="B7015" t="str">
        <v>2020-12-23</v>
      </c>
      <c r="C7015" t="str">
        <v>Afternoon</v>
      </c>
      <c r="D7015">
        <v>6</v>
      </c>
      <c r="E7015" t="str">
        <f>IF(MOD(D7015,2)=0,"EVEN","ODD")</f>
        <v>EVEN</v>
      </c>
      <c r="F7015" t="str">
        <f>IF(D7015&lt;=18,"LOW (1-18)","HIGH (19-36)")</f>
        <v>LOW (1-18)</v>
      </c>
      <c r="G7015">
        <f>INT((D7015-1)/6)+1</f>
        <v>1</v>
      </c>
      <c r="H7015">
        <f>MOD(D7015-1,6)+1</f>
        <v>6</v>
      </c>
      <c r="I7015">
        <f>37-D7015</f>
        <v>31</v>
      </c>
      <c r="J7015">
        <f>ABS(D7015-D7016)</f>
        <v>8</v>
      </c>
      <c r="K7015">
        <f>AVERAGE(D7015:D7019)</f>
        <v>6</v>
      </c>
      <c r="L7015">
        <f>AVERAGE(D7015:D7034)</f>
        <v>6</v>
      </c>
      <c r="M7015">
        <f>K7015-L7015</f>
        <v>0</v>
      </c>
      <c r="N7015" t="str">
        <f>IF(K7015&gt;L7015,"HIGH ZONE BIAS",IF(K7015&lt;L7015,"LOW ZONE BIAS","EQUILIBRIUM"))</f>
        <v>EQUILIBRIUM</v>
      </c>
    </row>
    <row r="7016">
      <c r="A7016">
        <v>20555</v>
      </c>
      <c r="B7016" t="str">
        <v>2020-12-23</v>
      </c>
      <c r="C7016" t="str">
        <v>Midday</v>
      </c>
      <c r="D7016">
        <v>14</v>
      </c>
      <c r="E7016" t="str">
        <f>IF(MOD(D7016,2)=0,"EVEN","ODD")</f>
        <v>EVEN</v>
      </c>
      <c r="F7016" t="str">
        <f>IF(D7016&lt;=18,"LOW (1-18)","HIGH (19-36)")</f>
        <v>LOW (1-18)</v>
      </c>
      <c r="G7016">
        <f>INT((D7016-1)/6)+1</f>
        <v>3</v>
      </c>
      <c r="H7016">
        <f>MOD(D7016-1,6)+1</f>
        <v>2</v>
      </c>
      <c r="I7016">
        <f>37-D7016</f>
        <v>23</v>
      </c>
      <c r="J7016">
        <f>ABS(D7016-D7017)</f>
        <v>18</v>
      </c>
      <c r="K7016">
        <f>AVERAGE(D7016:D7020)</f>
        <v>14</v>
      </c>
      <c r="L7016">
        <f>AVERAGE(D7016:D7035)</f>
        <v>14</v>
      </c>
      <c r="M7016">
        <f>K7016-L7016</f>
        <v>0</v>
      </c>
      <c r="N7016" t="str">
        <f>IF(K7016&gt;L7016,"HIGH ZONE BIAS",IF(K7016&lt;L7016,"LOW ZONE BIAS","EQUILIBRIUM"))</f>
        <v>EQUILIBRIUM</v>
      </c>
    </row>
    <row r="7017">
      <c r="A7017">
        <v>20554</v>
      </c>
      <c r="B7017" t="str">
        <v>2020-12-23</v>
      </c>
      <c r="C7017" t="str">
        <v>Morning</v>
      </c>
      <c r="D7017">
        <v>32</v>
      </c>
      <c r="E7017" t="str">
        <f>IF(MOD(D7017,2)=0,"EVEN","ODD")</f>
        <v>EVEN</v>
      </c>
      <c r="F7017" t="str">
        <f>IF(D7017&lt;=18,"LOW (1-18)","HIGH (19-36)")</f>
        <v>HIGH (19-36)</v>
      </c>
      <c r="G7017">
        <f>INT((D7017-1)/6)+1</f>
        <v>6</v>
      </c>
      <c r="H7017">
        <f>MOD(D7017-1,6)+1</f>
        <v>2</v>
      </c>
      <c r="I7017">
        <f>37-D7017</f>
        <v>5</v>
      </c>
      <c r="J7017">
        <f>ABS(D7017-D7018)</f>
        <v>2</v>
      </c>
      <c r="K7017">
        <f>AVERAGE(D7017:D7021)</f>
        <v>32</v>
      </c>
      <c r="L7017">
        <f>AVERAGE(D7017:D7036)</f>
        <v>32</v>
      </c>
      <c r="M7017">
        <f>K7017-L7017</f>
        <v>0</v>
      </c>
      <c r="N7017" t="str">
        <f>IF(K7017&gt;L7017,"HIGH ZONE BIAS",IF(K7017&lt;L7017,"LOW ZONE BIAS","EQUILIBRIUM"))</f>
        <v>EQUILIBRIUM</v>
      </c>
    </row>
    <row r="7018">
      <c r="A7018">
        <v>20553</v>
      </c>
      <c r="B7018" t="str">
        <v>2020-12-22</v>
      </c>
      <c r="C7018" t="str">
        <v>Evening</v>
      </c>
      <c r="D7018">
        <v>30</v>
      </c>
      <c r="E7018" t="str">
        <f>IF(MOD(D7018,2)=0,"EVEN","ODD")</f>
        <v>EVEN</v>
      </c>
      <c r="F7018" t="str">
        <f>IF(D7018&lt;=18,"LOW (1-18)","HIGH (19-36)")</f>
        <v>HIGH (19-36)</v>
      </c>
      <c r="G7018">
        <f>INT((D7018-1)/6)+1</f>
        <v>5</v>
      </c>
      <c r="H7018">
        <f>MOD(D7018-1,6)+1</f>
        <v>6</v>
      </c>
      <c r="I7018">
        <f>37-D7018</f>
        <v>7</v>
      </c>
      <c r="J7018">
        <f>ABS(D7018-D7019)</f>
        <v>22</v>
      </c>
      <c r="K7018">
        <f>AVERAGE(D7018:D7022)</f>
        <v>30</v>
      </c>
      <c r="L7018">
        <f>AVERAGE(D7018:D7037)</f>
        <v>30</v>
      </c>
      <c r="M7018">
        <f>K7018-L7018</f>
        <v>0</v>
      </c>
      <c r="N7018" t="str">
        <f>IF(K7018&gt;L7018,"HIGH ZONE BIAS",IF(K7018&lt;L7018,"LOW ZONE BIAS","EQUILIBRIUM"))</f>
        <v>EQUILIBRIUM</v>
      </c>
    </row>
    <row r="7019">
      <c r="A7019">
        <v>20552</v>
      </c>
      <c r="B7019" t="str">
        <v>2020-12-22</v>
      </c>
      <c r="C7019" t="str">
        <v>Afternoon</v>
      </c>
      <c r="D7019">
        <v>8</v>
      </c>
      <c r="E7019" t="str">
        <f>IF(MOD(D7019,2)=0,"EVEN","ODD")</f>
        <v>EVEN</v>
      </c>
      <c r="F7019" t="str">
        <f>IF(D7019&lt;=18,"LOW (1-18)","HIGH (19-36)")</f>
        <v>LOW (1-18)</v>
      </c>
      <c r="G7019">
        <f>INT((D7019-1)/6)+1</f>
        <v>2</v>
      </c>
      <c r="H7019">
        <f>MOD(D7019-1,6)+1</f>
        <v>2</v>
      </c>
      <c r="I7019">
        <f>37-D7019</f>
        <v>29</v>
      </c>
      <c r="J7019">
        <f>ABS(D7019-D7020)</f>
        <v>20</v>
      </c>
      <c r="K7019">
        <f>AVERAGE(D7019:D7023)</f>
        <v>8</v>
      </c>
      <c r="L7019">
        <f>AVERAGE(D7019:D7038)</f>
        <v>8</v>
      </c>
      <c r="M7019">
        <f>K7019-L7019</f>
        <v>0</v>
      </c>
      <c r="N7019" t="str">
        <f>IF(K7019&gt;L7019,"HIGH ZONE BIAS",IF(K7019&lt;L7019,"LOW ZONE BIAS","EQUILIBRIUM"))</f>
        <v>EQUILIBRIUM</v>
      </c>
    </row>
    <row r="7020">
      <c r="A7020">
        <v>20551</v>
      </c>
      <c r="B7020" t="str">
        <v>2020-12-22</v>
      </c>
      <c r="C7020" t="str">
        <v>Midday</v>
      </c>
      <c r="D7020">
        <v>28</v>
      </c>
      <c r="E7020" t="str">
        <f>IF(MOD(D7020,2)=0,"EVEN","ODD")</f>
        <v>EVEN</v>
      </c>
      <c r="F7020" t="str">
        <f>IF(D7020&lt;=18,"LOW (1-18)","HIGH (19-36)")</f>
        <v>HIGH (19-36)</v>
      </c>
      <c r="G7020">
        <f>INT((D7020-1)/6)+1</f>
        <v>5</v>
      </c>
      <c r="H7020">
        <f>MOD(D7020-1,6)+1</f>
        <v>4</v>
      </c>
      <c r="I7020">
        <f>37-D7020</f>
        <v>9</v>
      </c>
      <c r="J7020">
        <f>ABS(D7020-D7021)</f>
        <v>1</v>
      </c>
      <c r="K7020">
        <f>AVERAGE(D7020:D7024)</f>
        <v>28</v>
      </c>
      <c r="L7020">
        <f>AVERAGE(D7020:D7039)</f>
        <v>28</v>
      </c>
      <c r="M7020">
        <f>K7020-L7020</f>
        <v>0</v>
      </c>
      <c r="N7020" t="str">
        <f>IF(K7020&gt;L7020,"HIGH ZONE BIAS",IF(K7020&lt;L7020,"LOW ZONE BIAS","EQUILIBRIUM"))</f>
        <v>EQUILIBRIUM</v>
      </c>
    </row>
    <row r="7021">
      <c r="A7021">
        <v>20550</v>
      </c>
      <c r="B7021" t="str">
        <v>2020-12-22</v>
      </c>
      <c r="C7021" t="str">
        <v>Morning</v>
      </c>
      <c r="D7021">
        <v>27</v>
      </c>
      <c r="E7021" t="str">
        <f>IF(MOD(D7021,2)=0,"EVEN","ODD")</f>
        <v>ODD</v>
      </c>
      <c r="F7021" t="str">
        <f>IF(D7021&lt;=18,"LOW (1-18)","HIGH (19-36)")</f>
        <v>HIGH (19-36)</v>
      </c>
      <c r="G7021">
        <f>INT((D7021-1)/6)+1</f>
        <v>5</v>
      </c>
      <c r="H7021">
        <f>MOD(D7021-1,6)+1</f>
        <v>3</v>
      </c>
      <c r="I7021">
        <f>37-D7021</f>
        <v>10</v>
      </c>
      <c r="J7021">
        <f>ABS(D7021-D7022)</f>
        <v>6</v>
      </c>
      <c r="K7021">
        <f>AVERAGE(D7021:D7025)</f>
        <v>27</v>
      </c>
      <c r="L7021">
        <f>AVERAGE(D7021:D7040)</f>
        <v>27</v>
      </c>
      <c r="M7021">
        <f>K7021-L7021</f>
        <v>0</v>
      </c>
      <c r="N7021" t="str">
        <f>IF(K7021&gt;L7021,"HIGH ZONE BIAS",IF(K7021&lt;L7021,"LOW ZONE BIAS","EQUILIBRIUM"))</f>
        <v>EQUILIBRIUM</v>
      </c>
    </row>
    <row r="7022">
      <c r="A7022">
        <v>20549</v>
      </c>
      <c r="B7022" t="str">
        <v>2020-12-21</v>
      </c>
      <c r="C7022" t="str">
        <v>Evening</v>
      </c>
      <c r="D7022">
        <v>21</v>
      </c>
      <c r="E7022" t="str">
        <f>IF(MOD(D7022,2)=0,"EVEN","ODD")</f>
        <v>ODD</v>
      </c>
      <c r="F7022" t="str">
        <f>IF(D7022&lt;=18,"LOW (1-18)","HIGH (19-36)")</f>
        <v>HIGH (19-36)</v>
      </c>
      <c r="G7022">
        <f>INT((D7022-1)/6)+1</f>
        <v>4</v>
      </c>
      <c r="H7022">
        <f>MOD(D7022-1,6)+1</f>
        <v>3</v>
      </c>
      <c r="I7022">
        <f>37-D7022</f>
        <v>16</v>
      </c>
      <c r="J7022">
        <f>ABS(D7022-D7023)</f>
        <v>2</v>
      </c>
      <c r="K7022">
        <f>AVERAGE(D7022:D7026)</f>
        <v>21</v>
      </c>
      <c r="L7022">
        <f>AVERAGE(D7022:D7041)</f>
        <v>21</v>
      </c>
      <c r="M7022">
        <f>K7022-L7022</f>
        <v>0</v>
      </c>
      <c r="N7022" t="str">
        <f>IF(K7022&gt;L7022,"HIGH ZONE BIAS",IF(K7022&lt;L7022,"LOW ZONE BIAS","EQUILIBRIUM"))</f>
        <v>EQUILIBRIUM</v>
      </c>
    </row>
    <row r="7023">
      <c r="A7023">
        <v>20548</v>
      </c>
      <c r="B7023" t="str">
        <v>2020-12-21</v>
      </c>
      <c r="C7023" t="str">
        <v>Afternoon</v>
      </c>
      <c r="D7023">
        <v>19</v>
      </c>
      <c r="E7023" t="str">
        <f>IF(MOD(D7023,2)=0,"EVEN","ODD")</f>
        <v>ODD</v>
      </c>
      <c r="F7023" t="str">
        <f>IF(D7023&lt;=18,"LOW (1-18)","HIGH (19-36)")</f>
        <v>HIGH (19-36)</v>
      </c>
      <c r="G7023">
        <f>INT((D7023-1)/6)+1</f>
        <v>4</v>
      </c>
      <c r="H7023">
        <f>MOD(D7023-1,6)+1</f>
        <v>1</v>
      </c>
      <c r="I7023">
        <f>37-D7023</f>
        <v>18</v>
      </c>
      <c r="J7023">
        <f>ABS(D7023-D7024)</f>
        <v>17</v>
      </c>
      <c r="K7023">
        <f>AVERAGE(D7023:D7027)</f>
        <v>19</v>
      </c>
      <c r="L7023">
        <f>AVERAGE(D7023:D7042)</f>
        <v>19</v>
      </c>
      <c r="M7023">
        <f>K7023-L7023</f>
        <v>0</v>
      </c>
      <c r="N7023" t="str">
        <f>IF(K7023&gt;L7023,"HIGH ZONE BIAS",IF(K7023&lt;L7023,"LOW ZONE BIAS","EQUILIBRIUM"))</f>
        <v>EQUILIBRIUM</v>
      </c>
    </row>
    <row r="7024">
      <c r="A7024">
        <v>20547</v>
      </c>
      <c r="B7024" t="str">
        <v>2020-12-21</v>
      </c>
      <c r="C7024" t="str">
        <v>Midday</v>
      </c>
      <c r="D7024">
        <v>2</v>
      </c>
      <c r="E7024" t="str">
        <f>IF(MOD(D7024,2)=0,"EVEN","ODD")</f>
        <v>EVEN</v>
      </c>
      <c r="F7024" t="str">
        <f>IF(D7024&lt;=18,"LOW (1-18)","HIGH (19-36)")</f>
        <v>LOW (1-18)</v>
      </c>
      <c r="G7024">
        <f>INT((D7024-1)/6)+1</f>
        <v>1</v>
      </c>
      <c r="H7024">
        <f>MOD(D7024-1,6)+1</f>
        <v>2</v>
      </c>
      <c r="I7024">
        <f>37-D7024</f>
        <v>35</v>
      </c>
      <c r="J7024">
        <f>ABS(D7024-D7025)</f>
        <v>25</v>
      </c>
      <c r="K7024">
        <f>AVERAGE(D7024:D7028)</f>
        <v>2</v>
      </c>
      <c r="L7024">
        <f>AVERAGE(D7024:D7043)</f>
        <v>2</v>
      </c>
      <c r="M7024">
        <f>K7024-L7024</f>
        <v>0</v>
      </c>
      <c r="N7024" t="str">
        <f>IF(K7024&gt;L7024,"HIGH ZONE BIAS",IF(K7024&lt;L7024,"LOW ZONE BIAS","EQUILIBRIUM"))</f>
        <v>EQUILIBRIUM</v>
      </c>
    </row>
    <row r="7025">
      <c r="A7025">
        <v>20546</v>
      </c>
      <c r="B7025" t="str">
        <v>2020-12-21</v>
      </c>
      <c r="C7025" t="str">
        <v>Morning</v>
      </c>
      <c r="D7025">
        <v>27</v>
      </c>
      <c r="E7025" t="str">
        <f>IF(MOD(D7025,2)=0,"EVEN","ODD")</f>
        <v>ODD</v>
      </c>
      <c r="F7025" t="str">
        <f>IF(D7025&lt;=18,"LOW (1-18)","HIGH (19-36)")</f>
        <v>HIGH (19-36)</v>
      </c>
      <c r="G7025">
        <f>INT((D7025-1)/6)+1</f>
        <v>5</v>
      </c>
      <c r="H7025">
        <f>MOD(D7025-1,6)+1</f>
        <v>3</v>
      </c>
      <c r="I7025">
        <f>37-D7025</f>
        <v>10</v>
      </c>
      <c r="J7025">
        <f>ABS(D7025-D7026)</f>
        <v>21</v>
      </c>
      <c r="K7025">
        <f>AVERAGE(D7025:D7029)</f>
        <v>27</v>
      </c>
      <c r="L7025">
        <f>AVERAGE(D7025:D7044)</f>
        <v>27</v>
      </c>
      <c r="M7025">
        <f>K7025-L7025</f>
        <v>0</v>
      </c>
      <c r="N7025" t="str">
        <f>IF(K7025&gt;L7025,"HIGH ZONE BIAS",IF(K7025&lt;L7025,"LOW ZONE BIAS","EQUILIBRIUM"))</f>
        <v>EQUILIBRIUM</v>
      </c>
    </row>
    <row r="7026">
      <c r="A7026">
        <v>20545</v>
      </c>
      <c r="B7026" t="str">
        <v>2020-12-19</v>
      </c>
      <c r="C7026" t="str">
        <v>Evening</v>
      </c>
      <c r="D7026">
        <v>6</v>
      </c>
      <c r="E7026" t="str">
        <f>IF(MOD(D7026,2)=0,"EVEN","ODD")</f>
        <v>EVEN</v>
      </c>
      <c r="F7026" t="str">
        <f>IF(D7026&lt;=18,"LOW (1-18)","HIGH (19-36)")</f>
        <v>LOW (1-18)</v>
      </c>
      <c r="G7026">
        <f>INT((D7026-1)/6)+1</f>
        <v>1</v>
      </c>
      <c r="H7026">
        <f>MOD(D7026-1,6)+1</f>
        <v>6</v>
      </c>
      <c r="I7026">
        <f>37-D7026</f>
        <v>31</v>
      </c>
      <c r="J7026">
        <f>ABS(D7026-D7027)</f>
        <v>1</v>
      </c>
      <c r="K7026">
        <f>AVERAGE(D7026:D7030)</f>
        <v>6</v>
      </c>
      <c r="L7026">
        <f>AVERAGE(D7026:D7045)</f>
        <v>6</v>
      </c>
      <c r="M7026">
        <f>K7026-L7026</f>
        <v>0</v>
      </c>
      <c r="N7026" t="str">
        <f>IF(K7026&gt;L7026,"HIGH ZONE BIAS",IF(K7026&lt;L7026,"LOW ZONE BIAS","EQUILIBRIUM"))</f>
        <v>EQUILIBRIUM</v>
      </c>
    </row>
    <row r="7027">
      <c r="A7027">
        <v>20544</v>
      </c>
      <c r="B7027" t="str">
        <v>2020-12-19</v>
      </c>
      <c r="C7027" t="str">
        <v>Afternoon</v>
      </c>
      <c r="D7027">
        <v>7</v>
      </c>
      <c r="E7027" t="str">
        <f>IF(MOD(D7027,2)=0,"EVEN","ODD")</f>
        <v>ODD</v>
      </c>
      <c r="F7027" t="str">
        <f>IF(D7027&lt;=18,"LOW (1-18)","HIGH (19-36)")</f>
        <v>LOW (1-18)</v>
      </c>
      <c r="G7027">
        <f>INT((D7027-1)/6)+1</f>
        <v>2</v>
      </c>
      <c r="H7027">
        <f>MOD(D7027-1,6)+1</f>
        <v>1</v>
      </c>
      <c r="I7027">
        <f>37-D7027</f>
        <v>30</v>
      </c>
      <c r="J7027">
        <f>ABS(D7027-D7028)</f>
        <v>0</v>
      </c>
      <c r="K7027">
        <f>AVERAGE(D7027:D7031)</f>
        <v>7</v>
      </c>
      <c r="L7027">
        <f>AVERAGE(D7027:D7046)</f>
        <v>7</v>
      </c>
      <c r="M7027">
        <f>K7027-L7027</f>
        <v>0</v>
      </c>
      <c r="N7027" t="str">
        <f>IF(K7027&gt;L7027,"HIGH ZONE BIAS",IF(K7027&lt;L7027,"LOW ZONE BIAS","EQUILIBRIUM"))</f>
        <v>EQUILIBRIUM</v>
      </c>
    </row>
    <row r="7028">
      <c r="A7028">
        <v>20543</v>
      </c>
      <c r="B7028" t="str">
        <v>2020-12-19</v>
      </c>
      <c r="C7028" t="str">
        <v>Midday</v>
      </c>
      <c r="D7028">
        <v>7</v>
      </c>
      <c r="E7028" t="str">
        <f>IF(MOD(D7028,2)=0,"EVEN","ODD")</f>
        <v>ODD</v>
      </c>
      <c r="F7028" t="str">
        <f>IF(D7028&lt;=18,"LOW (1-18)","HIGH (19-36)")</f>
        <v>LOW (1-18)</v>
      </c>
      <c r="G7028">
        <f>INT((D7028-1)/6)+1</f>
        <v>2</v>
      </c>
      <c r="H7028">
        <f>MOD(D7028-1,6)+1</f>
        <v>1</v>
      </c>
      <c r="I7028">
        <f>37-D7028</f>
        <v>30</v>
      </c>
      <c r="J7028">
        <f>ABS(D7028-D7029)</f>
        <v>4</v>
      </c>
      <c r="K7028">
        <f>AVERAGE(D7028:D7032)</f>
        <v>7</v>
      </c>
      <c r="L7028">
        <f>AVERAGE(D7028:D7047)</f>
        <v>7</v>
      </c>
      <c r="M7028">
        <f>K7028-L7028</f>
        <v>0</v>
      </c>
      <c r="N7028" t="str">
        <f>IF(K7028&gt;L7028,"HIGH ZONE BIAS",IF(K7028&lt;L7028,"LOW ZONE BIAS","EQUILIBRIUM"))</f>
        <v>EQUILIBRIUM</v>
      </c>
    </row>
    <row r="7029">
      <c r="A7029">
        <v>20542</v>
      </c>
      <c r="B7029" t="str">
        <v>2020-12-19</v>
      </c>
      <c r="C7029" t="str">
        <v>Morning</v>
      </c>
      <c r="D7029">
        <v>3</v>
      </c>
      <c r="E7029" t="str">
        <f>IF(MOD(D7029,2)=0,"EVEN","ODD")</f>
        <v>ODD</v>
      </c>
      <c r="F7029" t="str">
        <f>IF(D7029&lt;=18,"LOW (1-18)","HIGH (19-36)")</f>
        <v>LOW (1-18)</v>
      </c>
      <c r="G7029">
        <f>INT((D7029-1)/6)+1</f>
        <v>1</v>
      </c>
      <c r="H7029">
        <f>MOD(D7029-1,6)+1</f>
        <v>3</v>
      </c>
      <c r="I7029">
        <f>37-D7029</f>
        <v>34</v>
      </c>
      <c r="J7029">
        <f>ABS(D7029-D7030)</f>
        <v>20</v>
      </c>
      <c r="K7029">
        <f>AVERAGE(D7029:D7033)</f>
        <v>3</v>
      </c>
      <c r="L7029">
        <f>AVERAGE(D7029:D7048)</f>
        <v>3</v>
      </c>
      <c r="M7029">
        <f>K7029-L7029</f>
        <v>0</v>
      </c>
      <c r="N7029" t="str">
        <f>IF(K7029&gt;L7029,"HIGH ZONE BIAS",IF(K7029&lt;L7029,"LOW ZONE BIAS","EQUILIBRIUM"))</f>
        <v>EQUILIBRIUM</v>
      </c>
    </row>
    <row r="7030">
      <c r="A7030">
        <v>20541</v>
      </c>
      <c r="B7030" t="str">
        <v>2020-12-18</v>
      </c>
      <c r="C7030" t="str">
        <v>Evening</v>
      </c>
      <c r="D7030">
        <v>23</v>
      </c>
      <c r="E7030" t="str">
        <f>IF(MOD(D7030,2)=0,"EVEN","ODD")</f>
        <v>ODD</v>
      </c>
      <c r="F7030" t="str">
        <f>IF(D7030&lt;=18,"LOW (1-18)","HIGH (19-36)")</f>
        <v>HIGH (19-36)</v>
      </c>
      <c r="G7030">
        <f>INT((D7030-1)/6)+1</f>
        <v>4</v>
      </c>
      <c r="H7030">
        <f>MOD(D7030-1,6)+1</f>
        <v>5</v>
      </c>
      <c r="I7030">
        <f>37-D7030</f>
        <v>14</v>
      </c>
      <c r="J7030">
        <f>ABS(D7030-D7031)</f>
        <v>7</v>
      </c>
      <c r="K7030">
        <f>AVERAGE(D7030:D7034)</f>
        <v>23</v>
      </c>
      <c r="L7030">
        <f>AVERAGE(D7030:D7049)</f>
        <v>23</v>
      </c>
      <c r="M7030">
        <f>K7030-L7030</f>
        <v>0</v>
      </c>
      <c r="N7030" t="str">
        <f>IF(K7030&gt;L7030,"HIGH ZONE BIAS",IF(K7030&lt;L7030,"LOW ZONE BIAS","EQUILIBRIUM"))</f>
        <v>EQUILIBRIUM</v>
      </c>
    </row>
    <row r="7031">
      <c r="A7031">
        <v>20540</v>
      </c>
      <c r="B7031" t="str">
        <v>2020-12-18</v>
      </c>
      <c r="C7031" t="str">
        <v>Afternoon</v>
      </c>
      <c r="D7031">
        <v>16</v>
      </c>
      <c r="E7031" t="str">
        <f>IF(MOD(D7031,2)=0,"EVEN","ODD")</f>
        <v>EVEN</v>
      </c>
      <c r="F7031" t="str">
        <f>IF(D7031&lt;=18,"LOW (1-18)","HIGH (19-36)")</f>
        <v>LOW (1-18)</v>
      </c>
      <c r="G7031">
        <f>INT((D7031-1)/6)+1</f>
        <v>3</v>
      </c>
      <c r="H7031">
        <f>MOD(D7031-1,6)+1</f>
        <v>4</v>
      </c>
      <c r="I7031">
        <f>37-D7031</f>
        <v>21</v>
      </c>
      <c r="J7031">
        <f>ABS(D7031-D7032)</f>
        <v>14</v>
      </c>
      <c r="K7031">
        <f>AVERAGE(D7031:D7035)</f>
        <v>16</v>
      </c>
      <c r="L7031">
        <f>AVERAGE(D7031:D7050)</f>
        <v>16</v>
      </c>
      <c r="M7031">
        <f>K7031-L7031</f>
        <v>0</v>
      </c>
      <c r="N7031" t="str">
        <f>IF(K7031&gt;L7031,"HIGH ZONE BIAS",IF(K7031&lt;L7031,"LOW ZONE BIAS","EQUILIBRIUM"))</f>
        <v>EQUILIBRIUM</v>
      </c>
    </row>
    <row r="7032">
      <c r="A7032">
        <v>20539</v>
      </c>
      <c r="B7032" t="str">
        <v>2020-12-18</v>
      </c>
      <c r="C7032" t="str">
        <v>Midday</v>
      </c>
      <c r="D7032">
        <v>2</v>
      </c>
      <c r="E7032" t="str">
        <f>IF(MOD(D7032,2)=0,"EVEN","ODD")</f>
        <v>EVEN</v>
      </c>
      <c r="F7032" t="str">
        <f>IF(D7032&lt;=18,"LOW (1-18)","HIGH (19-36)")</f>
        <v>LOW (1-18)</v>
      </c>
      <c r="G7032">
        <f>INT((D7032-1)/6)+1</f>
        <v>1</v>
      </c>
      <c r="H7032">
        <f>MOD(D7032-1,6)+1</f>
        <v>2</v>
      </c>
      <c r="I7032">
        <f>37-D7032</f>
        <v>35</v>
      </c>
      <c r="J7032">
        <f>ABS(D7032-D7033)</f>
        <v>30</v>
      </c>
      <c r="K7032">
        <f>AVERAGE(D7032:D7036)</f>
        <v>2</v>
      </c>
      <c r="L7032">
        <f>AVERAGE(D7032:D7051)</f>
        <v>2</v>
      </c>
      <c r="M7032">
        <f>K7032-L7032</f>
        <v>0</v>
      </c>
      <c r="N7032" t="str">
        <f>IF(K7032&gt;L7032,"HIGH ZONE BIAS",IF(K7032&lt;L7032,"LOW ZONE BIAS","EQUILIBRIUM"))</f>
        <v>EQUILIBRIUM</v>
      </c>
    </row>
    <row r="7033">
      <c r="A7033">
        <v>20538</v>
      </c>
      <c r="B7033" t="str">
        <v>2020-12-18</v>
      </c>
      <c r="C7033" t="str">
        <v>Morning</v>
      </c>
      <c r="D7033">
        <v>32</v>
      </c>
      <c r="E7033" t="str">
        <f>IF(MOD(D7033,2)=0,"EVEN","ODD")</f>
        <v>EVEN</v>
      </c>
      <c r="F7033" t="str">
        <f>IF(D7033&lt;=18,"LOW (1-18)","HIGH (19-36)")</f>
        <v>HIGH (19-36)</v>
      </c>
      <c r="G7033">
        <f>INT((D7033-1)/6)+1</f>
        <v>6</v>
      </c>
      <c r="H7033">
        <f>MOD(D7033-1,6)+1</f>
        <v>2</v>
      </c>
      <c r="I7033">
        <f>37-D7033</f>
        <v>5</v>
      </c>
      <c r="J7033">
        <f>ABS(D7033-D7034)</f>
        <v>14</v>
      </c>
      <c r="K7033">
        <f>AVERAGE(D7033:D7037)</f>
        <v>32</v>
      </c>
      <c r="L7033">
        <f>AVERAGE(D7033:D7052)</f>
        <v>32</v>
      </c>
      <c r="M7033">
        <f>K7033-L7033</f>
        <v>0</v>
      </c>
      <c r="N7033" t="str">
        <f>IF(K7033&gt;L7033,"HIGH ZONE BIAS",IF(K7033&lt;L7033,"LOW ZONE BIAS","EQUILIBRIUM"))</f>
        <v>EQUILIBRIUM</v>
      </c>
    </row>
    <row r="7034">
      <c r="A7034">
        <v>20537</v>
      </c>
      <c r="B7034" t="str">
        <v>2020-12-17</v>
      </c>
      <c r="C7034" t="str">
        <v>Evening</v>
      </c>
      <c r="D7034">
        <v>18</v>
      </c>
      <c r="E7034" t="str">
        <f>IF(MOD(D7034,2)=0,"EVEN","ODD")</f>
        <v>EVEN</v>
      </c>
      <c r="F7034" t="str">
        <f>IF(D7034&lt;=18,"LOW (1-18)","HIGH (19-36)")</f>
        <v>LOW (1-18)</v>
      </c>
      <c r="G7034">
        <f>INT((D7034-1)/6)+1</f>
        <v>3</v>
      </c>
      <c r="H7034">
        <f>MOD(D7034-1,6)+1</f>
        <v>6</v>
      </c>
      <c r="I7034">
        <f>37-D7034</f>
        <v>19</v>
      </c>
      <c r="J7034">
        <f>ABS(D7034-D7035)</f>
        <v>14</v>
      </c>
      <c r="K7034">
        <f>AVERAGE(D7034:D7038)</f>
        <v>18</v>
      </c>
      <c r="L7034">
        <f>AVERAGE(D7034:D7053)</f>
        <v>18</v>
      </c>
      <c r="M7034">
        <f>K7034-L7034</f>
        <v>0</v>
      </c>
      <c r="N7034" t="str">
        <f>IF(K7034&gt;L7034,"HIGH ZONE BIAS",IF(K7034&lt;L7034,"LOW ZONE BIAS","EQUILIBRIUM"))</f>
        <v>EQUILIBRIUM</v>
      </c>
    </row>
    <row r="7035">
      <c r="A7035">
        <v>20536</v>
      </c>
      <c r="B7035" t="str">
        <v>2020-12-17</v>
      </c>
      <c r="C7035" t="str">
        <v>Afternoon</v>
      </c>
      <c r="D7035">
        <v>32</v>
      </c>
      <c r="E7035" t="str">
        <f>IF(MOD(D7035,2)=0,"EVEN","ODD")</f>
        <v>EVEN</v>
      </c>
      <c r="F7035" t="str">
        <f>IF(D7035&lt;=18,"LOW (1-18)","HIGH (19-36)")</f>
        <v>HIGH (19-36)</v>
      </c>
      <c r="G7035">
        <f>INT((D7035-1)/6)+1</f>
        <v>6</v>
      </c>
      <c r="H7035">
        <f>MOD(D7035-1,6)+1</f>
        <v>2</v>
      </c>
      <c r="I7035">
        <f>37-D7035</f>
        <v>5</v>
      </c>
      <c r="J7035">
        <f>ABS(D7035-D7036)</f>
        <v>20</v>
      </c>
      <c r="K7035">
        <f>AVERAGE(D7035:D7039)</f>
        <v>32</v>
      </c>
      <c r="L7035">
        <f>AVERAGE(D7035:D7054)</f>
        <v>32</v>
      </c>
      <c r="M7035">
        <f>K7035-L7035</f>
        <v>0</v>
      </c>
      <c r="N7035" t="str">
        <f>IF(K7035&gt;L7035,"HIGH ZONE BIAS",IF(K7035&lt;L7035,"LOW ZONE BIAS","EQUILIBRIUM"))</f>
        <v>EQUILIBRIUM</v>
      </c>
    </row>
    <row r="7036">
      <c r="A7036">
        <v>20535</v>
      </c>
      <c r="B7036" t="str">
        <v>2020-12-17</v>
      </c>
      <c r="C7036" t="str">
        <v>Midday</v>
      </c>
      <c r="D7036">
        <v>12</v>
      </c>
      <c r="E7036" t="str">
        <f>IF(MOD(D7036,2)=0,"EVEN","ODD")</f>
        <v>EVEN</v>
      </c>
      <c r="F7036" t="str">
        <f>IF(D7036&lt;=18,"LOW (1-18)","HIGH (19-36)")</f>
        <v>LOW (1-18)</v>
      </c>
      <c r="G7036">
        <f>INT((D7036-1)/6)+1</f>
        <v>2</v>
      </c>
      <c r="H7036">
        <f>MOD(D7036-1,6)+1</f>
        <v>6</v>
      </c>
      <c r="I7036">
        <f>37-D7036</f>
        <v>25</v>
      </c>
      <c r="J7036">
        <f>ABS(D7036-D7037)</f>
        <v>5</v>
      </c>
      <c r="K7036">
        <f>AVERAGE(D7036:D7040)</f>
        <v>12</v>
      </c>
      <c r="L7036">
        <f>AVERAGE(D7036:D7055)</f>
        <v>12</v>
      </c>
      <c r="M7036">
        <f>K7036-L7036</f>
        <v>0</v>
      </c>
      <c r="N7036" t="str">
        <f>IF(K7036&gt;L7036,"HIGH ZONE BIAS",IF(K7036&lt;L7036,"LOW ZONE BIAS","EQUILIBRIUM"))</f>
        <v>EQUILIBRIUM</v>
      </c>
    </row>
    <row r="7037">
      <c r="A7037">
        <v>20534</v>
      </c>
      <c r="B7037" t="str">
        <v>2020-12-17</v>
      </c>
      <c r="C7037" t="str">
        <v>Morning</v>
      </c>
      <c r="D7037">
        <v>17</v>
      </c>
      <c r="E7037" t="str">
        <f>IF(MOD(D7037,2)=0,"EVEN","ODD")</f>
        <v>ODD</v>
      </c>
      <c r="F7037" t="str">
        <f>IF(D7037&lt;=18,"LOW (1-18)","HIGH (19-36)")</f>
        <v>LOW (1-18)</v>
      </c>
      <c r="G7037">
        <f>INT((D7037-1)/6)+1</f>
        <v>3</v>
      </c>
      <c r="H7037">
        <f>MOD(D7037-1,6)+1</f>
        <v>5</v>
      </c>
      <c r="I7037">
        <f>37-D7037</f>
        <v>20</v>
      </c>
      <c r="J7037">
        <f>ABS(D7037-D7038)</f>
        <v>17</v>
      </c>
      <c r="K7037">
        <f>AVERAGE(D7037:D7041)</f>
        <v>17</v>
      </c>
      <c r="L7037">
        <f>AVERAGE(D7037:D7056)</f>
        <v>17</v>
      </c>
      <c r="M7037">
        <f>K7037-L7037</f>
        <v>0</v>
      </c>
      <c r="N7037" t="str">
        <f>IF(K7037&gt;L7037,"HIGH ZONE BIAS",IF(K7037&lt;L7037,"LOW ZONE BIAS","EQUILIBRIUM"))</f>
        <v>EQUILIBRIUM</v>
      </c>
    </row>
    <row r="7038">
      <c r="A7038">
        <v>20533</v>
      </c>
      <c r="B7038" t="str">
        <v>2020-12-16</v>
      </c>
      <c r="C7038" t="str">
        <v>Evening</v>
      </c>
      <c r="D7038">
        <v>34</v>
      </c>
      <c r="E7038" t="str">
        <f>IF(MOD(D7038,2)=0,"EVEN","ODD")</f>
        <v>EVEN</v>
      </c>
      <c r="F7038" t="str">
        <f>IF(D7038&lt;=18,"LOW (1-18)","HIGH (19-36)")</f>
        <v>HIGH (19-36)</v>
      </c>
      <c r="G7038">
        <f>INT((D7038-1)/6)+1</f>
        <v>6</v>
      </c>
      <c r="H7038">
        <f>MOD(D7038-1,6)+1</f>
        <v>4</v>
      </c>
      <c r="I7038">
        <f>37-D7038</f>
        <v>3</v>
      </c>
      <c r="J7038">
        <f>ABS(D7038-D7039)</f>
        <v>21</v>
      </c>
      <c r="K7038">
        <f>AVERAGE(D7038:D7042)</f>
        <v>34</v>
      </c>
      <c r="L7038">
        <f>AVERAGE(D7038:D7057)</f>
        <v>34</v>
      </c>
      <c r="M7038">
        <f>K7038-L7038</f>
        <v>0</v>
      </c>
      <c r="N7038" t="str">
        <f>IF(K7038&gt;L7038,"HIGH ZONE BIAS",IF(K7038&lt;L7038,"LOW ZONE BIAS","EQUILIBRIUM"))</f>
        <v>EQUILIBRIUM</v>
      </c>
    </row>
    <row r="7039">
      <c r="A7039">
        <v>20532</v>
      </c>
      <c r="B7039" t="str">
        <v>2020-12-16</v>
      </c>
      <c r="C7039" t="str">
        <v>Afternoon</v>
      </c>
      <c r="D7039">
        <v>13</v>
      </c>
      <c r="E7039" t="str">
        <f>IF(MOD(D7039,2)=0,"EVEN","ODD")</f>
        <v>ODD</v>
      </c>
      <c r="F7039" t="str">
        <f>IF(D7039&lt;=18,"LOW (1-18)","HIGH (19-36)")</f>
        <v>LOW (1-18)</v>
      </c>
      <c r="G7039">
        <f>INT((D7039-1)/6)+1</f>
        <v>3</v>
      </c>
      <c r="H7039">
        <f>MOD(D7039-1,6)+1</f>
        <v>1</v>
      </c>
      <c r="I7039">
        <f>37-D7039</f>
        <v>24</v>
      </c>
      <c r="J7039">
        <f>ABS(D7039-D7040)</f>
        <v>5</v>
      </c>
      <c r="K7039">
        <f>AVERAGE(D7039:D7043)</f>
        <v>13</v>
      </c>
      <c r="L7039">
        <f>AVERAGE(D7039:D7058)</f>
        <v>13</v>
      </c>
      <c r="M7039">
        <f>K7039-L7039</f>
        <v>0</v>
      </c>
      <c r="N7039" t="str">
        <f>IF(K7039&gt;L7039,"HIGH ZONE BIAS",IF(K7039&lt;L7039,"LOW ZONE BIAS","EQUILIBRIUM"))</f>
        <v>EQUILIBRIUM</v>
      </c>
    </row>
    <row r="7040">
      <c r="A7040">
        <v>20531</v>
      </c>
      <c r="B7040" t="str">
        <v>2020-12-16</v>
      </c>
      <c r="C7040" t="str">
        <v>Midday</v>
      </c>
      <c r="D7040">
        <v>8</v>
      </c>
      <c r="E7040" t="str">
        <f>IF(MOD(D7040,2)=0,"EVEN","ODD")</f>
        <v>EVEN</v>
      </c>
      <c r="F7040" t="str">
        <f>IF(D7040&lt;=18,"LOW (1-18)","HIGH (19-36)")</f>
        <v>LOW (1-18)</v>
      </c>
      <c r="G7040">
        <f>INT((D7040-1)/6)+1</f>
        <v>2</v>
      </c>
      <c r="H7040">
        <f>MOD(D7040-1,6)+1</f>
        <v>2</v>
      </c>
      <c r="I7040">
        <f>37-D7040</f>
        <v>29</v>
      </c>
      <c r="J7040">
        <f>ABS(D7040-D7041)</f>
        <v>7</v>
      </c>
      <c r="K7040">
        <f>AVERAGE(D7040:D7044)</f>
        <v>8</v>
      </c>
      <c r="L7040">
        <f>AVERAGE(D7040:D7059)</f>
        <v>8</v>
      </c>
      <c r="M7040">
        <f>K7040-L7040</f>
        <v>0</v>
      </c>
      <c r="N7040" t="str">
        <f>IF(K7040&gt;L7040,"HIGH ZONE BIAS",IF(K7040&lt;L7040,"LOW ZONE BIAS","EQUILIBRIUM"))</f>
        <v>EQUILIBRIUM</v>
      </c>
    </row>
    <row r="7041">
      <c r="A7041">
        <v>20530</v>
      </c>
      <c r="B7041" t="str">
        <v>2020-12-16</v>
      </c>
      <c r="C7041" t="str">
        <v>Morning</v>
      </c>
      <c r="D7041">
        <v>1</v>
      </c>
      <c r="E7041" t="str">
        <f>IF(MOD(D7041,2)=0,"EVEN","ODD")</f>
        <v>ODD</v>
      </c>
      <c r="F7041" t="str">
        <f>IF(D7041&lt;=18,"LOW (1-18)","HIGH (19-36)")</f>
        <v>LOW (1-18)</v>
      </c>
      <c r="G7041">
        <f>INT((D7041-1)/6)+1</f>
        <v>1</v>
      </c>
      <c r="H7041">
        <f>MOD(D7041-1,6)+1</f>
        <v>1</v>
      </c>
      <c r="I7041">
        <f>37-D7041</f>
        <v>36</v>
      </c>
      <c r="J7041">
        <f>ABS(D7041-D7042)</f>
        <v>17</v>
      </c>
      <c r="K7041">
        <f>AVERAGE(D7041:D7045)</f>
        <v>1</v>
      </c>
      <c r="L7041">
        <f>AVERAGE(D7041:D7060)</f>
        <v>1</v>
      </c>
      <c r="M7041">
        <f>K7041-L7041</f>
        <v>0</v>
      </c>
      <c r="N7041" t="str">
        <f>IF(K7041&gt;L7041,"HIGH ZONE BIAS",IF(K7041&lt;L7041,"LOW ZONE BIAS","EQUILIBRIUM"))</f>
        <v>EQUILIBRIUM</v>
      </c>
    </row>
    <row r="7042">
      <c r="A7042">
        <v>20529</v>
      </c>
      <c r="B7042" t="str">
        <v>2020-12-15</v>
      </c>
      <c r="C7042" t="str">
        <v>Evening</v>
      </c>
      <c r="D7042">
        <v>18</v>
      </c>
      <c r="E7042" t="str">
        <f>IF(MOD(D7042,2)=0,"EVEN","ODD")</f>
        <v>EVEN</v>
      </c>
      <c r="F7042" t="str">
        <f>IF(D7042&lt;=18,"LOW (1-18)","HIGH (19-36)")</f>
        <v>LOW (1-18)</v>
      </c>
      <c r="G7042">
        <f>INT((D7042-1)/6)+1</f>
        <v>3</v>
      </c>
      <c r="H7042">
        <f>MOD(D7042-1,6)+1</f>
        <v>6</v>
      </c>
      <c r="I7042">
        <f>37-D7042</f>
        <v>19</v>
      </c>
      <c r="J7042">
        <f>ABS(D7042-D7043)</f>
        <v>2</v>
      </c>
      <c r="K7042">
        <f>AVERAGE(D7042:D7046)</f>
        <v>18</v>
      </c>
      <c r="L7042">
        <f>AVERAGE(D7042:D7061)</f>
        <v>18</v>
      </c>
      <c r="M7042">
        <f>K7042-L7042</f>
        <v>0</v>
      </c>
      <c r="N7042" t="str">
        <f>IF(K7042&gt;L7042,"HIGH ZONE BIAS",IF(K7042&lt;L7042,"LOW ZONE BIAS","EQUILIBRIUM"))</f>
        <v>EQUILIBRIUM</v>
      </c>
    </row>
    <row r="7043">
      <c r="A7043">
        <v>20528</v>
      </c>
      <c r="B7043" t="str">
        <v>2020-12-15</v>
      </c>
      <c r="C7043" t="str">
        <v>Afternoon</v>
      </c>
      <c r="D7043">
        <v>16</v>
      </c>
      <c r="E7043" t="str">
        <f>IF(MOD(D7043,2)=0,"EVEN","ODD")</f>
        <v>EVEN</v>
      </c>
      <c r="F7043" t="str">
        <f>IF(D7043&lt;=18,"LOW (1-18)","HIGH (19-36)")</f>
        <v>LOW (1-18)</v>
      </c>
      <c r="G7043">
        <f>INT((D7043-1)/6)+1</f>
        <v>3</v>
      </c>
      <c r="H7043">
        <f>MOD(D7043-1,6)+1</f>
        <v>4</v>
      </c>
      <c r="I7043">
        <f>37-D7043</f>
        <v>21</v>
      </c>
      <c r="J7043">
        <f>ABS(D7043-D7044)</f>
        <v>15</v>
      </c>
      <c r="K7043">
        <f>AVERAGE(D7043:D7047)</f>
        <v>16</v>
      </c>
      <c r="L7043">
        <f>AVERAGE(D7043:D7062)</f>
        <v>16</v>
      </c>
      <c r="M7043">
        <f>K7043-L7043</f>
        <v>0</v>
      </c>
      <c r="N7043" t="str">
        <f>IF(K7043&gt;L7043,"HIGH ZONE BIAS",IF(K7043&lt;L7043,"LOW ZONE BIAS","EQUILIBRIUM"))</f>
        <v>EQUILIBRIUM</v>
      </c>
    </row>
    <row r="7044">
      <c r="A7044">
        <v>20527</v>
      </c>
      <c r="B7044" t="str">
        <v>2020-12-15</v>
      </c>
      <c r="C7044" t="str">
        <v>Midday</v>
      </c>
      <c r="D7044">
        <v>31</v>
      </c>
      <c r="E7044" t="str">
        <f>IF(MOD(D7044,2)=0,"EVEN","ODD")</f>
        <v>ODD</v>
      </c>
      <c r="F7044" t="str">
        <f>IF(D7044&lt;=18,"LOW (1-18)","HIGH (19-36)")</f>
        <v>HIGH (19-36)</v>
      </c>
      <c r="G7044">
        <f>INT((D7044-1)/6)+1</f>
        <v>6</v>
      </c>
      <c r="H7044">
        <f>MOD(D7044-1,6)+1</f>
        <v>1</v>
      </c>
      <c r="I7044">
        <f>37-D7044</f>
        <v>6</v>
      </c>
      <c r="J7044">
        <f>ABS(D7044-D7045)</f>
        <v>29</v>
      </c>
      <c r="K7044">
        <f>AVERAGE(D7044:D7048)</f>
        <v>31</v>
      </c>
      <c r="L7044">
        <f>AVERAGE(D7044:D7063)</f>
        <v>31</v>
      </c>
      <c r="M7044">
        <f>K7044-L7044</f>
        <v>0</v>
      </c>
      <c r="N7044" t="str">
        <f>IF(K7044&gt;L7044,"HIGH ZONE BIAS",IF(K7044&lt;L7044,"LOW ZONE BIAS","EQUILIBRIUM"))</f>
        <v>EQUILIBRIUM</v>
      </c>
    </row>
    <row r="7045">
      <c r="A7045">
        <v>20526</v>
      </c>
      <c r="B7045" t="str">
        <v>2020-12-15</v>
      </c>
      <c r="C7045" t="str">
        <v>Morning</v>
      </c>
      <c r="D7045">
        <v>2</v>
      </c>
      <c r="E7045" t="str">
        <f>IF(MOD(D7045,2)=0,"EVEN","ODD")</f>
        <v>EVEN</v>
      </c>
      <c r="F7045" t="str">
        <f>IF(D7045&lt;=18,"LOW (1-18)","HIGH (19-36)")</f>
        <v>LOW (1-18)</v>
      </c>
      <c r="G7045">
        <f>INT((D7045-1)/6)+1</f>
        <v>1</v>
      </c>
      <c r="H7045">
        <f>MOD(D7045-1,6)+1</f>
        <v>2</v>
      </c>
      <c r="I7045">
        <f>37-D7045</f>
        <v>35</v>
      </c>
      <c r="J7045">
        <f>ABS(D7045-D7046)</f>
        <v>16</v>
      </c>
      <c r="K7045">
        <f>AVERAGE(D7045:D7049)</f>
        <v>2</v>
      </c>
      <c r="L7045">
        <f>AVERAGE(D7045:D7064)</f>
        <v>2</v>
      </c>
      <c r="M7045">
        <f>K7045-L7045</f>
        <v>0</v>
      </c>
      <c r="N7045" t="str">
        <f>IF(K7045&gt;L7045,"HIGH ZONE BIAS",IF(K7045&lt;L7045,"LOW ZONE BIAS","EQUILIBRIUM"))</f>
        <v>EQUILIBRIUM</v>
      </c>
    </row>
    <row r="7046">
      <c r="A7046">
        <v>20525</v>
      </c>
      <c r="B7046" t="str">
        <v>2020-12-14</v>
      </c>
      <c r="C7046" t="str">
        <v>Evening</v>
      </c>
      <c r="D7046">
        <v>18</v>
      </c>
      <c r="E7046" t="str">
        <f>IF(MOD(D7046,2)=0,"EVEN","ODD")</f>
        <v>EVEN</v>
      </c>
      <c r="F7046" t="str">
        <f>IF(D7046&lt;=18,"LOW (1-18)","HIGH (19-36)")</f>
        <v>LOW (1-18)</v>
      </c>
      <c r="G7046">
        <f>INT((D7046-1)/6)+1</f>
        <v>3</v>
      </c>
      <c r="H7046">
        <f>MOD(D7046-1,6)+1</f>
        <v>6</v>
      </c>
      <c r="I7046">
        <f>37-D7046</f>
        <v>19</v>
      </c>
      <c r="J7046">
        <f>ABS(D7046-D7047)</f>
        <v>13</v>
      </c>
      <c r="K7046">
        <f>AVERAGE(D7046:D7050)</f>
        <v>18</v>
      </c>
      <c r="L7046">
        <f>AVERAGE(D7046:D7065)</f>
        <v>18</v>
      </c>
      <c r="M7046">
        <f>K7046-L7046</f>
        <v>0</v>
      </c>
      <c r="N7046" t="str">
        <f>IF(K7046&gt;L7046,"HIGH ZONE BIAS",IF(K7046&lt;L7046,"LOW ZONE BIAS","EQUILIBRIUM"))</f>
        <v>EQUILIBRIUM</v>
      </c>
    </row>
    <row r="7047">
      <c r="A7047">
        <v>20524</v>
      </c>
      <c r="B7047" t="str">
        <v>2020-12-14</v>
      </c>
      <c r="C7047" t="str">
        <v>Afternoon</v>
      </c>
      <c r="D7047">
        <v>5</v>
      </c>
      <c r="E7047" t="str">
        <f>IF(MOD(D7047,2)=0,"EVEN","ODD")</f>
        <v>ODD</v>
      </c>
      <c r="F7047" t="str">
        <f>IF(D7047&lt;=18,"LOW (1-18)","HIGH (19-36)")</f>
        <v>LOW (1-18)</v>
      </c>
      <c r="G7047">
        <f>INT((D7047-1)/6)+1</f>
        <v>1</v>
      </c>
      <c r="H7047">
        <f>MOD(D7047-1,6)+1</f>
        <v>5</v>
      </c>
      <c r="I7047">
        <f>37-D7047</f>
        <v>32</v>
      </c>
      <c r="J7047">
        <f>ABS(D7047-D7048)</f>
        <v>2</v>
      </c>
      <c r="K7047">
        <f>AVERAGE(D7047:D7051)</f>
        <v>5</v>
      </c>
      <c r="L7047">
        <f>AVERAGE(D7047:D7066)</f>
        <v>5</v>
      </c>
      <c r="M7047">
        <f>K7047-L7047</f>
        <v>0</v>
      </c>
      <c r="N7047" t="str">
        <f>IF(K7047&gt;L7047,"HIGH ZONE BIAS",IF(K7047&lt;L7047,"LOW ZONE BIAS","EQUILIBRIUM"))</f>
        <v>EQUILIBRIUM</v>
      </c>
    </row>
    <row r="7048">
      <c r="A7048">
        <v>20523</v>
      </c>
      <c r="B7048" t="str">
        <v>2020-12-14</v>
      </c>
      <c r="C7048" t="str">
        <v>Midday</v>
      </c>
      <c r="D7048">
        <v>7</v>
      </c>
      <c r="E7048" t="str">
        <f>IF(MOD(D7048,2)=0,"EVEN","ODD")</f>
        <v>ODD</v>
      </c>
      <c r="F7048" t="str">
        <f>IF(D7048&lt;=18,"LOW (1-18)","HIGH (19-36)")</f>
        <v>LOW (1-18)</v>
      </c>
      <c r="G7048">
        <f>INT((D7048-1)/6)+1</f>
        <v>2</v>
      </c>
      <c r="H7048">
        <f>MOD(D7048-1,6)+1</f>
        <v>1</v>
      </c>
      <c r="I7048">
        <f>37-D7048</f>
        <v>30</v>
      </c>
      <c r="J7048">
        <f>ABS(D7048-D7049)</f>
        <v>13</v>
      </c>
      <c r="K7048">
        <f>AVERAGE(D7048:D7052)</f>
        <v>7</v>
      </c>
      <c r="L7048">
        <f>AVERAGE(D7048:D7067)</f>
        <v>7</v>
      </c>
      <c r="M7048">
        <f>K7048-L7048</f>
        <v>0</v>
      </c>
      <c r="N7048" t="str">
        <f>IF(K7048&gt;L7048,"HIGH ZONE BIAS",IF(K7048&lt;L7048,"LOW ZONE BIAS","EQUILIBRIUM"))</f>
        <v>EQUILIBRIUM</v>
      </c>
    </row>
    <row r="7049">
      <c r="A7049">
        <v>20522</v>
      </c>
      <c r="B7049" t="str">
        <v>2020-12-14</v>
      </c>
      <c r="C7049" t="str">
        <v>Morning</v>
      </c>
      <c r="D7049">
        <v>20</v>
      </c>
      <c r="E7049" t="str">
        <f>IF(MOD(D7049,2)=0,"EVEN","ODD")</f>
        <v>EVEN</v>
      </c>
      <c r="F7049" t="str">
        <f>IF(D7049&lt;=18,"LOW (1-18)","HIGH (19-36)")</f>
        <v>HIGH (19-36)</v>
      </c>
      <c r="G7049">
        <f>INT((D7049-1)/6)+1</f>
        <v>4</v>
      </c>
      <c r="H7049">
        <f>MOD(D7049-1,6)+1</f>
        <v>2</v>
      </c>
      <c r="I7049">
        <f>37-D7049</f>
        <v>17</v>
      </c>
      <c r="J7049">
        <f>ABS(D7049-D7050)</f>
        <v>11</v>
      </c>
      <c r="K7049">
        <f>AVERAGE(D7049:D7053)</f>
        <v>20</v>
      </c>
      <c r="L7049">
        <f>AVERAGE(D7049:D7068)</f>
        <v>20</v>
      </c>
      <c r="M7049">
        <f>K7049-L7049</f>
        <v>0</v>
      </c>
      <c r="N7049" t="str">
        <f>IF(K7049&gt;L7049,"HIGH ZONE BIAS",IF(K7049&lt;L7049,"LOW ZONE BIAS","EQUILIBRIUM"))</f>
        <v>EQUILIBRIUM</v>
      </c>
    </row>
    <row r="7050">
      <c r="A7050">
        <v>20521</v>
      </c>
      <c r="B7050" t="str">
        <v>2020-12-12</v>
      </c>
      <c r="C7050" t="str">
        <v>Evening</v>
      </c>
      <c r="D7050">
        <v>31</v>
      </c>
      <c r="E7050" t="str">
        <f>IF(MOD(D7050,2)=0,"EVEN","ODD")</f>
        <v>ODD</v>
      </c>
      <c r="F7050" t="str">
        <f>IF(D7050&lt;=18,"LOW (1-18)","HIGH (19-36)")</f>
        <v>HIGH (19-36)</v>
      </c>
      <c r="G7050">
        <f>INT((D7050-1)/6)+1</f>
        <v>6</v>
      </c>
      <c r="H7050">
        <f>MOD(D7050-1,6)+1</f>
        <v>1</v>
      </c>
      <c r="I7050">
        <f>37-D7050</f>
        <v>6</v>
      </c>
      <c r="J7050">
        <f>ABS(D7050-D7051)</f>
        <v>1</v>
      </c>
      <c r="K7050">
        <f>AVERAGE(D7050:D7054)</f>
        <v>31</v>
      </c>
      <c r="L7050">
        <f>AVERAGE(D7050:D7069)</f>
        <v>31</v>
      </c>
      <c r="M7050">
        <f>K7050-L7050</f>
        <v>0</v>
      </c>
      <c r="N7050" t="str">
        <f>IF(K7050&gt;L7050,"HIGH ZONE BIAS",IF(K7050&lt;L7050,"LOW ZONE BIAS","EQUILIBRIUM"))</f>
        <v>EQUILIBRIUM</v>
      </c>
    </row>
    <row r="7051">
      <c r="A7051">
        <v>20520</v>
      </c>
      <c r="B7051" t="str">
        <v>2020-12-12</v>
      </c>
      <c r="C7051" t="str">
        <v>Afternoon</v>
      </c>
      <c r="D7051">
        <v>30</v>
      </c>
      <c r="E7051" t="str">
        <f>IF(MOD(D7051,2)=0,"EVEN","ODD")</f>
        <v>EVEN</v>
      </c>
      <c r="F7051" t="str">
        <f>IF(D7051&lt;=18,"LOW (1-18)","HIGH (19-36)")</f>
        <v>HIGH (19-36)</v>
      </c>
      <c r="G7051">
        <f>INT((D7051-1)/6)+1</f>
        <v>5</v>
      </c>
      <c r="H7051">
        <f>MOD(D7051-1,6)+1</f>
        <v>6</v>
      </c>
      <c r="I7051">
        <f>37-D7051</f>
        <v>7</v>
      </c>
      <c r="J7051">
        <f>ABS(D7051-D7052)</f>
        <v>22</v>
      </c>
      <c r="K7051">
        <f>AVERAGE(D7051:D7055)</f>
        <v>30</v>
      </c>
      <c r="L7051">
        <f>AVERAGE(D7051:D7070)</f>
        <v>30</v>
      </c>
      <c r="M7051">
        <f>K7051-L7051</f>
        <v>0</v>
      </c>
      <c r="N7051" t="str">
        <f>IF(K7051&gt;L7051,"HIGH ZONE BIAS",IF(K7051&lt;L7051,"LOW ZONE BIAS","EQUILIBRIUM"))</f>
        <v>EQUILIBRIUM</v>
      </c>
    </row>
    <row r="7052">
      <c r="A7052">
        <v>20519</v>
      </c>
      <c r="B7052" t="str">
        <v>2020-12-12</v>
      </c>
      <c r="C7052" t="str">
        <v>Midday</v>
      </c>
      <c r="D7052">
        <v>8</v>
      </c>
      <c r="E7052" t="str">
        <f>IF(MOD(D7052,2)=0,"EVEN","ODD")</f>
        <v>EVEN</v>
      </c>
      <c r="F7052" t="str">
        <f>IF(D7052&lt;=18,"LOW (1-18)","HIGH (19-36)")</f>
        <v>LOW (1-18)</v>
      </c>
      <c r="G7052">
        <f>INT((D7052-1)/6)+1</f>
        <v>2</v>
      </c>
      <c r="H7052">
        <f>MOD(D7052-1,6)+1</f>
        <v>2</v>
      </c>
      <c r="I7052">
        <f>37-D7052</f>
        <v>29</v>
      </c>
      <c r="J7052">
        <f>ABS(D7052-D7053)</f>
        <v>12</v>
      </c>
      <c r="K7052">
        <f>AVERAGE(D7052:D7056)</f>
        <v>8</v>
      </c>
      <c r="L7052">
        <f>AVERAGE(D7052:D7071)</f>
        <v>8</v>
      </c>
      <c r="M7052">
        <f>K7052-L7052</f>
        <v>0</v>
      </c>
      <c r="N7052" t="str">
        <f>IF(K7052&gt;L7052,"HIGH ZONE BIAS",IF(K7052&lt;L7052,"LOW ZONE BIAS","EQUILIBRIUM"))</f>
        <v>EQUILIBRIUM</v>
      </c>
    </row>
    <row r="7053">
      <c r="A7053">
        <v>20518</v>
      </c>
      <c r="B7053" t="str">
        <v>2020-12-12</v>
      </c>
      <c r="C7053" t="str">
        <v>Morning</v>
      </c>
      <c r="D7053">
        <v>20</v>
      </c>
      <c r="E7053" t="str">
        <f>IF(MOD(D7053,2)=0,"EVEN","ODD")</f>
        <v>EVEN</v>
      </c>
      <c r="F7053" t="str">
        <f>IF(D7053&lt;=18,"LOW (1-18)","HIGH (19-36)")</f>
        <v>HIGH (19-36)</v>
      </c>
      <c r="G7053">
        <f>INT((D7053-1)/6)+1</f>
        <v>4</v>
      </c>
      <c r="H7053">
        <f>MOD(D7053-1,6)+1</f>
        <v>2</v>
      </c>
      <c r="I7053">
        <f>37-D7053</f>
        <v>17</v>
      </c>
      <c r="J7053">
        <f>ABS(D7053-D7054)</f>
        <v>11</v>
      </c>
      <c r="K7053">
        <f>AVERAGE(D7053:D7057)</f>
        <v>20</v>
      </c>
      <c r="L7053">
        <f>AVERAGE(D7053:D7072)</f>
        <v>20</v>
      </c>
      <c r="M7053">
        <f>K7053-L7053</f>
        <v>0</v>
      </c>
      <c r="N7053" t="str">
        <f>IF(K7053&gt;L7053,"HIGH ZONE BIAS",IF(K7053&lt;L7053,"LOW ZONE BIAS","EQUILIBRIUM"))</f>
        <v>EQUILIBRIUM</v>
      </c>
    </row>
    <row r="7054">
      <c r="A7054">
        <v>20517</v>
      </c>
      <c r="B7054" t="str">
        <v>2020-12-11</v>
      </c>
      <c r="C7054" t="str">
        <v>Evening</v>
      </c>
      <c r="D7054">
        <v>31</v>
      </c>
      <c r="E7054" t="str">
        <f>IF(MOD(D7054,2)=0,"EVEN","ODD")</f>
        <v>ODD</v>
      </c>
      <c r="F7054" t="str">
        <f>IF(D7054&lt;=18,"LOW (1-18)","HIGH (19-36)")</f>
        <v>HIGH (19-36)</v>
      </c>
      <c r="G7054">
        <f>INT((D7054-1)/6)+1</f>
        <v>6</v>
      </c>
      <c r="H7054">
        <f>MOD(D7054-1,6)+1</f>
        <v>1</v>
      </c>
      <c r="I7054">
        <f>37-D7054</f>
        <v>6</v>
      </c>
      <c r="J7054">
        <f>ABS(D7054-D7055)</f>
        <v>9</v>
      </c>
      <c r="K7054">
        <f>AVERAGE(D7054:D7058)</f>
        <v>31</v>
      </c>
      <c r="L7054">
        <f>AVERAGE(D7054:D7073)</f>
        <v>31</v>
      </c>
      <c r="M7054">
        <f>K7054-L7054</f>
        <v>0</v>
      </c>
      <c r="N7054" t="str">
        <f>IF(K7054&gt;L7054,"HIGH ZONE BIAS",IF(K7054&lt;L7054,"LOW ZONE BIAS","EQUILIBRIUM"))</f>
        <v>EQUILIBRIUM</v>
      </c>
    </row>
    <row r="7055">
      <c r="A7055">
        <v>20516</v>
      </c>
      <c r="B7055" t="str">
        <v>2020-12-11</v>
      </c>
      <c r="C7055" t="str">
        <v>Afternoon</v>
      </c>
      <c r="D7055">
        <v>22</v>
      </c>
      <c r="E7055" t="str">
        <f>IF(MOD(D7055,2)=0,"EVEN","ODD")</f>
        <v>EVEN</v>
      </c>
      <c r="F7055" t="str">
        <f>IF(D7055&lt;=18,"LOW (1-18)","HIGH (19-36)")</f>
        <v>HIGH (19-36)</v>
      </c>
      <c r="G7055">
        <f>INT((D7055-1)/6)+1</f>
        <v>4</v>
      </c>
      <c r="H7055">
        <f>MOD(D7055-1,6)+1</f>
        <v>4</v>
      </c>
      <c r="I7055">
        <f>37-D7055</f>
        <v>15</v>
      </c>
      <c r="J7055">
        <f>ABS(D7055-D7056)</f>
        <v>9</v>
      </c>
      <c r="K7055">
        <f>AVERAGE(D7055:D7059)</f>
        <v>22</v>
      </c>
      <c r="L7055">
        <f>AVERAGE(D7055:D7074)</f>
        <v>22</v>
      </c>
      <c r="M7055">
        <f>K7055-L7055</f>
        <v>0</v>
      </c>
      <c r="N7055" t="str">
        <f>IF(K7055&gt;L7055,"HIGH ZONE BIAS",IF(K7055&lt;L7055,"LOW ZONE BIAS","EQUILIBRIUM"))</f>
        <v>EQUILIBRIUM</v>
      </c>
    </row>
    <row r="7056">
      <c r="A7056">
        <v>20515</v>
      </c>
      <c r="B7056" t="str">
        <v>2020-12-11</v>
      </c>
      <c r="C7056" t="str">
        <v>Midday</v>
      </c>
      <c r="D7056">
        <v>31</v>
      </c>
      <c r="E7056" t="str">
        <f>IF(MOD(D7056,2)=0,"EVEN","ODD")</f>
        <v>ODD</v>
      </c>
      <c r="F7056" t="str">
        <f>IF(D7056&lt;=18,"LOW (1-18)","HIGH (19-36)")</f>
        <v>HIGH (19-36)</v>
      </c>
      <c r="G7056">
        <f>INT((D7056-1)/6)+1</f>
        <v>6</v>
      </c>
      <c r="H7056">
        <f>MOD(D7056-1,6)+1</f>
        <v>1</v>
      </c>
      <c r="I7056">
        <f>37-D7056</f>
        <v>6</v>
      </c>
      <c r="J7056">
        <f>ABS(D7056-D7057)</f>
        <v>4</v>
      </c>
      <c r="K7056">
        <f>AVERAGE(D7056:D7060)</f>
        <v>31</v>
      </c>
      <c r="L7056">
        <f>AVERAGE(D7056:D7075)</f>
        <v>31</v>
      </c>
      <c r="M7056">
        <f>K7056-L7056</f>
        <v>0</v>
      </c>
      <c r="N7056" t="str">
        <f>IF(K7056&gt;L7056,"HIGH ZONE BIAS",IF(K7056&lt;L7056,"LOW ZONE BIAS","EQUILIBRIUM"))</f>
        <v>EQUILIBRIUM</v>
      </c>
    </row>
    <row r="7057">
      <c r="A7057">
        <v>20514</v>
      </c>
      <c r="B7057" t="str">
        <v>2020-12-11</v>
      </c>
      <c r="C7057" t="str">
        <v>Morning</v>
      </c>
      <c r="D7057">
        <v>35</v>
      </c>
      <c r="E7057" t="str">
        <f>IF(MOD(D7057,2)=0,"EVEN","ODD")</f>
        <v>ODD</v>
      </c>
      <c r="F7057" t="str">
        <f>IF(D7057&lt;=18,"LOW (1-18)","HIGH (19-36)")</f>
        <v>HIGH (19-36)</v>
      </c>
      <c r="G7057">
        <f>INT((D7057-1)/6)+1</f>
        <v>6</v>
      </c>
      <c r="H7057">
        <f>MOD(D7057-1,6)+1</f>
        <v>5</v>
      </c>
      <c r="I7057">
        <f>37-D7057</f>
        <v>2</v>
      </c>
      <c r="J7057">
        <f>ABS(D7057-D7058)</f>
        <v>9</v>
      </c>
      <c r="K7057">
        <f>AVERAGE(D7057:D7061)</f>
        <v>35</v>
      </c>
      <c r="L7057">
        <f>AVERAGE(D7057:D7076)</f>
        <v>35</v>
      </c>
      <c r="M7057">
        <f>K7057-L7057</f>
        <v>0</v>
      </c>
      <c r="N7057" t="str">
        <f>IF(K7057&gt;L7057,"HIGH ZONE BIAS",IF(K7057&lt;L7057,"LOW ZONE BIAS","EQUILIBRIUM"))</f>
        <v>EQUILIBRIUM</v>
      </c>
    </row>
    <row r="7058">
      <c r="A7058">
        <v>20513</v>
      </c>
      <c r="B7058" t="str">
        <v>2020-12-10</v>
      </c>
      <c r="C7058" t="str">
        <v>Evening</v>
      </c>
      <c r="D7058">
        <v>26</v>
      </c>
      <c r="E7058" t="str">
        <f>IF(MOD(D7058,2)=0,"EVEN","ODD")</f>
        <v>EVEN</v>
      </c>
      <c r="F7058" t="str">
        <f>IF(D7058&lt;=18,"LOW (1-18)","HIGH (19-36)")</f>
        <v>HIGH (19-36)</v>
      </c>
      <c r="G7058">
        <f>INT((D7058-1)/6)+1</f>
        <v>5</v>
      </c>
      <c r="H7058">
        <f>MOD(D7058-1,6)+1</f>
        <v>2</v>
      </c>
      <c r="I7058">
        <f>37-D7058</f>
        <v>11</v>
      </c>
      <c r="J7058">
        <f>ABS(D7058-D7059)</f>
        <v>5</v>
      </c>
      <c r="K7058">
        <f>AVERAGE(D7058:D7062)</f>
        <v>26</v>
      </c>
      <c r="L7058">
        <f>AVERAGE(D7058:D7077)</f>
        <v>26</v>
      </c>
      <c r="M7058">
        <f>K7058-L7058</f>
        <v>0</v>
      </c>
      <c r="N7058" t="str">
        <f>IF(K7058&gt;L7058,"HIGH ZONE BIAS",IF(K7058&lt;L7058,"LOW ZONE BIAS","EQUILIBRIUM"))</f>
        <v>EQUILIBRIUM</v>
      </c>
    </row>
    <row r="7059">
      <c r="A7059">
        <v>20512</v>
      </c>
      <c r="B7059" t="str">
        <v>2020-12-10</v>
      </c>
      <c r="C7059" t="str">
        <v>Afternoon</v>
      </c>
      <c r="D7059">
        <v>31</v>
      </c>
      <c r="E7059" t="str">
        <f>IF(MOD(D7059,2)=0,"EVEN","ODD")</f>
        <v>ODD</v>
      </c>
      <c r="F7059" t="str">
        <f>IF(D7059&lt;=18,"LOW (1-18)","HIGH (19-36)")</f>
        <v>HIGH (19-36)</v>
      </c>
      <c r="G7059">
        <f>INT((D7059-1)/6)+1</f>
        <v>6</v>
      </c>
      <c r="H7059">
        <f>MOD(D7059-1,6)+1</f>
        <v>1</v>
      </c>
      <c r="I7059">
        <f>37-D7059</f>
        <v>6</v>
      </c>
      <c r="J7059">
        <f>ABS(D7059-D7060)</f>
        <v>13</v>
      </c>
      <c r="K7059">
        <f>AVERAGE(D7059:D7063)</f>
        <v>31</v>
      </c>
      <c r="L7059">
        <f>AVERAGE(D7059:D7078)</f>
        <v>31</v>
      </c>
      <c r="M7059">
        <f>K7059-L7059</f>
        <v>0</v>
      </c>
      <c r="N7059" t="str">
        <f>IF(K7059&gt;L7059,"HIGH ZONE BIAS",IF(K7059&lt;L7059,"LOW ZONE BIAS","EQUILIBRIUM"))</f>
        <v>EQUILIBRIUM</v>
      </c>
    </row>
    <row r="7060">
      <c r="A7060">
        <v>20511</v>
      </c>
      <c r="B7060" t="str">
        <v>2020-12-10</v>
      </c>
      <c r="C7060" t="str">
        <v>Midday</v>
      </c>
      <c r="D7060">
        <v>18</v>
      </c>
      <c r="E7060" t="str">
        <f>IF(MOD(D7060,2)=0,"EVEN","ODD")</f>
        <v>EVEN</v>
      </c>
      <c r="F7060" t="str">
        <f>IF(D7060&lt;=18,"LOW (1-18)","HIGH (19-36)")</f>
        <v>LOW (1-18)</v>
      </c>
      <c r="G7060">
        <f>INT((D7060-1)/6)+1</f>
        <v>3</v>
      </c>
      <c r="H7060">
        <f>MOD(D7060-1,6)+1</f>
        <v>6</v>
      </c>
      <c r="I7060">
        <f>37-D7060</f>
        <v>19</v>
      </c>
      <c r="J7060">
        <f>ABS(D7060-D7061)</f>
        <v>18</v>
      </c>
      <c r="K7060">
        <f>AVERAGE(D7060:D7064)</f>
        <v>18</v>
      </c>
      <c r="L7060">
        <f>AVERAGE(D7060:D7079)</f>
        <v>18</v>
      </c>
      <c r="M7060">
        <f>K7060-L7060</f>
        <v>0</v>
      </c>
      <c r="N7060" t="str">
        <f>IF(K7060&gt;L7060,"HIGH ZONE BIAS",IF(K7060&lt;L7060,"LOW ZONE BIAS","EQUILIBRIUM"))</f>
        <v>EQUILIBRIUM</v>
      </c>
    </row>
    <row r="7061">
      <c r="A7061">
        <v>20510</v>
      </c>
      <c r="B7061" t="str">
        <v>2020-12-10</v>
      </c>
      <c r="C7061" t="str">
        <v>Morning</v>
      </c>
      <c r="D7061">
        <v>36</v>
      </c>
      <c r="E7061" t="str">
        <f>IF(MOD(D7061,2)=0,"EVEN","ODD")</f>
        <v>EVEN</v>
      </c>
      <c r="F7061" t="str">
        <f>IF(D7061&lt;=18,"LOW (1-18)","HIGH (19-36)")</f>
        <v>HIGH (19-36)</v>
      </c>
      <c r="G7061">
        <f>INT((D7061-1)/6)+1</f>
        <v>6</v>
      </c>
      <c r="H7061">
        <f>MOD(D7061-1,6)+1</f>
        <v>6</v>
      </c>
      <c r="I7061">
        <f>37-D7061</f>
        <v>1</v>
      </c>
      <c r="J7061">
        <f>ABS(D7061-D7062)</f>
        <v>10</v>
      </c>
      <c r="K7061">
        <f>AVERAGE(D7061:D7065)</f>
        <v>36</v>
      </c>
      <c r="L7061">
        <f>AVERAGE(D7061:D7080)</f>
        <v>36</v>
      </c>
      <c r="M7061">
        <f>K7061-L7061</f>
        <v>0</v>
      </c>
      <c r="N7061" t="str">
        <f>IF(K7061&gt;L7061,"HIGH ZONE BIAS",IF(K7061&lt;L7061,"LOW ZONE BIAS","EQUILIBRIUM"))</f>
        <v>EQUILIBRIUM</v>
      </c>
    </row>
    <row r="7062">
      <c r="A7062">
        <v>20509</v>
      </c>
      <c r="B7062" t="str">
        <v>2020-12-09</v>
      </c>
      <c r="C7062" t="str">
        <v>Evening</v>
      </c>
      <c r="D7062">
        <v>26</v>
      </c>
      <c r="E7062" t="str">
        <f>IF(MOD(D7062,2)=0,"EVEN","ODD")</f>
        <v>EVEN</v>
      </c>
      <c r="F7062" t="str">
        <f>IF(D7062&lt;=18,"LOW (1-18)","HIGH (19-36)")</f>
        <v>HIGH (19-36)</v>
      </c>
      <c r="G7062">
        <f>INT((D7062-1)/6)+1</f>
        <v>5</v>
      </c>
      <c r="H7062">
        <f>MOD(D7062-1,6)+1</f>
        <v>2</v>
      </c>
      <c r="I7062">
        <f>37-D7062</f>
        <v>11</v>
      </c>
      <c r="J7062">
        <f>ABS(D7062-D7063)</f>
        <v>14</v>
      </c>
      <c r="K7062">
        <f>AVERAGE(D7062:D7066)</f>
        <v>26</v>
      </c>
      <c r="L7062">
        <f>AVERAGE(D7062:D7081)</f>
        <v>26</v>
      </c>
      <c r="M7062">
        <f>K7062-L7062</f>
        <v>0</v>
      </c>
      <c r="N7062" t="str">
        <f>IF(K7062&gt;L7062,"HIGH ZONE BIAS",IF(K7062&lt;L7062,"LOW ZONE BIAS","EQUILIBRIUM"))</f>
        <v>EQUILIBRIUM</v>
      </c>
    </row>
    <row r="7063">
      <c r="A7063">
        <v>20508</v>
      </c>
      <c r="B7063" t="str">
        <v>2020-12-09</v>
      </c>
      <c r="C7063" t="str">
        <v>Afternoon</v>
      </c>
      <c r="D7063">
        <v>12</v>
      </c>
      <c r="E7063" t="str">
        <f>IF(MOD(D7063,2)=0,"EVEN","ODD")</f>
        <v>EVEN</v>
      </c>
      <c r="F7063" t="str">
        <f>IF(D7063&lt;=18,"LOW (1-18)","HIGH (19-36)")</f>
        <v>LOW (1-18)</v>
      </c>
      <c r="G7063">
        <f>INT((D7063-1)/6)+1</f>
        <v>2</v>
      </c>
      <c r="H7063">
        <f>MOD(D7063-1,6)+1</f>
        <v>6</v>
      </c>
      <c r="I7063">
        <f>37-D7063</f>
        <v>25</v>
      </c>
      <c r="J7063">
        <f>ABS(D7063-D7064)</f>
        <v>5</v>
      </c>
      <c r="K7063">
        <f>AVERAGE(D7063:D7067)</f>
        <v>12</v>
      </c>
      <c r="L7063">
        <f>AVERAGE(D7063:D7082)</f>
        <v>12</v>
      </c>
      <c r="M7063">
        <f>K7063-L7063</f>
        <v>0</v>
      </c>
      <c r="N7063" t="str">
        <f>IF(K7063&gt;L7063,"HIGH ZONE BIAS",IF(K7063&lt;L7063,"LOW ZONE BIAS","EQUILIBRIUM"))</f>
        <v>EQUILIBRIUM</v>
      </c>
    </row>
    <row r="7064">
      <c r="A7064">
        <v>20507</v>
      </c>
      <c r="B7064" t="str">
        <v>2020-12-09</v>
      </c>
      <c r="C7064" t="str">
        <v>Midday</v>
      </c>
      <c r="D7064">
        <v>17</v>
      </c>
      <c r="E7064" t="str">
        <f>IF(MOD(D7064,2)=0,"EVEN","ODD")</f>
        <v>ODD</v>
      </c>
      <c r="F7064" t="str">
        <f>IF(D7064&lt;=18,"LOW (1-18)","HIGH (19-36)")</f>
        <v>LOW (1-18)</v>
      </c>
      <c r="G7064">
        <f>INT((D7064-1)/6)+1</f>
        <v>3</v>
      </c>
      <c r="H7064">
        <f>MOD(D7064-1,6)+1</f>
        <v>5</v>
      </c>
      <c r="I7064">
        <f>37-D7064</f>
        <v>20</v>
      </c>
      <c r="J7064">
        <f>ABS(D7064-D7065)</f>
        <v>18</v>
      </c>
      <c r="K7064">
        <f>AVERAGE(D7064:D7068)</f>
        <v>17</v>
      </c>
      <c r="L7064">
        <f>AVERAGE(D7064:D7083)</f>
        <v>17</v>
      </c>
      <c r="M7064">
        <f>K7064-L7064</f>
        <v>0</v>
      </c>
      <c r="N7064" t="str">
        <f>IF(K7064&gt;L7064,"HIGH ZONE BIAS",IF(K7064&lt;L7064,"LOW ZONE BIAS","EQUILIBRIUM"))</f>
        <v>EQUILIBRIUM</v>
      </c>
    </row>
    <row r="7065">
      <c r="A7065">
        <v>20506</v>
      </c>
      <c r="B7065" t="str">
        <v>2020-12-09</v>
      </c>
      <c r="C7065" t="str">
        <v>Morning</v>
      </c>
      <c r="D7065">
        <v>35</v>
      </c>
      <c r="E7065" t="str">
        <f>IF(MOD(D7065,2)=0,"EVEN","ODD")</f>
        <v>ODD</v>
      </c>
      <c r="F7065" t="str">
        <f>IF(D7065&lt;=18,"LOW (1-18)","HIGH (19-36)")</f>
        <v>HIGH (19-36)</v>
      </c>
      <c r="G7065">
        <f>INT((D7065-1)/6)+1</f>
        <v>6</v>
      </c>
      <c r="H7065">
        <f>MOD(D7065-1,6)+1</f>
        <v>5</v>
      </c>
      <c r="I7065">
        <f>37-D7065</f>
        <v>2</v>
      </c>
      <c r="J7065">
        <f>ABS(D7065-D7066)</f>
        <v>1</v>
      </c>
      <c r="K7065">
        <f>AVERAGE(D7065:D7069)</f>
        <v>35</v>
      </c>
      <c r="L7065">
        <f>AVERAGE(D7065:D7084)</f>
        <v>35</v>
      </c>
      <c r="M7065">
        <f>K7065-L7065</f>
        <v>0</v>
      </c>
      <c r="N7065" t="str">
        <f>IF(K7065&gt;L7065,"HIGH ZONE BIAS",IF(K7065&lt;L7065,"LOW ZONE BIAS","EQUILIBRIUM"))</f>
        <v>EQUILIBRIUM</v>
      </c>
    </row>
    <row r="7066">
      <c r="A7066">
        <v>20505</v>
      </c>
      <c r="B7066" t="str">
        <v>2020-12-08</v>
      </c>
      <c r="C7066" t="str">
        <v>Evening</v>
      </c>
      <c r="D7066">
        <v>36</v>
      </c>
      <c r="E7066" t="str">
        <f>IF(MOD(D7066,2)=0,"EVEN","ODD")</f>
        <v>EVEN</v>
      </c>
      <c r="F7066" t="str">
        <f>IF(D7066&lt;=18,"LOW (1-18)","HIGH (19-36)")</f>
        <v>HIGH (19-36)</v>
      </c>
      <c r="G7066">
        <f>INT((D7066-1)/6)+1</f>
        <v>6</v>
      </c>
      <c r="H7066">
        <f>MOD(D7066-1,6)+1</f>
        <v>6</v>
      </c>
      <c r="I7066">
        <f>37-D7066</f>
        <v>1</v>
      </c>
      <c r="J7066">
        <f>ABS(D7066-D7067)</f>
        <v>14</v>
      </c>
      <c r="K7066">
        <f>AVERAGE(D7066:D7070)</f>
        <v>36</v>
      </c>
      <c r="L7066">
        <f>AVERAGE(D7066:D7085)</f>
        <v>36</v>
      </c>
      <c r="M7066">
        <f>K7066-L7066</f>
        <v>0</v>
      </c>
      <c r="N7066" t="str">
        <f>IF(K7066&gt;L7066,"HIGH ZONE BIAS",IF(K7066&lt;L7066,"LOW ZONE BIAS","EQUILIBRIUM"))</f>
        <v>EQUILIBRIUM</v>
      </c>
    </row>
    <row r="7067">
      <c r="A7067">
        <v>20504</v>
      </c>
      <c r="B7067" t="str">
        <v>2020-12-08</v>
      </c>
      <c r="C7067" t="str">
        <v>Afternoon</v>
      </c>
      <c r="D7067">
        <v>22</v>
      </c>
      <c r="E7067" t="str">
        <f>IF(MOD(D7067,2)=0,"EVEN","ODD")</f>
        <v>EVEN</v>
      </c>
      <c r="F7067" t="str">
        <f>IF(D7067&lt;=18,"LOW (1-18)","HIGH (19-36)")</f>
        <v>HIGH (19-36)</v>
      </c>
      <c r="G7067">
        <f>INT((D7067-1)/6)+1</f>
        <v>4</v>
      </c>
      <c r="H7067">
        <f>MOD(D7067-1,6)+1</f>
        <v>4</v>
      </c>
      <c r="I7067">
        <f>37-D7067</f>
        <v>15</v>
      </c>
      <c r="J7067">
        <f>ABS(D7067-D7068)</f>
        <v>3</v>
      </c>
      <c r="K7067">
        <f>AVERAGE(D7067:D7071)</f>
        <v>22</v>
      </c>
      <c r="L7067">
        <f>AVERAGE(D7067:D7086)</f>
        <v>22</v>
      </c>
      <c r="M7067">
        <f>K7067-L7067</f>
        <v>0</v>
      </c>
      <c r="N7067" t="str">
        <f>IF(K7067&gt;L7067,"HIGH ZONE BIAS",IF(K7067&lt;L7067,"LOW ZONE BIAS","EQUILIBRIUM"))</f>
        <v>EQUILIBRIUM</v>
      </c>
    </row>
    <row r="7068">
      <c r="A7068">
        <v>20503</v>
      </c>
      <c r="B7068" t="str">
        <v>2020-12-08</v>
      </c>
      <c r="C7068" t="str">
        <v>Midday</v>
      </c>
      <c r="D7068">
        <v>25</v>
      </c>
      <c r="E7068" t="str">
        <f>IF(MOD(D7068,2)=0,"EVEN","ODD")</f>
        <v>ODD</v>
      </c>
      <c r="F7068" t="str">
        <f>IF(D7068&lt;=18,"LOW (1-18)","HIGH (19-36)")</f>
        <v>HIGH (19-36)</v>
      </c>
      <c r="G7068">
        <f>INT((D7068-1)/6)+1</f>
        <v>5</v>
      </c>
      <c r="H7068">
        <f>MOD(D7068-1,6)+1</f>
        <v>1</v>
      </c>
      <c r="I7068">
        <f>37-D7068</f>
        <v>12</v>
      </c>
      <c r="J7068">
        <f>ABS(D7068-D7069)</f>
        <v>10</v>
      </c>
      <c r="K7068">
        <f>AVERAGE(D7068:D7072)</f>
        <v>25</v>
      </c>
      <c r="L7068">
        <f>AVERAGE(D7068:D7087)</f>
        <v>25</v>
      </c>
      <c r="M7068">
        <f>K7068-L7068</f>
        <v>0</v>
      </c>
      <c r="N7068" t="str">
        <f>IF(K7068&gt;L7068,"HIGH ZONE BIAS",IF(K7068&lt;L7068,"LOW ZONE BIAS","EQUILIBRIUM"))</f>
        <v>EQUILIBRIUM</v>
      </c>
    </row>
    <row r="7069">
      <c r="A7069">
        <v>20502</v>
      </c>
      <c r="B7069" t="str">
        <v>2020-12-08</v>
      </c>
      <c r="C7069" t="str">
        <v>Morning</v>
      </c>
      <c r="D7069">
        <v>15</v>
      </c>
      <c r="E7069" t="str">
        <f>IF(MOD(D7069,2)=0,"EVEN","ODD")</f>
        <v>ODD</v>
      </c>
      <c r="F7069" t="str">
        <f>IF(D7069&lt;=18,"LOW (1-18)","HIGH (19-36)")</f>
        <v>LOW (1-18)</v>
      </c>
      <c r="G7069">
        <f>INT((D7069-1)/6)+1</f>
        <v>3</v>
      </c>
      <c r="H7069">
        <f>MOD(D7069-1,6)+1</f>
        <v>3</v>
      </c>
      <c r="I7069">
        <f>37-D7069</f>
        <v>22</v>
      </c>
      <c r="J7069">
        <f>ABS(D7069-D7070)</f>
        <v>14</v>
      </c>
      <c r="K7069">
        <f>AVERAGE(D7069:D7073)</f>
        <v>15</v>
      </c>
      <c r="L7069">
        <f>AVERAGE(D7069:D7088)</f>
        <v>15</v>
      </c>
      <c r="M7069">
        <f>K7069-L7069</f>
        <v>0</v>
      </c>
      <c r="N7069" t="str">
        <f>IF(K7069&gt;L7069,"HIGH ZONE BIAS",IF(K7069&lt;L7069,"LOW ZONE BIAS","EQUILIBRIUM"))</f>
        <v>EQUILIBRIUM</v>
      </c>
    </row>
    <row r="7070">
      <c r="A7070">
        <v>20501</v>
      </c>
      <c r="B7070" t="str">
        <v>2020-12-07</v>
      </c>
      <c r="C7070" t="str">
        <v>Evening</v>
      </c>
      <c r="D7070">
        <v>1</v>
      </c>
      <c r="E7070" t="str">
        <f>IF(MOD(D7070,2)=0,"EVEN","ODD")</f>
        <v>ODD</v>
      </c>
      <c r="F7070" t="str">
        <f>IF(D7070&lt;=18,"LOW (1-18)","HIGH (19-36)")</f>
        <v>LOW (1-18)</v>
      </c>
      <c r="G7070">
        <f>INT((D7070-1)/6)+1</f>
        <v>1</v>
      </c>
      <c r="H7070">
        <f>MOD(D7070-1,6)+1</f>
        <v>1</v>
      </c>
      <c r="I7070">
        <f>37-D7070</f>
        <v>36</v>
      </c>
      <c r="J7070">
        <f>ABS(D7070-D7071)</f>
        <v>22</v>
      </c>
      <c r="K7070">
        <f>AVERAGE(D7070:D7074)</f>
        <v>1</v>
      </c>
      <c r="L7070">
        <f>AVERAGE(D7070:D7089)</f>
        <v>1</v>
      </c>
      <c r="M7070">
        <f>K7070-L7070</f>
        <v>0</v>
      </c>
      <c r="N7070" t="str">
        <f>IF(K7070&gt;L7070,"HIGH ZONE BIAS",IF(K7070&lt;L7070,"LOW ZONE BIAS","EQUILIBRIUM"))</f>
        <v>EQUILIBRIUM</v>
      </c>
    </row>
    <row r="7071">
      <c r="A7071">
        <v>20500</v>
      </c>
      <c r="B7071" t="str">
        <v>2020-12-07</v>
      </c>
      <c r="C7071" t="str">
        <v>Afternoon</v>
      </c>
      <c r="D7071">
        <v>23</v>
      </c>
      <c r="E7071" t="str">
        <f>IF(MOD(D7071,2)=0,"EVEN","ODD")</f>
        <v>ODD</v>
      </c>
      <c r="F7071" t="str">
        <f>IF(D7071&lt;=18,"LOW (1-18)","HIGH (19-36)")</f>
        <v>HIGH (19-36)</v>
      </c>
      <c r="G7071">
        <f>INT((D7071-1)/6)+1</f>
        <v>4</v>
      </c>
      <c r="H7071">
        <f>MOD(D7071-1,6)+1</f>
        <v>5</v>
      </c>
      <c r="I7071">
        <f>37-D7071</f>
        <v>14</v>
      </c>
      <c r="J7071">
        <f>ABS(D7071-D7072)</f>
        <v>2</v>
      </c>
      <c r="K7071">
        <f>AVERAGE(D7071:D7075)</f>
        <v>23</v>
      </c>
      <c r="L7071">
        <f>AVERAGE(D7071:D7090)</f>
        <v>23</v>
      </c>
      <c r="M7071">
        <f>K7071-L7071</f>
        <v>0</v>
      </c>
      <c r="N7071" t="str">
        <f>IF(K7071&gt;L7071,"HIGH ZONE BIAS",IF(K7071&lt;L7071,"LOW ZONE BIAS","EQUILIBRIUM"))</f>
        <v>EQUILIBRIUM</v>
      </c>
    </row>
    <row r="7072">
      <c r="A7072">
        <v>20499</v>
      </c>
      <c r="B7072" t="str">
        <v>2020-12-07</v>
      </c>
      <c r="C7072" t="str">
        <v>Midday</v>
      </c>
      <c r="D7072">
        <v>21</v>
      </c>
      <c r="E7072" t="str">
        <f>IF(MOD(D7072,2)=0,"EVEN","ODD")</f>
        <v>ODD</v>
      </c>
      <c r="F7072" t="str">
        <f>IF(D7072&lt;=18,"LOW (1-18)","HIGH (19-36)")</f>
        <v>HIGH (19-36)</v>
      </c>
      <c r="G7072">
        <f>INT((D7072-1)/6)+1</f>
        <v>4</v>
      </c>
      <c r="H7072">
        <f>MOD(D7072-1,6)+1</f>
        <v>3</v>
      </c>
      <c r="I7072">
        <f>37-D7072</f>
        <v>16</v>
      </c>
      <c r="J7072">
        <f>ABS(D7072-D7073)</f>
        <v>19</v>
      </c>
      <c r="K7072">
        <f>AVERAGE(D7072:D7076)</f>
        <v>21</v>
      </c>
      <c r="L7072">
        <f>AVERAGE(D7072:D7091)</f>
        <v>21</v>
      </c>
      <c r="M7072">
        <f>K7072-L7072</f>
        <v>0</v>
      </c>
      <c r="N7072" t="str">
        <f>IF(K7072&gt;L7072,"HIGH ZONE BIAS",IF(K7072&lt;L7072,"LOW ZONE BIAS","EQUILIBRIUM"))</f>
        <v>EQUILIBRIUM</v>
      </c>
    </row>
    <row r="7073">
      <c r="A7073">
        <v>20498</v>
      </c>
      <c r="B7073" t="str">
        <v>2020-12-07</v>
      </c>
      <c r="C7073" t="str">
        <v>Morning</v>
      </c>
      <c r="D7073">
        <v>2</v>
      </c>
      <c r="E7073" t="str">
        <f>IF(MOD(D7073,2)=0,"EVEN","ODD")</f>
        <v>EVEN</v>
      </c>
      <c r="F7073" t="str">
        <f>IF(D7073&lt;=18,"LOW (1-18)","HIGH (19-36)")</f>
        <v>LOW (1-18)</v>
      </c>
      <c r="G7073">
        <f>INT((D7073-1)/6)+1</f>
        <v>1</v>
      </c>
      <c r="H7073">
        <f>MOD(D7073-1,6)+1</f>
        <v>2</v>
      </c>
      <c r="I7073">
        <f>37-D7073</f>
        <v>35</v>
      </c>
      <c r="J7073">
        <f>ABS(D7073-D7074)</f>
        <v>32</v>
      </c>
      <c r="K7073">
        <f>AVERAGE(D7073:D7077)</f>
        <v>2</v>
      </c>
      <c r="L7073">
        <f>AVERAGE(D7073:D7092)</f>
        <v>2</v>
      </c>
      <c r="M7073">
        <f>K7073-L7073</f>
        <v>0</v>
      </c>
      <c r="N7073" t="str">
        <f>IF(K7073&gt;L7073,"HIGH ZONE BIAS",IF(K7073&lt;L7073,"LOW ZONE BIAS","EQUILIBRIUM"))</f>
        <v>EQUILIBRIUM</v>
      </c>
    </row>
    <row r="7074">
      <c r="A7074">
        <v>20497</v>
      </c>
      <c r="B7074" t="str">
        <v>2020-12-05</v>
      </c>
      <c r="C7074" t="str">
        <v>Evening</v>
      </c>
      <c r="D7074">
        <v>34</v>
      </c>
      <c r="E7074" t="str">
        <f>IF(MOD(D7074,2)=0,"EVEN","ODD")</f>
        <v>EVEN</v>
      </c>
      <c r="F7074" t="str">
        <f>IF(D7074&lt;=18,"LOW (1-18)","HIGH (19-36)")</f>
        <v>HIGH (19-36)</v>
      </c>
      <c r="G7074">
        <f>INT((D7074-1)/6)+1</f>
        <v>6</v>
      </c>
      <c r="H7074">
        <f>MOD(D7074-1,6)+1</f>
        <v>4</v>
      </c>
      <c r="I7074">
        <f>37-D7074</f>
        <v>3</v>
      </c>
      <c r="J7074">
        <f>ABS(D7074-D7075)</f>
        <v>25</v>
      </c>
      <c r="K7074">
        <f>AVERAGE(D7074:D7078)</f>
        <v>34</v>
      </c>
      <c r="L7074">
        <f>AVERAGE(D7074:D7093)</f>
        <v>34</v>
      </c>
      <c r="M7074">
        <f>K7074-L7074</f>
        <v>0</v>
      </c>
      <c r="N7074" t="str">
        <f>IF(K7074&gt;L7074,"HIGH ZONE BIAS",IF(K7074&lt;L7074,"LOW ZONE BIAS","EQUILIBRIUM"))</f>
        <v>EQUILIBRIUM</v>
      </c>
    </row>
    <row r="7075">
      <c r="A7075">
        <v>20496</v>
      </c>
      <c r="B7075" t="str">
        <v>2020-12-05</v>
      </c>
      <c r="C7075" t="str">
        <v>Afternoon</v>
      </c>
      <c r="D7075">
        <v>9</v>
      </c>
      <c r="E7075" t="str">
        <f>IF(MOD(D7075,2)=0,"EVEN","ODD")</f>
        <v>ODD</v>
      </c>
      <c r="F7075" t="str">
        <f>IF(D7075&lt;=18,"LOW (1-18)","HIGH (19-36)")</f>
        <v>LOW (1-18)</v>
      </c>
      <c r="G7075">
        <f>INT((D7075-1)/6)+1</f>
        <v>2</v>
      </c>
      <c r="H7075">
        <f>MOD(D7075-1,6)+1</f>
        <v>3</v>
      </c>
      <c r="I7075">
        <f>37-D7075</f>
        <v>28</v>
      </c>
      <c r="J7075">
        <f>ABS(D7075-D7076)</f>
        <v>24</v>
      </c>
      <c r="K7075">
        <f>AVERAGE(D7075:D7079)</f>
        <v>9</v>
      </c>
      <c r="L7075">
        <f>AVERAGE(D7075:D7094)</f>
        <v>9</v>
      </c>
      <c r="M7075">
        <f>K7075-L7075</f>
        <v>0</v>
      </c>
      <c r="N7075" t="str">
        <f>IF(K7075&gt;L7075,"HIGH ZONE BIAS",IF(K7075&lt;L7075,"LOW ZONE BIAS","EQUILIBRIUM"))</f>
        <v>EQUILIBRIUM</v>
      </c>
    </row>
    <row r="7076">
      <c r="A7076">
        <v>20495</v>
      </c>
      <c r="B7076" t="str">
        <v>2020-12-05</v>
      </c>
      <c r="C7076" t="str">
        <v>Midday</v>
      </c>
      <c r="D7076">
        <v>33</v>
      </c>
      <c r="E7076" t="str">
        <f>IF(MOD(D7076,2)=0,"EVEN","ODD")</f>
        <v>ODD</v>
      </c>
      <c r="F7076" t="str">
        <f>IF(D7076&lt;=18,"LOW (1-18)","HIGH (19-36)")</f>
        <v>HIGH (19-36)</v>
      </c>
      <c r="G7076">
        <f>INT((D7076-1)/6)+1</f>
        <v>6</v>
      </c>
      <c r="H7076">
        <f>MOD(D7076-1,6)+1</f>
        <v>3</v>
      </c>
      <c r="I7076">
        <f>37-D7076</f>
        <v>4</v>
      </c>
      <c r="J7076">
        <f>ABS(D7076-D7077)</f>
        <v>0</v>
      </c>
      <c r="K7076">
        <f>AVERAGE(D7076:D7080)</f>
        <v>33</v>
      </c>
      <c r="L7076">
        <f>AVERAGE(D7076:D7095)</f>
        <v>33</v>
      </c>
      <c r="M7076">
        <f>K7076-L7076</f>
        <v>0</v>
      </c>
      <c r="N7076" t="str">
        <f>IF(K7076&gt;L7076,"HIGH ZONE BIAS",IF(K7076&lt;L7076,"LOW ZONE BIAS","EQUILIBRIUM"))</f>
        <v>EQUILIBRIUM</v>
      </c>
    </row>
    <row r="7077">
      <c r="A7077">
        <v>20494</v>
      </c>
      <c r="B7077" t="str">
        <v>2020-12-05</v>
      </c>
      <c r="C7077" t="str">
        <v>Morning</v>
      </c>
      <c r="D7077">
        <v>33</v>
      </c>
      <c r="E7077" t="str">
        <f>IF(MOD(D7077,2)=0,"EVEN","ODD")</f>
        <v>ODD</v>
      </c>
      <c r="F7077" t="str">
        <f>IF(D7077&lt;=18,"LOW (1-18)","HIGH (19-36)")</f>
        <v>HIGH (19-36)</v>
      </c>
      <c r="G7077">
        <f>INT((D7077-1)/6)+1</f>
        <v>6</v>
      </c>
      <c r="H7077">
        <f>MOD(D7077-1,6)+1</f>
        <v>3</v>
      </c>
      <c r="I7077">
        <f>37-D7077</f>
        <v>4</v>
      </c>
      <c r="J7077">
        <f>ABS(D7077-D7078)</f>
        <v>25</v>
      </c>
      <c r="K7077">
        <f>AVERAGE(D7077:D7081)</f>
        <v>33</v>
      </c>
      <c r="L7077">
        <f>AVERAGE(D7077:D7096)</f>
        <v>33</v>
      </c>
      <c r="M7077">
        <f>K7077-L7077</f>
        <v>0</v>
      </c>
      <c r="N7077" t="str">
        <f>IF(K7077&gt;L7077,"HIGH ZONE BIAS",IF(K7077&lt;L7077,"LOW ZONE BIAS","EQUILIBRIUM"))</f>
        <v>EQUILIBRIUM</v>
      </c>
    </row>
    <row r="7078">
      <c r="A7078">
        <v>20493</v>
      </c>
      <c r="B7078" t="str">
        <v>2020-12-04</v>
      </c>
      <c r="C7078" t="str">
        <v>Evening</v>
      </c>
      <c r="D7078">
        <v>8</v>
      </c>
      <c r="E7078" t="str">
        <f>IF(MOD(D7078,2)=0,"EVEN","ODD")</f>
        <v>EVEN</v>
      </c>
      <c r="F7078" t="str">
        <f>IF(D7078&lt;=18,"LOW (1-18)","HIGH (19-36)")</f>
        <v>LOW (1-18)</v>
      </c>
      <c r="G7078">
        <f>INT((D7078-1)/6)+1</f>
        <v>2</v>
      </c>
      <c r="H7078">
        <f>MOD(D7078-1,6)+1</f>
        <v>2</v>
      </c>
      <c r="I7078">
        <f>37-D7078</f>
        <v>29</v>
      </c>
      <c r="J7078">
        <f>ABS(D7078-D7079)</f>
        <v>5</v>
      </c>
      <c r="K7078">
        <f>AVERAGE(D7078:D7082)</f>
        <v>8</v>
      </c>
      <c r="L7078">
        <f>AVERAGE(D7078:D7097)</f>
        <v>8</v>
      </c>
      <c r="M7078">
        <f>K7078-L7078</f>
        <v>0</v>
      </c>
      <c r="N7078" t="str">
        <f>IF(K7078&gt;L7078,"HIGH ZONE BIAS",IF(K7078&lt;L7078,"LOW ZONE BIAS","EQUILIBRIUM"))</f>
        <v>EQUILIBRIUM</v>
      </c>
    </row>
    <row r="7079">
      <c r="A7079">
        <v>20492</v>
      </c>
      <c r="B7079" t="str">
        <v>2020-12-04</v>
      </c>
      <c r="C7079" t="str">
        <v>Afternoon</v>
      </c>
      <c r="D7079">
        <v>13</v>
      </c>
      <c r="E7079" t="str">
        <f>IF(MOD(D7079,2)=0,"EVEN","ODD")</f>
        <v>ODD</v>
      </c>
      <c r="F7079" t="str">
        <f>IF(D7079&lt;=18,"LOW (1-18)","HIGH (19-36)")</f>
        <v>LOW (1-18)</v>
      </c>
      <c r="G7079">
        <f>INT((D7079-1)/6)+1</f>
        <v>3</v>
      </c>
      <c r="H7079">
        <f>MOD(D7079-1,6)+1</f>
        <v>1</v>
      </c>
      <c r="I7079">
        <f>37-D7079</f>
        <v>24</v>
      </c>
      <c r="J7079">
        <f>ABS(D7079-D7080)</f>
        <v>12</v>
      </c>
      <c r="K7079">
        <f>AVERAGE(D7079:D7083)</f>
        <v>13</v>
      </c>
      <c r="L7079">
        <f>AVERAGE(D7079:D7098)</f>
        <v>13</v>
      </c>
      <c r="M7079">
        <f>K7079-L7079</f>
        <v>0</v>
      </c>
      <c r="N7079" t="str">
        <f>IF(K7079&gt;L7079,"HIGH ZONE BIAS",IF(K7079&lt;L7079,"LOW ZONE BIAS","EQUILIBRIUM"))</f>
        <v>EQUILIBRIUM</v>
      </c>
    </row>
    <row r="7080">
      <c r="A7080">
        <v>20491</v>
      </c>
      <c r="B7080" t="str">
        <v>2020-12-04</v>
      </c>
      <c r="C7080" t="str">
        <v>Midday</v>
      </c>
      <c r="D7080">
        <v>1</v>
      </c>
      <c r="E7080" t="str">
        <f>IF(MOD(D7080,2)=0,"EVEN","ODD")</f>
        <v>ODD</v>
      </c>
      <c r="F7080" t="str">
        <f>IF(D7080&lt;=18,"LOW (1-18)","HIGH (19-36)")</f>
        <v>LOW (1-18)</v>
      </c>
      <c r="G7080">
        <f>INT((D7080-1)/6)+1</f>
        <v>1</v>
      </c>
      <c r="H7080">
        <f>MOD(D7080-1,6)+1</f>
        <v>1</v>
      </c>
      <c r="I7080">
        <f>37-D7080</f>
        <v>36</v>
      </c>
      <c r="J7080">
        <f>ABS(D7080-D7081)</f>
        <v>11</v>
      </c>
      <c r="K7080">
        <f>AVERAGE(D7080:D7084)</f>
        <v>1</v>
      </c>
      <c r="L7080">
        <f>AVERAGE(D7080:D7099)</f>
        <v>1</v>
      </c>
      <c r="M7080">
        <f>K7080-L7080</f>
        <v>0</v>
      </c>
      <c r="N7080" t="str">
        <f>IF(K7080&gt;L7080,"HIGH ZONE BIAS",IF(K7080&lt;L7080,"LOW ZONE BIAS","EQUILIBRIUM"))</f>
        <v>EQUILIBRIUM</v>
      </c>
    </row>
    <row r="7081">
      <c r="A7081">
        <v>20490</v>
      </c>
      <c r="B7081" t="str">
        <v>2020-12-04</v>
      </c>
      <c r="C7081" t="str">
        <v>Morning</v>
      </c>
      <c r="D7081">
        <v>12</v>
      </c>
      <c r="E7081" t="str">
        <f>IF(MOD(D7081,2)=0,"EVEN","ODD")</f>
        <v>EVEN</v>
      </c>
      <c r="F7081" t="str">
        <f>IF(D7081&lt;=18,"LOW (1-18)","HIGH (19-36)")</f>
        <v>LOW (1-18)</v>
      </c>
      <c r="G7081">
        <f>INT((D7081-1)/6)+1</f>
        <v>2</v>
      </c>
      <c r="H7081">
        <f>MOD(D7081-1,6)+1</f>
        <v>6</v>
      </c>
      <c r="I7081">
        <f>37-D7081</f>
        <v>25</v>
      </c>
      <c r="J7081">
        <f>ABS(D7081-D7082)</f>
        <v>5</v>
      </c>
      <c r="K7081">
        <f>AVERAGE(D7081:D7085)</f>
        <v>12</v>
      </c>
      <c r="L7081">
        <f>AVERAGE(D7081:D7100)</f>
        <v>12</v>
      </c>
      <c r="M7081">
        <f>K7081-L7081</f>
        <v>0</v>
      </c>
      <c r="N7081" t="str">
        <f>IF(K7081&gt;L7081,"HIGH ZONE BIAS",IF(K7081&lt;L7081,"LOW ZONE BIAS","EQUILIBRIUM"))</f>
        <v>EQUILIBRIUM</v>
      </c>
    </row>
    <row r="7082">
      <c r="A7082">
        <v>20489</v>
      </c>
      <c r="B7082" t="str">
        <v>2020-12-03</v>
      </c>
      <c r="C7082" t="str">
        <v>Evening</v>
      </c>
      <c r="D7082">
        <v>7</v>
      </c>
      <c r="E7082" t="str">
        <f>IF(MOD(D7082,2)=0,"EVEN","ODD")</f>
        <v>ODD</v>
      </c>
      <c r="F7082" t="str">
        <f>IF(D7082&lt;=18,"LOW (1-18)","HIGH (19-36)")</f>
        <v>LOW (1-18)</v>
      </c>
      <c r="G7082">
        <f>INT((D7082-1)/6)+1</f>
        <v>2</v>
      </c>
      <c r="H7082">
        <f>MOD(D7082-1,6)+1</f>
        <v>1</v>
      </c>
      <c r="I7082">
        <f>37-D7082</f>
        <v>30</v>
      </c>
      <c r="J7082">
        <f>ABS(D7082-D7083)</f>
        <v>24</v>
      </c>
      <c r="K7082">
        <f>AVERAGE(D7082:D7086)</f>
        <v>7</v>
      </c>
      <c r="L7082">
        <f>AVERAGE(D7082:D7101)</f>
        <v>7</v>
      </c>
      <c r="M7082">
        <f>K7082-L7082</f>
        <v>0</v>
      </c>
      <c r="N7082" t="str">
        <f>IF(K7082&gt;L7082,"HIGH ZONE BIAS",IF(K7082&lt;L7082,"LOW ZONE BIAS","EQUILIBRIUM"))</f>
        <v>EQUILIBRIUM</v>
      </c>
    </row>
    <row r="7083">
      <c r="A7083">
        <v>20488</v>
      </c>
      <c r="B7083" t="str">
        <v>2020-12-03</v>
      </c>
      <c r="C7083" t="str">
        <v>Afternoon</v>
      </c>
      <c r="D7083">
        <v>31</v>
      </c>
      <c r="E7083" t="str">
        <f>IF(MOD(D7083,2)=0,"EVEN","ODD")</f>
        <v>ODD</v>
      </c>
      <c r="F7083" t="str">
        <f>IF(D7083&lt;=18,"LOW (1-18)","HIGH (19-36)")</f>
        <v>HIGH (19-36)</v>
      </c>
      <c r="G7083">
        <f>INT((D7083-1)/6)+1</f>
        <v>6</v>
      </c>
      <c r="H7083">
        <f>MOD(D7083-1,6)+1</f>
        <v>1</v>
      </c>
      <c r="I7083">
        <f>37-D7083</f>
        <v>6</v>
      </c>
      <c r="J7083">
        <f>ABS(D7083-D7084)</f>
        <v>5</v>
      </c>
      <c r="K7083">
        <f>AVERAGE(D7083:D7087)</f>
        <v>31</v>
      </c>
      <c r="L7083">
        <f>AVERAGE(D7083:D7102)</f>
        <v>31</v>
      </c>
      <c r="M7083">
        <f>K7083-L7083</f>
        <v>0</v>
      </c>
      <c r="N7083" t="str">
        <f>IF(K7083&gt;L7083,"HIGH ZONE BIAS",IF(K7083&lt;L7083,"LOW ZONE BIAS","EQUILIBRIUM"))</f>
        <v>EQUILIBRIUM</v>
      </c>
    </row>
    <row r="7084">
      <c r="A7084">
        <v>20487</v>
      </c>
      <c r="B7084" t="str">
        <v>2020-12-03</v>
      </c>
      <c r="C7084" t="str">
        <v>Midday</v>
      </c>
      <c r="D7084">
        <v>26</v>
      </c>
      <c r="E7084" t="str">
        <f>IF(MOD(D7084,2)=0,"EVEN","ODD")</f>
        <v>EVEN</v>
      </c>
      <c r="F7084" t="str">
        <f>IF(D7084&lt;=18,"LOW (1-18)","HIGH (19-36)")</f>
        <v>HIGH (19-36)</v>
      </c>
      <c r="G7084">
        <f>INT((D7084-1)/6)+1</f>
        <v>5</v>
      </c>
      <c r="H7084">
        <f>MOD(D7084-1,6)+1</f>
        <v>2</v>
      </c>
      <c r="I7084">
        <f>37-D7084</f>
        <v>11</v>
      </c>
      <c r="J7084">
        <f>ABS(D7084-D7085)</f>
        <v>2</v>
      </c>
      <c r="K7084">
        <f>AVERAGE(D7084:D7088)</f>
        <v>26</v>
      </c>
      <c r="L7084">
        <f>AVERAGE(D7084:D7103)</f>
        <v>26</v>
      </c>
      <c r="M7084">
        <f>K7084-L7084</f>
        <v>0</v>
      </c>
      <c r="N7084" t="str">
        <f>IF(K7084&gt;L7084,"HIGH ZONE BIAS",IF(K7084&lt;L7084,"LOW ZONE BIAS","EQUILIBRIUM"))</f>
        <v>EQUILIBRIUM</v>
      </c>
    </row>
    <row r="7085">
      <c r="A7085">
        <v>20486</v>
      </c>
      <c r="B7085" t="str">
        <v>2020-12-03</v>
      </c>
      <c r="C7085" t="str">
        <v>Morning</v>
      </c>
      <c r="D7085">
        <v>24</v>
      </c>
      <c r="E7085" t="str">
        <f>IF(MOD(D7085,2)=0,"EVEN","ODD")</f>
        <v>EVEN</v>
      </c>
      <c r="F7085" t="str">
        <f>IF(D7085&lt;=18,"LOW (1-18)","HIGH (19-36)")</f>
        <v>HIGH (19-36)</v>
      </c>
      <c r="G7085">
        <f>INT((D7085-1)/6)+1</f>
        <v>4</v>
      </c>
      <c r="H7085">
        <f>MOD(D7085-1,6)+1</f>
        <v>6</v>
      </c>
      <c r="I7085">
        <f>37-D7085</f>
        <v>13</v>
      </c>
      <c r="J7085">
        <f>ABS(D7085-D7086)</f>
        <v>21</v>
      </c>
      <c r="K7085">
        <f>AVERAGE(D7085:D7089)</f>
        <v>24</v>
      </c>
      <c r="L7085">
        <f>AVERAGE(D7085:D7104)</f>
        <v>24</v>
      </c>
      <c r="M7085">
        <f>K7085-L7085</f>
        <v>0</v>
      </c>
      <c r="N7085" t="str">
        <f>IF(K7085&gt;L7085,"HIGH ZONE BIAS",IF(K7085&lt;L7085,"LOW ZONE BIAS","EQUILIBRIUM"))</f>
        <v>EQUILIBRIUM</v>
      </c>
    </row>
    <row r="7086">
      <c r="A7086">
        <v>20485</v>
      </c>
      <c r="B7086" t="str">
        <v>2020-12-02</v>
      </c>
      <c r="C7086" t="str">
        <v>Evening</v>
      </c>
      <c r="D7086">
        <v>3</v>
      </c>
      <c r="E7086" t="str">
        <f>IF(MOD(D7086,2)=0,"EVEN","ODD")</f>
        <v>ODD</v>
      </c>
      <c r="F7086" t="str">
        <f>IF(D7086&lt;=18,"LOW (1-18)","HIGH (19-36)")</f>
        <v>LOW (1-18)</v>
      </c>
      <c r="G7086">
        <f>INT((D7086-1)/6)+1</f>
        <v>1</v>
      </c>
      <c r="H7086">
        <f>MOD(D7086-1,6)+1</f>
        <v>3</v>
      </c>
      <c r="I7086">
        <f>37-D7086</f>
        <v>34</v>
      </c>
      <c r="J7086">
        <f>ABS(D7086-D7087)</f>
        <v>27</v>
      </c>
      <c r="K7086">
        <f>AVERAGE(D7086:D7090)</f>
        <v>3</v>
      </c>
      <c r="L7086">
        <f>AVERAGE(D7086:D7105)</f>
        <v>3</v>
      </c>
      <c r="M7086">
        <f>K7086-L7086</f>
        <v>0</v>
      </c>
      <c r="N7086" t="str">
        <f>IF(K7086&gt;L7086,"HIGH ZONE BIAS",IF(K7086&lt;L7086,"LOW ZONE BIAS","EQUILIBRIUM"))</f>
        <v>EQUILIBRIUM</v>
      </c>
    </row>
    <row r="7087">
      <c r="A7087">
        <v>20484</v>
      </c>
      <c r="B7087" t="str">
        <v>2020-12-02</v>
      </c>
      <c r="C7087" t="str">
        <v>Afternoon</v>
      </c>
      <c r="D7087">
        <v>30</v>
      </c>
      <c r="E7087" t="str">
        <f>IF(MOD(D7087,2)=0,"EVEN","ODD")</f>
        <v>EVEN</v>
      </c>
      <c r="F7087" t="str">
        <f>IF(D7087&lt;=18,"LOW (1-18)","HIGH (19-36)")</f>
        <v>HIGH (19-36)</v>
      </c>
      <c r="G7087">
        <f>INT((D7087-1)/6)+1</f>
        <v>5</v>
      </c>
      <c r="H7087">
        <f>MOD(D7087-1,6)+1</f>
        <v>6</v>
      </c>
      <c r="I7087">
        <f>37-D7087</f>
        <v>7</v>
      </c>
      <c r="J7087">
        <f>ABS(D7087-D7088)</f>
        <v>10</v>
      </c>
      <c r="K7087">
        <f>AVERAGE(D7087:D7091)</f>
        <v>30</v>
      </c>
      <c r="L7087">
        <f>AVERAGE(D7087:D7106)</f>
        <v>30</v>
      </c>
      <c r="M7087">
        <f>K7087-L7087</f>
        <v>0</v>
      </c>
      <c r="N7087" t="str">
        <f>IF(K7087&gt;L7087,"HIGH ZONE BIAS",IF(K7087&lt;L7087,"LOW ZONE BIAS","EQUILIBRIUM"))</f>
        <v>EQUILIBRIUM</v>
      </c>
    </row>
    <row r="7088">
      <c r="A7088">
        <v>20483</v>
      </c>
      <c r="B7088" t="str">
        <v>2020-12-02</v>
      </c>
      <c r="C7088" t="str">
        <v>Midday</v>
      </c>
      <c r="D7088">
        <v>20</v>
      </c>
      <c r="E7088" t="str">
        <f>IF(MOD(D7088,2)=0,"EVEN","ODD")</f>
        <v>EVEN</v>
      </c>
      <c r="F7088" t="str">
        <f>IF(D7088&lt;=18,"LOW (1-18)","HIGH (19-36)")</f>
        <v>HIGH (19-36)</v>
      </c>
      <c r="G7088">
        <f>INT((D7088-1)/6)+1</f>
        <v>4</v>
      </c>
      <c r="H7088">
        <f>MOD(D7088-1,6)+1</f>
        <v>2</v>
      </c>
      <c r="I7088">
        <f>37-D7088</f>
        <v>17</v>
      </c>
      <c r="J7088">
        <f>ABS(D7088-D7089)</f>
        <v>19</v>
      </c>
      <c r="K7088">
        <f>AVERAGE(D7088:D7092)</f>
        <v>20</v>
      </c>
      <c r="L7088">
        <f>AVERAGE(D7088:D7107)</f>
        <v>20</v>
      </c>
      <c r="M7088">
        <f>K7088-L7088</f>
        <v>0</v>
      </c>
      <c r="N7088" t="str">
        <f>IF(K7088&gt;L7088,"HIGH ZONE BIAS",IF(K7088&lt;L7088,"LOW ZONE BIAS","EQUILIBRIUM"))</f>
        <v>EQUILIBRIUM</v>
      </c>
    </row>
    <row r="7089">
      <c r="A7089">
        <v>20482</v>
      </c>
      <c r="B7089" t="str">
        <v>2020-12-02</v>
      </c>
      <c r="C7089" t="str">
        <v>Morning</v>
      </c>
      <c r="D7089">
        <v>1</v>
      </c>
      <c r="E7089" t="str">
        <f>IF(MOD(D7089,2)=0,"EVEN","ODD")</f>
        <v>ODD</v>
      </c>
      <c r="F7089" t="str">
        <f>IF(D7089&lt;=18,"LOW (1-18)","HIGH (19-36)")</f>
        <v>LOW (1-18)</v>
      </c>
      <c r="G7089">
        <f>INT((D7089-1)/6)+1</f>
        <v>1</v>
      </c>
      <c r="H7089">
        <f>MOD(D7089-1,6)+1</f>
        <v>1</v>
      </c>
      <c r="I7089">
        <f>37-D7089</f>
        <v>36</v>
      </c>
      <c r="J7089">
        <f>ABS(D7089-D7090)</f>
        <v>0</v>
      </c>
      <c r="K7089">
        <f>AVERAGE(D7089:D7093)</f>
        <v>1</v>
      </c>
      <c r="L7089">
        <f>AVERAGE(D7089:D7108)</f>
        <v>1</v>
      </c>
      <c r="M7089">
        <f>K7089-L7089</f>
        <v>0</v>
      </c>
      <c r="N7089" t="str">
        <f>IF(K7089&gt;L7089,"HIGH ZONE BIAS",IF(K7089&lt;L7089,"LOW ZONE BIAS","EQUILIBRIUM"))</f>
        <v>EQUILIBRIUM</v>
      </c>
    </row>
    <row r="7090">
      <c r="A7090">
        <v>20481</v>
      </c>
      <c r="B7090" t="str">
        <v>2020-12-01</v>
      </c>
      <c r="C7090" t="str">
        <v>Evening</v>
      </c>
      <c r="D7090">
        <v>1</v>
      </c>
      <c r="E7090" t="str">
        <f>IF(MOD(D7090,2)=0,"EVEN","ODD")</f>
        <v>ODD</v>
      </c>
      <c r="F7090" t="str">
        <f>IF(D7090&lt;=18,"LOW (1-18)","HIGH (19-36)")</f>
        <v>LOW (1-18)</v>
      </c>
      <c r="G7090">
        <f>INT((D7090-1)/6)+1</f>
        <v>1</v>
      </c>
      <c r="H7090">
        <f>MOD(D7090-1,6)+1</f>
        <v>1</v>
      </c>
      <c r="I7090">
        <f>37-D7090</f>
        <v>36</v>
      </c>
      <c r="J7090">
        <f>ABS(D7090-D7091)</f>
        <v>18</v>
      </c>
      <c r="K7090">
        <f>AVERAGE(D7090:D7094)</f>
        <v>1</v>
      </c>
      <c r="L7090">
        <f>AVERAGE(D7090:D7109)</f>
        <v>1</v>
      </c>
      <c r="M7090">
        <f>K7090-L7090</f>
        <v>0</v>
      </c>
      <c r="N7090" t="str">
        <f>IF(K7090&gt;L7090,"HIGH ZONE BIAS",IF(K7090&lt;L7090,"LOW ZONE BIAS","EQUILIBRIUM"))</f>
        <v>EQUILIBRIUM</v>
      </c>
    </row>
    <row r="7091">
      <c r="A7091">
        <v>20480</v>
      </c>
      <c r="B7091" t="str">
        <v>2020-12-01</v>
      </c>
      <c r="C7091" t="str">
        <v>Afternoon</v>
      </c>
      <c r="D7091">
        <v>19</v>
      </c>
      <c r="E7091" t="str">
        <f>IF(MOD(D7091,2)=0,"EVEN","ODD")</f>
        <v>ODD</v>
      </c>
      <c r="F7091" t="str">
        <f>IF(D7091&lt;=18,"LOW (1-18)","HIGH (19-36)")</f>
        <v>HIGH (19-36)</v>
      </c>
      <c r="G7091">
        <f>INT((D7091-1)/6)+1</f>
        <v>4</v>
      </c>
      <c r="H7091">
        <f>MOD(D7091-1,6)+1</f>
        <v>1</v>
      </c>
      <c r="I7091">
        <f>37-D7091</f>
        <v>18</v>
      </c>
      <c r="J7091">
        <f>ABS(D7091-D7092)</f>
        <v>9</v>
      </c>
      <c r="K7091">
        <f>AVERAGE(D7091:D7095)</f>
        <v>19</v>
      </c>
      <c r="L7091">
        <f>AVERAGE(D7091:D7110)</f>
        <v>19</v>
      </c>
      <c r="M7091">
        <f>K7091-L7091</f>
        <v>0</v>
      </c>
      <c r="N7091" t="str">
        <f>IF(K7091&gt;L7091,"HIGH ZONE BIAS",IF(K7091&lt;L7091,"LOW ZONE BIAS","EQUILIBRIUM"))</f>
        <v>EQUILIBRIUM</v>
      </c>
    </row>
    <row r="7092">
      <c r="A7092">
        <v>20479</v>
      </c>
      <c r="B7092" t="str">
        <v>2020-12-01</v>
      </c>
      <c r="C7092" t="str">
        <v>Midday</v>
      </c>
      <c r="D7092">
        <v>28</v>
      </c>
      <c r="E7092" t="str">
        <f>IF(MOD(D7092,2)=0,"EVEN","ODD")</f>
        <v>EVEN</v>
      </c>
      <c r="F7092" t="str">
        <f>IF(D7092&lt;=18,"LOW (1-18)","HIGH (19-36)")</f>
        <v>HIGH (19-36)</v>
      </c>
      <c r="G7092">
        <f>INT((D7092-1)/6)+1</f>
        <v>5</v>
      </c>
      <c r="H7092">
        <f>MOD(D7092-1,6)+1</f>
        <v>4</v>
      </c>
      <c r="I7092">
        <f>37-D7092</f>
        <v>9</v>
      </c>
      <c r="J7092">
        <f>ABS(D7092-D7093)</f>
        <v>25</v>
      </c>
      <c r="K7092">
        <f>AVERAGE(D7092:D7096)</f>
        <v>28</v>
      </c>
      <c r="L7092">
        <f>AVERAGE(D7092:D7111)</f>
        <v>28</v>
      </c>
      <c r="M7092">
        <f>K7092-L7092</f>
        <v>0</v>
      </c>
      <c r="N7092" t="str">
        <f>IF(K7092&gt;L7092,"HIGH ZONE BIAS",IF(K7092&lt;L7092,"LOW ZONE BIAS","EQUILIBRIUM"))</f>
        <v>EQUILIBRIUM</v>
      </c>
    </row>
    <row r="7093">
      <c r="A7093">
        <v>20478</v>
      </c>
      <c r="B7093" t="str">
        <v>2020-12-01</v>
      </c>
      <c r="C7093" t="str">
        <v>Morning</v>
      </c>
      <c r="D7093">
        <v>3</v>
      </c>
      <c r="E7093" t="str">
        <f>IF(MOD(D7093,2)=0,"EVEN","ODD")</f>
        <v>ODD</v>
      </c>
      <c r="F7093" t="str">
        <f>IF(D7093&lt;=18,"LOW (1-18)","HIGH (19-36)")</f>
        <v>LOW (1-18)</v>
      </c>
      <c r="G7093">
        <f>INT((D7093-1)/6)+1</f>
        <v>1</v>
      </c>
      <c r="H7093">
        <f>MOD(D7093-1,6)+1</f>
        <v>3</v>
      </c>
      <c r="I7093">
        <f>37-D7093</f>
        <v>34</v>
      </c>
      <c r="J7093">
        <f>ABS(D7093-D7094)</f>
        <v>15</v>
      </c>
      <c r="K7093">
        <f>AVERAGE(D7093:D7097)</f>
        <v>3</v>
      </c>
      <c r="L7093">
        <f>AVERAGE(D7093:D7112)</f>
        <v>3</v>
      </c>
      <c r="M7093">
        <f>K7093-L7093</f>
        <v>0</v>
      </c>
      <c r="N7093" t="str">
        <f>IF(K7093&gt;L7093,"HIGH ZONE BIAS",IF(K7093&lt;L7093,"LOW ZONE BIAS","EQUILIBRIUM"))</f>
        <v>EQUILIBRIUM</v>
      </c>
    </row>
    <row r="7094">
      <c r="A7094">
        <v>20477</v>
      </c>
      <c r="B7094" t="str">
        <v>2020-11-30</v>
      </c>
      <c r="C7094" t="str">
        <v>Evening</v>
      </c>
      <c r="D7094">
        <v>18</v>
      </c>
      <c r="E7094" t="str">
        <f>IF(MOD(D7094,2)=0,"EVEN","ODD")</f>
        <v>EVEN</v>
      </c>
      <c r="F7094" t="str">
        <f>IF(D7094&lt;=18,"LOW (1-18)","HIGH (19-36)")</f>
        <v>LOW (1-18)</v>
      </c>
      <c r="G7094">
        <f>INT((D7094-1)/6)+1</f>
        <v>3</v>
      </c>
      <c r="H7094">
        <f>MOD(D7094-1,6)+1</f>
        <v>6</v>
      </c>
      <c r="I7094">
        <f>37-D7094</f>
        <v>19</v>
      </c>
      <c r="J7094">
        <f>ABS(D7094-D7095)</f>
        <v>7</v>
      </c>
      <c r="K7094">
        <f>AVERAGE(D7094:D7098)</f>
        <v>18</v>
      </c>
      <c r="L7094">
        <f>AVERAGE(D7094:D7113)</f>
        <v>18</v>
      </c>
      <c r="M7094">
        <f>K7094-L7094</f>
        <v>0</v>
      </c>
      <c r="N7094" t="str">
        <f>IF(K7094&gt;L7094,"HIGH ZONE BIAS",IF(K7094&lt;L7094,"LOW ZONE BIAS","EQUILIBRIUM"))</f>
        <v>EQUILIBRIUM</v>
      </c>
    </row>
    <row r="7095">
      <c r="A7095">
        <v>20476</v>
      </c>
      <c r="B7095" t="str">
        <v>2020-11-30</v>
      </c>
      <c r="C7095" t="str">
        <v>Afternoon</v>
      </c>
      <c r="D7095">
        <v>25</v>
      </c>
      <c r="E7095" t="str">
        <f>IF(MOD(D7095,2)=0,"EVEN","ODD")</f>
        <v>ODD</v>
      </c>
      <c r="F7095" t="str">
        <f>IF(D7095&lt;=18,"LOW (1-18)","HIGH (19-36)")</f>
        <v>HIGH (19-36)</v>
      </c>
      <c r="G7095">
        <f>INT((D7095-1)/6)+1</f>
        <v>5</v>
      </c>
      <c r="H7095">
        <f>MOD(D7095-1,6)+1</f>
        <v>1</v>
      </c>
      <c r="I7095">
        <f>37-D7095</f>
        <v>12</v>
      </c>
      <c r="J7095">
        <f>ABS(D7095-D7096)</f>
        <v>23</v>
      </c>
      <c r="K7095">
        <f>AVERAGE(D7095:D7099)</f>
        <v>25</v>
      </c>
      <c r="L7095">
        <f>AVERAGE(D7095:D7114)</f>
        <v>25</v>
      </c>
      <c r="M7095">
        <f>K7095-L7095</f>
        <v>0</v>
      </c>
      <c r="N7095" t="str">
        <f>IF(K7095&gt;L7095,"HIGH ZONE BIAS",IF(K7095&lt;L7095,"LOW ZONE BIAS","EQUILIBRIUM"))</f>
        <v>EQUILIBRIUM</v>
      </c>
    </row>
    <row r="7096">
      <c r="A7096">
        <v>20475</v>
      </c>
      <c r="B7096" t="str">
        <v>2020-11-30</v>
      </c>
      <c r="C7096" t="str">
        <v>Midday</v>
      </c>
      <c r="D7096">
        <v>2</v>
      </c>
      <c r="E7096" t="str">
        <f>IF(MOD(D7096,2)=0,"EVEN","ODD")</f>
        <v>EVEN</v>
      </c>
      <c r="F7096" t="str">
        <f>IF(D7096&lt;=18,"LOW (1-18)","HIGH (19-36)")</f>
        <v>LOW (1-18)</v>
      </c>
      <c r="G7096">
        <f>INT((D7096-1)/6)+1</f>
        <v>1</v>
      </c>
      <c r="H7096">
        <f>MOD(D7096-1,6)+1</f>
        <v>2</v>
      </c>
      <c r="I7096">
        <f>37-D7096</f>
        <v>35</v>
      </c>
      <c r="J7096">
        <f>ABS(D7096-D7097)</f>
        <v>29</v>
      </c>
      <c r="K7096">
        <f>AVERAGE(D7096:D7100)</f>
        <v>2</v>
      </c>
      <c r="L7096">
        <f>AVERAGE(D7096:D7115)</f>
        <v>2</v>
      </c>
      <c r="M7096">
        <f>K7096-L7096</f>
        <v>0</v>
      </c>
      <c r="N7096" t="str">
        <f>IF(K7096&gt;L7096,"HIGH ZONE BIAS",IF(K7096&lt;L7096,"LOW ZONE BIAS","EQUILIBRIUM"))</f>
        <v>EQUILIBRIUM</v>
      </c>
    </row>
    <row r="7097">
      <c r="A7097">
        <v>20474</v>
      </c>
      <c r="B7097" t="str">
        <v>2020-11-30</v>
      </c>
      <c r="C7097" t="str">
        <v>Morning</v>
      </c>
      <c r="D7097">
        <v>31</v>
      </c>
      <c r="E7097" t="str">
        <f>IF(MOD(D7097,2)=0,"EVEN","ODD")</f>
        <v>ODD</v>
      </c>
      <c r="F7097" t="str">
        <f>IF(D7097&lt;=18,"LOW (1-18)","HIGH (19-36)")</f>
        <v>HIGH (19-36)</v>
      </c>
      <c r="G7097">
        <f>INT((D7097-1)/6)+1</f>
        <v>6</v>
      </c>
      <c r="H7097">
        <f>MOD(D7097-1,6)+1</f>
        <v>1</v>
      </c>
      <c r="I7097">
        <f>37-D7097</f>
        <v>6</v>
      </c>
      <c r="J7097">
        <f>ABS(D7097-D7098)</f>
        <v>4</v>
      </c>
      <c r="K7097">
        <f>AVERAGE(D7097:D7101)</f>
        <v>31</v>
      </c>
      <c r="L7097">
        <f>AVERAGE(D7097:D7116)</f>
        <v>31</v>
      </c>
      <c r="M7097">
        <f>K7097-L7097</f>
        <v>0</v>
      </c>
      <c r="N7097" t="str">
        <f>IF(K7097&gt;L7097,"HIGH ZONE BIAS",IF(K7097&lt;L7097,"LOW ZONE BIAS","EQUILIBRIUM"))</f>
        <v>EQUILIBRIUM</v>
      </c>
    </row>
    <row r="7098">
      <c r="A7098">
        <v>20473</v>
      </c>
      <c r="B7098" t="str">
        <v>2020-11-28</v>
      </c>
      <c r="C7098" t="str">
        <v>Evening</v>
      </c>
      <c r="D7098">
        <v>35</v>
      </c>
      <c r="E7098" t="str">
        <f>IF(MOD(D7098,2)=0,"EVEN","ODD")</f>
        <v>ODD</v>
      </c>
      <c r="F7098" t="str">
        <f>IF(D7098&lt;=18,"LOW (1-18)","HIGH (19-36)")</f>
        <v>HIGH (19-36)</v>
      </c>
      <c r="G7098">
        <f>INT((D7098-1)/6)+1</f>
        <v>6</v>
      </c>
      <c r="H7098">
        <f>MOD(D7098-1,6)+1</f>
        <v>5</v>
      </c>
      <c r="I7098">
        <f>37-D7098</f>
        <v>2</v>
      </c>
      <c r="J7098">
        <f>ABS(D7098-D7099)</f>
        <v>20</v>
      </c>
      <c r="K7098">
        <f>AVERAGE(D7098:D7102)</f>
        <v>35</v>
      </c>
      <c r="L7098">
        <f>AVERAGE(D7098:D7117)</f>
        <v>35</v>
      </c>
      <c r="M7098">
        <f>K7098-L7098</f>
        <v>0</v>
      </c>
      <c r="N7098" t="str">
        <f>IF(K7098&gt;L7098,"HIGH ZONE BIAS",IF(K7098&lt;L7098,"LOW ZONE BIAS","EQUILIBRIUM"))</f>
        <v>EQUILIBRIUM</v>
      </c>
    </row>
    <row r="7099">
      <c r="A7099">
        <v>20472</v>
      </c>
      <c r="B7099" t="str">
        <v>2020-11-28</v>
      </c>
      <c r="C7099" t="str">
        <v>Afternoon</v>
      </c>
      <c r="D7099">
        <v>15</v>
      </c>
      <c r="E7099" t="str">
        <f>IF(MOD(D7099,2)=0,"EVEN","ODD")</f>
        <v>ODD</v>
      </c>
      <c r="F7099" t="str">
        <f>IF(D7099&lt;=18,"LOW (1-18)","HIGH (19-36)")</f>
        <v>LOW (1-18)</v>
      </c>
      <c r="G7099">
        <f>INT((D7099-1)/6)+1</f>
        <v>3</v>
      </c>
      <c r="H7099">
        <f>MOD(D7099-1,6)+1</f>
        <v>3</v>
      </c>
      <c r="I7099">
        <f>37-D7099</f>
        <v>22</v>
      </c>
      <c r="J7099">
        <f>ABS(D7099-D7100)</f>
        <v>4</v>
      </c>
      <c r="K7099">
        <f>AVERAGE(D7099:D7103)</f>
        <v>15</v>
      </c>
      <c r="L7099">
        <f>AVERAGE(D7099:D7118)</f>
        <v>15</v>
      </c>
      <c r="M7099">
        <f>K7099-L7099</f>
        <v>0</v>
      </c>
      <c r="N7099" t="str">
        <f>IF(K7099&gt;L7099,"HIGH ZONE BIAS",IF(K7099&lt;L7099,"LOW ZONE BIAS","EQUILIBRIUM"))</f>
        <v>EQUILIBRIUM</v>
      </c>
    </row>
    <row r="7100">
      <c r="A7100">
        <v>20471</v>
      </c>
      <c r="B7100" t="str">
        <v>2020-11-28</v>
      </c>
      <c r="C7100" t="str">
        <v>Midday</v>
      </c>
      <c r="D7100">
        <v>11</v>
      </c>
      <c r="E7100" t="str">
        <f>IF(MOD(D7100,2)=0,"EVEN","ODD")</f>
        <v>ODD</v>
      </c>
      <c r="F7100" t="str">
        <f>IF(D7100&lt;=18,"LOW (1-18)","HIGH (19-36)")</f>
        <v>LOW (1-18)</v>
      </c>
      <c r="G7100">
        <f>INT((D7100-1)/6)+1</f>
        <v>2</v>
      </c>
      <c r="H7100">
        <f>MOD(D7100-1,6)+1</f>
        <v>5</v>
      </c>
      <c r="I7100">
        <f>37-D7100</f>
        <v>26</v>
      </c>
      <c r="J7100">
        <f>ABS(D7100-D7101)</f>
        <v>11</v>
      </c>
      <c r="K7100">
        <f>AVERAGE(D7100:D7104)</f>
        <v>11</v>
      </c>
      <c r="L7100">
        <f>AVERAGE(D7100:D7119)</f>
        <v>11</v>
      </c>
      <c r="M7100">
        <f>K7100-L7100</f>
        <v>0</v>
      </c>
      <c r="N7100" t="str">
        <f>IF(K7100&gt;L7100,"HIGH ZONE BIAS",IF(K7100&lt;L7100,"LOW ZONE BIAS","EQUILIBRIUM"))</f>
        <v>EQUILIBRIUM</v>
      </c>
    </row>
    <row r="7101">
      <c r="A7101">
        <v>20470</v>
      </c>
      <c r="B7101" t="str">
        <v>2020-11-28</v>
      </c>
      <c r="C7101" t="str">
        <v>Morning</v>
      </c>
      <c r="D7101">
        <v>22</v>
      </c>
      <c r="E7101" t="str">
        <f>IF(MOD(D7101,2)=0,"EVEN","ODD")</f>
        <v>EVEN</v>
      </c>
      <c r="F7101" t="str">
        <f>IF(D7101&lt;=18,"LOW (1-18)","HIGH (19-36)")</f>
        <v>HIGH (19-36)</v>
      </c>
      <c r="G7101">
        <f>INT((D7101-1)/6)+1</f>
        <v>4</v>
      </c>
      <c r="H7101">
        <f>MOD(D7101-1,6)+1</f>
        <v>4</v>
      </c>
      <c r="I7101">
        <f>37-D7101</f>
        <v>15</v>
      </c>
      <c r="J7101">
        <f>ABS(D7101-D7102)</f>
        <v>5</v>
      </c>
      <c r="K7101">
        <f>AVERAGE(D7101:D7105)</f>
        <v>22</v>
      </c>
      <c r="L7101">
        <f>AVERAGE(D7101:D7120)</f>
        <v>22</v>
      </c>
      <c r="M7101">
        <f>K7101-L7101</f>
        <v>0</v>
      </c>
      <c r="N7101" t="str">
        <f>IF(K7101&gt;L7101,"HIGH ZONE BIAS",IF(K7101&lt;L7101,"LOW ZONE BIAS","EQUILIBRIUM"))</f>
        <v>EQUILIBRIUM</v>
      </c>
    </row>
    <row r="7102">
      <c r="A7102">
        <v>20469</v>
      </c>
      <c r="B7102" t="str">
        <v>2020-11-27</v>
      </c>
      <c r="C7102" t="str">
        <v>Evening</v>
      </c>
      <c r="D7102">
        <v>27</v>
      </c>
      <c r="E7102" t="str">
        <f>IF(MOD(D7102,2)=0,"EVEN","ODD")</f>
        <v>ODD</v>
      </c>
      <c r="F7102" t="str">
        <f>IF(D7102&lt;=18,"LOW (1-18)","HIGH (19-36)")</f>
        <v>HIGH (19-36)</v>
      </c>
      <c r="G7102">
        <f>INT((D7102-1)/6)+1</f>
        <v>5</v>
      </c>
      <c r="H7102">
        <f>MOD(D7102-1,6)+1</f>
        <v>3</v>
      </c>
      <c r="I7102">
        <f>37-D7102</f>
        <v>10</v>
      </c>
      <c r="J7102">
        <f>ABS(D7102-D7103)</f>
        <v>1</v>
      </c>
      <c r="K7102">
        <f>AVERAGE(D7102:D7106)</f>
        <v>27</v>
      </c>
      <c r="L7102">
        <f>AVERAGE(D7102:D7121)</f>
        <v>27</v>
      </c>
      <c r="M7102">
        <f>K7102-L7102</f>
        <v>0</v>
      </c>
      <c r="N7102" t="str">
        <f>IF(K7102&gt;L7102,"HIGH ZONE BIAS",IF(K7102&lt;L7102,"LOW ZONE BIAS","EQUILIBRIUM"))</f>
        <v>EQUILIBRIUM</v>
      </c>
    </row>
    <row r="7103">
      <c r="A7103">
        <v>20468</v>
      </c>
      <c r="B7103" t="str">
        <v>2020-11-27</v>
      </c>
      <c r="C7103" t="str">
        <v>Afternoon</v>
      </c>
      <c r="D7103">
        <v>28</v>
      </c>
      <c r="E7103" t="str">
        <f>IF(MOD(D7103,2)=0,"EVEN","ODD")</f>
        <v>EVEN</v>
      </c>
      <c r="F7103" t="str">
        <f>IF(D7103&lt;=18,"LOW (1-18)","HIGH (19-36)")</f>
        <v>HIGH (19-36)</v>
      </c>
      <c r="G7103">
        <f>INT((D7103-1)/6)+1</f>
        <v>5</v>
      </c>
      <c r="H7103">
        <f>MOD(D7103-1,6)+1</f>
        <v>4</v>
      </c>
      <c r="I7103">
        <f>37-D7103</f>
        <v>9</v>
      </c>
      <c r="J7103">
        <f>ABS(D7103-D7104)</f>
        <v>4</v>
      </c>
      <c r="K7103">
        <f>AVERAGE(D7103:D7107)</f>
        <v>28</v>
      </c>
      <c r="L7103">
        <f>AVERAGE(D7103:D7122)</f>
        <v>28</v>
      </c>
      <c r="M7103">
        <f>K7103-L7103</f>
        <v>0</v>
      </c>
      <c r="N7103" t="str">
        <f>IF(K7103&gt;L7103,"HIGH ZONE BIAS",IF(K7103&lt;L7103,"LOW ZONE BIAS","EQUILIBRIUM"))</f>
        <v>EQUILIBRIUM</v>
      </c>
    </row>
    <row r="7104">
      <c r="A7104">
        <v>20467</v>
      </c>
      <c r="B7104" t="str">
        <v>2020-11-27</v>
      </c>
      <c r="C7104" t="str">
        <v>Midday</v>
      </c>
      <c r="D7104">
        <v>24</v>
      </c>
      <c r="E7104" t="str">
        <f>IF(MOD(D7104,2)=0,"EVEN","ODD")</f>
        <v>EVEN</v>
      </c>
      <c r="F7104" t="str">
        <f>IF(D7104&lt;=18,"LOW (1-18)","HIGH (19-36)")</f>
        <v>HIGH (19-36)</v>
      </c>
      <c r="G7104">
        <f>INT((D7104-1)/6)+1</f>
        <v>4</v>
      </c>
      <c r="H7104">
        <f>MOD(D7104-1,6)+1</f>
        <v>6</v>
      </c>
      <c r="I7104">
        <f>37-D7104</f>
        <v>13</v>
      </c>
      <c r="J7104">
        <f>ABS(D7104-D7105)</f>
        <v>12</v>
      </c>
      <c r="K7104">
        <f>AVERAGE(D7104:D7108)</f>
        <v>24</v>
      </c>
      <c r="L7104">
        <f>AVERAGE(D7104:D7123)</f>
        <v>24</v>
      </c>
      <c r="M7104">
        <f>K7104-L7104</f>
        <v>0</v>
      </c>
      <c r="N7104" t="str">
        <f>IF(K7104&gt;L7104,"HIGH ZONE BIAS",IF(K7104&lt;L7104,"LOW ZONE BIAS","EQUILIBRIUM"))</f>
        <v>EQUILIBRIUM</v>
      </c>
    </row>
    <row r="7105">
      <c r="A7105">
        <v>20466</v>
      </c>
      <c r="B7105" t="str">
        <v>2020-11-27</v>
      </c>
      <c r="C7105" t="str">
        <v>Morning</v>
      </c>
      <c r="D7105">
        <v>12</v>
      </c>
      <c r="E7105" t="str">
        <f>IF(MOD(D7105,2)=0,"EVEN","ODD")</f>
        <v>EVEN</v>
      </c>
      <c r="F7105" t="str">
        <f>IF(D7105&lt;=18,"LOW (1-18)","HIGH (19-36)")</f>
        <v>LOW (1-18)</v>
      </c>
      <c r="G7105">
        <f>INT((D7105-1)/6)+1</f>
        <v>2</v>
      </c>
      <c r="H7105">
        <f>MOD(D7105-1,6)+1</f>
        <v>6</v>
      </c>
      <c r="I7105">
        <f>37-D7105</f>
        <v>25</v>
      </c>
      <c r="J7105">
        <f>ABS(D7105-D7106)</f>
        <v>17</v>
      </c>
      <c r="K7105">
        <f>AVERAGE(D7105:D7109)</f>
        <v>12</v>
      </c>
      <c r="L7105">
        <f>AVERAGE(D7105:D7124)</f>
        <v>12</v>
      </c>
      <c r="M7105">
        <f>K7105-L7105</f>
        <v>0</v>
      </c>
      <c r="N7105" t="str">
        <f>IF(K7105&gt;L7105,"HIGH ZONE BIAS",IF(K7105&lt;L7105,"LOW ZONE BIAS","EQUILIBRIUM"))</f>
        <v>EQUILIBRIUM</v>
      </c>
    </row>
    <row r="7106">
      <c r="A7106">
        <v>20465</v>
      </c>
      <c r="B7106" t="str">
        <v>2020-11-26</v>
      </c>
      <c r="C7106" t="str">
        <v>Evening</v>
      </c>
      <c r="D7106">
        <v>29</v>
      </c>
      <c r="E7106" t="str">
        <f>IF(MOD(D7106,2)=0,"EVEN","ODD")</f>
        <v>ODD</v>
      </c>
      <c r="F7106" t="str">
        <f>IF(D7106&lt;=18,"LOW (1-18)","HIGH (19-36)")</f>
        <v>HIGH (19-36)</v>
      </c>
      <c r="G7106">
        <f>INT((D7106-1)/6)+1</f>
        <v>5</v>
      </c>
      <c r="H7106">
        <f>MOD(D7106-1,6)+1</f>
        <v>5</v>
      </c>
      <c r="I7106">
        <f>37-D7106</f>
        <v>8</v>
      </c>
      <c r="J7106">
        <f>ABS(D7106-D7107)</f>
        <v>10</v>
      </c>
      <c r="K7106">
        <f>AVERAGE(D7106:D7110)</f>
        <v>29</v>
      </c>
      <c r="L7106">
        <f>AVERAGE(D7106:D7125)</f>
        <v>29</v>
      </c>
      <c r="M7106">
        <f>K7106-L7106</f>
        <v>0</v>
      </c>
      <c r="N7106" t="str">
        <f>IF(K7106&gt;L7106,"HIGH ZONE BIAS",IF(K7106&lt;L7106,"LOW ZONE BIAS","EQUILIBRIUM"))</f>
        <v>EQUILIBRIUM</v>
      </c>
    </row>
    <row r="7107">
      <c r="A7107">
        <v>20464</v>
      </c>
      <c r="B7107" t="str">
        <v>2020-11-26</v>
      </c>
      <c r="C7107" t="str">
        <v>Afternoon</v>
      </c>
      <c r="D7107">
        <v>19</v>
      </c>
      <c r="E7107" t="str">
        <f>IF(MOD(D7107,2)=0,"EVEN","ODD")</f>
        <v>ODD</v>
      </c>
      <c r="F7107" t="str">
        <f>IF(D7107&lt;=18,"LOW (1-18)","HIGH (19-36)")</f>
        <v>HIGH (19-36)</v>
      </c>
      <c r="G7107">
        <f>INT((D7107-1)/6)+1</f>
        <v>4</v>
      </c>
      <c r="H7107">
        <f>MOD(D7107-1,6)+1</f>
        <v>1</v>
      </c>
      <c r="I7107">
        <f>37-D7107</f>
        <v>18</v>
      </c>
      <c r="J7107">
        <f>ABS(D7107-D7108)</f>
        <v>13</v>
      </c>
      <c r="K7107">
        <f>AVERAGE(D7107:D7111)</f>
        <v>19</v>
      </c>
      <c r="L7107">
        <f>AVERAGE(D7107:D7126)</f>
        <v>19</v>
      </c>
      <c r="M7107">
        <f>K7107-L7107</f>
        <v>0</v>
      </c>
      <c r="N7107" t="str">
        <f>IF(K7107&gt;L7107,"HIGH ZONE BIAS",IF(K7107&lt;L7107,"LOW ZONE BIAS","EQUILIBRIUM"))</f>
        <v>EQUILIBRIUM</v>
      </c>
    </row>
    <row r="7108">
      <c r="A7108">
        <v>20463</v>
      </c>
      <c r="B7108" t="str">
        <v>2020-11-26</v>
      </c>
      <c r="C7108" t="str">
        <v>Midday</v>
      </c>
      <c r="D7108">
        <v>6</v>
      </c>
      <c r="E7108" t="str">
        <f>IF(MOD(D7108,2)=0,"EVEN","ODD")</f>
        <v>EVEN</v>
      </c>
      <c r="F7108" t="str">
        <f>IF(D7108&lt;=18,"LOW (1-18)","HIGH (19-36)")</f>
        <v>LOW (1-18)</v>
      </c>
      <c r="G7108">
        <f>INT((D7108-1)/6)+1</f>
        <v>1</v>
      </c>
      <c r="H7108">
        <f>MOD(D7108-1,6)+1</f>
        <v>6</v>
      </c>
      <c r="I7108">
        <f>37-D7108</f>
        <v>31</v>
      </c>
      <c r="J7108">
        <f>ABS(D7108-D7109)</f>
        <v>19</v>
      </c>
      <c r="K7108">
        <f>AVERAGE(D7108:D7112)</f>
        <v>6</v>
      </c>
      <c r="L7108">
        <f>AVERAGE(D7108:D7127)</f>
        <v>6</v>
      </c>
      <c r="M7108">
        <f>K7108-L7108</f>
        <v>0</v>
      </c>
      <c r="N7108" t="str">
        <f>IF(K7108&gt;L7108,"HIGH ZONE BIAS",IF(K7108&lt;L7108,"LOW ZONE BIAS","EQUILIBRIUM"))</f>
        <v>EQUILIBRIUM</v>
      </c>
    </row>
    <row r="7109">
      <c r="A7109">
        <v>20462</v>
      </c>
      <c r="B7109" t="str">
        <v>2020-11-26</v>
      </c>
      <c r="C7109" t="str">
        <v>Morning</v>
      </c>
      <c r="D7109">
        <v>25</v>
      </c>
      <c r="E7109" t="str">
        <f>IF(MOD(D7109,2)=0,"EVEN","ODD")</f>
        <v>ODD</v>
      </c>
      <c r="F7109" t="str">
        <f>IF(D7109&lt;=18,"LOW (1-18)","HIGH (19-36)")</f>
        <v>HIGH (19-36)</v>
      </c>
      <c r="G7109">
        <f>INT((D7109-1)/6)+1</f>
        <v>5</v>
      </c>
      <c r="H7109">
        <f>MOD(D7109-1,6)+1</f>
        <v>1</v>
      </c>
      <c r="I7109">
        <f>37-D7109</f>
        <v>12</v>
      </c>
      <c r="J7109">
        <f>ABS(D7109-D7110)</f>
        <v>9</v>
      </c>
      <c r="K7109">
        <f>AVERAGE(D7109:D7113)</f>
        <v>25</v>
      </c>
      <c r="L7109">
        <f>AVERAGE(D7109:D7128)</f>
        <v>25</v>
      </c>
      <c r="M7109">
        <f>K7109-L7109</f>
        <v>0</v>
      </c>
      <c r="N7109" t="str">
        <f>IF(K7109&gt;L7109,"HIGH ZONE BIAS",IF(K7109&lt;L7109,"LOW ZONE BIAS","EQUILIBRIUM"))</f>
        <v>EQUILIBRIUM</v>
      </c>
    </row>
    <row r="7110">
      <c r="A7110">
        <v>20461</v>
      </c>
      <c r="B7110" t="str">
        <v>2020-11-25</v>
      </c>
      <c r="C7110" t="str">
        <v>Evening</v>
      </c>
      <c r="D7110">
        <v>34</v>
      </c>
      <c r="E7110" t="str">
        <f>IF(MOD(D7110,2)=0,"EVEN","ODD")</f>
        <v>EVEN</v>
      </c>
      <c r="F7110" t="str">
        <f>IF(D7110&lt;=18,"LOW (1-18)","HIGH (19-36)")</f>
        <v>HIGH (19-36)</v>
      </c>
      <c r="G7110">
        <f>INT((D7110-1)/6)+1</f>
        <v>6</v>
      </c>
      <c r="H7110">
        <f>MOD(D7110-1,6)+1</f>
        <v>4</v>
      </c>
      <c r="I7110">
        <f>37-D7110</f>
        <v>3</v>
      </c>
      <c r="J7110">
        <f>ABS(D7110-D7111)</f>
        <v>1</v>
      </c>
      <c r="K7110">
        <f>AVERAGE(D7110:D7114)</f>
        <v>34</v>
      </c>
      <c r="L7110">
        <f>AVERAGE(D7110:D7129)</f>
        <v>34</v>
      </c>
      <c r="M7110">
        <f>K7110-L7110</f>
        <v>0</v>
      </c>
      <c r="N7110" t="str">
        <f>IF(K7110&gt;L7110,"HIGH ZONE BIAS",IF(K7110&lt;L7110,"LOW ZONE BIAS","EQUILIBRIUM"))</f>
        <v>EQUILIBRIUM</v>
      </c>
    </row>
    <row r="7111">
      <c r="A7111">
        <v>20460</v>
      </c>
      <c r="B7111" t="str">
        <v>2020-11-25</v>
      </c>
      <c r="C7111" t="str">
        <v>Afternoon</v>
      </c>
      <c r="D7111">
        <v>33</v>
      </c>
      <c r="E7111" t="str">
        <f>IF(MOD(D7111,2)=0,"EVEN","ODD")</f>
        <v>ODD</v>
      </c>
      <c r="F7111" t="str">
        <f>IF(D7111&lt;=18,"LOW (1-18)","HIGH (19-36)")</f>
        <v>HIGH (19-36)</v>
      </c>
      <c r="G7111">
        <f>INT((D7111-1)/6)+1</f>
        <v>6</v>
      </c>
      <c r="H7111">
        <f>MOD(D7111-1,6)+1</f>
        <v>3</v>
      </c>
      <c r="I7111">
        <f>37-D7111</f>
        <v>4</v>
      </c>
      <c r="J7111">
        <f>ABS(D7111-D7112)</f>
        <v>21</v>
      </c>
      <c r="K7111">
        <f>AVERAGE(D7111:D7115)</f>
        <v>33</v>
      </c>
      <c r="L7111">
        <f>AVERAGE(D7111:D7130)</f>
        <v>33</v>
      </c>
      <c r="M7111">
        <f>K7111-L7111</f>
        <v>0</v>
      </c>
      <c r="N7111" t="str">
        <f>IF(K7111&gt;L7111,"HIGH ZONE BIAS",IF(K7111&lt;L7111,"LOW ZONE BIAS","EQUILIBRIUM"))</f>
        <v>EQUILIBRIUM</v>
      </c>
    </row>
    <row r="7112">
      <c r="A7112">
        <v>20459</v>
      </c>
      <c r="B7112" t="str">
        <v>2020-11-25</v>
      </c>
      <c r="C7112" t="str">
        <v>Midday</v>
      </c>
      <c r="D7112">
        <v>12</v>
      </c>
      <c r="E7112" t="str">
        <f>IF(MOD(D7112,2)=0,"EVEN","ODD")</f>
        <v>EVEN</v>
      </c>
      <c r="F7112" t="str">
        <f>IF(D7112&lt;=18,"LOW (1-18)","HIGH (19-36)")</f>
        <v>LOW (1-18)</v>
      </c>
      <c r="G7112">
        <f>INT((D7112-1)/6)+1</f>
        <v>2</v>
      </c>
      <c r="H7112">
        <f>MOD(D7112-1,6)+1</f>
        <v>6</v>
      </c>
      <c r="I7112">
        <f>37-D7112</f>
        <v>25</v>
      </c>
      <c r="J7112">
        <f>ABS(D7112-D7113)</f>
        <v>17</v>
      </c>
      <c r="K7112">
        <f>AVERAGE(D7112:D7116)</f>
        <v>12</v>
      </c>
      <c r="L7112">
        <f>AVERAGE(D7112:D7131)</f>
        <v>12</v>
      </c>
      <c r="M7112">
        <f>K7112-L7112</f>
        <v>0</v>
      </c>
      <c r="N7112" t="str">
        <f>IF(K7112&gt;L7112,"HIGH ZONE BIAS",IF(K7112&lt;L7112,"LOW ZONE BIAS","EQUILIBRIUM"))</f>
        <v>EQUILIBRIUM</v>
      </c>
    </row>
    <row r="7113">
      <c r="A7113">
        <v>20458</v>
      </c>
      <c r="B7113" t="str">
        <v>2020-11-25</v>
      </c>
      <c r="C7113" t="str">
        <v>Morning</v>
      </c>
      <c r="D7113">
        <v>29</v>
      </c>
      <c r="E7113" t="str">
        <f>IF(MOD(D7113,2)=0,"EVEN","ODD")</f>
        <v>ODD</v>
      </c>
      <c r="F7113" t="str">
        <f>IF(D7113&lt;=18,"LOW (1-18)","HIGH (19-36)")</f>
        <v>HIGH (19-36)</v>
      </c>
      <c r="G7113">
        <f>INT((D7113-1)/6)+1</f>
        <v>5</v>
      </c>
      <c r="H7113">
        <f>MOD(D7113-1,6)+1</f>
        <v>5</v>
      </c>
      <c r="I7113">
        <f>37-D7113</f>
        <v>8</v>
      </c>
      <c r="J7113">
        <f>ABS(D7113-D7114)</f>
        <v>0</v>
      </c>
      <c r="K7113">
        <f>AVERAGE(D7113:D7117)</f>
        <v>29</v>
      </c>
      <c r="L7113">
        <f>AVERAGE(D7113:D7132)</f>
        <v>29</v>
      </c>
      <c r="M7113">
        <f>K7113-L7113</f>
        <v>0</v>
      </c>
      <c r="N7113" t="str">
        <f>IF(K7113&gt;L7113,"HIGH ZONE BIAS",IF(K7113&lt;L7113,"LOW ZONE BIAS","EQUILIBRIUM"))</f>
        <v>EQUILIBRIUM</v>
      </c>
    </row>
    <row r="7114">
      <c r="A7114">
        <v>20457</v>
      </c>
      <c r="B7114" t="str">
        <v>2020-11-24</v>
      </c>
      <c r="C7114" t="str">
        <v>Evening</v>
      </c>
      <c r="D7114">
        <v>29</v>
      </c>
      <c r="E7114" t="str">
        <f>IF(MOD(D7114,2)=0,"EVEN","ODD")</f>
        <v>ODD</v>
      </c>
      <c r="F7114" t="str">
        <f>IF(D7114&lt;=18,"LOW (1-18)","HIGH (19-36)")</f>
        <v>HIGH (19-36)</v>
      </c>
      <c r="G7114">
        <f>INT((D7114-1)/6)+1</f>
        <v>5</v>
      </c>
      <c r="H7114">
        <f>MOD(D7114-1,6)+1</f>
        <v>5</v>
      </c>
      <c r="I7114">
        <f>37-D7114</f>
        <v>8</v>
      </c>
      <c r="J7114">
        <f>ABS(D7114-D7115)</f>
        <v>16</v>
      </c>
      <c r="K7114">
        <f>AVERAGE(D7114:D7118)</f>
        <v>29</v>
      </c>
      <c r="L7114">
        <f>AVERAGE(D7114:D7133)</f>
        <v>29</v>
      </c>
      <c r="M7114">
        <f>K7114-L7114</f>
        <v>0</v>
      </c>
      <c r="N7114" t="str">
        <f>IF(K7114&gt;L7114,"HIGH ZONE BIAS",IF(K7114&lt;L7114,"LOW ZONE BIAS","EQUILIBRIUM"))</f>
        <v>EQUILIBRIUM</v>
      </c>
    </row>
    <row r="7115">
      <c r="A7115">
        <v>20456</v>
      </c>
      <c r="B7115" t="str">
        <v>2020-11-24</v>
      </c>
      <c r="C7115" t="str">
        <v>Afternoon</v>
      </c>
      <c r="D7115">
        <v>13</v>
      </c>
      <c r="E7115" t="str">
        <f>IF(MOD(D7115,2)=0,"EVEN","ODD")</f>
        <v>ODD</v>
      </c>
      <c r="F7115" t="str">
        <f>IF(D7115&lt;=18,"LOW (1-18)","HIGH (19-36)")</f>
        <v>LOW (1-18)</v>
      </c>
      <c r="G7115">
        <f>INT((D7115-1)/6)+1</f>
        <v>3</v>
      </c>
      <c r="H7115">
        <f>MOD(D7115-1,6)+1</f>
        <v>1</v>
      </c>
      <c r="I7115">
        <f>37-D7115</f>
        <v>24</v>
      </c>
      <c r="J7115">
        <f>ABS(D7115-D7116)</f>
        <v>23</v>
      </c>
      <c r="K7115">
        <f>AVERAGE(D7115:D7119)</f>
        <v>13</v>
      </c>
      <c r="L7115">
        <f>AVERAGE(D7115:D7134)</f>
        <v>13</v>
      </c>
      <c r="M7115">
        <f>K7115-L7115</f>
        <v>0</v>
      </c>
      <c r="N7115" t="str">
        <f>IF(K7115&gt;L7115,"HIGH ZONE BIAS",IF(K7115&lt;L7115,"LOW ZONE BIAS","EQUILIBRIUM"))</f>
        <v>EQUILIBRIUM</v>
      </c>
    </row>
    <row r="7116">
      <c r="A7116">
        <v>20455</v>
      </c>
      <c r="B7116" t="str">
        <v>2020-11-24</v>
      </c>
      <c r="C7116" t="str">
        <v>Midday</v>
      </c>
      <c r="D7116">
        <v>36</v>
      </c>
      <c r="E7116" t="str">
        <f>IF(MOD(D7116,2)=0,"EVEN","ODD")</f>
        <v>EVEN</v>
      </c>
      <c r="F7116" t="str">
        <f>IF(D7116&lt;=18,"LOW (1-18)","HIGH (19-36)")</f>
        <v>HIGH (19-36)</v>
      </c>
      <c r="G7116">
        <f>INT((D7116-1)/6)+1</f>
        <v>6</v>
      </c>
      <c r="H7116">
        <f>MOD(D7116-1,6)+1</f>
        <v>6</v>
      </c>
      <c r="I7116">
        <f>37-D7116</f>
        <v>1</v>
      </c>
      <c r="J7116">
        <f>ABS(D7116-D7117)</f>
        <v>5</v>
      </c>
      <c r="K7116">
        <f>AVERAGE(D7116:D7120)</f>
        <v>36</v>
      </c>
      <c r="L7116">
        <f>AVERAGE(D7116:D7135)</f>
        <v>36</v>
      </c>
      <c r="M7116">
        <f>K7116-L7116</f>
        <v>0</v>
      </c>
      <c r="N7116" t="str">
        <f>IF(K7116&gt;L7116,"HIGH ZONE BIAS",IF(K7116&lt;L7116,"LOW ZONE BIAS","EQUILIBRIUM"))</f>
        <v>EQUILIBRIUM</v>
      </c>
    </row>
    <row r="7117">
      <c r="A7117">
        <v>20454</v>
      </c>
      <c r="B7117" t="str">
        <v>2020-11-24</v>
      </c>
      <c r="C7117" t="str">
        <v>Morning</v>
      </c>
      <c r="D7117">
        <v>31</v>
      </c>
      <c r="E7117" t="str">
        <f>IF(MOD(D7117,2)=0,"EVEN","ODD")</f>
        <v>ODD</v>
      </c>
      <c r="F7117" t="str">
        <f>IF(D7117&lt;=18,"LOW (1-18)","HIGH (19-36)")</f>
        <v>HIGH (19-36)</v>
      </c>
      <c r="G7117">
        <f>INT((D7117-1)/6)+1</f>
        <v>6</v>
      </c>
      <c r="H7117">
        <f>MOD(D7117-1,6)+1</f>
        <v>1</v>
      </c>
      <c r="I7117">
        <f>37-D7117</f>
        <v>6</v>
      </c>
      <c r="J7117">
        <f>ABS(D7117-D7118)</f>
        <v>3</v>
      </c>
      <c r="K7117">
        <f>AVERAGE(D7117:D7121)</f>
        <v>31</v>
      </c>
      <c r="L7117">
        <f>AVERAGE(D7117:D7136)</f>
        <v>31</v>
      </c>
      <c r="M7117">
        <f>K7117-L7117</f>
        <v>0</v>
      </c>
      <c r="N7117" t="str">
        <f>IF(K7117&gt;L7117,"HIGH ZONE BIAS",IF(K7117&lt;L7117,"LOW ZONE BIAS","EQUILIBRIUM"))</f>
        <v>EQUILIBRIUM</v>
      </c>
    </row>
    <row r="7118">
      <c r="A7118">
        <v>20453</v>
      </c>
      <c r="B7118" t="str">
        <v>2020-11-23</v>
      </c>
      <c r="C7118" t="str">
        <v>Evening</v>
      </c>
      <c r="D7118">
        <v>34</v>
      </c>
      <c r="E7118" t="str">
        <f>IF(MOD(D7118,2)=0,"EVEN","ODD")</f>
        <v>EVEN</v>
      </c>
      <c r="F7118" t="str">
        <f>IF(D7118&lt;=18,"LOW (1-18)","HIGH (19-36)")</f>
        <v>HIGH (19-36)</v>
      </c>
      <c r="G7118">
        <f>INT((D7118-1)/6)+1</f>
        <v>6</v>
      </c>
      <c r="H7118">
        <f>MOD(D7118-1,6)+1</f>
        <v>4</v>
      </c>
      <c r="I7118">
        <f>37-D7118</f>
        <v>3</v>
      </c>
      <c r="J7118">
        <f>ABS(D7118-D7119)</f>
        <v>15</v>
      </c>
      <c r="K7118">
        <f>AVERAGE(D7118:D7122)</f>
        <v>34</v>
      </c>
      <c r="L7118">
        <f>AVERAGE(D7118:D7137)</f>
        <v>34</v>
      </c>
      <c r="M7118">
        <f>K7118-L7118</f>
        <v>0</v>
      </c>
      <c r="N7118" t="str">
        <f>IF(K7118&gt;L7118,"HIGH ZONE BIAS",IF(K7118&lt;L7118,"LOW ZONE BIAS","EQUILIBRIUM"))</f>
        <v>EQUILIBRIUM</v>
      </c>
    </row>
    <row r="7119">
      <c r="A7119">
        <v>20452</v>
      </c>
      <c r="B7119" t="str">
        <v>2020-11-23</v>
      </c>
      <c r="C7119" t="str">
        <v>Afternoon</v>
      </c>
      <c r="D7119">
        <v>19</v>
      </c>
      <c r="E7119" t="str">
        <f>IF(MOD(D7119,2)=0,"EVEN","ODD")</f>
        <v>ODD</v>
      </c>
      <c r="F7119" t="str">
        <f>IF(D7119&lt;=18,"LOW (1-18)","HIGH (19-36)")</f>
        <v>HIGH (19-36)</v>
      </c>
      <c r="G7119">
        <f>INT((D7119-1)/6)+1</f>
        <v>4</v>
      </c>
      <c r="H7119">
        <f>MOD(D7119-1,6)+1</f>
        <v>1</v>
      </c>
      <c r="I7119">
        <f>37-D7119</f>
        <v>18</v>
      </c>
      <c r="J7119">
        <f>ABS(D7119-D7120)</f>
        <v>7</v>
      </c>
      <c r="K7119">
        <f>AVERAGE(D7119:D7123)</f>
        <v>19</v>
      </c>
      <c r="L7119">
        <f>AVERAGE(D7119:D7138)</f>
        <v>19</v>
      </c>
      <c r="M7119">
        <f>K7119-L7119</f>
        <v>0</v>
      </c>
      <c r="N7119" t="str">
        <f>IF(K7119&gt;L7119,"HIGH ZONE BIAS",IF(K7119&lt;L7119,"LOW ZONE BIAS","EQUILIBRIUM"))</f>
        <v>EQUILIBRIUM</v>
      </c>
    </row>
    <row r="7120">
      <c r="A7120">
        <v>20451</v>
      </c>
      <c r="B7120" t="str">
        <v>2020-11-23</v>
      </c>
      <c r="C7120" t="str">
        <v>Midday</v>
      </c>
      <c r="D7120">
        <v>26</v>
      </c>
      <c r="E7120" t="str">
        <f>IF(MOD(D7120,2)=0,"EVEN","ODD")</f>
        <v>EVEN</v>
      </c>
      <c r="F7120" t="str">
        <f>IF(D7120&lt;=18,"LOW (1-18)","HIGH (19-36)")</f>
        <v>HIGH (19-36)</v>
      </c>
      <c r="G7120">
        <f>INT((D7120-1)/6)+1</f>
        <v>5</v>
      </c>
      <c r="H7120">
        <f>MOD(D7120-1,6)+1</f>
        <v>2</v>
      </c>
      <c r="I7120">
        <f>37-D7120</f>
        <v>11</v>
      </c>
      <c r="J7120">
        <f>ABS(D7120-D7121)</f>
        <v>2</v>
      </c>
      <c r="K7120">
        <f>AVERAGE(D7120:D7124)</f>
        <v>26</v>
      </c>
      <c r="L7120">
        <f>AVERAGE(D7120:D7139)</f>
        <v>26</v>
      </c>
      <c r="M7120">
        <f>K7120-L7120</f>
        <v>0</v>
      </c>
      <c r="N7120" t="str">
        <f>IF(K7120&gt;L7120,"HIGH ZONE BIAS",IF(K7120&lt;L7120,"LOW ZONE BIAS","EQUILIBRIUM"))</f>
        <v>EQUILIBRIUM</v>
      </c>
    </row>
    <row r="7121">
      <c r="A7121">
        <v>20450</v>
      </c>
      <c r="B7121" t="str">
        <v>2020-11-23</v>
      </c>
      <c r="C7121" t="str">
        <v>Morning</v>
      </c>
      <c r="D7121">
        <v>24</v>
      </c>
      <c r="E7121" t="str">
        <f>IF(MOD(D7121,2)=0,"EVEN","ODD")</f>
        <v>EVEN</v>
      </c>
      <c r="F7121" t="str">
        <f>IF(D7121&lt;=18,"LOW (1-18)","HIGH (19-36)")</f>
        <v>HIGH (19-36)</v>
      </c>
      <c r="G7121">
        <f>INT((D7121-1)/6)+1</f>
        <v>4</v>
      </c>
      <c r="H7121">
        <f>MOD(D7121-1,6)+1</f>
        <v>6</v>
      </c>
      <c r="I7121">
        <f>37-D7121</f>
        <v>13</v>
      </c>
      <c r="J7121">
        <f>ABS(D7121-D7122)</f>
        <v>8</v>
      </c>
      <c r="K7121">
        <f>AVERAGE(D7121:D7125)</f>
        <v>24</v>
      </c>
      <c r="L7121">
        <f>AVERAGE(D7121:D7140)</f>
        <v>24</v>
      </c>
      <c r="M7121">
        <f>K7121-L7121</f>
        <v>0</v>
      </c>
      <c r="N7121" t="str">
        <f>IF(K7121&gt;L7121,"HIGH ZONE BIAS",IF(K7121&lt;L7121,"LOW ZONE BIAS","EQUILIBRIUM"))</f>
        <v>EQUILIBRIUM</v>
      </c>
    </row>
    <row r="7122">
      <c r="A7122">
        <v>20449</v>
      </c>
      <c r="B7122" t="str">
        <v>2020-11-21</v>
      </c>
      <c r="C7122" t="str">
        <v>Evening</v>
      </c>
      <c r="D7122">
        <v>32</v>
      </c>
      <c r="E7122" t="str">
        <f>IF(MOD(D7122,2)=0,"EVEN","ODD")</f>
        <v>EVEN</v>
      </c>
      <c r="F7122" t="str">
        <f>IF(D7122&lt;=18,"LOW (1-18)","HIGH (19-36)")</f>
        <v>HIGH (19-36)</v>
      </c>
      <c r="G7122">
        <f>INT((D7122-1)/6)+1</f>
        <v>6</v>
      </c>
      <c r="H7122">
        <f>MOD(D7122-1,6)+1</f>
        <v>2</v>
      </c>
      <c r="I7122">
        <f>37-D7122</f>
        <v>5</v>
      </c>
      <c r="J7122">
        <f>ABS(D7122-D7123)</f>
        <v>28</v>
      </c>
      <c r="K7122">
        <f>AVERAGE(D7122:D7126)</f>
        <v>32</v>
      </c>
      <c r="L7122">
        <f>AVERAGE(D7122:D7141)</f>
        <v>32</v>
      </c>
      <c r="M7122">
        <f>K7122-L7122</f>
        <v>0</v>
      </c>
      <c r="N7122" t="str">
        <f>IF(K7122&gt;L7122,"HIGH ZONE BIAS",IF(K7122&lt;L7122,"LOW ZONE BIAS","EQUILIBRIUM"))</f>
        <v>EQUILIBRIUM</v>
      </c>
    </row>
    <row r="7123">
      <c r="A7123">
        <v>20448</v>
      </c>
      <c r="B7123" t="str">
        <v>2020-11-21</v>
      </c>
      <c r="C7123" t="str">
        <v>Afternoon</v>
      </c>
      <c r="D7123">
        <v>4</v>
      </c>
      <c r="E7123" t="str">
        <f>IF(MOD(D7123,2)=0,"EVEN","ODD")</f>
        <v>EVEN</v>
      </c>
      <c r="F7123" t="str">
        <f>IF(D7123&lt;=18,"LOW (1-18)","HIGH (19-36)")</f>
        <v>LOW (1-18)</v>
      </c>
      <c r="G7123">
        <f>INT((D7123-1)/6)+1</f>
        <v>1</v>
      </c>
      <c r="H7123">
        <f>MOD(D7123-1,6)+1</f>
        <v>4</v>
      </c>
      <c r="I7123">
        <f>37-D7123</f>
        <v>33</v>
      </c>
      <c r="J7123">
        <f>ABS(D7123-D7124)</f>
        <v>20</v>
      </c>
      <c r="K7123">
        <f>AVERAGE(D7123:D7127)</f>
        <v>4</v>
      </c>
      <c r="L7123">
        <f>AVERAGE(D7123:D7142)</f>
        <v>4</v>
      </c>
      <c r="M7123">
        <f>K7123-L7123</f>
        <v>0</v>
      </c>
      <c r="N7123" t="str">
        <f>IF(K7123&gt;L7123,"HIGH ZONE BIAS",IF(K7123&lt;L7123,"LOW ZONE BIAS","EQUILIBRIUM"))</f>
        <v>EQUILIBRIUM</v>
      </c>
    </row>
    <row r="7124">
      <c r="A7124">
        <v>20447</v>
      </c>
      <c r="B7124" t="str">
        <v>2020-11-21</v>
      </c>
      <c r="C7124" t="str">
        <v>Midday</v>
      </c>
      <c r="D7124">
        <v>24</v>
      </c>
      <c r="E7124" t="str">
        <f>IF(MOD(D7124,2)=0,"EVEN","ODD")</f>
        <v>EVEN</v>
      </c>
      <c r="F7124" t="str">
        <f>IF(D7124&lt;=18,"LOW (1-18)","HIGH (19-36)")</f>
        <v>HIGH (19-36)</v>
      </c>
      <c r="G7124">
        <f>INT((D7124-1)/6)+1</f>
        <v>4</v>
      </c>
      <c r="H7124">
        <f>MOD(D7124-1,6)+1</f>
        <v>6</v>
      </c>
      <c r="I7124">
        <f>37-D7124</f>
        <v>13</v>
      </c>
      <c r="J7124">
        <f>ABS(D7124-D7125)</f>
        <v>10</v>
      </c>
      <c r="K7124">
        <f>AVERAGE(D7124:D7128)</f>
        <v>24</v>
      </c>
      <c r="L7124">
        <f>AVERAGE(D7124:D7143)</f>
        <v>24</v>
      </c>
      <c r="M7124">
        <f>K7124-L7124</f>
        <v>0</v>
      </c>
      <c r="N7124" t="str">
        <f>IF(K7124&gt;L7124,"HIGH ZONE BIAS",IF(K7124&lt;L7124,"LOW ZONE BIAS","EQUILIBRIUM"))</f>
        <v>EQUILIBRIUM</v>
      </c>
    </row>
    <row r="7125">
      <c r="A7125">
        <v>20446</v>
      </c>
      <c r="B7125" t="str">
        <v>2020-11-21</v>
      </c>
      <c r="C7125" t="str">
        <v>Morning</v>
      </c>
      <c r="D7125">
        <v>34</v>
      </c>
      <c r="E7125" t="str">
        <f>IF(MOD(D7125,2)=0,"EVEN","ODD")</f>
        <v>EVEN</v>
      </c>
      <c r="F7125" t="str">
        <f>IF(D7125&lt;=18,"LOW (1-18)","HIGH (19-36)")</f>
        <v>HIGH (19-36)</v>
      </c>
      <c r="G7125">
        <f>INT((D7125-1)/6)+1</f>
        <v>6</v>
      </c>
      <c r="H7125">
        <f>MOD(D7125-1,6)+1</f>
        <v>4</v>
      </c>
      <c r="I7125">
        <f>37-D7125</f>
        <v>3</v>
      </c>
      <c r="J7125">
        <f>ABS(D7125-D7126)</f>
        <v>14</v>
      </c>
      <c r="K7125">
        <f>AVERAGE(D7125:D7129)</f>
        <v>34</v>
      </c>
      <c r="L7125">
        <f>AVERAGE(D7125:D7144)</f>
        <v>34</v>
      </c>
      <c r="M7125">
        <f>K7125-L7125</f>
        <v>0</v>
      </c>
      <c r="N7125" t="str">
        <f>IF(K7125&gt;L7125,"HIGH ZONE BIAS",IF(K7125&lt;L7125,"LOW ZONE BIAS","EQUILIBRIUM"))</f>
        <v>EQUILIBRIUM</v>
      </c>
    </row>
    <row r="7126">
      <c r="A7126">
        <v>20445</v>
      </c>
      <c r="B7126" t="str">
        <v>2020-11-20</v>
      </c>
      <c r="C7126" t="str">
        <v>Evening</v>
      </c>
      <c r="D7126">
        <v>20</v>
      </c>
      <c r="E7126" t="str">
        <f>IF(MOD(D7126,2)=0,"EVEN","ODD")</f>
        <v>EVEN</v>
      </c>
      <c r="F7126" t="str">
        <f>IF(D7126&lt;=18,"LOW (1-18)","HIGH (19-36)")</f>
        <v>HIGH (19-36)</v>
      </c>
      <c r="G7126">
        <f>INT((D7126-1)/6)+1</f>
        <v>4</v>
      </c>
      <c r="H7126">
        <f>MOD(D7126-1,6)+1</f>
        <v>2</v>
      </c>
      <c r="I7126">
        <f>37-D7126</f>
        <v>17</v>
      </c>
      <c r="J7126">
        <f>ABS(D7126-D7127)</f>
        <v>18</v>
      </c>
      <c r="K7126">
        <f>AVERAGE(D7126:D7130)</f>
        <v>20</v>
      </c>
      <c r="L7126">
        <f>AVERAGE(D7126:D7145)</f>
        <v>20</v>
      </c>
      <c r="M7126">
        <f>K7126-L7126</f>
        <v>0</v>
      </c>
      <c r="N7126" t="str">
        <f>IF(K7126&gt;L7126,"HIGH ZONE BIAS",IF(K7126&lt;L7126,"LOW ZONE BIAS","EQUILIBRIUM"))</f>
        <v>EQUILIBRIUM</v>
      </c>
    </row>
    <row r="7127">
      <c r="A7127">
        <v>20444</v>
      </c>
      <c r="B7127" t="str">
        <v>2020-11-20</v>
      </c>
      <c r="C7127" t="str">
        <v>Afternoon</v>
      </c>
      <c r="D7127">
        <v>2</v>
      </c>
      <c r="E7127" t="str">
        <f>IF(MOD(D7127,2)=0,"EVEN","ODD")</f>
        <v>EVEN</v>
      </c>
      <c r="F7127" t="str">
        <f>IF(D7127&lt;=18,"LOW (1-18)","HIGH (19-36)")</f>
        <v>LOW (1-18)</v>
      </c>
      <c r="G7127">
        <f>INT((D7127-1)/6)+1</f>
        <v>1</v>
      </c>
      <c r="H7127">
        <f>MOD(D7127-1,6)+1</f>
        <v>2</v>
      </c>
      <c r="I7127">
        <f>37-D7127</f>
        <v>35</v>
      </c>
      <c r="J7127">
        <f>ABS(D7127-D7128)</f>
        <v>9</v>
      </c>
      <c r="K7127">
        <f>AVERAGE(D7127:D7131)</f>
        <v>2</v>
      </c>
      <c r="L7127">
        <f>AVERAGE(D7127:D7146)</f>
        <v>2</v>
      </c>
      <c r="M7127">
        <f>K7127-L7127</f>
        <v>0</v>
      </c>
      <c r="N7127" t="str">
        <f>IF(K7127&gt;L7127,"HIGH ZONE BIAS",IF(K7127&lt;L7127,"LOW ZONE BIAS","EQUILIBRIUM"))</f>
        <v>EQUILIBRIUM</v>
      </c>
    </row>
    <row r="7128">
      <c r="A7128">
        <v>20443</v>
      </c>
      <c r="B7128" t="str">
        <v>2020-11-20</v>
      </c>
      <c r="C7128" t="str">
        <v>Midday</v>
      </c>
      <c r="D7128">
        <v>11</v>
      </c>
      <c r="E7128" t="str">
        <f>IF(MOD(D7128,2)=0,"EVEN","ODD")</f>
        <v>ODD</v>
      </c>
      <c r="F7128" t="str">
        <f>IF(D7128&lt;=18,"LOW (1-18)","HIGH (19-36)")</f>
        <v>LOW (1-18)</v>
      </c>
      <c r="G7128">
        <f>INT((D7128-1)/6)+1</f>
        <v>2</v>
      </c>
      <c r="H7128">
        <f>MOD(D7128-1,6)+1</f>
        <v>5</v>
      </c>
      <c r="I7128">
        <f>37-D7128</f>
        <v>26</v>
      </c>
      <c r="J7128">
        <f>ABS(D7128-D7129)</f>
        <v>17</v>
      </c>
      <c r="K7128">
        <f>AVERAGE(D7128:D7132)</f>
        <v>11</v>
      </c>
      <c r="L7128">
        <f>AVERAGE(D7128:D7147)</f>
        <v>11</v>
      </c>
      <c r="M7128">
        <f>K7128-L7128</f>
        <v>0</v>
      </c>
      <c r="N7128" t="str">
        <f>IF(K7128&gt;L7128,"HIGH ZONE BIAS",IF(K7128&lt;L7128,"LOW ZONE BIAS","EQUILIBRIUM"))</f>
        <v>EQUILIBRIUM</v>
      </c>
    </row>
    <row r="7129">
      <c r="A7129">
        <v>20442</v>
      </c>
      <c r="B7129" t="str">
        <v>2020-11-20</v>
      </c>
      <c r="C7129" t="str">
        <v>Morning</v>
      </c>
      <c r="D7129">
        <v>28</v>
      </c>
      <c r="E7129" t="str">
        <f>IF(MOD(D7129,2)=0,"EVEN","ODD")</f>
        <v>EVEN</v>
      </c>
      <c r="F7129" t="str">
        <f>IF(D7129&lt;=18,"LOW (1-18)","HIGH (19-36)")</f>
        <v>HIGH (19-36)</v>
      </c>
      <c r="G7129">
        <f>INT((D7129-1)/6)+1</f>
        <v>5</v>
      </c>
      <c r="H7129">
        <f>MOD(D7129-1,6)+1</f>
        <v>4</v>
      </c>
      <c r="I7129">
        <f>37-D7129</f>
        <v>9</v>
      </c>
      <c r="J7129">
        <f>ABS(D7129-D7130)</f>
        <v>24</v>
      </c>
      <c r="K7129">
        <f>AVERAGE(D7129:D7133)</f>
        <v>28</v>
      </c>
      <c r="L7129">
        <f>AVERAGE(D7129:D7148)</f>
        <v>28</v>
      </c>
      <c r="M7129">
        <f>K7129-L7129</f>
        <v>0</v>
      </c>
      <c r="N7129" t="str">
        <f>IF(K7129&gt;L7129,"HIGH ZONE BIAS",IF(K7129&lt;L7129,"LOW ZONE BIAS","EQUILIBRIUM"))</f>
        <v>EQUILIBRIUM</v>
      </c>
    </row>
    <row r="7130">
      <c r="A7130">
        <v>20441</v>
      </c>
      <c r="B7130" t="str">
        <v>2020-11-19</v>
      </c>
      <c r="C7130" t="str">
        <v>Evening</v>
      </c>
      <c r="D7130">
        <v>4</v>
      </c>
      <c r="E7130" t="str">
        <f>IF(MOD(D7130,2)=0,"EVEN","ODD")</f>
        <v>EVEN</v>
      </c>
      <c r="F7130" t="str">
        <f>IF(D7130&lt;=18,"LOW (1-18)","HIGH (19-36)")</f>
        <v>LOW (1-18)</v>
      </c>
      <c r="G7130">
        <f>INT((D7130-1)/6)+1</f>
        <v>1</v>
      </c>
      <c r="H7130">
        <f>MOD(D7130-1,6)+1</f>
        <v>4</v>
      </c>
      <c r="I7130">
        <f>37-D7130</f>
        <v>33</v>
      </c>
      <c r="J7130">
        <f>ABS(D7130-D7131)</f>
        <v>25</v>
      </c>
      <c r="K7130">
        <f>AVERAGE(D7130:D7134)</f>
        <v>4</v>
      </c>
      <c r="L7130">
        <f>AVERAGE(D7130:D7149)</f>
        <v>4</v>
      </c>
      <c r="M7130">
        <f>K7130-L7130</f>
        <v>0</v>
      </c>
      <c r="N7130" t="str">
        <f>IF(K7130&gt;L7130,"HIGH ZONE BIAS",IF(K7130&lt;L7130,"LOW ZONE BIAS","EQUILIBRIUM"))</f>
        <v>EQUILIBRIUM</v>
      </c>
    </row>
    <row r="7131">
      <c r="A7131">
        <v>20440</v>
      </c>
      <c r="B7131" t="str">
        <v>2020-11-19</v>
      </c>
      <c r="C7131" t="str">
        <v>Afternoon</v>
      </c>
      <c r="D7131">
        <v>29</v>
      </c>
      <c r="E7131" t="str">
        <f>IF(MOD(D7131,2)=0,"EVEN","ODD")</f>
        <v>ODD</v>
      </c>
      <c r="F7131" t="str">
        <f>IF(D7131&lt;=18,"LOW (1-18)","HIGH (19-36)")</f>
        <v>HIGH (19-36)</v>
      </c>
      <c r="G7131">
        <f>INT((D7131-1)/6)+1</f>
        <v>5</v>
      </c>
      <c r="H7131">
        <f>MOD(D7131-1,6)+1</f>
        <v>5</v>
      </c>
      <c r="I7131">
        <f>37-D7131</f>
        <v>8</v>
      </c>
      <c r="J7131">
        <f>ABS(D7131-D7132)</f>
        <v>1</v>
      </c>
      <c r="K7131">
        <f>AVERAGE(D7131:D7135)</f>
        <v>29</v>
      </c>
      <c r="L7131">
        <f>AVERAGE(D7131:D7150)</f>
        <v>29</v>
      </c>
      <c r="M7131">
        <f>K7131-L7131</f>
        <v>0</v>
      </c>
      <c r="N7131" t="str">
        <f>IF(K7131&gt;L7131,"HIGH ZONE BIAS",IF(K7131&lt;L7131,"LOW ZONE BIAS","EQUILIBRIUM"))</f>
        <v>EQUILIBRIUM</v>
      </c>
    </row>
    <row r="7132">
      <c r="A7132">
        <v>20439</v>
      </c>
      <c r="B7132" t="str">
        <v>2020-11-19</v>
      </c>
      <c r="C7132" t="str">
        <v>Midday</v>
      </c>
      <c r="D7132">
        <v>28</v>
      </c>
      <c r="E7132" t="str">
        <f>IF(MOD(D7132,2)=0,"EVEN","ODD")</f>
        <v>EVEN</v>
      </c>
      <c r="F7132" t="str">
        <f>IF(D7132&lt;=18,"LOW (1-18)","HIGH (19-36)")</f>
        <v>HIGH (19-36)</v>
      </c>
      <c r="G7132">
        <f>INT((D7132-1)/6)+1</f>
        <v>5</v>
      </c>
      <c r="H7132">
        <f>MOD(D7132-1,6)+1</f>
        <v>4</v>
      </c>
      <c r="I7132">
        <f>37-D7132</f>
        <v>9</v>
      </c>
      <c r="J7132">
        <f>ABS(D7132-D7133)</f>
        <v>7</v>
      </c>
      <c r="K7132">
        <f>AVERAGE(D7132:D7136)</f>
        <v>28</v>
      </c>
      <c r="L7132">
        <f>AVERAGE(D7132:D7151)</f>
        <v>28</v>
      </c>
      <c r="M7132">
        <f>K7132-L7132</f>
        <v>0</v>
      </c>
      <c r="N7132" t="str">
        <f>IF(K7132&gt;L7132,"HIGH ZONE BIAS",IF(K7132&lt;L7132,"LOW ZONE BIAS","EQUILIBRIUM"))</f>
        <v>EQUILIBRIUM</v>
      </c>
    </row>
    <row r="7133">
      <c r="A7133">
        <v>20438</v>
      </c>
      <c r="B7133" t="str">
        <v>2020-11-19</v>
      </c>
      <c r="C7133" t="str">
        <v>Morning</v>
      </c>
      <c r="D7133">
        <v>21</v>
      </c>
      <c r="E7133" t="str">
        <f>IF(MOD(D7133,2)=0,"EVEN","ODD")</f>
        <v>ODD</v>
      </c>
      <c r="F7133" t="str">
        <f>IF(D7133&lt;=18,"LOW (1-18)","HIGH (19-36)")</f>
        <v>HIGH (19-36)</v>
      </c>
      <c r="G7133">
        <f>INT((D7133-1)/6)+1</f>
        <v>4</v>
      </c>
      <c r="H7133">
        <f>MOD(D7133-1,6)+1</f>
        <v>3</v>
      </c>
      <c r="I7133">
        <f>37-D7133</f>
        <v>16</v>
      </c>
      <c r="J7133">
        <f>ABS(D7133-D7134)</f>
        <v>7</v>
      </c>
      <c r="K7133">
        <f>AVERAGE(D7133:D7137)</f>
        <v>21</v>
      </c>
      <c r="L7133">
        <f>AVERAGE(D7133:D7152)</f>
        <v>21</v>
      </c>
      <c r="M7133">
        <f>K7133-L7133</f>
        <v>0</v>
      </c>
      <c r="N7133" t="str">
        <f>IF(K7133&gt;L7133,"HIGH ZONE BIAS",IF(K7133&lt;L7133,"LOW ZONE BIAS","EQUILIBRIUM"))</f>
        <v>EQUILIBRIUM</v>
      </c>
    </row>
    <row r="7134">
      <c r="A7134">
        <v>20437</v>
      </c>
      <c r="B7134" t="str">
        <v>2020-11-18</v>
      </c>
      <c r="C7134" t="str">
        <v>Evening</v>
      </c>
      <c r="D7134">
        <v>28</v>
      </c>
      <c r="E7134" t="str">
        <f>IF(MOD(D7134,2)=0,"EVEN","ODD")</f>
        <v>EVEN</v>
      </c>
      <c r="F7134" t="str">
        <f>IF(D7134&lt;=18,"LOW (1-18)","HIGH (19-36)")</f>
        <v>HIGH (19-36)</v>
      </c>
      <c r="G7134">
        <f>INT((D7134-1)/6)+1</f>
        <v>5</v>
      </c>
      <c r="H7134">
        <f>MOD(D7134-1,6)+1</f>
        <v>4</v>
      </c>
      <c r="I7134">
        <f>37-D7134</f>
        <v>9</v>
      </c>
      <c r="J7134">
        <f>ABS(D7134-D7135)</f>
        <v>8</v>
      </c>
      <c r="K7134">
        <f>AVERAGE(D7134:D7138)</f>
        <v>28</v>
      </c>
      <c r="L7134">
        <f>AVERAGE(D7134:D7153)</f>
        <v>28</v>
      </c>
      <c r="M7134">
        <f>K7134-L7134</f>
        <v>0</v>
      </c>
      <c r="N7134" t="str">
        <f>IF(K7134&gt;L7134,"HIGH ZONE BIAS",IF(K7134&lt;L7134,"LOW ZONE BIAS","EQUILIBRIUM"))</f>
        <v>EQUILIBRIUM</v>
      </c>
    </row>
    <row r="7135">
      <c r="A7135">
        <v>20436</v>
      </c>
      <c r="B7135" t="str">
        <v>2020-11-18</v>
      </c>
      <c r="C7135" t="str">
        <v>Afternoon</v>
      </c>
      <c r="D7135">
        <v>20</v>
      </c>
      <c r="E7135" t="str">
        <f>IF(MOD(D7135,2)=0,"EVEN","ODD")</f>
        <v>EVEN</v>
      </c>
      <c r="F7135" t="str">
        <f>IF(D7135&lt;=18,"LOW (1-18)","HIGH (19-36)")</f>
        <v>HIGH (19-36)</v>
      </c>
      <c r="G7135">
        <f>INT((D7135-1)/6)+1</f>
        <v>4</v>
      </c>
      <c r="H7135">
        <f>MOD(D7135-1,6)+1</f>
        <v>2</v>
      </c>
      <c r="I7135">
        <f>37-D7135</f>
        <v>17</v>
      </c>
      <c r="J7135">
        <f>ABS(D7135-D7136)</f>
        <v>5</v>
      </c>
      <c r="K7135">
        <f>AVERAGE(D7135:D7139)</f>
        <v>20</v>
      </c>
      <c r="L7135">
        <f>AVERAGE(D7135:D7154)</f>
        <v>20</v>
      </c>
      <c r="M7135">
        <f>K7135-L7135</f>
        <v>0</v>
      </c>
      <c r="N7135" t="str">
        <f>IF(K7135&gt;L7135,"HIGH ZONE BIAS",IF(K7135&lt;L7135,"LOW ZONE BIAS","EQUILIBRIUM"))</f>
        <v>EQUILIBRIUM</v>
      </c>
    </row>
    <row r="7136">
      <c r="A7136">
        <v>20435</v>
      </c>
      <c r="B7136" t="str">
        <v>2020-11-18</v>
      </c>
      <c r="C7136" t="str">
        <v>Midday</v>
      </c>
      <c r="D7136">
        <v>15</v>
      </c>
      <c r="E7136" t="str">
        <f>IF(MOD(D7136,2)=0,"EVEN","ODD")</f>
        <v>ODD</v>
      </c>
      <c r="F7136" t="str">
        <f>IF(D7136&lt;=18,"LOW (1-18)","HIGH (19-36)")</f>
        <v>LOW (1-18)</v>
      </c>
      <c r="G7136">
        <f>INT((D7136-1)/6)+1</f>
        <v>3</v>
      </c>
      <c r="H7136">
        <f>MOD(D7136-1,6)+1</f>
        <v>3</v>
      </c>
      <c r="I7136">
        <f>37-D7136</f>
        <v>22</v>
      </c>
      <c r="J7136">
        <f>ABS(D7136-D7137)</f>
        <v>12</v>
      </c>
      <c r="K7136">
        <f>AVERAGE(D7136:D7140)</f>
        <v>15</v>
      </c>
      <c r="L7136">
        <f>AVERAGE(D7136:D7155)</f>
        <v>15</v>
      </c>
      <c r="M7136">
        <f>K7136-L7136</f>
        <v>0</v>
      </c>
      <c r="N7136" t="str">
        <f>IF(K7136&gt;L7136,"HIGH ZONE BIAS",IF(K7136&lt;L7136,"LOW ZONE BIAS","EQUILIBRIUM"))</f>
        <v>EQUILIBRIUM</v>
      </c>
    </row>
    <row r="7137">
      <c r="A7137">
        <v>20434</v>
      </c>
      <c r="B7137" t="str">
        <v>2020-11-18</v>
      </c>
      <c r="C7137" t="str">
        <v>Morning</v>
      </c>
      <c r="D7137">
        <v>27</v>
      </c>
      <c r="E7137" t="str">
        <f>IF(MOD(D7137,2)=0,"EVEN","ODD")</f>
        <v>ODD</v>
      </c>
      <c r="F7137" t="str">
        <f>IF(D7137&lt;=18,"LOW (1-18)","HIGH (19-36)")</f>
        <v>HIGH (19-36)</v>
      </c>
      <c r="G7137">
        <f>INT((D7137-1)/6)+1</f>
        <v>5</v>
      </c>
      <c r="H7137">
        <f>MOD(D7137-1,6)+1</f>
        <v>3</v>
      </c>
      <c r="I7137">
        <f>37-D7137</f>
        <v>10</v>
      </c>
      <c r="J7137">
        <f>ABS(D7137-D7138)</f>
        <v>3</v>
      </c>
      <c r="K7137">
        <f>AVERAGE(D7137:D7141)</f>
        <v>27</v>
      </c>
      <c r="L7137">
        <f>AVERAGE(D7137:D7156)</f>
        <v>27</v>
      </c>
      <c r="M7137">
        <f>K7137-L7137</f>
        <v>0</v>
      </c>
      <c r="N7137" t="str">
        <f>IF(K7137&gt;L7137,"HIGH ZONE BIAS",IF(K7137&lt;L7137,"LOW ZONE BIAS","EQUILIBRIUM"))</f>
        <v>EQUILIBRIUM</v>
      </c>
    </row>
    <row r="7138">
      <c r="A7138">
        <v>20433</v>
      </c>
      <c r="B7138" t="str">
        <v>2020-11-17</v>
      </c>
      <c r="C7138" t="str">
        <v>Evening</v>
      </c>
      <c r="D7138">
        <v>24</v>
      </c>
      <c r="E7138" t="str">
        <f>IF(MOD(D7138,2)=0,"EVEN","ODD")</f>
        <v>EVEN</v>
      </c>
      <c r="F7138" t="str">
        <f>IF(D7138&lt;=18,"LOW (1-18)","HIGH (19-36)")</f>
        <v>HIGH (19-36)</v>
      </c>
      <c r="G7138">
        <f>INT((D7138-1)/6)+1</f>
        <v>4</v>
      </c>
      <c r="H7138">
        <f>MOD(D7138-1,6)+1</f>
        <v>6</v>
      </c>
      <c r="I7138">
        <f>37-D7138</f>
        <v>13</v>
      </c>
      <c r="J7138">
        <f>ABS(D7138-D7139)</f>
        <v>12</v>
      </c>
      <c r="K7138">
        <f>AVERAGE(D7138:D7142)</f>
        <v>24</v>
      </c>
      <c r="L7138">
        <f>AVERAGE(D7138:D7157)</f>
        <v>24</v>
      </c>
      <c r="M7138">
        <f>K7138-L7138</f>
        <v>0</v>
      </c>
      <c r="N7138" t="str">
        <f>IF(K7138&gt;L7138,"HIGH ZONE BIAS",IF(K7138&lt;L7138,"LOW ZONE BIAS","EQUILIBRIUM"))</f>
        <v>EQUILIBRIUM</v>
      </c>
    </row>
    <row r="7139">
      <c r="A7139">
        <v>20432</v>
      </c>
      <c r="B7139" t="str">
        <v>2020-11-17</v>
      </c>
      <c r="C7139" t="str">
        <v>Afternoon</v>
      </c>
      <c r="D7139">
        <v>36</v>
      </c>
      <c r="E7139" t="str">
        <f>IF(MOD(D7139,2)=0,"EVEN","ODD")</f>
        <v>EVEN</v>
      </c>
      <c r="F7139" t="str">
        <f>IF(D7139&lt;=18,"LOW (1-18)","HIGH (19-36)")</f>
        <v>HIGH (19-36)</v>
      </c>
      <c r="G7139">
        <f>INT((D7139-1)/6)+1</f>
        <v>6</v>
      </c>
      <c r="H7139">
        <f>MOD(D7139-1,6)+1</f>
        <v>6</v>
      </c>
      <c r="I7139">
        <f>37-D7139</f>
        <v>1</v>
      </c>
      <c r="J7139">
        <f>ABS(D7139-D7140)</f>
        <v>15</v>
      </c>
      <c r="K7139">
        <f>AVERAGE(D7139:D7143)</f>
        <v>36</v>
      </c>
      <c r="L7139">
        <f>AVERAGE(D7139:D7158)</f>
        <v>36</v>
      </c>
      <c r="M7139">
        <f>K7139-L7139</f>
        <v>0</v>
      </c>
      <c r="N7139" t="str">
        <f>IF(K7139&gt;L7139,"HIGH ZONE BIAS",IF(K7139&lt;L7139,"LOW ZONE BIAS","EQUILIBRIUM"))</f>
        <v>EQUILIBRIUM</v>
      </c>
    </row>
    <row r="7140">
      <c r="A7140">
        <v>20431</v>
      </c>
      <c r="B7140" t="str">
        <v>2020-11-17</v>
      </c>
      <c r="C7140" t="str">
        <v>Midday</v>
      </c>
      <c r="D7140">
        <v>21</v>
      </c>
      <c r="E7140" t="str">
        <f>IF(MOD(D7140,2)=0,"EVEN","ODD")</f>
        <v>ODD</v>
      </c>
      <c r="F7140" t="str">
        <f>IF(D7140&lt;=18,"LOW (1-18)","HIGH (19-36)")</f>
        <v>HIGH (19-36)</v>
      </c>
      <c r="G7140">
        <f>INT((D7140-1)/6)+1</f>
        <v>4</v>
      </c>
      <c r="H7140">
        <f>MOD(D7140-1,6)+1</f>
        <v>3</v>
      </c>
      <c r="I7140">
        <f>37-D7140</f>
        <v>16</v>
      </c>
      <c r="J7140">
        <f>ABS(D7140-D7141)</f>
        <v>15</v>
      </c>
      <c r="K7140">
        <f>AVERAGE(D7140:D7144)</f>
        <v>21</v>
      </c>
      <c r="L7140">
        <f>AVERAGE(D7140:D7159)</f>
        <v>21</v>
      </c>
      <c r="M7140">
        <f>K7140-L7140</f>
        <v>0</v>
      </c>
      <c r="N7140" t="str">
        <f>IF(K7140&gt;L7140,"HIGH ZONE BIAS",IF(K7140&lt;L7140,"LOW ZONE BIAS","EQUILIBRIUM"))</f>
        <v>EQUILIBRIUM</v>
      </c>
    </row>
    <row r="7141">
      <c r="A7141">
        <v>20430</v>
      </c>
      <c r="B7141" t="str">
        <v>2020-11-17</v>
      </c>
      <c r="C7141" t="str">
        <v>Morning</v>
      </c>
      <c r="D7141">
        <v>6</v>
      </c>
      <c r="E7141" t="str">
        <f>IF(MOD(D7141,2)=0,"EVEN","ODD")</f>
        <v>EVEN</v>
      </c>
      <c r="F7141" t="str">
        <f>IF(D7141&lt;=18,"LOW (1-18)","HIGH (19-36)")</f>
        <v>LOW (1-18)</v>
      </c>
      <c r="G7141">
        <f>INT((D7141-1)/6)+1</f>
        <v>1</v>
      </c>
      <c r="H7141">
        <f>MOD(D7141-1,6)+1</f>
        <v>6</v>
      </c>
      <c r="I7141">
        <f>37-D7141</f>
        <v>31</v>
      </c>
      <c r="J7141">
        <f>ABS(D7141-D7142)</f>
        <v>3</v>
      </c>
      <c r="K7141">
        <f>AVERAGE(D7141:D7145)</f>
        <v>6</v>
      </c>
      <c r="L7141">
        <f>AVERAGE(D7141:D7160)</f>
        <v>6</v>
      </c>
      <c r="M7141">
        <f>K7141-L7141</f>
        <v>0</v>
      </c>
      <c r="N7141" t="str">
        <f>IF(K7141&gt;L7141,"HIGH ZONE BIAS",IF(K7141&lt;L7141,"LOW ZONE BIAS","EQUILIBRIUM"))</f>
        <v>EQUILIBRIUM</v>
      </c>
    </row>
    <row r="7142">
      <c r="A7142">
        <v>20429</v>
      </c>
      <c r="B7142" t="str">
        <v>2020-11-16</v>
      </c>
      <c r="C7142" t="str">
        <v>Evening</v>
      </c>
      <c r="D7142">
        <v>3</v>
      </c>
      <c r="E7142" t="str">
        <f>IF(MOD(D7142,2)=0,"EVEN","ODD")</f>
        <v>ODD</v>
      </c>
      <c r="F7142" t="str">
        <f>IF(D7142&lt;=18,"LOW (1-18)","HIGH (19-36)")</f>
        <v>LOW (1-18)</v>
      </c>
      <c r="G7142">
        <f>INT((D7142-1)/6)+1</f>
        <v>1</v>
      </c>
      <c r="H7142">
        <f>MOD(D7142-1,6)+1</f>
        <v>3</v>
      </c>
      <c r="I7142">
        <f>37-D7142</f>
        <v>34</v>
      </c>
      <c r="J7142">
        <f>ABS(D7142-D7143)</f>
        <v>14</v>
      </c>
      <c r="K7142">
        <f>AVERAGE(D7142:D7146)</f>
        <v>3</v>
      </c>
      <c r="L7142">
        <f>AVERAGE(D7142:D7161)</f>
        <v>3</v>
      </c>
      <c r="M7142">
        <f>K7142-L7142</f>
        <v>0</v>
      </c>
      <c r="N7142" t="str">
        <f>IF(K7142&gt;L7142,"HIGH ZONE BIAS",IF(K7142&lt;L7142,"LOW ZONE BIAS","EQUILIBRIUM"))</f>
        <v>EQUILIBRIUM</v>
      </c>
    </row>
    <row r="7143">
      <c r="A7143">
        <v>20428</v>
      </c>
      <c r="B7143" t="str">
        <v>2020-11-16</v>
      </c>
      <c r="C7143" t="str">
        <v>Afternoon</v>
      </c>
      <c r="D7143">
        <v>17</v>
      </c>
      <c r="E7143" t="str">
        <f>IF(MOD(D7143,2)=0,"EVEN","ODD")</f>
        <v>ODD</v>
      </c>
      <c r="F7143" t="str">
        <f>IF(D7143&lt;=18,"LOW (1-18)","HIGH (19-36)")</f>
        <v>LOW (1-18)</v>
      </c>
      <c r="G7143">
        <f>INT((D7143-1)/6)+1</f>
        <v>3</v>
      </c>
      <c r="H7143">
        <f>MOD(D7143-1,6)+1</f>
        <v>5</v>
      </c>
      <c r="I7143">
        <f>37-D7143</f>
        <v>20</v>
      </c>
      <c r="J7143">
        <f>ABS(D7143-D7144)</f>
        <v>4</v>
      </c>
      <c r="K7143">
        <f>AVERAGE(D7143:D7147)</f>
        <v>17</v>
      </c>
      <c r="L7143">
        <f>AVERAGE(D7143:D7162)</f>
        <v>17</v>
      </c>
      <c r="M7143">
        <f>K7143-L7143</f>
        <v>0</v>
      </c>
      <c r="N7143" t="str">
        <f>IF(K7143&gt;L7143,"HIGH ZONE BIAS",IF(K7143&lt;L7143,"LOW ZONE BIAS","EQUILIBRIUM"))</f>
        <v>EQUILIBRIUM</v>
      </c>
    </row>
    <row r="7144">
      <c r="A7144">
        <v>20427</v>
      </c>
      <c r="B7144" t="str">
        <v>2020-11-16</v>
      </c>
      <c r="C7144" t="str">
        <v>Midday</v>
      </c>
      <c r="D7144">
        <v>21</v>
      </c>
      <c r="E7144" t="str">
        <f>IF(MOD(D7144,2)=0,"EVEN","ODD")</f>
        <v>ODD</v>
      </c>
      <c r="F7144" t="str">
        <f>IF(D7144&lt;=18,"LOW (1-18)","HIGH (19-36)")</f>
        <v>HIGH (19-36)</v>
      </c>
      <c r="G7144">
        <f>INT((D7144-1)/6)+1</f>
        <v>4</v>
      </c>
      <c r="H7144">
        <f>MOD(D7144-1,6)+1</f>
        <v>3</v>
      </c>
      <c r="I7144">
        <f>37-D7144</f>
        <v>16</v>
      </c>
      <c r="J7144">
        <f>ABS(D7144-D7145)</f>
        <v>6</v>
      </c>
      <c r="K7144">
        <f>AVERAGE(D7144:D7148)</f>
        <v>21</v>
      </c>
      <c r="L7144">
        <f>AVERAGE(D7144:D7163)</f>
        <v>21</v>
      </c>
      <c r="M7144">
        <f>K7144-L7144</f>
        <v>0</v>
      </c>
      <c r="N7144" t="str">
        <f>IF(K7144&gt;L7144,"HIGH ZONE BIAS",IF(K7144&lt;L7144,"LOW ZONE BIAS","EQUILIBRIUM"))</f>
        <v>EQUILIBRIUM</v>
      </c>
    </row>
    <row r="7145">
      <c r="A7145">
        <v>20426</v>
      </c>
      <c r="B7145" t="str">
        <v>2020-11-16</v>
      </c>
      <c r="C7145" t="str">
        <v>Morning</v>
      </c>
      <c r="D7145">
        <v>27</v>
      </c>
      <c r="E7145" t="str">
        <f>IF(MOD(D7145,2)=0,"EVEN","ODD")</f>
        <v>ODD</v>
      </c>
      <c r="F7145" t="str">
        <f>IF(D7145&lt;=18,"LOW (1-18)","HIGH (19-36)")</f>
        <v>HIGH (19-36)</v>
      </c>
      <c r="G7145">
        <f>INT((D7145-1)/6)+1</f>
        <v>5</v>
      </c>
      <c r="H7145">
        <f>MOD(D7145-1,6)+1</f>
        <v>3</v>
      </c>
      <c r="I7145">
        <f>37-D7145</f>
        <v>10</v>
      </c>
      <c r="J7145">
        <f>ABS(D7145-D7146)</f>
        <v>6</v>
      </c>
      <c r="K7145">
        <f>AVERAGE(D7145:D7149)</f>
        <v>27</v>
      </c>
      <c r="L7145">
        <f>AVERAGE(D7145:D7164)</f>
        <v>27</v>
      </c>
      <c r="M7145">
        <f>K7145-L7145</f>
        <v>0</v>
      </c>
      <c r="N7145" t="str">
        <f>IF(K7145&gt;L7145,"HIGH ZONE BIAS",IF(K7145&lt;L7145,"LOW ZONE BIAS","EQUILIBRIUM"))</f>
        <v>EQUILIBRIUM</v>
      </c>
    </row>
    <row r="7146">
      <c r="A7146">
        <v>20425</v>
      </c>
      <c r="B7146" t="str">
        <v>2020-11-13</v>
      </c>
      <c r="C7146" t="str">
        <v>Evening</v>
      </c>
      <c r="D7146">
        <v>21</v>
      </c>
      <c r="E7146" t="str">
        <f>IF(MOD(D7146,2)=0,"EVEN","ODD")</f>
        <v>ODD</v>
      </c>
      <c r="F7146" t="str">
        <f>IF(D7146&lt;=18,"LOW (1-18)","HIGH (19-36)")</f>
        <v>HIGH (19-36)</v>
      </c>
      <c r="G7146">
        <f>INT((D7146-1)/6)+1</f>
        <v>4</v>
      </c>
      <c r="H7146">
        <f>MOD(D7146-1,6)+1</f>
        <v>3</v>
      </c>
      <c r="I7146">
        <f>37-D7146</f>
        <v>16</v>
      </c>
      <c r="J7146">
        <f>ABS(D7146-D7147)</f>
        <v>11</v>
      </c>
      <c r="K7146">
        <f>AVERAGE(D7146:D7150)</f>
        <v>21</v>
      </c>
      <c r="L7146">
        <f>AVERAGE(D7146:D7165)</f>
        <v>21</v>
      </c>
      <c r="M7146">
        <f>K7146-L7146</f>
        <v>0</v>
      </c>
      <c r="N7146" t="str">
        <f>IF(K7146&gt;L7146,"HIGH ZONE BIAS",IF(K7146&lt;L7146,"LOW ZONE BIAS","EQUILIBRIUM"))</f>
        <v>EQUILIBRIUM</v>
      </c>
    </row>
    <row r="7147">
      <c r="A7147">
        <v>20424</v>
      </c>
      <c r="B7147" t="str">
        <v>2020-11-13</v>
      </c>
      <c r="C7147" t="str">
        <v>Afternoon</v>
      </c>
      <c r="D7147">
        <v>32</v>
      </c>
      <c r="E7147" t="str">
        <f>IF(MOD(D7147,2)=0,"EVEN","ODD")</f>
        <v>EVEN</v>
      </c>
      <c r="F7147" t="str">
        <f>IF(D7147&lt;=18,"LOW (1-18)","HIGH (19-36)")</f>
        <v>HIGH (19-36)</v>
      </c>
      <c r="G7147">
        <f>INT((D7147-1)/6)+1</f>
        <v>6</v>
      </c>
      <c r="H7147">
        <f>MOD(D7147-1,6)+1</f>
        <v>2</v>
      </c>
      <c r="I7147">
        <f>37-D7147</f>
        <v>5</v>
      </c>
      <c r="J7147">
        <f>ABS(D7147-D7148)</f>
        <v>7</v>
      </c>
      <c r="K7147">
        <f>AVERAGE(D7147:D7151)</f>
        <v>32</v>
      </c>
      <c r="L7147">
        <f>AVERAGE(D7147:D7166)</f>
        <v>32</v>
      </c>
      <c r="M7147">
        <f>K7147-L7147</f>
        <v>0</v>
      </c>
      <c r="N7147" t="str">
        <f>IF(K7147&gt;L7147,"HIGH ZONE BIAS",IF(K7147&lt;L7147,"LOW ZONE BIAS","EQUILIBRIUM"))</f>
        <v>EQUILIBRIUM</v>
      </c>
    </row>
    <row r="7148">
      <c r="A7148">
        <v>20423</v>
      </c>
      <c r="B7148" t="str">
        <v>2020-11-13</v>
      </c>
      <c r="C7148" t="str">
        <v>Midday</v>
      </c>
      <c r="D7148">
        <v>25</v>
      </c>
      <c r="E7148" t="str">
        <f>IF(MOD(D7148,2)=0,"EVEN","ODD")</f>
        <v>ODD</v>
      </c>
      <c r="F7148" t="str">
        <f>IF(D7148&lt;=18,"LOW (1-18)","HIGH (19-36)")</f>
        <v>HIGH (19-36)</v>
      </c>
      <c r="G7148">
        <f>INT((D7148-1)/6)+1</f>
        <v>5</v>
      </c>
      <c r="H7148">
        <f>MOD(D7148-1,6)+1</f>
        <v>1</v>
      </c>
      <c r="I7148">
        <f>37-D7148</f>
        <v>12</v>
      </c>
      <c r="J7148">
        <f>ABS(D7148-D7149)</f>
        <v>8</v>
      </c>
      <c r="K7148">
        <f>AVERAGE(D7148:D7152)</f>
        <v>25</v>
      </c>
      <c r="L7148">
        <f>AVERAGE(D7148:D7167)</f>
        <v>25</v>
      </c>
      <c r="M7148">
        <f>K7148-L7148</f>
        <v>0</v>
      </c>
      <c r="N7148" t="str">
        <f>IF(K7148&gt;L7148,"HIGH ZONE BIAS",IF(K7148&lt;L7148,"LOW ZONE BIAS","EQUILIBRIUM"))</f>
        <v>EQUILIBRIUM</v>
      </c>
    </row>
    <row r="7149">
      <c r="A7149">
        <v>20422</v>
      </c>
      <c r="B7149" t="str">
        <v>2020-11-13</v>
      </c>
      <c r="C7149" t="str">
        <v>Morning</v>
      </c>
      <c r="D7149">
        <v>17</v>
      </c>
      <c r="E7149" t="str">
        <f>IF(MOD(D7149,2)=0,"EVEN","ODD")</f>
        <v>ODD</v>
      </c>
      <c r="F7149" t="str">
        <f>IF(D7149&lt;=18,"LOW (1-18)","HIGH (19-36)")</f>
        <v>LOW (1-18)</v>
      </c>
      <c r="G7149">
        <f>INT((D7149-1)/6)+1</f>
        <v>3</v>
      </c>
      <c r="H7149">
        <f>MOD(D7149-1,6)+1</f>
        <v>5</v>
      </c>
      <c r="I7149">
        <f>37-D7149</f>
        <v>20</v>
      </c>
      <c r="J7149">
        <f>ABS(D7149-D7150)</f>
        <v>5</v>
      </c>
      <c r="K7149">
        <f>AVERAGE(D7149:D7153)</f>
        <v>17</v>
      </c>
      <c r="L7149">
        <f>AVERAGE(D7149:D7168)</f>
        <v>17</v>
      </c>
      <c r="M7149">
        <f>K7149-L7149</f>
        <v>0</v>
      </c>
      <c r="N7149" t="str">
        <f>IF(K7149&gt;L7149,"HIGH ZONE BIAS",IF(K7149&lt;L7149,"LOW ZONE BIAS","EQUILIBRIUM"))</f>
        <v>EQUILIBRIUM</v>
      </c>
    </row>
    <row r="7150">
      <c r="A7150">
        <v>20421</v>
      </c>
      <c r="B7150" t="str">
        <v>2020-11-12</v>
      </c>
      <c r="C7150" t="str">
        <v>Evening</v>
      </c>
      <c r="D7150">
        <v>12</v>
      </c>
      <c r="E7150" t="str">
        <f>IF(MOD(D7150,2)=0,"EVEN","ODD")</f>
        <v>EVEN</v>
      </c>
      <c r="F7150" t="str">
        <f>IF(D7150&lt;=18,"LOW (1-18)","HIGH (19-36)")</f>
        <v>LOW (1-18)</v>
      </c>
      <c r="G7150">
        <f>INT((D7150-1)/6)+1</f>
        <v>2</v>
      </c>
      <c r="H7150">
        <f>MOD(D7150-1,6)+1</f>
        <v>6</v>
      </c>
      <c r="I7150">
        <f>37-D7150</f>
        <v>25</v>
      </c>
      <c r="J7150">
        <f>ABS(D7150-D7151)</f>
        <v>5</v>
      </c>
      <c r="K7150">
        <f>AVERAGE(D7150:D7154)</f>
        <v>12</v>
      </c>
      <c r="L7150">
        <f>AVERAGE(D7150:D7169)</f>
        <v>12</v>
      </c>
      <c r="M7150">
        <f>K7150-L7150</f>
        <v>0</v>
      </c>
      <c r="N7150" t="str">
        <f>IF(K7150&gt;L7150,"HIGH ZONE BIAS",IF(K7150&lt;L7150,"LOW ZONE BIAS","EQUILIBRIUM"))</f>
        <v>EQUILIBRIUM</v>
      </c>
    </row>
    <row r="7151">
      <c r="A7151">
        <v>20420</v>
      </c>
      <c r="B7151" t="str">
        <v>2020-11-12</v>
      </c>
      <c r="C7151" t="str">
        <v>Afternoon</v>
      </c>
      <c r="D7151">
        <v>17</v>
      </c>
      <c r="E7151" t="str">
        <f>IF(MOD(D7151,2)=0,"EVEN","ODD")</f>
        <v>ODD</v>
      </c>
      <c r="F7151" t="str">
        <f>IF(D7151&lt;=18,"LOW (1-18)","HIGH (19-36)")</f>
        <v>LOW (1-18)</v>
      </c>
      <c r="G7151">
        <f>INT((D7151-1)/6)+1</f>
        <v>3</v>
      </c>
      <c r="H7151">
        <f>MOD(D7151-1,6)+1</f>
        <v>5</v>
      </c>
      <c r="I7151">
        <f>37-D7151</f>
        <v>20</v>
      </c>
      <c r="J7151">
        <f>ABS(D7151-D7152)</f>
        <v>9</v>
      </c>
      <c r="K7151">
        <f>AVERAGE(D7151:D7155)</f>
        <v>17</v>
      </c>
      <c r="L7151">
        <f>AVERAGE(D7151:D7170)</f>
        <v>17</v>
      </c>
      <c r="M7151">
        <f>K7151-L7151</f>
        <v>0</v>
      </c>
      <c r="N7151" t="str">
        <f>IF(K7151&gt;L7151,"HIGH ZONE BIAS",IF(K7151&lt;L7151,"LOW ZONE BIAS","EQUILIBRIUM"))</f>
        <v>EQUILIBRIUM</v>
      </c>
    </row>
    <row r="7152">
      <c r="A7152">
        <v>20419</v>
      </c>
      <c r="B7152" t="str">
        <v>2020-11-12</v>
      </c>
      <c r="C7152" t="str">
        <v>Midday</v>
      </c>
      <c r="D7152">
        <v>8</v>
      </c>
      <c r="E7152" t="str">
        <f>IF(MOD(D7152,2)=0,"EVEN","ODD")</f>
        <v>EVEN</v>
      </c>
      <c r="F7152" t="str">
        <f>IF(D7152&lt;=18,"LOW (1-18)","HIGH (19-36)")</f>
        <v>LOW (1-18)</v>
      </c>
      <c r="G7152">
        <f>INT((D7152-1)/6)+1</f>
        <v>2</v>
      </c>
      <c r="H7152">
        <f>MOD(D7152-1,6)+1</f>
        <v>2</v>
      </c>
      <c r="I7152">
        <f>37-D7152</f>
        <v>29</v>
      </c>
      <c r="J7152">
        <f>ABS(D7152-D7153)</f>
        <v>21</v>
      </c>
      <c r="K7152">
        <f>AVERAGE(D7152:D7156)</f>
        <v>8</v>
      </c>
      <c r="L7152">
        <f>AVERAGE(D7152:D7171)</f>
        <v>8</v>
      </c>
      <c r="M7152">
        <f>K7152-L7152</f>
        <v>0</v>
      </c>
      <c r="N7152" t="str">
        <f>IF(K7152&gt;L7152,"HIGH ZONE BIAS",IF(K7152&lt;L7152,"LOW ZONE BIAS","EQUILIBRIUM"))</f>
        <v>EQUILIBRIUM</v>
      </c>
    </row>
    <row r="7153">
      <c r="A7153">
        <v>20418</v>
      </c>
      <c r="B7153" t="str">
        <v>2020-11-12</v>
      </c>
      <c r="C7153" t="str">
        <v>Morning</v>
      </c>
      <c r="D7153">
        <v>29</v>
      </c>
      <c r="E7153" t="str">
        <f>IF(MOD(D7153,2)=0,"EVEN","ODD")</f>
        <v>ODD</v>
      </c>
      <c r="F7153" t="str">
        <f>IF(D7153&lt;=18,"LOW (1-18)","HIGH (19-36)")</f>
        <v>HIGH (19-36)</v>
      </c>
      <c r="G7153">
        <f>INT((D7153-1)/6)+1</f>
        <v>5</v>
      </c>
      <c r="H7153">
        <f>MOD(D7153-1,6)+1</f>
        <v>5</v>
      </c>
      <c r="I7153">
        <f>37-D7153</f>
        <v>8</v>
      </c>
      <c r="J7153">
        <f>ABS(D7153-D7154)</f>
        <v>20</v>
      </c>
      <c r="K7153">
        <f>AVERAGE(D7153:D7157)</f>
        <v>29</v>
      </c>
      <c r="L7153">
        <f>AVERAGE(D7153:D7172)</f>
        <v>29</v>
      </c>
      <c r="M7153">
        <f>K7153-L7153</f>
        <v>0</v>
      </c>
      <c r="N7153" t="str">
        <f>IF(K7153&gt;L7153,"HIGH ZONE BIAS",IF(K7153&lt;L7153,"LOW ZONE BIAS","EQUILIBRIUM"))</f>
        <v>EQUILIBRIUM</v>
      </c>
    </row>
    <row r="7154">
      <c r="A7154">
        <v>20417</v>
      </c>
      <c r="B7154" t="str">
        <v>2020-11-11</v>
      </c>
      <c r="C7154" t="str">
        <v>Evening</v>
      </c>
      <c r="D7154">
        <v>9</v>
      </c>
      <c r="E7154" t="str">
        <f>IF(MOD(D7154,2)=0,"EVEN","ODD")</f>
        <v>ODD</v>
      </c>
      <c r="F7154" t="str">
        <f>IF(D7154&lt;=18,"LOW (1-18)","HIGH (19-36)")</f>
        <v>LOW (1-18)</v>
      </c>
      <c r="G7154">
        <f>INT((D7154-1)/6)+1</f>
        <v>2</v>
      </c>
      <c r="H7154">
        <f>MOD(D7154-1,6)+1</f>
        <v>3</v>
      </c>
      <c r="I7154">
        <f>37-D7154</f>
        <v>28</v>
      </c>
      <c r="J7154">
        <f>ABS(D7154-D7155)</f>
        <v>25</v>
      </c>
      <c r="K7154">
        <f>AVERAGE(D7154:D7158)</f>
        <v>9</v>
      </c>
      <c r="L7154">
        <f>AVERAGE(D7154:D7173)</f>
        <v>9</v>
      </c>
      <c r="M7154">
        <f>K7154-L7154</f>
        <v>0</v>
      </c>
      <c r="N7154" t="str">
        <f>IF(K7154&gt;L7154,"HIGH ZONE BIAS",IF(K7154&lt;L7154,"LOW ZONE BIAS","EQUILIBRIUM"))</f>
        <v>EQUILIBRIUM</v>
      </c>
    </row>
    <row r="7155">
      <c r="A7155">
        <v>20416</v>
      </c>
      <c r="B7155" t="str">
        <v>2020-11-11</v>
      </c>
      <c r="C7155" t="str">
        <v>Afternoon</v>
      </c>
      <c r="D7155">
        <v>34</v>
      </c>
      <c r="E7155" t="str">
        <f>IF(MOD(D7155,2)=0,"EVEN","ODD")</f>
        <v>EVEN</v>
      </c>
      <c r="F7155" t="str">
        <f>IF(D7155&lt;=18,"LOW (1-18)","HIGH (19-36)")</f>
        <v>HIGH (19-36)</v>
      </c>
      <c r="G7155">
        <f>INT((D7155-1)/6)+1</f>
        <v>6</v>
      </c>
      <c r="H7155">
        <f>MOD(D7155-1,6)+1</f>
        <v>4</v>
      </c>
      <c r="I7155">
        <f>37-D7155</f>
        <v>3</v>
      </c>
      <c r="J7155">
        <f>ABS(D7155-D7156)</f>
        <v>10</v>
      </c>
      <c r="K7155">
        <f>AVERAGE(D7155:D7159)</f>
        <v>34</v>
      </c>
      <c r="L7155">
        <f>AVERAGE(D7155:D7174)</f>
        <v>34</v>
      </c>
      <c r="M7155">
        <f>K7155-L7155</f>
        <v>0</v>
      </c>
      <c r="N7155" t="str">
        <f>IF(K7155&gt;L7155,"HIGH ZONE BIAS",IF(K7155&lt;L7155,"LOW ZONE BIAS","EQUILIBRIUM"))</f>
        <v>EQUILIBRIUM</v>
      </c>
    </row>
    <row r="7156">
      <c r="A7156">
        <v>20415</v>
      </c>
      <c r="B7156" t="str">
        <v>2020-11-11</v>
      </c>
      <c r="C7156" t="str">
        <v>Midday</v>
      </c>
      <c r="D7156">
        <v>24</v>
      </c>
      <c r="E7156" t="str">
        <f>IF(MOD(D7156,2)=0,"EVEN","ODD")</f>
        <v>EVEN</v>
      </c>
      <c r="F7156" t="str">
        <f>IF(D7156&lt;=18,"LOW (1-18)","HIGH (19-36)")</f>
        <v>HIGH (19-36)</v>
      </c>
      <c r="G7156">
        <f>INT((D7156-1)/6)+1</f>
        <v>4</v>
      </c>
      <c r="H7156">
        <f>MOD(D7156-1,6)+1</f>
        <v>6</v>
      </c>
      <c r="I7156">
        <f>37-D7156</f>
        <v>13</v>
      </c>
      <c r="J7156">
        <f>ABS(D7156-D7157)</f>
        <v>17</v>
      </c>
      <c r="K7156">
        <f>AVERAGE(D7156:D7160)</f>
        <v>24</v>
      </c>
      <c r="L7156">
        <f>AVERAGE(D7156:D7175)</f>
        <v>24</v>
      </c>
      <c r="M7156">
        <f>K7156-L7156</f>
        <v>0</v>
      </c>
      <c r="N7156" t="str">
        <f>IF(K7156&gt;L7156,"HIGH ZONE BIAS",IF(K7156&lt;L7156,"LOW ZONE BIAS","EQUILIBRIUM"))</f>
        <v>EQUILIBRIUM</v>
      </c>
    </row>
    <row r="7157">
      <c r="A7157">
        <v>20414</v>
      </c>
      <c r="B7157" t="str">
        <v>2020-11-11</v>
      </c>
      <c r="C7157" t="str">
        <v>Morning</v>
      </c>
      <c r="D7157">
        <v>7</v>
      </c>
      <c r="E7157" t="str">
        <f>IF(MOD(D7157,2)=0,"EVEN","ODD")</f>
        <v>ODD</v>
      </c>
      <c r="F7157" t="str">
        <f>IF(D7157&lt;=18,"LOW (1-18)","HIGH (19-36)")</f>
        <v>LOW (1-18)</v>
      </c>
      <c r="G7157">
        <f>INT((D7157-1)/6)+1</f>
        <v>2</v>
      </c>
      <c r="H7157">
        <f>MOD(D7157-1,6)+1</f>
        <v>1</v>
      </c>
      <c r="I7157">
        <f>37-D7157</f>
        <v>30</v>
      </c>
      <c r="J7157">
        <f>ABS(D7157-D7158)</f>
        <v>21</v>
      </c>
      <c r="K7157">
        <f>AVERAGE(D7157:D7161)</f>
        <v>7</v>
      </c>
      <c r="L7157">
        <f>AVERAGE(D7157:D7176)</f>
        <v>7</v>
      </c>
      <c r="M7157">
        <f>K7157-L7157</f>
        <v>0</v>
      </c>
      <c r="N7157" t="str">
        <f>IF(K7157&gt;L7157,"HIGH ZONE BIAS",IF(K7157&lt;L7157,"LOW ZONE BIAS","EQUILIBRIUM"))</f>
        <v>EQUILIBRIUM</v>
      </c>
    </row>
    <row r="7158">
      <c r="A7158">
        <v>20413</v>
      </c>
      <c r="B7158" t="str">
        <v>2020-11-10</v>
      </c>
      <c r="C7158" t="str">
        <v>Evening</v>
      </c>
      <c r="D7158">
        <v>28</v>
      </c>
      <c r="E7158" t="str">
        <f>IF(MOD(D7158,2)=0,"EVEN","ODD")</f>
        <v>EVEN</v>
      </c>
      <c r="F7158" t="str">
        <f>IF(D7158&lt;=18,"LOW (1-18)","HIGH (19-36)")</f>
        <v>HIGH (19-36)</v>
      </c>
      <c r="G7158">
        <f>INT((D7158-1)/6)+1</f>
        <v>5</v>
      </c>
      <c r="H7158">
        <f>MOD(D7158-1,6)+1</f>
        <v>4</v>
      </c>
      <c r="I7158">
        <f>37-D7158</f>
        <v>9</v>
      </c>
      <c r="J7158">
        <f>ABS(D7158-D7159)</f>
        <v>8</v>
      </c>
      <c r="K7158">
        <f>AVERAGE(D7158:D7162)</f>
        <v>28</v>
      </c>
      <c r="L7158">
        <f>AVERAGE(D7158:D7177)</f>
        <v>28</v>
      </c>
      <c r="M7158">
        <f>K7158-L7158</f>
        <v>0</v>
      </c>
      <c r="N7158" t="str">
        <f>IF(K7158&gt;L7158,"HIGH ZONE BIAS",IF(K7158&lt;L7158,"LOW ZONE BIAS","EQUILIBRIUM"))</f>
        <v>EQUILIBRIUM</v>
      </c>
    </row>
    <row r="7159">
      <c r="A7159">
        <v>20412</v>
      </c>
      <c r="B7159" t="str">
        <v>2020-11-10</v>
      </c>
      <c r="C7159" t="str">
        <v>Afternoon</v>
      </c>
      <c r="D7159">
        <v>20</v>
      </c>
      <c r="E7159" t="str">
        <f>IF(MOD(D7159,2)=0,"EVEN","ODD")</f>
        <v>EVEN</v>
      </c>
      <c r="F7159" t="str">
        <f>IF(D7159&lt;=18,"LOW (1-18)","HIGH (19-36)")</f>
        <v>HIGH (19-36)</v>
      </c>
      <c r="G7159">
        <f>INT((D7159-1)/6)+1</f>
        <v>4</v>
      </c>
      <c r="H7159">
        <f>MOD(D7159-1,6)+1</f>
        <v>2</v>
      </c>
      <c r="I7159">
        <f>37-D7159</f>
        <v>17</v>
      </c>
      <c r="J7159">
        <f>ABS(D7159-D7160)</f>
        <v>6</v>
      </c>
      <c r="K7159">
        <f>AVERAGE(D7159:D7163)</f>
        <v>20</v>
      </c>
      <c r="L7159">
        <f>AVERAGE(D7159:D7178)</f>
        <v>20</v>
      </c>
      <c r="M7159">
        <f>K7159-L7159</f>
        <v>0</v>
      </c>
      <c r="N7159" t="str">
        <f>IF(K7159&gt;L7159,"HIGH ZONE BIAS",IF(K7159&lt;L7159,"LOW ZONE BIAS","EQUILIBRIUM"))</f>
        <v>EQUILIBRIUM</v>
      </c>
    </row>
    <row r="7160">
      <c r="A7160">
        <v>20411</v>
      </c>
      <c r="B7160" t="str">
        <v>2020-11-10</v>
      </c>
      <c r="C7160" t="str">
        <v>Midday</v>
      </c>
      <c r="D7160">
        <v>14</v>
      </c>
      <c r="E7160" t="str">
        <f>IF(MOD(D7160,2)=0,"EVEN","ODD")</f>
        <v>EVEN</v>
      </c>
      <c r="F7160" t="str">
        <f>IF(D7160&lt;=18,"LOW (1-18)","HIGH (19-36)")</f>
        <v>LOW (1-18)</v>
      </c>
      <c r="G7160">
        <f>INT((D7160-1)/6)+1</f>
        <v>3</v>
      </c>
      <c r="H7160">
        <f>MOD(D7160-1,6)+1</f>
        <v>2</v>
      </c>
      <c r="I7160">
        <f>37-D7160</f>
        <v>23</v>
      </c>
      <c r="J7160">
        <f>ABS(D7160-D7161)</f>
        <v>5</v>
      </c>
      <c r="K7160">
        <f>AVERAGE(D7160:D7164)</f>
        <v>14</v>
      </c>
      <c r="L7160">
        <f>AVERAGE(D7160:D7179)</f>
        <v>14</v>
      </c>
      <c r="M7160">
        <f>K7160-L7160</f>
        <v>0</v>
      </c>
      <c r="N7160" t="str">
        <f>IF(K7160&gt;L7160,"HIGH ZONE BIAS",IF(K7160&lt;L7160,"LOW ZONE BIAS","EQUILIBRIUM"))</f>
        <v>EQUILIBRIUM</v>
      </c>
    </row>
    <row r="7161">
      <c r="A7161">
        <v>20410</v>
      </c>
      <c r="B7161" t="str">
        <v>2020-11-10</v>
      </c>
      <c r="C7161" t="str">
        <v>Morning</v>
      </c>
      <c r="D7161">
        <v>9</v>
      </c>
      <c r="E7161" t="str">
        <f>IF(MOD(D7161,2)=0,"EVEN","ODD")</f>
        <v>ODD</v>
      </c>
      <c r="F7161" t="str">
        <f>IF(D7161&lt;=18,"LOW (1-18)","HIGH (19-36)")</f>
        <v>LOW (1-18)</v>
      </c>
      <c r="G7161">
        <f>INT((D7161-1)/6)+1</f>
        <v>2</v>
      </c>
      <c r="H7161">
        <f>MOD(D7161-1,6)+1</f>
        <v>3</v>
      </c>
      <c r="I7161">
        <f>37-D7161</f>
        <v>28</v>
      </c>
      <c r="J7161">
        <f>ABS(D7161-D7162)</f>
        <v>10</v>
      </c>
      <c r="K7161">
        <f>AVERAGE(D7161:D7165)</f>
        <v>9</v>
      </c>
      <c r="L7161">
        <f>AVERAGE(D7161:D7180)</f>
        <v>9</v>
      </c>
      <c r="M7161">
        <f>K7161-L7161</f>
        <v>0</v>
      </c>
      <c r="N7161" t="str">
        <f>IF(K7161&gt;L7161,"HIGH ZONE BIAS",IF(K7161&lt;L7161,"LOW ZONE BIAS","EQUILIBRIUM"))</f>
        <v>EQUILIBRIUM</v>
      </c>
    </row>
    <row r="7162">
      <c r="A7162">
        <v>20409</v>
      </c>
      <c r="B7162" t="str">
        <v>2020-11-09</v>
      </c>
      <c r="C7162" t="str">
        <v>Evening</v>
      </c>
      <c r="D7162">
        <v>19</v>
      </c>
      <c r="E7162" t="str">
        <f>IF(MOD(D7162,2)=0,"EVEN","ODD")</f>
        <v>ODD</v>
      </c>
      <c r="F7162" t="str">
        <f>IF(D7162&lt;=18,"LOW (1-18)","HIGH (19-36)")</f>
        <v>HIGH (19-36)</v>
      </c>
      <c r="G7162">
        <f>INT((D7162-1)/6)+1</f>
        <v>4</v>
      </c>
      <c r="H7162">
        <f>MOD(D7162-1,6)+1</f>
        <v>1</v>
      </c>
      <c r="I7162">
        <f>37-D7162</f>
        <v>18</v>
      </c>
      <c r="J7162">
        <f>ABS(D7162-D7163)</f>
        <v>11</v>
      </c>
      <c r="K7162">
        <f>AVERAGE(D7162:D7166)</f>
        <v>19</v>
      </c>
      <c r="L7162">
        <f>AVERAGE(D7162:D7181)</f>
        <v>19</v>
      </c>
      <c r="M7162">
        <f>K7162-L7162</f>
        <v>0</v>
      </c>
      <c r="N7162" t="str">
        <f>IF(K7162&gt;L7162,"HIGH ZONE BIAS",IF(K7162&lt;L7162,"LOW ZONE BIAS","EQUILIBRIUM"))</f>
        <v>EQUILIBRIUM</v>
      </c>
    </row>
    <row r="7163">
      <c r="A7163">
        <v>20408</v>
      </c>
      <c r="B7163" t="str">
        <v>2020-11-09</v>
      </c>
      <c r="C7163" t="str">
        <v>Afternoon</v>
      </c>
      <c r="D7163">
        <v>8</v>
      </c>
      <c r="E7163" t="str">
        <f>IF(MOD(D7163,2)=0,"EVEN","ODD")</f>
        <v>EVEN</v>
      </c>
      <c r="F7163" t="str">
        <f>IF(D7163&lt;=18,"LOW (1-18)","HIGH (19-36)")</f>
        <v>LOW (1-18)</v>
      </c>
      <c r="G7163">
        <f>INT((D7163-1)/6)+1</f>
        <v>2</v>
      </c>
      <c r="H7163">
        <f>MOD(D7163-1,6)+1</f>
        <v>2</v>
      </c>
      <c r="I7163">
        <f>37-D7163</f>
        <v>29</v>
      </c>
      <c r="J7163">
        <f>ABS(D7163-D7164)</f>
        <v>1</v>
      </c>
      <c r="K7163">
        <f>AVERAGE(D7163:D7167)</f>
        <v>8</v>
      </c>
      <c r="L7163">
        <f>AVERAGE(D7163:D7182)</f>
        <v>8</v>
      </c>
      <c r="M7163">
        <f>K7163-L7163</f>
        <v>0</v>
      </c>
      <c r="N7163" t="str">
        <f>IF(K7163&gt;L7163,"HIGH ZONE BIAS",IF(K7163&lt;L7163,"LOW ZONE BIAS","EQUILIBRIUM"))</f>
        <v>EQUILIBRIUM</v>
      </c>
    </row>
    <row r="7164">
      <c r="A7164">
        <v>20407</v>
      </c>
      <c r="B7164" t="str">
        <v>2020-11-09</v>
      </c>
      <c r="C7164" t="str">
        <v>Midday</v>
      </c>
      <c r="D7164">
        <v>9</v>
      </c>
      <c r="E7164" t="str">
        <f>IF(MOD(D7164,2)=0,"EVEN","ODD")</f>
        <v>ODD</v>
      </c>
      <c r="F7164" t="str">
        <f>IF(D7164&lt;=18,"LOW (1-18)","HIGH (19-36)")</f>
        <v>LOW (1-18)</v>
      </c>
      <c r="G7164">
        <f>INT((D7164-1)/6)+1</f>
        <v>2</v>
      </c>
      <c r="H7164">
        <f>MOD(D7164-1,6)+1</f>
        <v>3</v>
      </c>
      <c r="I7164">
        <f>37-D7164</f>
        <v>28</v>
      </c>
      <c r="J7164">
        <f>ABS(D7164-D7165)</f>
        <v>5</v>
      </c>
      <c r="K7164">
        <f>AVERAGE(D7164:D7168)</f>
        <v>9</v>
      </c>
      <c r="L7164">
        <f>AVERAGE(D7164:D7183)</f>
        <v>9</v>
      </c>
      <c r="M7164">
        <f>K7164-L7164</f>
        <v>0</v>
      </c>
      <c r="N7164" t="str">
        <f>IF(K7164&gt;L7164,"HIGH ZONE BIAS",IF(K7164&lt;L7164,"LOW ZONE BIAS","EQUILIBRIUM"))</f>
        <v>EQUILIBRIUM</v>
      </c>
    </row>
    <row r="7165">
      <c r="A7165">
        <v>20406</v>
      </c>
      <c r="B7165" t="str">
        <v>2020-11-09</v>
      </c>
      <c r="C7165" t="str">
        <v>Morning</v>
      </c>
      <c r="D7165">
        <v>14</v>
      </c>
      <c r="E7165" t="str">
        <f>IF(MOD(D7165,2)=0,"EVEN","ODD")</f>
        <v>EVEN</v>
      </c>
      <c r="F7165" t="str">
        <f>IF(D7165&lt;=18,"LOW (1-18)","HIGH (19-36)")</f>
        <v>LOW (1-18)</v>
      </c>
      <c r="G7165">
        <f>INT((D7165-1)/6)+1</f>
        <v>3</v>
      </c>
      <c r="H7165">
        <f>MOD(D7165-1,6)+1</f>
        <v>2</v>
      </c>
      <c r="I7165">
        <f>37-D7165</f>
        <v>23</v>
      </c>
      <c r="J7165">
        <f>ABS(D7165-D7166)</f>
        <v>7</v>
      </c>
      <c r="K7165">
        <f>AVERAGE(D7165:D7169)</f>
        <v>14</v>
      </c>
      <c r="L7165">
        <f>AVERAGE(D7165:D7184)</f>
        <v>14</v>
      </c>
      <c r="M7165">
        <f>K7165-L7165</f>
        <v>0</v>
      </c>
      <c r="N7165" t="str">
        <f>IF(K7165&gt;L7165,"HIGH ZONE BIAS",IF(K7165&lt;L7165,"LOW ZONE BIAS","EQUILIBRIUM"))</f>
        <v>EQUILIBRIUM</v>
      </c>
    </row>
    <row r="7166">
      <c r="A7166">
        <v>20405</v>
      </c>
      <c r="B7166" t="str">
        <v>2020-11-07</v>
      </c>
      <c r="C7166" t="str">
        <v>Evening</v>
      </c>
      <c r="D7166">
        <v>7</v>
      </c>
      <c r="E7166" t="str">
        <f>IF(MOD(D7166,2)=0,"EVEN","ODD")</f>
        <v>ODD</v>
      </c>
      <c r="F7166" t="str">
        <f>IF(D7166&lt;=18,"LOW (1-18)","HIGH (19-36)")</f>
        <v>LOW (1-18)</v>
      </c>
      <c r="G7166">
        <f>INT((D7166-1)/6)+1</f>
        <v>2</v>
      </c>
      <c r="H7166">
        <f>MOD(D7166-1,6)+1</f>
        <v>1</v>
      </c>
      <c r="I7166">
        <f>37-D7166</f>
        <v>30</v>
      </c>
      <c r="J7166">
        <f>ABS(D7166-D7167)</f>
        <v>28</v>
      </c>
      <c r="K7166">
        <f>AVERAGE(D7166:D7170)</f>
        <v>7</v>
      </c>
      <c r="L7166">
        <f>AVERAGE(D7166:D7185)</f>
        <v>7</v>
      </c>
      <c r="M7166">
        <f>K7166-L7166</f>
        <v>0</v>
      </c>
      <c r="N7166" t="str">
        <f>IF(K7166&gt;L7166,"HIGH ZONE BIAS",IF(K7166&lt;L7166,"LOW ZONE BIAS","EQUILIBRIUM"))</f>
        <v>EQUILIBRIUM</v>
      </c>
    </row>
    <row r="7167">
      <c r="A7167">
        <v>20404</v>
      </c>
      <c r="B7167" t="str">
        <v>2020-11-07</v>
      </c>
      <c r="C7167" t="str">
        <v>Afternoon</v>
      </c>
      <c r="D7167">
        <v>35</v>
      </c>
      <c r="E7167" t="str">
        <f>IF(MOD(D7167,2)=0,"EVEN","ODD")</f>
        <v>ODD</v>
      </c>
      <c r="F7167" t="str">
        <f>IF(D7167&lt;=18,"LOW (1-18)","HIGH (19-36)")</f>
        <v>HIGH (19-36)</v>
      </c>
      <c r="G7167">
        <f>INT((D7167-1)/6)+1</f>
        <v>6</v>
      </c>
      <c r="H7167">
        <f>MOD(D7167-1,6)+1</f>
        <v>5</v>
      </c>
      <c r="I7167">
        <f>37-D7167</f>
        <v>2</v>
      </c>
      <c r="J7167">
        <f>ABS(D7167-D7168)</f>
        <v>26</v>
      </c>
      <c r="K7167">
        <f>AVERAGE(D7167:D7171)</f>
        <v>35</v>
      </c>
      <c r="L7167">
        <f>AVERAGE(D7167:D7186)</f>
        <v>35</v>
      </c>
      <c r="M7167">
        <f>K7167-L7167</f>
        <v>0</v>
      </c>
      <c r="N7167" t="str">
        <f>IF(K7167&gt;L7167,"HIGH ZONE BIAS",IF(K7167&lt;L7167,"LOW ZONE BIAS","EQUILIBRIUM"))</f>
        <v>EQUILIBRIUM</v>
      </c>
    </row>
    <row r="7168">
      <c r="A7168">
        <v>20403</v>
      </c>
      <c r="B7168" t="str">
        <v>2020-11-07</v>
      </c>
      <c r="C7168" t="str">
        <v>Midday</v>
      </c>
      <c r="D7168">
        <v>9</v>
      </c>
      <c r="E7168" t="str">
        <f>IF(MOD(D7168,2)=0,"EVEN","ODD")</f>
        <v>ODD</v>
      </c>
      <c r="F7168" t="str">
        <f>IF(D7168&lt;=18,"LOW (1-18)","HIGH (19-36)")</f>
        <v>LOW (1-18)</v>
      </c>
      <c r="G7168">
        <f>INT((D7168-1)/6)+1</f>
        <v>2</v>
      </c>
      <c r="H7168">
        <f>MOD(D7168-1,6)+1</f>
        <v>3</v>
      </c>
      <c r="I7168">
        <f>37-D7168</f>
        <v>28</v>
      </c>
      <c r="J7168">
        <f>ABS(D7168-D7169)</f>
        <v>26</v>
      </c>
      <c r="K7168">
        <f>AVERAGE(D7168:D7172)</f>
        <v>9</v>
      </c>
      <c r="L7168">
        <f>AVERAGE(D7168:D7187)</f>
        <v>9</v>
      </c>
      <c r="M7168">
        <f>K7168-L7168</f>
        <v>0</v>
      </c>
      <c r="N7168" t="str">
        <f>IF(K7168&gt;L7168,"HIGH ZONE BIAS",IF(K7168&lt;L7168,"LOW ZONE BIAS","EQUILIBRIUM"))</f>
        <v>EQUILIBRIUM</v>
      </c>
    </row>
    <row r="7169">
      <c r="A7169">
        <v>20402</v>
      </c>
      <c r="B7169" t="str">
        <v>2020-11-07</v>
      </c>
      <c r="C7169" t="str">
        <v>Morning</v>
      </c>
      <c r="D7169">
        <v>35</v>
      </c>
      <c r="E7169" t="str">
        <f>IF(MOD(D7169,2)=0,"EVEN","ODD")</f>
        <v>ODD</v>
      </c>
      <c r="F7169" t="str">
        <f>IF(D7169&lt;=18,"LOW (1-18)","HIGH (19-36)")</f>
        <v>HIGH (19-36)</v>
      </c>
      <c r="G7169">
        <f>INT((D7169-1)/6)+1</f>
        <v>6</v>
      </c>
      <c r="H7169">
        <f>MOD(D7169-1,6)+1</f>
        <v>5</v>
      </c>
      <c r="I7169">
        <f>37-D7169</f>
        <v>2</v>
      </c>
      <c r="J7169">
        <f>ABS(D7169-D7170)</f>
        <v>23</v>
      </c>
      <c r="K7169">
        <f>AVERAGE(D7169:D7173)</f>
        <v>35</v>
      </c>
      <c r="L7169">
        <f>AVERAGE(D7169:D7188)</f>
        <v>35</v>
      </c>
      <c r="M7169">
        <f>K7169-L7169</f>
        <v>0</v>
      </c>
      <c r="N7169" t="str">
        <f>IF(K7169&gt;L7169,"HIGH ZONE BIAS",IF(K7169&lt;L7169,"LOW ZONE BIAS","EQUILIBRIUM"))</f>
        <v>EQUILIBRIUM</v>
      </c>
    </row>
    <row r="7170">
      <c r="A7170">
        <v>20401</v>
      </c>
      <c r="B7170" t="str">
        <v>2020-11-06</v>
      </c>
      <c r="C7170" t="str">
        <v>Evening</v>
      </c>
      <c r="D7170">
        <v>12</v>
      </c>
      <c r="E7170" t="str">
        <f>IF(MOD(D7170,2)=0,"EVEN","ODD")</f>
        <v>EVEN</v>
      </c>
      <c r="F7170" t="str">
        <f>IF(D7170&lt;=18,"LOW (1-18)","HIGH (19-36)")</f>
        <v>LOW (1-18)</v>
      </c>
      <c r="G7170">
        <f>INT((D7170-1)/6)+1</f>
        <v>2</v>
      </c>
      <c r="H7170">
        <f>MOD(D7170-1,6)+1</f>
        <v>6</v>
      </c>
      <c r="I7170">
        <f>37-D7170</f>
        <v>25</v>
      </c>
      <c r="J7170">
        <f>ABS(D7170-D7171)</f>
        <v>1</v>
      </c>
      <c r="K7170">
        <f>AVERAGE(D7170:D7174)</f>
        <v>12</v>
      </c>
      <c r="L7170">
        <f>AVERAGE(D7170:D7189)</f>
        <v>12</v>
      </c>
      <c r="M7170">
        <f>K7170-L7170</f>
        <v>0</v>
      </c>
      <c r="N7170" t="str">
        <f>IF(K7170&gt;L7170,"HIGH ZONE BIAS",IF(K7170&lt;L7170,"LOW ZONE BIAS","EQUILIBRIUM"))</f>
        <v>EQUILIBRIUM</v>
      </c>
    </row>
    <row r="7171">
      <c r="A7171">
        <v>20400</v>
      </c>
      <c r="B7171" t="str">
        <v>2020-11-06</v>
      </c>
      <c r="C7171" t="str">
        <v>Afternoon</v>
      </c>
      <c r="D7171">
        <v>13</v>
      </c>
      <c r="E7171" t="str">
        <f>IF(MOD(D7171,2)=0,"EVEN","ODD")</f>
        <v>ODD</v>
      </c>
      <c r="F7171" t="str">
        <f>IF(D7171&lt;=18,"LOW (1-18)","HIGH (19-36)")</f>
        <v>LOW (1-18)</v>
      </c>
      <c r="G7171">
        <f>INT((D7171-1)/6)+1</f>
        <v>3</v>
      </c>
      <c r="H7171">
        <f>MOD(D7171-1,6)+1</f>
        <v>1</v>
      </c>
      <c r="I7171">
        <f>37-D7171</f>
        <v>24</v>
      </c>
      <c r="J7171">
        <f>ABS(D7171-D7172)</f>
        <v>12</v>
      </c>
      <c r="K7171">
        <f>AVERAGE(D7171:D7175)</f>
        <v>13</v>
      </c>
      <c r="L7171">
        <f>AVERAGE(D7171:D7190)</f>
        <v>13</v>
      </c>
      <c r="M7171">
        <f>K7171-L7171</f>
        <v>0</v>
      </c>
      <c r="N7171" t="str">
        <f>IF(K7171&gt;L7171,"HIGH ZONE BIAS",IF(K7171&lt;L7171,"LOW ZONE BIAS","EQUILIBRIUM"))</f>
        <v>EQUILIBRIUM</v>
      </c>
    </row>
    <row r="7172">
      <c r="A7172">
        <v>20399</v>
      </c>
      <c r="B7172" t="str">
        <v>2020-11-06</v>
      </c>
      <c r="C7172" t="str">
        <v>Midday</v>
      </c>
      <c r="D7172">
        <v>1</v>
      </c>
      <c r="E7172" t="str">
        <f>IF(MOD(D7172,2)=0,"EVEN","ODD")</f>
        <v>ODD</v>
      </c>
      <c r="F7172" t="str">
        <f>IF(D7172&lt;=18,"LOW (1-18)","HIGH (19-36)")</f>
        <v>LOW (1-18)</v>
      </c>
      <c r="G7172">
        <f>INT((D7172-1)/6)+1</f>
        <v>1</v>
      </c>
      <c r="H7172">
        <f>MOD(D7172-1,6)+1</f>
        <v>1</v>
      </c>
      <c r="I7172">
        <f>37-D7172</f>
        <v>36</v>
      </c>
      <c r="J7172">
        <f>ABS(D7172-D7173)</f>
        <v>18</v>
      </c>
      <c r="K7172">
        <f>AVERAGE(D7172:D7176)</f>
        <v>1</v>
      </c>
      <c r="L7172">
        <f>AVERAGE(D7172:D7191)</f>
        <v>1</v>
      </c>
      <c r="M7172">
        <f>K7172-L7172</f>
        <v>0</v>
      </c>
      <c r="N7172" t="str">
        <f>IF(K7172&gt;L7172,"HIGH ZONE BIAS",IF(K7172&lt;L7172,"LOW ZONE BIAS","EQUILIBRIUM"))</f>
        <v>EQUILIBRIUM</v>
      </c>
    </row>
    <row r="7173">
      <c r="A7173">
        <v>20398</v>
      </c>
      <c r="B7173" t="str">
        <v>2020-11-06</v>
      </c>
      <c r="C7173" t="str">
        <v>Morning</v>
      </c>
      <c r="D7173">
        <v>19</v>
      </c>
      <c r="E7173" t="str">
        <f>IF(MOD(D7173,2)=0,"EVEN","ODD")</f>
        <v>ODD</v>
      </c>
      <c r="F7173" t="str">
        <f>IF(D7173&lt;=18,"LOW (1-18)","HIGH (19-36)")</f>
        <v>HIGH (19-36)</v>
      </c>
      <c r="G7173">
        <f>INT((D7173-1)/6)+1</f>
        <v>4</v>
      </c>
      <c r="H7173">
        <f>MOD(D7173-1,6)+1</f>
        <v>1</v>
      </c>
      <c r="I7173">
        <f>37-D7173</f>
        <v>18</v>
      </c>
      <c r="J7173">
        <f>ABS(D7173-D7174)</f>
        <v>13</v>
      </c>
      <c r="K7173">
        <f>AVERAGE(D7173:D7177)</f>
        <v>19</v>
      </c>
      <c r="L7173">
        <f>AVERAGE(D7173:D7192)</f>
        <v>19</v>
      </c>
      <c r="M7173">
        <f>K7173-L7173</f>
        <v>0</v>
      </c>
      <c r="N7173" t="str">
        <f>IF(K7173&gt;L7173,"HIGH ZONE BIAS",IF(K7173&lt;L7173,"LOW ZONE BIAS","EQUILIBRIUM"))</f>
        <v>EQUILIBRIUM</v>
      </c>
    </row>
    <row r="7174">
      <c r="A7174">
        <v>20397</v>
      </c>
      <c r="B7174" t="str">
        <v>2020-11-05</v>
      </c>
      <c r="C7174" t="str">
        <v>Evening</v>
      </c>
      <c r="D7174">
        <v>6</v>
      </c>
      <c r="E7174" t="str">
        <f>IF(MOD(D7174,2)=0,"EVEN","ODD")</f>
        <v>EVEN</v>
      </c>
      <c r="F7174" t="str">
        <f>IF(D7174&lt;=18,"LOW (1-18)","HIGH (19-36)")</f>
        <v>LOW (1-18)</v>
      </c>
      <c r="G7174">
        <f>INT((D7174-1)/6)+1</f>
        <v>1</v>
      </c>
      <c r="H7174">
        <f>MOD(D7174-1,6)+1</f>
        <v>6</v>
      </c>
      <c r="I7174">
        <f>37-D7174</f>
        <v>31</v>
      </c>
      <c r="J7174">
        <f>ABS(D7174-D7175)</f>
        <v>24</v>
      </c>
      <c r="K7174">
        <f>AVERAGE(D7174:D7178)</f>
        <v>6</v>
      </c>
      <c r="L7174">
        <f>AVERAGE(D7174:D7193)</f>
        <v>6</v>
      </c>
      <c r="M7174">
        <f>K7174-L7174</f>
        <v>0</v>
      </c>
      <c r="N7174" t="str">
        <f>IF(K7174&gt;L7174,"HIGH ZONE BIAS",IF(K7174&lt;L7174,"LOW ZONE BIAS","EQUILIBRIUM"))</f>
        <v>EQUILIBRIUM</v>
      </c>
    </row>
    <row r="7175">
      <c r="A7175">
        <v>20396</v>
      </c>
      <c r="B7175" t="str">
        <v>2020-11-05</v>
      </c>
      <c r="C7175" t="str">
        <v>Afternoon</v>
      </c>
      <c r="D7175">
        <v>30</v>
      </c>
      <c r="E7175" t="str">
        <f>IF(MOD(D7175,2)=0,"EVEN","ODD")</f>
        <v>EVEN</v>
      </c>
      <c r="F7175" t="str">
        <f>IF(D7175&lt;=18,"LOW (1-18)","HIGH (19-36)")</f>
        <v>HIGH (19-36)</v>
      </c>
      <c r="G7175">
        <f>INT((D7175-1)/6)+1</f>
        <v>5</v>
      </c>
      <c r="H7175">
        <f>MOD(D7175-1,6)+1</f>
        <v>6</v>
      </c>
      <c r="I7175">
        <f>37-D7175</f>
        <v>7</v>
      </c>
      <c r="J7175">
        <f>ABS(D7175-D7176)</f>
        <v>25</v>
      </c>
      <c r="K7175">
        <f>AVERAGE(D7175:D7179)</f>
        <v>30</v>
      </c>
      <c r="L7175">
        <f>AVERAGE(D7175:D7194)</f>
        <v>30</v>
      </c>
      <c r="M7175">
        <f>K7175-L7175</f>
        <v>0</v>
      </c>
      <c r="N7175" t="str">
        <f>IF(K7175&gt;L7175,"HIGH ZONE BIAS",IF(K7175&lt;L7175,"LOW ZONE BIAS","EQUILIBRIUM"))</f>
        <v>EQUILIBRIUM</v>
      </c>
    </row>
    <row r="7176">
      <c r="A7176">
        <v>20395</v>
      </c>
      <c r="B7176" t="str">
        <v>2020-11-05</v>
      </c>
      <c r="C7176" t="str">
        <v>Midday</v>
      </c>
      <c r="D7176">
        <v>5</v>
      </c>
      <c r="E7176" t="str">
        <f>IF(MOD(D7176,2)=0,"EVEN","ODD")</f>
        <v>ODD</v>
      </c>
      <c r="F7176" t="str">
        <f>IF(D7176&lt;=18,"LOW (1-18)","HIGH (19-36)")</f>
        <v>LOW (1-18)</v>
      </c>
      <c r="G7176">
        <f>INT((D7176-1)/6)+1</f>
        <v>1</v>
      </c>
      <c r="H7176">
        <f>MOD(D7176-1,6)+1</f>
        <v>5</v>
      </c>
      <c r="I7176">
        <f>37-D7176</f>
        <v>32</v>
      </c>
      <c r="J7176">
        <f>ABS(D7176-D7177)</f>
        <v>20</v>
      </c>
      <c r="K7176">
        <f>AVERAGE(D7176:D7180)</f>
        <v>5</v>
      </c>
      <c r="L7176">
        <f>AVERAGE(D7176:D7195)</f>
        <v>5</v>
      </c>
      <c r="M7176">
        <f>K7176-L7176</f>
        <v>0</v>
      </c>
      <c r="N7176" t="str">
        <f>IF(K7176&gt;L7176,"HIGH ZONE BIAS",IF(K7176&lt;L7176,"LOW ZONE BIAS","EQUILIBRIUM"))</f>
        <v>EQUILIBRIUM</v>
      </c>
    </row>
    <row r="7177">
      <c r="A7177">
        <v>20394</v>
      </c>
      <c r="B7177" t="str">
        <v>2020-11-05</v>
      </c>
      <c r="C7177" t="str">
        <v>Morning</v>
      </c>
      <c r="D7177">
        <v>25</v>
      </c>
      <c r="E7177" t="str">
        <f>IF(MOD(D7177,2)=0,"EVEN","ODD")</f>
        <v>ODD</v>
      </c>
      <c r="F7177" t="str">
        <f>IF(D7177&lt;=18,"LOW (1-18)","HIGH (19-36)")</f>
        <v>HIGH (19-36)</v>
      </c>
      <c r="G7177">
        <f>INT((D7177-1)/6)+1</f>
        <v>5</v>
      </c>
      <c r="H7177">
        <f>MOD(D7177-1,6)+1</f>
        <v>1</v>
      </c>
      <c r="I7177">
        <f>37-D7177</f>
        <v>12</v>
      </c>
      <c r="J7177">
        <f>ABS(D7177-D7178)</f>
        <v>3</v>
      </c>
      <c r="K7177">
        <f>AVERAGE(D7177:D7181)</f>
        <v>25</v>
      </c>
      <c r="L7177">
        <f>AVERAGE(D7177:D7196)</f>
        <v>25</v>
      </c>
      <c r="M7177">
        <f>K7177-L7177</f>
        <v>0</v>
      </c>
      <c r="N7177" t="str">
        <f>IF(K7177&gt;L7177,"HIGH ZONE BIAS",IF(K7177&lt;L7177,"LOW ZONE BIAS","EQUILIBRIUM"))</f>
        <v>EQUILIBRIUM</v>
      </c>
    </row>
    <row r="7178">
      <c r="A7178">
        <v>20393</v>
      </c>
      <c r="B7178" t="str">
        <v>2020-11-04</v>
      </c>
      <c r="C7178" t="str">
        <v>Evening</v>
      </c>
      <c r="D7178">
        <v>22</v>
      </c>
      <c r="E7178" t="str">
        <f>IF(MOD(D7178,2)=0,"EVEN","ODD")</f>
        <v>EVEN</v>
      </c>
      <c r="F7178" t="str">
        <f>IF(D7178&lt;=18,"LOW (1-18)","HIGH (19-36)")</f>
        <v>HIGH (19-36)</v>
      </c>
      <c r="G7178">
        <f>INT((D7178-1)/6)+1</f>
        <v>4</v>
      </c>
      <c r="H7178">
        <f>MOD(D7178-1,6)+1</f>
        <v>4</v>
      </c>
      <c r="I7178">
        <f>37-D7178</f>
        <v>15</v>
      </c>
      <c r="J7178">
        <f>ABS(D7178-D7179)</f>
        <v>1</v>
      </c>
      <c r="K7178">
        <f>AVERAGE(D7178:D7182)</f>
        <v>22</v>
      </c>
      <c r="L7178">
        <f>AVERAGE(D7178:D7197)</f>
        <v>22</v>
      </c>
      <c r="M7178">
        <f>K7178-L7178</f>
        <v>0</v>
      </c>
      <c r="N7178" t="str">
        <f>IF(K7178&gt;L7178,"HIGH ZONE BIAS",IF(K7178&lt;L7178,"LOW ZONE BIAS","EQUILIBRIUM"))</f>
        <v>EQUILIBRIUM</v>
      </c>
    </row>
    <row r="7179">
      <c r="A7179">
        <v>20392</v>
      </c>
      <c r="B7179" t="str">
        <v>2020-11-04</v>
      </c>
      <c r="C7179" t="str">
        <v>Afternoon</v>
      </c>
      <c r="D7179">
        <v>21</v>
      </c>
      <c r="E7179" t="str">
        <f>IF(MOD(D7179,2)=0,"EVEN","ODD")</f>
        <v>ODD</v>
      </c>
      <c r="F7179" t="str">
        <f>IF(D7179&lt;=18,"LOW (1-18)","HIGH (19-36)")</f>
        <v>HIGH (19-36)</v>
      </c>
      <c r="G7179">
        <f>INT((D7179-1)/6)+1</f>
        <v>4</v>
      </c>
      <c r="H7179">
        <f>MOD(D7179-1,6)+1</f>
        <v>3</v>
      </c>
      <c r="I7179">
        <f>37-D7179</f>
        <v>16</v>
      </c>
      <c r="J7179">
        <f>ABS(D7179-D7180)</f>
        <v>16</v>
      </c>
      <c r="K7179">
        <f>AVERAGE(D7179:D7183)</f>
        <v>21</v>
      </c>
      <c r="L7179">
        <f>AVERAGE(D7179:D7198)</f>
        <v>21</v>
      </c>
      <c r="M7179">
        <f>K7179-L7179</f>
        <v>0</v>
      </c>
      <c r="N7179" t="str">
        <f>IF(K7179&gt;L7179,"HIGH ZONE BIAS",IF(K7179&lt;L7179,"LOW ZONE BIAS","EQUILIBRIUM"))</f>
        <v>EQUILIBRIUM</v>
      </c>
    </row>
    <row r="7180">
      <c r="A7180">
        <v>20391</v>
      </c>
      <c r="B7180" t="str">
        <v>2020-11-04</v>
      </c>
      <c r="C7180" t="str">
        <v>Midday</v>
      </c>
      <c r="D7180">
        <v>5</v>
      </c>
      <c r="E7180" t="str">
        <f>IF(MOD(D7180,2)=0,"EVEN","ODD")</f>
        <v>ODD</v>
      </c>
      <c r="F7180" t="str">
        <f>IF(D7180&lt;=18,"LOW (1-18)","HIGH (19-36)")</f>
        <v>LOW (1-18)</v>
      </c>
      <c r="G7180">
        <f>INT((D7180-1)/6)+1</f>
        <v>1</v>
      </c>
      <c r="H7180">
        <f>MOD(D7180-1,6)+1</f>
        <v>5</v>
      </c>
      <c r="I7180">
        <f>37-D7180</f>
        <v>32</v>
      </c>
      <c r="J7180">
        <f>ABS(D7180-D7181)</f>
        <v>6</v>
      </c>
      <c r="K7180">
        <f>AVERAGE(D7180:D7184)</f>
        <v>5</v>
      </c>
      <c r="L7180">
        <f>AVERAGE(D7180:D7199)</f>
        <v>5</v>
      </c>
      <c r="M7180">
        <f>K7180-L7180</f>
        <v>0</v>
      </c>
      <c r="N7180" t="str">
        <f>IF(K7180&gt;L7180,"HIGH ZONE BIAS",IF(K7180&lt;L7180,"LOW ZONE BIAS","EQUILIBRIUM"))</f>
        <v>EQUILIBRIUM</v>
      </c>
    </row>
    <row r="7181">
      <c r="A7181">
        <v>20390</v>
      </c>
      <c r="B7181" t="str">
        <v>2020-11-04</v>
      </c>
      <c r="C7181" t="str">
        <v>Morning</v>
      </c>
      <c r="D7181">
        <v>11</v>
      </c>
      <c r="E7181" t="str">
        <f>IF(MOD(D7181,2)=0,"EVEN","ODD")</f>
        <v>ODD</v>
      </c>
      <c r="F7181" t="str">
        <f>IF(D7181&lt;=18,"LOW (1-18)","HIGH (19-36)")</f>
        <v>LOW (1-18)</v>
      </c>
      <c r="G7181">
        <f>INT((D7181-1)/6)+1</f>
        <v>2</v>
      </c>
      <c r="H7181">
        <f>MOD(D7181-1,6)+1</f>
        <v>5</v>
      </c>
      <c r="I7181">
        <f>37-D7181</f>
        <v>26</v>
      </c>
      <c r="J7181">
        <f>ABS(D7181-D7182)</f>
        <v>5</v>
      </c>
      <c r="K7181">
        <f>AVERAGE(D7181:D7185)</f>
        <v>11</v>
      </c>
      <c r="L7181">
        <f>AVERAGE(D7181:D7200)</f>
        <v>11</v>
      </c>
      <c r="M7181">
        <f>K7181-L7181</f>
        <v>0</v>
      </c>
      <c r="N7181" t="str">
        <f>IF(K7181&gt;L7181,"HIGH ZONE BIAS",IF(K7181&lt;L7181,"LOW ZONE BIAS","EQUILIBRIUM"))</f>
        <v>EQUILIBRIUM</v>
      </c>
    </row>
    <row r="7182">
      <c r="A7182">
        <v>20389</v>
      </c>
      <c r="B7182" t="str">
        <v>2020-11-03</v>
      </c>
      <c r="C7182" t="str">
        <v>Evening</v>
      </c>
      <c r="D7182">
        <v>6</v>
      </c>
      <c r="E7182" t="str">
        <f>IF(MOD(D7182,2)=0,"EVEN","ODD")</f>
        <v>EVEN</v>
      </c>
      <c r="F7182" t="str">
        <f>IF(D7182&lt;=18,"LOW (1-18)","HIGH (19-36)")</f>
        <v>LOW (1-18)</v>
      </c>
      <c r="G7182">
        <f>INT((D7182-1)/6)+1</f>
        <v>1</v>
      </c>
      <c r="H7182">
        <f>MOD(D7182-1,6)+1</f>
        <v>6</v>
      </c>
      <c r="I7182">
        <f>37-D7182</f>
        <v>31</v>
      </c>
      <c r="J7182">
        <f>ABS(D7182-D7183)</f>
        <v>20</v>
      </c>
      <c r="K7182">
        <f>AVERAGE(D7182:D7186)</f>
        <v>6</v>
      </c>
      <c r="L7182">
        <f>AVERAGE(D7182:D7201)</f>
        <v>6</v>
      </c>
      <c r="M7182">
        <f>K7182-L7182</f>
        <v>0</v>
      </c>
      <c r="N7182" t="str">
        <f>IF(K7182&gt;L7182,"HIGH ZONE BIAS",IF(K7182&lt;L7182,"LOW ZONE BIAS","EQUILIBRIUM"))</f>
        <v>EQUILIBRIUM</v>
      </c>
    </row>
    <row r="7183">
      <c r="A7183">
        <v>20388</v>
      </c>
      <c r="B7183" t="str">
        <v>2020-11-03</v>
      </c>
      <c r="C7183" t="str">
        <v>Afternoon</v>
      </c>
      <c r="D7183">
        <v>26</v>
      </c>
      <c r="E7183" t="str">
        <f>IF(MOD(D7183,2)=0,"EVEN","ODD")</f>
        <v>EVEN</v>
      </c>
      <c r="F7183" t="str">
        <f>IF(D7183&lt;=18,"LOW (1-18)","HIGH (19-36)")</f>
        <v>HIGH (19-36)</v>
      </c>
      <c r="G7183">
        <f>INT((D7183-1)/6)+1</f>
        <v>5</v>
      </c>
      <c r="H7183">
        <f>MOD(D7183-1,6)+1</f>
        <v>2</v>
      </c>
      <c r="I7183">
        <f>37-D7183</f>
        <v>11</v>
      </c>
      <c r="J7183">
        <f>ABS(D7183-D7184)</f>
        <v>2</v>
      </c>
      <c r="K7183">
        <f>AVERAGE(D7183:D7187)</f>
        <v>26</v>
      </c>
      <c r="L7183">
        <f>AVERAGE(D7183:D7202)</f>
        <v>26</v>
      </c>
      <c r="M7183">
        <f>K7183-L7183</f>
        <v>0</v>
      </c>
      <c r="N7183" t="str">
        <f>IF(K7183&gt;L7183,"HIGH ZONE BIAS",IF(K7183&lt;L7183,"LOW ZONE BIAS","EQUILIBRIUM"))</f>
        <v>EQUILIBRIUM</v>
      </c>
    </row>
    <row r="7184">
      <c r="A7184">
        <v>20387</v>
      </c>
      <c r="B7184" t="str">
        <v>2020-11-03</v>
      </c>
      <c r="C7184" t="str">
        <v>Midday</v>
      </c>
      <c r="D7184">
        <v>28</v>
      </c>
      <c r="E7184" t="str">
        <f>IF(MOD(D7184,2)=0,"EVEN","ODD")</f>
        <v>EVEN</v>
      </c>
      <c r="F7184" t="str">
        <f>IF(D7184&lt;=18,"LOW (1-18)","HIGH (19-36)")</f>
        <v>HIGH (19-36)</v>
      </c>
      <c r="G7184">
        <f>INT((D7184-1)/6)+1</f>
        <v>5</v>
      </c>
      <c r="H7184">
        <f>MOD(D7184-1,6)+1</f>
        <v>4</v>
      </c>
      <c r="I7184">
        <f>37-D7184</f>
        <v>9</v>
      </c>
      <c r="J7184">
        <f>ABS(D7184-D7185)</f>
        <v>5</v>
      </c>
      <c r="K7184">
        <f>AVERAGE(D7184:D7188)</f>
        <v>28</v>
      </c>
      <c r="L7184">
        <f>AVERAGE(D7184:D7203)</f>
        <v>28</v>
      </c>
      <c r="M7184">
        <f>K7184-L7184</f>
        <v>0</v>
      </c>
      <c r="N7184" t="str">
        <f>IF(K7184&gt;L7184,"HIGH ZONE BIAS",IF(K7184&lt;L7184,"LOW ZONE BIAS","EQUILIBRIUM"))</f>
        <v>EQUILIBRIUM</v>
      </c>
    </row>
    <row r="7185">
      <c r="A7185">
        <v>20386</v>
      </c>
      <c r="B7185" t="str">
        <v>2020-11-03</v>
      </c>
      <c r="C7185" t="str">
        <v>Morning</v>
      </c>
      <c r="D7185">
        <v>23</v>
      </c>
      <c r="E7185" t="str">
        <f>IF(MOD(D7185,2)=0,"EVEN","ODD")</f>
        <v>ODD</v>
      </c>
      <c r="F7185" t="str">
        <f>IF(D7185&lt;=18,"LOW (1-18)","HIGH (19-36)")</f>
        <v>HIGH (19-36)</v>
      </c>
      <c r="G7185">
        <f>INT((D7185-1)/6)+1</f>
        <v>4</v>
      </c>
      <c r="H7185">
        <f>MOD(D7185-1,6)+1</f>
        <v>5</v>
      </c>
      <c r="I7185">
        <f>37-D7185</f>
        <v>14</v>
      </c>
      <c r="J7185">
        <f>ABS(D7185-D7186)</f>
        <v>5</v>
      </c>
      <c r="K7185">
        <f>AVERAGE(D7185:D7189)</f>
        <v>23</v>
      </c>
      <c r="L7185">
        <f>AVERAGE(D7185:D7204)</f>
        <v>23</v>
      </c>
      <c r="M7185">
        <f>K7185-L7185</f>
        <v>0</v>
      </c>
      <c r="N7185" t="str">
        <f>IF(K7185&gt;L7185,"HIGH ZONE BIAS",IF(K7185&lt;L7185,"LOW ZONE BIAS","EQUILIBRIUM"))</f>
        <v>EQUILIBRIUM</v>
      </c>
    </row>
    <row r="7186">
      <c r="A7186">
        <v>20385</v>
      </c>
      <c r="B7186" t="str">
        <v>2020-11-02</v>
      </c>
      <c r="C7186" t="str">
        <v>Evening</v>
      </c>
      <c r="D7186">
        <v>18</v>
      </c>
      <c r="E7186" t="str">
        <f>IF(MOD(D7186,2)=0,"EVEN","ODD")</f>
        <v>EVEN</v>
      </c>
      <c r="F7186" t="str">
        <f>IF(D7186&lt;=18,"LOW (1-18)","HIGH (19-36)")</f>
        <v>LOW (1-18)</v>
      </c>
      <c r="G7186">
        <f>INT((D7186-1)/6)+1</f>
        <v>3</v>
      </c>
      <c r="H7186">
        <f>MOD(D7186-1,6)+1</f>
        <v>6</v>
      </c>
      <c r="I7186">
        <f>37-D7186</f>
        <v>19</v>
      </c>
      <c r="J7186">
        <f>ABS(D7186-D7187)</f>
        <v>12</v>
      </c>
      <c r="K7186">
        <f>AVERAGE(D7186:D7190)</f>
        <v>18</v>
      </c>
      <c r="L7186">
        <f>AVERAGE(D7186:D7205)</f>
        <v>18</v>
      </c>
      <c r="M7186">
        <f>K7186-L7186</f>
        <v>0</v>
      </c>
      <c r="N7186" t="str">
        <f>IF(K7186&gt;L7186,"HIGH ZONE BIAS",IF(K7186&lt;L7186,"LOW ZONE BIAS","EQUILIBRIUM"))</f>
        <v>EQUILIBRIUM</v>
      </c>
    </row>
    <row r="7187">
      <c r="A7187">
        <v>20384</v>
      </c>
      <c r="B7187" t="str">
        <v>2020-11-02</v>
      </c>
      <c r="C7187" t="str">
        <v>Afternoon</v>
      </c>
      <c r="D7187">
        <v>6</v>
      </c>
      <c r="E7187" t="str">
        <f>IF(MOD(D7187,2)=0,"EVEN","ODD")</f>
        <v>EVEN</v>
      </c>
      <c r="F7187" t="str">
        <f>IF(D7187&lt;=18,"LOW (1-18)","HIGH (19-36)")</f>
        <v>LOW (1-18)</v>
      </c>
      <c r="G7187">
        <f>INT((D7187-1)/6)+1</f>
        <v>1</v>
      </c>
      <c r="H7187">
        <f>MOD(D7187-1,6)+1</f>
        <v>6</v>
      </c>
      <c r="I7187">
        <f>37-D7187</f>
        <v>31</v>
      </c>
      <c r="J7187">
        <f>ABS(D7187-D7188)</f>
        <v>14</v>
      </c>
      <c r="K7187">
        <f>AVERAGE(D7187:D7191)</f>
        <v>6</v>
      </c>
      <c r="L7187">
        <f>AVERAGE(D7187:D7206)</f>
        <v>6</v>
      </c>
      <c r="M7187">
        <f>K7187-L7187</f>
        <v>0</v>
      </c>
      <c r="N7187" t="str">
        <f>IF(K7187&gt;L7187,"HIGH ZONE BIAS",IF(K7187&lt;L7187,"LOW ZONE BIAS","EQUILIBRIUM"))</f>
        <v>EQUILIBRIUM</v>
      </c>
    </row>
    <row r="7188">
      <c r="A7188">
        <v>20383</v>
      </c>
      <c r="B7188" t="str">
        <v>2020-11-02</v>
      </c>
      <c r="C7188" t="str">
        <v>Midday</v>
      </c>
      <c r="D7188">
        <v>20</v>
      </c>
      <c r="E7188" t="str">
        <f>IF(MOD(D7188,2)=0,"EVEN","ODD")</f>
        <v>EVEN</v>
      </c>
      <c r="F7188" t="str">
        <f>IF(D7188&lt;=18,"LOW (1-18)","HIGH (19-36)")</f>
        <v>HIGH (19-36)</v>
      </c>
      <c r="G7188">
        <f>INT((D7188-1)/6)+1</f>
        <v>4</v>
      </c>
      <c r="H7188">
        <f>MOD(D7188-1,6)+1</f>
        <v>2</v>
      </c>
      <c r="I7188">
        <f>37-D7188</f>
        <v>17</v>
      </c>
      <c r="J7188">
        <f>ABS(D7188-D7189)</f>
        <v>3</v>
      </c>
      <c r="K7188">
        <f>AVERAGE(D7188:D7192)</f>
        <v>20</v>
      </c>
      <c r="L7188">
        <f>AVERAGE(D7188:D7207)</f>
        <v>20</v>
      </c>
      <c r="M7188">
        <f>K7188-L7188</f>
        <v>0</v>
      </c>
      <c r="N7188" t="str">
        <f>IF(K7188&gt;L7188,"HIGH ZONE BIAS",IF(K7188&lt;L7188,"LOW ZONE BIAS","EQUILIBRIUM"))</f>
        <v>EQUILIBRIUM</v>
      </c>
    </row>
    <row r="7189">
      <c r="A7189">
        <v>20382</v>
      </c>
      <c r="B7189" t="str">
        <v>2020-11-02</v>
      </c>
      <c r="C7189" t="str">
        <v>Morning</v>
      </c>
      <c r="D7189">
        <v>17</v>
      </c>
      <c r="E7189" t="str">
        <f>IF(MOD(D7189,2)=0,"EVEN","ODD")</f>
        <v>ODD</v>
      </c>
      <c r="F7189" t="str">
        <f>IF(D7189&lt;=18,"LOW (1-18)","HIGH (19-36)")</f>
        <v>LOW (1-18)</v>
      </c>
      <c r="G7189">
        <f>INT((D7189-1)/6)+1</f>
        <v>3</v>
      </c>
      <c r="H7189">
        <f>MOD(D7189-1,6)+1</f>
        <v>5</v>
      </c>
      <c r="I7189">
        <f>37-D7189</f>
        <v>20</v>
      </c>
      <c r="J7189">
        <f>ABS(D7189-D7190)</f>
        <v>11</v>
      </c>
      <c r="K7189">
        <f>AVERAGE(D7189:D7193)</f>
        <v>17</v>
      </c>
      <c r="L7189">
        <f>AVERAGE(D7189:D7208)</f>
        <v>17</v>
      </c>
      <c r="M7189">
        <f>K7189-L7189</f>
        <v>0</v>
      </c>
      <c r="N7189" t="str">
        <f>IF(K7189&gt;L7189,"HIGH ZONE BIAS",IF(K7189&lt;L7189,"LOW ZONE BIAS","EQUILIBRIUM"))</f>
        <v>EQUILIBRIUM</v>
      </c>
    </row>
    <row r="7190">
      <c r="A7190">
        <v>20381</v>
      </c>
      <c r="B7190" t="str">
        <v>2020-10-31</v>
      </c>
      <c r="C7190" t="str">
        <v>Evening</v>
      </c>
      <c r="D7190">
        <v>6</v>
      </c>
      <c r="E7190" t="str">
        <f>IF(MOD(D7190,2)=0,"EVEN","ODD")</f>
        <v>EVEN</v>
      </c>
      <c r="F7190" t="str">
        <f>IF(D7190&lt;=18,"LOW (1-18)","HIGH (19-36)")</f>
        <v>LOW (1-18)</v>
      </c>
      <c r="G7190">
        <f>INT((D7190-1)/6)+1</f>
        <v>1</v>
      </c>
      <c r="H7190">
        <f>MOD(D7190-1,6)+1</f>
        <v>6</v>
      </c>
      <c r="I7190">
        <f>37-D7190</f>
        <v>31</v>
      </c>
      <c r="J7190">
        <f>ABS(D7190-D7191)</f>
        <v>18</v>
      </c>
      <c r="K7190">
        <f>AVERAGE(D7190:D7194)</f>
        <v>6</v>
      </c>
      <c r="L7190">
        <f>AVERAGE(D7190:D7209)</f>
        <v>6</v>
      </c>
      <c r="M7190">
        <f>K7190-L7190</f>
        <v>0</v>
      </c>
      <c r="N7190" t="str">
        <f>IF(K7190&gt;L7190,"HIGH ZONE BIAS",IF(K7190&lt;L7190,"LOW ZONE BIAS","EQUILIBRIUM"))</f>
        <v>EQUILIBRIUM</v>
      </c>
    </row>
    <row r="7191">
      <c r="A7191">
        <v>20380</v>
      </c>
      <c r="B7191" t="str">
        <v>2020-10-31</v>
      </c>
      <c r="C7191" t="str">
        <v>Afternoon</v>
      </c>
      <c r="D7191">
        <v>24</v>
      </c>
      <c r="E7191" t="str">
        <f>IF(MOD(D7191,2)=0,"EVEN","ODD")</f>
        <v>EVEN</v>
      </c>
      <c r="F7191" t="str">
        <f>IF(D7191&lt;=18,"LOW (1-18)","HIGH (19-36)")</f>
        <v>HIGH (19-36)</v>
      </c>
      <c r="G7191">
        <f>INT((D7191-1)/6)+1</f>
        <v>4</v>
      </c>
      <c r="H7191">
        <f>MOD(D7191-1,6)+1</f>
        <v>6</v>
      </c>
      <c r="I7191">
        <f>37-D7191</f>
        <v>13</v>
      </c>
      <c r="J7191">
        <f>ABS(D7191-D7192)</f>
        <v>6</v>
      </c>
      <c r="K7191">
        <f>AVERAGE(D7191:D7195)</f>
        <v>24</v>
      </c>
      <c r="L7191">
        <f>AVERAGE(D7191:D7210)</f>
        <v>24</v>
      </c>
      <c r="M7191">
        <f>K7191-L7191</f>
        <v>0</v>
      </c>
      <c r="N7191" t="str">
        <f>IF(K7191&gt;L7191,"HIGH ZONE BIAS",IF(K7191&lt;L7191,"LOW ZONE BIAS","EQUILIBRIUM"))</f>
        <v>EQUILIBRIUM</v>
      </c>
    </row>
    <row r="7192">
      <c r="A7192">
        <v>20379</v>
      </c>
      <c r="B7192" t="str">
        <v>2020-10-31</v>
      </c>
      <c r="C7192" t="str">
        <v>Midday</v>
      </c>
      <c r="D7192">
        <v>30</v>
      </c>
      <c r="E7192" t="str">
        <f>IF(MOD(D7192,2)=0,"EVEN","ODD")</f>
        <v>EVEN</v>
      </c>
      <c r="F7192" t="str">
        <f>IF(D7192&lt;=18,"LOW (1-18)","HIGH (19-36)")</f>
        <v>HIGH (19-36)</v>
      </c>
      <c r="G7192">
        <f>INT((D7192-1)/6)+1</f>
        <v>5</v>
      </c>
      <c r="H7192">
        <f>MOD(D7192-1,6)+1</f>
        <v>6</v>
      </c>
      <c r="I7192">
        <f>37-D7192</f>
        <v>7</v>
      </c>
      <c r="J7192">
        <f>ABS(D7192-D7193)</f>
        <v>5</v>
      </c>
      <c r="K7192">
        <f>AVERAGE(D7192:D7196)</f>
        <v>30</v>
      </c>
      <c r="L7192">
        <f>AVERAGE(D7192:D7211)</f>
        <v>30</v>
      </c>
      <c r="M7192">
        <f>K7192-L7192</f>
        <v>0</v>
      </c>
      <c r="N7192" t="str">
        <f>IF(K7192&gt;L7192,"HIGH ZONE BIAS",IF(K7192&lt;L7192,"LOW ZONE BIAS","EQUILIBRIUM"))</f>
        <v>EQUILIBRIUM</v>
      </c>
    </row>
    <row r="7193">
      <c r="A7193">
        <v>20378</v>
      </c>
      <c r="B7193" t="str">
        <v>2020-10-31</v>
      </c>
      <c r="C7193" t="str">
        <v>Morning</v>
      </c>
      <c r="D7193">
        <v>25</v>
      </c>
      <c r="E7193" t="str">
        <f>IF(MOD(D7193,2)=0,"EVEN","ODD")</f>
        <v>ODD</v>
      </c>
      <c r="F7193" t="str">
        <f>IF(D7193&lt;=18,"LOW (1-18)","HIGH (19-36)")</f>
        <v>HIGH (19-36)</v>
      </c>
      <c r="G7193">
        <f>INT((D7193-1)/6)+1</f>
        <v>5</v>
      </c>
      <c r="H7193">
        <f>MOD(D7193-1,6)+1</f>
        <v>1</v>
      </c>
      <c r="I7193">
        <f>37-D7193</f>
        <v>12</v>
      </c>
      <c r="J7193">
        <f>ABS(D7193-D7194)</f>
        <v>23</v>
      </c>
      <c r="K7193">
        <f>AVERAGE(D7193:D7197)</f>
        <v>25</v>
      </c>
      <c r="L7193">
        <f>AVERAGE(D7193:D7212)</f>
        <v>25</v>
      </c>
      <c r="M7193">
        <f>K7193-L7193</f>
        <v>0</v>
      </c>
      <c r="N7193" t="str">
        <f>IF(K7193&gt;L7193,"HIGH ZONE BIAS",IF(K7193&lt;L7193,"LOW ZONE BIAS","EQUILIBRIUM"))</f>
        <v>EQUILIBRIUM</v>
      </c>
    </row>
    <row r="7194">
      <c r="A7194">
        <v>20377</v>
      </c>
      <c r="B7194" t="str">
        <v>2020-10-30</v>
      </c>
      <c r="C7194" t="str">
        <v>Evening</v>
      </c>
      <c r="D7194">
        <v>2</v>
      </c>
      <c r="E7194" t="str">
        <f>IF(MOD(D7194,2)=0,"EVEN","ODD")</f>
        <v>EVEN</v>
      </c>
      <c r="F7194" t="str">
        <f>IF(D7194&lt;=18,"LOW (1-18)","HIGH (19-36)")</f>
        <v>LOW (1-18)</v>
      </c>
      <c r="G7194">
        <f>INT((D7194-1)/6)+1</f>
        <v>1</v>
      </c>
      <c r="H7194">
        <f>MOD(D7194-1,6)+1</f>
        <v>2</v>
      </c>
      <c r="I7194">
        <f>37-D7194</f>
        <v>35</v>
      </c>
      <c r="J7194">
        <f>ABS(D7194-D7195)</f>
        <v>4</v>
      </c>
      <c r="K7194">
        <f>AVERAGE(D7194:D7198)</f>
        <v>2</v>
      </c>
      <c r="L7194">
        <f>AVERAGE(D7194:D7213)</f>
        <v>2</v>
      </c>
      <c r="M7194">
        <f>K7194-L7194</f>
        <v>0</v>
      </c>
      <c r="N7194" t="str">
        <f>IF(K7194&gt;L7194,"HIGH ZONE BIAS",IF(K7194&lt;L7194,"LOW ZONE BIAS","EQUILIBRIUM"))</f>
        <v>EQUILIBRIUM</v>
      </c>
    </row>
    <row r="7195">
      <c r="A7195">
        <v>20376</v>
      </c>
      <c r="B7195" t="str">
        <v>2020-10-30</v>
      </c>
      <c r="C7195" t="str">
        <v>Afternoon</v>
      </c>
      <c r="D7195">
        <v>6</v>
      </c>
      <c r="E7195" t="str">
        <f>IF(MOD(D7195,2)=0,"EVEN","ODD")</f>
        <v>EVEN</v>
      </c>
      <c r="F7195" t="str">
        <f>IF(D7195&lt;=18,"LOW (1-18)","HIGH (19-36)")</f>
        <v>LOW (1-18)</v>
      </c>
      <c r="G7195">
        <f>INT((D7195-1)/6)+1</f>
        <v>1</v>
      </c>
      <c r="H7195">
        <f>MOD(D7195-1,6)+1</f>
        <v>6</v>
      </c>
      <c r="I7195">
        <f>37-D7195</f>
        <v>31</v>
      </c>
      <c r="J7195">
        <f>ABS(D7195-D7196)</f>
        <v>10</v>
      </c>
      <c r="K7195">
        <f>AVERAGE(D7195:D7199)</f>
        <v>6</v>
      </c>
      <c r="L7195">
        <f>AVERAGE(D7195:D7214)</f>
        <v>6</v>
      </c>
      <c r="M7195">
        <f>K7195-L7195</f>
        <v>0</v>
      </c>
      <c r="N7195" t="str">
        <f>IF(K7195&gt;L7195,"HIGH ZONE BIAS",IF(K7195&lt;L7195,"LOW ZONE BIAS","EQUILIBRIUM"))</f>
        <v>EQUILIBRIUM</v>
      </c>
    </row>
    <row r="7196">
      <c r="A7196">
        <v>20375</v>
      </c>
      <c r="B7196" t="str">
        <v>2020-10-30</v>
      </c>
      <c r="C7196" t="str">
        <v>Midday</v>
      </c>
      <c r="D7196">
        <v>16</v>
      </c>
      <c r="E7196" t="str">
        <f>IF(MOD(D7196,2)=0,"EVEN","ODD")</f>
        <v>EVEN</v>
      </c>
      <c r="F7196" t="str">
        <f>IF(D7196&lt;=18,"LOW (1-18)","HIGH (19-36)")</f>
        <v>LOW (1-18)</v>
      </c>
      <c r="G7196">
        <f>INT((D7196-1)/6)+1</f>
        <v>3</v>
      </c>
      <c r="H7196">
        <f>MOD(D7196-1,6)+1</f>
        <v>4</v>
      </c>
      <c r="I7196">
        <f>37-D7196</f>
        <v>21</v>
      </c>
      <c r="J7196">
        <f>ABS(D7196-D7197)</f>
        <v>19</v>
      </c>
      <c r="K7196">
        <f>AVERAGE(D7196:D7200)</f>
        <v>16</v>
      </c>
      <c r="L7196">
        <f>AVERAGE(D7196:D7215)</f>
        <v>16</v>
      </c>
      <c r="M7196">
        <f>K7196-L7196</f>
        <v>0</v>
      </c>
      <c r="N7196" t="str">
        <f>IF(K7196&gt;L7196,"HIGH ZONE BIAS",IF(K7196&lt;L7196,"LOW ZONE BIAS","EQUILIBRIUM"))</f>
        <v>EQUILIBRIUM</v>
      </c>
    </row>
    <row r="7197">
      <c r="A7197">
        <v>20374</v>
      </c>
      <c r="B7197" t="str">
        <v>2020-10-30</v>
      </c>
      <c r="C7197" t="str">
        <v>Morning</v>
      </c>
      <c r="D7197">
        <v>35</v>
      </c>
      <c r="E7197" t="str">
        <f>IF(MOD(D7197,2)=0,"EVEN","ODD")</f>
        <v>ODD</v>
      </c>
      <c r="F7197" t="str">
        <f>IF(D7197&lt;=18,"LOW (1-18)","HIGH (19-36)")</f>
        <v>HIGH (19-36)</v>
      </c>
      <c r="G7197">
        <f>INT((D7197-1)/6)+1</f>
        <v>6</v>
      </c>
      <c r="H7197">
        <f>MOD(D7197-1,6)+1</f>
        <v>5</v>
      </c>
      <c r="I7197">
        <f>37-D7197</f>
        <v>2</v>
      </c>
      <c r="J7197">
        <f>ABS(D7197-D7198)</f>
        <v>5</v>
      </c>
      <c r="K7197">
        <f>AVERAGE(D7197:D7201)</f>
        <v>35</v>
      </c>
      <c r="L7197">
        <f>AVERAGE(D7197:D7216)</f>
        <v>35</v>
      </c>
      <c r="M7197">
        <f>K7197-L7197</f>
        <v>0</v>
      </c>
      <c r="N7197" t="str">
        <f>IF(K7197&gt;L7197,"HIGH ZONE BIAS",IF(K7197&lt;L7197,"LOW ZONE BIAS","EQUILIBRIUM"))</f>
        <v>EQUILIBRIUM</v>
      </c>
    </row>
    <row r="7198">
      <c r="A7198">
        <v>20373</v>
      </c>
      <c r="B7198" t="str">
        <v>2020-10-29</v>
      </c>
      <c r="C7198" t="str">
        <v>Evening</v>
      </c>
      <c r="D7198">
        <v>30</v>
      </c>
      <c r="E7198" t="str">
        <f>IF(MOD(D7198,2)=0,"EVEN","ODD")</f>
        <v>EVEN</v>
      </c>
      <c r="F7198" t="str">
        <f>IF(D7198&lt;=18,"LOW (1-18)","HIGH (19-36)")</f>
        <v>HIGH (19-36)</v>
      </c>
      <c r="G7198">
        <f>INT((D7198-1)/6)+1</f>
        <v>5</v>
      </c>
      <c r="H7198">
        <f>MOD(D7198-1,6)+1</f>
        <v>6</v>
      </c>
      <c r="I7198">
        <f>37-D7198</f>
        <v>7</v>
      </c>
      <c r="J7198">
        <f>ABS(D7198-D7199)</f>
        <v>3</v>
      </c>
      <c r="K7198">
        <f>AVERAGE(D7198:D7202)</f>
        <v>30</v>
      </c>
      <c r="L7198">
        <f>AVERAGE(D7198:D7217)</f>
        <v>30</v>
      </c>
      <c r="M7198">
        <f>K7198-L7198</f>
        <v>0</v>
      </c>
      <c r="N7198" t="str">
        <f>IF(K7198&gt;L7198,"HIGH ZONE BIAS",IF(K7198&lt;L7198,"LOW ZONE BIAS","EQUILIBRIUM"))</f>
        <v>EQUILIBRIUM</v>
      </c>
    </row>
    <row r="7199">
      <c r="A7199">
        <v>20372</v>
      </c>
      <c r="B7199" t="str">
        <v>2020-10-29</v>
      </c>
      <c r="C7199" t="str">
        <v>Afternoon</v>
      </c>
      <c r="D7199">
        <v>27</v>
      </c>
      <c r="E7199" t="str">
        <f>IF(MOD(D7199,2)=0,"EVEN","ODD")</f>
        <v>ODD</v>
      </c>
      <c r="F7199" t="str">
        <f>IF(D7199&lt;=18,"LOW (1-18)","HIGH (19-36)")</f>
        <v>HIGH (19-36)</v>
      </c>
      <c r="G7199">
        <f>INT((D7199-1)/6)+1</f>
        <v>5</v>
      </c>
      <c r="H7199">
        <f>MOD(D7199-1,6)+1</f>
        <v>3</v>
      </c>
      <c r="I7199">
        <f>37-D7199</f>
        <v>10</v>
      </c>
      <c r="J7199">
        <f>ABS(D7199-D7200)</f>
        <v>9</v>
      </c>
      <c r="K7199">
        <f>AVERAGE(D7199:D7203)</f>
        <v>27</v>
      </c>
      <c r="L7199">
        <f>AVERAGE(D7199:D7218)</f>
        <v>27</v>
      </c>
      <c r="M7199">
        <f>K7199-L7199</f>
        <v>0</v>
      </c>
      <c r="N7199" t="str">
        <f>IF(K7199&gt;L7199,"HIGH ZONE BIAS",IF(K7199&lt;L7199,"LOW ZONE BIAS","EQUILIBRIUM"))</f>
        <v>EQUILIBRIUM</v>
      </c>
    </row>
    <row r="7200">
      <c r="A7200">
        <v>20371</v>
      </c>
      <c r="B7200" t="str">
        <v>2020-10-29</v>
      </c>
      <c r="C7200" t="str">
        <v>Midday</v>
      </c>
      <c r="D7200">
        <v>18</v>
      </c>
      <c r="E7200" t="str">
        <f>IF(MOD(D7200,2)=0,"EVEN","ODD")</f>
        <v>EVEN</v>
      </c>
      <c r="F7200" t="str">
        <f>IF(D7200&lt;=18,"LOW (1-18)","HIGH (19-36)")</f>
        <v>LOW (1-18)</v>
      </c>
      <c r="G7200">
        <f>INT((D7200-1)/6)+1</f>
        <v>3</v>
      </c>
      <c r="H7200">
        <f>MOD(D7200-1,6)+1</f>
        <v>6</v>
      </c>
      <c r="I7200">
        <f>37-D7200</f>
        <v>19</v>
      </c>
      <c r="J7200">
        <f>ABS(D7200-D7201)</f>
        <v>3</v>
      </c>
      <c r="K7200">
        <f>AVERAGE(D7200:D7204)</f>
        <v>18</v>
      </c>
      <c r="L7200">
        <f>AVERAGE(D7200:D7219)</f>
        <v>18</v>
      </c>
      <c r="M7200">
        <f>K7200-L7200</f>
        <v>0</v>
      </c>
      <c r="N7200" t="str">
        <f>IF(K7200&gt;L7200,"HIGH ZONE BIAS",IF(K7200&lt;L7200,"LOW ZONE BIAS","EQUILIBRIUM"))</f>
        <v>EQUILIBRIUM</v>
      </c>
    </row>
    <row r="7201">
      <c r="A7201">
        <v>20370</v>
      </c>
      <c r="B7201" t="str">
        <v>2020-10-29</v>
      </c>
      <c r="C7201" t="str">
        <v>Morning</v>
      </c>
      <c r="D7201">
        <v>21</v>
      </c>
      <c r="E7201" t="str">
        <f>IF(MOD(D7201,2)=0,"EVEN","ODD")</f>
        <v>ODD</v>
      </c>
      <c r="F7201" t="str">
        <f>IF(D7201&lt;=18,"LOW (1-18)","HIGH (19-36)")</f>
        <v>HIGH (19-36)</v>
      </c>
      <c r="G7201">
        <f>INT((D7201-1)/6)+1</f>
        <v>4</v>
      </c>
      <c r="H7201">
        <f>MOD(D7201-1,6)+1</f>
        <v>3</v>
      </c>
      <c r="I7201">
        <f>37-D7201</f>
        <v>16</v>
      </c>
      <c r="J7201">
        <f>ABS(D7201-D7202)</f>
        <v>9</v>
      </c>
      <c r="K7201">
        <f>AVERAGE(D7201:D7205)</f>
        <v>21</v>
      </c>
      <c r="L7201">
        <f>AVERAGE(D7201:D7220)</f>
        <v>21</v>
      </c>
      <c r="M7201">
        <f>K7201-L7201</f>
        <v>0</v>
      </c>
      <c r="N7201" t="str">
        <f>IF(K7201&gt;L7201,"HIGH ZONE BIAS",IF(K7201&lt;L7201,"LOW ZONE BIAS","EQUILIBRIUM"))</f>
        <v>EQUILIBRIUM</v>
      </c>
    </row>
    <row r="7202">
      <c r="A7202">
        <v>20369</v>
      </c>
      <c r="B7202" t="str">
        <v>2020-10-28</v>
      </c>
      <c r="C7202" t="str">
        <v>Evening</v>
      </c>
      <c r="D7202">
        <v>12</v>
      </c>
      <c r="E7202" t="str">
        <f>IF(MOD(D7202,2)=0,"EVEN","ODD")</f>
        <v>EVEN</v>
      </c>
      <c r="F7202" t="str">
        <f>IF(D7202&lt;=18,"LOW (1-18)","HIGH (19-36)")</f>
        <v>LOW (1-18)</v>
      </c>
      <c r="G7202">
        <f>INT((D7202-1)/6)+1</f>
        <v>2</v>
      </c>
      <c r="H7202">
        <f>MOD(D7202-1,6)+1</f>
        <v>6</v>
      </c>
      <c r="I7202">
        <f>37-D7202</f>
        <v>25</v>
      </c>
      <c r="J7202">
        <f>ABS(D7202-D7203)</f>
        <v>2</v>
      </c>
      <c r="K7202">
        <f>AVERAGE(D7202:D7206)</f>
        <v>12</v>
      </c>
      <c r="L7202">
        <f>AVERAGE(D7202:D7221)</f>
        <v>12</v>
      </c>
      <c r="M7202">
        <f>K7202-L7202</f>
        <v>0</v>
      </c>
      <c r="N7202" t="str">
        <f>IF(K7202&gt;L7202,"HIGH ZONE BIAS",IF(K7202&lt;L7202,"LOW ZONE BIAS","EQUILIBRIUM"))</f>
        <v>EQUILIBRIUM</v>
      </c>
    </row>
    <row r="7203">
      <c r="A7203">
        <v>20368</v>
      </c>
      <c r="B7203" t="str">
        <v>2020-10-28</v>
      </c>
      <c r="C7203" t="str">
        <v>Afternoon</v>
      </c>
      <c r="D7203">
        <v>14</v>
      </c>
      <c r="E7203" t="str">
        <f>IF(MOD(D7203,2)=0,"EVEN","ODD")</f>
        <v>EVEN</v>
      </c>
      <c r="F7203" t="str">
        <f>IF(D7203&lt;=18,"LOW (1-18)","HIGH (19-36)")</f>
        <v>LOW (1-18)</v>
      </c>
      <c r="G7203">
        <f>INT((D7203-1)/6)+1</f>
        <v>3</v>
      </c>
      <c r="H7203">
        <f>MOD(D7203-1,6)+1</f>
        <v>2</v>
      </c>
      <c r="I7203">
        <f>37-D7203</f>
        <v>23</v>
      </c>
      <c r="J7203">
        <f>ABS(D7203-D7204)</f>
        <v>20</v>
      </c>
      <c r="K7203">
        <f>AVERAGE(D7203:D7207)</f>
        <v>14</v>
      </c>
      <c r="L7203">
        <f>AVERAGE(D7203:D7222)</f>
        <v>14</v>
      </c>
      <c r="M7203">
        <f>K7203-L7203</f>
        <v>0</v>
      </c>
      <c r="N7203" t="str">
        <f>IF(K7203&gt;L7203,"HIGH ZONE BIAS",IF(K7203&lt;L7203,"LOW ZONE BIAS","EQUILIBRIUM"))</f>
        <v>EQUILIBRIUM</v>
      </c>
    </row>
    <row r="7204">
      <c r="A7204">
        <v>20367</v>
      </c>
      <c r="B7204" t="str">
        <v>2020-10-28</v>
      </c>
      <c r="C7204" t="str">
        <v>Midday</v>
      </c>
      <c r="D7204">
        <v>34</v>
      </c>
      <c r="E7204" t="str">
        <f>IF(MOD(D7204,2)=0,"EVEN","ODD")</f>
        <v>EVEN</v>
      </c>
      <c r="F7204" t="str">
        <f>IF(D7204&lt;=18,"LOW (1-18)","HIGH (19-36)")</f>
        <v>HIGH (19-36)</v>
      </c>
      <c r="G7204">
        <f>INT((D7204-1)/6)+1</f>
        <v>6</v>
      </c>
      <c r="H7204">
        <f>MOD(D7204-1,6)+1</f>
        <v>4</v>
      </c>
      <c r="I7204">
        <f>37-D7204</f>
        <v>3</v>
      </c>
      <c r="J7204">
        <f>ABS(D7204-D7205)</f>
        <v>27</v>
      </c>
      <c r="K7204">
        <f>AVERAGE(D7204:D7208)</f>
        <v>34</v>
      </c>
      <c r="L7204">
        <f>AVERAGE(D7204:D7223)</f>
        <v>34</v>
      </c>
      <c r="M7204">
        <f>K7204-L7204</f>
        <v>0</v>
      </c>
      <c r="N7204" t="str">
        <f>IF(K7204&gt;L7204,"HIGH ZONE BIAS",IF(K7204&lt;L7204,"LOW ZONE BIAS","EQUILIBRIUM"))</f>
        <v>EQUILIBRIUM</v>
      </c>
    </row>
    <row r="7205">
      <c r="A7205">
        <v>20366</v>
      </c>
      <c r="B7205" t="str">
        <v>2020-10-28</v>
      </c>
      <c r="C7205" t="str">
        <v>Morning</v>
      </c>
      <c r="D7205">
        <v>7</v>
      </c>
      <c r="E7205" t="str">
        <f>IF(MOD(D7205,2)=0,"EVEN","ODD")</f>
        <v>ODD</v>
      </c>
      <c r="F7205" t="str">
        <f>IF(D7205&lt;=18,"LOW (1-18)","HIGH (19-36)")</f>
        <v>LOW (1-18)</v>
      </c>
      <c r="G7205">
        <f>INT((D7205-1)/6)+1</f>
        <v>2</v>
      </c>
      <c r="H7205">
        <f>MOD(D7205-1,6)+1</f>
        <v>1</v>
      </c>
      <c r="I7205">
        <f>37-D7205</f>
        <v>30</v>
      </c>
      <c r="J7205">
        <f>ABS(D7205-D7206)</f>
        <v>24</v>
      </c>
      <c r="K7205">
        <f>AVERAGE(D7205:D7209)</f>
        <v>7</v>
      </c>
      <c r="L7205">
        <f>AVERAGE(D7205:D7224)</f>
        <v>7</v>
      </c>
      <c r="M7205">
        <f>K7205-L7205</f>
        <v>0</v>
      </c>
      <c r="N7205" t="str">
        <f>IF(K7205&gt;L7205,"HIGH ZONE BIAS",IF(K7205&lt;L7205,"LOW ZONE BIAS","EQUILIBRIUM"))</f>
        <v>EQUILIBRIUM</v>
      </c>
    </row>
    <row r="7206">
      <c r="A7206">
        <v>20365</v>
      </c>
      <c r="B7206" t="str">
        <v>2020-10-27</v>
      </c>
      <c r="C7206" t="str">
        <v>Evening</v>
      </c>
      <c r="D7206">
        <v>31</v>
      </c>
      <c r="E7206" t="str">
        <f>IF(MOD(D7206,2)=0,"EVEN","ODD")</f>
        <v>ODD</v>
      </c>
      <c r="F7206" t="str">
        <f>IF(D7206&lt;=18,"LOW (1-18)","HIGH (19-36)")</f>
        <v>HIGH (19-36)</v>
      </c>
      <c r="G7206">
        <f>INT((D7206-1)/6)+1</f>
        <v>6</v>
      </c>
      <c r="H7206">
        <f>MOD(D7206-1,6)+1</f>
        <v>1</v>
      </c>
      <c r="I7206">
        <f>37-D7206</f>
        <v>6</v>
      </c>
      <c r="J7206">
        <f>ABS(D7206-D7207)</f>
        <v>10</v>
      </c>
      <c r="K7206">
        <f>AVERAGE(D7206:D7210)</f>
        <v>31</v>
      </c>
      <c r="L7206">
        <f>AVERAGE(D7206:D7225)</f>
        <v>31</v>
      </c>
      <c r="M7206">
        <f>K7206-L7206</f>
        <v>0</v>
      </c>
      <c r="N7206" t="str">
        <f>IF(K7206&gt;L7206,"HIGH ZONE BIAS",IF(K7206&lt;L7206,"LOW ZONE BIAS","EQUILIBRIUM"))</f>
        <v>EQUILIBRIUM</v>
      </c>
    </row>
    <row r="7207">
      <c r="A7207">
        <v>20364</v>
      </c>
      <c r="B7207" t="str">
        <v>2020-10-27</v>
      </c>
      <c r="C7207" t="str">
        <v>Afternoon</v>
      </c>
      <c r="D7207">
        <v>21</v>
      </c>
      <c r="E7207" t="str">
        <f>IF(MOD(D7207,2)=0,"EVEN","ODD")</f>
        <v>ODD</v>
      </c>
      <c r="F7207" t="str">
        <f>IF(D7207&lt;=18,"LOW (1-18)","HIGH (19-36)")</f>
        <v>HIGH (19-36)</v>
      </c>
      <c r="G7207">
        <f>INT((D7207-1)/6)+1</f>
        <v>4</v>
      </c>
      <c r="H7207">
        <f>MOD(D7207-1,6)+1</f>
        <v>3</v>
      </c>
      <c r="I7207">
        <f>37-D7207</f>
        <v>16</v>
      </c>
      <c r="J7207">
        <f>ABS(D7207-D7208)</f>
        <v>13</v>
      </c>
      <c r="K7207">
        <f>AVERAGE(D7207:D7211)</f>
        <v>21</v>
      </c>
      <c r="L7207">
        <f>AVERAGE(D7207:D7226)</f>
        <v>21</v>
      </c>
      <c r="M7207">
        <f>K7207-L7207</f>
        <v>0</v>
      </c>
      <c r="N7207" t="str">
        <f>IF(K7207&gt;L7207,"HIGH ZONE BIAS",IF(K7207&lt;L7207,"LOW ZONE BIAS","EQUILIBRIUM"))</f>
        <v>EQUILIBRIUM</v>
      </c>
    </row>
    <row r="7208">
      <c r="A7208">
        <v>20363</v>
      </c>
      <c r="B7208" t="str">
        <v>2020-10-27</v>
      </c>
      <c r="C7208" t="str">
        <v>Midday</v>
      </c>
      <c r="D7208">
        <v>34</v>
      </c>
      <c r="E7208" t="str">
        <f>IF(MOD(D7208,2)=0,"EVEN","ODD")</f>
        <v>EVEN</v>
      </c>
      <c r="F7208" t="str">
        <f>IF(D7208&lt;=18,"LOW (1-18)","HIGH (19-36)")</f>
        <v>HIGH (19-36)</v>
      </c>
      <c r="G7208">
        <f>INT((D7208-1)/6)+1</f>
        <v>6</v>
      </c>
      <c r="H7208">
        <f>MOD(D7208-1,6)+1</f>
        <v>4</v>
      </c>
      <c r="I7208">
        <f>37-D7208</f>
        <v>3</v>
      </c>
      <c r="J7208">
        <f>ABS(D7208-D7209)</f>
        <v>25</v>
      </c>
      <c r="K7208">
        <f>AVERAGE(D7208:D7212)</f>
        <v>34</v>
      </c>
      <c r="L7208">
        <f>AVERAGE(D7208:D7227)</f>
        <v>34</v>
      </c>
      <c r="M7208">
        <f>K7208-L7208</f>
        <v>0</v>
      </c>
      <c r="N7208" t="str">
        <f>IF(K7208&gt;L7208,"HIGH ZONE BIAS",IF(K7208&lt;L7208,"LOW ZONE BIAS","EQUILIBRIUM"))</f>
        <v>EQUILIBRIUM</v>
      </c>
    </row>
    <row r="7209">
      <c r="A7209">
        <v>20362</v>
      </c>
      <c r="B7209" t="str">
        <v>2020-10-27</v>
      </c>
      <c r="C7209" t="str">
        <v>Morning</v>
      </c>
      <c r="D7209">
        <v>9</v>
      </c>
      <c r="E7209" t="str">
        <f>IF(MOD(D7209,2)=0,"EVEN","ODD")</f>
        <v>ODD</v>
      </c>
      <c r="F7209" t="str">
        <f>IF(D7209&lt;=18,"LOW (1-18)","HIGH (19-36)")</f>
        <v>LOW (1-18)</v>
      </c>
      <c r="G7209">
        <f>INT((D7209-1)/6)+1</f>
        <v>2</v>
      </c>
      <c r="H7209">
        <f>MOD(D7209-1,6)+1</f>
        <v>3</v>
      </c>
      <c r="I7209">
        <f>37-D7209</f>
        <v>28</v>
      </c>
      <c r="J7209">
        <f>ABS(D7209-D7210)</f>
        <v>1</v>
      </c>
      <c r="K7209">
        <f>AVERAGE(D7209:D7213)</f>
        <v>9</v>
      </c>
      <c r="L7209">
        <f>AVERAGE(D7209:D7228)</f>
        <v>9</v>
      </c>
      <c r="M7209">
        <f>K7209-L7209</f>
        <v>0</v>
      </c>
      <c r="N7209" t="str">
        <f>IF(K7209&gt;L7209,"HIGH ZONE BIAS",IF(K7209&lt;L7209,"LOW ZONE BIAS","EQUILIBRIUM"))</f>
        <v>EQUILIBRIUM</v>
      </c>
    </row>
    <row r="7210">
      <c r="A7210">
        <v>20361</v>
      </c>
      <c r="B7210" t="str">
        <v>2020-10-26</v>
      </c>
      <c r="C7210" t="str">
        <v>Evening</v>
      </c>
      <c r="D7210">
        <v>8</v>
      </c>
      <c r="E7210" t="str">
        <f>IF(MOD(D7210,2)=0,"EVEN","ODD")</f>
        <v>EVEN</v>
      </c>
      <c r="F7210" t="str">
        <f>IF(D7210&lt;=18,"LOW (1-18)","HIGH (19-36)")</f>
        <v>LOW (1-18)</v>
      </c>
      <c r="G7210">
        <f>INT((D7210-1)/6)+1</f>
        <v>2</v>
      </c>
      <c r="H7210">
        <f>MOD(D7210-1,6)+1</f>
        <v>2</v>
      </c>
      <c r="I7210">
        <f>37-D7210</f>
        <v>29</v>
      </c>
      <c r="J7210">
        <f>ABS(D7210-D7211)</f>
        <v>16</v>
      </c>
      <c r="K7210">
        <f>AVERAGE(D7210:D7214)</f>
        <v>8</v>
      </c>
      <c r="L7210">
        <f>AVERAGE(D7210:D7229)</f>
        <v>8</v>
      </c>
      <c r="M7210">
        <f>K7210-L7210</f>
        <v>0</v>
      </c>
      <c r="N7210" t="str">
        <f>IF(K7210&gt;L7210,"HIGH ZONE BIAS",IF(K7210&lt;L7210,"LOW ZONE BIAS","EQUILIBRIUM"))</f>
        <v>EQUILIBRIUM</v>
      </c>
    </row>
    <row r="7211">
      <c r="A7211">
        <v>20360</v>
      </c>
      <c r="B7211" t="str">
        <v>2020-10-26</v>
      </c>
      <c r="C7211" t="str">
        <v>Afternoon</v>
      </c>
      <c r="D7211">
        <v>24</v>
      </c>
      <c r="E7211" t="str">
        <f>IF(MOD(D7211,2)=0,"EVEN","ODD")</f>
        <v>EVEN</v>
      </c>
      <c r="F7211" t="str">
        <f>IF(D7211&lt;=18,"LOW (1-18)","HIGH (19-36)")</f>
        <v>HIGH (19-36)</v>
      </c>
      <c r="G7211">
        <f>INT((D7211-1)/6)+1</f>
        <v>4</v>
      </c>
      <c r="H7211">
        <f>MOD(D7211-1,6)+1</f>
        <v>6</v>
      </c>
      <c r="I7211">
        <f>37-D7211</f>
        <v>13</v>
      </c>
      <c r="J7211">
        <f>ABS(D7211-D7212)</f>
        <v>8</v>
      </c>
      <c r="K7211">
        <f>AVERAGE(D7211:D7215)</f>
        <v>24</v>
      </c>
      <c r="L7211">
        <f>AVERAGE(D7211:D7230)</f>
        <v>24</v>
      </c>
      <c r="M7211">
        <f>K7211-L7211</f>
        <v>0</v>
      </c>
      <c r="N7211" t="str">
        <f>IF(K7211&gt;L7211,"HIGH ZONE BIAS",IF(K7211&lt;L7211,"LOW ZONE BIAS","EQUILIBRIUM"))</f>
        <v>EQUILIBRIUM</v>
      </c>
    </row>
    <row r="7212">
      <c r="A7212">
        <v>20359</v>
      </c>
      <c r="B7212" t="str">
        <v>2020-10-26</v>
      </c>
      <c r="C7212" t="str">
        <v>Midday</v>
      </c>
      <c r="D7212">
        <v>32</v>
      </c>
      <c r="E7212" t="str">
        <f>IF(MOD(D7212,2)=0,"EVEN","ODD")</f>
        <v>EVEN</v>
      </c>
      <c r="F7212" t="str">
        <f>IF(D7212&lt;=18,"LOW (1-18)","HIGH (19-36)")</f>
        <v>HIGH (19-36)</v>
      </c>
      <c r="G7212">
        <f>INT((D7212-1)/6)+1</f>
        <v>6</v>
      </c>
      <c r="H7212">
        <f>MOD(D7212-1,6)+1</f>
        <v>2</v>
      </c>
      <c r="I7212">
        <f>37-D7212</f>
        <v>5</v>
      </c>
      <c r="J7212">
        <f>ABS(D7212-D7213)</f>
        <v>2</v>
      </c>
      <c r="K7212">
        <f>AVERAGE(D7212:D7216)</f>
        <v>32</v>
      </c>
      <c r="L7212">
        <f>AVERAGE(D7212:D7231)</f>
        <v>32</v>
      </c>
      <c r="M7212">
        <f>K7212-L7212</f>
        <v>0</v>
      </c>
      <c r="N7212" t="str">
        <f>IF(K7212&gt;L7212,"HIGH ZONE BIAS",IF(K7212&lt;L7212,"LOW ZONE BIAS","EQUILIBRIUM"))</f>
        <v>EQUILIBRIUM</v>
      </c>
    </row>
    <row r="7213">
      <c r="A7213">
        <v>20358</v>
      </c>
      <c r="B7213" t="str">
        <v>2020-10-26</v>
      </c>
      <c r="C7213" t="str">
        <v>Morning</v>
      </c>
      <c r="D7213">
        <v>30</v>
      </c>
      <c r="E7213" t="str">
        <f>IF(MOD(D7213,2)=0,"EVEN","ODD")</f>
        <v>EVEN</v>
      </c>
      <c r="F7213" t="str">
        <f>IF(D7213&lt;=18,"LOW (1-18)","HIGH (19-36)")</f>
        <v>HIGH (19-36)</v>
      </c>
      <c r="G7213">
        <f>INT((D7213-1)/6)+1</f>
        <v>5</v>
      </c>
      <c r="H7213">
        <f>MOD(D7213-1,6)+1</f>
        <v>6</v>
      </c>
      <c r="I7213">
        <f>37-D7213</f>
        <v>7</v>
      </c>
      <c r="J7213">
        <f>ABS(D7213-D7214)</f>
        <v>24</v>
      </c>
      <c r="K7213">
        <f>AVERAGE(D7213:D7217)</f>
        <v>30</v>
      </c>
      <c r="L7213">
        <f>AVERAGE(D7213:D7232)</f>
        <v>30</v>
      </c>
      <c r="M7213">
        <f>K7213-L7213</f>
        <v>0</v>
      </c>
      <c r="N7213" t="str">
        <f>IF(K7213&gt;L7213,"HIGH ZONE BIAS",IF(K7213&lt;L7213,"LOW ZONE BIAS","EQUILIBRIUM"))</f>
        <v>EQUILIBRIUM</v>
      </c>
    </row>
    <row r="7214">
      <c r="A7214">
        <v>20357</v>
      </c>
      <c r="B7214" t="str">
        <v>2020-10-24</v>
      </c>
      <c r="C7214" t="str">
        <v>Evening</v>
      </c>
      <c r="D7214">
        <v>6</v>
      </c>
      <c r="E7214" t="str">
        <f>IF(MOD(D7214,2)=0,"EVEN","ODD")</f>
        <v>EVEN</v>
      </c>
      <c r="F7214" t="str">
        <f>IF(D7214&lt;=18,"LOW (1-18)","HIGH (19-36)")</f>
        <v>LOW (1-18)</v>
      </c>
      <c r="G7214">
        <f>INT((D7214-1)/6)+1</f>
        <v>1</v>
      </c>
      <c r="H7214">
        <f>MOD(D7214-1,6)+1</f>
        <v>6</v>
      </c>
      <c r="I7214">
        <f>37-D7214</f>
        <v>31</v>
      </c>
      <c r="J7214">
        <f>ABS(D7214-D7215)</f>
        <v>0</v>
      </c>
      <c r="K7214">
        <f>AVERAGE(D7214:D7218)</f>
        <v>6</v>
      </c>
      <c r="L7214">
        <f>AVERAGE(D7214:D7233)</f>
        <v>6</v>
      </c>
      <c r="M7214">
        <f>K7214-L7214</f>
        <v>0</v>
      </c>
      <c r="N7214" t="str">
        <f>IF(K7214&gt;L7214,"HIGH ZONE BIAS",IF(K7214&lt;L7214,"LOW ZONE BIAS","EQUILIBRIUM"))</f>
        <v>EQUILIBRIUM</v>
      </c>
    </row>
    <row r="7215">
      <c r="A7215">
        <v>20356</v>
      </c>
      <c r="B7215" t="str">
        <v>2020-10-24</v>
      </c>
      <c r="C7215" t="str">
        <v>Afternoon</v>
      </c>
      <c r="D7215">
        <v>6</v>
      </c>
      <c r="E7215" t="str">
        <f>IF(MOD(D7215,2)=0,"EVEN","ODD")</f>
        <v>EVEN</v>
      </c>
      <c r="F7215" t="str">
        <f>IF(D7215&lt;=18,"LOW (1-18)","HIGH (19-36)")</f>
        <v>LOW (1-18)</v>
      </c>
      <c r="G7215">
        <f>INT((D7215-1)/6)+1</f>
        <v>1</v>
      </c>
      <c r="H7215">
        <f>MOD(D7215-1,6)+1</f>
        <v>6</v>
      </c>
      <c r="I7215">
        <f>37-D7215</f>
        <v>31</v>
      </c>
      <c r="J7215">
        <f>ABS(D7215-D7216)</f>
        <v>16</v>
      </c>
      <c r="K7215">
        <f>AVERAGE(D7215:D7219)</f>
        <v>6</v>
      </c>
      <c r="L7215">
        <f>AVERAGE(D7215:D7234)</f>
        <v>6</v>
      </c>
      <c r="M7215">
        <f>K7215-L7215</f>
        <v>0</v>
      </c>
      <c r="N7215" t="str">
        <f>IF(K7215&gt;L7215,"HIGH ZONE BIAS",IF(K7215&lt;L7215,"LOW ZONE BIAS","EQUILIBRIUM"))</f>
        <v>EQUILIBRIUM</v>
      </c>
    </row>
    <row r="7216">
      <c r="A7216">
        <v>20355</v>
      </c>
      <c r="B7216" t="str">
        <v>2020-10-24</v>
      </c>
      <c r="C7216" t="str">
        <v>Midday</v>
      </c>
      <c r="D7216">
        <v>22</v>
      </c>
      <c r="E7216" t="str">
        <f>IF(MOD(D7216,2)=0,"EVEN","ODD")</f>
        <v>EVEN</v>
      </c>
      <c r="F7216" t="str">
        <f>IF(D7216&lt;=18,"LOW (1-18)","HIGH (19-36)")</f>
        <v>HIGH (19-36)</v>
      </c>
      <c r="G7216">
        <f>INT((D7216-1)/6)+1</f>
        <v>4</v>
      </c>
      <c r="H7216">
        <f>MOD(D7216-1,6)+1</f>
        <v>4</v>
      </c>
      <c r="I7216">
        <f>37-D7216</f>
        <v>15</v>
      </c>
      <c r="J7216">
        <f>ABS(D7216-D7217)</f>
        <v>10</v>
      </c>
      <c r="K7216">
        <f>AVERAGE(D7216:D7220)</f>
        <v>22</v>
      </c>
      <c r="L7216">
        <f>AVERAGE(D7216:D7235)</f>
        <v>22</v>
      </c>
      <c r="M7216">
        <f>K7216-L7216</f>
        <v>0</v>
      </c>
      <c r="N7216" t="str">
        <f>IF(K7216&gt;L7216,"HIGH ZONE BIAS",IF(K7216&lt;L7216,"LOW ZONE BIAS","EQUILIBRIUM"))</f>
        <v>EQUILIBRIUM</v>
      </c>
    </row>
    <row r="7217">
      <c r="A7217">
        <v>20354</v>
      </c>
      <c r="B7217" t="str">
        <v>2020-10-24</v>
      </c>
      <c r="C7217" t="str">
        <v>Morning</v>
      </c>
      <c r="D7217">
        <v>12</v>
      </c>
      <c r="E7217" t="str">
        <f>IF(MOD(D7217,2)=0,"EVEN","ODD")</f>
        <v>EVEN</v>
      </c>
      <c r="F7217" t="str">
        <f>IF(D7217&lt;=18,"LOW (1-18)","HIGH (19-36)")</f>
        <v>LOW (1-18)</v>
      </c>
      <c r="G7217">
        <f>INT((D7217-1)/6)+1</f>
        <v>2</v>
      </c>
      <c r="H7217">
        <f>MOD(D7217-1,6)+1</f>
        <v>6</v>
      </c>
      <c r="I7217">
        <f>37-D7217</f>
        <v>25</v>
      </c>
      <c r="J7217">
        <f>ABS(D7217-D7218)</f>
        <v>1</v>
      </c>
      <c r="K7217">
        <f>AVERAGE(D7217:D7221)</f>
        <v>12</v>
      </c>
      <c r="L7217">
        <f>AVERAGE(D7217:D7236)</f>
        <v>12</v>
      </c>
      <c r="M7217">
        <f>K7217-L7217</f>
        <v>0</v>
      </c>
      <c r="N7217" t="str">
        <f>IF(K7217&gt;L7217,"HIGH ZONE BIAS",IF(K7217&lt;L7217,"LOW ZONE BIAS","EQUILIBRIUM"))</f>
        <v>EQUILIBRIUM</v>
      </c>
    </row>
    <row r="7218">
      <c r="A7218">
        <v>20353</v>
      </c>
      <c r="B7218" t="str">
        <v>2020-10-23</v>
      </c>
      <c r="C7218" t="str">
        <v>Evening</v>
      </c>
      <c r="D7218">
        <v>11</v>
      </c>
      <c r="E7218" t="str">
        <f>IF(MOD(D7218,2)=0,"EVEN","ODD")</f>
        <v>ODD</v>
      </c>
      <c r="F7218" t="str">
        <f>IF(D7218&lt;=18,"LOW (1-18)","HIGH (19-36)")</f>
        <v>LOW (1-18)</v>
      </c>
      <c r="G7218">
        <f>INT((D7218-1)/6)+1</f>
        <v>2</v>
      </c>
      <c r="H7218">
        <f>MOD(D7218-1,6)+1</f>
        <v>5</v>
      </c>
      <c r="I7218">
        <f>37-D7218</f>
        <v>26</v>
      </c>
      <c r="J7218">
        <f>ABS(D7218-D7219)</f>
        <v>22</v>
      </c>
      <c r="K7218">
        <f>AVERAGE(D7218:D7222)</f>
        <v>11</v>
      </c>
      <c r="L7218">
        <f>AVERAGE(D7218:D7237)</f>
        <v>11</v>
      </c>
      <c r="M7218">
        <f>K7218-L7218</f>
        <v>0</v>
      </c>
      <c r="N7218" t="str">
        <f>IF(K7218&gt;L7218,"HIGH ZONE BIAS",IF(K7218&lt;L7218,"LOW ZONE BIAS","EQUILIBRIUM"))</f>
        <v>EQUILIBRIUM</v>
      </c>
    </row>
    <row r="7219">
      <c r="A7219">
        <v>20352</v>
      </c>
      <c r="B7219" t="str">
        <v>2020-10-23</v>
      </c>
      <c r="C7219" t="str">
        <v>Afternoon</v>
      </c>
      <c r="D7219">
        <v>33</v>
      </c>
      <c r="E7219" t="str">
        <f>IF(MOD(D7219,2)=0,"EVEN","ODD")</f>
        <v>ODD</v>
      </c>
      <c r="F7219" t="str">
        <f>IF(D7219&lt;=18,"LOW (1-18)","HIGH (19-36)")</f>
        <v>HIGH (19-36)</v>
      </c>
      <c r="G7219">
        <f>INT((D7219-1)/6)+1</f>
        <v>6</v>
      </c>
      <c r="H7219">
        <f>MOD(D7219-1,6)+1</f>
        <v>3</v>
      </c>
      <c r="I7219">
        <f>37-D7219</f>
        <v>4</v>
      </c>
      <c r="J7219">
        <f>ABS(D7219-D7220)</f>
        <v>27</v>
      </c>
      <c r="K7219">
        <f>AVERAGE(D7219:D7223)</f>
        <v>33</v>
      </c>
      <c r="L7219">
        <f>AVERAGE(D7219:D7238)</f>
        <v>33</v>
      </c>
      <c r="M7219">
        <f>K7219-L7219</f>
        <v>0</v>
      </c>
      <c r="N7219" t="str">
        <f>IF(K7219&gt;L7219,"HIGH ZONE BIAS",IF(K7219&lt;L7219,"LOW ZONE BIAS","EQUILIBRIUM"))</f>
        <v>EQUILIBRIUM</v>
      </c>
    </row>
    <row r="7220">
      <c r="A7220">
        <v>20351</v>
      </c>
      <c r="B7220" t="str">
        <v>2020-10-23</v>
      </c>
      <c r="C7220" t="str">
        <v>Midday</v>
      </c>
      <c r="D7220">
        <v>6</v>
      </c>
      <c r="E7220" t="str">
        <f>IF(MOD(D7220,2)=0,"EVEN","ODD")</f>
        <v>EVEN</v>
      </c>
      <c r="F7220" t="str">
        <f>IF(D7220&lt;=18,"LOW (1-18)","HIGH (19-36)")</f>
        <v>LOW (1-18)</v>
      </c>
      <c r="G7220">
        <f>INT((D7220-1)/6)+1</f>
        <v>1</v>
      </c>
      <c r="H7220">
        <f>MOD(D7220-1,6)+1</f>
        <v>6</v>
      </c>
      <c r="I7220">
        <f>37-D7220</f>
        <v>31</v>
      </c>
      <c r="J7220">
        <f>ABS(D7220-D7221)</f>
        <v>0</v>
      </c>
      <c r="K7220">
        <f>AVERAGE(D7220:D7224)</f>
        <v>6</v>
      </c>
      <c r="L7220">
        <f>AVERAGE(D7220:D7239)</f>
        <v>6</v>
      </c>
      <c r="M7220">
        <f>K7220-L7220</f>
        <v>0</v>
      </c>
      <c r="N7220" t="str">
        <f>IF(K7220&gt;L7220,"HIGH ZONE BIAS",IF(K7220&lt;L7220,"LOW ZONE BIAS","EQUILIBRIUM"))</f>
        <v>EQUILIBRIUM</v>
      </c>
    </row>
    <row r="7221">
      <c r="A7221">
        <v>20350</v>
      </c>
      <c r="B7221" t="str">
        <v>2020-10-23</v>
      </c>
      <c r="C7221" t="str">
        <v>Morning</v>
      </c>
      <c r="D7221">
        <v>6</v>
      </c>
      <c r="E7221" t="str">
        <f>IF(MOD(D7221,2)=0,"EVEN","ODD")</f>
        <v>EVEN</v>
      </c>
      <c r="F7221" t="str">
        <f>IF(D7221&lt;=18,"LOW (1-18)","HIGH (19-36)")</f>
        <v>LOW (1-18)</v>
      </c>
      <c r="G7221">
        <f>INT((D7221-1)/6)+1</f>
        <v>1</v>
      </c>
      <c r="H7221">
        <f>MOD(D7221-1,6)+1</f>
        <v>6</v>
      </c>
      <c r="I7221">
        <f>37-D7221</f>
        <v>31</v>
      </c>
      <c r="J7221">
        <f>ABS(D7221-D7222)</f>
        <v>1</v>
      </c>
      <c r="K7221">
        <f>AVERAGE(D7221:D7225)</f>
        <v>6</v>
      </c>
      <c r="L7221">
        <f>AVERAGE(D7221:D7240)</f>
        <v>6</v>
      </c>
      <c r="M7221">
        <f>K7221-L7221</f>
        <v>0</v>
      </c>
      <c r="N7221" t="str">
        <f>IF(K7221&gt;L7221,"HIGH ZONE BIAS",IF(K7221&lt;L7221,"LOW ZONE BIAS","EQUILIBRIUM"))</f>
        <v>EQUILIBRIUM</v>
      </c>
    </row>
    <row r="7222">
      <c r="A7222">
        <v>20349</v>
      </c>
      <c r="B7222" t="str">
        <v>2020-10-22</v>
      </c>
      <c r="C7222" t="str">
        <v>Evening</v>
      </c>
      <c r="D7222">
        <v>7</v>
      </c>
      <c r="E7222" t="str">
        <f>IF(MOD(D7222,2)=0,"EVEN","ODD")</f>
        <v>ODD</v>
      </c>
      <c r="F7222" t="str">
        <f>IF(D7222&lt;=18,"LOW (1-18)","HIGH (19-36)")</f>
        <v>LOW (1-18)</v>
      </c>
      <c r="G7222">
        <f>INT((D7222-1)/6)+1</f>
        <v>2</v>
      </c>
      <c r="H7222">
        <f>MOD(D7222-1,6)+1</f>
        <v>1</v>
      </c>
      <c r="I7222">
        <f>37-D7222</f>
        <v>30</v>
      </c>
      <c r="J7222">
        <f>ABS(D7222-D7223)</f>
        <v>6</v>
      </c>
      <c r="K7222">
        <f>AVERAGE(D7222:D7226)</f>
        <v>7</v>
      </c>
      <c r="L7222">
        <f>AVERAGE(D7222:D7241)</f>
        <v>7</v>
      </c>
      <c r="M7222">
        <f>K7222-L7222</f>
        <v>0</v>
      </c>
      <c r="N7222" t="str">
        <f>IF(K7222&gt;L7222,"HIGH ZONE BIAS",IF(K7222&lt;L7222,"LOW ZONE BIAS","EQUILIBRIUM"))</f>
        <v>EQUILIBRIUM</v>
      </c>
    </row>
    <row r="7223">
      <c r="A7223">
        <v>20348</v>
      </c>
      <c r="B7223" t="str">
        <v>2020-10-22</v>
      </c>
      <c r="C7223" t="str">
        <v>Afternoon</v>
      </c>
      <c r="D7223">
        <v>1</v>
      </c>
      <c r="E7223" t="str">
        <f>IF(MOD(D7223,2)=0,"EVEN","ODD")</f>
        <v>ODD</v>
      </c>
      <c r="F7223" t="str">
        <f>IF(D7223&lt;=18,"LOW (1-18)","HIGH (19-36)")</f>
        <v>LOW (1-18)</v>
      </c>
      <c r="G7223">
        <f>INT((D7223-1)/6)+1</f>
        <v>1</v>
      </c>
      <c r="H7223">
        <f>MOD(D7223-1,6)+1</f>
        <v>1</v>
      </c>
      <c r="I7223">
        <f>37-D7223</f>
        <v>36</v>
      </c>
      <c r="J7223">
        <f>ABS(D7223-D7224)</f>
        <v>19</v>
      </c>
      <c r="K7223">
        <f>AVERAGE(D7223:D7227)</f>
        <v>1</v>
      </c>
      <c r="L7223">
        <f>AVERAGE(D7223:D7242)</f>
        <v>1</v>
      </c>
      <c r="M7223">
        <f>K7223-L7223</f>
        <v>0</v>
      </c>
      <c r="N7223" t="str">
        <f>IF(K7223&gt;L7223,"HIGH ZONE BIAS",IF(K7223&lt;L7223,"LOW ZONE BIAS","EQUILIBRIUM"))</f>
        <v>EQUILIBRIUM</v>
      </c>
    </row>
    <row r="7224">
      <c r="A7224">
        <v>20347</v>
      </c>
      <c r="B7224" t="str">
        <v>2020-10-22</v>
      </c>
      <c r="C7224" t="str">
        <v>Midday</v>
      </c>
      <c r="D7224">
        <v>20</v>
      </c>
      <c r="E7224" t="str">
        <f>IF(MOD(D7224,2)=0,"EVEN","ODD")</f>
        <v>EVEN</v>
      </c>
      <c r="F7224" t="str">
        <f>IF(D7224&lt;=18,"LOW (1-18)","HIGH (19-36)")</f>
        <v>HIGH (19-36)</v>
      </c>
      <c r="G7224">
        <f>INT((D7224-1)/6)+1</f>
        <v>4</v>
      </c>
      <c r="H7224">
        <f>MOD(D7224-1,6)+1</f>
        <v>2</v>
      </c>
      <c r="I7224">
        <f>37-D7224</f>
        <v>17</v>
      </c>
      <c r="J7224">
        <f>ABS(D7224-D7225)</f>
        <v>8</v>
      </c>
      <c r="K7224">
        <f>AVERAGE(D7224:D7228)</f>
        <v>20</v>
      </c>
      <c r="L7224">
        <f>AVERAGE(D7224:D7243)</f>
        <v>20</v>
      </c>
      <c r="M7224">
        <f>K7224-L7224</f>
        <v>0</v>
      </c>
      <c r="N7224" t="str">
        <f>IF(K7224&gt;L7224,"HIGH ZONE BIAS",IF(K7224&lt;L7224,"LOW ZONE BIAS","EQUILIBRIUM"))</f>
        <v>EQUILIBRIUM</v>
      </c>
    </row>
    <row r="7225">
      <c r="A7225">
        <v>20346</v>
      </c>
      <c r="B7225" t="str">
        <v>2020-10-22</v>
      </c>
      <c r="C7225" t="str">
        <v>Morning</v>
      </c>
      <c r="D7225">
        <v>28</v>
      </c>
      <c r="E7225" t="str">
        <f>IF(MOD(D7225,2)=0,"EVEN","ODD")</f>
        <v>EVEN</v>
      </c>
      <c r="F7225" t="str">
        <f>IF(D7225&lt;=18,"LOW (1-18)","HIGH (19-36)")</f>
        <v>HIGH (19-36)</v>
      </c>
      <c r="G7225">
        <f>INT((D7225-1)/6)+1</f>
        <v>5</v>
      </c>
      <c r="H7225">
        <f>MOD(D7225-1,6)+1</f>
        <v>4</v>
      </c>
      <c r="I7225">
        <f>37-D7225</f>
        <v>9</v>
      </c>
      <c r="J7225">
        <f>ABS(D7225-D7226)</f>
        <v>12</v>
      </c>
      <c r="K7225">
        <f>AVERAGE(D7225:D7229)</f>
        <v>28</v>
      </c>
      <c r="L7225">
        <f>AVERAGE(D7225:D7244)</f>
        <v>28</v>
      </c>
      <c r="M7225">
        <f>K7225-L7225</f>
        <v>0</v>
      </c>
      <c r="N7225" t="str">
        <f>IF(K7225&gt;L7225,"HIGH ZONE BIAS",IF(K7225&lt;L7225,"LOW ZONE BIAS","EQUILIBRIUM"))</f>
        <v>EQUILIBRIUM</v>
      </c>
    </row>
    <row r="7226">
      <c r="A7226">
        <v>20345</v>
      </c>
      <c r="B7226" t="str">
        <v>2020-10-21</v>
      </c>
      <c r="C7226" t="str">
        <v>Evening</v>
      </c>
      <c r="D7226">
        <v>16</v>
      </c>
      <c r="E7226" t="str">
        <f>IF(MOD(D7226,2)=0,"EVEN","ODD")</f>
        <v>EVEN</v>
      </c>
      <c r="F7226" t="str">
        <f>IF(D7226&lt;=18,"LOW (1-18)","HIGH (19-36)")</f>
        <v>LOW (1-18)</v>
      </c>
      <c r="G7226">
        <f>INT((D7226-1)/6)+1</f>
        <v>3</v>
      </c>
      <c r="H7226">
        <f>MOD(D7226-1,6)+1</f>
        <v>4</v>
      </c>
      <c r="I7226">
        <f>37-D7226</f>
        <v>21</v>
      </c>
      <c r="J7226">
        <f>ABS(D7226-D7227)</f>
        <v>7</v>
      </c>
      <c r="K7226">
        <f>AVERAGE(D7226:D7230)</f>
        <v>16</v>
      </c>
      <c r="L7226">
        <f>AVERAGE(D7226:D7245)</f>
        <v>16</v>
      </c>
      <c r="M7226">
        <f>K7226-L7226</f>
        <v>0</v>
      </c>
      <c r="N7226" t="str">
        <f>IF(K7226&gt;L7226,"HIGH ZONE BIAS",IF(K7226&lt;L7226,"LOW ZONE BIAS","EQUILIBRIUM"))</f>
        <v>EQUILIBRIUM</v>
      </c>
    </row>
    <row r="7227">
      <c r="A7227">
        <v>20344</v>
      </c>
      <c r="B7227" t="str">
        <v>2020-10-21</v>
      </c>
      <c r="C7227" t="str">
        <v>Afternoon</v>
      </c>
      <c r="D7227">
        <v>9</v>
      </c>
      <c r="E7227" t="str">
        <f>IF(MOD(D7227,2)=0,"EVEN","ODD")</f>
        <v>ODD</v>
      </c>
      <c r="F7227" t="str">
        <f>IF(D7227&lt;=18,"LOW (1-18)","HIGH (19-36)")</f>
        <v>LOW (1-18)</v>
      </c>
      <c r="G7227">
        <f>INT((D7227-1)/6)+1</f>
        <v>2</v>
      </c>
      <c r="H7227">
        <f>MOD(D7227-1,6)+1</f>
        <v>3</v>
      </c>
      <c r="I7227">
        <f>37-D7227</f>
        <v>28</v>
      </c>
      <c r="J7227">
        <f>ABS(D7227-D7228)</f>
        <v>4</v>
      </c>
      <c r="K7227">
        <f>AVERAGE(D7227:D7231)</f>
        <v>9</v>
      </c>
      <c r="L7227">
        <f>AVERAGE(D7227:D7246)</f>
        <v>9</v>
      </c>
      <c r="M7227">
        <f>K7227-L7227</f>
        <v>0</v>
      </c>
      <c r="N7227" t="str">
        <f>IF(K7227&gt;L7227,"HIGH ZONE BIAS",IF(K7227&lt;L7227,"LOW ZONE BIAS","EQUILIBRIUM"))</f>
        <v>EQUILIBRIUM</v>
      </c>
    </row>
    <row r="7228">
      <c r="A7228">
        <v>20343</v>
      </c>
      <c r="B7228" t="str">
        <v>2020-10-21</v>
      </c>
      <c r="C7228" t="str">
        <v>Midday</v>
      </c>
      <c r="D7228">
        <v>13</v>
      </c>
      <c r="E7228" t="str">
        <f>IF(MOD(D7228,2)=0,"EVEN","ODD")</f>
        <v>ODD</v>
      </c>
      <c r="F7228" t="str">
        <f>IF(D7228&lt;=18,"LOW (1-18)","HIGH (19-36)")</f>
        <v>LOW (1-18)</v>
      </c>
      <c r="G7228">
        <f>INT((D7228-1)/6)+1</f>
        <v>3</v>
      </c>
      <c r="H7228">
        <f>MOD(D7228-1,6)+1</f>
        <v>1</v>
      </c>
      <c r="I7228">
        <f>37-D7228</f>
        <v>24</v>
      </c>
      <c r="J7228">
        <f>ABS(D7228-D7229)</f>
        <v>17</v>
      </c>
      <c r="K7228">
        <f>AVERAGE(D7228:D7232)</f>
        <v>13</v>
      </c>
      <c r="L7228">
        <f>AVERAGE(D7228:D7247)</f>
        <v>13</v>
      </c>
      <c r="M7228">
        <f>K7228-L7228</f>
        <v>0</v>
      </c>
      <c r="N7228" t="str">
        <f>IF(K7228&gt;L7228,"HIGH ZONE BIAS",IF(K7228&lt;L7228,"LOW ZONE BIAS","EQUILIBRIUM"))</f>
        <v>EQUILIBRIUM</v>
      </c>
    </row>
    <row r="7229">
      <c r="A7229">
        <v>20342</v>
      </c>
      <c r="B7229" t="str">
        <v>2020-10-21</v>
      </c>
      <c r="C7229" t="str">
        <v>Morning</v>
      </c>
      <c r="D7229">
        <v>30</v>
      </c>
      <c r="E7229" t="str">
        <f>IF(MOD(D7229,2)=0,"EVEN","ODD")</f>
        <v>EVEN</v>
      </c>
      <c r="F7229" t="str">
        <f>IF(D7229&lt;=18,"LOW (1-18)","HIGH (19-36)")</f>
        <v>HIGH (19-36)</v>
      </c>
      <c r="G7229">
        <f>INT((D7229-1)/6)+1</f>
        <v>5</v>
      </c>
      <c r="H7229">
        <f>MOD(D7229-1,6)+1</f>
        <v>6</v>
      </c>
      <c r="I7229">
        <f>37-D7229</f>
        <v>7</v>
      </c>
      <c r="J7229">
        <f>ABS(D7229-D7230)</f>
        <v>4</v>
      </c>
      <c r="K7229">
        <f>AVERAGE(D7229:D7233)</f>
        <v>30</v>
      </c>
      <c r="L7229">
        <f>AVERAGE(D7229:D7248)</f>
        <v>30</v>
      </c>
      <c r="M7229">
        <f>K7229-L7229</f>
        <v>0</v>
      </c>
      <c r="N7229" t="str">
        <f>IF(K7229&gt;L7229,"HIGH ZONE BIAS",IF(K7229&lt;L7229,"LOW ZONE BIAS","EQUILIBRIUM"))</f>
        <v>EQUILIBRIUM</v>
      </c>
    </row>
    <row r="7230">
      <c r="A7230">
        <v>20341</v>
      </c>
      <c r="B7230" t="str">
        <v>2020-10-20</v>
      </c>
      <c r="C7230" t="str">
        <v>Evening</v>
      </c>
      <c r="D7230">
        <v>34</v>
      </c>
      <c r="E7230" t="str">
        <f>IF(MOD(D7230,2)=0,"EVEN","ODD")</f>
        <v>EVEN</v>
      </c>
      <c r="F7230" t="str">
        <f>IF(D7230&lt;=18,"LOW (1-18)","HIGH (19-36)")</f>
        <v>HIGH (19-36)</v>
      </c>
      <c r="G7230">
        <f>INT((D7230-1)/6)+1</f>
        <v>6</v>
      </c>
      <c r="H7230">
        <f>MOD(D7230-1,6)+1</f>
        <v>4</v>
      </c>
      <c r="I7230">
        <f>37-D7230</f>
        <v>3</v>
      </c>
      <c r="J7230">
        <f>ABS(D7230-D7231)</f>
        <v>7</v>
      </c>
      <c r="K7230">
        <f>AVERAGE(D7230:D7234)</f>
        <v>34</v>
      </c>
      <c r="L7230">
        <f>AVERAGE(D7230:D7249)</f>
        <v>34</v>
      </c>
      <c r="M7230">
        <f>K7230-L7230</f>
        <v>0</v>
      </c>
      <c r="N7230" t="str">
        <f>IF(K7230&gt;L7230,"HIGH ZONE BIAS",IF(K7230&lt;L7230,"LOW ZONE BIAS","EQUILIBRIUM"))</f>
        <v>EQUILIBRIUM</v>
      </c>
    </row>
    <row r="7231">
      <c r="A7231">
        <v>20340</v>
      </c>
      <c r="B7231" t="str">
        <v>2020-10-20</v>
      </c>
      <c r="C7231" t="str">
        <v>Afternoon</v>
      </c>
      <c r="D7231">
        <v>27</v>
      </c>
      <c r="E7231" t="str">
        <f>IF(MOD(D7231,2)=0,"EVEN","ODD")</f>
        <v>ODD</v>
      </c>
      <c r="F7231" t="str">
        <f>IF(D7231&lt;=18,"LOW (1-18)","HIGH (19-36)")</f>
        <v>HIGH (19-36)</v>
      </c>
      <c r="G7231">
        <f>INT((D7231-1)/6)+1</f>
        <v>5</v>
      </c>
      <c r="H7231">
        <f>MOD(D7231-1,6)+1</f>
        <v>3</v>
      </c>
      <c r="I7231">
        <f>37-D7231</f>
        <v>10</v>
      </c>
      <c r="J7231">
        <f>ABS(D7231-D7232)</f>
        <v>9</v>
      </c>
      <c r="K7231">
        <f>AVERAGE(D7231:D7235)</f>
        <v>27</v>
      </c>
      <c r="L7231">
        <f>AVERAGE(D7231:D7250)</f>
        <v>27</v>
      </c>
      <c r="M7231">
        <f>K7231-L7231</f>
        <v>0</v>
      </c>
      <c r="N7231" t="str">
        <f>IF(K7231&gt;L7231,"HIGH ZONE BIAS",IF(K7231&lt;L7231,"LOW ZONE BIAS","EQUILIBRIUM"))</f>
        <v>EQUILIBRIUM</v>
      </c>
    </row>
    <row r="7232">
      <c r="A7232">
        <v>20339</v>
      </c>
      <c r="B7232" t="str">
        <v>2020-10-20</v>
      </c>
      <c r="C7232" t="str">
        <v>Midday</v>
      </c>
      <c r="D7232">
        <v>36</v>
      </c>
      <c r="E7232" t="str">
        <f>IF(MOD(D7232,2)=0,"EVEN","ODD")</f>
        <v>EVEN</v>
      </c>
      <c r="F7232" t="str">
        <f>IF(D7232&lt;=18,"LOW (1-18)","HIGH (19-36)")</f>
        <v>HIGH (19-36)</v>
      </c>
      <c r="G7232">
        <f>INT((D7232-1)/6)+1</f>
        <v>6</v>
      </c>
      <c r="H7232">
        <f>MOD(D7232-1,6)+1</f>
        <v>6</v>
      </c>
      <c r="I7232">
        <f>37-D7232</f>
        <v>1</v>
      </c>
      <c r="J7232">
        <f>ABS(D7232-D7233)</f>
        <v>2</v>
      </c>
      <c r="K7232">
        <f>AVERAGE(D7232:D7236)</f>
        <v>36</v>
      </c>
      <c r="L7232">
        <f>AVERAGE(D7232:D7251)</f>
        <v>36</v>
      </c>
      <c r="M7232">
        <f>K7232-L7232</f>
        <v>0</v>
      </c>
      <c r="N7232" t="str">
        <f>IF(K7232&gt;L7232,"HIGH ZONE BIAS",IF(K7232&lt;L7232,"LOW ZONE BIAS","EQUILIBRIUM"))</f>
        <v>EQUILIBRIUM</v>
      </c>
    </row>
    <row r="7233">
      <c r="A7233">
        <v>20338</v>
      </c>
      <c r="B7233" t="str">
        <v>2020-10-20</v>
      </c>
      <c r="C7233" t="str">
        <v>Morning</v>
      </c>
      <c r="D7233">
        <v>34</v>
      </c>
      <c r="E7233" t="str">
        <f>IF(MOD(D7233,2)=0,"EVEN","ODD")</f>
        <v>EVEN</v>
      </c>
      <c r="F7233" t="str">
        <f>IF(D7233&lt;=18,"LOW (1-18)","HIGH (19-36)")</f>
        <v>HIGH (19-36)</v>
      </c>
      <c r="G7233">
        <f>INT((D7233-1)/6)+1</f>
        <v>6</v>
      </c>
      <c r="H7233">
        <f>MOD(D7233-1,6)+1</f>
        <v>4</v>
      </c>
      <c r="I7233">
        <f>37-D7233</f>
        <v>3</v>
      </c>
      <c r="J7233">
        <f>ABS(D7233-D7234)</f>
        <v>29</v>
      </c>
      <c r="K7233">
        <f>AVERAGE(D7233:D7237)</f>
        <v>34</v>
      </c>
      <c r="L7233">
        <f>AVERAGE(D7233:D7252)</f>
        <v>34</v>
      </c>
      <c r="M7233">
        <f>K7233-L7233</f>
        <v>0</v>
      </c>
      <c r="N7233" t="str">
        <f>IF(K7233&gt;L7233,"HIGH ZONE BIAS",IF(K7233&lt;L7233,"LOW ZONE BIAS","EQUILIBRIUM"))</f>
        <v>EQUILIBRIUM</v>
      </c>
    </row>
    <row r="7234">
      <c r="A7234">
        <v>20337</v>
      </c>
      <c r="B7234" t="str">
        <v>2020-10-19</v>
      </c>
      <c r="C7234" t="str">
        <v>Evening</v>
      </c>
      <c r="D7234">
        <v>5</v>
      </c>
      <c r="E7234" t="str">
        <f>IF(MOD(D7234,2)=0,"EVEN","ODD")</f>
        <v>ODD</v>
      </c>
      <c r="F7234" t="str">
        <f>IF(D7234&lt;=18,"LOW (1-18)","HIGH (19-36)")</f>
        <v>LOW (1-18)</v>
      </c>
      <c r="G7234">
        <f>INT((D7234-1)/6)+1</f>
        <v>1</v>
      </c>
      <c r="H7234">
        <f>MOD(D7234-1,6)+1</f>
        <v>5</v>
      </c>
      <c r="I7234">
        <f>37-D7234</f>
        <v>32</v>
      </c>
      <c r="J7234">
        <f>ABS(D7234-D7235)</f>
        <v>31</v>
      </c>
      <c r="K7234">
        <f>AVERAGE(D7234:D7238)</f>
        <v>5</v>
      </c>
      <c r="L7234">
        <f>AVERAGE(D7234:D7253)</f>
        <v>5</v>
      </c>
      <c r="M7234">
        <f>K7234-L7234</f>
        <v>0</v>
      </c>
      <c r="N7234" t="str">
        <f>IF(K7234&gt;L7234,"HIGH ZONE BIAS",IF(K7234&lt;L7234,"LOW ZONE BIAS","EQUILIBRIUM"))</f>
        <v>EQUILIBRIUM</v>
      </c>
    </row>
    <row r="7235">
      <c r="A7235">
        <v>20336</v>
      </c>
      <c r="B7235" t="str">
        <v>2020-10-19</v>
      </c>
      <c r="C7235" t="str">
        <v>Afternoon</v>
      </c>
      <c r="D7235">
        <v>36</v>
      </c>
      <c r="E7235" t="str">
        <f>IF(MOD(D7235,2)=0,"EVEN","ODD")</f>
        <v>EVEN</v>
      </c>
      <c r="F7235" t="str">
        <f>IF(D7235&lt;=18,"LOW (1-18)","HIGH (19-36)")</f>
        <v>HIGH (19-36)</v>
      </c>
      <c r="G7235">
        <f>INT((D7235-1)/6)+1</f>
        <v>6</v>
      </c>
      <c r="H7235">
        <f>MOD(D7235-1,6)+1</f>
        <v>6</v>
      </c>
      <c r="I7235">
        <f>37-D7235</f>
        <v>1</v>
      </c>
      <c r="J7235">
        <f>ABS(D7235-D7236)</f>
        <v>28</v>
      </c>
      <c r="K7235">
        <f>AVERAGE(D7235:D7239)</f>
        <v>36</v>
      </c>
      <c r="L7235">
        <f>AVERAGE(D7235:D7254)</f>
        <v>36</v>
      </c>
      <c r="M7235">
        <f>K7235-L7235</f>
        <v>0</v>
      </c>
      <c r="N7235" t="str">
        <f>IF(K7235&gt;L7235,"HIGH ZONE BIAS",IF(K7235&lt;L7235,"LOW ZONE BIAS","EQUILIBRIUM"))</f>
        <v>EQUILIBRIUM</v>
      </c>
    </row>
    <row r="7236">
      <c r="A7236">
        <v>20335</v>
      </c>
      <c r="B7236" t="str">
        <v>2020-10-19</v>
      </c>
      <c r="C7236" t="str">
        <v>Midday</v>
      </c>
      <c r="D7236">
        <v>8</v>
      </c>
      <c r="E7236" t="str">
        <f>IF(MOD(D7236,2)=0,"EVEN","ODD")</f>
        <v>EVEN</v>
      </c>
      <c r="F7236" t="str">
        <f>IF(D7236&lt;=18,"LOW (1-18)","HIGH (19-36)")</f>
        <v>LOW (1-18)</v>
      </c>
      <c r="G7236">
        <f>INT((D7236-1)/6)+1</f>
        <v>2</v>
      </c>
      <c r="H7236">
        <f>MOD(D7236-1,6)+1</f>
        <v>2</v>
      </c>
      <c r="I7236">
        <f>37-D7236</f>
        <v>29</v>
      </c>
      <c r="J7236">
        <f>ABS(D7236-D7237)</f>
        <v>23</v>
      </c>
      <c r="K7236">
        <f>AVERAGE(D7236:D7240)</f>
        <v>8</v>
      </c>
      <c r="L7236">
        <f>AVERAGE(D7236:D7255)</f>
        <v>8</v>
      </c>
      <c r="M7236">
        <f>K7236-L7236</f>
        <v>0</v>
      </c>
      <c r="N7236" t="str">
        <f>IF(K7236&gt;L7236,"HIGH ZONE BIAS",IF(K7236&lt;L7236,"LOW ZONE BIAS","EQUILIBRIUM"))</f>
        <v>EQUILIBRIUM</v>
      </c>
    </row>
    <row r="7237">
      <c r="A7237">
        <v>20334</v>
      </c>
      <c r="B7237" t="str">
        <v>2020-10-19</v>
      </c>
      <c r="C7237" t="str">
        <v>Morning</v>
      </c>
      <c r="D7237">
        <v>31</v>
      </c>
      <c r="E7237" t="str">
        <f>IF(MOD(D7237,2)=0,"EVEN","ODD")</f>
        <v>ODD</v>
      </c>
      <c r="F7237" t="str">
        <f>IF(D7237&lt;=18,"LOW (1-18)","HIGH (19-36)")</f>
        <v>HIGH (19-36)</v>
      </c>
      <c r="G7237">
        <f>INT((D7237-1)/6)+1</f>
        <v>6</v>
      </c>
      <c r="H7237">
        <f>MOD(D7237-1,6)+1</f>
        <v>1</v>
      </c>
      <c r="I7237">
        <f>37-D7237</f>
        <v>6</v>
      </c>
      <c r="J7237">
        <f>ABS(D7237-D7238)</f>
        <v>6</v>
      </c>
      <c r="K7237">
        <f>AVERAGE(D7237:D7241)</f>
        <v>31</v>
      </c>
      <c r="L7237">
        <f>AVERAGE(D7237:D7256)</f>
        <v>31</v>
      </c>
      <c r="M7237">
        <f>K7237-L7237</f>
        <v>0</v>
      </c>
      <c r="N7237" t="str">
        <f>IF(K7237&gt;L7237,"HIGH ZONE BIAS",IF(K7237&lt;L7237,"LOW ZONE BIAS","EQUILIBRIUM"))</f>
        <v>EQUILIBRIUM</v>
      </c>
    </row>
    <row r="7238">
      <c r="A7238">
        <v>20333</v>
      </c>
      <c r="B7238" t="str">
        <v>2020-10-17</v>
      </c>
      <c r="C7238" t="str">
        <v>Evening</v>
      </c>
      <c r="D7238">
        <v>25</v>
      </c>
      <c r="E7238" t="str">
        <f>IF(MOD(D7238,2)=0,"EVEN","ODD")</f>
        <v>ODD</v>
      </c>
      <c r="F7238" t="str">
        <f>IF(D7238&lt;=18,"LOW (1-18)","HIGH (19-36)")</f>
        <v>HIGH (19-36)</v>
      </c>
      <c r="G7238">
        <f>INT((D7238-1)/6)+1</f>
        <v>5</v>
      </c>
      <c r="H7238">
        <f>MOD(D7238-1,6)+1</f>
        <v>1</v>
      </c>
      <c r="I7238">
        <f>37-D7238</f>
        <v>12</v>
      </c>
      <c r="J7238">
        <f>ABS(D7238-D7239)</f>
        <v>19</v>
      </c>
      <c r="K7238">
        <f>AVERAGE(D7238:D7242)</f>
        <v>25</v>
      </c>
      <c r="L7238">
        <f>AVERAGE(D7238:D7257)</f>
        <v>25</v>
      </c>
      <c r="M7238">
        <f>K7238-L7238</f>
        <v>0</v>
      </c>
      <c r="N7238" t="str">
        <f>IF(K7238&gt;L7238,"HIGH ZONE BIAS",IF(K7238&lt;L7238,"LOW ZONE BIAS","EQUILIBRIUM"))</f>
        <v>EQUILIBRIUM</v>
      </c>
    </row>
    <row r="7239">
      <c r="A7239">
        <v>20332</v>
      </c>
      <c r="B7239" t="str">
        <v>2020-10-17</v>
      </c>
      <c r="C7239" t="str">
        <v>Afternoon</v>
      </c>
      <c r="D7239">
        <v>6</v>
      </c>
      <c r="E7239" t="str">
        <f>IF(MOD(D7239,2)=0,"EVEN","ODD")</f>
        <v>EVEN</v>
      </c>
      <c r="F7239" t="str">
        <f>IF(D7239&lt;=18,"LOW (1-18)","HIGH (19-36)")</f>
        <v>LOW (1-18)</v>
      </c>
      <c r="G7239">
        <f>INT((D7239-1)/6)+1</f>
        <v>1</v>
      </c>
      <c r="H7239">
        <f>MOD(D7239-1,6)+1</f>
        <v>6</v>
      </c>
      <c r="I7239">
        <f>37-D7239</f>
        <v>31</v>
      </c>
      <c r="J7239">
        <f>ABS(D7239-D7240)</f>
        <v>4</v>
      </c>
      <c r="K7239">
        <f>AVERAGE(D7239:D7243)</f>
        <v>6</v>
      </c>
      <c r="L7239">
        <f>AVERAGE(D7239:D7258)</f>
        <v>6</v>
      </c>
      <c r="M7239">
        <f>K7239-L7239</f>
        <v>0</v>
      </c>
      <c r="N7239" t="str">
        <f>IF(K7239&gt;L7239,"HIGH ZONE BIAS",IF(K7239&lt;L7239,"LOW ZONE BIAS","EQUILIBRIUM"))</f>
        <v>EQUILIBRIUM</v>
      </c>
    </row>
    <row r="7240">
      <c r="A7240">
        <v>20331</v>
      </c>
      <c r="B7240" t="str">
        <v>2020-10-17</v>
      </c>
      <c r="C7240" t="str">
        <v>Midday</v>
      </c>
      <c r="D7240">
        <v>10</v>
      </c>
      <c r="E7240" t="str">
        <f>IF(MOD(D7240,2)=0,"EVEN","ODD")</f>
        <v>EVEN</v>
      </c>
      <c r="F7240" t="str">
        <f>IF(D7240&lt;=18,"LOW (1-18)","HIGH (19-36)")</f>
        <v>LOW (1-18)</v>
      </c>
      <c r="G7240">
        <f>INT((D7240-1)/6)+1</f>
        <v>2</v>
      </c>
      <c r="H7240">
        <f>MOD(D7240-1,6)+1</f>
        <v>4</v>
      </c>
      <c r="I7240">
        <f>37-D7240</f>
        <v>27</v>
      </c>
      <c r="J7240">
        <f>ABS(D7240-D7241)</f>
        <v>3</v>
      </c>
      <c r="K7240">
        <f>AVERAGE(D7240:D7244)</f>
        <v>10</v>
      </c>
      <c r="L7240">
        <f>AVERAGE(D7240:D7259)</f>
        <v>10</v>
      </c>
      <c r="M7240">
        <f>K7240-L7240</f>
        <v>0</v>
      </c>
      <c r="N7240" t="str">
        <f>IF(K7240&gt;L7240,"HIGH ZONE BIAS",IF(K7240&lt;L7240,"LOW ZONE BIAS","EQUILIBRIUM"))</f>
        <v>EQUILIBRIUM</v>
      </c>
    </row>
    <row r="7241">
      <c r="A7241">
        <v>20330</v>
      </c>
      <c r="B7241" t="str">
        <v>2020-10-17</v>
      </c>
      <c r="C7241" t="str">
        <v>Morning</v>
      </c>
      <c r="D7241">
        <v>7</v>
      </c>
      <c r="E7241" t="str">
        <f>IF(MOD(D7241,2)=0,"EVEN","ODD")</f>
        <v>ODD</v>
      </c>
      <c r="F7241" t="str">
        <f>IF(D7241&lt;=18,"LOW (1-18)","HIGH (19-36)")</f>
        <v>LOW (1-18)</v>
      </c>
      <c r="G7241">
        <f>INT((D7241-1)/6)+1</f>
        <v>2</v>
      </c>
      <c r="H7241">
        <f>MOD(D7241-1,6)+1</f>
        <v>1</v>
      </c>
      <c r="I7241">
        <f>37-D7241</f>
        <v>30</v>
      </c>
      <c r="J7241">
        <f>ABS(D7241-D7242)</f>
        <v>22</v>
      </c>
      <c r="K7241">
        <f>AVERAGE(D7241:D7245)</f>
        <v>7</v>
      </c>
      <c r="L7241">
        <f>AVERAGE(D7241:D7260)</f>
        <v>7</v>
      </c>
      <c r="M7241">
        <f>K7241-L7241</f>
        <v>0</v>
      </c>
      <c r="N7241" t="str">
        <f>IF(K7241&gt;L7241,"HIGH ZONE BIAS",IF(K7241&lt;L7241,"LOW ZONE BIAS","EQUILIBRIUM"))</f>
        <v>EQUILIBRIUM</v>
      </c>
    </row>
    <row r="7242">
      <c r="A7242">
        <v>20329</v>
      </c>
      <c r="B7242" t="str">
        <v>2020-10-16</v>
      </c>
      <c r="C7242" t="str">
        <v>Evening</v>
      </c>
      <c r="D7242">
        <v>29</v>
      </c>
      <c r="E7242" t="str">
        <f>IF(MOD(D7242,2)=0,"EVEN","ODD")</f>
        <v>ODD</v>
      </c>
      <c r="F7242" t="str">
        <f>IF(D7242&lt;=18,"LOW (1-18)","HIGH (19-36)")</f>
        <v>HIGH (19-36)</v>
      </c>
      <c r="G7242">
        <f>INT((D7242-1)/6)+1</f>
        <v>5</v>
      </c>
      <c r="H7242">
        <f>MOD(D7242-1,6)+1</f>
        <v>5</v>
      </c>
      <c r="I7242">
        <f>37-D7242</f>
        <v>8</v>
      </c>
      <c r="J7242">
        <f>ABS(D7242-D7243)</f>
        <v>10</v>
      </c>
      <c r="K7242">
        <f>AVERAGE(D7242:D7246)</f>
        <v>29</v>
      </c>
      <c r="L7242">
        <f>AVERAGE(D7242:D7261)</f>
        <v>29</v>
      </c>
      <c r="M7242">
        <f>K7242-L7242</f>
        <v>0</v>
      </c>
      <c r="N7242" t="str">
        <f>IF(K7242&gt;L7242,"HIGH ZONE BIAS",IF(K7242&lt;L7242,"LOW ZONE BIAS","EQUILIBRIUM"))</f>
        <v>EQUILIBRIUM</v>
      </c>
    </row>
    <row r="7243">
      <c r="A7243">
        <v>20328</v>
      </c>
      <c r="B7243" t="str">
        <v>2020-10-16</v>
      </c>
      <c r="C7243" t="str">
        <v>Afternoon</v>
      </c>
      <c r="D7243">
        <v>19</v>
      </c>
      <c r="E7243" t="str">
        <f>IF(MOD(D7243,2)=0,"EVEN","ODD")</f>
        <v>ODD</v>
      </c>
      <c r="F7243" t="str">
        <f>IF(D7243&lt;=18,"LOW (1-18)","HIGH (19-36)")</f>
        <v>HIGH (19-36)</v>
      </c>
      <c r="G7243">
        <f>INT((D7243-1)/6)+1</f>
        <v>4</v>
      </c>
      <c r="H7243">
        <f>MOD(D7243-1,6)+1</f>
        <v>1</v>
      </c>
      <c r="I7243">
        <f>37-D7243</f>
        <v>18</v>
      </c>
      <c r="J7243">
        <f>ABS(D7243-D7244)</f>
        <v>15</v>
      </c>
      <c r="K7243">
        <f>AVERAGE(D7243:D7247)</f>
        <v>19</v>
      </c>
      <c r="L7243">
        <f>AVERAGE(D7243:D7262)</f>
        <v>19</v>
      </c>
      <c r="M7243">
        <f>K7243-L7243</f>
        <v>0</v>
      </c>
      <c r="N7243" t="str">
        <f>IF(K7243&gt;L7243,"HIGH ZONE BIAS",IF(K7243&lt;L7243,"LOW ZONE BIAS","EQUILIBRIUM"))</f>
        <v>EQUILIBRIUM</v>
      </c>
    </row>
    <row r="7244">
      <c r="A7244">
        <v>20327</v>
      </c>
      <c r="B7244" t="str">
        <v>2020-10-16</v>
      </c>
      <c r="C7244" t="str">
        <v>Midday</v>
      </c>
      <c r="D7244">
        <v>34</v>
      </c>
      <c r="E7244" t="str">
        <f>IF(MOD(D7244,2)=0,"EVEN","ODD")</f>
        <v>EVEN</v>
      </c>
      <c r="F7244" t="str">
        <f>IF(D7244&lt;=18,"LOW (1-18)","HIGH (19-36)")</f>
        <v>HIGH (19-36)</v>
      </c>
      <c r="G7244">
        <f>INT((D7244-1)/6)+1</f>
        <v>6</v>
      </c>
      <c r="H7244">
        <f>MOD(D7244-1,6)+1</f>
        <v>4</v>
      </c>
      <c r="I7244">
        <f>37-D7244</f>
        <v>3</v>
      </c>
      <c r="J7244">
        <f>ABS(D7244-D7245)</f>
        <v>22</v>
      </c>
      <c r="K7244">
        <f>AVERAGE(D7244:D7248)</f>
        <v>34</v>
      </c>
      <c r="L7244">
        <f>AVERAGE(D7244:D7263)</f>
        <v>34</v>
      </c>
      <c r="M7244">
        <f>K7244-L7244</f>
        <v>0</v>
      </c>
      <c r="N7244" t="str">
        <f>IF(K7244&gt;L7244,"HIGH ZONE BIAS",IF(K7244&lt;L7244,"LOW ZONE BIAS","EQUILIBRIUM"))</f>
        <v>EQUILIBRIUM</v>
      </c>
    </row>
    <row r="7245">
      <c r="A7245">
        <v>20326</v>
      </c>
      <c r="B7245" t="str">
        <v>2020-10-16</v>
      </c>
      <c r="C7245" t="str">
        <v>Morning</v>
      </c>
      <c r="D7245">
        <v>12</v>
      </c>
      <c r="E7245" t="str">
        <f>IF(MOD(D7245,2)=0,"EVEN","ODD")</f>
        <v>EVEN</v>
      </c>
      <c r="F7245" t="str">
        <f>IF(D7245&lt;=18,"LOW (1-18)","HIGH (19-36)")</f>
        <v>LOW (1-18)</v>
      </c>
      <c r="G7245">
        <f>INT((D7245-1)/6)+1</f>
        <v>2</v>
      </c>
      <c r="H7245">
        <f>MOD(D7245-1,6)+1</f>
        <v>6</v>
      </c>
      <c r="I7245">
        <f>37-D7245</f>
        <v>25</v>
      </c>
      <c r="J7245">
        <f>ABS(D7245-D7246)</f>
        <v>9</v>
      </c>
      <c r="K7245">
        <f>AVERAGE(D7245:D7249)</f>
        <v>12</v>
      </c>
      <c r="L7245">
        <f>AVERAGE(D7245:D7264)</f>
        <v>12</v>
      </c>
      <c r="M7245">
        <f>K7245-L7245</f>
        <v>0</v>
      </c>
      <c r="N7245" t="str">
        <f>IF(K7245&gt;L7245,"HIGH ZONE BIAS",IF(K7245&lt;L7245,"LOW ZONE BIAS","EQUILIBRIUM"))</f>
        <v>EQUILIBRIUM</v>
      </c>
    </row>
    <row r="7246">
      <c r="A7246">
        <v>20325</v>
      </c>
      <c r="B7246" t="str">
        <v>2020-10-15</v>
      </c>
      <c r="C7246" t="str">
        <v>Evening</v>
      </c>
      <c r="D7246">
        <v>3</v>
      </c>
      <c r="E7246" t="str">
        <f>IF(MOD(D7246,2)=0,"EVEN","ODD")</f>
        <v>ODD</v>
      </c>
      <c r="F7246" t="str">
        <f>IF(D7246&lt;=18,"LOW (1-18)","HIGH (19-36)")</f>
        <v>LOW (1-18)</v>
      </c>
      <c r="G7246">
        <f>INT((D7246-1)/6)+1</f>
        <v>1</v>
      </c>
      <c r="H7246">
        <f>MOD(D7246-1,6)+1</f>
        <v>3</v>
      </c>
      <c r="I7246">
        <f>37-D7246</f>
        <v>34</v>
      </c>
      <c r="J7246">
        <f>ABS(D7246-D7247)</f>
        <v>21</v>
      </c>
      <c r="K7246">
        <f>AVERAGE(D7246:D7250)</f>
        <v>3</v>
      </c>
      <c r="L7246">
        <f>AVERAGE(D7246:D7265)</f>
        <v>3</v>
      </c>
      <c r="M7246">
        <f>K7246-L7246</f>
        <v>0</v>
      </c>
      <c r="N7246" t="str">
        <f>IF(K7246&gt;L7246,"HIGH ZONE BIAS",IF(K7246&lt;L7246,"LOW ZONE BIAS","EQUILIBRIUM"))</f>
        <v>EQUILIBRIUM</v>
      </c>
    </row>
    <row r="7247">
      <c r="A7247">
        <v>20324</v>
      </c>
      <c r="B7247" t="str">
        <v>2020-10-15</v>
      </c>
      <c r="C7247" t="str">
        <v>Afternoon</v>
      </c>
      <c r="D7247">
        <v>24</v>
      </c>
      <c r="E7247" t="str">
        <f>IF(MOD(D7247,2)=0,"EVEN","ODD")</f>
        <v>EVEN</v>
      </c>
      <c r="F7247" t="str">
        <f>IF(D7247&lt;=18,"LOW (1-18)","HIGH (19-36)")</f>
        <v>HIGH (19-36)</v>
      </c>
      <c r="G7247">
        <f>INT((D7247-1)/6)+1</f>
        <v>4</v>
      </c>
      <c r="H7247">
        <f>MOD(D7247-1,6)+1</f>
        <v>6</v>
      </c>
      <c r="I7247">
        <f>37-D7247</f>
        <v>13</v>
      </c>
      <c r="J7247">
        <f>ABS(D7247-D7248)</f>
        <v>10</v>
      </c>
      <c r="K7247">
        <f>AVERAGE(D7247:D7251)</f>
        <v>24</v>
      </c>
      <c r="L7247">
        <f>AVERAGE(D7247:D7266)</f>
        <v>24</v>
      </c>
      <c r="M7247">
        <f>K7247-L7247</f>
        <v>0</v>
      </c>
      <c r="N7247" t="str">
        <f>IF(K7247&gt;L7247,"HIGH ZONE BIAS",IF(K7247&lt;L7247,"LOW ZONE BIAS","EQUILIBRIUM"))</f>
        <v>EQUILIBRIUM</v>
      </c>
    </row>
    <row r="7248">
      <c r="A7248">
        <v>20323</v>
      </c>
      <c r="B7248" t="str">
        <v>2020-10-15</v>
      </c>
      <c r="C7248" t="str">
        <v>Midday</v>
      </c>
      <c r="D7248">
        <v>34</v>
      </c>
      <c r="E7248" t="str">
        <f>IF(MOD(D7248,2)=0,"EVEN","ODD")</f>
        <v>EVEN</v>
      </c>
      <c r="F7248" t="str">
        <f>IF(D7248&lt;=18,"LOW (1-18)","HIGH (19-36)")</f>
        <v>HIGH (19-36)</v>
      </c>
      <c r="G7248">
        <f>INT((D7248-1)/6)+1</f>
        <v>6</v>
      </c>
      <c r="H7248">
        <f>MOD(D7248-1,6)+1</f>
        <v>4</v>
      </c>
      <c r="I7248">
        <f>37-D7248</f>
        <v>3</v>
      </c>
      <c r="J7248">
        <f>ABS(D7248-D7249)</f>
        <v>30</v>
      </c>
      <c r="K7248">
        <f>AVERAGE(D7248:D7252)</f>
        <v>34</v>
      </c>
      <c r="L7248">
        <f>AVERAGE(D7248:D7267)</f>
        <v>34</v>
      </c>
      <c r="M7248">
        <f>K7248-L7248</f>
        <v>0</v>
      </c>
      <c r="N7248" t="str">
        <f>IF(K7248&gt;L7248,"HIGH ZONE BIAS",IF(K7248&lt;L7248,"LOW ZONE BIAS","EQUILIBRIUM"))</f>
        <v>EQUILIBRIUM</v>
      </c>
    </row>
    <row r="7249">
      <c r="A7249">
        <v>20322</v>
      </c>
      <c r="B7249" t="str">
        <v>2020-10-15</v>
      </c>
      <c r="C7249" t="str">
        <v>Morning</v>
      </c>
      <c r="D7249">
        <v>4</v>
      </c>
      <c r="E7249" t="str">
        <f>IF(MOD(D7249,2)=0,"EVEN","ODD")</f>
        <v>EVEN</v>
      </c>
      <c r="F7249" t="str">
        <f>IF(D7249&lt;=18,"LOW (1-18)","HIGH (19-36)")</f>
        <v>LOW (1-18)</v>
      </c>
      <c r="G7249">
        <f>INT((D7249-1)/6)+1</f>
        <v>1</v>
      </c>
      <c r="H7249">
        <f>MOD(D7249-1,6)+1</f>
        <v>4</v>
      </c>
      <c r="I7249">
        <f>37-D7249</f>
        <v>33</v>
      </c>
      <c r="J7249">
        <f>ABS(D7249-D7250)</f>
        <v>26</v>
      </c>
      <c r="K7249">
        <f>AVERAGE(D7249:D7253)</f>
        <v>4</v>
      </c>
      <c r="L7249">
        <f>AVERAGE(D7249:D7268)</f>
        <v>4</v>
      </c>
      <c r="M7249">
        <f>K7249-L7249</f>
        <v>0</v>
      </c>
      <c r="N7249" t="str">
        <f>IF(K7249&gt;L7249,"HIGH ZONE BIAS",IF(K7249&lt;L7249,"LOW ZONE BIAS","EQUILIBRIUM"))</f>
        <v>EQUILIBRIUM</v>
      </c>
    </row>
    <row r="7250">
      <c r="A7250">
        <v>20321</v>
      </c>
      <c r="B7250" t="str">
        <v>2020-10-14</v>
      </c>
      <c r="C7250" t="str">
        <v>Evening</v>
      </c>
      <c r="D7250">
        <v>30</v>
      </c>
      <c r="E7250" t="str">
        <f>IF(MOD(D7250,2)=0,"EVEN","ODD")</f>
        <v>EVEN</v>
      </c>
      <c r="F7250" t="str">
        <f>IF(D7250&lt;=18,"LOW (1-18)","HIGH (19-36)")</f>
        <v>HIGH (19-36)</v>
      </c>
      <c r="G7250">
        <f>INT((D7250-1)/6)+1</f>
        <v>5</v>
      </c>
      <c r="H7250">
        <f>MOD(D7250-1,6)+1</f>
        <v>6</v>
      </c>
      <c r="I7250">
        <f>37-D7250</f>
        <v>7</v>
      </c>
      <c r="J7250">
        <f>ABS(D7250-D7251)</f>
        <v>12</v>
      </c>
      <c r="K7250">
        <f>AVERAGE(D7250:D7254)</f>
        <v>30</v>
      </c>
      <c r="L7250">
        <f>AVERAGE(D7250:D7269)</f>
        <v>30</v>
      </c>
      <c r="M7250">
        <f>K7250-L7250</f>
        <v>0</v>
      </c>
      <c r="N7250" t="str">
        <f>IF(K7250&gt;L7250,"HIGH ZONE BIAS",IF(K7250&lt;L7250,"LOW ZONE BIAS","EQUILIBRIUM"))</f>
        <v>EQUILIBRIUM</v>
      </c>
    </row>
    <row r="7251">
      <c r="A7251">
        <v>20320</v>
      </c>
      <c r="B7251" t="str">
        <v>2020-10-14</v>
      </c>
      <c r="C7251" t="str">
        <v>Afternoon</v>
      </c>
      <c r="D7251">
        <v>18</v>
      </c>
      <c r="E7251" t="str">
        <f>IF(MOD(D7251,2)=0,"EVEN","ODD")</f>
        <v>EVEN</v>
      </c>
      <c r="F7251" t="str">
        <f>IF(D7251&lt;=18,"LOW (1-18)","HIGH (19-36)")</f>
        <v>LOW (1-18)</v>
      </c>
      <c r="G7251">
        <f>INT((D7251-1)/6)+1</f>
        <v>3</v>
      </c>
      <c r="H7251">
        <f>MOD(D7251-1,6)+1</f>
        <v>6</v>
      </c>
      <c r="I7251">
        <f>37-D7251</f>
        <v>19</v>
      </c>
      <c r="J7251">
        <f>ABS(D7251-D7252)</f>
        <v>4</v>
      </c>
      <c r="K7251">
        <f>AVERAGE(D7251:D7255)</f>
        <v>18</v>
      </c>
      <c r="L7251">
        <f>AVERAGE(D7251:D7270)</f>
        <v>18</v>
      </c>
      <c r="M7251">
        <f>K7251-L7251</f>
        <v>0</v>
      </c>
      <c r="N7251" t="str">
        <f>IF(K7251&gt;L7251,"HIGH ZONE BIAS",IF(K7251&lt;L7251,"LOW ZONE BIAS","EQUILIBRIUM"))</f>
        <v>EQUILIBRIUM</v>
      </c>
    </row>
    <row r="7252">
      <c r="A7252">
        <v>20319</v>
      </c>
      <c r="B7252" t="str">
        <v>2020-10-14</v>
      </c>
      <c r="C7252" t="str">
        <v>Midday</v>
      </c>
      <c r="D7252">
        <v>22</v>
      </c>
      <c r="E7252" t="str">
        <f>IF(MOD(D7252,2)=0,"EVEN","ODD")</f>
        <v>EVEN</v>
      </c>
      <c r="F7252" t="str">
        <f>IF(D7252&lt;=18,"LOW (1-18)","HIGH (19-36)")</f>
        <v>HIGH (19-36)</v>
      </c>
      <c r="G7252">
        <f>INT((D7252-1)/6)+1</f>
        <v>4</v>
      </c>
      <c r="H7252">
        <f>MOD(D7252-1,6)+1</f>
        <v>4</v>
      </c>
      <c r="I7252">
        <f>37-D7252</f>
        <v>15</v>
      </c>
      <c r="J7252">
        <f>ABS(D7252-D7253)</f>
        <v>17</v>
      </c>
      <c r="K7252">
        <f>AVERAGE(D7252:D7256)</f>
        <v>22</v>
      </c>
      <c r="L7252">
        <f>AVERAGE(D7252:D7271)</f>
        <v>22</v>
      </c>
      <c r="M7252">
        <f>K7252-L7252</f>
        <v>0</v>
      </c>
      <c r="N7252" t="str">
        <f>IF(K7252&gt;L7252,"HIGH ZONE BIAS",IF(K7252&lt;L7252,"LOW ZONE BIAS","EQUILIBRIUM"))</f>
        <v>EQUILIBRIUM</v>
      </c>
    </row>
    <row r="7253">
      <c r="A7253">
        <v>20318</v>
      </c>
      <c r="B7253" t="str">
        <v>2020-10-14</v>
      </c>
      <c r="C7253" t="str">
        <v>Morning</v>
      </c>
      <c r="D7253">
        <v>5</v>
      </c>
      <c r="E7253" t="str">
        <f>IF(MOD(D7253,2)=0,"EVEN","ODD")</f>
        <v>ODD</v>
      </c>
      <c r="F7253" t="str">
        <f>IF(D7253&lt;=18,"LOW (1-18)","HIGH (19-36)")</f>
        <v>LOW (1-18)</v>
      </c>
      <c r="G7253">
        <f>INT((D7253-1)/6)+1</f>
        <v>1</v>
      </c>
      <c r="H7253">
        <f>MOD(D7253-1,6)+1</f>
        <v>5</v>
      </c>
      <c r="I7253">
        <f>37-D7253</f>
        <v>32</v>
      </c>
      <c r="J7253">
        <f>ABS(D7253-D7254)</f>
        <v>23</v>
      </c>
      <c r="K7253">
        <f>AVERAGE(D7253:D7257)</f>
        <v>5</v>
      </c>
      <c r="L7253">
        <f>AVERAGE(D7253:D7272)</f>
        <v>5</v>
      </c>
      <c r="M7253">
        <f>K7253-L7253</f>
        <v>0</v>
      </c>
      <c r="N7253" t="str">
        <f>IF(K7253&gt;L7253,"HIGH ZONE BIAS",IF(K7253&lt;L7253,"LOW ZONE BIAS","EQUILIBRIUM"))</f>
        <v>EQUILIBRIUM</v>
      </c>
    </row>
    <row r="7254">
      <c r="A7254">
        <v>20317</v>
      </c>
      <c r="B7254" t="str">
        <v>2020-10-13</v>
      </c>
      <c r="C7254" t="str">
        <v>Evening</v>
      </c>
      <c r="D7254">
        <v>28</v>
      </c>
      <c r="E7254" t="str">
        <f>IF(MOD(D7254,2)=0,"EVEN","ODD")</f>
        <v>EVEN</v>
      </c>
      <c r="F7254" t="str">
        <f>IF(D7254&lt;=18,"LOW (1-18)","HIGH (19-36)")</f>
        <v>HIGH (19-36)</v>
      </c>
      <c r="G7254">
        <f>INT((D7254-1)/6)+1</f>
        <v>5</v>
      </c>
      <c r="H7254">
        <f>MOD(D7254-1,6)+1</f>
        <v>4</v>
      </c>
      <c r="I7254">
        <f>37-D7254</f>
        <v>9</v>
      </c>
      <c r="J7254">
        <f>ABS(D7254-D7255)</f>
        <v>11</v>
      </c>
      <c r="K7254">
        <f>AVERAGE(D7254:D7258)</f>
        <v>28</v>
      </c>
      <c r="L7254">
        <f>AVERAGE(D7254:D7273)</f>
        <v>28</v>
      </c>
      <c r="M7254">
        <f>K7254-L7254</f>
        <v>0</v>
      </c>
      <c r="N7254" t="str">
        <f>IF(K7254&gt;L7254,"HIGH ZONE BIAS",IF(K7254&lt;L7254,"LOW ZONE BIAS","EQUILIBRIUM"))</f>
        <v>EQUILIBRIUM</v>
      </c>
    </row>
    <row r="7255">
      <c r="A7255">
        <v>20316</v>
      </c>
      <c r="B7255" t="str">
        <v>2020-10-13</v>
      </c>
      <c r="C7255" t="str">
        <v>Afternoon</v>
      </c>
      <c r="D7255">
        <v>17</v>
      </c>
      <c r="E7255" t="str">
        <f>IF(MOD(D7255,2)=0,"EVEN","ODD")</f>
        <v>ODD</v>
      </c>
      <c r="F7255" t="str">
        <f>IF(D7255&lt;=18,"LOW (1-18)","HIGH (19-36)")</f>
        <v>LOW (1-18)</v>
      </c>
      <c r="G7255">
        <f>INT((D7255-1)/6)+1</f>
        <v>3</v>
      </c>
      <c r="H7255">
        <f>MOD(D7255-1,6)+1</f>
        <v>5</v>
      </c>
      <c r="I7255">
        <f>37-D7255</f>
        <v>20</v>
      </c>
      <c r="J7255">
        <f>ABS(D7255-D7256)</f>
        <v>6</v>
      </c>
      <c r="K7255">
        <f>AVERAGE(D7255:D7259)</f>
        <v>17</v>
      </c>
      <c r="L7255">
        <f>AVERAGE(D7255:D7274)</f>
        <v>17</v>
      </c>
      <c r="M7255">
        <f>K7255-L7255</f>
        <v>0</v>
      </c>
      <c r="N7255" t="str">
        <f>IF(K7255&gt;L7255,"HIGH ZONE BIAS",IF(K7255&lt;L7255,"LOW ZONE BIAS","EQUILIBRIUM"))</f>
        <v>EQUILIBRIUM</v>
      </c>
    </row>
    <row r="7256">
      <c r="A7256">
        <v>20315</v>
      </c>
      <c r="B7256" t="str">
        <v>2020-10-13</v>
      </c>
      <c r="C7256" t="str">
        <v>Midday</v>
      </c>
      <c r="D7256">
        <v>23</v>
      </c>
      <c r="E7256" t="str">
        <f>IF(MOD(D7256,2)=0,"EVEN","ODD")</f>
        <v>ODD</v>
      </c>
      <c r="F7256" t="str">
        <f>IF(D7256&lt;=18,"LOW (1-18)","HIGH (19-36)")</f>
        <v>HIGH (19-36)</v>
      </c>
      <c r="G7256">
        <f>INT((D7256-1)/6)+1</f>
        <v>4</v>
      </c>
      <c r="H7256">
        <f>MOD(D7256-1,6)+1</f>
        <v>5</v>
      </c>
      <c r="I7256">
        <f>37-D7256</f>
        <v>14</v>
      </c>
      <c r="J7256">
        <f>ABS(D7256-D7257)</f>
        <v>5</v>
      </c>
      <c r="K7256">
        <f>AVERAGE(D7256:D7260)</f>
        <v>23</v>
      </c>
      <c r="L7256">
        <f>AVERAGE(D7256:D7275)</f>
        <v>23</v>
      </c>
      <c r="M7256">
        <f>K7256-L7256</f>
        <v>0</v>
      </c>
      <c r="N7256" t="str">
        <f>IF(K7256&gt;L7256,"HIGH ZONE BIAS",IF(K7256&lt;L7256,"LOW ZONE BIAS","EQUILIBRIUM"))</f>
        <v>EQUILIBRIUM</v>
      </c>
    </row>
    <row r="7257">
      <c r="A7257">
        <v>20314</v>
      </c>
      <c r="B7257" t="str">
        <v>2020-10-13</v>
      </c>
      <c r="C7257" t="str">
        <v>Morning</v>
      </c>
      <c r="D7257">
        <v>28</v>
      </c>
      <c r="E7257" t="str">
        <f>IF(MOD(D7257,2)=0,"EVEN","ODD")</f>
        <v>EVEN</v>
      </c>
      <c r="F7257" t="str">
        <f>IF(D7257&lt;=18,"LOW (1-18)","HIGH (19-36)")</f>
        <v>HIGH (19-36)</v>
      </c>
      <c r="G7257">
        <f>INT((D7257-1)/6)+1</f>
        <v>5</v>
      </c>
      <c r="H7257">
        <f>MOD(D7257-1,6)+1</f>
        <v>4</v>
      </c>
      <c r="I7257">
        <f>37-D7257</f>
        <v>9</v>
      </c>
      <c r="J7257">
        <f>ABS(D7257-D7258)</f>
        <v>5</v>
      </c>
      <c r="K7257">
        <f>AVERAGE(D7257:D7261)</f>
        <v>28</v>
      </c>
      <c r="L7257">
        <f>AVERAGE(D7257:D7276)</f>
        <v>28</v>
      </c>
      <c r="M7257">
        <f>K7257-L7257</f>
        <v>0</v>
      </c>
      <c r="N7257" t="str">
        <f>IF(K7257&gt;L7257,"HIGH ZONE BIAS",IF(K7257&lt;L7257,"LOW ZONE BIAS","EQUILIBRIUM"))</f>
        <v>EQUILIBRIUM</v>
      </c>
    </row>
    <row r="7258">
      <c r="A7258">
        <v>20313</v>
      </c>
      <c r="B7258" t="str">
        <v>2020-10-12</v>
      </c>
      <c r="C7258" t="str">
        <v>Evening</v>
      </c>
      <c r="D7258">
        <v>33</v>
      </c>
      <c r="E7258" t="str">
        <f>IF(MOD(D7258,2)=0,"EVEN","ODD")</f>
        <v>ODD</v>
      </c>
      <c r="F7258" t="str">
        <f>IF(D7258&lt;=18,"LOW (1-18)","HIGH (19-36)")</f>
        <v>HIGH (19-36)</v>
      </c>
      <c r="G7258">
        <f>INT((D7258-1)/6)+1</f>
        <v>6</v>
      </c>
      <c r="H7258">
        <f>MOD(D7258-1,6)+1</f>
        <v>3</v>
      </c>
      <c r="I7258">
        <f>37-D7258</f>
        <v>4</v>
      </c>
      <c r="J7258">
        <f>ABS(D7258-D7259)</f>
        <v>25</v>
      </c>
      <c r="K7258">
        <f>AVERAGE(D7258:D7262)</f>
        <v>33</v>
      </c>
      <c r="L7258">
        <f>AVERAGE(D7258:D7277)</f>
        <v>33</v>
      </c>
      <c r="M7258">
        <f>K7258-L7258</f>
        <v>0</v>
      </c>
      <c r="N7258" t="str">
        <f>IF(K7258&gt;L7258,"HIGH ZONE BIAS",IF(K7258&lt;L7258,"LOW ZONE BIAS","EQUILIBRIUM"))</f>
        <v>EQUILIBRIUM</v>
      </c>
    </row>
    <row r="7259">
      <c r="A7259">
        <v>20312</v>
      </c>
      <c r="B7259" t="str">
        <v>2020-10-12</v>
      </c>
      <c r="C7259" t="str">
        <v>Afternoon</v>
      </c>
      <c r="D7259">
        <v>8</v>
      </c>
      <c r="E7259" t="str">
        <f>IF(MOD(D7259,2)=0,"EVEN","ODD")</f>
        <v>EVEN</v>
      </c>
      <c r="F7259" t="str">
        <f>IF(D7259&lt;=18,"LOW (1-18)","HIGH (19-36)")</f>
        <v>LOW (1-18)</v>
      </c>
      <c r="G7259">
        <f>INT((D7259-1)/6)+1</f>
        <v>2</v>
      </c>
      <c r="H7259">
        <f>MOD(D7259-1,6)+1</f>
        <v>2</v>
      </c>
      <c r="I7259">
        <f>37-D7259</f>
        <v>29</v>
      </c>
      <c r="J7259">
        <f>ABS(D7259-D7260)</f>
        <v>21</v>
      </c>
      <c r="K7259">
        <f>AVERAGE(D7259:D7263)</f>
        <v>8</v>
      </c>
      <c r="L7259">
        <f>AVERAGE(D7259:D7278)</f>
        <v>8</v>
      </c>
      <c r="M7259">
        <f>K7259-L7259</f>
        <v>0</v>
      </c>
      <c r="N7259" t="str">
        <f>IF(K7259&gt;L7259,"HIGH ZONE BIAS",IF(K7259&lt;L7259,"LOW ZONE BIAS","EQUILIBRIUM"))</f>
        <v>EQUILIBRIUM</v>
      </c>
    </row>
    <row r="7260">
      <c r="A7260">
        <v>20311</v>
      </c>
      <c r="B7260" t="str">
        <v>2020-10-12</v>
      </c>
      <c r="C7260" t="str">
        <v>Midday</v>
      </c>
      <c r="D7260">
        <v>29</v>
      </c>
      <c r="E7260" t="str">
        <f>IF(MOD(D7260,2)=0,"EVEN","ODD")</f>
        <v>ODD</v>
      </c>
      <c r="F7260" t="str">
        <f>IF(D7260&lt;=18,"LOW (1-18)","HIGH (19-36)")</f>
        <v>HIGH (19-36)</v>
      </c>
      <c r="G7260">
        <f>INT((D7260-1)/6)+1</f>
        <v>5</v>
      </c>
      <c r="H7260">
        <f>MOD(D7260-1,6)+1</f>
        <v>5</v>
      </c>
      <c r="I7260">
        <f>37-D7260</f>
        <v>8</v>
      </c>
      <c r="J7260">
        <f>ABS(D7260-D7261)</f>
        <v>4</v>
      </c>
      <c r="K7260">
        <f>AVERAGE(D7260:D7264)</f>
        <v>29</v>
      </c>
      <c r="L7260">
        <f>AVERAGE(D7260:D7279)</f>
        <v>29</v>
      </c>
      <c r="M7260">
        <f>K7260-L7260</f>
        <v>0</v>
      </c>
      <c r="N7260" t="str">
        <f>IF(K7260&gt;L7260,"HIGH ZONE BIAS",IF(K7260&lt;L7260,"LOW ZONE BIAS","EQUILIBRIUM"))</f>
        <v>EQUILIBRIUM</v>
      </c>
    </row>
    <row r="7261">
      <c r="A7261">
        <v>20310</v>
      </c>
      <c r="B7261" t="str">
        <v>2020-10-12</v>
      </c>
      <c r="C7261" t="str">
        <v>Morning</v>
      </c>
      <c r="D7261">
        <v>25</v>
      </c>
      <c r="E7261" t="str">
        <f>IF(MOD(D7261,2)=0,"EVEN","ODD")</f>
        <v>ODD</v>
      </c>
      <c r="F7261" t="str">
        <f>IF(D7261&lt;=18,"LOW (1-18)","HIGH (19-36)")</f>
        <v>HIGH (19-36)</v>
      </c>
      <c r="G7261">
        <f>INT((D7261-1)/6)+1</f>
        <v>5</v>
      </c>
      <c r="H7261">
        <f>MOD(D7261-1,6)+1</f>
        <v>1</v>
      </c>
      <c r="I7261">
        <f>37-D7261</f>
        <v>12</v>
      </c>
      <c r="J7261">
        <f>ABS(D7261-D7262)</f>
        <v>20</v>
      </c>
      <c r="K7261">
        <f>AVERAGE(D7261:D7265)</f>
        <v>25</v>
      </c>
      <c r="L7261">
        <f>AVERAGE(D7261:D7280)</f>
        <v>25</v>
      </c>
      <c r="M7261">
        <f>K7261-L7261</f>
        <v>0</v>
      </c>
      <c r="N7261" t="str">
        <f>IF(K7261&gt;L7261,"HIGH ZONE BIAS",IF(K7261&lt;L7261,"LOW ZONE BIAS","EQUILIBRIUM"))</f>
        <v>EQUILIBRIUM</v>
      </c>
    </row>
    <row r="7262">
      <c r="A7262">
        <v>20309</v>
      </c>
      <c r="B7262" t="str">
        <v>2020-10-10</v>
      </c>
      <c r="C7262" t="str">
        <v>Evening</v>
      </c>
      <c r="D7262">
        <v>5</v>
      </c>
      <c r="E7262" t="str">
        <f>IF(MOD(D7262,2)=0,"EVEN","ODD")</f>
        <v>ODD</v>
      </c>
      <c r="F7262" t="str">
        <f>IF(D7262&lt;=18,"LOW (1-18)","HIGH (19-36)")</f>
        <v>LOW (1-18)</v>
      </c>
      <c r="G7262">
        <f>INT((D7262-1)/6)+1</f>
        <v>1</v>
      </c>
      <c r="H7262">
        <f>MOD(D7262-1,6)+1</f>
        <v>5</v>
      </c>
      <c r="I7262">
        <f>37-D7262</f>
        <v>32</v>
      </c>
      <c r="J7262">
        <f>ABS(D7262-D7263)</f>
        <v>7</v>
      </c>
      <c r="K7262">
        <f>AVERAGE(D7262:D7266)</f>
        <v>5</v>
      </c>
      <c r="L7262">
        <f>AVERAGE(D7262:D7281)</f>
        <v>5</v>
      </c>
      <c r="M7262">
        <f>K7262-L7262</f>
        <v>0</v>
      </c>
      <c r="N7262" t="str">
        <f>IF(K7262&gt;L7262,"HIGH ZONE BIAS",IF(K7262&lt;L7262,"LOW ZONE BIAS","EQUILIBRIUM"))</f>
        <v>EQUILIBRIUM</v>
      </c>
    </row>
    <row r="7263">
      <c r="A7263">
        <v>20308</v>
      </c>
      <c r="B7263" t="str">
        <v>2020-10-10</v>
      </c>
      <c r="C7263" t="str">
        <v>Afternoon</v>
      </c>
      <c r="D7263">
        <v>12</v>
      </c>
      <c r="E7263" t="str">
        <f>IF(MOD(D7263,2)=0,"EVEN","ODD")</f>
        <v>EVEN</v>
      </c>
      <c r="F7263" t="str">
        <f>IF(D7263&lt;=18,"LOW (1-18)","HIGH (19-36)")</f>
        <v>LOW (1-18)</v>
      </c>
      <c r="G7263">
        <f>INT((D7263-1)/6)+1</f>
        <v>2</v>
      </c>
      <c r="H7263">
        <f>MOD(D7263-1,6)+1</f>
        <v>6</v>
      </c>
      <c r="I7263">
        <f>37-D7263</f>
        <v>25</v>
      </c>
      <c r="J7263">
        <f>ABS(D7263-D7264)</f>
        <v>10</v>
      </c>
      <c r="K7263">
        <f>AVERAGE(D7263:D7267)</f>
        <v>12</v>
      </c>
      <c r="L7263">
        <f>AVERAGE(D7263:D7282)</f>
        <v>12</v>
      </c>
      <c r="M7263">
        <f>K7263-L7263</f>
        <v>0</v>
      </c>
      <c r="N7263" t="str">
        <f>IF(K7263&gt;L7263,"HIGH ZONE BIAS",IF(K7263&lt;L7263,"LOW ZONE BIAS","EQUILIBRIUM"))</f>
        <v>EQUILIBRIUM</v>
      </c>
    </row>
    <row r="7264">
      <c r="A7264">
        <v>20307</v>
      </c>
      <c r="B7264" t="str">
        <v>2020-10-10</v>
      </c>
      <c r="C7264" t="str">
        <v>Midday</v>
      </c>
      <c r="D7264">
        <v>2</v>
      </c>
      <c r="E7264" t="str">
        <f>IF(MOD(D7264,2)=0,"EVEN","ODD")</f>
        <v>EVEN</v>
      </c>
      <c r="F7264" t="str">
        <f>IF(D7264&lt;=18,"LOW (1-18)","HIGH (19-36)")</f>
        <v>LOW (1-18)</v>
      </c>
      <c r="G7264">
        <f>INT((D7264-1)/6)+1</f>
        <v>1</v>
      </c>
      <c r="H7264">
        <f>MOD(D7264-1,6)+1</f>
        <v>2</v>
      </c>
      <c r="I7264">
        <f>37-D7264</f>
        <v>35</v>
      </c>
      <c r="J7264">
        <f>ABS(D7264-D7265)</f>
        <v>21</v>
      </c>
      <c r="K7264">
        <f>AVERAGE(D7264:D7268)</f>
        <v>2</v>
      </c>
      <c r="L7264">
        <f>AVERAGE(D7264:D7283)</f>
        <v>2</v>
      </c>
      <c r="M7264">
        <f>K7264-L7264</f>
        <v>0</v>
      </c>
      <c r="N7264" t="str">
        <f>IF(K7264&gt;L7264,"HIGH ZONE BIAS",IF(K7264&lt;L7264,"LOW ZONE BIAS","EQUILIBRIUM"))</f>
        <v>EQUILIBRIUM</v>
      </c>
    </row>
    <row r="7265">
      <c r="A7265">
        <v>20306</v>
      </c>
      <c r="B7265" t="str">
        <v>2020-10-10</v>
      </c>
      <c r="C7265" t="str">
        <v>Morning</v>
      </c>
      <c r="D7265">
        <v>23</v>
      </c>
      <c r="E7265" t="str">
        <f>IF(MOD(D7265,2)=0,"EVEN","ODD")</f>
        <v>ODD</v>
      </c>
      <c r="F7265" t="str">
        <f>IF(D7265&lt;=18,"LOW (1-18)","HIGH (19-36)")</f>
        <v>HIGH (19-36)</v>
      </c>
      <c r="G7265">
        <f>INT((D7265-1)/6)+1</f>
        <v>4</v>
      </c>
      <c r="H7265">
        <f>MOD(D7265-1,6)+1</f>
        <v>5</v>
      </c>
      <c r="I7265">
        <f>37-D7265</f>
        <v>14</v>
      </c>
      <c r="J7265">
        <f>ABS(D7265-D7266)</f>
        <v>13</v>
      </c>
      <c r="K7265">
        <f>AVERAGE(D7265:D7269)</f>
        <v>23</v>
      </c>
      <c r="L7265">
        <f>AVERAGE(D7265:D7284)</f>
        <v>23</v>
      </c>
      <c r="M7265">
        <f>K7265-L7265</f>
        <v>0</v>
      </c>
      <c r="N7265" t="str">
        <f>IF(K7265&gt;L7265,"HIGH ZONE BIAS",IF(K7265&lt;L7265,"LOW ZONE BIAS","EQUILIBRIUM"))</f>
        <v>EQUILIBRIUM</v>
      </c>
    </row>
    <row r="7266">
      <c r="A7266">
        <v>20305</v>
      </c>
      <c r="B7266" t="str">
        <v>2020-10-09</v>
      </c>
      <c r="C7266" t="str">
        <v>Evening</v>
      </c>
      <c r="D7266">
        <v>10</v>
      </c>
      <c r="E7266" t="str">
        <f>IF(MOD(D7266,2)=0,"EVEN","ODD")</f>
        <v>EVEN</v>
      </c>
      <c r="F7266" t="str">
        <f>IF(D7266&lt;=18,"LOW (1-18)","HIGH (19-36)")</f>
        <v>LOW (1-18)</v>
      </c>
      <c r="G7266">
        <f>INT((D7266-1)/6)+1</f>
        <v>2</v>
      </c>
      <c r="H7266">
        <f>MOD(D7266-1,6)+1</f>
        <v>4</v>
      </c>
      <c r="I7266">
        <f>37-D7266</f>
        <v>27</v>
      </c>
      <c r="J7266">
        <f>ABS(D7266-D7267)</f>
        <v>4</v>
      </c>
      <c r="K7266">
        <f>AVERAGE(D7266:D7270)</f>
        <v>10</v>
      </c>
      <c r="L7266">
        <f>AVERAGE(D7266:D7285)</f>
        <v>10</v>
      </c>
      <c r="M7266">
        <f>K7266-L7266</f>
        <v>0</v>
      </c>
      <c r="N7266" t="str">
        <f>IF(K7266&gt;L7266,"HIGH ZONE BIAS",IF(K7266&lt;L7266,"LOW ZONE BIAS","EQUILIBRIUM"))</f>
        <v>EQUILIBRIUM</v>
      </c>
    </row>
    <row r="7267">
      <c r="A7267">
        <v>20304</v>
      </c>
      <c r="B7267" t="str">
        <v>2020-10-09</v>
      </c>
      <c r="C7267" t="str">
        <v>Afternoon</v>
      </c>
      <c r="D7267">
        <v>14</v>
      </c>
      <c r="E7267" t="str">
        <f>IF(MOD(D7267,2)=0,"EVEN","ODD")</f>
        <v>EVEN</v>
      </c>
      <c r="F7267" t="str">
        <f>IF(D7267&lt;=18,"LOW (1-18)","HIGH (19-36)")</f>
        <v>LOW (1-18)</v>
      </c>
      <c r="G7267">
        <f>INT((D7267-1)/6)+1</f>
        <v>3</v>
      </c>
      <c r="H7267">
        <f>MOD(D7267-1,6)+1</f>
        <v>2</v>
      </c>
      <c r="I7267">
        <f>37-D7267</f>
        <v>23</v>
      </c>
      <c r="J7267">
        <f>ABS(D7267-D7268)</f>
        <v>14</v>
      </c>
      <c r="K7267">
        <f>AVERAGE(D7267:D7271)</f>
        <v>14</v>
      </c>
      <c r="L7267">
        <f>AVERAGE(D7267:D7286)</f>
        <v>14</v>
      </c>
      <c r="M7267">
        <f>K7267-L7267</f>
        <v>0</v>
      </c>
      <c r="N7267" t="str">
        <f>IF(K7267&gt;L7267,"HIGH ZONE BIAS",IF(K7267&lt;L7267,"LOW ZONE BIAS","EQUILIBRIUM"))</f>
        <v>EQUILIBRIUM</v>
      </c>
    </row>
    <row r="7268">
      <c r="A7268">
        <v>20303</v>
      </c>
      <c r="B7268" t="str">
        <v>2020-10-09</v>
      </c>
      <c r="C7268" t="str">
        <v>Midday</v>
      </c>
      <c r="D7268">
        <v>28</v>
      </c>
      <c r="E7268" t="str">
        <f>IF(MOD(D7268,2)=0,"EVEN","ODD")</f>
        <v>EVEN</v>
      </c>
      <c r="F7268" t="str">
        <f>IF(D7268&lt;=18,"LOW (1-18)","HIGH (19-36)")</f>
        <v>HIGH (19-36)</v>
      </c>
      <c r="G7268">
        <f>INT((D7268-1)/6)+1</f>
        <v>5</v>
      </c>
      <c r="H7268">
        <f>MOD(D7268-1,6)+1</f>
        <v>4</v>
      </c>
      <c r="I7268">
        <f>37-D7268</f>
        <v>9</v>
      </c>
      <c r="J7268">
        <f>ABS(D7268-D7269)</f>
        <v>24</v>
      </c>
      <c r="K7268">
        <f>AVERAGE(D7268:D7272)</f>
        <v>28</v>
      </c>
      <c r="L7268">
        <f>AVERAGE(D7268:D7287)</f>
        <v>28</v>
      </c>
      <c r="M7268">
        <f>K7268-L7268</f>
        <v>0</v>
      </c>
      <c r="N7268" t="str">
        <f>IF(K7268&gt;L7268,"HIGH ZONE BIAS",IF(K7268&lt;L7268,"LOW ZONE BIAS","EQUILIBRIUM"))</f>
        <v>EQUILIBRIUM</v>
      </c>
    </row>
    <row r="7269">
      <c r="A7269">
        <v>20302</v>
      </c>
      <c r="B7269" t="str">
        <v>2020-10-09</v>
      </c>
      <c r="C7269" t="str">
        <v>Morning</v>
      </c>
      <c r="D7269">
        <v>4</v>
      </c>
      <c r="E7269" t="str">
        <f>IF(MOD(D7269,2)=0,"EVEN","ODD")</f>
        <v>EVEN</v>
      </c>
      <c r="F7269" t="str">
        <f>IF(D7269&lt;=18,"LOW (1-18)","HIGH (19-36)")</f>
        <v>LOW (1-18)</v>
      </c>
      <c r="G7269">
        <f>INT((D7269-1)/6)+1</f>
        <v>1</v>
      </c>
      <c r="H7269">
        <f>MOD(D7269-1,6)+1</f>
        <v>4</v>
      </c>
      <c r="I7269">
        <f>37-D7269</f>
        <v>33</v>
      </c>
      <c r="J7269">
        <f>ABS(D7269-D7270)</f>
        <v>15</v>
      </c>
      <c r="K7269">
        <f>AVERAGE(D7269:D7273)</f>
        <v>4</v>
      </c>
      <c r="L7269">
        <f>AVERAGE(D7269:D7288)</f>
        <v>4</v>
      </c>
      <c r="M7269">
        <f>K7269-L7269</f>
        <v>0</v>
      </c>
      <c r="N7269" t="str">
        <f>IF(K7269&gt;L7269,"HIGH ZONE BIAS",IF(K7269&lt;L7269,"LOW ZONE BIAS","EQUILIBRIUM"))</f>
        <v>EQUILIBRIUM</v>
      </c>
    </row>
    <row r="7270">
      <c r="A7270">
        <v>20301</v>
      </c>
      <c r="B7270" t="str">
        <v>2020-10-08</v>
      </c>
      <c r="C7270" t="str">
        <v>Evening</v>
      </c>
      <c r="D7270">
        <v>19</v>
      </c>
      <c r="E7270" t="str">
        <f>IF(MOD(D7270,2)=0,"EVEN","ODD")</f>
        <v>ODD</v>
      </c>
      <c r="F7270" t="str">
        <f>IF(D7270&lt;=18,"LOW (1-18)","HIGH (19-36)")</f>
        <v>HIGH (19-36)</v>
      </c>
      <c r="G7270">
        <f>INT((D7270-1)/6)+1</f>
        <v>4</v>
      </c>
      <c r="H7270">
        <f>MOD(D7270-1,6)+1</f>
        <v>1</v>
      </c>
      <c r="I7270">
        <f>37-D7270</f>
        <v>18</v>
      </c>
      <c r="J7270">
        <f>ABS(D7270-D7271)</f>
        <v>0</v>
      </c>
      <c r="K7270">
        <f>AVERAGE(D7270:D7274)</f>
        <v>19</v>
      </c>
      <c r="L7270">
        <f>AVERAGE(D7270:D7289)</f>
        <v>19</v>
      </c>
      <c r="M7270">
        <f>K7270-L7270</f>
        <v>0</v>
      </c>
      <c r="N7270" t="str">
        <f>IF(K7270&gt;L7270,"HIGH ZONE BIAS",IF(K7270&lt;L7270,"LOW ZONE BIAS","EQUILIBRIUM"))</f>
        <v>EQUILIBRIUM</v>
      </c>
    </row>
    <row r="7271">
      <c r="A7271">
        <v>20300</v>
      </c>
      <c r="B7271" t="str">
        <v>2020-10-08</v>
      </c>
      <c r="C7271" t="str">
        <v>Afternoon</v>
      </c>
      <c r="D7271">
        <v>19</v>
      </c>
      <c r="E7271" t="str">
        <f>IF(MOD(D7271,2)=0,"EVEN","ODD")</f>
        <v>ODD</v>
      </c>
      <c r="F7271" t="str">
        <f>IF(D7271&lt;=18,"LOW (1-18)","HIGH (19-36)")</f>
        <v>HIGH (19-36)</v>
      </c>
      <c r="G7271">
        <f>INT((D7271-1)/6)+1</f>
        <v>4</v>
      </c>
      <c r="H7271">
        <f>MOD(D7271-1,6)+1</f>
        <v>1</v>
      </c>
      <c r="I7271">
        <f>37-D7271</f>
        <v>18</v>
      </c>
      <c r="J7271">
        <f>ABS(D7271-D7272)</f>
        <v>4</v>
      </c>
      <c r="K7271">
        <f>AVERAGE(D7271:D7275)</f>
        <v>19</v>
      </c>
      <c r="L7271">
        <f>AVERAGE(D7271:D7290)</f>
        <v>19</v>
      </c>
      <c r="M7271">
        <f>K7271-L7271</f>
        <v>0</v>
      </c>
      <c r="N7271" t="str">
        <f>IF(K7271&gt;L7271,"HIGH ZONE BIAS",IF(K7271&lt;L7271,"LOW ZONE BIAS","EQUILIBRIUM"))</f>
        <v>EQUILIBRIUM</v>
      </c>
    </row>
    <row r="7272">
      <c r="A7272">
        <v>20299</v>
      </c>
      <c r="B7272" t="str">
        <v>2020-10-08</v>
      </c>
      <c r="C7272" t="str">
        <v>Midday</v>
      </c>
      <c r="D7272">
        <v>23</v>
      </c>
      <c r="E7272" t="str">
        <f>IF(MOD(D7272,2)=0,"EVEN","ODD")</f>
        <v>ODD</v>
      </c>
      <c r="F7272" t="str">
        <f>IF(D7272&lt;=18,"LOW (1-18)","HIGH (19-36)")</f>
        <v>HIGH (19-36)</v>
      </c>
      <c r="G7272">
        <f>INT((D7272-1)/6)+1</f>
        <v>4</v>
      </c>
      <c r="H7272">
        <f>MOD(D7272-1,6)+1</f>
        <v>5</v>
      </c>
      <c r="I7272">
        <f>37-D7272</f>
        <v>14</v>
      </c>
      <c r="J7272">
        <f>ABS(D7272-D7273)</f>
        <v>8</v>
      </c>
      <c r="K7272">
        <f>AVERAGE(D7272:D7276)</f>
        <v>23</v>
      </c>
      <c r="L7272">
        <f>AVERAGE(D7272:D7291)</f>
        <v>23</v>
      </c>
      <c r="M7272">
        <f>K7272-L7272</f>
        <v>0</v>
      </c>
      <c r="N7272" t="str">
        <f>IF(K7272&gt;L7272,"HIGH ZONE BIAS",IF(K7272&lt;L7272,"LOW ZONE BIAS","EQUILIBRIUM"))</f>
        <v>EQUILIBRIUM</v>
      </c>
    </row>
    <row r="7273">
      <c r="A7273">
        <v>20298</v>
      </c>
      <c r="B7273" t="str">
        <v>2020-10-08</v>
      </c>
      <c r="C7273" t="str">
        <v>Morning</v>
      </c>
      <c r="D7273">
        <v>31</v>
      </c>
      <c r="E7273" t="str">
        <f>IF(MOD(D7273,2)=0,"EVEN","ODD")</f>
        <v>ODD</v>
      </c>
      <c r="F7273" t="str">
        <f>IF(D7273&lt;=18,"LOW (1-18)","HIGH (19-36)")</f>
        <v>HIGH (19-36)</v>
      </c>
      <c r="G7273">
        <f>INT((D7273-1)/6)+1</f>
        <v>6</v>
      </c>
      <c r="H7273">
        <f>MOD(D7273-1,6)+1</f>
        <v>1</v>
      </c>
      <c r="I7273">
        <f>37-D7273</f>
        <v>6</v>
      </c>
      <c r="J7273">
        <f>ABS(D7273-D7274)</f>
        <v>16</v>
      </c>
      <c r="K7273">
        <f>AVERAGE(D7273:D7277)</f>
        <v>31</v>
      </c>
      <c r="L7273">
        <f>AVERAGE(D7273:D7292)</f>
        <v>31</v>
      </c>
      <c r="M7273">
        <f>K7273-L7273</f>
        <v>0</v>
      </c>
      <c r="N7273" t="str">
        <f>IF(K7273&gt;L7273,"HIGH ZONE BIAS",IF(K7273&lt;L7273,"LOW ZONE BIAS","EQUILIBRIUM"))</f>
        <v>EQUILIBRIUM</v>
      </c>
    </row>
    <row r="7274">
      <c r="A7274">
        <v>20297</v>
      </c>
      <c r="B7274" t="str">
        <v>2020-10-07</v>
      </c>
      <c r="C7274" t="str">
        <v>Evening</v>
      </c>
      <c r="D7274">
        <v>15</v>
      </c>
      <c r="E7274" t="str">
        <f>IF(MOD(D7274,2)=0,"EVEN","ODD")</f>
        <v>ODD</v>
      </c>
      <c r="F7274" t="str">
        <f>IF(D7274&lt;=18,"LOW (1-18)","HIGH (19-36)")</f>
        <v>LOW (1-18)</v>
      </c>
      <c r="G7274">
        <f>INT((D7274-1)/6)+1</f>
        <v>3</v>
      </c>
      <c r="H7274">
        <f>MOD(D7274-1,6)+1</f>
        <v>3</v>
      </c>
      <c r="I7274">
        <f>37-D7274</f>
        <v>22</v>
      </c>
      <c r="J7274">
        <f>ABS(D7274-D7275)</f>
        <v>16</v>
      </c>
      <c r="K7274">
        <f>AVERAGE(D7274:D7278)</f>
        <v>15</v>
      </c>
      <c r="L7274">
        <f>AVERAGE(D7274:D7293)</f>
        <v>15</v>
      </c>
      <c r="M7274">
        <f>K7274-L7274</f>
        <v>0</v>
      </c>
      <c r="N7274" t="str">
        <f>IF(K7274&gt;L7274,"HIGH ZONE BIAS",IF(K7274&lt;L7274,"LOW ZONE BIAS","EQUILIBRIUM"))</f>
        <v>EQUILIBRIUM</v>
      </c>
    </row>
    <row r="7275">
      <c r="A7275">
        <v>20296</v>
      </c>
      <c r="B7275" t="str">
        <v>2020-10-07</v>
      </c>
      <c r="C7275" t="str">
        <v>Afternoon</v>
      </c>
      <c r="D7275">
        <v>31</v>
      </c>
      <c r="E7275" t="str">
        <f>IF(MOD(D7275,2)=0,"EVEN","ODD")</f>
        <v>ODD</v>
      </c>
      <c r="F7275" t="str">
        <f>IF(D7275&lt;=18,"LOW (1-18)","HIGH (19-36)")</f>
        <v>HIGH (19-36)</v>
      </c>
      <c r="G7275">
        <f>INT((D7275-1)/6)+1</f>
        <v>6</v>
      </c>
      <c r="H7275">
        <f>MOD(D7275-1,6)+1</f>
        <v>1</v>
      </c>
      <c r="I7275">
        <f>37-D7275</f>
        <v>6</v>
      </c>
      <c r="J7275">
        <f>ABS(D7275-D7276)</f>
        <v>2</v>
      </c>
      <c r="K7275">
        <f>AVERAGE(D7275:D7279)</f>
        <v>31</v>
      </c>
      <c r="L7275">
        <f>AVERAGE(D7275:D7294)</f>
        <v>31</v>
      </c>
      <c r="M7275">
        <f>K7275-L7275</f>
        <v>0</v>
      </c>
      <c r="N7275" t="str">
        <f>IF(K7275&gt;L7275,"HIGH ZONE BIAS",IF(K7275&lt;L7275,"LOW ZONE BIAS","EQUILIBRIUM"))</f>
        <v>EQUILIBRIUM</v>
      </c>
    </row>
    <row r="7276">
      <c r="A7276">
        <v>20295</v>
      </c>
      <c r="B7276" t="str">
        <v>2020-10-07</v>
      </c>
      <c r="C7276" t="str">
        <v>Midday</v>
      </c>
      <c r="D7276">
        <v>29</v>
      </c>
      <c r="E7276" t="str">
        <f>IF(MOD(D7276,2)=0,"EVEN","ODD")</f>
        <v>ODD</v>
      </c>
      <c r="F7276" t="str">
        <f>IF(D7276&lt;=18,"LOW (1-18)","HIGH (19-36)")</f>
        <v>HIGH (19-36)</v>
      </c>
      <c r="G7276">
        <f>INT((D7276-1)/6)+1</f>
        <v>5</v>
      </c>
      <c r="H7276">
        <f>MOD(D7276-1,6)+1</f>
        <v>5</v>
      </c>
      <c r="I7276">
        <f>37-D7276</f>
        <v>8</v>
      </c>
      <c r="J7276">
        <f>ABS(D7276-D7277)</f>
        <v>9</v>
      </c>
      <c r="K7276">
        <f>AVERAGE(D7276:D7280)</f>
        <v>29</v>
      </c>
      <c r="L7276">
        <f>AVERAGE(D7276:D7295)</f>
        <v>29</v>
      </c>
      <c r="M7276">
        <f>K7276-L7276</f>
        <v>0</v>
      </c>
      <c r="N7276" t="str">
        <f>IF(K7276&gt;L7276,"HIGH ZONE BIAS",IF(K7276&lt;L7276,"LOW ZONE BIAS","EQUILIBRIUM"))</f>
        <v>EQUILIBRIUM</v>
      </c>
    </row>
    <row r="7277">
      <c r="A7277">
        <v>20294</v>
      </c>
      <c r="B7277" t="str">
        <v>2020-10-07</v>
      </c>
      <c r="C7277" t="str">
        <v>Morning</v>
      </c>
      <c r="D7277">
        <v>20</v>
      </c>
      <c r="E7277" t="str">
        <f>IF(MOD(D7277,2)=0,"EVEN","ODD")</f>
        <v>EVEN</v>
      </c>
      <c r="F7277" t="str">
        <f>IF(D7277&lt;=18,"LOW (1-18)","HIGH (19-36)")</f>
        <v>HIGH (19-36)</v>
      </c>
      <c r="G7277">
        <f>INT((D7277-1)/6)+1</f>
        <v>4</v>
      </c>
      <c r="H7277">
        <f>MOD(D7277-1,6)+1</f>
        <v>2</v>
      </c>
      <c r="I7277">
        <f>37-D7277</f>
        <v>17</v>
      </c>
      <c r="J7277">
        <f>ABS(D7277-D7278)</f>
        <v>18</v>
      </c>
      <c r="K7277">
        <f>AVERAGE(D7277:D7281)</f>
        <v>20</v>
      </c>
      <c r="L7277">
        <f>AVERAGE(D7277:D7296)</f>
        <v>20</v>
      </c>
      <c r="M7277">
        <f>K7277-L7277</f>
        <v>0</v>
      </c>
      <c r="N7277" t="str">
        <f>IF(K7277&gt;L7277,"HIGH ZONE BIAS",IF(K7277&lt;L7277,"LOW ZONE BIAS","EQUILIBRIUM"))</f>
        <v>EQUILIBRIUM</v>
      </c>
    </row>
    <row r="7278">
      <c r="A7278">
        <v>20293</v>
      </c>
      <c r="B7278" t="str">
        <v>2020-10-06</v>
      </c>
      <c r="C7278" t="str">
        <v>Evening</v>
      </c>
      <c r="D7278">
        <v>2</v>
      </c>
      <c r="E7278" t="str">
        <f>IF(MOD(D7278,2)=0,"EVEN","ODD")</f>
        <v>EVEN</v>
      </c>
      <c r="F7278" t="str">
        <f>IF(D7278&lt;=18,"LOW (1-18)","HIGH (19-36)")</f>
        <v>LOW (1-18)</v>
      </c>
      <c r="G7278">
        <f>INT((D7278-1)/6)+1</f>
        <v>1</v>
      </c>
      <c r="H7278">
        <f>MOD(D7278-1,6)+1</f>
        <v>2</v>
      </c>
      <c r="I7278">
        <f>37-D7278</f>
        <v>35</v>
      </c>
      <c r="J7278">
        <f>ABS(D7278-D7279)</f>
        <v>25</v>
      </c>
      <c r="K7278">
        <f>AVERAGE(D7278:D7282)</f>
        <v>2</v>
      </c>
      <c r="L7278">
        <f>AVERAGE(D7278:D7297)</f>
        <v>2</v>
      </c>
      <c r="M7278">
        <f>K7278-L7278</f>
        <v>0</v>
      </c>
      <c r="N7278" t="str">
        <f>IF(K7278&gt;L7278,"HIGH ZONE BIAS",IF(K7278&lt;L7278,"LOW ZONE BIAS","EQUILIBRIUM"))</f>
        <v>EQUILIBRIUM</v>
      </c>
    </row>
    <row r="7279">
      <c r="A7279">
        <v>20292</v>
      </c>
      <c r="B7279" t="str">
        <v>2020-10-06</v>
      </c>
      <c r="C7279" t="str">
        <v>Afternoon</v>
      </c>
      <c r="D7279">
        <v>27</v>
      </c>
      <c r="E7279" t="str">
        <f>IF(MOD(D7279,2)=0,"EVEN","ODD")</f>
        <v>ODD</v>
      </c>
      <c r="F7279" t="str">
        <f>IF(D7279&lt;=18,"LOW (1-18)","HIGH (19-36)")</f>
        <v>HIGH (19-36)</v>
      </c>
      <c r="G7279">
        <f>INT((D7279-1)/6)+1</f>
        <v>5</v>
      </c>
      <c r="H7279">
        <f>MOD(D7279-1,6)+1</f>
        <v>3</v>
      </c>
      <c r="I7279">
        <f>37-D7279</f>
        <v>10</v>
      </c>
      <c r="J7279">
        <f>ABS(D7279-D7280)</f>
        <v>6</v>
      </c>
      <c r="K7279">
        <f>AVERAGE(D7279:D7283)</f>
        <v>27</v>
      </c>
      <c r="L7279">
        <f>AVERAGE(D7279:D7298)</f>
        <v>27</v>
      </c>
      <c r="M7279">
        <f>K7279-L7279</f>
        <v>0</v>
      </c>
      <c r="N7279" t="str">
        <f>IF(K7279&gt;L7279,"HIGH ZONE BIAS",IF(K7279&lt;L7279,"LOW ZONE BIAS","EQUILIBRIUM"))</f>
        <v>EQUILIBRIUM</v>
      </c>
    </row>
    <row r="7280">
      <c r="A7280">
        <v>20291</v>
      </c>
      <c r="B7280" t="str">
        <v>2020-10-06</v>
      </c>
      <c r="C7280" t="str">
        <v>Midday</v>
      </c>
      <c r="D7280">
        <v>21</v>
      </c>
      <c r="E7280" t="str">
        <f>IF(MOD(D7280,2)=0,"EVEN","ODD")</f>
        <v>ODD</v>
      </c>
      <c r="F7280" t="str">
        <f>IF(D7280&lt;=18,"LOW (1-18)","HIGH (19-36)")</f>
        <v>HIGH (19-36)</v>
      </c>
      <c r="G7280">
        <f>INT((D7280-1)/6)+1</f>
        <v>4</v>
      </c>
      <c r="H7280">
        <f>MOD(D7280-1,6)+1</f>
        <v>3</v>
      </c>
      <c r="I7280">
        <f>37-D7280</f>
        <v>16</v>
      </c>
      <c r="J7280">
        <f>ABS(D7280-D7281)</f>
        <v>8</v>
      </c>
      <c r="K7280">
        <f>AVERAGE(D7280:D7284)</f>
        <v>21</v>
      </c>
      <c r="L7280">
        <f>AVERAGE(D7280:D7299)</f>
        <v>21</v>
      </c>
      <c r="M7280">
        <f>K7280-L7280</f>
        <v>0</v>
      </c>
      <c r="N7280" t="str">
        <f>IF(K7280&gt;L7280,"HIGH ZONE BIAS",IF(K7280&lt;L7280,"LOW ZONE BIAS","EQUILIBRIUM"))</f>
        <v>EQUILIBRIUM</v>
      </c>
    </row>
    <row r="7281">
      <c r="A7281">
        <v>20290</v>
      </c>
      <c r="B7281" t="str">
        <v>2020-10-06</v>
      </c>
      <c r="C7281" t="str">
        <v>Morning</v>
      </c>
      <c r="D7281">
        <v>29</v>
      </c>
      <c r="E7281" t="str">
        <f>IF(MOD(D7281,2)=0,"EVEN","ODD")</f>
        <v>ODD</v>
      </c>
      <c r="F7281" t="str">
        <f>IF(D7281&lt;=18,"LOW (1-18)","HIGH (19-36)")</f>
        <v>HIGH (19-36)</v>
      </c>
      <c r="G7281">
        <f>INT((D7281-1)/6)+1</f>
        <v>5</v>
      </c>
      <c r="H7281">
        <f>MOD(D7281-1,6)+1</f>
        <v>5</v>
      </c>
      <c r="I7281">
        <f>37-D7281</f>
        <v>8</v>
      </c>
      <c r="J7281">
        <f>ABS(D7281-D7282)</f>
        <v>5</v>
      </c>
      <c r="K7281">
        <f>AVERAGE(D7281:D7285)</f>
        <v>29</v>
      </c>
      <c r="L7281">
        <f>AVERAGE(D7281:D7300)</f>
        <v>29</v>
      </c>
      <c r="M7281">
        <f>K7281-L7281</f>
        <v>0</v>
      </c>
      <c r="N7281" t="str">
        <f>IF(K7281&gt;L7281,"HIGH ZONE BIAS",IF(K7281&lt;L7281,"LOW ZONE BIAS","EQUILIBRIUM"))</f>
        <v>EQUILIBRIUM</v>
      </c>
    </row>
    <row r="7282">
      <c r="A7282">
        <v>20289</v>
      </c>
      <c r="B7282" t="str">
        <v>2020-10-05</v>
      </c>
      <c r="C7282" t="str">
        <v>Evening</v>
      </c>
      <c r="D7282">
        <v>24</v>
      </c>
      <c r="E7282" t="str">
        <f>IF(MOD(D7282,2)=0,"EVEN","ODD")</f>
        <v>EVEN</v>
      </c>
      <c r="F7282" t="str">
        <f>IF(D7282&lt;=18,"LOW (1-18)","HIGH (19-36)")</f>
        <v>HIGH (19-36)</v>
      </c>
      <c r="G7282">
        <f>INT((D7282-1)/6)+1</f>
        <v>4</v>
      </c>
      <c r="H7282">
        <f>MOD(D7282-1,6)+1</f>
        <v>6</v>
      </c>
      <c r="I7282">
        <f>37-D7282</f>
        <v>13</v>
      </c>
      <c r="J7282">
        <f>ABS(D7282-D7283)</f>
        <v>9</v>
      </c>
      <c r="K7282">
        <f>AVERAGE(D7282:D7286)</f>
        <v>24</v>
      </c>
      <c r="L7282">
        <f>AVERAGE(D7282:D7301)</f>
        <v>24</v>
      </c>
      <c r="M7282">
        <f>K7282-L7282</f>
        <v>0</v>
      </c>
      <c r="N7282" t="str">
        <f>IF(K7282&gt;L7282,"HIGH ZONE BIAS",IF(K7282&lt;L7282,"LOW ZONE BIAS","EQUILIBRIUM"))</f>
        <v>EQUILIBRIUM</v>
      </c>
    </row>
    <row r="7283">
      <c r="A7283">
        <v>20288</v>
      </c>
      <c r="B7283" t="str">
        <v>2020-10-05</v>
      </c>
      <c r="C7283" t="str">
        <v>Afternoon</v>
      </c>
      <c r="D7283">
        <v>33</v>
      </c>
      <c r="E7283" t="str">
        <f>IF(MOD(D7283,2)=0,"EVEN","ODD")</f>
        <v>ODD</v>
      </c>
      <c r="F7283" t="str">
        <f>IF(D7283&lt;=18,"LOW (1-18)","HIGH (19-36)")</f>
        <v>HIGH (19-36)</v>
      </c>
      <c r="G7283">
        <f>INT((D7283-1)/6)+1</f>
        <v>6</v>
      </c>
      <c r="H7283">
        <f>MOD(D7283-1,6)+1</f>
        <v>3</v>
      </c>
      <c r="I7283">
        <f>37-D7283</f>
        <v>4</v>
      </c>
      <c r="J7283">
        <f>ABS(D7283-D7284)</f>
        <v>20</v>
      </c>
      <c r="K7283">
        <f>AVERAGE(D7283:D7287)</f>
        <v>33</v>
      </c>
      <c r="L7283">
        <f>AVERAGE(D7283:D7302)</f>
        <v>33</v>
      </c>
      <c r="M7283">
        <f>K7283-L7283</f>
        <v>0</v>
      </c>
      <c r="N7283" t="str">
        <f>IF(K7283&gt;L7283,"HIGH ZONE BIAS",IF(K7283&lt;L7283,"LOW ZONE BIAS","EQUILIBRIUM"))</f>
        <v>EQUILIBRIUM</v>
      </c>
    </row>
    <row r="7284">
      <c r="A7284">
        <v>20287</v>
      </c>
      <c r="B7284" t="str">
        <v>2020-10-05</v>
      </c>
      <c r="C7284" t="str">
        <v>Midday</v>
      </c>
      <c r="D7284">
        <v>13</v>
      </c>
      <c r="E7284" t="str">
        <f>IF(MOD(D7284,2)=0,"EVEN","ODD")</f>
        <v>ODD</v>
      </c>
      <c r="F7284" t="str">
        <f>IF(D7284&lt;=18,"LOW (1-18)","HIGH (19-36)")</f>
        <v>LOW (1-18)</v>
      </c>
      <c r="G7284">
        <f>INT((D7284-1)/6)+1</f>
        <v>3</v>
      </c>
      <c r="H7284">
        <f>MOD(D7284-1,6)+1</f>
        <v>1</v>
      </c>
      <c r="I7284">
        <f>37-D7284</f>
        <v>24</v>
      </c>
      <c r="J7284">
        <f>ABS(D7284-D7285)</f>
        <v>4</v>
      </c>
      <c r="K7284">
        <f>AVERAGE(D7284:D7288)</f>
        <v>13</v>
      </c>
      <c r="L7284">
        <f>AVERAGE(D7284:D7303)</f>
        <v>13</v>
      </c>
      <c r="M7284">
        <f>K7284-L7284</f>
        <v>0</v>
      </c>
      <c r="N7284" t="str">
        <f>IF(K7284&gt;L7284,"HIGH ZONE BIAS",IF(K7284&lt;L7284,"LOW ZONE BIAS","EQUILIBRIUM"))</f>
        <v>EQUILIBRIUM</v>
      </c>
    </row>
    <row r="7285">
      <c r="A7285">
        <v>20286</v>
      </c>
      <c r="B7285" t="str">
        <v>2020-10-05</v>
      </c>
      <c r="C7285" t="str">
        <v>Morning</v>
      </c>
      <c r="D7285">
        <v>17</v>
      </c>
      <c r="E7285" t="str">
        <f>IF(MOD(D7285,2)=0,"EVEN","ODD")</f>
        <v>ODD</v>
      </c>
      <c r="F7285" t="str">
        <f>IF(D7285&lt;=18,"LOW (1-18)","HIGH (19-36)")</f>
        <v>LOW (1-18)</v>
      </c>
      <c r="G7285">
        <f>INT((D7285-1)/6)+1</f>
        <v>3</v>
      </c>
      <c r="H7285">
        <f>MOD(D7285-1,6)+1</f>
        <v>5</v>
      </c>
      <c r="I7285">
        <f>37-D7285</f>
        <v>20</v>
      </c>
      <c r="J7285">
        <f>ABS(D7285-D7286)</f>
        <v>7</v>
      </c>
      <c r="K7285">
        <f>AVERAGE(D7285:D7289)</f>
        <v>17</v>
      </c>
      <c r="L7285">
        <f>AVERAGE(D7285:D7304)</f>
        <v>17</v>
      </c>
      <c r="M7285">
        <f>K7285-L7285</f>
        <v>0</v>
      </c>
      <c r="N7285" t="str">
        <f>IF(K7285&gt;L7285,"HIGH ZONE BIAS",IF(K7285&lt;L7285,"LOW ZONE BIAS","EQUILIBRIUM"))</f>
        <v>EQUILIBRIUM</v>
      </c>
    </row>
    <row r="7286">
      <c r="A7286">
        <v>20285</v>
      </c>
      <c r="B7286" t="str">
        <v>2020-10-03</v>
      </c>
      <c r="C7286" t="str">
        <v>Evening</v>
      </c>
      <c r="D7286">
        <v>10</v>
      </c>
      <c r="E7286" t="str">
        <f>IF(MOD(D7286,2)=0,"EVEN","ODD")</f>
        <v>EVEN</v>
      </c>
      <c r="F7286" t="str">
        <f>IF(D7286&lt;=18,"LOW (1-18)","HIGH (19-36)")</f>
        <v>LOW (1-18)</v>
      </c>
      <c r="G7286">
        <f>INT((D7286-1)/6)+1</f>
        <v>2</v>
      </c>
      <c r="H7286">
        <f>MOD(D7286-1,6)+1</f>
        <v>4</v>
      </c>
      <c r="I7286">
        <f>37-D7286</f>
        <v>27</v>
      </c>
      <c r="J7286">
        <f>ABS(D7286-D7287)</f>
        <v>11</v>
      </c>
      <c r="K7286">
        <f>AVERAGE(D7286:D7290)</f>
        <v>10</v>
      </c>
      <c r="L7286">
        <f>AVERAGE(D7286:D7305)</f>
        <v>10</v>
      </c>
      <c r="M7286">
        <f>K7286-L7286</f>
        <v>0</v>
      </c>
      <c r="N7286" t="str">
        <f>IF(K7286&gt;L7286,"HIGH ZONE BIAS",IF(K7286&lt;L7286,"LOW ZONE BIAS","EQUILIBRIUM"))</f>
        <v>EQUILIBRIUM</v>
      </c>
    </row>
    <row r="7287">
      <c r="A7287">
        <v>20284</v>
      </c>
      <c r="B7287" t="str">
        <v>2020-10-03</v>
      </c>
      <c r="C7287" t="str">
        <v>Afternoon</v>
      </c>
      <c r="D7287">
        <v>21</v>
      </c>
      <c r="E7287" t="str">
        <f>IF(MOD(D7287,2)=0,"EVEN","ODD")</f>
        <v>ODD</v>
      </c>
      <c r="F7287" t="str">
        <f>IF(D7287&lt;=18,"LOW (1-18)","HIGH (19-36)")</f>
        <v>HIGH (19-36)</v>
      </c>
      <c r="G7287">
        <f>INT((D7287-1)/6)+1</f>
        <v>4</v>
      </c>
      <c r="H7287">
        <f>MOD(D7287-1,6)+1</f>
        <v>3</v>
      </c>
      <c r="I7287">
        <f>37-D7287</f>
        <v>16</v>
      </c>
      <c r="J7287">
        <f>ABS(D7287-D7288)</f>
        <v>19</v>
      </c>
      <c r="K7287">
        <f>AVERAGE(D7287:D7291)</f>
        <v>21</v>
      </c>
      <c r="L7287">
        <f>AVERAGE(D7287:D7306)</f>
        <v>21</v>
      </c>
      <c r="M7287">
        <f>K7287-L7287</f>
        <v>0</v>
      </c>
      <c r="N7287" t="str">
        <f>IF(K7287&gt;L7287,"HIGH ZONE BIAS",IF(K7287&lt;L7287,"LOW ZONE BIAS","EQUILIBRIUM"))</f>
        <v>EQUILIBRIUM</v>
      </c>
    </row>
    <row r="7288">
      <c r="A7288">
        <v>20283</v>
      </c>
      <c r="B7288" t="str">
        <v>2020-10-03</v>
      </c>
      <c r="C7288" t="str">
        <v>Midday</v>
      </c>
      <c r="D7288">
        <v>2</v>
      </c>
      <c r="E7288" t="str">
        <f>IF(MOD(D7288,2)=0,"EVEN","ODD")</f>
        <v>EVEN</v>
      </c>
      <c r="F7288" t="str">
        <f>IF(D7288&lt;=18,"LOW (1-18)","HIGH (19-36)")</f>
        <v>LOW (1-18)</v>
      </c>
      <c r="G7288">
        <f>INT((D7288-1)/6)+1</f>
        <v>1</v>
      </c>
      <c r="H7288">
        <f>MOD(D7288-1,6)+1</f>
        <v>2</v>
      </c>
      <c r="I7288">
        <f>37-D7288</f>
        <v>35</v>
      </c>
      <c r="J7288">
        <f>ABS(D7288-D7289)</f>
        <v>20</v>
      </c>
      <c r="K7288">
        <f>AVERAGE(D7288:D7292)</f>
        <v>2</v>
      </c>
      <c r="L7288">
        <f>AVERAGE(D7288:D7307)</f>
        <v>2</v>
      </c>
      <c r="M7288">
        <f>K7288-L7288</f>
        <v>0</v>
      </c>
      <c r="N7288" t="str">
        <f>IF(K7288&gt;L7288,"HIGH ZONE BIAS",IF(K7288&lt;L7288,"LOW ZONE BIAS","EQUILIBRIUM"))</f>
        <v>EQUILIBRIUM</v>
      </c>
    </row>
    <row r="7289">
      <c r="A7289">
        <v>20282</v>
      </c>
      <c r="B7289" t="str">
        <v>2020-10-03</v>
      </c>
      <c r="C7289" t="str">
        <v>Morning</v>
      </c>
      <c r="D7289">
        <v>22</v>
      </c>
      <c r="E7289" t="str">
        <f>IF(MOD(D7289,2)=0,"EVEN","ODD")</f>
        <v>EVEN</v>
      </c>
      <c r="F7289" t="str">
        <f>IF(D7289&lt;=18,"LOW (1-18)","HIGH (19-36)")</f>
        <v>HIGH (19-36)</v>
      </c>
      <c r="G7289">
        <f>INT((D7289-1)/6)+1</f>
        <v>4</v>
      </c>
      <c r="H7289">
        <f>MOD(D7289-1,6)+1</f>
        <v>4</v>
      </c>
      <c r="I7289">
        <f>37-D7289</f>
        <v>15</v>
      </c>
      <c r="J7289">
        <f>ABS(D7289-D7290)</f>
        <v>12</v>
      </c>
      <c r="K7289">
        <f>AVERAGE(D7289:D7293)</f>
        <v>22</v>
      </c>
      <c r="L7289">
        <f>AVERAGE(D7289:D7308)</f>
        <v>22</v>
      </c>
      <c r="M7289">
        <f>K7289-L7289</f>
        <v>0</v>
      </c>
      <c r="N7289" t="str">
        <f>IF(K7289&gt;L7289,"HIGH ZONE BIAS",IF(K7289&lt;L7289,"LOW ZONE BIAS","EQUILIBRIUM"))</f>
        <v>EQUILIBRIUM</v>
      </c>
    </row>
    <row r="7290">
      <c r="A7290">
        <v>20281</v>
      </c>
      <c r="B7290" t="str">
        <v>2020-10-02</v>
      </c>
      <c r="C7290" t="str">
        <v>Evening</v>
      </c>
      <c r="D7290">
        <v>34</v>
      </c>
      <c r="E7290" t="str">
        <f>IF(MOD(D7290,2)=0,"EVEN","ODD")</f>
        <v>EVEN</v>
      </c>
      <c r="F7290" t="str">
        <f>IF(D7290&lt;=18,"LOW (1-18)","HIGH (19-36)")</f>
        <v>HIGH (19-36)</v>
      </c>
      <c r="G7290">
        <f>INT((D7290-1)/6)+1</f>
        <v>6</v>
      </c>
      <c r="H7290">
        <f>MOD(D7290-1,6)+1</f>
        <v>4</v>
      </c>
      <c r="I7290">
        <f>37-D7290</f>
        <v>3</v>
      </c>
      <c r="J7290">
        <f>ABS(D7290-D7291)</f>
        <v>3</v>
      </c>
      <c r="K7290">
        <f>AVERAGE(D7290:D7294)</f>
        <v>34</v>
      </c>
      <c r="L7290">
        <f>AVERAGE(D7290:D7309)</f>
        <v>34</v>
      </c>
      <c r="M7290">
        <f>K7290-L7290</f>
        <v>0</v>
      </c>
      <c r="N7290" t="str">
        <f>IF(K7290&gt;L7290,"HIGH ZONE BIAS",IF(K7290&lt;L7290,"LOW ZONE BIAS","EQUILIBRIUM"))</f>
        <v>EQUILIBRIUM</v>
      </c>
    </row>
    <row r="7291">
      <c r="A7291">
        <v>20280</v>
      </c>
      <c r="B7291" t="str">
        <v>2020-10-02</v>
      </c>
      <c r="C7291" t="str">
        <v>Afternoon</v>
      </c>
      <c r="D7291">
        <v>31</v>
      </c>
      <c r="E7291" t="str">
        <f>IF(MOD(D7291,2)=0,"EVEN","ODD")</f>
        <v>ODD</v>
      </c>
      <c r="F7291" t="str">
        <f>IF(D7291&lt;=18,"LOW (1-18)","HIGH (19-36)")</f>
        <v>HIGH (19-36)</v>
      </c>
      <c r="G7291">
        <f>INT((D7291-1)/6)+1</f>
        <v>6</v>
      </c>
      <c r="H7291">
        <f>MOD(D7291-1,6)+1</f>
        <v>1</v>
      </c>
      <c r="I7291">
        <f>37-D7291</f>
        <v>6</v>
      </c>
      <c r="J7291">
        <f>ABS(D7291-D7292)</f>
        <v>15</v>
      </c>
      <c r="K7291">
        <f>AVERAGE(D7291:D7295)</f>
        <v>31</v>
      </c>
      <c r="L7291">
        <f>AVERAGE(D7291:D7310)</f>
        <v>31</v>
      </c>
      <c r="M7291">
        <f>K7291-L7291</f>
        <v>0</v>
      </c>
      <c r="N7291" t="str">
        <f>IF(K7291&gt;L7291,"HIGH ZONE BIAS",IF(K7291&lt;L7291,"LOW ZONE BIAS","EQUILIBRIUM"))</f>
        <v>EQUILIBRIUM</v>
      </c>
    </row>
    <row r="7292">
      <c r="A7292">
        <v>20279</v>
      </c>
      <c r="B7292" t="str">
        <v>2020-10-02</v>
      </c>
      <c r="C7292" t="str">
        <v>Midday</v>
      </c>
      <c r="D7292">
        <v>16</v>
      </c>
      <c r="E7292" t="str">
        <f>IF(MOD(D7292,2)=0,"EVEN","ODD")</f>
        <v>EVEN</v>
      </c>
      <c r="F7292" t="str">
        <f>IF(D7292&lt;=18,"LOW (1-18)","HIGH (19-36)")</f>
        <v>LOW (1-18)</v>
      </c>
      <c r="G7292">
        <f>INT((D7292-1)/6)+1</f>
        <v>3</v>
      </c>
      <c r="H7292">
        <f>MOD(D7292-1,6)+1</f>
        <v>4</v>
      </c>
      <c r="I7292">
        <f>37-D7292</f>
        <v>21</v>
      </c>
      <c r="J7292">
        <f>ABS(D7292-D7293)</f>
        <v>10</v>
      </c>
      <c r="K7292">
        <f>AVERAGE(D7292:D7296)</f>
        <v>16</v>
      </c>
      <c r="L7292">
        <f>AVERAGE(D7292:D7311)</f>
        <v>16</v>
      </c>
      <c r="M7292">
        <f>K7292-L7292</f>
        <v>0</v>
      </c>
      <c r="N7292" t="str">
        <f>IF(K7292&gt;L7292,"HIGH ZONE BIAS",IF(K7292&lt;L7292,"LOW ZONE BIAS","EQUILIBRIUM"))</f>
        <v>EQUILIBRIUM</v>
      </c>
    </row>
    <row r="7293">
      <c r="A7293">
        <v>20278</v>
      </c>
      <c r="B7293" t="str">
        <v>2020-10-02</v>
      </c>
      <c r="C7293" t="str">
        <v>Morning</v>
      </c>
      <c r="D7293">
        <v>6</v>
      </c>
      <c r="E7293" t="str">
        <f>IF(MOD(D7293,2)=0,"EVEN","ODD")</f>
        <v>EVEN</v>
      </c>
      <c r="F7293" t="str">
        <f>IF(D7293&lt;=18,"LOW (1-18)","HIGH (19-36)")</f>
        <v>LOW (1-18)</v>
      </c>
      <c r="G7293">
        <f>INT((D7293-1)/6)+1</f>
        <v>1</v>
      </c>
      <c r="H7293">
        <f>MOD(D7293-1,6)+1</f>
        <v>6</v>
      </c>
      <c r="I7293">
        <f>37-D7293</f>
        <v>31</v>
      </c>
      <c r="J7293">
        <f>ABS(D7293-D7294)</f>
        <v>27</v>
      </c>
      <c r="K7293">
        <f>AVERAGE(D7293:D7297)</f>
        <v>6</v>
      </c>
      <c r="L7293">
        <f>AVERAGE(D7293:D7312)</f>
        <v>6</v>
      </c>
      <c r="M7293">
        <f>K7293-L7293</f>
        <v>0</v>
      </c>
      <c r="N7293" t="str">
        <f>IF(K7293&gt;L7293,"HIGH ZONE BIAS",IF(K7293&lt;L7293,"LOW ZONE BIAS","EQUILIBRIUM"))</f>
        <v>EQUILIBRIUM</v>
      </c>
    </row>
    <row r="7294">
      <c r="A7294">
        <v>20277</v>
      </c>
      <c r="B7294" t="str">
        <v>2020-10-01</v>
      </c>
      <c r="C7294" t="str">
        <v>Evening</v>
      </c>
      <c r="D7294">
        <v>33</v>
      </c>
      <c r="E7294" t="str">
        <f>IF(MOD(D7294,2)=0,"EVEN","ODD")</f>
        <v>ODD</v>
      </c>
      <c r="F7294" t="str">
        <f>IF(D7294&lt;=18,"LOW (1-18)","HIGH (19-36)")</f>
        <v>HIGH (19-36)</v>
      </c>
      <c r="G7294">
        <f>INT((D7294-1)/6)+1</f>
        <v>6</v>
      </c>
      <c r="H7294">
        <f>MOD(D7294-1,6)+1</f>
        <v>3</v>
      </c>
      <c r="I7294">
        <f>37-D7294</f>
        <v>4</v>
      </c>
      <c r="J7294">
        <f>ABS(D7294-D7295)</f>
        <v>16</v>
      </c>
      <c r="K7294">
        <f>AVERAGE(D7294:D7298)</f>
        <v>33</v>
      </c>
      <c r="L7294">
        <f>AVERAGE(D7294:D7313)</f>
        <v>33</v>
      </c>
      <c r="M7294">
        <f>K7294-L7294</f>
        <v>0</v>
      </c>
      <c r="N7294" t="str">
        <f>IF(K7294&gt;L7294,"HIGH ZONE BIAS",IF(K7294&lt;L7294,"LOW ZONE BIAS","EQUILIBRIUM"))</f>
        <v>EQUILIBRIUM</v>
      </c>
    </row>
    <row r="7295">
      <c r="A7295">
        <v>20276</v>
      </c>
      <c r="B7295" t="str">
        <v>2020-10-01</v>
      </c>
      <c r="C7295" t="str">
        <v>Afternoon</v>
      </c>
      <c r="D7295">
        <v>17</v>
      </c>
      <c r="E7295" t="str">
        <f>IF(MOD(D7295,2)=0,"EVEN","ODD")</f>
        <v>ODD</v>
      </c>
      <c r="F7295" t="str">
        <f>IF(D7295&lt;=18,"LOW (1-18)","HIGH (19-36)")</f>
        <v>LOW (1-18)</v>
      </c>
      <c r="G7295">
        <f>INT((D7295-1)/6)+1</f>
        <v>3</v>
      </c>
      <c r="H7295">
        <f>MOD(D7295-1,6)+1</f>
        <v>5</v>
      </c>
      <c r="I7295">
        <f>37-D7295</f>
        <v>20</v>
      </c>
      <c r="J7295">
        <f>ABS(D7295-D7296)</f>
        <v>7</v>
      </c>
      <c r="K7295">
        <f>AVERAGE(D7295:D7299)</f>
        <v>17</v>
      </c>
      <c r="L7295">
        <f>AVERAGE(D7295:D7314)</f>
        <v>17</v>
      </c>
      <c r="M7295">
        <f>K7295-L7295</f>
        <v>0</v>
      </c>
      <c r="N7295" t="str">
        <f>IF(K7295&gt;L7295,"HIGH ZONE BIAS",IF(K7295&lt;L7295,"LOW ZONE BIAS","EQUILIBRIUM"))</f>
        <v>EQUILIBRIUM</v>
      </c>
    </row>
    <row r="7296">
      <c r="A7296">
        <v>20275</v>
      </c>
      <c r="B7296" t="str">
        <v>2020-10-01</v>
      </c>
      <c r="C7296" t="str">
        <v>Midday</v>
      </c>
      <c r="D7296">
        <v>10</v>
      </c>
      <c r="E7296" t="str">
        <f>IF(MOD(D7296,2)=0,"EVEN","ODD")</f>
        <v>EVEN</v>
      </c>
      <c r="F7296" t="str">
        <f>IF(D7296&lt;=18,"LOW (1-18)","HIGH (19-36)")</f>
        <v>LOW (1-18)</v>
      </c>
      <c r="G7296">
        <f>INT((D7296-1)/6)+1</f>
        <v>2</v>
      </c>
      <c r="H7296">
        <f>MOD(D7296-1,6)+1</f>
        <v>4</v>
      </c>
      <c r="I7296">
        <f>37-D7296</f>
        <v>27</v>
      </c>
      <c r="J7296">
        <f>ABS(D7296-D7297)</f>
        <v>15</v>
      </c>
      <c r="K7296">
        <f>AVERAGE(D7296:D7300)</f>
        <v>10</v>
      </c>
      <c r="L7296">
        <f>AVERAGE(D7296:D7315)</f>
        <v>10</v>
      </c>
      <c r="M7296">
        <f>K7296-L7296</f>
        <v>0</v>
      </c>
      <c r="N7296" t="str">
        <f>IF(K7296&gt;L7296,"HIGH ZONE BIAS",IF(K7296&lt;L7296,"LOW ZONE BIAS","EQUILIBRIUM"))</f>
        <v>EQUILIBRIUM</v>
      </c>
    </row>
    <row r="7297">
      <c r="A7297">
        <v>20274</v>
      </c>
      <c r="B7297" t="str">
        <v>2020-10-01</v>
      </c>
      <c r="C7297" t="str">
        <v>Morning</v>
      </c>
      <c r="D7297">
        <v>25</v>
      </c>
      <c r="E7297" t="str">
        <f>IF(MOD(D7297,2)=0,"EVEN","ODD")</f>
        <v>ODD</v>
      </c>
      <c r="F7297" t="str">
        <f>IF(D7297&lt;=18,"LOW (1-18)","HIGH (19-36)")</f>
        <v>HIGH (19-36)</v>
      </c>
      <c r="G7297">
        <f>INT((D7297-1)/6)+1</f>
        <v>5</v>
      </c>
      <c r="H7297">
        <f>MOD(D7297-1,6)+1</f>
        <v>1</v>
      </c>
      <c r="I7297">
        <f>37-D7297</f>
        <v>12</v>
      </c>
      <c r="J7297">
        <f>ABS(D7297-D7298)</f>
        <v>3</v>
      </c>
      <c r="K7297">
        <f>AVERAGE(D7297:D7301)</f>
        <v>25</v>
      </c>
      <c r="L7297">
        <f>AVERAGE(D7297:D7316)</f>
        <v>25</v>
      </c>
      <c r="M7297">
        <f>K7297-L7297</f>
        <v>0</v>
      </c>
      <c r="N7297" t="str">
        <f>IF(K7297&gt;L7297,"HIGH ZONE BIAS",IF(K7297&lt;L7297,"LOW ZONE BIAS","EQUILIBRIUM"))</f>
        <v>EQUILIBRIUM</v>
      </c>
    </row>
    <row r="7298">
      <c r="A7298">
        <v>20273</v>
      </c>
      <c r="B7298" t="str">
        <v>2020-09-30</v>
      </c>
      <c r="C7298" t="str">
        <v>Evening</v>
      </c>
      <c r="D7298">
        <v>22</v>
      </c>
      <c r="E7298" t="str">
        <f>IF(MOD(D7298,2)=0,"EVEN","ODD")</f>
        <v>EVEN</v>
      </c>
      <c r="F7298" t="str">
        <f>IF(D7298&lt;=18,"LOW (1-18)","HIGH (19-36)")</f>
        <v>HIGH (19-36)</v>
      </c>
      <c r="G7298">
        <f>INT((D7298-1)/6)+1</f>
        <v>4</v>
      </c>
      <c r="H7298">
        <f>MOD(D7298-1,6)+1</f>
        <v>4</v>
      </c>
      <c r="I7298">
        <f>37-D7298</f>
        <v>15</v>
      </c>
      <c r="J7298">
        <f>ABS(D7298-D7299)</f>
        <v>4</v>
      </c>
      <c r="K7298">
        <f>AVERAGE(D7298:D7302)</f>
        <v>22</v>
      </c>
      <c r="L7298">
        <f>AVERAGE(D7298:D7317)</f>
        <v>22</v>
      </c>
      <c r="M7298">
        <f>K7298-L7298</f>
        <v>0</v>
      </c>
      <c r="N7298" t="str">
        <f>IF(K7298&gt;L7298,"HIGH ZONE BIAS",IF(K7298&lt;L7298,"LOW ZONE BIAS","EQUILIBRIUM"))</f>
        <v>EQUILIBRIUM</v>
      </c>
    </row>
    <row r="7299">
      <c r="A7299">
        <v>20272</v>
      </c>
      <c r="B7299" t="str">
        <v>2020-09-30</v>
      </c>
      <c r="C7299" t="str">
        <v>Afternoon</v>
      </c>
      <c r="D7299">
        <v>26</v>
      </c>
      <c r="E7299" t="str">
        <f>IF(MOD(D7299,2)=0,"EVEN","ODD")</f>
        <v>EVEN</v>
      </c>
      <c r="F7299" t="str">
        <f>IF(D7299&lt;=18,"LOW (1-18)","HIGH (19-36)")</f>
        <v>HIGH (19-36)</v>
      </c>
      <c r="G7299">
        <f>INT((D7299-1)/6)+1</f>
        <v>5</v>
      </c>
      <c r="H7299">
        <f>MOD(D7299-1,6)+1</f>
        <v>2</v>
      </c>
      <c r="I7299">
        <f>37-D7299</f>
        <v>11</v>
      </c>
      <c r="J7299">
        <f>ABS(D7299-D7300)</f>
        <v>4</v>
      </c>
      <c r="K7299">
        <f>AVERAGE(D7299:D7303)</f>
        <v>26</v>
      </c>
      <c r="L7299">
        <f>AVERAGE(D7299:D7318)</f>
        <v>26</v>
      </c>
      <c r="M7299">
        <f>K7299-L7299</f>
        <v>0</v>
      </c>
      <c r="N7299" t="str">
        <f>IF(K7299&gt;L7299,"HIGH ZONE BIAS",IF(K7299&lt;L7299,"LOW ZONE BIAS","EQUILIBRIUM"))</f>
        <v>EQUILIBRIUM</v>
      </c>
    </row>
    <row r="7300">
      <c r="A7300">
        <v>20271</v>
      </c>
      <c r="B7300" t="str">
        <v>2020-09-30</v>
      </c>
      <c r="C7300" t="str">
        <v>Midday</v>
      </c>
      <c r="D7300">
        <v>22</v>
      </c>
      <c r="E7300" t="str">
        <f>IF(MOD(D7300,2)=0,"EVEN","ODD")</f>
        <v>EVEN</v>
      </c>
      <c r="F7300" t="str">
        <f>IF(D7300&lt;=18,"LOW (1-18)","HIGH (19-36)")</f>
        <v>HIGH (19-36)</v>
      </c>
      <c r="G7300">
        <f>INT((D7300-1)/6)+1</f>
        <v>4</v>
      </c>
      <c r="H7300">
        <f>MOD(D7300-1,6)+1</f>
        <v>4</v>
      </c>
      <c r="I7300">
        <f>37-D7300</f>
        <v>15</v>
      </c>
      <c r="J7300">
        <f>ABS(D7300-D7301)</f>
        <v>2</v>
      </c>
      <c r="K7300">
        <f>AVERAGE(D7300:D7304)</f>
        <v>22</v>
      </c>
      <c r="L7300">
        <f>AVERAGE(D7300:D7319)</f>
        <v>22</v>
      </c>
      <c r="M7300">
        <f>K7300-L7300</f>
        <v>0</v>
      </c>
      <c r="N7300" t="str">
        <f>IF(K7300&gt;L7300,"HIGH ZONE BIAS",IF(K7300&lt;L7300,"LOW ZONE BIAS","EQUILIBRIUM"))</f>
        <v>EQUILIBRIUM</v>
      </c>
    </row>
    <row r="7301">
      <c r="A7301">
        <v>20270</v>
      </c>
      <c r="B7301" t="str">
        <v>2020-09-30</v>
      </c>
      <c r="C7301" t="str">
        <v>Morning</v>
      </c>
      <c r="D7301">
        <v>24</v>
      </c>
      <c r="E7301" t="str">
        <f>IF(MOD(D7301,2)=0,"EVEN","ODD")</f>
        <v>EVEN</v>
      </c>
      <c r="F7301" t="str">
        <f>IF(D7301&lt;=18,"LOW (1-18)","HIGH (19-36)")</f>
        <v>HIGH (19-36)</v>
      </c>
      <c r="G7301">
        <f>INT((D7301-1)/6)+1</f>
        <v>4</v>
      </c>
      <c r="H7301">
        <f>MOD(D7301-1,6)+1</f>
        <v>6</v>
      </c>
      <c r="I7301">
        <f>37-D7301</f>
        <v>13</v>
      </c>
      <c r="J7301">
        <f>ABS(D7301-D7302)</f>
        <v>1</v>
      </c>
      <c r="K7301">
        <f>AVERAGE(D7301:D7305)</f>
        <v>24</v>
      </c>
      <c r="L7301">
        <f>AVERAGE(D7301:D7320)</f>
        <v>24</v>
      </c>
      <c r="M7301">
        <f>K7301-L7301</f>
        <v>0</v>
      </c>
      <c r="N7301" t="str">
        <f>IF(K7301&gt;L7301,"HIGH ZONE BIAS",IF(K7301&lt;L7301,"LOW ZONE BIAS","EQUILIBRIUM"))</f>
        <v>EQUILIBRIUM</v>
      </c>
    </row>
    <row r="7302">
      <c r="A7302">
        <v>20269</v>
      </c>
      <c r="B7302" t="str">
        <v>2020-09-29</v>
      </c>
      <c r="C7302" t="str">
        <v>Evening</v>
      </c>
      <c r="D7302">
        <v>25</v>
      </c>
      <c r="E7302" t="str">
        <f>IF(MOD(D7302,2)=0,"EVEN","ODD")</f>
        <v>ODD</v>
      </c>
      <c r="F7302" t="str">
        <f>IF(D7302&lt;=18,"LOW (1-18)","HIGH (19-36)")</f>
        <v>HIGH (19-36)</v>
      </c>
      <c r="G7302">
        <f>INT((D7302-1)/6)+1</f>
        <v>5</v>
      </c>
      <c r="H7302">
        <f>MOD(D7302-1,6)+1</f>
        <v>1</v>
      </c>
      <c r="I7302">
        <f>37-D7302</f>
        <v>12</v>
      </c>
      <c r="J7302">
        <f>ABS(D7302-D7303)</f>
        <v>6</v>
      </c>
      <c r="K7302">
        <f>AVERAGE(D7302:D7306)</f>
        <v>25</v>
      </c>
      <c r="L7302">
        <f>AVERAGE(D7302:D7321)</f>
        <v>25</v>
      </c>
      <c r="M7302">
        <f>K7302-L7302</f>
        <v>0</v>
      </c>
      <c r="N7302" t="str">
        <f>IF(K7302&gt;L7302,"HIGH ZONE BIAS",IF(K7302&lt;L7302,"LOW ZONE BIAS","EQUILIBRIUM"))</f>
        <v>EQUILIBRIUM</v>
      </c>
    </row>
    <row r="7303">
      <c r="A7303">
        <v>20268</v>
      </c>
      <c r="B7303" t="str">
        <v>2020-09-29</v>
      </c>
      <c r="C7303" t="str">
        <v>Afternoon</v>
      </c>
      <c r="D7303">
        <v>31</v>
      </c>
      <c r="E7303" t="str">
        <f>IF(MOD(D7303,2)=0,"EVEN","ODD")</f>
        <v>ODD</v>
      </c>
      <c r="F7303" t="str">
        <f>IF(D7303&lt;=18,"LOW (1-18)","HIGH (19-36)")</f>
        <v>HIGH (19-36)</v>
      </c>
      <c r="G7303">
        <f>INT((D7303-1)/6)+1</f>
        <v>6</v>
      </c>
      <c r="H7303">
        <f>MOD(D7303-1,6)+1</f>
        <v>1</v>
      </c>
      <c r="I7303">
        <f>37-D7303</f>
        <v>6</v>
      </c>
      <c r="J7303">
        <f>ABS(D7303-D7304)</f>
        <v>3</v>
      </c>
      <c r="K7303">
        <f>AVERAGE(D7303:D7307)</f>
        <v>31</v>
      </c>
      <c r="L7303">
        <f>AVERAGE(D7303:D7322)</f>
        <v>31</v>
      </c>
      <c r="M7303">
        <f>K7303-L7303</f>
        <v>0</v>
      </c>
      <c r="N7303" t="str">
        <f>IF(K7303&gt;L7303,"HIGH ZONE BIAS",IF(K7303&lt;L7303,"LOW ZONE BIAS","EQUILIBRIUM"))</f>
        <v>EQUILIBRIUM</v>
      </c>
    </row>
    <row r="7304">
      <c r="A7304">
        <v>20267</v>
      </c>
      <c r="B7304" t="str">
        <v>2020-09-29</v>
      </c>
      <c r="C7304" t="str">
        <v>Midday</v>
      </c>
      <c r="D7304">
        <v>34</v>
      </c>
      <c r="E7304" t="str">
        <f>IF(MOD(D7304,2)=0,"EVEN","ODD")</f>
        <v>EVEN</v>
      </c>
      <c r="F7304" t="str">
        <f>IF(D7304&lt;=18,"LOW (1-18)","HIGH (19-36)")</f>
        <v>HIGH (19-36)</v>
      </c>
      <c r="G7304">
        <f>INT((D7304-1)/6)+1</f>
        <v>6</v>
      </c>
      <c r="H7304">
        <f>MOD(D7304-1,6)+1</f>
        <v>4</v>
      </c>
      <c r="I7304">
        <f>37-D7304</f>
        <v>3</v>
      </c>
      <c r="J7304">
        <f>ABS(D7304-D7305)</f>
        <v>13</v>
      </c>
      <c r="K7304">
        <f>AVERAGE(D7304:D7308)</f>
        <v>34</v>
      </c>
      <c r="L7304">
        <f>AVERAGE(D7304:D7323)</f>
        <v>34</v>
      </c>
      <c r="M7304">
        <f>K7304-L7304</f>
        <v>0</v>
      </c>
      <c r="N7304" t="str">
        <f>IF(K7304&gt;L7304,"HIGH ZONE BIAS",IF(K7304&lt;L7304,"LOW ZONE BIAS","EQUILIBRIUM"))</f>
        <v>EQUILIBRIUM</v>
      </c>
    </row>
    <row r="7305">
      <c r="A7305">
        <v>20266</v>
      </c>
      <c r="B7305" t="str">
        <v>2020-09-29</v>
      </c>
      <c r="C7305" t="str">
        <v>Morning</v>
      </c>
      <c r="D7305">
        <v>21</v>
      </c>
      <c r="E7305" t="str">
        <f>IF(MOD(D7305,2)=0,"EVEN","ODD")</f>
        <v>ODD</v>
      </c>
      <c r="F7305" t="str">
        <f>IF(D7305&lt;=18,"LOW (1-18)","HIGH (19-36)")</f>
        <v>HIGH (19-36)</v>
      </c>
      <c r="G7305">
        <f>INT((D7305-1)/6)+1</f>
        <v>4</v>
      </c>
      <c r="H7305">
        <f>MOD(D7305-1,6)+1</f>
        <v>3</v>
      </c>
      <c r="I7305">
        <f>37-D7305</f>
        <v>16</v>
      </c>
      <c r="J7305">
        <f>ABS(D7305-D7306)</f>
        <v>9</v>
      </c>
      <c r="K7305">
        <f>AVERAGE(D7305:D7309)</f>
        <v>21</v>
      </c>
      <c r="L7305">
        <f>AVERAGE(D7305:D7324)</f>
        <v>21</v>
      </c>
      <c r="M7305">
        <f>K7305-L7305</f>
        <v>0</v>
      </c>
      <c r="N7305" t="str">
        <f>IF(K7305&gt;L7305,"HIGH ZONE BIAS",IF(K7305&lt;L7305,"LOW ZONE BIAS","EQUILIBRIUM"))</f>
        <v>EQUILIBRIUM</v>
      </c>
    </row>
    <row r="7306">
      <c r="A7306">
        <v>20265</v>
      </c>
      <c r="B7306" t="str">
        <v>2020-09-28</v>
      </c>
      <c r="C7306" t="str">
        <v>Evening</v>
      </c>
      <c r="D7306">
        <v>30</v>
      </c>
      <c r="E7306" t="str">
        <f>IF(MOD(D7306,2)=0,"EVEN","ODD")</f>
        <v>EVEN</v>
      </c>
      <c r="F7306" t="str">
        <f>IF(D7306&lt;=18,"LOW (1-18)","HIGH (19-36)")</f>
        <v>HIGH (19-36)</v>
      </c>
      <c r="G7306">
        <f>INT((D7306-1)/6)+1</f>
        <v>5</v>
      </c>
      <c r="H7306">
        <f>MOD(D7306-1,6)+1</f>
        <v>6</v>
      </c>
      <c r="I7306">
        <f>37-D7306</f>
        <v>7</v>
      </c>
      <c r="J7306">
        <f>ABS(D7306-D7307)</f>
        <v>3</v>
      </c>
      <c r="K7306">
        <f>AVERAGE(D7306:D7310)</f>
        <v>30</v>
      </c>
      <c r="L7306">
        <f>AVERAGE(D7306:D7325)</f>
        <v>30</v>
      </c>
      <c r="M7306">
        <f>K7306-L7306</f>
        <v>0</v>
      </c>
      <c r="N7306" t="str">
        <f>IF(K7306&gt;L7306,"HIGH ZONE BIAS",IF(K7306&lt;L7306,"LOW ZONE BIAS","EQUILIBRIUM"))</f>
        <v>EQUILIBRIUM</v>
      </c>
    </row>
    <row r="7307">
      <c r="A7307">
        <v>20264</v>
      </c>
      <c r="B7307" t="str">
        <v>2020-09-28</v>
      </c>
      <c r="C7307" t="str">
        <v>Afternoon</v>
      </c>
      <c r="D7307">
        <v>33</v>
      </c>
      <c r="E7307" t="str">
        <f>IF(MOD(D7307,2)=0,"EVEN","ODD")</f>
        <v>ODD</v>
      </c>
      <c r="F7307" t="str">
        <f>IF(D7307&lt;=18,"LOW (1-18)","HIGH (19-36)")</f>
        <v>HIGH (19-36)</v>
      </c>
      <c r="G7307">
        <f>INT((D7307-1)/6)+1</f>
        <v>6</v>
      </c>
      <c r="H7307">
        <f>MOD(D7307-1,6)+1</f>
        <v>3</v>
      </c>
      <c r="I7307">
        <f>37-D7307</f>
        <v>4</v>
      </c>
      <c r="J7307">
        <f>ABS(D7307-D7308)</f>
        <v>27</v>
      </c>
      <c r="K7307">
        <f>AVERAGE(D7307:D7311)</f>
        <v>33</v>
      </c>
      <c r="L7307">
        <f>AVERAGE(D7307:D7326)</f>
        <v>33</v>
      </c>
      <c r="M7307">
        <f>K7307-L7307</f>
        <v>0</v>
      </c>
      <c r="N7307" t="str">
        <f>IF(K7307&gt;L7307,"HIGH ZONE BIAS",IF(K7307&lt;L7307,"LOW ZONE BIAS","EQUILIBRIUM"))</f>
        <v>EQUILIBRIUM</v>
      </c>
    </row>
    <row r="7308">
      <c r="A7308">
        <v>20263</v>
      </c>
      <c r="B7308" t="str">
        <v>2020-09-28</v>
      </c>
      <c r="C7308" t="str">
        <v>Midday</v>
      </c>
      <c r="D7308">
        <v>6</v>
      </c>
      <c r="E7308" t="str">
        <f>IF(MOD(D7308,2)=0,"EVEN","ODD")</f>
        <v>EVEN</v>
      </c>
      <c r="F7308" t="str">
        <f>IF(D7308&lt;=18,"LOW (1-18)","HIGH (19-36)")</f>
        <v>LOW (1-18)</v>
      </c>
      <c r="G7308">
        <f>INT((D7308-1)/6)+1</f>
        <v>1</v>
      </c>
      <c r="H7308">
        <f>MOD(D7308-1,6)+1</f>
        <v>6</v>
      </c>
      <c r="I7308">
        <f>37-D7308</f>
        <v>31</v>
      </c>
      <c r="J7308">
        <f>ABS(D7308-D7309)</f>
        <v>24</v>
      </c>
      <c r="K7308">
        <f>AVERAGE(D7308:D7312)</f>
        <v>6</v>
      </c>
      <c r="L7308">
        <f>AVERAGE(D7308:D7327)</f>
        <v>6</v>
      </c>
      <c r="M7308">
        <f>K7308-L7308</f>
        <v>0</v>
      </c>
      <c r="N7308" t="str">
        <f>IF(K7308&gt;L7308,"HIGH ZONE BIAS",IF(K7308&lt;L7308,"LOW ZONE BIAS","EQUILIBRIUM"))</f>
        <v>EQUILIBRIUM</v>
      </c>
    </row>
    <row r="7309">
      <c r="A7309">
        <v>20262</v>
      </c>
      <c r="B7309" t="str">
        <v>2020-09-28</v>
      </c>
      <c r="C7309" t="str">
        <v>Morning</v>
      </c>
      <c r="D7309">
        <v>30</v>
      </c>
      <c r="E7309" t="str">
        <f>IF(MOD(D7309,2)=0,"EVEN","ODD")</f>
        <v>EVEN</v>
      </c>
      <c r="F7309" t="str">
        <f>IF(D7309&lt;=18,"LOW (1-18)","HIGH (19-36)")</f>
        <v>HIGH (19-36)</v>
      </c>
      <c r="G7309">
        <f>INT((D7309-1)/6)+1</f>
        <v>5</v>
      </c>
      <c r="H7309">
        <f>MOD(D7309-1,6)+1</f>
        <v>6</v>
      </c>
      <c r="I7309">
        <f>37-D7309</f>
        <v>7</v>
      </c>
      <c r="J7309">
        <f>ABS(D7309-D7310)</f>
        <v>5</v>
      </c>
      <c r="K7309">
        <f>AVERAGE(D7309:D7313)</f>
        <v>30</v>
      </c>
      <c r="L7309">
        <f>AVERAGE(D7309:D7328)</f>
        <v>30</v>
      </c>
      <c r="M7309">
        <f>K7309-L7309</f>
        <v>0</v>
      </c>
      <c r="N7309" t="str">
        <f>IF(K7309&gt;L7309,"HIGH ZONE BIAS",IF(K7309&lt;L7309,"LOW ZONE BIAS","EQUILIBRIUM"))</f>
        <v>EQUILIBRIUM</v>
      </c>
    </row>
    <row r="7310">
      <c r="A7310">
        <v>20261</v>
      </c>
      <c r="B7310" t="str">
        <v>2020-09-26</v>
      </c>
      <c r="C7310" t="str">
        <v>Evening</v>
      </c>
      <c r="D7310">
        <v>35</v>
      </c>
      <c r="E7310" t="str">
        <f>IF(MOD(D7310,2)=0,"EVEN","ODD")</f>
        <v>ODD</v>
      </c>
      <c r="F7310" t="str">
        <f>IF(D7310&lt;=18,"LOW (1-18)","HIGH (19-36)")</f>
        <v>HIGH (19-36)</v>
      </c>
      <c r="G7310">
        <f>INT((D7310-1)/6)+1</f>
        <v>6</v>
      </c>
      <c r="H7310">
        <f>MOD(D7310-1,6)+1</f>
        <v>5</v>
      </c>
      <c r="I7310">
        <f>37-D7310</f>
        <v>2</v>
      </c>
      <c r="J7310">
        <f>ABS(D7310-D7311)</f>
        <v>21</v>
      </c>
      <c r="K7310">
        <f>AVERAGE(D7310:D7314)</f>
        <v>35</v>
      </c>
      <c r="L7310">
        <f>AVERAGE(D7310:D7329)</f>
        <v>35</v>
      </c>
      <c r="M7310">
        <f>K7310-L7310</f>
        <v>0</v>
      </c>
      <c r="N7310" t="str">
        <f>IF(K7310&gt;L7310,"HIGH ZONE BIAS",IF(K7310&lt;L7310,"LOW ZONE BIAS","EQUILIBRIUM"))</f>
        <v>EQUILIBRIUM</v>
      </c>
    </row>
    <row r="7311">
      <c r="A7311">
        <v>20260</v>
      </c>
      <c r="B7311" t="str">
        <v>2020-09-26</v>
      </c>
      <c r="C7311" t="str">
        <v>Afternoon</v>
      </c>
      <c r="D7311">
        <v>14</v>
      </c>
      <c r="E7311" t="str">
        <f>IF(MOD(D7311,2)=0,"EVEN","ODD")</f>
        <v>EVEN</v>
      </c>
      <c r="F7311" t="str">
        <f>IF(D7311&lt;=18,"LOW (1-18)","HIGH (19-36)")</f>
        <v>LOW (1-18)</v>
      </c>
      <c r="G7311">
        <f>INT((D7311-1)/6)+1</f>
        <v>3</v>
      </c>
      <c r="H7311">
        <f>MOD(D7311-1,6)+1</f>
        <v>2</v>
      </c>
      <c r="I7311">
        <f>37-D7311</f>
        <v>23</v>
      </c>
      <c r="J7311">
        <f>ABS(D7311-D7312)</f>
        <v>11</v>
      </c>
      <c r="K7311">
        <f>AVERAGE(D7311:D7315)</f>
        <v>14</v>
      </c>
      <c r="L7311">
        <f>AVERAGE(D7311:D7330)</f>
        <v>14</v>
      </c>
      <c r="M7311">
        <f>K7311-L7311</f>
        <v>0</v>
      </c>
      <c r="N7311" t="str">
        <f>IF(K7311&gt;L7311,"HIGH ZONE BIAS",IF(K7311&lt;L7311,"LOW ZONE BIAS","EQUILIBRIUM"))</f>
        <v>EQUILIBRIUM</v>
      </c>
    </row>
    <row r="7312">
      <c r="A7312">
        <v>20259</v>
      </c>
      <c r="B7312" t="str">
        <v>2020-09-26</v>
      </c>
      <c r="C7312" t="str">
        <v>Midday</v>
      </c>
      <c r="D7312">
        <v>25</v>
      </c>
      <c r="E7312" t="str">
        <f>IF(MOD(D7312,2)=0,"EVEN","ODD")</f>
        <v>ODD</v>
      </c>
      <c r="F7312" t="str">
        <f>IF(D7312&lt;=18,"LOW (1-18)","HIGH (19-36)")</f>
        <v>HIGH (19-36)</v>
      </c>
      <c r="G7312">
        <f>INT((D7312-1)/6)+1</f>
        <v>5</v>
      </c>
      <c r="H7312">
        <f>MOD(D7312-1,6)+1</f>
        <v>1</v>
      </c>
      <c r="I7312">
        <f>37-D7312</f>
        <v>12</v>
      </c>
      <c r="J7312">
        <f>ABS(D7312-D7313)</f>
        <v>23</v>
      </c>
      <c r="K7312">
        <f>AVERAGE(D7312:D7316)</f>
        <v>25</v>
      </c>
      <c r="L7312">
        <f>AVERAGE(D7312:D7331)</f>
        <v>25</v>
      </c>
      <c r="M7312">
        <f>K7312-L7312</f>
        <v>0</v>
      </c>
      <c r="N7312" t="str">
        <f>IF(K7312&gt;L7312,"HIGH ZONE BIAS",IF(K7312&lt;L7312,"LOW ZONE BIAS","EQUILIBRIUM"))</f>
        <v>EQUILIBRIUM</v>
      </c>
    </row>
    <row r="7313">
      <c r="A7313">
        <v>20258</v>
      </c>
      <c r="B7313" t="str">
        <v>2020-09-26</v>
      </c>
      <c r="C7313" t="str">
        <v>Morning</v>
      </c>
      <c r="D7313">
        <v>2</v>
      </c>
      <c r="E7313" t="str">
        <f>IF(MOD(D7313,2)=0,"EVEN","ODD")</f>
        <v>EVEN</v>
      </c>
      <c r="F7313" t="str">
        <f>IF(D7313&lt;=18,"LOW (1-18)","HIGH (19-36)")</f>
        <v>LOW (1-18)</v>
      </c>
      <c r="G7313">
        <f>INT((D7313-1)/6)+1</f>
        <v>1</v>
      </c>
      <c r="H7313">
        <f>MOD(D7313-1,6)+1</f>
        <v>2</v>
      </c>
      <c r="I7313">
        <f>37-D7313</f>
        <v>35</v>
      </c>
      <c r="J7313">
        <f>ABS(D7313-D7314)</f>
        <v>12</v>
      </c>
      <c r="K7313">
        <f>AVERAGE(D7313:D7317)</f>
        <v>2</v>
      </c>
      <c r="L7313">
        <f>AVERAGE(D7313:D7332)</f>
        <v>2</v>
      </c>
      <c r="M7313">
        <f>K7313-L7313</f>
        <v>0</v>
      </c>
      <c r="N7313" t="str">
        <f>IF(K7313&gt;L7313,"HIGH ZONE BIAS",IF(K7313&lt;L7313,"LOW ZONE BIAS","EQUILIBRIUM"))</f>
        <v>EQUILIBRIUM</v>
      </c>
    </row>
    <row r="7314">
      <c r="A7314">
        <v>20257</v>
      </c>
      <c r="B7314" t="str">
        <v>2020-09-25</v>
      </c>
      <c r="C7314" t="str">
        <v>Evening</v>
      </c>
      <c r="D7314">
        <v>14</v>
      </c>
      <c r="E7314" t="str">
        <f>IF(MOD(D7314,2)=0,"EVEN","ODD")</f>
        <v>EVEN</v>
      </c>
      <c r="F7314" t="str">
        <f>IF(D7314&lt;=18,"LOW (1-18)","HIGH (19-36)")</f>
        <v>LOW (1-18)</v>
      </c>
      <c r="G7314">
        <f>INT((D7314-1)/6)+1</f>
        <v>3</v>
      </c>
      <c r="H7314">
        <f>MOD(D7314-1,6)+1</f>
        <v>2</v>
      </c>
      <c r="I7314">
        <f>37-D7314</f>
        <v>23</v>
      </c>
      <c r="J7314">
        <f>ABS(D7314-D7315)</f>
        <v>18</v>
      </c>
      <c r="K7314">
        <f>AVERAGE(D7314:D7318)</f>
        <v>14</v>
      </c>
      <c r="L7314">
        <f>AVERAGE(D7314:D7333)</f>
        <v>14</v>
      </c>
      <c r="M7314">
        <f>K7314-L7314</f>
        <v>0</v>
      </c>
      <c r="N7314" t="str">
        <f>IF(K7314&gt;L7314,"HIGH ZONE BIAS",IF(K7314&lt;L7314,"LOW ZONE BIAS","EQUILIBRIUM"))</f>
        <v>EQUILIBRIUM</v>
      </c>
    </row>
    <row r="7315">
      <c r="A7315">
        <v>20256</v>
      </c>
      <c r="B7315" t="str">
        <v>2020-09-25</v>
      </c>
      <c r="C7315" t="str">
        <v>Afternoon</v>
      </c>
      <c r="D7315">
        <v>32</v>
      </c>
      <c r="E7315" t="str">
        <f>IF(MOD(D7315,2)=0,"EVEN","ODD")</f>
        <v>EVEN</v>
      </c>
      <c r="F7315" t="str">
        <f>IF(D7315&lt;=18,"LOW (1-18)","HIGH (19-36)")</f>
        <v>HIGH (19-36)</v>
      </c>
      <c r="G7315">
        <f>INT((D7315-1)/6)+1</f>
        <v>6</v>
      </c>
      <c r="H7315">
        <f>MOD(D7315-1,6)+1</f>
        <v>2</v>
      </c>
      <c r="I7315">
        <f>37-D7315</f>
        <v>5</v>
      </c>
      <c r="J7315">
        <f>ABS(D7315-D7316)</f>
        <v>6</v>
      </c>
      <c r="K7315">
        <f>AVERAGE(D7315:D7319)</f>
        <v>32</v>
      </c>
      <c r="L7315">
        <f>AVERAGE(D7315:D7334)</f>
        <v>32</v>
      </c>
      <c r="M7315">
        <f>K7315-L7315</f>
        <v>0</v>
      </c>
      <c r="N7315" t="str">
        <f>IF(K7315&gt;L7315,"HIGH ZONE BIAS",IF(K7315&lt;L7315,"LOW ZONE BIAS","EQUILIBRIUM"))</f>
        <v>EQUILIBRIUM</v>
      </c>
    </row>
    <row r="7316">
      <c r="A7316">
        <v>20255</v>
      </c>
      <c r="B7316" t="str">
        <v>2020-09-25</v>
      </c>
      <c r="C7316" t="str">
        <v>Midday</v>
      </c>
      <c r="D7316">
        <v>26</v>
      </c>
      <c r="E7316" t="str">
        <f>IF(MOD(D7316,2)=0,"EVEN","ODD")</f>
        <v>EVEN</v>
      </c>
      <c r="F7316" t="str">
        <f>IF(D7316&lt;=18,"LOW (1-18)","HIGH (19-36)")</f>
        <v>HIGH (19-36)</v>
      </c>
      <c r="G7316">
        <f>INT((D7316-1)/6)+1</f>
        <v>5</v>
      </c>
      <c r="H7316">
        <f>MOD(D7316-1,6)+1</f>
        <v>2</v>
      </c>
      <c r="I7316">
        <f>37-D7316</f>
        <v>11</v>
      </c>
      <c r="J7316">
        <f>ABS(D7316-D7317)</f>
        <v>15</v>
      </c>
      <c r="K7316">
        <f>AVERAGE(D7316:D7320)</f>
        <v>26</v>
      </c>
      <c r="L7316">
        <f>AVERAGE(D7316:D7335)</f>
        <v>26</v>
      </c>
      <c r="M7316">
        <f>K7316-L7316</f>
        <v>0</v>
      </c>
      <c r="N7316" t="str">
        <f>IF(K7316&gt;L7316,"HIGH ZONE BIAS",IF(K7316&lt;L7316,"LOW ZONE BIAS","EQUILIBRIUM"))</f>
        <v>EQUILIBRIUM</v>
      </c>
    </row>
    <row r="7317">
      <c r="A7317">
        <v>20254</v>
      </c>
      <c r="B7317" t="str">
        <v>2020-09-25</v>
      </c>
      <c r="C7317" t="str">
        <v>Morning</v>
      </c>
      <c r="D7317">
        <v>11</v>
      </c>
      <c r="E7317" t="str">
        <f>IF(MOD(D7317,2)=0,"EVEN","ODD")</f>
        <v>ODD</v>
      </c>
      <c r="F7317" t="str">
        <f>IF(D7317&lt;=18,"LOW (1-18)","HIGH (19-36)")</f>
        <v>LOW (1-18)</v>
      </c>
      <c r="G7317">
        <f>INT((D7317-1)/6)+1</f>
        <v>2</v>
      </c>
      <c r="H7317">
        <f>MOD(D7317-1,6)+1</f>
        <v>5</v>
      </c>
      <c r="I7317">
        <f>37-D7317</f>
        <v>26</v>
      </c>
      <c r="J7317">
        <f>ABS(D7317-D7318)</f>
        <v>10</v>
      </c>
      <c r="K7317">
        <f>AVERAGE(D7317:D7321)</f>
        <v>11</v>
      </c>
      <c r="L7317">
        <f>AVERAGE(D7317:D7336)</f>
        <v>11</v>
      </c>
      <c r="M7317">
        <f>K7317-L7317</f>
        <v>0</v>
      </c>
      <c r="N7317" t="str">
        <f>IF(K7317&gt;L7317,"HIGH ZONE BIAS",IF(K7317&lt;L7317,"LOW ZONE BIAS","EQUILIBRIUM"))</f>
        <v>EQUILIBRIUM</v>
      </c>
    </row>
    <row r="7318">
      <c r="A7318">
        <v>20253</v>
      </c>
      <c r="B7318" t="str">
        <v>2020-09-24</v>
      </c>
      <c r="C7318" t="str">
        <v>Evening</v>
      </c>
      <c r="D7318">
        <v>1</v>
      </c>
      <c r="E7318" t="str">
        <f>IF(MOD(D7318,2)=0,"EVEN","ODD")</f>
        <v>ODD</v>
      </c>
      <c r="F7318" t="str">
        <f>IF(D7318&lt;=18,"LOW (1-18)","HIGH (19-36)")</f>
        <v>LOW (1-18)</v>
      </c>
      <c r="G7318">
        <f>INT((D7318-1)/6)+1</f>
        <v>1</v>
      </c>
      <c r="H7318">
        <f>MOD(D7318-1,6)+1</f>
        <v>1</v>
      </c>
      <c r="I7318">
        <f>37-D7318</f>
        <v>36</v>
      </c>
      <c r="J7318">
        <f>ABS(D7318-D7319)</f>
        <v>11</v>
      </c>
      <c r="K7318">
        <f>AVERAGE(D7318:D7322)</f>
        <v>1</v>
      </c>
      <c r="L7318">
        <f>AVERAGE(D7318:D7337)</f>
        <v>1</v>
      </c>
      <c r="M7318">
        <f>K7318-L7318</f>
        <v>0</v>
      </c>
      <c r="N7318" t="str">
        <f>IF(K7318&gt;L7318,"HIGH ZONE BIAS",IF(K7318&lt;L7318,"LOW ZONE BIAS","EQUILIBRIUM"))</f>
        <v>EQUILIBRIUM</v>
      </c>
    </row>
    <row r="7319">
      <c r="A7319">
        <v>20252</v>
      </c>
      <c r="B7319" t="str">
        <v>2020-09-24</v>
      </c>
      <c r="C7319" t="str">
        <v>Afternoon</v>
      </c>
      <c r="D7319">
        <v>12</v>
      </c>
      <c r="E7319" t="str">
        <f>IF(MOD(D7319,2)=0,"EVEN","ODD")</f>
        <v>EVEN</v>
      </c>
      <c r="F7319" t="str">
        <f>IF(D7319&lt;=18,"LOW (1-18)","HIGH (19-36)")</f>
        <v>LOW (1-18)</v>
      </c>
      <c r="G7319">
        <f>INT((D7319-1)/6)+1</f>
        <v>2</v>
      </c>
      <c r="H7319">
        <f>MOD(D7319-1,6)+1</f>
        <v>6</v>
      </c>
      <c r="I7319">
        <f>37-D7319</f>
        <v>25</v>
      </c>
      <c r="J7319">
        <f>ABS(D7319-D7320)</f>
        <v>9</v>
      </c>
      <c r="K7319">
        <f>AVERAGE(D7319:D7323)</f>
        <v>12</v>
      </c>
      <c r="L7319">
        <f>AVERAGE(D7319:D7338)</f>
        <v>12</v>
      </c>
      <c r="M7319">
        <f>K7319-L7319</f>
        <v>0</v>
      </c>
      <c r="N7319" t="str">
        <f>IF(K7319&gt;L7319,"HIGH ZONE BIAS",IF(K7319&lt;L7319,"LOW ZONE BIAS","EQUILIBRIUM"))</f>
        <v>EQUILIBRIUM</v>
      </c>
    </row>
    <row r="7320">
      <c r="A7320">
        <v>20251</v>
      </c>
      <c r="B7320" t="str">
        <v>2020-09-24</v>
      </c>
      <c r="C7320" t="str">
        <v>Midday</v>
      </c>
      <c r="D7320">
        <v>3</v>
      </c>
      <c r="E7320" t="str">
        <f>IF(MOD(D7320,2)=0,"EVEN","ODD")</f>
        <v>ODD</v>
      </c>
      <c r="F7320" t="str">
        <f>IF(D7320&lt;=18,"LOW (1-18)","HIGH (19-36)")</f>
        <v>LOW (1-18)</v>
      </c>
      <c r="G7320">
        <f>INT((D7320-1)/6)+1</f>
        <v>1</v>
      </c>
      <c r="H7320">
        <f>MOD(D7320-1,6)+1</f>
        <v>3</v>
      </c>
      <c r="I7320">
        <f>37-D7320</f>
        <v>34</v>
      </c>
      <c r="J7320">
        <f>ABS(D7320-D7321)</f>
        <v>2</v>
      </c>
      <c r="K7320">
        <f>AVERAGE(D7320:D7324)</f>
        <v>3</v>
      </c>
      <c r="L7320">
        <f>AVERAGE(D7320:D7339)</f>
        <v>3</v>
      </c>
      <c r="M7320">
        <f>K7320-L7320</f>
        <v>0</v>
      </c>
      <c r="N7320" t="str">
        <f>IF(K7320&gt;L7320,"HIGH ZONE BIAS",IF(K7320&lt;L7320,"LOW ZONE BIAS","EQUILIBRIUM"))</f>
        <v>EQUILIBRIUM</v>
      </c>
    </row>
    <row r="7321">
      <c r="A7321">
        <v>20250</v>
      </c>
      <c r="B7321" t="str">
        <v>2020-09-24</v>
      </c>
      <c r="C7321" t="str">
        <v>Morning</v>
      </c>
      <c r="D7321">
        <v>1</v>
      </c>
      <c r="E7321" t="str">
        <f>IF(MOD(D7321,2)=0,"EVEN","ODD")</f>
        <v>ODD</v>
      </c>
      <c r="F7321" t="str">
        <f>IF(D7321&lt;=18,"LOW (1-18)","HIGH (19-36)")</f>
        <v>LOW (1-18)</v>
      </c>
      <c r="G7321">
        <f>INT((D7321-1)/6)+1</f>
        <v>1</v>
      </c>
      <c r="H7321">
        <f>MOD(D7321-1,6)+1</f>
        <v>1</v>
      </c>
      <c r="I7321">
        <f>37-D7321</f>
        <v>36</v>
      </c>
      <c r="J7321">
        <f>ABS(D7321-D7322)</f>
        <v>25</v>
      </c>
      <c r="K7321">
        <f>AVERAGE(D7321:D7325)</f>
        <v>1</v>
      </c>
      <c r="L7321">
        <f>AVERAGE(D7321:D7340)</f>
        <v>1</v>
      </c>
      <c r="M7321">
        <f>K7321-L7321</f>
        <v>0</v>
      </c>
      <c r="N7321" t="str">
        <f>IF(K7321&gt;L7321,"HIGH ZONE BIAS",IF(K7321&lt;L7321,"LOW ZONE BIAS","EQUILIBRIUM"))</f>
        <v>EQUILIBRIUM</v>
      </c>
    </row>
    <row r="7322">
      <c r="A7322">
        <v>20249</v>
      </c>
      <c r="B7322" t="str">
        <v>2020-09-23</v>
      </c>
      <c r="C7322" t="str">
        <v>Evening</v>
      </c>
      <c r="D7322">
        <v>26</v>
      </c>
      <c r="E7322" t="str">
        <f>IF(MOD(D7322,2)=0,"EVEN","ODD")</f>
        <v>EVEN</v>
      </c>
      <c r="F7322" t="str">
        <f>IF(D7322&lt;=18,"LOW (1-18)","HIGH (19-36)")</f>
        <v>HIGH (19-36)</v>
      </c>
      <c r="G7322">
        <f>INT((D7322-1)/6)+1</f>
        <v>5</v>
      </c>
      <c r="H7322">
        <f>MOD(D7322-1,6)+1</f>
        <v>2</v>
      </c>
      <c r="I7322">
        <f>37-D7322</f>
        <v>11</v>
      </c>
      <c r="J7322">
        <f>ABS(D7322-D7323)</f>
        <v>1</v>
      </c>
      <c r="K7322">
        <f>AVERAGE(D7322:D7326)</f>
        <v>26</v>
      </c>
      <c r="L7322">
        <f>AVERAGE(D7322:D7341)</f>
        <v>26</v>
      </c>
      <c r="M7322">
        <f>K7322-L7322</f>
        <v>0</v>
      </c>
      <c r="N7322" t="str">
        <f>IF(K7322&gt;L7322,"HIGH ZONE BIAS",IF(K7322&lt;L7322,"LOW ZONE BIAS","EQUILIBRIUM"))</f>
        <v>EQUILIBRIUM</v>
      </c>
    </row>
    <row r="7323">
      <c r="A7323">
        <v>20248</v>
      </c>
      <c r="B7323" t="str">
        <v>2020-09-23</v>
      </c>
      <c r="C7323" t="str">
        <v>Afternoon</v>
      </c>
      <c r="D7323">
        <v>25</v>
      </c>
      <c r="E7323" t="str">
        <f>IF(MOD(D7323,2)=0,"EVEN","ODD")</f>
        <v>ODD</v>
      </c>
      <c r="F7323" t="str">
        <f>IF(D7323&lt;=18,"LOW (1-18)","HIGH (19-36)")</f>
        <v>HIGH (19-36)</v>
      </c>
      <c r="G7323">
        <f>INT((D7323-1)/6)+1</f>
        <v>5</v>
      </c>
      <c r="H7323">
        <f>MOD(D7323-1,6)+1</f>
        <v>1</v>
      </c>
      <c r="I7323">
        <f>37-D7323</f>
        <v>12</v>
      </c>
      <c r="J7323">
        <f>ABS(D7323-D7324)</f>
        <v>2</v>
      </c>
      <c r="K7323">
        <f>AVERAGE(D7323:D7327)</f>
        <v>25</v>
      </c>
      <c r="L7323">
        <f>AVERAGE(D7323:D7342)</f>
        <v>25</v>
      </c>
      <c r="M7323">
        <f>K7323-L7323</f>
        <v>0</v>
      </c>
      <c r="N7323" t="str">
        <f>IF(K7323&gt;L7323,"HIGH ZONE BIAS",IF(K7323&lt;L7323,"LOW ZONE BIAS","EQUILIBRIUM"))</f>
        <v>EQUILIBRIUM</v>
      </c>
    </row>
    <row r="7324">
      <c r="A7324">
        <v>20247</v>
      </c>
      <c r="B7324" t="str">
        <v>2020-09-23</v>
      </c>
      <c r="C7324" t="str">
        <v>Midday</v>
      </c>
      <c r="D7324">
        <v>27</v>
      </c>
      <c r="E7324" t="str">
        <f>IF(MOD(D7324,2)=0,"EVEN","ODD")</f>
        <v>ODD</v>
      </c>
      <c r="F7324" t="str">
        <f>IF(D7324&lt;=18,"LOW (1-18)","HIGH (19-36)")</f>
        <v>HIGH (19-36)</v>
      </c>
      <c r="G7324">
        <f>INT((D7324-1)/6)+1</f>
        <v>5</v>
      </c>
      <c r="H7324">
        <f>MOD(D7324-1,6)+1</f>
        <v>3</v>
      </c>
      <c r="I7324">
        <f>37-D7324</f>
        <v>10</v>
      </c>
      <c r="J7324">
        <f>ABS(D7324-D7325)</f>
        <v>23</v>
      </c>
      <c r="K7324">
        <f>AVERAGE(D7324:D7328)</f>
        <v>27</v>
      </c>
      <c r="L7324">
        <f>AVERAGE(D7324:D7343)</f>
        <v>27</v>
      </c>
      <c r="M7324">
        <f>K7324-L7324</f>
        <v>0</v>
      </c>
      <c r="N7324" t="str">
        <f>IF(K7324&gt;L7324,"HIGH ZONE BIAS",IF(K7324&lt;L7324,"LOW ZONE BIAS","EQUILIBRIUM"))</f>
        <v>EQUILIBRIUM</v>
      </c>
    </row>
    <row r="7325">
      <c r="A7325">
        <v>20246</v>
      </c>
      <c r="B7325" t="str">
        <v>2020-09-23</v>
      </c>
      <c r="C7325" t="str">
        <v>Morning</v>
      </c>
      <c r="D7325">
        <v>4</v>
      </c>
      <c r="E7325" t="str">
        <f>IF(MOD(D7325,2)=0,"EVEN","ODD")</f>
        <v>EVEN</v>
      </c>
      <c r="F7325" t="str">
        <f>IF(D7325&lt;=18,"LOW (1-18)","HIGH (19-36)")</f>
        <v>LOW (1-18)</v>
      </c>
      <c r="G7325">
        <f>INT((D7325-1)/6)+1</f>
        <v>1</v>
      </c>
      <c r="H7325">
        <f>MOD(D7325-1,6)+1</f>
        <v>4</v>
      </c>
      <c r="I7325">
        <f>37-D7325</f>
        <v>33</v>
      </c>
      <c r="J7325">
        <f>ABS(D7325-D7326)</f>
        <v>6</v>
      </c>
      <c r="K7325">
        <f>AVERAGE(D7325:D7329)</f>
        <v>4</v>
      </c>
      <c r="L7325">
        <f>AVERAGE(D7325:D7344)</f>
        <v>4</v>
      </c>
      <c r="M7325">
        <f>K7325-L7325</f>
        <v>0</v>
      </c>
      <c r="N7325" t="str">
        <f>IF(K7325&gt;L7325,"HIGH ZONE BIAS",IF(K7325&lt;L7325,"LOW ZONE BIAS","EQUILIBRIUM"))</f>
        <v>EQUILIBRIUM</v>
      </c>
    </row>
    <row r="7326">
      <c r="A7326">
        <v>20245</v>
      </c>
      <c r="B7326" t="str">
        <v>2020-09-22</v>
      </c>
      <c r="C7326" t="str">
        <v>Evening</v>
      </c>
      <c r="D7326">
        <v>10</v>
      </c>
      <c r="E7326" t="str">
        <f>IF(MOD(D7326,2)=0,"EVEN","ODD")</f>
        <v>EVEN</v>
      </c>
      <c r="F7326" t="str">
        <f>IF(D7326&lt;=18,"LOW (1-18)","HIGH (19-36)")</f>
        <v>LOW (1-18)</v>
      </c>
      <c r="G7326">
        <f>INT((D7326-1)/6)+1</f>
        <v>2</v>
      </c>
      <c r="H7326">
        <f>MOD(D7326-1,6)+1</f>
        <v>4</v>
      </c>
      <c r="I7326">
        <f>37-D7326</f>
        <v>27</v>
      </c>
      <c r="J7326">
        <f>ABS(D7326-D7327)</f>
        <v>0</v>
      </c>
      <c r="K7326">
        <f>AVERAGE(D7326:D7330)</f>
        <v>10</v>
      </c>
      <c r="L7326">
        <f>AVERAGE(D7326:D7345)</f>
        <v>10</v>
      </c>
      <c r="M7326">
        <f>K7326-L7326</f>
        <v>0</v>
      </c>
      <c r="N7326" t="str">
        <f>IF(K7326&gt;L7326,"HIGH ZONE BIAS",IF(K7326&lt;L7326,"LOW ZONE BIAS","EQUILIBRIUM"))</f>
        <v>EQUILIBRIUM</v>
      </c>
    </row>
    <row r="7327">
      <c r="A7327">
        <v>20244</v>
      </c>
      <c r="B7327" t="str">
        <v>2020-09-22</v>
      </c>
      <c r="C7327" t="str">
        <v>Afternoon</v>
      </c>
      <c r="D7327">
        <v>10</v>
      </c>
      <c r="E7327" t="str">
        <f>IF(MOD(D7327,2)=0,"EVEN","ODD")</f>
        <v>EVEN</v>
      </c>
      <c r="F7327" t="str">
        <f>IF(D7327&lt;=18,"LOW (1-18)","HIGH (19-36)")</f>
        <v>LOW (1-18)</v>
      </c>
      <c r="G7327">
        <f>INT((D7327-1)/6)+1</f>
        <v>2</v>
      </c>
      <c r="H7327">
        <f>MOD(D7327-1,6)+1</f>
        <v>4</v>
      </c>
      <c r="I7327">
        <f>37-D7327</f>
        <v>27</v>
      </c>
      <c r="J7327">
        <f>ABS(D7327-D7328)</f>
        <v>5</v>
      </c>
      <c r="K7327">
        <f>AVERAGE(D7327:D7331)</f>
        <v>10</v>
      </c>
      <c r="L7327">
        <f>AVERAGE(D7327:D7346)</f>
        <v>10</v>
      </c>
      <c r="M7327">
        <f>K7327-L7327</f>
        <v>0</v>
      </c>
      <c r="N7327" t="str">
        <f>IF(K7327&gt;L7327,"HIGH ZONE BIAS",IF(K7327&lt;L7327,"LOW ZONE BIAS","EQUILIBRIUM"))</f>
        <v>EQUILIBRIUM</v>
      </c>
    </row>
    <row r="7328">
      <c r="A7328">
        <v>20243</v>
      </c>
      <c r="B7328" t="str">
        <v>2020-09-22</v>
      </c>
      <c r="C7328" t="str">
        <v>Midday</v>
      </c>
      <c r="D7328">
        <v>5</v>
      </c>
      <c r="E7328" t="str">
        <f>IF(MOD(D7328,2)=0,"EVEN","ODD")</f>
        <v>ODD</v>
      </c>
      <c r="F7328" t="str">
        <f>IF(D7328&lt;=18,"LOW (1-18)","HIGH (19-36)")</f>
        <v>LOW (1-18)</v>
      </c>
      <c r="G7328">
        <f>INT((D7328-1)/6)+1</f>
        <v>1</v>
      </c>
      <c r="H7328">
        <f>MOD(D7328-1,6)+1</f>
        <v>5</v>
      </c>
      <c r="I7328">
        <f>37-D7328</f>
        <v>32</v>
      </c>
      <c r="J7328">
        <f>ABS(D7328-D7329)</f>
        <v>15</v>
      </c>
      <c r="K7328">
        <f>AVERAGE(D7328:D7332)</f>
        <v>5</v>
      </c>
      <c r="L7328">
        <f>AVERAGE(D7328:D7347)</f>
        <v>5</v>
      </c>
      <c r="M7328">
        <f>K7328-L7328</f>
        <v>0</v>
      </c>
      <c r="N7328" t="str">
        <f>IF(K7328&gt;L7328,"HIGH ZONE BIAS",IF(K7328&lt;L7328,"LOW ZONE BIAS","EQUILIBRIUM"))</f>
        <v>EQUILIBRIUM</v>
      </c>
    </row>
    <row r="7329">
      <c r="A7329">
        <v>20242</v>
      </c>
      <c r="B7329" t="str">
        <v>2020-09-22</v>
      </c>
      <c r="C7329" t="str">
        <v>Morning</v>
      </c>
      <c r="D7329">
        <v>20</v>
      </c>
      <c r="E7329" t="str">
        <f>IF(MOD(D7329,2)=0,"EVEN","ODD")</f>
        <v>EVEN</v>
      </c>
      <c r="F7329" t="str">
        <f>IF(D7329&lt;=18,"LOW (1-18)","HIGH (19-36)")</f>
        <v>HIGH (19-36)</v>
      </c>
      <c r="G7329">
        <f>INT((D7329-1)/6)+1</f>
        <v>4</v>
      </c>
      <c r="H7329">
        <f>MOD(D7329-1,6)+1</f>
        <v>2</v>
      </c>
      <c r="I7329">
        <f>37-D7329</f>
        <v>17</v>
      </c>
      <c r="J7329">
        <f>ABS(D7329-D7330)</f>
        <v>16</v>
      </c>
      <c r="K7329">
        <f>AVERAGE(D7329:D7333)</f>
        <v>20</v>
      </c>
      <c r="L7329">
        <f>AVERAGE(D7329:D7348)</f>
        <v>20</v>
      </c>
      <c r="M7329">
        <f>K7329-L7329</f>
        <v>0</v>
      </c>
      <c r="N7329" t="str">
        <f>IF(K7329&gt;L7329,"HIGH ZONE BIAS",IF(K7329&lt;L7329,"LOW ZONE BIAS","EQUILIBRIUM"))</f>
        <v>EQUILIBRIUM</v>
      </c>
    </row>
    <row r="7330">
      <c r="A7330">
        <v>20241</v>
      </c>
      <c r="B7330" t="str">
        <v>2020-09-21</v>
      </c>
      <c r="C7330" t="str">
        <v>Evening</v>
      </c>
      <c r="D7330">
        <v>4</v>
      </c>
      <c r="E7330" t="str">
        <f>IF(MOD(D7330,2)=0,"EVEN","ODD")</f>
        <v>EVEN</v>
      </c>
      <c r="F7330" t="str">
        <f>IF(D7330&lt;=18,"LOW (1-18)","HIGH (19-36)")</f>
        <v>LOW (1-18)</v>
      </c>
      <c r="G7330">
        <f>INT((D7330-1)/6)+1</f>
        <v>1</v>
      </c>
      <c r="H7330">
        <f>MOD(D7330-1,6)+1</f>
        <v>4</v>
      </c>
      <c r="I7330">
        <f>37-D7330</f>
        <v>33</v>
      </c>
      <c r="J7330">
        <f>ABS(D7330-D7331)</f>
        <v>12</v>
      </c>
      <c r="K7330">
        <f>AVERAGE(D7330:D7334)</f>
        <v>4</v>
      </c>
      <c r="L7330">
        <f>AVERAGE(D7330:D7349)</f>
        <v>4</v>
      </c>
      <c r="M7330">
        <f>K7330-L7330</f>
        <v>0</v>
      </c>
      <c r="N7330" t="str">
        <f>IF(K7330&gt;L7330,"HIGH ZONE BIAS",IF(K7330&lt;L7330,"LOW ZONE BIAS","EQUILIBRIUM"))</f>
        <v>EQUILIBRIUM</v>
      </c>
    </row>
    <row r="7331">
      <c r="A7331">
        <v>20240</v>
      </c>
      <c r="B7331" t="str">
        <v>2020-09-21</v>
      </c>
      <c r="C7331" t="str">
        <v>Afternoon</v>
      </c>
      <c r="D7331">
        <v>16</v>
      </c>
      <c r="E7331" t="str">
        <f>IF(MOD(D7331,2)=0,"EVEN","ODD")</f>
        <v>EVEN</v>
      </c>
      <c r="F7331" t="str">
        <f>IF(D7331&lt;=18,"LOW (1-18)","HIGH (19-36)")</f>
        <v>LOW (1-18)</v>
      </c>
      <c r="G7331">
        <f>INT((D7331-1)/6)+1</f>
        <v>3</v>
      </c>
      <c r="H7331">
        <f>MOD(D7331-1,6)+1</f>
        <v>4</v>
      </c>
      <c r="I7331">
        <f>37-D7331</f>
        <v>21</v>
      </c>
      <c r="J7331">
        <f>ABS(D7331-D7332)</f>
        <v>4</v>
      </c>
      <c r="K7331">
        <f>AVERAGE(D7331:D7335)</f>
        <v>16</v>
      </c>
      <c r="L7331">
        <f>AVERAGE(D7331:D7350)</f>
        <v>16</v>
      </c>
      <c r="M7331">
        <f>K7331-L7331</f>
        <v>0</v>
      </c>
      <c r="N7331" t="str">
        <f>IF(K7331&gt;L7331,"HIGH ZONE BIAS",IF(K7331&lt;L7331,"LOW ZONE BIAS","EQUILIBRIUM"))</f>
        <v>EQUILIBRIUM</v>
      </c>
    </row>
    <row r="7332">
      <c r="A7332">
        <v>20239</v>
      </c>
      <c r="B7332" t="str">
        <v>2020-09-21</v>
      </c>
      <c r="C7332" t="str">
        <v>Midday</v>
      </c>
      <c r="D7332">
        <v>20</v>
      </c>
      <c r="E7332" t="str">
        <f>IF(MOD(D7332,2)=0,"EVEN","ODD")</f>
        <v>EVEN</v>
      </c>
      <c r="F7332" t="str">
        <f>IF(D7332&lt;=18,"LOW (1-18)","HIGH (19-36)")</f>
        <v>HIGH (19-36)</v>
      </c>
      <c r="G7332">
        <f>INT((D7332-1)/6)+1</f>
        <v>4</v>
      </c>
      <c r="H7332">
        <f>MOD(D7332-1,6)+1</f>
        <v>2</v>
      </c>
      <c r="I7332">
        <f>37-D7332</f>
        <v>17</v>
      </c>
      <c r="J7332">
        <f>ABS(D7332-D7333)</f>
        <v>13</v>
      </c>
      <c r="K7332">
        <f>AVERAGE(D7332:D7336)</f>
        <v>20</v>
      </c>
      <c r="L7332">
        <f>AVERAGE(D7332:D7351)</f>
        <v>20</v>
      </c>
      <c r="M7332">
        <f>K7332-L7332</f>
        <v>0</v>
      </c>
      <c r="N7332" t="str">
        <f>IF(K7332&gt;L7332,"HIGH ZONE BIAS",IF(K7332&lt;L7332,"LOW ZONE BIAS","EQUILIBRIUM"))</f>
        <v>EQUILIBRIUM</v>
      </c>
    </row>
    <row r="7333">
      <c r="A7333">
        <v>20238</v>
      </c>
      <c r="B7333" t="str">
        <v>2020-09-21</v>
      </c>
      <c r="C7333" t="str">
        <v>Morning</v>
      </c>
      <c r="D7333">
        <v>7</v>
      </c>
      <c r="E7333" t="str">
        <f>IF(MOD(D7333,2)=0,"EVEN","ODD")</f>
        <v>ODD</v>
      </c>
      <c r="F7333" t="str">
        <f>IF(D7333&lt;=18,"LOW (1-18)","HIGH (19-36)")</f>
        <v>LOW (1-18)</v>
      </c>
      <c r="G7333">
        <f>INT((D7333-1)/6)+1</f>
        <v>2</v>
      </c>
      <c r="H7333">
        <f>MOD(D7333-1,6)+1</f>
        <v>1</v>
      </c>
      <c r="I7333">
        <f>37-D7333</f>
        <v>30</v>
      </c>
      <c r="J7333">
        <f>ABS(D7333-D7334)</f>
        <v>17</v>
      </c>
      <c r="K7333">
        <f>AVERAGE(D7333:D7337)</f>
        <v>7</v>
      </c>
      <c r="L7333">
        <f>AVERAGE(D7333:D7352)</f>
        <v>7</v>
      </c>
      <c r="M7333">
        <f>K7333-L7333</f>
        <v>0</v>
      </c>
      <c r="N7333" t="str">
        <f>IF(K7333&gt;L7333,"HIGH ZONE BIAS",IF(K7333&lt;L7333,"LOW ZONE BIAS","EQUILIBRIUM"))</f>
        <v>EQUILIBRIUM</v>
      </c>
    </row>
    <row r="7334">
      <c r="A7334">
        <v>20237</v>
      </c>
      <c r="B7334" t="str">
        <v>2020-09-19</v>
      </c>
      <c r="C7334" t="str">
        <v>Evening</v>
      </c>
      <c r="D7334">
        <v>24</v>
      </c>
      <c r="E7334" t="str">
        <f>IF(MOD(D7334,2)=0,"EVEN","ODD")</f>
        <v>EVEN</v>
      </c>
      <c r="F7334" t="str">
        <f>IF(D7334&lt;=18,"LOW (1-18)","HIGH (19-36)")</f>
        <v>HIGH (19-36)</v>
      </c>
      <c r="G7334">
        <f>INT((D7334-1)/6)+1</f>
        <v>4</v>
      </c>
      <c r="H7334">
        <f>MOD(D7334-1,6)+1</f>
        <v>6</v>
      </c>
      <c r="I7334">
        <f>37-D7334</f>
        <v>13</v>
      </c>
      <c r="J7334">
        <f>ABS(D7334-D7335)</f>
        <v>15</v>
      </c>
      <c r="K7334">
        <f>AVERAGE(D7334:D7338)</f>
        <v>24</v>
      </c>
      <c r="L7334">
        <f>AVERAGE(D7334:D7353)</f>
        <v>24</v>
      </c>
      <c r="M7334">
        <f>K7334-L7334</f>
        <v>0</v>
      </c>
      <c r="N7334" t="str">
        <f>IF(K7334&gt;L7334,"HIGH ZONE BIAS",IF(K7334&lt;L7334,"LOW ZONE BIAS","EQUILIBRIUM"))</f>
        <v>EQUILIBRIUM</v>
      </c>
    </row>
    <row r="7335">
      <c r="A7335">
        <v>20236</v>
      </c>
      <c r="B7335" t="str">
        <v>2020-09-19</v>
      </c>
      <c r="C7335" t="str">
        <v>Afternoon</v>
      </c>
      <c r="D7335">
        <v>9</v>
      </c>
      <c r="E7335" t="str">
        <f>IF(MOD(D7335,2)=0,"EVEN","ODD")</f>
        <v>ODD</v>
      </c>
      <c r="F7335" t="str">
        <f>IF(D7335&lt;=18,"LOW (1-18)","HIGH (19-36)")</f>
        <v>LOW (1-18)</v>
      </c>
      <c r="G7335">
        <f>INT((D7335-1)/6)+1</f>
        <v>2</v>
      </c>
      <c r="H7335">
        <f>MOD(D7335-1,6)+1</f>
        <v>3</v>
      </c>
      <c r="I7335">
        <f>37-D7335</f>
        <v>28</v>
      </c>
      <c r="J7335">
        <f>ABS(D7335-D7336)</f>
        <v>4</v>
      </c>
      <c r="K7335">
        <f>AVERAGE(D7335:D7339)</f>
        <v>9</v>
      </c>
      <c r="L7335">
        <f>AVERAGE(D7335:D7354)</f>
        <v>9</v>
      </c>
      <c r="M7335">
        <f>K7335-L7335</f>
        <v>0</v>
      </c>
      <c r="N7335" t="str">
        <f>IF(K7335&gt;L7335,"HIGH ZONE BIAS",IF(K7335&lt;L7335,"LOW ZONE BIAS","EQUILIBRIUM"))</f>
        <v>EQUILIBRIUM</v>
      </c>
    </row>
    <row r="7336">
      <c r="A7336">
        <v>20235</v>
      </c>
      <c r="B7336" t="str">
        <v>2020-09-19</v>
      </c>
      <c r="C7336" t="str">
        <v>Midday</v>
      </c>
      <c r="D7336">
        <v>5</v>
      </c>
      <c r="E7336" t="str">
        <f>IF(MOD(D7336,2)=0,"EVEN","ODD")</f>
        <v>ODD</v>
      </c>
      <c r="F7336" t="str">
        <f>IF(D7336&lt;=18,"LOW (1-18)","HIGH (19-36)")</f>
        <v>LOW (1-18)</v>
      </c>
      <c r="G7336">
        <f>INT((D7336-1)/6)+1</f>
        <v>1</v>
      </c>
      <c r="H7336">
        <f>MOD(D7336-1,6)+1</f>
        <v>5</v>
      </c>
      <c r="I7336">
        <f>37-D7336</f>
        <v>32</v>
      </c>
      <c r="J7336">
        <f>ABS(D7336-D7337)</f>
        <v>13</v>
      </c>
      <c r="K7336">
        <f>AVERAGE(D7336:D7340)</f>
        <v>5</v>
      </c>
      <c r="L7336">
        <f>AVERAGE(D7336:D7355)</f>
        <v>5</v>
      </c>
      <c r="M7336">
        <f>K7336-L7336</f>
        <v>0</v>
      </c>
      <c r="N7336" t="str">
        <f>IF(K7336&gt;L7336,"HIGH ZONE BIAS",IF(K7336&lt;L7336,"LOW ZONE BIAS","EQUILIBRIUM"))</f>
        <v>EQUILIBRIUM</v>
      </c>
    </row>
    <row r="7337">
      <c r="A7337">
        <v>20234</v>
      </c>
      <c r="B7337" t="str">
        <v>2020-09-19</v>
      </c>
      <c r="C7337" t="str">
        <v>Morning</v>
      </c>
      <c r="D7337">
        <v>18</v>
      </c>
      <c r="E7337" t="str">
        <f>IF(MOD(D7337,2)=0,"EVEN","ODD")</f>
        <v>EVEN</v>
      </c>
      <c r="F7337" t="str">
        <f>IF(D7337&lt;=18,"LOW (1-18)","HIGH (19-36)")</f>
        <v>LOW (1-18)</v>
      </c>
      <c r="G7337">
        <f>INT((D7337-1)/6)+1</f>
        <v>3</v>
      </c>
      <c r="H7337">
        <f>MOD(D7337-1,6)+1</f>
        <v>6</v>
      </c>
      <c r="I7337">
        <f>37-D7337</f>
        <v>19</v>
      </c>
      <c r="J7337">
        <f>ABS(D7337-D7338)</f>
        <v>7</v>
      </c>
      <c r="K7337">
        <f>AVERAGE(D7337:D7341)</f>
        <v>18</v>
      </c>
      <c r="L7337">
        <f>AVERAGE(D7337:D7356)</f>
        <v>18</v>
      </c>
      <c r="M7337">
        <f>K7337-L7337</f>
        <v>0</v>
      </c>
      <c r="N7337" t="str">
        <f>IF(K7337&gt;L7337,"HIGH ZONE BIAS",IF(K7337&lt;L7337,"LOW ZONE BIAS","EQUILIBRIUM"))</f>
        <v>EQUILIBRIUM</v>
      </c>
    </row>
    <row r="7338">
      <c r="A7338">
        <v>20233</v>
      </c>
      <c r="B7338" t="str">
        <v>2020-09-18</v>
      </c>
      <c r="C7338" t="str">
        <v>Evening</v>
      </c>
      <c r="D7338">
        <v>11</v>
      </c>
      <c r="E7338" t="str">
        <f>IF(MOD(D7338,2)=0,"EVEN","ODD")</f>
        <v>ODD</v>
      </c>
      <c r="F7338" t="str">
        <f>IF(D7338&lt;=18,"LOW (1-18)","HIGH (19-36)")</f>
        <v>LOW (1-18)</v>
      </c>
      <c r="G7338">
        <f>INT((D7338-1)/6)+1</f>
        <v>2</v>
      </c>
      <c r="H7338">
        <f>MOD(D7338-1,6)+1</f>
        <v>5</v>
      </c>
      <c r="I7338">
        <f>37-D7338</f>
        <v>26</v>
      </c>
      <c r="J7338">
        <f>ABS(D7338-D7339)</f>
        <v>1</v>
      </c>
      <c r="K7338">
        <f>AVERAGE(D7338:D7342)</f>
        <v>11</v>
      </c>
      <c r="L7338">
        <f>AVERAGE(D7338:D7357)</f>
        <v>11</v>
      </c>
      <c r="M7338">
        <f>K7338-L7338</f>
        <v>0</v>
      </c>
      <c r="N7338" t="str">
        <f>IF(K7338&gt;L7338,"HIGH ZONE BIAS",IF(K7338&lt;L7338,"LOW ZONE BIAS","EQUILIBRIUM"))</f>
        <v>EQUILIBRIUM</v>
      </c>
    </row>
    <row r="7339">
      <c r="A7339">
        <v>20232</v>
      </c>
      <c r="B7339" t="str">
        <v>2020-09-18</v>
      </c>
      <c r="C7339" t="str">
        <v>Afternoon</v>
      </c>
      <c r="D7339">
        <v>12</v>
      </c>
      <c r="E7339" t="str">
        <f>IF(MOD(D7339,2)=0,"EVEN","ODD")</f>
        <v>EVEN</v>
      </c>
      <c r="F7339" t="str">
        <f>IF(D7339&lt;=18,"LOW (1-18)","HIGH (19-36)")</f>
        <v>LOW (1-18)</v>
      </c>
      <c r="G7339">
        <f>INT((D7339-1)/6)+1</f>
        <v>2</v>
      </c>
      <c r="H7339">
        <f>MOD(D7339-1,6)+1</f>
        <v>6</v>
      </c>
      <c r="I7339">
        <f>37-D7339</f>
        <v>25</v>
      </c>
      <c r="J7339">
        <f>ABS(D7339-D7340)</f>
        <v>5</v>
      </c>
      <c r="K7339">
        <f>AVERAGE(D7339:D7343)</f>
        <v>12</v>
      </c>
      <c r="L7339">
        <f>AVERAGE(D7339:D7358)</f>
        <v>12</v>
      </c>
      <c r="M7339">
        <f>K7339-L7339</f>
        <v>0</v>
      </c>
      <c r="N7339" t="str">
        <f>IF(K7339&gt;L7339,"HIGH ZONE BIAS",IF(K7339&lt;L7339,"LOW ZONE BIAS","EQUILIBRIUM"))</f>
        <v>EQUILIBRIUM</v>
      </c>
    </row>
    <row r="7340">
      <c r="A7340">
        <v>20231</v>
      </c>
      <c r="B7340" t="str">
        <v>2020-09-18</v>
      </c>
      <c r="C7340" t="str">
        <v>Midday</v>
      </c>
      <c r="D7340">
        <v>17</v>
      </c>
      <c r="E7340" t="str">
        <f>IF(MOD(D7340,2)=0,"EVEN","ODD")</f>
        <v>ODD</v>
      </c>
      <c r="F7340" t="str">
        <f>IF(D7340&lt;=18,"LOW (1-18)","HIGH (19-36)")</f>
        <v>LOW (1-18)</v>
      </c>
      <c r="G7340">
        <f>INT((D7340-1)/6)+1</f>
        <v>3</v>
      </c>
      <c r="H7340">
        <f>MOD(D7340-1,6)+1</f>
        <v>5</v>
      </c>
      <c r="I7340">
        <f>37-D7340</f>
        <v>20</v>
      </c>
      <c r="J7340">
        <f>ABS(D7340-D7341)</f>
        <v>14</v>
      </c>
      <c r="K7340">
        <f>AVERAGE(D7340:D7344)</f>
        <v>17</v>
      </c>
      <c r="L7340">
        <f>AVERAGE(D7340:D7359)</f>
        <v>17</v>
      </c>
      <c r="M7340">
        <f>K7340-L7340</f>
        <v>0</v>
      </c>
      <c r="N7340" t="str">
        <f>IF(K7340&gt;L7340,"HIGH ZONE BIAS",IF(K7340&lt;L7340,"LOW ZONE BIAS","EQUILIBRIUM"))</f>
        <v>EQUILIBRIUM</v>
      </c>
    </row>
    <row r="7341">
      <c r="A7341">
        <v>20230</v>
      </c>
      <c r="B7341" t="str">
        <v>2020-09-18</v>
      </c>
      <c r="C7341" t="str">
        <v>Morning</v>
      </c>
      <c r="D7341">
        <v>31</v>
      </c>
      <c r="E7341" t="str">
        <f>IF(MOD(D7341,2)=0,"EVEN","ODD")</f>
        <v>ODD</v>
      </c>
      <c r="F7341" t="str">
        <f>IF(D7341&lt;=18,"LOW (1-18)","HIGH (19-36)")</f>
        <v>HIGH (19-36)</v>
      </c>
      <c r="G7341">
        <f>INT((D7341-1)/6)+1</f>
        <v>6</v>
      </c>
      <c r="H7341">
        <f>MOD(D7341-1,6)+1</f>
        <v>1</v>
      </c>
      <c r="I7341">
        <f>37-D7341</f>
        <v>6</v>
      </c>
      <c r="J7341">
        <f>ABS(D7341-D7342)</f>
        <v>5</v>
      </c>
      <c r="K7341">
        <f>AVERAGE(D7341:D7345)</f>
        <v>31</v>
      </c>
      <c r="L7341">
        <f>AVERAGE(D7341:D7360)</f>
        <v>31</v>
      </c>
      <c r="M7341">
        <f>K7341-L7341</f>
        <v>0</v>
      </c>
      <c r="N7341" t="str">
        <f>IF(K7341&gt;L7341,"HIGH ZONE BIAS",IF(K7341&lt;L7341,"LOW ZONE BIAS","EQUILIBRIUM"))</f>
        <v>EQUILIBRIUM</v>
      </c>
    </row>
    <row r="7342">
      <c r="A7342">
        <v>20229</v>
      </c>
      <c r="B7342" t="str">
        <v>2020-09-17</v>
      </c>
      <c r="C7342" t="str">
        <v>Evening</v>
      </c>
      <c r="D7342">
        <v>36</v>
      </c>
      <c r="E7342" t="str">
        <f>IF(MOD(D7342,2)=0,"EVEN","ODD")</f>
        <v>EVEN</v>
      </c>
      <c r="F7342" t="str">
        <f>IF(D7342&lt;=18,"LOW (1-18)","HIGH (19-36)")</f>
        <v>HIGH (19-36)</v>
      </c>
      <c r="G7342">
        <f>INT((D7342-1)/6)+1</f>
        <v>6</v>
      </c>
      <c r="H7342">
        <f>MOD(D7342-1,6)+1</f>
        <v>6</v>
      </c>
      <c r="I7342">
        <f>37-D7342</f>
        <v>1</v>
      </c>
      <c r="J7342">
        <f>ABS(D7342-D7343)</f>
        <v>4</v>
      </c>
      <c r="K7342">
        <f>AVERAGE(D7342:D7346)</f>
        <v>36</v>
      </c>
      <c r="L7342">
        <f>AVERAGE(D7342:D7361)</f>
        <v>36</v>
      </c>
      <c r="M7342">
        <f>K7342-L7342</f>
        <v>0</v>
      </c>
      <c r="N7342" t="str">
        <f>IF(K7342&gt;L7342,"HIGH ZONE BIAS",IF(K7342&lt;L7342,"LOW ZONE BIAS","EQUILIBRIUM"))</f>
        <v>EQUILIBRIUM</v>
      </c>
    </row>
    <row r="7343">
      <c r="A7343">
        <v>20228</v>
      </c>
      <c r="B7343" t="str">
        <v>2020-09-17</v>
      </c>
      <c r="C7343" t="str">
        <v>Afternoon</v>
      </c>
      <c r="D7343">
        <v>32</v>
      </c>
      <c r="E7343" t="str">
        <f>IF(MOD(D7343,2)=0,"EVEN","ODD")</f>
        <v>EVEN</v>
      </c>
      <c r="F7343" t="str">
        <f>IF(D7343&lt;=18,"LOW (1-18)","HIGH (19-36)")</f>
        <v>HIGH (19-36)</v>
      </c>
      <c r="G7343">
        <f>INT((D7343-1)/6)+1</f>
        <v>6</v>
      </c>
      <c r="H7343">
        <f>MOD(D7343-1,6)+1</f>
        <v>2</v>
      </c>
      <c r="I7343">
        <f>37-D7343</f>
        <v>5</v>
      </c>
      <c r="J7343">
        <f>ABS(D7343-D7344)</f>
        <v>27</v>
      </c>
      <c r="K7343">
        <f>AVERAGE(D7343:D7347)</f>
        <v>32</v>
      </c>
      <c r="L7343">
        <f>AVERAGE(D7343:D7362)</f>
        <v>32</v>
      </c>
      <c r="M7343">
        <f>K7343-L7343</f>
        <v>0</v>
      </c>
      <c r="N7343" t="str">
        <f>IF(K7343&gt;L7343,"HIGH ZONE BIAS",IF(K7343&lt;L7343,"LOW ZONE BIAS","EQUILIBRIUM"))</f>
        <v>EQUILIBRIUM</v>
      </c>
    </row>
    <row r="7344">
      <c r="A7344">
        <v>20227</v>
      </c>
      <c r="B7344" t="str">
        <v>2020-09-17</v>
      </c>
      <c r="C7344" t="str">
        <v>Midday</v>
      </c>
      <c r="D7344">
        <v>5</v>
      </c>
      <c r="E7344" t="str">
        <f>IF(MOD(D7344,2)=0,"EVEN","ODD")</f>
        <v>ODD</v>
      </c>
      <c r="F7344" t="str">
        <f>IF(D7344&lt;=18,"LOW (1-18)","HIGH (19-36)")</f>
        <v>LOW (1-18)</v>
      </c>
      <c r="G7344">
        <f>INT((D7344-1)/6)+1</f>
        <v>1</v>
      </c>
      <c r="H7344">
        <f>MOD(D7344-1,6)+1</f>
        <v>5</v>
      </c>
      <c r="I7344">
        <f>37-D7344</f>
        <v>32</v>
      </c>
      <c r="J7344">
        <f>ABS(D7344-D7345)</f>
        <v>12</v>
      </c>
      <c r="K7344">
        <f>AVERAGE(D7344:D7348)</f>
        <v>5</v>
      </c>
      <c r="L7344">
        <f>AVERAGE(D7344:D7363)</f>
        <v>5</v>
      </c>
      <c r="M7344">
        <f>K7344-L7344</f>
        <v>0</v>
      </c>
      <c r="N7344" t="str">
        <f>IF(K7344&gt;L7344,"HIGH ZONE BIAS",IF(K7344&lt;L7344,"LOW ZONE BIAS","EQUILIBRIUM"))</f>
        <v>EQUILIBRIUM</v>
      </c>
    </row>
    <row r="7345">
      <c r="A7345">
        <v>20226</v>
      </c>
      <c r="B7345" t="str">
        <v>2020-09-17</v>
      </c>
      <c r="C7345" t="str">
        <v>Morning</v>
      </c>
      <c r="D7345">
        <v>17</v>
      </c>
      <c r="E7345" t="str">
        <f>IF(MOD(D7345,2)=0,"EVEN","ODD")</f>
        <v>ODD</v>
      </c>
      <c r="F7345" t="str">
        <f>IF(D7345&lt;=18,"LOW (1-18)","HIGH (19-36)")</f>
        <v>LOW (1-18)</v>
      </c>
      <c r="G7345">
        <f>INT((D7345-1)/6)+1</f>
        <v>3</v>
      </c>
      <c r="H7345">
        <f>MOD(D7345-1,6)+1</f>
        <v>5</v>
      </c>
      <c r="I7345">
        <f>37-D7345</f>
        <v>20</v>
      </c>
      <c r="J7345">
        <f>ABS(D7345-D7346)</f>
        <v>9</v>
      </c>
      <c r="K7345">
        <f>AVERAGE(D7345:D7349)</f>
        <v>17</v>
      </c>
      <c r="L7345">
        <f>AVERAGE(D7345:D7364)</f>
        <v>17</v>
      </c>
      <c r="M7345">
        <f>K7345-L7345</f>
        <v>0</v>
      </c>
      <c r="N7345" t="str">
        <f>IF(K7345&gt;L7345,"HIGH ZONE BIAS",IF(K7345&lt;L7345,"LOW ZONE BIAS","EQUILIBRIUM"))</f>
        <v>EQUILIBRIUM</v>
      </c>
    </row>
    <row r="7346">
      <c r="A7346">
        <v>20225</v>
      </c>
      <c r="B7346" t="str">
        <v>2020-09-16</v>
      </c>
      <c r="C7346" t="str">
        <v>Evening</v>
      </c>
      <c r="D7346">
        <v>26</v>
      </c>
      <c r="E7346" t="str">
        <f>IF(MOD(D7346,2)=0,"EVEN","ODD")</f>
        <v>EVEN</v>
      </c>
      <c r="F7346" t="str">
        <f>IF(D7346&lt;=18,"LOW (1-18)","HIGH (19-36)")</f>
        <v>HIGH (19-36)</v>
      </c>
      <c r="G7346">
        <f>INT((D7346-1)/6)+1</f>
        <v>5</v>
      </c>
      <c r="H7346">
        <f>MOD(D7346-1,6)+1</f>
        <v>2</v>
      </c>
      <c r="I7346">
        <f>37-D7346</f>
        <v>11</v>
      </c>
      <c r="J7346">
        <f>ABS(D7346-D7347)</f>
        <v>25</v>
      </c>
      <c r="K7346">
        <f>AVERAGE(D7346:D7350)</f>
        <v>26</v>
      </c>
      <c r="L7346">
        <f>AVERAGE(D7346:D7365)</f>
        <v>26</v>
      </c>
      <c r="M7346">
        <f>K7346-L7346</f>
        <v>0</v>
      </c>
      <c r="N7346" t="str">
        <f>IF(K7346&gt;L7346,"HIGH ZONE BIAS",IF(K7346&lt;L7346,"LOW ZONE BIAS","EQUILIBRIUM"))</f>
        <v>EQUILIBRIUM</v>
      </c>
    </row>
    <row r="7347">
      <c r="A7347">
        <v>20224</v>
      </c>
      <c r="B7347" t="str">
        <v>2020-09-16</v>
      </c>
      <c r="C7347" t="str">
        <v>Afternoon</v>
      </c>
      <c r="D7347">
        <v>1</v>
      </c>
      <c r="E7347" t="str">
        <f>IF(MOD(D7347,2)=0,"EVEN","ODD")</f>
        <v>ODD</v>
      </c>
      <c r="F7347" t="str">
        <f>IF(D7347&lt;=18,"LOW (1-18)","HIGH (19-36)")</f>
        <v>LOW (1-18)</v>
      </c>
      <c r="G7347">
        <f>INT((D7347-1)/6)+1</f>
        <v>1</v>
      </c>
      <c r="H7347">
        <f>MOD(D7347-1,6)+1</f>
        <v>1</v>
      </c>
      <c r="I7347">
        <f>37-D7347</f>
        <v>36</v>
      </c>
      <c r="J7347">
        <f>ABS(D7347-D7348)</f>
        <v>14</v>
      </c>
      <c r="K7347">
        <f>AVERAGE(D7347:D7351)</f>
        <v>1</v>
      </c>
      <c r="L7347">
        <f>AVERAGE(D7347:D7366)</f>
        <v>1</v>
      </c>
      <c r="M7347">
        <f>K7347-L7347</f>
        <v>0</v>
      </c>
      <c r="N7347" t="str">
        <f>IF(K7347&gt;L7347,"HIGH ZONE BIAS",IF(K7347&lt;L7347,"LOW ZONE BIAS","EQUILIBRIUM"))</f>
        <v>EQUILIBRIUM</v>
      </c>
    </row>
    <row r="7348">
      <c r="A7348">
        <v>20223</v>
      </c>
      <c r="B7348" t="str">
        <v>2020-09-16</v>
      </c>
      <c r="C7348" t="str">
        <v>Midday</v>
      </c>
      <c r="D7348">
        <v>15</v>
      </c>
      <c r="E7348" t="str">
        <f>IF(MOD(D7348,2)=0,"EVEN","ODD")</f>
        <v>ODD</v>
      </c>
      <c r="F7348" t="str">
        <f>IF(D7348&lt;=18,"LOW (1-18)","HIGH (19-36)")</f>
        <v>LOW (1-18)</v>
      </c>
      <c r="G7348">
        <f>INT((D7348-1)/6)+1</f>
        <v>3</v>
      </c>
      <c r="H7348">
        <f>MOD(D7348-1,6)+1</f>
        <v>3</v>
      </c>
      <c r="I7348">
        <f>37-D7348</f>
        <v>22</v>
      </c>
      <c r="J7348">
        <f>ABS(D7348-D7349)</f>
        <v>10</v>
      </c>
      <c r="K7348">
        <f>AVERAGE(D7348:D7352)</f>
        <v>15</v>
      </c>
      <c r="L7348">
        <f>AVERAGE(D7348:D7367)</f>
        <v>15</v>
      </c>
      <c r="M7348">
        <f>K7348-L7348</f>
        <v>0</v>
      </c>
      <c r="N7348" t="str">
        <f>IF(K7348&gt;L7348,"HIGH ZONE BIAS",IF(K7348&lt;L7348,"LOW ZONE BIAS","EQUILIBRIUM"))</f>
        <v>EQUILIBRIUM</v>
      </c>
    </row>
    <row r="7349">
      <c r="A7349">
        <v>20222</v>
      </c>
      <c r="B7349" t="str">
        <v>2020-09-16</v>
      </c>
      <c r="C7349" t="str">
        <v>Morning</v>
      </c>
      <c r="D7349">
        <v>5</v>
      </c>
      <c r="E7349" t="str">
        <f>IF(MOD(D7349,2)=0,"EVEN","ODD")</f>
        <v>ODD</v>
      </c>
      <c r="F7349" t="str">
        <f>IF(D7349&lt;=18,"LOW (1-18)","HIGH (19-36)")</f>
        <v>LOW (1-18)</v>
      </c>
      <c r="G7349">
        <f>INT((D7349-1)/6)+1</f>
        <v>1</v>
      </c>
      <c r="H7349">
        <f>MOD(D7349-1,6)+1</f>
        <v>5</v>
      </c>
      <c r="I7349">
        <f>37-D7349</f>
        <v>32</v>
      </c>
      <c r="J7349">
        <f>ABS(D7349-D7350)</f>
        <v>14</v>
      </c>
      <c r="K7349">
        <f>AVERAGE(D7349:D7353)</f>
        <v>5</v>
      </c>
      <c r="L7349">
        <f>AVERAGE(D7349:D7368)</f>
        <v>5</v>
      </c>
      <c r="M7349">
        <f>K7349-L7349</f>
        <v>0</v>
      </c>
      <c r="N7349" t="str">
        <f>IF(K7349&gt;L7349,"HIGH ZONE BIAS",IF(K7349&lt;L7349,"LOW ZONE BIAS","EQUILIBRIUM"))</f>
        <v>EQUILIBRIUM</v>
      </c>
    </row>
    <row r="7350">
      <c r="A7350">
        <v>20221</v>
      </c>
      <c r="B7350" t="str">
        <v>2020-09-15</v>
      </c>
      <c r="C7350" t="str">
        <v>Evening</v>
      </c>
      <c r="D7350">
        <v>19</v>
      </c>
      <c r="E7350" t="str">
        <f>IF(MOD(D7350,2)=0,"EVEN","ODD")</f>
        <v>ODD</v>
      </c>
      <c r="F7350" t="str">
        <f>IF(D7350&lt;=18,"LOW (1-18)","HIGH (19-36)")</f>
        <v>HIGH (19-36)</v>
      </c>
      <c r="G7350">
        <f>INT((D7350-1)/6)+1</f>
        <v>4</v>
      </c>
      <c r="H7350">
        <f>MOD(D7350-1,6)+1</f>
        <v>1</v>
      </c>
      <c r="I7350">
        <f>37-D7350</f>
        <v>18</v>
      </c>
      <c r="J7350">
        <f>ABS(D7350-D7351)</f>
        <v>12</v>
      </c>
      <c r="K7350">
        <f>AVERAGE(D7350:D7354)</f>
        <v>19</v>
      </c>
      <c r="L7350">
        <f>AVERAGE(D7350:D7369)</f>
        <v>19</v>
      </c>
      <c r="M7350">
        <f>K7350-L7350</f>
        <v>0</v>
      </c>
      <c r="N7350" t="str">
        <f>IF(K7350&gt;L7350,"HIGH ZONE BIAS",IF(K7350&lt;L7350,"LOW ZONE BIAS","EQUILIBRIUM"))</f>
        <v>EQUILIBRIUM</v>
      </c>
    </row>
    <row r="7351">
      <c r="A7351">
        <v>20220</v>
      </c>
      <c r="B7351" t="str">
        <v>2020-09-15</v>
      </c>
      <c r="C7351" t="str">
        <v>Afternoon</v>
      </c>
      <c r="D7351">
        <v>31</v>
      </c>
      <c r="E7351" t="str">
        <f>IF(MOD(D7351,2)=0,"EVEN","ODD")</f>
        <v>ODD</v>
      </c>
      <c r="F7351" t="str">
        <f>IF(D7351&lt;=18,"LOW (1-18)","HIGH (19-36)")</f>
        <v>HIGH (19-36)</v>
      </c>
      <c r="G7351">
        <f>INT((D7351-1)/6)+1</f>
        <v>6</v>
      </c>
      <c r="H7351">
        <f>MOD(D7351-1,6)+1</f>
        <v>1</v>
      </c>
      <c r="I7351">
        <f>37-D7351</f>
        <v>6</v>
      </c>
      <c r="J7351">
        <f>ABS(D7351-D7352)</f>
        <v>15</v>
      </c>
      <c r="K7351">
        <f>AVERAGE(D7351:D7355)</f>
        <v>31</v>
      </c>
      <c r="L7351">
        <f>AVERAGE(D7351:D7370)</f>
        <v>31</v>
      </c>
      <c r="M7351">
        <f>K7351-L7351</f>
        <v>0</v>
      </c>
      <c r="N7351" t="str">
        <f>IF(K7351&gt;L7351,"HIGH ZONE BIAS",IF(K7351&lt;L7351,"LOW ZONE BIAS","EQUILIBRIUM"))</f>
        <v>EQUILIBRIUM</v>
      </c>
    </row>
    <row r="7352">
      <c r="A7352">
        <v>20219</v>
      </c>
      <c r="B7352" t="str">
        <v>2020-09-15</v>
      </c>
      <c r="C7352" t="str">
        <v>Midday</v>
      </c>
      <c r="D7352">
        <v>16</v>
      </c>
      <c r="E7352" t="str">
        <f>IF(MOD(D7352,2)=0,"EVEN","ODD")</f>
        <v>EVEN</v>
      </c>
      <c r="F7352" t="str">
        <f>IF(D7352&lt;=18,"LOW (1-18)","HIGH (19-36)")</f>
        <v>LOW (1-18)</v>
      </c>
      <c r="G7352">
        <f>INT((D7352-1)/6)+1</f>
        <v>3</v>
      </c>
      <c r="H7352">
        <f>MOD(D7352-1,6)+1</f>
        <v>4</v>
      </c>
      <c r="I7352">
        <f>37-D7352</f>
        <v>21</v>
      </c>
      <c r="J7352">
        <f>ABS(D7352-D7353)</f>
        <v>5</v>
      </c>
      <c r="K7352">
        <f>AVERAGE(D7352:D7356)</f>
        <v>16</v>
      </c>
      <c r="L7352">
        <f>AVERAGE(D7352:D7371)</f>
        <v>16</v>
      </c>
      <c r="M7352">
        <f>K7352-L7352</f>
        <v>0</v>
      </c>
      <c r="N7352" t="str">
        <f>IF(K7352&gt;L7352,"HIGH ZONE BIAS",IF(K7352&lt;L7352,"LOW ZONE BIAS","EQUILIBRIUM"))</f>
        <v>EQUILIBRIUM</v>
      </c>
    </row>
    <row r="7353">
      <c r="A7353">
        <v>20218</v>
      </c>
      <c r="B7353" t="str">
        <v>2020-09-15</v>
      </c>
      <c r="C7353" t="str">
        <v>Morning</v>
      </c>
      <c r="D7353">
        <v>11</v>
      </c>
      <c r="E7353" t="str">
        <f>IF(MOD(D7353,2)=0,"EVEN","ODD")</f>
        <v>ODD</v>
      </c>
      <c r="F7353" t="str">
        <f>IF(D7353&lt;=18,"LOW (1-18)","HIGH (19-36)")</f>
        <v>LOW (1-18)</v>
      </c>
      <c r="G7353">
        <f>INT((D7353-1)/6)+1</f>
        <v>2</v>
      </c>
      <c r="H7353">
        <f>MOD(D7353-1,6)+1</f>
        <v>5</v>
      </c>
      <c r="I7353">
        <f>37-D7353</f>
        <v>26</v>
      </c>
      <c r="J7353">
        <f>ABS(D7353-D7354)</f>
        <v>4</v>
      </c>
      <c r="K7353">
        <f>AVERAGE(D7353:D7357)</f>
        <v>11</v>
      </c>
      <c r="L7353">
        <f>AVERAGE(D7353:D7372)</f>
        <v>11</v>
      </c>
      <c r="M7353">
        <f>K7353-L7353</f>
        <v>0</v>
      </c>
      <c r="N7353" t="str">
        <f>IF(K7353&gt;L7353,"HIGH ZONE BIAS",IF(K7353&lt;L7353,"LOW ZONE BIAS","EQUILIBRIUM"))</f>
        <v>EQUILIBRIUM</v>
      </c>
    </row>
    <row r="7354">
      <c r="A7354">
        <v>20217</v>
      </c>
      <c r="B7354" t="str">
        <v>2020-09-14</v>
      </c>
      <c r="C7354" t="str">
        <v>Evening</v>
      </c>
      <c r="D7354">
        <v>15</v>
      </c>
      <c r="E7354" t="str">
        <f>IF(MOD(D7354,2)=0,"EVEN","ODD")</f>
        <v>ODD</v>
      </c>
      <c r="F7354" t="str">
        <f>IF(D7354&lt;=18,"LOW (1-18)","HIGH (19-36)")</f>
        <v>LOW (1-18)</v>
      </c>
      <c r="G7354">
        <f>INT((D7354-1)/6)+1</f>
        <v>3</v>
      </c>
      <c r="H7354">
        <f>MOD(D7354-1,6)+1</f>
        <v>3</v>
      </c>
      <c r="I7354">
        <f>37-D7354</f>
        <v>22</v>
      </c>
      <c r="J7354">
        <f>ABS(D7354-D7355)</f>
        <v>2</v>
      </c>
      <c r="K7354">
        <f>AVERAGE(D7354:D7358)</f>
        <v>15</v>
      </c>
      <c r="L7354">
        <f>AVERAGE(D7354:D7373)</f>
        <v>15</v>
      </c>
      <c r="M7354">
        <f>K7354-L7354</f>
        <v>0</v>
      </c>
      <c r="N7354" t="str">
        <f>IF(K7354&gt;L7354,"HIGH ZONE BIAS",IF(K7354&lt;L7354,"LOW ZONE BIAS","EQUILIBRIUM"))</f>
        <v>EQUILIBRIUM</v>
      </c>
    </row>
    <row r="7355">
      <c r="A7355">
        <v>20216</v>
      </c>
      <c r="B7355" t="str">
        <v>2020-09-14</v>
      </c>
      <c r="C7355" t="str">
        <v>Afternoon</v>
      </c>
      <c r="D7355">
        <v>17</v>
      </c>
      <c r="E7355" t="str">
        <f>IF(MOD(D7355,2)=0,"EVEN","ODD")</f>
        <v>ODD</v>
      </c>
      <c r="F7355" t="str">
        <f>IF(D7355&lt;=18,"LOW (1-18)","HIGH (19-36)")</f>
        <v>LOW (1-18)</v>
      </c>
      <c r="G7355">
        <f>INT((D7355-1)/6)+1</f>
        <v>3</v>
      </c>
      <c r="H7355">
        <f>MOD(D7355-1,6)+1</f>
        <v>5</v>
      </c>
      <c r="I7355">
        <f>37-D7355</f>
        <v>20</v>
      </c>
      <c r="J7355">
        <f>ABS(D7355-D7356)</f>
        <v>11</v>
      </c>
      <c r="K7355">
        <f>AVERAGE(D7355:D7359)</f>
        <v>17</v>
      </c>
      <c r="L7355">
        <f>AVERAGE(D7355:D7374)</f>
        <v>17</v>
      </c>
      <c r="M7355">
        <f>K7355-L7355</f>
        <v>0</v>
      </c>
      <c r="N7355" t="str">
        <f>IF(K7355&gt;L7355,"HIGH ZONE BIAS",IF(K7355&lt;L7355,"LOW ZONE BIAS","EQUILIBRIUM"))</f>
        <v>EQUILIBRIUM</v>
      </c>
    </row>
    <row r="7356">
      <c r="A7356">
        <v>20215</v>
      </c>
      <c r="B7356" t="str">
        <v>2020-09-14</v>
      </c>
      <c r="C7356" t="str">
        <v>Midday</v>
      </c>
      <c r="D7356">
        <v>28</v>
      </c>
      <c r="E7356" t="str">
        <f>IF(MOD(D7356,2)=0,"EVEN","ODD")</f>
        <v>EVEN</v>
      </c>
      <c r="F7356" t="str">
        <f>IF(D7356&lt;=18,"LOW (1-18)","HIGH (19-36)")</f>
        <v>HIGH (19-36)</v>
      </c>
      <c r="G7356">
        <f>INT((D7356-1)/6)+1</f>
        <v>5</v>
      </c>
      <c r="H7356">
        <f>MOD(D7356-1,6)+1</f>
        <v>4</v>
      </c>
      <c r="I7356">
        <f>37-D7356</f>
        <v>9</v>
      </c>
      <c r="J7356">
        <f>ABS(D7356-D7357)</f>
        <v>21</v>
      </c>
      <c r="K7356">
        <f>AVERAGE(D7356:D7360)</f>
        <v>28</v>
      </c>
      <c r="L7356">
        <f>AVERAGE(D7356:D7375)</f>
        <v>28</v>
      </c>
      <c r="M7356">
        <f>K7356-L7356</f>
        <v>0</v>
      </c>
      <c r="N7356" t="str">
        <f>IF(K7356&gt;L7356,"HIGH ZONE BIAS",IF(K7356&lt;L7356,"LOW ZONE BIAS","EQUILIBRIUM"))</f>
        <v>EQUILIBRIUM</v>
      </c>
    </row>
    <row r="7357">
      <c r="A7357">
        <v>20214</v>
      </c>
      <c r="B7357" t="str">
        <v>2020-09-14</v>
      </c>
      <c r="C7357" t="str">
        <v>Morning</v>
      </c>
      <c r="D7357">
        <v>7</v>
      </c>
      <c r="E7357" t="str">
        <f>IF(MOD(D7357,2)=0,"EVEN","ODD")</f>
        <v>ODD</v>
      </c>
      <c r="F7357" t="str">
        <f>IF(D7357&lt;=18,"LOW (1-18)","HIGH (19-36)")</f>
        <v>LOW (1-18)</v>
      </c>
      <c r="G7357">
        <f>INT((D7357-1)/6)+1</f>
        <v>2</v>
      </c>
      <c r="H7357">
        <f>MOD(D7357-1,6)+1</f>
        <v>1</v>
      </c>
      <c r="I7357">
        <f>37-D7357</f>
        <v>30</v>
      </c>
      <c r="J7357">
        <f>ABS(D7357-D7358)</f>
        <v>7</v>
      </c>
      <c r="K7357">
        <f>AVERAGE(D7357:D7361)</f>
        <v>7</v>
      </c>
      <c r="L7357">
        <f>AVERAGE(D7357:D7376)</f>
        <v>7</v>
      </c>
      <c r="M7357">
        <f>K7357-L7357</f>
        <v>0</v>
      </c>
      <c r="N7357" t="str">
        <f>IF(K7357&gt;L7357,"HIGH ZONE BIAS",IF(K7357&lt;L7357,"LOW ZONE BIAS","EQUILIBRIUM"))</f>
        <v>EQUILIBRIUM</v>
      </c>
    </row>
    <row r="7358">
      <c r="A7358">
        <v>20213</v>
      </c>
      <c r="B7358" t="str">
        <v>2020-09-12</v>
      </c>
      <c r="C7358" t="str">
        <v>Evening</v>
      </c>
      <c r="D7358">
        <v>14</v>
      </c>
      <c r="E7358" t="str">
        <f>IF(MOD(D7358,2)=0,"EVEN","ODD")</f>
        <v>EVEN</v>
      </c>
      <c r="F7358" t="str">
        <f>IF(D7358&lt;=18,"LOW (1-18)","HIGH (19-36)")</f>
        <v>LOW (1-18)</v>
      </c>
      <c r="G7358">
        <f>INT((D7358-1)/6)+1</f>
        <v>3</v>
      </c>
      <c r="H7358">
        <f>MOD(D7358-1,6)+1</f>
        <v>2</v>
      </c>
      <c r="I7358">
        <f>37-D7358</f>
        <v>23</v>
      </c>
      <c r="J7358">
        <f>ABS(D7358-D7359)</f>
        <v>16</v>
      </c>
      <c r="K7358">
        <f>AVERAGE(D7358:D7362)</f>
        <v>14</v>
      </c>
      <c r="L7358">
        <f>AVERAGE(D7358:D7377)</f>
        <v>14</v>
      </c>
      <c r="M7358">
        <f>K7358-L7358</f>
        <v>0</v>
      </c>
      <c r="N7358" t="str">
        <f>IF(K7358&gt;L7358,"HIGH ZONE BIAS",IF(K7358&lt;L7358,"LOW ZONE BIAS","EQUILIBRIUM"))</f>
        <v>EQUILIBRIUM</v>
      </c>
    </row>
    <row r="7359">
      <c r="A7359">
        <v>20212</v>
      </c>
      <c r="B7359" t="str">
        <v>2020-09-12</v>
      </c>
      <c r="C7359" t="str">
        <v>Afternoon</v>
      </c>
      <c r="D7359">
        <v>30</v>
      </c>
      <c r="E7359" t="str">
        <f>IF(MOD(D7359,2)=0,"EVEN","ODD")</f>
        <v>EVEN</v>
      </c>
      <c r="F7359" t="str">
        <f>IF(D7359&lt;=18,"LOW (1-18)","HIGH (19-36)")</f>
        <v>HIGH (19-36)</v>
      </c>
      <c r="G7359">
        <f>INT((D7359-1)/6)+1</f>
        <v>5</v>
      </c>
      <c r="H7359">
        <f>MOD(D7359-1,6)+1</f>
        <v>6</v>
      </c>
      <c r="I7359">
        <f>37-D7359</f>
        <v>7</v>
      </c>
      <c r="J7359">
        <f>ABS(D7359-D7360)</f>
        <v>11</v>
      </c>
      <c r="K7359">
        <f>AVERAGE(D7359:D7363)</f>
        <v>30</v>
      </c>
      <c r="L7359">
        <f>AVERAGE(D7359:D7378)</f>
        <v>30</v>
      </c>
      <c r="M7359">
        <f>K7359-L7359</f>
        <v>0</v>
      </c>
      <c r="N7359" t="str">
        <f>IF(K7359&gt;L7359,"HIGH ZONE BIAS",IF(K7359&lt;L7359,"LOW ZONE BIAS","EQUILIBRIUM"))</f>
        <v>EQUILIBRIUM</v>
      </c>
    </row>
    <row r="7360">
      <c r="A7360">
        <v>20211</v>
      </c>
      <c r="B7360" t="str">
        <v>2020-09-12</v>
      </c>
      <c r="C7360" t="str">
        <v>Midday</v>
      </c>
      <c r="D7360">
        <v>19</v>
      </c>
      <c r="E7360" t="str">
        <f>IF(MOD(D7360,2)=0,"EVEN","ODD")</f>
        <v>ODD</v>
      </c>
      <c r="F7360" t="str">
        <f>IF(D7360&lt;=18,"LOW (1-18)","HIGH (19-36)")</f>
        <v>HIGH (19-36)</v>
      </c>
      <c r="G7360">
        <f>INT((D7360-1)/6)+1</f>
        <v>4</v>
      </c>
      <c r="H7360">
        <f>MOD(D7360-1,6)+1</f>
        <v>1</v>
      </c>
      <c r="I7360">
        <f>37-D7360</f>
        <v>18</v>
      </c>
      <c r="J7360">
        <f>ABS(D7360-D7361)</f>
        <v>17</v>
      </c>
      <c r="K7360">
        <f>AVERAGE(D7360:D7364)</f>
        <v>19</v>
      </c>
      <c r="L7360">
        <f>AVERAGE(D7360:D7379)</f>
        <v>19</v>
      </c>
      <c r="M7360">
        <f>K7360-L7360</f>
        <v>0</v>
      </c>
      <c r="N7360" t="str">
        <f>IF(K7360&gt;L7360,"HIGH ZONE BIAS",IF(K7360&lt;L7360,"LOW ZONE BIAS","EQUILIBRIUM"))</f>
        <v>EQUILIBRIUM</v>
      </c>
    </row>
    <row r="7361">
      <c r="A7361">
        <v>20210</v>
      </c>
      <c r="B7361" t="str">
        <v>2020-09-12</v>
      </c>
      <c r="C7361" t="str">
        <v>Morning</v>
      </c>
      <c r="D7361">
        <v>2</v>
      </c>
      <c r="E7361" t="str">
        <f>IF(MOD(D7361,2)=0,"EVEN","ODD")</f>
        <v>EVEN</v>
      </c>
      <c r="F7361" t="str">
        <f>IF(D7361&lt;=18,"LOW (1-18)","HIGH (19-36)")</f>
        <v>LOW (1-18)</v>
      </c>
      <c r="G7361">
        <f>INT((D7361-1)/6)+1</f>
        <v>1</v>
      </c>
      <c r="H7361">
        <f>MOD(D7361-1,6)+1</f>
        <v>2</v>
      </c>
      <c r="I7361">
        <f>37-D7361</f>
        <v>35</v>
      </c>
      <c r="J7361">
        <f>ABS(D7361-D7362)</f>
        <v>24</v>
      </c>
      <c r="K7361">
        <f>AVERAGE(D7361:D7365)</f>
        <v>2</v>
      </c>
      <c r="L7361">
        <f>AVERAGE(D7361:D7380)</f>
        <v>2</v>
      </c>
      <c r="M7361">
        <f>K7361-L7361</f>
        <v>0</v>
      </c>
      <c r="N7361" t="str">
        <f>IF(K7361&gt;L7361,"HIGH ZONE BIAS",IF(K7361&lt;L7361,"LOW ZONE BIAS","EQUILIBRIUM"))</f>
        <v>EQUILIBRIUM</v>
      </c>
    </row>
    <row r="7362">
      <c r="A7362">
        <v>20209</v>
      </c>
      <c r="B7362" t="str">
        <v>2020-09-11</v>
      </c>
      <c r="C7362" t="str">
        <v>Evening</v>
      </c>
      <c r="D7362">
        <v>26</v>
      </c>
      <c r="E7362" t="str">
        <f>IF(MOD(D7362,2)=0,"EVEN","ODD")</f>
        <v>EVEN</v>
      </c>
      <c r="F7362" t="str">
        <f>IF(D7362&lt;=18,"LOW (1-18)","HIGH (19-36)")</f>
        <v>HIGH (19-36)</v>
      </c>
      <c r="G7362">
        <f>INT((D7362-1)/6)+1</f>
        <v>5</v>
      </c>
      <c r="H7362">
        <f>MOD(D7362-1,6)+1</f>
        <v>2</v>
      </c>
      <c r="I7362">
        <f>37-D7362</f>
        <v>11</v>
      </c>
      <c r="J7362">
        <f>ABS(D7362-D7363)</f>
        <v>9</v>
      </c>
      <c r="K7362">
        <f>AVERAGE(D7362:D7366)</f>
        <v>26</v>
      </c>
      <c r="L7362">
        <f>AVERAGE(D7362:D7381)</f>
        <v>26</v>
      </c>
      <c r="M7362">
        <f>K7362-L7362</f>
        <v>0</v>
      </c>
      <c r="N7362" t="str">
        <f>IF(K7362&gt;L7362,"HIGH ZONE BIAS",IF(K7362&lt;L7362,"LOW ZONE BIAS","EQUILIBRIUM"))</f>
        <v>EQUILIBRIUM</v>
      </c>
    </row>
    <row r="7363">
      <c r="A7363">
        <v>20208</v>
      </c>
      <c r="B7363" t="str">
        <v>2020-09-11</v>
      </c>
      <c r="C7363" t="str">
        <v>Afternoon</v>
      </c>
      <c r="D7363">
        <v>17</v>
      </c>
      <c r="E7363" t="str">
        <f>IF(MOD(D7363,2)=0,"EVEN","ODD")</f>
        <v>ODD</v>
      </c>
      <c r="F7363" t="str">
        <f>IF(D7363&lt;=18,"LOW (1-18)","HIGH (19-36)")</f>
        <v>LOW (1-18)</v>
      </c>
      <c r="G7363">
        <f>INT((D7363-1)/6)+1</f>
        <v>3</v>
      </c>
      <c r="H7363">
        <f>MOD(D7363-1,6)+1</f>
        <v>5</v>
      </c>
      <c r="I7363">
        <f>37-D7363</f>
        <v>20</v>
      </c>
      <c r="J7363">
        <f>ABS(D7363-D7364)</f>
        <v>14</v>
      </c>
      <c r="K7363">
        <f>AVERAGE(D7363:D7367)</f>
        <v>17</v>
      </c>
      <c r="L7363">
        <f>AVERAGE(D7363:D7382)</f>
        <v>17</v>
      </c>
      <c r="M7363">
        <f>K7363-L7363</f>
        <v>0</v>
      </c>
      <c r="N7363" t="str">
        <f>IF(K7363&gt;L7363,"HIGH ZONE BIAS",IF(K7363&lt;L7363,"LOW ZONE BIAS","EQUILIBRIUM"))</f>
        <v>EQUILIBRIUM</v>
      </c>
    </row>
    <row r="7364">
      <c r="A7364">
        <v>20207</v>
      </c>
      <c r="B7364" t="str">
        <v>2020-09-11</v>
      </c>
      <c r="C7364" t="str">
        <v>Midday</v>
      </c>
      <c r="D7364">
        <v>3</v>
      </c>
      <c r="E7364" t="str">
        <f>IF(MOD(D7364,2)=0,"EVEN","ODD")</f>
        <v>ODD</v>
      </c>
      <c r="F7364" t="str">
        <f>IF(D7364&lt;=18,"LOW (1-18)","HIGH (19-36)")</f>
        <v>LOW (1-18)</v>
      </c>
      <c r="G7364">
        <f>INT((D7364-1)/6)+1</f>
        <v>1</v>
      </c>
      <c r="H7364">
        <f>MOD(D7364-1,6)+1</f>
        <v>3</v>
      </c>
      <c r="I7364">
        <f>37-D7364</f>
        <v>34</v>
      </c>
      <c r="J7364">
        <f>ABS(D7364-D7365)</f>
        <v>28</v>
      </c>
      <c r="K7364">
        <f>AVERAGE(D7364:D7368)</f>
        <v>3</v>
      </c>
      <c r="L7364">
        <f>AVERAGE(D7364:D7383)</f>
        <v>3</v>
      </c>
      <c r="M7364">
        <f>K7364-L7364</f>
        <v>0</v>
      </c>
      <c r="N7364" t="str">
        <f>IF(K7364&gt;L7364,"HIGH ZONE BIAS",IF(K7364&lt;L7364,"LOW ZONE BIAS","EQUILIBRIUM"))</f>
        <v>EQUILIBRIUM</v>
      </c>
    </row>
    <row r="7365">
      <c r="A7365">
        <v>20206</v>
      </c>
      <c r="B7365" t="str">
        <v>2020-09-11</v>
      </c>
      <c r="C7365" t="str">
        <v>Morning</v>
      </c>
      <c r="D7365">
        <v>31</v>
      </c>
      <c r="E7365" t="str">
        <f>IF(MOD(D7365,2)=0,"EVEN","ODD")</f>
        <v>ODD</v>
      </c>
      <c r="F7365" t="str">
        <f>IF(D7365&lt;=18,"LOW (1-18)","HIGH (19-36)")</f>
        <v>HIGH (19-36)</v>
      </c>
      <c r="G7365">
        <f>INT((D7365-1)/6)+1</f>
        <v>6</v>
      </c>
      <c r="H7365">
        <f>MOD(D7365-1,6)+1</f>
        <v>1</v>
      </c>
      <c r="I7365">
        <f>37-D7365</f>
        <v>6</v>
      </c>
      <c r="J7365">
        <f>ABS(D7365-D7366)</f>
        <v>4</v>
      </c>
      <c r="K7365">
        <f>AVERAGE(D7365:D7369)</f>
        <v>31</v>
      </c>
      <c r="L7365">
        <f>AVERAGE(D7365:D7384)</f>
        <v>31</v>
      </c>
      <c r="M7365">
        <f>K7365-L7365</f>
        <v>0</v>
      </c>
      <c r="N7365" t="str">
        <f>IF(K7365&gt;L7365,"HIGH ZONE BIAS",IF(K7365&lt;L7365,"LOW ZONE BIAS","EQUILIBRIUM"))</f>
        <v>EQUILIBRIUM</v>
      </c>
    </row>
    <row r="7366">
      <c r="A7366">
        <v>20205</v>
      </c>
      <c r="B7366" t="str">
        <v>2020-09-10</v>
      </c>
      <c r="C7366" t="str">
        <v>Evening</v>
      </c>
      <c r="D7366">
        <v>27</v>
      </c>
      <c r="E7366" t="str">
        <f>IF(MOD(D7366,2)=0,"EVEN","ODD")</f>
        <v>ODD</v>
      </c>
      <c r="F7366" t="str">
        <f>IF(D7366&lt;=18,"LOW (1-18)","HIGH (19-36)")</f>
        <v>HIGH (19-36)</v>
      </c>
      <c r="G7366">
        <f>INT((D7366-1)/6)+1</f>
        <v>5</v>
      </c>
      <c r="H7366">
        <f>MOD(D7366-1,6)+1</f>
        <v>3</v>
      </c>
      <c r="I7366">
        <f>37-D7366</f>
        <v>10</v>
      </c>
      <c r="J7366">
        <f>ABS(D7366-D7367)</f>
        <v>2</v>
      </c>
      <c r="K7366">
        <f>AVERAGE(D7366:D7370)</f>
        <v>27</v>
      </c>
      <c r="L7366">
        <f>AVERAGE(D7366:D7385)</f>
        <v>27</v>
      </c>
      <c r="M7366">
        <f>K7366-L7366</f>
        <v>0</v>
      </c>
      <c r="N7366" t="str">
        <f>IF(K7366&gt;L7366,"HIGH ZONE BIAS",IF(K7366&lt;L7366,"LOW ZONE BIAS","EQUILIBRIUM"))</f>
        <v>EQUILIBRIUM</v>
      </c>
    </row>
    <row r="7367">
      <c r="A7367">
        <v>20204</v>
      </c>
      <c r="B7367" t="str">
        <v>2020-09-10</v>
      </c>
      <c r="C7367" t="str">
        <v>Afternoon</v>
      </c>
      <c r="D7367">
        <v>25</v>
      </c>
      <c r="E7367" t="str">
        <f>IF(MOD(D7367,2)=0,"EVEN","ODD")</f>
        <v>ODD</v>
      </c>
      <c r="F7367" t="str">
        <f>IF(D7367&lt;=18,"LOW (1-18)","HIGH (19-36)")</f>
        <v>HIGH (19-36)</v>
      </c>
      <c r="G7367">
        <f>INT((D7367-1)/6)+1</f>
        <v>5</v>
      </c>
      <c r="H7367">
        <f>MOD(D7367-1,6)+1</f>
        <v>1</v>
      </c>
      <c r="I7367">
        <f>37-D7367</f>
        <v>12</v>
      </c>
      <c r="J7367">
        <f>ABS(D7367-D7368)</f>
        <v>4</v>
      </c>
      <c r="K7367">
        <f>AVERAGE(D7367:D7371)</f>
        <v>25</v>
      </c>
      <c r="L7367">
        <f>AVERAGE(D7367:D7386)</f>
        <v>25</v>
      </c>
      <c r="M7367">
        <f>K7367-L7367</f>
        <v>0</v>
      </c>
      <c r="N7367" t="str">
        <f>IF(K7367&gt;L7367,"HIGH ZONE BIAS",IF(K7367&lt;L7367,"LOW ZONE BIAS","EQUILIBRIUM"))</f>
        <v>EQUILIBRIUM</v>
      </c>
    </row>
    <row r="7368">
      <c r="A7368">
        <v>20203</v>
      </c>
      <c r="B7368" t="str">
        <v>2020-09-10</v>
      </c>
      <c r="C7368" t="str">
        <v>Midday</v>
      </c>
      <c r="D7368">
        <v>21</v>
      </c>
      <c r="E7368" t="str">
        <f>IF(MOD(D7368,2)=0,"EVEN","ODD")</f>
        <v>ODD</v>
      </c>
      <c r="F7368" t="str">
        <f>IF(D7368&lt;=18,"LOW (1-18)","HIGH (19-36)")</f>
        <v>HIGH (19-36)</v>
      </c>
      <c r="G7368">
        <f>INT((D7368-1)/6)+1</f>
        <v>4</v>
      </c>
      <c r="H7368">
        <f>MOD(D7368-1,6)+1</f>
        <v>3</v>
      </c>
      <c r="I7368">
        <f>37-D7368</f>
        <v>16</v>
      </c>
      <c r="J7368">
        <f>ABS(D7368-D7369)</f>
        <v>10</v>
      </c>
      <c r="K7368">
        <f>AVERAGE(D7368:D7372)</f>
        <v>21</v>
      </c>
      <c r="L7368">
        <f>AVERAGE(D7368:D7387)</f>
        <v>21</v>
      </c>
      <c r="M7368">
        <f>K7368-L7368</f>
        <v>0</v>
      </c>
      <c r="N7368" t="str">
        <f>IF(K7368&gt;L7368,"HIGH ZONE BIAS",IF(K7368&lt;L7368,"LOW ZONE BIAS","EQUILIBRIUM"))</f>
        <v>EQUILIBRIUM</v>
      </c>
    </row>
    <row r="7369">
      <c r="A7369">
        <v>20202</v>
      </c>
      <c r="B7369" t="str">
        <v>2020-09-10</v>
      </c>
      <c r="C7369" t="str">
        <v>Morning</v>
      </c>
      <c r="D7369">
        <v>11</v>
      </c>
      <c r="E7369" t="str">
        <f>IF(MOD(D7369,2)=0,"EVEN","ODD")</f>
        <v>ODD</v>
      </c>
      <c r="F7369" t="str">
        <f>IF(D7369&lt;=18,"LOW (1-18)","HIGH (19-36)")</f>
        <v>LOW (1-18)</v>
      </c>
      <c r="G7369">
        <f>INT((D7369-1)/6)+1</f>
        <v>2</v>
      </c>
      <c r="H7369">
        <f>MOD(D7369-1,6)+1</f>
        <v>5</v>
      </c>
      <c r="I7369">
        <f>37-D7369</f>
        <v>26</v>
      </c>
      <c r="J7369">
        <f>ABS(D7369-D7370)</f>
        <v>12</v>
      </c>
      <c r="K7369">
        <f>AVERAGE(D7369:D7373)</f>
        <v>11</v>
      </c>
      <c r="L7369">
        <f>AVERAGE(D7369:D7388)</f>
        <v>11</v>
      </c>
      <c r="M7369">
        <f>K7369-L7369</f>
        <v>0</v>
      </c>
      <c r="N7369" t="str">
        <f>IF(K7369&gt;L7369,"HIGH ZONE BIAS",IF(K7369&lt;L7369,"LOW ZONE BIAS","EQUILIBRIUM"))</f>
        <v>EQUILIBRIUM</v>
      </c>
    </row>
    <row r="7370">
      <c r="A7370">
        <v>20201</v>
      </c>
      <c r="B7370" t="str">
        <v>2020-09-09</v>
      </c>
      <c r="C7370" t="str">
        <v>Evening</v>
      </c>
      <c r="D7370">
        <v>23</v>
      </c>
      <c r="E7370" t="str">
        <f>IF(MOD(D7370,2)=0,"EVEN","ODD")</f>
        <v>ODD</v>
      </c>
      <c r="F7370" t="str">
        <f>IF(D7370&lt;=18,"LOW (1-18)","HIGH (19-36)")</f>
        <v>HIGH (19-36)</v>
      </c>
      <c r="G7370">
        <f>INT((D7370-1)/6)+1</f>
        <v>4</v>
      </c>
      <c r="H7370">
        <f>MOD(D7370-1,6)+1</f>
        <v>5</v>
      </c>
      <c r="I7370">
        <f>37-D7370</f>
        <v>14</v>
      </c>
      <c r="J7370">
        <f>ABS(D7370-D7371)</f>
        <v>2</v>
      </c>
      <c r="K7370">
        <f>AVERAGE(D7370:D7374)</f>
        <v>23</v>
      </c>
      <c r="L7370">
        <f>AVERAGE(D7370:D7389)</f>
        <v>23</v>
      </c>
      <c r="M7370">
        <f>K7370-L7370</f>
        <v>0</v>
      </c>
      <c r="N7370" t="str">
        <f>IF(K7370&gt;L7370,"HIGH ZONE BIAS",IF(K7370&lt;L7370,"LOW ZONE BIAS","EQUILIBRIUM"))</f>
        <v>EQUILIBRIUM</v>
      </c>
    </row>
    <row r="7371">
      <c r="A7371">
        <v>20200</v>
      </c>
      <c r="B7371" t="str">
        <v>2020-09-09</v>
      </c>
      <c r="C7371" t="str">
        <v>Afternoon</v>
      </c>
      <c r="D7371">
        <v>21</v>
      </c>
      <c r="E7371" t="str">
        <f>IF(MOD(D7371,2)=0,"EVEN","ODD")</f>
        <v>ODD</v>
      </c>
      <c r="F7371" t="str">
        <f>IF(D7371&lt;=18,"LOW (1-18)","HIGH (19-36)")</f>
        <v>HIGH (19-36)</v>
      </c>
      <c r="G7371">
        <f>INT((D7371-1)/6)+1</f>
        <v>4</v>
      </c>
      <c r="H7371">
        <f>MOD(D7371-1,6)+1</f>
        <v>3</v>
      </c>
      <c r="I7371">
        <f>37-D7371</f>
        <v>16</v>
      </c>
      <c r="J7371">
        <f>ABS(D7371-D7372)</f>
        <v>19</v>
      </c>
      <c r="K7371">
        <f>AVERAGE(D7371:D7375)</f>
        <v>21</v>
      </c>
      <c r="L7371">
        <f>AVERAGE(D7371:D7390)</f>
        <v>21</v>
      </c>
      <c r="M7371">
        <f>K7371-L7371</f>
        <v>0</v>
      </c>
      <c r="N7371" t="str">
        <f>IF(K7371&gt;L7371,"HIGH ZONE BIAS",IF(K7371&lt;L7371,"LOW ZONE BIAS","EQUILIBRIUM"))</f>
        <v>EQUILIBRIUM</v>
      </c>
    </row>
    <row r="7372">
      <c r="A7372">
        <v>20199</v>
      </c>
      <c r="B7372" t="str">
        <v>2020-09-09</v>
      </c>
      <c r="C7372" t="str">
        <v>Midday</v>
      </c>
      <c r="D7372">
        <v>2</v>
      </c>
      <c r="E7372" t="str">
        <f>IF(MOD(D7372,2)=0,"EVEN","ODD")</f>
        <v>EVEN</v>
      </c>
      <c r="F7372" t="str">
        <f>IF(D7372&lt;=18,"LOW (1-18)","HIGH (19-36)")</f>
        <v>LOW (1-18)</v>
      </c>
      <c r="G7372">
        <f>INT((D7372-1)/6)+1</f>
        <v>1</v>
      </c>
      <c r="H7372">
        <f>MOD(D7372-1,6)+1</f>
        <v>2</v>
      </c>
      <c r="I7372">
        <f>37-D7372</f>
        <v>35</v>
      </c>
      <c r="J7372">
        <f>ABS(D7372-D7373)</f>
        <v>12</v>
      </c>
      <c r="K7372">
        <f>AVERAGE(D7372:D7376)</f>
        <v>2</v>
      </c>
      <c r="L7372">
        <f>AVERAGE(D7372:D7391)</f>
        <v>2</v>
      </c>
      <c r="M7372">
        <f>K7372-L7372</f>
        <v>0</v>
      </c>
      <c r="N7372" t="str">
        <f>IF(K7372&gt;L7372,"HIGH ZONE BIAS",IF(K7372&lt;L7372,"LOW ZONE BIAS","EQUILIBRIUM"))</f>
        <v>EQUILIBRIUM</v>
      </c>
    </row>
    <row r="7373">
      <c r="A7373">
        <v>20198</v>
      </c>
      <c r="B7373" t="str">
        <v>2020-09-09</v>
      </c>
      <c r="C7373" t="str">
        <v>Morning</v>
      </c>
      <c r="D7373">
        <v>14</v>
      </c>
      <c r="E7373" t="str">
        <f>IF(MOD(D7373,2)=0,"EVEN","ODD")</f>
        <v>EVEN</v>
      </c>
      <c r="F7373" t="str">
        <f>IF(D7373&lt;=18,"LOW (1-18)","HIGH (19-36)")</f>
        <v>LOW (1-18)</v>
      </c>
      <c r="G7373">
        <f>INT((D7373-1)/6)+1</f>
        <v>3</v>
      </c>
      <c r="H7373">
        <f>MOD(D7373-1,6)+1</f>
        <v>2</v>
      </c>
      <c r="I7373">
        <f>37-D7373</f>
        <v>23</v>
      </c>
      <c r="J7373">
        <f>ABS(D7373-D7374)</f>
        <v>9</v>
      </c>
      <c r="K7373">
        <f>AVERAGE(D7373:D7377)</f>
        <v>14</v>
      </c>
      <c r="L7373">
        <f>AVERAGE(D7373:D7392)</f>
        <v>14</v>
      </c>
      <c r="M7373">
        <f>K7373-L7373</f>
        <v>0</v>
      </c>
      <c r="N7373" t="str">
        <f>IF(K7373&gt;L7373,"HIGH ZONE BIAS",IF(K7373&lt;L7373,"LOW ZONE BIAS","EQUILIBRIUM"))</f>
        <v>EQUILIBRIUM</v>
      </c>
    </row>
    <row r="7374">
      <c r="A7374">
        <v>20197</v>
      </c>
      <c r="B7374" t="str">
        <v>2020-09-08</v>
      </c>
      <c r="C7374" t="str">
        <v>Evening</v>
      </c>
      <c r="D7374">
        <v>23</v>
      </c>
      <c r="E7374" t="str">
        <f>IF(MOD(D7374,2)=0,"EVEN","ODD")</f>
        <v>ODD</v>
      </c>
      <c r="F7374" t="str">
        <f>IF(D7374&lt;=18,"LOW (1-18)","HIGH (19-36)")</f>
        <v>HIGH (19-36)</v>
      </c>
      <c r="G7374">
        <f>INT((D7374-1)/6)+1</f>
        <v>4</v>
      </c>
      <c r="H7374">
        <f>MOD(D7374-1,6)+1</f>
        <v>5</v>
      </c>
      <c r="I7374">
        <f>37-D7374</f>
        <v>14</v>
      </c>
      <c r="J7374">
        <f>ABS(D7374-D7375)</f>
        <v>9</v>
      </c>
      <c r="K7374">
        <f>AVERAGE(D7374:D7378)</f>
        <v>23</v>
      </c>
      <c r="L7374">
        <f>AVERAGE(D7374:D7393)</f>
        <v>23</v>
      </c>
      <c r="M7374">
        <f>K7374-L7374</f>
        <v>0</v>
      </c>
      <c r="N7374" t="str">
        <f>IF(K7374&gt;L7374,"HIGH ZONE BIAS",IF(K7374&lt;L7374,"LOW ZONE BIAS","EQUILIBRIUM"))</f>
        <v>EQUILIBRIUM</v>
      </c>
    </row>
    <row r="7375">
      <c r="A7375">
        <v>20196</v>
      </c>
      <c r="B7375" t="str">
        <v>2020-09-08</v>
      </c>
      <c r="C7375" t="str">
        <v>Afternoon</v>
      </c>
      <c r="D7375">
        <v>14</v>
      </c>
      <c r="E7375" t="str">
        <f>IF(MOD(D7375,2)=0,"EVEN","ODD")</f>
        <v>EVEN</v>
      </c>
      <c r="F7375" t="str">
        <f>IF(D7375&lt;=18,"LOW (1-18)","HIGH (19-36)")</f>
        <v>LOW (1-18)</v>
      </c>
      <c r="G7375">
        <f>INT((D7375-1)/6)+1</f>
        <v>3</v>
      </c>
      <c r="H7375">
        <f>MOD(D7375-1,6)+1</f>
        <v>2</v>
      </c>
      <c r="I7375">
        <f>37-D7375</f>
        <v>23</v>
      </c>
      <c r="J7375">
        <f>ABS(D7375-D7376)</f>
        <v>16</v>
      </c>
      <c r="K7375">
        <f>AVERAGE(D7375:D7379)</f>
        <v>14</v>
      </c>
      <c r="L7375">
        <f>AVERAGE(D7375:D7394)</f>
        <v>14</v>
      </c>
      <c r="M7375">
        <f>K7375-L7375</f>
        <v>0</v>
      </c>
      <c r="N7375" t="str">
        <f>IF(K7375&gt;L7375,"HIGH ZONE BIAS",IF(K7375&lt;L7375,"LOW ZONE BIAS","EQUILIBRIUM"))</f>
        <v>EQUILIBRIUM</v>
      </c>
    </row>
    <row r="7376">
      <c r="A7376">
        <v>20195</v>
      </c>
      <c r="B7376" t="str">
        <v>2020-09-08</v>
      </c>
      <c r="C7376" t="str">
        <v>Midday</v>
      </c>
      <c r="D7376">
        <v>30</v>
      </c>
      <c r="E7376" t="str">
        <f>IF(MOD(D7376,2)=0,"EVEN","ODD")</f>
        <v>EVEN</v>
      </c>
      <c r="F7376" t="str">
        <f>IF(D7376&lt;=18,"LOW (1-18)","HIGH (19-36)")</f>
        <v>HIGH (19-36)</v>
      </c>
      <c r="G7376">
        <f>INT((D7376-1)/6)+1</f>
        <v>5</v>
      </c>
      <c r="H7376">
        <f>MOD(D7376-1,6)+1</f>
        <v>6</v>
      </c>
      <c r="I7376">
        <f>37-D7376</f>
        <v>7</v>
      </c>
      <c r="J7376">
        <f>ABS(D7376-D7377)</f>
        <v>29</v>
      </c>
      <c r="K7376">
        <f>AVERAGE(D7376:D7380)</f>
        <v>30</v>
      </c>
      <c r="L7376">
        <f>AVERAGE(D7376:D7395)</f>
        <v>30</v>
      </c>
      <c r="M7376">
        <f>K7376-L7376</f>
        <v>0</v>
      </c>
      <c r="N7376" t="str">
        <f>IF(K7376&gt;L7376,"HIGH ZONE BIAS",IF(K7376&lt;L7376,"LOW ZONE BIAS","EQUILIBRIUM"))</f>
        <v>EQUILIBRIUM</v>
      </c>
    </row>
    <row r="7377">
      <c r="A7377">
        <v>20194</v>
      </c>
      <c r="B7377" t="str">
        <v>2020-09-08</v>
      </c>
      <c r="C7377" t="str">
        <v>Morning</v>
      </c>
      <c r="D7377">
        <v>1</v>
      </c>
      <c r="E7377" t="str">
        <f>IF(MOD(D7377,2)=0,"EVEN","ODD")</f>
        <v>ODD</v>
      </c>
      <c r="F7377" t="str">
        <f>IF(D7377&lt;=18,"LOW (1-18)","HIGH (19-36)")</f>
        <v>LOW (1-18)</v>
      </c>
      <c r="G7377">
        <f>INT((D7377-1)/6)+1</f>
        <v>1</v>
      </c>
      <c r="H7377">
        <f>MOD(D7377-1,6)+1</f>
        <v>1</v>
      </c>
      <c r="I7377">
        <f>37-D7377</f>
        <v>36</v>
      </c>
      <c r="J7377">
        <f>ABS(D7377-D7378)</f>
        <v>5</v>
      </c>
      <c r="K7377">
        <f>AVERAGE(D7377:D7381)</f>
        <v>1</v>
      </c>
      <c r="L7377">
        <f>AVERAGE(D7377:D7396)</f>
        <v>1</v>
      </c>
      <c r="M7377">
        <f>K7377-L7377</f>
        <v>0</v>
      </c>
      <c r="N7377" t="str">
        <f>IF(K7377&gt;L7377,"HIGH ZONE BIAS",IF(K7377&lt;L7377,"LOW ZONE BIAS","EQUILIBRIUM"))</f>
        <v>EQUILIBRIUM</v>
      </c>
    </row>
    <row r="7378">
      <c r="A7378">
        <v>20193</v>
      </c>
      <c r="B7378" t="str">
        <v>2020-09-07</v>
      </c>
      <c r="C7378" t="str">
        <v>Evening</v>
      </c>
      <c r="D7378">
        <v>6</v>
      </c>
      <c r="E7378" t="str">
        <f>IF(MOD(D7378,2)=0,"EVEN","ODD")</f>
        <v>EVEN</v>
      </c>
      <c r="F7378" t="str">
        <f>IF(D7378&lt;=18,"LOW (1-18)","HIGH (19-36)")</f>
        <v>LOW (1-18)</v>
      </c>
      <c r="G7378">
        <f>INT((D7378-1)/6)+1</f>
        <v>1</v>
      </c>
      <c r="H7378">
        <f>MOD(D7378-1,6)+1</f>
        <v>6</v>
      </c>
      <c r="I7378">
        <f>37-D7378</f>
        <v>31</v>
      </c>
      <c r="J7378">
        <f>ABS(D7378-D7379)</f>
        <v>12</v>
      </c>
      <c r="K7378">
        <f>AVERAGE(D7378:D7382)</f>
        <v>6</v>
      </c>
      <c r="L7378">
        <f>AVERAGE(D7378:D7397)</f>
        <v>6</v>
      </c>
      <c r="M7378">
        <f>K7378-L7378</f>
        <v>0</v>
      </c>
      <c r="N7378" t="str">
        <f>IF(K7378&gt;L7378,"HIGH ZONE BIAS",IF(K7378&lt;L7378,"LOW ZONE BIAS","EQUILIBRIUM"))</f>
        <v>EQUILIBRIUM</v>
      </c>
    </row>
    <row r="7379">
      <c r="A7379">
        <v>20192</v>
      </c>
      <c r="B7379" t="str">
        <v>2020-09-07</v>
      </c>
      <c r="C7379" t="str">
        <v>Afternoon</v>
      </c>
      <c r="D7379">
        <v>18</v>
      </c>
      <c r="E7379" t="str">
        <f>IF(MOD(D7379,2)=0,"EVEN","ODD")</f>
        <v>EVEN</v>
      </c>
      <c r="F7379" t="str">
        <f>IF(D7379&lt;=18,"LOW (1-18)","HIGH (19-36)")</f>
        <v>LOW (1-18)</v>
      </c>
      <c r="G7379">
        <f>INT((D7379-1)/6)+1</f>
        <v>3</v>
      </c>
      <c r="H7379">
        <f>MOD(D7379-1,6)+1</f>
        <v>6</v>
      </c>
      <c r="I7379">
        <f>37-D7379</f>
        <v>19</v>
      </c>
      <c r="J7379">
        <f>ABS(D7379-D7380)</f>
        <v>8</v>
      </c>
      <c r="K7379">
        <f>AVERAGE(D7379:D7383)</f>
        <v>18</v>
      </c>
      <c r="L7379">
        <f>AVERAGE(D7379:D7398)</f>
        <v>18</v>
      </c>
      <c r="M7379">
        <f>K7379-L7379</f>
        <v>0</v>
      </c>
      <c r="N7379" t="str">
        <f>IF(K7379&gt;L7379,"HIGH ZONE BIAS",IF(K7379&lt;L7379,"LOW ZONE BIAS","EQUILIBRIUM"))</f>
        <v>EQUILIBRIUM</v>
      </c>
    </row>
    <row r="7380">
      <c r="A7380">
        <v>20191</v>
      </c>
      <c r="B7380" t="str">
        <v>2020-09-07</v>
      </c>
      <c r="C7380" t="str">
        <v>Midday</v>
      </c>
      <c r="D7380">
        <v>26</v>
      </c>
      <c r="E7380" t="str">
        <f>IF(MOD(D7380,2)=0,"EVEN","ODD")</f>
        <v>EVEN</v>
      </c>
      <c r="F7380" t="str">
        <f>IF(D7380&lt;=18,"LOW (1-18)","HIGH (19-36)")</f>
        <v>HIGH (19-36)</v>
      </c>
      <c r="G7380">
        <f>INT((D7380-1)/6)+1</f>
        <v>5</v>
      </c>
      <c r="H7380">
        <f>MOD(D7380-1,6)+1</f>
        <v>2</v>
      </c>
      <c r="I7380">
        <f>37-D7380</f>
        <v>11</v>
      </c>
      <c r="J7380">
        <f>ABS(D7380-D7381)</f>
        <v>12</v>
      </c>
      <c r="K7380">
        <f>AVERAGE(D7380:D7384)</f>
        <v>26</v>
      </c>
      <c r="L7380">
        <f>AVERAGE(D7380:D7399)</f>
        <v>26</v>
      </c>
      <c r="M7380">
        <f>K7380-L7380</f>
        <v>0</v>
      </c>
      <c r="N7380" t="str">
        <f>IF(K7380&gt;L7380,"HIGH ZONE BIAS",IF(K7380&lt;L7380,"LOW ZONE BIAS","EQUILIBRIUM"))</f>
        <v>EQUILIBRIUM</v>
      </c>
    </row>
    <row r="7381">
      <c r="A7381">
        <v>20190</v>
      </c>
      <c r="B7381" t="str">
        <v>2020-09-07</v>
      </c>
      <c r="C7381" t="str">
        <v>Morning</v>
      </c>
      <c r="D7381">
        <v>14</v>
      </c>
      <c r="E7381" t="str">
        <f>IF(MOD(D7381,2)=0,"EVEN","ODD")</f>
        <v>EVEN</v>
      </c>
      <c r="F7381" t="str">
        <f>IF(D7381&lt;=18,"LOW (1-18)","HIGH (19-36)")</f>
        <v>LOW (1-18)</v>
      </c>
      <c r="G7381">
        <f>INT((D7381-1)/6)+1</f>
        <v>3</v>
      </c>
      <c r="H7381">
        <f>MOD(D7381-1,6)+1</f>
        <v>2</v>
      </c>
      <c r="I7381">
        <f>37-D7381</f>
        <v>23</v>
      </c>
      <c r="J7381">
        <f>ABS(D7381-D7382)</f>
        <v>7</v>
      </c>
      <c r="K7381">
        <f>AVERAGE(D7381:D7385)</f>
        <v>14</v>
      </c>
      <c r="L7381">
        <f>AVERAGE(D7381:D7400)</f>
        <v>14</v>
      </c>
      <c r="M7381">
        <f>K7381-L7381</f>
        <v>0</v>
      </c>
      <c r="N7381" t="str">
        <f>IF(K7381&gt;L7381,"HIGH ZONE BIAS",IF(K7381&lt;L7381,"LOW ZONE BIAS","EQUILIBRIUM"))</f>
        <v>EQUILIBRIUM</v>
      </c>
    </row>
    <row r="7382">
      <c r="A7382">
        <v>20189</v>
      </c>
      <c r="B7382" t="str">
        <v>2020-09-05</v>
      </c>
      <c r="C7382" t="str">
        <v>Evening</v>
      </c>
      <c r="D7382">
        <v>21</v>
      </c>
      <c r="E7382" t="str">
        <f>IF(MOD(D7382,2)=0,"EVEN","ODD")</f>
        <v>ODD</v>
      </c>
      <c r="F7382" t="str">
        <f>IF(D7382&lt;=18,"LOW (1-18)","HIGH (19-36)")</f>
        <v>HIGH (19-36)</v>
      </c>
      <c r="G7382">
        <f>INT((D7382-1)/6)+1</f>
        <v>4</v>
      </c>
      <c r="H7382">
        <f>MOD(D7382-1,6)+1</f>
        <v>3</v>
      </c>
      <c r="I7382">
        <f>37-D7382</f>
        <v>16</v>
      </c>
      <c r="J7382">
        <f>ABS(D7382-D7383)</f>
        <v>6</v>
      </c>
      <c r="K7382">
        <f>AVERAGE(D7382:D7386)</f>
        <v>21</v>
      </c>
      <c r="L7382">
        <f>AVERAGE(D7382:D7401)</f>
        <v>21</v>
      </c>
      <c r="M7382">
        <f>K7382-L7382</f>
        <v>0</v>
      </c>
      <c r="N7382" t="str">
        <f>IF(K7382&gt;L7382,"HIGH ZONE BIAS",IF(K7382&lt;L7382,"LOW ZONE BIAS","EQUILIBRIUM"))</f>
        <v>EQUILIBRIUM</v>
      </c>
    </row>
    <row r="7383">
      <c r="A7383">
        <v>20188</v>
      </c>
      <c r="B7383" t="str">
        <v>2020-09-05</v>
      </c>
      <c r="C7383" t="str">
        <v>Afternoon</v>
      </c>
      <c r="D7383">
        <v>15</v>
      </c>
      <c r="E7383" t="str">
        <f>IF(MOD(D7383,2)=0,"EVEN","ODD")</f>
        <v>ODD</v>
      </c>
      <c r="F7383" t="str">
        <f>IF(D7383&lt;=18,"LOW (1-18)","HIGH (19-36)")</f>
        <v>LOW (1-18)</v>
      </c>
      <c r="G7383">
        <f>INT((D7383-1)/6)+1</f>
        <v>3</v>
      </c>
      <c r="H7383">
        <f>MOD(D7383-1,6)+1</f>
        <v>3</v>
      </c>
      <c r="I7383">
        <f>37-D7383</f>
        <v>22</v>
      </c>
      <c r="J7383">
        <f>ABS(D7383-D7384)</f>
        <v>12</v>
      </c>
      <c r="K7383">
        <f>AVERAGE(D7383:D7387)</f>
        <v>15</v>
      </c>
      <c r="L7383">
        <f>AVERAGE(D7383:D7402)</f>
        <v>15</v>
      </c>
      <c r="M7383">
        <f>K7383-L7383</f>
        <v>0</v>
      </c>
      <c r="N7383" t="str">
        <f>IF(K7383&gt;L7383,"HIGH ZONE BIAS",IF(K7383&lt;L7383,"LOW ZONE BIAS","EQUILIBRIUM"))</f>
        <v>EQUILIBRIUM</v>
      </c>
    </row>
    <row r="7384">
      <c r="A7384">
        <v>20187</v>
      </c>
      <c r="B7384" t="str">
        <v>2020-09-05</v>
      </c>
      <c r="C7384" t="str">
        <v>Midday</v>
      </c>
      <c r="D7384">
        <v>27</v>
      </c>
      <c r="E7384" t="str">
        <f>IF(MOD(D7384,2)=0,"EVEN","ODD")</f>
        <v>ODD</v>
      </c>
      <c r="F7384" t="str">
        <f>IF(D7384&lt;=18,"LOW (1-18)","HIGH (19-36)")</f>
        <v>HIGH (19-36)</v>
      </c>
      <c r="G7384">
        <f>INT((D7384-1)/6)+1</f>
        <v>5</v>
      </c>
      <c r="H7384">
        <f>MOD(D7384-1,6)+1</f>
        <v>3</v>
      </c>
      <c r="I7384">
        <f>37-D7384</f>
        <v>10</v>
      </c>
      <c r="J7384">
        <f>ABS(D7384-D7385)</f>
        <v>21</v>
      </c>
      <c r="K7384">
        <f>AVERAGE(D7384:D7388)</f>
        <v>27</v>
      </c>
      <c r="L7384">
        <f>AVERAGE(D7384:D7403)</f>
        <v>27</v>
      </c>
      <c r="M7384">
        <f>K7384-L7384</f>
        <v>0</v>
      </c>
      <c r="N7384" t="str">
        <f>IF(K7384&gt;L7384,"HIGH ZONE BIAS",IF(K7384&lt;L7384,"LOW ZONE BIAS","EQUILIBRIUM"))</f>
        <v>EQUILIBRIUM</v>
      </c>
    </row>
    <row r="7385">
      <c r="A7385">
        <v>20186</v>
      </c>
      <c r="B7385" t="str">
        <v>2020-09-05</v>
      </c>
      <c r="C7385" t="str">
        <v>Morning</v>
      </c>
      <c r="D7385">
        <v>6</v>
      </c>
      <c r="E7385" t="str">
        <f>IF(MOD(D7385,2)=0,"EVEN","ODD")</f>
        <v>EVEN</v>
      </c>
      <c r="F7385" t="str">
        <f>IF(D7385&lt;=18,"LOW (1-18)","HIGH (19-36)")</f>
        <v>LOW (1-18)</v>
      </c>
      <c r="G7385">
        <f>INT((D7385-1)/6)+1</f>
        <v>1</v>
      </c>
      <c r="H7385">
        <f>MOD(D7385-1,6)+1</f>
        <v>6</v>
      </c>
      <c r="I7385">
        <f>37-D7385</f>
        <v>31</v>
      </c>
      <c r="J7385">
        <f>ABS(D7385-D7386)</f>
        <v>11</v>
      </c>
      <c r="K7385">
        <f>AVERAGE(D7385:D7389)</f>
        <v>6</v>
      </c>
      <c r="L7385">
        <f>AVERAGE(D7385:D7404)</f>
        <v>6</v>
      </c>
      <c r="M7385">
        <f>K7385-L7385</f>
        <v>0</v>
      </c>
      <c r="N7385" t="str">
        <f>IF(K7385&gt;L7385,"HIGH ZONE BIAS",IF(K7385&lt;L7385,"LOW ZONE BIAS","EQUILIBRIUM"))</f>
        <v>EQUILIBRIUM</v>
      </c>
    </row>
    <row r="7386">
      <c r="A7386">
        <v>20185</v>
      </c>
      <c r="B7386" t="str">
        <v>2020-09-04</v>
      </c>
      <c r="C7386" t="str">
        <v>Evening</v>
      </c>
      <c r="D7386">
        <v>17</v>
      </c>
      <c r="E7386" t="str">
        <f>IF(MOD(D7386,2)=0,"EVEN","ODD")</f>
        <v>ODD</v>
      </c>
      <c r="F7386" t="str">
        <f>IF(D7386&lt;=18,"LOW (1-18)","HIGH (19-36)")</f>
        <v>LOW (1-18)</v>
      </c>
      <c r="G7386">
        <f>INT((D7386-1)/6)+1</f>
        <v>3</v>
      </c>
      <c r="H7386">
        <f>MOD(D7386-1,6)+1</f>
        <v>5</v>
      </c>
      <c r="I7386">
        <f>37-D7386</f>
        <v>20</v>
      </c>
      <c r="J7386">
        <f>ABS(D7386-D7387)</f>
        <v>10</v>
      </c>
      <c r="K7386">
        <f>AVERAGE(D7386:D7390)</f>
        <v>17</v>
      </c>
      <c r="L7386">
        <f>AVERAGE(D7386:D7405)</f>
        <v>17</v>
      </c>
      <c r="M7386">
        <f>K7386-L7386</f>
        <v>0</v>
      </c>
      <c r="N7386" t="str">
        <f>IF(K7386&gt;L7386,"HIGH ZONE BIAS",IF(K7386&lt;L7386,"LOW ZONE BIAS","EQUILIBRIUM"))</f>
        <v>EQUILIBRIUM</v>
      </c>
    </row>
    <row r="7387">
      <c r="A7387">
        <v>20184</v>
      </c>
      <c r="B7387" t="str">
        <v>2020-09-04</v>
      </c>
      <c r="C7387" t="str">
        <v>Afternoon</v>
      </c>
      <c r="D7387">
        <v>27</v>
      </c>
      <c r="E7387" t="str">
        <f>IF(MOD(D7387,2)=0,"EVEN","ODD")</f>
        <v>ODD</v>
      </c>
      <c r="F7387" t="str">
        <f>IF(D7387&lt;=18,"LOW (1-18)","HIGH (19-36)")</f>
        <v>HIGH (19-36)</v>
      </c>
      <c r="G7387">
        <f>INT((D7387-1)/6)+1</f>
        <v>5</v>
      </c>
      <c r="H7387">
        <f>MOD(D7387-1,6)+1</f>
        <v>3</v>
      </c>
      <c r="I7387">
        <f>37-D7387</f>
        <v>10</v>
      </c>
      <c r="J7387">
        <f>ABS(D7387-D7388)</f>
        <v>1</v>
      </c>
      <c r="K7387">
        <f>AVERAGE(D7387:D7391)</f>
        <v>27</v>
      </c>
      <c r="L7387">
        <f>AVERAGE(D7387:D7406)</f>
        <v>27</v>
      </c>
      <c r="M7387">
        <f>K7387-L7387</f>
        <v>0</v>
      </c>
      <c r="N7387" t="str">
        <f>IF(K7387&gt;L7387,"HIGH ZONE BIAS",IF(K7387&lt;L7387,"LOW ZONE BIAS","EQUILIBRIUM"))</f>
        <v>EQUILIBRIUM</v>
      </c>
    </row>
    <row r="7388">
      <c r="A7388">
        <v>20183</v>
      </c>
      <c r="B7388" t="str">
        <v>2020-09-04</v>
      </c>
      <c r="C7388" t="str">
        <v>Midday</v>
      </c>
      <c r="D7388">
        <v>28</v>
      </c>
      <c r="E7388" t="str">
        <f>IF(MOD(D7388,2)=0,"EVEN","ODD")</f>
        <v>EVEN</v>
      </c>
      <c r="F7388" t="str">
        <f>IF(D7388&lt;=18,"LOW (1-18)","HIGH (19-36)")</f>
        <v>HIGH (19-36)</v>
      </c>
      <c r="G7388">
        <f>INT((D7388-1)/6)+1</f>
        <v>5</v>
      </c>
      <c r="H7388">
        <f>MOD(D7388-1,6)+1</f>
        <v>4</v>
      </c>
      <c r="I7388">
        <f>37-D7388</f>
        <v>9</v>
      </c>
      <c r="J7388">
        <f>ABS(D7388-D7389)</f>
        <v>3</v>
      </c>
      <c r="K7388">
        <f>AVERAGE(D7388:D7392)</f>
        <v>28</v>
      </c>
      <c r="L7388">
        <f>AVERAGE(D7388:D7407)</f>
        <v>28</v>
      </c>
      <c r="M7388">
        <f>K7388-L7388</f>
        <v>0</v>
      </c>
      <c r="N7388" t="str">
        <f>IF(K7388&gt;L7388,"HIGH ZONE BIAS",IF(K7388&lt;L7388,"LOW ZONE BIAS","EQUILIBRIUM"))</f>
        <v>EQUILIBRIUM</v>
      </c>
    </row>
    <row r="7389">
      <c r="A7389">
        <v>20182</v>
      </c>
      <c r="B7389" t="str">
        <v>2020-09-04</v>
      </c>
      <c r="C7389" t="str">
        <v>Morning</v>
      </c>
      <c r="D7389">
        <v>31</v>
      </c>
      <c r="E7389" t="str">
        <f>IF(MOD(D7389,2)=0,"EVEN","ODD")</f>
        <v>ODD</v>
      </c>
      <c r="F7389" t="str">
        <f>IF(D7389&lt;=18,"LOW (1-18)","HIGH (19-36)")</f>
        <v>HIGH (19-36)</v>
      </c>
      <c r="G7389">
        <f>INT((D7389-1)/6)+1</f>
        <v>6</v>
      </c>
      <c r="H7389">
        <f>MOD(D7389-1,6)+1</f>
        <v>1</v>
      </c>
      <c r="I7389">
        <f>37-D7389</f>
        <v>6</v>
      </c>
      <c r="J7389">
        <f>ABS(D7389-D7390)</f>
        <v>26</v>
      </c>
      <c r="K7389">
        <f>AVERAGE(D7389:D7393)</f>
        <v>31</v>
      </c>
      <c r="L7389">
        <f>AVERAGE(D7389:D7408)</f>
        <v>31</v>
      </c>
      <c r="M7389">
        <f>K7389-L7389</f>
        <v>0</v>
      </c>
      <c r="N7389" t="str">
        <f>IF(K7389&gt;L7389,"HIGH ZONE BIAS",IF(K7389&lt;L7389,"LOW ZONE BIAS","EQUILIBRIUM"))</f>
        <v>EQUILIBRIUM</v>
      </c>
    </row>
    <row r="7390">
      <c r="A7390">
        <v>20181</v>
      </c>
      <c r="B7390" t="str">
        <v>2020-09-03</v>
      </c>
      <c r="C7390" t="str">
        <v>Evening</v>
      </c>
      <c r="D7390">
        <v>5</v>
      </c>
      <c r="E7390" t="str">
        <f>IF(MOD(D7390,2)=0,"EVEN","ODD")</f>
        <v>ODD</v>
      </c>
      <c r="F7390" t="str">
        <f>IF(D7390&lt;=18,"LOW (1-18)","HIGH (19-36)")</f>
        <v>LOW (1-18)</v>
      </c>
      <c r="G7390">
        <f>INT((D7390-1)/6)+1</f>
        <v>1</v>
      </c>
      <c r="H7390">
        <f>MOD(D7390-1,6)+1</f>
        <v>5</v>
      </c>
      <c r="I7390">
        <f>37-D7390</f>
        <v>32</v>
      </c>
      <c r="J7390">
        <f>ABS(D7390-D7391)</f>
        <v>20</v>
      </c>
      <c r="K7390">
        <f>AVERAGE(D7390:D7394)</f>
        <v>5</v>
      </c>
      <c r="L7390">
        <f>AVERAGE(D7390:D7409)</f>
        <v>5</v>
      </c>
      <c r="M7390">
        <f>K7390-L7390</f>
        <v>0</v>
      </c>
      <c r="N7390" t="str">
        <f>IF(K7390&gt;L7390,"HIGH ZONE BIAS",IF(K7390&lt;L7390,"LOW ZONE BIAS","EQUILIBRIUM"))</f>
        <v>EQUILIBRIUM</v>
      </c>
    </row>
    <row r="7391">
      <c r="A7391">
        <v>20180</v>
      </c>
      <c r="B7391" t="str">
        <v>2020-09-03</v>
      </c>
      <c r="C7391" t="str">
        <v>Afternoon</v>
      </c>
      <c r="D7391">
        <v>25</v>
      </c>
      <c r="E7391" t="str">
        <f>IF(MOD(D7391,2)=0,"EVEN","ODD")</f>
        <v>ODD</v>
      </c>
      <c r="F7391" t="str">
        <f>IF(D7391&lt;=18,"LOW (1-18)","HIGH (19-36)")</f>
        <v>HIGH (19-36)</v>
      </c>
      <c r="G7391">
        <f>INT((D7391-1)/6)+1</f>
        <v>5</v>
      </c>
      <c r="H7391">
        <f>MOD(D7391-1,6)+1</f>
        <v>1</v>
      </c>
      <c r="I7391">
        <f>37-D7391</f>
        <v>12</v>
      </c>
      <c r="J7391">
        <f>ABS(D7391-D7392)</f>
        <v>20</v>
      </c>
      <c r="K7391">
        <f>AVERAGE(D7391:D7395)</f>
        <v>25</v>
      </c>
      <c r="L7391">
        <f>AVERAGE(D7391:D7410)</f>
        <v>25</v>
      </c>
      <c r="M7391">
        <f>K7391-L7391</f>
        <v>0</v>
      </c>
      <c r="N7391" t="str">
        <f>IF(K7391&gt;L7391,"HIGH ZONE BIAS",IF(K7391&lt;L7391,"LOW ZONE BIAS","EQUILIBRIUM"))</f>
        <v>EQUILIBRIUM</v>
      </c>
    </row>
    <row r="7392">
      <c r="A7392">
        <v>20179</v>
      </c>
      <c r="B7392" t="str">
        <v>2020-09-03</v>
      </c>
      <c r="C7392" t="str">
        <v>Midday</v>
      </c>
      <c r="D7392">
        <v>5</v>
      </c>
      <c r="E7392" t="str">
        <f>IF(MOD(D7392,2)=0,"EVEN","ODD")</f>
        <v>ODD</v>
      </c>
      <c r="F7392" t="str">
        <f>IF(D7392&lt;=18,"LOW (1-18)","HIGH (19-36)")</f>
        <v>LOW (1-18)</v>
      </c>
      <c r="G7392">
        <f>INT((D7392-1)/6)+1</f>
        <v>1</v>
      </c>
      <c r="H7392">
        <f>MOD(D7392-1,6)+1</f>
        <v>5</v>
      </c>
      <c r="I7392">
        <f>37-D7392</f>
        <v>32</v>
      </c>
      <c r="J7392">
        <f>ABS(D7392-D7393)</f>
        <v>10</v>
      </c>
      <c r="K7392">
        <f>AVERAGE(D7392:D7396)</f>
        <v>5</v>
      </c>
      <c r="L7392">
        <f>AVERAGE(D7392:D7411)</f>
        <v>5</v>
      </c>
      <c r="M7392">
        <f>K7392-L7392</f>
        <v>0</v>
      </c>
      <c r="N7392" t="str">
        <f>IF(K7392&gt;L7392,"HIGH ZONE BIAS",IF(K7392&lt;L7392,"LOW ZONE BIAS","EQUILIBRIUM"))</f>
        <v>EQUILIBRIUM</v>
      </c>
    </row>
    <row r="7393">
      <c r="A7393">
        <v>20178</v>
      </c>
      <c r="B7393" t="str">
        <v>2020-09-03</v>
      </c>
      <c r="C7393" t="str">
        <v>Morning</v>
      </c>
      <c r="D7393">
        <v>15</v>
      </c>
      <c r="E7393" t="str">
        <f>IF(MOD(D7393,2)=0,"EVEN","ODD")</f>
        <v>ODD</v>
      </c>
      <c r="F7393" t="str">
        <f>IF(D7393&lt;=18,"LOW (1-18)","HIGH (19-36)")</f>
        <v>LOW (1-18)</v>
      </c>
      <c r="G7393">
        <f>INT((D7393-1)/6)+1</f>
        <v>3</v>
      </c>
      <c r="H7393">
        <f>MOD(D7393-1,6)+1</f>
        <v>3</v>
      </c>
      <c r="I7393">
        <f>37-D7393</f>
        <v>22</v>
      </c>
      <c r="J7393">
        <f>ABS(D7393-D7394)</f>
        <v>20</v>
      </c>
      <c r="K7393">
        <f>AVERAGE(D7393:D7397)</f>
        <v>15</v>
      </c>
      <c r="L7393">
        <f>AVERAGE(D7393:D7412)</f>
        <v>15</v>
      </c>
      <c r="M7393">
        <f>K7393-L7393</f>
        <v>0</v>
      </c>
      <c r="N7393" t="str">
        <f>IF(K7393&gt;L7393,"HIGH ZONE BIAS",IF(K7393&lt;L7393,"LOW ZONE BIAS","EQUILIBRIUM"))</f>
        <v>EQUILIBRIUM</v>
      </c>
    </row>
    <row r="7394">
      <c r="A7394">
        <v>20177</v>
      </c>
      <c r="B7394" t="str">
        <v>2020-09-02</v>
      </c>
      <c r="C7394" t="str">
        <v>Evening</v>
      </c>
      <c r="D7394">
        <v>35</v>
      </c>
      <c r="E7394" t="str">
        <f>IF(MOD(D7394,2)=0,"EVEN","ODD")</f>
        <v>ODD</v>
      </c>
      <c r="F7394" t="str">
        <f>IF(D7394&lt;=18,"LOW (1-18)","HIGH (19-36)")</f>
        <v>HIGH (19-36)</v>
      </c>
      <c r="G7394">
        <f>INT((D7394-1)/6)+1</f>
        <v>6</v>
      </c>
      <c r="H7394">
        <f>MOD(D7394-1,6)+1</f>
        <v>5</v>
      </c>
      <c r="I7394">
        <f>37-D7394</f>
        <v>2</v>
      </c>
      <c r="J7394">
        <f>ABS(D7394-D7395)</f>
        <v>9</v>
      </c>
      <c r="K7394">
        <f>AVERAGE(D7394:D7398)</f>
        <v>35</v>
      </c>
      <c r="L7394">
        <f>AVERAGE(D7394:D7413)</f>
        <v>35</v>
      </c>
      <c r="M7394">
        <f>K7394-L7394</f>
        <v>0</v>
      </c>
      <c r="N7394" t="str">
        <f>IF(K7394&gt;L7394,"HIGH ZONE BIAS",IF(K7394&lt;L7394,"LOW ZONE BIAS","EQUILIBRIUM"))</f>
        <v>EQUILIBRIUM</v>
      </c>
    </row>
    <row r="7395">
      <c r="A7395">
        <v>20176</v>
      </c>
      <c r="B7395" t="str">
        <v>2020-09-02</v>
      </c>
      <c r="C7395" t="str">
        <v>Afternoon</v>
      </c>
      <c r="D7395">
        <v>26</v>
      </c>
      <c r="E7395" t="str">
        <f>IF(MOD(D7395,2)=0,"EVEN","ODD")</f>
        <v>EVEN</v>
      </c>
      <c r="F7395" t="str">
        <f>IF(D7395&lt;=18,"LOW (1-18)","HIGH (19-36)")</f>
        <v>HIGH (19-36)</v>
      </c>
      <c r="G7395">
        <f>INT((D7395-1)/6)+1</f>
        <v>5</v>
      </c>
      <c r="H7395">
        <f>MOD(D7395-1,6)+1</f>
        <v>2</v>
      </c>
      <c r="I7395">
        <f>37-D7395</f>
        <v>11</v>
      </c>
      <c r="J7395">
        <f>ABS(D7395-D7396)</f>
        <v>17</v>
      </c>
      <c r="K7395">
        <f>AVERAGE(D7395:D7399)</f>
        <v>26</v>
      </c>
      <c r="L7395">
        <f>AVERAGE(D7395:D7414)</f>
        <v>26</v>
      </c>
      <c r="M7395">
        <f>K7395-L7395</f>
        <v>0</v>
      </c>
      <c r="N7395" t="str">
        <f>IF(K7395&gt;L7395,"HIGH ZONE BIAS",IF(K7395&lt;L7395,"LOW ZONE BIAS","EQUILIBRIUM"))</f>
        <v>EQUILIBRIUM</v>
      </c>
    </row>
    <row r="7396">
      <c r="A7396">
        <v>20175</v>
      </c>
      <c r="B7396" t="str">
        <v>2020-09-02</v>
      </c>
      <c r="C7396" t="str">
        <v>Midday</v>
      </c>
      <c r="D7396">
        <v>9</v>
      </c>
      <c r="E7396" t="str">
        <f>IF(MOD(D7396,2)=0,"EVEN","ODD")</f>
        <v>ODD</v>
      </c>
      <c r="F7396" t="str">
        <f>IF(D7396&lt;=18,"LOW (1-18)","HIGH (19-36)")</f>
        <v>LOW (1-18)</v>
      </c>
      <c r="G7396">
        <f>INT((D7396-1)/6)+1</f>
        <v>2</v>
      </c>
      <c r="H7396">
        <f>MOD(D7396-1,6)+1</f>
        <v>3</v>
      </c>
      <c r="I7396">
        <f>37-D7396</f>
        <v>28</v>
      </c>
      <c r="J7396">
        <f>ABS(D7396-D7397)</f>
        <v>9</v>
      </c>
      <c r="K7396">
        <f>AVERAGE(D7396:D7400)</f>
        <v>9</v>
      </c>
      <c r="L7396">
        <f>AVERAGE(D7396:D7415)</f>
        <v>9</v>
      </c>
      <c r="M7396">
        <f>K7396-L7396</f>
        <v>0</v>
      </c>
      <c r="N7396" t="str">
        <f>IF(K7396&gt;L7396,"HIGH ZONE BIAS",IF(K7396&lt;L7396,"LOW ZONE BIAS","EQUILIBRIUM"))</f>
        <v>EQUILIBRIUM</v>
      </c>
    </row>
    <row r="7397">
      <c r="A7397">
        <v>20174</v>
      </c>
      <c r="B7397" t="str">
        <v>2020-09-02</v>
      </c>
      <c r="C7397" t="str">
        <v>Morning</v>
      </c>
      <c r="D7397">
        <v>18</v>
      </c>
      <c r="E7397" t="str">
        <f>IF(MOD(D7397,2)=0,"EVEN","ODD")</f>
        <v>EVEN</v>
      </c>
      <c r="F7397" t="str">
        <f>IF(D7397&lt;=18,"LOW (1-18)","HIGH (19-36)")</f>
        <v>LOW (1-18)</v>
      </c>
      <c r="G7397">
        <f>INT((D7397-1)/6)+1</f>
        <v>3</v>
      </c>
      <c r="H7397">
        <f>MOD(D7397-1,6)+1</f>
        <v>6</v>
      </c>
      <c r="I7397">
        <f>37-D7397</f>
        <v>19</v>
      </c>
      <c r="J7397">
        <f>ABS(D7397-D7398)</f>
        <v>2</v>
      </c>
      <c r="K7397">
        <f>AVERAGE(D7397:D7401)</f>
        <v>18</v>
      </c>
      <c r="L7397">
        <f>AVERAGE(D7397:D7416)</f>
        <v>18</v>
      </c>
      <c r="M7397">
        <f>K7397-L7397</f>
        <v>0</v>
      </c>
      <c r="N7397" t="str">
        <f>IF(K7397&gt;L7397,"HIGH ZONE BIAS",IF(K7397&lt;L7397,"LOW ZONE BIAS","EQUILIBRIUM"))</f>
        <v>EQUILIBRIUM</v>
      </c>
    </row>
    <row r="7398">
      <c r="A7398">
        <v>20173</v>
      </c>
      <c r="B7398" t="str">
        <v>2020-09-01</v>
      </c>
      <c r="C7398" t="str">
        <v>Evening</v>
      </c>
      <c r="D7398">
        <v>16</v>
      </c>
      <c r="E7398" t="str">
        <f>IF(MOD(D7398,2)=0,"EVEN","ODD")</f>
        <v>EVEN</v>
      </c>
      <c r="F7398" t="str">
        <f>IF(D7398&lt;=18,"LOW (1-18)","HIGH (19-36)")</f>
        <v>LOW (1-18)</v>
      </c>
      <c r="G7398">
        <f>INT((D7398-1)/6)+1</f>
        <v>3</v>
      </c>
      <c r="H7398">
        <f>MOD(D7398-1,6)+1</f>
        <v>4</v>
      </c>
      <c r="I7398">
        <f>37-D7398</f>
        <v>21</v>
      </c>
      <c r="J7398">
        <f>ABS(D7398-D7399)</f>
        <v>0</v>
      </c>
      <c r="K7398">
        <f>AVERAGE(D7398:D7402)</f>
        <v>16</v>
      </c>
      <c r="L7398">
        <f>AVERAGE(D7398:D7417)</f>
        <v>16</v>
      </c>
      <c r="M7398">
        <f>K7398-L7398</f>
        <v>0</v>
      </c>
      <c r="N7398" t="str">
        <f>IF(K7398&gt;L7398,"HIGH ZONE BIAS",IF(K7398&lt;L7398,"LOW ZONE BIAS","EQUILIBRIUM"))</f>
        <v>EQUILIBRIUM</v>
      </c>
    </row>
    <row r="7399">
      <c r="A7399">
        <v>20172</v>
      </c>
      <c r="B7399" t="str">
        <v>2020-09-01</v>
      </c>
      <c r="C7399" t="str">
        <v>Afternoon</v>
      </c>
      <c r="D7399">
        <v>16</v>
      </c>
      <c r="E7399" t="str">
        <f>IF(MOD(D7399,2)=0,"EVEN","ODD")</f>
        <v>EVEN</v>
      </c>
      <c r="F7399" t="str">
        <f>IF(D7399&lt;=18,"LOW (1-18)","HIGH (19-36)")</f>
        <v>LOW (1-18)</v>
      </c>
      <c r="G7399">
        <f>INT((D7399-1)/6)+1</f>
        <v>3</v>
      </c>
      <c r="H7399">
        <f>MOD(D7399-1,6)+1</f>
        <v>4</v>
      </c>
      <c r="I7399">
        <f>37-D7399</f>
        <v>21</v>
      </c>
      <c r="J7399">
        <f>ABS(D7399-D7400)</f>
        <v>19</v>
      </c>
      <c r="K7399">
        <f>AVERAGE(D7399:D7403)</f>
        <v>16</v>
      </c>
      <c r="L7399">
        <f>AVERAGE(D7399:D7418)</f>
        <v>16</v>
      </c>
      <c r="M7399">
        <f>K7399-L7399</f>
        <v>0</v>
      </c>
      <c r="N7399" t="str">
        <f>IF(K7399&gt;L7399,"HIGH ZONE BIAS",IF(K7399&lt;L7399,"LOW ZONE BIAS","EQUILIBRIUM"))</f>
        <v>EQUILIBRIUM</v>
      </c>
    </row>
    <row r="7400">
      <c r="A7400">
        <v>20171</v>
      </c>
      <c r="B7400" t="str">
        <v>2020-09-01</v>
      </c>
      <c r="C7400" t="str">
        <v>Midday</v>
      </c>
      <c r="D7400">
        <v>35</v>
      </c>
      <c r="E7400" t="str">
        <f>IF(MOD(D7400,2)=0,"EVEN","ODD")</f>
        <v>ODD</v>
      </c>
      <c r="F7400" t="str">
        <f>IF(D7400&lt;=18,"LOW (1-18)","HIGH (19-36)")</f>
        <v>HIGH (19-36)</v>
      </c>
      <c r="G7400">
        <f>INT((D7400-1)/6)+1</f>
        <v>6</v>
      </c>
      <c r="H7400">
        <f>MOD(D7400-1,6)+1</f>
        <v>5</v>
      </c>
      <c r="I7400">
        <f>37-D7400</f>
        <v>2</v>
      </c>
      <c r="J7400">
        <f>ABS(D7400-D7401)</f>
        <v>26</v>
      </c>
      <c r="K7400">
        <f>AVERAGE(D7400:D7404)</f>
        <v>35</v>
      </c>
      <c r="L7400">
        <f>AVERAGE(D7400:D7419)</f>
        <v>35</v>
      </c>
      <c r="M7400">
        <f>K7400-L7400</f>
        <v>0</v>
      </c>
      <c r="N7400" t="str">
        <f>IF(K7400&gt;L7400,"HIGH ZONE BIAS",IF(K7400&lt;L7400,"LOW ZONE BIAS","EQUILIBRIUM"))</f>
        <v>EQUILIBRIUM</v>
      </c>
    </row>
    <row r="7401">
      <c r="A7401">
        <v>20170</v>
      </c>
      <c r="B7401" t="str">
        <v>2020-09-01</v>
      </c>
      <c r="C7401" t="str">
        <v>Morning</v>
      </c>
      <c r="D7401">
        <v>9</v>
      </c>
      <c r="E7401" t="str">
        <f>IF(MOD(D7401,2)=0,"EVEN","ODD")</f>
        <v>ODD</v>
      </c>
      <c r="F7401" t="str">
        <f>IF(D7401&lt;=18,"LOW (1-18)","HIGH (19-36)")</f>
        <v>LOW (1-18)</v>
      </c>
      <c r="G7401">
        <f>INT((D7401-1)/6)+1</f>
        <v>2</v>
      </c>
      <c r="H7401">
        <f>MOD(D7401-1,6)+1</f>
        <v>3</v>
      </c>
      <c r="I7401">
        <f>37-D7401</f>
        <v>28</v>
      </c>
      <c r="J7401">
        <f>ABS(D7401-D7402)</f>
        <v>0</v>
      </c>
      <c r="K7401">
        <f>AVERAGE(D7401:D7405)</f>
        <v>9</v>
      </c>
      <c r="L7401">
        <f>AVERAGE(D7401:D7420)</f>
        <v>9</v>
      </c>
      <c r="M7401">
        <f>K7401-L7401</f>
        <v>0</v>
      </c>
      <c r="N7401" t="str">
        <f>IF(K7401&gt;L7401,"HIGH ZONE BIAS",IF(K7401&lt;L7401,"LOW ZONE BIAS","EQUILIBRIUM"))</f>
        <v>EQUILIBRIUM</v>
      </c>
    </row>
    <row r="7402">
      <c r="A7402">
        <v>20169</v>
      </c>
      <c r="B7402" t="str">
        <v>2020-08-31</v>
      </c>
      <c r="C7402" t="str">
        <v>Evening</v>
      </c>
      <c r="D7402">
        <v>9</v>
      </c>
      <c r="E7402" t="str">
        <f>IF(MOD(D7402,2)=0,"EVEN","ODD")</f>
        <v>ODD</v>
      </c>
      <c r="F7402" t="str">
        <f>IF(D7402&lt;=18,"LOW (1-18)","HIGH (19-36)")</f>
        <v>LOW (1-18)</v>
      </c>
      <c r="G7402">
        <f>INT((D7402-1)/6)+1</f>
        <v>2</v>
      </c>
      <c r="H7402">
        <f>MOD(D7402-1,6)+1</f>
        <v>3</v>
      </c>
      <c r="I7402">
        <f>37-D7402</f>
        <v>28</v>
      </c>
      <c r="J7402">
        <f>ABS(D7402-D7403)</f>
        <v>10</v>
      </c>
      <c r="K7402">
        <f>AVERAGE(D7402:D7406)</f>
        <v>9</v>
      </c>
      <c r="L7402">
        <f>AVERAGE(D7402:D7421)</f>
        <v>9</v>
      </c>
      <c r="M7402">
        <f>K7402-L7402</f>
        <v>0</v>
      </c>
      <c r="N7402" t="str">
        <f>IF(K7402&gt;L7402,"HIGH ZONE BIAS",IF(K7402&lt;L7402,"LOW ZONE BIAS","EQUILIBRIUM"))</f>
        <v>EQUILIBRIUM</v>
      </c>
    </row>
    <row r="7403">
      <c r="A7403">
        <v>20168</v>
      </c>
      <c r="B7403" t="str">
        <v>2020-08-31</v>
      </c>
      <c r="C7403" t="str">
        <v>Afternoon</v>
      </c>
      <c r="D7403">
        <v>19</v>
      </c>
      <c r="E7403" t="str">
        <f>IF(MOD(D7403,2)=0,"EVEN","ODD")</f>
        <v>ODD</v>
      </c>
      <c r="F7403" t="str">
        <f>IF(D7403&lt;=18,"LOW (1-18)","HIGH (19-36)")</f>
        <v>HIGH (19-36)</v>
      </c>
      <c r="G7403">
        <f>INT((D7403-1)/6)+1</f>
        <v>4</v>
      </c>
      <c r="H7403">
        <f>MOD(D7403-1,6)+1</f>
        <v>1</v>
      </c>
      <c r="I7403">
        <f>37-D7403</f>
        <v>18</v>
      </c>
      <c r="J7403">
        <f>ABS(D7403-D7404)</f>
        <v>11</v>
      </c>
      <c r="K7403">
        <f>AVERAGE(D7403:D7407)</f>
        <v>19</v>
      </c>
      <c r="L7403">
        <f>AVERAGE(D7403:D7422)</f>
        <v>19</v>
      </c>
      <c r="M7403">
        <f>K7403-L7403</f>
        <v>0</v>
      </c>
      <c r="N7403" t="str">
        <f>IF(K7403&gt;L7403,"HIGH ZONE BIAS",IF(K7403&lt;L7403,"LOW ZONE BIAS","EQUILIBRIUM"))</f>
        <v>EQUILIBRIUM</v>
      </c>
    </row>
    <row r="7404">
      <c r="A7404">
        <v>20167</v>
      </c>
      <c r="B7404" t="str">
        <v>2020-08-31</v>
      </c>
      <c r="C7404" t="str">
        <v>Midday</v>
      </c>
      <c r="D7404">
        <v>30</v>
      </c>
      <c r="E7404" t="str">
        <f>IF(MOD(D7404,2)=0,"EVEN","ODD")</f>
        <v>EVEN</v>
      </c>
      <c r="F7404" t="str">
        <f>IF(D7404&lt;=18,"LOW (1-18)","HIGH (19-36)")</f>
        <v>HIGH (19-36)</v>
      </c>
      <c r="G7404">
        <f>INT((D7404-1)/6)+1</f>
        <v>5</v>
      </c>
      <c r="H7404">
        <f>MOD(D7404-1,6)+1</f>
        <v>6</v>
      </c>
      <c r="I7404">
        <f>37-D7404</f>
        <v>7</v>
      </c>
      <c r="J7404">
        <f>ABS(D7404-D7405)</f>
        <v>6</v>
      </c>
      <c r="K7404">
        <f>AVERAGE(D7404:D7408)</f>
        <v>30</v>
      </c>
      <c r="L7404">
        <f>AVERAGE(D7404:D7423)</f>
        <v>30</v>
      </c>
      <c r="M7404">
        <f>K7404-L7404</f>
        <v>0</v>
      </c>
      <c r="N7404" t="str">
        <f>IF(K7404&gt;L7404,"HIGH ZONE BIAS",IF(K7404&lt;L7404,"LOW ZONE BIAS","EQUILIBRIUM"))</f>
        <v>EQUILIBRIUM</v>
      </c>
    </row>
    <row r="7405">
      <c r="A7405">
        <v>20166</v>
      </c>
      <c r="B7405" t="str">
        <v>2020-08-31</v>
      </c>
      <c r="C7405" t="str">
        <v>Morning</v>
      </c>
      <c r="D7405">
        <v>36</v>
      </c>
      <c r="E7405" t="str">
        <f>IF(MOD(D7405,2)=0,"EVEN","ODD")</f>
        <v>EVEN</v>
      </c>
      <c r="F7405" t="str">
        <f>IF(D7405&lt;=18,"LOW (1-18)","HIGH (19-36)")</f>
        <v>HIGH (19-36)</v>
      </c>
      <c r="G7405">
        <f>INT((D7405-1)/6)+1</f>
        <v>6</v>
      </c>
      <c r="H7405">
        <f>MOD(D7405-1,6)+1</f>
        <v>6</v>
      </c>
      <c r="I7405">
        <f>37-D7405</f>
        <v>1</v>
      </c>
      <c r="J7405">
        <f>ABS(D7405-D7406)</f>
        <v>7</v>
      </c>
      <c r="K7405">
        <f>AVERAGE(D7405:D7409)</f>
        <v>36</v>
      </c>
      <c r="L7405">
        <f>AVERAGE(D7405:D7424)</f>
        <v>36</v>
      </c>
      <c r="M7405">
        <f>K7405-L7405</f>
        <v>0</v>
      </c>
      <c r="N7405" t="str">
        <f>IF(K7405&gt;L7405,"HIGH ZONE BIAS",IF(K7405&lt;L7405,"LOW ZONE BIAS","EQUILIBRIUM"))</f>
        <v>EQUILIBRIUM</v>
      </c>
    </row>
    <row r="7406">
      <c r="A7406">
        <v>20165</v>
      </c>
      <c r="B7406" t="str">
        <v>2020-08-29</v>
      </c>
      <c r="C7406" t="str">
        <v>Evening</v>
      </c>
      <c r="D7406">
        <v>29</v>
      </c>
      <c r="E7406" t="str">
        <f>IF(MOD(D7406,2)=0,"EVEN","ODD")</f>
        <v>ODD</v>
      </c>
      <c r="F7406" t="str">
        <f>IF(D7406&lt;=18,"LOW (1-18)","HIGH (19-36)")</f>
        <v>HIGH (19-36)</v>
      </c>
      <c r="G7406">
        <f>INT((D7406-1)/6)+1</f>
        <v>5</v>
      </c>
      <c r="H7406">
        <f>MOD(D7406-1,6)+1</f>
        <v>5</v>
      </c>
      <c r="I7406">
        <f>37-D7406</f>
        <v>8</v>
      </c>
      <c r="J7406">
        <f>ABS(D7406-D7407)</f>
        <v>12</v>
      </c>
      <c r="K7406">
        <f>AVERAGE(D7406:D7410)</f>
        <v>29</v>
      </c>
      <c r="L7406">
        <f>AVERAGE(D7406:D7425)</f>
        <v>29</v>
      </c>
      <c r="M7406">
        <f>K7406-L7406</f>
        <v>0</v>
      </c>
      <c r="N7406" t="str">
        <f>IF(K7406&gt;L7406,"HIGH ZONE BIAS",IF(K7406&lt;L7406,"LOW ZONE BIAS","EQUILIBRIUM"))</f>
        <v>EQUILIBRIUM</v>
      </c>
    </row>
    <row r="7407">
      <c r="A7407">
        <v>20164</v>
      </c>
      <c r="B7407" t="str">
        <v>2020-08-29</v>
      </c>
      <c r="C7407" t="str">
        <v>Afternoon</v>
      </c>
      <c r="D7407">
        <v>17</v>
      </c>
      <c r="E7407" t="str">
        <f>IF(MOD(D7407,2)=0,"EVEN","ODD")</f>
        <v>ODD</v>
      </c>
      <c r="F7407" t="str">
        <f>IF(D7407&lt;=18,"LOW (1-18)","HIGH (19-36)")</f>
        <v>LOW (1-18)</v>
      </c>
      <c r="G7407">
        <f>INT((D7407-1)/6)+1</f>
        <v>3</v>
      </c>
      <c r="H7407">
        <f>MOD(D7407-1,6)+1</f>
        <v>5</v>
      </c>
      <c r="I7407">
        <f>37-D7407</f>
        <v>20</v>
      </c>
      <c r="J7407">
        <f>ABS(D7407-D7408)</f>
        <v>19</v>
      </c>
      <c r="K7407">
        <f>AVERAGE(D7407:D7411)</f>
        <v>17</v>
      </c>
      <c r="L7407">
        <f>AVERAGE(D7407:D7426)</f>
        <v>17</v>
      </c>
      <c r="M7407">
        <f>K7407-L7407</f>
        <v>0</v>
      </c>
      <c r="N7407" t="str">
        <f>IF(K7407&gt;L7407,"HIGH ZONE BIAS",IF(K7407&lt;L7407,"LOW ZONE BIAS","EQUILIBRIUM"))</f>
        <v>EQUILIBRIUM</v>
      </c>
    </row>
    <row r="7408">
      <c r="A7408">
        <v>20163</v>
      </c>
      <c r="B7408" t="str">
        <v>2020-08-29</v>
      </c>
      <c r="C7408" t="str">
        <v>Midday</v>
      </c>
      <c r="D7408">
        <v>36</v>
      </c>
      <c r="E7408" t="str">
        <f>IF(MOD(D7408,2)=0,"EVEN","ODD")</f>
        <v>EVEN</v>
      </c>
      <c r="F7408" t="str">
        <f>IF(D7408&lt;=18,"LOW (1-18)","HIGH (19-36)")</f>
        <v>HIGH (19-36)</v>
      </c>
      <c r="G7408">
        <f>INT((D7408-1)/6)+1</f>
        <v>6</v>
      </c>
      <c r="H7408">
        <f>MOD(D7408-1,6)+1</f>
        <v>6</v>
      </c>
      <c r="I7408">
        <f>37-D7408</f>
        <v>1</v>
      </c>
      <c r="J7408">
        <f>ABS(D7408-D7409)</f>
        <v>6</v>
      </c>
      <c r="K7408">
        <f>AVERAGE(D7408:D7412)</f>
        <v>36</v>
      </c>
      <c r="L7408">
        <f>AVERAGE(D7408:D7427)</f>
        <v>36</v>
      </c>
      <c r="M7408">
        <f>K7408-L7408</f>
        <v>0</v>
      </c>
      <c r="N7408" t="str">
        <f>IF(K7408&gt;L7408,"HIGH ZONE BIAS",IF(K7408&lt;L7408,"LOW ZONE BIAS","EQUILIBRIUM"))</f>
        <v>EQUILIBRIUM</v>
      </c>
    </row>
    <row r="7409">
      <c r="A7409">
        <v>20162</v>
      </c>
      <c r="B7409" t="str">
        <v>2020-08-29</v>
      </c>
      <c r="C7409" t="str">
        <v>Morning</v>
      </c>
      <c r="D7409">
        <v>30</v>
      </c>
      <c r="E7409" t="str">
        <f>IF(MOD(D7409,2)=0,"EVEN","ODD")</f>
        <v>EVEN</v>
      </c>
      <c r="F7409" t="str">
        <f>IF(D7409&lt;=18,"LOW (1-18)","HIGH (19-36)")</f>
        <v>HIGH (19-36)</v>
      </c>
      <c r="G7409">
        <f>INT((D7409-1)/6)+1</f>
        <v>5</v>
      </c>
      <c r="H7409">
        <f>MOD(D7409-1,6)+1</f>
        <v>6</v>
      </c>
      <c r="I7409">
        <f>37-D7409</f>
        <v>7</v>
      </c>
      <c r="J7409">
        <f>ABS(D7409-D7410)</f>
        <v>2</v>
      </c>
      <c r="K7409">
        <f>AVERAGE(D7409:D7413)</f>
        <v>30</v>
      </c>
      <c r="L7409">
        <f>AVERAGE(D7409:D7428)</f>
        <v>30</v>
      </c>
      <c r="M7409">
        <f>K7409-L7409</f>
        <v>0</v>
      </c>
      <c r="N7409" t="str">
        <f>IF(K7409&gt;L7409,"HIGH ZONE BIAS",IF(K7409&lt;L7409,"LOW ZONE BIAS","EQUILIBRIUM"))</f>
        <v>EQUILIBRIUM</v>
      </c>
    </row>
    <row r="7410">
      <c r="A7410">
        <v>20161</v>
      </c>
      <c r="B7410" t="str">
        <v>2020-08-28</v>
      </c>
      <c r="C7410" t="str">
        <v>Evening</v>
      </c>
      <c r="D7410">
        <v>32</v>
      </c>
      <c r="E7410" t="str">
        <f>IF(MOD(D7410,2)=0,"EVEN","ODD")</f>
        <v>EVEN</v>
      </c>
      <c r="F7410" t="str">
        <f>IF(D7410&lt;=18,"LOW (1-18)","HIGH (19-36)")</f>
        <v>HIGH (19-36)</v>
      </c>
      <c r="G7410">
        <f>INT((D7410-1)/6)+1</f>
        <v>6</v>
      </c>
      <c r="H7410">
        <f>MOD(D7410-1,6)+1</f>
        <v>2</v>
      </c>
      <c r="I7410">
        <f>37-D7410</f>
        <v>5</v>
      </c>
      <c r="J7410">
        <f>ABS(D7410-D7411)</f>
        <v>2</v>
      </c>
      <c r="K7410">
        <f>AVERAGE(D7410:D7414)</f>
        <v>32</v>
      </c>
      <c r="L7410">
        <f>AVERAGE(D7410:D7429)</f>
        <v>32</v>
      </c>
      <c r="M7410">
        <f>K7410-L7410</f>
        <v>0</v>
      </c>
      <c r="N7410" t="str">
        <f>IF(K7410&gt;L7410,"HIGH ZONE BIAS",IF(K7410&lt;L7410,"LOW ZONE BIAS","EQUILIBRIUM"))</f>
        <v>EQUILIBRIUM</v>
      </c>
    </row>
    <row r="7411">
      <c r="A7411">
        <v>20160</v>
      </c>
      <c r="B7411" t="str">
        <v>2020-08-28</v>
      </c>
      <c r="C7411" t="str">
        <v>Afternoon</v>
      </c>
      <c r="D7411">
        <v>30</v>
      </c>
      <c r="E7411" t="str">
        <f>IF(MOD(D7411,2)=0,"EVEN","ODD")</f>
        <v>EVEN</v>
      </c>
      <c r="F7411" t="str">
        <f>IF(D7411&lt;=18,"LOW (1-18)","HIGH (19-36)")</f>
        <v>HIGH (19-36)</v>
      </c>
      <c r="G7411">
        <f>INT((D7411-1)/6)+1</f>
        <v>5</v>
      </c>
      <c r="H7411">
        <f>MOD(D7411-1,6)+1</f>
        <v>6</v>
      </c>
      <c r="I7411">
        <f>37-D7411</f>
        <v>7</v>
      </c>
      <c r="J7411">
        <f>ABS(D7411-D7412)</f>
        <v>15</v>
      </c>
      <c r="K7411">
        <f>AVERAGE(D7411:D7415)</f>
        <v>30</v>
      </c>
      <c r="L7411">
        <f>AVERAGE(D7411:D7430)</f>
        <v>30</v>
      </c>
      <c r="M7411">
        <f>K7411-L7411</f>
        <v>0</v>
      </c>
      <c r="N7411" t="str">
        <f>IF(K7411&gt;L7411,"HIGH ZONE BIAS",IF(K7411&lt;L7411,"LOW ZONE BIAS","EQUILIBRIUM"))</f>
        <v>EQUILIBRIUM</v>
      </c>
    </row>
    <row r="7412">
      <c r="A7412">
        <v>20159</v>
      </c>
      <c r="B7412" t="str">
        <v>2020-08-28</v>
      </c>
      <c r="C7412" t="str">
        <v>Midday</v>
      </c>
      <c r="D7412">
        <v>15</v>
      </c>
      <c r="E7412" t="str">
        <f>IF(MOD(D7412,2)=0,"EVEN","ODD")</f>
        <v>ODD</v>
      </c>
      <c r="F7412" t="str">
        <f>IF(D7412&lt;=18,"LOW (1-18)","HIGH (19-36)")</f>
        <v>LOW (1-18)</v>
      </c>
      <c r="G7412">
        <f>INT((D7412-1)/6)+1</f>
        <v>3</v>
      </c>
      <c r="H7412">
        <f>MOD(D7412-1,6)+1</f>
        <v>3</v>
      </c>
      <c r="I7412">
        <f>37-D7412</f>
        <v>22</v>
      </c>
      <c r="J7412">
        <f>ABS(D7412-D7413)</f>
        <v>11</v>
      </c>
      <c r="K7412">
        <f>AVERAGE(D7412:D7416)</f>
        <v>15</v>
      </c>
      <c r="L7412">
        <f>AVERAGE(D7412:D7431)</f>
        <v>15</v>
      </c>
      <c r="M7412">
        <f>K7412-L7412</f>
        <v>0</v>
      </c>
      <c r="N7412" t="str">
        <f>IF(K7412&gt;L7412,"HIGH ZONE BIAS",IF(K7412&lt;L7412,"LOW ZONE BIAS","EQUILIBRIUM"))</f>
        <v>EQUILIBRIUM</v>
      </c>
    </row>
    <row r="7413">
      <c r="A7413">
        <v>20158</v>
      </c>
      <c r="B7413" t="str">
        <v>2020-08-28</v>
      </c>
      <c r="C7413" t="str">
        <v>Morning</v>
      </c>
      <c r="D7413">
        <v>26</v>
      </c>
      <c r="E7413" t="str">
        <f>IF(MOD(D7413,2)=0,"EVEN","ODD")</f>
        <v>EVEN</v>
      </c>
      <c r="F7413" t="str">
        <f>IF(D7413&lt;=18,"LOW (1-18)","HIGH (19-36)")</f>
        <v>HIGH (19-36)</v>
      </c>
      <c r="G7413">
        <f>INT((D7413-1)/6)+1</f>
        <v>5</v>
      </c>
      <c r="H7413">
        <f>MOD(D7413-1,6)+1</f>
        <v>2</v>
      </c>
      <c r="I7413">
        <f>37-D7413</f>
        <v>11</v>
      </c>
      <c r="J7413">
        <f>ABS(D7413-D7414)</f>
        <v>2</v>
      </c>
      <c r="K7413">
        <f>AVERAGE(D7413:D7417)</f>
        <v>26</v>
      </c>
      <c r="L7413">
        <f>AVERAGE(D7413:D7432)</f>
        <v>26</v>
      </c>
      <c r="M7413">
        <f>K7413-L7413</f>
        <v>0</v>
      </c>
      <c r="N7413" t="str">
        <f>IF(K7413&gt;L7413,"HIGH ZONE BIAS",IF(K7413&lt;L7413,"LOW ZONE BIAS","EQUILIBRIUM"))</f>
        <v>EQUILIBRIUM</v>
      </c>
    </row>
    <row r="7414">
      <c r="A7414">
        <v>20157</v>
      </c>
      <c r="B7414" t="str">
        <v>2020-08-27</v>
      </c>
      <c r="C7414" t="str">
        <v>Evening</v>
      </c>
      <c r="D7414">
        <v>24</v>
      </c>
      <c r="E7414" t="str">
        <f>IF(MOD(D7414,2)=0,"EVEN","ODD")</f>
        <v>EVEN</v>
      </c>
      <c r="F7414" t="str">
        <f>IF(D7414&lt;=18,"LOW (1-18)","HIGH (19-36)")</f>
        <v>HIGH (19-36)</v>
      </c>
      <c r="G7414">
        <f>INT((D7414-1)/6)+1</f>
        <v>4</v>
      </c>
      <c r="H7414">
        <f>MOD(D7414-1,6)+1</f>
        <v>6</v>
      </c>
      <c r="I7414">
        <f>37-D7414</f>
        <v>13</v>
      </c>
      <c r="J7414">
        <f>ABS(D7414-D7415)</f>
        <v>13</v>
      </c>
      <c r="K7414">
        <f>AVERAGE(D7414:D7418)</f>
        <v>24</v>
      </c>
      <c r="L7414">
        <f>AVERAGE(D7414:D7433)</f>
        <v>24</v>
      </c>
      <c r="M7414">
        <f>K7414-L7414</f>
        <v>0</v>
      </c>
      <c r="N7414" t="str">
        <f>IF(K7414&gt;L7414,"HIGH ZONE BIAS",IF(K7414&lt;L7414,"LOW ZONE BIAS","EQUILIBRIUM"))</f>
        <v>EQUILIBRIUM</v>
      </c>
    </row>
    <row r="7415">
      <c r="A7415">
        <v>20156</v>
      </c>
      <c r="B7415" t="str">
        <v>2020-08-27</v>
      </c>
      <c r="C7415" t="str">
        <v>Afternoon</v>
      </c>
      <c r="D7415">
        <v>11</v>
      </c>
      <c r="E7415" t="str">
        <f>IF(MOD(D7415,2)=0,"EVEN","ODD")</f>
        <v>ODD</v>
      </c>
      <c r="F7415" t="str">
        <f>IF(D7415&lt;=18,"LOW (1-18)","HIGH (19-36)")</f>
        <v>LOW (1-18)</v>
      </c>
      <c r="G7415">
        <f>INT((D7415-1)/6)+1</f>
        <v>2</v>
      </c>
      <c r="H7415">
        <f>MOD(D7415-1,6)+1</f>
        <v>5</v>
      </c>
      <c r="I7415">
        <f>37-D7415</f>
        <v>26</v>
      </c>
      <c r="J7415">
        <f>ABS(D7415-D7416)</f>
        <v>11</v>
      </c>
      <c r="K7415">
        <f>AVERAGE(D7415:D7419)</f>
        <v>11</v>
      </c>
      <c r="L7415">
        <f>AVERAGE(D7415:D7434)</f>
        <v>11</v>
      </c>
      <c r="M7415">
        <f>K7415-L7415</f>
        <v>0</v>
      </c>
      <c r="N7415" t="str">
        <f>IF(K7415&gt;L7415,"HIGH ZONE BIAS",IF(K7415&lt;L7415,"LOW ZONE BIAS","EQUILIBRIUM"))</f>
        <v>EQUILIBRIUM</v>
      </c>
    </row>
    <row r="7416">
      <c r="A7416">
        <v>20155</v>
      </c>
      <c r="B7416" t="str">
        <v>2020-08-27</v>
      </c>
      <c r="C7416" t="str">
        <v>Midday</v>
      </c>
      <c r="D7416">
        <v>22</v>
      </c>
      <c r="E7416" t="str">
        <f>IF(MOD(D7416,2)=0,"EVEN","ODD")</f>
        <v>EVEN</v>
      </c>
      <c r="F7416" t="str">
        <f>IF(D7416&lt;=18,"LOW (1-18)","HIGH (19-36)")</f>
        <v>HIGH (19-36)</v>
      </c>
      <c r="G7416">
        <f>INT((D7416-1)/6)+1</f>
        <v>4</v>
      </c>
      <c r="H7416">
        <f>MOD(D7416-1,6)+1</f>
        <v>4</v>
      </c>
      <c r="I7416">
        <f>37-D7416</f>
        <v>15</v>
      </c>
      <c r="J7416">
        <f>ABS(D7416-D7417)</f>
        <v>16</v>
      </c>
      <c r="K7416">
        <f>AVERAGE(D7416:D7420)</f>
        <v>22</v>
      </c>
      <c r="L7416">
        <f>AVERAGE(D7416:D7435)</f>
        <v>22</v>
      </c>
      <c r="M7416">
        <f>K7416-L7416</f>
        <v>0</v>
      </c>
      <c r="N7416" t="str">
        <f>IF(K7416&gt;L7416,"HIGH ZONE BIAS",IF(K7416&lt;L7416,"LOW ZONE BIAS","EQUILIBRIUM"))</f>
        <v>EQUILIBRIUM</v>
      </c>
    </row>
    <row r="7417">
      <c r="A7417">
        <v>20154</v>
      </c>
      <c r="B7417" t="str">
        <v>2020-08-27</v>
      </c>
      <c r="C7417" t="str">
        <v>Morning</v>
      </c>
      <c r="D7417">
        <v>6</v>
      </c>
      <c r="E7417" t="str">
        <f>IF(MOD(D7417,2)=0,"EVEN","ODD")</f>
        <v>EVEN</v>
      </c>
      <c r="F7417" t="str">
        <f>IF(D7417&lt;=18,"LOW (1-18)","HIGH (19-36)")</f>
        <v>LOW (1-18)</v>
      </c>
      <c r="G7417">
        <f>INT((D7417-1)/6)+1</f>
        <v>1</v>
      </c>
      <c r="H7417">
        <f>MOD(D7417-1,6)+1</f>
        <v>6</v>
      </c>
      <c r="I7417">
        <f>37-D7417</f>
        <v>31</v>
      </c>
      <c r="J7417">
        <f>ABS(D7417-D7418)</f>
        <v>5</v>
      </c>
      <c r="K7417">
        <f>AVERAGE(D7417:D7421)</f>
        <v>6</v>
      </c>
      <c r="L7417">
        <f>AVERAGE(D7417:D7436)</f>
        <v>6</v>
      </c>
      <c r="M7417">
        <f>K7417-L7417</f>
        <v>0</v>
      </c>
      <c r="N7417" t="str">
        <f>IF(K7417&gt;L7417,"HIGH ZONE BIAS",IF(K7417&lt;L7417,"LOW ZONE BIAS","EQUILIBRIUM"))</f>
        <v>EQUILIBRIUM</v>
      </c>
    </row>
    <row r="7418">
      <c r="A7418">
        <v>20153</v>
      </c>
      <c r="B7418" t="str">
        <v>2020-08-26</v>
      </c>
      <c r="C7418" t="str">
        <v>Evening</v>
      </c>
      <c r="D7418">
        <v>11</v>
      </c>
      <c r="E7418" t="str">
        <f>IF(MOD(D7418,2)=0,"EVEN","ODD")</f>
        <v>ODD</v>
      </c>
      <c r="F7418" t="str">
        <f>IF(D7418&lt;=18,"LOW (1-18)","HIGH (19-36)")</f>
        <v>LOW (1-18)</v>
      </c>
      <c r="G7418">
        <f>INT((D7418-1)/6)+1</f>
        <v>2</v>
      </c>
      <c r="H7418">
        <f>MOD(D7418-1,6)+1</f>
        <v>5</v>
      </c>
      <c r="I7418">
        <f>37-D7418</f>
        <v>26</v>
      </c>
      <c r="J7418">
        <f>ABS(D7418-D7419)</f>
        <v>1</v>
      </c>
      <c r="K7418">
        <f>AVERAGE(D7418:D7422)</f>
        <v>11</v>
      </c>
      <c r="L7418">
        <f>AVERAGE(D7418:D7437)</f>
        <v>11</v>
      </c>
      <c r="M7418">
        <f>K7418-L7418</f>
        <v>0</v>
      </c>
      <c r="N7418" t="str">
        <f>IF(K7418&gt;L7418,"HIGH ZONE BIAS",IF(K7418&lt;L7418,"LOW ZONE BIAS","EQUILIBRIUM"))</f>
        <v>EQUILIBRIUM</v>
      </c>
    </row>
    <row r="7419">
      <c r="A7419">
        <v>20152</v>
      </c>
      <c r="B7419" t="str">
        <v>2020-08-26</v>
      </c>
      <c r="C7419" t="str">
        <v>Afternoon</v>
      </c>
      <c r="D7419">
        <v>12</v>
      </c>
      <c r="E7419" t="str">
        <f>IF(MOD(D7419,2)=0,"EVEN","ODD")</f>
        <v>EVEN</v>
      </c>
      <c r="F7419" t="str">
        <f>IF(D7419&lt;=18,"LOW (1-18)","HIGH (19-36)")</f>
        <v>LOW (1-18)</v>
      </c>
      <c r="G7419">
        <f>INT((D7419-1)/6)+1</f>
        <v>2</v>
      </c>
      <c r="H7419">
        <f>MOD(D7419-1,6)+1</f>
        <v>6</v>
      </c>
      <c r="I7419">
        <f>37-D7419</f>
        <v>25</v>
      </c>
      <c r="J7419">
        <f>ABS(D7419-D7420)</f>
        <v>11</v>
      </c>
      <c r="K7419">
        <f>AVERAGE(D7419:D7423)</f>
        <v>12</v>
      </c>
      <c r="L7419">
        <f>AVERAGE(D7419:D7438)</f>
        <v>12</v>
      </c>
      <c r="M7419">
        <f>K7419-L7419</f>
        <v>0</v>
      </c>
      <c r="N7419" t="str">
        <f>IF(K7419&gt;L7419,"HIGH ZONE BIAS",IF(K7419&lt;L7419,"LOW ZONE BIAS","EQUILIBRIUM"))</f>
        <v>EQUILIBRIUM</v>
      </c>
    </row>
    <row r="7420">
      <c r="A7420">
        <v>20151</v>
      </c>
      <c r="B7420" t="str">
        <v>2020-08-26</v>
      </c>
      <c r="C7420" t="str">
        <v>Midday</v>
      </c>
      <c r="D7420">
        <v>23</v>
      </c>
      <c r="E7420" t="str">
        <f>IF(MOD(D7420,2)=0,"EVEN","ODD")</f>
        <v>ODD</v>
      </c>
      <c r="F7420" t="str">
        <f>IF(D7420&lt;=18,"LOW (1-18)","HIGH (19-36)")</f>
        <v>HIGH (19-36)</v>
      </c>
      <c r="G7420">
        <f>INT((D7420-1)/6)+1</f>
        <v>4</v>
      </c>
      <c r="H7420">
        <f>MOD(D7420-1,6)+1</f>
        <v>5</v>
      </c>
      <c r="I7420">
        <f>37-D7420</f>
        <v>14</v>
      </c>
      <c r="J7420">
        <f>ABS(D7420-D7421)</f>
        <v>10</v>
      </c>
      <c r="K7420">
        <f>AVERAGE(D7420:D7424)</f>
        <v>23</v>
      </c>
      <c r="L7420">
        <f>AVERAGE(D7420:D7439)</f>
        <v>23</v>
      </c>
      <c r="M7420">
        <f>K7420-L7420</f>
        <v>0</v>
      </c>
      <c r="N7420" t="str">
        <f>IF(K7420&gt;L7420,"HIGH ZONE BIAS",IF(K7420&lt;L7420,"LOW ZONE BIAS","EQUILIBRIUM"))</f>
        <v>EQUILIBRIUM</v>
      </c>
    </row>
    <row r="7421">
      <c r="A7421">
        <v>20150</v>
      </c>
      <c r="B7421" t="str">
        <v>2020-08-26</v>
      </c>
      <c r="C7421" t="str">
        <v>Morning</v>
      </c>
      <c r="D7421">
        <v>33</v>
      </c>
      <c r="E7421" t="str">
        <f>IF(MOD(D7421,2)=0,"EVEN","ODD")</f>
        <v>ODD</v>
      </c>
      <c r="F7421" t="str">
        <f>IF(D7421&lt;=18,"LOW (1-18)","HIGH (19-36)")</f>
        <v>HIGH (19-36)</v>
      </c>
      <c r="G7421">
        <f>INT((D7421-1)/6)+1</f>
        <v>6</v>
      </c>
      <c r="H7421">
        <f>MOD(D7421-1,6)+1</f>
        <v>3</v>
      </c>
      <c r="I7421">
        <f>37-D7421</f>
        <v>4</v>
      </c>
      <c r="J7421">
        <f>ABS(D7421-D7422)</f>
        <v>15</v>
      </c>
      <c r="K7421">
        <f>AVERAGE(D7421:D7425)</f>
        <v>33</v>
      </c>
      <c r="L7421">
        <f>AVERAGE(D7421:D7440)</f>
        <v>33</v>
      </c>
      <c r="M7421">
        <f>K7421-L7421</f>
        <v>0</v>
      </c>
      <c r="N7421" t="str">
        <f>IF(K7421&gt;L7421,"HIGH ZONE BIAS",IF(K7421&lt;L7421,"LOW ZONE BIAS","EQUILIBRIUM"))</f>
        <v>EQUILIBRIUM</v>
      </c>
    </row>
    <row r="7422">
      <c r="A7422">
        <v>20149</v>
      </c>
      <c r="B7422" t="str">
        <v>2020-08-25</v>
      </c>
      <c r="C7422" t="str">
        <v>Evening</v>
      </c>
      <c r="D7422">
        <v>18</v>
      </c>
      <c r="E7422" t="str">
        <f>IF(MOD(D7422,2)=0,"EVEN","ODD")</f>
        <v>EVEN</v>
      </c>
      <c r="F7422" t="str">
        <f>IF(D7422&lt;=18,"LOW (1-18)","HIGH (19-36)")</f>
        <v>LOW (1-18)</v>
      </c>
      <c r="G7422">
        <f>INT((D7422-1)/6)+1</f>
        <v>3</v>
      </c>
      <c r="H7422">
        <f>MOD(D7422-1,6)+1</f>
        <v>6</v>
      </c>
      <c r="I7422">
        <f>37-D7422</f>
        <v>19</v>
      </c>
      <c r="J7422">
        <f>ABS(D7422-D7423)</f>
        <v>2</v>
      </c>
      <c r="K7422">
        <f>AVERAGE(D7422:D7426)</f>
        <v>18</v>
      </c>
      <c r="L7422">
        <f>AVERAGE(D7422:D7441)</f>
        <v>18</v>
      </c>
      <c r="M7422">
        <f>K7422-L7422</f>
        <v>0</v>
      </c>
      <c r="N7422" t="str">
        <f>IF(K7422&gt;L7422,"HIGH ZONE BIAS",IF(K7422&lt;L7422,"LOW ZONE BIAS","EQUILIBRIUM"))</f>
        <v>EQUILIBRIUM</v>
      </c>
    </row>
    <row r="7423">
      <c r="A7423">
        <v>20148</v>
      </c>
      <c r="B7423" t="str">
        <v>2020-08-25</v>
      </c>
      <c r="C7423" t="str">
        <v>Afternoon</v>
      </c>
      <c r="D7423">
        <v>20</v>
      </c>
      <c r="E7423" t="str">
        <f>IF(MOD(D7423,2)=0,"EVEN","ODD")</f>
        <v>EVEN</v>
      </c>
      <c r="F7423" t="str">
        <f>IF(D7423&lt;=18,"LOW (1-18)","HIGH (19-36)")</f>
        <v>HIGH (19-36)</v>
      </c>
      <c r="G7423">
        <f>INT((D7423-1)/6)+1</f>
        <v>4</v>
      </c>
      <c r="H7423">
        <f>MOD(D7423-1,6)+1</f>
        <v>2</v>
      </c>
      <c r="I7423">
        <f>37-D7423</f>
        <v>17</v>
      </c>
      <c r="J7423">
        <f>ABS(D7423-D7424)</f>
        <v>5</v>
      </c>
      <c r="K7423">
        <f>AVERAGE(D7423:D7427)</f>
        <v>20</v>
      </c>
      <c r="L7423">
        <f>AVERAGE(D7423:D7442)</f>
        <v>20</v>
      </c>
      <c r="M7423">
        <f>K7423-L7423</f>
        <v>0</v>
      </c>
      <c r="N7423" t="str">
        <f>IF(K7423&gt;L7423,"HIGH ZONE BIAS",IF(K7423&lt;L7423,"LOW ZONE BIAS","EQUILIBRIUM"))</f>
        <v>EQUILIBRIUM</v>
      </c>
    </row>
    <row r="7424">
      <c r="A7424">
        <v>20147</v>
      </c>
      <c r="B7424" t="str">
        <v>2020-08-25</v>
      </c>
      <c r="C7424" t="str">
        <v>Midday</v>
      </c>
      <c r="D7424">
        <v>25</v>
      </c>
      <c r="E7424" t="str">
        <f>IF(MOD(D7424,2)=0,"EVEN","ODD")</f>
        <v>ODD</v>
      </c>
      <c r="F7424" t="str">
        <f>IF(D7424&lt;=18,"LOW (1-18)","HIGH (19-36)")</f>
        <v>HIGH (19-36)</v>
      </c>
      <c r="G7424">
        <f>INT((D7424-1)/6)+1</f>
        <v>5</v>
      </c>
      <c r="H7424">
        <f>MOD(D7424-1,6)+1</f>
        <v>1</v>
      </c>
      <c r="I7424">
        <f>37-D7424</f>
        <v>12</v>
      </c>
      <c r="J7424">
        <f>ABS(D7424-D7425)</f>
        <v>18</v>
      </c>
      <c r="K7424">
        <f>AVERAGE(D7424:D7428)</f>
        <v>25</v>
      </c>
      <c r="L7424">
        <f>AVERAGE(D7424:D7443)</f>
        <v>25</v>
      </c>
      <c r="M7424">
        <f>K7424-L7424</f>
        <v>0</v>
      </c>
      <c r="N7424" t="str">
        <f>IF(K7424&gt;L7424,"HIGH ZONE BIAS",IF(K7424&lt;L7424,"LOW ZONE BIAS","EQUILIBRIUM"))</f>
        <v>EQUILIBRIUM</v>
      </c>
    </row>
    <row r="7425">
      <c r="A7425">
        <v>20146</v>
      </c>
      <c r="B7425" t="str">
        <v>2020-08-25</v>
      </c>
      <c r="C7425" t="str">
        <v>Morning</v>
      </c>
      <c r="D7425">
        <v>7</v>
      </c>
      <c r="E7425" t="str">
        <f>IF(MOD(D7425,2)=0,"EVEN","ODD")</f>
        <v>ODD</v>
      </c>
      <c r="F7425" t="str">
        <f>IF(D7425&lt;=18,"LOW (1-18)","HIGH (19-36)")</f>
        <v>LOW (1-18)</v>
      </c>
      <c r="G7425">
        <f>INT((D7425-1)/6)+1</f>
        <v>2</v>
      </c>
      <c r="H7425">
        <f>MOD(D7425-1,6)+1</f>
        <v>1</v>
      </c>
      <c r="I7425">
        <f>37-D7425</f>
        <v>30</v>
      </c>
      <c r="J7425">
        <f>ABS(D7425-D7426)</f>
        <v>19</v>
      </c>
      <c r="K7425">
        <f>AVERAGE(D7425:D7429)</f>
        <v>7</v>
      </c>
      <c r="L7425">
        <f>AVERAGE(D7425:D7444)</f>
        <v>7</v>
      </c>
      <c r="M7425">
        <f>K7425-L7425</f>
        <v>0</v>
      </c>
      <c r="N7425" t="str">
        <f>IF(K7425&gt;L7425,"HIGH ZONE BIAS",IF(K7425&lt;L7425,"LOW ZONE BIAS","EQUILIBRIUM"))</f>
        <v>EQUILIBRIUM</v>
      </c>
    </row>
    <row r="7426">
      <c r="A7426">
        <v>20145</v>
      </c>
      <c r="B7426" t="str">
        <v>2020-08-24</v>
      </c>
      <c r="C7426" t="str">
        <v>Evening</v>
      </c>
      <c r="D7426">
        <v>26</v>
      </c>
      <c r="E7426" t="str">
        <f>IF(MOD(D7426,2)=0,"EVEN","ODD")</f>
        <v>EVEN</v>
      </c>
      <c r="F7426" t="str">
        <f>IF(D7426&lt;=18,"LOW (1-18)","HIGH (19-36)")</f>
        <v>HIGH (19-36)</v>
      </c>
      <c r="G7426">
        <f>INT((D7426-1)/6)+1</f>
        <v>5</v>
      </c>
      <c r="H7426">
        <f>MOD(D7426-1,6)+1</f>
        <v>2</v>
      </c>
      <c r="I7426">
        <f>37-D7426</f>
        <v>11</v>
      </c>
      <c r="J7426">
        <f>ABS(D7426-D7427)</f>
        <v>2</v>
      </c>
      <c r="K7426">
        <f>AVERAGE(D7426:D7430)</f>
        <v>26</v>
      </c>
      <c r="L7426">
        <f>AVERAGE(D7426:D7445)</f>
        <v>26</v>
      </c>
      <c r="M7426">
        <f>K7426-L7426</f>
        <v>0</v>
      </c>
      <c r="N7426" t="str">
        <f>IF(K7426&gt;L7426,"HIGH ZONE BIAS",IF(K7426&lt;L7426,"LOW ZONE BIAS","EQUILIBRIUM"))</f>
        <v>EQUILIBRIUM</v>
      </c>
    </row>
    <row r="7427">
      <c r="A7427">
        <v>20144</v>
      </c>
      <c r="B7427" t="str">
        <v>2020-08-24</v>
      </c>
      <c r="C7427" t="str">
        <v>Afternoon</v>
      </c>
      <c r="D7427">
        <v>28</v>
      </c>
      <c r="E7427" t="str">
        <f>IF(MOD(D7427,2)=0,"EVEN","ODD")</f>
        <v>EVEN</v>
      </c>
      <c r="F7427" t="str">
        <f>IF(D7427&lt;=18,"LOW (1-18)","HIGH (19-36)")</f>
        <v>HIGH (19-36)</v>
      </c>
      <c r="G7427">
        <f>INT((D7427-1)/6)+1</f>
        <v>5</v>
      </c>
      <c r="H7427">
        <f>MOD(D7427-1,6)+1</f>
        <v>4</v>
      </c>
      <c r="I7427">
        <f>37-D7427</f>
        <v>9</v>
      </c>
      <c r="J7427">
        <f>ABS(D7427-D7428)</f>
        <v>8</v>
      </c>
      <c r="K7427">
        <f>AVERAGE(D7427:D7431)</f>
        <v>28</v>
      </c>
      <c r="L7427">
        <f>AVERAGE(D7427:D7446)</f>
        <v>28</v>
      </c>
      <c r="M7427">
        <f>K7427-L7427</f>
        <v>0</v>
      </c>
      <c r="N7427" t="str">
        <f>IF(K7427&gt;L7427,"HIGH ZONE BIAS",IF(K7427&lt;L7427,"LOW ZONE BIAS","EQUILIBRIUM"))</f>
        <v>EQUILIBRIUM</v>
      </c>
    </row>
    <row r="7428">
      <c r="A7428">
        <v>20143</v>
      </c>
      <c r="B7428" t="str">
        <v>2020-08-24</v>
      </c>
      <c r="C7428" t="str">
        <v>Midday</v>
      </c>
      <c r="D7428">
        <v>20</v>
      </c>
      <c r="E7428" t="str">
        <f>IF(MOD(D7428,2)=0,"EVEN","ODD")</f>
        <v>EVEN</v>
      </c>
      <c r="F7428" t="str">
        <f>IF(D7428&lt;=18,"LOW (1-18)","HIGH (19-36)")</f>
        <v>HIGH (19-36)</v>
      </c>
      <c r="G7428">
        <f>INT((D7428-1)/6)+1</f>
        <v>4</v>
      </c>
      <c r="H7428">
        <f>MOD(D7428-1,6)+1</f>
        <v>2</v>
      </c>
      <c r="I7428">
        <f>37-D7428</f>
        <v>17</v>
      </c>
      <c r="J7428">
        <f>ABS(D7428-D7429)</f>
        <v>2</v>
      </c>
      <c r="K7428">
        <f>AVERAGE(D7428:D7432)</f>
        <v>20</v>
      </c>
      <c r="L7428">
        <f>AVERAGE(D7428:D7447)</f>
        <v>20</v>
      </c>
      <c r="M7428">
        <f>K7428-L7428</f>
        <v>0</v>
      </c>
      <c r="N7428" t="str">
        <f>IF(K7428&gt;L7428,"HIGH ZONE BIAS",IF(K7428&lt;L7428,"LOW ZONE BIAS","EQUILIBRIUM"))</f>
        <v>EQUILIBRIUM</v>
      </c>
    </row>
    <row r="7429">
      <c r="A7429">
        <v>20142</v>
      </c>
      <c r="B7429" t="str">
        <v>2020-08-24</v>
      </c>
      <c r="C7429" t="str">
        <v>Morning</v>
      </c>
      <c r="D7429">
        <v>22</v>
      </c>
      <c r="E7429" t="str">
        <f>IF(MOD(D7429,2)=0,"EVEN","ODD")</f>
        <v>EVEN</v>
      </c>
      <c r="F7429" t="str">
        <f>IF(D7429&lt;=18,"LOW (1-18)","HIGH (19-36)")</f>
        <v>HIGH (19-36)</v>
      </c>
      <c r="G7429">
        <f>INT((D7429-1)/6)+1</f>
        <v>4</v>
      </c>
      <c r="H7429">
        <f>MOD(D7429-1,6)+1</f>
        <v>4</v>
      </c>
      <c r="I7429">
        <f>37-D7429</f>
        <v>15</v>
      </c>
      <c r="J7429">
        <f>ABS(D7429-D7430)</f>
        <v>15</v>
      </c>
      <c r="K7429">
        <f>AVERAGE(D7429:D7433)</f>
        <v>22</v>
      </c>
      <c r="L7429">
        <f>AVERAGE(D7429:D7448)</f>
        <v>22</v>
      </c>
      <c r="M7429">
        <f>K7429-L7429</f>
        <v>0</v>
      </c>
      <c r="N7429" t="str">
        <f>IF(K7429&gt;L7429,"HIGH ZONE BIAS",IF(K7429&lt;L7429,"LOW ZONE BIAS","EQUILIBRIUM"))</f>
        <v>EQUILIBRIUM</v>
      </c>
    </row>
    <row r="7430">
      <c r="A7430">
        <v>20141</v>
      </c>
      <c r="B7430" t="str">
        <v>2020-08-22</v>
      </c>
      <c r="C7430" t="str">
        <v>Evening</v>
      </c>
      <c r="D7430">
        <v>7</v>
      </c>
      <c r="E7430" t="str">
        <f>IF(MOD(D7430,2)=0,"EVEN","ODD")</f>
        <v>ODD</v>
      </c>
      <c r="F7430" t="str">
        <f>IF(D7430&lt;=18,"LOW (1-18)","HIGH (19-36)")</f>
        <v>LOW (1-18)</v>
      </c>
      <c r="G7430">
        <f>INT((D7430-1)/6)+1</f>
        <v>2</v>
      </c>
      <c r="H7430">
        <f>MOD(D7430-1,6)+1</f>
        <v>1</v>
      </c>
      <c r="I7430">
        <f>37-D7430</f>
        <v>30</v>
      </c>
      <c r="J7430">
        <f>ABS(D7430-D7431)</f>
        <v>15</v>
      </c>
      <c r="K7430">
        <f>AVERAGE(D7430:D7434)</f>
        <v>7</v>
      </c>
      <c r="L7430">
        <f>AVERAGE(D7430:D7449)</f>
        <v>7</v>
      </c>
      <c r="M7430">
        <f>K7430-L7430</f>
        <v>0</v>
      </c>
      <c r="N7430" t="str">
        <f>IF(K7430&gt;L7430,"HIGH ZONE BIAS",IF(K7430&lt;L7430,"LOW ZONE BIAS","EQUILIBRIUM"))</f>
        <v>EQUILIBRIUM</v>
      </c>
    </row>
    <row r="7431">
      <c r="A7431">
        <v>20140</v>
      </c>
      <c r="B7431" t="str">
        <v>2020-08-22</v>
      </c>
      <c r="C7431" t="str">
        <v>Afternoon</v>
      </c>
      <c r="D7431">
        <v>22</v>
      </c>
      <c r="E7431" t="str">
        <f>IF(MOD(D7431,2)=0,"EVEN","ODD")</f>
        <v>EVEN</v>
      </c>
      <c r="F7431" t="str">
        <f>IF(D7431&lt;=18,"LOW (1-18)","HIGH (19-36)")</f>
        <v>HIGH (19-36)</v>
      </c>
      <c r="G7431">
        <f>INT((D7431-1)/6)+1</f>
        <v>4</v>
      </c>
      <c r="H7431">
        <f>MOD(D7431-1,6)+1</f>
        <v>4</v>
      </c>
      <c r="I7431">
        <f>37-D7431</f>
        <v>15</v>
      </c>
      <c r="J7431">
        <f>ABS(D7431-D7432)</f>
        <v>10</v>
      </c>
      <c r="K7431">
        <f>AVERAGE(D7431:D7435)</f>
        <v>22</v>
      </c>
      <c r="L7431">
        <f>AVERAGE(D7431:D7450)</f>
        <v>22</v>
      </c>
      <c r="M7431">
        <f>K7431-L7431</f>
        <v>0</v>
      </c>
      <c r="N7431" t="str">
        <f>IF(K7431&gt;L7431,"HIGH ZONE BIAS",IF(K7431&lt;L7431,"LOW ZONE BIAS","EQUILIBRIUM"))</f>
        <v>EQUILIBRIUM</v>
      </c>
    </row>
    <row r="7432">
      <c r="A7432">
        <v>20139</v>
      </c>
      <c r="B7432" t="str">
        <v>2020-08-22</v>
      </c>
      <c r="C7432" t="str">
        <v>Midday</v>
      </c>
      <c r="D7432">
        <v>32</v>
      </c>
      <c r="E7432" t="str">
        <f>IF(MOD(D7432,2)=0,"EVEN","ODD")</f>
        <v>EVEN</v>
      </c>
      <c r="F7432" t="str">
        <f>IF(D7432&lt;=18,"LOW (1-18)","HIGH (19-36)")</f>
        <v>HIGH (19-36)</v>
      </c>
      <c r="G7432">
        <f>INT((D7432-1)/6)+1</f>
        <v>6</v>
      </c>
      <c r="H7432">
        <f>MOD(D7432-1,6)+1</f>
        <v>2</v>
      </c>
      <c r="I7432">
        <f>37-D7432</f>
        <v>5</v>
      </c>
      <c r="J7432">
        <f>ABS(D7432-D7433)</f>
        <v>2</v>
      </c>
      <c r="K7432">
        <f>AVERAGE(D7432:D7436)</f>
        <v>32</v>
      </c>
      <c r="L7432">
        <f>AVERAGE(D7432:D7451)</f>
        <v>32</v>
      </c>
      <c r="M7432">
        <f>K7432-L7432</f>
        <v>0</v>
      </c>
      <c r="N7432" t="str">
        <f>IF(K7432&gt;L7432,"HIGH ZONE BIAS",IF(K7432&lt;L7432,"LOW ZONE BIAS","EQUILIBRIUM"))</f>
        <v>EQUILIBRIUM</v>
      </c>
    </row>
    <row r="7433">
      <c r="A7433">
        <v>20138</v>
      </c>
      <c r="B7433" t="str">
        <v>2020-08-22</v>
      </c>
      <c r="C7433" t="str">
        <v>Morning</v>
      </c>
      <c r="D7433">
        <v>30</v>
      </c>
      <c r="E7433" t="str">
        <f>IF(MOD(D7433,2)=0,"EVEN","ODD")</f>
        <v>EVEN</v>
      </c>
      <c r="F7433" t="str">
        <f>IF(D7433&lt;=18,"LOW (1-18)","HIGH (19-36)")</f>
        <v>HIGH (19-36)</v>
      </c>
      <c r="G7433">
        <f>INT((D7433-1)/6)+1</f>
        <v>5</v>
      </c>
      <c r="H7433">
        <f>MOD(D7433-1,6)+1</f>
        <v>6</v>
      </c>
      <c r="I7433">
        <f>37-D7433</f>
        <v>7</v>
      </c>
      <c r="J7433">
        <f>ABS(D7433-D7434)</f>
        <v>24</v>
      </c>
      <c r="K7433">
        <f>AVERAGE(D7433:D7437)</f>
        <v>30</v>
      </c>
      <c r="L7433">
        <f>AVERAGE(D7433:D7452)</f>
        <v>30</v>
      </c>
      <c r="M7433">
        <f>K7433-L7433</f>
        <v>0</v>
      </c>
      <c r="N7433" t="str">
        <f>IF(K7433&gt;L7433,"HIGH ZONE BIAS",IF(K7433&lt;L7433,"LOW ZONE BIAS","EQUILIBRIUM"))</f>
        <v>EQUILIBRIUM</v>
      </c>
    </row>
    <row r="7434">
      <c r="A7434">
        <v>20137</v>
      </c>
      <c r="B7434" t="str">
        <v>2020-08-21</v>
      </c>
      <c r="C7434" t="str">
        <v>Evening</v>
      </c>
      <c r="D7434">
        <v>6</v>
      </c>
      <c r="E7434" t="str">
        <f>IF(MOD(D7434,2)=0,"EVEN","ODD")</f>
        <v>EVEN</v>
      </c>
      <c r="F7434" t="str">
        <f>IF(D7434&lt;=18,"LOW (1-18)","HIGH (19-36)")</f>
        <v>LOW (1-18)</v>
      </c>
      <c r="G7434">
        <f>INT((D7434-1)/6)+1</f>
        <v>1</v>
      </c>
      <c r="H7434">
        <f>MOD(D7434-1,6)+1</f>
        <v>6</v>
      </c>
      <c r="I7434">
        <f>37-D7434</f>
        <v>31</v>
      </c>
      <c r="J7434">
        <f>ABS(D7434-D7435)</f>
        <v>23</v>
      </c>
      <c r="K7434">
        <f>AVERAGE(D7434:D7438)</f>
        <v>6</v>
      </c>
      <c r="L7434">
        <f>AVERAGE(D7434:D7453)</f>
        <v>6</v>
      </c>
      <c r="M7434">
        <f>K7434-L7434</f>
        <v>0</v>
      </c>
      <c r="N7434" t="str">
        <f>IF(K7434&gt;L7434,"HIGH ZONE BIAS",IF(K7434&lt;L7434,"LOW ZONE BIAS","EQUILIBRIUM"))</f>
        <v>EQUILIBRIUM</v>
      </c>
    </row>
    <row r="7435">
      <c r="A7435">
        <v>20136</v>
      </c>
      <c r="B7435" t="str">
        <v>2020-08-21</v>
      </c>
      <c r="C7435" t="str">
        <v>Afternoon</v>
      </c>
      <c r="D7435">
        <v>29</v>
      </c>
      <c r="E7435" t="str">
        <f>IF(MOD(D7435,2)=0,"EVEN","ODD")</f>
        <v>ODD</v>
      </c>
      <c r="F7435" t="str">
        <f>IF(D7435&lt;=18,"LOW (1-18)","HIGH (19-36)")</f>
        <v>HIGH (19-36)</v>
      </c>
      <c r="G7435">
        <f>INT((D7435-1)/6)+1</f>
        <v>5</v>
      </c>
      <c r="H7435">
        <f>MOD(D7435-1,6)+1</f>
        <v>5</v>
      </c>
      <c r="I7435">
        <f>37-D7435</f>
        <v>8</v>
      </c>
      <c r="J7435">
        <f>ABS(D7435-D7436)</f>
        <v>8</v>
      </c>
      <c r="K7435">
        <f>AVERAGE(D7435:D7439)</f>
        <v>29</v>
      </c>
      <c r="L7435">
        <f>AVERAGE(D7435:D7454)</f>
        <v>29</v>
      </c>
      <c r="M7435">
        <f>K7435-L7435</f>
        <v>0</v>
      </c>
      <c r="N7435" t="str">
        <f>IF(K7435&gt;L7435,"HIGH ZONE BIAS",IF(K7435&lt;L7435,"LOW ZONE BIAS","EQUILIBRIUM"))</f>
        <v>EQUILIBRIUM</v>
      </c>
    </row>
    <row r="7436">
      <c r="A7436">
        <v>20135</v>
      </c>
      <c r="B7436" t="str">
        <v>2020-08-21</v>
      </c>
      <c r="C7436" t="str">
        <v>Midday</v>
      </c>
      <c r="D7436">
        <v>21</v>
      </c>
      <c r="E7436" t="str">
        <f>IF(MOD(D7436,2)=0,"EVEN","ODD")</f>
        <v>ODD</v>
      </c>
      <c r="F7436" t="str">
        <f>IF(D7436&lt;=18,"LOW (1-18)","HIGH (19-36)")</f>
        <v>HIGH (19-36)</v>
      </c>
      <c r="G7436">
        <f>INT((D7436-1)/6)+1</f>
        <v>4</v>
      </c>
      <c r="H7436">
        <f>MOD(D7436-1,6)+1</f>
        <v>3</v>
      </c>
      <c r="I7436">
        <f>37-D7436</f>
        <v>16</v>
      </c>
      <c r="J7436">
        <f>ABS(D7436-D7437)</f>
        <v>4</v>
      </c>
      <c r="K7436">
        <f>AVERAGE(D7436:D7440)</f>
        <v>21</v>
      </c>
      <c r="L7436">
        <f>AVERAGE(D7436:D7455)</f>
        <v>21</v>
      </c>
      <c r="M7436">
        <f>K7436-L7436</f>
        <v>0</v>
      </c>
      <c r="N7436" t="str">
        <f>IF(K7436&gt;L7436,"HIGH ZONE BIAS",IF(K7436&lt;L7436,"LOW ZONE BIAS","EQUILIBRIUM"))</f>
        <v>EQUILIBRIUM</v>
      </c>
    </row>
    <row r="7437">
      <c r="A7437">
        <v>20134</v>
      </c>
      <c r="B7437" t="str">
        <v>2020-08-21</v>
      </c>
      <c r="C7437" t="str">
        <v>Morning</v>
      </c>
      <c r="D7437">
        <v>25</v>
      </c>
      <c r="E7437" t="str">
        <f>IF(MOD(D7437,2)=0,"EVEN","ODD")</f>
        <v>ODD</v>
      </c>
      <c r="F7437" t="str">
        <f>IF(D7437&lt;=18,"LOW (1-18)","HIGH (19-36)")</f>
        <v>HIGH (19-36)</v>
      </c>
      <c r="G7437">
        <f>INT((D7437-1)/6)+1</f>
        <v>5</v>
      </c>
      <c r="H7437">
        <f>MOD(D7437-1,6)+1</f>
        <v>1</v>
      </c>
      <c r="I7437">
        <f>37-D7437</f>
        <v>12</v>
      </c>
      <c r="J7437">
        <f>ABS(D7437-D7438)</f>
        <v>4</v>
      </c>
      <c r="K7437">
        <f>AVERAGE(D7437:D7441)</f>
        <v>25</v>
      </c>
      <c r="L7437">
        <f>AVERAGE(D7437:D7456)</f>
        <v>25</v>
      </c>
      <c r="M7437">
        <f>K7437-L7437</f>
        <v>0</v>
      </c>
      <c r="N7437" t="str">
        <f>IF(K7437&gt;L7437,"HIGH ZONE BIAS",IF(K7437&lt;L7437,"LOW ZONE BIAS","EQUILIBRIUM"))</f>
        <v>EQUILIBRIUM</v>
      </c>
    </row>
    <row r="7438">
      <c r="A7438">
        <v>20133</v>
      </c>
      <c r="B7438" t="str">
        <v>2020-08-20</v>
      </c>
      <c r="C7438" t="str">
        <v>Evening</v>
      </c>
      <c r="D7438">
        <v>21</v>
      </c>
      <c r="E7438" t="str">
        <f>IF(MOD(D7438,2)=0,"EVEN","ODD")</f>
        <v>ODD</v>
      </c>
      <c r="F7438" t="str">
        <f>IF(D7438&lt;=18,"LOW (1-18)","HIGH (19-36)")</f>
        <v>HIGH (19-36)</v>
      </c>
      <c r="G7438">
        <f>INT((D7438-1)/6)+1</f>
        <v>4</v>
      </c>
      <c r="H7438">
        <f>MOD(D7438-1,6)+1</f>
        <v>3</v>
      </c>
      <c r="I7438">
        <f>37-D7438</f>
        <v>16</v>
      </c>
      <c r="J7438">
        <f>ABS(D7438-D7439)</f>
        <v>14</v>
      </c>
      <c r="K7438">
        <f>AVERAGE(D7438:D7442)</f>
        <v>21</v>
      </c>
      <c r="L7438">
        <f>AVERAGE(D7438:D7457)</f>
        <v>21</v>
      </c>
      <c r="M7438">
        <f>K7438-L7438</f>
        <v>0</v>
      </c>
      <c r="N7438" t="str">
        <f>IF(K7438&gt;L7438,"HIGH ZONE BIAS",IF(K7438&lt;L7438,"LOW ZONE BIAS","EQUILIBRIUM"))</f>
        <v>EQUILIBRIUM</v>
      </c>
    </row>
    <row r="7439">
      <c r="A7439">
        <v>20132</v>
      </c>
      <c r="B7439" t="str">
        <v>2020-08-20</v>
      </c>
      <c r="C7439" t="str">
        <v>Afternoon</v>
      </c>
      <c r="D7439">
        <v>7</v>
      </c>
      <c r="E7439" t="str">
        <f>IF(MOD(D7439,2)=0,"EVEN","ODD")</f>
        <v>ODD</v>
      </c>
      <c r="F7439" t="str">
        <f>IF(D7439&lt;=18,"LOW (1-18)","HIGH (19-36)")</f>
        <v>LOW (1-18)</v>
      </c>
      <c r="G7439">
        <f>INT((D7439-1)/6)+1</f>
        <v>2</v>
      </c>
      <c r="H7439">
        <f>MOD(D7439-1,6)+1</f>
        <v>1</v>
      </c>
      <c r="I7439">
        <f>37-D7439</f>
        <v>30</v>
      </c>
      <c r="J7439">
        <f>ABS(D7439-D7440)</f>
        <v>20</v>
      </c>
      <c r="K7439">
        <f>AVERAGE(D7439:D7443)</f>
        <v>7</v>
      </c>
      <c r="L7439">
        <f>AVERAGE(D7439:D7458)</f>
        <v>7</v>
      </c>
      <c r="M7439">
        <f>K7439-L7439</f>
        <v>0</v>
      </c>
      <c r="N7439" t="str">
        <f>IF(K7439&gt;L7439,"HIGH ZONE BIAS",IF(K7439&lt;L7439,"LOW ZONE BIAS","EQUILIBRIUM"))</f>
        <v>EQUILIBRIUM</v>
      </c>
    </row>
    <row r="7440">
      <c r="A7440">
        <v>20131</v>
      </c>
      <c r="B7440" t="str">
        <v>2020-08-20</v>
      </c>
      <c r="C7440" t="str">
        <v>Midday</v>
      </c>
      <c r="D7440">
        <v>27</v>
      </c>
      <c r="E7440" t="str">
        <f>IF(MOD(D7440,2)=0,"EVEN","ODD")</f>
        <v>ODD</v>
      </c>
      <c r="F7440" t="str">
        <f>IF(D7440&lt;=18,"LOW (1-18)","HIGH (19-36)")</f>
        <v>HIGH (19-36)</v>
      </c>
      <c r="G7440">
        <f>INT((D7440-1)/6)+1</f>
        <v>5</v>
      </c>
      <c r="H7440">
        <f>MOD(D7440-1,6)+1</f>
        <v>3</v>
      </c>
      <c r="I7440">
        <f>37-D7440</f>
        <v>10</v>
      </c>
      <c r="J7440">
        <f>ABS(D7440-D7441)</f>
        <v>4</v>
      </c>
      <c r="K7440">
        <f>AVERAGE(D7440:D7444)</f>
        <v>27</v>
      </c>
      <c r="L7440">
        <f>AVERAGE(D7440:D7459)</f>
        <v>27</v>
      </c>
      <c r="M7440">
        <f>K7440-L7440</f>
        <v>0</v>
      </c>
      <c r="N7440" t="str">
        <f>IF(K7440&gt;L7440,"HIGH ZONE BIAS",IF(K7440&lt;L7440,"LOW ZONE BIAS","EQUILIBRIUM"))</f>
        <v>EQUILIBRIUM</v>
      </c>
    </row>
    <row r="7441">
      <c r="A7441">
        <v>20130</v>
      </c>
      <c r="B7441" t="str">
        <v>2020-08-20</v>
      </c>
      <c r="C7441" t="str">
        <v>Morning</v>
      </c>
      <c r="D7441">
        <v>23</v>
      </c>
      <c r="E7441" t="str">
        <f>IF(MOD(D7441,2)=0,"EVEN","ODD")</f>
        <v>ODD</v>
      </c>
      <c r="F7441" t="str">
        <f>IF(D7441&lt;=18,"LOW (1-18)","HIGH (19-36)")</f>
        <v>HIGH (19-36)</v>
      </c>
      <c r="G7441">
        <f>INT((D7441-1)/6)+1</f>
        <v>4</v>
      </c>
      <c r="H7441">
        <f>MOD(D7441-1,6)+1</f>
        <v>5</v>
      </c>
      <c r="I7441">
        <f>37-D7441</f>
        <v>14</v>
      </c>
      <c r="J7441">
        <f>ABS(D7441-D7442)</f>
        <v>9</v>
      </c>
      <c r="K7441">
        <f>AVERAGE(D7441:D7445)</f>
        <v>23</v>
      </c>
      <c r="L7441">
        <f>AVERAGE(D7441:D7460)</f>
        <v>23</v>
      </c>
      <c r="M7441">
        <f>K7441-L7441</f>
        <v>0</v>
      </c>
      <c r="N7441" t="str">
        <f>IF(K7441&gt;L7441,"HIGH ZONE BIAS",IF(K7441&lt;L7441,"LOW ZONE BIAS","EQUILIBRIUM"))</f>
        <v>EQUILIBRIUM</v>
      </c>
    </row>
    <row r="7442">
      <c r="A7442">
        <v>20129</v>
      </c>
      <c r="B7442" t="str">
        <v>2020-08-19</v>
      </c>
      <c r="C7442" t="str">
        <v>Evening</v>
      </c>
      <c r="D7442">
        <v>32</v>
      </c>
      <c r="E7442" t="str">
        <f>IF(MOD(D7442,2)=0,"EVEN","ODD")</f>
        <v>EVEN</v>
      </c>
      <c r="F7442" t="str">
        <f>IF(D7442&lt;=18,"LOW (1-18)","HIGH (19-36)")</f>
        <v>HIGH (19-36)</v>
      </c>
      <c r="G7442">
        <f>INT((D7442-1)/6)+1</f>
        <v>6</v>
      </c>
      <c r="H7442">
        <f>MOD(D7442-1,6)+1</f>
        <v>2</v>
      </c>
      <c r="I7442">
        <f>37-D7442</f>
        <v>5</v>
      </c>
      <c r="J7442">
        <f>ABS(D7442-D7443)</f>
        <v>26</v>
      </c>
      <c r="K7442">
        <f>AVERAGE(D7442:D7446)</f>
        <v>32</v>
      </c>
      <c r="L7442">
        <f>AVERAGE(D7442:D7461)</f>
        <v>32</v>
      </c>
      <c r="M7442">
        <f>K7442-L7442</f>
        <v>0</v>
      </c>
      <c r="N7442" t="str">
        <f>IF(K7442&gt;L7442,"HIGH ZONE BIAS",IF(K7442&lt;L7442,"LOW ZONE BIAS","EQUILIBRIUM"))</f>
        <v>EQUILIBRIUM</v>
      </c>
    </row>
    <row r="7443">
      <c r="A7443">
        <v>20128</v>
      </c>
      <c r="B7443" t="str">
        <v>2020-08-19</v>
      </c>
      <c r="C7443" t="str">
        <v>Afternoon</v>
      </c>
      <c r="D7443">
        <v>6</v>
      </c>
      <c r="E7443" t="str">
        <f>IF(MOD(D7443,2)=0,"EVEN","ODD")</f>
        <v>EVEN</v>
      </c>
      <c r="F7443" t="str">
        <f>IF(D7443&lt;=18,"LOW (1-18)","HIGH (19-36)")</f>
        <v>LOW (1-18)</v>
      </c>
      <c r="G7443">
        <f>INT((D7443-1)/6)+1</f>
        <v>1</v>
      </c>
      <c r="H7443">
        <f>MOD(D7443-1,6)+1</f>
        <v>6</v>
      </c>
      <c r="I7443">
        <f>37-D7443</f>
        <v>31</v>
      </c>
      <c r="J7443">
        <f>ABS(D7443-D7444)</f>
        <v>4</v>
      </c>
      <c r="K7443">
        <f>AVERAGE(D7443:D7447)</f>
        <v>6</v>
      </c>
      <c r="L7443">
        <f>AVERAGE(D7443:D7462)</f>
        <v>6</v>
      </c>
      <c r="M7443">
        <f>K7443-L7443</f>
        <v>0</v>
      </c>
      <c r="N7443" t="str">
        <f>IF(K7443&gt;L7443,"HIGH ZONE BIAS",IF(K7443&lt;L7443,"LOW ZONE BIAS","EQUILIBRIUM"))</f>
        <v>EQUILIBRIUM</v>
      </c>
    </row>
    <row r="7444">
      <c r="A7444">
        <v>20127</v>
      </c>
      <c r="B7444" t="str">
        <v>2020-08-19</v>
      </c>
      <c r="C7444" t="str">
        <v>Midday</v>
      </c>
      <c r="D7444">
        <v>10</v>
      </c>
      <c r="E7444" t="str">
        <f>IF(MOD(D7444,2)=0,"EVEN","ODD")</f>
        <v>EVEN</v>
      </c>
      <c r="F7444" t="str">
        <f>IF(D7444&lt;=18,"LOW (1-18)","HIGH (19-36)")</f>
        <v>LOW (1-18)</v>
      </c>
      <c r="G7444">
        <f>INT((D7444-1)/6)+1</f>
        <v>2</v>
      </c>
      <c r="H7444">
        <f>MOD(D7444-1,6)+1</f>
        <v>4</v>
      </c>
      <c r="I7444">
        <f>37-D7444</f>
        <v>27</v>
      </c>
      <c r="J7444">
        <f>ABS(D7444-D7445)</f>
        <v>12</v>
      </c>
      <c r="K7444">
        <f>AVERAGE(D7444:D7448)</f>
        <v>10</v>
      </c>
      <c r="L7444">
        <f>AVERAGE(D7444:D7463)</f>
        <v>10</v>
      </c>
      <c r="M7444">
        <f>K7444-L7444</f>
        <v>0</v>
      </c>
      <c r="N7444" t="str">
        <f>IF(K7444&gt;L7444,"HIGH ZONE BIAS",IF(K7444&lt;L7444,"LOW ZONE BIAS","EQUILIBRIUM"))</f>
        <v>EQUILIBRIUM</v>
      </c>
    </row>
    <row r="7445">
      <c r="A7445">
        <v>20126</v>
      </c>
      <c r="B7445" t="str">
        <v>2020-08-19</v>
      </c>
      <c r="C7445" t="str">
        <v>Morning</v>
      </c>
      <c r="D7445">
        <v>22</v>
      </c>
      <c r="E7445" t="str">
        <f>IF(MOD(D7445,2)=0,"EVEN","ODD")</f>
        <v>EVEN</v>
      </c>
      <c r="F7445" t="str">
        <f>IF(D7445&lt;=18,"LOW (1-18)","HIGH (19-36)")</f>
        <v>HIGH (19-36)</v>
      </c>
      <c r="G7445">
        <f>INT((D7445-1)/6)+1</f>
        <v>4</v>
      </c>
      <c r="H7445">
        <f>MOD(D7445-1,6)+1</f>
        <v>4</v>
      </c>
      <c r="I7445">
        <f>37-D7445</f>
        <v>15</v>
      </c>
      <c r="J7445">
        <f>ABS(D7445-D7446)</f>
        <v>11</v>
      </c>
      <c r="K7445">
        <f>AVERAGE(D7445:D7449)</f>
        <v>22</v>
      </c>
      <c r="L7445">
        <f>AVERAGE(D7445:D7464)</f>
        <v>22</v>
      </c>
      <c r="M7445">
        <f>K7445-L7445</f>
        <v>0</v>
      </c>
      <c r="N7445" t="str">
        <f>IF(K7445&gt;L7445,"HIGH ZONE BIAS",IF(K7445&lt;L7445,"LOW ZONE BIAS","EQUILIBRIUM"))</f>
        <v>EQUILIBRIUM</v>
      </c>
    </row>
    <row r="7446">
      <c r="A7446">
        <v>20125</v>
      </c>
      <c r="B7446" t="str">
        <v>2020-08-18</v>
      </c>
      <c r="C7446" t="str">
        <v>Evening</v>
      </c>
      <c r="D7446">
        <v>11</v>
      </c>
      <c r="E7446" t="str">
        <f>IF(MOD(D7446,2)=0,"EVEN","ODD")</f>
        <v>ODD</v>
      </c>
      <c r="F7446" t="str">
        <f>IF(D7446&lt;=18,"LOW (1-18)","HIGH (19-36)")</f>
        <v>LOW (1-18)</v>
      </c>
      <c r="G7446">
        <f>INT((D7446-1)/6)+1</f>
        <v>2</v>
      </c>
      <c r="H7446">
        <f>MOD(D7446-1,6)+1</f>
        <v>5</v>
      </c>
      <c r="I7446">
        <f>37-D7446</f>
        <v>26</v>
      </c>
      <c r="J7446">
        <f>ABS(D7446-D7447)</f>
        <v>2</v>
      </c>
      <c r="K7446">
        <f>AVERAGE(D7446:D7450)</f>
        <v>11</v>
      </c>
      <c r="L7446">
        <f>AVERAGE(D7446:D7465)</f>
        <v>11</v>
      </c>
      <c r="M7446">
        <f>K7446-L7446</f>
        <v>0</v>
      </c>
      <c r="N7446" t="str">
        <f>IF(K7446&gt;L7446,"HIGH ZONE BIAS",IF(K7446&lt;L7446,"LOW ZONE BIAS","EQUILIBRIUM"))</f>
        <v>EQUILIBRIUM</v>
      </c>
    </row>
    <row r="7447">
      <c r="A7447">
        <v>20124</v>
      </c>
      <c r="B7447" t="str">
        <v>2020-08-18</v>
      </c>
      <c r="C7447" t="str">
        <v>Afternoon</v>
      </c>
      <c r="D7447">
        <v>9</v>
      </c>
      <c r="E7447" t="str">
        <f>IF(MOD(D7447,2)=0,"EVEN","ODD")</f>
        <v>ODD</v>
      </c>
      <c r="F7447" t="str">
        <f>IF(D7447&lt;=18,"LOW (1-18)","HIGH (19-36)")</f>
        <v>LOW (1-18)</v>
      </c>
      <c r="G7447">
        <f>INT((D7447-1)/6)+1</f>
        <v>2</v>
      </c>
      <c r="H7447">
        <f>MOD(D7447-1,6)+1</f>
        <v>3</v>
      </c>
      <c r="I7447">
        <f>37-D7447</f>
        <v>28</v>
      </c>
      <c r="J7447">
        <f>ABS(D7447-D7448)</f>
        <v>13</v>
      </c>
      <c r="K7447">
        <f>AVERAGE(D7447:D7451)</f>
        <v>9</v>
      </c>
      <c r="L7447">
        <f>AVERAGE(D7447:D7466)</f>
        <v>9</v>
      </c>
      <c r="M7447">
        <f>K7447-L7447</f>
        <v>0</v>
      </c>
      <c r="N7447" t="str">
        <f>IF(K7447&gt;L7447,"HIGH ZONE BIAS",IF(K7447&lt;L7447,"LOW ZONE BIAS","EQUILIBRIUM"))</f>
        <v>EQUILIBRIUM</v>
      </c>
    </row>
    <row r="7448">
      <c r="A7448">
        <v>20123</v>
      </c>
      <c r="B7448" t="str">
        <v>2020-08-18</v>
      </c>
      <c r="C7448" t="str">
        <v>Midday</v>
      </c>
      <c r="D7448">
        <v>22</v>
      </c>
      <c r="E7448" t="str">
        <f>IF(MOD(D7448,2)=0,"EVEN","ODD")</f>
        <v>EVEN</v>
      </c>
      <c r="F7448" t="str">
        <f>IF(D7448&lt;=18,"LOW (1-18)","HIGH (19-36)")</f>
        <v>HIGH (19-36)</v>
      </c>
      <c r="G7448">
        <f>INT((D7448-1)/6)+1</f>
        <v>4</v>
      </c>
      <c r="H7448">
        <f>MOD(D7448-1,6)+1</f>
        <v>4</v>
      </c>
      <c r="I7448">
        <f>37-D7448</f>
        <v>15</v>
      </c>
      <c r="J7448">
        <f>ABS(D7448-D7449)</f>
        <v>14</v>
      </c>
      <c r="K7448">
        <f>AVERAGE(D7448:D7452)</f>
        <v>22</v>
      </c>
      <c r="L7448">
        <f>AVERAGE(D7448:D7467)</f>
        <v>22</v>
      </c>
      <c r="M7448">
        <f>K7448-L7448</f>
        <v>0</v>
      </c>
      <c r="N7448" t="str">
        <f>IF(K7448&gt;L7448,"HIGH ZONE BIAS",IF(K7448&lt;L7448,"LOW ZONE BIAS","EQUILIBRIUM"))</f>
        <v>EQUILIBRIUM</v>
      </c>
    </row>
    <row r="7449">
      <c r="A7449">
        <v>20122</v>
      </c>
      <c r="B7449" t="str">
        <v>2020-08-18</v>
      </c>
      <c r="C7449" t="str">
        <v>Morning</v>
      </c>
      <c r="D7449">
        <v>8</v>
      </c>
      <c r="E7449" t="str">
        <f>IF(MOD(D7449,2)=0,"EVEN","ODD")</f>
        <v>EVEN</v>
      </c>
      <c r="F7449" t="str">
        <f>IF(D7449&lt;=18,"LOW (1-18)","HIGH (19-36)")</f>
        <v>LOW (1-18)</v>
      </c>
      <c r="G7449">
        <f>INT((D7449-1)/6)+1</f>
        <v>2</v>
      </c>
      <c r="H7449">
        <f>MOD(D7449-1,6)+1</f>
        <v>2</v>
      </c>
      <c r="I7449">
        <f>37-D7449</f>
        <v>29</v>
      </c>
      <c r="J7449">
        <f>ABS(D7449-D7450)</f>
        <v>27</v>
      </c>
      <c r="K7449">
        <f>AVERAGE(D7449:D7453)</f>
        <v>8</v>
      </c>
      <c r="L7449">
        <f>AVERAGE(D7449:D7468)</f>
        <v>8</v>
      </c>
      <c r="M7449">
        <f>K7449-L7449</f>
        <v>0</v>
      </c>
      <c r="N7449" t="str">
        <f>IF(K7449&gt;L7449,"HIGH ZONE BIAS",IF(K7449&lt;L7449,"LOW ZONE BIAS","EQUILIBRIUM"))</f>
        <v>EQUILIBRIUM</v>
      </c>
    </row>
    <row r="7450">
      <c r="A7450">
        <v>20121</v>
      </c>
      <c r="B7450" t="str">
        <v>2020-08-17</v>
      </c>
      <c r="C7450" t="str">
        <v>Evening</v>
      </c>
      <c r="D7450">
        <v>35</v>
      </c>
      <c r="E7450" t="str">
        <f>IF(MOD(D7450,2)=0,"EVEN","ODD")</f>
        <v>ODD</v>
      </c>
      <c r="F7450" t="str">
        <f>IF(D7450&lt;=18,"LOW (1-18)","HIGH (19-36)")</f>
        <v>HIGH (19-36)</v>
      </c>
      <c r="G7450">
        <f>INT((D7450-1)/6)+1</f>
        <v>6</v>
      </c>
      <c r="H7450">
        <f>MOD(D7450-1,6)+1</f>
        <v>5</v>
      </c>
      <c r="I7450">
        <f>37-D7450</f>
        <v>2</v>
      </c>
      <c r="J7450">
        <f>ABS(D7450-D7451)</f>
        <v>16</v>
      </c>
      <c r="K7450">
        <f>AVERAGE(D7450:D7454)</f>
        <v>35</v>
      </c>
      <c r="L7450">
        <f>AVERAGE(D7450:D7469)</f>
        <v>35</v>
      </c>
      <c r="M7450">
        <f>K7450-L7450</f>
        <v>0</v>
      </c>
      <c r="N7450" t="str">
        <f>IF(K7450&gt;L7450,"HIGH ZONE BIAS",IF(K7450&lt;L7450,"LOW ZONE BIAS","EQUILIBRIUM"))</f>
        <v>EQUILIBRIUM</v>
      </c>
    </row>
    <row r="7451">
      <c r="A7451">
        <v>20120</v>
      </c>
      <c r="B7451" t="str">
        <v>2020-08-17</v>
      </c>
      <c r="C7451" t="str">
        <v>Afternoon</v>
      </c>
      <c r="D7451">
        <v>19</v>
      </c>
      <c r="E7451" t="str">
        <f>IF(MOD(D7451,2)=0,"EVEN","ODD")</f>
        <v>ODD</v>
      </c>
      <c r="F7451" t="str">
        <f>IF(D7451&lt;=18,"LOW (1-18)","HIGH (19-36)")</f>
        <v>HIGH (19-36)</v>
      </c>
      <c r="G7451">
        <f>INT((D7451-1)/6)+1</f>
        <v>4</v>
      </c>
      <c r="H7451">
        <f>MOD(D7451-1,6)+1</f>
        <v>1</v>
      </c>
      <c r="I7451">
        <f>37-D7451</f>
        <v>18</v>
      </c>
      <c r="J7451">
        <f>ABS(D7451-D7452)</f>
        <v>15</v>
      </c>
      <c r="K7451">
        <f>AVERAGE(D7451:D7455)</f>
        <v>19</v>
      </c>
      <c r="L7451">
        <f>AVERAGE(D7451:D7470)</f>
        <v>19</v>
      </c>
      <c r="M7451">
        <f>K7451-L7451</f>
        <v>0</v>
      </c>
      <c r="N7451" t="str">
        <f>IF(K7451&gt;L7451,"HIGH ZONE BIAS",IF(K7451&lt;L7451,"LOW ZONE BIAS","EQUILIBRIUM"))</f>
        <v>EQUILIBRIUM</v>
      </c>
    </row>
    <row r="7452">
      <c r="A7452">
        <v>20119</v>
      </c>
      <c r="B7452" t="str">
        <v>2020-08-17</v>
      </c>
      <c r="C7452" t="str">
        <v>Midday</v>
      </c>
      <c r="D7452">
        <v>4</v>
      </c>
      <c r="E7452" t="str">
        <f>IF(MOD(D7452,2)=0,"EVEN","ODD")</f>
        <v>EVEN</v>
      </c>
      <c r="F7452" t="str">
        <f>IF(D7452&lt;=18,"LOW (1-18)","HIGH (19-36)")</f>
        <v>LOW (1-18)</v>
      </c>
      <c r="G7452">
        <f>INT((D7452-1)/6)+1</f>
        <v>1</v>
      </c>
      <c r="H7452">
        <f>MOD(D7452-1,6)+1</f>
        <v>4</v>
      </c>
      <c r="I7452">
        <f>37-D7452</f>
        <v>33</v>
      </c>
      <c r="J7452">
        <f>ABS(D7452-D7453)</f>
        <v>1</v>
      </c>
      <c r="K7452">
        <f>AVERAGE(D7452:D7456)</f>
        <v>4</v>
      </c>
      <c r="L7452">
        <f>AVERAGE(D7452:D7471)</f>
        <v>4</v>
      </c>
      <c r="M7452">
        <f>K7452-L7452</f>
        <v>0</v>
      </c>
      <c r="N7452" t="str">
        <f>IF(K7452&gt;L7452,"HIGH ZONE BIAS",IF(K7452&lt;L7452,"LOW ZONE BIAS","EQUILIBRIUM"))</f>
        <v>EQUILIBRIUM</v>
      </c>
    </row>
    <row r="7453">
      <c r="A7453">
        <v>20118</v>
      </c>
      <c r="B7453" t="str">
        <v>2020-08-17</v>
      </c>
      <c r="C7453" t="str">
        <v>Morning</v>
      </c>
      <c r="D7453">
        <v>5</v>
      </c>
      <c r="E7453" t="str">
        <f>IF(MOD(D7453,2)=0,"EVEN","ODD")</f>
        <v>ODD</v>
      </c>
      <c r="F7453" t="str">
        <f>IF(D7453&lt;=18,"LOW (1-18)","HIGH (19-36)")</f>
        <v>LOW (1-18)</v>
      </c>
      <c r="G7453">
        <f>INT((D7453-1)/6)+1</f>
        <v>1</v>
      </c>
      <c r="H7453">
        <f>MOD(D7453-1,6)+1</f>
        <v>5</v>
      </c>
      <c r="I7453">
        <f>37-D7453</f>
        <v>32</v>
      </c>
      <c r="J7453">
        <f>ABS(D7453-D7454)</f>
        <v>20</v>
      </c>
      <c r="K7453">
        <f>AVERAGE(D7453:D7457)</f>
        <v>5</v>
      </c>
      <c r="L7453">
        <f>AVERAGE(D7453:D7472)</f>
        <v>5</v>
      </c>
      <c r="M7453">
        <f>K7453-L7453</f>
        <v>0</v>
      </c>
      <c r="N7453" t="str">
        <f>IF(K7453&gt;L7453,"HIGH ZONE BIAS",IF(K7453&lt;L7453,"LOW ZONE BIAS","EQUILIBRIUM"))</f>
        <v>EQUILIBRIUM</v>
      </c>
    </row>
    <row r="7454">
      <c r="A7454">
        <v>20117</v>
      </c>
      <c r="B7454" t="str">
        <v>2020-08-15</v>
      </c>
      <c r="C7454" t="str">
        <v>Evening</v>
      </c>
      <c r="D7454">
        <v>25</v>
      </c>
      <c r="E7454" t="str">
        <f>IF(MOD(D7454,2)=0,"EVEN","ODD")</f>
        <v>ODD</v>
      </c>
      <c r="F7454" t="str">
        <f>IF(D7454&lt;=18,"LOW (1-18)","HIGH (19-36)")</f>
        <v>HIGH (19-36)</v>
      </c>
      <c r="G7454">
        <f>INT((D7454-1)/6)+1</f>
        <v>5</v>
      </c>
      <c r="H7454">
        <f>MOD(D7454-1,6)+1</f>
        <v>1</v>
      </c>
      <c r="I7454">
        <f>37-D7454</f>
        <v>12</v>
      </c>
      <c r="J7454">
        <f>ABS(D7454-D7455)</f>
        <v>23</v>
      </c>
      <c r="K7454">
        <f>AVERAGE(D7454:D7458)</f>
        <v>25</v>
      </c>
      <c r="L7454">
        <f>AVERAGE(D7454:D7473)</f>
        <v>25</v>
      </c>
      <c r="M7454">
        <f>K7454-L7454</f>
        <v>0</v>
      </c>
      <c r="N7454" t="str">
        <f>IF(K7454&gt;L7454,"HIGH ZONE BIAS",IF(K7454&lt;L7454,"LOW ZONE BIAS","EQUILIBRIUM"))</f>
        <v>EQUILIBRIUM</v>
      </c>
    </row>
    <row r="7455">
      <c r="A7455">
        <v>20116</v>
      </c>
      <c r="B7455" t="str">
        <v>2020-08-15</v>
      </c>
      <c r="C7455" t="str">
        <v>Afternoon</v>
      </c>
      <c r="D7455">
        <v>2</v>
      </c>
      <c r="E7455" t="str">
        <f>IF(MOD(D7455,2)=0,"EVEN","ODD")</f>
        <v>EVEN</v>
      </c>
      <c r="F7455" t="str">
        <f>IF(D7455&lt;=18,"LOW (1-18)","HIGH (19-36)")</f>
        <v>LOW (1-18)</v>
      </c>
      <c r="G7455">
        <f>INT((D7455-1)/6)+1</f>
        <v>1</v>
      </c>
      <c r="H7455">
        <f>MOD(D7455-1,6)+1</f>
        <v>2</v>
      </c>
      <c r="I7455">
        <f>37-D7455</f>
        <v>35</v>
      </c>
      <c r="J7455">
        <f>ABS(D7455-D7456)</f>
        <v>31</v>
      </c>
      <c r="K7455">
        <f>AVERAGE(D7455:D7459)</f>
        <v>2</v>
      </c>
      <c r="L7455">
        <f>AVERAGE(D7455:D7474)</f>
        <v>2</v>
      </c>
      <c r="M7455">
        <f>K7455-L7455</f>
        <v>0</v>
      </c>
      <c r="N7455" t="str">
        <f>IF(K7455&gt;L7455,"HIGH ZONE BIAS",IF(K7455&lt;L7455,"LOW ZONE BIAS","EQUILIBRIUM"))</f>
        <v>EQUILIBRIUM</v>
      </c>
    </row>
    <row r="7456">
      <c r="A7456">
        <v>20115</v>
      </c>
      <c r="B7456" t="str">
        <v>2020-08-15</v>
      </c>
      <c r="C7456" t="str">
        <v>Midday</v>
      </c>
      <c r="D7456">
        <v>33</v>
      </c>
      <c r="E7456" t="str">
        <f>IF(MOD(D7456,2)=0,"EVEN","ODD")</f>
        <v>ODD</v>
      </c>
      <c r="F7456" t="str">
        <f>IF(D7456&lt;=18,"LOW (1-18)","HIGH (19-36)")</f>
        <v>HIGH (19-36)</v>
      </c>
      <c r="G7456">
        <f>INT((D7456-1)/6)+1</f>
        <v>6</v>
      </c>
      <c r="H7456">
        <f>MOD(D7456-1,6)+1</f>
        <v>3</v>
      </c>
      <c r="I7456">
        <f>37-D7456</f>
        <v>4</v>
      </c>
      <c r="J7456">
        <f>ABS(D7456-D7457)</f>
        <v>15</v>
      </c>
      <c r="K7456">
        <f>AVERAGE(D7456:D7460)</f>
        <v>33</v>
      </c>
      <c r="L7456">
        <f>AVERAGE(D7456:D7475)</f>
        <v>33</v>
      </c>
      <c r="M7456">
        <f>K7456-L7456</f>
        <v>0</v>
      </c>
      <c r="N7456" t="str">
        <f>IF(K7456&gt;L7456,"HIGH ZONE BIAS",IF(K7456&lt;L7456,"LOW ZONE BIAS","EQUILIBRIUM"))</f>
        <v>EQUILIBRIUM</v>
      </c>
    </row>
    <row r="7457">
      <c r="A7457">
        <v>20114</v>
      </c>
      <c r="B7457" t="str">
        <v>2020-08-15</v>
      </c>
      <c r="C7457" t="str">
        <v>Morning</v>
      </c>
      <c r="D7457">
        <v>18</v>
      </c>
      <c r="E7457" t="str">
        <f>IF(MOD(D7457,2)=0,"EVEN","ODD")</f>
        <v>EVEN</v>
      </c>
      <c r="F7457" t="str">
        <f>IF(D7457&lt;=18,"LOW (1-18)","HIGH (19-36)")</f>
        <v>LOW (1-18)</v>
      </c>
      <c r="G7457">
        <f>INT((D7457-1)/6)+1</f>
        <v>3</v>
      </c>
      <c r="H7457">
        <f>MOD(D7457-1,6)+1</f>
        <v>6</v>
      </c>
      <c r="I7457">
        <f>37-D7457</f>
        <v>19</v>
      </c>
      <c r="J7457">
        <f>ABS(D7457-D7458)</f>
        <v>15</v>
      </c>
      <c r="K7457">
        <f>AVERAGE(D7457:D7461)</f>
        <v>18</v>
      </c>
      <c r="L7457">
        <f>AVERAGE(D7457:D7476)</f>
        <v>18</v>
      </c>
      <c r="M7457">
        <f>K7457-L7457</f>
        <v>0</v>
      </c>
      <c r="N7457" t="str">
        <f>IF(K7457&gt;L7457,"HIGH ZONE BIAS",IF(K7457&lt;L7457,"LOW ZONE BIAS","EQUILIBRIUM"))</f>
        <v>EQUILIBRIUM</v>
      </c>
    </row>
    <row r="7458">
      <c r="A7458">
        <v>20113</v>
      </c>
      <c r="B7458" t="str">
        <v>2020-08-14</v>
      </c>
      <c r="C7458" t="str">
        <v>Evening</v>
      </c>
      <c r="D7458">
        <v>33</v>
      </c>
      <c r="E7458" t="str">
        <f>IF(MOD(D7458,2)=0,"EVEN","ODD")</f>
        <v>ODD</v>
      </c>
      <c r="F7458" t="str">
        <f>IF(D7458&lt;=18,"LOW (1-18)","HIGH (19-36)")</f>
        <v>HIGH (19-36)</v>
      </c>
      <c r="G7458">
        <f>INT((D7458-1)/6)+1</f>
        <v>6</v>
      </c>
      <c r="H7458">
        <f>MOD(D7458-1,6)+1</f>
        <v>3</v>
      </c>
      <c r="I7458">
        <f>37-D7458</f>
        <v>4</v>
      </c>
      <c r="J7458">
        <f>ABS(D7458-D7459)</f>
        <v>15</v>
      </c>
      <c r="K7458">
        <f>AVERAGE(D7458:D7462)</f>
        <v>33</v>
      </c>
      <c r="L7458">
        <f>AVERAGE(D7458:D7477)</f>
        <v>33</v>
      </c>
      <c r="M7458">
        <f>K7458-L7458</f>
        <v>0</v>
      </c>
      <c r="N7458" t="str">
        <f>IF(K7458&gt;L7458,"HIGH ZONE BIAS",IF(K7458&lt;L7458,"LOW ZONE BIAS","EQUILIBRIUM"))</f>
        <v>EQUILIBRIUM</v>
      </c>
    </row>
    <row r="7459">
      <c r="A7459">
        <v>20112</v>
      </c>
      <c r="B7459" t="str">
        <v>2020-08-14</v>
      </c>
      <c r="C7459" t="str">
        <v>Afternoon</v>
      </c>
      <c r="D7459">
        <v>18</v>
      </c>
      <c r="E7459" t="str">
        <f>IF(MOD(D7459,2)=0,"EVEN","ODD")</f>
        <v>EVEN</v>
      </c>
      <c r="F7459" t="str">
        <f>IF(D7459&lt;=18,"LOW (1-18)","HIGH (19-36)")</f>
        <v>LOW (1-18)</v>
      </c>
      <c r="G7459">
        <f>INT((D7459-1)/6)+1</f>
        <v>3</v>
      </c>
      <c r="H7459">
        <f>MOD(D7459-1,6)+1</f>
        <v>6</v>
      </c>
      <c r="I7459">
        <f>37-D7459</f>
        <v>19</v>
      </c>
      <c r="J7459">
        <f>ABS(D7459-D7460)</f>
        <v>15</v>
      </c>
      <c r="K7459">
        <f>AVERAGE(D7459:D7463)</f>
        <v>18</v>
      </c>
      <c r="L7459">
        <f>AVERAGE(D7459:D7478)</f>
        <v>18</v>
      </c>
      <c r="M7459">
        <f>K7459-L7459</f>
        <v>0</v>
      </c>
      <c r="N7459" t="str">
        <f>IF(K7459&gt;L7459,"HIGH ZONE BIAS",IF(K7459&lt;L7459,"LOW ZONE BIAS","EQUILIBRIUM"))</f>
        <v>EQUILIBRIUM</v>
      </c>
    </row>
    <row r="7460">
      <c r="A7460">
        <v>20111</v>
      </c>
      <c r="B7460" t="str">
        <v>2020-08-14</v>
      </c>
      <c r="C7460" t="str">
        <v>Midday</v>
      </c>
      <c r="D7460">
        <v>3</v>
      </c>
      <c r="E7460" t="str">
        <f>IF(MOD(D7460,2)=0,"EVEN","ODD")</f>
        <v>ODD</v>
      </c>
      <c r="F7460" t="str">
        <f>IF(D7460&lt;=18,"LOW (1-18)","HIGH (19-36)")</f>
        <v>LOW (1-18)</v>
      </c>
      <c r="G7460">
        <f>INT((D7460-1)/6)+1</f>
        <v>1</v>
      </c>
      <c r="H7460">
        <f>MOD(D7460-1,6)+1</f>
        <v>3</v>
      </c>
      <c r="I7460">
        <f>37-D7460</f>
        <v>34</v>
      </c>
      <c r="J7460">
        <f>ABS(D7460-D7461)</f>
        <v>4</v>
      </c>
      <c r="K7460">
        <f>AVERAGE(D7460:D7464)</f>
        <v>3</v>
      </c>
      <c r="L7460">
        <f>AVERAGE(D7460:D7479)</f>
        <v>3</v>
      </c>
      <c r="M7460">
        <f>K7460-L7460</f>
        <v>0</v>
      </c>
      <c r="N7460" t="str">
        <f>IF(K7460&gt;L7460,"HIGH ZONE BIAS",IF(K7460&lt;L7460,"LOW ZONE BIAS","EQUILIBRIUM"))</f>
        <v>EQUILIBRIUM</v>
      </c>
    </row>
    <row r="7461">
      <c r="A7461">
        <v>20110</v>
      </c>
      <c r="B7461" t="str">
        <v>2020-08-14</v>
      </c>
      <c r="C7461" t="str">
        <v>Morning</v>
      </c>
      <c r="D7461">
        <v>7</v>
      </c>
      <c r="E7461" t="str">
        <f>IF(MOD(D7461,2)=0,"EVEN","ODD")</f>
        <v>ODD</v>
      </c>
      <c r="F7461" t="str">
        <f>IF(D7461&lt;=18,"LOW (1-18)","HIGH (19-36)")</f>
        <v>LOW (1-18)</v>
      </c>
      <c r="G7461">
        <f>INT((D7461-1)/6)+1</f>
        <v>2</v>
      </c>
      <c r="H7461">
        <f>MOD(D7461-1,6)+1</f>
        <v>1</v>
      </c>
      <c r="I7461">
        <f>37-D7461</f>
        <v>30</v>
      </c>
      <c r="J7461">
        <f>ABS(D7461-D7462)</f>
        <v>19</v>
      </c>
      <c r="K7461">
        <f>AVERAGE(D7461:D7465)</f>
        <v>7</v>
      </c>
      <c r="L7461">
        <f>AVERAGE(D7461:D7480)</f>
        <v>7</v>
      </c>
      <c r="M7461">
        <f>K7461-L7461</f>
        <v>0</v>
      </c>
      <c r="N7461" t="str">
        <f>IF(K7461&gt;L7461,"HIGH ZONE BIAS",IF(K7461&lt;L7461,"LOW ZONE BIAS","EQUILIBRIUM"))</f>
        <v>EQUILIBRIUM</v>
      </c>
    </row>
    <row r="7462">
      <c r="A7462">
        <v>20109</v>
      </c>
      <c r="B7462" t="str">
        <v>2020-08-13</v>
      </c>
      <c r="C7462" t="str">
        <v>Evening</v>
      </c>
      <c r="D7462">
        <v>26</v>
      </c>
      <c r="E7462" t="str">
        <f>IF(MOD(D7462,2)=0,"EVEN","ODD")</f>
        <v>EVEN</v>
      </c>
      <c r="F7462" t="str">
        <f>IF(D7462&lt;=18,"LOW (1-18)","HIGH (19-36)")</f>
        <v>HIGH (19-36)</v>
      </c>
      <c r="G7462">
        <f>INT((D7462-1)/6)+1</f>
        <v>5</v>
      </c>
      <c r="H7462">
        <f>MOD(D7462-1,6)+1</f>
        <v>2</v>
      </c>
      <c r="I7462">
        <f>37-D7462</f>
        <v>11</v>
      </c>
      <c r="J7462">
        <f>ABS(D7462-D7463)</f>
        <v>25</v>
      </c>
      <c r="K7462">
        <f>AVERAGE(D7462:D7466)</f>
        <v>26</v>
      </c>
      <c r="L7462">
        <f>AVERAGE(D7462:D7481)</f>
        <v>26</v>
      </c>
      <c r="M7462">
        <f>K7462-L7462</f>
        <v>0</v>
      </c>
      <c r="N7462" t="str">
        <f>IF(K7462&gt;L7462,"HIGH ZONE BIAS",IF(K7462&lt;L7462,"LOW ZONE BIAS","EQUILIBRIUM"))</f>
        <v>EQUILIBRIUM</v>
      </c>
    </row>
    <row r="7463">
      <c r="A7463">
        <v>20108</v>
      </c>
      <c r="B7463" t="str">
        <v>2020-08-13</v>
      </c>
      <c r="C7463" t="str">
        <v>Afternoon</v>
      </c>
      <c r="D7463">
        <v>1</v>
      </c>
      <c r="E7463" t="str">
        <f>IF(MOD(D7463,2)=0,"EVEN","ODD")</f>
        <v>ODD</v>
      </c>
      <c r="F7463" t="str">
        <f>IF(D7463&lt;=18,"LOW (1-18)","HIGH (19-36)")</f>
        <v>LOW (1-18)</v>
      </c>
      <c r="G7463">
        <f>INT((D7463-1)/6)+1</f>
        <v>1</v>
      </c>
      <c r="H7463">
        <f>MOD(D7463-1,6)+1</f>
        <v>1</v>
      </c>
      <c r="I7463">
        <f>37-D7463</f>
        <v>36</v>
      </c>
      <c r="J7463">
        <f>ABS(D7463-D7464)</f>
        <v>12</v>
      </c>
      <c r="K7463">
        <f>AVERAGE(D7463:D7467)</f>
        <v>1</v>
      </c>
      <c r="L7463">
        <f>AVERAGE(D7463:D7482)</f>
        <v>1</v>
      </c>
      <c r="M7463">
        <f>K7463-L7463</f>
        <v>0</v>
      </c>
      <c r="N7463" t="str">
        <f>IF(K7463&gt;L7463,"HIGH ZONE BIAS",IF(K7463&lt;L7463,"LOW ZONE BIAS","EQUILIBRIUM"))</f>
        <v>EQUILIBRIUM</v>
      </c>
    </row>
    <row r="7464">
      <c r="A7464">
        <v>20107</v>
      </c>
      <c r="B7464" t="str">
        <v>2020-08-13</v>
      </c>
      <c r="C7464" t="str">
        <v>Midday</v>
      </c>
      <c r="D7464">
        <v>13</v>
      </c>
      <c r="E7464" t="str">
        <f>IF(MOD(D7464,2)=0,"EVEN","ODD")</f>
        <v>ODD</v>
      </c>
      <c r="F7464" t="str">
        <f>IF(D7464&lt;=18,"LOW (1-18)","HIGH (19-36)")</f>
        <v>LOW (1-18)</v>
      </c>
      <c r="G7464">
        <f>INT((D7464-1)/6)+1</f>
        <v>3</v>
      </c>
      <c r="H7464">
        <f>MOD(D7464-1,6)+1</f>
        <v>1</v>
      </c>
      <c r="I7464">
        <f>37-D7464</f>
        <v>24</v>
      </c>
      <c r="J7464">
        <f>ABS(D7464-D7465)</f>
        <v>11</v>
      </c>
      <c r="K7464">
        <f>AVERAGE(D7464:D7468)</f>
        <v>13</v>
      </c>
      <c r="L7464">
        <f>AVERAGE(D7464:D7483)</f>
        <v>13</v>
      </c>
      <c r="M7464">
        <f>K7464-L7464</f>
        <v>0</v>
      </c>
      <c r="N7464" t="str">
        <f>IF(K7464&gt;L7464,"HIGH ZONE BIAS",IF(K7464&lt;L7464,"LOW ZONE BIAS","EQUILIBRIUM"))</f>
        <v>EQUILIBRIUM</v>
      </c>
    </row>
    <row r="7465">
      <c r="A7465">
        <v>20106</v>
      </c>
      <c r="B7465" t="str">
        <v>2020-08-13</v>
      </c>
      <c r="C7465" t="str">
        <v>Morning</v>
      </c>
      <c r="D7465">
        <v>24</v>
      </c>
      <c r="E7465" t="str">
        <f>IF(MOD(D7465,2)=0,"EVEN","ODD")</f>
        <v>EVEN</v>
      </c>
      <c r="F7465" t="str">
        <f>IF(D7465&lt;=18,"LOW (1-18)","HIGH (19-36)")</f>
        <v>HIGH (19-36)</v>
      </c>
      <c r="G7465">
        <f>INT((D7465-1)/6)+1</f>
        <v>4</v>
      </c>
      <c r="H7465">
        <f>MOD(D7465-1,6)+1</f>
        <v>6</v>
      </c>
      <c r="I7465">
        <f>37-D7465</f>
        <v>13</v>
      </c>
      <c r="J7465">
        <f>ABS(D7465-D7466)</f>
        <v>8</v>
      </c>
      <c r="K7465">
        <f>AVERAGE(D7465:D7469)</f>
        <v>24</v>
      </c>
      <c r="L7465">
        <f>AVERAGE(D7465:D7484)</f>
        <v>24</v>
      </c>
      <c r="M7465">
        <f>K7465-L7465</f>
        <v>0</v>
      </c>
      <c r="N7465" t="str">
        <f>IF(K7465&gt;L7465,"HIGH ZONE BIAS",IF(K7465&lt;L7465,"LOW ZONE BIAS","EQUILIBRIUM"))</f>
        <v>EQUILIBRIUM</v>
      </c>
    </row>
    <row r="7466">
      <c r="A7466">
        <v>20105</v>
      </c>
      <c r="B7466" t="str">
        <v>2020-08-12</v>
      </c>
      <c r="C7466" t="str">
        <v>Evening</v>
      </c>
      <c r="D7466">
        <v>32</v>
      </c>
      <c r="E7466" t="str">
        <f>IF(MOD(D7466,2)=0,"EVEN","ODD")</f>
        <v>EVEN</v>
      </c>
      <c r="F7466" t="str">
        <f>IF(D7466&lt;=18,"LOW (1-18)","HIGH (19-36)")</f>
        <v>HIGH (19-36)</v>
      </c>
      <c r="G7466">
        <f>INT((D7466-1)/6)+1</f>
        <v>6</v>
      </c>
      <c r="H7466">
        <f>MOD(D7466-1,6)+1</f>
        <v>2</v>
      </c>
      <c r="I7466">
        <f>37-D7466</f>
        <v>5</v>
      </c>
      <c r="J7466">
        <f>ABS(D7466-D7467)</f>
        <v>8</v>
      </c>
      <c r="K7466">
        <f>AVERAGE(D7466:D7470)</f>
        <v>32</v>
      </c>
      <c r="L7466">
        <f>AVERAGE(D7466:D7485)</f>
        <v>32</v>
      </c>
      <c r="M7466">
        <f>K7466-L7466</f>
        <v>0</v>
      </c>
      <c r="N7466" t="str">
        <f>IF(K7466&gt;L7466,"HIGH ZONE BIAS",IF(K7466&lt;L7466,"LOW ZONE BIAS","EQUILIBRIUM"))</f>
        <v>EQUILIBRIUM</v>
      </c>
    </row>
    <row r="7467">
      <c r="A7467">
        <v>20104</v>
      </c>
      <c r="B7467" t="str">
        <v>2020-08-12</v>
      </c>
      <c r="C7467" t="str">
        <v>Afternoon</v>
      </c>
      <c r="D7467">
        <v>24</v>
      </c>
      <c r="E7467" t="str">
        <f>IF(MOD(D7467,2)=0,"EVEN","ODD")</f>
        <v>EVEN</v>
      </c>
      <c r="F7467" t="str">
        <f>IF(D7467&lt;=18,"LOW (1-18)","HIGH (19-36)")</f>
        <v>HIGH (19-36)</v>
      </c>
      <c r="G7467">
        <f>INT((D7467-1)/6)+1</f>
        <v>4</v>
      </c>
      <c r="H7467">
        <f>MOD(D7467-1,6)+1</f>
        <v>6</v>
      </c>
      <c r="I7467">
        <f>37-D7467</f>
        <v>13</v>
      </c>
      <c r="J7467">
        <f>ABS(D7467-D7468)</f>
        <v>9</v>
      </c>
      <c r="K7467">
        <f>AVERAGE(D7467:D7471)</f>
        <v>24</v>
      </c>
      <c r="L7467">
        <f>AVERAGE(D7467:D7486)</f>
        <v>24</v>
      </c>
      <c r="M7467">
        <f>K7467-L7467</f>
        <v>0</v>
      </c>
      <c r="N7467" t="str">
        <f>IF(K7467&gt;L7467,"HIGH ZONE BIAS",IF(K7467&lt;L7467,"LOW ZONE BIAS","EQUILIBRIUM"))</f>
        <v>EQUILIBRIUM</v>
      </c>
    </row>
    <row r="7468">
      <c r="A7468">
        <v>20103</v>
      </c>
      <c r="B7468" t="str">
        <v>2020-08-12</v>
      </c>
      <c r="C7468" t="str">
        <v>Midday</v>
      </c>
      <c r="D7468">
        <v>15</v>
      </c>
      <c r="E7468" t="str">
        <f>IF(MOD(D7468,2)=0,"EVEN","ODD")</f>
        <v>ODD</v>
      </c>
      <c r="F7468" t="str">
        <f>IF(D7468&lt;=18,"LOW (1-18)","HIGH (19-36)")</f>
        <v>LOW (1-18)</v>
      </c>
      <c r="G7468">
        <f>INT((D7468-1)/6)+1</f>
        <v>3</v>
      </c>
      <c r="H7468">
        <f>MOD(D7468-1,6)+1</f>
        <v>3</v>
      </c>
      <c r="I7468">
        <f>37-D7468</f>
        <v>22</v>
      </c>
      <c r="J7468">
        <f>ABS(D7468-D7469)</f>
        <v>5</v>
      </c>
      <c r="K7468">
        <f>AVERAGE(D7468:D7472)</f>
        <v>15</v>
      </c>
      <c r="L7468">
        <f>AVERAGE(D7468:D7487)</f>
        <v>15</v>
      </c>
      <c r="M7468">
        <f>K7468-L7468</f>
        <v>0</v>
      </c>
      <c r="N7468" t="str">
        <f>IF(K7468&gt;L7468,"HIGH ZONE BIAS",IF(K7468&lt;L7468,"LOW ZONE BIAS","EQUILIBRIUM"))</f>
        <v>EQUILIBRIUM</v>
      </c>
    </row>
    <row r="7469">
      <c r="A7469">
        <v>20102</v>
      </c>
      <c r="B7469" t="str">
        <v>2020-08-12</v>
      </c>
      <c r="C7469" t="str">
        <v>Morning</v>
      </c>
      <c r="D7469">
        <v>10</v>
      </c>
      <c r="E7469" t="str">
        <f>IF(MOD(D7469,2)=0,"EVEN","ODD")</f>
        <v>EVEN</v>
      </c>
      <c r="F7469" t="str">
        <f>IF(D7469&lt;=18,"LOW (1-18)","HIGH (19-36)")</f>
        <v>LOW (1-18)</v>
      </c>
      <c r="G7469">
        <f>INT((D7469-1)/6)+1</f>
        <v>2</v>
      </c>
      <c r="H7469">
        <f>MOD(D7469-1,6)+1</f>
        <v>4</v>
      </c>
      <c r="I7469">
        <f>37-D7469</f>
        <v>27</v>
      </c>
      <c r="J7469">
        <f>ABS(D7469-D7470)</f>
        <v>9</v>
      </c>
      <c r="K7469">
        <f>AVERAGE(D7469:D7473)</f>
        <v>10</v>
      </c>
      <c r="L7469">
        <f>AVERAGE(D7469:D7488)</f>
        <v>10</v>
      </c>
      <c r="M7469">
        <f>K7469-L7469</f>
        <v>0</v>
      </c>
      <c r="N7469" t="str">
        <f>IF(K7469&gt;L7469,"HIGH ZONE BIAS",IF(K7469&lt;L7469,"LOW ZONE BIAS","EQUILIBRIUM"))</f>
        <v>EQUILIBRIUM</v>
      </c>
    </row>
    <row r="7470">
      <c r="A7470">
        <v>20101</v>
      </c>
      <c r="B7470" t="str">
        <v>2020-08-11</v>
      </c>
      <c r="C7470" t="str">
        <v>Evening</v>
      </c>
      <c r="D7470">
        <v>1</v>
      </c>
      <c r="E7470" t="str">
        <f>IF(MOD(D7470,2)=0,"EVEN","ODD")</f>
        <v>ODD</v>
      </c>
      <c r="F7470" t="str">
        <f>IF(D7470&lt;=18,"LOW (1-18)","HIGH (19-36)")</f>
        <v>LOW (1-18)</v>
      </c>
      <c r="G7470">
        <f>INT((D7470-1)/6)+1</f>
        <v>1</v>
      </c>
      <c r="H7470">
        <f>MOD(D7470-1,6)+1</f>
        <v>1</v>
      </c>
      <c r="I7470">
        <f>37-D7470</f>
        <v>36</v>
      </c>
      <c r="J7470">
        <f>ABS(D7470-D7471)</f>
        <v>29</v>
      </c>
      <c r="K7470">
        <f>AVERAGE(D7470:D7474)</f>
        <v>1</v>
      </c>
      <c r="L7470">
        <f>AVERAGE(D7470:D7489)</f>
        <v>1</v>
      </c>
      <c r="M7470">
        <f>K7470-L7470</f>
        <v>0</v>
      </c>
      <c r="N7470" t="str">
        <f>IF(K7470&gt;L7470,"HIGH ZONE BIAS",IF(K7470&lt;L7470,"LOW ZONE BIAS","EQUILIBRIUM"))</f>
        <v>EQUILIBRIUM</v>
      </c>
    </row>
    <row r="7471">
      <c r="A7471">
        <v>20100</v>
      </c>
      <c r="B7471" t="str">
        <v>2020-08-11</v>
      </c>
      <c r="C7471" t="str">
        <v>Afternoon</v>
      </c>
      <c r="D7471">
        <v>30</v>
      </c>
      <c r="E7471" t="str">
        <f>IF(MOD(D7471,2)=0,"EVEN","ODD")</f>
        <v>EVEN</v>
      </c>
      <c r="F7471" t="str">
        <f>IF(D7471&lt;=18,"LOW (1-18)","HIGH (19-36)")</f>
        <v>HIGH (19-36)</v>
      </c>
      <c r="G7471">
        <f>INT((D7471-1)/6)+1</f>
        <v>5</v>
      </c>
      <c r="H7471">
        <f>MOD(D7471-1,6)+1</f>
        <v>6</v>
      </c>
      <c r="I7471">
        <f>37-D7471</f>
        <v>7</v>
      </c>
      <c r="J7471">
        <f>ABS(D7471-D7472)</f>
        <v>20</v>
      </c>
      <c r="K7471">
        <f>AVERAGE(D7471:D7475)</f>
        <v>30</v>
      </c>
      <c r="L7471">
        <f>AVERAGE(D7471:D7490)</f>
        <v>30</v>
      </c>
      <c r="M7471">
        <f>K7471-L7471</f>
        <v>0</v>
      </c>
      <c r="N7471" t="str">
        <f>IF(K7471&gt;L7471,"HIGH ZONE BIAS",IF(K7471&lt;L7471,"LOW ZONE BIAS","EQUILIBRIUM"))</f>
        <v>EQUILIBRIUM</v>
      </c>
    </row>
    <row r="7472">
      <c r="A7472">
        <v>20099</v>
      </c>
      <c r="B7472" t="str">
        <v>2020-08-11</v>
      </c>
      <c r="C7472" t="str">
        <v>Midday</v>
      </c>
      <c r="D7472">
        <v>10</v>
      </c>
      <c r="E7472" t="str">
        <f>IF(MOD(D7472,2)=0,"EVEN","ODD")</f>
        <v>EVEN</v>
      </c>
      <c r="F7472" t="str">
        <f>IF(D7472&lt;=18,"LOW (1-18)","HIGH (19-36)")</f>
        <v>LOW (1-18)</v>
      </c>
      <c r="G7472">
        <f>INT((D7472-1)/6)+1</f>
        <v>2</v>
      </c>
      <c r="H7472">
        <f>MOD(D7472-1,6)+1</f>
        <v>4</v>
      </c>
      <c r="I7472">
        <f>37-D7472</f>
        <v>27</v>
      </c>
      <c r="J7472">
        <f>ABS(D7472-D7473)</f>
        <v>8</v>
      </c>
      <c r="K7472">
        <f>AVERAGE(D7472:D7476)</f>
        <v>10</v>
      </c>
      <c r="L7472">
        <f>AVERAGE(D7472:D7491)</f>
        <v>10</v>
      </c>
      <c r="M7472">
        <f>K7472-L7472</f>
        <v>0</v>
      </c>
      <c r="N7472" t="str">
        <f>IF(K7472&gt;L7472,"HIGH ZONE BIAS",IF(K7472&lt;L7472,"LOW ZONE BIAS","EQUILIBRIUM"))</f>
        <v>EQUILIBRIUM</v>
      </c>
    </row>
    <row r="7473">
      <c r="A7473">
        <v>20098</v>
      </c>
      <c r="B7473" t="str">
        <v>2020-08-11</v>
      </c>
      <c r="C7473" t="str">
        <v>Morning</v>
      </c>
      <c r="D7473">
        <v>2</v>
      </c>
      <c r="E7473" t="str">
        <f>IF(MOD(D7473,2)=0,"EVEN","ODD")</f>
        <v>EVEN</v>
      </c>
      <c r="F7473" t="str">
        <f>IF(D7473&lt;=18,"LOW (1-18)","HIGH (19-36)")</f>
        <v>LOW (1-18)</v>
      </c>
      <c r="G7473">
        <f>INT((D7473-1)/6)+1</f>
        <v>1</v>
      </c>
      <c r="H7473">
        <f>MOD(D7473-1,6)+1</f>
        <v>2</v>
      </c>
      <c r="I7473">
        <f>37-D7473</f>
        <v>35</v>
      </c>
      <c r="J7473">
        <f>ABS(D7473-D7474)</f>
        <v>32</v>
      </c>
      <c r="K7473">
        <f>AVERAGE(D7473:D7477)</f>
        <v>2</v>
      </c>
      <c r="L7473">
        <f>AVERAGE(D7473:D7492)</f>
        <v>2</v>
      </c>
      <c r="M7473">
        <f>K7473-L7473</f>
        <v>0</v>
      </c>
      <c r="N7473" t="str">
        <f>IF(K7473&gt;L7473,"HIGH ZONE BIAS",IF(K7473&lt;L7473,"LOW ZONE BIAS","EQUILIBRIUM"))</f>
        <v>EQUILIBRIUM</v>
      </c>
    </row>
    <row r="7474">
      <c r="A7474">
        <v>20097</v>
      </c>
      <c r="B7474" t="str">
        <v>2020-08-10</v>
      </c>
      <c r="C7474" t="str">
        <v>Evening</v>
      </c>
      <c r="D7474">
        <v>34</v>
      </c>
      <c r="E7474" t="str">
        <f>IF(MOD(D7474,2)=0,"EVEN","ODD")</f>
        <v>EVEN</v>
      </c>
      <c r="F7474" t="str">
        <f>IF(D7474&lt;=18,"LOW (1-18)","HIGH (19-36)")</f>
        <v>HIGH (19-36)</v>
      </c>
      <c r="G7474">
        <f>INT((D7474-1)/6)+1</f>
        <v>6</v>
      </c>
      <c r="H7474">
        <f>MOD(D7474-1,6)+1</f>
        <v>4</v>
      </c>
      <c r="I7474">
        <f>37-D7474</f>
        <v>3</v>
      </c>
      <c r="J7474">
        <f>ABS(D7474-D7475)</f>
        <v>10</v>
      </c>
      <c r="K7474">
        <f>AVERAGE(D7474:D7478)</f>
        <v>34</v>
      </c>
      <c r="L7474">
        <f>AVERAGE(D7474:D7493)</f>
        <v>34</v>
      </c>
      <c r="M7474">
        <f>K7474-L7474</f>
        <v>0</v>
      </c>
      <c r="N7474" t="str">
        <f>IF(K7474&gt;L7474,"HIGH ZONE BIAS",IF(K7474&lt;L7474,"LOW ZONE BIAS","EQUILIBRIUM"))</f>
        <v>EQUILIBRIUM</v>
      </c>
    </row>
    <row r="7475">
      <c r="A7475">
        <v>20096</v>
      </c>
      <c r="B7475" t="str">
        <v>2020-08-10</v>
      </c>
      <c r="C7475" t="str">
        <v>Afternoon</v>
      </c>
      <c r="D7475">
        <v>24</v>
      </c>
      <c r="E7475" t="str">
        <f>IF(MOD(D7475,2)=0,"EVEN","ODD")</f>
        <v>EVEN</v>
      </c>
      <c r="F7475" t="str">
        <f>IF(D7475&lt;=18,"LOW (1-18)","HIGH (19-36)")</f>
        <v>HIGH (19-36)</v>
      </c>
      <c r="G7475">
        <f>INT((D7475-1)/6)+1</f>
        <v>4</v>
      </c>
      <c r="H7475">
        <f>MOD(D7475-1,6)+1</f>
        <v>6</v>
      </c>
      <c r="I7475">
        <f>37-D7475</f>
        <v>13</v>
      </c>
      <c r="J7475">
        <f>ABS(D7475-D7476)</f>
        <v>1</v>
      </c>
      <c r="K7475">
        <f>AVERAGE(D7475:D7479)</f>
        <v>24</v>
      </c>
      <c r="L7475">
        <f>AVERAGE(D7475:D7494)</f>
        <v>24</v>
      </c>
      <c r="M7475">
        <f>K7475-L7475</f>
        <v>0</v>
      </c>
      <c r="N7475" t="str">
        <f>IF(K7475&gt;L7475,"HIGH ZONE BIAS",IF(K7475&lt;L7475,"LOW ZONE BIAS","EQUILIBRIUM"))</f>
        <v>EQUILIBRIUM</v>
      </c>
    </row>
    <row r="7476">
      <c r="A7476">
        <v>20095</v>
      </c>
      <c r="B7476" t="str">
        <v>2020-08-10</v>
      </c>
      <c r="C7476" t="str">
        <v>Midday</v>
      </c>
      <c r="D7476">
        <v>23</v>
      </c>
      <c r="E7476" t="str">
        <f>IF(MOD(D7476,2)=0,"EVEN","ODD")</f>
        <v>ODD</v>
      </c>
      <c r="F7476" t="str">
        <f>IF(D7476&lt;=18,"LOW (1-18)","HIGH (19-36)")</f>
        <v>HIGH (19-36)</v>
      </c>
      <c r="G7476">
        <f>INT((D7476-1)/6)+1</f>
        <v>4</v>
      </c>
      <c r="H7476">
        <f>MOD(D7476-1,6)+1</f>
        <v>5</v>
      </c>
      <c r="I7476">
        <f>37-D7476</f>
        <v>14</v>
      </c>
      <c r="J7476">
        <f>ABS(D7476-D7477)</f>
        <v>4</v>
      </c>
      <c r="K7476">
        <f>AVERAGE(D7476:D7480)</f>
        <v>23</v>
      </c>
      <c r="L7476">
        <f>AVERAGE(D7476:D7495)</f>
        <v>23</v>
      </c>
      <c r="M7476">
        <f>K7476-L7476</f>
        <v>0</v>
      </c>
      <c r="N7476" t="str">
        <f>IF(K7476&gt;L7476,"HIGH ZONE BIAS",IF(K7476&lt;L7476,"LOW ZONE BIAS","EQUILIBRIUM"))</f>
        <v>EQUILIBRIUM</v>
      </c>
    </row>
    <row r="7477">
      <c r="A7477">
        <v>20094</v>
      </c>
      <c r="B7477" t="str">
        <v>2020-08-10</v>
      </c>
      <c r="C7477" t="str">
        <v>Morning</v>
      </c>
      <c r="D7477">
        <v>19</v>
      </c>
      <c r="E7477" t="str">
        <f>IF(MOD(D7477,2)=0,"EVEN","ODD")</f>
        <v>ODD</v>
      </c>
      <c r="F7477" t="str">
        <f>IF(D7477&lt;=18,"LOW (1-18)","HIGH (19-36)")</f>
        <v>HIGH (19-36)</v>
      </c>
      <c r="G7477">
        <f>INT((D7477-1)/6)+1</f>
        <v>4</v>
      </c>
      <c r="H7477">
        <f>MOD(D7477-1,6)+1</f>
        <v>1</v>
      </c>
      <c r="I7477">
        <f>37-D7477</f>
        <v>18</v>
      </c>
      <c r="J7477">
        <f>ABS(D7477-D7478)</f>
        <v>10</v>
      </c>
      <c r="K7477">
        <f>AVERAGE(D7477:D7481)</f>
        <v>19</v>
      </c>
      <c r="L7477">
        <f>AVERAGE(D7477:D7496)</f>
        <v>19</v>
      </c>
      <c r="M7477">
        <f>K7477-L7477</f>
        <v>0</v>
      </c>
      <c r="N7477" t="str">
        <f>IF(K7477&gt;L7477,"HIGH ZONE BIAS",IF(K7477&lt;L7477,"LOW ZONE BIAS","EQUILIBRIUM"))</f>
        <v>EQUILIBRIUM</v>
      </c>
    </row>
    <row r="7478">
      <c r="A7478">
        <v>20093</v>
      </c>
      <c r="B7478" t="str">
        <v>2020-08-08</v>
      </c>
      <c r="C7478" t="str">
        <v>Evening</v>
      </c>
      <c r="D7478">
        <v>9</v>
      </c>
      <c r="E7478" t="str">
        <f>IF(MOD(D7478,2)=0,"EVEN","ODD")</f>
        <v>ODD</v>
      </c>
      <c r="F7478" t="str">
        <f>IF(D7478&lt;=18,"LOW (1-18)","HIGH (19-36)")</f>
        <v>LOW (1-18)</v>
      </c>
      <c r="G7478">
        <f>INT((D7478-1)/6)+1</f>
        <v>2</v>
      </c>
      <c r="H7478">
        <f>MOD(D7478-1,6)+1</f>
        <v>3</v>
      </c>
      <c r="I7478">
        <f>37-D7478</f>
        <v>28</v>
      </c>
      <c r="J7478">
        <f>ABS(D7478-D7479)</f>
        <v>27</v>
      </c>
      <c r="K7478">
        <f>AVERAGE(D7478:D7482)</f>
        <v>9</v>
      </c>
      <c r="L7478">
        <f>AVERAGE(D7478:D7497)</f>
        <v>9</v>
      </c>
      <c r="M7478">
        <f>K7478-L7478</f>
        <v>0</v>
      </c>
      <c r="N7478" t="str">
        <f>IF(K7478&gt;L7478,"HIGH ZONE BIAS",IF(K7478&lt;L7478,"LOW ZONE BIAS","EQUILIBRIUM"))</f>
        <v>EQUILIBRIUM</v>
      </c>
    </row>
    <row r="7479">
      <c r="A7479">
        <v>20092</v>
      </c>
      <c r="B7479" t="str">
        <v>2020-08-08</v>
      </c>
      <c r="C7479" t="str">
        <v>Afternoon</v>
      </c>
      <c r="D7479">
        <v>36</v>
      </c>
      <c r="E7479" t="str">
        <f>IF(MOD(D7479,2)=0,"EVEN","ODD")</f>
        <v>EVEN</v>
      </c>
      <c r="F7479" t="str">
        <f>IF(D7479&lt;=18,"LOW (1-18)","HIGH (19-36)")</f>
        <v>HIGH (19-36)</v>
      </c>
      <c r="G7479">
        <f>INT((D7479-1)/6)+1</f>
        <v>6</v>
      </c>
      <c r="H7479">
        <f>MOD(D7479-1,6)+1</f>
        <v>6</v>
      </c>
      <c r="I7479">
        <f>37-D7479</f>
        <v>1</v>
      </c>
      <c r="J7479">
        <f>ABS(D7479-D7480)</f>
        <v>1</v>
      </c>
      <c r="K7479">
        <f>AVERAGE(D7479:D7483)</f>
        <v>36</v>
      </c>
      <c r="L7479">
        <f>AVERAGE(D7479:D7498)</f>
        <v>36</v>
      </c>
      <c r="M7479">
        <f>K7479-L7479</f>
        <v>0</v>
      </c>
      <c r="N7479" t="str">
        <f>IF(K7479&gt;L7479,"HIGH ZONE BIAS",IF(K7479&lt;L7479,"LOW ZONE BIAS","EQUILIBRIUM"))</f>
        <v>EQUILIBRIUM</v>
      </c>
    </row>
    <row r="7480">
      <c r="A7480">
        <v>20091</v>
      </c>
      <c r="B7480" t="str">
        <v>2020-08-08</v>
      </c>
      <c r="C7480" t="str">
        <v>Midday</v>
      </c>
      <c r="D7480">
        <v>35</v>
      </c>
      <c r="E7480" t="str">
        <f>IF(MOD(D7480,2)=0,"EVEN","ODD")</f>
        <v>ODD</v>
      </c>
      <c r="F7480" t="str">
        <f>IF(D7480&lt;=18,"LOW (1-18)","HIGH (19-36)")</f>
        <v>HIGH (19-36)</v>
      </c>
      <c r="G7480">
        <f>INT((D7480-1)/6)+1</f>
        <v>6</v>
      </c>
      <c r="H7480">
        <f>MOD(D7480-1,6)+1</f>
        <v>5</v>
      </c>
      <c r="I7480">
        <f>37-D7480</f>
        <v>2</v>
      </c>
      <c r="J7480">
        <f>ABS(D7480-D7481)</f>
        <v>0</v>
      </c>
      <c r="K7480">
        <f>AVERAGE(D7480:D7484)</f>
        <v>35</v>
      </c>
      <c r="L7480">
        <f>AVERAGE(D7480:D7499)</f>
        <v>35</v>
      </c>
      <c r="M7480">
        <f>K7480-L7480</f>
        <v>0</v>
      </c>
      <c r="N7480" t="str">
        <f>IF(K7480&gt;L7480,"HIGH ZONE BIAS",IF(K7480&lt;L7480,"LOW ZONE BIAS","EQUILIBRIUM"))</f>
        <v>EQUILIBRIUM</v>
      </c>
    </row>
    <row r="7481">
      <c r="A7481">
        <v>20090</v>
      </c>
      <c r="B7481" t="str">
        <v>2020-08-08</v>
      </c>
      <c r="C7481" t="str">
        <v>Morning</v>
      </c>
      <c r="D7481">
        <v>35</v>
      </c>
      <c r="E7481" t="str">
        <f>IF(MOD(D7481,2)=0,"EVEN","ODD")</f>
        <v>ODD</v>
      </c>
      <c r="F7481" t="str">
        <f>IF(D7481&lt;=18,"LOW (1-18)","HIGH (19-36)")</f>
        <v>HIGH (19-36)</v>
      </c>
      <c r="G7481">
        <f>INT((D7481-1)/6)+1</f>
        <v>6</v>
      </c>
      <c r="H7481">
        <f>MOD(D7481-1,6)+1</f>
        <v>5</v>
      </c>
      <c r="I7481">
        <f>37-D7481</f>
        <v>2</v>
      </c>
      <c r="J7481">
        <f>ABS(D7481-D7482)</f>
        <v>8</v>
      </c>
      <c r="K7481">
        <f>AVERAGE(D7481:D7485)</f>
        <v>35</v>
      </c>
      <c r="L7481">
        <f>AVERAGE(D7481:D7500)</f>
        <v>35</v>
      </c>
      <c r="M7481">
        <f>K7481-L7481</f>
        <v>0</v>
      </c>
      <c r="N7481" t="str">
        <f>IF(K7481&gt;L7481,"HIGH ZONE BIAS",IF(K7481&lt;L7481,"LOW ZONE BIAS","EQUILIBRIUM"))</f>
        <v>EQUILIBRIUM</v>
      </c>
    </row>
    <row r="7482">
      <c r="A7482">
        <v>20089</v>
      </c>
      <c r="B7482" t="str">
        <v>2020-08-07</v>
      </c>
      <c r="C7482" t="str">
        <v>Evening</v>
      </c>
      <c r="D7482">
        <v>27</v>
      </c>
      <c r="E7482" t="str">
        <f>IF(MOD(D7482,2)=0,"EVEN","ODD")</f>
        <v>ODD</v>
      </c>
      <c r="F7482" t="str">
        <f>IF(D7482&lt;=18,"LOW (1-18)","HIGH (19-36)")</f>
        <v>HIGH (19-36)</v>
      </c>
      <c r="G7482">
        <f>INT((D7482-1)/6)+1</f>
        <v>5</v>
      </c>
      <c r="H7482">
        <f>MOD(D7482-1,6)+1</f>
        <v>3</v>
      </c>
      <c r="I7482">
        <f>37-D7482</f>
        <v>10</v>
      </c>
      <c r="J7482">
        <f>ABS(D7482-D7483)</f>
        <v>21</v>
      </c>
      <c r="K7482">
        <f>AVERAGE(D7482:D7486)</f>
        <v>27</v>
      </c>
      <c r="L7482">
        <f>AVERAGE(D7482:D7501)</f>
        <v>27</v>
      </c>
      <c r="M7482">
        <f>K7482-L7482</f>
        <v>0</v>
      </c>
      <c r="N7482" t="str">
        <f>IF(K7482&gt;L7482,"HIGH ZONE BIAS",IF(K7482&lt;L7482,"LOW ZONE BIAS","EQUILIBRIUM"))</f>
        <v>EQUILIBRIUM</v>
      </c>
    </row>
    <row r="7483">
      <c r="A7483">
        <v>20088</v>
      </c>
      <c r="B7483" t="str">
        <v>2020-08-07</v>
      </c>
      <c r="C7483" t="str">
        <v>Afternoon</v>
      </c>
      <c r="D7483">
        <v>6</v>
      </c>
      <c r="E7483" t="str">
        <f>IF(MOD(D7483,2)=0,"EVEN","ODD")</f>
        <v>EVEN</v>
      </c>
      <c r="F7483" t="str">
        <f>IF(D7483&lt;=18,"LOW (1-18)","HIGH (19-36)")</f>
        <v>LOW (1-18)</v>
      </c>
      <c r="G7483">
        <f>INT((D7483-1)/6)+1</f>
        <v>1</v>
      </c>
      <c r="H7483">
        <f>MOD(D7483-1,6)+1</f>
        <v>6</v>
      </c>
      <c r="I7483">
        <f>37-D7483</f>
        <v>31</v>
      </c>
      <c r="J7483">
        <f>ABS(D7483-D7484)</f>
        <v>24</v>
      </c>
      <c r="K7483">
        <f>AVERAGE(D7483:D7487)</f>
        <v>6</v>
      </c>
      <c r="L7483">
        <f>AVERAGE(D7483:D7502)</f>
        <v>6</v>
      </c>
      <c r="M7483">
        <f>K7483-L7483</f>
        <v>0</v>
      </c>
      <c r="N7483" t="str">
        <f>IF(K7483&gt;L7483,"HIGH ZONE BIAS",IF(K7483&lt;L7483,"LOW ZONE BIAS","EQUILIBRIUM"))</f>
        <v>EQUILIBRIUM</v>
      </c>
    </row>
    <row r="7484">
      <c r="A7484">
        <v>20087</v>
      </c>
      <c r="B7484" t="str">
        <v>2020-08-07</v>
      </c>
      <c r="C7484" t="str">
        <v>Midday</v>
      </c>
      <c r="D7484">
        <v>30</v>
      </c>
      <c r="E7484" t="str">
        <f>IF(MOD(D7484,2)=0,"EVEN","ODD")</f>
        <v>EVEN</v>
      </c>
      <c r="F7484" t="str">
        <f>IF(D7484&lt;=18,"LOW (1-18)","HIGH (19-36)")</f>
        <v>HIGH (19-36)</v>
      </c>
      <c r="G7484">
        <f>INT((D7484-1)/6)+1</f>
        <v>5</v>
      </c>
      <c r="H7484">
        <f>MOD(D7484-1,6)+1</f>
        <v>6</v>
      </c>
      <c r="I7484">
        <f>37-D7484</f>
        <v>7</v>
      </c>
      <c r="J7484">
        <f>ABS(D7484-D7485)</f>
        <v>3</v>
      </c>
      <c r="K7484">
        <f>AVERAGE(D7484:D7488)</f>
        <v>30</v>
      </c>
      <c r="L7484">
        <f>AVERAGE(D7484:D7503)</f>
        <v>30</v>
      </c>
      <c r="M7484">
        <f>K7484-L7484</f>
        <v>0</v>
      </c>
      <c r="N7484" t="str">
        <f>IF(K7484&gt;L7484,"HIGH ZONE BIAS",IF(K7484&lt;L7484,"LOW ZONE BIAS","EQUILIBRIUM"))</f>
        <v>EQUILIBRIUM</v>
      </c>
    </row>
    <row r="7485">
      <c r="A7485">
        <v>20086</v>
      </c>
      <c r="B7485" t="str">
        <v>2020-08-07</v>
      </c>
      <c r="C7485" t="str">
        <v>Morning</v>
      </c>
      <c r="D7485">
        <v>27</v>
      </c>
      <c r="E7485" t="str">
        <f>IF(MOD(D7485,2)=0,"EVEN","ODD")</f>
        <v>ODD</v>
      </c>
      <c r="F7485" t="str">
        <f>IF(D7485&lt;=18,"LOW (1-18)","HIGH (19-36)")</f>
        <v>HIGH (19-36)</v>
      </c>
      <c r="G7485">
        <f>INT((D7485-1)/6)+1</f>
        <v>5</v>
      </c>
      <c r="H7485">
        <f>MOD(D7485-1,6)+1</f>
        <v>3</v>
      </c>
      <c r="I7485">
        <f>37-D7485</f>
        <v>10</v>
      </c>
      <c r="J7485">
        <f>ABS(D7485-D7486)</f>
        <v>0</v>
      </c>
      <c r="K7485">
        <f>AVERAGE(D7485:D7489)</f>
        <v>27</v>
      </c>
      <c r="L7485">
        <f>AVERAGE(D7485:D7504)</f>
        <v>27</v>
      </c>
      <c r="M7485">
        <f>K7485-L7485</f>
        <v>0</v>
      </c>
      <c r="N7485" t="str">
        <f>IF(K7485&gt;L7485,"HIGH ZONE BIAS",IF(K7485&lt;L7485,"LOW ZONE BIAS","EQUILIBRIUM"))</f>
        <v>EQUILIBRIUM</v>
      </c>
    </row>
    <row r="7486">
      <c r="A7486">
        <v>20085</v>
      </c>
      <c r="B7486" t="str">
        <v>2020-08-06</v>
      </c>
      <c r="C7486" t="str">
        <v>Evening</v>
      </c>
      <c r="D7486">
        <v>27</v>
      </c>
      <c r="E7486" t="str">
        <f>IF(MOD(D7486,2)=0,"EVEN","ODD")</f>
        <v>ODD</v>
      </c>
      <c r="F7486" t="str">
        <f>IF(D7486&lt;=18,"LOW (1-18)","HIGH (19-36)")</f>
        <v>HIGH (19-36)</v>
      </c>
      <c r="G7486">
        <f>INT((D7486-1)/6)+1</f>
        <v>5</v>
      </c>
      <c r="H7486">
        <f>MOD(D7486-1,6)+1</f>
        <v>3</v>
      </c>
      <c r="I7486">
        <f>37-D7486</f>
        <v>10</v>
      </c>
      <c r="J7486">
        <f>ABS(D7486-D7487)</f>
        <v>4</v>
      </c>
      <c r="K7486">
        <f>AVERAGE(D7486:D7490)</f>
        <v>27</v>
      </c>
      <c r="L7486">
        <f>AVERAGE(D7486:D7505)</f>
        <v>27</v>
      </c>
      <c r="M7486">
        <f>K7486-L7486</f>
        <v>0</v>
      </c>
      <c r="N7486" t="str">
        <f>IF(K7486&gt;L7486,"HIGH ZONE BIAS",IF(K7486&lt;L7486,"LOW ZONE BIAS","EQUILIBRIUM"))</f>
        <v>EQUILIBRIUM</v>
      </c>
    </row>
    <row r="7487">
      <c r="A7487">
        <v>20084</v>
      </c>
      <c r="B7487" t="str">
        <v>2020-08-06</v>
      </c>
      <c r="C7487" t="str">
        <v>Afternoon</v>
      </c>
      <c r="D7487">
        <v>31</v>
      </c>
      <c r="E7487" t="str">
        <f>IF(MOD(D7487,2)=0,"EVEN","ODD")</f>
        <v>ODD</v>
      </c>
      <c r="F7487" t="str">
        <f>IF(D7487&lt;=18,"LOW (1-18)","HIGH (19-36)")</f>
        <v>HIGH (19-36)</v>
      </c>
      <c r="G7487">
        <f>INT((D7487-1)/6)+1</f>
        <v>6</v>
      </c>
      <c r="H7487">
        <f>MOD(D7487-1,6)+1</f>
        <v>1</v>
      </c>
      <c r="I7487">
        <f>37-D7487</f>
        <v>6</v>
      </c>
      <c r="J7487">
        <f>ABS(D7487-D7488)</f>
        <v>29</v>
      </c>
      <c r="K7487">
        <f>AVERAGE(D7487:D7491)</f>
        <v>31</v>
      </c>
      <c r="L7487">
        <f>AVERAGE(D7487:D7506)</f>
        <v>31</v>
      </c>
      <c r="M7487">
        <f>K7487-L7487</f>
        <v>0</v>
      </c>
      <c r="N7487" t="str">
        <f>IF(K7487&gt;L7487,"HIGH ZONE BIAS",IF(K7487&lt;L7487,"LOW ZONE BIAS","EQUILIBRIUM"))</f>
        <v>EQUILIBRIUM</v>
      </c>
    </row>
    <row r="7488">
      <c r="A7488">
        <v>20083</v>
      </c>
      <c r="B7488" t="str">
        <v>2020-08-06</v>
      </c>
      <c r="C7488" t="str">
        <v>Midday</v>
      </c>
      <c r="D7488">
        <v>2</v>
      </c>
      <c r="E7488" t="str">
        <f>IF(MOD(D7488,2)=0,"EVEN","ODD")</f>
        <v>EVEN</v>
      </c>
      <c r="F7488" t="str">
        <f>IF(D7488&lt;=18,"LOW (1-18)","HIGH (19-36)")</f>
        <v>LOW (1-18)</v>
      </c>
      <c r="G7488">
        <f>INT((D7488-1)/6)+1</f>
        <v>1</v>
      </c>
      <c r="H7488">
        <f>MOD(D7488-1,6)+1</f>
        <v>2</v>
      </c>
      <c r="I7488">
        <f>37-D7488</f>
        <v>35</v>
      </c>
      <c r="J7488">
        <f>ABS(D7488-D7489)</f>
        <v>27</v>
      </c>
      <c r="K7488">
        <f>AVERAGE(D7488:D7492)</f>
        <v>2</v>
      </c>
      <c r="L7488">
        <f>AVERAGE(D7488:D7507)</f>
        <v>2</v>
      </c>
      <c r="M7488">
        <f>K7488-L7488</f>
        <v>0</v>
      </c>
      <c r="N7488" t="str">
        <f>IF(K7488&gt;L7488,"HIGH ZONE BIAS",IF(K7488&lt;L7488,"LOW ZONE BIAS","EQUILIBRIUM"))</f>
        <v>EQUILIBRIUM</v>
      </c>
    </row>
    <row r="7489">
      <c r="A7489">
        <v>20082</v>
      </c>
      <c r="B7489" t="str">
        <v>2020-08-06</v>
      </c>
      <c r="C7489" t="str">
        <v>Morning</v>
      </c>
      <c r="D7489">
        <v>29</v>
      </c>
      <c r="E7489" t="str">
        <f>IF(MOD(D7489,2)=0,"EVEN","ODD")</f>
        <v>ODD</v>
      </c>
      <c r="F7489" t="str">
        <f>IF(D7489&lt;=18,"LOW (1-18)","HIGH (19-36)")</f>
        <v>HIGH (19-36)</v>
      </c>
      <c r="G7489">
        <f>INT((D7489-1)/6)+1</f>
        <v>5</v>
      </c>
      <c r="H7489">
        <f>MOD(D7489-1,6)+1</f>
        <v>5</v>
      </c>
      <c r="I7489">
        <f>37-D7489</f>
        <v>8</v>
      </c>
      <c r="J7489">
        <f>ABS(D7489-D7490)</f>
        <v>16</v>
      </c>
      <c r="K7489">
        <f>AVERAGE(D7489:D7493)</f>
        <v>29</v>
      </c>
      <c r="L7489">
        <f>AVERAGE(D7489:D7508)</f>
        <v>29</v>
      </c>
      <c r="M7489">
        <f>K7489-L7489</f>
        <v>0</v>
      </c>
      <c r="N7489" t="str">
        <f>IF(K7489&gt;L7489,"HIGH ZONE BIAS",IF(K7489&lt;L7489,"LOW ZONE BIAS","EQUILIBRIUM"))</f>
        <v>EQUILIBRIUM</v>
      </c>
    </row>
    <row r="7490">
      <c r="A7490">
        <v>20081</v>
      </c>
      <c r="B7490" t="str">
        <v>2020-08-05</v>
      </c>
      <c r="C7490" t="str">
        <v>Evening</v>
      </c>
      <c r="D7490">
        <v>13</v>
      </c>
      <c r="E7490" t="str">
        <f>IF(MOD(D7490,2)=0,"EVEN","ODD")</f>
        <v>ODD</v>
      </c>
      <c r="F7490" t="str">
        <f>IF(D7490&lt;=18,"LOW (1-18)","HIGH (19-36)")</f>
        <v>LOW (1-18)</v>
      </c>
      <c r="G7490">
        <f>INT((D7490-1)/6)+1</f>
        <v>3</v>
      </c>
      <c r="H7490">
        <f>MOD(D7490-1,6)+1</f>
        <v>1</v>
      </c>
      <c r="I7490">
        <f>37-D7490</f>
        <v>24</v>
      </c>
      <c r="J7490">
        <f>ABS(D7490-D7491)</f>
        <v>2</v>
      </c>
      <c r="K7490">
        <f>AVERAGE(D7490:D7494)</f>
        <v>13</v>
      </c>
      <c r="L7490">
        <f>AVERAGE(D7490:D7509)</f>
        <v>13</v>
      </c>
      <c r="M7490">
        <f>K7490-L7490</f>
        <v>0</v>
      </c>
      <c r="N7490" t="str">
        <f>IF(K7490&gt;L7490,"HIGH ZONE BIAS",IF(K7490&lt;L7490,"LOW ZONE BIAS","EQUILIBRIUM"))</f>
        <v>EQUILIBRIUM</v>
      </c>
    </row>
    <row r="7491">
      <c r="A7491">
        <v>20080</v>
      </c>
      <c r="B7491" t="str">
        <v>2020-08-05</v>
      </c>
      <c r="C7491" t="str">
        <v>Afternoon</v>
      </c>
      <c r="D7491">
        <v>15</v>
      </c>
      <c r="E7491" t="str">
        <f>IF(MOD(D7491,2)=0,"EVEN","ODD")</f>
        <v>ODD</v>
      </c>
      <c r="F7491" t="str">
        <f>IF(D7491&lt;=18,"LOW (1-18)","HIGH (19-36)")</f>
        <v>LOW (1-18)</v>
      </c>
      <c r="G7491">
        <f>INT((D7491-1)/6)+1</f>
        <v>3</v>
      </c>
      <c r="H7491">
        <f>MOD(D7491-1,6)+1</f>
        <v>3</v>
      </c>
      <c r="I7491">
        <f>37-D7491</f>
        <v>22</v>
      </c>
      <c r="J7491">
        <f>ABS(D7491-D7492)</f>
        <v>6</v>
      </c>
      <c r="K7491">
        <f>AVERAGE(D7491:D7495)</f>
        <v>15</v>
      </c>
      <c r="L7491">
        <f>AVERAGE(D7491:D7510)</f>
        <v>15</v>
      </c>
      <c r="M7491">
        <f>K7491-L7491</f>
        <v>0</v>
      </c>
      <c r="N7491" t="str">
        <f>IF(K7491&gt;L7491,"HIGH ZONE BIAS",IF(K7491&lt;L7491,"LOW ZONE BIAS","EQUILIBRIUM"))</f>
        <v>EQUILIBRIUM</v>
      </c>
    </row>
    <row r="7492">
      <c r="A7492">
        <v>20079</v>
      </c>
      <c r="B7492" t="str">
        <v>2020-08-05</v>
      </c>
      <c r="C7492" t="str">
        <v>Midday</v>
      </c>
      <c r="D7492">
        <v>9</v>
      </c>
      <c r="E7492" t="str">
        <f>IF(MOD(D7492,2)=0,"EVEN","ODD")</f>
        <v>ODD</v>
      </c>
      <c r="F7492" t="str">
        <f>IF(D7492&lt;=18,"LOW (1-18)","HIGH (19-36)")</f>
        <v>LOW (1-18)</v>
      </c>
      <c r="G7492">
        <f>INT((D7492-1)/6)+1</f>
        <v>2</v>
      </c>
      <c r="H7492">
        <f>MOD(D7492-1,6)+1</f>
        <v>3</v>
      </c>
      <c r="I7492">
        <f>37-D7492</f>
        <v>28</v>
      </c>
      <c r="J7492">
        <f>ABS(D7492-D7493)</f>
        <v>9</v>
      </c>
      <c r="K7492">
        <f>AVERAGE(D7492:D7496)</f>
        <v>9</v>
      </c>
      <c r="L7492">
        <f>AVERAGE(D7492:D7511)</f>
        <v>9</v>
      </c>
      <c r="M7492">
        <f>K7492-L7492</f>
        <v>0</v>
      </c>
      <c r="N7492" t="str">
        <f>IF(K7492&gt;L7492,"HIGH ZONE BIAS",IF(K7492&lt;L7492,"LOW ZONE BIAS","EQUILIBRIUM"))</f>
        <v>EQUILIBRIUM</v>
      </c>
    </row>
    <row r="7493">
      <c r="A7493">
        <v>20078</v>
      </c>
      <c r="B7493" t="str">
        <v>2020-08-05</v>
      </c>
      <c r="C7493" t="str">
        <v>Morning</v>
      </c>
      <c r="D7493">
        <v>18</v>
      </c>
      <c r="E7493" t="str">
        <f>IF(MOD(D7493,2)=0,"EVEN","ODD")</f>
        <v>EVEN</v>
      </c>
      <c r="F7493" t="str">
        <f>IF(D7493&lt;=18,"LOW (1-18)","HIGH (19-36)")</f>
        <v>LOW (1-18)</v>
      </c>
      <c r="G7493">
        <f>INT((D7493-1)/6)+1</f>
        <v>3</v>
      </c>
      <c r="H7493">
        <f>MOD(D7493-1,6)+1</f>
        <v>6</v>
      </c>
      <c r="I7493">
        <f>37-D7493</f>
        <v>19</v>
      </c>
      <c r="J7493">
        <f>ABS(D7493-D7494)</f>
        <v>1</v>
      </c>
      <c r="K7493">
        <f>AVERAGE(D7493:D7497)</f>
        <v>18</v>
      </c>
      <c r="L7493">
        <f>AVERAGE(D7493:D7512)</f>
        <v>18</v>
      </c>
      <c r="M7493">
        <f>K7493-L7493</f>
        <v>0</v>
      </c>
      <c r="N7493" t="str">
        <f>IF(K7493&gt;L7493,"HIGH ZONE BIAS",IF(K7493&lt;L7493,"LOW ZONE BIAS","EQUILIBRIUM"))</f>
        <v>EQUILIBRIUM</v>
      </c>
    </row>
    <row r="7494">
      <c r="A7494">
        <v>20077</v>
      </c>
      <c r="B7494" t="str">
        <v>2020-08-04</v>
      </c>
      <c r="C7494" t="str">
        <v>Evening</v>
      </c>
      <c r="D7494">
        <v>17</v>
      </c>
      <c r="E7494" t="str">
        <f>IF(MOD(D7494,2)=0,"EVEN","ODD")</f>
        <v>ODD</v>
      </c>
      <c r="F7494" t="str">
        <f>IF(D7494&lt;=18,"LOW (1-18)","HIGH (19-36)")</f>
        <v>LOW (1-18)</v>
      </c>
      <c r="G7494">
        <f>INT((D7494-1)/6)+1</f>
        <v>3</v>
      </c>
      <c r="H7494">
        <f>MOD(D7494-1,6)+1</f>
        <v>5</v>
      </c>
      <c r="I7494">
        <f>37-D7494</f>
        <v>20</v>
      </c>
      <c r="J7494">
        <f>ABS(D7494-D7495)</f>
        <v>3</v>
      </c>
      <c r="K7494">
        <f>AVERAGE(D7494:D7498)</f>
        <v>17</v>
      </c>
      <c r="L7494">
        <f>AVERAGE(D7494:D7513)</f>
        <v>17</v>
      </c>
      <c r="M7494">
        <f>K7494-L7494</f>
        <v>0</v>
      </c>
      <c r="N7494" t="str">
        <f>IF(K7494&gt;L7494,"HIGH ZONE BIAS",IF(K7494&lt;L7494,"LOW ZONE BIAS","EQUILIBRIUM"))</f>
        <v>EQUILIBRIUM</v>
      </c>
    </row>
    <row r="7495">
      <c r="A7495">
        <v>20076</v>
      </c>
      <c r="B7495" t="str">
        <v>2020-08-04</v>
      </c>
      <c r="C7495" t="str">
        <v>Afternoon</v>
      </c>
      <c r="D7495">
        <v>20</v>
      </c>
      <c r="E7495" t="str">
        <f>IF(MOD(D7495,2)=0,"EVEN","ODD")</f>
        <v>EVEN</v>
      </c>
      <c r="F7495" t="str">
        <f>IF(D7495&lt;=18,"LOW (1-18)","HIGH (19-36)")</f>
        <v>HIGH (19-36)</v>
      </c>
      <c r="G7495">
        <f>INT((D7495-1)/6)+1</f>
        <v>4</v>
      </c>
      <c r="H7495">
        <f>MOD(D7495-1,6)+1</f>
        <v>2</v>
      </c>
      <c r="I7495">
        <f>37-D7495</f>
        <v>17</v>
      </c>
      <c r="J7495">
        <f>ABS(D7495-D7496)</f>
        <v>2</v>
      </c>
      <c r="K7495">
        <f>AVERAGE(D7495:D7499)</f>
        <v>20</v>
      </c>
      <c r="L7495">
        <f>AVERAGE(D7495:D7514)</f>
        <v>20</v>
      </c>
      <c r="M7495">
        <f>K7495-L7495</f>
        <v>0</v>
      </c>
      <c r="N7495" t="str">
        <f>IF(K7495&gt;L7495,"HIGH ZONE BIAS",IF(K7495&lt;L7495,"LOW ZONE BIAS","EQUILIBRIUM"))</f>
        <v>EQUILIBRIUM</v>
      </c>
    </row>
    <row r="7496">
      <c r="A7496">
        <v>20075</v>
      </c>
      <c r="B7496" t="str">
        <v>2020-08-04</v>
      </c>
      <c r="C7496" t="str">
        <v>Midday</v>
      </c>
      <c r="D7496">
        <v>22</v>
      </c>
      <c r="E7496" t="str">
        <f>IF(MOD(D7496,2)=0,"EVEN","ODD")</f>
        <v>EVEN</v>
      </c>
      <c r="F7496" t="str">
        <f>IF(D7496&lt;=18,"LOW (1-18)","HIGH (19-36)")</f>
        <v>HIGH (19-36)</v>
      </c>
      <c r="G7496">
        <f>INT((D7496-1)/6)+1</f>
        <v>4</v>
      </c>
      <c r="H7496">
        <f>MOD(D7496-1,6)+1</f>
        <v>4</v>
      </c>
      <c r="I7496">
        <f>37-D7496</f>
        <v>15</v>
      </c>
      <c r="J7496">
        <f>ABS(D7496-D7497)</f>
        <v>8</v>
      </c>
      <c r="K7496">
        <f>AVERAGE(D7496:D7500)</f>
        <v>22</v>
      </c>
      <c r="L7496">
        <f>AVERAGE(D7496:D7515)</f>
        <v>22</v>
      </c>
      <c r="M7496">
        <f>K7496-L7496</f>
        <v>0</v>
      </c>
      <c r="N7496" t="str">
        <f>IF(K7496&gt;L7496,"HIGH ZONE BIAS",IF(K7496&lt;L7496,"LOW ZONE BIAS","EQUILIBRIUM"))</f>
        <v>EQUILIBRIUM</v>
      </c>
    </row>
    <row r="7497">
      <c r="A7497">
        <v>20074</v>
      </c>
      <c r="B7497" t="str">
        <v>2020-08-04</v>
      </c>
      <c r="C7497" t="str">
        <v>Morning</v>
      </c>
      <c r="D7497">
        <v>30</v>
      </c>
      <c r="E7497" t="str">
        <f>IF(MOD(D7497,2)=0,"EVEN","ODD")</f>
        <v>EVEN</v>
      </c>
      <c r="F7497" t="str">
        <f>IF(D7497&lt;=18,"LOW (1-18)","HIGH (19-36)")</f>
        <v>HIGH (19-36)</v>
      </c>
      <c r="G7497">
        <f>INT((D7497-1)/6)+1</f>
        <v>5</v>
      </c>
      <c r="H7497">
        <f>MOD(D7497-1,6)+1</f>
        <v>6</v>
      </c>
      <c r="I7497">
        <f>37-D7497</f>
        <v>7</v>
      </c>
      <c r="J7497">
        <f>ABS(D7497-D7498)</f>
        <v>15</v>
      </c>
      <c r="K7497">
        <f>AVERAGE(D7497:D7501)</f>
        <v>30</v>
      </c>
      <c r="L7497">
        <f>AVERAGE(D7497:D7516)</f>
        <v>30</v>
      </c>
      <c r="M7497">
        <f>K7497-L7497</f>
        <v>0</v>
      </c>
      <c r="N7497" t="str">
        <f>IF(K7497&gt;L7497,"HIGH ZONE BIAS",IF(K7497&lt;L7497,"LOW ZONE BIAS","EQUILIBRIUM"))</f>
        <v>EQUILIBRIUM</v>
      </c>
    </row>
    <row r="7498">
      <c r="A7498">
        <v>20073</v>
      </c>
      <c r="B7498" t="str">
        <v>2020-08-03</v>
      </c>
      <c r="C7498" t="str">
        <v>Evening</v>
      </c>
      <c r="D7498">
        <v>15</v>
      </c>
      <c r="E7498" t="str">
        <f>IF(MOD(D7498,2)=0,"EVEN","ODD")</f>
        <v>ODD</v>
      </c>
      <c r="F7498" t="str">
        <f>IF(D7498&lt;=18,"LOW (1-18)","HIGH (19-36)")</f>
        <v>LOW (1-18)</v>
      </c>
      <c r="G7498">
        <f>INT((D7498-1)/6)+1</f>
        <v>3</v>
      </c>
      <c r="H7498">
        <f>MOD(D7498-1,6)+1</f>
        <v>3</v>
      </c>
      <c r="I7498">
        <f>37-D7498</f>
        <v>22</v>
      </c>
      <c r="J7498">
        <f>ABS(D7498-D7499)</f>
        <v>5</v>
      </c>
      <c r="K7498">
        <f>AVERAGE(D7498:D7502)</f>
        <v>15</v>
      </c>
      <c r="L7498">
        <f>AVERAGE(D7498:D7517)</f>
        <v>15</v>
      </c>
      <c r="M7498">
        <f>K7498-L7498</f>
        <v>0</v>
      </c>
      <c r="N7498" t="str">
        <f>IF(K7498&gt;L7498,"HIGH ZONE BIAS",IF(K7498&lt;L7498,"LOW ZONE BIAS","EQUILIBRIUM"))</f>
        <v>EQUILIBRIUM</v>
      </c>
    </row>
    <row r="7499">
      <c r="A7499">
        <v>20072</v>
      </c>
      <c r="B7499" t="str">
        <v>2020-08-03</v>
      </c>
      <c r="C7499" t="str">
        <v>Afternoon</v>
      </c>
      <c r="D7499">
        <v>10</v>
      </c>
      <c r="E7499" t="str">
        <f>IF(MOD(D7499,2)=0,"EVEN","ODD")</f>
        <v>EVEN</v>
      </c>
      <c r="F7499" t="str">
        <f>IF(D7499&lt;=18,"LOW (1-18)","HIGH (19-36)")</f>
        <v>LOW (1-18)</v>
      </c>
      <c r="G7499">
        <f>INT((D7499-1)/6)+1</f>
        <v>2</v>
      </c>
      <c r="H7499">
        <f>MOD(D7499-1,6)+1</f>
        <v>4</v>
      </c>
      <c r="I7499">
        <f>37-D7499</f>
        <v>27</v>
      </c>
      <c r="J7499">
        <f>ABS(D7499-D7500)</f>
        <v>2</v>
      </c>
      <c r="K7499">
        <f>AVERAGE(D7499:D7503)</f>
        <v>10</v>
      </c>
      <c r="L7499">
        <f>AVERAGE(D7499:D7518)</f>
        <v>10</v>
      </c>
      <c r="M7499">
        <f>K7499-L7499</f>
        <v>0</v>
      </c>
      <c r="N7499" t="str">
        <f>IF(K7499&gt;L7499,"HIGH ZONE BIAS",IF(K7499&lt;L7499,"LOW ZONE BIAS","EQUILIBRIUM"))</f>
        <v>EQUILIBRIUM</v>
      </c>
    </row>
    <row r="7500">
      <c r="A7500">
        <v>20071</v>
      </c>
      <c r="B7500" t="str">
        <v>2020-08-03</v>
      </c>
      <c r="C7500" t="str">
        <v>Midday</v>
      </c>
      <c r="D7500">
        <v>8</v>
      </c>
      <c r="E7500" t="str">
        <f>IF(MOD(D7500,2)=0,"EVEN","ODD")</f>
        <v>EVEN</v>
      </c>
      <c r="F7500" t="str">
        <f>IF(D7500&lt;=18,"LOW (1-18)","HIGH (19-36)")</f>
        <v>LOW (1-18)</v>
      </c>
      <c r="G7500">
        <f>INT((D7500-1)/6)+1</f>
        <v>2</v>
      </c>
      <c r="H7500">
        <f>MOD(D7500-1,6)+1</f>
        <v>2</v>
      </c>
      <c r="I7500">
        <f>37-D7500</f>
        <v>29</v>
      </c>
      <c r="J7500">
        <f>ABS(D7500-D7501)</f>
        <v>20</v>
      </c>
      <c r="K7500">
        <f>AVERAGE(D7500:D7504)</f>
        <v>8</v>
      </c>
      <c r="L7500">
        <f>AVERAGE(D7500:D7519)</f>
        <v>8</v>
      </c>
      <c r="M7500">
        <f>K7500-L7500</f>
        <v>0</v>
      </c>
      <c r="N7500" t="str">
        <f>IF(K7500&gt;L7500,"HIGH ZONE BIAS",IF(K7500&lt;L7500,"LOW ZONE BIAS","EQUILIBRIUM"))</f>
        <v>EQUILIBRIUM</v>
      </c>
    </row>
    <row r="7501">
      <c r="A7501">
        <v>20070</v>
      </c>
      <c r="B7501" t="str">
        <v>2020-08-03</v>
      </c>
      <c r="C7501" t="str">
        <v>Morning</v>
      </c>
      <c r="D7501">
        <v>28</v>
      </c>
      <c r="E7501" t="str">
        <f>IF(MOD(D7501,2)=0,"EVEN","ODD")</f>
        <v>EVEN</v>
      </c>
      <c r="F7501" t="str">
        <f>IF(D7501&lt;=18,"LOW (1-18)","HIGH (19-36)")</f>
        <v>HIGH (19-36)</v>
      </c>
      <c r="G7501">
        <f>INT((D7501-1)/6)+1</f>
        <v>5</v>
      </c>
      <c r="H7501">
        <f>MOD(D7501-1,6)+1</f>
        <v>4</v>
      </c>
      <c r="I7501">
        <f>37-D7501</f>
        <v>9</v>
      </c>
      <c r="J7501">
        <f>ABS(D7501-D7502)</f>
        <v>4</v>
      </c>
      <c r="K7501">
        <f>AVERAGE(D7501:D7505)</f>
        <v>28</v>
      </c>
      <c r="L7501">
        <f>AVERAGE(D7501:D7520)</f>
        <v>28</v>
      </c>
      <c r="M7501">
        <f>K7501-L7501</f>
        <v>0</v>
      </c>
      <c r="N7501" t="str">
        <f>IF(K7501&gt;L7501,"HIGH ZONE BIAS",IF(K7501&lt;L7501,"LOW ZONE BIAS","EQUILIBRIUM"))</f>
        <v>EQUILIBRIUM</v>
      </c>
    </row>
    <row r="7502">
      <c r="A7502">
        <v>20069</v>
      </c>
      <c r="B7502" t="str">
        <v>2020-08-01</v>
      </c>
      <c r="C7502" t="str">
        <v>Evening</v>
      </c>
      <c r="D7502">
        <v>24</v>
      </c>
      <c r="E7502" t="str">
        <f>IF(MOD(D7502,2)=0,"EVEN","ODD")</f>
        <v>EVEN</v>
      </c>
      <c r="F7502" t="str">
        <f>IF(D7502&lt;=18,"LOW (1-18)","HIGH (19-36)")</f>
        <v>HIGH (19-36)</v>
      </c>
      <c r="G7502">
        <f>INT((D7502-1)/6)+1</f>
        <v>4</v>
      </c>
      <c r="H7502">
        <f>MOD(D7502-1,6)+1</f>
        <v>6</v>
      </c>
      <c r="I7502">
        <f>37-D7502</f>
        <v>13</v>
      </c>
      <c r="J7502">
        <f>ABS(D7502-D7503)</f>
        <v>4</v>
      </c>
      <c r="K7502">
        <f>AVERAGE(D7502:D7506)</f>
        <v>24</v>
      </c>
      <c r="L7502">
        <f>AVERAGE(D7502:D7521)</f>
        <v>24</v>
      </c>
      <c r="M7502">
        <f>K7502-L7502</f>
        <v>0</v>
      </c>
      <c r="N7502" t="str">
        <f>IF(K7502&gt;L7502,"HIGH ZONE BIAS",IF(K7502&lt;L7502,"LOW ZONE BIAS","EQUILIBRIUM"))</f>
        <v>EQUILIBRIUM</v>
      </c>
    </row>
    <row r="7503">
      <c r="A7503">
        <v>20068</v>
      </c>
      <c r="B7503" t="str">
        <v>2020-08-01</v>
      </c>
      <c r="C7503" t="str">
        <v>Afternoon</v>
      </c>
      <c r="D7503">
        <v>20</v>
      </c>
      <c r="E7503" t="str">
        <f>IF(MOD(D7503,2)=0,"EVEN","ODD")</f>
        <v>EVEN</v>
      </c>
      <c r="F7503" t="str">
        <f>IF(D7503&lt;=18,"LOW (1-18)","HIGH (19-36)")</f>
        <v>HIGH (19-36)</v>
      </c>
      <c r="G7503">
        <f>INT((D7503-1)/6)+1</f>
        <v>4</v>
      </c>
      <c r="H7503">
        <f>MOD(D7503-1,6)+1</f>
        <v>2</v>
      </c>
      <c r="I7503">
        <f>37-D7503</f>
        <v>17</v>
      </c>
      <c r="J7503">
        <f>ABS(D7503-D7504)</f>
        <v>2</v>
      </c>
      <c r="K7503">
        <f>AVERAGE(D7503:D7507)</f>
        <v>20</v>
      </c>
      <c r="L7503">
        <f>AVERAGE(D7503:D7522)</f>
        <v>20</v>
      </c>
      <c r="M7503">
        <f>K7503-L7503</f>
        <v>0</v>
      </c>
      <c r="N7503" t="str">
        <f>IF(K7503&gt;L7503,"HIGH ZONE BIAS",IF(K7503&lt;L7503,"LOW ZONE BIAS","EQUILIBRIUM"))</f>
        <v>EQUILIBRIUM</v>
      </c>
    </row>
    <row r="7504">
      <c r="A7504">
        <v>20067</v>
      </c>
      <c r="B7504" t="str">
        <v>2020-08-01</v>
      </c>
      <c r="C7504" t="str">
        <v>Midday</v>
      </c>
      <c r="D7504">
        <v>18</v>
      </c>
      <c r="E7504" t="str">
        <f>IF(MOD(D7504,2)=0,"EVEN","ODD")</f>
        <v>EVEN</v>
      </c>
      <c r="F7504" t="str">
        <f>IF(D7504&lt;=18,"LOW (1-18)","HIGH (19-36)")</f>
        <v>LOW (1-18)</v>
      </c>
      <c r="G7504">
        <f>INT((D7504-1)/6)+1</f>
        <v>3</v>
      </c>
      <c r="H7504">
        <f>MOD(D7504-1,6)+1</f>
        <v>6</v>
      </c>
      <c r="I7504">
        <f>37-D7504</f>
        <v>19</v>
      </c>
      <c r="J7504">
        <f>ABS(D7504-D7505)</f>
        <v>17</v>
      </c>
      <c r="K7504">
        <f>AVERAGE(D7504:D7508)</f>
        <v>18</v>
      </c>
      <c r="L7504">
        <f>AVERAGE(D7504:D7523)</f>
        <v>18</v>
      </c>
      <c r="M7504">
        <f>K7504-L7504</f>
        <v>0</v>
      </c>
      <c r="N7504" t="str">
        <f>IF(K7504&gt;L7504,"HIGH ZONE BIAS",IF(K7504&lt;L7504,"LOW ZONE BIAS","EQUILIBRIUM"))</f>
        <v>EQUILIBRIUM</v>
      </c>
    </row>
    <row r="7505">
      <c r="A7505">
        <v>20066</v>
      </c>
      <c r="B7505" t="str">
        <v>2020-08-01</v>
      </c>
      <c r="C7505" t="str">
        <v>Morning</v>
      </c>
      <c r="D7505">
        <v>1</v>
      </c>
      <c r="E7505" t="str">
        <f>IF(MOD(D7505,2)=0,"EVEN","ODD")</f>
        <v>ODD</v>
      </c>
      <c r="F7505" t="str">
        <f>IF(D7505&lt;=18,"LOW (1-18)","HIGH (19-36)")</f>
        <v>LOW (1-18)</v>
      </c>
      <c r="G7505">
        <f>INT((D7505-1)/6)+1</f>
        <v>1</v>
      </c>
      <c r="H7505">
        <f>MOD(D7505-1,6)+1</f>
        <v>1</v>
      </c>
      <c r="I7505">
        <f>37-D7505</f>
        <v>36</v>
      </c>
      <c r="J7505">
        <f>ABS(D7505-D7506)</f>
        <v>33</v>
      </c>
      <c r="K7505">
        <f>AVERAGE(D7505:D7509)</f>
        <v>1</v>
      </c>
      <c r="L7505">
        <f>AVERAGE(D7505:D7524)</f>
        <v>1</v>
      </c>
      <c r="M7505">
        <f>K7505-L7505</f>
        <v>0</v>
      </c>
      <c r="N7505" t="str">
        <f>IF(K7505&gt;L7505,"HIGH ZONE BIAS",IF(K7505&lt;L7505,"LOW ZONE BIAS","EQUILIBRIUM"))</f>
        <v>EQUILIBRIUM</v>
      </c>
    </row>
    <row r="7506">
      <c r="A7506">
        <v>20065</v>
      </c>
      <c r="B7506" t="str">
        <v>2020-07-31</v>
      </c>
      <c r="C7506" t="str">
        <v>Evening</v>
      </c>
      <c r="D7506">
        <v>34</v>
      </c>
      <c r="E7506" t="str">
        <f>IF(MOD(D7506,2)=0,"EVEN","ODD")</f>
        <v>EVEN</v>
      </c>
      <c r="F7506" t="str">
        <f>IF(D7506&lt;=18,"LOW (1-18)","HIGH (19-36)")</f>
        <v>HIGH (19-36)</v>
      </c>
      <c r="G7506">
        <f>INT((D7506-1)/6)+1</f>
        <v>6</v>
      </c>
      <c r="H7506">
        <f>MOD(D7506-1,6)+1</f>
        <v>4</v>
      </c>
      <c r="I7506">
        <f>37-D7506</f>
        <v>3</v>
      </c>
      <c r="J7506">
        <f>ABS(D7506-D7507)</f>
        <v>11</v>
      </c>
      <c r="K7506">
        <f>AVERAGE(D7506:D7510)</f>
        <v>34</v>
      </c>
      <c r="L7506">
        <f>AVERAGE(D7506:D7525)</f>
        <v>34</v>
      </c>
      <c r="M7506">
        <f>K7506-L7506</f>
        <v>0</v>
      </c>
      <c r="N7506" t="str">
        <f>IF(K7506&gt;L7506,"HIGH ZONE BIAS",IF(K7506&lt;L7506,"LOW ZONE BIAS","EQUILIBRIUM"))</f>
        <v>EQUILIBRIUM</v>
      </c>
    </row>
    <row r="7507">
      <c r="A7507">
        <v>20064</v>
      </c>
      <c r="B7507" t="str">
        <v>2020-07-31</v>
      </c>
      <c r="C7507" t="str">
        <v>Afternoon</v>
      </c>
      <c r="D7507">
        <v>23</v>
      </c>
      <c r="E7507" t="str">
        <f>IF(MOD(D7507,2)=0,"EVEN","ODD")</f>
        <v>ODD</v>
      </c>
      <c r="F7507" t="str">
        <f>IF(D7507&lt;=18,"LOW (1-18)","HIGH (19-36)")</f>
        <v>HIGH (19-36)</v>
      </c>
      <c r="G7507">
        <f>INT((D7507-1)/6)+1</f>
        <v>4</v>
      </c>
      <c r="H7507">
        <f>MOD(D7507-1,6)+1</f>
        <v>5</v>
      </c>
      <c r="I7507">
        <f>37-D7507</f>
        <v>14</v>
      </c>
      <c r="J7507">
        <f>ABS(D7507-D7508)</f>
        <v>5</v>
      </c>
      <c r="K7507">
        <f>AVERAGE(D7507:D7511)</f>
        <v>23</v>
      </c>
      <c r="L7507">
        <f>AVERAGE(D7507:D7526)</f>
        <v>23</v>
      </c>
      <c r="M7507">
        <f>K7507-L7507</f>
        <v>0</v>
      </c>
      <c r="N7507" t="str">
        <f>IF(K7507&gt;L7507,"HIGH ZONE BIAS",IF(K7507&lt;L7507,"LOW ZONE BIAS","EQUILIBRIUM"))</f>
        <v>EQUILIBRIUM</v>
      </c>
    </row>
    <row r="7508">
      <c r="A7508">
        <v>20063</v>
      </c>
      <c r="B7508" t="str">
        <v>2020-07-31</v>
      </c>
      <c r="C7508" t="str">
        <v>Midday</v>
      </c>
      <c r="D7508">
        <v>18</v>
      </c>
      <c r="E7508" t="str">
        <f>IF(MOD(D7508,2)=0,"EVEN","ODD")</f>
        <v>EVEN</v>
      </c>
      <c r="F7508" t="str">
        <f>IF(D7508&lt;=18,"LOW (1-18)","HIGH (19-36)")</f>
        <v>LOW (1-18)</v>
      </c>
      <c r="G7508">
        <f>INT((D7508-1)/6)+1</f>
        <v>3</v>
      </c>
      <c r="H7508">
        <f>MOD(D7508-1,6)+1</f>
        <v>6</v>
      </c>
      <c r="I7508">
        <f>37-D7508</f>
        <v>19</v>
      </c>
      <c r="J7508">
        <f>ABS(D7508-D7509)</f>
        <v>2</v>
      </c>
      <c r="K7508">
        <f>AVERAGE(D7508:D7512)</f>
        <v>18</v>
      </c>
      <c r="L7508">
        <f>AVERAGE(D7508:D7527)</f>
        <v>18</v>
      </c>
      <c r="M7508">
        <f>K7508-L7508</f>
        <v>0</v>
      </c>
      <c r="N7508" t="str">
        <f>IF(K7508&gt;L7508,"HIGH ZONE BIAS",IF(K7508&lt;L7508,"LOW ZONE BIAS","EQUILIBRIUM"))</f>
        <v>EQUILIBRIUM</v>
      </c>
    </row>
    <row r="7509">
      <c r="A7509">
        <v>20062</v>
      </c>
      <c r="B7509" t="str">
        <v>2020-07-31</v>
      </c>
      <c r="C7509" t="str">
        <v>Morning</v>
      </c>
      <c r="D7509">
        <v>20</v>
      </c>
      <c r="E7509" t="str">
        <f>IF(MOD(D7509,2)=0,"EVEN","ODD")</f>
        <v>EVEN</v>
      </c>
      <c r="F7509" t="str">
        <f>IF(D7509&lt;=18,"LOW (1-18)","HIGH (19-36)")</f>
        <v>HIGH (19-36)</v>
      </c>
      <c r="G7509">
        <f>INT((D7509-1)/6)+1</f>
        <v>4</v>
      </c>
      <c r="H7509">
        <f>MOD(D7509-1,6)+1</f>
        <v>2</v>
      </c>
      <c r="I7509">
        <f>37-D7509</f>
        <v>17</v>
      </c>
      <c r="J7509">
        <f>ABS(D7509-D7510)</f>
        <v>11</v>
      </c>
      <c r="K7509">
        <f>AVERAGE(D7509:D7513)</f>
        <v>20</v>
      </c>
      <c r="L7509">
        <f>AVERAGE(D7509:D7528)</f>
        <v>20</v>
      </c>
      <c r="M7509">
        <f>K7509-L7509</f>
        <v>0</v>
      </c>
      <c r="N7509" t="str">
        <f>IF(K7509&gt;L7509,"HIGH ZONE BIAS",IF(K7509&lt;L7509,"LOW ZONE BIAS","EQUILIBRIUM"))</f>
        <v>EQUILIBRIUM</v>
      </c>
    </row>
    <row r="7510">
      <c r="A7510">
        <v>20061</v>
      </c>
      <c r="B7510" t="str">
        <v>2020-07-30</v>
      </c>
      <c r="C7510" t="str">
        <v>Evening</v>
      </c>
      <c r="D7510">
        <v>9</v>
      </c>
      <c r="E7510" t="str">
        <f>IF(MOD(D7510,2)=0,"EVEN","ODD")</f>
        <v>ODD</v>
      </c>
      <c r="F7510" t="str">
        <f>IF(D7510&lt;=18,"LOW (1-18)","HIGH (19-36)")</f>
        <v>LOW (1-18)</v>
      </c>
      <c r="G7510">
        <f>INT((D7510-1)/6)+1</f>
        <v>2</v>
      </c>
      <c r="H7510">
        <f>MOD(D7510-1,6)+1</f>
        <v>3</v>
      </c>
      <c r="I7510">
        <f>37-D7510</f>
        <v>28</v>
      </c>
      <c r="J7510">
        <f>ABS(D7510-D7511)</f>
        <v>15</v>
      </c>
      <c r="K7510">
        <f>AVERAGE(D7510:D7514)</f>
        <v>9</v>
      </c>
      <c r="L7510">
        <f>AVERAGE(D7510:D7529)</f>
        <v>9</v>
      </c>
      <c r="M7510">
        <f>K7510-L7510</f>
        <v>0</v>
      </c>
      <c r="N7510" t="str">
        <f>IF(K7510&gt;L7510,"HIGH ZONE BIAS",IF(K7510&lt;L7510,"LOW ZONE BIAS","EQUILIBRIUM"))</f>
        <v>EQUILIBRIUM</v>
      </c>
    </row>
    <row r="7511">
      <c r="A7511">
        <v>20060</v>
      </c>
      <c r="B7511" t="str">
        <v>2020-07-30</v>
      </c>
      <c r="C7511" t="str">
        <v>Afternoon</v>
      </c>
      <c r="D7511">
        <v>24</v>
      </c>
      <c r="E7511" t="str">
        <f>IF(MOD(D7511,2)=0,"EVEN","ODD")</f>
        <v>EVEN</v>
      </c>
      <c r="F7511" t="str">
        <f>IF(D7511&lt;=18,"LOW (1-18)","HIGH (19-36)")</f>
        <v>HIGH (19-36)</v>
      </c>
      <c r="G7511">
        <f>INT((D7511-1)/6)+1</f>
        <v>4</v>
      </c>
      <c r="H7511">
        <f>MOD(D7511-1,6)+1</f>
        <v>6</v>
      </c>
      <c r="I7511">
        <f>37-D7511</f>
        <v>13</v>
      </c>
      <c r="J7511">
        <f>ABS(D7511-D7512)</f>
        <v>8</v>
      </c>
      <c r="K7511">
        <f>AVERAGE(D7511:D7515)</f>
        <v>24</v>
      </c>
      <c r="L7511">
        <f>AVERAGE(D7511:D7530)</f>
        <v>24</v>
      </c>
      <c r="M7511">
        <f>K7511-L7511</f>
        <v>0</v>
      </c>
      <c r="N7511" t="str">
        <f>IF(K7511&gt;L7511,"HIGH ZONE BIAS",IF(K7511&lt;L7511,"LOW ZONE BIAS","EQUILIBRIUM"))</f>
        <v>EQUILIBRIUM</v>
      </c>
    </row>
    <row r="7512">
      <c r="A7512">
        <v>20059</v>
      </c>
      <c r="B7512" t="str">
        <v>2020-07-30</v>
      </c>
      <c r="C7512" t="str">
        <v>Midday</v>
      </c>
      <c r="D7512">
        <v>16</v>
      </c>
      <c r="E7512" t="str">
        <f>IF(MOD(D7512,2)=0,"EVEN","ODD")</f>
        <v>EVEN</v>
      </c>
      <c r="F7512" t="str">
        <f>IF(D7512&lt;=18,"LOW (1-18)","HIGH (19-36)")</f>
        <v>LOW (1-18)</v>
      </c>
      <c r="G7512">
        <f>INT((D7512-1)/6)+1</f>
        <v>3</v>
      </c>
      <c r="H7512">
        <f>MOD(D7512-1,6)+1</f>
        <v>4</v>
      </c>
      <c r="I7512">
        <f>37-D7512</f>
        <v>21</v>
      </c>
      <c r="J7512">
        <f>ABS(D7512-D7513)</f>
        <v>1</v>
      </c>
      <c r="K7512">
        <f>AVERAGE(D7512:D7516)</f>
        <v>16</v>
      </c>
      <c r="L7512">
        <f>AVERAGE(D7512:D7531)</f>
        <v>16</v>
      </c>
      <c r="M7512">
        <f>K7512-L7512</f>
        <v>0</v>
      </c>
      <c r="N7512" t="str">
        <f>IF(K7512&gt;L7512,"HIGH ZONE BIAS",IF(K7512&lt;L7512,"LOW ZONE BIAS","EQUILIBRIUM"))</f>
        <v>EQUILIBRIUM</v>
      </c>
    </row>
    <row r="7513">
      <c r="A7513">
        <v>20058</v>
      </c>
      <c r="B7513" t="str">
        <v>2020-07-30</v>
      </c>
      <c r="C7513" t="str">
        <v>Morning</v>
      </c>
      <c r="D7513">
        <v>17</v>
      </c>
      <c r="E7513" t="str">
        <f>IF(MOD(D7513,2)=0,"EVEN","ODD")</f>
        <v>ODD</v>
      </c>
      <c r="F7513" t="str">
        <f>IF(D7513&lt;=18,"LOW (1-18)","HIGH (19-36)")</f>
        <v>LOW (1-18)</v>
      </c>
      <c r="G7513">
        <f>INT((D7513-1)/6)+1</f>
        <v>3</v>
      </c>
      <c r="H7513">
        <f>MOD(D7513-1,6)+1</f>
        <v>5</v>
      </c>
      <c r="I7513">
        <f>37-D7513</f>
        <v>20</v>
      </c>
      <c r="J7513">
        <f>ABS(D7513-D7514)</f>
        <v>14</v>
      </c>
      <c r="K7513">
        <f>AVERAGE(D7513:D7517)</f>
        <v>17</v>
      </c>
      <c r="L7513">
        <f>AVERAGE(D7513:D7532)</f>
        <v>17</v>
      </c>
      <c r="M7513">
        <f>K7513-L7513</f>
        <v>0</v>
      </c>
      <c r="N7513" t="str">
        <f>IF(K7513&gt;L7513,"HIGH ZONE BIAS",IF(K7513&lt;L7513,"LOW ZONE BIAS","EQUILIBRIUM"))</f>
        <v>EQUILIBRIUM</v>
      </c>
    </row>
    <row r="7514">
      <c r="A7514">
        <v>20057</v>
      </c>
      <c r="B7514" t="str">
        <v>2020-07-29</v>
      </c>
      <c r="C7514" t="str">
        <v>Evening</v>
      </c>
      <c r="D7514">
        <v>31</v>
      </c>
      <c r="E7514" t="str">
        <f>IF(MOD(D7514,2)=0,"EVEN","ODD")</f>
        <v>ODD</v>
      </c>
      <c r="F7514" t="str">
        <f>IF(D7514&lt;=18,"LOW (1-18)","HIGH (19-36)")</f>
        <v>HIGH (19-36)</v>
      </c>
      <c r="G7514">
        <f>INT((D7514-1)/6)+1</f>
        <v>6</v>
      </c>
      <c r="H7514">
        <f>MOD(D7514-1,6)+1</f>
        <v>1</v>
      </c>
      <c r="I7514">
        <f>37-D7514</f>
        <v>6</v>
      </c>
      <c r="J7514">
        <f>ABS(D7514-D7515)</f>
        <v>18</v>
      </c>
      <c r="K7514">
        <f>AVERAGE(D7514:D7518)</f>
        <v>31</v>
      </c>
      <c r="L7514">
        <f>AVERAGE(D7514:D7533)</f>
        <v>31</v>
      </c>
      <c r="M7514">
        <f>K7514-L7514</f>
        <v>0</v>
      </c>
      <c r="N7514" t="str">
        <f>IF(K7514&gt;L7514,"HIGH ZONE BIAS",IF(K7514&lt;L7514,"LOW ZONE BIAS","EQUILIBRIUM"))</f>
        <v>EQUILIBRIUM</v>
      </c>
    </row>
    <row r="7515">
      <c r="A7515">
        <v>20056</v>
      </c>
      <c r="B7515" t="str">
        <v>2020-07-29</v>
      </c>
      <c r="C7515" t="str">
        <v>Afternoon</v>
      </c>
      <c r="D7515">
        <v>13</v>
      </c>
      <c r="E7515" t="str">
        <f>IF(MOD(D7515,2)=0,"EVEN","ODD")</f>
        <v>ODD</v>
      </c>
      <c r="F7515" t="str">
        <f>IF(D7515&lt;=18,"LOW (1-18)","HIGH (19-36)")</f>
        <v>LOW (1-18)</v>
      </c>
      <c r="G7515">
        <f>INT((D7515-1)/6)+1</f>
        <v>3</v>
      </c>
      <c r="H7515">
        <f>MOD(D7515-1,6)+1</f>
        <v>1</v>
      </c>
      <c r="I7515">
        <f>37-D7515</f>
        <v>24</v>
      </c>
      <c r="J7515">
        <f>ABS(D7515-D7516)</f>
        <v>1</v>
      </c>
      <c r="K7515">
        <f>AVERAGE(D7515:D7519)</f>
        <v>13</v>
      </c>
      <c r="L7515">
        <f>AVERAGE(D7515:D7534)</f>
        <v>13</v>
      </c>
      <c r="M7515">
        <f>K7515-L7515</f>
        <v>0</v>
      </c>
      <c r="N7515" t="str">
        <f>IF(K7515&gt;L7515,"HIGH ZONE BIAS",IF(K7515&lt;L7515,"LOW ZONE BIAS","EQUILIBRIUM"))</f>
        <v>EQUILIBRIUM</v>
      </c>
    </row>
    <row r="7516">
      <c r="A7516">
        <v>20055</v>
      </c>
      <c r="B7516" t="str">
        <v>2020-07-29</v>
      </c>
      <c r="C7516" t="str">
        <v>Midday</v>
      </c>
      <c r="D7516">
        <v>12</v>
      </c>
      <c r="E7516" t="str">
        <f>IF(MOD(D7516,2)=0,"EVEN","ODD")</f>
        <v>EVEN</v>
      </c>
      <c r="F7516" t="str">
        <f>IF(D7516&lt;=18,"LOW (1-18)","HIGH (19-36)")</f>
        <v>LOW (1-18)</v>
      </c>
      <c r="G7516">
        <f>INT((D7516-1)/6)+1</f>
        <v>2</v>
      </c>
      <c r="H7516">
        <f>MOD(D7516-1,6)+1</f>
        <v>6</v>
      </c>
      <c r="I7516">
        <f>37-D7516</f>
        <v>25</v>
      </c>
      <c r="J7516">
        <f>ABS(D7516-D7517)</f>
        <v>9</v>
      </c>
      <c r="K7516">
        <f>AVERAGE(D7516:D7520)</f>
        <v>12</v>
      </c>
      <c r="L7516">
        <f>AVERAGE(D7516:D7535)</f>
        <v>12</v>
      </c>
      <c r="M7516">
        <f>K7516-L7516</f>
        <v>0</v>
      </c>
      <c r="N7516" t="str">
        <f>IF(K7516&gt;L7516,"HIGH ZONE BIAS",IF(K7516&lt;L7516,"LOW ZONE BIAS","EQUILIBRIUM"))</f>
        <v>EQUILIBRIUM</v>
      </c>
    </row>
    <row r="7517">
      <c r="A7517">
        <v>20054</v>
      </c>
      <c r="B7517" t="str">
        <v>2020-07-29</v>
      </c>
      <c r="C7517" t="str">
        <v>Morning</v>
      </c>
      <c r="D7517">
        <v>3</v>
      </c>
      <c r="E7517" t="str">
        <f>IF(MOD(D7517,2)=0,"EVEN","ODD")</f>
        <v>ODD</v>
      </c>
      <c r="F7517" t="str">
        <f>IF(D7517&lt;=18,"LOW (1-18)","HIGH (19-36)")</f>
        <v>LOW (1-18)</v>
      </c>
      <c r="G7517">
        <f>INT((D7517-1)/6)+1</f>
        <v>1</v>
      </c>
      <c r="H7517">
        <f>MOD(D7517-1,6)+1</f>
        <v>3</v>
      </c>
      <c r="I7517">
        <f>37-D7517</f>
        <v>34</v>
      </c>
      <c r="J7517">
        <f>ABS(D7517-D7518)</f>
        <v>24</v>
      </c>
      <c r="K7517">
        <f>AVERAGE(D7517:D7521)</f>
        <v>3</v>
      </c>
      <c r="L7517">
        <f>AVERAGE(D7517:D7536)</f>
        <v>3</v>
      </c>
      <c r="M7517">
        <f>K7517-L7517</f>
        <v>0</v>
      </c>
      <c r="N7517" t="str">
        <f>IF(K7517&gt;L7517,"HIGH ZONE BIAS",IF(K7517&lt;L7517,"LOW ZONE BIAS","EQUILIBRIUM"))</f>
        <v>EQUILIBRIUM</v>
      </c>
    </row>
    <row r="7518">
      <c r="A7518">
        <v>20053</v>
      </c>
      <c r="B7518" t="str">
        <v>2020-07-28</v>
      </c>
      <c r="C7518" t="str">
        <v>Evening</v>
      </c>
      <c r="D7518">
        <v>27</v>
      </c>
      <c r="E7518" t="str">
        <f>IF(MOD(D7518,2)=0,"EVEN","ODD")</f>
        <v>ODD</v>
      </c>
      <c r="F7518" t="str">
        <f>IF(D7518&lt;=18,"LOW (1-18)","HIGH (19-36)")</f>
        <v>HIGH (19-36)</v>
      </c>
      <c r="G7518">
        <f>INT((D7518-1)/6)+1</f>
        <v>5</v>
      </c>
      <c r="H7518">
        <f>MOD(D7518-1,6)+1</f>
        <v>3</v>
      </c>
      <c r="I7518">
        <f>37-D7518</f>
        <v>10</v>
      </c>
      <c r="J7518">
        <f>ABS(D7518-D7519)</f>
        <v>2</v>
      </c>
      <c r="K7518">
        <f>AVERAGE(D7518:D7522)</f>
        <v>27</v>
      </c>
      <c r="L7518">
        <f>AVERAGE(D7518:D7537)</f>
        <v>27</v>
      </c>
      <c r="M7518">
        <f>K7518-L7518</f>
        <v>0</v>
      </c>
      <c r="N7518" t="str">
        <f>IF(K7518&gt;L7518,"HIGH ZONE BIAS",IF(K7518&lt;L7518,"LOW ZONE BIAS","EQUILIBRIUM"))</f>
        <v>EQUILIBRIUM</v>
      </c>
    </row>
    <row r="7519">
      <c r="A7519">
        <v>20052</v>
      </c>
      <c r="B7519" t="str">
        <v>2020-07-28</v>
      </c>
      <c r="C7519" t="str">
        <v>Afternoon</v>
      </c>
      <c r="D7519">
        <v>29</v>
      </c>
      <c r="E7519" t="str">
        <f>IF(MOD(D7519,2)=0,"EVEN","ODD")</f>
        <v>ODD</v>
      </c>
      <c r="F7519" t="str">
        <f>IF(D7519&lt;=18,"LOW (1-18)","HIGH (19-36)")</f>
        <v>HIGH (19-36)</v>
      </c>
      <c r="G7519">
        <f>INT((D7519-1)/6)+1</f>
        <v>5</v>
      </c>
      <c r="H7519">
        <f>MOD(D7519-1,6)+1</f>
        <v>5</v>
      </c>
      <c r="I7519">
        <f>37-D7519</f>
        <v>8</v>
      </c>
      <c r="J7519">
        <f>ABS(D7519-D7520)</f>
        <v>1</v>
      </c>
      <c r="K7519">
        <f>AVERAGE(D7519:D7523)</f>
        <v>29</v>
      </c>
      <c r="L7519">
        <f>AVERAGE(D7519:D7538)</f>
        <v>29</v>
      </c>
      <c r="M7519">
        <f>K7519-L7519</f>
        <v>0</v>
      </c>
      <c r="N7519" t="str">
        <f>IF(K7519&gt;L7519,"HIGH ZONE BIAS",IF(K7519&lt;L7519,"LOW ZONE BIAS","EQUILIBRIUM"))</f>
        <v>EQUILIBRIUM</v>
      </c>
    </row>
    <row r="7520">
      <c r="A7520">
        <v>20051</v>
      </c>
      <c r="B7520" t="str">
        <v>2020-07-28</v>
      </c>
      <c r="C7520" t="str">
        <v>Midday</v>
      </c>
      <c r="D7520">
        <v>30</v>
      </c>
      <c r="E7520" t="str">
        <f>IF(MOD(D7520,2)=0,"EVEN","ODD")</f>
        <v>EVEN</v>
      </c>
      <c r="F7520" t="str">
        <f>IF(D7520&lt;=18,"LOW (1-18)","HIGH (19-36)")</f>
        <v>HIGH (19-36)</v>
      </c>
      <c r="G7520">
        <f>INT((D7520-1)/6)+1</f>
        <v>5</v>
      </c>
      <c r="H7520">
        <f>MOD(D7520-1,6)+1</f>
        <v>6</v>
      </c>
      <c r="I7520">
        <f>37-D7520</f>
        <v>7</v>
      </c>
      <c r="J7520">
        <f>ABS(D7520-D7521)</f>
        <v>14</v>
      </c>
      <c r="K7520">
        <f>AVERAGE(D7520:D7524)</f>
        <v>30</v>
      </c>
      <c r="L7520">
        <f>AVERAGE(D7520:D7539)</f>
        <v>30</v>
      </c>
      <c r="M7520">
        <f>K7520-L7520</f>
        <v>0</v>
      </c>
      <c r="N7520" t="str">
        <f>IF(K7520&gt;L7520,"HIGH ZONE BIAS",IF(K7520&lt;L7520,"LOW ZONE BIAS","EQUILIBRIUM"))</f>
        <v>EQUILIBRIUM</v>
      </c>
    </row>
    <row r="7521">
      <c r="A7521">
        <v>20050</v>
      </c>
      <c r="B7521" t="str">
        <v>2020-07-28</v>
      </c>
      <c r="C7521" t="str">
        <v>Morning</v>
      </c>
      <c r="D7521">
        <v>16</v>
      </c>
      <c r="E7521" t="str">
        <f>IF(MOD(D7521,2)=0,"EVEN","ODD")</f>
        <v>EVEN</v>
      </c>
      <c r="F7521" t="str">
        <f>IF(D7521&lt;=18,"LOW (1-18)","HIGH (19-36)")</f>
        <v>LOW (1-18)</v>
      </c>
      <c r="G7521">
        <f>INT((D7521-1)/6)+1</f>
        <v>3</v>
      </c>
      <c r="H7521">
        <f>MOD(D7521-1,6)+1</f>
        <v>4</v>
      </c>
      <c r="I7521">
        <f>37-D7521</f>
        <v>21</v>
      </c>
      <c r="J7521">
        <f>ABS(D7521-D7522)</f>
        <v>11</v>
      </c>
      <c r="K7521">
        <f>AVERAGE(D7521:D7525)</f>
        <v>16</v>
      </c>
      <c r="L7521">
        <f>AVERAGE(D7521:D7540)</f>
        <v>16</v>
      </c>
      <c r="M7521">
        <f>K7521-L7521</f>
        <v>0</v>
      </c>
      <c r="N7521" t="str">
        <f>IF(K7521&gt;L7521,"HIGH ZONE BIAS",IF(K7521&lt;L7521,"LOW ZONE BIAS","EQUILIBRIUM"))</f>
        <v>EQUILIBRIUM</v>
      </c>
    </row>
    <row r="7522">
      <c r="A7522">
        <v>20049</v>
      </c>
      <c r="B7522" t="str">
        <v>2020-07-27</v>
      </c>
      <c r="C7522" t="str">
        <v>Evening</v>
      </c>
      <c r="D7522">
        <v>27</v>
      </c>
      <c r="E7522" t="str">
        <f>IF(MOD(D7522,2)=0,"EVEN","ODD")</f>
        <v>ODD</v>
      </c>
      <c r="F7522" t="str">
        <f>IF(D7522&lt;=18,"LOW (1-18)","HIGH (19-36)")</f>
        <v>HIGH (19-36)</v>
      </c>
      <c r="G7522">
        <f>INT((D7522-1)/6)+1</f>
        <v>5</v>
      </c>
      <c r="H7522">
        <f>MOD(D7522-1,6)+1</f>
        <v>3</v>
      </c>
      <c r="I7522">
        <f>37-D7522</f>
        <v>10</v>
      </c>
      <c r="J7522">
        <f>ABS(D7522-D7523)</f>
        <v>14</v>
      </c>
      <c r="K7522">
        <f>AVERAGE(D7522:D7526)</f>
        <v>27</v>
      </c>
      <c r="L7522">
        <f>AVERAGE(D7522:D7541)</f>
        <v>27</v>
      </c>
      <c r="M7522">
        <f>K7522-L7522</f>
        <v>0</v>
      </c>
      <c r="N7522" t="str">
        <f>IF(K7522&gt;L7522,"HIGH ZONE BIAS",IF(K7522&lt;L7522,"LOW ZONE BIAS","EQUILIBRIUM"))</f>
        <v>EQUILIBRIUM</v>
      </c>
    </row>
    <row r="7523">
      <c r="A7523">
        <v>20048</v>
      </c>
      <c r="B7523" t="str">
        <v>2020-07-27</v>
      </c>
      <c r="C7523" t="str">
        <v>Afternoon</v>
      </c>
      <c r="D7523">
        <v>13</v>
      </c>
      <c r="E7523" t="str">
        <f>IF(MOD(D7523,2)=0,"EVEN","ODD")</f>
        <v>ODD</v>
      </c>
      <c r="F7523" t="str">
        <f>IF(D7523&lt;=18,"LOW (1-18)","HIGH (19-36)")</f>
        <v>LOW (1-18)</v>
      </c>
      <c r="G7523">
        <f>INT((D7523-1)/6)+1</f>
        <v>3</v>
      </c>
      <c r="H7523">
        <f>MOD(D7523-1,6)+1</f>
        <v>1</v>
      </c>
      <c r="I7523">
        <f>37-D7523</f>
        <v>24</v>
      </c>
      <c r="J7523">
        <f>ABS(D7523-D7524)</f>
        <v>22</v>
      </c>
      <c r="K7523">
        <f>AVERAGE(D7523:D7527)</f>
        <v>13</v>
      </c>
      <c r="L7523">
        <f>AVERAGE(D7523:D7542)</f>
        <v>13</v>
      </c>
      <c r="M7523">
        <f>K7523-L7523</f>
        <v>0</v>
      </c>
      <c r="N7523" t="str">
        <f>IF(K7523&gt;L7523,"HIGH ZONE BIAS",IF(K7523&lt;L7523,"LOW ZONE BIAS","EQUILIBRIUM"))</f>
        <v>EQUILIBRIUM</v>
      </c>
    </row>
    <row r="7524">
      <c r="A7524">
        <v>20047</v>
      </c>
      <c r="B7524" t="str">
        <v>2020-07-27</v>
      </c>
      <c r="C7524" t="str">
        <v>Midday</v>
      </c>
      <c r="D7524">
        <v>35</v>
      </c>
      <c r="E7524" t="str">
        <f>IF(MOD(D7524,2)=0,"EVEN","ODD")</f>
        <v>ODD</v>
      </c>
      <c r="F7524" t="str">
        <f>IF(D7524&lt;=18,"LOW (1-18)","HIGH (19-36)")</f>
        <v>HIGH (19-36)</v>
      </c>
      <c r="G7524">
        <f>INT((D7524-1)/6)+1</f>
        <v>6</v>
      </c>
      <c r="H7524">
        <f>MOD(D7524-1,6)+1</f>
        <v>5</v>
      </c>
      <c r="I7524">
        <f>37-D7524</f>
        <v>2</v>
      </c>
      <c r="J7524">
        <f>ABS(D7524-D7525)</f>
        <v>19</v>
      </c>
      <c r="K7524">
        <f>AVERAGE(D7524:D7528)</f>
        <v>35</v>
      </c>
      <c r="L7524">
        <f>AVERAGE(D7524:D7543)</f>
        <v>35</v>
      </c>
      <c r="M7524">
        <f>K7524-L7524</f>
        <v>0</v>
      </c>
      <c r="N7524" t="str">
        <f>IF(K7524&gt;L7524,"HIGH ZONE BIAS",IF(K7524&lt;L7524,"LOW ZONE BIAS","EQUILIBRIUM"))</f>
        <v>EQUILIBRIUM</v>
      </c>
    </row>
    <row r="7525">
      <c r="A7525">
        <v>20046</v>
      </c>
      <c r="B7525" t="str">
        <v>2020-07-27</v>
      </c>
      <c r="C7525" t="str">
        <v>Morning</v>
      </c>
      <c r="D7525">
        <v>16</v>
      </c>
      <c r="E7525" t="str">
        <f>IF(MOD(D7525,2)=0,"EVEN","ODD")</f>
        <v>EVEN</v>
      </c>
      <c r="F7525" t="str">
        <f>IF(D7525&lt;=18,"LOW (1-18)","HIGH (19-36)")</f>
        <v>LOW (1-18)</v>
      </c>
      <c r="G7525">
        <f>INT((D7525-1)/6)+1</f>
        <v>3</v>
      </c>
      <c r="H7525">
        <f>MOD(D7525-1,6)+1</f>
        <v>4</v>
      </c>
      <c r="I7525">
        <f>37-D7525</f>
        <v>21</v>
      </c>
      <c r="J7525">
        <f>ABS(D7525-D7526)</f>
        <v>13</v>
      </c>
      <c r="K7525">
        <f>AVERAGE(D7525:D7529)</f>
        <v>16</v>
      </c>
      <c r="L7525">
        <f>AVERAGE(D7525:D7544)</f>
        <v>16</v>
      </c>
      <c r="M7525">
        <f>K7525-L7525</f>
        <v>0</v>
      </c>
      <c r="N7525" t="str">
        <f>IF(K7525&gt;L7525,"HIGH ZONE BIAS",IF(K7525&lt;L7525,"LOW ZONE BIAS","EQUILIBRIUM"))</f>
        <v>EQUILIBRIUM</v>
      </c>
    </row>
    <row r="7526">
      <c r="A7526">
        <v>20045</v>
      </c>
      <c r="B7526" t="str">
        <v>2020-07-25</v>
      </c>
      <c r="C7526" t="str">
        <v>Evening</v>
      </c>
      <c r="D7526">
        <v>3</v>
      </c>
      <c r="E7526" t="str">
        <f>IF(MOD(D7526,2)=0,"EVEN","ODD")</f>
        <v>ODD</v>
      </c>
      <c r="F7526" t="str">
        <f>IF(D7526&lt;=18,"LOW (1-18)","HIGH (19-36)")</f>
        <v>LOW (1-18)</v>
      </c>
      <c r="G7526">
        <f>INT((D7526-1)/6)+1</f>
        <v>1</v>
      </c>
      <c r="H7526">
        <f>MOD(D7526-1,6)+1</f>
        <v>3</v>
      </c>
      <c r="I7526">
        <f>37-D7526</f>
        <v>34</v>
      </c>
      <c r="J7526">
        <f>ABS(D7526-D7527)</f>
        <v>20</v>
      </c>
      <c r="K7526">
        <f>AVERAGE(D7526:D7530)</f>
        <v>3</v>
      </c>
      <c r="L7526">
        <f>AVERAGE(D7526:D7545)</f>
        <v>3</v>
      </c>
      <c r="M7526">
        <f>K7526-L7526</f>
        <v>0</v>
      </c>
      <c r="N7526" t="str">
        <f>IF(K7526&gt;L7526,"HIGH ZONE BIAS",IF(K7526&lt;L7526,"LOW ZONE BIAS","EQUILIBRIUM"))</f>
        <v>EQUILIBRIUM</v>
      </c>
    </row>
    <row r="7527">
      <c r="A7527">
        <v>20044</v>
      </c>
      <c r="B7527" t="str">
        <v>2020-07-25</v>
      </c>
      <c r="C7527" t="str">
        <v>Afternoon</v>
      </c>
      <c r="D7527">
        <v>23</v>
      </c>
      <c r="E7527" t="str">
        <f>IF(MOD(D7527,2)=0,"EVEN","ODD")</f>
        <v>ODD</v>
      </c>
      <c r="F7527" t="str">
        <f>IF(D7527&lt;=18,"LOW (1-18)","HIGH (19-36)")</f>
        <v>HIGH (19-36)</v>
      </c>
      <c r="G7527">
        <f>INT((D7527-1)/6)+1</f>
        <v>4</v>
      </c>
      <c r="H7527">
        <f>MOD(D7527-1,6)+1</f>
        <v>5</v>
      </c>
      <c r="I7527">
        <f>37-D7527</f>
        <v>14</v>
      </c>
      <c r="J7527">
        <f>ABS(D7527-D7528)</f>
        <v>10</v>
      </c>
      <c r="K7527">
        <f>AVERAGE(D7527:D7531)</f>
        <v>23</v>
      </c>
      <c r="L7527">
        <f>AVERAGE(D7527:D7546)</f>
        <v>23</v>
      </c>
      <c r="M7527">
        <f>K7527-L7527</f>
        <v>0</v>
      </c>
      <c r="N7527" t="str">
        <f>IF(K7527&gt;L7527,"HIGH ZONE BIAS",IF(K7527&lt;L7527,"LOW ZONE BIAS","EQUILIBRIUM"))</f>
        <v>EQUILIBRIUM</v>
      </c>
    </row>
    <row r="7528">
      <c r="A7528">
        <v>20043</v>
      </c>
      <c r="B7528" t="str">
        <v>2020-07-25</v>
      </c>
      <c r="C7528" t="str">
        <v>Midday</v>
      </c>
      <c r="D7528">
        <v>33</v>
      </c>
      <c r="E7528" t="str">
        <f>IF(MOD(D7528,2)=0,"EVEN","ODD")</f>
        <v>ODD</v>
      </c>
      <c r="F7528" t="str">
        <f>IF(D7528&lt;=18,"LOW (1-18)","HIGH (19-36)")</f>
        <v>HIGH (19-36)</v>
      </c>
      <c r="G7528">
        <f>INT((D7528-1)/6)+1</f>
        <v>6</v>
      </c>
      <c r="H7528">
        <f>MOD(D7528-1,6)+1</f>
        <v>3</v>
      </c>
      <c r="I7528">
        <f>37-D7528</f>
        <v>4</v>
      </c>
      <c r="J7528">
        <f>ABS(D7528-D7529)</f>
        <v>23</v>
      </c>
      <c r="K7528">
        <f>AVERAGE(D7528:D7532)</f>
        <v>33</v>
      </c>
      <c r="L7528">
        <f>AVERAGE(D7528:D7547)</f>
        <v>33</v>
      </c>
      <c r="M7528">
        <f>K7528-L7528</f>
        <v>0</v>
      </c>
      <c r="N7528" t="str">
        <f>IF(K7528&gt;L7528,"HIGH ZONE BIAS",IF(K7528&lt;L7528,"LOW ZONE BIAS","EQUILIBRIUM"))</f>
        <v>EQUILIBRIUM</v>
      </c>
    </row>
    <row r="7529">
      <c r="A7529">
        <v>20042</v>
      </c>
      <c r="B7529" t="str">
        <v>2020-07-25</v>
      </c>
      <c r="C7529" t="str">
        <v>Morning</v>
      </c>
      <c r="D7529">
        <v>10</v>
      </c>
      <c r="E7529" t="str">
        <f>IF(MOD(D7529,2)=0,"EVEN","ODD")</f>
        <v>EVEN</v>
      </c>
      <c r="F7529" t="str">
        <f>IF(D7529&lt;=18,"LOW (1-18)","HIGH (19-36)")</f>
        <v>LOW (1-18)</v>
      </c>
      <c r="G7529">
        <f>INT((D7529-1)/6)+1</f>
        <v>2</v>
      </c>
      <c r="H7529">
        <f>MOD(D7529-1,6)+1</f>
        <v>4</v>
      </c>
      <c r="I7529">
        <f>37-D7529</f>
        <v>27</v>
      </c>
      <c r="J7529">
        <f>ABS(D7529-D7530)</f>
        <v>21</v>
      </c>
      <c r="K7529">
        <f>AVERAGE(D7529:D7533)</f>
        <v>10</v>
      </c>
      <c r="L7529">
        <f>AVERAGE(D7529:D7548)</f>
        <v>10</v>
      </c>
      <c r="M7529">
        <f>K7529-L7529</f>
        <v>0</v>
      </c>
      <c r="N7529" t="str">
        <f>IF(K7529&gt;L7529,"HIGH ZONE BIAS",IF(K7529&lt;L7529,"LOW ZONE BIAS","EQUILIBRIUM"))</f>
        <v>EQUILIBRIUM</v>
      </c>
    </row>
    <row r="7530">
      <c r="A7530">
        <v>20041</v>
      </c>
      <c r="B7530" t="str">
        <v>2020-07-24</v>
      </c>
      <c r="C7530" t="str">
        <v>Evening</v>
      </c>
      <c r="D7530">
        <v>31</v>
      </c>
      <c r="E7530" t="str">
        <f>IF(MOD(D7530,2)=0,"EVEN","ODD")</f>
        <v>ODD</v>
      </c>
      <c r="F7530" t="str">
        <f>IF(D7530&lt;=18,"LOW (1-18)","HIGH (19-36)")</f>
        <v>HIGH (19-36)</v>
      </c>
      <c r="G7530">
        <f>INT((D7530-1)/6)+1</f>
        <v>6</v>
      </c>
      <c r="H7530">
        <f>MOD(D7530-1,6)+1</f>
        <v>1</v>
      </c>
      <c r="I7530">
        <f>37-D7530</f>
        <v>6</v>
      </c>
      <c r="J7530">
        <f>ABS(D7530-D7531)</f>
        <v>5</v>
      </c>
      <c r="K7530">
        <f>AVERAGE(D7530:D7534)</f>
        <v>31</v>
      </c>
      <c r="L7530">
        <f>AVERAGE(D7530:D7549)</f>
        <v>31</v>
      </c>
      <c r="M7530">
        <f>K7530-L7530</f>
        <v>0</v>
      </c>
      <c r="N7530" t="str">
        <f>IF(K7530&gt;L7530,"HIGH ZONE BIAS",IF(K7530&lt;L7530,"LOW ZONE BIAS","EQUILIBRIUM"))</f>
        <v>EQUILIBRIUM</v>
      </c>
    </row>
    <row r="7531">
      <c r="A7531">
        <v>20040</v>
      </c>
      <c r="B7531" t="str">
        <v>2020-07-24</v>
      </c>
      <c r="C7531" t="str">
        <v>Afternoon</v>
      </c>
      <c r="D7531">
        <v>36</v>
      </c>
      <c r="E7531" t="str">
        <f>IF(MOD(D7531,2)=0,"EVEN","ODD")</f>
        <v>EVEN</v>
      </c>
      <c r="F7531" t="str">
        <f>IF(D7531&lt;=18,"LOW (1-18)","HIGH (19-36)")</f>
        <v>HIGH (19-36)</v>
      </c>
      <c r="G7531">
        <f>INT((D7531-1)/6)+1</f>
        <v>6</v>
      </c>
      <c r="H7531">
        <f>MOD(D7531-1,6)+1</f>
        <v>6</v>
      </c>
      <c r="I7531">
        <f>37-D7531</f>
        <v>1</v>
      </c>
      <c r="J7531">
        <f>ABS(D7531-D7532)</f>
        <v>3</v>
      </c>
      <c r="K7531">
        <f>AVERAGE(D7531:D7535)</f>
        <v>36</v>
      </c>
      <c r="L7531">
        <f>AVERAGE(D7531:D7550)</f>
        <v>36</v>
      </c>
      <c r="M7531">
        <f>K7531-L7531</f>
        <v>0</v>
      </c>
      <c r="N7531" t="str">
        <f>IF(K7531&gt;L7531,"HIGH ZONE BIAS",IF(K7531&lt;L7531,"LOW ZONE BIAS","EQUILIBRIUM"))</f>
        <v>EQUILIBRIUM</v>
      </c>
    </row>
    <row r="7532">
      <c r="A7532">
        <v>20039</v>
      </c>
      <c r="B7532" t="str">
        <v>2020-07-24</v>
      </c>
      <c r="C7532" t="str">
        <v>Midday</v>
      </c>
      <c r="D7532">
        <v>33</v>
      </c>
      <c r="E7532" t="str">
        <f>IF(MOD(D7532,2)=0,"EVEN","ODD")</f>
        <v>ODD</v>
      </c>
      <c r="F7532" t="str">
        <f>IF(D7532&lt;=18,"LOW (1-18)","HIGH (19-36)")</f>
        <v>HIGH (19-36)</v>
      </c>
      <c r="G7532">
        <f>INT((D7532-1)/6)+1</f>
        <v>6</v>
      </c>
      <c r="H7532">
        <f>MOD(D7532-1,6)+1</f>
        <v>3</v>
      </c>
      <c r="I7532">
        <f>37-D7532</f>
        <v>4</v>
      </c>
      <c r="J7532">
        <f>ABS(D7532-D7533)</f>
        <v>2</v>
      </c>
      <c r="K7532">
        <f>AVERAGE(D7532:D7536)</f>
        <v>33</v>
      </c>
      <c r="L7532">
        <f>AVERAGE(D7532:D7551)</f>
        <v>33</v>
      </c>
      <c r="M7532">
        <f>K7532-L7532</f>
        <v>0</v>
      </c>
      <c r="N7532" t="str">
        <f>IF(K7532&gt;L7532,"HIGH ZONE BIAS",IF(K7532&lt;L7532,"LOW ZONE BIAS","EQUILIBRIUM"))</f>
        <v>EQUILIBRIUM</v>
      </c>
    </row>
    <row r="7533">
      <c r="A7533">
        <v>20038</v>
      </c>
      <c r="B7533" t="str">
        <v>2020-07-24</v>
      </c>
      <c r="C7533" t="str">
        <v>Morning</v>
      </c>
      <c r="D7533">
        <v>31</v>
      </c>
      <c r="E7533" t="str">
        <f>IF(MOD(D7533,2)=0,"EVEN","ODD")</f>
        <v>ODD</v>
      </c>
      <c r="F7533" t="str">
        <f>IF(D7533&lt;=18,"LOW (1-18)","HIGH (19-36)")</f>
        <v>HIGH (19-36)</v>
      </c>
      <c r="G7533">
        <f>INT((D7533-1)/6)+1</f>
        <v>6</v>
      </c>
      <c r="H7533">
        <f>MOD(D7533-1,6)+1</f>
        <v>1</v>
      </c>
      <c r="I7533">
        <f>37-D7533</f>
        <v>6</v>
      </c>
      <c r="J7533">
        <f>ABS(D7533-D7534)</f>
        <v>12</v>
      </c>
      <c r="K7533">
        <f>AVERAGE(D7533:D7537)</f>
        <v>31</v>
      </c>
      <c r="L7533">
        <f>AVERAGE(D7533:D7552)</f>
        <v>31</v>
      </c>
      <c r="M7533">
        <f>K7533-L7533</f>
        <v>0</v>
      </c>
      <c r="N7533" t="str">
        <f>IF(K7533&gt;L7533,"HIGH ZONE BIAS",IF(K7533&lt;L7533,"LOW ZONE BIAS","EQUILIBRIUM"))</f>
        <v>EQUILIBRIUM</v>
      </c>
    </row>
    <row r="7534">
      <c r="A7534">
        <v>20037</v>
      </c>
      <c r="B7534" t="str">
        <v>2020-07-23</v>
      </c>
      <c r="C7534" t="str">
        <v>Evening</v>
      </c>
      <c r="D7534">
        <v>19</v>
      </c>
      <c r="E7534" t="str">
        <f>IF(MOD(D7534,2)=0,"EVEN","ODD")</f>
        <v>ODD</v>
      </c>
      <c r="F7534" t="str">
        <f>IF(D7534&lt;=18,"LOW (1-18)","HIGH (19-36)")</f>
        <v>HIGH (19-36)</v>
      </c>
      <c r="G7534">
        <f>INT((D7534-1)/6)+1</f>
        <v>4</v>
      </c>
      <c r="H7534">
        <f>MOD(D7534-1,6)+1</f>
        <v>1</v>
      </c>
      <c r="I7534">
        <f>37-D7534</f>
        <v>18</v>
      </c>
      <c r="J7534">
        <f>ABS(D7534-D7535)</f>
        <v>17</v>
      </c>
      <c r="K7534">
        <f>AVERAGE(D7534:D7538)</f>
        <v>19</v>
      </c>
      <c r="L7534">
        <f>AVERAGE(D7534:D7553)</f>
        <v>19</v>
      </c>
      <c r="M7534">
        <f>K7534-L7534</f>
        <v>0</v>
      </c>
      <c r="N7534" t="str">
        <f>IF(K7534&gt;L7534,"HIGH ZONE BIAS",IF(K7534&lt;L7534,"LOW ZONE BIAS","EQUILIBRIUM"))</f>
        <v>EQUILIBRIUM</v>
      </c>
    </row>
    <row r="7535">
      <c r="A7535">
        <v>20036</v>
      </c>
      <c r="B7535" t="str">
        <v>2020-07-23</v>
      </c>
      <c r="C7535" t="str">
        <v>Afternoon</v>
      </c>
      <c r="D7535">
        <v>36</v>
      </c>
      <c r="E7535" t="str">
        <f>IF(MOD(D7535,2)=0,"EVEN","ODD")</f>
        <v>EVEN</v>
      </c>
      <c r="F7535" t="str">
        <f>IF(D7535&lt;=18,"LOW (1-18)","HIGH (19-36)")</f>
        <v>HIGH (19-36)</v>
      </c>
      <c r="G7535">
        <f>INT((D7535-1)/6)+1</f>
        <v>6</v>
      </c>
      <c r="H7535">
        <f>MOD(D7535-1,6)+1</f>
        <v>6</v>
      </c>
      <c r="I7535">
        <f>37-D7535</f>
        <v>1</v>
      </c>
      <c r="J7535">
        <f>ABS(D7535-D7536)</f>
        <v>13</v>
      </c>
      <c r="K7535">
        <f>AVERAGE(D7535:D7539)</f>
        <v>36</v>
      </c>
      <c r="L7535">
        <f>AVERAGE(D7535:D7554)</f>
        <v>36</v>
      </c>
      <c r="M7535">
        <f>K7535-L7535</f>
        <v>0</v>
      </c>
      <c r="N7535" t="str">
        <f>IF(K7535&gt;L7535,"HIGH ZONE BIAS",IF(K7535&lt;L7535,"LOW ZONE BIAS","EQUILIBRIUM"))</f>
        <v>EQUILIBRIUM</v>
      </c>
    </row>
    <row r="7536">
      <c r="A7536">
        <v>20035</v>
      </c>
      <c r="B7536" t="str">
        <v>2020-07-23</v>
      </c>
      <c r="C7536" t="str">
        <v>Midday</v>
      </c>
      <c r="D7536">
        <v>23</v>
      </c>
      <c r="E7536" t="str">
        <f>IF(MOD(D7536,2)=0,"EVEN","ODD")</f>
        <v>ODD</v>
      </c>
      <c r="F7536" t="str">
        <f>IF(D7536&lt;=18,"LOW (1-18)","HIGH (19-36)")</f>
        <v>HIGH (19-36)</v>
      </c>
      <c r="G7536">
        <f>INT((D7536-1)/6)+1</f>
        <v>4</v>
      </c>
      <c r="H7536">
        <f>MOD(D7536-1,6)+1</f>
        <v>5</v>
      </c>
      <c r="I7536">
        <f>37-D7536</f>
        <v>14</v>
      </c>
      <c r="J7536">
        <f>ABS(D7536-D7537)</f>
        <v>19</v>
      </c>
      <c r="K7536">
        <f>AVERAGE(D7536:D7540)</f>
        <v>23</v>
      </c>
      <c r="L7536">
        <f>AVERAGE(D7536:D7555)</f>
        <v>23</v>
      </c>
      <c r="M7536">
        <f>K7536-L7536</f>
        <v>0</v>
      </c>
      <c r="N7536" t="str">
        <f>IF(K7536&gt;L7536,"HIGH ZONE BIAS",IF(K7536&lt;L7536,"LOW ZONE BIAS","EQUILIBRIUM"))</f>
        <v>EQUILIBRIUM</v>
      </c>
    </row>
    <row r="7537">
      <c r="A7537">
        <v>20034</v>
      </c>
      <c r="B7537" t="str">
        <v>2020-07-23</v>
      </c>
      <c r="C7537" t="str">
        <v>Morning</v>
      </c>
      <c r="D7537">
        <v>4</v>
      </c>
      <c r="E7537" t="str">
        <f>IF(MOD(D7537,2)=0,"EVEN","ODD")</f>
        <v>EVEN</v>
      </c>
      <c r="F7537" t="str">
        <f>IF(D7537&lt;=18,"LOW (1-18)","HIGH (19-36)")</f>
        <v>LOW (1-18)</v>
      </c>
      <c r="G7537">
        <f>INT((D7537-1)/6)+1</f>
        <v>1</v>
      </c>
      <c r="H7537">
        <f>MOD(D7537-1,6)+1</f>
        <v>4</v>
      </c>
      <c r="I7537">
        <f>37-D7537</f>
        <v>33</v>
      </c>
      <c r="J7537">
        <f>ABS(D7537-D7538)</f>
        <v>17</v>
      </c>
      <c r="K7537">
        <f>AVERAGE(D7537:D7541)</f>
        <v>4</v>
      </c>
      <c r="L7537">
        <f>AVERAGE(D7537:D7556)</f>
        <v>4</v>
      </c>
      <c r="M7537">
        <f>K7537-L7537</f>
        <v>0</v>
      </c>
      <c r="N7537" t="str">
        <f>IF(K7537&gt;L7537,"HIGH ZONE BIAS",IF(K7537&lt;L7537,"LOW ZONE BIAS","EQUILIBRIUM"))</f>
        <v>EQUILIBRIUM</v>
      </c>
    </row>
    <row r="7538">
      <c r="A7538">
        <v>20033</v>
      </c>
      <c r="B7538" t="str">
        <v>2020-07-22</v>
      </c>
      <c r="C7538" t="str">
        <v>Evening</v>
      </c>
      <c r="D7538">
        <v>21</v>
      </c>
      <c r="E7538" t="str">
        <f>IF(MOD(D7538,2)=0,"EVEN","ODD")</f>
        <v>ODD</v>
      </c>
      <c r="F7538" t="str">
        <f>IF(D7538&lt;=18,"LOW (1-18)","HIGH (19-36)")</f>
        <v>HIGH (19-36)</v>
      </c>
      <c r="G7538">
        <f>INT((D7538-1)/6)+1</f>
        <v>4</v>
      </c>
      <c r="H7538">
        <f>MOD(D7538-1,6)+1</f>
        <v>3</v>
      </c>
      <c r="I7538">
        <f>37-D7538</f>
        <v>16</v>
      </c>
      <c r="J7538">
        <f>ABS(D7538-D7539)</f>
        <v>11</v>
      </c>
      <c r="K7538">
        <f>AVERAGE(D7538:D7542)</f>
        <v>21</v>
      </c>
      <c r="L7538">
        <f>AVERAGE(D7538:D7557)</f>
        <v>21</v>
      </c>
      <c r="M7538">
        <f>K7538-L7538</f>
        <v>0</v>
      </c>
      <c r="N7538" t="str">
        <f>IF(K7538&gt;L7538,"HIGH ZONE BIAS",IF(K7538&lt;L7538,"LOW ZONE BIAS","EQUILIBRIUM"))</f>
        <v>EQUILIBRIUM</v>
      </c>
    </row>
    <row r="7539">
      <c r="A7539">
        <v>20032</v>
      </c>
      <c r="B7539" t="str">
        <v>2020-07-22</v>
      </c>
      <c r="C7539" t="str">
        <v>Afternoon</v>
      </c>
      <c r="D7539">
        <v>32</v>
      </c>
      <c r="E7539" t="str">
        <f>IF(MOD(D7539,2)=0,"EVEN","ODD")</f>
        <v>EVEN</v>
      </c>
      <c r="F7539" t="str">
        <f>IF(D7539&lt;=18,"LOW (1-18)","HIGH (19-36)")</f>
        <v>HIGH (19-36)</v>
      </c>
      <c r="G7539">
        <f>INT((D7539-1)/6)+1</f>
        <v>6</v>
      </c>
      <c r="H7539">
        <f>MOD(D7539-1,6)+1</f>
        <v>2</v>
      </c>
      <c r="I7539">
        <f>37-D7539</f>
        <v>5</v>
      </c>
      <c r="J7539">
        <f>ABS(D7539-D7540)</f>
        <v>29</v>
      </c>
      <c r="K7539">
        <f>AVERAGE(D7539:D7543)</f>
        <v>32</v>
      </c>
      <c r="L7539">
        <f>AVERAGE(D7539:D7558)</f>
        <v>32</v>
      </c>
      <c r="M7539">
        <f>K7539-L7539</f>
        <v>0</v>
      </c>
      <c r="N7539" t="str">
        <f>IF(K7539&gt;L7539,"HIGH ZONE BIAS",IF(K7539&lt;L7539,"LOW ZONE BIAS","EQUILIBRIUM"))</f>
        <v>EQUILIBRIUM</v>
      </c>
    </row>
    <row r="7540">
      <c r="A7540">
        <v>20031</v>
      </c>
      <c r="B7540" t="str">
        <v>2020-07-22</v>
      </c>
      <c r="C7540" t="str">
        <v>Midday</v>
      </c>
      <c r="D7540">
        <v>3</v>
      </c>
      <c r="E7540" t="str">
        <f>IF(MOD(D7540,2)=0,"EVEN","ODD")</f>
        <v>ODD</v>
      </c>
      <c r="F7540" t="str">
        <f>IF(D7540&lt;=18,"LOW (1-18)","HIGH (19-36)")</f>
        <v>LOW (1-18)</v>
      </c>
      <c r="G7540">
        <f>INT((D7540-1)/6)+1</f>
        <v>1</v>
      </c>
      <c r="H7540">
        <f>MOD(D7540-1,6)+1</f>
        <v>3</v>
      </c>
      <c r="I7540">
        <f>37-D7540</f>
        <v>34</v>
      </c>
      <c r="J7540">
        <f>ABS(D7540-D7541)</f>
        <v>2</v>
      </c>
      <c r="K7540">
        <f>AVERAGE(D7540:D7544)</f>
        <v>3</v>
      </c>
      <c r="L7540">
        <f>AVERAGE(D7540:D7559)</f>
        <v>3</v>
      </c>
      <c r="M7540">
        <f>K7540-L7540</f>
        <v>0</v>
      </c>
      <c r="N7540" t="str">
        <f>IF(K7540&gt;L7540,"HIGH ZONE BIAS",IF(K7540&lt;L7540,"LOW ZONE BIAS","EQUILIBRIUM"))</f>
        <v>EQUILIBRIUM</v>
      </c>
    </row>
    <row r="7541">
      <c r="A7541">
        <v>20030</v>
      </c>
      <c r="B7541" t="str">
        <v>2020-07-22</v>
      </c>
      <c r="C7541" t="str">
        <v>Morning</v>
      </c>
      <c r="D7541">
        <v>5</v>
      </c>
      <c r="E7541" t="str">
        <f>IF(MOD(D7541,2)=0,"EVEN","ODD")</f>
        <v>ODD</v>
      </c>
      <c r="F7541" t="str">
        <f>IF(D7541&lt;=18,"LOW (1-18)","HIGH (19-36)")</f>
        <v>LOW (1-18)</v>
      </c>
      <c r="G7541">
        <f>INT((D7541-1)/6)+1</f>
        <v>1</v>
      </c>
      <c r="H7541">
        <f>MOD(D7541-1,6)+1</f>
        <v>5</v>
      </c>
      <c r="I7541">
        <f>37-D7541</f>
        <v>32</v>
      </c>
      <c r="J7541">
        <f>ABS(D7541-D7542)</f>
        <v>30</v>
      </c>
      <c r="K7541">
        <f>AVERAGE(D7541:D7545)</f>
        <v>5</v>
      </c>
      <c r="L7541">
        <f>AVERAGE(D7541:D7560)</f>
        <v>5</v>
      </c>
      <c r="M7541">
        <f>K7541-L7541</f>
        <v>0</v>
      </c>
      <c r="N7541" t="str">
        <f>IF(K7541&gt;L7541,"HIGH ZONE BIAS",IF(K7541&lt;L7541,"LOW ZONE BIAS","EQUILIBRIUM"))</f>
        <v>EQUILIBRIUM</v>
      </c>
    </row>
    <row r="7542">
      <c r="A7542">
        <v>20029</v>
      </c>
      <c r="B7542" t="str">
        <v>2020-07-21</v>
      </c>
      <c r="C7542" t="str">
        <v>Evening</v>
      </c>
      <c r="D7542">
        <v>35</v>
      </c>
      <c r="E7542" t="str">
        <f>IF(MOD(D7542,2)=0,"EVEN","ODD")</f>
        <v>ODD</v>
      </c>
      <c r="F7542" t="str">
        <f>IF(D7542&lt;=18,"LOW (1-18)","HIGH (19-36)")</f>
        <v>HIGH (19-36)</v>
      </c>
      <c r="G7542">
        <f>INT((D7542-1)/6)+1</f>
        <v>6</v>
      </c>
      <c r="H7542">
        <f>MOD(D7542-1,6)+1</f>
        <v>5</v>
      </c>
      <c r="I7542">
        <f>37-D7542</f>
        <v>2</v>
      </c>
      <c r="J7542">
        <f>ABS(D7542-D7543)</f>
        <v>30</v>
      </c>
      <c r="K7542">
        <f>AVERAGE(D7542:D7546)</f>
        <v>35</v>
      </c>
      <c r="L7542">
        <f>AVERAGE(D7542:D7561)</f>
        <v>35</v>
      </c>
      <c r="M7542">
        <f>K7542-L7542</f>
        <v>0</v>
      </c>
      <c r="N7542" t="str">
        <f>IF(K7542&gt;L7542,"HIGH ZONE BIAS",IF(K7542&lt;L7542,"LOW ZONE BIAS","EQUILIBRIUM"))</f>
        <v>EQUILIBRIUM</v>
      </c>
    </row>
    <row r="7543">
      <c r="A7543">
        <v>20028</v>
      </c>
      <c r="B7543" t="str">
        <v>2020-07-21</v>
      </c>
      <c r="C7543" t="str">
        <v>Afternoon</v>
      </c>
      <c r="D7543">
        <v>5</v>
      </c>
      <c r="E7543" t="str">
        <f>IF(MOD(D7543,2)=0,"EVEN","ODD")</f>
        <v>ODD</v>
      </c>
      <c r="F7543" t="str">
        <f>IF(D7543&lt;=18,"LOW (1-18)","HIGH (19-36)")</f>
        <v>LOW (1-18)</v>
      </c>
      <c r="G7543">
        <f>INT((D7543-1)/6)+1</f>
        <v>1</v>
      </c>
      <c r="H7543">
        <f>MOD(D7543-1,6)+1</f>
        <v>5</v>
      </c>
      <c r="I7543">
        <f>37-D7543</f>
        <v>32</v>
      </c>
      <c r="J7543">
        <f>ABS(D7543-D7544)</f>
        <v>13</v>
      </c>
      <c r="K7543">
        <f>AVERAGE(D7543:D7547)</f>
        <v>5</v>
      </c>
      <c r="L7543">
        <f>AVERAGE(D7543:D7562)</f>
        <v>5</v>
      </c>
      <c r="M7543">
        <f>K7543-L7543</f>
        <v>0</v>
      </c>
      <c r="N7543" t="str">
        <f>IF(K7543&gt;L7543,"HIGH ZONE BIAS",IF(K7543&lt;L7543,"LOW ZONE BIAS","EQUILIBRIUM"))</f>
        <v>EQUILIBRIUM</v>
      </c>
    </row>
    <row r="7544">
      <c r="A7544">
        <v>20027</v>
      </c>
      <c r="B7544" t="str">
        <v>2020-07-21</v>
      </c>
      <c r="C7544" t="str">
        <v>Midday</v>
      </c>
      <c r="D7544">
        <v>18</v>
      </c>
      <c r="E7544" t="str">
        <f>IF(MOD(D7544,2)=0,"EVEN","ODD")</f>
        <v>EVEN</v>
      </c>
      <c r="F7544" t="str">
        <f>IF(D7544&lt;=18,"LOW (1-18)","HIGH (19-36)")</f>
        <v>LOW (1-18)</v>
      </c>
      <c r="G7544">
        <f>INT((D7544-1)/6)+1</f>
        <v>3</v>
      </c>
      <c r="H7544">
        <f>MOD(D7544-1,6)+1</f>
        <v>6</v>
      </c>
      <c r="I7544">
        <f>37-D7544</f>
        <v>19</v>
      </c>
      <c r="J7544">
        <f>ABS(D7544-D7545)</f>
        <v>18</v>
      </c>
      <c r="K7544">
        <f>AVERAGE(D7544:D7548)</f>
        <v>18</v>
      </c>
      <c r="L7544">
        <f>AVERAGE(D7544:D7563)</f>
        <v>18</v>
      </c>
      <c r="M7544">
        <f>K7544-L7544</f>
        <v>0</v>
      </c>
      <c r="N7544" t="str">
        <f>IF(K7544&gt;L7544,"HIGH ZONE BIAS",IF(K7544&lt;L7544,"LOW ZONE BIAS","EQUILIBRIUM"))</f>
        <v>EQUILIBRIUM</v>
      </c>
    </row>
    <row r="7545">
      <c r="A7545">
        <v>20026</v>
      </c>
      <c r="B7545" t="str">
        <v>2020-07-21</v>
      </c>
      <c r="C7545" t="str">
        <v>Morning</v>
      </c>
      <c r="D7545">
        <v>36</v>
      </c>
      <c r="E7545" t="str">
        <f>IF(MOD(D7545,2)=0,"EVEN","ODD")</f>
        <v>EVEN</v>
      </c>
      <c r="F7545" t="str">
        <f>IF(D7545&lt;=18,"LOW (1-18)","HIGH (19-36)")</f>
        <v>HIGH (19-36)</v>
      </c>
      <c r="G7545">
        <f>INT((D7545-1)/6)+1</f>
        <v>6</v>
      </c>
      <c r="H7545">
        <f>MOD(D7545-1,6)+1</f>
        <v>6</v>
      </c>
      <c r="I7545">
        <f>37-D7545</f>
        <v>1</v>
      </c>
      <c r="J7545">
        <f>ABS(D7545-D7546)</f>
        <v>19</v>
      </c>
      <c r="K7545">
        <f>AVERAGE(D7545:D7549)</f>
        <v>36</v>
      </c>
      <c r="L7545">
        <f>AVERAGE(D7545:D7564)</f>
        <v>36</v>
      </c>
      <c r="M7545">
        <f>K7545-L7545</f>
        <v>0</v>
      </c>
      <c r="N7545" t="str">
        <f>IF(K7545&gt;L7545,"HIGH ZONE BIAS",IF(K7545&lt;L7545,"LOW ZONE BIAS","EQUILIBRIUM"))</f>
        <v>EQUILIBRIUM</v>
      </c>
    </row>
    <row r="7546">
      <c r="A7546">
        <v>20025</v>
      </c>
      <c r="B7546" t="str">
        <v>2020-07-20</v>
      </c>
      <c r="C7546" t="str">
        <v>Evening</v>
      </c>
      <c r="D7546">
        <v>17</v>
      </c>
      <c r="E7546" t="str">
        <f>IF(MOD(D7546,2)=0,"EVEN","ODD")</f>
        <v>ODD</v>
      </c>
      <c r="F7546" t="str">
        <f>IF(D7546&lt;=18,"LOW (1-18)","HIGH (19-36)")</f>
        <v>LOW (1-18)</v>
      </c>
      <c r="G7546">
        <f>INT((D7546-1)/6)+1</f>
        <v>3</v>
      </c>
      <c r="H7546">
        <f>MOD(D7546-1,6)+1</f>
        <v>5</v>
      </c>
      <c r="I7546">
        <f>37-D7546</f>
        <v>20</v>
      </c>
      <c r="J7546">
        <f>ABS(D7546-D7547)</f>
        <v>16</v>
      </c>
      <c r="K7546">
        <f>AVERAGE(D7546:D7550)</f>
        <v>17</v>
      </c>
      <c r="L7546">
        <f>AVERAGE(D7546:D7565)</f>
        <v>17</v>
      </c>
      <c r="M7546">
        <f>K7546-L7546</f>
        <v>0</v>
      </c>
      <c r="N7546" t="str">
        <f>IF(K7546&gt;L7546,"HIGH ZONE BIAS",IF(K7546&lt;L7546,"LOW ZONE BIAS","EQUILIBRIUM"))</f>
        <v>EQUILIBRIUM</v>
      </c>
    </row>
    <row r="7547">
      <c r="A7547">
        <v>20024</v>
      </c>
      <c r="B7547" t="str">
        <v>2020-07-20</v>
      </c>
      <c r="C7547" t="str">
        <v>Afternoon</v>
      </c>
      <c r="D7547">
        <v>33</v>
      </c>
      <c r="E7547" t="str">
        <f>IF(MOD(D7547,2)=0,"EVEN","ODD")</f>
        <v>ODD</v>
      </c>
      <c r="F7547" t="str">
        <f>IF(D7547&lt;=18,"LOW (1-18)","HIGH (19-36)")</f>
        <v>HIGH (19-36)</v>
      </c>
      <c r="G7547">
        <f>INT((D7547-1)/6)+1</f>
        <v>6</v>
      </c>
      <c r="H7547">
        <f>MOD(D7547-1,6)+1</f>
        <v>3</v>
      </c>
      <c r="I7547">
        <f>37-D7547</f>
        <v>4</v>
      </c>
      <c r="J7547">
        <f>ABS(D7547-D7548)</f>
        <v>28</v>
      </c>
      <c r="K7547">
        <f>AVERAGE(D7547:D7551)</f>
        <v>33</v>
      </c>
      <c r="L7547">
        <f>AVERAGE(D7547:D7566)</f>
        <v>33</v>
      </c>
      <c r="M7547">
        <f>K7547-L7547</f>
        <v>0</v>
      </c>
      <c r="N7547" t="str">
        <f>IF(K7547&gt;L7547,"HIGH ZONE BIAS",IF(K7547&lt;L7547,"LOW ZONE BIAS","EQUILIBRIUM"))</f>
        <v>EQUILIBRIUM</v>
      </c>
    </row>
    <row r="7548">
      <c r="A7548">
        <v>20023</v>
      </c>
      <c r="B7548" t="str">
        <v>2020-07-20</v>
      </c>
      <c r="C7548" t="str">
        <v>Midday</v>
      </c>
      <c r="D7548">
        <v>5</v>
      </c>
      <c r="E7548" t="str">
        <f>IF(MOD(D7548,2)=0,"EVEN","ODD")</f>
        <v>ODD</v>
      </c>
      <c r="F7548" t="str">
        <f>IF(D7548&lt;=18,"LOW (1-18)","HIGH (19-36)")</f>
        <v>LOW (1-18)</v>
      </c>
      <c r="G7548">
        <f>INT((D7548-1)/6)+1</f>
        <v>1</v>
      </c>
      <c r="H7548">
        <f>MOD(D7548-1,6)+1</f>
        <v>5</v>
      </c>
      <c r="I7548">
        <f>37-D7548</f>
        <v>32</v>
      </c>
      <c r="J7548">
        <f>ABS(D7548-D7549)</f>
        <v>1</v>
      </c>
      <c r="K7548">
        <f>AVERAGE(D7548:D7552)</f>
        <v>5</v>
      </c>
      <c r="L7548">
        <f>AVERAGE(D7548:D7567)</f>
        <v>5</v>
      </c>
      <c r="M7548">
        <f>K7548-L7548</f>
        <v>0</v>
      </c>
      <c r="N7548" t="str">
        <f>IF(K7548&gt;L7548,"HIGH ZONE BIAS",IF(K7548&lt;L7548,"LOW ZONE BIAS","EQUILIBRIUM"))</f>
        <v>EQUILIBRIUM</v>
      </c>
    </row>
    <row r="7549">
      <c r="A7549">
        <v>20022</v>
      </c>
      <c r="B7549" t="str">
        <v>2020-07-20</v>
      </c>
      <c r="C7549" t="str">
        <v>Morning</v>
      </c>
      <c r="D7549">
        <v>6</v>
      </c>
      <c r="E7549" t="str">
        <f>IF(MOD(D7549,2)=0,"EVEN","ODD")</f>
        <v>EVEN</v>
      </c>
      <c r="F7549" t="str">
        <f>IF(D7549&lt;=18,"LOW (1-18)","HIGH (19-36)")</f>
        <v>LOW (1-18)</v>
      </c>
      <c r="G7549">
        <f>INT((D7549-1)/6)+1</f>
        <v>1</v>
      </c>
      <c r="H7549">
        <f>MOD(D7549-1,6)+1</f>
        <v>6</v>
      </c>
      <c r="I7549">
        <f>37-D7549</f>
        <v>31</v>
      </c>
      <c r="J7549">
        <f>ABS(D7549-D7550)</f>
        <v>3</v>
      </c>
      <c r="K7549">
        <f>AVERAGE(D7549:D7553)</f>
        <v>6</v>
      </c>
      <c r="L7549">
        <f>AVERAGE(D7549:D7568)</f>
        <v>6</v>
      </c>
      <c r="M7549">
        <f>K7549-L7549</f>
        <v>0</v>
      </c>
      <c r="N7549" t="str">
        <f>IF(K7549&gt;L7549,"HIGH ZONE BIAS",IF(K7549&lt;L7549,"LOW ZONE BIAS","EQUILIBRIUM"))</f>
        <v>EQUILIBRIUM</v>
      </c>
    </row>
    <row r="7550">
      <c r="A7550">
        <v>20021</v>
      </c>
      <c r="B7550" t="str">
        <v>2020-07-18</v>
      </c>
      <c r="C7550" t="str">
        <v>Evening</v>
      </c>
      <c r="D7550">
        <v>3</v>
      </c>
      <c r="E7550" t="str">
        <f>IF(MOD(D7550,2)=0,"EVEN","ODD")</f>
        <v>ODD</v>
      </c>
      <c r="F7550" t="str">
        <f>IF(D7550&lt;=18,"LOW (1-18)","HIGH (19-36)")</f>
        <v>LOW (1-18)</v>
      </c>
      <c r="G7550">
        <f>INT((D7550-1)/6)+1</f>
        <v>1</v>
      </c>
      <c r="H7550">
        <f>MOD(D7550-1,6)+1</f>
        <v>3</v>
      </c>
      <c r="I7550">
        <f>37-D7550</f>
        <v>34</v>
      </c>
      <c r="J7550">
        <f>ABS(D7550-D7551)</f>
        <v>1</v>
      </c>
      <c r="K7550">
        <f>AVERAGE(D7550:D7554)</f>
        <v>3</v>
      </c>
      <c r="L7550">
        <f>AVERAGE(D7550:D7569)</f>
        <v>3</v>
      </c>
      <c r="M7550">
        <f>K7550-L7550</f>
        <v>0</v>
      </c>
      <c r="N7550" t="str">
        <f>IF(K7550&gt;L7550,"HIGH ZONE BIAS",IF(K7550&lt;L7550,"LOW ZONE BIAS","EQUILIBRIUM"))</f>
        <v>EQUILIBRIUM</v>
      </c>
    </row>
    <row r="7551">
      <c r="A7551">
        <v>20020</v>
      </c>
      <c r="B7551" t="str">
        <v>2020-07-18</v>
      </c>
      <c r="C7551" t="str">
        <v>Afternoon</v>
      </c>
      <c r="D7551">
        <v>2</v>
      </c>
      <c r="E7551" t="str">
        <f>IF(MOD(D7551,2)=0,"EVEN","ODD")</f>
        <v>EVEN</v>
      </c>
      <c r="F7551" t="str">
        <f>IF(D7551&lt;=18,"LOW (1-18)","HIGH (19-36)")</f>
        <v>LOW (1-18)</v>
      </c>
      <c r="G7551">
        <f>INT((D7551-1)/6)+1</f>
        <v>1</v>
      </c>
      <c r="H7551">
        <f>MOD(D7551-1,6)+1</f>
        <v>2</v>
      </c>
      <c r="I7551">
        <f>37-D7551</f>
        <v>35</v>
      </c>
      <c r="J7551">
        <f>ABS(D7551-D7552)</f>
        <v>29</v>
      </c>
      <c r="K7551">
        <f>AVERAGE(D7551:D7555)</f>
        <v>2</v>
      </c>
      <c r="L7551">
        <f>AVERAGE(D7551:D7570)</f>
        <v>2</v>
      </c>
      <c r="M7551">
        <f>K7551-L7551</f>
        <v>0</v>
      </c>
      <c r="N7551" t="str">
        <f>IF(K7551&gt;L7551,"HIGH ZONE BIAS",IF(K7551&lt;L7551,"LOW ZONE BIAS","EQUILIBRIUM"))</f>
        <v>EQUILIBRIUM</v>
      </c>
    </row>
    <row r="7552">
      <c r="A7552">
        <v>20019</v>
      </c>
      <c r="B7552" t="str">
        <v>2020-07-18</v>
      </c>
      <c r="C7552" t="str">
        <v>Midday</v>
      </c>
      <c r="D7552">
        <v>31</v>
      </c>
      <c r="E7552" t="str">
        <f>IF(MOD(D7552,2)=0,"EVEN","ODD")</f>
        <v>ODD</v>
      </c>
      <c r="F7552" t="str">
        <f>IF(D7552&lt;=18,"LOW (1-18)","HIGH (19-36)")</f>
        <v>HIGH (19-36)</v>
      </c>
      <c r="G7552">
        <f>INT((D7552-1)/6)+1</f>
        <v>6</v>
      </c>
      <c r="H7552">
        <f>MOD(D7552-1,6)+1</f>
        <v>1</v>
      </c>
      <c r="I7552">
        <f>37-D7552</f>
        <v>6</v>
      </c>
      <c r="J7552">
        <f>ABS(D7552-D7553)</f>
        <v>18</v>
      </c>
      <c r="K7552">
        <f>AVERAGE(D7552:D7556)</f>
        <v>31</v>
      </c>
      <c r="L7552">
        <f>AVERAGE(D7552:D7571)</f>
        <v>31</v>
      </c>
      <c r="M7552">
        <f>K7552-L7552</f>
        <v>0</v>
      </c>
      <c r="N7552" t="str">
        <f>IF(K7552&gt;L7552,"HIGH ZONE BIAS",IF(K7552&lt;L7552,"LOW ZONE BIAS","EQUILIBRIUM"))</f>
        <v>EQUILIBRIUM</v>
      </c>
    </row>
    <row r="7553">
      <c r="A7553">
        <v>20018</v>
      </c>
      <c r="B7553" t="str">
        <v>2020-07-18</v>
      </c>
      <c r="C7553" t="str">
        <v>Morning</v>
      </c>
      <c r="D7553">
        <v>13</v>
      </c>
      <c r="E7553" t="str">
        <f>IF(MOD(D7553,2)=0,"EVEN","ODD")</f>
        <v>ODD</v>
      </c>
      <c r="F7553" t="str">
        <f>IF(D7553&lt;=18,"LOW (1-18)","HIGH (19-36)")</f>
        <v>LOW (1-18)</v>
      </c>
      <c r="G7553">
        <f>INT((D7553-1)/6)+1</f>
        <v>3</v>
      </c>
      <c r="H7553">
        <f>MOD(D7553-1,6)+1</f>
        <v>1</v>
      </c>
      <c r="I7553">
        <f>37-D7553</f>
        <v>24</v>
      </c>
      <c r="J7553">
        <f>ABS(D7553-D7554)</f>
        <v>9</v>
      </c>
      <c r="K7553">
        <f>AVERAGE(D7553:D7557)</f>
        <v>13</v>
      </c>
      <c r="L7553">
        <f>AVERAGE(D7553:D7572)</f>
        <v>13</v>
      </c>
      <c r="M7553">
        <f>K7553-L7553</f>
        <v>0</v>
      </c>
      <c r="N7553" t="str">
        <f>IF(K7553&gt;L7553,"HIGH ZONE BIAS",IF(K7553&lt;L7553,"LOW ZONE BIAS","EQUILIBRIUM"))</f>
        <v>EQUILIBRIUM</v>
      </c>
    </row>
    <row r="7554">
      <c r="A7554">
        <v>20017</v>
      </c>
      <c r="B7554" t="str">
        <v>2020-07-17</v>
      </c>
      <c r="C7554" t="str">
        <v>Evening</v>
      </c>
      <c r="D7554">
        <v>4</v>
      </c>
      <c r="E7554" t="str">
        <f>IF(MOD(D7554,2)=0,"EVEN","ODD")</f>
        <v>EVEN</v>
      </c>
      <c r="F7554" t="str">
        <f>IF(D7554&lt;=18,"LOW (1-18)","HIGH (19-36)")</f>
        <v>LOW (1-18)</v>
      </c>
      <c r="G7554">
        <f>INT((D7554-1)/6)+1</f>
        <v>1</v>
      </c>
      <c r="H7554">
        <f>MOD(D7554-1,6)+1</f>
        <v>4</v>
      </c>
      <c r="I7554">
        <f>37-D7554</f>
        <v>33</v>
      </c>
      <c r="J7554">
        <f>ABS(D7554-D7555)</f>
        <v>11</v>
      </c>
      <c r="K7554">
        <f>AVERAGE(D7554:D7558)</f>
        <v>4</v>
      </c>
      <c r="L7554">
        <f>AVERAGE(D7554:D7573)</f>
        <v>4</v>
      </c>
      <c r="M7554">
        <f>K7554-L7554</f>
        <v>0</v>
      </c>
      <c r="N7554" t="str">
        <f>IF(K7554&gt;L7554,"HIGH ZONE BIAS",IF(K7554&lt;L7554,"LOW ZONE BIAS","EQUILIBRIUM"))</f>
        <v>EQUILIBRIUM</v>
      </c>
    </row>
    <row r="7555">
      <c r="A7555">
        <v>20016</v>
      </c>
      <c r="B7555" t="str">
        <v>2020-07-17</v>
      </c>
      <c r="C7555" t="str">
        <v>Afternoon</v>
      </c>
      <c r="D7555">
        <v>15</v>
      </c>
      <c r="E7555" t="str">
        <f>IF(MOD(D7555,2)=0,"EVEN","ODD")</f>
        <v>ODD</v>
      </c>
      <c r="F7555" t="str">
        <f>IF(D7555&lt;=18,"LOW (1-18)","HIGH (19-36)")</f>
        <v>LOW (1-18)</v>
      </c>
      <c r="G7555">
        <f>INT((D7555-1)/6)+1</f>
        <v>3</v>
      </c>
      <c r="H7555">
        <f>MOD(D7555-1,6)+1</f>
        <v>3</v>
      </c>
      <c r="I7555">
        <f>37-D7555</f>
        <v>22</v>
      </c>
      <c r="J7555">
        <f>ABS(D7555-D7556)</f>
        <v>16</v>
      </c>
      <c r="K7555">
        <f>AVERAGE(D7555:D7559)</f>
        <v>15</v>
      </c>
      <c r="L7555">
        <f>AVERAGE(D7555:D7574)</f>
        <v>15</v>
      </c>
      <c r="M7555">
        <f>K7555-L7555</f>
        <v>0</v>
      </c>
      <c r="N7555" t="str">
        <f>IF(K7555&gt;L7555,"HIGH ZONE BIAS",IF(K7555&lt;L7555,"LOW ZONE BIAS","EQUILIBRIUM"))</f>
        <v>EQUILIBRIUM</v>
      </c>
    </row>
    <row r="7556">
      <c r="A7556">
        <v>20015</v>
      </c>
      <c r="B7556" t="str">
        <v>2020-07-17</v>
      </c>
      <c r="C7556" t="str">
        <v>Midday</v>
      </c>
      <c r="D7556">
        <v>31</v>
      </c>
      <c r="E7556" t="str">
        <f>IF(MOD(D7556,2)=0,"EVEN","ODD")</f>
        <v>ODD</v>
      </c>
      <c r="F7556" t="str">
        <f>IF(D7556&lt;=18,"LOW (1-18)","HIGH (19-36)")</f>
        <v>HIGH (19-36)</v>
      </c>
      <c r="G7556">
        <f>INT((D7556-1)/6)+1</f>
        <v>6</v>
      </c>
      <c r="H7556">
        <f>MOD(D7556-1,6)+1</f>
        <v>1</v>
      </c>
      <c r="I7556">
        <f>37-D7556</f>
        <v>6</v>
      </c>
      <c r="J7556">
        <f>ABS(D7556-D7557)</f>
        <v>17</v>
      </c>
      <c r="K7556">
        <f>AVERAGE(D7556:D7560)</f>
        <v>31</v>
      </c>
      <c r="L7556">
        <f>AVERAGE(D7556:D7575)</f>
        <v>31</v>
      </c>
      <c r="M7556">
        <f>K7556-L7556</f>
        <v>0</v>
      </c>
      <c r="N7556" t="str">
        <f>IF(K7556&gt;L7556,"HIGH ZONE BIAS",IF(K7556&lt;L7556,"LOW ZONE BIAS","EQUILIBRIUM"))</f>
        <v>EQUILIBRIUM</v>
      </c>
    </row>
    <row r="7557">
      <c r="A7557">
        <v>20014</v>
      </c>
      <c r="B7557" t="str">
        <v>2020-07-17</v>
      </c>
      <c r="C7557" t="str">
        <v>Morning</v>
      </c>
      <c r="D7557">
        <v>14</v>
      </c>
      <c r="E7557" t="str">
        <f>IF(MOD(D7557,2)=0,"EVEN","ODD")</f>
        <v>EVEN</v>
      </c>
      <c r="F7557" t="str">
        <f>IF(D7557&lt;=18,"LOW (1-18)","HIGH (19-36)")</f>
        <v>LOW (1-18)</v>
      </c>
      <c r="G7557">
        <f>INT((D7557-1)/6)+1</f>
        <v>3</v>
      </c>
      <c r="H7557">
        <f>MOD(D7557-1,6)+1</f>
        <v>2</v>
      </c>
      <c r="I7557">
        <f>37-D7557</f>
        <v>23</v>
      </c>
      <c r="J7557">
        <f>ABS(D7557-D7558)</f>
        <v>4</v>
      </c>
      <c r="K7557">
        <f>AVERAGE(D7557:D7561)</f>
        <v>14</v>
      </c>
      <c r="L7557">
        <f>AVERAGE(D7557:D7576)</f>
        <v>14</v>
      </c>
      <c r="M7557">
        <f>K7557-L7557</f>
        <v>0</v>
      </c>
      <c r="N7557" t="str">
        <f>IF(K7557&gt;L7557,"HIGH ZONE BIAS",IF(K7557&lt;L7557,"LOW ZONE BIAS","EQUILIBRIUM"))</f>
        <v>EQUILIBRIUM</v>
      </c>
    </row>
    <row r="7558">
      <c r="A7558">
        <v>20013</v>
      </c>
      <c r="B7558" t="str">
        <v>2020-07-16</v>
      </c>
      <c r="C7558" t="str">
        <v>Evening</v>
      </c>
      <c r="D7558">
        <v>18</v>
      </c>
      <c r="E7558" t="str">
        <f>IF(MOD(D7558,2)=0,"EVEN","ODD")</f>
        <v>EVEN</v>
      </c>
      <c r="F7558" t="str">
        <f>IF(D7558&lt;=18,"LOW (1-18)","HIGH (19-36)")</f>
        <v>LOW (1-18)</v>
      </c>
      <c r="G7558">
        <f>INT((D7558-1)/6)+1</f>
        <v>3</v>
      </c>
      <c r="H7558">
        <f>MOD(D7558-1,6)+1</f>
        <v>6</v>
      </c>
      <c r="I7558">
        <f>37-D7558</f>
        <v>19</v>
      </c>
      <c r="J7558">
        <f>ABS(D7558-D7559)</f>
        <v>10</v>
      </c>
      <c r="K7558">
        <f>AVERAGE(D7558:D7562)</f>
        <v>18</v>
      </c>
      <c r="L7558">
        <f>AVERAGE(D7558:D7577)</f>
        <v>18</v>
      </c>
      <c r="M7558">
        <f>K7558-L7558</f>
        <v>0</v>
      </c>
      <c r="N7558" t="str">
        <f>IF(K7558&gt;L7558,"HIGH ZONE BIAS",IF(K7558&lt;L7558,"LOW ZONE BIAS","EQUILIBRIUM"))</f>
        <v>EQUILIBRIUM</v>
      </c>
    </row>
    <row r="7559">
      <c r="A7559">
        <v>20012</v>
      </c>
      <c r="B7559" t="str">
        <v>2020-07-16</v>
      </c>
      <c r="C7559" t="str">
        <v>Afternoon</v>
      </c>
      <c r="D7559">
        <v>8</v>
      </c>
      <c r="E7559" t="str">
        <f>IF(MOD(D7559,2)=0,"EVEN","ODD")</f>
        <v>EVEN</v>
      </c>
      <c r="F7559" t="str">
        <f>IF(D7559&lt;=18,"LOW (1-18)","HIGH (19-36)")</f>
        <v>LOW (1-18)</v>
      </c>
      <c r="G7559">
        <f>INT((D7559-1)/6)+1</f>
        <v>2</v>
      </c>
      <c r="H7559">
        <f>MOD(D7559-1,6)+1</f>
        <v>2</v>
      </c>
      <c r="I7559">
        <f>37-D7559</f>
        <v>29</v>
      </c>
      <c r="J7559">
        <f>ABS(D7559-D7560)</f>
        <v>9</v>
      </c>
      <c r="K7559">
        <f>AVERAGE(D7559:D7563)</f>
        <v>8</v>
      </c>
      <c r="L7559">
        <f>AVERAGE(D7559:D7578)</f>
        <v>8</v>
      </c>
      <c r="M7559">
        <f>K7559-L7559</f>
        <v>0</v>
      </c>
      <c r="N7559" t="str">
        <f>IF(K7559&gt;L7559,"HIGH ZONE BIAS",IF(K7559&lt;L7559,"LOW ZONE BIAS","EQUILIBRIUM"))</f>
        <v>EQUILIBRIUM</v>
      </c>
    </row>
    <row r="7560">
      <c r="A7560">
        <v>20011</v>
      </c>
      <c r="B7560" t="str">
        <v>2020-07-16</v>
      </c>
      <c r="C7560" t="str">
        <v>Midday</v>
      </c>
      <c r="D7560">
        <v>17</v>
      </c>
      <c r="E7560" t="str">
        <f>IF(MOD(D7560,2)=0,"EVEN","ODD")</f>
        <v>ODD</v>
      </c>
      <c r="F7560" t="str">
        <f>IF(D7560&lt;=18,"LOW (1-18)","HIGH (19-36)")</f>
        <v>LOW (1-18)</v>
      </c>
      <c r="G7560">
        <f>INT((D7560-1)/6)+1</f>
        <v>3</v>
      </c>
      <c r="H7560">
        <f>MOD(D7560-1,6)+1</f>
        <v>5</v>
      </c>
      <c r="I7560">
        <f>37-D7560</f>
        <v>20</v>
      </c>
      <c r="J7560">
        <f>ABS(D7560-D7561)</f>
        <v>14</v>
      </c>
      <c r="K7560">
        <f>AVERAGE(D7560:D7564)</f>
        <v>17</v>
      </c>
      <c r="L7560">
        <f>AVERAGE(D7560:D7579)</f>
        <v>17</v>
      </c>
      <c r="M7560">
        <f>K7560-L7560</f>
        <v>0</v>
      </c>
      <c r="N7560" t="str">
        <f>IF(K7560&gt;L7560,"HIGH ZONE BIAS",IF(K7560&lt;L7560,"LOW ZONE BIAS","EQUILIBRIUM"))</f>
        <v>EQUILIBRIUM</v>
      </c>
    </row>
    <row r="7561">
      <c r="A7561">
        <v>20010</v>
      </c>
      <c r="B7561" t="str">
        <v>2020-07-16</v>
      </c>
      <c r="C7561" t="str">
        <v>Morning</v>
      </c>
      <c r="D7561">
        <v>3</v>
      </c>
      <c r="E7561" t="str">
        <f>IF(MOD(D7561,2)=0,"EVEN","ODD")</f>
        <v>ODD</v>
      </c>
      <c r="F7561" t="str">
        <f>IF(D7561&lt;=18,"LOW (1-18)","HIGH (19-36)")</f>
        <v>LOW (1-18)</v>
      </c>
      <c r="G7561">
        <f>INT((D7561-1)/6)+1</f>
        <v>1</v>
      </c>
      <c r="H7561">
        <f>MOD(D7561-1,6)+1</f>
        <v>3</v>
      </c>
      <c r="I7561">
        <f>37-D7561</f>
        <v>34</v>
      </c>
      <c r="J7561">
        <f>ABS(D7561-D7562)</f>
        <v>13</v>
      </c>
      <c r="K7561">
        <f>AVERAGE(D7561:D7565)</f>
        <v>3</v>
      </c>
      <c r="L7561">
        <f>AVERAGE(D7561:D7580)</f>
        <v>3</v>
      </c>
      <c r="M7561">
        <f>K7561-L7561</f>
        <v>0</v>
      </c>
      <c r="N7561" t="str">
        <f>IF(K7561&gt;L7561,"HIGH ZONE BIAS",IF(K7561&lt;L7561,"LOW ZONE BIAS","EQUILIBRIUM"))</f>
        <v>EQUILIBRIUM</v>
      </c>
    </row>
    <row r="7562">
      <c r="A7562">
        <v>20009</v>
      </c>
      <c r="B7562" t="str">
        <v>2020-07-15</v>
      </c>
      <c r="C7562" t="str">
        <v>Evening</v>
      </c>
      <c r="D7562">
        <v>16</v>
      </c>
      <c r="E7562" t="str">
        <f>IF(MOD(D7562,2)=0,"EVEN","ODD")</f>
        <v>EVEN</v>
      </c>
      <c r="F7562" t="str">
        <f>IF(D7562&lt;=18,"LOW (1-18)","HIGH (19-36)")</f>
        <v>LOW (1-18)</v>
      </c>
      <c r="G7562">
        <f>INT((D7562-1)/6)+1</f>
        <v>3</v>
      </c>
      <c r="H7562">
        <f>MOD(D7562-1,6)+1</f>
        <v>4</v>
      </c>
      <c r="I7562">
        <f>37-D7562</f>
        <v>21</v>
      </c>
      <c r="J7562">
        <f>ABS(D7562-D7563)</f>
        <v>11</v>
      </c>
      <c r="K7562">
        <f>AVERAGE(D7562:D7566)</f>
        <v>16</v>
      </c>
      <c r="L7562">
        <f>AVERAGE(D7562:D7581)</f>
        <v>16</v>
      </c>
      <c r="M7562">
        <f>K7562-L7562</f>
        <v>0</v>
      </c>
      <c r="N7562" t="str">
        <f>IF(K7562&gt;L7562,"HIGH ZONE BIAS",IF(K7562&lt;L7562,"LOW ZONE BIAS","EQUILIBRIUM"))</f>
        <v>EQUILIBRIUM</v>
      </c>
    </row>
    <row r="7563">
      <c r="A7563">
        <v>20008</v>
      </c>
      <c r="B7563" t="str">
        <v>2020-07-15</v>
      </c>
      <c r="C7563" t="str">
        <v>Afternoon</v>
      </c>
      <c r="D7563">
        <v>5</v>
      </c>
      <c r="E7563" t="str">
        <f>IF(MOD(D7563,2)=0,"EVEN","ODD")</f>
        <v>ODD</v>
      </c>
      <c r="F7563" t="str">
        <f>IF(D7563&lt;=18,"LOW (1-18)","HIGH (19-36)")</f>
        <v>LOW (1-18)</v>
      </c>
      <c r="G7563">
        <f>INT((D7563-1)/6)+1</f>
        <v>1</v>
      </c>
      <c r="H7563">
        <f>MOD(D7563-1,6)+1</f>
        <v>5</v>
      </c>
      <c r="I7563">
        <f>37-D7563</f>
        <v>32</v>
      </c>
      <c r="J7563">
        <f>ABS(D7563-D7564)</f>
        <v>25</v>
      </c>
      <c r="K7563">
        <f>AVERAGE(D7563:D7567)</f>
        <v>5</v>
      </c>
      <c r="L7563">
        <f>AVERAGE(D7563:D7582)</f>
        <v>5</v>
      </c>
      <c r="M7563">
        <f>K7563-L7563</f>
        <v>0</v>
      </c>
      <c r="N7563" t="str">
        <f>IF(K7563&gt;L7563,"HIGH ZONE BIAS",IF(K7563&lt;L7563,"LOW ZONE BIAS","EQUILIBRIUM"))</f>
        <v>EQUILIBRIUM</v>
      </c>
    </row>
    <row r="7564">
      <c r="A7564">
        <v>20007</v>
      </c>
      <c r="B7564" t="str">
        <v>2020-07-15</v>
      </c>
      <c r="C7564" t="str">
        <v>Midday</v>
      </c>
      <c r="D7564">
        <v>30</v>
      </c>
      <c r="E7564" t="str">
        <f>IF(MOD(D7564,2)=0,"EVEN","ODD")</f>
        <v>EVEN</v>
      </c>
      <c r="F7564" t="str">
        <f>IF(D7564&lt;=18,"LOW (1-18)","HIGH (19-36)")</f>
        <v>HIGH (19-36)</v>
      </c>
      <c r="G7564">
        <f>INT((D7564-1)/6)+1</f>
        <v>5</v>
      </c>
      <c r="H7564">
        <f>MOD(D7564-1,6)+1</f>
        <v>6</v>
      </c>
      <c r="I7564">
        <f>37-D7564</f>
        <v>7</v>
      </c>
      <c r="J7564">
        <f>ABS(D7564-D7565)</f>
        <v>1</v>
      </c>
      <c r="K7564">
        <f>AVERAGE(D7564:D7568)</f>
        <v>30</v>
      </c>
      <c r="L7564">
        <f>AVERAGE(D7564:D7583)</f>
        <v>30</v>
      </c>
      <c r="M7564">
        <f>K7564-L7564</f>
        <v>0</v>
      </c>
      <c r="N7564" t="str">
        <f>IF(K7564&gt;L7564,"HIGH ZONE BIAS",IF(K7564&lt;L7564,"LOW ZONE BIAS","EQUILIBRIUM"))</f>
        <v>EQUILIBRIUM</v>
      </c>
    </row>
    <row r="7565">
      <c r="A7565">
        <v>20006</v>
      </c>
      <c r="B7565" t="str">
        <v>2020-07-15</v>
      </c>
      <c r="C7565" t="str">
        <v>Morning</v>
      </c>
      <c r="D7565">
        <v>31</v>
      </c>
      <c r="E7565" t="str">
        <f>IF(MOD(D7565,2)=0,"EVEN","ODD")</f>
        <v>ODD</v>
      </c>
      <c r="F7565" t="str">
        <f>IF(D7565&lt;=18,"LOW (1-18)","HIGH (19-36)")</f>
        <v>HIGH (19-36)</v>
      </c>
      <c r="G7565">
        <f>INT((D7565-1)/6)+1</f>
        <v>6</v>
      </c>
      <c r="H7565">
        <f>MOD(D7565-1,6)+1</f>
        <v>1</v>
      </c>
      <c r="I7565">
        <f>37-D7565</f>
        <v>6</v>
      </c>
      <c r="J7565">
        <f>ABS(D7565-D7566)</f>
        <v>14</v>
      </c>
      <c r="K7565">
        <f>AVERAGE(D7565:D7569)</f>
        <v>31</v>
      </c>
      <c r="L7565">
        <f>AVERAGE(D7565:D7584)</f>
        <v>31</v>
      </c>
      <c r="M7565">
        <f>K7565-L7565</f>
        <v>0</v>
      </c>
      <c r="N7565" t="str">
        <f>IF(K7565&gt;L7565,"HIGH ZONE BIAS",IF(K7565&lt;L7565,"LOW ZONE BIAS","EQUILIBRIUM"))</f>
        <v>EQUILIBRIUM</v>
      </c>
    </row>
    <row r="7566">
      <c r="A7566">
        <v>20005</v>
      </c>
      <c r="B7566" t="str">
        <v>2020-07-14</v>
      </c>
      <c r="C7566" t="str">
        <v>Evening</v>
      </c>
      <c r="D7566">
        <v>17</v>
      </c>
      <c r="E7566" t="str">
        <f>IF(MOD(D7566,2)=0,"EVEN","ODD")</f>
        <v>ODD</v>
      </c>
      <c r="F7566" t="str">
        <f>IF(D7566&lt;=18,"LOW (1-18)","HIGH (19-36)")</f>
        <v>LOW (1-18)</v>
      </c>
      <c r="G7566">
        <f>INT((D7566-1)/6)+1</f>
        <v>3</v>
      </c>
      <c r="H7566">
        <f>MOD(D7566-1,6)+1</f>
        <v>5</v>
      </c>
      <c r="I7566">
        <f>37-D7566</f>
        <v>20</v>
      </c>
      <c r="J7566">
        <f>ABS(D7566-D7567)</f>
        <v>10</v>
      </c>
      <c r="K7566">
        <f>AVERAGE(D7566:D7570)</f>
        <v>17</v>
      </c>
      <c r="L7566">
        <f>AVERAGE(D7566:D7585)</f>
        <v>17</v>
      </c>
      <c r="M7566">
        <f>K7566-L7566</f>
        <v>0</v>
      </c>
      <c r="N7566" t="str">
        <f>IF(K7566&gt;L7566,"HIGH ZONE BIAS",IF(K7566&lt;L7566,"LOW ZONE BIAS","EQUILIBRIUM"))</f>
        <v>EQUILIBRIUM</v>
      </c>
    </row>
    <row r="7567">
      <c r="A7567">
        <v>20004</v>
      </c>
      <c r="B7567" t="str">
        <v>2020-07-14</v>
      </c>
      <c r="C7567" t="str">
        <v>Afternoon</v>
      </c>
      <c r="D7567">
        <v>27</v>
      </c>
      <c r="E7567" t="str">
        <f>IF(MOD(D7567,2)=0,"EVEN","ODD")</f>
        <v>ODD</v>
      </c>
      <c r="F7567" t="str">
        <f>IF(D7567&lt;=18,"LOW (1-18)","HIGH (19-36)")</f>
        <v>HIGH (19-36)</v>
      </c>
      <c r="G7567">
        <f>INT((D7567-1)/6)+1</f>
        <v>5</v>
      </c>
      <c r="H7567">
        <f>MOD(D7567-1,6)+1</f>
        <v>3</v>
      </c>
      <c r="I7567">
        <f>37-D7567</f>
        <v>10</v>
      </c>
      <c r="J7567">
        <f>ABS(D7567-D7568)</f>
        <v>15</v>
      </c>
      <c r="K7567">
        <f>AVERAGE(D7567:D7571)</f>
        <v>27</v>
      </c>
      <c r="L7567">
        <f>AVERAGE(D7567:D7586)</f>
        <v>27</v>
      </c>
      <c r="M7567">
        <f>K7567-L7567</f>
        <v>0</v>
      </c>
      <c r="N7567" t="str">
        <f>IF(K7567&gt;L7567,"HIGH ZONE BIAS",IF(K7567&lt;L7567,"LOW ZONE BIAS","EQUILIBRIUM"))</f>
        <v>EQUILIBRIUM</v>
      </c>
    </row>
    <row r="7568">
      <c r="A7568">
        <v>20003</v>
      </c>
      <c r="B7568" t="str">
        <v>2020-07-14</v>
      </c>
      <c r="C7568" t="str">
        <v>Midday</v>
      </c>
      <c r="D7568">
        <v>12</v>
      </c>
      <c r="E7568" t="str">
        <f>IF(MOD(D7568,2)=0,"EVEN","ODD")</f>
        <v>EVEN</v>
      </c>
      <c r="F7568" t="str">
        <f>IF(D7568&lt;=18,"LOW (1-18)","HIGH (19-36)")</f>
        <v>LOW (1-18)</v>
      </c>
      <c r="G7568">
        <f>INT((D7568-1)/6)+1</f>
        <v>2</v>
      </c>
      <c r="H7568">
        <f>MOD(D7568-1,6)+1</f>
        <v>6</v>
      </c>
      <c r="I7568">
        <f>37-D7568</f>
        <v>25</v>
      </c>
      <c r="J7568">
        <f>ABS(D7568-D7569)</f>
        <v>8</v>
      </c>
      <c r="K7568">
        <f>AVERAGE(D7568:D7572)</f>
        <v>12</v>
      </c>
      <c r="L7568">
        <f>AVERAGE(D7568:D7587)</f>
        <v>12</v>
      </c>
      <c r="M7568">
        <f>K7568-L7568</f>
        <v>0</v>
      </c>
      <c r="N7568" t="str">
        <f>IF(K7568&gt;L7568,"HIGH ZONE BIAS",IF(K7568&lt;L7568,"LOW ZONE BIAS","EQUILIBRIUM"))</f>
        <v>EQUILIBRIUM</v>
      </c>
    </row>
    <row r="7569">
      <c r="A7569">
        <v>20002</v>
      </c>
      <c r="B7569" t="str">
        <v>2020-07-14</v>
      </c>
      <c r="C7569" t="str">
        <v>Morning</v>
      </c>
      <c r="D7569">
        <v>20</v>
      </c>
      <c r="E7569" t="str">
        <f>IF(MOD(D7569,2)=0,"EVEN","ODD")</f>
        <v>EVEN</v>
      </c>
      <c r="F7569" t="str">
        <f>IF(D7569&lt;=18,"LOW (1-18)","HIGH (19-36)")</f>
        <v>HIGH (19-36)</v>
      </c>
      <c r="G7569">
        <f>INT((D7569-1)/6)+1</f>
        <v>4</v>
      </c>
      <c r="H7569">
        <f>MOD(D7569-1,6)+1</f>
        <v>2</v>
      </c>
      <c r="I7569">
        <f>37-D7569</f>
        <v>17</v>
      </c>
      <c r="J7569">
        <f>ABS(D7569-D7570)</f>
        <v>4</v>
      </c>
      <c r="K7569">
        <f>AVERAGE(D7569:D7573)</f>
        <v>20</v>
      </c>
      <c r="L7569">
        <f>AVERAGE(D7569:D7588)</f>
        <v>20</v>
      </c>
      <c r="M7569">
        <f>K7569-L7569</f>
        <v>0</v>
      </c>
      <c r="N7569" t="str">
        <f>IF(K7569&gt;L7569,"HIGH ZONE BIAS",IF(K7569&lt;L7569,"LOW ZONE BIAS","EQUILIBRIUM"))</f>
        <v>EQUILIBRIUM</v>
      </c>
    </row>
    <row r="7570">
      <c r="A7570">
        <v>20001</v>
      </c>
      <c r="B7570" t="str">
        <v>2020-07-13</v>
      </c>
      <c r="C7570" t="str">
        <v>Evening</v>
      </c>
      <c r="D7570">
        <v>16</v>
      </c>
      <c r="E7570" t="str">
        <f>IF(MOD(D7570,2)=0,"EVEN","ODD")</f>
        <v>EVEN</v>
      </c>
      <c r="F7570" t="str">
        <f>IF(D7570&lt;=18,"LOW (1-18)","HIGH (19-36)")</f>
        <v>LOW (1-18)</v>
      </c>
      <c r="G7570">
        <f>INT((D7570-1)/6)+1</f>
        <v>3</v>
      </c>
      <c r="H7570">
        <f>MOD(D7570-1,6)+1</f>
        <v>4</v>
      </c>
      <c r="I7570">
        <f>37-D7570</f>
        <v>21</v>
      </c>
      <c r="J7570">
        <f>ABS(D7570-D7571)</f>
        <v>14</v>
      </c>
      <c r="K7570">
        <f>AVERAGE(D7570:D7574)</f>
        <v>16</v>
      </c>
      <c r="L7570">
        <f>AVERAGE(D7570:D7589)</f>
        <v>16</v>
      </c>
      <c r="M7570">
        <f>K7570-L7570</f>
        <v>0</v>
      </c>
      <c r="N7570" t="str">
        <f>IF(K7570&gt;L7570,"HIGH ZONE BIAS",IF(K7570&lt;L7570,"LOW ZONE BIAS","EQUILIBRIUM"))</f>
        <v>EQUILIBRIUM</v>
      </c>
    </row>
    <row r="7571">
      <c r="A7571">
        <v>20000</v>
      </c>
      <c r="B7571" t="str">
        <v>2020-07-13</v>
      </c>
      <c r="C7571" t="str">
        <v>Afternoon</v>
      </c>
      <c r="D7571">
        <v>2</v>
      </c>
      <c r="E7571" t="str">
        <f>IF(MOD(D7571,2)=0,"EVEN","ODD")</f>
        <v>EVEN</v>
      </c>
      <c r="F7571" t="str">
        <f>IF(D7571&lt;=18,"LOW (1-18)","HIGH (19-36)")</f>
        <v>LOW (1-18)</v>
      </c>
      <c r="G7571">
        <f>INT((D7571-1)/6)+1</f>
        <v>1</v>
      </c>
      <c r="H7571">
        <f>MOD(D7571-1,6)+1</f>
        <v>2</v>
      </c>
      <c r="I7571">
        <f>37-D7571</f>
        <v>35</v>
      </c>
      <c r="J7571">
        <f>ABS(D7571-D7572)</f>
        <v>3</v>
      </c>
      <c r="K7571">
        <f>AVERAGE(D7571:D7575)</f>
        <v>2</v>
      </c>
      <c r="L7571">
        <f>AVERAGE(D7571:D7590)</f>
        <v>2</v>
      </c>
      <c r="M7571">
        <f>K7571-L7571</f>
        <v>0</v>
      </c>
      <c r="N7571" t="str">
        <f>IF(K7571&gt;L7571,"HIGH ZONE BIAS",IF(K7571&lt;L7571,"LOW ZONE BIAS","EQUILIBRIUM"))</f>
        <v>EQUILIBRIUM</v>
      </c>
    </row>
    <row r="7572">
      <c r="A7572">
        <v>19999</v>
      </c>
      <c r="B7572" t="str">
        <v>2020-07-13</v>
      </c>
      <c r="C7572" t="str">
        <v>Midday</v>
      </c>
      <c r="D7572">
        <v>5</v>
      </c>
      <c r="E7572" t="str">
        <f>IF(MOD(D7572,2)=0,"EVEN","ODD")</f>
        <v>ODD</v>
      </c>
      <c r="F7572" t="str">
        <f>IF(D7572&lt;=18,"LOW (1-18)","HIGH (19-36)")</f>
        <v>LOW (1-18)</v>
      </c>
      <c r="G7572">
        <f>INT((D7572-1)/6)+1</f>
        <v>1</v>
      </c>
      <c r="H7572">
        <f>MOD(D7572-1,6)+1</f>
        <v>5</v>
      </c>
      <c r="I7572">
        <f>37-D7572</f>
        <v>32</v>
      </c>
      <c r="J7572">
        <f>ABS(D7572-D7573)</f>
        <v>12</v>
      </c>
      <c r="K7572">
        <f>AVERAGE(D7572:D7576)</f>
        <v>5</v>
      </c>
      <c r="L7572">
        <f>AVERAGE(D7572:D7591)</f>
        <v>5</v>
      </c>
      <c r="M7572">
        <f>K7572-L7572</f>
        <v>0</v>
      </c>
      <c r="N7572" t="str">
        <f>IF(K7572&gt;L7572,"HIGH ZONE BIAS",IF(K7572&lt;L7572,"LOW ZONE BIAS","EQUILIBRIUM"))</f>
        <v>EQUILIBRIUM</v>
      </c>
    </row>
    <row r="7573">
      <c r="A7573">
        <v>19998</v>
      </c>
      <c r="B7573" t="str">
        <v>2020-07-13</v>
      </c>
      <c r="C7573" t="str">
        <v>Morning</v>
      </c>
      <c r="D7573">
        <v>17</v>
      </c>
      <c r="E7573" t="str">
        <f>IF(MOD(D7573,2)=0,"EVEN","ODD")</f>
        <v>ODD</v>
      </c>
      <c r="F7573" t="str">
        <f>IF(D7573&lt;=18,"LOW (1-18)","HIGH (19-36)")</f>
        <v>LOW (1-18)</v>
      </c>
      <c r="G7573">
        <f>INT((D7573-1)/6)+1</f>
        <v>3</v>
      </c>
      <c r="H7573">
        <f>MOD(D7573-1,6)+1</f>
        <v>5</v>
      </c>
      <c r="I7573">
        <f>37-D7573</f>
        <v>20</v>
      </c>
      <c r="J7573">
        <f>ABS(D7573-D7574)</f>
        <v>1</v>
      </c>
      <c r="K7573">
        <f>AVERAGE(D7573:D7577)</f>
        <v>17</v>
      </c>
      <c r="L7573">
        <f>AVERAGE(D7573:D7592)</f>
        <v>17</v>
      </c>
      <c r="M7573">
        <f>K7573-L7573</f>
        <v>0</v>
      </c>
      <c r="N7573" t="str">
        <f>IF(K7573&gt;L7573,"HIGH ZONE BIAS",IF(K7573&lt;L7573,"LOW ZONE BIAS","EQUILIBRIUM"))</f>
        <v>EQUILIBRIUM</v>
      </c>
    </row>
    <row r="7574">
      <c r="A7574">
        <v>19997</v>
      </c>
      <c r="B7574" t="str">
        <v>2020-07-11</v>
      </c>
      <c r="C7574" t="str">
        <v>Evening</v>
      </c>
      <c r="D7574">
        <v>18</v>
      </c>
      <c r="E7574" t="str">
        <f>IF(MOD(D7574,2)=0,"EVEN","ODD")</f>
        <v>EVEN</v>
      </c>
      <c r="F7574" t="str">
        <f>IF(D7574&lt;=18,"LOW (1-18)","HIGH (19-36)")</f>
        <v>LOW (1-18)</v>
      </c>
      <c r="G7574">
        <f>INT((D7574-1)/6)+1</f>
        <v>3</v>
      </c>
      <c r="H7574">
        <f>MOD(D7574-1,6)+1</f>
        <v>6</v>
      </c>
      <c r="I7574">
        <f>37-D7574</f>
        <v>19</v>
      </c>
      <c r="J7574">
        <f>ABS(D7574-D7575)</f>
        <v>18</v>
      </c>
      <c r="K7574">
        <f>AVERAGE(D7574:D7578)</f>
        <v>18</v>
      </c>
      <c r="L7574">
        <f>AVERAGE(D7574:D7593)</f>
        <v>18</v>
      </c>
      <c r="M7574">
        <f>K7574-L7574</f>
        <v>0</v>
      </c>
      <c r="N7574" t="str">
        <f>IF(K7574&gt;L7574,"HIGH ZONE BIAS",IF(K7574&lt;L7574,"LOW ZONE BIAS","EQUILIBRIUM"))</f>
        <v>EQUILIBRIUM</v>
      </c>
    </row>
    <row r="7575">
      <c r="A7575">
        <v>19996</v>
      </c>
      <c r="B7575" t="str">
        <v>2020-07-11</v>
      </c>
      <c r="C7575" t="str">
        <v>Afternoon</v>
      </c>
      <c r="D7575">
        <v>36</v>
      </c>
      <c r="E7575" t="str">
        <f>IF(MOD(D7575,2)=0,"EVEN","ODD")</f>
        <v>EVEN</v>
      </c>
      <c r="F7575" t="str">
        <f>IF(D7575&lt;=18,"LOW (1-18)","HIGH (19-36)")</f>
        <v>HIGH (19-36)</v>
      </c>
      <c r="G7575">
        <f>INT((D7575-1)/6)+1</f>
        <v>6</v>
      </c>
      <c r="H7575">
        <f>MOD(D7575-1,6)+1</f>
        <v>6</v>
      </c>
      <c r="I7575">
        <f>37-D7575</f>
        <v>1</v>
      </c>
      <c r="J7575">
        <f>ABS(D7575-D7576)</f>
        <v>23</v>
      </c>
      <c r="K7575">
        <f>AVERAGE(D7575:D7579)</f>
        <v>36</v>
      </c>
      <c r="L7575">
        <f>AVERAGE(D7575:D7594)</f>
        <v>36</v>
      </c>
      <c r="M7575">
        <f>K7575-L7575</f>
        <v>0</v>
      </c>
      <c r="N7575" t="str">
        <f>IF(K7575&gt;L7575,"HIGH ZONE BIAS",IF(K7575&lt;L7575,"LOW ZONE BIAS","EQUILIBRIUM"))</f>
        <v>EQUILIBRIUM</v>
      </c>
    </row>
    <row r="7576">
      <c r="A7576">
        <v>19995</v>
      </c>
      <c r="B7576" t="str">
        <v>2020-07-11</v>
      </c>
      <c r="C7576" t="str">
        <v>Midday</v>
      </c>
      <c r="D7576">
        <v>13</v>
      </c>
      <c r="E7576" t="str">
        <f>IF(MOD(D7576,2)=0,"EVEN","ODD")</f>
        <v>ODD</v>
      </c>
      <c r="F7576" t="str">
        <f>IF(D7576&lt;=18,"LOW (1-18)","HIGH (19-36)")</f>
        <v>LOW (1-18)</v>
      </c>
      <c r="G7576">
        <f>INT((D7576-1)/6)+1</f>
        <v>3</v>
      </c>
      <c r="H7576">
        <f>MOD(D7576-1,6)+1</f>
        <v>1</v>
      </c>
      <c r="I7576">
        <f>37-D7576</f>
        <v>24</v>
      </c>
      <c r="J7576">
        <f>ABS(D7576-D7577)</f>
        <v>19</v>
      </c>
      <c r="K7576">
        <f>AVERAGE(D7576:D7580)</f>
        <v>13</v>
      </c>
      <c r="L7576">
        <f>AVERAGE(D7576:D7595)</f>
        <v>13</v>
      </c>
      <c r="M7576">
        <f>K7576-L7576</f>
        <v>0</v>
      </c>
      <c r="N7576" t="str">
        <f>IF(K7576&gt;L7576,"HIGH ZONE BIAS",IF(K7576&lt;L7576,"LOW ZONE BIAS","EQUILIBRIUM"))</f>
        <v>EQUILIBRIUM</v>
      </c>
    </row>
    <row r="7577">
      <c r="A7577">
        <v>19994</v>
      </c>
      <c r="B7577" t="str">
        <v>2020-07-11</v>
      </c>
      <c r="C7577" t="str">
        <v>Morning</v>
      </c>
      <c r="D7577">
        <v>32</v>
      </c>
      <c r="E7577" t="str">
        <f>IF(MOD(D7577,2)=0,"EVEN","ODD")</f>
        <v>EVEN</v>
      </c>
      <c r="F7577" t="str">
        <f>IF(D7577&lt;=18,"LOW (1-18)","HIGH (19-36)")</f>
        <v>HIGH (19-36)</v>
      </c>
      <c r="G7577">
        <f>INT((D7577-1)/6)+1</f>
        <v>6</v>
      </c>
      <c r="H7577">
        <f>MOD(D7577-1,6)+1</f>
        <v>2</v>
      </c>
      <c r="I7577">
        <f>37-D7577</f>
        <v>5</v>
      </c>
      <c r="J7577">
        <f>ABS(D7577-D7578)</f>
        <v>14</v>
      </c>
      <c r="K7577">
        <f>AVERAGE(D7577:D7581)</f>
        <v>32</v>
      </c>
      <c r="L7577">
        <f>AVERAGE(D7577:D7596)</f>
        <v>32</v>
      </c>
      <c r="M7577">
        <f>K7577-L7577</f>
        <v>0</v>
      </c>
      <c r="N7577" t="str">
        <f>IF(K7577&gt;L7577,"HIGH ZONE BIAS",IF(K7577&lt;L7577,"LOW ZONE BIAS","EQUILIBRIUM"))</f>
        <v>EQUILIBRIUM</v>
      </c>
    </row>
    <row r="7578">
      <c r="A7578">
        <v>19993</v>
      </c>
      <c r="B7578" t="str">
        <v>2020-07-10</v>
      </c>
      <c r="C7578" t="str">
        <v>Evening</v>
      </c>
      <c r="D7578">
        <v>18</v>
      </c>
      <c r="E7578" t="str">
        <f>IF(MOD(D7578,2)=0,"EVEN","ODD")</f>
        <v>EVEN</v>
      </c>
      <c r="F7578" t="str">
        <f>IF(D7578&lt;=18,"LOW (1-18)","HIGH (19-36)")</f>
        <v>LOW (1-18)</v>
      </c>
      <c r="G7578">
        <f>INT((D7578-1)/6)+1</f>
        <v>3</v>
      </c>
      <c r="H7578">
        <f>MOD(D7578-1,6)+1</f>
        <v>6</v>
      </c>
      <c r="I7578">
        <f>37-D7578</f>
        <v>19</v>
      </c>
      <c r="J7578">
        <f>ABS(D7578-D7579)</f>
        <v>4</v>
      </c>
      <c r="K7578">
        <f>AVERAGE(D7578:D7582)</f>
        <v>18</v>
      </c>
      <c r="L7578">
        <f>AVERAGE(D7578:D7597)</f>
        <v>18</v>
      </c>
      <c r="M7578">
        <f>K7578-L7578</f>
        <v>0</v>
      </c>
      <c r="N7578" t="str">
        <f>IF(K7578&gt;L7578,"HIGH ZONE BIAS",IF(K7578&lt;L7578,"LOW ZONE BIAS","EQUILIBRIUM"))</f>
        <v>EQUILIBRIUM</v>
      </c>
    </row>
    <row r="7579">
      <c r="A7579">
        <v>19992</v>
      </c>
      <c r="B7579" t="str">
        <v>2020-07-10</v>
      </c>
      <c r="C7579" t="str">
        <v>Afternoon</v>
      </c>
      <c r="D7579">
        <v>22</v>
      </c>
      <c r="E7579" t="str">
        <f>IF(MOD(D7579,2)=0,"EVEN","ODD")</f>
        <v>EVEN</v>
      </c>
      <c r="F7579" t="str">
        <f>IF(D7579&lt;=18,"LOW (1-18)","HIGH (19-36)")</f>
        <v>HIGH (19-36)</v>
      </c>
      <c r="G7579">
        <f>INT((D7579-1)/6)+1</f>
        <v>4</v>
      </c>
      <c r="H7579">
        <f>MOD(D7579-1,6)+1</f>
        <v>4</v>
      </c>
      <c r="I7579">
        <f>37-D7579</f>
        <v>15</v>
      </c>
      <c r="J7579">
        <f>ABS(D7579-D7580)</f>
        <v>4</v>
      </c>
      <c r="K7579">
        <f>AVERAGE(D7579:D7583)</f>
        <v>22</v>
      </c>
      <c r="L7579">
        <f>AVERAGE(D7579:D7598)</f>
        <v>22</v>
      </c>
      <c r="M7579">
        <f>K7579-L7579</f>
        <v>0</v>
      </c>
      <c r="N7579" t="str">
        <f>IF(K7579&gt;L7579,"HIGH ZONE BIAS",IF(K7579&lt;L7579,"LOW ZONE BIAS","EQUILIBRIUM"))</f>
        <v>EQUILIBRIUM</v>
      </c>
    </row>
    <row r="7580">
      <c r="A7580">
        <v>19991</v>
      </c>
      <c r="B7580" t="str">
        <v>2020-07-10</v>
      </c>
      <c r="C7580" t="str">
        <v>Midday</v>
      </c>
      <c r="D7580">
        <v>26</v>
      </c>
      <c r="E7580" t="str">
        <f>IF(MOD(D7580,2)=0,"EVEN","ODD")</f>
        <v>EVEN</v>
      </c>
      <c r="F7580" t="str">
        <f>IF(D7580&lt;=18,"LOW (1-18)","HIGH (19-36)")</f>
        <v>HIGH (19-36)</v>
      </c>
      <c r="G7580">
        <f>INT((D7580-1)/6)+1</f>
        <v>5</v>
      </c>
      <c r="H7580">
        <f>MOD(D7580-1,6)+1</f>
        <v>2</v>
      </c>
      <c r="I7580">
        <f>37-D7580</f>
        <v>11</v>
      </c>
      <c r="J7580">
        <f>ABS(D7580-D7581)</f>
        <v>8</v>
      </c>
      <c r="K7580">
        <f>AVERAGE(D7580:D7584)</f>
        <v>26</v>
      </c>
      <c r="L7580">
        <f>AVERAGE(D7580:D7599)</f>
        <v>26</v>
      </c>
      <c r="M7580">
        <f>K7580-L7580</f>
        <v>0</v>
      </c>
      <c r="N7580" t="str">
        <f>IF(K7580&gt;L7580,"HIGH ZONE BIAS",IF(K7580&lt;L7580,"LOW ZONE BIAS","EQUILIBRIUM"))</f>
        <v>EQUILIBRIUM</v>
      </c>
    </row>
    <row r="7581">
      <c r="A7581">
        <v>19990</v>
      </c>
      <c r="B7581" t="str">
        <v>2020-07-10</v>
      </c>
      <c r="C7581" t="str">
        <v>Morning</v>
      </c>
      <c r="D7581">
        <v>18</v>
      </c>
      <c r="E7581" t="str">
        <f>IF(MOD(D7581,2)=0,"EVEN","ODD")</f>
        <v>EVEN</v>
      </c>
      <c r="F7581" t="str">
        <f>IF(D7581&lt;=18,"LOW (1-18)","HIGH (19-36)")</f>
        <v>LOW (1-18)</v>
      </c>
      <c r="G7581">
        <f>INT((D7581-1)/6)+1</f>
        <v>3</v>
      </c>
      <c r="H7581">
        <f>MOD(D7581-1,6)+1</f>
        <v>6</v>
      </c>
      <c r="I7581">
        <f>37-D7581</f>
        <v>19</v>
      </c>
      <c r="J7581">
        <f>ABS(D7581-D7582)</f>
        <v>1</v>
      </c>
      <c r="K7581">
        <f>AVERAGE(D7581:D7585)</f>
        <v>18</v>
      </c>
      <c r="L7581">
        <f>AVERAGE(D7581:D7600)</f>
        <v>18</v>
      </c>
      <c r="M7581">
        <f>K7581-L7581</f>
        <v>0</v>
      </c>
      <c r="N7581" t="str">
        <f>IF(K7581&gt;L7581,"HIGH ZONE BIAS",IF(K7581&lt;L7581,"LOW ZONE BIAS","EQUILIBRIUM"))</f>
        <v>EQUILIBRIUM</v>
      </c>
    </row>
    <row r="7582">
      <c r="A7582">
        <v>19989</v>
      </c>
      <c r="B7582" t="str">
        <v>2020-07-09</v>
      </c>
      <c r="C7582" t="str">
        <v>Evening</v>
      </c>
      <c r="D7582">
        <v>19</v>
      </c>
      <c r="E7582" t="str">
        <f>IF(MOD(D7582,2)=0,"EVEN","ODD")</f>
        <v>ODD</v>
      </c>
      <c r="F7582" t="str">
        <f>IF(D7582&lt;=18,"LOW (1-18)","HIGH (19-36)")</f>
        <v>HIGH (19-36)</v>
      </c>
      <c r="G7582">
        <f>INT((D7582-1)/6)+1</f>
        <v>4</v>
      </c>
      <c r="H7582">
        <f>MOD(D7582-1,6)+1</f>
        <v>1</v>
      </c>
      <c r="I7582">
        <f>37-D7582</f>
        <v>18</v>
      </c>
      <c r="J7582">
        <f>ABS(D7582-D7583)</f>
        <v>15</v>
      </c>
      <c r="K7582">
        <f>AVERAGE(D7582:D7586)</f>
        <v>19</v>
      </c>
      <c r="L7582">
        <f>AVERAGE(D7582:D7601)</f>
        <v>19</v>
      </c>
      <c r="M7582">
        <f>K7582-L7582</f>
        <v>0</v>
      </c>
      <c r="N7582" t="str">
        <f>IF(K7582&gt;L7582,"HIGH ZONE BIAS",IF(K7582&lt;L7582,"LOW ZONE BIAS","EQUILIBRIUM"))</f>
        <v>EQUILIBRIUM</v>
      </c>
    </row>
    <row r="7583">
      <c r="A7583">
        <v>19988</v>
      </c>
      <c r="B7583" t="str">
        <v>2020-07-09</v>
      </c>
      <c r="C7583" t="str">
        <v>Afternoon</v>
      </c>
      <c r="D7583">
        <v>4</v>
      </c>
      <c r="E7583" t="str">
        <f>IF(MOD(D7583,2)=0,"EVEN","ODD")</f>
        <v>EVEN</v>
      </c>
      <c r="F7583" t="str">
        <f>IF(D7583&lt;=18,"LOW (1-18)","HIGH (19-36)")</f>
        <v>LOW (1-18)</v>
      </c>
      <c r="G7583">
        <f>INT((D7583-1)/6)+1</f>
        <v>1</v>
      </c>
      <c r="H7583">
        <f>MOD(D7583-1,6)+1</f>
        <v>4</v>
      </c>
      <c r="I7583">
        <f>37-D7583</f>
        <v>33</v>
      </c>
      <c r="J7583">
        <f>ABS(D7583-D7584)</f>
        <v>8</v>
      </c>
      <c r="K7583">
        <f>AVERAGE(D7583:D7587)</f>
        <v>4</v>
      </c>
      <c r="L7583">
        <f>AVERAGE(D7583:D7602)</f>
        <v>4</v>
      </c>
      <c r="M7583">
        <f>K7583-L7583</f>
        <v>0</v>
      </c>
      <c r="N7583" t="str">
        <f>IF(K7583&gt;L7583,"HIGH ZONE BIAS",IF(K7583&lt;L7583,"LOW ZONE BIAS","EQUILIBRIUM"))</f>
        <v>EQUILIBRIUM</v>
      </c>
    </row>
    <row r="7584">
      <c r="A7584">
        <v>19987</v>
      </c>
      <c r="B7584" t="str">
        <v>2020-07-09</v>
      </c>
      <c r="C7584" t="str">
        <v>Midday</v>
      </c>
      <c r="D7584">
        <v>12</v>
      </c>
      <c r="E7584" t="str">
        <f>IF(MOD(D7584,2)=0,"EVEN","ODD")</f>
        <v>EVEN</v>
      </c>
      <c r="F7584" t="str">
        <f>IF(D7584&lt;=18,"LOW (1-18)","HIGH (19-36)")</f>
        <v>LOW (1-18)</v>
      </c>
      <c r="G7584">
        <f>INT((D7584-1)/6)+1</f>
        <v>2</v>
      </c>
      <c r="H7584">
        <f>MOD(D7584-1,6)+1</f>
        <v>6</v>
      </c>
      <c r="I7584">
        <f>37-D7584</f>
        <v>25</v>
      </c>
      <c r="J7584">
        <f>ABS(D7584-D7585)</f>
        <v>3</v>
      </c>
      <c r="K7584">
        <f>AVERAGE(D7584:D7588)</f>
        <v>12</v>
      </c>
      <c r="L7584">
        <f>AVERAGE(D7584:D7603)</f>
        <v>12</v>
      </c>
      <c r="M7584">
        <f>K7584-L7584</f>
        <v>0</v>
      </c>
      <c r="N7584" t="str">
        <f>IF(K7584&gt;L7584,"HIGH ZONE BIAS",IF(K7584&lt;L7584,"LOW ZONE BIAS","EQUILIBRIUM"))</f>
        <v>EQUILIBRIUM</v>
      </c>
    </row>
    <row r="7585">
      <c r="A7585">
        <v>19986</v>
      </c>
      <c r="B7585" t="str">
        <v>2020-07-09</v>
      </c>
      <c r="C7585" t="str">
        <v>Morning</v>
      </c>
      <c r="D7585">
        <v>9</v>
      </c>
      <c r="E7585" t="str">
        <f>IF(MOD(D7585,2)=0,"EVEN","ODD")</f>
        <v>ODD</v>
      </c>
      <c r="F7585" t="str">
        <f>IF(D7585&lt;=18,"LOW (1-18)","HIGH (19-36)")</f>
        <v>LOW (1-18)</v>
      </c>
      <c r="G7585">
        <f>INT((D7585-1)/6)+1</f>
        <v>2</v>
      </c>
      <c r="H7585">
        <f>MOD(D7585-1,6)+1</f>
        <v>3</v>
      </c>
      <c r="I7585">
        <f>37-D7585</f>
        <v>28</v>
      </c>
      <c r="J7585">
        <f>ABS(D7585-D7586)</f>
        <v>5</v>
      </c>
      <c r="K7585">
        <f>AVERAGE(D7585:D7589)</f>
        <v>9</v>
      </c>
      <c r="L7585">
        <f>AVERAGE(D7585:D7604)</f>
        <v>9</v>
      </c>
      <c r="M7585">
        <f>K7585-L7585</f>
        <v>0</v>
      </c>
      <c r="N7585" t="str">
        <f>IF(K7585&gt;L7585,"HIGH ZONE BIAS",IF(K7585&lt;L7585,"LOW ZONE BIAS","EQUILIBRIUM"))</f>
        <v>EQUILIBRIUM</v>
      </c>
    </row>
    <row r="7586">
      <c r="A7586">
        <v>19985</v>
      </c>
      <c r="B7586" t="str">
        <v>2020-07-08</v>
      </c>
      <c r="C7586" t="str">
        <v>Evening</v>
      </c>
      <c r="D7586">
        <v>4</v>
      </c>
      <c r="E7586" t="str">
        <f>IF(MOD(D7586,2)=0,"EVEN","ODD")</f>
        <v>EVEN</v>
      </c>
      <c r="F7586" t="str">
        <f>IF(D7586&lt;=18,"LOW (1-18)","HIGH (19-36)")</f>
        <v>LOW (1-18)</v>
      </c>
      <c r="G7586">
        <f>INT((D7586-1)/6)+1</f>
        <v>1</v>
      </c>
      <c r="H7586">
        <f>MOD(D7586-1,6)+1</f>
        <v>4</v>
      </c>
      <c r="I7586">
        <f>37-D7586</f>
        <v>33</v>
      </c>
      <c r="J7586">
        <f>ABS(D7586-D7587)</f>
        <v>0</v>
      </c>
      <c r="K7586">
        <f>AVERAGE(D7586:D7590)</f>
        <v>4</v>
      </c>
      <c r="L7586">
        <f>AVERAGE(D7586:D7605)</f>
        <v>4</v>
      </c>
      <c r="M7586">
        <f>K7586-L7586</f>
        <v>0</v>
      </c>
      <c r="N7586" t="str">
        <f>IF(K7586&gt;L7586,"HIGH ZONE BIAS",IF(K7586&lt;L7586,"LOW ZONE BIAS","EQUILIBRIUM"))</f>
        <v>EQUILIBRIUM</v>
      </c>
    </row>
    <row r="7587">
      <c r="A7587">
        <v>19984</v>
      </c>
      <c r="B7587" t="str">
        <v>2020-07-08</v>
      </c>
      <c r="C7587" t="str">
        <v>Afternoon</v>
      </c>
      <c r="D7587">
        <v>4</v>
      </c>
      <c r="E7587" t="str">
        <f>IF(MOD(D7587,2)=0,"EVEN","ODD")</f>
        <v>EVEN</v>
      </c>
      <c r="F7587" t="str">
        <f>IF(D7587&lt;=18,"LOW (1-18)","HIGH (19-36)")</f>
        <v>LOW (1-18)</v>
      </c>
      <c r="G7587">
        <f>INT((D7587-1)/6)+1</f>
        <v>1</v>
      </c>
      <c r="H7587">
        <f>MOD(D7587-1,6)+1</f>
        <v>4</v>
      </c>
      <c r="I7587">
        <f>37-D7587</f>
        <v>33</v>
      </c>
      <c r="J7587">
        <f>ABS(D7587-D7588)</f>
        <v>30</v>
      </c>
      <c r="K7587">
        <f>AVERAGE(D7587:D7591)</f>
        <v>4</v>
      </c>
      <c r="L7587">
        <f>AVERAGE(D7587:D7606)</f>
        <v>4</v>
      </c>
      <c r="M7587">
        <f>K7587-L7587</f>
        <v>0</v>
      </c>
      <c r="N7587" t="str">
        <f>IF(K7587&gt;L7587,"HIGH ZONE BIAS",IF(K7587&lt;L7587,"LOW ZONE BIAS","EQUILIBRIUM"))</f>
        <v>EQUILIBRIUM</v>
      </c>
    </row>
    <row r="7588">
      <c r="A7588">
        <v>19983</v>
      </c>
      <c r="B7588" t="str">
        <v>2020-07-08</v>
      </c>
      <c r="C7588" t="str">
        <v>Midday</v>
      </c>
      <c r="D7588">
        <v>34</v>
      </c>
      <c r="E7588" t="str">
        <f>IF(MOD(D7588,2)=0,"EVEN","ODD")</f>
        <v>EVEN</v>
      </c>
      <c r="F7588" t="str">
        <f>IF(D7588&lt;=18,"LOW (1-18)","HIGH (19-36)")</f>
        <v>HIGH (19-36)</v>
      </c>
      <c r="G7588">
        <f>INT((D7588-1)/6)+1</f>
        <v>6</v>
      </c>
      <c r="H7588">
        <f>MOD(D7588-1,6)+1</f>
        <v>4</v>
      </c>
      <c r="I7588">
        <f>37-D7588</f>
        <v>3</v>
      </c>
      <c r="J7588">
        <f>ABS(D7588-D7589)</f>
        <v>4</v>
      </c>
      <c r="K7588">
        <f>AVERAGE(D7588:D7592)</f>
        <v>34</v>
      </c>
      <c r="L7588">
        <f>AVERAGE(D7588:D7607)</f>
        <v>34</v>
      </c>
      <c r="M7588">
        <f>K7588-L7588</f>
        <v>0</v>
      </c>
      <c r="N7588" t="str">
        <f>IF(K7588&gt;L7588,"HIGH ZONE BIAS",IF(K7588&lt;L7588,"LOW ZONE BIAS","EQUILIBRIUM"))</f>
        <v>EQUILIBRIUM</v>
      </c>
    </row>
    <row r="7589">
      <c r="A7589">
        <v>19982</v>
      </c>
      <c r="B7589" t="str">
        <v>2020-07-08</v>
      </c>
      <c r="C7589" t="str">
        <v>Morning</v>
      </c>
      <c r="D7589">
        <v>30</v>
      </c>
      <c r="E7589" t="str">
        <f>IF(MOD(D7589,2)=0,"EVEN","ODD")</f>
        <v>EVEN</v>
      </c>
      <c r="F7589" t="str">
        <f>IF(D7589&lt;=18,"LOW (1-18)","HIGH (19-36)")</f>
        <v>HIGH (19-36)</v>
      </c>
      <c r="G7589">
        <f>INT((D7589-1)/6)+1</f>
        <v>5</v>
      </c>
      <c r="H7589">
        <f>MOD(D7589-1,6)+1</f>
        <v>6</v>
      </c>
      <c r="I7589">
        <f>37-D7589</f>
        <v>7</v>
      </c>
      <c r="J7589">
        <f>ABS(D7589-D7590)</f>
        <v>14</v>
      </c>
      <c r="K7589">
        <f>AVERAGE(D7589:D7593)</f>
        <v>30</v>
      </c>
      <c r="L7589">
        <f>AVERAGE(D7589:D7608)</f>
        <v>30</v>
      </c>
      <c r="M7589">
        <f>K7589-L7589</f>
        <v>0</v>
      </c>
      <c r="N7589" t="str">
        <f>IF(K7589&gt;L7589,"HIGH ZONE BIAS",IF(K7589&lt;L7589,"LOW ZONE BIAS","EQUILIBRIUM"))</f>
        <v>EQUILIBRIUM</v>
      </c>
    </row>
    <row r="7590">
      <c r="A7590">
        <v>19981</v>
      </c>
      <c r="B7590" t="str">
        <v>2020-07-07</v>
      </c>
      <c r="C7590" t="str">
        <v>Evening</v>
      </c>
      <c r="D7590">
        <v>16</v>
      </c>
      <c r="E7590" t="str">
        <f>IF(MOD(D7590,2)=0,"EVEN","ODD")</f>
        <v>EVEN</v>
      </c>
      <c r="F7590" t="str">
        <f>IF(D7590&lt;=18,"LOW (1-18)","HIGH (19-36)")</f>
        <v>LOW (1-18)</v>
      </c>
      <c r="G7590">
        <f>INT((D7590-1)/6)+1</f>
        <v>3</v>
      </c>
      <c r="H7590">
        <f>MOD(D7590-1,6)+1</f>
        <v>4</v>
      </c>
      <c r="I7590">
        <f>37-D7590</f>
        <v>21</v>
      </c>
      <c r="J7590">
        <f>ABS(D7590-D7591)</f>
        <v>5</v>
      </c>
      <c r="K7590">
        <f>AVERAGE(D7590:D7594)</f>
        <v>16</v>
      </c>
      <c r="L7590">
        <f>AVERAGE(D7590:D7609)</f>
        <v>16</v>
      </c>
      <c r="M7590">
        <f>K7590-L7590</f>
        <v>0</v>
      </c>
      <c r="N7590" t="str">
        <f>IF(K7590&gt;L7590,"HIGH ZONE BIAS",IF(K7590&lt;L7590,"LOW ZONE BIAS","EQUILIBRIUM"))</f>
        <v>EQUILIBRIUM</v>
      </c>
    </row>
    <row r="7591">
      <c r="A7591">
        <v>19980</v>
      </c>
      <c r="B7591" t="str">
        <v>2020-07-07</v>
      </c>
      <c r="C7591" t="str">
        <v>Afternoon</v>
      </c>
      <c r="D7591">
        <v>21</v>
      </c>
      <c r="E7591" t="str">
        <f>IF(MOD(D7591,2)=0,"EVEN","ODD")</f>
        <v>ODD</v>
      </c>
      <c r="F7591" t="str">
        <f>IF(D7591&lt;=18,"LOW (1-18)","HIGH (19-36)")</f>
        <v>HIGH (19-36)</v>
      </c>
      <c r="G7591">
        <f>INT((D7591-1)/6)+1</f>
        <v>4</v>
      </c>
      <c r="H7591">
        <f>MOD(D7591-1,6)+1</f>
        <v>3</v>
      </c>
      <c r="I7591">
        <f>37-D7591</f>
        <v>16</v>
      </c>
      <c r="J7591">
        <f>ABS(D7591-D7592)</f>
        <v>20</v>
      </c>
      <c r="K7591">
        <f>AVERAGE(D7591:D7595)</f>
        <v>21</v>
      </c>
      <c r="L7591">
        <f>AVERAGE(D7591:D7610)</f>
        <v>21</v>
      </c>
      <c r="M7591">
        <f>K7591-L7591</f>
        <v>0</v>
      </c>
      <c r="N7591" t="str">
        <f>IF(K7591&gt;L7591,"HIGH ZONE BIAS",IF(K7591&lt;L7591,"LOW ZONE BIAS","EQUILIBRIUM"))</f>
        <v>EQUILIBRIUM</v>
      </c>
    </row>
    <row r="7592">
      <c r="A7592">
        <v>19979</v>
      </c>
      <c r="B7592" t="str">
        <v>2020-07-07</v>
      </c>
      <c r="C7592" t="str">
        <v>Midday</v>
      </c>
      <c r="D7592">
        <v>1</v>
      </c>
      <c r="E7592" t="str">
        <f>IF(MOD(D7592,2)=0,"EVEN","ODD")</f>
        <v>ODD</v>
      </c>
      <c r="F7592" t="str">
        <f>IF(D7592&lt;=18,"LOW (1-18)","HIGH (19-36)")</f>
        <v>LOW (1-18)</v>
      </c>
      <c r="G7592">
        <f>INT((D7592-1)/6)+1</f>
        <v>1</v>
      </c>
      <c r="H7592">
        <f>MOD(D7592-1,6)+1</f>
        <v>1</v>
      </c>
      <c r="I7592">
        <f>37-D7592</f>
        <v>36</v>
      </c>
      <c r="J7592">
        <f>ABS(D7592-D7593)</f>
        <v>0</v>
      </c>
      <c r="K7592">
        <f>AVERAGE(D7592:D7596)</f>
        <v>1</v>
      </c>
      <c r="L7592">
        <f>AVERAGE(D7592:D7611)</f>
        <v>1</v>
      </c>
      <c r="M7592">
        <f>K7592-L7592</f>
        <v>0</v>
      </c>
      <c r="N7592" t="str">
        <f>IF(K7592&gt;L7592,"HIGH ZONE BIAS",IF(K7592&lt;L7592,"LOW ZONE BIAS","EQUILIBRIUM"))</f>
        <v>EQUILIBRIUM</v>
      </c>
    </row>
    <row r="7593">
      <c r="A7593">
        <v>19978</v>
      </c>
      <c r="B7593" t="str">
        <v>2020-07-07</v>
      </c>
      <c r="C7593" t="str">
        <v>Morning</v>
      </c>
      <c r="D7593">
        <v>1</v>
      </c>
      <c r="E7593" t="str">
        <f>IF(MOD(D7593,2)=0,"EVEN","ODD")</f>
        <v>ODD</v>
      </c>
      <c r="F7593" t="str">
        <f>IF(D7593&lt;=18,"LOW (1-18)","HIGH (19-36)")</f>
        <v>LOW (1-18)</v>
      </c>
      <c r="G7593">
        <f>INT((D7593-1)/6)+1</f>
        <v>1</v>
      </c>
      <c r="H7593">
        <f>MOD(D7593-1,6)+1</f>
        <v>1</v>
      </c>
      <c r="I7593">
        <f>37-D7593</f>
        <v>36</v>
      </c>
      <c r="J7593">
        <f>ABS(D7593-D7594)</f>
        <v>5</v>
      </c>
      <c r="K7593">
        <f>AVERAGE(D7593:D7597)</f>
        <v>1</v>
      </c>
      <c r="L7593">
        <f>AVERAGE(D7593:D7612)</f>
        <v>1</v>
      </c>
      <c r="M7593">
        <f>K7593-L7593</f>
        <v>0</v>
      </c>
      <c r="N7593" t="str">
        <f>IF(K7593&gt;L7593,"HIGH ZONE BIAS",IF(K7593&lt;L7593,"LOW ZONE BIAS","EQUILIBRIUM"))</f>
        <v>EQUILIBRIUM</v>
      </c>
    </row>
    <row r="7594">
      <c r="A7594">
        <v>19977</v>
      </c>
      <c r="B7594" t="str">
        <v>2020-07-06</v>
      </c>
      <c r="C7594" t="str">
        <v>Evening</v>
      </c>
      <c r="D7594">
        <v>6</v>
      </c>
      <c r="E7594" t="str">
        <f>IF(MOD(D7594,2)=0,"EVEN","ODD")</f>
        <v>EVEN</v>
      </c>
      <c r="F7594" t="str">
        <f>IF(D7594&lt;=18,"LOW (1-18)","HIGH (19-36)")</f>
        <v>LOW (1-18)</v>
      </c>
      <c r="G7594">
        <f>INT((D7594-1)/6)+1</f>
        <v>1</v>
      </c>
      <c r="H7594">
        <f>MOD(D7594-1,6)+1</f>
        <v>6</v>
      </c>
      <c r="I7594">
        <f>37-D7594</f>
        <v>31</v>
      </c>
      <c r="J7594">
        <f>ABS(D7594-D7595)</f>
        <v>23</v>
      </c>
      <c r="K7594">
        <f>AVERAGE(D7594:D7598)</f>
        <v>6</v>
      </c>
      <c r="L7594">
        <f>AVERAGE(D7594:D7613)</f>
        <v>6</v>
      </c>
      <c r="M7594">
        <f>K7594-L7594</f>
        <v>0</v>
      </c>
      <c r="N7594" t="str">
        <f>IF(K7594&gt;L7594,"HIGH ZONE BIAS",IF(K7594&lt;L7594,"LOW ZONE BIAS","EQUILIBRIUM"))</f>
        <v>EQUILIBRIUM</v>
      </c>
    </row>
    <row r="7595">
      <c r="A7595">
        <v>19976</v>
      </c>
      <c r="B7595" t="str">
        <v>2020-07-06</v>
      </c>
      <c r="C7595" t="str">
        <v>Afternoon</v>
      </c>
      <c r="D7595">
        <v>29</v>
      </c>
      <c r="E7595" t="str">
        <f>IF(MOD(D7595,2)=0,"EVEN","ODD")</f>
        <v>ODD</v>
      </c>
      <c r="F7595" t="str">
        <f>IF(D7595&lt;=18,"LOW (1-18)","HIGH (19-36)")</f>
        <v>HIGH (19-36)</v>
      </c>
      <c r="G7595">
        <f>INT((D7595-1)/6)+1</f>
        <v>5</v>
      </c>
      <c r="H7595">
        <f>MOD(D7595-1,6)+1</f>
        <v>5</v>
      </c>
      <c r="I7595">
        <f>37-D7595</f>
        <v>8</v>
      </c>
      <c r="J7595">
        <f>ABS(D7595-D7596)</f>
        <v>4</v>
      </c>
      <c r="K7595">
        <f>AVERAGE(D7595:D7599)</f>
        <v>29</v>
      </c>
      <c r="L7595">
        <f>AVERAGE(D7595:D7614)</f>
        <v>29</v>
      </c>
      <c r="M7595">
        <f>K7595-L7595</f>
        <v>0</v>
      </c>
      <c r="N7595" t="str">
        <f>IF(K7595&gt;L7595,"HIGH ZONE BIAS",IF(K7595&lt;L7595,"LOW ZONE BIAS","EQUILIBRIUM"))</f>
        <v>EQUILIBRIUM</v>
      </c>
    </row>
    <row r="7596">
      <c r="A7596">
        <v>19975</v>
      </c>
      <c r="B7596" t="str">
        <v>2020-07-06</v>
      </c>
      <c r="C7596" t="str">
        <v>Midday</v>
      </c>
      <c r="D7596">
        <v>25</v>
      </c>
      <c r="E7596" t="str">
        <f>IF(MOD(D7596,2)=0,"EVEN","ODD")</f>
        <v>ODD</v>
      </c>
      <c r="F7596" t="str">
        <f>IF(D7596&lt;=18,"LOW (1-18)","HIGH (19-36)")</f>
        <v>HIGH (19-36)</v>
      </c>
      <c r="G7596">
        <f>INT((D7596-1)/6)+1</f>
        <v>5</v>
      </c>
      <c r="H7596">
        <f>MOD(D7596-1,6)+1</f>
        <v>1</v>
      </c>
      <c r="I7596">
        <f>37-D7596</f>
        <v>12</v>
      </c>
      <c r="J7596">
        <f>ABS(D7596-D7597)</f>
        <v>5</v>
      </c>
      <c r="K7596">
        <f>AVERAGE(D7596:D7600)</f>
        <v>25</v>
      </c>
      <c r="L7596">
        <f>AVERAGE(D7596:D7615)</f>
        <v>25</v>
      </c>
      <c r="M7596">
        <f>K7596-L7596</f>
        <v>0</v>
      </c>
      <c r="N7596" t="str">
        <f>IF(K7596&gt;L7596,"HIGH ZONE BIAS",IF(K7596&lt;L7596,"LOW ZONE BIAS","EQUILIBRIUM"))</f>
        <v>EQUILIBRIUM</v>
      </c>
    </row>
    <row r="7597">
      <c r="A7597">
        <v>19974</v>
      </c>
      <c r="B7597" t="str">
        <v>2020-07-06</v>
      </c>
      <c r="C7597" t="str">
        <v>Morning</v>
      </c>
      <c r="D7597">
        <v>30</v>
      </c>
      <c r="E7597" t="str">
        <f>IF(MOD(D7597,2)=0,"EVEN","ODD")</f>
        <v>EVEN</v>
      </c>
      <c r="F7597" t="str">
        <f>IF(D7597&lt;=18,"LOW (1-18)","HIGH (19-36)")</f>
        <v>HIGH (19-36)</v>
      </c>
      <c r="G7597">
        <f>INT((D7597-1)/6)+1</f>
        <v>5</v>
      </c>
      <c r="H7597">
        <f>MOD(D7597-1,6)+1</f>
        <v>6</v>
      </c>
      <c r="I7597">
        <f>37-D7597</f>
        <v>7</v>
      </c>
      <c r="J7597">
        <f>ABS(D7597-D7598)</f>
        <v>10</v>
      </c>
      <c r="K7597">
        <f>AVERAGE(D7597:D7601)</f>
        <v>30</v>
      </c>
      <c r="L7597">
        <f>AVERAGE(D7597:D7616)</f>
        <v>30</v>
      </c>
      <c r="M7597">
        <f>K7597-L7597</f>
        <v>0</v>
      </c>
      <c r="N7597" t="str">
        <f>IF(K7597&gt;L7597,"HIGH ZONE BIAS",IF(K7597&lt;L7597,"LOW ZONE BIAS","EQUILIBRIUM"))</f>
        <v>EQUILIBRIUM</v>
      </c>
    </row>
    <row r="7598">
      <c r="A7598">
        <v>19973</v>
      </c>
      <c r="B7598" t="str">
        <v>2020-07-04</v>
      </c>
      <c r="C7598" t="str">
        <v>Evening</v>
      </c>
      <c r="D7598">
        <v>20</v>
      </c>
      <c r="E7598" t="str">
        <f>IF(MOD(D7598,2)=0,"EVEN","ODD")</f>
        <v>EVEN</v>
      </c>
      <c r="F7598" t="str">
        <f>IF(D7598&lt;=18,"LOW (1-18)","HIGH (19-36)")</f>
        <v>HIGH (19-36)</v>
      </c>
      <c r="G7598">
        <f>INT((D7598-1)/6)+1</f>
        <v>4</v>
      </c>
      <c r="H7598">
        <f>MOD(D7598-1,6)+1</f>
        <v>2</v>
      </c>
      <c r="I7598">
        <f>37-D7598</f>
        <v>17</v>
      </c>
      <c r="J7598">
        <f>ABS(D7598-D7599)</f>
        <v>16</v>
      </c>
      <c r="K7598">
        <f>AVERAGE(D7598:D7602)</f>
        <v>20</v>
      </c>
      <c r="L7598">
        <f>AVERAGE(D7598:D7617)</f>
        <v>20</v>
      </c>
      <c r="M7598">
        <f>K7598-L7598</f>
        <v>0</v>
      </c>
      <c r="N7598" t="str">
        <f>IF(K7598&gt;L7598,"HIGH ZONE BIAS",IF(K7598&lt;L7598,"LOW ZONE BIAS","EQUILIBRIUM"))</f>
        <v>EQUILIBRIUM</v>
      </c>
    </row>
    <row r="7599">
      <c r="A7599">
        <v>19972</v>
      </c>
      <c r="B7599" t="str">
        <v>2020-07-04</v>
      </c>
      <c r="C7599" t="str">
        <v>Afternoon</v>
      </c>
      <c r="D7599">
        <v>36</v>
      </c>
      <c r="E7599" t="str">
        <f>IF(MOD(D7599,2)=0,"EVEN","ODD")</f>
        <v>EVEN</v>
      </c>
      <c r="F7599" t="str">
        <f>IF(D7599&lt;=18,"LOW (1-18)","HIGH (19-36)")</f>
        <v>HIGH (19-36)</v>
      </c>
      <c r="G7599">
        <f>INT((D7599-1)/6)+1</f>
        <v>6</v>
      </c>
      <c r="H7599">
        <f>MOD(D7599-1,6)+1</f>
        <v>6</v>
      </c>
      <c r="I7599">
        <f>37-D7599</f>
        <v>1</v>
      </c>
      <c r="J7599">
        <f>ABS(D7599-D7600)</f>
        <v>3</v>
      </c>
      <c r="K7599">
        <f>AVERAGE(D7599:D7603)</f>
        <v>36</v>
      </c>
      <c r="L7599">
        <f>AVERAGE(D7599:D7618)</f>
        <v>36</v>
      </c>
      <c r="M7599">
        <f>K7599-L7599</f>
        <v>0</v>
      </c>
      <c r="N7599" t="str">
        <f>IF(K7599&gt;L7599,"HIGH ZONE BIAS",IF(K7599&lt;L7599,"LOW ZONE BIAS","EQUILIBRIUM"))</f>
        <v>EQUILIBRIUM</v>
      </c>
    </row>
    <row r="7600">
      <c r="A7600">
        <v>19971</v>
      </c>
      <c r="B7600" t="str">
        <v>2020-07-04</v>
      </c>
      <c r="C7600" t="str">
        <v>Midday</v>
      </c>
      <c r="D7600">
        <v>33</v>
      </c>
      <c r="E7600" t="str">
        <f>IF(MOD(D7600,2)=0,"EVEN","ODD")</f>
        <v>ODD</v>
      </c>
      <c r="F7600" t="str">
        <f>IF(D7600&lt;=18,"LOW (1-18)","HIGH (19-36)")</f>
        <v>HIGH (19-36)</v>
      </c>
      <c r="G7600">
        <f>INT((D7600-1)/6)+1</f>
        <v>6</v>
      </c>
      <c r="H7600">
        <f>MOD(D7600-1,6)+1</f>
        <v>3</v>
      </c>
      <c r="I7600">
        <f>37-D7600</f>
        <v>4</v>
      </c>
      <c r="J7600">
        <f>ABS(D7600-D7601)</f>
        <v>31</v>
      </c>
      <c r="K7600">
        <f>AVERAGE(D7600:D7604)</f>
        <v>33</v>
      </c>
      <c r="L7600">
        <f>AVERAGE(D7600:D7619)</f>
        <v>33</v>
      </c>
      <c r="M7600">
        <f>K7600-L7600</f>
        <v>0</v>
      </c>
      <c r="N7600" t="str">
        <f>IF(K7600&gt;L7600,"HIGH ZONE BIAS",IF(K7600&lt;L7600,"LOW ZONE BIAS","EQUILIBRIUM"))</f>
        <v>EQUILIBRIUM</v>
      </c>
    </row>
    <row r="7601">
      <c r="A7601">
        <v>19970</v>
      </c>
      <c r="B7601" t="str">
        <v>2020-07-04</v>
      </c>
      <c r="C7601" t="str">
        <v>Morning</v>
      </c>
      <c r="D7601">
        <v>2</v>
      </c>
      <c r="E7601" t="str">
        <f>IF(MOD(D7601,2)=0,"EVEN","ODD")</f>
        <v>EVEN</v>
      </c>
      <c r="F7601" t="str">
        <f>IF(D7601&lt;=18,"LOW (1-18)","HIGH (19-36)")</f>
        <v>LOW (1-18)</v>
      </c>
      <c r="G7601">
        <f>INT((D7601-1)/6)+1</f>
        <v>1</v>
      </c>
      <c r="H7601">
        <f>MOD(D7601-1,6)+1</f>
        <v>2</v>
      </c>
      <c r="I7601">
        <f>37-D7601</f>
        <v>35</v>
      </c>
      <c r="J7601">
        <f>ABS(D7601-D7602)</f>
        <v>1</v>
      </c>
      <c r="K7601">
        <f>AVERAGE(D7601:D7605)</f>
        <v>2</v>
      </c>
      <c r="L7601">
        <f>AVERAGE(D7601:D7620)</f>
        <v>2</v>
      </c>
      <c r="M7601">
        <f>K7601-L7601</f>
        <v>0</v>
      </c>
      <c r="N7601" t="str">
        <f>IF(K7601&gt;L7601,"HIGH ZONE BIAS",IF(K7601&lt;L7601,"LOW ZONE BIAS","EQUILIBRIUM"))</f>
        <v>EQUILIBRIUM</v>
      </c>
    </row>
    <row r="7602">
      <c r="A7602">
        <v>19969</v>
      </c>
      <c r="B7602" t="str">
        <v>2020-07-03</v>
      </c>
      <c r="C7602" t="str">
        <v>Evening</v>
      </c>
      <c r="D7602">
        <v>1</v>
      </c>
      <c r="E7602" t="str">
        <f>IF(MOD(D7602,2)=0,"EVEN","ODD")</f>
        <v>ODD</v>
      </c>
      <c r="F7602" t="str">
        <f>IF(D7602&lt;=18,"LOW (1-18)","HIGH (19-36)")</f>
        <v>LOW (1-18)</v>
      </c>
      <c r="G7602">
        <f>INT((D7602-1)/6)+1</f>
        <v>1</v>
      </c>
      <c r="H7602">
        <f>MOD(D7602-1,6)+1</f>
        <v>1</v>
      </c>
      <c r="I7602">
        <f>37-D7602</f>
        <v>36</v>
      </c>
      <c r="J7602">
        <f>ABS(D7602-D7603)</f>
        <v>3</v>
      </c>
      <c r="K7602">
        <f>AVERAGE(D7602:D7606)</f>
        <v>1</v>
      </c>
      <c r="L7602">
        <f>AVERAGE(D7602:D7621)</f>
        <v>1</v>
      </c>
      <c r="M7602">
        <f>K7602-L7602</f>
        <v>0</v>
      </c>
      <c r="N7602" t="str">
        <f>IF(K7602&gt;L7602,"HIGH ZONE BIAS",IF(K7602&lt;L7602,"LOW ZONE BIAS","EQUILIBRIUM"))</f>
        <v>EQUILIBRIUM</v>
      </c>
    </row>
    <row r="7603">
      <c r="A7603">
        <v>19968</v>
      </c>
      <c r="B7603" t="str">
        <v>2020-07-03</v>
      </c>
      <c r="C7603" t="str">
        <v>Afternoon</v>
      </c>
      <c r="D7603">
        <v>4</v>
      </c>
      <c r="E7603" t="str">
        <f>IF(MOD(D7603,2)=0,"EVEN","ODD")</f>
        <v>EVEN</v>
      </c>
      <c r="F7603" t="str">
        <f>IF(D7603&lt;=18,"LOW (1-18)","HIGH (19-36)")</f>
        <v>LOW (1-18)</v>
      </c>
      <c r="G7603">
        <f>INT((D7603-1)/6)+1</f>
        <v>1</v>
      </c>
      <c r="H7603">
        <f>MOD(D7603-1,6)+1</f>
        <v>4</v>
      </c>
      <c r="I7603">
        <f>37-D7603</f>
        <v>33</v>
      </c>
      <c r="J7603">
        <f>ABS(D7603-D7604)</f>
        <v>11</v>
      </c>
      <c r="K7603">
        <f>AVERAGE(D7603:D7607)</f>
        <v>4</v>
      </c>
      <c r="L7603">
        <f>AVERAGE(D7603:D7622)</f>
        <v>4</v>
      </c>
      <c r="M7603">
        <f>K7603-L7603</f>
        <v>0</v>
      </c>
      <c r="N7603" t="str">
        <f>IF(K7603&gt;L7603,"HIGH ZONE BIAS",IF(K7603&lt;L7603,"LOW ZONE BIAS","EQUILIBRIUM"))</f>
        <v>EQUILIBRIUM</v>
      </c>
    </row>
    <row r="7604">
      <c r="A7604">
        <v>19967</v>
      </c>
      <c r="B7604" t="str">
        <v>2020-07-03</v>
      </c>
      <c r="C7604" t="str">
        <v>Midday</v>
      </c>
      <c r="D7604">
        <v>15</v>
      </c>
      <c r="E7604" t="str">
        <f>IF(MOD(D7604,2)=0,"EVEN","ODD")</f>
        <v>ODD</v>
      </c>
      <c r="F7604" t="str">
        <f>IF(D7604&lt;=18,"LOW (1-18)","HIGH (19-36)")</f>
        <v>LOW (1-18)</v>
      </c>
      <c r="G7604">
        <f>INT((D7604-1)/6)+1</f>
        <v>3</v>
      </c>
      <c r="H7604">
        <f>MOD(D7604-1,6)+1</f>
        <v>3</v>
      </c>
      <c r="I7604">
        <f>37-D7604</f>
        <v>22</v>
      </c>
      <c r="J7604">
        <f>ABS(D7604-D7605)</f>
        <v>2</v>
      </c>
      <c r="K7604">
        <f>AVERAGE(D7604:D7608)</f>
        <v>15</v>
      </c>
      <c r="L7604">
        <f>AVERAGE(D7604:D7623)</f>
        <v>15</v>
      </c>
      <c r="M7604">
        <f>K7604-L7604</f>
        <v>0</v>
      </c>
      <c r="N7604" t="str">
        <f>IF(K7604&gt;L7604,"HIGH ZONE BIAS",IF(K7604&lt;L7604,"LOW ZONE BIAS","EQUILIBRIUM"))</f>
        <v>EQUILIBRIUM</v>
      </c>
    </row>
    <row r="7605">
      <c r="A7605">
        <v>19966</v>
      </c>
      <c r="B7605" t="str">
        <v>2020-07-03</v>
      </c>
      <c r="C7605" t="str">
        <v>Morning</v>
      </c>
      <c r="D7605">
        <v>17</v>
      </c>
      <c r="E7605" t="str">
        <f>IF(MOD(D7605,2)=0,"EVEN","ODD")</f>
        <v>ODD</v>
      </c>
      <c r="F7605" t="str">
        <f>IF(D7605&lt;=18,"LOW (1-18)","HIGH (19-36)")</f>
        <v>LOW (1-18)</v>
      </c>
      <c r="G7605">
        <f>INT((D7605-1)/6)+1</f>
        <v>3</v>
      </c>
      <c r="H7605">
        <f>MOD(D7605-1,6)+1</f>
        <v>5</v>
      </c>
      <c r="I7605">
        <f>37-D7605</f>
        <v>20</v>
      </c>
      <c r="J7605">
        <f>ABS(D7605-D7606)</f>
        <v>3</v>
      </c>
      <c r="K7605">
        <f>AVERAGE(D7605:D7609)</f>
        <v>17</v>
      </c>
      <c r="L7605">
        <f>AVERAGE(D7605:D7624)</f>
        <v>17</v>
      </c>
      <c r="M7605">
        <f>K7605-L7605</f>
        <v>0</v>
      </c>
      <c r="N7605" t="str">
        <f>IF(K7605&gt;L7605,"HIGH ZONE BIAS",IF(K7605&lt;L7605,"LOW ZONE BIAS","EQUILIBRIUM"))</f>
        <v>EQUILIBRIUM</v>
      </c>
    </row>
    <row r="7606">
      <c r="A7606">
        <v>19965</v>
      </c>
      <c r="B7606" t="str">
        <v>2020-07-02</v>
      </c>
      <c r="C7606" t="str">
        <v>Evening</v>
      </c>
      <c r="D7606">
        <v>20</v>
      </c>
      <c r="E7606" t="str">
        <f>IF(MOD(D7606,2)=0,"EVEN","ODD")</f>
        <v>EVEN</v>
      </c>
      <c r="F7606" t="str">
        <f>IF(D7606&lt;=18,"LOW (1-18)","HIGH (19-36)")</f>
        <v>HIGH (19-36)</v>
      </c>
      <c r="G7606">
        <f>INT((D7606-1)/6)+1</f>
        <v>4</v>
      </c>
      <c r="H7606">
        <f>MOD(D7606-1,6)+1</f>
        <v>2</v>
      </c>
      <c r="I7606">
        <f>37-D7606</f>
        <v>17</v>
      </c>
      <c r="J7606">
        <f>ABS(D7606-D7607)</f>
        <v>11</v>
      </c>
      <c r="K7606">
        <f>AVERAGE(D7606:D7610)</f>
        <v>20</v>
      </c>
      <c r="L7606">
        <f>AVERAGE(D7606:D7625)</f>
        <v>20</v>
      </c>
      <c r="M7606">
        <f>K7606-L7606</f>
        <v>0</v>
      </c>
      <c r="N7606" t="str">
        <f>IF(K7606&gt;L7606,"HIGH ZONE BIAS",IF(K7606&lt;L7606,"LOW ZONE BIAS","EQUILIBRIUM"))</f>
        <v>EQUILIBRIUM</v>
      </c>
    </row>
    <row r="7607">
      <c r="A7607">
        <v>19964</v>
      </c>
      <c r="B7607" t="str">
        <v>2020-07-02</v>
      </c>
      <c r="C7607" t="str">
        <v>Afternoon</v>
      </c>
      <c r="D7607">
        <v>9</v>
      </c>
      <c r="E7607" t="str">
        <f>IF(MOD(D7607,2)=0,"EVEN","ODD")</f>
        <v>ODD</v>
      </c>
      <c r="F7607" t="str">
        <f>IF(D7607&lt;=18,"LOW (1-18)","HIGH (19-36)")</f>
        <v>LOW (1-18)</v>
      </c>
      <c r="G7607">
        <f>INT((D7607-1)/6)+1</f>
        <v>2</v>
      </c>
      <c r="H7607">
        <f>MOD(D7607-1,6)+1</f>
        <v>3</v>
      </c>
      <c r="I7607">
        <f>37-D7607</f>
        <v>28</v>
      </c>
      <c r="J7607">
        <f>ABS(D7607-D7608)</f>
        <v>17</v>
      </c>
      <c r="K7607">
        <f>AVERAGE(D7607:D7611)</f>
        <v>9</v>
      </c>
      <c r="L7607">
        <f>AVERAGE(D7607:D7626)</f>
        <v>9</v>
      </c>
      <c r="M7607">
        <f>K7607-L7607</f>
        <v>0</v>
      </c>
      <c r="N7607" t="str">
        <f>IF(K7607&gt;L7607,"HIGH ZONE BIAS",IF(K7607&lt;L7607,"LOW ZONE BIAS","EQUILIBRIUM"))</f>
        <v>EQUILIBRIUM</v>
      </c>
    </row>
    <row r="7608">
      <c r="A7608">
        <v>19963</v>
      </c>
      <c r="B7608" t="str">
        <v>2020-07-02</v>
      </c>
      <c r="C7608" t="str">
        <v>Midday</v>
      </c>
      <c r="D7608">
        <v>26</v>
      </c>
      <c r="E7608" t="str">
        <f>IF(MOD(D7608,2)=0,"EVEN","ODD")</f>
        <v>EVEN</v>
      </c>
      <c r="F7608" t="str">
        <f>IF(D7608&lt;=18,"LOW (1-18)","HIGH (19-36)")</f>
        <v>HIGH (19-36)</v>
      </c>
      <c r="G7608">
        <f>INT((D7608-1)/6)+1</f>
        <v>5</v>
      </c>
      <c r="H7608">
        <f>MOD(D7608-1,6)+1</f>
        <v>2</v>
      </c>
      <c r="I7608">
        <f>37-D7608</f>
        <v>11</v>
      </c>
      <c r="J7608">
        <f>ABS(D7608-D7609)</f>
        <v>9</v>
      </c>
      <c r="K7608">
        <f>AVERAGE(D7608:D7612)</f>
        <v>26</v>
      </c>
      <c r="L7608">
        <f>AVERAGE(D7608:D7627)</f>
        <v>26</v>
      </c>
      <c r="M7608">
        <f>K7608-L7608</f>
        <v>0</v>
      </c>
      <c r="N7608" t="str">
        <f>IF(K7608&gt;L7608,"HIGH ZONE BIAS",IF(K7608&lt;L7608,"LOW ZONE BIAS","EQUILIBRIUM"))</f>
        <v>EQUILIBRIUM</v>
      </c>
    </row>
    <row r="7609">
      <c r="A7609">
        <v>19962</v>
      </c>
      <c r="B7609" t="str">
        <v>2020-07-02</v>
      </c>
      <c r="C7609" t="str">
        <v>Morning</v>
      </c>
      <c r="D7609">
        <v>35</v>
      </c>
      <c r="E7609" t="str">
        <f>IF(MOD(D7609,2)=0,"EVEN","ODD")</f>
        <v>ODD</v>
      </c>
      <c r="F7609" t="str">
        <f>IF(D7609&lt;=18,"LOW (1-18)","HIGH (19-36)")</f>
        <v>HIGH (19-36)</v>
      </c>
      <c r="G7609">
        <f>INT((D7609-1)/6)+1</f>
        <v>6</v>
      </c>
      <c r="H7609">
        <f>MOD(D7609-1,6)+1</f>
        <v>5</v>
      </c>
      <c r="I7609">
        <f>37-D7609</f>
        <v>2</v>
      </c>
      <c r="J7609">
        <f>ABS(D7609-D7610)</f>
        <v>10</v>
      </c>
      <c r="K7609">
        <f>AVERAGE(D7609:D7613)</f>
        <v>35</v>
      </c>
      <c r="L7609">
        <f>AVERAGE(D7609:D7628)</f>
        <v>35</v>
      </c>
      <c r="M7609">
        <f>K7609-L7609</f>
        <v>0</v>
      </c>
      <c r="N7609" t="str">
        <f>IF(K7609&gt;L7609,"HIGH ZONE BIAS",IF(K7609&lt;L7609,"LOW ZONE BIAS","EQUILIBRIUM"))</f>
        <v>EQUILIBRIUM</v>
      </c>
    </row>
    <row r="7610">
      <c r="A7610">
        <v>19961</v>
      </c>
      <c r="B7610" t="str">
        <v>2020-07-01</v>
      </c>
      <c r="C7610" t="str">
        <v>Evening</v>
      </c>
      <c r="D7610">
        <v>25</v>
      </c>
      <c r="E7610" t="str">
        <f>IF(MOD(D7610,2)=0,"EVEN","ODD")</f>
        <v>ODD</v>
      </c>
      <c r="F7610" t="str">
        <f>IF(D7610&lt;=18,"LOW (1-18)","HIGH (19-36)")</f>
        <v>HIGH (19-36)</v>
      </c>
      <c r="G7610">
        <f>INT((D7610-1)/6)+1</f>
        <v>5</v>
      </c>
      <c r="H7610">
        <f>MOD(D7610-1,6)+1</f>
        <v>1</v>
      </c>
      <c r="I7610">
        <f>37-D7610</f>
        <v>12</v>
      </c>
      <c r="J7610">
        <f>ABS(D7610-D7611)</f>
        <v>11</v>
      </c>
      <c r="K7610">
        <f>AVERAGE(D7610:D7614)</f>
        <v>25</v>
      </c>
      <c r="L7610">
        <f>AVERAGE(D7610:D7629)</f>
        <v>25</v>
      </c>
      <c r="M7610">
        <f>K7610-L7610</f>
        <v>0</v>
      </c>
      <c r="N7610" t="str">
        <f>IF(K7610&gt;L7610,"HIGH ZONE BIAS",IF(K7610&lt;L7610,"LOW ZONE BIAS","EQUILIBRIUM"))</f>
        <v>EQUILIBRIUM</v>
      </c>
    </row>
    <row r="7611">
      <c r="A7611">
        <v>19960</v>
      </c>
      <c r="B7611" t="str">
        <v>2020-07-01</v>
      </c>
      <c r="C7611" t="str">
        <v>Afternoon</v>
      </c>
      <c r="D7611">
        <v>36</v>
      </c>
      <c r="E7611" t="str">
        <f>IF(MOD(D7611,2)=0,"EVEN","ODD")</f>
        <v>EVEN</v>
      </c>
      <c r="F7611" t="str">
        <f>IF(D7611&lt;=18,"LOW (1-18)","HIGH (19-36)")</f>
        <v>HIGH (19-36)</v>
      </c>
      <c r="G7611">
        <f>INT((D7611-1)/6)+1</f>
        <v>6</v>
      </c>
      <c r="H7611">
        <f>MOD(D7611-1,6)+1</f>
        <v>6</v>
      </c>
      <c r="I7611">
        <f>37-D7611</f>
        <v>1</v>
      </c>
      <c r="J7611">
        <f>ABS(D7611-D7612)</f>
        <v>18</v>
      </c>
      <c r="K7611">
        <f>AVERAGE(D7611:D7615)</f>
        <v>36</v>
      </c>
      <c r="L7611">
        <f>AVERAGE(D7611:D7630)</f>
        <v>36</v>
      </c>
      <c r="M7611">
        <f>K7611-L7611</f>
        <v>0</v>
      </c>
      <c r="N7611" t="str">
        <f>IF(K7611&gt;L7611,"HIGH ZONE BIAS",IF(K7611&lt;L7611,"LOW ZONE BIAS","EQUILIBRIUM"))</f>
        <v>EQUILIBRIUM</v>
      </c>
    </row>
    <row r="7612">
      <c r="A7612">
        <v>19959</v>
      </c>
      <c r="B7612" t="str">
        <v>2020-07-01</v>
      </c>
      <c r="C7612" t="str">
        <v>Midday</v>
      </c>
      <c r="D7612">
        <v>18</v>
      </c>
      <c r="E7612" t="str">
        <f>IF(MOD(D7612,2)=0,"EVEN","ODD")</f>
        <v>EVEN</v>
      </c>
      <c r="F7612" t="str">
        <f>IF(D7612&lt;=18,"LOW (1-18)","HIGH (19-36)")</f>
        <v>LOW (1-18)</v>
      </c>
      <c r="G7612">
        <f>INT((D7612-1)/6)+1</f>
        <v>3</v>
      </c>
      <c r="H7612">
        <f>MOD(D7612-1,6)+1</f>
        <v>6</v>
      </c>
      <c r="I7612">
        <f>37-D7612</f>
        <v>19</v>
      </c>
      <c r="J7612">
        <f>ABS(D7612-D7613)</f>
        <v>5</v>
      </c>
      <c r="K7612">
        <f>AVERAGE(D7612:D7616)</f>
        <v>18</v>
      </c>
      <c r="L7612">
        <f>AVERAGE(D7612:D7631)</f>
        <v>18</v>
      </c>
      <c r="M7612">
        <f>K7612-L7612</f>
        <v>0</v>
      </c>
      <c r="N7612" t="str">
        <f>IF(K7612&gt;L7612,"HIGH ZONE BIAS",IF(K7612&lt;L7612,"LOW ZONE BIAS","EQUILIBRIUM"))</f>
        <v>EQUILIBRIUM</v>
      </c>
    </row>
    <row r="7613">
      <c r="A7613">
        <v>19958</v>
      </c>
      <c r="B7613" t="str">
        <v>2020-07-01</v>
      </c>
      <c r="C7613" t="str">
        <v>Morning</v>
      </c>
      <c r="D7613">
        <v>23</v>
      </c>
      <c r="E7613" t="str">
        <f>IF(MOD(D7613,2)=0,"EVEN","ODD")</f>
        <v>ODD</v>
      </c>
      <c r="F7613" t="str">
        <f>IF(D7613&lt;=18,"LOW (1-18)","HIGH (19-36)")</f>
        <v>HIGH (19-36)</v>
      </c>
      <c r="G7613">
        <f>INT((D7613-1)/6)+1</f>
        <v>4</v>
      </c>
      <c r="H7613">
        <f>MOD(D7613-1,6)+1</f>
        <v>5</v>
      </c>
      <c r="I7613">
        <f>37-D7613</f>
        <v>14</v>
      </c>
      <c r="J7613">
        <f>ABS(D7613-D7614)</f>
        <v>21</v>
      </c>
      <c r="K7613">
        <f>AVERAGE(D7613:D7617)</f>
        <v>23</v>
      </c>
      <c r="L7613">
        <f>AVERAGE(D7613:D7632)</f>
        <v>23</v>
      </c>
      <c r="M7613">
        <f>K7613-L7613</f>
        <v>0</v>
      </c>
      <c r="N7613" t="str">
        <f>IF(K7613&gt;L7613,"HIGH ZONE BIAS",IF(K7613&lt;L7613,"LOW ZONE BIAS","EQUILIBRIUM"))</f>
        <v>EQUILIBRIUM</v>
      </c>
    </row>
    <row r="7614">
      <c r="A7614">
        <v>19957</v>
      </c>
      <c r="B7614" t="str">
        <v>2020-06-30</v>
      </c>
      <c r="C7614" t="str">
        <v>Evening</v>
      </c>
      <c r="D7614">
        <v>2</v>
      </c>
      <c r="E7614" t="str">
        <f>IF(MOD(D7614,2)=0,"EVEN","ODD")</f>
        <v>EVEN</v>
      </c>
      <c r="F7614" t="str">
        <f>IF(D7614&lt;=18,"LOW (1-18)","HIGH (19-36)")</f>
        <v>LOW (1-18)</v>
      </c>
      <c r="G7614">
        <f>INT((D7614-1)/6)+1</f>
        <v>1</v>
      </c>
      <c r="H7614">
        <f>MOD(D7614-1,6)+1</f>
        <v>2</v>
      </c>
      <c r="I7614">
        <f>37-D7614</f>
        <v>35</v>
      </c>
      <c r="J7614">
        <f>ABS(D7614-D7615)</f>
        <v>28</v>
      </c>
      <c r="K7614">
        <f>AVERAGE(D7614:D7618)</f>
        <v>2</v>
      </c>
      <c r="L7614">
        <f>AVERAGE(D7614:D7633)</f>
        <v>2</v>
      </c>
      <c r="M7614">
        <f>K7614-L7614</f>
        <v>0</v>
      </c>
      <c r="N7614" t="str">
        <f>IF(K7614&gt;L7614,"HIGH ZONE BIAS",IF(K7614&lt;L7614,"LOW ZONE BIAS","EQUILIBRIUM"))</f>
        <v>EQUILIBRIUM</v>
      </c>
    </row>
    <row r="7615">
      <c r="A7615">
        <v>19956</v>
      </c>
      <c r="B7615" t="str">
        <v>2020-06-30</v>
      </c>
      <c r="C7615" t="str">
        <v>Afternoon</v>
      </c>
      <c r="D7615">
        <v>30</v>
      </c>
      <c r="E7615" t="str">
        <f>IF(MOD(D7615,2)=0,"EVEN","ODD")</f>
        <v>EVEN</v>
      </c>
      <c r="F7615" t="str">
        <f>IF(D7615&lt;=18,"LOW (1-18)","HIGH (19-36)")</f>
        <v>HIGH (19-36)</v>
      </c>
      <c r="G7615">
        <f>INT((D7615-1)/6)+1</f>
        <v>5</v>
      </c>
      <c r="H7615">
        <f>MOD(D7615-1,6)+1</f>
        <v>6</v>
      </c>
      <c r="I7615">
        <f>37-D7615</f>
        <v>7</v>
      </c>
      <c r="J7615">
        <f>ABS(D7615-D7616)</f>
        <v>8</v>
      </c>
      <c r="K7615">
        <f>AVERAGE(D7615:D7619)</f>
        <v>30</v>
      </c>
      <c r="L7615">
        <f>AVERAGE(D7615:D7634)</f>
        <v>30</v>
      </c>
      <c r="M7615">
        <f>K7615-L7615</f>
        <v>0</v>
      </c>
      <c r="N7615" t="str">
        <f>IF(K7615&gt;L7615,"HIGH ZONE BIAS",IF(K7615&lt;L7615,"LOW ZONE BIAS","EQUILIBRIUM"))</f>
        <v>EQUILIBRIUM</v>
      </c>
    </row>
    <row r="7616">
      <c r="A7616">
        <v>19955</v>
      </c>
      <c r="B7616" t="str">
        <v>2020-06-30</v>
      </c>
      <c r="C7616" t="str">
        <v>Midday</v>
      </c>
      <c r="D7616">
        <v>22</v>
      </c>
      <c r="E7616" t="str">
        <f>IF(MOD(D7616,2)=0,"EVEN","ODD")</f>
        <v>EVEN</v>
      </c>
      <c r="F7616" t="str">
        <f>IF(D7616&lt;=18,"LOW (1-18)","HIGH (19-36)")</f>
        <v>HIGH (19-36)</v>
      </c>
      <c r="G7616">
        <f>INT((D7616-1)/6)+1</f>
        <v>4</v>
      </c>
      <c r="H7616">
        <f>MOD(D7616-1,6)+1</f>
        <v>4</v>
      </c>
      <c r="I7616">
        <f>37-D7616</f>
        <v>15</v>
      </c>
      <c r="J7616">
        <f>ABS(D7616-D7617)</f>
        <v>14</v>
      </c>
      <c r="K7616">
        <f>AVERAGE(D7616:D7620)</f>
        <v>22</v>
      </c>
      <c r="L7616">
        <f>AVERAGE(D7616:D7635)</f>
        <v>22</v>
      </c>
      <c r="M7616">
        <f>K7616-L7616</f>
        <v>0</v>
      </c>
      <c r="N7616" t="str">
        <f>IF(K7616&gt;L7616,"HIGH ZONE BIAS",IF(K7616&lt;L7616,"LOW ZONE BIAS","EQUILIBRIUM"))</f>
        <v>EQUILIBRIUM</v>
      </c>
    </row>
    <row r="7617">
      <c r="A7617">
        <v>19954</v>
      </c>
      <c r="B7617" t="str">
        <v>2020-06-30</v>
      </c>
      <c r="C7617" t="str">
        <v>Morning</v>
      </c>
      <c r="D7617">
        <v>8</v>
      </c>
      <c r="E7617" t="str">
        <f>IF(MOD(D7617,2)=0,"EVEN","ODD")</f>
        <v>EVEN</v>
      </c>
      <c r="F7617" t="str">
        <f>IF(D7617&lt;=18,"LOW (1-18)","HIGH (19-36)")</f>
        <v>LOW (1-18)</v>
      </c>
      <c r="G7617">
        <f>INT((D7617-1)/6)+1</f>
        <v>2</v>
      </c>
      <c r="H7617">
        <f>MOD(D7617-1,6)+1</f>
        <v>2</v>
      </c>
      <c r="I7617">
        <f>37-D7617</f>
        <v>29</v>
      </c>
      <c r="J7617">
        <f>ABS(D7617-D7618)</f>
        <v>7</v>
      </c>
      <c r="K7617">
        <f>AVERAGE(D7617:D7621)</f>
        <v>8</v>
      </c>
      <c r="L7617">
        <f>AVERAGE(D7617:D7636)</f>
        <v>8</v>
      </c>
      <c r="M7617">
        <f>K7617-L7617</f>
        <v>0</v>
      </c>
      <c r="N7617" t="str">
        <f>IF(K7617&gt;L7617,"HIGH ZONE BIAS",IF(K7617&lt;L7617,"LOW ZONE BIAS","EQUILIBRIUM"))</f>
        <v>EQUILIBRIUM</v>
      </c>
    </row>
    <row r="7618">
      <c r="A7618">
        <v>19953</v>
      </c>
      <c r="B7618" t="str">
        <v>2020-06-29</v>
      </c>
      <c r="C7618" t="str">
        <v>Evening</v>
      </c>
      <c r="D7618">
        <v>15</v>
      </c>
      <c r="E7618" t="str">
        <f>IF(MOD(D7618,2)=0,"EVEN","ODD")</f>
        <v>ODD</v>
      </c>
      <c r="F7618" t="str">
        <f>IF(D7618&lt;=18,"LOW (1-18)","HIGH (19-36)")</f>
        <v>LOW (1-18)</v>
      </c>
      <c r="G7618">
        <f>INT((D7618-1)/6)+1</f>
        <v>3</v>
      </c>
      <c r="H7618">
        <f>MOD(D7618-1,6)+1</f>
        <v>3</v>
      </c>
      <c r="I7618">
        <f>37-D7618</f>
        <v>22</v>
      </c>
      <c r="J7618">
        <f>ABS(D7618-D7619)</f>
        <v>12</v>
      </c>
      <c r="K7618">
        <f>AVERAGE(D7618:D7622)</f>
        <v>15</v>
      </c>
      <c r="L7618">
        <f>AVERAGE(D7618:D7637)</f>
        <v>15</v>
      </c>
      <c r="M7618">
        <f>K7618-L7618</f>
        <v>0</v>
      </c>
      <c r="N7618" t="str">
        <f>IF(K7618&gt;L7618,"HIGH ZONE BIAS",IF(K7618&lt;L7618,"LOW ZONE BIAS","EQUILIBRIUM"))</f>
        <v>EQUILIBRIUM</v>
      </c>
    </row>
    <row r="7619">
      <c r="A7619">
        <v>19952</v>
      </c>
      <c r="B7619" t="str">
        <v>2020-06-29</v>
      </c>
      <c r="C7619" t="str">
        <v>Afternoon</v>
      </c>
      <c r="D7619">
        <v>3</v>
      </c>
      <c r="E7619" t="str">
        <f>IF(MOD(D7619,2)=0,"EVEN","ODD")</f>
        <v>ODD</v>
      </c>
      <c r="F7619" t="str">
        <f>IF(D7619&lt;=18,"LOW (1-18)","HIGH (19-36)")</f>
        <v>LOW (1-18)</v>
      </c>
      <c r="G7619">
        <f>INT((D7619-1)/6)+1</f>
        <v>1</v>
      </c>
      <c r="H7619">
        <f>MOD(D7619-1,6)+1</f>
        <v>3</v>
      </c>
      <c r="I7619">
        <f>37-D7619</f>
        <v>34</v>
      </c>
      <c r="J7619">
        <f>ABS(D7619-D7620)</f>
        <v>20</v>
      </c>
      <c r="K7619">
        <f>AVERAGE(D7619:D7623)</f>
        <v>3</v>
      </c>
      <c r="L7619">
        <f>AVERAGE(D7619:D7638)</f>
        <v>3</v>
      </c>
      <c r="M7619">
        <f>K7619-L7619</f>
        <v>0</v>
      </c>
      <c r="N7619" t="str">
        <f>IF(K7619&gt;L7619,"HIGH ZONE BIAS",IF(K7619&lt;L7619,"LOW ZONE BIAS","EQUILIBRIUM"))</f>
        <v>EQUILIBRIUM</v>
      </c>
    </row>
    <row r="7620">
      <c r="A7620">
        <v>19951</v>
      </c>
      <c r="B7620" t="str">
        <v>2020-06-29</v>
      </c>
      <c r="C7620" t="str">
        <v>Midday</v>
      </c>
      <c r="D7620">
        <v>23</v>
      </c>
      <c r="E7620" t="str">
        <f>IF(MOD(D7620,2)=0,"EVEN","ODD")</f>
        <v>ODD</v>
      </c>
      <c r="F7620" t="str">
        <f>IF(D7620&lt;=18,"LOW (1-18)","HIGH (19-36)")</f>
        <v>HIGH (19-36)</v>
      </c>
      <c r="G7620">
        <f>INT((D7620-1)/6)+1</f>
        <v>4</v>
      </c>
      <c r="H7620">
        <f>MOD(D7620-1,6)+1</f>
        <v>5</v>
      </c>
      <c r="I7620">
        <f>37-D7620</f>
        <v>14</v>
      </c>
      <c r="J7620">
        <f>ABS(D7620-D7621)</f>
        <v>11</v>
      </c>
      <c r="K7620">
        <f>AVERAGE(D7620:D7624)</f>
        <v>23</v>
      </c>
      <c r="L7620">
        <f>AVERAGE(D7620:D7639)</f>
        <v>23</v>
      </c>
      <c r="M7620">
        <f>K7620-L7620</f>
        <v>0</v>
      </c>
      <c r="N7620" t="str">
        <f>IF(K7620&gt;L7620,"HIGH ZONE BIAS",IF(K7620&lt;L7620,"LOW ZONE BIAS","EQUILIBRIUM"))</f>
        <v>EQUILIBRIUM</v>
      </c>
    </row>
    <row r="7621">
      <c r="A7621">
        <v>19950</v>
      </c>
      <c r="B7621" t="str">
        <v>2020-06-29</v>
      </c>
      <c r="C7621" t="str">
        <v>Morning</v>
      </c>
      <c r="D7621">
        <v>34</v>
      </c>
      <c r="E7621" t="str">
        <f>IF(MOD(D7621,2)=0,"EVEN","ODD")</f>
        <v>EVEN</v>
      </c>
      <c r="F7621" t="str">
        <f>IF(D7621&lt;=18,"LOW (1-18)","HIGH (19-36)")</f>
        <v>HIGH (19-36)</v>
      </c>
      <c r="G7621">
        <f>INT((D7621-1)/6)+1</f>
        <v>6</v>
      </c>
      <c r="H7621">
        <f>MOD(D7621-1,6)+1</f>
        <v>4</v>
      </c>
      <c r="I7621">
        <f>37-D7621</f>
        <v>3</v>
      </c>
      <c r="J7621">
        <f>ABS(D7621-D7622)</f>
        <v>20</v>
      </c>
      <c r="K7621">
        <f>AVERAGE(D7621:D7625)</f>
        <v>34</v>
      </c>
      <c r="L7621">
        <f>AVERAGE(D7621:D7640)</f>
        <v>34</v>
      </c>
      <c r="M7621">
        <f>K7621-L7621</f>
        <v>0</v>
      </c>
      <c r="N7621" t="str">
        <f>IF(K7621&gt;L7621,"HIGH ZONE BIAS",IF(K7621&lt;L7621,"LOW ZONE BIAS","EQUILIBRIUM"))</f>
        <v>EQUILIBRIUM</v>
      </c>
    </row>
    <row r="7622">
      <c r="A7622">
        <v>19949</v>
      </c>
      <c r="B7622" t="str">
        <v>2020-06-27</v>
      </c>
      <c r="C7622" t="str">
        <v>Evening</v>
      </c>
      <c r="D7622">
        <v>14</v>
      </c>
      <c r="E7622" t="str">
        <f>IF(MOD(D7622,2)=0,"EVEN","ODD")</f>
        <v>EVEN</v>
      </c>
      <c r="F7622" t="str">
        <f>IF(D7622&lt;=18,"LOW (1-18)","HIGH (19-36)")</f>
        <v>LOW (1-18)</v>
      </c>
      <c r="G7622">
        <f>INT((D7622-1)/6)+1</f>
        <v>3</v>
      </c>
      <c r="H7622">
        <f>MOD(D7622-1,6)+1</f>
        <v>2</v>
      </c>
      <c r="I7622">
        <f>37-D7622</f>
        <v>23</v>
      </c>
      <c r="J7622">
        <f>ABS(D7622-D7623)</f>
        <v>0</v>
      </c>
      <c r="K7622">
        <f>AVERAGE(D7622:D7626)</f>
        <v>14</v>
      </c>
      <c r="L7622">
        <f>AVERAGE(D7622:D7641)</f>
        <v>14</v>
      </c>
      <c r="M7622">
        <f>K7622-L7622</f>
        <v>0</v>
      </c>
      <c r="N7622" t="str">
        <f>IF(K7622&gt;L7622,"HIGH ZONE BIAS",IF(K7622&lt;L7622,"LOW ZONE BIAS","EQUILIBRIUM"))</f>
        <v>EQUILIBRIUM</v>
      </c>
    </row>
    <row r="7623">
      <c r="A7623">
        <v>19948</v>
      </c>
      <c r="B7623" t="str">
        <v>2020-06-27</v>
      </c>
      <c r="C7623" t="str">
        <v>Afternoon</v>
      </c>
      <c r="D7623">
        <v>14</v>
      </c>
      <c r="E7623" t="str">
        <f>IF(MOD(D7623,2)=0,"EVEN","ODD")</f>
        <v>EVEN</v>
      </c>
      <c r="F7623" t="str">
        <f>IF(D7623&lt;=18,"LOW (1-18)","HIGH (19-36)")</f>
        <v>LOW (1-18)</v>
      </c>
      <c r="G7623">
        <f>INT((D7623-1)/6)+1</f>
        <v>3</v>
      </c>
      <c r="H7623">
        <f>MOD(D7623-1,6)+1</f>
        <v>2</v>
      </c>
      <c r="I7623">
        <f>37-D7623</f>
        <v>23</v>
      </c>
      <c r="J7623">
        <f>ABS(D7623-D7624)</f>
        <v>1</v>
      </c>
      <c r="K7623">
        <f>AVERAGE(D7623:D7627)</f>
        <v>14</v>
      </c>
      <c r="L7623">
        <f>AVERAGE(D7623:D7642)</f>
        <v>14</v>
      </c>
      <c r="M7623">
        <f>K7623-L7623</f>
        <v>0</v>
      </c>
      <c r="N7623" t="str">
        <f>IF(K7623&gt;L7623,"HIGH ZONE BIAS",IF(K7623&lt;L7623,"LOW ZONE BIAS","EQUILIBRIUM"))</f>
        <v>EQUILIBRIUM</v>
      </c>
    </row>
    <row r="7624">
      <c r="A7624">
        <v>19947</v>
      </c>
      <c r="B7624" t="str">
        <v>2020-06-27</v>
      </c>
      <c r="C7624" t="str">
        <v>Midday</v>
      </c>
      <c r="D7624">
        <v>13</v>
      </c>
      <c r="E7624" t="str">
        <f>IF(MOD(D7624,2)=0,"EVEN","ODD")</f>
        <v>ODD</v>
      </c>
      <c r="F7624" t="str">
        <f>IF(D7624&lt;=18,"LOW (1-18)","HIGH (19-36)")</f>
        <v>LOW (1-18)</v>
      </c>
      <c r="G7624">
        <f>INT((D7624-1)/6)+1</f>
        <v>3</v>
      </c>
      <c r="H7624">
        <f>MOD(D7624-1,6)+1</f>
        <v>1</v>
      </c>
      <c r="I7624">
        <f>37-D7624</f>
        <v>24</v>
      </c>
      <c r="J7624">
        <f>ABS(D7624-D7625)</f>
        <v>1</v>
      </c>
      <c r="K7624">
        <f>AVERAGE(D7624:D7628)</f>
        <v>13</v>
      </c>
      <c r="L7624">
        <f>AVERAGE(D7624:D7643)</f>
        <v>13</v>
      </c>
      <c r="M7624">
        <f>K7624-L7624</f>
        <v>0</v>
      </c>
      <c r="N7624" t="str">
        <f>IF(K7624&gt;L7624,"HIGH ZONE BIAS",IF(K7624&lt;L7624,"LOW ZONE BIAS","EQUILIBRIUM"))</f>
        <v>EQUILIBRIUM</v>
      </c>
    </row>
    <row r="7625">
      <c r="A7625">
        <v>19946</v>
      </c>
      <c r="B7625" t="str">
        <v>2020-06-27</v>
      </c>
      <c r="C7625" t="str">
        <v>Morning</v>
      </c>
      <c r="D7625">
        <v>14</v>
      </c>
      <c r="E7625" t="str">
        <f>IF(MOD(D7625,2)=0,"EVEN","ODD")</f>
        <v>EVEN</v>
      </c>
      <c r="F7625" t="str">
        <f>IF(D7625&lt;=18,"LOW (1-18)","HIGH (19-36)")</f>
        <v>LOW (1-18)</v>
      </c>
      <c r="G7625">
        <f>INT((D7625-1)/6)+1</f>
        <v>3</v>
      </c>
      <c r="H7625">
        <f>MOD(D7625-1,6)+1</f>
        <v>2</v>
      </c>
      <c r="I7625">
        <f>37-D7625</f>
        <v>23</v>
      </c>
      <c r="J7625">
        <f>ABS(D7625-D7626)</f>
        <v>4</v>
      </c>
      <c r="K7625">
        <f>AVERAGE(D7625:D7629)</f>
        <v>14</v>
      </c>
      <c r="L7625">
        <f>AVERAGE(D7625:D7644)</f>
        <v>14</v>
      </c>
      <c r="M7625">
        <f>K7625-L7625</f>
        <v>0</v>
      </c>
      <c r="N7625" t="str">
        <f>IF(K7625&gt;L7625,"HIGH ZONE BIAS",IF(K7625&lt;L7625,"LOW ZONE BIAS","EQUILIBRIUM"))</f>
        <v>EQUILIBRIUM</v>
      </c>
    </row>
    <row r="7626">
      <c r="A7626">
        <v>19945</v>
      </c>
      <c r="B7626" t="str">
        <v>2020-06-26</v>
      </c>
      <c r="C7626" t="str">
        <v>Evening</v>
      </c>
      <c r="D7626">
        <v>10</v>
      </c>
      <c r="E7626" t="str">
        <f>IF(MOD(D7626,2)=0,"EVEN","ODD")</f>
        <v>EVEN</v>
      </c>
      <c r="F7626" t="str">
        <f>IF(D7626&lt;=18,"LOW (1-18)","HIGH (19-36)")</f>
        <v>LOW (1-18)</v>
      </c>
      <c r="G7626">
        <f>INT((D7626-1)/6)+1</f>
        <v>2</v>
      </c>
      <c r="H7626">
        <f>MOD(D7626-1,6)+1</f>
        <v>4</v>
      </c>
      <c r="I7626">
        <f>37-D7626</f>
        <v>27</v>
      </c>
      <c r="J7626">
        <f>ABS(D7626-D7627)</f>
        <v>5</v>
      </c>
      <c r="K7626">
        <f>AVERAGE(D7626:D7630)</f>
        <v>10</v>
      </c>
      <c r="L7626">
        <f>AVERAGE(D7626:D7645)</f>
        <v>10</v>
      </c>
      <c r="M7626">
        <f>K7626-L7626</f>
        <v>0</v>
      </c>
      <c r="N7626" t="str">
        <f>IF(K7626&gt;L7626,"HIGH ZONE BIAS",IF(K7626&lt;L7626,"LOW ZONE BIAS","EQUILIBRIUM"))</f>
        <v>EQUILIBRIUM</v>
      </c>
    </row>
    <row r="7627">
      <c r="A7627">
        <v>19944</v>
      </c>
      <c r="B7627" t="str">
        <v>2020-06-26</v>
      </c>
      <c r="C7627" t="str">
        <v>Afternoon</v>
      </c>
      <c r="D7627">
        <v>15</v>
      </c>
      <c r="E7627" t="str">
        <f>IF(MOD(D7627,2)=0,"EVEN","ODD")</f>
        <v>ODD</v>
      </c>
      <c r="F7627" t="str">
        <f>IF(D7627&lt;=18,"LOW (1-18)","HIGH (19-36)")</f>
        <v>LOW (1-18)</v>
      </c>
      <c r="G7627">
        <f>INT((D7627-1)/6)+1</f>
        <v>3</v>
      </c>
      <c r="H7627">
        <f>MOD(D7627-1,6)+1</f>
        <v>3</v>
      </c>
      <c r="I7627">
        <f>37-D7627</f>
        <v>22</v>
      </c>
      <c r="J7627">
        <f>ABS(D7627-D7628)</f>
        <v>11</v>
      </c>
      <c r="K7627">
        <f>AVERAGE(D7627:D7631)</f>
        <v>15</v>
      </c>
      <c r="L7627">
        <f>AVERAGE(D7627:D7646)</f>
        <v>15</v>
      </c>
      <c r="M7627">
        <f>K7627-L7627</f>
        <v>0</v>
      </c>
      <c r="N7627" t="str">
        <f>IF(K7627&gt;L7627,"HIGH ZONE BIAS",IF(K7627&lt;L7627,"LOW ZONE BIAS","EQUILIBRIUM"))</f>
        <v>EQUILIBRIUM</v>
      </c>
    </row>
    <row r="7628">
      <c r="A7628">
        <v>19943</v>
      </c>
      <c r="B7628" t="str">
        <v>2020-06-26</v>
      </c>
      <c r="C7628" t="str">
        <v>Midday</v>
      </c>
      <c r="D7628">
        <v>4</v>
      </c>
      <c r="E7628" t="str">
        <f>IF(MOD(D7628,2)=0,"EVEN","ODD")</f>
        <v>EVEN</v>
      </c>
      <c r="F7628" t="str">
        <f>IF(D7628&lt;=18,"LOW (1-18)","HIGH (19-36)")</f>
        <v>LOW (1-18)</v>
      </c>
      <c r="G7628">
        <f>INT((D7628-1)/6)+1</f>
        <v>1</v>
      </c>
      <c r="H7628">
        <f>MOD(D7628-1,6)+1</f>
        <v>4</v>
      </c>
      <c r="I7628">
        <f>37-D7628</f>
        <v>33</v>
      </c>
      <c r="J7628">
        <f>ABS(D7628-D7629)</f>
        <v>13</v>
      </c>
      <c r="K7628">
        <f>AVERAGE(D7628:D7632)</f>
        <v>4</v>
      </c>
      <c r="L7628">
        <f>AVERAGE(D7628:D7647)</f>
        <v>4</v>
      </c>
      <c r="M7628">
        <f>K7628-L7628</f>
        <v>0</v>
      </c>
      <c r="N7628" t="str">
        <f>IF(K7628&gt;L7628,"HIGH ZONE BIAS",IF(K7628&lt;L7628,"LOW ZONE BIAS","EQUILIBRIUM"))</f>
        <v>EQUILIBRIUM</v>
      </c>
    </row>
    <row r="7629">
      <c r="A7629">
        <v>19942</v>
      </c>
      <c r="B7629" t="str">
        <v>2020-06-26</v>
      </c>
      <c r="C7629" t="str">
        <v>Morning</v>
      </c>
      <c r="D7629">
        <v>17</v>
      </c>
      <c r="E7629" t="str">
        <f>IF(MOD(D7629,2)=0,"EVEN","ODD")</f>
        <v>ODD</v>
      </c>
      <c r="F7629" t="str">
        <f>IF(D7629&lt;=18,"LOW (1-18)","HIGH (19-36)")</f>
        <v>LOW (1-18)</v>
      </c>
      <c r="G7629">
        <f>INT((D7629-1)/6)+1</f>
        <v>3</v>
      </c>
      <c r="H7629">
        <f>MOD(D7629-1,6)+1</f>
        <v>5</v>
      </c>
      <c r="I7629">
        <f>37-D7629</f>
        <v>20</v>
      </c>
      <c r="J7629">
        <f>ABS(D7629-D7630)</f>
        <v>6</v>
      </c>
      <c r="K7629">
        <f>AVERAGE(D7629:D7633)</f>
        <v>17</v>
      </c>
      <c r="L7629">
        <f>AVERAGE(D7629:D7648)</f>
        <v>17</v>
      </c>
      <c r="M7629">
        <f>K7629-L7629</f>
        <v>0</v>
      </c>
      <c r="N7629" t="str">
        <f>IF(K7629&gt;L7629,"HIGH ZONE BIAS",IF(K7629&lt;L7629,"LOW ZONE BIAS","EQUILIBRIUM"))</f>
        <v>EQUILIBRIUM</v>
      </c>
    </row>
    <row r="7630">
      <c r="A7630">
        <v>19941</v>
      </c>
      <c r="B7630" t="str">
        <v>2020-06-25</v>
      </c>
      <c r="C7630" t="str">
        <v>Evening</v>
      </c>
      <c r="D7630">
        <v>11</v>
      </c>
      <c r="E7630" t="str">
        <f>IF(MOD(D7630,2)=0,"EVEN","ODD")</f>
        <v>ODD</v>
      </c>
      <c r="F7630" t="str">
        <f>IF(D7630&lt;=18,"LOW (1-18)","HIGH (19-36)")</f>
        <v>LOW (1-18)</v>
      </c>
      <c r="G7630">
        <f>INT((D7630-1)/6)+1</f>
        <v>2</v>
      </c>
      <c r="H7630">
        <f>MOD(D7630-1,6)+1</f>
        <v>5</v>
      </c>
      <c r="I7630">
        <f>37-D7630</f>
        <v>26</v>
      </c>
      <c r="J7630">
        <f>ABS(D7630-D7631)</f>
        <v>0</v>
      </c>
      <c r="K7630">
        <f>AVERAGE(D7630:D7634)</f>
        <v>11</v>
      </c>
      <c r="L7630">
        <f>AVERAGE(D7630:D7649)</f>
        <v>11</v>
      </c>
      <c r="M7630">
        <f>K7630-L7630</f>
        <v>0</v>
      </c>
      <c r="N7630" t="str">
        <f>IF(K7630&gt;L7630,"HIGH ZONE BIAS",IF(K7630&lt;L7630,"LOW ZONE BIAS","EQUILIBRIUM"))</f>
        <v>EQUILIBRIUM</v>
      </c>
    </row>
    <row r="7631">
      <c r="A7631">
        <v>19940</v>
      </c>
      <c r="B7631" t="str">
        <v>2020-06-25</v>
      </c>
      <c r="C7631" t="str">
        <v>Afternoon</v>
      </c>
      <c r="D7631">
        <v>11</v>
      </c>
      <c r="E7631" t="str">
        <f>IF(MOD(D7631,2)=0,"EVEN","ODD")</f>
        <v>ODD</v>
      </c>
      <c r="F7631" t="str">
        <f>IF(D7631&lt;=18,"LOW (1-18)","HIGH (19-36)")</f>
        <v>LOW (1-18)</v>
      </c>
      <c r="G7631">
        <f>INT((D7631-1)/6)+1</f>
        <v>2</v>
      </c>
      <c r="H7631">
        <f>MOD(D7631-1,6)+1</f>
        <v>5</v>
      </c>
      <c r="I7631">
        <f>37-D7631</f>
        <v>26</v>
      </c>
      <c r="J7631">
        <f>ABS(D7631-D7632)</f>
        <v>23</v>
      </c>
      <c r="K7631">
        <f>AVERAGE(D7631:D7635)</f>
        <v>11</v>
      </c>
      <c r="L7631">
        <f>AVERAGE(D7631:D7650)</f>
        <v>11</v>
      </c>
      <c r="M7631">
        <f>K7631-L7631</f>
        <v>0</v>
      </c>
      <c r="N7631" t="str">
        <f>IF(K7631&gt;L7631,"HIGH ZONE BIAS",IF(K7631&lt;L7631,"LOW ZONE BIAS","EQUILIBRIUM"))</f>
        <v>EQUILIBRIUM</v>
      </c>
    </row>
    <row r="7632">
      <c r="A7632">
        <v>19939</v>
      </c>
      <c r="B7632" t="str">
        <v>2020-06-25</v>
      </c>
      <c r="C7632" t="str">
        <v>Midday</v>
      </c>
      <c r="D7632">
        <v>34</v>
      </c>
      <c r="E7632" t="str">
        <f>IF(MOD(D7632,2)=0,"EVEN","ODD")</f>
        <v>EVEN</v>
      </c>
      <c r="F7632" t="str">
        <f>IF(D7632&lt;=18,"LOW (1-18)","HIGH (19-36)")</f>
        <v>HIGH (19-36)</v>
      </c>
      <c r="G7632">
        <f>INT((D7632-1)/6)+1</f>
        <v>6</v>
      </c>
      <c r="H7632">
        <f>MOD(D7632-1,6)+1</f>
        <v>4</v>
      </c>
      <c r="I7632">
        <f>37-D7632</f>
        <v>3</v>
      </c>
      <c r="J7632">
        <f>ABS(D7632-D7633)</f>
        <v>24</v>
      </c>
      <c r="K7632">
        <f>AVERAGE(D7632:D7636)</f>
        <v>34</v>
      </c>
      <c r="L7632">
        <f>AVERAGE(D7632:D7651)</f>
        <v>34</v>
      </c>
      <c r="M7632">
        <f>K7632-L7632</f>
        <v>0</v>
      </c>
      <c r="N7632" t="str">
        <f>IF(K7632&gt;L7632,"HIGH ZONE BIAS",IF(K7632&lt;L7632,"LOW ZONE BIAS","EQUILIBRIUM"))</f>
        <v>EQUILIBRIUM</v>
      </c>
    </row>
    <row r="7633">
      <c r="A7633">
        <v>19938</v>
      </c>
      <c r="B7633" t="str">
        <v>2020-06-25</v>
      </c>
      <c r="C7633" t="str">
        <v>Morning</v>
      </c>
      <c r="D7633">
        <v>10</v>
      </c>
      <c r="E7633" t="str">
        <f>IF(MOD(D7633,2)=0,"EVEN","ODD")</f>
        <v>EVEN</v>
      </c>
      <c r="F7633" t="str">
        <f>IF(D7633&lt;=18,"LOW (1-18)","HIGH (19-36)")</f>
        <v>LOW (1-18)</v>
      </c>
      <c r="G7633">
        <f>INT((D7633-1)/6)+1</f>
        <v>2</v>
      </c>
      <c r="H7633">
        <f>MOD(D7633-1,6)+1</f>
        <v>4</v>
      </c>
      <c r="I7633">
        <f>37-D7633</f>
        <v>27</v>
      </c>
      <c r="J7633">
        <f>ABS(D7633-D7634)</f>
        <v>0</v>
      </c>
      <c r="K7633">
        <f>AVERAGE(D7633:D7637)</f>
        <v>10</v>
      </c>
      <c r="L7633">
        <f>AVERAGE(D7633:D7652)</f>
        <v>10</v>
      </c>
      <c r="M7633">
        <f>K7633-L7633</f>
        <v>0</v>
      </c>
      <c r="N7633" t="str">
        <f>IF(K7633&gt;L7633,"HIGH ZONE BIAS",IF(K7633&lt;L7633,"LOW ZONE BIAS","EQUILIBRIUM"))</f>
        <v>EQUILIBRIUM</v>
      </c>
    </row>
    <row r="7634">
      <c r="A7634">
        <v>19937</v>
      </c>
      <c r="B7634" t="str">
        <v>2020-06-24</v>
      </c>
      <c r="C7634" t="str">
        <v>Evening</v>
      </c>
      <c r="D7634">
        <v>10</v>
      </c>
      <c r="E7634" t="str">
        <f>IF(MOD(D7634,2)=0,"EVEN","ODD")</f>
        <v>EVEN</v>
      </c>
      <c r="F7634" t="str">
        <f>IF(D7634&lt;=18,"LOW (1-18)","HIGH (19-36)")</f>
        <v>LOW (1-18)</v>
      </c>
      <c r="G7634">
        <f>INT((D7634-1)/6)+1</f>
        <v>2</v>
      </c>
      <c r="H7634">
        <f>MOD(D7634-1,6)+1</f>
        <v>4</v>
      </c>
      <c r="I7634">
        <f>37-D7634</f>
        <v>27</v>
      </c>
      <c r="J7634">
        <f>ABS(D7634-D7635)</f>
        <v>8</v>
      </c>
      <c r="K7634">
        <f>AVERAGE(D7634:D7638)</f>
        <v>10</v>
      </c>
      <c r="L7634">
        <f>AVERAGE(D7634:D7653)</f>
        <v>10</v>
      </c>
      <c r="M7634">
        <f>K7634-L7634</f>
        <v>0</v>
      </c>
      <c r="N7634" t="str">
        <f>IF(K7634&gt;L7634,"HIGH ZONE BIAS",IF(K7634&lt;L7634,"LOW ZONE BIAS","EQUILIBRIUM"))</f>
        <v>EQUILIBRIUM</v>
      </c>
    </row>
    <row r="7635">
      <c r="A7635">
        <v>19936</v>
      </c>
      <c r="B7635" t="str">
        <v>2020-06-24</v>
      </c>
      <c r="C7635" t="str">
        <v>Afternoon</v>
      </c>
      <c r="D7635">
        <v>2</v>
      </c>
      <c r="E7635" t="str">
        <f>IF(MOD(D7635,2)=0,"EVEN","ODD")</f>
        <v>EVEN</v>
      </c>
      <c r="F7635" t="str">
        <f>IF(D7635&lt;=18,"LOW (1-18)","HIGH (19-36)")</f>
        <v>LOW (1-18)</v>
      </c>
      <c r="G7635">
        <f>INT((D7635-1)/6)+1</f>
        <v>1</v>
      </c>
      <c r="H7635">
        <f>MOD(D7635-1,6)+1</f>
        <v>2</v>
      </c>
      <c r="I7635">
        <f>37-D7635</f>
        <v>35</v>
      </c>
      <c r="J7635">
        <f>ABS(D7635-D7636)</f>
        <v>5</v>
      </c>
      <c r="K7635">
        <f>AVERAGE(D7635:D7639)</f>
        <v>2</v>
      </c>
      <c r="L7635">
        <f>AVERAGE(D7635:D7654)</f>
        <v>2</v>
      </c>
      <c r="M7635">
        <f>K7635-L7635</f>
        <v>0</v>
      </c>
      <c r="N7635" t="str">
        <f>IF(K7635&gt;L7635,"HIGH ZONE BIAS",IF(K7635&lt;L7635,"LOW ZONE BIAS","EQUILIBRIUM"))</f>
        <v>EQUILIBRIUM</v>
      </c>
    </row>
    <row r="7636">
      <c r="A7636">
        <v>19935</v>
      </c>
      <c r="B7636" t="str">
        <v>2020-06-24</v>
      </c>
      <c r="C7636" t="str">
        <v>Midday</v>
      </c>
      <c r="D7636">
        <v>7</v>
      </c>
      <c r="E7636" t="str">
        <f>IF(MOD(D7636,2)=0,"EVEN","ODD")</f>
        <v>ODD</v>
      </c>
      <c r="F7636" t="str">
        <f>IF(D7636&lt;=18,"LOW (1-18)","HIGH (19-36)")</f>
        <v>LOW (1-18)</v>
      </c>
      <c r="G7636">
        <f>INT((D7636-1)/6)+1</f>
        <v>2</v>
      </c>
      <c r="H7636">
        <f>MOD(D7636-1,6)+1</f>
        <v>1</v>
      </c>
      <c r="I7636">
        <f>37-D7636</f>
        <v>30</v>
      </c>
      <c r="J7636">
        <f>ABS(D7636-D7637)</f>
        <v>3</v>
      </c>
      <c r="K7636">
        <f>AVERAGE(D7636:D7640)</f>
        <v>7</v>
      </c>
      <c r="L7636">
        <f>AVERAGE(D7636:D7655)</f>
        <v>7</v>
      </c>
      <c r="M7636">
        <f>K7636-L7636</f>
        <v>0</v>
      </c>
      <c r="N7636" t="str">
        <f>IF(K7636&gt;L7636,"HIGH ZONE BIAS",IF(K7636&lt;L7636,"LOW ZONE BIAS","EQUILIBRIUM"))</f>
        <v>EQUILIBRIUM</v>
      </c>
    </row>
    <row r="7637">
      <c r="A7637">
        <v>19934</v>
      </c>
      <c r="B7637" t="str">
        <v>2020-06-24</v>
      </c>
      <c r="C7637" t="str">
        <v>Morning</v>
      </c>
      <c r="D7637">
        <v>4</v>
      </c>
      <c r="E7637" t="str">
        <f>IF(MOD(D7637,2)=0,"EVEN","ODD")</f>
        <v>EVEN</v>
      </c>
      <c r="F7637" t="str">
        <f>IF(D7637&lt;=18,"LOW (1-18)","HIGH (19-36)")</f>
        <v>LOW (1-18)</v>
      </c>
      <c r="G7637">
        <f>INT((D7637-1)/6)+1</f>
        <v>1</v>
      </c>
      <c r="H7637">
        <f>MOD(D7637-1,6)+1</f>
        <v>4</v>
      </c>
      <c r="I7637">
        <f>37-D7637</f>
        <v>33</v>
      </c>
      <c r="J7637">
        <f>ABS(D7637-D7638)</f>
        <v>25</v>
      </c>
      <c r="K7637">
        <f>AVERAGE(D7637:D7641)</f>
        <v>4</v>
      </c>
      <c r="L7637">
        <f>AVERAGE(D7637:D7656)</f>
        <v>4</v>
      </c>
      <c r="M7637">
        <f>K7637-L7637</f>
        <v>0</v>
      </c>
      <c r="N7637" t="str">
        <f>IF(K7637&gt;L7637,"HIGH ZONE BIAS",IF(K7637&lt;L7637,"LOW ZONE BIAS","EQUILIBRIUM"))</f>
        <v>EQUILIBRIUM</v>
      </c>
    </row>
    <row r="7638">
      <c r="A7638">
        <v>19933</v>
      </c>
      <c r="B7638" t="str">
        <v>2020-06-23</v>
      </c>
      <c r="C7638" t="str">
        <v>Evening</v>
      </c>
      <c r="D7638">
        <v>29</v>
      </c>
      <c r="E7638" t="str">
        <f>IF(MOD(D7638,2)=0,"EVEN","ODD")</f>
        <v>ODD</v>
      </c>
      <c r="F7638" t="str">
        <f>IF(D7638&lt;=18,"LOW (1-18)","HIGH (19-36)")</f>
        <v>HIGH (19-36)</v>
      </c>
      <c r="G7638">
        <f>INT((D7638-1)/6)+1</f>
        <v>5</v>
      </c>
      <c r="H7638">
        <f>MOD(D7638-1,6)+1</f>
        <v>5</v>
      </c>
      <c r="I7638">
        <f>37-D7638</f>
        <v>8</v>
      </c>
      <c r="J7638">
        <f>ABS(D7638-D7639)</f>
        <v>5</v>
      </c>
      <c r="K7638">
        <f>AVERAGE(D7638:D7642)</f>
        <v>29</v>
      </c>
      <c r="L7638">
        <f>AVERAGE(D7638:D7657)</f>
        <v>29</v>
      </c>
      <c r="M7638">
        <f>K7638-L7638</f>
        <v>0</v>
      </c>
      <c r="N7638" t="str">
        <f>IF(K7638&gt;L7638,"HIGH ZONE BIAS",IF(K7638&lt;L7638,"LOW ZONE BIAS","EQUILIBRIUM"))</f>
        <v>EQUILIBRIUM</v>
      </c>
    </row>
    <row r="7639">
      <c r="A7639">
        <v>19932</v>
      </c>
      <c r="B7639" t="str">
        <v>2020-06-23</v>
      </c>
      <c r="C7639" t="str">
        <v>Afternoon</v>
      </c>
      <c r="D7639">
        <v>34</v>
      </c>
      <c r="E7639" t="str">
        <f>IF(MOD(D7639,2)=0,"EVEN","ODD")</f>
        <v>EVEN</v>
      </c>
      <c r="F7639" t="str">
        <f>IF(D7639&lt;=18,"LOW (1-18)","HIGH (19-36)")</f>
        <v>HIGH (19-36)</v>
      </c>
      <c r="G7639">
        <f>INT((D7639-1)/6)+1</f>
        <v>6</v>
      </c>
      <c r="H7639">
        <f>MOD(D7639-1,6)+1</f>
        <v>4</v>
      </c>
      <c r="I7639">
        <f>37-D7639</f>
        <v>3</v>
      </c>
      <c r="J7639">
        <f>ABS(D7639-D7640)</f>
        <v>2</v>
      </c>
      <c r="K7639">
        <f>AVERAGE(D7639:D7643)</f>
        <v>34</v>
      </c>
      <c r="L7639">
        <f>AVERAGE(D7639:D7658)</f>
        <v>34</v>
      </c>
      <c r="M7639">
        <f>K7639-L7639</f>
        <v>0</v>
      </c>
      <c r="N7639" t="str">
        <f>IF(K7639&gt;L7639,"HIGH ZONE BIAS",IF(K7639&lt;L7639,"LOW ZONE BIAS","EQUILIBRIUM"))</f>
        <v>EQUILIBRIUM</v>
      </c>
    </row>
    <row r="7640">
      <c r="A7640">
        <v>19931</v>
      </c>
      <c r="B7640" t="str">
        <v>2020-06-23</v>
      </c>
      <c r="C7640" t="str">
        <v>Midday</v>
      </c>
      <c r="D7640">
        <v>32</v>
      </c>
      <c r="E7640" t="str">
        <f>IF(MOD(D7640,2)=0,"EVEN","ODD")</f>
        <v>EVEN</v>
      </c>
      <c r="F7640" t="str">
        <f>IF(D7640&lt;=18,"LOW (1-18)","HIGH (19-36)")</f>
        <v>HIGH (19-36)</v>
      </c>
      <c r="G7640">
        <f>INT((D7640-1)/6)+1</f>
        <v>6</v>
      </c>
      <c r="H7640">
        <f>MOD(D7640-1,6)+1</f>
        <v>2</v>
      </c>
      <c r="I7640">
        <f>37-D7640</f>
        <v>5</v>
      </c>
      <c r="J7640">
        <f>ABS(D7640-D7641)</f>
        <v>2</v>
      </c>
      <c r="K7640">
        <f>AVERAGE(D7640:D7644)</f>
        <v>32</v>
      </c>
      <c r="L7640">
        <f>AVERAGE(D7640:D7659)</f>
        <v>32</v>
      </c>
      <c r="M7640">
        <f>K7640-L7640</f>
        <v>0</v>
      </c>
      <c r="N7640" t="str">
        <f>IF(K7640&gt;L7640,"HIGH ZONE BIAS",IF(K7640&lt;L7640,"LOW ZONE BIAS","EQUILIBRIUM"))</f>
        <v>EQUILIBRIUM</v>
      </c>
    </row>
    <row r="7641">
      <c r="A7641">
        <v>19930</v>
      </c>
      <c r="B7641" t="str">
        <v>2020-06-23</v>
      </c>
      <c r="C7641" t="str">
        <v>Morning</v>
      </c>
      <c r="D7641">
        <v>34</v>
      </c>
      <c r="E7641" t="str">
        <f>IF(MOD(D7641,2)=0,"EVEN","ODD")</f>
        <v>EVEN</v>
      </c>
      <c r="F7641" t="str">
        <f>IF(D7641&lt;=18,"LOW (1-18)","HIGH (19-36)")</f>
        <v>HIGH (19-36)</v>
      </c>
      <c r="G7641">
        <f>INT((D7641-1)/6)+1</f>
        <v>6</v>
      </c>
      <c r="H7641">
        <f>MOD(D7641-1,6)+1</f>
        <v>4</v>
      </c>
      <c r="I7641">
        <f>37-D7641</f>
        <v>3</v>
      </c>
      <c r="J7641">
        <f>ABS(D7641-D7642)</f>
        <v>14</v>
      </c>
      <c r="K7641">
        <f>AVERAGE(D7641:D7645)</f>
        <v>34</v>
      </c>
      <c r="L7641">
        <f>AVERAGE(D7641:D7660)</f>
        <v>34</v>
      </c>
      <c r="M7641">
        <f>K7641-L7641</f>
        <v>0</v>
      </c>
      <c r="N7641" t="str">
        <f>IF(K7641&gt;L7641,"HIGH ZONE BIAS",IF(K7641&lt;L7641,"LOW ZONE BIAS","EQUILIBRIUM"))</f>
        <v>EQUILIBRIUM</v>
      </c>
    </row>
    <row r="7642">
      <c r="A7642">
        <v>19929</v>
      </c>
      <c r="B7642" t="str">
        <v>2020-06-22</v>
      </c>
      <c r="C7642" t="str">
        <v>Evening</v>
      </c>
      <c r="D7642">
        <v>20</v>
      </c>
      <c r="E7642" t="str">
        <f>IF(MOD(D7642,2)=0,"EVEN","ODD")</f>
        <v>EVEN</v>
      </c>
      <c r="F7642" t="str">
        <f>IF(D7642&lt;=18,"LOW (1-18)","HIGH (19-36)")</f>
        <v>HIGH (19-36)</v>
      </c>
      <c r="G7642">
        <f>INT((D7642-1)/6)+1</f>
        <v>4</v>
      </c>
      <c r="H7642">
        <f>MOD(D7642-1,6)+1</f>
        <v>2</v>
      </c>
      <c r="I7642">
        <f>37-D7642</f>
        <v>17</v>
      </c>
      <c r="J7642">
        <f>ABS(D7642-D7643)</f>
        <v>10</v>
      </c>
      <c r="K7642">
        <f>AVERAGE(D7642:D7646)</f>
        <v>20</v>
      </c>
      <c r="L7642">
        <f>AVERAGE(D7642:D7661)</f>
        <v>20</v>
      </c>
      <c r="M7642">
        <f>K7642-L7642</f>
        <v>0</v>
      </c>
      <c r="N7642" t="str">
        <f>IF(K7642&gt;L7642,"HIGH ZONE BIAS",IF(K7642&lt;L7642,"LOW ZONE BIAS","EQUILIBRIUM"))</f>
        <v>EQUILIBRIUM</v>
      </c>
    </row>
    <row r="7643">
      <c r="A7643">
        <v>19928</v>
      </c>
      <c r="B7643" t="str">
        <v>2020-06-22</v>
      </c>
      <c r="C7643" t="str">
        <v>Afternoon</v>
      </c>
      <c r="D7643">
        <v>30</v>
      </c>
      <c r="E7643" t="str">
        <f>IF(MOD(D7643,2)=0,"EVEN","ODD")</f>
        <v>EVEN</v>
      </c>
      <c r="F7643" t="str">
        <f>IF(D7643&lt;=18,"LOW (1-18)","HIGH (19-36)")</f>
        <v>HIGH (19-36)</v>
      </c>
      <c r="G7643">
        <f>INT((D7643-1)/6)+1</f>
        <v>5</v>
      </c>
      <c r="H7643">
        <f>MOD(D7643-1,6)+1</f>
        <v>6</v>
      </c>
      <c r="I7643">
        <f>37-D7643</f>
        <v>7</v>
      </c>
      <c r="J7643">
        <f>ABS(D7643-D7644)</f>
        <v>5</v>
      </c>
      <c r="K7643">
        <f>AVERAGE(D7643:D7647)</f>
        <v>30</v>
      </c>
      <c r="L7643">
        <f>AVERAGE(D7643:D7662)</f>
        <v>30</v>
      </c>
      <c r="M7643">
        <f>K7643-L7643</f>
        <v>0</v>
      </c>
      <c r="N7643" t="str">
        <f>IF(K7643&gt;L7643,"HIGH ZONE BIAS",IF(K7643&lt;L7643,"LOW ZONE BIAS","EQUILIBRIUM"))</f>
        <v>EQUILIBRIUM</v>
      </c>
    </row>
    <row r="7644">
      <c r="A7644">
        <v>19927</v>
      </c>
      <c r="B7644" t="str">
        <v>2020-06-22</v>
      </c>
      <c r="C7644" t="str">
        <v>Midday</v>
      </c>
      <c r="D7644">
        <v>35</v>
      </c>
      <c r="E7644" t="str">
        <f>IF(MOD(D7644,2)=0,"EVEN","ODD")</f>
        <v>ODD</v>
      </c>
      <c r="F7644" t="str">
        <f>IF(D7644&lt;=18,"LOW (1-18)","HIGH (19-36)")</f>
        <v>HIGH (19-36)</v>
      </c>
      <c r="G7644">
        <f>INT((D7644-1)/6)+1</f>
        <v>6</v>
      </c>
      <c r="H7644">
        <f>MOD(D7644-1,6)+1</f>
        <v>5</v>
      </c>
      <c r="I7644">
        <f>37-D7644</f>
        <v>2</v>
      </c>
      <c r="J7644">
        <f>ABS(D7644-D7645)</f>
        <v>29</v>
      </c>
      <c r="K7644">
        <f>AVERAGE(D7644:D7648)</f>
        <v>35</v>
      </c>
      <c r="L7644">
        <f>AVERAGE(D7644:D7663)</f>
        <v>35</v>
      </c>
      <c r="M7644">
        <f>K7644-L7644</f>
        <v>0</v>
      </c>
      <c r="N7644" t="str">
        <f>IF(K7644&gt;L7644,"HIGH ZONE BIAS",IF(K7644&lt;L7644,"LOW ZONE BIAS","EQUILIBRIUM"))</f>
        <v>EQUILIBRIUM</v>
      </c>
    </row>
    <row r="7645">
      <c r="A7645">
        <v>19926</v>
      </c>
      <c r="B7645" t="str">
        <v>2020-06-22</v>
      </c>
      <c r="C7645" t="str">
        <v>Morning</v>
      </c>
      <c r="D7645">
        <v>6</v>
      </c>
      <c r="E7645" t="str">
        <f>IF(MOD(D7645,2)=0,"EVEN","ODD")</f>
        <v>EVEN</v>
      </c>
      <c r="F7645" t="str">
        <f>IF(D7645&lt;=18,"LOW (1-18)","HIGH (19-36)")</f>
        <v>LOW (1-18)</v>
      </c>
      <c r="G7645">
        <f>INT((D7645-1)/6)+1</f>
        <v>1</v>
      </c>
      <c r="H7645">
        <f>MOD(D7645-1,6)+1</f>
        <v>6</v>
      </c>
      <c r="I7645">
        <f>37-D7645</f>
        <v>31</v>
      </c>
      <c r="J7645">
        <f>ABS(D7645-D7646)</f>
        <v>23</v>
      </c>
      <c r="K7645">
        <f>AVERAGE(D7645:D7649)</f>
        <v>6</v>
      </c>
      <c r="L7645">
        <f>AVERAGE(D7645:D7664)</f>
        <v>6</v>
      </c>
      <c r="M7645">
        <f>K7645-L7645</f>
        <v>0</v>
      </c>
      <c r="N7645" t="str">
        <f>IF(K7645&gt;L7645,"HIGH ZONE BIAS",IF(K7645&lt;L7645,"LOW ZONE BIAS","EQUILIBRIUM"))</f>
        <v>EQUILIBRIUM</v>
      </c>
    </row>
    <row r="7646">
      <c r="A7646">
        <v>19925</v>
      </c>
      <c r="B7646" t="str">
        <v>2020-06-20</v>
      </c>
      <c r="C7646" t="str">
        <v>Evening</v>
      </c>
      <c r="D7646">
        <v>29</v>
      </c>
      <c r="E7646" t="str">
        <f>IF(MOD(D7646,2)=0,"EVEN","ODD")</f>
        <v>ODD</v>
      </c>
      <c r="F7646" t="str">
        <f>IF(D7646&lt;=18,"LOW (1-18)","HIGH (19-36)")</f>
        <v>HIGH (19-36)</v>
      </c>
      <c r="G7646">
        <f>INT((D7646-1)/6)+1</f>
        <v>5</v>
      </c>
      <c r="H7646">
        <f>MOD(D7646-1,6)+1</f>
        <v>5</v>
      </c>
      <c r="I7646">
        <f>37-D7646</f>
        <v>8</v>
      </c>
      <c r="J7646">
        <f>ABS(D7646-D7647)</f>
        <v>9</v>
      </c>
      <c r="K7646">
        <f>AVERAGE(D7646:D7650)</f>
        <v>29</v>
      </c>
      <c r="L7646">
        <f>AVERAGE(D7646:D7665)</f>
        <v>29</v>
      </c>
      <c r="M7646">
        <f>K7646-L7646</f>
        <v>0</v>
      </c>
      <c r="N7646" t="str">
        <f>IF(K7646&gt;L7646,"HIGH ZONE BIAS",IF(K7646&lt;L7646,"LOW ZONE BIAS","EQUILIBRIUM"))</f>
        <v>EQUILIBRIUM</v>
      </c>
    </row>
    <row r="7647">
      <c r="A7647">
        <v>19924</v>
      </c>
      <c r="B7647" t="str">
        <v>2020-06-20</v>
      </c>
      <c r="C7647" t="str">
        <v>Afternoon</v>
      </c>
      <c r="D7647">
        <v>20</v>
      </c>
      <c r="E7647" t="str">
        <f>IF(MOD(D7647,2)=0,"EVEN","ODD")</f>
        <v>EVEN</v>
      </c>
      <c r="F7647" t="str">
        <f>IF(D7647&lt;=18,"LOW (1-18)","HIGH (19-36)")</f>
        <v>HIGH (19-36)</v>
      </c>
      <c r="G7647">
        <f>INT((D7647-1)/6)+1</f>
        <v>4</v>
      </c>
      <c r="H7647">
        <f>MOD(D7647-1,6)+1</f>
        <v>2</v>
      </c>
      <c r="I7647">
        <f>37-D7647</f>
        <v>17</v>
      </c>
      <c r="J7647">
        <f>ABS(D7647-D7648)</f>
        <v>1</v>
      </c>
      <c r="K7647">
        <f>AVERAGE(D7647:D7651)</f>
        <v>20</v>
      </c>
      <c r="L7647">
        <f>AVERAGE(D7647:D7666)</f>
        <v>20</v>
      </c>
      <c r="M7647">
        <f>K7647-L7647</f>
        <v>0</v>
      </c>
      <c r="N7647" t="str">
        <f>IF(K7647&gt;L7647,"HIGH ZONE BIAS",IF(K7647&lt;L7647,"LOW ZONE BIAS","EQUILIBRIUM"))</f>
        <v>EQUILIBRIUM</v>
      </c>
    </row>
    <row r="7648">
      <c r="A7648">
        <v>19923</v>
      </c>
      <c r="B7648" t="str">
        <v>2020-06-20</v>
      </c>
      <c r="C7648" t="str">
        <v>Midday</v>
      </c>
      <c r="D7648">
        <v>21</v>
      </c>
      <c r="E7648" t="str">
        <f>IF(MOD(D7648,2)=0,"EVEN","ODD")</f>
        <v>ODD</v>
      </c>
      <c r="F7648" t="str">
        <f>IF(D7648&lt;=18,"LOW (1-18)","HIGH (19-36)")</f>
        <v>HIGH (19-36)</v>
      </c>
      <c r="G7648">
        <f>INT((D7648-1)/6)+1</f>
        <v>4</v>
      </c>
      <c r="H7648">
        <f>MOD(D7648-1,6)+1</f>
        <v>3</v>
      </c>
      <c r="I7648">
        <f>37-D7648</f>
        <v>16</v>
      </c>
      <c r="J7648">
        <f>ABS(D7648-D7649)</f>
        <v>12</v>
      </c>
      <c r="K7648">
        <f>AVERAGE(D7648:D7652)</f>
        <v>21</v>
      </c>
      <c r="L7648">
        <f>AVERAGE(D7648:D7667)</f>
        <v>21</v>
      </c>
      <c r="M7648">
        <f>K7648-L7648</f>
        <v>0</v>
      </c>
      <c r="N7648" t="str">
        <f>IF(K7648&gt;L7648,"HIGH ZONE BIAS",IF(K7648&lt;L7648,"LOW ZONE BIAS","EQUILIBRIUM"))</f>
        <v>EQUILIBRIUM</v>
      </c>
    </row>
    <row r="7649">
      <c r="A7649">
        <v>19922</v>
      </c>
      <c r="B7649" t="str">
        <v>2020-06-20</v>
      </c>
      <c r="C7649" t="str">
        <v>Morning</v>
      </c>
      <c r="D7649">
        <v>9</v>
      </c>
      <c r="E7649" t="str">
        <f>IF(MOD(D7649,2)=0,"EVEN","ODD")</f>
        <v>ODD</v>
      </c>
      <c r="F7649" t="str">
        <f>IF(D7649&lt;=18,"LOW (1-18)","HIGH (19-36)")</f>
        <v>LOW (1-18)</v>
      </c>
      <c r="G7649">
        <f>INT((D7649-1)/6)+1</f>
        <v>2</v>
      </c>
      <c r="H7649">
        <f>MOD(D7649-1,6)+1</f>
        <v>3</v>
      </c>
      <c r="I7649">
        <f>37-D7649</f>
        <v>28</v>
      </c>
      <c r="J7649">
        <f>ABS(D7649-D7650)</f>
        <v>8</v>
      </c>
      <c r="K7649">
        <f>AVERAGE(D7649:D7653)</f>
        <v>9</v>
      </c>
      <c r="L7649">
        <f>AVERAGE(D7649:D7668)</f>
        <v>9</v>
      </c>
      <c r="M7649">
        <f>K7649-L7649</f>
        <v>0</v>
      </c>
      <c r="N7649" t="str">
        <f>IF(K7649&gt;L7649,"HIGH ZONE BIAS",IF(K7649&lt;L7649,"LOW ZONE BIAS","EQUILIBRIUM"))</f>
        <v>EQUILIBRIUM</v>
      </c>
    </row>
    <row r="7650">
      <c r="A7650">
        <v>19921</v>
      </c>
      <c r="B7650" t="str">
        <v>2020-06-19</v>
      </c>
      <c r="C7650" t="str">
        <v>Evening</v>
      </c>
      <c r="D7650">
        <v>1</v>
      </c>
      <c r="E7650" t="str">
        <f>IF(MOD(D7650,2)=0,"EVEN","ODD")</f>
        <v>ODD</v>
      </c>
      <c r="F7650" t="str">
        <f>IF(D7650&lt;=18,"LOW (1-18)","HIGH (19-36)")</f>
        <v>LOW (1-18)</v>
      </c>
      <c r="G7650">
        <f>INT((D7650-1)/6)+1</f>
        <v>1</v>
      </c>
      <c r="H7650">
        <f>MOD(D7650-1,6)+1</f>
        <v>1</v>
      </c>
      <c r="I7650">
        <f>37-D7650</f>
        <v>36</v>
      </c>
      <c r="J7650">
        <f>ABS(D7650-D7651)</f>
        <v>13</v>
      </c>
      <c r="K7650">
        <f>AVERAGE(D7650:D7654)</f>
        <v>1</v>
      </c>
      <c r="L7650">
        <f>AVERAGE(D7650:D7669)</f>
        <v>1</v>
      </c>
      <c r="M7650">
        <f>K7650-L7650</f>
        <v>0</v>
      </c>
      <c r="N7650" t="str">
        <f>IF(K7650&gt;L7650,"HIGH ZONE BIAS",IF(K7650&lt;L7650,"LOW ZONE BIAS","EQUILIBRIUM"))</f>
        <v>EQUILIBRIUM</v>
      </c>
    </row>
    <row r="7651">
      <c r="A7651">
        <v>19920</v>
      </c>
      <c r="B7651" t="str">
        <v>2020-06-19</v>
      </c>
      <c r="C7651" t="str">
        <v>Afternoon</v>
      </c>
      <c r="D7651">
        <v>14</v>
      </c>
      <c r="E7651" t="str">
        <f>IF(MOD(D7651,2)=0,"EVEN","ODD")</f>
        <v>EVEN</v>
      </c>
      <c r="F7651" t="str">
        <f>IF(D7651&lt;=18,"LOW (1-18)","HIGH (19-36)")</f>
        <v>LOW (1-18)</v>
      </c>
      <c r="G7651">
        <f>INT((D7651-1)/6)+1</f>
        <v>3</v>
      </c>
      <c r="H7651">
        <f>MOD(D7651-1,6)+1</f>
        <v>2</v>
      </c>
      <c r="I7651">
        <f>37-D7651</f>
        <v>23</v>
      </c>
      <c r="J7651">
        <f>ABS(D7651-D7652)</f>
        <v>7</v>
      </c>
      <c r="K7651">
        <f>AVERAGE(D7651:D7655)</f>
        <v>14</v>
      </c>
      <c r="L7651">
        <f>AVERAGE(D7651:D7670)</f>
        <v>14</v>
      </c>
      <c r="M7651">
        <f>K7651-L7651</f>
        <v>0</v>
      </c>
      <c r="N7651" t="str">
        <f>IF(K7651&gt;L7651,"HIGH ZONE BIAS",IF(K7651&lt;L7651,"LOW ZONE BIAS","EQUILIBRIUM"))</f>
        <v>EQUILIBRIUM</v>
      </c>
    </row>
    <row r="7652">
      <c r="A7652">
        <v>19919</v>
      </c>
      <c r="B7652" t="str">
        <v>2020-06-19</v>
      </c>
      <c r="C7652" t="str">
        <v>Midday</v>
      </c>
      <c r="D7652">
        <v>7</v>
      </c>
      <c r="E7652" t="str">
        <f>IF(MOD(D7652,2)=0,"EVEN","ODD")</f>
        <v>ODD</v>
      </c>
      <c r="F7652" t="str">
        <f>IF(D7652&lt;=18,"LOW (1-18)","HIGH (19-36)")</f>
        <v>LOW (1-18)</v>
      </c>
      <c r="G7652">
        <f>INT((D7652-1)/6)+1</f>
        <v>2</v>
      </c>
      <c r="H7652">
        <f>MOD(D7652-1,6)+1</f>
        <v>1</v>
      </c>
      <c r="I7652">
        <f>37-D7652</f>
        <v>30</v>
      </c>
      <c r="J7652">
        <f>ABS(D7652-D7653)</f>
        <v>28</v>
      </c>
      <c r="K7652">
        <f>AVERAGE(D7652:D7656)</f>
        <v>7</v>
      </c>
      <c r="L7652">
        <f>AVERAGE(D7652:D7671)</f>
        <v>7</v>
      </c>
      <c r="M7652">
        <f>K7652-L7652</f>
        <v>0</v>
      </c>
      <c r="N7652" t="str">
        <f>IF(K7652&gt;L7652,"HIGH ZONE BIAS",IF(K7652&lt;L7652,"LOW ZONE BIAS","EQUILIBRIUM"))</f>
        <v>EQUILIBRIUM</v>
      </c>
    </row>
    <row r="7653">
      <c r="A7653">
        <v>19918</v>
      </c>
      <c r="B7653" t="str">
        <v>2020-06-19</v>
      </c>
      <c r="C7653" t="str">
        <v>Morning</v>
      </c>
      <c r="D7653">
        <v>35</v>
      </c>
      <c r="E7653" t="str">
        <f>IF(MOD(D7653,2)=0,"EVEN","ODD")</f>
        <v>ODD</v>
      </c>
      <c r="F7653" t="str">
        <f>IF(D7653&lt;=18,"LOW (1-18)","HIGH (19-36)")</f>
        <v>HIGH (19-36)</v>
      </c>
      <c r="G7653">
        <f>INT((D7653-1)/6)+1</f>
        <v>6</v>
      </c>
      <c r="H7653">
        <f>MOD(D7653-1,6)+1</f>
        <v>5</v>
      </c>
      <c r="I7653">
        <f>37-D7653</f>
        <v>2</v>
      </c>
      <c r="J7653">
        <f>ABS(D7653-D7654)</f>
        <v>25</v>
      </c>
      <c r="K7653">
        <f>AVERAGE(D7653:D7657)</f>
        <v>35</v>
      </c>
      <c r="L7653">
        <f>AVERAGE(D7653:D7672)</f>
        <v>35</v>
      </c>
      <c r="M7653">
        <f>K7653-L7653</f>
        <v>0</v>
      </c>
      <c r="N7653" t="str">
        <f>IF(K7653&gt;L7653,"HIGH ZONE BIAS",IF(K7653&lt;L7653,"LOW ZONE BIAS","EQUILIBRIUM"))</f>
        <v>EQUILIBRIUM</v>
      </c>
    </row>
    <row r="7654">
      <c r="A7654">
        <v>19917</v>
      </c>
      <c r="B7654" t="str">
        <v>2020-06-18</v>
      </c>
      <c r="C7654" t="str">
        <v>Evening</v>
      </c>
      <c r="D7654">
        <v>10</v>
      </c>
      <c r="E7654" t="str">
        <f>IF(MOD(D7654,2)=0,"EVEN","ODD")</f>
        <v>EVEN</v>
      </c>
      <c r="F7654" t="str">
        <f>IF(D7654&lt;=18,"LOW (1-18)","HIGH (19-36)")</f>
        <v>LOW (1-18)</v>
      </c>
      <c r="G7654">
        <f>INT((D7654-1)/6)+1</f>
        <v>2</v>
      </c>
      <c r="H7654">
        <f>MOD(D7654-1,6)+1</f>
        <v>4</v>
      </c>
      <c r="I7654">
        <f>37-D7654</f>
        <v>27</v>
      </c>
      <c r="J7654">
        <f>ABS(D7654-D7655)</f>
        <v>4</v>
      </c>
      <c r="K7654">
        <f>AVERAGE(D7654:D7658)</f>
        <v>10</v>
      </c>
      <c r="L7654">
        <f>AVERAGE(D7654:D7673)</f>
        <v>10</v>
      </c>
      <c r="M7654">
        <f>K7654-L7654</f>
        <v>0</v>
      </c>
      <c r="N7654" t="str">
        <f>IF(K7654&gt;L7654,"HIGH ZONE BIAS",IF(K7654&lt;L7654,"LOW ZONE BIAS","EQUILIBRIUM"))</f>
        <v>EQUILIBRIUM</v>
      </c>
    </row>
    <row r="7655">
      <c r="A7655">
        <v>19916</v>
      </c>
      <c r="B7655" t="str">
        <v>2020-06-18</v>
      </c>
      <c r="C7655" t="str">
        <v>Afternoon</v>
      </c>
      <c r="D7655">
        <v>14</v>
      </c>
      <c r="E7655" t="str">
        <f>IF(MOD(D7655,2)=0,"EVEN","ODD")</f>
        <v>EVEN</v>
      </c>
      <c r="F7655" t="str">
        <f>IF(D7655&lt;=18,"LOW (1-18)","HIGH (19-36)")</f>
        <v>LOW (1-18)</v>
      </c>
      <c r="G7655">
        <f>INT((D7655-1)/6)+1</f>
        <v>3</v>
      </c>
      <c r="H7655">
        <f>MOD(D7655-1,6)+1</f>
        <v>2</v>
      </c>
      <c r="I7655">
        <f>37-D7655</f>
        <v>23</v>
      </c>
      <c r="J7655">
        <f>ABS(D7655-D7656)</f>
        <v>11</v>
      </c>
      <c r="K7655">
        <f>AVERAGE(D7655:D7659)</f>
        <v>14</v>
      </c>
      <c r="L7655">
        <f>AVERAGE(D7655:D7674)</f>
        <v>14</v>
      </c>
      <c r="M7655">
        <f>K7655-L7655</f>
        <v>0</v>
      </c>
      <c r="N7655" t="str">
        <f>IF(K7655&gt;L7655,"HIGH ZONE BIAS",IF(K7655&lt;L7655,"LOW ZONE BIAS","EQUILIBRIUM"))</f>
        <v>EQUILIBRIUM</v>
      </c>
    </row>
    <row r="7656">
      <c r="A7656">
        <v>19915</v>
      </c>
      <c r="B7656" t="str">
        <v>2020-06-18</v>
      </c>
      <c r="C7656" t="str">
        <v>Midday</v>
      </c>
      <c r="D7656">
        <v>3</v>
      </c>
      <c r="E7656" t="str">
        <f>IF(MOD(D7656,2)=0,"EVEN","ODD")</f>
        <v>ODD</v>
      </c>
      <c r="F7656" t="str">
        <f>IF(D7656&lt;=18,"LOW (1-18)","HIGH (19-36)")</f>
        <v>LOW (1-18)</v>
      </c>
      <c r="G7656">
        <f>INT((D7656-1)/6)+1</f>
        <v>1</v>
      </c>
      <c r="H7656">
        <f>MOD(D7656-1,6)+1</f>
        <v>3</v>
      </c>
      <c r="I7656">
        <f>37-D7656</f>
        <v>34</v>
      </c>
      <c r="J7656">
        <f>ABS(D7656-D7657)</f>
        <v>25</v>
      </c>
      <c r="K7656">
        <f>AVERAGE(D7656:D7660)</f>
        <v>3</v>
      </c>
      <c r="L7656">
        <f>AVERAGE(D7656:D7675)</f>
        <v>3</v>
      </c>
      <c r="M7656">
        <f>K7656-L7656</f>
        <v>0</v>
      </c>
      <c r="N7656" t="str">
        <f>IF(K7656&gt;L7656,"HIGH ZONE BIAS",IF(K7656&lt;L7656,"LOW ZONE BIAS","EQUILIBRIUM"))</f>
        <v>EQUILIBRIUM</v>
      </c>
    </row>
    <row r="7657">
      <c r="A7657">
        <v>19914</v>
      </c>
      <c r="B7657" t="str">
        <v>2020-06-18</v>
      </c>
      <c r="C7657" t="str">
        <v>Morning</v>
      </c>
      <c r="D7657">
        <v>28</v>
      </c>
      <c r="E7657" t="str">
        <f>IF(MOD(D7657,2)=0,"EVEN","ODD")</f>
        <v>EVEN</v>
      </c>
      <c r="F7657" t="str">
        <f>IF(D7657&lt;=18,"LOW (1-18)","HIGH (19-36)")</f>
        <v>HIGH (19-36)</v>
      </c>
      <c r="G7657">
        <f>INT((D7657-1)/6)+1</f>
        <v>5</v>
      </c>
      <c r="H7657">
        <f>MOD(D7657-1,6)+1</f>
        <v>4</v>
      </c>
      <c r="I7657">
        <f>37-D7657</f>
        <v>9</v>
      </c>
      <c r="J7657">
        <f>ABS(D7657-D7658)</f>
        <v>24</v>
      </c>
      <c r="K7657">
        <f>AVERAGE(D7657:D7661)</f>
        <v>28</v>
      </c>
      <c r="L7657">
        <f>AVERAGE(D7657:D7676)</f>
        <v>28</v>
      </c>
      <c r="M7657">
        <f>K7657-L7657</f>
        <v>0</v>
      </c>
      <c r="N7657" t="str">
        <f>IF(K7657&gt;L7657,"HIGH ZONE BIAS",IF(K7657&lt;L7657,"LOW ZONE BIAS","EQUILIBRIUM"))</f>
        <v>EQUILIBRIUM</v>
      </c>
    </row>
    <row r="7658">
      <c r="A7658">
        <v>19913</v>
      </c>
      <c r="B7658" t="str">
        <v>2020-06-17</v>
      </c>
      <c r="C7658" t="str">
        <v>Evening</v>
      </c>
      <c r="D7658">
        <v>4</v>
      </c>
      <c r="E7658" t="str">
        <f>IF(MOD(D7658,2)=0,"EVEN","ODD")</f>
        <v>EVEN</v>
      </c>
      <c r="F7658" t="str">
        <f>IF(D7658&lt;=18,"LOW (1-18)","HIGH (19-36)")</f>
        <v>LOW (1-18)</v>
      </c>
      <c r="G7658">
        <f>INT((D7658-1)/6)+1</f>
        <v>1</v>
      </c>
      <c r="H7658">
        <f>MOD(D7658-1,6)+1</f>
        <v>4</v>
      </c>
      <c r="I7658">
        <f>37-D7658</f>
        <v>33</v>
      </c>
      <c r="J7658">
        <f>ABS(D7658-D7659)</f>
        <v>31</v>
      </c>
      <c r="K7658">
        <f>AVERAGE(D7658:D7662)</f>
        <v>4</v>
      </c>
      <c r="L7658">
        <f>AVERAGE(D7658:D7677)</f>
        <v>4</v>
      </c>
      <c r="M7658">
        <f>K7658-L7658</f>
        <v>0</v>
      </c>
      <c r="N7658" t="str">
        <f>IF(K7658&gt;L7658,"HIGH ZONE BIAS",IF(K7658&lt;L7658,"LOW ZONE BIAS","EQUILIBRIUM"))</f>
        <v>EQUILIBRIUM</v>
      </c>
    </row>
    <row r="7659">
      <c r="A7659">
        <v>19912</v>
      </c>
      <c r="B7659" t="str">
        <v>2020-06-17</v>
      </c>
      <c r="C7659" t="str">
        <v>Afternoon</v>
      </c>
      <c r="D7659">
        <v>35</v>
      </c>
      <c r="E7659" t="str">
        <f>IF(MOD(D7659,2)=0,"EVEN","ODD")</f>
        <v>ODD</v>
      </c>
      <c r="F7659" t="str">
        <f>IF(D7659&lt;=18,"LOW (1-18)","HIGH (19-36)")</f>
        <v>HIGH (19-36)</v>
      </c>
      <c r="G7659">
        <f>INT((D7659-1)/6)+1</f>
        <v>6</v>
      </c>
      <c r="H7659">
        <f>MOD(D7659-1,6)+1</f>
        <v>5</v>
      </c>
      <c r="I7659">
        <f>37-D7659</f>
        <v>2</v>
      </c>
      <c r="J7659">
        <f>ABS(D7659-D7660)</f>
        <v>11</v>
      </c>
      <c r="K7659">
        <f>AVERAGE(D7659:D7663)</f>
        <v>35</v>
      </c>
      <c r="L7659">
        <f>AVERAGE(D7659:D7678)</f>
        <v>35</v>
      </c>
      <c r="M7659">
        <f>K7659-L7659</f>
        <v>0</v>
      </c>
      <c r="N7659" t="str">
        <f>IF(K7659&gt;L7659,"HIGH ZONE BIAS",IF(K7659&lt;L7659,"LOW ZONE BIAS","EQUILIBRIUM"))</f>
        <v>EQUILIBRIUM</v>
      </c>
    </row>
    <row r="7660">
      <c r="A7660">
        <v>19911</v>
      </c>
      <c r="B7660" t="str">
        <v>2020-06-17</v>
      </c>
      <c r="C7660" t="str">
        <v>Midday</v>
      </c>
      <c r="D7660">
        <v>24</v>
      </c>
      <c r="E7660" t="str">
        <f>IF(MOD(D7660,2)=0,"EVEN","ODD")</f>
        <v>EVEN</v>
      </c>
      <c r="F7660" t="str">
        <f>IF(D7660&lt;=18,"LOW (1-18)","HIGH (19-36)")</f>
        <v>HIGH (19-36)</v>
      </c>
      <c r="G7660">
        <f>INT((D7660-1)/6)+1</f>
        <v>4</v>
      </c>
      <c r="H7660">
        <f>MOD(D7660-1,6)+1</f>
        <v>6</v>
      </c>
      <c r="I7660">
        <f>37-D7660</f>
        <v>13</v>
      </c>
      <c r="J7660">
        <f>ABS(D7660-D7661)</f>
        <v>0</v>
      </c>
      <c r="K7660">
        <f>AVERAGE(D7660:D7664)</f>
        <v>24</v>
      </c>
      <c r="L7660">
        <f>AVERAGE(D7660:D7679)</f>
        <v>24</v>
      </c>
      <c r="M7660">
        <f>K7660-L7660</f>
        <v>0</v>
      </c>
      <c r="N7660" t="str">
        <f>IF(K7660&gt;L7660,"HIGH ZONE BIAS",IF(K7660&lt;L7660,"LOW ZONE BIAS","EQUILIBRIUM"))</f>
        <v>EQUILIBRIUM</v>
      </c>
    </row>
    <row r="7661">
      <c r="A7661">
        <v>19910</v>
      </c>
      <c r="B7661" t="str">
        <v>2020-06-17</v>
      </c>
      <c r="C7661" t="str">
        <v>Morning</v>
      </c>
      <c r="D7661">
        <v>24</v>
      </c>
      <c r="E7661" t="str">
        <f>IF(MOD(D7661,2)=0,"EVEN","ODD")</f>
        <v>EVEN</v>
      </c>
      <c r="F7661" t="str">
        <f>IF(D7661&lt;=18,"LOW (1-18)","HIGH (19-36)")</f>
        <v>HIGH (19-36)</v>
      </c>
      <c r="G7661">
        <f>INT((D7661-1)/6)+1</f>
        <v>4</v>
      </c>
      <c r="H7661">
        <f>MOD(D7661-1,6)+1</f>
        <v>6</v>
      </c>
      <c r="I7661">
        <f>37-D7661</f>
        <v>13</v>
      </c>
      <c r="J7661">
        <f>ABS(D7661-D7662)</f>
        <v>18</v>
      </c>
      <c r="K7661">
        <f>AVERAGE(D7661:D7665)</f>
        <v>24</v>
      </c>
      <c r="L7661">
        <f>AVERAGE(D7661:D7680)</f>
        <v>24</v>
      </c>
      <c r="M7661">
        <f>K7661-L7661</f>
        <v>0</v>
      </c>
      <c r="N7661" t="str">
        <f>IF(K7661&gt;L7661,"HIGH ZONE BIAS",IF(K7661&lt;L7661,"LOW ZONE BIAS","EQUILIBRIUM"))</f>
        <v>EQUILIBRIUM</v>
      </c>
    </row>
    <row r="7662">
      <c r="A7662">
        <v>19909</v>
      </c>
      <c r="B7662" t="str">
        <v>2020-06-16</v>
      </c>
      <c r="C7662" t="str">
        <v>Evening</v>
      </c>
      <c r="D7662">
        <v>6</v>
      </c>
      <c r="E7662" t="str">
        <f>IF(MOD(D7662,2)=0,"EVEN","ODD")</f>
        <v>EVEN</v>
      </c>
      <c r="F7662" t="str">
        <f>IF(D7662&lt;=18,"LOW (1-18)","HIGH (19-36)")</f>
        <v>LOW (1-18)</v>
      </c>
      <c r="G7662">
        <f>INT((D7662-1)/6)+1</f>
        <v>1</v>
      </c>
      <c r="H7662">
        <f>MOD(D7662-1,6)+1</f>
        <v>6</v>
      </c>
      <c r="I7662">
        <f>37-D7662</f>
        <v>31</v>
      </c>
      <c r="J7662">
        <f>ABS(D7662-D7663)</f>
        <v>11</v>
      </c>
      <c r="K7662">
        <f>AVERAGE(D7662:D7666)</f>
        <v>6</v>
      </c>
      <c r="L7662">
        <f>AVERAGE(D7662:D7681)</f>
        <v>6</v>
      </c>
      <c r="M7662">
        <f>K7662-L7662</f>
        <v>0</v>
      </c>
      <c r="N7662" t="str">
        <f>IF(K7662&gt;L7662,"HIGH ZONE BIAS",IF(K7662&lt;L7662,"LOW ZONE BIAS","EQUILIBRIUM"))</f>
        <v>EQUILIBRIUM</v>
      </c>
    </row>
    <row r="7663">
      <c r="A7663">
        <v>19908</v>
      </c>
      <c r="B7663" t="str">
        <v>2020-06-16</v>
      </c>
      <c r="C7663" t="str">
        <v>Afternoon</v>
      </c>
      <c r="D7663">
        <v>17</v>
      </c>
      <c r="E7663" t="str">
        <f>IF(MOD(D7663,2)=0,"EVEN","ODD")</f>
        <v>ODD</v>
      </c>
      <c r="F7663" t="str">
        <f>IF(D7663&lt;=18,"LOW (1-18)","HIGH (19-36)")</f>
        <v>LOW (1-18)</v>
      </c>
      <c r="G7663">
        <f>INT((D7663-1)/6)+1</f>
        <v>3</v>
      </c>
      <c r="H7663">
        <f>MOD(D7663-1,6)+1</f>
        <v>5</v>
      </c>
      <c r="I7663">
        <f>37-D7663</f>
        <v>20</v>
      </c>
      <c r="J7663">
        <f>ABS(D7663-D7664)</f>
        <v>3</v>
      </c>
      <c r="K7663">
        <f>AVERAGE(D7663:D7667)</f>
        <v>17</v>
      </c>
      <c r="L7663">
        <f>AVERAGE(D7663:D7682)</f>
        <v>17</v>
      </c>
      <c r="M7663">
        <f>K7663-L7663</f>
        <v>0</v>
      </c>
      <c r="N7663" t="str">
        <f>IF(K7663&gt;L7663,"HIGH ZONE BIAS",IF(K7663&lt;L7663,"LOW ZONE BIAS","EQUILIBRIUM"))</f>
        <v>EQUILIBRIUM</v>
      </c>
    </row>
    <row r="7664">
      <c r="A7664">
        <v>19907</v>
      </c>
      <c r="B7664" t="str">
        <v>2020-06-16</v>
      </c>
      <c r="C7664" t="str">
        <v>Midday</v>
      </c>
      <c r="D7664">
        <v>14</v>
      </c>
      <c r="E7664" t="str">
        <f>IF(MOD(D7664,2)=0,"EVEN","ODD")</f>
        <v>EVEN</v>
      </c>
      <c r="F7664" t="str">
        <f>IF(D7664&lt;=18,"LOW (1-18)","HIGH (19-36)")</f>
        <v>LOW (1-18)</v>
      </c>
      <c r="G7664">
        <f>INT((D7664-1)/6)+1</f>
        <v>3</v>
      </c>
      <c r="H7664">
        <f>MOD(D7664-1,6)+1</f>
        <v>2</v>
      </c>
      <c r="I7664">
        <f>37-D7664</f>
        <v>23</v>
      </c>
      <c r="J7664">
        <f>ABS(D7664-D7665)</f>
        <v>12</v>
      </c>
      <c r="K7664">
        <f>AVERAGE(D7664:D7668)</f>
        <v>14</v>
      </c>
      <c r="L7664">
        <f>AVERAGE(D7664:D7683)</f>
        <v>14</v>
      </c>
      <c r="M7664">
        <f>K7664-L7664</f>
        <v>0</v>
      </c>
      <c r="N7664" t="str">
        <f>IF(K7664&gt;L7664,"HIGH ZONE BIAS",IF(K7664&lt;L7664,"LOW ZONE BIAS","EQUILIBRIUM"))</f>
        <v>EQUILIBRIUM</v>
      </c>
    </row>
    <row r="7665">
      <c r="A7665">
        <v>19906</v>
      </c>
      <c r="B7665" t="str">
        <v>2020-06-16</v>
      </c>
      <c r="C7665" t="str">
        <v>Morning</v>
      </c>
      <c r="D7665">
        <v>2</v>
      </c>
      <c r="E7665" t="str">
        <f>IF(MOD(D7665,2)=0,"EVEN","ODD")</f>
        <v>EVEN</v>
      </c>
      <c r="F7665" t="str">
        <f>IF(D7665&lt;=18,"LOW (1-18)","HIGH (19-36)")</f>
        <v>LOW (1-18)</v>
      </c>
      <c r="G7665">
        <f>INT((D7665-1)/6)+1</f>
        <v>1</v>
      </c>
      <c r="H7665">
        <f>MOD(D7665-1,6)+1</f>
        <v>2</v>
      </c>
      <c r="I7665">
        <f>37-D7665</f>
        <v>35</v>
      </c>
      <c r="J7665">
        <f>ABS(D7665-D7666)</f>
        <v>24</v>
      </c>
      <c r="K7665">
        <f>AVERAGE(D7665:D7669)</f>
        <v>2</v>
      </c>
      <c r="L7665">
        <f>AVERAGE(D7665:D7684)</f>
        <v>2</v>
      </c>
      <c r="M7665">
        <f>K7665-L7665</f>
        <v>0</v>
      </c>
      <c r="N7665" t="str">
        <f>IF(K7665&gt;L7665,"HIGH ZONE BIAS",IF(K7665&lt;L7665,"LOW ZONE BIAS","EQUILIBRIUM"))</f>
        <v>EQUILIBRIUM</v>
      </c>
    </row>
    <row r="7666">
      <c r="A7666">
        <v>19905</v>
      </c>
      <c r="B7666" t="str">
        <v>2020-06-15</v>
      </c>
      <c r="C7666" t="str">
        <v>Evening</v>
      </c>
      <c r="D7666">
        <v>26</v>
      </c>
      <c r="E7666" t="str">
        <f>IF(MOD(D7666,2)=0,"EVEN","ODD")</f>
        <v>EVEN</v>
      </c>
      <c r="F7666" t="str">
        <f>IF(D7666&lt;=18,"LOW (1-18)","HIGH (19-36)")</f>
        <v>HIGH (19-36)</v>
      </c>
      <c r="G7666">
        <f>INT((D7666-1)/6)+1</f>
        <v>5</v>
      </c>
      <c r="H7666">
        <f>MOD(D7666-1,6)+1</f>
        <v>2</v>
      </c>
      <c r="I7666">
        <f>37-D7666</f>
        <v>11</v>
      </c>
      <c r="J7666">
        <f>ABS(D7666-D7667)</f>
        <v>24</v>
      </c>
      <c r="K7666">
        <f>AVERAGE(D7666:D7670)</f>
        <v>26</v>
      </c>
      <c r="L7666">
        <f>AVERAGE(D7666:D7685)</f>
        <v>26</v>
      </c>
      <c r="M7666">
        <f>K7666-L7666</f>
        <v>0</v>
      </c>
      <c r="N7666" t="str">
        <f>IF(K7666&gt;L7666,"HIGH ZONE BIAS",IF(K7666&lt;L7666,"LOW ZONE BIAS","EQUILIBRIUM"))</f>
        <v>EQUILIBRIUM</v>
      </c>
    </row>
    <row r="7667">
      <c r="A7667">
        <v>19904</v>
      </c>
      <c r="B7667" t="str">
        <v>2020-06-15</v>
      </c>
      <c r="C7667" t="str">
        <v>Afternoon</v>
      </c>
      <c r="D7667">
        <v>2</v>
      </c>
      <c r="E7667" t="str">
        <f>IF(MOD(D7667,2)=0,"EVEN","ODD")</f>
        <v>EVEN</v>
      </c>
      <c r="F7667" t="str">
        <f>IF(D7667&lt;=18,"LOW (1-18)","HIGH (19-36)")</f>
        <v>LOW (1-18)</v>
      </c>
      <c r="G7667">
        <f>INT((D7667-1)/6)+1</f>
        <v>1</v>
      </c>
      <c r="H7667">
        <f>MOD(D7667-1,6)+1</f>
        <v>2</v>
      </c>
      <c r="I7667">
        <f>37-D7667</f>
        <v>35</v>
      </c>
      <c r="J7667">
        <f>ABS(D7667-D7668)</f>
        <v>10</v>
      </c>
      <c r="K7667">
        <f>AVERAGE(D7667:D7671)</f>
        <v>2</v>
      </c>
      <c r="L7667">
        <f>AVERAGE(D7667:D7686)</f>
        <v>2</v>
      </c>
      <c r="M7667">
        <f>K7667-L7667</f>
        <v>0</v>
      </c>
      <c r="N7667" t="str">
        <f>IF(K7667&gt;L7667,"HIGH ZONE BIAS",IF(K7667&lt;L7667,"LOW ZONE BIAS","EQUILIBRIUM"))</f>
        <v>EQUILIBRIUM</v>
      </c>
    </row>
    <row r="7668">
      <c r="A7668">
        <v>19903</v>
      </c>
      <c r="B7668" t="str">
        <v>2020-06-15</v>
      </c>
      <c r="C7668" t="str">
        <v>Midday</v>
      </c>
      <c r="D7668">
        <v>12</v>
      </c>
      <c r="E7668" t="str">
        <f>IF(MOD(D7668,2)=0,"EVEN","ODD")</f>
        <v>EVEN</v>
      </c>
      <c r="F7668" t="str">
        <f>IF(D7668&lt;=18,"LOW (1-18)","HIGH (19-36)")</f>
        <v>LOW (1-18)</v>
      </c>
      <c r="G7668">
        <f>INT((D7668-1)/6)+1</f>
        <v>2</v>
      </c>
      <c r="H7668">
        <f>MOD(D7668-1,6)+1</f>
        <v>6</v>
      </c>
      <c r="I7668">
        <f>37-D7668</f>
        <v>25</v>
      </c>
      <c r="J7668">
        <f>ABS(D7668-D7669)</f>
        <v>22</v>
      </c>
      <c r="K7668">
        <f>AVERAGE(D7668:D7672)</f>
        <v>12</v>
      </c>
      <c r="L7668">
        <f>AVERAGE(D7668:D7687)</f>
        <v>12</v>
      </c>
      <c r="M7668">
        <f>K7668-L7668</f>
        <v>0</v>
      </c>
      <c r="N7668" t="str">
        <f>IF(K7668&gt;L7668,"HIGH ZONE BIAS",IF(K7668&lt;L7668,"LOW ZONE BIAS","EQUILIBRIUM"))</f>
        <v>EQUILIBRIUM</v>
      </c>
    </row>
    <row r="7669">
      <c r="A7669">
        <v>19902</v>
      </c>
      <c r="B7669" t="str">
        <v>2020-06-15</v>
      </c>
      <c r="C7669" t="str">
        <v>Morning</v>
      </c>
      <c r="D7669">
        <v>34</v>
      </c>
      <c r="E7669" t="str">
        <f>IF(MOD(D7669,2)=0,"EVEN","ODD")</f>
        <v>EVEN</v>
      </c>
      <c r="F7669" t="str">
        <f>IF(D7669&lt;=18,"LOW (1-18)","HIGH (19-36)")</f>
        <v>HIGH (19-36)</v>
      </c>
      <c r="G7669">
        <f>INT((D7669-1)/6)+1</f>
        <v>6</v>
      </c>
      <c r="H7669">
        <f>MOD(D7669-1,6)+1</f>
        <v>4</v>
      </c>
      <c r="I7669">
        <f>37-D7669</f>
        <v>3</v>
      </c>
      <c r="J7669">
        <f>ABS(D7669-D7670)</f>
        <v>1</v>
      </c>
      <c r="K7669">
        <f>AVERAGE(D7669:D7673)</f>
        <v>34</v>
      </c>
      <c r="L7669">
        <f>AVERAGE(D7669:D7688)</f>
        <v>34</v>
      </c>
      <c r="M7669">
        <f>K7669-L7669</f>
        <v>0</v>
      </c>
      <c r="N7669" t="str">
        <f>IF(K7669&gt;L7669,"HIGH ZONE BIAS",IF(K7669&lt;L7669,"LOW ZONE BIAS","EQUILIBRIUM"))</f>
        <v>EQUILIBRIUM</v>
      </c>
    </row>
    <row r="7670">
      <c r="A7670">
        <v>19901</v>
      </c>
      <c r="B7670" t="str">
        <v>2020-06-13</v>
      </c>
      <c r="C7670" t="str">
        <v>Evening</v>
      </c>
      <c r="D7670">
        <v>35</v>
      </c>
      <c r="E7670" t="str">
        <f>IF(MOD(D7670,2)=0,"EVEN","ODD")</f>
        <v>ODD</v>
      </c>
      <c r="F7670" t="str">
        <f>IF(D7670&lt;=18,"LOW (1-18)","HIGH (19-36)")</f>
        <v>HIGH (19-36)</v>
      </c>
      <c r="G7670">
        <f>INT((D7670-1)/6)+1</f>
        <v>6</v>
      </c>
      <c r="H7670">
        <f>MOD(D7670-1,6)+1</f>
        <v>5</v>
      </c>
      <c r="I7670">
        <f>37-D7670</f>
        <v>2</v>
      </c>
      <c r="J7670">
        <f>ABS(D7670-D7671)</f>
        <v>30</v>
      </c>
      <c r="K7670">
        <f>AVERAGE(D7670:D7674)</f>
        <v>35</v>
      </c>
      <c r="L7670">
        <f>AVERAGE(D7670:D7689)</f>
        <v>35</v>
      </c>
      <c r="M7670">
        <f>K7670-L7670</f>
        <v>0</v>
      </c>
      <c r="N7670" t="str">
        <f>IF(K7670&gt;L7670,"HIGH ZONE BIAS",IF(K7670&lt;L7670,"LOW ZONE BIAS","EQUILIBRIUM"))</f>
        <v>EQUILIBRIUM</v>
      </c>
    </row>
    <row r="7671">
      <c r="A7671">
        <v>19900</v>
      </c>
      <c r="B7671" t="str">
        <v>2020-06-13</v>
      </c>
      <c r="C7671" t="str">
        <v>Afternoon</v>
      </c>
      <c r="D7671">
        <v>5</v>
      </c>
      <c r="E7671" t="str">
        <f>IF(MOD(D7671,2)=0,"EVEN","ODD")</f>
        <v>ODD</v>
      </c>
      <c r="F7671" t="str">
        <f>IF(D7671&lt;=18,"LOW (1-18)","HIGH (19-36)")</f>
        <v>LOW (1-18)</v>
      </c>
      <c r="G7671">
        <f>INT((D7671-1)/6)+1</f>
        <v>1</v>
      </c>
      <c r="H7671">
        <f>MOD(D7671-1,6)+1</f>
        <v>5</v>
      </c>
      <c r="I7671">
        <f>37-D7671</f>
        <v>32</v>
      </c>
      <c r="J7671">
        <f>ABS(D7671-D7672)</f>
        <v>1</v>
      </c>
      <c r="K7671">
        <f>AVERAGE(D7671:D7675)</f>
        <v>5</v>
      </c>
      <c r="L7671">
        <f>AVERAGE(D7671:D7690)</f>
        <v>5</v>
      </c>
      <c r="M7671">
        <f>K7671-L7671</f>
        <v>0</v>
      </c>
      <c r="N7671" t="str">
        <f>IF(K7671&gt;L7671,"HIGH ZONE BIAS",IF(K7671&lt;L7671,"LOW ZONE BIAS","EQUILIBRIUM"))</f>
        <v>EQUILIBRIUM</v>
      </c>
    </row>
    <row r="7672">
      <c r="A7672">
        <v>19899</v>
      </c>
      <c r="B7672" t="str">
        <v>2020-06-13</v>
      </c>
      <c r="C7672" t="str">
        <v>Midday</v>
      </c>
      <c r="D7672">
        <v>4</v>
      </c>
      <c r="E7672" t="str">
        <f>IF(MOD(D7672,2)=0,"EVEN","ODD")</f>
        <v>EVEN</v>
      </c>
      <c r="F7672" t="str">
        <f>IF(D7672&lt;=18,"LOW (1-18)","HIGH (19-36)")</f>
        <v>LOW (1-18)</v>
      </c>
      <c r="G7672">
        <f>INT((D7672-1)/6)+1</f>
        <v>1</v>
      </c>
      <c r="H7672">
        <f>MOD(D7672-1,6)+1</f>
        <v>4</v>
      </c>
      <c r="I7672">
        <f>37-D7672</f>
        <v>33</v>
      </c>
      <c r="J7672">
        <f>ABS(D7672-D7673)</f>
        <v>7</v>
      </c>
      <c r="K7672">
        <f>AVERAGE(D7672:D7676)</f>
        <v>4</v>
      </c>
      <c r="L7672">
        <f>AVERAGE(D7672:D7691)</f>
        <v>4</v>
      </c>
      <c r="M7672">
        <f>K7672-L7672</f>
        <v>0</v>
      </c>
      <c r="N7672" t="str">
        <f>IF(K7672&gt;L7672,"HIGH ZONE BIAS",IF(K7672&lt;L7672,"LOW ZONE BIAS","EQUILIBRIUM"))</f>
        <v>EQUILIBRIUM</v>
      </c>
    </row>
    <row r="7673">
      <c r="A7673">
        <v>19898</v>
      </c>
      <c r="B7673" t="str">
        <v>2020-06-13</v>
      </c>
      <c r="C7673" t="str">
        <v>Morning</v>
      </c>
      <c r="D7673">
        <v>11</v>
      </c>
      <c r="E7673" t="str">
        <f>IF(MOD(D7673,2)=0,"EVEN","ODD")</f>
        <v>ODD</v>
      </c>
      <c r="F7673" t="str">
        <f>IF(D7673&lt;=18,"LOW (1-18)","HIGH (19-36)")</f>
        <v>LOW (1-18)</v>
      </c>
      <c r="G7673">
        <f>INT((D7673-1)/6)+1</f>
        <v>2</v>
      </c>
      <c r="H7673">
        <f>MOD(D7673-1,6)+1</f>
        <v>5</v>
      </c>
      <c r="I7673">
        <f>37-D7673</f>
        <v>26</v>
      </c>
      <c r="J7673">
        <f>ABS(D7673-D7674)</f>
        <v>2</v>
      </c>
      <c r="K7673">
        <f>AVERAGE(D7673:D7677)</f>
        <v>11</v>
      </c>
      <c r="L7673">
        <f>AVERAGE(D7673:D7692)</f>
        <v>11</v>
      </c>
      <c r="M7673">
        <f>K7673-L7673</f>
        <v>0</v>
      </c>
      <c r="N7673" t="str">
        <f>IF(K7673&gt;L7673,"HIGH ZONE BIAS",IF(K7673&lt;L7673,"LOW ZONE BIAS","EQUILIBRIUM"))</f>
        <v>EQUILIBRIUM</v>
      </c>
    </row>
    <row r="7674">
      <c r="A7674">
        <v>19897</v>
      </c>
      <c r="B7674" t="str">
        <v>2020-06-12</v>
      </c>
      <c r="C7674" t="str">
        <v>Evening</v>
      </c>
      <c r="D7674">
        <v>9</v>
      </c>
      <c r="E7674" t="str">
        <f>IF(MOD(D7674,2)=0,"EVEN","ODD")</f>
        <v>ODD</v>
      </c>
      <c r="F7674" t="str">
        <f>IF(D7674&lt;=18,"LOW (1-18)","HIGH (19-36)")</f>
        <v>LOW (1-18)</v>
      </c>
      <c r="G7674">
        <f>INT((D7674-1)/6)+1</f>
        <v>2</v>
      </c>
      <c r="H7674">
        <f>MOD(D7674-1,6)+1</f>
        <v>3</v>
      </c>
      <c r="I7674">
        <f>37-D7674</f>
        <v>28</v>
      </c>
      <c r="J7674">
        <f>ABS(D7674-D7675)</f>
        <v>12</v>
      </c>
      <c r="K7674">
        <f>AVERAGE(D7674:D7678)</f>
        <v>9</v>
      </c>
      <c r="L7674">
        <f>AVERAGE(D7674:D7693)</f>
        <v>9</v>
      </c>
      <c r="M7674">
        <f>K7674-L7674</f>
        <v>0</v>
      </c>
      <c r="N7674" t="str">
        <f>IF(K7674&gt;L7674,"HIGH ZONE BIAS",IF(K7674&lt;L7674,"LOW ZONE BIAS","EQUILIBRIUM"))</f>
        <v>EQUILIBRIUM</v>
      </c>
    </row>
    <row r="7675">
      <c r="A7675">
        <v>19896</v>
      </c>
      <c r="B7675" t="str">
        <v>2020-06-12</v>
      </c>
      <c r="C7675" t="str">
        <v>Afternoon</v>
      </c>
      <c r="D7675">
        <v>21</v>
      </c>
      <c r="E7675" t="str">
        <f>IF(MOD(D7675,2)=0,"EVEN","ODD")</f>
        <v>ODD</v>
      </c>
      <c r="F7675" t="str">
        <f>IF(D7675&lt;=18,"LOW (1-18)","HIGH (19-36)")</f>
        <v>HIGH (19-36)</v>
      </c>
      <c r="G7675">
        <f>INT((D7675-1)/6)+1</f>
        <v>4</v>
      </c>
      <c r="H7675">
        <f>MOD(D7675-1,6)+1</f>
        <v>3</v>
      </c>
      <c r="I7675">
        <f>37-D7675</f>
        <v>16</v>
      </c>
      <c r="J7675">
        <f>ABS(D7675-D7676)</f>
        <v>10</v>
      </c>
      <c r="K7675">
        <f>AVERAGE(D7675:D7679)</f>
        <v>21</v>
      </c>
      <c r="L7675">
        <f>AVERAGE(D7675:D7694)</f>
        <v>21</v>
      </c>
      <c r="M7675">
        <f>K7675-L7675</f>
        <v>0</v>
      </c>
      <c r="N7675" t="str">
        <f>IF(K7675&gt;L7675,"HIGH ZONE BIAS",IF(K7675&lt;L7675,"LOW ZONE BIAS","EQUILIBRIUM"))</f>
        <v>EQUILIBRIUM</v>
      </c>
    </row>
    <row r="7676">
      <c r="A7676">
        <v>19895</v>
      </c>
      <c r="B7676" t="str">
        <v>2020-06-12</v>
      </c>
      <c r="C7676" t="str">
        <v>Midday</v>
      </c>
      <c r="D7676">
        <v>11</v>
      </c>
      <c r="E7676" t="str">
        <f>IF(MOD(D7676,2)=0,"EVEN","ODD")</f>
        <v>ODD</v>
      </c>
      <c r="F7676" t="str">
        <f>IF(D7676&lt;=18,"LOW (1-18)","HIGH (19-36)")</f>
        <v>LOW (1-18)</v>
      </c>
      <c r="G7676">
        <f>INT((D7676-1)/6)+1</f>
        <v>2</v>
      </c>
      <c r="H7676">
        <f>MOD(D7676-1,6)+1</f>
        <v>5</v>
      </c>
      <c r="I7676">
        <f>37-D7676</f>
        <v>26</v>
      </c>
      <c r="J7676">
        <f>ABS(D7676-D7677)</f>
        <v>22</v>
      </c>
      <c r="K7676">
        <f>AVERAGE(D7676:D7680)</f>
        <v>11</v>
      </c>
      <c r="L7676">
        <f>AVERAGE(D7676:D7695)</f>
        <v>11</v>
      </c>
      <c r="M7676">
        <f>K7676-L7676</f>
        <v>0</v>
      </c>
      <c r="N7676" t="str">
        <f>IF(K7676&gt;L7676,"HIGH ZONE BIAS",IF(K7676&lt;L7676,"LOW ZONE BIAS","EQUILIBRIUM"))</f>
        <v>EQUILIBRIUM</v>
      </c>
    </row>
    <row r="7677">
      <c r="A7677">
        <v>19894</v>
      </c>
      <c r="B7677" t="str">
        <v>2020-06-12</v>
      </c>
      <c r="C7677" t="str">
        <v>Morning</v>
      </c>
      <c r="D7677">
        <v>33</v>
      </c>
      <c r="E7677" t="str">
        <f>IF(MOD(D7677,2)=0,"EVEN","ODD")</f>
        <v>ODD</v>
      </c>
      <c r="F7677" t="str">
        <f>IF(D7677&lt;=18,"LOW (1-18)","HIGH (19-36)")</f>
        <v>HIGH (19-36)</v>
      </c>
      <c r="G7677">
        <f>INT((D7677-1)/6)+1</f>
        <v>6</v>
      </c>
      <c r="H7677">
        <f>MOD(D7677-1,6)+1</f>
        <v>3</v>
      </c>
      <c r="I7677">
        <f>37-D7677</f>
        <v>4</v>
      </c>
      <c r="J7677">
        <f>ABS(D7677-D7678)</f>
        <v>0</v>
      </c>
      <c r="K7677">
        <f>AVERAGE(D7677:D7681)</f>
        <v>33</v>
      </c>
      <c r="L7677">
        <f>AVERAGE(D7677:D7696)</f>
        <v>33</v>
      </c>
      <c r="M7677">
        <f>K7677-L7677</f>
        <v>0</v>
      </c>
      <c r="N7677" t="str">
        <f>IF(K7677&gt;L7677,"HIGH ZONE BIAS",IF(K7677&lt;L7677,"LOW ZONE BIAS","EQUILIBRIUM"))</f>
        <v>EQUILIBRIUM</v>
      </c>
    </row>
    <row r="7678">
      <c r="A7678">
        <v>19893</v>
      </c>
      <c r="B7678" t="str">
        <v>2020-06-10</v>
      </c>
      <c r="C7678" t="str">
        <v>Evening</v>
      </c>
      <c r="D7678">
        <v>33</v>
      </c>
      <c r="E7678" t="str">
        <f>IF(MOD(D7678,2)=0,"EVEN","ODD")</f>
        <v>ODD</v>
      </c>
      <c r="F7678" t="str">
        <f>IF(D7678&lt;=18,"LOW (1-18)","HIGH (19-36)")</f>
        <v>HIGH (19-36)</v>
      </c>
      <c r="G7678">
        <f>INT((D7678-1)/6)+1</f>
        <v>6</v>
      </c>
      <c r="H7678">
        <f>MOD(D7678-1,6)+1</f>
        <v>3</v>
      </c>
      <c r="I7678">
        <f>37-D7678</f>
        <v>4</v>
      </c>
      <c r="J7678">
        <f>ABS(D7678-D7679)</f>
        <v>24</v>
      </c>
      <c r="K7678">
        <f>AVERAGE(D7678:D7682)</f>
        <v>33</v>
      </c>
      <c r="L7678">
        <f>AVERAGE(D7678:D7697)</f>
        <v>33</v>
      </c>
      <c r="M7678">
        <f>K7678-L7678</f>
        <v>0</v>
      </c>
      <c r="N7678" t="str">
        <f>IF(K7678&gt;L7678,"HIGH ZONE BIAS",IF(K7678&lt;L7678,"LOW ZONE BIAS","EQUILIBRIUM"))</f>
        <v>EQUILIBRIUM</v>
      </c>
    </row>
    <row r="7679">
      <c r="A7679">
        <v>19892</v>
      </c>
      <c r="B7679" t="str">
        <v>2020-06-10</v>
      </c>
      <c r="C7679" t="str">
        <v>Afternoon</v>
      </c>
      <c r="D7679">
        <v>9</v>
      </c>
      <c r="E7679" t="str">
        <f>IF(MOD(D7679,2)=0,"EVEN","ODD")</f>
        <v>ODD</v>
      </c>
      <c r="F7679" t="str">
        <f>IF(D7679&lt;=18,"LOW (1-18)","HIGH (19-36)")</f>
        <v>LOW (1-18)</v>
      </c>
      <c r="G7679">
        <f>INT((D7679-1)/6)+1</f>
        <v>2</v>
      </c>
      <c r="H7679">
        <f>MOD(D7679-1,6)+1</f>
        <v>3</v>
      </c>
      <c r="I7679">
        <f>37-D7679</f>
        <v>28</v>
      </c>
      <c r="J7679">
        <f>ABS(D7679-D7680)</f>
        <v>0</v>
      </c>
      <c r="K7679">
        <f>AVERAGE(D7679:D7683)</f>
        <v>9</v>
      </c>
      <c r="L7679">
        <f>AVERAGE(D7679:D7698)</f>
        <v>9</v>
      </c>
      <c r="M7679">
        <f>K7679-L7679</f>
        <v>0</v>
      </c>
      <c r="N7679" t="str">
        <f>IF(K7679&gt;L7679,"HIGH ZONE BIAS",IF(K7679&lt;L7679,"LOW ZONE BIAS","EQUILIBRIUM"))</f>
        <v>EQUILIBRIUM</v>
      </c>
    </row>
    <row r="7680">
      <c r="A7680">
        <v>19891</v>
      </c>
      <c r="B7680" t="str">
        <v>2020-06-10</v>
      </c>
      <c r="C7680" t="str">
        <v>Midday</v>
      </c>
      <c r="D7680">
        <v>9</v>
      </c>
      <c r="E7680" t="str">
        <f>IF(MOD(D7680,2)=0,"EVEN","ODD")</f>
        <v>ODD</v>
      </c>
      <c r="F7680" t="str">
        <f>IF(D7680&lt;=18,"LOW (1-18)","HIGH (19-36)")</f>
        <v>LOW (1-18)</v>
      </c>
      <c r="G7680">
        <f>INT((D7680-1)/6)+1</f>
        <v>2</v>
      </c>
      <c r="H7680">
        <f>MOD(D7680-1,6)+1</f>
        <v>3</v>
      </c>
      <c r="I7680">
        <f>37-D7680</f>
        <v>28</v>
      </c>
      <c r="J7680">
        <f>ABS(D7680-D7681)</f>
        <v>14</v>
      </c>
      <c r="K7680">
        <f>AVERAGE(D7680:D7684)</f>
        <v>9</v>
      </c>
      <c r="L7680">
        <f>AVERAGE(D7680:D7699)</f>
        <v>9</v>
      </c>
      <c r="M7680">
        <f>K7680-L7680</f>
        <v>0</v>
      </c>
      <c r="N7680" t="str">
        <f>IF(K7680&gt;L7680,"HIGH ZONE BIAS",IF(K7680&lt;L7680,"LOW ZONE BIAS","EQUILIBRIUM"))</f>
        <v>EQUILIBRIUM</v>
      </c>
    </row>
    <row r="7681">
      <c r="A7681">
        <v>19890</v>
      </c>
      <c r="B7681" t="str">
        <v>2020-06-10</v>
      </c>
      <c r="C7681" t="str">
        <v>Morning</v>
      </c>
      <c r="D7681">
        <v>23</v>
      </c>
      <c r="E7681" t="str">
        <f>IF(MOD(D7681,2)=0,"EVEN","ODD")</f>
        <v>ODD</v>
      </c>
      <c r="F7681" t="str">
        <f>IF(D7681&lt;=18,"LOW (1-18)","HIGH (19-36)")</f>
        <v>HIGH (19-36)</v>
      </c>
      <c r="G7681">
        <f>INT((D7681-1)/6)+1</f>
        <v>4</v>
      </c>
      <c r="H7681">
        <f>MOD(D7681-1,6)+1</f>
        <v>5</v>
      </c>
      <c r="I7681">
        <f>37-D7681</f>
        <v>14</v>
      </c>
      <c r="J7681">
        <f>ABS(D7681-D7682)</f>
        <v>7</v>
      </c>
      <c r="K7681">
        <f>AVERAGE(D7681:D7685)</f>
        <v>23</v>
      </c>
      <c r="L7681">
        <f>AVERAGE(D7681:D7700)</f>
        <v>23</v>
      </c>
      <c r="M7681">
        <f>K7681-L7681</f>
        <v>0</v>
      </c>
      <c r="N7681" t="str">
        <f>IF(K7681&gt;L7681,"HIGH ZONE BIAS",IF(K7681&lt;L7681,"LOW ZONE BIAS","EQUILIBRIUM"))</f>
        <v>EQUILIBRIUM</v>
      </c>
    </row>
    <row r="7682">
      <c r="A7682">
        <v>19889</v>
      </c>
      <c r="B7682" t="str">
        <v>2020-06-09</v>
      </c>
      <c r="C7682" t="str">
        <v>Evening</v>
      </c>
      <c r="D7682">
        <v>30</v>
      </c>
      <c r="E7682" t="str">
        <f>IF(MOD(D7682,2)=0,"EVEN","ODD")</f>
        <v>EVEN</v>
      </c>
      <c r="F7682" t="str">
        <f>IF(D7682&lt;=18,"LOW (1-18)","HIGH (19-36)")</f>
        <v>HIGH (19-36)</v>
      </c>
      <c r="G7682">
        <f>INT((D7682-1)/6)+1</f>
        <v>5</v>
      </c>
      <c r="H7682">
        <f>MOD(D7682-1,6)+1</f>
        <v>6</v>
      </c>
      <c r="I7682">
        <f>37-D7682</f>
        <v>7</v>
      </c>
      <c r="J7682">
        <f>ABS(D7682-D7683)</f>
        <v>27</v>
      </c>
      <c r="K7682">
        <f>AVERAGE(D7682:D7686)</f>
        <v>30</v>
      </c>
      <c r="L7682">
        <f>AVERAGE(D7682:D7701)</f>
        <v>30</v>
      </c>
      <c r="M7682">
        <f>K7682-L7682</f>
        <v>0</v>
      </c>
      <c r="N7682" t="str">
        <f>IF(K7682&gt;L7682,"HIGH ZONE BIAS",IF(K7682&lt;L7682,"LOW ZONE BIAS","EQUILIBRIUM"))</f>
        <v>EQUILIBRIUM</v>
      </c>
    </row>
    <row r="7683">
      <c r="A7683">
        <v>19888</v>
      </c>
      <c r="B7683" t="str">
        <v>2020-06-09</v>
      </c>
      <c r="C7683" t="str">
        <v>Afternoon</v>
      </c>
      <c r="D7683">
        <v>3</v>
      </c>
      <c r="E7683" t="str">
        <f>IF(MOD(D7683,2)=0,"EVEN","ODD")</f>
        <v>ODD</v>
      </c>
      <c r="F7683" t="str">
        <f>IF(D7683&lt;=18,"LOW (1-18)","HIGH (19-36)")</f>
        <v>LOW (1-18)</v>
      </c>
      <c r="G7683">
        <f>INT((D7683-1)/6)+1</f>
        <v>1</v>
      </c>
      <c r="H7683">
        <f>MOD(D7683-1,6)+1</f>
        <v>3</v>
      </c>
      <c r="I7683">
        <f>37-D7683</f>
        <v>34</v>
      </c>
      <c r="J7683">
        <f>ABS(D7683-D7684)</f>
        <v>26</v>
      </c>
      <c r="K7683">
        <f>AVERAGE(D7683:D7687)</f>
        <v>3</v>
      </c>
      <c r="L7683">
        <f>AVERAGE(D7683:D7702)</f>
        <v>3</v>
      </c>
      <c r="M7683">
        <f>K7683-L7683</f>
        <v>0</v>
      </c>
      <c r="N7683" t="str">
        <f>IF(K7683&gt;L7683,"HIGH ZONE BIAS",IF(K7683&lt;L7683,"LOW ZONE BIAS","EQUILIBRIUM"))</f>
        <v>EQUILIBRIUM</v>
      </c>
    </row>
    <row r="7684">
      <c r="A7684">
        <v>19887</v>
      </c>
      <c r="B7684" t="str">
        <v>2020-06-09</v>
      </c>
      <c r="C7684" t="str">
        <v>Midday</v>
      </c>
      <c r="D7684">
        <v>29</v>
      </c>
      <c r="E7684" t="str">
        <f>IF(MOD(D7684,2)=0,"EVEN","ODD")</f>
        <v>ODD</v>
      </c>
      <c r="F7684" t="str">
        <f>IF(D7684&lt;=18,"LOW (1-18)","HIGH (19-36)")</f>
        <v>HIGH (19-36)</v>
      </c>
      <c r="G7684">
        <f>INT((D7684-1)/6)+1</f>
        <v>5</v>
      </c>
      <c r="H7684">
        <f>MOD(D7684-1,6)+1</f>
        <v>5</v>
      </c>
      <c r="I7684">
        <f>37-D7684</f>
        <v>8</v>
      </c>
      <c r="J7684">
        <f>ABS(D7684-D7685)</f>
        <v>26</v>
      </c>
      <c r="K7684">
        <f>AVERAGE(D7684:D7688)</f>
        <v>29</v>
      </c>
      <c r="L7684">
        <f>AVERAGE(D7684:D7703)</f>
        <v>29</v>
      </c>
      <c r="M7684">
        <f>K7684-L7684</f>
        <v>0</v>
      </c>
      <c r="N7684" t="str">
        <f>IF(K7684&gt;L7684,"HIGH ZONE BIAS",IF(K7684&lt;L7684,"LOW ZONE BIAS","EQUILIBRIUM"))</f>
        <v>EQUILIBRIUM</v>
      </c>
    </row>
    <row r="7685">
      <c r="A7685">
        <v>19886</v>
      </c>
      <c r="B7685" t="str">
        <v>2020-06-09</v>
      </c>
      <c r="C7685" t="str">
        <v>Morning</v>
      </c>
      <c r="D7685">
        <v>3</v>
      </c>
      <c r="E7685" t="str">
        <f>IF(MOD(D7685,2)=0,"EVEN","ODD")</f>
        <v>ODD</v>
      </c>
      <c r="F7685" t="str">
        <f>IF(D7685&lt;=18,"LOW (1-18)","HIGH (19-36)")</f>
        <v>LOW (1-18)</v>
      </c>
      <c r="G7685">
        <f>INT((D7685-1)/6)+1</f>
        <v>1</v>
      </c>
      <c r="H7685">
        <f>MOD(D7685-1,6)+1</f>
        <v>3</v>
      </c>
      <c r="I7685">
        <f>37-D7685</f>
        <v>34</v>
      </c>
      <c r="J7685">
        <f>ABS(D7685-D7686)</f>
        <v>16</v>
      </c>
      <c r="K7685">
        <f>AVERAGE(D7685:D7689)</f>
        <v>3</v>
      </c>
      <c r="L7685">
        <f>AVERAGE(D7685:D7704)</f>
        <v>3</v>
      </c>
      <c r="M7685">
        <f>K7685-L7685</f>
        <v>0</v>
      </c>
      <c r="N7685" t="str">
        <f>IF(K7685&gt;L7685,"HIGH ZONE BIAS",IF(K7685&lt;L7685,"LOW ZONE BIAS","EQUILIBRIUM"))</f>
        <v>EQUILIBRIUM</v>
      </c>
    </row>
    <row r="7686">
      <c r="A7686">
        <v>19885</v>
      </c>
      <c r="B7686" t="str">
        <v>2020-06-08</v>
      </c>
      <c r="C7686" t="str">
        <v>Evening</v>
      </c>
      <c r="D7686">
        <v>19</v>
      </c>
      <c r="E7686" t="str">
        <f>IF(MOD(D7686,2)=0,"EVEN","ODD")</f>
        <v>ODD</v>
      </c>
      <c r="F7686" t="str">
        <f>IF(D7686&lt;=18,"LOW (1-18)","HIGH (19-36)")</f>
        <v>HIGH (19-36)</v>
      </c>
      <c r="G7686">
        <f>INT((D7686-1)/6)+1</f>
        <v>4</v>
      </c>
      <c r="H7686">
        <f>MOD(D7686-1,6)+1</f>
        <v>1</v>
      </c>
      <c r="I7686">
        <f>37-D7686</f>
        <v>18</v>
      </c>
      <c r="J7686">
        <f>ABS(D7686-D7687)</f>
        <v>18</v>
      </c>
      <c r="K7686">
        <f>AVERAGE(D7686:D7690)</f>
        <v>19</v>
      </c>
      <c r="L7686">
        <f>AVERAGE(D7686:D7705)</f>
        <v>19</v>
      </c>
      <c r="M7686">
        <f>K7686-L7686</f>
        <v>0</v>
      </c>
      <c r="N7686" t="str">
        <f>IF(K7686&gt;L7686,"HIGH ZONE BIAS",IF(K7686&lt;L7686,"LOW ZONE BIAS","EQUILIBRIUM"))</f>
        <v>EQUILIBRIUM</v>
      </c>
    </row>
    <row r="7687">
      <c r="A7687">
        <v>19884</v>
      </c>
      <c r="B7687" t="str">
        <v>2020-06-08</v>
      </c>
      <c r="C7687" t="str">
        <v>Afternoon</v>
      </c>
      <c r="D7687">
        <v>1</v>
      </c>
      <c r="E7687" t="str">
        <f>IF(MOD(D7687,2)=0,"EVEN","ODD")</f>
        <v>ODD</v>
      </c>
      <c r="F7687" t="str">
        <f>IF(D7687&lt;=18,"LOW (1-18)","HIGH (19-36)")</f>
        <v>LOW (1-18)</v>
      </c>
      <c r="G7687">
        <f>INT((D7687-1)/6)+1</f>
        <v>1</v>
      </c>
      <c r="H7687">
        <f>MOD(D7687-1,6)+1</f>
        <v>1</v>
      </c>
      <c r="I7687">
        <f>37-D7687</f>
        <v>36</v>
      </c>
      <c r="J7687">
        <f>ABS(D7687-D7688)</f>
        <v>24</v>
      </c>
      <c r="K7687">
        <f>AVERAGE(D7687:D7691)</f>
        <v>1</v>
      </c>
      <c r="L7687">
        <f>AVERAGE(D7687:D7706)</f>
        <v>1</v>
      </c>
      <c r="M7687">
        <f>K7687-L7687</f>
        <v>0</v>
      </c>
      <c r="N7687" t="str">
        <f>IF(K7687&gt;L7687,"HIGH ZONE BIAS",IF(K7687&lt;L7687,"LOW ZONE BIAS","EQUILIBRIUM"))</f>
        <v>EQUILIBRIUM</v>
      </c>
    </row>
    <row r="7688">
      <c r="A7688">
        <v>19883</v>
      </c>
      <c r="B7688" t="str">
        <v>2020-06-08</v>
      </c>
      <c r="C7688" t="str">
        <v>Midday</v>
      </c>
      <c r="D7688">
        <v>25</v>
      </c>
      <c r="E7688" t="str">
        <f>IF(MOD(D7688,2)=0,"EVEN","ODD")</f>
        <v>ODD</v>
      </c>
      <c r="F7688" t="str">
        <f>IF(D7688&lt;=18,"LOW (1-18)","HIGH (19-36)")</f>
        <v>HIGH (19-36)</v>
      </c>
      <c r="G7688">
        <f>INT((D7688-1)/6)+1</f>
        <v>5</v>
      </c>
      <c r="H7688">
        <f>MOD(D7688-1,6)+1</f>
        <v>1</v>
      </c>
      <c r="I7688">
        <f>37-D7688</f>
        <v>12</v>
      </c>
      <c r="J7688">
        <f>ABS(D7688-D7689)</f>
        <v>7</v>
      </c>
      <c r="K7688">
        <f>AVERAGE(D7688:D7692)</f>
        <v>25</v>
      </c>
      <c r="L7688">
        <f>AVERAGE(D7688:D7707)</f>
        <v>25</v>
      </c>
      <c r="M7688">
        <f>K7688-L7688</f>
        <v>0</v>
      </c>
      <c r="N7688" t="str">
        <f>IF(K7688&gt;L7688,"HIGH ZONE BIAS",IF(K7688&lt;L7688,"LOW ZONE BIAS","EQUILIBRIUM"))</f>
        <v>EQUILIBRIUM</v>
      </c>
    </row>
    <row r="7689">
      <c r="A7689">
        <v>19882</v>
      </c>
      <c r="B7689" t="str">
        <v>2020-06-08</v>
      </c>
      <c r="C7689" t="str">
        <v>Morning</v>
      </c>
      <c r="D7689">
        <v>32</v>
      </c>
      <c r="E7689" t="str">
        <f>IF(MOD(D7689,2)=0,"EVEN","ODD")</f>
        <v>EVEN</v>
      </c>
      <c r="F7689" t="str">
        <f>IF(D7689&lt;=18,"LOW (1-18)","HIGH (19-36)")</f>
        <v>HIGH (19-36)</v>
      </c>
      <c r="G7689">
        <f>INT((D7689-1)/6)+1</f>
        <v>6</v>
      </c>
      <c r="H7689">
        <f>MOD(D7689-1,6)+1</f>
        <v>2</v>
      </c>
      <c r="I7689">
        <f>37-D7689</f>
        <v>5</v>
      </c>
      <c r="J7689">
        <f>ABS(D7689-D7690)</f>
        <v>3</v>
      </c>
      <c r="K7689">
        <f>AVERAGE(D7689:D7693)</f>
        <v>32</v>
      </c>
      <c r="L7689">
        <f>AVERAGE(D7689:D7708)</f>
        <v>32</v>
      </c>
      <c r="M7689">
        <f>K7689-L7689</f>
        <v>0</v>
      </c>
      <c r="N7689" t="str">
        <f>IF(K7689&gt;L7689,"HIGH ZONE BIAS",IF(K7689&lt;L7689,"LOW ZONE BIAS","EQUILIBRIUM"))</f>
        <v>EQUILIBRIUM</v>
      </c>
    </row>
    <row r="7690">
      <c r="A7690">
        <v>19881</v>
      </c>
      <c r="B7690" t="str">
        <v>2020-06-06</v>
      </c>
      <c r="C7690" t="str">
        <v>Evening</v>
      </c>
      <c r="D7690">
        <v>29</v>
      </c>
      <c r="E7690" t="str">
        <f>IF(MOD(D7690,2)=0,"EVEN","ODD")</f>
        <v>ODD</v>
      </c>
      <c r="F7690" t="str">
        <f>IF(D7690&lt;=18,"LOW (1-18)","HIGH (19-36)")</f>
        <v>HIGH (19-36)</v>
      </c>
      <c r="G7690">
        <f>INT((D7690-1)/6)+1</f>
        <v>5</v>
      </c>
      <c r="H7690">
        <f>MOD(D7690-1,6)+1</f>
        <v>5</v>
      </c>
      <c r="I7690">
        <f>37-D7690</f>
        <v>8</v>
      </c>
      <c r="J7690">
        <f>ABS(D7690-D7691)</f>
        <v>5</v>
      </c>
      <c r="K7690">
        <f>AVERAGE(D7690:D7694)</f>
        <v>29</v>
      </c>
      <c r="L7690">
        <f>AVERAGE(D7690:D7709)</f>
        <v>29</v>
      </c>
      <c r="M7690">
        <f>K7690-L7690</f>
        <v>0</v>
      </c>
      <c r="N7690" t="str">
        <f>IF(K7690&gt;L7690,"HIGH ZONE BIAS",IF(K7690&lt;L7690,"LOW ZONE BIAS","EQUILIBRIUM"))</f>
        <v>EQUILIBRIUM</v>
      </c>
    </row>
    <row r="7691">
      <c r="A7691">
        <v>19880</v>
      </c>
      <c r="B7691" t="str">
        <v>2020-06-06</v>
      </c>
      <c r="C7691" t="str">
        <v>Afternoon</v>
      </c>
      <c r="D7691">
        <v>34</v>
      </c>
      <c r="E7691" t="str">
        <f>IF(MOD(D7691,2)=0,"EVEN","ODD")</f>
        <v>EVEN</v>
      </c>
      <c r="F7691" t="str">
        <f>IF(D7691&lt;=18,"LOW (1-18)","HIGH (19-36)")</f>
        <v>HIGH (19-36)</v>
      </c>
      <c r="G7691">
        <f>INT((D7691-1)/6)+1</f>
        <v>6</v>
      </c>
      <c r="H7691">
        <f>MOD(D7691-1,6)+1</f>
        <v>4</v>
      </c>
      <c r="I7691">
        <f>37-D7691</f>
        <v>3</v>
      </c>
      <c r="J7691">
        <f>ABS(D7691-D7692)</f>
        <v>10</v>
      </c>
      <c r="K7691">
        <f>AVERAGE(D7691:D7695)</f>
        <v>34</v>
      </c>
      <c r="L7691">
        <f>AVERAGE(D7691:D7710)</f>
        <v>34</v>
      </c>
      <c r="M7691">
        <f>K7691-L7691</f>
        <v>0</v>
      </c>
      <c r="N7691" t="str">
        <f>IF(K7691&gt;L7691,"HIGH ZONE BIAS",IF(K7691&lt;L7691,"LOW ZONE BIAS","EQUILIBRIUM"))</f>
        <v>EQUILIBRIUM</v>
      </c>
    </row>
    <row r="7692">
      <c r="A7692">
        <v>19879</v>
      </c>
      <c r="B7692" t="str">
        <v>2020-06-06</v>
      </c>
      <c r="C7692" t="str">
        <v>Midday</v>
      </c>
      <c r="D7692">
        <v>24</v>
      </c>
      <c r="E7692" t="str">
        <f>IF(MOD(D7692,2)=0,"EVEN","ODD")</f>
        <v>EVEN</v>
      </c>
      <c r="F7692" t="str">
        <f>IF(D7692&lt;=18,"LOW (1-18)","HIGH (19-36)")</f>
        <v>HIGH (19-36)</v>
      </c>
      <c r="G7692">
        <f>INT((D7692-1)/6)+1</f>
        <v>4</v>
      </c>
      <c r="H7692">
        <f>MOD(D7692-1,6)+1</f>
        <v>6</v>
      </c>
      <c r="I7692">
        <f>37-D7692</f>
        <v>13</v>
      </c>
      <c r="J7692">
        <f>ABS(D7692-D7693)</f>
        <v>20</v>
      </c>
      <c r="K7692">
        <f>AVERAGE(D7692:D7696)</f>
        <v>24</v>
      </c>
      <c r="L7692">
        <f>AVERAGE(D7692:D7711)</f>
        <v>24</v>
      </c>
      <c r="M7692">
        <f>K7692-L7692</f>
        <v>0</v>
      </c>
      <c r="N7692" t="str">
        <f>IF(K7692&gt;L7692,"HIGH ZONE BIAS",IF(K7692&lt;L7692,"LOW ZONE BIAS","EQUILIBRIUM"))</f>
        <v>EQUILIBRIUM</v>
      </c>
    </row>
    <row r="7693">
      <c r="A7693">
        <v>19878</v>
      </c>
      <c r="B7693" t="str">
        <v>2020-06-06</v>
      </c>
      <c r="C7693" t="str">
        <v>Morning</v>
      </c>
      <c r="D7693">
        <v>4</v>
      </c>
      <c r="E7693" t="str">
        <f>IF(MOD(D7693,2)=0,"EVEN","ODD")</f>
        <v>EVEN</v>
      </c>
      <c r="F7693" t="str">
        <f>IF(D7693&lt;=18,"LOW (1-18)","HIGH (19-36)")</f>
        <v>LOW (1-18)</v>
      </c>
      <c r="G7693">
        <f>INT((D7693-1)/6)+1</f>
        <v>1</v>
      </c>
      <c r="H7693">
        <f>MOD(D7693-1,6)+1</f>
        <v>4</v>
      </c>
      <c r="I7693">
        <f>37-D7693</f>
        <v>33</v>
      </c>
      <c r="J7693">
        <f>ABS(D7693-D7694)</f>
        <v>2</v>
      </c>
      <c r="K7693">
        <f>AVERAGE(D7693:D7697)</f>
        <v>4</v>
      </c>
      <c r="L7693">
        <f>AVERAGE(D7693:D7712)</f>
        <v>4</v>
      </c>
      <c r="M7693">
        <f>K7693-L7693</f>
        <v>0</v>
      </c>
      <c r="N7693" t="str">
        <f>IF(K7693&gt;L7693,"HIGH ZONE BIAS",IF(K7693&lt;L7693,"LOW ZONE BIAS","EQUILIBRIUM"))</f>
        <v>EQUILIBRIUM</v>
      </c>
    </row>
    <row r="7694">
      <c r="A7694">
        <v>19877</v>
      </c>
      <c r="B7694" t="str">
        <v>2020-06-05</v>
      </c>
      <c r="C7694" t="str">
        <v>Evening</v>
      </c>
      <c r="D7694">
        <v>2</v>
      </c>
      <c r="E7694" t="str">
        <f>IF(MOD(D7694,2)=0,"EVEN","ODD")</f>
        <v>EVEN</v>
      </c>
      <c r="F7694" t="str">
        <f>IF(D7694&lt;=18,"LOW (1-18)","HIGH (19-36)")</f>
        <v>LOW (1-18)</v>
      </c>
      <c r="G7694">
        <f>INT((D7694-1)/6)+1</f>
        <v>1</v>
      </c>
      <c r="H7694">
        <f>MOD(D7694-1,6)+1</f>
        <v>2</v>
      </c>
      <c r="I7694">
        <f>37-D7694</f>
        <v>35</v>
      </c>
      <c r="J7694">
        <f>ABS(D7694-D7695)</f>
        <v>26</v>
      </c>
      <c r="K7694">
        <f>AVERAGE(D7694:D7698)</f>
        <v>2</v>
      </c>
      <c r="L7694">
        <f>AVERAGE(D7694:D7713)</f>
        <v>2</v>
      </c>
      <c r="M7694">
        <f>K7694-L7694</f>
        <v>0</v>
      </c>
      <c r="N7694" t="str">
        <f>IF(K7694&gt;L7694,"HIGH ZONE BIAS",IF(K7694&lt;L7694,"LOW ZONE BIAS","EQUILIBRIUM"))</f>
        <v>EQUILIBRIUM</v>
      </c>
    </row>
    <row r="7695">
      <c r="A7695">
        <v>19876</v>
      </c>
      <c r="B7695" t="str">
        <v>2020-06-05</v>
      </c>
      <c r="C7695" t="str">
        <v>Afternoon</v>
      </c>
      <c r="D7695">
        <v>28</v>
      </c>
      <c r="E7695" t="str">
        <f>IF(MOD(D7695,2)=0,"EVEN","ODD")</f>
        <v>EVEN</v>
      </c>
      <c r="F7695" t="str">
        <f>IF(D7695&lt;=18,"LOW (1-18)","HIGH (19-36)")</f>
        <v>HIGH (19-36)</v>
      </c>
      <c r="G7695">
        <f>INT((D7695-1)/6)+1</f>
        <v>5</v>
      </c>
      <c r="H7695">
        <f>MOD(D7695-1,6)+1</f>
        <v>4</v>
      </c>
      <c r="I7695">
        <f>37-D7695</f>
        <v>9</v>
      </c>
      <c r="J7695">
        <f>ABS(D7695-D7696)</f>
        <v>13</v>
      </c>
      <c r="K7695">
        <f>AVERAGE(D7695:D7699)</f>
        <v>28</v>
      </c>
      <c r="L7695">
        <f>AVERAGE(D7695:D7714)</f>
        <v>28</v>
      </c>
      <c r="M7695">
        <f>K7695-L7695</f>
        <v>0</v>
      </c>
      <c r="N7695" t="str">
        <f>IF(K7695&gt;L7695,"HIGH ZONE BIAS",IF(K7695&lt;L7695,"LOW ZONE BIAS","EQUILIBRIUM"))</f>
        <v>EQUILIBRIUM</v>
      </c>
    </row>
    <row r="7696">
      <c r="A7696">
        <v>19875</v>
      </c>
      <c r="B7696" t="str">
        <v>2020-06-05</v>
      </c>
      <c r="C7696" t="str">
        <v>Midday</v>
      </c>
      <c r="D7696">
        <v>15</v>
      </c>
      <c r="E7696" t="str">
        <f>IF(MOD(D7696,2)=0,"EVEN","ODD")</f>
        <v>ODD</v>
      </c>
      <c r="F7696" t="str">
        <f>IF(D7696&lt;=18,"LOW (1-18)","HIGH (19-36)")</f>
        <v>LOW (1-18)</v>
      </c>
      <c r="G7696">
        <f>INT((D7696-1)/6)+1</f>
        <v>3</v>
      </c>
      <c r="H7696">
        <f>MOD(D7696-1,6)+1</f>
        <v>3</v>
      </c>
      <c r="I7696">
        <f>37-D7696</f>
        <v>22</v>
      </c>
      <c r="J7696">
        <f>ABS(D7696-D7697)</f>
        <v>8</v>
      </c>
      <c r="K7696">
        <f>AVERAGE(D7696:D7700)</f>
        <v>15</v>
      </c>
      <c r="L7696">
        <f>AVERAGE(D7696:D7715)</f>
        <v>15</v>
      </c>
      <c r="M7696">
        <f>K7696-L7696</f>
        <v>0</v>
      </c>
      <c r="N7696" t="str">
        <f>IF(K7696&gt;L7696,"HIGH ZONE BIAS",IF(K7696&lt;L7696,"LOW ZONE BIAS","EQUILIBRIUM"))</f>
        <v>EQUILIBRIUM</v>
      </c>
    </row>
    <row r="7697">
      <c r="A7697">
        <v>19874</v>
      </c>
      <c r="B7697" t="str">
        <v>2020-06-05</v>
      </c>
      <c r="C7697" t="str">
        <v>Morning</v>
      </c>
      <c r="D7697">
        <v>7</v>
      </c>
      <c r="E7697" t="str">
        <f>IF(MOD(D7697,2)=0,"EVEN","ODD")</f>
        <v>ODD</v>
      </c>
      <c r="F7697" t="str">
        <f>IF(D7697&lt;=18,"LOW (1-18)","HIGH (19-36)")</f>
        <v>LOW (1-18)</v>
      </c>
      <c r="G7697">
        <f>INT((D7697-1)/6)+1</f>
        <v>2</v>
      </c>
      <c r="H7697">
        <f>MOD(D7697-1,6)+1</f>
        <v>1</v>
      </c>
      <c r="I7697">
        <f>37-D7697</f>
        <v>30</v>
      </c>
      <c r="J7697">
        <f>ABS(D7697-D7698)</f>
        <v>11</v>
      </c>
      <c r="K7697">
        <f>AVERAGE(D7697:D7701)</f>
        <v>7</v>
      </c>
      <c r="L7697">
        <f>AVERAGE(D7697:D7716)</f>
        <v>7</v>
      </c>
      <c r="M7697">
        <f>K7697-L7697</f>
        <v>0</v>
      </c>
      <c r="N7697" t="str">
        <f>IF(K7697&gt;L7697,"HIGH ZONE BIAS",IF(K7697&lt;L7697,"LOW ZONE BIAS","EQUILIBRIUM"))</f>
        <v>EQUILIBRIUM</v>
      </c>
    </row>
    <row r="7698">
      <c r="A7698">
        <v>19873</v>
      </c>
      <c r="B7698" t="str">
        <v>2020-06-04</v>
      </c>
      <c r="C7698" t="str">
        <v>Evening</v>
      </c>
      <c r="D7698">
        <v>18</v>
      </c>
      <c r="E7698" t="str">
        <f>IF(MOD(D7698,2)=0,"EVEN","ODD")</f>
        <v>EVEN</v>
      </c>
      <c r="F7698" t="str">
        <f>IF(D7698&lt;=18,"LOW (1-18)","HIGH (19-36)")</f>
        <v>LOW (1-18)</v>
      </c>
      <c r="G7698">
        <f>INT((D7698-1)/6)+1</f>
        <v>3</v>
      </c>
      <c r="H7698">
        <f>MOD(D7698-1,6)+1</f>
        <v>6</v>
      </c>
      <c r="I7698">
        <f>37-D7698</f>
        <v>19</v>
      </c>
      <c r="J7698">
        <f>ABS(D7698-D7699)</f>
        <v>14</v>
      </c>
      <c r="K7698">
        <f>AVERAGE(D7698:D7702)</f>
        <v>18</v>
      </c>
      <c r="L7698">
        <f>AVERAGE(D7698:D7717)</f>
        <v>18</v>
      </c>
      <c r="M7698">
        <f>K7698-L7698</f>
        <v>0</v>
      </c>
      <c r="N7698" t="str">
        <f>IF(K7698&gt;L7698,"HIGH ZONE BIAS",IF(K7698&lt;L7698,"LOW ZONE BIAS","EQUILIBRIUM"))</f>
        <v>EQUILIBRIUM</v>
      </c>
    </row>
    <row r="7699">
      <c r="A7699">
        <v>19872</v>
      </c>
      <c r="B7699" t="str">
        <v>2020-06-04</v>
      </c>
      <c r="C7699" t="str">
        <v>Afternoon</v>
      </c>
      <c r="D7699">
        <v>32</v>
      </c>
      <c r="E7699" t="str">
        <f>IF(MOD(D7699,2)=0,"EVEN","ODD")</f>
        <v>EVEN</v>
      </c>
      <c r="F7699" t="str">
        <f>IF(D7699&lt;=18,"LOW (1-18)","HIGH (19-36)")</f>
        <v>HIGH (19-36)</v>
      </c>
      <c r="G7699">
        <f>INT((D7699-1)/6)+1</f>
        <v>6</v>
      </c>
      <c r="H7699">
        <f>MOD(D7699-1,6)+1</f>
        <v>2</v>
      </c>
      <c r="I7699">
        <f>37-D7699</f>
        <v>5</v>
      </c>
      <c r="J7699">
        <f>ABS(D7699-D7700)</f>
        <v>4</v>
      </c>
      <c r="K7699">
        <f>AVERAGE(D7699:D7703)</f>
        <v>32</v>
      </c>
      <c r="L7699">
        <f>AVERAGE(D7699:D7718)</f>
        <v>32</v>
      </c>
      <c r="M7699">
        <f>K7699-L7699</f>
        <v>0</v>
      </c>
      <c r="N7699" t="str">
        <f>IF(K7699&gt;L7699,"HIGH ZONE BIAS",IF(K7699&lt;L7699,"LOW ZONE BIAS","EQUILIBRIUM"))</f>
        <v>EQUILIBRIUM</v>
      </c>
    </row>
    <row r="7700">
      <c r="A7700">
        <v>19871</v>
      </c>
      <c r="B7700" t="str">
        <v>2020-06-04</v>
      </c>
      <c r="C7700" t="str">
        <v>Midday</v>
      </c>
      <c r="D7700">
        <v>36</v>
      </c>
      <c r="E7700" t="str">
        <f>IF(MOD(D7700,2)=0,"EVEN","ODD")</f>
        <v>EVEN</v>
      </c>
      <c r="F7700" t="str">
        <f>IF(D7700&lt;=18,"LOW (1-18)","HIGH (19-36)")</f>
        <v>HIGH (19-36)</v>
      </c>
      <c r="G7700">
        <f>INT((D7700-1)/6)+1</f>
        <v>6</v>
      </c>
      <c r="H7700">
        <f>MOD(D7700-1,6)+1</f>
        <v>6</v>
      </c>
      <c r="I7700">
        <f>37-D7700</f>
        <v>1</v>
      </c>
      <c r="J7700">
        <f>ABS(D7700-D7701)</f>
        <v>6</v>
      </c>
      <c r="K7700">
        <f>AVERAGE(D7700:D7704)</f>
        <v>36</v>
      </c>
      <c r="L7700">
        <f>AVERAGE(D7700:D7719)</f>
        <v>36</v>
      </c>
      <c r="M7700">
        <f>K7700-L7700</f>
        <v>0</v>
      </c>
      <c r="N7700" t="str">
        <f>IF(K7700&gt;L7700,"HIGH ZONE BIAS",IF(K7700&lt;L7700,"LOW ZONE BIAS","EQUILIBRIUM"))</f>
        <v>EQUILIBRIUM</v>
      </c>
    </row>
    <row r="7701">
      <c r="A7701">
        <v>19870</v>
      </c>
      <c r="B7701" t="str">
        <v>2020-06-04</v>
      </c>
      <c r="C7701" t="str">
        <v>Morning</v>
      </c>
      <c r="D7701">
        <v>30</v>
      </c>
      <c r="E7701" t="str">
        <f>IF(MOD(D7701,2)=0,"EVEN","ODD")</f>
        <v>EVEN</v>
      </c>
      <c r="F7701" t="str">
        <f>IF(D7701&lt;=18,"LOW (1-18)","HIGH (19-36)")</f>
        <v>HIGH (19-36)</v>
      </c>
      <c r="G7701">
        <f>INT((D7701-1)/6)+1</f>
        <v>5</v>
      </c>
      <c r="H7701">
        <f>MOD(D7701-1,6)+1</f>
        <v>6</v>
      </c>
      <c r="I7701">
        <f>37-D7701</f>
        <v>7</v>
      </c>
      <c r="J7701">
        <f>ABS(D7701-D7702)</f>
        <v>0</v>
      </c>
      <c r="K7701">
        <f>AVERAGE(D7701:D7705)</f>
        <v>30</v>
      </c>
      <c r="L7701">
        <f>AVERAGE(D7701:D7720)</f>
        <v>30</v>
      </c>
      <c r="M7701">
        <f>K7701-L7701</f>
        <v>0</v>
      </c>
      <c r="N7701" t="str">
        <f>IF(K7701&gt;L7701,"HIGH ZONE BIAS",IF(K7701&lt;L7701,"LOW ZONE BIAS","EQUILIBRIUM"))</f>
        <v>EQUILIBRIUM</v>
      </c>
    </row>
    <row r="7702">
      <c r="A7702">
        <v>19869</v>
      </c>
      <c r="B7702" t="str">
        <v>2020-06-03</v>
      </c>
      <c r="C7702" t="str">
        <v>Evening</v>
      </c>
      <c r="D7702">
        <v>30</v>
      </c>
      <c r="E7702" t="str">
        <f>IF(MOD(D7702,2)=0,"EVEN","ODD")</f>
        <v>EVEN</v>
      </c>
      <c r="F7702" t="str">
        <f>IF(D7702&lt;=18,"LOW (1-18)","HIGH (19-36)")</f>
        <v>HIGH (19-36)</v>
      </c>
      <c r="G7702">
        <f>INT((D7702-1)/6)+1</f>
        <v>5</v>
      </c>
      <c r="H7702">
        <f>MOD(D7702-1,6)+1</f>
        <v>6</v>
      </c>
      <c r="I7702">
        <f>37-D7702</f>
        <v>7</v>
      </c>
      <c r="J7702">
        <f>ABS(D7702-D7703)</f>
        <v>10</v>
      </c>
      <c r="K7702">
        <f>AVERAGE(D7702:D7706)</f>
        <v>30</v>
      </c>
      <c r="L7702">
        <f>AVERAGE(D7702:D7721)</f>
        <v>30</v>
      </c>
      <c r="M7702">
        <f>K7702-L7702</f>
        <v>0</v>
      </c>
      <c r="N7702" t="str">
        <f>IF(K7702&gt;L7702,"HIGH ZONE BIAS",IF(K7702&lt;L7702,"LOW ZONE BIAS","EQUILIBRIUM"))</f>
        <v>EQUILIBRIUM</v>
      </c>
    </row>
    <row r="7703">
      <c r="A7703">
        <v>19868</v>
      </c>
      <c r="B7703" t="str">
        <v>2020-06-03</v>
      </c>
      <c r="C7703" t="str">
        <v>Afternoon</v>
      </c>
      <c r="D7703">
        <v>20</v>
      </c>
      <c r="E7703" t="str">
        <f>IF(MOD(D7703,2)=0,"EVEN","ODD")</f>
        <v>EVEN</v>
      </c>
      <c r="F7703" t="str">
        <f>IF(D7703&lt;=18,"LOW (1-18)","HIGH (19-36)")</f>
        <v>HIGH (19-36)</v>
      </c>
      <c r="G7703">
        <f>INT((D7703-1)/6)+1</f>
        <v>4</v>
      </c>
      <c r="H7703">
        <f>MOD(D7703-1,6)+1</f>
        <v>2</v>
      </c>
      <c r="I7703">
        <f>37-D7703</f>
        <v>17</v>
      </c>
      <c r="J7703">
        <f>ABS(D7703-D7704)</f>
        <v>15</v>
      </c>
      <c r="K7703">
        <f>AVERAGE(D7703:D7707)</f>
        <v>20</v>
      </c>
      <c r="L7703">
        <f>AVERAGE(D7703:D7722)</f>
        <v>20</v>
      </c>
      <c r="M7703">
        <f>K7703-L7703</f>
        <v>0</v>
      </c>
      <c r="N7703" t="str">
        <f>IF(K7703&gt;L7703,"HIGH ZONE BIAS",IF(K7703&lt;L7703,"LOW ZONE BIAS","EQUILIBRIUM"))</f>
        <v>EQUILIBRIUM</v>
      </c>
    </row>
    <row r="7704">
      <c r="A7704">
        <v>19867</v>
      </c>
      <c r="B7704" t="str">
        <v>2020-06-03</v>
      </c>
      <c r="C7704" t="str">
        <v>Midday</v>
      </c>
      <c r="D7704">
        <v>5</v>
      </c>
      <c r="E7704" t="str">
        <f>IF(MOD(D7704,2)=0,"EVEN","ODD")</f>
        <v>ODD</v>
      </c>
      <c r="F7704" t="str">
        <f>IF(D7704&lt;=18,"LOW (1-18)","HIGH (19-36)")</f>
        <v>LOW (1-18)</v>
      </c>
      <c r="G7704">
        <f>INT((D7704-1)/6)+1</f>
        <v>1</v>
      </c>
      <c r="H7704">
        <f>MOD(D7704-1,6)+1</f>
        <v>5</v>
      </c>
      <c r="I7704">
        <f>37-D7704</f>
        <v>32</v>
      </c>
      <c r="J7704">
        <f>ABS(D7704-D7705)</f>
        <v>18</v>
      </c>
      <c r="K7704">
        <f>AVERAGE(D7704:D7708)</f>
        <v>5</v>
      </c>
      <c r="L7704">
        <f>AVERAGE(D7704:D7723)</f>
        <v>5</v>
      </c>
      <c r="M7704">
        <f>K7704-L7704</f>
        <v>0</v>
      </c>
      <c r="N7704" t="str">
        <f>IF(K7704&gt;L7704,"HIGH ZONE BIAS",IF(K7704&lt;L7704,"LOW ZONE BIAS","EQUILIBRIUM"))</f>
        <v>EQUILIBRIUM</v>
      </c>
    </row>
    <row r="7705">
      <c r="A7705">
        <v>19866</v>
      </c>
      <c r="B7705" t="str">
        <v>2020-06-03</v>
      </c>
      <c r="C7705" t="str">
        <v>Morning</v>
      </c>
      <c r="D7705">
        <v>23</v>
      </c>
      <c r="E7705" t="str">
        <f>IF(MOD(D7705,2)=0,"EVEN","ODD")</f>
        <v>ODD</v>
      </c>
      <c r="F7705" t="str">
        <f>IF(D7705&lt;=18,"LOW (1-18)","HIGH (19-36)")</f>
        <v>HIGH (19-36)</v>
      </c>
      <c r="G7705">
        <f>INT((D7705-1)/6)+1</f>
        <v>4</v>
      </c>
      <c r="H7705">
        <f>MOD(D7705-1,6)+1</f>
        <v>5</v>
      </c>
      <c r="I7705">
        <f>37-D7705</f>
        <v>14</v>
      </c>
      <c r="J7705">
        <f>ABS(D7705-D7706)</f>
        <v>8</v>
      </c>
      <c r="K7705">
        <f>AVERAGE(D7705:D7709)</f>
        <v>23</v>
      </c>
      <c r="L7705">
        <f>AVERAGE(D7705:D7724)</f>
        <v>23</v>
      </c>
      <c r="M7705">
        <f>K7705-L7705</f>
        <v>0</v>
      </c>
      <c r="N7705" t="str">
        <f>IF(K7705&gt;L7705,"HIGH ZONE BIAS",IF(K7705&lt;L7705,"LOW ZONE BIAS","EQUILIBRIUM"))</f>
        <v>EQUILIBRIUM</v>
      </c>
    </row>
    <row r="7706">
      <c r="A7706">
        <v>19865</v>
      </c>
      <c r="B7706" t="str">
        <v>2020-06-02</v>
      </c>
      <c r="C7706" t="str">
        <v>Evening</v>
      </c>
      <c r="D7706">
        <v>15</v>
      </c>
      <c r="E7706" t="str">
        <f>IF(MOD(D7706,2)=0,"EVEN","ODD")</f>
        <v>ODD</v>
      </c>
      <c r="F7706" t="str">
        <f>IF(D7706&lt;=18,"LOW (1-18)","HIGH (19-36)")</f>
        <v>LOW (1-18)</v>
      </c>
      <c r="G7706">
        <f>INT((D7706-1)/6)+1</f>
        <v>3</v>
      </c>
      <c r="H7706">
        <f>MOD(D7706-1,6)+1</f>
        <v>3</v>
      </c>
      <c r="I7706">
        <f>37-D7706</f>
        <v>22</v>
      </c>
      <c r="J7706">
        <f>ABS(D7706-D7707)</f>
        <v>5</v>
      </c>
      <c r="K7706">
        <f>AVERAGE(D7706:D7710)</f>
        <v>15</v>
      </c>
      <c r="L7706">
        <f>AVERAGE(D7706:D7725)</f>
        <v>15</v>
      </c>
      <c r="M7706">
        <f>K7706-L7706</f>
        <v>0</v>
      </c>
      <c r="N7706" t="str">
        <f>IF(K7706&gt;L7706,"HIGH ZONE BIAS",IF(K7706&lt;L7706,"LOW ZONE BIAS","EQUILIBRIUM"))</f>
        <v>EQUILIBRIUM</v>
      </c>
    </row>
    <row r="7707">
      <c r="A7707">
        <v>19864</v>
      </c>
      <c r="B7707" t="str">
        <v>2020-06-02</v>
      </c>
      <c r="C7707" t="str">
        <v>Afternoon</v>
      </c>
      <c r="D7707">
        <v>10</v>
      </c>
      <c r="E7707" t="str">
        <f>IF(MOD(D7707,2)=0,"EVEN","ODD")</f>
        <v>EVEN</v>
      </c>
      <c r="F7707" t="str">
        <f>IF(D7707&lt;=18,"LOW (1-18)","HIGH (19-36)")</f>
        <v>LOW (1-18)</v>
      </c>
      <c r="G7707">
        <f>INT((D7707-1)/6)+1</f>
        <v>2</v>
      </c>
      <c r="H7707">
        <f>MOD(D7707-1,6)+1</f>
        <v>4</v>
      </c>
      <c r="I7707">
        <f>37-D7707</f>
        <v>27</v>
      </c>
      <c r="J7707">
        <f>ABS(D7707-D7708)</f>
        <v>2</v>
      </c>
      <c r="K7707">
        <f>AVERAGE(D7707:D7711)</f>
        <v>10</v>
      </c>
      <c r="L7707">
        <f>AVERAGE(D7707:D7726)</f>
        <v>10</v>
      </c>
      <c r="M7707">
        <f>K7707-L7707</f>
        <v>0</v>
      </c>
      <c r="N7707" t="str">
        <f>IF(K7707&gt;L7707,"HIGH ZONE BIAS",IF(K7707&lt;L7707,"LOW ZONE BIAS","EQUILIBRIUM"))</f>
        <v>EQUILIBRIUM</v>
      </c>
    </row>
    <row r="7708">
      <c r="A7708">
        <v>19863</v>
      </c>
      <c r="B7708" t="str">
        <v>2020-06-02</v>
      </c>
      <c r="C7708" t="str">
        <v>Midday</v>
      </c>
      <c r="D7708">
        <v>8</v>
      </c>
      <c r="E7708" t="str">
        <f>IF(MOD(D7708,2)=0,"EVEN","ODD")</f>
        <v>EVEN</v>
      </c>
      <c r="F7708" t="str">
        <f>IF(D7708&lt;=18,"LOW (1-18)","HIGH (19-36)")</f>
        <v>LOW (1-18)</v>
      </c>
      <c r="G7708">
        <f>INT((D7708-1)/6)+1</f>
        <v>2</v>
      </c>
      <c r="H7708">
        <f>MOD(D7708-1,6)+1</f>
        <v>2</v>
      </c>
      <c r="I7708">
        <f>37-D7708</f>
        <v>29</v>
      </c>
      <c r="J7708">
        <f>ABS(D7708-D7709)</f>
        <v>12</v>
      </c>
      <c r="K7708">
        <f>AVERAGE(D7708:D7712)</f>
        <v>8</v>
      </c>
      <c r="L7708">
        <f>AVERAGE(D7708:D7727)</f>
        <v>8</v>
      </c>
      <c r="M7708">
        <f>K7708-L7708</f>
        <v>0</v>
      </c>
      <c r="N7708" t="str">
        <f>IF(K7708&gt;L7708,"HIGH ZONE BIAS",IF(K7708&lt;L7708,"LOW ZONE BIAS","EQUILIBRIUM"))</f>
        <v>EQUILIBRIUM</v>
      </c>
    </row>
    <row r="7709">
      <c r="A7709">
        <v>19862</v>
      </c>
      <c r="B7709" t="str">
        <v>2020-06-02</v>
      </c>
      <c r="C7709" t="str">
        <v>Morning</v>
      </c>
      <c r="D7709">
        <v>20</v>
      </c>
      <c r="E7709" t="str">
        <f>IF(MOD(D7709,2)=0,"EVEN","ODD")</f>
        <v>EVEN</v>
      </c>
      <c r="F7709" t="str">
        <f>IF(D7709&lt;=18,"LOW (1-18)","HIGH (19-36)")</f>
        <v>HIGH (19-36)</v>
      </c>
      <c r="G7709">
        <f>INT((D7709-1)/6)+1</f>
        <v>4</v>
      </c>
      <c r="H7709">
        <f>MOD(D7709-1,6)+1</f>
        <v>2</v>
      </c>
      <c r="I7709">
        <f>37-D7709</f>
        <v>17</v>
      </c>
      <c r="J7709">
        <f>ABS(D7709-D7710)</f>
        <v>18</v>
      </c>
      <c r="K7709">
        <f>AVERAGE(D7709:D7713)</f>
        <v>20</v>
      </c>
      <c r="L7709">
        <f>AVERAGE(D7709:D7728)</f>
        <v>20</v>
      </c>
      <c r="M7709">
        <f>K7709-L7709</f>
        <v>0</v>
      </c>
      <c r="N7709" t="str">
        <f>IF(K7709&gt;L7709,"HIGH ZONE BIAS",IF(K7709&lt;L7709,"LOW ZONE BIAS","EQUILIBRIUM"))</f>
        <v>EQUILIBRIUM</v>
      </c>
    </row>
    <row r="7710">
      <c r="A7710">
        <v>19861</v>
      </c>
      <c r="B7710" t="str">
        <v>2020-06-01</v>
      </c>
      <c r="C7710" t="str">
        <v>Evening</v>
      </c>
      <c r="D7710">
        <v>2</v>
      </c>
      <c r="E7710" t="str">
        <f>IF(MOD(D7710,2)=0,"EVEN","ODD")</f>
        <v>EVEN</v>
      </c>
      <c r="F7710" t="str">
        <f>IF(D7710&lt;=18,"LOW (1-18)","HIGH (19-36)")</f>
        <v>LOW (1-18)</v>
      </c>
      <c r="G7710">
        <f>INT((D7710-1)/6)+1</f>
        <v>1</v>
      </c>
      <c r="H7710">
        <f>MOD(D7710-1,6)+1</f>
        <v>2</v>
      </c>
      <c r="I7710">
        <f>37-D7710</f>
        <v>35</v>
      </c>
      <c r="J7710">
        <f>ABS(D7710-D7711)</f>
        <v>9</v>
      </c>
      <c r="K7710">
        <f>AVERAGE(D7710:D7714)</f>
        <v>2</v>
      </c>
      <c r="L7710">
        <f>AVERAGE(D7710:D7729)</f>
        <v>2</v>
      </c>
      <c r="M7710">
        <f>K7710-L7710</f>
        <v>0</v>
      </c>
      <c r="N7710" t="str">
        <f>IF(K7710&gt;L7710,"HIGH ZONE BIAS",IF(K7710&lt;L7710,"LOW ZONE BIAS","EQUILIBRIUM"))</f>
        <v>EQUILIBRIUM</v>
      </c>
    </row>
    <row r="7711">
      <c r="A7711">
        <v>19860</v>
      </c>
      <c r="B7711" t="str">
        <v>2020-06-01</v>
      </c>
      <c r="C7711" t="str">
        <v>Afternoon</v>
      </c>
      <c r="D7711">
        <v>11</v>
      </c>
      <c r="E7711" t="str">
        <f>IF(MOD(D7711,2)=0,"EVEN","ODD")</f>
        <v>ODD</v>
      </c>
      <c r="F7711" t="str">
        <f>IF(D7711&lt;=18,"LOW (1-18)","HIGH (19-36)")</f>
        <v>LOW (1-18)</v>
      </c>
      <c r="G7711">
        <f>INT((D7711-1)/6)+1</f>
        <v>2</v>
      </c>
      <c r="H7711">
        <f>MOD(D7711-1,6)+1</f>
        <v>5</v>
      </c>
      <c r="I7711">
        <f>37-D7711</f>
        <v>26</v>
      </c>
      <c r="J7711">
        <f>ABS(D7711-D7712)</f>
        <v>7</v>
      </c>
      <c r="K7711">
        <f>AVERAGE(D7711:D7715)</f>
        <v>11</v>
      </c>
      <c r="L7711">
        <f>AVERAGE(D7711:D7730)</f>
        <v>11</v>
      </c>
      <c r="M7711">
        <f>K7711-L7711</f>
        <v>0</v>
      </c>
      <c r="N7711" t="str">
        <f>IF(K7711&gt;L7711,"HIGH ZONE BIAS",IF(K7711&lt;L7711,"LOW ZONE BIAS","EQUILIBRIUM"))</f>
        <v>EQUILIBRIUM</v>
      </c>
    </row>
    <row r="7712">
      <c r="A7712">
        <v>19859</v>
      </c>
      <c r="B7712" t="str">
        <v>2020-06-01</v>
      </c>
      <c r="C7712" t="str">
        <v>Midday</v>
      </c>
      <c r="D7712">
        <v>18</v>
      </c>
      <c r="E7712" t="str">
        <f>IF(MOD(D7712,2)=0,"EVEN","ODD")</f>
        <v>EVEN</v>
      </c>
      <c r="F7712" t="str">
        <f>IF(D7712&lt;=18,"LOW (1-18)","HIGH (19-36)")</f>
        <v>LOW (1-18)</v>
      </c>
      <c r="G7712">
        <f>INT((D7712-1)/6)+1</f>
        <v>3</v>
      </c>
      <c r="H7712">
        <f>MOD(D7712-1,6)+1</f>
        <v>6</v>
      </c>
      <c r="I7712">
        <f>37-D7712</f>
        <v>19</v>
      </c>
      <c r="J7712">
        <f>ABS(D7712-D7713)</f>
        <v>2</v>
      </c>
      <c r="K7712">
        <f>AVERAGE(D7712:D7716)</f>
        <v>18</v>
      </c>
      <c r="L7712">
        <f>AVERAGE(D7712:D7731)</f>
        <v>18</v>
      </c>
      <c r="M7712">
        <f>K7712-L7712</f>
        <v>0</v>
      </c>
      <c r="N7712" t="str">
        <f>IF(K7712&gt;L7712,"HIGH ZONE BIAS",IF(K7712&lt;L7712,"LOW ZONE BIAS","EQUILIBRIUM"))</f>
        <v>EQUILIBRIUM</v>
      </c>
    </row>
    <row r="7713">
      <c r="A7713">
        <v>19858</v>
      </c>
      <c r="B7713" t="str">
        <v>2020-06-01</v>
      </c>
      <c r="C7713" t="str">
        <v>Morning</v>
      </c>
      <c r="D7713">
        <v>20</v>
      </c>
      <c r="E7713" t="str">
        <f>IF(MOD(D7713,2)=0,"EVEN","ODD")</f>
        <v>EVEN</v>
      </c>
      <c r="F7713" t="str">
        <f>IF(D7713&lt;=18,"LOW (1-18)","HIGH (19-36)")</f>
        <v>HIGH (19-36)</v>
      </c>
      <c r="G7713">
        <f>INT((D7713-1)/6)+1</f>
        <v>4</v>
      </c>
      <c r="H7713">
        <f>MOD(D7713-1,6)+1</f>
        <v>2</v>
      </c>
      <c r="I7713">
        <f>37-D7713</f>
        <v>17</v>
      </c>
      <c r="J7713">
        <f>ABS(D7713-D7714)</f>
        <v>9</v>
      </c>
      <c r="K7713">
        <f>AVERAGE(D7713:D7717)</f>
        <v>20</v>
      </c>
      <c r="L7713">
        <f>AVERAGE(D7713:D7732)</f>
        <v>20</v>
      </c>
      <c r="M7713">
        <f>K7713-L7713</f>
        <v>0</v>
      </c>
      <c r="N7713" t="str">
        <f>IF(K7713&gt;L7713,"HIGH ZONE BIAS",IF(K7713&lt;L7713,"LOW ZONE BIAS","EQUILIBRIUM"))</f>
        <v>EQUILIBRIUM</v>
      </c>
    </row>
    <row r="7714">
      <c r="A7714">
        <v>19857</v>
      </c>
      <c r="B7714" t="str">
        <v>2020-03-28</v>
      </c>
      <c r="C7714" t="str">
        <v>Evening</v>
      </c>
      <c r="D7714">
        <v>29</v>
      </c>
      <c r="E7714" t="str">
        <f>IF(MOD(D7714,2)=0,"EVEN","ODD")</f>
        <v>ODD</v>
      </c>
      <c r="F7714" t="str">
        <f>IF(D7714&lt;=18,"LOW (1-18)","HIGH (19-36)")</f>
        <v>HIGH (19-36)</v>
      </c>
      <c r="G7714">
        <f>INT((D7714-1)/6)+1</f>
        <v>5</v>
      </c>
      <c r="H7714">
        <f>MOD(D7714-1,6)+1</f>
        <v>5</v>
      </c>
      <c r="I7714">
        <f>37-D7714</f>
        <v>8</v>
      </c>
      <c r="J7714">
        <f>ABS(D7714-D7715)</f>
        <v>5</v>
      </c>
      <c r="K7714">
        <f>AVERAGE(D7714:D7718)</f>
        <v>29</v>
      </c>
      <c r="L7714">
        <f>AVERAGE(D7714:D7733)</f>
        <v>29</v>
      </c>
      <c r="M7714">
        <f>K7714-L7714</f>
        <v>0</v>
      </c>
      <c r="N7714" t="str">
        <f>IF(K7714&gt;L7714,"HIGH ZONE BIAS",IF(K7714&lt;L7714,"LOW ZONE BIAS","EQUILIBRIUM"))</f>
        <v>EQUILIBRIUM</v>
      </c>
    </row>
    <row r="7715">
      <c r="A7715">
        <v>19856</v>
      </c>
      <c r="B7715" t="str">
        <v>2020-03-28</v>
      </c>
      <c r="C7715" t="str">
        <v>Afternoon</v>
      </c>
      <c r="D7715">
        <v>24</v>
      </c>
      <c r="E7715" t="str">
        <f>IF(MOD(D7715,2)=0,"EVEN","ODD")</f>
        <v>EVEN</v>
      </c>
      <c r="F7715" t="str">
        <f>IF(D7715&lt;=18,"LOW (1-18)","HIGH (19-36)")</f>
        <v>HIGH (19-36)</v>
      </c>
      <c r="G7715">
        <f>INT((D7715-1)/6)+1</f>
        <v>4</v>
      </c>
      <c r="H7715">
        <f>MOD(D7715-1,6)+1</f>
        <v>6</v>
      </c>
      <c r="I7715">
        <f>37-D7715</f>
        <v>13</v>
      </c>
      <c r="J7715">
        <f>ABS(D7715-D7716)</f>
        <v>7</v>
      </c>
      <c r="K7715">
        <f>AVERAGE(D7715:D7719)</f>
        <v>24</v>
      </c>
      <c r="L7715">
        <f>AVERAGE(D7715:D7734)</f>
        <v>24</v>
      </c>
      <c r="M7715">
        <f>K7715-L7715</f>
        <v>0</v>
      </c>
      <c r="N7715" t="str">
        <f>IF(K7715&gt;L7715,"HIGH ZONE BIAS",IF(K7715&lt;L7715,"LOW ZONE BIAS","EQUILIBRIUM"))</f>
        <v>EQUILIBRIUM</v>
      </c>
    </row>
    <row r="7716">
      <c r="A7716">
        <v>19855</v>
      </c>
      <c r="B7716" t="str">
        <v>2020-03-28</v>
      </c>
      <c r="C7716" t="str">
        <v>Midday</v>
      </c>
      <c r="D7716">
        <v>17</v>
      </c>
      <c r="E7716" t="str">
        <f>IF(MOD(D7716,2)=0,"EVEN","ODD")</f>
        <v>ODD</v>
      </c>
      <c r="F7716" t="str">
        <f>IF(D7716&lt;=18,"LOW (1-18)","HIGH (19-36)")</f>
        <v>LOW (1-18)</v>
      </c>
      <c r="G7716">
        <f>INT((D7716-1)/6)+1</f>
        <v>3</v>
      </c>
      <c r="H7716">
        <f>MOD(D7716-1,6)+1</f>
        <v>5</v>
      </c>
      <c r="I7716">
        <f>37-D7716</f>
        <v>20</v>
      </c>
      <c r="J7716">
        <f>ABS(D7716-D7717)</f>
        <v>13</v>
      </c>
      <c r="K7716">
        <f>AVERAGE(D7716:D7720)</f>
        <v>17</v>
      </c>
      <c r="L7716">
        <f>AVERAGE(D7716:D7735)</f>
        <v>17</v>
      </c>
      <c r="M7716">
        <f>K7716-L7716</f>
        <v>0</v>
      </c>
      <c r="N7716" t="str">
        <f>IF(K7716&gt;L7716,"HIGH ZONE BIAS",IF(K7716&lt;L7716,"LOW ZONE BIAS","EQUILIBRIUM"))</f>
        <v>EQUILIBRIUM</v>
      </c>
    </row>
    <row r="7717">
      <c r="A7717">
        <v>19854</v>
      </c>
      <c r="B7717" t="str">
        <v>2020-03-28</v>
      </c>
      <c r="C7717" t="str">
        <v>Morning</v>
      </c>
      <c r="D7717">
        <v>4</v>
      </c>
      <c r="E7717" t="str">
        <f>IF(MOD(D7717,2)=0,"EVEN","ODD")</f>
        <v>EVEN</v>
      </c>
      <c r="F7717" t="str">
        <f>IF(D7717&lt;=18,"LOW (1-18)","HIGH (19-36)")</f>
        <v>LOW (1-18)</v>
      </c>
      <c r="G7717">
        <f>INT((D7717-1)/6)+1</f>
        <v>1</v>
      </c>
      <c r="H7717">
        <f>MOD(D7717-1,6)+1</f>
        <v>4</v>
      </c>
      <c r="I7717">
        <f>37-D7717</f>
        <v>33</v>
      </c>
      <c r="J7717">
        <f>ABS(D7717-D7718)</f>
        <v>30</v>
      </c>
      <c r="K7717">
        <f>AVERAGE(D7717:D7721)</f>
        <v>4</v>
      </c>
      <c r="L7717">
        <f>AVERAGE(D7717:D7736)</f>
        <v>4</v>
      </c>
      <c r="M7717">
        <f>K7717-L7717</f>
        <v>0</v>
      </c>
      <c r="N7717" t="str">
        <f>IF(K7717&gt;L7717,"HIGH ZONE BIAS",IF(K7717&lt;L7717,"LOW ZONE BIAS","EQUILIBRIUM"))</f>
        <v>EQUILIBRIUM</v>
      </c>
    </row>
    <row r="7718">
      <c r="A7718">
        <v>19853</v>
      </c>
      <c r="B7718" t="str">
        <v>2020-03-27</v>
      </c>
      <c r="C7718" t="str">
        <v>Evening</v>
      </c>
      <c r="D7718">
        <v>34</v>
      </c>
      <c r="E7718" t="str">
        <f>IF(MOD(D7718,2)=0,"EVEN","ODD")</f>
        <v>EVEN</v>
      </c>
      <c r="F7718" t="str">
        <f>IF(D7718&lt;=18,"LOW (1-18)","HIGH (19-36)")</f>
        <v>HIGH (19-36)</v>
      </c>
      <c r="G7718">
        <f>INT((D7718-1)/6)+1</f>
        <v>6</v>
      </c>
      <c r="H7718">
        <f>MOD(D7718-1,6)+1</f>
        <v>4</v>
      </c>
      <c r="I7718">
        <f>37-D7718</f>
        <v>3</v>
      </c>
      <c r="J7718">
        <f>ABS(D7718-D7719)</f>
        <v>2</v>
      </c>
      <c r="K7718">
        <f>AVERAGE(D7718:D7722)</f>
        <v>34</v>
      </c>
      <c r="L7718">
        <f>AVERAGE(D7718:D7737)</f>
        <v>34</v>
      </c>
      <c r="M7718">
        <f>K7718-L7718</f>
        <v>0</v>
      </c>
      <c r="N7718" t="str">
        <f>IF(K7718&gt;L7718,"HIGH ZONE BIAS",IF(K7718&lt;L7718,"LOW ZONE BIAS","EQUILIBRIUM"))</f>
        <v>EQUILIBRIUM</v>
      </c>
    </row>
    <row r="7719">
      <c r="A7719">
        <v>19852</v>
      </c>
      <c r="B7719" t="str">
        <v>2020-03-27</v>
      </c>
      <c r="C7719" t="str">
        <v>Afternoon</v>
      </c>
      <c r="D7719">
        <v>32</v>
      </c>
      <c r="E7719" t="str">
        <f>IF(MOD(D7719,2)=0,"EVEN","ODD")</f>
        <v>EVEN</v>
      </c>
      <c r="F7719" t="str">
        <f>IF(D7719&lt;=18,"LOW (1-18)","HIGH (19-36)")</f>
        <v>HIGH (19-36)</v>
      </c>
      <c r="G7719">
        <f>INT((D7719-1)/6)+1</f>
        <v>6</v>
      </c>
      <c r="H7719">
        <f>MOD(D7719-1,6)+1</f>
        <v>2</v>
      </c>
      <c r="I7719">
        <f>37-D7719</f>
        <v>5</v>
      </c>
      <c r="J7719">
        <f>ABS(D7719-D7720)</f>
        <v>22</v>
      </c>
      <c r="K7719">
        <f>AVERAGE(D7719:D7723)</f>
        <v>32</v>
      </c>
      <c r="L7719">
        <f>AVERAGE(D7719:D7738)</f>
        <v>32</v>
      </c>
      <c r="M7719">
        <f>K7719-L7719</f>
        <v>0</v>
      </c>
      <c r="N7719" t="str">
        <f>IF(K7719&gt;L7719,"HIGH ZONE BIAS",IF(K7719&lt;L7719,"LOW ZONE BIAS","EQUILIBRIUM"))</f>
        <v>EQUILIBRIUM</v>
      </c>
    </row>
    <row r="7720">
      <c r="A7720">
        <v>19851</v>
      </c>
      <c r="B7720" t="str">
        <v>2020-03-27</v>
      </c>
      <c r="C7720" t="str">
        <v>Midday</v>
      </c>
      <c r="D7720">
        <v>10</v>
      </c>
      <c r="E7720" t="str">
        <f>IF(MOD(D7720,2)=0,"EVEN","ODD")</f>
        <v>EVEN</v>
      </c>
      <c r="F7720" t="str">
        <f>IF(D7720&lt;=18,"LOW (1-18)","HIGH (19-36)")</f>
        <v>LOW (1-18)</v>
      </c>
      <c r="G7720">
        <f>INT((D7720-1)/6)+1</f>
        <v>2</v>
      </c>
      <c r="H7720">
        <f>MOD(D7720-1,6)+1</f>
        <v>4</v>
      </c>
      <c r="I7720">
        <f>37-D7720</f>
        <v>27</v>
      </c>
      <c r="J7720">
        <f>ABS(D7720-D7721)</f>
        <v>7</v>
      </c>
      <c r="K7720">
        <f>AVERAGE(D7720:D7724)</f>
        <v>10</v>
      </c>
      <c r="L7720">
        <f>AVERAGE(D7720:D7739)</f>
        <v>10</v>
      </c>
      <c r="M7720">
        <f>K7720-L7720</f>
        <v>0</v>
      </c>
      <c r="N7720" t="str">
        <f>IF(K7720&gt;L7720,"HIGH ZONE BIAS",IF(K7720&lt;L7720,"LOW ZONE BIAS","EQUILIBRIUM"))</f>
        <v>EQUILIBRIUM</v>
      </c>
    </row>
    <row r="7721">
      <c r="A7721">
        <v>19850</v>
      </c>
      <c r="B7721" t="str">
        <v>2020-03-27</v>
      </c>
      <c r="C7721" t="str">
        <v>Morning</v>
      </c>
      <c r="D7721">
        <v>3</v>
      </c>
      <c r="E7721" t="str">
        <f>IF(MOD(D7721,2)=0,"EVEN","ODD")</f>
        <v>ODD</v>
      </c>
      <c r="F7721" t="str">
        <f>IF(D7721&lt;=18,"LOW (1-18)","HIGH (19-36)")</f>
        <v>LOW (1-18)</v>
      </c>
      <c r="G7721">
        <f>INT((D7721-1)/6)+1</f>
        <v>1</v>
      </c>
      <c r="H7721">
        <f>MOD(D7721-1,6)+1</f>
        <v>3</v>
      </c>
      <c r="I7721">
        <f>37-D7721</f>
        <v>34</v>
      </c>
      <c r="J7721">
        <f>ABS(D7721-D7722)</f>
        <v>25</v>
      </c>
      <c r="K7721">
        <f>AVERAGE(D7721:D7725)</f>
        <v>3</v>
      </c>
      <c r="L7721">
        <f>AVERAGE(D7721:D7740)</f>
        <v>3</v>
      </c>
      <c r="M7721">
        <f>K7721-L7721</f>
        <v>0</v>
      </c>
      <c r="N7721" t="str">
        <f>IF(K7721&gt;L7721,"HIGH ZONE BIAS",IF(K7721&lt;L7721,"LOW ZONE BIAS","EQUILIBRIUM"))</f>
        <v>EQUILIBRIUM</v>
      </c>
    </row>
    <row r="7722">
      <c r="A7722">
        <v>19849</v>
      </c>
      <c r="B7722" t="str">
        <v>2020-03-26</v>
      </c>
      <c r="C7722" t="str">
        <v>Evening</v>
      </c>
      <c r="D7722">
        <v>28</v>
      </c>
      <c r="E7722" t="str">
        <f>IF(MOD(D7722,2)=0,"EVEN","ODD")</f>
        <v>EVEN</v>
      </c>
      <c r="F7722" t="str">
        <f>IF(D7722&lt;=18,"LOW (1-18)","HIGH (19-36)")</f>
        <v>HIGH (19-36)</v>
      </c>
      <c r="G7722">
        <f>INT((D7722-1)/6)+1</f>
        <v>5</v>
      </c>
      <c r="H7722">
        <f>MOD(D7722-1,6)+1</f>
        <v>4</v>
      </c>
      <c r="I7722">
        <f>37-D7722</f>
        <v>9</v>
      </c>
      <c r="J7722">
        <f>ABS(D7722-D7723)</f>
        <v>1</v>
      </c>
      <c r="K7722">
        <f>AVERAGE(D7722:D7726)</f>
        <v>28</v>
      </c>
      <c r="L7722">
        <f>AVERAGE(D7722:D7741)</f>
        <v>28</v>
      </c>
      <c r="M7722">
        <f>K7722-L7722</f>
        <v>0</v>
      </c>
      <c r="N7722" t="str">
        <f>IF(K7722&gt;L7722,"HIGH ZONE BIAS",IF(K7722&lt;L7722,"LOW ZONE BIAS","EQUILIBRIUM"))</f>
        <v>EQUILIBRIUM</v>
      </c>
    </row>
    <row r="7723">
      <c r="A7723">
        <v>19848</v>
      </c>
      <c r="B7723" t="str">
        <v>2020-03-26</v>
      </c>
      <c r="C7723" t="str">
        <v>Afternoon</v>
      </c>
      <c r="D7723">
        <v>29</v>
      </c>
      <c r="E7723" t="str">
        <f>IF(MOD(D7723,2)=0,"EVEN","ODD")</f>
        <v>ODD</v>
      </c>
      <c r="F7723" t="str">
        <f>IF(D7723&lt;=18,"LOW (1-18)","HIGH (19-36)")</f>
        <v>HIGH (19-36)</v>
      </c>
      <c r="G7723">
        <f>INT((D7723-1)/6)+1</f>
        <v>5</v>
      </c>
      <c r="H7723">
        <f>MOD(D7723-1,6)+1</f>
        <v>5</v>
      </c>
      <c r="I7723">
        <f>37-D7723</f>
        <v>8</v>
      </c>
      <c r="J7723">
        <f>ABS(D7723-D7724)</f>
        <v>10</v>
      </c>
      <c r="K7723">
        <f>AVERAGE(D7723:D7727)</f>
        <v>29</v>
      </c>
      <c r="L7723">
        <f>AVERAGE(D7723:D7742)</f>
        <v>29</v>
      </c>
      <c r="M7723">
        <f>K7723-L7723</f>
        <v>0</v>
      </c>
      <c r="N7723" t="str">
        <f>IF(K7723&gt;L7723,"HIGH ZONE BIAS",IF(K7723&lt;L7723,"LOW ZONE BIAS","EQUILIBRIUM"))</f>
        <v>EQUILIBRIUM</v>
      </c>
    </row>
    <row r="7724">
      <c r="A7724">
        <v>19847</v>
      </c>
      <c r="B7724" t="str">
        <v>2020-03-26</v>
      </c>
      <c r="C7724" t="str">
        <v>Midday</v>
      </c>
      <c r="D7724">
        <v>19</v>
      </c>
      <c r="E7724" t="str">
        <f>IF(MOD(D7724,2)=0,"EVEN","ODD")</f>
        <v>ODD</v>
      </c>
      <c r="F7724" t="str">
        <f>IF(D7724&lt;=18,"LOW (1-18)","HIGH (19-36)")</f>
        <v>HIGH (19-36)</v>
      </c>
      <c r="G7724">
        <f>INT((D7724-1)/6)+1</f>
        <v>4</v>
      </c>
      <c r="H7724">
        <f>MOD(D7724-1,6)+1</f>
        <v>1</v>
      </c>
      <c r="I7724">
        <f>37-D7724</f>
        <v>18</v>
      </c>
      <c r="J7724">
        <f>ABS(D7724-D7725)</f>
        <v>1</v>
      </c>
      <c r="K7724">
        <f>AVERAGE(D7724:D7728)</f>
        <v>19</v>
      </c>
      <c r="L7724">
        <f>AVERAGE(D7724:D7743)</f>
        <v>19</v>
      </c>
      <c r="M7724">
        <f>K7724-L7724</f>
        <v>0</v>
      </c>
      <c r="N7724" t="str">
        <f>IF(K7724&gt;L7724,"HIGH ZONE BIAS",IF(K7724&lt;L7724,"LOW ZONE BIAS","EQUILIBRIUM"))</f>
        <v>EQUILIBRIUM</v>
      </c>
    </row>
    <row r="7725">
      <c r="A7725">
        <v>19846</v>
      </c>
      <c r="B7725" t="str">
        <v>2020-03-26</v>
      </c>
      <c r="C7725" t="str">
        <v>Morning</v>
      </c>
      <c r="D7725">
        <v>20</v>
      </c>
      <c r="E7725" t="str">
        <f>IF(MOD(D7725,2)=0,"EVEN","ODD")</f>
        <v>EVEN</v>
      </c>
      <c r="F7725" t="str">
        <f>IF(D7725&lt;=18,"LOW (1-18)","HIGH (19-36)")</f>
        <v>HIGH (19-36)</v>
      </c>
      <c r="G7725">
        <f>INT((D7725-1)/6)+1</f>
        <v>4</v>
      </c>
      <c r="H7725">
        <f>MOD(D7725-1,6)+1</f>
        <v>2</v>
      </c>
      <c r="I7725">
        <f>37-D7725</f>
        <v>17</v>
      </c>
      <c r="J7725">
        <f>ABS(D7725-D7726)</f>
        <v>12</v>
      </c>
      <c r="K7725">
        <f>AVERAGE(D7725:D7729)</f>
        <v>20</v>
      </c>
      <c r="L7725">
        <f>AVERAGE(D7725:D7744)</f>
        <v>20</v>
      </c>
      <c r="M7725">
        <f>K7725-L7725</f>
        <v>0</v>
      </c>
      <c r="N7725" t="str">
        <f>IF(K7725&gt;L7725,"HIGH ZONE BIAS",IF(K7725&lt;L7725,"LOW ZONE BIAS","EQUILIBRIUM"))</f>
        <v>EQUILIBRIUM</v>
      </c>
    </row>
    <row r="7726">
      <c r="A7726">
        <v>19845</v>
      </c>
      <c r="B7726" t="str">
        <v>2020-03-25</v>
      </c>
      <c r="C7726" t="str">
        <v>Evening</v>
      </c>
      <c r="D7726">
        <v>8</v>
      </c>
      <c r="E7726" t="str">
        <f>IF(MOD(D7726,2)=0,"EVEN","ODD")</f>
        <v>EVEN</v>
      </c>
      <c r="F7726" t="str">
        <f>IF(D7726&lt;=18,"LOW (1-18)","HIGH (19-36)")</f>
        <v>LOW (1-18)</v>
      </c>
      <c r="G7726">
        <f>INT((D7726-1)/6)+1</f>
        <v>2</v>
      </c>
      <c r="H7726">
        <f>MOD(D7726-1,6)+1</f>
        <v>2</v>
      </c>
      <c r="I7726">
        <f>37-D7726</f>
        <v>29</v>
      </c>
      <c r="J7726">
        <f>ABS(D7726-D7727)</f>
        <v>8</v>
      </c>
      <c r="K7726">
        <f>AVERAGE(D7726:D7730)</f>
        <v>8</v>
      </c>
      <c r="L7726">
        <f>AVERAGE(D7726:D7745)</f>
        <v>8</v>
      </c>
      <c r="M7726">
        <f>K7726-L7726</f>
        <v>0</v>
      </c>
      <c r="N7726" t="str">
        <f>IF(K7726&gt;L7726,"HIGH ZONE BIAS",IF(K7726&lt;L7726,"LOW ZONE BIAS","EQUILIBRIUM"))</f>
        <v>EQUILIBRIUM</v>
      </c>
    </row>
    <row r="7727">
      <c r="A7727">
        <v>19844</v>
      </c>
      <c r="B7727" t="str">
        <v>2020-03-25</v>
      </c>
      <c r="C7727" t="str">
        <v>Afternoon</v>
      </c>
      <c r="D7727">
        <v>16</v>
      </c>
      <c r="E7727" t="str">
        <f>IF(MOD(D7727,2)=0,"EVEN","ODD")</f>
        <v>EVEN</v>
      </c>
      <c r="F7727" t="str">
        <f>IF(D7727&lt;=18,"LOW (1-18)","HIGH (19-36)")</f>
        <v>LOW (1-18)</v>
      </c>
      <c r="G7727">
        <f>INT((D7727-1)/6)+1</f>
        <v>3</v>
      </c>
      <c r="H7727">
        <f>MOD(D7727-1,6)+1</f>
        <v>4</v>
      </c>
      <c r="I7727">
        <f>37-D7727</f>
        <v>21</v>
      </c>
      <c r="J7727">
        <f>ABS(D7727-D7728)</f>
        <v>2</v>
      </c>
      <c r="K7727">
        <f>AVERAGE(D7727:D7731)</f>
        <v>16</v>
      </c>
      <c r="L7727">
        <f>AVERAGE(D7727:D7746)</f>
        <v>16</v>
      </c>
      <c r="M7727">
        <f>K7727-L7727</f>
        <v>0</v>
      </c>
      <c r="N7727" t="str">
        <f>IF(K7727&gt;L7727,"HIGH ZONE BIAS",IF(K7727&lt;L7727,"LOW ZONE BIAS","EQUILIBRIUM"))</f>
        <v>EQUILIBRIUM</v>
      </c>
    </row>
    <row r="7728">
      <c r="A7728">
        <v>19843</v>
      </c>
      <c r="B7728" t="str">
        <v>2020-03-25</v>
      </c>
      <c r="C7728" t="str">
        <v>Midday</v>
      </c>
      <c r="D7728">
        <v>18</v>
      </c>
      <c r="E7728" t="str">
        <f>IF(MOD(D7728,2)=0,"EVEN","ODD")</f>
        <v>EVEN</v>
      </c>
      <c r="F7728" t="str">
        <f>IF(D7728&lt;=18,"LOW (1-18)","HIGH (19-36)")</f>
        <v>LOW (1-18)</v>
      </c>
      <c r="G7728">
        <f>INT((D7728-1)/6)+1</f>
        <v>3</v>
      </c>
      <c r="H7728">
        <f>MOD(D7728-1,6)+1</f>
        <v>6</v>
      </c>
      <c r="I7728">
        <f>37-D7728</f>
        <v>19</v>
      </c>
      <c r="J7728">
        <f>ABS(D7728-D7729)</f>
        <v>10</v>
      </c>
      <c r="K7728">
        <f>AVERAGE(D7728:D7732)</f>
        <v>18</v>
      </c>
      <c r="L7728">
        <f>AVERAGE(D7728:D7747)</f>
        <v>18</v>
      </c>
      <c r="M7728">
        <f>K7728-L7728</f>
        <v>0</v>
      </c>
      <c r="N7728" t="str">
        <f>IF(K7728&gt;L7728,"HIGH ZONE BIAS",IF(K7728&lt;L7728,"LOW ZONE BIAS","EQUILIBRIUM"))</f>
        <v>EQUILIBRIUM</v>
      </c>
    </row>
    <row r="7729">
      <c r="A7729">
        <v>19842</v>
      </c>
      <c r="B7729" t="str">
        <v>2020-03-25</v>
      </c>
      <c r="C7729" t="str">
        <v>Morning</v>
      </c>
      <c r="D7729">
        <v>28</v>
      </c>
      <c r="E7729" t="str">
        <f>IF(MOD(D7729,2)=0,"EVEN","ODD")</f>
        <v>EVEN</v>
      </c>
      <c r="F7729" t="str">
        <f>IF(D7729&lt;=18,"LOW (1-18)","HIGH (19-36)")</f>
        <v>HIGH (19-36)</v>
      </c>
      <c r="G7729">
        <f>INT((D7729-1)/6)+1</f>
        <v>5</v>
      </c>
      <c r="H7729">
        <f>MOD(D7729-1,6)+1</f>
        <v>4</v>
      </c>
      <c r="I7729">
        <f>37-D7729</f>
        <v>9</v>
      </c>
      <c r="J7729">
        <f>ABS(D7729-D7730)</f>
        <v>24</v>
      </c>
      <c r="K7729">
        <f>AVERAGE(D7729:D7733)</f>
        <v>28</v>
      </c>
      <c r="L7729">
        <f>AVERAGE(D7729:D7748)</f>
        <v>28</v>
      </c>
      <c r="M7729">
        <f>K7729-L7729</f>
        <v>0</v>
      </c>
      <c r="N7729" t="str">
        <f>IF(K7729&gt;L7729,"HIGH ZONE BIAS",IF(K7729&lt;L7729,"LOW ZONE BIAS","EQUILIBRIUM"))</f>
        <v>EQUILIBRIUM</v>
      </c>
    </row>
    <row r="7730">
      <c r="A7730">
        <v>19841</v>
      </c>
      <c r="B7730" t="str">
        <v>2020-03-24</v>
      </c>
      <c r="C7730" t="str">
        <v>Evening</v>
      </c>
      <c r="D7730">
        <v>4</v>
      </c>
      <c r="E7730" t="str">
        <f>IF(MOD(D7730,2)=0,"EVEN","ODD")</f>
        <v>EVEN</v>
      </c>
      <c r="F7730" t="str">
        <f>IF(D7730&lt;=18,"LOW (1-18)","HIGH (19-36)")</f>
        <v>LOW (1-18)</v>
      </c>
      <c r="G7730">
        <f>INT((D7730-1)/6)+1</f>
        <v>1</v>
      </c>
      <c r="H7730">
        <f>MOD(D7730-1,6)+1</f>
        <v>4</v>
      </c>
      <c r="I7730">
        <f>37-D7730</f>
        <v>33</v>
      </c>
      <c r="J7730">
        <f>ABS(D7730-D7731)</f>
        <v>14</v>
      </c>
      <c r="K7730">
        <f>AVERAGE(D7730:D7734)</f>
        <v>4</v>
      </c>
      <c r="L7730">
        <f>AVERAGE(D7730:D7749)</f>
        <v>4</v>
      </c>
      <c r="M7730">
        <f>K7730-L7730</f>
        <v>0</v>
      </c>
      <c r="N7730" t="str">
        <f>IF(K7730&gt;L7730,"HIGH ZONE BIAS",IF(K7730&lt;L7730,"LOW ZONE BIAS","EQUILIBRIUM"))</f>
        <v>EQUILIBRIUM</v>
      </c>
    </row>
    <row r="7731">
      <c r="A7731">
        <v>19840</v>
      </c>
      <c r="B7731" t="str">
        <v>2020-03-24</v>
      </c>
      <c r="C7731" t="str">
        <v>Afternoon</v>
      </c>
      <c r="D7731">
        <v>18</v>
      </c>
      <c r="E7731" t="str">
        <f>IF(MOD(D7731,2)=0,"EVEN","ODD")</f>
        <v>EVEN</v>
      </c>
      <c r="F7731" t="str">
        <f>IF(D7731&lt;=18,"LOW (1-18)","HIGH (19-36)")</f>
        <v>LOW (1-18)</v>
      </c>
      <c r="G7731">
        <f>INT((D7731-1)/6)+1</f>
        <v>3</v>
      </c>
      <c r="H7731">
        <f>MOD(D7731-1,6)+1</f>
        <v>6</v>
      </c>
      <c r="I7731">
        <f>37-D7731</f>
        <v>19</v>
      </c>
      <c r="J7731">
        <f>ABS(D7731-D7732)</f>
        <v>9</v>
      </c>
      <c r="K7731">
        <f>AVERAGE(D7731:D7735)</f>
        <v>18</v>
      </c>
      <c r="L7731">
        <f>AVERAGE(D7731:D7750)</f>
        <v>18</v>
      </c>
      <c r="M7731">
        <f>K7731-L7731</f>
        <v>0</v>
      </c>
      <c r="N7731" t="str">
        <f>IF(K7731&gt;L7731,"HIGH ZONE BIAS",IF(K7731&lt;L7731,"LOW ZONE BIAS","EQUILIBRIUM"))</f>
        <v>EQUILIBRIUM</v>
      </c>
    </row>
    <row r="7732">
      <c r="A7732">
        <v>19839</v>
      </c>
      <c r="B7732" t="str">
        <v>2020-03-24</v>
      </c>
      <c r="C7732" t="str">
        <v>Midday</v>
      </c>
      <c r="D7732">
        <v>9</v>
      </c>
      <c r="E7732" t="str">
        <f>IF(MOD(D7732,2)=0,"EVEN","ODD")</f>
        <v>ODD</v>
      </c>
      <c r="F7732" t="str">
        <f>IF(D7732&lt;=18,"LOW (1-18)","HIGH (19-36)")</f>
        <v>LOW (1-18)</v>
      </c>
      <c r="G7732">
        <f>INT((D7732-1)/6)+1</f>
        <v>2</v>
      </c>
      <c r="H7732">
        <f>MOD(D7732-1,6)+1</f>
        <v>3</v>
      </c>
      <c r="I7732">
        <f>37-D7732</f>
        <v>28</v>
      </c>
      <c r="J7732">
        <f>ABS(D7732-D7733)</f>
        <v>11</v>
      </c>
      <c r="K7732">
        <f>AVERAGE(D7732:D7736)</f>
        <v>9</v>
      </c>
      <c r="L7732">
        <f>AVERAGE(D7732:D7751)</f>
        <v>9</v>
      </c>
      <c r="M7732">
        <f>K7732-L7732</f>
        <v>0</v>
      </c>
      <c r="N7732" t="str">
        <f>IF(K7732&gt;L7732,"HIGH ZONE BIAS",IF(K7732&lt;L7732,"LOW ZONE BIAS","EQUILIBRIUM"))</f>
        <v>EQUILIBRIUM</v>
      </c>
    </row>
    <row r="7733">
      <c r="A7733">
        <v>19838</v>
      </c>
      <c r="B7733" t="str">
        <v>2020-03-24</v>
      </c>
      <c r="C7733" t="str">
        <v>Morning</v>
      </c>
      <c r="D7733">
        <v>20</v>
      </c>
      <c r="E7733" t="str">
        <f>IF(MOD(D7733,2)=0,"EVEN","ODD")</f>
        <v>EVEN</v>
      </c>
      <c r="F7733" t="str">
        <f>IF(D7733&lt;=18,"LOW (1-18)","HIGH (19-36)")</f>
        <v>HIGH (19-36)</v>
      </c>
      <c r="G7733">
        <f>INT((D7733-1)/6)+1</f>
        <v>4</v>
      </c>
      <c r="H7733">
        <f>MOD(D7733-1,6)+1</f>
        <v>2</v>
      </c>
      <c r="I7733">
        <f>37-D7733</f>
        <v>17</v>
      </c>
      <c r="J7733">
        <f>ABS(D7733-D7734)</f>
        <v>3</v>
      </c>
      <c r="K7733">
        <f>AVERAGE(D7733:D7737)</f>
        <v>20</v>
      </c>
      <c r="L7733">
        <f>AVERAGE(D7733:D7752)</f>
        <v>20</v>
      </c>
      <c r="M7733">
        <f>K7733-L7733</f>
        <v>0</v>
      </c>
      <c r="N7733" t="str">
        <f>IF(K7733&gt;L7733,"HIGH ZONE BIAS",IF(K7733&lt;L7733,"LOW ZONE BIAS","EQUILIBRIUM"))</f>
        <v>EQUILIBRIUM</v>
      </c>
    </row>
    <row r="7734">
      <c r="A7734">
        <v>19837</v>
      </c>
      <c r="B7734" t="str">
        <v>2020-03-23</v>
      </c>
      <c r="C7734" t="str">
        <v>Evening</v>
      </c>
      <c r="D7734">
        <v>17</v>
      </c>
      <c r="E7734" t="str">
        <f>IF(MOD(D7734,2)=0,"EVEN","ODD")</f>
        <v>ODD</v>
      </c>
      <c r="F7734" t="str">
        <f>IF(D7734&lt;=18,"LOW (1-18)","HIGH (19-36)")</f>
        <v>LOW (1-18)</v>
      </c>
      <c r="G7734">
        <f>INT((D7734-1)/6)+1</f>
        <v>3</v>
      </c>
      <c r="H7734">
        <f>MOD(D7734-1,6)+1</f>
        <v>5</v>
      </c>
      <c r="I7734">
        <f>37-D7734</f>
        <v>20</v>
      </c>
      <c r="J7734">
        <f>ABS(D7734-D7735)</f>
        <v>5</v>
      </c>
      <c r="K7734">
        <f>AVERAGE(D7734:D7738)</f>
        <v>17</v>
      </c>
      <c r="L7734">
        <f>AVERAGE(D7734:D7753)</f>
        <v>17</v>
      </c>
      <c r="M7734">
        <f>K7734-L7734</f>
        <v>0</v>
      </c>
      <c r="N7734" t="str">
        <f>IF(K7734&gt;L7734,"HIGH ZONE BIAS",IF(K7734&lt;L7734,"LOW ZONE BIAS","EQUILIBRIUM"))</f>
        <v>EQUILIBRIUM</v>
      </c>
    </row>
    <row r="7735">
      <c r="A7735">
        <v>19836</v>
      </c>
      <c r="B7735" t="str">
        <v>2020-03-23</v>
      </c>
      <c r="C7735" t="str">
        <v>Afternoon</v>
      </c>
      <c r="D7735">
        <v>22</v>
      </c>
      <c r="E7735" t="str">
        <f>IF(MOD(D7735,2)=0,"EVEN","ODD")</f>
        <v>EVEN</v>
      </c>
      <c r="F7735" t="str">
        <f>IF(D7735&lt;=18,"LOW (1-18)","HIGH (19-36)")</f>
        <v>HIGH (19-36)</v>
      </c>
      <c r="G7735">
        <f>INT((D7735-1)/6)+1</f>
        <v>4</v>
      </c>
      <c r="H7735">
        <f>MOD(D7735-1,6)+1</f>
        <v>4</v>
      </c>
      <c r="I7735">
        <f>37-D7735</f>
        <v>15</v>
      </c>
      <c r="J7735">
        <f>ABS(D7735-D7736)</f>
        <v>3</v>
      </c>
      <c r="K7735">
        <f>AVERAGE(D7735:D7739)</f>
        <v>22</v>
      </c>
      <c r="L7735">
        <f>AVERAGE(D7735:D7754)</f>
        <v>22</v>
      </c>
      <c r="M7735">
        <f>K7735-L7735</f>
        <v>0</v>
      </c>
      <c r="N7735" t="str">
        <f>IF(K7735&gt;L7735,"HIGH ZONE BIAS",IF(K7735&lt;L7735,"LOW ZONE BIAS","EQUILIBRIUM"))</f>
        <v>EQUILIBRIUM</v>
      </c>
    </row>
    <row r="7736">
      <c r="A7736">
        <v>19835</v>
      </c>
      <c r="B7736" t="str">
        <v>2020-03-23</v>
      </c>
      <c r="C7736" t="str">
        <v>Midday</v>
      </c>
      <c r="D7736">
        <v>19</v>
      </c>
      <c r="E7736" t="str">
        <f>IF(MOD(D7736,2)=0,"EVEN","ODD")</f>
        <v>ODD</v>
      </c>
      <c r="F7736" t="str">
        <f>IF(D7736&lt;=18,"LOW (1-18)","HIGH (19-36)")</f>
        <v>HIGH (19-36)</v>
      </c>
      <c r="G7736">
        <f>INT((D7736-1)/6)+1</f>
        <v>4</v>
      </c>
      <c r="H7736">
        <f>MOD(D7736-1,6)+1</f>
        <v>1</v>
      </c>
      <c r="I7736">
        <f>37-D7736</f>
        <v>18</v>
      </c>
      <c r="J7736">
        <f>ABS(D7736-D7737)</f>
        <v>5</v>
      </c>
      <c r="K7736">
        <f>AVERAGE(D7736:D7740)</f>
        <v>19</v>
      </c>
      <c r="L7736">
        <f>AVERAGE(D7736:D7755)</f>
        <v>19</v>
      </c>
      <c r="M7736">
        <f>K7736-L7736</f>
        <v>0</v>
      </c>
      <c r="N7736" t="str">
        <f>IF(K7736&gt;L7736,"HIGH ZONE BIAS",IF(K7736&lt;L7736,"LOW ZONE BIAS","EQUILIBRIUM"))</f>
        <v>EQUILIBRIUM</v>
      </c>
    </row>
    <row r="7737">
      <c r="A7737">
        <v>19834</v>
      </c>
      <c r="B7737" t="str">
        <v>2020-03-23</v>
      </c>
      <c r="C7737" t="str">
        <v>Morning</v>
      </c>
      <c r="D7737">
        <v>24</v>
      </c>
      <c r="E7737" t="str">
        <f>IF(MOD(D7737,2)=0,"EVEN","ODD")</f>
        <v>EVEN</v>
      </c>
      <c r="F7737" t="str">
        <f>IF(D7737&lt;=18,"LOW (1-18)","HIGH (19-36)")</f>
        <v>HIGH (19-36)</v>
      </c>
      <c r="G7737">
        <f>INT((D7737-1)/6)+1</f>
        <v>4</v>
      </c>
      <c r="H7737">
        <f>MOD(D7737-1,6)+1</f>
        <v>6</v>
      </c>
      <c r="I7737">
        <f>37-D7737</f>
        <v>13</v>
      </c>
      <c r="J7737">
        <f>ABS(D7737-D7738)</f>
        <v>1</v>
      </c>
      <c r="K7737">
        <f>AVERAGE(D7737:D7741)</f>
        <v>24</v>
      </c>
      <c r="L7737">
        <f>AVERAGE(D7737:D7756)</f>
        <v>24</v>
      </c>
      <c r="M7737">
        <f>K7737-L7737</f>
        <v>0</v>
      </c>
      <c r="N7737" t="str">
        <f>IF(K7737&gt;L7737,"HIGH ZONE BIAS",IF(K7737&lt;L7737,"LOW ZONE BIAS","EQUILIBRIUM"))</f>
        <v>EQUILIBRIUM</v>
      </c>
    </row>
    <row r="7738">
      <c r="A7738">
        <v>19833</v>
      </c>
      <c r="B7738" t="str">
        <v>2020-03-21</v>
      </c>
      <c r="C7738" t="str">
        <v>Evening</v>
      </c>
      <c r="D7738">
        <v>23</v>
      </c>
      <c r="E7738" t="str">
        <f>IF(MOD(D7738,2)=0,"EVEN","ODD")</f>
        <v>ODD</v>
      </c>
      <c r="F7738" t="str">
        <f>IF(D7738&lt;=18,"LOW (1-18)","HIGH (19-36)")</f>
        <v>HIGH (19-36)</v>
      </c>
      <c r="G7738">
        <f>INT((D7738-1)/6)+1</f>
        <v>4</v>
      </c>
      <c r="H7738">
        <f>MOD(D7738-1,6)+1</f>
        <v>5</v>
      </c>
      <c r="I7738">
        <f>37-D7738</f>
        <v>14</v>
      </c>
      <c r="J7738">
        <f>ABS(D7738-D7739)</f>
        <v>3</v>
      </c>
      <c r="K7738">
        <f>AVERAGE(D7738:D7742)</f>
        <v>23</v>
      </c>
      <c r="L7738">
        <f>AVERAGE(D7738:D7757)</f>
        <v>23</v>
      </c>
      <c r="M7738">
        <f>K7738-L7738</f>
        <v>0</v>
      </c>
      <c r="N7738" t="str">
        <f>IF(K7738&gt;L7738,"HIGH ZONE BIAS",IF(K7738&lt;L7738,"LOW ZONE BIAS","EQUILIBRIUM"))</f>
        <v>EQUILIBRIUM</v>
      </c>
    </row>
    <row r="7739">
      <c r="A7739">
        <v>19832</v>
      </c>
      <c r="B7739" t="str">
        <v>2020-03-21</v>
      </c>
      <c r="C7739" t="str">
        <v>Afternoon</v>
      </c>
      <c r="D7739">
        <v>20</v>
      </c>
      <c r="E7739" t="str">
        <f>IF(MOD(D7739,2)=0,"EVEN","ODD")</f>
        <v>EVEN</v>
      </c>
      <c r="F7739" t="str">
        <f>IF(D7739&lt;=18,"LOW (1-18)","HIGH (19-36)")</f>
        <v>HIGH (19-36)</v>
      </c>
      <c r="G7739">
        <f>INT((D7739-1)/6)+1</f>
        <v>4</v>
      </c>
      <c r="H7739">
        <f>MOD(D7739-1,6)+1</f>
        <v>2</v>
      </c>
      <c r="I7739">
        <f>37-D7739</f>
        <v>17</v>
      </c>
      <c r="J7739">
        <f>ABS(D7739-D7740)</f>
        <v>4</v>
      </c>
      <c r="K7739">
        <f>AVERAGE(D7739:D7743)</f>
        <v>20</v>
      </c>
      <c r="L7739">
        <f>AVERAGE(D7739:D7758)</f>
        <v>20</v>
      </c>
      <c r="M7739">
        <f>K7739-L7739</f>
        <v>0</v>
      </c>
      <c r="N7739" t="str">
        <f>IF(K7739&gt;L7739,"HIGH ZONE BIAS",IF(K7739&lt;L7739,"LOW ZONE BIAS","EQUILIBRIUM"))</f>
        <v>EQUILIBRIUM</v>
      </c>
    </row>
    <row r="7740">
      <c r="A7740">
        <v>19831</v>
      </c>
      <c r="B7740" t="str">
        <v>2020-03-21</v>
      </c>
      <c r="C7740" t="str">
        <v>Midday</v>
      </c>
      <c r="D7740">
        <v>16</v>
      </c>
      <c r="E7740" t="str">
        <f>IF(MOD(D7740,2)=0,"EVEN","ODD")</f>
        <v>EVEN</v>
      </c>
      <c r="F7740" t="str">
        <f>IF(D7740&lt;=18,"LOW (1-18)","HIGH (19-36)")</f>
        <v>LOW (1-18)</v>
      </c>
      <c r="G7740">
        <f>INT((D7740-1)/6)+1</f>
        <v>3</v>
      </c>
      <c r="H7740">
        <f>MOD(D7740-1,6)+1</f>
        <v>4</v>
      </c>
      <c r="I7740">
        <f>37-D7740</f>
        <v>21</v>
      </c>
      <c r="J7740">
        <f>ABS(D7740-D7741)</f>
        <v>11</v>
      </c>
      <c r="K7740">
        <f>AVERAGE(D7740:D7744)</f>
        <v>16</v>
      </c>
      <c r="L7740">
        <f>AVERAGE(D7740:D7759)</f>
        <v>16</v>
      </c>
      <c r="M7740">
        <f>K7740-L7740</f>
        <v>0</v>
      </c>
      <c r="N7740" t="str">
        <f>IF(K7740&gt;L7740,"HIGH ZONE BIAS",IF(K7740&lt;L7740,"LOW ZONE BIAS","EQUILIBRIUM"))</f>
        <v>EQUILIBRIUM</v>
      </c>
    </row>
    <row r="7741">
      <c r="A7741">
        <v>19830</v>
      </c>
      <c r="B7741" t="str">
        <v>2020-03-21</v>
      </c>
      <c r="C7741" t="str">
        <v>Morning</v>
      </c>
      <c r="D7741">
        <v>27</v>
      </c>
      <c r="E7741" t="str">
        <f>IF(MOD(D7741,2)=0,"EVEN","ODD")</f>
        <v>ODD</v>
      </c>
      <c r="F7741" t="str">
        <f>IF(D7741&lt;=18,"LOW (1-18)","HIGH (19-36)")</f>
        <v>HIGH (19-36)</v>
      </c>
      <c r="G7741">
        <f>INT((D7741-1)/6)+1</f>
        <v>5</v>
      </c>
      <c r="H7741">
        <f>MOD(D7741-1,6)+1</f>
        <v>3</v>
      </c>
      <c r="I7741">
        <f>37-D7741</f>
        <v>10</v>
      </c>
      <c r="J7741">
        <f>ABS(D7741-D7742)</f>
        <v>25</v>
      </c>
      <c r="K7741">
        <f>AVERAGE(D7741:D7745)</f>
        <v>27</v>
      </c>
      <c r="L7741">
        <f>AVERAGE(D7741:D7760)</f>
        <v>27</v>
      </c>
      <c r="M7741">
        <f>K7741-L7741</f>
        <v>0</v>
      </c>
      <c r="N7741" t="str">
        <f>IF(K7741&gt;L7741,"HIGH ZONE BIAS",IF(K7741&lt;L7741,"LOW ZONE BIAS","EQUILIBRIUM"))</f>
        <v>EQUILIBRIUM</v>
      </c>
    </row>
    <row r="7742">
      <c r="A7742">
        <v>19829</v>
      </c>
      <c r="B7742" t="str">
        <v>2020-03-20</v>
      </c>
      <c r="C7742" t="str">
        <v>Evening</v>
      </c>
      <c r="D7742">
        <v>2</v>
      </c>
      <c r="E7742" t="str">
        <f>IF(MOD(D7742,2)=0,"EVEN","ODD")</f>
        <v>EVEN</v>
      </c>
      <c r="F7742" t="str">
        <f>IF(D7742&lt;=18,"LOW (1-18)","HIGH (19-36)")</f>
        <v>LOW (1-18)</v>
      </c>
      <c r="G7742">
        <f>INT((D7742-1)/6)+1</f>
        <v>1</v>
      </c>
      <c r="H7742">
        <f>MOD(D7742-1,6)+1</f>
        <v>2</v>
      </c>
      <c r="I7742">
        <f>37-D7742</f>
        <v>35</v>
      </c>
      <c r="J7742">
        <f>ABS(D7742-D7743)</f>
        <v>32</v>
      </c>
      <c r="K7742">
        <f>AVERAGE(D7742:D7746)</f>
        <v>2</v>
      </c>
      <c r="L7742">
        <f>AVERAGE(D7742:D7761)</f>
        <v>2</v>
      </c>
      <c r="M7742">
        <f>K7742-L7742</f>
        <v>0</v>
      </c>
      <c r="N7742" t="str">
        <f>IF(K7742&gt;L7742,"HIGH ZONE BIAS",IF(K7742&lt;L7742,"LOW ZONE BIAS","EQUILIBRIUM"))</f>
        <v>EQUILIBRIUM</v>
      </c>
    </row>
    <row r="7743">
      <c r="A7743">
        <v>19828</v>
      </c>
      <c r="B7743" t="str">
        <v>2020-03-20</v>
      </c>
      <c r="C7743" t="str">
        <v>Afternoon</v>
      </c>
      <c r="D7743">
        <v>34</v>
      </c>
      <c r="E7743" t="str">
        <f>IF(MOD(D7743,2)=0,"EVEN","ODD")</f>
        <v>EVEN</v>
      </c>
      <c r="F7743" t="str">
        <f>IF(D7743&lt;=18,"LOW (1-18)","HIGH (19-36)")</f>
        <v>HIGH (19-36)</v>
      </c>
      <c r="G7743">
        <f>INT((D7743-1)/6)+1</f>
        <v>6</v>
      </c>
      <c r="H7743">
        <f>MOD(D7743-1,6)+1</f>
        <v>4</v>
      </c>
      <c r="I7743">
        <f>37-D7743</f>
        <v>3</v>
      </c>
      <c r="J7743">
        <f>ABS(D7743-D7744)</f>
        <v>27</v>
      </c>
      <c r="K7743">
        <f>AVERAGE(D7743:D7747)</f>
        <v>34</v>
      </c>
      <c r="L7743">
        <f>AVERAGE(D7743:D7762)</f>
        <v>34</v>
      </c>
      <c r="M7743">
        <f>K7743-L7743</f>
        <v>0</v>
      </c>
      <c r="N7743" t="str">
        <f>IF(K7743&gt;L7743,"HIGH ZONE BIAS",IF(K7743&lt;L7743,"LOW ZONE BIAS","EQUILIBRIUM"))</f>
        <v>EQUILIBRIUM</v>
      </c>
    </row>
    <row r="7744">
      <c r="A7744">
        <v>19827</v>
      </c>
      <c r="B7744" t="str">
        <v>2020-03-20</v>
      </c>
      <c r="C7744" t="str">
        <v>Midday</v>
      </c>
      <c r="D7744">
        <v>7</v>
      </c>
      <c r="E7744" t="str">
        <f>IF(MOD(D7744,2)=0,"EVEN","ODD")</f>
        <v>ODD</v>
      </c>
      <c r="F7744" t="str">
        <f>IF(D7744&lt;=18,"LOW (1-18)","HIGH (19-36)")</f>
        <v>LOW (1-18)</v>
      </c>
      <c r="G7744">
        <f>INT((D7744-1)/6)+1</f>
        <v>2</v>
      </c>
      <c r="H7744">
        <f>MOD(D7744-1,6)+1</f>
        <v>1</v>
      </c>
      <c r="I7744">
        <f>37-D7744</f>
        <v>30</v>
      </c>
      <c r="J7744">
        <f>ABS(D7744-D7745)</f>
        <v>3</v>
      </c>
      <c r="K7744">
        <f>AVERAGE(D7744:D7748)</f>
        <v>7</v>
      </c>
      <c r="L7744">
        <f>AVERAGE(D7744:D7763)</f>
        <v>7</v>
      </c>
      <c r="M7744">
        <f>K7744-L7744</f>
        <v>0</v>
      </c>
      <c r="N7744" t="str">
        <f>IF(K7744&gt;L7744,"HIGH ZONE BIAS",IF(K7744&lt;L7744,"LOW ZONE BIAS","EQUILIBRIUM"))</f>
        <v>EQUILIBRIUM</v>
      </c>
    </row>
    <row r="7745">
      <c r="A7745">
        <v>19826</v>
      </c>
      <c r="B7745" t="str">
        <v>2020-03-20</v>
      </c>
      <c r="C7745" t="str">
        <v>Morning</v>
      </c>
      <c r="D7745">
        <v>10</v>
      </c>
      <c r="E7745" t="str">
        <f>IF(MOD(D7745,2)=0,"EVEN","ODD")</f>
        <v>EVEN</v>
      </c>
      <c r="F7745" t="str">
        <f>IF(D7745&lt;=18,"LOW (1-18)","HIGH (19-36)")</f>
        <v>LOW (1-18)</v>
      </c>
      <c r="G7745">
        <f>INT((D7745-1)/6)+1</f>
        <v>2</v>
      </c>
      <c r="H7745">
        <f>MOD(D7745-1,6)+1</f>
        <v>4</v>
      </c>
      <c r="I7745">
        <f>37-D7745</f>
        <v>27</v>
      </c>
      <c r="J7745">
        <f>ABS(D7745-D7746)</f>
        <v>3</v>
      </c>
      <c r="K7745">
        <f>AVERAGE(D7745:D7749)</f>
        <v>10</v>
      </c>
      <c r="L7745">
        <f>AVERAGE(D7745:D7764)</f>
        <v>10</v>
      </c>
      <c r="M7745">
        <f>K7745-L7745</f>
        <v>0</v>
      </c>
      <c r="N7745" t="str">
        <f>IF(K7745&gt;L7745,"HIGH ZONE BIAS",IF(K7745&lt;L7745,"LOW ZONE BIAS","EQUILIBRIUM"))</f>
        <v>EQUILIBRIUM</v>
      </c>
    </row>
    <row r="7746">
      <c r="A7746">
        <v>19825</v>
      </c>
      <c r="B7746" t="str">
        <v>2020-03-19</v>
      </c>
      <c r="C7746" t="str">
        <v>Evening</v>
      </c>
      <c r="D7746">
        <v>13</v>
      </c>
      <c r="E7746" t="str">
        <f>IF(MOD(D7746,2)=0,"EVEN","ODD")</f>
        <v>ODD</v>
      </c>
      <c r="F7746" t="str">
        <f>IF(D7746&lt;=18,"LOW (1-18)","HIGH (19-36)")</f>
        <v>LOW (1-18)</v>
      </c>
      <c r="G7746">
        <f>INT((D7746-1)/6)+1</f>
        <v>3</v>
      </c>
      <c r="H7746">
        <f>MOD(D7746-1,6)+1</f>
        <v>1</v>
      </c>
      <c r="I7746">
        <f>37-D7746</f>
        <v>24</v>
      </c>
      <c r="J7746">
        <f>ABS(D7746-D7747)</f>
        <v>14</v>
      </c>
      <c r="K7746">
        <f>AVERAGE(D7746:D7750)</f>
        <v>13</v>
      </c>
      <c r="L7746">
        <f>AVERAGE(D7746:D7765)</f>
        <v>13</v>
      </c>
      <c r="M7746">
        <f>K7746-L7746</f>
        <v>0</v>
      </c>
      <c r="N7746" t="str">
        <f>IF(K7746&gt;L7746,"HIGH ZONE BIAS",IF(K7746&lt;L7746,"LOW ZONE BIAS","EQUILIBRIUM"))</f>
        <v>EQUILIBRIUM</v>
      </c>
    </row>
    <row r="7747">
      <c r="A7747">
        <v>19824</v>
      </c>
      <c r="B7747" t="str">
        <v>2020-03-19</v>
      </c>
      <c r="C7747" t="str">
        <v>Afternoon</v>
      </c>
      <c r="D7747">
        <v>27</v>
      </c>
      <c r="E7747" t="str">
        <f>IF(MOD(D7747,2)=0,"EVEN","ODD")</f>
        <v>ODD</v>
      </c>
      <c r="F7747" t="str">
        <f>IF(D7747&lt;=18,"LOW (1-18)","HIGH (19-36)")</f>
        <v>HIGH (19-36)</v>
      </c>
      <c r="G7747">
        <f>INT((D7747-1)/6)+1</f>
        <v>5</v>
      </c>
      <c r="H7747">
        <f>MOD(D7747-1,6)+1</f>
        <v>3</v>
      </c>
      <c r="I7747">
        <f>37-D7747</f>
        <v>10</v>
      </c>
      <c r="J7747">
        <f>ABS(D7747-D7748)</f>
        <v>3</v>
      </c>
      <c r="K7747">
        <f>AVERAGE(D7747:D7751)</f>
        <v>27</v>
      </c>
      <c r="L7747">
        <f>AVERAGE(D7747:D7766)</f>
        <v>27</v>
      </c>
      <c r="M7747">
        <f>K7747-L7747</f>
        <v>0</v>
      </c>
      <c r="N7747" t="str">
        <f>IF(K7747&gt;L7747,"HIGH ZONE BIAS",IF(K7747&lt;L7747,"LOW ZONE BIAS","EQUILIBRIUM"))</f>
        <v>EQUILIBRIUM</v>
      </c>
    </row>
    <row r="7748">
      <c r="A7748">
        <v>19823</v>
      </c>
      <c r="B7748" t="str">
        <v>2020-03-19</v>
      </c>
      <c r="C7748" t="str">
        <v>Midday</v>
      </c>
      <c r="D7748">
        <v>30</v>
      </c>
      <c r="E7748" t="str">
        <f>IF(MOD(D7748,2)=0,"EVEN","ODD")</f>
        <v>EVEN</v>
      </c>
      <c r="F7748" t="str">
        <f>IF(D7748&lt;=18,"LOW (1-18)","HIGH (19-36)")</f>
        <v>HIGH (19-36)</v>
      </c>
      <c r="G7748">
        <f>INT((D7748-1)/6)+1</f>
        <v>5</v>
      </c>
      <c r="H7748">
        <f>MOD(D7748-1,6)+1</f>
        <v>6</v>
      </c>
      <c r="I7748">
        <f>37-D7748</f>
        <v>7</v>
      </c>
      <c r="J7748">
        <f>ABS(D7748-D7749)</f>
        <v>6</v>
      </c>
      <c r="K7748">
        <f>AVERAGE(D7748:D7752)</f>
        <v>30</v>
      </c>
      <c r="L7748">
        <f>AVERAGE(D7748:D7767)</f>
        <v>30</v>
      </c>
      <c r="M7748">
        <f>K7748-L7748</f>
        <v>0</v>
      </c>
      <c r="N7748" t="str">
        <f>IF(K7748&gt;L7748,"HIGH ZONE BIAS",IF(K7748&lt;L7748,"LOW ZONE BIAS","EQUILIBRIUM"))</f>
        <v>EQUILIBRIUM</v>
      </c>
    </row>
    <row r="7749">
      <c r="A7749">
        <v>19822</v>
      </c>
      <c r="B7749" t="str">
        <v>2020-03-19</v>
      </c>
      <c r="C7749" t="str">
        <v>Morning</v>
      </c>
      <c r="D7749">
        <v>36</v>
      </c>
      <c r="E7749" t="str">
        <f>IF(MOD(D7749,2)=0,"EVEN","ODD")</f>
        <v>EVEN</v>
      </c>
      <c r="F7749" t="str">
        <f>IF(D7749&lt;=18,"LOW (1-18)","HIGH (19-36)")</f>
        <v>HIGH (19-36)</v>
      </c>
      <c r="G7749">
        <f>INT((D7749-1)/6)+1</f>
        <v>6</v>
      </c>
      <c r="H7749">
        <f>MOD(D7749-1,6)+1</f>
        <v>6</v>
      </c>
      <c r="I7749">
        <f>37-D7749</f>
        <v>1</v>
      </c>
      <c r="J7749">
        <f>ABS(D7749-D7750)</f>
        <v>20</v>
      </c>
      <c r="K7749">
        <f>AVERAGE(D7749:D7753)</f>
        <v>36</v>
      </c>
      <c r="L7749">
        <f>AVERAGE(D7749:D7768)</f>
        <v>36</v>
      </c>
      <c r="M7749">
        <f>K7749-L7749</f>
        <v>0</v>
      </c>
      <c r="N7749" t="str">
        <f>IF(K7749&gt;L7749,"HIGH ZONE BIAS",IF(K7749&lt;L7749,"LOW ZONE BIAS","EQUILIBRIUM"))</f>
        <v>EQUILIBRIUM</v>
      </c>
    </row>
    <row r="7750">
      <c r="A7750">
        <v>19821</v>
      </c>
      <c r="B7750" t="str">
        <v>2020-03-18</v>
      </c>
      <c r="C7750" t="str">
        <v>Evening</v>
      </c>
      <c r="D7750">
        <v>16</v>
      </c>
      <c r="E7750" t="str">
        <f>IF(MOD(D7750,2)=0,"EVEN","ODD")</f>
        <v>EVEN</v>
      </c>
      <c r="F7750" t="str">
        <f>IF(D7750&lt;=18,"LOW (1-18)","HIGH (19-36)")</f>
        <v>LOW (1-18)</v>
      </c>
      <c r="G7750">
        <f>INT((D7750-1)/6)+1</f>
        <v>3</v>
      </c>
      <c r="H7750">
        <f>MOD(D7750-1,6)+1</f>
        <v>4</v>
      </c>
      <c r="I7750">
        <f>37-D7750</f>
        <v>21</v>
      </c>
      <c r="J7750">
        <f>ABS(D7750-D7751)</f>
        <v>8</v>
      </c>
      <c r="K7750">
        <f>AVERAGE(D7750:D7754)</f>
        <v>16</v>
      </c>
      <c r="L7750">
        <f>AVERAGE(D7750:D7769)</f>
        <v>16</v>
      </c>
      <c r="M7750">
        <f>K7750-L7750</f>
        <v>0</v>
      </c>
      <c r="N7750" t="str">
        <f>IF(K7750&gt;L7750,"HIGH ZONE BIAS",IF(K7750&lt;L7750,"LOW ZONE BIAS","EQUILIBRIUM"))</f>
        <v>EQUILIBRIUM</v>
      </c>
    </row>
    <row r="7751">
      <c r="A7751">
        <v>19820</v>
      </c>
      <c r="B7751" t="str">
        <v>2020-03-18</v>
      </c>
      <c r="C7751" t="str">
        <v>Afternoon</v>
      </c>
      <c r="D7751">
        <v>24</v>
      </c>
      <c r="E7751" t="str">
        <f>IF(MOD(D7751,2)=0,"EVEN","ODD")</f>
        <v>EVEN</v>
      </c>
      <c r="F7751" t="str">
        <f>IF(D7751&lt;=18,"LOW (1-18)","HIGH (19-36)")</f>
        <v>HIGH (19-36)</v>
      </c>
      <c r="G7751">
        <f>INT((D7751-1)/6)+1</f>
        <v>4</v>
      </c>
      <c r="H7751">
        <f>MOD(D7751-1,6)+1</f>
        <v>6</v>
      </c>
      <c r="I7751">
        <f>37-D7751</f>
        <v>13</v>
      </c>
      <c r="J7751">
        <f>ABS(D7751-D7752)</f>
        <v>3</v>
      </c>
      <c r="K7751">
        <f>AVERAGE(D7751:D7755)</f>
        <v>24</v>
      </c>
      <c r="L7751">
        <f>AVERAGE(D7751:D7770)</f>
        <v>24</v>
      </c>
      <c r="M7751">
        <f>K7751-L7751</f>
        <v>0</v>
      </c>
      <c r="N7751" t="str">
        <f>IF(K7751&gt;L7751,"HIGH ZONE BIAS",IF(K7751&lt;L7751,"LOW ZONE BIAS","EQUILIBRIUM"))</f>
        <v>EQUILIBRIUM</v>
      </c>
    </row>
    <row r="7752">
      <c r="A7752">
        <v>19819</v>
      </c>
      <c r="B7752" t="str">
        <v>2020-03-18</v>
      </c>
      <c r="C7752" t="str">
        <v>Midday</v>
      </c>
      <c r="D7752">
        <v>27</v>
      </c>
      <c r="E7752" t="str">
        <f>IF(MOD(D7752,2)=0,"EVEN","ODD")</f>
        <v>ODD</v>
      </c>
      <c r="F7752" t="str">
        <f>IF(D7752&lt;=18,"LOW (1-18)","HIGH (19-36)")</f>
        <v>HIGH (19-36)</v>
      </c>
      <c r="G7752">
        <f>INT((D7752-1)/6)+1</f>
        <v>5</v>
      </c>
      <c r="H7752">
        <f>MOD(D7752-1,6)+1</f>
        <v>3</v>
      </c>
      <c r="I7752">
        <f>37-D7752</f>
        <v>10</v>
      </c>
      <c r="J7752">
        <f>ABS(D7752-D7753)</f>
        <v>25</v>
      </c>
      <c r="K7752">
        <f>AVERAGE(D7752:D7756)</f>
        <v>27</v>
      </c>
      <c r="L7752">
        <f>AVERAGE(D7752:D7771)</f>
        <v>27</v>
      </c>
      <c r="M7752">
        <f>K7752-L7752</f>
        <v>0</v>
      </c>
      <c r="N7752" t="str">
        <f>IF(K7752&gt;L7752,"HIGH ZONE BIAS",IF(K7752&lt;L7752,"LOW ZONE BIAS","EQUILIBRIUM"))</f>
        <v>EQUILIBRIUM</v>
      </c>
    </row>
    <row r="7753">
      <c r="A7753">
        <v>19818</v>
      </c>
      <c r="B7753" t="str">
        <v>2020-03-18</v>
      </c>
      <c r="C7753" t="str">
        <v>Morning</v>
      </c>
      <c r="D7753">
        <v>2</v>
      </c>
      <c r="E7753" t="str">
        <f>IF(MOD(D7753,2)=0,"EVEN","ODD")</f>
        <v>EVEN</v>
      </c>
      <c r="F7753" t="str">
        <f>IF(D7753&lt;=18,"LOW (1-18)","HIGH (19-36)")</f>
        <v>LOW (1-18)</v>
      </c>
      <c r="G7753">
        <f>INT((D7753-1)/6)+1</f>
        <v>1</v>
      </c>
      <c r="H7753">
        <f>MOD(D7753-1,6)+1</f>
        <v>2</v>
      </c>
      <c r="I7753">
        <f>37-D7753</f>
        <v>35</v>
      </c>
      <c r="J7753">
        <f>ABS(D7753-D7754)</f>
        <v>5</v>
      </c>
      <c r="K7753">
        <f>AVERAGE(D7753:D7757)</f>
        <v>2</v>
      </c>
      <c r="L7753">
        <f>AVERAGE(D7753:D7772)</f>
        <v>2</v>
      </c>
      <c r="M7753">
        <f>K7753-L7753</f>
        <v>0</v>
      </c>
      <c r="N7753" t="str">
        <f>IF(K7753&gt;L7753,"HIGH ZONE BIAS",IF(K7753&lt;L7753,"LOW ZONE BIAS","EQUILIBRIUM"))</f>
        <v>EQUILIBRIUM</v>
      </c>
    </row>
    <row r="7754">
      <c r="A7754">
        <v>19817</v>
      </c>
      <c r="B7754" t="str">
        <v>2020-03-17</v>
      </c>
      <c r="C7754" t="str">
        <v>Evening</v>
      </c>
      <c r="D7754">
        <v>7</v>
      </c>
      <c r="E7754" t="str">
        <f>IF(MOD(D7754,2)=0,"EVEN","ODD")</f>
        <v>ODD</v>
      </c>
      <c r="F7754" t="str">
        <f>IF(D7754&lt;=18,"LOW (1-18)","HIGH (19-36)")</f>
        <v>LOW (1-18)</v>
      </c>
      <c r="G7754">
        <f>INT((D7754-1)/6)+1</f>
        <v>2</v>
      </c>
      <c r="H7754">
        <f>MOD(D7754-1,6)+1</f>
        <v>1</v>
      </c>
      <c r="I7754">
        <f>37-D7754</f>
        <v>30</v>
      </c>
      <c r="J7754">
        <f>ABS(D7754-D7755)</f>
        <v>24</v>
      </c>
      <c r="K7754">
        <f>AVERAGE(D7754:D7758)</f>
        <v>7</v>
      </c>
      <c r="L7754">
        <f>AVERAGE(D7754:D7773)</f>
        <v>7</v>
      </c>
      <c r="M7754">
        <f>K7754-L7754</f>
        <v>0</v>
      </c>
      <c r="N7754" t="str">
        <f>IF(K7754&gt;L7754,"HIGH ZONE BIAS",IF(K7754&lt;L7754,"LOW ZONE BIAS","EQUILIBRIUM"))</f>
        <v>EQUILIBRIUM</v>
      </c>
    </row>
    <row r="7755">
      <c r="A7755">
        <v>19816</v>
      </c>
      <c r="B7755" t="str">
        <v>2020-03-17</v>
      </c>
      <c r="C7755" t="str">
        <v>Afternoon</v>
      </c>
      <c r="D7755">
        <v>31</v>
      </c>
      <c r="E7755" t="str">
        <f>IF(MOD(D7755,2)=0,"EVEN","ODD")</f>
        <v>ODD</v>
      </c>
      <c r="F7755" t="str">
        <f>IF(D7755&lt;=18,"LOW (1-18)","HIGH (19-36)")</f>
        <v>HIGH (19-36)</v>
      </c>
      <c r="G7755">
        <f>INT((D7755-1)/6)+1</f>
        <v>6</v>
      </c>
      <c r="H7755">
        <f>MOD(D7755-1,6)+1</f>
        <v>1</v>
      </c>
      <c r="I7755">
        <f>37-D7755</f>
        <v>6</v>
      </c>
      <c r="J7755">
        <f>ABS(D7755-D7756)</f>
        <v>17</v>
      </c>
      <c r="K7755">
        <f>AVERAGE(D7755:D7759)</f>
        <v>31</v>
      </c>
      <c r="L7755">
        <f>AVERAGE(D7755:D7774)</f>
        <v>31</v>
      </c>
      <c r="M7755">
        <f>K7755-L7755</f>
        <v>0</v>
      </c>
      <c r="N7755" t="str">
        <f>IF(K7755&gt;L7755,"HIGH ZONE BIAS",IF(K7755&lt;L7755,"LOW ZONE BIAS","EQUILIBRIUM"))</f>
        <v>EQUILIBRIUM</v>
      </c>
    </row>
    <row r="7756">
      <c r="A7756">
        <v>19815</v>
      </c>
      <c r="B7756" t="str">
        <v>2020-03-17</v>
      </c>
      <c r="C7756" t="str">
        <v>Midday</v>
      </c>
      <c r="D7756">
        <v>14</v>
      </c>
      <c r="E7756" t="str">
        <f>IF(MOD(D7756,2)=0,"EVEN","ODD")</f>
        <v>EVEN</v>
      </c>
      <c r="F7756" t="str">
        <f>IF(D7756&lt;=18,"LOW (1-18)","HIGH (19-36)")</f>
        <v>LOW (1-18)</v>
      </c>
      <c r="G7756">
        <f>INT((D7756-1)/6)+1</f>
        <v>3</v>
      </c>
      <c r="H7756">
        <f>MOD(D7756-1,6)+1</f>
        <v>2</v>
      </c>
      <c r="I7756">
        <f>37-D7756</f>
        <v>23</v>
      </c>
      <c r="J7756">
        <f>ABS(D7756-D7757)</f>
        <v>10</v>
      </c>
      <c r="K7756">
        <f>AVERAGE(D7756:D7760)</f>
        <v>14</v>
      </c>
      <c r="L7756">
        <f>AVERAGE(D7756:D7775)</f>
        <v>14</v>
      </c>
      <c r="M7756">
        <f>K7756-L7756</f>
        <v>0</v>
      </c>
      <c r="N7756" t="str">
        <f>IF(K7756&gt;L7756,"HIGH ZONE BIAS",IF(K7756&lt;L7756,"LOW ZONE BIAS","EQUILIBRIUM"))</f>
        <v>EQUILIBRIUM</v>
      </c>
    </row>
    <row r="7757">
      <c r="A7757">
        <v>19814</v>
      </c>
      <c r="B7757" t="str">
        <v>2020-03-17</v>
      </c>
      <c r="C7757" t="str">
        <v>Morning</v>
      </c>
      <c r="D7757">
        <v>4</v>
      </c>
      <c r="E7757" t="str">
        <f>IF(MOD(D7757,2)=0,"EVEN","ODD")</f>
        <v>EVEN</v>
      </c>
      <c r="F7757" t="str">
        <f>IF(D7757&lt;=18,"LOW (1-18)","HIGH (19-36)")</f>
        <v>LOW (1-18)</v>
      </c>
      <c r="G7757">
        <f>INT((D7757-1)/6)+1</f>
        <v>1</v>
      </c>
      <c r="H7757">
        <f>MOD(D7757-1,6)+1</f>
        <v>4</v>
      </c>
      <c r="I7757">
        <f>37-D7757</f>
        <v>33</v>
      </c>
      <c r="J7757">
        <f>ABS(D7757-D7758)</f>
        <v>28</v>
      </c>
      <c r="K7757">
        <f>AVERAGE(D7757:D7761)</f>
        <v>4</v>
      </c>
      <c r="L7757">
        <f>AVERAGE(D7757:D7776)</f>
        <v>4</v>
      </c>
      <c r="M7757">
        <f>K7757-L7757</f>
        <v>0</v>
      </c>
      <c r="N7757" t="str">
        <f>IF(K7757&gt;L7757,"HIGH ZONE BIAS",IF(K7757&lt;L7757,"LOW ZONE BIAS","EQUILIBRIUM"))</f>
        <v>EQUILIBRIUM</v>
      </c>
    </row>
    <row r="7758">
      <c r="A7758">
        <v>19813</v>
      </c>
      <c r="B7758" t="str">
        <v>2020-03-16</v>
      </c>
      <c r="C7758" t="str">
        <v>Evening</v>
      </c>
      <c r="D7758">
        <v>32</v>
      </c>
      <c r="E7758" t="str">
        <f>IF(MOD(D7758,2)=0,"EVEN","ODD")</f>
        <v>EVEN</v>
      </c>
      <c r="F7758" t="str">
        <f>IF(D7758&lt;=18,"LOW (1-18)","HIGH (19-36)")</f>
        <v>HIGH (19-36)</v>
      </c>
      <c r="G7758">
        <f>INT((D7758-1)/6)+1</f>
        <v>6</v>
      </c>
      <c r="H7758">
        <f>MOD(D7758-1,6)+1</f>
        <v>2</v>
      </c>
      <c r="I7758">
        <f>37-D7758</f>
        <v>5</v>
      </c>
      <c r="J7758">
        <f>ABS(D7758-D7759)</f>
        <v>4</v>
      </c>
      <c r="K7758">
        <f>AVERAGE(D7758:D7762)</f>
        <v>32</v>
      </c>
      <c r="L7758">
        <f>AVERAGE(D7758:D7777)</f>
        <v>32</v>
      </c>
      <c r="M7758">
        <f>K7758-L7758</f>
        <v>0</v>
      </c>
      <c r="N7758" t="str">
        <f>IF(K7758&gt;L7758,"HIGH ZONE BIAS",IF(K7758&lt;L7758,"LOW ZONE BIAS","EQUILIBRIUM"))</f>
        <v>EQUILIBRIUM</v>
      </c>
    </row>
    <row r="7759">
      <c r="A7759">
        <v>19812</v>
      </c>
      <c r="B7759" t="str">
        <v>2020-03-16</v>
      </c>
      <c r="C7759" t="str">
        <v>Afternoon</v>
      </c>
      <c r="D7759">
        <v>36</v>
      </c>
      <c r="E7759" t="str">
        <f>IF(MOD(D7759,2)=0,"EVEN","ODD")</f>
        <v>EVEN</v>
      </c>
      <c r="F7759" t="str">
        <f>IF(D7759&lt;=18,"LOW (1-18)","HIGH (19-36)")</f>
        <v>HIGH (19-36)</v>
      </c>
      <c r="G7759">
        <f>INT((D7759-1)/6)+1</f>
        <v>6</v>
      </c>
      <c r="H7759">
        <f>MOD(D7759-1,6)+1</f>
        <v>6</v>
      </c>
      <c r="I7759">
        <f>37-D7759</f>
        <v>1</v>
      </c>
      <c r="J7759">
        <f>ABS(D7759-D7760)</f>
        <v>21</v>
      </c>
      <c r="K7759">
        <f>AVERAGE(D7759:D7763)</f>
        <v>36</v>
      </c>
      <c r="L7759">
        <f>AVERAGE(D7759:D7778)</f>
        <v>36</v>
      </c>
      <c r="M7759">
        <f>K7759-L7759</f>
        <v>0</v>
      </c>
      <c r="N7759" t="str">
        <f>IF(K7759&gt;L7759,"HIGH ZONE BIAS",IF(K7759&lt;L7759,"LOW ZONE BIAS","EQUILIBRIUM"))</f>
        <v>EQUILIBRIUM</v>
      </c>
    </row>
    <row r="7760">
      <c r="A7760">
        <v>19811</v>
      </c>
      <c r="B7760" t="str">
        <v>2020-03-16</v>
      </c>
      <c r="C7760" t="str">
        <v>Midday</v>
      </c>
      <c r="D7760">
        <v>15</v>
      </c>
      <c r="E7760" t="str">
        <f>IF(MOD(D7760,2)=0,"EVEN","ODD")</f>
        <v>ODD</v>
      </c>
      <c r="F7760" t="str">
        <f>IF(D7760&lt;=18,"LOW (1-18)","HIGH (19-36)")</f>
        <v>LOW (1-18)</v>
      </c>
      <c r="G7760">
        <f>INT((D7760-1)/6)+1</f>
        <v>3</v>
      </c>
      <c r="H7760">
        <f>MOD(D7760-1,6)+1</f>
        <v>3</v>
      </c>
      <c r="I7760">
        <f>37-D7760</f>
        <v>22</v>
      </c>
      <c r="J7760">
        <f>ABS(D7760-D7761)</f>
        <v>9</v>
      </c>
      <c r="K7760">
        <f>AVERAGE(D7760:D7764)</f>
        <v>15</v>
      </c>
      <c r="L7760">
        <f>AVERAGE(D7760:D7779)</f>
        <v>15</v>
      </c>
      <c r="M7760">
        <f>K7760-L7760</f>
        <v>0</v>
      </c>
      <c r="N7760" t="str">
        <f>IF(K7760&gt;L7760,"HIGH ZONE BIAS",IF(K7760&lt;L7760,"LOW ZONE BIAS","EQUILIBRIUM"))</f>
        <v>EQUILIBRIUM</v>
      </c>
    </row>
    <row r="7761">
      <c r="A7761">
        <v>19810</v>
      </c>
      <c r="B7761" t="str">
        <v>2020-03-16</v>
      </c>
      <c r="C7761" t="str">
        <v>Morning</v>
      </c>
      <c r="D7761">
        <v>24</v>
      </c>
      <c r="E7761" t="str">
        <f>IF(MOD(D7761,2)=0,"EVEN","ODD")</f>
        <v>EVEN</v>
      </c>
      <c r="F7761" t="str">
        <f>IF(D7761&lt;=18,"LOW (1-18)","HIGH (19-36)")</f>
        <v>HIGH (19-36)</v>
      </c>
      <c r="G7761">
        <f>INT((D7761-1)/6)+1</f>
        <v>4</v>
      </c>
      <c r="H7761">
        <f>MOD(D7761-1,6)+1</f>
        <v>6</v>
      </c>
      <c r="I7761">
        <f>37-D7761</f>
        <v>13</v>
      </c>
      <c r="J7761">
        <f>ABS(D7761-D7762)</f>
        <v>3</v>
      </c>
      <c r="K7761">
        <f>AVERAGE(D7761:D7765)</f>
        <v>24</v>
      </c>
      <c r="L7761">
        <f>AVERAGE(D7761:D7780)</f>
        <v>24</v>
      </c>
      <c r="M7761">
        <f>K7761-L7761</f>
        <v>0</v>
      </c>
      <c r="N7761" t="str">
        <f>IF(K7761&gt;L7761,"HIGH ZONE BIAS",IF(K7761&lt;L7761,"LOW ZONE BIAS","EQUILIBRIUM"))</f>
        <v>EQUILIBRIUM</v>
      </c>
    </row>
    <row r="7762">
      <c r="A7762">
        <v>19809</v>
      </c>
      <c r="B7762" t="str">
        <v>2020-03-14</v>
      </c>
      <c r="C7762" t="str">
        <v>Evening</v>
      </c>
      <c r="D7762">
        <v>27</v>
      </c>
      <c r="E7762" t="str">
        <f>IF(MOD(D7762,2)=0,"EVEN","ODD")</f>
        <v>ODD</v>
      </c>
      <c r="F7762" t="str">
        <f>IF(D7762&lt;=18,"LOW (1-18)","HIGH (19-36)")</f>
        <v>HIGH (19-36)</v>
      </c>
      <c r="G7762">
        <f>INT((D7762-1)/6)+1</f>
        <v>5</v>
      </c>
      <c r="H7762">
        <f>MOD(D7762-1,6)+1</f>
        <v>3</v>
      </c>
      <c r="I7762">
        <f>37-D7762</f>
        <v>10</v>
      </c>
      <c r="J7762">
        <f>ABS(D7762-D7763)</f>
        <v>22</v>
      </c>
      <c r="K7762">
        <f>AVERAGE(D7762:D7766)</f>
        <v>27</v>
      </c>
      <c r="L7762">
        <f>AVERAGE(D7762:D7781)</f>
        <v>27</v>
      </c>
      <c r="M7762">
        <f>K7762-L7762</f>
        <v>0</v>
      </c>
      <c r="N7762" t="str">
        <f>IF(K7762&gt;L7762,"HIGH ZONE BIAS",IF(K7762&lt;L7762,"LOW ZONE BIAS","EQUILIBRIUM"))</f>
        <v>EQUILIBRIUM</v>
      </c>
    </row>
    <row r="7763">
      <c r="A7763">
        <v>19808</v>
      </c>
      <c r="B7763" t="str">
        <v>2020-03-14</v>
      </c>
      <c r="C7763" t="str">
        <v>Afternoon</v>
      </c>
      <c r="D7763">
        <v>5</v>
      </c>
      <c r="E7763" t="str">
        <f>IF(MOD(D7763,2)=0,"EVEN","ODD")</f>
        <v>ODD</v>
      </c>
      <c r="F7763" t="str">
        <f>IF(D7763&lt;=18,"LOW (1-18)","HIGH (19-36)")</f>
        <v>LOW (1-18)</v>
      </c>
      <c r="G7763">
        <f>INT((D7763-1)/6)+1</f>
        <v>1</v>
      </c>
      <c r="H7763">
        <f>MOD(D7763-1,6)+1</f>
        <v>5</v>
      </c>
      <c r="I7763">
        <f>37-D7763</f>
        <v>32</v>
      </c>
      <c r="J7763">
        <f>ABS(D7763-D7764)</f>
        <v>15</v>
      </c>
      <c r="K7763">
        <f>AVERAGE(D7763:D7767)</f>
        <v>5</v>
      </c>
      <c r="L7763">
        <f>AVERAGE(D7763:D7782)</f>
        <v>5</v>
      </c>
      <c r="M7763">
        <f>K7763-L7763</f>
        <v>0</v>
      </c>
      <c r="N7763" t="str">
        <f>IF(K7763&gt;L7763,"HIGH ZONE BIAS",IF(K7763&lt;L7763,"LOW ZONE BIAS","EQUILIBRIUM"))</f>
        <v>EQUILIBRIUM</v>
      </c>
    </row>
    <row r="7764">
      <c r="A7764">
        <v>19807</v>
      </c>
      <c r="B7764" t="str">
        <v>2020-03-14</v>
      </c>
      <c r="C7764" t="str">
        <v>Midday</v>
      </c>
      <c r="D7764">
        <v>20</v>
      </c>
      <c r="E7764" t="str">
        <f>IF(MOD(D7764,2)=0,"EVEN","ODD")</f>
        <v>EVEN</v>
      </c>
      <c r="F7764" t="str">
        <f>IF(D7764&lt;=18,"LOW (1-18)","HIGH (19-36)")</f>
        <v>HIGH (19-36)</v>
      </c>
      <c r="G7764">
        <f>INT((D7764-1)/6)+1</f>
        <v>4</v>
      </c>
      <c r="H7764">
        <f>MOD(D7764-1,6)+1</f>
        <v>2</v>
      </c>
      <c r="I7764">
        <f>37-D7764</f>
        <v>17</v>
      </c>
      <c r="J7764">
        <f>ABS(D7764-D7765)</f>
        <v>10</v>
      </c>
      <c r="K7764">
        <f>AVERAGE(D7764:D7768)</f>
        <v>20</v>
      </c>
      <c r="L7764">
        <f>AVERAGE(D7764:D7783)</f>
        <v>20</v>
      </c>
      <c r="M7764">
        <f>K7764-L7764</f>
        <v>0</v>
      </c>
      <c r="N7764" t="str">
        <f>IF(K7764&gt;L7764,"HIGH ZONE BIAS",IF(K7764&lt;L7764,"LOW ZONE BIAS","EQUILIBRIUM"))</f>
        <v>EQUILIBRIUM</v>
      </c>
    </row>
    <row r="7765">
      <c r="A7765">
        <v>19806</v>
      </c>
      <c r="B7765" t="str">
        <v>2020-03-14</v>
      </c>
      <c r="C7765" t="str">
        <v>Morning</v>
      </c>
      <c r="D7765">
        <v>30</v>
      </c>
      <c r="E7765" t="str">
        <f>IF(MOD(D7765,2)=0,"EVEN","ODD")</f>
        <v>EVEN</v>
      </c>
      <c r="F7765" t="str">
        <f>IF(D7765&lt;=18,"LOW (1-18)","HIGH (19-36)")</f>
        <v>HIGH (19-36)</v>
      </c>
      <c r="G7765">
        <f>INT((D7765-1)/6)+1</f>
        <v>5</v>
      </c>
      <c r="H7765">
        <f>MOD(D7765-1,6)+1</f>
        <v>6</v>
      </c>
      <c r="I7765">
        <f>37-D7765</f>
        <v>7</v>
      </c>
      <c r="J7765">
        <f>ABS(D7765-D7766)</f>
        <v>1</v>
      </c>
      <c r="K7765">
        <f>AVERAGE(D7765:D7769)</f>
        <v>30</v>
      </c>
      <c r="L7765">
        <f>AVERAGE(D7765:D7784)</f>
        <v>30</v>
      </c>
      <c r="M7765">
        <f>K7765-L7765</f>
        <v>0</v>
      </c>
      <c r="N7765" t="str">
        <f>IF(K7765&gt;L7765,"HIGH ZONE BIAS",IF(K7765&lt;L7765,"LOW ZONE BIAS","EQUILIBRIUM"))</f>
        <v>EQUILIBRIUM</v>
      </c>
    </row>
    <row r="7766">
      <c r="A7766">
        <v>19805</v>
      </c>
      <c r="B7766" t="str">
        <v>2020-03-13</v>
      </c>
      <c r="C7766" t="str">
        <v>Evening</v>
      </c>
      <c r="D7766">
        <v>31</v>
      </c>
      <c r="E7766" t="str">
        <f>IF(MOD(D7766,2)=0,"EVEN","ODD")</f>
        <v>ODD</v>
      </c>
      <c r="F7766" t="str">
        <f>IF(D7766&lt;=18,"LOW (1-18)","HIGH (19-36)")</f>
        <v>HIGH (19-36)</v>
      </c>
      <c r="G7766">
        <f>INT((D7766-1)/6)+1</f>
        <v>6</v>
      </c>
      <c r="H7766">
        <f>MOD(D7766-1,6)+1</f>
        <v>1</v>
      </c>
      <c r="I7766">
        <f>37-D7766</f>
        <v>6</v>
      </c>
      <c r="J7766">
        <f>ABS(D7766-D7767)</f>
        <v>26</v>
      </c>
      <c r="K7766">
        <f>AVERAGE(D7766:D7770)</f>
        <v>31</v>
      </c>
      <c r="L7766">
        <f>AVERAGE(D7766:D7785)</f>
        <v>31</v>
      </c>
      <c r="M7766">
        <f>K7766-L7766</f>
        <v>0</v>
      </c>
      <c r="N7766" t="str">
        <f>IF(K7766&gt;L7766,"HIGH ZONE BIAS",IF(K7766&lt;L7766,"LOW ZONE BIAS","EQUILIBRIUM"))</f>
        <v>EQUILIBRIUM</v>
      </c>
    </row>
    <row r="7767">
      <c r="A7767">
        <v>19804</v>
      </c>
      <c r="B7767" t="str">
        <v>2020-03-13</v>
      </c>
      <c r="C7767" t="str">
        <v>Afternoon</v>
      </c>
      <c r="D7767">
        <v>5</v>
      </c>
      <c r="E7767" t="str">
        <f>IF(MOD(D7767,2)=0,"EVEN","ODD")</f>
        <v>ODD</v>
      </c>
      <c r="F7767" t="str">
        <f>IF(D7767&lt;=18,"LOW (1-18)","HIGH (19-36)")</f>
        <v>LOW (1-18)</v>
      </c>
      <c r="G7767">
        <f>INT((D7767-1)/6)+1</f>
        <v>1</v>
      </c>
      <c r="H7767">
        <f>MOD(D7767-1,6)+1</f>
        <v>5</v>
      </c>
      <c r="I7767">
        <f>37-D7767</f>
        <v>32</v>
      </c>
      <c r="J7767">
        <f>ABS(D7767-D7768)</f>
        <v>5</v>
      </c>
      <c r="K7767">
        <f>AVERAGE(D7767:D7771)</f>
        <v>5</v>
      </c>
      <c r="L7767">
        <f>AVERAGE(D7767:D7786)</f>
        <v>5</v>
      </c>
      <c r="M7767">
        <f>K7767-L7767</f>
        <v>0</v>
      </c>
      <c r="N7767" t="str">
        <f>IF(K7767&gt;L7767,"HIGH ZONE BIAS",IF(K7767&lt;L7767,"LOW ZONE BIAS","EQUILIBRIUM"))</f>
        <v>EQUILIBRIUM</v>
      </c>
    </row>
    <row r="7768">
      <c r="A7768">
        <v>19803</v>
      </c>
      <c r="B7768" t="str">
        <v>2020-03-13</v>
      </c>
      <c r="C7768" t="str">
        <v>Midday</v>
      </c>
      <c r="D7768">
        <v>10</v>
      </c>
      <c r="E7768" t="str">
        <f>IF(MOD(D7768,2)=0,"EVEN","ODD")</f>
        <v>EVEN</v>
      </c>
      <c r="F7768" t="str">
        <f>IF(D7768&lt;=18,"LOW (1-18)","HIGH (19-36)")</f>
        <v>LOW (1-18)</v>
      </c>
      <c r="G7768">
        <f>INT((D7768-1)/6)+1</f>
        <v>2</v>
      </c>
      <c r="H7768">
        <f>MOD(D7768-1,6)+1</f>
        <v>4</v>
      </c>
      <c r="I7768">
        <f>37-D7768</f>
        <v>27</v>
      </c>
      <c r="J7768">
        <f>ABS(D7768-D7769)</f>
        <v>19</v>
      </c>
      <c r="K7768">
        <f>AVERAGE(D7768:D7772)</f>
        <v>10</v>
      </c>
      <c r="L7768">
        <f>AVERAGE(D7768:D7787)</f>
        <v>10</v>
      </c>
      <c r="M7768">
        <f>K7768-L7768</f>
        <v>0</v>
      </c>
      <c r="N7768" t="str">
        <f>IF(K7768&gt;L7768,"HIGH ZONE BIAS",IF(K7768&lt;L7768,"LOW ZONE BIAS","EQUILIBRIUM"))</f>
        <v>EQUILIBRIUM</v>
      </c>
    </row>
    <row r="7769">
      <c r="A7769">
        <v>19802</v>
      </c>
      <c r="B7769" t="str">
        <v>2020-03-13</v>
      </c>
      <c r="C7769" t="str">
        <v>Morning</v>
      </c>
      <c r="D7769">
        <v>29</v>
      </c>
      <c r="E7769" t="str">
        <f>IF(MOD(D7769,2)=0,"EVEN","ODD")</f>
        <v>ODD</v>
      </c>
      <c r="F7769" t="str">
        <f>IF(D7769&lt;=18,"LOW (1-18)","HIGH (19-36)")</f>
        <v>HIGH (19-36)</v>
      </c>
      <c r="G7769">
        <f>INT((D7769-1)/6)+1</f>
        <v>5</v>
      </c>
      <c r="H7769">
        <f>MOD(D7769-1,6)+1</f>
        <v>5</v>
      </c>
      <c r="I7769">
        <f>37-D7769</f>
        <v>8</v>
      </c>
      <c r="J7769">
        <f>ABS(D7769-D7770)</f>
        <v>19</v>
      </c>
      <c r="K7769">
        <f>AVERAGE(D7769:D7773)</f>
        <v>29</v>
      </c>
      <c r="L7769">
        <f>AVERAGE(D7769:D7788)</f>
        <v>29</v>
      </c>
      <c r="M7769">
        <f>K7769-L7769</f>
        <v>0</v>
      </c>
      <c r="N7769" t="str">
        <f>IF(K7769&gt;L7769,"HIGH ZONE BIAS",IF(K7769&lt;L7769,"LOW ZONE BIAS","EQUILIBRIUM"))</f>
        <v>EQUILIBRIUM</v>
      </c>
    </row>
    <row r="7770">
      <c r="A7770">
        <v>19801</v>
      </c>
      <c r="B7770" t="str">
        <v>2020-03-12</v>
      </c>
      <c r="C7770" t="str">
        <v>Evening</v>
      </c>
      <c r="D7770">
        <v>10</v>
      </c>
      <c r="E7770" t="str">
        <f>IF(MOD(D7770,2)=0,"EVEN","ODD")</f>
        <v>EVEN</v>
      </c>
      <c r="F7770" t="str">
        <f>IF(D7770&lt;=18,"LOW (1-18)","HIGH (19-36)")</f>
        <v>LOW (1-18)</v>
      </c>
      <c r="G7770">
        <f>INT((D7770-1)/6)+1</f>
        <v>2</v>
      </c>
      <c r="H7770">
        <f>MOD(D7770-1,6)+1</f>
        <v>4</v>
      </c>
      <c r="I7770">
        <f>37-D7770</f>
        <v>27</v>
      </c>
      <c r="J7770">
        <f>ABS(D7770-D7771)</f>
        <v>11</v>
      </c>
      <c r="K7770">
        <f>AVERAGE(D7770:D7774)</f>
        <v>10</v>
      </c>
      <c r="L7770">
        <f>AVERAGE(D7770:D7789)</f>
        <v>10</v>
      </c>
      <c r="M7770">
        <f>K7770-L7770</f>
        <v>0</v>
      </c>
      <c r="N7770" t="str">
        <f>IF(K7770&gt;L7770,"HIGH ZONE BIAS",IF(K7770&lt;L7770,"LOW ZONE BIAS","EQUILIBRIUM"))</f>
        <v>EQUILIBRIUM</v>
      </c>
    </row>
    <row r="7771">
      <c r="A7771">
        <v>19800</v>
      </c>
      <c r="B7771" t="str">
        <v>2020-03-12</v>
      </c>
      <c r="C7771" t="str">
        <v>Afternoon</v>
      </c>
      <c r="D7771">
        <v>21</v>
      </c>
      <c r="E7771" t="str">
        <f>IF(MOD(D7771,2)=0,"EVEN","ODD")</f>
        <v>ODD</v>
      </c>
      <c r="F7771" t="str">
        <f>IF(D7771&lt;=18,"LOW (1-18)","HIGH (19-36)")</f>
        <v>HIGH (19-36)</v>
      </c>
      <c r="G7771">
        <f>INT((D7771-1)/6)+1</f>
        <v>4</v>
      </c>
      <c r="H7771">
        <f>MOD(D7771-1,6)+1</f>
        <v>3</v>
      </c>
      <c r="I7771">
        <f>37-D7771</f>
        <v>16</v>
      </c>
      <c r="J7771">
        <f>ABS(D7771-D7772)</f>
        <v>12</v>
      </c>
      <c r="K7771">
        <f>AVERAGE(D7771:D7775)</f>
        <v>21</v>
      </c>
      <c r="L7771">
        <f>AVERAGE(D7771:D7790)</f>
        <v>21</v>
      </c>
      <c r="M7771">
        <f>K7771-L7771</f>
        <v>0</v>
      </c>
      <c r="N7771" t="str">
        <f>IF(K7771&gt;L7771,"HIGH ZONE BIAS",IF(K7771&lt;L7771,"LOW ZONE BIAS","EQUILIBRIUM"))</f>
        <v>EQUILIBRIUM</v>
      </c>
    </row>
    <row r="7772">
      <c r="A7772">
        <v>19799</v>
      </c>
      <c r="B7772" t="str">
        <v>2020-03-12</v>
      </c>
      <c r="C7772" t="str">
        <v>Midday</v>
      </c>
      <c r="D7772">
        <v>9</v>
      </c>
      <c r="E7772" t="str">
        <f>IF(MOD(D7772,2)=0,"EVEN","ODD")</f>
        <v>ODD</v>
      </c>
      <c r="F7772" t="str">
        <f>IF(D7772&lt;=18,"LOW (1-18)","HIGH (19-36)")</f>
        <v>LOW (1-18)</v>
      </c>
      <c r="G7772">
        <f>INT((D7772-1)/6)+1</f>
        <v>2</v>
      </c>
      <c r="H7772">
        <f>MOD(D7772-1,6)+1</f>
        <v>3</v>
      </c>
      <c r="I7772">
        <f>37-D7772</f>
        <v>28</v>
      </c>
      <c r="J7772">
        <f>ABS(D7772-D7773)</f>
        <v>3</v>
      </c>
      <c r="K7772">
        <f>AVERAGE(D7772:D7776)</f>
        <v>9</v>
      </c>
      <c r="L7772">
        <f>AVERAGE(D7772:D7791)</f>
        <v>9</v>
      </c>
      <c r="M7772">
        <f>K7772-L7772</f>
        <v>0</v>
      </c>
      <c r="N7772" t="str">
        <f>IF(K7772&gt;L7772,"HIGH ZONE BIAS",IF(K7772&lt;L7772,"LOW ZONE BIAS","EQUILIBRIUM"))</f>
        <v>EQUILIBRIUM</v>
      </c>
    </row>
    <row r="7773">
      <c r="A7773">
        <v>19798</v>
      </c>
      <c r="B7773" t="str">
        <v>2020-03-12</v>
      </c>
      <c r="C7773" t="str">
        <v>Morning</v>
      </c>
      <c r="D7773">
        <v>12</v>
      </c>
      <c r="E7773" t="str">
        <f>IF(MOD(D7773,2)=0,"EVEN","ODD")</f>
        <v>EVEN</v>
      </c>
      <c r="F7773" t="str">
        <f>IF(D7773&lt;=18,"LOW (1-18)","HIGH (19-36)")</f>
        <v>LOW (1-18)</v>
      </c>
      <c r="G7773">
        <f>INT((D7773-1)/6)+1</f>
        <v>2</v>
      </c>
      <c r="H7773">
        <f>MOD(D7773-1,6)+1</f>
        <v>6</v>
      </c>
      <c r="I7773">
        <f>37-D7773</f>
        <v>25</v>
      </c>
      <c r="J7773">
        <f>ABS(D7773-D7774)</f>
        <v>22</v>
      </c>
      <c r="K7773">
        <f>AVERAGE(D7773:D7777)</f>
        <v>12</v>
      </c>
      <c r="L7773">
        <f>AVERAGE(D7773:D7792)</f>
        <v>12</v>
      </c>
      <c r="M7773">
        <f>K7773-L7773</f>
        <v>0</v>
      </c>
      <c r="N7773" t="str">
        <f>IF(K7773&gt;L7773,"HIGH ZONE BIAS",IF(K7773&lt;L7773,"LOW ZONE BIAS","EQUILIBRIUM"))</f>
        <v>EQUILIBRIUM</v>
      </c>
    </row>
    <row r="7774">
      <c r="A7774">
        <v>19797</v>
      </c>
      <c r="B7774" t="str">
        <v>2020-03-11</v>
      </c>
      <c r="C7774" t="str">
        <v>Evening</v>
      </c>
      <c r="D7774">
        <v>34</v>
      </c>
      <c r="E7774" t="str">
        <f>IF(MOD(D7774,2)=0,"EVEN","ODD")</f>
        <v>EVEN</v>
      </c>
      <c r="F7774" t="str">
        <f>IF(D7774&lt;=18,"LOW (1-18)","HIGH (19-36)")</f>
        <v>HIGH (19-36)</v>
      </c>
      <c r="G7774">
        <f>INT((D7774-1)/6)+1</f>
        <v>6</v>
      </c>
      <c r="H7774">
        <f>MOD(D7774-1,6)+1</f>
        <v>4</v>
      </c>
      <c r="I7774">
        <f>37-D7774</f>
        <v>3</v>
      </c>
      <c r="J7774">
        <f>ABS(D7774-D7775)</f>
        <v>28</v>
      </c>
      <c r="K7774">
        <f>AVERAGE(D7774:D7778)</f>
        <v>34</v>
      </c>
      <c r="L7774">
        <f>AVERAGE(D7774:D7793)</f>
        <v>34</v>
      </c>
      <c r="M7774">
        <f>K7774-L7774</f>
        <v>0</v>
      </c>
      <c r="N7774" t="str">
        <f>IF(K7774&gt;L7774,"HIGH ZONE BIAS",IF(K7774&lt;L7774,"LOW ZONE BIAS","EQUILIBRIUM"))</f>
        <v>EQUILIBRIUM</v>
      </c>
    </row>
    <row r="7775">
      <c r="A7775">
        <v>19796</v>
      </c>
      <c r="B7775" t="str">
        <v>2020-03-11</v>
      </c>
      <c r="C7775" t="str">
        <v>Afternoon</v>
      </c>
      <c r="D7775">
        <v>6</v>
      </c>
      <c r="E7775" t="str">
        <f>IF(MOD(D7775,2)=0,"EVEN","ODD")</f>
        <v>EVEN</v>
      </c>
      <c r="F7775" t="str">
        <f>IF(D7775&lt;=18,"LOW (1-18)","HIGH (19-36)")</f>
        <v>LOW (1-18)</v>
      </c>
      <c r="G7775">
        <f>INT((D7775-1)/6)+1</f>
        <v>1</v>
      </c>
      <c r="H7775">
        <f>MOD(D7775-1,6)+1</f>
        <v>6</v>
      </c>
      <c r="I7775">
        <f>37-D7775</f>
        <v>31</v>
      </c>
      <c r="J7775">
        <f>ABS(D7775-D7776)</f>
        <v>4</v>
      </c>
      <c r="K7775">
        <f>AVERAGE(D7775:D7779)</f>
        <v>6</v>
      </c>
      <c r="L7775">
        <f>AVERAGE(D7775:D7794)</f>
        <v>6</v>
      </c>
      <c r="M7775">
        <f>K7775-L7775</f>
        <v>0</v>
      </c>
      <c r="N7775" t="str">
        <f>IF(K7775&gt;L7775,"HIGH ZONE BIAS",IF(K7775&lt;L7775,"LOW ZONE BIAS","EQUILIBRIUM"))</f>
        <v>EQUILIBRIUM</v>
      </c>
    </row>
    <row r="7776">
      <c r="A7776">
        <v>19795</v>
      </c>
      <c r="B7776" t="str">
        <v>2020-03-11</v>
      </c>
      <c r="C7776" t="str">
        <v>Midday</v>
      </c>
      <c r="D7776">
        <v>10</v>
      </c>
      <c r="E7776" t="str">
        <f>IF(MOD(D7776,2)=0,"EVEN","ODD")</f>
        <v>EVEN</v>
      </c>
      <c r="F7776" t="str">
        <f>IF(D7776&lt;=18,"LOW (1-18)","HIGH (19-36)")</f>
        <v>LOW (1-18)</v>
      </c>
      <c r="G7776">
        <f>INT((D7776-1)/6)+1</f>
        <v>2</v>
      </c>
      <c r="H7776">
        <f>MOD(D7776-1,6)+1</f>
        <v>4</v>
      </c>
      <c r="I7776">
        <f>37-D7776</f>
        <v>27</v>
      </c>
      <c r="J7776">
        <f>ABS(D7776-D7777)</f>
        <v>7</v>
      </c>
      <c r="K7776">
        <f>AVERAGE(D7776:D7780)</f>
        <v>10</v>
      </c>
      <c r="L7776">
        <f>AVERAGE(D7776:D7795)</f>
        <v>10</v>
      </c>
      <c r="M7776">
        <f>K7776-L7776</f>
        <v>0</v>
      </c>
      <c r="N7776" t="str">
        <f>IF(K7776&gt;L7776,"HIGH ZONE BIAS",IF(K7776&lt;L7776,"LOW ZONE BIAS","EQUILIBRIUM"))</f>
        <v>EQUILIBRIUM</v>
      </c>
    </row>
    <row r="7777">
      <c r="A7777">
        <v>19794</v>
      </c>
      <c r="B7777" t="str">
        <v>2020-03-11</v>
      </c>
      <c r="C7777" t="str">
        <v>Morning</v>
      </c>
      <c r="D7777">
        <v>17</v>
      </c>
      <c r="E7777" t="str">
        <f>IF(MOD(D7777,2)=0,"EVEN","ODD")</f>
        <v>ODD</v>
      </c>
      <c r="F7777" t="str">
        <f>IF(D7777&lt;=18,"LOW (1-18)","HIGH (19-36)")</f>
        <v>LOW (1-18)</v>
      </c>
      <c r="G7777">
        <f>INT((D7777-1)/6)+1</f>
        <v>3</v>
      </c>
      <c r="H7777">
        <f>MOD(D7777-1,6)+1</f>
        <v>5</v>
      </c>
      <c r="I7777">
        <f>37-D7777</f>
        <v>20</v>
      </c>
      <c r="J7777">
        <f>ABS(D7777-D7778)</f>
        <v>9</v>
      </c>
      <c r="K7777">
        <f>AVERAGE(D7777:D7781)</f>
        <v>17</v>
      </c>
      <c r="L7777">
        <f>AVERAGE(D7777:D7796)</f>
        <v>17</v>
      </c>
      <c r="M7777">
        <f>K7777-L7777</f>
        <v>0</v>
      </c>
      <c r="N7777" t="str">
        <f>IF(K7777&gt;L7777,"HIGH ZONE BIAS",IF(K7777&lt;L7777,"LOW ZONE BIAS","EQUILIBRIUM"))</f>
        <v>EQUILIBRIUM</v>
      </c>
    </row>
    <row r="7778">
      <c r="A7778">
        <v>19793</v>
      </c>
      <c r="B7778" t="str">
        <v>2020-03-10</v>
      </c>
      <c r="C7778" t="str">
        <v>Evening</v>
      </c>
      <c r="D7778">
        <v>8</v>
      </c>
      <c r="E7778" t="str">
        <f>IF(MOD(D7778,2)=0,"EVEN","ODD")</f>
        <v>EVEN</v>
      </c>
      <c r="F7778" t="str">
        <f>IF(D7778&lt;=18,"LOW (1-18)","HIGH (19-36)")</f>
        <v>LOW (1-18)</v>
      </c>
      <c r="G7778">
        <f>INT((D7778-1)/6)+1</f>
        <v>2</v>
      </c>
      <c r="H7778">
        <f>MOD(D7778-1,6)+1</f>
        <v>2</v>
      </c>
      <c r="I7778">
        <f>37-D7778</f>
        <v>29</v>
      </c>
      <c r="J7778">
        <f>ABS(D7778-D7779)</f>
        <v>28</v>
      </c>
      <c r="K7778">
        <f>AVERAGE(D7778:D7782)</f>
        <v>8</v>
      </c>
      <c r="L7778">
        <f>AVERAGE(D7778:D7797)</f>
        <v>8</v>
      </c>
      <c r="M7778">
        <f>K7778-L7778</f>
        <v>0</v>
      </c>
      <c r="N7778" t="str">
        <f>IF(K7778&gt;L7778,"HIGH ZONE BIAS",IF(K7778&lt;L7778,"LOW ZONE BIAS","EQUILIBRIUM"))</f>
        <v>EQUILIBRIUM</v>
      </c>
    </row>
    <row r="7779">
      <c r="A7779">
        <v>19792</v>
      </c>
      <c r="B7779" t="str">
        <v>2020-03-10</v>
      </c>
      <c r="C7779" t="str">
        <v>Afternoon</v>
      </c>
      <c r="D7779">
        <v>36</v>
      </c>
      <c r="E7779" t="str">
        <f>IF(MOD(D7779,2)=0,"EVEN","ODD")</f>
        <v>EVEN</v>
      </c>
      <c r="F7779" t="str">
        <f>IF(D7779&lt;=18,"LOW (1-18)","HIGH (19-36)")</f>
        <v>HIGH (19-36)</v>
      </c>
      <c r="G7779">
        <f>INT((D7779-1)/6)+1</f>
        <v>6</v>
      </c>
      <c r="H7779">
        <f>MOD(D7779-1,6)+1</f>
        <v>6</v>
      </c>
      <c r="I7779">
        <f>37-D7779</f>
        <v>1</v>
      </c>
      <c r="J7779">
        <f>ABS(D7779-D7780)</f>
        <v>1</v>
      </c>
      <c r="K7779">
        <f>AVERAGE(D7779:D7783)</f>
        <v>36</v>
      </c>
      <c r="L7779">
        <f>AVERAGE(D7779:D7798)</f>
        <v>36</v>
      </c>
      <c r="M7779">
        <f>K7779-L7779</f>
        <v>0</v>
      </c>
      <c r="N7779" t="str">
        <f>IF(K7779&gt;L7779,"HIGH ZONE BIAS",IF(K7779&lt;L7779,"LOW ZONE BIAS","EQUILIBRIUM"))</f>
        <v>EQUILIBRIUM</v>
      </c>
    </row>
    <row r="7780">
      <c r="A7780">
        <v>19791</v>
      </c>
      <c r="B7780" t="str">
        <v>2020-03-10</v>
      </c>
      <c r="C7780" t="str">
        <v>Midday</v>
      </c>
      <c r="D7780">
        <v>35</v>
      </c>
      <c r="E7780" t="str">
        <f>IF(MOD(D7780,2)=0,"EVEN","ODD")</f>
        <v>ODD</v>
      </c>
      <c r="F7780" t="str">
        <f>IF(D7780&lt;=18,"LOW (1-18)","HIGH (19-36)")</f>
        <v>HIGH (19-36)</v>
      </c>
      <c r="G7780">
        <f>INT((D7780-1)/6)+1</f>
        <v>6</v>
      </c>
      <c r="H7780">
        <f>MOD(D7780-1,6)+1</f>
        <v>5</v>
      </c>
      <c r="I7780">
        <f>37-D7780</f>
        <v>2</v>
      </c>
      <c r="J7780">
        <f>ABS(D7780-D7781)</f>
        <v>27</v>
      </c>
      <c r="K7780">
        <f>AVERAGE(D7780:D7784)</f>
        <v>35</v>
      </c>
      <c r="L7780">
        <f>AVERAGE(D7780:D7799)</f>
        <v>35</v>
      </c>
      <c r="M7780">
        <f>K7780-L7780</f>
        <v>0</v>
      </c>
      <c r="N7780" t="str">
        <f>IF(K7780&gt;L7780,"HIGH ZONE BIAS",IF(K7780&lt;L7780,"LOW ZONE BIAS","EQUILIBRIUM"))</f>
        <v>EQUILIBRIUM</v>
      </c>
    </row>
    <row r="7781">
      <c r="A7781">
        <v>19790</v>
      </c>
      <c r="B7781" t="str">
        <v>2020-03-10</v>
      </c>
      <c r="C7781" t="str">
        <v>Morning</v>
      </c>
      <c r="D7781">
        <v>8</v>
      </c>
      <c r="E7781" t="str">
        <f>IF(MOD(D7781,2)=0,"EVEN","ODD")</f>
        <v>EVEN</v>
      </c>
      <c r="F7781" t="str">
        <f>IF(D7781&lt;=18,"LOW (1-18)","HIGH (19-36)")</f>
        <v>LOW (1-18)</v>
      </c>
      <c r="G7781">
        <f>INT((D7781-1)/6)+1</f>
        <v>2</v>
      </c>
      <c r="H7781">
        <f>MOD(D7781-1,6)+1</f>
        <v>2</v>
      </c>
      <c r="I7781">
        <f>37-D7781</f>
        <v>29</v>
      </c>
      <c r="J7781">
        <f>ABS(D7781-D7782)</f>
        <v>6</v>
      </c>
      <c r="K7781">
        <f>AVERAGE(D7781:D7785)</f>
        <v>8</v>
      </c>
      <c r="L7781">
        <f>AVERAGE(D7781:D7800)</f>
        <v>8</v>
      </c>
      <c r="M7781">
        <f>K7781-L7781</f>
        <v>0</v>
      </c>
      <c r="N7781" t="str">
        <f>IF(K7781&gt;L7781,"HIGH ZONE BIAS",IF(K7781&lt;L7781,"LOW ZONE BIAS","EQUILIBRIUM"))</f>
        <v>EQUILIBRIUM</v>
      </c>
    </row>
    <row r="7782">
      <c r="A7782">
        <v>19789</v>
      </c>
      <c r="B7782" t="str">
        <v>2020-03-09</v>
      </c>
      <c r="C7782" t="str">
        <v>Evening</v>
      </c>
      <c r="D7782">
        <v>14</v>
      </c>
      <c r="E7782" t="str">
        <f>IF(MOD(D7782,2)=0,"EVEN","ODD")</f>
        <v>EVEN</v>
      </c>
      <c r="F7782" t="str">
        <f>IF(D7782&lt;=18,"LOW (1-18)","HIGH (19-36)")</f>
        <v>LOW (1-18)</v>
      </c>
      <c r="G7782">
        <f>INT((D7782-1)/6)+1</f>
        <v>3</v>
      </c>
      <c r="H7782">
        <f>MOD(D7782-1,6)+1</f>
        <v>2</v>
      </c>
      <c r="I7782">
        <f>37-D7782</f>
        <v>23</v>
      </c>
      <c r="J7782">
        <f>ABS(D7782-D7783)</f>
        <v>2</v>
      </c>
      <c r="K7782">
        <f>AVERAGE(D7782:D7786)</f>
        <v>14</v>
      </c>
      <c r="L7782">
        <f>AVERAGE(D7782:D7801)</f>
        <v>14</v>
      </c>
      <c r="M7782">
        <f>K7782-L7782</f>
        <v>0</v>
      </c>
      <c r="N7782" t="str">
        <f>IF(K7782&gt;L7782,"HIGH ZONE BIAS",IF(K7782&lt;L7782,"LOW ZONE BIAS","EQUILIBRIUM"))</f>
        <v>EQUILIBRIUM</v>
      </c>
    </row>
    <row r="7783">
      <c r="A7783">
        <v>19788</v>
      </c>
      <c r="B7783" t="str">
        <v>2020-03-09</v>
      </c>
      <c r="C7783" t="str">
        <v>Afternoon</v>
      </c>
      <c r="D7783">
        <v>12</v>
      </c>
      <c r="E7783" t="str">
        <f>IF(MOD(D7783,2)=0,"EVEN","ODD")</f>
        <v>EVEN</v>
      </c>
      <c r="F7783" t="str">
        <f>IF(D7783&lt;=18,"LOW (1-18)","HIGH (19-36)")</f>
        <v>LOW (1-18)</v>
      </c>
      <c r="G7783">
        <f>INT((D7783-1)/6)+1</f>
        <v>2</v>
      </c>
      <c r="H7783">
        <f>MOD(D7783-1,6)+1</f>
        <v>6</v>
      </c>
      <c r="I7783">
        <f>37-D7783</f>
        <v>25</v>
      </c>
      <c r="J7783">
        <f>ABS(D7783-D7784)</f>
        <v>3</v>
      </c>
      <c r="K7783">
        <f>AVERAGE(D7783:D7787)</f>
        <v>12</v>
      </c>
      <c r="L7783">
        <f>AVERAGE(D7783:D7802)</f>
        <v>12</v>
      </c>
      <c r="M7783">
        <f>K7783-L7783</f>
        <v>0</v>
      </c>
      <c r="N7783" t="str">
        <f>IF(K7783&gt;L7783,"HIGH ZONE BIAS",IF(K7783&lt;L7783,"LOW ZONE BIAS","EQUILIBRIUM"))</f>
        <v>EQUILIBRIUM</v>
      </c>
    </row>
    <row r="7784">
      <c r="A7784">
        <v>19787</v>
      </c>
      <c r="B7784" t="str">
        <v>2020-03-09</v>
      </c>
      <c r="C7784" t="str">
        <v>Midday</v>
      </c>
      <c r="D7784">
        <v>9</v>
      </c>
      <c r="E7784" t="str">
        <f>IF(MOD(D7784,2)=0,"EVEN","ODD")</f>
        <v>ODD</v>
      </c>
      <c r="F7784" t="str">
        <f>IF(D7784&lt;=18,"LOW (1-18)","HIGH (19-36)")</f>
        <v>LOW (1-18)</v>
      </c>
      <c r="G7784">
        <f>INT((D7784-1)/6)+1</f>
        <v>2</v>
      </c>
      <c r="H7784">
        <f>MOD(D7784-1,6)+1</f>
        <v>3</v>
      </c>
      <c r="I7784">
        <f>37-D7784</f>
        <v>28</v>
      </c>
      <c r="J7784">
        <f>ABS(D7784-D7785)</f>
        <v>13</v>
      </c>
      <c r="K7784">
        <f>AVERAGE(D7784:D7788)</f>
        <v>9</v>
      </c>
      <c r="L7784">
        <f>AVERAGE(D7784:D7803)</f>
        <v>9</v>
      </c>
      <c r="M7784">
        <f>K7784-L7784</f>
        <v>0</v>
      </c>
      <c r="N7784" t="str">
        <f>IF(K7784&gt;L7784,"HIGH ZONE BIAS",IF(K7784&lt;L7784,"LOW ZONE BIAS","EQUILIBRIUM"))</f>
        <v>EQUILIBRIUM</v>
      </c>
    </row>
    <row r="7785">
      <c r="A7785">
        <v>19786</v>
      </c>
      <c r="B7785" t="str">
        <v>2020-03-09</v>
      </c>
      <c r="C7785" t="str">
        <v>Morning</v>
      </c>
      <c r="D7785">
        <v>22</v>
      </c>
      <c r="E7785" t="str">
        <f>IF(MOD(D7785,2)=0,"EVEN","ODD")</f>
        <v>EVEN</v>
      </c>
      <c r="F7785" t="str">
        <f>IF(D7785&lt;=18,"LOW (1-18)","HIGH (19-36)")</f>
        <v>HIGH (19-36)</v>
      </c>
      <c r="G7785">
        <f>INT((D7785-1)/6)+1</f>
        <v>4</v>
      </c>
      <c r="H7785">
        <f>MOD(D7785-1,6)+1</f>
        <v>4</v>
      </c>
      <c r="I7785">
        <f>37-D7785</f>
        <v>15</v>
      </c>
      <c r="J7785">
        <f>ABS(D7785-D7786)</f>
        <v>16</v>
      </c>
      <c r="K7785">
        <f>AVERAGE(D7785:D7789)</f>
        <v>22</v>
      </c>
      <c r="L7785">
        <f>AVERAGE(D7785:D7804)</f>
        <v>22</v>
      </c>
      <c r="M7785">
        <f>K7785-L7785</f>
        <v>0</v>
      </c>
      <c r="N7785" t="str">
        <f>IF(K7785&gt;L7785,"HIGH ZONE BIAS",IF(K7785&lt;L7785,"LOW ZONE BIAS","EQUILIBRIUM"))</f>
        <v>EQUILIBRIUM</v>
      </c>
    </row>
    <row r="7786">
      <c r="A7786">
        <v>19785</v>
      </c>
      <c r="B7786" t="str">
        <v>2020-03-07</v>
      </c>
      <c r="C7786" t="str">
        <v>Evening</v>
      </c>
      <c r="D7786">
        <v>6</v>
      </c>
      <c r="E7786" t="str">
        <f>IF(MOD(D7786,2)=0,"EVEN","ODD")</f>
        <v>EVEN</v>
      </c>
      <c r="F7786" t="str">
        <f>IF(D7786&lt;=18,"LOW (1-18)","HIGH (19-36)")</f>
        <v>LOW (1-18)</v>
      </c>
      <c r="G7786">
        <f>INT((D7786-1)/6)+1</f>
        <v>1</v>
      </c>
      <c r="H7786">
        <f>MOD(D7786-1,6)+1</f>
        <v>6</v>
      </c>
      <c r="I7786">
        <f>37-D7786</f>
        <v>31</v>
      </c>
      <c r="J7786">
        <f>ABS(D7786-D7787)</f>
        <v>26</v>
      </c>
      <c r="K7786">
        <f>AVERAGE(D7786:D7790)</f>
        <v>6</v>
      </c>
      <c r="L7786">
        <f>AVERAGE(D7786:D7805)</f>
        <v>6</v>
      </c>
      <c r="M7786">
        <f>K7786-L7786</f>
        <v>0</v>
      </c>
      <c r="N7786" t="str">
        <f>IF(K7786&gt;L7786,"HIGH ZONE BIAS",IF(K7786&lt;L7786,"LOW ZONE BIAS","EQUILIBRIUM"))</f>
        <v>EQUILIBRIUM</v>
      </c>
    </row>
    <row r="7787">
      <c r="A7787">
        <v>19784</v>
      </c>
      <c r="B7787" t="str">
        <v>2020-03-07</v>
      </c>
      <c r="C7787" t="str">
        <v>Afternoon</v>
      </c>
      <c r="D7787">
        <v>32</v>
      </c>
      <c r="E7787" t="str">
        <f>IF(MOD(D7787,2)=0,"EVEN","ODD")</f>
        <v>EVEN</v>
      </c>
      <c r="F7787" t="str">
        <f>IF(D7787&lt;=18,"LOW (1-18)","HIGH (19-36)")</f>
        <v>HIGH (19-36)</v>
      </c>
      <c r="G7787">
        <f>INT((D7787-1)/6)+1</f>
        <v>6</v>
      </c>
      <c r="H7787">
        <f>MOD(D7787-1,6)+1</f>
        <v>2</v>
      </c>
      <c r="I7787">
        <f>37-D7787</f>
        <v>5</v>
      </c>
      <c r="J7787">
        <f>ABS(D7787-D7788)</f>
        <v>29</v>
      </c>
      <c r="K7787">
        <f>AVERAGE(D7787:D7791)</f>
        <v>32</v>
      </c>
      <c r="L7787">
        <f>AVERAGE(D7787:D7806)</f>
        <v>32</v>
      </c>
      <c r="M7787">
        <f>K7787-L7787</f>
        <v>0</v>
      </c>
      <c r="N7787" t="str">
        <f>IF(K7787&gt;L7787,"HIGH ZONE BIAS",IF(K7787&lt;L7787,"LOW ZONE BIAS","EQUILIBRIUM"))</f>
        <v>EQUILIBRIUM</v>
      </c>
    </row>
    <row r="7788">
      <c r="A7788">
        <v>19783</v>
      </c>
      <c r="B7788" t="str">
        <v>2020-03-07</v>
      </c>
      <c r="C7788" t="str">
        <v>Midday</v>
      </c>
      <c r="D7788">
        <v>3</v>
      </c>
      <c r="E7788" t="str">
        <f>IF(MOD(D7788,2)=0,"EVEN","ODD")</f>
        <v>ODD</v>
      </c>
      <c r="F7788" t="str">
        <f>IF(D7788&lt;=18,"LOW (1-18)","HIGH (19-36)")</f>
        <v>LOW (1-18)</v>
      </c>
      <c r="G7788">
        <f>INT((D7788-1)/6)+1</f>
        <v>1</v>
      </c>
      <c r="H7788">
        <f>MOD(D7788-1,6)+1</f>
        <v>3</v>
      </c>
      <c r="I7788">
        <f>37-D7788</f>
        <v>34</v>
      </c>
      <c r="J7788">
        <f>ABS(D7788-D7789)</f>
        <v>14</v>
      </c>
      <c r="K7788">
        <f>AVERAGE(D7788:D7792)</f>
        <v>3</v>
      </c>
      <c r="L7788">
        <f>AVERAGE(D7788:D7807)</f>
        <v>3</v>
      </c>
      <c r="M7788">
        <f>K7788-L7788</f>
        <v>0</v>
      </c>
      <c r="N7788" t="str">
        <f>IF(K7788&gt;L7788,"HIGH ZONE BIAS",IF(K7788&lt;L7788,"LOW ZONE BIAS","EQUILIBRIUM"))</f>
        <v>EQUILIBRIUM</v>
      </c>
    </row>
    <row r="7789">
      <c r="A7789">
        <v>19782</v>
      </c>
      <c r="B7789" t="str">
        <v>2020-03-07</v>
      </c>
      <c r="C7789" t="str">
        <v>Morning</v>
      </c>
      <c r="D7789">
        <v>17</v>
      </c>
      <c r="E7789" t="str">
        <f>IF(MOD(D7789,2)=0,"EVEN","ODD")</f>
        <v>ODD</v>
      </c>
      <c r="F7789" t="str">
        <f>IF(D7789&lt;=18,"LOW (1-18)","HIGH (19-36)")</f>
        <v>LOW (1-18)</v>
      </c>
      <c r="G7789">
        <f>INT((D7789-1)/6)+1</f>
        <v>3</v>
      </c>
      <c r="H7789">
        <f>MOD(D7789-1,6)+1</f>
        <v>5</v>
      </c>
      <c r="I7789">
        <f>37-D7789</f>
        <v>20</v>
      </c>
      <c r="J7789">
        <f>ABS(D7789-D7790)</f>
        <v>1</v>
      </c>
      <c r="K7789">
        <f>AVERAGE(D7789:D7793)</f>
        <v>17</v>
      </c>
      <c r="L7789">
        <f>AVERAGE(D7789:D7808)</f>
        <v>17</v>
      </c>
      <c r="M7789">
        <f>K7789-L7789</f>
        <v>0</v>
      </c>
      <c r="N7789" t="str">
        <f>IF(K7789&gt;L7789,"HIGH ZONE BIAS",IF(K7789&lt;L7789,"LOW ZONE BIAS","EQUILIBRIUM"))</f>
        <v>EQUILIBRIUM</v>
      </c>
    </row>
    <row r="7790">
      <c r="A7790">
        <v>19781</v>
      </c>
      <c r="B7790" t="str">
        <v>2020-03-06</v>
      </c>
      <c r="C7790" t="str">
        <v>Evening</v>
      </c>
      <c r="D7790">
        <v>16</v>
      </c>
      <c r="E7790" t="str">
        <f>IF(MOD(D7790,2)=0,"EVEN","ODD")</f>
        <v>EVEN</v>
      </c>
      <c r="F7790" t="str">
        <f>IF(D7790&lt;=18,"LOW (1-18)","HIGH (19-36)")</f>
        <v>LOW (1-18)</v>
      </c>
      <c r="G7790">
        <f>INT((D7790-1)/6)+1</f>
        <v>3</v>
      </c>
      <c r="H7790">
        <f>MOD(D7790-1,6)+1</f>
        <v>4</v>
      </c>
      <c r="I7790">
        <f>37-D7790</f>
        <v>21</v>
      </c>
      <c r="J7790">
        <f>ABS(D7790-D7791)</f>
        <v>6</v>
      </c>
      <c r="K7790">
        <f>AVERAGE(D7790:D7794)</f>
        <v>16</v>
      </c>
      <c r="L7790">
        <f>AVERAGE(D7790:D7809)</f>
        <v>16</v>
      </c>
      <c r="M7790">
        <f>K7790-L7790</f>
        <v>0</v>
      </c>
      <c r="N7790" t="str">
        <f>IF(K7790&gt;L7790,"HIGH ZONE BIAS",IF(K7790&lt;L7790,"LOW ZONE BIAS","EQUILIBRIUM"))</f>
        <v>EQUILIBRIUM</v>
      </c>
    </row>
    <row r="7791">
      <c r="A7791">
        <v>19780</v>
      </c>
      <c r="B7791" t="str">
        <v>2020-03-06</v>
      </c>
      <c r="C7791" t="str">
        <v>Afternoon</v>
      </c>
      <c r="D7791">
        <v>10</v>
      </c>
      <c r="E7791" t="str">
        <f>IF(MOD(D7791,2)=0,"EVEN","ODD")</f>
        <v>EVEN</v>
      </c>
      <c r="F7791" t="str">
        <f>IF(D7791&lt;=18,"LOW (1-18)","HIGH (19-36)")</f>
        <v>LOW (1-18)</v>
      </c>
      <c r="G7791">
        <f>INT((D7791-1)/6)+1</f>
        <v>2</v>
      </c>
      <c r="H7791">
        <f>MOD(D7791-1,6)+1</f>
        <v>4</v>
      </c>
      <c r="I7791">
        <f>37-D7791</f>
        <v>27</v>
      </c>
      <c r="J7791">
        <f>ABS(D7791-D7792)</f>
        <v>1</v>
      </c>
      <c r="K7791">
        <f>AVERAGE(D7791:D7795)</f>
        <v>10</v>
      </c>
      <c r="L7791">
        <f>AVERAGE(D7791:D7810)</f>
        <v>10</v>
      </c>
      <c r="M7791">
        <f>K7791-L7791</f>
        <v>0</v>
      </c>
      <c r="N7791" t="str">
        <f>IF(K7791&gt;L7791,"HIGH ZONE BIAS",IF(K7791&lt;L7791,"LOW ZONE BIAS","EQUILIBRIUM"))</f>
        <v>EQUILIBRIUM</v>
      </c>
    </row>
    <row r="7792">
      <c r="A7792">
        <v>19779</v>
      </c>
      <c r="B7792" t="str">
        <v>2020-03-06</v>
      </c>
      <c r="C7792" t="str">
        <v>Midday</v>
      </c>
      <c r="D7792">
        <v>11</v>
      </c>
      <c r="E7792" t="str">
        <f>IF(MOD(D7792,2)=0,"EVEN","ODD")</f>
        <v>ODD</v>
      </c>
      <c r="F7792" t="str">
        <f>IF(D7792&lt;=18,"LOW (1-18)","HIGH (19-36)")</f>
        <v>LOW (1-18)</v>
      </c>
      <c r="G7792">
        <f>INT((D7792-1)/6)+1</f>
        <v>2</v>
      </c>
      <c r="H7792">
        <f>MOD(D7792-1,6)+1</f>
        <v>5</v>
      </c>
      <c r="I7792">
        <f>37-D7792</f>
        <v>26</v>
      </c>
      <c r="J7792">
        <f>ABS(D7792-D7793)</f>
        <v>16</v>
      </c>
      <c r="K7792">
        <f>AVERAGE(D7792:D7796)</f>
        <v>11</v>
      </c>
      <c r="L7792">
        <f>AVERAGE(D7792:D7811)</f>
        <v>11</v>
      </c>
      <c r="M7792">
        <f>K7792-L7792</f>
        <v>0</v>
      </c>
      <c r="N7792" t="str">
        <f>IF(K7792&gt;L7792,"HIGH ZONE BIAS",IF(K7792&lt;L7792,"LOW ZONE BIAS","EQUILIBRIUM"))</f>
        <v>EQUILIBRIUM</v>
      </c>
    </row>
    <row r="7793">
      <c r="A7793">
        <v>19778</v>
      </c>
      <c r="B7793" t="str">
        <v>2020-03-06</v>
      </c>
      <c r="C7793" t="str">
        <v>Morning</v>
      </c>
      <c r="D7793">
        <v>27</v>
      </c>
      <c r="E7793" t="str">
        <f>IF(MOD(D7793,2)=0,"EVEN","ODD")</f>
        <v>ODD</v>
      </c>
      <c r="F7793" t="str">
        <f>IF(D7793&lt;=18,"LOW (1-18)","HIGH (19-36)")</f>
        <v>HIGH (19-36)</v>
      </c>
      <c r="G7793">
        <f>INT((D7793-1)/6)+1</f>
        <v>5</v>
      </c>
      <c r="H7793">
        <f>MOD(D7793-1,6)+1</f>
        <v>3</v>
      </c>
      <c r="I7793">
        <f>37-D7793</f>
        <v>10</v>
      </c>
      <c r="J7793">
        <f>ABS(D7793-D7794)</f>
        <v>8</v>
      </c>
      <c r="K7793">
        <f>AVERAGE(D7793:D7797)</f>
        <v>27</v>
      </c>
      <c r="L7793">
        <f>AVERAGE(D7793:D7812)</f>
        <v>27</v>
      </c>
      <c r="M7793">
        <f>K7793-L7793</f>
        <v>0</v>
      </c>
      <c r="N7793" t="str">
        <f>IF(K7793&gt;L7793,"HIGH ZONE BIAS",IF(K7793&lt;L7793,"LOW ZONE BIAS","EQUILIBRIUM"))</f>
        <v>EQUILIBRIUM</v>
      </c>
    </row>
    <row r="7794">
      <c r="A7794">
        <v>19777</v>
      </c>
      <c r="B7794" t="str">
        <v>2020-03-05</v>
      </c>
      <c r="C7794" t="str">
        <v>Evening</v>
      </c>
      <c r="D7794">
        <v>35</v>
      </c>
      <c r="E7794" t="str">
        <f>IF(MOD(D7794,2)=0,"EVEN","ODD")</f>
        <v>ODD</v>
      </c>
      <c r="F7794" t="str">
        <f>IF(D7794&lt;=18,"LOW (1-18)","HIGH (19-36)")</f>
        <v>HIGH (19-36)</v>
      </c>
      <c r="G7794">
        <f>INT((D7794-1)/6)+1</f>
        <v>6</v>
      </c>
      <c r="H7794">
        <f>MOD(D7794-1,6)+1</f>
        <v>5</v>
      </c>
      <c r="I7794">
        <f>37-D7794</f>
        <v>2</v>
      </c>
      <c r="J7794">
        <f>ABS(D7794-D7795)</f>
        <v>16</v>
      </c>
      <c r="K7794">
        <f>AVERAGE(D7794:D7798)</f>
        <v>35</v>
      </c>
      <c r="L7794">
        <f>AVERAGE(D7794:D7813)</f>
        <v>35</v>
      </c>
      <c r="M7794">
        <f>K7794-L7794</f>
        <v>0</v>
      </c>
      <c r="N7794" t="str">
        <f>IF(K7794&gt;L7794,"HIGH ZONE BIAS",IF(K7794&lt;L7794,"LOW ZONE BIAS","EQUILIBRIUM"))</f>
        <v>EQUILIBRIUM</v>
      </c>
    </row>
    <row r="7795">
      <c r="A7795">
        <v>19776</v>
      </c>
      <c r="B7795" t="str">
        <v>2020-03-05</v>
      </c>
      <c r="C7795" t="str">
        <v>Afternoon</v>
      </c>
      <c r="D7795">
        <v>19</v>
      </c>
      <c r="E7795" t="str">
        <f>IF(MOD(D7795,2)=0,"EVEN","ODD")</f>
        <v>ODD</v>
      </c>
      <c r="F7795" t="str">
        <f>IF(D7795&lt;=18,"LOW (1-18)","HIGH (19-36)")</f>
        <v>HIGH (19-36)</v>
      </c>
      <c r="G7795">
        <f>INT((D7795-1)/6)+1</f>
        <v>4</v>
      </c>
      <c r="H7795">
        <f>MOD(D7795-1,6)+1</f>
        <v>1</v>
      </c>
      <c r="I7795">
        <f>37-D7795</f>
        <v>18</v>
      </c>
      <c r="J7795">
        <f>ABS(D7795-D7796)</f>
        <v>3</v>
      </c>
      <c r="K7795">
        <f>AVERAGE(D7795:D7799)</f>
        <v>19</v>
      </c>
      <c r="L7795">
        <f>AVERAGE(D7795:D7814)</f>
        <v>19</v>
      </c>
      <c r="M7795">
        <f>K7795-L7795</f>
        <v>0</v>
      </c>
      <c r="N7795" t="str">
        <f>IF(K7795&gt;L7795,"HIGH ZONE BIAS",IF(K7795&lt;L7795,"LOW ZONE BIAS","EQUILIBRIUM"))</f>
        <v>EQUILIBRIUM</v>
      </c>
    </row>
    <row r="7796">
      <c r="A7796">
        <v>19775</v>
      </c>
      <c r="B7796" t="str">
        <v>2020-03-05</v>
      </c>
      <c r="C7796" t="str">
        <v>Midday</v>
      </c>
      <c r="D7796">
        <v>22</v>
      </c>
      <c r="E7796" t="str">
        <f>IF(MOD(D7796,2)=0,"EVEN","ODD")</f>
        <v>EVEN</v>
      </c>
      <c r="F7796" t="str">
        <f>IF(D7796&lt;=18,"LOW (1-18)","HIGH (19-36)")</f>
        <v>HIGH (19-36)</v>
      </c>
      <c r="G7796">
        <f>INT((D7796-1)/6)+1</f>
        <v>4</v>
      </c>
      <c r="H7796">
        <f>MOD(D7796-1,6)+1</f>
        <v>4</v>
      </c>
      <c r="I7796">
        <f>37-D7796</f>
        <v>15</v>
      </c>
      <c r="J7796">
        <f>ABS(D7796-D7797)</f>
        <v>4</v>
      </c>
      <c r="K7796">
        <f>AVERAGE(D7796:D7800)</f>
        <v>22</v>
      </c>
      <c r="L7796">
        <f>AVERAGE(D7796:D7815)</f>
        <v>22</v>
      </c>
      <c r="M7796">
        <f>K7796-L7796</f>
        <v>0</v>
      </c>
      <c r="N7796" t="str">
        <f>IF(K7796&gt;L7796,"HIGH ZONE BIAS",IF(K7796&lt;L7796,"LOW ZONE BIAS","EQUILIBRIUM"))</f>
        <v>EQUILIBRIUM</v>
      </c>
    </row>
    <row r="7797">
      <c r="A7797">
        <v>19774</v>
      </c>
      <c r="B7797" t="str">
        <v>2020-03-05</v>
      </c>
      <c r="C7797" t="str">
        <v>Morning</v>
      </c>
      <c r="D7797">
        <v>18</v>
      </c>
      <c r="E7797" t="str">
        <f>IF(MOD(D7797,2)=0,"EVEN","ODD")</f>
        <v>EVEN</v>
      </c>
      <c r="F7797" t="str">
        <f>IF(D7797&lt;=18,"LOW (1-18)","HIGH (19-36)")</f>
        <v>LOW (1-18)</v>
      </c>
      <c r="G7797">
        <f>INT((D7797-1)/6)+1</f>
        <v>3</v>
      </c>
      <c r="H7797">
        <f>MOD(D7797-1,6)+1</f>
        <v>6</v>
      </c>
      <c r="I7797">
        <f>37-D7797</f>
        <v>19</v>
      </c>
      <c r="J7797">
        <f>ABS(D7797-D7798)</f>
        <v>8</v>
      </c>
      <c r="K7797">
        <f>AVERAGE(D7797:D7801)</f>
        <v>18</v>
      </c>
      <c r="L7797">
        <f>AVERAGE(D7797:D7816)</f>
        <v>18</v>
      </c>
      <c r="M7797">
        <f>K7797-L7797</f>
        <v>0</v>
      </c>
      <c r="N7797" t="str">
        <f>IF(K7797&gt;L7797,"HIGH ZONE BIAS",IF(K7797&lt;L7797,"LOW ZONE BIAS","EQUILIBRIUM"))</f>
        <v>EQUILIBRIUM</v>
      </c>
    </row>
    <row r="7798">
      <c r="A7798">
        <v>19773</v>
      </c>
      <c r="B7798" t="str">
        <v>2020-03-04</v>
      </c>
      <c r="C7798" t="str">
        <v>Evening</v>
      </c>
      <c r="D7798">
        <v>10</v>
      </c>
      <c r="E7798" t="str">
        <f>IF(MOD(D7798,2)=0,"EVEN","ODD")</f>
        <v>EVEN</v>
      </c>
      <c r="F7798" t="str">
        <f>IF(D7798&lt;=18,"LOW (1-18)","HIGH (19-36)")</f>
        <v>LOW (1-18)</v>
      </c>
      <c r="G7798">
        <f>INT((D7798-1)/6)+1</f>
        <v>2</v>
      </c>
      <c r="H7798">
        <f>MOD(D7798-1,6)+1</f>
        <v>4</v>
      </c>
      <c r="I7798">
        <f>37-D7798</f>
        <v>27</v>
      </c>
      <c r="J7798">
        <f>ABS(D7798-D7799)</f>
        <v>0</v>
      </c>
      <c r="K7798">
        <f>AVERAGE(D7798:D7802)</f>
        <v>10</v>
      </c>
      <c r="L7798">
        <f>AVERAGE(D7798:D7817)</f>
        <v>10</v>
      </c>
      <c r="M7798">
        <f>K7798-L7798</f>
        <v>0</v>
      </c>
      <c r="N7798" t="str">
        <f>IF(K7798&gt;L7798,"HIGH ZONE BIAS",IF(K7798&lt;L7798,"LOW ZONE BIAS","EQUILIBRIUM"))</f>
        <v>EQUILIBRIUM</v>
      </c>
    </row>
    <row r="7799">
      <c r="A7799">
        <v>19772</v>
      </c>
      <c r="B7799" t="str">
        <v>2020-03-04</v>
      </c>
      <c r="C7799" t="str">
        <v>Afternoon</v>
      </c>
      <c r="D7799">
        <v>10</v>
      </c>
      <c r="E7799" t="str">
        <f>IF(MOD(D7799,2)=0,"EVEN","ODD")</f>
        <v>EVEN</v>
      </c>
      <c r="F7799" t="str">
        <f>IF(D7799&lt;=18,"LOW (1-18)","HIGH (19-36)")</f>
        <v>LOW (1-18)</v>
      </c>
      <c r="G7799">
        <f>INT((D7799-1)/6)+1</f>
        <v>2</v>
      </c>
      <c r="H7799">
        <f>MOD(D7799-1,6)+1</f>
        <v>4</v>
      </c>
      <c r="I7799">
        <f>37-D7799</f>
        <v>27</v>
      </c>
      <c r="J7799">
        <f>ABS(D7799-D7800)</f>
        <v>8</v>
      </c>
      <c r="K7799">
        <f>AVERAGE(D7799:D7803)</f>
        <v>10</v>
      </c>
      <c r="L7799">
        <f>AVERAGE(D7799:D7818)</f>
        <v>10</v>
      </c>
      <c r="M7799">
        <f>K7799-L7799</f>
        <v>0</v>
      </c>
      <c r="N7799" t="str">
        <f>IF(K7799&gt;L7799,"HIGH ZONE BIAS",IF(K7799&lt;L7799,"LOW ZONE BIAS","EQUILIBRIUM"))</f>
        <v>EQUILIBRIUM</v>
      </c>
    </row>
    <row r="7800">
      <c r="A7800">
        <v>19771</v>
      </c>
      <c r="B7800" t="str">
        <v>2020-03-04</v>
      </c>
      <c r="C7800" t="str">
        <v>Midday</v>
      </c>
      <c r="D7800">
        <v>18</v>
      </c>
      <c r="E7800" t="str">
        <f>IF(MOD(D7800,2)=0,"EVEN","ODD")</f>
        <v>EVEN</v>
      </c>
      <c r="F7800" t="str">
        <f>IF(D7800&lt;=18,"LOW (1-18)","HIGH (19-36)")</f>
        <v>LOW (1-18)</v>
      </c>
      <c r="G7800">
        <f>INT((D7800-1)/6)+1</f>
        <v>3</v>
      </c>
      <c r="H7800">
        <f>MOD(D7800-1,6)+1</f>
        <v>6</v>
      </c>
      <c r="I7800">
        <f>37-D7800</f>
        <v>19</v>
      </c>
      <c r="J7800">
        <f>ABS(D7800-D7801)</f>
        <v>5</v>
      </c>
      <c r="K7800">
        <f>AVERAGE(D7800:D7804)</f>
        <v>18</v>
      </c>
      <c r="L7800">
        <f>AVERAGE(D7800:D7819)</f>
        <v>18</v>
      </c>
      <c r="M7800">
        <f>K7800-L7800</f>
        <v>0</v>
      </c>
      <c r="N7800" t="str">
        <f>IF(K7800&gt;L7800,"HIGH ZONE BIAS",IF(K7800&lt;L7800,"LOW ZONE BIAS","EQUILIBRIUM"))</f>
        <v>EQUILIBRIUM</v>
      </c>
    </row>
    <row r="7801">
      <c r="A7801">
        <v>19770</v>
      </c>
      <c r="B7801" t="str">
        <v>2020-03-04</v>
      </c>
      <c r="C7801" t="str">
        <v>Morning</v>
      </c>
      <c r="D7801">
        <v>23</v>
      </c>
      <c r="E7801" t="str">
        <f>IF(MOD(D7801,2)=0,"EVEN","ODD")</f>
        <v>ODD</v>
      </c>
      <c r="F7801" t="str">
        <f>IF(D7801&lt;=18,"LOW (1-18)","HIGH (19-36)")</f>
        <v>HIGH (19-36)</v>
      </c>
      <c r="G7801">
        <f>INT((D7801-1)/6)+1</f>
        <v>4</v>
      </c>
      <c r="H7801">
        <f>MOD(D7801-1,6)+1</f>
        <v>5</v>
      </c>
      <c r="I7801">
        <f>37-D7801</f>
        <v>14</v>
      </c>
      <c r="J7801">
        <f>ABS(D7801-D7802)</f>
        <v>0</v>
      </c>
      <c r="K7801">
        <f>AVERAGE(D7801:D7805)</f>
        <v>23</v>
      </c>
      <c r="L7801">
        <f>AVERAGE(D7801:D7820)</f>
        <v>23</v>
      </c>
      <c r="M7801">
        <f>K7801-L7801</f>
        <v>0</v>
      </c>
      <c r="N7801" t="str">
        <f>IF(K7801&gt;L7801,"HIGH ZONE BIAS",IF(K7801&lt;L7801,"LOW ZONE BIAS","EQUILIBRIUM"))</f>
        <v>EQUILIBRIUM</v>
      </c>
    </row>
    <row r="7802">
      <c r="A7802">
        <v>19769</v>
      </c>
      <c r="B7802" t="str">
        <v>2020-03-03</v>
      </c>
      <c r="C7802" t="str">
        <v>Evening</v>
      </c>
      <c r="D7802">
        <v>23</v>
      </c>
      <c r="E7802" t="str">
        <f>IF(MOD(D7802,2)=0,"EVEN","ODD")</f>
        <v>ODD</v>
      </c>
      <c r="F7802" t="str">
        <f>IF(D7802&lt;=18,"LOW (1-18)","HIGH (19-36)")</f>
        <v>HIGH (19-36)</v>
      </c>
      <c r="G7802">
        <f>INT((D7802-1)/6)+1</f>
        <v>4</v>
      </c>
      <c r="H7802">
        <f>MOD(D7802-1,6)+1</f>
        <v>5</v>
      </c>
      <c r="I7802">
        <f>37-D7802</f>
        <v>14</v>
      </c>
      <c r="J7802">
        <f>ABS(D7802-D7803)</f>
        <v>19</v>
      </c>
      <c r="K7802">
        <f>AVERAGE(D7802:D7806)</f>
        <v>23</v>
      </c>
      <c r="L7802">
        <f>AVERAGE(D7802:D7821)</f>
        <v>23</v>
      </c>
      <c r="M7802">
        <f>K7802-L7802</f>
        <v>0</v>
      </c>
      <c r="N7802" t="str">
        <f>IF(K7802&gt;L7802,"HIGH ZONE BIAS",IF(K7802&lt;L7802,"LOW ZONE BIAS","EQUILIBRIUM"))</f>
        <v>EQUILIBRIUM</v>
      </c>
    </row>
    <row r="7803">
      <c r="A7803">
        <v>19768</v>
      </c>
      <c r="B7803" t="str">
        <v>2020-03-03</v>
      </c>
      <c r="C7803" t="str">
        <v>Afternoon</v>
      </c>
      <c r="D7803">
        <v>4</v>
      </c>
      <c r="E7803" t="str">
        <f>IF(MOD(D7803,2)=0,"EVEN","ODD")</f>
        <v>EVEN</v>
      </c>
      <c r="F7803" t="str">
        <f>IF(D7803&lt;=18,"LOW (1-18)","HIGH (19-36)")</f>
        <v>LOW (1-18)</v>
      </c>
      <c r="G7803">
        <f>INT((D7803-1)/6)+1</f>
        <v>1</v>
      </c>
      <c r="H7803">
        <f>MOD(D7803-1,6)+1</f>
        <v>4</v>
      </c>
      <c r="I7803">
        <f>37-D7803</f>
        <v>33</v>
      </c>
      <c r="J7803">
        <f>ABS(D7803-D7804)</f>
        <v>31</v>
      </c>
      <c r="K7803">
        <f>AVERAGE(D7803:D7807)</f>
        <v>4</v>
      </c>
      <c r="L7803">
        <f>AVERAGE(D7803:D7822)</f>
        <v>4</v>
      </c>
      <c r="M7803">
        <f>K7803-L7803</f>
        <v>0</v>
      </c>
      <c r="N7803" t="str">
        <f>IF(K7803&gt;L7803,"HIGH ZONE BIAS",IF(K7803&lt;L7803,"LOW ZONE BIAS","EQUILIBRIUM"))</f>
        <v>EQUILIBRIUM</v>
      </c>
    </row>
    <row r="7804">
      <c r="A7804">
        <v>19767</v>
      </c>
      <c r="B7804" t="str">
        <v>2020-03-03</v>
      </c>
      <c r="C7804" t="str">
        <v>Midday</v>
      </c>
      <c r="D7804">
        <v>35</v>
      </c>
      <c r="E7804" t="str">
        <f>IF(MOD(D7804,2)=0,"EVEN","ODD")</f>
        <v>ODD</v>
      </c>
      <c r="F7804" t="str">
        <f>IF(D7804&lt;=18,"LOW (1-18)","HIGH (19-36)")</f>
        <v>HIGH (19-36)</v>
      </c>
      <c r="G7804">
        <f>INT((D7804-1)/6)+1</f>
        <v>6</v>
      </c>
      <c r="H7804">
        <f>MOD(D7804-1,6)+1</f>
        <v>5</v>
      </c>
      <c r="I7804">
        <f>37-D7804</f>
        <v>2</v>
      </c>
      <c r="J7804">
        <f>ABS(D7804-D7805)</f>
        <v>30</v>
      </c>
      <c r="K7804">
        <f>AVERAGE(D7804:D7808)</f>
        <v>35</v>
      </c>
      <c r="L7804">
        <f>AVERAGE(D7804:D7823)</f>
        <v>35</v>
      </c>
      <c r="M7804">
        <f>K7804-L7804</f>
        <v>0</v>
      </c>
      <c r="N7804" t="str">
        <f>IF(K7804&gt;L7804,"HIGH ZONE BIAS",IF(K7804&lt;L7804,"LOW ZONE BIAS","EQUILIBRIUM"))</f>
        <v>EQUILIBRIUM</v>
      </c>
    </row>
    <row r="7805">
      <c r="A7805">
        <v>19766</v>
      </c>
      <c r="B7805" t="str">
        <v>2020-03-03</v>
      </c>
      <c r="C7805" t="str">
        <v>Morning</v>
      </c>
      <c r="D7805">
        <v>5</v>
      </c>
      <c r="E7805" t="str">
        <f>IF(MOD(D7805,2)=0,"EVEN","ODD")</f>
        <v>ODD</v>
      </c>
      <c r="F7805" t="str">
        <f>IF(D7805&lt;=18,"LOW (1-18)","HIGH (19-36)")</f>
        <v>LOW (1-18)</v>
      </c>
      <c r="G7805">
        <f>INT((D7805-1)/6)+1</f>
        <v>1</v>
      </c>
      <c r="H7805">
        <f>MOD(D7805-1,6)+1</f>
        <v>5</v>
      </c>
      <c r="I7805">
        <f>37-D7805</f>
        <v>32</v>
      </c>
      <c r="J7805">
        <f>ABS(D7805-D7806)</f>
        <v>23</v>
      </c>
      <c r="K7805">
        <f>AVERAGE(D7805:D7809)</f>
        <v>5</v>
      </c>
      <c r="L7805">
        <f>AVERAGE(D7805:D7824)</f>
        <v>5</v>
      </c>
      <c r="M7805">
        <f>K7805-L7805</f>
        <v>0</v>
      </c>
      <c r="N7805" t="str">
        <f>IF(K7805&gt;L7805,"HIGH ZONE BIAS",IF(K7805&lt;L7805,"LOW ZONE BIAS","EQUILIBRIUM"))</f>
        <v>EQUILIBRIUM</v>
      </c>
    </row>
    <row r="7806">
      <c r="A7806">
        <v>19765</v>
      </c>
      <c r="B7806" t="str">
        <v>2020-03-02</v>
      </c>
      <c r="C7806" t="str">
        <v>Evening</v>
      </c>
      <c r="D7806">
        <v>28</v>
      </c>
      <c r="E7806" t="str">
        <f>IF(MOD(D7806,2)=0,"EVEN","ODD")</f>
        <v>EVEN</v>
      </c>
      <c r="F7806" t="str">
        <f>IF(D7806&lt;=18,"LOW (1-18)","HIGH (19-36)")</f>
        <v>HIGH (19-36)</v>
      </c>
      <c r="G7806">
        <f>INT((D7806-1)/6)+1</f>
        <v>5</v>
      </c>
      <c r="H7806">
        <f>MOD(D7806-1,6)+1</f>
        <v>4</v>
      </c>
      <c r="I7806">
        <f>37-D7806</f>
        <v>9</v>
      </c>
      <c r="J7806">
        <f>ABS(D7806-D7807)</f>
        <v>15</v>
      </c>
      <c r="K7806">
        <f>AVERAGE(D7806:D7810)</f>
        <v>28</v>
      </c>
      <c r="L7806">
        <f>AVERAGE(D7806:D7825)</f>
        <v>28</v>
      </c>
      <c r="M7806">
        <f>K7806-L7806</f>
        <v>0</v>
      </c>
      <c r="N7806" t="str">
        <f>IF(K7806&gt;L7806,"HIGH ZONE BIAS",IF(K7806&lt;L7806,"LOW ZONE BIAS","EQUILIBRIUM"))</f>
        <v>EQUILIBRIUM</v>
      </c>
    </row>
    <row r="7807">
      <c r="A7807">
        <v>19764</v>
      </c>
      <c r="B7807" t="str">
        <v>2020-03-02</v>
      </c>
      <c r="C7807" t="str">
        <v>Afternoon</v>
      </c>
      <c r="D7807">
        <v>13</v>
      </c>
      <c r="E7807" t="str">
        <f>IF(MOD(D7807,2)=0,"EVEN","ODD")</f>
        <v>ODD</v>
      </c>
      <c r="F7807" t="str">
        <f>IF(D7807&lt;=18,"LOW (1-18)","HIGH (19-36)")</f>
        <v>LOW (1-18)</v>
      </c>
      <c r="G7807">
        <f>INT((D7807-1)/6)+1</f>
        <v>3</v>
      </c>
      <c r="H7807">
        <f>MOD(D7807-1,6)+1</f>
        <v>1</v>
      </c>
      <c r="I7807">
        <f>37-D7807</f>
        <v>24</v>
      </c>
      <c r="J7807">
        <f>ABS(D7807-D7808)</f>
        <v>9</v>
      </c>
      <c r="K7807">
        <f>AVERAGE(D7807:D7811)</f>
        <v>13</v>
      </c>
      <c r="L7807">
        <f>AVERAGE(D7807:D7826)</f>
        <v>13</v>
      </c>
      <c r="M7807">
        <f>K7807-L7807</f>
        <v>0</v>
      </c>
      <c r="N7807" t="str">
        <f>IF(K7807&gt;L7807,"HIGH ZONE BIAS",IF(K7807&lt;L7807,"LOW ZONE BIAS","EQUILIBRIUM"))</f>
        <v>EQUILIBRIUM</v>
      </c>
    </row>
    <row r="7808">
      <c r="A7808">
        <v>19763</v>
      </c>
      <c r="B7808" t="str">
        <v>2020-03-02</v>
      </c>
      <c r="C7808" t="str">
        <v>Midday</v>
      </c>
      <c r="D7808">
        <v>22</v>
      </c>
      <c r="E7808" t="str">
        <f>IF(MOD(D7808,2)=0,"EVEN","ODD")</f>
        <v>EVEN</v>
      </c>
      <c r="F7808" t="str">
        <f>IF(D7808&lt;=18,"LOW (1-18)","HIGH (19-36)")</f>
        <v>HIGH (19-36)</v>
      </c>
      <c r="G7808">
        <f>INT((D7808-1)/6)+1</f>
        <v>4</v>
      </c>
      <c r="H7808">
        <f>MOD(D7808-1,6)+1</f>
        <v>4</v>
      </c>
      <c r="I7808">
        <f>37-D7808</f>
        <v>15</v>
      </c>
      <c r="J7808">
        <f>ABS(D7808-D7809)</f>
        <v>14</v>
      </c>
      <c r="K7808">
        <f>AVERAGE(D7808:D7812)</f>
        <v>22</v>
      </c>
      <c r="L7808">
        <f>AVERAGE(D7808:D7827)</f>
        <v>22</v>
      </c>
      <c r="M7808">
        <f>K7808-L7808</f>
        <v>0</v>
      </c>
      <c r="N7808" t="str">
        <f>IF(K7808&gt;L7808,"HIGH ZONE BIAS",IF(K7808&lt;L7808,"LOW ZONE BIAS","EQUILIBRIUM"))</f>
        <v>EQUILIBRIUM</v>
      </c>
    </row>
    <row r="7809">
      <c r="A7809">
        <v>19762</v>
      </c>
      <c r="B7809" t="str">
        <v>2020-03-02</v>
      </c>
      <c r="C7809" t="str">
        <v>Morning</v>
      </c>
      <c r="D7809">
        <v>36</v>
      </c>
      <c r="E7809" t="str">
        <f>IF(MOD(D7809,2)=0,"EVEN","ODD")</f>
        <v>EVEN</v>
      </c>
      <c r="F7809" t="str">
        <f>IF(D7809&lt;=18,"LOW (1-18)","HIGH (19-36)")</f>
        <v>HIGH (19-36)</v>
      </c>
      <c r="G7809">
        <f>INT((D7809-1)/6)+1</f>
        <v>6</v>
      </c>
      <c r="H7809">
        <f>MOD(D7809-1,6)+1</f>
        <v>6</v>
      </c>
      <c r="I7809">
        <f>37-D7809</f>
        <v>1</v>
      </c>
      <c r="J7809">
        <f>ABS(D7809-D7810)</f>
        <v>2</v>
      </c>
      <c r="K7809">
        <f>AVERAGE(D7809:D7813)</f>
        <v>36</v>
      </c>
      <c r="L7809">
        <f>AVERAGE(D7809:D7828)</f>
        <v>36</v>
      </c>
      <c r="M7809">
        <f>K7809-L7809</f>
        <v>0</v>
      </c>
      <c r="N7809" t="str">
        <f>IF(K7809&gt;L7809,"HIGH ZONE BIAS",IF(K7809&lt;L7809,"LOW ZONE BIAS","EQUILIBRIUM"))</f>
        <v>EQUILIBRIUM</v>
      </c>
    </row>
    <row r="7810">
      <c r="A7810">
        <v>19761</v>
      </c>
      <c r="B7810" t="str">
        <v>2020-02-29</v>
      </c>
      <c r="C7810" t="str">
        <v>Evening</v>
      </c>
      <c r="D7810">
        <v>34</v>
      </c>
      <c r="E7810" t="str">
        <f>IF(MOD(D7810,2)=0,"EVEN","ODD")</f>
        <v>EVEN</v>
      </c>
      <c r="F7810" t="str">
        <f>IF(D7810&lt;=18,"LOW (1-18)","HIGH (19-36)")</f>
        <v>HIGH (19-36)</v>
      </c>
      <c r="G7810">
        <f>INT((D7810-1)/6)+1</f>
        <v>6</v>
      </c>
      <c r="H7810">
        <f>MOD(D7810-1,6)+1</f>
        <v>4</v>
      </c>
      <c r="I7810">
        <f>37-D7810</f>
        <v>3</v>
      </c>
      <c r="J7810">
        <f>ABS(D7810-D7811)</f>
        <v>9</v>
      </c>
      <c r="K7810">
        <f>AVERAGE(D7810:D7814)</f>
        <v>34</v>
      </c>
      <c r="L7810">
        <f>AVERAGE(D7810:D7829)</f>
        <v>34</v>
      </c>
      <c r="M7810">
        <f>K7810-L7810</f>
        <v>0</v>
      </c>
      <c r="N7810" t="str">
        <f>IF(K7810&gt;L7810,"HIGH ZONE BIAS",IF(K7810&lt;L7810,"LOW ZONE BIAS","EQUILIBRIUM"))</f>
        <v>EQUILIBRIUM</v>
      </c>
    </row>
    <row r="7811">
      <c r="A7811">
        <v>19760</v>
      </c>
      <c r="B7811" t="str">
        <v>2020-02-29</v>
      </c>
      <c r="C7811" t="str">
        <v>Afternoon</v>
      </c>
      <c r="D7811">
        <v>25</v>
      </c>
      <c r="E7811" t="str">
        <f>IF(MOD(D7811,2)=0,"EVEN","ODD")</f>
        <v>ODD</v>
      </c>
      <c r="F7811" t="str">
        <f>IF(D7811&lt;=18,"LOW (1-18)","HIGH (19-36)")</f>
        <v>HIGH (19-36)</v>
      </c>
      <c r="G7811">
        <f>INT((D7811-1)/6)+1</f>
        <v>5</v>
      </c>
      <c r="H7811">
        <f>MOD(D7811-1,6)+1</f>
        <v>1</v>
      </c>
      <c r="I7811">
        <f>37-D7811</f>
        <v>12</v>
      </c>
      <c r="J7811">
        <f>ABS(D7811-D7812)</f>
        <v>6</v>
      </c>
      <c r="K7811">
        <f>AVERAGE(D7811:D7815)</f>
        <v>25</v>
      </c>
      <c r="L7811">
        <f>AVERAGE(D7811:D7830)</f>
        <v>25</v>
      </c>
      <c r="M7811">
        <f>K7811-L7811</f>
        <v>0</v>
      </c>
      <c r="N7811" t="str">
        <f>IF(K7811&gt;L7811,"HIGH ZONE BIAS",IF(K7811&lt;L7811,"LOW ZONE BIAS","EQUILIBRIUM"))</f>
        <v>EQUILIBRIUM</v>
      </c>
    </row>
    <row r="7812">
      <c r="A7812">
        <v>19759</v>
      </c>
      <c r="B7812" t="str">
        <v>2020-02-29</v>
      </c>
      <c r="C7812" t="str">
        <v>Midday</v>
      </c>
      <c r="D7812">
        <v>31</v>
      </c>
      <c r="E7812" t="str">
        <f>IF(MOD(D7812,2)=0,"EVEN","ODD")</f>
        <v>ODD</v>
      </c>
      <c r="F7812" t="str">
        <f>IF(D7812&lt;=18,"LOW (1-18)","HIGH (19-36)")</f>
        <v>HIGH (19-36)</v>
      </c>
      <c r="G7812">
        <f>INT((D7812-1)/6)+1</f>
        <v>6</v>
      </c>
      <c r="H7812">
        <f>MOD(D7812-1,6)+1</f>
        <v>1</v>
      </c>
      <c r="I7812">
        <f>37-D7812</f>
        <v>6</v>
      </c>
      <c r="J7812">
        <f>ABS(D7812-D7813)</f>
        <v>17</v>
      </c>
      <c r="K7812">
        <f>AVERAGE(D7812:D7816)</f>
        <v>31</v>
      </c>
      <c r="L7812">
        <f>AVERAGE(D7812:D7831)</f>
        <v>31</v>
      </c>
      <c r="M7812">
        <f>K7812-L7812</f>
        <v>0</v>
      </c>
      <c r="N7812" t="str">
        <f>IF(K7812&gt;L7812,"HIGH ZONE BIAS",IF(K7812&lt;L7812,"LOW ZONE BIAS","EQUILIBRIUM"))</f>
        <v>EQUILIBRIUM</v>
      </c>
    </row>
    <row r="7813">
      <c r="A7813">
        <v>19758</v>
      </c>
      <c r="B7813" t="str">
        <v>2020-02-29</v>
      </c>
      <c r="C7813" t="str">
        <v>Morning</v>
      </c>
      <c r="D7813">
        <v>14</v>
      </c>
      <c r="E7813" t="str">
        <f>IF(MOD(D7813,2)=0,"EVEN","ODD")</f>
        <v>EVEN</v>
      </c>
      <c r="F7813" t="str">
        <f>IF(D7813&lt;=18,"LOW (1-18)","HIGH (19-36)")</f>
        <v>LOW (1-18)</v>
      </c>
      <c r="G7813">
        <f>INT((D7813-1)/6)+1</f>
        <v>3</v>
      </c>
      <c r="H7813">
        <f>MOD(D7813-1,6)+1</f>
        <v>2</v>
      </c>
      <c r="I7813">
        <f>37-D7813</f>
        <v>23</v>
      </c>
      <c r="J7813">
        <f>ABS(D7813-D7814)</f>
        <v>11</v>
      </c>
      <c r="K7813">
        <f>AVERAGE(D7813:D7817)</f>
        <v>14</v>
      </c>
      <c r="L7813">
        <f>AVERAGE(D7813:D7832)</f>
        <v>14</v>
      </c>
      <c r="M7813">
        <f>K7813-L7813</f>
        <v>0</v>
      </c>
      <c r="N7813" t="str">
        <f>IF(K7813&gt;L7813,"HIGH ZONE BIAS",IF(K7813&lt;L7813,"LOW ZONE BIAS","EQUILIBRIUM"))</f>
        <v>EQUILIBRIUM</v>
      </c>
    </row>
    <row r="7814">
      <c r="A7814">
        <v>19757</v>
      </c>
      <c r="B7814" t="str">
        <v>2020-02-28</v>
      </c>
      <c r="C7814" t="str">
        <v>Evening</v>
      </c>
      <c r="D7814">
        <v>25</v>
      </c>
      <c r="E7814" t="str">
        <f>IF(MOD(D7814,2)=0,"EVEN","ODD")</f>
        <v>ODD</v>
      </c>
      <c r="F7814" t="str">
        <f>IF(D7814&lt;=18,"LOW (1-18)","HIGH (19-36)")</f>
        <v>HIGH (19-36)</v>
      </c>
      <c r="G7814">
        <f>INT((D7814-1)/6)+1</f>
        <v>5</v>
      </c>
      <c r="H7814">
        <f>MOD(D7814-1,6)+1</f>
        <v>1</v>
      </c>
      <c r="I7814">
        <f>37-D7814</f>
        <v>12</v>
      </c>
      <c r="J7814">
        <f>ABS(D7814-D7815)</f>
        <v>16</v>
      </c>
      <c r="K7814">
        <f>AVERAGE(D7814:D7818)</f>
        <v>25</v>
      </c>
      <c r="L7814">
        <f>AVERAGE(D7814:D7833)</f>
        <v>25</v>
      </c>
      <c r="M7814">
        <f>K7814-L7814</f>
        <v>0</v>
      </c>
      <c r="N7814" t="str">
        <f>IF(K7814&gt;L7814,"HIGH ZONE BIAS",IF(K7814&lt;L7814,"LOW ZONE BIAS","EQUILIBRIUM"))</f>
        <v>EQUILIBRIUM</v>
      </c>
    </row>
    <row r="7815">
      <c r="A7815">
        <v>19756</v>
      </c>
      <c r="B7815" t="str">
        <v>2020-02-28</v>
      </c>
      <c r="C7815" t="str">
        <v>Afternoon</v>
      </c>
      <c r="D7815">
        <v>9</v>
      </c>
      <c r="E7815" t="str">
        <f>IF(MOD(D7815,2)=0,"EVEN","ODD")</f>
        <v>ODD</v>
      </c>
      <c r="F7815" t="str">
        <f>IF(D7815&lt;=18,"LOW (1-18)","HIGH (19-36)")</f>
        <v>LOW (1-18)</v>
      </c>
      <c r="G7815">
        <f>INT((D7815-1)/6)+1</f>
        <v>2</v>
      </c>
      <c r="H7815">
        <f>MOD(D7815-1,6)+1</f>
        <v>3</v>
      </c>
      <c r="I7815">
        <f>37-D7815</f>
        <v>28</v>
      </c>
      <c r="J7815">
        <f>ABS(D7815-D7816)</f>
        <v>21</v>
      </c>
      <c r="K7815">
        <f>AVERAGE(D7815:D7819)</f>
        <v>9</v>
      </c>
      <c r="L7815">
        <f>AVERAGE(D7815:D7834)</f>
        <v>9</v>
      </c>
      <c r="M7815">
        <f>K7815-L7815</f>
        <v>0</v>
      </c>
      <c r="N7815" t="str">
        <f>IF(K7815&gt;L7815,"HIGH ZONE BIAS",IF(K7815&lt;L7815,"LOW ZONE BIAS","EQUILIBRIUM"))</f>
        <v>EQUILIBRIUM</v>
      </c>
    </row>
    <row r="7816">
      <c r="A7816">
        <v>19755</v>
      </c>
      <c r="B7816" t="str">
        <v>2020-02-28</v>
      </c>
      <c r="C7816" t="str">
        <v>Midday</v>
      </c>
      <c r="D7816">
        <v>30</v>
      </c>
      <c r="E7816" t="str">
        <f>IF(MOD(D7816,2)=0,"EVEN","ODD")</f>
        <v>EVEN</v>
      </c>
      <c r="F7816" t="str">
        <f>IF(D7816&lt;=18,"LOW (1-18)","HIGH (19-36)")</f>
        <v>HIGH (19-36)</v>
      </c>
      <c r="G7816">
        <f>INT((D7816-1)/6)+1</f>
        <v>5</v>
      </c>
      <c r="H7816">
        <f>MOD(D7816-1,6)+1</f>
        <v>6</v>
      </c>
      <c r="I7816">
        <f>37-D7816</f>
        <v>7</v>
      </c>
      <c r="J7816">
        <f>ABS(D7816-D7817)</f>
        <v>12</v>
      </c>
      <c r="K7816">
        <f>AVERAGE(D7816:D7820)</f>
        <v>30</v>
      </c>
      <c r="L7816">
        <f>AVERAGE(D7816:D7835)</f>
        <v>30</v>
      </c>
      <c r="M7816">
        <f>K7816-L7816</f>
        <v>0</v>
      </c>
      <c r="N7816" t="str">
        <f>IF(K7816&gt;L7816,"HIGH ZONE BIAS",IF(K7816&lt;L7816,"LOW ZONE BIAS","EQUILIBRIUM"))</f>
        <v>EQUILIBRIUM</v>
      </c>
    </row>
    <row r="7817">
      <c r="A7817">
        <v>19754</v>
      </c>
      <c r="B7817" t="str">
        <v>2020-02-28</v>
      </c>
      <c r="C7817" t="str">
        <v>Morning</v>
      </c>
      <c r="D7817">
        <v>18</v>
      </c>
      <c r="E7817" t="str">
        <f>IF(MOD(D7817,2)=0,"EVEN","ODD")</f>
        <v>EVEN</v>
      </c>
      <c r="F7817" t="str">
        <f>IF(D7817&lt;=18,"LOW (1-18)","HIGH (19-36)")</f>
        <v>LOW (1-18)</v>
      </c>
      <c r="G7817">
        <f>INT((D7817-1)/6)+1</f>
        <v>3</v>
      </c>
      <c r="H7817">
        <f>MOD(D7817-1,6)+1</f>
        <v>6</v>
      </c>
      <c r="I7817">
        <f>37-D7817</f>
        <v>19</v>
      </c>
      <c r="J7817">
        <f>ABS(D7817-D7818)</f>
        <v>15</v>
      </c>
      <c r="K7817">
        <f>AVERAGE(D7817:D7821)</f>
        <v>18</v>
      </c>
      <c r="L7817">
        <f>AVERAGE(D7817:D7836)</f>
        <v>18</v>
      </c>
      <c r="M7817">
        <f>K7817-L7817</f>
        <v>0</v>
      </c>
      <c r="N7817" t="str">
        <f>IF(K7817&gt;L7817,"HIGH ZONE BIAS",IF(K7817&lt;L7817,"LOW ZONE BIAS","EQUILIBRIUM"))</f>
        <v>EQUILIBRIUM</v>
      </c>
    </row>
    <row r="7818">
      <c r="A7818">
        <v>19753</v>
      </c>
      <c r="B7818" t="str">
        <v>2020-02-27</v>
      </c>
      <c r="C7818" t="str">
        <v>Evening</v>
      </c>
      <c r="D7818">
        <v>3</v>
      </c>
      <c r="E7818" t="str">
        <f>IF(MOD(D7818,2)=0,"EVEN","ODD")</f>
        <v>ODD</v>
      </c>
      <c r="F7818" t="str">
        <f>IF(D7818&lt;=18,"LOW (1-18)","HIGH (19-36)")</f>
        <v>LOW (1-18)</v>
      </c>
      <c r="G7818">
        <f>INT((D7818-1)/6)+1</f>
        <v>1</v>
      </c>
      <c r="H7818">
        <f>MOD(D7818-1,6)+1</f>
        <v>3</v>
      </c>
      <c r="I7818">
        <f>37-D7818</f>
        <v>34</v>
      </c>
      <c r="J7818">
        <f>ABS(D7818-D7819)</f>
        <v>24</v>
      </c>
      <c r="K7818">
        <f>AVERAGE(D7818:D7822)</f>
        <v>3</v>
      </c>
      <c r="L7818">
        <f>AVERAGE(D7818:D7837)</f>
        <v>3</v>
      </c>
      <c r="M7818">
        <f>K7818-L7818</f>
        <v>0</v>
      </c>
      <c r="N7818" t="str">
        <f>IF(K7818&gt;L7818,"HIGH ZONE BIAS",IF(K7818&lt;L7818,"LOW ZONE BIAS","EQUILIBRIUM"))</f>
        <v>EQUILIBRIUM</v>
      </c>
    </row>
    <row r="7819">
      <c r="A7819">
        <v>19752</v>
      </c>
      <c r="B7819" t="str">
        <v>2020-02-27</v>
      </c>
      <c r="C7819" t="str">
        <v>Afternoon</v>
      </c>
      <c r="D7819">
        <v>27</v>
      </c>
      <c r="E7819" t="str">
        <f>IF(MOD(D7819,2)=0,"EVEN","ODD")</f>
        <v>ODD</v>
      </c>
      <c r="F7819" t="str">
        <f>IF(D7819&lt;=18,"LOW (1-18)","HIGH (19-36)")</f>
        <v>HIGH (19-36)</v>
      </c>
      <c r="G7819">
        <f>INT((D7819-1)/6)+1</f>
        <v>5</v>
      </c>
      <c r="H7819">
        <f>MOD(D7819-1,6)+1</f>
        <v>3</v>
      </c>
      <c r="I7819">
        <f>37-D7819</f>
        <v>10</v>
      </c>
      <c r="J7819">
        <f>ABS(D7819-D7820)</f>
        <v>4</v>
      </c>
      <c r="K7819">
        <f>AVERAGE(D7819:D7823)</f>
        <v>27</v>
      </c>
      <c r="L7819">
        <f>AVERAGE(D7819:D7838)</f>
        <v>27</v>
      </c>
      <c r="M7819">
        <f>K7819-L7819</f>
        <v>0</v>
      </c>
      <c r="N7819" t="str">
        <f>IF(K7819&gt;L7819,"HIGH ZONE BIAS",IF(K7819&lt;L7819,"LOW ZONE BIAS","EQUILIBRIUM"))</f>
        <v>EQUILIBRIUM</v>
      </c>
    </row>
    <row r="7820">
      <c r="A7820">
        <v>19751</v>
      </c>
      <c r="B7820" t="str">
        <v>2020-02-27</v>
      </c>
      <c r="C7820" t="str">
        <v>Midday</v>
      </c>
      <c r="D7820">
        <v>23</v>
      </c>
      <c r="E7820" t="str">
        <f>IF(MOD(D7820,2)=0,"EVEN","ODD")</f>
        <v>ODD</v>
      </c>
      <c r="F7820" t="str">
        <f>IF(D7820&lt;=18,"LOW (1-18)","HIGH (19-36)")</f>
        <v>HIGH (19-36)</v>
      </c>
      <c r="G7820">
        <f>INT((D7820-1)/6)+1</f>
        <v>4</v>
      </c>
      <c r="H7820">
        <f>MOD(D7820-1,6)+1</f>
        <v>5</v>
      </c>
      <c r="I7820">
        <f>37-D7820</f>
        <v>14</v>
      </c>
      <c r="J7820">
        <f>ABS(D7820-D7821)</f>
        <v>4</v>
      </c>
      <c r="K7820">
        <f>AVERAGE(D7820:D7824)</f>
        <v>23</v>
      </c>
      <c r="L7820">
        <f>AVERAGE(D7820:D7839)</f>
        <v>23</v>
      </c>
      <c r="M7820">
        <f>K7820-L7820</f>
        <v>0</v>
      </c>
      <c r="N7820" t="str">
        <f>IF(K7820&gt;L7820,"HIGH ZONE BIAS",IF(K7820&lt;L7820,"LOW ZONE BIAS","EQUILIBRIUM"))</f>
        <v>EQUILIBRIUM</v>
      </c>
    </row>
    <row r="7821">
      <c r="A7821">
        <v>19750</v>
      </c>
      <c r="B7821" t="str">
        <v>2020-02-27</v>
      </c>
      <c r="C7821" t="str">
        <v>Morning</v>
      </c>
      <c r="D7821">
        <v>19</v>
      </c>
      <c r="E7821" t="str">
        <f>IF(MOD(D7821,2)=0,"EVEN","ODD")</f>
        <v>ODD</v>
      </c>
      <c r="F7821" t="str">
        <f>IF(D7821&lt;=18,"LOW (1-18)","HIGH (19-36)")</f>
        <v>HIGH (19-36)</v>
      </c>
      <c r="G7821">
        <f>INT((D7821-1)/6)+1</f>
        <v>4</v>
      </c>
      <c r="H7821">
        <f>MOD(D7821-1,6)+1</f>
        <v>1</v>
      </c>
      <c r="I7821">
        <f>37-D7821</f>
        <v>18</v>
      </c>
      <c r="J7821">
        <f>ABS(D7821-D7822)</f>
        <v>14</v>
      </c>
      <c r="K7821">
        <f>AVERAGE(D7821:D7825)</f>
        <v>19</v>
      </c>
      <c r="L7821">
        <f>AVERAGE(D7821:D7840)</f>
        <v>19</v>
      </c>
      <c r="M7821">
        <f>K7821-L7821</f>
        <v>0</v>
      </c>
      <c r="N7821" t="str">
        <f>IF(K7821&gt;L7821,"HIGH ZONE BIAS",IF(K7821&lt;L7821,"LOW ZONE BIAS","EQUILIBRIUM"))</f>
        <v>EQUILIBRIUM</v>
      </c>
    </row>
    <row r="7822">
      <c r="A7822">
        <v>19749</v>
      </c>
      <c r="B7822" t="str">
        <v>2020-02-26</v>
      </c>
      <c r="C7822" t="str">
        <v>Evening</v>
      </c>
      <c r="D7822">
        <v>33</v>
      </c>
      <c r="E7822" t="str">
        <f>IF(MOD(D7822,2)=0,"EVEN","ODD")</f>
        <v>ODD</v>
      </c>
      <c r="F7822" t="str">
        <f>IF(D7822&lt;=18,"LOW (1-18)","HIGH (19-36)")</f>
        <v>HIGH (19-36)</v>
      </c>
      <c r="G7822">
        <f>INT((D7822-1)/6)+1</f>
        <v>6</v>
      </c>
      <c r="H7822">
        <f>MOD(D7822-1,6)+1</f>
        <v>3</v>
      </c>
      <c r="I7822">
        <f>37-D7822</f>
        <v>4</v>
      </c>
      <c r="J7822">
        <f>ABS(D7822-D7823)</f>
        <v>5</v>
      </c>
      <c r="K7822">
        <f>AVERAGE(D7822:D7826)</f>
        <v>33</v>
      </c>
      <c r="L7822">
        <f>AVERAGE(D7822:D7841)</f>
        <v>33</v>
      </c>
      <c r="M7822">
        <f>K7822-L7822</f>
        <v>0</v>
      </c>
      <c r="N7822" t="str">
        <f>IF(K7822&gt;L7822,"HIGH ZONE BIAS",IF(K7822&lt;L7822,"LOW ZONE BIAS","EQUILIBRIUM"))</f>
        <v>EQUILIBRIUM</v>
      </c>
    </row>
    <row r="7823">
      <c r="A7823">
        <v>19748</v>
      </c>
      <c r="B7823" t="str">
        <v>2020-02-26</v>
      </c>
      <c r="C7823" t="str">
        <v>Afternoon</v>
      </c>
      <c r="D7823">
        <v>28</v>
      </c>
      <c r="E7823" t="str">
        <f>IF(MOD(D7823,2)=0,"EVEN","ODD")</f>
        <v>EVEN</v>
      </c>
      <c r="F7823" t="str">
        <f>IF(D7823&lt;=18,"LOW (1-18)","HIGH (19-36)")</f>
        <v>HIGH (19-36)</v>
      </c>
      <c r="G7823">
        <f>INT((D7823-1)/6)+1</f>
        <v>5</v>
      </c>
      <c r="H7823">
        <f>MOD(D7823-1,6)+1</f>
        <v>4</v>
      </c>
      <c r="I7823">
        <f>37-D7823</f>
        <v>9</v>
      </c>
      <c r="J7823">
        <f>ABS(D7823-D7824)</f>
        <v>6</v>
      </c>
      <c r="K7823">
        <f>AVERAGE(D7823:D7827)</f>
        <v>28</v>
      </c>
      <c r="L7823">
        <f>AVERAGE(D7823:D7842)</f>
        <v>28</v>
      </c>
      <c r="M7823">
        <f>K7823-L7823</f>
        <v>0</v>
      </c>
      <c r="N7823" t="str">
        <f>IF(K7823&gt;L7823,"HIGH ZONE BIAS",IF(K7823&lt;L7823,"LOW ZONE BIAS","EQUILIBRIUM"))</f>
        <v>EQUILIBRIUM</v>
      </c>
    </row>
    <row r="7824">
      <c r="A7824">
        <v>19747</v>
      </c>
      <c r="B7824" t="str">
        <v>2020-02-26</v>
      </c>
      <c r="C7824" t="str">
        <v>Midday</v>
      </c>
      <c r="D7824">
        <v>22</v>
      </c>
      <c r="E7824" t="str">
        <f>IF(MOD(D7824,2)=0,"EVEN","ODD")</f>
        <v>EVEN</v>
      </c>
      <c r="F7824" t="str">
        <f>IF(D7824&lt;=18,"LOW (1-18)","HIGH (19-36)")</f>
        <v>HIGH (19-36)</v>
      </c>
      <c r="G7824">
        <f>INT((D7824-1)/6)+1</f>
        <v>4</v>
      </c>
      <c r="H7824">
        <f>MOD(D7824-1,6)+1</f>
        <v>4</v>
      </c>
      <c r="I7824">
        <f>37-D7824</f>
        <v>15</v>
      </c>
      <c r="J7824">
        <f>ABS(D7824-D7825)</f>
        <v>6</v>
      </c>
      <c r="K7824">
        <f>AVERAGE(D7824:D7828)</f>
        <v>22</v>
      </c>
      <c r="L7824">
        <f>AVERAGE(D7824:D7843)</f>
        <v>22</v>
      </c>
      <c r="M7824">
        <f>K7824-L7824</f>
        <v>0</v>
      </c>
      <c r="N7824" t="str">
        <f>IF(K7824&gt;L7824,"HIGH ZONE BIAS",IF(K7824&lt;L7824,"LOW ZONE BIAS","EQUILIBRIUM"))</f>
        <v>EQUILIBRIUM</v>
      </c>
    </row>
    <row r="7825">
      <c r="A7825">
        <v>19746</v>
      </c>
      <c r="B7825" t="str">
        <v>2020-02-26</v>
      </c>
      <c r="C7825" t="str">
        <v>Morning</v>
      </c>
      <c r="D7825">
        <v>16</v>
      </c>
      <c r="E7825" t="str">
        <f>IF(MOD(D7825,2)=0,"EVEN","ODD")</f>
        <v>EVEN</v>
      </c>
      <c r="F7825" t="str">
        <f>IF(D7825&lt;=18,"LOW (1-18)","HIGH (19-36)")</f>
        <v>LOW (1-18)</v>
      </c>
      <c r="G7825">
        <f>INT((D7825-1)/6)+1</f>
        <v>3</v>
      </c>
      <c r="H7825">
        <f>MOD(D7825-1,6)+1</f>
        <v>4</v>
      </c>
      <c r="I7825">
        <f>37-D7825</f>
        <v>21</v>
      </c>
      <c r="J7825">
        <f>ABS(D7825-D7826)</f>
        <v>5</v>
      </c>
      <c r="K7825">
        <f>AVERAGE(D7825:D7829)</f>
        <v>16</v>
      </c>
      <c r="L7825">
        <f>AVERAGE(D7825:D7844)</f>
        <v>16</v>
      </c>
      <c r="M7825">
        <f>K7825-L7825</f>
        <v>0</v>
      </c>
      <c r="N7825" t="str">
        <f>IF(K7825&gt;L7825,"HIGH ZONE BIAS",IF(K7825&lt;L7825,"LOW ZONE BIAS","EQUILIBRIUM"))</f>
        <v>EQUILIBRIUM</v>
      </c>
    </row>
    <row r="7826">
      <c r="A7826">
        <v>19745</v>
      </c>
      <c r="B7826" t="str">
        <v>2020-02-25</v>
      </c>
      <c r="C7826" t="str">
        <v>Evening</v>
      </c>
      <c r="D7826">
        <v>11</v>
      </c>
      <c r="E7826" t="str">
        <f>IF(MOD(D7826,2)=0,"EVEN","ODD")</f>
        <v>ODD</v>
      </c>
      <c r="F7826" t="str">
        <f>IF(D7826&lt;=18,"LOW (1-18)","HIGH (19-36)")</f>
        <v>LOW (1-18)</v>
      </c>
      <c r="G7826">
        <f>INT((D7826-1)/6)+1</f>
        <v>2</v>
      </c>
      <c r="H7826">
        <f>MOD(D7826-1,6)+1</f>
        <v>5</v>
      </c>
      <c r="I7826">
        <f>37-D7826</f>
        <v>26</v>
      </c>
      <c r="J7826">
        <f>ABS(D7826-D7827)</f>
        <v>10</v>
      </c>
      <c r="K7826">
        <f>AVERAGE(D7826:D7830)</f>
        <v>11</v>
      </c>
      <c r="L7826">
        <f>AVERAGE(D7826:D7845)</f>
        <v>11</v>
      </c>
      <c r="M7826">
        <f>K7826-L7826</f>
        <v>0</v>
      </c>
      <c r="N7826" t="str">
        <f>IF(K7826&gt;L7826,"HIGH ZONE BIAS",IF(K7826&lt;L7826,"LOW ZONE BIAS","EQUILIBRIUM"))</f>
        <v>EQUILIBRIUM</v>
      </c>
    </row>
    <row r="7827">
      <c r="A7827">
        <v>19744</v>
      </c>
      <c r="B7827" t="str">
        <v>2020-02-25</v>
      </c>
      <c r="C7827" t="str">
        <v>Afternoon</v>
      </c>
      <c r="D7827">
        <v>1</v>
      </c>
      <c r="E7827" t="str">
        <f>IF(MOD(D7827,2)=0,"EVEN","ODD")</f>
        <v>ODD</v>
      </c>
      <c r="F7827" t="str">
        <f>IF(D7827&lt;=18,"LOW (1-18)","HIGH (19-36)")</f>
        <v>LOW (1-18)</v>
      </c>
      <c r="G7827">
        <f>INT((D7827-1)/6)+1</f>
        <v>1</v>
      </c>
      <c r="H7827">
        <f>MOD(D7827-1,6)+1</f>
        <v>1</v>
      </c>
      <c r="I7827">
        <f>37-D7827</f>
        <v>36</v>
      </c>
      <c r="J7827">
        <f>ABS(D7827-D7828)</f>
        <v>1</v>
      </c>
      <c r="K7827">
        <f>AVERAGE(D7827:D7831)</f>
        <v>1</v>
      </c>
      <c r="L7827">
        <f>AVERAGE(D7827:D7846)</f>
        <v>1</v>
      </c>
      <c r="M7827">
        <f>K7827-L7827</f>
        <v>0</v>
      </c>
      <c r="N7827" t="str">
        <f>IF(K7827&gt;L7827,"HIGH ZONE BIAS",IF(K7827&lt;L7827,"LOW ZONE BIAS","EQUILIBRIUM"))</f>
        <v>EQUILIBRIUM</v>
      </c>
    </row>
    <row r="7828">
      <c r="A7828">
        <v>19743</v>
      </c>
      <c r="B7828" t="str">
        <v>2020-02-25</v>
      </c>
      <c r="C7828" t="str">
        <v>Midday</v>
      </c>
      <c r="D7828">
        <v>2</v>
      </c>
      <c r="E7828" t="str">
        <f>IF(MOD(D7828,2)=0,"EVEN","ODD")</f>
        <v>EVEN</v>
      </c>
      <c r="F7828" t="str">
        <f>IF(D7828&lt;=18,"LOW (1-18)","HIGH (19-36)")</f>
        <v>LOW (1-18)</v>
      </c>
      <c r="G7828">
        <f>INT((D7828-1)/6)+1</f>
        <v>1</v>
      </c>
      <c r="H7828">
        <f>MOD(D7828-1,6)+1</f>
        <v>2</v>
      </c>
      <c r="I7828">
        <f>37-D7828</f>
        <v>35</v>
      </c>
      <c r="J7828">
        <f>ABS(D7828-D7829)</f>
        <v>30</v>
      </c>
      <c r="K7828">
        <f>AVERAGE(D7828:D7832)</f>
        <v>2</v>
      </c>
      <c r="L7828">
        <f>AVERAGE(D7828:D7847)</f>
        <v>2</v>
      </c>
      <c r="M7828">
        <f>K7828-L7828</f>
        <v>0</v>
      </c>
      <c r="N7828" t="str">
        <f>IF(K7828&gt;L7828,"HIGH ZONE BIAS",IF(K7828&lt;L7828,"LOW ZONE BIAS","EQUILIBRIUM"))</f>
        <v>EQUILIBRIUM</v>
      </c>
    </row>
    <row r="7829">
      <c r="A7829">
        <v>19742</v>
      </c>
      <c r="B7829" t="str">
        <v>2020-02-25</v>
      </c>
      <c r="C7829" t="str">
        <v>Morning</v>
      </c>
      <c r="D7829">
        <v>32</v>
      </c>
      <c r="E7829" t="str">
        <f>IF(MOD(D7829,2)=0,"EVEN","ODD")</f>
        <v>EVEN</v>
      </c>
      <c r="F7829" t="str">
        <f>IF(D7829&lt;=18,"LOW (1-18)","HIGH (19-36)")</f>
        <v>HIGH (19-36)</v>
      </c>
      <c r="G7829">
        <f>INT((D7829-1)/6)+1</f>
        <v>6</v>
      </c>
      <c r="H7829">
        <f>MOD(D7829-1,6)+1</f>
        <v>2</v>
      </c>
      <c r="I7829">
        <f>37-D7829</f>
        <v>5</v>
      </c>
      <c r="J7829">
        <f>ABS(D7829-D7830)</f>
        <v>25</v>
      </c>
      <c r="K7829">
        <f>AVERAGE(D7829:D7833)</f>
        <v>32</v>
      </c>
      <c r="L7829">
        <f>AVERAGE(D7829:D7848)</f>
        <v>32</v>
      </c>
      <c r="M7829">
        <f>K7829-L7829</f>
        <v>0</v>
      </c>
      <c r="N7829" t="str">
        <f>IF(K7829&gt;L7829,"HIGH ZONE BIAS",IF(K7829&lt;L7829,"LOW ZONE BIAS","EQUILIBRIUM"))</f>
        <v>EQUILIBRIUM</v>
      </c>
    </row>
    <row r="7830">
      <c r="A7830">
        <v>19741</v>
      </c>
      <c r="B7830" t="str">
        <v>2020-02-24</v>
      </c>
      <c r="C7830" t="str">
        <v>Evening</v>
      </c>
      <c r="D7830">
        <v>7</v>
      </c>
      <c r="E7830" t="str">
        <f>IF(MOD(D7830,2)=0,"EVEN","ODD")</f>
        <v>ODD</v>
      </c>
      <c r="F7830" t="str">
        <f>IF(D7830&lt;=18,"LOW (1-18)","HIGH (19-36)")</f>
        <v>LOW (1-18)</v>
      </c>
      <c r="G7830">
        <f>INT((D7830-1)/6)+1</f>
        <v>2</v>
      </c>
      <c r="H7830">
        <f>MOD(D7830-1,6)+1</f>
        <v>1</v>
      </c>
      <c r="I7830">
        <f>37-D7830</f>
        <v>30</v>
      </c>
      <c r="J7830">
        <f>ABS(D7830-D7831)</f>
        <v>16</v>
      </c>
      <c r="K7830">
        <f>AVERAGE(D7830:D7834)</f>
        <v>7</v>
      </c>
      <c r="L7830">
        <f>AVERAGE(D7830:D7849)</f>
        <v>7</v>
      </c>
      <c r="M7830">
        <f>K7830-L7830</f>
        <v>0</v>
      </c>
      <c r="N7830" t="str">
        <f>IF(K7830&gt;L7830,"HIGH ZONE BIAS",IF(K7830&lt;L7830,"LOW ZONE BIAS","EQUILIBRIUM"))</f>
        <v>EQUILIBRIUM</v>
      </c>
    </row>
    <row r="7831">
      <c r="A7831">
        <v>19740</v>
      </c>
      <c r="B7831" t="str">
        <v>2020-02-24</v>
      </c>
      <c r="C7831" t="str">
        <v>Afternoon</v>
      </c>
      <c r="D7831">
        <v>23</v>
      </c>
      <c r="E7831" t="str">
        <f>IF(MOD(D7831,2)=0,"EVEN","ODD")</f>
        <v>ODD</v>
      </c>
      <c r="F7831" t="str">
        <f>IF(D7831&lt;=18,"LOW (1-18)","HIGH (19-36)")</f>
        <v>HIGH (19-36)</v>
      </c>
      <c r="G7831">
        <f>INT((D7831-1)/6)+1</f>
        <v>4</v>
      </c>
      <c r="H7831">
        <f>MOD(D7831-1,6)+1</f>
        <v>5</v>
      </c>
      <c r="I7831">
        <f>37-D7831</f>
        <v>14</v>
      </c>
      <c r="J7831">
        <f>ABS(D7831-D7832)</f>
        <v>7</v>
      </c>
      <c r="K7831">
        <f>AVERAGE(D7831:D7835)</f>
        <v>23</v>
      </c>
      <c r="L7831">
        <f>AVERAGE(D7831:D7850)</f>
        <v>23</v>
      </c>
      <c r="M7831">
        <f>K7831-L7831</f>
        <v>0</v>
      </c>
      <c r="N7831" t="str">
        <f>IF(K7831&gt;L7831,"HIGH ZONE BIAS",IF(K7831&lt;L7831,"LOW ZONE BIAS","EQUILIBRIUM"))</f>
        <v>EQUILIBRIUM</v>
      </c>
    </row>
    <row r="7832">
      <c r="A7832">
        <v>19739</v>
      </c>
      <c r="B7832" t="str">
        <v>2020-02-24</v>
      </c>
      <c r="C7832" t="str">
        <v>Midday</v>
      </c>
      <c r="D7832">
        <v>30</v>
      </c>
      <c r="E7832" t="str">
        <f>IF(MOD(D7832,2)=0,"EVEN","ODD")</f>
        <v>EVEN</v>
      </c>
      <c r="F7832" t="str">
        <f>IF(D7832&lt;=18,"LOW (1-18)","HIGH (19-36)")</f>
        <v>HIGH (19-36)</v>
      </c>
      <c r="G7832">
        <f>INT((D7832-1)/6)+1</f>
        <v>5</v>
      </c>
      <c r="H7832">
        <f>MOD(D7832-1,6)+1</f>
        <v>6</v>
      </c>
      <c r="I7832">
        <f>37-D7832</f>
        <v>7</v>
      </c>
      <c r="J7832">
        <f>ABS(D7832-D7833)</f>
        <v>0</v>
      </c>
      <c r="K7832">
        <f>AVERAGE(D7832:D7836)</f>
        <v>30</v>
      </c>
      <c r="L7832">
        <f>AVERAGE(D7832:D7851)</f>
        <v>30</v>
      </c>
      <c r="M7832">
        <f>K7832-L7832</f>
        <v>0</v>
      </c>
      <c r="N7832" t="str">
        <f>IF(K7832&gt;L7832,"HIGH ZONE BIAS",IF(K7832&lt;L7832,"LOW ZONE BIAS","EQUILIBRIUM"))</f>
        <v>EQUILIBRIUM</v>
      </c>
    </row>
    <row r="7833">
      <c r="A7833">
        <v>19738</v>
      </c>
      <c r="B7833" t="str">
        <v>2020-02-24</v>
      </c>
      <c r="C7833" t="str">
        <v>Morning</v>
      </c>
      <c r="D7833">
        <v>30</v>
      </c>
      <c r="E7833" t="str">
        <f>IF(MOD(D7833,2)=0,"EVEN","ODD")</f>
        <v>EVEN</v>
      </c>
      <c r="F7833" t="str">
        <f>IF(D7833&lt;=18,"LOW (1-18)","HIGH (19-36)")</f>
        <v>HIGH (19-36)</v>
      </c>
      <c r="G7833">
        <f>INT((D7833-1)/6)+1</f>
        <v>5</v>
      </c>
      <c r="H7833">
        <f>MOD(D7833-1,6)+1</f>
        <v>6</v>
      </c>
      <c r="I7833">
        <f>37-D7833</f>
        <v>7</v>
      </c>
      <c r="J7833">
        <f>ABS(D7833-D7834)</f>
        <v>3</v>
      </c>
      <c r="K7833">
        <f>AVERAGE(D7833:D7837)</f>
        <v>30</v>
      </c>
      <c r="L7833">
        <f>AVERAGE(D7833:D7852)</f>
        <v>30</v>
      </c>
      <c r="M7833">
        <f>K7833-L7833</f>
        <v>0</v>
      </c>
      <c r="N7833" t="str">
        <f>IF(K7833&gt;L7833,"HIGH ZONE BIAS",IF(K7833&lt;L7833,"LOW ZONE BIAS","EQUILIBRIUM"))</f>
        <v>EQUILIBRIUM</v>
      </c>
    </row>
    <row r="7834">
      <c r="A7834">
        <v>19737</v>
      </c>
      <c r="B7834" t="str">
        <v>2020-02-22</v>
      </c>
      <c r="C7834" t="str">
        <v>Evening</v>
      </c>
      <c r="D7834">
        <v>27</v>
      </c>
      <c r="E7834" t="str">
        <f>IF(MOD(D7834,2)=0,"EVEN","ODD")</f>
        <v>ODD</v>
      </c>
      <c r="F7834" t="str">
        <f>IF(D7834&lt;=18,"LOW (1-18)","HIGH (19-36)")</f>
        <v>HIGH (19-36)</v>
      </c>
      <c r="G7834">
        <f>INT((D7834-1)/6)+1</f>
        <v>5</v>
      </c>
      <c r="H7834">
        <f>MOD(D7834-1,6)+1</f>
        <v>3</v>
      </c>
      <c r="I7834">
        <f>37-D7834</f>
        <v>10</v>
      </c>
      <c r="J7834">
        <f>ABS(D7834-D7835)</f>
        <v>5</v>
      </c>
      <c r="K7834">
        <f>AVERAGE(D7834:D7838)</f>
        <v>27</v>
      </c>
      <c r="L7834">
        <f>AVERAGE(D7834:D7853)</f>
        <v>27</v>
      </c>
      <c r="M7834">
        <f>K7834-L7834</f>
        <v>0</v>
      </c>
      <c r="N7834" t="str">
        <f>IF(K7834&gt;L7834,"HIGH ZONE BIAS",IF(K7834&lt;L7834,"LOW ZONE BIAS","EQUILIBRIUM"))</f>
        <v>EQUILIBRIUM</v>
      </c>
    </row>
    <row r="7835">
      <c r="A7835">
        <v>19736</v>
      </c>
      <c r="B7835" t="str">
        <v>2020-02-22</v>
      </c>
      <c r="C7835" t="str">
        <v>Afternoon</v>
      </c>
      <c r="D7835">
        <v>22</v>
      </c>
      <c r="E7835" t="str">
        <f>IF(MOD(D7835,2)=0,"EVEN","ODD")</f>
        <v>EVEN</v>
      </c>
      <c r="F7835" t="str">
        <f>IF(D7835&lt;=18,"LOW (1-18)","HIGH (19-36)")</f>
        <v>HIGH (19-36)</v>
      </c>
      <c r="G7835">
        <f>INT((D7835-1)/6)+1</f>
        <v>4</v>
      </c>
      <c r="H7835">
        <f>MOD(D7835-1,6)+1</f>
        <v>4</v>
      </c>
      <c r="I7835">
        <f>37-D7835</f>
        <v>15</v>
      </c>
      <c r="J7835">
        <f>ABS(D7835-D7836)</f>
        <v>14</v>
      </c>
      <c r="K7835">
        <f>AVERAGE(D7835:D7839)</f>
        <v>22</v>
      </c>
      <c r="L7835">
        <f>AVERAGE(D7835:D7854)</f>
        <v>22</v>
      </c>
      <c r="M7835">
        <f>K7835-L7835</f>
        <v>0</v>
      </c>
      <c r="N7835" t="str">
        <f>IF(K7835&gt;L7835,"HIGH ZONE BIAS",IF(K7835&lt;L7835,"LOW ZONE BIAS","EQUILIBRIUM"))</f>
        <v>EQUILIBRIUM</v>
      </c>
    </row>
    <row r="7836">
      <c r="A7836">
        <v>19735</v>
      </c>
      <c r="B7836" t="str">
        <v>2020-02-22</v>
      </c>
      <c r="C7836" t="str">
        <v>Midday</v>
      </c>
      <c r="D7836">
        <v>36</v>
      </c>
      <c r="E7836" t="str">
        <f>IF(MOD(D7836,2)=0,"EVEN","ODD")</f>
        <v>EVEN</v>
      </c>
      <c r="F7836" t="str">
        <f>IF(D7836&lt;=18,"LOW (1-18)","HIGH (19-36)")</f>
        <v>HIGH (19-36)</v>
      </c>
      <c r="G7836">
        <f>INT((D7836-1)/6)+1</f>
        <v>6</v>
      </c>
      <c r="H7836">
        <f>MOD(D7836-1,6)+1</f>
        <v>6</v>
      </c>
      <c r="I7836">
        <f>37-D7836</f>
        <v>1</v>
      </c>
      <c r="J7836">
        <f>ABS(D7836-D7837)</f>
        <v>17</v>
      </c>
      <c r="K7836">
        <f>AVERAGE(D7836:D7840)</f>
        <v>36</v>
      </c>
      <c r="L7836">
        <f>AVERAGE(D7836:D7855)</f>
        <v>36</v>
      </c>
      <c r="M7836">
        <f>K7836-L7836</f>
        <v>0</v>
      </c>
      <c r="N7836" t="str">
        <f>IF(K7836&gt;L7836,"HIGH ZONE BIAS",IF(K7836&lt;L7836,"LOW ZONE BIAS","EQUILIBRIUM"))</f>
        <v>EQUILIBRIUM</v>
      </c>
    </row>
    <row r="7837">
      <c r="A7837">
        <v>19734</v>
      </c>
      <c r="B7837" t="str">
        <v>2020-02-22</v>
      </c>
      <c r="C7837" t="str">
        <v>Morning</v>
      </c>
      <c r="D7837">
        <v>19</v>
      </c>
      <c r="E7837" t="str">
        <f>IF(MOD(D7837,2)=0,"EVEN","ODD")</f>
        <v>ODD</v>
      </c>
      <c r="F7837" t="str">
        <f>IF(D7837&lt;=18,"LOW (1-18)","HIGH (19-36)")</f>
        <v>HIGH (19-36)</v>
      </c>
      <c r="G7837">
        <f>INT((D7837-1)/6)+1</f>
        <v>4</v>
      </c>
      <c r="H7837">
        <f>MOD(D7837-1,6)+1</f>
        <v>1</v>
      </c>
      <c r="I7837">
        <f>37-D7837</f>
        <v>18</v>
      </c>
      <c r="J7837">
        <f>ABS(D7837-D7838)</f>
        <v>3</v>
      </c>
      <c r="K7837">
        <f>AVERAGE(D7837:D7841)</f>
        <v>19</v>
      </c>
      <c r="L7837">
        <f>AVERAGE(D7837:D7856)</f>
        <v>19</v>
      </c>
      <c r="M7837">
        <f>K7837-L7837</f>
        <v>0</v>
      </c>
      <c r="N7837" t="str">
        <f>IF(K7837&gt;L7837,"HIGH ZONE BIAS",IF(K7837&lt;L7837,"LOW ZONE BIAS","EQUILIBRIUM"))</f>
        <v>EQUILIBRIUM</v>
      </c>
    </row>
    <row r="7838">
      <c r="A7838">
        <v>19733</v>
      </c>
      <c r="B7838" t="str">
        <v>2020-02-21</v>
      </c>
      <c r="C7838" t="str">
        <v>Evening</v>
      </c>
      <c r="D7838">
        <v>16</v>
      </c>
      <c r="E7838" t="str">
        <f>IF(MOD(D7838,2)=0,"EVEN","ODD")</f>
        <v>EVEN</v>
      </c>
      <c r="F7838" t="str">
        <f>IF(D7838&lt;=18,"LOW (1-18)","HIGH (19-36)")</f>
        <v>LOW (1-18)</v>
      </c>
      <c r="G7838">
        <f>INT((D7838-1)/6)+1</f>
        <v>3</v>
      </c>
      <c r="H7838">
        <f>MOD(D7838-1,6)+1</f>
        <v>4</v>
      </c>
      <c r="I7838">
        <f>37-D7838</f>
        <v>21</v>
      </c>
      <c r="J7838">
        <f>ABS(D7838-D7839)</f>
        <v>10</v>
      </c>
      <c r="K7838">
        <f>AVERAGE(D7838:D7842)</f>
        <v>16</v>
      </c>
      <c r="L7838">
        <f>AVERAGE(D7838:D7857)</f>
        <v>16</v>
      </c>
      <c r="M7838">
        <f>K7838-L7838</f>
        <v>0</v>
      </c>
      <c r="N7838" t="str">
        <f>IF(K7838&gt;L7838,"HIGH ZONE BIAS",IF(K7838&lt;L7838,"LOW ZONE BIAS","EQUILIBRIUM"))</f>
        <v>EQUILIBRIUM</v>
      </c>
    </row>
    <row r="7839">
      <c r="A7839">
        <v>19732</v>
      </c>
      <c r="B7839" t="str">
        <v>2020-02-21</v>
      </c>
      <c r="C7839" t="str">
        <v>Afternoon</v>
      </c>
      <c r="D7839">
        <v>26</v>
      </c>
      <c r="E7839" t="str">
        <f>IF(MOD(D7839,2)=0,"EVEN","ODD")</f>
        <v>EVEN</v>
      </c>
      <c r="F7839" t="str">
        <f>IF(D7839&lt;=18,"LOW (1-18)","HIGH (19-36)")</f>
        <v>HIGH (19-36)</v>
      </c>
      <c r="G7839">
        <f>INT((D7839-1)/6)+1</f>
        <v>5</v>
      </c>
      <c r="H7839">
        <f>MOD(D7839-1,6)+1</f>
        <v>2</v>
      </c>
      <c r="I7839">
        <f>37-D7839</f>
        <v>11</v>
      </c>
      <c r="J7839">
        <f>ABS(D7839-D7840)</f>
        <v>23</v>
      </c>
      <c r="K7839">
        <f>AVERAGE(D7839:D7843)</f>
        <v>26</v>
      </c>
      <c r="L7839">
        <f>AVERAGE(D7839:D7858)</f>
        <v>26</v>
      </c>
      <c r="M7839">
        <f>K7839-L7839</f>
        <v>0</v>
      </c>
      <c r="N7839" t="str">
        <f>IF(K7839&gt;L7839,"HIGH ZONE BIAS",IF(K7839&lt;L7839,"LOW ZONE BIAS","EQUILIBRIUM"))</f>
        <v>EQUILIBRIUM</v>
      </c>
    </row>
    <row r="7840">
      <c r="A7840">
        <v>19731</v>
      </c>
      <c r="B7840" t="str">
        <v>2020-02-21</v>
      </c>
      <c r="C7840" t="str">
        <v>Midday</v>
      </c>
      <c r="D7840">
        <v>3</v>
      </c>
      <c r="E7840" t="str">
        <f>IF(MOD(D7840,2)=0,"EVEN","ODD")</f>
        <v>ODD</v>
      </c>
      <c r="F7840" t="str">
        <f>IF(D7840&lt;=18,"LOW (1-18)","HIGH (19-36)")</f>
        <v>LOW (1-18)</v>
      </c>
      <c r="G7840">
        <f>INT((D7840-1)/6)+1</f>
        <v>1</v>
      </c>
      <c r="H7840">
        <f>MOD(D7840-1,6)+1</f>
        <v>3</v>
      </c>
      <c r="I7840">
        <f>37-D7840</f>
        <v>34</v>
      </c>
      <c r="J7840">
        <f>ABS(D7840-D7841)</f>
        <v>2</v>
      </c>
      <c r="K7840">
        <f>AVERAGE(D7840:D7844)</f>
        <v>3</v>
      </c>
      <c r="L7840">
        <f>AVERAGE(D7840:D7859)</f>
        <v>3</v>
      </c>
      <c r="M7840">
        <f>K7840-L7840</f>
        <v>0</v>
      </c>
      <c r="N7840" t="str">
        <f>IF(K7840&gt;L7840,"HIGH ZONE BIAS",IF(K7840&lt;L7840,"LOW ZONE BIAS","EQUILIBRIUM"))</f>
        <v>EQUILIBRIUM</v>
      </c>
    </row>
    <row r="7841">
      <c r="A7841">
        <v>19730</v>
      </c>
      <c r="B7841" t="str">
        <v>2020-02-21</v>
      </c>
      <c r="C7841" t="str">
        <v>Morning</v>
      </c>
      <c r="D7841">
        <v>1</v>
      </c>
      <c r="E7841" t="str">
        <f>IF(MOD(D7841,2)=0,"EVEN","ODD")</f>
        <v>ODD</v>
      </c>
      <c r="F7841" t="str">
        <f>IF(D7841&lt;=18,"LOW (1-18)","HIGH (19-36)")</f>
        <v>LOW (1-18)</v>
      </c>
      <c r="G7841">
        <f>INT((D7841-1)/6)+1</f>
        <v>1</v>
      </c>
      <c r="H7841">
        <f>MOD(D7841-1,6)+1</f>
        <v>1</v>
      </c>
      <c r="I7841">
        <f>37-D7841</f>
        <v>36</v>
      </c>
      <c r="J7841">
        <f>ABS(D7841-D7842)</f>
        <v>33</v>
      </c>
      <c r="K7841">
        <f>AVERAGE(D7841:D7845)</f>
        <v>1</v>
      </c>
      <c r="L7841">
        <f>AVERAGE(D7841:D7860)</f>
        <v>1</v>
      </c>
      <c r="M7841">
        <f>K7841-L7841</f>
        <v>0</v>
      </c>
      <c r="N7841" t="str">
        <f>IF(K7841&gt;L7841,"HIGH ZONE BIAS",IF(K7841&lt;L7841,"LOW ZONE BIAS","EQUILIBRIUM"))</f>
        <v>EQUILIBRIUM</v>
      </c>
    </row>
    <row r="7842">
      <c r="A7842">
        <v>19729</v>
      </c>
      <c r="B7842" t="str">
        <v>2020-02-20</v>
      </c>
      <c r="C7842" t="str">
        <v>Evening</v>
      </c>
      <c r="D7842">
        <v>34</v>
      </c>
      <c r="E7842" t="str">
        <f>IF(MOD(D7842,2)=0,"EVEN","ODD")</f>
        <v>EVEN</v>
      </c>
      <c r="F7842" t="str">
        <f>IF(D7842&lt;=18,"LOW (1-18)","HIGH (19-36)")</f>
        <v>HIGH (19-36)</v>
      </c>
      <c r="G7842">
        <f>INT((D7842-1)/6)+1</f>
        <v>6</v>
      </c>
      <c r="H7842">
        <f>MOD(D7842-1,6)+1</f>
        <v>4</v>
      </c>
      <c r="I7842">
        <f>37-D7842</f>
        <v>3</v>
      </c>
      <c r="J7842">
        <f>ABS(D7842-D7843)</f>
        <v>10</v>
      </c>
      <c r="K7842">
        <f>AVERAGE(D7842:D7846)</f>
        <v>34</v>
      </c>
      <c r="L7842">
        <f>AVERAGE(D7842:D7861)</f>
        <v>34</v>
      </c>
      <c r="M7842">
        <f>K7842-L7842</f>
        <v>0</v>
      </c>
      <c r="N7842" t="str">
        <f>IF(K7842&gt;L7842,"HIGH ZONE BIAS",IF(K7842&lt;L7842,"LOW ZONE BIAS","EQUILIBRIUM"))</f>
        <v>EQUILIBRIUM</v>
      </c>
    </row>
    <row r="7843">
      <c r="A7843">
        <v>19728</v>
      </c>
      <c r="B7843" t="str">
        <v>2020-02-20</v>
      </c>
      <c r="C7843" t="str">
        <v>Afternoon</v>
      </c>
      <c r="D7843">
        <v>24</v>
      </c>
      <c r="E7843" t="str">
        <f>IF(MOD(D7843,2)=0,"EVEN","ODD")</f>
        <v>EVEN</v>
      </c>
      <c r="F7843" t="str">
        <f>IF(D7843&lt;=18,"LOW (1-18)","HIGH (19-36)")</f>
        <v>HIGH (19-36)</v>
      </c>
      <c r="G7843">
        <f>INT((D7843-1)/6)+1</f>
        <v>4</v>
      </c>
      <c r="H7843">
        <f>MOD(D7843-1,6)+1</f>
        <v>6</v>
      </c>
      <c r="I7843">
        <f>37-D7843</f>
        <v>13</v>
      </c>
      <c r="J7843">
        <f>ABS(D7843-D7844)</f>
        <v>8</v>
      </c>
      <c r="K7843">
        <f>AVERAGE(D7843:D7847)</f>
        <v>24</v>
      </c>
      <c r="L7843">
        <f>AVERAGE(D7843:D7862)</f>
        <v>24</v>
      </c>
      <c r="M7843">
        <f>K7843-L7843</f>
        <v>0</v>
      </c>
      <c r="N7843" t="str">
        <f>IF(K7843&gt;L7843,"HIGH ZONE BIAS",IF(K7843&lt;L7843,"LOW ZONE BIAS","EQUILIBRIUM"))</f>
        <v>EQUILIBRIUM</v>
      </c>
    </row>
    <row r="7844">
      <c r="A7844">
        <v>19727</v>
      </c>
      <c r="B7844" t="str">
        <v>2020-02-20</v>
      </c>
      <c r="C7844" t="str">
        <v>Midday</v>
      </c>
      <c r="D7844">
        <v>32</v>
      </c>
      <c r="E7844" t="str">
        <f>IF(MOD(D7844,2)=0,"EVEN","ODD")</f>
        <v>EVEN</v>
      </c>
      <c r="F7844" t="str">
        <f>IF(D7844&lt;=18,"LOW (1-18)","HIGH (19-36)")</f>
        <v>HIGH (19-36)</v>
      </c>
      <c r="G7844">
        <f>INT((D7844-1)/6)+1</f>
        <v>6</v>
      </c>
      <c r="H7844">
        <f>MOD(D7844-1,6)+1</f>
        <v>2</v>
      </c>
      <c r="I7844">
        <f>37-D7844</f>
        <v>5</v>
      </c>
      <c r="J7844">
        <f>ABS(D7844-D7845)</f>
        <v>17</v>
      </c>
      <c r="K7844">
        <f>AVERAGE(D7844:D7848)</f>
        <v>32</v>
      </c>
      <c r="L7844">
        <f>AVERAGE(D7844:D7863)</f>
        <v>32</v>
      </c>
      <c r="M7844">
        <f>K7844-L7844</f>
        <v>0</v>
      </c>
      <c r="N7844" t="str">
        <f>IF(K7844&gt;L7844,"HIGH ZONE BIAS",IF(K7844&lt;L7844,"LOW ZONE BIAS","EQUILIBRIUM"))</f>
        <v>EQUILIBRIUM</v>
      </c>
    </row>
    <row r="7845">
      <c r="A7845">
        <v>19726</v>
      </c>
      <c r="B7845" t="str">
        <v>2020-02-20</v>
      </c>
      <c r="C7845" t="str">
        <v>Morning</v>
      </c>
      <c r="D7845">
        <v>15</v>
      </c>
      <c r="E7845" t="str">
        <f>IF(MOD(D7845,2)=0,"EVEN","ODD")</f>
        <v>ODD</v>
      </c>
      <c r="F7845" t="str">
        <f>IF(D7845&lt;=18,"LOW (1-18)","HIGH (19-36)")</f>
        <v>LOW (1-18)</v>
      </c>
      <c r="G7845">
        <f>INT((D7845-1)/6)+1</f>
        <v>3</v>
      </c>
      <c r="H7845">
        <f>MOD(D7845-1,6)+1</f>
        <v>3</v>
      </c>
      <c r="I7845">
        <f>37-D7845</f>
        <v>22</v>
      </c>
      <c r="J7845">
        <f>ABS(D7845-D7846)</f>
        <v>2</v>
      </c>
      <c r="K7845">
        <f>AVERAGE(D7845:D7849)</f>
        <v>15</v>
      </c>
      <c r="L7845">
        <f>AVERAGE(D7845:D7864)</f>
        <v>15</v>
      </c>
      <c r="M7845">
        <f>K7845-L7845</f>
        <v>0</v>
      </c>
      <c r="N7845" t="str">
        <f>IF(K7845&gt;L7845,"HIGH ZONE BIAS",IF(K7845&lt;L7845,"LOW ZONE BIAS","EQUILIBRIUM"))</f>
        <v>EQUILIBRIUM</v>
      </c>
    </row>
    <row r="7846">
      <c r="A7846">
        <v>19725</v>
      </c>
      <c r="B7846" t="str">
        <v>2020-02-19</v>
      </c>
      <c r="C7846" t="str">
        <v>Evening</v>
      </c>
      <c r="D7846">
        <v>13</v>
      </c>
      <c r="E7846" t="str">
        <f>IF(MOD(D7846,2)=0,"EVEN","ODD")</f>
        <v>ODD</v>
      </c>
      <c r="F7846" t="str">
        <f>IF(D7846&lt;=18,"LOW (1-18)","HIGH (19-36)")</f>
        <v>LOW (1-18)</v>
      </c>
      <c r="G7846">
        <f>INT((D7846-1)/6)+1</f>
        <v>3</v>
      </c>
      <c r="H7846">
        <f>MOD(D7846-1,6)+1</f>
        <v>1</v>
      </c>
      <c r="I7846">
        <f>37-D7846</f>
        <v>24</v>
      </c>
      <c r="J7846">
        <f>ABS(D7846-D7847)</f>
        <v>7</v>
      </c>
      <c r="K7846">
        <f>AVERAGE(D7846:D7850)</f>
        <v>13</v>
      </c>
      <c r="L7846">
        <f>AVERAGE(D7846:D7865)</f>
        <v>13</v>
      </c>
      <c r="M7846">
        <f>K7846-L7846</f>
        <v>0</v>
      </c>
      <c r="N7846" t="str">
        <f>IF(K7846&gt;L7846,"HIGH ZONE BIAS",IF(K7846&lt;L7846,"LOW ZONE BIAS","EQUILIBRIUM"))</f>
        <v>EQUILIBRIUM</v>
      </c>
    </row>
    <row r="7847">
      <c r="A7847">
        <v>19724</v>
      </c>
      <c r="B7847" t="str">
        <v>2020-02-19</v>
      </c>
      <c r="C7847" t="str">
        <v>Afternoon</v>
      </c>
      <c r="D7847">
        <v>6</v>
      </c>
      <c r="E7847" t="str">
        <f>IF(MOD(D7847,2)=0,"EVEN","ODD")</f>
        <v>EVEN</v>
      </c>
      <c r="F7847" t="str">
        <f>IF(D7847&lt;=18,"LOW (1-18)","HIGH (19-36)")</f>
        <v>LOW (1-18)</v>
      </c>
      <c r="G7847">
        <f>INT((D7847-1)/6)+1</f>
        <v>1</v>
      </c>
      <c r="H7847">
        <f>MOD(D7847-1,6)+1</f>
        <v>6</v>
      </c>
      <c r="I7847">
        <f>37-D7847</f>
        <v>31</v>
      </c>
      <c r="J7847">
        <f>ABS(D7847-D7848)</f>
        <v>27</v>
      </c>
      <c r="K7847">
        <f>AVERAGE(D7847:D7851)</f>
        <v>6</v>
      </c>
      <c r="L7847">
        <f>AVERAGE(D7847:D7866)</f>
        <v>6</v>
      </c>
      <c r="M7847">
        <f>K7847-L7847</f>
        <v>0</v>
      </c>
      <c r="N7847" t="str">
        <f>IF(K7847&gt;L7847,"HIGH ZONE BIAS",IF(K7847&lt;L7847,"LOW ZONE BIAS","EQUILIBRIUM"))</f>
        <v>EQUILIBRIUM</v>
      </c>
    </row>
    <row r="7848">
      <c r="A7848">
        <v>19723</v>
      </c>
      <c r="B7848" t="str">
        <v>2020-02-19</v>
      </c>
      <c r="C7848" t="str">
        <v>Midday</v>
      </c>
      <c r="D7848">
        <v>33</v>
      </c>
      <c r="E7848" t="str">
        <f>IF(MOD(D7848,2)=0,"EVEN","ODD")</f>
        <v>ODD</v>
      </c>
      <c r="F7848" t="str">
        <f>IF(D7848&lt;=18,"LOW (1-18)","HIGH (19-36)")</f>
        <v>HIGH (19-36)</v>
      </c>
      <c r="G7848">
        <f>INT((D7848-1)/6)+1</f>
        <v>6</v>
      </c>
      <c r="H7848">
        <f>MOD(D7848-1,6)+1</f>
        <v>3</v>
      </c>
      <c r="I7848">
        <f>37-D7848</f>
        <v>4</v>
      </c>
      <c r="J7848">
        <f>ABS(D7848-D7849)</f>
        <v>2</v>
      </c>
      <c r="K7848">
        <f>AVERAGE(D7848:D7852)</f>
        <v>33</v>
      </c>
      <c r="L7848">
        <f>AVERAGE(D7848:D7867)</f>
        <v>33</v>
      </c>
      <c r="M7848">
        <f>K7848-L7848</f>
        <v>0</v>
      </c>
      <c r="N7848" t="str">
        <f>IF(K7848&gt;L7848,"HIGH ZONE BIAS",IF(K7848&lt;L7848,"LOW ZONE BIAS","EQUILIBRIUM"))</f>
        <v>EQUILIBRIUM</v>
      </c>
    </row>
    <row r="7849">
      <c r="A7849">
        <v>19722</v>
      </c>
      <c r="B7849" t="str">
        <v>2020-02-19</v>
      </c>
      <c r="C7849" t="str">
        <v>Morning</v>
      </c>
      <c r="D7849">
        <v>35</v>
      </c>
      <c r="E7849" t="str">
        <f>IF(MOD(D7849,2)=0,"EVEN","ODD")</f>
        <v>ODD</v>
      </c>
      <c r="F7849" t="str">
        <f>IF(D7849&lt;=18,"LOW (1-18)","HIGH (19-36)")</f>
        <v>HIGH (19-36)</v>
      </c>
      <c r="G7849">
        <f>INT((D7849-1)/6)+1</f>
        <v>6</v>
      </c>
      <c r="H7849">
        <f>MOD(D7849-1,6)+1</f>
        <v>5</v>
      </c>
      <c r="I7849">
        <f>37-D7849</f>
        <v>2</v>
      </c>
      <c r="J7849">
        <f>ABS(D7849-D7850)</f>
        <v>10</v>
      </c>
      <c r="K7849">
        <f>AVERAGE(D7849:D7853)</f>
        <v>35</v>
      </c>
      <c r="L7849">
        <f>AVERAGE(D7849:D7868)</f>
        <v>35</v>
      </c>
      <c r="M7849">
        <f>K7849-L7849</f>
        <v>0</v>
      </c>
      <c r="N7849" t="str">
        <f>IF(K7849&gt;L7849,"HIGH ZONE BIAS",IF(K7849&lt;L7849,"LOW ZONE BIAS","EQUILIBRIUM"))</f>
        <v>EQUILIBRIUM</v>
      </c>
    </row>
    <row r="7850">
      <c r="A7850">
        <v>19721</v>
      </c>
      <c r="B7850" t="str">
        <v>2020-02-18</v>
      </c>
      <c r="C7850" t="str">
        <v>Evening</v>
      </c>
      <c r="D7850">
        <v>25</v>
      </c>
      <c r="E7850" t="str">
        <f>IF(MOD(D7850,2)=0,"EVEN","ODD")</f>
        <v>ODD</v>
      </c>
      <c r="F7850" t="str">
        <f>IF(D7850&lt;=18,"LOW (1-18)","HIGH (19-36)")</f>
        <v>HIGH (19-36)</v>
      </c>
      <c r="G7850">
        <f>INT((D7850-1)/6)+1</f>
        <v>5</v>
      </c>
      <c r="H7850">
        <f>MOD(D7850-1,6)+1</f>
        <v>1</v>
      </c>
      <c r="I7850">
        <f>37-D7850</f>
        <v>12</v>
      </c>
      <c r="J7850">
        <f>ABS(D7850-D7851)</f>
        <v>10</v>
      </c>
      <c r="K7850">
        <f>AVERAGE(D7850:D7854)</f>
        <v>25</v>
      </c>
      <c r="L7850">
        <f>AVERAGE(D7850:D7869)</f>
        <v>25</v>
      </c>
      <c r="M7850">
        <f>K7850-L7850</f>
        <v>0</v>
      </c>
      <c r="N7850" t="str">
        <f>IF(K7850&gt;L7850,"HIGH ZONE BIAS",IF(K7850&lt;L7850,"LOW ZONE BIAS","EQUILIBRIUM"))</f>
        <v>EQUILIBRIUM</v>
      </c>
    </row>
    <row r="7851">
      <c r="A7851">
        <v>19720</v>
      </c>
      <c r="B7851" t="str">
        <v>2020-02-18</v>
      </c>
      <c r="C7851" t="str">
        <v>Afternoon</v>
      </c>
      <c r="D7851">
        <v>35</v>
      </c>
      <c r="E7851" t="str">
        <f>IF(MOD(D7851,2)=0,"EVEN","ODD")</f>
        <v>ODD</v>
      </c>
      <c r="F7851" t="str">
        <f>IF(D7851&lt;=18,"LOW (1-18)","HIGH (19-36)")</f>
        <v>HIGH (19-36)</v>
      </c>
      <c r="G7851">
        <f>INT((D7851-1)/6)+1</f>
        <v>6</v>
      </c>
      <c r="H7851">
        <f>MOD(D7851-1,6)+1</f>
        <v>5</v>
      </c>
      <c r="I7851">
        <f>37-D7851</f>
        <v>2</v>
      </c>
      <c r="J7851">
        <f>ABS(D7851-D7852)</f>
        <v>1</v>
      </c>
      <c r="K7851">
        <f>AVERAGE(D7851:D7855)</f>
        <v>35</v>
      </c>
      <c r="L7851">
        <f>AVERAGE(D7851:D7870)</f>
        <v>35</v>
      </c>
      <c r="M7851">
        <f>K7851-L7851</f>
        <v>0</v>
      </c>
      <c r="N7851" t="str">
        <f>IF(K7851&gt;L7851,"HIGH ZONE BIAS",IF(K7851&lt;L7851,"LOW ZONE BIAS","EQUILIBRIUM"))</f>
        <v>EQUILIBRIUM</v>
      </c>
    </row>
    <row r="7852">
      <c r="A7852">
        <v>19719</v>
      </c>
      <c r="B7852" t="str">
        <v>2020-02-18</v>
      </c>
      <c r="C7852" t="str">
        <v>Midday</v>
      </c>
      <c r="D7852">
        <v>34</v>
      </c>
      <c r="E7852" t="str">
        <f>IF(MOD(D7852,2)=0,"EVEN","ODD")</f>
        <v>EVEN</v>
      </c>
      <c r="F7852" t="str">
        <f>IF(D7852&lt;=18,"LOW (1-18)","HIGH (19-36)")</f>
        <v>HIGH (19-36)</v>
      </c>
      <c r="G7852">
        <f>INT((D7852-1)/6)+1</f>
        <v>6</v>
      </c>
      <c r="H7852">
        <f>MOD(D7852-1,6)+1</f>
        <v>4</v>
      </c>
      <c r="I7852">
        <f>37-D7852</f>
        <v>3</v>
      </c>
      <c r="J7852">
        <f>ABS(D7852-D7853)</f>
        <v>10</v>
      </c>
      <c r="K7852">
        <f>AVERAGE(D7852:D7856)</f>
        <v>34</v>
      </c>
      <c r="L7852">
        <f>AVERAGE(D7852:D7871)</f>
        <v>34</v>
      </c>
      <c r="M7852">
        <f>K7852-L7852</f>
        <v>0</v>
      </c>
      <c r="N7852" t="str">
        <f>IF(K7852&gt;L7852,"HIGH ZONE BIAS",IF(K7852&lt;L7852,"LOW ZONE BIAS","EQUILIBRIUM"))</f>
        <v>EQUILIBRIUM</v>
      </c>
    </row>
    <row r="7853">
      <c r="A7853">
        <v>19718</v>
      </c>
      <c r="B7853" t="str">
        <v>2020-02-18</v>
      </c>
      <c r="C7853" t="str">
        <v>Morning</v>
      </c>
      <c r="D7853">
        <v>24</v>
      </c>
      <c r="E7853" t="str">
        <f>IF(MOD(D7853,2)=0,"EVEN","ODD")</f>
        <v>EVEN</v>
      </c>
      <c r="F7853" t="str">
        <f>IF(D7853&lt;=18,"LOW (1-18)","HIGH (19-36)")</f>
        <v>HIGH (19-36)</v>
      </c>
      <c r="G7853">
        <f>INT((D7853-1)/6)+1</f>
        <v>4</v>
      </c>
      <c r="H7853">
        <f>MOD(D7853-1,6)+1</f>
        <v>6</v>
      </c>
      <c r="I7853">
        <f>37-D7853</f>
        <v>13</v>
      </c>
      <c r="J7853">
        <f>ABS(D7853-D7854)</f>
        <v>16</v>
      </c>
      <c r="K7853">
        <f>AVERAGE(D7853:D7857)</f>
        <v>24</v>
      </c>
      <c r="L7853">
        <f>AVERAGE(D7853:D7872)</f>
        <v>24</v>
      </c>
      <c r="M7853">
        <f>K7853-L7853</f>
        <v>0</v>
      </c>
      <c r="N7853" t="str">
        <f>IF(K7853&gt;L7853,"HIGH ZONE BIAS",IF(K7853&lt;L7853,"LOW ZONE BIAS","EQUILIBRIUM"))</f>
        <v>EQUILIBRIUM</v>
      </c>
    </row>
    <row r="7854">
      <c r="A7854">
        <v>19717</v>
      </c>
      <c r="B7854" t="str">
        <v>2020-02-17</v>
      </c>
      <c r="C7854" t="str">
        <v>Evening</v>
      </c>
      <c r="D7854">
        <v>8</v>
      </c>
      <c r="E7854" t="str">
        <f>IF(MOD(D7854,2)=0,"EVEN","ODD")</f>
        <v>EVEN</v>
      </c>
      <c r="F7854" t="str">
        <f>IF(D7854&lt;=18,"LOW (1-18)","HIGH (19-36)")</f>
        <v>LOW (1-18)</v>
      </c>
      <c r="G7854">
        <f>INT((D7854-1)/6)+1</f>
        <v>2</v>
      </c>
      <c r="H7854">
        <f>MOD(D7854-1,6)+1</f>
        <v>2</v>
      </c>
      <c r="I7854">
        <f>37-D7854</f>
        <v>29</v>
      </c>
      <c r="J7854">
        <f>ABS(D7854-D7855)</f>
        <v>4</v>
      </c>
      <c r="K7854">
        <f>AVERAGE(D7854:D7858)</f>
        <v>8</v>
      </c>
      <c r="L7854">
        <f>AVERAGE(D7854:D7873)</f>
        <v>8</v>
      </c>
      <c r="M7854">
        <f>K7854-L7854</f>
        <v>0</v>
      </c>
      <c r="N7854" t="str">
        <f>IF(K7854&gt;L7854,"HIGH ZONE BIAS",IF(K7854&lt;L7854,"LOW ZONE BIAS","EQUILIBRIUM"))</f>
        <v>EQUILIBRIUM</v>
      </c>
    </row>
    <row r="7855">
      <c r="A7855">
        <v>19716</v>
      </c>
      <c r="B7855" t="str">
        <v>2020-02-17</v>
      </c>
      <c r="C7855" t="str">
        <v>Afternoon</v>
      </c>
      <c r="D7855">
        <v>12</v>
      </c>
      <c r="E7855" t="str">
        <f>IF(MOD(D7855,2)=0,"EVEN","ODD")</f>
        <v>EVEN</v>
      </c>
      <c r="F7855" t="str">
        <f>IF(D7855&lt;=18,"LOW (1-18)","HIGH (19-36)")</f>
        <v>LOW (1-18)</v>
      </c>
      <c r="G7855">
        <f>INT((D7855-1)/6)+1</f>
        <v>2</v>
      </c>
      <c r="H7855">
        <f>MOD(D7855-1,6)+1</f>
        <v>6</v>
      </c>
      <c r="I7855">
        <f>37-D7855</f>
        <v>25</v>
      </c>
      <c r="J7855">
        <f>ABS(D7855-D7856)</f>
        <v>13</v>
      </c>
      <c r="K7855">
        <f>AVERAGE(D7855:D7859)</f>
        <v>12</v>
      </c>
      <c r="L7855">
        <f>AVERAGE(D7855:D7874)</f>
        <v>12</v>
      </c>
      <c r="M7855">
        <f>K7855-L7855</f>
        <v>0</v>
      </c>
      <c r="N7855" t="str">
        <f>IF(K7855&gt;L7855,"HIGH ZONE BIAS",IF(K7855&lt;L7855,"LOW ZONE BIAS","EQUILIBRIUM"))</f>
        <v>EQUILIBRIUM</v>
      </c>
    </row>
    <row r="7856">
      <c r="A7856">
        <v>19715</v>
      </c>
      <c r="B7856" t="str">
        <v>2020-02-17</v>
      </c>
      <c r="C7856" t="str">
        <v>Midday</v>
      </c>
      <c r="D7856">
        <v>25</v>
      </c>
      <c r="E7856" t="str">
        <f>IF(MOD(D7856,2)=0,"EVEN","ODD")</f>
        <v>ODD</v>
      </c>
      <c r="F7856" t="str">
        <f>IF(D7856&lt;=18,"LOW (1-18)","HIGH (19-36)")</f>
        <v>HIGH (19-36)</v>
      </c>
      <c r="G7856">
        <f>INT((D7856-1)/6)+1</f>
        <v>5</v>
      </c>
      <c r="H7856">
        <f>MOD(D7856-1,6)+1</f>
        <v>1</v>
      </c>
      <c r="I7856">
        <f>37-D7856</f>
        <v>12</v>
      </c>
      <c r="J7856">
        <f>ABS(D7856-D7857)</f>
        <v>5</v>
      </c>
      <c r="K7856">
        <f>AVERAGE(D7856:D7860)</f>
        <v>25</v>
      </c>
      <c r="L7856">
        <f>AVERAGE(D7856:D7875)</f>
        <v>25</v>
      </c>
      <c r="M7856">
        <f>K7856-L7856</f>
        <v>0</v>
      </c>
      <c r="N7856" t="str">
        <f>IF(K7856&gt;L7856,"HIGH ZONE BIAS",IF(K7856&lt;L7856,"LOW ZONE BIAS","EQUILIBRIUM"))</f>
        <v>EQUILIBRIUM</v>
      </c>
    </row>
    <row r="7857">
      <c r="A7857">
        <v>19714</v>
      </c>
      <c r="B7857" t="str">
        <v>2020-02-17</v>
      </c>
      <c r="C7857" t="str">
        <v>Morning</v>
      </c>
      <c r="D7857">
        <v>20</v>
      </c>
      <c r="E7857" t="str">
        <f>IF(MOD(D7857,2)=0,"EVEN","ODD")</f>
        <v>EVEN</v>
      </c>
      <c r="F7857" t="str">
        <f>IF(D7857&lt;=18,"LOW (1-18)","HIGH (19-36)")</f>
        <v>HIGH (19-36)</v>
      </c>
      <c r="G7857">
        <f>INT((D7857-1)/6)+1</f>
        <v>4</v>
      </c>
      <c r="H7857">
        <f>MOD(D7857-1,6)+1</f>
        <v>2</v>
      </c>
      <c r="I7857">
        <f>37-D7857</f>
        <v>17</v>
      </c>
      <c r="J7857">
        <f>ABS(D7857-D7858)</f>
        <v>1</v>
      </c>
      <c r="K7857">
        <f>AVERAGE(D7857:D7861)</f>
        <v>20</v>
      </c>
      <c r="L7857">
        <f>AVERAGE(D7857:D7876)</f>
        <v>20</v>
      </c>
      <c r="M7857">
        <f>K7857-L7857</f>
        <v>0</v>
      </c>
      <c r="N7857" t="str">
        <f>IF(K7857&gt;L7857,"HIGH ZONE BIAS",IF(K7857&lt;L7857,"LOW ZONE BIAS","EQUILIBRIUM"))</f>
        <v>EQUILIBRIUM</v>
      </c>
    </row>
    <row r="7858">
      <c r="A7858">
        <v>19713</v>
      </c>
      <c r="B7858" t="str">
        <v>2020-02-15</v>
      </c>
      <c r="C7858" t="str">
        <v>Evening</v>
      </c>
      <c r="D7858">
        <v>21</v>
      </c>
      <c r="E7858" t="str">
        <f>IF(MOD(D7858,2)=0,"EVEN","ODD")</f>
        <v>ODD</v>
      </c>
      <c r="F7858" t="str">
        <f>IF(D7858&lt;=18,"LOW (1-18)","HIGH (19-36)")</f>
        <v>HIGH (19-36)</v>
      </c>
      <c r="G7858">
        <f>INT((D7858-1)/6)+1</f>
        <v>4</v>
      </c>
      <c r="H7858">
        <f>MOD(D7858-1,6)+1</f>
        <v>3</v>
      </c>
      <c r="I7858">
        <f>37-D7858</f>
        <v>16</v>
      </c>
      <c r="J7858">
        <f>ABS(D7858-D7859)</f>
        <v>18</v>
      </c>
      <c r="K7858">
        <f>AVERAGE(D7858:D7862)</f>
        <v>21</v>
      </c>
      <c r="L7858">
        <f>AVERAGE(D7858:D7877)</f>
        <v>21</v>
      </c>
      <c r="M7858">
        <f>K7858-L7858</f>
        <v>0</v>
      </c>
      <c r="N7858" t="str">
        <f>IF(K7858&gt;L7858,"HIGH ZONE BIAS",IF(K7858&lt;L7858,"LOW ZONE BIAS","EQUILIBRIUM"))</f>
        <v>EQUILIBRIUM</v>
      </c>
    </row>
    <row r="7859">
      <c r="A7859">
        <v>19712</v>
      </c>
      <c r="B7859" t="str">
        <v>2020-02-15</v>
      </c>
      <c r="C7859" t="str">
        <v>Afternoon</v>
      </c>
      <c r="D7859">
        <v>3</v>
      </c>
      <c r="E7859" t="str">
        <f>IF(MOD(D7859,2)=0,"EVEN","ODD")</f>
        <v>ODD</v>
      </c>
      <c r="F7859" t="str">
        <f>IF(D7859&lt;=18,"LOW (1-18)","HIGH (19-36)")</f>
        <v>LOW (1-18)</v>
      </c>
      <c r="G7859">
        <f>INT((D7859-1)/6)+1</f>
        <v>1</v>
      </c>
      <c r="H7859">
        <f>MOD(D7859-1,6)+1</f>
        <v>3</v>
      </c>
      <c r="I7859">
        <f>37-D7859</f>
        <v>34</v>
      </c>
      <c r="J7859">
        <f>ABS(D7859-D7860)</f>
        <v>9</v>
      </c>
      <c r="K7859">
        <f>AVERAGE(D7859:D7863)</f>
        <v>3</v>
      </c>
      <c r="L7859">
        <f>AVERAGE(D7859:D7878)</f>
        <v>3</v>
      </c>
      <c r="M7859">
        <f>K7859-L7859</f>
        <v>0</v>
      </c>
      <c r="N7859" t="str">
        <f>IF(K7859&gt;L7859,"HIGH ZONE BIAS",IF(K7859&lt;L7859,"LOW ZONE BIAS","EQUILIBRIUM"))</f>
        <v>EQUILIBRIUM</v>
      </c>
    </row>
    <row r="7860">
      <c r="A7860">
        <v>19711</v>
      </c>
      <c r="B7860" t="str">
        <v>2020-02-15</v>
      </c>
      <c r="C7860" t="str">
        <v>Midday</v>
      </c>
      <c r="D7860">
        <v>12</v>
      </c>
      <c r="E7860" t="str">
        <f>IF(MOD(D7860,2)=0,"EVEN","ODD")</f>
        <v>EVEN</v>
      </c>
      <c r="F7860" t="str">
        <f>IF(D7860&lt;=18,"LOW (1-18)","HIGH (19-36)")</f>
        <v>LOW (1-18)</v>
      </c>
      <c r="G7860">
        <f>INT((D7860-1)/6)+1</f>
        <v>2</v>
      </c>
      <c r="H7860">
        <f>MOD(D7860-1,6)+1</f>
        <v>6</v>
      </c>
      <c r="I7860">
        <f>37-D7860</f>
        <v>25</v>
      </c>
      <c r="J7860">
        <f>ABS(D7860-D7861)</f>
        <v>3</v>
      </c>
      <c r="K7860">
        <f>AVERAGE(D7860:D7864)</f>
        <v>12</v>
      </c>
      <c r="L7860">
        <f>AVERAGE(D7860:D7879)</f>
        <v>12</v>
      </c>
      <c r="M7860">
        <f>K7860-L7860</f>
        <v>0</v>
      </c>
      <c r="N7860" t="str">
        <f>IF(K7860&gt;L7860,"HIGH ZONE BIAS",IF(K7860&lt;L7860,"LOW ZONE BIAS","EQUILIBRIUM"))</f>
        <v>EQUILIBRIUM</v>
      </c>
    </row>
    <row r="7861">
      <c r="A7861">
        <v>19710</v>
      </c>
      <c r="B7861" t="str">
        <v>2020-02-15</v>
      </c>
      <c r="C7861" t="str">
        <v>Morning</v>
      </c>
      <c r="D7861">
        <v>9</v>
      </c>
      <c r="E7861" t="str">
        <f>IF(MOD(D7861,2)=0,"EVEN","ODD")</f>
        <v>ODD</v>
      </c>
      <c r="F7861" t="str">
        <f>IF(D7861&lt;=18,"LOW (1-18)","HIGH (19-36)")</f>
        <v>LOW (1-18)</v>
      </c>
      <c r="G7861">
        <f>INT((D7861-1)/6)+1</f>
        <v>2</v>
      </c>
      <c r="H7861">
        <f>MOD(D7861-1,6)+1</f>
        <v>3</v>
      </c>
      <c r="I7861">
        <f>37-D7861</f>
        <v>28</v>
      </c>
      <c r="J7861">
        <f>ABS(D7861-D7862)</f>
        <v>2</v>
      </c>
      <c r="K7861">
        <f>AVERAGE(D7861:D7865)</f>
        <v>9</v>
      </c>
      <c r="L7861">
        <f>AVERAGE(D7861:D7880)</f>
        <v>9</v>
      </c>
      <c r="M7861">
        <f>K7861-L7861</f>
        <v>0</v>
      </c>
      <c r="N7861" t="str">
        <f>IF(K7861&gt;L7861,"HIGH ZONE BIAS",IF(K7861&lt;L7861,"LOW ZONE BIAS","EQUILIBRIUM"))</f>
        <v>EQUILIBRIUM</v>
      </c>
    </row>
    <row r="7862">
      <c r="A7862">
        <v>19709</v>
      </c>
      <c r="B7862" t="str">
        <v>2020-02-14</v>
      </c>
      <c r="C7862" t="str">
        <v>Evening</v>
      </c>
      <c r="D7862">
        <v>11</v>
      </c>
      <c r="E7862" t="str">
        <f>IF(MOD(D7862,2)=0,"EVEN","ODD")</f>
        <v>ODD</v>
      </c>
      <c r="F7862" t="str">
        <f>IF(D7862&lt;=18,"LOW (1-18)","HIGH (19-36)")</f>
        <v>LOW (1-18)</v>
      </c>
      <c r="G7862">
        <f>INT((D7862-1)/6)+1</f>
        <v>2</v>
      </c>
      <c r="H7862">
        <f>MOD(D7862-1,6)+1</f>
        <v>5</v>
      </c>
      <c r="I7862">
        <f>37-D7862</f>
        <v>26</v>
      </c>
      <c r="J7862">
        <f>ABS(D7862-D7863)</f>
        <v>9</v>
      </c>
      <c r="K7862">
        <f>AVERAGE(D7862:D7866)</f>
        <v>11</v>
      </c>
      <c r="L7862">
        <f>AVERAGE(D7862:D7881)</f>
        <v>11</v>
      </c>
      <c r="M7862">
        <f>K7862-L7862</f>
        <v>0</v>
      </c>
      <c r="N7862" t="str">
        <f>IF(K7862&gt;L7862,"HIGH ZONE BIAS",IF(K7862&lt;L7862,"LOW ZONE BIAS","EQUILIBRIUM"))</f>
        <v>EQUILIBRIUM</v>
      </c>
    </row>
    <row r="7863">
      <c r="A7863">
        <v>19708</v>
      </c>
      <c r="B7863" t="str">
        <v>2020-02-14</v>
      </c>
      <c r="C7863" t="str">
        <v>Afternoon</v>
      </c>
      <c r="D7863">
        <v>20</v>
      </c>
      <c r="E7863" t="str">
        <f>IF(MOD(D7863,2)=0,"EVEN","ODD")</f>
        <v>EVEN</v>
      </c>
      <c r="F7863" t="str">
        <f>IF(D7863&lt;=18,"LOW (1-18)","HIGH (19-36)")</f>
        <v>HIGH (19-36)</v>
      </c>
      <c r="G7863">
        <f>INT((D7863-1)/6)+1</f>
        <v>4</v>
      </c>
      <c r="H7863">
        <f>MOD(D7863-1,6)+1</f>
        <v>2</v>
      </c>
      <c r="I7863">
        <f>37-D7863</f>
        <v>17</v>
      </c>
      <c r="J7863">
        <f>ABS(D7863-D7864)</f>
        <v>19</v>
      </c>
      <c r="K7863">
        <f>AVERAGE(D7863:D7867)</f>
        <v>20</v>
      </c>
      <c r="L7863">
        <f>AVERAGE(D7863:D7882)</f>
        <v>20</v>
      </c>
      <c r="M7863">
        <f>K7863-L7863</f>
        <v>0</v>
      </c>
      <c r="N7863" t="str">
        <f>IF(K7863&gt;L7863,"HIGH ZONE BIAS",IF(K7863&lt;L7863,"LOW ZONE BIAS","EQUILIBRIUM"))</f>
        <v>EQUILIBRIUM</v>
      </c>
    </row>
    <row r="7864">
      <c r="A7864">
        <v>19707</v>
      </c>
      <c r="B7864" t="str">
        <v>2020-02-14</v>
      </c>
      <c r="C7864" t="str">
        <v>Midday</v>
      </c>
      <c r="D7864">
        <v>1</v>
      </c>
      <c r="E7864" t="str">
        <f>IF(MOD(D7864,2)=0,"EVEN","ODD")</f>
        <v>ODD</v>
      </c>
      <c r="F7864" t="str">
        <f>IF(D7864&lt;=18,"LOW (1-18)","HIGH (19-36)")</f>
        <v>LOW (1-18)</v>
      </c>
      <c r="G7864">
        <f>INT((D7864-1)/6)+1</f>
        <v>1</v>
      </c>
      <c r="H7864">
        <f>MOD(D7864-1,6)+1</f>
        <v>1</v>
      </c>
      <c r="I7864">
        <f>37-D7864</f>
        <v>36</v>
      </c>
      <c r="J7864">
        <f>ABS(D7864-D7865)</f>
        <v>3</v>
      </c>
      <c r="K7864">
        <f>AVERAGE(D7864:D7868)</f>
        <v>1</v>
      </c>
      <c r="L7864">
        <f>AVERAGE(D7864:D7883)</f>
        <v>1</v>
      </c>
      <c r="M7864">
        <f>K7864-L7864</f>
        <v>0</v>
      </c>
      <c r="N7864" t="str">
        <f>IF(K7864&gt;L7864,"HIGH ZONE BIAS",IF(K7864&lt;L7864,"LOW ZONE BIAS","EQUILIBRIUM"))</f>
        <v>EQUILIBRIUM</v>
      </c>
    </row>
    <row r="7865">
      <c r="A7865">
        <v>19706</v>
      </c>
      <c r="B7865" t="str">
        <v>2020-02-14</v>
      </c>
      <c r="C7865" t="str">
        <v>Morning</v>
      </c>
      <c r="D7865">
        <v>4</v>
      </c>
      <c r="E7865" t="str">
        <f>IF(MOD(D7865,2)=0,"EVEN","ODD")</f>
        <v>EVEN</v>
      </c>
      <c r="F7865" t="str">
        <f>IF(D7865&lt;=18,"LOW (1-18)","HIGH (19-36)")</f>
        <v>LOW (1-18)</v>
      </c>
      <c r="G7865">
        <f>INT((D7865-1)/6)+1</f>
        <v>1</v>
      </c>
      <c r="H7865">
        <f>MOD(D7865-1,6)+1</f>
        <v>4</v>
      </c>
      <c r="I7865">
        <f>37-D7865</f>
        <v>33</v>
      </c>
      <c r="J7865">
        <f>ABS(D7865-D7866)</f>
        <v>2</v>
      </c>
      <c r="K7865">
        <f>AVERAGE(D7865:D7869)</f>
        <v>4</v>
      </c>
      <c r="L7865">
        <f>AVERAGE(D7865:D7884)</f>
        <v>4</v>
      </c>
      <c r="M7865">
        <f>K7865-L7865</f>
        <v>0</v>
      </c>
      <c r="N7865" t="str">
        <f>IF(K7865&gt;L7865,"HIGH ZONE BIAS",IF(K7865&lt;L7865,"LOW ZONE BIAS","EQUILIBRIUM"))</f>
        <v>EQUILIBRIUM</v>
      </c>
    </row>
    <row r="7866">
      <c r="A7866">
        <v>19705</v>
      </c>
      <c r="B7866" t="str">
        <v>2020-02-13</v>
      </c>
      <c r="C7866" t="str">
        <v>Evening</v>
      </c>
      <c r="D7866">
        <v>2</v>
      </c>
      <c r="E7866" t="str">
        <f>IF(MOD(D7866,2)=0,"EVEN","ODD")</f>
        <v>EVEN</v>
      </c>
      <c r="F7866" t="str">
        <f>IF(D7866&lt;=18,"LOW (1-18)","HIGH (19-36)")</f>
        <v>LOW (1-18)</v>
      </c>
      <c r="G7866">
        <f>INT((D7866-1)/6)+1</f>
        <v>1</v>
      </c>
      <c r="H7866">
        <f>MOD(D7866-1,6)+1</f>
        <v>2</v>
      </c>
      <c r="I7866">
        <f>37-D7866</f>
        <v>35</v>
      </c>
      <c r="J7866">
        <f>ABS(D7866-D7867)</f>
        <v>5</v>
      </c>
      <c r="K7866">
        <f>AVERAGE(D7866:D7870)</f>
        <v>2</v>
      </c>
      <c r="L7866">
        <f>AVERAGE(D7866:D7885)</f>
        <v>2</v>
      </c>
      <c r="M7866">
        <f>K7866-L7866</f>
        <v>0</v>
      </c>
      <c r="N7866" t="str">
        <f>IF(K7866&gt;L7866,"HIGH ZONE BIAS",IF(K7866&lt;L7866,"LOW ZONE BIAS","EQUILIBRIUM"))</f>
        <v>EQUILIBRIUM</v>
      </c>
    </row>
    <row r="7867">
      <c r="A7867">
        <v>19704</v>
      </c>
      <c r="B7867" t="str">
        <v>2020-02-13</v>
      </c>
      <c r="C7867" t="str">
        <v>Afternoon</v>
      </c>
      <c r="D7867">
        <v>7</v>
      </c>
      <c r="E7867" t="str">
        <f>IF(MOD(D7867,2)=0,"EVEN","ODD")</f>
        <v>ODD</v>
      </c>
      <c r="F7867" t="str">
        <f>IF(D7867&lt;=18,"LOW (1-18)","HIGH (19-36)")</f>
        <v>LOW (1-18)</v>
      </c>
      <c r="G7867">
        <f>INT((D7867-1)/6)+1</f>
        <v>2</v>
      </c>
      <c r="H7867">
        <f>MOD(D7867-1,6)+1</f>
        <v>1</v>
      </c>
      <c r="I7867">
        <f>37-D7867</f>
        <v>30</v>
      </c>
      <c r="J7867">
        <f>ABS(D7867-D7868)</f>
        <v>8</v>
      </c>
      <c r="K7867">
        <f>AVERAGE(D7867:D7871)</f>
        <v>7</v>
      </c>
      <c r="L7867">
        <f>AVERAGE(D7867:D7886)</f>
        <v>7</v>
      </c>
      <c r="M7867">
        <f>K7867-L7867</f>
        <v>0</v>
      </c>
      <c r="N7867" t="str">
        <f>IF(K7867&gt;L7867,"HIGH ZONE BIAS",IF(K7867&lt;L7867,"LOW ZONE BIAS","EQUILIBRIUM"))</f>
        <v>EQUILIBRIUM</v>
      </c>
    </row>
    <row r="7868">
      <c r="A7868">
        <v>19703</v>
      </c>
      <c r="B7868" t="str">
        <v>2020-02-13</v>
      </c>
      <c r="C7868" t="str">
        <v>Midday</v>
      </c>
      <c r="D7868">
        <v>15</v>
      </c>
      <c r="E7868" t="str">
        <f>IF(MOD(D7868,2)=0,"EVEN","ODD")</f>
        <v>ODD</v>
      </c>
      <c r="F7868" t="str">
        <f>IF(D7868&lt;=18,"LOW (1-18)","HIGH (19-36)")</f>
        <v>LOW (1-18)</v>
      </c>
      <c r="G7868">
        <f>INT((D7868-1)/6)+1</f>
        <v>3</v>
      </c>
      <c r="H7868">
        <f>MOD(D7868-1,6)+1</f>
        <v>3</v>
      </c>
      <c r="I7868">
        <f>37-D7868</f>
        <v>22</v>
      </c>
      <c r="J7868">
        <f>ABS(D7868-D7869)</f>
        <v>5</v>
      </c>
      <c r="K7868">
        <f>AVERAGE(D7868:D7872)</f>
        <v>15</v>
      </c>
      <c r="L7868">
        <f>AVERAGE(D7868:D7887)</f>
        <v>15</v>
      </c>
      <c r="M7868">
        <f>K7868-L7868</f>
        <v>0</v>
      </c>
      <c r="N7868" t="str">
        <f>IF(K7868&gt;L7868,"HIGH ZONE BIAS",IF(K7868&lt;L7868,"LOW ZONE BIAS","EQUILIBRIUM"))</f>
        <v>EQUILIBRIUM</v>
      </c>
    </row>
    <row r="7869">
      <c r="A7869">
        <v>19702</v>
      </c>
      <c r="B7869" t="str">
        <v>2020-02-13</v>
      </c>
      <c r="C7869" t="str">
        <v>Morning</v>
      </c>
      <c r="D7869">
        <v>10</v>
      </c>
      <c r="E7869" t="str">
        <f>IF(MOD(D7869,2)=0,"EVEN","ODD")</f>
        <v>EVEN</v>
      </c>
      <c r="F7869" t="str">
        <f>IF(D7869&lt;=18,"LOW (1-18)","HIGH (19-36)")</f>
        <v>LOW (1-18)</v>
      </c>
      <c r="G7869">
        <f>INT((D7869-1)/6)+1</f>
        <v>2</v>
      </c>
      <c r="H7869">
        <f>MOD(D7869-1,6)+1</f>
        <v>4</v>
      </c>
      <c r="I7869">
        <f>37-D7869</f>
        <v>27</v>
      </c>
      <c r="J7869">
        <f>ABS(D7869-D7870)</f>
        <v>2</v>
      </c>
      <c r="K7869">
        <f>AVERAGE(D7869:D7873)</f>
        <v>10</v>
      </c>
      <c r="L7869">
        <f>AVERAGE(D7869:D7888)</f>
        <v>10</v>
      </c>
      <c r="M7869">
        <f>K7869-L7869</f>
        <v>0</v>
      </c>
      <c r="N7869" t="str">
        <f>IF(K7869&gt;L7869,"HIGH ZONE BIAS",IF(K7869&lt;L7869,"LOW ZONE BIAS","EQUILIBRIUM"))</f>
        <v>EQUILIBRIUM</v>
      </c>
    </row>
    <row r="7870">
      <c r="A7870">
        <v>19701</v>
      </c>
      <c r="B7870" t="str">
        <v>2020-02-12</v>
      </c>
      <c r="C7870" t="str">
        <v>Evening</v>
      </c>
      <c r="D7870">
        <v>8</v>
      </c>
      <c r="E7870" t="str">
        <f>IF(MOD(D7870,2)=0,"EVEN","ODD")</f>
        <v>EVEN</v>
      </c>
      <c r="F7870" t="str">
        <f>IF(D7870&lt;=18,"LOW (1-18)","HIGH (19-36)")</f>
        <v>LOW (1-18)</v>
      </c>
      <c r="G7870">
        <f>INT((D7870-1)/6)+1</f>
        <v>2</v>
      </c>
      <c r="H7870">
        <f>MOD(D7870-1,6)+1</f>
        <v>2</v>
      </c>
      <c r="I7870">
        <f>37-D7870</f>
        <v>29</v>
      </c>
      <c r="J7870">
        <f>ABS(D7870-D7871)</f>
        <v>1</v>
      </c>
      <c r="K7870">
        <f>AVERAGE(D7870:D7874)</f>
        <v>8</v>
      </c>
      <c r="L7870">
        <f>AVERAGE(D7870:D7889)</f>
        <v>8</v>
      </c>
      <c r="M7870">
        <f>K7870-L7870</f>
        <v>0</v>
      </c>
      <c r="N7870" t="str">
        <f>IF(K7870&gt;L7870,"HIGH ZONE BIAS",IF(K7870&lt;L7870,"LOW ZONE BIAS","EQUILIBRIUM"))</f>
        <v>EQUILIBRIUM</v>
      </c>
    </row>
    <row r="7871">
      <c r="A7871">
        <v>19700</v>
      </c>
      <c r="B7871" t="str">
        <v>2020-02-12</v>
      </c>
      <c r="C7871" t="str">
        <v>Afternoon</v>
      </c>
      <c r="D7871">
        <v>7</v>
      </c>
      <c r="E7871" t="str">
        <f>IF(MOD(D7871,2)=0,"EVEN","ODD")</f>
        <v>ODD</v>
      </c>
      <c r="F7871" t="str">
        <f>IF(D7871&lt;=18,"LOW (1-18)","HIGH (19-36)")</f>
        <v>LOW (1-18)</v>
      </c>
      <c r="G7871">
        <f>INT((D7871-1)/6)+1</f>
        <v>2</v>
      </c>
      <c r="H7871">
        <f>MOD(D7871-1,6)+1</f>
        <v>1</v>
      </c>
      <c r="I7871">
        <f>37-D7871</f>
        <v>30</v>
      </c>
      <c r="J7871">
        <f>ABS(D7871-D7872)</f>
        <v>21</v>
      </c>
      <c r="K7871">
        <f>AVERAGE(D7871:D7875)</f>
        <v>7</v>
      </c>
      <c r="L7871">
        <f>AVERAGE(D7871:D7890)</f>
        <v>7</v>
      </c>
      <c r="M7871">
        <f>K7871-L7871</f>
        <v>0</v>
      </c>
      <c r="N7871" t="str">
        <f>IF(K7871&gt;L7871,"HIGH ZONE BIAS",IF(K7871&lt;L7871,"LOW ZONE BIAS","EQUILIBRIUM"))</f>
        <v>EQUILIBRIUM</v>
      </c>
    </row>
    <row r="7872">
      <c r="A7872">
        <v>19699</v>
      </c>
      <c r="B7872" t="str">
        <v>2020-02-12</v>
      </c>
      <c r="C7872" t="str">
        <v>Midday</v>
      </c>
      <c r="D7872">
        <v>28</v>
      </c>
      <c r="E7872" t="str">
        <f>IF(MOD(D7872,2)=0,"EVEN","ODD")</f>
        <v>EVEN</v>
      </c>
      <c r="F7872" t="str">
        <f>IF(D7872&lt;=18,"LOW (1-18)","HIGH (19-36)")</f>
        <v>HIGH (19-36)</v>
      </c>
      <c r="G7872">
        <f>INT((D7872-1)/6)+1</f>
        <v>5</v>
      </c>
      <c r="H7872">
        <f>MOD(D7872-1,6)+1</f>
        <v>4</v>
      </c>
      <c r="I7872">
        <f>37-D7872</f>
        <v>9</v>
      </c>
      <c r="J7872">
        <f>ABS(D7872-D7873)</f>
        <v>1</v>
      </c>
      <c r="K7872">
        <f>AVERAGE(D7872:D7876)</f>
        <v>28</v>
      </c>
      <c r="L7872">
        <f>AVERAGE(D7872:D7891)</f>
        <v>28</v>
      </c>
      <c r="M7872">
        <f>K7872-L7872</f>
        <v>0</v>
      </c>
      <c r="N7872" t="str">
        <f>IF(K7872&gt;L7872,"HIGH ZONE BIAS",IF(K7872&lt;L7872,"LOW ZONE BIAS","EQUILIBRIUM"))</f>
        <v>EQUILIBRIUM</v>
      </c>
    </row>
    <row r="7873">
      <c r="A7873">
        <v>19698</v>
      </c>
      <c r="B7873" t="str">
        <v>2020-02-12</v>
      </c>
      <c r="C7873" t="str">
        <v>Morning</v>
      </c>
      <c r="D7873">
        <v>27</v>
      </c>
      <c r="E7873" t="str">
        <f>IF(MOD(D7873,2)=0,"EVEN","ODD")</f>
        <v>ODD</v>
      </c>
      <c r="F7873" t="str">
        <f>IF(D7873&lt;=18,"LOW (1-18)","HIGH (19-36)")</f>
        <v>HIGH (19-36)</v>
      </c>
      <c r="G7873">
        <f>INT((D7873-1)/6)+1</f>
        <v>5</v>
      </c>
      <c r="H7873">
        <f>MOD(D7873-1,6)+1</f>
        <v>3</v>
      </c>
      <c r="I7873">
        <f>37-D7873</f>
        <v>10</v>
      </c>
      <c r="J7873">
        <f>ABS(D7873-D7874)</f>
        <v>1</v>
      </c>
      <c r="K7873">
        <f>AVERAGE(D7873:D7877)</f>
        <v>27</v>
      </c>
      <c r="L7873">
        <f>AVERAGE(D7873:D7892)</f>
        <v>27</v>
      </c>
      <c r="M7873">
        <f>K7873-L7873</f>
        <v>0</v>
      </c>
      <c r="N7873" t="str">
        <f>IF(K7873&gt;L7873,"HIGH ZONE BIAS",IF(K7873&lt;L7873,"LOW ZONE BIAS","EQUILIBRIUM"))</f>
        <v>EQUILIBRIUM</v>
      </c>
    </row>
    <row r="7874">
      <c r="A7874">
        <v>19697</v>
      </c>
      <c r="B7874" t="str">
        <v>2020-02-11</v>
      </c>
      <c r="C7874" t="str">
        <v>Evening</v>
      </c>
      <c r="D7874">
        <v>26</v>
      </c>
      <c r="E7874" t="str">
        <f>IF(MOD(D7874,2)=0,"EVEN","ODD")</f>
        <v>EVEN</v>
      </c>
      <c r="F7874" t="str">
        <f>IF(D7874&lt;=18,"LOW (1-18)","HIGH (19-36)")</f>
        <v>HIGH (19-36)</v>
      </c>
      <c r="G7874">
        <f>INT((D7874-1)/6)+1</f>
        <v>5</v>
      </c>
      <c r="H7874">
        <f>MOD(D7874-1,6)+1</f>
        <v>2</v>
      </c>
      <c r="I7874">
        <f>37-D7874</f>
        <v>11</v>
      </c>
      <c r="J7874">
        <f>ABS(D7874-D7875)</f>
        <v>7</v>
      </c>
      <c r="K7874">
        <f>AVERAGE(D7874:D7878)</f>
        <v>26</v>
      </c>
      <c r="L7874">
        <f>AVERAGE(D7874:D7893)</f>
        <v>26</v>
      </c>
      <c r="M7874">
        <f>K7874-L7874</f>
        <v>0</v>
      </c>
      <c r="N7874" t="str">
        <f>IF(K7874&gt;L7874,"HIGH ZONE BIAS",IF(K7874&lt;L7874,"LOW ZONE BIAS","EQUILIBRIUM"))</f>
        <v>EQUILIBRIUM</v>
      </c>
    </row>
    <row r="7875">
      <c r="A7875">
        <v>19696</v>
      </c>
      <c r="B7875" t="str">
        <v>2020-02-11</v>
      </c>
      <c r="C7875" t="str">
        <v>Afternoon</v>
      </c>
      <c r="D7875">
        <v>33</v>
      </c>
      <c r="E7875" t="str">
        <f>IF(MOD(D7875,2)=0,"EVEN","ODD")</f>
        <v>ODD</v>
      </c>
      <c r="F7875" t="str">
        <f>IF(D7875&lt;=18,"LOW (1-18)","HIGH (19-36)")</f>
        <v>HIGH (19-36)</v>
      </c>
      <c r="G7875">
        <f>INT((D7875-1)/6)+1</f>
        <v>6</v>
      </c>
      <c r="H7875">
        <f>MOD(D7875-1,6)+1</f>
        <v>3</v>
      </c>
      <c r="I7875">
        <f>37-D7875</f>
        <v>4</v>
      </c>
      <c r="J7875">
        <f>ABS(D7875-D7876)</f>
        <v>13</v>
      </c>
      <c r="K7875">
        <f>AVERAGE(D7875:D7879)</f>
        <v>33</v>
      </c>
      <c r="L7875">
        <f>AVERAGE(D7875:D7894)</f>
        <v>33</v>
      </c>
      <c r="M7875">
        <f>K7875-L7875</f>
        <v>0</v>
      </c>
      <c r="N7875" t="str">
        <f>IF(K7875&gt;L7875,"HIGH ZONE BIAS",IF(K7875&lt;L7875,"LOW ZONE BIAS","EQUILIBRIUM"))</f>
        <v>EQUILIBRIUM</v>
      </c>
    </row>
    <row r="7876">
      <c r="A7876">
        <v>19695</v>
      </c>
      <c r="B7876" t="str">
        <v>2020-02-11</v>
      </c>
      <c r="C7876" t="str">
        <v>Midday</v>
      </c>
      <c r="D7876">
        <v>20</v>
      </c>
      <c r="E7876" t="str">
        <f>IF(MOD(D7876,2)=0,"EVEN","ODD")</f>
        <v>EVEN</v>
      </c>
      <c r="F7876" t="str">
        <f>IF(D7876&lt;=18,"LOW (1-18)","HIGH (19-36)")</f>
        <v>HIGH (19-36)</v>
      </c>
      <c r="G7876">
        <f>INT((D7876-1)/6)+1</f>
        <v>4</v>
      </c>
      <c r="H7876">
        <f>MOD(D7876-1,6)+1</f>
        <v>2</v>
      </c>
      <c r="I7876">
        <f>37-D7876</f>
        <v>17</v>
      </c>
      <c r="J7876">
        <f>ABS(D7876-D7877)</f>
        <v>12</v>
      </c>
      <c r="K7876">
        <f>AVERAGE(D7876:D7880)</f>
        <v>20</v>
      </c>
      <c r="L7876">
        <f>AVERAGE(D7876:D7895)</f>
        <v>20</v>
      </c>
      <c r="M7876">
        <f>K7876-L7876</f>
        <v>0</v>
      </c>
      <c r="N7876" t="str">
        <f>IF(K7876&gt;L7876,"HIGH ZONE BIAS",IF(K7876&lt;L7876,"LOW ZONE BIAS","EQUILIBRIUM"))</f>
        <v>EQUILIBRIUM</v>
      </c>
    </row>
    <row r="7877">
      <c r="A7877">
        <v>19694</v>
      </c>
      <c r="B7877" t="str">
        <v>2020-02-11</v>
      </c>
      <c r="C7877" t="str">
        <v>Morning</v>
      </c>
      <c r="D7877">
        <v>32</v>
      </c>
      <c r="E7877" t="str">
        <f>IF(MOD(D7877,2)=0,"EVEN","ODD")</f>
        <v>EVEN</v>
      </c>
      <c r="F7877" t="str">
        <f>IF(D7877&lt;=18,"LOW (1-18)","HIGH (19-36)")</f>
        <v>HIGH (19-36)</v>
      </c>
      <c r="G7877">
        <f>INT((D7877-1)/6)+1</f>
        <v>6</v>
      </c>
      <c r="H7877">
        <f>MOD(D7877-1,6)+1</f>
        <v>2</v>
      </c>
      <c r="I7877">
        <f>37-D7877</f>
        <v>5</v>
      </c>
      <c r="J7877">
        <f>ABS(D7877-D7878)</f>
        <v>26</v>
      </c>
      <c r="K7877">
        <f>AVERAGE(D7877:D7881)</f>
        <v>32</v>
      </c>
      <c r="L7877">
        <f>AVERAGE(D7877:D7896)</f>
        <v>32</v>
      </c>
      <c r="M7877">
        <f>K7877-L7877</f>
        <v>0</v>
      </c>
      <c r="N7877" t="str">
        <f>IF(K7877&gt;L7877,"HIGH ZONE BIAS",IF(K7877&lt;L7877,"LOW ZONE BIAS","EQUILIBRIUM"))</f>
        <v>EQUILIBRIUM</v>
      </c>
    </row>
    <row r="7878">
      <c r="A7878">
        <v>19693</v>
      </c>
      <c r="B7878" t="str">
        <v>2020-02-10</v>
      </c>
      <c r="C7878" t="str">
        <v>Evening</v>
      </c>
      <c r="D7878">
        <v>6</v>
      </c>
      <c r="E7878" t="str">
        <f>IF(MOD(D7878,2)=0,"EVEN","ODD")</f>
        <v>EVEN</v>
      </c>
      <c r="F7878" t="str">
        <f>IF(D7878&lt;=18,"LOW (1-18)","HIGH (19-36)")</f>
        <v>LOW (1-18)</v>
      </c>
      <c r="G7878">
        <f>INT((D7878-1)/6)+1</f>
        <v>1</v>
      </c>
      <c r="H7878">
        <f>MOD(D7878-1,6)+1</f>
        <v>6</v>
      </c>
      <c r="I7878">
        <f>37-D7878</f>
        <v>31</v>
      </c>
      <c r="J7878">
        <f>ABS(D7878-D7879)</f>
        <v>25</v>
      </c>
      <c r="K7878">
        <f>AVERAGE(D7878:D7882)</f>
        <v>6</v>
      </c>
      <c r="L7878">
        <f>AVERAGE(D7878:D7897)</f>
        <v>6</v>
      </c>
      <c r="M7878">
        <f>K7878-L7878</f>
        <v>0</v>
      </c>
      <c r="N7878" t="str">
        <f>IF(K7878&gt;L7878,"HIGH ZONE BIAS",IF(K7878&lt;L7878,"LOW ZONE BIAS","EQUILIBRIUM"))</f>
        <v>EQUILIBRIUM</v>
      </c>
    </row>
    <row r="7879">
      <c r="A7879">
        <v>19692</v>
      </c>
      <c r="B7879" t="str">
        <v>2020-02-10</v>
      </c>
      <c r="C7879" t="str">
        <v>Afternoon</v>
      </c>
      <c r="D7879">
        <v>31</v>
      </c>
      <c r="E7879" t="str">
        <f>IF(MOD(D7879,2)=0,"EVEN","ODD")</f>
        <v>ODD</v>
      </c>
      <c r="F7879" t="str">
        <f>IF(D7879&lt;=18,"LOW (1-18)","HIGH (19-36)")</f>
        <v>HIGH (19-36)</v>
      </c>
      <c r="G7879">
        <f>INT((D7879-1)/6)+1</f>
        <v>6</v>
      </c>
      <c r="H7879">
        <f>MOD(D7879-1,6)+1</f>
        <v>1</v>
      </c>
      <c r="I7879">
        <f>37-D7879</f>
        <v>6</v>
      </c>
      <c r="J7879">
        <f>ABS(D7879-D7880)</f>
        <v>22</v>
      </c>
      <c r="K7879">
        <f>AVERAGE(D7879:D7883)</f>
        <v>31</v>
      </c>
      <c r="L7879">
        <f>AVERAGE(D7879:D7898)</f>
        <v>31</v>
      </c>
      <c r="M7879">
        <f>K7879-L7879</f>
        <v>0</v>
      </c>
      <c r="N7879" t="str">
        <f>IF(K7879&gt;L7879,"HIGH ZONE BIAS",IF(K7879&lt;L7879,"LOW ZONE BIAS","EQUILIBRIUM"))</f>
        <v>EQUILIBRIUM</v>
      </c>
    </row>
    <row r="7880">
      <c r="A7880">
        <v>19691</v>
      </c>
      <c r="B7880" t="str">
        <v>2020-02-10</v>
      </c>
      <c r="C7880" t="str">
        <v>Midday</v>
      </c>
      <c r="D7880">
        <v>9</v>
      </c>
      <c r="E7880" t="str">
        <f>IF(MOD(D7880,2)=0,"EVEN","ODD")</f>
        <v>ODD</v>
      </c>
      <c r="F7880" t="str">
        <f>IF(D7880&lt;=18,"LOW (1-18)","HIGH (19-36)")</f>
        <v>LOW (1-18)</v>
      </c>
      <c r="G7880">
        <f>INT((D7880-1)/6)+1</f>
        <v>2</v>
      </c>
      <c r="H7880">
        <f>MOD(D7880-1,6)+1</f>
        <v>3</v>
      </c>
      <c r="I7880">
        <f>37-D7880</f>
        <v>28</v>
      </c>
      <c r="J7880">
        <f>ABS(D7880-D7881)</f>
        <v>27</v>
      </c>
      <c r="K7880">
        <f>AVERAGE(D7880:D7884)</f>
        <v>9</v>
      </c>
      <c r="L7880">
        <f>AVERAGE(D7880:D7899)</f>
        <v>9</v>
      </c>
      <c r="M7880">
        <f>K7880-L7880</f>
        <v>0</v>
      </c>
      <c r="N7880" t="str">
        <f>IF(K7880&gt;L7880,"HIGH ZONE BIAS",IF(K7880&lt;L7880,"LOW ZONE BIAS","EQUILIBRIUM"))</f>
        <v>EQUILIBRIUM</v>
      </c>
    </row>
    <row r="7881">
      <c r="A7881">
        <v>19690</v>
      </c>
      <c r="B7881" t="str">
        <v>2020-02-10</v>
      </c>
      <c r="C7881" t="str">
        <v>Morning</v>
      </c>
      <c r="D7881">
        <v>36</v>
      </c>
      <c r="E7881" t="str">
        <f>IF(MOD(D7881,2)=0,"EVEN","ODD")</f>
        <v>EVEN</v>
      </c>
      <c r="F7881" t="str">
        <f>IF(D7881&lt;=18,"LOW (1-18)","HIGH (19-36)")</f>
        <v>HIGH (19-36)</v>
      </c>
      <c r="G7881">
        <f>INT((D7881-1)/6)+1</f>
        <v>6</v>
      </c>
      <c r="H7881">
        <f>MOD(D7881-1,6)+1</f>
        <v>6</v>
      </c>
      <c r="I7881">
        <f>37-D7881</f>
        <v>1</v>
      </c>
      <c r="J7881">
        <f>ABS(D7881-D7882)</f>
        <v>17</v>
      </c>
      <c r="K7881">
        <f>AVERAGE(D7881:D7885)</f>
        <v>36</v>
      </c>
      <c r="L7881">
        <f>AVERAGE(D7881:D7900)</f>
        <v>36</v>
      </c>
      <c r="M7881">
        <f>K7881-L7881</f>
        <v>0</v>
      </c>
      <c r="N7881" t="str">
        <f>IF(K7881&gt;L7881,"HIGH ZONE BIAS",IF(K7881&lt;L7881,"LOW ZONE BIAS","EQUILIBRIUM"))</f>
        <v>EQUILIBRIUM</v>
      </c>
    </row>
    <row r="7882">
      <c r="A7882">
        <v>19689</v>
      </c>
      <c r="B7882" t="str">
        <v>2020-02-08</v>
      </c>
      <c r="C7882" t="str">
        <v>Evening</v>
      </c>
      <c r="D7882">
        <v>19</v>
      </c>
      <c r="E7882" t="str">
        <f>IF(MOD(D7882,2)=0,"EVEN","ODD")</f>
        <v>ODD</v>
      </c>
      <c r="F7882" t="str">
        <f>IF(D7882&lt;=18,"LOW (1-18)","HIGH (19-36)")</f>
        <v>HIGH (19-36)</v>
      </c>
      <c r="G7882">
        <f>INT((D7882-1)/6)+1</f>
        <v>4</v>
      </c>
      <c r="H7882">
        <f>MOD(D7882-1,6)+1</f>
        <v>1</v>
      </c>
      <c r="I7882">
        <f>37-D7882</f>
        <v>18</v>
      </c>
      <c r="J7882">
        <f>ABS(D7882-D7883)</f>
        <v>1</v>
      </c>
      <c r="K7882">
        <f>AVERAGE(D7882:D7886)</f>
        <v>19</v>
      </c>
      <c r="L7882">
        <f>AVERAGE(D7882:D7901)</f>
        <v>19</v>
      </c>
      <c r="M7882">
        <f>K7882-L7882</f>
        <v>0</v>
      </c>
      <c r="N7882" t="str">
        <f>IF(K7882&gt;L7882,"HIGH ZONE BIAS",IF(K7882&lt;L7882,"LOW ZONE BIAS","EQUILIBRIUM"))</f>
        <v>EQUILIBRIUM</v>
      </c>
    </row>
    <row r="7883">
      <c r="A7883">
        <v>19688</v>
      </c>
      <c r="B7883" t="str">
        <v>2020-02-08</v>
      </c>
      <c r="C7883" t="str">
        <v>Afternoon</v>
      </c>
      <c r="D7883">
        <v>20</v>
      </c>
      <c r="E7883" t="str">
        <f>IF(MOD(D7883,2)=0,"EVEN","ODD")</f>
        <v>EVEN</v>
      </c>
      <c r="F7883" t="str">
        <f>IF(D7883&lt;=18,"LOW (1-18)","HIGH (19-36)")</f>
        <v>HIGH (19-36)</v>
      </c>
      <c r="G7883">
        <f>INT((D7883-1)/6)+1</f>
        <v>4</v>
      </c>
      <c r="H7883">
        <f>MOD(D7883-1,6)+1</f>
        <v>2</v>
      </c>
      <c r="I7883">
        <f>37-D7883</f>
        <v>17</v>
      </c>
      <c r="J7883">
        <f>ABS(D7883-D7884)</f>
        <v>9</v>
      </c>
      <c r="K7883">
        <f>AVERAGE(D7883:D7887)</f>
        <v>20</v>
      </c>
      <c r="L7883">
        <f>AVERAGE(D7883:D7902)</f>
        <v>20</v>
      </c>
      <c r="M7883">
        <f>K7883-L7883</f>
        <v>0</v>
      </c>
      <c r="N7883" t="str">
        <f>IF(K7883&gt;L7883,"HIGH ZONE BIAS",IF(K7883&lt;L7883,"LOW ZONE BIAS","EQUILIBRIUM"))</f>
        <v>EQUILIBRIUM</v>
      </c>
    </row>
    <row r="7884">
      <c r="A7884">
        <v>19687</v>
      </c>
      <c r="B7884" t="str">
        <v>2020-02-08</v>
      </c>
      <c r="C7884" t="str">
        <v>Midday</v>
      </c>
      <c r="D7884">
        <v>29</v>
      </c>
      <c r="E7884" t="str">
        <f>IF(MOD(D7884,2)=0,"EVEN","ODD")</f>
        <v>ODD</v>
      </c>
      <c r="F7884" t="str">
        <f>IF(D7884&lt;=18,"LOW (1-18)","HIGH (19-36)")</f>
        <v>HIGH (19-36)</v>
      </c>
      <c r="G7884">
        <f>INT((D7884-1)/6)+1</f>
        <v>5</v>
      </c>
      <c r="H7884">
        <f>MOD(D7884-1,6)+1</f>
        <v>5</v>
      </c>
      <c r="I7884">
        <f>37-D7884</f>
        <v>8</v>
      </c>
      <c r="J7884">
        <f>ABS(D7884-D7885)</f>
        <v>16</v>
      </c>
      <c r="K7884">
        <f>AVERAGE(D7884:D7888)</f>
        <v>29</v>
      </c>
      <c r="L7884">
        <f>AVERAGE(D7884:D7903)</f>
        <v>29</v>
      </c>
      <c r="M7884">
        <f>K7884-L7884</f>
        <v>0</v>
      </c>
      <c r="N7884" t="str">
        <f>IF(K7884&gt;L7884,"HIGH ZONE BIAS",IF(K7884&lt;L7884,"LOW ZONE BIAS","EQUILIBRIUM"))</f>
        <v>EQUILIBRIUM</v>
      </c>
    </row>
    <row r="7885">
      <c r="A7885">
        <v>19686</v>
      </c>
      <c r="B7885" t="str">
        <v>2020-02-08</v>
      </c>
      <c r="C7885" t="str">
        <v>Morning</v>
      </c>
      <c r="D7885">
        <v>13</v>
      </c>
      <c r="E7885" t="str">
        <f>IF(MOD(D7885,2)=0,"EVEN","ODD")</f>
        <v>ODD</v>
      </c>
      <c r="F7885" t="str">
        <f>IF(D7885&lt;=18,"LOW (1-18)","HIGH (19-36)")</f>
        <v>LOW (1-18)</v>
      </c>
      <c r="G7885">
        <f>INT((D7885-1)/6)+1</f>
        <v>3</v>
      </c>
      <c r="H7885">
        <f>MOD(D7885-1,6)+1</f>
        <v>1</v>
      </c>
      <c r="I7885">
        <f>37-D7885</f>
        <v>24</v>
      </c>
      <c r="J7885">
        <f>ABS(D7885-D7886)</f>
        <v>3</v>
      </c>
      <c r="K7885">
        <f>AVERAGE(D7885:D7889)</f>
        <v>13</v>
      </c>
      <c r="L7885">
        <f>AVERAGE(D7885:D7904)</f>
        <v>13</v>
      </c>
      <c r="M7885">
        <f>K7885-L7885</f>
        <v>0</v>
      </c>
      <c r="N7885" t="str">
        <f>IF(K7885&gt;L7885,"HIGH ZONE BIAS",IF(K7885&lt;L7885,"LOW ZONE BIAS","EQUILIBRIUM"))</f>
        <v>EQUILIBRIUM</v>
      </c>
    </row>
    <row r="7886">
      <c r="A7886">
        <v>19685</v>
      </c>
      <c r="B7886" t="str">
        <v>2020-02-07</v>
      </c>
      <c r="C7886" t="str">
        <v>Evening</v>
      </c>
      <c r="D7886">
        <v>16</v>
      </c>
      <c r="E7886" t="str">
        <f>IF(MOD(D7886,2)=0,"EVEN","ODD")</f>
        <v>EVEN</v>
      </c>
      <c r="F7886" t="str">
        <f>IF(D7886&lt;=18,"LOW (1-18)","HIGH (19-36)")</f>
        <v>LOW (1-18)</v>
      </c>
      <c r="G7886">
        <f>INT((D7886-1)/6)+1</f>
        <v>3</v>
      </c>
      <c r="H7886">
        <f>MOD(D7886-1,6)+1</f>
        <v>4</v>
      </c>
      <c r="I7886">
        <f>37-D7886</f>
        <v>21</v>
      </c>
      <c r="J7886">
        <f>ABS(D7886-D7887)</f>
        <v>15</v>
      </c>
      <c r="K7886">
        <f>AVERAGE(D7886:D7890)</f>
        <v>16</v>
      </c>
      <c r="L7886">
        <f>AVERAGE(D7886:D7905)</f>
        <v>16</v>
      </c>
      <c r="M7886">
        <f>K7886-L7886</f>
        <v>0</v>
      </c>
      <c r="N7886" t="str">
        <f>IF(K7886&gt;L7886,"HIGH ZONE BIAS",IF(K7886&lt;L7886,"LOW ZONE BIAS","EQUILIBRIUM"))</f>
        <v>EQUILIBRIUM</v>
      </c>
    </row>
    <row r="7887">
      <c r="A7887">
        <v>19684</v>
      </c>
      <c r="B7887" t="str">
        <v>2020-02-07</v>
      </c>
      <c r="C7887" t="str">
        <v>Afternoon</v>
      </c>
      <c r="D7887">
        <v>31</v>
      </c>
      <c r="E7887" t="str">
        <f>IF(MOD(D7887,2)=0,"EVEN","ODD")</f>
        <v>ODD</v>
      </c>
      <c r="F7887" t="str">
        <f>IF(D7887&lt;=18,"LOW (1-18)","HIGH (19-36)")</f>
        <v>HIGH (19-36)</v>
      </c>
      <c r="G7887">
        <f>INT((D7887-1)/6)+1</f>
        <v>6</v>
      </c>
      <c r="H7887">
        <f>MOD(D7887-1,6)+1</f>
        <v>1</v>
      </c>
      <c r="I7887">
        <f>37-D7887</f>
        <v>6</v>
      </c>
      <c r="J7887">
        <f>ABS(D7887-D7888)</f>
        <v>1</v>
      </c>
      <c r="K7887">
        <f>AVERAGE(D7887:D7891)</f>
        <v>31</v>
      </c>
      <c r="L7887">
        <f>AVERAGE(D7887:D7906)</f>
        <v>31</v>
      </c>
      <c r="M7887">
        <f>K7887-L7887</f>
        <v>0</v>
      </c>
      <c r="N7887" t="str">
        <f>IF(K7887&gt;L7887,"HIGH ZONE BIAS",IF(K7887&lt;L7887,"LOW ZONE BIAS","EQUILIBRIUM"))</f>
        <v>EQUILIBRIUM</v>
      </c>
    </row>
    <row r="7888">
      <c r="A7888">
        <v>19683</v>
      </c>
      <c r="B7888" t="str">
        <v>2020-02-07</v>
      </c>
      <c r="C7888" t="str">
        <v>Midday</v>
      </c>
      <c r="D7888">
        <v>30</v>
      </c>
      <c r="E7888" t="str">
        <f>IF(MOD(D7888,2)=0,"EVEN","ODD")</f>
        <v>EVEN</v>
      </c>
      <c r="F7888" t="str">
        <f>IF(D7888&lt;=18,"LOW (1-18)","HIGH (19-36)")</f>
        <v>HIGH (19-36)</v>
      </c>
      <c r="G7888">
        <f>INT((D7888-1)/6)+1</f>
        <v>5</v>
      </c>
      <c r="H7888">
        <f>MOD(D7888-1,6)+1</f>
        <v>6</v>
      </c>
      <c r="I7888">
        <f>37-D7888</f>
        <v>7</v>
      </c>
      <c r="J7888">
        <f>ABS(D7888-D7889)</f>
        <v>14</v>
      </c>
      <c r="K7888">
        <f>AVERAGE(D7888:D7892)</f>
        <v>30</v>
      </c>
      <c r="L7888">
        <f>AVERAGE(D7888:D7907)</f>
        <v>30</v>
      </c>
      <c r="M7888">
        <f>K7888-L7888</f>
        <v>0</v>
      </c>
      <c r="N7888" t="str">
        <f>IF(K7888&gt;L7888,"HIGH ZONE BIAS",IF(K7888&lt;L7888,"LOW ZONE BIAS","EQUILIBRIUM"))</f>
        <v>EQUILIBRIUM</v>
      </c>
    </row>
    <row r="7889">
      <c r="A7889">
        <v>19682</v>
      </c>
      <c r="B7889" t="str">
        <v>2020-02-07</v>
      </c>
      <c r="C7889" t="str">
        <v>Morning</v>
      </c>
      <c r="D7889">
        <v>16</v>
      </c>
      <c r="E7889" t="str">
        <f>IF(MOD(D7889,2)=0,"EVEN","ODD")</f>
        <v>EVEN</v>
      </c>
      <c r="F7889" t="str">
        <f>IF(D7889&lt;=18,"LOW (1-18)","HIGH (19-36)")</f>
        <v>LOW (1-18)</v>
      </c>
      <c r="G7889">
        <f>INT((D7889-1)/6)+1</f>
        <v>3</v>
      </c>
      <c r="H7889">
        <f>MOD(D7889-1,6)+1</f>
        <v>4</v>
      </c>
      <c r="I7889">
        <f>37-D7889</f>
        <v>21</v>
      </c>
      <c r="J7889">
        <f>ABS(D7889-D7890)</f>
        <v>13</v>
      </c>
      <c r="K7889">
        <f>AVERAGE(D7889:D7893)</f>
        <v>16</v>
      </c>
      <c r="L7889">
        <f>AVERAGE(D7889:D7908)</f>
        <v>16</v>
      </c>
      <c r="M7889">
        <f>K7889-L7889</f>
        <v>0</v>
      </c>
      <c r="N7889" t="str">
        <f>IF(K7889&gt;L7889,"HIGH ZONE BIAS",IF(K7889&lt;L7889,"LOW ZONE BIAS","EQUILIBRIUM"))</f>
        <v>EQUILIBRIUM</v>
      </c>
    </row>
    <row r="7890">
      <c r="A7890">
        <v>19681</v>
      </c>
      <c r="B7890" t="str">
        <v>2020-02-06</v>
      </c>
      <c r="C7890" t="str">
        <v>Evening</v>
      </c>
      <c r="D7890">
        <v>3</v>
      </c>
      <c r="E7890" t="str">
        <f>IF(MOD(D7890,2)=0,"EVEN","ODD")</f>
        <v>ODD</v>
      </c>
      <c r="F7890" t="str">
        <f>IF(D7890&lt;=18,"LOW (1-18)","HIGH (19-36)")</f>
        <v>LOW (1-18)</v>
      </c>
      <c r="G7890">
        <f>INT((D7890-1)/6)+1</f>
        <v>1</v>
      </c>
      <c r="H7890">
        <f>MOD(D7890-1,6)+1</f>
        <v>3</v>
      </c>
      <c r="I7890">
        <f>37-D7890</f>
        <v>34</v>
      </c>
      <c r="J7890">
        <f>ABS(D7890-D7891)</f>
        <v>28</v>
      </c>
      <c r="K7890">
        <f>AVERAGE(D7890:D7894)</f>
        <v>3</v>
      </c>
      <c r="L7890">
        <f>AVERAGE(D7890:D7909)</f>
        <v>3</v>
      </c>
      <c r="M7890">
        <f>K7890-L7890</f>
        <v>0</v>
      </c>
      <c r="N7890" t="str">
        <f>IF(K7890&gt;L7890,"HIGH ZONE BIAS",IF(K7890&lt;L7890,"LOW ZONE BIAS","EQUILIBRIUM"))</f>
        <v>EQUILIBRIUM</v>
      </c>
    </row>
    <row r="7891">
      <c r="A7891">
        <v>19680</v>
      </c>
      <c r="B7891" t="str">
        <v>2020-02-06</v>
      </c>
      <c r="C7891" t="str">
        <v>Afternoon</v>
      </c>
      <c r="D7891">
        <v>31</v>
      </c>
      <c r="E7891" t="str">
        <f>IF(MOD(D7891,2)=0,"EVEN","ODD")</f>
        <v>ODD</v>
      </c>
      <c r="F7891" t="str">
        <f>IF(D7891&lt;=18,"LOW (1-18)","HIGH (19-36)")</f>
        <v>HIGH (19-36)</v>
      </c>
      <c r="G7891">
        <f>INT((D7891-1)/6)+1</f>
        <v>6</v>
      </c>
      <c r="H7891">
        <f>MOD(D7891-1,6)+1</f>
        <v>1</v>
      </c>
      <c r="I7891">
        <f>37-D7891</f>
        <v>6</v>
      </c>
      <c r="J7891">
        <f>ABS(D7891-D7892)</f>
        <v>26</v>
      </c>
      <c r="K7891">
        <f>AVERAGE(D7891:D7895)</f>
        <v>31</v>
      </c>
      <c r="L7891">
        <f>AVERAGE(D7891:D7910)</f>
        <v>31</v>
      </c>
      <c r="M7891">
        <f>K7891-L7891</f>
        <v>0</v>
      </c>
      <c r="N7891" t="str">
        <f>IF(K7891&gt;L7891,"HIGH ZONE BIAS",IF(K7891&lt;L7891,"LOW ZONE BIAS","EQUILIBRIUM"))</f>
        <v>EQUILIBRIUM</v>
      </c>
    </row>
    <row r="7892">
      <c r="A7892">
        <v>19679</v>
      </c>
      <c r="B7892" t="str">
        <v>2020-02-06</v>
      </c>
      <c r="C7892" t="str">
        <v>Midday</v>
      </c>
      <c r="D7892">
        <v>5</v>
      </c>
      <c r="E7892" t="str">
        <f>IF(MOD(D7892,2)=0,"EVEN","ODD")</f>
        <v>ODD</v>
      </c>
      <c r="F7892" t="str">
        <f>IF(D7892&lt;=18,"LOW (1-18)","HIGH (19-36)")</f>
        <v>LOW (1-18)</v>
      </c>
      <c r="G7892">
        <f>INT((D7892-1)/6)+1</f>
        <v>1</v>
      </c>
      <c r="H7892">
        <f>MOD(D7892-1,6)+1</f>
        <v>5</v>
      </c>
      <c r="I7892">
        <f>37-D7892</f>
        <v>32</v>
      </c>
      <c r="J7892">
        <f>ABS(D7892-D7893)</f>
        <v>24</v>
      </c>
      <c r="K7892">
        <f>AVERAGE(D7892:D7896)</f>
        <v>5</v>
      </c>
      <c r="L7892">
        <f>AVERAGE(D7892:D7911)</f>
        <v>5</v>
      </c>
      <c r="M7892">
        <f>K7892-L7892</f>
        <v>0</v>
      </c>
      <c r="N7892" t="str">
        <f>IF(K7892&gt;L7892,"HIGH ZONE BIAS",IF(K7892&lt;L7892,"LOW ZONE BIAS","EQUILIBRIUM"))</f>
        <v>EQUILIBRIUM</v>
      </c>
    </row>
    <row r="7893">
      <c r="A7893">
        <v>19678</v>
      </c>
      <c r="B7893" t="str">
        <v>2020-02-06</v>
      </c>
      <c r="C7893" t="str">
        <v>Morning</v>
      </c>
      <c r="D7893">
        <v>29</v>
      </c>
      <c r="E7893" t="str">
        <f>IF(MOD(D7893,2)=0,"EVEN","ODD")</f>
        <v>ODD</v>
      </c>
      <c r="F7893" t="str">
        <f>IF(D7893&lt;=18,"LOW (1-18)","HIGH (19-36)")</f>
        <v>HIGH (19-36)</v>
      </c>
      <c r="G7893">
        <f>INT((D7893-1)/6)+1</f>
        <v>5</v>
      </c>
      <c r="H7893">
        <f>MOD(D7893-1,6)+1</f>
        <v>5</v>
      </c>
      <c r="I7893">
        <f>37-D7893</f>
        <v>8</v>
      </c>
      <c r="J7893">
        <f>ABS(D7893-D7894)</f>
        <v>19</v>
      </c>
      <c r="K7893">
        <f>AVERAGE(D7893:D7897)</f>
        <v>29</v>
      </c>
      <c r="L7893">
        <f>AVERAGE(D7893:D7912)</f>
        <v>29</v>
      </c>
      <c r="M7893">
        <f>K7893-L7893</f>
        <v>0</v>
      </c>
      <c r="N7893" t="str">
        <f>IF(K7893&gt;L7893,"HIGH ZONE BIAS",IF(K7893&lt;L7893,"LOW ZONE BIAS","EQUILIBRIUM"))</f>
        <v>EQUILIBRIUM</v>
      </c>
    </row>
    <row r="7894">
      <c r="A7894">
        <v>19677</v>
      </c>
      <c r="B7894" t="str">
        <v>2020-02-05</v>
      </c>
      <c r="C7894" t="str">
        <v>Evening</v>
      </c>
      <c r="D7894">
        <v>10</v>
      </c>
      <c r="E7894" t="str">
        <f>IF(MOD(D7894,2)=0,"EVEN","ODD")</f>
        <v>EVEN</v>
      </c>
      <c r="F7894" t="str">
        <f>IF(D7894&lt;=18,"LOW (1-18)","HIGH (19-36)")</f>
        <v>LOW (1-18)</v>
      </c>
      <c r="G7894">
        <f>INT((D7894-1)/6)+1</f>
        <v>2</v>
      </c>
      <c r="H7894">
        <f>MOD(D7894-1,6)+1</f>
        <v>4</v>
      </c>
      <c r="I7894">
        <f>37-D7894</f>
        <v>27</v>
      </c>
      <c r="J7894">
        <f>ABS(D7894-D7895)</f>
        <v>22</v>
      </c>
      <c r="K7894">
        <f>AVERAGE(D7894:D7898)</f>
        <v>10</v>
      </c>
      <c r="L7894">
        <f>AVERAGE(D7894:D7913)</f>
        <v>10</v>
      </c>
      <c r="M7894">
        <f>K7894-L7894</f>
        <v>0</v>
      </c>
      <c r="N7894" t="str">
        <f>IF(K7894&gt;L7894,"HIGH ZONE BIAS",IF(K7894&lt;L7894,"LOW ZONE BIAS","EQUILIBRIUM"))</f>
        <v>EQUILIBRIUM</v>
      </c>
    </row>
    <row r="7895">
      <c r="A7895">
        <v>19676</v>
      </c>
      <c r="B7895" t="str">
        <v>2020-02-05</v>
      </c>
      <c r="C7895" t="str">
        <v>Afternoon</v>
      </c>
      <c r="D7895">
        <v>32</v>
      </c>
      <c r="E7895" t="str">
        <f>IF(MOD(D7895,2)=0,"EVEN","ODD")</f>
        <v>EVEN</v>
      </c>
      <c r="F7895" t="str">
        <f>IF(D7895&lt;=18,"LOW (1-18)","HIGH (19-36)")</f>
        <v>HIGH (19-36)</v>
      </c>
      <c r="G7895">
        <f>INT((D7895-1)/6)+1</f>
        <v>6</v>
      </c>
      <c r="H7895">
        <f>MOD(D7895-1,6)+1</f>
        <v>2</v>
      </c>
      <c r="I7895">
        <f>37-D7895</f>
        <v>5</v>
      </c>
      <c r="J7895">
        <f>ABS(D7895-D7896)</f>
        <v>0</v>
      </c>
      <c r="K7895">
        <f>AVERAGE(D7895:D7899)</f>
        <v>32</v>
      </c>
      <c r="L7895">
        <f>AVERAGE(D7895:D7914)</f>
        <v>32</v>
      </c>
      <c r="M7895">
        <f>K7895-L7895</f>
        <v>0</v>
      </c>
      <c r="N7895" t="str">
        <f>IF(K7895&gt;L7895,"HIGH ZONE BIAS",IF(K7895&lt;L7895,"LOW ZONE BIAS","EQUILIBRIUM"))</f>
        <v>EQUILIBRIUM</v>
      </c>
    </row>
    <row r="7896">
      <c r="A7896">
        <v>19675</v>
      </c>
      <c r="B7896" t="str">
        <v>2020-02-05</v>
      </c>
      <c r="C7896" t="str">
        <v>Midday</v>
      </c>
      <c r="D7896">
        <v>32</v>
      </c>
      <c r="E7896" t="str">
        <f>IF(MOD(D7896,2)=0,"EVEN","ODD")</f>
        <v>EVEN</v>
      </c>
      <c r="F7896" t="str">
        <f>IF(D7896&lt;=18,"LOW (1-18)","HIGH (19-36)")</f>
        <v>HIGH (19-36)</v>
      </c>
      <c r="G7896">
        <f>INT((D7896-1)/6)+1</f>
        <v>6</v>
      </c>
      <c r="H7896">
        <f>MOD(D7896-1,6)+1</f>
        <v>2</v>
      </c>
      <c r="I7896">
        <f>37-D7896</f>
        <v>5</v>
      </c>
      <c r="J7896">
        <f>ABS(D7896-D7897)</f>
        <v>17</v>
      </c>
      <c r="K7896">
        <f>AVERAGE(D7896:D7900)</f>
        <v>32</v>
      </c>
      <c r="L7896">
        <f>AVERAGE(D7896:D7915)</f>
        <v>32</v>
      </c>
      <c r="M7896">
        <f>K7896-L7896</f>
        <v>0</v>
      </c>
      <c r="N7896" t="str">
        <f>IF(K7896&gt;L7896,"HIGH ZONE BIAS",IF(K7896&lt;L7896,"LOW ZONE BIAS","EQUILIBRIUM"))</f>
        <v>EQUILIBRIUM</v>
      </c>
    </row>
    <row r="7897">
      <c r="A7897">
        <v>19674</v>
      </c>
      <c r="B7897" t="str">
        <v>2020-02-05</v>
      </c>
      <c r="C7897" t="str">
        <v>Morning</v>
      </c>
      <c r="D7897">
        <v>15</v>
      </c>
      <c r="E7897" t="str">
        <f>IF(MOD(D7897,2)=0,"EVEN","ODD")</f>
        <v>ODD</v>
      </c>
      <c r="F7897" t="str">
        <f>IF(D7897&lt;=18,"LOW (1-18)","HIGH (19-36)")</f>
        <v>LOW (1-18)</v>
      </c>
      <c r="G7897">
        <f>INT((D7897-1)/6)+1</f>
        <v>3</v>
      </c>
      <c r="H7897">
        <f>MOD(D7897-1,6)+1</f>
        <v>3</v>
      </c>
      <c r="I7897">
        <f>37-D7897</f>
        <v>22</v>
      </c>
      <c r="J7897">
        <f>ABS(D7897-D7898)</f>
        <v>21</v>
      </c>
      <c r="K7897">
        <f>AVERAGE(D7897:D7901)</f>
        <v>15</v>
      </c>
      <c r="L7897">
        <f>AVERAGE(D7897:D7916)</f>
        <v>15</v>
      </c>
      <c r="M7897">
        <f>K7897-L7897</f>
        <v>0</v>
      </c>
      <c r="N7897" t="str">
        <f>IF(K7897&gt;L7897,"HIGH ZONE BIAS",IF(K7897&lt;L7897,"LOW ZONE BIAS","EQUILIBRIUM"))</f>
        <v>EQUILIBRIUM</v>
      </c>
    </row>
    <row r="7898">
      <c r="A7898">
        <v>19673</v>
      </c>
      <c r="B7898" t="str">
        <v>2020-02-04</v>
      </c>
      <c r="C7898" t="str">
        <v>Evening</v>
      </c>
      <c r="D7898">
        <v>36</v>
      </c>
      <c r="E7898" t="str">
        <f>IF(MOD(D7898,2)=0,"EVEN","ODD")</f>
        <v>EVEN</v>
      </c>
      <c r="F7898" t="str">
        <f>IF(D7898&lt;=18,"LOW (1-18)","HIGH (19-36)")</f>
        <v>HIGH (19-36)</v>
      </c>
      <c r="G7898">
        <f>INT((D7898-1)/6)+1</f>
        <v>6</v>
      </c>
      <c r="H7898">
        <f>MOD(D7898-1,6)+1</f>
        <v>6</v>
      </c>
      <c r="I7898">
        <f>37-D7898</f>
        <v>1</v>
      </c>
      <c r="J7898">
        <f>ABS(D7898-D7899)</f>
        <v>5</v>
      </c>
      <c r="K7898">
        <f>AVERAGE(D7898:D7902)</f>
        <v>36</v>
      </c>
      <c r="L7898">
        <f>AVERAGE(D7898:D7917)</f>
        <v>36</v>
      </c>
      <c r="M7898">
        <f>K7898-L7898</f>
        <v>0</v>
      </c>
      <c r="N7898" t="str">
        <f>IF(K7898&gt;L7898,"HIGH ZONE BIAS",IF(K7898&lt;L7898,"LOW ZONE BIAS","EQUILIBRIUM"))</f>
        <v>EQUILIBRIUM</v>
      </c>
    </row>
    <row r="7899">
      <c r="A7899">
        <v>19672</v>
      </c>
      <c r="B7899" t="str">
        <v>2020-02-04</v>
      </c>
      <c r="C7899" t="str">
        <v>Afternoon</v>
      </c>
      <c r="D7899">
        <v>31</v>
      </c>
      <c r="E7899" t="str">
        <f>IF(MOD(D7899,2)=0,"EVEN","ODD")</f>
        <v>ODD</v>
      </c>
      <c r="F7899" t="str">
        <f>IF(D7899&lt;=18,"LOW (1-18)","HIGH (19-36)")</f>
        <v>HIGH (19-36)</v>
      </c>
      <c r="G7899">
        <f>INT((D7899-1)/6)+1</f>
        <v>6</v>
      </c>
      <c r="H7899">
        <f>MOD(D7899-1,6)+1</f>
        <v>1</v>
      </c>
      <c r="I7899">
        <f>37-D7899</f>
        <v>6</v>
      </c>
      <c r="J7899">
        <f>ABS(D7899-D7900)</f>
        <v>3</v>
      </c>
      <c r="K7899">
        <f>AVERAGE(D7899:D7903)</f>
        <v>31</v>
      </c>
      <c r="L7899">
        <f>AVERAGE(D7899:D7918)</f>
        <v>31</v>
      </c>
      <c r="M7899">
        <f>K7899-L7899</f>
        <v>0</v>
      </c>
      <c r="N7899" t="str">
        <f>IF(K7899&gt;L7899,"HIGH ZONE BIAS",IF(K7899&lt;L7899,"LOW ZONE BIAS","EQUILIBRIUM"))</f>
        <v>EQUILIBRIUM</v>
      </c>
    </row>
    <row r="7900">
      <c r="A7900">
        <v>19671</v>
      </c>
      <c r="B7900" t="str">
        <v>2020-02-04</v>
      </c>
      <c r="C7900" t="str">
        <v>Midday</v>
      </c>
      <c r="D7900">
        <v>34</v>
      </c>
      <c r="E7900" t="str">
        <f>IF(MOD(D7900,2)=0,"EVEN","ODD")</f>
        <v>EVEN</v>
      </c>
      <c r="F7900" t="str">
        <f>IF(D7900&lt;=18,"LOW (1-18)","HIGH (19-36)")</f>
        <v>HIGH (19-36)</v>
      </c>
      <c r="G7900">
        <f>INT((D7900-1)/6)+1</f>
        <v>6</v>
      </c>
      <c r="H7900">
        <f>MOD(D7900-1,6)+1</f>
        <v>4</v>
      </c>
      <c r="I7900">
        <f>37-D7900</f>
        <v>3</v>
      </c>
      <c r="J7900">
        <f>ABS(D7900-D7901)</f>
        <v>1</v>
      </c>
      <c r="K7900">
        <f>AVERAGE(D7900:D7904)</f>
        <v>34</v>
      </c>
      <c r="L7900">
        <f>AVERAGE(D7900:D7919)</f>
        <v>34</v>
      </c>
      <c r="M7900">
        <f>K7900-L7900</f>
        <v>0</v>
      </c>
      <c r="N7900" t="str">
        <f>IF(K7900&gt;L7900,"HIGH ZONE BIAS",IF(K7900&lt;L7900,"LOW ZONE BIAS","EQUILIBRIUM"))</f>
        <v>EQUILIBRIUM</v>
      </c>
    </row>
    <row r="7901">
      <c r="A7901">
        <v>19670</v>
      </c>
      <c r="B7901" t="str">
        <v>2020-02-04</v>
      </c>
      <c r="C7901" t="str">
        <v>Morning</v>
      </c>
      <c r="D7901">
        <v>35</v>
      </c>
      <c r="E7901" t="str">
        <f>IF(MOD(D7901,2)=0,"EVEN","ODD")</f>
        <v>ODD</v>
      </c>
      <c r="F7901" t="str">
        <f>IF(D7901&lt;=18,"LOW (1-18)","HIGH (19-36)")</f>
        <v>HIGH (19-36)</v>
      </c>
      <c r="G7901">
        <f>INT((D7901-1)/6)+1</f>
        <v>6</v>
      </c>
      <c r="H7901">
        <f>MOD(D7901-1,6)+1</f>
        <v>5</v>
      </c>
      <c r="I7901">
        <f>37-D7901</f>
        <v>2</v>
      </c>
      <c r="J7901">
        <f>ABS(D7901-D7902)</f>
        <v>23</v>
      </c>
      <c r="K7901">
        <f>AVERAGE(D7901:D7905)</f>
        <v>35</v>
      </c>
      <c r="L7901">
        <f>AVERAGE(D7901:D7920)</f>
        <v>35</v>
      </c>
      <c r="M7901">
        <f>K7901-L7901</f>
        <v>0</v>
      </c>
      <c r="N7901" t="str">
        <f>IF(K7901&gt;L7901,"HIGH ZONE BIAS",IF(K7901&lt;L7901,"LOW ZONE BIAS","EQUILIBRIUM"))</f>
        <v>EQUILIBRIUM</v>
      </c>
    </row>
    <row r="7902">
      <c r="A7902">
        <v>19669</v>
      </c>
      <c r="B7902" t="str">
        <v>2020-02-03</v>
      </c>
      <c r="C7902" t="str">
        <v>Evening</v>
      </c>
      <c r="D7902">
        <v>12</v>
      </c>
      <c r="E7902" t="str">
        <f>IF(MOD(D7902,2)=0,"EVEN","ODD")</f>
        <v>EVEN</v>
      </c>
      <c r="F7902" t="str">
        <f>IF(D7902&lt;=18,"LOW (1-18)","HIGH (19-36)")</f>
        <v>LOW (1-18)</v>
      </c>
      <c r="G7902">
        <f>INT((D7902-1)/6)+1</f>
        <v>2</v>
      </c>
      <c r="H7902">
        <f>MOD(D7902-1,6)+1</f>
        <v>6</v>
      </c>
      <c r="I7902">
        <f>37-D7902</f>
        <v>25</v>
      </c>
      <c r="J7902">
        <f>ABS(D7902-D7903)</f>
        <v>1</v>
      </c>
      <c r="K7902">
        <f>AVERAGE(D7902:D7906)</f>
        <v>12</v>
      </c>
      <c r="L7902">
        <f>AVERAGE(D7902:D7921)</f>
        <v>12</v>
      </c>
      <c r="M7902">
        <f>K7902-L7902</f>
        <v>0</v>
      </c>
      <c r="N7902" t="str">
        <f>IF(K7902&gt;L7902,"HIGH ZONE BIAS",IF(K7902&lt;L7902,"LOW ZONE BIAS","EQUILIBRIUM"))</f>
        <v>EQUILIBRIUM</v>
      </c>
    </row>
    <row r="7903">
      <c r="A7903">
        <v>19668</v>
      </c>
      <c r="B7903" t="str">
        <v>2020-02-03</v>
      </c>
      <c r="C7903" t="str">
        <v>Afternoon</v>
      </c>
      <c r="D7903">
        <v>13</v>
      </c>
      <c r="E7903" t="str">
        <f>IF(MOD(D7903,2)=0,"EVEN","ODD")</f>
        <v>ODD</v>
      </c>
      <c r="F7903" t="str">
        <f>IF(D7903&lt;=18,"LOW (1-18)","HIGH (19-36)")</f>
        <v>LOW (1-18)</v>
      </c>
      <c r="G7903">
        <f>INT((D7903-1)/6)+1</f>
        <v>3</v>
      </c>
      <c r="H7903">
        <f>MOD(D7903-1,6)+1</f>
        <v>1</v>
      </c>
      <c r="I7903">
        <f>37-D7903</f>
        <v>24</v>
      </c>
      <c r="J7903">
        <f>ABS(D7903-D7904)</f>
        <v>6</v>
      </c>
      <c r="K7903">
        <f>AVERAGE(D7903:D7907)</f>
        <v>13</v>
      </c>
      <c r="L7903">
        <f>AVERAGE(D7903:D7922)</f>
        <v>13</v>
      </c>
      <c r="M7903">
        <f>K7903-L7903</f>
        <v>0</v>
      </c>
      <c r="N7903" t="str">
        <f>IF(K7903&gt;L7903,"HIGH ZONE BIAS",IF(K7903&lt;L7903,"LOW ZONE BIAS","EQUILIBRIUM"))</f>
        <v>EQUILIBRIUM</v>
      </c>
    </row>
    <row r="7904">
      <c r="A7904">
        <v>19667</v>
      </c>
      <c r="B7904" t="str">
        <v>2020-02-03</v>
      </c>
      <c r="C7904" t="str">
        <v>Midday</v>
      </c>
      <c r="D7904">
        <v>7</v>
      </c>
      <c r="E7904" t="str">
        <f>IF(MOD(D7904,2)=0,"EVEN","ODD")</f>
        <v>ODD</v>
      </c>
      <c r="F7904" t="str">
        <f>IF(D7904&lt;=18,"LOW (1-18)","HIGH (19-36)")</f>
        <v>LOW (1-18)</v>
      </c>
      <c r="G7904">
        <f>INT((D7904-1)/6)+1</f>
        <v>2</v>
      </c>
      <c r="H7904">
        <f>MOD(D7904-1,6)+1</f>
        <v>1</v>
      </c>
      <c r="I7904">
        <f>37-D7904</f>
        <v>30</v>
      </c>
      <c r="J7904">
        <f>ABS(D7904-D7905)</f>
        <v>6</v>
      </c>
      <c r="K7904">
        <f>AVERAGE(D7904:D7908)</f>
        <v>7</v>
      </c>
      <c r="L7904">
        <f>AVERAGE(D7904:D7923)</f>
        <v>7</v>
      </c>
      <c r="M7904">
        <f>K7904-L7904</f>
        <v>0</v>
      </c>
      <c r="N7904" t="str">
        <f>IF(K7904&gt;L7904,"HIGH ZONE BIAS",IF(K7904&lt;L7904,"LOW ZONE BIAS","EQUILIBRIUM"))</f>
        <v>EQUILIBRIUM</v>
      </c>
    </row>
    <row r="7905">
      <c r="A7905">
        <v>19666</v>
      </c>
      <c r="B7905" t="str">
        <v>2020-02-03</v>
      </c>
      <c r="C7905" t="str">
        <v>Morning</v>
      </c>
      <c r="D7905">
        <v>13</v>
      </c>
      <c r="E7905" t="str">
        <f>IF(MOD(D7905,2)=0,"EVEN","ODD")</f>
        <v>ODD</v>
      </c>
      <c r="F7905" t="str">
        <f>IF(D7905&lt;=18,"LOW (1-18)","HIGH (19-36)")</f>
        <v>LOW (1-18)</v>
      </c>
      <c r="G7905">
        <f>INT((D7905-1)/6)+1</f>
        <v>3</v>
      </c>
      <c r="H7905">
        <f>MOD(D7905-1,6)+1</f>
        <v>1</v>
      </c>
      <c r="I7905">
        <f>37-D7905</f>
        <v>24</v>
      </c>
      <c r="J7905">
        <f>ABS(D7905-D7906)</f>
        <v>11</v>
      </c>
      <c r="K7905">
        <f>AVERAGE(D7905:D7909)</f>
        <v>13</v>
      </c>
      <c r="L7905">
        <f>AVERAGE(D7905:D7924)</f>
        <v>13</v>
      </c>
      <c r="M7905">
        <f>K7905-L7905</f>
        <v>0</v>
      </c>
      <c r="N7905" t="str">
        <f>IF(K7905&gt;L7905,"HIGH ZONE BIAS",IF(K7905&lt;L7905,"LOW ZONE BIAS","EQUILIBRIUM"))</f>
        <v>EQUILIBRIUM</v>
      </c>
    </row>
    <row r="7906">
      <c r="A7906">
        <v>19665</v>
      </c>
      <c r="B7906" t="str">
        <v>2020-02-01</v>
      </c>
      <c r="C7906" t="str">
        <v>Evening</v>
      </c>
      <c r="D7906">
        <v>2</v>
      </c>
      <c r="E7906" t="str">
        <f>IF(MOD(D7906,2)=0,"EVEN","ODD")</f>
        <v>EVEN</v>
      </c>
      <c r="F7906" t="str">
        <f>IF(D7906&lt;=18,"LOW (1-18)","HIGH (19-36)")</f>
        <v>LOW (1-18)</v>
      </c>
      <c r="G7906">
        <f>INT((D7906-1)/6)+1</f>
        <v>1</v>
      </c>
      <c r="H7906">
        <f>MOD(D7906-1,6)+1</f>
        <v>2</v>
      </c>
      <c r="I7906">
        <f>37-D7906</f>
        <v>35</v>
      </c>
      <c r="J7906">
        <f>ABS(D7906-D7907)</f>
        <v>34</v>
      </c>
      <c r="K7906">
        <f>AVERAGE(D7906:D7910)</f>
        <v>2</v>
      </c>
      <c r="L7906">
        <f>AVERAGE(D7906:D7925)</f>
        <v>2</v>
      </c>
      <c r="M7906">
        <f>K7906-L7906</f>
        <v>0</v>
      </c>
      <c r="N7906" t="str">
        <f>IF(K7906&gt;L7906,"HIGH ZONE BIAS",IF(K7906&lt;L7906,"LOW ZONE BIAS","EQUILIBRIUM"))</f>
        <v>EQUILIBRIUM</v>
      </c>
    </row>
    <row r="7907">
      <c r="A7907">
        <v>19664</v>
      </c>
      <c r="B7907" t="str">
        <v>2020-02-01</v>
      </c>
      <c r="C7907" t="str">
        <v>Afternoon</v>
      </c>
      <c r="D7907">
        <v>36</v>
      </c>
      <c r="E7907" t="str">
        <f>IF(MOD(D7907,2)=0,"EVEN","ODD")</f>
        <v>EVEN</v>
      </c>
      <c r="F7907" t="str">
        <f>IF(D7907&lt;=18,"LOW (1-18)","HIGH (19-36)")</f>
        <v>HIGH (19-36)</v>
      </c>
      <c r="G7907">
        <f>INT((D7907-1)/6)+1</f>
        <v>6</v>
      </c>
      <c r="H7907">
        <f>MOD(D7907-1,6)+1</f>
        <v>6</v>
      </c>
      <c r="I7907">
        <f>37-D7907</f>
        <v>1</v>
      </c>
      <c r="J7907">
        <f>ABS(D7907-D7908)</f>
        <v>15</v>
      </c>
      <c r="K7907">
        <f>AVERAGE(D7907:D7911)</f>
        <v>36</v>
      </c>
      <c r="L7907">
        <f>AVERAGE(D7907:D7926)</f>
        <v>36</v>
      </c>
      <c r="M7907">
        <f>K7907-L7907</f>
        <v>0</v>
      </c>
      <c r="N7907" t="str">
        <f>IF(K7907&gt;L7907,"HIGH ZONE BIAS",IF(K7907&lt;L7907,"LOW ZONE BIAS","EQUILIBRIUM"))</f>
        <v>EQUILIBRIUM</v>
      </c>
    </row>
    <row r="7908">
      <c r="A7908">
        <v>19663</v>
      </c>
      <c r="B7908" t="str">
        <v>2020-02-01</v>
      </c>
      <c r="C7908" t="str">
        <v>Midday</v>
      </c>
      <c r="D7908">
        <v>21</v>
      </c>
      <c r="E7908" t="str">
        <f>IF(MOD(D7908,2)=0,"EVEN","ODD")</f>
        <v>ODD</v>
      </c>
      <c r="F7908" t="str">
        <f>IF(D7908&lt;=18,"LOW (1-18)","HIGH (19-36)")</f>
        <v>HIGH (19-36)</v>
      </c>
      <c r="G7908">
        <f>INT((D7908-1)/6)+1</f>
        <v>4</v>
      </c>
      <c r="H7908">
        <f>MOD(D7908-1,6)+1</f>
        <v>3</v>
      </c>
      <c r="I7908">
        <f>37-D7908</f>
        <v>16</v>
      </c>
      <c r="J7908">
        <f>ABS(D7908-D7909)</f>
        <v>4</v>
      </c>
      <c r="K7908">
        <f>AVERAGE(D7908:D7912)</f>
        <v>21</v>
      </c>
      <c r="L7908">
        <f>AVERAGE(D7908:D7927)</f>
        <v>21</v>
      </c>
      <c r="M7908">
        <f>K7908-L7908</f>
        <v>0</v>
      </c>
      <c r="N7908" t="str">
        <f>IF(K7908&gt;L7908,"HIGH ZONE BIAS",IF(K7908&lt;L7908,"LOW ZONE BIAS","EQUILIBRIUM"))</f>
        <v>EQUILIBRIUM</v>
      </c>
    </row>
    <row r="7909">
      <c r="A7909">
        <v>19662</v>
      </c>
      <c r="B7909" t="str">
        <v>2020-02-01</v>
      </c>
      <c r="C7909" t="str">
        <v>Morning</v>
      </c>
      <c r="D7909">
        <v>17</v>
      </c>
      <c r="E7909" t="str">
        <f>IF(MOD(D7909,2)=0,"EVEN","ODD")</f>
        <v>ODD</v>
      </c>
      <c r="F7909" t="str">
        <f>IF(D7909&lt;=18,"LOW (1-18)","HIGH (19-36)")</f>
        <v>LOW (1-18)</v>
      </c>
      <c r="G7909">
        <f>INT((D7909-1)/6)+1</f>
        <v>3</v>
      </c>
      <c r="H7909">
        <f>MOD(D7909-1,6)+1</f>
        <v>5</v>
      </c>
      <c r="I7909">
        <f>37-D7909</f>
        <v>20</v>
      </c>
      <c r="J7909">
        <f>ABS(D7909-D7910)</f>
        <v>10</v>
      </c>
      <c r="K7909">
        <f>AVERAGE(D7909:D7913)</f>
        <v>17</v>
      </c>
      <c r="L7909">
        <f>AVERAGE(D7909:D7928)</f>
        <v>17</v>
      </c>
      <c r="M7909">
        <f>K7909-L7909</f>
        <v>0</v>
      </c>
      <c r="N7909" t="str">
        <f>IF(K7909&gt;L7909,"HIGH ZONE BIAS",IF(K7909&lt;L7909,"LOW ZONE BIAS","EQUILIBRIUM"))</f>
        <v>EQUILIBRIUM</v>
      </c>
    </row>
    <row r="7910">
      <c r="A7910">
        <v>19661</v>
      </c>
      <c r="B7910" t="str">
        <v>2020-01-31</v>
      </c>
      <c r="C7910" t="str">
        <v>Evening</v>
      </c>
      <c r="D7910">
        <v>7</v>
      </c>
      <c r="E7910" t="str">
        <f>IF(MOD(D7910,2)=0,"EVEN","ODD")</f>
        <v>ODD</v>
      </c>
      <c r="F7910" t="str">
        <f>IF(D7910&lt;=18,"LOW (1-18)","HIGH (19-36)")</f>
        <v>LOW (1-18)</v>
      </c>
      <c r="G7910">
        <f>INT((D7910-1)/6)+1</f>
        <v>2</v>
      </c>
      <c r="H7910">
        <f>MOD(D7910-1,6)+1</f>
        <v>1</v>
      </c>
      <c r="I7910">
        <f>37-D7910</f>
        <v>30</v>
      </c>
      <c r="J7910">
        <f>ABS(D7910-D7911)</f>
        <v>4</v>
      </c>
      <c r="K7910">
        <f>AVERAGE(D7910:D7914)</f>
        <v>7</v>
      </c>
      <c r="L7910">
        <f>AVERAGE(D7910:D7929)</f>
        <v>7</v>
      </c>
      <c r="M7910">
        <f>K7910-L7910</f>
        <v>0</v>
      </c>
      <c r="N7910" t="str">
        <f>IF(K7910&gt;L7910,"HIGH ZONE BIAS",IF(K7910&lt;L7910,"LOW ZONE BIAS","EQUILIBRIUM"))</f>
        <v>EQUILIBRIUM</v>
      </c>
    </row>
    <row r="7911">
      <c r="A7911">
        <v>19660</v>
      </c>
      <c r="B7911" t="str">
        <v>2020-01-31</v>
      </c>
      <c r="C7911" t="str">
        <v>Afternoon</v>
      </c>
      <c r="D7911">
        <v>11</v>
      </c>
      <c r="E7911" t="str">
        <f>IF(MOD(D7911,2)=0,"EVEN","ODD")</f>
        <v>ODD</v>
      </c>
      <c r="F7911" t="str">
        <f>IF(D7911&lt;=18,"LOW (1-18)","HIGH (19-36)")</f>
        <v>LOW (1-18)</v>
      </c>
      <c r="G7911">
        <f>INT((D7911-1)/6)+1</f>
        <v>2</v>
      </c>
      <c r="H7911">
        <f>MOD(D7911-1,6)+1</f>
        <v>5</v>
      </c>
      <c r="I7911">
        <f>37-D7911</f>
        <v>26</v>
      </c>
      <c r="J7911">
        <f>ABS(D7911-D7912)</f>
        <v>7</v>
      </c>
      <c r="K7911">
        <f>AVERAGE(D7911:D7915)</f>
        <v>11</v>
      </c>
      <c r="L7911">
        <f>AVERAGE(D7911:D7930)</f>
        <v>11</v>
      </c>
      <c r="M7911">
        <f>K7911-L7911</f>
        <v>0</v>
      </c>
      <c r="N7911" t="str">
        <f>IF(K7911&gt;L7911,"HIGH ZONE BIAS",IF(K7911&lt;L7911,"LOW ZONE BIAS","EQUILIBRIUM"))</f>
        <v>EQUILIBRIUM</v>
      </c>
    </row>
    <row r="7912">
      <c r="A7912">
        <v>19659</v>
      </c>
      <c r="B7912" t="str">
        <v>2020-01-31</v>
      </c>
      <c r="C7912" t="str">
        <v>Midday</v>
      </c>
      <c r="D7912">
        <v>18</v>
      </c>
      <c r="E7912" t="str">
        <f>IF(MOD(D7912,2)=0,"EVEN","ODD")</f>
        <v>EVEN</v>
      </c>
      <c r="F7912" t="str">
        <f>IF(D7912&lt;=18,"LOW (1-18)","HIGH (19-36)")</f>
        <v>LOW (1-18)</v>
      </c>
      <c r="G7912">
        <f>INT((D7912-1)/6)+1</f>
        <v>3</v>
      </c>
      <c r="H7912">
        <f>MOD(D7912-1,6)+1</f>
        <v>6</v>
      </c>
      <c r="I7912">
        <f>37-D7912</f>
        <v>19</v>
      </c>
      <c r="J7912">
        <f>ABS(D7912-D7913)</f>
        <v>1</v>
      </c>
      <c r="K7912">
        <f>AVERAGE(D7912:D7916)</f>
        <v>18</v>
      </c>
      <c r="L7912">
        <f>AVERAGE(D7912:D7931)</f>
        <v>18</v>
      </c>
      <c r="M7912">
        <f>K7912-L7912</f>
        <v>0</v>
      </c>
      <c r="N7912" t="str">
        <f>IF(K7912&gt;L7912,"HIGH ZONE BIAS",IF(K7912&lt;L7912,"LOW ZONE BIAS","EQUILIBRIUM"))</f>
        <v>EQUILIBRIUM</v>
      </c>
    </row>
    <row r="7913">
      <c r="A7913">
        <v>19658</v>
      </c>
      <c r="B7913" t="str">
        <v>2020-01-31</v>
      </c>
      <c r="C7913" t="str">
        <v>Morning</v>
      </c>
      <c r="D7913">
        <v>19</v>
      </c>
      <c r="E7913" t="str">
        <f>IF(MOD(D7913,2)=0,"EVEN","ODD")</f>
        <v>ODD</v>
      </c>
      <c r="F7913" t="str">
        <f>IF(D7913&lt;=18,"LOW (1-18)","HIGH (19-36)")</f>
        <v>HIGH (19-36)</v>
      </c>
      <c r="G7913">
        <f>INT((D7913-1)/6)+1</f>
        <v>4</v>
      </c>
      <c r="H7913">
        <f>MOD(D7913-1,6)+1</f>
        <v>1</v>
      </c>
      <c r="I7913">
        <f>37-D7913</f>
        <v>18</v>
      </c>
      <c r="J7913">
        <f>ABS(D7913-D7914)</f>
        <v>4</v>
      </c>
      <c r="K7913">
        <f>AVERAGE(D7913:D7917)</f>
        <v>19</v>
      </c>
      <c r="L7913">
        <f>AVERAGE(D7913:D7932)</f>
        <v>19</v>
      </c>
      <c r="M7913">
        <f>K7913-L7913</f>
        <v>0</v>
      </c>
      <c r="N7913" t="str">
        <f>IF(K7913&gt;L7913,"HIGH ZONE BIAS",IF(K7913&lt;L7913,"LOW ZONE BIAS","EQUILIBRIUM"))</f>
        <v>EQUILIBRIUM</v>
      </c>
    </row>
    <row r="7914">
      <c r="A7914">
        <v>19657</v>
      </c>
      <c r="B7914" t="str">
        <v>2020-01-30</v>
      </c>
      <c r="C7914" t="str">
        <v>Evening</v>
      </c>
      <c r="D7914">
        <v>15</v>
      </c>
      <c r="E7914" t="str">
        <f>IF(MOD(D7914,2)=0,"EVEN","ODD")</f>
        <v>ODD</v>
      </c>
      <c r="F7914" t="str">
        <f>IF(D7914&lt;=18,"LOW (1-18)","HIGH (19-36)")</f>
        <v>LOW (1-18)</v>
      </c>
      <c r="G7914">
        <f>INT((D7914-1)/6)+1</f>
        <v>3</v>
      </c>
      <c r="H7914">
        <f>MOD(D7914-1,6)+1</f>
        <v>3</v>
      </c>
      <c r="I7914">
        <f>37-D7914</f>
        <v>22</v>
      </c>
      <c r="J7914">
        <f>ABS(D7914-D7915)</f>
        <v>8</v>
      </c>
      <c r="K7914">
        <f>AVERAGE(D7914:D7918)</f>
        <v>15</v>
      </c>
      <c r="L7914">
        <f>AVERAGE(D7914:D7933)</f>
        <v>15</v>
      </c>
      <c r="M7914">
        <f>K7914-L7914</f>
        <v>0</v>
      </c>
      <c r="N7914" t="str">
        <f>IF(K7914&gt;L7914,"HIGH ZONE BIAS",IF(K7914&lt;L7914,"LOW ZONE BIAS","EQUILIBRIUM"))</f>
        <v>EQUILIBRIUM</v>
      </c>
    </row>
    <row r="7915">
      <c r="A7915">
        <v>19656</v>
      </c>
      <c r="B7915" t="str">
        <v>2020-01-30</v>
      </c>
      <c r="C7915" t="str">
        <v>Afternoon</v>
      </c>
      <c r="D7915">
        <v>7</v>
      </c>
      <c r="E7915" t="str">
        <f>IF(MOD(D7915,2)=0,"EVEN","ODD")</f>
        <v>ODD</v>
      </c>
      <c r="F7915" t="str">
        <f>IF(D7915&lt;=18,"LOW (1-18)","HIGH (19-36)")</f>
        <v>LOW (1-18)</v>
      </c>
      <c r="G7915">
        <f>INT((D7915-1)/6)+1</f>
        <v>2</v>
      </c>
      <c r="H7915">
        <f>MOD(D7915-1,6)+1</f>
        <v>1</v>
      </c>
      <c r="I7915">
        <f>37-D7915</f>
        <v>30</v>
      </c>
      <c r="J7915">
        <f>ABS(D7915-D7916)</f>
        <v>17</v>
      </c>
      <c r="K7915">
        <f>AVERAGE(D7915:D7919)</f>
        <v>7</v>
      </c>
      <c r="L7915">
        <f>AVERAGE(D7915:D7934)</f>
        <v>7</v>
      </c>
      <c r="M7915">
        <f>K7915-L7915</f>
        <v>0</v>
      </c>
      <c r="N7915" t="str">
        <f>IF(K7915&gt;L7915,"HIGH ZONE BIAS",IF(K7915&lt;L7915,"LOW ZONE BIAS","EQUILIBRIUM"))</f>
        <v>EQUILIBRIUM</v>
      </c>
    </row>
    <row r="7916">
      <c r="A7916">
        <v>19655</v>
      </c>
      <c r="B7916" t="str">
        <v>2020-01-30</v>
      </c>
      <c r="C7916" t="str">
        <v>Midday</v>
      </c>
      <c r="D7916">
        <v>24</v>
      </c>
      <c r="E7916" t="str">
        <f>IF(MOD(D7916,2)=0,"EVEN","ODD")</f>
        <v>EVEN</v>
      </c>
      <c r="F7916" t="str">
        <f>IF(D7916&lt;=18,"LOW (1-18)","HIGH (19-36)")</f>
        <v>HIGH (19-36)</v>
      </c>
      <c r="G7916">
        <f>INT((D7916-1)/6)+1</f>
        <v>4</v>
      </c>
      <c r="H7916">
        <f>MOD(D7916-1,6)+1</f>
        <v>6</v>
      </c>
      <c r="I7916">
        <f>37-D7916</f>
        <v>13</v>
      </c>
      <c r="J7916">
        <f>ABS(D7916-D7917)</f>
        <v>12</v>
      </c>
      <c r="K7916">
        <f>AVERAGE(D7916:D7920)</f>
        <v>24</v>
      </c>
      <c r="L7916">
        <f>AVERAGE(D7916:D7935)</f>
        <v>24</v>
      </c>
      <c r="M7916">
        <f>K7916-L7916</f>
        <v>0</v>
      </c>
      <c r="N7916" t="str">
        <f>IF(K7916&gt;L7916,"HIGH ZONE BIAS",IF(K7916&lt;L7916,"LOW ZONE BIAS","EQUILIBRIUM"))</f>
        <v>EQUILIBRIUM</v>
      </c>
    </row>
    <row r="7917">
      <c r="A7917">
        <v>19654</v>
      </c>
      <c r="B7917" t="str">
        <v>2020-01-30</v>
      </c>
      <c r="C7917" t="str">
        <v>Morning</v>
      </c>
      <c r="D7917">
        <v>12</v>
      </c>
      <c r="E7917" t="str">
        <f>IF(MOD(D7917,2)=0,"EVEN","ODD")</f>
        <v>EVEN</v>
      </c>
      <c r="F7917" t="str">
        <f>IF(D7917&lt;=18,"LOW (1-18)","HIGH (19-36)")</f>
        <v>LOW (1-18)</v>
      </c>
      <c r="G7917">
        <f>INT((D7917-1)/6)+1</f>
        <v>2</v>
      </c>
      <c r="H7917">
        <f>MOD(D7917-1,6)+1</f>
        <v>6</v>
      </c>
      <c r="I7917">
        <f>37-D7917</f>
        <v>25</v>
      </c>
      <c r="J7917">
        <f>ABS(D7917-D7918)</f>
        <v>1</v>
      </c>
      <c r="K7917">
        <f>AVERAGE(D7917:D7921)</f>
        <v>12</v>
      </c>
      <c r="L7917">
        <f>AVERAGE(D7917:D7936)</f>
        <v>12</v>
      </c>
      <c r="M7917">
        <f>K7917-L7917</f>
        <v>0</v>
      </c>
      <c r="N7917" t="str">
        <f>IF(K7917&gt;L7917,"HIGH ZONE BIAS",IF(K7917&lt;L7917,"LOW ZONE BIAS","EQUILIBRIUM"))</f>
        <v>EQUILIBRIUM</v>
      </c>
    </row>
    <row r="7918">
      <c r="A7918">
        <v>19653</v>
      </c>
      <c r="B7918" t="str">
        <v>2020-01-29</v>
      </c>
      <c r="C7918" t="str">
        <v>Evening</v>
      </c>
      <c r="D7918">
        <v>11</v>
      </c>
      <c r="E7918" t="str">
        <f>IF(MOD(D7918,2)=0,"EVEN","ODD")</f>
        <v>ODD</v>
      </c>
      <c r="F7918" t="str">
        <f>IF(D7918&lt;=18,"LOW (1-18)","HIGH (19-36)")</f>
        <v>LOW (1-18)</v>
      </c>
      <c r="G7918">
        <f>INT((D7918-1)/6)+1</f>
        <v>2</v>
      </c>
      <c r="H7918">
        <f>MOD(D7918-1,6)+1</f>
        <v>5</v>
      </c>
      <c r="I7918">
        <f>37-D7918</f>
        <v>26</v>
      </c>
      <c r="J7918">
        <f>ABS(D7918-D7919)</f>
        <v>19</v>
      </c>
      <c r="K7918">
        <f>AVERAGE(D7918:D7922)</f>
        <v>11</v>
      </c>
      <c r="L7918">
        <f>AVERAGE(D7918:D7937)</f>
        <v>11</v>
      </c>
      <c r="M7918">
        <f>K7918-L7918</f>
        <v>0</v>
      </c>
      <c r="N7918" t="str">
        <f>IF(K7918&gt;L7918,"HIGH ZONE BIAS",IF(K7918&lt;L7918,"LOW ZONE BIAS","EQUILIBRIUM"))</f>
        <v>EQUILIBRIUM</v>
      </c>
    </row>
    <row r="7919">
      <c r="A7919">
        <v>19652</v>
      </c>
      <c r="B7919" t="str">
        <v>2020-01-29</v>
      </c>
      <c r="C7919" t="str">
        <v>Afternoon</v>
      </c>
      <c r="D7919">
        <v>30</v>
      </c>
      <c r="E7919" t="str">
        <f>IF(MOD(D7919,2)=0,"EVEN","ODD")</f>
        <v>EVEN</v>
      </c>
      <c r="F7919" t="str">
        <f>IF(D7919&lt;=18,"LOW (1-18)","HIGH (19-36)")</f>
        <v>HIGH (19-36)</v>
      </c>
      <c r="G7919">
        <f>INT((D7919-1)/6)+1</f>
        <v>5</v>
      </c>
      <c r="H7919">
        <f>MOD(D7919-1,6)+1</f>
        <v>6</v>
      </c>
      <c r="I7919">
        <f>37-D7919</f>
        <v>7</v>
      </c>
      <c r="J7919">
        <f>ABS(D7919-D7920)</f>
        <v>7</v>
      </c>
      <c r="K7919">
        <f>AVERAGE(D7919:D7923)</f>
        <v>30</v>
      </c>
      <c r="L7919">
        <f>AVERAGE(D7919:D7938)</f>
        <v>30</v>
      </c>
      <c r="M7919">
        <f>K7919-L7919</f>
        <v>0</v>
      </c>
      <c r="N7919" t="str">
        <f>IF(K7919&gt;L7919,"HIGH ZONE BIAS",IF(K7919&lt;L7919,"LOW ZONE BIAS","EQUILIBRIUM"))</f>
        <v>EQUILIBRIUM</v>
      </c>
    </row>
    <row r="7920">
      <c r="A7920">
        <v>19651</v>
      </c>
      <c r="B7920" t="str">
        <v>2020-01-29</v>
      </c>
      <c r="C7920" t="str">
        <v>Midday</v>
      </c>
      <c r="D7920">
        <v>23</v>
      </c>
      <c r="E7920" t="str">
        <f>IF(MOD(D7920,2)=0,"EVEN","ODD")</f>
        <v>ODD</v>
      </c>
      <c r="F7920" t="str">
        <f>IF(D7920&lt;=18,"LOW (1-18)","HIGH (19-36)")</f>
        <v>HIGH (19-36)</v>
      </c>
      <c r="G7920">
        <f>INT((D7920-1)/6)+1</f>
        <v>4</v>
      </c>
      <c r="H7920">
        <f>MOD(D7920-1,6)+1</f>
        <v>5</v>
      </c>
      <c r="I7920">
        <f>37-D7920</f>
        <v>14</v>
      </c>
      <c r="J7920">
        <f>ABS(D7920-D7921)</f>
        <v>1</v>
      </c>
      <c r="K7920">
        <f>AVERAGE(D7920:D7924)</f>
        <v>23</v>
      </c>
      <c r="L7920">
        <f>AVERAGE(D7920:D7939)</f>
        <v>23</v>
      </c>
      <c r="M7920">
        <f>K7920-L7920</f>
        <v>0</v>
      </c>
      <c r="N7920" t="str">
        <f>IF(K7920&gt;L7920,"HIGH ZONE BIAS",IF(K7920&lt;L7920,"LOW ZONE BIAS","EQUILIBRIUM"))</f>
        <v>EQUILIBRIUM</v>
      </c>
    </row>
    <row r="7921">
      <c r="A7921">
        <v>19650</v>
      </c>
      <c r="B7921" t="str">
        <v>2020-01-29</v>
      </c>
      <c r="C7921" t="str">
        <v>Morning</v>
      </c>
      <c r="D7921">
        <v>24</v>
      </c>
      <c r="E7921" t="str">
        <f>IF(MOD(D7921,2)=0,"EVEN","ODD")</f>
        <v>EVEN</v>
      </c>
      <c r="F7921" t="str">
        <f>IF(D7921&lt;=18,"LOW (1-18)","HIGH (19-36)")</f>
        <v>HIGH (19-36)</v>
      </c>
      <c r="G7921">
        <f>INT((D7921-1)/6)+1</f>
        <v>4</v>
      </c>
      <c r="H7921">
        <f>MOD(D7921-1,6)+1</f>
        <v>6</v>
      </c>
      <c r="I7921">
        <f>37-D7921</f>
        <v>13</v>
      </c>
      <c r="J7921">
        <f>ABS(D7921-D7922)</f>
        <v>11</v>
      </c>
      <c r="K7921">
        <f>AVERAGE(D7921:D7925)</f>
        <v>24</v>
      </c>
      <c r="L7921">
        <f>AVERAGE(D7921:D7940)</f>
        <v>24</v>
      </c>
      <c r="M7921">
        <f>K7921-L7921</f>
        <v>0</v>
      </c>
      <c r="N7921" t="str">
        <f>IF(K7921&gt;L7921,"HIGH ZONE BIAS",IF(K7921&lt;L7921,"LOW ZONE BIAS","EQUILIBRIUM"))</f>
        <v>EQUILIBRIUM</v>
      </c>
    </row>
    <row r="7922">
      <c r="A7922">
        <v>19649</v>
      </c>
      <c r="B7922" t="str">
        <v>2020-01-28</v>
      </c>
      <c r="C7922" t="str">
        <v>Evening</v>
      </c>
      <c r="D7922">
        <v>13</v>
      </c>
      <c r="E7922" t="str">
        <f>IF(MOD(D7922,2)=0,"EVEN","ODD")</f>
        <v>ODD</v>
      </c>
      <c r="F7922" t="str">
        <f>IF(D7922&lt;=18,"LOW (1-18)","HIGH (19-36)")</f>
        <v>LOW (1-18)</v>
      </c>
      <c r="G7922">
        <f>INT((D7922-1)/6)+1</f>
        <v>3</v>
      </c>
      <c r="H7922">
        <f>MOD(D7922-1,6)+1</f>
        <v>1</v>
      </c>
      <c r="I7922">
        <f>37-D7922</f>
        <v>24</v>
      </c>
      <c r="J7922">
        <f>ABS(D7922-D7923)</f>
        <v>10</v>
      </c>
      <c r="K7922">
        <f>AVERAGE(D7922:D7926)</f>
        <v>13</v>
      </c>
      <c r="L7922">
        <f>AVERAGE(D7922:D7941)</f>
        <v>13</v>
      </c>
      <c r="M7922">
        <f>K7922-L7922</f>
        <v>0</v>
      </c>
      <c r="N7922" t="str">
        <f>IF(K7922&gt;L7922,"HIGH ZONE BIAS",IF(K7922&lt;L7922,"LOW ZONE BIAS","EQUILIBRIUM"))</f>
        <v>EQUILIBRIUM</v>
      </c>
    </row>
    <row r="7923">
      <c r="A7923">
        <v>19648</v>
      </c>
      <c r="B7923" t="str">
        <v>2020-01-28</v>
      </c>
      <c r="C7923" t="str">
        <v>Afternoon</v>
      </c>
      <c r="D7923">
        <v>23</v>
      </c>
      <c r="E7923" t="str">
        <f>IF(MOD(D7923,2)=0,"EVEN","ODD")</f>
        <v>ODD</v>
      </c>
      <c r="F7923" t="str">
        <f>IF(D7923&lt;=18,"LOW (1-18)","HIGH (19-36)")</f>
        <v>HIGH (19-36)</v>
      </c>
      <c r="G7923">
        <f>INT((D7923-1)/6)+1</f>
        <v>4</v>
      </c>
      <c r="H7923">
        <f>MOD(D7923-1,6)+1</f>
        <v>5</v>
      </c>
      <c r="I7923">
        <f>37-D7923</f>
        <v>14</v>
      </c>
      <c r="J7923">
        <f>ABS(D7923-D7924)</f>
        <v>6</v>
      </c>
      <c r="K7923">
        <f>AVERAGE(D7923:D7927)</f>
        <v>23</v>
      </c>
      <c r="L7923">
        <f>AVERAGE(D7923:D7942)</f>
        <v>23</v>
      </c>
      <c r="M7923">
        <f>K7923-L7923</f>
        <v>0</v>
      </c>
      <c r="N7923" t="str">
        <f>IF(K7923&gt;L7923,"HIGH ZONE BIAS",IF(K7923&lt;L7923,"LOW ZONE BIAS","EQUILIBRIUM"))</f>
        <v>EQUILIBRIUM</v>
      </c>
    </row>
    <row r="7924">
      <c r="A7924">
        <v>19647</v>
      </c>
      <c r="B7924" t="str">
        <v>2020-01-28</v>
      </c>
      <c r="C7924" t="str">
        <v>Midday</v>
      </c>
      <c r="D7924">
        <v>29</v>
      </c>
      <c r="E7924" t="str">
        <f>IF(MOD(D7924,2)=0,"EVEN","ODD")</f>
        <v>ODD</v>
      </c>
      <c r="F7924" t="str">
        <f>IF(D7924&lt;=18,"LOW (1-18)","HIGH (19-36)")</f>
        <v>HIGH (19-36)</v>
      </c>
      <c r="G7924">
        <f>INT((D7924-1)/6)+1</f>
        <v>5</v>
      </c>
      <c r="H7924">
        <f>MOD(D7924-1,6)+1</f>
        <v>5</v>
      </c>
      <c r="I7924">
        <f>37-D7924</f>
        <v>8</v>
      </c>
      <c r="J7924">
        <f>ABS(D7924-D7925)</f>
        <v>6</v>
      </c>
      <c r="K7924">
        <f>AVERAGE(D7924:D7928)</f>
        <v>29</v>
      </c>
      <c r="L7924">
        <f>AVERAGE(D7924:D7943)</f>
        <v>29</v>
      </c>
      <c r="M7924">
        <f>K7924-L7924</f>
        <v>0</v>
      </c>
      <c r="N7924" t="str">
        <f>IF(K7924&gt;L7924,"HIGH ZONE BIAS",IF(K7924&lt;L7924,"LOW ZONE BIAS","EQUILIBRIUM"))</f>
        <v>EQUILIBRIUM</v>
      </c>
    </row>
    <row r="7925">
      <c r="A7925">
        <v>19646</v>
      </c>
      <c r="B7925" t="str">
        <v>2020-01-28</v>
      </c>
      <c r="C7925" t="str">
        <v>Morning</v>
      </c>
      <c r="D7925">
        <v>23</v>
      </c>
      <c r="E7925" t="str">
        <f>IF(MOD(D7925,2)=0,"EVEN","ODD")</f>
        <v>ODD</v>
      </c>
      <c r="F7925" t="str">
        <f>IF(D7925&lt;=18,"LOW (1-18)","HIGH (19-36)")</f>
        <v>HIGH (19-36)</v>
      </c>
      <c r="G7925">
        <f>INT((D7925-1)/6)+1</f>
        <v>4</v>
      </c>
      <c r="H7925">
        <f>MOD(D7925-1,6)+1</f>
        <v>5</v>
      </c>
      <c r="I7925">
        <f>37-D7925</f>
        <v>14</v>
      </c>
      <c r="J7925">
        <f>ABS(D7925-D7926)</f>
        <v>12</v>
      </c>
      <c r="K7925">
        <f>AVERAGE(D7925:D7929)</f>
        <v>23</v>
      </c>
      <c r="L7925">
        <f>AVERAGE(D7925:D7944)</f>
        <v>23</v>
      </c>
      <c r="M7925">
        <f>K7925-L7925</f>
        <v>0</v>
      </c>
      <c r="N7925" t="str">
        <f>IF(K7925&gt;L7925,"HIGH ZONE BIAS",IF(K7925&lt;L7925,"LOW ZONE BIAS","EQUILIBRIUM"))</f>
        <v>EQUILIBRIUM</v>
      </c>
    </row>
    <row r="7926">
      <c r="A7926">
        <v>19645</v>
      </c>
      <c r="B7926" t="str">
        <v>2020-01-27</v>
      </c>
      <c r="C7926" t="str">
        <v>Evening</v>
      </c>
      <c r="D7926">
        <v>35</v>
      </c>
      <c r="E7926" t="str">
        <f>IF(MOD(D7926,2)=0,"EVEN","ODD")</f>
        <v>ODD</v>
      </c>
      <c r="F7926" t="str">
        <f>IF(D7926&lt;=18,"LOW (1-18)","HIGH (19-36)")</f>
        <v>HIGH (19-36)</v>
      </c>
      <c r="G7926">
        <f>INT((D7926-1)/6)+1</f>
        <v>6</v>
      </c>
      <c r="H7926">
        <f>MOD(D7926-1,6)+1</f>
        <v>5</v>
      </c>
      <c r="I7926">
        <f>37-D7926</f>
        <v>2</v>
      </c>
      <c r="J7926">
        <f>ABS(D7926-D7927)</f>
        <v>25</v>
      </c>
      <c r="K7926">
        <f>AVERAGE(D7926:D7930)</f>
        <v>35</v>
      </c>
      <c r="L7926">
        <f>AVERAGE(D7926:D7945)</f>
        <v>35</v>
      </c>
      <c r="M7926">
        <f>K7926-L7926</f>
        <v>0</v>
      </c>
      <c r="N7926" t="str">
        <f>IF(K7926&gt;L7926,"HIGH ZONE BIAS",IF(K7926&lt;L7926,"LOW ZONE BIAS","EQUILIBRIUM"))</f>
        <v>EQUILIBRIUM</v>
      </c>
    </row>
    <row r="7927">
      <c r="A7927">
        <v>19644</v>
      </c>
      <c r="B7927" t="str">
        <v>2020-01-27</v>
      </c>
      <c r="C7927" t="str">
        <v>Afternoon</v>
      </c>
      <c r="D7927">
        <v>10</v>
      </c>
      <c r="E7927" t="str">
        <f>IF(MOD(D7927,2)=0,"EVEN","ODD")</f>
        <v>EVEN</v>
      </c>
      <c r="F7927" t="str">
        <f>IF(D7927&lt;=18,"LOW (1-18)","HIGH (19-36)")</f>
        <v>LOW (1-18)</v>
      </c>
      <c r="G7927">
        <f>INT((D7927-1)/6)+1</f>
        <v>2</v>
      </c>
      <c r="H7927">
        <f>MOD(D7927-1,6)+1</f>
        <v>4</v>
      </c>
      <c r="I7927">
        <f>37-D7927</f>
        <v>27</v>
      </c>
      <c r="J7927">
        <f>ABS(D7927-D7928)</f>
        <v>2</v>
      </c>
      <c r="K7927">
        <f>AVERAGE(D7927:D7931)</f>
        <v>10</v>
      </c>
      <c r="L7927">
        <f>AVERAGE(D7927:D7946)</f>
        <v>10</v>
      </c>
      <c r="M7927">
        <f>K7927-L7927</f>
        <v>0</v>
      </c>
      <c r="N7927" t="str">
        <f>IF(K7927&gt;L7927,"HIGH ZONE BIAS",IF(K7927&lt;L7927,"LOW ZONE BIAS","EQUILIBRIUM"))</f>
        <v>EQUILIBRIUM</v>
      </c>
    </row>
    <row r="7928">
      <c r="A7928">
        <v>19643</v>
      </c>
      <c r="B7928" t="str">
        <v>2020-01-27</v>
      </c>
      <c r="C7928" t="str">
        <v>Midday</v>
      </c>
      <c r="D7928">
        <v>12</v>
      </c>
      <c r="E7928" t="str">
        <f>IF(MOD(D7928,2)=0,"EVEN","ODD")</f>
        <v>EVEN</v>
      </c>
      <c r="F7928" t="str">
        <f>IF(D7928&lt;=18,"LOW (1-18)","HIGH (19-36)")</f>
        <v>LOW (1-18)</v>
      </c>
      <c r="G7928">
        <f>INT((D7928-1)/6)+1</f>
        <v>2</v>
      </c>
      <c r="H7928">
        <f>MOD(D7928-1,6)+1</f>
        <v>6</v>
      </c>
      <c r="I7928">
        <f>37-D7928</f>
        <v>25</v>
      </c>
      <c r="J7928">
        <f>ABS(D7928-D7929)</f>
        <v>7</v>
      </c>
      <c r="K7928">
        <f>AVERAGE(D7928:D7932)</f>
        <v>12</v>
      </c>
      <c r="L7928">
        <f>AVERAGE(D7928:D7947)</f>
        <v>12</v>
      </c>
      <c r="M7928">
        <f>K7928-L7928</f>
        <v>0</v>
      </c>
      <c r="N7928" t="str">
        <f>IF(K7928&gt;L7928,"HIGH ZONE BIAS",IF(K7928&lt;L7928,"LOW ZONE BIAS","EQUILIBRIUM"))</f>
        <v>EQUILIBRIUM</v>
      </c>
    </row>
    <row r="7929">
      <c r="A7929">
        <v>19642</v>
      </c>
      <c r="B7929" t="str">
        <v>2020-01-27</v>
      </c>
      <c r="C7929" t="str">
        <v>Morning</v>
      </c>
      <c r="D7929">
        <v>5</v>
      </c>
      <c r="E7929" t="str">
        <f>IF(MOD(D7929,2)=0,"EVEN","ODD")</f>
        <v>ODD</v>
      </c>
      <c r="F7929" t="str">
        <f>IF(D7929&lt;=18,"LOW (1-18)","HIGH (19-36)")</f>
        <v>LOW (1-18)</v>
      </c>
      <c r="G7929">
        <f>INT((D7929-1)/6)+1</f>
        <v>1</v>
      </c>
      <c r="H7929">
        <f>MOD(D7929-1,6)+1</f>
        <v>5</v>
      </c>
      <c r="I7929">
        <f>37-D7929</f>
        <v>32</v>
      </c>
      <c r="J7929">
        <f>ABS(D7929-D7930)</f>
        <v>26</v>
      </c>
      <c r="K7929">
        <f>AVERAGE(D7929:D7933)</f>
        <v>5</v>
      </c>
      <c r="L7929">
        <f>AVERAGE(D7929:D7948)</f>
        <v>5</v>
      </c>
      <c r="M7929">
        <f>K7929-L7929</f>
        <v>0</v>
      </c>
      <c r="N7929" t="str">
        <f>IF(K7929&gt;L7929,"HIGH ZONE BIAS",IF(K7929&lt;L7929,"LOW ZONE BIAS","EQUILIBRIUM"))</f>
        <v>EQUILIBRIUM</v>
      </c>
    </row>
    <row r="7930">
      <c r="A7930">
        <v>19641</v>
      </c>
      <c r="B7930" t="str">
        <v>2020-01-25</v>
      </c>
      <c r="C7930" t="str">
        <v>Evening</v>
      </c>
      <c r="D7930">
        <v>31</v>
      </c>
      <c r="E7930" t="str">
        <f>IF(MOD(D7930,2)=0,"EVEN","ODD")</f>
        <v>ODD</v>
      </c>
      <c r="F7930" t="str">
        <f>IF(D7930&lt;=18,"LOW (1-18)","HIGH (19-36)")</f>
        <v>HIGH (19-36)</v>
      </c>
      <c r="G7930">
        <f>INT((D7930-1)/6)+1</f>
        <v>6</v>
      </c>
      <c r="H7930">
        <f>MOD(D7930-1,6)+1</f>
        <v>1</v>
      </c>
      <c r="I7930">
        <f>37-D7930</f>
        <v>6</v>
      </c>
      <c r="J7930">
        <f>ABS(D7930-D7931)</f>
        <v>25</v>
      </c>
      <c r="K7930">
        <f>AVERAGE(D7930:D7934)</f>
        <v>31</v>
      </c>
      <c r="L7930">
        <f>AVERAGE(D7930:D7949)</f>
        <v>31</v>
      </c>
      <c r="M7930">
        <f>K7930-L7930</f>
        <v>0</v>
      </c>
      <c r="N7930" t="str">
        <f>IF(K7930&gt;L7930,"HIGH ZONE BIAS",IF(K7930&lt;L7930,"LOW ZONE BIAS","EQUILIBRIUM"))</f>
        <v>EQUILIBRIUM</v>
      </c>
    </row>
    <row r="7931">
      <c r="A7931">
        <v>19640</v>
      </c>
      <c r="B7931" t="str">
        <v>2020-01-25</v>
      </c>
      <c r="C7931" t="str">
        <v>Afternoon</v>
      </c>
      <c r="D7931">
        <v>6</v>
      </c>
      <c r="E7931" t="str">
        <f>IF(MOD(D7931,2)=0,"EVEN","ODD")</f>
        <v>EVEN</v>
      </c>
      <c r="F7931" t="str">
        <f>IF(D7931&lt;=18,"LOW (1-18)","HIGH (19-36)")</f>
        <v>LOW (1-18)</v>
      </c>
      <c r="G7931">
        <f>INT((D7931-1)/6)+1</f>
        <v>1</v>
      </c>
      <c r="H7931">
        <f>MOD(D7931-1,6)+1</f>
        <v>6</v>
      </c>
      <c r="I7931">
        <f>37-D7931</f>
        <v>31</v>
      </c>
      <c r="J7931">
        <f>ABS(D7931-D7932)</f>
        <v>25</v>
      </c>
      <c r="K7931">
        <f>AVERAGE(D7931:D7935)</f>
        <v>6</v>
      </c>
      <c r="L7931">
        <f>AVERAGE(D7931:D7950)</f>
        <v>6</v>
      </c>
      <c r="M7931">
        <f>K7931-L7931</f>
        <v>0</v>
      </c>
      <c r="N7931" t="str">
        <f>IF(K7931&gt;L7931,"HIGH ZONE BIAS",IF(K7931&lt;L7931,"LOW ZONE BIAS","EQUILIBRIUM"))</f>
        <v>EQUILIBRIUM</v>
      </c>
    </row>
    <row r="7932">
      <c r="A7932">
        <v>19639</v>
      </c>
      <c r="B7932" t="str">
        <v>2020-01-25</v>
      </c>
      <c r="C7932" t="str">
        <v>Midday</v>
      </c>
      <c r="D7932">
        <v>31</v>
      </c>
      <c r="E7932" t="str">
        <f>IF(MOD(D7932,2)=0,"EVEN","ODD")</f>
        <v>ODD</v>
      </c>
      <c r="F7932" t="str">
        <f>IF(D7932&lt;=18,"LOW (1-18)","HIGH (19-36)")</f>
        <v>HIGH (19-36)</v>
      </c>
      <c r="G7932">
        <f>INT((D7932-1)/6)+1</f>
        <v>6</v>
      </c>
      <c r="H7932">
        <f>MOD(D7932-1,6)+1</f>
        <v>1</v>
      </c>
      <c r="I7932">
        <f>37-D7932</f>
        <v>6</v>
      </c>
      <c r="J7932">
        <f>ABS(D7932-D7933)</f>
        <v>18</v>
      </c>
      <c r="K7932">
        <f>AVERAGE(D7932:D7936)</f>
        <v>31</v>
      </c>
      <c r="L7932">
        <f>AVERAGE(D7932:D7951)</f>
        <v>31</v>
      </c>
      <c r="M7932">
        <f>K7932-L7932</f>
        <v>0</v>
      </c>
      <c r="N7932" t="str">
        <f>IF(K7932&gt;L7932,"HIGH ZONE BIAS",IF(K7932&lt;L7932,"LOW ZONE BIAS","EQUILIBRIUM"))</f>
        <v>EQUILIBRIUM</v>
      </c>
    </row>
    <row r="7933">
      <c r="A7933">
        <v>19638</v>
      </c>
      <c r="B7933" t="str">
        <v>2020-01-25</v>
      </c>
      <c r="C7933" t="str">
        <v>Morning</v>
      </c>
      <c r="D7933">
        <v>13</v>
      </c>
      <c r="E7933" t="str">
        <f>IF(MOD(D7933,2)=0,"EVEN","ODD")</f>
        <v>ODD</v>
      </c>
      <c r="F7933" t="str">
        <f>IF(D7933&lt;=18,"LOW (1-18)","HIGH (19-36)")</f>
        <v>LOW (1-18)</v>
      </c>
      <c r="G7933">
        <f>INT((D7933-1)/6)+1</f>
        <v>3</v>
      </c>
      <c r="H7933">
        <f>MOD(D7933-1,6)+1</f>
        <v>1</v>
      </c>
      <c r="I7933">
        <f>37-D7933</f>
        <v>24</v>
      </c>
      <c r="J7933">
        <f>ABS(D7933-D7934)</f>
        <v>16</v>
      </c>
      <c r="K7933">
        <f>AVERAGE(D7933:D7937)</f>
        <v>13</v>
      </c>
      <c r="L7933">
        <f>AVERAGE(D7933:D7952)</f>
        <v>13</v>
      </c>
      <c r="M7933">
        <f>K7933-L7933</f>
        <v>0</v>
      </c>
      <c r="N7933" t="str">
        <f>IF(K7933&gt;L7933,"HIGH ZONE BIAS",IF(K7933&lt;L7933,"LOW ZONE BIAS","EQUILIBRIUM"))</f>
        <v>EQUILIBRIUM</v>
      </c>
    </row>
    <row r="7934">
      <c r="A7934">
        <v>19637</v>
      </c>
      <c r="B7934" t="str">
        <v>2020-01-24</v>
      </c>
      <c r="C7934" t="str">
        <v>Evening</v>
      </c>
      <c r="D7934">
        <v>29</v>
      </c>
      <c r="E7934" t="str">
        <f>IF(MOD(D7934,2)=0,"EVEN","ODD")</f>
        <v>ODD</v>
      </c>
      <c r="F7934" t="str">
        <f>IF(D7934&lt;=18,"LOW (1-18)","HIGH (19-36)")</f>
        <v>HIGH (19-36)</v>
      </c>
      <c r="G7934">
        <f>INT((D7934-1)/6)+1</f>
        <v>5</v>
      </c>
      <c r="H7934">
        <f>MOD(D7934-1,6)+1</f>
        <v>5</v>
      </c>
      <c r="I7934">
        <f>37-D7934</f>
        <v>8</v>
      </c>
      <c r="J7934">
        <f>ABS(D7934-D7935)</f>
        <v>5</v>
      </c>
      <c r="K7934">
        <f>AVERAGE(D7934:D7938)</f>
        <v>29</v>
      </c>
      <c r="L7934">
        <f>AVERAGE(D7934:D7953)</f>
        <v>29</v>
      </c>
      <c r="M7934">
        <f>K7934-L7934</f>
        <v>0</v>
      </c>
      <c r="N7934" t="str">
        <f>IF(K7934&gt;L7934,"HIGH ZONE BIAS",IF(K7934&lt;L7934,"LOW ZONE BIAS","EQUILIBRIUM"))</f>
        <v>EQUILIBRIUM</v>
      </c>
    </row>
    <row r="7935">
      <c r="A7935">
        <v>19636</v>
      </c>
      <c r="B7935" t="str">
        <v>2020-01-24</v>
      </c>
      <c r="C7935" t="str">
        <v>Afternoon</v>
      </c>
      <c r="D7935">
        <v>34</v>
      </c>
      <c r="E7935" t="str">
        <f>IF(MOD(D7935,2)=0,"EVEN","ODD")</f>
        <v>EVEN</v>
      </c>
      <c r="F7935" t="str">
        <f>IF(D7935&lt;=18,"LOW (1-18)","HIGH (19-36)")</f>
        <v>HIGH (19-36)</v>
      </c>
      <c r="G7935">
        <f>INT((D7935-1)/6)+1</f>
        <v>6</v>
      </c>
      <c r="H7935">
        <f>MOD(D7935-1,6)+1</f>
        <v>4</v>
      </c>
      <c r="I7935">
        <f>37-D7935</f>
        <v>3</v>
      </c>
      <c r="J7935">
        <f>ABS(D7935-D7936)</f>
        <v>27</v>
      </c>
      <c r="K7935">
        <f>AVERAGE(D7935:D7939)</f>
        <v>34</v>
      </c>
      <c r="L7935">
        <f>AVERAGE(D7935:D7954)</f>
        <v>34</v>
      </c>
      <c r="M7935">
        <f>K7935-L7935</f>
        <v>0</v>
      </c>
      <c r="N7935" t="str">
        <f>IF(K7935&gt;L7935,"HIGH ZONE BIAS",IF(K7935&lt;L7935,"LOW ZONE BIAS","EQUILIBRIUM"))</f>
        <v>EQUILIBRIUM</v>
      </c>
    </row>
    <row r="7936">
      <c r="A7936">
        <v>19635</v>
      </c>
      <c r="B7936" t="str">
        <v>2020-01-24</v>
      </c>
      <c r="C7936" t="str">
        <v>Midday</v>
      </c>
      <c r="D7936">
        <v>7</v>
      </c>
      <c r="E7936" t="str">
        <f>IF(MOD(D7936,2)=0,"EVEN","ODD")</f>
        <v>ODD</v>
      </c>
      <c r="F7936" t="str">
        <f>IF(D7936&lt;=18,"LOW (1-18)","HIGH (19-36)")</f>
        <v>LOW (1-18)</v>
      </c>
      <c r="G7936">
        <f>INT((D7936-1)/6)+1</f>
        <v>2</v>
      </c>
      <c r="H7936">
        <f>MOD(D7936-1,6)+1</f>
        <v>1</v>
      </c>
      <c r="I7936">
        <f>37-D7936</f>
        <v>30</v>
      </c>
      <c r="J7936">
        <f>ABS(D7936-D7937)</f>
        <v>28</v>
      </c>
      <c r="K7936">
        <f>AVERAGE(D7936:D7940)</f>
        <v>7</v>
      </c>
      <c r="L7936">
        <f>AVERAGE(D7936:D7955)</f>
        <v>7</v>
      </c>
      <c r="M7936">
        <f>K7936-L7936</f>
        <v>0</v>
      </c>
      <c r="N7936" t="str">
        <f>IF(K7936&gt;L7936,"HIGH ZONE BIAS",IF(K7936&lt;L7936,"LOW ZONE BIAS","EQUILIBRIUM"))</f>
        <v>EQUILIBRIUM</v>
      </c>
    </row>
    <row r="7937">
      <c r="A7937">
        <v>19634</v>
      </c>
      <c r="B7937" t="str">
        <v>2020-01-24</v>
      </c>
      <c r="C7937" t="str">
        <v>Morning</v>
      </c>
      <c r="D7937">
        <v>35</v>
      </c>
      <c r="E7937" t="str">
        <f>IF(MOD(D7937,2)=0,"EVEN","ODD")</f>
        <v>ODD</v>
      </c>
      <c r="F7937" t="str">
        <f>IF(D7937&lt;=18,"LOW (1-18)","HIGH (19-36)")</f>
        <v>HIGH (19-36)</v>
      </c>
      <c r="G7937">
        <f>INT((D7937-1)/6)+1</f>
        <v>6</v>
      </c>
      <c r="H7937">
        <f>MOD(D7937-1,6)+1</f>
        <v>5</v>
      </c>
      <c r="I7937">
        <f>37-D7937</f>
        <v>2</v>
      </c>
      <c r="J7937">
        <f>ABS(D7937-D7938)</f>
        <v>12</v>
      </c>
      <c r="K7937">
        <f>AVERAGE(D7937:D7941)</f>
        <v>35</v>
      </c>
      <c r="L7937">
        <f>AVERAGE(D7937:D7956)</f>
        <v>35</v>
      </c>
      <c r="M7937">
        <f>K7937-L7937</f>
        <v>0</v>
      </c>
      <c r="N7937" t="str">
        <f>IF(K7937&gt;L7937,"HIGH ZONE BIAS",IF(K7937&lt;L7937,"LOW ZONE BIAS","EQUILIBRIUM"))</f>
        <v>EQUILIBRIUM</v>
      </c>
    </row>
    <row r="7938">
      <c r="A7938">
        <v>19633</v>
      </c>
      <c r="B7938" t="str">
        <v>2020-01-23</v>
      </c>
      <c r="C7938" t="str">
        <v>Evening</v>
      </c>
      <c r="D7938">
        <v>23</v>
      </c>
      <c r="E7938" t="str">
        <f>IF(MOD(D7938,2)=0,"EVEN","ODD")</f>
        <v>ODD</v>
      </c>
      <c r="F7938" t="str">
        <f>IF(D7938&lt;=18,"LOW (1-18)","HIGH (19-36)")</f>
        <v>HIGH (19-36)</v>
      </c>
      <c r="G7938">
        <f>INT((D7938-1)/6)+1</f>
        <v>4</v>
      </c>
      <c r="H7938">
        <f>MOD(D7938-1,6)+1</f>
        <v>5</v>
      </c>
      <c r="I7938">
        <f>37-D7938</f>
        <v>14</v>
      </c>
      <c r="J7938">
        <f>ABS(D7938-D7939)</f>
        <v>11</v>
      </c>
      <c r="K7938">
        <f>AVERAGE(D7938:D7942)</f>
        <v>23</v>
      </c>
      <c r="L7938">
        <f>AVERAGE(D7938:D7957)</f>
        <v>23</v>
      </c>
      <c r="M7938">
        <f>K7938-L7938</f>
        <v>0</v>
      </c>
      <c r="N7938" t="str">
        <f>IF(K7938&gt;L7938,"HIGH ZONE BIAS",IF(K7938&lt;L7938,"LOW ZONE BIAS","EQUILIBRIUM"))</f>
        <v>EQUILIBRIUM</v>
      </c>
    </row>
    <row r="7939">
      <c r="A7939">
        <v>19632</v>
      </c>
      <c r="B7939" t="str">
        <v>2020-01-23</v>
      </c>
      <c r="C7939" t="str">
        <v>Afternoon</v>
      </c>
      <c r="D7939">
        <v>12</v>
      </c>
      <c r="E7939" t="str">
        <f>IF(MOD(D7939,2)=0,"EVEN","ODD")</f>
        <v>EVEN</v>
      </c>
      <c r="F7939" t="str">
        <f>IF(D7939&lt;=18,"LOW (1-18)","HIGH (19-36)")</f>
        <v>LOW (1-18)</v>
      </c>
      <c r="G7939">
        <f>INT((D7939-1)/6)+1</f>
        <v>2</v>
      </c>
      <c r="H7939">
        <f>MOD(D7939-1,6)+1</f>
        <v>6</v>
      </c>
      <c r="I7939">
        <f>37-D7939</f>
        <v>25</v>
      </c>
      <c r="J7939">
        <f>ABS(D7939-D7940)</f>
        <v>10</v>
      </c>
      <c r="K7939">
        <f>AVERAGE(D7939:D7943)</f>
        <v>12</v>
      </c>
      <c r="L7939">
        <f>AVERAGE(D7939:D7958)</f>
        <v>12</v>
      </c>
      <c r="M7939">
        <f>K7939-L7939</f>
        <v>0</v>
      </c>
      <c r="N7939" t="str">
        <f>IF(K7939&gt;L7939,"HIGH ZONE BIAS",IF(K7939&lt;L7939,"LOW ZONE BIAS","EQUILIBRIUM"))</f>
        <v>EQUILIBRIUM</v>
      </c>
    </row>
    <row r="7940">
      <c r="A7940">
        <v>19631</v>
      </c>
      <c r="B7940" t="str">
        <v>2020-01-23</v>
      </c>
      <c r="C7940" t="str">
        <v>Midday</v>
      </c>
      <c r="D7940">
        <v>2</v>
      </c>
      <c r="E7940" t="str">
        <f>IF(MOD(D7940,2)=0,"EVEN","ODD")</f>
        <v>EVEN</v>
      </c>
      <c r="F7940" t="str">
        <f>IF(D7940&lt;=18,"LOW (1-18)","HIGH (19-36)")</f>
        <v>LOW (1-18)</v>
      </c>
      <c r="G7940">
        <f>INT((D7940-1)/6)+1</f>
        <v>1</v>
      </c>
      <c r="H7940">
        <f>MOD(D7940-1,6)+1</f>
        <v>2</v>
      </c>
      <c r="I7940">
        <f>37-D7940</f>
        <v>35</v>
      </c>
      <c r="J7940">
        <f>ABS(D7940-D7941)</f>
        <v>11</v>
      </c>
      <c r="K7940">
        <f>AVERAGE(D7940:D7944)</f>
        <v>2</v>
      </c>
      <c r="L7940">
        <f>AVERAGE(D7940:D7959)</f>
        <v>2</v>
      </c>
      <c r="M7940">
        <f>K7940-L7940</f>
        <v>0</v>
      </c>
      <c r="N7940" t="str">
        <f>IF(K7940&gt;L7940,"HIGH ZONE BIAS",IF(K7940&lt;L7940,"LOW ZONE BIAS","EQUILIBRIUM"))</f>
        <v>EQUILIBRIUM</v>
      </c>
    </row>
    <row r="7941">
      <c r="A7941">
        <v>19630</v>
      </c>
      <c r="B7941" t="str">
        <v>2020-01-23</v>
      </c>
      <c r="C7941" t="str">
        <v>Morning</v>
      </c>
      <c r="D7941">
        <v>13</v>
      </c>
      <c r="E7941" t="str">
        <f>IF(MOD(D7941,2)=0,"EVEN","ODD")</f>
        <v>ODD</v>
      </c>
      <c r="F7941" t="str">
        <f>IF(D7941&lt;=18,"LOW (1-18)","HIGH (19-36)")</f>
        <v>LOW (1-18)</v>
      </c>
      <c r="G7941">
        <f>INT((D7941-1)/6)+1</f>
        <v>3</v>
      </c>
      <c r="H7941">
        <f>MOD(D7941-1,6)+1</f>
        <v>1</v>
      </c>
      <c r="I7941">
        <f>37-D7941</f>
        <v>24</v>
      </c>
      <c r="J7941">
        <f>ABS(D7941-D7942)</f>
        <v>9</v>
      </c>
      <c r="K7941">
        <f>AVERAGE(D7941:D7945)</f>
        <v>13</v>
      </c>
      <c r="L7941">
        <f>AVERAGE(D7941:D7960)</f>
        <v>13</v>
      </c>
      <c r="M7941">
        <f>K7941-L7941</f>
        <v>0</v>
      </c>
      <c r="N7941" t="str">
        <f>IF(K7941&gt;L7941,"HIGH ZONE BIAS",IF(K7941&lt;L7941,"LOW ZONE BIAS","EQUILIBRIUM"))</f>
        <v>EQUILIBRIUM</v>
      </c>
    </row>
    <row r="7942">
      <c r="A7942">
        <v>19629</v>
      </c>
      <c r="B7942" t="str">
        <v>2020-01-22</v>
      </c>
      <c r="C7942" t="str">
        <v>Evening</v>
      </c>
      <c r="D7942">
        <v>4</v>
      </c>
      <c r="E7942" t="str">
        <f>IF(MOD(D7942,2)=0,"EVEN","ODD")</f>
        <v>EVEN</v>
      </c>
      <c r="F7942" t="str">
        <f>IF(D7942&lt;=18,"LOW (1-18)","HIGH (19-36)")</f>
        <v>LOW (1-18)</v>
      </c>
      <c r="G7942">
        <f>INT((D7942-1)/6)+1</f>
        <v>1</v>
      </c>
      <c r="H7942">
        <f>MOD(D7942-1,6)+1</f>
        <v>4</v>
      </c>
      <c r="I7942">
        <f>37-D7942</f>
        <v>33</v>
      </c>
      <c r="J7942">
        <f>ABS(D7942-D7943)</f>
        <v>2</v>
      </c>
      <c r="K7942">
        <f>AVERAGE(D7942:D7946)</f>
        <v>4</v>
      </c>
      <c r="L7942">
        <f>AVERAGE(D7942:D7961)</f>
        <v>4</v>
      </c>
      <c r="M7942">
        <f>K7942-L7942</f>
        <v>0</v>
      </c>
      <c r="N7942" t="str">
        <f>IF(K7942&gt;L7942,"HIGH ZONE BIAS",IF(K7942&lt;L7942,"LOW ZONE BIAS","EQUILIBRIUM"))</f>
        <v>EQUILIBRIUM</v>
      </c>
    </row>
    <row r="7943">
      <c r="A7943">
        <v>19628</v>
      </c>
      <c r="B7943" t="str">
        <v>2020-01-22</v>
      </c>
      <c r="C7943" t="str">
        <v>Afternoon</v>
      </c>
      <c r="D7943">
        <v>2</v>
      </c>
      <c r="E7943" t="str">
        <f>IF(MOD(D7943,2)=0,"EVEN","ODD")</f>
        <v>EVEN</v>
      </c>
      <c r="F7943" t="str">
        <f>IF(D7943&lt;=18,"LOW (1-18)","HIGH (19-36)")</f>
        <v>LOW (1-18)</v>
      </c>
      <c r="G7943">
        <f>INT((D7943-1)/6)+1</f>
        <v>1</v>
      </c>
      <c r="H7943">
        <f>MOD(D7943-1,6)+1</f>
        <v>2</v>
      </c>
      <c r="I7943">
        <f>37-D7943</f>
        <v>35</v>
      </c>
      <c r="J7943">
        <f>ABS(D7943-D7944)</f>
        <v>3</v>
      </c>
      <c r="K7943">
        <f>AVERAGE(D7943:D7947)</f>
        <v>2</v>
      </c>
      <c r="L7943">
        <f>AVERAGE(D7943:D7962)</f>
        <v>2</v>
      </c>
      <c r="M7943">
        <f>K7943-L7943</f>
        <v>0</v>
      </c>
      <c r="N7943" t="str">
        <f>IF(K7943&gt;L7943,"HIGH ZONE BIAS",IF(K7943&lt;L7943,"LOW ZONE BIAS","EQUILIBRIUM"))</f>
        <v>EQUILIBRIUM</v>
      </c>
    </row>
    <row r="7944">
      <c r="A7944">
        <v>19627</v>
      </c>
      <c r="B7944" t="str">
        <v>2020-01-22</v>
      </c>
      <c r="C7944" t="str">
        <v>Midday</v>
      </c>
      <c r="D7944">
        <v>5</v>
      </c>
      <c r="E7944" t="str">
        <f>IF(MOD(D7944,2)=0,"EVEN","ODD")</f>
        <v>ODD</v>
      </c>
      <c r="F7944" t="str">
        <f>IF(D7944&lt;=18,"LOW (1-18)","HIGH (19-36)")</f>
        <v>LOW (1-18)</v>
      </c>
      <c r="G7944">
        <f>INT((D7944-1)/6)+1</f>
        <v>1</v>
      </c>
      <c r="H7944">
        <f>MOD(D7944-1,6)+1</f>
        <v>5</v>
      </c>
      <c r="I7944">
        <f>37-D7944</f>
        <v>32</v>
      </c>
      <c r="J7944">
        <f>ABS(D7944-D7945)</f>
        <v>21</v>
      </c>
      <c r="K7944">
        <f>AVERAGE(D7944:D7948)</f>
        <v>5</v>
      </c>
      <c r="L7944">
        <f>AVERAGE(D7944:D7963)</f>
        <v>5</v>
      </c>
      <c r="M7944">
        <f>K7944-L7944</f>
        <v>0</v>
      </c>
      <c r="N7944" t="str">
        <f>IF(K7944&gt;L7944,"HIGH ZONE BIAS",IF(K7944&lt;L7944,"LOW ZONE BIAS","EQUILIBRIUM"))</f>
        <v>EQUILIBRIUM</v>
      </c>
    </row>
    <row r="7945">
      <c r="A7945">
        <v>19626</v>
      </c>
      <c r="B7945" t="str">
        <v>2020-01-22</v>
      </c>
      <c r="C7945" t="str">
        <v>Morning</v>
      </c>
      <c r="D7945">
        <v>26</v>
      </c>
      <c r="E7945" t="str">
        <f>IF(MOD(D7945,2)=0,"EVEN","ODD")</f>
        <v>EVEN</v>
      </c>
      <c r="F7945" t="str">
        <f>IF(D7945&lt;=18,"LOW (1-18)","HIGH (19-36)")</f>
        <v>HIGH (19-36)</v>
      </c>
      <c r="G7945">
        <f>INT((D7945-1)/6)+1</f>
        <v>5</v>
      </c>
      <c r="H7945">
        <f>MOD(D7945-1,6)+1</f>
        <v>2</v>
      </c>
      <c r="I7945">
        <f>37-D7945</f>
        <v>11</v>
      </c>
      <c r="J7945">
        <f>ABS(D7945-D7946)</f>
        <v>20</v>
      </c>
      <c r="K7945">
        <f>AVERAGE(D7945:D7949)</f>
        <v>26</v>
      </c>
      <c r="L7945">
        <f>AVERAGE(D7945:D7964)</f>
        <v>26</v>
      </c>
      <c r="M7945">
        <f>K7945-L7945</f>
        <v>0</v>
      </c>
      <c r="N7945" t="str">
        <f>IF(K7945&gt;L7945,"HIGH ZONE BIAS",IF(K7945&lt;L7945,"LOW ZONE BIAS","EQUILIBRIUM"))</f>
        <v>EQUILIBRIUM</v>
      </c>
    </row>
    <row r="7946">
      <c r="A7946">
        <v>19625</v>
      </c>
      <c r="B7946" t="str">
        <v>2020-01-21</v>
      </c>
      <c r="C7946" t="str">
        <v>Evening</v>
      </c>
      <c r="D7946">
        <v>6</v>
      </c>
      <c r="E7946" t="str">
        <f>IF(MOD(D7946,2)=0,"EVEN","ODD")</f>
        <v>EVEN</v>
      </c>
      <c r="F7946" t="str">
        <f>IF(D7946&lt;=18,"LOW (1-18)","HIGH (19-36)")</f>
        <v>LOW (1-18)</v>
      </c>
      <c r="G7946">
        <f>INT((D7946-1)/6)+1</f>
        <v>1</v>
      </c>
      <c r="H7946">
        <f>MOD(D7946-1,6)+1</f>
        <v>6</v>
      </c>
      <c r="I7946">
        <f>37-D7946</f>
        <v>31</v>
      </c>
      <c r="J7946">
        <f>ABS(D7946-D7947)</f>
        <v>30</v>
      </c>
      <c r="K7946">
        <f>AVERAGE(D7946:D7950)</f>
        <v>6</v>
      </c>
      <c r="L7946">
        <f>AVERAGE(D7946:D7965)</f>
        <v>6</v>
      </c>
      <c r="M7946">
        <f>K7946-L7946</f>
        <v>0</v>
      </c>
      <c r="N7946" t="str">
        <f>IF(K7946&gt;L7946,"HIGH ZONE BIAS",IF(K7946&lt;L7946,"LOW ZONE BIAS","EQUILIBRIUM"))</f>
        <v>EQUILIBRIUM</v>
      </c>
    </row>
    <row r="7947">
      <c r="A7947">
        <v>19624</v>
      </c>
      <c r="B7947" t="str">
        <v>2020-01-21</v>
      </c>
      <c r="C7947" t="str">
        <v>Afternoon</v>
      </c>
      <c r="D7947">
        <v>36</v>
      </c>
      <c r="E7947" t="str">
        <f>IF(MOD(D7947,2)=0,"EVEN","ODD")</f>
        <v>EVEN</v>
      </c>
      <c r="F7947" t="str">
        <f>IF(D7947&lt;=18,"LOW (1-18)","HIGH (19-36)")</f>
        <v>HIGH (19-36)</v>
      </c>
      <c r="G7947">
        <f>INT((D7947-1)/6)+1</f>
        <v>6</v>
      </c>
      <c r="H7947">
        <f>MOD(D7947-1,6)+1</f>
        <v>6</v>
      </c>
      <c r="I7947">
        <f>37-D7947</f>
        <v>1</v>
      </c>
      <c r="J7947">
        <f>ABS(D7947-D7948)</f>
        <v>4</v>
      </c>
      <c r="K7947">
        <f>AVERAGE(D7947:D7951)</f>
        <v>36</v>
      </c>
      <c r="L7947">
        <f>AVERAGE(D7947:D7966)</f>
        <v>36</v>
      </c>
      <c r="M7947">
        <f>K7947-L7947</f>
        <v>0</v>
      </c>
      <c r="N7947" t="str">
        <f>IF(K7947&gt;L7947,"HIGH ZONE BIAS",IF(K7947&lt;L7947,"LOW ZONE BIAS","EQUILIBRIUM"))</f>
        <v>EQUILIBRIUM</v>
      </c>
    </row>
    <row r="7948">
      <c r="A7948">
        <v>19623</v>
      </c>
      <c r="B7948" t="str">
        <v>2020-01-21</v>
      </c>
      <c r="C7948" t="str">
        <v>Midday</v>
      </c>
      <c r="D7948">
        <v>32</v>
      </c>
      <c r="E7948" t="str">
        <f>IF(MOD(D7948,2)=0,"EVEN","ODD")</f>
        <v>EVEN</v>
      </c>
      <c r="F7948" t="str">
        <f>IF(D7948&lt;=18,"LOW (1-18)","HIGH (19-36)")</f>
        <v>HIGH (19-36)</v>
      </c>
      <c r="G7948">
        <f>INT((D7948-1)/6)+1</f>
        <v>6</v>
      </c>
      <c r="H7948">
        <f>MOD(D7948-1,6)+1</f>
        <v>2</v>
      </c>
      <c r="I7948">
        <f>37-D7948</f>
        <v>5</v>
      </c>
      <c r="J7948">
        <f>ABS(D7948-D7949)</f>
        <v>27</v>
      </c>
      <c r="K7948">
        <f>AVERAGE(D7948:D7952)</f>
        <v>32</v>
      </c>
      <c r="L7948">
        <f>AVERAGE(D7948:D7967)</f>
        <v>32</v>
      </c>
      <c r="M7948">
        <f>K7948-L7948</f>
        <v>0</v>
      </c>
      <c r="N7948" t="str">
        <f>IF(K7948&gt;L7948,"HIGH ZONE BIAS",IF(K7948&lt;L7948,"LOW ZONE BIAS","EQUILIBRIUM"))</f>
        <v>EQUILIBRIUM</v>
      </c>
    </row>
    <row r="7949">
      <c r="A7949">
        <v>19622</v>
      </c>
      <c r="B7949" t="str">
        <v>2020-01-21</v>
      </c>
      <c r="C7949" t="str">
        <v>Morning</v>
      </c>
      <c r="D7949">
        <v>5</v>
      </c>
      <c r="E7949" t="str">
        <f>IF(MOD(D7949,2)=0,"EVEN","ODD")</f>
        <v>ODD</v>
      </c>
      <c r="F7949" t="str">
        <f>IF(D7949&lt;=18,"LOW (1-18)","HIGH (19-36)")</f>
        <v>LOW (1-18)</v>
      </c>
      <c r="G7949">
        <f>INT((D7949-1)/6)+1</f>
        <v>1</v>
      </c>
      <c r="H7949">
        <f>MOD(D7949-1,6)+1</f>
        <v>5</v>
      </c>
      <c r="I7949">
        <f>37-D7949</f>
        <v>32</v>
      </c>
      <c r="J7949">
        <f>ABS(D7949-D7950)</f>
        <v>14</v>
      </c>
      <c r="K7949">
        <f>AVERAGE(D7949:D7953)</f>
        <v>5</v>
      </c>
      <c r="L7949">
        <f>AVERAGE(D7949:D7968)</f>
        <v>5</v>
      </c>
      <c r="M7949">
        <f>K7949-L7949</f>
        <v>0</v>
      </c>
      <c r="N7949" t="str">
        <f>IF(K7949&gt;L7949,"HIGH ZONE BIAS",IF(K7949&lt;L7949,"LOW ZONE BIAS","EQUILIBRIUM"))</f>
        <v>EQUILIBRIUM</v>
      </c>
    </row>
    <row r="7950">
      <c r="A7950">
        <v>19621</v>
      </c>
      <c r="B7950" t="str">
        <v>2020-01-20</v>
      </c>
      <c r="C7950" t="str">
        <v>Evening</v>
      </c>
      <c r="D7950">
        <v>19</v>
      </c>
      <c r="E7950" t="str">
        <f>IF(MOD(D7950,2)=0,"EVEN","ODD")</f>
        <v>ODD</v>
      </c>
      <c r="F7950" t="str">
        <f>IF(D7950&lt;=18,"LOW (1-18)","HIGH (19-36)")</f>
        <v>HIGH (19-36)</v>
      </c>
      <c r="G7950">
        <f>INT((D7950-1)/6)+1</f>
        <v>4</v>
      </c>
      <c r="H7950">
        <f>MOD(D7950-1,6)+1</f>
        <v>1</v>
      </c>
      <c r="I7950">
        <f>37-D7950</f>
        <v>18</v>
      </c>
      <c r="J7950">
        <f>ABS(D7950-D7951)</f>
        <v>17</v>
      </c>
      <c r="K7950">
        <f>AVERAGE(D7950:D7954)</f>
        <v>19</v>
      </c>
      <c r="L7950">
        <f>AVERAGE(D7950:D7969)</f>
        <v>19</v>
      </c>
      <c r="M7950">
        <f>K7950-L7950</f>
        <v>0</v>
      </c>
      <c r="N7950" t="str">
        <f>IF(K7950&gt;L7950,"HIGH ZONE BIAS",IF(K7950&lt;L7950,"LOW ZONE BIAS","EQUILIBRIUM"))</f>
        <v>EQUILIBRIUM</v>
      </c>
    </row>
    <row r="7951">
      <c r="A7951">
        <v>19620</v>
      </c>
      <c r="B7951" t="str">
        <v>2020-01-20</v>
      </c>
      <c r="C7951" t="str">
        <v>Afternoon</v>
      </c>
      <c r="D7951">
        <v>2</v>
      </c>
      <c r="E7951" t="str">
        <f>IF(MOD(D7951,2)=0,"EVEN","ODD")</f>
        <v>EVEN</v>
      </c>
      <c r="F7951" t="str">
        <f>IF(D7951&lt;=18,"LOW (1-18)","HIGH (19-36)")</f>
        <v>LOW (1-18)</v>
      </c>
      <c r="G7951">
        <f>INT((D7951-1)/6)+1</f>
        <v>1</v>
      </c>
      <c r="H7951">
        <f>MOD(D7951-1,6)+1</f>
        <v>2</v>
      </c>
      <c r="I7951">
        <f>37-D7951</f>
        <v>35</v>
      </c>
      <c r="J7951">
        <f>ABS(D7951-D7952)</f>
        <v>15</v>
      </c>
      <c r="K7951">
        <f>AVERAGE(D7951:D7955)</f>
        <v>2</v>
      </c>
      <c r="L7951">
        <f>AVERAGE(D7951:D7970)</f>
        <v>2</v>
      </c>
      <c r="M7951">
        <f>K7951-L7951</f>
        <v>0</v>
      </c>
      <c r="N7951" t="str">
        <f>IF(K7951&gt;L7951,"HIGH ZONE BIAS",IF(K7951&lt;L7951,"LOW ZONE BIAS","EQUILIBRIUM"))</f>
        <v>EQUILIBRIUM</v>
      </c>
    </row>
    <row r="7952">
      <c r="A7952">
        <v>19619</v>
      </c>
      <c r="B7952" t="str">
        <v>2020-01-20</v>
      </c>
      <c r="C7952" t="str">
        <v>Midday</v>
      </c>
      <c r="D7952">
        <v>17</v>
      </c>
      <c r="E7952" t="str">
        <f>IF(MOD(D7952,2)=0,"EVEN","ODD")</f>
        <v>ODD</v>
      </c>
      <c r="F7952" t="str">
        <f>IF(D7952&lt;=18,"LOW (1-18)","HIGH (19-36)")</f>
        <v>LOW (1-18)</v>
      </c>
      <c r="G7952">
        <f>INT((D7952-1)/6)+1</f>
        <v>3</v>
      </c>
      <c r="H7952">
        <f>MOD(D7952-1,6)+1</f>
        <v>5</v>
      </c>
      <c r="I7952">
        <f>37-D7952</f>
        <v>20</v>
      </c>
      <c r="J7952">
        <f>ABS(D7952-D7953)</f>
        <v>14</v>
      </c>
      <c r="K7952">
        <f>AVERAGE(D7952:D7956)</f>
        <v>17</v>
      </c>
      <c r="L7952">
        <f>AVERAGE(D7952:D7971)</f>
        <v>17</v>
      </c>
      <c r="M7952">
        <f>K7952-L7952</f>
        <v>0</v>
      </c>
      <c r="N7952" t="str">
        <f>IF(K7952&gt;L7952,"HIGH ZONE BIAS",IF(K7952&lt;L7952,"LOW ZONE BIAS","EQUILIBRIUM"))</f>
        <v>EQUILIBRIUM</v>
      </c>
    </row>
    <row r="7953">
      <c r="A7953">
        <v>19618</v>
      </c>
      <c r="B7953" t="str">
        <v>2020-01-20</v>
      </c>
      <c r="C7953" t="str">
        <v>Morning</v>
      </c>
      <c r="D7953">
        <v>3</v>
      </c>
      <c r="E7953" t="str">
        <f>IF(MOD(D7953,2)=0,"EVEN","ODD")</f>
        <v>ODD</v>
      </c>
      <c r="F7953" t="str">
        <f>IF(D7953&lt;=18,"LOW (1-18)","HIGH (19-36)")</f>
        <v>LOW (1-18)</v>
      </c>
      <c r="G7953">
        <f>INT((D7953-1)/6)+1</f>
        <v>1</v>
      </c>
      <c r="H7953">
        <f>MOD(D7953-1,6)+1</f>
        <v>3</v>
      </c>
      <c r="I7953">
        <f>37-D7953</f>
        <v>34</v>
      </c>
      <c r="J7953">
        <f>ABS(D7953-D7954)</f>
        <v>29</v>
      </c>
      <c r="K7953">
        <f>AVERAGE(D7953:D7957)</f>
        <v>3</v>
      </c>
      <c r="L7953">
        <f>AVERAGE(D7953:D7972)</f>
        <v>3</v>
      </c>
      <c r="M7953">
        <f>K7953-L7953</f>
        <v>0</v>
      </c>
      <c r="N7953" t="str">
        <f>IF(K7953&gt;L7953,"HIGH ZONE BIAS",IF(K7953&lt;L7953,"LOW ZONE BIAS","EQUILIBRIUM"))</f>
        <v>EQUILIBRIUM</v>
      </c>
    </row>
    <row r="7954">
      <c r="A7954">
        <v>19617</v>
      </c>
      <c r="B7954" t="str">
        <v>2020-01-18</v>
      </c>
      <c r="C7954" t="str">
        <v>Evening</v>
      </c>
      <c r="D7954">
        <v>32</v>
      </c>
      <c r="E7954" t="str">
        <f>IF(MOD(D7954,2)=0,"EVEN","ODD")</f>
        <v>EVEN</v>
      </c>
      <c r="F7954" t="str">
        <f>IF(D7954&lt;=18,"LOW (1-18)","HIGH (19-36)")</f>
        <v>HIGH (19-36)</v>
      </c>
      <c r="G7954">
        <f>INT((D7954-1)/6)+1</f>
        <v>6</v>
      </c>
      <c r="H7954">
        <f>MOD(D7954-1,6)+1</f>
        <v>2</v>
      </c>
      <c r="I7954">
        <f>37-D7954</f>
        <v>5</v>
      </c>
      <c r="J7954">
        <f>ABS(D7954-D7955)</f>
        <v>8</v>
      </c>
      <c r="K7954">
        <f>AVERAGE(D7954:D7958)</f>
        <v>32</v>
      </c>
      <c r="L7954">
        <f>AVERAGE(D7954:D7973)</f>
        <v>32</v>
      </c>
      <c r="M7954">
        <f>K7954-L7954</f>
        <v>0</v>
      </c>
      <c r="N7954" t="str">
        <f>IF(K7954&gt;L7954,"HIGH ZONE BIAS",IF(K7954&lt;L7954,"LOW ZONE BIAS","EQUILIBRIUM"))</f>
        <v>EQUILIBRIUM</v>
      </c>
    </row>
    <row r="7955">
      <c r="A7955">
        <v>19616</v>
      </c>
      <c r="B7955" t="str">
        <v>2020-01-18</v>
      </c>
      <c r="C7955" t="str">
        <v>Afternoon</v>
      </c>
      <c r="D7955">
        <v>24</v>
      </c>
      <c r="E7955" t="str">
        <f>IF(MOD(D7955,2)=0,"EVEN","ODD")</f>
        <v>EVEN</v>
      </c>
      <c r="F7955" t="str">
        <f>IF(D7955&lt;=18,"LOW (1-18)","HIGH (19-36)")</f>
        <v>HIGH (19-36)</v>
      </c>
      <c r="G7955">
        <f>INT((D7955-1)/6)+1</f>
        <v>4</v>
      </c>
      <c r="H7955">
        <f>MOD(D7955-1,6)+1</f>
        <v>6</v>
      </c>
      <c r="I7955">
        <f>37-D7955</f>
        <v>13</v>
      </c>
      <c r="J7955">
        <f>ABS(D7955-D7956)</f>
        <v>22</v>
      </c>
      <c r="K7955">
        <f>AVERAGE(D7955:D7959)</f>
        <v>24</v>
      </c>
      <c r="L7955">
        <f>AVERAGE(D7955:D7974)</f>
        <v>24</v>
      </c>
      <c r="M7955">
        <f>K7955-L7955</f>
        <v>0</v>
      </c>
      <c r="N7955" t="str">
        <f>IF(K7955&gt;L7955,"HIGH ZONE BIAS",IF(K7955&lt;L7955,"LOW ZONE BIAS","EQUILIBRIUM"))</f>
        <v>EQUILIBRIUM</v>
      </c>
    </row>
    <row r="7956">
      <c r="A7956">
        <v>19615</v>
      </c>
      <c r="B7956" t="str">
        <v>2020-01-18</v>
      </c>
      <c r="C7956" t="str">
        <v>Midday</v>
      </c>
      <c r="D7956">
        <v>2</v>
      </c>
      <c r="E7956" t="str">
        <f>IF(MOD(D7956,2)=0,"EVEN","ODD")</f>
        <v>EVEN</v>
      </c>
      <c r="F7956" t="str">
        <f>IF(D7956&lt;=18,"LOW (1-18)","HIGH (19-36)")</f>
        <v>LOW (1-18)</v>
      </c>
      <c r="G7956">
        <f>INT((D7956-1)/6)+1</f>
        <v>1</v>
      </c>
      <c r="H7956">
        <f>MOD(D7956-1,6)+1</f>
        <v>2</v>
      </c>
      <c r="I7956">
        <f>37-D7956</f>
        <v>35</v>
      </c>
      <c r="J7956">
        <f>ABS(D7956-D7957)</f>
        <v>26</v>
      </c>
      <c r="K7956">
        <f>AVERAGE(D7956:D7960)</f>
        <v>2</v>
      </c>
      <c r="L7956">
        <f>AVERAGE(D7956:D7975)</f>
        <v>2</v>
      </c>
      <c r="M7956">
        <f>K7956-L7956</f>
        <v>0</v>
      </c>
      <c r="N7956" t="str">
        <f>IF(K7956&gt;L7956,"HIGH ZONE BIAS",IF(K7956&lt;L7956,"LOW ZONE BIAS","EQUILIBRIUM"))</f>
        <v>EQUILIBRIUM</v>
      </c>
    </row>
    <row r="7957">
      <c r="A7957">
        <v>19614</v>
      </c>
      <c r="B7957" t="str">
        <v>2020-01-18</v>
      </c>
      <c r="C7957" t="str">
        <v>Morning</v>
      </c>
      <c r="D7957">
        <v>28</v>
      </c>
      <c r="E7957" t="str">
        <f>IF(MOD(D7957,2)=0,"EVEN","ODD")</f>
        <v>EVEN</v>
      </c>
      <c r="F7957" t="str">
        <f>IF(D7957&lt;=18,"LOW (1-18)","HIGH (19-36)")</f>
        <v>HIGH (19-36)</v>
      </c>
      <c r="G7957">
        <f>INT((D7957-1)/6)+1</f>
        <v>5</v>
      </c>
      <c r="H7957">
        <f>MOD(D7957-1,6)+1</f>
        <v>4</v>
      </c>
      <c r="I7957">
        <f>37-D7957</f>
        <v>9</v>
      </c>
      <c r="J7957">
        <f>ABS(D7957-D7958)</f>
        <v>19</v>
      </c>
      <c r="K7957">
        <f>AVERAGE(D7957:D7961)</f>
        <v>28</v>
      </c>
      <c r="L7957">
        <f>AVERAGE(D7957:D7976)</f>
        <v>28</v>
      </c>
      <c r="M7957">
        <f>K7957-L7957</f>
        <v>0</v>
      </c>
      <c r="N7957" t="str">
        <f>IF(K7957&gt;L7957,"HIGH ZONE BIAS",IF(K7957&lt;L7957,"LOW ZONE BIAS","EQUILIBRIUM"))</f>
        <v>EQUILIBRIUM</v>
      </c>
    </row>
    <row r="7958">
      <c r="A7958">
        <v>19613</v>
      </c>
      <c r="B7958" t="str">
        <v>2020-01-17</v>
      </c>
      <c r="C7958" t="str">
        <v>Evening</v>
      </c>
      <c r="D7958">
        <v>9</v>
      </c>
      <c r="E7958" t="str">
        <f>IF(MOD(D7958,2)=0,"EVEN","ODD")</f>
        <v>ODD</v>
      </c>
      <c r="F7958" t="str">
        <f>IF(D7958&lt;=18,"LOW (1-18)","HIGH (19-36)")</f>
        <v>LOW (1-18)</v>
      </c>
      <c r="G7958">
        <f>INT((D7958-1)/6)+1</f>
        <v>2</v>
      </c>
      <c r="H7958">
        <f>MOD(D7958-1,6)+1</f>
        <v>3</v>
      </c>
      <c r="I7958">
        <f>37-D7958</f>
        <v>28</v>
      </c>
      <c r="J7958">
        <f>ABS(D7958-D7959)</f>
        <v>17</v>
      </c>
      <c r="K7958">
        <f>AVERAGE(D7958:D7962)</f>
        <v>9</v>
      </c>
      <c r="L7958">
        <f>AVERAGE(D7958:D7977)</f>
        <v>9</v>
      </c>
      <c r="M7958">
        <f>K7958-L7958</f>
        <v>0</v>
      </c>
      <c r="N7958" t="str">
        <f>IF(K7958&gt;L7958,"HIGH ZONE BIAS",IF(K7958&lt;L7958,"LOW ZONE BIAS","EQUILIBRIUM"))</f>
        <v>EQUILIBRIUM</v>
      </c>
    </row>
    <row r="7959">
      <c r="A7959">
        <v>19612</v>
      </c>
      <c r="B7959" t="str">
        <v>2020-01-17</v>
      </c>
      <c r="C7959" t="str">
        <v>Afternoon</v>
      </c>
      <c r="D7959">
        <v>26</v>
      </c>
      <c r="E7959" t="str">
        <f>IF(MOD(D7959,2)=0,"EVEN","ODD")</f>
        <v>EVEN</v>
      </c>
      <c r="F7959" t="str">
        <f>IF(D7959&lt;=18,"LOW (1-18)","HIGH (19-36)")</f>
        <v>HIGH (19-36)</v>
      </c>
      <c r="G7959">
        <f>INT((D7959-1)/6)+1</f>
        <v>5</v>
      </c>
      <c r="H7959">
        <f>MOD(D7959-1,6)+1</f>
        <v>2</v>
      </c>
      <c r="I7959">
        <f>37-D7959</f>
        <v>11</v>
      </c>
      <c r="J7959">
        <f>ABS(D7959-D7960)</f>
        <v>2</v>
      </c>
      <c r="K7959">
        <f>AVERAGE(D7959:D7963)</f>
        <v>26</v>
      </c>
      <c r="L7959">
        <f>AVERAGE(D7959:D7978)</f>
        <v>26</v>
      </c>
      <c r="M7959">
        <f>K7959-L7959</f>
        <v>0</v>
      </c>
      <c r="N7959" t="str">
        <f>IF(K7959&gt;L7959,"HIGH ZONE BIAS",IF(K7959&lt;L7959,"LOW ZONE BIAS","EQUILIBRIUM"))</f>
        <v>EQUILIBRIUM</v>
      </c>
    </row>
    <row r="7960">
      <c r="A7960">
        <v>19611</v>
      </c>
      <c r="B7960" t="str">
        <v>2020-01-17</v>
      </c>
      <c r="C7960" t="str">
        <v>Midday</v>
      </c>
      <c r="D7960">
        <v>24</v>
      </c>
      <c r="E7960" t="str">
        <f>IF(MOD(D7960,2)=0,"EVEN","ODD")</f>
        <v>EVEN</v>
      </c>
      <c r="F7960" t="str">
        <f>IF(D7960&lt;=18,"LOW (1-18)","HIGH (19-36)")</f>
        <v>HIGH (19-36)</v>
      </c>
      <c r="G7960">
        <f>INT((D7960-1)/6)+1</f>
        <v>4</v>
      </c>
      <c r="H7960">
        <f>MOD(D7960-1,6)+1</f>
        <v>6</v>
      </c>
      <c r="I7960">
        <f>37-D7960</f>
        <v>13</v>
      </c>
      <c r="J7960">
        <f>ABS(D7960-D7961)</f>
        <v>21</v>
      </c>
      <c r="K7960">
        <f>AVERAGE(D7960:D7964)</f>
        <v>24</v>
      </c>
      <c r="L7960">
        <f>AVERAGE(D7960:D7979)</f>
        <v>24</v>
      </c>
      <c r="M7960">
        <f>K7960-L7960</f>
        <v>0</v>
      </c>
      <c r="N7960" t="str">
        <f>IF(K7960&gt;L7960,"HIGH ZONE BIAS",IF(K7960&lt;L7960,"LOW ZONE BIAS","EQUILIBRIUM"))</f>
        <v>EQUILIBRIUM</v>
      </c>
    </row>
    <row r="7961">
      <c r="A7961">
        <v>19610</v>
      </c>
      <c r="B7961" t="str">
        <v>2020-01-17</v>
      </c>
      <c r="C7961" t="str">
        <v>Morning</v>
      </c>
      <c r="D7961">
        <v>3</v>
      </c>
      <c r="E7961" t="str">
        <f>IF(MOD(D7961,2)=0,"EVEN","ODD")</f>
        <v>ODD</v>
      </c>
      <c r="F7961" t="str">
        <f>IF(D7961&lt;=18,"LOW (1-18)","HIGH (19-36)")</f>
        <v>LOW (1-18)</v>
      </c>
      <c r="G7961">
        <f>INT((D7961-1)/6)+1</f>
        <v>1</v>
      </c>
      <c r="H7961">
        <f>MOD(D7961-1,6)+1</f>
        <v>3</v>
      </c>
      <c r="I7961">
        <f>37-D7961</f>
        <v>34</v>
      </c>
      <c r="J7961">
        <f>ABS(D7961-D7962)</f>
        <v>2</v>
      </c>
      <c r="K7961">
        <f>AVERAGE(D7961:D7965)</f>
        <v>3</v>
      </c>
      <c r="L7961">
        <f>AVERAGE(D7961:D7980)</f>
        <v>3</v>
      </c>
      <c r="M7961">
        <f>K7961-L7961</f>
        <v>0</v>
      </c>
      <c r="N7961" t="str">
        <f>IF(K7961&gt;L7961,"HIGH ZONE BIAS",IF(K7961&lt;L7961,"LOW ZONE BIAS","EQUILIBRIUM"))</f>
        <v>EQUILIBRIUM</v>
      </c>
    </row>
    <row r="7962">
      <c r="A7962">
        <v>19609</v>
      </c>
      <c r="B7962" t="str">
        <v>2020-01-16</v>
      </c>
      <c r="C7962" t="str">
        <v>Evening</v>
      </c>
      <c r="D7962">
        <v>5</v>
      </c>
      <c r="E7962" t="str">
        <f>IF(MOD(D7962,2)=0,"EVEN","ODD")</f>
        <v>ODD</v>
      </c>
      <c r="F7962" t="str">
        <f>IF(D7962&lt;=18,"LOW (1-18)","HIGH (19-36)")</f>
        <v>LOW (1-18)</v>
      </c>
      <c r="G7962">
        <f>INT((D7962-1)/6)+1</f>
        <v>1</v>
      </c>
      <c r="H7962">
        <f>MOD(D7962-1,6)+1</f>
        <v>5</v>
      </c>
      <c r="I7962">
        <f>37-D7962</f>
        <v>32</v>
      </c>
      <c r="J7962">
        <f>ABS(D7962-D7963)</f>
        <v>18</v>
      </c>
      <c r="K7962">
        <f>AVERAGE(D7962:D7966)</f>
        <v>5</v>
      </c>
      <c r="L7962">
        <f>AVERAGE(D7962:D7981)</f>
        <v>5</v>
      </c>
      <c r="M7962">
        <f>K7962-L7962</f>
        <v>0</v>
      </c>
      <c r="N7962" t="str">
        <f>IF(K7962&gt;L7962,"HIGH ZONE BIAS",IF(K7962&lt;L7962,"LOW ZONE BIAS","EQUILIBRIUM"))</f>
        <v>EQUILIBRIUM</v>
      </c>
    </row>
    <row r="7963">
      <c r="A7963">
        <v>19608</v>
      </c>
      <c r="B7963" t="str">
        <v>2020-01-16</v>
      </c>
      <c r="C7963" t="str">
        <v>Afternoon</v>
      </c>
      <c r="D7963">
        <v>23</v>
      </c>
      <c r="E7963" t="str">
        <f>IF(MOD(D7963,2)=0,"EVEN","ODD")</f>
        <v>ODD</v>
      </c>
      <c r="F7963" t="str">
        <f>IF(D7963&lt;=18,"LOW (1-18)","HIGH (19-36)")</f>
        <v>HIGH (19-36)</v>
      </c>
      <c r="G7963">
        <f>INT((D7963-1)/6)+1</f>
        <v>4</v>
      </c>
      <c r="H7963">
        <f>MOD(D7963-1,6)+1</f>
        <v>5</v>
      </c>
      <c r="I7963">
        <f>37-D7963</f>
        <v>14</v>
      </c>
      <c r="J7963">
        <f>ABS(D7963-D7964)</f>
        <v>5</v>
      </c>
      <c r="K7963">
        <f>AVERAGE(D7963:D7967)</f>
        <v>23</v>
      </c>
      <c r="L7963">
        <f>AVERAGE(D7963:D7982)</f>
        <v>23</v>
      </c>
      <c r="M7963">
        <f>K7963-L7963</f>
        <v>0</v>
      </c>
      <c r="N7963" t="str">
        <f>IF(K7963&gt;L7963,"HIGH ZONE BIAS",IF(K7963&lt;L7963,"LOW ZONE BIAS","EQUILIBRIUM"))</f>
        <v>EQUILIBRIUM</v>
      </c>
    </row>
    <row r="7964">
      <c r="A7964">
        <v>19607</v>
      </c>
      <c r="B7964" t="str">
        <v>2020-01-16</v>
      </c>
      <c r="C7964" t="str">
        <v>Midday</v>
      </c>
      <c r="D7964">
        <v>28</v>
      </c>
      <c r="E7964" t="str">
        <f>IF(MOD(D7964,2)=0,"EVEN","ODD")</f>
        <v>EVEN</v>
      </c>
      <c r="F7964" t="str">
        <f>IF(D7964&lt;=18,"LOW (1-18)","HIGH (19-36)")</f>
        <v>HIGH (19-36)</v>
      </c>
      <c r="G7964">
        <f>INT((D7964-1)/6)+1</f>
        <v>5</v>
      </c>
      <c r="H7964">
        <f>MOD(D7964-1,6)+1</f>
        <v>4</v>
      </c>
      <c r="I7964">
        <f>37-D7964</f>
        <v>9</v>
      </c>
      <c r="J7964">
        <f>ABS(D7964-D7965)</f>
        <v>13</v>
      </c>
      <c r="K7964">
        <f>AVERAGE(D7964:D7968)</f>
        <v>28</v>
      </c>
      <c r="L7964">
        <f>AVERAGE(D7964:D7983)</f>
        <v>28</v>
      </c>
      <c r="M7964">
        <f>K7964-L7964</f>
        <v>0</v>
      </c>
      <c r="N7964" t="str">
        <f>IF(K7964&gt;L7964,"HIGH ZONE BIAS",IF(K7964&lt;L7964,"LOW ZONE BIAS","EQUILIBRIUM"))</f>
        <v>EQUILIBRIUM</v>
      </c>
    </row>
    <row r="7965">
      <c r="A7965">
        <v>19606</v>
      </c>
      <c r="B7965" t="str">
        <v>2020-01-16</v>
      </c>
      <c r="C7965" t="str">
        <v>Morning</v>
      </c>
      <c r="D7965">
        <v>15</v>
      </c>
      <c r="E7965" t="str">
        <f>IF(MOD(D7965,2)=0,"EVEN","ODD")</f>
        <v>ODD</v>
      </c>
      <c r="F7965" t="str">
        <f>IF(D7965&lt;=18,"LOW (1-18)","HIGH (19-36)")</f>
        <v>LOW (1-18)</v>
      </c>
      <c r="G7965">
        <f>INT((D7965-1)/6)+1</f>
        <v>3</v>
      </c>
      <c r="H7965">
        <f>MOD(D7965-1,6)+1</f>
        <v>3</v>
      </c>
      <c r="I7965">
        <f>37-D7965</f>
        <v>22</v>
      </c>
      <c r="J7965">
        <f>ABS(D7965-D7966)</f>
        <v>10</v>
      </c>
      <c r="K7965">
        <f>AVERAGE(D7965:D7969)</f>
        <v>15</v>
      </c>
      <c r="L7965">
        <f>AVERAGE(D7965:D7984)</f>
        <v>15</v>
      </c>
      <c r="M7965">
        <f>K7965-L7965</f>
        <v>0</v>
      </c>
      <c r="N7965" t="str">
        <f>IF(K7965&gt;L7965,"HIGH ZONE BIAS",IF(K7965&lt;L7965,"LOW ZONE BIAS","EQUILIBRIUM"))</f>
        <v>EQUILIBRIUM</v>
      </c>
    </row>
    <row r="7966">
      <c r="A7966">
        <v>19605</v>
      </c>
      <c r="B7966" t="str">
        <v>2020-01-15</v>
      </c>
      <c r="C7966" t="str">
        <v>Evening</v>
      </c>
      <c r="D7966">
        <v>25</v>
      </c>
      <c r="E7966" t="str">
        <f>IF(MOD(D7966,2)=0,"EVEN","ODD")</f>
        <v>ODD</v>
      </c>
      <c r="F7966" t="str">
        <f>IF(D7966&lt;=18,"LOW (1-18)","HIGH (19-36)")</f>
        <v>HIGH (19-36)</v>
      </c>
      <c r="G7966">
        <f>INT((D7966-1)/6)+1</f>
        <v>5</v>
      </c>
      <c r="H7966">
        <f>MOD(D7966-1,6)+1</f>
        <v>1</v>
      </c>
      <c r="I7966">
        <f>37-D7966</f>
        <v>12</v>
      </c>
      <c r="J7966">
        <f>ABS(D7966-D7967)</f>
        <v>4</v>
      </c>
      <c r="K7966">
        <f>AVERAGE(D7966:D7970)</f>
        <v>25</v>
      </c>
      <c r="L7966">
        <f>AVERAGE(D7966:D7985)</f>
        <v>25</v>
      </c>
      <c r="M7966">
        <f>K7966-L7966</f>
        <v>0</v>
      </c>
      <c r="N7966" t="str">
        <f>IF(K7966&gt;L7966,"HIGH ZONE BIAS",IF(K7966&lt;L7966,"LOW ZONE BIAS","EQUILIBRIUM"))</f>
        <v>EQUILIBRIUM</v>
      </c>
    </row>
    <row r="7967">
      <c r="A7967">
        <v>19604</v>
      </c>
      <c r="B7967" t="str">
        <v>2020-01-15</v>
      </c>
      <c r="C7967" t="str">
        <v>Afternoon</v>
      </c>
      <c r="D7967">
        <v>21</v>
      </c>
      <c r="E7967" t="str">
        <f>IF(MOD(D7967,2)=0,"EVEN","ODD")</f>
        <v>ODD</v>
      </c>
      <c r="F7967" t="str">
        <f>IF(D7967&lt;=18,"LOW (1-18)","HIGH (19-36)")</f>
        <v>HIGH (19-36)</v>
      </c>
      <c r="G7967">
        <f>INT((D7967-1)/6)+1</f>
        <v>4</v>
      </c>
      <c r="H7967">
        <f>MOD(D7967-1,6)+1</f>
        <v>3</v>
      </c>
      <c r="I7967">
        <f>37-D7967</f>
        <v>16</v>
      </c>
      <c r="J7967">
        <f>ABS(D7967-D7968)</f>
        <v>6</v>
      </c>
      <c r="K7967">
        <f>AVERAGE(D7967:D7971)</f>
        <v>21</v>
      </c>
      <c r="L7967">
        <f>AVERAGE(D7967:D7986)</f>
        <v>21</v>
      </c>
      <c r="M7967">
        <f>K7967-L7967</f>
        <v>0</v>
      </c>
      <c r="N7967" t="str">
        <f>IF(K7967&gt;L7967,"HIGH ZONE BIAS",IF(K7967&lt;L7967,"LOW ZONE BIAS","EQUILIBRIUM"))</f>
        <v>EQUILIBRIUM</v>
      </c>
    </row>
    <row r="7968">
      <c r="A7968">
        <v>19603</v>
      </c>
      <c r="B7968" t="str">
        <v>2020-01-15</v>
      </c>
      <c r="C7968" t="str">
        <v>Midday</v>
      </c>
      <c r="D7968">
        <v>15</v>
      </c>
      <c r="E7968" t="str">
        <f>IF(MOD(D7968,2)=0,"EVEN","ODD")</f>
        <v>ODD</v>
      </c>
      <c r="F7968" t="str">
        <f>IF(D7968&lt;=18,"LOW (1-18)","HIGH (19-36)")</f>
        <v>LOW (1-18)</v>
      </c>
      <c r="G7968">
        <f>INT((D7968-1)/6)+1</f>
        <v>3</v>
      </c>
      <c r="H7968">
        <f>MOD(D7968-1,6)+1</f>
        <v>3</v>
      </c>
      <c r="I7968">
        <f>37-D7968</f>
        <v>22</v>
      </c>
      <c r="J7968">
        <f>ABS(D7968-D7969)</f>
        <v>8</v>
      </c>
      <c r="K7968">
        <f>AVERAGE(D7968:D7972)</f>
        <v>15</v>
      </c>
      <c r="L7968">
        <f>AVERAGE(D7968:D7987)</f>
        <v>15</v>
      </c>
      <c r="M7968">
        <f>K7968-L7968</f>
        <v>0</v>
      </c>
      <c r="N7968" t="str">
        <f>IF(K7968&gt;L7968,"HIGH ZONE BIAS",IF(K7968&lt;L7968,"LOW ZONE BIAS","EQUILIBRIUM"))</f>
        <v>EQUILIBRIUM</v>
      </c>
    </row>
    <row r="7969">
      <c r="A7969">
        <v>19602</v>
      </c>
      <c r="B7969" t="str">
        <v>2020-01-15</v>
      </c>
      <c r="C7969" t="str">
        <v>Morning</v>
      </c>
      <c r="D7969">
        <v>23</v>
      </c>
      <c r="E7969" t="str">
        <f>IF(MOD(D7969,2)=0,"EVEN","ODD")</f>
        <v>ODD</v>
      </c>
      <c r="F7969" t="str">
        <f>IF(D7969&lt;=18,"LOW (1-18)","HIGH (19-36)")</f>
        <v>HIGH (19-36)</v>
      </c>
      <c r="G7969">
        <f>INT((D7969-1)/6)+1</f>
        <v>4</v>
      </c>
      <c r="H7969">
        <f>MOD(D7969-1,6)+1</f>
        <v>5</v>
      </c>
      <c r="I7969">
        <f>37-D7969</f>
        <v>14</v>
      </c>
      <c r="J7969">
        <f>ABS(D7969-D7970)</f>
        <v>13</v>
      </c>
      <c r="K7969">
        <f>AVERAGE(D7969:D7973)</f>
        <v>23</v>
      </c>
      <c r="L7969">
        <f>AVERAGE(D7969:D7988)</f>
        <v>23</v>
      </c>
      <c r="M7969">
        <f>K7969-L7969</f>
        <v>0</v>
      </c>
      <c r="N7969" t="str">
        <f>IF(K7969&gt;L7969,"HIGH ZONE BIAS",IF(K7969&lt;L7969,"LOW ZONE BIAS","EQUILIBRIUM"))</f>
        <v>EQUILIBRIUM</v>
      </c>
    </row>
    <row r="7970">
      <c r="A7970">
        <v>19601</v>
      </c>
      <c r="B7970" t="str">
        <v>2020-01-14</v>
      </c>
      <c r="C7970" t="str">
        <v>Evening</v>
      </c>
      <c r="D7970">
        <v>36</v>
      </c>
      <c r="E7970" t="str">
        <f>IF(MOD(D7970,2)=0,"EVEN","ODD")</f>
        <v>EVEN</v>
      </c>
      <c r="F7970" t="str">
        <f>IF(D7970&lt;=18,"LOW (1-18)","HIGH (19-36)")</f>
        <v>HIGH (19-36)</v>
      </c>
      <c r="G7970">
        <f>INT((D7970-1)/6)+1</f>
        <v>6</v>
      </c>
      <c r="H7970">
        <f>MOD(D7970-1,6)+1</f>
        <v>6</v>
      </c>
      <c r="I7970">
        <f>37-D7970</f>
        <v>1</v>
      </c>
      <c r="J7970">
        <f>ABS(D7970-D7971)</f>
        <v>24</v>
      </c>
      <c r="K7970">
        <f>AVERAGE(D7970:D7974)</f>
        <v>36</v>
      </c>
      <c r="L7970">
        <f>AVERAGE(D7970:D7989)</f>
        <v>36</v>
      </c>
      <c r="M7970">
        <f>K7970-L7970</f>
        <v>0</v>
      </c>
      <c r="N7970" t="str">
        <f>IF(K7970&gt;L7970,"HIGH ZONE BIAS",IF(K7970&lt;L7970,"LOW ZONE BIAS","EQUILIBRIUM"))</f>
        <v>EQUILIBRIUM</v>
      </c>
    </row>
    <row r="7971">
      <c r="A7971">
        <v>19600</v>
      </c>
      <c r="B7971" t="str">
        <v>2020-01-14</v>
      </c>
      <c r="C7971" t="str">
        <v>Afternoon</v>
      </c>
      <c r="D7971">
        <v>12</v>
      </c>
      <c r="E7971" t="str">
        <f>IF(MOD(D7971,2)=0,"EVEN","ODD")</f>
        <v>EVEN</v>
      </c>
      <c r="F7971" t="str">
        <f>IF(D7971&lt;=18,"LOW (1-18)","HIGH (19-36)")</f>
        <v>LOW (1-18)</v>
      </c>
      <c r="G7971">
        <f>INT((D7971-1)/6)+1</f>
        <v>2</v>
      </c>
      <c r="H7971">
        <f>MOD(D7971-1,6)+1</f>
        <v>6</v>
      </c>
      <c r="I7971">
        <f>37-D7971</f>
        <v>25</v>
      </c>
      <c r="J7971">
        <f>ABS(D7971-D7972)</f>
        <v>11</v>
      </c>
      <c r="K7971">
        <f>AVERAGE(D7971:D7975)</f>
        <v>12</v>
      </c>
      <c r="L7971">
        <f>AVERAGE(D7971:D7990)</f>
        <v>12</v>
      </c>
      <c r="M7971">
        <f>K7971-L7971</f>
        <v>0</v>
      </c>
      <c r="N7971" t="str">
        <f>IF(K7971&gt;L7971,"HIGH ZONE BIAS",IF(K7971&lt;L7971,"LOW ZONE BIAS","EQUILIBRIUM"))</f>
        <v>EQUILIBRIUM</v>
      </c>
    </row>
    <row r="7972">
      <c r="A7972">
        <v>19599</v>
      </c>
      <c r="B7972" t="str">
        <v>2020-01-14</v>
      </c>
      <c r="C7972" t="str">
        <v>Midday</v>
      </c>
      <c r="D7972">
        <v>23</v>
      </c>
      <c r="E7972" t="str">
        <f>IF(MOD(D7972,2)=0,"EVEN","ODD")</f>
        <v>ODD</v>
      </c>
      <c r="F7972" t="str">
        <f>IF(D7972&lt;=18,"LOW (1-18)","HIGH (19-36)")</f>
        <v>HIGH (19-36)</v>
      </c>
      <c r="G7972">
        <f>INT((D7972-1)/6)+1</f>
        <v>4</v>
      </c>
      <c r="H7972">
        <f>MOD(D7972-1,6)+1</f>
        <v>5</v>
      </c>
      <c r="I7972">
        <f>37-D7972</f>
        <v>14</v>
      </c>
      <c r="J7972">
        <f>ABS(D7972-D7973)</f>
        <v>22</v>
      </c>
      <c r="K7972">
        <f>AVERAGE(D7972:D7976)</f>
        <v>23</v>
      </c>
      <c r="L7972">
        <f>AVERAGE(D7972:D7991)</f>
        <v>23</v>
      </c>
      <c r="M7972">
        <f>K7972-L7972</f>
        <v>0</v>
      </c>
      <c r="N7972" t="str">
        <f>IF(K7972&gt;L7972,"HIGH ZONE BIAS",IF(K7972&lt;L7972,"LOW ZONE BIAS","EQUILIBRIUM"))</f>
        <v>EQUILIBRIUM</v>
      </c>
    </row>
    <row r="7973">
      <c r="A7973">
        <v>19598</v>
      </c>
      <c r="B7973" t="str">
        <v>2020-01-14</v>
      </c>
      <c r="C7973" t="str">
        <v>Morning</v>
      </c>
      <c r="D7973">
        <v>1</v>
      </c>
      <c r="E7973" t="str">
        <f>IF(MOD(D7973,2)=0,"EVEN","ODD")</f>
        <v>ODD</v>
      </c>
      <c r="F7973" t="str">
        <f>IF(D7973&lt;=18,"LOW (1-18)","HIGH (19-36)")</f>
        <v>LOW (1-18)</v>
      </c>
      <c r="G7973">
        <f>INT((D7973-1)/6)+1</f>
        <v>1</v>
      </c>
      <c r="H7973">
        <f>MOD(D7973-1,6)+1</f>
        <v>1</v>
      </c>
      <c r="I7973">
        <f>37-D7973</f>
        <v>36</v>
      </c>
      <c r="J7973">
        <f>ABS(D7973-D7974)</f>
        <v>32</v>
      </c>
      <c r="K7973">
        <f>AVERAGE(D7973:D7977)</f>
        <v>1</v>
      </c>
      <c r="L7973">
        <f>AVERAGE(D7973:D7992)</f>
        <v>1</v>
      </c>
      <c r="M7973">
        <f>K7973-L7973</f>
        <v>0</v>
      </c>
      <c r="N7973" t="str">
        <f>IF(K7973&gt;L7973,"HIGH ZONE BIAS",IF(K7973&lt;L7973,"LOW ZONE BIAS","EQUILIBRIUM"))</f>
        <v>EQUILIBRIUM</v>
      </c>
    </row>
    <row r="7974">
      <c r="A7974">
        <v>19597</v>
      </c>
      <c r="B7974" t="str">
        <v>2020-01-13</v>
      </c>
      <c r="C7974" t="str">
        <v>Evening</v>
      </c>
      <c r="D7974">
        <v>33</v>
      </c>
      <c r="E7974" t="str">
        <f>IF(MOD(D7974,2)=0,"EVEN","ODD")</f>
        <v>ODD</v>
      </c>
      <c r="F7974" t="str">
        <f>IF(D7974&lt;=18,"LOW (1-18)","HIGH (19-36)")</f>
        <v>HIGH (19-36)</v>
      </c>
      <c r="G7974">
        <f>INT((D7974-1)/6)+1</f>
        <v>6</v>
      </c>
      <c r="H7974">
        <f>MOD(D7974-1,6)+1</f>
        <v>3</v>
      </c>
      <c r="I7974">
        <f>37-D7974</f>
        <v>4</v>
      </c>
      <c r="J7974">
        <f>ABS(D7974-D7975)</f>
        <v>22</v>
      </c>
      <c r="K7974">
        <f>AVERAGE(D7974:D7978)</f>
        <v>33</v>
      </c>
      <c r="L7974">
        <f>AVERAGE(D7974:D7993)</f>
        <v>33</v>
      </c>
      <c r="M7974">
        <f>K7974-L7974</f>
        <v>0</v>
      </c>
      <c r="N7974" t="str">
        <f>IF(K7974&gt;L7974,"HIGH ZONE BIAS",IF(K7974&lt;L7974,"LOW ZONE BIAS","EQUILIBRIUM"))</f>
        <v>EQUILIBRIUM</v>
      </c>
    </row>
    <row r="7975">
      <c r="A7975">
        <v>19596</v>
      </c>
      <c r="B7975" t="str">
        <v>2020-01-13</v>
      </c>
      <c r="C7975" t="str">
        <v>Afternoon</v>
      </c>
      <c r="D7975">
        <v>11</v>
      </c>
      <c r="E7975" t="str">
        <f>IF(MOD(D7975,2)=0,"EVEN","ODD")</f>
        <v>ODD</v>
      </c>
      <c r="F7975" t="str">
        <f>IF(D7975&lt;=18,"LOW (1-18)","HIGH (19-36)")</f>
        <v>LOW (1-18)</v>
      </c>
      <c r="G7975">
        <f>INT((D7975-1)/6)+1</f>
        <v>2</v>
      </c>
      <c r="H7975">
        <f>MOD(D7975-1,6)+1</f>
        <v>5</v>
      </c>
      <c r="I7975">
        <f>37-D7975</f>
        <v>26</v>
      </c>
      <c r="J7975">
        <f>ABS(D7975-D7976)</f>
        <v>1</v>
      </c>
      <c r="K7975">
        <f>AVERAGE(D7975:D7979)</f>
        <v>11</v>
      </c>
      <c r="L7975">
        <f>AVERAGE(D7975:D7994)</f>
        <v>11</v>
      </c>
      <c r="M7975">
        <f>K7975-L7975</f>
        <v>0</v>
      </c>
      <c r="N7975" t="str">
        <f>IF(K7975&gt;L7975,"HIGH ZONE BIAS",IF(K7975&lt;L7975,"LOW ZONE BIAS","EQUILIBRIUM"))</f>
        <v>EQUILIBRIUM</v>
      </c>
    </row>
    <row r="7976">
      <c r="A7976">
        <v>19595</v>
      </c>
      <c r="B7976" t="str">
        <v>2020-01-13</v>
      </c>
      <c r="C7976" t="str">
        <v>Midday</v>
      </c>
      <c r="D7976">
        <v>10</v>
      </c>
      <c r="E7976" t="str">
        <f>IF(MOD(D7976,2)=0,"EVEN","ODD")</f>
        <v>EVEN</v>
      </c>
      <c r="F7976" t="str">
        <f>IF(D7976&lt;=18,"LOW (1-18)","HIGH (19-36)")</f>
        <v>LOW (1-18)</v>
      </c>
      <c r="G7976">
        <f>INT((D7976-1)/6)+1</f>
        <v>2</v>
      </c>
      <c r="H7976">
        <f>MOD(D7976-1,6)+1</f>
        <v>4</v>
      </c>
      <c r="I7976">
        <f>37-D7976</f>
        <v>27</v>
      </c>
      <c r="J7976">
        <f>ABS(D7976-D7977)</f>
        <v>1</v>
      </c>
      <c r="K7976">
        <f>AVERAGE(D7976:D7980)</f>
        <v>10</v>
      </c>
      <c r="L7976">
        <f>AVERAGE(D7976:D7995)</f>
        <v>10</v>
      </c>
      <c r="M7976">
        <f>K7976-L7976</f>
        <v>0</v>
      </c>
      <c r="N7976" t="str">
        <f>IF(K7976&gt;L7976,"HIGH ZONE BIAS",IF(K7976&lt;L7976,"LOW ZONE BIAS","EQUILIBRIUM"))</f>
        <v>EQUILIBRIUM</v>
      </c>
    </row>
    <row r="7977">
      <c r="A7977">
        <v>19594</v>
      </c>
      <c r="B7977" t="str">
        <v>2020-01-13</v>
      </c>
      <c r="C7977" t="str">
        <v>Morning</v>
      </c>
      <c r="D7977">
        <v>11</v>
      </c>
      <c r="E7977" t="str">
        <f>IF(MOD(D7977,2)=0,"EVEN","ODD")</f>
        <v>ODD</v>
      </c>
      <c r="F7977" t="str">
        <f>IF(D7977&lt;=18,"LOW (1-18)","HIGH (19-36)")</f>
        <v>LOW (1-18)</v>
      </c>
      <c r="G7977">
        <f>INT((D7977-1)/6)+1</f>
        <v>2</v>
      </c>
      <c r="H7977">
        <f>MOD(D7977-1,6)+1</f>
        <v>5</v>
      </c>
      <c r="I7977">
        <f>37-D7977</f>
        <v>26</v>
      </c>
      <c r="J7977">
        <f>ABS(D7977-D7978)</f>
        <v>7</v>
      </c>
      <c r="K7977">
        <f>AVERAGE(D7977:D7981)</f>
        <v>11</v>
      </c>
      <c r="L7977">
        <f>AVERAGE(D7977:D7996)</f>
        <v>11</v>
      </c>
      <c r="M7977">
        <f>K7977-L7977</f>
        <v>0</v>
      </c>
      <c r="N7977" t="str">
        <f>IF(K7977&gt;L7977,"HIGH ZONE BIAS",IF(K7977&lt;L7977,"LOW ZONE BIAS","EQUILIBRIUM"))</f>
        <v>EQUILIBRIUM</v>
      </c>
    </row>
    <row r="7978">
      <c r="A7978">
        <v>19593</v>
      </c>
      <c r="B7978" t="str">
        <v>2020-01-11</v>
      </c>
      <c r="C7978" t="str">
        <v>Evening</v>
      </c>
      <c r="D7978">
        <v>4</v>
      </c>
      <c r="E7978" t="str">
        <f>IF(MOD(D7978,2)=0,"EVEN","ODD")</f>
        <v>EVEN</v>
      </c>
      <c r="F7978" t="str">
        <f>IF(D7978&lt;=18,"LOW (1-18)","HIGH (19-36)")</f>
        <v>LOW (1-18)</v>
      </c>
      <c r="G7978">
        <f>INT((D7978-1)/6)+1</f>
        <v>1</v>
      </c>
      <c r="H7978">
        <f>MOD(D7978-1,6)+1</f>
        <v>4</v>
      </c>
      <c r="I7978">
        <f>37-D7978</f>
        <v>33</v>
      </c>
      <c r="J7978">
        <f>ABS(D7978-D7979)</f>
        <v>3</v>
      </c>
      <c r="K7978">
        <f>AVERAGE(D7978:D7982)</f>
        <v>4</v>
      </c>
      <c r="L7978">
        <f>AVERAGE(D7978:D7997)</f>
        <v>4</v>
      </c>
      <c r="M7978">
        <f>K7978-L7978</f>
        <v>0</v>
      </c>
      <c r="N7978" t="str">
        <f>IF(K7978&gt;L7978,"HIGH ZONE BIAS",IF(K7978&lt;L7978,"LOW ZONE BIAS","EQUILIBRIUM"))</f>
        <v>EQUILIBRIUM</v>
      </c>
    </row>
    <row r="7979">
      <c r="A7979">
        <v>19592</v>
      </c>
      <c r="B7979" t="str">
        <v>2020-01-11</v>
      </c>
      <c r="C7979" t="str">
        <v>Afternoon</v>
      </c>
      <c r="D7979">
        <v>7</v>
      </c>
      <c r="E7979" t="str">
        <f>IF(MOD(D7979,2)=0,"EVEN","ODD")</f>
        <v>ODD</v>
      </c>
      <c r="F7979" t="str">
        <f>IF(D7979&lt;=18,"LOW (1-18)","HIGH (19-36)")</f>
        <v>LOW (1-18)</v>
      </c>
      <c r="G7979">
        <f>INT((D7979-1)/6)+1</f>
        <v>2</v>
      </c>
      <c r="H7979">
        <f>MOD(D7979-1,6)+1</f>
        <v>1</v>
      </c>
      <c r="I7979">
        <f>37-D7979</f>
        <v>30</v>
      </c>
      <c r="J7979">
        <f>ABS(D7979-D7980)</f>
        <v>14</v>
      </c>
      <c r="K7979">
        <f>AVERAGE(D7979:D7983)</f>
        <v>7</v>
      </c>
      <c r="L7979">
        <f>AVERAGE(D7979:D7998)</f>
        <v>7</v>
      </c>
      <c r="M7979">
        <f>K7979-L7979</f>
        <v>0</v>
      </c>
      <c r="N7979" t="str">
        <f>IF(K7979&gt;L7979,"HIGH ZONE BIAS",IF(K7979&lt;L7979,"LOW ZONE BIAS","EQUILIBRIUM"))</f>
        <v>EQUILIBRIUM</v>
      </c>
    </row>
    <row r="7980">
      <c r="A7980">
        <v>19591</v>
      </c>
      <c r="B7980" t="str">
        <v>2020-01-11</v>
      </c>
      <c r="C7980" t="str">
        <v>Midday</v>
      </c>
      <c r="D7980">
        <v>21</v>
      </c>
      <c r="E7980" t="str">
        <f>IF(MOD(D7980,2)=0,"EVEN","ODD")</f>
        <v>ODD</v>
      </c>
      <c r="F7980" t="str">
        <f>IF(D7980&lt;=18,"LOW (1-18)","HIGH (19-36)")</f>
        <v>HIGH (19-36)</v>
      </c>
      <c r="G7980">
        <f>INT((D7980-1)/6)+1</f>
        <v>4</v>
      </c>
      <c r="H7980">
        <f>MOD(D7980-1,6)+1</f>
        <v>3</v>
      </c>
      <c r="I7980">
        <f>37-D7980</f>
        <v>16</v>
      </c>
      <c r="J7980">
        <f>ABS(D7980-D7981)</f>
        <v>3</v>
      </c>
      <c r="K7980">
        <f>AVERAGE(D7980:D7984)</f>
        <v>21</v>
      </c>
      <c r="L7980">
        <f>AVERAGE(D7980:D7999)</f>
        <v>21</v>
      </c>
      <c r="M7980">
        <f>K7980-L7980</f>
        <v>0</v>
      </c>
      <c r="N7980" t="str">
        <f>IF(K7980&gt;L7980,"HIGH ZONE BIAS",IF(K7980&lt;L7980,"LOW ZONE BIAS","EQUILIBRIUM"))</f>
        <v>EQUILIBRIUM</v>
      </c>
    </row>
    <row r="7981">
      <c r="A7981">
        <v>19590</v>
      </c>
      <c r="B7981" t="str">
        <v>2020-01-11</v>
      </c>
      <c r="C7981" t="str">
        <v>Morning</v>
      </c>
      <c r="D7981">
        <v>24</v>
      </c>
      <c r="E7981" t="str">
        <f>IF(MOD(D7981,2)=0,"EVEN","ODD")</f>
        <v>EVEN</v>
      </c>
      <c r="F7981" t="str">
        <f>IF(D7981&lt;=18,"LOW (1-18)","HIGH (19-36)")</f>
        <v>HIGH (19-36)</v>
      </c>
      <c r="G7981">
        <f>INT((D7981-1)/6)+1</f>
        <v>4</v>
      </c>
      <c r="H7981">
        <f>MOD(D7981-1,6)+1</f>
        <v>6</v>
      </c>
      <c r="I7981">
        <f>37-D7981</f>
        <v>13</v>
      </c>
      <c r="J7981">
        <f>ABS(D7981-D7982)</f>
        <v>8</v>
      </c>
      <c r="K7981">
        <f>AVERAGE(D7981:D7985)</f>
        <v>24</v>
      </c>
      <c r="L7981">
        <f>AVERAGE(D7981:D8000)</f>
        <v>24</v>
      </c>
      <c r="M7981">
        <f>K7981-L7981</f>
        <v>0</v>
      </c>
      <c r="N7981" t="str">
        <f>IF(K7981&gt;L7981,"HIGH ZONE BIAS",IF(K7981&lt;L7981,"LOW ZONE BIAS","EQUILIBRIUM"))</f>
        <v>EQUILIBRIUM</v>
      </c>
    </row>
    <row r="7982">
      <c r="A7982">
        <v>19589</v>
      </c>
      <c r="B7982" t="str">
        <v>2020-01-10</v>
      </c>
      <c r="C7982" t="str">
        <v>Evening</v>
      </c>
      <c r="D7982">
        <v>16</v>
      </c>
      <c r="E7982" t="str">
        <f>IF(MOD(D7982,2)=0,"EVEN","ODD")</f>
        <v>EVEN</v>
      </c>
      <c r="F7982" t="str">
        <f>IF(D7982&lt;=18,"LOW (1-18)","HIGH (19-36)")</f>
        <v>LOW (1-18)</v>
      </c>
      <c r="G7982">
        <f>INT((D7982-1)/6)+1</f>
        <v>3</v>
      </c>
      <c r="H7982">
        <f>MOD(D7982-1,6)+1</f>
        <v>4</v>
      </c>
      <c r="I7982">
        <f>37-D7982</f>
        <v>21</v>
      </c>
      <c r="J7982">
        <f>ABS(D7982-D7983)</f>
        <v>8</v>
      </c>
      <c r="K7982">
        <f>AVERAGE(D7982:D7986)</f>
        <v>16</v>
      </c>
      <c r="L7982">
        <f>AVERAGE(D7982:D8001)</f>
        <v>16</v>
      </c>
      <c r="M7982">
        <f>K7982-L7982</f>
        <v>0</v>
      </c>
      <c r="N7982" t="str">
        <f>IF(K7982&gt;L7982,"HIGH ZONE BIAS",IF(K7982&lt;L7982,"LOW ZONE BIAS","EQUILIBRIUM"))</f>
        <v>EQUILIBRIUM</v>
      </c>
    </row>
    <row r="7983">
      <c r="A7983">
        <v>19588</v>
      </c>
      <c r="B7983" t="str">
        <v>2020-01-10</v>
      </c>
      <c r="C7983" t="str">
        <v>Afternoon</v>
      </c>
      <c r="D7983">
        <v>8</v>
      </c>
      <c r="E7983" t="str">
        <f>IF(MOD(D7983,2)=0,"EVEN","ODD")</f>
        <v>EVEN</v>
      </c>
      <c r="F7983" t="str">
        <f>IF(D7983&lt;=18,"LOW (1-18)","HIGH (19-36)")</f>
        <v>LOW (1-18)</v>
      </c>
      <c r="G7983">
        <f>INT((D7983-1)/6)+1</f>
        <v>2</v>
      </c>
      <c r="H7983">
        <f>MOD(D7983-1,6)+1</f>
        <v>2</v>
      </c>
      <c r="I7983">
        <f>37-D7983</f>
        <v>29</v>
      </c>
      <c r="J7983">
        <f>ABS(D7983-D7984)</f>
        <v>16</v>
      </c>
      <c r="K7983">
        <f>AVERAGE(D7983:D7987)</f>
        <v>8</v>
      </c>
      <c r="L7983">
        <f>AVERAGE(D7983:D8002)</f>
        <v>8</v>
      </c>
      <c r="M7983">
        <f>K7983-L7983</f>
        <v>0</v>
      </c>
      <c r="N7983" t="str">
        <f>IF(K7983&gt;L7983,"HIGH ZONE BIAS",IF(K7983&lt;L7983,"LOW ZONE BIAS","EQUILIBRIUM"))</f>
        <v>EQUILIBRIUM</v>
      </c>
    </row>
    <row r="7984">
      <c r="A7984">
        <v>19587</v>
      </c>
      <c r="B7984" t="str">
        <v>2020-01-10</v>
      </c>
      <c r="C7984" t="str">
        <v>Midday</v>
      </c>
      <c r="D7984">
        <v>24</v>
      </c>
      <c r="E7984" t="str">
        <f>IF(MOD(D7984,2)=0,"EVEN","ODD")</f>
        <v>EVEN</v>
      </c>
      <c r="F7984" t="str">
        <f>IF(D7984&lt;=18,"LOW (1-18)","HIGH (19-36)")</f>
        <v>HIGH (19-36)</v>
      </c>
      <c r="G7984">
        <f>INT((D7984-1)/6)+1</f>
        <v>4</v>
      </c>
      <c r="H7984">
        <f>MOD(D7984-1,6)+1</f>
        <v>6</v>
      </c>
      <c r="I7984">
        <f>37-D7984</f>
        <v>13</v>
      </c>
      <c r="J7984">
        <f>ABS(D7984-D7985)</f>
        <v>21</v>
      </c>
      <c r="K7984">
        <f>AVERAGE(D7984:D7988)</f>
        <v>24</v>
      </c>
      <c r="L7984">
        <f>AVERAGE(D7984:D8003)</f>
        <v>24</v>
      </c>
      <c r="M7984">
        <f>K7984-L7984</f>
        <v>0</v>
      </c>
      <c r="N7984" t="str">
        <f>IF(K7984&gt;L7984,"HIGH ZONE BIAS",IF(K7984&lt;L7984,"LOW ZONE BIAS","EQUILIBRIUM"))</f>
        <v>EQUILIBRIUM</v>
      </c>
    </row>
    <row r="7985">
      <c r="A7985">
        <v>19586</v>
      </c>
      <c r="B7985" t="str">
        <v>2020-01-10</v>
      </c>
      <c r="C7985" t="str">
        <v>Morning</v>
      </c>
      <c r="D7985">
        <v>3</v>
      </c>
      <c r="E7985" t="str">
        <f>IF(MOD(D7985,2)=0,"EVEN","ODD")</f>
        <v>ODD</v>
      </c>
      <c r="F7985" t="str">
        <f>IF(D7985&lt;=18,"LOW (1-18)","HIGH (19-36)")</f>
        <v>LOW (1-18)</v>
      </c>
      <c r="G7985">
        <f>INT((D7985-1)/6)+1</f>
        <v>1</v>
      </c>
      <c r="H7985">
        <f>MOD(D7985-1,6)+1</f>
        <v>3</v>
      </c>
      <c r="I7985">
        <f>37-D7985</f>
        <v>34</v>
      </c>
      <c r="J7985">
        <f>ABS(D7985-D7986)</f>
        <v>4</v>
      </c>
      <c r="K7985">
        <f>AVERAGE(D7985:D7989)</f>
        <v>3</v>
      </c>
      <c r="L7985">
        <f>AVERAGE(D7985:D8004)</f>
        <v>3</v>
      </c>
      <c r="M7985">
        <f>K7985-L7985</f>
        <v>0</v>
      </c>
      <c r="N7985" t="str">
        <f>IF(K7985&gt;L7985,"HIGH ZONE BIAS",IF(K7985&lt;L7985,"LOW ZONE BIAS","EQUILIBRIUM"))</f>
        <v>EQUILIBRIUM</v>
      </c>
    </row>
    <row r="7986">
      <c r="A7986">
        <v>19585</v>
      </c>
      <c r="B7986" t="str">
        <v>2020-01-09</v>
      </c>
      <c r="C7986" t="str">
        <v>Evening</v>
      </c>
      <c r="D7986">
        <v>7</v>
      </c>
      <c r="E7986" t="str">
        <f>IF(MOD(D7986,2)=0,"EVEN","ODD")</f>
        <v>ODD</v>
      </c>
      <c r="F7986" t="str">
        <f>IF(D7986&lt;=18,"LOW (1-18)","HIGH (19-36)")</f>
        <v>LOW (1-18)</v>
      </c>
      <c r="G7986">
        <f>INT((D7986-1)/6)+1</f>
        <v>2</v>
      </c>
      <c r="H7986">
        <f>MOD(D7986-1,6)+1</f>
        <v>1</v>
      </c>
      <c r="I7986">
        <f>37-D7986</f>
        <v>30</v>
      </c>
      <c r="J7986">
        <f>ABS(D7986-D7987)</f>
        <v>16</v>
      </c>
      <c r="K7986">
        <f>AVERAGE(D7986:D7990)</f>
        <v>7</v>
      </c>
      <c r="L7986">
        <f>AVERAGE(D7986:D8005)</f>
        <v>7</v>
      </c>
      <c r="M7986">
        <f>K7986-L7986</f>
        <v>0</v>
      </c>
      <c r="N7986" t="str">
        <f>IF(K7986&gt;L7986,"HIGH ZONE BIAS",IF(K7986&lt;L7986,"LOW ZONE BIAS","EQUILIBRIUM"))</f>
        <v>EQUILIBRIUM</v>
      </c>
    </row>
    <row r="7987">
      <c r="A7987">
        <v>19584</v>
      </c>
      <c r="B7987" t="str">
        <v>2020-01-09</v>
      </c>
      <c r="C7987" t="str">
        <v>Afternoon</v>
      </c>
      <c r="D7987">
        <v>23</v>
      </c>
      <c r="E7987" t="str">
        <f>IF(MOD(D7987,2)=0,"EVEN","ODD")</f>
        <v>ODD</v>
      </c>
      <c r="F7987" t="str">
        <f>IF(D7987&lt;=18,"LOW (1-18)","HIGH (19-36)")</f>
        <v>HIGH (19-36)</v>
      </c>
      <c r="G7987">
        <f>INT((D7987-1)/6)+1</f>
        <v>4</v>
      </c>
      <c r="H7987">
        <f>MOD(D7987-1,6)+1</f>
        <v>5</v>
      </c>
      <c r="I7987">
        <f>37-D7987</f>
        <v>14</v>
      </c>
      <c r="J7987">
        <f>ABS(D7987-D7988)</f>
        <v>21</v>
      </c>
      <c r="K7987">
        <f>AVERAGE(D7987:D7991)</f>
        <v>23</v>
      </c>
      <c r="L7987">
        <f>AVERAGE(D7987:D8006)</f>
        <v>23</v>
      </c>
      <c r="M7987">
        <f>K7987-L7987</f>
        <v>0</v>
      </c>
      <c r="N7987" t="str">
        <f>IF(K7987&gt;L7987,"HIGH ZONE BIAS",IF(K7987&lt;L7987,"LOW ZONE BIAS","EQUILIBRIUM"))</f>
        <v>EQUILIBRIUM</v>
      </c>
    </row>
    <row r="7988">
      <c r="A7988">
        <v>19583</v>
      </c>
      <c r="B7988" t="str">
        <v>2020-01-09</v>
      </c>
      <c r="C7988" t="str">
        <v>Midday</v>
      </c>
      <c r="D7988">
        <v>2</v>
      </c>
      <c r="E7988" t="str">
        <f>IF(MOD(D7988,2)=0,"EVEN","ODD")</f>
        <v>EVEN</v>
      </c>
      <c r="F7988" t="str">
        <f>IF(D7988&lt;=18,"LOW (1-18)","HIGH (19-36)")</f>
        <v>LOW (1-18)</v>
      </c>
      <c r="G7988">
        <f>INT((D7988-1)/6)+1</f>
        <v>1</v>
      </c>
      <c r="H7988">
        <f>MOD(D7988-1,6)+1</f>
        <v>2</v>
      </c>
      <c r="I7988">
        <f>37-D7988</f>
        <v>35</v>
      </c>
      <c r="J7988">
        <f>ABS(D7988-D7989)</f>
        <v>31</v>
      </c>
      <c r="K7988">
        <f>AVERAGE(D7988:D7992)</f>
        <v>2</v>
      </c>
      <c r="L7988">
        <f>AVERAGE(D7988:D8007)</f>
        <v>2</v>
      </c>
      <c r="M7988">
        <f>K7988-L7988</f>
        <v>0</v>
      </c>
      <c r="N7988" t="str">
        <f>IF(K7988&gt;L7988,"HIGH ZONE BIAS",IF(K7988&lt;L7988,"LOW ZONE BIAS","EQUILIBRIUM"))</f>
        <v>EQUILIBRIUM</v>
      </c>
    </row>
    <row r="7989">
      <c r="A7989">
        <v>19582</v>
      </c>
      <c r="B7989" t="str">
        <v>2020-01-09</v>
      </c>
      <c r="C7989" t="str">
        <v>Morning</v>
      </c>
      <c r="D7989">
        <v>33</v>
      </c>
      <c r="E7989" t="str">
        <f>IF(MOD(D7989,2)=0,"EVEN","ODD")</f>
        <v>ODD</v>
      </c>
      <c r="F7989" t="str">
        <f>IF(D7989&lt;=18,"LOW (1-18)","HIGH (19-36)")</f>
        <v>HIGH (19-36)</v>
      </c>
      <c r="G7989">
        <f>INT((D7989-1)/6)+1</f>
        <v>6</v>
      </c>
      <c r="H7989">
        <f>MOD(D7989-1,6)+1</f>
        <v>3</v>
      </c>
      <c r="I7989">
        <f>37-D7989</f>
        <v>4</v>
      </c>
      <c r="J7989">
        <f>ABS(D7989-D7990)</f>
        <v>8</v>
      </c>
      <c r="K7989">
        <f>AVERAGE(D7989:D7993)</f>
        <v>33</v>
      </c>
      <c r="L7989">
        <f>AVERAGE(D7989:D8008)</f>
        <v>33</v>
      </c>
      <c r="M7989">
        <f>K7989-L7989</f>
        <v>0</v>
      </c>
      <c r="N7989" t="str">
        <f>IF(K7989&gt;L7989,"HIGH ZONE BIAS",IF(K7989&lt;L7989,"LOW ZONE BIAS","EQUILIBRIUM"))</f>
        <v>EQUILIBRIUM</v>
      </c>
    </row>
    <row r="7990">
      <c r="A7990">
        <v>19581</v>
      </c>
      <c r="B7990" t="str">
        <v>2020-01-08</v>
      </c>
      <c r="C7990" t="str">
        <v>Evening</v>
      </c>
      <c r="D7990">
        <v>25</v>
      </c>
      <c r="E7990" t="str">
        <f>IF(MOD(D7990,2)=0,"EVEN","ODD")</f>
        <v>ODD</v>
      </c>
      <c r="F7990" t="str">
        <f>IF(D7990&lt;=18,"LOW (1-18)","HIGH (19-36)")</f>
        <v>HIGH (19-36)</v>
      </c>
      <c r="G7990">
        <f>INT((D7990-1)/6)+1</f>
        <v>5</v>
      </c>
      <c r="H7990">
        <f>MOD(D7990-1,6)+1</f>
        <v>1</v>
      </c>
      <c r="I7990">
        <f>37-D7990</f>
        <v>12</v>
      </c>
      <c r="J7990">
        <f>ABS(D7990-D7991)</f>
        <v>0</v>
      </c>
      <c r="K7990">
        <f>AVERAGE(D7990:D7994)</f>
        <v>25</v>
      </c>
      <c r="L7990">
        <f>AVERAGE(D7990:D8009)</f>
        <v>25</v>
      </c>
      <c r="M7990">
        <f>K7990-L7990</f>
        <v>0</v>
      </c>
      <c r="N7990" t="str">
        <f>IF(K7990&gt;L7990,"HIGH ZONE BIAS",IF(K7990&lt;L7990,"LOW ZONE BIAS","EQUILIBRIUM"))</f>
        <v>EQUILIBRIUM</v>
      </c>
    </row>
    <row r="7991">
      <c r="A7991">
        <v>19580</v>
      </c>
      <c r="B7991" t="str">
        <v>2020-01-08</v>
      </c>
      <c r="C7991" t="str">
        <v>Afternoon</v>
      </c>
      <c r="D7991">
        <v>25</v>
      </c>
      <c r="E7991" t="str">
        <f>IF(MOD(D7991,2)=0,"EVEN","ODD")</f>
        <v>ODD</v>
      </c>
      <c r="F7991" t="str">
        <f>IF(D7991&lt;=18,"LOW (1-18)","HIGH (19-36)")</f>
        <v>HIGH (19-36)</v>
      </c>
      <c r="G7991">
        <f>INT((D7991-1)/6)+1</f>
        <v>5</v>
      </c>
      <c r="H7991">
        <f>MOD(D7991-1,6)+1</f>
        <v>1</v>
      </c>
      <c r="I7991">
        <f>37-D7991</f>
        <v>12</v>
      </c>
      <c r="J7991">
        <f>ABS(D7991-D7992)</f>
        <v>7</v>
      </c>
      <c r="K7991">
        <f>AVERAGE(D7991:D7995)</f>
        <v>25</v>
      </c>
      <c r="L7991">
        <f>AVERAGE(D7991:D8010)</f>
        <v>25</v>
      </c>
      <c r="M7991">
        <f>K7991-L7991</f>
        <v>0</v>
      </c>
      <c r="N7991" t="str">
        <f>IF(K7991&gt;L7991,"HIGH ZONE BIAS",IF(K7991&lt;L7991,"LOW ZONE BIAS","EQUILIBRIUM"))</f>
        <v>EQUILIBRIUM</v>
      </c>
    </row>
    <row r="7992">
      <c r="A7992">
        <v>19579</v>
      </c>
      <c r="B7992" t="str">
        <v>2020-01-08</v>
      </c>
      <c r="C7992" t="str">
        <v>Midday</v>
      </c>
      <c r="D7992">
        <v>32</v>
      </c>
      <c r="E7992" t="str">
        <f>IF(MOD(D7992,2)=0,"EVEN","ODD")</f>
        <v>EVEN</v>
      </c>
      <c r="F7992" t="str">
        <f>IF(D7992&lt;=18,"LOW (1-18)","HIGH (19-36)")</f>
        <v>HIGH (19-36)</v>
      </c>
      <c r="G7992">
        <f>INT((D7992-1)/6)+1</f>
        <v>6</v>
      </c>
      <c r="H7992">
        <f>MOD(D7992-1,6)+1</f>
        <v>2</v>
      </c>
      <c r="I7992">
        <f>37-D7992</f>
        <v>5</v>
      </c>
      <c r="J7992">
        <f>ABS(D7992-D7993)</f>
        <v>12</v>
      </c>
      <c r="K7992">
        <f>AVERAGE(D7992:D7996)</f>
        <v>32</v>
      </c>
      <c r="L7992">
        <f>AVERAGE(D7992:D8011)</f>
        <v>32</v>
      </c>
      <c r="M7992">
        <f>K7992-L7992</f>
        <v>0</v>
      </c>
      <c r="N7992" t="str">
        <f>IF(K7992&gt;L7992,"HIGH ZONE BIAS",IF(K7992&lt;L7992,"LOW ZONE BIAS","EQUILIBRIUM"))</f>
        <v>EQUILIBRIUM</v>
      </c>
    </row>
    <row r="7993">
      <c r="A7993">
        <v>19578</v>
      </c>
      <c r="B7993" t="str">
        <v>2020-01-08</v>
      </c>
      <c r="C7993" t="str">
        <v>Morning</v>
      </c>
      <c r="D7993">
        <v>20</v>
      </c>
      <c r="E7993" t="str">
        <f>IF(MOD(D7993,2)=0,"EVEN","ODD")</f>
        <v>EVEN</v>
      </c>
      <c r="F7993" t="str">
        <f>IF(D7993&lt;=18,"LOW (1-18)","HIGH (19-36)")</f>
        <v>HIGH (19-36)</v>
      </c>
      <c r="G7993">
        <f>INT((D7993-1)/6)+1</f>
        <v>4</v>
      </c>
      <c r="H7993">
        <f>MOD(D7993-1,6)+1</f>
        <v>2</v>
      </c>
      <c r="I7993">
        <f>37-D7993</f>
        <v>17</v>
      </c>
      <c r="J7993">
        <f>ABS(D7993-D7994)</f>
        <v>14</v>
      </c>
      <c r="K7993">
        <f>AVERAGE(D7993:D7997)</f>
        <v>20</v>
      </c>
      <c r="L7993">
        <f>AVERAGE(D7993:D8012)</f>
        <v>20</v>
      </c>
      <c r="M7993">
        <f>K7993-L7993</f>
        <v>0</v>
      </c>
      <c r="N7993" t="str">
        <f>IF(K7993&gt;L7993,"HIGH ZONE BIAS",IF(K7993&lt;L7993,"LOW ZONE BIAS","EQUILIBRIUM"))</f>
        <v>EQUILIBRIUM</v>
      </c>
    </row>
    <row r="7994">
      <c r="A7994">
        <v>19577</v>
      </c>
      <c r="B7994" t="str">
        <v>2020-01-07</v>
      </c>
      <c r="C7994" t="str">
        <v>Evening</v>
      </c>
      <c r="D7994">
        <v>6</v>
      </c>
      <c r="E7994" t="str">
        <f>IF(MOD(D7994,2)=0,"EVEN","ODD")</f>
        <v>EVEN</v>
      </c>
      <c r="F7994" t="str">
        <f>IF(D7994&lt;=18,"LOW (1-18)","HIGH (19-36)")</f>
        <v>LOW (1-18)</v>
      </c>
      <c r="G7994">
        <f>INT((D7994-1)/6)+1</f>
        <v>1</v>
      </c>
      <c r="H7994">
        <f>MOD(D7994-1,6)+1</f>
        <v>6</v>
      </c>
      <c r="I7994">
        <f>37-D7994</f>
        <v>31</v>
      </c>
      <c r="J7994">
        <f>ABS(D7994-D7995)</f>
        <v>30</v>
      </c>
      <c r="K7994">
        <f>AVERAGE(D7994:D7998)</f>
        <v>6</v>
      </c>
      <c r="L7994">
        <f>AVERAGE(D7994:D8013)</f>
        <v>6</v>
      </c>
      <c r="M7994">
        <f>K7994-L7994</f>
        <v>0</v>
      </c>
      <c r="N7994" t="str">
        <f>IF(K7994&gt;L7994,"HIGH ZONE BIAS",IF(K7994&lt;L7994,"LOW ZONE BIAS","EQUILIBRIUM"))</f>
        <v>EQUILIBRIUM</v>
      </c>
    </row>
    <row r="7995">
      <c r="A7995">
        <v>19576</v>
      </c>
      <c r="B7995" t="str">
        <v>2020-01-07</v>
      </c>
      <c r="C7995" t="str">
        <v>Afternoon</v>
      </c>
      <c r="D7995">
        <v>36</v>
      </c>
      <c r="E7995" t="str">
        <f>IF(MOD(D7995,2)=0,"EVEN","ODD")</f>
        <v>EVEN</v>
      </c>
      <c r="F7995" t="str">
        <f>IF(D7995&lt;=18,"LOW (1-18)","HIGH (19-36)")</f>
        <v>HIGH (19-36)</v>
      </c>
      <c r="G7995">
        <f>INT((D7995-1)/6)+1</f>
        <v>6</v>
      </c>
      <c r="H7995">
        <f>MOD(D7995-1,6)+1</f>
        <v>6</v>
      </c>
      <c r="I7995">
        <f>37-D7995</f>
        <v>1</v>
      </c>
      <c r="J7995">
        <f>ABS(D7995-D7996)</f>
        <v>26</v>
      </c>
      <c r="K7995">
        <f>AVERAGE(D7995:D7999)</f>
        <v>36</v>
      </c>
      <c r="L7995">
        <f>AVERAGE(D7995:D8014)</f>
        <v>36</v>
      </c>
      <c r="M7995">
        <f>K7995-L7995</f>
        <v>0</v>
      </c>
      <c r="N7995" t="str">
        <f>IF(K7995&gt;L7995,"HIGH ZONE BIAS",IF(K7995&lt;L7995,"LOW ZONE BIAS","EQUILIBRIUM"))</f>
        <v>EQUILIBRIUM</v>
      </c>
    </row>
    <row r="7996">
      <c r="A7996">
        <v>19575</v>
      </c>
      <c r="B7996" t="str">
        <v>2020-01-07</v>
      </c>
      <c r="C7996" t="str">
        <v>Midday</v>
      </c>
      <c r="D7996">
        <v>10</v>
      </c>
      <c r="E7996" t="str">
        <f>IF(MOD(D7996,2)=0,"EVEN","ODD")</f>
        <v>EVEN</v>
      </c>
      <c r="F7996" t="str">
        <f>IF(D7996&lt;=18,"LOW (1-18)","HIGH (19-36)")</f>
        <v>LOW (1-18)</v>
      </c>
      <c r="G7996">
        <f>INT((D7996-1)/6)+1</f>
        <v>2</v>
      </c>
      <c r="H7996">
        <f>MOD(D7996-1,6)+1</f>
        <v>4</v>
      </c>
      <c r="I7996">
        <f>37-D7996</f>
        <v>27</v>
      </c>
      <c r="J7996">
        <f>ABS(D7996-D7997)</f>
        <v>8</v>
      </c>
      <c r="K7996">
        <f>AVERAGE(D7996:D8000)</f>
        <v>10</v>
      </c>
      <c r="L7996">
        <f>AVERAGE(D7996:D8015)</f>
        <v>10</v>
      </c>
      <c r="M7996">
        <f>K7996-L7996</f>
        <v>0</v>
      </c>
      <c r="N7996" t="str">
        <f>IF(K7996&gt;L7996,"HIGH ZONE BIAS",IF(K7996&lt;L7996,"LOW ZONE BIAS","EQUILIBRIUM"))</f>
        <v>EQUILIBRIUM</v>
      </c>
    </row>
    <row r="7997">
      <c r="A7997">
        <v>19574</v>
      </c>
      <c r="B7997" t="str">
        <v>2020-01-07</v>
      </c>
      <c r="C7997" t="str">
        <v>Morning</v>
      </c>
      <c r="D7997">
        <v>2</v>
      </c>
      <c r="E7997" t="str">
        <f>IF(MOD(D7997,2)=0,"EVEN","ODD")</f>
        <v>EVEN</v>
      </c>
      <c r="F7997" t="str">
        <f>IF(D7997&lt;=18,"LOW (1-18)","HIGH (19-36)")</f>
        <v>LOW (1-18)</v>
      </c>
      <c r="G7997">
        <f>INT((D7997-1)/6)+1</f>
        <v>1</v>
      </c>
      <c r="H7997">
        <f>MOD(D7997-1,6)+1</f>
        <v>2</v>
      </c>
      <c r="I7997">
        <f>37-D7997</f>
        <v>35</v>
      </c>
      <c r="J7997">
        <f>ABS(D7997-D7998)</f>
        <v>28</v>
      </c>
      <c r="K7997">
        <f>AVERAGE(D7997:D8001)</f>
        <v>2</v>
      </c>
      <c r="L7997">
        <f>AVERAGE(D7997:D8016)</f>
        <v>2</v>
      </c>
      <c r="M7997">
        <f>K7997-L7997</f>
        <v>0</v>
      </c>
      <c r="N7997" t="str">
        <f>IF(K7997&gt;L7997,"HIGH ZONE BIAS",IF(K7997&lt;L7997,"LOW ZONE BIAS","EQUILIBRIUM"))</f>
        <v>EQUILIBRIUM</v>
      </c>
    </row>
    <row r="7998">
      <c r="A7998">
        <v>19573</v>
      </c>
      <c r="B7998" t="str">
        <v>2020-01-06</v>
      </c>
      <c r="C7998" t="str">
        <v>Evening</v>
      </c>
      <c r="D7998">
        <v>30</v>
      </c>
      <c r="E7998" t="str">
        <f>IF(MOD(D7998,2)=0,"EVEN","ODD")</f>
        <v>EVEN</v>
      </c>
      <c r="F7998" t="str">
        <f>IF(D7998&lt;=18,"LOW (1-18)","HIGH (19-36)")</f>
        <v>HIGH (19-36)</v>
      </c>
      <c r="G7998">
        <f>INT((D7998-1)/6)+1</f>
        <v>5</v>
      </c>
      <c r="H7998">
        <f>MOD(D7998-1,6)+1</f>
        <v>6</v>
      </c>
      <c r="I7998">
        <f>37-D7998</f>
        <v>7</v>
      </c>
      <c r="J7998">
        <f>ABS(D7998-D7999)</f>
        <v>16</v>
      </c>
      <c r="K7998">
        <f>AVERAGE(D7998:D8002)</f>
        <v>30</v>
      </c>
      <c r="L7998">
        <f>AVERAGE(D7998:D8017)</f>
        <v>30</v>
      </c>
      <c r="M7998">
        <f>K7998-L7998</f>
        <v>0</v>
      </c>
      <c r="N7998" t="str">
        <f>IF(K7998&gt;L7998,"HIGH ZONE BIAS",IF(K7998&lt;L7998,"LOW ZONE BIAS","EQUILIBRIUM"))</f>
        <v>EQUILIBRIUM</v>
      </c>
    </row>
    <row r="7999">
      <c r="A7999">
        <v>19572</v>
      </c>
      <c r="B7999" t="str">
        <v>2020-01-06</v>
      </c>
      <c r="C7999" t="str">
        <v>Afternoon</v>
      </c>
      <c r="D7999">
        <v>14</v>
      </c>
      <c r="E7999" t="str">
        <f>IF(MOD(D7999,2)=0,"EVEN","ODD")</f>
        <v>EVEN</v>
      </c>
      <c r="F7999" t="str">
        <f>IF(D7999&lt;=18,"LOW (1-18)","HIGH (19-36)")</f>
        <v>LOW (1-18)</v>
      </c>
      <c r="G7999">
        <f>INT((D7999-1)/6)+1</f>
        <v>3</v>
      </c>
      <c r="H7999">
        <f>MOD(D7999-1,6)+1</f>
        <v>2</v>
      </c>
      <c r="I7999">
        <f>37-D7999</f>
        <v>23</v>
      </c>
      <c r="J7999">
        <f>ABS(D7999-D8000)</f>
        <v>9</v>
      </c>
      <c r="K7999">
        <f>AVERAGE(D7999:D8003)</f>
        <v>14</v>
      </c>
      <c r="L7999">
        <f>AVERAGE(D7999:D8018)</f>
        <v>14</v>
      </c>
      <c r="M7999">
        <f>K7999-L7999</f>
        <v>0</v>
      </c>
      <c r="N7999" t="str">
        <f>IF(K7999&gt;L7999,"HIGH ZONE BIAS",IF(K7999&lt;L7999,"LOW ZONE BIAS","EQUILIBRIUM"))</f>
        <v>EQUILIBRIUM</v>
      </c>
    </row>
    <row r="8000">
      <c r="A8000">
        <v>19571</v>
      </c>
      <c r="B8000" t="str">
        <v>2020-01-06</v>
      </c>
      <c r="C8000" t="str">
        <v>Midday</v>
      </c>
      <c r="D8000">
        <v>5</v>
      </c>
      <c r="E8000" t="str">
        <f>IF(MOD(D8000,2)=0,"EVEN","ODD")</f>
        <v>ODD</v>
      </c>
      <c r="F8000" t="str">
        <f>IF(D8000&lt;=18,"LOW (1-18)","HIGH (19-36)")</f>
        <v>LOW (1-18)</v>
      </c>
      <c r="G8000">
        <f>INT((D8000-1)/6)+1</f>
        <v>1</v>
      </c>
      <c r="H8000">
        <f>MOD(D8000-1,6)+1</f>
        <v>5</v>
      </c>
      <c r="I8000">
        <f>37-D8000</f>
        <v>32</v>
      </c>
      <c r="J8000">
        <f>ABS(D8000-D8001)</f>
        <v>28</v>
      </c>
      <c r="K8000">
        <f>AVERAGE(D8000:D8004)</f>
        <v>5</v>
      </c>
      <c r="L8000">
        <f>AVERAGE(D8000:D8019)</f>
        <v>5</v>
      </c>
      <c r="M8000">
        <f>K8000-L8000</f>
        <v>0</v>
      </c>
      <c r="N8000" t="str">
        <f>IF(K8000&gt;L8000,"HIGH ZONE BIAS",IF(K8000&lt;L8000,"LOW ZONE BIAS","EQUILIBRIUM"))</f>
        <v>EQUILIBRIUM</v>
      </c>
    </row>
    <row r="8001">
      <c r="A8001">
        <v>19570</v>
      </c>
      <c r="B8001" t="str">
        <v>2020-01-06</v>
      </c>
      <c r="C8001" t="str">
        <v>Morning</v>
      </c>
      <c r="D8001">
        <v>33</v>
      </c>
      <c r="E8001" t="str">
        <f>IF(MOD(D8001,2)=0,"EVEN","ODD")</f>
        <v>ODD</v>
      </c>
      <c r="F8001" t="str">
        <f>IF(D8001&lt;=18,"LOW (1-18)","HIGH (19-36)")</f>
        <v>HIGH (19-36)</v>
      </c>
      <c r="G8001">
        <f>INT((D8001-1)/6)+1</f>
        <v>6</v>
      </c>
      <c r="H8001">
        <f>MOD(D8001-1,6)+1</f>
        <v>3</v>
      </c>
      <c r="I8001">
        <f>37-D8001</f>
        <v>4</v>
      </c>
      <c r="J8001">
        <f>ABS(D8001-D8002)</f>
        <v>12</v>
      </c>
      <c r="K8001">
        <f>AVERAGE(D8001:D8005)</f>
        <v>33</v>
      </c>
      <c r="L8001">
        <f>AVERAGE(D8001:D8020)</f>
        <v>33</v>
      </c>
      <c r="M8001">
        <f>K8001-L8001</f>
        <v>0</v>
      </c>
      <c r="N8001" t="str">
        <f>IF(K8001&gt;L8001,"HIGH ZONE BIAS",IF(K8001&lt;L8001,"LOW ZONE BIAS","EQUILIBRIUM"))</f>
        <v>EQUILIBRIUM</v>
      </c>
    </row>
    <row r="8002">
      <c r="A8002">
        <v>19569</v>
      </c>
      <c r="B8002" t="str">
        <v>2020-01-04</v>
      </c>
      <c r="C8002" t="str">
        <v>Evening</v>
      </c>
      <c r="D8002">
        <v>21</v>
      </c>
      <c r="E8002" t="str">
        <f>IF(MOD(D8002,2)=0,"EVEN","ODD")</f>
        <v>ODD</v>
      </c>
      <c r="F8002" t="str">
        <f>IF(D8002&lt;=18,"LOW (1-18)","HIGH (19-36)")</f>
        <v>HIGH (19-36)</v>
      </c>
      <c r="G8002">
        <f>INT((D8002-1)/6)+1</f>
        <v>4</v>
      </c>
      <c r="H8002">
        <f>MOD(D8002-1,6)+1</f>
        <v>3</v>
      </c>
      <c r="I8002">
        <f>37-D8002</f>
        <v>16</v>
      </c>
      <c r="J8002">
        <f>ABS(D8002-D8003)</f>
        <v>1</v>
      </c>
      <c r="K8002">
        <f>AVERAGE(D8002:D8006)</f>
        <v>21</v>
      </c>
      <c r="L8002">
        <f>AVERAGE(D8002:D8021)</f>
        <v>21</v>
      </c>
      <c r="M8002">
        <f>K8002-L8002</f>
        <v>0</v>
      </c>
      <c r="N8002" t="str">
        <f>IF(K8002&gt;L8002,"HIGH ZONE BIAS",IF(K8002&lt;L8002,"LOW ZONE BIAS","EQUILIBRIUM"))</f>
        <v>EQUILIBRIUM</v>
      </c>
    </row>
    <row r="8003">
      <c r="A8003">
        <v>19568</v>
      </c>
      <c r="B8003" t="str">
        <v>2020-01-04</v>
      </c>
      <c r="C8003" t="str">
        <v>Afternoon</v>
      </c>
      <c r="D8003">
        <v>22</v>
      </c>
      <c r="E8003" t="str">
        <f>IF(MOD(D8003,2)=0,"EVEN","ODD")</f>
        <v>EVEN</v>
      </c>
      <c r="F8003" t="str">
        <f>IF(D8003&lt;=18,"LOW (1-18)","HIGH (19-36)")</f>
        <v>HIGH (19-36)</v>
      </c>
      <c r="G8003">
        <f>INT((D8003-1)/6)+1</f>
        <v>4</v>
      </c>
      <c r="H8003">
        <f>MOD(D8003-1,6)+1</f>
        <v>4</v>
      </c>
      <c r="I8003">
        <f>37-D8003</f>
        <v>15</v>
      </c>
      <c r="J8003">
        <f>ABS(D8003-D8004)</f>
        <v>19</v>
      </c>
      <c r="K8003">
        <f>AVERAGE(D8003:D8007)</f>
        <v>22</v>
      </c>
      <c r="L8003">
        <f>AVERAGE(D8003:D8022)</f>
        <v>22</v>
      </c>
      <c r="M8003">
        <f>K8003-L8003</f>
        <v>0</v>
      </c>
      <c r="N8003" t="str">
        <f>IF(K8003&gt;L8003,"HIGH ZONE BIAS",IF(K8003&lt;L8003,"LOW ZONE BIAS","EQUILIBRIUM"))</f>
        <v>EQUILIBRIUM</v>
      </c>
    </row>
    <row r="8004">
      <c r="A8004">
        <v>19567</v>
      </c>
      <c r="B8004" t="str">
        <v>2020-01-04</v>
      </c>
      <c r="C8004" t="str">
        <v>Midday</v>
      </c>
      <c r="D8004">
        <v>3</v>
      </c>
      <c r="E8004" t="str">
        <f>IF(MOD(D8004,2)=0,"EVEN","ODD")</f>
        <v>ODD</v>
      </c>
      <c r="F8004" t="str">
        <f>IF(D8004&lt;=18,"LOW (1-18)","HIGH (19-36)")</f>
        <v>LOW (1-18)</v>
      </c>
      <c r="G8004">
        <f>INT((D8004-1)/6)+1</f>
        <v>1</v>
      </c>
      <c r="H8004">
        <f>MOD(D8004-1,6)+1</f>
        <v>3</v>
      </c>
      <c r="I8004">
        <f>37-D8004</f>
        <v>34</v>
      </c>
      <c r="J8004">
        <f>ABS(D8004-D8005)</f>
        <v>32</v>
      </c>
      <c r="K8004">
        <f>AVERAGE(D8004:D8008)</f>
        <v>3</v>
      </c>
      <c r="L8004">
        <f>AVERAGE(D8004:D8023)</f>
        <v>3</v>
      </c>
      <c r="M8004">
        <f>K8004-L8004</f>
        <v>0</v>
      </c>
      <c r="N8004" t="str">
        <f>IF(K8004&gt;L8004,"HIGH ZONE BIAS",IF(K8004&lt;L8004,"LOW ZONE BIAS","EQUILIBRIUM"))</f>
        <v>EQUILIBRIUM</v>
      </c>
    </row>
    <row r="8005">
      <c r="A8005">
        <v>19566</v>
      </c>
      <c r="B8005" t="str">
        <v>2020-01-04</v>
      </c>
      <c r="C8005" t="str">
        <v>Morning</v>
      </c>
      <c r="D8005">
        <v>35</v>
      </c>
      <c r="E8005" t="str">
        <f>IF(MOD(D8005,2)=0,"EVEN","ODD")</f>
        <v>ODD</v>
      </c>
      <c r="F8005" t="str">
        <f>IF(D8005&lt;=18,"LOW (1-18)","HIGH (19-36)")</f>
        <v>HIGH (19-36)</v>
      </c>
      <c r="G8005">
        <f>INT((D8005-1)/6)+1</f>
        <v>6</v>
      </c>
      <c r="H8005">
        <f>MOD(D8005-1,6)+1</f>
        <v>5</v>
      </c>
      <c r="I8005">
        <f>37-D8005</f>
        <v>2</v>
      </c>
      <c r="J8005">
        <f>ABS(D8005-D8006)</f>
        <v>19</v>
      </c>
      <c r="K8005">
        <f>AVERAGE(D8005:D8009)</f>
        <v>35</v>
      </c>
      <c r="L8005">
        <f>AVERAGE(D8005:D8024)</f>
        <v>35</v>
      </c>
      <c r="M8005">
        <f>K8005-L8005</f>
        <v>0</v>
      </c>
      <c r="N8005" t="str">
        <f>IF(K8005&gt;L8005,"HIGH ZONE BIAS",IF(K8005&lt;L8005,"LOW ZONE BIAS","EQUILIBRIUM"))</f>
        <v>EQUILIBRIUM</v>
      </c>
    </row>
    <row r="8006">
      <c r="A8006">
        <v>19565</v>
      </c>
      <c r="B8006" t="str">
        <v>2020-01-03</v>
      </c>
      <c r="C8006" t="str">
        <v>Evening</v>
      </c>
      <c r="D8006">
        <v>16</v>
      </c>
      <c r="E8006" t="str">
        <f>IF(MOD(D8006,2)=0,"EVEN","ODD")</f>
        <v>EVEN</v>
      </c>
      <c r="F8006" t="str">
        <f>IF(D8006&lt;=18,"LOW (1-18)","HIGH (19-36)")</f>
        <v>LOW (1-18)</v>
      </c>
      <c r="G8006">
        <f>INT((D8006-1)/6)+1</f>
        <v>3</v>
      </c>
      <c r="H8006">
        <f>MOD(D8006-1,6)+1</f>
        <v>4</v>
      </c>
      <c r="I8006">
        <f>37-D8006</f>
        <v>21</v>
      </c>
      <c r="J8006">
        <f>ABS(D8006-D8007)</f>
        <v>9</v>
      </c>
      <c r="K8006">
        <f>AVERAGE(D8006:D8010)</f>
        <v>16</v>
      </c>
      <c r="L8006">
        <f>AVERAGE(D8006:D8025)</f>
        <v>16</v>
      </c>
      <c r="M8006">
        <f>K8006-L8006</f>
        <v>0</v>
      </c>
      <c r="N8006" t="str">
        <f>IF(K8006&gt;L8006,"HIGH ZONE BIAS",IF(K8006&lt;L8006,"LOW ZONE BIAS","EQUILIBRIUM"))</f>
        <v>EQUILIBRIUM</v>
      </c>
    </row>
    <row r="8007">
      <c r="A8007">
        <v>19564</v>
      </c>
      <c r="B8007" t="str">
        <v>2020-01-03</v>
      </c>
      <c r="C8007" t="str">
        <v>Afternoon</v>
      </c>
      <c r="D8007">
        <v>7</v>
      </c>
      <c r="E8007" t="str">
        <f>IF(MOD(D8007,2)=0,"EVEN","ODD")</f>
        <v>ODD</v>
      </c>
      <c r="F8007" t="str">
        <f>IF(D8007&lt;=18,"LOW (1-18)","HIGH (19-36)")</f>
        <v>LOW (1-18)</v>
      </c>
      <c r="G8007">
        <f>INT((D8007-1)/6)+1</f>
        <v>2</v>
      </c>
      <c r="H8007">
        <f>MOD(D8007-1,6)+1</f>
        <v>1</v>
      </c>
      <c r="I8007">
        <f>37-D8007</f>
        <v>30</v>
      </c>
      <c r="J8007">
        <f>ABS(D8007-D8008)</f>
        <v>9</v>
      </c>
      <c r="K8007">
        <f>AVERAGE(D8007:D8011)</f>
        <v>7</v>
      </c>
      <c r="L8007">
        <f>AVERAGE(D8007:D8026)</f>
        <v>7</v>
      </c>
      <c r="M8007">
        <f>K8007-L8007</f>
        <v>0</v>
      </c>
      <c r="N8007" t="str">
        <f>IF(K8007&gt;L8007,"HIGH ZONE BIAS",IF(K8007&lt;L8007,"LOW ZONE BIAS","EQUILIBRIUM"))</f>
        <v>EQUILIBRIUM</v>
      </c>
    </row>
    <row r="8008">
      <c r="A8008">
        <v>19563</v>
      </c>
      <c r="B8008" t="str">
        <v>2020-01-03</v>
      </c>
      <c r="C8008" t="str">
        <v>Midday</v>
      </c>
      <c r="D8008">
        <v>16</v>
      </c>
      <c r="E8008" t="str">
        <f>IF(MOD(D8008,2)=0,"EVEN","ODD")</f>
        <v>EVEN</v>
      </c>
      <c r="F8008" t="str">
        <f>IF(D8008&lt;=18,"LOW (1-18)","HIGH (19-36)")</f>
        <v>LOW (1-18)</v>
      </c>
      <c r="G8008">
        <f>INT((D8008-1)/6)+1</f>
        <v>3</v>
      </c>
      <c r="H8008">
        <f>MOD(D8008-1,6)+1</f>
        <v>4</v>
      </c>
      <c r="I8008">
        <f>37-D8008</f>
        <v>21</v>
      </c>
      <c r="J8008">
        <f>ABS(D8008-D8009)</f>
        <v>20</v>
      </c>
      <c r="K8008">
        <f>AVERAGE(D8008:D8012)</f>
        <v>16</v>
      </c>
      <c r="L8008">
        <f>AVERAGE(D8008:D8027)</f>
        <v>16</v>
      </c>
      <c r="M8008">
        <f>K8008-L8008</f>
        <v>0</v>
      </c>
      <c r="N8008" t="str">
        <f>IF(K8008&gt;L8008,"HIGH ZONE BIAS",IF(K8008&lt;L8008,"LOW ZONE BIAS","EQUILIBRIUM"))</f>
        <v>EQUILIBRIUM</v>
      </c>
    </row>
    <row r="8009">
      <c r="A8009">
        <v>19562</v>
      </c>
      <c r="B8009" t="str">
        <v>2020-01-03</v>
      </c>
      <c r="C8009" t="str">
        <v>Morning</v>
      </c>
      <c r="D8009">
        <v>36</v>
      </c>
      <c r="E8009" t="str">
        <f>IF(MOD(D8009,2)=0,"EVEN","ODD")</f>
        <v>EVEN</v>
      </c>
      <c r="F8009" t="str">
        <f>IF(D8009&lt;=18,"LOW (1-18)","HIGH (19-36)")</f>
        <v>HIGH (19-36)</v>
      </c>
      <c r="G8009">
        <f>INT((D8009-1)/6)+1</f>
        <v>6</v>
      </c>
      <c r="H8009">
        <f>MOD(D8009-1,6)+1</f>
        <v>6</v>
      </c>
      <c r="I8009">
        <f>37-D8009</f>
        <v>1</v>
      </c>
      <c r="J8009">
        <f>ABS(D8009-D8010)</f>
        <v>7</v>
      </c>
      <c r="K8009">
        <f>AVERAGE(D8009:D8013)</f>
        <v>36</v>
      </c>
      <c r="L8009">
        <f>AVERAGE(D8009:D8028)</f>
        <v>36</v>
      </c>
      <c r="M8009">
        <f>K8009-L8009</f>
        <v>0</v>
      </c>
      <c r="N8009" t="str">
        <f>IF(K8009&gt;L8009,"HIGH ZONE BIAS",IF(K8009&lt;L8009,"LOW ZONE BIAS","EQUILIBRIUM"))</f>
        <v>EQUILIBRIUM</v>
      </c>
    </row>
    <row r="8010">
      <c r="A8010">
        <v>19561</v>
      </c>
      <c r="B8010" t="str">
        <v>2020-01-02</v>
      </c>
      <c r="C8010" t="str">
        <v>Evening</v>
      </c>
      <c r="D8010">
        <v>29</v>
      </c>
      <c r="E8010" t="str">
        <f>IF(MOD(D8010,2)=0,"EVEN","ODD")</f>
        <v>ODD</v>
      </c>
      <c r="F8010" t="str">
        <f>IF(D8010&lt;=18,"LOW (1-18)","HIGH (19-36)")</f>
        <v>HIGH (19-36)</v>
      </c>
      <c r="G8010">
        <f>INT((D8010-1)/6)+1</f>
        <v>5</v>
      </c>
      <c r="H8010">
        <f>MOD(D8010-1,6)+1</f>
        <v>5</v>
      </c>
      <c r="I8010">
        <f>37-D8010</f>
        <v>8</v>
      </c>
      <c r="J8010">
        <f>ABS(D8010-D8011)</f>
        <v>0</v>
      </c>
      <c r="K8010">
        <f>AVERAGE(D8010:D8014)</f>
        <v>29</v>
      </c>
      <c r="L8010">
        <f>AVERAGE(D8010:D8029)</f>
        <v>29</v>
      </c>
      <c r="M8010">
        <f>K8010-L8010</f>
        <v>0</v>
      </c>
      <c r="N8010" t="str">
        <f>IF(K8010&gt;L8010,"HIGH ZONE BIAS",IF(K8010&lt;L8010,"LOW ZONE BIAS","EQUILIBRIUM"))</f>
        <v>EQUILIBRIUM</v>
      </c>
    </row>
    <row r="8011">
      <c r="A8011">
        <v>19560</v>
      </c>
      <c r="B8011" t="str">
        <v>2020-01-02</v>
      </c>
      <c r="C8011" t="str">
        <v>Afternoon</v>
      </c>
      <c r="D8011">
        <v>29</v>
      </c>
      <c r="E8011" t="str">
        <f>IF(MOD(D8011,2)=0,"EVEN","ODD")</f>
        <v>ODD</v>
      </c>
      <c r="F8011" t="str">
        <f>IF(D8011&lt;=18,"LOW (1-18)","HIGH (19-36)")</f>
        <v>HIGH (19-36)</v>
      </c>
      <c r="G8011">
        <f>INT((D8011-1)/6)+1</f>
        <v>5</v>
      </c>
      <c r="H8011">
        <f>MOD(D8011-1,6)+1</f>
        <v>5</v>
      </c>
      <c r="I8011">
        <f>37-D8011</f>
        <v>8</v>
      </c>
      <c r="J8011">
        <f>ABS(D8011-D8012)</f>
        <v>7</v>
      </c>
      <c r="K8011">
        <f>AVERAGE(D8011:D8015)</f>
        <v>29</v>
      </c>
      <c r="L8011">
        <f>AVERAGE(D8011:D8030)</f>
        <v>29</v>
      </c>
      <c r="M8011">
        <f>K8011-L8011</f>
        <v>0</v>
      </c>
      <c r="N8011" t="str">
        <f>IF(K8011&gt;L8011,"HIGH ZONE BIAS",IF(K8011&lt;L8011,"LOW ZONE BIAS","EQUILIBRIUM"))</f>
        <v>EQUILIBRIUM</v>
      </c>
    </row>
    <row r="8012">
      <c r="A8012">
        <v>19559</v>
      </c>
      <c r="B8012" t="str">
        <v>2020-01-02</v>
      </c>
      <c r="C8012" t="str">
        <v>Midday</v>
      </c>
      <c r="D8012">
        <v>36</v>
      </c>
      <c r="E8012" t="str">
        <f>IF(MOD(D8012,2)=0,"EVEN","ODD")</f>
        <v>EVEN</v>
      </c>
      <c r="F8012" t="str">
        <f>IF(D8012&lt;=18,"LOW (1-18)","HIGH (19-36)")</f>
        <v>HIGH (19-36)</v>
      </c>
      <c r="G8012">
        <f>INT((D8012-1)/6)+1</f>
        <v>6</v>
      </c>
      <c r="H8012">
        <f>MOD(D8012-1,6)+1</f>
        <v>6</v>
      </c>
      <c r="I8012">
        <f>37-D8012</f>
        <v>1</v>
      </c>
      <c r="J8012">
        <f>ABS(D8012-D8013)</f>
        <v>27</v>
      </c>
      <c r="K8012">
        <f>AVERAGE(D8012:D8016)</f>
        <v>36</v>
      </c>
      <c r="L8012">
        <f>AVERAGE(D8012:D8031)</f>
        <v>36</v>
      </c>
      <c r="M8012">
        <f>K8012-L8012</f>
        <v>0</v>
      </c>
      <c r="N8012" t="str">
        <f>IF(K8012&gt;L8012,"HIGH ZONE BIAS",IF(K8012&lt;L8012,"LOW ZONE BIAS","EQUILIBRIUM"))</f>
        <v>EQUILIBRIUM</v>
      </c>
    </row>
    <row r="8013">
      <c r="A8013">
        <v>19558</v>
      </c>
      <c r="B8013" t="str">
        <v>2020-01-02</v>
      </c>
      <c r="C8013" t="str">
        <v>Morning</v>
      </c>
      <c r="D8013">
        <v>9</v>
      </c>
      <c r="E8013" t="str">
        <f>IF(MOD(D8013,2)=0,"EVEN","ODD")</f>
        <v>ODD</v>
      </c>
      <c r="F8013" t="str">
        <f>IF(D8013&lt;=18,"LOW (1-18)","HIGH (19-36)")</f>
        <v>LOW (1-18)</v>
      </c>
      <c r="G8013">
        <f>INT((D8013-1)/6)+1</f>
        <v>2</v>
      </c>
      <c r="H8013">
        <f>MOD(D8013-1,6)+1</f>
        <v>3</v>
      </c>
      <c r="I8013">
        <f>37-D8013</f>
        <v>28</v>
      </c>
      <c r="J8013">
        <f>ABS(D8013-D8014)</f>
        <v>10</v>
      </c>
      <c r="K8013">
        <f>AVERAGE(D8013:D8017)</f>
        <v>9</v>
      </c>
      <c r="L8013">
        <f>AVERAGE(D8013:D8032)</f>
        <v>9</v>
      </c>
      <c r="M8013">
        <f>K8013-L8013</f>
        <v>0</v>
      </c>
      <c r="N8013" t="str">
        <f>IF(K8013&gt;L8013,"HIGH ZONE BIAS",IF(K8013&lt;L8013,"LOW ZONE BIAS","EQUILIBRIUM"))</f>
        <v>EQUILIBRIUM</v>
      </c>
    </row>
    <row r="8014">
      <c r="A8014">
        <v>19557</v>
      </c>
      <c r="B8014" t="str">
        <v>2020-01-01</v>
      </c>
      <c r="C8014" t="str">
        <v>Evening</v>
      </c>
      <c r="D8014">
        <v>19</v>
      </c>
      <c r="E8014" t="str">
        <f>IF(MOD(D8014,2)=0,"EVEN","ODD")</f>
        <v>ODD</v>
      </c>
      <c r="F8014" t="str">
        <f>IF(D8014&lt;=18,"LOW (1-18)","HIGH (19-36)")</f>
        <v>HIGH (19-36)</v>
      </c>
      <c r="G8014">
        <f>INT((D8014-1)/6)+1</f>
        <v>4</v>
      </c>
      <c r="H8014">
        <f>MOD(D8014-1,6)+1</f>
        <v>1</v>
      </c>
      <c r="I8014">
        <f>37-D8014</f>
        <v>18</v>
      </c>
      <c r="J8014">
        <f>ABS(D8014-D8015)</f>
        <v>9</v>
      </c>
      <c r="K8014">
        <f>AVERAGE(D8014:D8018)</f>
        <v>19</v>
      </c>
      <c r="L8014">
        <f>AVERAGE(D8014:D8033)</f>
        <v>19</v>
      </c>
      <c r="M8014">
        <f>K8014-L8014</f>
        <v>0</v>
      </c>
      <c r="N8014" t="str">
        <f>IF(K8014&gt;L8014,"HIGH ZONE BIAS",IF(K8014&lt;L8014,"LOW ZONE BIAS","EQUILIBRIUM"))</f>
        <v>EQUILIBRIUM</v>
      </c>
    </row>
    <row r="8015">
      <c r="A8015">
        <v>19556</v>
      </c>
      <c r="B8015" t="str">
        <v>2020-01-01</v>
      </c>
      <c r="C8015" t="str">
        <v>Afternoon</v>
      </c>
      <c r="D8015">
        <v>10</v>
      </c>
      <c r="E8015" t="str">
        <f>IF(MOD(D8015,2)=0,"EVEN","ODD")</f>
        <v>EVEN</v>
      </c>
      <c r="F8015" t="str">
        <f>IF(D8015&lt;=18,"LOW (1-18)","HIGH (19-36)")</f>
        <v>LOW (1-18)</v>
      </c>
      <c r="G8015">
        <f>INT((D8015-1)/6)+1</f>
        <v>2</v>
      </c>
      <c r="H8015">
        <f>MOD(D8015-1,6)+1</f>
        <v>4</v>
      </c>
      <c r="I8015">
        <f>37-D8015</f>
        <v>27</v>
      </c>
      <c r="J8015">
        <f>ABS(D8015-D8016)</f>
        <v>16</v>
      </c>
      <c r="K8015">
        <f>AVERAGE(D8015:D8019)</f>
        <v>10</v>
      </c>
      <c r="L8015">
        <f>AVERAGE(D8015:D8034)</f>
        <v>10</v>
      </c>
      <c r="M8015">
        <f>K8015-L8015</f>
        <v>0</v>
      </c>
      <c r="N8015" t="str">
        <f>IF(K8015&gt;L8015,"HIGH ZONE BIAS",IF(K8015&lt;L8015,"LOW ZONE BIAS","EQUILIBRIUM"))</f>
        <v>EQUILIBRIUM</v>
      </c>
    </row>
    <row r="8016">
      <c r="A8016">
        <v>19555</v>
      </c>
      <c r="B8016" t="str">
        <v>2020-01-01</v>
      </c>
      <c r="C8016" t="str">
        <v>Midday</v>
      </c>
      <c r="D8016">
        <v>26</v>
      </c>
      <c r="E8016" t="str">
        <f>IF(MOD(D8016,2)=0,"EVEN","ODD")</f>
        <v>EVEN</v>
      </c>
      <c r="F8016" t="str">
        <f>IF(D8016&lt;=18,"LOW (1-18)","HIGH (19-36)")</f>
        <v>HIGH (19-36)</v>
      </c>
      <c r="G8016">
        <f>INT((D8016-1)/6)+1</f>
        <v>5</v>
      </c>
      <c r="H8016">
        <f>MOD(D8016-1,6)+1</f>
        <v>2</v>
      </c>
      <c r="I8016">
        <f>37-D8016</f>
        <v>11</v>
      </c>
      <c r="J8016">
        <f>ABS(D8016-D8017)</f>
        <v>18</v>
      </c>
      <c r="K8016">
        <f>AVERAGE(D8016:D8020)</f>
        <v>26</v>
      </c>
      <c r="L8016">
        <f>AVERAGE(D8016:D8035)</f>
        <v>26</v>
      </c>
      <c r="M8016">
        <f>K8016-L8016</f>
        <v>0</v>
      </c>
      <c r="N8016" t="str">
        <f>IF(K8016&gt;L8016,"HIGH ZONE BIAS",IF(K8016&lt;L8016,"LOW ZONE BIAS","EQUILIBRIUM"))</f>
        <v>EQUILIBRIUM</v>
      </c>
    </row>
    <row r="8017">
      <c r="A8017">
        <v>19554</v>
      </c>
      <c r="B8017" t="str">
        <v>2020-01-01</v>
      </c>
      <c r="C8017" t="str">
        <v>Morning</v>
      </c>
      <c r="D8017">
        <v>8</v>
      </c>
      <c r="E8017" t="str">
        <f>IF(MOD(D8017,2)=0,"EVEN","ODD")</f>
        <v>EVEN</v>
      </c>
      <c r="F8017" t="str">
        <f>IF(D8017&lt;=18,"LOW (1-18)","HIGH (19-36)")</f>
        <v>LOW (1-18)</v>
      </c>
      <c r="G8017">
        <f>INT((D8017-1)/6)+1</f>
        <v>2</v>
      </c>
      <c r="H8017">
        <f>MOD(D8017-1,6)+1</f>
        <v>2</v>
      </c>
      <c r="I8017">
        <f>37-D8017</f>
        <v>29</v>
      </c>
      <c r="J8017">
        <f>ABS(D8017-D8018)</f>
        <v>6</v>
      </c>
      <c r="K8017">
        <f>AVERAGE(D8017:D8021)</f>
        <v>8</v>
      </c>
      <c r="L8017">
        <f>AVERAGE(D8017:D8036)</f>
        <v>8</v>
      </c>
      <c r="M8017">
        <f>K8017-L8017</f>
        <v>0</v>
      </c>
      <c r="N8017" t="str">
        <f>IF(K8017&gt;L8017,"HIGH ZONE BIAS",IF(K8017&lt;L8017,"LOW ZONE BIAS","EQUILIBRIUM"))</f>
        <v>EQUILIBRIUM</v>
      </c>
    </row>
    <row r="8018">
      <c r="A8018">
        <v>19553</v>
      </c>
      <c r="B8018" t="str">
        <v>2019-12-31</v>
      </c>
      <c r="C8018" t="str">
        <v>Evening</v>
      </c>
      <c r="D8018">
        <v>2</v>
      </c>
      <c r="E8018" t="str">
        <f>IF(MOD(D8018,2)=0,"EVEN","ODD")</f>
        <v>EVEN</v>
      </c>
      <c r="F8018" t="str">
        <f>IF(D8018&lt;=18,"LOW (1-18)","HIGH (19-36)")</f>
        <v>LOW (1-18)</v>
      </c>
      <c r="G8018">
        <f>INT((D8018-1)/6)+1</f>
        <v>1</v>
      </c>
      <c r="H8018">
        <f>MOD(D8018-1,6)+1</f>
        <v>2</v>
      </c>
      <c r="I8018">
        <f>37-D8018</f>
        <v>35</v>
      </c>
      <c r="J8018">
        <f>ABS(D8018-D8019)</f>
        <v>28</v>
      </c>
      <c r="K8018">
        <f>AVERAGE(D8018:D8022)</f>
        <v>2</v>
      </c>
      <c r="L8018">
        <f>AVERAGE(D8018:D8037)</f>
        <v>2</v>
      </c>
      <c r="M8018">
        <f>K8018-L8018</f>
        <v>0</v>
      </c>
      <c r="N8018" t="str">
        <f>IF(K8018&gt;L8018,"HIGH ZONE BIAS",IF(K8018&lt;L8018,"LOW ZONE BIAS","EQUILIBRIUM"))</f>
        <v>EQUILIBRIUM</v>
      </c>
    </row>
    <row r="8019">
      <c r="A8019">
        <v>19552</v>
      </c>
      <c r="B8019" t="str">
        <v>2019-12-31</v>
      </c>
      <c r="C8019" t="str">
        <v>Afternoon</v>
      </c>
      <c r="D8019">
        <v>30</v>
      </c>
      <c r="E8019" t="str">
        <f>IF(MOD(D8019,2)=0,"EVEN","ODD")</f>
        <v>EVEN</v>
      </c>
      <c r="F8019" t="str">
        <f>IF(D8019&lt;=18,"LOW (1-18)","HIGH (19-36)")</f>
        <v>HIGH (19-36)</v>
      </c>
      <c r="G8019">
        <f>INT((D8019-1)/6)+1</f>
        <v>5</v>
      </c>
      <c r="H8019">
        <f>MOD(D8019-1,6)+1</f>
        <v>6</v>
      </c>
      <c r="I8019">
        <f>37-D8019</f>
        <v>7</v>
      </c>
      <c r="J8019">
        <f>ABS(D8019-D8020)</f>
        <v>27</v>
      </c>
      <c r="K8019">
        <f>AVERAGE(D8019:D8023)</f>
        <v>30</v>
      </c>
      <c r="L8019">
        <f>AVERAGE(D8019:D8038)</f>
        <v>30</v>
      </c>
      <c r="M8019">
        <f>K8019-L8019</f>
        <v>0</v>
      </c>
      <c r="N8019" t="str">
        <f>IF(K8019&gt;L8019,"HIGH ZONE BIAS",IF(K8019&lt;L8019,"LOW ZONE BIAS","EQUILIBRIUM"))</f>
        <v>EQUILIBRIUM</v>
      </c>
    </row>
    <row r="8020">
      <c r="A8020">
        <v>19551</v>
      </c>
      <c r="B8020" t="str">
        <v>2019-12-31</v>
      </c>
      <c r="C8020" t="str">
        <v>Midday</v>
      </c>
      <c r="D8020">
        <v>3</v>
      </c>
      <c r="E8020" t="str">
        <f>IF(MOD(D8020,2)=0,"EVEN","ODD")</f>
        <v>ODD</v>
      </c>
      <c r="F8020" t="str">
        <f>IF(D8020&lt;=18,"LOW (1-18)","HIGH (19-36)")</f>
        <v>LOW (1-18)</v>
      </c>
      <c r="G8020">
        <f>INT((D8020-1)/6)+1</f>
        <v>1</v>
      </c>
      <c r="H8020">
        <f>MOD(D8020-1,6)+1</f>
        <v>3</v>
      </c>
      <c r="I8020">
        <f>37-D8020</f>
        <v>34</v>
      </c>
      <c r="J8020">
        <f>ABS(D8020-D8021)</f>
        <v>1</v>
      </c>
      <c r="K8020">
        <f>AVERAGE(D8020:D8024)</f>
        <v>3</v>
      </c>
      <c r="L8020">
        <f>AVERAGE(D8020:D8039)</f>
        <v>3</v>
      </c>
      <c r="M8020">
        <f>K8020-L8020</f>
        <v>0</v>
      </c>
      <c r="N8020" t="str">
        <f>IF(K8020&gt;L8020,"HIGH ZONE BIAS",IF(K8020&lt;L8020,"LOW ZONE BIAS","EQUILIBRIUM"))</f>
        <v>EQUILIBRIUM</v>
      </c>
    </row>
    <row r="8021">
      <c r="A8021">
        <v>19550</v>
      </c>
      <c r="B8021" t="str">
        <v>2019-12-31</v>
      </c>
      <c r="C8021" t="str">
        <v>Morning</v>
      </c>
      <c r="D8021">
        <v>2</v>
      </c>
      <c r="E8021" t="str">
        <f>IF(MOD(D8021,2)=0,"EVEN","ODD")</f>
        <v>EVEN</v>
      </c>
      <c r="F8021" t="str">
        <f>IF(D8021&lt;=18,"LOW (1-18)","HIGH (19-36)")</f>
        <v>LOW (1-18)</v>
      </c>
      <c r="G8021">
        <f>INT((D8021-1)/6)+1</f>
        <v>1</v>
      </c>
      <c r="H8021">
        <f>MOD(D8021-1,6)+1</f>
        <v>2</v>
      </c>
      <c r="I8021">
        <f>37-D8021</f>
        <v>35</v>
      </c>
      <c r="J8021">
        <f>ABS(D8021-D8022)</f>
        <v>0</v>
      </c>
      <c r="K8021">
        <f>AVERAGE(D8021:D8025)</f>
        <v>2</v>
      </c>
      <c r="L8021">
        <f>AVERAGE(D8021:D8040)</f>
        <v>2</v>
      </c>
      <c r="M8021">
        <f>K8021-L8021</f>
        <v>0</v>
      </c>
      <c r="N8021" t="str">
        <f>IF(K8021&gt;L8021,"HIGH ZONE BIAS",IF(K8021&lt;L8021,"LOW ZONE BIAS","EQUILIBRIUM"))</f>
        <v>EQUILIBRIUM</v>
      </c>
    </row>
    <row r="8022">
      <c r="A8022">
        <v>19549</v>
      </c>
      <c r="B8022" t="str">
        <v>2019-12-30</v>
      </c>
      <c r="C8022" t="str">
        <v>Evening</v>
      </c>
      <c r="D8022">
        <v>2</v>
      </c>
      <c r="E8022" t="str">
        <f>IF(MOD(D8022,2)=0,"EVEN","ODD")</f>
        <v>EVEN</v>
      </c>
      <c r="F8022" t="str">
        <f>IF(D8022&lt;=18,"LOW (1-18)","HIGH (19-36)")</f>
        <v>LOW (1-18)</v>
      </c>
      <c r="G8022">
        <f>INT((D8022-1)/6)+1</f>
        <v>1</v>
      </c>
      <c r="H8022">
        <f>MOD(D8022-1,6)+1</f>
        <v>2</v>
      </c>
      <c r="I8022">
        <f>37-D8022</f>
        <v>35</v>
      </c>
      <c r="J8022">
        <f>ABS(D8022-D8023)</f>
        <v>27</v>
      </c>
      <c r="K8022">
        <f>AVERAGE(D8022:D8026)</f>
        <v>2</v>
      </c>
      <c r="L8022">
        <f>AVERAGE(D8022:D8041)</f>
        <v>2</v>
      </c>
      <c r="M8022">
        <f>K8022-L8022</f>
        <v>0</v>
      </c>
      <c r="N8022" t="str">
        <f>IF(K8022&gt;L8022,"HIGH ZONE BIAS",IF(K8022&lt;L8022,"LOW ZONE BIAS","EQUILIBRIUM"))</f>
        <v>EQUILIBRIUM</v>
      </c>
    </row>
    <row r="8023">
      <c r="A8023">
        <v>19548</v>
      </c>
      <c r="B8023" t="str">
        <v>2019-12-30</v>
      </c>
      <c r="C8023" t="str">
        <v>Afternoon</v>
      </c>
      <c r="D8023">
        <v>29</v>
      </c>
      <c r="E8023" t="str">
        <f>IF(MOD(D8023,2)=0,"EVEN","ODD")</f>
        <v>ODD</v>
      </c>
      <c r="F8023" t="str">
        <f>IF(D8023&lt;=18,"LOW (1-18)","HIGH (19-36)")</f>
        <v>HIGH (19-36)</v>
      </c>
      <c r="G8023">
        <f>INT((D8023-1)/6)+1</f>
        <v>5</v>
      </c>
      <c r="H8023">
        <f>MOD(D8023-1,6)+1</f>
        <v>5</v>
      </c>
      <c r="I8023">
        <f>37-D8023</f>
        <v>8</v>
      </c>
      <c r="J8023">
        <f>ABS(D8023-D8024)</f>
        <v>13</v>
      </c>
      <c r="K8023">
        <f>AVERAGE(D8023:D8027)</f>
        <v>29</v>
      </c>
      <c r="L8023">
        <f>AVERAGE(D8023:D8042)</f>
        <v>29</v>
      </c>
      <c r="M8023">
        <f>K8023-L8023</f>
        <v>0</v>
      </c>
      <c r="N8023" t="str">
        <f>IF(K8023&gt;L8023,"HIGH ZONE BIAS",IF(K8023&lt;L8023,"LOW ZONE BIAS","EQUILIBRIUM"))</f>
        <v>EQUILIBRIUM</v>
      </c>
    </row>
    <row r="8024">
      <c r="A8024">
        <v>19547</v>
      </c>
      <c r="B8024" t="str">
        <v>2019-12-30</v>
      </c>
      <c r="C8024" t="str">
        <v>Midday</v>
      </c>
      <c r="D8024">
        <v>16</v>
      </c>
      <c r="E8024" t="str">
        <f>IF(MOD(D8024,2)=0,"EVEN","ODD")</f>
        <v>EVEN</v>
      </c>
      <c r="F8024" t="str">
        <f>IF(D8024&lt;=18,"LOW (1-18)","HIGH (19-36)")</f>
        <v>LOW (1-18)</v>
      </c>
      <c r="G8024">
        <f>INT((D8024-1)/6)+1</f>
        <v>3</v>
      </c>
      <c r="H8024">
        <f>MOD(D8024-1,6)+1</f>
        <v>4</v>
      </c>
      <c r="I8024">
        <f>37-D8024</f>
        <v>21</v>
      </c>
      <c r="J8024">
        <f>ABS(D8024-D8025)</f>
        <v>7</v>
      </c>
      <c r="K8024">
        <f>AVERAGE(D8024:D8028)</f>
        <v>16</v>
      </c>
      <c r="L8024">
        <f>AVERAGE(D8024:D8043)</f>
        <v>16</v>
      </c>
      <c r="M8024">
        <f>K8024-L8024</f>
        <v>0</v>
      </c>
      <c r="N8024" t="str">
        <f>IF(K8024&gt;L8024,"HIGH ZONE BIAS",IF(K8024&lt;L8024,"LOW ZONE BIAS","EQUILIBRIUM"))</f>
        <v>EQUILIBRIUM</v>
      </c>
    </row>
    <row r="8025">
      <c r="A8025">
        <v>19546</v>
      </c>
      <c r="B8025" t="str">
        <v>2019-12-30</v>
      </c>
      <c r="C8025" t="str">
        <v>Morning</v>
      </c>
      <c r="D8025">
        <v>23</v>
      </c>
      <c r="E8025" t="str">
        <f>IF(MOD(D8025,2)=0,"EVEN","ODD")</f>
        <v>ODD</v>
      </c>
      <c r="F8025" t="str">
        <f>IF(D8025&lt;=18,"LOW (1-18)","HIGH (19-36)")</f>
        <v>HIGH (19-36)</v>
      </c>
      <c r="G8025">
        <f>INT((D8025-1)/6)+1</f>
        <v>4</v>
      </c>
      <c r="H8025">
        <f>MOD(D8025-1,6)+1</f>
        <v>5</v>
      </c>
      <c r="I8025">
        <f>37-D8025</f>
        <v>14</v>
      </c>
      <c r="J8025">
        <f>ABS(D8025-D8026)</f>
        <v>8</v>
      </c>
      <c r="K8025">
        <f>AVERAGE(D8025:D8029)</f>
        <v>23</v>
      </c>
      <c r="L8025">
        <f>AVERAGE(D8025:D8044)</f>
        <v>23</v>
      </c>
      <c r="M8025">
        <f>K8025-L8025</f>
        <v>0</v>
      </c>
      <c r="N8025" t="str">
        <f>IF(K8025&gt;L8025,"HIGH ZONE BIAS",IF(K8025&lt;L8025,"LOW ZONE BIAS","EQUILIBRIUM"))</f>
        <v>EQUILIBRIUM</v>
      </c>
    </row>
    <row r="8026">
      <c r="A8026">
        <v>19545</v>
      </c>
      <c r="B8026" t="str">
        <v>2019-12-28</v>
      </c>
      <c r="C8026" t="str">
        <v>Evening</v>
      </c>
      <c r="D8026">
        <v>15</v>
      </c>
      <c r="E8026" t="str">
        <f>IF(MOD(D8026,2)=0,"EVEN","ODD")</f>
        <v>ODD</v>
      </c>
      <c r="F8026" t="str">
        <f>IF(D8026&lt;=18,"LOW (1-18)","HIGH (19-36)")</f>
        <v>LOW (1-18)</v>
      </c>
      <c r="G8026">
        <f>INT((D8026-1)/6)+1</f>
        <v>3</v>
      </c>
      <c r="H8026">
        <f>MOD(D8026-1,6)+1</f>
        <v>3</v>
      </c>
      <c r="I8026">
        <f>37-D8026</f>
        <v>22</v>
      </c>
      <c r="J8026">
        <f>ABS(D8026-D8027)</f>
        <v>21</v>
      </c>
      <c r="K8026">
        <f>AVERAGE(D8026:D8030)</f>
        <v>15</v>
      </c>
      <c r="L8026">
        <f>AVERAGE(D8026:D8045)</f>
        <v>15</v>
      </c>
      <c r="M8026">
        <f>K8026-L8026</f>
        <v>0</v>
      </c>
      <c r="N8026" t="str">
        <f>IF(K8026&gt;L8026,"HIGH ZONE BIAS",IF(K8026&lt;L8026,"LOW ZONE BIAS","EQUILIBRIUM"))</f>
        <v>EQUILIBRIUM</v>
      </c>
    </row>
    <row r="8027">
      <c r="A8027">
        <v>19544</v>
      </c>
      <c r="B8027" t="str">
        <v>2019-12-28</v>
      </c>
      <c r="C8027" t="str">
        <v>Afternoon</v>
      </c>
      <c r="D8027">
        <v>36</v>
      </c>
      <c r="E8027" t="str">
        <f>IF(MOD(D8027,2)=0,"EVEN","ODD")</f>
        <v>EVEN</v>
      </c>
      <c r="F8027" t="str">
        <f>IF(D8027&lt;=18,"LOW (1-18)","HIGH (19-36)")</f>
        <v>HIGH (19-36)</v>
      </c>
      <c r="G8027">
        <f>INT((D8027-1)/6)+1</f>
        <v>6</v>
      </c>
      <c r="H8027">
        <f>MOD(D8027-1,6)+1</f>
        <v>6</v>
      </c>
      <c r="I8027">
        <f>37-D8027</f>
        <v>1</v>
      </c>
      <c r="J8027">
        <f>ABS(D8027-D8028)</f>
        <v>32</v>
      </c>
      <c r="K8027">
        <f>AVERAGE(D8027:D8031)</f>
        <v>36</v>
      </c>
      <c r="L8027">
        <f>AVERAGE(D8027:D8046)</f>
        <v>36</v>
      </c>
      <c r="M8027">
        <f>K8027-L8027</f>
        <v>0</v>
      </c>
      <c r="N8027" t="str">
        <f>IF(K8027&gt;L8027,"HIGH ZONE BIAS",IF(K8027&lt;L8027,"LOW ZONE BIAS","EQUILIBRIUM"))</f>
        <v>EQUILIBRIUM</v>
      </c>
    </row>
    <row r="8028">
      <c r="A8028">
        <v>19543</v>
      </c>
      <c r="B8028" t="str">
        <v>2019-12-28</v>
      </c>
      <c r="C8028" t="str">
        <v>Midday</v>
      </c>
      <c r="D8028">
        <v>4</v>
      </c>
      <c r="E8028" t="str">
        <f>IF(MOD(D8028,2)=0,"EVEN","ODD")</f>
        <v>EVEN</v>
      </c>
      <c r="F8028" t="str">
        <f>IF(D8028&lt;=18,"LOW (1-18)","HIGH (19-36)")</f>
        <v>LOW (1-18)</v>
      </c>
      <c r="G8028">
        <f>INT((D8028-1)/6)+1</f>
        <v>1</v>
      </c>
      <c r="H8028">
        <f>MOD(D8028-1,6)+1</f>
        <v>4</v>
      </c>
      <c r="I8028">
        <f>37-D8028</f>
        <v>33</v>
      </c>
      <c r="J8028">
        <f>ABS(D8028-D8029)</f>
        <v>20</v>
      </c>
      <c r="K8028">
        <f>AVERAGE(D8028:D8032)</f>
        <v>4</v>
      </c>
      <c r="L8028">
        <f>AVERAGE(D8028:D8047)</f>
        <v>4</v>
      </c>
      <c r="M8028">
        <f>K8028-L8028</f>
        <v>0</v>
      </c>
      <c r="N8028" t="str">
        <f>IF(K8028&gt;L8028,"HIGH ZONE BIAS",IF(K8028&lt;L8028,"LOW ZONE BIAS","EQUILIBRIUM"))</f>
        <v>EQUILIBRIUM</v>
      </c>
    </row>
    <row r="8029">
      <c r="A8029">
        <v>19542</v>
      </c>
      <c r="B8029" t="str">
        <v>2019-12-28</v>
      </c>
      <c r="C8029" t="str">
        <v>Morning</v>
      </c>
      <c r="D8029">
        <v>24</v>
      </c>
      <c r="E8029" t="str">
        <f>IF(MOD(D8029,2)=0,"EVEN","ODD")</f>
        <v>EVEN</v>
      </c>
      <c r="F8029" t="str">
        <f>IF(D8029&lt;=18,"LOW (1-18)","HIGH (19-36)")</f>
        <v>HIGH (19-36)</v>
      </c>
      <c r="G8029">
        <f>INT((D8029-1)/6)+1</f>
        <v>4</v>
      </c>
      <c r="H8029">
        <f>MOD(D8029-1,6)+1</f>
        <v>6</v>
      </c>
      <c r="I8029">
        <f>37-D8029</f>
        <v>13</v>
      </c>
      <c r="J8029">
        <f>ABS(D8029-D8030)</f>
        <v>15</v>
      </c>
      <c r="K8029">
        <f>AVERAGE(D8029:D8033)</f>
        <v>24</v>
      </c>
      <c r="L8029">
        <f>AVERAGE(D8029:D8048)</f>
        <v>24</v>
      </c>
      <c r="M8029">
        <f>K8029-L8029</f>
        <v>0</v>
      </c>
      <c r="N8029" t="str">
        <f>IF(K8029&gt;L8029,"HIGH ZONE BIAS",IF(K8029&lt;L8029,"LOW ZONE BIAS","EQUILIBRIUM"))</f>
        <v>EQUILIBRIUM</v>
      </c>
    </row>
    <row r="8030">
      <c r="A8030">
        <v>19541</v>
      </c>
      <c r="B8030" t="str">
        <v>2019-12-27</v>
      </c>
      <c r="C8030" t="str">
        <v>Evening</v>
      </c>
      <c r="D8030">
        <v>9</v>
      </c>
      <c r="E8030" t="str">
        <f>IF(MOD(D8030,2)=0,"EVEN","ODD")</f>
        <v>ODD</v>
      </c>
      <c r="F8030" t="str">
        <f>IF(D8030&lt;=18,"LOW (1-18)","HIGH (19-36)")</f>
        <v>LOW (1-18)</v>
      </c>
      <c r="G8030">
        <f>INT((D8030-1)/6)+1</f>
        <v>2</v>
      </c>
      <c r="H8030">
        <f>MOD(D8030-1,6)+1</f>
        <v>3</v>
      </c>
      <c r="I8030">
        <f>37-D8030</f>
        <v>28</v>
      </c>
      <c r="J8030">
        <f>ABS(D8030-D8031)</f>
        <v>6</v>
      </c>
      <c r="K8030">
        <f>AVERAGE(D8030:D8034)</f>
        <v>9</v>
      </c>
      <c r="L8030">
        <f>AVERAGE(D8030:D8049)</f>
        <v>9</v>
      </c>
      <c r="M8030">
        <f>K8030-L8030</f>
        <v>0</v>
      </c>
      <c r="N8030" t="str">
        <f>IF(K8030&gt;L8030,"HIGH ZONE BIAS",IF(K8030&lt;L8030,"LOW ZONE BIAS","EQUILIBRIUM"))</f>
        <v>EQUILIBRIUM</v>
      </c>
    </row>
    <row r="8031">
      <c r="A8031">
        <v>19540</v>
      </c>
      <c r="B8031" t="str">
        <v>2019-12-27</v>
      </c>
      <c r="C8031" t="str">
        <v>Afternoon</v>
      </c>
      <c r="D8031">
        <v>3</v>
      </c>
      <c r="E8031" t="str">
        <f>IF(MOD(D8031,2)=0,"EVEN","ODD")</f>
        <v>ODD</v>
      </c>
      <c r="F8031" t="str">
        <f>IF(D8031&lt;=18,"LOW (1-18)","HIGH (19-36)")</f>
        <v>LOW (1-18)</v>
      </c>
      <c r="G8031">
        <f>INT((D8031-1)/6)+1</f>
        <v>1</v>
      </c>
      <c r="H8031">
        <f>MOD(D8031-1,6)+1</f>
        <v>3</v>
      </c>
      <c r="I8031">
        <f>37-D8031</f>
        <v>34</v>
      </c>
      <c r="J8031">
        <f>ABS(D8031-D8032)</f>
        <v>32</v>
      </c>
      <c r="K8031">
        <f>AVERAGE(D8031:D8035)</f>
        <v>3</v>
      </c>
      <c r="L8031">
        <f>AVERAGE(D8031:D8050)</f>
        <v>3</v>
      </c>
      <c r="M8031">
        <f>K8031-L8031</f>
        <v>0</v>
      </c>
      <c r="N8031" t="str">
        <f>IF(K8031&gt;L8031,"HIGH ZONE BIAS",IF(K8031&lt;L8031,"LOW ZONE BIAS","EQUILIBRIUM"))</f>
        <v>EQUILIBRIUM</v>
      </c>
    </row>
    <row r="8032">
      <c r="A8032">
        <v>19539</v>
      </c>
      <c r="B8032" t="str">
        <v>2019-12-27</v>
      </c>
      <c r="C8032" t="str">
        <v>Midday</v>
      </c>
      <c r="D8032">
        <v>35</v>
      </c>
      <c r="E8032" t="str">
        <f>IF(MOD(D8032,2)=0,"EVEN","ODD")</f>
        <v>ODD</v>
      </c>
      <c r="F8032" t="str">
        <f>IF(D8032&lt;=18,"LOW (1-18)","HIGH (19-36)")</f>
        <v>HIGH (19-36)</v>
      </c>
      <c r="G8032">
        <f>INT((D8032-1)/6)+1</f>
        <v>6</v>
      </c>
      <c r="H8032">
        <f>MOD(D8032-1,6)+1</f>
        <v>5</v>
      </c>
      <c r="I8032">
        <f>37-D8032</f>
        <v>2</v>
      </c>
      <c r="J8032">
        <f>ABS(D8032-D8033)</f>
        <v>4</v>
      </c>
      <c r="K8032">
        <f>AVERAGE(D8032:D8036)</f>
        <v>35</v>
      </c>
      <c r="L8032">
        <f>AVERAGE(D8032:D8051)</f>
        <v>35</v>
      </c>
      <c r="M8032">
        <f>K8032-L8032</f>
        <v>0</v>
      </c>
      <c r="N8032" t="str">
        <f>IF(K8032&gt;L8032,"HIGH ZONE BIAS",IF(K8032&lt;L8032,"LOW ZONE BIAS","EQUILIBRIUM"))</f>
        <v>EQUILIBRIUM</v>
      </c>
    </row>
    <row r="8033">
      <c r="A8033">
        <v>19538</v>
      </c>
      <c r="B8033" t="str">
        <v>2019-12-27</v>
      </c>
      <c r="C8033" t="str">
        <v>Morning</v>
      </c>
      <c r="D8033">
        <v>31</v>
      </c>
      <c r="E8033" t="str">
        <f>IF(MOD(D8033,2)=0,"EVEN","ODD")</f>
        <v>ODD</v>
      </c>
      <c r="F8033" t="str">
        <f>IF(D8033&lt;=18,"LOW (1-18)","HIGH (19-36)")</f>
        <v>HIGH (19-36)</v>
      </c>
      <c r="G8033">
        <f>INT((D8033-1)/6)+1</f>
        <v>6</v>
      </c>
      <c r="H8033">
        <f>MOD(D8033-1,6)+1</f>
        <v>1</v>
      </c>
      <c r="I8033">
        <f>37-D8033</f>
        <v>6</v>
      </c>
      <c r="J8033">
        <f>ABS(D8033-D8034)</f>
        <v>21</v>
      </c>
      <c r="K8033">
        <f>AVERAGE(D8033:D8037)</f>
        <v>31</v>
      </c>
      <c r="L8033">
        <f>AVERAGE(D8033:D8052)</f>
        <v>31</v>
      </c>
      <c r="M8033">
        <f>K8033-L8033</f>
        <v>0</v>
      </c>
      <c r="N8033" t="str">
        <f>IF(K8033&gt;L8033,"HIGH ZONE BIAS",IF(K8033&lt;L8033,"LOW ZONE BIAS","EQUILIBRIUM"))</f>
        <v>EQUILIBRIUM</v>
      </c>
    </row>
    <row r="8034">
      <c r="A8034">
        <v>19537</v>
      </c>
      <c r="B8034" t="str">
        <v>2019-12-26</v>
      </c>
      <c r="C8034" t="str">
        <v>Evening</v>
      </c>
      <c r="D8034">
        <v>10</v>
      </c>
      <c r="E8034" t="str">
        <f>IF(MOD(D8034,2)=0,"EVEN","ODD")</f>
        <v>EVEN</v>
      </c>
      <c r="F8034" t="str">
        <f>IF(D8034&lt;=18,"LOW (1-18)","HIGH (19-36)")</f>
        <v>LOW (1-18)</v>
      </c>
      <c r="G8034">
        <f>INT((D8034-1)/6)+1</f>
        <v>2</v>
      </c>
      <c r="H8034">
        <f>MOD(D8034-1,6)+1</f>
        <v>4</v>
      </c>
      <c r="I8034">
        <f>37-D8034</f>
        <v>27</v>
      </c>
      <c r="J8034">
        <f>ABS(D8034-D8035)</f>
        <v>14</v>
      </c>
      <c r="K8034">
        <f>AVERAGE(D8034:D8038)</f>
        <v>10</v>
      </c>
      <c r="L8034">
        <f>AVERAGE(D8034:D8053)</f>
        <v>10</v>
      </c>
      <c r="M8034">
        <f>K8034-L8034</f>
        <v>0</v>
      </c>
      <c r="N8034" t="str">
        <f>IF(K8034&gt;L8034,"HIGH ZONE BIAS",IF(K8034&lt;L8034,"LOW ZONE BIAS","EQUILIBRIUM"))</f>
        <v>EQUILIBRIUM</v>
      </c>
    </row>
    <row r="8035">
      <c r="A8035">
        <v>19536</v>
      </c>
      <c r="B8035" t="str">
        <v>2019-12-26</v>
      </c>
      <c r="C8035" t="str">
        <v>Afternoon</v>
      </c>
      <c r="D8035">
        <v>24</v>
      </c>
      <c r="E8035" t="str">
        <f>IF(MOD(D8035,2)=0,"EVEN","ODD")</f>
        <v>EVEN</v>
      </c>
      <c r="F8035" t="str">
        <f>IF(D8035&lt;=18,"LOW (1-18)","HIGH (19-36)")</f>
        <v>HIGH (19-36)</v>
      </c>
      <c r="G8035">
        <f>INT((D8035-1)/6)+1</f>
        <v>4</v>
      </c>
      <c r="H8035">
        <f>MOD(D8035-1,6)+1</f>
        <v>6</v>
      </c>
      <c r="I8035">
        <f>37-D8035</f>
        <v>13</v>
      </c>
      <c r="J8035">
        <f>ABS(D8035-D8036)</f>
        <v>18</v>
      </c>
      <c r="K8035">
        <f>AVERAGE(D8035:D8039)</f>
        <v>24</v>
      </c>
      <c r="L8035">
        <f>AVERAGE(D8035:D8054)</f>
        <v>24</v>
      </c>
      <c r="M8035">
        <f>K8035-L8035</f>
        <v>0</v>
      </c>
      <c r="N8035" t="str">
        <f>IF(K8035&gt;L8035,"HIGH ZONE BIAS",IF(K8035&lt;L8035,"LOW ZONE BIAS","EQUILIBRIUM"))</f>
        <v>EQUILIBRIUM</v>
      </c>
    </row>
    <row r="8036">
      <c r="A8036">
        <v>19535</v>
      </c>
      <c r="B8036" t="str">
        <v>2019-12-26</v>
      </c>
      <c r="C8036" t="str">
        <v>Midday</v>
      </c>
      <c r="D8036">
        <v>6</v>
      </c>
      <c r="E8036" t="str">
        <f>IF(MOD(D8036,2)=0,"EVEN","ODD")</f>
        <v>EVEN</v>
      </c>
      <c r="F8036" t="str">
        <f>IF(D8036&lt;=18,"LOW (1-18)","HIGH (19-36)")</f>
        <v>LOW (1-18)</v>
      </c>
      <c r="G8036">
        <f>INT((D8036-1)/6)+1</f>
        <v>1</v>
      </c>
      <c r="H8036">
        <f>MOD(D8036-1,6)+1</f>
        <v>6</v>
      </c>
      <c r="I8036">
        <f>37-D8036</f>
        <v>31</v>
      </c>
      <c r="J8036">
        <f>ABS(D8036-D8037)</f>
        <v>1</v>
      </c>
      <c r="K8036">
        <f>AVERAGE(D8036:D8040)</f>
        <v>6</v>
      </c>
      <c r="L8036">
        <f>AVERAGE(D8036:D8055)</f>
        <v>6</v>
      </c>
      <c r="M8036">
        <f>K8036-L8036</f>
        <v>0</v>
      </c>
      <c r="N8036" t="str">
        <f>IF(K8036&gt;L8036,"HIGH ZONE BIAS",IF(K8036&lt;L8036,"LOW ZONE BIAS","EQUILIBRIUM"))</f>
        <v>EQUILIBRIUM</v>
      </c>
    </row>
    <row r="8037">
      <c r="A8037">
        <v>19534</v>
      </c>
      <c r="B8037" t="str">
        <v>2019-12-26</v>
      </c>
      <c r="C8037" t="str">
        <v>Morning</v>
      </c>
      <c r="D8037">
        <v>5</v>
      </c>
      <c r="E8037" t="str">
        <f>IF(MOD(D8037,2)=0,"EVEN","ODD")</f>
        <v>ODD</v>
      </c>
      <c r="F8037" t="str">
        <f>IF(D8037&lt;=18,"LOW (1-18)","HIGH (19-36)")</f>
        <v>LOW (1-18)</v>
      </c>
      <c r="G8037">
        <f>INT((D8037-1)/6)+1</f>
        <v>1</v>
      </c>
      <c r="H8037">
        <f>MOD(D8037-1,6)+1</f>
        <v>5</v>
      </c>
      <c r="I8037">
        <f>37-D8037</f>
        <v>32</v>
      </c>
      <c r="J8037">
        <f>ABS(D8037-D8038)</f>
        <v>27</v>
      </c>
      <c r="K8037">
        <f>AVERAGE(D8037:D8041)</f>
        <v>5</v>
      </c>
      <c r="L8037">
        <f>AVERAGE(D8037:D8056)</f>
        <v>5</v>
      </c>
      <c r="M8037">
        <f>K8037-L8037</f>
        <v>0</v>
      </c>
      <c r="N8037" t="str">
        <f>IF(K8037&gt;L8037,"HIGH ZONE BIAS",IF(K8037&lt;L8037,"LOW ZONE BIAS","EQUILIBRIUM"))</f>
        <v>EQUILIBRIUM</v>
      </c>
    </row>
    <row r="8038">
      <c r="A8038">
        <v>19533</v>
      </c>
      <c r="B8038" t="str">
        <v>2019-12-24</v>
      </c>
      <c r="C8038" t="str">
        <v>Evening</v>
      </c>
      <c r="D8038">
        <v>32</v>
      </c>
      <c r="E8038" t="str">
        <f>IF(MOD(D8038,2)=0,"EVEN","ODD")</f>
        <v>EVEN</v>
      </c>
      <c r="F8038" t="str">
        <f>IF(D8038&lt;=18,"LOW (1-18)","HIGH (19-36)")</f>
        <v>HIGH (19-36)</v>
      </c>
      <c r="G8038">
        <f>INT((D8038-1)/6)+1</f>
        <v>6</v>
      </c>
      <c r="H8038">
        <f>MOD(D8038-1,6)+1</f>
        <v>2</v>
      </c>
      <c r="I8038">
        <f>37-D8038</f>
        <v>5</v>
      </c>
      <c r="J8038">
        <f>ABS(D8038-D8039)</f>
        <v>12</v>
      </c>
      <c r="K8038">
        <f>AVERAGE(D8038:D8042)</f>
        <v>32</v>
      </c>
      <c r="L8038">
        <f>AVERAGE(D8038:D8057)</f>
        <v>32</v>
      </c>
      <c r="M8038">
        <f>K8038-L8038</f>
        <v>0</v>
      </c>
      <c r="N8038" t="str">
        <f>IF(K8038&gt;L8038,"HIGH ZONE BIAS",IF(K8038&lt;L8038,"LOW ZONE BIAS","EQUILIBRIUM"))</f>
        <v>EQUILIBRIUM</v>
      </c>
    </row>
    <row r="8039">
      <c r="A8039">
        <v>19532</v>
      </c>
      <c r="B8039" t="str">
        <v>2019-12-24</v>
      </c>
      <c r="C8039" t="str">
        <v>Afternoon</v>
      </c>
      <c r="D8039">
        <v>20</v>
      </c>
      <c r="E8039" t="str">
        <f>IF(MOD(D8039,2)=0,"EVEN","ODD")</f>
        <v>EVEN</v>
      </c>
      <c r="F8039" t="str">
        <f>IF(D8039&lt;=18,"LOW (1-18)","HIGH (19-36)")</f>
        <v>HIGH (19-36)</v>
      </c>
      <c r="G8039">
        <f>INT((D8039-1)/6)+1</f>
        <v>4</v>
      </c>
      <c r="H8039">
        <f>MOD(D8039-1,6)+1</f>
        <v>2</v>
      </c>
      <c r="I8039">
        <f>37-D8039</f>
        <v>17</v>
      </c>
      <c r="J8039">
        <f>ABS(D8039-D8040)</f>
        <v>6</v>
      </c>
      <c r="K8039">
        <f>AVERAGE(D8039:D8043)</f>
        <v>20</v>
      </c>
      <c r="L8039">
        <f>AVERAGE(D8039:D8058)</f>
        <v>20</v>
      </c>
      <c r="M8039">
        <f>K8039-L8039</f>
        <v>0</v>
      </c>
      <c r="N8039" t="str">
        <f>IF(K8039&gt;L8039,"HIGH ZONE BIAS",IF(K8039&lt;L8039,"LOW ZONE BIAS","EQUILIBRIUM"))</f>
        <v>EQUILIBRIUM</v>
      </c>
    </row>
    <row r="8040">
      <c r="A8040">
        <v>19531</v>
      </c>
      <c r="B8040" t="str">
        <v>2019-12-24</v>
      </c>
      <c r="C8040" t="str">
        <v>Midday</v>
      </c>
      <c r="D8040">
        <v>14</v>
      </c>
      <c r="E8040" t="str">
        <f>IF(MOD(D8040,2)=0,"EVEN","ODD")</f>
        <v>EVEN</v>
      </c>
      <c r="F8040" t="str">
        <f>IF(D8040&lt;=18,"LOW (1-18)","HIGH (19-36)")</f>
        <v>LOW (1-18)</v>
      </c>
      <c r="G8040">
        <f>INT((D8040-1)/6)+1</f>
        <v>3</v>
      </c>
      <c r="H8040">
        <f>MOD(D8040-1,6)+1</f>
        <v>2</v>
      </c>
      <c r="I8040">
        <f>37-D8040</f>
        <v>23</v>
      </c>
      <c r="J8040">
        <f>ABS(D8040-D8041)</f>
        <v>18</v>
      </c>
      <c r="K8040">
        <f>AVERAGE(D8040:D8044)</f>
        <v>14</v>
      </c>
      <c r="L8040">
        <f>AVERAGE(D8040:D8059)</f>
        <v>14</v>
      </c>
      <c r="M8040">
        <f>K8040-L8040</f>
        <v>0</v>
      </c>
      <c r="N8040" t="str">
        <f>IF(K8040&gt;L8040,"HIGH ZONE BIAS",IF(K8040&lt;L8040,"LOW ZONE BIAS","EQUILIBRIUM"))</f>
        <v>EQUILIBRIUM</v>
      </c>
    </row>
    <row r="8041">
      <c r="A8041">
        <v>19530</v>
      </c>
      <c r="B8041" t="str">
        <v>2019-12-24</v>
      </c>
      <c r="C8041" t="str">
        <v>Morning</v>
      </c>
      <c r="D8041">
        <v>32</v>
      </c>
      <c r="E8041" t="str">
        <f>IF(MOD(D8041,2)=0,"EVEN","ODD")</f>
        <v>EVEN</v>
      </c>
      <c r="F8041" t="str">
        <f>IF(D8041&lt;=18,"LOW (1-18)","HIGH (19-36)")</f>
        <v>HIGH (19-36)</v>
      </c>
      <c r="G8041">
        <f>INT((D8041-1)/6)+1</f>
        <v>6</v>
      </c>
      <c r="H8041">
        <f>MOD(D8041-1,6)+1</f>
        <v>2</v>
      </c>
      <c r="I8041">
        <f>37-D8041</f>
        <v>5</v>
      </c>
      <c r="J8041">
        <f>ABS(D8041-D8042)</f>
        <v>17</v>
      </c>
      <c r="K8041">
        <f>AVERAGE(D8041:D8045)</f>
        <v>32</v>
      </c>
      <c r="L8041">
        <f>AVERAGE(D8041:D8060)</f>
        <v>32</v>
      </c>
      <c r="M8041">
        <f>K8041-L8041</f>
        <v>0</v>
      </c>
      <c r="N8041" t="str">
        <f>IF(K8041&gt;L8041,"HIGH ZONE BIAS",IF(K8041&lt;L8041,"LOW ZONE BIAS","EQUILIBRIUM"))</f>
        <v>EQUILIBRIUM</v>
      </c>
    </row>
    <row r="8042">
      <c r="A8042">
        <v>19529</v>
      </c>
      <c r="B8042" t="str">
        <v>2019-12-23</v>
      </c>
      <c r="C8042" t="str">
        <v>Evening</v>
      </c>
      <c r="D8042">
        <v>15</v>
      </c>
      <c r="E8042" t="str">
        <f>IF(MOD(D8042,2)=0,"EVEN","ODD")</f>
        <v>ODD</v>
      </c>
      <c r="F8042" t="str">
        <f>IF(D8042&lt;=18,"LOW (1-18)","HIGH (19-36)")</f>
        <v>LOW (1-18)</v>
      </c>
      <c r="G8042">
        <f>INT((D8042-1)/6)+1</f>
        <v>3</v>
      </c>
      <c r="H8042">
        <f>MOD(D8042-1,6)+1</f>
        <v>3</v>
      </c>
      <c r="I8042">
        <f>37-D8042</f>
        <v>22</v>
      </c>
      <c r="J8042">
        <f>ABS(D8042-D8043)</f>
        <v>16</v>
      </c>
      <c r="K8042">
        <f>AVERAGE(D8042:D8046)</f>
        <v>15</v>
      </c>
      <c r="L8042">
        <f>AVERAGE(D8042:D8061)</f>
        <v>15</v>
      </c>
      <c r="M8042">
        <f>K8042-L8042</f>
        <v>0</v>
      </c>
      <c r="N8042" t="str">
        <f>IF(K8042&gt;L8042,"HIGH ZONE BIAS",IF(K8042&lt;L8042,"LOW ZONE BIAS","EQUILIBRIUM"))</f>
        <v>EQUILIBRIUM</v>
      </c>
    </row>
    <row r="8043">
      <c r="A8043">
        <v>19528</v>
      </c>
      <c r="B8043" t="str">
        <v>2019-12-23</v>
      </c>
      <c r="C8043" t="str">
        <v>Afternoon</v>
      </c>
      <c r="D8043">
        <v>31</v>
      </c>
      <c r="E8043" t="str">
        <f>IF(MOD(D8043,2)=0,"EVEN","ODD")</f>
        <v>ODD</v>
      </c>
      <c r="F8043" t="str">
        <f>IF(D8043&lt;=18,"LOW (1-18)","HIGH (19-36)")</f>
        <v>HIGH (19-36)</v>
      </c>
      <c r="G8043">
        <f>INT((D8043-1)/6)+1</f>
        <v>6</v>
      </c>
      <c r="H8043">
        <f>MOD(D8043-1,6)+1</f>
        <v>1</v>
      </c>
      <c r="I8043">
        <f>37-D8043</f>
        <v>6</v>
      </c>
      <c r="J8043">
        <f>ABS(D8043-D8044)</f>
        <v>11</v>
      </c>
      <c r="K8043">
        <f>AVERAGE(D8043:D8047)</f>
        <v>31</v>
      </c>
      <c r="L8043">
        <f>AVERAGE(D8043:D8062)</f>
        <v>31</v>
      </c>
      <c r="M8043">
        <f>K8043-L8043</f>
        <v>0</v>
      </c>
      <c r="N8043" t="str">
        <f>IF(K8043&gt;L8043,"HIGH ZONE BIAS",IF(K8043&lt;L8043,"LOW ZONE BIAS","EQUILIBRIUM"))</f>
        <v>EQUILIBRIUM</v>
      </c>
    </row>
    <row r="8044">
      <c r="A8044">
        <v>19527</v>
      </c>
      <c r="B8044" t="str">
        <v>2019-12-23</v>
      </c>
      <c r="C8044" t="str">
        <v>Midday</v>
      </c>
      <c r="D8044">
        <v>20</v>
      </c>
      <c r="E8044" t="str">
        <f>IF(MOD(D8044,2)=0,"EVEN","ODD")</f>
        <v>EVEN</v>
      </c>
      <c r="F8044" t="str">
        <f>IF(D8044&lt;=18,"LOW (1-18)","HIGH (19-36)")</f>
        <v>HIGH (19-36)</v>
      </c>
      <c r="G8044">
        <f>INT((D8044-1)/6)+1</f>
        <v>4</v>
      </c>
      <c r="H8044">
        <f>MOD(D8044-1,6)+1</f>
        <v>2</v>
      </c>
      <c r="I8044">
        <f>37-D8044</f>
        <v>17</v>
      </c>
      <c r="J8044">
        <f>ABS(D8044-D8045)</f>
        <v>14</v>
      </c>
      <c r="K8044">
        <f>AVERAGE(D8044:D8048)</f>
        <v>20</v>
      </c>
      <c r="L8044">
        <f>AVERAGE(D8044:D8063)</f>
        <v>20</v>
      </c>
      <c r="M8044">
        <f>K8044-L8044</f>
        <v>0</v>
      </c>
      <c r="N8044" t="str">
        <f>IF(K8044&gt;L8044,"HIGH ZONE BIAS",IF(K8044&lt;L8044,"LOW ZONE BIAS","EQUILIBRIUM"))</f>
        <v>EQUILIBRIUM</v>
      </c>
    </row>
    <row r="8045">
      <c r="A8045">
        <v>19526</v>
      </c>
      <c r="B8045" t="str">
        <v>2019-12-23</v>
      </c>
      <c r="C8045" t="str">
        <v>Morning</v>
      </c>
      <c r="D8045">
        <v>34</v>
      </c>
      <c r="E8045" t="str">
        <f>IF(MOD(D8045,2)=0,"EVEN","ODD")</f>
        <v>EVEN</v>
      </c>
      <c r="F8045" t="str">
        <f>IF(D8045&lt;=18,"LOW (1-18)","HIGH (19-36)")</f>
        <v>HIGH (19-36)</v>
      </c>
      <c r="G8045">
        <f>INT((D8045-1)/6)+1</f>
        <v>6</v>
      </c>
      <c r="H8045">
        <f>MOD(D8045-1,6)+1</f>
        <v>4</v>
      </c>
      <c r="I8045">
        <f>37-D8045</f>
        <v>3</v>
      </c>
      <c r="J8045">
        <f>ABS(D8045-D8046)</f>
        <v>25</v>
      </c>
      <c r="K8045">
        <f>AVERAGE(D8045:D8049)</f>
        <v>34</v>
      </c>
      <c r="L8045">
        <f>AVERAGE(D8045:D8064)</f>
        <v>34</v>
      </c>
      <c r="M8045">
        <f>K8045-L8045</f>
        <v>0</v>
      </c>
      <c r="N8045" t="str">
        <f>IF(K8045&gt;L8045,"HIGH ZONE BIAS",IF(K8045&lt;L8045,"LOW ZONE BIAS","EQUILIBRIUM"))</f>
        <v>EQUILIBRIUM</v>
      </c>
    </row>
    <row r="8046">
      <c r="A8046">
        <v>19525</v>
      </c>
      <c r="B8046" t="str">
        <v>2019-12-21</v>
      </c>
      <c r="C8046" t="str">
        <v>Evening</v>
      </c>
      <c r="D8046">
        <v>9</v>
      </c>
      <c r="E8046" t="str">
        <f>IF(MOD(D8046,2)=0,"EVEN","ODD")</f>
        <v>ODD</v>
      </c>
      <c r="F8046" t="str">
        <f>IF(D8046&lt;=18,"LOW (1-18)","HIGH (19-36)")</f>
        <v>LOW (1-18)</v>
      </c>
      <c r="G8046">
        <f>INT((D8046-1)/6)+1</f>
        <v>2</v>
      </c>
      <c r="H8046">
        <f>MOD(D8046-1,6)+1</f>
        <v>3</v>
      </c>
      <c r="I8046">
        <f>37-D8046</f>
        <v>28</v>
      </c>
      <c r="J8046">
        <f>ABS(D8046-D8047)</f>
        <v>27</v>
      </c>
      <c r="K8046">
        <f>AVERAGE(D8046:D8050)</f>
        <v>9</v>
      </c>
      <c r="L8046">
        <f>AVERAGE(D8046:D8065)</f>
        <v>9</v>
      </c>
      <c r="M8046">
        <f>K8046-L8046</f>
        <v>0</v>
      </c>
      <c r="N8046" t="str">
        <f>IF(K8046&gt;L8046,"HIGH ZONE BIAS",IF(K8046&lt;L8046,"LOW ZONE BIAS","EQUILIBRIUM"))</f>
        <v>EQUILIBRIUM</v>
      </c>
    </row>
    <row r="8047">
      <c r="A8047">
        <v>19524</v>
      </c>
      <c r="B8047" t="str">
        <v>2019-12-21</v>
      </c>
      <c r="C8047" t="str">
        <v>Afternoon</v>
      </c>
      <c r="D8047">
        <v>36</v>
      </c>
      <c r="E8047" t="str">
        <f>IF(MOD(D8047,2)=0,"EVEN","ODD")</f>
        <v>EVEN</v>
      </c>
      <c r="F8047" t="str">
        <f>IF(D8047&lt;=18,"LOW (1-18)","HIGH (19-36)")</f>
        <v>HIGH (19-36)</v>
      </c>
      <c r="G8047">
        <f>INT((D8047-1)/6)+1</f>
        <v>6</v>
      </c>
      <c r="H8047">
        <f>MOD(D8047-1,6)+1</f>
        <v>6</v>
      </c>
      <c r="I8047">
        <f>37-D8047</f>
        <v>1</v>
      </c>
      <c r="J8047">
        <f>ABS(D8047-D8048)</f>
        <v>18</v>
      </c>
      <c r="K8047">
        <f>AVERAGE(D8047:D8051)</f>
        <v>36</v>
      </c>
      <c r="L8047">
        <f>AVERAGE(D8047:D8066)</f>
        <v>36</v>
      </c>
      <c r="M8047">
        <f>K8047-L8047</f>
        <v>0</v>
      </c>
      <c r="N8047" t="str">
        <f>IF(K8047&gt;L8047,"HIGH ZONE BIAS",IF(K8047&lt;L8047,"LOW ZONE BIAS","EQUILIBRIUM"))</f>
        <v>EQUILIBRIUM</v>
      </c>
    </row>
    <row r="8048">
      <c r="A8048">
        <v>19523</v>
      </c>
      <c r="B8048" t="str">
        <v>2019-12-21</v>
      </c>
      <c r="C8048" t="str">
        <v>Midday</v>
      </c>
      <c r="D8048">
        <v>18</v>
      </c>
      <c r="E8048" t="str">
        <f>IF(MOD(D8048,2)=0,"EVEN","ODD")</f>
        <v>EVEN</v>
      </c>
      <c r="F8048" t="str">
        <f>IF(D8048&lt;=18,"LOW (1-18)","HIGH (19-36)")</f>
        <v>LOW (1-18)</v>
      </c>
      <c r="G8048">
        <f>INT((D8048-1)/6)+1</f>
        <v>3</v>
      </c>
      <c r="H8048">
        <f>MOD(D8048-1,6)+1</f>
        <v>6</v>
      </c>
      <c r="I8048">
        <f>37-D8048</f>
        <v>19</v>
      </c>
      <c r="J8048">
        <f>ABS(D8048-D8049)</f>
        <v>10</v>
      </c>
      <c r="K8048">
        <f>AVERAGE(D8048:D8052)</f>
        <v>18</v>
      </c>
      <c r="L8048">
        <f>AVERAGE(D8048:D8067)</f>
        <v>18</v>
      </c>
      <c r="M8048">
        <f>K8048-L8048</f>
        <v>0</v>
      </c>
      <c r="N8048" t="str">
        <f>IF(K8048&gt;L8048,"HIGH ZONE BIAS",IF(K8048&lt;L8048,"LOW ZONE BIAS","EQUILIBRIUM"))</f>
        <v>EQUILIBRIUM</v>
      </c>
    </row>
    <row r="8049">
      <c r="A8049">
        <v>19522</v>
      </c>
      <c r="B8049" t="str">
        <v>2019-12-21</v>
      </c>
      <c r="C8049" t="str">
        <v>Morning</v>
      </c>
      <c r="D8049">
        <v>28</v>
      </c>
      <c r="E8049" t="str">
        <f>IF(MOD(D8049,2)=0,"EVEN","ODD")</f>
        <v>EVEN</v>
      </c>
      <c r="F8049" t="str">
        <f>IF(D8049&lt;=18,"LOW (1-18)","HIGH (19-36)")</f>
        <v>HIGH (19-36)</v>
      </c>
      <c r="G8049">
        <f>INT((D8049-1)/6)+1</f>
        <v>5</v>
      </c>
      <c r="H8049">
        <f>MOD(D8049-1,6)+1</f>
        <v>4</v>
      </c>
      <c r="I8049">
        <f>37-D8049</f>
        <v>9</v>
      </c>
      <c r="J8049">
        <f>ABS(D8049-D8050)</f>
        <v>19</v>
      </c>
      <c r="K8049">
        <f>AVERAGE(D8049:D8053)</f>
        <v>28</v>
      </c>
      <c r="L8049">
        <f>AVERAGE(D8049:D8068)</f>
        <v>28</v>
      </c>
      <c r="M8049">
        <f>K8049-L8049</f>
        <v>0</v>
      </c>
      <c r="N8049" t="str">
        <f>IF(K8049&gt;L8049,"HIGH ZONE BIAS",IF(K8049&lt;L8049,"LOW ZONE BIAS","EQUILIBRIUM"))</f>
        <v>EQUILIBRIUM</v>
      </c>
    </row>
    <row r="8050">
      <c r="A8050">
        <v>19521</v>
      </c>
      <c r="B8050" t="str">
        <v>2019-12-20</v>
      </c>
      <c r="C8050" t="str">
        <v>Evening</v>
      </c>
      <c r="D8050">
        <v>9</v>
      </c>
      <c r="E8050" t="str">
        <f>IF(MOD(D8050,2)=0,"EVEN","ODD")</f>
        <v>ODD</v>
      </c>
      <c r="F8050" t="str">
        <f>IF(D8050&lt;=18,"LOW (1-18)","HIGH (19-36)")</f>
        <v>LOW (1-18)</v>
      </c>
      <c r="G8050">
        <f>INT((D8050-1)/6)+1</f>
        <v>2</v>
      </c>
      <c r="H8050">
        <f>MOD(D8050-1,6)+1</f>
        <v>3</v>
      </c>
      <c r="I8050">
        <f>37-D8050</f>
        <v>28</v>
      </c>
      <c r="J8050">
        <f>ABS(D8050-D8051)</f>
        <v>1</v>
      </c>
      <c r="K8050">
        <f>AVERAGE(D8050:D8054)</f>
        <v>9</v>
      </c>
      <c r="L8050">
        <f>AVERAGE(D8050:D8069)</f>
        <v>9</v>
      </c>
      <c r="M8050">
        <f>K8050-L8050</f>
        <v>0</v>
      </c>
      <c r="N8050" t="str">
        <f>IF(K8050&gt;L8050,"HIGH ZONE BIAS",IF(K8050&lt;L8050,"LOW ZONE BIAS","EQUILIBRIUM"))</f>
        <v>EQUILIBRIUM</v>
      </c>
    </row>
    <row r="8051">
      <c r="A8051">
        <v>19520</v>
      </c>
      <c r="B8051" t="str">
        <v>2019-12-20</v>
      </c>
      <c r="C8051" t="str">
        <v>Afternoon</v>
      </c>
      <c r="D8051">
        <v>10</v>
      </c>
      <c r="E8051" t="str">
        <f>IF(MOD(D8051,2)=0,"EVEN","ODD")</f>
        <v>EVEN</v>
      </c>
      <c r="F8051" t="str">
        <f>IF(D8051&lt;=18,"LOW (1-18)","HIGH (19-36)")</f>
        <v>LOW (1-18)</v>
      </c>
      <c r="G8051">
        <f>INT((D8051-1)/6)+1</f>
        <v>2</v>
      </c>
      <c r="H8051">
        <f>MOD(D8051-1,6)+1</f>
        <v>4</v>
      </c>
      <c r="I8051">
        <f>37-D8051</f>
        <v>27</v>
      </c>
      <c r="J8051">
        <f>ABS(D8051-D8052)</f>
        <v>9</v>
      </c>
      <c r="K8051">
        <f>AVERAGE(D8051:D8055)</f>
        <v>10</v>
      </c>
      <c r="L8051">
        <f>AVERAGE(D8051:D8070)</f>
        <v>10</v>
      </c>
      <c r="M8051">
        <f>K8051-L8051</f>
        <v>0</v>
      </c>
      <c r="N8051" t="str">
        <f>IF(K8051&gt;L8051,"HIGH ZONE BIAS",IF(K8051&lt;L8051,"LOW ZONE BIAS","EQUILIBRIUM"))</f>
        <v>EQUILIBRIUM</v>
      </c>
    </row>
    <row r="8052">
      <c r="A8052">
        <v>19519</v>
      </c>
      <c r="B8052" t="str">
        <v>2019-12-20</v>
      </c>
      <c r="C8052" t="str">
        <v>Midday</v>
      </c>
      <c r="D8052">
        <v>1</v>
      </c>
      <c r="E8052" t="str">
        <f>IF(MOD(D8052,2)=0,"EVEN","ODD")</f>
        <v>ODD</v>
      </c>
      <c r="F8052" t="str">
        <f>IF(D8052&lt;=18,"LOW (1-18)","HIGH (19-36)")</f>
        <v>LOW (1-18)</v>
      </c>
      <c r="G8052">
        <f>INT((D8052-1)/6)+1</f>
        <v>1</v>
      </c>
      <c r="H8052">
        <f>MOD(D8052-1,6)+1</f>
        <v>1</v>
      </c>
      <c r="I8052">
        <f>37-D8052</f>
        <v>36</v>
      </c>
      <c r="J8052">
        <f>ABS(D8052-D8053)</f>
        <v>20</v>
      </c>
      <c r="K8052">
        <f>AVERAGE(D8052:D8056)</f>
        <v>1</v>
      </c>
      <c r="L8052">
        <f>AVERAGE(D8052:D8071)</f>
        <v>1</v>
      </c>
      <c r="M8052">
        <f>K8052-L8052</f>
        <v>0</v>
      </c>
      <c r="N8052" t="str">
        <f>IF(K8052&gt;L8052,"HIGH ZONE BIAS",IF(K8052&lt;L8052,"LOW ZONE BIAS","EQUILIBRIUM"))</f>
        <v>EQUILIBRIUM</v>
      </c>
    </row>
    <row r="8053">
      <c r="A8053">
        <v>19518</v>
      </c>
      <c r="B8053" t="str">
        <v>2019-12-20</v>
      </c>
      <c r="C8053" t="str">
        <v>Morning</v>
      </c>
      <c r="D8053">
        <v>21</v>
      </c>
      <c r="E8053" t="str">
        <f>IF(MOD(D8053,2)=0,"EVEN","ODD")</f>
        <v>ODD</v>
      </c>
      <c r="F8053" t="str">
        <f>IF(D8053&lt;=18,"LOW (1-18)","HIGH (19-36)")</f>
        <v>HIGH (19-36)</v>
      </c>
      <c r="G8053">
        <f>INT((D8053-1)/6)+1</f>
        <v>4</v>
      </c>
      <c r="H8053">
        <f>MOD(D8053-1,6)+1</f>
        <v>3</v>
      </c>
      <c r="I8053">
        <f>37-D8053</f>
        <v>16</v>
      </c>
      <c r="J8053">
        <f>ABS(D8053-D8054)</f>
        <v>6</v>
      </c>
      <c r="K8053">
        <f>AVERAGE(D8053:D8057)</f>
        <v>21</v>
      </c>
      <c r="L8053">
        <f>AVERAGE(D8053:D8072)</f>
        <v>21</v>
      </c>
      <c r="M8053">
        <f>K8053-L8053</f>
        <v>0</v>
      </c>
      <c r="N8053" t="str">
        <f>IF(K8053&gt;L8053,"HIGH ZONE BIAS",IF(K8053&lt;L8053,"LOW ZONE BIAS","EQUILIBRIUM"))</f>
        <v>EQUILIBRIUM</v>
      </c>
    </row>
    <row r="8054">
      <c r="A8054">
        <v>19517</v>
      </c>
      <c r="B8054" t="str">
        <v>2019-12-19</v>
      </c>
      <c r="C8054" t="str">
        <v>Evening</v>
      </c>
      <c r="D8054">
        <v>15</v>
      </c>
      <c r="E8054" t="str">
        <f>IF(MOD(D8054,2)=0,"EVEN","ODD")</f>
        <v>ODD</v>
      </c>
      <c r="F8054" t="str">
        <f>IF(D8054&lt;=18,"LOW (1-18)","HIGH (19-36)")</f>
        <v>LOW (1-18)</v>
      </c>
      <c r="G8054">
        <f>INT((D8054-1)/6)+1</f>
        <v>3</v>
      </c>
      <c r="H8054">
        <f>MOD(D8054-1,6)+1</f>
        <v>3</v>
      </c>
      <c r="I8054">
        <f>37-D8054</f>
        <v>22</v>
      </c>
      <c r="J8054">
        <f>ABS(D8054-D8055)</f>
        <v>6</v>
      </c>
      <c r="K8054">
        <f>AVERAGE(D8054:D8058)</f>
        <v>15</v>
      </c>
      <c r="L8054">
        <f>AVERAGE(D8054:D8073)</f>
        <v>15</v>
      </c>
      <c r="M8054">
        <f>K8054-L8054</f>
        <v>0</v>
      </c>
      <c r="N8054" t="str">
        <f>IF(K8054&gt;L8054,"HIGH ZONE BIAS",IF(K8054&lt;L8054,"LOW ZONE BIAS","EQUILIBRIUM"))</f>
        <v>EQUILIBRIUM</v>
      </c>
    </row>
    <row r="8055">
      <c r="A8055">
        <v>19516</v>
      </c>
      <c r="B8055" t="str">
        <v>2019-12-19</v>
      </c>
      <c r="C8055" t="str">
        <v>Afternoon</v>
      </c>
      <c r="D8055">
        <v>9</v>
      </c>
      <c r="E8055" t="str">
        <f>IF(MOD(D8055,2)=0,"EVEN","ODD")</f>
        <v>ODD</v>
      </c>
      <c r="F8055" t="str">
        <f>IF(D8055&lt;=18,"LOW (1-18)","HIGH (19-36)")</f>
        <v>LOW (1-18)</v>
      </c>
      <c r="G8055">
        <f>INT((D8055-1)/6)+1</f>
        <v>2</v>
      </c>
      <c r="H8055">
        <f>MOD(D8055-1,6)+1</f>
        <v>3</v>
      </c>
      <c r="I8055">
        <f>37-D8055</f>
        <v>28</v>
      </c>
      <c r="J8055">
        <f>ABS(D8055-D8056)</f>
        <v>4</v>
      </c>
      <c r="K8055">
        <f>AVERAGE(D8055:D8059)</f>
        <v>9</v>
      </c>
      <c r="L8055">
        <f>AVERAGE(D8055:D8074)</f>
        <v>9</v>
      </c>
      <c r="M8055">
        <f>K8055-L8055</f>
        <v>0</v>
      </c>
      <c r="N8055" t="str">
        <f>IF(K8055&gt;L8055,"HIGH ZONE BIAS",IF(K8055&lt;L8055,"LOW ZONE BIAS","EQUILIBRIUM"))</f>
        <v>EQUILIBRIUM</v>
      </c>
    </row>
    <row r="8056">
      <c r="A8056">
        <v>19515</v>
      </c>
      <c r="B8056" t="str">
        <v>2019-12-19</v>
      </c>
      <c r="C8056" t="str">
        <v>Midday</v>
      </c>
      <c r="D8056">
        <v>13</v>
      </c>
      <c r="E8056" t="str">
        <f>IF(MOD(D8056,2)=0,"EVEN","ODD")</f>
        <v>ODD</v>
      </c>
      <c r="F8056" t="str">
        <f>IF(D8056&lt;=18,"LOW (1-18)","HIGH (19-36)")</f>
        <v>LOW (1-18)</v>
      </c>
      <c r="G8056">
        <f>INT((D8056-1)/6)+1</f>
        <v>3</v>
      </c>
      <c r="H8056">
        <f>MOD(D8056-1,6)+1</f>
        <v>1</v>
      </c>
      <c r="I8056">
        <f>37-D8056</f>
        <v>24</v>
      </c>
      <c r="J8056">
        <f>ABS(D8056-D8057)</f>
        <v>20</v>
      </c>
      <c r="K8056">
        <f>AVERAGE(D8056:D8060)</f>
        <v>13</v>
      </c>
      <c r="L8056">
        <f>AVERAGE(D8056:D8075)</f>
        <v>13</v>
      </c>
      <c r="M8056">
        <f>K8056-L8056</f>
        <v>0</v>
      </c>
      <c r="N8056" t="str">
        <f>IF(K8056&gt;L8056,"HIGH ZONE BIAS",IF(K8056&lt;L8056,"LOW ZONE BIAS","EQUILIBRIUM"))</f>
        <v>EQUILIBRIUM</v>
      </c>
    </row>
    <row r="8057">
      <c r="A8057">
        <v>19514</v>
      </c>
      <c r="B8057" t="str">
        <v>2019-12-19</v>
      </c>
      <c r="C8057" t="str">
        <v>Morning</v>
      </c>
      <c r="D8057">
        <v>33</v>
      </c>
      <c r="E8057" t="str">
        <f>IF(MOD(D8057,2)=0,"EVEN","ODD")</f>
        <v>ODD</v>
      </c>
      <c r="F8057" t="str">
        <f>IF(D8057&lt;=18,"LOW (1-18)","HIGH (19-36)")</f>
        <v>HIGH (19-36)</v>
      </c>
      <c r="G8057">
        <f>INT((D8057-1)/6)+1</f>
        <v>6</v>
      </c>
      <c r="H8057">
        <f>MOD(D8057-1,6)+1</f>
        <v>3</v>
      </c>
      <c r="I8057">
        <f>37-D8057</f>
        <v>4</v>
      </c>
      <c r="J8057">
        <f>ABS(D8057-D8058)</f>
        <v>1</v>
      </c>
      <c r="K8057">
        <f>AVERAGE(D8057:D8061)</f>
        <v>33</v>
      </c>
      <c r="L8057">
        <f>AVERAGE(D8057:D8076)</f>
        <v>33</v>
      </c>
      <c r="M8057">
        <f>K8057-L8057</f>
        <v>0</v>
      </c>
      <c r="N8057" t="str">
        <f>IF(K8057&gt;L8057,"HIGH ZONE BIAS",IF(K8057&lt;L8057,"LOW ZONE BIAS","EQUILIBRIUM"))</f>
        <v>EQUILIBRIUM</v>
      </c>
    </row>
    <row r="8058">
      <c r="A8058">
        <v>19513</v>
      </c>
      <c r="B8058" t="str">
        <v>2019-12-18</v>
      </c>
      <c r="C8058" t="str">
        <v>Evening</v>
      </c>
      <c r="D8058">
        <v>34</v>
      </c>
      <c r="E8058" t="str">
        <f>IF(MOD(D8058,2)=0,"EVEN","ODD")</f>
        <v>EVEN</v>
      </c>
      <c r="F8058" t="str">
        <f>IF(D8058&lt;=18,"LOW (1-18)","HIGH (19-36)")</f>
        <v>HIGH (19-36)</v>
      </c>
      <c r="G8058">
        <f>INT((D8058-1)/6)+1</f>
        <v>6</v>
      </c>
      <c r="H8058">
        <f>MOD(D8058-1,6)+1</f>
        <v>4</v>
      </c>
      <c r="I8058">
        <f>37-D8058</f>
        <v>3</v>
      </c>
      <c r="J8058">
        <f>ABS(D8058-D8059)</f>
        <v>29</v>
      </c>
      <c r="K8058">
        <f>AVERAGE(D8058:D8062)</f>
        <v>34</v>
      </c>
      <c r="L8058">
        <f>AVERAGE(D8058:D8077)</f>
        <v>34</v>
      </c>
      <c r="M8058">
        <f>K8058-L8058</f>
        <v>0</v>
      </c>
      <c r="N8058" t="str">
        <f>IF(K8058&gt;L8058,"HIGH ZONE BIAS",IF(K8058&lt;L8058,"LOW ZONE BIAS","EQUILIBRIUM"))</f>
        <v>EQUILIBRIUM</v>
      </c>
    </row>
    <row r="8059">
      <c r="A8059">
        <v>19512</v>
      </c>
      <c r="B8059" t="str">
        <v>2019-12-18</v>
      </c>
      <c r="C8059" t="str">
        <v>Afternoon</v>
      </c>
      <c r="D8059">
        <v>5</v>
      </c>
      <c r="E8059" t="str">
        <f>IF(MOD(D8059,2)=0,"EVEN","ODD")</f>
        <v>ODD</v>
      </c>
      <c r="F8059" t="str">
        <f>IF(D8059&lt;=18,"LOW (1-18)","HIGH (19-36)")</f>
        <v>LOW (1-18)</v>
      </c>
      <c r="G8059">
        <f>INT((D8059-1)/6)+1</f>
        <v>1</v>
      </c>
      <c r="H8059">
        <f>MOD(D8059-1,6)+1</f>
        <v>5</v>
      </c>
      <c r="I8059">
        <f>37-D8059</f>
        <v>32</v>
      </c>
      <c r="J8059">
        <f>ABS(D8059-D8060)</f>
        <v>4</v>
      </c>
      <c r="K8059">
        <f>AVERAGE(D8059:D8063)</f>
        <v>5</v>
      </c>
      <c r="L8059">
        <f>AVERAGE(D8059:D8078)</f>
        <v>5</v>
      </c>
      <c r="M8059">
        <f>K8059-L8059</f>
        <v>0</v>
      </c>
      <c r="N8059" t="str">
        <f>IF(K8059&gt;L8059,"HIGH ZONE BIAS",IF(K8059&lt;L8059,"LOW ZONE BIAS","EQUILIBRIUM"))</f>
        <v>EQUILIBRIUM</v>
      </c>
    </row>
    <row r="8060">
      <c r="A8060">
        <v>19511</v>
      </c>
      <c r="B8060" t="str">
        <v>2019-12-18</v>
      </c>
      <c r="C8060" t="str">
        <v>Midday</v>
      </c>
      <c r="D8060">
        <v>1</v>
      </c>
      <c r="E8060" t="str">
        <f>IF(MOD(D8060,2)=0,"EVEN","ODD")</f>
        <v>ODD</v>
      </c>
      <c r="F8060" t="str">
        <f>IF(D8060&lt;=18,"LOW (1-18)","HIGH (19-36)")</f>
        <v>LOW (1-18)</v>
      </c>
      <c r="G8060">
        <f>INT((D8060-1)/6)+1</f>
        <v>1</v>
      </c>
      <c r="H8060">
        <f>MOD(D8060-1,6)+1</f>
        <v>1</v>
      </c>
      <c r="I8060">
        <f>37-D8060</f>
        <v>36</v>
      </c>
      <c r="J8060">
        <f>ABS(D8060-D8061)</f>
        <v>17</v>
      </c>
      <c r="K8060">
        <f>AVERAGE(D8060:D8064)</f>
        <v>1</v>
      </c>
      <c r="L8060">
        <f>AVERAGE(D8060:D8079)</f>
        <v>1</v>
      </c>
      <c r="M8060">
        <f>K8060-L8060</f>
        <v>0</v>
      </c>
      <c r="N8060" t="str">
        <f>IF(K8060&gt;L8060,"HIGH ZONE BIAS",IF(K8060&lt;L8060,"LOW ZONE BIAS","EQUILIBRIUM"))</f>
        <v>EQUILIBRIUM</v>
      </c>
    </row>
    <row r="8061">
      <c r="A8061">
        <v>19510</v>
      </c>
      <c r="B8061" t="str">
        <v>2019-12-18</v>
      </c>
      <c r="C8061" t="str">
        <v>Morning</v>
      </c>
      <c r="D8061">
        <v>18</v>
      </c>
      <c r="E8061" t="str">
        <f>IF(MOD(D8061,2)=0,"EVEN","ODD")</f>
        <v>EVEN</v>
      </c>
      <c r="F8061" t="str">
        <f>IF(D8061&lt;=18,"LOW (1-18)","HIGH (19-36)")</f>
        <v>LOW (1-18)</v>
      </c>
      <c r="G8061">
        <f>INT((D8061-1)/6)+1</f>
        <v>3</v>
      </c>
      <c r="H8061">
        <f>MOD(D8061-1,6)+1</f>
        <v>6</v>
      </c>
      <c r="I8061">
        <f>37-D8061</f>
        <v>19</v>
      </c>
      <c r="J8061">
        <f>ABS(D8061-D8062)</f>
        <v>1</v>
      </c>
      <c r="K8061">
        <f>AVERAGE(D8061:D8065)</f>
        <v>18</v>
      </c>
      <c r="L8061">
        <f>AVERAGE(D8061:D8080)</f>
        <v>18</v>
      </c>
      <c r="M8061">
        <f>K8061-L8061</f>
        <v>0</v>
      </c>
      <c r="N8061" t="str">
        <f>IF(K8061&gt;L8061,"HIGH ZONE BIAS",IF(K8061&lt;L8061,"LOW ZONE BIAS","EQUILIBRIUM"))</f>
        <v>EQUILIBRIUM</v>
      </c>
    </row>
    <row r="8062">
      <c r="A8062">
        <v>19509</v>
      </c>
      <c r="B8062" t="str">
        <v>2019-12-17</v>
      </c>
      <c r="C8062" t="str">
        <v>Evening</v>
      </c>
      <c r="D8062">
        <v>17</v>
      </c>
      <c r="E8062" t="str">
        <f>IF(MOD(D8062,2)=0,"EVEN","ODD")</f>
        <v>ODD</v>
      </c>
      <c r="F8062" t="str">
        <f>IF(D8062&lt;=18,"LOW (1-18)","HIGH (19-36)")</f>
        <v>LOW (1-18)</v>
      </c>
      <c r="G8062">
        <f>INT((D8062-1)/6)+1</f>
        <v>3</v>
      </c>
      <c r="H8062">
        <f>MOD(D8062-1,6)+1</f>
        <v>5</v>
      </c>
      <c r="I8062">
        <f>37-D8062</f>
        <v>20</v>
      </c>
      <c r="J8062">
        <f>ABS(D8062-D8063)</f>
        <v>9</v>
      </c>
      <c r="K8062">
        <f>AVERAGE(D8062:D8066)</f>
        <v>17</v>
      </c>
      <c r="L8062">
        <f>AVERAGE(D8062:D8081)</f>
        <v>17</v>
      </c>
      <c r="M8062">
        <f>K8062-L8062</f>
        <v>0</v>
      </c>
      <c r="N8062" t="str">
        <f>IF(K8062&gt;L8062,"HIGH ZONE BIAS",IF(K8062&lt;L8062,"LOW ZONE BIAS","EQUILIBRIUM"))</f>
        <v>EQUILIBRIUM</v>
      </c>
    </row>
    <row r="8063">
      <c r="A8063">
        <v>19508</v>
      </c>
      <c r="B8063" t="str">
        <v>2019-12-17</v>
      </c>
      <c r="C8063" t="str">
        <v>Afternoon</v>
      </c>
      <c r="D8063">
        <v>26</v>
      </c>
      <c r="E8063" t="str">
        <f>IF(MOD(D8063,2)=0,"EVEN","ODD")</f>
        <v>EVEN</v>
      </c>
      <c r="F8063" t="str">
        <f>IF(D8063&lt;=18,"LOW (1-18)","HIGH (19-36)")</f>
        <v>HIGH (19-36)</v>
      </c>
      <c r="G8063">
        <f>INT((D8063-1)/6)+1</f>
        <v>5</v>
      </c>
      <c r="H8063">
        <f>MOD(D8063-1,6)+1</f>
        <v>2</v>
      </c>
      <c r="I8063">
        <f>37-D8063</f>
        <v>11</v>
      </c>
      <c r="J8063">
        <f>ABS(D8063-D8064)</f>
        <v>7</v>
      </c>
      <c r="K8063">
        <f>AVERAGE(D8063:D8067)</f>
        <v>26</v>
      </c>
      <c r="L8063">
        <f>AVERAGE(D8063:D8082)</f>
        <v>26</v>
      </c>
      <c r="M8063">
        <f>K8063-L8063</f>
        <v>0</v>
      </c>
      <c r="N8063" t="str">
        <f>IF(K8063&gt;L8063,"HIGH ZONE BIAS",IF(K8063&lt;L8063,"LOW ZONE BIAS","EQUILIBRIUM"))</f>
        <v>EQUILIBRIUM</v>
      </c>
    </row>
    <row r="8064">
      <c r="A8064">
        <v>19507</v>
      </c>
      <c r="B8064" t="str">
        <v>2019-12-17</v>
      </c>
      <c r="C8064" t="str">
        <v>Midday</v>
      </c>
      <c r="D8064">
        <v>19</v>
      </c>
      <c r="E8064" t="str">
        <f>IF(MOD(D8064,2)=0,"EVEN","ODD")</f>
        <v>ODD</v>
      </c>
      <c r="F8064" t="str">
        <f>IF(D8064&lt;=18,"LOW (1-18)","HIGH (19-36)")</f>
        <v>HIGH (19-36)</v>
      </c>
      <c r="G8064">
        <f>INT((D8064-1)/6)+1</f>
        <v>4</v>
      </c>
      <c r="H8064">
        <f>MOD(D8064-1,6)+1</f>
        <v>1</v>
      </c>
      <c r="I8064">
        <f>37-D8064</f>
        <v>18</v>
      </c>
      <c r="J8064">
        <f>ABS(D8064-D8065)</f>
        <v>7</v>
      </c>
      <c r="K8064">
        <f>AVERAGE(D8064:D8068)</f>
        <v>19</v>
      </c>
      <c r="L8064">
        <f>AVERAGE(D8064:D8083)</f>
        <v>19</v>
      </c>
      <c r="M8064">
        <f>K8064-L8064</f>
        <v>0</v>
      </c>
      <c r="N8064" t="str">
        <f>IF(K8064&gt;L8064,"HIGH ZONE BIAS",IF(K8064&lt;L8064,"LOW ZONE BIAS","EQUILIBRIUM"))</f>
        <v>EQUILIBRIUM</v>
      </c>
    </row>
    <row r="8065">
      <c r="A8065">
        <v>19506</v>
      </c>
      <c r="B8065" t="str">
        <v>2019-12-17</v>
      </c>
      <c r="C8065" t="str">
        <v>Morning</v>
      </c>
      <c r="D8065">
        <v>12</v>
      </c>
      <c r="E8065" t="str">
        <f>IF(MOD(D8065,2)=0,"EVEN","ODD")</f>
        <v>EVEN</v>
      </c>
      <c r="F8065" t="str">
        <f>IF(D8065&lt;=18,"LOW (1-18)","HIGH (19-36)")</f>
        <v>LOW (1-18)</v>
      </c>
      <c r="G8065">
        <f>INT((D8065-1)/6)+1</f>
        <v>2</v>
      </c>
      <c r="H8065">
        <f>MOD(D8065-1,6)+1</f>
        <v>6</v>
      </c>
      <c r="I8065">
        <f>37-D8065</f>
        <v>25</v>
      </c>
      <c r="J8065">
        <f>ABS(D8065-D8066)</f>
        <v>3</v>
      </c>
      <c r="K8065">
        <f>AVERAGE(D8065:D8069)</f>
        <v>12</v>
      </c>
      <c r="L8065">
        <f>AVERAGE(D8065:D8084)</f>
        <v>12</v>
      </c>
      <c r="M8065">
        <f>K8065-L8065</f>
        <v>0</v>
      </c>
      <c r="N8065" t="str">
        <f>IF(K8065&gt;L8065,"HIGH ZONE BIAS",IF(K8065&lt;L8065,"LOW ZONE BIAS","EQUILIBRIUM"))</f>
        <v>EQUILIBRIUM</v>
      </c>
    </row>
    <row r="8066">
      <c r="A8066">
        <v>19505</v>
      </c>
      <c r="B8066" t="str">
        <v>2019-12-16</v>
      </c>
      <c r="C8066" t="str">
        <v>Evening</v>
      </c>
      <c r="D8066">
        <v>15</v>
      </c>
      <c r="E8066" t="str">
        <f>IF(MOD(D8066,2)=0,"EVEN","ODD")</f>
        <v>ODD</v>
      </c>
      <c r="F8066" t="str">
        <f>IF(D8066&lt;=18,"LOW (1-18)","HIGH (19-36)")</f>
        <v>LOW (1-18)</v>
      </c>
      <c r="G8066">
        <f>INT((D8066-1)/6)+1</f>
        <v>3</v>
      </c>
      <c r="H8066">
        <f>MOD(D8066-1,6)+1</f>
        <v>3</v>
      </c>
      <c r="I8066">
        <f>37-D8066</f>
        <v>22</v>
      </c>
      <c r="J8066">
        <f>ABS(D8066-D8067)</f>
        <v>8</v>
      </c>
      <c r="K8066">
        <f>AVERAGE(D8066:D8070)</f>
        <v>15</v>
      </c>
      <c r="L8066">
        <f>AVERAGE(D8066:D8085)</f>
        <v>15</v>
      </c>
      <c r="M8066">
        <f>K8066-L8066</f>
        <v>0</v>
      </c>
      <c r="N8066" t="str">
        <f>IF(K8066&gt;L8066,"HIGH ZONE BIAS",IF(K8066&lt;L8066,"LOW ZONE BIAS","EQUILIBRIUM"))</f>
        <v>EQUILIBRIUM</v>
      </c>
    </row>
    <row r="8067">
      <c r="A8067">
        <v>19504</v>
      </c>
      <c r="B8067" t="str">
        <v>2019-12-16</v>
      </c>
      <c r="C8067" t="str">
        <v>Afternoon</v>
      </c>
      <c r="D8067">
        <v>23</v>
      </c>
      <c r="E8067" t="str">
        <f>IF(MOD(D8067,2)=0,"EVEN","ODD")</f>
        <v>ODD</v>
      </c>
      <c r="F8067" t="str">
        <f>IF(D8067&lt;=18,"LOW (1-18)","HIGH (19-36)")</f>
        <v>HIGH (19-36)</v>
      </c>
      <c r="G8067">
        <f>INT((D8067-1)/6)+1</f>
        <v>4</v>
      </c>
      <c r="H8067">
        <f>MOD(D8067-1,6)+1</f>
        <v>5</v>
      </c>
      <c r="I8067">
        <f>37-D8067</f>
        <v>14</v>
      </c>
      <c r="J8067">
        <f>ABS(D8067-D8068)</f>
        <v>2</v>
      </c>
      <c r="K8067">
        <f>AVERAGE(D8067:D8071)</f>
        <v>23</v>
      </c>
      <c r="L8067">
        <f>AVERAGE(D8067:D8086)</f>
        <v>23</v>
      </c>
      <c r="M8067">
        <f>K8067-L8067</f>
        <v>0</v>
      </c>
      <c r="N8067" t="str">
        <f>IF(K8067&gt;L8067,"HIGH ZONE BIAS",IF(K8067&lt;L8067,"LOW ZONE BIAS","EQUILIBRIUM"))</f>
        <v>EQUILIBRIUM</v>
      </c>
    </row>
    <row r="8068">
      <c r="A8068">
        <v>19503</v>
      </c>
      <c r="B8068" t="str">
        <v>2019-12-16</v>
      </c>
      <c r="C8068" t="str">
        <v>Midday</v>
      </c>
      <c r="D8068">
        <v>21</v>
      </c>
      <c r="E8068" t="str">
        <f>IF(MOD(D8068,2)=0,"EVEN","ODD")</f>
        <v>ODD</v>
      </c>
      <c r="F8068" t="str">
        <f>IF(D8068&lt;=18,"LOW (1-18)","HIGH (19-36)")</f>
        <v>HIGH (19-36)</v>
      </c>
      <c r="G8068">
        <f>INT((D8068-1)/6)+1</f>
        <v>4</v>
      </c>
      <c r="H8068">
        <f>MOD(D8068-1,6)+1</f>
        <v>3</v>
      </c>
      <c r="I8068">
        <f>37-D8068</f>
        <v>16</v>
      </c>
      <c r="J8068">
        <f>ABS(D8068-D8069)</f>
        <v>14</v>
      </c>
      <c r="K8068">
        <f>AVERAGE(D8068:D8072)</f>
        <v>21</v>
      </c>
      <c r="L8068">
        <f>AVERAGE(D8068:D8087)</f>
        <v>21</v>
      </c>
      <c r="M8068">
        <f>K8068-L8068</f>
        <v>0</v>
      </c>
      <c r="N8068" t="str">
        <f>IF(K8068&gt;L8068,"HIGH ZONE BIAS",IF(K8068&lt;L8068,"LOW ZONE BIAS","EQUILIBRIUM"))</f>
        <v>EQUILIBRIUM</v>
      </c>
    </row>
    <row r="8069">
      <c r="A8069">
        <v>19502</v>
      </c>
      <c r="B8069" t="str">
        <v>2019-12-16</v>
      </c>
      <c r="C8069" t="str">
        <v>Morning</v>
      </c>
      <c r="D8069">
        <v>7</v>
      </c>
      <c r="E8069" t="str">
        <f>IF(MOD(D8069,2)=0,"EVEN","ODD")</f>
        <v>ODD</v>
      </c>
      <c r="F8069" t="str">
        <f>IF(D8069&lt;=18,"LOW (1-18)","HIGH (19-36)")</f>
        <v>LOW (1-18)</v>
      </c>
      <c r="G8069">
        <f>INT((D8069-1)/6)+1</f>
        <v>2</v>
      </c>
      <c r="H8069">
        <f>MOD(D8069-1,6)+1</f>
        <v>1</v>
      </c>
      <c r="I8069">
        <f>37-D8069</f>
        <v>30</v>
      </c>
      <c r="J8069">
        <f>ABS(D8069-D8070)</f>
        <v>23</v>
      </c>
      <c r="K8069">
        <f>AVERAGE(D8069:D8073)</f>
        <v>7</v>
      </c>
      <c r="L8069">
        <f>AVERAGE(D8069:D8088)</f>
        <v>7</v>
      </c>
      <c r="M8069">
        <f>K8069-L8069</f>
        <v>0</v>
      </c>
      <c r="N8069" t="str">
        <f>IF(K8069&gt;L8069,"HIGH ZONE BIAS",IF(K8069&lt;L8069,"LOW ZONE BIAS","EQUILIBRIUM"))</f>
        <v>EQUILIBRIUM</v>
      </c>
    </row>
    <row r="8070">
      <c r="A8070">
        <v>19501</v>
      </c>
      <c r="B8070" t="str">
        <v>2019-12-14</v>
      </c>
      <c r="C8070" t="str">
        <v>Evening</v>
      </c>
      <c r="D8070">
        <v>30</v>
      </c>
      <c r="E8070" t="str">
        <f>IF(MOD(D8070,2)=0,"EVEN","ODD")</f>
        <v>EVEN</v>
      </c>
      <c r="F8070" t="str">
        <f>IF(D8070&lt;=18,"LOW (1-18)","HIGH (19-36)")</f>
        <v>HIGH (19-36)</v>
      </c>
      <c r="G8070">
        <f>INT((D8070-1)/6)+1</f>
        <v>5</v>
      </c>
      <c r="H8070">
        <f>MOD(D8070-1,6)+1</f>
        <v>6</v>
      </c>
      <c r="I8070">
        <f>37-D8070</f>
        <v>7</v>
      </c>
      <c r="J8070">
        <f>ABS(D8070-D8071)</f>
        <v>10</v>
      </c>
      <c r="K8070">
        <f>AVERAGE(D8070:D8074)</f>
        <v>30</v>
      </c>
      <c r="L8070">
        <f>AVERAGE(D8070:D8089)</f>
        <v>30</v>
      </c>
      <c r="M8070">
        <f>K8070-L8070</f>
        <v>0</v>
      </c>
      <c r="N8070" t="str">
        <f>IF(K8070&gt;L8070,"HIGH ZONE BIAS",IF(K8070&lt;L8070,"LOW ZONE BIAS","EQUILIBRIUM"))</f>
        <v>EQUILIBRIUM</v>
      </c>
    </row>
    <row r="8071">
      <c r="A8071">
        <v>19500</v>
      </c>
      <c r="B8071" t="str">
        <v>2019-12-14</v>
      </c>
      <c r="C8071" t="str">
        <v>Afternoon</v>
      </c>
      <c r="D8071">
        <v>20</v>
      </c>
      <c r="E8071" t="str">
        <f>IF(MOD(D8071,2)=0,"EVEN","ODD")</f>
        <v>EVEN</v>
      </c>
      <c r="F8071" t="str">
        <f>IF(D8071&lt;=18,"LOW (1-18)","HIGH (19-36)")</f>
        <v>HIGH (19-36)</v>
      </c>
      <c r="G8071">
        <f>INT((D8071-1)/6)+1</f>
        <v>4</v>
      </c>
      <c r="H8071">
        <f>MOD(D8071-1,6)+1</f>
        <v>2</v>
      </c>
      <c r="I8071">
        <f>37-D8071</f>
        <v>17</v>
      </c>
      <c r="J8071">
        <f>ABS(D8071-D8072)</f>
        <v>2</v>
      </c>
      <c r="K8071">
        <f>AVERAGE(D8071:D8075)</f>
        <v>20</v>
      </c>
      <c r="L8071">
        <f>AVERAGE(D8071:D8090)</f>
        <v>20</v>
      </c>
      <c r="M8071">
        <f>K8071-L8071</f>
        <v>0</v>
      </c>
      <c r="N8071" t="str">
        <f>IF(K8071&gt;L8071,"HIGH ZONE BIAS",IF(K8071&lt;L8071,"LOW ZONE BIAS","EQUILIBRIUM"))</f>
        <v>EQUILIBRIUM</v>
      </c>
    </row>
    <row r="8072">
      <c r="A8072">
        <v>19499</v>
      </c>
      <c r="B8072" t="str">
        <v>2019-12-14</v>
      </c>
      <c r="C8072" t="str">
        <v>Midday</v>
      </c>
      <c r="D8072">
        <v>18</v>
      </c>
      <c r="E8072" t="str">
        <f>IF(MOD(D8072,2)=0,"EVEN","ODD")</f>
        <v>EVEN</v>
      </c>
      <c r="F8072" t="str">
        <f>IF(D8072&lt;=18,"LOW (1-18)","HIGH (19-36)")</f>
        <v>LOW (1-18)</v>
      </c>
      <c r="G8072">
        <f>INT((D8072-1)/6)+1</f>
        <v>3</v>
      </c>
      <c r="H8072">
        <f>MOD(D8072-1,6)+1</f>
        <v>6</v>
      </c>
      <c r="I8072">
        <f>37-D8072</f>
        <v>19</v>
      </c>
      <c r="J8072">
        <f>ABS(D8072-D8073)</f>
        <v>3</v>
      </c>
      <c r="K8072">
        <f>AVERAGE(D8072:D8076)</f>
        <v>18</v>
      </c>
      <c r="L8072">
        <f>AVERAGE(D8072:D8091)</f>
        <v>18</v>
      </c>
      <c r="M8072">
        <f>K8072-L8072</f>
        <v>0</v>
      </c>
      <c r="N8072" t="str">
        <f>IF(K8072&gt;L8072,"HIGH ZONE BIAS",IF(K8072&lt;L8072,"LOW ZONE BIAS","EQUILIBRIUM"))</f>
        <v>EQUILIBRIUM</v>
      </c>
    </row>
    <row r="8073">
      <c r="A8073">
        <v>19498</v>
      </c>
      <c r="B8073" t="str">
        <v>2019-12-14</v>
      </c>
      <c r="C8073" t="str">
        <v>Morning</v>
      </c>
      <c r="D8073">
        <v>21</v>
      </c>
      <c r="E8073" t="str">
        <f>IF(MOD(D8073,2)=0,"EVEN","ODD")</f>
        <v>ODD</v>
      </c>
      <c r="F8073" t="str">
        <f>IF(D8073&lt;=18,"LOW (1-18)","HIGH (19-36)")</f>
        <v>HIGH (19-36)</v>
      </c>
      <c r="G8073">
        <f>INT((D8073-1)/6)+1</f>
        <v>4</v>
      </c>
      <c r="H8073">
        <f>MOD(D8073-1,6)+1</f>
        <v>3</v>
      </c>
      <c r="I8073">
        <f>37-D8073</f>
        <v>16</v>
      </c>
      <c r="J8073">
        <f>ABS(D8073-D8074)</f>
        <v>4</v>
      </c>
      <c r="K8073">
        <f>AVERAGE(D8073:D8077)</f>
        <v>21</v>
      </c>
      <c r="L8073">
        <f>AVERAGE(D8073:D8092)</f>
        <v>21</v>
      </c>
      <c r="M8073">
        <f>K8073-L8073</f>
        <v>0</v>
      </c>
      <c r="N8073" t="str">
        <f>IF(K8073&gt;L8073,"HIGH ZONE BIAS",IF(K8073&lt;L8073,"LOW ZONE BIAS","EQUILIBRIUM"))</f>
        <v>EQUILIBRIUM</v>
      </c>
    </row>
    <row r="8074">
      <c r="A8074">
        <v>19497</v>
      </c>
      <c r="B8074" t="str">
        <v>2019-12-13</v>
      </c>
      <c r="C8074" t="str">
        <v>Evening</v>
      </c>
      <c r="D8074">
        <v>17</v>
      </c>
      <c r="E8074" t="str">
        <f>IF(MOD(D8074,2)=0,"EVEN","ODD")</f>
        <v>ODD</v>
      </c>
      <c r="F8074" t="str">
        <f>IF(D8074&lt;=18,"LOW (1-18)","HIGH (19-36)")</f>
        <v>LOW (1-18)</v>
      </c>
      <c r="G8074">
        <f>INT((D8074-1)/6)+1</f>
        <v>3</v>
      </c>
      <c r="H8074">
        <f>MOD(D8074-1,6)+1</f>
        <v>5</v>
      </c>
      <c r="I8074">
        <f>37-D8074</f>
        <v>20</v>
      </c>
      <c r="J8074">
        <f>ABS(D8074-D8075)</f>
        <v>17</v>
      </c>
      <c r="K8074">
        <f>AVERAGE(D8074:D8078)</f>
        <v>17</v>
      </c>
      <c r="L8074">
        <f>AVERAGE(D8074:D8093)</f>
        <v>17</v>
      </c>
      <c r="M8074">
        <f>K8074-L8074</f>
        <v>0</v>
      </c>
      <c r="N8074" t="str">
        <f>IF(K8074&gt;L8074,"HIGH ZONE BIAS",IF(K8074&lt;L8074,"LOW ZONE BIAS","EQUILIBRIUM"))</f>
        <v>EQUILIBRIUM</v>
      </c>
    </row>
    <row r="8075">
      <c r="A8075">
        <v>19496</v>
      </c>
      <c r="B8075" t="str">
        <v>2019-12-13</v>
      </c>
      <c r="C8075" t="str">
        <v>Afternoon</v>
      </c>
      <c r="D8075">
        <v>34</v>
      </c>
      <c r="E8075" t="str">
        <f>IF(MOD(D8075,2)=0,"EVEN","ODD")</f>
        <v>EVEN</v>
      </c>
      <c r="F8075" t="str">
        <f>IF(D8075&lt;=18,"LOW (1-18)","HIGH (19-36)")</f>
        <v>HIGH (19-36)</v>
      </c>
      <c r="G8075">
        <f>INT((D8075-1)/6)+1</f>
        <v>6</v>
      </c>
      <c r="H8075">
        <f>MOD(D8075-1,6)+1</f>
        <v>4</v>
      </c>
      <c r="I8075">
        <f>37-D8075</f>
        <v>3</v>
      </c>
      <c r="J8075">
        <f>ABS(D8075-D8076)</f>
        <v>14</v>
      </c>
      <c r="K8075">
        <f>AVERAGE(D8075:D8079)</f>
        <v>34</v>
      </c>
      <c r="L8075">
        <f>AVERAGE(D8075:D8094)</f>
        <v>34</v>
      </c>
      <c r="M8075">
        <f>K8075-L8075</f>
        <v>0</v>
      </c>
      <c r="N8075" t="str">
        <f>IF(K8075&gt;L8075,"HIGH ZONE BIAS",IF(K8075&lt;L8075,"LOW ZONE BIAS","EQUILIBRIUM"))</f>
        <v>EQUILIBRIUM</v>
      </c>
    </row>
    <row r="8076">
      <c r="A8076">
        <v>19495</v>
      </c>
      <c r="B8076" t="str">
        <v>2019-12-13</v>
      </c>
      <c r="C8076" t="str">
        <v>Midday</v>
      </c>
      <c r="D8076">
        <v>20</v>
      </c>
      <c r="E8076" t="str">
        <f>IF(MOD(D8076,2)=0,"EVEN","ODD")</f>
        <v>EVEN</v>
      </c>
      <c r="F8076" t="str">
        <f>IF(D8076&lt;=18,"LOW (1-18)","HIGH (19-36)")</f>
        <v>HIGH (19-36)</v>
      </c>
      <c r="G8076">
        <f>INT((D8076-1)/6)+1</f>
        <v>4</v>
      </c>
      <c r="H8076">
        <f>MOD(D8076-1,6)+1</f>
        <v>2</v>
      </c>
      <c r="I8076">
        <f>37-D8076</f>
        <v>17</v>
      </c>
      <c r="J8076">
        <f>ABS(D8076-D8077)</f>
        <v>15</v>
      </c>
      <c r="K8076">
        <f>AVERAGE(D8076:D8080)</f>
        <v>20</v>
      </c>
      <c r="L8076">
        <f>AVERAGE(D8076:D8095)</f>
        <v>20</v>
      </c>
      <c r="M8076">
        <f>K8076-L8076</f>
        <v>0</v>
      </c>
      <c r="N8076" t="str">
        <f>IF(K8076&gt;L8076,"HIGH ZONE BIAS",IF(K8076&lt;L8076,"LOW ZONE BIAS","EQUILIBRIUM"))</f>
        <v>EQUILIBRIUM</v>
      </c>
    </row>
    <row r="8077">
      <c r="A8077">
        <v>19494</v>
      </c>
      <c r="B8077" t="str">
        <v>2019-12-13</v>
      </c>
      <c r="C8077" t="str">
        <v>Morning</v>
      </c>
      <c r="D8077">
        <v>5</v>
      </c>
      <c r="E8077" t="str">
        <f>IF(MOD(D8077,2)=0,"EVEN","ODD")</f>
        <v>ODD</v>
      </c>
      <c r="F8077" t="str">
        <f>IF(D8077&lt;=18,"LOW (1-18)","HIGH (19-36)")</f>
        <v>LOW (1-18)</v>
      </c>
      <c r="G8077">
        <f>INT((D8077-1)/6)+1</f>
        <v>1</v>
      </c>
      <c r="H8077">
        <f>MOD(D8077-1,6)+1</f>
        <v>5</v>
      </c>
      <c r="I8077">
        <f>37-D8077</f>
        <v>32</v>
      </c>
      <c r="J8077">
        <f>ABS(D8077-D8078)</f>
        <v>3</v>
      </c>
      <c r="K8077">
        <f>AVERAGE(D8077:D8081)</f>
        <v>5</v>
      </c>
      <c r="L8077">
        <f>AVERAGE(D8077:D8096)</f>
        <v>5</v>
      </c>
      <c r="M8077">
        <f>K8077-L8077</f>
        <v>0</v>
      </c>
      <c r="N8077" t="str">
        <f>IF(K8077&gt;L8077,"HIGH ZONE BIAS",IF(K8077&lt;L8077,"LOW ZONE BIAS","EQUILIBRIUM"))</f>
        <v>EQUILIBRIUM</v>
      </c>
    </row>
    <row r="8078">
      <c r="A8078">
        <v>19493</v>
      </c>
      <c r="B8078" t="str">
        <v>2019-12-12</v>
      </c>
      <c r="C8078" t="str">
        <v>Evening</v>
      </c>
      <c r="D8078">
        <v>8</v>
      </c>
      <c r="E8078" t="str">
        <f>IF(MOD(D8078,2)=0,"EVEN","ODD")</f>
        <v>EVEN</v>
      </c>
      <c r="F8078" t="str">
        <f>IF(D8078&lt;=18,"LOW (1-18)","HIGH (19-36)")</f>
        <v>LOW (1-18)</v>
      </c>
      <c r="G8078">
        <f>INT((D8078-1)/6)+1</f>
        <v>2</v>
      </c>
      <c r="H8078">
        <f>MOD(D8078-1,6)+1</f>
        <v>2</v>
      </c>
      <c r="I8078">
        <f>37-D8078</f>
        <v>29</v>
      </c>
      <c r="J8078">
        <f>ABS(D8078-D8079)</f>
        <v>7</v>
      </c>
      <c r="K8078">
        <f>AVERAGE(D8078:D8082)</f>
        <v>8</v>
      </c>
      <c r="L8078">
        <f>AVERAGE(D8078:D8097)</f>
        <v>8</v>
      </c>
      <c r="M8078">
        <f>K8078-L8078</f>
        <v>0</v>
      </c>
      <c r="N8078" t="str">
        <f>IF(K8078&gt;L8078,"HIGH ZONE BIAS",IF(K8078&lt;L8078,"LOW ZONE BIAS","EQUILIBRIUM"))</f>
        <v>EQUILIBRIUM</v>
      </c>
    </row>
    <row r="8079">
      <c r="A8079">
        <v>19492</v>
      </c>
      <c r="B8079" t="str">
        <v>2019-12-12</v>
      </c>
      <c r="C8079" t="str">
        <v>Afternoon</v>
      </c>
      <c r="D8079">
        <v>1</v>
      </c>
      <c r="E8079" t="str">
        <f>IF(MOD(D8079,2)=0,"EVEN","ODD")</f>
        <v>ODD</v>
      </c>
      <c r="F8079" t="str">
        <f>IF(D8079&lt;=18,"LOW (1-18)","HIGH (19-36)")</f>
        <v>LOW (1-18)</v>
      </c>
      <c r="G8079">
        <f>INT((D8079-1)/6)+1</f>
        <v>1</v>
      </c>
      <c r="H8079">
        <f>MOD(D8079-1,6)+1</f>
        <v>1</v>
      </c>
      <c r="I8079">
        <f>37-D8079</f>
        <v>36</v>
      </c>
      <c r="J8079">
        <f>ABS(D8079-D8080)</f>
        <v>4</v>
      </c>
      <c r="K8079">
        <f>AVERAGE(D8079:D8083)</f>
        <v>1</v>
      </c>
      <c r="L8079">
        <f>AVERAGE(D8079:D8098)</f>
        <v>1</v>
      </c>
      <c r="M8079">
        <f>K8079-L8079</f>
        <v>0</v>
      </c>
      <c r="N8079" t="str">
        <f>IF(K8079&gt;L8079,"HIGH ZONE BIAS",IF(K8079&lt;L8079,"LOW ZONE BIAS","EQUILIBRIUM"))</f>
        <v>EQUILIBRIUM</v>
      </c>
    </row>
    <row r="8080">
      <c r="A8080">
        <v>19491</v>
      </c>
      <c r="B8080" t="str">
        <v>2019-12-12</v>
      </c>
      <c r="C8080" t="str">
        <v>Midday</v>
      </c>
      <c r="D8080">
        <v>5</v>
      </c>
      <c r="E8080" t="str">
        <f>IF(MOD(D8080,2)=0,"EVEN","ODD")</f>
        <v>ODD</v>
      </c>
      <c r="F8080" t="str">
        <f>IF(D8080&lt;=18,"LOW (1-18)","HIGH (19-36)")</f>
        <v>LOW (1-18)</v>
      </c>
      <c r="G8080">
        <f>INT((D8080-1)/6)+1</f>
        <v>1</v>
      </c>
      <c r="H8080">
        <f>MOD(D8080-1,6)+1</f>
        <v>5</v>
      </c>
      <c r="I8080">
        <f>37-D8080</f>
        <v>32</v>
      </c>
      <c r="J8080">
        <f>ABS(D8080-D8081)</f>
        <v>25</v>
      </c>
      <c r="K8080">
        <f>AVERAGE(D8080:D8084)</f>
        <v>5</v>
      </c>
      <c r="L8080">
        <f>AVERAGE(D8080:D8099)</f>
        <v>5</v>
      </c>
      <c r="M8080">
        <f>K8080-L8080</f>
        <v>0</v>
      </c>
      <c r="N8080" t="str">
        <f>IF(K8080&gt;L8080,"HIGH ZONE BIAS",IF(K8080&lt;L8080,"LOW ZONE BIAS","EQUILIBRIUM"))</f>
        <v>EQUILIBRIUM</v>
      </c>
    </row>
    <row r="8081">
      <c r="A8081">
        <v>19490</v>
      </c>
      <c r="B8081" t="str">
        <v>2019-12-12</v>
      </c>
      <c r="C8081" t="str">
        <v>Morning</v>
      </c>
      <c r="D8081">
        <v>30</v>
      </c>
      <c r="E8081" t="str">
        <f>IF(MOD(D8081,2)=0,"EVEN","ODD")</f>
        <v>EVEN</v>
      </c>
      <c r="F8081" t="str">
        <f>IF(D8081&lt;=18,"LOW (1-18)","HIGH (19-36)")</f>
        <v>HIGH (19-36)</v>
      </c>
      <c r="G8081">
        <f>INT((D8081-1)/6)+1</f>
        <v>5</v>
      </c>
      <c r="H8081">
        <f>MOD(D8081-1,6)+1</f>
        <v>6</v>
      </c>
      <c r="I8081">
        <f>37-D8081</f>
        <v>7</v>
      </c>
      <c r="J8081">
        <f>ABS(D8081-D8082)</f>
        <v>4</v>
      </c>
      <c r="K8081">
        <f>AVERAGE(D8081:D8085)</f>
        <v>30</v>
      </c>
      <c r="L8081">
        <f>AVERAGE(D8081:D8100)</f>
        <v>30</v>
      </c>
      <c r="M8081">
        <f>K8081-L8081</f>
        <v>0</v>
      </c>
      <c r="N8081" t="str">
        <f>IF(K8081&gt;L8081,"HIGH ZONE BIAS",IF(K8081&lt;L8081,"LOW ZONE BIAS","EQUILIBRIUM"))</f>
        <v>EQUILIBRIUM</v>
      </c>
    </row>
    <row r="8082">
      <c r="A8082">
        <v>19489</v>
      </c>
      <c r="B8082" t="str">
        <v>2019-12-11</v>
      </c>
      <c r="C8082" t="str">
        <v>Evening</v>
      </c>
      <c r="D8082">
        <v>34</v>
      </c>
      <c r="E8082" t="str">
        <f>IF(MOD(D8082,2)=0,"EVEN","ODD")</f>
        <v>EVEN</v>
      </c>
      <c r="F8082" t="str">
        <f>IF(D8082&lt;=18,"LOW (1-18)","HIGH (19-36)")</f>
        <v>HIGH (19-36)</v>
      </c>
      <c r="G8082">
        <f>INT((D8082-1)/6)+1</f>
        <v>6</v>
      </c>
      <c r="H8082">
        <f>MOD(D8082-1,6)+1</f>
        <v>4</v>
      </c>
      <c r="I8082">
        <f>37-D8082</f>
        <v>3</v>
      </c>
      <c r="J8082">
        <f>ABS(D8082-D8083)</f>
        <v>18</v>
      </c>
      <c r="K8082">
        <f>AVERAGE(D8082:D8086)</f>
        <v>34</v>
      </c>
      <c r="L8082">
        <f>AVERAGE(D8082:D8101)</f>
        <v>34</v>
      </c>
      <c r="M8082">
        <f>K8082-L8082</f>
        <v>0</v>
      </c>
      <c r="N8082" t="str">
        <f>IF(K8082&gt;L8082,"HIGH ZONE BIAS",IF(K8082&lt;L8082,"LOW ZONE BIAS","EQUILIBRIUM"))</f>
        <v>EQUILIBRIUM</v>
      </c>
    </row>
    <row r="8083">
      <c r="A8083">
        <v>19488</v>
      </c>
      <c r="B8083" t="str">
        <v>2019-12-11</v>
      </c>
      <c r="C8083" t="str">
        <v>Afternoon</v>
      </c>
      <c r="D8083">
        <v>16</v>
      </c>
      <c r="E8083" t="str">
        <f>IF(MOD(D8083,2)=0,"EVEN","ODD")</f>
        <v>EVEN</v>
      </c>
      <c r="F8083" t="str">
        <f>IF(D8083&lt;=18,"LOW (1-18)","HIGH (19-36)")</f>
        <v>LOW (1-18)</v>
      </c>
      <c r="G8083">
        <f>INT((D8083-1)/6)+1</f>
        <v>3</v>
      </c>
      <c r="H8083">
        <f>MOD(D8083-1,6)+1</f>
        <v>4</v>
      </c>
      <c r="I8083">
        <f>37-D8083</f>
        <v>21</v>
      </c>
      <c r="J8083">
        <f>ABS(D8083-D8084)</f>
        <v>15</v>
      </c>
      <c r="K8083">
        <f>AVERAGE(D8083:D8087)</f>
        <v>16</v>
      </c>
      <c r="L8083">
        <f>AVERAGE(D8083:D8102)</f>
        <v>16</v>
      </c>
      <c r="M8083">
        <f>K8083-L8083</f>
        <v>0</v>
      </c>
      <c r="N8083" t="str">
        <f>IF(K8083&gt;L8083,"HIGH ZONE BIAS",IF(K8083&lt;L8083,"LOW ZONE BIAS","EQUILIBRIUM"))</f>
        <v>EQUILIBRIUM</v>
      </c>
    </row>
    <row r="8084">
      <c r="A8084">
        <v>19487</v>
      </c>
      <c r="B8084" t="str">
        <v>2019-12-11</v>
      </c>
      <c r="C8084" t="str">
        <v>Midday</v>
      </c>
      <c r="D8084">
        <v>1</v>
      </c>
      <c r="E8084" t="str">
        <f>IF(MOD(D8084,2)=0,"EVEN","ODD")</f>
        <v>ODD</v>
      </c>
      <c r="F8084" t="str">
        <f>IF(D8084&lt;=18,"LOW (1-18)","HIGH (19-36)")</f>
        <v>LOW (1-18)</v>
      </c>
      <c r="G8084">
        <f>INT((D8084-1)/6)+1</f>
        <v>1</v>
      </c>
      <c r="H8084">
        <f>MOD(D8084-1,6)+1</f>
        <v>1</v>
      </c>
      <c r="I8084">
        <f>37-D8084</f>
        <v>36</v>
      </c>
      <c r="J8084">
        <f>ABS(D8084-D8085)</f>
        <v>27</v>
      </c>
      <c r="K8084">
        <f>AVERAGE(D8084:D8088)</f>
        <v>1</v>
      </c>
      <c r="L8084">
        <f>AVERAGE(D8084:D8103)</f>
        <v>1</v>
      </c>
      <c r="M8084">
        <f>K8084-L8084</f>
        <v>0</v>
      </c>
      <c r="N8084" t="str">
        <f>IF(K8084&gt;L8084,"HIGH ZONE BIAS",IF(K8084&lt;L8084,"LOW ZONE BIAS","EQUILIBRIUM"))</f>
        <v>EQUILIBRIUM</v>
      </c>
    </row>
    <row r="8085">
      <c r="A8085">
        <v>19486</v>
      </c>
      <c r="B8085" t="str">
        <v>2019-12-11</v>
      </c>
      <c r="C8085" t="str">
        <v>Morning</v>
      </c>
      <c r="D8085">
        <v>28</v>
      </c>
      <c r="E8085" t="str">
        <f>IF(MOD(D8085,2)=0,"EVEN","ODD")</f>
        <v>EVEN</v>
      </c>
      <c r="F8085" t="str">
        <f>IF(D8085&lt;=18,"LOW (1-18)","HIGH (19-36)")</f>
        <v>HIGH (19-36)</v>
      </c>
      <c r="G8085">
        <f>INT((D8085-1)/6)+1</f>
        <v>5</v>
      </c>
      <c r="H8085">
        <f>MOD(D8085-1,6)+1</f>
        <v>4</v>
      </c>
      <c r="I8085">
        <f>37-D8085</f>
        <v>9</v>
      </c>
      <c r="J8085">
        <f>ABS(D8085-D8086)</f>
        <v>1</v>
      </c>
      <c r="K8085">
        <f>AVERAGE(D8085:D8089)</f>
        <v>28</v>
      </c>
      <c r="L8085">
        <f>AVERAGE(D8085:D8104)</f>
        <v>28</v>
      </c>
      <c r="M8085">
        <f>K8085-L8085</f>
        <v>0</v>
      </c>
      <c r="N8085" t="str">
        <f>IF(K8085&gt;L8085,"HIGH ZONE BIAS",IF(K8085&lt;L8085,"LOW ZONE BIAS","EQUILIBRIUM"))</f>
        <v>EQUILIBRIUM</v>
      </c>
    </row>
    <row r="8086">
      <c r="A8086">
        <v>19485</v>
      </c>
      <c r="B8086" t="str">
        <v>2019-12-10</v>
      </c>
      <c r="C8086" t="str">
        <v>Evening</v>
      </c>
      <c r="D8086">
        <v>27</v>
      </c>
      <c r="E8086" t="str">
        <f>IF(MOD(D8086,2)=0,"EVEN","ODD")</f>
        <v>ODD</v>
      </c>
      <c r="F8086" t="str">
        <f>IF(D8086&lt;=18,"LOW (1-18)","HIGH (19-36)")</f>
        <v>HIGH (19-36)</v>
      </c>
      <c r="G8086">
        <f>INT((D8086-1)/6)+1</f>
        <v>5</v>
      </c>
      <c r="H8086">
        <f>MOD(D8086-1,6)+1</f>
        <v>3</v>
      </c>
      <c r="I8086">
        <f>37-D8086</f>
        <v>10</v>
      </c>
      <c r="J8086">
        <f>ABS(D8086-D8087)</f>
        <v>19</v>
      </c>
      <c r="K8086">
        <f>AVERAGE(D8086:D8090)</f>
        <v>27</v>
      </c>
      <c r="L8086">
        <f>AVERAGE(D8086:D8105)</f>
        <v>27</v>
      </c>
      <c r="M8086">
        <f>K8086-L8086</f>
        <v>0</v>
      </c>
      <c r="N8086" t="str">
        <f>IF(K8086&gt;L8086,"HIGH ZONE BIAS",IF(K8086&lt;L8086,"LOW ZONE BIAS","EQUILIBRIUM"))</f>
        <v>EQUILIBRIUM</v>
      </c>
    </row>
    <row r="8087">
      <c r="A8087">
        <v>19484</v>
      </c>
      <c r="B8087" t="str">
        <v>2019-12-10</v>
      </c>
      <c r="C8087" t="str">
        <v>Afternoon</v>
      </c>
      <c r="D8087">
        <v>8</v>
      </c>
      <c r="E8087" t="str">
        <f>IF(MOD(D8087,2)=0,"EVEN","ODD")</f>
        <v>EVEN</v>
      </c>
      <c r="F8087" t="str">
        <f>IF(D8087&lt;=18,"LOW (1-18)","HIGH (19-36)")</f>
        <v>LOW (1-18)</v>
      </c>
      <c r="G8087">
        <f>INT((D8087-1)/6)+1</f>
        <v>2</v>
      </c>
      <c r="H8087">
        <f>MOD(D8087-1,6)+1</f>
        <v>2</v>
      </c>
      <c r="I8087">
        <f>37-D8087</f>
        <v>29</v>
      </c>
      <c r="J8087">
        <f>ABS(D8087-D8088)</f>
        <v>6</v>
      </c>
      <c r="K8087">
        <f>AVERAGE(D8087:D8091)</f>
        <v>8</v>
      </c>
      <c r="L8087">
        <f>AVERAGE(D8087:D8106)</f>
        <v>8</v>
      </c>
      <c r="M8087">
        <f>K8087-L8087</f>
        <v>0</v>
      </c>
      <c r="N8087" t="str">
        <f>IF(K8087&gt;L8087,"HIGH ZONE BIAS",IF(K8087&lt;L8087,"LOW ZONE BIAS","EQUILIBRIUM"))</f>
        <v>EQUILIBRIUM</v>
      </c>
    </row>
    <row r="8088">
      <c r="A8088">
        <v>19483</v>
      </c>
      <c r="B8088" t="str">
        <v>2019-12-10</v>
      </c>
      <c r="C8088" t="str">
        <v>Midday</v>
      </c>
      <c r="D8088">
        <v>2</v>
      </c>
      <c r="E8088" t="str">
        <f>IF(MOD(D8088,2)=0,"EVEN","ODD")</f>
        <v>EVEN</v>
      </c>
      <c r="F8088" t="str">
        <f>IF(D8088&lt;=18,"LOW (1-18)","HIGH (19-36)")</f>
        <v>LOW (1-18)</v>
      </c>
      <c r="G8088">
        <f>INT((D8088-1)/6)+1</f>
        <v>1</v>
      </c>
      <c r="H8088">
        <f>MOD(D8088-1,6)+1</f>
        <v>2</v>
      </c>
      <c r="I8088">
        <f>37-D8088</f>
        <v>35</v>
      </c>
      <c r="J8088">
        <f>ABS(D8088-D8089)</f>
        <v>12</v>
      </c>
      <c r="K8088">
        <f>AVERAGE(D8088:D8092)</f>
        <v>2</v>
      </c>
      <c r="L8088">
        <f>AVERAGE(D8088:D8107)</f>
        <v>2</v>
      </c>
      <c r="M8088">
        <f>K8088-L8088</f>
        <v>0</v>
      </c>
      <c r="N8088" t="str">
        <f>IF(K8088&gt;L8088,"HIGH ZONE BIAS",IF(K8088&lt;L8088,"LOW ZONE BIAS","EQUILIBRIUM"))</f>
        <v>EQUILIBRIUM</v>
      </c>
    </row>
    <row r="8089">
      <c r="A8089">
        <v>19482</v>
      </c>
      <c r="B8089" t="str">
        <v>2019-12-10</v>
      </c>
      <c r="C8089" t="str">
        <v>Morning</v>
      </c>
      <c r="D8089">
        <v>14</v>
      </c>
      <c r="E8089" t="str">
        <f>IF(MOD(D8089,2)=0,"EVEN","ODD")</f>
        <v>EVEN</v>
      </c>
      <c r="F8089" t="str">
        <f>IF(D8089&lt;=18,"LOW (1-18)","HIGH (19-36)")</f>
        <v>LOW (1-18)</v>
      </c>
      <c r="G8089">
        <f>INT((D8089-1)/6)+1</f>
        <v>3</v>
      </c>
      <c r="H8089">
        <f>MOD(D8089-1,6)+1</f>
        <v>2</v>
      </c>
      <c r="I8089">
        <f>37-D8089</f>
        <v>23</v>
      </c>
      <c r="J8089">
        <f>ABS(D8089-D8090)</f>
        <v>22</v>
      </c>
      <c r="K8089">
        <f>AVERAGE(D8089:D8093)</f>
        <v>14</v>
      </c>
      <c r="L8089">
        <f>AVERAGE(D8089:D8108)</f>
        <v>14</v>
      </c>
      <c r="M8089">
        <f>K8089-L8089</f>
        <v>0</v>
      </c>
      <c r="N8089" t="str">
        <f>IF(K8089&gt;L8089,"HIGH ZONE BIAS",IF(K8089&lt;L8089,"LOW ZONE BIAS","EQUILIBRIUM"))</f>
        <v>EQUILIBRIUM</v>
      </c>
    </row>
    <row r="8090">
      <c r="A8090">
        <v>19481</v>
      </c>
      <c r="B8090" t="str">
        <v>2019-12-09</v>
      </c>
      <c r="C8090" t="str">
        <v>Evening</v>
      </c>
      <c r="D8090">
        <v>36</v>
      </c>
      <c r="E8090" t="str">
        <f>IF(MOD(D8090,2)=0,"EVEN","ODD")</f>
        <v>EVEN</v>
      </c>
      <c r="F8090" t="str">
        <f>IF(D8090&lt;=18,"LOW (1-18)","HIGH (19-36)")</f>
        <v>HIGH (19-36)</v>
      </c>
      <c r="G8090">
        <f>INT((D8090-1)/6)+1</f>
        <v>6</v>
      </c>
      <c r="H8090">
        <f>MOD(D8090-1,6)+1</f>
        <v>6</v>
      </c>
      <c r="I8090">
        <f>37-D8090</f>
        <v>1</v>
      </c>
      <c r="J8090">
        <f>ABS(D8090-D8091)</f>
        <v>5</v>
      </c>
      <c r="K8090">
        <f>AVERAGE(D8090:D8094)</f>
        <v>36</v>
      </c>
      <c r="L8090">
        <f>AVERAGE(D8090:D8109)</f>
        <v>36</v>
      </c>
      <c r="M8090">
        <f>K8090-L8090</f>
        <v>0</v>
      </c>
      <c r="N8090" t="str">
        <f>IF(K8090&gt;L8090,"HIGH ZONE BIAS",IF(K8090&lt;L8090,"LOW ZONE BIAS","EQUILIBRIUM"))</f>
        <v>EQUILIBRIUM</v>
      </c>
    </row>
    <row r="8091">
      <c r="A8091">
        <v>19480</v>
      </c>
      <c r="B8091" t="str">
        <v>2019-12-09</v>
      </c>
      <c r="C8091" t="str">
        <v>Afternoon</v>
      </c>
      <c r="D8091">
        <v>31</v>
      </c>
      <c r="E8091" t="str">
        <f>IF(MOD(D8091,2)=0,"EVEN","ODD")</f>
        <v>ODD</v>
      </c>
      <c r="F8091" t="str">
        <f>IF(D8091&lt;=18,"LOW (1-18)","HIGH (19-36)")</f>
        <v>HIGH (19-36)</v>
      </c>
      <c r="G8091">
        <f>INT((D8091-1)/6)+1</f>
        <v>6</v>
      </c>
      <c r="H8091">
        <f>MOD(D8091-1,6)+1</f>
        <v>1</v>
      </c>
      <c r="I8091">
        <f>37-D8091</f>
        <v>6</v>
      </c>
      <c r="J8091">
        <f>ABS(D8091-D8092)</f>
        <v>18</v>
      </c>
      <c r="K8091">
        <f>AVERAGE(D8091:D8095)</f>
        <v>31</v>
      </c>
      <c r="L8091">
        <f>AVERAGE(D8091:D8110)</f>
        <v>31</v>
      </c>
      <c r="M8091">
        <f>K8091-L8091</f>
        <v>0</v>
      </c>
      <c r="N8091" t="str">
        <f>IF(K8091&gt;L8091,"HIGH ZONE BIAS",IF(K8091&lt;L8091,"LOW ZONE BIAS","EQUILIBRIUM"))</f>
        <v>EQUILIBRIUM</v>
      </c>
    </row>
    <row r="8092">
      <c r="A8092">
        <v>19479</v>
      </c>
      <c r="B8092" t="str">
        <v>2019-12-09</v>
      </c>
      <c r="C8092" t="str">
        <v>Midday</v>
      </c>
      <c r="D8092">
        <v>13</v>
      </c>
      <c r="E8092" t="str">
        <f>IF(MOD(D8092,2)=0,"EVEN","ODD")</f>
        <v>ODD</v>
      </c>
      <c r="F8092" t="str">
        <f>IF(D8092&lt;=18,"LOW (1-18)","HIGH (19-36)")</f>
        <v>LOW (1-18)</v>
      </c>
      <c r="G8092">
        <f>INT((D8092-1)/6)+1</f>
        <v>3</v>
      </c>
      <c r="H8092">
        <f>MOD(D8092-1,6)+1</f>
        <v>1</v>
      </c>
      <c r="I8092">
        <f>37-D8092</f>
        <v>24</v>
      </c>
      <c r="J8092">
        <f>ABS(D8092-D8093)</f>
        <v>14</v>
      </c>
      <c r="K8092">
        <f>AVERAGE(D8092:D8096)</f>
        <v>13</v>
      </c>
      <c r="L8092">
        <f>AVERAGE(D8092:D8111)</f>
        <v>13</v>
      </c>
      <c r="M8092">
        <f>K8092-L8092</f>
        <v>0</v>
      </c>
      <c r="N8092" t="str">
        <f>IF(K8092&gt;L8092,"HIGH ZONE BIAS",IF(K8092&lt;L8092,"LOW ZONE BIAS","EQUILIBRIUM"))</f>
        <v>EQUILIBRIUM</v>
      </c>
    </row>
    <row r="8093">
      <c r="A8093">
        <v>19478</v>
      </c>
      <c r="B8093" t="str">
        <v>2019-12-09</v>
      </c>
      <c r="C8093" t="str">
        <v>Morning</v>
      </c>
      <c r="D8093">
        <v>27</v>
      </c>
      <c r="E8093" t="str">
        <f>IF(MOD(D8093,2)=0,"EVEN","ODD")</f>
        <v>ODD</v>
      </c>
      <c r="F8093" t="str">
        <f>IF(D8093&lt;=18,"LOW (1-18)","HIGH (19-36)")</f>
        <v>HIGH (19-36)</v>
      </c>
      <c r="G8093">
        <f>INT((D8093-1)/6)+1</f>
        <v>5</v>
      </c>
      <c r="H8093">
        <f>MOD(D8093-1,6)+1</f>
        <v>3</v>
      </c>
      <c r="I8093">
        <f>37-D8093</f>
        <v>10</v>
      </c>
      <c r="J8093">
        <f>ABS(D8093-D8094)</f>
        <v>11</v>
      </c>
      <c r="K8093">
        <f>AVERAGE(D8093:D8097)</f>
        <v>27</v>
      </c>
      <c r="L8093">
        <f>AVERAGE(D8093:D8112)</f>
        <v>27</v>
      </c>
      <c r="M8093">
        <f>K8093-L8093</f>
        <v>0</v>
      </c>
      <c r="N8093" t="str">
        <f>IF(K8093&gt;L8093,"HIGH ZONE BIAS",IF(K8093&lt;L8093,"LOW ZONE BIAS","EQUILIBRIUM"))</f>
        <v>EQUILIBRIUM</v>
      </c>
    </row>
    <row r="8094">
      <c r="A8094">
        <v>19477</v>
      </c>
      <c r="B8094" t="str">
        <v>2019-12-07</v>
      </c>
      <c r="C8094" t="str">
        <v>Evening</v>
      </c>
      <c r="D8094">
        <v>16</v>
      </c>
      <c r="E8094" t="str">
        <f>IF(MOD(D8094,2)=0,"EVEN","ODD")</f>
        <v>EVEN</v>
      </c>
      <c r="F8094" t="str">
        <f>IF(D8094&lt;=18,"LOW (1-18)","HIGH (19-36)")</f>
        <v>LOW (1-18)</v>
      </c>
      <c r="G8094">
        <f>INT((D8094-1)/6)+1</f>
        <v>3</v>
      </c>
      <c r="H8094">
        <f>MOD(D8094-1,6)+1</f>
        <v>4</v>
      </c>
      <c r="I8094">
        <f>37-D8094</f>
        <v>21</v>
      </c>
      <c r="J8094">
        <f>ABS(D8094-D8095)</f>
        <v>5</v>
      </c>
      <c r="K8094">
        <f>AVERAGE(D8094:D8098)</f>
        <v>16</v>
      </c>
      <c r="L8094">
        <f>AVERAGE(D8094:D8113)</f>
        <v>16</v>
      </c>
      <c r="M8094">
        <f>K8094-L8094</f>
        <v>0</v>
      </c>
      <c r="N8094" t="str">
        <f>IF(K8094&gt;L8094,"HIGH ZONE BIAS",IF(K8094&lt;L8094,"LOW ZONE BIAS","EQUILIBRIUM"))</f>
        <v>EQUILIBRIUM</v>
      </c>
    </row>
    <row r="8095">
      <c r="A8095">
        <v>19476</v>
      </c>
      <c r="B8095" t="str">
        <v>2019-12-07</v>
      </c>
      <c r="C8095" t="str">
        <v>Afternoon</v>
      </c>
      <c r="D8095">
        <v>11</v>
      </c>
      <c r="E8095" t="str">
        <f>IF(MOD(D8095,2)=0,"EVEN","ODD")</f>
        <v>ODD</v>
      </c>
      <c r="F8095" t="str">
        <f>IF(D8095&lt;=18,"LOW (1-18)","HIGH (19-36)")</f>
        <v>LOW (1-18)</v>
      </c>
      <c r="G8095">
        <f>INT((D8095-1)/6)+1</f>
        <v>2</v>
      </c>
      <c r="H8095">
        <f>MOD(D8095-1,6)+1</f>
        <v>5</v>
      </c>
      <c r="I8095">
        <f>37-D8095</f>
        <v>26</v>
      </c>
      <c r="J8095">
        <f>ABS(D8095-D8096)</f>
        <v>8</v>
      </c>
      <c r="K8095">
        <f>AVERAGE(D8095:D8099)</f>
        <v>11</v>
      </c>
      <c r="L8095">
        <f>AVERAGE(D8095:D8114)</f>
        <v>11</v>
      </c>
      <c r="M8095">
        <f>K8095-L8095</f>
        <v>0</v>
      </c>
      <c r="N8095" t="str">
        <f>IF(K8095&gt;L8095,"HIGH ZONE BIAS",IF(K8095&lt;L8095,"LOW ZONE BIAS","EQUILIBRIUM"))</f>
        <v>EQUILIBRIUM</v>
      </c>
    </row>
    <row r="8096">
      <c r="A8096">
        <v>19475</v>
      </c>
      <c r="B8096" t="str">
        <v>2019-12-07</v>
      </c>
      <c r="C8096" t="str">
        <v>Midday</v>
      </c>
      <c r="D8096">
        <v>19</v>
      </c>
      <c r="E8096" t="str">
        <f>IF(MOD(D8096,2)=0,"EVEN","ODD")</f>
        <v>ODD</v>
      </c>
      <c r="F8096" t="str">
        <f>IF(D8096&lt;=18,"LOW (1-18)","HIGH (19-36)")</f>
        <v>HIGH (19-36)</v>
      </c>
      <c r="G8096">
        <f>INT((D8096-1)/6)+1</f>
        <v>4</v>
      </c>
      <c r="H8096">
        <f>MOD(D8096-1,6)+1</f>
        <v>1</v>
      </c>
      <c r="I8096">
        <f>37-D8096</f>
        <v>18</v>
      </c>
      <c r="J8096">
        <f>ABS(D8096-D8097)</f>
        <v>4</v>
      </c>
      <c r="K8096">
        <f>AVERAGE(D8096:D8100)</f>
        <v>19</v>
      </c>
      <c r="L8096">
        <f>AVERAGE(D8096:D8115)</f>
        <v>19</v>
      </c>
      <c r="M8096">
        <f>K8096-L8096</f>
        <v>0</v>
      </c>
      <c r="N8096" t="str">
        <f>IF(K8096&gt;L8096,"HIGH ZONE BIAS",IF(K8096&lt;L8096,"LOW ZONE BIAS","EQUILIBRIUM"))</f>
        <v>EQUILIBRIUM</v>
      </c>
    </row>
    <row r="8097">
      <c r="A8097">
        <v>19474</v>
      </c>
      <c r="B8097" t="str">
        <v>2019-12-07</v>
      </c>
      <c r="C8097" t="str">
        <v>Morning</v>
      </c>
      <c r="D8097">
        <v>23</v>
      </c>
      <c r="E8097" t="str">
        <f>IF(MOD(D8097,2)=0,"EVEN","ODD")</f>
        <v>ODD</v>
      </c>
      <c r="F8097" t="str">
        <f>IF(D8097&lt;=18,"LOW (1-18)","HIGH (19-36)")</f>
        <v>HIGH (19-36)</v>
      </c>
      <c r="G8097">
        <f>INT((D8097-1)/6)+1</f>
        <v>4</v>
      </c>
      <c r="H8097">
        <f>MOD(D8097-1,6)+1</f>
        <v>5</v>
      </c>
      <c r="I8097">
        <f>37-D8097</f>
        <v>14</v>
      </c>
      <c r="J8097">
        <f>ABS(D8097-D8098)</f>
        <v>1</v>
      </c>
      <c r="K8097">
        <f>AVERAGE(D8097:D8101)</f>
        <v>23</v>
      </c>
      <c r="L8097">
        <f>AVERAGE(D8097:D8116)</f>
        <v>23</v>
      </c>
      <c r="M8097">
        <f>K8097-L8097</f>
        <v>0</v>
      </c>
      <c r="N8097" t="str">
        <f>IF(K8097&gt;L8097,"HIGH ZONE BIAS",IF(K8097&lt;L8097,"LOW ZONE BIAS","EQUILIBRIUM"))</f>
        <v>EQUILIBRIUM</v>
      </c>
    </row>
    <row r="8098">
      <c r="A8098">
        <v>19473</v>
      </c>
      <c r="B8098" t="str">
        <v>2019-12-06</v>
      </c>
      <c r="C8098" t="str">
        <v>Evening</v>
      </c>
      <c r="D8098">
        <v>24</v>
      </c>
      <c r="E8098" t="str">
        <f>IF(MOD(D8098,2)=0,"EVEN","ODD")</f>
        <v>EVEN</v>
      </c>
      <c r="F8098" t="str">
        <f>IF(D8098&lt;=18,"LOW (1-18)","HIGH (19-36)")</f>
        <v>HIGH (19-36)</v>
      </c>
      <c r="G8098">
        <f>INT((D8098-1)/6)+1</f>
        <v>4</v>
      </c>
      <c r="H8098">
        <f>MOD(D8098-1,6)+1</f>
        <v>6</v>
      </c>
      <c r="I8098">
        <f>37-D8098</f>
        <v>13</v>
      </c>
      <c r="J8098">
        <f>ABS(D8098-D8099)</f>
        <v>10</v>
      </c>
      <c r="K8098">
        <f>AVERAGE(D8098:D8102)</f>
        <v>24</v>
      </c>
      <c r="L8098">
        <f>AVERAGE(D8098:D8117)</f>
        <v>24</v>
      </c>
      <c r="M8098">
        <f>K8098-L8098</f>
        <v>0</v>
      </c>
      <c r="N8098" t="str">
        <f>IF(K8098&gt;L8098,"HIGH ZONE BIAS",IF(K8098&lt;L8098,"LOW ZONE BIAS","EQUILIBRIUM"))</f>
        <v>EQUILIBRIUM</v>
      </c>
    </row>
    <row r="8099">
      <c r="A8099">
        <v>19472</v>
      </c>
      <c r="B8099" t="str">
        <v>2019-12-06</v>
      </c>
      <c r="C8099" t="str">
        <v>Afternoon</v>
      </c>
      <c r="D8099">
        <v>14</v>
      </c>
      <c r="E8099" t="str">
        <f>IF(MOD(D8099,2)=0,"EVEN","ODD")</f>
        <v>EVEN</v>
      </c>
      <c r="F8099" t="str">
        <f>IF(D8099&lt;=18,"LOW (1-18)","HIGH (19-36)")</f>
        <v>LOW (1-18)</v>
      </c>
      <c r="G8099">
        <f>INT((D8099-1)/6)+1</f>
        <v>3</v>
      </c>
      <c r="H8099">
        <f>MOD(D8099-1,6)+1</f>
        <v>2</v>
      </c>
      <c r="I8099">
        <f>37-D8099</f>
        <v>23</v>
      </c>
      <c r="J8099">
        <f>ABS(D8099-D8100)</f>
        <v>10</v>
      </c>
      <c r="K8099">
        <f>AVERAGE(D8099:D8103)</f>
        <v>14</v>
      </c>
      <c r="L8099">
        <f>AVERAGE(D8099:D8118)</f>
        <v>14</v>
      </c>
      <c r="M8099">
        <f>K8099-L8099</f>
        <v>0</v>
      </c>
      <c r="N8099" t="str">
        <f>IF(K8099&gt;L8099,"HIGH ZONE BIAS",IF(K8099&lt;L8099,"LOW ZONE BIAS","EQUILIBRIUM"))</f>
        <v>EQUILIBRIUM</v>
      </c>
    </row>
    <row r="8100">
      <c r="A8100">
        <v>19471</v>
      </c>
      <c r="B8100" t="str">
        <v>2019-12-06</v>
      </c>
      <c r="C8100" t="str">
        <v>Midday</v>
      </c>
      <c r="D8100">
        <v>24</v>
      </c>
      <c r="E8100" t="str">
        <f>IF(MOD(D8100,2)=0,"EVEN","ODD")</f>
        <v>EVEN</v>
      </c>
      <c r="F8100" t="str">
        <f>IF(D8100&lt;=18,"LOW (1-18)","HIGH (19-36)")</f>
        <v>HIGH (19-36)</v>
      </c>
      <c r="G8100">
        <f>INT((D8100-1)/6)+1</f>
        <v>4</v>
      </c>
      <c r="H8100">
        <f>MOD(D8100-1,6)+1</f>
        <v>6</v>
      </c>
      <c r="I8100">
        <f>37-D8100</f>
        <v>13</v>
      </c>
      <c r="J8100">
        <f>ABS(D8100-D8101)</f>
        <v>6</v>
      </c>
      <c r="K8100">
        <f>AVERAGE(D8100:D8104)</f>
        <v>24</v>
      </c>
      <c r="L8100">
        <f>AVERAGE(D8100:D8119)</f>
        <v>24</v>
      </c>
      <c r="M8100">
        <f>K8100-L8100</f>
        <v>0</v>
      </c>
      <c r="N8100" t="str">
        <f>IF(K8100&gt;L8100,"HIGH ZONE BIAS",IF(K8100&lt;L8100,"LOW ZONE BIAS","EQUILIBRIUM"))</f>
        <v>EQUILIBRIUM</v>
      </c>
    </row>
    <row r="8101">
      <c r="A8101">
        <v>19470</v>
      </c>
      <c r="B8101" t="str">
        <v>2019-12-06</v>
      </c>
      <c r="C8101" t="str">
        <v>Morning</v>
      </c>
      <c r="D8101">
        <v>30</v>
      </c>
      <c r="E8101" t="str">
        <f>IF(MOD(D8101,2)=0,"EVEN","ODD")</f>
        <v>EVEN</v>
      </c>
      <c r="F8101" t="str">
        <f>IF(D8101&lt;=18,"LOW (1-18)","HIGH (19-36)")</f>
        <v>HIGH (19-36)</v>
      </c>
      <c r="G8101">
        <f>INT((D8101-1)/6)+1</f>
        <v>5</v>
      </c>
      <c r="H8101">
        <f>MOD(D8101-1,6)+1</f>
        <v>6</v>
      </c>
      <c r="I8101">
        <f>37-D8101</f>
        <v>7</v>
      </c>
      <c r="J8101">
        <f>ABS(D8101-D8102)</f>
        <v>19</v>
      </c>
      <c r="K8101">
        <f>AVERAGE(D8101:D8105)</f>
        <v>30</v>
      </c>
      <c r="L8101">
        <f>AVERAGE(D8101:D8120)</f>
        <v>30</v>
      </c>
      <c r="M8101">
        <f>K8101-L8101</f>
        <v>0</v>
      </c>
      <c r="N8101" t="str">
        <f>IF(K8101&gt;L8101,"HIGH ZONE BIAS",IF(K8101&lt;L8101,"LOW ZONE BIAS","EQUILIBRIUM"))</f>
        <v>EQUILIBRIUM</v>
      </c>
    </row>
    <row r="8102">
      <c r="A8102">
        <v>19469</v>
      </c>
      <c r="B8102" t="str">
        <v>2019-12-05</v>
      </c>
      <c r="C8102" t="str">
        <v>Evening</v>
      </c>
      <c r="D8102">
        <v>11</v>
      </c>
      <c r="E8102" t="str">
        <f>IF(MOD(D8102,2)=0,"EVEN","ODD")</f>
        <v>ODD</v>
      </c>
      <c r="F8102" t="str">
        <f>IF(D8102&lt;=18,"LOW (1-18)","HIGH (19-36)")</f>
        <v>LOW (1-18)</v>
      </c>
      <c r="G8102">
        <f>INT((D8102-1)/6)+1</f>
        <v>2</v>
      </c>
      <c r="H8102">
        <f>MOD(D8102-1,6)+1</f>
        <v>5</v>
      </c>
      <c r="I8102">
        <f>37-D8102</f>
        <v>26</v>
      </c>
      <c r="J8102">
        <f>ABS(D8102-D8103)</f>
        <v>11</v>
      </c>
      <c r="K8102">
        <f>AVERAGE(D8102:D8106)</f>
        <v>11</v>
      </c>
      <c r="L8102">
        <f>AVERAGE(D8102:D8121)</f>
        <v>11</v>
      </c>
      <c r="M8102">
        <f>K8102-L8102</f>
        <v>0</v>
      </c>
      <c r="N8102" t="str">
        <f>IF(K8102&gt;L8102,"HIGH ZONE BIAS",IF(K8102&lt;L8102,"LOW ZONE BIAS","EQUILIBRIUM"))</f>
        <v>EQUILIBRIUM</v>
      </c>
    </row>
    <row r="8103">
      <c r="A8103">
        <v>19468</v>
      </c>
      <c r="B8103" t="str">
        <v>2019-12-05</v>
      </c>
      <c r="C8103" t="str">
        <v>Afternoon</v>
      </c>
      <c r="D8103">
        <v>22</v>
      </c>
      <c r="E8103" t="str">
        <f>IF(MOD(D8103,2)=0,"EVEN","ODD")</f>
        <v>EVEN</v>
      </c>
      <c r="F8103" t="str">
        <f>IF(D8103&lt;=18,"LOW (1-18)","HIGH (19-36)")</f>
        <v>HIGH (19-36)</v>
      </c>
      <c r="G8103">
        <f>INT((D8103-1)/6)+1</f>
        <v>4</v>
      </c>
      <c r="H8103">
        <f>MOD(D8103-1,6)+1</f>
        <v>4</v>
      </c>
      <c r="I8103">
        <f>37-D8103</f>
        <v>15</v>
      </c>
      <c r="J8103">
        <f>ABS(D8103-D8104)</f>
        <v>4</v>
      </c>
      <c r="K8103">
        <f>AVERAGE(D8103:D8107)</f>
        <v>22</v>
      </c>
      <c r="L8103">
        <f>AVERAGE(D8103:D8122)</f>
        <v>22</v>
      </c>
      <c r="M8103">
        <f>K8103-L8103</f>
        <v>0</v>
      </c>
      <c r="N8103" t="str">
        <f>IF(K8103&gt;L8103,"HIGH ZONE BIAS",IF(K8103&lt;L8103,"LOW ZONE BIAS","EQUILIBRIUM"))</f>
        <v>EQUILIBRIUM</v>
      </c>
    </row>
    <row r="8104">
      <c r="A8104">
        <v>19467</v>
      </c>
      <c r="B8104" t="str">
        <v>2019-12-05</v>
      </c>
      <c r="C8104" t="str">
        <v>Midday</v>
      </c>
      <c r="D8104">
        <v>26</v>
      </c>
      <c r="E8104" t="str">
        <f>IF(MOD(D8104,2)=0,"EVEN","ODD")</f>
        <v>EVEN</v>
      </c>
      <c r="F8104" t="str">
        <f>IF(D8104&lt;=18,"LOW (1-18)","HIGH (19-36)")</f>
        <v>HIGH (19-36)</v>
      </c>
      <c r="G8104">
        <f>INT((D8104-1)/6)+1</f>
        <v>5</v>
      </c>
      <c r="H8104">
        <f>MOD(D8104-1,6)+1</f>
        <v>2</v>
      </c>
      <c r="I8104">
        <f>37-D8104</f>
        <v>11</v>
      </c>
      <c r="J8104">
        <f>ABS(D8104-D8105)</f>
        <v>12</v>
      </c>
      <c r="K8104">
        <f>AVERAGE(D8104:D8108)</f>
        <v>26</v>
      </c>
      <c r="L8104">
        <f>AVERAGE(D8104:D8123)</f>
        <v>26</v>
      </c>
      <c r="M8104">
        <f>K8104-L8104</f>
        <v>0</v>
      </c>
      <c r="N8104" t="str">
        <f>IF(K8104&gt;L8104,"HIGH ZONE BIAS",IF(K8104&lt;L8104,"LOW ZONE BIAS","EQUILIBRIUM"))</f>
        <v>EQUILIBRIUM</v>
      </c>
    </row>
    <row r="8105">
      <c r="A8105">
        <v>19466</v>
      </c>
      <c r="B8105" t="str">
        <v>2019-12-05</v>
      </c>
      <c r="C8105" t="str">
        <v>Morning</v>
      </c>
      <c r="D8105">
        <v>14</v>
      </c>
      <c r="E8105" t="str">
        <f>IF(MOD(D8105,2)=0,"EVEN","ODD")</f>
        <v>EVEN</v>
      </c>
      <c r="F8105" t="str">
        <f>IF(D8105&lt;=18,"LOW (1-18)","HIGH (19-36)")</f>
        <v>LOW (1-18)</v>
      </c>
      <c r="G8105">
        <f>INT((D8105-1)/6)+1</f>
        <v>3</v>
      </c>
      <c r="H8105">
        <f>MOD(D8105-1,6)+1</f>
        <v>2</v>
      </c>
      <c r="I8105">
        <f>37-D8105</f>
        <v>23</v>
      </c>
      <c r="J8105">
        <f>ABS(D8105-D8106)</f>
        <v>10</v>
      </c>
      <c r="K8105">
        <f>AVERAGE(D8105:D8109)</f>
        <v>14</v>
      </c>
      <c r="L8105">
        <f>AVERAGE(D8105:D8124)</f>
        <v>14</v>
      </c>
      <c r="M8105">
        <f>K8105-L8105</f>
        <v>0</v>
      </c>
      <c r="N8105" t="str">
        <f>IF(K8105&gt;L8105,"HIGH ZONE BIAS",IF(K8105&lt;L8105,"LOW ZONE BIAS","EQUILIBRIUM"))</f>
        <v>EQUILIBRIUM</v>
      </c>
    </row>
    <row r="8106">
      <c r="A8106">
        <v>19465</v>
      </c>
      <c r="B8106" t="str">
        <v>2019-12-04</v>
      </c>
      <c r="C8106" t="str">
        <v>Evening</v>
      </c>
      <c r="D8106">
        <v>4</v>
      </c>
      <c r="E8106" t="str">
        <f>IF(MOD(D8106,2)=0,"EVEN","ODD")</f>
        <v>EVEN</v>
      </c>
      <c r="F8106" t="str">
        <f>IF(D8106&lt;=18,"LOW (1-18)","HIGH (19-36)")</f>
        <v>LOW (1-18)</v>
      </c>
      <c r="G8106">
        <f>INT((D8106-1)/6)+1</f>
        <v>1</v>
      </c>
      <c r="H8106">
        <f>MOD(D8106-1,6)+1</f>
        <v>4</v>
      </c>
      <c r="I8106">
        <f>37-D8106</f>
        <v>33</v>
      </c>
      <c r="J8106">
        <f>ABS(D8106-D8107)</f>
        <v>0</v>
      </c>
      <c r="K8106">
        <f>AVERAGE(D8106:D8110)</f>
        <v>4</v>
      </c>
      <c r="L8106">
        <f>AVERAGE(D8106:D8125)</f>
        <v>4</v>
      </c>
      <c r="M8106">
        <f>K8106-L8106</f>
        <v>0</v>
      </c>
      <c r="N8106" t="str">
        <f>IF(K8106&gt;L8106,"HIGH ZONE BIAS",IF(K8106&lt;L8106,"LOW ZONE BIAS","EQUILIBRIUM"))</f>
        <v>EQUILIBRIUM</v>
      </c>
    </row>
    <row r="8107">
      <c r="A8107">
        <v>19464</v>
      </c>
      <c r="B8107" t="str">
        <v>2019-12-04</v>
      </c>
      <c r="C8107" t="str">
        <v>Afternoon</v>
      </c>
      <c r="D8107">
        <v>4</v>
      </c>
      <c r="E8107" t="str">
        <f>IF(MOD(D8107,2)=0,"EVEN","ODD")</f>
        <v>EVEN</v>
      </c>
      <c r="F8107" t="str">
        <f>IF(D8107&lt;=18,"LOW (1-18)","HIGH (19-36)")</f>
        <v>LOW (1-18)</v>
      </c>
      <c r="G8107">
        <f>INT((D8107-1)/6)+1</f>
        <v>1</v>
      </c>
      <c r="H8107">
        <f>MOD(D8107-1,6)+1</f>
        <v>4</v>
      </c>
      <c r="I8107">
        <f>37-D8107</f>
        <v>33</v>
      </c>
      <c r="J8107">
        <f>ABS(D8107-D8108)</f>
        <v>3</v>
      </c>
      <c r="K8107">
        <f>AVERAGE(D8107:D8111)</f>
        <v>4</v>
      </c>
      <c r="L8107">
        <f>AVERAGE(D8107:D8126)</f>
        <v>4</v>
      </c>
      <c r="M8107">
        <f>K8107-L8107</f>
        <v>0</v>
      </c>
      <c r="N8107" t="str">
        <f>IF(K8107&gt;L8107,"HIGH ZONE BIAS",IF(K8107&lt;L8107,"LOW ZONE BIAS","EQUILIBRIUM"))</f>
        <v>EQUILIBRIUM</v>
      </c>
    </row>
    <row r="8108">
      <c r="A8108">
        <v>19463</v>
      </c>
      <c r="B8108" t="str">
        <v>2019-12-04</v>
      </c>
      <c r="C8108" t="str">
        <v>Midday</v>
      </c>
      <c r="D8108">
        <v>1</v>
      </c>
      <c r="E8108" t="str">
        <f>IF(MOD(D8108,2)=0,"EVEN","ODD")</f>
        <v>ODD</v>
      </c>
      <c r="F8108" t="str">
        <f>IF(D8108&lt;=18,"LOW (1-18)","HIGH (19-36)")</f>
        <v>LOW (1-18)</v>
      </c>
      <c r="G8108">
        <f>INT((D8108-1)/6)+1</f>
        <v>1</v>
      </c>
      <c r="H8108">
        <f>MOD(D8108-1,6)+1</f>
        <v>1</v>
      </c>
      <c r="I8108">
        <f>37-D8108</f>
        <v>36</v>
      </c>
      <c r="J8108">
        <f>ABS(D8108-D8109)</f>
        <v>10</v>
      </c>
      <c r="K8108">
        <f>AVERAGE(D8108:D8112)</f>
        <v>1</v>
      </c>
      <c r="L8108">
        <f>AVERAGE(D8108:D8127)</f>
        <v>1</v>
      </c>
      <c r="M8108">
        <f>K8108-L8108</f>
        <v>0</v>
      </c>
      <c r="N8108" t="str">
        <f>IF(K8108&gt;L8108,"HIGH ZONE BIAS",IF(K8108&lt;L8108,"LOW ZONE BIAS","EQUILIBRIUM"))</f>
        <v>EQUILIBRIUM</v>
      </c>
    </row>
    <row r="8109">
      <c r="A8109">
        <v>19462</v>
      </c>
      <c r="B8109" t="str">
        <v>2019-12-04</v>
      </c>
      <c r="C8109" t="str">
        <v>Morning</v>
      </c>
      <c r="D8109">
        <v>11</v>
      </c>
      <c r="E8109" t="str">
        <f>IF(MOD(D8109,2)=0,"EVEN","ODD")</f>
        <v>ODD</v>
      </c>
      <c r="F8109" t="str">
        <f>IF(D8109&lt;=18,"LOW (1-18)","HIGH (19-36)")</f>
        <v>LOW (1-18)</v>
      </c>
      <c r="G8109">
        <f>INT((D8109-1)/6)+1</f>
        <v>2</v>
      </c>
      <c r="H8109">
        <f>MOD(D8109-1,6)+1</f>
        <v>5</v>
      </c>
      <c r="I8109">
        <f>37-D8109</f>
        <v>26</v>
      </c>
      <c r="J8109">
        <f>ABS(D8109-D8110)</f>
        <v>18</v>
      </c>
      <c r="K8109">
        <f>AVERAGE(D8109:D8113)</f>
        <v>11</v>
      </c>
      <c r="L8109">
        <f>AVERAGE(D8109:D8128)</f>
        <v>11</v>
      </c>
      <c r="M8109">
        <f>K8109-L8109</f>
        <v>0</v>
      </c>
      <c r="N8109" t="str">
        <f>IF(K8109&gt;L8109,"HIGH ZONE BIAS",IF(K8109&lt;L8109,"LOW ZONE BIAS","EQUILIBRIUM"))</f>
        <v>EQUILIBRIUM</v>
      </c>
    </row>
    <row r="8110">
      <c r="A8110">
        <v>19461</v>
      </c>
      <c r="B8110" t="str">
        <v>2019-12-03</v>
      </c>
      <c r="C8110" t="str">
        <v>Evening</v>
      </c>
      <c r="D8110">
        <v>29</v>
      </c>
      <c r="E8110" t="str">
        <f>IF(MOD(D8110,2)=0,"EVEN","ODD")</f>
        <v>ODD</v>
      </c>
      <c r="F8110" t="str">
        <f>IF(D8110&lt;=18,"LOW (1-18)","HIGH (19-36)")</f>
        <v>HIGH (19-36)</v>
      </c>
      <c r="G8110">
        <f>INT((D8110-1)/6)+1</f>
        <v>5</v>
      </c>
      <c r="H8110">
        <f>MOD(D8110-1,6)+1</f>
        <v>5</v>
      </c>
      <c r="I8110">
        <f>37-D8110</f>
        <v>8</v>
      </c>
      <c r="J8110">
        <f>ABS(D8110-D8111)</f>
        <v>9</v>
      </c>
      <c r="K8110">
        <f>AVERAGE(D8110:D8114)</f>
        <v>29</v>
      </c>
      <c r="L8110">
        <f>AVERAGE(D8110:D8129)</f>
        <v>29</v>
      </c>
      <c r="M8110">
        <f>K8110-L8110</f>
        <v>0</v>
      </c>
      <c r="N8110" t="str">
        <f>IF(K8110&gt;L8110,"HIGH ZONE BIAS",IF(K8110&lt;L8110,"LOW ZONE BIAS","EQUILIBRIUM"))</f>
        <v>EQUILIBRIUM</v>
      </c>
    </row>
    <row r="8111">
      <c r="A8111">
        <v>19460</v>
      </c>
      <c r="B8111" t="str">
        <v>2019-12-03</v>
      </c>
      <c r="C8111" t="str">
        <v>Afternoon</v>
      </c>
      <c r="D8111">
        <v>20</v>
      </c>
      <c r="E8111" t="str">
        <f>IF(MOD(D8111,2)=0,"EVEN","ODD")</f>
        <v>EVEN</v>
      </c>
      <c r="F8111" t="str">
        <f>IF(D8111&lt;=18,"LOW (1-18)","HIGH (19-36)")</f>
        <v>HIGH (19-36)</v>
      </c>
      <c r="G8111">
        <f>INT((D8111-1)/6)+1</f>
        <v>4</v>
      </c>
      <c r="H8111">
        <f>MOD(D8111-1,6)+1</f>
        <v>2</v>
      </c>
      <c r="I8111">
        <f>37-D8111</f>
        <v>17</v>
      </c>
      <c r="J8111">
        <f>ABS(D8111-D8112)</f>
        <v>16</v>
      </c>
      <c r="K8111">
        <f>AVERAGE(D8111:D8115)</f>
        <v>20</v>
      </c>
      <c r="L8111">
        <f>AVERAGE(D8111:D8130)</f>
        <v>20</v>
      </c>
      <c r="M8111">
        <f>K8111-L8111</f>
        <v>0</v>
      </c>
      <c r="N8111" t="str">
        <f>IF(K8111&gt;L8111,"HIGH ZONE BIAS",IF(K8111&lt;L8111,"LOW ZONE BIAS","EQUILIBRIUM"))</f>
        <v>EQUILIBRIUM</v>
      </c>
    </row>
    <row r="8112">
      <c r="A8112">
        <v>19459</v>
      </c>
      <c r="B8112" t="str">
        <v>2019-12-03</v>
      </c>
      <c r="C8112" t="str">
        <v>Midday</v>
      </c>
      <c r="D8112">
        <v>36</v>
      </c>
      <c r="E8112" t="str">
        <f>IF(MOD(D8112,2)=0,"EVEN","ODD")</f>
        <v>EVEN</v>
      </c>
      <c r="F8112" t="str">
        <f>IF(D8112&lt;=18,"LOW (1-18)","HIGH (19-36)")</f>
        <v>HIGH (19-36)</v>
      </c>
      <c r="G8112">
        <f>INT((D8112-1)/6)+1</f>
        <v>6</v>
      </c>
      <c r="H8112">
        <f>MOD(D8112-1,6)+1</f>
        <v>6</v>
      </c>
      <c r="I8112">
        <f>37-D8112</f>
        <v>1</v>
      </c>
      <c r="J8112">
        <f>ABS(D8112-D8113)</f>
        <v>29</v>
      </c>
      <c r="K8112">
        <f>AVERAGE(D8112:D8116)</f>
        <v>36</v>
      </c>
      <c r="L8112">
        <f>AVERAGE(D8112:D8131)</f>
        <v>36</v>
      </c>
      <c r="M8112">
        <f>K8112-L8112</f>
        <v>0</v>
      </c>
      <c r="N8112" t="str">
        <f>IF(K8112&gt;L8112,"HIGH ZONE BIAS",IF(K8112&lt;L8112,"LOW ZONE BIAS","EQUILIBRIUM"))</f>
        <v>EQUILIBRIUM</v>
      </c>
    </row>
    <row r="8113">
      <c r="A8113">
        <v>19458</v>
      </c>
      <c r="B8113" t="str">
        <v>2019-12-03</v>
      </c>
      <c r="C8113" t="str">
        <v>Morning</v>
      </c>
      <c r="D8113">
        <v>7</v>
      </c>
      <c r="E8113" t="str">
        <f>IF(MOD(D8113,2)=0,"EVEN","ODD")</f>
        <v>ODD</v>
      </c>
      <c r="F8113" t="str">
        <f>IF(D8113&lt;=18,"LOW (1-18)","HIGH (19-36)")</f>
        <v>LOW (1-18)</v>
      </c>
      <c r="G8113">
        <f>INT((D8113-1)/6)+1</f>
        <v>2</v>
      </c>
      <c r="H8113">
        <f>MOD(D8113-1,6)+1</f>
        <v>1</v>
      </c>
      <c r="I8113">
        <f>37-D8113</f>
        <v>30</v>
      </c>
      <c r="J8113">
        <f>ABS(D8113-D8114)</f>
        <v>2</v>
      </c>
      <c r="K8113">
        <f>AVERAGE(D8113:D8117)</f>
        <v>7</v>
      </c>
      <c r="L8113">
        <f>AVERAGE(D8113:D8132)</f>
        <v>7</v>
      </c>
      <c r="M8113">
        <f>K8113-L8113</f>
        <v>0</v>
      </c>
      <c r="N8113" t="str">
        <f>IF(K8113&gt;L8113,"HIGH ZONE BIAS",IF(K8113&lt;L8113,"LOW ZONE BIAS","EQUILIBRIUM"))</f>
        <v>EQUILIBRIUM</v>
      </c>
    </row>
    <row r="8114">
      <c r="A8114">
        <v>19457</v>
      </c>
      <c r="B8114" t="str">
        <v>2019-12-02</v>
      </c>
      <c r="C8114" t="str">
        <v>Evening</v>
      </c>
      <c r="D8114">
        <v>5</v>
      </c>
      <c r="E8114" t="str">
        <f>IF(MOD(D8114,2)=0,"EVEN","ODD")</f>
        <v>ODD</v>
      </c>
      <c r="F8114" t="str">
        <f>IF(D8114&lt;=18,"LOW (1-18)","HIGH (19-36)")</f>
        <v>LOW (1-18)</v>
      </c>
      <c r="G8114">
        <f>INT((D8114-1)/6)+1</f>
        <v>1</v>
      </c>
      <c r="H8114">
        <f>MOD(D8114-1,6)+1</f>
        <v>5</v>
      </c>
      <c r="I8114">
        <f>37-D8114</f>
        <v>32</v>
      </c>
      <c r="J8114">
        <f>ABS(D8114-D8115)</f>
        <v>19</v>
      </c>
      <c r="K8114">
        <f>AVERAGE(D8114:D8118)</f>
        <v>5</v>
      </c>
      <c r="L8114">
        <f>AVERAGE(D8114:D8133)</f>
        <v>5</v>
      </c>
      <c r="M8114">
        <f>K8114-L8114</f>
        <v>0</v>
      </c>
      <c r="N8114" t="str">
        <f>IF(K8114&gt;L8114,"HIGH ZONE BIAS",IF(K8114&lt;L8114,"LOW ZONE BIAS","EQUILIBRIUM"))</f>
        <v>EQUILIBRIUM</v>
      </c>
    </row>
    <row r="8115">
      <c r="A8115">
        <v>19456</v>
      </c>
      <c r="B8115" t="str">
        <v>2019-12-02</v>
      </c>
      <c r="C8115" t="str">
        <v>Afternoon</v>
      </c>
      <c r="D8115">
        <v>24</v>
      </c>
      <c r="E8115" t="str">
        <f>IF(MOD(D8115,2)=0,"EVEN","ODD")</f>
        <v>EVEN</v>
      </c>
      <c r="F8115" t="str">
        <f>IF(D8115&lt;=18,"LOW (1-18)","HIGH (19-36)")</f>
        <v>HIGH (19-36)</v>
      </c>
      <c r="G8115">
        <f>INT((D8115-1)/6)+1</f>
        <v>4</v>
      </c>
      <c r="H8115">
        <f>MOD(D8115-1,6)+1</f>
        <v>6</v>
      </c>
      <c r="I8115">
        <f>37-D8115</f>
        <v>13</v>
      </c>
      <c r="J8115">
        <f>ABS(D8115-D8116)</f>
        <v>4</v>
      </c>
      <c r="K8115">
        <f>AVERAGE(D8115:D8119)</f>
        <v>24</v>
      </c>
      <c r="L8115">
        <f>AVERAGE(D8115:D8134)</f>
        <v>24</v>
      </c>
      <c r="M8115">
        <f>K8115-L8115</f>
        <v>0</v>
      </c>
      <c r="N8115" t="str">
        <f>IF(K8115&gt;L8115,"HIGH ZONE BIAS",IF(K8115&lt;L8115,"LOW ZONE BIAS","EQUILIBRIUM"))</f>
        <v>EQUILIBRIUM</v>
      </c>
    </row>
    <row r="8116">
      <c r="A8116">
        <v>19455</v>
      </c>
      <c r="B8116" t="str">
        <v>2019-12-02</v>
      </c>
      <c r="C8116" t="str">
        <v>Midday</v>
      </c>
      <c r="D8116">
        <v>28</v>
      </c>
      <c r="E8116" t="str">
        <f>IF(MOD(D8116,2)=0,"EVEN","ODD")</f>
        <v>EVEN</v>
      </c>
      <c r="F8116" t="str">
        <f>IF(D8116&lt;=18,"LOW (1-18)","HIGH (19-36)")</f>
        <v>HIGH (19-36)</v>
      </c>
      <c r="G8116">
        <f>INT((D8116-1)/6)+1</f>
        <v>5</v>
      </c>
      <c r="H8116">
        <f>MOD(D8116-1,6)+1</f>
        <v>4</v>
      </c>
      <c r="I8116">
        <f>37-D8116</f>
        <v>9</v>
      </c>
      <c r="J8116">
        <f>ABS(D8116-D8117)</f>
        <v>3</v>
      </c>
      <c r="K8116">
        <f>AVERAGE(D8116:D8120)</f>
        <v>28</v>
      </c>
      <c r="L8116">
        <f>AVERAGE(D8116:D8135)</f>
        <v>28</v>
      </c>
      <c r="M8116">
        <f>K8116-L8116</f>
        <v>0</v>
      </c>
      <c r="N8116" t="str">
        <f>IF(K8116&gt;L8116,"HIGH ZONE BIAS",IF(K8116&lt;L8116,"LOW ZONE BIAS","EQUILIBRIUM"))</f>
        <v>EQUILIBRIUM</v>
      </c>
    </row>
    <row r="8117">
      <c r="A8117">
        <v>19454</v>
      </c>
      <c r="B8117" t="str">
        <v>2019-12-02</v>
      </c>
      <c r="C8117" t="str">
        <v>Morning</v>
      </c>
      <c r="D8117">
        <v>25</v>
      </c>
      <c r="E8117" t="str">
        <f>IF(MOD(D8117,2)=0,"EVEN","ODD")</f>
        <v>ODD</v>
      </c>
      <c r="F8117" t="str">
        <f>IF(D8117&lt;=18,"LOW (1-18)","HIGH (19-36)")</f>
        <v>HIGH (19-36)</v>
      </c>
      <c r="G8117">
        <f>INT((D8117-1)/6)+1</f>
        <v>5</v>
      </c>
      <c r="H8117">
        <f>MOD(D8117-1,6)+1</f>
        <v>1</v>
      </c>
      <c r="I8117">
        <f>37-D8117</f>
        <v>12</v>
      </c>
      <c r="J8117">
        <f>ABS(D8117-D8118)</f>
        <v>20</v>
      </c>
      <c r="K8117">
        <f>AVERAGE(D8117:D8121)</f>
        <v>25</v>
      </c>
      <c r="L8117">
        <f>AVERAGE(D8117:D8136)</f>
        <v>25</v>
      </c>
      <c r="M8117">
        <f>K8117-L8117</f>
        <v>0</v>
      </c>
      <c r="N8117" t="str">
        <f>IF(K8117&gt;L8117,"HIGH ZONE BIAS",IF(K8117&lt;L8117,"LOW ZONE BIAS","EQUILIBRIUM"))</f>
        <v>EQUILIBRIUM</v>
      </c>
    </row>
    <row r="8118">
      <c r="A8118">
        <v>19453</v>
      </c>
      <c r="B8118" t="str">
        <v>2019-11-30</v>
      </c>
      <c r="C8118" t="str">
        <v>Evening</v>
      </c>
      <c r="D8118">
        <v>5</v>
      </c>
      <c r="E8118" t="str">
        <f>IF(MOD(D8118,2)=0,"EVEN","ODD")</f>
        <v>ODD</v>
      </c>
      <c r="F8118" t="str">
        <f>IF(D8118&lt;=18,"LOW (1-18)","HIGH (19-36)")</f>
        <v>LOW (1-18)</v>
      </c>
      <c r="G8118">
        <f>INT((D8118-1)/6)+1</f>
        <v>1</v>
      </c>
      <c r="H8118">
        <f>MOD(D8118-1,6)+1</f>
        <v>5</v>
      </c>
      <c r="I8118">
        <f>37-D8118</f>
        <v>32</v>
      </c>
      <c r="J8118">
        <f>ABS(D8118-D8119)</f>
        <v>16</v>
      </c>
      <c r="K8118">
        <f>AVERAGE(D8118:D8122)</f>
        <v>5</v>
      </c>
      <c r="L8118">
        <f>AVERAGE(D8118:D8137)</f>
        <v>5</v>
      </c>
      <c r="M8118">
        <f>K8118-L8118</f>
        <v>0</v>
      </c>
      <c r="N8118" t="str">
        <f>IF(K8118&gt;L8118,"HIGH ZONE BIAS",IF(K8118&lt;L8118,"LOW ZONE BIAS","EQUILIBRIUM"))</f>
        <v>EQUILIBRIUM</v>
      </c>
    </row>
    <row r="8119">
      <c r="A8119">
        <v>19452</v>
      </c>
      <c r="B8119" t="str">
        <v>2019-11-30</v>
      </c>
      <c r="C8119" t="str">
        <v>Afternoon</v>
      </c>
      <c r="D8119">
        <v>21</v>
      </c>
      <c r="E8119" t="str">
        <f>IF(MOD(D8119,2)=0,"EVEN","ODD")</f>
        <v>ODD</v>
      </c>
      <c r="F8119" t="str">
        <f>IF(D8119&lt;=18,"LOW (1-18)","HIGH (19-36)")</f>
        <v>HIGH (19-36)</v>
      </c>
      <c r="G8119">
        <f>INT((D8119-1)/6)+1</f>
        <v>4</v>
      </c>
      <c r="H8119">
        <f>MOD(D8119-1,6)+1</f>
        <v>3</v>
      </c>
      <c r="I8119">
        <f>37-D8119</f>
        <v>16</v>
      </c>
      <c r="J8119">
        <f>ABS(D8119-D8120)</f>
        <v>3</v>
      </c>
      <c r="K8119">
        <f>AVERAGE(D8119:D8123)</f>
        <v>21</v>
      </c>
      <c r="L8119">
        <f>AVERAGE(D8119:D8138)</f>
        <v>21</v>
      </c>
      <c r="M8119">
        <f>K8119-L8119</f>
        <v>0</v>
      </c>
      <c r="N8119" t="str">
        <f>IF(K8119&gt;L8119,"HIGH ZONE BIAS",IF(K8119&lt;L8119,"LOW ZONE BIAS","EQUILIBRIUM"))</f>
        <v>EQUILIBRIUM</v>
      </c>
    </row>
    <row r="8120">
      <c r="A8120">
        <v>19451</v>
      </c>
      <c r="B8120" t="str">
        <v>2019-11-30</v>
      </c>
      <c r="C8120" t="str">
        <v>Midday</v>
      </c>
      <c r="D8120">
        <v>18</v>
      </c>
      <c r="E8120" t="str">
        <f>IF(MOD(D8120,2)=0,"EVEN","ODD")</f>
        <v>EVEN</v>
      </c>
      <c r="F8120" t="str">
        <f>IF(D8120&lt;=18,"LOW (1-18)","HIGH (19-36)")</f>
        <v>LOW (1-18)</v>
      </c>
      <c r="G8120">
        <f>INT((D8120-1)/6)+1</f>
        <v>3</v>
      </c>
      <c r="H8120">
        <f>MOD(D8120-1,6)+1</f>
        <v>6</v>
      </c>
      <c r="I8120">
        <f>37-D8120</f>
        <v>19</v>
      </c>
      <c r="J8120">
        <f>ABS(D8120-D8121)</f>
        <v>5</v>
      </c>
      <c r="K8120">
        <f>AVERAGE(D8120:D8124)</f>
        <v>18</v>
      </c>
      <c r="L8120">
        <f>AVERAGE(D8120:D8139)</f>
        <v>18</v>
      </c>
      <c r="M8120">
        <f>K8120-L8120</f>
        <v>0</v>
      </c>
      <c r="N8120" t="str">
        <f>IF(K8120&gt;L8120,"HIGH ZONE BIAS",IF(K8120&lt;L8120,"LOW ZONE BIAS","EQUILIBRIUM"))</f>
        <v>EQUILIBRIUM</v>
      </c>
    </row>
    <row r="8121">
      <c r="A8121">
        <v>19450</v>
      </c>
      <c r="B8121" t="str">
        <v>2019-11-30</v>
      </c>
      <c r="C8121" t="str">
        <v>Morning</v>
      </c>
      <c r="D8121">
        <v>23</v>
      </c>
      <c r="E8121" t="str">
        <f>IF(MOD(D8121,2)=0,"EVEN","ODD")</f>
        <v>ODD</v>
      </c>
      <c r="F8121" t="str">
        <f>IF(D8121&lt;=18,"LOW (1-18)","HIGH (19-36)")</f>
        <v>HIGH (19-36)</v>
      </c>
      <c r="G8121">
        <f>INT((D8121-1)/6)+1</f>
        <v>4</v>
      </c>
      <c r="H8121">
        <f>MOD(D8121-1,6)+1</f>
        <v>5</v>
      </c>
      <c r="I8121">
        <f>37-D8121</f>
        <v>14</v>
      </c>
      <c r="J8121">
        <f>ABS(D8121-D8122)</f>
        <v>10</v>
      </c>
      <c r="K8121">
        <f>AVERAGE(D8121:D8125)</f>
        <v>23</v>
      </c>
      <c r="L8121">
        <f>AVERAGE(D8121:D8140)</f>
        <v>23</v>
      </c>
      <c r="M8121">
        <f>K8121-L8121</f>
        <v>0</v>
      </c>
      <c r="N8121" t="str">
        <f>IF(K8121&gt;L8121,"HIGH ZONE BIAS",IF(K8121&lt;L8121,"LOW ZONE BIAS","EQUILIBRIUM"))</f>
        <v>EQUILIBRIUM</v>
      </c>
    </row>
    <row r="8122">
      <c r="A8122">
        <v>19449</v>
      </c>
      <c r="B8122" t="str">
        <v>2019-11-29</v>
      </c>
      <c r="C8122" t="str">
        <v>Evening</v>
      </c>
      <c r="D8122">
        <v>33</v>
      </c>
      <c r="E8122" t="str">
        <f>IF(MOD(D8122,2)=0,"EVEN","ODD")</f>
        <v>ODD</v>
      </c>
      <c r="F8122" t="str">
        <f>IF(D8122&lt;=18,"LOW (1-18)","HIGH (19-36)")</f>
        <v>HIGH (19-36)</v>
      </c>
      <c r="G8122">
        <f>INT((D8122-1)/6)+1</f>
        <v>6</v>
      </c>
      <c r="H8122">
        <f>MOD(D8122-1,6)+1</f>
        <v>3</v>
      </c>
      <c r="I8122">
        <f>37-D8122</f>
        <v>4</v>
      </c>
      <c r="J8122">
        <f>ABS(D8122-D8123)</f>
        <v>14</v>
      </c>
      <c r="K8122">
        <f>AVERAGE(D8122:D8126)</f>
        <v>33</v>
      </c>
      <c r="L8122">
        <f>AVERAGE(D8122:D8141)</f>
        <v>33</v>
      </c>
      <c r="M8122">
        <f>K8122-L8122</f>
        <v>0</v>
      </c>
      <c r="N8122" t="str">
        <f>IF(K8122&gt;L8122,"HIGH ZONE BIAS",IF(K8122&lt;L8122,"LOW ZONE BIAS","EQUILIBRIUM"))</f>
        <v>EQUILIBRIUM</v>
      </c>
    </row>
    <row r="8123">
      <c r="A8123">
        <v>19448</v>
      </c>
      <c r="B8123" t="str">
        <v>2019-11-29</v>
      </c>
      <c r="C8123" t="str">
        <v>Afternoon</v>
      </c>
      <c r="D8123">
        <v>19</v>
      </c>
      <c r="E8123" t="str">
        <f>IF(MOD(D8123,2)=0,"EVEN","ODD")</f>
        <v>ODD</v>
      </c>
      <c r="F8123" t="str">
        <f>IF(D8123&lt;=18,"LOW (1-18)","HIGH (19-36)")</f>
        <v>HIGH (19-36)</v>
      </c>
      <c r="G8123">
        <f>INT((D8123-1)/6)+1</f>
        <v>4</v>
      </c>
      <c r="H8123">
        <f>MOD(D8123-1,6)+1</f>
        <v>1</v>
      </c>
      <c r="I8123">
        <f>37-D8123</f>
        <v>18</v>
      </c>
      <c r="J8123">
        <f>ABS(D8123-D8124)</f>
        <v>13</v>
      </c>
      <c r="K8123">
        <f>AVERAGE(D8123:D8127)</f>
        <v>19</v>
      </c>
      <c r="L8123">
        <f>AVERAGE(D8123:D8142)</f>
        <v>19</v>
      </c>
      <c r="M8123">
        <f>K8123-L8123</f>
        <v>0</v>
      </c>
      <c r="N8123" t="str">
        <f>IF(K8123&gt;L8123,"HIGH ZONE BIAS",IF(K8123&lt;L8123,"LOW ZONE BIAS","EQUILIBRIUM"))</f>
        <v>EQUILIBRIUM</v>
      </c>
    </row>
    <row r="8124">
      <c r="A8124">
        <v>19447</v>
      </c>
      <c r="B8124" t="str">
        <v>2019-11-29</v>
      </c>
      <c r="C8124" t="str">
        <v>Midday</v>
      </c>
      <c r="D8124">
        <v>6</v>
      </c>
      <c r="E8124" t="str">
        <f>IF(MOD(D8124,2)=0,"EVEN","ODD")</f>
        <v>EVEN</v>
      </c>
      <c r="F8124" t="str">
        <f>IF(D8124&lt;=18,"LOW (1-18)","HIGH (19-36)")</f>
        <v>LOW (1-18)</v>
      </c>
      <c r="G8124">
        <f>INT((D8124-1)/6)+1</f>
        <v>1</v>
      </c>
      <c r="H8124">
        <f>MOD(D8124-1,6)+1</f>
        <v>6</v>
      </c>
      <c r="I8124">
        <f>37-D8124</f>
        <v>31</v>
      </c>
      <c r="J8124">
        <f>ABS(D8124-D8125)</f>
        <v>19</v>
      </c>
      <c r="K8124">
        <f>AVERAGE(D8124:D8128)</f>
        <v>6</v>
      </c>
      <c r="L8124">
        <f>AVERAGE(D8124:D8143)</f>
        <v>6</v>
      </c>
      <c r="M8124">
        <f>K8124-L8124</f>
        <v>0</v>
      </c>
      <c r="N8124" t="str">
        <f>IF(K8124&gt;L8124,"HIGH ZONE BIAS",IF(K8124&lt;L8124,"LOW ZONE BIAS","EQUILIBRIUM"))</f>
        <v>EQUILIBRIUM</v>
      </c>
    </row>
    <row r="8125">
      <c r="A8125">
        <v>19446</v>
      </c>
      <c r="B8125" t="str">
        <v>2019-11-29</v>
      </c>
      <c r="C8125" t="str">
        <v>Morning</v>
      </c>
      <c r="D8125">
        <v>25</v>
      </c>
      <c r="E8125" t="str">
        <f>IF(MOD(D8125,2)=0,"EVEN","ODD")</f>
        <v>ODD</v>
      </c>
      <c r="F8125" t="str">
        <f>IF(D8125&lt;=18,"LOW (1-18)","HIGH (19-36)")</f>
        <v>HIGH (19-36)</v>
      </c>
      <c r="G8125">
        <f>INT((D8125-1)/6)+1</f>
        <v>5</v>
      </c>
      <c r="H8125">
        <f>MOD(D8125-1,6)+1</f>
        <v>1</v>
      </c>
      <c r="I8125">
        <f>37-D8125</f>
        <v>12</v>
      </c>
      <c r="J8125">
        <f>ABS(D8125-D8126)</f>
        <v>23</v>
      </c>
      <c r="K8125">
        <f>AVERAGE(D8125:D8129)</f>
        <v>25</v>
      </c>
      <c r="L8125">
        <f>AVERAGE(D8125:D8144)</f>
        <v>25</v>
      </c>
      <c r="M8125">
        <f>K8125-L8125</f>
        <v>0</v>
      </c>
      <c r="N8125" t="str">
        <f>IF(K8125&gt;L8125,"HIGH ZONE BIAS",IF(K8125&lt;L8125,"LOW ZONE BIAS","EQUILIBRIUM"))</f>
        <v>EQUILIBRIUM</v>
      </c>
    </row>
    <row r="8126">
      <c r="A8126">
        <v>19445</v>
      </c>
      <c r="B8126" t="str">
        <v>2019-11-28</v>
      </c>
      <c r="C8126" t="str">
        <v>Evening</v>
      </c>
      <c r="D8126">
        <v>2</v>
      </c>
      <c r="E8126" t="str">
        <f>IF(MOD(D8126,2)=0,"EVEN","ODD")</f>
        <v>EVEN</v>
      </c>
      <c r="F8126" t="str">
        <f>IF(D8126&lt;=18,"LOW (1-18)","HIGH (19-36)")</f>
        <v>LOW (1-18)</v>
      </c>
      <c r="G8126">
        <f>INT((D8126-1)/6)+1</f>
        <v>1</v>
      </c>
      <c r="H8126">
        <f>MOD(D8126-1,6)+1</f>
        <v>2</v>
      </c>
      <c r="I8126">
        <f>37-D8126</f>
        <v>35</v>
      </c>
      <c r="J8126">
        <f>ABS(D8126-D8127)</f>
        <v>25</v>
      </c>
      <c r="K8126">
        <f>AVERAGE(D8126:D8130)</f>
        <v>2</v>
      </c>
      <c r="L8126">
        <f>AVERAGE(D8126:D8145)</f>
        <v>2</v>
      </c>
      <c r="M8126">
        <f>K8126-L8126</f>
        <v>0</v>
      </c>
      <c r="N8126" t="str">
        <f>IF(K8126&gt;L8126,"HIGH ZONE BIAS",IF(K8126&lt;L8126,"LOW ZONE BIAS","EQUILIBRIUM"))</f>
        <v>EQUILIBRIUM</v>
      </c>
    </row>
    <row r="8127">
      <c r="A8127">
        <v>19444</v>
      </c>
      <c r="B8127" t="str">
        <v>2019-11-28</v>
      </c>
      <c r="C8127" t="str">
        <v>Afternoon</v>
      </c>
      <c r="D8127">
        <v>27</v>
      </c>
      <c r="E8127" t="str">
        <f>IF(MOD(D8127,2)=0,"EVEN","ODD")</f>
        <v>ODD</v>
      </c>
      <c r="F8127" t="str">
        <f>IF(D8127&lt;=18,"LOW (1-18)","HIGH (19-36)")</f>
        <v>HIGH (19-36)</v>
      </c>
      <c r="G8127">
        <f>INT((D8127-1)/6)+1</f>
        <v>5</v>
      </c>
      <c r="H8127">
        <f>MOD(D8127-1,6)+1</f>
        <v>3</v>
      </c>
      <c r="I8127">
        <f>37-D8127</f>
        <v>10</v>
      </c>
      <c r="J8127">
        <f>ABS(D8127-D8128)</f>
        <v>6</v>
      </c>
      <c r="K8127">
        <f>AVERAGE(D8127:D8131)</f>
        <v>27</v>
      </c>
      <c r="L8127">
        <f>AVERAGE(D8127:D8146)</f>
        <v>27</v>
      </c>
      <c r="M8127">
        <f>K8127-L8127</f>
        <v>0</v>
      </c>
      <c r="N8127" t="str">
        <f>IF(K8127&gt;L8127,"HIGH ZONE BIAS",IF(K8127&lt;L8127,"LOW ZONE BIAS","EQUILIBRIUM"))</f>
        <v>EQUILIBRIUM</v>
      </c>
    </row>
    <row r="8128">
      <c r="A8128">
        <v>19443</v>
      </c>
      <c r="B8128" t="str">
        <v>2019-11-28</v>
      </c>
      <c r="C8128" t="str">
        <v>Midday</v>
      </c>
      <c r="D8128">
        <v>33</v>
      </c>
      <c r="E8128" t="str">
        <f>IF(MOD(D8128,2)=0,"EVEN","ODD")</f>
        <v>ODD</v>
      </c>
      <c r="F8128" t="str">
        <f>IF(D8128&lt;=18,"LOW (1-18)","HIGH (19-36)")</f>
        <v>HIGH (19-36)</v>
      </c>
      <c r="G8128">
        <f>INT((D8128-1)/6)+1</f>
        <v>6</v>
      </c>
      <c r="H8128">
        <f>MOD(D8128-1,6)+1</f>
        <v>3</v>
      </c>
      <c r="I8128">
        <f>37-D8128</f>
        <v>4</v>
      </c>
      <c r="J8128">
        <f>ABS(D8128-D8129)</f>
        <v>13</v>
      </c>
      <c r="K8128">
        <f>AVERAGE(D8128:D8132)</f>
        <v>33</v>
      </c>
      <c r="L8128">
        <f>AVERAGE(D8128:D8147)</f>
        <v>33</v>
      </c>
      <c r="M8128">
        <f>K8128-L8128</f>
        <v>0</v>
      </c>
      <c r="N8128" t="str">
        <f>IF(K8128&gt;L8128,"HIGH ZONE BIAS",IF(K8128&lt;L8128,"LOW ZONE BIAS","EQUILIBRIUM"))</f>
        <v>EQUILIBRIUM</v>
      </c>
    </row>
    <row r="8129">
      <c r="A8129">
        <v>19442</v>
      </c>
      <c r="B8129" t="str">
        <v>2019-11-28</v>
      </c>
      <c r="C8129" t="str">
        <v>Morning</v>
      </c>
      <c r="D8129">
        <v>20</v>
      </c>
      <c r="E8129" t="str">
        <f>IF(MOD(D8129,2)=0,"EVEN","ODD")</f>
        <v>EVEN</v>
      </c>
      <c r="F8129" t="str">
        <f>IF(D8129&lt;=18,"LOW (1-18)","HIGH (19-36)")</f>
        <v>HIGH (19-36)</v>
      </c>
      <c r="G8129">
        <f>INT((D8129-1)/6)+1</f>
        <v>4</v>
      </c>
      <c r="H8129">
        <f>MOD(D8129-1,6)+1</f>
        <v>2</v>
      </c>
      <c r="I8129">
        <f>37-D8129</f>
        <v>17</v>
      </c>
      <c r="J8129">
        <f>ABS(D8129-D8130)</f>
        <v>19</v>
      </c>
      <c r="K8129">
        <f>AVERAGE(D8129:D8133)</f>
        <v>20</v>
      </c>
      <c r="L8129">
        <f>AVERAGE(D8129:D8148)</f>
        <v>20</v>
      </c>
      <c r="M8129">
        <f>K8129-L8129</f>
        <v>0</v>
      </c>
      <c r="N8129" t="str">
        <f>IF(K8129&gt;L8129,"HIGH ZONE BIAS",IF(K8129&lt;L8129,"LOW ZONE BIAS","EQUILIBRIUM"))</f>
        <v>EQUILIBRIUM</v>
      </c>
    </row>
    <row r="8130">
      <c r="A8130">
        <v>19441</v>
      </c>
      <c r="B8130" t="str">
        <v>2019-11-27</v>
      </c>
      <c r="C8130" t="str">
        <v>Evening</v>
      </c>
      <c r="D8130">
        <v>1</v>
      </c>
      <c r="E8130" t="str">
        <f>IF(MOD(D8130,2)=0,"EVEN","ODD")</f>
        <v>ODD</v>
      </c>
      <c r="F8130" t="str">
        <f>IF(D8130&lt;=18,"LOW (1-18)","HIGH (19-36)")</f>
        <v>LOW (1-18)</v>
      </c>
      <c r="G8130">
        <f>INT((D8130-1)/6)+1</f>
        <v>1</v>
      </c>
      <c r="H8130">
        <f>MOD(D8130-1,6)+1</f>
        <v>1</v>
      </c>
      <c r="I8130">
        <f>37-D8130</f>
        <v>36</v>
      </c>
      <c r="J8130">
        <f>ABS(D8130-D8131)</f>
        <v>23</v>
      </c>
      <c r="K8130">
        <f>AVERAGE(D8130:D8134)</f>
        <v>1</v>
      </c>
      <c r="L8130">
        <f>AVERAGE(D8130:D8149)</f>
        <v>1</v>
      </c>
      <c r="M8130">
        <f>K8130-L8130</f>
        <v>0</v>
      </c>
      <c r="N8130" t="str">
        <f>IF(K8130&gt;L8130,"HIGH ZONE BIAS",IF(K8130&lt;L8130,"LOW ZONE BIAS","EQUILIBRIUM"))</f>
        <v>EQUILIBRIUM</v>
      </c>
    </row>
    <row r="8131">
      <c r="A8131">
        <v>19440</v>
      </c>
      <c r="B8131" t="str">
        <v>2019-11-27</v>
      </c>
      <c r="C8131" t="str">
        <v>Afternoon</v>
      </c>
      <c r="D8131">
        <v>24</v>
      </c>
      <c r="E8131" t="str">
        <f>IF(MOD(D8131,2)=0,"EVEN","ODD")</f>
        <v>EVEN</v>
      </c>
      <c r="F8131" t="str">
        <f>IF(D8131&lt;=18,"LOW (1-18)","HIGH (19-36)")</f>
        <v>HIGH (19-36)</v>
      </c>
      <c r="G8131">
        <f>INT((D8131-1)/6)+1</f>
        <v>4</v>
      </c>
      <c r="H8131">
        <f>MOD(D8131-1,6)+1</f>
        <v>6</v>
      </c>
      <c r="I8131">
        <f>37-D8131</f>
        <v>13</v>
      </c>
      <c r="J8131">
        <f>ABS(D8131-D8132)</f>
        <v>7</v>
      </c>
      <c r="K8131">
        <f>AVERAGE(D8131:D8135)</f>
        <v>24</v>
      </c>
      <c r="L8131">
        <f>AVERAGE(D8131:D8150)</f>
        <v>24</v>
      </c>
      <c r="M8131">
        <f>K8131-L8131</f>
        <v>0</v>
      </c>
      <c r="N8131" t="str">
        <f>IF(K8131&gt;L8131,"HIGH ZONE BIAS",IF(K8131&lt;L8131,"LOW ZONE BIAS","EQUILIBRIUM"))</f>
        <v>EQUILIBRIUM</v>
      </c>
    </row>
    <row r="8132">
      <c r="A8132">
        <v>19439</v>
      </c>
      <c r="B8132" t="str">
        <v>2019-11-27</v>
      </c>
      <c r="C8132" t="str">
        <v>Midday</v>
      </c>
      <c r="D8132">
        <v>17</v>
      </c>
      <c r="E8132" t="str">
        <f>IF(MOD(D8132,2)=0,"EVEN","ODD")</f>
        <v>ODD</v>
      </c>
      <c r="F8132" t="str">
        <f>IF(D8132&lt;=18,"LOW (1-18)","HIGH (19-36)")</f>
        <v>LOW (1-18)</v>
      </c>
      <c r="G8132">
        <f>INT((D8132-1)/6)+1</f>
        <v>3</v>
      </c>
      <c r="H8132">
        <f>MOD(D8132-1,6)+1</f>
        <v>5</v>
      </c>
      <c r="I8132">
        <f>37-D8132</f>
        <v>20</v>
      </c>
      <c r="J8132">
        <f>ABS(D8132-D8133)</f>
        <v>6</v>
      </c>
      <c r="K8132">
        <f>AVERAGE(D8132:D8136)</f>
        <v>17</v>
      </c>
      <c r="L8132">
        <f>AVERAGE(D8132:D8151)</f>
        <v>17</v>
      </c>
      <c r="M8132">
        <f>K8132-L8132</f>
        <v>0</v>
      </c>
      <c r="N8132" t="str">
        <f>IF(K8132&gt;L8132,"HIGH ZONE BIAS",IF(K8132&lt;L8132,"LOW ZONE BIAS","EQUILIBRIUM"))</f>
        <v>EQUILIBRIUM</v>
      </c>
    </row>
    <row r="8133">
      <c r="A8133">
        <v>19438</v>
      </c>
      <c r="B8133" t="str">
        <v>2019-11-27</v>
      </c>
      <c r="C8133" t="str">
        <v>Morning</v>
      </c>
      <c r="D8133">
        <v>11</v>
      </c>
      <c r="E8133" t="str">
        <f>IF(MOD(D8133,2)=0,"EVEN","ODD")</f>
        <v>ODD</v>
      </c>
      <c r="F8133" t="str">
        <f>IF(D8133&lt;=18,"LOW (1-18)","HIGH (19-36)")</f>
        <v>LOW (1-18)</v>
      </c>
      <c r="G8133">
        <f>INT((D8133-1)/6)+1</f>
        <v>2</v>
      </c>
      <c r="H8133">
        <f>MOD(D8133-1,6)+1</f>
        <v>5</v>
      </c>
      <c r="I8133">
        <f>37-D8133</f>
        <v>26</v>
      </c>
      <c r="J8133">
        <f>ABS(D8133-D8134)</f>
        <v>19</v>
      </c>
      <c r="K8133">
        <f>AVERAGE(D8133:D8137)</f>
        <v>11</v>
      </c>
      <c r="L8133">
        <f>AVERAGE(D8133:D8152)</f>
        <v>11</v>
      </c>
      <c r="M8133">
        <f>K8133-L8133</f>
        <v>0</v>
      </c>
      <c r="N8133" t="str">
        <f>IF(K8133&gt;L8133,"HIGH ZONE BIAS",IF(K8133&lt;L8133,"LOW ZONE BIAS","EQUILIBRIUM"))</f>
        <v>EQUILIBRIUM</v>
      </c>
    </row>
    <row r="8134">
      <c r="A8134">
        <v>19437</v>
      </c>
      <c r="B8134" t="str">
        <v>2019-11-26</v>
      </c>
      <c r="C8134" t="str">
        <v>Evening</v>
      </c>
      <c r="D8134">
        <v>30</v>
      </c>
      <c r="E8134" t="str">
        <f>IF(MOD(D8134,2)=0,"EVEN","ODD")</f>
        <v>EVEN</v>
      </c>
      <c r="F8134" t="str">
        <f>IF(D8134&lt;=18,"LOW (1-18)","HIGH (19-36)")</f>
        <v>HIGH (19-36)</v>
      </c>
      <c r="G8134">
        <f>INT((D8134-1)/6)+1</f>
        <v>5</v>
      </c>
      <c r="H8134">
        <f>MOD(D8134-1,6)+1</f>
        <v>6</v>
      </c>
      <c r="I8134">
        <f>37-D8134</f>
        <v>7</v>
      </c>
      <c r="J8134">
        <f>ABS(D8134-D8135)</f>
        <v>7</v>
      </c>
      <c r="K8134">
        <f>AVERAGE(D8134:D8138)</f>
        <v>30</v>
      </c>
      <c r="L8134">
        <f>AVERAGE(D8134:D8153)</f>
        <v>30</v>
      </c>
      <c r="M8134">
        <f>K8134-L8134</f>
        <v>0</v>
      </c>
      <c r="N8134" t="str">
        <f>IF(K8134&gt;L8134,"HIGH ZONE BIAS",IF(K8134&lt;L8134,"LOW ZONE BIAS","EQUILIBRIUM"))</f>
        <v>EQUILIBRIUM</v>
      </c>
    </row>
    <row r="8135">
      <c r="A8135">
        <v>19436</v>
      </c>
      <c r="B8135" t="str">
        <v>2019-11-26</v>
      </c>
      <c r="C8135" t="str">
        <v>Afternoon</v>
      </c>
      <c r="D8135">
        <v>23</v>
      </c>
      <c r="E8135" t="str">
        <f>IF(MOD(D8135,2)=0,"EVEN","ODD")</f>
        <v>ODD</v>
      </c>
      <c r="F8135" t="str">
        <f>IF(D8135&lt;=18,"LOW (1-18)","HIGH (19-36)")</f>
        <v>HIGH (19-36)</v>
      </c>
      <c r="G8135">
        <f>INT((D8135-1)/6)+1</f>
        <v>4</v>
      </c>
      <c r="H8135">
        <f>MOD(D8135-1,6)+1</f>
        <v>5</v>
      </c>
      <c r="I8135">
        <f>37-D8135</f>
        <v>14</v>
      </c>
      <c r="J8135">
        <f>ABS(D8135-D8136)</f>
        <v>6</v>
      </c>
      <c r="K8135">
        <f>AVERAGE(D8135:D8139)</f>
        <v>23</v>
      </c>
      <c r="L8135">
        <f>AVERAGE(D8135:D8154)</f>
        <v>23</v>
      </c>
      <c r="M8135">
        <f>K8135-L8135</f>
        <v>0</v>
      </c>
      <c r="N8135" t="str">
        <f>IF(K8135&gt;L8135,"HIGH ZONE BIAS",IF(K8135&lt;L8135,"LOW ZONE BIAS","EQUILIBRIUM"))</f>
        <v>EQUILIBRIUM</v>
      </c>
    </row>
    <row r="8136">
      <c r="A8136">
        <v>19435</v>
      </c>
      <c r="B8136" t="str">
        <v>2019-11-26</v>
      </c>
      <c r="C8136" t="str">
        <v>Midday</v>
      </c>
      <c r="D8136">
        <v>17</v>
      </c>
      <c r="E8136" t="str">
        <f>IF(MOD(D8136,2)=0,"EVEN","ODD")</f>
        <v>ODD</v>
      </c>
      <c r="F8136" t="str">
        <f>IF(D8136&lt;=18,"LOW (1-18)","HIGH (19-36)")</f>
        <v>LOW (1-18)</v>
      </c>
      <c r="G8136">
        <f>INT((D8136-1)/6)+1</f>
        <v>3</v>
      </c>
      <c r="H8136">
        <f>MOD(D8136-1,6)+1</f>
        <v>5</v>
      </c>
      <c r="I8136">
        <f>37-D8136</f>
        <v>20</v>
      </c>
      <c r="J8136">
        <f>ABS(D8136-D8137)</f>
        <v>7</v>
      </c>
      <c r="K8136">
        <f>AVERAGE(D8136:D8140)</f>
        <v>17</v>
      </c>
      <c r="L8136">
        <f>AVERAGE(D8136:D8155)</f>
        <v>17</v>
      </c>
      <c r="M8136">
        <f>K8136-L8136</f>
        <v>0</v>
      </c>
      <c r="N8136" t="str">
        <f>IF(K8136&gt;L8136,"HIGH ZONE BIAS",IF(K8136&lt;L8136,"LOW ZONE BIAS","EQUILIBRIUM"))</f>
        <v>EQUILIBRIUM</v>
      </c>
    </row>
    <row r="8137">
      <c r="A8137">
        <v>19434</v>
      </c>
      <c r="B8137" t="str">
        <v>2019-11-26</v>
      </c>
      <c r="C8137" t="str">
        <v>Morning</v>
      </c>
      <c r="D8137">
        <v>24</v>
      </c>
      <c r="E8137" t="str">
        <f>IF(MOD(D8137,2)=0,"EVEN","ODD")</f>
        <v>EVEN</v>
      </c>
      <c r="F8137" t="str">
        <f>IF(D8137&lt;=18,"LOW (1-18)","HIGH (19-36)")</f>
        <v>HIGH (19-36)</v>
      </c>
      <c r="G8137">
        <f>INT((D8137-1)/6)+1</f>
        <v>4</v>
      </c>
      <c r="H8137">
        <f>MOD(D8137-1,6)+1</f>
        <v>6</v>
      </c>
      <c r="I8137">
        <f>37-D8137</f>
        <v>13</v>
      </c>
      <c r="J8137">
        <f>ABS(D8137-D8138)</f>
        <v>5</v>
      </c>
      <c r="K8137">
        <f>AVERAGE(D8137:D8141)</f>
        <v>24</v>
      </c>
      <c r="L8137">
        <f>AVERAGE(D8137:D8156)</f>
        <v>24</v>
      </c>
      <c r="M8137">
        <f>K8137-L8137</f>
        <v>0</v>
      </c>
      <c r="N8137" t="str">
        <f>IF(K8137&gt;L8137,"HIGH ZONE BIAS",IF(K8137&lt;L8137,"LOW ZONE BIAS","EQUILIBRIUM"))</f>
        <v>EQUILIBRIUM</v>
      </c>
    </row>
    <row r="8138">
      <c r="A8138">
        <v>19433</v>
      </c>
      <c r="B8138" t="str">
        <v>2019-11-25</v>
      </c>
      <c r="C8138" t="str">
        <v>Evening</v>
      </c>
      <c r="D8138">
        <v>29</v>
      </c>
      <c r="E8138" t="str">
        <f>IF(MOD(D8138,2)=0,"EVEN","ODD")</f>
        <v>ODD</v>
      </c>
      <c r="F8138" t="str">
        <f>IF(D8138&lt;=18,"LOW (1-18)","HIGH (19-36)")</f>
        <v>HIGH (19-36)</v>
      </c>
      <c r="G8138">
        <f>INT((D8138-1)/6)+1</f>
        <v>5</v>
      </c>
      <c r="H8138">
        <f>MOD(D8138-1,6)+1</f>
        <v>5</v>
      </c>
      <c r="I8138">
        <f>37-D8138</f>
        <v>8</v>
      </c>
      <c r="J8138">
        <f>ABS(D8138-D8139)</f>
        <v>19</v>
      </c>
      <c r="K8138">
        <f>AVERAGE(D8138:D8142)</f>
        <v>29</v>
      </c>
      <c r="L8138">
        <f>AVERAGE(D8138:D8157)</f>
        <v>29</v>
      </c>
      <c r="M8138">
        <f>K8138-L8138</f>
        <v>0</v>
      </c>
      <c r="N8138" t="str">
        <f>IF(K8138&gt;L8138,"HIGH ZONE BIAS",IF(K8138&lt;L8138,"LOW ZONE BIAS","EQUILIBRIUM"))</f>
        <v>EQUILIBRIUM</v>
      </c>
    </row>
    <row r="8139">
      <c r="A8139">
        <v>19432</v>
      </c>
      <c r="B8139" t="str">
        <v>2019-11-25</v>
      </c>
      <c r="C8139" t="str">
        <v>Afternoon</v>
      </c>
      <c r="D8139">
        <v>10</v>
      </c>
      <c r="E8139" t="str">
        <f>IF(MOD(D8139,2)=0,"EVEN","ODD")</f>
        <v>EVEN</v>
      </c>
      <c r="F8139" t="str">
        <f>IF(D8139&lt;=18,"LOW (1-18)","HIGH (19-36)")</f>
        <v>LOW (1-18)</v>
      </c>
      <c r="G8139">
        <f>INT((D8139-1)/6)+1</f>
        <v>2</v>
      </c>
      <c r="H8139">
        <f>MOD(D8139-1,6)+1</f>
        <v>4</v>
      </c>
      <c r="I8139">
        <f>37-D8139</f>
        <v>27</v>
      </c>
      <c r="J8139">
        <f>ABS(D8139-D8140)</f>
        <v>8</v>
      </c>
      <c r="K8139">
        <f>AVERAGE(D8139:D8143)</f>
        <v>10</v>
      </c>
      <c r="L8139">
        <f>AVERAGE(D8139:D8158)</f>
        <v>10</v>
      </c>
      <c r="M8139">
        <f>K8139-L8139</f>
        <v>0</v>
      </c>
      <c r="N8139" t="str">
        <f>IF(K8139&gt;L8139,"HIGH ZONE BIAS",IF(K8139&lt;L8139,"LOW ZONE BIAS","EQUILIBRIUM"))</f>
        <v>EQUILIBRIUM</v>
      </c>
    </row>
    <row r="8140">
      <c r="A8140">
        <v>19431</v>
      </c>
      <c r="B8140" t="str">
        <v>2019-11-25</v>
      </c>
      <c r="C8140" t="str">
        <v>Midday</v>
      </c>
      <c r="D8140">
        <v>2</v>
      </c>
      <c r="E8140" t="str">
        <f>IF(MOD(D8140,2)=0,"EVEN","ODD")</f>
        <v>EVEN</v>
      </c>
      <c r="F8140" t="str">
        <f>IF(D8140&lt;=18,"LOW (1-18)","HIGH (19-36)")</f>
        <v>LOW (1-18)</v>
      </c>
      <c r="G8140">
        <f>INT((D8140-1)/6)+1</f>
        <v>1</v>
      </c>
      <c r="H8140">
        <f>MOD(D8140-1,6)+1</f>
        <v>2</v>
      </c>
      <c r="I8140">
        <f>37-D8140</f>
        <v>35</v>
      </c>
      <c r="J8140">
        <f>ABS(D8140-D8141)</f>
        <v>19</v>
      </c>
      <c r="K8140">
        <f>AVERAGE(D8140:D8144)</f>
        <v>2</v>
      </c>
      <c r="L8140">
        <f>AVERAGE(D8140:D8159)</f>
        <v>2</v>
      </c>
      <c r="M8140">
        <f>K8140-L8140</f>
        <v>0</v>
      </c>
      <c r="N8140" t="str">
        <f>IF(K8140&gt;L8140,"HIGH ZONE BIAS",IF(K8140&lt;L8140,"LOW ZONE BIAS","EQUILIBRIUM"))</f>
        <v>EQUILIBRIUM</v>
      </c>
    </row>
    <row r="8141">
      <c r="A8141">
        <v>19430</v>
      </c>
      <c r="B8141" t="str">
        <v>2019-11-25</v>
      </c>
      <c r="C8141" t="str">
        <v>Morning</v>
      </c>
      <c r="D8141">
        <v>21</v>
      </c>
      <c r="E8141" t="str">
        <f>IF(MOD(D8141,2)=0,"EVEN","ODD")</f>
        <v>ODD</v>
      </c>
      <c r="F8141" t="str">
        <f>IF(D8141&lt;=18,"LOW (1-18)","HIGH (19-36)")</f>
        <v>HIGH (19-36)</v>
      </c>
      <c r="G8141">
        <f>INT((D8141-1)/6)+1</f>
        <v>4</v>
      </c>
      <c r="H8141">
        <f>MOD(D8141-1,6)+1</f>
        <v>3</v>
      </c>
      <c r="I8141">
        <f>37-D8141</f>
        <v>16</v>
      </c>
      <c r="J8141">
        <f>ABS(D8141-D8142)</f>
        <v>7</v>
      </c>
      <c r="K8141">
        <f>AVERAGE(D8141:D8145)</f>
        <v>21</v>
      </c>
      <c r="L8141">
        <f>AVERAGE(D8141:D8160)</f>
        <v>21</v>
      </c>
      <c r="M8141">
        <f>K8141-L8141</f>
        <v>0</v>
      </c>
      <c r="N8141" t="str">
        <f>IF(K8141&gt;L8141,"HIGH ZONE BIAS",IF(K8141&lt;L8141,"LOW ZONE BIAS","EQUILIBRIUM"))</f>
        <v>EQUILIBRIUM</v>
      </c>
    </row>
    <row r="8142">
      <c r="A8142">
        <v>19429</v>
      </c>
      <c r="B8142" t="str">
        <v>2019-11-23</v>
      </c>
      <c r="C8142" t="str">
        <v>Evening</v>
      </c>
      <c r="D8142">
        <v>14</v>
      </c>
      <c r="E8142" t="str">
        <f>IF(MOD(D8142,2)=0,"EVEN","ODD")</f>
        <v>EVEN</v>
      </c>
      <c r="F8142" t="str">
        <f>IF(D8142&lt;=18,"LOW (1-18)","HIGH (19-36)")</f>
        <v>LOW (1-18)</v>
      </c>
      <c r="G8142">
        <f>INT((D8142-1)/6)+1</f>
        <v>3</v>
      </c>
      <c r="H8142">
        <f>MOD(D8142-1,6)+1</f>
        <v>2</v>
      </c>
      <c r="I8142">
        <f>37-D8142</f>
        <v>23</v>
      </c>
      <c r="J8142">
        <f>ABS(D8142-D8143)</f>
        <v>3</v>
      </c>
      <c r="K8142">
        <f>AVERAGE(D8142:D8146)</f>
        <v>14</v>
      </c>
      <c r="L8142">
        <f>AVERAGE(D8142:D8161)</f>
        <v>14</v>
      </c>
      <c r="M8142">
        <f>K8142-L8142</f>
        <v>0</v>
      </c>
      <c r="N8142" t="str">
        <f>IF(K8142&gt;L8142,"HIGH ZONE BIAS",IF(K8142&lt;L8142,"LOW ZONE BIAS","EQUILIBRIUM"))</f>
        <v>EQUILIBRIUM</v>
      </c>
    </row>
    <row r="8143">
      <c r="A8143">
        <v>19428</v>
      </c>
      <c r="B8143" t="str">
        <v>2019-11-23</v>
      </c>
      <c r="C8143" t="str">
        <v>Afternoon</v>
      </c>
      <c r="D8143">
        <v>11</v>
      </c>
      <c r="E8143" t="str">
        <f>IF(MOD(D8143,2)=0,"EVEN","ODD")</f>
        <v>ODD</v>
      </c>
      <c r="F8143" t="str">
        <f>IF(D8143&lt;=18,"LOW (1-18)","HIGH (19-36)")</f>
        <v>LOW (1-18)</v>
      </c>
      <c r="G8143">
        <f>INT((D8143-1)/6)+1</f>
        <v>2</v>
      </c>
      <c r="H8143">
        <f>MOD(D8143-1,6)+1</f>
        <v>5</v>
      </c>
      <c r="I8143">
        <f>37-D8143</f>
        <v>26</v>
      </c>
      <c r="J8143">
        <f>ABS(D8143-D8144)</f>
        <v>3</v>
      </c>
      <c r="K8143">
        <f>AVERAGE(D8143:D8147)</f>
        <v>11</v>
      </c>
      <c r="L8143">
        <f>AVERAGE(D8143:D8162)</f>
        <v>11</v>
      </c>
      <c r="M8143">
        <f>K8143-L8143</f>
        <v>0</v>
      </c>
      <c r="N8143" t="str">
        <f>IF(K8143&gt;L8143,"HIGH ZONE BIAS",IF(K8143&lt;L8143,"LOW ZONE BIAS","EQUILIBRIUM"))</f>
        <v>EQUILIBRIUM</v>
      </c>
    </row>
    <row r="8144">
      <c r="A8144">
        <v>19427</v>
      </c>
      <c r="B8144" t="str">
        <v>2019-11-23</v>
      </c>
      <c r="C8144" t="str">
        <v>Midday</v>
      </c>
      <c r="D8144">
        <v>14</v>
      </c>
      <c r="E8144" t="str">
        <f>IF(MOD(D8144,2)=0,"EVEN","ODD")</f>
        <v>EVEN</v>
      </c>
      <c r="F8144" t="str">
        <f>IF(D8144&lt;=18,"LOW (1-18)","HIGH (19-36)")</f>
        <v>LOW (1-18)</v>
      </c>
      <c r="G8144">
        <f>INT((D8144-1)/6)+1</f>
        <v>3</v>
      </c>
      <c r="H8144">
        <f>MOD(D8144-1,6)+1</f>
        <v>2</v>
      </c>
      <c r="I8144">
        <f>37-D8144</f>
        <v>23</v>
      </c>
      <c r="J8144">
        <f>ABS(D8144-D8145)</f>
        <v>11</v>
      </c>
      <c r="K8144">
        <f>AVERAGE(D8144:D8148)</f>
        <v>14</v>
      </c>
      <c r="L8144">
        <f>AVERAGE(D8144:D8163)</f>
        <v>14</v>
      </c>
      <c r="M8144">
        <f>K8144-L8144</f>
        <v>0</v>
      </c>
      <c r="N8144" t="str">
        <f>IF(K8144&gt;L8144,"HIGH ZONE BIAS",IF(K8144&lt;L8144,"LOW ZONE BIAS","EQUILIBRIUM"))</f>
        <v>EQUILIBRIUM</v>
      </c>
    </row>
    <row r="8145">
      <c r="A8145">
        <v>19426</v>
      </c>
      <c r="B8145" t="str">
        <v>2019-11-23</v>
      </c>
      <c r="C8145" t="str">
        <v>Morning</v>
      </c>
      <c r="D8145">
        <v>25</v>
      </c>
      <c r="E8145" t="str">
        <f>IF(MOD(D8145,2)=0,"EVEN","ODD")</f>
        <v>ODD</v>
      </c>
      <c r="F8145" t="str">
        <f>IF(D8145&lt;=18,"LOW (1-18)","HIGH (19-36)")</f>
        <v>HIGH (19-36)</v>
      </c>
      <c r="G8145">
        <f>INT((D8145-1)/6)+1</f>
        <v>5</v>
      </c>
      <c r="H8145">
        <f>MOD(D8145-1,6)+1</f>
        <v>1</v>
      </c>
      <c r="I8145">
        <f>37-D8145</f>
        <v>12</v>
      </c>
      <c r="J8145">
        <f>ABS(D8145-D8146)</f>
        <v>18</v>
      </c>
      <c r="K8145">
        <f>AVERAGE(D8145:D8149)</f>
        <v>25</v>
      </c>
      <c r="L8145">
        <f>AVERAGE(D8145:D8164)</f>
        <v>25</v>
      </c>
      <c r="M8145">
        <f>K8145-L8145</f>
        <v>0</v>
      </c>
      <c r="N8145" t="str">
        <f>IF(K8145&gt;L8145,"HIGH ZONE BIAS",IF(K8145&lt;L8145,"LOW ZONE BIAS","EQUILIBRIUM"))</f>
        <v>EQUILIBRIUM</v>
      </c>
    </row>
    <row r="8146">
      <c r="A8146">
        <v>19425</v>
      </c>
      <c r="B8146" t="str">
        <v>2019-11-22</v>
      </c>
      <c r="C8146" t="str">
        <v>Evening</v>
      </c>
      <c r="D8146">
        <v>7</v>
      </c>
      <c r="E8146" t="str">
        <f>IF(MOD(D8146,2)=0,"EVEN","ODD")</f>
        <v>ODD</v>
      </c>
      <c r="F8146" t="str">
        <f>IF(D8146&lt;=18,"LOW (1-18)","HIGH (19-36)")</f>
        <v>LOW (1-18)</v>
      </c>
      <c r="G8146">
        <f>INT((D8146-1)/6)+1</f>
        <v>2</v>
      </c>
      <c r="H8146">
        <f>MOD(D8146-1,6)+1</f>
        <v>1</v>
      </c>
      <c r="I8146">
        <f>37-D8146</f>
        <v>30</v>
      </c>
      <c r="J8146">
        <f>ABS(D8146-D8147)</f>
        <v>20</v>
      </c>
      <c r="K8146">
        <f>AVERAGE(D8146:D8150)</f>
        <v>7</v>
      </c>
      <c r="L8146">
        <f>AVERAGE(D8146:D8165)</f>
        <v>7</v>
      </c>
      <c r="M8146">
        <f>K8146-L8146</f>
        <v>0</v>
      </c>
      <c r="N8146" t="str">
        <f>IF(K8146&gt;L8146,"HIGH ZONE BIAS",IF(K8146&lt;L8146,"LOW ZONE BIAS","EQUILIBRIUM"))</f>
        <v>EQUILIBRIUM</v>
      </c>
    </row>
    <row r="8147">
      <c r="A8147">
        <v>19424</v>
      </c>
      <c r="B8147" t="str">
        <v>2019-11-22</v>
      </c>
      <c r="C8147" t="str">
        <v>Afternoon</v>
      </c>
      <c r="D8147">
        <v>27</v>
      </c>
      <c r="E8147" t="str">
        <f>IF(MOD(D8147,2)=0,"EVEN","ODD")</f>
        <v>ODD</v>
      </c>
      <c r="F8147" t="str">
        <f>IF(D8147&lt;=18,"LOW (1-18)","HIGH (19-36)")</f>
        <v>HIGH (19-36)</v>
      </c>
      <c r="G8147">
        <f>INT((D8147-1)/6)+1</f>
        <v>5</v>
      </c>
      <c r="H8147">
        <f>MOD(D8147-1,6)+1</f>
        <v>3</v>
      </c>
      <c r="I8147">
        <f>37-D8147</f>
        <v>10</v>
      </c>
      <c r="J8147">
        <f>ABS(D8147-D8148)</f>
        <v>12</v>
      </c>
      <c r="K8147">
        <f>AVERAGE(D8147:D8151)</f>
        <v>27</v>
      </c>
      <c r="L8147">
        <f>AVERAGE(D8147:D8166)</f>
        <v>27</v>
      </c>
      <c r="M8147">
        <f>K8147-L8147</f>
        <v>0</v>
      </c>
      <c r="N8147" t="str">
        <f>IF(K8147&gt;L8147,"HIGH ZONE BIAS",IF(K8147&lt;L8147,"LOW ZONE BIAS","EQUILIBRIUM"))</f>
        <v>EQUILIBRIUM</v>
      </c>
    </row>
    <row r="8148">
      <c r="A8148">
        <v>19423</v>
      </c>
      <c r="B8148" t="str">
        <v>2019-11-22</v>
      </c>
      <c r="C8148" t="str">
        <v>Midday</v>
      </c>
      <c r="D8148">
        <v>15</v>
      </c>
      <c r="E8148" t="str">
        <f>IF(MOD(D8148,2)=0,"EVEN","ODD")</f>
        <v>ODD</v>
      </c>
      <c r="F8148" t="str">
        <f>IF(D8148&lt;=18,"LOW (1-18)","HIGH (19-36)")</f>
        <v>LOW (1-18)</v>
      </c>
      <c r="G8148">
        <f>INT((D8148-1)/6)+1</f>
        <v>3</v>
      </c>
      <c r="H8148">
        <f>MOD(D8148-1,6)+1</f>
        <v>3</v>
      </c>
      <c r="I8148">
        <f>37-D8148</f>
        <v>22</v>
      </c>
      <c r="J8148">
        <f>ABS(D8148-D8149)</f>
        <v>11</v>
      </c>
      <c r="K8148">
        <f>AVERAGE(D8148:D8152)</f>
        <v>15</v>
      </c>
      <c r="L8148">
        <f>AVERAGE(D8148:D8167)</f>
        <v>15</v>
      </c>
      <c r="M8148">
        <f>K8148-L8148</f>
        <v>0</v>
      </c>
      <c r="N8148" t="str">
        <f>IF(K8148&gt;L8148,"HIGH ZONE BIAS",IF(K8148&lt;L8148,"LOW ZONE BIAS","EQUILIBRIUM"))</f>
        <v>EQUILIBRIUM</v>
      </c>
    </row>
    <row r="8149">
      <c r="A8149">
        <v>19422</v>
      </c>
      <c r="B8149" t="str">
        <v>2019-11-22</v>
      </c>
      <c r="C8149" t="str">
        <v>Morning</v>
      </c>
      <c r="D8149">
        <v>4</v>
      </c>
      <c r="E8149" t="str">
        <f>IF(MOD(D8149,2)=0,"EVEN","ODD")</f>
        <v>EVEN</v>
      </c>
      <c r="F8149" t="str">
        <f>IF(D8149&lt;=18,"LOW (1-18)","HIGH (19-36)")</f>
        <v>LOW (1-18)</v>
      </c>
      <c r="G8149">
        <f>INT((D8149-1)/6)+1</f>
        <v>1</v>
      </c>
      <c r="H8149">
        <f>MOD(D8149-1,6)+1</f>
        <v>4</v>
      </c>
      <c r="I8149">
        <f>37-D8149</f>
        <v>33</v>
      </c>
      <c r="J8149">
        <f>ABS(D8149-D8150)</f>
        <v>22</v>
      </c>
      <c r="K8149">
        <f>AVERAGE(D8149:D8153)</f>
        <v>4</v>
      </c>
      <c r="L8149">
        <f>AVERAGE(D8149:D8168)</f>
        <v>4</v>
      </c>
      <c r="M8149">
        <f>K8149-L8149</f>
        <v>0</v>
      </c>
      <c r="N8149" t="str">
        <f>IF(K8149&gt;L8149,"HIGH ZONE BIAS",IF(K8149&lt;L8149,"LOW ZONE BIAS","EQUILIBRIUM"))</f>
        <v>EQUILIBRIUM</v>
      </c>
    </row>
    <row r="8150">
      <c r="A8150">
        <v>19421</v>
      </c>
      <c r="B8150" t="str">
        <v>2019-11-21</v>
      </c>
      <c r="C8150" t="str">
        <v>Evening</v>
      </c>
      <c r="D8150">
        <v>26</v>
      </c>
      <c r="E8150" t="str">
        <f>IF(MOD(D8150,2)=0,"EVEN","ODD")</f>
        <v>EVEN</v>
      </c>
      <c r="F8150" t="str">
        <f>IF(D8150&lt;=18,"LOW (1-18)","HIGH (19-36)")</f>
        <v>HIGH (19-36)</v>
      </c>
      <c r="G8150">
        <f>INT((D8150-1)/6)+1</f>
        <v>5</v>
      </c>
      <c r="H8150">
        <f>MOD(D8150-1,6)+1</f>
        <v>2</v>
      </c>
      <c r="I8150">
        <f>37-D8150</f>
        <v>11</v>
      </c>
      <c r="J8150">
        <f>ABS(D8150-D8151)</f>
        <v>1</v>
      </c>
      <c r="K8150">
        <f>AVERAGE(D8150:D8154)</f>
        <v>26</v>
      </c>
      <c r="L8150">
        <f>AVERAGE(D8150:D8169)</f>
        <v>26</v>
      </c>
      <c r="M8150">
        <f>K8150-L8150</f>
        <v>0</v>
      </c>
      <c r="N8150" t="str">
        <f>IF(K8150&gt;L8150,"HIGH ZONE BIAS",IF(K8150&lt;L8150,"LOW ZONE BIAS","EQUILIBRIUM"))</f>
        <v>EQUILIBRIUM</v>
      </c>
    </row>
    <row r="8151">
      <c r="A8151">
        <v>19420</v>
      </c>
      <c r="B8151" t="str">
        <v>2019-11-21</v>
      </c>
      <c r="C8151" t="str">
        <v>Afternoon</v>
      </c>
      <c r="D8151">
        <v>25</v>
      </c>
      <c r="E8151" t="str">
        <f>IF(MOD(D8151,2)=0,"EVEN","ODD")</f>
        <v>ODD</v>
      </c>
      <c r="F8151" t="str">
        <f>IF(D8151&lt;=18,"LOW (1-18)","HIGH (19-36)")</f>
        <v>HIGH (19-36)</v>
      </c>
      <c r="G8151">
        <f>INT((D8151-1)/6)+1</f>
        <v>5</v>
      </c>
      <c r="H8151">
        <f>MOD(D8151-1,6)+1</f>
        <v>1</v>
      </c>
      <c r="I8151">
        <f>37-D8151</f>
        <v>12</v>
      </c>
      <c r="J8151">
        <f>ABS(D8151-D8152)</f>
        <v>24</v>
      </c>
      <c r="K8151">
        <f>AVERAGE(D8151:D8155)</f>
        <v>25</v>
      </c>
      <c r="L8151">
        <f>AVERAGE(D8151:D8170)</f>
        <v>25</v>
      </c>
      <c r="M8151">
        <f>K8151-L8151</f>
        <v>0</v>
      </c>
      <c r="N8151" t="str">
        <f>IF(K8151&gt;L8151,"HIGH ZONE BIAS",IF(K8151&lt;L8151,"LOW ZONE BIAS","EQUILIBRIUM"))</f>
        <v>EQUILIBRIUM</v>
      </c>
    </row>
    <row r="8152">
      <c r="A8152">
        <v>19419</v>
      </c>
      <c r="B8152" t="str">
        <v>2019-11-21</v>
      </c>
      <c r="C8152" t="str">
        <v>Midday</v>
      </c>
      <c r="D8152">
        <v>1</v>
      </c>
      <c r="E8152" t="str">
        <f>IF(MOD(D8152,2)=0,"EVEN","ODD")</f>
        <v>ODD</v>
      </c>
      <c r="F8152" t="str">
        <f>IF(D8152&lt;=18,"LOW (1-18)","HIGH (19-36)")</f>
        <v>LOW (1-18)</v>
      </c>
      <c r="G8152">
        <f>INT((D8152-1)/6)+1</f>
        <v>1</v>
      </c>
      <c r="H8152">
        <f>MOD(D8152-1,6)+1</f>
        <v>1</v>
      </c>
      <c r="I8152">
        <f>37-D8152</f>
        <v>36</v>
      </c>
      <c r="J8152">
        <f>ABS(D8152-D8153)</f>
        <v>13</v>
      </c>
      <c r="K8152">
        <f>AVERAGE(D8152:D8156)</f>
        <v>1</v>
      </c>
      <c r="L8152">
        <f>AVERAGE(D8152:D8171)</f>
        <v>1</v>
      </c>
      <c r="M8152">
        <f>K8152-L8152</f>
        <v>0</v>
      </c>
      <c r="N8152" t="str">
        <f>IF(K8152&gt;L8152,"HIGH ZONE BIAS",IF(K8152&lt;L8152,"LOW ZONE BIAS","EQUILIBRIUM"))</f>
        <v>EQUILIBRIUM</v>
      </c>
    </row>
    <row r="8153">
      <c r="A8153">
        <v>19418</v>
      </c>
      <c r="B8153" t="str">
        <v>2019-11-21</v>
      </c>
      <c r="C8153" t="str">
        <v>Morning</v>
      </c>
      <c r="D8153">
        <v>14</v>
      </c>
      <c r="E8153" t="str">
        <f>IF(MOD(D8153,2)=0,"EVEN","ODD")</f>
        <v>EVEN</v>
      </c>
      <c r="F8153" t="str">
        <f>IF(D8153&lt;=18,"LOW (1-18)","HIGH (19-36)")</f>
        <v>LOW (1-18)</v>
      </c>
      <c r="G8153">
        <f>INT((D8153-1)/6)+1</f>
        <v>3</v>
      </c>
      <c r="H8153">
        <f>MOD(D8153-1,6)+1</f>
        <v>2</v>
      </c>
      <c r="I8153">
        <f>37-D8153</f>
        <v>23</v>
      </c>
      <c r="J8153">
        <f>ABS(D8153-D8154)</f>
        <v>6</v>
      </c>
      <c r="K8153">
        <f>AVERAGE(D8153:D8157)</f>
        <v>14</v>
      </c>
      <c r="L8153">
        <f>AVERAGE(D8153:D8172)</f>
        <v>14</v>
      </c>
      <c r="M8153">
        <f>K8153-L8153</f>
        <v>0</v>
      </c>
      <c r="N8153" t="str">
        <f>IF(K8153&gt;L8153,"HIGH ZONE BIAS",IF(K8153&lt;L8153,"LOW ZONE BIAS","EQUILIBRIUM"))</f>
        <v>EQUILIBRIUM</v>
      </c>
    </row>
    <row r="8154">
      <c r="A8154">
        <v>19417</v>
      </c>
      <c r="B8154" t="str">
        <v>2019-11-20</v>
      </c>
      <c r="C8154" t="str">
        <v>Evening</v>
      </c>
      <c r="D8154">
        <v>8</v>
      </c>
      <c r="E8154" t="str">
        <f>IF(MOD(D8154,2)=0,"EVEN","ODD")</f>
        <v>EVEN</v>
      </c>
      <c r="F8154" t="str">
        <f>IF(D8154&lt;=18,"LOW (1-18)","HIGH (19-36)")</f>
        <v>LOW (1-18)</v>
      </c>
      <c r="G8154">
        <f>INT((D8154-1)/6)+1</f>
        <v>2</v>
      </c>
      <c r="H8154">
        <f>MOD(D8154-1,6)+1</f>
        <v>2</v>
      </c>
      <c r="I8154">
        <f>37-D8154</f>
        <v>29</v>
      </c>
      <c r="J8154">
        <f>ABS(D8154-D8155)</f>
        <v>7</v>
      </c>
      <c r="K8154">
        <f>AVERAGE(D8154:D8158)</f>
        <v>8</v>
      </c>
      <c r="L8154">
        <f>AVERAGE(D8154:D8173)</f>
        <v>8</v>
      </c>
      <c r="M8154">
        <f>K8154-L8154</f>
        <v>0</v>
      </c>
      <c r="N8154" t="str">
        <f>IF(K8154&gt;L8154,"HIGH ZONE BIAS",IF(K8154&lt;L8154,"LOW ZONE BIAS","EQUILIBRIUM"))</f>
        <v>EQUILIBRIUM</v>
      </c>
    </row>
    <row r="8155">
      <c r="A8155">
        <v>19416</v>
      </c>
      <c r="B8155" t="str">
        <v>2019-11-20</v>
      </c>
      <c r="C8155" t="str">
        <v>Afternoon</v>
      </c>
      <c r="D8155">
        <v>1</v>
      </c>
      <c r="E8155" t="str">
        <f>IF(MOD(D8155,2)=0,"EVEN","ODD")</f>
        <v>ODD</v>
      </c>
      <c r="F8155" t="str">
        <f>IF(D8155&lt;=18,"LOW (1-18)","HIGH (19-36)")</f>
        <v>LOW (1-18)</v>
      </c>
      <c r="G8155">
        <f>INT((D8155-1)/6)+1</f>
        <v>1</v>
      </c>
      <c r="H8155">
        <f>MOD(D8155-1,6)+1</f>
        <v>1</v>
      </c>
      <c r="I8155">
        <f>37-D8155</f>
        <v>36</v>
      </c>
      <c r="J8155">
        <f>ABS(D8155-D8156)</f>
        <v>15</v>
      </c>
      <c r="K8155">
        <f>AVERAGE(D8155:D8159)</f>
        <v>1</v>
      </c>
      <c r="L8155">
        <f>AVERAGE(D8155:D8174)</f>
        <v>1</v>
      </c>
      <c r="M8155">
        <f>K8155-L8155</f>
        <v>0</v>
      </c>
      <c r="N8155" t="str">
        <f>IF(K8155&gt;L8155,"HIGH ZONE BIAS",IF(K8155&lt;L8155,"LOW ZONE BIAS","EQUILIBRIUM"))</f>
        <v>EQUILIBRIUM</v>
      </c>
    </row>
    <row r="8156">
      <c r="A8156">
        <v>19415</v>
      </c>
      <c r="B8156" t="str">
        <v>2019-11-20</v>
      </c>
      <c r="C8156" t="str">
        <v>Midday</v>
      </c>
      <c r="D8156">
        <v>16</v>
      </c>
      <c r="E8156" t="str">
        <f>IF(MOD(D8156,2)=0,"EVEN","ODD")</f>
        <v>EVEN</v>
      </c>
      <c r="F8156" t="str">
        <f>IF(D8156&lt;=18,"LOW (1-18)","HIGH (19-36)")</f>
        <v>LOW (1-18)</v>
      </c>
      <c r="G8156">
        <f>INT((D8156-1)/6)+1</f>
        <v>3</v>
      </c>
      <c r="H8156">
        <f>MOD(D8156-1,6)+1</f>
        <v>4</v>
      </c>
      <c r="I8156">
        <f>37-D8156</f>
        <v>21</v>
      </c>
      <c r="J8156">
        <f>ABS(D8156-D8157)</f>
        <v>15</v>
      </c>
      <c r="K8156">
        <f>AVERAGE(D8156:D8160)</f>
        <v>16</v>
      </c>
      <c r="L8156">
        <f>AVERAGE(D8156:D8175)</f>
        <v>16</v>
      </c>
      <c r="M8156">
        <f>K8156-L8156</f>
        <v>0</v>
      </c>
      <c r="N8156" t="str">
        <f>IF(K8156&gt;L8156,"HIGH ZONE BIAS",IF(K8156&lt;L8156,"LOW ZONE BIAS","EQUILIBRIUM"))</f>
        <v>EQUILIBRIUM</v>
      </c>
    </row>
    <row r="8157">
      <c r="A8157">
        <v>19414</v>
      </c>
      <c r="B8157" t="str">
        <v>2019-11-20</v>
      </c>
      <c r="C8157" t="str">
        <v>Morning</v>
      </c>
      <c r="D8157">
        <v>1</v>
      </c>
      <c r="E8157" t="str">
        <f>IF(MOD(D8157,2)=0,"EVEN","ODD")</f>
        <v>ODD</v>
      </c>
      <c r="F8157" t="str">
        <f>IF(D8157&lt;=18,"LOW (1-18)","HIGH (19-36)")</f>
        <v>LOW (1-18)</v>
      </c>
      <c r="G8157">
        <f>INT((D8157-1)/6)+1</f>
        <v>1</v>
      </c>
      <c r="H8157">
        <f>MOD(D8157-1,6)+1</f>
        <v>1</v>
      </c>
      <c r="I8157">
        <f>37-D8157</f>
        <v>36</v>
      </c>
      <c r="J8157">
        <f>ABS(D8157-D8158)</f>
        <v>13</v>
      </c>
      <c r="K8157">
        <f>AVERAGE(D8157:D8161)</f>
        <v>1</v>
      </c>
      <c r="L8157">
        <f>AVERAGE(D8157:D8176)</f>
        <v>1</v>
      </c>
      <c r="M8157">
        <f>K8157-L8157</f>
        <v>0</v>
      </c>
      <c r="N8157" t="str">
        <f>IF(K8157&gt;L8157,"HIGH ZONE BIAS",IF(K8157&lt;L8157,"LOW ZONE BIAS","EQUILIBRIUM"))</f>
        <v>EQUILIBRIUM</v>
      </c>
    </row>
    <row r="8158">
      <c r="A8158">
        <v>19413</v>
      </c>
      <c r="B8158" t="str">
        <v>2019-11-19</v>
      </c>
      <c r="C8158" t="str">
        <v>Evening</v>
      </c>
      <c r="D8158">
        <v>14</v>
      </c>
      <c r="E8158" t="str">
        <f>IF(MOD(D8158,2)=0,"EVEN","ODD")</f>
        <v>EVEN</v>
      </c>
      <c r="F8158" t="str">
        <f>IF(D8158&lt;=18,"LOW (1-18)","HIGH (19-36)")</f>
        <v>LOW (1-18)</v>
      </c>
      <c r="G8158">
        <f>INT((D8158-1)/6)+1</f>
        <v>3</v>
      </c>
      <c r="H8158">
        <f>MOD(D8158-1,6)+1</f>
        <v>2</v>
      </c>
      <c r="I8158">
        <f>37-D8158</f>
        <v>23</v>
      </c>
      <c r="J8158">
        <f>ABS(D8158-D8159)</f>
        <v>17</v>
      </c>
      <c r="K8158">
        <f>AVERAGE(D8158:D8162)</f>
        <v>14</v>
      </c>
      <c r="L8158">
        <f>AVERAGE(D8158:D8177)</f>
        <v>14</v>
      </c>
      <c r="M8158">
        <f>K8158-L8158</f>
        <v>0</v>
      </c>
      <c r="N8158" t="str">
        <f>IF(K8158&gt;L8158,"HIGH ZONE BIAS",IF(K8158&lt;L8158,"LOW ZONE BIAS","EQUILIBRIUM"))</f>
        <v>EQUILIBRIUM</v>
      </c>
    </row>
    <row r="8159">
      <c r="A8159">
        <v>19412</v>
      </c>
      <c r="B8159" t="str">
        <v>2019-11-19</v>
      </c>
      <c r="C8159" t="str">
        <v>Afternoon</v>
      </c>
      <c r="D8159">
        <v>31</v>
      </c>
      <c r="E8159" t="str">
        <f>IF(MOD(D8159,2)=0,"EVEN","ODD")</f>
        <v>ODD</v>
      </c>
      <c r="F8159" t="str">
        <f>IF(D8159&lt;=18,"LOW (1-18)","HIGH (19-36)")</f>
        <v>HIGH (19-36)</v>
      </c>
      <c r="G8159">
        <f>INT((D8159-1)/6)+1</f>
        <v>6</v>
      </c>
      <c r="H8159">
        <f>MOD(D8159-1,6)+1</f>
        <v>1</v>
      </c>
      <c r="I8159">
        <f>37-D8159</f>
        <v>6</v>
      </c>
      <c r="J8159">
        <f>ABS(D8159-D8160)</f>
        <v>15</v>
      </c>
      <c r="K8159">
        <f>AVERAGE(D8159:D8163)</f>
        <v>31</v>
      </c>
      <c r="L8159">
        <f>AVERAGE(D8159:D8178)</f>
        <v>31</v>
      </c>
      <c r="M8159">
        <f>K8159-L8159</f>
        <v>0</v>
      </c>
      <c r="N8159" t="str">
        <f>IF(K8159&gt;L8159,"HIGH ZONE BIAS",IF(K8159&lt;L8159,"LOW ZONE BIAS","EQUILIBRIUM"))</f>
        <v>EQUILIBRIUM</v>
      </c>
    </row>
    <row r="8160">
      <c r="A8160">
        <v>19411</v>
      </c>
      <c r="B8160" t="str">
        <v>2019-11-19</v>
      </c>
      <c r="C8160" t="str">
        <v>Midday</v>
      </c>
      <c r="D8160">
        <v>16</v>
      </c>
      <c r="E8160" t="str">
        <f>IF(MOD(D8160,2)=0,"EVEN","ODD")</f>
        <v>EVEN</v>
      </c>
      <c r="F8160" t="str">
        <f>IF(D8160&lt;=18,"LOW (1-18)","HIGH (19-36)")</f>
        <v>LOW (1-18)</v>
      </c>
      <c r="G8160">
        <f>INT((D8160-1)/6)+1</f>
        <v>3</v>
      </c>
      <c r="H8160">
        <f>MOD(D8160-1,6)+1</f>
        <v>4</v>
      </c>
      <c r="I8160">
        <f>37-D8160</f>
        <v>21</v>
      </c>
      <c r="J8160">
        <f>ABS(D8160-D8161)</f>
        <v>4</v>
      </c>
      <c r="K8160">
        <f>AVERAGE(D8160:D8164)</f>
        <v>16</v>
      </c>
      <c r="L8160">
        <f>AVERAGE(D8160:D8179)</f>
        <v>16</v>
      </c>
      <c r="M8160">
        <f>K8160-L8160</f>
        <v>0</v>
      </c>
      <c r="N8160" t="str">
        <f>IF(K8160&gt;L8160,"HIGH ZONE BIAS",IF(K8160&lt;L8160,"LOW ZONE BIAS","EQUILIBRIUM"))</f>
        <v>EQUILIBRIUM</v>
      </c>
    </row>
    <row r="8161">
      <c r="A8161">
        <v>19410</v>
      </c>
      <c r="B8161" t="str">
        <v>2019-11-19</v>
      </c>
      <c r="C8161" t="str">
        <v>Morning</v>
      </c>
      <c r="D8161">
        <v>20</v>
      </c>
      <c r="E8161" t="str">
        <f>IF(MOD(D8161,2)=0,"EVEN","ODD")</f>
        <v>EVEN</v>
      </c>
      <c r="F8161" t="str">
        <f>IF(D8161&lt;=18,"LOW (1-18)","HIGH (19-36)")</f>
        <v>HIGH (19-36)</v>
      </c>
      <c r="G8161">
        <f>INT((D8161-1)/6)+1</f>
        <v>4</v>
      </c>
      <c r="H8161">
        <f>MOD(D8161-1,6)+1</f>
        <v>2</v>
      </c>
      <c r="I8161">
        <f>37-D8161</f>
        <v>17</v>
      </c>
      <c r="J8161">
        <f>ABS(D8161-D8162)</f>
        <v>15</v>
      </c>
      <c r="K8161">
        <f>AVERAGE(D8161:D8165)</f>
        <v>20</v>
      </c>
      <c r="L8161">
        <f>AVERAGE(D8161:D8180)</f>
        <v>20</v>
      </c>
      <c r="M8161">
        <f>K8161-L8161</f>
        <v>0</v>
      </c>
      <c r="N8161" t="str">
        <f>IF(K8161&gt;L8161,"HIGH ZONE BIAS",IF(K8161&lt;L8161,"LOW ZONE BIAS","EQUILIBRIUM"))</f>
        <v>EQUILIBRIUM</v>
      </c>
    </row>
    <row r="8162">
      <c r="A8162">
        <v>19409</v>
      </c>
      <c r="B8162" t="str">
        <v>2019-11-18</v>
      </c>
      <c r="C8162" t="str">
        <v>Evening</v>
      </c>
      <c r="D8162">
        <v>5</v>
      </c>
      <c r="E8162" t="str">
        <f>IF(MOD(D8162,2)=0,"EVEN","ODD")</f>
        <v>ODD</v>
      </c>
      <c r="F8162" t="str">
        <f>IF(D8162&lt;=18,"LOW (1-18)","HIGH (19-36)")</f>
        <v>LOW (1-18)</v>
      </c>
      <c r="G8162">
        <f>INT((D8162-1)/6)+1</f>
        <v>1</v>
      </c>
      <c r="H8162">
        <f>MOD(D8162-1,6)+1</f>
        <v>5</v>
      </c>
      <c r="I8162">
        <f>37-D8162</f>
        <v>32</v>
      </c>
      <c r="J8162">
        <f>ABS(D8162-D8163)</f>
        <v>30</v>
      </c>
      <c r="K8162">
        <f>AVERAGE(D8162:D8166)</f>
        <v>5</v>
      </c>
      <c r="L8162">
        <f>AVERAGE(D8162:D8181)</f>
        <v>5</v>
      </c>
      <c r="M8162">
        <f>K8162-L8162</f>
        <v>0</v>
      </c>
      <c r="N8162" t="str">
        <f>IF(K8162&gt;L8162,"HIGH ZONE BIAS",IF(K8162&lt;L8162,"LOW ZONE BIAS","EQUILIBRIUM"))</f>
        <v>EQUILIBRIUM</v>
      </c>
    </row>
    <row r="8163">
      <c r="A8163">
        <v>19408</v>
      </c>
      <c r="B8163" t="str">
        <v>2019-11-18</v>
      </c>
      <c r="C8163" t="str">
        <v>Afternoon</v>
      </c>
      <c r="D8163">
        <v>35</v>
      </c>
      <c r="E8163" t="str">
        <f>IF(MOD(D8163,2)=0,"EVEN","ODD")</f>
        <v>ODD</v>
      </c>
      <c r="F8163" t="str">
        <f>IF(D8163&lt;=18,"LOW (1-18)","HIGH (19-36)")</f>
        <v>HIGH (19-36)</v>
      </c>
      <c r="G8163">
        <f>INT((D8163-1)/6)+1</f>
        <v>6</v>
      </c>
      <c r="H8163">
        <f>MOD(D8163-1,6)+1</f>
        <v>5</v>
      </c>
      <c r="I8163">
        <f>37-D8163</f>
        <v>2</v>
      </c>
      <c r="J8163">
        <f>ABS(D8163-D8164)</f>
        <v>11</v>
      </c>
      <c r="K8163">
        <f>AVERAGE(D8163:D8167)</f>
        <v>35</v>
      </c>
      <c r="L8163">
        <f>AVERAGE(D8163:D8182)</f>
        <v>35</v>
      </c>
      <c r="M8163">
        <f>K8163-L8163</f>
        <v>0</v>
      </c>
      <c r="N8163" t="str">
        <f>IF(K8163&gt;L8163,"HIGH ZONE BIAS",IF(K8163&lt;L8163,"LOW ZONE BIAS","EQUILIBRIUM"))</f>
        <v>EQUILIBRIUM</v>
      </c>
    </row>
    <row r="8164">
      <c r="A8164">
        <v>19407</v>
      </c>
      <c r="B8164" t="str">
        <v>2019-11-18</v>
      </c>
      <c r="C8164" t="str">
        <v>Midday</v>
      </c>
      <c r="D8164">
        <v>24</v>
      </c>
      <c r="E8164" t="str">
        <f>IF(MOD(D8164,2)=0,"EVEN","ODD")</f>
        <v>EVEN</v>
      </c>
      <c r="F8164" t="str">
        <f>IF(D8164&lt;=18,"LOW (1-18)","HIGH (19-36)")</f>
        <v>HIGH (19-36)</v>
      </c>
      <c r="G8164">
        <f>INT((D8164-1)/6)+1</f>
        <v>4</v>
      </c>
      <c r="H8164">
        <f>MOD(D8164-1,6)+1</f>
        <v>6</v>
      </c>
      <c r="I8164">
        <f>37-D8164</f>
        <v>13</v>
      </c>
      <c r="J8164">
        <f>ABS(D8164-D8165)</f>
        <v>4</v>
      </c>
      <c r="K8164">
        <f>AVERAGE(D8164:D8168)</f>
        <v>24</v>
      </c>
      <c r="L8164">
        <f>AVERAGE(D8164:D8183)</f>
        <v>24</v>
      </c>
      <c r="M8164">
        <f>K8164-L8164</f>
        <v>0</v>
      </c>
      <c r="N8164" t="str">
        <f>IF(K8164&gt;L8164,"HIGH ZONE BIAS",IF(K8164&lt;L8164,"LOW ZONE BIAS","EQUILIBRIUM"))</f>
        <v>EQUILIBRIUM</v>
      </c>
    </row>
    <row r="8165">
      <c r="A8165">
        <v>19406</v>
      </c>
      <c r="B8165" t="str">
        <v>2019-11-18</v>
      </c>
      <c r="C8165" t="str">
        <v>Morning</v>
      </c>
      <c r="D8165">
        <v>28</v>
      </c>
      <c r="E8165" t="str">
        <f>IF(MOD(D8165,2)=0,"EVEN","ODD")</f>
        <v>EVEN</v>
      </c>
      <c r="F8165" t="str">
        <f>IF(D8165&lt;=18,"LOW (1-18)","HIGH (19-36)")</f>
        <v>HIGH (19-36)</v>
      </c>
      <c r="G8165">
        <f>INT((D8165-1)/6)+1</f>
        <v>5</v>
      </c>
      <c r="H8165">
        <f>MOD(D8165-1,6)+1</f>
        <v>4</v>
      </c>
      <c r="I8165">
        <f>37-D8165</f>
        <v>9</v>
      </c>
      <c r="J8165">
        <f>ABS(D8165-D8166)</f>
        <v>23</v>
      </c>
      <c r="K8165">
        <f>AVERAGE(D8165:D8169)</f>
        <v>28</v>
      </c>
      <c r="L8165">
        <f>AVERAGE(D8165:D8184)</f>
        <v>28</v>
      </c>
      <c r="M8165">
        <f>K8165-L8165</f>
        <v>0</v>
      </c>
      <c r="N8165" t="str">
        <f>IF(K8165&gt;L8165,"HIGH ZONE BIAS",IF(K8165&lt;L8165,"LOW ZONE BIAS","EQUILIBRIUM"))</f>
        <v>EQUILIBRIUM</v>
      </c>
    </row>
    <row r="8166">
      <c r="A8166">
        <v>19405</v>
      </c>
      <c r="B8166" t="str">
        <v>2019-11-16</v>
      </c>
      <c r="C8166" t="str">
        <v>Evening</v>
      </c>
      <c r="D8166">
        <v>5</v>
      </c>
      <c r="E8166" t="str">
        <f>IF(MOD(D8166,2)=0,"EVEN","ODD")</f>
        <v>ODD</v>
      </c>
      <c r="F8166" t="str">
        <f>IF(D8166&lt;=18,"LOW (1-18)","HIGH (19-36)")</f>
        <v>LOW (1-18)</v>
      </c>
      <c r="G8166">
        <f>INT((D8166-1)/6)+1</f>
        <v>1</v>
      </c>
      <c r="H8166">
        <f>MOD(D8166-1,6)+1</f>
        <v>5</v>
      </c>
      <c r="I8166">
        <f>37-D8166</f>
        <v>32</v>
      </c>
      <c r="J8166">
        <f>ABS(D8166-D8167)</f>
        <v>13</v>
      </c>
      <c r="K8166">
        <f>AVERAGE(D8166:D8170)</f>
        <v>5</v>
      </c>
      <c r="L8166">
        <f>AVERAGE(D8166:D8185)</f>
        <v>5</v>
      </c>
      <c r="M8166">
        <f>K8166-L8166</f>
        <v>0</v>
      </c>
      <c r="N8166" t="str">
        <f>IF(K8166&gt;L8166,"HIGH ZONE BIAS",IF(K8166&lt;L8166,"LOW ZONE BIAS","EQUILIBRIUM"))</f>
        <v>EQUILIBRIUM</v>
      </c>
    </row>
    <row r="8167">
      <c r="A8167">
        <v>19404</v>
      </c>
      <c r="B8167" t="str">
        <v>2019-11-16</v>
      </c>
      <c r="C8167" t="str">
        <v>Afternoon</v>
      </c>
      <c r="D8167">
        <v>18</v>
      </c>
      <c r="E8167" t="str">
        <f>IF(MOD(D8167,2)=0,"EVEN","ODD")</f>
        <v>EVEN</v>
      </c>
      <c r="F8167" t="str">
        <f>IF(D8167&lt;=18,"LOW (1-18)","HIGH (19-36)")</f>
        <v>LOW (1-18)</v>
      </c>
      <c r="G8167">
        <f>INT((D8167-1)/6)+1</f>
        <v>3</v>
      </c>
      <c r="H8167">
        <f>MOD(D8167-1,6)+1</f>
        <v>6</v>
      </c>
      <c r="I8167">
        <f>37-D8167</f>
        <v>19</v>
      </c>
      <c r="J8167">
        <f>ABS(D8167-D8168)</f>
        <v>3</v>
      </c>
      <c r="K8167">
        <f>AVERAGE(D8167:D8171)</f>
        <v>18</v>
      </c>
      <c r="L8167">
        <f>AVERAGE(D8167:D8186)</f>
        <v>18</v>
      </c>
      <c r="M8167">
        <f>K8167-L8167</f>
        <v>0</v>
      </c>
      <c r="N8167" t="str">
        <f>IF(K8167&gt;L8167,"HIGH ZONE BIAS",IF(K8167&lt;L8167,"LOW ZONE BIAS","EQUILIBRIUM"))</f>
        <v>EQUILIBRIUM</v>
      </c>
    </row>
    <row r="8168">
      <c r="A8168">
        <v>19403</v>
      </c>
      <c r="B8168" t="str">
        <v>2019-11-16</v>
      </c>
      <c r="C8168" t="str">
        <v>Midday</v>
      </c>
      <c r="D8168">
        <v>21</v>
      </c>
      <c r="E8168" t="str">
        <f>IF(MOD(D8168,2)=0,"EVEN","ODD")</f>
        <v>ODD</v>
      </c>
      <c r="F8168" t="str">
        <f>IF(D8168&lt;=18,"LOW (1-18)","HIGH (19-36)")</f>
        <v>HIGH (19-36)</v>
      </c>
      <c r="G8168">
        <f>INT((D8168-1)/6)+1</f>
        <v>4</v>
      </c>
      <c r="H8168">
        <f>MOD(D8168-1,6)+1</f>
        <v>3</v>
      </c>
      <c r="I8168">
        <f>37-D8168</f>
        <v>16</v>
      </c>
      <c r="J8168">
        <f>ABS(D8168-D8169)</f>
        <v>5</v>
      </c>
      <c r="K8168">
        <f>AVERAGE(D8168:D8172)</f>
        <v>21</v>
      </c>
      <c r="L8168">
        <f>AVERAGE(D8168:D8187)</f>
        <v>21</v>
      </c>
      <c r="M8168">
        <f>K8168-L8168</f>
        <v>0</v>
      </c>
      <c r="N8168" t="str">
        <f>IF(K8168&gt;L8168,"HIGH ZONE BIAS",IF(K8168&lt;L8168,"LOW ZONE BIAS","EQUILIBRIUM"))</f>
        <v>EQUILIBRIUM</v>
      </c>
    </row>
    <row r="8169">
      <c r="A8169">
        <v>19402</v>
      </c>
      <c r="B8169" t="str">
        <v>2019-11-16</v>
      </c>
      <c r="C8169" t="str">
        <v>Morning</v>
      </c>
      <c r="D8169">
        <v>16</v>
      </c>
      <c r="E8169" t="str">
        <f>IF(MOD(D8169,2)=0,"EVEN","ODD")</f>
        <v>EVEN</v>
      </c>
      <c r="F8169" t="str">
        <f>IF(D8169&lt;=18,"LOW (1-18)","HIGH (19-36)")</f>
        <v>LOW (1-18)</v>
      </c>
      <c r="G8169">
        <f>INT((D8169-1)/6)+1</f>
        <v>3</v>
      </c>
      <c r="H8169">
        <f>MOD(D8169-1,6)+1</f>
        <v>4</v>
      </c>
      <c r="I8169">
        <f>37-D8169</f>
        <v>21</v>
      </c>
      <c r="J8169">
        <f>ABS(D8169-D8170)</f>
        <v>0</v>
      </c>
      <c r="K8169">
        <f>AVERAGE(D8169:D8173)</f>
        <v>16</v>
      </c>
      <c r="L8169">
        <f>AVERAGE(D8169:D8188)</f>
        <v>16</v>
      </c>
      <c r="M8169">
        <f>K8169-L8169</f>
        <v>0</v>
      </c>
      <c r="N8169" t="str">
        <f>IF(K8169&gt;L8169,"HIGH ZONE BIAS",IF(K8169&lt;L8169,"LOW ZONE BIAS","EQUILIBRIUM"))</f>
        <v>EQUILIBRIUM</v>
      </c>
    </row>
    <row r="8170">
      <c r="A8170">
        <v>19401</v>
      </c>
      <c r="B8170" t="str">
        <v>2019-11-15</v>
      </c>
      <c r="C8170" t="str">
        <v>Evening</v>
      </c>
      <c r="D8170">
        <v>16</v>
      </c>
      <c r="E8170" t="str">
        <f>IF(MOD(D8170,2)=0,"EVEN","ODD")</f>
        <v>EVEN</v>
      </c>
      <c r="F8170" t="str">
        <f>IF(D8170&lt;=18,"LOW (1-18)","HIGH (19-36)")</f>
        <v>LOW (1-18)</v>
      </c>
      <c r="G8170">
        <f>INT((D8170-1)/6)+1</f>
        <v>3</v>
      </c>
      <c r="H8170">
        <f>MOD(D8170-1,6)+1</f>
        <v>4</v>
      </c>
      <c r="I8170">
        <f>37-D8170</f>
        <v>21</v>
      </c>
      <c r="J8170">
        <f>ABS(D8170-D8171)</f>
        <v>13</v>
      </c>
      <c r="K8170">
        <f>AVERAGE(D8170:D8174)</f>
        <v>16</v>
      </c>
      <c r="L8170">
        <f>AVERAGE(D8170:D8189)</f>
        <v>16</v>
      </c>
      <c r="M8170">
        <f>K8170-L8170</f>
        <v>0</v>
      </c>
      <c r="N8170" t="str">
        <f>IF(K8170&gt;L8170,"HIGH ZONE BIAS",IF(K8170&lt;L8170,"LOW ZONE BIAS","EQUILIBRIUM"))</f>
        <v>EQUILIBRIUM</v>
      </c>
    </row>
    <row r="8171">
      <c r="A8171">
        <v>19400</v>
      </c>
      <c r="B8171" t="str">
        <v>2019-11-15</v>
      </c>
      <c r="C8171" t="str">
        <v>Afternoon</v>
      </c>
      <c r="D8171">
        <v>29</v>
      </c>
      <c r="E8171" t="str">
        <f>IF(MOD(D8171,2)=0,"EVEN","ODD")</f>
        <v>ODD</v>
      </c>
      <c r="F8171" t="str">
        <f>IF(D8171&lt;=18,"LOW (1-18)","HIGH (19-36)")</f>
        <v>HIGH (19-36)</v>
      </c>
      <c r="G8171">
        <f>INT((D8171-1)/6)+1</f>
        <v>5</v>
      </c>
      <c r="H8171">
        <f>MOD(D8171-1,6)+1</f>
        <v>5</v>
      </c>
      <c r="I8171">
        <f>37-D8171</f>
        <v>8</v>
      </c>
      <c r="J8171">
        <f>ABS(D8171-D8172)</f>
        <v>2</v>
      </c>
      <c r="K8171">
        <f>AVERAGE(D8171:D8175)</f>
        <v>29</v>
      </c>
      <c r="L8171">
        <f>AVERAGE(D8171:D8190)</f>
        <v>29</v>
      </c>
      <c r="M8171">
        <f>K8171-L8171</f>
        <v>0</v>
      </c>
      <c r="N8171" t="str">
        <f>IF(K8171&gt;L8171,"HIGH ZONE BIAS",IF(K8171&lt;L8171,"LOW ZONE BIAS","EQUILIBRIUM"))</f>
        <v>EQUILIBRIUM</v>
      </c>
    </row>
    <row r="8172">
      <c r="A8172">
        <v>19399</v>
      </c>
      <c r="B8172" t="str">
        <v>2019-11-15</v>
      </c>
      <c r="C8172" t="str">
        <v>Midday</v>
      </c>
      <c r="D8172">
        <v>31</v>
      </c>
      <c r="E8172" t="str">
        <f>IF(MOD(D8172,2)=0,"EVEN","ODD")</f>
        <v>ODD</v>
      </c>
      <c r="F8172" t="str">
        <f>IF(D8172&lt;=18,"LOW (1-18)","HIGH (19-36)")</f>
        <v>HIGH (19-36)</v>
      </c>
      <c r="G8172">
        <f>INT((D8172-1)/6)+1</f>
        <v>6</v>
      </c>
      <c r="H8172">
        <f>MOD(D8172-1,6)+1</f>
        <v>1</v>
      </c>
      <c r="I8172">
        <f>37-D8172</f>
        <v>6</v>
      </c>
      <c r="J8172">
        <f>ABS(D8172-D8173)</f>
        <v>5</v>
      </c>
      <c r="K8172">
        <f>AVERAGE(D8172:D8176)</f>
        <v>31</v>
      </c>
      <c r="L8172">
        <f>AVERAGE(D8172:D8191)</f>
        <v>31</v>
      </c>
      <c r="M8172">
        <f>K8172-L8172</f>
        <v>0</v>
      </c>
      <c r="N8172" t="str">
        <f>IF(K8172&gt;L8172,"HIGH ZONE BIAS",IF(K8172&lt;L8172,"LOW ZONE BIAS","EQUILIBRIUM"))</f>
        <v>EQUILIBRIUM</v>
      </c>
    </row>
    <row r="8173">
      <c r="A8173">
        <v>19398</v>
      </c>
      <c r="B8173" t="str">
        <v>2019-11-15</v>
      </c>
      <c r="C8173" t="str">
        <v>Morning</v>
      </c>
      <c r="D8173">
        <v>36</v>
      </c>
      <c r="E8173" t="str">
        <f>IF(MOD(D8173,2)=0,"EVEN","ODD")</f>
        <v>EVEN</v>
      </c>
      <c r="F8173" t="str">
        <f>IF(D8173&lt;=18,"LOW (1-18)","HIGH (19-36)")</f>
        <v>HIGH (19-36)</v>
      </c>
      <c r="G8173">
        <f>INT((D8173-1)/6)+1</f>
        <v>6</v>
      </c>
      <c r="H8173">
        <f>MOD(D8173-1,6)+1</f>
        <v>6</v>
      </c>
      <c r="I8173">
        <f>37-D8173</f>
        <v>1</v>
      </c>
      <c r="J8173">
        <f>ABS(D8173-D8174)</f>
        <v>10</v>
      </c>
      <c r="K8173">
        <f>AVERAGE(D8173:D8177)</f>
        <v>36</v>
      </c>
      <c r="L8173">
        <f>AVERAGE(D8173:D8192)</f>
        <v>36</v>
      </c>
      <c r="M8173">
        <f>K8173-L8173</f>
        <v>0</v>
      </c>
      <c r="N8173" t="str">
        <f>IF(K8173&gt;L8173,"HIGH ZONE BIAS",IF(K8173&lt;L8173,"LOW ZONE BIAS","EQUILIBRIUM"))</f>
        <v>EQUILIBRIUM</v>
      </c>
    </row>
    <row r="8174">
      <c r="A8174">
        <v>19397</v>
      </c>
      <c r="B8174" t="str">
        <v>2019-11-14</v>
      </c>
      <c r="C8174" t="str">
        <v>Evening</v>
      </c>
      <c r="D8174">
        <v>26</v>
      </c>
      <c r="E8174" t="str">
        <f>IF(MOD(D8174,2)=0,"EVEN","ODD")</f>
        <v>EVEN</v>
      </c>
      <c r="F8174" t="str">
        <f>IF(D8174&lt;=18,"LOW (1-18)","HIGH (19-36)")</f>
        <v>HIGH (19-36)</v>
      </c>
      <c r="G8174">
        <f>INT((D8174-1)/6)+1</f>
        <v>5</v>
      </c>
      <c r="H8174">
        <f>MOD(D8174-1,6)+1</f>
        <v>2</v>
      </c>
      <c r="I8174">
        <f>37-D8174</f>
        <v>11</v>
      </c>
      <c r="J8174">
        <f>ABS(D8174-D8175)</f>
        <v>18</v>
      </c>
      <c r="K8174">
        <f>AVERAGE(D8174:D8178)</f>
        <v>26</v>
      </c>
      <c r="L8174">
        <f>AVERAGE(D8174:D8193)</f>
        <v>26</v>
      </c>
      <c r="M8174">
        <f>K8174-L8174</f>
        <v>0</v>
      </c>
      <c r="N8174" t="str">
        <f>IF(K8174&gt;L8174,"HIGH ZONE BIAS",IF(K8174&lt;L8174,"LOW ZONE BIAS","EQUILIBRIUM"))</f>
        <v>EQUILIBRIUM</v>
      </c>
    </row>
    <row r="8175">
      <c r="A8175">
        <v>19396</v>
      </c>
      <c r="B8175" t="str">
        <v>2019-11-14</v>
      </c>
      <c r="C8175" t="str">
        <v>Afternoon</v>
      </c>
      <c r="D8175">
        <v>8</v>
      </c>
      <c r="E8175" t="str">
        <f>IF(MOD(D8175,2)=0,"EVEN","ODD")</f>
        <v>EVEN</v>
      </c>
      <c r="F8175" t="str">
        <f>IF(D8175&lt;=18,"LOW (1-18)","HIGH (19-36)")</f>
        <v>LOW (1-18)</v>
      </c>
      <c r="G8175">
        <f>INT((D8175-1)/6)+1</f>
        <v>2</v>
      </c>
      <c r="H8175">
        <f>MOD(D8175-1,6)+1</f>
        <v>2</v>
      </c>
      <c r="I8175">
        <f>37-D8175</f>
        <v>29</v>
      </c>
      <c r="J8175">
        <f>ABS(D8175-D8176)</f>
        <v>2</v>
      </c>
      <c r="K8175">
        <f>AVERAGE(D8175:D8179)</f>
        <v>8</v>
      </c>
      <c r="L8175">
        <f>AVERAGE(D8175:D8194)</f>
        <v>8</v>
      </c>
      <c r="M8175">
        <f>K8175-L8175</f>
        <v>0</v>
      </c>
      <c r="N8175" t="str">
        <f>IF(K8175&gt;L8175,"HIGH ZONE BIAS",IF(K8175&lt;L8175,"LOW ZONE BIAS","EQUILIBRIUM"))</f>
        <v>EQUILIBRIUM</v>
      </c>
    </row>
    <row r="8176">
      <c r="A8176">
        <v>19395</v>
      </c>
      <c r="B8176" t="str">
        <v>2019-11-14</v>
      </c>
      <c r="C8176" t="str">
        <v>Midday</v>
      </c>
      <c r="D8176">
        <v>6</v>
      </c>
      <c r="E8176" t="str">
        <f>IF(MOD(D8176,2)=0,"EVEN","ODD")</f>
        <v>EVEN</v>
      </c>
      <c r="F8176" t="str">
        <f>IF(D8176&lt;=18,"LOW (1-18)","HIGH (19-36)")</f>
        <v>LOW (1-18)</v>
      </c>
      <c r="G8176">
        <f>INT((D8176-1)/6)+1</f>
        <v>1</v>
      </c>
      <c r="H8176">
        <f>MOD(D8176-1,6)+1</f>
        <v>6</v>
      </c>
      <c r="I8176">
        <f>37-D8176</f>
        <v>31</v>
      </c>
      <c r="J8176">
        <f>ABS(D8176-D8177)</f>
        <v>20</v>
      </c>
      <c r="K8176">
        <f>AVERAGE(D8176:D8180)</f>
        <v>6</v>
      </c>
      <c r="L8176">
        <f>AVERAGE(D8176:D8195)</f>
        <v>6</v>
      </c>
      <c r="M8176">
        <f>K8176-L8176</f>
        <v>0</v>
      </c>
      <c r="N8176" t="str">
        <f>IF(K8176&gt;L8176,"HIGH ZONE BIAS",IF(K8176&lt;L8176,"LOW ZONE BIAS","EQUILIBRIUM"))</f>
        <v>EQUILIBRIUM</v>
      </c>
    </row>
    <row r="8177">
      <c r="A8177">
        <v>19394</v>
      </c>
      <c r="B8177" t="str">
        <v>2019-11-14</v>
      </c>
      <c r="C8177" t="str">
        <v>Morning</v>
      </c>
      <c r="D8177">
        <v>26</v>
      </c>
      <c r="E8177" t="str">
        <f>IF(MOD(D8177,2)=0,"EVEN","ODD")</f>
        <v>EVEN</v>
      </c>
      <c r="F8177" t="str">
        <f>IF(D8177&lt;=18,"LOW (1-18)","HIGH (19-36)")</f>
        <v>HIGH (19-36)</v>
      </c>
      <c r="G8177">
        <f>INT((D8177-1)/6)+1</f>
        <v>5</v>
      </c>
      <c r="H8177">
        <f>MOD(D8177-1,6)+1</f>
        <v>2</v>
      </c>
      <c r="I8177">
        <f>37-D8177</f>
        <v>11</v>
      </c>
      <c r="J8177">
        <f>ABS(D8177-D8178)</f>
        <v>15</v>
      </c>
      <c r="K8177">
        <f>AVERAGE(D8177:D8181)</f>
        <v>26</v>
      </c>
      <c r="L8177">
        <f>AVERAGE(D8177:D8196)</f>
        <v>26</v>
      </c>
      <c r="M8177">
        <f>K8177-L8177</f>
        <v>0</v>
      </c>
      <c r="N8177" t="str">
        <f>IF(K8177&gt;L8177,"HIGH ZONE BIAS",IF(K8177&lt;L8177,"LOW ZONE BIAS","EQUILIBRIUM"))</f>
        <v>EQUILIBRIUM</v>
      </c>
    </row>
    <row r="8178">
      <c r="A8178">
        <v>19393</v>
      </c>
      <c r="B8178" t="str">
        <v>2019-11-13</v>
      </c>
      <c r="C8178" t="str">
        <v>Evening</v>
      </c>
      <c r="D8178">
        <v>11</v>
      </c>
      <c r="E8178" t="str">
        <f>IF(MOD(D8178,2)=0,"EVEN","ODD")</f>
        <v>ODD</v>
      </c>
      <c r="F8178" t="str">
        <f>IF(D8178&lt;=18,"LOW (1-18)","HIGH (19-36)")</f>
        <v>LOW (1-18)</v>
      </c>
      <c r="G8178">
        <f>INT((D8178-1)/6)+1</f>
        <v>2</v>
      </c>
      <c r="H8178">
        <f>MOD(D8178-1,6)+1</f>
        <v>5</v>
      </c>
      <c r="I8178">
        <f>37-D8178</f>
        <v>26</v>
      </c>
      <c r="J8178">
        <f>ABS(D8178-D8179)</f>
        <v>5</v>
      </c>
      <c r="K8178">
        <f>AVERAGE(D8178:D8182)</f>
        <v>11</v>
      </c>
      <c r="L8178">
        <f>AVERAGE(D8178:D8197)</f>
        <v>11</v>
      </c>
      <c r="M8178">
        <f>K8178-L8178</f>
        <v>0</v>
      </c>
      <c r="N8178" t="str">
        <f>IF(K8178&gt;L8178,"HIGH ZONE BIAS",IF(K8178&lt;L8178,"LOW ZONE BIAS","EQUILIBRIUM"))</f>
        <v>EQUILIBRIUM</v>
      </c>
    </row>
    <row r="8179">
      <c r="A8179">
        <v>19392</v>
      </c>
      <c r="B8179" t="str">
        <v>2019-11-13</v>
      </c>
      <c r="C8179" t="str">
        <v>Afternoon</v>
      </c>
      <c r="D8179">
        <v>6</v>
      </c>
      <c r="E8179" t="str">
        <f>IF(MOD(D8179,2)=0,"EVEN","ODD")</f>
        <v>EVEN</v>
      </c>
      <c r="F8179" t="str">
        <f>IF(D8179&lt;=18,"LOW (1-18)","HIGH (19-36)")</f>
        <v>LOW (1-18)</v>
      </c>
      <c r="G8179">
        <f>INT((D8179-1)/6)+1</f>
        <v>1</v>
      </c>
      <c r="H8179">
        <f>MOD(D8179-1,6)+1</f>
        <v>6</v>
      </c>
      <c r="I8179">
        <f>37-D8179</f>
        <v>31</v>
      </c>
      <c r="J8179">
        <f>ABS(D8179-D8180)</f>
        <v>24</v>
      </c>
      <c r="K8179">
        <f>AVERAGE(D8179:D8183)</f>
        <v>6</v>
      </c>
      <c r="L8179">
        <f>AVERAGE(D8179:D8198)</f>
        <v>6</v>
      </c>
      <c r="M8179">
        <f>K8179-L8179</f>
        <v>0</v>
      </c>
      <c r="N8179" t="str">
        <f>IF(K8179&gt;L8179,"HIGH ZONE BIAS",IF(K8179&lt;L8179,"LOW ZONE BIAS","EQUILIBRIUM"))</f>
        <v>EQUILIBRIUM</v>
      </c>
    </row>
    <row r="8180">
      <c r="A8180">
        <v>19391</v>
      </c>
      <c r="B8180" t="str">
        <v>2019-11-13</v>
      </c>
      <c r="C8180" t="str">
        <v>Midday</v>
      </c>
      <c r="D8180">
        <v>30</v>
      </c>
      <c r="E8180" t="str">
        <f>IF(MOD(D8180,2)=0,"EVEN","ODD")</f>
        <v>EVEN</v>
      </c>
      <c r="F8180" t="str">
        <f>IF(D8180&lt;=18,"LOW (1-18)","HIGH (19-36)")</f>
        <v>HIGH (19-36)</v>
      </c>
      <c r="G8180">
        <f>INT((D8180-1)/6)+1</f>
        <v>5</v>
      </c>
      <c r="H8180">
        <f>MOD(D8180-1,6)+1</f>
        <v>6</v>
      </c>
      <c r="I8180">
        <f>37-D8180</f>
        <v>7</v>
      </c>
      <c r="J8180">
        <f>ABS(D8180-D8181)</f>
        <v>29</v>
      </c>
      <c r="K8180">
        <f>AVERAGE(D8180:D8184)</f>
        <v>30</v>
      </c>
      <c r="L8180">
        <f>AVERAGE(D8180:D8199)</f>
        <v>30</v>
      </c>
      <c r="M8180">
        <f>K8180-L8180</f>
        <v>0</v>
      </c>
      <c r="N8180" t="str">
        <f>IF(K8180&gt;L8180,"HIGH ZONE BIAS",IF(K8180&lt;L8180,"LOW ZONE BIAS","EQUILIBRIUM"))</f>
        <v>EQUILIBRIUM</v>
      </c>
    </row>
    <row r="8181">
      <c r="A8181">
        <v>19390</v>
      </c>
      <c r="B8181" t="str">
        <v>2019-11-13</v>
      </c>
      <c r="C8181" t="str">
        <v>Morning</v>
      </c>
      <c r="D8181">
        <v>1</v>
      </c>
      <c r="E8181" t="str">
        <f>IF(MOD(D8181,2)=0,"EVEN","ODD")</f>
        <v>ODD</v>
      </c>
      <c r="F8181" t="str">
        <f>IF(D8181&lt;=18,"LOW (1-18)","HIGH (19-36)")</f>
        <v>LOW (1-18)</v>
      </c>
      <c r="G8181">
        <f>INT((D8181-1)/6)+1</f>
        <v>1</v>
      </c>
      <c r="H8181">
        <f>MOD(D8181-1,6)+1</f>
        <v>1</v>
      </c>
      <c r="I8181">
        <f>37-D8181</f>
        <v>36</v>
      </c>
      <c r="J8181">
        <f>ABS(D8181-D8182)</f>
        <v>1</v>
      </c>
      <c r="K8181">
        <f>AVERAGE(D8181:D8185)</f>
        <v>1</v>
      </c>
      <c r="L8181">
        <f>AVERAGE(D8181:D8200)</f>
        <v>1</v>
      </c>
      <c r="M8181">
        <f>K8181-L8181</f>
        <v>0</v>
      </c>
      <c r="N8181" t="str">
        <f>IF(K8181&gt;L8181,"HIGH ZONE BIAS",IF(K8181&lt;L8181,"LOW ZONE BIAS","EQUILIBRIUM"))</f>
        <v>EQUILIBRIUM</v>
      </c>
    </row>
    <row r="8182">
      <c r="A8182">
        <v>19389</v>
      </c>
      <c r="B8182" t="str">
        <v>2019-11-12</v>
      </c>
      <c r="C8182" t="str">
        <v>Evening</v>
      </c>
      <c r="D8182">
        <v>2</v>
      </c>
      <c r="E8182" t="str">
        <f>IF(MOD(D8182,2)=0,"EVEN","ODD")</f>
        <v>EVEN</v>
      </c>
      <c r="F8182" t="str">
        <f>IF(D8182&lt;=18,"LOW (1-18)","HIGH (19-36)")</f>
        <v>LOW (1-18)</v>
      </c>
      <c r="G8182">
        <f>INT((D8182-1)/6)+1</f>
        <v>1</v>
      </c>
      <c r="H8182">
        <f>MOD(D8182-1,6)+1</f>
        <v>2</v>
      </c>
      <c r="I8182">
        <f>37-D8182</f>
        <v>35</v>
      </c>
      <c r="J8182">
        <f>ABS(D8182-D8183)</f>
        <v>18</v>
      </c>
      <c r="K8182">
        <f>AVERAGE(D8182:D8186)</f>
        <v>2</v>
      </c>
      <c r="L8182">
        <f>AVERAGE(D8182:D8201)</f>
        <v>2</v>
      </c>
      <c r="M8182">
        <f>K8182-L8182</f>
        <v>0</v>
      </c>
      <c r="N8182" t="str">
        <f>IF(K8182&gt;L8182,"HIGH ZONE BIAS",IF(K8182&lt;L8182,"LOW ZONE BIAS","EQUILIBRIUM"))</f>
        <v>EQUILIBRIUM</v>
      </c>
    </row>
    <row r="8183">
      <c r="A8183">
        <v>19388</v>
      </c>
      <c r="B8183" t="str">
        <v>2019-11-12</v>
      </c>
      <c r="C8183" t="str">
        <v>Afternoon</v>
      </c>
      <c r="D8183">
        <v>20</v>
      </c>
      <c r="E8183" t="str">
        <f>IF(MOD(D8183,2)=0,"EVEN","ODD")</f>
        <v>EVEN</v>
      </c>
      <c r="F8183" t="str">
        <f>IF(D8183&lt;=18,"LOW (1-18)","HIGH (19-36)")</f>
        <v>HIGH (19-36)</v>
      </c>
      <c r="G8183">
        <f>INT((D8183-1)/6)+1</f>
        <v>4</v>
      </c>
      <c r="H8183">
        <f>MOD(D8183-1,6)+1</f>
        <v>2</v>
      </c>
      <c r="I8183">
        <f>37-D8183</f>
        <v>17</v>
      </c>
      <c r="J8183">
        <f>ABS(D8183-D8184)</f>
        <v>4</v>
      </c>
      <c r="K8183">
        <f>AVERAGE(D8183:D8187)</f>
        <v>20</v>
      </c>
      <c r="L8183">
        <f>AVERAGE(D8183:D8202)</f>
        <v>20</v>
      </c>
      <c r="M8183">
        <f>K8183-L8183</f>
        <v>0</v>
      </c>
      <c r="N8183" t="str">
        <f>IF(K8183&gt;L8183,"HIGH ZONE BIAS",IF(K8183&lt;L8183,"LOW ZONE BIAS","EQUILIBRIUM"))</f>
        <v>EQUILIBRIUM</v>
      </c>
    </row>
    <row r="8184">
      <c r="A8184">
        <v>19387</v>
      </c>
      <c r="B8184" t="str">
        <v>2019-11-12</v>
      </c>
      <c r="C8184" t="str">
        <v>Midday</v>
      </c>
      <c r="D8184">
        <v>16</v>
      </c>
      <c r="E8184" t="str">
        <f>IF(MOD(D8184,2)=0,"EVEN","ODD")</f>
        <v>EVEN</v>
      </c>
      <c r="F8184" t="str">
        <f>IF(D8184&lt;=18,"LOW (1-18)","HIGH (19-36)")</f>
        <v>LOW (1-18)</v>
      </c>
      <c r="G8184">
        <f>INT((D8184-1)/6)+1</f>
        <v>3</v>
      </c>
      <c r="H8184">
        <f>MOD(D8184-1,6)+1</f>
        <v>4</v>
      </c>
      <c r="I8184">
        <f>37-D8184</f>
        <v>21</v>
      </c>
      <c r="J8184">
        <f>ABS(D8184-D8185)</f>
        <v>19</v>
      </c>
      <c r="K8184">
        <f>AVERAGE(D8184:D8188)</f>
        <v>16</v>
      </c>
      <c r="L8184">
        <f>AVERAGE(D8184:D8203)</f>
        <v>16</v>
      </c>
      <c r="M8184">
        <f>K8184-L8184</f>
        <v>0</v>
      </c>
      <c r="N8184" t="str">
        <f>IF(K8184&gt;L8184,"HIGH ZONE BIAS",IF(K8184&lt;L8184,"LOW ZONE BIAS","EQUILIBRIUM"))</f>
        <v>EQUILIBRIUM</v>
      </c>
    </row>
    <row r="8185">
      <c r="A8185">
        <v>19386</v>
      </c>
      <c r="B8185" t="str">
        <v>2019-11-12</v>
      </c>
      <c r="C8185" t="str">
        <v>Morning</v>
      </c>
      <c r="D8185">
        <v>35</v>
      </c>
      <c r="E8185" t="str">
        <f>IF(MOD(D8185,2)=0,"EVEN","ODD")</f>
        <v>ODD</v>
      </c>
      <c r="F8185" t="str">
        <f>IF(D8185&lt;=18,"LOW (1-18)","HIGH (19-36)")</f>
        <v>HIGH (19-36)</v>
      </c>
      <c r="G8185">
        <f>INT((D8185-1)/6)+1</f>
        <v>6</v>
      </c>
      <c r="H8185">
        <f>MOD(D8185-1,6)+1</f>
        <v>5</v>
      </c>
      <c r="I8185">
        <f>37-D8185</f>
        <v>2</v>
      </c>
      <c r="J8185">
        <f>ABS(D8185-D8186)</f>
        <v>8</v>
      </c>
      <c r="K8185">
        <f>AVERAGE(D8185:D8189)</f>
        <v>35</v>
      </c>
      <c r="L8185">
        <f>AVERAGE(D8185:D8204)</f>
        <v>35</v>
      </c>
      <c r="M8185">
        <f>K8185-L8185</f>
        <v>0</v>
      </c>
      <c r="N8185" t="str">
        <f>IF(K8185&gt;L8185,"HIGH ZONE BIAS",IF(K8185&lt;L8185,"LOW ZONE BIAS","EQUILIBRIUM"))</f>
        <v>EQUILIBRIUM</v>
      </c>
    </row>
    <row r="8186">
      <c r="A8186">
        <v>19385</v>
      </c>
      <c r="B8186" t="str">
        <v>2019-11-11</v>
      </c>
      <c r="C8186" t="str">
        <v>Evening</v>
      </c>
      <c r="D8186">
        <v>27</v>
      </c>
      <c r="E8186" t="str">
        <f>IF(MOD(D8186,2)=0,"EVEN","ODD")</f>
        <v>ODD</v>
      </c>
      <c r="F8186" t="str">
        <f>IF(D8186&lt;=18,"LOW (1-18)","HIGH (19-36)")</f>
        <v>HIGH (19-36)</v>
      </c>
      <c r="G8186">
        <f>INT((D8186-1)/6)+1</f>
        <v>5</v>
      </c>
      <c r="H8186">
        <f>MOD(D8186-1,6)+1</f>
        <v>3</v>
      </c>
      <c r="I8186">
        <f>37-D8186</f>
        <v>10</v>
      </c>
      <c r="J8186">
        <f>ABS(D8186-D8187)</f>
        <v>26</v>
      </c>
      <c r="K8186">
        <f>AVERAGE(D8186:D8190)</f>
        <v>27</v>
      </c>
      <c r="L8186">
        <f>AVERAGE(D8186:D8205)</f>
        <v>27</v>
      </c>
      <c r="M8186">
        <f>K8186-L8186</f>
        <v>0</v>
      </c>
      <c r="N8186" t="str">
        <f>IF(K8186&gt;L8186,"HIGH ZONE BIAS",IF(K8186&lt;L8186,"LOW ZONE BIAS","EQUILIBRIUM"))</f>
        <v>EQUILIBRIUM</v>
      </c>
    </row>
    <row r="8187">
      <c r="A8187">
        <v>19384</v>
      </c>
      <c r="B8187" t="str">
        <v>2019-11-11</v>
      </c>
      <c r="C8187" t="str">
        <v>Afternoon</v>
      </c>
      <c r="D8187">
        <v>1</v>
      </c>
      <c r="E8187" t="str">
        <f>IF(MOD(D8187,2)=0,"EVEN","ODD")</f>
        <v>ODD</v>
      </c>
      <c r="F8187" t="str">
        <f>IF(D8187&lt;=18,"LOW (1-18)","HIGH (19-36)")</f>
        <v>LOW (1-18)</v>
      </c>
      <c r="G8187">
        <f>INT((D8187-1)/6)+1</f>
        <v>1</v>
      </c>
      <c r="H8187">
        <f>MOD(D8187-1,6)+1</f>
        <v>1</v>
      </c>
      <c r="I8187">
        <f>37-D8187</f>
        <v>36</v>
      </c>
      <c r="J8187">
        <f>ABS(D8187-D8188)</f>
        <v>10</v>
      </c>
      <c r="K8187">
        <f>AVERAGE(D8187:D8191)</f>
        <v>1</v>
      </c>
      <c r="L8187">
        <f>AVERAGE(D8187:D8206)</f>
        <v>1</v>
      </c>
      <c r="M8187">
        <f>K8187-L8187</f>
        <v>0</v>
      </c>
      <c r="N8187" t="str">
        <f>IF(K8187&gt;L8187,"HIGH ZONE BIAS",IF(K8187&lt;L8187,"LOW ZONE BIAS","EQUILIBRIUM"))</f>
        <v>EQUILIBRIUM</v>
      </c>
    </row>
    <row r="8188">
      <c r="A8188">
        <v>19383</v>
      </c>
      <c r="B8188" t="str">
        <v>2019-11-11</v>
      </c>
      <c r="C8188" t="str">
        <v>Midday</v>
      </c>
      <c r="D8188">
        <v>11</v>
      </c>
      <c r="E8188" t="str">
        <f>IF(MOD(D8188,2)=0,"EVEN","ODD")</f>
        <v>ODD</v>
      </c>
      <c r="F8188" t="str">
        <f>IF(D8188&lt;=18,"LOW (1-18)","HIGH (19-36)")</f>
        <v>LOW (1-18)</v>
      </c>
      <c r="G8188">
        <f>INT((D8188-1)/6)+1</f>
        <v>2</v>
      </c>
      <c r="H8188">
        <f>MOD(D8188-1,6)+1</f>
        <v>5</v>
      </c>
      <c r="I8188">
        <f>37-D8188</f>
        <v>26</v>
      </c>
      <c r="J8188">
        <f>ABS(D8188-D8189)</f>
        <v>2</v>
      </c>
      <c r="K8188">
        <f>AVERAGE(D8188:D8192)</f>
        <v>11</v>
      </c>
      <c r="L8188">
        <f>AVERAGE(D8188:D8207)</f>
        <v>11</v>
      </c>
      <c r="M8188">
        <f>K8188-L8188</f>
        <v>0</v>
      </c>
      <c r="N8188" t="str">
        <f>IF(K8188&gt;L8188,"HIGH ZONE BIAS",IF(K8188&lt;L8188,"LOW ZONE BIAS","EQUILIBRIUM"))</f>
        <v>EQUILIBRIUM</v>
      </c>
    </row>
    <row r="8189">
      <c r="A8189">
        <v>19382</v>
      </c>
      <c r="B8189" t="str">
        <v>2019-11-11</v>
      </c>
      <c r="C8189" t="str">
        <v>Morning</v>
      </c>
      <c r="D8189">
        <v>9</v>
      </c>
      <c r="E8189" t="str">
        <f>IF(MOD(D8189,2)=0,"EVEN","ODD")</f>
        <v>ODD</v>
      </c>
      <c r="F8189" t="str">
        <f>IF(D8189&lt;=18,"LOW (1-18)","HIGH (19-36)")</f>
        <v>LOW (1-18)</v>
      </c>
      <c r="G8189">
        <f>INT((D8189-1)/6)+1</f>
        <v>2</v>
      </c>
      <c r="H8189">
        <f>MOD(D8189-1,6)+1</f>
        <v>3</v>
      </c>
      <c r="I8189">
        <f>37-D8189</f>
        <v>28</v>
      </c>
      <c r="J8189">
        <f>ABS(D8189-D8190)</f>
        <v>26</v>
      </c>
      <c r="K8189">
        <f>AVERAGE(D8189:D8193)</f>
        <v>9</v>
      </c>
      <c r="L8189">
        <f>AVERAGE(D8189:D8208)</f>
        <v>9</v>
      </c>
      <c r="M8189">
        <f>K8189-L8189</f>
        <v>0</v>
      </c>
      <c r="N8189" t="str">
        <f>IF(K8189&gt;L8189,"HIGH ZONE BIAS",IF(K8189&lt;L8189,"LOW ZONE BIAS","EQUILIBRIUM"))</f>
        <v>EQUILIBRIUM</v>
      </c>
    </row>
    <row r="8190">
      <c r="A8190">
        <v>19381</v>
      </c>
      <c r="B8190" t="str">
        <v>2019-11-09</v>
      </c>
      <c r="C8190" t="str">
        <v>Evening</v>
      </c>
      <c r="D8190">
        <v>35</v>
      </c>
      <c r="E8190" t="str">
        <f>IF(MOD(D8190,2)=0,"EVEN","ODD")</f>
        <v>ODD</v>
      </c>
      <c r="F8190" t="str">
        <f>IF(D8190&lt;=18,"LOW (1-18)","HIGH (19-36)")</f>
        <v>HIGH (19-36)</v>
      </c>
      <c r="G8190">
        <f>INT((D8190-1)/6)+1</f>
        <v>6</v>
      </c>
      <c r="H8190">
        <f>MOD(D8190-1,6)+1</f>
        <v>5</v>
      </c>
      <c r="I8190">
        <f>37-D8190</f>
        <v>2</v>
      </c>
      <c r="J8190">
        <f>ABS(D8190-D8191)</f>
        <v>29</v>
      </c>
      <c r="K8190">
        <f>AVERAGE(D8190:D8194)</f>
        <v>35</v>
      </c>
      <c r="L8190">
        <f>AVERAGE(D8190:D8209)</f>
        <v>35</v>
      </c>
      <c r="M8190">
        <f>K8190-L8190</f>
        <v>0</v>
      </c>
      <c r="N8190" t="str">
        <f>IF(K8190&gt;L8190,"HIGH ZONE BIAS",IF(K8190&lt;L8190,"LOW ZONE BIAS","EQUILIBRIUM"))</f>
        <v>EQUILIBRIUM</v>
      </c>
    </row>
    <row r="8191">
      <c r="A8191">
        <v>19380</v>
      </c>
      <c r="B8191" t="str">
        <v>2019-11-09</v>
      </c>
      <c r="C8191" t="str">
        <v>Afternoon</v>
      </c>
      <c r="D8191">
        <v>6</v>
      </c>
      <c r="E8191" t="str">
        <f>IF(MOD(D8191,2)=0,"EVEN","ODD")</f>
        <v>EVEN</v>
      </c>
      <c r="F8191" t="str">
        <f>IF(D8191&lt;=18,"LOW (1-18)","HIGH (19-36)")</f>
        <v>LOW (1-18)</v>
      </c>
      <c r="G8191">
        <f>INT((D8191-1)/6)+1</f>
        <v>1</v>
      </c>
      <c r="H8191">
        <f>MOD(D8191-1,6)+1</f>
        <v>6</v>
      </c>
      <c r="I8191">
        <f>37-D8191</f>
        <v>31</v>
      </c>
      <c r="J8191">
        <f>ABS(D8191-D8192)</f>
        <v>11</v>
      </c>
      <c r="K8191">
        <f>AVERAGE(D8191:D8195)</f>
        <v>6</v>
      </c>
      <c r="L8191">
        <f>AVERAGE(D8191:D8210)</f>
        <v>6</v>
      </c>
      <c r="M8191">
        <f>K8191-L8191</f>
        <v>0</v>
      </c>
      <c r="N8191" t="str">
        <f>IF(K8191&gt;L8191,"HIGH ZONE BIAS",IF(K8191&lt;L8191,"LOW ZONE BIAS","EQUILIBRIUM"))</f>
        <v>EQUILIBRIUM</v>
      </c>
    </row>
    <row r="8192">
      <c r="A8192">
        <v>19379</v>
      </c>
      <c r="B8192" t="str">
        <v>2019-11-09</v>
      </c>
      <c r="C8192" t="str">
        <v>Midday</v>
      </c>
      <c r="D8192">
        <v>17</v>
      </c>
      <c r="E8192" t="str">
        <f>IF(MOD(D8192,2)=0,"EVEN","ODD")</f>
        <v>ODD</v>
      </c>
      <c r="F8192" t="str">
        <f>IF(D8192&lt;=18,"LOW (1-18)","HIGH (19-36)")</f>
        <v>LOW (1-18)</v>
      </c>
      <c r="G8192">
        <f>INT((D8192-1)/6)+1</f>
        <v>3</v>
      </c>
      <c r="H8192">
        <f>MOD(D8192-1,6)+1</f>
        <v>5</v>
      </c>
      <c r="I8192">
        <f>37-D8192</f>
        <v>20</v>
      </c>
      <c r="J8192">
        <f>ABS(D8192-D8193)</f>
        <v>19</v>
      </c>
      <c r="K8192">
        <f>AVERAGE(D8192:D8196)</f>
        <v>17</v>
      </c>
      <c r="L8192">
        <f>AVERAGE(D8192:D8211)</f>
        <v>17</v>
      </c>
      <c r="M8192">
        <f>K8192-L8192</f>
        <v>0</v>
      </c>
      <c r="N8192" t="str">
        <f>IF(K8192&gt;L8192,"HIGH ZONE BIAS",IF(K8192&lt;L8192,"LOW ZONE BIAS","EQUILIBRIUM"))</f>
        <v>EQUILIBRIUM</v>
      </c>
    </row>
    <row r="8193">
      <c r="A8193">
        <v>19378</v>
      </c>
      <c r="B8193" t="str">
        <v>2019-11-09</v>
      </c>
      <c r="C8193" t="str">
        <v>Morning</v>
      </c>
      <c r="D8193">
        <v>36</v>
      </c>
      <c r="E8193" t="str">
        <f>IF(MOD(D8193,2)=0,"EVEN","ODD")</f>
        <v>EVEN</v>
      </c>
      <c r="F8193" t="str">
        <f>IF(D8193&lt;=18,"LOW (1-18)","HIGH (19-36)")</f>
        <v>HIGH (19-36)</v>
      </c>
      <c r="G8193">
        <f>INT((D8193-1)/6)+1</f>
        <v>6</v>
      </c>
      <c r="H8193">
        <f>MOD(D8193-1,6)+1</f>
        <v>6</v>
      </c>
      <c r="I8193">
        <f>37-D8193</f>
        <v>1</v>
      </c>
      <c r="J8193">
        <f>ABS(D8193-D8194)</f>
        <v>28</v>
      </c>
      <c r="K8193">
        <f>AVERAGE(D8193:D8197)</f>
        <v>36</v>
      </c>
      <c r="L8193">
        <f>AVERAGE(D8193:D8212)</f>
        <v>36</v>
      </c>
      <c r="M8193">
        <f>K8193-L8193</f>
        <v>0</v>
      </c>
      <c r="N8193" t="str">
        <f>IF(K8193&gt;L8193,"HIGH ZONE BIAS",IF(K8193&lt;L8193,"LOW ZONE BIAS","EQUILIBRIUM"))</f>
        <v>EQUILIBRIUM</v>
      </c>
    </row>
    <row r="8194">
      <c r="A8194">
        <v>19377</v>
      </c>
      <c r="B8194" t="str">
        <v>2019-11-08</v>
      </c>
      <c r="C8194" t="str">
        <v>Evening</v>
      </c>
      <c r="D8194">
        <v>8</v>
      </c>
      <c r="E8194" t="str">
        <f>IF(MOD(D8194,2)=0,"EVEN","ODD")</f>
        <v>EVEN</v>
      </c>
      <c r="F8194" t="str">
        <f>IF(D8194&lt;=18,"LOW (1-18)","HIGH (19-36)")</f>
        <v>LOW (1-18)</v>
      </c>
      <c r="G8194">
        <f>INT((D8194-1)/6)+1</f>
        <v>2</v>
      </c>
      <c r="H8194">
        <f>MOD(D8194-1,6)+1</f>
        <v>2</v>
      </c>
      <c r="I8194">
        <f>37-D8194</f>
        <v>29</v>
      </c>
      <c r="J8194">
        <f>ABS(D8194-D8195)</f>
        <v>0</v>
      </c>
      <c r="K8194">
        <f>AVERAGE(D8194:D8198)</f>
        <v>8</v>
      </c>
      <c r="L8194">
        <f>AVERAGE(D8194:D8213)</f>
        <v>8</v>
      </c>
      <c r="M8194">
        <f>K8194-L8194</f>
        <v>0</v>
      </c>
      <c r="N8194" t="str">
        <f>IF(K8194&gt;L8194,"HIGH ZONE BIAS",IF(K8194&lt;L8194,"LOW ZONE BIAS","EQUILIBRIUM"))</f>
        <v>EQUILIBRIUM</v>
      </c>
    </row>
    <row r="8195">
      <c r="A8195">
        <v>19376</v>
      </c>
      <c r="B8195" t="str">
        <v>2019-11-08</v>
      </c>
      <c r="C8195" t="str">
        <v>Afternoon</v>
      </c>
      <c r="D8195">
        <v>8</v>
      </c>
      <c r="E8195" t="str">
        <f>IF(MOD(D8195,2)=0,"EVEN","ODD")</f>
        <v>EVEN</v>
      </c>
      <c r="F8195" t="str">
        <f>IF(D8195&lt;=18,"LOW (1-18)","HIGH (19-36)")</f>
        <v>LOW (1-18)</v>
      </c>
      <c r="G8195">
        <f>INT((D8195-1)/6)+1</f>
        <v>2</v>
      </c>
      <c r="H8195">
        <f>MOD(D8195-1,6)+1</f>
        <v>2</v>
      </c>
      <c r="I8195">
        <f>37-D8195</f>
        <v>29</v>
      </c>
      <c r="J8195">
        <f>ABS(D8195-D8196)</f>
        <v>7</v>
      </c>
      <c r="K8195">
        <f>AVERAGE(D8195:D8199)</f>
        <v>8</v>
      </c>
      <c r="L8195">
        <f>AVERAGE(D8195:D8214)</f>
        <v>8</v>
      </c>
      <c r="M8195">
        <f>K8195-L8195</f>
        <v>0</v>
      </c>
      <c r="N8195" t="str">
        <f>IF(K8195&gt;L8195,"HIGH ZONE BIAS",IF(K8195&lt;L8195,"LOW ZONE BIAS","EQUILIBRIUM"))</f>
        <v>EQUILIBRIUM</v>
      </c>
    </row>
    <row r="8196">
      <c r="A8196">
        <v>19375</v>
      </c>
      <c r="B8196" t="str">
        <v>2019-11-08</v>
      </c>
      <c r="C8196" t="str">
        <v>Midday</v>
      </c>
      <c r="D8196">
        <v>15</v>
      </c>
      <c r="E8196" t="str">
        <f>IF(MOD(D8196,2)=0,"EVEN","ODD")</f>
        <v>ODD</v>
      </c>
      <c r="F8196" t="str">
        <f>IF(D8196&lt;=18,"LOW (1-18)","HIGH (19-36)")</f>
        <v>LOW (1-18)</v>
      </c>
      <c r="G8196">
        <f>INT((D8196-1)/6)+1</f>
        <v>3</v>
      </c>
      <c r="H8196">
        <f>MOD(D8196-1,6)+1</f>
        <v>3</v>
      </c>
      <c r="I8196">
        <f>37-D8196</f>
        <v>22</v>
      </c>
      <c r="J8196">
        <f>ABS(D8196-D8197)</f>
        <v>16</v>
      </c>
      <c r="K8196">
        <f>AVERAGE(D8196:D8200)</f>
        <v>15</v>
      </c>
      <c r="L8196">
        <f>AVERAGE(D8196:D8215)</f>
        <v>15</v>
      </c>
      <c r="M8196">
        <f>K8196-L8196</f>
        <v>0</v>
      </c>
      <c r="N8196" t="str">
        <f>IF(K8196&gt;L8196,"HIGH ZONE BIAS",IF(K8196&lt;L8196,"LOW ZONE BIAS","EQUILIBRIUM"))</f>
        <v>EQUILIBRIUM</v>
      </c>
    </row>
    <row r="8197">
      <c r="A8197">
        <v>19374</v>
      </c>
      <c r="B8197" t="str">
        <v>2019-11-08</v>
      </c>
      <c r="C8197" t="str">
        <v>Morning</v>
      </c>
      <c r="D8197">
        <v>31</v>
      </c>
      <c r="E8197" t="str">
        <f>IF(MOD(D8197,2)=0,"EVEN","ODD")</f>
        <v>ODD</v>
      </c>
      <c r="F8197" t="str">
        <f>IF(D8197&lt;=18,"LOW (1-18)","HIGH (19-36)")</f>
        <v>HIGH (19-36)</v>
      </c>
      <c r="G8197">
        <f>INT((D8197-1)/6)+1</f>
        <v>6</v>
      </c>
      <c r="H8197">
        <f>MOD(D8197-1,6)+1</f>
        <v>1</v>
      </c>
      <c r="I8197">
        <f>37-D8197</f>
        <v>6</v>
      </c>
      <c r="J8197">
        <f>ABS(D8197-D8198)</f>
        <v>25</v>
      </c>
      <c r="K8197">
        <f>AVERAGE(D8197:D8201)</f>
        <v>31</v>
      </c>
      <c r="L8197">
        <f>AVERAGE(D8197:D8216)</f>
        <v>31</v>
      </c>
      <c r="M8197">
        <f>K8197-L8197</f>
        <v>0</v>
      </c>
      <c r="N8197" t="str">
        <f>IF(K8197&gt;L8197,"HIGH ZONE BIAS",IF(K8197&lt;L8197,"LOW ZONE BIAS","EQUILIBRIUM"))</f>
        <v>EQUILIBRIUM</v>
      </c>
    </row>
    <row r="8198">
      <c r="A8198">
        <v>19373</v>
      </c>
      <c r="B8198" t="str">
        <v>2019-11-07</v>
      </c>
      <c r="C8198" t="str">
        <v>Evening</v>
      </c>
      <c r="D8198">
        <v>6</v>
      </c>
      <c r="E8198" t="str">
        <f>IF(MOD(D8198,2)=0,"EVEN","ODD")</f>
        <v>EVEN</v>
      </c>
      <c r="F8198" t="str">
        <f>IF(D8198&lt;=18,"LOW (1-18)","HIGH (19-36)")</f>
        <v>LOW (1-18)</v>
      </c>
      <c r="G8198">
        <f>INT((D8198-1)/6)+1</f>
        <v>1</v>
      </c>
      <c r="H8198">
        <f>MOD(D8198-1,6)+1</f>
        <v>6</v>
      </c>
      <c r="I8198">
        <f>37-D8198</f>
        <v>31</v>
      </c>
      <c r="J8198">
        <f>ABS(D8198-D8199)</f>
        <v>8</v>
      </c>
      <c r="K8198">
        <f>AVERAGE(D8198:D8202)</f>
        <v>6</v>
      </c>
      <c r="L8198">
        <f>AVERAGE(D8198:D8217)</f>
        <v>6</v>
      </c>
      <c r="M8198">
        <f>K8198-L8198</f>
        <v>0</v>
      </c>
      <c r="N8198" t="str">
        <f>IF(K8198&gt;L8198,"HIGH ZONE BIAS",IF(K8198&lt;L8198,"LOW ZONE BIAS","EQUILIBRIUM"))</f>
        <v>EQUILIBRIUM</v>
      </c>
    </row>
    <row r="8199">
      <c r="A8199">
        <v>19372</v>
      </c>
      <c r="B8199" t="str">
        <v>2019-11-07</v>
      </c>
      <c r="C8199" t="str">
        <v>Afternoon</v>
      </c>
      <c r="D8199">
        <v>14</v>
      </c>
      <c r="E8199" t="str">
        <f>IF(MOD(D8199,2)=0,"EVEN","ODD")</f>
        <v>EVEN</v>
      </c>
      <c r="F8199" t="str">
        <f>IF(D8199&lt;=18,"LOW (1-18)","HIGH (19-36)")</f>
        <v>LOW (1-18)</v>
      </c>
      <c r="G8199">
        <f>INT((D8199-1)/6)+1</f>
        <v>3</v>
      </c>
      <c r="H8199">
        <f>MOD(D8199-1,6)+1</f>
        <v>2</v>
      </c>
      <c r="I8199">
        <f>37-D8199</f>
        <v>23</v>
      </c>
      <c r="J8199">
        <f>ABS(D8199-D8200)</f>
        <v>13</v>
      </c>
      <c r="K8199">
        <f>AVERAGE(D8199:D8203)</f>
        <v>14</v>
      </c>
      <c r="L8199">
        <f>AVERAGE(D8199:D8218)</f>
        <v>14</v>
      </c>
      <c r="M8199">
        <f>K8199-L8199</f>
        <v>0</v>
      </c>
      <c r="N8199" t="str">
        <f>IF(K8199&gt;L8199,"HIGH ZONE BIAS",IF(K8199&lt;L8199,"LOW ZONE BIAS","EQUILIBRIUM"))</f>
        <v>EQUILIBRIUM</v>
      </c>
    </row>
    <row r="8200">
      <c r="A8200">
        <v>19371</v>
      </c>
      <c r="B8200" t="str">
        <v>2019-11-07</v>
      </c>
      <c r="C8200" t="str">
        <v>Midday</v>
      </c>
      <c r="D8200">
        <v>27</v>
      </c>
      <c r="E8200" t="str">
        <f>IF(MOD(D8200,2)=0,"EVEN","ODD")</f>
        <v>ODD</v>
      </c>
      <c r="F8200" t="str">
        <f>IF(D8200&lt;=18,"LOW (1-18)","HIGH (19-36)")</f>
        <v>HIGH (19-36)</v>
      </c>
      <c r="G8200">
        <f>INT((D8200-1)/6)+1</f>
        <v>5</v>
      </c>
      <c r="H8200">
        <f>MOD(D8200-1,6)+1</f>
        <v>3</v>
      </c>
      <c r="I8200">
        <f>37-D8200</f>
        <v>10</v>
      </c>
      <c r="J8200">
        <f>ABS(D8200-D8201)</f>
        <v>6</v>
      </c>
      <c r="K8200">
        <f>AVERAGE(D8200:D8204)</f>
        <v>27</v>
      </c>
      <c r="L8200">
        <f>AVERAGE(D8200:D8219)</f>
        <v>27</v>
      </c>
      <c r="M8200">
        <f>K8200-L8200</f>
        <v>0</v>
      </c>
      <c r="N8200" t="str">
        <f>IF(K8200&gt;L8200,"HIGH ZONE BIAS",IF(K8200&lt;L8200,"LOW ZONE BIAS","EQUILIBRIUM"))</f>
        <v>EQUILIBRIUM</v>
      </c>
    </row>
    <row r="8201">
      <c r="A8201">
        <v>19370</v>
      </c>
      <c r="B8201" t="str">
        <v>2019-11-07</v>
      </c>
      <c r="C8201" t="str">
        <v>Morning</v>
      </c>
      <c r="D8201">
        <v>21</v>
      </c>
      <c r="E8201" t="str">
        <f>IF(MOD(D8201,2)=0,"EVEN","ODD")</f>
        <v>ODD</v>
      </c>
      <c r="F8201" t="str">
        <f>IF(D8201&lt;=18,"LOW (1-18)","HIGH (19-36)")</f>
        <v>HIGH (19-36)</v>
      </c>
      <c r="G8201">
        <f>INT((D8201-1)/6)+1</f>
        <v>4</v>
      </c>
      <c r="H8201">
        <f>MOD(D8201-1,6)+1</f>
        <v>3</v>
      </c>
      <c r="I8201">
        <f>37-D8201</f>
        <v>16</v>
      </c>
      <c r="J8201">
        <f>ABS(D8201-D8202)</f>
        <v>17</v>
      </c>
      <c r="K8201">
        <f>AVERAGE(D8201:D8205)</f>
        <v>21</v>
      </c>
      <c r="L8201">
        <f>AVERAGE(D8201:D8220)</f>
        <v>21</v>
      </c>
      <c r="M8201">
        <f>K8201-L8201</f>
        <v>0</v>
      </c>
      <c r="N8201" t="str">
        <f>IF(K8201&gt;L8201,"HIGH ZONE BIAS",IF(K8201&lt;L8201,"LOW ZONE BIAS","EQUILIBRIUM"))</f>
        <v>EQUILIBRIUM</v>
      </c>
    </row>
    <row r="8202">
      <c r="A8202">
        <v>19369</v>
      </c>
      <c r="B8202" t="str">
        <v>2019-11-06</v>
      </c>
      <c r="C8202" t="str">
        <v>Evening</v>
      </c>
      <c r="D8202">
        <v>4</v>
      </c>
      <c r="E8202" t="str">
        <f>IF(MOD(D8202,2)=0,"EVEN","ODD")</f>
        <v>EVEN</v>
      </c>
      <c r="F8202" t="str">
        <f>IF(D8202&lt;=18,"LOW (1-18)","HIGH (19-36)")</f>
        <v>LOW (1-18)</v>
      </c>
      <c r="G8202">
        <f>INT((D8202-1)/6)+1</f>
        <v>1</v>
      </c>
      <c r="H8202">
        <f>MOD(D8202-1,6)+1</f>
        <v>4</v>
      </c>
      <c r="I8202">
        <f>37-D8202</f>
        <v>33</v>
      </c>
      <c r="J8202">
        <f>ABS(D8202-D8203)</f>
        <v>32</v>
      </c>
      <c r="K8202">
        <f>AVERAGE(D8202:D8206)</f>
        <v>4</v>
      </c>
      <c r="L8202">
        <f>AVERAGE(D8202:D8221)</f>
        <v>4</v>
      </c>
      <c r="M8202">
        <f>K8202-L8202</f>
        <v>0</v>
      </c>
      <c r="N8202" t="str">
        <f>IF(K8202&gt;L8202,"HIGH ZONE BIAS",IF(K8202&lt;L8202,"LOW ZONE BIAS","EQUILIBRIUM"))</f>
        <v>EQUILIBRIUM</v>
      </c>
    </row>
    <row r="8203">
      <c r="A8203">
        <v>19368</v>
      </c>
      <c r="B8203" t="str">
        <v>2019-11-06</v>
      </c>
      <c r="C8203" t="str">
        <v>Afternoon</v>
      </c>
      <c r="D8203">
        <v>36</v>
      </c>
      <c r="E8203" t="str">
        <f>IF(MOD(D8203,2)=0,"EVEN","ODD")</f>
        <v>EVEN</v>
      </c>
      <c r="F8203" t="str">
        <f>IF(D8203&lt;=18,"LOW (1-18)","HIGH (19-36)")</f>
        <v>HIGH (19-36)</v>
      </c>
      <c r="G8203">
        <f>INT((D8203-1)/6)+1</f>
        <v>6</v>
      </c>
      <c r="H8203">
        <f>MOD(D8203-1,6)+1</f>
        <v>6</v>
      </c>
      <c r="I8203">
        <f>37-D8203</f>
        <v>1</v>
      </c>
      <c r="J8203">
        <f>ABS(D8203-D8204)</f>
        <v>26</v>
      </c>
      <c r="K8203">
        <f>AVERAGE(D8203:D8207)</f>
        <v>36</v>
      </c>
      <c r="L8203">
        <f>AVERAGE(D8203:D8222)</f>
        <v>36</v>
      </c>
      <c r="M8203">
        <f>K8203-L8203</f>
        <v>0</v>
      </c>
      <c r="N8203" t="str">
        <f>IF(K8203&gt;L8203,"HIGH ZONE BIAS",IF(K8203&lt;L8203,"LOW ZONE BIAS","EQUILIBRIUM"))</f>
        <v>EQUILIBRIUM</v>
      </c>
    </row>
    <row r="8204">
      <c r="A8204">
        <v>19367</v>
      </c>
      <c r="B8204" t="str">
        <v>2019-11-06</v>
      </c>
      <c r="C8204" t="str">
        <v>Midday</v>
      </c>
      <c r="D8204">
        <v>10</v>
      </c>
      <c r="E8204" t="str">
        <f>IF(MOD(D8204,2)=0,"EVEN","ODD")</f>
        <v>EVEN</v>
      </c>
      <c r="F8204" t="str">
        <f>IF(D8204&lt;=18,"LOW (1-18)","HIGH (19-36)")</f>
        <v>LOW (1-18)</v>
      </c>
      <c r="G8204">
        <f>INT((D8204-1)/6)+1</f>
        <v>2</v>
      </c>
      <c r="H8204">
        <f>MOD(D8204-1,6)+1</f>
        <v>4</v>
      </c>
      <c r="I8204">
        <f>37-D8204</f>
        <v>27</v>
      </c>
      <c r="J8204">
        <f>ABS(D8204-D8205)</f>
        <v>0</v>
      </c>
      <c r="K8204">
        <f>AVERAGE(D8204:D8208)</f>
        <v>10</v>
      </c>
      <c r="L8204">
        <f>AVERAGE(D8204:D8223)</f>
        <v>10</v>
      </c>
      <c r="M8204">
        <f>K8204-L8204</f>
        <v>0</v>
      </c>
      <c r="N8204" t="str">
        <f>IF(K8204&gt;L8204,"HIGH ZONE BIAS",IF(K8204&lt;L8204,"LOW ZONE BIAS","EQUILIBRIUM"))</f>
        <v>EQUILIBRIUM</v>
      </c>
    </row>
    <row r="8205">
      <c r="A8205">
        <v>19366</v>
      </c>
      <c r="B8205" t="str">
        <v>2019-11-06</v>
      </c>
      <c r="C8205" t="str">
        <v>Morning</v>
      </c>
      <c r="D8205">
        <v>10</v>
      </c>
      <c r="E8205" t="str">
        <f>IF(MOD(D8205,2)=0,"EVEN","ODD")</f>
        <v>EVEN</v>
      </c>
      <c r="F8205" t="str">
        <f>IF(D8205&lt;=18,"LOW (1-18)","HIGH (19-36)")</f>
        <v>LOW (1-18)</v>
      </c>
      <c r="G8205">
        <f>INT((D8205-1)/6)+1</f>
        <v>2</v>
      </c>
      <c r="H8205">
        <f>MOD(D8205-1,6)+1</f>
        <v>4</v>
      </c>
      <c r="I8205">
        <f>37-D8205</f>
        <v>27</v>
      </c>
      <c r="J8205">
        <f>ABS(D8205-D8206)</f>
        <v>1</v>
      </c>
      <c r="K8205">
        <f>AVERAGE(D8205:D8209)</f>
        <v>10</v>
      </c>
      <c r="L8205">
        <f>AVERAGE(D8205:D8224)</f>
        <v>10</v>
      </c>
      <c r="M8205">
        <f>K8205-L8205</f>
        <v>0</v>
      </c>
      <c r="N8205" t="str">
        <f>IF(K8205&gt;L8205,"HIGH ZONE BIAS",IF(K8205&lt;L8205,"LOW ZONE BIAS","EQUILIBRIUM"))</f>
        <v>EQUILIBRIUM</v>
      </c>
    </row>
    <row r="8206">
      <c r="A8206">
        <v>19365</v>
      </c>
      <c r="B8206" t="str">
        <v>2019-11-05</v>
      </c>
      <c r="C8206" t="str">
        <v>Evening</v>
      </c>
      <c r="D8206">
        <v>11</v>
      </c>
      <c r="E8206" t="str">
        <f>IF(MOD(D8206,2)=0,"EVEN","ODD")</f>
        <v>ODD</v>
      </c>
      <c r="F8206" t="str">
        <f>IF(D8206&lt;=18,"LOW (1-18)","HIGH (19-36)")</f>
        <v>LOW (1-18)</v>
      </c>
      <c r="G8206">
        <f>INT((D8206-1)/6)+1</f>
        <v>2</v>
      </c>
      <c r="H8206">
        <f>MOD(D8206-1,6)+1</f>
        <v>5</v>
      </c>
      <c r="I8206">
        <f>37-D8206</f>
        <v>26</v>
      </c>
      <c r="J8206">
        <f>ABS(D8206-D8207)</f>
        <v>4</v>
      </c>
      <c r="K8206">
        <f>AVERAGE(D8206:D8210)</f>
        <v>11</v>
      </c>
      <c r="L8206">
        <f>AVERAGE(D8206:D8225)</f>
        <v>11</v>
      </c>
      <c r="M8206">
        <f>K8206-L8206</f>
        <v>0</v>
      </c>
      <c r="N8206" t="str">
        <f>IF(K8206&gt;L8206,"HIGH ZONE BIAS",IF(K8206&lt;L8206,"LOW ZONE BIAS","EQUILIBRIUM"))</f>
        <v>EQUILIBRIUM</v>
      </c>
    </row>
    <row r="8207">
      <c r="A8207">
        <v>19364</v>
      </c>
      <c r="B8207" t="str">
        <v>2019-11-05</v>
      </c>
      <c r="C8207" t="str">
        <v>Afternoon</v>
      </c>
      <c r="D8207">
        <v>15</v>
      </c>
      <c r="E8207" t="str">
        <f>IF(MOD(D8207,2)=0,"EVEN","ODD")</f>
        <v>ODD</v>
      </c>
      <c r="F8207" t="str">
        <f>IF(D8207&lt;=18,"LOW (1-18)","HIGH (19-36)")</f>
        <v>LOW (1-18)</v>
      </c>
      <c r="G8207">
        <f>INT((D8207-1)/6)+1</f>
        <v>3</v>
      </c>
      <c r="H8207">
        <f>MOD(D8207-1,6)+1</f>
        <v>3</v>
      </c>
      <c r="I8207">
        <f>37-D8207</f>
        <v>22</v>
      </c>
      <c r="J8207">
        <f>ABS(D8207-D8208)</f>
        <v>15</v>
      </c>
      <c r="K8207">
        <f>AVERAGE(D8207:D8211)</f>
        <v>15</v>
      </c>
      <c r="L8207">
        <f>AVERAGE(D8207:D8226)</f>
        <v>15</v>
      </c>
      <c r="M8207">
        <f>K8207-L8207</f>
        <v>0</v>
      </c>
      <c r="N8207" t="str">
        <f>IF(K8207&gt;L8207,"HIGH ZONE BIAS",IF(K8207&lt;L8207,"LOW ZONE BIAS","EQUILIBRIUM"))</f>
        <v>EQUILIBRIUM</v>
      </c>
    </row>
    <row r="8208">
      <c r="A8208">
        <v>19363</v>
      </c>
      <c r="B8208" t="str">
        <v>2019-11-05</v>
      </c>
      <c r="C8208" t="str">
        <v>Midday</v>
      </c>
      <c r="D8208">
        <v>30</v>
      </c>
      <c r="E8208" t="str">
        <f>IF(MOD(D8208,2)=0,"EVEN","ODD")</f>
        <v>EVEN</v>
      </c>
      <c r="F8208" t="str">
        <f>IF(D8208&lt;=18,"LOW (1-18)","HIGH (19-36)")</f>
        <v>HIGH (19-36)</v>
      </c>
      <c r="G8208">
        <f>INT((D8208-1)/6)+1</f>
        <v>5</v>
      </c>
      <c r="H8208">
        <f>MOD(D8208-1,6)+1</f>
        <v>6</v>
      </c>
      <c r="I8208">
        <f>37-D8208</f>
        <v>7</v>
      </c>
      <c r="J8208">
        <f>ABS(D8208-D8209)</f>
        <v>2</v>
      </c>
      <c r="K8208">
        <f>AVERAGE(D8208:D8212)</f>
        <v>30</v>
      </c>
      <c r="L8208">
        <f>AVERAGE(D8208:D8227)</f>
        <v>30</v>
      </c>
      <c r="M8208">
        <f>K8208-L8208</f>
        <v>0</v>
      </c>
      <c r="N8208" t="str">
        <f>IF(K8208&gt;L8208,"HIGH ZONE BIAS",IF(K8208&lt;L8208,"LOW ZONE BIAS","EQUILIBRIUM"))</f>
        <v>EQUILIBRIUM</v>
      </c>
    </row>
    <row r="8209">
      <c r="A8209">
        <v>19362</v>
      </c>
      <c r="B8209" t="str">
        <v>2019-11-05</v>
      </c>
      <c r="C8209" t="str">
        <v>Morning</v>
      </c>
      <c r="D8209">
        <v>32</v>
      </c>
      <c r="E8209" t="str">
        <f>IF(MOD(D8209,2)=0,"EVEN","ODD")</f>
        <v>EVEN</v>
      </c>
      <c r="F8209" t="str">
        <f>IF(D8209&lt;=18,"LOW (1-18)","HIGH (19-36)")</f>
        <v>HIGH (19-36)</v>
      </c>
      <c r="G8209">
        <f>INT((D8209-1)/6)+1</f>
        <v>6</v>
      </c>
      <c r="H8209">
        <f>MOD(D8209-1,6)+1</f>
        <v>2</v>
      </c>
      <c r="I8209">
        <f>37-D8209</f>
        <v>5</v>
      </c>
      <c r="J8209">
        <f>ABS(D8209-D8210)</f>
        <v>22</v>
      </c>
      <c r="K8209">
        <f>AVERAGE(D8209:D8213)</f>
        <v>32</v>
      </c>
      <c r="L8209">
        <f>AVERAGE(D8209:D8228)</f>
        <v>32</v>
      </c>
      <c r="M8209">
        <f>K8209-L8209</f>
        <v>0</v>
      </c>
      <c r="N8209" t="str">
        <f>IF(K8209&gt;L8209,"HIGH ZONE BIAS",IF(K8209&lt;L8209,"LOW ZONE BIAS","EQUILIBRIUM"))</f>
        <v>EQUILIBRIUM</v>
      </c>
    </row>
    <row r="8210">
      <c r="A8210">
        <v>19361</v>
      </c>
      <c r="B8210" t="str">
        <v>2019-11-04</v>
      </c>
      <c r="C8210" t="str">
        <v>Evening</v>
      </c>
      <c r="D8210">
        <v>10</v>
      </c>
      <c r="E8210" t="str">
        <f>IF(MOD(D8210,2)=0,"EVEN","ODD")</f>
        <v>EVEN</v>
      </c>
      <c r="F8210" t="str">
        <f>IF(D8210&lt;=18,"LOW (1-18)","HIGH (19-36)")</f>
        <v>LOW (1-18)</v>
      </c>
      <c r="G8210">
        <f>INT((D8210-1)/6)+1</f>
        <v>2</v>
      </c>
      <c r="H8210">
        <f>MOD(D8210-1,6)+1</f>
        <v>4</v>
      </c>
      <c r="I8210">
        <f>37-D8210</f>
        <v>27</v>
      </c>
      <c r="J8210">
        <f>ABS(D8210-D8211)</f>
        <v>13</v>
      </c>
      <c r="K8210">
        <f>AVERAGE(D8210:D8214)</f>
        <v>10</v>
      </c>
      <c r="L8210">
        <f>AVERAGE(D8210:D8229)</f>
        <v>10</v>
      </c>
      <c r="M8210">
        <f>K8210-L8210</f>
        <v>0</v>
      </c>
      <c r="N8210" t="str">
        <f>IF(K8210&gt;L8210,"HIGH ZONE BIAS",IF(K8210&lt;L8210,"LOW ZONE BIAS","EQUILIBRIUM"))</f>
        <v>EQUILIBRIUM</v>
      </c>
    </row>
    <row r="8211">
      <c r="A8211">
        <v>19360</v>
      </c>
      <c r="B8211" t="str">
        <v>2019-11-04</v>
      </c>
      <c r="C8211" t="str">
        <v>Afternoon</v>
      </c>
      <c r="D8211">
        <v>23</v>
      </c>
      <c r="E8211" t="str">
        <f>IF(MOD(D8211,2)=0,"EVEN","ODD")</f>
        <v>ODD</v>
      </c>
      <c r="F8211" t="str">
        <f>IF(D8211&lt;=18,"LOW (1-18)","HIGH (19-36)")</f>
        <v>HIGH (19-36)</v>
      </c>
      <c r="G8211">
        <f>INT((D8211-1)/6)+1</f>
        <v>4</v>
      </c>
      <c r="H8211">
        <f>MOD(D8211-1,6)+1</f>
        <v>5</v>
      </c>
      <c r="I8211">
        <f>37-D8211</f>
        <v>14</v>
      </c>
      <c r="J8211">
        <f>ABS(D8211-D8212)</f>
        <v>13</v>
      </c>
      <c r="K8211">
        <f>AVERAGE(D8211:D8215)</f>
        <v>23</v>
      </c>
      <c r="L8211">
        <f>AVERAGE(D8211:D8230)</f>
        <v>23</v>
      </c>
      <c r="M8211">
        <f>K8211-L8211</f>
        <v>0</v>
      </c>
      <c r="N8211" t="str">
        <f>IF(K8211&gt;L8211,"HIGH ZONE BIAS",IF(K8211&lt;L8211,"LOW ZONE BIAS","EQUILIBRIUM"))</f>
        <v>EQUILIBRIUM</v>
      </c>
    </row>
    <row r="8212">
      <c r="A8212">
        <v>19359</v>
      </c>
      <c r="B8212" t="str">
        <v>2019-11-04</v>
      </c>
      <c r="C8212" t="str">
        <v>Midday</v>
      </c>
      <c r="D8212">
        <v>10</v>
      </c>
      <c r="E8212" t="str">
        <f>IF(MOD(D8212,2)=0,"EVEN","ODD")</f>
        <v>EVEN</v>
      </c>
      <c r="F8212" t="str">
        <f>IF(D8212&lt;=18,"LOW (1-18)","HIGH (19-36)")</f>
        <v>LOW (1-18)</v>
      </c>
      <c r="G8212">
        <f>INT((D8212-1)/6)+1</f>
        <v>2</v>
      </c>
      <c r="H8212">
        <f>MOD(D8212-1,6)+1</f>
        <v>4</v>
      </c>
      <c r="I8212">
        <f>37-D8212</f>
        <v>27</v>
      </c>
      <c r="J8212">
        <f>ABS(D8212-D8213)</f>
        <v>7</v>
      </c>
      <c r="K8212">
        <f>AVERAGE(D8212:D8216)</f>
        <v>10</v>
      </c>
      <c r="L8212">
        <f>AVERAGE(D8212:D8231)</f>
        <v>10</v>
      </c>
      <c r="M8212">
        <f>K8212-L8212</f>
        <v>0</v>
      </c>
      <c r="N8212" t="str">
        <f>IF(K8212&gt;L8212,"HIGH ZONE BIAS",IF(K8212&lt;L8212,"LOW ZONE BIAS","EQUILIBRIUM"))</f>
        <v>EQUILIBRIUM</v>
      </c>
    </row>
    <row r="8213">
      <c r="A8213">
        <v>19358</v>
      </c>
      <c r="B8213" t="str">
        <v>2019-11-04</v>
      </c>
      <c r="C8213" t="str">
        <v>Morning</v>
      </c>
      <c r="D8213">
        <v>17</v>
      </c>
      <c r="E8213" t="str">
        <f>IF(MOD(D8213,2)=0,"EVEN","ODD")</f>
        <v>ODD</v>
      </c>
      <c r="F8213" t="str">
        <f>IF(D8213&lt;=18,"LOW (1-18)","HIGH (19-36)")</f>
        <v>LOW (1-18)</v>
      </c>
      <c r="G8213">
        <f>INT((D8213-1)/6)+1</f>
        <v>3</v>
      </c>
      <c r="H8213">
        <f>MOD(D8213-1,6)+1</f>
        <v>5</v>
      </c>
      <c r="I8213">
        <f>37-D8213</f>
        <v>20</v>
      </c>
      <c r="J8213">
        <f>ABS(D8213-D8214)</f>
        <v>4</v>
      </c>
      <c r="K8213">
        <f>AVERAGE(D8213:D8217)</f>
        <v>17</v>
      </c>
      <c r="L8213">
        <f>AVERAGE(D8213:D8232)</f>
        <v>17</v>
      </c>
      <c r="M8213">
        <f>K8213-L8213</f>
        <v>0</v>
      </c>
      <c r="N8213" t="str">
        <f>IF(K8213&gt;L8213,"HIGH ZONE BIAS",IF(K8213&lt;L8213,"LOW ZONE BIAS","EQUILIBRIUM"))</f>
        <v>EQUILIBRIUM</v>
      </c>
    </row>
    <row r="8214">
      <c r="A8214">
        <v>19357</v>
      </c>
      <c r="B8214" t="str">
        <v>2019-11-02</v>
      </c>
      <c r="C8214" t="str">
        <v>Evening</v>
      </c>
      <c r="D8214">
        <v>13</v>
      </c>
      <c r="E8214" t="str">
        <f>IF(MOD(D8214,2)=0,"EVEN","ODD")</f>
        <v>ODD</v>
      </c>
      <c r="F8214" t="str">
        <f>IF(D8214&lt;=18,"LOW (1-18)","HIGH (19-36)")</f>
        <v>LOW (1-18)</v>
      </c>
      <c r="G8214">
        <f>INT((D8214-1)/6)+1</f>
        <v>3</v>
      </c>
      <c r="H8214">
        <f>MOD(D8214-1,6)+1</f>
        <v>1</v>
      </c>
      <c r="I8214">
        <f>37-D8214</f>
        <v>24</v>
      </c>
      <c r="J8214">
        <f>ABS(D8214-D8215)</f>
        <v>11</v>
      </c>
      <c r="K8214">
        <f>AVERAGE(D8214:D8218)</f>
        <v>13</v>
      </c>
      <c r="L8214">
        <f>AVERAGE(D8214:D8233)</f>
        <v>13</v>
      </c>
      <c r="M8214">
        <f>K8214-L8214</f>
        <v>0</v>
      </c>
      <c r="N8214" t="str">
        <f>IF(K8214&gt;L8214,"HIGH ZONE BIAS",IF(K8214&lt;L8214,"LOW ZONE BIAS","EQUILIBRIUM"))</f>
        <v>EQUILIBRIUM</v>
      </c>
    </row>
    <row r="8215">
      <c r="A8215">
        <v>19356</v>
      </c>
      <c r="B8215" t="str">
        <v>2019-11-02</v>
      </c>
      <c r="C8215" t="str">
        <v>Afternoon</v>
      </c>
      <c r="D8215">
        <v>2</v>
      </c>
      <c r="E8215" t="str">
        <f>IF(MOD(D8215,2)=0,"EVEN","ODD")</f>
        <v>EVEN</v>
      </c>
      <c r="F8215" t="str">
        <f>IF(D8215&lt;=18,"LOW (1-18)","HIGH (19-36)")</f>
        <v>LOW (1-18)</v>
      </c>
      <c r="G8215">
        <f>INT((D8215-1)/6)+1</f>
        <v>1</v>
      </c>
      <c r="H8215">
        <f>MOD(D8215-1,6)+1</f>
        <v>2</v>
      </c>
      <c r="I8215">
        <f>37-D8215</f>
        <v>35</v>
      </c>
      <c r="J8215">
        <f>ABS(D8215-D8216)</f>
        <v>30</v>
      </c>
      <c r="K8215">
        <f>AVERAGE(D8215:D8219)</f>
        <v>2</v>
      </c>
      <c r="L8215">
        <f>AVERAGE(D8215:D8234)</f>
        <v>2</v>
      </c>
      <c r="M8215">
        <f>K8215-L8215</f>
        <v>0</v>
      </c>
      <c r="N8215" t="str">
        <f>IF(K8215&gt;L8215,"HIGH ZONE BIAS",IF(K8215&lt;L8215,"LOW ZONE BIAS","EQUILIBRIUM"))</f>
        <v>EQUILIBRIUM</v>
      </c>
    </row>
    <row r="8216">
      <c r="A8216">
        <v>19355</v>
      </c>
      <c r="B8216" t="str">
        <v>2019-11-02</v>
      </c>
      <c r="C8216" t="str">
        <v>Midday</v>
      </c>
      <c r="D8216">
        <v>32</v>
      </c>
      <c r="E8216" t="str">
        <f>IF(MOD(D8216,2)=0,"EVEN","ODD")</f>
        <v>EVEN</v>
      </c>
      <c r="F8216" t="str">
        <f>IF(D8216&lt;=18,"LOW (1-18)","HIGH (19-36)")</f>
        <v>HIGH (19-36)</v>
      </c>
      <c r="G8216">
        <f>INT((D8216-1)/6)+1</f>
        <v>6</v>
      </c>
      <c r="H8216">
        <f>MOD(D8216-1,6)+1</f>
        <v>2</v>
      </c>
      <c r="I8216">
        <f>37-D8216</f>
        <v>5</v>
      </c>
      <c r="J8216">
        <f>ABS(D8216-D8217)</f>
        <v>4</v>
      </c>
      <c r="K8216">
        <f>AVERAGE(D8216:D8220)</f>
        <v>32</v>
      </c>
      <c r="L8216">
        <f>AVERAGE(D8216:D8235)</f>
        <v>32</v>
      </c>
      <c r="M8216">
        <f>K8216-L8216</f>
        <v>0</v>
      </c>
      <c r="N8216" t="str">
        <f>IF(K8216&gt;L8216,"HIGH ZONE BIAS",IF(K8216&lt;L8216,"LOW ZONE BIAS","EQUILIBRIUM"))</f>
        <v>EQUILIBRIUM</v>
      </c>
    </row>
    <row r="8217">
      <c r="A8217">
        <v>19354</v>
      </c>
      <c r="B8217" t="str">
        <v>2019-11-02</v>
      </c>
      <c r="C8217" t="str">
        <v>Morning</v>
      </c>
      <c r="D8217">
        <v>28</v>
      </c>
      <c r="E8217" t="str">
        <f>IF(MOD(D8217,2)=0,"EVEN","ODD")</f>
        <v>EVEN</v>
      </c>
      <c r="F8217" t="str">
        <f>IF(D8217&lt;=18,"LOW (1-18)","HIGH (19-36)")</f>
        <v>HIGH (19-36)</v>
      </c>
      <c r="G8217">
        <f>INT((D8217-1)/6)+1</f>
        <v>5</v>
      </c>
      <c r="H8217">
        <f>MOD(D8217-1,6)+1</f>
        <v>4</v>
      </c>
      <c r="I8217">
        <f>37-D8217</f>
        <v>9</v>
      </c>
      <c r="J8217">
        <f>ABS(D8217-D8218)</f>
        <v>16</v>
      </c>
      <c r="K8217">
        <f>AVERAGE(D8217:D8221)</f>
        <v>28</v>
      </c>
      <c r="L8217">
        <f>AVERAGE(D8217:D8236)</f>
        <v>28</v>
      </c>
      <c r="M8217">
        <f>K8217-L8217</f>
        <v>0</v>
      </c>
      <c r="N8217" t="str">
        <f>IF(K8217&gt;L8217,"HIGH ZONE BIAS",IF(K8217&lt;L8217,"LOW ZONE BIAS","EQUILIBRIUM"))</f>
        <v>EQUILIBRIUM</v>
      </c>
    </row>
    <row r="8218">
      <c r="A8218">
        <v>19353</v>
      </c>
      <c r="B8218" t="str">
        <v>2019-11-01</v>
      </c>
      <c r="C8218" t="str">
        <v>Evening</v>
      </c>
      <c r="D8218">
        <v>12</v>
      </c>
      <c r="E8218" t="str">
        <f>IF(MOD(D8218,2)=0,"EVEN","ODD")</f>
        <v>EVEN</v>
      </c>
      <c r="F8218" t="str">
        <f>IF(D8218&lt;=18,"LOW (1-18)","HIGH (19-36)")</f>
        <v>LOW (1-18)</v>
      </c>
      <c r="G8218">
        <f>INT((D8218-1)/6)+1</f>
        <v>2</v>
      </c>
      <c r="H8218">
        <f>MOD(D8218-1,6)+1</f>
        <v>6</v>
      </c>
      <c r="I8218">
        <f>37-D8218</f>
        <v>25</v>
      </c>
      <c r="J8218">
        <f>ABS(D8218-D8219)</f>
        <v>22</v>
      </c>
      <c r="K8218">
        <f>AVERAGE(D8218:D8222)</f>
        <v>12</v>
      </c>
      <c r="L8218">
        <f>AVERAGE(D8218:D8237)</f>
        <v>12</v>
      </c>
      <c r="M8218">
        <f>K8218-L8218</f>
        <v>0</v>
      </c>
      <c r="N8218" t="str">
        <f>IF(K8218&gt;L8218,"HIGH ZONE BIAS",IF(K8218&lt;L8218,"LOW ZONE BIAS","EQUILIBRIUM"))</f>
        <v>EQUILIBRIUM</v>
      </c>
    </row>
    <row r="8219">
      <c r="A8219">
        <v>19352</v>
      </c>
      <c r="B8219" t="str">
        <v>2019-11-01</v>
      </c>
      <c r="C8219" t="str">
        <v>Afternoon</v>
      </c>
      <c r="D8219">
        <v>34</v>
      </c>
      <c r="E8219" t="str">
        <f>IF(MOD(D8219,2)=0,"EVEN","ODD")</f>
        <v>EVEN</v>
      </c>
      <c r="F8219" t="str">
        <f>IF(D8219&lt;=18,"LOW (1-18)","HIGH (19-36)")</f>
        <v>HIGH (19-36)</v>
      </c>
      <c r="G8219">
        <f>INT((D8219-1)/6)+1</f>
        <v>6</v>
      </c>
      <c r="H8219">
        <f>MOD(D8219-1,6)+1</f>
        <v>4</v>
      </c>
      <c r="I8219">
        <f>37-D8219</f>
        <v>3</v>
      </c>
      <c r="J8219">
        <f>ABS(D8219-D8220)</f>
        <v>20</v>
      </c>
      <c r="K8219">
        <f>AVERAGE(D8219:D8223)</f>
        <v>34</v>
      </c>
      <c r="L8219">
        <f>AVERAGE(D8219:D8238)</f>
        <v>34</v>
      </c>
      <c r="M8219">
        <f>K8219-L8219</f>
        <v>0</v>
      </c>
      <c r="N8219" t="str">
        <f>IF(K8219&gt;L8219,"HIGH ZONE BIAS",IF(K8219&lt;L8219,"LOW ZONE BIAS","EQUILIBRIUM"))</f>
        <v>EQUILIBRIUM</v>
      </c>
    </row>
    <row r="8220">
      <c r="A8220">
        <v>19351</v>
      </c>
      <c r="B8220" t="str">
        <v>2019-11-01</v>
      </c>
      <c r="C8220" t="str">
        <v>Midday</v>
      </c>
      <c r="D8220">
        <v>14</v>
      </c>
      <c r="E8220" t="str">
        <f>IF(MOD(D8220,2)=0,"EVEN","ODD")</f>
        <v>EVEN</v>
      </c>
      <c r="F8220" t="str">
        <f>IF(D8220&lt;=18,"LOW (1-18)","HIGH (19-36)")</f>
        <v>LOW (1-18)</v>
      </c>
      <c r="G8220">
        <f>INT((D8220-1)/6)+1</f>
        <v>3</v>
      </c>
      <c r="H8220">
        <f>MOD(D8220-1,6)+1</f>
        <v>2</v>
      </c>
      <c r="I8220">
        <f>37-D8220</f>
        <v>23</v>
      </c>
      <c r="J8220">
        <f>ABS(D8220-D8221)</f>
        <v>21</v>
      </c>
      <c r="K8220">
        <f>AVERAGE(D8220:D8224)</f>
        <v>14</v>
      </c>
      <c r="L8220">
        <f>AVERAGE(D8220:D8239)</f>
        <v>14</v>
      </c>
      <c r="M8220">
        <f>K8220-L8220</f>
        <v>0</v>
      </c>
      <c r="N8220" t="str">
        <f>IF(K8220&gt;L8220,"HIGH ZONE BIAS",IF(K8220&lt;L8220,"LOW ZONE BIAS","EQUILIBRIUM"))</f>
        <v>EQUILIBRIUM</v>
      </c>
    </row>
    <row r="8221">
      <c r="A8221">
        <v>19350</v>
      </c>
      <c r="B8221" t="str">
        <v>2019-11-01</v>
      </c>
      <c r="C8221" t="str">
        <v>Morning</v>
      </c>
      <c r="D8221">
        <v>35</v>
      </c>
      <c r="E8221" t="str">
        <f>IF(MOD(D8221,2)=0,"EVEN","ODD")</f>
        <v>ODD</v>
      </c>
      <c r="F8221" t="str">
        <f>IF(D8221&lt;=18,"LOW (1-18)","HIGH (19-36)")</f>
        <v>HIGH (19-36)</v>
      </c>
      <c r="G8221">
        <f>INT((D8221-1)/6)+1</f>
        <v>6</v>
      </c>
      <c r="H8221">
        <f>MOD(D8221-1,6)+1</f>
        <v>5</v>
      </c>
      <c r="I8221">
        <f>37-D8221</f>
        <v>2</v>
      </c>
      <c r="J8221">
        <f>ABS(D8221-D8222)</f>
        <v>25</v>
      </c>
      <c r="K8221">
        <f>AVERAGE(D8221:D8225)</f>
        <v>35</v>
      </c>
      <c r="L8221">
        <f>AVERAGE(D8221:D8240)</f>
        <v>35</v>
      </c>
      <c r="M8221">
        <f>K8221-L8221</f>
        <v>0</v>
      </c>
      <c r="N8221" t="str">
        <f>IF(K8221&gt;L8221,"HIGH ZONE BIAS",IF(K8221&lt;L8221,"LOW ZONE BIAS","EQUILIBRIUM"))</f>
        <v>EQUILIBRIUM</v>
      </c>
    </row>
    <row r="8222">
      <c r="A8222">
        <v>19349</v>
      </c>
      <c r="B8222" t="str">
        <v>2019-10-31</v>
      </c>
      <c r="C8222" t="str">
        <v>Evening</v>
      </c>
      <c r="D8222">
        <v>10</v>
      </c>
      <c r="E8222" t="str">
        <f>IF(MOD(D8222,2)=0,"EVEN","ODD")</f>
        <v>EVEN</v>
      </c>
      <c r="F8222" t="str">
        <f>IF(D8222&lt;=18,"LOW (1-18)","HIGH (19-36)")</f>
        <v>LOW (1-18)</v>
      </c>
      <c r="G8222">
        <f>INT((D8222-1)/6)+1</f>
        <v>2</v>
      </c>
      <c r="H8222">
        <f>MOD(D8222-1,6)+1</f>
        <v>4</v>
      </c>
      <c r="I8222">
        <f>37-D8222</f>
        <v>27</v>
      </c>
      <c r="J8222">
        <f>ABS(D8222-D8223)</f>
        <v>22</v>
      </c>
      <c r="K8222">
        <f>AVERAGE(D8222:D8226)</f>
        <v>10</v>
      </c>
      <c r="L8222">
        <f>AVERAGE(D8222:D8241)</f>
        <v>10</v>
      </c>
      <c r="M8222">
        <f>K8222-L8222</f>
        <v>0</v>
      </c>
      <c r="N8222" t="str">
        <f>IF(K8222&gt;L8222,"HIGH ZONE BIAS",IF(K8222&lt;L8222,"LOW ZONE BIAS","EQUILIBRIUM"))</f>
        <v>EQUILIBRIUM</v>
      </c>
    </row>
    <row r="8223">
      <c r="A8223">
        <v>19348</v>
      </c>
      <c r="B8223" t="str">
        <v>2019-10-31</v>
      </c>
      <c r="C8223" t="str">
        <v>Afternoon</v>
      </c>
      <c r="D8223">
        <v>32</v>
      </c>
      <c r="E8223" t="str">
        <f>IF(MOD(D8223,2)=0,"EVEN","ODD")</f>
        <v>EVEN</v>
      </c>
      <c r="F8223" t="str">
        <f>IF(D8223&lt;=18,"LOW (1-18)","HIGH (19-36)")</f>
        <v>HIGH (19-36)</v>
      </c>
      <c r="G8223">
        <f>INT((D8223-1)/6)+1</f>
        <v>6</v>
      </c>
      <c r="H8223">
        <f>MOD(D8223-1,6)+1</f>
        <v>2</v>
      </c>
      <c r="I8223">
        <f>37-D8223</f>
        <v>5</v>
      </c>
      <c r="J8223">
        <f>ABS(D8223-D8224)</f>
        <v>22</v>
      </c>
      <c r="K8223">
        <f>AVERAGE(D8223:D8227)</f>
        <v>32</v>
      </c>
      <c r="L8223">
        <f>AVERAGE(D8223:D8242)</f>
        <v>32</v>
      </c>
      <c r="M8223">
        <f>K8223-L8223</f>
        <v>0</v>
      </c>
      <c r="N8223" t="str">
        <f>IF(K8223&gt;L8223,"HIGH ZONE BIAS",IF(K8223&lt;L8223,"LOW ZONE BIAS","EQUILIBRIUM"))</f>
        <v>EQUILIBRIUM</v>
      </c>
    </row>
    <row r="8224">
      <c r="A8224">
        <v>19347</v>
      </c>
      <c r="B8224" t="str">
        <v>2019-10-31</v>
      </c>
      <c r="C8224" t="str">
        <v>Midday</v>
      </c>
      <c r="D8224">
        <v>10</v>
      </c>
      <c r="E8224" t="str">
        <f>IF(MOD(D8224,2)=0,"EVEN","ODD")</f>
        <v>EVEN</v>
      </c>
      <c r="F8224" t="str">
        <f>IF(D8224&lt;=18,"LOW (1-18)","HIGH (19-36)")</f>
        <v>LOW (1-18)</v>
      </c>
      <c r="G8224">
        <f>INT((D8224-1)/6)+1</f>
        <v>2</v>
      </c>
      <c r="H8224">
        <f>MOD(D8224-1,6)+1</f>
        <v>4</v>
      </c>
      <c r="I8224">
        <f>37-D8224</f>
        <v>27</v>
      </c>
      <c r="J8224">
        <f>ABS(D8224-D8225)</f>
        <v>1</v>
      </c>
      <c r="K8224">
        <f>AVERAGE(D8224:D8228)</f>
        <v>10</v>
      </c>
      <c r="L8224">
        <f>AVERAGE(D8224:D8243)</f>
        <v>10</v>
      </c>
      <c r="M8224">
        <f>K8224-L8224</f>
        <v>0</v>
      </c>
      <c r="N8224" t="str">
        <f>IF(K8224&gt;L8224,"HIGH ZONE BIAS",IF(K8224&lt;L8224,"LOW ZONE BIAS","EQUILIBRIUM"))</f>
        <v>EQUILIBRIUM</v>
      </c>
    </row>
    <row r="8225">
      <c r="A8225">
        <v>19346</v>
      </c>
      <c r="B8225" t="str">
        <v>2019-10-31</v>
      </c>
      <c r="C8225" t="str">
        <v>Morning</v>
      </c>
      <c r="D8225">
        <v>9</v>
      </c>
      <c r="E8225" t="str">
        <f>IF(MOD(D8225,2)=0,"EVEN","ODD")</f>
        <v>ODD</v>
      </c>
      <c r="F8225" t="str">
        <f>IF(D8225&lt;=18,"LOW (1-18)","HIGH (19-36)")</f>
        <v>LOW (1-18)</v>
      </c>
      <c r="G8225">
        <f>INT((D8225-1)/6)+1</f>
        <v>2</v>
      </c>
      <c r="H8225">
        <f>MOD(D8225-1,6)+1</f>
        <v>3</v>
      </c>
      <c r="I8225">
        <f>37-D8225</f>
        <v>28</v>
      </c>
      <c r="J8225">
        <f>ABS(D8225-D8226)</f>
        <v>8</v>
      </c>
      <c r="K8225">
        <f>AVERAGE(D8225:D8229)</f>
        <v>9</v>
      </c>
      <c r="L8225">
        <f>AVERAGE(D8225:D8244)</f>
        <v>9</v>
      </c>
      <c r="M8225">
        <f>K8225-L8225</f>
        <v>0</v>
      </c>
      <c r="N8225" t="str">
        <f>IF(K8225&gt;L8225,"HIGH ZONE BIAS",IF(K8225&lt;L8225,"LOW ZONE BIAS","EQUILIBRIUM"))</f>
        <v>EQUILIBRIUM</v>
      </c>
    </row>
    <row r="8226">
      <c r="A8226">
        <v>19345</v>
      </c>
      <c r="B8226" t="str">
        <v>2019-10-30</v>
      </c>
      <c r="C8226" t="str">
        <v>Evening</v>
      </c>
      <c r="D8226">
        <v>17</v>
      </c>
      <c r="E8226" t="str">
        <f>IF(MOD(D8226,2)=0,"EVEN","ODD")</f>
        <v>ODD</v>
      </c>
      <c r="F8226" t="str">
        <f>IF(D8226&lt;=18,"LOW (1-18)","HIGH (19-36)")</f>
        <v>LOW (1-18)</v>
      </c>
      <c r="G8226">
        <f>INT((D8226-1)/6)+1</f>
        <v>3</v>
      </c>
      <c r="H8226">
        <f>MOD(D8226-1,6)+1</f>
        <v>5</v>
      </c>
      <c r="I8226">
        <f>37-D8226</f>
        <v>20</v>
      </c>
      <c r="J8226">
        <f>ABS(D8226-D8227)</f>
        <v>13</v>
      </c>
      <c r="K8226">
        <f>AVERAGE(D8226:D8230)</f>
        <v>17</v>
      </c>
      <c r="L8226">
        <f>AVERAGE(D8226:D8245)</f>
        <v>17</v>
      </c>
      <c r="M8226">
        <f>K8226-L8226</f>
        <v>0</v>
      </c>
      <c r="N8226" t="str">
        <f>IF(K8226&gt;L8226,"HIGH ZONE BIAS",IF(K8226&lt;L8226,"LOW ZONE BIAS","EQUILIBRIUM"))</f>
        <v>EQUILIBRIUM</v>
      </c>
    </row>
    <row r="8227">
      <c r="A8227">
        <v>19344</v>
      </c>
      <c r="B8227" t="str">
        <v>2019-10-30</v>
      </c>
      <c r="C8227" t="str">
        <v>Afternoon</v>
      </c>
      <c r="D8227">
        <v>30</v>
      </c>
      <c r="E8227" t="str">
        <f>IF(MOD(D8227,2)=0,"EVEN","ODD")</f>
        <v>EVEN</v>
      </c>
      <c r="F8227" t="str">
        <f>IF(D8227&lt;=18,"LOW (1-18)","HIGH (19-36)")</f>
        <v>HIGH (19-36)</v>
      </c>
      <c r="G8227">
        <f>INT((D8227-1)/6)+1</f>
        <v>5</v>
      </c>
      <c r="H8227">
        <f>MOD(D8227-1,6)+1</f>
        <v>6</v>
      </c>
      <c r="I8227">
        <f>37-D8227</f>
        <v>7</v>
      </c>
      <c r="J8227">
        <f>ABS(D8227-D8228)</f>
        <v>23</v>
      </c>
      <c r="K8227">
        <f>AVERAGE(D8227:D8231)</f>
        <v>30</v>
      </c>
      <c r="L8227">
        <f>AVERAGE(D8227:D8246)</f>
        <v>30</v>
      </c>
      <c r="M8227">
        <f>K8227-L8227</f>
        <v>0</v>
      </c>
      <c r="N8227" t="str">
        <f>IF(K8227&gt;L8227,"HIGH ZONE BIAS",IF(K8227&lt;L8227,"LOW ZONE BIAS","EQUILIBRIUM"))</f>
        <v>EQUILIBRIUM</v>
      </c>
    </row>
    <row r="8228">
      <c r="A8228">
        <v>19343</v>
      </c>
      <c r="B8228" t="str">
        <v>2019-10-30</v>
      </c>
      <c r="C8228" t="str">
        <v>Midday</v>
      </c>
      <c r="D8228">
        <v>7</v>
      </c>
      <c r="E8228" t="str">
        <f>IF(MOD(D8228,2)=0,"EVEN","ODD")</f>
        <v>ODD</v>
      </c>
      <c r="F8228" t="str">
        <f>IF(D8228&lt;=18,"LOW (1-18)","HIGH (19-36)")</f>
        <v>LOW (1-18)</v>
      </c>
      <c r="G8228">
        <f>INT((D8228-1)/6)+1</f>
        <v>2</v>
      </c>
      <c r="H8228">
        <f>MOD(D8228-1,6)+1</f>
        <v>1</v>
      </c>
      <c r="I8228">
        <f>37-D8228</f>
        <v>30</v>
      </c>
      <c r="J8228">
        <f>ABS(D8228-D8229)</f>
        <v>0</v>
      </c>
      <c r="K8228">
        <f>AVERAGE(D8228:D8232)</f>
        <v>7</v>
      </c>
      <c r="L8228">
        <f>AVERAGE(D8228:D8247)</f>
        <v>7</v>
      </c>
      <c r="M8228">
        <f>K8228-L8228</f>
        <v>0</v>
      </c>
      <c r="N8228" t="str">
        <f>IF(K8228&gt;L8228,"HIGH ZONE BIAS",IF(K8228&lt;L8228,"LOW ZONE BIAS","EQUILIBRIUM"))</f>
        <v>EQUILIBRIUM</v>
      </c>
    </row>
    <row r="8229">
      <c r="A8229">
        <v>19342</v>
      </c>
      <c r="B8229" t="str">
        <v>2019-10-30</v>
      </c>
      <c r="C8229" t="str">
        <v>Morning</v>
      </c>
      <c r="D8229">
        <v>7</v>
      </c>
      <c r="E8229" t="str">
        <f>IF(MOD(D8229,2)=0,"EVEN","ODD")</f>
        <v>ODD</v>
      </c>
      <c r="F8229" t="str">
        <f>IF(D8229&lt;=18,"LOW (1-18)","HIGH (19-36)")</f>
        <v>LOW (1-18)</v>
      </c>
      <c r="G8229">
        <f>INT((D8229-1)/6)+1</f>
        <v>2</v>
      </c>
      <c r="H8229">
        <f>MOD(D8229-1,6)+1</f>
        <v>1</v>
      </c>
      <c r="I8229">
        <f>37-D8229</f>
        <v>30</v>
      </c>
      <c r="J8229">
        <f>ABS(D8229-D8230)</f>
        <v>7</v>
      </c>
      <c r="K8229">
        <f>AVERAGE(D8229:D8233)</f>
        <v>7</v>
      </c>
      <c r="L8229">
        <f>AVERAGE(D8229:D8248)</f>
        <v>7</v>
      </c>
      <c r="M8229">
        <f>K8229-L8229</f>
        <v>0</v>
      </c>
      <c r="N8229" t="str">
        <f>IF(K8229&gt;L8229,"HIGH ZONE BIAS",IF(K8229&lt;L8229,"LOW ZONE BIAS","EQUILIBRIUM"))</f>
        <v>EQUILIBRIUM</v>
      </c>
    </row>
    <row r="8230">
      <c r="A8230">
        <v>19341</v>
      </c>
      <c r="B8230" t="str">
        <v>2019-10-29</v>
      </c>
      <c r="C8230" t="str">
        <v>Evening</v>
      </c>
      <c r="D8230">
        <v>14</v>
      </c>
      <c r="E8230" t="str">
        <f>IF(MOD(D8230,2)=0,"EVEN","ODD")</f>
        <v>EVEN</v>
      </c>
      <c r="F8230" t="str">
        <f>IF(D8230&lt;=18,"LOW (1-18)","HIGH (19-36)")</f>
        <v>LOW (1-18)</v>
      </c>
      <c r="G8230">
        <f>INT((D8230-1)/6)+1</f>
        <v>3</v>
      </c>
      <c r="H8230">
        <f>MOD(D8230-1,6)+1</f>
        <v>2</v>
      </c>
      <c r="I8230">
        <f>37-D8230</f>
        <v>23</v>
      </c>
      <c r="J8230">
        <f>ABS(D8230-D8231)</f>
        <v>5</v>
      </c>
      <c r="K8230">
        <f>AVERAGE(D8230:D8234)</f>
        <v>14</v>
      </c>
      <c r="L8230">
        <f>AVERAGE(D8230:D8249)</f>
        <v>14</v>
      </c>
      <c r="M8230">
        <f>K8230-L8230</f>
        <v>0</v>
      </c>
      <c r="N8230" t="str">
        <f>IF(K8230&gt;L8230,"HIGH ZONE BIAS",IF(K8230&lt;L8230,"LOW ZONE BIAS","EQUILIBRIUM"))</f>
        <v>EQUILIBRIUM</v>
      </c>
    </row>
    <row r="8231">
      <c r="A8231">
        <v>19340</v>
      </c>
      <c r="B8231" t="str">
        <v>2019-10-29</v>
      </c>
      <c r="C8231" t="str">
        <v>Afternoon</v>
      </c>
      <c r="D8231">
        <v>9</v>
      </c>
      <c r="E8231" t="str">
        <f>IF(MOD(D8231,2)=0,"EVEN","ODD")</f>
        <v>ODD</v>
      </c>
      <c r="F8231" t="str">
        <f>IF(D8231&lt;=18,"LOW (1-18)","HIGH (19-36)")</f>
        <v>LOW (1-18)</v>
      </c>
      <c r="G8231">
        <f>INT((D8231-1)/6)+1</f>
        <v>2</v>
      </c>
      <c r="H8231">
        <f>MOD(D8231-1,6)+1</f>
        <v>3</v>
      </c>
      <c r="I8231">
        <f>37-D8231</f>
        <v>28</v>
      </c>
      <c r="J8231">
        <f>ABS(D8231-D8232)</f>
        <v>11</v>
      </c>
      <c r="K8231">
        <f>AVERAGE(D8231:D8235)</f>
        <v>9</v>
      </c>
      <c r="L8231">
        <f>AVERAGE(D8231:D8250)</f>
        <v>9</v>
      </c>
      <c r="M8231">
        <f>K8231-L8231</f>
        <v>0</v>
      </c>
      <c r="N8231" t="str">
        <f>IF(K8231&gt;L8231,"HIGH ZONE BIAS",IF(K8231&lt;L8231,"LOW ZONE BIAS","EQUILIBRIUM"))</f>
        <v>EQUILIBRIUM</v>
      </c>
    </row>
    <row r="8232">
      <c r="A8232">
        <v>19339</v>
      </c>
      <c r="B8232" t="str">
        <v>2019-10-29</v>
      </c>
      <c r="C8232" t="str">
        <v>Midday</v>
      </c>
      <c r="D8232">
        <v>20</v>
      </c>
      <c r="E8232" t="str">
        <f>IF(MOD(D8232,2)=0,"EVEN","ODD")</f>
        <v>EVEN</v>
      </c>
      <c r="F8232" t="str">
        <f>IF(D8232&lt;=18,"LOW (1-18)","HIGH (19-36)")</f>
        <v>HIGH (19-36)</v>
      </c>
      <c r="G8232">
        <f>INT((D8232-1)/6)+1</f>
        <v>4</v>
      </c>
      <c r="H8232">
        <f>MOD(D8232-1,6)+1</f>
        <v>2</v>
      </c>
      <c r="I8232">
        <f>37-D8232</f>
        <v>17</v>
      </c>
      <c r="J8232">
        <f>ABS(D8232-D8233)</f>
        <v>14</v>
      </c>
      <c r="K8232">
        <f>AVERAGE(D8232:D8236)</f>
        <v>20</v>
      </c>
      <c r="L8232">
        <f>AVERAGE(D8232:D8251)</f>
        <v>20</v>
      </c>
      <c r="M8232">
        <f>K8232-L8232</f>
        <v>0</v>
      </c>
      <c r="N8232" t="str">
        <f>IF(K8232&gt;L8232,"HIGH ZONE BIAS",IF(K8232&lt;L8232,"LOW ZONE BIAS","EQUILIBRIUM"))</f>
        <v>EQUILIBRIUM</v>
      </c>
    </row>
    <row r="8233">
      <c r="A8233">
        <v>19338</v>
      </c>
      <c r="B8233" t="str">
        <v>2019-10-29</v>
      </c>
      <c r="C8233" t="str">
        <v>Morning</v>
      </c>
      <c r="D8233">
        <v>34</v>
      </c>
      <c r="E8233" t="str">
        <f>IF(MOD(D8233,2)=0,"EVEN","ODD")</f>
        <v>EVEN</v>
      </c>
      <c r="F8233" t="str">
        <f>IF(D8233&lt;=18,"LOW (1-18)","HIGH (19-36)")</f>
        <v>HIGH (19-36)</v>
      </c>
      <c r="G8233">
        <f>INT((D8233-1)/6)+1</f>
        <v>6</v>
      </c>
      <c r="H8233">
        <f>MOD(D8233-1,6)+1</f>
        <v>4</v>
      </c>
      <c r="I8233">
        <f>37-D8233</f>
        <v>3</v>
      </c>
      <c r="J8233">
        <f>ABS(D8233-D8234)</f>
        <v>28</v>
      </c>
      <c r="K8233">
        <f>AVERAGE(D8233:D8237)</f>
        <v>34</v>
      </c>
      <c r="L8233">
        <f>AVERAGE(D8233:D8252)</f>
        <v>34</v>
      </c>
      <c r="M8233">
        <f>K8233-L8233</f>
        <v>0</v>
      </c>
      <c r="N8233" t="str">
        <f>IF(K8233&gt;L8233,"HIGH ZONE BIAS",IF(K8233&lt;L8233,"LOW ZONE BIAS","EQUILIBRIUM"))</f>
        <v>EQUILIBRIUM</v>
      </c>
    </row>
    <row r="8234">
      <c r="A8234">
        <v>19337</v>
      </c>
      <c r="B8234" t="str">
        <v>2019-10-28</v>
      </c>
      <c r="C8234" t="str">
        <v>Evening</v>
      </c>
      <c r="D8234">
        <v>6</v>
      </c>
      <c r="E8234" t="str">
        <f>IF(MOD(D8234,2)=0,"EVEN","ODD")</f>
        <v>EVEN</v>
      </c>
      <c r="F8234" t="str">
        <f>IF(D8234&lt;=18,"LOW (1-18)","HIGH (19-36)")</f>
        <v>LOW (1-18)</v>
      </c>
      <c r="G8234">
        <f>INT((D8234-1)/6)+1</f>
        <v>1</v>
      </c>
      <c r="H8234">
        <f>MOD(D8234-1,6)+1</f>
        <v>6</v>
      </c>
      <c r="I8234">
        <f>37-D8234</f>
        <v>31</v>
      </c>
      <c r="J8234">
        <f>ABS(D8234-D8235)</f>
        <v>27</v>
      </c>
      <c r="K8234">
        <f>AVERAGE(D8234:D8238)</f>
        <v>6</v>
      </c>
      <c r="L8234">
        <f>AVERAGE(D8234:D8253)</f>
        <v>6</v>
      </c>
      <c r="M8234">
        <f>K8234-L8234</f>
        <v>0</v>
      </c>
      <c r="N8234" t="str">
        <f>IF(K8234&gt;L8234,"HIGH ZONE BIAS",IF(K8234&lt;L8234,"LOW ZONE BIAS","EQUILIBRIUM"))</f>
        <v>EQUILIBRIUM</v>
      </c>
    </row>
    <row r="8235">
      <c r="A8235">
        <v>19336</v>
      </c>
      <c r="B8235" t="str">
        <v>2019-10-28</v>
      </c>
      <c r="C8235" t="str">
        <v>Afternoon</v>
      </c>
      <c r="D8235">
        <v>33</v>
      </c>
      <c r="E8235" t="str">
        <f>IF(MOD(D8235,2)=0,"EVEN","ODD")</f>
        <v>ODD</v>
      </c>
      <c r="F8235" t="str">
        <f>IF(D8235&lt;=18,"LOW (1-18)","HIGH (19-36)")</f>
        <v>HIGH (19-36)</v>
      </c>
      <c r="G8235">
        <f>INT((D8235-1)/6)+1</f>
        <v>6</v>
      </c>
      <c r="H8235">
        <f>MOD(D8235-1,6)+1</f>
        <v>3</v>
      </c>
      <c r="I8235">
        <f>37-D8235</f>
        <v>4</v>
      </c>
      <c r="J8235">
        <f>ABS(D8235-D8236)</f>
        <v>12</v>
      </c>
      <c r="K8235">
        <f>AVERAGE(D8235:D8239)</f>
        <v>33</v>
      </c>
      <c r="L8235">
        <f>AVERAGE(D8235:D8254)</f>
        <v>33</v>
      </c>
      <c r="M8235">
        <f>K8235-L8235</f>
        <v>0</v>
      </c>
      <c r="N8235" t="str">
        <f>IF(K8235&gt;L8235,"HIGH ZONE BIAS",IF(K8235&lt;L8235,"LOW ZONE BIAS","EQUILIBRIUM"))</f>
        <v>EQUILIBRIUM</v>
      </c>
    </row>
    <row r="8236">
      <c r="A8236">
        <v>19335</v>
      </c>
      <c r="B8236" t="str">
        <v>2019-10-28</v>
      </c>
      <c r="C8236" t="str">
        <v>Midday</v>
      </c>
      <c r="D8236">
        <v>21</v>
      </c>
      <c r="E8236" t="str">
        <f>IF(MOD(D8236,2)=0,"EVEN","ODD")</f>
        <v>ODD</v>
      </c>
      <c r="F8236" t="str">
        <f>IF(D8236&lt;=18,"LOW (1-18)","HIGH (19-36)")</f>
        <v>HIGH (19-36)</v>
      </c>
      <c r="G8236">
        <f>INT((D8236-1)/6)+1</f>
        <v>4</v>
      </c>
      <c r="H8236">
        <f>MOD(D8236-1,6)+1</f>
        <v>3</v>
      </c>
      <c r="I8236">
        <f>37-D8236</f>
        <v>16</v>
      </c>
      <c r="J8236">
        <f>ABS(D8236-D8237)</f>
        <v>15</v>
      </c>
      <c r="K8236">
        <f>AVERAGE(D8236:D8240)</f>
        <v>21</v>
      </c>
      <c r="L8236">
        <f>AVERAGE(D8236:D8255)</f>
        <v>21</v>
      </c>
      <c r="M8236">
        <f>K8236-L8236</f>
        <v>0</v>
      </c>
      <c r="N8236" t="str">
        <f>IF(K8236&gt;L8236,"HIGH ZONE BIAS",IF(K8236&lt;L8236,"LOW ZONE BIAS","EQUILIBRIUM"))</f>
        <v>EQUILIBRIUM</v>
      </c>
    </row>
    <row r="8237">
      <c r="A8237">
        <v>19334</v>
      </c>
      <c r="B8237" t="str">
        <v>2019-10-28</v>
      </c>
      <c r="C8237" t="str">
        <v>Morning</v>
      </c>
      <c r="D8237">
        <v>36</v>
      </c>
      <c r="E8237" t="str">
        <f>IF(MOD(D8237,2)=0,"EVEN","ODD")</f>
        <v>EVEN</v>
      </c>
      <c r="F8237" t="str">
        <f>IF(D8237&lt;=18,"LOW (1-18)","HIGH (19-36)")</f>
        <v>HIGH (19-36)</v>
      </c>
      <c r="G8237">
        <f>INT((D8237-1)/6)+1</f>
        <v>6</v>
      </c>
      <c r="H8237">
        <f>MOD(D8237-1,6)+1</f>
        <v>6</v>
      </c>
      <c r="I8237">
        <f>37-D8237</f>
        <v>1</v>
      </c>
      <c r="J8237">
        <f>ABS(D8237-D8238)</f>
        <v>34</v>
      </c>
      <c r="K8237">
        <f>AVERAGE(D8237:D8241)</f>
        <v>36</v>
      </c>
      <c r="L8237">
        <f>AVERAGE(D8237:D8256)</f>
        <v>36</v>
      </c>
      <c r="M8237">
        <f>K8237-L8237</f>
        <v>0</v>
      </c>
      <c r="N8237" t="str">
        <f>IF(K8237&gt;L8237,"HIGH ZONE BIAS",IF(K8237&lt;L8237,"LOW ZONE BIAS","EQUILIBRIUM"))</f>
        <v>EQUILIBRIUM</v>
      </c>
    </row>
    <row r="8238">
      <c r="A8238">
        <v>19333</v>
      </c>
      <c r="B8238" t="str">
        <v>2019-10-26</v>
      </c>
      <c r="C8238" t="str">
        <v>Evening</v>
      </c>
      <c r="D8238">
        <v>2</v>
      </c>
      <c r="E8238" t="str">
        <f>IF(MOD(D8238,2)=0,"EVEN","ODD")</f>
        <v>EVEN</v>
      </c>
      <c r="F8238" t="str">
        <f>IF(D8238&lt;=18,"LOW (1-18)","HIGH (19-36)")</f>
        <v>LOW (1-18)</v>
      </c>
      <c r="G8238">
        <f>INT((D8238-1)/6)+1</f>
        <v>1</v>
      </c>
      <c r="H8238">
        <f>MOD(D8238-1,6)+1</f>
        <v>2</v>
      </c>
      <c r="I8238">
        <f>37-D8238</f>
        <v>35</v>
      </c>
      <c r="J8238">
        <f>ABS(D8238-D8239)</f>
        <v>5</v>
      </c>
      <c r="K8238">
        <f>AVERAGE(D8238:D8242)</f>
        <v>2</v>
      </c>
      <c r="L8238">
        <f>AVERAGE(D8238:D8257)</f>
        <v>2</v>
      </c>
      <c r="M8238">
        <f>K8238-L8238</f>
        <v>0</v>
      </c>
      <c r="N8238" t="str">
        <f>IF(K8238&gt;L8238,"HIGH ZONE BIAS",IF(K8238&lt;L8238,"LOW ZONE BIAS","EQUILIBRIUM"))</f>
        <v>EQUILIBRIUM</v>
      </c>
    </row>
    <row r="8239">
      <c r="A8239">
        <v>19332</v>
      </c>
      <c r="B8239" t="str">
        <v>2019-10-26</v>
      </c>
      <c r="C8239" t="str">
        <v>Afternoon</v>
      </c>
      <c r="D8239">
        <v>7</v>
      </c>
      <c r="E8239" t="str">
        <f>IF(MOD(D8239,2)=0,"EVEN","ODD")</f>
        <v>ODD</v>
      </c>
      <c r="F8239" t="str">
        <f>IF(D8239&lt;=18,"LOW (1-18)","HIGH (19-36)")</f>
        <v>LOW (1-18)</v>
      </c>
      <c r="G8239">
        <f>INT((D8239-1)/6)+1</f>
        <v>2</v>
      </c>
      <c r="H8239">
        <f>MOD(D8239-1,6)+1</f>
        <v>1</v>
      </c>
      <c r="I8239">
        <f>37-D8239</f>
        <v>30</v>
      </c>
      <c r="J8239">
        <f>ABS(D8239-D8240)</f>
        <v>7</v>
      </c>
      <c r="K8239">
        <f>AVERAGE(D8239:D8243)</f>
        <v>7</v>
      </c>
      <c r="L8239">
        <f>AVERAGE(D8239:D8258)</f>
        <v>7</v>
      </c>
      <c r="M8239">
        <f>K8239-L8239</f>
        <v>0</v>
      </c>
      <c r="N8239" t="str">
        <f>IF(K8239&gt;L8239,"HIGH ZONE BIAS",IF(K8239&lt;L8239,"LOW ZONE BIAS","EQUILIBRIUM"))</f>
        <v>EQUILIBRIUM</v>
      </c>
    </row>
    <row r="8240">
      <c r="A8240">
        <v>19331</v>
      </c>
      <c r="B8240" t="str">
        <v>2019-10-26</v>
      </c>
      <c r="C8240" t="str">
        <v>Midday</v>
      </c>
      <c r="D8240">
        <v>14</v>
      </c>
      <c r="E8240" t="str">
        <f>IF(MOD(D8240,2)=0,"EVEN","ODD")</f>
        <v>EVEN</v>
      </c>
      <c r="F8240" t="str">
        <f>IF(D8240&lt;=18,"LOW (1-18)","HIGH (19-36)")</f>
        <v>LOW (1-18)</v>
      </c>
      <c r="G8240">
        <f>INT((D8240-1)/6)+1</f>
        <v>3</v>
      </c>
      <c r="H8240">
        <f>MOD(D8240-1,6)+1</f>
        <v>2</v>
      </c>
      <c r="I8240">
        <f>37-D8240</f>
        <v>23</v>
      </c>
      <c r="J8240">
        <f>ABS(D8240-D8241)</f>
        <v>2</v>
      </c>
      <c r="K8240">
        <f>AVERAGE(D8240:D8244)</f>
        <v>14</v>
      </c>
      <c r="L8240">
        <f>AVERAGE(D8240:D8259)</f>
        <v>14</v>
      </c>
      <c r="M8240">
        <f>K8240-L8240</f>
        <v>0</v>
      </c>
      <c r="N8240" t="str">
        <f>IF(K8240&gt;L8240,"HIGH ZONE BIAS",IF(K8240&lt;L8240,"LOW ZONE BIAS","EQUILIBRIUM"))</f>
        <v>EQUILIBRIUM</v>
      </c>
    </row>
    <row r="8241">
      <c r="A8241">
        <v>19330</v>
      </c>
      <c r="B8241" t="str">
        <v>2019-10-26</v>
      </c>
      <c r="C8241" t="str">
        <v>Morning</v>
      </c>
      <c r="D8241">
        <v>16</v>
      </c>
      <c r="E8241" t="str">
        <f>IF(MOD(D8241,2)=0,"EVEN","ODD")</f>
        <v>EVEN</v>
      </c>
      <c r="F8241" t="str">
        <f>IF(D8241&lt;=18,"LOW (1-18)","HIGH (19-36)")</f>
        <v>LOW (1-18)</v>
      </c>
      <c r="G8241">
        <f>INT((D8241-1)/6)+1</f>
        <v>3</v>
      </c>
      <c r="H8241">
        <f>MOD(D8241-1,6)+1</f>
        <v>4</v>
      </c>
      <c r="I8241">
        <f>37-D8241</f>
        <v>21</v>
      </c>
      <c r="J8241">
        <f>ABS(D8241-D8242)</f>
        <v>13</v>
      </c>
      <c r="K8241">
        <f>AVERAGE(D8241:D8245)</f>
        <v>16</v>
      </c>
      <c r="L8241">
        <f>AVERAGE(D8241:D8260)</f>
        <v>16</v>
      </c>
      <c r="M8241">
        <f>K8241-L8241</f>
        <v>0</v>
      </c>
      <c r="N8241" t="str">
        <f>IF(K8241&gt;L8241,"HIGH ZONE BIAS",IF(K8241&lt;L8241,"LOW ZONE BIAS","EQUILIBRIUM"))</f>
        <v>EQUILIBRIUM</v>
      </c>
    </row>
    <row r="8242">
      <c r="A8242">
        <v>19329</v>
      </c>
      <c r="B8242" t="str">
        <v>2019-10-25</v>
      </c>
      <c r="C8242" t="str">
        <v>Evening</v>
      </c>
      <c r="D8242">
        <v>3</v>
      </c>
      <c r="E8242" t="str">
        <f>IF(MOD(D8242,2)=0,"EVEN","ODD")</f>
        <v>ODD</v>
      </c>
      <c r="F8242" t="str">
        <f>IF(D8242&lt;=18,"LOW (1-18)","HIGH (19-36)")</f>
        <v>LOW (1-18)</v>
      </c>
      <c r="G8242">
        <f>INT((D8242-1)/6)+1</f>
        <v>1</v>
      </c>
      <c r="H8242">
        <f>MOD(D8242-1,6)+1</f>
        <v>3</v>
      </c>
      <c r="I8242">
        <f>37-D8242</f>
        <v>34</v>
      </c>
      <c r="J8242">
        <f>ABS(D8242-D8243)</f>
        <v>7</v>
      </c>
      <c r="K8242">
        <f>AVERAGE(D8242:D8246)</f>
        <v>3</v>
      </c>
      <c r="L8242">
        <f>AVERAGE(D8242:D8261)</f>
        <v>3</v>
      </c>
      <c r="M8242">
        <f>K8242-L8242</f>
        <v>0</v>
      </c>
      <c r="N8242" t="str">
        <f>IF(K8242&gt;L8242,"HIGH ZONE BIAS",IF(K8242&lt;L8242,"LOW ZONE BIAS","EQUILIBRIUM"))</f>
        <v>EQUILIBRIUM</v>
      </c>
    </row>
    <row r="8243">
      <c r="A8243">
        <v>19328</v>
      </c>
      <c r="B8243" t="str">
        <v>2019-10-25</v>
      </c>
      <c r="C8243" t="str">
        <v>Afternoon</v>
      </c>
      <c r="D8243">
        <v>10</v>
      </c>
      <c r="E8243" t="str">
        <f>IF(MOD(D8243,2)=0,"EVEN","ODD")</f>
        <v>EVEN</v>
      </c>
      <c r="F8243" t="str">
        <f>IF(D8243&lt;=18,"LOW (1-18)","HIGH (19-36)")</f>
        <v>LOW (1-18)</v>
      </c>
      <c r="G8243">
        <f>INT((D8243-1)/6)+1</f>
        <v>2</v>
      </c>
      <c r="H8243">
        <f>MOD(D8243-1,6)+1</f>
        <v>4</v>
      </c>
      <c r="I8243">
        <f>37-D8243</f>
        <v>27</v>
      </c>
      <c r="J8243">
        <f>ABS(D8243-D8244)</f>
        <v>23</v>
      </c>
      <c r="K8243">
        <f>AVERAGE(D8243:D8247)</f>
        <v>10</v>
      </c>
      <c r="L8243">
        <f>AVERAGE(D8243:D8262)</f>
        <v>10</v>
      </c>
      <c r="M8243">
        <f>K8243-L8243</f>
        <v>0</v>
      </c>
      <c r="N8243" t="str">
        <f>IF(K8243&gt;L8243,"HIGH ZONE BIAS",IF(K8243&lt;L8243,"LOW ZONE BIAS","EQUILIBRIUM"))</f>
        <v>EQUILIBRIUM</v>
      </c>
    </row>
    <row r="8244">
      <c r="A8244">
        <v>19327</v>
      </c>
      <c r="B8244" t="str">
        <v>2019-10-25</v>
      </c>
      <c r="C8244" t="str">
        <v>Midday</v>
      </c>
      <c r="D8244">
        <v>33</v>
      </c>
      <c r="E8244" t="str">
        <f>IF(MOD(D8244,2)=0,"EVEN","ODD")</f>
        <v>ODD</v>
      </c>
      <c r="F8244" t="str">
        <f>IF(D8244&lt;=18,"LOW (1-18)","HIGH (19-36)")</f>
        <v>HIGH (19-36)</v>
      </c>
      <c r="G8244">
        <f>INT((D8244-1)/6)+1</f>
        <v>6</v>
      </c>
      <c r="H8244">
        <f>MOD(D8244-1,6)+1</f>
        <v>3</v>
      </c>
      <c r="I8244">
        <f>37-D8244</f>
        <v>4</v>
      </c>
      <c r="J8244">
        <f>ABS(D8244-D8245)</f>
        <v>14</v>
      </c>
      <c r="K8244">
        <f>AVERAGE(D8244:D8248)</f>
        <v>33</v>
      </c>
      <c r="L8244">
        <f>AVERAGE(D8244:D8263)</f>
        <v>33</v>
      </c>
      <c r="M8244">
        <f>K8244-L8244</f>
        <v>0</v>
      </c>
      <c r="N8244" t="str">
        <f>IF(K8244&gt;L8244,"HIGH ZONE BIAS",IF(K8244&lt;L8244,"LOW ZONE BIAS","EQUILIBRIUM"))</f>
        <v>EQUILIBRIUM</v>
      </c>
    </row>
    <row r="8245">
      <c r="A8245">
        <v>19326</v>
      </c>
      <c r="B8245" t="str">
        <v>2019-10-25</v>
      </c>
      <c r="C8245" t="str">
        <v>Morning</v>
      </c>
      <c r="D8245">
        <v>19</v>
      </c>
      <c r="E8245" t="str">
        <f>IF(MOD(D8245,2)=0,"EVEN","ODD")</f>
        <v>ODD</v>
      </c>
      <c r="F8245" t="str">
        <f>IF(D8245&lt;=18,"LOW (1-18)","HIGH (19-36)")</f>
        <v>HIGH (19-36)</v>
      </c>
      <c r="G8245">
        <f>INT((D8245-1)/6)+1</f>
        <v>4</v>
      </c>
      <c r="H8245">
        <f>MOD(D8245-1,6)+1</f>
        <v>1</v>
      </c>
      <c r="I8245">
        <f>37-D8245</f>
        <v>18</v>
      </c>
      <c r="J8245">
        <f>ABS(D8245-D8246)</f>
        <v>9</v>
      </c>
      <c r="K8245">
        <f>AVERAGE(D8245:D8249)</f>
        <v>19</v>
      </c>
      <c r="L8245">
        <f>AVERAGE(D8245:D8264)</f>
        <v>19</v>
      </c>
      <c r="M8245">
        <f>K8245-L8245</f>
        <v>0</v>
      </c>
      <c r="N8245" t="str">
        <f>IF(K8245&gt;L8245,"HIGH ZONE BIAS",IF(K8245&lt;L8245,"LOW ZONE BIAS","EQUILIBRIUM"))</f>
        <v>EQUILIBRIUM</v>
      </c>
    </row>
    <row r="8246">
      <c r="A8246">
        <v>19325</v>
      </c>
      <c r="B8246" t="str">
        <v>2019-10-24</v>
      </c>
      <c r="C8246" t="str">
        <v>Evening</v>
      </c>
      <c r="D8246">
        <v>28</v>
      </c>
      <c r="E8246" t="str">
        <f>IF(MOD(D8246,2)=0,"EVEN","ODD")</f>
        <v>EVEN</v>
      </c>
      <c r="F8246" t="str">
        <f>IF(D8246&lt;=18,"LOW (1-18)","HIGH (19-36)")</f>
        <v>HIGH (19-36)</v>
      </c>
      <c r="G8246">
        <f>INT((D8246-1)/6)+1</f>
        <v>5</v>
      </c>
      <c r="H8246">
        <f>MOD(D8246-1,6)+1</f>
        <v>4</v>
      </c>
      <c r="I8246">
        <f>37-D8246</f>
        <v>9</v>
      </c>
      <c r="J8246">
        <f>ABS(D8246-D8247)</f>
        <v>13</v>
      </c>
      <c r="K8246">
        <f>AVERAGE(D8246:D8250)</f>
        <v>28</v>
      </c>
      <c r="L8246">
        <f>AVERAGE(D8246:D8265)</f>
        <v>28</v>
      </c>
      <c r="M8246">
        <f>K8246-L8246</f>
        <v>0</v>
      </c>
      <c r="N8246" t="str">
        <f>IF(K8246&gt;L8246,"HIGH ZONE BIAS",IF(K8246&lt;L8246,"LOW ZONE BIAS","EQUILIBRIUM"))</f>
        <v>EQUILIBRIUM</v>
      </c>
    </row>
    <row r="8247">
      <c r="A8247">
        <v>19324</v>
      </c>
      <c r="B8247" t="str">
        <v>2019-10-24</v>
      </c>
      <c r="C8247" t="str">
        <v>Afternoon</v>
      </c>
      <c r="D8247">
        <v>15</v>
      </c>
      <c r="E8247" t="str">
        <f>IF(MOD(D8247,2)=0,"EVEN","ODD")</f>
        <v>ODD</v>
      </c>
      <c r="F8247" t="str">
        <f>IF(D8247&lt;=18,"LOW (1-18)","HIGH (19-36)")</f>
        <v>LOW (1-18)</v>
      </c>
      <c r="G8247">
        <f>INT((D8247-1)/6)+1</f>
        <v>3</v>
      </c>
      <c r="H8247">
        <f>MOD(D8247-1,6)+1</f>
        <v>3</v>
      </c>
      <c r="I8247">
        <f>37-D8247</f>
        <v>22</v>
      </c>
      <c r="J8247">
        <f>ABS(D8247-D8248)</f>
        <v>14</v>
      </c>
      <c r="K8247">
        <f>AVERAGE(D8247:D8251)</f>
        <v>15</v>
      </c>
      <c r="L8247">
        <f>AVERAGE(D8247:D8266)</f>
        <v>15</v>
      </c>
      <c r="M8247">
        <f>K8247-L8247</f>
        <v>0</v>
      </c>
      <c r="N8247" t="str">
        <f>IF(K8247&gt;L8247,"HIGH ZONE BIAS",IF(K8247&lt;L8247,"LOW ZONE BIAS","EQUILIBRIUM"))</f>
        <v>EQUILIBRIUM</v>
      </c>
    </row>
    <row r="8248">
      <c r="A8248">
        <v>19323</v>
      </c>
      <c r="B8248" t="str">
        <v>2019-10-24</v>
      </c>
      <c r="C8248" t="str">
        <v>Midday</v>
      </c>
      <c r="D8248">
        <v>1</v>
      </c>
      <c r="E8248" t="str">
        <f>IF(MOD(D8248,2)=0,"EVEN","ODD")</f>
        <v>ODD</v>
      </c>
      <c r="F8248" t="str">
        <f>IF(D8248&lt;=18,"LOW (1-18)","HIGH (19-36)")</f>
        <v>LOW (1-18)</v>
      </c>
      <c r="G8248">
        <f>INT((D8248-1)/6)+1</f>
        <v>1</v>
      </c>
      <c r="H8248">
        <f>MOD(D8248-1,6)+1</f>
        <v>1</v>
      </c>
      <c r="I8248">
        <f>37-D8248</f>
        <v>36</v>
      </c>
      <c r="J8248">
        <f>ABS(D8248-D8249)</f>
        <v>35</v>
      </c>
      <c r="K8248">
        <f>AVERAGE(D8248:D8252)</f>
        <v>1</v>
      </c>
      <c r="L8248">
        <f>AVERAGE(D8248:D8267)</f>
        <v>1</v>
      </c>
      <c r="M8248">
        <f>K8248-L8248</f>
        <v>0</v>
      </c>
      <c r="N8248" t="str">
        <f>IF(K8248&gt;L8248,"HIGH ZONE BIAS",IF(K8248&lt;L8248,"LOW ZONE BIAS","EQUILIBRIUM"))</f>
        <v>EQUILIBRIUM</v>
      </c>
    </row>
    <row r="8249">
      <c r="A8249">
        <v>19322</v>
      </c>
      <c r="B8249" t="str">
        <v>2019-10-24</v>
      </c>
      <c r="C8249" t="str">
        <v>Morning</v>
      </c>
      <c r="D8249">
        <v>36</v>
      </c>
      <c r="E8249" t="str">
        <f>IF(MOD(D8249,2)=0,"EVEN","ODD")</f>
        <v>EVEN</v>
      </c>
      <c r="F8249" t="str">
        <f>IF(D8249&lt;=18,"LOW (1-18)","HIGH (19-36)")</f>
        <v>HIGH (19-36)</v>
      </c>
      <c r="G8249">
        <f>INT((D8249-1)/6)+1</f>
        <v>6</v>
      </c>
      <c r="H8249">
        <f>MOD(D8249-1,6)+1</f>
        <v>6</v>
      </c>
      <c r="I8249">
        <f>37-D8249</f>
        <v>1</v>
      </c>
      <c r="J8249">
        <f>ABS(D8249-D8250)</f>
        <v>10</v>
      </c>
      <c r="K8249">
        <f>AVERAGE(D8249:D8253)</f>
        <v>36</v>
      </c>
      <c r="L8249">
        <f>AVERAGE(D8249:D8268)</f>
        <v>36</v>
      </c>
      <c r="M8249">
        <f>K8249-L8249</f>
        <v>0</v>
      </c>
      <c r="N8249" t="str">
        <f>IF(K8249&gt;L8249,"HIGH ZONE BIAS",IF(K8249&lt;L8249,"LOW ZONE BIAS","EQUILIBRIUM"))</f>
        <v>EQUILIBRIUM</v>
      </c>
    </row>
    <row r="8250">
      <c r="A8250">
        <v>19321</v>
      </c>
      <c r="B8250" t="str">
        <v>2019-10-23</v>
      </c>
      <c r="C8250" t="str">
        <v>Evening</v>
      </c>
      <c r="D8250">
        <v>26</v>
      </c>
      <c r="E8250" t="str">
        <f>IF(MOD(D8250,2)=0,"EVEN","ODD")</f>
        <v>EVEN</v>
      </c>
      <c r="F8250" t="str">
        <f>IF(D8250&lt;=18,"LOW (1-18)","HIGH (19-36)")</f>
        <v>HIGH (19-36)</v>
      </c>
      <c r="G8250">
        <f>INT((D8250-1)/6)+1</f>
        <v>5</v>
      </c>
      <c r="H8250">
        <f>MOD(D8250-1,6)+1</f>
        <v>2</v>
      </c>
      <c r="I8250">
        <f>37-D8250</f>
        <v>11</v>
      </c>
      <c r="J8250">
        <f>ABS(D8250-D8251)</f>
        <v>6</v>
      </c>
      <c r="K8250">
        <f>AVERAGE(D8250:D8254)</f>
        <v>26</v>
      </c>
      <c r="L8250">
        <f>AVERAGE(D8250:D8269)</f>
        <v>26</v>
      </c>
      <c r="M8250">
        <f>K8250-L8250</f>
        <v>0</v>
      </c>
      <c r="N8250" t="str">
        <f>IF(K8250&gt;L8250,"HIGH ZONE BIAS",IF(K8250&lt;L8250,"LOW ZONE BIAS","EQUILIBRIUM"))</f>
        <v>EQUILIBRIUM</v>
      </c>
    </row>
    <row r="8251">
      <c r="A8251">
        <v>19320</v>
      </c>
      <c r="B8251" t="str">
        <v>2019-10-23</v>
      </c>
      <c r="C8251" t="str">
        <v>Afternoon</v>
      </c>
      <c r="D8251">
        <v>20</v>
      </c>
      <c r="E8251" t="str">
        <f>IF(MOD(D8251,2)=0,"EVEN","ODD")</f>
        <v>EVEN</v>
      </c>
      <c r="F8251" t="str">
        <f>IF(D8251&lt;=18,"LOW (1-18)","HIGH (19-36)")</f>
        <v>HIGH (19-36)</v>
      </c>
      <c r="G8251">
        <f>INT((D8251-1)/6)+1</f>
        <v>4</v>
      </c>
      <c r="H8251">
        <f>MOD(D8251-1,6)+1</f>
        <v>2</v>
      </c>
      <c r="I8251">
        <f>37-D8251</f>
        <v>17</v>
      </c>
      <c r="J8251">
        <f>ABS(D8251-D8252)</f>
        <v>1</v>
      </c>
      <c r="K8251">
        <f>AVERAGE(D8251:D8255)</f>
        <v>20</v>
      </c>
      <c r="L8251">
        <f>AVERAGE(D8251:D8270)</f>
        <v>20</v>
      </c>
      <c r="M8251">
        <f>K8251-L8251</f>
        <v>0</v>
      </c>
      <c r="N8251" t="str">
        <f>IF(K8251&gt;L8251,"HIGH ZONE BIAS",IF(K8251&lt;L8251,"LOW ZONE BIAS","EQUILIBRIUM"))</f>
        <v>EQUILIBRIUM</v>
      </c>
    </row>
    <row r="8252">
      <c r="A8252">
        <v>19319</v>
      </c>
      <c r="B8252" t="str">
        <v>2019-10-23</v>
      </c>
      <c r="C8252" t="str">
        <v>Midday</v>
      </c>
      <c r="D8252">
        <v>21</v>
      </c>
      <c r="E8252" t="str">
        <f>IF(MOD(D8252,2)=0,"EVEN","ODD")</f>
        <v>ODD</v>
      </c>
      <c r="F8252" t="str">
        <f>IF(D8252&lt;=18,"LOW (1-18)","HIGH (19-36)")</f>
        <v>HIGH (19-36)</v>
      </c>
      <c r="G8252">
        <f>INT((D8252-1)/6)+1</f>
        <v>4</v>
      </c>
      <c r="H8252">
        <f>MOD(D8252-1,6)+1</f>
        <v>3</v>
      </c>
      <c r="I8252">
        <f>37-D8252</f>
        <v>16</v>
      </c>
      <c r="J8252">
        <f>ABS(D8252-D8253)</f>
        <v>17</v>
      </c>
      <c r="K8252">
        <f>AVERAGE(D8252:D8256)</f>
        <v>21</v>
      </c>
      <c r="L8252">
        <f>AVERAGE(D8252:D8271)</f>
        <v>21</v>
      </c>
      <c r="M8252">
        <f>K8252-L8252</f>
        <v>0</v>
      </c>
      <c r="N8252" t="str">
        <f>IF(K8252&gt;L8252,"HIGH ZONE BIAS",IF(K8252&lt;L8252,"LOW ZONE BIAS","EQUILIBRIUM"))</f>
        <v>EQUILIBRIUM</v>
      </c>
    </row>
    <row r="8253">
      <c r="A8253">
        <v>19318</v>
      </c>
      <c r="B8253" t="str">
        <v>2019-10-23</v>
      </c>
      <c r="C8253" t="str">
        <v>Morning</v>
      </c>
      <c r="D8253">
        <v>4</v>
      </c>
      <c r="E8253" t="str">
        <f>IF(MOD(D8253,2)=0,"EVEN","ODD")</f>
        <v>EVEN</v>
      </c>
      <c r="F8253" t="str">
        <f>IF(D8253&lt;=18,"LOW (1-18)","HIGH (19-36)")</f>
        <v>LOW (1-18)</v>
      </c>
      <c r="G8253">
        <f>INT((D8253-1)/6)+1</f>
        <v>1</v>
      </c>
      <c r="H8253">
        <f>MOD(D8253-1,6)+1</f>
        <v>4</v>
      </c>
      <c r="I8253">
        <f>37-D8253</f>
        <v>33</v>
      </c>
      <c r="J8253">
        <f>ABS(D8253-D8254)</f>
        <v>8</v>
      </c>
      <c r="K8253">
        <f>AVERAGE(D8253:D8257)</f>
        <v>4</v>
      </c>
      <c r="L8253">
        <f>AVERAGE(D8253:D8272)</f>
        <v>4</v>
      </c>
      <c r="M8253">
        <f>K8253-L8253</f>
        <v>0</v>
      </c>
      <c r="N8253" t="str">
        <f>IF(K8253&gt;L8253,"HIGH ZONE BIAS",IF(K8253&lt;L8253,"LOW ZONE BIAS","EQUILIBRIUM"))</f>
        <v>EQUILIBRIUM</v>
      </c>
    </row>
    <row r="8254">
      <c r="A8254">
        <v>19317</v>
      </c>
      <c r="B8254" t="str">
        <v>2019-10-22</v>
      </c>
      <c r="C8254" t="str">
        <v>Evening</v>
      </c>
      <c r="D8254">
        <v>12</v>
      </c>
      <c r="E8254" t="str">
        <f>IF(MOD(D8254,2)=0,"EVEN","ODD")</f>
        <v>EVEN</v>
      </c>
      <c r="F8254" t="str">
        <f>IF(D8254&lt;=18,"LOW (1-18)","HIGH (19-36)")</f>
        <v>LOW (1-18)</v>
      </c>
      <c r="G8254">
        <f>INT((D8254-1)/6)+1</f>
        <v>2</v>
      </c>
      <c r="H8254">
        <f>MOD(D8254-1,6)+1</f>
        <v>6</v>
      </c>
      <c r="I8254">
        <f>37-D8254</f>
        <v>25</v>
      </c>
      <c r="J8254">
        <f>ABS(D8254-D8255)</f>
        <v>16</v>
      </c>
      <c r="K8254">
        <f>AVERAGE(D8254:D8258)</f>
        <v>12</v>
      </c>
      <c r="L8254">
        <f>AVERAGE(D8254:D8273)</f>
        <v>12</v>
      </c>
      <c r="M8254">
        <f>K8254-L8254</f>
        <v>0</v>
      </c>
      <c r="N8254" t="str">
        <f>IF(K8254&gt;L8254,"HIGH ZONE BIAS",IF(K8254&lt;L8254,"LOW ZONE BIAS","EQUILIBRIUM"))</f>
        <v>EQUILIBRIUM</v>
      </c>
    </row>
    <row r="8255">
      <c r="A8255">
        <v>19316</v>
      </c>
      <c r="B8255" t="str">
        <v>2019-10-22</v>
      </c>
      <c r="C8255" t="str">
        <v>Afternoon</v>
      </c>
      <c r="D8255">
        <v>28</v>
      </c>
      <c r="E8255" t="str">
        <f>IF(MOD(D8255,2)=0,"EVEN","ODD")</f>
        <v>EVEN</v>
      </c>
      <c r="F8255" t="str">
        <f>IF(D8255&lt;=18,"LOW (1-18)","HIGH (19-36)")</f>
        <v>HIGH (19-36)</v>
      </c>
      <c r="G8255">
        <f>INT((D8255-1)/6)+1</f>
        <v>5</v>
      </c>
      <c r="H8255">
        <f>MOD(D8255-1,6)+1</f>
        <v>4</v>
      </c>
      <c r="I8255">
        <f>37-D8255</f>
        <v>9</v>
      </c>
      <c r="J8255">
        <f>ABS(D8255-D8256)</f>
        <v>5</v>
      </c>
      <c r="K8255">
        <f>AVERAGE(D8255:D8259)</f>
        <v>28</v>
      </c>
      <c r="L8255">
        <f>AVERAGE(D8255:D8274)</f>
        <v>28</v>
      </c>
      <c r="M8255">
        <f>K8255-L8255</f>
        <v>0</v>
      </c>
      <c r="N8255" t="str">
        <f>IF(K8255&gt;L8255,"HIGH ZONE BIAS",IF(K8255&lt;L8255,"LOW ZONE BIAS","EQUILIBRIUM"))</f>
        <v>EQUILIBRIUM</v>
      </c>
    </row>
    <row r="8256">
      <c r="A8256">
        <v>19315</v>
      </c>
      <c r="B8256" t="str">
        <v>2019-10-22</v>
      </c>
      <c r="C8256" t="str">
        <v>Midday</v>
      </c>
      <c r="D8256">
        <v>23</v>
      </c>
      <c r="E8256" t="str">
        <f>IF(MOD(D8256,2)=0,"EVEN","ODD")</f>
        <v>ODD</v>
      </c>
      <c r="F8256" t="str">
        <f>IF(D8256&lt;=18,"LOW (1-18)","HIGH (19-36)")</f>
        <v>HIGH (19-36)</v>
      </c>
      <c r="G8256">
        <f>INT((D8256-1)/6)+1</f>
        <v>4</v>
      </c>
      <c r="H8256">
        <f>MOD(D8256-1,6)+1</f>
        <v>5</v>
      </c>
      <c r="I8256">
        <f>37-D8256</f>
        <v>14</v>
      </c>
      <c r="J8256">
        <f>ABS(D8256-D8257)</f>
        <v>5</v>
      </c>
      <c r="K8256">
        <f>AVERAGE(D8256:D8260)</f>
        <v>23</v>
      </c>
      <c r="L8256">
        <f>AVERAGE(D8256:D8275)</f>
        <v>23</v>
      </c>
      <c r="M8256">
        <f>K8256-L8256</f>
        <v>0</v>
      </c>
      <c r="N8256" t="str">
        <f>IF(K8256&gt;L8256,"HIGH ZONE BIAS",IF(K8256&lt;L8256,"LOW ZONE BIAS","EQUILIBRIUM"))</f>
        <v>EQUILIBRIUM</v>
      </c>
    </row>
    <row r="8257">
      <c r="A8257">
        <v>19314</v>
      </c>
      <c r="B8257" t="str">
        <v>2019-10-22</v>
      </c>
      <c r="C8257" t="str">
        <v>Morning</v>
      </c>
      <c r="D8257">
        <v>28</v>
      </c>
      <c r="E8257" t="str">
        <f>IF(MOD(D8257,2)=0,"EVEN","ODD")</f>
        <v>EVEN</v>
      </c>
      <c r="F8257" t="str">
        <f>IF(D8257&lt;=18,"LOW (1-18)","HIGH (19-36)")</f>
        <v>HIGH (19-36)</v>
      </c>
      <c r="G8257">
        <f>INT((D8257-1)/6)+1</f>
        <v>5</v>
      </c>
      <c r="H8257">
        <f>MOD(D8257-1,6)+1</f>
        <v>4</v>
      </c>
      <c r="I8257">
        <f>37-D8257</f>
        <v>9</v>
      </c>
      <c r="J8257">
        <f>ABS(D8257-D8258)</f>
        <v>9</v>
      </c>
      <c r="K8257">
        <f>AVERAGE(D8257:D8261)</f>
        <v>28</v>
      </c>
      <c r="L8257">
        <f>AVERAGE(D8257:D8276)</f>
        <v>28</v>
      </c>
      <c r="M8257">
        <f>K8257-L8257</f>
        <v>0</v>
      </c>
      <c r="N8257" t="str">
        <f>IF(K8257&gt;L8257,"HIGH ZONE BIAS",IF(K8257&lt;L8257,"LOW ZONE BIAS","EQUILIBRIUM"))</f>
        <v>EQUILIBRIUM</v>
      </c>
    </row>
    <row r="8258">
      <c r="A8258">
        <v>19313</v>
      </c>
      <c r="B8258" t="str">
        <v>2019-10-21</v>
      </c>
      <c r="C8258" t="str">
        <v>Evening</v>
      </c>
      <c r="D8258">
        <v>19</v>
      </c>
      <c r="E8258" t="str">
        <f>IF(MOD(D8258,2)=0,"EVEN","ODD")</f>
        <v>ODD</v>
      </c>
      <c r="F8258" t="str">
        <f>IF(D8258&lt;=18,"LOW (1-18)","HIGH (19-36)")</f>
        <v>HIGH (19-36)</v>
      </c>
      <c r="G8258">
        <f>INT((D8258-1)/6)+1</f>
        <v>4</v>
      </c>
      <c r="H8258">
        <f>MOD(D8258-1,6)+1</f>
        <v>1</v>
      </c>
      <c r="I8258">
        <f>37-D8258</f>
        <v>18</v>
      </c>
      <c r="J8258">
        <f>ABS(D8258-D8259)</f>
        <v>16</v>
      </c>
      <c r="K8258">
        <f>AVERAGE(D8258:D8262)</f>
        <v>19</v>
      </c>
      <c r="L8258">
        <f>AVERAGE(D8258:D8277)</f>
        <v>19</v>
      </c>
      <c r="M8258">
        <f>K8258-L8258</f>
        <v>0</v>
      </c>
      <c r="N8258" t="str">
        <f>IF(K8258&gt;L8258,"HIGH ZONE BIAS",IF(K8258&lt;L8258,"LOW ZONE BIAS","EQUILIBRIUM"))</f>
        <v>EQUILIBRIUM</v>
      </c>
    </row>
    <row r="8259">
      <c r="A8259">
        <v>19312</v>
      </c>
      <c r="B8259" t="str">
        <v>2019-10-21</v>
      </c>
      <c r="C8259" t="str">
        <v>Afternoon</v>
      </c>
      <c r="D8259">
        <v>3</v>
      </c>
      <c r="E8259" t="str">
        <f>IF(MOD(D8259,2)=0,"EVEN","ODD")</f>
        <v>ODD</v>
      </c>
      <c r="F8259" t="str">
        <f>IF(D8259&lt;=18,"LOW (1-18)","HIGH (19-36)")</f>
        <v>LOW (1-18)</v>
      </c>
      <c r="G8259">
        <f>INT((D8259-1)/6)+1</f>
        <v>1</v>
      </c>
      <c r="H8259">
        <f>MOD(D8259-1,6)+1</f>
        <v>3</v>
      </c>
      <c r="I8259">
        <f>37-D8259</f>
        <v>34</v>
      </c>
      <c r="J8259">
        <f>ABS(D8259-D8260)</f>
        <v>17</v>
      </c>
      <c r="K8259">
        <f>AVERAGE(D8259:D8263)</f>
        <v>3</v>
      </c>
      <c r="L8259">
        <f>AVERAGE(D8259:D8278)</f>
        <v>3</v>
      </c>
      <c r="M8259">
        <f>K8259-L8259</f>
        <v>0</v>
      </c>
      <c r="N8259" t="str">
        <f>IF(K8259&gt;L8259,"HIGH ZONE BIAS",IF(K8259&lt;L8259,"LOW ZONE BIAS","EQUILIBRIUM"))</f>
        <v>EQUILIBRIUM</v>
      </c>
    </row>
    <row r="8260">
      <c r="A8260">
        <v>19311</v>
      </c>
      <c r="B8260" t="str">
        <v>2019-10-21</v>
      </c>
      <c r="C8260" t="str">
        <v>Midday</v>
      </c>
      <c r="D8260">
        <v>20</v>
      </c>
      <c r="E8260" t="str">
        <f>IF(MOD(D8260,2)=0,"EVEN","ODD")</f>
        <v>EVEN</v>
      </c>
      <c r="F8260" t="str">
        <f>IF(D8260&lt;=18,"LOW (1-18)","HIGH (19-36)")</f>
        <v>HIGH (19-36)</v>
      </c>
      <c r="G8260">
        <f>INT((D8260-1)/6)+1</f>
        <v>4</v>
      </c>
      <c r="H8260">
        <f>MOD(D8260-1,6)+1</f>
        <v>2</v>
      </c>
      <c r="I8260">
        <f>37-D8260</f>
        <v>17</v>
      </c>
      <c r="J8260">
        <f>ABS(D8260-D8261)</f>
        <v>10</v>
      </c>
      <c r="K8260">
        <f>AVERAGE(D8260:D8264)</f>
        <v>20</v>
      </c>
      <c r="L8260">
        <f>AVERAGE(D8260:D8279)</f>
        <v>20</v>
      </c>
      <c r="M8260">
        <f>K8260-L8260</f>
        <v>0</v>
      </c>
      <c r="N8260" t="str">
        <f>IF(K8260&gt;L8260,"HIGH ZONE BIAS",IF(K8260&lt;L8260,"LOW ZONE BIAS","EQUILIBRIUM"))</f>
        <v>EQUILIBRIUM</v>
      </c>
    </row>
    <row r="8261">
      <c r="A8261">
        <v>19310</v>
      </c>
      <c r="B8261" t="str">
        <v>2019-10-21</v>
      </c>
      <c r="C8261" t="str">
        <v>Morning</v>
      </c>
      <c r="D8261">
        <v>30</v>
      </c>
      <c r="E8261" t="str">
        <f>IF(MOD(D8261,2)=0,"EVEN","ODD")</f>
        <v>EVEN</v>
      </c>
      <c r="F8261" t="str">
        <f>IF(D8261&lt;=18,"LOW (1-18)","HIGH (19-36)")</f>
        <v>HIGH (19-36)</v>
      </c>
      <c r="G8261">
        <f>INT((D8261-1)/6)+1</f>
        <v>5</v>
      </c>
      <c r="H8261">
        <f>MOD(D8261-1,6)+1</f>
        <v>6</v>
      </c>
      <c r="I8261">
        <f>37-D8261</f>
        <v>7</v>
      </c>
      <c r="J8261">
        <f>ABS(D8261-D8262)</f>
        <v>3</v>
      </c>
      <c r="K8261">
        <f>AVERAGE(D8261:D8265)</f>
        <v>30</v>
      </c>
      <c r="L8261">
        <f>AVERAGE(D8261:D8280)</f>
        <v>30</v>
      </c>
      <c r="M8261">
        <f>K8261-L8261</f>
        <v>0</v>
      </c>
      <c r="N8261" t="str">
        <f>IF(K8261&gt;L8261,"HIGH ZONE BIAS",IF(K8261&lt;L8261,"LOW ZONE BIAS","EQUILIBRIUM"))</f>
        <v>EQUILIBRIUM</v>
      </c>
    </row>
    <row r="8262">
      <c r="A8262">
        <v>19309</v>
      </c>
      <c r="B8262" t="str">
        <v>2019-10-19</v>
      </c>
      <c r="C8262" t="str">
        <v>Evening</v>
      </c>
      <c r="D8262">
        <v>27</v>
      </c>
      <c r="E8262" t="str">
        <f>IF(MOD(D8262,2)=0,"EVEN","ODD")</f>
        <v>ODD</v>
      </c>
      <c r="F8262" t="str">
        <f>IF(D8262&lt;=18,"LOW (1-18)","HIGH (19-36)")</f>
        <v>HIGH (19-36)</v>
      </c>
      <c r="G8262">
        <f>INT((D8262-1)/6)+1</f>
        <v>5</v>
      </c>
      <c r="H8262">
        <f>MOD(D8262-1,6)+1</f>
        <v>3</v>
      </c>
      <c r="I8262">
        <f>37-D8262</f>
        <v>10</v>
      </c>
      <c r="J8262">
        <f>ABS(D8262-D8263)</f>
        <v>7</v>
      </c>
      <c r="K8262">
        <f>AVERAGE(D8262:D8266)</f>
        <v>27</v>
      </c>
      <c r="L8262">
        <f>AVERAGE(D8262:D8281)</f>
        <v>27</v>
      </c>
      <c r="M8262">
        <f>K8262-L8262</f>
        <v>0</v>
      </c>
      <c r="N8262" t="str">
        <f>IF(K8262&gt;L8262,"HIGH ZONE BIAS",IF(K8262&lt;L8262,"LOW ZONE BIAS","EQUILIBRIUM"))</f>
        <v>EQUILIBRIUM</v>
      </c>
    </row>
    <row r="8263">
      <c r="A8263">
        <v>19308</v>
      </c>
      <c r="B8263" t="str">
        <v>2019-10-19</v>
      </c>
      <c r="C8263" t="str">
        <v>Afternoon</v>
      </c>
      <c r="D8263">
        <v>20</v>
      </c>
      <c r="E8263" t="str">
        <f>IF(MOD(D8263,2)=0,"EVEN","ODD")</f>
        <v>EVEN</v>
      </c>
      <c r="F8263" t="str">
        <f>IF(D8263&lt;=18,"LOW (1-18)","HIGH (19-36)")</f>
        <v>HIGH (19-36)</v>
      </c>
      <c r="G8263">
        <f>INT((D8263-1)/6)+1</f>
        <v>4</v>
      </c>
      <c r="H8263">
        <f>MOD(D8263-1,6)+1</f>
        <v>2</v>
      </c>
      <c r="I8263">
        <f>37-D8263</f>
        <v>17</v>
      </c>
      <c r="J8263">
        <f>ABS(D8263-D8264)</f>
        <v>5</v>
      </c>
      <c r="K8263">
        <f>AVERAGE(D8263:D8267)</f>
        <v>20</v>
      </c>
      <c r="L8263">
        <f>AVERAGE(D8263:D8282)</f>
        <v>20</v>
      </c>
      <c r="M8263">
        <f>K8263-L8263</f>
        <v>0</v>
      </c>
      <c r="N8263" t="str">
        <f>IF(K8263&gt;L8263,"HIGH ZONE BIAS",IF(K8263&lt;L8263,"LOW ZONE BIAS","EQUILIBRIUM"))</f>
        <v>EQUILIBRIUM</v>
      </c>
    </row>
    <row r="8264">
      <c r="A8264">
        <v>19307</v>
      </c>
      <c r="B8264" t="str">
        <v>2019-10-19</v>
      </c>
      <c r="C8264" t="str">
        <v>Midday</v>
      </c>
      <c r="D8264">
        <v>25</v>
      </c>
      <c r="E8264" t="str">
        <f>IF(MOD(D8264,2)=0,"EVEN","ODD")</f>
        <v>ODD</v>
      </c>
      <c r="F8264" t="str">
        <f>IF(D8264&lt;=18,"LOW (1-18)","HIGH (19-36)")</f>
        <v>HIGH (19-36)</v>
      </c>
      <c r="G8264">
        <f>INT((D8264-1)/6)+1</f>
        <v>5</v>
      </c>
      <c r="H8264">
        <f>MOD(D8264-1,6)+1</f>
        <v>1</v>
      </c>
      <c r="I8264">
        <f>37-D8264</f>
        <v>12</v>
      </c>
      <c r="J8264">
        <f>ABS(D8264-D8265)</f>
        <v>5</v>
      </c>
      <c r="K8264">
        <f>AVERAGE(D8264:D8268)</f>
        <v>25</v>
      </c>
      <c r="L8264">
        <f>AVERAGE(D8264:D8283)</f>
        <v>25</v>
      </c>
      <c r="M8264">
        <f>K8264-L8264</f>
        <v>0</v>
      </c>
      <c r="N8264" t="str">
        <f>IF(K8264&gt;L8264,"HIGH ZONE BIAS",IF(K8264&lt;L8264,"LOW ZONE BIAS","EQUILIBRIUM"))</f>
        <v>EQUILIBRIUM</v>
      </c>
    </row>
    <row r="8265">
      <c r="A8265">
        <v>19306</v>
      </c>
      <c r="B8265" t="str">
        <v>2019-10-19</v>
      </c>
      <c r="C8265" t="str">
        <v>Morning</v>
      </c>
      <c r="D8265">
        <v>30</v>
      </c>
      <c r="E8265" t="str">
        <f>IF(MOD(D8265,2)=0,"EVEN","ODD")</f>
        <v>EVEN</v>
      </c>
      <c r="F8265" t="str">
        <f>IF(D8265&lt;=18,"LOW (1-18)","HIGH (19-36)")</f>
        <v>HIGH (19-36)</v>
      </c>
      <c r="G8265">
        <f>INT((D8265-1)/6)+1</f>
        <v>5</v>
      </c>
      <c r="H8265">
        <f>MOD(D8265-1,6)+1</f>
        <v>6</v>
      </c>
      <c r="I8265">
        <f>37-D8265</f>
        <v>7</v>
      </c>
      <c r="J8265">
        <f>ABS(D8265-D8266)</f>
        <v>22</v>
      </c>
      <c r="K8265">
        <f>AVERAGE(D8265:D8269)</f>
        <v>30</v>
      </c>
      <c r="L8265">
        <f>AVERAGE(D8265:D8284)</f>
        <v>30</v>
      </c>
      <c r="M8265">
        <f>K8265-L8265</f>
        <v>0</v>
      </c>
      <c r="N8265" t="str">
        <f>IF(K8265&gt;L8265,"HIGH ZONE BIAS",IF(K8265&lt;L8265,"LOW ZONE BIAS","EQUILIBRIUM"))</f>
        <v>EQUILIBRIUM</v>
      </c>
    </row>
    <row r="8266">
      <c r="A8266">
        <v>19305</v>
      </c>
      <c r="B8266" t="str">
        <v>2019-10-18</v>
      </c>
      <c r="C8266" t="str">
        <v>Evening</v>
      </c>
      <c r="D8266">
        <v>8</v>
      </c>
      <c r="E8266" t="str">
        <f>IF(MOD(D8266,2)=0,"EVEN","ODD")</f>
        <v>EVEN</v>
      </c>
      <c r="F8266" t="str">
        <f>IF(D8266&lt;=18,"LOW (1-18)","HIGH (19-36)")</f>
        <v>LOW (1-18)</v>
      </c>
      <c r="G8266">
        <f>INT((D8266-1)/6)+1</f>
        <v>2</v>
      </c>
      <c r="H8266">
        <f>MOD(D8266-1,6)+1</f>
        <v>2</v>
      </c>
      <c r="I8266">
        <f>37-D8266</f>
        <v>29</v>
      </c>
      <c r="J8266">
        <f>ABS(D8266-D8267)</f>
        <v>25</v>
      </c>
      <c r="K8266">
        <f>AVERAGE(D8266:D8270)</f>
        <v>8</v>
      </c>
      <c r="L8266">
        <f>AVERAGE(D8266:D8285)</f>
        <v>8</v>
      </c>
      <c r="M8266">
        <f>K8266-L8266</f>
        <v>0</v>
      </c>
      <c r="N8266" t="str">
        <f>IF(K8266&gt;L8266,"HIGH ZONE BIAS",IF(K8266&lt;L8266,"LOW ZONE BIAS","EQUILIBRIUM"))</f>
        <v>EQUILIBRIUM</v>
      </c>
    </row>
    <row r="8267">
      <c r="A8267">
        <v>19304</v>
      </c>
      <c r="B8267" t="str">
        <v>2019-10-18</v>
      </c>
      <c r="C8267" t="str">
        <v>Afternoon</v>
      </c>
      <c r="D8267">
        <v>33</v>
      </c>
      <c r="E8267" t="str">
        <f>IF(MOD(D8267,2)=0,"EVEN","ODD")</f>
        <v>ODD</v>
      </c>
      <c r="F8267" t="str">
        <f>IF(D8267&lt;=18,"LOW (1-18)","HIGH (19-36)")</f>
        <v>HIGH (19-36)</v>
      </c>
      <c r="G8267">
        <f>INT((D8267-1)/6)+1</f>
        <v>6</v>
      </c>
      <c r="H8267">
        <f>MOD(D8267-1,6)+1</f>
        <v>3</v>
      </c>
      <c r="I8267">
        <f>37-D8267</f>
        <v>4</v>
      </c>
      <c r="J8267">
        <f>ABS(D8267-D8268)</f>
        <v>22</v>
      </c>
      <c r="K8267">
        <f>AVERAGE(D8267:D8271)</f>
        <v>33</v>
      </c>
      <c r="L8267">
        <f>AVERAGE(D8267:D8286)</f>
        <v>33</v>
      </c>
      <c r="M8267">
        <f>K8267-L8267</f>
        <v>0</v>
      </c>
      <c r="N8267" t="str">
        <f>IF(K8267&gt;L8267,"HIGH ZONE BIAS",IF(K8267&lt;L8267,"LOW ZONE BIAS","EQUILIBRIUM"))</f>
        <v>EQUILIBRIUM</v>
      </c>
    </row>
    <row r="8268">
      <c r="A8268">
        <v>19303</v>
      </c>
      <c r="B8268" t="str">
        <v>2019-10-18</v>
      </c>
      <c r="C8268" t="str">
        <v>Midday</v>
      </c>
      <c r="D8268">
        <v>11</v>
      </c>
      <c r="E8268" t="str">
        <f>IF(MOD(D8268,2)=0,"EVEN","ODD")</f>
        <v>ODD</v>
      </c>
      <c r="F8268" t="str">
        <f>IF(D8268&lt;=18,"LOW (1-18)","HIGH (19-36)")</f>
        <v>LOW (1-18)</v>
      </c>
      <c r="G8268">
        <f>INT((D8268-1)/6)+1</f>
        <v>2</v>
      </c>
      <c r="H8268">
        <f>MOD(D8268-1,6)+1</f>
        <v>5</v>
      </c>
      <c r="I8268">
        <f>37-D8268</f>
        <v>26</v>
      </c>
      <c r="J8268">
        <f>ABS(D8268-D8269)</f>
        <v>14</v>
      </c>
      <c r="K8268">
        <f>AVERAGE(D8268:D8272)</f>
        <v>11</v>
      </c>
      <c r="L8268">
        <f>AVERAGE(D8268:D8287)</f>
        <v>11</v>
      </c>
      <c r="M8268">
        <f>K8268-L8268</f>
        <v>0</v>
      </c>
      <c r="N8268" t="str">
        <f>IF(K8268&gt;L8268,"HIGH ZONE BIAS",IF(K8268&lt;L8268,"LOW ZONE BIAS","EQUILIBRIUM"))</f>
        <v>EQUILIBRIUM</v>
      </c>
    </row>
    <row r="8269">
      <c r="A8269">
        <v>19302</v>
      </c>
      <c r="B8269" t="str">
        <v>2019-10-18</v>
      </c>
      <c r="C8269" t="str">
        <v>Morning</v>
      </c>
      <c r="D8269">
        <v>25</v>
      </c>
      <c r="E8269" t="str">
        <f>IF(MOD(D8269,2)=0,"EVEN","ODD")</f>
        <v>ODD</v>
      </c>
      <c r="F8269" t="str">
        <f>IF(D8269&lt;=18,"LOW (1-18)","HIGH (19-36)")</f>
        <v>HIGH (19-36)</v>
      </c>
      <c r="G8269">
        <f>INT((D8269-1)/6)+1</f>
        <v>5</v>
      </c>
      <c r="H8269">
        <f>MOD(D8269-1,6)+1</f>
        <v>1</v>
      </c>
      <c r="I8269">
        <f>37-D8269</f>
        <v>12</v>
      </c>
      <c r="J8269">
        <f>ABS(D8269-D8270)</f>
        <v>11</v>
      </c>
      <c r="K8269">
        <f>AVERAGE(D8269:D8273)</f>
        <v>25</v>
      </c>
      <c r="L8269">
        <f>AVERAGE(D8269:D8288)</f>
        <v>25</v>
      </c>
      <c r="M8269">
        <f>K8269-L8269</f>
        <v>0</v>
      </c>
      <c r="N8269" t="str">
        <f>IF(K8269&gt;L8269,"HIGH ZONE BIAS",IF(K8269&lt;L8269,"LOW ZONE BIAS","EQUILIBRIUM"))</f>
        <v>EQUILIBRIUM</v>
      </c>
    </row>
    <row r="8270">
      <c r="A8270">
        <v>19301</v>
      </c>
      <c r="B8270" t="str">
        <v>2019-10-17</v>
      </c>
      <c r="C8270" t="str">
        <v>Evening</v>
      </c>
      <c r="D8270">
        <v>14</v>
      </c>
      <c r="E8270" t="str">
        <f>IF(MOD(D8270,2)=0,"EVEN","ODD")</f>
        <v>EVEN</v>
      </c>
      <c r="F8270" t="str">
        <f>IF(D8270&lt;=18,"LOW (1-18)","HIGH (19-36)")</f>
        <v>LOW (1-18)</v>
      </c>
      <c r="G8270">
        <f>INT((D8270-1)/6)+1</f>
        <v>3</v>
      </c>
      <c r="H8270">
        <f>MOD(D8270-1,6)+1</f>
        <v>2</v>
      </c>
      <c r="I8270">
        <f>37-D8270</f>
        <v>23</v>
      </c>
      <c r="J8270">
        <f>ABS(D8270-D8271)</f>
        <v>6</v>
      </c>
      <c r="K8270">
        <f>AVERAGE(D8270:D8274)</f>
        <v>14</v>
      </c>
      <c r="L8270">
        <f>AVERAGE(D8270:D8289)</f>
        <v>14</v>
      </c>
      <c r="M8270">
        <f>K8270-L8270</f>
        <v>0</v>
      </c>
      <c r="N8270" t="str">
        <f>IF(K8270&gt;L8270,"HIGH ZONE BIAS",IF(K8270&lt;L8270,"LOW ZONE BIAS","EQUILIBRIUM"))</f>
        <v>EQUILIBRIUM</v>
      </c>
    </row>
    <row r="8271">
      <c r="A8271">
        <v>19300</v>
      </c>
      <c r="B8271" t="str">
        <v>2019-10-17</v>
      </c>
      <c r="C8271" t="str">
        <v>Afternoon</v>
      </c>
      <c r="D8271">
        <v>20</v>
      </c>
      <c r="E8271" t="str">
        <f>IF(MOD(D8271,2)=0,"EVEN","ODD")</f>
        <v>EVEN</v>
      </c>
      <c r="F8271" t="str">
        <f>IF(D8271&lt;=18,"LOW (1-18)","HIGH (19-36)")</f>
        <v>HIGH (19-36)</v>
      </c>
      <c r="G8271">
        <f>INT((D8271-1)/6)+1</f>
        <v>4</v>
      </c>
      <c r="H8271">
        <f>MOD(D8271-1,6)+1</f>
        <v>2</v>
      </c>
      <c r="I8271">
        <f>37-D8271</f>
        <v>17</v>
      </c>
      <c r="J8271">
        <f>ABS(D8271-D8272)</f>
        <v>15</v>
      </c>
      <c r="K8271">
        <f>AVERAGE(D8271:D8275)</f>
        <v>20</v>
      </c>
      <c r="L8271">
        <f>AVERAGE(D8271:D8290)</f>
        <v>20</v>
      </c>
      <c r="M8271">
        <f>K8271-L8271</f>
        <v>0</v>
      </c>
      <c r="N8271" t="str">
        <f>IF(K8271&gt;L8271,"HIGH ZONE BIAS",IF(K8271&lt;L8271,"LOW ZONE BIAS","EQUILIBRIUM"))</f>
        <v>EQUILIBRIUM</v>
      </c>
    </row>
    <row r="8272">
      <c r="A8272">
        <v>19299</v>
      </c>
      <c r="B8272" t="str">
        <v>2019-10-17</v>
      </c>
      <c r="C8272" t="str">
        <v>Midday</v>
      </c>
      <c r="D8272">
        <v>5</v>
      </c>
      <c r="E8272" t="str">
        <f>IF(MOD(D8272,2)=0,"EVEN","ODD")</f>
        <v>ODD</v>
      </c>
      <c r="F8272" t="str">
        <f>IF(D8272&lt;=18,"LOW (1-18)","HIGH (19-36)")</f>
        <v>LOW (1-18)</v>
      </c>
      <c r="G8272">
        <f>INT((D8272-1)/6)+1</f>
        <v>1</v>
      </c>
      <c r="H8272">
        <f>MOD(D8272-1,6)+1</f>
        <v>5</v>
      </c>
      <c r="I8272">
        <f>37-D8272</f>
        <v>32</v>
      </c>
      <c r="J8272">
        <f>ABS(D8272-D8273)</f>
        <v>13</v>
      </c>
      <c r="K8272">
        <f>AVERAGE(D8272:D8276)</f>
        <v>5</v>
      </c>
      <c r="L8272">
        <f>AVERAGE(D8272:D8291)</f>
        <v>5</v>
      </c>
      <c r="M8272">
        <f>K8272-L8272</f>
        <v>0</v>
      </c>
      <c r="N8272" t="str">
        <f>IF(K8272&gt;L8272,"HIGH ZONE BIAS",IF(K8272&lt;L8272,"LOW ZONE BIAS","EQUILIBRIUM"))</f>
        <v>EQUILIBRIUM</v>
      </c>
    </row>
    <row r="8273">
      <c r="A8273">
        <v>19298</v>
      </c>
      <c r="B8273" t="str">
        <v>2019-10-17</v>
      </c>
      <c r="C8273" t="str">
        <v>Morning</v>
      </c>
      <c r="D8273">
        <v>18</v>
      </c>
      <c r="E8273" t="str">
        <f>IF(MOD(D8273,2)=0,"EVEN","ODD")</f>
        <v>EVEN</v>
      </c>
      <c r="F8273" t="str">
        <f>IF(D8273&lt;=18,"LOW (1-18)","HIGH (19-36)")</f>
        <v>LOW (1-18)</v>
      </c>
      <c r="G8273">
        <f>INT((D8273-1)/6)+1</f>
        <v>3</v>
      </c>
      <c r="H8273">
        <f>MOD(D8273-1,6)+1</f>
        <v>6</v>
      </c>
      <c r="I8273">
        <f>37-D8273</f>
        <v>19</v>
      </c>
      <c r="J8273">
        <f>ABS(D8273-D8274)</f>
        <v>6</v>
      </c>
      <c r="K8273">
        <f>AVERAGE(D8273:D8277)</f>
        <v>18</v>
      </c>
      <c r="L8273">
        <f>AVERAGE(D8273:D8292)</f>
        <v>18</v>
      </c>
      <c r="M8273">
        <f>K8273-L8273</f>
        <v>0</v>
      </c>
      <c r="N8273" t="str">
        <f>IF(K8273&gt;L8273,"HIGH ZONE BIAS",IF(K8273&lt;L8273,"LOW ZONE BIAS","EQUILIBRIUM"))</f>
        <v>EQUILIBRIUM</v>
      </c>
    </row>
    <row r="8274">
      <c r="A8274">
        <v>19297</v>
      </c>
      <c r="B8274" t="str">
        <v>2019-10-16</v>
      </c>
      <c r="C8274" t="str">
        <v>Evening</v>
      </c>
      <c r="D8274">
        <v>24</v>
      </c>
      <c r="E8274" t="str">
        <f>IF(MOD(D8274,2)=0,"EVEN","ODD")</f>
        <v>EVEN</v>
      </c>
      <c r="F8274" t="str">
        <f>IF(D8274&lt;=18,"LOW (1-18)","HIGH (19-36)")</f>
        <v>HIGH (19-36)</v>
      </c>
      <c r="G8274">
        <f>INT((D8274-1)/6)+1</f>
        <v>4</v>
      </c>
      <c r="H8274">
        <f>MOD(D8274-1,6)+1</f>
        <v>6</v>
      </c>
      <c r="I8274">
        <f>37-D8274</f>
        <v>13</v>
      </c>
      <c r="J8274">
        <f>ABS(D8274-D8275)</f>
        <v>18</v>
      </c>
      <c r="K8274">
        <f>AVERAGE(D8274:D8278)</f>
        <v>24</v>
      </c>
      <c r="L8274">
        <f>AVERAGE(D8274:D8293)</f>
        <v>24</v>
      </c>
      <c r="M8274">
        <f>K8274-L8274</f>
        <v>0</v>
      </c>
      <c r="N8274" t="str">
        <f>IF(K8274&gt;L8274,"HIGH ZONE BIAS",IF(K8274&lt;L8274,"LOW ZONE BIAS","EQUILIBRIUM"))</f>
        <v>EQUILIBRIUM</v>
      </c>
    </row>
    <row r="8275">
      <c r="A8275">
        <v>19296</v>
      </c>
      <c r="B8275" t="str">
        <v>2019-10-16</v>
      </c>
      <c r="C8275" t="str">
        <v>Afternoon</v>
      </c>
      <c r="D8275">
        <v>6</v>
      </c>
      <c r="E8275" t="str">
        <f>IF(MOD(D8275,2)=0,"EVEN","ODD")</f>
        <v>EVEN</v>
      </c>
      <c r="F8275" t="str">
        <f>IF(D8275&lt;=18,"LOW (1-18)","HIGH (19-36)")</f>
        <v>LOW (1-18)</v>
      </c>
      <c r="G8275">
        <f>INT((D8275-1)/6)+1</f>
        <v>1</v>
      </c>
      <c r="H8275">
        <f>MOD(D8275-1,6)+1</f>
        <v>6</v>
      </c>
      <c r="I8275">
        <f>37-D8275</f>
        <v>31</v>
      </c>
      <c r="J8275">
        <f>ABS(D8275-D8276)</f>
        <v>22</v>
      </c>
      <c r="K8275">
        <f>AVERAGE(D8275:D8279)</f>
        <v>6</v>
      </c>
      <c r="L8275">
        <f>AVERAGE(D8275:D8294)</f>
        <v>6</v>
      </c>
      <c r="M8275">
        <f>K8275-L8275</f>
        <v>0</v>
      </c>
      <c r="N8275" t="str">
        <f>IF(K8275&gt;L8275,"HIGH ZONE BIAS",IF(K8275&lt;L8275,"LOW ZONE BIAS","EQUILIBRIUM"))</f>
        <v>EQUILIBRIUM</v>
      </c>
    </row>
    <row r="8276">
      <c r="A8276">
        <v>19295</v>
      </c>
      <c r="B8276" t="str">
        <v>2019-10-16</v>
      </c>
      <c r="C8276" t="str">
        <v>Midday</v>
      </c>
      <c r="D8276">
        <v>28</v>
      </c>
      <c r="E8276" t="str">
        <f>IF(MOD(D8276,2)=0,"EVEN","ODD")</f>
        <v>EVEN</v>
      </c>
      <c r="F8276" t="str">
        <f>IF(D8276&lt;=18,"LOW (1-18)","HIGH (19-36)")</f>
        <v>HIGH (19-36)</v>
      </c>
      <c r="G8276">
        <f>INT((D8276-1)/6)+1</f>
        <v>5</v>
      </c>
      <c r="H8276">
        <f>MOD(D8276-1,6)+1</f>
        <v>4</v>
      </c>
      <c r="I8276">
        <f>37-D8276</f>
        <v>9</v>
      </c>
      <c r="J8276">
        <f>ABS(D8276-D8277)</f>
        <v>13</v>
      </c>
      <c r="K8276">
        <f>AVERAGE(D8276:D8280)</f>
        <v>28</v>
      </c>
      <c r="L8276">
        <f>AVERAGE(D8276:D8295)</f>
        <v>28</v>
      </c>
      <c r="M8276">
        <f>K8276-L8276</f>
        <v>0</v>
      </c>
      <c r="N8276" t="str">
        <f>IF(K8276&gt;L8276,"HIGH ZONE BIAS",IF(K8276&lt;L8276,"LOW ZONE BIAS","EQUILIBRIUM"))</f>
        <v>EQUILIBRIUM</v>
      </c>
    </row>
    <row r="8277">
      <c r="A8277">
        <v>19294</v>
      </c>
      <c r="B8277" t="str">
        <v>2019-10-16</v>
      </c>
      <c r="C8277" t="str">
        <v>Morning</v>
      </c>
      <c r="D8277">
        <v>15</v>
      </c>
      <c r="E8277" t="str">
        <f>IF(MOD(D8277,2)=0,"EVEN","ODD")</f>
        <v>ODD</v>
      </c>
      <c r="F8277" t="str">
        <f>IF(D8277&lt;=18,"LOW (1-18)","HIGH (19-36)")</f>
        <v>LOW (1-18)</v>
      </c>
      <c r="G8277">
        <f>INT((D8277-1)/6)+1</f>
        <v>3</v>
      </c>
      <c r="H8277">
        <f>MOD(D8277-1,6)+1</f>
        <v>3</v>
      </c>
      <c r="I8277">
        <f>37-D8277</f>
        <v>22</v>
      </c>
      <c r="J8277">
        <f>ABS(D8277-D8278)</f>
        <v>1</v>
      </c>
      <c r="K8277">
        <f>AVERAGE(D8277:D8281)</f>
        <v>15</v>
      </c>
      <c r="L8277">
        <f>AVERAGE(D8277:D8296)</f>
        <v>15</v>
      </c>
      <c r="M8277">
        <f>K8277-L8277</f>
        <v>0</v>
      </c>
      <c r="N8277" t="str">
        <f>IF(K8277&gt;L8277,"HIGH ZONE BIAS",IF(K8277&lt;L8277,"LOW ZONE BIAS","EQUILIBRIUM"))</f>
        <v>EQUILIBRIUM</v>
      </c>
    </row>
    <row r="8278">
      <c r="A8278">
        <v>19293</v>
      </c>
      <c r="B8278" t="str">
        <v>2019-10-15</v>
      </c>
      <c r="C8278" t="str">
        <v>Evening</v>
      </c>
      <c r="D8278">
        <v>14</v>
      </c>
      <c r="E8278" t="str">
        <f>IF(MOD(D8278,2)=0,"EVEN","ODD")</f>
        <v>EVEN</v>
      </c>
      <c r="F8278" t="str">
        <f>IF(D8278&lt;=18,"LOW (1-18)","HIGH (19-36)")</f>
        <v>LOW (1-18)</v>
      </c>
      <c r="G8278">
        <f>INT((D8278-1)/6)+1</f>
        <v>3</v>
      </c>
      <c r="H8278">
        <f>MOD(D8278-1,6)+1</f>
        <v>2</v>
      </c>
      <c r="I8278">
        <f>37-D8278</f>
        <v>23</v>
      </c>
      <c r="J8278">
        <f>ABS(D8278-D8279)</f>
        <v>9</v>
      </c>
      <c r="K8278">
        <f>AVERAGE(D8278:D8282)</f>
        <v>14</v>
      </c>
      <c r="L8278">
        <f>AVERAGE(D8278:D8297)</f>
        <v>14</v>
      </c>
      <c r="M8278">
        <f>K8278-L8278</f>
        <v>0</v>
      </c>
      <c r="N8278" t="str">
        <f>IF(K8278&gt;L8278,"HIGH ZONE BIAS",IF(K8278&lt;L8278,"LOW ZONE BIAS","EQUILIBRIUM"))</f>
        <v>EQUILIBRIUM</v>
      </c>
    </row>
    <row r="8279">
      <c r="A8279">
        <v>19292</v>
      </c>
      <c r="B8279" t="str">
        <v>2019-10-15</v>
      </c>
      <c r="C8279" t="str">
        <v>Afternoon</v>
      </c>
      <c r="D8279">
        <v>23</v>
      </c>
      <c r="E8279" t="str">
        <f>IF(MOD(D8279,2)=0,"EVEN","ODD")</f>
        <v>ODD</v>
      </c>
      <c r="F8279" t="str">
        <f>IF(D8279&lt;=18,"LOW (1-18)","HIGH (19-36)")</f>
        <v>HIGH (19-36)</v>
      </c>
      <c r="G8279">
        <f>INT((D8279-1)/6)+1</f>
        <v>4</v>
      </c>
      <c r="H8279">
        <f>MOD(D8279-1,6)+1</f>
        <v>5</v>
      </c>
      <c r="I8279">
        <f>37-D8279</f>
        <v>14</v>
      </c>
      <c r="J8279">
        <f>ABS(D8279-D8280)</f>
        <v>9</v>
      </c>
      <c r="K8279">
        <f>AVERAGE(D8279:D8283)</f>
        <v>23</v>
      </c>
      <c r="L8279">
        <f>AVERAGE(D8279:D8298)</f>
        <v>23</v>
      </c>
      <c r="M8279">
        <f>K8279-L8279</f>
        <v>0</v>
      </c>
      <c r="N8279" t="str">
        <f>IF(K8279&gt;L8279,"HIGH ZONE BIAS",IF(K8279&lt;L8279,"LOW ZONE BIAS","EQUILIBRIUM"))</f>
        <v>EQUILIBRIUM</v>
      </c>
    </row>
    <row r="8280">
      <c r="A8280">
        <v>19291</v>
      </c>
      <c r="B8280" t="str">
        <v>2019-10-15</v>
      </c>
      <c r="C8280" t="str">
        <v>Midday</v>
      </c>
      <c r="D8280">
        <v>32</v>
      </c>
      <c r="E8280" t="str">
        <f>IF(MOD(D8280,2)=0,"EVEN","ODD")</f>
        <v>EVEN</v>
      </c>
      <c r="F8280" t="str">
        <f>IF(D8280&lt;=18,"LOW (1-18)","HIGH (19-36)")</f>
        <v>HIGH (19-36)</v>
      </c>
      <c r="G8280">
        <f>INT((D8280-1)/6)+1</f>
        <v>6</v>
      </c>
      <c r="H8280">
        <f>MOD(D8280-1,6)+1</f>
        <v>2</v>
      </c>
      <c r="I8280">
        <f>37-D8280</f>
        <v>5</v>
      </c>
      <c r="J8280">
        <f>ABS(D8280-D8281)</f>
        <v>8</v>
      </c>
      <c r="K8280">
        <f>AVERAGE(D8280:D8284)</f>
        <v>32</v>
      </c>
      <c r="L8280">
        <f>AVERAGE(D8280:D8299)</f>
        <v>32</v>
      </c>
      <c r="M8280">
        <f>K8280-L8280</f>
        <v>0</v>
      </c>
      <c r="N8280" t="str">
        <f>IF(K8280&gt;L8280,"HIGH ZONE BIAS",IF(K8280&lt;L8280,"LOW ZONE BIAS","EQUILIBRIUM"))</f>
        <v>EQUILIBRIUM</v>
      </c>
    </row>
    <row r="8281">
      <c r="A8281">
        <v>19290</v>
      </c>
      <c r="B8281" t="str">
        <v>2019-10-15</v>
      </c>
      <c r="C8281" t="str">
        <v>Morning</v>
      </c>
      <c r="D8281">
        <v>24</v>
      </c>
      <c r="E8281" t="str">
        <f>IF(MOD(D8281,2)=0,"EVEN","ODD")</f>
        <v>EVEN</v>
      </c>
      <c r="F8281" t="str">
        <f>IF(D8281&lt;=18,"LOW (1-18)","HIGH (19-36)")</f>
        <v>HIGH (19-36)</v>
      </c>
      <c r="G8281">
        <f>INT((D8281-1)/6)+1</f>
        <v>4</v>
      </c>
      <c r="H8281">
        <f>MOD(D8281-1,6)+1</f>
        <v>6</v>
      </c>
      <c r="I8281">
        <f>37-D8281</f>
        <v>13</v>
      </c>
      <c r="J8281">
        <f>ABS(D8281-D8282)</f>
        <v>1</v>
      </c>
      <c r="K8281">
        <f>AVERAGE(D8281:D8285)</f>
        <v>24</v>
      </c>
      <c r="L8281">
        <f>AVERAGE(D8281:D8300)</f>
        <v>24</v>
      </c>
      <c r="M8281">
        <f>K8281-L8281</f>
        <v>0</v>
      </c>
      <c r="N8281" t="str">
        <f>IF(K8281&gt;L8281,"HIGH ZONE BIAS",IF(K8281&lt;L8281,"LOW ZONE BIAS","EQUILIBRIUM"))</f>
        <v>EQUILIBRIUM</v>
      </c>
    </row>
    <row r="8282">
      <c r="A8282">
        <v>19289</v>
      </c>
      <c r="B8282" t="str">
        <v>2019-10-14</v>
      </c>
      <c r="C8282" t="str">
        <v>Evening</v>
      </c>
      <c r="D8282">
        <v>25</v>
      </c>
      <c r="E8282" t="str">
        <f>IF(MOD(D8282,2)=0,"EVEN","ODD")</f>
        <v>ODD</v>
      </c>
      <c r="F8282" t="str">
        <f>IF(D8282&lt;=18,"LOW (1-18)","HIGH (19-36)")</f>
        <v>HIGH (19-36)</v>
      </c>
      <c r="G8282">
        <f>INT((D8282-1)/6)+1</f>
        <v>5</v>
      </c>
      <c r="H8282">
        <f>MOD(D8282-1,6)+1</f>
        <v>1</v>
      </c>
      <c r="I8282">
        <f>37-D8282</f>
        <v>12</v>
      </c>
      <c r="J8282">
        <f>ABS(D8282-D8283)</f>
        <v>14</v>
      </c>
      <c r="K8282">
        <f>AVERAGE(D8282:D8286)</f>
        <v>25</v>
      </c>
      <c r="L8282">
        <f>AVERAGE(D8282:D8301)</f>
        <v>25</v>
      </c>
      <c r="M8282">
        <f>K8282-L8282</f>
        <v>0</v>
      </c>
      <c r="N8282" t="str">
        <f>IF(K8282&gt;L8282,"HIGH ZONE BIAS",IF(K8282&lt;L8282,"LOW ZONE BIAS","EQUILIBRIUM"))</f>
        <v>EQUILIBRIUM</v>
      </c>
    </row>
    <row r="8283">
      <c r="A8283">
        <v>19288</v>
      </c>
      <c r="B8283" t="str">
        <v>2019-10-14</v>
      </c>
      <c r="C8283" t="str">
        <v>Afternoon</v>
      </c>
      <c r="D8283">
        <v>11</v>
      </c>
      <c r="E8283" t="str">
        <f>IF(MOD(D8283,2)=0,"EVEN","ODD")</f>
        <v>ODD</v>
      </c>
      <c r="F8283" t="str">
        <f>IF(D8283&lt;=18,"LOW (1-18)","HIGH (19-36)")</f>
        <v>LOW (1-18)</v>
      </c>
      <c r="G8283">
        <f>INT((D8283-1)/6)+1</f>
        <v>2</v>
      </c>
      <c r="H8283">
        <f>MOD(D8283-1,6)+1</f>
        <v>5</v>
      </c>
      <c r="I8283">
        <f>37-D8283</f>
        <v>26</v>
      </c>
      <c r="J8283">
        <f>ABS(D8283-D8284)</f>
        <v>2</v>
      </c>
      <c r="K8283">
        <f>AVERAGE(D8283:D8287)</f>
        <v>11</v>
      </c>
      <c r="L8283">
        <f>AVERAGE(D8283:D8302)</f>
        <v>11</v>
      </c>
      <c r="M8283">
        <f>K8283-L8283</f>
        <v>0</v>
      </c>
      <c r="N8283" t="str">
        <f>IF(K8283&gt;L8283,"HIGH ZONE BIAS",IF(K8283&lt;L8283,"LOW ZONE BIAS","EQUILIBRIUM"))</f>
        <v>EQUILIBRIUM</v>
      </c>
    </row>
    <row r="8284">
      <c r="A8284">
        <v>19287</v>
      </c>
      <c r="B8284" t="str">
        <v>2019-10-14</v>
      </c>
      <c r="C8284" t="str">
        <v>Midday</v>
      </c>
      <c r="D8284">
        <v>13</v>
      </c>
      <c r="E8284" t="str">
        <f>IF(MOD(D8284,2)=0,"EVEN","ODD")</f>
        <v>ODD</v>
      </c>
      <c r="F8284" t="str">
        <f>IF(D8284&lt;=18,"LOW (1-18)","HIGH (19-36)")</f>
        <v>LOW (1-18)</v>
      </c>
      <c r="G8284">
        <f>INT((D8284-1)/6)+1</f>
        <v>3</v>
      </c>
      <c r="H8284">
        <f>MOD(D8284-1,6)+1</f>
        <v>1</v>
      </c>
      <c r="I8284">
        <f>37-D8284</f>
        <v>24</v>
      </c>
      <c r="J8284">
        <f>ABS(D8284-D8285)</f>
        <v>20</v>
      </c>
      <c r="K8284">
        <f>AVERAGE(D8284:D8288)</f>
        <v>13</v>
      </c>
      <c r="L8284">
        <f>AVERAGE(D8284:D8303)</f>
        <v>13</v>
      </c>
      <c r="M8284">
        <f>K8284-L8284</f>
        <v>0</v>
      </c>
      <c r="N8284" t="str">
        <f>IF(K8284&gt;L8284,"HIGH ZONE BIAS",IF(K8284&lt;L8284,"LOW ZONE BIAS","EQUILIBRIUM"))</f>
        <v>EQUILIBRIUM</v>
      </c>
    </row>
    <row r="8285">
      <c r="A8285">
        <v>19286</v>
      </c>
      <c r="B8285" t="str">
        <v>2019-10-14</v>
      </c>
      <c r="C8285" t="str">
        <v>Morning</v>
      </c>
      <c r="D8285">
        <v>33</v>
      </c>
      <c r="E8285" t="str">
        <f>IF(MOD(D8285,2)=0,"EVEN","ODD")</f>
        <v>ODD</v>
      </c>
      <c r="F8285" t="str">
        <f>IF(D8285&lt;=18,"LOW (1-18)","HIGH (19-36)")</f>
        <v>HIGH (19-36)</v>
      </c>
      <c r="G8285">
        <f>INT((D8285-1)/6)+1</f>
        <v>6</v>
      </c>
      <c r="H8285">
        <f>MOD(D8285-1,6)+1</f>
        <v>3</v>
      </c>
      <c r="I8285">
        <f>37-D8285</f>
        <v>4</v>
      </c>
      <c r="J8285">
        <f>ABS(D8285-D8286)</f>
        <v>20</v>
      </c>
      <c r="K8285">
        <f>AVERAGE(D8285:D8289)</f>
        <v>33</v>
      </c>
      <c r="L8285">
        <f>AVERAGE(D8285:D8304)</f>
        <v>33</v>
      </c>
      <c r="M8285">
        <f>K8285-L8285</f>
        <v>0</v>
      </c>
      <c r="N8285" t="str">
        <f>IF(K8285&gt;L8285,"HIGH ZONE BIAS",IF(K8285&lt;L8285,"LOW ZONE BIAS","EQUILIBRIUM"))</f>
        <v>EQUILIBRIUM</v>
      </c>
    </row>
    <row r="8286">
      <c r="A8286">
        <v>19285</v>
      </c>
      <c r="B8286" t="str">
        <v>2019-10-12</v>
      </c>
      <c r="C8286" t="str">
        <v>Evening</v>
      </c>
      <c r="D8286">
        <v>13</v>
      </c>
      <c r="E8286" t="str">
        <f>IF(MOD(D8286,2)=0,"EVEN","ODD")</f>
        <v>ODD</v>
      </c>
      <c r="F8286" t="str">
        <f>IF(D8286&lt;=18,"LOW (1-18)","HIGH (19-36)")</f>
        <v>LOW (1-18)</v>
      </c>
      <c r="G8286">
        <f>INT((D8286-1)/6)+1</f>
        <v>3</v>
      </c>
      <c r="H8286">
        <f>MOD(D8286-1,6)+1</f>
        <v>1</v>
      </c>
      <c r="I8286">
        <f>37-D8286</f>
        <v>24</v>
      </c>
      <c r="J8286">
        <f>ABS(D8286-D8287)</f>
        <v>8</v>
      </c>
      <c r="K8286">
        <f>AVERAGE(D8286:D8290)</f>
        <v>13</v>
      </c>
      <c r="L8286">
        <f>AVERAGE(D8286:D8305)</f>
        <v>13</v>
      </c>
      <c r="M8286">
        <f>K8286-L8286</f>
        <v>0</v>
      </c>
      <c r="N8286" t="str">
        <f>IF(K8286&gt;L8286,"HIGH ZONE BIAS",IF(K8286&lt;L8286,"LOW ZONE BIAS","EQUILIBRIUM"))</f>
        <v>EQUILIBRIUM</v>
      </c>
    </row>
    <row r="8287">
      <c r="A8287">
        <v>19284</v>
      </c>
      <c r="B8287" t="str">
        <v>2019-10-12</v>
      </c>
      <c r="C8287" t="str">
        <v>Afternoon</v>
      </c>
      <c r="D8287">
        <v>5</v>
      </c>
      <c r="E8287" t="str">
        <f>IF(MOD(D8287,2)=0,"EVEN","ODD")</f>
        <v>ODD</v>
      </c>
      <c r="F8287" t="str">
        <f>IF(D8287&lt;=18,"LOW (1-18)","HIGH (19-36)")</f>
        <v>LOW (1-18)</v>
      </c>
      <c r="G8287">
        <f>INT((D8287-1)/6)+1</f>
        <v>1</v>
      </c>
      <c r="H8287">
        <f>MOD(D8287-1,6)+1</f>
        <v>5</v>
      </c>
      <c r="I8287">
        <f>37-D8287</f>
        <v>32</v>
      </c>
      <c r="J8287">
        <f>ABS(D8287-D8288)</f>
        <v>3</v>
      </c>
      <c r="K8287">
        <f>AVERAGE(D8287:D8291)</f>
        <v>5</v>
      </c>
      <c r="L8287">
        <f>AVERAGE(D8287:D8306)</f>
        <v>5</v>
      </c>
      <c r="M8287">
        <f>K8287-L8287</f>
        <v>0</v>
      </c>
      <c r="N8287" t="str">
        <f>IF(K8287&gt;L8287,"HIGH ZONE BIAS",IF(K8287&lt;L8287,"LOW ZONE BIAS","EQUILIBRIUM"))</f>
        <v>EQUILIBRIUM</v>
      </c>
    </row>
    <row r="8288">
      <c r="A8288">
        <v>19283</v>
      </c>
      <c r="B8288" t="str">
        <v>2019-10-12</v>
      </c>
      <c r="C8288" t="str">
        <v>Midday</v>
      </c>
      <c r="D8288">
        <v>2</v>
      </c>
      <c r="E8288" t="str">
        <f>IF(MOD(D8288,2)=0,"EVEN","ODD")</f>
        <v>EVEN</v>
      </c>
      <c r="F8288" t="str">
        <f>IF(D8288&lt;=18,"LOW (1-18)","HIGH (19-36)")</f>
        <v>LOW (1-18)</v>
      </c>
      <c r="G8288">
        <f>INT((D8288-1)/6)+1</f>
        <v>1</v>
      </c>
      <c r="H8288">
        <f>MOD(D8288-1,6)+1</f>
        <v>2</v>
      </c>
      <c r="I8288">
        <f>37-D8288</f>
        <v>35</v>
      </c>
      <c r="J8288">
        <f>ABS(D8288-D8289)</f>
        <v>30</v>
      </c>
      <c r="K8288">
        <f>AVERAGE(D8288:D8292)</f>
        <v>2</v>
      </c>
      <c r="L8288">
        <f>AVERAGE(D8288:D8307)</f>
        <v>2</v>
      </c>
      <c r="M8288">
        <f>K8288-L8288</f>
        <v>0</v>
      </c>
      <c r="N8288" t="str">
        <f>IF(K8288&gt;L8288,"HIGH ZONE BIAS",IF(K8288&lt;L8288,"LOW ZONE BIAS","EQUILIBRIUM"))</f>
        <v>EQUILIBRIUM</v>
      </c>
    </row>
    <row r="8289">
      <c r="A8289">
        <v>19282</v>
      </c>
      <c r="B8289" t="str">
        <v>2019-10-12</v>
      </c>
      <c r="C8289" t="str">
        <v>Morning</v>
      </c>
      <c r="D8289">
        <v>32</v>
      </c>
      <c r="E8289" t="str">
        <f>IF(MOD(D8289,2)=0,"EVEN","ODD")</f>
        <v>EVEN</v>
      </c>
      <c r="F8289" t="str">
        <f>IF(D8289&lt;=18,"LOW (1-18)","HIGH (19-36)")</f>
        <v>HIGH (19-36)</v>
      </c>
      <c r="G8289">
        <f>INT((D8289-1)/6)+1</f>
        <v>6</v>
      </c>
      <c r="H8289">
        <f>MOD(D8289-1,6)+1</f>
        <v>2</v>
      </c>
      <c r="I8289">
        <f>37-D8289</f>
        <v>5</v>
      </c>
      <c r="J8289">
        <f>ABS(D8289-D8290)</f>
        <v>4</v>
      </c>
      <c r="K8289">
        <f>AVERAGE(D8289:D8293)</f>
        <v>32</v>
      </c>
      <c r="L8289">
        <f>AVERAGE(D8289:D8308)</f>
        <v>32</v>
      </c>
      <c r="M8289">
        <f>K8289-L8289</f>
        <v>0</v>
      </c>
      <c r="N8289" t="str">
        <f>IF(K8289&gt;L8289,"HIGH ZONE BIAS",IF(K8289&lt;L8289,"LOW ZONE BIAS","EQUILIBRIUM"))</f>
        <v>EQUILIBRIUM</v>
      </c>
    </row>
    <row r="8290">
      <c r="A8290">
        <v>19281</v>
      </c>
      <c r="B8290" t="str">
        <v>2019-10-11</v>
      </c>
      <c r="C8290" t="str">
        <v>Evening</v>
      </c>
      <c r="D8290">
        <v>28</v>
      </c>
      <c r="E8290" t="str">
        <f>IF(MOD(D8290,2)=0,"EVEN","ODD")</f>
        <v>EVEN</v>
      </c>
      <c r="F8290" t="str">
        <f>IF(D8290&lt;=18,"LOW (1-18)","HIGH (19-36)")</f>
        <v>HIGH (19-36)</v>
      </c>
      <c r="G8290">
        <f>INT((D8290-1)/6)+1</f>
        <v>5</v>
      </c>
      <c r="H8290">
        <f>MOD(D8290-1,6)+1</f>
        <v>4</v>
      </c>
      <c r="I8290">
        <f>37-D8290</f>
        <v>9</v>
      </c>
      <c r="J8290">
        <f>ABS(D8290-D8291)</f>
        <v>2</v>
      </c>
      <c r="K8290">
        <f>AVERAGE(D8290:D8294)</f>
        <v>28</v>
      </c>
      <c r="L8290">
        <f>AVERAGE(D8290:D8309)</f>
        <v>28</v>
      </c>
      <c r="M8290">
        <f>K8290-L8290</f>
        <v>0</v>
      </c>
      <c r="N8290" t="str">
        <f>IF(K8290&gt;L8290,"HIGH ZONE BIAS",IF(K8290&lt;L8290,"LOW ZONE BIAS","EQUILIBRIUM"))</f>
        <v>EQUILIBRIUM</v>
      </c>
    </row>
    <row r="8291">
      <c r="A8291">
        <v>19280</v>
      </c>
      <c r="B8291" t="str">
        <v>2019-10-11</v>
      </c>
      <c r="C8291" t="str">
        <v>Afternoon</v>
      </c>
      <c r="D8291">
        <v>26</v>
      </c>
      <c r="E8291" t="str">
        <f>IF(MOD(D8291,2)=0,"EVEN","ODD")</f>
        <v>EVEN</v>
      </c>
      <c r="F8291" t="str">
        <f>IF(D8291&lt;=18,"LOW (1-18)","HIGH (19-36)")</f>
        <v>HIGH (19-36)</v>
      </c>
      <c r="G8291">
        <f>INT((D8291-1)/6)+1</f>
        <v>5</v>
      </c>
      <c r="H8291">
        <f>MOD(D8291-1,6)+1</f>
        <v>2</v>
      </c>
      <c r="I8291">
        <f>37-D8291</f>
        <v>11</v>
      </c>
      <c r="J8291">
        <f>ABS(D8291-D8292)</f>
        <v>13</v>
      </c>
      <c r="K8291">
        <f>AVERAGE(D8291:D8295)</f>
        <v>26</v>
      </c>
      <c r="L8291">
        <f>AVERAGE(D8291:D8310)</f>
        <v>26</v>
      </c>
      <c r="M8291">
        <f>K8291-L8291</f>
        <v>0</v>
      </c>
      <c r="N8291" t="str">
        <f>IF(K8291&gt;L8291,"HIGH ZONE BIAS",IF(K8291&lt;L8291,"LOW ZONE BIAS","EQUILIBRIUM"))</f>
        <v>EQUILIBRIUM</v>
      </c>
    </row>
    <row r="8292">
      <c r="A8292">
        <v>19279</v>
      </c>
      <c r="B8292" t="str">
        <v>2019-10-11</v>
      </c>
      <c r="C8292" t="str">
        <v>Midday</v>
      </c>
      <c r="D8292">
        <v>13</v>
      </c>
      <c r="E8292" t="str">
        <f>IF(MOD(D8292,2)=0,"EVEN","ODD")</f>
        <v>ODD</v>
      </c>
      <c r="F8292" t="str">
        <f>IF(D8292&lt;=18,"LOW (1-18)","HIGH (19-36)")</f>
        <v>LOW (1-18)</v>
      </c>
      <c r="G8292">
        <f>INT((D8292-1)/6)+1</f>
        <v>3</v>
      </c>
      <c r="H8292">
        <f>MOD(D8292-1,6)+1</f>
        <v>1</v>
      </c>
      <c r="I8292">
        <f>37-D8292</f>
        <v>24</v>
      </c>
      <c r="J8292">
        <f>ABS(D8292-D8293)</f>
        <v>4</v>
      </c>
      <c r="K8292">
        <f>AVERAGE(D8292:D8296)</f>
        <v>13</v>
      </c>
      <c r="L8292">
        <f>AVERAGE(D8292:D8311)</f>
        <v>13</v>
      </c>
      <c r="M8292">
        <f>K8292-L8292</f>
        <v>0</v>
      </c>
      <c r="N8292" t="str">
        <f>IF(K8292&gt;L8292,"HIGH ZONE BIAS",IF(K8292&lt;L8292,"LOW ZONE BIAS","EQUILIBRIUM"))</f>
        <v>EQUILIBRIUM</v>
      </c>
    </row>
    <row r="8293">
      <c r="A8293">
        <v>19278</v>
      </c>
      <c r="B8293" t="str">
        <v>2019-10-11</v>
      </c>
      <c r="C8293" t="str">
        <v>Morning</v>
      </c>
      <c r="D8293">
        <v>17</v>
      </c>
      <c r="E8293" t="str">
        <f>IF(MOD(D8293,2)=0,"EVEN","ODD")</f>
        <v>ODD</v>
      </c>
      <c r="F8293" t="str">
        <f>IF(D8293&lt;=18,"LOW (1-18)","HIGH (19-36)")</f>
        <v>LOW (1-18)</v>
      </c>
      <c r="G8293">
        <f>INT((D8293-1)/6)+1</f>
        <v>3</v>
      </c>
      <c r="H8293">
        <f>MOD(D8293-1,6)+1</f>
        <v>5</v>
      </c>
      <c r="I8293">
        <f>37-D8293</f>
        <v>20</v>
      </c>
      <c r="J8293">
        <f>ABS(D8293-D8294)</f>
        <v>14</v>
      </c>
      <c r="K8293">
        <f>AVERAGE(D8293:D8297)</f>
        <v>17</v>
      </c>
      <c r="L8293">
        <f>AVERAGE(D8293:D8312)</f>
        <v>17</v>
      </c>
      <c r="M8293">
        <f>K8293-L8293</f>
        <v>0</v>
      </c>
      <c r="N8293" t="str">
        <f>IF(K8293&gt;L8293,"HIGH ZONE BIAS",IF(K8293&lt;L8293,"LOW ZONE BIAS","EQUILIBRIUM"))</f>
        <v>EQUILIBRIUM</v>
      </c>
    </row>
    <row r="8294">
      <c r="A8294">
        <v>19277</v>
      </c>
      <c r="B8294" t="str">
        <v>2019-10-10</v>
      </c>
      <c r="C8294" t="str">
        <v>Evening</v>
      </c>
      <c r="D8294">
        <v>31</v>
      </c>
      <c r="E8294" t="str">
        <f>IF(MOD(D8294,2)=0,"EVEN","ODD")</f>
        <v>ODD</v>
      </c>
      <c r="F8294" t="str">
        <f>IF(D8294&lt;=18,"LOW (1-18)","HIGH (19-36)")</f>
        <v>HIGH (19-36)</v>
      </c>
      <c r="G8294">
        <f>INT((D8294-1)/6)+1</f>
        <v>6</v>
      </c>
      <c r="H8294">
        <f>MOD(D8294-1,6)+1</f>
        <v>1</v>
      </c>
      <c r="I8294">
        <f>37-D8294</f>
        <v>6</v>
      </c>
      <c r="J8294">
        <f>ABS(D8294-D8295)</f>
        <v>14</v>
      </c>
      <c r="K8294">
        <f>AVERAGE(D8294:D8298)</f>
        <v>31</v>
      </c>
      <c r="L8294">
        <f>AVERAGE(D8294:D8313)</f>
        <v>31</v>
      </c>
      <c r="M8294">
        <f>K8294-L8294</f>
        <v>0</v>
      </c>
      <c r="N8294" t="str">
        <f>IF(K8294&gt;L8294,"HIGH ZONE BIAS",IF(K8294&lt;L8294,"LOW ZONE BIAS","EQUILIBRIUM"))</f>
        <v>EQUILIBRIUM</v>
      </c>
    </row>
    <row r="8295">
      <c r="A8295">
        <v>19276</v>
      </c>
      <c r="B8295" t="str">
        <v>2019-10-10</v>
      </c>
      <c r="C8295" t="str">
        <v>Afternoon</v>
      </c>
      <c r="D8295">
        <v>17</v>
      </c>
      <c r="E8295" t="str">
        <f>IF(MOD(D8295,2)=0,"EVEN","ODD")</f>
        <v>ODD</v>
      </c>
      <c r="F8295" t="str">
        <f>IF(D8295&lt;=18,"LOW (1-18)","HIGH (19-36)")</f>
        <v>LOW (1-18)</v>
      </c>
      <c r="G8295">
        <f>INT((D8295-1)/6)+1</f>
        <v>3</v>
      </c>
      <c r="H8295">
        <f>MOD(D8295-1,6)+1</f>
        <v>5</v>
      </c>
      <c r="I8295">
        <f>37-D8295</f>
        <v>20</v>
      </c>
      <c r="J8295">
        <f>ABS(D8295-D8296)</f>
        <v>15</v>
      </c>
      <c r="K8295">
        <f>AVERAGE(D8295:D8299)</f>
        <v>17</v>
      </c>
      <c r="L8295">
        <f>AVERAGE(D8295:D8314)</f>
        <v>17</v>
      </c>
      <c r="M8295">
        <f>K8295-L8295</f>
        <v>0</v>
      </c>
      <c r="N8295" t="str">
        <f>IF(K8295&gt;L8295,"HIGH ZONE BIAS",IF(K8295&lt;L8295,"LOW ZONE BIAS","EQUILIBRIUM"))</f>
        <v>EQUILIBRIUM</v>
      </c>
    </row>
    <row r="8296">
      <c r="A8296">
        <v>19275</v>
      </c>
      <c r="B8296" t="str">
        <v>2019-10-10</v>
      </c>
      <c r="C8296" t="str">
        <v>Midday</v>
      </c>
      <c r="D8296">
        <v>32</v>
      </c>
      <c r="E8296" t="str">
        <f>IF(MOD(D8296,2)=0,"EVEN","ODD")</f>
        <v>EVEN</v>
      </c>
      <c r="F8296" t="str">
        <f>IF(D8296&lt;=18,"LOW (1-18)","HIGH (19-36)")</f>
        <v>HIGH (19-36)</v>
      </c>
      <c r="G8296">
        <f>INT((D8296-1)/6)+1</f>
        <v>6</v>
      </c>
      <c r="H8296">
        <f>MOD(D8296-1,6)+1</f>
        <v>2</v>
      </c>
      <c r="I8296">
        <f>37-D8296</f>
        <v>5</v>
      </c>
      <c r="J8296">
        <f>ABS(D8296-D8297)</f>
        <v>22</v>
      </c>
      <c r="K8296">
        <f>AVERAGE(D8296:D8300)</f>
        <v>32</v>
      </c>
      <c r="L8296">
        <f>AVERAGE(D8296:D8315)</f>
        <v>32</v>
      </c>
      <c r="M8296">
        <f>K8296-L8296</f>
        <v>0</v>
      </c>
      <c r="N8296" t="str">
        <f>IF(K8296&gt;L8296,"HIGH ZONE BIAS",IF(K8296&lt;L8296,"LOW ZONE BIAS","EQUILIBRIUM"))</f>
        <v>EQUILIBRIUM</v>
      </c>
    </row>
    <row r="8297">
      <c r="A8297">
        <v>19274</v>
      </c>
      <c r="B8297" t="str">
        <v>2019-10-10</v>
      </c>
      <c r="C8297" t="str">
        <v>Morning</v>
      </c>
      <c r="D8297">
        <v>10</v>
      </c>
      <c r="E8297" t="str">
        <f>IF(MOD(D8297,2)=0,"EVEN","ODD")</f>
        <v>EVEN</v>
      </c>
      <c r="F8297" t="str">
        <f>IF(D8297&lt;=18,"LOW (1-18)","HIGH (19-36)")</f>
        <v>LOW (1-18)</v>
      </c>
      <c r="G8297">
        <f>INT((D8297-1)/6)+1</f>
        <v>2</v>
      </c>
      <c r="H8297">
        <f>MOD(D8297-1,6)+1</f>
        <v>4</v>
      </c>
      <c r="I8297">
        <f>37-D8297</f>
        <v>27</v>
      </c>
      <c r="J8297">
        <f>ABS(D8297-D8298)</f>
        <v>0</v>
      </c>
      <c r="K8297">
        <f>AVERAGE(D8297:D8301)</f>
        <v>10</v>
      </c>
      <c r="L8297">
        <f>AVERAGE(D8297:D8316)</f>
        <v>10</v>
      </c>
      <c r="M8297">
        <f>K8297-L8297</f>
        <v>0</v>
      </c>
      <c r="N8297" t="str">
        <f>IF(K8297&gt;L8297,"HIGH ZONE BIAS",IF(K8297&lt;L8297,"LOW ZONE BIAS","EQUILIBRIUM"))</f>
        <v>EQUILIBRIUM</v>
      </c>
    </row>
    <row r="8298">
      <c r="A8298">
        <v>19273</v>
      </c>
      <c r="B8298" t="str">
        <v>2019-10-09</v>
      </c>
      <c r="C8298" t="str">
        <v>Evening</v>
      </c>
      <c r="D8298">
        <v>10</v>
      </c>
      <c r="E8298" t="str">
        <f>IF(MOD(D8298,2)=0,"EVEN","ODD")</f>
        <v>EVEN</v>
      </c>
      <c r="F8298" t="str">
        <f>IF(D8298&lt;=18,"LOW (1-18)","HIGH (19-36)")</f>
        <v>LOW (1-18)</v>
      </c>
      <c r="G8298">
        <f>INT((D8298-1)/6)+1</f>
        <v>2</v>
      </c>
      <c r="H8298">
        <f>MOD(D8298-1,6)+1</f>
        <v>4</v>
      </c>
      <c r="I8298">
        <f>37-D8298</f>
        <v>27</v>
      </c>
      <c r="J8298">
        <f>ABS(D8298-D8299)</f>
        <v>18</v>
      </c>
      <c r="K8298">
        <f>AVERAGE(D8298:D8302)</f>
        <v>10</v>
      </c>
      <c r="L8298">
        <f>AVERAGE(D8298:D8317)</f>
        <v>10</v>
      </c>
      <c r="M8298">
        <f>K8298-L8298</f>
        <v>0</v>
      </c>
      <c r="N8298" t="str">
        <f>IF(K8298&gt;L8298,"HIGH ZONE BIAS",IF(K8298&lt;L8298,"LOW ZONE BIAS","EQUILIBRIUM"))</f>
        <v>EQUILIBRIUM</v>
      </c>
    </row>
    <row r="8299">
      <c r="A8299">
        <v>19272</v>
      </c>
      <c r="B8299" t="str">
        <v>2019-10-09</v>
      </c>
      <c r="C8299" t="str">
        <v>Afternoon</v>
      </c>
      <c r="D8299">
        <v>28</v>
      </c>
      <c r="E8299" t="str">
        <f>IF(MOD(D8299,2)=0,"EVEN","ODD")</f>
        <v>EVEN</v>
      </c>
      <c r="F8299" t="str">
        <f>IF(D8299&lt;=18,"LOW (1-18)","HIGH (19-36)")</f>
        <v>HIGH (19-36)</v>
      </c>
      <c r="G8299">
        <f>INT((D8299-1)/6)+1</f>
        <v>5</v>
      </c>
      <c r="H8299">
        <f>MOD(D8299-1,6)+1</f>
        <v>4</v>
      </c>
      <c r="I8299">
        <f>37-D8299</f>
        <v>9</v>
      </c>
      <c r="J8299">
        <f>ABS(D8299-D8300)</f>
        <v>23</v>
      </c>
      <c r="K8299">
        <f>AVERAGE(D8299:D8303)</f>
        <v>28</v>
      </c>
      <c r="L8299">
        <f>AVERAGE(D8299:D8318)</f>
        <v>28</v>
      </c>
      <c r="M8299">
        <f>K8299-L8299</f>
        <v>0</v>
      </c>
      <c r="N8299" t="str">
        <f>IF(K8299&gt;L8299,"HIGH ZONE BIAS",IF(K8299&lt;L8299,"LOW ZONE BIAS","EQUILIBRIUM"))</f>
        <v>EQUILIBRIUM</v>
      </c>
    </row>
    <row r="8300">
      <c r="A8300">
        <v>19271</v>
      </c>
      <c r="B8300" t="str">
        <v>2019-10-09</v>
      </c>
      <c r="C8300" t="str">
        <v>Midday</v>
      </c>
      <c r="D8300">
        <v>5</v>
      </c>
      <c r="E8300" t="str">
        <f>IF(MOD(D8300,2)=0,"EVEN","ODD")</f>
        <v>ODD</v>
      </c>
      <c r="F8300" t="str">
        <f>IF(D8300&lt;=18,"LOW (1-18)","HIGH (19-36)")</f>
        <v>LOW (1-18)</v>
      </c>
      <c r="G8300">
        <f>INT((D8300-1)/6)+1</f>
        <v>1</v>
      </c>
      <c r="H8300">
        <f>MOD(D8300-1,6)+1</f>
        <v>5</v>
      </c>
      <c r="I8300">
        <f>37-D8300</f>
        <v>32</v>
      </c>
      <c r="J8300">
        <f>ABS(D8300-D8301)</f>
        <v>2</v>
      </c>
      <c r="K8300">
        <f>AVERAGE(D8300:D8304)</f>
        <v>5</v>
      </c>
      <c r="L8300">
        <f>AVERAGE(D8300:D8319)</f>
        <v>5</v>
      </c>
      <c r="M8300">
        <f>K8300-L8300</f>
        <v>0</v>
      </c>
      <c r="N8300" t="str">
        <f>IF(K8300&gt;L8300,"HIGH ZONE BIAS",IF(K8300&lt;L8300,"LOW ZONE BIAS","EQUILIBRIUM"))</f>
        <v>EQUILIBRIUM</v>
      </c>
    </row>
    <row r="8301">
      <c r="A8301">
        <v>19270</v>
      </c>
      <c r="B8301" t="str">
        <v>2019-10-09</v>
      </c>
      <c r="C8301" t="str">
        <v>Morning</v>
      </c>
      <c r="D8301">
        <v>7</v>
      </c>
      <c r="E8301" t="str">
        <f>IF(MOD(D8301,2)=0,"EVEN","ODD")</f>
        <v>ODD</v>
      </c>
      <c r="F8301" t="str">
        <f>IF(D8301&lt;=18,"LOW (1-18)","HIGH (19-36)")</f>
        <v>LOW (1-18)</v>
      </c>
      <c r="G8301">
        <f>INT((D8301-1)/6)+1</f>
        <v>2</v>
      </c>
      <c r="H8301">
        <f>MOD(D8301-1,6)+1</f>
        <v>1</v>
      </c>
      <c r="I8301">
        <f>37-D8301</f>
        <v>30</v>
      </c>
      <c r="J8301">
        <f>ABS(D8301-D8302)</f>
        <v>29</v>
      </c>
      <c r="K8301">
        <f>AVERAGE(D8301:D8305)</f>
        <v>7</v>
      </c>
      <c r="L8301">
        <f>AVERAGE(D8301:D8320)</f>
        <v>7</v>
      </c>
      <c r="M8301">
        <f>K8301-L8301</f>
        <v>0</v>
      </c>
      <c r="N8301" t="str">
        <f>IF(K8301&gt;L8301,"HIGH ZONE BIAS",IF(K8301&lt;L8301,"LOW ZONE BIAS","EQUILIBRIUM"))</f>
        <v>EQUILIBRIUM</v>
      </c>
    </row>
    <row r="8302">
      <c r="A8302">
        <v>19269</v>
      </c>
      <c r="B8302" t="str">
        <v>2019-10-08</v>
      </c>
      <c r="C8302" t="str">
        <v>Evening</v>
      </c>
      <c r="D8302">
        <v>36</v>
      </c>
      <c r="E8302" t="str">
        <f>IF(MOD(D8302,2)=0,"EVEN","ODD")</f>
        <v>EVEN</v>
      </c>
      <c r="F8302" t="str">
        <f>IF(D8302&lt;=18,"LOW (1-18)","HIGH (19-36)")</f>
        <v>HIGH (19-36)</v>
      </c>
      <c r="G8302">
        <f>INT((D8302-1)/6)+1</f>
        <v>6</v>
      </c>
      <c r="H8302">
        <f>MOD(D8302-1,6)+1</f>
        <v>6</v>
      </c>
      <c r="I8302">
        <f>37-D8302</f>
        <v>1</v>
      </c>
      <c r="J8302">
        <f>ABS(D8302-D8303)</f>
        <v>1</v>
      </c>
      <c r="K8302">
        <f>AVERAGE(D8302:D8306)</f>
        <v>36</v>
      </c>
      <c r="L8302">
        <f>AVERAGE(D8302:D8321)</f>
        <v>36</v>
      </c>
      <c r="M8302">
        <f>K8302-L8302</f>
        <v>0</v>
      </c>
      <c r="N8302" t="str">
        <f>IF(K8302&gt;L8302,"HIGH ZONE BIAS",IF(K8302&lt;L8302,"LOW ZONE BIAS","EQUILIBRIUM"))</f>
        <v>EQUILIBRIUM</v>
      </c>
    </row>
    <row r="8303">
      <c r="A8303">
        <v>19268</v>
      </c>
      <c r="B8303" t="str">
        <v>2019-10-08</v>
      </c>
      <c r="C8303" t="str">
        <v>Afternoon</v>
      </c>
      <c r="D8303">
        <v>35</v>
      </c>
      <c r="E8303" t="str">
        <f>IF(MOD(D8303,2)=0,"EVEN","ODD")</f>
        <v>ODD</v>
      </c>
      <c r="F8303" t="str">
        <f>IF(D8303&lt;=18,"LOW (1-18)","HIGH (19-36)")</f>
        <v>HIGH (19-36)</v>
      </c>
      <c r="G8303">
        <f>INT((D8303-1)/6)+1</f>
        <v>6</v>
      </c>
      <c r="H8303">
        <f>MOD(D8303-1,6)+1</f>
        <v>5</v>
      </c>
      <c r="I8303">
        <f>37-D8303</f>
        <v>2</v>
      </c>
      <c r="J8303">
        <f>ABS(D8303-D8304)</f>
        <v>28</v>
      </c>
      <c r="K8303">
        <f>AVERAGE(D8303:D8307)</f>
        <v>35</v>
      </c>
      <c r="L8303">
        <f>AVERAGE(D8303:D8322)</f>
        <v>35</v>
      </c>
      <c r="M8303">
        <f>K8303-L8303</f>
        <v>0</v>
      </c>
      <c r="N8303" t="str">
        <f>IF(K8303&gt;L8303,"HIGH ZONE BIAS",IF(K8303&lt;L8303,"LOW ZONE BIAS","EQUILIBRIUM"))</f>
        <v>EQUILIBRIUM</v>
      </c>
    </row>
    <row r="8304">
      <c r="A8304">
        <v>19267</v>
      </c>
      <c r="B8304" t="str">
        <v>2019-10-08</v>
      </c>
      <c r="C8304" t="str">
        <v>Midday</v>
      </c>
      <c r="D8304">
        <v>7</v>
      </c>
      <c r="E8304" t="str">
        <f>IF(MOD(D8304,2)=0,"EVEN","ODD")</f>
        <v>ODD</v>
      </c>
      <c r="F8304" t="str">
        <f>IF(D8304&lt;=18,"LOW (1-18)","HIGH (19-36)")</f>
        <v>LOW (1-18)</v>
      </c>
      <c r="G8304">
        <f>INT((D8304-1)/6)+1</f>
        <v>2</v>
      </c>
      <c r="H8304">
        <f>MOD(D8304-1,6)+1</f>
        <v>1</v>
      </c>
      <c r="I8304">
        <f>37-D8304</f>
        <v>30</v>
      </c>
      <c r="J8304">
        <f>ABS(D8304-D8305)</f>
        <v>21</v>
      </c>
      <c r="K8304">
        <f>AVERAGE(D8304:D8308)</f>
        <v>7</v>
      </c>
      <c r="L8304">
        <f>AVERAGE(D8304:D8323)</f>
        <v>7</v>
      </c>
      <c r="M8304">
        <f>K8304-L8304</f>
        <v>0</v>
      </c>
      <c r="N8304" t="str">
        <f>IF(K8304&gt;L8304,"HIGH ZONE BIAS",IF(K8304&lt;L8304,"LOW ZONE BIAS","EQUILIBRIUM"))</f>
        <v>EQUILIBRIUM</v>
      </c>
    </row>
    <row r="8305">
      <c r="A8305">
        <v>19266</v>
      </c>
      <c r="B8305" t="str">
        <v>2019-10-08</v>
      </c>
      <c r="C8305" t="str">
        <v>Morning</v>
      </c>
      <c r="D8305">
        <v>28</v>
      </c>
      <c r="E8305" t="str">
        <f>IF(MOD(D8305,2)=0,"EVEN","ODD")</f>
        <v>EVEN</v>
      </c>
      <c r="F8305" t="str">
        <f>IF(D8305&lt;=18,"LOW (1-18)","HIGH (19-36)")</f>
        <v>HIGH (19-36)</v>
      </c>
      <c r="G8305">
        <f>INT((D8305-1)/6)+1</f>
        <v>5</v>
      </c>
      <c r="H8305">
        <f>MOD(D8305-1,6)+1</f>
        <v>4</v>
      </c>
      <c r="I8305">
        <f>37-D8305</f>
        <v>9</v>
      </c>
      <c r="J8305">
        <f>ABS(D8305-D8306)</f>
        <v>9</v>
      </c>
      <c r="K8305">
        <f>AVERAGE(D8305:D8309)</f>
        <v>28</v>
      </c>
      <c r="L8305">
        <f>AVERAGE(D8305:D8324)</f>
        <v>28</v>
      </c>
      <c r="M8305">
        <f>K8305-L8305</f>
        <v>0</v>
      </c>
      <c r="N8305" t="str">
        <f>IF(K8305&gt;L8305,"HIGH ZONE BIAS",IF(K8305&lt;L8305,"LOW ZONE BIAS","EQUILIBRIUM"))</f>
        <v>EQUILIBRIUM</v>
      </c>
    </row>
    <row r="8306">
      <c r="A8306">
        <v>19265</v>
      </c>
      <c r="B8306" t="str">
        <v>2019-10-07</v>
      </c>
      <c r="C8306" t="str">
        <v>Evening</v>
      </c>
      <c r="D8306">
        <v>19</v>
      </c>
      <c r="E8306" t="str">
        <f>IF(MOD(D8306,2)=0,"EVEN","ODD")</f>
        <v>ODD</v>
      </c>
      <c r="F8306" t="str">
        <f>IF(D8306&lt;=18,"LOW (1-18)","HIGH (19-36)")</f>
        <v>HIGH (19-36)</v>
      </c>
      <c r="G8306">
        <f>INT((D8306-1)/6)+1</f>
        <v>4</v>
      </c>
      <c r="H8306">
        <f>MOD(D8306-1,6)+1</f>
        <v>1</v>
      </c>
      <c r="I8306">
        <f>37-D8306</f>
        <v>18</v>
      </c>
      <c r="J8306">
        <f>ABS(D8306-D8307)</f>
        <v>5</v>
      </c>
      <c r="K8306">
        <f>AVERAGE(D8306:D8310)</f>
        <v>19</v>
      </c>
      <c r="L8306">
        <f>AVERAGE(D8306:D8325)</f>
        <v>19</v>
      </c>
      <c r="M8306">
        <f>K8306-L8306</f>
        <v>0</v>
      </c>
      <c r="N8306" t="str">
        <f>IF(K8306&gt;L8306,"HIGH ZONE BIAS",IF(K8306&lt;L8306,"LOW ZONE BIAS","EQUILIBRIUM"))</f>
        <v>EQUILIBRIUM</v>
      </c>
    </row>
    <row r="8307">
      <c r="A8307">
        <v>19264</v>
      </c>
      <c r="B8307" t="str">
        <v>2019-10-07</v>
      </c>
      <c r="C8307" t="str">
        <v>Afternoon</v>
      </c>
      <c r="D8307">
        <v>14</v>
      </c>
      <c r="E8307" t="str">
        <f>IF(MOD(D8307,2)=0,"EVEN","ODD")</f>
        <v>EVEN</v>
      </c>
      <c r="F8307" t="str">
        <f>IF(D8307&lt;=18,"LOW (1-18)","HIGH (19-36)")</f>
        <v>LOW (1-18)</v>
      </c>
      <c r="G8307">
        <f>INT((D8307-1)/6)+1</f>
        <v>3</v>
      </c>
      <c r="H8307">
        <f>MOD(D8307-1,6)+1</f>
        <v>2</v>
      </c>
      <c r="I8307">
        <f>37-D8307</f>
        <v>23</v>
      </c>
      <c r="J8307">
        <f>ABS(D8307-D8308)</f>
        <v>6</v>
      </c>
      <c r="K8307">
        <f>AVERAGE(D8307:D8311)</f>
        <v>14</v>
      </c>
      <c r="L8307">
        <f>AVERAGE(D8307:D8326)</f>
        <v>14</v>
      </c>
      <c r="M8307">
        <f>K8307-L8307</f>
        <v>0</v>
      </c>
      <c r="N8307" t="str">
        <f>IF(K8307&gt;L8307,"HIGH ZONE BIAS",IF(K8307&lt;L8307,"LOW ZONE BIAS","EQUILIBRIUM"))</f>
        <v>EQUILIBRIUM</v>
      </c>
    </row>
    <row r="8308">
      <c r="A8308">
        <v>19263</v>
      </c>
      <c r="B8308" t="str">
        <v>2019-10-07</v>
      </c>
      <c r="C8308" t="str">
        <v>Midday</v>
      </c>
      <c r="D8308">
        <v>20</v>
      </c>
      <c r="E8308" t="str">
        <f>IF(MOD(D8308,2)=0,"EVEN","ODD")</f>
        <v>EVEN</v>
      </c>
      <c r="F8308" t="str">
        <f>IF(D8308&lt;=18,"LOW (1-18)","HIGH (19-36)")</f>
        <v>HIGH (19-36)</v>
      </c>
      <c r="G8308">
        <f>INT((D8308-1)/6)+1</f>
        <v>4</v>
      </c>
      <c r="H8308">
        <f>MOD(D8308-1,6)+1</f>
        <v>2</v>
      </c>
      <c r="I8308">
        <f>37-D8308</f>
        <v>17</v>
      </c>
      <c r="J8308">
        <f>ABS(D8308-D8309)</f>
        <v>1</v>
      </c>
      <c r="K8308">
        <f>AVERAGE(D8308:D8312)</f>
        <v>20</v>
      </c>
      <c r="L8308">
        <f>AVERAGE(D8308:D8327)</f>
        <v>20</v>
      </c>
      <c r="M8308">
        <f>K8308-L8308</f>
        <v>0</v>
      </c>
      <c r="N8308" t="str">
        <f>IF(K8308&gt;L8308,"HIGH ZONE BIAS",IF(K8308&lt;L8308,"LOW ZONE BIAS","EQUILIBRIUM"))</f>
        <v>EQUILIBRIUM</v>
      </c>
    </row>
    <row r="8309">
      <c r="A8309">
        <v>19262</v>
      </c>
      <c r="B8309" t="str">
        <v>2019-10-07</v>
      </c>
      <c r="C8309" t="str">
        <v>Morning</v>
      </c>
      <c r="D8309">
        <v>19</v>
      </c>
      <c r="E8309" t="str">
        <f>IF(MOD(D8309,2)=0,"EVEN","ODD")</f>
        <v>ODD</v>
      </c>
      <c r="F8309" t="str">
        <f>IF(D8309&lt;=18,"LOW (1-18)","HIGH (19-36)")</f>
        <v>HIGH (19-36)</v>
      </c>
      <c r="G8309">
        <f>INT((D8309-1)/6)+1</f>
        <v>4</v>
      </c>
      <c r="H8309">
        <f>MOD(D8309-1,6)+1</f>
        <v>1</v>
      </c>
      <c r="I8309">
        <f>37-D8309</f>
        <v>18</v>
      </c>
      <c r="J8309">
        <f>ABS(D8309-D8310)</f>
        <v>11</v>
      </c>
      <c r="K8309">
        <f>AVERAGE(D8309:D8313)</f>
        <v>19</v>
      </c>
      <c r="L8309">
        <f>AVERAGE(D8309:D8328)</f>
        <v>19</v>
      </c>
      <c r="M8309">
        <f>K8309-L8309</f>
        <v>0</v>
      </c>
      <c r="N8309" t="str">
        <f>IF(K8309&gt;L8309,"HIGH ZONE BIAS",IF(K8309&lt;L8309,"LOW ZONE BIAS","EQUILIBRIUM"))</f>
        <v>EQUILIBRIUM</v>
      </c>
    </row>
    <row r="8310">
      <c r="A8310">
        <v>19261</v>
      </c>
      <c r="B8310" t="str">
        <v>2019-10-05</v>
      </c>
      <c r="C8310" t="str">
        <v>Evening</v>
      </c>
      <c r="D8310">
        <v>8</v>
      </c>
      <c r="E8310" t="str">
        <f>IF(MOD(D8310,2)=0,"EVEN","ODD")</f>
        <v>EVEN</v>
      </c>
      <c r="F8310" t="str">
        <f>IF(D8310&lt;=18,"LOW (1-18)","HIGH (19-36)")</f>
        <v>LOW (1-18)</v>
      </c>
      <c r="G8310">
        <f>INT((D8310-1)/6)+1</f>
        <v>2</v>
      </c>
      <c r="H8310">
        <f>MOD(D8310-1,6)+1</f>
        <v>2</v>
      </c>
      <c r="I8310">
        <f>37-D8310</f>
        <v>29</v>
      </c>
      <c r="J8310">
        <f>ABS(D8310-D8311)</f>
        <v>21</v>
      </c>
      <c r="K8310">
        <f>AVERAGE(D8310:D8314)</f>
        <v>8</v>
      </c>
      <c r="L8310">
        <f>AVERAGE(D8310:D8329)</f>
        <v>8</v>
      </c>
      <c r="M8310">
        <f>K8310-L8310</f>
        <v>0</v>
      </c>
      <c r="N8310" t="str">
        <f>IF(K8310&gt;L8310,"HIGH ZONE BIAS",IF(K8310&lt;L8310,"LOW ZONE BIAS","EQUILIBRIUM"))</f>
        <v>EQUILIBRIUM</v>
      </c>
    </row>
    <row r="8311">
      <c r="A8311">
        <v>19260</v>
      </c>
      <c r="B8311" t="str">
        <v>2019-10-05</v>
      </c>
      <c r="C8311" t="str">
        <v>Afternoon</v>
      </c>
      <c r="D8311">
        <v>29</v>
      </c>
      <c r="E8311" t="str">
        <f>IF(MOD(D8311,2)=0,"EVEN","ODD")</f>
        <v>ODD</v>
      </c>
      <c r="F8311" t="str">
        <f>IF(D8311&lt;=18,"LOW (1-18)","HIGH (19-36)")</f>
        <v>HIGH (19-36)</v>
      </c>
      <c r="G8311">
        <f>INT((D8311-1)/6)+1</f>
        <v>5</v>
      </c>
      <c r="H8311">
        <f>MOD(D8311-1,6)+1</f>
        <v>5</v>
      </c>
      <c r="I8311">
        <f>37-D8311</f>
        <v>8</v>
      </c>
      <c r="J8311">
        <f>ABS(D8311-D8312)</f>
        <v>1</v>
      </c>
      <c r="K8311">
        <f>AVERAGE(D8311:D8315)</f>
        <v>29</v>
      </c>
      <c r="L8311">
        <f>AVERAGE(D8311:D8330)</f>
        <v>29</v>
      </c>
      <c r="M8311">
        <f>K8311-L8311</f>
        <v>0</v>
      </c>
      <c r="N8311" t="str">
        <f>IF(K8311&gt;L8311,"HIGH ZONE BIAS",IF(K8311&lt;L8311,"LOW ZONE BIAS","EQUILIBRIUM"))</f>
        <v>EQUILIBRIUM</v>
      </c>
    </row>
    <row r="8312">
      <c r="A8312">
        <v>19259</v>
      </c>
      <c r="B8312" t="str">
        <v>2019-10-05</v>
      </c>
      <c r="C8312" t="str">
        <v>Midday</v>
      </c>
      <c r="D8312">
        <v>30</v>
      </c>
      <c r="E8312" t="str">
        <f>IF(MOD(D8312,2)=0,"EVEN","ODD")</f>
        <v>EVEN</v>
      </c>
      <c r="F8312" t="str">
        <f>IF(D8312&lt;=18,"LOW (1-18)","HIGH (19-36)")</f>
        <v>HIGH (19-36)</v>
      </c>
      <c r="G8312">
        <f>INT((D8312-1)/6)+1</f>
        <v>5</v>
      </c>
      <c r="H8312">
        <f>MOD(D8312-1,6)+1</f>
        <v>6</v>
      </c>
      <c r="I8312">
        <f>37-D8312</f>
        <v>7</v>
      </c>
      <c r="J8312">
        <f>ABS(D8312-D8313)</f>
        <v>1</v>
      </c>
      <c r="K8312">
        <f>AVERAGE(D8312:D8316)</f>
        <v>30</v>
      </c>
      <c r="L8312">
        <f>AVERAGE(D8312:D8331)</f>
        <v>30</v>
      </c>
      <c r="M8312">
        <f>K8312-L8312</f>
        <v>0</v>
      </c>
      <c r="N8312" t="str">
        <f>IF(K8312&gt;L8312,"HIGH ZONE BIAS",IF(K8312&lt;L8312,"LOW ZONE BIAS","EQUILIBRIUM"))</f>
        <v>EQUILIBRIUM</v>
      </c>
    </row>
    <row r="8313">
      <c r="A8313">
        <v>19258</v>
      </c>
      <c r="B8313" t="str">
        <v>2019-10-05</v>
      </c>
      <c r="C8313" t="str">
        <v>Morning</v>
      </c>
      <c r="D8313">
        <v>29</v>
      </c>
      <c r="E8313" t="str">
        <f>IF(MOD(D8313,2)=0,"EVEN","ODD")</f>
        <v>ODD</v>
      </c>
      <c r="F8313" t="str">
        <f>IF(D8313&lt;=18,"LOW (1-18)","HIGH (19-36)")</f>
        <v>HIGH (19-36)</v>
      </c>
      <c r="G8313">
        <f>INT((D8313-1)/6)+1</f>
        <v>5</v>
      </c>
      <c r="H8313">
        <f>MOD(D8313-1,6)+1</f>
        <v>5</v>
      </c>
      <c r="I8313">
        <f>37-D8313</f>
        <v>8</v>
      </c>
      <c r="J8313">
        <f>ABS(D8313-D8314)</f>
        <v>2</v>
      </c>
      <c r="K8313">
        <f>AVERAGE(D8313:D8317)</f>
        <v>29</v>
      </c>
      <c r="L8313">
        <f>AVERAGE(D8313:D8332)</f>
        <v>29</v>
      </c>
      <c r="M8313">
        <f>K8313-L8313</f>
        <v>0</v>
      </c>
      <c r="N8313" t="str">
        <f>IF(K8313&gt;L8313,"HIGH ZONE BIAS",IF(K8313&lt;L8313,"LOW ZONE BIAS","EQUILIBRIUM"))</f>
        <v>EQUILIBRIUM</v>
      </c>
    </row>
    <row r="8314">
      <c r="A8314">
        <v>19257</v>
      </c>
      <c r="B8314" t="str">
        <v>2019-10-04</v>
      </c>
      <c r="C8314" t="str">
        <v>Evening</v>
      </c>
      <c r="D8314">
        <v>31</v>
      </c>
      <c r="E8314" t="str">
        <f>IF(MOD(D8314,2)=0,"EVEN","ODD")</f>
        <v>ODD</v>
      </c>
      <c r="F8314" t="str">
        <f>IF(D8314&lt;=18,"LOW (1-18)","HIGH (19-36)")</f>
        <v>HIGH (19-36)</v>
      </c>
      <c r="G8314">
        <f>INT((D8314-1)/6)+1</f>
        <v>6</v>
      </c>
      <c r="H8314">
        <f>MOD(D8314-1,6)+1</f>
        <v>1</v>
      </c>
      <c r="I8314">
        <f>37-D8314</f>
        <v>6</v>
      </c>
      <c r="J8314">
        <f>ABS(D8314-D8315)</f>
        <v>4</v>
      </c>
      <c r="K8314">
        <f>AVERAGE(D8314:D8318)</f>
        <v>31</v>
      </c>
      <c r="L8314">
        <f>AVERAGE(D8314:D8333)</f>
        <v>31</v>
      </c>
      <c r="M8314">
        <f>K8314-L8314</f>
        <v>0</v>
      </c>
      <c r="N8314" t="str">
        <f>IF(K8314&gt;L8314,"HIGH ZONE BIAS",IF(K8314&lt;L8314,"LOW ZONE BIAS","EQUILIBRIUM"))</f>
        <v>EQUILIBRIUM</v>
      </c>
    </row>
    <row r="8315">
      <c r="A8315">
        <v>19256</v>
      </c>
      <c r="B8315" t="str">
        <v>2019-10-04</v>
      </c>
      <c r="C8315" t="str">
        <v>Afternoon</v>
      </c>
      <c r="D8315">
        <v>27</v>
      </c>
      <c r="E8315" t="str">
        <f>IF(MOD(D8315,2)=0,"EVEN","ODD")</f>
        <v>ODD</v>
      </c>
      <c r="F8315" t="str">
        <f>IF(D8315&lt;=18,"LOW (1-18)","HIGH (19-36)")</f>
        <v>HIGH (19-36)</v>
      </c>
      <c r="G8315">
        <f>INT((D8315-1)/6)+1</f>
        <v>5</v>
      </c>
      <c r="H8315">
        <f>MOD(D8315-1,6)+1</f>
        <v>3</v>
      </c>
      <c r="I8315">
        <f>37-D8315</f>
        <v>10</v>
      </c>
      <c r="J8315">
        <f>ABS(D8315-D8316)</f>
        <v>0</v>
      </c>
      <c r="K8315">
        <f>AVERAGE(D8315:D8319)</f>
        <v>27</v>
      </c>
      <c r="L8315">
        <f>AVERAGE(D8315:D8334)</f>
        <v>27</v>
      </c>
      <c r="M8315">
        <f>K8315-L8315</f>
        <v>0</v>
      </c>
      <c r="N8315" t="str">
        <f>IF(K8315&gt;L8315,"HIGH ZONE BIAS",IF(K8315&lt;L8315,"LOW ZONE BIAS","EQUILIBRIUM"))</f>
        <v>EQUILIBRIUM</v>
      </c>
    </row>
    <row r="8316">
      <c r="A8316">
        <v>19255</v>
      </c>
      <c r="B8316" t="str">
        <v>2019-10-04</v>
      </c>
      <c r="C8316" t="str">
        <v>Midday</v>
      </c>
      <c r="D8316">
        <v>27</v>
      </c>
      <c r="E8316" t="str">
        <f>IF(MOD(D8316,2)=0,"EVEN","ODD")</f>
        <v>ODD</v>
      </c>
      <c r="F8316" t="str">
        <f>IF(D8316&lt;=18,"LOW (1-18)","HIGH (19-36)")</f>
        <v>HIGH (19-36)</v>
      </c>
      <c r="G8316">
        <f>INT((D8316-1)/6)+1</f>
        <v>5</v>
      </c>
      <c r="H8316">
        <f>MOD(D8316-1,6)+1</f>
        <v>3</v>
      </c>
      <c r="I8316">
        <f>37-D8316</f>
        <v>10</v>
      </c>
      <c r="J8316">
        <f>ABS(D8316-D8317)</f>
        <v>22</v>
      </c>
      <c r="K8316">
        <f>AVERAGE(D8316:D8320)</f>
        <v>27</v>
      </c>
      <c r="L8316">
        <f>AVERAGE(D8316:D8335)</f>
        <v>27</v>
      </c>
      <c r="M8316">
        <f>K8316-L8316</f>
        <v>0</v>
      </c>
      <c r="N8316" t="str">
        <f>IF(K8316&gt;L8316,"HIGH ZONE BIAS",IF(K8316&lt;L8316,"LOW ZONE BIAS","EQUILIBRIUM"))</f>
        <v>EQUILIBRIUM</v>
      </c>
    </row>
    <row r="8317">
      <c r="A8317">
        <v>19254</v>
      </c>
      <c r="B8317" t="str">
        <v>2019-10-04</v>
      </c>
      <c r="C8317" t="str">
        <v>Morning</v>
      </c>
      <c r="D8317">
        <v>5</v>
      </c>
      <c r="E8317" t="str">
        <f>IF(MOD(D8317,2)=0,"EVEN","ODD")</f>
        <v>ODD</v>
      </c>
      <c r="F8317" t="str">
        <f>IF(D8317&lt;=18,"LOW (1-18)","HIGH (19-36)")</f>
        <v>LOW (1-18)</v>
      </c>
      <c r="G8317">
        <f>INT((D8317-1)/6)+1</f>
        <v>1</v>
      </c>
      <c r="H8317">
        <f>MOD(D8317-1,6)+1</f>
        <v>5</v>
      </c>
      <c r="I8317">
        <f>37-D8317</f>
        <v>32</v>
      </c>
      <c r="J8317">
        <f>ABS(D8317-D8318)</f>
        <v>3</v>
      </c>
      <c r="K8317">
        <f>AVERAGE(D8317:D8321)</f>
        <v>5</v>
      </c>
      <c r="L8317">
        <f>AVERAGE(D8317:D8336)</f>
        <v>5</v>
      </c>
      <c r="M8317">
        <f>K8317-L8317</f>
        <v>0</v>
      </c>
      <c r="N8317" t="str">
        <f>IF(K8317&gt;L8317,"HIGH ZONE BIAS",IF(K8317&lt;L8317,"LOW ZONE BIAS","EQUILIBRIUM"))</f>
        <v>EQUILIBRIUM</v>
      </c>
    </row>
    <row r="8318">
      <c r="A8318">
        <v>19253</v>
      </c>
      <c r="B8318" t="str">
        <v>2019-10-03</v>
      </c>
      <c r="C8318" t="str">
        <v>Evening</v>
      </c>
      <c r="D8318">
        <v>8</v>
      </c>
      <c r="E8318" t="str">
        <f>IF(MOD(D8318,2)=0,"EVEN","ODD")</f>
        <v>EVEN</v>
      </c>
      <c r="F8318" t="str">
        <f>IF(D8318&lt;=18,"LOW (1-18)","HIGH (19-36)")</f>
        <v>LOW (1-18)</v>
      </c>
      <c r="G8318">
        <f>INT((D8318-1)/6)+1</f>
        <v>2</v>
      </c>
      <c r="H8318">
        <f>MOD(D8318-1,6)+1</f>
        <v>2</v>
      </c>
      <c r="I8318">
        <f>37-D8318</f>
        <v>29</v>
      </c>
      <c r="J8318">
        <f>ABS(D8318-D8319)</f>
        <v>23</v>
      </c>
      <c r="K8318">
        <f>AVERAGE(D8318:D8322)</f>
        <v>8</v>
      </c>
      <c r="L8318">
        <f>AVERAGE(D8318:D8337)</f>
        <v>8</v>
      </c>
      <c r="M8318">
        <f>K8318-L8318</f>
        <v>0</v>
      </c>
      <c r="N8318" t="str">
        <f>IF(K8318&gt;L8318,"HIGH ZONE BIAS",IF(K8318&lt;L8318,"LOW ZONE BIAS","EQUILIBRIUM"))</f>
        <v>EQUILIBRIUM</v>
      </c>
    </row>
    <row r="8319">
      <c r="A8319">
        <v>19252</v>
      </c>
      <c r="B8319" t="str">
        <v>2019-10-03</v>
      </c>
      <c r="C8319" t="str">
        <v>Afternoon</v>
      </c>
      <c r="D8319">
        <v>31</v>
      </c>
      <c r="E8319" t="str">
        <f>IF(MOD(D8319,2)=0,"EVEN","ODD")</f>
        <v>ODD</v>
      </c>
      <c r="F8319" t="str">
        <f>IF(D8319&lt;=18,"LOW (1-18)","HIGH (19-36)")</f>
        <v>HIGH (19-36)</v>
      </c>
      <c r="G8319">
        <f>INT((D8319-1)/6)+1</f>
        <v>6</v>
      </c>
      <c r="H8319">
        <f>MOD(D8319-1,6)+1</f>
        <v>1</v>
      </c>
      <c r="I8319">
        <f>37-D8319</f>
        <v>6</v>
      </c>
      <c r="J8319">
        <f>ABS(D8319-D8320)</f>
        <v>8</v>
      </c>
      <c r="K8319">
        <f>AVERAGE(D8319:D8323)</f>
        <v>31</v>
      </c>
      <c r="L8319">
        <f>AVERAGE(D8319:D8338)</f>
        <v>31</v>
      </c>
      <c r="M8319">
        <f>K8319-L8319</f>
        <v>0</v>
      </c>
      <c r="N8319" t="str">
        <f>IF(K8319&gt;L8319,"HIGH ZONE BIAS",IF(K8319&lt;L8319,"LOW ZONE BIAS","EQUILIBRIUM"))</f>
        <v>EQUILIBRIUM</v>
      </c>
    </row>
    <row r="8320">
      <c r="A8320">
        <v>19251</v>
      </c>
      <c r="B8320" t="str">
        <v>2019-10-03</v>
      </c>
      <c r="C8320" t="str">
        <v>Midday</v>
      </c>
      <c r="D8320">
        <v>23</v>
      </c>
      <c r="E8320" t="str">
        <f>IF(MOD(D8320,2)=0,"EVEN","ODD")</f>
        <v>ODD</v>
      </c>
      <c r="F8320" t="str">
        <f>IF(D8320&lt;=18,"LOW (1-18)","HIGH (19-36)")</f>
        <v>HIGH (19-36)</v>
      </c>
      <c r="G8320">
        <f>INT((D8320-1)/6)+1</f>
        <v>4</v>
      </c>
      <c r="H8320">
        <f>MOD(D8320-1,6)+1</f>
        <v>5</v>
      </c>
      <c r="I8320">
        <f>37-D8320</f>
        <v>14</v>
      </c>
      <c r="J8320">
        <f>ABS(D8320-D8321)</f>
        <v>21</v>
      </c>
      <c r="K8320">
        <f>AVERAGE(D8320:D8324)</f>
        <v>23</v>
      </c>
      <c r="L8320">
        <f>AVERAGE(D8320:D8339)</f>
        <v>23</v>
      </c>
      <c r="M8320">
        <f>K8320-L8320</f>
        <v>0</v>
      </c>
      <c r="N8320" t="str">
        <f>IF(K8320&gt;L8320,"HIGH ZONE BIAS",IF(K8320&lt;L8320,"LOW ZONE BIAS","EQUILIBRIUM"))</f>
        <v>EQUILIBRIUM</v>
      </c>
    </row>
    <row r="8321">
      <c r="A8321">
        <v>19250</v>
      </c>
      <c r="B8321" t="str">
        <v>2019-10-03</v>
      </c>
      <c r="C8321" t="str">
        <v>Morning</v>
      </c>
      <c r="D8321">
        <v>2</v>
      </c>
      <c r="E8321" t="str">
        <f>IF(MOD(D8321,2)=0,"EVEN","ODD")</f>
        <v>EVEN</v>
      </c>
      <c r="F8321" t="str">
        <f>IF(D8321&lt;=18,"LOW (1-18)","HIGH (19-36)")</f>
        <v>LOW (1-18)</v>
      </c>
      <c r="G8321">
        <f>INT((D8321-1)/6)+1</f>
        <v>1</v>
      </c>
      <c r="H8321">
        <f>MOD(D8321-1,6)+1</f>
        <v>2</v>
      </c>
      <c r="I8321">
        <f>37-D8321</f>
        <v>35</v>
      </c>
      <c r="J8321">
        <f>ABS(D8321-D8322)</f>
        <v>22</v>
      </c>
      <c r="K8321">
        <f>AVERAGE(D8321:D8325)</f>
        <v>2</v>
      </c>
      <c r="L8321">
        <f>AVERAGE(D8321:D8340)</f>
        <v>2</v>
      </c>
      <c r="M8321">
        <f>K8321-L8321</f>
        <v>0</v>
      </c>
      <c r="N8321" t="str">
        <f>IF(K8321&gt;L8321,"HIGH ZONE BIAS",IF(K8321&lt;L8321,"LOW ZONE BIAS","EQUILIBRIUM"))</f>
        <v>EQUILIBRIUM</v>
      </c>
    </row>
    <row r="8322">
      <c r="A8322">
        <v>19249</v>
      </c>
      <c r="B8322" t="str">
        <v>2019-10-02</v>
      </c>
      <c r="C8322" t="str">
        <v>Evening</v>
      </c>
      <c r="D8322">
        <v>24</v>
      </c>
      <c r="E8322" t="str">
        <f>IF(MOD(D8322,2)=0,"EVEN","ODD")</f>
        <v>EVEN</v>
      </c>
      <c r="F8322" t="str">
        <f>IF(D8322&lt;=18,"LOW (1-18)","HIGH (19-36)")</f>
        <v>HIGH (19-36)</v>
      </c>
      <c r="G8322">
        <f>INT((D8322-1)/6)+1</f>
        <v>4</v>
      </c>
      <c r="H8322">
        <f>MOD(D8322-1,6)+1</f>
        <v>6</v>
      </c>
      <c r="I8322">
        <f>37-D8322</f>
        <v>13</v>
      </c>
      <c r="J8322">
        <f>ABS(D8322-D8323)</f>
        <v>6</v>
      </c>
      <c r="K8322">
        <f>AVERAGE(D8322:D8326)</f>
        <v>24</v>
      </c>
      <c r="L8322">
        <f>AVERAGE(D8322:D8341)</f>
        <v>24</v>
      </c>
      <c r="M8322">
        <f>K8322-L8322</f>
        <v>0</v>
      </c>
      <c r="N8322" t="str">
        <f>IF(K8322&gt;L8322,"HIGH ZONE BIAS",IF(K8322&lt;L8322,"LOW ZONE BIAS","EQUILIBRIUM"))</f>
        <v>EQUILIBRIUM</v>
      </c>
    </row>
    <row r="8323">
      <c r="A8323">
        <v>19248</v>
      </c>
      <c r="B8323" t="str">
        <v>2019-10-02</v>
      </c>
      <c r="C8323" t="str">
        <v>Afternoon</v>
      </c>
      <c r="D8323">
        <v>18</v>
      </c>
      <c r="E8323" t="str">
        <f>IF(MOD(D8323,2)=0,"EVEN","ODD")</f>
        <v>EVEN</v>
      </c>
      <c r="F8323" t="str">
        <f>IF(D8323&lt;=18,"LOW (1-18)","HIGH (19-36)")</f>
        <v>LOW (1-18)</v>
      </c>
      <c r="G8323">
        <f>INT((D8323-1)/6)+1</f>
        <v>3</v>
      </c>
      <c r="H8323">
        <f>MOD(D8323-1,6)+1</f>
        <v>6</v>
      </c>
      <c r="I8323">
        <f>37-D8323</f>
        <v>19</v>
      </c>
      <c r="J8323">
        <f>ABS(D8323-D8324)</f>
        <v>1</v>
      </c>
      <c r="K8323">
        <f>AVERAGE(D8323:D8327)</f>
        <v>18</v>
      </c>
      <c r="L8323">
        <f>AVERAGE(D8323:D8342)</f>
        <v>18</v>
      </c>
      <c r="M8323">
        <f>K8323-L8323</f>
        <v>0</v>
      </c>
      <c r="N8323" t="str">
        <f>IF(K8323&gt;L8323,"HIGH ZONE BIAS",IF(K8323&lt;L8323,"LOW ZONE BIAS","EQUILIBRIUM"))</f>
        <v>EQUILIBRIUM</v>
      </c>
    </row>
    <row r="8324">
      <c r="A8324">
        <v>19247</v>
      </c>
      <c r="B8324" t="str">
        <v>2019-10-02</v>
      </c>
      <c r="C8324" t="str">
        <v>Midday</v>
      </c>
      <c r="D8324">
        <v>17</v>
      </c>
      <c r="E8324" t="str">
        <f>IF(MOD(D8324,2)=0,"EVEN","ODD")</f>
        <v>ODD</v>
      </c>
      <c r="F8324" t="str">
        <f>IF(D8324&lt;=18,"LOW (1-18)","HIGH (19-36)")</f>
        <v>LOW (1-18)</v>
      </c>
      <c r="G8324">
        <f>INT((D8324-1)/6)+1</f>
        <v>3</v>
      </c>
      <c r="H8324">
        <f>MOD(D8324-1,6)+1</f>
        <v>5</v>
      </c>
      <c r="I8324">
        <f>37-D8324</f>
        <v>20</v>
      </c>
      <c r="J8324">
        <f>ABS(D8324-D8325)</f>
        <v>14</v>
      </c>
      <c r="K8324">
        <f>AVERAGE(D8324:D8328)</f>
        <v>17</v>
      </c>
      <c r="L8324">
        <f>AVERAGE(D8324:D8343)</f>
        <v>17</v>
      </c>
      <c r="M8324">
        <f>K8324-L8324</f>
        <v>0</v>
      </c>
      <c r="N8324" t="str">
        <f>IF(K8324&gt;L8324,"HIGH ZONE BIAS",IF(K8324&lt;L8324,"LOW ZONE BIAS","EQUILIBRIUM"))</f>
        <v>EQUILIBRIUM</v>
      </c>
    </row>
    <row r="8325">
      <c r="A8325">
        <v>19246</v>
      </c>
      <c r="B8325" t="str">
        <v>2019-10-02</v>
      </c>
      <c r="C8325" t="str">
        <v>Morning</v>
      </c>
      <c r="D8325">
        <v>31</v>
      </c>
      <c r="E8325" t="str">
        <f>IF(MOD(D8325,2)=0,"EVEN","ODD")</f>
        <v>ODD</v>
      </c>
      <c r="F8325" t="str">
        <f>IF(D8325&lt;=18,"LOW (1-18)","HIGH (19-36)")</f>
        <v>HIGH (19-36)</v>
      </c>
      <c r="G8325">
        <f>INT((D8325-1)/6)+1</f>
        <v>6</v>
      </c>
      <c r="H8325">
        <f>MOD(D8325-1,6)+1</f>
        <v>1</v>
      </c>
      <c r="I8325">
        <f>37-D8325</f>
        <v>6</v>
      </c>
      <c r="J8325">
        <f>ABS(D8325-D8326)</f>
        <v>8</v>
      </c>
      <c r="K8325">
        <f>AVERAGE(D8325:D8329)</f>
        <v>31</v>
      </c>
      <c r="L8325">
        <f>AVERAGE(D8325:D8344)</f>
        <v>31</v>
      </c>
      <c r="M8325">
        <f>K8325-L8325</f>
        <v>0</v>
      </c>
      <c r="N8325" t="str">
        <f>IF(K8325&gt;L8325,"HIGH ZONE BIAS",IF(K8325&lt;L8325,"LOW ZONE BIAS","EQUILIBRIUM"))</f>
        <v>EQUILIBRIUM</v>
      </c>
    </row>
    <row r="8326">
      <c r="A8326">
        <v>19245</v>
      </c>
      <c r="B8326" t="str">
        <v>2019-10-01</v>
      </c>
      <c r="C8326" t="str">
        <v>Evening</v>
      </c>
      <c r="D8326">
        <v>23</v>
      </c>
      <c r="E8326" t="str">
        <f>IF(MOD(D8326,2)=0,"EVEN","ODD")</f>
        <v>ODD</v>
      </c>
      <c r="F8326" t="str">
        <f>IF(D8326&lt;=18,"LOW (1-18)","HIGH (19-36)")</f>
        <v>HIGH (19-36)</v>
      </c>
      <c r="G8326">
        <f>INT((D8326-1)/6)+1</f>
        <v>4</v>
      </c>
      <c r="H8326">
        <f>MOD(D8326-1,6)+1</f>
        <v>5</v>
      </c>
      <c r="I8326">
        <f>37-D8326</f>
        <v>14</v>
      </c>
      <c r="J8326">
        <f>ABS(D8326-D8327)</f>
        <v>17</v>
      </c>
      <c r="K8326">
        <f>AVERAGE(D8326:D8330)</f>
        <v>23</v>
      </c>
      <c r="L8326">
        <f>AVERAGE(D8326:D8345)</f>
        <v>23</v>
      </c>
      <c r="M8326">
        <f>K8326-L8326</f>
        <v>0</v>
      </c>
      <c r="N8326" t="str">
        <f>IF(K8326&gt;L8326,"HIGH ZONE BIAS",IF(K8326&lt;L8326,"LOW ZONE BIAS","EQUILIBRIUM"))</f>
        <v>EQUILIBRIUM</v>
      </c>
    </row>
    <row r="8327">
      <c r="A8327">
        <v>19244</v>
      </c>
      <c r="B8327" t="str">
        <v>2019-10-01</v>
      </c>
      <c r="C8327" t="str">
        <v>Afternoon</v>
      </c>
      <c r="D8327">
        <v>6</v>
      </c>
      <c r="E8327" t="str">
        <f>IF(MOD(D8327,2)=0,"EVEN","ODD")</f>
        <v>EVEN</v>
      </c>
      <c r="F8327" t="str">
        <f>IF(D8327&lt;=18,"LOW (1-18)","HIGH (19-36)")</f>
        <v>LOW (1-18)</v>
      </c>
      <c r="G8327">
        <f>INT((D8327-1)/6)+1</f>
        <v>1</v>
      </c>
      <c r="H8327">
        <f>MOD(D8327-1,6)+1</f>
        <v>6</v>
      </c>
      <c r="I8327">
        <f>37-D8327</f>
        <v>31</v>
      </c>
      <c r="J8327">
        <f>ABS(D8327-D8328)</f>
        <v>27</v>
      </c>
      <c r="K8327">
        <f>AVERAGE(D8327:D8331)</f>
        <v>6</v>
      </c>
      <c r="L8327">
        <f>AVERAGE(D8327:D8346)</f>
        <v>6</v>
      </c>
      <c r="M8327">
        <f>K8327-L8327</f>
        <v>0</v>
      </c>
      <c r="N8327" t="str">
        <f>IF(K8327&gt;L8327,"HIGH ZONE BIAS",IF(K8327&lt;L8327,"LOW ZONE BIAS","EQUILIBRIUM"))</f>
        <v>EQUILIBRIUM</v>
      </c>
    </row>
    <row r="8328">
      <c r="A8328">
        <v>19243</v>
      </c>
      <c r="B8328" t="str">
        <v>2019-10-01</v>
      </c>
      <c r="C8328" t="str">
        <v>Midday</v>
      </c>
      <c r="D8328">
        <v>33</v>
      </c>
      <c r="E8328" t="str">
        <f>IF(MOD(D8328,2)=0,"EVEN","ODD")</f>
        <v>ODD</v>
      </c>
      <c r="F8328" t="str">
        <f>IF(D8328&lt;=18,"LOW (1-18)","HIGH (19-36)")</f>
        <v>HIGH (19-36)</v>
      </c>
      <c r="G8328">
        <f>INT((D8328-1)/6)+1</f>
        <v>6</v>
      </c>
      <c r="H8328">
        <f>MOD(D8328-1,6)+1</f>
        <v>3</v>
      </c>
      <c r="I8328">
        <f>37-D8328</f>
        <v>4</v>
      </c>
      <c r="J8328">
        <f>ABS(D8328-D8329)</f>
        <v>16</v>
      </c>
      <c r="K8328">
        <f>AVERAGE(D8328:D8332)</f>
        <v>33</v>
      </c>
      <c r="L8328">
        <f>AVERAGE(D8328:D8347)</f>
        <v>33</v>
      </c>
      <c r="M8328">
        <f>K8328-L8328</f>
        <v>0</v>
      </c>
      <c r="N8328" t="str">
        <f>IF(K8328&gt;L8328,"HIGH ZONE BIAS",IF(K8328&lt;L8328,"LOW ZONE BIAS","EQUILIBRIUM"))</f>
        <v>EQUILIBRIUM</v>
      </c>
    </row>
    <row r="8329">
      <c r="A8329">
        <v>19242</v>
      </c>
      <c r="B8329" t="str">
        <v>2019-10-01</v>
      </c>
      <c r="C8329" t="str">
        <v>Morning</v>
      </c>
      <c r="D8329">
        <v>17</v>
      </c>
      <c r="E8329" t="str">
        <f>IF(MOD(D8329,2)=0,"EVEN","ODD")</f>
        <v>ODD</v>
      </c>
      <c r="F8329" t="str">
        <f>IF(D8329&lt;=18,"LOW (1-18)","HIGH (19-36)")</f>
        <v>LOW (1-18)</v>
      </c>
      <c r="G8329">
        <f>INT((D8329-1)/6)+1</f>
        <v>3</v>
      </c>
      <c r="H8329">
        <f>MOD(D8329-1,6)+1</f>
        <v>5</v>
      </c>
      <c r="I8329">
        <f>37-D8329</f>
        <v>20</v>
      </c>
      <c r="J8329">
        <f>ABS(D8329-D8330)</f>
        <v>0</v>
      </c>
      <c r="K8329">
        <f>AVERAGE(D8329:D8333)</f>
        <v>17</v>
      </c>
      <c r="L8329">
        <f>AVERAGE(D8329:D8348)</f>
        <v>17</v>
      </c>
      <c r="M8329">
        <f>K8329-L8329</f>
        <v>0</v>
      </c>
      <c r="N8329" t="str">
        <f>IF(K8329&gt;L8329,"HIGH ZONE BIAS",IF(K8329&lt;L8329,"LOW ZONE BIAS","EQUILIBRIUM"))</f>
        <v>EQUILIBRIUM</v>
      </c>
    </row>
    <row r="8330">
      <c r="A8330">
        <v>19241</v>
      </c>
      <c r="B8330" t="str">
        <v>2019-09-30</v>
      </c>
      <c r="C8330" t="str">
        <v>Evening</v>
      </c>
      <c r="D8330">
        <v>17</v>
      </c>
      <c r="E8330" t="str">
        <f>IF(MOD(D8330,2)=0,"EVEN","ODD")</f>
        <v>ODD</v>
      </c>
      <c r="F8330" t="str">
        <f>IF(D8330&lt;=18,"LOW (1-18)","HIGH (19-36)")</f>
        <v>LOW (1-18)</v>
      </c>
      <c r="G8330">
        <f>INT((D8330-1)/6)+1</f>
        <v>3</v>
      </c>
      <c r="H8330">
        <f>MOD(D8330-1,6)+1</f>
        <v>5</v>
      </c>
      <c r="I8330">
        <f>37-D8330</f>
        <v>20</v>
      </c>
      <c r="J8330">
        <f>ABS(D8330-D8331)</f>
        <v>15</v>
      </c>
      <c r="K8330">
        <f>AVERAGE(D8330:D8334)</f>
        <v>17</v>
      </c>
      <c r="L8330">
        <f>AVERAGE(D8330:D8349)</f>
        <v>17</v>
      </c>
      <c r="M8330">
        <f>K8330-L8330</f>
        <v>0</v>
      </c>
      <c r="N8330" t="str">
        <f>IF(K8330&gt;L8330,"HIGH ZONE BIAS",IF(K8330&lt;L8330,"LOW ZONE BIAS","EQUILIBRIUM"))</f>
        <v>EQUILIBRIUM</v>
      </c>
    </row>
    <row r="8331">
      <c r="A8331">
        <v>19240</v>
      </c>
      <c r="B8331" t="str">
        <v>2019-09-30</v>
      </c>
      <c r="C8331" t="str">
        <v>Afternoon</v>
      </c>
      <c r="D8331">
        <v>2</v>
      </c>
      <c r="E8331" t="str">
        <f>IF(MOD(D8331,2)=0,"EVEN","ODD")</f>
        <v>EVEN</v>
      </c>
      <c r="F8331" t="str">
        <f>IF(D8331&lt;=18,"LOW (1-18)","HIGH (19-36)")</f>
        <v>LOW (1-18)</v>
      </c>
      <c r="G8331">
        <f>INT((D8331-1)/6)+1</f>
        <v>1</v>
      </c>
      <c r="H8331">
        <f>MOD(D8331-1,6)+1</f>
        <v>2</v>
      </c>
      <c r="I8331">
        <f>37-D8331</f>
        <v>35</v>
      </c>
      <c r="J8331">
        <f>ABS(D8331-D8332)</f>
        <v>32</v>
      </c>
      <c r="K8331">
        <f>AVERAGE(D8331:D8335)</f>
        <v>2</v>
      </c>
      <c r="L8331">
        <f>AVERAGE(D8331:D8350)</f>
        <v>2</v>
      </c>
      <c r="M8331">
        <f>K8331-L8331</f>
        <v>0</v>
      </c>
      <c r="N8331" t="str">
        <f>IF(K8331&gt;L8331,"HIGH ZONE BIAS",IF(K8331&lt;L8331,"LOW ZONE BIAS","EQUILIBRIUM"))</f>
        <v>EQUILIBRIUM</v>
      </c>
    </row>
    <row r="8332">
      <c r="A8332">
        <v>19239</v>
      </c>
      <c r="B8332" t="str">
        <v>2019-09-30</v>
      </c>
      <c r="C8332" t="str">
        <v>Midday</v>
      </c>
      <c r="D8332">
        <v>34</v>
      </c>
      <c r="E8332" t="str">
        <f>IF(MOD(D8332,2)=0,"EVEN","ODD")</f>
        <v>EVEN</v>
      </c>
      <c r="F8332" t="str">
        <f>IF(D8332&lt;=18,"LOW (1-18)","HIGH (19-36)")</f>
        <v>HIGH (19-36)</v>
      </c>
      <c r="G8332">
        <f>INT((D8332-1)/6)+1</f>
        <v>6</v>
      </c>
      <c r="H8332">
        <f>MOD(D8332-1,6)+1</f>
        <v>4</v>
      </c>
      <c r="I8332">
        <f>37-D8332</f>
        <v>3</v>
      </c>
      <c r="J8332">
        <f>ABS(D8332-D8333)</f>
        <v>6</v>
      </c>
      <c r="K8332">
        <f>AVERAGE(D8332:D8336)</f>
        <v>34</v>
      </c>
      <c r="L8332">
        <f>AVERAGE(D8332:D8351)</f>
        <v>34</v>
      </c>
      <c r="M8332">
        <f>K8332-L8332</f>
        <v>0</v>
      </c>
      <c r="N8332" t="str">
        <f>IF(K8332&gt;L8332,"HIGH ZONE BIAS",IF(K8332&lt;L8332,"LOW ZONE BIAS","EQUILIBRIUM"))</f>
        <v>EQUILIBRIUM</v>
      </c>
    </row>
    <row r="8333">
      <c r="A8333">
        <v>19238</v>
      </c>
      <c r="B8333" t="str">
        <v>2019-09-30</v>
      </c>
      <c r="C8333" t="str">
        <v>Morning</v>
      </c>
      <c r="D8333">
        <v>28</v>
      </c>
      <c r="E8333" t="str">
        <f>IF(MOD(D8333,2)=0,"EVEN","ODD")</f>
        <v>EVEN</v>
      </c>
      <c r="F8333" t="str">
        <f>IF(D8333&lt;=18,"LOW (1-18)","HIGH (19-36)")</f>
        <v>HIGH (19-36)</v>
      </c>
      <c r="G8333">
        <f>INT((D8333-1)/6)+1</f>
        <v>5</v>
      </c>
      <c r="H8333">
        <f>MOD(D8333-1,6)+1</f>
        <v>4</v>
      </c>
      <c r="I8333">
        <f>37-D8333</f>
        <v>9</v>
      </c>
      <c r="J8333">
        <f>ABS(D8333-D8334)</f>
        <v>13</v>
      </c>
      <c r="K8333">
        <f>AVERAGE(D8333:D8337)</f>
        <v>28</v>
      </c>
      <c r="L8333">
        <f>AVERAGE(D8333:D8352)</f>
        <v>28</v>
      </c>
      <c r="M8333">
        <f>K8333-L8333</f>
        <v>0</v>
      </c>
      <c r="N8333" t="str">
        <f>IF(K8333&gt;L8333,"HIGH ZONE BIAS",IF(K8333&lt;L8333,"LOW ZONE BIAS","EQUILIBRIUM"))</f>
        <v>EQUILIBRIUM</v>
      </c>
    </row>
    <row r="8334">
      <c r="A8334">
        <v>19237</v>
      </c>
      <c r="B8334" t="str">
        <v>2019-09-28</v>
      </c>
      <c r="C8334" t="str">
        <v>Evening</v>
      </c>
      <c r="D8334">
        <v>15</v>
      </c>
      <c r="E8334" t="str">
        <f>IF(MOD(D8334,2)=0,"EVEN","ODD")</f>
        <v>ODD</v>
      </c>
      <c r="F8334" t="str">
        <f>IF(D8334&lt;=18,"LOW (1-18)","HIGH (19-36)")</f>
        <v>LOW (1-18)</v>
      </c>
      <c r="G8334">
        <f>INT((D8334-1)/6)+1</f>
        <v>3</v>
      </c>
      <c r="H8334">
        <f>MOD(D8334-1,6)+1</f>
        <v>3</v>
      </c>
      <c r="I8334">
        <f>37-D8334</f>
        <v>22</v>
      </c>
      <c r="J8334">
        <f>ABS(D8334-D8335)</f>
        <v>13</v>
      </c>
      <c r="K8334">
        <f>AVERAGE(D8334:D8338)</f>
        <v>15</v>
      </c>
      <c r="L8334">
        <f>AVERAGE(D8334:D8353)</f>
        <v>15</v>
      </c>
      <c r="M8334">
        <f>K8334-L8334</f>
        <v>0</v>
      </c>
      <c r="N8334" t="str">
        <f>IF(K8334&gt;L8334,"HIGH ZONE BIAS",IF(K8334&lt;L8334,"LOW ZONE BIAS","EQUILIBRIUM"))</f>
        <v>EQUILIBRIUM</v>
      </c>
    </row>
    <row r="8335">
      <c r="A8335">
        <v>19236</v>
      </c>
      <c r="B8335" t="str">
        <v>2019-09-28</v>
      </c>
      <c r="C8335" t="str">
        <v>Afternoon</v>
      </c>
      <c r="D8335">
        <v>28</v>
      </c>
      <c r="E8335" t="str">
        <f>IF(MOD(D8335,2)=0,"EVEN","ODD")</f>
        <v>EVEN</v>
      </c>
      <c r="F8335" t="str">
        <f>IF(D8335&lt;=18,"LOW (1-18)","HIGH (19-36)")</f>
        <v>HIGH (19-36)</v>
      </c>
      <c r="G8335">
        <f>INT((D8335-1)/6)+1</f>
        <v>5</v>
      </c>
      <c r="H8335">
        <f>MOD(D8335-1,6)+1</f>
        <v>4</v>
      </c>
      <c r="I8335">
        <f>37-D8335</f>
        <v>9</v>
      </c>
      <c r="J8335">
        <f>ABS(D8335-D8336)</f>
        <v>16</v>
      </c>
      <c r="K8335">
        <f>AVERAGE(D8335:D8339)</f>
        <v>28</v>
      </c>
      <c r="L8335">
        <f>AVERAGE(D8335:D8354)</f>
        <v>28</v>
      </c>
      <c r="M8335">
        <f>K8335-L8335</f>
        <v>0</v>
      </c>
      <c r="N8335" t="str">
        <f>IF(K8335&gt;L8335,"HIGH ZONE BIAS",IF(K8335&lt;L8335,"LOW ZONE BIAS","EQUILIBRIUM"))</f>
        <v>EQUILIBRIUM</v>
      </c>
    </row>
    <row r="8336">
      <c r="A8336">
        <v>19235</v>
      </c>
      <c r="B8336" t="str">
        <v>2019-09-28</v>
      </c>
      <c r="C8336" t="str">
        <v>Midday</v>
      </c>
      <c r="D8336">
        <v>12</v>
      </c>
      <c r="E8336" t="str">
        <f>IF(MOD(D8336,2)=0,"EVEN","ODD")</f>
        <v>EVEN</v>
      </c>
      <c r="F8336" t="str">
        <f>IF(D8336&lt;=18,"LOW (1-18)","HIGH (19-36)")</f>
        <v>LOW (1-18)</v>
      </c>
      <c r="G8336">
        <f>INT((D8336-1)/6)+1</f>
        <v>2</v>
      </c>
      <c r="H8336">
        <f>MOD(D8336-1,6)+1</f>
        <v>6</v>
      </c>
      <c r="I8336">
        <f>37-D8336</f>
        <v>25</v>
      </c>
      <c r="J8336">
        <f>ABS(D8336-D8337)</f>
        <v>16</v>
      </c>
      <c r="K8336">
        <f>AVERAGE(D8336:D8340)</f>
        <v>12</v>
      </c>
      <c r="L8336">
        <f>AVERAGE(D8336:D8355)</f>
        <v>12</v>
      </c>
      <c r="M8336">
        <f>K8336-L8336</f>
        <v>0</v>
      </c>
      <c r="N8336" t="str">
        <f>IF(K8336&gt;L8336,"HIGH ZONE BIAS",IF(K8336&lt;L8336,"LOW ZONE BIAS","EQUILIBRIUM"))</f>
        <v>EQUILIBRIUM</v>
      </c>
    </row>
    <row r="8337">
      <c r="A8337">
        <v>19234</v>
      </c>
      <c r="B8337" t="str">
        <v>2019-09-28</v>
      </c>
      <c r="C8337" t="str">
        <v>Morning</v>
      </c>
      <c r="D8337">
        <v>28</v>
      </c>
      <c r="E8337" t="str">
        <f>IF(MOD(D8337,2)=0,"EVEN","ODD")</f>
        <v>EVEN</v>
      </c>
      <c r="F8337" t="str">
        <f>IF(D8337&lt;=18,"LOW (1-18)","HIGH (19-36)")</f>
        <v>HIGH (19-36)</v>
      </c>
      <c r="G8337">
        <f>INT((D8337-1)/6)+1</f>
        <v>5</v>
      </c>
      <c r="H8337">
        <f>MOD(D8337-1,6)+1</f>
        <v>4</v>
      </c>
      <c r="I8337">
        <f>37-D8337</f>
        <v>9</v>
      </c>
      <c r="J8337">
        <f>ABS(D8337-D8338)</f>
        <v>22</v>
      </c>
      <c r="K8337">
        <f>AVERAGE(D8337:D8341)</f>
        <v>28</v>
      </c>
      <c r="L8337">
        <f>AVERAGE(D8337:D8356)</f>
        <v>28</v>
      </c>
      <c r="M8337">
        <f>K8337-L8337</f>
        <v>0</v>
      </c>
      <c r="N8337" t="str">
        <f>IF(K8337&gt;L8337,"HIGH ZONE BIAS",IF(K8337&lt;L8337,"LOW ZONE BIAS","EQUILIBRIUM"))</f>
        <v>EQUILIBRIUM</v>
      </c>
    </row>
    <row r="8338">
      <c r="A8338">
        <v>19233</v>
      </c>
      <c r="B8338" t="str">
        <v>2019-09-27</v>
      </c>
      <c r="C8338" t="str">
        <v>Evening</v>
      </c>
      <c r="D8338">
        <v>6</v>
      </c>
      <c r="E8338" t="str">
        <f>IF(MOD(D8338,2)=0,"EVEN","ODD")</f>
        <v>EVEN</v>
      </c>
      <c r="F8338" t="str">
        <f>IF(D8338&lt;=18,"LOW (1-18)","HIGH (19-36)")</f>
        <v>LOW (1-18)</v>
      </c>
      <c r="G8338">
        <f>INT((D8338-1)/6)+1</f>
        <v>1</v>
      </c>
      <c r="H8338">
        <f>MOD(D8338-1,6)+1</f>
        <v>6</v>
      </c>
      <c r="I8338">
        <f>37-D8338</f>
        <v>31</v>
      </c>
      <c r="J8338">
        <f>ABS(D8338-D8339)</f>
        <v>19</v>
      </c>
      <c r="K8338">
        <f>AVERAGE(D8338:D8342)</f>
        <v>6</v>
      </c>
      <c r="L8338">
        <f>AVERAGE(D8338:D8357)</f>
        <v>6</v>
      </c>
      <c r="M8338">
        <f>K8338-L8338</f>
        <v>0</v>
      </c>
      <c r="N8338" t="str">
        <f>IF(K8338&gt;L8338,"HIGH ZONE BIAS",IF(K8338&lt;L8338,"LOW ZONE BIAS","EQUILIBRIUM"))</f>
        <v>EQUILIBRIUM</v>
      </c>
    </row>
    <row r="8339">
      <c r="A8339">
        <v>19232</v>
      </c>
      <c r="B8339" t="str">
        <v>2019-09-27</v>
      </c>
      <c r="C8339" t="str">
        <v>Afternoon</v>
      </c>
      <c r="D8339">
        <v>25</v>
      </c>
      <c r="E8339" t="str">
        <f>IF(MOD(D8339,2)=0,"EVEN","ODD")</f>
        <v>ODD</v>
      </c>
      <c r="F8339" t="str">
        <f>IF(D8339&lt;=18,"LOW (1-18)","HIGH (19-36)")</f>
        <v>HIGH (19-36)</v>
      </c>
      <c r="G8339">
        <f>INT((D8339-1)/6)+1</f>
        <v>5</v>
      </c>
      <c r="H8339">
        <f>MOD(D8339-1,6)+1</f>
        <v>1</v>
      </c>
      <c r="I8339">
        <f>37-D8339</f>
        <v>12</v>
      </c>
      <c r="J8339">
        <f>ABS(D8339-D8340)</f>
        <v>6</v>
      </c>
      <c r="K8339">
        <f>AVERAGE(D8339:D8343)</f>
        <v>25</v>
      </c>
      <c r="L8339">
        <f>AVERAGE(D8339:D8358)</f>
        <v>25</v>
      </c>
      <c r="M8339">
        <f>K8339-L8339</f>
        <v>0</v>
      </c>
      <c r="N8339" t="str">
        <f>IF(K8339&gt;L8339,"HIGH ZONE BIAS",IF(K8339&lt;L8339,"LOW ZONE BIAS","EQUILIBRIUM"))</f>
        <v>EQUILIBRIUM</v>
      </c>
    </row>
    <row r="8340">
      <c r="A8340">
        <v>19231</v>
      </c>
      <c r="B8340" t="str">
        <v>2019-09-27</v>
      </c>
      <c r="C8340" t="str">
        <v>Midday</v>
      </c>
      <c r="D8340">
        <v>19</v>
      </c>
      <c r="E8340" t="str">
        <f>IF(MOD(D8340,2)=0,"EVEN","ODD")</f>
        <v>ODD</v>
      </c>
      <c r="F8340" t="str">
        <f>IF(D8340&lt;=18,"LOW (1-18)","HIGH (19-36)")</f>
        <v>HIGH (19-36)</v>
      </c>
      <c r="G8340">
        <f>INT((D8340-1)/6)+1</f>
        <v>4</v>
      </c>
      <c r="H8340">
        <f>MOD(D8340-1,6)+1</f>
        <v>1</v>
      </c>
      <c r="I8340">
        <f>37-D8340</f>
        <v>18</v>
      </c>
      <c r="J8340">
        <f>ABS(D8340-D8341)</f>
        <v>3</v>
      </c>
      <c r="K8340">
        <f>AVERAGE(D8340:D8344)</f>
        <v>19</v>
      </c>
      <c r="L8340">
        <f>AVERAGE(D8340:D8359)</f>
        <v>19</v>
      </c>
      <c r="M8340">
        <f>K8340-L8340</f>
        <v>0</v>
      </c>
      <c r="N8340" t="str">
        <f>IF(K8340&gt;L8340,"HIGH ZONE BIAS",IF(K8340&lt;L8340,"LOW ZONE BIAS","EQUILIBRIUM"))</f>
        <v>EQUILIBRIUM</v>
      </c>
    </row>
    <row r="8341">
      <c r="A8341">
        <v>19230</v>
      </c>
      <c r="B8341" t="str">
        <v>2019-09-27</v>
      </c>
      <c r="C8341" t="str">
        <v>Morning</v>
      </c>
      <c r="D8341">
        <v>16</v>
      </c>
      <c r="E8341" t="str">
        <f>IF(MOD(D8341,2)=0,"EVEN","ODD")</f>
        <v>EVEN</v>
      </c>
      <c r="F8341" t="str">
        <f>IF(D8341&lt;=18,"LOW (1-18)","HIGH (19-36)")</f>
        <v>LOW (1-18)</v>
      </c>
      <c r="G8341">
        <f>INT((D8341-1)/6)+1</f>
        <v>3</v>
      </c>
      <c r="H8341">
        <f>MOD(D8341-1,6)+1</f>
        <v>4</v>
      </c>
      <c r="I8341">
        <f>37-D8341</f>
        <v>21</v>
      </c>
      <c r="J8341">
        <f>ABS(D8341-D8342)</f>
        <v>9</v>
      </c>
      <c r="K8341">
        <f>AVERAGE(D8341:D8345)</f>
        <v>16</v>
      </c>
      <c r="L8341">
        <f>AVERAGE(D8341:D8360)</f>
        <v>16</v>
      </c>
      <c r="M8341">
        <f>K8341-L8341</f>
        <v>0</v>
      </c>
      <c r="N8341" t="str">
        <f>IF(K8341&gt;L8341,"HIGH ZONE BIAS",IF(K8341&lt;L8341,"LOW ZONE BIAS","EQUILIBRIUM"))</f>
        <v>EQUILIBRIUM</v>
      </c>
    </row>
    <row r="8342">
      <c r="A8342">
        <v>19229</v>
      </c>
      <c r="B8342" t="str">
        <v>2019-09-26</v>
      </c>
      <c r="C8342" t="str">
        <v>Evening</v>
      </c>
      <c r="D8342">
        <v>7</v>
      </c>
      <c r="E8342" t="str">
        <f>IF(MOD(D8342,2)=0,"EVEN","ODD")</f>
        <v>ODD</v>
      </c>
      <c r="F8342" t="str">
        <f>IF(D8342&lt;=18,"LOW (1-18)","HIGH (19-36)")</f>
        <v>LOW (1-18)</v>
      </c>
      <c r="G8342">
        <f>INT((D8342-1)/6)+1</f>
        <v>2</v>
      </c>
      <c r="H8342">
        <f>MOD(D8342-1,6)+1</f>
        <v>1</v>
      </c>
      <c r="I8342">
        <f>37-D8342</f>
        <v>30</v>
      </c>
      <c r="J8342">
        <f>ABS(D8342-D8343)</f>
        <v>28</v>
      </c>
      <c r="K8342">
        <f>AVERAGE(D8342:D8346)</f>
        <v>7</v>
      </c>
      <c r="L8342">
        <f>AVERAGE(D8342:D8361)</f>
        <v>7</v>
      </c>
      <c r="M8342">
        <f>K8342-L8342</f>
        <v>0</v>
      </c>
      <c r="N8342" t="str">
        <f>IF(K8342&gt;L8342,"HIGH ZONE BIAS",IF(K8342&lt;L8342,"LOW ZONE BIAS","EQUILIBRIUM"))</f>
        <v>EQUILIBRIUM</v>
      </c>
    </row>
    <row r="8343">
      <c r="A8343">
        <v>19228</v>
      </c>
      <c r="B8343" t="str">
        <v>2019-09-26</v>
      </c>
      <c r="C8343" t="str">
        <v>Afternoon</v>
      </c>
      <c r="D8343">
        <v>35</v>
      </c>
      <c r="E8343" t="str">
        <f>IF(MOD(D8343,2)=0,"EVEN","ODD")</f>
        <v>ODD</v>
      </c>
      <c r="F8343" t="str">
        <f>IF(D8343&lt;=18,"LOW (1-18)","HIGH (19-36)")</f>
        <v>HIGH (19-36)</v>
      </c>
      <c r="G8343">
        <f>INT((D8343-1)/6)+1</f>
        <v>6</v>
      </c>
      <c r="H8343">
        <f>MOD(D8343-1,6)+1</f>
        <v>5</v>
      </c>
      <c r="I8343">
        <f>37-D8343</f>
        <v>2</v>
      </c>
      <c r="J8343">
        <f>ABS(D8343-D8344)</f>
        <v>25</v>
      </c>
      <c r="K8343">
        <f>AVERAGE(D8343:D8347)</f>
        <v>35</v>
      </c>
      <c r="L8343">
        <f>AVERAGE(D8343:D8362)</f>
        <v>35</v>
      </c>
      <c r="M8343">
        <f>K8343-L8343</f>
        <v>0</v>
      </c>
      <c r="N8343" t="str">
        <f>IF(K8343&gt;L8343,"HIGH ZONE BIAS",IF(K8343&lt;L8343,"LOW ZONE BIAS","EQUILIBRIUM"))</f>
        <v>EQUILIBRIUM</v>
      </c>
    </row>
    <row r="8344">
      <c r="A8344">
        <v>19227</v>
      </c>
      <c r="B8344" t="str">
        <v>2019-09-26</v>
      </c>
      <c r="C8344" t="str">
        <v>Midday</v>
      </c>
      <c r="D8344">
        <v>10</v>
      </c>
      <c r="E8344" t="str">
        <f>IF(MOD(D8344,2)=0,"EVEN","ODD")</f>
        <v>EVEN</v>
      </c>
      <c r="F8344" t="str">
        <f>IF(D8344&lt;=18,"LOW (1-18)","HIGH (19-36)")</f>
        <v>LOW (1-18)</v>
      </c>
      <c r="G8344">
        <f>INT((D8344-1)/6)+1</f>
        <v>2</v>
      </c>
      <c r="H8344">
        <f>MOD(D8344-1,6)+1</f>
        <v>4</v>
      </c>
      <c r="I8344">
        <f>37-D8344</f>
        <v>27</v>
      </c>
      <c r="J8344">
        <f>ABS(D8344-D8345)</f>
        <v>16</v>
      </c>
      <c r="K8344">
        <f>AVERAGE(D8344:D8348)</f>
        <v>10</v>
      </c>
      <c r="L8344">
        <f>AVERAGE(D8344:D8363)</f>
        <v>10</v>
      </c>
      <c r="M8344">
        <f>K8344-L8344</f>
        <v>0</v>
      </c>
      <c r="N8344" t="str">
        <f>IF(K8344&gt;L8344,"HIGH ZONE BIAS",IF(K8344&lt;L8344,"LOW ZONE BIAS","EQUILIBRIUM"))</f>
        <v>EQUILIBRIUM</v>
      </c>
    </row>
    <row r="8345">
      <c r="A8345">
        <v>19226</v>
      </c>
      <c r="B8345" t="str">
        <v>2019-09-26</v>
      </c>
      <c r="C8345" t="str">
        <v>Morning</v>
      </c>
      <c r="D8345">
        <v>26</v>
      </c>
      <c r="E8345" t="str">
        <f>IF(MOD(D8345,2)=0,"EVEN","ODD")</f>
        <v>EVEN</v>
      </c>
      <c r="F8345" t="str">
        <f>IF(D8345&lt;=18,"LOW (1-18)","HIGH (19-36)")</f>
        <v>HIGH (19-36)</v>
      </c>
      <c r="G8345">
        <f>INT((D8345-1)/6)+1</f>
        <v>5</v>
      </c>
      <c r="H8345">
        <f>MOD(D8345-1,6)+1</f>
        <v>2</v>
      </c>
      <c r="I8345">
        <f>37-D8345</f>
        <v>11</v>
      </c>
      <c r="J8345">
        <f>ABS(D8345-D8346)</f>
        <v>19</v>
      </c>
      <c r="K8345">
        <f>AVERAGE(D8345:D8349)</f>
        <v>26</v>
      </c>
      <c r="L8345">
        <f>AVERAGE(D8345:D8364)</f>
        <v>26</v>
      </c>
      <c r="M8345">
        <f>K8345-L8345</f>
        <v>0</v>
      </c>
      <c r="N8345" t="str">
        <f>IF(K8345&gt;L8345,"HIGH ZONE BIAS",IF(K8345&lt;L8345,"LOW ZONE BIAS","EQUILIBRIUM"))</f>
        <v>EQUILIBRIUM</v>
      </c>
    </row>
    <row r="8346">
      <c r="A8346">
        <v>19225</v>
      </c>
      <c r="B8346" t="str">
        <v>2019-09-25</v>
      </c>
      <c r="C8346" t="str">
        <v>Evening</v>
      </c>
      <c r="D8346">
        <v>7</v>
      </c>
      <c r="E8346" t="str">
        <f>IF(MOD(D8346,2)=0,"EVEN","ODD")</f>
        <v>ODD</v>
      </c>
      <c r="F8346" t="str">
        <f>IF(D8346&lt;=18,"LOW (1-18)","HIGH (19-36)")</f>
        <v>LOW (1-18)</v>
      </c>
      <c r="G8346">
        <f>INT((D8346-1)/6)+1</f>
        <v>2</v>
      </c>
      <c r="H8346">
        <f>MOD(D8346-1,6)+1</f>
        <v>1</v>
      </c>
      <c r="I8346">
        <f>37-D8346</f>
        <v>30</v>
      </c>
      <c r="J8346">
        <f>ABS(D8346-D8347)</f>
        <v>6</v>
      </c>
      <c r="K8346">
        <f>AVERAGE(D8346:D8350)</f>
        <v>7</v>
      </c>
      <c r="L8346">
        <f>AVERAGE(D8346:D8365)</f>
        <v>7</v>
      </c>
      <c r="M8346">
        <f>K8346-L8346</f>
        <v>0</v>
      </c>
      <c r="N8346" t="str">
        <f>IF(K8346&gt;L8346,"HIGH ZONE BIAS",IF(K8346&lt;L8346,"LOW ZONE BIAS","EQUILIBRIUM"))</f>
        <v>EQUILIBRIUM</v>
      </c>
    </row>
    <row r="8347">
      <c r="A8347">
        <v>19224</v>
      </c>
      <c r="B8347" t="str">
        <v>2019-09-25</v>
      </c>
      <c r="C8347" t="str">
        <v>Afternoon</v>
      </c>
      <c r="D8347">
        <v>1</v>
      </c>
      <c r="E8347" t="str">
        <f>IF(MOD(D8347,2)=0,"EVEN","ODD")</f>
        <v>ODD</v>
      </c>
      <c r="F8347" t="str">
        <f>IF(D8347&lt;=18,"LOW (1-18)","HIGH (19-36)")</f>
        <v>LOW (1-18)</v>
      </c>
      <c r="G8347">
        <f>INT((D8347-1)/6)+1</f>
        <v>1</v>
      </c>
      <c r="H8347">
        <f>MOD(D8347-1,6)+1</f>
        <v>1</v>
      </c>
      <c r="I8347">
        <f>37-D8347</f>
        <v>36</v>
      </c>
      <c r="J8347">
        <f>ABS(D8347-D8348)</f>
        <v>20</v>
      </c>
      <c r="K8347">
        <f>AVERAGE(D8347:D8351)</f>
        <v>1</v>
      </c>
      <c r="L8347">
        <f>AVERAGE(D8347:D8366)</f>
        <v>1</v>
      </c>
      <c r="M8347">
        <f>K8347-L8347</f>
        <v>0</v>
      </c>
      <c r="N8347" t="str">
        <f>IF(K8347&gt;L8347,"HIGH ZONE BIAS",IF(K8347&lt;L8347,"LOW ZONE BIAS","EQUILIBRIUM"))</f>
        <v>EQUILIBRIUM</v>
      </c>
    </row>
    <row r="8348">
      <c r="A8348">
        <v>19223</v>
      </c>
      <c r="B8348" t="str">
        <v>2019-09-25</v>
      </c>
      <c r="C8348" t="str">
        <v>Midday</v>
      </c>
      <c r="D8348">
        <v>21</v>
      </c>
      <c r="E8348" t="str">
        <f>IF(MOD(D8348,2)=0,"EVEN","ODD")</f>
        <v>ODD</v>
      </c>
      <c r="F8348" t="str">
        <f>IF(D8348&lt;=18,"LOW (1-18)","HIGH (19-36)")</f>
        <v>HIGH (19-36)</v>
      </c>
      <c r="G8348">
        <f>INT((D8348-1)/6)+1</f>
        <v>4</v>
      </c>
      <c r="H8348">
        <f>MOD(D8348-1,6)+1</f>
        <v>3</v>
      </c>
      <c r="I8348">
        <f>37-D8348</f>
        <v>16</v>
      </c>
      <c r="J8348">
        <f>ABS(D8348-D8349)</f>
        <v>5</v>
      </c>
      <c r="K8348">
        <f>AVERAGE(D8348:D8352)</f>
        <v>21</v>
      </c>
      <c r="L8348">
        <f>AVERAGE(D8348:D8367)</f>
        <v>21</v>
      </c>
      <c r="M8348">
        <f>K8348-L8348</f>
        <v>0</v>
      </c>
      <c r="N8348" t="str">
        <f>IF(K8348&gt;L8348,"HIGH ZONE BIAS",IF(K8348&lt;L8348,"LOW ZONE BIAS","EQUILIBRIUM"))</f>
        <v>EQUILIBRIUM</v>
      </c>
    </row>
    <row r="8349">
      <c r="A8349">
        <v>19222</v>
      </c>
      <c r="B8349" t="str">
        <v>2019-09-25</v>
      </c>
      <c r="C8349" t="str">
        <v>Morning</v>
      </c>
      <c r="D8349">
        <v>16</v>
      </c>
      <c r="E8349" t="str">
        <f>IF(MOD(D8349,2)=0,"EVEN","ODD")</f>
        <v>EVEN</v>
      </c>
      <c r="F8349" t="str">
        <f>IF(D8349&lt;=18,"LOW (1-18)","HIGH (19-36)")</f>
        <v>LOW (1-18)</v>
      </c>
      <c r="G8349">
        <f>INT((D8349-1)/6)+1</f>
        <v>3</v>
      </c>
      <c r="H8349">
        <f>MOD(D8349-1,6)+1</f>
        <v>4</v>
      </c>
      <c r="I8349">
        <f>37-D8349</f>
        <v>21</v>
      </c>
      <c r="J8349">
        <f>ABS(D8349-D8350)</f>
        <v>8</v>
      </c>
      <c r="K8349">
        <f>AVERAGE(D8349:D8353)</f>
        <v>16</v>
      </c>
      <c r="L8349">
        <f>AVERAGE(D8349:D8368)</f>
        <v>16</v>
      </c>
      <c r="M8349">
        <f>K8349-L8349</f>
        <v>0</v>
      </c>
      <c r="N8349" t="str">
        <f>IF(K8349&gt;L8349,"HIGH ZONE BIAS",IF(K8349&lt;L8349,"LOW ZONE BIAS","EQUILIBRIUM"))</f>
        <v>EQUILIBRIUM</v>
      </c>
    </row>
    <row r="8350">
      <c r="A8350">
        <v>19221</v>
      </c>
      <c r="B8350" t="str">
        <v>2019-09-24</v>
      </c>
      <c r="C8350" t="str">
        <v>Evening</v>
      </c>
      <c r="D8350">
        <v>8</v>
      </c>
      <c r="E8350" t="str">
        <f>IF(MOD(D8350,2)=0,"EVEN","ODD")</f>
        <v>EVEN</v>
      </c>
      <c r="F8350" t="str">
        <f>IF(D8350&lt;=18,"LOW (1-18)","HIGH (19-36)")</f>
        <v>LOW (1-18)</v>
      </c>
      <c r="G8350">
        <f>INT((D8350-1)/6)+1</f>
        <v>2</v>
      </c>
      <c r="H8350">
        <f>MOD(D8350-1,6)+1</f>
        <v>2</v>
      </c>
      <c r="I8350">
        <f>37-D8350</f>
        <v>29</v>
      </c>
      <c r="J8350">
        <f>ABS(D8350-D8351)</f>
        <v>1</v>
      </c>
      <c r="K8350">
        <f>AVERAGE(D8350:D8354)</f>
        <v>8</v>
      </c>
      <c r="L8350">
        <f>AVERAGE(D8350:D8369)</f>
        <v>8</v>
      </c>
      <c r="M8350">
        <f>K8350-L8350</f>
        <v>0</v>
      </c>
      <c r="N8350" t="str">
        <f>IF(K8350&gt;L8350,"HIGH ZONE BIAS",IF(K8350&lt;L8350,"LOW ZONE BIAS","EQUILIBRIUM"))</f>
        <v>EQUILIBRIUM</v>
      </c>
    </row>
    <row r="8351">
      <c r="A8351">
        <v>19220</v>
      </c>
      <c r="B8351" t="str">
        <v>2019-09-24</v>
      </c>
      <c r="C8351" t="str">
        <v>Afternoon</v>
      </c>
      <c r="D8351">
        <v>7</v>
      </c>
      <c r="E8351" t="str">
        <f>IF(MOD(D8351,2)=0,"EVEN","ODD")</f>
        <v>ODD</v>
      </c>
      <c r="F8351" t="str">
        <f>IF(D8351&lt;=18,"LOW (1-18)","HIGH (19-36)")</f>
        <v>LOW (1-18)</v>
      </c>
      <c r="G8351">
        <f>INT((D8351-1)/6)+1</f>
        <v>2</v>
      </c>
      <c r="H8351">
        <f>MOD(D8351-1,6)+1</f>
        <v>1</v>
      </c>
      <c r="I8351">
        <f>37-D8351</f>
        <v>30</v>
      </c>
      <c r="J8351">
        <f>ABS(D8351-D8352)</f>
        <v>18</v>
      </c>
      <c r="K8351">
        <f>AVERAGE(D8351:D8355)</f>
        <v>7</v>
      </c>
      <c r="L8351">
        <f>AVERAGE(D8351:D8370)</f>
        <v>7</v>
      </c>
      <c r="M8351">
        <f>K8351-L8351</f>
        <v>0</v>
      </c>
      <c r="N8351" t="str">
        <f>IF(K8351&gt;L8351,"HIGH ZONE BIAS",IF(K8351&lt;L8351,"LOW ZONE BIAS","EQUILIBRIUM"))</f>
        <v>EQUILIBRIUM</v>
      </c>
    </row>
    <row r="8352">
      <c r="A8352">
        <v>19219</v>
      </c>
      <c r="B8352" t="str">
        <v>2019-09-24</v>
      </c>
      <c r="C8352" t="str">
        <v>Midday</v>
      </c>
      <c r="D8352">
        <v>25</v>
      </c>
      <c r="E8352" t="str">
        <f>IF(MOD(D8352,2)=0,"EVEN","ODD")</f>
        <v>ODD</v>
      </c>
      <c r="F8352" t="str">
        <f>IF(D8352&lt;=18,"LOW (1-18)","HIGH (19-36)")</f>
        <v>HIGH (19-36)</v>
      </c>
      <c r="G8352">
        <f>INT((D8352-1)/6)+1</f>
        <v>5</v>
      </c>
      <c r="H8352">
        <f>MOD(D8352-1,6)+1</f>
        <v>1</v>
      </c>
      <c r="I8352">
        <f>37-D8352</f>
        <v>12</v>
      </c>
      <c r="J8352">
        <f>ABS(D8352-D8353)</f>
        <v>5</v>
      </c>
      <c r="K8352">
        <f>AVERAGE(D8352:D8356)</f>
        <v>25</v>
      </c>
      <c r="L8352">
        <f>AVERAGE(D8352:D8371)</f>
        <v>25</v>
      </c>
      <c r="M8352">
        <f>K8352-L8352</f>
        <v>0</v>
      </c>
      <c r="N8352" t="str">
        <f>IF(K8352&gt;L8352,"HIGH ZONE BIAS",IF(K8352&lt;L8352,"LOW ZONE BIAS","EQUILIBRIUM"))</f>
        <v>EQUILIBRIUM</v>
      </c>
    </row>
    <row r="8353">
      <c r="A8353">
        <v>19218</v>
      </c>
      <c r="B8353" t="str">
        <v>2019-09-24</v>
      </c>
      <c r="C8353" t="str">
        <v>Morning</v>
      </c>
      <c r="D8353">
        <v>30</v>
      </c>
      <c r="E8353" t="str">
        <f>IF(MOD(D8353,2)=0,"EVEN","ODD")</f>
        <v>EVEN</v>
      </c>
      <c r="F8353" t="str">
        <f>IF(D8353&lt;=18,"LOW (1-18)","HIGH (19-36)")</f>
        <v>HIGH (19-36)</v>
      </c>
      <c r="G8353">
        <f>INT((D8353-1)/6)+1</f>
        <v>5</v>
      </c>
      <c r="H8353">
        <f>MOD(D8353-1,6)+1</f>
        <v>6</v>
      </c>
      <c r="I8353">
        <f>37-D8353</f>
        <v>7</v>
      </c>
      <c r="J8353">
        <f>ABS(D8353-D8354)</f>
        <v>12</v>
      </c>
      <c r="K8353">
        <f>AVERAGE(D8353:D8357)</f>
        <v>30</v>
      </c>
      <c r="L8353">
        <f>AVERAGE(D8353:D8372)</f>
        <v>30</v>
      </c>
      <c r="M8353">
        <f>K8353-L8353</f>
        <v>0</v>
      </c>
      <c r="N8353" t="str">
        <f>IF(K8353&gt;L8353,"HIGH ZONE BIAS",IF(K8353&lt;L8353,"LOW ZONE BIAS","EQUILIBRIUM"))</f>
        <v>EQUILIBRIUM</v>
      </c>
    </row>
    <row r="8354">
      <c r="A8354">
        <v>19217</v>
      </c>
      <c r="B8354" t="str">
        <v>2019-09-23</v>
      </c>
      <c r="C8354" t="str">
        <v>Evening</v>
      </c>
      <c r="D8354">
        <v>18</v>
      </c>
      <c r="E8354" t="str">
        <f>IF(MOD(D8354,2)=0,"EVEN","ODD")</f>
        <v>EVEN</v>
      </c>
      <c r="F8354" t="str">
        <f>IF(D8354&lt;=18,"LOW (1-18)","HIGH (19-36)")</f>
        <v>LOW (1-18)</v>
      </c>
      <c r="G8354">
        <f>INT((D8354-1)/6)+1</f>
        <v>3</v>
      </c>
      <c r="H8354">
        <f>MOD(D8354-1,6)+1</f>
        <v>6</v>
      </c>
      <c r="I8354">
        <f>37-D8354</f>
        <v>19</v>
      </c>
      <c r="J8354">
        <f>ABS(D8354-D8355)</f>
        <v>17</v>
      </c>
      <c r="K8354">
        <f>AVERAGE(D8354:D8358)</f>
        <v>18</v>
      </c>
      <c r="L8354">
        <f>AVERAGE(D8354:D8373)</f>
        <v>18</v>
      </c>
      <c r="M8354">
        <f>K8354-L8354</f>
        <v>0</v>
      </c>
      <c r="N8354" t="str">
        <f>IF(K8354&gt;L8354,"HIGH ZONE BIAS",IF(K8354&lt;L8354,"LOW ZONE BIAS","EQUILIBRIUM"))</f>
        <v>EQUILIBRIUM</v>
      </c>
    </row>
    <row r="8355">
      <c r="A8355">
        <v>19216</v>
      </c>
      <c r="B8355" t="str">
        <v>2019-09-23</v>
      </c>
      <c r="C8355" t="str">
        <v>Afternoon</v>
      </c>
      <c r="D8355">
        <v>1</v>
      </c>
      <c r="E8355" t="str">
        <f>IF(MOD(D8355,2)=0,"EVEN","ODD")</f>
        <v>ODD</v>
      </c>
      <c r="F8355" t="str">
        <f>IF(D8355&lt;=18,"LOW (1-18)","HIGH (19-36)")</f>
        <v>LOW (1-18)</v>
      </c>
      <c r="G8355">
        <f>INT((D8355-1)/6)+1</f>
        <v>1</v>
      </c>
      <c r="H8355">
        <f>MOD(D8355-1,6)+1</f>
        <v>1</v>
      </c>
      <c r="I8355">
        <f>37-D8355</f>
        <v>36</v>
      </c>
      <c r="J8355">
        <f>ABS(D8355-D8356)</f>
        <v>13</v>
      </c>
      <c r="K8355">
        <f>AVERAGE(D8355:D8359)</f>
        <v>1</v>
      </c>
      <c r="L8355">
        <f>AVERAGE(D8355:D8374)</f>
        <v>1</v>
      </c>
      <c r="M8355">
        <f>K8355-L8355</f>
        <v>0</v>
      </c>
      <c r="N8355" t="str">
        <f>IF(K8355&gt;L8355,"HIGH ZONE BIAS",IF(K8355&lt;L8355,"LOW ZONE BIAS","EQUILIBRIUM"))</f>
        <v>EQUILIBRIUM</v>
      </c>
    </row>
    <row r="8356">
      <c r="A8356">
        <v>19215</v>
      </c>
      <c r="B8356" t="str">
        <v>2019-09-23</v>
      </c>
      <c r="C8356" t="str">
        <v>Midday</v>
      </c>
      <c r="D8356">
        <v>14</v>
      </c>
      <c r="E8356" t="str">
        <f>IF(MOD(D8356,2)=0,"EVEN","ODD")</f>
        <v>EVEN</v>
      </c>
      <c r="F8356" t="str">
        <f>IF(D8356&lt;=18,"LOW (1-18)","HIGH (19-36)")</f>
        <v>LOW (1-18)</v>
      </c>
      <c r="G8356">
        <f>INT((D8356-1)/6)+1</f>
        <v>3</v>
      </c>
      <c r="H8356">
        <f>MOD(D8356-1,6)+1</f>
        <v>2</v>
      </c>
      <c r="I8356">
        <f>37-D8356</f>
        <v>23</v>
      </c>
      <c r="J8356">
        <f>ABS(D8356-D8357)</f>
        <v>22</v>
      </c>
      <c r="K8356">
        <f>AVERAGE(D8356:D8360)</f>
        <v>14</v>
      </c>
      <c r="L8356">
        <f>AVERAGE(D8356:D8375)</f>
        <v>14</v>
      </c>
      <c r="M8356">
        <f>K8356-L8356</f>
        <v>0</v>
      </c>
      <c r="N8356" t="str">
        <f>IF(K8356&gt;L8356,"HIGH ZONE BIAS",IF(K8356&lt;L8356,"LOW ZONE BIAS","EQUILIBRIUM"))</f>
        <v>EQUILIBRIUM</v>
      </c>
    </row>
    <row r="8357">
      <c r="A8357">
        <v>19214</v>
      </c>
      <c r="B8357" t="str">
        <v>2019-09-23</v>
      </c>
      <c r="C8357" t="str">
        <v>Morning</v>
      </c>
      <c r="D8357">
        <v>36</v>
      </c>
      <c r="E8357" t="str">
        <f>IF(MOD(D8357,2)=0,"EVEN","ODD")</f>
        <v>EVEN</v>
      </c>
      <c r="F8357" t="str">
        <f>IF(D8357&lt;=18,"LOW (1-18)","HIGH (19-36)")</f>
        <v>HIGH (19-36)</v>
      </c>
      <c r="G8357">
        <f>INT((D8357-1)/6)+1</f>
        <v>6</v>
      </c>
      <c r="H8357">
        <f>MOD(D8357-1,6)+1</f>
        <v>6</v>
      </c>
      <c r="I8357">
        <f>37-D8357</f>
        <v>1</v>
      </c>
      <c r="J8357">
        <f>ABS(D8357-D8358)</f>
        <v>4</v>
      </c>
      <c r="K8357">
        <f>AVERAGE(D8357:D8361)</f>
        <v>36</v>
      </c>
      <c r="L8357">
        <f>AVERAGE(D8357:D8376)</f>
        <v>36</v>
      </c>
      <c r="M8357">
        <f>K8357-L8357</f>
        <v>0</v>
      </c>
      <c r="N8357" t="str">
        <f>IF(K8357&gt;L8357,"HIGH ZONE BIAS",IF(K8357&lt;L8357,"LOW ZONE BIAS","EQUILIBRIUM"))</f>
        <v>EQUILIBRIUM</v>
      </c>
    </row>
    <row r="8358">
      <c r="A8358">
        <v>19213</v>
      </c>
      <c r="B8358" t="str">
        <v>2019-09-21</v>
      </c>
      <c r="C8358" t="str">
        <v>Evening</v>
      </c>
      <c r="D8358">
        <v>32</v>
      </c>
      <c r="E8358" t="str">
        <f>IF(MOD(D8358,2)=0,"EVEN","ODD")</f>
        <v>EVEN</v>
      </c>
      <c r="F8358" t="str">
        <f>IF(D8358&lt;=18,"LOW (1-18)","HIGH (19-36)")</f>
        <v>HIGH (19-36)</v>
      </c>
      <c r="G8358">
        <f>INT((D8358-1)/6)+1</f>
        <v>6</v>
      </c>
      <c r="H8358">
        <f>MOD(D8358-1,6)+1</f>
        <v>2</v>
      </c>
      <c r="I8358">
        <f>37-D8358</f>
        <v>5</v>
      </c>
      <c r="J8358">
        <f>ABS(D8358-D8359)</f>
        <v>9</v>
      </c>
      <c r="K8358">
        <f>AVERAGE(D8358:D8362)</f>
        <v>32</v>
      </c>
      <c r="L8358">
        <f>AVERAGE(D8358:D8377)</f>
        <v>32</v>
      </c>
      <c r="M8358">
        <f>K8358-L8358</f>
        <v>0</v>
      </c>
      <c r="N8358" t="str">
        <f>IF(K8358&gt;L8358,"HIGH ZONE BIAS",IF(K8358&lt;L8358,"LOW ZONE BIAS","EQUILIBRIUM"))</f>
        <v>EQUILIBRIUM</v>
      </c>
    </row>
    <row r="8359">
      <c r="A8359">
        <v>19212</v>
      </c>
      <c r="B8359" t="str">
        <v>2019-09-21</v>
      </c>
      <c r="C8359" t="str">
        <v>Afternoon</v>
      </c>
      <c r="D8359">
        <v>23</v>
      </c>
      <c r="E8359" t="str">
        <f>IF(MOD(D8359,2)=0,"EVEN","ODD")</f>
        <v>ODD</v>
      </c>
      <c r="F8359" t="str">
        <f>IF(D8359&lt;=18,"LOW (1-18)","HIGH (19-36)")</f>
        <v>HIGH (19-36)</v>
      </c>
      <c r="G8359">
        <f>INT((D8359-1)/6)+1</f>
        <v>4</v>
      </c>
      <c r="H8359">
        <f>MOD(D8359-1,6)+1</f>
        <v>5</v>
      </c>
      <c r="I8359">
        <f>37-D8359</f>
        <v>14</v>
      </c>
      <c r="J8359">
        <f>ABS(D8359-D8360)</f>
        <v>3</v>
      </c>
      <c r="K8359">
        <f>AVERAGE(D8359:D8363)</f>
        <v>23</v>
      </c>
      <c r="L8359">
        <f>AVERAGE(D8359:D8378)</f>
        <v>23</v>
      </c>
      <c r="M8359">
        <f>K8359-L8359</f>
        <v>0</v>
      </c>
      <c r="N8359" t="str">
        <f>IF(K8359&gt;L8359,"HIGH ZONE BIAS",IF(K8359&lt;L8359,"LOW ZONE BIAS","EQUILIBRIUM"))</f>
        <v>EQUILIBRIUM</v>
      </c>
    </row>
    <row r="8360">
      <c r="A8360">
        <v>19211</v>
      </c>
      <c r="B8360" t="str">
        <v>2019-09-21</v>
      </c>
      <c r="C8360" t="str">
        <v>Midday</v>
      </c>
      <c r="D8360">
        <v>26</v>
      </c>
      <c r="E8360" t="str">
        <f>IF(MOD(D8360,2)=0,"EVEN","ODD")</f>
        <v>EVEN</v>
      </c>
      <c r="F8360" t="str">
        <f>IF(D8360&lt;=18,"LOW (1-18)","HIGH (19-36)")</f>
        <v>HIGH (19-36)</v>
      </c>
      <c r="G8360">
        <f>INT((D8360-1)/6)+1</f>
        <v>5</v>
      </c>
      <c r="H8360">
        <f>MOD(D8360-1,6)+1</f>
        <v>2</v>
      </c>
      <c r="I8360">
        <f>37-D8360</f>
        <v>11</v>
      </c>
      <c r="J8360">
        <f>ABS(D8360-D8361)</f>
        <v>7</v>
      </c>
      <c r="K8360">
        <f>AVERAGE(D8360:D8364)</f>
        <v>26</v>
      </c>
      <c r="L8360">
        <f>AVERAGE(D8360:D8379)</f>
        <v>26</v>
      </c>
      <c r="M8360">
        <f>K8360-L8360</f>
        <v>0</v>
      </c>
      <c r="N8360" t="str">
        <f>IF(K8360&gt;L8360,"HIGH ZONE BIAS",IF(K8360&lt;L8360,"LOW ZONE BIAS","EQUILIBRIUM"))</f>
        <v>EQUILIBRIUM</v>
      </c>
    </row>
    <row r="8361">
      <c r="A8361">
        <v>19210</v>
      </c>
      <c r="B8361" t="str">
        <v>2019-09-21</v>
      </c>
      <c r="C8361" t="str">
        <v>Morning</v>
      </c>
      <c r="D8361">
        <v>19</v>
      </c>
      <c r="E8361" t="str">
        <f>IF(MOD(D8361,2)=0,"EVEN","ODD")</f>
        <v>ODD</v>
      </c>
      <c r="F8361" t="str">
        <f>IF(D8361&lt;=18,"LOW (1-18)","HIGH (19-36)")</f>
        <v>HIGH (19-36)</v>
      </c>
      <c r="G8361">
        <f>INT((D8361-1)/6)+1</f>
        <v>4</v>
      </c>
      <c r="H8361">
        <f>MOD(D8361-1,6)+1</f>
        <v>1</v>
      </c>
      <c r="I8361">
        <f>37-D8361</f>
        <v>18</v>
      </c>
      <c r="J8361">
        <f>ABS(D8361-D8362)</f>
        <v>2</v>
      </c>
      <c r="K8361">
        <f>AVERAGE(D8361:D8365)</f>
        <v>19</v>
      </c>
      <c r="L8361">
        <f>AVERAGE(D8361:D8380)</f>
        <v>19</v>
      </c>
      <c r="M8361">
        <f>K8361-L8361</f>
        <v>0</v>
      </c>
      <c r="N8361" t="str">
        <f>IF(K8361&gt;L8361,"HIGH ZONE BIAS",IF(K8361&lt;L8361,"LOW ZONE BIAS","EQUILIBRIUM"))</f>
        <v>EQUILIBRIUM</v>
      </c>
    </row>
    <row r="8362">
      <c r="A8362">
        <v>19209</v>
      </c>
      <c r="B8362" t="str">
        <v>2019-09-20</v>
      </c>
      <c r="C8362" t="str">
        <v>Evening</v>
      </c>
      <c r="D8362">
        <v>21</v>
      </c>
      <c r="E8362" t="str">
        <f>IF(MOD(D8362,2)=0,"EVEN","ODD")</f>
        <v>ODD</v>
      </c>
      <c r="F8362" t="str">
        <f>IF(D8362&lt;=18,"LOW (1-18)","HIGH (19-36)")</f>
        <v>HIGH (19-36)</v>
      </c>
      <c r="G8362">
        <f>INT((D8362-1)/6)+1</f>
        <v>4</v>
      </c>
      <c r="H8362">
        <f>MOD(D8362-1,6)+1</f>
        <v>3</v>
      </c>
      <c r="I8362">
        <f>37-D8362</f>
        <v>16</v>
      </c>
      <c r="J8362">
        <f>ABS(D8362-D8363)</f>
        <v>13</v>
      </c>
      <c r="K8362">
        <f>AVERAGE(D8362:D8366)</f>
        <v>21</v>
      </c>
      <c r="L8362">
        <f>AVERAGE(D8362:D8381)</f>
        <v>21</v>
      </c>
      <c r="M8362">
        <f>K8362-L8362</f>
        <v>0</v>
      </c>
      <c r="N8362" t="str">
        <f>IF(K8362&gt;L8362,"HIGH ZONE BIAS",IF(K8362&lt;L8362,"LOW ZONE BIAS","EQUILIBRIUM"))</f>
        <v>EQUILIBRIUM</v>
      </c>
    </row>
    <row r="8363">
      <c r="A8363">
        <v>19208</v>
      </c>
      <c r="B8363" t="str">
        <v>2019-09-20</v>
      </c>
      <c r="C8363" t="str">
        <v>Afternoon</v>
      </c>
      <c r="D8363">
        <v>8</v>
      </c>
      <c r="E8363" t="str">
        <f>IF(MOD(D8363,2)=0,"EVEN","ODD")</f>
        <v>EVEN</v>
      </c>
      <c r="F8363" t="str">
        <f>IF(D8363&lt;=18,"LOW (1-18)","HIGH (19-36)")</f>
        <v>LOW (1-18)</v>
      </c>
      <c r="G8363">
        <f>INT((D8363-1)/6)+1</f>
        <v>2</v>
      </c>
      <c r="H8363">
        <f>MOD(D8363-1,6)+1</f>
        <v>2</v>
      </c>
      <c r="I8363">
        <f>37-D8363</f>
        <v>29</v>
      </c>
      <c r="J8363">
        <f>ABS(D8363-D8364)</f>
        <v>6</v>
      </c>
      <c r="K8363">
        <f>AVERAGE(D8363:D8367)</f>
        <v>8</v>
      </c>
      <c r="L8363">
        <f>AVERAGE(D8363:D8382)</f>
        <v>8</v>
      </c>
      <c r="M8363">
        <f>K8363-L8363</f>
        <v>0</v>
      </c>
      <c r="N8363" t="str">
        <f>IF(K8363&gt;L8363,"HIGH ZONE BIAS",IF(K8363&lt;L8363,"LOW ZONE BIAS","EQUILIBRIUM"))</f>
        <v>EQUILIBRIUM</v>
      </c>
    </row>
    <row r="8364">
      <c r="A8364">
        <v>19207</v>
      </c>
      <c r="B8364" t="str">
        <v>2019-09-20</v>
      </c>
      <c r="C8364" t="str">
        <v>Midday</v>
      </c>
      <c r="D8364">
        <v>14</v>
      </c>
      <c r="E8364" t="str">
        <f>IF(MOD(D8364,2)=0,"EVEN","ODD")</f>
        <v>EVEN</v>
      </c>
      <c r="F8364" t="str">
        <f>IF(D8364&lt;=18,"LOW (1-18)","HIGH (19-36)")</f>
        <v>LOW (1-18)</v>
      </c>
      <c r="G8364">
        <f>INT((D8364-1)/6)+1</f>
        <v>3</v>
      </c>
      <c r="H8364">
        <f>MOD(D8364-1,6)+1</f>
        <v>2</v>
      </c>
      <c r="I8364">
        <f>37-D8364</f>
        <v>23</v>
      </c>
      <c r="J8364">
        <f>ABS(D8364-D8365)</f>
        <v>15</v>
      </c>
      <c r="K8364">
        <f>AVERAGE(D8364:D8368)</f>
        <v>14</v>
      </c>
      <c r="L8364">
        <f>AVERAGE(D8364:D8383)</f>
        <v>14</v>
      </c>
      <c r="M8364">
        <f>K8364-L8364</f>
        <v>0</v>
      </c>
      <c r="N8364" t="str">
        <f>IF(K8364&gt;L8364,"HIGH ZONE BIAS",IF(K8364&lt;L8364,"LOW ZONE BIAS","EQUILIBRIUM"))</f>
        <v>EQUILIBRIUM</v>
      </c>
    </row>
    <row r="8365">
      <c r="A8365">
        <v>19206</v>
      </c>
      <c r="B8365" t="str">
        <v>2019-09-20</v>
      </c>
      <c r="C8365" t="str">
        <v>Morning</v>
      </c>
      <c r="D8365">
        <v>29</v>
      </c>
      <c r="E8365" t="str">
        <f>IF(MOD(D8365,2)=0,"EVEN","ODD")</f>
        <v>ODD</v>
      </c>
      <c r="F8365" t="str">
        <f>IF(D8365&lt;=18,"LOW (1-18)","HIGH (19-36)")</f>
        <v>HIGH (19-36)</v>
      </c>
      <c r="G8365">
        <f>INT((D8365-1)/6)+1</f>
        <v>5</v>
      </c>
      <c r="H8365">
        <f>MOD(D8365-1,6)+1</f>
        <v>5</v>
      </c>
      <c r="I8365">
        <f>37-D8365</f>
        <v>8</v>
      </c>
      <c r="J8365">
        <f>ABS(D8365-D8366)</f>
        <v>4</v>
      </c>
      <c r="K8365">
        <f>AVERAGE(D8365:D8369)</f>
        <v>29</v>
      </c>
      <c r="L8365">
        <f>AVERAGE(D8365:D8384)</f>
        <v>29</v>
      </c>
      <c r="M8365">
        <f>K8365-L8365</f>
        <v>0</v>
      </c>
      <c r="N8365" t="str">
        <f>IF(K8365&gt;L8365,"HIGH ZONE BIAS",IF(K8365&lt;L8365,"LOW ZONE BIAS","EQUILIBRIUM"))</f>
        <v>EQUILIBRIUM</v>
      </c>
    </row>
    <row r="8366">
      <c r="A8366">
        <v>19205</v>
      </c>
      <c r="B8366" t="str">
        <v>2019-09-19</v>
      </c>
      <c r="C8366" t="str">
        <v>Evening</v>
      </c>
      <c r="D8366">
        <v>25</v>
      </c>
      <c r="E8366" t="str">
        <f>IF(MOD(D8366,2)=0,"EVEN","ODD")</f>
        <v>ODD</v>
      </c>
      <c r="F8366" t="str">
        <f>IF(D8366&lt;=18,"LOW (1-18)","HIGH (19-36)")</f>
        <v>HIGH (19-36)</v>
      </c>
      <c r="G8366">
        <f>INT((D8366-1)/6)+1</f>
        <v>5</v>
      </c>
      <c r="H8366">
        <f>MOD(D8366-1,6)+1</f>
        <v>1</v>
      </c>
      <c r="I8366">
        <f>37-D8366</f>
        <v>12</v>
      </c>
      <c r="J8366">
        <f>ABS(D8366-D8367)</f>
        <v>16</v>
      </c>
      <c r="K8366">
        <f>AVERAGE(D8366:D8370)</f>
        <v>25</v>
      </c>
      <c r="L8366">
        <f>AVERAGE(D8366:D8385)</f>
        <v>25</v>
      </c>
      <c r="M8366">
        <f>K8366-L8366</f>
        <v>0</v>
      </c>
      <c r="N8366" t="str">
        <f>IF(K8366&gt;L8366,"HIGH ZONE BIAS",IF(K8366&lt;L8366,"LOW ZONE BIAS","EQUILIBRIUM"))</f>
        <v>EQUILIBRIUM</v>
      </c>
    </row>
    <row r="8367">
      <c r="A8367">
        <v>19204</v>
      </c>
      <c r="B8367" t="str">
        <v>2019-09-19</v>
      </c>
      <c r="C8367" t="str">
        <v>Afternoon</v>
      </c>
      <c r="D8367">
        <v>9</v>
      </c>
      <c r="E8367" t="str">
        <f>IF(MOD(D8367,2)=0,"EVEN","ODD")</f>
        <v>ODD</v>
      </c>
      <c r="F8367" t="str">
        <f>IF(D8367&lt;=18,"LOW (1-18)","HIGH (19-36)")</f>
        <v>LOW (1-18)</v>
      </c>
      <c r="G8367">
        <f>INT((D8367-1)/6)+1</f>
        <v>2</v>
      </c>
      <c r="H8367">
        <f>MOD(D8367-1,6)+1</f>
        <v>3</v>
      </c>
      <c r="I8367">
        <f>37-D8367</f>
        <v>28</v>
      </c>
      <c r="J8367">
        <f>ABS(D8367-D8368)</f>
        <v>27</v>
      </c>
      <c r="K8367">
        <f>AVERAGE(D8367:D8371)</f>
        <v>9</v>
      </c>
      <c r="L8367">
        <f>AVERAGE(D8367:D8386)</f>
        <v>9</v>
      </c>
      <c r="M8367">
        <f>K8367-L8367</f>
        <v>0</v>
      </c>
      <c r="N8367" t="str">
        <f>IF(K8367&gt;L8367,"HIGH ZONE BIAS",IF(K8367&lt;L8367,"LOW ZONE BIAS","EQUILIBRIUM"))</f>
        <v>EQUILIBRIUM</v>
      </c>
    </row>
    <row r="8368">
      <c r="A8368">
        <v>19203</v>
      </c>
      <c r="B8368" t="str">
        <v>2019-09-19</v>
      </c>
      <c r="C8368" t="str">
        <v>Midday</v>
      </c>
      <c r="D8368">
        <v>36</v>
      </c>
      <c r="E8368" t="str">
        <f>IF(MOD(D8368,2)=0,"EVEN","ODD")</f>
        <v>EVEN</v>
      </c>
      <c r="F8368" t="str">
        <f>IF(D8368&lt;=18,"LOW (1-18)","HIGH (19-36)")</f>
        <v>HIGH (19-36)</v>
      </c>
      <c r="G8368">
        <f>INT((D8368-1)/6)+1</f>
        <v>6</v>
      </c>
      <c r="H8368">
        <f>MOD(D8368-1,6)+1</f>
        <v>6</v>
      </c>
      <c r="I8368">
        <f>37-D8368</f>
        <v>1</v>
      </c>
      <c r="J8368">
        <f>ABS(D8368-D8369)</f>
        <v>22</v>
      </c>
      <c r="K8368">
        <f>AVERAGE(D8368:D8372)</f>
        <v>36</v>
      </c>
      <c r="L8368">
        <f>AVERAGE(D8368:D8387)</f>
        <v>36</v>
      </c>
      <c r="M8368">
        <f>K8368-L8368</f>
        <v>0</v>
      </c>
      <c r="N8368" t="str">
        <f>IF(K8368&gt;L8368,"HIGH ZONE BIAS",IF(K8368&lt;L8368,"LOW ZONE BIAS","EQUILIBRIUM"))</f>
        <v>EQUILIBRIUM</v>
      </c>
    </row>
    <row r="8369">
      <c r="A8369">
        <v>19202</v>
      </c>
      <c r="B8369" t="str">
        <v>2019-09-19</v>
      </c>
      <c r="C8369" t="str">
        <v>Morning</v>
      </c>
      <c r="D8369">
        <v>14</v>
      </c>
      <c r="E8369" t="str">
        <f>IF(MOD(D8369,2)=0,"EVEN","ODD")</f>
        <v>EVEN</v>
      </c>
      <c r="F8369" t="str">
        <f>IF(D8369&lt;=18,"LOW (1-18)","HIGH (19-36)")</f>
        <v>LOW (1-18)</v>
      </c>
      <c r="G8369">
        <f>INT((D8369-1)/6)+1</f>
        <v>3</v>
      </c>
      <c r="H8369">
        <f>MOD(D8369-1,6)+1</f>
        <v>2</v>
      </c>
      <c r="I8369">
        <f>37-D8369</f>
        <v>23</v>
      </c>
      <c r="J8369">
        <f>ABS(D8369-D8370)</f>
        <v>3</v>
      </c>
      <c r="K8369">
        <f>AVERAGE(D8369:D8373)</f>
        <v>14</v>
      </c>
      <c r="L8369">
        <f>AVERAGE(D8369:D8388)</f>
        <v>14</v>
      </c>
      <c r="M8369">
        <f>K8369-L8369</f>
        <v>0</v>
      </c>
      <c r="N8369" t="str">
        <f>IF(K8369&gt;L8369,"HIGH ZONE BIAS",IF(K8369&lt;L8369,"LOW ZONE BIAS","EQUILIBRIUM"))</f>
        <v>EQUILIBRIUM</v>
      </c>
    </row>
    <row r="8370">
      <c r="A8370">
        <v>19201</v>
      </c>
      <c r="B8370" t="str">
        <v>2019-09-18</v>
      </c>
      <c r="C8370" t="str">
        <v>Evening</v>
      </c>
      <c r="D8370">
        <v>11</v>
      </c>
      <c r="E8370" t="str">
        <f>IF(MOD(D8370,2)=0,"EVEN","ODD")</f>
        <v>ODD</v>
      </c>
      <c r="F8370" t="str">
        <f>IF(D8370&lt;=18,"LOW (1-18)","HIGH (19-36)")</f>
        <v>LOW (1-18)</v>
      </c>
      <c r="G8370">
        <f>INT((D8370-1)/6)+1</f>
        <v>2</v>
      </c>
      <c r="H8370">
        <f>MOD(D8370-1,6)+1</f>
        <v>5</v>
      </c>
      <c r="I8370">
        <f>37-D8370</f>
        <v>26</v>
      </c>
      <c r="J8370">
        <f>ABS(D8370-D8371)</f>
        <v>20</v>
      </c>
      <c r="K8370">
        <f>AVERAGE(D8370:D8374)</f>
        <v>11</v>
      </c>
      <c r="L8370">
        <f>AVERAGE(D8370:D8389)</f>
        <v>11</v>
      </c>
      <c r="M8370">
        <f>K8370-L8370</f>
        <v>0</v>
      </c>
      <c r="N8370" t="str">
        <f>IF(K8370&gt;L8370,"HIGH ZONE BIAS",IF(K8370&lt;L8370,"LOW ZONE BIAS","EQUILIBRIUM"))</f>
        <v>EQUILIBRIUM</v>
      </c>
    </row>
    <row r="8371">
      <c r="A8371">
        <v>19200</v>
      </c>
      <c r="B8371" t="str">
        <v>2019-09-18</v>
      </c>
      <c r="C8371" t="str">
        <v>Afternoon</v>
      </c>
      <c r="D8371">
        <v>31</v>
      </c>
      <c r="E8371" t="str">
        <f>IF(MOD(D8371,2)=0,"EVEN","ODD")</f>
        <v>ODD</v>
      </c>
      <c r="F8371" t="str">
        <f>IF(D8371&lt;=18,"LOW (1-18)","HIGH (19-36)")</f>
        <v>HIGH (19-36)</v>
      </c>
      <c r="G8371">
        <f>INT((D8371-1)/6)+1</f>
        <v>6</v>
      </c>
      <c r="H8371">
        <f>MOD(D8371-1,6)+1</f>
        <v>1</v>
      </c>
      <c r="I8371">
        <f>37-D8371</f>
        <v>6</v>
      </c>
      <c r="J8371">
        <f>ABS(D8371-D8372)</f>
        <v>23</v>
      </c>
      <c r="K8371">
        <f>AVERAGE(D8371:D8375)</f>
        <v>31</v>
      </c>
      <c r="L8371">
        <f>AVERAGE(D8371:D8390)</f>
        <v>31</v>
      </c>
      <c r="M8371">
        <f>K8371-L8371</f>
        <v>0</v>
      </c>
      <c r="N8371" t="str">
        <f>IF(K8371&gt;L8371,"HIGH ZONE BIAS",IF(K8371&lt;L8371,"LOW ZONE BIAS","EQUILIBRIUM"))</f>
        <v>EQUILIBRIUM</v>
      </c>
    </row>
    <row r="8372">
      <c r="A8372">
        <v>19199</v>
      </c>
      <c r="B8372" t="str">
        <v>2019-09-18</v>
      </c>
      <c r="C8372" t="str">
        <v>Midday</v>
      </c>
      <c r="D8372">
        <v>8</v>
      </c>
      <c r="E8372" t="str">
        <f>IF(MOD(D8372,2)=0,"EVEN","ODD")</f>
        <v>EVEN</v>
      </c>
      <c r="F8372" t="str">
        <f>IF(D8372&lt;=18,"LOW (1-18)","HIGH (19-36)")</f>
        <v>LOW (1-18)</v>
      </c>
      <c r="G8372">
        <f>INT((D8372-1)/6)+1</f>
        <v>2</v>
      </c>
      <c r="H8372">
        <f>MOD(D8372-1,6)+1</f>
        <v>2</v>
      </c>
      <c r="I8372">
        <f>37-D8372</f>
        <v>29</v>
      </c>
      <c r="J8372">
        <f>ABS(D8372-D8373)</f>
        <v>17</v>
      </c>
      <c r="K8372">
        <f>AVERAGE(D8372:D8376)</f>
        <v>8</v>
      </c>
      <c r="L8372">
        <f>AVERAGE(D8372:D8391)</f>
        <v>8</v>
      </c>
      <c r="M8372">
        <f>K8372-L8372</f>
        <v>0</v>
      </c>
      <c r="N8372" t="str">
        <f>IF(K8372&gt;L8372,"HIGH ZONE BIAS",IF(K8372&lt;L8372,"LOW ZONE BIAS","EQUILIBRIUM"))</f>
        <v>EQUILIBRIUM</v>
      </c>
    </row>
    <row r="8373">
      <c r="A8373">
        <v>19198</v>
      </c>
      <c r="B8373" t="str">
        <v>2019-09-18</v>
      </c>
      <c r="C8373" t="str">
        <v>Morning</v>
      </c>
      <c r="D8373">
        <v>25</v>
      </c>
      <c r="E8373" t="str">
        <f>IF(MOD(D8373,2)=0,"EVEN","ODD")</f>
        <v>ODD</v>
      </c>
      <c r="F8373" t="str">
        <f>IF(D8373&lt;=18,"LOW (1-18)","HIGH (19-36)")</f>
        <v>HIGH (19-36)</v>
      </c>
      <c r="G8373">
        <f>INT((D8373-1)/6)+1</f>
        <v>5</v>
      </c>
      <c r="H8373">
        <f>MOD(D8373-1,6)+1</f>
        <v>1</v>
      </c>
      <c r="I8373">
        <f>37-D8373</f>
        <v>12</v>
      </c>
      <c r="J8373">
        <f>ABS(D8373-D8374)</f>
        <v>15</v>
      </c>
      <c r="K8373">
        <f>AVERAGE(D8373:D8377)</f>
        <v>25</v>
      </c>
      <c r="L8373">
        <f>AVERAGE(D8373:D8392)</f>
        <v>25</v>
      </c>
      <c r="M8373">
        <f>K8373-L8373</f>
        <v>0</v>
      </c>
      <c r="N8373" t="str">
        <f>IF(K8373&gt;L8373,"HIGH ZONE BIAS",IF(K8373&lt;L8373,"LOW ZONE BIAS","EQUILIBRIUM"))</f>
        <v>EQUILIBRIUM</v>
      </c>
    </row>
    <row r="8374">
      <c r="A8374">
        <v>19197</v>
      </c>
      <c r="B8374" t="str">
        <v>2019-09-17</v>
      </c>
      <c r="C8374" t="str">
        <v>Evening</v>
      </c>
      <c r="D8374">
        <v>10</v>
      </c>
      <c r="E8374" t="str">
        <f>IF(MOD(D8374,2)=0,"EVEN","ODD")</f>
        <v>EVEN</v>
      </c>
      <c r="F8374" t="str">
        <f>IF(D8374&lt;=18,"LOW (1-18)","HIGH (19-36)")</f>
        <v>LOW (1-18)</v>
      </c>
      <c r="G8374">
        <f>INT((D8374-1)/6)+1</f>
        <v>2</v>
      </c>
      <c r="H8374">
        <f>MOD(D8374-1,6)+1</f>
        <v>4</v>
      </c>
      <c r="I8374">
        <f>37-D8374</f>
        <v>27</v>
      </c>
      <c r="J8374">
        <f>ABS(D8374-D8375)</f>
        <v>4</v>
      </c>
      <c r="K8374">
        <f>AVERAGE(D8374:D8378)</f>
        <v>10</v>
      </c>
      <c r="L8374">
        <f>AVERAGE(D8374:D8393)</f>
        <v>10</v>
      </c>
      <c r="M8374">
        <f>K8374-L8374</f>
        <v>0</v>
      </c>
      <c r="N8374" t="str">
        <f>IF(K8374&gt;L8374,"HIGH ZONE BIAS",IF(K8374&lt;L8374,"LOW ZONE BIAS","EQUILIBRIUM"))</f>
        <v>EQUILIBRIUM</v>
      </c>
    </row>
    <row r="8375">
      <c r="A8375">
        <v>19196</v>
      </c>
      <c r="B8375" t="str">
        <v>2019-09-17</v>
      </c>
      <c r="C8375" t="str">
        <v>Afternoon</v>
      </c>
      <c r="D8375">
        <v>6</v>
      </c>
      <c r="E8375" t="str">
        <f>IF(MOD(D8375,2)=0,"EVEN","ODD")</f>
        <v>EVEN</v>
      </c>
      <c r="F8375" t="str">
        <f>IF(D8375&lt;=18,"LOW (1-18)","HIGH (19-36)")</f>
        <v>LOW (1-18)</v>
      </c>
      <c r="G8375">
        <f>INT((D8375-1)/6)+1</f>
        <v>1</v>
      </c>
      <c r="H8375">
        <f>MOD(D8375-1,6)+1</f>
        <v>6</v>
      </c>
      <c r="I8375">
        <f>37-D8375</f>
        <v>31</v>
      </c>
      <c r="J8375">
        <f>ABS(D8375-D8376)</f>
        <v>8</v>
      </c>
      <c r="K8375">
        <f>AVERAGE(D8375:D8379)</f>
        <v>6</v>
      </c>
      <c r="L8375">
        <f>AVERAGE(D8375:D8394)</f>
        <v>6</v>
      </c>
      <c r="M8375">
        <f>K8375-L8375</f>
        <v>0</v>
      </c>
      <c r="N8375" t="str">
        <f>IF(K8375&gt;L8375,"HIGH ZONE BIAS",IF(K8375&lt;L8375,"LOW ZONE BIAS","EQUILIBRIUM"))</f>
        <v>EQUILIBRIUM</v>
      </c>
    </row>
    <row r="8376">
      <c r="A8376">
        <v>19195</v>
      </c>
      <c r="B8376" t="str">
        <v>2019-09-17</v>
      </c>
      <c r="C8376" t="str">
        <v>Midday</v>
      </c>
      <c r="D8376">
        <v>14</v>
      </c>
      <c r="E8376" t="str">
        <f>IF(MOD(D8376,2)=0,"EVEN","ODD")</f>
        <v>EVEN</v>
      </c>
      <c r="F8376" t="str">
        <f>IF(D8376&lt;=18,"LOW (1-18)","HIGH (19-36)")</f>
        <v>LOW (1-18)</v>
      </c>
      <c r="G8376">
        <f>INT((D8376-1)/6)+1</f>
        <v>3</v>
      </c>
      <c r="H8376">
        <f>MOD(D8376-1,6)+1</f>
        <v>2</v>
      </c>
      <c r="I8376">
        <f>37-D8376</f>
        <v>23</v>
      </c>
      <c r="J8376">
        <f>ABS(D8376-D8377)</f>
        <v>12</v>
      </c>
      <c r="K8376">
        <f>AVERAGE(D8376:D8380)</f>
        <v>14</v>
      </c>
      <c r="L8376">
        <f>AVERAGE(D8376:D8395)</f>
        <v>14</v>
      </c>
      <c r="M8376">
        <f>K8376-L8376</f>
        <v>0</v>
      </c>
      <c r="N8376" t="str">
        <f>IF(K8376&gt;L8376,"HIGH ZONE BIAS",IF(K8376&lt;L8376,"LOW ZONE BIAS","EQUILIBRIUM"))</f>
        <v>EQUILIBRIUM</v>
      </c>
    </row>
    <row r="8377">
      <c r="A8377">
        <v>19194</v>
      </c>
      <c r="B8377" t="str">
        <v>2019-09-17</v>
      </c>
      <c r="C8377" t="str">
        <v>Morning</v>
      </c>
      <c r="D8377">
        <v>2</v>
      </c>
      <c r="E8377" t="str">
        <f>IF(MOD(D8377,2)=0,"EVEN","ODD")</f>
        <v>EVEN</v>
      </c>
      <c r="F8377" t="str">
        <f>IF(D8377&lt;=18,"LOW (1-18)","HIGH (19-36)")</f>
        <v>LOW (1-18)</v>
      </c>
      <c r="G8377">
        <f>INT((D8377-1)/6)+1</f>
        <v>1</v>
      </c>
      <c r="H8377">
        <f>MOD(D8377-1,6)+1</f>
        <v>2</v>
      </c>
      <c r="I8377">
        <f>37-D8377</f>
        <v>35</v>
      </c>
      <c r="J8377">
        <f>ABS(D8377-D8378)</f>
        <v>2</v>
      </c>
      <c r="K8377">
        <f>AVERAGE(D8377:D8381)</f>
        <v>2</v>
      </c>
      <c r="L8377">
        <f>AVERAGE(D8377:D8396)</f>
        <v>2</v>
      </c>
      <c r="M8377">
        <f>K8377-L8377</f>
        <v>0</v>
      </c>
      <c r="N8377" t="str">
        <f>IF(K8377&gt;L8377,"HIGH ZONE BIAS",IF(K8377&lt;L8377,"LOW ZONE BIAS","EQUILIBRIUM"))</f>
        <v>EQUILIBRIUM</v>
      </c>
    </row>
    <row r="8378">
      <c r="A8378">
        <v>19193</v>
      </c>
      <c r="B8378" t="str">
        <v>2019-09-16</v>
      </c>
      <c r="C8378" t="str">
        <v>Evening</v>
      </c>
      <c r="D8378">
        <v>4</v>
      </c>
      <c r="E8378" t="str">
        <f>IF(MOD(D8378,2)=0,"EVEN","ODD")</f>
        <v>EVEN</v>
      </c>
      <c r="F8378" t="str">
        <f>IF(D8378&lt;=18,"LOW (1-18)","HIGH (19-36)")</f>
        <v>LOW (1-18)</v>
      </c>
      <c r="G8378">
        <f>INT((D8378-1)/6)+1</f>
        <v>1</v>
      </c>
      <c r="H8378">
        <f>MOD(D8378-1,6)+1</f>
        <v>4</v>
      </c>
      <c r="I8378">
        <f>37-D8378</f>
        <v>33</v>
      </c>
      <c r="J8378">
        <f>ABS(D8378-D8379)</f>
        <v>14</v>
      </c>
      <c r="K8378">
        <f>AVERAGE(D8378:D8382)</f>
        <v>4</v>
      </c>
      <c r="L8378">
        <f>AVERAGE(D8378:D8397)</f>
        <v>4</v>
      </c>
      <c r="M8378">
        <f>K8378-L8378</f>
        <v>0</v>
      </c>
      <c r="N8378" t="str">
        <f>IF(K8378&gt;L8378,"HIGH ZONE BIAS",IF(K8378&lt;L8378,"LOW ZONE BIAS","EQUILIBRIUM"))</f>
        <v>EQUILIBRIUM</v>
      </c>
    </row>
    <row r="8379">
      <c r="A8379">
        <v>19192</v>
      </c>
      <c r="B8379" t="str">
        <v>2019-09-16</v>
      </c>
      <c r="C8379" t="str">
        <v>Afternoon</v>
      </c>
      <c r="D8379">
        <v>18</v>
      </c>
      <c r="E8379" t="str">
        <f>IF(MOD(D8379,2)=0,"EVEN","ODD")</f>
        <v>EVEN</v>
      </c>
      <c r="F8379" t="str">
        <f>IF(D8379&lt;=18,"LOW (1-18)","HIGH (19-36)")</f>
        <v>LOW (1-18)</v>
      </c>
      <c r="G8379">
        <f>INT((D8379-1)/6)+1</f>
        <v>3</v>
      </c>
      <c r="H8379">
        <f>MOD(D8379-1,6)+1</f>
        <v>6</v>
      </c>
      <c r="I8379">
        <f>37-D8379</f>
        <v>19</v>
      </c>
      <c r="J8379">
        <f>ABS(D8379-D8380)</f>
        <v>9</v>
      </c>
      <c r="K8379">
        <f>AVERAGE(D8379:D8383)</f>
        <v>18</v>
      </c>
      <c r="L8379">
        <f>AVERAGE(D8379:D8398)</f>
        <v>18</v>
      </c>
      <c r="M8379">
        <f>K8379-L8379</f>
        <v>0</v>
      </c>
      <c r="N8379" t="str">
        <f>IF(K8379&gt;L8379,"HIGH ZONE BIAS",IF(K8379&lt;L8379,"LOW ZONE BIAS","EQUILIBRIUM"))</f>
        <v>EQUILIBRIUM</v>
      </c>
    </row>
    <row r="8380">
      <c r="A8380">
        <v>19191</v>
      </c>
      <c r="B8380" t="str">
        <v>2019-09-16</v>
      </c>
      <c r="C8380" t="str">
        <v>Midday</v>
      </c>
      <c r="D8380">
        <v>27</v>
      </c>
      <c r="E8380" t="str">
        <f>IF(MOD(D8380,2)=0,"EVEN","ODD")</f>
        <v>ODD</v>
      </c>
      <c r="F8380" t="str">
        <f>IF(D8380&lt;=18,"LOW (1-18)","HIGH (19-36)")</f>
        <v>HIGH (19-36)</v>
      </c>
      <c r="G8380">
        <f>INT((D8380-1)/6)+1</f>
        <v>5</v>
      </c>
      <c r="H8380">
        <f>MOD(D8380-1,6)+1</f>
        <v>3</v>
      </c>
      <c r="I8380">
        <f>37-D8380</f>
        <v>10</v>
      </c>
      <c r="J8380">
        <f>ABS(D8380-D8381)</f>
        <v>4</v>
      </c>
      <c r="K8380">
        <f>AVERAGE(D8380:D8384)</f>
        <v>27</v>
      </c>
      <c r="L8380">
        <f>AVERAGE(D8380:D8399)</f>
        <v>27</v>
      </c>
      <c r="M8380">
        <f>K8380-L8380</f>
        <v>0</v>
      </c>
      <c r="N8380" t="str">
        <f>IF(K8380&gt;L8380,"HIGH ZONE BIAS",IF(K8380&lt;L8380,"LOW ZONE BIAS","EQUILIBRIUM"))</f>
        <v>EQUILIBRIUM</v>
      </c>
    </row>
    <row r="8381">
      <c r="A8381">
        <v>19190</v>
      </c>
      <c r="B8381" t="str">
        <v>2019-09-16</v>
      </c>
      <c r="C8381" t="str">
        <v>Morning</v>
      </c>
      <c r="D8381">
        <v>23</v>
      </c>
      <c r="E8381" t="str">
        <f>IF(MOD(D8381,2)=0,"EVEN","ODD")</f>
        <v>ODD</v>
      </c>
      <c r="F8381" t="str">
        <f>IF(D8381&lt;=18,"LOW (1-18)","HIGH (19-36)")</f>
        <v>HIGH (19-36)</v>
      </c>
      <c r="G8381">
        <f>INT((D8381-1)/6)+1</f>
        <v>4</v>
      </c>
      <c r="H8381">
        <f>MOD(D8381-1,6)+1</f>
        <v>5</v>
      </c>
      <c r="I8381">
        <f>37-D8381</f>
        <v>14</v>
      </c>
      <c r="J8381">
        <f>ABS(D8381-D8382)</f>
        <v>14</v>
      </c>
      <c r="K8381">
        <f>AVERAGE(D8381:D8385)</f>
        <v>23</v>
      </c>
      <c r="L8381">
        <f>AVERAGE(D8381:D8400)</f>
        <v>23</v>
      </c>
      <c r="M8381">
        <f>K8381-L8381</f>
        <v>0</v>
      </c>
      <c r="N8381" t="str">
        <f>IF(K8381&gt;L8381,"HIGH ZONE BIAS",IF(K8381&lt;L8381,"LOW ZONE BIAS","EQUILIBRIUM"))</f>
        <v>EQUILIBRIUM</v>
      </c>
    </row>
    <row r="8382">
      <c r="A8382">
        <v>19189</v>
      </c>
      <c r="B8382" t="str">
        <v>2019-09-14</v>
      </c>
      <c r="C8382" t="str">
        <v>Evening</v>
      </c>
      <c r="D8382">
        <v>9</v>
      </c>
      <c r="E8382" t="str">
        <f>IF(MOD(D8382,2)=0,"EVEN","ODD")</f>
        <v>ODD</v>
      </c>
      <c r="F8382" t="str">
        <f>IF(D8382&lt;=18,"LOW (1-18)","HIGH (19-36)")</f>
        <v>LOW (1-18)</v>
      </c>
      <c r="G8382">
        <f>INT((D8382-1)/6)+1</f>
        <v>2</v>
      </c>
      <c r="H8382">
        <f>MOD(D8382-1,6)+1</f>
        <v>3</v>
      </c>
      <c r="I8382">
        <f>37-D8382</f>
        <v>28</v>
      </c>
      <c r="J8382">
        <f>ABS(D8382-D8383)</f>
        <v>21</v>
      </c>
      <c r="K8382">
        <f>AVERAGE(D8382:D8386)</f>
        <v>9</v>
      </c>
      <c r="L8382">
        <f>AVERAGE(D8382:D8401)</f>
        <v>9</v>
      </c>
      <c r="M8382">
        <f>K8382-L8382</f>
        <v>0</v>
      </c>
      <c r="N8382" t="str">
        <f>IF(K8382&gt;L8382,"HIGH ZONE BIAS",IF(K8382&lt;L8382,"LOW ZONE BIAS","EQUILIBRIUM"))</f>
        <v>EQUILIBRIUM</v>
      </c>
    </row>
    <row r="8383">
      <c r="A8383">
        <v>19188</v>
      </c>
      <c r="B8383" t="str">
        <v>2019-09-14</v>
      </c>
      <c r="C8383" t="str">
        <v>Afternoon</v>
      </c>
      <c r="D8383">
        <v>30</v>
      </c>
      <c r="E8383" t="str">
        <f>IF(MOD(D8383,2)=0,"EVEN","ODD")</f>
        <v>EVEN</v>
      </c>
      <c r="F8383" t="str">
        <f>IF(D8383&lt;=18,"LOW (1-18)","HIGH (19-36)")</f>
        <v>HIGH (19-36)</v>
      </c>
      <c r="G8383">
        <f>INT((D8383-1)/6)+1</f>
        <v>5</v>
      </c>
      <c r="H8383">
        <f>MOD(D8383-1,6)+1</f>
        <v>6</v>
      </c>
      <c r="I8383">
        <f>37-D8383</f>
        <v>7</v>
      </c>
      <c r="J8383">
        <f>ABS(D8383-D8384)</f>
        <v>11</v>
      </c>
      <c r="K8383">
        <f>AVERAGE(D8383:D8387)</f>
        <v>30</v>
      </c>
      <c r="L8383">
        <f>AVERAGE(D8383:D8402)</f>
        <v>30</v>
      </c>
      <c r="M8383">
        <f>K8383-L8383</f>
        <v>0</v>
      </c>
      <c r="N8383" t="str">
        <f>IF(K8383&gt;L8383,"HIGH ZONE BIAS",IF(K8383&lt;L8383,"LOW ZONE BIAS","EQUILIBRIUM"))</f>
        <v>EQUILIBRIUM</v>
      </c>
    </row>
    <row r="8384">
      <c r="A8384">
        <v>19187</v>
      </c>
      <c r="B8384" t="str">
        <v>2019-09-14</v>
      </c>
      <c r="C8384" t="str">
        <v>Midday</v>
      </c>
      <c r="D8384">
        <v>19</v>
      </c>
      <c r="E8384" t="str">
        <f>IF(MOD(D8384,2)=0,"EVEN","ODD")</f>
        <v>ODD</v>
      </c>
      <c r="F8384" t="str">
        <f>IF(D8384&lt;=18,"LOW (1-18)","HIGH (19-36)")</f>
        <v>HIGH (19-36)</v>
      </c>
      <c r="G8384">
        <f>INT((D8384-1)/6)+1</f>
        <v>4</v>
      </c>
      <c r="H8384">
        <f>MOD(D8384-1,6)+1</f>
        <v>1</v>
      </c>
      <c r="I8384">
        <f>37-D8384</f>
        <v>18</v>
      </c>
      <c r="J8384">
        <f>ABS(D8384-D8385)</f>
        <v>11</v>
      </c>
      <c r="K8384">
        <f>AVERAGE(D8384:D8388)</f>
        <v>19</v>
      </c>
      <c r="L8384">
        <f>AVERAGE(D8384:D8403)</f>
        <v>19</v>
      </c>
      <c r="M8384">
        <f>K8384-L8384</f>
        <v>0</v>
      </c>
      <c r="N8384" t="str">
        <f>IF(K8384&gt;L8384,"HIGH ZONE BIAS",IF(K8384&lt;L8384,"LOW ZONE BIAS","EQUILIBRIUM"))</f>
        <v>EQUILIBRIUM</v>
      </c>
    </row>
    <row r="8385">
      <c r="A8385">
        <v>19186</v>
      </c>
      <c r="B8385" t="str">
        <v>2019-09-14</v>
      </c>
      <c r="C8385" t="str">
        <v>Morning</v>
      </c>
      <c r="D8385">
        <v>30</v>
      </c>
      <c r="E8385" t="str">
        <f>IF(MOD(D8385,2)=0,"EVEN","ODD")</f>
        <v>EVEN</v>
      </c>
      <c r="F8385" t="str">
        <f>IF(D8385&lt;=18,"LOW (1-18)","HIGH (19-36)")</f>
        <v>HIGH (19-36)</v>
      </c>
      <c r="G8385">
        <f>INT((D8385-1)/6)+1</f>
        <v>5</v>
      </c>
      <c r="H8385">
        <f>MOD(D8385-1,6)+1</f>
        <v>6</v>
      </c>
      <c r="I8385">
        <f>37-D8385</f>
        <v>7</v>
      </c>
      <c r="J8385">
        <f>ABS(D8385-D8386)</f>
        <v>4</v>
      </c>
      <c r="K8385">
        <f>AVERAGE(D8385:D8389)</f>
        <v>30</v>
      </c>
      <c r="L8385">
        <f>AVERAGE(D8385:D8404)</f>
        <v>30</v>
      </c>
      <c r="M8385">
        <f>K8385-L8385</f>
        <v>0</v>
      </c>
      <c r="N8385" t="str">
        <f>IF(K8385&gt;L8385,"HIGH ZONE BIAS",IF(K8385&lt;L8385,"LOW ZONE BIAS","EQUILIBRIUM"))</f>
        <v>EQUILIBRIUM</v>
      </c>
    </row>
    <row r="8386">
      <c r="A8386">
        <v>19185</v>
      </c>
      <c r="B8386" t="str">
        <v>2019-09-13</v>
      </c>
      <c r="C8386" t="str">
        <v>Evening</v>
      </c>
      <c r="D8386">
        <v>26</v>
      </c>
      <c r="E8386" t="str">
        <f>IF(MOD(D8386,2)=0,"EVEN","ODD")</f>
        <v>EVEN</v>
      </c>
      <c r="F8386" t="str">
        <f>IF(D8386&lt;=18,"LOW (1-18)","HIGH (19-36)")</f>
        <v>HIGH (19-36)</v>
      </c>
      <c r="G8386">
        <f>INT((D8386-1)/6)+1</f>
        <v>5</v>
      </c>
      <c r="H8386">
        <f>MOD(D8386-1,6)+1</f>
        <v>2</v>
      </c>
      <c r="I8386">
        <f>37-D8386</f>
        <v>11</v>
      </c>
      <c r="J8386">
        <f>ABS(D8386-D8387)</f>
        <v>1</v>
      </c>
      <c r="K8386">
        <f>AVERAGE(D8386:D8390)</f>
        <v>26</v>
      </c>
      <c r="L8386">
        <f>AVERAGE(D8386:D8405)</f>
        <v>26</v>
      </c>
      <c r="M8386">
        <f>K8386-L8386</f>
        <v>0</v>
      </c>
      <c r="N8386" t="str">
        <f>IF(K8386&gt;L8386,"HIGH ZONE BIAS",IF(K8386&lt;L8386,"LOW ZONE BIAS","EQUILIBRIUM"))</f>
        <v>EQUILIBRIUM</v>
      </c>
    </row>
    <row r="8387">
      <c r="A8387">
        <v>19184</v>
      </c>
      <c r="B8387" t="str">
        <v>2019-09-13</v>
      </c>
      <c r="C8387" t="str">
        <v>Afternoon</v>
      </c>
      <c r="D8387">
        <v>25</v>
      </c>
      <c r="E8387" t="str">
        <f>IF(MOD(D8387,2)=0,"EVEN","ODD")</f>
        <v>ODD</v>
      </c>
      <c r="F8387" t="str">
        <f>IF(D8387&lt;=18,"LOW (1-18)","HIGH (19-36)")</f>
        <v>HIGH (19-36)</v>
      </c>
      <c r="G8387">
        <f>INT((D8387-1)/6)+1</f>
        <v>5</v>
      </c>
      <c r="H8387">
        <f>MOD(D8387-1,6)+1</f>
        <v>1</v>
      </c>
      <c r="I8387">
        <f>37-D8387</f>
        <v>12</v>
      </c>
      <c r="J8387">
        <f>ABS(D8387-D8388)</f>
        <v>8</v>
      </c>
      <c r="K8387">
        <f>AVERAGE(D8387:D8391)</f>
        <v>25</v>
      </c>
      <c r="L8387">
        <f>AVERAGE(D8387:D8406)</f>
        <v>25</v>
      </c>
      <c r="M8387">
        <f>K8387-L8387</f>
        <v>0</v>
      </c>
      <c r="N8387" t="str">
        <f>IF(K8387&gt;L8387,"HIGH ZONE BIAS",IF(K8387&lt;L8387,"LOW ZONE BIAS","EQUILIBRIUM"))</f>
        <v>EQUILIBRIUM</v>
      </c>
    </row>
    <row r="8388">
      <c r="A8388">
        <v>19183</v>
      </c>
      <c r="B8388" t="str">
        <v>2019-09-13</v>
      </c>
      <c r="C8388" t="str">
        <v>Midday</v>
      </c>
      <c r="D8388">
        <v>33</v>
      </c>
      <c r="E8388" t="str">
        <f>IF(MOD(D8388,2)=0,"EVEN","ODD")</f>
        <v>ODD</v>
      </c>
      <c r="F8388" t="str">
        <f>IF(D8388&lt;=18,"LOW (1-18)","HIGH (19-36)")</f>
        <v>HIGH (19-36)</v>
      </c>
      <c r="G8388">
        <f>INT((D8388-1)/6)+1</f>
        <v>6</v>
      </c>
      <c r="H8388">
        <f>MOD(D8388-1,6)+1</f>
        <v>3</v>
      </c>
      <c r="I8388">
        <f>37-D8388</f>
        <v>4</v>
      </c>
      <c r="J8388">
        <f>ABS(D8388-D8389)</f>
        <v>18</v>
      </c>
      <c r="K8388">
        <f>AVERAGE(D8388:D8392)</f>
        <v>33</v>
      </c>
      <c r="L8388">
        <f>AVERAGE(D8388:D8407)</f>
        <v>33</v>
      </c>
      <c r="M8388">
        <f>K8388-L8388</f>
        <v>0</v>
      </c>
      <c r="N8388" t="str">
        <f>IF(K8388&gt;L8388,"HIGH ZONE BIAS",IF(K8388&lt;L8388,"LOW ZONE BIAS","EQUILIBRIUM"))</f>
        <v>EQUILIBRIUM</v>
      </c>
    </row>
    <row r="8389">
      <c r="A8389">
        <v>19182</v>
      </c>
      <c r="B8389" t="str">
        <v>2019-09-13</v>
      </c>
      <c r="C8389" t="str">
        <v>Morning</v>
      </c>
      <c r="D8389">
        <v>15</v>
      </c>
      <c r="E8389" t="str">
        <f>IF(MOD(D8389,2)=0,"EVEN","ODD")</f>
        <v>ODD</v>
      </c>
      <c r="F8389" t="str">
        <f>IF(D8389&lt;=18,"LOW (1-18)","HIGH (19-36)")</f>
        <v>LOW (1-18)</v>
      </c>
      <c r="G8389">
        <f>INT((D8389-1)/6)+1</f>
        <v>3</v>
      </c>
      <c r="H8389">
        <f>MOD(D8389-1,6)+1</f>
        <v>3</v>
      </c>
      <c r="I8389">
        <f>37-D8389</f>
        <v>22</v>
      </c>
      <c r="J8389">
        <f>ABS(D8389-D8390)</f>
        <v>2</v>
      </c>
      <c r="K8389">
        <f>AVERAGE(D8389:D8393)</f>
        <v>15</v>
      </c>
      <c r="L8389">
        <f>AVERAGE(D8389:D8408)</f>
        <v>15</v>
      </c>
      <c r="M8389">
        <f>K8389-L8389</f>
        <v>0</v>
      </c>
      <c r="N8389" t="str">
        <f>IF(K8389&gt;L8389,"HIGH ZONE BIAS",IF(K8389&lt;L8389,"LOW ZONE BIAS","EQUILIBRIUM"))</f>
        <v>EQUILIBRIUM</v>
      </c>
    </row>
    <row r="8390">
      <c r="A8390">
        <v>19181</v>
      </c>
      <c r="B8390" t="str">
        <v>2019-09-12</v>
      </c>
      <c r="C8390" t="str">
        <v>Evening</v>
      </c>
      <c r="D8390">
        <v>13</v>
      </c>
      <c r="E8390" t="str">
        <f>IF(MOD(D8390,2)=0,"EVEN","ODD")</f>
        <v>ODD</v>
      </c>
      <c r="F8390" t="str">
        <f>IF(D8390&lt;=18,"LOW (1-18)","HIGH (19-36)")</f>
        <v>LOW (1-18)</v>
      </c>
      <c r="G8390">
        <f>INT((D8390-1)/6)+1</f>
        <v>3</v>
      </c>
      <c r="H8390">
        <f>MOD(D8390-1,6)+1</f>
        <v>1</v>
      </c>
      <c r="I8390">
        <f>37-D8390</f>
        <v>24</v>
      </c>
      <c r="J8390">
        <f>ABS(D8390-D8391)</f>
        <v>8</v>
      </c>
      <c r="K8390">
        <f>AVERAGE(D8390:D8394)</f>
        <v>13</v>
      </c>
      <c r="L8390">
        <f>AVERAGE(D8390:D8409)</f>
        <v>13</v>
      </c>
      <c r="M8390">
        <f>K8390-L8390</f>
        <v>0</v>
      </c>
      <c r="N8390" t="str">
        <f>IF(K8390&gt;L8390,"HIGH ZONE BIAS",IF(K8390&lt;L8390,"LOW ZONE BIAS","EQUILIBRIUM"))</f>
        <v>EQUILIBRIUM</v>
      </c>
    </row>
    <row r="8391">
      <c r="A8391">
        <v>19180</v>
      </c>
      <c r="B8391" t="str">
        <v>2019-09-12</v>
      </c>
      <c r="C8391" t="str">
        <v>Afternoon</v>
      </c>
      <c r="D8391">
        <v>21</v>
      </c>
      <c r="E8391" t="str">
        <f>IF(MOD(D8391,2)=0,"EVEN","ODD")</f>
        <v>ODD</v>
      </c>
      <c r="F8391" t="str">
        <f>IF(D8391&lt;=18,"LOW (1-18)","HIGH (19-36)")</f>
        <v>HIGH (19-36)</v>
      </c>
      <c r="G8391">
        <f>INT((D8391-1)/6)+1</f>
        <v>4</v>
      </c>
      <c r="H8391">
        <f>MOD(D8391-1,6)+1</f>
        <v>3</v>
      </c>
      <c r="I8391">
        <f>37-D8391</f>
        <v>16</v>
      </c>
      <c r="J8391">
        <f>ABS(D8391-D8392)</f>
        <v>12</v>
      </c>
      <c r="K8391">
        <f>AVERAGE(D8391:D8395)</f>
        <v>21</v>
      </c>
      <c r="L8391">
        <f>AVERAGE(D8391:D8410)</f>
        <v>21</v>
      </c>
      <c r="M8391">
        <f>K8391-L8391</f>
        <v>0</v>
      </c>
      <c r="N8391" t="str">
        <f>IF(K8391&gt;L8391,"HIGH ZONE BIAS",IF(K8391&lt;L8391,"LOW ZONE BIAS","EQUILIBRIUM"))</f>
        <v>EQUILIBRIUM</v>
      </c>
    </row>
    <row r="8392">
      <c r="A8392">
        <v>19179</v>
      </c>
      <c r="B8392" t="str">
        <v>2019-09-12</v>
      </c>
      <c r="C8392" t="str">
        <v>Midday</v>
      </c>
      <c r="D8392">
        <v>9</v>
      </c>
      <c r="E8392" t="str">
        <f>IF(MOD(D8392,2)=0,"EVEN","ODD")</f>
        <v>ODD</v>
      </c>
      <c r="F8392" t="str">
        <f>IF(D8392&lt;=18,"LOW (1-18)","HIGH (19-36)")</f>
        <v>LOW (1-18)</v>
      </c>
      <c r="G8392">
        <f>INT((D8392-1)/6)+1</f>
        <v>2</v>
      </c>
      <c r="H8392">
        <f>MOD(D8392-1,6)+1</f>
        <v>3</v>
      </c>
      <c r="I8392">
        <f>37-D8392</f>
        <v>28</v>
      </c>
      <c r="J8392">
        <f>ABS(D8392-D8393)</f>
        <v>10</v>
      </c>
      <c r="K8392">
        <f>AVERAGE(D8392:D8396)</f>
        <v>9</v>
      </c>
      <c r="L8392">
        <f>AVERAGE(D8392:D8411)</f>
        <v>9</v>
      </c>
      <c r="M8392">
        <f>K8392-L8392</f>
        <v>0</v>
      </c>
      <c r="N8392" t="str">
        <f>IF(K8392&gt;L8392,"HIGH ZONE BIAS",IF(K8392&lt;L8392,"LOW ZONE BIAS","EQUILIBRIUM"))</f>
        <v>EQUILIBRIUM</v>
      </c>
    </row>
    <row r="8393">
      <c r="A8393">
        <v>19178</v>
      </c>
      <c r="B8393" t="str">
        <v>2019-09-12</v>
      </c>
      <c r="C8393" t="str">
        <v>Morning</v>
      </c>
      <c r="D8393">
        <v>19</v>
      </c>
      <c r="E8393" t="str">
        <f>IF(MOD(D8393,2)=0,"EVEN","ODD")</f>
        <v>ODD</v>
      </c>
      <c r="F8393" t="str">
        <f>IF(D8393&lt;=18,"LOW (1-18)","HIGH (19-36)")</f>
        <v>HIGH (19-36)</v>
      </c>
      <c r="G8393">
        <f>INT((D8393-1)/6)+1</f>
        <v>4</v>
      </c>
      <c r="H8393">
        <f>MOD(D8393-1,6)+1</f>
        <v>1</v>
      </c>
      <c r="I8393">
        <f>37-D8393</f>
        <v>18</v>
      </c>
      <c r="J8393">
        <f>ABS(D8393-D8394)</f>
        <v>1</v>
      </c>
      <c r="K8393">
        <f>AVERAGE(D8393:D8397)</f>
        <v>19</v>
      </c>
      <c r="L8393">
        <f>AVERAGE(D8393:D8412)</f>
        <v>19</v>
      </c>
      <c r="M8393">
        <f>K8393-L8393</f>
        <v>0</v>
      </c>
      <c r="N8393" t="str">
        <f>IF(K8393&gt;L8393,"HIGH ZONE BIAS",IF(K8393&lt;L8393,"LOW ZONE BIAS","EQUILIBRIUM"))</f>
        <v>EQUILIBRIUM</v>
      </c>
    </row>
    <row r="8394">
      <c r="A8394">
        <v>19177</v>
      </c>
      <c r="B8394" t="str">
        <v>2019-09-11</v>
      </c>
      <c r="C8394" t="str">
        <v>Evening</v>
      </c>
      <c r="D8394">
        <v>20</v>
      </c>
      <c r="E8394" t="str">
        <f>IF(MOD(D8394,2)=0,"EVEN","ODD")</f>
        <v>EVEN</v>
      </c>
      <c r="F8394" t="str">
        <f>IF(D8394&lt;=18,"LOW (1-18)","HIGH (19-36)")</f>
        <v>HIGH (19-36)</v>
      </c>
      <c r="G8394">
        <f>INT((D8394-1)/6)+1</f>
        <v>4</v>
      </c>
      <c r="H8394">
        <f>MOD(D8394-1,6)+1</f>
        <v>2</v>
      </c>
      <c r="I8394">
        <f>37-D8394</f>
        <v>17</v>
      </c>
      <c r="J8394">
        <f>ABS(D8394-D8395)</f>
        <v>9</v>
      </c>
      <c r="K8394">
        <f>AVERAGE(D8394:D8398)</f>
        <v>20</v>
      </c>
      <c r="L8394">
        <f>AVERAGE(D8394:D8413)</f>
        <v>20</v>
      </c>
      <c r="M8394">
        <f>K8394-L8394</f>
        <v>0</v>
      </c>
      <c r="N8394" t="str">
        <f>IF(K8394&gt;L8394,"HIGH ZONE BIAS",IF(K8394&lt;L8394,"LOW ZONE BIAS","EQUILIBRIUM"))</f>
        <v>EQUILIBRIUM</v>
      </c>
    </row>
    <row r="8395">
      <c r="A8395">
        <v>19176</v>
      </c>
      <c r="B8395" t="str">
        <v>2019-09-11</v>
      </c>
      <c r="C8395" t="str">
        <v>Afternoon</v>
      </c>
      <c r="D8395">
        <v>11</v>
      </c>
      <c r="E8395" t="str">
        <f>IF(MOD(D8395,2)=0,"EVEN","ODD")</f>
        <v>ODD</v>
      </c>
      <c r="F8395" t="str">
        <f>IF(D8395&lt;=18,"LOW (1-18)","HIGH (19-36)")</f>
        <v>LOW (1-18)</v>
      </c>
      <c r="G8395">
        <f>INT((D8395-1)/6)+1</f>
        <v>2</v>
      </c>
      <c r="H8395">
        <f>MOD(D8395-1,6)+1</f>
        <v>5</v>
      </c>
      <c r="I8395">
        <f>37-D8395</f>
        <v>26</v>
      </c>
      <c r="J8395">
        <f>ABS(D8395-D8396)</f>
        <v>11</v>
      </c>
      <c r="K8395">
        <f>AVERAGE(D8395:D8399)</f>
        <v>11</v>
      </c>
      <c r="L8395">
        <f>AVERAGE(D8395:D8414)</f>
        <v>11</v>
      </c>
      <c r="M8395">
        <f>K8395-L8395</f>
        <v>0</v>
      </c>
      <c r="N8395" t="str">
        <f>IF(K8395&gt;L8395,"HIGH ZONE BIAS",IF(K8395&lt;L8395,"LOW ZONE BIAS","EQUILIBRIUM"))</f>
        <v>EQUILIBRIUM</v>
      </c>
    </row>
    <row r="8396">
      <c r="A8396">
        <v>19175</v>
      </c>
      <c r="B8396" t="str">
        <v>2019-09-11</v>
      </c>
      <c r="C8396" t="str">
        <v>Midday</v>
      </c>
      <c r="D8396">
        <v>22</v>
      </c>
      <c r="E8396" t="str">
        <f>IF(MOD(D8396,2)=0,"EVEN","ODD")</f>
        <v>EVEN</v>
      </c>
      <c r="F8396" t="str">
        <f>IF(D8396&lt;=18,"LOW (1-18)","HIGH (19-36)")</f>
        <v>HIGH (19-36)</v>
      </c>
      <c r="G8396">
        <f>INT((D8396-1)/6)+1</f>
        <v>4</v>
      </c>
      <c r="H8396">
        <f>MOD(D8396-1,6)+1</f>
        <v>4</v>
      </c>
      <c r="I8396">
        <f>37-D8396</f>
        <v>15</v>
      </c>
      <c r="J8396">
        <f>ABS(D8396-D8397)</f>
        <v>7</v>
      </c>
      <c r="K8396">
        <f>AVERAGE(D8396:D8400)</f>
        <v>22</v>
      </c>
      <c r="L8396">
        <f>AVERAGE(D8396:D8415)</f>
        <v>22</v>
      </c>
      <c r="M8396">
        <f>K8396-L8396</f>
        <v>0</v>
      </c>
      <c r="N8396" t="str">
        <f>IF(K8396&gt;L8396,"HIGH ZONE BIAS",IF(K8396&lt;L8396,"LOW ZONE BIAS","EQUILIBRIUM"))</f>
        <v>EQUILIBRIUM</v>
      </c>
    </row>
    <row r="8397">
      <c r="A8397">
        <v>19174</v>
      </c>
      <c r="B8397" t="str">
        <v>2019-09-11</v>
      </c>
      <c r="C8397" t="str">
        <v>Morning</v>
      </c>
      <c r="D8397">
        <v>29</v>
      </c>
      <c r="E8397" t="str">
        <f>IF(MOD(D8397,2)=0,"EVEN","ODD")</f>
        <v>ODD</v>
      </c>
      <c r="F8397" t="str">
        <f>IF(D8397&lt;=18,"LOW (1-18)","HIGH (19-36)")</f>
        <v>HIGH (19-36)</v>
      </c>
      <c r="G8397">
        <f>INT((D8397-1)/6)+1</f>
        <v>5</v>
      </c>
      <c r="H8397">
        <f>MOD(D8397-1,6)+1</f>
        <v>5</v>
      </c>
      <c r="I8397">
        <f>37-D8397</f>
        <v>8</v>
      </c>
      <c r="J8397">
        <f>ABS(D8397-D8398)</f>
        <v>25</v>
      </c>
      <c r="K8397">
        <f>AVERAGE(D8397:D8401)</f>
        <v>29</v>
      </c>
      <c r="L8397">
        <f>AVERAGE(D8397:D8416)</f>
        <v>29</v>
      </c>
      <c r="M8397">
        <f>K8397-L8397</f>
        <v>0</v>
      </c>
      <c r="N8397" t="str">
        <f>IF(K8397&gt;L8397,"HIGH ZONE BIAS",IF(K8397&lt;L8397,"LOW ZONE BIAS","EQUILIBRIUM"))</f>
        <v>EQUILIBRIUM</v>
      </c>
    </row>
    <row r="8398">
      <c r="A8398">
        <v>19173</v>
      </c>
      <c r="B8398" t="str">
        <v>2019-09-10</v>
      </c>
      <c r="C8398" t="str">
        <v>Evening</v>
      </c>
      <c r="D8398">
        <v>4</v>
      </c>
      <c r="E8398" t="str">
        <f>IF(MOD(D8398,2)=0,"EVEN","ODD")</f>
        <v>EVEN</v>
      </c>
      <c r="F8398" t="str">
        <f>IF(D8398&lt;=18,"LOW (1-18)","HIGH (19-36)")</f>
        <v>LOW (1-18)</v>
      </c>
      <c r="G8398">
        <f>INT((D8398-1)/6)+1</f>
        <v>1</v>
      </c>
      <c r="H8398">
        <f>MOD(D8398-1,6)+1</f>
        <v>4</v>
      </c>
      <c r="I8398">
        <f>37-D8398</f>
        <v>33</v>
      </c>
      <c r="J8398">
        <f>ABS(D8398-D8399)</f>
        <v>17</v>
      </c>
      <c r="K8398">
        <f>AVERAGE(D8398:D8402)</f>
        <v>4</v>
      </c>
      <c r="L8398">
        <f>AVERAGE(D8398:D8417)</f>
        <v>4</v>
      </c>
      <c r="M8398">
        <f>K8398-L8398</f>
        <v>0</v>
      </c>
      <c r="N8398" t="str">
        <f>IF(K8398&gt;L8398,"HIGH ZONE BIAS",IF(K8398&lt;L8398,"LOW ZONE BIAS","EQUILIBRIUM"))</f>
        <v>EQUILIBRIUM</v>
      </c>
    </row>
    <row r="8399">
      <c r="A8399">
        <v>19172</v>
      </c>
      <c r="B8399" t="str">
        <v>2019-09-10</v>
      </c>
      <c r="C8399" t="str">
        <v>Afternoon</v>
      </c>
      <c r="D8399">
        <v>21</v>
      </c>
      <c r="E8399" t="str">
        <f>IF(MOD(D8399,2)=0,"EVEN","ODD")</f>
        <v>ODD</v>
      </c>
      <c r="F8399" t="str">
        <f>IF(D8399&lt;=18,"LOW (1-18)","HIGH (19-36)")</f>
        <v>HIGH (19-36)</v>
      </c>
      <c r="G8399">
        <f>INT((D8399-1)/6)+1</f>
        <v>4</v>
      </c>
      <c r="H8399">
        <f>MOD(D8399-1,6)+1</f>
        <v>3</v>
      </c>
      <c r="I8399">
        <f>37-D8399</f>
        <v>16</v>
      </c>
      <c r="J8399">
        <f>ABS(D8399-D8400)</f>
        <v>13</v>
      </c>
      <c r="K8399">
        <f>AVERAGE(D8399:D8403)</f>
        <v>21</v>
      </c>
      <c r="L8399">
        <f>AVERAGE(D8399:D8418)</f>
        <v>21</v>
      </c>
      <c r="M8399">
        <f>K8399-L8399</f>
        <v>0</v>
      </c>
      <c r="N8399" t="str">
        <f>IF(K8399&gt;L8399,"HIGH ZONE BIAS",IF(K8399&lt;L8399,"LOW ZONE BIAS","EQUILIBRIUM"))</f>
        <v>EQUILIBRIUM</v>
      </c>
    </row>
    <row r="8400">
      <c r="A8400">
        <v>19171</v>
      </c>
      <c r="B8400" t="str">
        <v>2019-09-10</v>
      </c>
      <c r="C8400" t="str">
        <v>Midday</v>
      </c>
      <c r="D8400">
        <v>34</v>
      </c>
      <c r="E8400" t="str">
        <f>IF(MOD(D8400,2)=0,"EVEN","ODD")</f>
        <v>EVEN</v>
      </c>
      <c r="F8400" t="str">
        <f>IF(D8400&lt;=18,"LOW (1-18)","HIGH (19-36)")</f>
        <v>HIGH (19-36)</v>
      </c>
      <c r="G8400">
        <f>INT((D8400-1)/6)+1</f>
        <v>6</v>
      </c>
      <c r="H8400">
        <f>MOD(D8400-1,6)+1</f>
        <v>4</v>
      </c>
      <c r="I8400">
        <f>37-D8400</f>
        <v>3</v>
      </c>
      <c r="J8400">
        <f>ABS(D8400-D8401)</f>
        <v>10</v>
      </c>
      <c r="K8400">
        <f>AVERAGE(D8400:D8404)</f>
        <v>34</v>
      </c>
      <c r="L8400">
        <f>AVERAGE(D8400:D8419)</f>
        <v>34</v>
      </c>
      <c r="M8400">
        <f>K8400-L8400</f>
        <v>0</v>
      </c>
      <c r="N8400" t="str">
        <f>IF(K8400&gt;L8400,"HIGH ZONE BIAS",IF(K8400&lt;L8400,"LOW ZONE BIAS","EQUILIBRIUM"))</f>
        <v>EQUILIBRIUM</v>
      </c>
    </row>
    <row r="8401">
      <c r="A8401">
        <v>19170</v>
      </c>
      <c r="B8401" t="str">
        <v>2019-09-10</v>
      </c>
      <c r="C8401" t="str">
        <v>Morning</v>
      </c>
      <c r="D8401">
        <v>24</v>
      </c>
      <c r="E8401" t="str">
        <f>IF(MOD(D8401,2)=0,"EVEN","ODD")</f>
        <v>EVEN</v>
      </c>
      <c r="F8401" t="str">
        <f>IF(D8401&lt;=18,"LOW (1-18)","HIGH (19-36)")</f>
        <v>HIGH (19-36)</v>
      </c>
      <c r="G8401">
        <f>INT((D8401-1)/6)+1</f>
        <v>4</v>
      </c>
      <c r="H8401">
        <f>MOD(D8401-1,6)+1</f>
        <v>6</v>
      </c>
      <c r="I8401">
        <f>37-D8401</f>
        <v>13</v>
      </c>
      <c r="J8401">
        <f>ABS(D8401-D8402)</f>
        <v>3</v>
      </c>
      <c r="K8401">
        <f>AVERAGE(D8401:D8405)</f>
        <v>24</v>
      </c>
      <c r="L8401">
        <f>AVERAGE(D8401:D8420)</f>
        <v>24</v>
      </c>
      <c r="M8401">
        <f>K8401-L8401</f>
        <v>0</v>
      </c>
      <c r="N8401" t="str">
        <f>IF(K8401&gt;L8401,"HIGH ZONE BIAS",IF(K8401&lt;L8401,"LOW ZONE BIAS","EQUILIBRIUM"))</f>
        <v>EQUILIBRIUM</v>
      </c>
    </row>
    <row r="8402">
      <c r="A8402">
        <v>19169</v>
      </c>
      <c r="B8402" t="str">
        <v>2019-09-09</v>
      </c>
      <c r="C8402" t="str">
        <v>Evening</v>
      </c>
      <c r="D8402">
        <v>27</v>
      </c>
      <c r="E8402" t="str">
        <f>IF(MOD(D8402,2)=0,"EVEN","ODD")</f>
        <v>ODD</v>
      </c>
      <c r="F8402" t="str">
        <f>IF(D8402&lt;=18,"LOW (1-18)","HIGH (19-36)")</f>
        <v>HIGH (19-36)</v>
      </c>
      <c r="G8402">
        <f>INT((D8402-1)/6)+1</f>
        <v>5</v>
      </c>
      <c r="H8402">
        <f>MOD(D8402-1,6)+1</f>
        <v>3</v>
      </c>
      <c r="I8402">
        <f>37-D8402</f>
        <v>10</v>
      </c>
      <c r="J8402">
        <f>ABS(D8402-D8403)</f>
        <v>26</v>
      </c>
      <c r="K8402">
        <f>AVERAGE(D8402:D8406)</f>
        <v>27</v>
      </c>
      <c r="L8402">
        <f>AVERAGE(D8402:D8421)</f>
        <v>27</v>
      </c>
      <c r="M8402">
        <f>K8402-L8402</f>
        <v>0</v>
      </c>
      <c r="N8402" t="str">
        <f>IF(K8402&gt;L8402,"HIGH ZONE BIAS",IF(K8402&lt;L8402,"LOW ZONE BIAS","EQUILIBRIUM"))</f>
        <v>EQUILIBRIUM</v>
      </c>
    </row>
    <row r="8403">
      <c r="A8403">
        <v>19168</v>
      </c>
      <c r="B8403" t="str">
        <v>2019-09-09</v>
      </c>
      <c r="C8403" t="str">
        <v>Afternoon</v>
      </c>
      <c r="D8403">
        <v>1</v>
      </c>
      <c r="E8403" t="str">
        <f>IF(MOD(D8403,2)=0,"EVEN","ODD")</f>
        <v>ODD</v>
      </c>
      <c r="F8403" t="str">
        <f>IF(D8403&lt;=18,"LOW (1-18)","HIGH (19-36)")</f>
        <v>LOW (1-18)</v>
      </c>
      <c r="G8403">
        <f>INT((D8403-1)/6)+1</f>
        <v>1</v>
      </c>
      <c r="H8403">
        <f>MOD(D8403-1,6)+1</f>
        <v>1</v>
      </c>
      <c r="I8403">
        <f>37-D8403</f>
        <v>36</v>
      </c>
      <c r="J8403">
        <f>ABS(D8403-D8404)</f>
        <v>24</v>
      </c>
      <c r="K8403">
        <f>AVERAGE(D8403:D8407)</f>
        <v>1</v>
      </c>
      <c r="L8403">
        <f>AVERAGE(D8403:D8422)</f>
        <v>1</v>
      </c>
      <c r="M8403">
        <f>K8403-L8403</f>
        <v>0</v>
      </c>
      <c r="N8403" t="str">
        <f>IF(K8403&gt;L8403,"HIGH ZONE BIAS",IF(K8403&lt;L8403,"LOW ZONE BIAS","EQUILIBRIUM"))</f>
        <v>EQUILIBRIUM</v>
      </c>
    </row>
    <row r="8404">
      <c r="A8404">
        <v>19167</v>
      </c>
      <c r="B8404" t="str">
        <v>2019-09-09</v>
      </c>
      <c r="C8404" t="str">
        <v>Midday</v>
      </c>
      <c r="D8404">
        <v>25</v>
      </c>
      <c r="E8404" t="str">
        <f>IF(MOD(D8404,2)=0,"EVEN","ODD")</f>
        <v>ODD</v>
      </c>
      <c r="F8404" t="str">
        <f>IF(D8404&lt;=18,"LOW (1-18)","HIGH (19-36)")</f>
        <v>HIGH (19-36)</v>
      </c>
      <c r="G8404">
        <f>INT((D8404-1)/6)+1</f>
        <v>5</v>
      </c>
      <c r="H8404">
        <f>MOD(D8404-1,6)+1</f>
        <v>1</v>
      </c>
      <c r="I8404">
        <f>37-D8404</f>
        <v>12</v>
      </c>
      <c r="J8404">
        <f>ABS(D8404-D8405)</f>
        <v>18</v>
      </c>
      <c r="K8404">
        <f>AVERAGE(D8404:D8408)</f>
        <v>25</v>
      </c>
      <c r="L8404">
        <f>AVERAGE(D8404:D8423)</f>
        <v>25</v>
      </c>
      <c r="M8404">
        <f>K8404-L8404</f>
        <v>0</v>
      </c>
      <c r="N8404" t="str">
        <f>IF(K8404&gt;L8404,"HIGH ZONE BIAS",IF(K8404&lt;L8404,"LOW ZONE BIAS","EQUILIBRIUM"))</f>
        <v>EQUILIBRIUM</v>
      </c>
    </row>
    <row r="8405">
      <c r="A8405">
        <v>19166</v>
      </c>
      <c r="B8405" t="str">
        <v>2019-09-09</v>
      </c>
      <c r="C8405" t="str">
        <v>Morning</v>
      </c>
      <c r="D8405">
        <v>7</v>
      </c>
      <c r="E8405" t="str">
        <f>IF(MOD(D8405,2)=0,"EVEN","ODD")</f>
        <v>ODD</v>
      </c>
      <c r="F8405" t="str">
        <f>IF(D8405&lt;=18,"LOW (1-18)","HIGH (19-36)")</f>
        <v>LOW (1-18)</v>
      </c>
      <c r="G8405">
        <f>INT((D8405-1)/6)+1</f>
        <v>2</v>
      </c>
      <c r="H8405">
        <f>MOD(D8405-1,6)+1</f>
        <v>1</v>
      </c>
      <c r="I8405">
        <f>37-D8405</f>
        <v>30</v>
      </c>
      <c r="J8405">
        <f>ABS(D8405-D8406)</f>
        <v>15</v>
      </c>
      <c r="K8405">
        <f>AVERAGE(D8405:D8409)</f>
        <v>7</v>
      </c>
      <c r="L8405">
        <f>AVERAGE(D8405:D8424)</f>
        <v>7</v>
      </c>
      <c r="M8405">
        <f>K8405-L8405</f>
        <v>0</v>
      </c>
      <c r="N8405" t="str">
        <f>IF(K8405&gt;L8405,"HIGH ZONE BIAS",IF(K8405&lt;L8405,"LOW ZONE BIAS","EQUILIBRIUM"))</f>
        <v>EQUILIBRIUM</v>
      </c>
    </row>
    <row r="8406">
      <c r="A8406">
        <v>19165</v>
      </c>
      <c r="B8406" t="str">
        <v>2019-09-07</v>
      </c>
      <c r="C8406" t="str">
        <v>Evening</v>
      </c>
      <c r="D8406">
        <v>22</v>
      </c>
      <c r="E8406" t="str">
        <f>IF(MOD(D8406,2)=0,"EVEN","ODD")</f>
        <v>EVEN</v>
      </c>
      <c r="F8406" t="str">
        <f>IF(D8406&lt;=18,"LOW (1-18)","HIGH (19-36)")</f>
        <v>HIGH (19-36)</v>
      </c>
      <c r="G8406">
        <f>INT((D8406-1)/6)+1</f>
        <v>4</v>
      </c>
      <c r="H8406">
        <f>MOD(D8406-1,6)+1</f>
        <v>4</v>
      </c>
      <c r="I8406">
        <f>37-D8406</f>
        <v>15</v>
      </c>
      <c r="J8406">
        <f>ABS(D8406-D8407)</f>
        <v>17</v>
      </c>
      <c r="K8406">
        <f>AVERAGE(D8406:D8410)</f>
        <v>22</v>
      </c>
      <c r="L8406">
        <f>AVERAGE(D8406:D8425)</f>
        <v>22</v>
      </c>
      <c r="M8406">
        <f>K8406-L8406</f>
        <v>0</v>
      </c>
      <c r="N8406" t="str">
        <f>IF(K8406&gt;L8406,"HIGH ZONE BIAS",IF(K8406&lt;L8406,"LOW ZONE BIAS","EQUILIBRIUM"))</f>
        <v>EQUILIBRIUM</v>
      </c>
    </row>
    <row r="8407">
      <c r="A8407">
        <v>19164</v>
      </c>
      <c r="B8407" t="str">
        <v>2019-09-07</v>
      </c>
      <c r="C8407" t="str">
        <v>Afternoon</v>
      </c>
      <c r="D8407">
        <v>5</v>
      </c>
      <c r="E8407" t="str">
        <f>IF(MOD(D8407,2)=0,"EVEN","ODD")</f>
        <v>ODD</v>
      </c>
      <c r="F8407" t="str">
        <f>IF(D8407&lt;=18,"LOW (1-18)","HIGH (19-36)")</f>
        <v>LOW (1-18)</v>
      </c>
      <c r="G8407">
        <f>INT((D8407-1)/6)+1</f>
        <v>1</v>
      </c>
      <c r="H8407">
        <f>MOD(D8407-1,6)+1</f>
        <v>5</v>
      </c>
      <c r="I8407">
        <f>37-D8407</f>
        <v>32</v>
      </c>
      <c r="J8407">
        <f>ABS(D8407-D8408)</f>
        <v>21</v>
      </c>
      <c r="K8407">
        <f>AVERAGE(D8407:D8411)</f>
        <v>5</v>
      </c>
      <c r="L8407">
        <f>AVERAGE(D8407:D8426)</f>
        <v>5</v>
      </c>
      <c r="M8407">
        <f>K8407-L8407</f>
        <v>0</v>
      </c>
      <c r="N8407" t="str">
        <f>IF(K8407&gt;L8407,"HIGH ZONE BIAS",IF(K8407&lt;L8407,"LOW ZONE BIAS","EQUILIBRIUM"))</f>
        <v>EQUILIBRIUM</v>
      </c>
    </row>
    <row r="8408">
      <c r="A8408">
        <v>19163</v>
      </c>
      <c r="B8408" t="str">
        <v>2019-09-07</v>
      </c>
      <c r="C8408" t="str">
        <v>Midday</v>
      </c>
      <c r="D8408">
        <v>26</v>
      </c>
      <c r="E8408" t="str">
        <f>IF(MOD(D8408,2)=0,"EVEN","ODD")</f>
        <v>EVEN</v>
      </c>
      <c r="F8408" t="str">
        <f>IF(D8408&lt;=18,"LOW (1-18)","HIGH (19-36)")</f>
        <v>HIGH (19-36)</v>
      </c>
      <c r="G8408">
        <f>INT((D8408-1)/6)+1</f>
        <v>5</v>
      </c>
      <c r="H8408">
        <f>MOD(D8408-1,6)+1</f>
        <v>2</v>
      </c>
      <c r="I8408">
        <f>37-D8408</f>
        <v>11</v>
      </c>
      <c r="J8408">
        <f>ABS(D8408-D8409)</f>
        <v>9</v>
      </c>
      <c r="K8408">
        <f>AVERAGE(D8408:D8412)</f>
        <v>26</v>
      </c>
      <c r="L8408">
        <f>AVERAGE(D8408:D8427)</f>
        <v>26</v>
      </c>
      <c r="M8408">
        <f>K8408-L8408</f>
        <v>0</v>
      </c>
      <c r="N8408" t="str">
        <f>IF(K8408&gt;L8408,"HIGH ZONE BIAS",IF(K8408&lt;L8408,"LOW ZONE BIAS","EQUILIBRIUM"))</f>
        <v>EQUILIBRIUM</v>
      </c>
    </row>
    <row r="8409">
      <c r="A8409">
        <v>19162</v>
      </c>
      <c r="B8409" t="str">
        <v>2019-09-07</v>
      </c>
      <c r="C8409" t="str">
        <v>Morning</v>
      </c>
      <c r="D8409">
        <v>35</v>
      </c>
      <c r="E8409" t="str">
        <f>IF(MOD(D8409,2)=0,"EVEN","ODD")</f>
        <v>ODD</v>
      </c>
      <c r="F8409" t="str">
        <f>IF(D8409&lt;=18,"LOW (1-18)","HIGH (19-36)")</f>
        <v>HIGH (19-36)</v>
      </c>
      <c r="G8409">
        <f>INT((D8409-1)/6)+1</f>
        <v>6</v>
      </c>
      <c r="H8409">
        <f>MOD(D8409-1,6)+1</f>
        <v>5</v>
      </c>
      <c r="I8409">
        <f>37-D8409</f>
        <v>2</v>
      </c>
      <c r="J8409">
        <f>ABS(D8409-D8410)</f>
        <v>24</v>
      </c>
      <c r="K8409">
        <f>AVERAGE(D8409:D8413)</f>
        <v>35</v>
      </c>
      <c r="L8409">
        <f>AVERAGE(D8409:D8428)</f>
        <v>35</v>
      </c>
      <c r="M8409">
        <f>K8409-L8409</f>
        <v>0</v>
      </c>
      <c r="N8409" t="str">
        <f>IF(K8409&gt;L8409,"HIGH ZONE BIAS",IF(K8409&lt;L8409,"LOW ZONE BIAS","EQUILIBRIUM"))</f>
        <v>EQUILIBRIUM</v>
      </c>
    </row>
    <row r="8410">
      <c r="A8410">
        <v>19161</v>
      </c>
      <c r="B8410" t="str">
        <v>2019-09-06</v>
      </c>
      <c r="C8410" t="str">
        <v>Evening</v>
      </c>
      <c r="D8410">
        <v>11</v>
      </c>
      <c r="E8410" t="str">
        <f>IF(MOD(D8410,2)=0,"EVEN","ODD")</f>
        <v>ODD</v>
      </c>
      <c r="F8410" t="str">
        <f>IF(D8410&lt;=18,"LOW (1-18)","HIGH (19-36)")</f>
        <v>LOW (1-18)</v>
      </c>
      <c r="G8410">
        <f>INT((D8410-1)/6)+1</f>
        <v>2</v>
      </c>
      <c r="H8410">
        <f>MOD(D8410-1,6)+1</f>
        <v>5</v>
      </c>
      <c r="I8410">
        <f>37-D8410</f>
        <v>26</v>
      </c>
      <c r="J8410">
        <f>ABS(D8410-D8411)</f>
        <v>23</v>
      </c>
      <c r="K8410">
        <f>AVERAGE(D8410:D8414)</f>
        <v>11</v>
      </c>
      <c r="L8410">
        <f>AVERAGE(D8410:D8429)</f>
        <v>11</v>
      </c>
      <c r="M8410">
        <f>K8410-L8410</f>
        <v>0</v>
      </c>
      <c r="N8410" t="str">
        <f>IF(K8410&gt;L8410,"HIGH ZONE BIAS",IF(K8410&lt;L8410,"LOW ZONE BIAS","EQUILIBRIUM"))</f>
        <v>EQUILIBRIUM</v>
      </c>
    </row>
    <row r="8411">
      <c r="A8411">
        <v>19160</v>
      </c>
      <c r="B8411" t="str">
        <v>2019-09-06</v>
      </c>
      <c r="C8411" t="str">
        <v>Afternoon</v>
      </c>
      <c r="D8411">
        <v>34</v>
      </c>
      <c r="E8411" t="str">
        <f>IF(MOD(D8411,2)=0,"EVEN","ODD")</f>
        <v>EVEN</v>
      </c>
      <c r="F8411" t="str">
        <f>IF(D8411&lt;=18,"LOW (1-18)","HIGH (19-36)")</f>
        <v>HIGH (19-36)</v>
      </c>
      <c r="G8411">
        <f>INT((D8411-1)/6)+1</f>
        <v>6</v>
      </c>
      <c r="H8411">
        <f>MOD(D8411-1,6)+1</f>
        <v>4</v>
      </c>
      <c r="I8411">
        <f>37-D8411</f>
        <v>3</v>
      </c>
      <c r="J8411">
        <f>ABS(D8411-D8412)</f>
        <v>32</v>
      </c>
      <c r="K8411">
        <f>AVERAGE(D8411:D8415)</f>
        <v>34</v>
      </c>
      <c r="L8411">
        <f>AVERAGE(D8411:D8430)</f>
        <v>34</v>
      </c>
      <c r="M8411">
        <f>K8411-L8411</f>
        <v>0</v>
      </c>
      <c r="N8411" t="str">
        <f>IF(K8411&gt;L8411,"HIGH ZONE BIAS",IF(K8411&lt;L8411,"LOW ZONE BIAS","EQUILIBRIUM"))</f>
        <v>EQUILIBRIUM</v>
      </c>
    </row>
    <row r="8412">
      <c r="A8412">
        <v>19159</v>
      </c>
      <c r="B8412" t="str">
        <v>2019-09-06</v>
      </c>
      <c r="C8412" t="str">
        <v>Midday</v>
      </c>
      <c r="D8412">
        <v>2</v>
      </c>
      <c r="E8412" t="str">
        <f>IF(MOD(D8412,2)=0,"EVEN","ODD")</f>
        <v>EVEN</v>
      </c>
      <c r="F8412" t="str">
        <f>IF(D8412&lt;=18,"LOW (1-18)","HIGH (19-36)")</f>
        <v>LOW (1-18)</v>
      </c>
      <c r="G8412">
        <f>INT((D8412-1)/6)+1</f>
        <v>1</v>
      </c>
      <c r="H8412">
        <f>MOD(D8412-1,6)+1</f>
        <v>2</v>
      </c>
      <c r="I8412">
        <f>37-D8412</f>
        <v>35</v>
      </c>
      <c r="J8412">
        <f>ABS(D8412-D8413)</f>
        <v>20</v>
      </c>
      <c r="K8412">
        <f>AVERAGE(D8412:D8416)</f>
        <v>2</v>
      </c>
      <c r="L8412">
        <f>AVERAGE(D8412:D8431)</f>
        <v>2</v>
      </c>
      <c r="M8412">
        <f>K8412-L8412</f>
        <v>0</v>
      </c>
      <c r="N8412" t="str">
        <f>IF(K8412&gt;L8412,"HIGH ZONE BIAS",IF(K8412&lt;L8412,"LOW ZONE BIAS","EQUILIBRIUM"))</f>
        <v>EQUILIBRIUM</v>
      </c>
    </row>
    <row r="8413">
      <c r="A8413">
        <v>19158</v>
      </c>
      <c r="B8413" t="str">
        <v>2019-09-06</v>
      </c>
      <c r="C8413" t="str">
        <v>Morning</v>
      </c>
      <c r="D8413">
        <v>22</v>
      </c>
      <c r="E8413" t="str">
        <f>IF(MOD(D8413,2)=0,"EVEN","ODD")</f>
        <v>EVEN</v>
      </c>
      <c r="F8413" t="str">
        <f>IF(D8413&lt;=18,"LOW (1-18)","HIGH (19-36)")</f>
        <v>HIGH (19-36)</v>
      </c>
      <c r="G8413">
        <f>INT((D8413-1)/6)+1</f>
        <v>4</v>
      </c>
      <c r="H8413">
        <f>MOD(D8413-1,6)+1</f>
        <v>4</v>
      </c>
      <c r="I8413">
        <f>37-D8413</f>
        <v>15</v>
      </c>
      <c r="J8413">
        <f>ABS(D8413-D8414)</f>
        <v>4</v>
      </c>
      <c r="K8413">
        <f>AVERAGE(D8413:D8417)</f>
        <v>22</v>
      </c>
      <c r="L8413">
        <f>AVERAGE(D8413:D8432)</f>
        <v>22</v>
      </c>
      <c r="M8413">
        <f>K8413-L8413</f>
        <v>0</v>
      </c>
      <c r="N8413" t="str">
        <f>IF(K8413&gt;L8413,"HIGH ZONE BIAS",IF(K8413&lt;L8413,"LOW ZONE BIAS","EQUILIBRIUM"))</f>
        <v>EQUILIBRIUM</v>
      </c>
    </row>
    <row r="8414">
      <c r="A8414">
        <v>19157</v>
      </c>
      <c r="B8414" t="str">
        <v>2019-09-05</v>
      </c>
      <c r="C8414" t="str">
        <v>Evening</v>
      </c>
      <c r="D8414">
        <v>26</v>
      </c>
      <c r="E8414" t="str">
        <f>IF(MOD(D8414,2)=0,"EVEN","ODD")</f>
        <v>EVEN</v>
      </c>
      <c r="F8414" t="str">
        <f>IF(D8414&lt;=18,"LOW (1-18)","HIGH (19-36)")</f>
        <v>HIGH (19-36)</v>
      </c>
      <c r="G8414">
        <f>INT((D8414-1)/6)+1</f>
        <v>5</v>
      </c>
      <c r="H8414">
        <f>MOD(D8414-1,6)+1</f>
        <v>2</v>
      </c>
      <c r="I8414">
        <f>37-D8414</f>
        <v>11</v>
      </c>
      <c r="J8414">
        <f>ABS(D8414-D8415)</f>
        <v>25</v>
      </c>
      <c r="K8414">
        <f>AVERAGE(D8414:D8418)</f>
        <v>26</v>
      </c>
      <c r="L8414">
        <f>AVERAGE(D8414:D8433)</f>
        <v>26</v>
      </c>
      <c r="M8414">
        <f>K8414-L8414</f>
        <v>0</v>
      </c>
      <c r="N8414" t="str">
        <f>IF(K8414&gt;L8414,"HIGH ZONE BIAS",IF(K8414&lt;L8414,"LOW ZONE BIAS","EQUILIBRIUM"))</f>
        <v>EQUILIBRIUM</v>
      </c>
    </row>
    <row r="8415">
      <c r="A8415">
        <v>19156</v>
      </c>
      <c r="B8415" t="str">
        <v>2019-09-05</v>
      </c>
      <c r="C8415" t="str">
        <v>Afternoon</v>
      </c>
      <c r="D8415">
        <v>1</v>
      </c>
      <c r="E8415" t="str">
        <f>IF(MOD(D8415,2)=0,"EVEN","ODD")</f>
        <v>ODD</v>
      </c>
      <c r="F8415" t="str">
        <f>IF(D8415&lt;=18,"LOW (1-18)","HIGH (19-36)")</f>
        <v>LOW (1-18)</v>
      </c>
      <c r="G8415">
        <f>INT((D8415-1)/6)+1</f>
        <v>1</v>
      </c>
      <c r="H8415">
        <f>MOD(D8415-1,6)+1</f>
        <v>1</v>
      </c>
      <c r="I8415">
        <f>37-D8415</f>
        <v>36</v>
      </c>
      <c r="J8415">
        <f>ABS(D8415-D8416)</f>
        <v>34</v>
      </c>
      <c r="K8415">
        <f>AVERAGE(D8415:D8419)</f>
        <v>1</v>
      </c>
      <c r="L8415">
        <f>AVERAGE(D8415:D8434)</f>
        <v>1</v>
      </c>
      <c r="M8415">
        <f>K8415-L8415</f>
        <v>0</v>
      </c>
      <c r="N8415" t="str">
        <f>IF(K8415&gt;L8415,"HIGH ZONE BIAS",IF(K8415&lt;L8415,"LOW ZONE BIAS","EQUILIBRIUM"))</f>
        <v>EQUILIBRIUM</v>
      </c>
    </row>
    <row r="8416">
      <c r="A8416">
        <v>19155</v>
      </c>
      <c r="B8416" t="str">
        <v>2019-09-05</v>
      </c>
      <c r="C8416" t="str">
        <v>Midday</v>
      </c>
      <c r="D8416">
        <v>35</v>
      </c>
      <c r="E8416" t="str">
        <f>IF(MOD(D8416,2)=0,"EVEN","ODD")</f>
        <v>ODD</v>
      </c>
      <c r="F8416" t="str">
        <f>IF(D8416&lt;=18,"LOW (1-18)","HIGH (19-36)")</f>
        <v>HIGH (19-36)</v>
      </c>
      <c r="G8416">
        <f>INT((D8416-1)/6)+1</f>
        <v>6</v>
      </c>
      <c r="H8416">
        <f>MOD(D8416-1,6)+1</f>
        <v>5</v>
      </c>
      <c r="I8416">
        <f>37-D8416</f>
        <v>2</v>
      </c>
      <c r="J8416">
        <f>ABS(D8416-D8417)</f>
        <v>13</v>
      </c>
      <c r="K8416">
        <f>AVERAGE(D8416:D8420)</f>
        <v>35</v>
      </c>
      <c r="L8416">
        <f>AVERAGE(D8416:D8435)</f>
        <v>35</v>
      </c>
      <c r="M8416">
        <f>K8416-L8416</f>
        <v>0</v>
      </c>
      <c r="N8416" t="str">
        <f>IF(K8416&gt;L8416,"HIGH ZONE BIAS",IF(K8416&lt;L8416,"LOW ZONE BIAS","EQUILIBRIUM"))</f>
        <v>EQUILIBRIUM</v>
      </c>
    </row>
    <row r="8417">
      <c r="A8417">
        <v>19154</v>
      </c>
      <c r="B8417" t="str">
        <v>2019-09-05</v>
      </c>
      <c r="C8417" t="str">
        <v>Morning</v>
      </c>
      <c r="D8417">
        <v>22</v>
      </c>
      <c r="E8417" t="str">
        <f>IF(MOD(D8417,2)=0,"EVEN","ODD")</f>
        <v>EVEN</v>
      </c>
      <c r="F8417" t="str">
        <f>IF(D8417&lt;=18,"LOW (1-18)","HIGH (19-36)")</f>
        <v>HIGH (19-36)</v>
      </c>
      <c r="G8417">
        <f>INT((D8417-1)/6)+1</f>
        <v>4</v>
      </c>
      <c r="H8417">
        <f>MOD(D8417-1,6)+1</f>
        <v>4</v>
      </c>
      <c r="I8417">
        <f>37-D8417</f>
        <v>15</v>
      </c>
      <c r="J8417">
        <f>ABS(D8417-D8418)</f>
        <v>3</v>
      </c>
      <c r="K8417">
        <f>AVERAGE(D8417:D8421)</f>
        <v>22</v>
      </c>
      <c r="L8417">
        <f>AVERAGE(D8417:D8436)</f>
        <v>22</v>
      </c>
      <c r="M8417">
        <f>K8417-L8417</f>
        <v>0</v>
      </c>
      <c r="N8417" t="str">
        <f>IF(K8417&gt;L8417,"HIGH ZONE BIAS",IF(K8417&lt;L8417,"LOW ZONE BIAS","EQUILIBRIUM"))</f>
        <v>EQUILIBRIUM</v>
      </c>
    </row>
    <row r="8418">
      <c r="A8418">
        <v>19153</v>
      </c>
      <c r="B8418" t="str">
        <v>2019-09-04</v>
      </c>
      <c r="C8418" t="str">
        <v>Evening</v>
      </c>
      <c r="D8418">
        <v>19</v>
      </c>
      <c r="E8418" t="str">
        <f>IF(MOD(D8418,2)=0,"EVEN","ODD")</f>
        <v>ODD</v>
      </c>
      <c r="F8418" t="str">
        <f>IF(D8418&lt;=18,"LOW (1-18)","HIGH (19-36)")</f>
        <v>HIGH (19-36)</v>
      </c>
      <c r="G8418">
        <f>INT((D8418-1)/6)+1</f>
        <v>4</v>
      </c>
      <c r="H8418">
        <f>MOD(D8418-1,6)+1</f>
        <v>1</v>
      </c>
      <c r="I8418">
        <f>37-D8418</f>
        <v>18</v>
      </c>
      <c r="J8418">
        <f>ABS(D8418-D8419)</f>
        <v>11</v>
      </c>
      <c r="K8418">
        <f>AVERAGE(D8418:D8422)</f>
        <v>19</v>
      </c>
      <c r="L8418">
        <f>AVERAGE(D8418:D8437)</f>
        <v>19</v>
      </c>
      <c r="M8418">
        <f>K8418-L8418</f>
        <v>0</v>
      </c>
      <c r="N8418" t="str">
        <f>IF(K8418&gt;L8418,"HIGH ZONE BIAS",IF(K8418&lt;L8418,"LOW ZONE BIAS","EQUILIBRIUM"))</f>
        <v>EQUILIBRIUM</v>
      </c>
    </row>
    <row r="8419">
      <c r="A8419">
        <v>19152</v>
      </c>
      <c r="B8419" t="str">
        <v>2019-09-04</v>
      </c>
      <c r="C8419" t="str">
        <v>Afternoon</v>
      </c>
      <c r="D8419">
        <v>30</v>
      </c>
      <c r="E8419" t="str">
        <f>IF(MOD(D8419,2)=0,"EVEN","ODD")</f>
        <v>EVEN</v>
      </c>
      <c r="F8419" t="str">
        <f>IF(D8419&lt;=18,"LOW (1-18)","HIGH (19-36)")</f>
        <v>HIGH (19-36)</v>
      </c>
      <c r="G8419">
        <f>INT((D8419-1)/6)+1</f>
        <v>5</v>
      </c>
      <c r="H8419">
        <f>MOD(D8419-1,6)+1</f>
        <v>6</v>
      </c>
      <c r="I8419">
        <f>37-D8419</f>
        <v>7</v>
      </c>
      <c r="J8419">
        <f>ABS(D8419-D8420)</f>
        <v>19</v>
      </c>
      <c r="K8419">
        <f>AVERAGE(D8419:D8423)</f>
        <v>30</v>
      </c>
      <c r="L8419">
        <f>AVERAGE(D8419:D8438)</f>
        <v>30</v>
      </c>
      <c r="M8419">
        <f>K8419-L8419</f>
        <v>0</v>
      </c>
      <c r="N8419" t="str">
        <f>IF(K8419&gt;L8419,"HIGH ZONE BIAS",IF(K8419&lt;L8419,"LOW ZONE BIAS","EQUILIBRIUM"))</f>
        <v>EQUILIBRIUM</v>
      </c>
    </row>
    <row r="8420">
      <c r="A8420">
        <v>19151</v>
      </c>
      <c r="B8420" t="str">
        <v>2019-09-04</v>
      </c>
      <c r="C8420" t="str">
        <v>Midday</v>
      </c>
      <c r="D8420">
        <v>11</v>
      </c>
      <c r="E8420" t="str">
        <f>IF(MOD(D8420,2)=0,"EVEN","ODD")</f>
        <v>ODD</v>
      </c>
      <c r="F8420" t="str">
        <f>IF(D8420&lt;=18,"LOW (1-18)","HIGH (19-36)")</f>
        <v>LOW (1-18)</v>
      </c>
      <c r="G8420">
        <f>INT((D8420-1)/6)+1</f>
        <v>2</v>
      </c>
      <c r="H8420">
        <f>MOD(D8420-1,6)+1</f>
        <v>5</v>
      </c>
      <c r="I8420">
        <f>37-D8420</f>
        <v>26</v>
      </c>
      <c r="J8420">
        <f>ABS(D8420-D8421)</f>
        <v>1</v>
      </c>
      <c r="K8420">
        <f>AVERAGE(D8420:D8424)</f>
        <v>11</v>
      </c>
      <c r="L8420">
        <f>AVERAGE(D8420:D8439)</f>
        <v>11</v>
      </c>
      <c r="M8420">
        <f>K8420-L8420</f>
        <v>0</v>
      </c>
      <c r="N8420" t="str">
        <f>IF(K8420&gt;L8420,"HIGH ZONE BIAS",IF(K8420&lt;L8420,"LOW ZONE BIAS","EQUILIBRIUM"))</f>
        <v>EQUILIBRIUM</v>
      </c>
    </row>
    <row r="8421">
      <c r="A8421">
        <v>19150</v>
      </c>
      <c r="B8421" t="str">
        <v>2019-09-04</v>
      </c>
      <c r="C8421" t="str">
        <v>Morning</v>
      </c>
      <c r="D8421">
        <v>12</v>
      </c>
      <c r="E8421" t="str">
        <f>IF(MOD(D8421,2)=0,"EVEN","ODD")</f>
        <v>EVEN</v>
      </c>
      <c r="F8421" t="str">
        <f>IF(D8421&lt;=18,"LOW (1-18)","HIGH (19-36)")</f>
        <v>LOW (1-18)</v>
      </c>
      <c r="G8421">
        <f>INT((D8421-1)/6)+1</f>
        <v>2</v>
      </c>
      <c r="H8421">
        <f>MOD(D8421-1,6)+1</f>
        <v>6</v>
      </c>
      <c r="I8421">
        <f>37-D8421</f>
        <v>25</v>
      </c>
      <c r="J8421">
        <f>ABS(D8421-D8422)</f>
        <v>1</v>
      </c>
      <c r="K8421">
        <f>AVERAGE(D8421:D8425)</f>
        <v>12</v>
      </c>
      <c r="L8421">
        <f>AVERAGE(D8421:D8440)</f>
        <v>12</v>
      </c>
      <c r="M8421">
        <f>K8421-L8421</f>
        <v>0</v>
      </c>
      <c r="N8421" t="str">
        <f>IF(K8421&gt;L8421,"HIGH ZONE BIAS",IF(K8421&lt;L8421,"LOW ZONE BIAS","EQUILIBRIUM"))</f>
        <v>EQUILIBRIUM</v>
      </c>
    </row>
    <row r="8422">
      <c r="A8422">
        <v>19149</v>
      </c>
      <c r="B8422" t="str">
        <v>2019-09-03</v>
      </c>
      <c r="C8422" t="str">
        <v>Evening</v>
      </c>
      <c r="D8422">
        <v>11</v>
      </c>
      <c r="E8422" t="str">
        <f>IF(MOD(D8422,2)=0,"EVEN","ODD")</f>
        <v>ODD</v>
      </c>
      <c r="F8422" t="str">
        <f>IF(D8422&lt;=18,"LOW (1-18)","HIGH (19-36)")</f>
        <v>LOW (1-18)</v>
      </c>
      <c r="G8422">
        <f>INT((D8422-1)/6)+1</f>
        <v>2</v>
      </c>
      <c r="H8422">
        <f>MOD(D8422-1,6)+1</f>
        <v>5</v>
      </c>
      <c r="I8422">
        <f>37-D8422</f>
        <v>26</v>
      </c>
      <c r="J8422">
        <f>ABS(D8422-D8423)</f>
        <v>24</v>
      </c>
      <c r="K8422">
        <f>AVERAGE(D8422:D8426)</f>
        <v>11</v>
      </c>
      <c r="L8422">
        <f>AVERAGE(D8422:D8441)</f>
        <v>11</v>
      </c>
      <c r="M8422">
        <f>K8422-L8422</f>
        <v>0</v>
      </c>
      <c r="N8422" t="str">
        <f>IF(K8422&gt;L8422,"HIGH ZONE BIAS",IF(K8422&lt;L8422,"LOW ZONE BIAS","EQUILIBRIUM"))</f>
        <v>EQUILIBRIUM</v>
      </c>
    </row>
    <row r="8423">
      <c r="A8423">
        <v>19148</v>
      </c>
      <c r="B8423" t="str">
        <v>2019-09-03</v>
      </c>
      <c r="C8423" t="str">
        <v>Afternoon</v>
      </c>
      <c r="D8423">
        <v>35</v>
      </c>
      <c r="E8423" t="str">
        <f>IF(MOD(D8423,2)=0,"EVEN","ODD")</f>
        <v>ODD</v>
      </c>
      <c r="F8423" t="str">
        <f>IF(D8423&lt;=18,"LOW (1-18)","HIGH (19-36)")</f>
        <v>HIGH (19-36)</v>
      </c>
      <c r="G8423">
        <f>INT((D8423-1)/6)+1</f>
        <v>6</v>
      </c>
      <c r="H8423">
        <f>MOD(D8423-1,6)+1</f>
        <v>5</v>
      </c>
      <c r="I8423">
        <f>37-D8423</f>
        <v>2</v>
      </c>
      <c r="J8423">
        <f>ABS(D8423-D8424)</f>
        <v>11</v>
      </c>
      <c r="K8423">
        <f>AVERAGE(D8423:D8427)</f>
        <v>35</v>
      </c>
      <c r="L8423">
        <f>AVERAGE(D8423:D8442)</f>
        <v>35</v>
      </c>
      <c r="M8423">
        <f>K8423-L8423</f>
        <v>0</v>
      </c>
      <c r="N8423" t="str">
        <f>IF(K8423&gt;L8423,"HIGH ZONE BIAS",IF(K8423&lt;L8423,"LOW ZONE BIAS","EQUILIBRIUM"))</f>
        <v>EQUILIBRIUM</v>
      </c>
    </row>
    <row r="8424">
      <c r="A8424">
        <v>19147</v>
      </c>
      <c r="B8424" t="str">
        <v>2019-09-03</v>
      </c>
      <c r="C8424" t="str">
        <v>Midday</v>
      </c>
      <c r="D8424">
        <v>24</v>
      </c>
      <c r="E8424" t="str">
        <f>IF(MOD(D8424,2)=0,"EVEN","ODD")</f>
        <v>EVEN</v>
      </c>
      <c r="F8424" t="str">
        <f>IF(D8424&lt;=18,"LOW (1-18)","HIGH (19-36)")</f>
        <v>HIGH (19-36)</v>
      </c>
      <c r="G8424">
        <f>INT((D8424-1)/6)+1</f>
        <v>4</v>
      </c>
      <c r="H8424">
        <f>MOD(D8424-1,6)+1</f>
        <v>6</v>
      </c>
      <c r="I8424">
        <f>37-D8424</f>
        <v>13</v>
      </c>
      <c r="J8424">
        <f>ABS(D8424-D8425)</f>
        <v>22</v>
      </c>
      <c r="K8424">
        <f>AVERAGE(D8424:D8428)</f>
        <v>24</v>
      </c>
      <c r="L8424">
        <f>AVERAGE(D8424:D8443)</f>
        <v>24</v>
      </c>
      <c r="M8424">
        <f>K8424-L8424</f>
        <v>0</v>
      </c>
      <c r="N8424" t="str">
        <f>IF(K8424&gt;L8424,"HIGH ZONE BIAS",IF(K8424&lt;L8424,"LOW ZONE BIAS","EQUILIBRIUM"))</f>
        <v>EQUILIBRIUM</v>
      </c>
    </row>
    <row r="8425">
      <c r="A8425">
        <v>19146</v>
      </c>
      <c r="B8425" t="str">
        <v>2019-09-03</v>
      </c>
      <c r="C8425" t="str">
        <v>Morning</v>
      </c>
      <c r="D8425">
        <v>2</v>
      </c>
      <c r="E8425" t="str">
        <f>IF(MOD(D8425,2)=0,"EVEN","ODD")</f>
        <v>EVEN</v>
      </c>
      <c r="F8425" t="str">
        <f>IF(D8425&lt;=18,"LOW (1-18)","HIGH (19-36)")</f>
        <v>LOW (1-18)</v>
      </c>
      <c r="G8425">
        <f>INT((D8425-1)/6)+1</f>
        <v>1</v>
      </c>
      <c r="H8425">
        <f>MOD(D8425-1,6)+1</f>
        <v>2</v>
      </c>
      <c r="I8425">
        <f>37-D8425</f>
        <v>35</v>
      </c>
      <c r="J8425">
        <f>ABS(D8425-D8426)</f>
        <v>27</v>
      </c>
      <c r="K8425">
        <f>AVERAGE(D8425:D8429)</f>
        <v>2</v>
      </c>
      <c r="L8425">
        <f>AVERAGE(D8425:D8444)</f>
        <v>2</v>
      </c>
      <c r="M8425">
        <f>K8425-L8425</f>
        <v>0</v>
      </c>
      <c r="N8425" t="str">
        <f>IF(K8425&gt;L8425,"HIGH ZONE BIAS",IF(K8425&lt;L8425,"LOW ZONE BIAS","EQUILIBRIUM"))</f>
        <v>EQUILIBRIUM</v>
      </c>
    </row>
    <row r="8426">
      <c r="A8426">
        <v>19145</v>
      </c>
      <c r="B8426" t="str">
        <v>2019-09-02</v>
      </c>
      <c r="C8426" t="str">
        <v>Evening</v>
      </c>
      <c r="D8426">
        <v>29</v>
      </c>
      <c r="E8426" t="str">
        <f>IF(MOD(D8426,2)=0,"EVEN","ODD")</f>
        <v>ODD</v>
      </c>
      <c r="F8426" t="str">
        <f>IF(D8426&lt;=18,"LOW (1-18)","HIGH (19-36)")</f>
        <v>HIGH (19-36)</v>
      </c>
      <c r="G8426">
        <f>INT((D8426-1)/6)+1</f>
        <v>5</v>
      </c>
      <c r="H8426">
        <f>MOD(D8426-1,6)+1</f>
        <v>5</v>
      </c>
      <c r="I8426">
        <f>37-D8426</f>
        <v>8</v>
      </c>
      <c r="J8426">
        <f>ABS(D8426-D8427)</f>
        <v>14</v>
      </c>
      <c r="K8426">
        <f>AVERAGE(D8426:D8430)</f>
        <v>29</v>
      </c>
      <c r="L8426">
        <f>AVERAGE(D8426:D8445)</f>
        <v>29</v>
      </c>
      <c r="M8426">
        <f>K8426-L8426</f>
        <v>0</v>
      </c>
      <c r="N8426" t="str">
        <f>IF(K8426&gt;L8426,"HIGH ZONE BIAS",IF(K8426&lt;L8426,"LOW ZONE BIAS","EQUILIBRIUM"))</f>
        <v>EQUILIBRIUM</v>
      </c>
    </row>
    <row r="8427">
      <c r="A8427">
        <v>19144</v>
      </c>
      <c r="B8427" t="str">
        <v>2019-09-02</v>
      </c>
      <c r="C8427" t="str">
        <v>Afternoon</v>
      </c>
      <c r="D8427">
        <v>15</v>
      </c>
      <c r="E8427" t="str">
        <f>IF(MOD(D8427,2)=0,"EVEN","ODD")</f>
        <v>ODD</v>
      </c>
      <c r="F8427" t="str">
        <f>IF(D8427&lt;=18,"LOW (1-18)","HIGH (19-36)")</f>
        <v>LOW (1-18)</v>
      </c>
      <c r="G8427">
        <f>INT((D8427-1)/6)+1</f>
        <v>3</v>
      </c>
      <c r="H8427">
        <f>MOD(D8427-1,6)+1</f>
        <v>3</v>
      </c>
      <c r="I8427">
        <f>37-D8427</f>
        <v>22</v>
      </c>
      <c r="J8427">
        <f>ABS(D8427-D8428)</f>
        <v>10</v>
      </c>
      <c r="K8427">
        <f>AVERAGE(D8427:D8431)</f>
        <v>15</v>
      </c>
      <c r="L8427">
        <f>AVERAGE(D8427:D8446)</f>
        <v>15</v>
      </c>
      <c r="M8427">
        <f>K8427-L8427</f>
        <v>0</v>
      </c>
      <c r="N8427" t="str">
        <f>IF(K8427&gt;L8427,"HIGH ZONE BIAS",IF(K8427&lt;L8427,"LOW ZONE BIAS","EQUILIBRIUM"))</f>
        <v>EQUILIBRIUM</v>
      </c>
    </row>
    <row r="8428">
      <c r="A8428">
        <v>19143</v>
      </c>
      <c r="B8428" t="str">
        <v>2019-09-02</v>
      </c>
      <c r="C8428" t="str">
        <v>Midday</v>
      </c>
      <c r="D8428">
        <v>25</v>
      </c>
      <c r="E8428" t="str">
        <f>IF(MOD(D8428,2)=0,"EVEN","ODD")</f>
        <v>ODD</v>
      </c>
      <c r="F8428" t="str">
        <f>IF(D8428&lt;=18,"LOW (1-18)","HIGH (19-36)")</f>
        <v>HIGH (19-36)</v>
      </c>
      <c r="G8428">
        <f>INT((D8428-1)/6)+1</f>
        <v>5</v>
      </c>
      <c r="H8428">
        <f>MOD(D8428-1,6)+1</f>
        <v>1</v>
      </c>
      <c r="I8428">
        <f>37-D8428</f>
        <v>12</v>
      </c>
      <c r="J8428">
        <f>ABS(D8428-D8429)</f>
        <v>1</v>
      </c>
      <c r="K8428">
        <f>AVERAGE(D8428:D8432)</f>
        <v>25</v>
      </c>
      <c r="L8428">
        <f>AVERAGE(D8428:D8447)</f>
        <v>25</v>
      </c>
      <c r="M8428">
        <f>K8428-L8428</f>
        <v>0</v>
      </c>
      <c r="N8428" t="str">
        <f>IF(K8428&gt;L8428,"HIGH ZONE BIAS",IF(K8428&lt;L8428,"LOW ZONE BIAS","EQUILIBRIUM"))</f>
        <v>EQUILIBRIUM</v>
      </c>
    </row>
    <row r="8429">
      <c r="A8429">
        <v>19142</v>
      </c>
      <c r="B8429" t="str">
        <v>2019-09-02</v>
      </c>
      <c r="C8429" t="str">
        <v>Morning</v>
      </c>
      <c r="D8429">
        <v>24</v>
      </c>
      <c r="E8429" t="str">
        <f>IF(MOD(D8429,2)=0,"EVEN","ODD")</f>
        <v>EVEN</v>
      </c>
      <c r="F8429" t="str">
        <f>IF(D8429&lt;=18,"LOW (1-18)","HIGH (19-36)")</f>
        <v>HIGH (19-36)</v>
      </c>
      <c r="G8429">
        <f>INT((D8429-1)/6)+1</f>
        <v>4</v>
      </c>
      <c r="H8429">
        <f>MOD(D8429-1,6)+1</f>
        <v>6</v>
      </c>
      <c r="I8429">
        <f>37-D8429</f>
        <v>13</v>
      </c>
      <c r="J8429">
        <f>ABS(D8429-D8430)</f>
        <v>22</v>
      </c>
      <c r="K8429">
        <f>AVERAGE(D8429:D8433)</f>
        <v>24</v>
      </c>
      <c r="L8429">
        <f>AVERAGE(D8429:D8448)</f>
        <v>24</v>
      </c>
      <c r="M8429">
        <f>K8429-L8429</f>
        <v>0</v>
      </c>
      <c r="N8429" t="str">
        <f>IF(K8429&gt;L8429,"HIGH ZONE BIAS",IF(K8429&lt;L8429,"LOW ZONE BIAS","EQUILIBRIUM"))</f>
        <v>EQUILIBRIUM</v>
      </c>
    </row>
    <row r="8430">
      <c r="A8430">
        <v>19141</v>
      </c>
      <c r="B8430" t="str">
        <v>2019-08-31</v>
      </c>
      <c r="C8430" t="str">
        <v>Evening</v>
      </c>
      <c r="D8430">
        <v>2</v>
      </c>
      <c r="E8430" t="str">
        <f>IF(MOD(D8430,2)=0,"EVEN","ODD")</f>
        <v>EVEN</v>
      </c>
      <c r="F8430" t="str">
        <f>IF(D8430&lt;=18,"LOW (1-18)","HIGH (19-36)")</f>
        <v>LOW (1-18)</v>
      </c>
      <c r="G8430">
        <f>INT((D8430-1)/6)+1</f>
        <v>1</v>
      </c>
      <c r="H8430">
        <f>MOD(D8430-1,6)+1</f>
        <v>2</v>
      </c>
      <c r="I8430">
        <f>37-D8430</f>
        <v>35</v>
      </c>
      <c r="J8430">
        <f>ABS(D8430-D8431)</f>
        <v>28</v>
      </c>
      <c r="K8430">
        <f>AVERAGE(D8430:D8434)</f>
        <v>2</v>
      </c>
      <c r="L8430">
        <f>AVERAGE(D8430:D8449)</f>
        <v>2</v>
      </c>
      <c r="M8430">
        <f>K8430-L8430</f>
        <v>0</v>
      </c>
      <c r="N8430" t="str">
        <f>IF(K8430&gt;L8430,"HIGH ZONE BIAS",IF(K8430&lt;L8430,"LOW ZONE BIAS","EQUILIBRIUM"))</f>
        <v>EQUILIBRIUM</v>
      </c>
    </row>
    <row r="8431">
      <c r="A8431">
        <v>19140</v>
      </c>
      <c r="B8431" t="str">
        <v>2019-08-31</v>
      </c>
      <c r="C8431" t="str">
        <v>Afternoon</v>
      </c>
      <c r="D8431">
        <v>30</v>
      </c>
      <c r="E8431" t="str">
        <f>IF(MOD(D8431,2)=0,"EVEN","ODD")</f>
        <v>EVEN</v>
      </c>
      <c r="F8431" t="str">
        <f>IF(D8431&lt;=18,"LOW (1-18)","HIGH (19-36)")</f>
        <v>HIGH (19-36)</v>
      </c>
      <c r="G8431">
        <f>INT((D8431-1)/6)+1</f>
        <v>5</v>
      </c>
      <c r="H8431">
        <f>MOD(D8431-1,6)+1</f>
        <v>6</v>
      </c>
      <c r="I8431">
        <f>37-D8431</f>
        <v>7</v>
      </c>
      <c r="J8431">
        <f>ABS(D8431-D8432)</f>
        <v>24</v>
      </c>
      <c r="K8431">
        <f>AVERAGE(D8431:D8435)</f>
        <v>30</v>
      </c>
      <c r="L8431">
        <f>AVERAGE(D8431:D8450)</f>
        <v>30</v>
      </c>
      <c r="M8431">
        <f>K8431-L8431</f>
        <v>0</v>
      </c>
      <c r="N8431" t="str">
        <f>IF(K8431&gt;L8431,"HIGH ZONE BIAS",IF(K8431&lt;L8431,"LOW ZONE BIAS","EQUILIBRIUM"))</f>
        <v>EQUILIBRIUM</v>
      </c>
    </row>
    <row r="8432">
      <c r="A8432">
        <v>19139</v>
      </c>
      <c r="B8432" t="str">
        <v>2019-08-31</v>
      </c>
      <c r="C8432" t="str">
        <v>Midday</v>
      </c>
      <c r="D8432">
        <v>6</v>
      </c>
      <c r="E8432" t="str">
        <f>IF(MOD(D8432,2)=0,"EVEN","ODD")</f>
        <v>EVEN</v>
      </c>
      <c r="F8432" t="str">
        <f>IF(D8432&lt;=18,"LOW (1-18)","HIGH (19-36)")</f>
        <v>LOW (1-18)</v>
      </c>
      <c r="G8432">
        <f>INT((D8432-1)/6)+1</f>
        <v>1</v>
      </c>
      <c r="H8432">
        <f>MOD(D8432-1,6)+1</f>
        <v>6</v>
      </c>
      <c r="I8432">
        <f>37-D8432</f>
        <v>31</v>
      </c>
      <c r="J8432">
        <f>ABS(D8432-D8433)</f>
        <v>24</v>
      </c>
      <c r="K8432">
        <f>AVERAGE(D8432:D8436)</f>
        <v>6</v>
      </c>
      <c r="L8432">
        <f>AVERAGE(D8432:D8451)</f>
        <v>6</v>
      </c>
      <c r="M8432">
        <f>K8432-L8432</f>
        <v>0</v>
      </c>
      <c r="N8432" t="str">
        <f>IF(K8432&gt;L8432,"HIGH ZONE BIAS",IF(K8432&lt;L8432,"LOW ZONE BIAS","EQUILIBRIUM"))</f>
        <v>EQUILIBRIUM</v>
      </c>
    </row>
    <row r="8433">
      <c r="A8433">
        <v>19138</v>
      </c>
      <c r="B8433" t="str">
        <v>2019-08-31</v>
      </c>
      <c r="C8433" t="str">
        <v>Morning</v>
      </c>
      <c r="D8433">
        <v>30</v>
      </c>
      <c r="E8433" t="str">
        <f>IF(MOD(D8433,2)=0,"EVEN","ODD")</f>
        <v>EVEN</v>
      </c>
      <c r="F8433" t="str">
        <f>IF(D8433&lt;=18,"LOW (1-18)","HIGH (19-36)")</f>
        <v>HIGH (19-36)</v>
      </c>
      <c r="G8433">
        <f>INT((D8433-1)/6)+1</f>
        <v>5</v>
      </c>
      <c r="H8433">
        <f>MOD(D8433-1,6)+1</f>
        <v>6</v>
      </c>
      <c r="I8433">
        <f>37-D8433</f>
        <v>7</v>
      </c>
      <c r="J8433">
        <f>ABS(D8433-D8434)</f>
        <v>7</v>
      </c>
      <c r="K8433">
        <f>AVERAGE(D8433:D8437)</f>
        <v>30</v>
      </c>
      <c r="L8433">
        <f>AVERAGE(D8433:D8452)</f>
        <v>30</v>
      </c>
      <c r="M8433">
        <f>K8433-L8433</f>
        <v>0</v>
      </c>
      <c r="N8433" t="str">
        <f>IF(K8433&gt;L8433,"HIGH ZONE BIAS",IF(K8433&lt;L8433,"LOW ZONE BIAS","EQUILIBRIUM"))</f>
        <v>EQUILIBRIUM</v>
      </c>
    </row>
    <row r="8434">
      <c r="A8434">
        <v>19137</v>
      </c>
      <c r="B8434" t="str">
        <v>2019-08-30</v>
      </c>
      <c r="C8434" t="str">
        <v>Evening</v>
      </c>
      <c r="D8434">
        <v>23</v>
      </c>
      <c r="E8434" t="str">
        <f>IF(MOD(D8434,2)=0,"EVEN","ODD")</f>
        <v>ODD</v>
      </c>
      <c r="F8434" t="str">
        <f>IF(D8434&lt;=18,"LOW (1-18)","HIGH (19-36)")</f>
        <v>HIGH (19-36)</v>
      </c>
      <c r="G8434">
        <f>INT((D8434-1)/6)+1</f>
        <v>4</v>
      </c>
      <c r="H8434">
        <f>MOD(D8434-1,6)+1</f>
        <v>5</v>
      </c>
      <c r="I8434">
        <f>37-D8434</f>
        <v>14</v>
      </c>
      <c r="J8434">
        <f>ABS(D8434-D8435)</f>
        <v>2</v>
      </c>
      <c r="K8434">
        <f>AVERAGE(D8434:D8438)</f>
        <v>23</v>
      </c>
      <c r="L8434">
        <f>AVERAGE(D8434:D8453)</f>
        <v>23</v>
      </c>
      <c r="M8434">
        <f>K8434-L8434</f>
        <v>0</v>
      </c>
      <c r="N8434" t="str">
        <f>IF(K8434&gt;L8434,"HIGH ZONE BIAS",IF(K8434&lt;L8434,"LOW ZONE BIAS","EQUILIBRIUM"))</f>
        <v>EQUILIBRIUM</v>
      </c>
    </row>
    <row r="8435">
      <c r="A8435">
        <v>19136</v>
      </c>
      <c r="B8435" t="str">
        <v>2019-08-30</v>
      </c>
      <c r="C8435" t="str">
        <v>Afternoon</v>
      </c>
      <c r="D8435">
        <v>21</v>
      </c>
      <c r="E8435" t="str">
        <f>IF(MOD(D8435,2)=0,"EVEN","ODD")</f>
        <v>ODD</v>
      </c>
      <c r="F8435" t="str">
        <f>IF(D8435&lt;=18,"LOW (1-18)","HIGH (19-36)")</f>
        <v>HIGH (19-36)</v>
      </c>
      <c r="G8435">
        <f>INT((D8435-1)/6)+1</f>
        <v>4</v>
      </c>
      <c r="H8435">
        <f>MOD(D8435-1,6)+1</f>
        <v>3</v>
      </c>
      <c r="I8435">
        <f>37-D8435</f>
        <v>16</v>
      </c>
      <c r="J8435">
        <f>ABS(D8435-D8436)</f>
        <v>5</v>
      </c>
      <c r="K8435">
        <f>AVERAGE(D8435:D8439)</f>
        <v>21</v>
      </c>
      <c r="L8435">
        <f>AVERAGE(D8435:D8454)</f>
        <v>21</v>
      </c>
      <c r="M8435">
        <f>K8435-L8435</f>
        <v>0</v>
      </c>
      <c r="N8435" t="str">
        <f>IF(K8435&gt;L8435,"HIGH ZONE BIAS",IF(K8435&lt;L8435,"LOW ZONE BIAS","EQUILIBRIUM"))</f>
        <v>EQUILIBRIUM</v>
      </c>
    </row>
    <row r="8436">
      <c r="A8436">
        <v>19135</v>
      </c>
      <c r="B8436" t="str">
        <v>2019-08-30</v>
      </c>
      <c r="C8436" t="str">
        <v>Midday</v>
      </c>
      <c r="D8436">
        <v>16</v>
      </c>
      <c r="E8436" t="str">
        <f>IF(MOD(D8436,2)=0,"EVEN","ODD")</f>
        <v>EVEN</v>
      </c>
      <c r="F8436" t="str">
        <f>IF(D8436&lt;=18,"LOW (1-18)","HIGH (19-36)")</f>
        <v>LOW (1-18)</v>
      </c>
      <c r="G8436">
        <f>INT((D8436-1)/6)+1</f>
        <v>3</v>
      </c>
      <c r="H8436">
        <f>MOD(D8436-1,6)+1</f>
        <v>4</v>
      </c>
      <c r="I8436">
        <f>37-D8436</f>
        <v>21</v>
      </c>
      <c r="J8436">
        <f>ABS(D8436-D8437)</f>
        <v>14</v>
      </c>
      <c r="K8436">
        <f>AVERAGE(D8436:D8440)</f>
        <v>16</v>
      </c>
      <c r="L8436">
        <f>AVERAGE(D8436:D8455)</f>
        <v>16</v>
      </c>
      <c r="M8436">
        <f>K8436-L8436</f>
        <v>0</v>
      </c>
      <c r="N8436" t="str">
        <f>IF(K8436&gt;L8436,"HIGH ZONE BIAS",IF(K8436&lt;L8436,"LOW ZONE BIAS","EQUILIBRIUM"))</f>
        <v>EQUILIBRIUM</v>
      </c>
    </row>
    <row r="8437">
      <c r="A8437">
        <v>19134</v>
      </c>
      <c r="B8437" t="str">
        <v>2019-08-30</v>
      </c>
      <c r="C8437" t="str">
        <v>Morning</v>
      </c>
      <c r="D8437">
        <v>30</v>
      </c>
      <c r="E8437" t="str">
        <f>IF(MOD(D8437,2)=0,"EVEN","ODD")</f>
        <v>EVEN</v>
      </c>
      <c r="F8437" t="str">
        <f>IF(D8437&lt;=18,"LOW (1-18)","HIGH (19-36)")</f>
        <v>HIGH (19-36)</v>
      </c>
      <c r="G8437">
        <f>INT((D8437-1)/6)+1</f>
        <v>5</v>
      </c>
      <c r="H8437">
        <f>MOD(D8437-1,6)+1</f>
        <v>6</v>
      </c>
      <c r="I8437">
        <f>37-D8437</f>
        <v>7</v>
      </c>
      <c r="J8437">
        <f>ABS(D8437-D8438)</f>
        <v>4</v>
      </c>
      <c r="K8437">
        <f>AVERAGE(D8437:D8441)</f>
        <v>30</v>
      </c>
      <c r="L8437">
        <f>AVERAGE(D8437:D8456)</f>
        <v>30</v>
      </c>
      <c r="M8437">
        <f>K8437-L8437</f>
        <v>0</v>
      </c>
      <c r="N8437" t="str">
        <f>IF(K8437&gt;L8437,"HIGH ZONE BIAS",IF(K8437&lt;L8437,"LOW ZONE BIAS","EQUILIBRIUM"))</f>
        <v>EQUILIBRIUM</v>
      </c>
    </row>
    <row r="8438">
      <c r="A8438">
        <v>19133</v>
      </c>
      <c r="B8438" t="str">
        <v>2019-08-29</v>
      </c>
      <c r="C8438" t="str">
        <v>Evening</v>
      </c>
      <c r="D8438">
        <v>34</v>
      </c>
      <c r="E8438" t="str">
        <f>IF(MOD(D8438,2)=0,"EVEN","ODD")</f>
        <v>EVEN</v>
      </c>
      <c r="F8438" t="str">
        <f>IF(D8438&lt;=18,"LOW (1-18)","HIGH (19-36)")</f>
        <v>HIGH (19-36)</v>
      </c>
      <c r="G8438">
        <f>INT((D8438-1)/6)+1</f>
        <v>6</v>
      </c>
      <c r="H8438">
        <f>MOD(D8438-1,6)+1</f>
        <v>4</v>
      </c>
      <c r="I8438">
        <f>37-D8438</f>
        <v>3</v>
      </c>
      <c r="J8438">
        <f>ABS(D8438-D8439)</f>
        <v>4</v>
      </c>
      <c r="K8438">
        <f>AVERAGE(D8438:D8442)</f>
        <v>34</v>
      </c>
      <c r="L8438">
        <f>AVERAGE(D8438:D8457)</f>
        <v>34</v>
      </c>
      <c r="M8438">
        <f>K8438-L8438</f>
        <v>0</v>
      </c>
      <c r="N8438" t="str">
        <f>IF(K8438&gt;L8438,"HIGH ZONE BIAS",IF(K8438&lt;L8438,"LOW ZONE BIAS","EQUILIBRIUM"))</f>
        <v>EQUILIBRIUM</v>
      </c>
    </row>
    <row r="8439">
      <c r="A8439">
        <v>19132</v>
      </c>
      <c r="B8439" t="str">
        <v>2019-08-29</v>
      </c>
      <c r="C8439" t="str">
        <v>Afternoon</v>
      </c>
      <c r="D8439">
        <v>30</v>
      </c>
      <c r="E8439" t="str">
        <f>IF(MOD(D8439,2)=0,"EVEN","ODD")</f>
        <v>EVEN</v>
      </c>
      <c r="F8439" t="str">
        <f>IF(D8439&lt;=18,"LOW (1-18)","HIGH (19-36)")</f>
        <v>HIGH (19-36)</v>
      </c>
      <c r="G8439">
        <f>INT((D8439-1)/6)+1</f>
        <v>5</v>
      </c>
      <c r="H8439">
        <f>MOD(D8439-1,6)+1</f>
        <v>6</v>
      </c>
      <c r="I8439">
        <f>37-D8439</f>
        <v>7</v>
      </c>
      <c r="J8439">
        <f>ABS(D8439-D8440)</f>
        <v>6</v>
      </c>
      <c r="K8439">
        <f>AVERAGE(D8439:D8443)</f>
        <v>30</v>
      </c>
      <c r="L8439">
        <f>AVERAGE(D8439:D8458)</f>
        <v>30</v>
      </c>
      <c r="M8439">
        <f>K8439-L8439</f>
        <v>0</v>
      </c>
      <c r="N8439" t="str">
        <f>IF(K8439&gt;L8439,"HIGH ZONE BIAS",IF(K8439&lt;L8439,"LOW ZONE BIAS","EQUILIBRIUM"))</f>
        <v>EQUILIBRIUM</v>
      </c>
    </row>
    <row r="8440">
      <c r="A8440">
        <v>19131</v>
      </c>
      <c r="B8440" t="str">
        <v>2019-08-29</v>
      </c>
      <c r="C8440" t="str">
        <v>Midday</v>
      </c>
      <c r="D8440">
        <v>24</v>
      </c>
      <c r="E8440" t="str">
        <f>IF(MOD(D8440,2)=0,"EVEN","ODD")</f>
        <v>EVEN</v>
      </c>
      <c r="F8440" t="str">
        <f>IF(D8440&lt;=18,"LOW (1-18)","HIGH (19-36)")</f>
        <v>HIGH (19-36)</v>
      </c>
      <c r="G8440">
        <f>INT((D8440-1)/6)+1</f>
        <v>4</v>
      </c>
      <c r="H8440">
        <f>MOD(D8440-1,6)+1</f>
        <v>6</v>
      </c>
      <c r="I8440">
        <f>37-D8440</f>
        <v>13</v>
      </c>
      <c r="J8440">
        <f>ABS(D8440-D8441)</f>
        <v>21</v>
      </c>
      <c r="K8440">
        <f>AVERAGE(D8440:D8444)</f>
        <v>24</v>
      </c>
      <c r="L8440">
        <f>AVERAGE(D8440:D8459)</f>
        <v>24</v>
      </c>
      <c r="M8440">
        <f>K8440-L8440</f>
        <v>0</v>
      </c>
      <c r="N8440" t="str">
        <f>IF(K8440&gt;L8440,"HIGH ZONE BIAS",IF(K8440&lt;L8440,"LOW ZONE BIAS","EQUILIBRIUM"))</f>
        <v>EQUILIBRIUM</v>
      </c>
    </row>
    <row r="8441">
      <c r="A8441">
        <v>19130</v>
      </c>
      <c r="B8441" t="str">
        <v>2019-08-29</v>
      </c>
      <c r="C8441" t="str">
        <v>Morning</v>
      </c>
      <c r="D8441">
        <v>3</v>
      </c>
      <c r="E8441" t="str">
        <f>IF(MOD(D8441,2)=0,"EVEN","ODD")</f>
        <v>ODD</v>
      </c>
      <c r="F8441" t="str">
        <f>IF(D8441&lt;=18,"LOW (1-18)","HIGH (19-36)")</f>
        <v>LOW (1-18)</v>
      </c>
      <c r="G8441">
        <f>INT((D8441-1)/6)+1</f>
        <v>1</v>
      </c>
      <c r="H8441">
        <f>MOD(D8441-1,6)+1</f>
        <v>3</v>
      </c>
      <c r="I8441">
        <f>37-D8441</f>
        <v>34</v>
      </c>
      <c r="J8441">
        <f>ABS(D8441-D8442)</f>
        <v>4</v>
      </c>
      <c r="K8441">
        <f>AVERAGE(D8441:D8445)</f>
        <v>3</v>
      </c>
      <c r="L8441">
        <f>AVERAGE(D8441:D8460)</f>
        <v>3</v>
      </c>
      <c r="M8441">
        <f>K8441-L8441</f>
        <v>0</v>
      </c>
      <c r="N8441" t="str">
        <f>IF(K8441&gt;L8441,"HIGH ZONE BIAS",IF(K8441&lt;L8441,"LOW ZONE BIAS","EQUILIBRIUM"))</f>
        <v>EQUILIBRIUM</v>
      </c>
    </row>
    <row r="8442">
      <c r="A8442">
        <v>19129</v>
      </c>
      <c r="B8442" t="str">
        <v>2019-08-28</v>
      </c>
      <c r="C8442" t="str">
        <v>Evening</v>
      </c>
      <c r="D8442">
        <v>7</v>
      </c>
      <c r="E8442" t="str">
        <f>IF(MOD(D8442,2)=0,"EVEN","ODD")</f>
        <v>ODD</v>
      </c>
      <c r="F8442" t="str">
        <f>IF(D8442&lt;=18,"LOW (1-18)","HIGH (19-36)")</f>
        <v>LOW (1-18)</v>
      </c>
      <c r="G8442">
        <f>INT((D8442-1)/6)+1</f>
        <v>2</v>
      </c>
      <c r="H8442">
        <f>MOD(D8442-1,6)+1</f>
        <v>1</v>
      </c>
      <c r="I8442">
        <f>37-D8442</f>
        <v>30</v>
      </c>
      <c r="J8442">
        <f>ABS(D8442-D8443)</f>
        <v>5</v>
      </c>
      <c r="K8442">
        <f>AVERAGE(D8442:D8446)</f>
        <v>7</v>
      </c>
      <c r="L8442">
        <f>AVERAGE(D8442:D8461)</f>
        <v>7</v>
      </c>
      <c r="M8442">
        <f>K8442-L8442</f>
        <v>0</v>
      </c>
      <c r="N8442" t="str">
        <f>IF(K8442&gt;L8442,"HIGH ZONE BIAS",IF(K8442&lt;L8442,"LOW ZONE BIAS","EQUILIBRIUM"))</f>
        <v>EQUILIBRIUM</v>
      </c>
    </row>
    <row r="8443">
      <c r="A8443">
        <v>19128</v>
      </c>
      <c r="B8443" t="str">
        <v>2019-08-28</v>
      </c>
      <c r="C8443" t="str">
        <v>Afternoon</v>
      </c>
      <c r="D8443">
        <v>12</v>
      </c>
      <c r="E8443" t="str">
        <f>IF(MOD(D8443,2)=0,"EVEN","ODD")</f>
        <v>EVEN</v>
      </c>
      <c r="F8443" t="str">
        <f>IF(D8443&lt;=18,"LOW (1-18)","HIGH (19-36)")</f>
        <v>LOW (1-18)</v>
      </c>
      <c r="G8443">
        <f>INT((D8443-1)/6)+1</f>
        <v>2</v>
      </c>
      <c r="H8443">
        <f>MOD(D8443-1,6)+1</f>
        <v>6</v>
      </c>
      <c r="I8443">
        <f>37-D8443</f>
        <v>25</v>
      </c>
      <c r="J8443">
        <f>ABS(D8443-D8444)</f>
        <v>10</v>
      </c>
      <c r="K8443">
        <f>AVERAGE(D8443:D8447)</f>
        <v>12</v>
      </c>
      <c r="L8443">
        <f>AVERAGE(D8443:D8462)</f>
        <v>12</v>
      </c>
      <c r="M8443">
        <f>K8443-L8443</f>
        <v>0</v>
      </c>
      <c r="N8443" t="str">
        <f>IF(K8443&gt;L8443,"HIGH ZONE BIAS",IF(K8443&lt;L8443,"LOW ZONE BIAS","EQUILIBRIUM"))</f>
        <v>EQUILIBRIUM</v>
      </c>
    </row>
    <row r="8444">
      <c r="A8444">
        <v>19127</v>
      </c>
      <c r="B8444" t="str">
        <v>2019-08-28</v>
      </c>
      <c r="C8444" t="str">
        <v>Midday</v>
      </c>
      <c r="D8444">
        <v>22</v>
      </c>
      <c r="E8444" t="str">
        <f>IF(MOD(D8444,2)=0,"EVEN","ODD")</f>
        <v>EVEN</v>
      </c>
      <c r="F8444" t="str">
        <f>IF(D8444&lt;=18,"LOW (1-18)","HIGH (19-36)")</f>
        <v>HIGH (19-36)</v>
      </c>
      <c r="G8444">
        <f>INT((D8444-1)/6)+1</f>
        <v>4</v>
      </c>
      <c r="H8444">
        <f>MOD(D8444-1,6)+1</f>
        <v>4</v>
      </c>
      <c r="I8444">
        <f>37-D8444</f>
        <v>15</v>
      </c>
      <c r="J8444">
        <f>ABS(D8444-D8445)</f>
        <v>0</v>
      </c>
      <c r="K8444">
        <f>AVERAGE(D8444:D8448)</f>
        <v>22</v>
      </c>
      <c r="L8444">
        <f>AVERAGE(D8444:D8463)</f>
        <v>22</v>
      </c>
      <c r="M8444">
        <f>K8444-L8444</f>
        <v>0</v>
      </c>
      <c r="N8444" t="str">
        <f>IF(K8444&gt;L8444,"HIGH ZONE BIAS",IF(K8444&lt;L8444,"LOW ZONE BIAS","EQUILIBRIUM"))</f>
        <v>EQUILIBRIUM</v>
      </c>
    </row>
    <row r="8445">
      <c r="A8445">
        <v>19126</v>
      </c>
      <c r="B8445" t="str">
        <v>2019-08-28</v>
      </c>
      <c r="C8445" t="str">
        <v>Morning</v>
      </c>
      <c r="D8445">
        <v>22</v>
      </c>
      <c r="E8445" t="str">
        <f>IF(MOD(D8445,2)=0,"EVEN","ODD")</f>
        <v>EVEN</v>
      </c>
      <c r="F8445" t="str">
        <f>IF(D8445&lt;=18,"LOW (1-18)","HIGH (19-36)")</f>
        <v>HIGH (19-36)</v>
      </c>
      <c r="G8445">
        <f>INT((D8445-1)/6)+1</f>
        <v>4</v>
      </c>
      <c r="H8445">
        <f>MOD(D8445-1,6)+1</f>
        <v>4</v>
      </c>
      <c r="I8445">
        <f>37-D8445</f>
        <v>15</v>
      </c>
      <c r="J8445">
        <f>ABS(D8445-D8446)</f>
        <v>5</v>
      </c>
      <c r="K8445">
        <f>AVERAGE(D8445:D8449)</f>
        <v>22</v>
      </c>
      <c r="L8445">
        <f>AVERAGE(D8445:D8464)</f>
        <v>22</v>
      </c>
      <c r="M8445">
        <f>K8445-L8445</f>
        <v>0</v>
      </c>
      <c r="N8445" t="str">
        <f>IF(K8445&gt;L8445,"HIGH ZONE BIAS",IF(K8445&lt;L8445,"LOW ZONE BIAS","EQUILIBRIUM"))</f>
        <v>EQUILIBRIUM</v>
      </c>
    </row>
    <row r="8446">
      <c r="A8446">
        <v>19125</v>
      </c>
      <c r="B8446" t="str">
        <v>2019-08-27</v>
      </c>
      <c r="C8446" t="str">
        <v>Evening</v>
      </c>
      <c r="D8446">
        <v>17</v>
      </c>
      <c r="E8446" t="str">
        <f>IF(MOD(D8446,2)=0,"EVEN","ODD")</f>
        <v>ODD</v>
      </c>
      <c r="F8446" t="str">
        <f>IF(D8446&lt;=18,"LOW (1-18)","HIGH (19-36)")</f>
        <v>LOW (1-18)</v>
      </c>
      <c r="G8446">
        <f>INT((D8446-1)/6)+1</f>
        <v>3</v>
      </c>
      <c r="H8446">
        <f>MOD(D8446-1,6)+1</f>
        <v>5</v>
      </c>
      <c r="I8446">
        <f>37-D8446</f>
        <v>20</v>
      </c>
      <c r="J8446">
        <f>ABS(D8446-D8447)</f>
        <v>14</v>
      </c>
      <c r="K8446">
        <f>AVERAGE(D8446:D8450)</f>
        <v>17</v>
      </c>
      <c r="L8446">
        <f>AVERAGE(D8446:D8465)</f>
        <v>17</v>
      </c>
      <c r="M8446">
        <f>K8446-L8446</f>
        <v>0</v>
      </c>
      <c r="N8446" t="str">
        <f>IF(K8446&gt;L8446,"HIGH ZONE BIAS",IF(K8446&lt;L8446,"LOW ZONE BIAS","EQUILIBRIUM"))</f>
        <v>EQUILIBRIUM</v>
      </c>
    </row>
    <row r="8447">
      <c r="A8447">
        <v>19124</v>
      </c>
      <c r="B8447" t="str">
        <v>2019-08-27</v>
      </c>
      <c r="C8447" t="str">
        <v>Afternoon</v>
      </c>
      <c r="D8447">
        <v>31</v>
      </c>
      <c r="E8447" t="str">
        <f>IF(MOD(D8447,2)=0,"EVEN","ODD")</f>
        <v>ODD</v>
      </c>
      <c r="F8447" t="str">
        <f>IF(D8447&lt;=18,"LOW (1-18)","HIGH (19-36)")</f>
        <v>HIGH (19-36)</v>
      </c>
      <c r="G8447">
        <f>INT((D8447-1)/6)+1</f>
        <v>6</v>
      </c>
      <c r="H8447">
        <f>MOD(D8447-1,6)+1</f>
        <v>1</v>
      </c>
      <c r="I8447">
        <f>37-D8447</f>
        <v>6</v>
      </c>
      <c r="J8447">
        <f>ABS(D8447-D8448)</f>
        <v>17</v>
      </c>
      <c r="K8447">
        <f>AVERAGE(D8447:D8451)</f>
        <v>31</v>
      </c>
      <c r="L8447">
        <f>AVERAGE(D8447:D8466)</f>
        <v>31</v>
      </c>
      <c r="M8447">
        <f>K8447-L8447</f>
        <v>0</v>
      </c>
      <c r="N8447" t="str">
        <f>IF(K8447&gt;L8447,"HIGH ZONE BIAS",IF(K8447&lt;L8447,"LOW ZONE BIAS","EQUILIBRIUM"))</f>
        <v>EQUILIBRIUM</v>
      </c>
    </row>
    <row r="8448">
      <c r="A8448">
        <v>19123</v>
      </c>
      <c r="B8448" t="str">
        <v>2019-08-27</v>
      </c>
      <c r="C8448" t="str">
        <v>Midday</v>
      </c>
      <c r="D8448">
        <v>14</v>
      </c>
      <c r="E8448" t="str">
        <f>IF(MOD(D8448,2)=0,"EVEN","ODD")</f>
        <v>EVEN</v>
      </c>
      <c r="F8448" t="str">
        <f>IF(D8448&lt;=18,"LOW (1-18)","HIGH (19-36)")</f>
        <v>LOW (1-18)</v>
      </c>
      <c r="G8448">
        <f>INT((D8448-1)/6)+1</f>
        <v>3</v>
      </c>
      <c r="H8448">
        <f>MOD(D8448-1,6)+1</f>
        <v>2</v>
      </c>
      <c r="I8448">
        <f>37-D8448</f>
        <v>23</v>
      </c>
      <c r="J8448">
        <f>ABS(D8448-D8449)</f>
        <v>4</v>
      </c>
      <c r="K8448">
        <f>AVERAGE(D8448:D8452)</f>
        <v>14</v>
      </c>
      <c r="L8448">
        <f>AVERAGE(D8448:D8467)</f>
        <v>14</v>
      </c>
      <c r="M8448">
        <f>K8448-L8448</f>
        <v>0</v>
      </c>
      <c r="N8448" t="str">
        <f>IF(K8448&gt;L8448,"HIGH ZONE BIAS",IF(K8448&lt;L8448,"LOW ZONE BIAS","EQUILIBRIUM"))</f>
        <v>EQUILIBRIUM</v>
      </c>
    </row>
    <row r="8449">
      <c r="A8449">
        <v>19122</v>
      </c>
      <c r="B8449" t="str">
        <v>2019-08-27</v>
      </c>
      <c r="C8449" t="str">
        <v>Morning</v>
      </c>
      <c r="D8449">
        <v>18</v>
      </c>
      <c r="E8449" t="str">
        <f>IF(MOD(D8449,2)=0,"EVEN","ODD")</f>
        <v>EVEN</v>
      </c>
      <c r="F8449" t="str">
        <f>IF(D8449&lt;=18,"LOW (1-18)","HIGH (19-36)")</f>
        <v>LOW (1-18)</v>
      </c>
      <c r="G8449">
        <f>INT((D8449-1)/6)+1</f>
        <v>3</v>
      </c>
      <c r="H8449">
        <f>MOD(D8449-1,6)+1</f>
        <v>6</v>
      </c>
      <c r="I8449">
        <f>37-D8449</f>
        <v>19</v>
      </c>
      <c r="J8449">
        <f>ABS(D8449-D8450)</f>
        <v>11</v>
      </c>
      <c r="K8449">
        <f>AVERAGE(D8449:D8453)</f>
        <v>18</v>
      </c>
      <c r="L8449">
        <f>AVERAGE(D8449:D8468)</f>
        <v>18</v>
      </c>
      <c r="M8449">
        <f>K8449-L8449</f>
        <v>0</v>
      </c>
      <c r="N8449" t="str">
        <f>IF(K8449&gt;L8449,"HIGH ZONE BIAS",IF(K8449&lt;L8449,"LOW ZONE BIAS","EQUILIBRIUM"))</f>
        <v>EQUILIBRIUM</v>
      </c>
    </row>
    <row r="8450">
      <c r="A8450">
        <v>19121</v>
      </c>
      <c r="B8450" t="str">
        <v>2019-08-26</v>
      </c>
      <c r="C8450" t="str">
        <v>Evening</v>
      </c>
      <c r="D8450">
        <v>7</v>
      </c>
      <c r="E8450" t="str">
        <f>IF(MOD(D8450,2)=0,"EVEN","ODD")</f>
        <v>ODD</v>
      </c>
      <c r="F8450" t="str">
        <f>IF(D8450&lt;=18,"LOW (1-18)","HIGH (19-36)")</f>
        <v>LOW (1-18)</v>
      </c>
      <c r="G8450">
        <f>INT((D8450-1)/6)+1</f>
        <v>2</v>
      </c>
      <c r="H8450">
        <f>MOD(D8450-1,6)+1</f>
        <v>1</v>
      </c>
      <c r="I8450">
        <f>37-D8450</f>
        <v>30</v>
      </c>
      <c r="J8450">
        <f>ABS(D8450-D8451)</f>
        <v>26</v>
      </c>
      <c r="K8450">
        <f>AVERAGE(D8450:D8454)</f>
        <v>7</v>
      </c>
      <c r="L8450">
        <f>AVERAGE(D8450:D8469)</f>
        <v>7</v>
      </c>
      <c r="M8450">
        <f>K8450-L8450</f>
        <v>0</v>
      </c>
      <c r="N8450" t="str">
        <f>IF(K8450&gt;L8450,"HIGH ZONE BIAS",IF(K8450&lt;L8450,"LOW ZONE BIAS","EQUILIBRIUM"))</f>
        <v>EQUILIBRIUM</v>
      </c>
    </row>
    <row r="8451">
      <c r="A8451">
        <v>19120</v>
      </c>
      <c r="B8451" t="str">
        <v>2019-08-26</v>
      </c>
      <c r="C8451" t="str">
        <v>Afternoon</v>
      </c>
      <c r="D8451">
        <v>33</v>
      </c>
      <c r="E8451" t="str">
        <f>IF(MOD(D8451,2)=0,"EVEN","ODD")</f>
        <v>ODD</v>
      </c>
      <c r="F8451" t="str">
        <f>IF(D8451&lt;=18,"LOW (1-18)","HIGH (19-36)")</f>
        <v>HIGH (19-36)</v>
      </c>
      <c r="G8451">
        <f>INT((D8451-1)/6)+1</f>
        <v>6</v>
      </c>
      <c r="H8451">
        <f>MOD(D8451-1,6)+1</f>
        <v>3</v>
      </c>
      <c r="I8451">
        <f>37-D8451</f>
        <v>4</v>
      </c>
      <c r="J8451">
        <f>ABS(D8451-D8452)</f>
        <v>18</v>
      </c>
      <c r="K8451">
        <f>AVERAGE(D8451:D8455)</f>
        <v>33</v>
      </c>
      <c r="L8451">
        <f>AVERAGE(D8451:D8470)</f>
        <v>33</v>
      </c>
      <c r="M8451">
        <f>K8451-L8451</f>
        <v>0</v>
      </c>
      <c r="N8451" t="str">
        <f>IF(K8451&gt;L8451,"HIGH ZONE BIAS",IF(K8451&lt;L8451,"LOW ZONE BIAS","EQUILIBRIUM"))</f>
        <v>EQUILIBRIUM</v>
      </c>
    </row>
    <row r="8452">
      <c r="A8452">
        <v>19119</v>
      </c>
      <c r="B8452" t="str">
        <v>2019-08-26</v>
      </c>
      <c r="C8452" t="str">
        <v>Midday</v>
      </c>
      <c r="D8452">
        <v>15</v>
      </c>
      <c r="E8452" t="str">
        <f>IF(MOD(D8452,2)=0,"EVEN","ODD")</f>
        <v>ODD</v>
      </c>
      <c r="F8452" t="str">
        <f>IF(D8452&lt;=18,"LOW (1-18)","HIGH (19-36)")</f>
        <v>LOW (1-18)</v>
      </c>
      <c r="G8452">
        <f>INT((D8452-1)/6)+1</f>
        <v>3</v>
      </c>
      <c r="H8452">
        <f>MOD(D8452-1,6)+1</f>
        <v>3</v>
      </c>
      <c r="I8452">
        <f>37-D8452</f>
        <v>22</v>
      </c>
      <c r="J8452">
        <f>ABS(D8452-D8453)</f>
        <v>17</v>
      </c>
      <c r="K8452">
        <f>AVERAGE(D8452:D8456)</f>
        <v>15</v>
      </c>
      <c r="L8452">
        <f>AVERAGE(D8452:D8471)</f>
        <v>15</v>
      </c>
      <c r="M8452">
        <f>K8452-L8452</f>
        <v>0</v>
      </c>
      <c r="N8452" t="str">
        <f>IF(K8452&gt;L8452,"HIGH ZONE BIAS",IF(K8452&lt;L8452,"LOW ZONE BIAS","EQUILIBRIUM"))</f>
        <v>EQUILIBRIUM</v>
      </c>
    </row>
    <row r="8453">
      <c r="A8453">
        <v>19118</v>
      </c>
      <c r="B8453" t="str">
        <v>2019-08-26</v>
      </c>
      <c r="C8453" t="str">
        <v>Morning</v>
      </c>
      <c r="D8453">
        <v>32</v>
      </c>
      <c r="E8453" t="str">
        <f>IF(MOD(D8453,2)=0,"EVEN","ODD")</f>
        <v>EVEN</v>
      </c>
      <c r="F8453" t="str">
        <f>IF(D8453&lt;=18,"LOW (1-18)","HIGH (19-36)")</f>
        <v>HIGH (19-36)</v>
      </c>
      <c r="G8453">
        <f>INT((D8453-1)/6)+1</f>
        <v>6</v>
      </c>
      <c r="H8453">
        <f>MOD(D8453-1,6)+1</f>
        <v>2</v>
      </c>
      <c r="I8453">
        <f>37-D8453</f>
        <v>5</v>
      </c>
      <c r="J8453">
        <f>ABS(D8453-D8454)</f>
        <v>14</v>
      </c>
      <c r="K8453">
        <f>AVERAGE(D8453:D8457)</f>
        <v>32</v>
      </c>
      <c r="L8453">
        <f>AVERAGE(D8453:D8472)</f>
        <v>32</v>
      </c>
      <c r="M8453">
        <f>K8453-L8453</f>
        <v>0</v>
      </c>
      <c r="N8453" t="str">
        <f>IF(K8453&gt;L8453,"HIGH ZONE BIAS",IF(K8453&lt;L8453,"LOW ZONE BIAS","EQUILIBRIUM"))</f>
        <v>EQUILIBRIUM</v>
      </c>
    </row>
    <row r="8454">
      <c r="A8454">
        <v>19117</v>
      </c>
      <c r="B8454" t="str">
        <v>2019-08-24</v>
      </c>
      <c r="C8454" t="str">
        <v>Evening</v>
      </c>
      <c r="D8454">
        <v>18</v>
      </c>
      <c r="E8454" t="str">
        <f>IF(MOD(D8454,2)=0,"EVEN","ODD")</f>
        <v>EVEN</v>
      </c>
      <c r="F8454" t="str">
        <f>IF(D8454&lt;=18,"LOW (1-18)","HIGH (19-36)")</f>
        <v>LOW (1-18)</v>
      </c>
      <c r="G8454">
        <f>INT((D8454-1)/6)+1</f>
        <v>3</v>
      </c>
      <c r="H8454">
        <f>MOD(D8454-1,6)+1</f>
        <v>6</v>
      </c>
      <c r="I8454">
        <f>37-D8454</f>
        <v>19</v>
      </c>
      <c r="J8454">
        <f>ABS(D8454-D8455)</f>
        <v>9</v>
      </c>
      <c r="K8454">
        <f>AVERAGE(D8454:D8458)</f>
        <v>18</v>
      </c>
      <c r="L8454">
        <f>AVERAGE(D8454:D8473)</f>
        <v>18</v>
      </c>
      <c r="M8454">
        <f>K8454-L8454</f>
        <v>0</v>
      </c>
      <c r="N8454" t="str">
        <f>IF(K8454&gt;L8454,"HIGH ZONE BIAS",IF(K8454&lt;L8454,"LOW ZONE BIAS","EQUILIBRIUM"))</f>
        <v>EQUILIBRIUM</v>
      </c>
    </row>
    <row r="8455">
      <c r="A8455">
        <v>19116</v>
      </c>
      <c r="B8455" t="str">
        <v>2019-08-24</v>
      </c>
      <c r="C8455" t="str">
        <v>Afternoon</v>
      </c>
      <c r="D8455">
        <v>27</v>
      </c>
      <c r="E8455" t="str">
        <f>IF(MOD(D8455,2)=0,"EVEN","ODD")</f>
        <v>ODD</v>
      </c>
      <c r="F8455" t="str">
        <f>IF(D8455&lt;=18,"LOW (1-18)","HIGH (19-36)")</f>
        <v>HIGH (19-36)</v>
      </c>
      <c r="G8455">
        <f>INT((D8455-1)/6)+1</f>
        <v>5</v>
      </c>
      <c r="H8455">
        <f>MOD(D8455-1,6)+1</f>
        <v>3</v>
      </c>
      <c r="I8455">
        <f>37-D8455</f>
        <v>10</v>
      </c>
      <c r="J8455">
        <f>ABS(D8455-D8456)</f>
        <v>19</v>
      </c>
      <c r="K8455">
        <f>AVERAGE(D8455:D8459)</f>
        <v>27</v>
      </c>
      <c r="L8455">
        <f>AVERAGE(D8455:D8474)</f>
        <v>27</v>
      </c>
      <c r="M8455">
        <f>K8455-L8455</f>
        <v>0</v>
      </c>
      <c r="N8455" t="str">
        <f>IF(K8455&gt;L8455,"HIGH ZONE BIAS",IF(K8455&lt;L8455,"LOW ZONE BIAS","EQUILIBRIUM"))</f>
        <v>EQUILIBRIUM</v>
      </c>
    </row>
    <row r="8456">
      <c r="A8456">
        <v>19115</v>
      </c>
      <c r="B8456" t="str">
        <v>2019-08-24</v>
      </c>
      <c r="C8456" t="str">
        <v>Midday</v>
      </c>
      <c r="D8456">
        <v>8</v>
      </c>
      <c r="E8456" t="str">
        <f>IF(MOD(D8456,2)=0,"EVEN","ODD")</f>
        <v>EVEN</v>
      </c>
      <c r="F8456" t="str">
        <f>IF(D8456&lt;=18,"LOW (1-18)","HIGH (19-36)")</f>
        <v>LOW (1-18)</v>
      </c>
      <c r="G8456">
        <f>INT((D8456-1)/6)+1</f>
        <v>2</v>
      </c>
      <c r="H8456">
        <f>MOD(D8456-1,6)+1</f>
        <v>2</v>
      </c>
      <c r="I8456">
        <f>37-D8456</f>
        <v>29</v>
      </c>
      <c r="J8456">
        <f>ABS(D8456-D8457)</f>
        <v>1</v>
      </c>
      <c r="K8456">
        <f>AVERAGE(D8456:D8460)</f>
        <v>8</v>
      </c>
      <c r="L8456">
        <f>AVERAGE(D8456:D8475)</f>
        <v>8</v>
      </c>
      <c r="M8456">
        <f>K8456-L8456</f>
        <v>0</v>
      </c>
      <c r="N8456" t="str">
        <f>IF(K8456&gt;L8456,"HIGH ZONE BIAS",IF(K8456&lt;L8456,"LOW ZONE BIAS","EQUILIBRIUM"))</f>
        <v>EQUILIBRIUM</v>
      </c>
    </row>
    <row r="8457">
      <c r="A8457">
        <v>19114</v>
      </c>
      <c r="B8457" t="str">
        <v>2019-08-24</v>
      </c>
      <c r="C8457" t="str">
        <v>Morning</v>
      </c>
      <c r="D8457">
        <v>7</v>
      </c>
      <c r="E8457" t="str">
        <f>IF(MOD(D8457,2)=0,"EVEN","ODD")</f>
        <v>ODD</v>
      </c>
      <c r="F8457" t="str">
        <f>IF(D8457&lt;=18,"LOW (1-18)","HIGH (19-36)")</f>
        <v>LOW (1-18)</v>
      </c>
      <c r="G8457">
        <f>INT((D8457-1)/6)+1</f>
        <v>2</v>
      </c>
      <c r="H8457">
        <f>MOD(D8457-1,6)+1</f>
        <v>1</v>
      </c>
      <c r="I8457">
        <f>37-D8457</f>
        <v>30</v>
      </c>
      <c r="J8457">
        <f>ABS(D8457-D8458)</f>
        <v>9</v>
      </c>
      <c r="K8457">
        <f>AVERAGE(D8457:D8461)</f>
        <v>7</v>
      </c>
      <c r="L8457">
        <f>AVERAGE(D8457:D8476)</f>
        <v>7</v>
      </c>
      <c r="M8457">
        <f>K8457-L8457</f>
        <v>0</v>
      </c>
      <c r="N8457" t="str">
        <f>IF(K8457&gt;L8457,"HIGH ZONE BIAS",IF(K8457&lt;L8457,"LOW ZONE BIAS","EQUILIBRIUM"))</f>
        <v>EQUILIBRIUM</v>
      </c>
    </row>
    <row r="8458">
      <c r="A8458">
        <v>19113</v>
      </c>
      <c r="B8458" t="str">
        <v>2019-08-23</v>
      </c>
      <c r="C8458" t="str">
        <v>Evening</v>
      </c>
      <c r="D8458">
        <v>16</v>
      </c>
      <c r="E8458" t="str">
        <f>IF(MOD(D8458,2)=0,"EVEN","ODD")</f>
        <v>EVEN</v>
      </c>
      <c r="F8458" t="str">
        <f>IF(D8458&lt;=18,"LOW (1-18)","HIGH (19-36)")</f>
        <v>LOW (1-18)</v>
      </c>
      <c r="G8458">
        <f>INT((D8458-1)/6)+1</f>
        <v>3</v>
      </c>
      <c r="H8458">
        <f>MOD(D8458-1,6)+1</f>
        <v>4</v>
      </c>
      <c r="I8458">
        <f>37-D8458</f>
        <v>21</v>
      </c>
      <c r="J8458">
        <f>ABS(D8458-D8459)</f>
        <v>6</v>
      </c>
      <c r="K8458">
        <f>AVERAGE(D8458:D8462)</f>
        <v>16</v>
      </c>
      <c r="L8458">
        <f>AVERAGE(D8458:D8477)</f>
        <v>16</v>
      </c>
      <c r="M8458">
        <f>K8458-L8458</f>
        <v>0</v>
      </c>
      <c r="N8458" t="str">
        <f>IF(K8458&gt;L8458,"HIGH ZONE BIAS",IF(K8458&lt;L8458,"LOW ZONE BIAS","EQUILIBRIUM"))</f>
        <v>EQUILIBRIUM</v>
      </c>
    </row>
    <row r="8459">
      <c r="A8459">
        <v>19112</v>
      </c>
      <c r="B8459" t="str">
        <v>2019-08-23</v>
      </c>
      <c r="C8459" t="str">
        <v>Afternoon</v>
      </c>
      <c r="D8459">
        <v>10</v>
      </c>
      <c r="E8459" t="str">
        <f>IF(MOD(D8459,2)=0,"EVEN","ODD")</f>
        <v>EVEN</v>
      </c>
      <c r="F8459" t="str">
        <f>IF(D8459&lt;=18,"LOW (1-18)","HIGH (19-36)")</f>
        <v>LOW (1-18)</v>
      </c>
      <c r="G8459">
        <f>INT((D8459-1)/6)+1</f>
        <v>2</v>
      </c>
      <c r="H8459">
        <f>MOD(D8459-1,6)+1</f>
        <v>4</v>
      </c>
      <c r="I8459">
        <f>37-D8459</f>
        <v>27</v>
      </c>
      <c r="J8459">
        <f>ABS(D8459-D8460)</f>
        <v>20</v>
      </c>
      <c r="K8459">
        <f>AVERAGE(D8459:D8463)</f>
        <v>10</v>
      </c>
      <c r="L8459">
        <f>AVERAGE(D8459:D8478)</f>
        <v>10</v>
      </c>
      <c r="M8459">
        <f>K8459-L8459</f>
        <v>0</v>
      </c>
      <c r="N8459" t="str">
        <f>IF(K8459&gt;L8459,"HIGH ZONE BIAS",IF(K8459&lt;L8459,"LOW ZONE BIAS","EQUILIBRIUM"))</f>
        <v>EQUILIBRIUM</v>
      </c>
    </row>
    <row r="8460">
      <c r="A8460">
        <v>19111</v>
      </c>
      <c r="B8460" t="str">
        <v>2019-08-23</v>
      </c>
      <c r="C8460" t="str">
        <v>Midday</v>
      </c>
      <c r="D8460">
        <v>30</v>
      </c>
      <c r="E8460" t="str">
        <f>IF(MOD(D8460,2)=0,"EVEN","ODD")</f>
        <v>EVEN</v>
      </c>
      <c r="F8460" t="str">
        <f>IF(D8460&lt;=18,"LOW (1-18)","HIGH (19-36)")</f>
        <v>HIGH (19-36)</v>
      </c>
      <c r="G8460">
        <f>INT((D8460-1)/6)+1</f>
        <v>5</v>
      </c>
      <c r="H8460">
        <f>MOD(D8460-1,6)+1</f>
        <v>6</v>
      </c>
      <c r="I8460">
        <f>37-D8460</f>
        <v>7</v>
      </c>
      <c r="J8460">
        <f>ABS(D8460-D8461)</f>
        <v>11</v>
      </c>
      <c r="K8460">
        <f>AVERAGE(D8460:D8464)</f>
        <v>30</v>
      </c>
      <c r="L8460">
        <f>AVERAGE(D8460:D8479)</f>
        <v>30</v>
      </c>
      <c r="M8460">
        <f>K8460-L8460</f>
        <v>0</v>
      </c>
      <c r="N8460" t="str">
        <f>IF(K8460&gt;L8460,"HIGH ZONE BIAS",IF(K8460&lt;L8460,"LOW ZONE BIAS","EQUILIBRIUM"))</f>
        <v>EQUILIBRIUM</v>
      </c>
    </row>
    <row r="8461">
      <c r="A8461">
        <v>19110</v>
      </c>
      <c r="B8461" t="str">
        <v>2019-08-23</v>
      </c>
      <c r="C8461" t="str">
        <v>Morning</v>
      </c>
      <c r="D8461">
        <v>19</v>
      </c>
      <c r="E8461" t="str">
        <f>IF(MOD(D8461,2)=0,"EVEN","ODD")</f>
        <v>ODD</v>
      </c>
      <c r="F8461" t="str">
        <f>IF(D8461&lt;=18,"LOW (1-18)","HIGH (19-36)")</f>
        <v>HIGH (19-36)</v>
      </c>
      <c r="G8461">
        <f>INT((D8461-1)/6)+1</f>
        <v>4</v>
      </c>
      <c r="H8461">
        <f>MOD(D8461-1,6)+1</f>
        <v>1</v>
      </c>
      <c r="I8461">
        <f>37-D8461</f>
        <v>18</v>
      </c>
      <c r="J8461">
        <f>ABS(D8461-D8462)</f>
        <v>13</v>
      </c>
      <c r="K8461">
        <f>AVERAGE(D8461:D8465)</f>
        <v>19</v>
      </c>
      <c r="L8461">
        <f>AVERAGE(D8461:D8480)</f>
        <v>19</v>
      </c>
      <c r="M8461">
        <f>K8461-L8461</f>
        <v>0</v>
      </c>
      <c r="N8461" t="str">
        <f>IF(K8461&gt;L8461,"HIGH ZONE BIAS",IF(K8461&lt;L8461,"LOW ZONE BIAS","EQUILIBRIUM"))</f>
        <v>EQUILIBRIUM</v>
      </c>
    </row>
    <row r="8462">
      <c r="A8462">
        <v>19109</v>
      </c>
      <c r="B8462" t="str">
        <v>2019-08-22</v>
      </c>
      <c r="C8462" t="str">
        <v>Evening</v>
      </c>
      <c r="D8462">
        <v>32</v>
      </c>
      <c r="E8462" t="str">
        <f>IF(MOD(D8462,2)=0,"EVEN","ODD")</f>
        <v>EVEN</v>
      </c>
      <c r="F8462" t="str">
        <f>IF(D8462&lt;=18,"LOW (1-18)","HIGH (19-36)")</f>
        <v>HIGH (19-36)</v>
      </c>
      <c r="G8462">
        <f>INT((D8462-1)/6)+1</f>
        <v>6</v>
      </c>
      <c r="H8462">
        <f>MOD(D8462-1,6)+1</f>
        <v>2</v>
      </c>
      <c r="I8462">
        <f>37-D8462</f>
        <v>5</v>
      </c>
      <c r="J8462">
        <f>ABS(D8462-D8463)</f>
        <v>14</v>
      </c>
      <c r="K8462">
        <f>AVERAGE(D8462:D8466)</f>
        <v>32</v>
      </c>
      <c r="L8462">
        <f>AVERAGE(D8462:D8481)</f>
        <v>32</v>
      </c>
      <c r="M8462">
        <f>K8462-L8462</f>
        <v>0</v>
      </c>
      <c r="N8462" t="str">
        <f>IF(K8462&gt;L8462,"HIGH ZONE BIAS",IF(K8462&lt;L8462,"LOW ZONE BIAS","EQUILIBRIUM"))</f>
        <v>EQUILIBRIUM</v>
      </c>
    </row>
    <row r="8463">
      <c r="A8463">
        <v>19108</v>
      </c>
      <c r="B8463" t="str">
        <v>2019-08-22</v>
      </c>
      <c r="C8463" t="str">
        <v>Afternoon</v>
      </c>
      <c r="D8463">
        <v>18</v>
      </c>
      <c r="E8463" t="str">
        <f>IF(MOD(D8463,2)=0,"EVEN","ODD")</f>
        <v>EVEN</v>
      </c>
      <c r="F8463" t="str">
        <f>IF(D8463&lt;=18,"LOW (1-18)","HIGH (19-36)")</f>
        <v>LOW (1-18)</v>
      </c>
      <c r="G8463">
        <f>INT((D8463-1)/6)+1</f>
        <v>3</v>
      </c>
      <c r="H8463">
        <f>MOD(D8463-1,6)+1</f>
        <v>6</v>
      </c>
      <c r="I8463">
        <f>37-D8463</f>
        <v>19</v>
      </c>
      <c r="J8463">
        <f>ABS(D8463-D8464)</f>
        <v>14</v>
      </c>
      <c r="K8463">
        <f>AVERAGE(D8463:D8467)</f>
        <v>18</v>
      </c>
      <c r="L8463">
        <f>AVERAGE(D8463:D8482)</f>
        <v>18</v>
      </c>
      <c r="M8463">
        <f>K8463-L8463</f>
        <v>0</v>
      </c>
      <c r="N8463" t="str">
        <f>IF(K8463&gt;L8463,"HIGH ZONE BIAS",IF(K8463&lt;L8463,"LOW ZONE BIAS","EQUILIBRIUM"))</f>
        <v>EQUILIBRIUM</v>
      </c>
    </row>
    <row r="8464">
      <c r="A8464">
        <v>19107</v>
      </c>
      <c r="B8464" t="str">
        <v>2019-08-22</v>
      </c>
      <c r="C8464" t="str">
        <v>Midday</v>
      </c>
      <c r="D8464">
        <v>32</v>
      </c>
      <c r="E8464" t="str">
        <f>IF(MOD(D8464,2)=0,"EVEN","ODD")</f>
        <v>EVEN</v>
      </c>
      <c r="F8464" t="str">
        <f>IF(D8464&lt;=18,"LOW (1-18)","HIGH (19-36)")</f>
        <v>HIGH (19-36)</v>
      </c>
      <c r="G8464">
        <f>INT((D8464-1)/6)+1</f>
        <v>6</v>
      </c>
      <c r="H8464">
        <f>MOD(D8464-1,6)+1</f>
        <v>2</v>
      </c>
      <c r="I8464">
        <f>37-D8464</f>
        <v>5</v>
      </c>
      <c r="J8464">
        <f>ABS(D8464-D8465)</f>
        <v>18</v>
      </c>
      <c r="K8464">
        <f>AVERAGE(D8464:D8468)</f>
        <v>32</v>
      </c>
      <c r="L8464">
        <f>AVERAGE(D8464:D8483)</f>
        <v>32</v>
      </c>
      <c r="M8464">
        <f>K8464-L8464</f>
        <v>0</v>
      </c>
      <c r="N8464" t="str">
        <f>IF(K8464&gt;L8464,"HIGH ZONE BIAS",IF(K8464&lt;L8464,"LOW ZONE BIAS","EQUILIBRIUM"))</f>
        <v>EQUILIBRIUM</v>
      </c>
    </row>
    <row r="8465">
      <c r="A8465">
        <v>19106</v>
      </c>
      <c r="B8465" t="str">
        <v>2019-08-22</v>
      </c>
      <c r="C8465" t="str">
        <v>Morning</v>
      </c>
      <c r="D8465">
        <v>14</v>
      </c>
      <c r="E8465" t="str">
        <f>IF(MOD(D8465,2)=0,"EVEN","ODD")</f>
        <v>EVEN</v>
      </c>
      <c r="F8465" t="str">
        <f>IF(D8465&lt;=18,"LOW (1-18)","HIGH (19-36)")</f>
        <v>LOW (1-18)</v>
      </c>
      <c r="G8465">
        <f>INT((D8465-1)/6)+1</f>
        <v>3</v>
      </c>
      <c r="H8465">
        <f>MOD(D8465-1,6)+1</f>
        <v>2</v>
      </c>
      <c r="I8465">
        <f>37-D8465</f>
        <v>23</v>
      </c>
      <c r="J8465">
        <f>ABS(D8465-D8466)</f>
        <v>2</v>
      </c>
      <c r="K8465">
        <f>AVERAGE(D8465:D8469)</f>
        <v>14</v>
      </c>
      <c r="L8465">
        <f>AVERAGE(D8465:D8484)</f>
        <v>14</v>
      </c>
      <c r="M8465">
        <f>K8465-L8465</f>
        <v>0</v>
      </c>
      <c r="N8465" t="str">
        <f>IF(K8465&gt;L8465,"HIGH ZONE BIAS",IF(K8465&lt;L8465,"LOW ZONE BIAS","EQUILIBRIUM"))</f>
        <v>EQUILIBRIUM</v>
      </c>
    </row>
    <row r="8466">
      <c r="A8466">
        <v>19105</v>
      </c>
      <c r="B8466" t="str">
        <v>2019-08-21</v>
      </c>
      <c r="C8466" t="str">
        <v>Evening</v>
      </c>
      <c r="D8466">
        <v>12</v>
      </c>
      <c r="E8466" t="str">
        <f>IF(MOD(D8466,2)=0,"EVEN","ODD")</f>
        <v>EVEN</v>
      </c>
      <c r="F8466" t="str">
        <f>IF(D8466&lt;=18,"LOW (1-18)","HIGH (19-36)")</f>
        <v>LOW (1-18)</v>
      </c>
      <c r="G8466">
        <f>INT((D8466-1)/6)+1</f>
        <v>2</v>
      </c>
      <c r="H8466">
        <f>MOD(D8466-1,6)+1</f>
        <v>6</v>
      </c>
      <c r="I8466">
        <f>37-D8466</f>
        <v>25</v>
      </c>
      <c r="J8466">
        <f>ABS(D8466-D8467)</f>
        <v>13</v>
      </c>
      <c r="K8466">
        <f>AVERAGE(D8466:D8470)</f>
        <v>12</v>
      </c>
      <c r="L8466">
        <f>AVERAGE(D8466:D8485)</f>
        <v>12</v>
      </c>
      <c r="M8466">
        <f>K8466-L8466</f>
        <v>0</v>
      </c>
      <c r="N8466" t="str">
        <f>IF(K8466&gt;L8466,"HIGH ZONE BIAS",IF(K8466&lt;L8466,"LOW ZONE BIAS","EQUILIBRIUM"))</f>
        <v>EQUILIBRIUM</v>
      </c>
    </row>
    <row r="8467">
      <c r="A8467">
        <v>19104</v>
      </c>
      <c r="B8467" t="str">
        <v>2019-08-21</v>
      </c>
      <c r="C8467" t="str">
        <v>Afternoon</v>
      </c>
      <c r="D8467">
        <v>25</v>
      </c>
      <c r="E8467" t="str">
        <f>IF(MOD(D8467,2)=0,"EVEN","ODD")</f>
        <v>ODD</v>
      </c>
      <c r="F8467" t="str">
        <f>IF(D8467&lt;=18,"LOW (1-18)","HIGH (19-36)")</f>
        <v>HIGH (19-36)</v>
      </c>
      <c r="G8467">
        <f>INT((D8467-1)/6)+1</f>
        <v>5</v>
      </c>
      <c r="H8467">
        <f>MOD(D8467-1,6)+1</f>
        <v>1</v>
      </c>
      <c r="I8467">
        <f>37-D8467</f>
        <v>12</v>
      </c>
      <c r="J8467">
        <f>ABS(D8467-D8468)</f>
        <v>4</v>
      </c>
      <c r="K8467">
        <f>AVERAGE(D8467:D8471)</f>
        <v>25</v>
      </c>
      <c r="L8467">
        <f>AVERAGE(D8467:D8486)</f>
        <v>25</v>
      </c>
      <c r="M8467">
        <f>K8467-L8467</f>
        <v>0</v>
      </c>
      <c r="N8467" t="str">
        <f>IF(K8467&gt;L8467,"HIGH ZONE BIAS",IF(K8467&lt;L8467,"LOW ZONE BIAS","EQUILIBRIUM"))</f>
        <v>EQUILIBRIUM</v>
      </c>
    </row>
    <row r="8468">
      <c r="A8468">
        <v>19103</v>
      </c>
      <c r="B8468" t="str">
        <v>2019-08-21</v>
      </c>
      <c r="C8468" t="str">
        <v>Midday</v>
      </c>
      <c r="D8468">
        <v>21</v>
      </c>
      <c r="E8468" t="str">
        <f>IF(MOD(D8468,2)=0,"EVEN","ODD")</f>
        <v>ODD</v>
      </c>
      <c r="F8468" t="str">
        <f>IF(D8468&lt;=18,"LOW (1-18)","HIGH (19-36)")</f>
        <v>HIGH (19-36)</v>
      </c>
      <c r="G8468">
        <f>INT((D8468-1)/6)+1</f>
        <v>4</v>
      </c>
      <c r="H8468">
        <f>MOD(D8468-1,6)+1</f>
        <v>3</v>
      </c>
      <c r="I8468">
        <f>37-D8468</f>
        <v>16</v>
      </c>
      <c r="J8468">
        <f>ABS(D8468-D8469)</f>
        <v>9</v>
      </c>
      <c r="K8468">
        <f>AVERAGE(D8468:D8472)</f>
        <v>21</v>
      </c>
      <c r="L8468">
        <f>AVERAGE(D8468:D8487)</f>
        <v>21</v>
      </c>
      <c r="M8468">
        <f>K8468-L8468</f>
        <v>0</v>
      </c>
      <c r="N8468" t="str">
        <f>IF(K8468&gt;L8468,"HIGH ZONE BIAS",IF(K8468&lt;L8468,"LOW ZONE BIAS","EQUILIBRIUM"))</f>
        <v>EQUILIBRIUM</v>
      </c>
    </row>
    <row r="8469">
      <c r="A8469">
        <v>19102</v>
      </c>
      <c r="B8469" t="str">
        <v>2019-08-21</v>
      </c>
      <c r="C8469" t="str">
        <v>Morning</v>
      </c>
      <c r="D8469">
        <v>30</v>
      </c>
      <c r="E8469" t="str">
        <f>IF(MOD(D8469,2)=0,"EVEN","ODD")</f>
        <v>EVEN</v>
      </c>
      <c r="F8469" t="str">
        <f>IF(D8469&lt;=18,"LOW (1-18)","HIGH (19-36)")</f>
        <v>HIGH (19-36)</v>
      </c>
      <c r="G8469">
        <f>INT((D8469-1)/6)+1</f>
        <v>5</v>
      </c>
      <c r="H8469">
        <f>MOD(D8469-1,6)+1</f>
        <v>6</v>
      </c>
      <c r="I8469">
        <f>37-D8469</f>
        <v>7</v>
      </c>
      <c r="J8469">
        <f>ABS(D8469-D8470)</f>
        <v>2</v>
      </c>
      <c r="K8469">
        <f>AVERAGE(D8469:D8473)</f>
        <v>30</v>
      </c>
      <c r="L8469">
        <f>AVERAGE(D8469:D8488)</f>
        <v>30</v>
      </c>
      <c r="M8469">
        <f>K8469-L8469</f>
        <v>0</v>
      </c>
      <c r="N8469" t="str">
        <f>IF(K8469&gt;L8469,"HIGH ZONE BIAS",IF(K8469&lt;L8469,"LOW ZONE BIAS","EQUILIBRIUM"))</f>
        <v>EQUILIBRIUM</v>
      </c>
    </row>
    <row r="8470">
      <c r="A8470">
        <v>19101</v>
      </c>
      <c r="B8470" t="str">
        <v>2019-08-20</v>
      </c>
      <c r="C8470" t="str">
        <v>Evening</v>
      </c>
      <c r="D8470">
        <v>32</v>
      </c>
      <c r="E8470" t="str">
        <f>IF(MOD(D8470,2)=0,"EVEN","ODD")</f>
        <v>EVEN</v>
      </c>
      <c r="F8470" t="str">
        <f>IF(D8470&lt;=18,"LOW (1-18)","HIGH (19-36)")</f>
        <v>HIGH (19-36)</v>
      </c>
      <c r="G8470">
        <f>INT((D8470-1)/6)+1</f>
        <v>6</v>
      </c>
      <c r="H8470">
        <f>MOD(D8470-1,6)+1</f>
        <v>2</v>
      </c>
      <c r="I8470">
        <f>37-D8470</f>
        <v>5</v>
      </c>
      <c r="J8470">
        <f>ABS(D8470-D8471)</f>
        <v>29</v>
      </c>
      <c r="K8470">
        <f>AVERAGE(D8470:D8474)</f>
        <v>32</v>
      </c>
      <c r="L8470">
        <f>AVERAGE(D8470:D8489)</f>
        <v>32</v>
      </c>
      <c r="M8470">
        <f>K8470-L8470</f>
        <v>0</v>
      </c>
      <c r="N8470" t="str">
        <f>IF(K8470&gt;L8470,"HIGH ZONE BIAS",IF(K8470&lt;L8470,"LOW ZONE BIAS","EQUILIBRIUM"))</f>
        <v>EQUILIBRIUM</v>
      </c>
    </row>
    <row r="8471">
      <c r="A8471">
        <v>19100</v>
      </c>
      <c r="B8471" t="str">
        <v>2019-08-20</v>
      </c>
      <c r="C8471" t="str">
        <v>Afternoon</v>
      </c>
      <c r="D8471">
        <v>3</v>
      </c>
      <c r="E8471" t="str">
        <f>IF(MOD(D8471,2)=0,"EVEN","ODD")</f>
        <v>ODD</v>
      </c>
      <c r="F8471" t="str">
        <f>IF(D8471&lt;=18,"LOW (1-18)","HIGH (19-36)")</f>
        <v>LOW (1-18)</v>
      </c>
      <c r="G8471">
        <f>INT((D8471-1)/6)+1</f>
        <v>1</v>
      </c>
      <c r="H8471">
        <f>MOD(D8471-1,6)+1</f>
        <v>3</v>
      </c>
      <c r="I8471">
        <f>37-D8471</f>
        <v>34</v>
      </c>
      <c r="J8471">
        <f>ABS(D8471-D8472)</f>
        <v>15</v>
      </c>
      <c r="K8471">
        <f>AVERAGE(D8471:D8475)</f>
        <v>3</v>
      </c>
      <c r="L8471">
        <f>AVERAGE(D8471:D8490)</f>
        <v>3</v>
      </c>
      <c r="M8471">
        <f>K8471-L8471</f>
        <v>0</v>
      </c>
      <c r="N8471" t="str">
        <f>IF(K8471&gt;L8471,"HIGH ZONE BIAS",IF(K8471&lt;L8471,"LOW ZONE BIAS","EQUILIBRIUM"))</f>
        <v>EQUILIBRIUM</v>
      </c>
    </row>
    <row r="8472">
      <c r="A8472">
        <v>19099</v>
      </c>
      <c r="B8472" t="str">
        <v>2019-08-20</v>
      </c>
      <c r="C8472" t="str">
        <v>Midday</v>
      </c>
      <c r="D8472">
        <v>18</v>
      </c>
      <c r="E8472" t="str">
        <f>IF(MOD(D8472,2)=0,"EVEN","ODD")</f>
        <v>EVEN</v>
      </c>
      <c r="F8472" t="str">
        <f>IF(D8472&lt;=18,"LOW (1-18)","HIGH (19-36)")</f>
        <v>LOW (1-18)</v>
      </c>
      <c r="G8472">
        <f>INT((D8472-1)/6)+1</f>
        <v>3</v>
      </c>
      <c r="H8472">
        <f>MOD(D8472-1,6)+1</f>
        <v>6</v>
      </c>
      <c r="I8472">
        <f>37-D8472</f>
        <v>19</v>
      </c>
      <c r="J8472">
        <f>ABS(D8472-D8473)</f>
        <v>7</v>
      </c>
      <c r="K8472">
        <f>AVERAGE(D8472:D8476)</f>
        <v>18</v>
      </c>
      <c r="L8472">
        <f>AVERAGE(D8472:D8491)</f>
        <v>18</v>
      </c>
      <c r="M8472">
        <f>K8472-L8472</f>
        <v>0</v>
      </c>
      <c r="N8472" t="str">
        <f>IF(K8472&gt;L8472,"HIGH ZONE BIAS",IF(K8472&lt;L8472,"LOW ZONE BIAS","EQUILIBRIUM"))</f>
        <v>EQUILIBRIUM</v>
      </c>
    </row>
    <row r="8473">
      <c r="A8473">
        <v>19098</v>
      </c>
      <c r="B8473" t="str">
        <v>2019-08-20</v>
      </c>
      <c r="C8473" t="str">
        <v>Morning</v>
      </c>
      <c r="D8473">
        <v>11</v>
      </c>
      <c r="E8473" t="str">
        <f>IF(MOD(D8473,2)=0,"EVEN","ODD")</f>
        <v>ODD</v>
      </c>
      <c r="F8473" t="str">
        <f>IF(D8473&lt;=18,"LOW (1-18)","HIGH (19-36)")</f>
        <v>LOW (1-18)</v>
      </c>
      <c r="G8473">
        <f>INT((D8473-1)/6)+1</f>
        <v>2</v>
      </c>
      <c r="H8473">
        <f>MOD(D8473-1,6)+1</f>
        <v>5</v>
      </c>
      <c r="I8473">
        <f>37-D8473</f>
        <v>26</v>
      </c>
      <c r="J8473">
        <f>ABS(D8473-D8474)</f>
        <v>8</v>
      </c>
      <c r="K8473">
        <f>AVERAGE(D8473:D8477)</f>
        <v>11</v>
      </c>
      <c r="L8473">
        <f>AVERAGE(D8473:D8492)</f>
        <v>11</v>
      </c>
      <c r="M8473">
        <f>K8473-L8473</f>
        <v>0</v>
      </c>
      <c r="N8473" t="str">
        <f>IF(K8473&gt;L8473,"HIGH ZONE BIAS",IF(K8473&lt;L8473,"LOW ZONE BIAS","EQUILIBRIUM"))</f>
        <v>EQUILIBRIUM</v>
      </c>
    </row>
    <row r="8474">
      <c r="A8474">
        <v>19097</v>
      </c>
      <c r="B8474" t="str">
        <v>2019-08-19</v>
      </c>
      <c r="C8474" t="str">
        <v>Evening</v>
      </c>
      <c r="D8474">
        <v>19</v>
      </c>
      <c r="E8474" t="str">
        <f>IF(MOD(D8474,2)=0,"EVEN","ODD")</f>
        <v>ODD</v>
      </c>
      <c r="F8474" t="str">
        <f>IF(D8474&lt;=18,"LOW (1-18)","HIGH (19-36)")</f>
        <v>HIGH (19-36)</v>
      </c>
      <c r="G8474">
        <f>INT((D8474-1)/6)+1</f>
        <v>4</v>
      </c>
      <c r="H8474">
        <f>MOD(D8474-1,6)+1</f>
        <v>1</v>
      </c>
      <c r="I8474">
        <f>37-D8474</f>
        <v>18</v>
      </c>
      <c r="J8474">
        <f>ABS(D8474-D8475)</f>
        <v>5</v>
      </c>
      <c r="K8474">
        <f>AVERAGE(D8474:D8478)</f>
        <v>19</v>
      </c>
      <c r="L8474">
        <f>AVERAGE(D8474:D8493)</f>
        <v>19</v>
      </c>
      <c r="M8474">
        <f>K8474-L8474</f>
        <v>0</v>
      </c>
      <c r="N8474" t="str">
        <f>IF(K8474&gt;L8474,"HIGH ZONE BIAS",IF(K8474&lt;L8474,"LOW ZONE BIAS","EQUILIBRIUM"))</f>
        <v>EQUILIBRIUM</v>
      </c>
    </row>
    <row r="8475">
      <c r="A8475">
        <v>19096</v>
      </c>
      <c r="B8475" t="str">
        <v>2019-08-19</v>
      </c>
      <c r="C8475" t="str">
        <v>Afternoon</v>
      </c>
      <c r="D8475">
        <v>24</v>
      </c>
      <c r="E8475" t="str">
        <f>IF(MOD(D8475,2)=0,"EVEN","ODD")</f>
        <v>EVEN</v>
      </c>
      <c r="F8475" t="str">
        <f>IF(D8475&lt;=18,"LOW (1-18)","HIGH (19-36)")</f>
        <v>HIGH (19-36)</v>
      </c>
      <c r="G8475">
        <f>INT((D8475-1)/6)+1</f>
        <v>4</v>
      </c>
      <c r="H8475">
        <f>MOD(D8475-1,6)+1</f>
        <v>6</v>
      </c>
      <c r="I8475">
        <f>37-D8475</f>
        <v>13</v>
      </c>
      <c r="J8475">
        <f>ABS(D8475-D8476)</f>
        <v>7</v>
      </c>
      <c r="K8475">
        <f>AVERAGE(D8475:D8479)</f>
        <v>24</v>
      </c>
      <c r="L8475">
        <f>AVERAGE(D8475:D8494)</f>
        <v>24</v>
      </c>
      <c r="M8475">
        <f>K8475-L8475</f>
        <v>0</v>
      </c>
      <c r="N8475" t="str">
        <f>IF(K8475&gt;L8475,"HIGH ZONE BIAS",IF(K8475&lt;L8475,"LOW ZONE BIAS","EQUILIBRIUM"))</f>
        <v>EQUILIBRIUM</v>
      </c>
    </row>
    <row r="8476">
      <c r="A8476">
        <v>19095</v>
      </c>
      <c r="B8476" t="str">
        <v>2019-08-19</v>
      </c>
      <c r="C8476" t="str">
        <v>Midday</v>
      </c>
      <c r="D8476">
        <v>17</v>
      </c>
      <c r="E8476" t="str">
        <f>IF(MOD(D8476,2)=0,"EVEN","ODD")</f>
        <v>ODD</v>
      </c>
      <c r="F8476" t="str">
        <f>IF(D8476&lt;=18,"LOW (1-18)","HIGH (19-36)")</f>
        <v>LOW (1-18)</v>
      </c>
      <c r="G8476">
        <f>INT((D8476-1)/6)+1</f>
        <v>3</v>
      </c>
      <c r="H8476">
        <f>MOD(D8476-1,6)+1</f>
        <v>5</v>
      </c>
      <c r="I8476">
        <f>37-D8476</f>
        <v>20</v>
      </c>
      <c r="J8476">
        <f>ABS(D8476-D8477)</f>
        <v>14</v>
      </c>
      <c r="K8476">
        <f>AVERAGE(D8476:D8480)</f>
        <v>17</v>
      </c>
      <c r="L8476">
        <f>AVERAGE(D8476:D8495)</f>
        <v>17</v>
      </c>
      <c r="M8476">
        <f>K8476-L8476</f>
        <v>0</v>
      </c>
      <c r="N8476" t="str">
        <f>IF(K8476&gt;L8476,"HIGH ZONE BIAS",IF(K8476&lt;L8476,"LOW ZONE BIAS","EQUILIBRIUM"))</f>
        <v>EQUILIBRIUM</v>
      </c>
    </row>
    <row r="8477">
      <c r="A8477">
        <v>19094</v>
      </c>
      <c r="B8477" t="str">
        <v>2019-08-19</v>
      </c>
      <c r="C8477" t="str">
        <v>Morning</v>
      </c>
      <c r="D8477">
        <v>3</v>
      </c>
      <c r="E8477" t="str">
        <f>IF(MOD(D8477,2)=0,"EVEN","ODD")</f>
        <v>ODD</v>
      </c>
      <c r="F8477" t="str">
        <f>IF(D8477&lt;=18,"LOW (1-18)","HIGH (19-36)")</f>
        <v>LOW (1-18)</v>
      </c>
      <c r="G8477">
        <f>INT((D8477-1)/6)+1</f>
        <v>1</v>
      </c>
      <c r="H8477">
        <f>MOD(D8477-1,6)+1</f>
        <v>3</v>
      </c>
      <c r="I8477">
        <f>37-D8477</f>
        <v>34</v>
      </c>
      <c r="J8477">
        <f>ABS(D8477-D8478)</f>
        <v>13</v>
      </c>
      <c r="K8477">
        <f>AVERAGE(D8477:D8481)</f>
        <v>3</v>
      </c>
      <c r="L8477">
        <f>AVERAGE(D8477:D8496)</f>
        <v>3</v>
      </c>
      <c r="M8477">
        <f>K8477-L8477</f>
        <v>0</v>
      </c>
      <c r="N8477" t="str">
        <f>IF(K8477&gt;L8477,"HIGH ZONE BIAS",IF(K8477&lt;L8477,"LOW ZONE BIAS","EQUILIBRIUM"))</f>
        <v>EQUILIBRIUM</v>
      </c>
    </row>
    <row r="8478">
      <c r="A8478">
        <v>19093</v>
      </c>
      <c r="B8478" t="str">
        <v>2019-08-17</v>
      </c>
      <c r="C8478" t="str">
        <v>Evening</v>
      </c>
      <c r="D8478">
        <v>16</v>
      </c>
      <c r="E8478" t="str">
        <f>IF(MOD(D8478,2)=0,"EVEN","ODD")</f>
        <v>EVEN</v>
      </c>
      <c r="F8478" t="str">
        <f>IF(D8478&lt;=18,"LOW (1-18)","HIGH (19-36)")</f>
        <v>LOW (1-18)</v>
      </c>
      <c r="G8478">
        <f>INT((D8478-1)/6)+1</f>
        <v>3</v>
      </c>
      <c r="H8478">
        <f>MOD(D8478-1,6)+1</f>
        <v>4</v>
      </c>
      <c r="I8478">
        <f>37-D8478</f>
        <v>21</v>
      </c>
      <c r="J8478">
        <f>ABS(D8478-D8479)</f>
        <v>12</v>
      </c>
      <c r="K8478">
        <f>AVERAGE(D8478:D8482)</f>
        <v>16</v>
      </c>
      <c r="L8478">
        <f>AVERAGE(D8478:D8497)</f>
        <v>16</v>
      </c>
      <c r="M8478">
        <f>K8478-L8478</f>
        <v>0</v>
      </c>
      <c r="N8478" t="str">
        <f>IF(K8478&gt;L8478,"HIGH ZONE BIAS",IF(K8478&lt;L8478,"LOW ZONE BIAS","EQUILIBRIUM"))</f>
        <v>EQUILIBRIUM</v>
      </c>
    </row>
    <row r="8479">
      <c r="A8479">
        <v>19092</v>
      </c>
      <c r="B8479" t="str">
        <v>2019-08-17</v>
      </c>
      <c r="C8479" t="str">
        <v>Afternoon</v>
      </c>
      <c r="D8479">
        <v>4</v>
      </c>
      <c r="E8479" t="str">
        <f>IF(MOD(D8479,2)=0,"EVEN","ODD")</f>
        <v>EVEN</v>
      </c>
      <c r="F8479" t="str">
        <f>IF(D8479&lt;=18,"LOW (1-18)","HIGH (19-36)")</f>
        <v>LOW (1-18)</v>
      </c>
      <c r="G8479">
        <f>INT((D8479-1)/6)+1</f>
        <v>1</v>
      </c>
      <c r="H8479">
        <f>MOD(D8479-1,6)+1</f>
        <v>4</v>
      </c>
      <c r="I8479">
        <f>37-D8479</f>
        <v>33</v>
      </c>
      <c r="J8479">
        <f>ABS(D8479-D8480)</f>
        <v>0</v>
      </c>
      <c r="K8479">
        <f>AVERAGE(D8479:D8483)</f>
        <v>4</v>
      </c>
      <c r="L8479">
        <f>AVERAGE(D8479:D8498)</f>
        <v>4</v>
      </c>
      <c r="M8479">
        <f>K8479-L8479</f>
        <v>0</v>
      </c>
      <c r="N8479" t="str">
        <f>IF(K8479&gt;L8479,"HIGH ZONE BIAS",IF(K8479&lt;L8479,"LOW ZONE BIAS","EQUILIBRIUM"))</f>
        <v>EQUILIBRIUM</v>
      </c>
    </row>
    <row r="8480">
      <c r="A8480">
        <v>19091</v>
      </c>
      <c r="B8480" t="str">
        <v>2019-08-17</v>
      </c>
      <c r="C8480" t="str">
        <v>Midday</v>
      </c>
      <c r="D8480">
        <v>4</v>
      </c>
      <c r="E8480" t="str">
        <f>IF(MOD(D8480,2)=0,"EVEN","ODD")</f>
        <v>EVEN</v>
      </c>
      <c r="F8480" t="str">
        <f>IF(D8480&lt;=18,"LOW (1-18)","HIGH (19-36)")</f>
        <v>LOW (1-18)</v>
      </c>
      <c r="G8480">
        <f>INT((D8480-1)/6)+1</f>
        <v>1</v>
      </c>
      <c r="H8480">
        <f>MOD(D8480-1,6)+1</f>
        <v>4</v>
      </c>
      <c r="I8480">
        <f>37-D8480</f>
        <v>33</v>
      </c>
      <c r="J8480">
        <f>ABS(D8480-D8481)</f>
        <v>19</v>
      </c>
      <c r="K8480">
        <f>AVERAGE(D8480:D8484)</f>
        <v>4</v>
      </c>
      <c r="L8480">
        <f>AVERAGE(D8480:D8499)</f>
        <v>4</v>
      </c>
      <c r="M8480">
        <f>K8480-L8480</f>
        <v>0</v>
      </c>
      <c r="N8480" t="str">
        <f>IF(K8480&gt;L8480,"HIGH ZONE BIAS",IF(K8480&lt;L8480,"LOW ZONE BIAS","EQUILIBRIUM"))</f>
        <v>EQUILIBRIUM</v>
      </c>
    </row>
    <row r="8481">
      <c r="A8481">
        <v>19090</v>
      </c>
      <c r="B8481" t="str">
        <v>2019-08-17</v>
      </c>
      <c r="C8481" t="str">
        <v>Morning</v>
      </c>
      <c r="D8481">
        <v>23</v>
      </c>
      <c r="E8481" t="str">
        <f>IF(MOD(D8481,2)=0,"EVEN","ODD")</f>
        <v>ODD</v>
      </c>
      <c r="F8481" t="str">
        <f>IF(D8481&lt;=18,"LOW (1-18)","HIGH (19-36)")</f>
        <v>HIGH (19-36)</v>
      </c>
      <c r="G8481">
        <f>INT((D8481-1)/6)+1</f>
        <v>4</v>
      </c>
      <c r="H8481">
        <f>MOD(D8481-1,6)+1</f>
        <v>5</v>
      </c>
      <c r="I8481">
        <f>37-D8481</f>
        <v>14</v>
      </c>
      <c r="J8481">
        <f>ABS(D8481-D8482)</f>
        <v>2</v>
      </c>
      <c r="K8481">
        <f>AVERAGE(D8481:D8485)</f>
        <v>23</v>
      </c>
      <c r="L8481">
        <f>AVERAGE(D8481:D8500)</f>
        <v>23</v>
      </c>
      <c r="M8481">
        <f>K8481-L8481</f>
        <v>0</v>
      </c>
      <c r="N8481" t="str">
        <f>IF(K8481&gt;L8481,"HIGH ZONE BIAS",IF(K8481&lt;L8481,"LOW ZONE BIAS","EQUILIBRIUM"))</f>
        <v>EQUILIBRIUM</v>
      </c>
    </row>
    <row r="8482">
      <c r="A8482">
        <v>19089</v>
      </c>
      <c r="B8482" t="str">
        <v>2019-08-16</v>
      </c>
      <c r="C8482" t="str">
        <v>Evening</v>
      </c>
      <c r="D8482">
        <v>21</v>
      </c>
      <c r="E8482" t="str">
        <f>IF(MOD(D8482,2)=0,"EVEN","ODD")</f>
        <v>ODD</v>
      </c>
      <c r="F8482" t="str">
        <f>IF(D8482&lt;=18,"LOW (1-18)","HIGH (19-36)")</f>
        <v>HIGH (19-36)</v>
      </c>
      <c r="G8482">
        <f>INT((D8482-1)/6)+1</f>
        <v>4</v>
      </c>
      <c r="H8482">
        <f>MOD(D8482-1,6)+1</f>
        <v>3</v>
      </c>
      <c r="I8482">
        <f>37-D8482</f>
        <v>16</v>
      </c>
      <c r="J8482">
        <f>ABS(D8482-D8483)</f>
        <v>6</v>
      </c>
      <c r="K8482">
        <f>AVERAGE(D8482:D8486)</f>
        <v>21</v>
      </c>
      <c r="L8482">
        <f>AVERAGE(D8482:D8501)</f>
        <v>21</v>
      </c>
      <c r="M8482">
        <f>K8482-L8482</f>
        <v>0</v>
      </c>
      <c r="N8482" t="str">
        <f>IF(K8482&gt;L8482,"HIGH ZONE BIAS",IF(K8482&lt;L8482,"LOW ZONE BIAS","EQUILIBRIUM"))</f>
        <v>EQUILIBRIUM</v>
      </c>
    </row>
    <row r="8483">
      <c r="A8483">
        <v>19088</v>
      </c>
      <c r="B8483" t="str">
        <v>2019-08-16</v>
      </c>
      <c r="C8483" t="str">
        <v>Afternoon</v>
      </c>
      <c r="D8483">
        <v>15</v>
      </c>
      <c r="E8483" t="str">
        <f>IF(MOD(D8483,2)=0,"EVEN","ODD")</f>
        <v>ODD</v>
      </c>
      <c r="F8483" t="str">
        <f>IF(D8483&lt;=18,"LOW (1-18)","HIGH (19-36)")</f>
        <v>LOW (1-18)</v>
      </c>
      <c r="G8483">
        <f>INT((D8483-1)/6)+1</f>
        <v>3</v>
      </c>
      <c r="H8483">
        <f>MOD(D8483-1,6)+1</f>
        <v>3</v>
      </c>
      <c r="I8483">
        <f>37-D8483</f>
        <v>22</v>
      </c>
      <c r="J8483">
        <f>ABS(D8483-D8484)</f>
        <v>7</v>
      </c>
      <c r="K8483">
        <f>AVERAGE(D8483:D8487)</f>
        <v>15</v>
      </c>
      <c r="L8483">
        <f>AVERAGE(D8483:D8502)</f>
        <v>15</v>
      </c>
      <c r="M8483">
        <f>K8483-L8483</f>
        <v>0</v>
      </c>
      <c r="N8483" t="str">
        <f>IF(K8483&gt;L8483,"HIGH ZONE BIAS",IF(K8483&lt;L8483,"LOW ZONE BIAS","EQUILIBRIUM"))</f>
        <v>EQUILIBRIUM</v>
      </c>
    </row>
    <row r="8484">
      <c r="A8484">
        <v>19087</v>
      </c>
      <c r="B8484" t="str">
        <v>2019-08-16</v>
      </c>
      <c r="C8484" t="str">
        <v>Midday</v>
      </c>
      <c r="D8484">
        <v>22</v>
      </c>
      <c r="E8484" t="str">
        <f>IF(MOD(D8484,2)=0,"EVEN","ODD")</f>
        <v>EVEN</v>
      </c>
      <c r="F8484" t="str">
        <f>IF(D8484&lt;=18,"LOW (1-18)","HIGH (19-36)")</f>
        <v>HIGH (19-36)</v>
      </c>
      <c r="G8484">
        <f>INT((D8484-1)/6)+1</f>
        <v>4</v>
      </c>
      <c r="H8484">
        <f>MOD(D8484-1,6)+1</f>
        <v>4</v>
      </c>
      <c r="I8484">
        <f>37-D8484</f>
        <v>15</v>
      </c>
      <c r="J8484">
        <f>ABS(D8484-D8485)</f>
        <v>9</v>
      </c>
      <c r="K8484">
        <f>AVERAGE(D8484:D8488)</f>
        <v>22</v>
      </c>
      <c r="L8484">
        <f>AVERAGE(D8484:D8503)</f>
        <v>22</v>
      </c>
      <c r="M8484">
        <f>K8484-L8484</f>
        <v>0</v>
      </c>
      <c r="N8484" t="str">
        <f>IF(K8484&gt;L8484,"HIGH ZONE BIAS",IF(K8484&lt;L8484,"LOW ZONE BIAS","EQUILIBRIUM"))</f>
        <v>EQUILIBRIUM</v>
      </c>
    </row>
    <row r="8485">
      <c r="A8485">
        <v>19086</v>
      </c>
      <c r="B8485" t="str">
        <v>2019-08-16</v>
      </c>
      <c r="C8485" t="str">
        <v>Morning</v>
      </c>
      <c r="D8485">
        <v>31</v>
      </c>
      <c r="E8485" t="str">
        <f>IF(MOD(D8485,2)=0,"EVEN","ODD")</f>
        <v>ODD</v>
      </c>
      <c r="F8485" t="str">
        <f>IF(D8485&lt;=18,"LOW (1-18)","HIGH (19-36)")</f>
        <v>HIGH (19-36)</v>
      </c>
      <c r="G8485">
        <f>INT((D8485-1)/6)+1</f>
        <v>6</v>
      </c>
      <c r="H8485">
        <f>MOD(D8485-1,6)+1</f>
        <v>1</v>
      </c>
      <c r="I8485">
        <f>37-D8485</f>
        <v>6</v>
      </c>
      <c r="J8485">
        <f>ABS(D8485-D8486)</f>
        <v>1</v>
      </c>
      <c r="K8485">
        <f>AVERAGE(D8485:D8489)</f>
        <v>31</v>
      </c>
      <c r="L8485">
        <f>AVERAGE(D8485:D8504)</f>
        <v>31</v>
      </c>
      <c r="M8485">
        <f>K8485-L8485</f>
        <v>0</v>
      </c>
      <c r="N8485" t="str">
        <f>IF(K8485&gt;L8485,"HIGH ZONE BIAS",IF(K8485&lt;L8485,"LOW ZONE BIAS","EQUILIBRIUM"))</f>
        <v>EQUILIBRIUM</v>
      </c>
    </row>
    <row r="8486">
      <c r="A8486">
        <v>19085</v>
      </c>
      <c r="B8486" t="str">
        <v>2019-08-15</v>
      </c>
      <c r="C8486" t="str">
        <v>Evening</v>
      </c>
      <c r="D8486">
        <v>32</v>
      </c>
      <c r="E8486" t="str">
        <f>IF(MOD(D8486,2)=0,"EVEN","ODD")</f>
        <v>EVEN</v>
      </c>
      <c r="F8486" t="str">
        <f>IF(D8486&lt;=18,"LOW (1-18)","HIGH (19-36)")</f>
        <v>HIGH (19-36)</v>
      </c>
      <c r="G8486">
        <f>INT((D8486-1)/6)+1</f>
        <v>6</v>
      </c>
      <c r="H8486">
        <f>MOD(D8486-1,6)+1</f>
        <v>2</v>
      </c>
      <c r="I8486">
        <f>37-D8486</f>
        <v>5</v>
      </c>
      <c r="J8486">
        <f>ABS(D8486-D8487)</f>
        <v>6</v>
      </c>
      <c r="K8486">
        <f>AVERAGE(D8486:D8490)</f>
        <v>32</v>
      </c>
      <c r="L8486">
        <f>AVERAGE(D8486:D8505)</f>
        <v>32</v>
      </c>
      <c r="M8486">
        <f>K8486-L8486</f>
        <v>0</v>
      </c>
      <c r="N8486" t="str">
        <f>IF(K8486&gt;L8486,"HIGH ZONE BIAS",IF(K8486&lt;L8486,"LOW ZONE BIAS","EQUILIBRIUM"))</f>
        <v>EQUILIBRIUM</v>
      </c>
    </row>
    <row r="8487">
      <c r="A8487">
        <v>19084</v>
      </c>
      <c r="B8487" t="str">
        <v>2019-08-15</v>
      </c>
      <c r="C8487" t="str">
        <v>Afternoon</v>
      </c>
      <c r="D8487">
        <v>26</v>
      </c>
      <c r="E8487" t="str">
        <f>IF(MOD(D8487,2)=0,"EVEN","ODD")</f>
        <v>EVEN</v>
      </c>
      <c r="F8487" t="str">
        <f>IF(D8487&lt;=18,"LOW (1-18)","HIGH (19-36)")</f>
        <v>HIGH (19-36)</v>
      </c>
      <c r="G8487">
        <f>INT((D8487-1)/6)+1</f>
        <v>5</v>
      </c>
      <c r="H8487">
        <f>MOD(D8487-1,6)+1</f>
        <v>2</v>
      </c>
      <c r="I8487">
        <f>37-D8487</f>
        <v>11</v>
      </c>
      <c r="J8487">
        <f>ABS(D8487-D8488)</f>
        <v>17</v>
      </c>
      <c r="K8487">
        <f>AVERAGE(D8487:D8491)</f>
        <v>26</v>
      </c>
      <c r="L8487">
        <f>AVERAGE(D8487:D8506)</f>
        <v>26</v>
      </c>
      <c r="M8487">
        <f>K8487-L8487</f>
        <v>0</v>
      </c>
      <c r="N8487" t="str">
        <f>IF(K8487&gt;L8487,"HIGH ZONE BIAS",IF(K8487&lt;L8487,"LOW ZONE BIAS","EQUILIBRIUM"))</f>
        <v>EQUILIBRIUM</v>
      </c>
    </row>
    <row r="8488">
      <c r="A8488">
        <v>19083</v>
      </c>
      <c r="B8488" t="str">
        <v>2019-08-15</v>
      </c>
      <c r="C8488" t="str">
        <v>Midday</v>
      </c>
      <c r="D8488">
        <v>9</v>
      </c>
      <c r="E8488" t="str">
        <f>IF(MOD(D8488,2)=0,"EVEN","ODD")</f>
        <v>ODD</v>
      </c>
      <c r="F8488" t="str">
        <f>IF(D8488&lt;=18,"LOW (1-18)","HIGH (19-36)")</f>
        <v>LOW (1-18)</v>
      </c>
      <c r="G8488">
        <f>INT((D8488-1)/6)+1</f>
        <v>2</v>
      </c>
      <c r="H8488">
        <f>MOD(D8488-1,6)+1</f>
        <v>3</v>
      </c>
      <c r="I8488">
        <f>37-D8488</f>
        <v>28</v>
      </c>
      <c r="J8488">
        <f>ABS(D8488-D8489)</f>
        <v>20</v>
      </c>
      <c r="K8488">
        <f>AVERAGE(D8488:D8492)</f>
        <v>9</v>
      </c>
      <c r="L8488">
        <f>AVERAGE(D8488:D8507)</f>
        <v>9</v>
      </c>
      <c r="M8488">
        <f>K8488-L8488</f>
        <v>0</v>
      </c>
      <c r="N8488" t="str">
        <f>IF(K8488&gt;L8488,"HIGH ZONE BIAS",IF(K8488&lt;L8488,"LOW ZONE BIAS","EQUILIBRIUM"))</f>
        <v>EQUILIBRIUM</v>
      </c>
    </row>
    <row r="8489">
      <c r="A8489">
        <v>19082</v>
      </c>
      <c r="B8489" t="str">
        <v>2019-08-15</v>
      </c>
      <c r="C8489" t="str">
        <v>Morning</v>
      </c>
      <c r="D8489">
        <v>29</v>
      </c>
      <c r="E8489" t="str">
        <f>IF(MOD(D8489,2)=0,"EVEN","ODD")</f>
        <v>ODD</v>
      </c>
      <c r="F8489" t="str">
        <f>IF(D8489&lt;=18,"LOW (1-18)","HIGH (19-36)")</f>
        <v>HIGH (19-36)</v>
      </c>
      <c r="G8489">
        <f>INT((D8489-1)/6)+1</f>
        <v>5</v>
      </c>
      <c r="H8489">
        <f>MOD(D8489-1,6)+1</f>
        <v>5</v>
      </c>
      <c r="I8489">
        <f>37-D8489</f>
        <v>8</v>
      </c>
      <c r="J8489">
        <f>ABS(D8489-D8490)</f>
        <v>8</v>
      </c>
      <c r="K8489">
        <f>AVERAGE(D8489:D8493)</f>
        <v>29</v>
      </c>
      <c r="L8489">
        <f>AVERAGE(D8489:D8508)</f>
        <v>29</v>
      </c>
      <c r="M8489">
        <f>K8489-L8489</f>
        <v>0</v>
      </c>
      <c r="N8489" t="str">
        <f>IF(K8489&gt;L8489,"HIGH ZONE BIAS",IF(K8489&lt;L8489,"LOW ZONE BIAS","EQUILIBRIUM"))</f>
        <v>EQUILIBRIUM</v>
      </c>
    </row>
    <row r="8490">
      <c r="A8490">
        <v>19081</v>
      </c>
      <c r="B8490" t="str">
        <v>2019-08-14</v>
      </c>
      <c r="C8490" t="str">
        <v>Evening</v>
      </c>
      <c r="D8490">
        <v>21</v>
      </c>
      <c r="E8490" t="str">
        <f>IF(MOD(D8490,2)=0,"EVEN","ODD")</f>
        <v>ODD</v>
      </c>
      <c r="F8490" t="str">
        <f>IF(D8490&lt;=18,"LOW (1-18)","HIGH (19-36)")</f>
        <v>HIGH (19-36)</v>
      </c>
      <c r="G8490">
        <f>INT((D8490-1)/6)+1</f>
        <v>4</v>
      </c>
      <c r="H8490">
        <f>MOD(D8490-1,6)+1</f>
        <v>3</v>
      </c>
      <c r="I8490">
        <f>37-D8490</f>
        <v>16</v>
      </c>
      <c r="J8490">
        <f>ABS(D8490-D8491)</f>
        <v>3</v>
      </c>
      <c r="K8490">
        <f>AVERAGE(D8490:D8494)</f>
        <v>21</v>
      </c>
      <c r="L8490">
        <f>AVERAGE(D8490:D8509)</f>
        <v>21</v>
      </c>
      <c r="M8490">
        <f>K8490-L8490</f>
        <v>0</v>
      </c>
      <c r="N8490" t="str">
        <f>IF(K8490&gt;L8490,"HIGH ZONE BIAS",IF(K8490&lt;L8490,"LOW ZONE BIAS","EQUILIBRIUM"))</f>
        <v>EQUILIBRIUM</v>
      </c>
    </row>
    <row r="8491">
      <c r="A8491">
        <v>19080</v>
      </c>
      <c r="B8491" t="str">
        <v>2019-08-14</v>
      </c>
      <c r="C8491" t="str">
        <v>Afternoon</v>
      </c>
      <c r="D8491">
        <v>24</v>
      </c>
      <c r="E8491" t="str">
        <f>IF(MOD(D8491,2)=0,"EVEN","ODD")</f>
        <v>EVEN</v>
      </c>
      <c r="F8491" t="str">
        <f>IF(D8491&lt;=18,"LOW (1-18)","HIGH (19-36)")</f>
        <v>HIGH (19-36)</v>
      </c>
      <c r="G8491">
        <f>INT((D8491-1)/6)+1</f>
        <v>4</v>
      </c>
      <c r="H8491">
        <f>MOD(D8491-1,6)+1</f>
        <v>6</v>
      </c>
      <c r="I8491">
        <f>37-D8491</f>
        <v>13</v>
      </c>
      <c r="J8491">
        <f>ABS(D8491-D8492)</f>
        <v>11</v>
      </c>
      <c r="K8491">
        <f>AVERAGE(D8491:D8495)</f>
        <v>24</v>
      </c>
      <c r="L8491">
        <f>AVERAGE(D8491:D8510)</f>
        <v>24</v>
      </c>
      <c r="M8491">
        <f>K8491-L8491</f>
        <v>0</v>
      </c>
      <c r="N8491" t="str">
        <f>IF(K8491&gt;L8491,"HIGH ZONE BIAS",IF(K8491&lt;L8491,"LOW ZONE BIAS","EQUILIBRIUM"))</f>
        <v>EQUILIBRIUM</v>
      </c>
    </row>
    <row r="8492">
      <c r="A8492">
        <v>19079</v>
      </c>
      <c r="B8492" t="str">
        <v>2019-08-14</v>
      </c>
      <c r="C8492" t="str">
        <v>Midday</v>
      </c>
      <c r="D8492">
        <v>13</v>
      </c>
      <c r="E8492" t="str">
        <f>IF(MOD(D8492,2)=0,"EVEN","ODD")</f>
        <v>ODD</v>
      </c>
      <c r="F8492" t="str">
        <f>IF(D8492&lt;=18,"LOW (1-18)","HIGH (19-36)")</f>
        <v>LOW (1-18)</v>
      </c>
      <c r="G8492">
        <f>INT((D8492-1)/6)+1</f>
        <v>3</v>
      </c>
      <c r="H8492">
        <f>MOD(D8492-1,6)+1</f>
        <v>1</v>
      </c>
      <c r="I8492">
        <f>37-D8492</f>
        <v>24</v>
      </c>
      <c r="J8492">
        <f>ABS(D8492-D8493)</f>
        <v>20</v>
      </c>
      <c r="K8492">
        <f>AVERAGE(D8492:D8496)</f>
        <v>13</v>
      </c>
      <c r="L8492">
        <f>AVERAGE(D8492:D8511)</f>
        <v>13</v>
      </c>
      <c r="M8492">
        <f>K8492-L8492</f>
        <v>0</v>
      </c>
      <c r="N8492" t="str">
        <f>IF(K8492&gt;L8492,"HIGH ZONE BIAS",IF(K8492&lt;L8492,"LOW ZONE BIAS","EQUILIBRIUM"))</f>
        <v>EQUILIBRIUM</v>
      </c>
    </row>
    <row r="8493">
      <c r="A8493">
        <v>19078</v>
      </c>
      <c r="B8493" t="str">
        <v>2019-08-14</v>
      </c>
      <c r="C8493" t="str">
        <v>Morning</v>
      </c>
      <c r="D8493">
        <v>33</v>
      </c>
      <c r="E8493" t="str">
        <f>IF(MOD(D8493,2)=0,"EVEN","ODD")</f>
        <v>ODD</v>
      </c>
      <c r="F8493" t="str">
        <f>IF(D8493&lt;=18,"LOW (1-18)","HIGH (19-36)")</f>
        <v>HIGH (19-36)</v>
      </c>
      <c r="G8493">
        <f>INT((D8493-1)/6)+1</f>
        <v>6</v>
      </c>
      <c r="H8493">
        <f>MOD(D8493-1,6)+1</f>
        <v>3</v>
      </c>
      <c r="I8493">
        <f>37-D8493</f>
        <v>4</v>
      </c>
      <c r="J8493">
        <f>ABS(D8493-D8494)</f>
        <v>15</v>
      </c>
      <c r="K8493">
        <f>AVERAGE(D8493:D8497)</f>
        <v>33</v>
      </c>
      <c r="L8493">
        <f>AVERAGE(D8493:D8512)</f>
        <v>33</v>
      </c>
      <c r="M8493">
        <f>K8493-L8493</f>
        <v>0</v>
      </c>
      <c r="N8493" t="str">
        <f>IF(K8493&gt;L8493,"HIGH ZONE BIAS",IF(K8493&lt;L8493,"LOW ZONE BIAS","EQUILIBRIUM"))</f>
        <v>EQUILIBRIUM</v>
      </c>
    </row>
    <row r="8494">
      <c r="A8494">
        <v>19077</v>
      </c>
      <c r="B8494" t="str">
        <v>2019-08-13</v>
      </c>
      <c r="C8494" t="str">
        <v>Evening</v>
      </c>
      <c r="D8494">
        <v>18</v>
      </c>
      <c r="E8494" t="str">
        <f>IF(MOD(D8494,2)=0,"EVEN","ODD")</f>
        <v>EVEN</v>
      </c>
      <c r="F8494" t="str">
        <f>IF(D8494&lt;=18,"LOW (1-18)","HIGH (19-36)")</f>
        <v>LOW (1-18)</v>
      </c>
      <c r="G8494">
        <f>INT((D8494-1)/6)+1</f>
        <v>3</v>
      </c>
      <c r="H8494">
        <f>MOD(D8494-1,6)+1</f>
        <v>6</v>
      </c>
      <c r="I8494">
        <f>37-D8494</f>
        <v>19</v>
      </c>
      <c r="J8494">
        <f>ABS(D8494-D8495)</f>
        <v>12</v>
      </c>
      <c r="K8494">
        <f>AVERAGE(D8494:D8498)</f>
        <v>18</v>
      </c>
      <c r="L8494">
        <f>AVERAGE(D8494:D8513)</f>
        <v>18</v>
      </c>
      <c r="M8494">
        <f>K8494-L8494</f>
        <v>0</v>
      </c>
      <c r="N8494" t="str">
        <f>IF(K8494&gt;L8494,"HIGH ZONE BIAS",IF(K8494&lt;L8494,"LOW ZONE BIAS","EQUILIBRIUM"))</f>
        <v>EQUILIBRIUM</v>
      </c>
    </row>
    <row r="8495">
      <c r="A8495">
        <v>19076</v>
      </c>
      <c r="B8495" t="str">
        <v>2019-08-13</v>
      </c>
      <c r="C8495" t="str">
        <v>Afternoon</v>
      </c>
      <c r="D8495">
        <v>30</v>
      </c>
      <c r="E8495" t="str">
        <f>IF(MOD(D8495,2)=0,"EVEN","ODD")</f>
        <v>EVEN</v>
      </c>
      <c r="F8495" t="str">
        <f>IF(D8495&lt;=18,"LOW (1-18)","HIGH (19-36)")</f>
        <v>HIGH (19-36)</v>
      </c>
      <c r="G8495">
        <f>INT((D8495-1)/6)+1</f>
        <v>5</v>
      </c>
      <c r="H8495">
        <f>MOD(D8495-1,6)+1</f>
        <v>6</v>
      </c>
      <c r="I8495">
        <f>37-D8495</f>
        <v>7</v>
      </c>
      <c r="J8495">
        <f>ABS(D8495-D8496)</f>
        <v>25</v>
      </c>
      <c r="K8495">
        <f>AVERAGE(D8495:D8499)</f>
        <v>30</v>
      </c>
      <c r="L8495">
        <f>AVERAGE(D8495:D8514)</f>
        <v>30</v>
      </c>
      <c r="M8495">
        <f>K8495-L8495</f>
        <v>0</v>
      </c>
      <c r="N8495" t="str">
        <f>IF(K8495&gt;L8495,"HIGH ZONE BIAS",IF(K8495&lt;L8495,"LOW ZONE BIAS","EQUILIBRIUM"))</f>
        <v>EQUILIBRIUM</v>
      </c>
    </row>
    <row r="8496">
      <c r="A8496">
        <v>19075</v>
      </c>
      <c r="B8496" t="str">
        <v>2019-08-13</v>
      </c>
      <c r="C8496" t="str">
        <v>Midday</v>
      </c>
      <c r="D8496">
        <v>5</v>
      </c>
      <c r="E8496" t="str">
        <f>IF(MOD(D8496,2)=0,"EVEN","ODD")</f>
        <v>ODD</v>
      </c>
      <c r="F8496" t="str">
        <f>IF(D8496&lt;=18,"LOW (1-18)","HIGH (19-36)")</f>
        <v>LOW (1-18)</v>
      </c>
      <c r="G8496">
        <f>INT((D8496-1)/6)+1</f>
        <v>1</v>
      </c>
      <c r="H8496">
        <f>MOD(D8496-1,6)+1</f>
        <v>5</v>
      </c>
      <c r="I8496">
        <f>37-D8496</f>
        <v>32</v>
      </c>
      <c r="J8496">
        <f>ABS(D8496-D8497)</f>
        <v>26</v>
      </c>
      <c r="K8496">
        <f>AVERAGE(D8496:D8500)</f>
        <v>5</v>
      </c>
      <c r="L8496">
        <f>AVERAGE(D8496:D8515)</f>
        <v>5</v>
      </c>
      <c r="M8496">
        <f>K8496-L8496</f>
        <v>0</v>
      </c>
      <c r="N8496" t="str">
        <f>IF(K8496&gt;L8496,"HIGH ZONE BIAS",IF(K8496&lt;L8496,"LOW ZONE BIAS","EQUILIBRIUM"))</f>
        <v>EQUILIBRIUM</v>
      </c>
    </row>
    <row r="8497">
      <c r="A8497">
        <v>19074</v>
      </c>
      <c r="B8497" t="str">
        <v>2019-08-13</v>
      </c>
      <c r="C8497" t="str">
        <v>Morning</v>
      </c>
      <c r="D8497">
        <v>31</v>
      </c>
      <c r="E8497" t="str">
        <f>IF(MOD(D8497,2)=0,"EVEN","ODD")</f>
        <v>ODD</v>
      </c>
      <c r="F8497" t="str">
        <f>IF(D8497&lt;=18,"LOW (1-18)","HIGH (19-36)")</f>
        <v>HIGH (19-36)</v>
      </c>
      <c r="G8497">
        <f>INT((D8497-1)/6)+1</f>
        <v>6</v>
      </c>
      <c r="H8497">
        <f>MOD(D8497-1,6)+1</f>
        <v>1</v>
      </c>
      <c r="I8497">
        <f>37-D8497</f>
        <v>6</v>
      </c>
      <c r="J8497">
        <f>ABS(D8497-D8498)</f>
        <v>10</v>
      </c>
      <c r="K8497">
        <f>AVERAGE(D8497:D8501)</f>
        <v>31</v>
      </c>
      <c r="L8497">
        <f>AVERAGE(D8497:D8516)</f>
        <v>31</v>
      </c>
      <c r="M8497">
        <f>K8497-L8497</f>
        <v>0</v>
      </c>
      <c r="N8497" t="str">
        <f>IF(K8497&gt;L8497,"HIGH ZONE BIAS",IF(K8497&lt;L8497,"LOW ZONE BIAS","EQUILIBRIUM"))</f>
        <v>EQUILIBRIUM</v>
      </c>
    </row>
    <row r="8498">
      <c r="A8498">
        <v>19073</v>
      </c>
      <c r="B8498" t="str">
        <v>2019-08-12</v>
      </c>
      <c r="C8498" t="str">
        <v>Evening</v>
      </c>
      <c r="D8498">
        <v>21</v>
      </c>
      <c r="E8498" t="str">
        <f>IF(MOD(D8498,2)=0,"EVEN","ODD")</f>
        <v>ODD</v>
      </c>
      <c r="F8498" t="str">
        <f>IF(D8498&lt;=18,"LOW (1-18)","HIGH (19-36)")</f>
        <v>HIGH (19-36)</v>
      </c>
      <c r="G8498">
        <f>INT((D8498-1)/6)+1</f>
        <v>4</v>
      </c>
      <c r="H8498">
        <f>MOD(D8498-1,6)+1</f>
        <v>3</v>
      </c>
      <c r="I8498">
        <f>37-D8498</f>
        <v>16</v>
      </c>
      <c r="J8498">
        <f>ABS(D8498-D8499)</f>
        <v>9</v>
      </c>
      <c r="K8498">
        <f>AVERAGE(D8498:D8502)</f>
        <v>21</v>
      </c>
      <c r="L8498">
        <f>AVERAGE(D8498:D8517)</f>
        <v>21</v>
      </c>
      <c r="M8498">
        <f>K8498-L8498</f>
        <v>0</v>
      </c>
      <c r="N8498" t="str">
        <f>IF(K8498&gt;L8498,"HIGH ZONE BIAS",IF(K8498&lt;L8498,"LOW ZONE BIAS","EQUILIBRIUM"))</f>
        <v>EQUILIBRIUM</v>
      </c>
    </row>
    <row r="8499">
      <c r="A8499">
        <v>19072</v>
      </c>
      <c r="B8499" t="str">
        <v>2019-08-12</v>
      </c>
      <c r="C8499" t="str">
        <v>Afternoon</v>
      </c>
      <c r="D8499">
        <v>12</v>
      </c>
      <c r="E8499" t="str">
        <f>IF(MOD(D8499,2)=0,"EVEN","ODD")</f>
        <v>EVEN</v>
      </c>
      <c r="F8499" t="str">
        <f>IF(D8499&lt;=18,"LOW (1-18)","HIGH (19-36)")</f>
        <v>LOW (1-18)</v>
      </c>
      <c r="G8499">
        <f>INT((D8499-1)/6)+1</f>
        <v>2</v>
      </c>
      <c r="H8499">
        <f>MOD(D8499-1,6)+1</f>
        <v>6</v>
      </c>
      <c r="I8499">
        <f>37-D8499</f>
        <v>25</v>
      </c>
      <c r="J8499">
        <f>ABS(D8499-D8500)</f>
        <v>6</v>
      </c>
      <c r="K8499">
        <f>AVERAGE(D8499:D8503)</f>
        <v>12</v>
      </c>
      <c r="L8499">
        <f>AVERAGE(D8499:D8518)</f>
        <v>12</v>
      </c>
      <c r="M8499">
        <f>K8499-L8499</f>
        <v>0</v>
      </c>
      <c r="N8499" t="str">
        <f>IF(K8499&gt;L8499,"HIGH ZONE BIAS",IF(K8499&lt;L8499,"LOW ZONE BIAS","EQUILIBRIUM"))</f>
        <v>EQUILIBRIUM</v>
      </c>
    </row>
    <row r="8500">
      <c r="A8500">
        <v>19071</v>
      </c>
      <c r="B8500" t="str">
        <v>2019-08-12</v>
      </c>
      <c r="C8500" t="str">
        <v>Midday</v>
      </c>
      <c r="D8500">
        <v>18</v>
      </c>
      <c r="E8500" t="str">
        <f>IF(MOD(D8500,2)=0,"EVEN","ODD")</f>
        <v>EVEN</v>
      </c>
      <c r="F8500" t="str">
        <f>IF(D8500&lt;=18,"LOW (1-18)","HIGH (19-36)")</f>
        <v>LOW (1-18)</v>
      </c>
      <c r="G8500">
        <f>INT((D8500-1)/6)+1</f>
        <v>3</v>
      </c>
      <c r="H8500">
        <f>MOD(D8500-1,6)+1</f>
        <v>6</v>
      </c>
      <c r="I8500">
        <f>37-D8500</f>
        <v>19</v>
      </c>
      <c r="J8500">
        <f>ABS(D8500-D8501)</f>
        <v>2</v>
      </c>
      <c r="K8500">
        <f>AVERAGE(D8500:D8504)</f>
        <v>18</v>
      </c>
      <c r="L8500">
        <f>AVERAGE(D8500:D8519)</f>
        <v>18</v>
      </c>
      <c r="M8500">
        <f>K8500-L8500</f>
        <v>0</v>
      </c>
      <c r="N8500" t="str">
        <f>IF(K8500&gt;L8500,"HIGH ZONE BIAS",IF(K8500&lt;L8500,"LOW ZONE BIAS","EQUILIBRIUM"))</f>
        <v>EQUILIBRIUM</v>
      </c>
    </row>
    <row r="8501">
      <c r="A8501">
        <v>19070</v>
      </c>
      <c r="B8501" t="str">
        <v>2019-08-12</v>
      </c>
      <c r="C8501" t="str">
        <v>Morning</v>
      </c>
      <c r="D8501">
        <v>16</v>
      </c>
      <c r="E8501" t="str">
        <f>IF(MOD(D8501,2)=0,"EVEN","ODD")</f>
        <v>EVEN</v>
      </c>
      <c r="F8501" t="str">
        <f>IF(D8501&lt;=18,"LOW (1-18)","HIGH (19-36)")</f>
        <v>LOW (1-18)</v>
      </c>
      <c r="G8501">
        <f>INT((D8501-1)/6)+1</f>
        <v>3</v>
      </c>
      <c r="H8501">
        <f>MOD(D8501-1,6)+1</f>
        <v>4</v>
      </c>
      <c r="I8501">
        <f>37-D8501</f>
        <v>21</v>
      </c>
      <c r="J8501">
        <f>ABS(D8501-D8502)</f>
        <v>18</v>
      </c>
      <c r="K8501">
        <f>AVERAGE(D8501:D8505)</f>
        <v>16</v>
      </c>
      <c r="L8501">
        <f>AVERAGE(D8501:D8520)</f>
        <v>16</v>
      </c>
      <c r="M8501">
        <f>K8501-L8501</f>
        <v>0</v>
      </c>
      <c r="N8501" t="str">
        <f>IF(K8501&gt;L8501,"HIGH ZONE BIAS",IF(K8501&lt;L8501,"LOW ZONE BIAS","EQUILIBRIUM"))</f>
        <v>EQUILIBRIUM</v>
      </c>
    </row>
    <row r="8502">
      <c r="A8502">
        <v>19069</v>
      </c>
      <c r="B8502" t="str">
        <v>2019-08-10</v>
      </c>
      <c r="C8502" t="str">
        <v>Evening</v>
      </c>
      <c r="D8502">
        <v>34</v>
      </c>
      <c r="E8502" t="str">
        <f>IF(MOD(D8502,2)=0,"EVEN","ODD")</f>
        <v>EVEN</v>
      </c>
      <c r="F8502" t="str">
        <f>IF(D8502&lt;=18,"LOW (1-18)","HIGH (19-36)")</f>
        <v>HIGH (19-36)</v>
      </c>
      <c r="G8502">
        <f>INT((D8502-1)/6)+1</f>
        <v>6</v>
      </c>
      <c r="H8502">
        <f>MOD(D8502-1,6)+1</f>
        <v>4</v>
      </c>
      <c r="I8502">
        <f>37-D8502</f>
        <v>3</v>
      </c>
      <c r="J8502">
        <f>ABS(D8502-D8503)</f>
        <v>30</v>
      </c>
      <c r="K8502">
        <f>AVERAGE(D8502:D8506)</f>
        <v>34</v>
      </c>
      <c r="L8502">
        <f>AVERAGE(D8502:D8521)</f>
        <v>34</v>
      </c>
      <c r="M8502">
        <f>K8502-L8502</f>
        <v>0</v>
      </c>
      <c r="N8502" t="str">
        <f>IF(K8502&gt;L8502,"HIGH ZONE BIAS",IF(K8502&lt;L8502,"LOW ZONE BIAS","EQUILIBRIUM"))</f>
        <v>EQUILIBRIUM</v>
      </c>
    </row>
    <row r="8503">
      <c r="A8503">
        <v>19068</v>
      </c>
      <c r="B8503" t="str">
        <v>2019-08-10</v>
      </c>
      <c r="C8503" t="str">
        <v>Afternoon</v>
      </c>
      <c r="D8503">
        <v>4</v>
      </c>
      <c r="E8503" t="str">
        <f>IF(MOD(D8503,2)=0,"EVEN","ODD")</f>
        <v>EVEN</v>
      </c>
      <c r="F8503" t="str">
        <f>IF(D8503&lt;=18,"LOW (1-18)","HIGH (19-36)")</f>
        <v>LOW (1-18)</v>
      </c>
      <c r="G8503">
        <f>INT((D8503-1)/6)+1</f>
        <v>1</v>
      </c>
      <c r="H8503">
        <f>MOD(D8503-1,6)+1</f>
        <v>4</v>
      </c>
      <c r="I8503">
        <f>37-D8503</f>
        <v>33</v>
      </c>
      <c r="J8503">
        <f>ABS(D8503-D8504)</f>
        <v>9</v>
      </c>
      <c r="K8503">
        <f>AVERAGE(D8503:D8507)</f>
        <v>4</v>
      </c>
      <c r="L8503">
        <f>AVERAGE(D8503:D8522)</f>
        <v>4</v>
      </c>
      <c r="M8503">
        <f>K8503-L8503</f>
        <v>0</v>
      </c>
      <c r="N8503" t="str">
        <f>IF(K8503&gt;L8503,"HIGH ZONE BIAS",IF(K8503&lt;L8503,"LOW ZONE BIAS","EQUILIBRIUM"))</f>
        <v>EQUILIBRIUM</v>
      </c>
    </row>
    <row r="8504">
      <c r="A8504">
        <v>19067</v>
      </c>
      <c r="B8504" t="str">
        <v>2019-08-10</v>
      </c>
      <c r="C8504" t="str">
        <v>Midday</v>
      </c>
      <c r="D8504">
        <v>13</v>
      </c>
      <c r="E8504" t="str">
        <f>IF(MOD(D8504,2)=0,"EVEN","ODD")</f>
        <v>ODD</v>
      </c>
      <c r="F8504" t="str">
        <f>IF(D8504&lt;=18,"LOW (1-18)","HIGH (19-36)")</f>
        <v>LOW (1-18)</v>
      </c>
      <c r="G8504">
        <f>INT((D8504-1)/6)+1</f>
        <v>3</v>
      </c>
      <c r="H8504">
        <f>MOD(D8504-1,6)+1</f>
        <v>1</v>
      </c>
      <c r="I8504">
        <f>37-D8504</f>
        <v>24</v>
      </c>
      <c r="J8504">
        <f>ABS(D8504-D8505)</f>
        <v>11</v>
      </c>
      <c r="K8504">
        <f>AVERAGE(D8504:D8508)</f>
        <v>13</v>
      </c>
      <c r="L8504">
        <f>AVERAGE(D8504:D8523)</f>
        <v>13</v>
      </c>
      <c r="M8504">
        <f>K8504-L8504</f>
        <v>0</v>
      </c>
      <c r="N8504" t="str">
        <f>IF(K8504&gt;L8504,"HIGH ZONE BIAS",IF(K8504&lt;L8504,"LOW ZONE BIAS","EQUILIBRIUM"))</f>
        <v>EQUILIBRIUM</v>
      </c>
    </row>
    <row r="8505">
      <c r="A8505">
        <v>19066</v>
      </c>
      <c r="B8505" t="str">
        <v>2019-08-10</v>
      </c>
      <c r="C8505" t="str">
        <v>Morning</v>
      </c>
      <c r="D8505">
        <v>2</v>
      </c>
      <c r="E8505" t="str">
        <f>IF(MOD(D8505,2)=0,"EVEN","ODD")</f>
        <v>EVEN</v>
      </c>
      <c r="F8505" t="str">
        <f>IF(D8505&lt;=18,"LOW (1-18)","HIGH (19-36)")</f>
        <v>LOW (1-18)</v>
      </c>
      <c r="G8505">
        <f>INT((D8505-1)/6)+1</f>
        <v>1</v>
      </c>
      <c r="H8505">
        <f>MOD(D8505-1,6)+1</f>
        <v>2</v>
      </c>
      <c r="I8505">
        <f>37-D8505</f>
        <v>35</v>
      </c>
      <c r="J8505">
        <f>ABS(D8505-D8506)</f>
        <v>22</v>
      </c>
      <c r="K8505">
        <f>AVERAGE(D8505:D8509)</f>
        <v>2</v>
      </c>
      <c r="L8505">
        <f>AVERAGE(D8505:D8524)</f>
        <v>2</v>
      </c>
      <c r="M8505">
        <f>K8505-L8505</f>
        <v>0</v>
      </c>
      <c r="N8505" t="str">
        <f>IF(K8505&gt;L8505,"HIGH ZONE BIAS",IF(K8505&lt;L8505,"LOW ZONE BIAS","EQUILIBRIUM"))</f>
        <v>EQUILIBRIUM</v>
      </c>
    </row>
    <row r="8506">
      <c r="A8506">
        <v>19065</v>
      </c>
      <c r="B8506" t="str">
        <v>2019-08-09</v>
      </c>
      <c r="C8506" t="str">
        <v>Evening</v>
      </c>
      <c r="D8506">
        <v>24</v>
      </c>
      <c r="E8506" t="str">
        <f>IF(MOD(D8506,2)=0,"EVEN","ODD")</f>
        <v>EVEN</v>
      </c>
      <c r="F8506" t="str">
        <f>IF(D8506&lt;=18,"LOW (1-18)","HIGH (19-36)")</f>
        <v>HIGH (19-36)</v>
      </c>
      <c r="G8506">
        <f>INT((D8506-1)/6)+1</f>
        <v>4</v>
      </c>
      <c r="H8506">
        <f>MOD(D8506-1,6)+1</f>
        <v>6</v>
      </c>
      <c r="I8506">
        <f>37-D8506</f>
        <v>13</v>
      </c>
      <c r="J8506">
        <f>ABS(D8506-D8507)</f>
        <v>5</v>
      </c>
      <c r="K8506">
        <f>AVERAGE(D8506:D8510)</f>
        <v>24</v>
      </c>
      <c r="L8506">
        <f>AVERAGE(D8506:D8525)</f>
        <v>24</v>
      </c>
      <c r="M8506">
        <f>K8506-L8506</f>
        <v>0</v>
      </c>
      <c r="N8506" t="str">
        <f>IF(K8506&gt;L8506,"HIGH ZONE BIAS",IF(K8506&lt;L8506,"LOW ZONE BIAS","EQUILIBRIUM"))</f>
        <v>EQUILIBRIUM</v>
      </c>
    </row>
    <row r="8507">
      <c r="A8507">
        <v>19064</v>
      </c>
      <c r="B8507" t="str">
        <v>2019-08-09</v>
      </c>
      <c r="C8507" t="str">
        <v>Afternoon</v>
      </c>
      <c r="D8507">
        <v>19</v>
      </c>
      <c r="E8507" t="str">
        <f>IF(MOD(D8507,2)=0,"EVEN","ODD")</f>
        <v>ODD</v>
      </c>
      <c r="F8507" t="str">
        <f>IF(D8507&lt;=18,"LOW (1-18)","HIGH (19-36)")</f>
        <v>HIGH (19-36)</v>
      </c>
      <c r="G8507">
        <f>INT((D8507-1)/6)+1</f>
        <v>4</v>
      </c>
      <c r="H8507">
        <f>MOD(D8507-1,6)+1</f>
        <v>1</v>
      </c>
      <c r="I8507">
        <f>37-D8507</f>
        <v>18</v>
      </c>
      <c r="J8507">
        <f>ABS(D8507-D8508)</f>
        <v>7</v>
      </c>
      <c r="K8507">
        <f>AVERAGE(D8507:D8511)</f>
        <v>19</v>
      </c>
      <c r="L8507">
        <f>AVERAGE(D8507:D8526)</f>
        <v>19</v>
      </c>
      <c r="M8507">
        <f>K8507-L8507</f>
        <v>0</v>
      </c>
      <c r="N8507" t="str">
        <f>IF(K8507&gt;L8507,"HIGH ZONE BIAS",IF(K8507&lt;L8507,"LOW ZONE BIAS","EQUILIBRIUM"))</f>
        <v>EQUILIBRIUM</v>
      </c>
    </row>
    <row r="8508">
      <c r="A8508">
        <v>19063</v>
      </c>
      <c r="B8508" t="str">
        <v>2019-08-09</v>
      </c>
      <c r="C8508" t="str">
        <v>Midday</v>
      </c>
      <c r="D8508">
        <v>26</v>
      </c>
      <c r="E8508" t="str">
        <f>IF(MOD(D8508,2)=0,"EVEN","ODD")</f>
        <v>EVEN</v>
      </c>
      <c r="F8508" t="str">
        <f>IF(D8508&lt;=18,"LOW (1-18)","HIGH (19-36)")</f>
        <v>HIGH (19-36)</v>
      </c>
      <c r="G8508">
        <f>INT((D8508-1)/6)+1</f>
        <v>5</v>
      </c>
      <c r="H8508">
        <f>MOD(D8508-1,6)+1</f>
        <v>2</v>
      </c>
      <c r="I8508">
        <f>37-D8508</f>
        <v>11</v>
      </c>
      <c r="J8508">
        <f>ABS(D8508-D8509)</f>
        <v>8</v>
      </c>
      <c r="K8508">
        <f>AVERAGE(D8508:D8512)</f>
        <v>26</v>
      </c>
      <c r="L8508">
        <f>AVERAGE(D8508:D8527)</f>
        <v>26</v>
      </c>
      <c r="M8508">
        <f>K8508-L8508</f>
        <v>0</v>
      </c>
      <c r="N8508" t="str">
        <f>IF(K8508&gt;L8508,"HIGH ZONE BIAS",IF(K8508&lt;L8508,"LOW ZONE BIAS","EQUILIBRIUM"))</f>
        <v>EQUILIBRIUM</v>
      </c>
    </row>
    <row r="8509">
      <c r="A8509">
        <v>19062</v>
      </c>
      <c r="B8509" t="str">
        <v>2019-08-09</v>
      </c>
      <c r="C8509" t="str">
        <v>Morning</v>
      </c>
      <c r="D8509">
        <v>18</v>
      </c>
      <c r="E8509" t="str">
        <f>IF(MOD(D8509,2)=0,"EVEN","ODD")</f>
        <v>EVEN</v>
      </c>
      <c r="F8509" t="str">
        <f>IF(D8509&lt;=18,"LOW (1-18)","HIGH (19-36)")</f>
        <v>LOW (1-18)</v>
      </c>
      <c r="G8509">
        <f>INT((D8509-1)/6)+1</f>
        <v>3</v>
      </c>
      <c r="H8509">
        <f>MOD(D8509-1,6)+1</f>
        <v>6</v>
      </c>
      <c r="I8509">
        <f>37-D8509</f>
        <v>19</v>
      </c>
      <c r="J8509">
        <f>ABS(D8509-D8510)</f>
        <v>18</v>
      </c>
      <c r="K8509">
        <f>AVERAGE(D8509:D8513)</f>
        <v>18</v>
      </c>
      <c r="L8509">
        <f>AVERAGE(D8509:D8528)</f>
        <v>18</v>
      </c>
      <c r="M8509">
        <f>K8509-L8509</f>
        <v>0</v>
      </c>
      <c r="N8509" t="str">
        <f>IF(K8509&gt;L8509,"HIGH ZONE BIAS",IF(K8509&lt;L8509,"LOW ZONE BIAS","EQUILIBRIUM"))</f>
        <v>EQUILIBRIUM</v>
      </c>
    </row>
    <row r="8510">
      <c r="A8510">
        <v>19061</v>
      </c>
      <c r="B8510" t="str">
        <v>2019-08-08</v>
      </c>
      <c r="C8510" t="str">
        <v>Evening</v>
      </c>
      <c r="D8510">
        <v>36</v>
      </c>
      <c r="E8510" t="str">
        <f>IF(MOD(D8510,2)=0,"EVEN","ODD")</f>
        <v>EVEN</v>
      </c>
      <c r="F8510" t="str">
        <f>IF(D8510&lt;=18,"LOW (1-18)","HIGH (19-36)")</f>
        <v>HIGH (19-36)</v>
      </c>
      <c r="G8510">
        <f>INT((D8510-1)/6)+1</f>
        <v>6</v>
      </c>
      <c r="H8510">
        <f>MOD(D8510-1,6)+1</f>
        <v>6</v>
      </c>
      <c r="I8510">
        <f>37-D8510</f>
        <v>1</v>
      </c>
      <c r="J8510">
        <f>ABS(D8510-D8511)</f>
        <v>6</v>
      </c>
      <c r="K8510">
        <f>AVERAGE(D8510:D8514)</f>
        <v>36</v>
      </c>
      <c r="L8510">
        <f>AVERAGE(D8510:D8529)</f>
        <v>36</v>
      </c>
      <c r="M8510">
        <f>K8510-L8510</f>
        <v>0</v>
      </c>
      <c r="N8510" t="str">
        <f>IF(K8510&gt;L8510,"HIGH ZONE BIAS",IF(K8510&lt;L8510,"LOW ZONE BIAS","EQUILIBRIUM"))</f>
        <v>EQUILIBRIUM</v>
      </c>
    </row>
    <row r="8511">
      <c r="A8511">
        <v>19060</v>
      </c>
      <c r="B8511" t="str">
        <v>2019-08-08</v>
      </c>
      <c r="C8511" t="str">
        <v>Afternoon</v>
      </c>
      <c r="D8511">
        <v>30</v>
      </c>
      <c r="E8511" t="str">
        <f>IF(MOD(D8511,2)=0,"EVEN","ODD")</f>
        <v>EVEN</v>
      </c>
      <c r="F8511" t="str">
        <f>IF(D8511&lt;=18,"LOW (1-18)","HIGH (19-36)")</f>
        <v>HIGH (19-36)</v>
      </c>
      <c r="G8511">
        <f>INT((D8511-1)/6)+1</f>
        <v>5</v>
      </c>
      <c r="H8511">
        <f>MOD(D8511-1,6)+1</f>
        <v>6</v>
      </c>
      <c r="I8511">
        <f>37-D8511</f>
        <v>7</v>
      </c>
      <c r="J8511">
        <f>ABS(D8511-D8512)</f>
        <v>12</v>
      </c>
      <c r="K8511">
        <f>AVERAGE(D8511:D8515)</f>
        <v>30</v>
      </c>
      <c r="L8511">
        <f>AVERAGE(D8511:D8530)</f>
        <v>30</v>
      </c>
      <c r="M8511">
        <f>K8511-L8511</f>
        <v>0</v>
      </c>
      <c r="N8511" t="str">
        <f>IF(K8511&gt;L8511,"HIGH ZONE BIAS",IF(K8511&lt;L8511,"LOW ZONE BIAS","EQUILIBRIUM"))</f>
        <v>EQUILIBRIUM</v>
      </c>
    </row>
    <row r="8512">
      <c r="A8512">
        <v>19059</v>
      </c>
      <c r="B8512" t="str">
        <v>2019-08-08</v>
      </c>
      <c r="C8512" t="str">
        <v>Midday</v>
      </c>
      <c r="D8512">
        <v>18</v>
      </c>
      <c r="E8512" t="str">
        <f>IF(MOD(D8512,2)=0,"EVEN","ODD")</f>
        <v>EVEN</v>
      </c>
      <c r="F8512" t="str">
        <f>IF(D8512&lt;=18,"LOW (1-18)","HIGH (19-36)")</f>
        <v>LOW (1-18)</v>
      </c>
      <c r="G8512">
        <f>INT((D8512-1)/6)+1</f>
        <v>3</v>
      </c>
      <c r="H8512">
        <f>MOD(D8512-1,6)+1</f>
        <v>6</v>
      </c>
      <c r="I8512">
        <f>37-D8512</f>
        <v>19</v>
      </c>
      <c r="J8512">
        <f>ABS(D8512-D8513)</f>
        <v>10</v>
      </c>
      <c r="K8512">
        <f>AVERAGE(D8512:D8516)</f>
        <v>18</v>
      </c>
      <c r="L8512">
        <f>AVERAGE(D8512:D8531)</f>
        <v>18</v>
      </c>
      <c r="M8512">
        <f>K8512-L8512</f>
        <v>0</v>
      </c>
      <c r="N8512" t="str">
        <f>IF(K8512&gt;L8512,"HIGH ZONE BIAS",IF(K8512&lt;L8512,"LOW ZONE BIAS","EQUILIBRIUM"))</f>
        <v>EQUILIBRIUM</v>
      </c>
    </row>
    <row r="8513">
      <c r="A8513">
        <v>19058</v>
      </c>
      <c r="B8513" t="str">
        <v>2019-08-08</v>
      </c>
      <c r="C8513" t="str">
        <v>Morning</v>
      </c>
      <c r="D8513">
        <v>8</v>
      </c>
      <c r="E8513" t="str">
        <f>IF(MOD(D8513,2)=0,"EVEN","ODD")</f>
        <v>EVEN</v>
      </c>
      <c r="F8513" t="str">
        <f>IF(D8513&lt;=18,"LOW (1-18)","HIGH (19-36)")</f>
        <v>LOW (1-18)</v>
      </c>
      <c r="G8513">
        <f>INT((D8513-1)/6)+1</f>
        <v>2</v>
      </c>
      <c r="H8513">
        <f>MOD(D8513-1,6)+1</f>
        <v>2</v>
      </c>
      <c r="I8513">
        <f>37-D8513</f>
        <v>29</v>
      </c>
      <c r="J8513">
        <f>ABS(D8513-D8514)</f>
        <v>19</v>
      </c>
      <c r="K8513">
        <f>AVERAGE(D8513:D8517)</f>
        <v>8</v>
      </c>
      <c r="L8513">
        <f>AVERAGE(D8513:D8532)</f>
        <v>8</v>
      </c>
      <c r="M8513">
        <f>K8513-L8513</f>
        <v>0</v>
      </c>
      <c r="N8513" t="str">
        <f>IF(K8513&gt;L8513,"HIGH ZONE BIAS",IF(K8513&lt;L8513,"LOW ZONE BIAS","EQUILIBRIUM"))</f>
        <v>EQUILIBRIUM</v>
      </c>
    </row>
    <row r="8514">
      <c r="A8514">
        <v>19057</v>
      </c>
      <c r="B8514" t="str">
        <v>2019-08-07</v>
      </c>
      <c r="C8514" t="str">
        <v>Evening</v>
      </c>
      <c r="D8514">
        <v>27</v>
      </c>
      <c r="E8514" t="str">
        <f>IF(MOD(D8514,2)=0,"EVEN","ODD")</f>
        <v>ODD</v>
      </c>
      <c r="F8514" t="str">
        <f>IF(D8514&lt;=18,"LOW (1-18)","HIGH (19-36)")</f>
        <v>HIGH (19-36)</v>
      </c>
      <c r="G8514">
        <f>INT((D8514-1)/6)+1</f>
        <v>5</v>
      </c>
      <c r="H8514">
        <f>MOD(D8514-1,6)+1</f>
        <v>3</v>
      </c>
      <c r="I8514">
        <f>37-D8514</f>
        <v>10</v>
      </c>
      <c r="J8514">
        <f>ABS(D8514-D8515)</f>
        <v>26</v>
      </c>
      <c r="K8514">
        <f>AVERAGE(D8514:D8518)</f>
        <v>27</v>
      </c>
      <c r="L8514">
        <f>AVERAGE(D8514:D8533)</f>
        <v>27</v>
      </c>
      <c r="M8514">
        <f>K8514-L8514</f>
        <v>0</v>
      </c>
      <c r="N8514" t="str">
        <f>IF(K8514&gt;L8514,"HIGH ZONE BIAS",IF(K8514&lt;L8514,"LOW ZONE BIAS","EQUILIBRIUM"))</f>
        <v>EQUILIBRIUM</v>
      </c>
    </row>
    <row r="8515">
      <c r="A8515">
        <v>19056</v>
      </c>
      <c r="B8515" t="str">
        <v>2019-08-07</v>
      </c>
      <c r="C8515" t="str">
        <v>Afternoon</v>
      </c>
      <c r="D8515">
        <v>1</v>
      </c>
      <c r="E8515" t="str">
        <f>IF(MOD(D8515,2)=0,"EVEN","ODD")</f>
        <v>ODD</v>
      </c>
      <c r="F8515" t="str">
        <f>IF(D8515&lt;=18,"LOW (1-18)","HIGH (19-36)")</f>
        <v>LOW (1-18)</v>
      </c>
      <c r="G8515">
        <f>INT((D8515-1)/6)+1</f>
        <v>1</v>
      </c>
      <c r="H8515">
        <f>MOD(D8515-1,6)+1</f>
        <v>1</v>
      </c>
      <c r="I8515">
        <f>37-D8515</f>
        <v>36</v>
      </c>
      <c r="J8515">
        <f>ABS(D8515-D8516)</f>
        <v>10</v>
      </c>
      <c r="K8515">
        <f>AVERAGE(D8515:D8519)</f>
        <v>1</v>
      </c>
      <c r="L8515">
        <f>AVERAGE(D8515:D8534)</f>
        <v>1</v>
      </c>
      <c r="M8515">
        <f>K8515-L8515</f>
        <v>0</v>
      </c>
      <c r="N8515" t="str">
        <f>IF(K8515&gt;L8515,"HIGH ZONE BIAS",IF(K8515&lt;L8515,"LOW ZONE BIAS","EQUILIBRIUM"))</f>
        <v>EQUILIBRIUM</v>
      </c>
    </row>
    <row r="8516">
      <c r="A8516">
        <v>19055</v>
      </c>
      <c r="B8516" t="str">
        <v>2019-08-07</v>
      </c>
      <c r="C8516" t="str">
        <v>Midday</v>
      </c>
      <c r="D8516">
        <v>11</v>
      </c>
      <c r="E8516" t="str">
        <f>IF(MOD(D8516,2)=0,"EVEN","ODD")</f>
        <v>ODD</v>
      </c>
      <c r="F8516" t="str">
        <f>IF(D8516&lt;=18,"LOW (1-18)","HIGH (19-36)")</f>
        <v>LOW (1-18)</v>
      </c>
      <c r="G8516">
        <f>INT((D8516-1)/6)+1</f>
        <v>2</v>
      </c>
      <c r="H8516">
        <f>MOD(D8516-1,6)+1</f>
        <v>5</v>
      </c>
      <c r="I8516">
        <f>37-D8516</f>
        <v>26</v>
      </c>
      <c r="J8516">
        <f>ABS(D8516-D8517)</f>
        <v>6</v>
      </c>
      <c r="K8516">
        <f>AVERAGE(D8516:D8520)</f>
        <v>11</v>
      </c>
      <c r="L8516">
        <f>AVERAGE(D8516:D8535)</f>
        <v>11</v>
      </c>
      <c r="M8516">
        <f>K8516-L8516</f>
        <v>0</v>
      </c>
      <c r="N8516" t="str">
        <f>IF(K8516&gt;L8516,"HIGH ZONE BIAS",IF(K8516&lt;L8516,"LOW ZONE BIAS","EQUILIBRIUM"))</f>
        <v>EQUILIBRIUM</v>
      </c>
    </row>
    <row r="8517">
      <c r="A8517">
        <v>19054</v>
      </c>
      <c r="B8517" t="str">
        <v>2019-08-07</v>
      </c>
      <c r="C8517" t="str">
        <v>Morning</v>
      </c>
      <c r="D8517">
        <v>17</v>
      </c>
      <c r="E8517" t="str">
        <f>IF(MOD(D8517,2)=0,"EVEN","ODD")</f>
        <v>ODD</v>
      </c>
      <c r="F8517" t="str">
        <f>IF(D8517&lt;=18,"LOW (1-18)","HIGH (19-36)")</f>
        <v>LOW (1-18)</v>
      </c>
      <c r="G8517">
        <f>INT((D8517-1)/6)+1</f>
        <v>3</v>
      </c>
      <c r="H8517">
        <f>MOD(D8517-1,6)+1</f>
        <v>5</v>
      </c>
      <c r="I8517">
        <f>37-D8517</f>
        <v>20</v>
      </c>
      <c r="J8517">
        <f>ABS(D8517-D8518)</f>
        <v>1</v>
      </c>
      <c r="K8517">
        <f>AVERAGE(D8517:D8521)</f>
        <v>17</v>
      </c>
      <c r="L8517">
        <f>AVERAGE(D8517:D8536)</f>
        <v>17</v>
      </c>
      <c r="M8517">
        <f>K8517-L8517</f>
        <v>0</v>
      </c>
      <c r="N8517" t="str">
        <f>IF(K8517&gt;L8517,"HIGH ZONE BIAS",IF(K8517&lt;L8517,"LOW ZONE BIAS","EQUILIBRIUM"))</f>
        <v>EQUILIBRIUM</v>
      </c>
    </row>
    <row r="8518">
      <c r="A8518">
        <v>19053</v>
      </c>
      <c r="B8518" t="str">
        <v>2019-08-06</v>
      </c>
      <c r="C8518" t="str">
        <v>Evening</v>
      </c>
      <c r="D8518">
        <v>18</v>
      </c>
      <c r="E8518" t="str">
        <f>IF(MOD(D8518,2)=0,"EVEN","ODD")</f>
        <v>EVEN</v>
      </c>
      <c r="F8518" t="str">
        <f>IF(D8518&lt;=18,"LOW (1-18)","HIGH (19-36)")</f>
        <v>LOW (1-18)</v>
      </c>
      <c r="G8518">
        <f>INT((D8518-1)/6)+1</f>
        <v>3</v>
      </c>
      <c r="H8518">
        <f>MOD(D8518-1,6)+1</f>
        <v>6</v>
      </c>
      <c r="I8518">
        <f>37-D8518</f>
        <v>19</v>
      </c>
      <c r="J8518">
        <f>ABS(D8518-D8519)</f>
        <v>7</v>
      </c>
      <c r="K8518">
        <f>AVERAGE(D8518:D8522)</f>
        <v>18</v>
      </c>
      <c r="L8518">
        <f>AVERAGE(D8518:D8537)</f>
        <v>18</v>
      </c>
      <c r="M8518">
        <f>K8518-L8518</f>
        <v>0</v>
      </c>
      <c r="N8518" t="str">
        <f>IF(K8518&gt;L8518,"HIGH ZONE BIAS",IF(K8518&lt;L8518,"LOW ZONE BIAS","EQUILIBRIUM"))</f>
        <v>EQUILIBRIUM</v>
      </c>
    </row>
    <row r="8519">
      <c r="A8519">
        <v>19052</v>
      </c>
      <c r="B8519" t="str">
        <v>2019-08-06</v>
      </c>
      <c r="C8519" t="str">
        <v>Afternoon</v>
      </c>
      <c r="D8519">
        <v>25</v>
      </c>
      <c r="E8519" t="str">
        <f>IF(MOD(D8519,2)=0,"EVEN","ODD")</f>
        <v>ODD</v>
      </c>
      <c r="F8519" t="str">
        <f>IF(D8519&lt;=18,"LOW (1-18)","HIGH (19-36)")</f>
        <v>HIGH (19-36)</v>
      </c>
      <c r="G8519">
        <f>INT((D8519-1)/6)+1</f>
        <v>5</v>
      </c>
      <c r="H8519">
        <f>MOD(D8519-1,6)+1</f>
        <v>1</v>
      </c>
      <c r="I8519">
        <f>37-D8519</f>
        <v>12</v>
      </c>
      <c r="J8519">
        <f>ABS(D8519-D8520)</f>
        <v>5</v>
      </c>
      <c r="K8519">
        <f>AVERAGE(D8519:D8523)</f>
        <v>25</v>
      </c>
      <c r="L8519">
        <f>AVERAGE(D8519:D8538)</f>
        <v>25</v>
      </c>
      <c r="M8519">
        <f>K8519-L8519</f>
        <v>0</v>
      </c>
      <c r="N8519" t="str">
        <f>IF(K8519&gt;L8519,"HIGH ZONE BIAS",IF(K8519&lt;L8519,"LOW ZONE BIAS","EQUILIBRIUM"))</f>
        <v>EQUILIBRIUM</v>
      </c>
    </row>
    <row r="8520">
      <c r="A8520">
        <v>19051</v>
      </c>
      <c r="B8520" t="str">
        <v>2019-08-06</v>
      </c>
      <c r="C8520" t="str">
        <v>Midday</v>
      </c>
      <c r="D8520">
        <v>20</v>
      </c>
      <c r="E8520" t="str">
        <f>IF(MOD(D8520,2)=0,"EVEN","ODD")</f>
        <v>EVEN</v>
      </c>
      <c r="F8520" t="str">
        <f>IF(D8520&lt;=18,"LOW (1-18)","HIGH (19-36)")</f>
        <v>HIGH (19-36)</v>
      </c>
      <c r="G8520">
        <f>INT((D8520-1)/6)+1</f>
        <v>4</v>
      </c>
      <c r="H8520">
        <f>MOD(D8520-1,6)+1</f>
        <v>2</v>
      </c>
      <c r="I8520">
        <f>37-D8520</f>
        <v>17</v>
      </c>
      <c r="J8520">
        <f>ABS(D8520-D8521)</f>
        <v>12</v>
      </c>
      <c r="K8520">
        <f>AVERAGE(D8520:D8524)</f>
        <v>20</v>
      </c>
      <c r="L8520">
        <f>AVERAGE(D8520:D8539)</f>
        <v>20</v>
      </c>
      <c r="M8520">
        <f>K8520-L8520</f>
        <v>0</v>
      </c>
      <c r="N8520" t="str">
        <f>IF(K8520&gt;L8520,"HIGH ZONE BIAS",IF(K8520&lt;L8520,"LOW ZONE BIAS","EQUILIBRIUM"))</f>
        <v>EQUILIBRIUM</v>
      </c>
    </row>
    <row r="8521">
      <c r="A8521">
        <v>19050</v>
      </c>
      <c r="B8521" t="str">
        <v>2019-08-06</v>
      </c>
      <c r="C8521" t="str">
        <v>Morning</v>
      </c>
      <c r="D8521">
        <v>32</v>
      </c>
      <c r="E8521" t="str">
        <f>IF(MOD(D8521,2)=0,"EVEN","ODD")</f>
        <v>EVEN</v>
      </c>
      <c r="F8521" t="str">
        <f>IF(D8521&lt;=18,"LOW (1-18)","HIGH (19-36)")</f>
        <v>HIGH (19-36)</v>
      </c>
      <c r="G8521">
        <f>INT((D8521-1)/6)+1</f>
        <v>6</v>
      </c>
      <c r="H8521">
        <f>MOD(D8521-1,6)+1</f>
        <v>2</v>
      </c>
      <c r="I8521">
        <f>37-D8521</f>
        <v>5</v>
      </c>
      <c r="J8521">
        <f>ABS(D8521-D8522)</f>
        <v>5</v>
      </c>
      <c r="K8521">
        <f>AVERAGE(D8521:D8525)</f>
        <v>32</v>
      </c>
      <c r="L8521">
        <f>AVERAGE(D8521:D8540)</f>
        <v>32</v>
      </c>
      <c r="M8521">
        <f>K8521-L8521</f>
        <v>0</v>
      </c>
      <c r="N8521" t="str">
        <f>IF(K8521&gt;L8521,"HIGH ZONE BIAS",IF(K8521&lt;L8521,"LOW ZONE BIAS","EQUILIBRIUM"))</f>
        <v>EQUILIBRIUM</v>
      </c>
    </row>
    <row r="8522">
      <c r="A8522">
        <v>19049</v>
      </c>
      <c r="B8522" t="str">
        <v>2019-08-05</v>
      </c>
      <c r="C8522" t="str">
        <v>Evening</v>
      </c>
      <c r="D8522">
        <v>27</v>
      </c>
      <c r="E8522" t="str">
        <f>IF(MOD(D8522,2)=0,"EVEN","ODD")</f>
        <v>ODD</v>
      </c>
      <c r="F8522" t="str">
        <f>IF(D8522&lt;=18,"LOW (1-18)","HIGH (19-36)")</f>
        <v>HIGH (19-36)</v>
      </c>
      <c r="G8522">
        <f>INT((D8522-1)/6)+1</f>
        <v>5</v>
      </c>
      <c r="H8522">
        <f>MOD(D8522-1,6)+1</f>
        <v>3</v>
      </c>
      <c r="I8522">
        <f>37-D8522</f>
        <v>10</v>
      </c>
      <c r="J8522">
        <f>ABS(D8522-D8523)</f>
        <v>13</v>
      </c>
      <c r="K8522">
        <f>AVERAGE(D8522:D8526)</f>
        <v>27</v>
      </c>
      <c r="L8522">
        <f>AVERAGE(D8522:D8541)</f>
        <v>27</v>
      </c>
      <c r="M8522">
        <f>K8522-L8522</f>
        <v>0</v>
      </c>
      <c r="N8522" t="str">
        <f>IF(K8522&gt;L8522,"HIGH ZONE BIAS",IF(K8522&lt;L8522,"LOW ZONE BIAS","EQUILIBRIUM"))</f>
        <v>EQUILIBRIUM</v>
      </c>
    </row>
    <row r="8523">
      <c r="A8523">
        <v>19048</v>
      </c>
      <c r="B8523" t="str">
        <v>2019-08-05</v>
      </c>
      <c r="C8523" t="str">
        <v>Afternoon</v>
      </c>
      <c r="D8523">
        <v>14</v>
      </c>
      <c r="E8523" t="str">
        <f>IF(MOD(D8523,2)=0,"EVEN","ODD")</f>
        <v>EVEN</v>
      </c>
      <c r="F8523" t="str">
        <f>IF(D8523&lt;=18,"LOW (1-18)","HIGH (19-36)")</f>
        <v>LOW (1-18)</v>
      </c>
      <c r="G8523">
        <f>INT((D8523-1)/6)+1</f>
        <v>3</v>
      </c>
      <c r="H8523">
        <f>MOD(D8523-1,6)+1</f>
        <v>2</v>
      </c>
      <c r="I8523">
        <f>37-D8523</f>
        <v>23</v>
      </c>
      <c r="J8523">
        <f>ABS(D8523-D8524)</f>
        <v>18</v>
      </c>
      <c r="K8523">
        <f>AVERAGE(D8523:D8527)</f>
        <v>14</v>
      </c>
      <c r="L8523">
        <f>AVERAGE(D8523:D8542)</f>
        <v>14</v>
      </c>
      <c r="M8523">
        <f>K8523-L8523</f>
        <v>0</v>
      </c>
      <c r="N8523" t="str">
        <f>IF(K8523&gt;L8523,"HIGH ZONE BIAS",IF(K8523&lt;L8523,"LOW ZONE BIAS","EQUILIBRIUM"))</f>
        <v>EQUILIBRIUM</v>
      </c>
    </row>
    <row r="8524">
      <c r="A8524">
        <v>19047</v>
      </c>
      <c r="B8524" t="str">
        <v>2019-08-05</v>
      </c>
      <c r="C8524" t="str">
        <v>Midday</v>
      </c>
      <c r="D8524">
        <v>32</v>
      </c>
      <c r="E8524" t="str">
        <f>IF(MOD(D8524,2)=0,"EVEN","ODD")</f>
        <v>EVEN</v>
      </c>
      <c r="F8524" t="str">
        <f>IF(D8524&lt;=18,"LOW (1-18)","HIGH (19-36)")</f>
        <v>HIGH (19-36)</v>
      </c>
      <c r="G8524">
        <f>INT((D8524-1)/6)+1</f>
        <v>6</v>
      </c>
      <c r="H8524">
        <f>MOD(D8524-1,6)+1</f>
        <v>2</v>
      </c>
      <c r="I8524">
        <f>37-D8524</f>
        <v>5</v>
      </c>
      <c r="J8524">
        <f>ABS(D8524-D8525)</f>
        <v>10</v>
      </c>
      <c r="K8524">
        <f>AVERAGE(D8524:D8528)</f>
        <v>32</v>
      </c>
      <c r="L8524">
        <f>AVERAGE(D8524:D8543)</f>
        <v>32</v>
      </c>
      <c r="M8524">
        <f>K8524-L8524</f>
        <v>0</v>
      </c>
      <c r="N8524" t="str">
        <f>IF(K8524&gt;L8524,"HIGH ZONE BIAS",IF(K8524&lt;L8524,"LOW ZONE BIAS","EQUILIBRIUM"))</f>
        <v>EQUILIBRIUM</v>
      </c>
    </row>
    <row r="8525">
      <c r="A8525">
        <v>19046</v>
      </c>
      <c r="B8525" t="str">
        <v>2019-08-05</v>
      </c>
      <c r="C8525" t="str">
        <v>Morning</v>
      </c>
      <c r="D8525">
        <v>22</v>
      </c>
      <c r="E8525" t="str">
        <f>IF(MOD(D8525,2)=0,"EVEN","ODD")</f>
        <v>EVEN</v>
      </c>
      <c r="F8525" t="str">
        <f>IF(D8525&lt;=18,"LOW (1-18)","HIGH (19-36)")</f>
        <v>HIGH (19-36)</v>
      </c>
      <c r="G8525">
        <f>INT((D8525-1)/6)+1</f>
        <v>4</v>
      </c>
      <c r="H8525">
        <f>MOD(D8525-1,6)+1</f>
        <v>4</v>
      </c>
      <c r="I8525">
        <f>37-D8525</f>
        <v>15</v>
      </c>
      <c r="J8525">
        <f>ABS(D8525-D8526)</f>
        <v>4</v>
      </c>
      <c r="K8525">
        <f>AVERAGE(D8525:D8529)</f>
        <v>22</v>
      </c>
      <c r="L8525">
        <f>AVERAGE(D8525:D8544)</f>
        <v>22</v>
      </c>
      <c r="M8525">
        <f>K8525-L8525</f>
        <v>0</v>
      </c>
      <c r="N8525" t="str">
        <f>IF(K8525&gt;L8525,"HIGH ZONE BIAS",IF(K8525&lt;L8525,"LOW ZONE BIAS","EQUILIBRIUM"))</f>
        <v>EQUILIBRIUM</v>
      </c>
    </row>
    <row r="8526">
      <c r="A8526">
        <v>19045</v>
      </c>
      <c r="B8526" t="str">
        <v>2019-08-03</v>
      </c>
      <c r="C8526" t="str">
        <v>Evening</v>
      </c>
      <c r="D8526">
        <v>18</v>
      </c>
      <c r="E8526" t="str">
        <f>IF(MOD(D8526,2)=0,"EVEN","ODD")</f>
        <v>EVEN</v>
      </c>
      <c r="F8526" t="str">
        <f>IF(D8526&lt;=18,"LOW (1-18)","HIGH (19-36)")</f>
        <v>LOW (1-18)</v>
      </c>
      <c r="G8526">
        <f>INT((D8526-1)/6)+1</f>
        <v>3</v>
      </c>
      <c r="H8526">
        <f>MOD(D8526-1,6)+1</f>
        <v>6</v>
      </c>
      <c r="I8526">
        <f>37-D8526</f>
        <v>19</v>
      </c>
      <c r="J8526">
        <f>ABS(D8526-D8527)</f>
        <v>15</v>
      </c>
      <c r="K8526">
        <f>AVERAGE(D8526:D8530)</f>
        <v>18</v>
      </c>
      <c r="L8526">
        <f>AVERAGE(D8526:D8545)</f>
        <v>18</v>
      </c>
      <c r="M8526">
        <f>K8526-L8526</f>
        <v>0</v>
      </c>
      <c r="N8526" t="str">
        <f>IF(K8526&gt;L8526,"HIGH ZONE BIAS",IF(K8526&lt;L8526,"LOW ZONE BIAS","EQUILIBRIUM"))</f>
        <v>EQUILIBRIUM</v>
      </c>
    </row>
    <row r="8527">
      <c r="A8527">
        <v>19044</v>
      </c>
      <c r="B8527" t="str">
        <v>2019-08-03</v>
      </c>
      <c r="C8527" t="str">
        <v>Afternoon</v>
      </c>
      <c r="D8527">
        <v>3</v>
      </c>
      <c r="E8527" t="str">
        <f>IF(MOD(D8527,2)=0,"EVEN","ODD")</f>
        <v>ODD</v>
      </c>
      <c r="F8527" t="str">
        <f>IF(D8527&lt;=18,"LOW (1-18)","HIGH (19-36)")</f>
        <v>LOW (1-18)</v>
      </c>
      <c r="G8527">
        <f>INT((D8527-1)/6)+1</f>
        <v>1</v>
      </c>
      <c r="H8527">
        <f>MOD(D8527-1,6)+1</f>
        <v>3</v>
      </c>
      <c r="I8527">
        <f>37-D8527</f>
        <v>34</v>
      </c>
      <c r="J8527">
        <f>ABS(D8527-D8528)</f>
        <v>26</v>
      </c>
      <c r="K8527">
        <f>AVERAGE(D8527:D8531)</f>
        <v>3</v>
      </c>
      <c r="L8527">
        <f>AVERAGE(D8527:D8546)</f>
        <v>3</v>
      </c>
      <c r="M8527">
        <f>K8527-L8527</f>
        <v>0</v>
      </c>
      <c r="N8527" t="str">
        <f>IF(K8527&gt;L8527,"HIGH ZONE BIAS",IF(K8527&lt;L8527,"LOW ZONE BIAS","EQUILIBRIUM"))</f>
        <v>EQUILIBRIUM</v>
      </c>
    </row>
    <row r="8528">
      <c r="A8528">
        <v>19043</v>
      </c>
      <c r="B8528" t="str">
        <v>2019-08-03</v>
      </c>
      <c r="C8528" t="str">
        <v>Midday</v>
      </c>
      <c r="D8528">
        <v>29</v>
      </c>
      <c r="E8528" t="str">
        <f>IF(MOD(D8528,2)=0,"EVEN","ODD")</f>
        <v>ODD</v>
      </c>
      <c r="F8528" t="str">
        <f>IF(D8528&lt;=18,"LOW (1-18)","HIGH (19-36)")</f>
        <v>HIGH (19-36)</v>
      </c>
      <c r="G8528">
        <f>INT((D8528-1)/6)+1</f>
        <v>5</v>
      </c>
      <c r="H8528">
        <f>MOD(D8528-1,6)+1</f>
        <v>5</v>
      </c>
      <c r="I8528">
        <f>37-D8528</f>
        <v>8</v>
      </c>
      <c r="J8528">
        <f>ABS(D8528-D8529)</f>
        <v>4</v>
      </c>
      <c r="K8528">
        <f>AVERAGE(D8528:D8532)</f>
        <v>29</v>
      </c>
      <c r="L8528">
        <f>AVERAGE(D8528:D8547)</f>
        <v>29</v>
      </c>
      <c r="M8528">
        <f>K8528-L8528</f>
        <v>0</v>
      </c>
      <c r="N8528" t="str">
        <f>IF(K8528&gt;L8528,"HIGH ZONE BIAS",IF(K8528&lt;L8528,"LOW ZONE BIAS","EQUILIBRIUM"))</f>
        <v>EQUILIBRIUM</v>
      </c>
    </row>
    <row r="8529">
      <c r="A8529">
        <v>19042</v>
      </c>
      <c r="B8529" t="str">
        <v>2019-08-03</v>
      </c>
      <c r="C8529" t="str">
        <v>Morning</v>
      </c>
      <c r="D8529">
        <v>25</v>
      </c>
      <c r="E8529" t="str">
        <f>IF(MOD(D8529,2)=0,"EVEN","ODD")</f>
        <v>ODD</v>
      </c>
      <c r="F8529" t="str">
        <f>IF(D8529&lt;=18,"LOW (1-18)","HIGH (19-36)")</f>
        <v>HIGH (19-36)</v>
      </c>
      <c r="G8529">
        <f>INT((D8529-1)/6)+1</f>
        <v>5</v>
      </c>
      <c r="H8529">
        <f>MOD(D8529-1,6)+1</f>
        <v>1</v>
      </c>
      <c r="I8529">
        <f>37-D8529</f>
        <v>12</v>
      </c>
      <c r="J8529">
        <f>ABS(D8529-D8530)</f>
        <v>15</v>
      </c>
      <c r="K8529">
        <f>AVERAGE(D8529:D8533)</f>
        <v>25</v>
      </c>
      <c r="L8529">
        <f>AVERAGE(D8529:D8548)</f>
        <v>25</v>
      </c>
      <c r="M8529">
        <f>K8529-L8529</f>
        <v>0</v>
      </c>
      <c r="N8529" t="str">
        <f>IF(K8529&gt;L8529,"HIGH ZONE BIAS",IF(K8529&lt;L8529,"LOW ZONE BIAS","EQUILIBRIUM"))</f>
        <v>EQUILIBRIUM</v>
      </c>
    </row>
    <row r="8530">
      <c r="A8530">
        <v>19041</v>
      </c>
      <c r="B8530" t="str">
        <v>2019-08-02</v>
      </c>
      <c r="C8530" t="str">
        <v>Evening</v>
      </c>
      <c r="D8530">
        <v>10</v>
      </c>
      <c r="E8530" t="str">
        <f>IF(MOD(D8530,2)=0,"EVEN","ODD")</f>
        <v>EVEN</v>
      </c>
      <c r="F8530" t="str">
        <f>IF(D8530&lt;=18,"LOW (1-18)","HIGH (19-36)")</f>
        <v>LOW (1-18)</v>
      </c>
      <c r="G8530">
        <f>INT((D8530-1)/6)+1</f>
        <v>2</v>
      </c>
      <c r="H8530">
        <f>MOD(D8530-1,6)+1</f>
        <v>4</v>
      </c>
      <c r="I8530">
        <f>37-D8530</f>
        <v>27</v>
      </c>
      <c r="J8530">
        <f>ABS(D8530-D8531)</f>
        <v>4</v>
      </c>
      <c r="K8530">
        <f>AVERAGE(D8530:D8534)</f>
        <v>10</v>
      </c>
      <c r="L8530">
        <f>AVERAGE(D8530:D8549)</f>
        <v>10</v>
      </c>
      <c r="M8530">
        <f>K8530-L8530</f>
        <v>0</v>
      </c>
      <c r="N8530" t="str">
        <f>IF(K8530&gt;L8530,"HIGH ZONE BIAS",IF(K8530&lt;L8530,"LOW ZONE BIAS","EQUILIBRIUM"))</f>
        <v>EQUILIBRIUM</v>
      </c>
    </row>
    <row r="8531">
      <c r="A8531">
        <v>19040</v>
      </c>
      <c r="B8531" t="str">
        <v>2019-08-02</v>
      </c>
      <c r="C8531" t="str">
        <v>Afternoon</v>
      </c>
      <c r="D8531">
        <v>6</v>
      </c>
      <c r="E8531" t="str">
        <f>IF(MOD(D8531,2)=0,"EVEN","ODD")</f>
        <v>EVEN</v>
      </c>
      <c r="F8531" t="str">
        <f>IF(D8531&lt;=18,"LOW (1-18)","HIGH (19-36)")</f>
        <v>LOW (1-18)</v>
      </c>
      <c r="G8531">
        <f>INT((D8531-1)/6)+1</f>
        <v>1</v>
      </c>
      <c r="H8531">
        <f>MOD(D8531-1,6)+1</f>
        <v>6</v>
      </c>
      <c r="I8531">
        <f>37-D8531</f>
        <v>31</v>
      </c>
      <c r="J8531">
        <f>ABS(D8531-D8532)</f>
        <v>8</v>
      </c>
      <c r="K8531">
        <f>AVERAGE(D8531:D8535)</f>
        <v>6</v>
      </c>
      <c r="L8531">
        <f>AVERAGE(D8531:D8550)</f>
        <v>6</v>
      </c>
      <c r="M8531">
        <f>K8531-L8531</f>
        <v>0</v>
      </c>
      <c r="N8531" t="str">
        <f>IF(K8531&gt;L8531,"HIGH ZONE BIAS",IF(K8531&lt;L8531,"LOW ZONE BIAS","EQUILIBRIUM"))</f>
        <v>EQUILIBRIUM</v>
      </c>
    </row>
    <row r="8532">
      <c r="A8532">
        <v>19039</v>
      </c>
      <c r="B8532" t="str">
        <v>2019-08-02</v>
      </c>
      <c r="C8532" t="str">
        <v>Midday</v>
      </c>
      <c r="D8532">
        <v>14</v>
      </c>
      <c r="E8532" t="str">
        <f>IF(MOD(D8532,2)=0,"EVEN","ODD")</f>
        <v>EVEN</v>
      </c>
      <c r="F8532" t="str">
        <f>IF(D8532&lt;=18,"LOW (1-18)","HIGH (19-36)")</f>
        <v>LOW (1-18)</v>
      </c>
      <c r="G8532">
        <f>INT((D8532-1)/6)+1</f>
        <v>3</v>
      </c>
      <c r="H8532">
        <f>MOD(D8532-1,6)+1</f>
        <v>2</v>
      </c>
      <c r="I8532">
        <f>37-D8532</f>
        <v>23</v>
      </c>
      <c r="J8532">
        <f>ABS(D8532-D8533)</f>
        <v>18</v>
      </c>
      <c r="K8532">
        <f>AVERAGE(D8532:D8536)</f>
        <v>14</v>
      </c>
      <c r="L8532">
        <f>AVERAGE(D8532:D8551)</f>
        <v>14</v>
      </c>
      <c r="M8532">
        <f>K8532-L8532</f>
        <v>0</v>
      </c>
      <c r="N8532" t="str">
        <f>IF(K8532&gt;L8532,"HIGH ZONE BIAS",IF(K8532&lt;L8532,"LOW ZONE BIAS","EQUILIBRIUM"))</f>
        <v>EQUILIBRIUM</v>
      </c>
    </row>
    <row r="8533">
      <c r="A8533">
        <v>19038</v>
      </c>
      <c r="B8533" t="str">
        <v>2019-08-02</v>
      </c>
      <c r="C8533" t="str">
        <v>Morning</v>
      </c>
      <c r="D8533">
        <v>32</v>
      </c>
      <c r="E8533" t="str">
        <f>IF(MOD(D8533,2)=0,"EVEN","ODD")</f>
        <v>EVEN</v>
      </c>
      <c r="F8533" t="str">
        <f>IF(D8533&lt;=18,"LOW (1-18)","HIGH (19-36)")</f>
        <v>HIGH (19-36)</v>
      </c>
      <c r="G8533">
        <f>INT((D8533-1)/6)+1</f>
        <v>6</v>
      </c>
      <c r="H8533">
        <f>MOD(D8533-1,6)+1</f>
        <v>2</v>
      </c>
      <c r="I8533">
        <f>37-D8533</f>
        <v>5</v>
      </c>
      <c r="J8533">
        <f>ABS(D8533-D8534)</f>
        <v>27</v>
      </c>
      <c r="K8533">
        <f>AVERAGE(D8533:D8537)</f>
        <v>32</v>
      </c>
      <c r="L8533">
        <f>AVERAGE(D8533:D8552)</f>
        <v>32</v>
      </c>
      <c r="M8533">
        <f>K8533-L8533</f>
        <v>0</v>
      </c>
      <c r="N8533" t="str">
        <f>IF(K8533&gt;L8533,"HIGH ZONE BIAS",IF(K8533&lt;L8533,"LOW ZONE BIAS","EQUILIBRIUM"))</f>
        <v>EQUILIBRIUM</v>
      </c>
    </row>
    <row r="8534">
      <c r="A8534">
        <v>19037</v>
      </c>
      <c r="B8534" t="str">
        <v>2019-08-01</v>
      </c>
      <c r="C8534" t="str">
        <v>Evening</v>
      </c>
      <c r="D8534">
        <v>5</v>
      </c>
      <c r="E8534" t="str">
        <f>IF(MOD(D8534,2)=0,"EVEN","ODD")</f>
        <v>ODD</v>
      </c>
      <c r="F8534" t="str">
        <f>IF(D8534&lt;=18,"LOW (1-18)","HIGH (19-36)")</f>
        <v>LOW (1-18)</v>
      </c>
      <c r="G8534">
        <f>INT((D8534-1)/6)+1</f>
        <v>1</v>
      </c>
      <c r="H8534">
        <f>MOD(D8534-1,6)+1</f>
        <v>5</v>
      </c>
      <c r="I8534">
        <f>37-D8534</f>
        <v>32</v>
      </c>
      <c r="J8534">
        <f>ABS(D8534-D8535)</f>
        <v>17</v>
      </c>
      <c r="K8534">
        <f>AVERAGE(D8534:D8538)</f>
        <v>5</v>
      </c>
      <c r="L8534">
        <f>AVERAGE(D8534:D8553)</f>
        <v>5</v>
      </c>
      <c r="M8534">
        <f>K8534-L8534</f>
        <v>0</v>
      </c>
      <c r="N8534" t="str">
        <f>IF(K8534&gt;L8534,"HIGH ZONE BIAS",IF(K8534&lt;L8534,"LOW ZONE BIAS","EQUILIBRIUM"))</f>
        <v>EQUILIBRIUM</v>
      </c>
    </row>
    <row r="8535">
      <c r="A8535">
        <v>19036</v>
      </c>
      <c r="B8535" t="str">
        <v>2019-08-01</v>
      </c>
      <c r="C8535" t="str">
        <v>Afternoon</v>
      </c>
      <c r="D8535">
        <v>22</v>
      </c>
      <c r="E8535" t="str">
        <f>IF(MOD(D8535,2)=0,"EVEN","ODD")</f>
        <v>EVEN</v>
      </c>
      <c r="F8535" t="str">
        <f>IF(D8535&lt;=18,"LOW (1-18)","HIGH (19-36)")</f>
        <v>HIGH (19-36)</v>
      </c>
      <c r="G8535">
        <f>INT((D8535-1)/6)+1</f>
        <v>4</v>
      </c>
      <c r="H8535">
        <f>MOD(D8535-1,6)+1</f>
        <v>4</v>
      </c>
      <c r="I8535">
        <f>37-D8535</f>
        <v>15</v>
      </c>
      <c r="J8535">
        <f>ABS(D8535-D8536)</f>
        <v>11</v>
      </c>
      <c r="K8535">
        <f>AVERAGE(D8535:D8539)</f>
        <v>22</v>
      </c>
      <c r="L8535">
        <f>AVERAGE(D8535:D8554)</f>
        <v>22</v>
      </c>
      <c r="M8535">
        <f>K8535-L8535</f>
        <v>0</v>
      </c>
      <c r="N8535" t="str">
        <f>IF(K8535&gt;L8535,"HIGH ZONE BIAS",IF(K8535&lt;L8535,"LOW ZONE BIAS","EQUILIBRIUM"))</f>
        <v>EQUILIBRIUM</v>
      </c>
    </row>
    <row r="8536">
      <c r="A8536">
        <v>19035</v>
      </c>
      <c r="B8536" t="str">
        <v>2019-08-01</v>
      </c>
      <c r="C8536" t="str">
        <v>Midday</v>
      </c>
      <c r="D8536">
        <v>33</v>
      </c>
      <c r="E8536" t="str">
        <f>IF(MOD(D8536,2)=0,"EVEN","ODD")</f>
        <v>ODD</v>
      </c>
      <c r="F8536" t="str">
        <f>IF(D8536&lt;=18,"LOW (1-18)","HIGH (19-36)")</f>
        <v>HIGH (19-36)</v>
      </c>
      <c r="G8536">
        <f>INT((D8536-1)/6)+1</f>
        <v>6</v>
      </c>
      <c r="H8536">
        <f>MOD(D8536-1,6)+1</f>
        <v>3</v>
      </c>
      <c r="I8536">
        <f>37-D8536</f>
        <v>4</v>
      </c>
      <c r="J8536">
        <f>ABS(D8536-D8537)</f>
        <v>19</v>
      </c>
      <c r="K8536">
        <f>AVERAGE(D8536:D8540)</f>
        <v>33</v>
      </c>
      <c r="L8536">
        <f>AVERAGE(D8536:D8555)</f>
        <v>33</v>
      </c>
      <c r="M8536">
        <f>K8536-L8536</f>
        <v>0</v>
      </c>
      <c r="N8536" t="str">
        <f>IF(K8536&gt;L8536,"HIGH ZONE BIAS",IF(K8536&lt;L8536,"LOW ZONE BIAS","EQUILIBRIUM"))</f>
        <v>EQUILIBRIUM</v>
      </c>
    </row>
    <row r="8537">
      <c r="A8537">
        <v>19034</v>
      </c>
      <c r="B8537" t="str">
        <v>2019-08-01</v>
      </c>
      <c r="C8537" t="str">
        <v>Morning</v>
      </c>
      <c r="D8537">
        <v>14</v>
      </c>
      <c r="E8537" t="str">
        <f>IF(MOD(D8537,2)=0,"EVEN","ODD")</f>
        <v>EVEN</v>
      </c>
      <c r="F8537" t="str">
        <f>IF(D8537&lt;=18,"LOW (1-18)","HIGH (19-36)")</f>
        <v>LOW (1-18)</v>
      </c>
      <c r="G8537">
        <f>INT((D8537-1)/6)+1</f>
        <v>3</v>
      </c>
      <c r="H8537">
        <f>MOD(D8537-1,6)+1</f>
        <v>2</v>
      </c>
      <c r="I8537">
        <f>37-D8537</f>
        <v>23</v>
      </c>
      <c r="J8537">
        <f>ABS(D8537-D8538)</f>
        <v>4</v>
      </c>
      <c r="K8537">
        <f>AVERAGE(D8537:D8541)</f>
        <v>14</v>
      </c>
      <c r="L8537">
        <f>AVERAGE(D8537:D8556)</f>
        <v>14</v>
      </c>
      <c r="M8537">
        <f>K8537-L8537</f>
        <v>0</v>
      </c>
      <c r="N8537" t="str">
        <f>IF(K8537&gt;L8537,"HIGH ZONE BIAS",IF(K8537&lt;L8537,"LOW ZONE BIAS","EQUILIBRIUM"))</f>
        <v>EQUILIBRIUM</v>
      </c>
    </row>
    <row r="8538">
      <c r="A8538">
        <v>19033</v>
      </c>
      <c r="B8538" t="str">
        <v>2019-07-31</v>
      </c>
      <c r="C8538" t="str">
        <v>Evening</v>
      </c>
      <c r="D8538">
        <v>18</v>
      </c>
      <c r="E8538" t="str">
        <f>IF(MOD(D8538,2)=0,"EVEN","ODD")</f>
        <v>EVEN</v>
      </c>
      <c r="F8538" t="str">
        <f>IF(D8538&lt;=18,"LOW (1-18)","HIGH (19-36)")</f>
        <v>LOW (1-18)</v>
      </c>
      <c r="G8538">
        <f>INT((D8538-1)/6)+1</f>
        <v>3</v>
      </c>
      <c r="H8538">
        <f>MOD(D8538-1,6)+1</f>
        <v>6</v>
      </c>
      <c r="I8538">
        <f>37-D8538</f>
        <v>19</v>
      </c>
      <c r="J8538">
        <f>ABS(D8538-D8539)</f>
        <v>6</v>
      </c>
      <c r="K8538">
        <f>AVERAGE(D8538:D8542)</f>
        <v>18</v>
      </c>
      <c r="L8538">
        <f>AVERAGE(D8538:D8557)</f>
        <v>18</v>
      </c>
      <c r="M8538">
        <f>K8538-L8538</f>
        <v>0</v>
      </c>
      <c r="N8538" t="str">
        <f>IF(K8538&gt;L8538,"HIGH ZONE BIAS",IF(K8538&lt;L8538,"LOW ZONE BIAS","EQUILIBRIUM"))</f>
        <v>EQUILIBRIUM</v>
      </c>
    </row>
    <row r="8539">
      <c r="A8539">
        <v>19032</v>
      </c>
      <c r="B8539" t="str">
        <v>2019-07-31</v>
      </c>
      <c r="C8539" t="str">
        <v>Afternoon</v>
      </c>
      <c r="D8539">
        <v>24</v>
      </c>
      <c r="E8539" t="str">
        <f>IF(MOD(D8539,2)=0,"EVEN","ODD")</f>
        <v>EVEN</v>
      </c>
      <c r="F8539" t="str">
        <f>IF(D8539&lt;=18,"LOW (1-18)","HIGH (19-36)")</f>
        <v>HIGH (19-36)</v>
      </c>
      <c r="G8539">
        <f>INT((D8539-1)/6)+1</f>
        <v>4</v>
      </c>
      <c r="H8539">
        <f>MOD(D8539-1,6)+1</f>
        <v>6</v>
      </c>
      <c r="I8539">
        <f>37-D8539</f>
        <v>13</v>
      </c>
      <c r="J8539">
        <f>ABS(D8539-D8540)</f>
        <v>11</v>
      </c>
      <c r="K8539">
        <f>AVERAGE(D8539:D8543)</f>
        <v>24</v>
      </c>
      <c r="L8539">
        <f>AVERAGE(D8539:D8558)</f>
        <v>24</v>
      </c>
      <c r="M8539">
        <f>K8539-L8539</f>
        <v>0</v>
      </c>
      <c r="N8539" t="str">
        <f>IF(K8539&gt;L8539,"HIGH ZONE BIAS",IF(K8539&lt;L8539,"LOW ZONE BIAS","EQUILIBRIUM"))</f>
        <v>EQUILIBRIUM</v>
      </c>
    </row>
    <row r="8540">
      <c r="A8540">
        <v>19031</v>
      </c>
      <c r="B8540" t="str">
        <v>2019-07-31</v>
      </c>
      <c r="C8540" t="str">
        <v>Midday</v>
      </c>
      <c r="D8540">
        <v>13</v>
      </c>
      <c r="E8540" t="str">
        <f>IF(MOD(D8540,2)=0,"EVEN","ODD")</f>
        <v>ODD</v>
      </c>
      <c r="F8540" t="str">
        <f>IF(D8540&lt;=18,"LOW (1-18)","HIGH (19-36)")</f>
        <v>LOW (1-18)</v>
      </c>
      <c r="G8540">
        <f>INT((D8540-1)/6)+1</f>
        <v>3</v>
      </c>
      <c r="H8540">
        <f>MOD(D8540-1,6)+1</f>
        <v>1</v>
      </c>
      <c r="I8540">
        <f>37-D8540</f>
        <v>24</v>
      </c>
      <c r="J8540">
        <f>ABS(D8540-D8541)</f>
        <v>6</v>
      </c>
      <c r="K8540">
        <f>AVERAGE(D8540:D8544)</f>
        <v>13</v>
      </c>
      <c r="L8540">
        <f>AVERAGE(D8540:D8559)</f>
        <v>13</v>
      </c>
      <c r="M8540">
        <f>K8540-L8540</f>
        <v>0</v>
      </c>
      <c r="N8540" t="str">
        <f>IF(K8540&gt;L8540,"HIGH ZONE BIAS",IF(K8540&lt;L8540,"LOW ZONE BIAS","EQUILIBRIUM"))</f>
        <v>EQUILIBRIUM</v>
      </c>
    </row>
    <row r="8541">
      <c r="A8541">
        <v>19030</v>
      </c>
      <c r="B8541" t="str">
        <v>2019-07-31</v>
      </c>
      <c r="C8541" t="str">
        <v>Morning</v>
      </c>
      <c r="D8541">
        <v>19</v>
      </c>
      <c r="E8541" t="str">
        <f>IF(MOD(D8541,2)=0,"EVEN","ODD")</f>
        <v>ODD</v>
      </c>
      <c r="F8541" t="str">
        <f>IF(D8541&lt;=18,"LOW (1-18)","HIGH (19-36)")</f>
        <v>HIGH (19-36)</v>
      </c>
      <c r="G8541">
        <f>INT((D8541-1)/6)+1</f>
        <v>4</v>
      </c>
      <c r="H8541">
        <f>MOD(D8541-1,6)+1</f>
        <v>1</v>
      </c>
      <c r="I8541">
        <f>37-D8541</f>
        <v>18</v>
      </c>
      <c r="J8541">
        <f>ABS(D8541-D8542)</f>
        <v>18</v>
      </c>
      <c r="K8541">
        <f>AVERAGE(D8541:D8545)</f>
        <v>19</v>
      </c>
      <c r="L8541">
        <f>AVERAGE(D8541:D8560)</f>
        <v>19</v>
      </c>
      <c r="M8541">
        <f>K8541-L8541</f>
        <v>0</v>
      </c>
      <c r="N8541" t="str">
        <f>IF(K8541&gt;L8541,"HIGH ZONE BIAS",IF(K8541&lt;L8541,"LOW ZONE BIAS","EQUILIBRIUM"))</f>
        <v>EQUILIBRIUM</v>
      </c>
    </row>
    <row r="8542">
      <c r="A8542">
        <v>19029</v>
      </c>
      <c r="B8542" t="str">
        <v>2019-07-30</v>
      </c>
      <c r="C8542" t="str">
        <v>Evening</v>
      </c>
      <c r="D8542">
        <v>1</v>
      </c>
      <c r="E8542" t="str">
        <f>IF(MOD(D8542,2)=0,"EVEN","ODD")</f>
        <v>ODD</v>
      </c>
      <c r="F8542" t="str">
        <f>IF(D8542&lt;=18,"LOW (1-18)","HIGH (19-36)")</f>
        <v>LOW (1-18)</v>
      </c>
      <c r="G8542">
        <f>INT((D8542-1)/6)+1</f>
        <v>1</v>
      </c>
      <c r="H8542">
        <f>MOD(D8542-1,6)+1</f>
        <v>1</v>
      </c>
      <c r="I8542">
        <f>37-D8542</f>
        <v>36</v>
      </c>
      <c r="J8542">
        <f>ABS(D8542-D8543)</f>
        <v>19</v>
      </c>
      <c r="K8542">
        <f>AVERAGE(D8542:D8546)</f>
        <v>1</v>
      </c>
      <c r="L8542">
        <f>AVERAGE(D8542:D8561)</f>
        <v>1</v>
      </c>
      <c r="M8542">
        <f>K8542-L8542</f>
        <v>0</v>
      </c>
      <c r="N8542" t="str">
        <f>IF(K8542&gt;L8542,"HIGH ZONE BIAS",IF(K8542&lt;L8542,"LOW ZONE BIAS","EQUILIBRIUM"))</f>
        <v>EQUILIBRIUM</v>
      </c>
    </row>
    <row r="8543">
      <c r="A8543">
        <v>19028</v>
      </c>
      <c r="B8543" t="str">
        <v>2019-07-30</v>
      </c>
      <c r="C8543" t="str">
        <v>Afternoon</v>
      </c>
      <c r="D8543">
        <v>20</v>
      </c>
      <c r="E8543" t="str">
        <f>IF(MOD(D8543,2)=0,"EVEN","ODD")</f>
        <v>EVEN</v>
      </c>
      <c r="F8543" t="str">
        <f>IF(D8543&lt;=18,"LOW (1-18)","HIGH (19-36)")</f>
        <v>HIGH (19-36)</v>
      </c>
      <c r="G8543">
        <f>INT((D8543-1)/6)+1</f>
        <v>4</v>
      </c>
      <c r="H8543">
        <f>MOD(D8543-1,6)+1</f>
        <v>2</v>
      </c>
      <c r="I8543">
        <f>37-D8543</f>
        <v>17</v>
      </c>
      <c r="J8543">
        <f>ABS(D8543-D8544)</f>
        <v>3</v>
      </c>
      <c r="K8543">
        <f>AVERAGE(D8543:D8547)</f>
        <v>20</v>
      </c>
      <c r="L8543">
        <f>AVERAGE(D8543:D8562)</f>
        <v>20</v>
      </c>
      <c r="M8543">
        <f>K8543-L8543</f>
        <v>0</v>
      </c>
      <c r="N8543" t="str">
        <f>IF(K8543&gt;L8543,"HIGH ZONE BIAS",IF(K8543&lt;L8543,"LOW ZONE BIAS","EQUILIBRIUM"))</f>
        <v>EQUILIBRIUM</v>
      </c>
    </row>
    <row r="8544">
      <c r="A8544">
        <v>19027</v>
      </c>
      <c r="B8544" t="str">
        <v>2019-07-30</v>
      </c>
      <c r="C8544" t="str">
        <v>Midday</v>
      </c>
      <c r="D8544">
        <v>17</v>
      </c>
      <c r="E8544" t="str">
        <f>IF(MOD(D8544,2)=0,"EVEN","ODD")</f>
        <v>ODD</v>
      </c>
      <c r="F8544" t="str">
        <f>IF(D8544&lt;=18,"LOW (1-18)","HIGH (19-36)")</f>
        <v>LOW (1-18)</v>
      </c>
      <c r="G8544">
        <f>INT((D8544-1)/6)+1</f>
        <v>3</v>
      </c>
      <c r="H8544">
        <f>MOD(D8544-1,6)+1</f>
        <v>5</v>
      </c>
      <c r="I8544">
        <f>37-D8544</f>
        <v>20</v>
      </c>
      <c r="J8544">
        <f>ABS(D8544-D8545)</f>
        <v>12</v>
      </c>
      <c r="K8544">
        <f>AVERAGE(D8544:D8548)</f>
        <v>17</v>
      </c>
      <c r="L8544">
        <f>AVERAGE(D8544:D8563)</f>
        <v>17</v>
      </c>
      <c r="M8544">
        <f>K8544-L8544</f>
        <v>0</v>
      </c>
      <c r="N8544" t="str">
        <f>IF(K8544&gt;L8544,"HIGH ZONE BIAS",IF(K8544&lt;L8544,"LOW ZONE BIAS","EQUILIBRIUM"))</f>
        <v>EQUILIBRIUM</v>
      </c>
    </row>
    <row r="8545">
      <c r="A8545">
        <v>19026</v>
      </c>
      <c r="B8545" t="str">
        <v>2019-07-30</v>
      </c>
      <c r="C8545" t="str">
        <v>Morning</v>
      </c>
      <c r="D8545">
        <v>5</v>
      </c>
      <c r="E8545" t="str">
        <f>IF(MOD(D8545,2)=0,"EVEN","ODD")</f>
        <v>ODD</v>
      </c>
      <c r="F8545" t="str">
        <f>IF(D8545&lt;=18,"LOW (1-18)","HIGH (19-36)")</f>
        <v>LOW (1-18)</v>
      </c>
      <c r="G8545">
        <f>INT((D8545-1)/6)+1</f>
        <v>1</v>
      </c>
      <c r="H8545">
        <f>MOD(D8545-1,6)+1</f>
        <v>5</v>
      </c>
      <c r="I8545">
        <f>37-D8545</f>
        <v>32</v>
      </c>
      <c r="J8545">
        <f>ABS(D8545-D8546)</f>
        <v>16</v>
      </c>
      <c r="K8545">
        <f>AVERAGE(D8545:D8549)</f>
        <v>5</v>
      </c>
      <c r="L8545">
        <f>AVERAGE(D8545:D8564)</f>
        <v>5</v>
      </c>
      <c r="M8545">
        <f>K8545-L8545</f>
        <v>0</v>
      </c>
      <c r="N8545" t="str">
        <f>IF(K8545&gt;L8545,"HIGH ZONE BIAS",IF(K8545&lt;L8545,"LOW ZONE BIAS","EQUILIBRIUM"))</f>
        <v>EQUILIBRIUM</v>
      </c>
    </row>
    <row r="8546">
      <c r="A8546">
        <v>19025</v>
      </c>
      <c r="B8546" t="str">
        <v>2019-07-29</v>
      </c>
      <c r="C8546" t="str">
        <v>Evening</v>
      </c>
      <c r="D8546">
        <v>21</v>
      </c>
      <c r="E8546" t="str">
        <f>IF(MOD(D8546,2)=0,"EVEN","ODD")</f>
        <v>ODD</v>
      </c>
      <c r="F8546" t="str">
        <f>IF(D8546&lt;=18,"LOW (1-18)","HIGH (19-36)")</f>
        <v>HIGH (19-36)</v>
      </c>
      <c r="G8546">
        <f>INT((D8546-1)/6)+1</f>
        <v>4</v>
      </c>
      <c r="H8546">
        <f>MOD(D8546-1,6)+1</f>
        <v>3</v>
      </c>
      <c r="I8546">
        <f>37-D8546</f>
        <v>16</v>
      </c>
      <c r="J8546">
        <f>ABS(D8546-D8547)</f>
        <v>5</v>
      </c>
      <c r="K8546">
        <f>AVERAGE(D8546:D8550)</f>
        <v>21</v>
      </c>
      <c r="L8546">
        <f>AVERAGE(D8546:D8565)</f>
        <v>21</v>
      </c>
      <c r="M8546">
        <f>K8546-L8546</f>
        <v>0</v>
      </c>
      <c r="N8546" t="str">
        <f>IF(K8546&gt;L8546,"HIGH ZONE BIAS",IF(K8546&lt;L8546,"LOW ZONE BIAS","EQUILIBRIUM"))</f>
        <v>EQUILIBRIUM</v>
      </c>
    </row>
    <row r="8547">
      <c r="A8547">
        <v>19024</v>
      </c>
      <c r="B8547" t="str">
        <v>2019-07-29</v>
      </c>
      <c r="C8547" t="str">
        <v>Afternoon</v>
      </c>
      <c r="D8547">
        <v>26</v>
      </c>
      <c r="E8547" t="str">
        <f>IF(MOD(D8547,2)=0,"EVEN","ODD")</f>
        <v>EVEN</v>
      </c>
      <c r="F8547" t="str">
        <f>IF(D8547&lt;=18,"LOW (1-18)","HIGH (19-36)")</f>
        <v>HIGH (19-36)</v>
      </c>
      <c r="G8547">
        <f>INT((D8547-1)/6)+1</f>
        <v>5</v>
      </c>
      <c r="H8547">
        <f>MOD(D8547-1,6)+1</f>
        <v>2</v>
      </c>
      <c r="I8547">
        <f>37-D8547</f>
        <v>11</v>
      </c>
      <c r="J8547">
        <f>ABS(D8547-D8548)</f>
        <v>1</v>
      </c>
      <c r="K8547">
        <f>AVERAGE(D8547:D8551)</f>
        <v>26</v>
      </c>
      <c r="L8547">
        <f>AVERAGE(D8547:D8566)</f>
        <v>26</v>
      </c>
      <c r="M8547">
        <f>K8547-L8547</f>
        <v>0</v>
      </c>
      <c r="N8547" t="str">
        <f>IF(K8547&gt;L8547,"HIGH ZONE BIAS",IF(K8547&lt;L8547,"LOW ZONE BIAS","EQUILIBRIUM"))</f>
        <v>EQUILIBRIUM</v>
      </c>
    </row>
    <row r="8548">
      <c r="A8548">
        <v>19023</v>
      </c>
      <c r="B8548" t="str">
        <v>2019-07-29</v>
      </c>
      <c r="C8548" t="str">
        <v>Midday</v>
      </c>
      <c r="D8548">
        <v>25</v>
      </c>
      <c r="E8548" t="str">
        <f>IF(MOD(D8548,2)=0,"EVEN","ODD")</f>
        <v>ODD</v>
      </c>
      <c r="F8548" t="str">
        <f>IF(D8548&lt;=18,"LOW (1-18)","HIGH (19-36)")</f>
        <v>HIGH (19-36)</v>
      </c>
      <c r="G8548">
        <f>INT((D8548-1)/6)+1</f>
        <v>5</v>
      </c>
      <c r="H8548">
        <f>MOD(D8548-1,6)+1</f>
        <v>1</v>
      </c>
      <c r="I8548">
        <f>37-D8548</f>
        <v>12</v>
      </c>
      <c r="J8548">
        <f>ABS(D8548-D8549)</f>
        <v>5</v>
      </c>
      <c r="K8548">
        <f>AVERAGE(D8548:D8552)</f>
        <v>25</v>
      </c>
      <c r="L8548">
        <f>AVERAGE(D8548:D8567)</f>
        <v>25</v>
      </c>
      <c r="M8548">
        <f>K8548-L8548</f>
        <v>0</v>
      </c>
      <c r="N8548" t="str">
        <f>IF(K8548&gt;L8548,"HIGH ZONE BIAS",IF(K8548&lt;L8548,"LOW ZONE BIAS","EQUILIBRIUM"))</f>
        <v>EQUILIBRIUM</v>
      </c>
    </row>
    <row r="8549">
      <c r="A8549">
        <v>19022</v>
      </c>
      <c r="B8549" t="str">
        <v>2019-07-29</v>
      </c>
      <c r="C8549" t="str">
        <v>Morning</v>
      </c>
      <c r="D8549">
        <v>20</v>
      </c>
      <c r="E8549" t="str">
        <f>IF(MOD(D8549,2)=0,"EVEN","ODD")</f>
        <v>EVEN</v>
      </c>
      <c r="F8549" t="str">
        <f>IF(D8549&lt;=18,"LOW (1-18)","HIGH (19-36)")</f>
        <v>HIGH (19-36)</v>
      </c>
      <c r="G8549">
        <f>INT((D8549-1)/6)+1</f>
        <v>4</v>
      </c>
      <c r="H8549">
        <f>MOD(D8549-1,6)+1</f>
        <v>2</v>
      </c>
      <c r="I8549">
        <f>37-D8549</f>
        <v>17</v>
      </c>
      <c r="J8549">
        <f>ABS(D8549-D8550)</f>
        <v>1</v>
      </c>
      <c r="K8549">
        <f>AVERAGE(D8549:D8553)</f>
        <v>20</v>
      </c>
      <c r="L8549">
        <f>AVERAGE(D8549:D8568)</f>
        <v>20</v>
      </c>
      <c r="M8549">
        <f>K8549-L8549</f>
        <v>0</v>
      </c>
      <c r="N8549" t="str">
        <f>IF(K8549&gt;L8549,"HIGH ZONE BIAS",IF(K8549&lt;L8549,"LOW ZONE BIAS","EQUILIBRIUM"))</f>
        <v>EQUILIBRIUM</v>
      </c>
    </row>
    <row r="8550">
      <c r="A8550">
        <v>19021</v>
      </c>
      <c r="B8550" t="str">
        <v>2019-07-27</v>
      </c>
      <c r="C8550" t="str">
        <v>Evening</v>
      </c>
      <c r="D8550">
        <v>19</v>
      </c>
      <c r="E8550" t="str">
        <f>IF(MOD(D8550,2)=0,"EVEN","ODD")</f>
        <v>ODD</v>
      </c>
      <c r="F8550" t="str">
        <f>IF(D8550&lt;=18,"LOW (1-18)","HIGH (19-36)")</f>
        <v>HIGH (19-36)</v>
      </c>
      <c r="G8550">
        <f>INT((D8550-1)/6)+1</f>
        <v>4</v>
      </c>
      <c r="H8550">
        <f>MOD(D8550-1,6)+1</f>
        <v>1</v>
      </c>
      <c r="I8550">
        <f>37-D8550</f>
        <v>18</v>
      </c>
      <c r="J8550">
        <f>ABS(D8550-D8551)</f>
        <v>16</v>
      </c>
      <c r="K8550">
        <f>AVERAGE(D8550:D8554)</f>
        <v>19</v>
      </c>
      <c r="L8550">
        <f>AVERAGE(D8550:D8569)</f>
        <v>19</v>
      </c>
      <c r="M8550">
        <f>K8550-L8550</f>
        <v>0</v>
      </c>
      <c r="N8550" t="str">
        <f>IF(K8550&gt;L8550,"HIGH ZONE BIAS",IF(K8550&lt;L8550,"LOW ZONE BIAS","EQUILIBRIUM"))</f>
        <v>EQUILIBRIUM</v>
      </c>
    </row>
    <row r="8551">
      <c r="A8551">
        <v>19020</v>
      </c>
      <c r="B8551" t="str">
        <v>2019-07-27</v>
      </c>
      <c r="C8551" t="str">
        <v>Afternoon</v>
      </c>
      <c r="D8551">
        <v>35</v>
      </c>
      <c r="E8551" t="str">
        <f>IF(MOD(D8551,2)=0,"EVEN","ODD")</f>
        <v>ODD</v>
      </c>
      <c r="F8551" t="str">
        <f>IF(D8551&lt;=18,"LOW (1-18)","HIGH (19-36)")</f>
        <v>HIGH (19-36)</v>
      </c>
      <c r="G8551">
        <f>INT((D8551-1)/6)+1</f>
        <v>6</v>
      </c>
      <c r="H8551">
        <f>MOD(D8551-1,6)+1</f>
        <v>5</v>
      </c>
      <c r="I8551">
        <f>37-D8551</f>
        <v>2</v>
      </c>
      <c r="J8551">
        <f>ABS(D8551-D8552)</f>
        <v>7</v>
      </c>
      <c r="K8551">
        <f>AVERAGE(D8551:D8555)</f>
        <v>35</v>
      </c>
      <c r="L8551">
        <f>AVERAGE(D8551:D8570)</f>
        <v>35</v>
      </c>
      <c r="M8551">
        <f>K8551-L8551</f>
        <v>0</v>
      </c>
      <c r="N8551" t="str">
        <f>IF(K8551&gt;L8551,"HIGH ZONE BIAS",IF(K8551&lt;L8551,"LOW ZONE BIAS","EQUILIBRIUM"))</f>
        <v>EQUILIBRIUM</v>
      </c>
    </row>
    <row r="8552">
      <c r="A8552">
        <v>19019</v>
      </c>
      <c r="B8552" t="str">
        <v>2019-07-27</v>
      </c>
      <c r="C8552" t="str">
        <v>Midday</v>
      </c>
      <c r="D8552">
        <v>28</v>
      </c>
      <c r="E8552" t="str">
        <f>IF(MOD(D8552,2)=0,"EVEN","ODD")</f>
        <v>EVEN</v>
      </c>
      <c r="F8552" t="str">
        <f>IF(D8552&lt;=18,"LOW (1-18)","HIGH (19-36)")</f>
        <v>HIGH (19-36)</v>
      </c>
      <c r="G8552">
        <f>INT((D8552-1)/6)+1</f>
        <v>5</v>
      </c>
      <c r="H8552">
        <f>MOD(D8552-1,6)+1</f>
        <v>4</v>
      </c>
      <c r="I8552">
        <f>37-D8552</f>
        <v>9</v>
      </c>
      <c r="J8552">
        <f>ABS(D8552-D8553)</f>
        <v>20</v>
      </c>
      <c r="K8552">
        <f>AVERAGE(D8552:D8556)</f>
        <v>28</v>
      </c>
      <c r="L8552">
        <f>AVERAGE(D8552:D8571)</f>
        <v>28</v>
      </c>
      <c r="M8552">
        <f>K8552-L8552</f>
        <v>0</v>
      </c>
      <c r="N8552" t="str">
        <f>IF(K8552&gt;L8552,"HIGH ZONE BIAS",IF(K8552&lt;L8552,"LOW ZONE BIAS","EQUILIBRIUM"))</f>
        <v>EQUILIBRIUM</v>
      </c>
    </row>
    <row r="8553">
      <c r="A8553">
        <v>19018</v>
      </c>
      <c r="B8553" t="str">
        <v>2019-07-27</v>
      </c>
      <c r="C8553" t="str">
        <v>Morning</v>
      </c>
      <c r="D8553">
        <v>8</v>
      </c>
      <c r="E8553" t="str">
        <f>IF(MOD(D8553,2)=0,"EVEN","ODD")</f>
        <v>EVEN</v>
      </c>
      <c r="F8553" t="str">
        <f>IF(D8553&lt;=18,"LOW (1-18)","HIGH (19-36)")</f>
        <v>LOW (1-18)</v>
      </c>
      <c r="G8553">
        <f>INT((D8553-1)/6)+1</f>
        <v>2</v>
      </c>
      <c r="H8553">
        <f>MOD(D8553-1,6)+1</f>
        <v>2</v>
      </c>
      <c r="I8553">
        <f>37-D8553</f>
        <v>29</v>
      </c>
      <c r="J8553">
        <f>ABS(D8553-D8554)</f>
        <v>3</v>
      </c>
      <c r="K8553">
        <f>AVERAGE(D8553:D8557)</f>
        <v>8</v>
      </c>
      <c r="L8553">
        <f>AVERAGE(D8553:D8572)</f>
        <v>8</v>
      </c>
      <c r="M8553">
        <f>K8553-L8553</f>
        <v>0</v>
      </c>
      <c r="N8553" t="str">
        <f>IF(K8553&gt;L8553,"HIGH ZONE BIAS",IF(K8553&lt;L8553,"LOW ZONE BIAS","EQUILIBRIUM"))</f>
        <v>EQUILIBRIUM</v>
      </c>
    </row>
    <row r="8554">
      <c r="A8554">
        <v>19017</v>
      </c>
      <c r="B8554" t="str">
        <v>2019-07-26</v>
      </c>
      <c r="C8554" t="str">
        <v>Evening</v>
      </c>
      <c r="D8554">
        <v>5</v>
      </c>
      <c r="E8554" t="str">
        <f>IF(MOD(D8554,2)=0,"EVEN","ODD")</f>
        <v>ODD</v>
      </c>
      <c r="F8554" t="str">
        <f>IF(D8554&lt;=18,"LOW (1-18)","HIGH (19-36)")</f>
        <v>LOW (1-18)</v>
      </c>
      <c r="G8554">
        <f>INT((D8554-1)/6)+1</f>
        <v>1</v>
      </c>
      <c r="H8554">
        <f>MOD(D8554-1,6)+1</f>
        <v>5</v>
      </c>
      <c r="I8554">
        <f>37-D8554</f>
        <v>32</v>
      </c>
      <c r="J8554">
        <f>ABS(D8554-D8555)</f>
        <v>16</v>
      </c>
      <c r="K8554">
        <f>AVERAGE(D8554:D8558)</f>
        <v>5</v>
      </c>
      <c r="L8554">
        <f>AVERAGE(D8554:D8573)</f>
        <v>5</v>
      </c>
      <c r="M8554">
        <f>K8554-L8554</f>
        <v>0</v>
      </c>
      <c r="N8554" t="str">
        <f>IF(K8554&gt;L8554,"HIGH ZONE BIAS",IF(K8554&lt;L8554,"LOW ZONE BIAS","EQUILIBRIUM"))</f>
        <v>EQUILIBRIUM</v>
      </c>
    </row>
    <row r="8555">
      <c r="A8555">
        <v>19016</v>
      </c>
      <c r="B8555" t="str">
        <v>2019-07-26</v>
      </c>
      <c r="C8555" t="str">
        <v>Afternoon</v>
      </c>
      <c r="D8555">
        <v>21</v>
      </c>
      <c r="E8555" t="str">
        <f>IF(MOD(D8555,2)=0,"EVEN","ODD")</f>
        <v>ODD</v>
      </c>
      <c r="F8555" t="str">
        <f>IF(D8555&lt;=18,"LOW (1-18)","HIGH (19-36)")</f>
        <v>HIGH (19-36)</v>
      </c>
      <c r="G8555">
        <f>INT((D8555-1)/6)+1</f>
        <v>4</v>
      </c>
      <c r="H8555">
        <f>MOD(D8555-1,6)+1</f>
        <v>3</v>
      </c>
      <c r="I8555">
        <f>37-D8555</f>
        <v>16</v>
      </c>
      <c r="J8555">
        <f>ABS(D8555-D8556)</f>
        <v>14</v>
      </c>
      <c r="K8555">
        <f>AVERAGE(D8555:D8559)</f>
        <v>21</v>
      </c>
      <c r="L8555">
        <f>AVERAGE(D8555:D8574)</f>
        <v>21</v>
      </c>
      <c r="M8555">
        <f>K8555-L8555</f>
        <v>0</v>
      </c>
      <c r="N8555" t="str">
        <f>IF(K8555&gt;L8555,"HIGH ZONE BIAS",IF(K8555&lt;L8555,"LOW ZONE BIAS","EQUILIBRIUM"))</f>
        <v>EQUILIBRIUM</v>
      </c>
    </row>
    <row r="8556">
      <c r="A8556">
        <v>19015</v>
      </c>
      <c r="B8556" t="str">
        <v>2019-07-26</v>
      </c>
      <c r="C8556" t="str">
        <v>Midday</v>
      </c>
      <c r="D8556">
        <v>35</v>
      </c>
      <c r="E8556" t="str">
        <f>IF(MOD(D8556,2)=0,"EVEN","ODD")</f>
        <v>ODD</v>
      </c>
      <c r="F8556" t="str">
        <f>IF(D8556&lt;=18,"LOW (1-18)","HIGH (19-36)")</f>
        <v>HIGH (19-36)</v>
      </c>
      <c r="G8556">
        <f>INT((D8556-1)/6)+1</f>
        <v>6</v>
      </c>
      <c r="H8556">
        <f>MOD(D8556-1,6)+1</f>
        <v>5</v>
      </c>
      <c r="I8556">
        <f>37-D8556</f>
        <v>2</v>
      </c>
      <c r="J8556">
        <f>ABS(D8556-D8557)</f>
        <v>9</v>
      </c>
      <c r="K8556">
        <f>AVERAGE(D8556:D8560)</f>
        <v>35</v>
      </c>
      <c r="L8556">
        <f>AVERAGE(D8556:D8575)</f>
        <v>35</v>
      </c>
      <c r="M8556">
        <f>K8556-L8556</f>
        <v>0</v>
      </c>
      <c r="N8556" t="str">
        <f>IF(K8556&gt;L8556,"HIGH ZONE BIAS",IF(K8556&lt;L8556,"LOW ZONE BIAS","EQUILIBRIUM"))</f>
        <v>EQUILIBRIUM</v>
      </c>
    </row>
    <row r="8557">
      <c r="A8557">
        <v>19014</v>
      </c>
      <c r="B8557" t="str">
        <v>2019-07-26</v>
      </c>
      <c r="C8557" t="str">
        <v>Morning</v>
      </c>
      <c r="D8557">
        <v>26</v>
      </c>
      <c r="E8557" t="str">
        <f>IF(MOD(D8557,2)=0,"EVEN","ODD")</f>
        <v>EVEN</v>
      </c>
      <c r="F8557" t="str">
        <f>IF(D8557&lt;=18,"LOW (1-18)","HIGH (19-36)")</f>
        <v>HIGH (19-36)</v>
      </c>
      <c r="G8557">
        <f>INT((D8557-1)/6)+1</f>
        <v>5</v>
      </c>
      <c r="H8557">
        <f>MOD(D8557-1,6)+1</f>
        <v>2</v>
      </c>
      <c r="I8557">
        <f>37-D8557</f>
        <v>11</v>
      </c>
      <c r="J8557">
        <f>ABS(D8557-D8558)</f>
        <v>6</v>
      </c>
      <c r="K8557">
        <f>AVERAGE(D8557:D8561)</f>
        <v>26</v>
      </c>
      <c r="L8557">
        <f>AVERAGE(D8557:D8576)</f>
        <v>26</v>
      </c>
      <c r="M8557">
        <f>K8557-L8557</f>
        <v>0</v>
      </c>
      <c r="N8557" t="str">
        <f>IF(K8557&gt;L8557,"HIGH ZONE BIAS",IF(K8557&lt;L8557,"LOW ZONE BIAS","EQUILIBRIUM"))</f>
        <v>EQUILIBRIUM</v>
      </c>
    </row>
    <row r="8558">
      <c r="A8558">
        <v>19013</v>
      </c>
      <c r="B8558" t="str">
        <v>2019-07-25</v>
      </c>
      <c r="C8558" t="str">
        <v>Evening</v>
      </c>
      <c r="D8558">
        <v>20</v>
      </c>
      <c r="E8558" t="str">
        <f>IF(MOD(D8558,2)=0,"EVEN","ODD")</f>
        <v>EVEN</v>
      </c>
      <c r="F8558" t="str">
        <f>IF(D8558&lt;=18,"LOW (1-18)","HIGH (19-36)")</f>
        <v>HIGH (19-36)</v>
      </c>
      <c r="G8558">
        <f>INT((D8558-1)/6)+1</f>
        <v>4</v>
      </c>
      <c r="H8558">
        <f>MOD(D8558-1,6)+1</f>
        <v>2</v>
      </c>
      <c r="I8558">
        <f>37-D8558</f>
        <v>17</v>
      </c>
      <c r="J8558">
        <f>ABS(D8558-D8559)</f>
        <v>16</v>
      </c>
      <c r="K8558">
        <f>AVERAGE(D8558:D8562)</f>
        <v>20</v>
      </c>
      <c r="L8558">
        <f>AVERAGE(D8558:D8577)</f>
        <v>20</v>
      </c>
      <c r="M8558">
        <f>K8558-L8558</f>
        <v>0</v>
      </c>
      <c r="N8558" t="str">
        <f>IF(K8558&gt;L8558,"HIGH ZONE BIAS",IF(K8558&lt;L8558,"LOW ZONE BIAS","EQUILIBRIUM"))</f>
        <v>EQUILIBRIUM</v>
      </c>
    </row>
    <row r="8559">
      <c r="A8559">
        <v>19012</v>
      </c>
      <c r="B8559" t="str">
        <v>2019-07-25</v>
      </c>
      <c r="C8559" t="str">
        <v>Afternoon</v>
      </c>
      <c r="D8559">
        <v>4</v>
      </c>
      <c r="E8559" t="str">
        <f>IF(MOD(D8559,2)=0,"EVEN","ODD")</f>
        <v>EVEN</v>
      </c>
      <c r="F8559" t="str">
        <f>IF(D8559&lt;=18,"LOW (1-18)","HIGH (19-36)")</f>
        <v>LOW (1-18)</v>
      </c>
      <c r="G8559">
        <f>INT((D8559-1)/6)+1</f>
        <v>1</v>
      </c>
      <c r="H8559">
        <f>MOD(D8559-1,6)+1</f>
        <v>4</v>
      </c>
      <c r="I8559">
        <f>37-D8559</f>
        <v>33</v>
      </c>
      <c r="J8559">
        <f>ABS(D8559-D8560)</f>
        <v>3</v>
      </c>
      <c r="K8559">
        <f>AVERAGE(D8559:D8563)</f>
        <v>4</v>
      </c>
      <c r="L8559">
        <f>AVERAGE(D8559:D8578)</f>
        <v>4</v>
      </c>
      <c r="M8559">
        <f>K8559-L8559</f>
        <v>0</v>
      </c>
      <c r="N8559" t="str">
        <f>IF(K8559&gt;L8559,"HIGH ZONE BIAS",IF(K8559&lt;L8559,"LOW ZONE BIAS","EQUILIBRIUM"))</f>
        <v>EQUILIBRIUM</v>
      </c>
    </row>
    <row r="8560">
      <c r="A8560">
        <v>19011</v>
      </c>
      <c r="B8560" t="str">
        <v>2019-07-25</v>
      </c>
      <c r="C8560" t="str">
        <v>Midday</v>
      </c>
      <c r="D8560">
        <v>1</v>
      </c>
      <c r="E8560" t="str">
        <f>IF(MOD(D8560,2)=0,"EVEN","ODD")</f>
        <v>ODD</v>
      </c>
      <c r="F8560" t="str">
        <f>IF(D8560&lt;=18,"LOW (1-18)","HIGH (19-36)")</f>
        <v>LOW (1-18)</v>
      </c>
      <c r="G8560">
        <f>INT((D8560-1)/6)+1</f>
        <v>1</v>
      </c>
      <c r="H8560">
        <f>MOD(D8560-1,6)+1</f>
        <v>1</v>
      </c>
      <c r="I8560">
        <f>37-D8560</f>
        <v>36</v>
      </c>
      <c r="J8560">
        <f>ABS(D8560-D8561)</f>
        <v>16</v>
      </c>
      <c r="K8560">
        <f>AVERAGE(D8560:D8564)</f>
        <v>1</v>
      </c>
      <c r="L8560">
        <f>AVERAGE(D8560:D8579)</f>
        <v>1</v>
      </c>
      <c r="M8560">
        <f>K8560-L8560</f>
        <v>0</v>
      </c>
      <c r="N8560" t="str">
        <f>IF(K8560&gt;L8560,"HIGH ZONE BIAS",IF(K8560&lt;L8560,"LOW ZONE BIAS","EQUILIBRIUM"))</f>
        <v>EQUILIBRIUM</v>
      </c>
    </row>
    <row r="8561">
      <c r="A8561">
        <v>19010</v>
      </c>
      <c r="B8561" t="str">
        <v>2019-07-25</v>
      </c>
      <c r="C8561" t="str">
        <v>Morning</v>
      </c>
      <c r="D8561">
        <v>17</v>
      </c>
      <c r="E8561" t="str">
        <f>IF(MOD(D8561,2)=0,"EVEN","ODD")</f>
        <v>ODD</v>
      </c>
      <c r="F8561" t="str">
        <f>IF(D8561&lt;=18,"LOW (1-18)","HIGH (19-36)")</f>
        <v>LOW (1-18)</v>
      </c>
      <c r="G8561">
        <f>INT((D8561-1)/6)+1</f>
        <v>3</v>
      </c>
      <c r="H8561">
        <f>MOD(D8561-1,6)+1</f>
        <v>5</v>
      </c>
      <c r="I8561">
        <f>37-D8561</f>
        <v>20</v>
      </c>
      <c r="J8561">
        <f>ABS(D8561-D8562)</f>
        <v>15</v>
      </c>
      <c r="K8561">
        <f>AVERAGE(D8561:D8565)</f>
        <v>17</v>
      </c>
      <c r="L8561">
        <f>AVERAGE(D8561:D8580)</f>
        <v>17</v>
      </c>
      <c r="M8561">
        <f>K8561-L8561</f>
        <v>0</v>
      </c>
      <c r="N8561" t="str">
        <f>IF(K8561&gt;L8561,"HIGH ZONE BIAS",IF(K8561&lt;L8561,"LOW ZONE BIAS","EQUILIBRIUM"))</f>
        <v>EQUILIBRIUM</v>
      </c>
    </row>
    <row r="8562">
      <c r="A8562">
        <v>19009</v>
      </c>
      <c r="B8562" t="str">
        <v>2019-07-24</v>
      </c>
      <c r="C8562" t="str">
        <v>Evening</v>
      </c>
      <c r="D8562">
        <v>2</v>
      </c>
      <c r="E8562" t="str">
        <f>IF(MOD(D8562,2)=0,"EVEN","ODD")</f>
        <v>EVEN</v>
      </c>
      <c r="F8562" t="str">
        <f>IF(D8562&lt;=18,"LOW (1-18)","HIGH (19-36)")</f>
        <v>LOW (1-18)</v>
      </c>
      <c r="G8562">
        <f>INT((D8562-1)/6)+1</f>
        <v>1</v>
      </c>
      <c r="H8562">
        <f>MOD(D8562-1,6)+1</f>
        <v>2</v>
      </c>
      <c r="I8562">
        <f>37-D8562</f>
        <v>35</v>
      </c>
      <c r="J8562">
        <f>ABS(D8562-D8563)</f>
        <v>26</v>
      </c>
      <c r="K8562">
        <f>AVERAGE(D8562:D8566)</f>
        <v>2</v>
      </c>
      <c r="L8562">
        <f>AVERAGE(D8562:D8581)</f>
        <v>2</v>
      </c>
      <c r="M8562">
        <f>K8562-L8562</f>
        <v>0</v>
      </c>
      <c r="N8562" t="str">
        <f>IF(K8562&gt;L8562,"HIGH ZONE BIAS",IF(K8562&lt;L8562,"LOW ZONE BIAS","EQUILIBRIUM"))</f>
        <v>EQUILIBRIUM</v>
      </c>
    </row>
    <row r="8563">
      <c r="A8563">
        <v>19008</v>
      </c>
      <c r="B8563" t="str">
        <v>2019-07-24</v>
      </c>
      <c r="C8563" t="str">
        <v>Afternoon</v>
      </c>
      <c r="D8563">
        <v>28</v>
      </c>
      <c r="E8563" t="str">
        <f>IF(MOD(D8563,2)=0,"EVEN","ODD")</f>
        <v>EVEN</v>
      </c>
      <c r="F8563" t="str">
        <f>IF(D8563&lt;=18,"LOW (1-18)","HIGH (19-36)")</f>
        <v>HIGH (19-36)</v>
      </c>
      <c r="G8563">
        <f>INT((D8563-1)/6)+1</f>
        <v>5</v>
      </c>
      <c r="H8563">
        <f>MOD(D8563-1,6)+1</f>
        <v>4</v>
      </c>
      <c r="I8563">
        <f>37-D8563</f>
        <v>9</v>
      </c>
      <c r="J8563">
        <f>ABS(D8563-D8564)</f>
        <v>0</v>
      </c>
      <c r="K8563">
        <f>AVERAGE(D8563:D8567)</f>
        <v>28</v>
      </c>
      <c r="L8563">
        <f>AVERAGE(D8563:D8582)</f>
        <v>28</v>
      </c>
      <c r="M8563">
        <f>K8563-L8563</f>
        <v>0</v>
      </c>
      <c r="N8563" t="str">
        <f>IF(K8563&gt;L8563,"HIGH ZONE BIAS",IF(K8563&lt;L8563,"LOW ZONE BIAS","EQUILIBRIUM"))</f>
        <v>EQUILIBRIUM</v>
      </c>
    </row>
    <row r="8564">
      <c r="A8564">
        <v>19007</v>
      </c>
      <c r="B8564" t="str">
        <v>2019-07-24</v>
      </c>
      <c r="C8564" t="str">
        <v>Midday</v>
      </c>
      <c r="D8564">
        <v>28</v>
      </c>
      <c r="E8564" t="str">
        <f>IF(MOD(D8564,2)=0,"EVEN","ODD")</f>
        <v>EVEN</v>
      </c>
      <c r="F8564" t="str">
        <f>IF(D8564&lt;=18,"LOW (1-18)","HIGH (19-36)")</f>
        <v>HIGH (19-36)</v>
      </c>
      <c r="G8564">
        <f>INT((D8564-1)/6)+1</f>
        <v>5</v>
      </c>
      <c r="H8564">
        <f>MOD(D8564-1,6)+1</f>
        <v>4</v>
      </c>
      <c r="I8564">
        <f>37-D8564</f>
        <v>9</v>
      </c>
      <c r="J8564">
        <f>ABS(D8564-D8565)</f>
        <v>6</v>
      </c>
      <c r="K8564">
        <f>AVERAGE(D8564:D8568)</f>
        <v>28</v>
      </c>
      <c r="L8564">
        <f>AVERAGE(D8564:D8583)</f>
        <v>28</v>
      </c>
      <c r="M8564">
        <f>K8564-L8564</f>
        <v>0</v>
      </c>
      <c r="N8564" t="str">
        <f>IF(K8564&gt;L8564,"HIGH ZONE BIAS",IF(K8564&lt;L8564,"LOW ZONE BIAS","EQUILIBRIUM"))</f>
        <v>EQUILIBRIUM</v>
      </c>
    </row>
    <row r="8565">
      <c r="A8565">
        <v>19006</v>
      </c>
      <c r="B8565" t="str">
        <v>2019-07-24</v>
      </c>
      <c r="C8565" t="str">
        <v>Morning</v>
      </c>
      <c r="D8565">
        <v>22</v>
      </c>
      <c r="E8565" t="str">
        <f>IF(MOD(D8565,2)=0,"EVEN","ODD")</f>
        <v>EVEN</v>
      </c>
      <c r="F8565" t="str">
        <f>IF(D8565&lt;=18,"LOW (1-18)","HIGH (19-36)")</f>
        <v>HIGH (19-36)</v>
      </c>
      <c r="G8565">
        <f>INT((D8565-1)/6)+1</f>
        <v>4</v>
      </c>
      <c r="H8565">
        <f>MOD(D8565-1,6)+1</f>
        <v>4</v>
      </c>
      <c r="I8565">
        <f>37-D8565</f>
        <v>15</v>
      </c>
      <c r="J8565">
        <f>ABS(D8565-D8566)</f>
        <v>20</v>
      </c>
      <c r="K8565">
        <f>AVERAGE(D8565:D8569)</f>
        <v>22</v>
      </c>
      <c r="L8565">
        <f>AVERAGE(D8565:D8584)</f>
        <v>22</v>
      </c>
      <c r="M8565">
        <f>K8565-L8565</f>
        <v>0</v>
      </c>
      <c r="N8565" t="str">
        <f>IF(K8565&gt;L8565,"HIGH ZONE BIAS",IF(K8565&lt;L8565,"LOW ZONE BIAS","EQUILIBRIUM"))</f>
        <v>EQUILIBRIUM</v>
      </c>
    </row>
    <row r="8566">
      <c r="A8566">
        <v>19005</v>
      </c>
      <c r="B8566" t="str">
        <v>2019-07-23</v>
      </c>
      <c r="C8566" t="str">
        <v>Evening</v>
      </c>
      <c r="D8566">
        <v>2</v>
      </c>
      <c r="E8566" t="str">
        <f>IF(MOD(D8566,2)=0,"EVEN","ODD")</f>
        <v>EVEN</v>
      </c>
      <c r="F8566" t="str">
        <f>IF(D8566&lt;=18,"LOW (1-18)","HIGH (19-36)")</f>
        <v>LOW (1-18)</v>
      </c>
      <c r="G8566">
        <f>INT((D8566-1)/6)+1</f>
        <v>1</v>
      </c>
      <c r="H8566">
        <f>MOD(D8566-1,6)+1</f>
        <v>2</v>
      </c>
      <c r="I8566">
        <f>37-D8566</f>
        <v>35</v>
      </c>
      <c r="J8566">
        <f>ABS(D8566-D8567)</f>
        <v>12</v>
      </c>
      <c r="K8566">
        <f>AVERAGE(D8566:D8570)</f>
        <v>2</v>
      </c>
      <c r="L8566">
        <f>AVERAGE(D8566:D8585)</f>
        <v>2</v>
      </c>
      <c r="M8566">
        <f>K8566-L8566</f>
        <v>0</v>
      </c>
      <c r="N8566" t="str">
        <f>IF(K8566&gt;L8566,"HIGH ZONE BIAS",IF(K8566&lt;L8566,"LOW ZONE BIAS","EQUILIBRIUM"))</f>
        <v>EQUILIBRIUM</v>
      </c>
    </row>
    <row r="8567">
      <c r="A8567">
        <v>19004</v>
      </c>
      <c r="B8567" t="str">
        <v>2019-07-23</v>
      </c>
      <c r="C8567" t="str">
        <v>Afternoon</v>
      </c>
      <c r="D8567">
        <v>14</v>
      </c>
      <c r="E8567" t="str">
        <f>IF(MOD(D8567,2)=0,"EVEN","ODD")</f>
        <v>EVEN</v>
      </c>
      <c r="F8567" t="str">
        <f>IF(D8567&lt;=18,"LOW (1-18)","HIGH (19-36)")</f>
        <v>LOW (1-18)</v>
      </c>
      <c r="G8567">
        <f>INT((D8567-1)/6)+1</f>
        <v>3</v>
      </c>
      <c r="H8567">
        <f>MOD(D8567-1,6)+1</f>
        <v>2</v>
      </c>
      <c r="I8567">
        <f>37-D8567</f>
        <v>23</v>
      </c>
      <c r="J8567">
        <f>ABS(D8567-D8568)</f>
        <v>20</v>
      </c>
      <c r="K8567">
        <f>AVERAGE(D8567:D8571)</f>
        <v>14</v>
      </c>
      <c r="L8567">
        <f>AVERAGE(D8567:D8586)</f>
        <v>14</v>
      </c>
      <c r="M8567">
        <f>K8567-L8567</f>
        <v>0</v>
      </c>
      <c r="N8567" t="str">
        <f>IF(K8567&gt;L8567,"HIGH ZONE BIAS",IF(K8567&lt;L8567,"LOW ZONE BIAS","EQUILIBRIUM"))</f>
        <v>EQUILIBRIUM</v>
      </c>
    </row>
    <row r="8568">
      <c r="A8568">
        <v>19003</v>
      </c>
      <c r="B8568" t="str">
        <v>2019-07-23</v>
      </c>
      <c r="C8568" t="str">
        <v>Midday</v>
      </c>
      <c r="D8568">
        <v>34</v>
      </c>
      <c r="E8568" t="str">
        <f>IF(MOD(D8568,2)=0,"EVEN","ODD")</f>
        <v>EVEN</v>
      </c>
      <c r="F8568" t="str">
        <f>IF(D8568&lt;=18,"LOW (1-18)","HIGH (19-36)")</f>
        <v>HIGH (19-36)</v>
      </c>
      <c r="G8568">
        <f>INT((D8568-1)/6)+1</f>
        <v>6</v>
      </c>
      <c r="H8568">
        <f>MOD(D8568-1,6)+1</f>
        <v>4</v>
      </c>
      <c r="I8568">
        <f>37-D8568</f>
        <v>3</v>
      </c>
      <c r="J8568">
        <f>ABS(D8568-D8569)</f>
        <v>20</v>
      </c>
      <c r="K8568">
        <f>AVERAGE(D8568:D8572)</f>
        <v>34</v>
      </c>
      <c r="L8568">
        <f>AVERAGE(D8568:D8587)</f>
        <v>34</v>
      </c>
      <c r="M8568">
        <f>K8568-L8568</f>
        <v>0</v>
      </c>
      <c r="N8568" t="str">
        <f>IF(K8568&gt;L8568,"HIGH ZONE BIAS",IF(K8568&lt;L8568,"LOW ZONE BIAS","EQUILIBRIUM"))</f>
        <v>EQUILIBRIUM</v>
      </c>
    </row>
    <row r="8569">
      <c r="A8569">
        <v>19002</v>
      </c>
      <c r="B8569" t="str">
        <v>2019-07-23</v>
      </c>
      <c r="C8569" t="str">
        <v>Morning</v>
      </c>
      <c r="D8569">
        <v>14</v>
      </c>
      <c r="E8569" t="str">
        <f>IF(MOD(D8569,2)=0,"EVEN","ODD")</f>
        <v>EVEN</v>
      </c>
      <c r="F8569" t="str">
        <f>IF(D8569&lt;=18,"LOW (1-18)","HIGH (19-36)")</f>
        <v>LOW (1-18)</v>
      </c>
      <c r="G8569">
        <f>INT((D8569-1)/6)+1</f>
        <v>3</v>
      </c>
      <c r="H8569">
        <f>MOD(D8569-1,6)+1</f>
        <v>2</v>
      </c>
      <c r="I8569">
        <f>37-D8569</f>
        <v>23</v>
      </c>
      <c r="J8569">
        <f>ABS(D8569-D8570)</f>
        <v>6</v>
      </c>
      <c r="K8569">
        <f>AVERAGE(D8569:D8573)</f>
        <v>14</v>
      </c>
      <c r="L8569">
        <f>AVERAGE(D8569:D8588)</f>
        <v>14</v>
      </c>
      <c r="M8569">
        <f>K8569-L8569</f>
        <v>0</v>
      </c>
      <c r="N8569" t="str">
        <f>IF(K8569&gt;L8569,"HIGH ZONE BIAS",IF(K8569&lt;L8569,"LOW ZONE BIAS","EQUILIBRIUM"))</f>
        <v>EQUILIBRIUM</v>
      </c>
    </row>
    <row r="8570">
      <c r="A8570">
        <v>19001</v>
      </c>
      <c r="B8570" t="str">
        <v>2019-07-22</v>
      </c>
      <c r="C8570" t="str">
        <v>Evening</v>
      </c>
      <c r="D8570">
        <v>20</v>
      </c>
      <c r="E8570" t="str">
        <f>IF(MOD(D8570,2)=0,"EVEN","ODD")</f>
        <v>EVEN</v>
      </c>
      <c r="F8570" t="str">
        <f>IF(D8570&lt;=18,"LOW (1-18)","HIGH (19-36)")</f>
        <v>HIGH (19-36)</v>
      </c>
      <c r="G8570">
        <f>INT((D8570-1)/6)+1</f>
        <v>4</v>
      </c>
      <c r="H8570">
        <f>MOD(D8570-1,6)+1</f>
        <v>2</v>
      </c>
      <c r="I8570">
        <f>37-D8570</f>
        <v>17</v>
      </c>
      <c r="J8570">
        <f>ABS(D8570-D8571)</f>
        <v>4</v>
      </c>
      <c r="K8570">
        <f>AVERAGE(D8570:D8574)</f>
        <v>20</v>
      </c>
      <c r="L8570">
        <f>AVERAGE(D8570:D8589)</f>
        <v>20</v>
      </c>
      <c r="M8570">
        <f>K8570-L8570</f>
        <v>0</v>
      </c>
      <c r="N8570" t="str">
        <f>IF(K8570&gt;L8570,"HIGH ZONE BIAS",IF(K8570&lt;L8570,"LOW ZONE BIAS","EQUILIBRIUM"))</f>
        <v>EQUILIBRIUM</v>
      </c>
    </row>
    <row r="8571">
      <c r="A8571">
        <v>19000</v>
      </c>
      <c r="B8571" t="str">
        <v>2019-07-22</v>
      </c>
      <c r="C8571" t="str">
        <v>Afternoon</v>
      </c>
      <c r="D8571">
        <v>24</v>
      </c>
      <c r="E8571" t="str">
        <f>IF(MOD(D8571,2)=0,"EVEN","ODD")</f>
        <v>EVEN</v>
      </c>
      <c r="F8571" t="str">
        <f>IF(D8571&lt;=18,"LOW (1-18)","HIGH (19-36)")</f>
        <v>HIGH (19-36)</v>
      </c>
      <c r="G8571">
        <f>INT((D8571-1)/6)+1</f>
        <v>4</v>
      </c>
      <c r="H8571">
        <f>MOD(D8571-1,6)+1</f>
        <v>6</v>
      </c>
      <c r="I8571">
        <f>37-D8571</f>
        <v>13</v>
      </c>
      <c r="J8571">
        <f>ABS(D8571-D8572)</f>
        <v>5</v>
      </c>
      <c r="K8571">
        <f>AVERAGE(D8571:D8575)</f>
        <v>24</v>
      </c>
      <c r="L8571">
        <f>AVERAGE(D8571:D8590)</f>
        <v>24</v>
      </c>
      <c r="M8571">
        <f>K8571-L8571</f>
        <v>0</v>
      </c>
      <c r="N8571" t="str">
        <f>IF(K8571&gt;L8571,"HIGH ZONE BIAS",IF(K8571&lt;L8571,"LOW ZONE BIAS","EQUILIBRIUM"))</f>
        <v>EQUILIBRIUM</v>
      </c>
    </row>
    <row r="8572">
      <c r="A8572">
        <v>18999</v>
      </c>
      <c r="B8572" t="str">
        <v>2019-07-22</v>
      </c>
      <c r="C8572" t="str">
        <v>Midday</v>
      </c>
      <c r="D8572">
        <v>29</v>
      </c>
      <c r="E8572" t="str">
        <f>IF(MOD(D8572,2)=0,"EVEN","ODD")</f>
        <v>ODD</v>
      </c>
      <c r="F8572" t="str">
        <f>IF(D8572&lt;=18,"LOW (1-18)","HIGH (19-36)")</f>
        <v>HIGH (19-36)</v>
      </c>
      <c r="G8572">
        <f>INT((D8572-1)/6)+1</f>
        <v>5</v>
      </c>
      <c r="H8572">
        <f>MOD(D8572-1,6)+1</f>
        <v>5</v>
      </c>
      <c r="I8572">
        <f>37-D8572</f>
        <v>8</v>
      </c>
      <c r="J8572">
        <f>ABS(D8572-D8573)</f>
        <v>16</v>
      </c>
      <c r="K8572">
        <f>AVERAGE(D8572:D8576)</f>
        <v>29</v>
      </c>
      <c r="L8572">
        <f>AVERAGE(D8572:D8591)</f>
        <v>29</v>
      </c>
      <c r="M8572">
        <f>K8572-L8572</f>
        <v>0</v>
      </c>
      <c r="N8572" t="str">
        <f>IF(K8572&gt;L8572,"HIGH ZONE BIAS",IF(K8572&lt;L8572,"LOW ZONE BIAS","EQUILIBRIUM"))</f>
        <v>EQUILIBRIUM</v>
      </c>
    </row>
    <row r="8573">
      <c r="A8573">
        <v>18998</v>
      </c>
      <c r="B8573" t="str">
        <v>2019-07-22</v>
      </c>
      <c r="C8573" t="str">
        <v>Morning</v>
      </c>
      <c r="D8573">
        <v>13</v>
      </c>
      <c r="E8573" t="str">
        <f>IF(MOD(D8573,2)=0,"EVEN","ODD")</f>
        <v>ODD</v>
      </c>
      <c r="F8573" t="str">
        <f>IF(D8573&lt;=18,"LOW (1-18)","HIGH (19-36)")</f>
        <v>LOW (1-18)</v>
      </c>
      <c r="G8573">
        <f>INT((D8573-1)/6)+1</f>
        <v>3</v>
      </c>
      <c r="H8573">
        <f>MOD(D8573-1,6)+1</f>
        <v>1</v>
      </c>
      <c r="I8573">
        <f>37-D8573</f>
        <v>24</v>
      </c>
      <c r="J8573">
        <f>ABS(D8573-D8574)</f>
        <v>4</v>
      </c>
      <c r="K8573">
        <f>AVERAGE(D8573:D8577)</f>
        <v>13</v>
      </c>
      <c r="L8573">
        <f>AVERAGE(D8573:D8592)</f>
        <v>13</v>
      </c>
      <c r="M8573">
        <f>K8573-L8573</f>
        <v>0</v>
      </c>
      <c r="N8573" t="str">
        <f>IF(K8573&gt;L8573,"HIGH ZONE BIAS",IF(K8573&lt;L8573,"LOW ZONE BIAS","EQUILIBRIUM"))</f>
        <v>EQUILIBRIUM</v>
      </c>
    </row>
    <row r="8574">
      <c r="A8574">
        <v>18997</v>
      </c>
      <c r="B8574" t="str">
        <v>2019-07-20</v>
      </c>
      <c r="C8574" t="str">
        <v>Evening</v>
      </c>
      <c r="D8574">
        <v>17</v>
      </c>
      <c r="E8574" t="str">
        <f>IF(MOD(D8574,2)=0,"EVEN","ODD")</f>
        <v>ODD</v>
      </c>
      <c r="F8574" t="str">
        <f>IF(D8574&lt;=18,"LOW (1-18)","HIGH (19-36)")</f>
        <v>LOW (1-18)</v>
      </c>
      <c r="G8574">
        <f>INT((D8574-1)/6)+1</f>
        <v>3</v>
      </c>
      <c r="H8574">
        <f>MOD(D8574-1,6)+1</f>
        <v>5</v>
      </c>
      <c r="I8574">
        <f>37-D8574</f>
        <v>20</v>
      </c>
      <c r="J8574">
        <f>ABS(D8574-D8575)</f>
        <v>9</v>
      </c>
      <c r="K8574">
        <f>AVERAGE(D8574:D8578)</f>
        <v>17</v>
      </c>
      <c r="L8574">
        <f>AVERAGE(D8574:D8593)</f>
        <v>17</v>
      </c>
      <c r="M8574">
        <f>K8574-L8574</f>
        <v>0</v>
      </c>
      <c r="N8574" t="str">
        <f>IF(K8574&gt;L8574,"HIGH ZONE BIAS",IF(K8574&lt;L8574,"LOW ZONE BIAS","EQUILIBRIUM"))</f>
        <v>EQUILIBRIUM</v>
      </c>
    </row>
    <row r="8575">
      <c r="A8575">
        <v>18996</v>
      </c>
      <c r="B8575" t="str">
        <v>2019-07-20</v>
      </c>
      <c r="C8575" t="str">
        <v>Afternoon</v>
      </c>
      <c r="D8575">
        <v>8</v>
      </c>
      <c r="E8575" t="str">
        <f>IF(MOD(D8575,2)=0,"EVEN","ODD")</f>
        <v>EVEN</v>
      </c>
      <c r="F8575" t="str">
        <f>IF(D8575&lt;=18,"LOW (1-18)","HIGH (19-36)")</f>
        <v>LOW (1-18)</v>
      </c>
      <c r="G8575">
        <f>INT((D8575-1)/6)+1</f>
        <v>2</v>
      </c>
      <c r="H8575">
        <f>MOD(D8575-1,6)+1</f>
        <v>2</v>
      </c>
      <c r="I8575">
        <f>37-D8575</f>
        <v>29</v>
      </c>
      <c r="J8575">
        <f>ABS(D8575-D8576)</f>
        <v>2</v>
      </c>
      <c r="K8575">
        <f>AVERAGE(D8575:D8579)</f>
        <v>8</v>
      </c>
      <c r="L8575">
        <f>AVERAGE(D8575:D8594)</f>
        <v>8</v>
      </c>
      <c r="M8575">
        <f>K8575-L8575</f>
        <v>0</v>
      </c>
      <c r="N8575" t="str">
        <f>IF(K8575&gt;L8575,"HIGH ZONE BIAS",IF(K8575&lt;L8575,"LOW ZONE BIAS","EQUILIBRIUM"))</f>
        <v>EQUILIBRIUM</v>
      </c>
    </row>
    <row r="8576">
      <c r="A8576">
        <v>18995</v>
      </c>
      <c r="B8576" t="str">
        <v>2019-07-20</v>
      </c>
      <c r="C8576" t="str">
        <v>Midday</v>
      </c>
      <c r="D8576">
        <v>6</v>
      </c>
      <c r="E8576" t="str">
        <f>IF(MOD(D8576,2)=0,"EVEN","ODD")</f>
        <v>EVEN</v>
      </c>
      <c r="F8576" t="str">
        <f>IF(D8576&lt;=18,"LOW (1-18)","HIGH (19-36)")</f>
        <v>LOW (1-18)</v>
      </c>
      <c r="G8576">
        <f>INT((D8576-1)/6)+1</f>
        <v>1</v>
      </c>
      <c r="H8576">
        <f>MOD(D8576-1,6)+1</f>
        <v>6</v>
      </c>
      <c r="I8576">
        <f>37-D8576</f>
        <v>31</v>
      </c>
      <c r="J8576">
        <f>ABS(D8576-D8577)</f>
        <v>12</v>
      </c>
      <c r="K8576">
        <f>AVERAGE(D8576:D8580)</f>
        <v>6</v>
      </c>
      <c r="L8576">
        <f>AVERAGE(D8576:D8595)</f>
        <v>6</v>
      </c>
      <c r="M8576">
        <f>K8576-L8576</f>
        <v>0</v>
      </c>
      <c r="N8576" t="str">
        <f>IF(K8576&gt;L8576,"HIGH ZONE BIAS",IF(K8576&lt;L8576,"LOW ZONE BIAS","EQUILIBRIUM"))</f>
        <v>EQUILIBRIUM</v>
      </c>
    </row>
    <row r="8577">
      <c r="A8577">
        <v>18994</v>
      </c>
      <c r="B8577" t="str">
        <v>2019-07-20</v>
      </c>
      <c r="C8577" t="str">
        <v>Morning</v>
      </c>
      <c r="D8577">
        <v>18</v>
      </c>
      <c r="E8577" t="str">
        <f>IF(MOD(D8577,2)=0,"EVEN","ODD")</f>
        <v>EVEN</v>
      </c>
      <c r="F8577" t="str">
        <f>IF(D8577&lt;=18,"LOW (1-18)","HIGH (19-36)")</f>
        <v>LOW (1-18)</v>
      </c>
      <c r="G8577">
        <f>INT((D8577-1)/6)+1</f>
        <v>3</v>
      </c>
      <c r="H8577">
        <f>MOD(D8577-1,6)+1</f>
        <v>6</v>
      </c>
      <c r="I8577">
        <f>37-D8577</f>
        <v>19</v>
      </c>
      <c r="J8577">
        <f>ABS(D8577-D8578)</f>
        <v>6</v>
      </c>
      <c r="K8577">
        <f>AVERAGE(D8577:D8581)</f>
        <v>18</v>
      </c>
      <c r="L8577">
        <f>AVERAGE(D8577:D8596)</f>
        <v>18</v>
      </c>
      <c r="M8577">
        <f>K8577-L8577</f>
        <v>0</v>
      </c>
      <c r="N8577" t="str">
        <f>IF(K8577&gt;L8577,"HIGH ZONE BIAS",IF(K8577&lt;L8577,"LOW ZONE BIAS","EQUILIBRIUM"))</f>
        <v>EQUILIBRIUM</v>
      </c>
    </row>
    <row r="8578">
      <c r="A8578">
        <v>18993</v>
      </c>
      <c r="B8578" t="str">
        <v>2019-07-19</v>
      </c>
      <c r="C8578" t="str">
        <v>Evening</v>
      </c>
      <c r="D8578">
        <v>12</v>
      </c>
      <c r="E8578" t="str">
        <f>IF(MOD(D8578,2)=0,"EVEN","ODD")</f>
        <v>EVEN</v>
      </c>
      <c r="F8578" t="str">
        <f>IF(D8578&lt;=18,"LOW (1-18)","HIGH (19-36)")</f>
        <v>LOW (1-18)</v>
      </c>
      <c r="G8578">
        <f>INT((D8578-1)/6)+1</f>
        <v>2</v>
      </c>
      <c r="H8578">
        <f>MOD(D8578-1,6)+1</f>
        <v>6</v>
      </c>
      <c r="I8578">
        <f>37-D8578</f>
        <v>25</v>
      </c>
      <c r="J8578">
        <f>ABS(D8578-D8579)</f>
        <v>18</v>
      </c>
      <c r="K8578">
        <f>AVERAGE(D8578:D8582)</f>
        <v>12</v>
      </c>
      <c r="L8578">
        <f>AVERAGE(D8578:D8597)</f>
        <v>12</v>
      </c>
      <c r="M8578">
        <f>K8578-L8578</f>
        <v>0</v>
      </c>
      <c r="N8578" t="str">
        <f>IF(K8578&gt;L8578,"HIGH ZONE BIAS",IF(K8578&lt;L8578,"LOW ZONE BIAS","EQUILIBRIUM"))</f>
        <v>EQUILIBRIUM</v>
      </c>
    </row>
    <row r="8579">
      <c r="A8579">
        <v>18992</v>
      </c>
      <c r="B8579" t="str">
        <v>2019-07-19</v>
      </c>
      <c r="C8579" t="str">
        <v>Afternoon</v>
      </c>
      <c r="D8579">
        <v>30</v>
      </c>
      <c r="E8579" t="str">
        <f>IF(MOD(D8579,2)=0,"EVEN","ODD")</f>
        <v>EVEN</v>
      </c>
      <c r="F8579" t="str">
        <f>IF(D8579&lt;=18,"LOW (1-18)","HIGH (19-36)")</f>
        <v>HIGH (19-36)</v>
      </c>
      <c r="G8579">
        <f>INT((D8579-1)/6)+1</f>
        <v>5</v>
      </c>
      <c r="H8579">
        <f>MOD(D8579-1,6)+1</f>
        <v>6</v>
      </c>
      <c r="I8579">
        <f>37-D8579</f>
        <v>7</v>
      </c>
      <c r="J8579">
        <f>ABS(D8579-D8580)</f>
        <v>11</v>
      </c>
      <c r="K8579">
        <f>AVERAGE(D8579:D8583)</f>
        <v>30</v>
      </c>
      <c r="L8579">
        <f>AVERAGE(D8579:D8598)</f>
        <v>30</v>
      </c>
      <c r="M8579">
        <f>K8579-L8579</f>
        <v>0</v>
      </c>
      <c r="N8579" t="str">
        <f>IF(K8579&gt;L8579,"HIGH ZONE BIAS",IF(K8579&lt;L8579,"LOW ZONE BIAS","EQUILIBRIUM"))</f>
        <v>EQUILIBRIUM</v>
      </c>
    </row>
    <row r="8580">
      <c r="A8580">
        <v>18991</v>
      </c>
      <c r="B8580" t="str">
        <v>2019-07-19</v>
      </c>
      <c r="C8580" t="str">
        <v>Midday</v>
      </c>
      <c r="D8580">
        <v>19</v>
      </c>
      <c r="E8580" t="str">
        <f>IF(MOD(D8580,2)=0,"EVEN","ODD")</f>
        <v>ODD</v>
      </c>
      <c r="F8580" t="str">
        <f>IF(D8580&lt;=18,"LOW (1-18)","HIGH (19-36)")</f>
        <v>HIGH (19-36)</v>
      </c>
      <c r="G8580">
        <f>INT((D8580-1)/6)+1</f>
        <v>4</v>
      </c>
      <c r="H8580">
        <f>MOD(D8580-1,6)+1</f>
        <v>1</v>
      </c>
      <c r="I8580">
        <f>37-D8580</f>
        <v>18</v>
      </c>
      <c r="J8580">
        <f>ABS(D8580-D8581)</f>
        <v>1</v>
      </c>
      <c r="K8580">
        <f>AVERAGE(D8580:D8584)</f>
        <v>19</v>
      </c>
      <c r="L8580">
        <f>AVERAGE(D8580:D8599)</f>
        <v>19</v>
      </c>
      <c r="M8580">
        <f>K8580-L8580</f>
        <v>0</v>
      </c>
      <c r="N8580" t="str">
        <f>IF(K8580&gt;L8580,"HIGH ZONE BIAS",IF(K8580&lt;L8580,"LOW ZONE BIAS","EQUILIBRIUM"))</f>
        <v>EQUILIBRIUM</v>
      </c>
    </row>
    <row r="8581">
      <c r="A8581">
        <v>18990</v>
      </c>
      <c r="B8581" t="str">
        <v>2019-07-19</v>
      </c>
      <c r="C8581" t="str">
        <v>Morning</v>
      </c>
      <c r="D8581">
        <v>20</v>
      </c>
      <c r="E8581" t="str">
        <f>IF(MOD(D8581,2)=0,"EVEN","ODD")</f>
        <v>EVEN</v>
      </c>
      <c r="F8581" t="str">
        <f>IF(D8581&lt;=18,"LOW (1-18)","HIGH (19-36)")</f>
        <v>HIGH (19-36)</v>
      </c>
      <c r="G8581">
        <f>INT((D8581-1)/6)+1</f>
        <v>4</v>
      </c>
      <c r="H8581">
        <f>MOD(D8581-1,6)+1</f>
        <v>2</v>
      </c>
      <c r="I8581">
        <f>37-D8581</f>
        <v>17</v>
      </c>
      <c r="J8581">
        <f>ABS(D8581-D8582)</f>
        <v>3</v>
      </c>
      <c r="K8581">
        <f>AVERAGE(D8581:D8585)</f>
        <v>20</v>
      </c>
      <c r="L8581">
        <f>AVERAGE(D8581:D8600)</f>
        <v>20</v>
      </c>
      <c r="M8581">
        <f>K8581-L8581</f>
        <v>0</v>
      </c>
      <c r="N8581" t="str">
        <f>IF(K8581&gt;L8581,"HIGH ZONE BIAS",IF(K8581&lt;L8581,"LOW ZONE BIAS","EQUILIBRIUM"))</f>
        <v>EQUILIBRIUM</v>
      </c>
    </row>
    <row r="8582">
      <c r="A8582">
        <v>18989</v>
      </c>
      <c r="B8582" t="str">
        <v>2019-07-18</v>
      </c>
      <c r="C8582" t="str">
        <v>Evening</v>
      </c>
      <c r="D8582">
        <v>17</v>
      </c>
      <c r="E8582" t="str">
        <f>IF(MOD(D8582,2)=0,"EVEN","ODD")</f>
        <v>ODD</v>
      </c>
      <c r="F8582" t="str">
        <f>IF(D8582&lt;=18,"LOW (1-18)","HIGH (19-36)")</f>
        <v>LOW (1-18)</v>
      </c>
      <c r="G8582">
        <f>INT((D8582-1)/6)+1</f>
        <v>3</v>
      </c>
      <c r="H8582">
        <f>MOD(D8582-1,6)+1</f>
        <v>5</v>
      </c>
      <c r="I8582">
        <f>37-D8582</f>
        <v>20</v>
      </c>
      <c r="J8582">
        <f>ABS(D8582-D8583)</f>
        <v>15</v>
      </c>
      <c r="K8582">
        <f>AVERAGE(D8582:D8586)</f>
        <v>17</v>
      </c>
      <c r="L8582">
        <f>AVERAGE(D8582:D8601)</f>
        <v>17</v>
      </c>
      <c r="M8582">
        <f>K8582-L8582</f>
        <v>0</v>
      </c>
      <c r="N8582" t="str">
        <f>IF(K8582&gt;L8582,"HIGH ZONE BIAS",IF(K8582&lt;L8582,"LOW ZONE BIAS","EQUILIBRIUM"))</f>
        <v>EQUILIBRIUM</v>
      </c>
    </row>
    <row r="8583">
      <c r="A8583">
        <v>18988</v>
      </c>
      <c r="B8583" t="str">
        <v>2019-07-18</v>
      </c>
      <c r="C8583" t="str">
        <v>Afternoon</v>
      </c>
      <c r="D8583">
        <v>2</v>
      </c>
      <c r="E8583" t="str">
        <f>IF(MOD(D8583,2)=0,"EVEN","ODD")</f>
        <v>EVEN</v>
      </c>
      <c r="F8583" t="str">
        <f>IF(D8583&lt;=18,"LOW (1-18)","HIGH (19-36)")</f>
        <v>LOW (1-18)</v>
      </c>
      <c r="G8583">
        <f>INT((D8583-1)/6)+1</f>
        <v>1</v>
      </c>
      <c r="H8583">
        <f>MOD(D8583-1,6)+1</f>
        <v>2</v>
      </c>
      <c r="I8583">
        <f>37-D8583</f>
        <v>35</v>
      </c>
      <c r="J8583">
        <f>ABS(D8583-D8584)</f>
        <v>11</v>
      </c>
      <c r="K8583">
        <f>AVERAGE(D8583:D8587)</f>
        <v>2</v>
      </c>
      <c r="L8583">
        <f>AVERAGE(D8583:D8602)</f>
        <v>2</v>
      </c>
      <c r="M8583">
        <f>K8583-L8583</f>
        <v>0</v>
      </c>
      <c r="N8583" t="str">
        <f>IF(K8583&gt;L8583,"HIGH ZONE BIAS",IF(K8583&lt;L8583,"LOW ZONE BIAS","EQUILIBRIUM"))</f>
        <v>EQUILIBRIUM</v>
      </c>
    </row>
    <row r="8584">
      <c r="A8584">
        <v>18987</v>
      </c>
      <c r="B8584" t="str">
        <v>2019-07-18</v>
      </c>
      <c r="C8584" t="str">
        <v>Midday</v>
      </c>
      <c r="D8584">
        <v>13</v>
      </c>
      <c r="E8584" t="str">
        <f>IF(MOD(D8584,2)=0,"EVEN","ODD")</f>
        <v>ODD</v>
      </c>
      <c r="F8584" t="str">
        <f>IF(D8584&lt;=18,"LOW (1-18)","HIGH (19-36)")</f>
        <v>LOW (1-18)</v>
      </c>
      <c r="G8584">
        <f>INT((D8584-1)/6)+1</f>
        <v>3</v>
      </c>
      <c r="H8584">
        <f>MOD(D8584-1,6)+1</f>
        <v>1</v>
      </c>
      <c r="I8584">
        <f>37-D8584</f>
        <v>24</v>
      </c>
      <c r="J8584">
        <f>ABS(D8584-D8585)</f>
        <v>5</v>
      </c>
      <c r="K8584">
        <f>AVERAGE(D8584:D8588)</f>
        <v>13</v>
      </c>
      <c r="L8584">
        <f>AVERAGE(D8584:D8603)</f>
        <v>13</v>
      </c>
      <c r="M8584">
        <f>K8584-L8584</f>
        <v>0</v>
      </c>
      <c r="N8584" t="str">
        <f>IF(K8584&gt;L8584,"HIGH ZONE BIAS",IF(K8584&lt;L8584,"LOW ZONE BIAS","EQUILIBRIUM"))</f>
        <v>EQUILIBRIUM</v>
      </c>
    </row>
    <row r="8585">
      <c r="A8585">
        <v>18986</v>
      </c>
      <c r="B8585" t="str">
        <v>2019-07-18</v>
      </c>
      <c r="C8585" t="str">
        <v>Morning</v>
      </c>
      <c r="D8585">
        <v>8</v>
      </c>
      <c r="E8585" t="str">
        <f>IF(MOD(D8585,2)=0,"EVEN","ODD")</f>
        <v>EVEN</v>
      </c>
      <c r="F8585" t="str">
        <f>IF(D8585&lt;=18,"LOW (1-18)","HIGH (19-36)")</f>
        <v>LOW (1-18)</v>
      </c>
      <c r="G8585">
        <f>INT((D8585-1)/6)+1</f>
        <v>2</v>
      </c>
      <c r="H8585">
        <f>MOD(D8585-1,6)+1</f>
        <v>2</v>
      </c>
      <c r="I8585">
        <f>37-D8585</f>
        <v>29</v>
      </c>
      <c r="J8585">
        <f>ABS(D8585-D8586)</f>
        <v>18</v>
      </c>
      <c r="K8585">
        <f>AVERAGE(D8585:D8589)</f>
        <v>8</v>
      </c>
      <c r="L8585">
        <f>AVERAGE(D8585:D8604)</f>
        <v>8</v>
      </c>
      <c r="M8585">
        <f>K8585-L8585</f>
        <v>0</v>
      </c>
      <c r="N8585" t="str">
        <f>IF(K8585&gt;L8585,"HIGH ZONE BIAS",IF(K8585&lt;L8585,"LOW ZONE BIAS","EQUILIBRIUM"))</f>
        <v>EQUILIBRIUM</v>
      </c>
    </row>
    <row r="8586">
      <c r="A8586">
        <v>18985</v>
      </c>
      <c r="B8586" t="str">
        <v>2019-07-17</v>
      </c>
      <c r="C8586" t="str">
        <v>Evening</v>
      </c>
      <c r="D8586">
        <v>26</v>
      </c>
      <c r="E8586" t="str">
        <f>IF(MOD(D8586,2)=0,"EVEN","ODD")</f>
        <v>EVEN</v>
      </c>
      <c r="F8586" t="str">
        <f>IF(D8586&lt;=18,"LOW (1-18)","HIGH (19-36)")</f>
        <v>HIGH (19-36)</v>
      </c>
      <c r="G8586">
        <f>INT((D8586-1)/6)+1</f>
        <v>5</v>
      </c>
      <c r="H8586">
        <f>MOD(D8586-1,6)+1</f>
        <v>2</v>
      </c>
      <c r="I8586">
        <f>37-D8586</f>
        <v>11</v>
      </c>
      <c r="J8586">
        <f>ABS(D8586-D8587)</f>
        <v>17</v>
      </c>
      <c r="K8586">
        <f>AVERAGE(D8586:D8590)</f>
        <v>26</v>
      </c>
      <c r="L8586">
        <f>AVERAGE(D8586:D8605)</f>
        <v>26</v>
      </c>
      <c r="M8586">
        <f>K8586-L8586</f>
        <v>0</v>
      </c>
      <c r="N8586" t="str">
        <f>IF(K8586&gt;L8586,"HIGH ZONE BIAS",IF(K8586&lt;L8586,"LOW ZONE BIAS","EQUILIBRIUM"))</f>
        <v>EQUILIBRIUM</v>
      </c>
    </row>
    <row r="8587">
      <c r="A8587">
        <v>18984</v>
      </c>
      <c r="B8587" t="str">
        <v>2019-07-17</v>
      </c>
      <c r="C8587" t="str">
        <v>Afternoon</v>
      </c>
      <c r="D8587">
        <v>9</v>
      </c>
      <c r="E8587" t="str">
        <f>IF(MOD(D8587,2)=0,"EVEN","ODD")</f>
        <v>ODD</v>
      </c>
      <c r="F8587" t="str">
        <f>IF(D8587&lt;=18,"LOW (1-18)","HIGH (19-36)")</f>
        <v>LOW (1-18)</v>
      </c>
      <c r="G8587">
        <f>INT((D8587-1)/6)+1</f>
        <v>2</v>
      </c>
      <c r="H8587">
        <f>MOD(D8587-1,6)+1</f>
        <v>3</v>
      </c>
      <c r="I8587">
        <f>37-D8587</f>
        <v>28</v>
      </c>
      <c r="J8587">
        <f>ABS(D8587-D8588)</f>
        <v>15</v>
      </c>
      <c r="K8587">
        <f>AVERAGE(D8587:D8591)</f>
        <v>9</v>
      </c>
      <c r="L8587">
        <f>AVERAGE(D8587:D8606)</f>
        <v>9</v>
      </c>
      <c r="M8587">
        <f>K8587-L8587</f>
        <v>0</v>
      </c>
      <c r="N8587" t="str">
        <f>IF(K8587&gt;L8587,"HIGH ZONE BIAS",IF(K8587&lt;L8587,"LOW ZONE BIAS","EQUILIBRIUM"))</f>
        <v>EQUILIBRIUM</v>
      </c>
    </row>
    <row r="8588">
      <c r="A8588">
        <v>18983</v>
      </c>
      <c r="B8588" t="str">
        <v>2019-07-17</v>
      </c>
      <c r="C8588" t="str">
        <v>Midday</v>
      </c>
      <c r="D8588">
        <v>24</v>
      </c>
      <c r="E8588" t="str">
        <f>IF(MOD(D8588,2)=0,"EVEN","ODD")</f>
        <v>EVEN</v>
      </c>
      <c r="F8588" t="str">
        <f>IF(D8588&lt;=18,"LOW (1-18)","HIGH (19-36)")</f>
        <v>HIGH (19-36)</v>
      </c>
      <c r="G8588">
        <f>INT((D8588-1)/6)+1</f>
        <v>4</v>
      </c>
      <c r="H8588">
        <f>MOD(D8588-1,6)+1</f>
        <v>6</v>
      </c>
      <c r="I8588">
        <f>37-D8588</f>
        <v>13</v>
      </c>
      <c r="J8588">
        <f>ABS(D8588-D8589)</f>
        <v>7</v>
      </c>
      <c r="K8588">
        <f>AVERAGE(D8588:D8592)</f>
        <v>24</v>
      </c>
      <c r="L8588">
        <f>AVERAGE(D8588:D8607)</f>
        <v>24</v>
      </c>
      <c r="M8588">
        <f>K8588-L8588</f>
        <v>0</v>
      </c>
      <c r="N8588" t="str">
        <f>IF(K8588&gt;L8588,"HIGH ZONE BIAS",IF(K8588&lt;L8588,"LOW ZONE BIAS","EQUILIBRIUM"))</f>
        <v>EQUILIBRIUM</v>
      </c>
    </row>
    <row r="8589">
      <c r="A8589">
        <v>18982</v>
      </c>
      <c r="B8589" t="str">
        <v>2019-07-17</v>
      </c>
      <c r="C8589" t="str">
        <v>Morning</v>
      </c>
      <c r="D8589">
        <v>17</v>
      </c>
      <c r="E8589" t="str">
        <f>IF(MOD(D8589,2)=0,"EVEN","ODD")</f>
        <v>ODD</v>
      </c>
      <c r="F8589" t="str">
        <f>IF(D8589&lt;=18,"LOW (1-18)","HIGH (19-36)")</f>
        <v>LOW (1-18)</v>
      </c>
      <c r="G8589">
        <f>INT((D8589-1)/6)+1</f>
        <v>3</v>
      </c>
      <c r="H8589">
        <f>MOD(D8589-1,6)+1</f>
        <v>5</v>
      </c>
      <c r="I8589">
        <f>37-D8589</f>
        <v>20</v>
      </c>
      <c r="J8589">
        <f>ABS(D8589-D8590)</f>
        <v>16</v>
      </c>
      <c r="K8589">
        <f>AVERAGE(D8589:D8593)</f>
        <v>17</v>
      </c>
      <c r="L8589">
        <f>AVERAGE(D8589:D8608)</f>
        <v>17</v>
      </c>
      <c r="M8589">
        <f>K8589-L8589</f>
        <v>0</v>
      </c>
      <c r="N8589" t="str">
        <f>IF(K8589&gt;L8589,"HIGH ZONE BIAS",IF(K8589&lt;L8589,"LOW ZONE BIAS","EQUILIBRIUM"))</f>
        <v>EQUILIBRIUM</v>
      </c>
    </row>
    <row r="8590">
      <c r="A8590">
        <v>18981</v>
      </c>
      <c r="B8590" t="str">
        <v>2019-07-16</v>
      </c>
      <c r="C8590" t="str">
        <v>Evening</v>
      </c>
      <c r="D8590">
        <v>1</v>
      </c>
      <c r="E8590" t="str">
        <f>IF(MOD(D8590,2)=0,"EVEN","ODD")</f>
        <v>ODD</v>
      </c>
      <c r="F8590" t="str">
        <f>IF(D8590&lt;=18,"LOW (1-18)","HIGH (19-36)")</f>
        <v>LOW (1-18)</v>
      </c>
      <c r="G8590">
        <f>INT((D8590-1)/6)+1</f>
        <v>1</v>
      </c>
      <c r="H8590">
        <f>MOD(D8590-1,6)+1</f>
        <v>1</v>
      </c>
      <c r="I8590">
        <f>37-D8590</f>
        <v>36</v>
      </c>
      <c r="J8590">
        <f>ABS(D8590-D8591)</f>
        <v>9</v>
      </c>
      <c r="K8590">
        <f>AVERAGE(D8590:D8594)</f>
        <v>1</v>
      </c>
      <c r="L8590">
        <f>AVERAGE(D8590:D8609)</f>
        <v>1</v>
      </c>
      <c r="M8590">
        <f>K8590-L8590</f>
        <v>0</v>
      </c>
      <c r="N8590" t="str">
        <f>IF(K8590&gt;L8590,"HIGH ZONE BIAS",IF(K8590&lt;L8590,"LOW ZONE BIAS","EQUILIBRIUM"))</f>
        <v>EQUILIBRIUM</v>
      </c>
    </row>
    <row r="8591">
      <c r="A8591">
        <v>18980</v>
      </c>
      <c r="B8591" t="str">
        <v>2019-07-16</v>
      </c>
      <c r="C8591" t="str">
        <v>Afternoon</v>
      </c>
      <c r="D8591">
        <v>10</v>
      </c>
      <c r="E8591" t="str">
        <f>IF(MOD(D8591,2)=0,"EVEN","ODD")</f>
        <v>EVEN</v>
      </c>
      <c r="F8591" t="str">
        <f>IF(D8591&lt;=18,"LOW (1-18)","HIGH (19-36)")</f>
        <v>LOW (1-18)</v>
      </c>
      <c r="G8591">
        <f>INT((D8591-1)/6)+1</f>
        <v>2</v>
      </c>
      <c r="H8591">
        <f>MOD(D8591-1,6)+1</f>
        <v>4</v>
      </c>
      <c r="I8591">
        <f>37-D8591</f>
        <v>27</v>
      </c>
      <c r="J8591">
        <f>ABS(D8591-D8592)</f>
        <v>23</v>
      </c>
      <c r="K8591">
        <f>AVERAGE(D8591:D8595)</f>
        <v>10</v>
      </c>
      <c r="L8591">
        <f>AVERAGE(D8591:D8610)</f>
        <v>10</v>
      </c>
      <c r="M8591">
        <f>K8591-L8591</f>
        <v>0</v>
      </c>
      <c r="N8591" t="str">
        <f>IF(K8591&gt;L8591,"HIGH ZONE BIAS",IF(K8591&lt;L8591,"LOW ZONE BIAS","EQUILIBRIUM"))</f>
        <v>EQUILIBRIUM</v>
      </c>
    </row>
    <row r="8592">
      <c r="A8592">
        <v>18979</v>
      </c>
      <c r="B8592" t="str">
        <v>2019-07-16</v>
      </c>
      <c r="C8592" t="str">
        <v>Midday</v>
      </c>
      <c r="D8592">
        <v>33</v>
      </c>
      <c r="E8592" t="str">
        <f>IF(MOD(D8592,2)=0,"EVEN","ODD")</f>
        <v>ODD</v>
      </c>
      <c r="F8592" t="str">
        <f>IF(D8592&lt;=18,"LOW (1-18)","HIGH (19-36)")</f>
        <v>HIGH (19-36)</v>
      </c>
      <c r="G8592">
        <f>INT((D8592-1)/6)+1</f>
        <v>6</v>
      </c>
      <c r="H8592">
        <f>MOD(D8592-1,6)+1</f>
        <v>3</v>
      </c>
      <c r="I8592">
        <f>37-D8592</f>
        <v>4</v>
      </c>
      <c r="J8592">
        <f>ABS(D8592-D8593)</f>
        <v>14</v>
      </c>
      <c r="K8592">
        <f>AVERAGE(D8592:D8596)</f>
        <v>33</v>
      </c>
      <c r="L8592">
        <f>AVERAGE(D8592:D8611)</f>
        <v>33</v>
      </c>
      <c r="M8592">
        <f>K8592-L8592</f>
        <v>0</v>
      </c>
      <c r="N8592" t="str">
        <f>IF(K8592&gt;L8592,"HIGH ZONE BIAS",IF(K8592&lt;L8592,"LOW ZONE BIAS","EQUILIBRIUM"))</f>
        <v>EQUILIBRIUM</v>
      </c>
    </row>
    <row r="8593">
      <c r="A8593">
        <v>18978</v>
      </c>
      <c r="B8593" t="str">
        <v>2019-07-16</v>
      </c>
      <c r="C8593" t="str">
        <v>Morning</v>
      </c>
      <c r="D8593">
        <v>19</v>
      </c>
      <c r="E8593" t="str">
        <f>IF(MOD(D8593,2)=0,"EVEN","ODD")</f>
        <v>ODD</v>
      </c>
      <c r="F8593" t="str">
        <f>IF(D8593&lt;=18,"LOW (1-18)","HIGH (19-36)")</f>
        <v>HIGH (19-36)</v>
      </c>
      <c r="G8593">
        <f>INT((D8593-1)/6)+1</f>
        <v>4</v>
      </c>
      <c r="H8593">
        <f>MOD(D8593-1,6)+1</f>
        <v>1</v>
      </c>
      <c r="I8593">
        <f>37-D8593</f>
        <v>18</v>
      </c>
      <c r="J8593">
        <f>ABS(D8593-D8594)</f>
        <v>9</v>
      </c>
      <c r="K8593">
        <f>AVERAGE(D8593:D8597)</f>
        <v>19</v>
      </c>
      <c r="L8593">
        <f>AVERAGE(D8593:D8612)</f>
        <v>19</v>
      </c>
      <c r="M8593">
        <f>K8593-L8593</f>
        <v>0</v>
      </c>
      <c r="N8593" t="str">
        <f>IF(K8593&gt;L8593,"HIGH ZONE BIAS",IF(K8593&lt;L8593,"LOW ZONE BIAS","EQUILIBRIUM"))</f>
        <v>EQUILIBRIUM</v>
      </c>
    </row>
    <row r="8594">
      <c r="A8594">
        <v>18977</v>
      </c>
      <c r="B8594" t="str">
        <v>2019-07-15</v>
      </c>
      <c r="C8594" t="str">
        <v>Evening</v>
      </c>
      <c r="D8594">
        <v>28</v>
      </c>
      <c r="E8594" t="str">
        <f>IF(MOD(D8594,2)=0,"EVEN","ODD")</f>
        <v>EVEN</v>
      </c>
      <c r="F8594" t="str">
        <f>IF(D8594&lt;=18,"LOW (1-18)","HIGH (19-36)")</f>
        <v>HIGH (19-36)</v>
      </c>
      <c r="G8594">
        <f>INT((D8594-1)/6)+1</f>
        <v>5</v>
      </c>
      <c r="H8594">
        <f>MOD(D8594-1,6)+1</f>
        <v>4</v>
      </c>
      <c r="I8594">
        <f>37-D8594</f>
        <v>9</v>
      </c>
      <c r="J8594">
        <f>ABS(D8594-D8595)</f>
        <v>9</v>
      </c>
      <c r="K8594">
        <f>AVERAGE(D8594:D8598)</f>
        <v>28</v>
      </c>
      <c r="L8594">
        <f>AVERAGE(D8594:D8613)</f>
        <v>28</v>
      </c>
      <c r="M8594">
        <f>K8594-L8594</f>
        <v>0</v>
      </c>
      <c r="N8594" t="str">
        <f>IF(K8594&gt;L8594,"HIGH ZONE BIAS",IF(K8594&lt;L8594,"LOW ZONE BIAS","EQUILIBRIUM"))</f>
        <v>EQUILIBRIUM</v>
      </c>
    </row>
    <row r="8595">
      <c r="A8595">
        <v>18976</v>
      </c>
      <c r="B8595" t="str">
        <v>2019-07-15</v>
      </c>
      <c r="C8595" t="str">
        <v>Afternoon</v>
      </c>
      <c r="D8595">
        <v>19</v>
      </c>
      <c r="E8595" t="str">
        <f>IF(MOD(D8595,2)=0,"EVEN","ODD")</f>
        <v>ODD</v>
      </c>
      <c r="F8595" t="str">
        <f>IF(D8595&lt;=18,"LOW (1-18)","HIGH (19-36)")</f>
        <v>HIGH (19-36)</v>
      </c>
      <c r="G8595">
        <f>INT((D8595-1)/6)+1</f>
        <v>4</v>
      </c>
      <c r="H8595">
        <f>MOD(D8595-1,6)+1</f>
        <v>1</v>
      </c>
      <c r="I8595">
        <f>37-D8595</f>
        <v>18</v>
      </c>
      <c r="J8595">
        <f>ABS(D8595-D8596)</f>
        <v>12</v>
      </c>
      <c r="K8595">
        <f>AVERAGE(D8595:D8599)</f>
        <v>19</v>
      </c>
      <c r="L8595">
        <f>AVERAGE(D8595:D8614)</f>
        <v>19</v>
      </c>
      <c r="M8595">
        <f>K8595-L8595</f>
        <v>0</v>
      </c>
      <c r="N8595" t="str">
        <f>IF(K8595&gt;L8595,"HIGH ZONE BIAS",IF(K8595&lt;L8595,"LOW ZONE BIAS","EQUILIBRIUM"))</f>
        <v>EQUILIBRIUM</v>
      </c>
    </row>
    <row r="8596">
      <c r="A8596">
        <v>18975</v>
      </c>
      <c r="B8596" t="str">
        <v>2019-07-15</v>
      </c>
      <c r="C8596" t="str">
        <v>Midday</v>
      </c>
      <c r="D8596">
        <v>31</v>
      </c>
      <c r="E8596" t="str">
        <f>IF(MOD(D8596,2)=0,"EVEN","ODD")</f>
        <v>ODD</v>
      </c>
      <c r="F8596" t="str">
        <f>IF(D8596&lt;=18,"LOW (1-18)","HIGH (19-36)")</f>
        <v>HIGH (19-36)</v>
      </c>
      <c r="G8596">
        <f>INT((D8596-1)/6)+1</f>
        <v>6</v>
      </c>
      <c r="H8596">
        <f>MOD(D8596-1,6)+1</f>
        <v>1</v>
      </c>
      <c r="I8596">
        <f>37-D8596</f>
        <v>6</v>
      </c>
      <c r="J8596">
        <f>ABS(D8596-D8597)</f>
        <v>2</v>
      </c>
      <c r="K8596">
        <f>AVERAGE(D8596:D8600)</f>
        <v>31</v>
      </c>
      <c r="L8596">
        <f>AVERAGE(D8596:D8615)</f>
        <v>31</v>
      </c>
      <c r="M8596">
        <f>K8596-L8596</f>
        <v>0</v>
      </c>
      <c r="N8596" t="str">
        <f>IF(K8596&gt;L8596,"HIGH ZONE BIAS",IF(K8596&lt;L8596,"LOW ZONE BIAS","EQUILIBRIUM"))</f>
        <v>EQUILIBRIUM</v>
      </c>
    </row>
    <row r="8597">
      <c r="A8597">
        <v>18974</v>
      </c>
      <c r="B8597" t="str">
        <v>2019-07-15</v>
      </c>
      <c r="C8597" t="str">
        <v>Morning</v>
      </c>
      <c r="D8597">
        <v>29</v>
      </c>
      <c r="E8597" t="str">
        <f>IF(MOD(D8597,2)=0,"EVEN","ODD")</f>
        <v>ODD</v>
      </c>
      <c r="F8597" t="str">
        <f>IF(D8597&lt;=18,"LOW (1-18)","HIGH (19-36)")</f>
        <v>HIGH (19-36)</v>
      </c>
      <c r="G8597">
        <f>INT((D8597-1)/6)+1</f>
        <v>5</v>
      </c>
      <c r="H8597">
        <f>MOD(D8597-1,6)+1</f>
        <v>5</v>
      </c>
      <c r="I8597">
        <f>37-D8597</f>
        <v>8</v>
      </c>
      <c r="J8597">
        <f>ABS(D8597-D8598)</f>
        <v>28</v>
      </c>
      <c r="K8597">
        <f>AVERAGE(D8597:D8601)</f>
        <v>29</v>
      </c>
      <c r="L8597">
        <f>AVERAGE(D8597:D8616)</f>
        <v>29</v>
      </c>
      <c r="M8597">
        <f>K8597-L8597</f>
        <v>0</v>
      </c>
      <c r="N8597" t="str">
        <f>IF(K8597&gt;L8597,"HIGH ZONE BIAS",IF(K8597&lt;L8597,"LOW ZONE BIAS","EQUILIBRIUM"))</f>
        <v>EQUILIBRIUM</v>
      </c>
    </row>
    <row r="8598">
      <c r="A8598">
        <v>18973</v>
      </c>
      <c r="B8598" t="str">
        <v>2019-07-13</v>
      </c>
      <c r="C8598" t="str">
        <v>Evening</v>
      </c>
      <c r="D8598">
        <v>1</v>
      </c>
      <c r="E8598" t="str">
        <f>IF(MOD(D8598,2)=0,"EVEN","ODD")</f>
        <v>ODD</v>
      </c>
      <c r="F8598" t="str">
        <f>IF(D8598&lt;=18,"LOW (1-18)","HIGH (19-36)")</f>
        <v>LOW (1-18)</v>
      </c>
      <c r="G8598">
        <f>INT((D8598-1)/6)+1</f>
        <v>1</v>
      </c>
      <c r="H8598">
        <f>MOD(D8598-1,6)+1</f>
        <v>1</v>
      </c>
      <c r="I8598">
        <f>37-D8598</f>
        <v>36</v>
      </c>
      <c r="J8598">
        <f>ABS(D8598-D8599)</f>
        <v>22</v>
      </c>
      <c r="K8598">
        <f>AVERAGE(D8598:D8602)</f>
        <v>1</v>
      </c>
      <c r="L8598">
        <f>AVERAGE(D8598:D8617)</f>
        <v>1</v>
      </c>
      <c r="M8598">
        <f>K8598-L8598</f>
        <v>0</v>
      </c>
      <c r="N8598" t="str">
        <f>IF(K8598&gt;L8598,"HIGH ZONE BIAS",IF(K8598&lt;L8598,"LOW ZONE BIAS","EQUILIBRIUM"))</f>
        <v>EQUILIBRIUM</v>
      </c>
    </row>
    <row r="8599">
      <c r="A8599">
        <v>18972</v>
      </c>
      <c r="B8599" t="str">
        <v>2019-07-13</v>
      </c>
      <c r="C8599" t="str">
        <v>Afternoon</v>
      </c>
      <c r="D8599">
        <v>23</v>
      </c>
      <c r="E8599" t="str">
        <f>IF(MOD(D8599,2)=0,"EVEN","ODD")</f>
        <v>ODD</v>
      </c>
      <c r="F8599" t="str">
        <f>IF(D8599&lt;=18,"LOW (1-18)","HIGH (19-36)")</f>
        <v>HIGH (19-36)</v>
      </c>
      <c r="G8599">
        <f>INT((D8599-1)/6)+1</f>
        <v>4</v>
      </c>
      <c r="H8599">
        <f>MOD(D8599-1,6)+1</f>
        <v>5</v>
      </c>
      <c r="I8599">
        <f>37-D8599</f>
        <v>14</v>
      </c>
      <c r="J8599">
        <f>ABS(D8599-D8600)</f>
        <v>11</v>
      </c>
      <c r="K8599">
        <f>AVERAGE(D8599:D8603)</f>
        <v>23</v>
      </c>
      <c r="L8599">
        <f>AVERAGE(D8599:D8618)</f>
        <v>23</v>
      </c>
      <c r="M8599">
        <f>K8599-L8599</f>
        <v>0</v>
      </c>
      <c r="N8599" t="str">
        <f>IF(K8599&gt;L8599,"HIGH ZONE BIAS",IF(K8599&lt;L8599,"LOW ZONE BIAS","EQUILIBRIUM"))</f>
        <v>EQUILIBRIUM</v>
      </c>
    </row>
    <row r="8600">
      <c r="A8600">
        <v>18971</v>
      </c>
      <c r="B8600" t="str">
        <v>2019-07-13</v>
      </c>
      <c r="C8600" t="str">
        <v>Midday</v>
      </c>
      <c r="D8600">
        <v>34</v>
      </c>
      <c r="E8600" t="str">
        <f>IF(MOD(D8600,2)=0,"EVEN","ODD")</f>
        <v>EVEN</v>
      </c>
      <c r="F8600" t="str">
        <f>IF(D8600&lt;=18,"LOW (1-18)","HIGH (19-36)")</f>
        <v>HIGH (19-36)</v>
      </c>
      <c r="G8600">
        <f>INT((D8600-1)/6)+1</f>
        <v>6</v>
      </c>
      <c r="H8600">
        <f>MOD(D8600-1,6)+1</f>
        <v>4</v>
      </c>
      <c r="I8600">
        <f>37-D8600</f>
        <v>3</v>
      </c>
      <c r="J8600">
        <f>ABS(D8600-D8601)</f>
        <v>26</v>
      </c>
      <c r="K8600">
        <f>AVERAGE(D8600:D8604)</f>
        <v>34</v>
      </c>
      <c r="L8600">
        <f>AVERAGE(D8600:D8619)</f>
        <v>34</v>
      </c>
      <c r="M8600">
        <f>K8600-L8600</f>
        <v>0</v>
      </c>
      <c r="N8600" t="str">
        <f>IF(K8600&gt;L8600,"HIGH ZONE BIAS",IF(K8600&lt;L8600,"LOW ZONE BIAS","EQUILIBRIUM"))</f>
        <v>EQUILIBRIUM</v>
      </c>
    </row>
    <row r="8601">
      <c r="A8601">
        <v>18970</v>
      </c>
      <c r="B8601" t="str">
        <v>2019-07-13</v>
      </c>
      <c r="C8601" t="str">
        <v>Morning</v>
      </c>
      <c r="D8601">
        <v>8</v>
      </c>
      <c r="E8601" t="str">
        <f>IF(MOD(D8601,2)=0,"EVEN","ODD")</f>
        <v>EVEN</v>
      </c>
      <c r="F8601" t="str">
        <f>IF(D8601&lt;=18,"LOW (1-18)","HIGH (19-36)")</f>
        <v>LOW (1-18)</v>
      </c>
      <c r="G8601">
        <f>INT((D8601-1)/6)+1</f>
        <v>2</v>
      </c>
      <c r="H8601">
        <f>MOD(D8601-1,6)+1</f>
        <v>2</v>
      </c>
      <c r="I8601">
        <f>37-D8601</f>
        <v>29</v>
      </c>
      <c r="J8601">
        <f>ABS(D8601-D8602)</f>
        <v>0</v>
      </c>
      <c r="K8601">
        <f>AVERAGE(D8601:D8605)</f>
        <v>8</v>
      </c>
      <c r="L8601">
        <f>AVERAGE(D8601:D8620)</f>
        <v>8</v>
      </c>
      <c r="M8601">
        <f>K8601-L8601</f>
        <v>0</v>
      </c>
      <c r="N8601" t="str">
        <f>IF(K8601&gt;L8601,"HIGH ZONE BIAS",IF(K8601&lt;L8601,"LOW ZONE BIAS","EQUILIBRIUM"))</f>
        <v>EQUILIBRIUM</v>
      </c>
    </row>
    <row r="8602">
      <c r="A8602">
        <v>18969</v>
      </c>
      <c r="B8602" t="str">
        <v>2019-07-12</v>
      </c>
      <c r="C8602" t="str">
        <v>Evening</v>
      </c>
      <c r="D8602">
        <v>8</v>
      </c>
      <c r="E8602" t="str">
        <f>IF(MOD(D8602,2)=0,"EVEN","ODD")</f>
        <v>EVEN</v>
      </c>
      <c r="F8602" t="str">
        <f>IF(D8602&lt;=18,"LOW (1-18)","HIGH (19-36)")</f>
        <v>LOW (1-18)</v>
      </c>
      <c r="G8602">
        <f>INT((D8602-1)/6)+1</f>
        <v>2</v>
      </c>
      <c r="H8602">
        <f>MOD(D8602-1,6)+1</f>
        <v>2</v>
      </c>
      <c r="I8602">
        <f>37-D8602</f>
        <v>29</v>
      </c>
      <c r="J8602">
        <f>ABS(D8602-D8603)</f>
        <v>14</v>
      </c>
      <c r="K8602">
        <f>AVERAGE(D8602:D8606)</f>
        <v>8</v>
      </c>
      <c r="L8602">
        <f>AVERAGE(D8602:D8621)</f>
        <v>8</v>
      </c>
      <c r="M8602">
        <f>K8602-L8602</f>
        <v>0</v>
      </c>
      <c r="N8602" t="str">
        <f>IF(K8602&gt;L8602,"HIGH ZONE BIAS",IF(K8602&lt;L8602,"LOW ZONE BIAS","EQUILIBRIUM"))</f>
        <v>EQUILIBRIUM</v>
      </c>
    </row>
    <row r="8603">
      <c r="A8603">
        <v>18968</v>
      </c>
      <c r="B8603" t="str">
        <v>2019-07-12</v>
      </c>
      <c r="C8603" t="str">
        <v>Afternoon</v>
      </c>
      <c r="D8603">
        <v>22</v>
      </c>
      <c r="E8603" t="str">
        <f>IF(MOD(D8603,2)=0,"EVEN","ODD")</f>
        <v>EVEN</v>
      </c>
      <c r="F8603" t="str">
        <f>IF(D8603&lt;=18,"LOW (1-18)","HIGH (19-36)")</f>
        <v>HIGH (19-36)</v>
      </c>
      <c r="G8603">
        <f>INT((D8603-1)/6)+1</f>
        <v>4</v>
      </c>
      <c r="H8603">
        <f>MOD(D8603-1,6)+1</f>
        <v>4</v>
      </c>
      <c r="I8603">
        <f>37-D8603</f>
        <v>15</v>
      </c>
      <c r="J8603">
        <f>ABS(D8603-D8604)</f>
        <v>3</v>
      </c>
      <c r="K8603">
        <f>AVERAGE(D8603:D8607)</f>
        <v>22</v>
      </c>
      <c r="L8603">
        <f>AVERAGE(D8603:D8622)</f>
        <v>22</v>
      </c>
      <c r="M8603">
        <f>K8603-L8603</f>
        <v>0</v>
      </c>
      <c r="N8603" t="str">
        <f>IF(K8603&gt;L8603,"HIGH ZONE BIAS",IF(K8603&lt;L8603,"LOW ZONE BIAS","EQUILIBRIUM"))</f>
        <v>EQUILIBRIUM</v>
      </c>
    </row>
    <row r="8604">
      <c r="A8604">
        <v>18967</v>
      </c>
      <c r="B8604" t="str">
        <v>2019-07-12</v>
      </c>
      <c r="C8604" t="str">
        <v>Midday</v>
      </c>
      <c r="D8604">
        <v>25</v>
      </c>
      <c r="E8604" t="str">
        <f>IF(MOD(D8604,2)=0,"EVEN","ODD")</f>
        <v>ODD</v>
      </c>
      <c r="F8604" t="str">
        <f>IF(D8604&lt;=18,"LOW (1-18)","HIGH (19-36)")</f>
        <v>HIGH (19-36)</v>
      </c>
      <c r="G8604">
        <f>INT((D8604-1)/6)+1</f>
        <v>5</v>
      </c>
      <c r="H8604">
        <f>MOD(D8604-1,6)+1</f>
        <v>1</v>
      </c>
      <c r="I8604">
        <f>37-D8604</f>
        <v>12</v>
      </c>
      <c r="J8604">
        <f>ABS(D8604-D8605)</f>
        <v>5</v>
      </c>
      <c r="K8604">
        <f>AVERAGE(D8604:D8608)</f>
        <v>25</v>
      </c>
      <c r="L8604">
        <f>AVERAGE(D8604:D8623)</f>
        <v>25</v>
      </c>
      <c r="M8604">
        <f>K8604-L8604</f>
        <v>0</v>
      </c>
      <c r="N8604" t="str">
        <f>IF(K8604&gt;L8604,"HIGH ZONE BIAS",IF(K8604&lt;L8604,"LOW ZONE BIAS","EQUILIBRIUM"))</f>
        <v>EQUILIBRIUM</v>
      </c>
    </row>
    <row r="8605">
      <c r="A8605">
        <v>18966</v>
      </c>
      <c r="B8605" t="str">
        <v>2019-07-12</v>
      </c>
      <c r="C8605" t="str">
        <v>Morning</v>
      </c>
      <c r="D8605">
        <v>30</v>
      </c>
      <c r="E8605" t="str">
        <f>IF(MOD(D8605,2)=0,"EVEN","ODD")</f>
        <v>EVEN</v>
      </c>
      <c r="F8605" t="str">
        <f>IF(D8605&lt;=18,"LOW (1-18)","HIGH (19-36)")</f>
        <v>HIGH (19-36)</v>
      </c>
      <c r="G8605">
        <f>INT((D8605-1)/6)+1</f>
        <v>5</v>
      </c>
      <c r="H8605">
        <f>MOD(D8605-1,6)+1</f>
        <v>6</v>
      </c>
      <c r="I8605">
        <f>37-D8605</f>
        <v>7</v>
      </c>
      <c r="J8605">
        <f>ABS(D8605-D8606)</f>
        <v>23</v>
      </c>
      <c r="K8605">
        <f>AVERAGE(D8605:D8609)</f>
        <v>30</v>
      </c>
      <c r="L8605">
        <f>AVERAGE(D8605:D8624)</f>
        <v>30</v>
      </c>
      <c r="M8605">
        <f>K8605-L8605</f>
        <v>0</v>
      </c>
      <c r="N8605" t="str">
        <f>IF(K8605&gt;L8605,"HIGH ZONE BIAS",IF(K8605&lt;L8605,"LOW ZONE BIAS","EQUILIBRIUM"))</f>
        <v>EQUILIBRIUM</v>
      </c>
    </row>
    <row r="8606">
      <c r="A8606">
        <v>18965</v>
      </c>
      <c r="B8606" t="str">
        <v>2019-07-11</v>
      </c>
      <c r="C8606" t="str">
        <v>Evening</v>
      </c>
      <c r="D8606">
        <v>7</v>
      </c>
      <c r="E8606" t="str">
        <f>IF(MOD(D8606,2)=0,"EVEN","ODD")</f>
        <v>ODD</v>
      </c>
      <c r="F8606" t="str">
        <f>IF(D8606&lt;=18,"LOW (1-18)","HIGH (19-36)")</f>
        <v>LOW (1-18)</v>
      </c>
      <c r="G8606">
        <f>INT((D8606-1)/6)+1</f>
        <v>2</v>
      </c>
      <c r="H8606">
        <f>MOD(D8606-1,6)+1</f>
        <v>1</v>
      </c>
      <c r="I8606">
        <f>37-D8606</f>
        <v>30</v>
      </c>
      <c r="J8606">
        <f>ABS(D8606-D8607)</f>
        <v>18</v>
      </c>
      <c r="K8606">
        <f>AVERAGE(D8606:D8610)</f>
        <v>7</v>
      </c>
      <c r="L8606">
        <f>AVERAGE(D8606:D8625)</f>
        <v>7</v>
      </c>
      <c r="M8606">
        <f>K8606-L8606</f>
        <v>0</v>
      </c>
      <c r="N8606" t="str">
        <f>IF(K8606&gt;L8606,"HIGH ZONE BIAS",IF(K8606&lt;L8606,"LOW ZONE BIAS","EQUILIBRIUM"))</f>
        <v>EQUILIBRIUM</v>
      </c>
    </row>
    <row r="8607">
      <c r="A8607">
        <v>18964</v>
      </c>
      <c r="B8607" t="str">
        <v>2019-07-11</v>
      </c>
      <c r="C8607" t="str">
        <v>Afternoon</v>
      </c>
      <c r="D8607">
        <v>25</v>
      </c>
      <c r="E8607" t="str">
        <f>IF(MOD(D8607,2)=0,"EVEN","ODD")</f>
        <v>ODD</v>
      </c>
      <c r="F8607" t="str">
        <f>IF(D8607&lt;=18,"LOW (1-18)","HIGH (19-36)")</f>
        <v>HIGH (19-36)</v>
      </c>
      <c r="G8607">
        <f>INT((D8607-1)/6)+1</f>
        <v>5</v>
      </c>
      <c r="H8607">
        <f>MOD(D8607-1,6)+1</f>
        <v>1</v>
      </c>
      <c r="I8607">
        <f>37-D8607</f>
        <v>12</v>
      </c>
      <c r="J8607">
        <f>ABS(D8607-D8608)</f>
        <v>22</v>
      </c>
      <c r="K8607">
        <f>AVERAGE(D8607:D8611)</f>
        <v>25</v>
      </c>
      <c r="L8607">
        <f>AVERAGE(D8607:D8626)</f>
        <v>25</v>
      </c>
      <c r="M8607">
        <f>K8607-L8607</f>
        <v>0</v>
      </c>
      <c r="N8607" t="str">
        <f>IF(K8607&gt;L8607,"HIGH ZONE BIAS",IF(K8607&lt;L8607,"LOW ZONE BIAS","EQUILIBRIUM"))</f>
        <v>EQUILIBRIUM</v>
      </c>
    </row>
    <row r="8608">
      <c r="A8608">
        <v>18963</v>
      </c>
      <c r="B8608" t="str">
        <v>2019-07-11</v>
      </c>
      <c r="C8608" t="str">
        <v>Midday</v>
      </c>
      <c r="D8608">
        <v>3</v>
      </c>
      <c r="E8608" t="str">
        <f>IF(MOD(D8608,2)=0,"EVEN","ODD")</f>
        <v>ODD</v>
      </c>
      <c r="F8608" t="str">
        <f>IF(D8608&lt;=18,"LOW (1-18)","HIGH (19-36)")</f>
        <v>LOW (1-18)</v>
      </c>
      <c r="G8608">
        <f>INT((D8608-1)/6)+1</f>
        <v>1</v>
      </c>
      <c r="H8608">
        <f>MOD(D8608-1,6)+1</f>
        <v>3</v>
      </c>
      <c r="I8608">
        <f>37-D8608</f>
        <v>34</v>
      </c>
      <c r="J8608">
        <f>ABS(D8608-D8609)</f>
        <v>7</v>
      </c>
      <c r="K8608">
        <f>AVERAGE(D8608:D8612)</f>
        <v>3</v>
      </c>
      <c r="L8608">
        <f>AVERAGE(D8608:D8627)</f>
        <v>3</v>
      </c>
      <c r="M8608">
        <f>K8608-L8608</f>
        <v>0</v>
      </c>
      <c r="N8608" t="str">
        <f>IF(K8608&gt;L8608,"HIGH ZONE BIAS",IF(K8608&lt;L8608,"LOW ZONE BIAS","EQUILIBRIUM"))</f>
        <v>EQUILIBRIUM</v>
      </c>
    </row>
    <row r="8609">
      <c r="A8609">
        <v>18962</v>
      </c>
      <c r="B8609" t="str">
        <v>2019-07-11</v>
      </c>
      <c r="C8609" t="str">
        <v>Morning</v>
      </c>
      <c r="D8609">
        <v>10</v>
      </c>
      <c r="E8609" t="str">
        <f>IF(MOD(D8609,2)=0,"EVEN","ODD")</f>
        <v>EVEN</v>
      </c>
      <c r="F8609" t="str">
        <f>IF(D8609&lt;=18,"LOW (1-18)","HIGH (19-36)")</f>
        <v>LOW (1-18)</v>
      </c>
      <c r="G8609">
        <f>INT((D8609-1)/6)+1</f>
        <v>2</v>
      </c>
      <c r="H8609">
        <f>MOD(D8609-1,6)+1</f>
        <v>4</v>
      </c>
      <c r="I8609">
        <f>37-D8609</f>
        <v>27</v>
      </c>
      <c r="J8609">
        <f>ABS(D8609-D8610)</f>
        <v>13</v>
      </c>
      <c r="K8609">
        <f>AVERAGE(D8609:D8613)</f>
        <v>10</v>
      </c>
      <c r="L8609">
        <f>AVERAGE(D8609:D8628)</f>
        <v>10</v>
      </c>
      <c r="M8609">
        <f>K8609-L8609</f>
        <v>0</v>
      </c>
      <c r="N8609" t="str">
        <f>IF(K8609&gt;L8609,"HIGH ZONE BIAS",IF(K8609&lt;L8609,"LOW ZONE BIAS","EQUILIBRIUM"))</f>
        <v>EQUILIBRIUM</v>
      </c>
    </row>
    <row r="8610">
      <c r="A8610">
        <v>18961</v>
      </c>
      <c r="B8610" t="str">
        <v>2019-07-10</v>
      </c>
      <c r="C8610" t="str">
        <v>Evening</v>
      </c>
      <c r="D8610">
        <v>23</v>
      </c>
      <c r="E8610" t="str">
        <f>IF(MOD(D8610,2)=0,"EVEN","ODD")</f>
        <v>ODD</v>
      </c>
      <c r="F8610" t="str">
        <f>IF(D8610&lt;=18,"LOW (1-18)","HIGH (19-36)")</f>
        <v>HIGH (19-36)</v>
      </c>
      <c r="G8610">
        <f>INT((D8610-1)/6)+1</f>
        <v>4</v>
      </c>
      <c r="H8610">
        <f>MOD(D8610-1,6)+1</f>
        <v>5</v>
      </c>
      <c r="I8610">
        <f>37-D8610</f>
        <v>14</v>
      </c>
      <c r="J8610">
        <f>ABS(D8610-D8611)</f>
        <v>10</v>
      </c>
      <c r="K8610">
        <f>AVERAGE(D8610:D8614)</f>
        <v>23</v>
      </c>
      <c r="L8610">
        <f>AVERAGE(D8610:D8629)</f>
        <v>23</v>
      </c>
      <c r="M8610">
        <f>K8610-L8610</f>
        <v>0</v>
      </c>
      <c r="N8610" t="str">
        <f>IF(K8610&gt;L8610,"HIGH ZONE BIAS",IF(K8610&lt;L8610,"LOW ZONE BIAS","EQUILIBRIUM"))</f>
        <v>EQUILIBRIUM</v>
      </c>
    </row>
    <row r="8611">
      <c r="A8611">
        <v>18960</v>
      </c>
      <c r="B8611" t="str">
        <v>2019-07-10</v>
      </c>
      <c r="C8611" t="str">
        <v>Afternoon</v>
      </c>
      <c r="D8611">
        <v>13</v>
      </c>
      <c r="E8611" t="str">
        <f>IF(MOD(D8611,2)=0,"EVEN","ODD")</f>
        <v>ODD</v>
      </c>
      <c r="F8611" t="str">
        <f>IF(D8611&lt;=18,"LOW (1-18)","HIGH (19-36)")</f>
        <v>LOW (1-18)</v>
      </c>
      <c r="G8611">
        <f>INT((D8611-1)/6)+1</f>
        <v>3</v>
      </c>
      <c r="H8611">
        <f>MOD(D8611-1,6)+1</f>
        <v>1</v>
      </c>
      <c r="I8611">
        <f>37-D8611</f>
        <v>24</v>
      </c>
      <c r="J8611">
        <f>ABS(D8611-D8612)</f>
        <v>5</v>
      </c>
      <c r="K8611">
        <f>AVERAGE(D8611:D8615)</f>
        <v>13</v>
      </c>
      <c r="L8611">
        <f>AVERAGE(D8611:D8630)</f>
        <v>13</v>
      </c>
      <c r="M8611">
        <f>K8611-L8611</f>
        <v>0</v>
      </c>
      <c r="N8611" t="str">
        <f>IF(K8611&gt;L8611,"HIGH ZONE BIAS",IF(K8611&lt;L8611,"LOW ZONE BIAS","EQUILIBRIUM"))</f>
        <v>EQUILIBRIUM</v>
      </c>
    </row>
    <row r="8612">
      <c r="A8612">
        <v>18959</v>
      </c>
      <c r="B8612" t="str">
        <v>2019-07-10</v>
      </c>
      <c r="C8612" t="str">
        <v>Midday</v>
      </c>
      <c r="D8612">
        <v>18</v>
      </c>
      <c r="E8612" t="str">
        <f>IF(MOD(D8612,2)=0,"EVEN","ODD")</f>
        <v>EVEN</v>
      </c>
      <c r="F8612" t="str">
        <f>IF(D8612&lt;=18,"LOW (1-18)","HIGH (19-36)")</f>
        <v>LOW (1-18)</v>
      </c>
      <c r="G8612">
        <f>INT((D8612-1)/6)+1</f>
        <v>3</v>
      </c>
      <c r="H8612">
        <f>MOD(D8612-1,6)+1</f>
        <v>6</v>
      </c>
      <c r="I8612">
        <f>37-D8612</f>
        <v>19</v>
      </c>
      <c r="J8612">
        <f>ABS(D8612-D8613)</f>
        <v>2</v>
      </c>
      <c r="K8612">
        <f>AVERAGE(D8612:D8616)</f>
        <v>18</v>
      </c>
      <c r="L8612">
        <f>AVERAGE(D8612:D8631)</f>
        <v>18</v>
      </c>
      <c r="M8612">
        <f>K8612-L8612</f>
        <v>0</v>
      </c>
      <c r="N8612" t="str">
        <f>IF(K8612&gt;L8612,"HIGH ZONE BIAS",IF(K8612&lt;L8612,"LOW ZONE BIAS","EQUILIBRIUM"))</f>
        <v>EQUILIBRIUM</v>
      </c>
    </row>
    <row r="8613">
      <c r="A8613">
        <v>18958</v>
      </c>
      <c r="B8613" t="str">
        <v>2019-07-10</v>
      </c>
      <c r="C8613" t="str">
        <v>Morning</v>
      </c>
      <c r="D8613">
        <v>16</v>
      </c>
      <c r="E8613" t="str">
        <f>IF(MOD(D8613,2)=0,"EVEN","ODD")</f>
        <v>EVEN</v>
      </c>
      <c r="F8613" t="str">
        <f>IF(D8613&lt;=18,"LOW (1-18)","HIGH (19-36)")</f>
        <v>LOW (1-18)</v>
      </c>
      <c r="G8613">
        <f>INT((D8613-1)/6)+1</f>
        <v>3</v>
      </c>
      <c r="H8613">
        <f>MOD(D8613-1,6)+1</f>
        <v>4</v>
      </c>
      <c r="I8613">
        <f>37-D8613</f>
        <v>21</v>
      </c>
      <c r="J8613">
        <f>ABS(D8613-D8614)</f>
        <v>4</v>
      </c>
      <c r="K8613">
        <f>AVERAGE(D8613:D8617)</f>
        <v>16</v>
      </c>
      <c r="L8613">
        <f>AVERAGE(D8613:D8632)</f>
        <v>16</v>
      </c>
      <c r="M8613">
        <f>K8613-L8613</f>
        <v>0</v>
      </c>
      <c r="N8613" t="str">
        <f>IF(K8613&gt;L8613,"HIGH ZONE BIAS",IF(K8613&lt;L8613,"LOW ZONE BIAS","EQUILIBRIUM"))</f>
        <v>EQUILIBRIUM</v>
      </c>
    </row>
    <row r="8614">
      <c r="A8614">
        <v>18957</v>
      </c>
      <c r="B8614" t="str">
        <v>2019-07-09</v>
      </c>
      <c r="C8614" t="str">
        <v>Evening</v>
      </c>
      <c r="D8614">
        <v>20</v>
      </c>
      <c r="E8614" t="str">
        <f>IF(MOD(D8614,2)=0,"EVEN","ODD")</f>
        <v>EVEN</v>
      </c>
      <c r="F8614" t="str">
        <f>IF(D8614&lt;=18,"LOW (1-18)","HIGH (19-36)")</f>
        <v>HIGH (19-36)</v>
      </c>
      <c r="G8614">
        <f>INT((D8614-1)/6)+1</f>
        <v>4</v>
      </c>
      <c r="H8614">
        <f>MOD(D8614-1,6)+1</f>
        <v>2</v>
      </c>
      <c r="I8614">
        <f>37-D8614</f>
        <v>17</v>
      </c>
      <c r="J8614">
        <f>ABS(D8614-D8615)</f>
        <v>10</v>
      </c>
      <c r="K8614">
        <f>AVERAGE(D8614:D8618)</f>
        <v>20</v>
      </c>
      <c r="L8614">
        <f>AVERAGE(D8614:D8633)</f>
        <v>20</v>
      </c>
      <c r="M8614">
        <f>K8614-L8614</f>
        <v>0</v>
      </c>
      <c r="N8614" t="str">
        <f>IF(K8614&gt;L8614,"HIGH ZONE BIAS",IF(K8614&lt;L8614,"LOW ZONE BIAS","EQUILIBRIUM"))</f>
        <v>EQUILIBRIUM</v>
      </c>
    </row>
    <row r="8615">
      <c r="A8615">
        <v>18956</v>
      </c>
      <c r="B8615" t="str">
        <v>2019-07-09</v>
      </c>
      <c r="C8615" t="str">
        <v>Afternoon</v>
      </c>
      <c r="D8615">
        <v>30</v>
      </c>
      <c r="E8615" t="str">
        <f>IF(MOD(D8615,2)=0,"EVEN","ODD")</f>
        <v>EVEN</v>
      </c>
      <c r="F8615" t="str">
        <f>IF(D8615&lt;=18,"LOW (1-18)","HIGH (19-36)")</f>
        <v>HIGH (19-36)</v>
      </c>
      <c r="G8615">
        <f>INT((D8615-1)/6)+1</f>
        <v>5</v>
      </c>
      <c r="H8615">
        <f>MOD(D8615-1,6)+1</f>
        <v>6</v>
      </c>
      <c r="I8615">
        <f>37-D8615</f>
        <v>7</v>
      </c>
      <c r="J8615">
        <f>ABS(D8615-D8616)</f>
        <v>4</v>
      </c>
      <c r="K8615">
        <f>AVERAGE(D8615:D8619)</f>
        <v>30</v>
      </c>
      <c r="L8615">
        <f>AVERAGE(D8615:D8634)</f>
        <v>30</v>
      </c>
      <c r="M8615">
        <f>K8615-L8615</f>
        <v>0</v>
      </c>
      <c r="N8615" t="str">
        <f>IF(K8615&gt;L8615,"HIGH ZONE BIAS",IF(K8615&lt;L8615,"LOW ZONE BIAS","EQUILIBRIUM"))</f>
        <v>EQUILIBRIUM</v>
      </c>
    </row>
    <row r="8616">
      <c r="A8616">
        <v>18955</v>
      </c>
      <c r="B8616" t="str">
        <v>2019-07-09</v>
      </c>
      <c r="C8616" t="str">
        <v>Midday</v>
      </c>
      <c r="D8616">
        <v>34</v>
      </c>
      <c r="E8616" t="str">
        <f>IF(MOD(D8616,2)=0,"EVEN","ODD")</f>
        <v>EVEN</v>
      </c>
      <c r="F8616" t="str">
        <f>IF(D8616&lt;=18,"LOW (1-18)","HIGH (19-36)")</f>
        <v>HIGH (19-36)</v>
      </c>
      <c r="G8616">
        <f>INT((D8616-1)/6)+1</f>
        <v>6</v>
      </c>
      <c r="H8616">
        <f>MOD(D8616-1,6)+1</f>
        <v>4</v>
      </c>
      <c r="I8616">
        <f>37-D8616</f>
        <v>3</v>
      </c>
      <c r="J8616">
        <f>ABS(D8616-D8617)</f>
        <v>7</v>
      </c>
      <c r="K8616">
        <f>AVERAGE(D8616:D8620)</f>
        <v>34</v>
      </c>
      <c r="L8616">
        <f>AVERAGE(D8616:D8635)</f>
        <v>34</v>
      </c>
      <c r="M8616">
        <f>K8616-L8616</f>
        <v>0</v>
      </c>
      <c r="N8616" t="str">
        <f>IF(K8616&gt;L8616,"HIGH ZONE BIAS",IF(K8616&lt;L8616,"LOW ZONE BIAS","EQUILIBRIUM"))</f>
        <v>EQUILIBRIUM</v>
      </c>
    </row>
    <row r="8617">
      <c r="A8617">
        <v>18954</v>
      </c>
      <c r="B8617" t="str">
        <v>2019-07-09</v>
      </c>
      <c r="C8617" t="str">
        <v>Morning</v>
      </c>
      <c r="D8617">
        <v>27</v>
      </c>
      <c r="E8617" t="str">
        <f>IF(MOD(D8617,2)=0,"EVEN","ODD")</f>
        <v>ODD</v>
      </c>
      <c r="F8617" t="str">
        <f>IF(D8617&lt;=18,"LOW (1-18)","HIGH (19-36)")</f>
        <v>HIGH (19-36)</v>
      </c>
      <c r="G8617">
        <f>INT((D8617-1)/6)+1</f>
        <v>5</v>
      </c>
      <c r="H8617">
        <f>MOD(D8617-1,6)+1</f>
        <v>3</v>
      </c>
      <c r="I8617">
        <f>37-D8617</f>
        <v>10</v>
      </c>
      <c r="J8617">
        <f>ABS(D8617-D8618)</f>
        <v>11</v>
      </c>
      <c r="K8617">
        <f>AVERAGE(D8617:D8621)</f>
        <v>27</v>
      </c>
      <c r="L8617">
        <f>AVERAGE(D8617:D8636)</f>
        <v>27</v>
      </c>
      <c r="M8617">
        <f>K8617-L8617</f>
        <v>0</v>
      </c>
      <c r="N8617" t="str">
        <f>IF(K8617&gt;L8617,"HIGH ZONE BIAS",IF(K8617&lt;L8617,"LOW ZONE BIAS","EQUILIBRIUM"))</f>
        <v>EQUILIBRIUM</v>
      </c>
    </row>
    <row r="8618">
      <c r="A8618">
        <v>18953</v>
      </c>
      <c r="B8618" t="str">
        <v>2019-07-08</v>
      </c>
      <c r="C8618" t="str">
        <v>Evening</v>
      </c>
      <c r="D8618">
        <v>16</v>
      </c>
      <c r="E8618" t="str">
        <f>IF(MOD(D8618,2)=0,"EVEN","ODD")</f>
        <v>EVEN</v>
      </c>
      <c r="F8618" t="str">
        <f>IF(D8618&lt;=18,"LOW (1-18)","HIGH (19-36)")</f>
        <v>LOW (1-18)</v>
      </c>
      <c r="G8618">
        <f>INT((D8618-1)/6)+1</f>
        <v>3</v>
      </c>
      <c r="H8618">
        <f>MOD(D8618-1,6)+1</f>
        <v>4</v>
      </c>
      <c r="I8618">
        <f>37-D8618</f>
        <v>21</v>
      </c>
      <c r="J8618">
        <f>ABS(D8618-D8619)</f>
        <v>9</v>
      </c>
      <c r="K8618">
        <f>AVERAGE(D8618:D8622)</f>
        <v>16</v>
      </c>
      <c r="L8618">
        <f>AVERAGE(D8618:D8637)</f>
        <v>16</v>
      </c>
      <c r="M8618">
        <f>K8618-L8618</f>
        <v>0</v>
      </c>
      <c r="N8618" t="str">
        <f>IF(K8618&gt;L8618,"HIGH ZONE BIAS",IF(K8618&lt;L8618,"LOW ZONE BIAS","EQUILIBRIUM"))</f>
        <v>EQUILIBRIUM</v>
      </c>
    </row>
    <row r="8619">
      <c r="A8619">
        <v>18952</v>
      </c>
      <c r="B8619" t="str">
        <v>2019-07-08</v>
      </c>
      <c r="C8619" t="str">
        <v>Afternoon</v>
      </c>
      <c r="D8619">
        <v>25</v>
      </c>
      <c r="E8619" t="str">
        <f>IF(MOD(D8619,2)=0,"EVEN","ODD")</f>
        <v>ODD</v>
      </c>
      <c r="F8619" t="str">
        <f>IF(D8619&lt;=18,"LOW (1-18)","HIGH (19-36)")</f>
        <v>HIGH (19-36)</v>
      </c>
      <c r="G8619">
        <f>INT((D8619-1)/6)+1</f>
        <v>5</v>
      </c>
      <c r="H8619">
        <f>MOD(D8619-1,6)+1</f>
        <v>1</v>
      </c>
      <c r="I8619">
        <f>37-D8619</f>
        <v>12</v>
      </c>
      <c r="J8619">
        <f>ABS(D8619-D8620)</f>
        <v>24</v>
      </c>
      <c r="K8619">
        <f>AVERAGE(D8619:D8623)</f>
        <v>25</v>
      </c>
      <c r="L8619">
        <f>AVERAGE(D8619:D8638)</f>
        <v>25</v>
      </c>
      <c r="M8619">
        <f>K8619-L8619</f>
        <v>0</v>
      </c>
      <c r="N8619" t="str">
        <f>IF(K8619&gt;L8619,"HIGH ZONE BIAS",IF(K8619&lt;L8619,"LOW ZONE BIAS","EQUILIBRIUM"))</f>
        <v>EQUILIBRIUM</v>
      </c>
    </row>
    <row r="8620">
      <c r="A8620">
        <v>18951</v>
      </c>
      <c r="B8620" t="str">
        <v>2019-07-08</v>
      </c>
      <c r="C8620" t="str">
        <v>Midday</v>
      </c>
      <c r="D8620">
        <v>1</v>
      </c>
      <c r="E8620" t="str">
        <f>IF(MOD(D8620,2)=0,"EVEN","ODD")</f>
        <v>ODD</v>
      </c>
      <c r="F8620" t="str">
        <f>IF(D8620&lt;=18,"LOW (1-18)","HIGH (19-36)")</f>
        <v>LOW (1-18)</v>
      </c>
      <c r="G8620">
        <f>INT((D8620-1)/6)+1</f>
        <v>1</v>
      </c>
      <c r="H8620">
        <f>MOD(D8620-1,6)+1</f>
        <v>1</v>
      </c>
      <c r="I8620">
        <f>37-D8620</f>
        <v>36</v>
      </c>
      <c r="J8620">
        <f>ABS(D8620-D8621)</f>
        <v>23</v>
      </c>
      <c r="K8620">
        <f>AVERAGE(D8620:D8624)</f>
        <v>1</v>
      </c>
      <c r="L8620">
        <f>AVERAGE(D8620:D8639)</f>
        <v>1</v>
      </c>
      <c r="M8620">
        <f>K8620-L8620</f>
        <v>0</v>
      </c>
      <c r="N8620" t="str">
        <f>IF(K8620&gt;L8620,"HIGH ZONE BIAS",IF(K8620&lt;L8620,"LOW ZONE BIAS","EQUILIBRIUM"))</f>
        <v>EQUILIBRIUM</v>
      </c>
    </row>
    <row r="8621">
      <c r="A8621">
        <v>18950</v>
      </c>
      <c r="B8621" t="str">
        <v>2019-07-08</v>
      </c>
      <c r="C8621" t="str">
        <v>Morning</v>
      </c>
      <c r="D8621">
        <v>24</v>
      </c>
      <c r="E8621" t="str">
        <f>IF(MOD(D8621,2)=0,"EVEN","ODD")</f>
        <v>EVEN</v>
      </c>
      <c r="F8621" t="str">
        <f>IF(D8621&lt;=18,"LOW (1-18)","HIGH (19-36)")</f>
        <v>HIGH (19-36)</v>
      </c>
      <c r="G8621">
        <f>INT((D8621-1)/6)+1</f>
        <v>4</v>
      </c>
      <c r="H8621">
        <f>MOD(D8621-1,6)+1</f>
        <v>6</v>
      </c>
      <c r="I8621">
        <f>37-D8621</f>
        <v>13</v>
      </c>
      <c r="J8621">
        <f>ABS(D8621-D8622)</f>
        <v>2</v>
      </c>
      <c r="K8621">
        <f>AVERAGE(D8621:D8625)</f>
        <v>24</v>
      </c>
      <c r="L8621">
        <f>AVERAGE(D8621:D8640)</f>
        <v>24</v>
      </c>
      <c r="M8621">
        <f>K8621-L8621</f>
        <v>0</v>
      </c>
      <c r="N8621" t="str">
        <f>IF(K8621&gt;L8621,"HIGH ZONE BIAS",IF(K8621&lt;L8621,"LOW ZONE BIAS","EQUILIBRIUM"))</f>
        <v>EQUILIBRIUM</v>
      </c>
    </row>
    <row r="8622">
      <c r="A8622">
        <v>18949</v>
      </c>
      <c r="B8622" t="str">
        <v>2019-07-06</v>
      </c>
      <c r="C8622" t="str">
        <v>Evening</v>
      </c>
      <c r="D8622">
        <v>26</v>
      </c>
      <c r="E8622" t="str">
        <f>IF(MOD(D8622,2)=0,"EVEN","ODD")</f>
        <v>EVEN</v>
      </c>
      <c r="F8622" t="str">
        <f>IF(D8622&lt;=18,"LOW (1-18)","HIGH (19-36)")</f>
        <v>HIGH (19-36)</v>
      </c>
      <c r="G8622">
        <f>INT((D8622-1)/6)+1</f>
        <v>5</v>
      </c>
      <c r="H8622">
        <f>MOD(D8622-1,6)+1</f>
        <v>2</v>
      </c>
      <c r="I8622">
        <f>37-D8622</f>
        <v>11</v>
      </c>
      <c r="J8622">
        <f>ABS(D8622-D8623)</f>
        <v>5</v>
      </c>
      <c r="K8622">
        <f>AVERAGE(D8622:D8626)</f>
        <v>26</v>
      </c>
      <c r="L8622">
        <f>AVERAGE(D8622:D8641)</f>
        <v>26</v>
      </c>
      <c r="M8622">
        <f>K8622-L8622</f>
        <v>0</v>
      </c>
      <c r="N8622" t="str">
        <f>IF(K8622&gt;L8622,"HIGH ZONE BIAS",IF(K8622&lt;L8622,"LOW ZONE BIAS","EQUILIBRIUM"))</f>
        <v>EQUILIBRIUM</v>
      </c>
    </row>
    <row r="8623">
      <c r="A8623">
        <v>18948</v>
      </c>
      <c r="B8623" t="str">
        <v>2019-07-06</v>
      </c>
      <c r="C8623" t="str">
        <v>Afternoon</v>
      </c>
      <c r="D8623">
        <v>31</v>
      </c>
      <c r="E8623" t="str">
        <f>IF(MOD(D8623,2)=0,"EVEN","ODD")</f>
        <v>ODD</v>
      </c>
      <c r="F8623" t="str">
        <f>IF(D8623&lt;=18,"LOW (1-18)","HIGH (19-36)")</f>
        <v>HIGH (19-36)</v>
      </c>
      <c r="G8623">
        <f>INT((D8623-1)/6)+1</f>
        <v>6</v>
      </c>
      <c r="H8623">
        <f>MOD(D8623-1,6)+1</f>
        <v>1</v>
      </c>
      <c r="I8623">
        <f>37-D8623</f>
        <v>6</v>
      </c>
      <c r="J8623">
        <f>ABS(D8623-D8624)</f>
        <v>26</v>
      </c>
      <c r="K8623">
        <f>AVERAGE(D8623:D8627)</f>
        <v>31</v>
      </c>
      <c r="L8623">
        <f>AVERAGE(D8623:D8642)</f>
        <v>31</v>
      </c>
      <c r="M8623">
        <f>K8623-L8623</f>
        <v>0</v>
      </c>
      <c r="N8623" t="str">
        <f>IF(K8623&gt;L8623,"HIGH ZONE BIAS",IF(K8623&lt;L8623,"LOW ZONE BIAS","EQUILIBRIUM"))</f>
        <v>EQUILIBRIUM</v>
      </c>
    </row>
    <row r="8624">
      <c r="A8624">
        <v>18947</v>
      </c>
      <c r="B8624" t="str">
        <v>2019-07-06</v>
      </c>
      <c r="C8624" t="str">
        <v>Midday</v>
      </c>
      <c r="D8624">
        <v>5</v>
      </c>
      <c r="E8624" t="str">
        <f>IF(MOD(D8624,2)=0,"EVEN","ODD")</f>
        <v>ODD</v>
      </c>
      <c r="F8624" t="str">
        <f>IF(D8624&lt;=18,"LOW (1-18)","HIGH (19-36)")</f>
        <v>LOW (1-18)</v>
      </c>
      <c r="G8624">
        <f>INT((D8624-1)/6)+1</f>
        <v>1</v>
      </c>
      <c r="H8624">
        <f>MOD(D8624-1,6)+1</f>
        <v>5</v>
      </c>
      <c r="I8624">
        <f>37-D8624</f>
        <v>32</v>
      </c>
      <c r="J8624">
        <f>ABS(D8624-D8625)</f>
        <v>21</v>
      </c>
      <c r="K8624">
        <f>AVERAGE(D8624:D8628)</f>
        <v>5</v>
      </c>
      <c r="L8624">
        <f>AVERAGE(D8624:D8643)</f>
        <v>5</v>
      </c>
      <c r="M8624">
        <f>K8624-L8624</f>
        <v>0</v>
      </c>
      <c r="N8624" t="str">
        <f>IF(K8624&gt;L8624,"HIGH ZONE BIAS",IF(K8624&lt;L8624,"LOW ZONE BIAS","EQUILIBRIUM"))</f>
        <v>EQUILIBRIUM</v>
      </c>
    </row>
    <row r="8625">
      <c r="A8625">
        <v>18946</v>
      </c>
      <c r="B8625" t="str">
        <v>2019-07-06</v>
      </c>
      <c r="C8625" t="str">
        <v>Morning</v>
      </c>
      <c r="D8625">
        <v>26</v>
      </c>
      <c r="E8625" t="str">
        <f>IF(MOD(D8625,2)=0,"EVEN","ODD")</f>
        <v>EVEN</v>
      </c>
      <c r="F8625" t="str">
        <f>IF(D8625&lt;=18,"LOW (1-18)","HIGH (19-36)")</f>
        <v>HIGH (19-36)</v>
      </c>
      <c r="G8625">
        <f>INT((D8625-1)/6)+1</f>
        <v>5</v>
      </c>
      <c r="H8625">
        <f>MOD(D8625-1,6)+1</f>
        <v>2</v>
      </c>
      <c r="I8625">
        <f>37-D8625</f>
        <v>11</v>
      </c>
      <c r="J8625">
        <f>ABS(D8625-D8626)</f>
        <v>1</v>
      </c>
      <c r="K8625">
        <f>AVERAGE(D8625:D8629)</f>
        <v>26</v>
      </c>
      <c r="L8625">
        <f>AVERAGE(D8625:D8644)</f>
        <v>26</v>
      </c>
      <c r="M8625">
        <f>K8625-L8625</f>
        <v>0</v>
      </c>
      <c r="N8625" t="str">
        <f>IF(K8625&gt;L8625,"HIGH ZONE BIAS",IF(K8625&lt;L8625,"LOW ZONE BIAS","EQUILIBRIUM"))</f>
        <v>EQUILIBRIUM</v>
      </c>
    </row>
    <row r="8626">
      <c r="A8626">
        <v>18945</v>
      </c>
      <c r="B8626" t="str">
        <v>2019-07-05</v>
      </c>
      <c r="C8626" t="str">
        <v>Evening</v>
      </c>
      <c r="D8626">
        <v>25</v>
      </c>
      <c r="E8626" t="str">
        <f>IF(MOD(D8626,2)=0,"EVEN","ODD")</f>
        <v>ODD</v>
      </c>
      <c r="F8626" t="str">
        <f>IF(D8626&lt;=18,"LOW (1-18)","HIGH (19-36)")</f>
        <v>HIGH (19-36)</v>
      </c>
      <c r="G8626">
        <f>INT((D8626-1)/6)+1</f>
        <v>5</v>
      </c>
      <c r="H8626">
        <f>MOD(D8626-1,6)+1</f>
        <v>1</v>
      </c>
      <c r="I8626">
        <f>37-D8626</f>
        <v>12</v>
      </c>
      <c r="J8626">
        <f>ABS(D8626-D8627)</f>
        <v>9</v>
      </c>
      <c r="K8626">
        <f>AVERAGE(D8626:D8630)</f>
        <v>25</v>
      </c>
      <c r="L8626">
        <f>AVERAGE(D8626:D8645)</f>
        <v>25</v>
      </c>
      <c r="M8626">
        <f>K8626-L8626</f>
        <v>0</v>
      </c>
      <c r="N8626" t="str">
        <f>IF(K8626&gt;L8626,"HIGH ZONE BIAS",IF(K8626&lt;L8626,"LOW ZONE BIAS","EQUILIBRIUM"))</f>
        <v>EQUILIBRIUM</v>
      </c>
    </row>
    <row r="8627">
      <c r="A8627">
        <v>18944</v>
      </c>
      <c r="B8627" t="str">
        <v>2019-07-05</v>
      </c>
      <c r="C8627" t="str">
        <v>Afternoon</v>
      </c>
      <c r="D8627">
        <v>16</v>
      </c>
      <c r="E8627" t="str">
        <f>IF(MOD(D8627,2)=0,"EVEN","ODD")</f>
        <v>EVEN</v>
      </c>
      <c r="F8627" t="str">
        <f>IF(D8627&lt;=18,"LOW (1-18)","HIGH (19-36)")</f>
        <v>LOW (1-18)</v>
      </c>
      <c r="G8627">
        <f>INT((D8627-1)/6)+1</f>
        <v>3</v>
      </c>
      <c r="H8627">
        <f>MOD(D8627-1,6)+1</f>
        <v>4</v>
      </c>
      <c r="I8627">
        <f>37-D8627</f>
        <v>21</v>
      </c>
      <c r="J8627">
        <f>ABS(D8627-D8628)</f>
        <v>9</v>
      </c>
      <c r="K8627">
        <f>AVERAGE(D8627:D8631)</f>
        <v>16</v>
      </c>
      <c r="L8627">
        <f>AVERAGE(D8627:D8646)</f>
        <v>16</v>
      </c>
      <c r="M8627">
        <f>K8627-L8627</f>
        <v>0</v>
      </c>
      <c r="N8627" t="str">
        <f>IF(K8627&gt;L8627,"HIGH ZONE BIAS",IF(K8627&lt;L8627,"LOW ZONE BIAS","EQUILIBRIUM"))</f>
        <v>EQUILIBRIUM</v>
      </c>
    </row>
    <row r="8628">
      <c r="A8628">
        <v>18943</v>
      </c>
      <c r="B8628" t="str">
        <v>2019-07-05</v>
      </c>
      <c r="C8628" t="str">
        <v>Midday</v>
      </c>
      <c r="D8628">
        <v>25</v>
      </c>
      <c r="E8628" t="str">
        <f>IF(MOD(D8628,2)=0,"EVEN","ODD")</f>
        <v>ODD</v>
      </c>
      <c r="F8628" t="str">
        <f>IF(D8628&lt;=18,"LOW (1-18)","HIGH (19-36)")</f>
        <v>HIGH (19-36)</v>
      </c>
      <c r="G8628">
        <f>INT((D8628-1)/6)+1</f>
        <v>5</v>
      </c>
      <c r="H8628">
        <f>MOD(D8628-1,6)+1</f>
        <v>1</v>
      </c>
      <c r="I8628">
        <f>37-D8628</f>
        <v>12</v>
      </c>
      <c r="J8628">
        <f>ABS(D8628-D8629)</f>
        <v>9</v>
      </c>
      <c r="K8628">
        <f>AVERAGE(D8628:D8632)</f>
        <v>25</v>
      </c>
      <c r="L8628">
        <f>AVERAGE(D8628:D8647)</f>
        <v>25</v>
      </c>
      <c r="M8628">
        <f>K8628-L8628</f>
        <v>0</v>
      </c>
      <c r="N8628" t="str">
        <f>IF(K8628&gt;L8628,"HIGH ZONE BIAS",IF(K8628&lt;L8628,"LOW ZONE BIAS","EQUILIBRIUM"))</f>
        <v>EQUILIBRIUM</v>
      </c>
    </row>
    <row r="8629">
      <c r="A8629">
        <v>18942</v>
      </c>
      <c r="B8629" t="str">
        <v>2019-07-05</v>
      </c>
      <c r="C8629" t="str">
        <v>Morning</v>
      </c>
      <c r="D8629">
        <v>34</v>
      </c>
      <c r="E8629" t="str">
        <f>IF(MOD(D8629,2)=0,"EVEN","ODD")</f>
        <v>EVEN</v>
      </c>
      <c r="F8629" t="str">
        <f>IF(D8629&lt;=18,"LOW (1-18)","HIGH (19-36)")</f>
        <v>HIGH (19-36)</v>
      </c>
      <c r="G8629">
        <f>INT((D8629-1)/6)+1</f>
        <v>6</v>
      </c>
      <c r="H8629">
        <f>MOD(D8629-1,6)+1</f>
        <v>4</v>
      </c>
      <c r="I8629">
        <f>37-D8629</f>
        <v>3</v>
      </c>
      <c r="J8629">
        <f>ABS(D8629-D8630)</f>
        <v>33</v>
      </c>
      <c r="K8629">
        <f>AVERAGE(D8629:D8633)</f>
        <v>34</v>
      </c>
      <c r="L8629">
        <f>AVERAGE(D8629:D8648)</f>
        <v>34</v>
      </c>
      <c r="M8629">
        <f>K8629-L8629</f>
        <v>0</v>
      </c>
      <c r="N8629" t="str">
        <f>IF(K8629&gt;L8629,"HIGH ZONE BIAS",IF(K8629&lt;L8629,"LOW ZONE BIAS","EQUILIBRIUM"))</f>
        <v>EQUILIBRIUM</v>
      </c>
    </row>
    <row r="8630">
      <c r="A8630">
        <v>18941</v>
      </c>
      <c r="B8630" t="str">
        <v>2019-07-04</v>
      </c>
      <c r="C8630" t="str">
        <v>Evening</v>
      </c>
      <c r="D8630">
        <v>1</v>
      </c>
      <c r="E8630" t="str">
        <f>IF(MOD(D8630,2)=0,"EVEN","ODD")</f>
        <v>ODD</v>
      </c>
      <c r="F8630" t="str">
        <f>IF(D8630&lt;=18,"LOW (1-18)","HIGH (19-36)")</f>
        <v>LOW (1-18)</v>
      </c>
      <c r="G8630">
        <f>INT((D8630-1)/6)+1</f>
        <v>1</v>
      </c>
      <c r="H8630">
        <f>MOD(D8630-1,6)+1</f>
        <v>1</v>
      </c>
      <c r="I8630">
        <f>37-D8630</f>
        <v>36</v>
      </c>
      <c r="J8630">
        <f>ABS(D8630-D8631)</f>
        <v>14</v>
      </c>
      <c r="K8630">
        <f>AVERAGE(D8630:D8634)</f>
        <v>1</v>
      </c>
      <c r="L8630">
        <f>AVERAGE(D8630:D8649)</f>
        <v>1</v>
      </c>
      <c r="M8630">
        <f>K8630-L8630</f>
        <v>0</v>
      </c>
      <c r="N8630" t="str">
        <f>IF(K8630&gt;L8630,"HIGH ZONE BIAS",IF(K8630&lt;L8630,"LOW ZONE BIAS","EQUILIBRIUM"))</f>
        <v>EQUILIBRIUM</v>
      </c>
    </row>
    <row r="8631">
      <c r="A8631">
        <v>18940</v>
      </c>
      <c r="B8631" t="str">
        <v>2019-07-04</v>
      </c>
      <c r="C8631" t="str">
        <v>Afternoon</v>
      </c>
      <c r="D8631">
        <v>15</v>
      </c>
      <c r="E8631" t="str">
        <f>IF(MOD(D8631,2)=0,"EVEN","ODD")</f>
        <v>ODD</v>
      </c>
      <c r="F8631" t="str">
        <f>IF(D8631&lt;=18,"LOW (1-18)","HIGH (19-36)")</f>
        <v>LOW (1-18)</v>
      </c>
      <c r="G8631">
        <f>INT((D8631-1)/6)+1</f>
        <v>3</v>
      </c>
      <c r="H8631">
        <f>MOD(D8631-1,6)+1</f>
        <v>3</v>
      </c>
      <c r="I8631">
        <f>37-D8631</f>
        <v>22</v>
      </c>
      <c r="J8631">
        <f>ABS(D8631-D8632)</f>
        <v>3</v>
      </c>
      <c r="K8631">
        <f>AVERAGE(D8631:D8635)</f>
        <v>15</v>
      </c>
      <c r="L8631">
        <f>AVERAGE(D8631:D8650)</f>
        <v>15</v>
      </c>
      <c r="M8631">
        <f>K8631-L8631</f>
        <v>0</v>
      </c>
      <c r="N8631" t="str">
        <f>IF(K8631&gt;L8631,"HIGH ZONE BIAS",IF(K8631&lt;L8631,"LOW ZONE BIAS","EQUILIBRIUM"))</f>
        <v>EQUILIBRIUM</v>
      </c>
    </row>
    <row r="8632">
      <c r="A8632">
        <v>18939</v>
      </c>
      <c r="B8632" t="str">
        <v>2019-07-04</v>
      </c>
      <c r="C8632" t="str">
        <v>Midday</v>
      </c>
      <c r="D8632">
        <v>12</v>
      </c>
      <c r="E8632" t="str">
        <f>IF(MOD(D8632,2)=0,"EVEN","ODD")</f>
        <v>EVEN</v>
      </c>
      <c r="F8632" t="str">
        <f>IF(D8632&lt;=18,"LOW (1-18)","HIGH (19-36)")</f>
        <v>LOW (1-18)</v>
      </c>
      <c r="G8632">
        <f>INT((D8632-1)/6)+1</f>
        <v>2</v>
      </c>
      <c r="H8632">
        <f>MOD(D8632-1,6)+1</f>
        <v>6</v>
      </c>
      <c r="I8632">
        <f>37-D8632</f>
        <v>25</v>
      </c>
      <c r="J8632">
        <f>ABS(D8632-D8633)</f>
        <v>11</v>
      </c>
      <c r="K8632">
        <f>AVERAGE(D8632:D8636)</f>
        <v>12</v>
      </c>
      <c r="L8632">
        <f>AVERAGE(D8632:D8651)</f>
        <v>12</v>
      </c>
      <c r="M8632">
        <f>K8632-L8632</f>
        <v>0</v>
      </c>
      <c r="N8632" t="str">
        <f>IF(K8632&gt;L8632,"HIGH ZONE BIAS",IF(K8632&lt;L8632,"LOW ZONE BIAS","EQUILIBRIUM"))</f>
        <v>EQUILIBRIUM</v>
      </c>
    </row>
    <row r="8633">
      <c r="A8633">
        <v>18938</v>
      </c>
      <c r="B8633" t="str">
        <v>2019-07-04</v>
      </c>
      <c r="C8633" t="str">
        <v>Morning</v>
      </c>
      <c r="D8633">
        <v>1</v>
      </c>
      <c r="E8633" t="str">
        <f>IF(MOD(D8633,2)=0,"EVEN","ODD")</f>
        <v>ODD</v>
      </c>
      <c r="F8633" t="str">
        <f>IF(D8633&lt;=18,"LOW (1-18)","HIGH (19-36)")</f>
        <v>LOW (1-18)</v>
      </c>
      <c r="G8633">
        <f>INT((D8633-1)/6)+1</f>
        <v>1</v>
      </c>
      <c r="H8633">
        <f>MOD(D8633-1,6)+1</f>
        <v>1</v>
      </c>
      <c r="I8633">
        <f>37-D8633</f>
        <v>36</v>
      </c>
      <c r="J8633">
        <f>ABS(D8633-D8634)</f>
        <v>6</v>
      </c>
      <c r="K8633">
        <f>AVERAGE(D8633:D8637)</f>
        <v>1</v>
      </c>
      <c r="L8633">
        <f>AVERAGE(D8633:D8652)</f>
        <v>1</v>
      </c>
      <c r="M8633">
        <f>K8633-L8633</f>
        <v>0</v>
      </c>
      <c r="N8633" t="str">
        <f>IF(K8633&gt;L8633,"HIGH ZONE BIAS",IF(K8633&lt;L8633,"LOW ZONE BIAS","EQUILIBRIUM"))</f>
        <v>EQUILIBRIUM</v>
      </c>
    </row>
    <row r="8634">
      <c r="A8634">
        <v>18937</v>
      </c>
      <c r="B8634" t="str">
        <v>2019-07-03</v>
      </c>
      <c r="C8634" t="str">
        <v>Evening</v>
      </c>
      <c r="D8634">
        <v>7</v>
      </c>
      <c r="E8634" t="str">
        <f>IF(MOD(D8634,2)=0,"EVEN","ODD")</f>
        <v>ODD</v>
      </c>
      <c r="F8634" t="str">
        <f>IF(D8634&lt;=18,"LOW (1-18)","HIGH (19-36)")</f>
        <v>LOW (1-18)</v>
      </c>
      <c r="G8634">
        <f>INT((D8634-1)/6)+1</f>
        <v>2</v>
      </c>
      <c r="H8634">
        <f>MOD(D8634-1,6)+1</f>
        <v>1</v>
      </c>
      <c r="I8634">
        <f>37-D8634</f>
        <v>30</v>
      </c>
      <c r="J8634">
        <f>ABS(D8634-D8635)</f>
        <v>28</v>
      </c>
      <c r="K8634">
        <f>AVERAGE(D8634:D8638)</f>
        <v>7</v>
      </c>
      <c r="L8634">
        <f>AVERAGE(D8634:D8653)</f>
        <v>7</v>
      </c>
      <c r="M8634">
        <f>K8634-L8634</f>
        <v>0</v>
      </c>
      <c r="N8634" t="str">
        <f>IF(K8634&gt;L8634,"HIGH ZONE BIAS",IF(K8634&lt;L8634,"LOW ZONE BIAS","EQUILIBRIUM"))</f>
        <v>EQUILIBRIUM</v>
      </c>
    </row>
    <row r="8635">
      <c r="A8635">
        <v>18936</v>
      </c>
      <c r="B8635" t="str">
        <v>2019-07-03</v>
      </c>
      <c r="C8635" t="str">
        <v>Afternoon</v>
      </c>
      <c r="D8635">
        <v>35</v>
      </c>
      <c r="E8635" t="str">
        <f>IF(MOD(D8635,2)=0,"EVEN","ODD")</f>
        <v>ODD</v>
      </c>
      <c r="F8635" t="str">
        <f>IF(D8635&lt;=18,"LOW (1-18)","HIGH (19-36)")</f>
        <v>HIGH (19-36)</v>
      </c>
      <c r="G8635">
        <f>INT((D8635-1)/6)+1</f>
        <v>6</v>
      </c>
      <c r="H8635">
        <f>MOD(D8635-1,6)+1</f>
        <v>5</v>
      </c>
      <c r="I8635">
        <f>37-D8635</f>
        <v>2</v>
      </c>
      <c r="J8635">
        <f>ABS(D8635-D8636)</f>
        <v>13</v>
      </c>
      <c r="K8635">
        <f>AVERAGE(D8635:D8639)</f>
        <v>35</v>
      </c>
      <c r="L8635">
        <f>AVERAGE(D8635:D8654)</f>
        <v>35</v>
      </c>
      <c r="M8635">
        <f>K8635-L8635</f>
        <v>0</v>
      </c>
      <c r="N8635" t="str">
        <f>IF(K8635&gt;L8635,"HIGH ZONE BIAS",IF(K8635&lt;L8635,"LOW ZONE BIAS","EQUILIBRIUM"))</f>
        <v>EQUILIBRIUM</v>
      </c>
    </row>
    <row r="8636">
      <c r="A8636">
        <v>18935</v>
      </c>
      <c r="B8636" t="str">
        <v>2019-07-03</v>
      </c>
      <c r="C8636" t="str">
        <v>Midday</v>
      </c>
      <c r="D8636">
        <v>22</v>
      </c>
      <c r="E8636" t="str">
        <f>IF(MOD(D8636,2)=0,"EVEN","ODD")</f>
        <v>EVEN</v>
      </c>
      <c r="F8636" t="str">
        <f>IF(D8636&lt;=18,"LOW (1-18)","HIGH (19-36)")</f>
        <v>HIGH (19-36)</v>
      </c>
      <c r="G8636">
        <f>INT((D8636-1)/6)+1</f>
        <v>4</v>
      </c>
      <c r="H8636">
        <f>MOD(D8636-1,6)+1</f>
        <v>4</v>
      </c>
      <c r="I8636">
        <f>37-D8636</f>
        <v>15</v>
      </c>
      <c r="J8636">
        <f>ABS(D8636-D8637)</f>
        <v>2</v>
      </c>
      <c r="K8636">
        <f>AVERAGE(D8636:D8640)</f>
        <v>22</v>
      </c>
      <c r="L8636">
        <f>AVERAGE(D8636:D8655)</f>
        <v>22</v>
      </c>
      <c r="M8636">
        <f>K8636-L8636</f>
        <v>0</v>
      </c>
      <c r="N8636" t="str">
        <f>IF(K8636&gt;L8636,"HIGH ZONE BIAS",IF(K8636&lt;L8636,"LOW ZONE BIAS","EQUILIBRIUM"))</f>
        <v>EQUILIBRIUM</v>
      </c>
    </row>
    <row r="8637">
      <c r="A8637">
        <v>18934</v>
      </c>
      <c r="B8637" t="str">
        <v>2019-07-03</v>
      </c>
      <c r="C8637" t="str">
        <v>Morning</v>
      </c>
      <c r="D8637">
        <v>24</v>
      </c>
      <c r="E8637" t="str">
        <f>IF(MOD(D8637,2)=0,"EVEN","ODD")</f>
        <v>EVEN</v>
      </c>
      <c r="F8637" t="str">
        <f>IF(D8637&lt;=18,"LOW (1-18)","HIGH (19-36)")</f>
        <v>HIGH (19-36)</v>
      </c>
      <c r="G8637">
        <f>INT((D8637-1)/6)+1</f>
        <v>4</v>
      </c>
      <c r="H8637">
        <f>MOD(D8637-1,6)+1</f>
        <v>6</v>
      </c>
      <c r="I8637">
        <f>37-D8637</f>
        <v>13</v>
      </c>
      <c r="J8637">
        <f>ABS(D8637-D8638)</f>
        <v>8</v>
      </c>
      <c r="K8637">
        <f>AVERAGE(D8637:D8641)</f>
        <v>24</v>
      </c>
      <c r="L8637">
        <f>AVERAGE(D8637:D8656)</f>
        <v>24</v>
      </c>
      <c r="M8637">
        <f>K8637-L8637</f>
        <v>0</v>
      </c>
      <c r="N8637" t="str">
        <f>IF(K8637&gt;L8637,"HIGH ZONE BIAS",IF(K8637&lt;L8637,"LOW ZONE BIAS","EQUILIBRIUM"))</f>
        <v>EQUILIBRIUM</v>
      </c>
    </row>
    <row r="8638">
      <c r="A8638">
        <v>18933</v>
      </c>
      <c r="B8638" t="str">
        <v>2019-07-02</v>
      </c>
      <c r="C8638" t="str">
        <v>Evening</v>
      </c>
      <c r="D8638">
        <v>16</v>
      </c>
      <c r="E8638" t="str">
        <f>IF(MOD(D8638,2)=0,"EVEN","ODD")</f>
        <v>EVEN</v>
      </c>
      <c r="F8638" t="str">
        <f>IF(D8638&lt;=18,"LOW (1-18)","HIGH (19-36)")</f>
        <v>LOW (1-18)</v>
      </c>
      <c r="G8638">
        <f>INT((D8638-1)/6)+1</f>
        <v>3</v>
      </c>
      <c r="H8638">
        <f>MOD(D8638-1,6)+1</f>
        <v>4</v>
      </c>
      <c r="I8638">
        <f>37-D8638</f>
        <v>21</v>
      </c>
      <c r="J8638">
        <f>ABS(D8638-D8639)</f>
        <v>12</v>
      </c>
      <c r="K8638">
        <f>AVERAGE(D8638:D8642)</f>
        <v>16</v>
      </c>
      <c r="L8638">
        <f>AVERAGE(D8638:D8657)</f>
        <v>16</v>
      </c>
      <c r="M8638">
        <f>K8638-L8638</f>
        <v>0</v>
      </c>
      <c r="N8638" t="str">
        <f>IF(K8638&gt;L8638,"HIGH ZONE BIAS",IF(K8638&lt;L8638,"LOW ZONE BIAS","EQUILIBRIUM"))</f>
        <v>EQUILIBRIUM</v>
      </c>
    </row>
    <row r="8639">
      <c r="A8639">
        <v>18932</v>
      </c>
      <c r="B8639" t="str">
        <v>2019-07-02</v>
      </c>
      <c r="C8639" t="str">
        <v>Afternoon</v>
      </c>
      <c r="D8639">
        <v>28</v>
      </c>
      <c r="E8639" t="str">
        <f>IF(MOD(D8639,2)=0,"EVEN","ODD")</f>
        <v>EVEN</v>
      </c>
      <c r="F8639" t="str">
        <f>IF(D8639&lt;=18,"LOW (1-18)","HIGH (19-36)")</f>
        <v>HIGH (19-36)</v>
      </c>
      <c r="G8639">
        <f>INT((D8639-1)/6)+1</f>
        <v>5</v>
      </c>
      <c r="H8639">
        <f>MOD(D8639-1,6)+1</f>
        <v>4</v>
      </c>
      <c r="I8639">
        <f>37-D8639</f>
        <v>9</v>
      </c>
      <c r="J8639">
        <f>ABS(D8639-D8640)</f>
        <v>4</v>
      </c>
      <c r="K8639">
        <f>AVERAGE(D8639:D8643)</f>
        <v>28</v>
      </c>
      <c r="L8639">
        <f>AVERAGE(D8639:D8658)</f>
        <v>28</v>
      </c>
      <c r="M8639">
        <f>K8639-L8639</f>
        <v>0</v>
      </c>
      <c r="N8639" t="str">
        <f>IF(K8639&gt;L8639,"HIGH ZONE BIAS",IF(K8639&lt;L8639,"LOW ZONE BIAS","EQUILIBRIUM"))</f>
        <v>EQUILIBRIUM</v>
      </c>
    </row>
    <row r="8640">
      <c r="A8640">
        <v>18931</v>
      </c>
      <c r="B8640" t="str">
        <v>2019-07-02</v>
      </c>
      <c r="C8640" t="str">
        <v>Midday</v>
      </c>
      <c r="D8640">
        <v>24</v>
      </c>
      <c r="E8640" t="str">
        <f>IF(MOD(D8640,2)=0,"EVEN","ODD")</f>
        <v>EVEN</v>
      </c>
      <c r="F8640" t="str">
        <f>IF(D8640&lt;=18,"LOW (1-18)","HIGH (19-36)")</f>
        <v>HIGH (19-36)</v>
      </c>
      <c r="G8640">
        <f>INT((D8640-1)/6)+1</f>
        <v>4</v>
      </c>
      <c r="H8640">
        <f>MOD(D8640-1,6)+1</f>
        <v>6</v>
      </c>
      <c r="I8640">
        <f>37-D8640</f>
        <v>13</v>
      </c>
      <c r="J8640">
        <f>ABS(D8640-D8641)</f>
        <v>0</v>
      </c>
      <c r="K8640">
        <f>AVERAGE(D8640:D8644)</f>
        <v>24</v>
      </c>
      <c r="L8640">
        <f>AVERAGE(D8640:D8659)</f>
        <v>24</v>
      </c>
      <c r="M8640">
        <f>K8640-L8640</f>
        <v>0</v>
      </c>
      <c r="N8640" t="str">
        <f>IF(K8640&gt;L8640,"HIGH ZONE BIAS",IF(K8640&lt;L8640,"LOW ZONE BIAS","EQUILIBRIUM"))</f>
        <v>EQUILIBRIUM</v>
      </c>
    </row>
    <row r="8641">
      <c r="A8641">
        <v>18930</v>
      </c>
      <c r="B8641" t="str">
        <v>2019-07-02</v>
      </c>
      <c r="C8641" t="str">
        <v>Morning</v>
      </c>
      <c r="D8641">
        <v>24</v>
      </c>
      <c r="E8641" t="str">
        <f>IF(MOD(D8641,2)=0,"EVEN","ODD")</f>
        <v>EVEN</v>
      </c>
      <c r="F8641" t="str">
        <f>IF(D8641&lt;=18,"LOW (1-18)","HIGH (19-36)")</f>
        <v>HIGH (19-36)</v>
      </c>
      <c r="G8641">
        <f>INT((D8641-1)/6)+1</f>
        <v>4</v>
      </c>
      <c r="H8641">
        <f>MOD(D8641-1,6)+1</f>
        <v>6</v>
      </c>
      <c r="I8641">
        <f>37-D8641</f>
        <v>13</v>
      </c>
      <c r="J8641">
        <f>ABS(D8641-D8642)</f>
        <v>11</v>
      </c>
      <c r="K8641">
        <f>AVERAGE(D8641:D8645)</f>
        <v>24</v>
      </c>
      <c r="L8641">
        <f>AVERAGE(D8641:D8660)</f>
        <v>24</v>
      </c>
      <c r="M8641">
        <f>K8641-L8641</f>
        <v>0</v>
      </c>
      <c r="N8641" t="str">
        <f>IF(K8641&gt;L8641,"HIGH ZONE BIAS",IF(K8641&lt;L8641,"LOW ZONE BIAS","EQUILIBRIUM"))</f>
        <v>EQUILIBRIUM</v>
      </c>
    </row>
    <row r="8642">
      <c r="A8642">
        <v>18929</v>
      </c>
      <c r="B8642" t="str">
        <v>2019-07-01</v>
      </c>
      <c r="C8642" t="str">
        <v>Evening</v>
      </c>
      <c r="D8642">
        <v>13</v>
      </c>
      <c r="E8642" t="str">
        <f>IF(MOD(D8642,2)=0,"EVEN","ODD")</f>
        <v>ODD</v>
      </c>
      <c r="F8642" t="str">
        <f>IF(D8642&lt;=18,"LOW (1-18)","HIGH (19-36)")</f>
        <v>LOW (1-18)</v>
      </c>
      <c r="G8642">
        <f>INT((D8642-1)/6)+1</f>
        <v>3</v>
      </c>
      <c r="H8642">
        <f>MOD(D8642-1,6)+1</f>
        <v>1</v>
      </c>
      <c r="I8642">
        <f>37-D8642</f>
        <v>24</v>
      </c>
      <c r="J8642">
        <f>ABS(D8642-D8643)</f>
        <v>14</v>
      </c>
      <c r="K8642">
        <f>AVERAGE(D8642:D8646)</f>
        <v>13</v>
      </c>
      <c r="L8642">
        <f>AVERAGE(D8642:D8661)</f>
        <v>13</v>
      </c>
      <c r="M8642">
        <f>K8642-L8642</f>
        <v>0</v>
      </c>
      <c r="N8642" t="str">
        <f>IF(K8642&gt;L8642,"HIGH ZONE BIAS",IF(K8642&lt;L8642,"LOW ZONE BIAS","EQUILIBRIUM"))</f>
        <v>EQUILIBRIUM</v>
      </c>
    </row>
    <row r="8643">
      <c r="A8643">
        <v>18928</v>
      </c>
      <c r="B8643" t="str">
        <v>2019-07-01</v>
      </c>
      <c r="C8643" t="str">
        <v>Afternoon</v>
      </c>
      <c r="D8643">
        <v>27</v>
      </c>
      <c r="E8643" t="str">
        <f>IF(MOD(D8643,2)=0,"EVEN","ODD")</f>
        <v>ODD</v>
      </c>
      <c r="F8643" t="str">
        <f>IF(D8643&lt;=18,"LOW (1-18)","HIGH (19-36)")</f>
        <v>HIGH (19-36)</v>
      </c>
      <c r="G8643">
        <f>INT((D8643-1)/6)+1</f>
        <v>5</v>
      </c>
      <c r="H8643">
        <f>MOD(D8643-1,6)+1</f>
        <v>3</v>
      </c>
      <c r="I8643">
        <f>37-D8643</f>
        <v>10</v>
      </c>
      <c r="J8643">
        <f>ABS(D8643-D8644)</f>
        <v>3</v>
      </c>
      <c r="K8643">
        <f>AVERAGE(D8643:D8647)</f>
        <v>27</v>
      </c>
      <c r="L8643">
        <f>AVERAGE(D8643:D8662)</f>
        <v>27</v>
      </c>
      <c r="M8643">
        <f>K8643-L8643</f>
        <v>0</v>
      </c>
      <c r="N8643" t="str">
        <f>IF(K8643&gt;L8643,"HIGH ZONE BIAS",IF(K8643&lt;L8643,"LOW ZONE BIAS","EQUILIBRIUM"))</f>
        <v>EQUILIBRIUM</v>
      </c>
    </row>
    <row r="8644">
      <c r="A8644">
        <v>18927</v>
      </c>
      <c r="B8644" t="str">
        <v>2019-07-01</v>
      </c>
      <c r="C8644" t="str">
        <v>Midday</v>
      </c>
      <c r="D8644">
        <v>24</v>
      </c>
      <c r="E8644" t="str">
        <f>IF(MOD(D8644,2)=0,"EVEN","ODD")</f>
        <v>EVEN</v>
      </c>
      <c r="F8644" t="str">
        <f>IF(D8644&lt;=18,"LOW (1-18)","HIGH (19-36)")</f>
        <v>HIGH (19-36)</v>
      </c>
      <c r="G8644">
        <f>INT((D8644-1)/6)+1</f>
        <v>4</v>
      </c>
      <c r="H8644">
        <f>MOD(D8644-1,6)+1</f>
        <v>6</v>
      </c>
      <c r="I8644">
        <f>37-D8644</f>
        <v>13</v>
      </c>
      <c r="J8644">
        <f>ABS(D8644-D8645)</f>
        <v>9</v>
      </c>
      <c r="K8644">
        <f>AVERAGE(D8644:D8648)</f>
        <v>24</v>
      </c>
      <c r="L8644">
        <f>AVERAGE(D8644:D8663)</f>
        <v>24</v>
      </c>
      <c r="M8644">
        <f>K8644-L8644</f>
        <v>0</v>
      </c>
      <c r="N8644" t="str">
        <f>IF(K8644&gt;L8644,"HIGH ZONE BIAS",IF(K8644&lt;L8644,"LOW ZONE BIAS","EQUILIBRIUM"))</f>
        <v>EQUILIBRIUM</v>
      </c>
    </row>
    <row r="8645">
      <c r="A8645">
        <v>18926</v>
      </c>
      <c r="B8645" t="str">
        <v>2019-07-01</v>
      </c>
      <c r="C8645" t="str">
        <v>Morning</v>
      </c>
      <c r="D8645">
        <v>33</v>
      </c>
      <c r="E8645" t="str">
        <f>IF(MOD(D8645,2)=0,"EVEN","ODD")</f>
        <v>ODD</v>
      </c>
      <c r="F8645" t="str">
        <f>IF(D8645&lt;=18,"LOW (1-18)","HIGH (19-36)")</f>
        <v>HIGH (19-36)</v>
      </c>
      <c r="G8645">
        <f>INT((D8645-1)/6)+1</f>
        <v>6</v>
      </c>
      <c r="H8645">
        <f>MOD(D8645-1,6)+1</f>
        <v>3</v>
      </c>
      <c r="I8645">
        <f>37-D8645</f>
        <v>4</v>
      </c>
      <c r="J8645">
        <f>ABS(D8645-D8646)</f>
        <v>0</v>
      </c>
      <c r="K8645">
        <f>AVERAGE(D8645:D8649)</f>
        <v>33</v>
      </c>
      <c r="L8645">
        <f>AVERAGE(D8645:D8664)</f>
        <v>33</v>
      </c>
      <c r="M8645">
        <f>K8645-L8645</f>
        <v>0</v>
      </c>
      <c r="N8645" t="str">
        <f>IF(K8645&gt;L8645,"HIGH ZONE BIAS",IF(K8645&lt;L8645,"LOW ZONE BIAS","EQUILIBRIUM"))</f>
        <v>EQUILIBRIUM</v>
      </c>
    </row>
    <row r="8646">
      <c r="A8646">
        <v>18925</v>
      </c>
      <c r="B8646" t="str">
        <v>2019-06-29</v>
      </c>
      <c r="C8646" t="str">
        <v>Evening</v>
      </c>
      <c r="D8646">
        <v>33</v>
      </c>
      <c r="E8646" t="str">
        <f>IF(MOD(D8646,2)=0,"EVEN","ODD")</f>
        <v>ODD</v>
      </c>
      <c r="F8646" t="str">
        <f>IF(D8646&lt;=18,"LOW (1-18)","HIGH (19-36)")</f>
        <v>HIGH (19-36)</v>
      </c>
      <c r="G8646">
        <f>INT((D8646-1)/6)+1</f>
        <v>6</v>
      </c>
      <c r="H8646">
        <f>MOD(D8646-1,6)+1</f>
        <v>3</v>
      </c>
      <c r="I8646">
        <f>37-D8646</f>
        <v>4</v>
      </c>
      <c r="J8646">
        <f>ABS(D8646-D8647)</f>
        <v>20</v>
      </c>
      <c r="K8646">
        <f>AVERAGE(D8646:D8650)</f>
        <v>33</v>
      </c>
      <c r="L8646">
        <f>AVERAGE(D8646:D8665)</f>
        <v>33</v>
      </c>
      <c r="M8646">
        <f>K8646-L8646</f>
        <v>0</v>
      </c>
      <c r="N8646" t="str">
        <f>IF(K8646&gt;L8646,"HIGH ZONE BIAS",IF(K8646&lt;L8646,"LOW ZONE BIAS","EQUILIBRIUM"))</f>
        <v>EQUILIBRIUM</v>
      </c>
    </row>
    <row r="8647">
      <c r="A8647">
        <v>18924</v>
      </c>
      <c r="B8647" t="str">
        <v>2019-06-29</v>
      </c>
      <c r="C8647" t="str">
        <v>Afternoon</v>
      </c>
      <c r="D8647">
        <v>13</v>
      </c>
      <c r="E8647" t="str">
        <f>IF(MOD(D8647,2)=0,"EVEN","ODD")</f>
        <v>ODD</v>
      </c>
      <c r="F8647" t="str">
        <f>IF(D8647&lt;=18,"LOW (1-18)","HIGH (19-36)")</f>
        <v>LOW (1-18)</v>
      </c>
      <c r="G8647">
        <f>INT((D8647-1)/6)+1</f>
        <v>3</v>
      </c>
      <c r="H8647">
        <f>MOD(D8647-1,6)+1</f>
        <v>1</v>
      </c>
      <c r="I8647">
        <f>37-D8647</f>
        <v>24</v>
      </c>
      <c r="J8647">
        <f>ABS(D8647-D8648)</f>
        <v>9</v>
      </c>
      <c r="K8647">
        <f>AVERAGE(D8647:D8651)</f>
        <v>13</v>
      </c>
      <c r="L8647">
        <f>AVERAGE(D8647:D8666)</f>
        <v>13</v>
      </c>
      <c r="M8647">
        <f>K8647-L8647</f>
        <v>0</v>
      </c>
      <c r="N8647" t="str">
        <f>IF(K8647&gt;L8647,"HIGH ZONE BIAS",IF(K8647&lt;L8647,"LOW ZONE BIAS","EQUILIBRIUM"))</f>
        <v>EQUILIBRIUM</v>
      </c>
    </row>
    <row r="8648">
      <c r="A8648">
        <v>18923</v>
      </c>
      <c r="B8648" t="str">
        <v>2019-06-29</v>
      </c>
      <c r="C8648" t="str">
        <v>Midday</v>
      </c>
      <c r="D8648">
        <v>4</v>
      </c>
      <c r="E8648" t="str">
        <f>IF(MOD(D8648,2)=0,"EVEN","ODD")</f>
        <v>EVEN</v>
      </c>
      <c r="F8648" t="str">
        <f>IF(D8648&lt;=18,"LOW (1-18)","HIGH (19-36)")</f>
        <v>LOW (1-18)</v>
      </c>
      <c r="G8648">
        <f>INT((D8648-1)/6)+1</f>
        <v>1</v>
      </c>
      <c r="H8648">
        <f>MOD(D8648-1,6)+1</f>
        <v>4</v>
      </c>
      <c r="I8648">
        <f>37-D8648</f>
        <v>33</v>
      </c>
      <c r="J8648">
        <f>ABS(D8648-D8649)</f>
        <v>14</v>
      </c>
      <c r="K8648">
        <f>AVERAGE(D8648:D8652)</f>
        <v>4</v>
      </c>
      <c r="L8648">
        <f>AVERAGE(D8648:D8667)</f>
        <v>4</v>
      </c>
      <c r="M8648">
        <f>K8648-L8648</f>
        <v>0</v>
      </c>
      <c r="N8648" t="str">
        <f>IF(K8648&gt;L8648,"HIGH ZONE BIAS",IF(K8648&lt;L8648,"LOW ZONE BIAS","EQUILIBRIUM"))</f>
        <v>EQUILIBRIUM</v>
      </c>
    </row>
    <row r="8649">
      <c r="A8649">
        <v>18922</v>
      </c>
      <c r="B8649" t="str">
        <v>2019-06-29</v>
      </c>
      <c r="C8649" t="str">
        <v>Morning</v>
      </c>
      <c r="D8649">
        <v>18</v>
      </c>
      <c r="E8649" t="str">
        <f>IF(MOD(D8649,2)=0,"EVEN","ODD")</f>
        <v>EVEN</v>
      </c>
      <c r="F8649" t="str">
        <f>IF(D8649&lt;=18,"LOW (1-18)","HIGH (19-36)")</f>
        <v>LOW (1-18)</v>
      </c>
      <c r="G8649">
        <f>INT((D8649-1)/6)+1</f>
        <v>3</v>
      </c>
      <c r="H8649">
        <f>MOD(D8649-1,6)+1</f>
        <v>6</v>
      </c>
      <c r="I8649">
        <f>37-D8649</f>
        <v>19</v>
      </c>
      <c r="J8649">
        <f>ABS(D8649-D8650)</f>
        <v>3</v>
      </c>
      <c r="K8649">
        <f>AVERAGE(D8649:D8653)</f>
        <v>18</v>
      </c>
      <c r="L8649">
        <f>AVERAGE(D8649:D8668)</f>
        <v>18</v>
      </c>
      <c r="M8649">
        <f>K8649-L8649</f>
        <v>0</v>
      </c>
      <c r="N8649" t="str">
        <f>IF(K8649&gt;L8649,"HIGH ZONE BIAS",IF(K8649&lt;L8649,"LOW ZONE BIAS","EQUILIBRIUM"))</f>
        <v>EQUILIBRIUM</v>
      </c>
    </row>
    <row r="8650">
      <c r="A8650">
        <v>18921</v>
      </c>
      <c r="B8650" t="str">
        <v>2019-06-28</v>
      </c>
      <c r="C8650" t="str">
        <v>Evening</v>
      </c>
      <c r="D8650">
        <v>21</v>
      </c>
      <c r="E8650" t="str">
        <f>IF(MOD(D8650,2)=0,"EVEN","ODD")</f>
        <v>ODD</v>
      </c>
      <c r="F8650" t="str">
        <f>IF(D8650&lt;=18,"LOW (1-18)","HIGH (19-36)")</f>
        <v>HIGH (19-36)</v>
      </c>
      <c r="G8650">
        <f>INT((D8650-1)/6)+1</f>
        <v>4</v>
      </c>
      <c r="H8650">
        <f>MOD(D8650-1,6)+1</f>
        <v>3</v>
      </c>
      <c r="I8650">
        <f>37-D8650</f>
        <v>16</v>
      </c>
      <c r="J8650">
        <f>ABS(D8650-D8651)</f>
        <v>15</v>
      </c>
      <c r="K8650">
        <f>AVERAGE(D8650:D8654)</f>
        <v>21</v>
      </c>
      <c r="L8650">
        <f>AVERAGE(D8650:D8669)</f>
        <v>21</v>
      </c>
      <c r="M8650">
        <f>K8650-L8650</f>
        <v>0</v>
      </c>
      <c r="N8650" t="str">
        <f>IF(K8650&gt;L8650,"HIGH ZONE BIAS",IF(K8650&lt;L8650,"LOW ZONE BIAS","EQUILIBRIUM"))</f>
        <v>EQUILIBRIUM</v>
      </c>
    </row>
    <row r="8651">
      <c r="A8651">
        <v>18920</v>
      </c>
      <c r="B8651" t="str">
        <v>2019-06-28</v>
      </c>
      <c r="C8651" t="str">
        <v>Afternoon</v>
      </c>
      <c r="D8651">
        <v>36</v>
      </c>
      <c r="E8651" t="str">
        <f>IF(MOD(D8651,2)=0,"EVEN","ODD")</f>
        <v>EVEN</v>
      </c>
      <c r="F8651" t="str">
        <f>IF(D8651&lt;=18,"LOW (1-18)","HIGH (19-36)")</f>
        <v>HIGH (19-36)</v>
      </c>
      <c r="G8651">
        <f>INT((D8651-1)/6)+1</f>
        <v>6</v>
      </c>
      <c r="H8651">
        <f>MOD(D8651-1,6)+1</f>
        <v>6</v>
      </c>
      <c r="I8651">
        <f>37-D8651</f>
        <v>1</v>
      </c>
      <c r="J8651">
        <f>ABS(D8651-D8652)</f>
        <v>7</v>
      </c>
      <c r="K8651">
        <f>AVERAGE(D8651:D8655)</f>
        <v>36</v>
      </c>
      <c r="L8651">
        <f>AVERAGE(D8651:D8670)</f>
        <v>36</v>
      </c>
      <c r="M8651">
        <f>K8651-L8651</f>
        <v>0</v>
      </c>
      <c r="N8651" t="str">
        <f>IF(K8651&gt;L8651,"HIGH ZONE BIAS",IF(K8651&lt;L8651,"LOW ZONE BIAS","EQUILIBRIUM"))</f>
        <v>EQUILIBRIUM</v>
      </c>
    </row>
    <row r="8652">
      <c r="A8652">
        <v>18919</v>
      </c>
      <c r="B8652" t="str">
        <v>2019-06-28</v>
      </c>
      <c r="C8652" t="str">
        <v>Midday</v>
      </c>
      <c r="D8652">
        <v>29</v>
      </c>
      <c r="E8652" t="str">
        <f>IF(MOD(D8652,2)=0,"EVEN","ODD")</f>
        <v>ODD</v>
      </c>
      <c r="F8652" t="str">
        <f>IF(D8652&lt;=18,"LOW (1-18)","HIGH (19-36)")</f>
        <v>HIGH (19-36)</v>
      </c>
      <c r="G8652">
        <f>INT((D8652-1)/6)+1</f>
        <v>5</v>
      </c>
      <c r="H8652">
        <f>MOD(D8652-1,6)+1</f>
        <v>5</v>
      </c>
      <c r="I8652">
        <f>37-D8652</f>
        <v>8</v>
      </c>
      <c r="J8652">
        <f>ABS(D8652-D8653)</f>
        <v>9</v>
      </c>
      <c r="K8652">
        <f>AVERAGE(D8652:D8656)</f>
        <v>29</v>
      </c>
      <c r="L8652">
        <f>AVERAGE(D8652:D8671)</f>
        <v>29</v>
      </c>
      <c r="M8652">
        <f>K8652-L8652</f>
        <v>0</v>
      </c>
      <c r="N8652" t="str">
        <f>IF(K8652&gt;L8652,"HIGH ZONE BIAS",IF(K8652&lt;L8652,"LOW ZONE BIAS","EQUILIBRIUM"))</f>
        <v>EQUILIBRIUM</v>
      </c>
    </row>
    <row r="8653">
      <c r="A8653">
        <v>18918</v>
      </c>
      <c r="B8653" t="str">
        <v>2019-06-28</v>
      </c>
      <c r="C8653" t="str">
        <v>Morning</v>
      </c>
      <c r="D8653">
        <v>20</v>
      </c>
      <c r="E8653" t="str">
        <f>IF(MOD(D8653,2)=0,"EVEN","ODD")</f>
        <v>EVEN</v>
      </c>
      <c r="F8653" t="str">
        <f>IF(D8653&lt;=18,"LOW (1-18)","HIGH (19-36)")</f>
        <v>HIGH (19-36)</v>
      </c>
      <c r="G8653">
        <f>INT((D8653-1)/6)+1</f>
        <v>4</v>
      </c>
      <c r="H8653">
        <f>MOD(D8653-1,6)+1</f>
        <v>2</v>
      </c>
      <c r="I8653">
        <f>37-D8653</f>
        <v>17</v>
      </c>
      <c r="J8653">
        <f>ABS(D8653-D8654)</f>
        <v>5</v>
      </c>
      <c r="K8653">
        <f>AVERAGE(D8653:D8657)</f>
        <v>20</v>
      </c>
      <c r="L8653">
        <f>AVERAGE(D8653:D8672)</f>
        <v>20</v>
      </c>
      <c r="M8653">
        <f>K8653-L8653</f>
        <v>0</v>
      </c>
      <c r="N8653" t="str">
        <f>IF(K8653&gt;L8653,"HIGH ZONE BIAS",IF(K8653&lt;L8653,"LOW ZONE BIAS","EQUILIBRIUM"))</f>
        <v>EQUILIBRIUM</v>
      </c>
    </row>
    <row r="8654">
      <c r="A8654">
        <v>18917</v>
      </c>
      <c r="B8654" t="str">
        <v>2019-06-27</v>
      </c>
      <c r="C8654" t="str">
        <v>Evening</v>
      </c>
      <c r="D8654">
        <v>25</v>
      </c>
      <c r="E8654" t="str">
        <f>IF(MOD(D8654,2)=0,"EVEN","ODD")</f>
        <v>ODD</v>
      </c>
      <c r="F8654" t="str">
        <f>IF(D8654&lt;=18,"LOW (1-18)","HIGH (19-36)")</f>
        <v>HIGH (19-36)</v>
      </c>
      <c r="G8654">
        <f>INT((D8654-1)/6)+1</f>
        <v>5</v>
      </c>
      <c r="H8654">
        <f>MOD(D8654-1,6)+1</f>
        <v>1</v>
      </c>
      <c r="I8654">
        <f>37-D8654</f>
        <v>12</v>
      </c>
      <c r="J8654">
        <f>ABS(D8654-D8655)</f>
        <v>24</v>
      </c>
      <c r="K8654">
        <f>AVERAGE(D8654:D8658)</f>
        <v>25</v>
      </c>
      <c r="L8654">
        <f>AVERAGE(D8654:D8673)</f>
        <v>25</v>
      </c>
      <c r="M8654">
        <f>K8654-L8654</f>
        <v>0</v>
      </c>
      <c r="N8654" t="str">
        <f>IF(K8654&gt;L8654,"HIGH ZONE BIAS",IF(K8654&lt;L8654,"LOW ZONE BIAS","EQUILIBRIUM"))</f>
        <v>EQUILIBRIUM</v>
      </c>
    </row>
    <row r="8655">
      <c r="A8655">
        <v>18916</v>
      </c>
      <c r="B8655" t="str">
        <v>2019-06-27</v>
      </c>
      <c r="C8655" t="str">
        <v>Afternoon</v>
      </c>
      <c r="D8655">
        <v>1</v>
      </c>
      <c r="E8655" t="str">
        <f>IF(MOD(D8655,2)=0,"EVEN","ODD")</f>
        <v>ODD</v>
      </c>
      <c r="F8655" t="str">
        <f>IF(D8655&lt;=18,"LOW (1-18)","HIGH (19-36)")</f>
        <v>LOW (1-18)</v>
      </c>
      <c r="G8655">
        <f>INT((D8655-1)/6)+1</f>
        <v>1</v>
      </c>
      <c r="H8655">
        <f>MOD(D8655-1,6)+1</f>
        <v>1</v>
      </c>
      <c r="I8655">
        <f>37-D8655</f>
        <v>36</v>
      </c>
      <c r="J8655">
        <f>ABS(D8655-D8656)</f>
        <v>14</v>
      </c>
      <c r="K8655">
        <f>AVERAGE(D8655:D8659)</f>
        <v>1</v>
      </c>
      <c r="L8655">
        <f>AVERAGE(D8655:D8674)</f>
        <v>1</v>
      </c>
      <c r="M8655">
        <f>K8655-L8655</f>
        <v>0</v>
      </c>
      <c r="N8655" t="str">
        <f>IF(K8655&gt;L8655,"HIGH ZONE BIAS",IF(K8655&lt;L8655,"LOW ZONE BIAS","EQUILIBRIUM"))</f>
        <v>EQUILIBRIUM</v>
      </c>
    </row>
    <row r="8656">
      <c r="A8656">
        <v>18915</v>
      </c>
      <c r="B8656" t="str">
        <v>2019-06-27</v>
      </c>
      <c r="C8656" t="str">
        <v>Midday</v>
      </c>
      <c r="D8656">
        <v>15</v>
      </c>
      <c r="E8656" t="str">
        <f>IF(MOD(D8656,2)=0,"EVEN","ODD")</f>
        <v>ODD</v>
      </c>
      <c r="F8656" t="str">
        <f>IF(D8656&lt;=18,"LOW (1-18)","HIGH (19-36)")</f>
        <v>LOW (1-18)</v>
      </c>
      <c r="G8656">
        <f>INT((D8656-1)/6)+1</f>
        <v>3</v>
      </c>
      <c r="H8656">
        <f>MOD(D8656-1,6)+1</f>
        <v>3</v>
      </c>
      <c r="I8656">
        <f>37-D8656</f>
        <v>22</v>
      </c>
      <c r="J8656">
        <f>ABS(D8656-D8657)</f>
        <v>8</v>
      </c>
      <c r="K8656">
        <f>AVERAGE(D8656:D8660)</f>
        <v>15</v>
      </c>
      <c r="L8656">
        <f>AVERAGE(D8656:D8675)</f>
        <v>15</v>
      </c>
      <c r="M8656">
        <f>K8656-L8656</f>
        <v>0</v>
      </c>
      <c r="N8656" t="str">
        <f>IF(K8656&gt;L8656,"HIGH ZONE BIAS",IF(K8656&lt;L8656,"LOW ZONE BIAS","EQUILIBRIUM"))</f>
        <v>EQUILIBRIUM</v>
      </c>
    </row>
    <row r="8657">
      <c r="A8657">
        <v>18914</v>
      </c>
      <c r="B8657" t="str">
        <v>2019-06-27</v>
      </c>
      <c r="C8657" t="str">
        <v>Morning</v>
      </c>
      <c r="D8657">
        <v>23</v>
      </c>
      <c r="E8657" t="str">
        <f>IF(MOD(D8657,2)=0,"EVEN","ODD")</f>
        <v>ODD</v>
      </c>
      <c r="F8657" t="str">
        <f>IF(D8657&lt;=18,"LOW (1-18)","HIGH (19-36)")</f>
        <v>HIGH (19-36)</v>
      </c>
      <c r="G8657">
        <f>INT((D8657-1)/6)+1</f>
        <v>4</v>
      </c>
      <c r="H8657">
        <f>MOD(D8657-1,6)+1</f>
        <v>5</v>
      </c>
      <c r="I8657">
        <f>37-D8657</f>
        <v>14</v>
      </c>
      <c r="J8657">
        <f>ABS(D8657-D8658)</f>
        <v>1</v>
      </c>
      <c r="K8657">
        <f>AVERAGE(D8657:D8661)</f>
        <v>23</v>
      </c>
      <c r="L8657">
        <f>AVERAGE(D8657:D8676)</f>
        <v>23</v>
      </c>
      <c r="M8657">
        <f>K8657-L8657</f>
        <v>0</v>
      </c>
      <c r="N8657" t="str">
        <f>IF(K8657&gt;L8657,"HIGH ZONE BIAS",IF(K8657&lt;L8657,"LOW ZONE BIAS","EQUILIBRIUM"))</f>
        <v>EQUILIBRIUM</v>
      </c>
    </row>
    <row r="8658">
      <c r="A8658">
        <v>18913</v>
      </c>
      <c r="B8658" t="str">
        <v>2019-06-26</v>
      </c>
      <c r="C8658" t="str">
        <v>Evening</v>
      </c>
      <c r="D8658">
        <v>24</v>
      </c>
      <c r="E8658" t="str">
        <f>IF(MOD(D8658,2)=0,"EVEN","ODD")</f>
        <v>EVEN</v>
      </c>
      <c r="F8658" t="str">
        <f>IF(D8658&lt;=18,"LOW (1-18)","HIGH (19-36)")</f>
        <v>HIGH (19-36)</v>
      </c>
      <c r="G8658">
        <f>INT((D8658-1)/6)+1</f>
        <v>4</v>
      </c>
      <c r="H8658">
        <f>MOD(D8658-1,6)+1</f>
        <v>6</v>
      </c>
      <c r="I8658">
        <f>37-D8658</f>
        <v>13</v>
      </c>
      <c r="J8658">
        <f>ABS(D8658-D8659)</f>
        <v>6</v>
      </c>
      <c r="K8658">
        <f>AVERAGE(D8658:D8662)</f>
        <v>24</v>
      </c>
      <c r="L8658">
        <f>AVERAGE(D8658:D8677)</f>
        <v>24</v>
      </c>
      <c r="M8658">
        <f>K8658-L8658</f>
        <v>0</v>
      </c>
      <c r="N8658" t="str">
        <f>IF(K8658&gt;L8658,"HIGH ZONE BIAS",IF(K8658&lt;L8658,"LOW ZONE BIAS","EQUILIBRIUM"))</f>
        <v>EQUILIBRIUM</v>
      </c>
    </row>
    <row r="8659">
      <c r="A8659">
        <v>18912</v>
      </c>
      <c r="B8659" t="str">
        <v>2019-06-26</v>
      </c>
      <c r="C8659" t="str">
        <v>Afternoon</v>
      </c>
      <c r="D8659">
        <v>30</v>
      </c>
      <c r="E8659" t="str">
        <f>IF(MOD(D8659,2)=0,"EVEN","ODD")</f>
        <v>EVEN</v>
      </c>
      <c r="F8659" t="str">
        <f>IF(D8659&lt;=18,"LOW (1-18)","HIGH (19-36)")</f>
        <v>HIGH (19-36)</v>
      </c>
      <c r="G8659">
        <f>INT((D8659-1)/6)+1</f>
        <v>5</v>
      </c>
      <c r="H8659">
        <f>MOD(D8659-1,6)+1</f>
        <v>6</v>
      </c>
      <c r="I8659">
        <f>37-D8659</f>
        <v>7</v>
      </c>
      <c r="J8659">
        <f>ABS(D8659-D8660)</f>
        <v>14</v>
      </c>
      <c r="K8659">
        <f>AVERAGE(D8659:D8663)</f>
        <v>30</v>
      </c>
      <c r="L8659">
        <f>AVERAGE(D8659:D8678)</f>
        <v>30</v>
      </c>
      <c r="M8659">
        <f>K8659-L8659</f>
        <v>0</v>
      </c>
      <c r="N8659" t="str">
        <f>IF(K8659&gt;L8659,"HIGH ZONE BIAS",IF(K8659&lt;L8659,"LOW ZONE BIAS","EQUILIBRIUM"))</f>
        <v>EQUILIBRIUM</v>
      </c>
    </row>
    <row r="8660">
      <c r="A8660">
        <v>18911</v>
      </c>
      <c r="B8660" t="str">
        <v>2019-06-26</v>
      </c>
      <c r="C8660" t="str">
        <v>Midday</v>
      </c>
      <c r="D8660">
        <v>16</v>
      </c>
      <c r="E8660" t="str">
        <f>IF(MOD(D8660,2)=0,"EVEN","ODD")</f>
        <v>EVEN</v>
      </c>
      <c r="F8660" t="str">
        <f>IF(D8660&lt;=18,"LOW (1-18)","HIGH (19-36)")</f>
        <v>LOW (1-18)</v>
      </c>
      <c r="G8660">
        <f>INT((D8660-1)/6)+1</f>
        <v>3</v>
      </c>
      <c r="H8660">
        <f>MOD(D8660-1,6)+1</f>
        <v>4</v>
      </c>
      <c r="I8660">
        <f>37-D8660</f>
        <v>21</v>
      </c>
      <c r="J8660">
        <f>ABS(D8660-D8661)</f>
        <v>13</v>
      </c>
      <c r="K8660">
        <f>AVERAGE(D8660:D8664)</f>
        <v>16</v>
      </c>
      <c r="L8660">
        <f>AVERAGE(D8660:D8679)</f>
        <v>16</v>
      </c>
      <c r="M8660">
        <f>K8660-L8660</f>
        <v>0</v>
      </c>
      <c r="N8660" t="str">
        <f>IF(K8660&gt;L8660,"HIGH ZONE BIAS",IF(K8660&lt;L8660,"LOW ZONE BIAS","EQUILIBRIUM"))</f>
        <v>EQUILIBRIUM</v>
      </c>
    </row>
    <row r="8661">
      <c r="A8661">
        <v>18910</v>
      </c>
      <c r="B8661" t="str">
        <v>2019-06-26</v>
      </c>
      <c r="C8661" t="str">
        <v>Morning</v>
      </c>
      <c r="D8661">
        <v>3</v>
      </c>
      <c r="E8661" t="str">
        <f>IF(MOD(D8661,2)=0,"EVEN","ODD")</f>
        <v>ODD</v>
      </c>
      <c r="F8661" t="str">
        <f>IF(D8661&lt;=18,"LOW (1-18)","HIGH (19-36)")</f>
        <v>LOW (1-18)</v>
      </c>
      <c r="G8661">
        <f>INT((D8661-1)/6)+1</f>
        <v>1</v>
      </c>
      <c r="H8661">
        <f>MOD(D8661-1,6)+1</f>
        <v>3</v>
      </c>
      <c r="I8661">
        <f>37-D8661</f>
        <v>34</v>
      </c>
      <c r="J8661">
        <f>ABS(D8661-D8662)</f>
        <v>20</v>
      </c>
      <c r="K8661">
        <f>AVERAGE(D8661:D8665)</f>
        <v>3</v>
      </c>
      <c r="L8661">
        <f>AVERAGE(D8661:D8680)</f>
        <v>3</v>
      </c>
      <c r="M8661">
        <f>K8661-L8661</f>
        <v>0</v>
      </c>
      <c r="N8661" t="str">
        <f>IF(K8661&gt;L8661,"HIGH ZONE BIAS",IF(K8661&lt;L8661,"LOW ZONE BIAS","EQUILIBRIUM"))</f>
        <v>EQUILIBRIUM</v>
      </c>
    </row>
    <row r="8662">
      <c r="A8662">
        <v>18909</v>
      </c>
      <c r="B8662" t="str">
        <v>2019-06-25</v>
      </c>
      <c r="C8662" t="str">
        <v>Evening</v>
      </c>
      <c r="D8662">
        <v>23</v>
      </c>
      <c r="E8662" t="str">
        <f>IF(MOD(D8662,2)=0,"EVEN","ODD")</f>
        <v>ODD</v>
      </c>
      <c r="F8662" t="str">
        <f>IF(D8662&lt;=18,"LOW (1-18)","HIGH (19-36)")</f>
        <v>HIGH (19-36)</v>
      </c>
      <c r="G8662">
        <f>INT((D8662-1)/6)+1</f>
        <v>4</v>
      </c>
      <c r="H8662">
        <f>MOD(D8662-1,6)+1</f>
        <v>5</v>
      </c>
      <c r="I8662">
        <f>37-D8662</f>
        <v>14</v>
      </c>
      <c r="J8662">
        <f>ABS(D8662-D8663)</f>
        <v>9</v>
      </c>
      <c r="K8662">
        <f>AVERAGE(D8662:D8666)</f>
        <v>23</v>
      </c>
      <c r="L8662">
        <f>AVERAGE(D8662:D8681)</f>
        <v>23</v>
      </c>
      <c r="M8662">
        <f>K8662-L8662</f>
        <v>0</v>
      </c>
      <c r="N8662" t="str">
        <f>IF(K8662&gt;L8662,"HIGH ZONE BIAS",IF(K8662&lt;L8662,"LOW ZONE BIAS","EQUILIBRIUM"))</f>
        <v>EQUILIBRIUM</v>
      </c>
    </row>
    <row r="8663">
      <c r="A8663">
        <v>18908</v>
      </c>
      <c r="B8663" t="str">
        <v>2019-06-25</v>
      </c>
      <c r="C8663" t="str">
        <v>Afternoon</v>
      </c>
      <c r="D8663">
        <v>14</v>
      </c>
      <c r="E8663" t="str">
        <f>IF(MOD(D8663,2)=0,"EVEN","ODD")</f>
        <v>EVEN</v>
      </c>
      <c r="F8663" t="str">
        <f>IF(D8663&lt;=18,"LOW (1-18)","HIGH (19-36)")</f>
        <v>LOW (1-18)</v>
      </c>
      <c r="G8663">
        <f>INT((D8663-1)/6)+1</f>
        <v>3</v>
      </c>
      <c r="H8663">
        <f>MOD(D8663-1,6)+1</f>
        <v>2</v>
      </c>
      <c r="I8663">
        <f>37-D8663</f>
        <v>23</v>
      </c>
      <c r="J8663">
        <f>ABS(D8663-D8664)</f>
        <v>9</v>
      </c>
      <c r="K8663">
        <f>AVERAGE(D8663:D8667)</f>
        <v>14</v>
      </c>
      <c r="L8663">
        <f>AVERAGE(D8663:D8682)</f>
        <v>14</v>
      </c>
      <c r="M8663">
        <f>K8663-L8663</f>
        <v>0</v>
      </c>
      <c r="N8663" t="str">
        <f>IF(K8663&gt;L8663,"HIGH ZONE BIAS",IF(K8663&lt;L8663,"LOW ZONE BIAS","EQUILIBRIUM"))</f>
        <v>EQUILIBRIUM</v>
      </c>
    </row>
    <row r="8664">
      <c r="A8664">
        <v>18907</v>
      </c>
      <c r="B8664" t="str">
        <v>2019-06-25</v>
      </c>
      <c r="C8664" t="str">
        <v>Midday</v>
      </c>
      <c r="D8664">
        <v>5</v>
      </c>
      <c r="E8664" t="str">
        <f>IF(MOD(D8664,2)=0,"EVEN","ODD")</f>
        <v>ODD</v>
      </c>
      <c r="F8664" t="str">
        <f>IF(D8664&lt;=18,"LOW (1-18)","HIGH (19-36)")</f>
        <v>LOW (1-18)</v>
      </c>
      <c r="G8664">
        <f>INT((D8664-1)/6)+1</f>
        <v>1</v>
      </c>
      <c r="H8664">
        <f>MOD(D8664-1,6)+1</f>
        <v>5</v>
      </c>
      <c r="I8664">
        <f>37-D8664</f>
        <v>32</v>
      </c>
      <c r="J8664">
        <f>ABS(D8664-D8665)</f>
        <v>17</v>
      </c>
      <c r="K8664">
        <f>AVERAGE(D8664:D8668)</f>
        <v>5</v>
      </c>
      <c r="L8664">
        <f>AVERAGE(D8664:D8683)</f>
        <v>5</v>
      </c>
      <c r="M8664">
        <f>K8664-L8664</f>
        <v>0</v>
      </c>
      <c r="N8664" t="str">
        <f>IF(K8664&gt;L8664,"HIGH ZONE BIAS",IF(K8664&lt;L8664,"LOW ZONE BIAS","EQUILIBRIUM"))</f>
        <v>EQUILIBRIUM</v>
      </c>
    </row>
    <row r="8665">
      <c r="A8665">
        <v>18906</v>
      </c>
      <c r="B8665" t="str">
        <v>2019-06-25</v>
      </c>
      <c r="C8665" t="str">
        <v>Morning</v>
      </c>
      <c r="D8665">
        <v>22</v>
      </c>
      <c r="E8665" t="str">
        <f>IF(MOD(D8665,2)=0,"EVEN","ODD")</f>
        <v>EVEN</v>
      </c>
      <c r="F8665" t="str">
        <f>IF(D8665&lt;=18,"LOW (1-18)","HIGH (19-36)")</f>
        <v>HIGH (19-36)</v>
      </c>
      <c r="G8665">
        <f>INT((D8665-1)/6)+1</f>
        <v>4</v>
      </c>
      <c r="H8665">
        <f>MOD(D8665-1,6)+1</f>
        <v>4</v>
      </c>
      <c r="I8665">
        <f>37-D8665</f>
        <v>15</v>
      </c>
      <c r="J8665">
        <f>ABS(D8665-D8666)</f>
        <v>3</v>
      </c>
      <c r="K8665">
        <f>AVERAGE(D8665:D8669)</f>
        <v>22</v>
      </c>
      <c r="L8665">
        <f>AVERAGE(D8665:D8684)</f>
        <v>22</v>
      </c>
      <c r="M8665">
        <f>K8665-L8665</f>
        <v>0</v>
      </c>
      <c r="N8665" t="str">
        <f>IF(K8665&gt;L8665,"HIGH ZONE BIAS",IF(K8665&lt;L8665,"LOW ZONE BIAS","EQUILIBRIUM"))</f>
        <v>EQUILIBRIUM</v>
      </c>
    </row>
    <row r="8666">
      <c r="A8666">
        <v>18905</v>
      </c>
      <c r="B8666" t="str">
        <v>2019-06-24</v>
      </c>
      <c r="C8666" t="str">
        <v>Evening</v>
      </c>
      <c r="D8666">
        <v>19</v>
      </c>
      <c r="E8666" t="str">
        <f>IF(MOD(D8666,2)=0,"EVEN","ODD")</f>
        <v>ODD</v>
      </c>
      <c r="F8666" t="str">
        <f>IF(D8666&lt;=18,"LOW (1-18)","HIGH (19-36)")</f>
        <v>HIGH (19-36)</v>
      </c>
      <c r="G8666">
        <f>INT((D8666-1)/6)+1</f>
        <v>4</v>
      </c>
      <c r="H8666">
        <f>MOD(D8666-1,6)+1</f>
        <v>1</v>
      </c>
      <c r="I8666">
        <f>37-D8666</f>
        <v>18</v>
      </c>
      <c r="J8666">
        <f>ABS(D8666-D8667)</f>
        <v>8</v>
      </c>
      <c r="K8666">
        <f>AVERAGE(D8666:D8670)</f>
        <v>19</v>
      </c>
      <c r="L8666">
        <f>AVERAGE(D8666:D8685)</f>
        <v>19</v>
      </c>
      <c r="M8666">
        <f>K8666-L8666</f>
        <v>0</v>
      </c>
      <c r="N8666" t="str">
        <f>IF(K8666&gt;L8666,"HIGH ZONE BIAS",IF(K8666&lt;L8666,"LOW ZONE BIAS","EQUILIBRIUM"))</f>
        <v>EQUILIBRIUM</v>
      </c>
    </row>
    <row r="8667">
      <c r="A8667">
        <v>18904</v>
      </c>
      <c r="B8667" t="str">
        <v>2019-06-24</v>
      </c>
      <c r="C8667" t="str">
        <v>Afternoon</v>
      </c>
      <c r="D8667">
        <v>27</v>
      </c>
      <c r="E8667" t="str">
        <f>IF(MOD(D8667,2)=0,"EVEN","ODD")</f>
        <v>ODD</v>
      </c>
      <c r="F8667" t="str">
        <f>IF(D8667&lt;=18,"LOW (1-18)","HIGH (19-36)")</f>
        <v>HIGH (19-36)</v>
      </c>
      <c r="G8667">
        <f>INT((D8667-1)/6)+1</f>
        <v>5</v>
      </c>
      <c r="H8667">
        <f>MOD(D8667-1,6)+1</f>
        <v>3</v>
      </c>
      <c r="I8667">
        <f>37-D8667</f>
        <v>10</v>
      </c>
      <c r="J8667">
        <f>ABS(D8667-D8668)</f>
        <v>3</v>
      </c>
      <c r="K8667">
        <f>AVERAGE(D8667:D8671)</f>
        <v>27</v>
      </c>
      <c r="L8667">
        <f>AVERAGE(D8667:D8686)</f>
        <v>27</v>
      </c>
      <c r="M8667">
        <f>K8667-L8667</f>
        <v>0</v>
      </c>
      <c r="N8667" t="str">
        <f>IF(K8667&gt;L8667,"HIGH ZONE BIAS",IF(K8667&lt;L8667,"LOW ZONE BIAS","EQUILIBRIUM"))</f>
        <v>EQUILIBRIUM</v>
      </c>
    </row>
    <row r="8668">
      <c r="A8668">
        <v>18903</v>
      </c>
      <c r="B8668" t="str">
        <v>2019-06-24</v>
      </c>
      <c r="C8668" t="str">
        <v>Midday</v>
      </c>
      <c r="D8668">
        <v>24</v>
      </c>
      <c r="E8668" t="str">
        <f>IF(MOD(D8668,2)=0,"EVEN","ODD")</f>
        <v>EVEN</v>
      </c>
      <c r="F8668" t="str">
        <f>IF(D8668&lt;=18,"LOW (1-18)","HIGH (19-36)")</f>
        <v>HIGH (19-36)</v>
      </c>
      <c r="G8668">
        <f>INT((D8668-1)/6)+1</f>
        <v>4</v>
      </c>
      <c r="H8668">
        <f>MOD(D8668-1,6)+1</f>
        <v>6</v>
      </c>
      <c r="I8668">
        <f>37-D8668</f>
        <v>13</v>
      </c>
      <c r="J8668">
        <f>ABS(D8668-D8669)</f>
        <v>23</v>
      </c>
      <c r="K8668">
        <f>AVERAGE(D8668:D8672)</f>
        <v>24</v>
      </c>
      <c r="L8668">
        <f>AVERAGE(D8668:D8687)</f>
        <v>24</v>
      </c>
      <c r="M8668">
        <f>K8668-L8668</f>
        <v>0</v>
      </c>
      <c r="N8668" t="str">
        <f>IF(K8668&gt;L8668,"HIGH ZONE BIAS",IF(K8668&lt;L8668,"LOW ZONE BIAS","EQUILIBRIUM"))</f>
        <v>EQUILIBRIUM</v>
      </c>
    </row>
    <row r="8669">
      <c r="A8669">
        <v>18902</v>
      </c>
      <c r="B8669" t="str">
        <v>2019-06-24</v>
      </c>
      <c r="C8669" t="str">
        <v>Morning</v>
      </c>
      <c r="D8669">
        <v>1</v>
      </c>
      <c r="E8669" t="str">
        <f>IF(MOD(D8669,2)=0,"EVEN","ODD")</f>
        <v>ODD</v>
      </c>
      <c r="F8669" t="str">
        <f>IF(D8669&lt;=18,"LOW (1-18)","HIGH (19-36)")</f>
        <v>LOW (1-18)</v>
      </c>
      <c r="G8669">
        <f>INT((D8669-1)/6)+1</f>
        <v>1</v>
      </c>
      <c r="H8669">
        <f>MOD(D8669-1,6)+1</f>
        <v>1</v>
      </c>
      <c r="I8669">
        <f>37-D8669</f>
        <v>36</v>
      </c>
      <c r="J8669">
        <f>ABS(D8669-D8670)</f>
        <v>23</v>
      </c>
      <c r="K8669">
        <f>AVERAGE(D8669:D8673)</f>
        <v>1</v>
      </c>
      <c r="L8669">
        <f>AVERAGE(D8669:D8688)</f>
        <v>1</v>
      </c>
      <c r="M8669">
        <f>K8669-L8669</f>
        <v>0</v>
      </c>
      <c r="N8669" t="str">
        <f>IF(K8669&gt;L8669,"HIGH ZONE BIAS",IF(K8669&lt;L8669,"LOW ZONE BIAS","EQUILIBRIUM"))</f>
        <v>EQUILIBRIUM</v>
      </c>
    </row>
    <row r="8670">
      <c r="A8670">
        <v>18901</v>
      </c>
      <c r="B8670" t="str">
        <v>2019-06-22</v>
      </c>
      <c r="C8670" t="str">
        <v>Evening</v>
      </c>
      <c r="D8670">
        <v>24</v>
      </c>
      <c r="E8670" t="str">
        <f>IF(MOD(D8670,2)=0,"EVEN","ODD")</f>
        <v>EVEN</v>
      </c>
      <c r="F8670" t="str">
        <f>IF(D8670&lt;=18,"LOW (1-18)","HIGH (19-36)")</f>
        <v>HIGH (19-36)</v>
      </c>
      <c r="G8670">
        <f>INT((D8670-1)/6)+1</f>
        <v>4</v>
      </c>
      <c r="H8670">
        <f>MOD(D8670-1,6)+1</f>
        <v>6</v>
      </c>
      <c r="I8670">
        <f>37-D8670</f>
        <v>13</v>
      </c>
      <c r="J8670">
        <f>ABS(D8670-D8671)</f>
        <v>10</v>
      </c>
      <c r="K8670">
        <f>AVERAGE(D8670:D8674)</f>
        <v>24</v>
      </c>
      <c r="L8670">
        <f>AVERAGE(D8670:D8689)</f>
        <v>24</v>
      </c>
      <c r="M8670">
        <f>K8670-L8670</f>
        <v>0</v>
      </c>
      <c r="N8670" t="str">
        <f>IF(K8670&gt;L8670,"HIGH ZONE BIAS",IF(K8670&lt;L8670,"LOW ZONE BIAS","EQUILIBRIUM"))</f>
        <v>EQUILIBRIUM</v>
      </c>
    </row>
    <row r="8671">
      <c r="A8671">
        <v>18900</v>
      </c>
      <c r="B8671" t="str">
        <v>2019-06-22</v>
      </c>
      <c r="C8671" t="str">
        <v>Afternoon</v>
      </c>
      <c r="D8671">
        <v>34</v>
      </c>
      <c r="E8671" t="str">
        <f>IF(MOD(D8671,2)=0,"EVEN","ODD")</f>
        <v>EVEN</v>
      </c>
      <c r="F8671" t="str">
        <f>IF(D8671&lt;=18,"LOW (1-18)","HIGH (19-36)")</f>
        <v>HIGH (19-36)</v>
      </c>
      <c r="G8671">
        <f>INT((D8671-1)/6)+1</f>
        <v>6</v>
      </c>
      <c r="H8671">
        <f>MOD(D8671-1,6)+1</f>
        <v>4</v>
      </c>
      <c r="I8671">
        <f>37-D8671</f>
        <v>3</v>
      </c>
      <c r="J8671">
        <f>ABS(D8671-D8672)</f>
        <v>28</v>
      </c>
      <c r="K8671">
        <f>AVERAGE(D8671:D8675)</f>
        <v>34</v>
      </c>
      <c r="L8671">
        <f>AVERAGE(D8671:D8690)</f>
        <v>34</v>
      </c>
      <c r="M8671">
        <f>K8671-L8671</f>
        <v>0</v>
      </c>
      <c r="N8671" t="str">
        <f>IF(K8671&gt;L8671,"HIGH ZONE BIAS",IF(K8671&lt;L8671,"LOW ZONE BIAS","EQUILIBRIUM"))</f>
        <v>EQUILIBRIUM</v>
      </c>
    </row>
    <row r="8672">
      <c r="A8672">
        <v>18899</v>
      </c>
      <c r="B8672" t="str">
        <v>2019-06-22</v>
      </c>
      <c r="C8672" t="str">
        <v>Midday</v>
      </c>
      <c r="D8672">
        <v>6</v>
      </c>
      <c r="E8672" t="str">
        <f>IF(MOD(D8672,2)=0,"EVEN","ODD")</f>
        <v>EVEN</v>
      </c>
      <c r="F8672" t="str">
        <f>IF(D8672&lt;=18,"LOW (1-18)","HIGH (19-36)")</f>
        <v>LOW (1-18)</v>
      </c>
      <c r="G8672">
        <f>INT((D8672-1)/6)+1</f>
        <v>1</v>
      </c>
      <c r="H8672">
        <f>MOD(D8672-1,6)+1</f>
        <v>6</v>
      </c>
      <c r="I8672">
        <f>37-D8672</f>
        <v>31</v>
      </c>
      <c r="J8672">
        <f>ABS(D8672-D8673)</f>
        <v>13</v>
      </c>
      <c r="K8672">
        <f>AVERAGE(D8672:D8676)</f>
        <v>6</v>
      </c>
      <c r="L8672">
        <f>AVERAGE(D8672:D8691)</f>
        <v>6</v>
      </c>
      <c r="M8672">
        <f>K8672-L8672</f>
        <v>0</v>
      </c>
      <c r="N8672" t="str">
        <f>IF(K8672&gt;L8672,"HIGH ZONE BIAS",IF(K8672&lt;L8672,"LOW ZONE BIAS","EQUILIBRIUM"))</f>
        <v>EQUILIBRIUM</v>
      </c>
    </row>
    <row r="8673">
      <c r="A8673">
        <v>18898</v>
      </c>
      <c r="B8673" t="str">
        <v>2019-06-22</v>
      </c>
      <c r="C8673" t="str">
        <v>Morning</v>
      </c>
      <c r="D8673">
        <v>19</v>
      </c>
      <c r="E8673" t="str">
        <f>IF(MOD(D8673,2)=0,"EVEN","ODD")</f>
        <v>ODD</v>
      </c>
      <c r="F8673" t="str">
        <f>IF(D8673&lt;=18,"LOW (1-18)","HIGH (19-36)")</f>
        <v>HIGH (19-36)</v>
      </c>
      <c r="G8673">
        <f>INT((D8673-1)/6)+1</f>
        <v>4</v>
      </c>
      <c r="H8673">
        <f>MOD(D8673-1,6)+1</f>
        <v>1</v>
      </c>
      <c r="I8673">
        <f>37-D8673</f>
        <v>18</v>
      </c>
      <c r="J8673">
        <f>ABS(D8673-D8674)</f>
        <v>7</v>
      </c>
      <c r="K8673">
        <f>AVERAGE(D8673:D8677)</f>
        <v>19</v>
      </c>
      <c r="L8673">
        <f>AVERAGE(D8673:D8692)</f>
        <v>19</v>
      </c>
      <c r="M8673">
        <f>K8673-L8673</f>
        <v>0</v>
      </c>
      <c r="N8673" t="str">
        <f>IF(K8673&gt;L8673,"HIGH ZONE BIAS",IF(K8673&lt;L8673,"LOW ZONE BIAS","EQUILIBRIUM"))</f>
        <v>EQUILIBRIUM</v>
      </c>
    </row>
    <row r="8674">
      <c r="A8674">
        <v>18897</v>
      </c>
      <c r="B8674" t="str">
        <v>2019-06-21</v>
      </c>
      <c r="C8674" t="str">
        <v>Evening</v>
      </c>
      <c r="D8674">
        <v>12</v>
      </c>
      <c r="E8674" t="str">
        <f>IF(MOD(D8674,2)=0,"EVEN","ODD")</f>
        <v>EVEN</v>
      </c>
      <c r="F8674" t="str">
        <f>IF(D8674&lt;=18,"LOW (1-18)","HIGH (19-36)")</f>
        <v>LOW (1-18)</v>
      </c>
      <c r="G8674">
        <f>INT((D8674-1)/6)+1</f>
        <v>2</v>
      </c>
      <c r="H8674">
        <f>MOD(D8674-1,6)+1</f>
        <v>6</v>
      </c>
      <c r="I8674">
        <f>37-D8674</f>
        <v>25</v>
      </c>
      <c r="J8674">
        <f>ABS(D8674-D8675)</f>
        <v>19</v>
      </c>
      <c r="K8674">
        <f>AVERAGE(D8674:D8678)</f>
        <v>12</v>
      </c>
      <c r="L8674">
        <f>AVERAGE(D8674:D8693)</f>
        <v>12</v>
      </c>
      <c r="M8674">
        <f>K8674-L8674</f>
        <v>0</v>
      </c>
      <c r="N8674" t="str">
        <f>IF(K8674&gt;L8674,"HIGH ZONE BIAS",IF(K8674&lt;L8674,"LOW ZONE BIAS","EQUILIBRIUM"))</f>
        <v>EQUILIBRIUM</v>
      </c>
    </row>
    <row r="8675">
      <c r="A8675">
        <v>18896</v>
      </c>
      <c r="B8675" t="str">
        <v>2019-06-21</v>
      </c>
      <c r="C8675" t="str">
        <v>Afternoon</v>
      </c>
      <c r="D8675">
        <v>31</v>
      </c>
      <c r="E8675" t="str">
        <f>IF(MOD(D8675,2)=0,"EVEN","ODD")</f>
        <v>ODD</v>
      </c>
      <c r="F8675" t="str">
        <f>IF(D8675&lt;=18,"LOW (1-18)","HIGH (19-36)")</f>
        <v>HIGH (19-36)</v>
      </c>
      <c r="G8675">
        <f>INT((D8675-1)/6)+1</f>
        <v>6</v>
      </c>
      <c r="H8675">
        <f>MOD(D8675-1,6)+1</f>
        <v>1</v>
      </c>
      <c r="I8675">
        <f>37-D8675</f>
        <v>6</v>
      </c>
      <c r="J8675">
        <f>ABS(D8675-D8676)</f>
        <v>29</v>
      </c>
      <c r="K8675">
        <f>AVERAGE(D8675:D8679)</f>
        <v>31</v>
      </c>
      <c r="L8675">
        <f>AVERAGE(D8675:D8694)</f>
        <v>31</v>
      </c>
      <c r="M8675">
        <f>K8675-L8675</f>
        <v>0</v>
      </c>
      <c r="N8675" t="str">
        <f>IF(K8675&gt;L8675,"HIGH ZONE BIAS",IF(K8675&lt;L8675,"LOW ZONE BIAS","EQUILIBRIUM"))</f>
        <v>EQUILIBRIUM</v>
      </c>
    </row>
    <row r="8676">
      <c r="A8676">
        <v>18895</v>
      </c>
      <c r="B8676" t="str">
        <v>2019-06-21</v>
      </c>
      <c r="C8676" t="str">
        <v>Midday</v>
      </c>
      <c r="D8676">
        <v>2</v>
      </c>
      <c r="E8676" t="str">
        <f>IF(MOD(D8676,2)=0,"EVEN","ODD")</f>
        <v>EVEN</v>
      </c>
      <c r="F8676" t="str">
        <f>IF(D8676&lt;=18,"LOW (1-18)","HIGH (19-36)")</f>
        <v>LOW (1-18)</v>
      </c>
      <c r="G8676">
        <f>INT((D8676-1)/6)+1</f>
        <v>1</v>
      </c>
      <c r="H8676">
        <f>MOD(D8676-1,6)+1</f>
        <v>2</v>
      </c>
      <c r="I8676">
        <f>37-D8676</f>
        <v>35</v>
      </c>
      <c r="J8676">
        <f>ABS(D8676-D8677)</f>
        <v>17</v>
      </c>
      <c r="K8676">
        <f>AVERAGE(D8676:D8680)</f>
        <v>2</v>
      </c>
      <c r="L8676">
        <f>AVERAGE(D8676:D8695)</f>
        <v>2</v>
      </c>
      <c r="M8676">
        <f>K8676-L8676</f>
        <v>0</v>
      </c>
      <c r="N8676" t="str">
        <f>IF(K8676&gt;L8676,"HIGH ZONE BIAS",IF(K8676&lt;L8676,"LOW ZONE BIAS","EQUILIBRIUM"))</f>
        <v>EQUILIBRIUM</v>
      </c>
    </row>
    <row r="8677">
      <c r="A8677">
        <v>18894</v>
      </c>
      <c r="B8677" t="str">
        <v>2019-06-21</v>
      </c>
      <c r="C8677" t="str">
        <v>Morning</v>
      </c>
      <c r="D8677">
        <v>19</v>
      </c>
      <c r="E8677" t="str">
        <f>IF(MOD(D8677,2)=0,"EVEN","ODD")</f>
        <v>ODD</v>
      </c>
      <c r="F8677" t="str">
        <f>IF(D8677&lt;=18,"LOW (1-18)","HIGH (19-36)")</f>
        <v>HIGH (19-36)</v>
      </c>
      <c r="G8677">
        <f>INT((D8677-1)/6)+1</f>
        <v>4</v>
      </c>
      <c r="H8677">
        <f>MOD(D8677-1,6)+1</f>
        <v>1</v>
      </c>
      <c r="I8677">
        <f>37-D8677</f>
        <v>18</v>
      </c>
      <c r="J8677">
        <f>ABS(D8677-D8678)</f>
        <v>2</v>
      </c>
      <c r="K8677">
        <f>AVERAGE(D8677:D8681)</f>
        <v>19</v>
      </c>
      <c r="L8677">
        <f>AVERAGE(D8677:D8696)</f>
        <v>19</v>
      </c>
      <c r="M8677">
        <f>K8677-L8677</f>
        <v>0</v>
      </c>
      <c r="N8677" t="str">
        <f>IF(K8677&gt;L8677,"HIGH ZONE BIAS",IF(K8677&lt;L8677,"LOW ZONE BIAS","EQUILIBRIUM"))</f>
        <v>EQUILIBRIUM</v>
      </c>
    </row>
    <row r="8678">
      <c r="A8678">
        <v>18893</v>
      </c>
      <c r="B8678" t="str">
        <v>2019-06-19</v>
      </c>
      <c r="C8678" t="str">
        <v>Evening</v>
      </c>
      <c r="D8678">
        <v>21</v>
      </c>
      <c r="E8678" t="str">
        <f>IF(MOD(D8678,2)=0,"EVEN","ODD")</f>
        <v>ODD</v>
      </c>
      <c r="F8678" t="str">
        <f>IF(D8678&lt;=18,"LOW (1-18)","HIGH (19-36)")</f>
        <v>HIGH (19-36)</v>
      </c>
      <c r="G8678">
        <f>INT((D8678-1)/6)+1</f>
        <v>4</v>
      </c>
      <c r="H8678">
        <f>MOD(D8678-1,6)+1</f>
        <v>3</v>
      </c>
      <c r="I8678">
        <f>37-D8678</f>
        <v>16</v>
      </c>
      <c r="J8678">
        <f>ABS(D8678-D8679)</f>
        <v>8</v>
      </c>
      <c r="K8678">
        <f>AVERAGE(D8678:D8682)</f>
        <v>21</v>
      </c>
      <c r="L8678">
        <f>AVERAGE(D8678:D8697)</f>
        <v>21</v>
      </c>
      <c r="M8678">
        <f>K8678-L8678</f>
        <v>0</v>
      </c>
      <c r="N8678" t="str">
        <f>IF(K8678&gt;L8678,"HIGH ZONE BIAS",IF(K8678&lt;L8678,"LOW ZONE BIAS","EQUILIBRIUM"))</f>
        <v>EQUILIBRIUM</v>
      </c>
    </row>
    <row r="8679">
      <c r="A8679">
        <v>18892</v>
      </c>
      <c r="B8679" t="str">
        <v>2019-06-19</v>
      </c>
      <c r="C8679" t="str">
        <v>Afternoon</v>
      </c>
      <c r="D8679">
        <v>29</v>
      </c>
      <c r="E8679" t="str">
        <f>IF(MOD(D8679,2)=0,"EVEN","ODD")</f>
        <v>ODD</v>
      </c>
      <c r="F8679" t="str">
        <f>IF(D8679&lt;=18,"LOW (1-18)","HIGH (19-36)")</f>
        <v>HIGH (19-36)</v>
      </c>
      <c r="G8679">
        <f>INT((D8679-1)/6)+1</f>
        <v>5</v>
      </c>
      <c r="H8679">
        <f>MOD(D8679-1,6)+1</f>
        <v>5</v>
      </c>
      <c r="I8679">
        <f>37-D8679</f>
        <v>8</v>
      </c>
      <c r="J8679">
        <f>ABS(D8679-D8680)</f>
        <v>6</v>
      </c>
      <c r="K8679">
        <f>AVERAGE(D8679:D8683)</f>
        <v>29</v>
      </c>
      <c r="L8679">
        <f>AVERAGE(D8679:D8698)</f>
        <v>29</v>
      </c>
      <c r="M8679">
        <f>K8679-L8679</f>
        <v>0</v>
      </c>
      <c r="N8679" t="str">
        <f>IF(K8679&gt;L8679,"HIGH ZONE BIAS",IF(K8679&lt;L8679,"LOW ZONE BIAS","EQUILIBRIUM"))</f>
        <v>EQUILIBRIUM</v>
      </c>
    </row>
    <row r="8680">
      <c r="A8680">
        <v>18891</v>
      </c>
      <c r="B8680" t="str">
        <v>2019-06-19</v>
      </c>
      <c r="C8680" t="str">
        <v>Midday</v>
      </c>
      <c r="D8680">
        <v>23</v>
      </c>
      <c r="E8680" t="str">
        <f>IF(MOD(D8680,2)=0,"EVEN","ODD")</f>
        <v>ODD</v>
      </c>
      <c r="F8680" t="str">
        <f>IF(D8680&lt;=18,"LOW (1-18)","HIGH (19-36)")</f>
        <v>HIGH (19-36)</v>
      </c>
      <c r="G8680">
        <f>INT((D8680-1)/6)+1</f>
        <v>4</v>
      </c>
      <c r="H8680">
        <f>MOD(D8680-1,6)+1</f>
        <v>5</v>
      </c>
      <c r="I8680">
        <f>37-D8680</f>
        <v>14</v>
      </c>
      <c r="J8680">
        <f>ABS(D8680-D8681)</f>
        <v>5</v>
      </c>
      <c r="K8680">
        <f>AVERAGE(D8680:D8684)</f>
        <v>23</v>
      </c>
      <c r="L8680">
        <f>AVERAGE(D8680:D8699)</f>
        <v>23</v>
      </c>
      <c r="M8680">
        <f>K8680-L8680</f>
        <v>0</v>
      </c>
      <c r="N8680" t="str">
        <f>IF(K8680&gt;L8680,"HIGH ZONE BIAS",IF(K8680&lt;L8680,"LOW ZONE BIAS","EQUILIBRIUM"))</f>
        <v>EQUILIBRIUM</v>
      </c>
    </row>
    <row r="8681">
      <c r="A8681">
        <v>18890</v>
      </c>
      <c r="B8681" t="str">
        <v>2019-06-19</v>
      </c>
      <c r="C8681" t="str">
        <v>Morning</v>
      </c>
      <c r="D8681">
        <v>28</v>
      </c>
      <c r="E8681" t="str">
        <f>IF(MOD(D8681,2)=0,"EVEN","ODD")</f>
        <v>EVEN</v>
      </c>
      <c r="F8681" t="str">
        <f>IF(D8681&lt;=18,"LOW (1-18)","HIGH (19-36)")</f>
        <v>HIGH (19-36)</v>
      </c>
      <c r="G8681">
        <f>INT((D8681-1)/6)+1</f>
        <v>5</v>
      </c>
      <c r="H8681">
        <f>MOD(D8681-1,6)+1</f>
        <v>4</v>
      </c>
      <c r="I8681">
        <f>37-D8681</f>
        <v>9</v>
      </c>
      <c r="J8681">
        <f>ABS(D8681-D8682)</f>
        <v>13</v>
      </c>
      <c r="K8681">
        <f>AVERAGE(D8681:D8685)</f>
        <v>28</v>
      </c>
      <c r="L8681">
        <f>AVERAGE(D8681:D8700)</f>
        <v>28</v>
      </c>
      <c r="M8681">
        <f>K8681-L8681</f>
        <v>0</v>
      </c>
      <c r="N8681" t="str">
        <f>IF(K8681&gt;L8681,"HIGH ZONE BIAS",IF(K8681&lt;L8681,"LOW ZONE BIAS","EQUILIBRIUM"))</f>
        <v>EQUILIBRIUM</v>
      </c>
    </row>
    <row r="8682">
      <c r="A8682">
        <v>18889</v>
      </c>
      <c r="B8682" t="str">
        <v>2019-06-18</v>
      </c>
      <c r="C8682" t="str">
        <v>Evening</v>
      </c>
      <c r="D8682">
        <v>15</v>
      </c>
      <c r="E8682" t="str">
        <f>IF(MOD(D8682,2)=0,"EVEN","ODD")</f>
        <v>ODD</v>
      </c>
      <c r="F8682" t="str">
        <f>IF(D8682&lt;=18,"LOW (1-18)","HIGH (19-36)")</f>
        <v>LOW (1-18)</v>
      </c>
      <c r="G8682">
        <f>INT((D8682-1)/6)+1</f>
        <v>3</v>
      </c>
      <c r="H8682">
        <f>MOD(D8682-1,6)+1</f>
        <v>3</v>
      </c>
      <c r="I8682">
        <f>37-D8682</f>
        <v>22</v>
      </c>
      <c r="J8682">
        <f>ABS(D8682-D8683)</f>
        <v>18</v>
      </c>
      <c r="K8682">
        <f>AVERAGE(D8682:D8686)</f>
        <v>15</v>
      </c>
      <c r="L8682">
        <f>AVERAGE(D8682:D8701)</f>
        <v>15</v>
      </c>
      <c r="M8682">
        <f>K8682-L8682</f>
        <v>0</v>
      </c>
      <c r="N8682" t="str">
        <f>IF(K8682&gt;L8682,"HIGH ZONE BIAS",IF(K8682&lt;L8682,"LOW ZONE BIAS","EQUILIBRIUM"))</f>
        <v>EQUILIBRIUM</v>
      </c>
    </row>
    <row r="8683">
      <c r="A8683">
        <v>18888</v>
      </c>
      <c r="B8683" t="str">
        <v>2019-06-18</v>
      </c>
      <c r="C8683" t="str">
        <v>Afternoon</v>
      </c>
      <c r="D8683">
        <v>33</v>
      </c>
      <c r="E8683" t="str">
        <f>IF(MOD(D8683,2)=0,"EVEN","ODD")</f>
        <v>ODD</v>
      </c>
      <c r="F8683" t="str">
        <f>IF(D8683&lt;=18,"LOW (1-18)","HIGH (19-36)")</f>
        <v>HIGH (19-36)</v>
      </c>
      <c r="G8683">
        <f>INT((D8683-1)/6)+1</f>
        <v>6</v>
      </c>
      <c r="H8683">
        <f>MOD(D8683-1,6)+1</f>
        <v>3</v>
      </c>
      <c r="I8683">
        <f>37-D8683</f>
        <v>4</v>
      </c>
      <c r="J8683">
        <f>ABS(D8683-D8684)</f>
        <v>3</v>
      </c>
      <c r="K8683">
        <f>AVERAGE(D8683:D8687)</f>
        <v>33</v>
      </c>
      <c r="L8683">
        <f>AVERAGE(D8683:D8702)</f>
        <v>33</v>
      </c>
      <c r="M8683">
        <f>K8683-L8683</f>
        <v>0</v>
      </c>
      <c r="N8683" t="str">
        <f>IF(K8683&gt;L8683,"HIGH ZONE BIAS",IF(K8683&lt;L8683,"LOW ZONE BIAS","EQUILIBRIUM"))</f>
        <v>EQUILIBRIUM</v>
      </c>
    </row>
    <row r="8684">
      <c r="A8684">
        <v>18887</v>
      </c>
      <c r="B8684" t="str">
        <v>2019-06-18</v>
      </c>
      <c r="C8684" t="str">
        <v>Midday</v>
      </c>
      <c r="D8684">
        <v>30</v>
      </c>
      <c r="E8684" t="str">
        <f>IF(MOD(D8684,2)=0,"EVEN","ODD")</f>
        <v>EVEN</v>
      </c>
      <c r="F8684" t="str">
        <f>IF(D8684&lt;=18,"LOW (1-18)","HIGH (19-36)")</f>
        <v>HIGH (19-36)</v>
      </c>
      <c r="G8684">
        <f>INT((D8684-1)/6)+1</f>
        <v>5</v>
      </c>
      <c r="H8684">
        <f>MOD(D8684-1,6)+1</f>
        <v>6</v>
      </c>
      <c r="I8684">
        <f>37-D8684</f>
        <v>7</v>
      </c>
      <c r="J8684">
        <f>ABS(D8684-D8685)</f>
        <v>26</v>
      </c>
      <c r="K8684">
        <f>AVERAGE(D8684:D8688)</f>
        <v>30</v>
      </c>
      <c r="L8684">
        <f>AVERAGE(D8684:D8703)</f>
        <v>30</v>
      </c>
      <c r="M8684">
        <f>K8684-L8684</f>
        <v>0</v>
      </c>
      <c r="N8684" t="str">
        <f>IF(K8684&gt;L8684,"HIGH ZONE BIAS",IF(K8684&lt;L8684,"LOW ZONE BIAS","EQUILIBRIUM"))</f>
        <v>EQUILIBRIUM</v>
      </c>
    </row>
    <row r="8685">
      <c r="A8685">
        <v>18886</v>
      </c>
      <c r="B8685" t="str">
        <v>2019-06-18</v>
      </c>
      <c r="C8685" t="str">
        <v>Morning</v>
      </c>
      <c r="D8685">
        <v>4</v>
      </c>
      <c r="E8685" t="str">
        <f>IF(MOD(D8685,2)=0,"EVEN","ODD")</f>
        <v>EVEN</v>
      </c>
      <c r="F8685" t="str">
        <f>IF(D8685&lt;=18,"LOW (1-18)","HIGH (19-36)")</f>
        <v>LOW (1-18)</v>
      </c>
      <c r="G8685">
        <f>INT((D8685-1)/6)+1</f>
        <v>1</v>
      </c>
      <c r="H8685">
        <f>MOD(D8685-1,6)+1</f>
        <v>4</v>
      </c>
      <c r="I8685">
        <f>37-D8685</f>
        <v>33</v>
      </c>
      <c r="J8685">
        <f>ABS(D8685-D8686)</f>
        <v>18</v>
      </c>
      <c r="K8685">
        <f>AVERAGE(D8685:D8689)</f>
        <v>4</v>
      </c>
      <c r="L8685">
        <f>AVERAGE(D8685:D8704)</f>
        <v>4</v>
      </c>
      <c r="M8685">
        <f>K8685-L8685</f>
        <v>0</v>
      </c>
      <c r="N8685" t="str">
        <f>IF(K8685&gt;L8685,"HIGH ZONE BIAS",IF(K8685&lt;L8685,"LOW ZONE BIAS","EQUILIBRIUM"))</f>
        <v>EQUILIBRIUM</v>
      </c>
    </row>
    <row r="8686">
      <c r="A8686">
        <v>18885</v>
      </c>
      <c r="B8686" t="str">
        <v>2019-06-17</v>
      </c>
      <c r="C8686" t="str">
        <v>Evening</v>
      </c>
      <c r="D8686">
        <v>22</v>
      </c>
      <c r="E8686" t="str">
        <f>IF(MOD(D8686,2)=0,"EVEN","ODD")</f>
        <v>EVEN</v>
      </c>
      <c r="F8686" t="str">
        <f>IF(D8686&lt;=18,"LOW (1-18)","HIGH (19-36)")</f>
        <v>HIGH (19-36)</v>
      </c>
      <c r="G8686">
        <f>INT((D8686-1)/6)+1</f>
        <v>4</v>
      </c>
      <c r="H8686">
        <f>MOD(D8686-1,6)+1</f>
        <v>4</v>
      </c>
      <c r="I8686">
        <f>37-D8686</f>
        <v>15</v>
      </c>
      <c r="J8686">
        <f>ABS(D8686-D8687)</f>
        <v>14</v>
      </c>
      <c r="K8686">
        <f>AVERAGE(D8686:D8690)</f>
        <v>22</v>
      </c>
      <c r="L8686">
        <f>AVERAGE(D8686:D8705)</f>
        <v>22</v>
      </c>
      <c r="M8686">
        <f>K8686-L8686</f>
        <v>0</v>
      </c>
      <c r="N8686" t="str">
        <f>IF(K8686&gt;L8686,"HIGH ZONE BIAS",IF(K8686&lt;L8686,"LOW ZONE BIAS","EQUILIBRIUM"))</f>
        <v>EQUILIBRIUM</v>
      </c>
    </row>
    <row r="8687">
      <c r="A8687">
        <v>18884</v>
      </c>
      <c r="B8687" t="str">
        <v>2019-06-17</v>
      </c>
      <c r="C8687" t="str">
        <v>Afternoon</v>
      </c>
      <c r="D8687">
        <v>8</v>
      </c>
      <c r="E8687" t="str">
        <f>IF(MOD(D8687,2)=0,"EVEN","ODD")</f>
        <v>EVEN</v>
      </c>
      <c r="F8687" t="str">
        <f>IF(D8687&lt;=18,"LOW (1-18)","HIGH (19-36)")</f>
        <v>LOW (1-18)</v>
      </c>
      <c r="G8687">
        <f>INT((D8687-1)/6)+1</f>
        <v>2</v>
      </c>
      <c r="H8687">
        <f>MOD(D8687-1,6)+1</f>
        <v>2</v>
      </c>
      <c r="I8687">
        <f>37-D8687</f>
        <v>29</v>
      </c>
      <c r="J8687">
        <f>ABS(D8687-D8688)</f>
        <v>15</v>
      </c>
      <c r="K8687">
        <f>AVERAGE(D8687:D8691)</f>
        <v>8</v>
      </c>
      <c r="L8687">
        <f>AVERAGE(D8687:D8706)</f>
        <v>8</v>
      </c>
      <c r="M8687">
        <f>K8687-L8687</f>
        <v>0</v>
      </c>
      <c r="N8687" t="str">
        <f>IF(K8687&gt;L8687,"HIGH ZONE BIAS",IF(K8687&lt;L8687,"LOW ZONE BIAS","EQUILIBRIUM"))</f>
        <v>EQUILIBRIUM</v>
      </c>
    </row>
    <row r="8688">
      <c r="A8688">
        <v>18883</v>
      </c>
      <c r="B8688" t="str">
        <v>2019-06-17</v>
      </c>
      <c r="C8688" t="str">
        <v>Midday</v>
      </c>
      <c r="D8688">
        <v>23</v>
      </c>
      <c r="E8688" t="str">
        <f>IF(MOD(D8688,2)=0,"EVEN","ODD")</f>
        <v>ODD</v>
      </c>
      <c r="F8688" t="str">
        <f>IF(D8688&lt;=18,"LOW (1-18)","HIGH (19-36)")</f>
        <v>HIGH (19-36)</v>
      </c>
      <c r="G8688">
        <f>INT((D8688-1)/6)+1</f>
        <v>4</v>
      </c>
      <c r="H8688">
        <f>MOD(D8688-1,6)+1</f>
        <v>5</v>
      </c>
      <c r="I8688">
        <f>37-D8688</f>
        <v>14</v>
      </c>
      <c r="J8688">
        <f>ABS(D8688-D8689)</f>
        <v>0</v>
      </c>
      <c r="K8688">
        <f>AVERAGE(D8688:D8692)</f>
        <v>23</v>
      </c>
      <c r="L8688">
        <f>AVERAGE(D8688:D8707)</f>
        <v>23</v>
      </c>
      <c r="M8688">
        <f>K8688-L8688</f>
        <v>0</v>
      </c>
      <c r="N8688" t="str">
        <f>IF(K8688&gt;L8688,"HIGH ZONE BIAS",IF(K8688&lt;L8688,"LOW ZONE BIAS","EQUILIBRIUM"))</f>
        <v>EQUILIBRIUM</v>
      </c>
    </row>
    <row r="8689">
      <c r="A8689">
        <v>18882</v>
      </c>
      <c r="B8689" t="str">
        <v>2019-06-17</v>
      </c>
      <c r="C8689" t="str">
        <v>Morning</v>
      </c>
      <c r="D8689">
        <v>23</v>
      </c>
      <c r="E8689" t="str">
        <f>IF(MOD(D8689,2)=0,"EVEN","ODD")</f>
        <v>ODD</v>
      </c>
      <c r="F8689" t="str">
        <f>IF(D8689&lt;=18,"LOW (1-18)","HIGH (19-36)")</f>
        <v>HIGH (19-36)</v>
      </c>
      <c r="G8689">
        <f>INT((D8689-1)/6)+1</f>
        <v>4</v>
      </c>
      <c r="H8689">
        <f>MOD(D8689-1,6)+1</f>
        <v>5</v>
      </c>
      <c r="I8689">
        <f>37-D8689</f>
        <v>14</v>
      </c>
      <c r="J8689">
        <f>ABS(D8689-D8690)</f>
        <v>7</v>
      </c>
      <c r="K8689">
        <f>AVERAGE(D8689:D8693)</f>
        <v>23</v>
      </c>
      <c r="L8689">
        <f>AVERAGE(D8689:D8708)</f>
        <v>23</v>
      </c>
      <c r="M8689">
        <f>K8689-L8689</f>
        <v>0</v>
      </c>
      <c r="N8689" t="str">
        <f>IF(K8689&gt;L8689,"HIGH ZONE BIAS",IF(K8689&lt;L8689,"LOW ZONE BIAS","EQUILIBRIUM"))</f>
        <v>EQUILIBRIUM</v>
      </c>
    </row>
    <row r="8690">
      <c r="A8690">
        <v>18881</v>
      </c>
      <c r="B8690" t="str">
        <v>2019-06-15</v>
      </c>
      <c r="C8690" t="str">
        <v>Evening</v>
      </c>
      <c r="D8690">
        <v>16</v>
      </c>
      <c r="E8690" t="str">
        <f>IF(MOD(D8690,2)=0,"EVEN","ODD")</f>
        <v>EVEN</v>
      </c>
      <c r="F8690" t="str">
        <f>IF(D8690&lt;=18,"LOW (1-18)","HIGH (19-36)")</f>
        <v>LOW (1-18)</v>
      </c>
      <c r="G8690">
        <f>INT((D8690-1)/6)+1</f>
        <v>3</v>
      </c>
      <c r="H8690">
        <f>MOD(D8690-1,6)+1</f>
        <v>4</v>
      </c>
      <c r="I8690">
        <f>37-D8690</f>
        <v>21</v>
      </c>
      <c r="J8690">
        <f>ABS(D8690-D8691)</f>
        <v>3</v>
      </c>
      <c r="K8690">
        <f>AVERAGE(D8690:D8694)</f>
        <v>16</v>
      </c>
      <c r="L8690">
        <f>AVERAGE(D8690:D8709)</f>
        <v>16</v>
      </c>
      <c r="M8690">
        <f>K8690-L8690</f>
        <v>0</v>
      </c>
      <c r="N8690" t="str">
        <f>IF(K8690&gt;L8690,"HIGH ZONE BIAS",IF(K8690&lt;L8690,"LOW ZONE BIAS","EQUILIBRIUM"))</f>
        <v>EQUILIBRIUM</v>
      </c>
    </row>
    <row r="8691">
      <c r="A8691">
        <v>18880</v>
      </c>
      <c r="B8691" t="str">
        <v>2019-06-15</v>
      </c>
      <c r="C8691" t="str">
        <v>Afternoon</v>
      </c>
      <c r="D8691">
        <v>13</v>
      </c>
      <c r="E8691" t="str">
        <f>IF(MOD(D8691,2)=0,"EVEN","ODD")</f>
        <v>ODD</v>
      </c>
      <c r="F8691" t="str">
        <f>IF(D8691&lt;=18,"LOW (1-18)","HIGH (19-36)")</f>
        <v>LOW (1-18)</v>
      </c>
      <c r="G8691">
        <f>INT((D8691-1)/6)+1</f>
        <v>3</v>
      </c>
      <c r="H8691">
        <f>MOD(D8691-1,6)+1</f>
        <v>1</v>
      </c>
      <c r="I8691">
        <f>37-D8691</f>
        <v>24</v>
      </c>
      <c r="J8691">
        <f>ABS(D8691-D8692)</f>
        <v>1</v>
      </c>
      <c r="K8691">
        <f>AVERAGE(D8691:D8695)</f>
        <v>13</v>
      </c>
      <c r="L8691">
        <f>AVERAGE(D8691:D8710)</f>
        <v>13</v>
      </c>
      <c r="M8691">
        <f>K8691-L8691</f>
        <v>0</v>
      </c>
      <c r="N8691" t="str">
        <f>IF(K8691&gt;L8691,"HIGH ZONE BIAS",IF(K8691&lt;L8691,"LOW ZONE BIAS","EQUILIBRIUM"))</f>
        <v>EQUILIBRIUM</v>
      </c>
    </row>
    <row r="8692">
      <c r="A8692">
        <v>18879</v>
      </c>
      <c r="B8692" t="str">
        <v>2019-06-15</v>
      </c>
      <c r="C8692" t="str">
        <v>Midday</v>
      </c>
      <c r="D8692">
        <v>12</v>
      </c>
      <c r="E8692" t="str">
        <f>IF(MOD(D8692,2)=0,"EVEN","ODD")</f>
        <v>EVEN</v>
      </c>
      <c r="F8692" t="str">
        <f>IF(D8692&lt;=18,"LOW (1-18)","HIGH (19-36)")</f>
        <v>LOW (1-18)</v>
      </c>
      <c r="G8692">
        <f>INT((D8692-1)/6)+1</f>
        <v>2</v>
      </c>
      <c r="H8692">
        <f>MOD(D8692-1,6)+1</f>
        <v>6</v>
      </c>
      <c r="I8692">
        <f>37-D8692</f>
        <v>25</v>
      </c>
      <c r="J8692">
        <f>ABS(D8692-D8693)</f>
        <v>7</v>
      </c>
      <c r="K8692">
        <f>AVERAGE(D8692:D8696)</f>
        <v>12</v>
      </c>
      <c r="L8692">
        <f>AVERAGE(D8692:D8711)</f>
        <v>12</v>
      </c>
      <c r="M8692">
        <f>K8692-L8692</f>
        <v>0</v>
      </c>
      <c r="N8692" t="str">
        <f>IF(K8692&gt;L8692,"HIGH ZONE BIAS",IF(K8692&lt;L8692,"LOW ZONE BIAS","EQUILIBRIUM"))</f>
        <v>EQUILIBRIUM</v>
      </c>
    </row>
    <row r="8693">
      <c r="A8693">
        <v>18878</v>
      </c>
      <c r="B8693" t="str">
        <v>2019-06-15</v>
      </c>
      <c r="C8693" t="str">
        <v>Morning</v>
      </c>
      <c r="D8693">
        <v>19</v>
      </c>
      <c r="E8693" t="str">
        <f>IF(MOD(D8693,2)=0,"EVEN","ODD")</f>
        <v>ODD</v>
      </c>
      <c r="F8693" t="str">
        <f>IF(D8693&lt;=18,"LOW (1-18)","HIGH (19-36)")</f>
        <v>HIGH (19-36)</v>
      </c>
      <c r="G8693">
        <f>INT((D8693-1)/6)+1</f>
        <v>4</v>
      </c>
      <c r="H8693">
        <f>MOD(D8693-1,6)+1</f>
        <v>1</v>
      </c>
      <c r="I8693">
        <f>37-D8693</f>
        <v>18</v>
      </c>
      <c r="J8693">
        <f>ABS(D8693-D8694)</f>
        <v>14</v>
      </c>
      <c r="K8693">
        <f>AVERAGE(D8693:D8697)</f>
        <v>19</v>
      </c>
      <c r="L8693">
        <f>AVERAGE(D8693:D8712)</f>
        <v>19</v>
      </c>
      <c r="M8693">
        <f>K8693-L8693</f>
        <v>0</v>
      </c>
      <c r="N8693" t="str">
        <f>IF(K8693&gt;L8693,"HIGH ZONE BIAS",IF(K8693&lt;L8693,"LOW ZONE BIAS","EQUILIBRIUM"))</f>
        <v>EQUILIBRIUM</v>
      </c>
    </row>
    <row r="8694">
      <c r="A8694">
        <v>18877</v>
      </c>
      <c r="B8694" t="str">
        <v>2019-06-14</v>
      </c>
      <c r="C8694" t="str">
        <v>Evening</v>
      </c>
      <c r="D8694">
        <v>5</v>
      </c>
      <c r="E8694" t="str">
        <f>IF(MOD(D8694,2)=0,"EVEN","ODD")</f>
        <v>ODD</v>
      </c>
      <c r="F8694" t="str">
        <f>IF(D8694&lt;=18,"LOW (1-18)","HIGH (19-36)")</f>
        <v>LOW (1-18)</v>
      </c>
      <c r="G8694">
        <f>INT((D8694-1)/6)+1</f>
        <v>1</v>
      </c>
      <c r="H8694">
        <f>MOD(D8694-1,6)+1</f>
        <v>5</v>
      </c>
      <c r="I8694">
        <f>37-D8694</f>
        <v>32</v>
      </c>
      <c r="J8694">
        <f>ABS(D8694-D8695)</f>
        <v>12</v>
      </c>
      <c r="K8694">
        <f>AVERAGE(D8694:D8698)</f>
        <v>5</v>
      </c>
      <c r="L8694">
        <f>AVERAGE(D8694:D8713)</f>
        <v>5</v>
      </c>
      <c r="M8694">
        <f>K8694-L8694</f>
        <v>0</v>
      </c>
      <c r="N8694" t="str">
        <f>IF(K8694&gt;L8694,"HIGH ZONE BIAS",IF(K8694&lt;L8694,"LOW ZONE BIAS","EQUILIBRIUM"))</f>
        <v>EQUILIBRIUM</v>
      </c>
    </row>
    <row r="8695">
      <c r="A8695">
        <v>18876</v>
      </c>
      <c r="B8695" t="str">
        <v>2019-06-14</v>
      </c>
      <c r="C8695" t="str">
        <v>Afternoon</v>
      </c>
      <c r="D8695">
        <v>17</v>
      </c>
      <c r="E8695" t="str">
        <f>IF(MOD(D8695,2)=0,"EVEN","ODD")</f>
        <v>ODD</v>
      </c>
      <c r="F8695" t="str">
        <f>IF(D8695&lt;=18,"LOW (1-18)","HIGH (19-36)")</f>
        <v>LOW (1-18)</v>
      </c>
      <c r="G8695">
        <f>INT((D8695-1)/6)+1</f>
        <v>3</v>
      </c>
      <c r="H8695">
        <f>MOD(D8695-1,6)+1</f>
        <v>5</v>
      </c>
      <c r="I8695">
        <f>37-D8695</f>
        <v>20</v>
      </c>
      <c r="J8695">
        <f>ABS(D8695-D8696)</f>
        <v>14</v>
      </c>
      <c r="K8695">
        <f>AVERAGE(D8695:D8699)</f>
        <v>17</v>
      </c>
      <c r="L8695">
        <f>AVERAGE(D8695:D8714)</f>
        <v>17</v>
      </c>
      <c r="M8695">
        <f>K8695-L8695</f>
        <v>0</v>
      </c>
      <c r="N8695" t="str">
        <f>IF(K8695&gt;L8695,"HIGH ZONE BIAS",IF(K8695&lt;L8695,"LOW ZONE BIAS","EQUILIBRIUM"))</f>
        <v>EQUILIBRIUM</v>
      </c>
    </row>
    <row r="8696">
      <c r="A8696">
        <v>18875</v>
      </c>
      <c r="B8696" t="str">
        <v>2019-06-14</v>
      </c>
      <c r="C8696" t="str">
        <v>Midday</v>
      </c>
      <c r="D8696">
        <v>3</v>
      </c>
      <c r="E8696" t="str">
        <f>IF(MOD(D8696,2)=0,"EVEN","ODD")</f>
        <v>ODD</v>
      </c>
      <c r="F8696" t="str">
        <f>IF(D8696&lt;=18,"LOW (1-18)","HIGH (19-36)")</f>
        <v>LOW (1-18)</v>
      </c>
      <c r="G8696">
        <f>INT((D8696-1)/6)+1</f>
        <v>1</v>
      </c>
      <c r="H8696">
        <f>MOD(D8696-1,6)+1</f>
        <v>3</v>
      </c>
      <c r="I8696">
        <f>37-D8696</f>
        <v>34</v>
      </c>
      <c r="J8696">
        <f>ABS(D8696-D8697)</f>
        <v>17</v>
      </c>
      <c r="K8696">
        <f>AVERAGE(D8696:D8700)</f>
        <v>3</v>
      </c>
      <c r="L8696">
        <f>AVERAGE(D8696:D8715)</f>
        <v>3</v>
      </c>
      <c r="M8696">
        <f>K8696-L8696</f>
        <v>0</v>
      </c>
      <c r="N8696" t="str">
        <f>IF(K8696&gt;L8696,"HIGH ZONE BIAS",IF(K8696&lt;L8696,"LOW ZONE BIAS","EQUILIBRIUM"))</f>
        <v>EQUILIBRIUM</v>
      </c>
    </row>
    <row r="8697">
      <c r="A8697">
        <v>18874</v>
      </c>
      <c r="B8697" t="str">
        <v>2019-06-14</v>
      </c>
      <c r="C8697" t="str">
        <v>Morning</v>
      </c>
      <c r="D8697">
        <v>20</v>
      </c>
      <c r="E8697" t="str">
        <f>IF(MOD(D8697,2)=0,"EVEN","ODD")</f>
        <v>EVEN</v>
      </c>
      <c r="F8697" t="str">
        <f>IF(D8697&lt;=18,"LOW (1-18)","HIGH (19-36)")</f>
        <v>HIGH (19-36)</v>
      </c>
      <c r="G8697">
        <f>INT((D8697-1)/6)+1</f>
        <v>4</v>
      </c>
      <c r="H8697">
        <f>MOD(D8697-1,6)+1</f>
        <v>2</v>
      </c>
      <c r="I8697">
        <f>37-D8697</f>
        <v>17</v>
      </c>
      <c r="J8697">
        <f>ABS(D8697-D8698)</f>
        <v>16</v>
      </c>
      <c r="K8697">
        <f>AVERAGE(D8697:D8701)</f>
        <v>20</v>
      </c>
      <c r="L8697">
        <f>AVERAGE(D8697:D8716)</f>
        <v>20</v>
      </c>
      <c r="M8697">
        <f>K8697-L8697</f>
        <v>0</v>
      </c>
      <c r="N8697" t="str">
        <f>IF(K8697&gt;L8697,"HIGH ZONE BIAS",IF(K8697&lt;L8697,"LOW ZONE BIAS","EQUILIBRIUM"))</f>
        <v>EQUILIBRIUM</v>
      </c>
    </row>
    <row r="8698">
      <c r="A8698">
        <v>18873</v>
      </c>
      <c r="B8698" t="str">
        <v>2019-06-13</v>
      </c>
      <c r="C8698" t="str">
        <v>Evening</v>
      </c>
      <c r="D8698">
        <v>4</v>
      </c>
      <c r="E8698" t="str">
        <f>IF(MOD(D8698,2)=0,"EVEN","ODD")</f>
        <v>EVEN</v>
      </c>
      <c r="F8698" t="str">
        <f>IF(D8698&lt;=18,"LOW (1-18)","HIGH (19-36)")</f>
        <v>LOW (1-18)</v>
      </c>
      <c r="G8698">
        <f>INT((D8698-1)/6)+1</f>
        <v>1</v>
      </c>
      <c r="H8698">
        <f>MOD(D8698-1,6)+1</f>
        <v>4</v>
      </c>
      <c r="I8698">
        <f>37-D8698</f>
        <v>33</v>
      </c>
      <c r="J8698">
        <f>ABS(D8698-D8699)</f>
        <v>31</v>
      </c>
      <c r="K8698">
        <f>AVERAGE(D8698:D8702)</f>
        <v>4</v>
      </c>
      <c r="L8698">
        <f>AVERAGE(D8698:D8717)</f>
        <v>4</v>
      </c>
      <c r="M8698">
        <f>K8698-L8698</f>
        <v>0</v>
      </c>
      <c r="N8698" t="str">
        <f>IF(K8698&gt;L8698,"HIGH ZONE BIAS",IF(K8698&lt;L8698,"LOW ZONE BIAS","EQUILIBRIUM"))</f>
        <v>EQUILIBRIUM</v>
      </c>
    </row>
    <row r="8699">
      <c r="A8699">
        <v>18872</v>
      </c>
      <c r="B8699" t="str">
        <v>2019-06-13</v>
      </c>
      <c r="C8699" t="str">
        <v>Afternoon</v>
      </c>
      <c r="D8699">
        <v>35</v>
      </c>
      <c r="E8699" t="str">
        <f>IF(MOD(D8699,2)=0,"EVEN","ODD")</f>
        <v>ODD</v>
      </c>
      <c r="F8699" t="str">
        <f>IF(D8699&lt;=18,"LOW (1-18)","HIGH (19-36)")</f>
        <v>HIGH (19-36)</v>
      </c>
      <c r="G8699">
        <f>INT((D8699-1)/6)+1</f>
        <v>6</v>
      </c>
      <c r="H8699">
        <f>MOD(D8699-1,6)+1</f>
        <v>5</v>
      </c>
      <c r="I8699">
        <f>37-D8699</f>
        <v>2</v>
      </c>
      <c r="J8699">
        <f>ABS(D8699-D8700)</f>
        <v>21</v>
      </c>
      <c r="K8699">
        <f>AVERAGE(D8699:D8703)</f>
        <v>35</v>
      </c>
      <c r="L8699">
        <f>AVERAGE(D8699:D8718)</f>
        <v>35</v>
      </c>
      <c r="M8699">
        <f>K8699-L8699</f>
        <v>0</v>
      </c>
      <c r="N8699" t="str">
        <f>IF(K8699&gt;L8699,"HIGH ZONE BIAS",IF(K8699&lt;L8699,"LOW ZONE BIAS","EQUILIBRIUM"))</f>
        <v>EQUILIBRIUM</v>
      </c>
    </row>
    <row r="8700">
      <c r="A8700">
        <v>18871</v>
      </c>
      <c r="B8700" t="str">
        <v>2019-06-13</v>
      </c>
      <c r="C8700" t="str">
        <v>Midday</v>
      </c>
      <c r="D8700">
        <v>14</v>
      </c>
      <c r="E8700" t="str">
        <f>IF(MOD(D8700,2)=0,"EVEN","ODD")</f>
        <v>EVEN</v>
      </c>
      <c r="F8700" t="str">
        <f>IF(D8700&lt;=18,"LOW (1-18)","HIGH (19-36)")</f>
        <v>LOW (1-18)</v>
      </c>
      <c r="G8700">
        <f>INT((D8700-1)/6)+1</f>
        <v>3</v>
      </c>
      <c r="H8700">
        <f>MOD(D8700-1,6)+1</f>
        <v>2</v>
      </c>
      <c r="I8700">
        <f>37-D8700</f>
        <v>23</v>
      </c>
      <c r="J8700">
        <f>ABS(D8700-D8701)</f>
        <v>3</v>
      </c>
      <c r="K8700">
        <f>AVERAGE(D8700:D8704)</f>
        <v>14</v>
      </c>
      <c r="L8700">
        <f>AVERAGE(D8700:D8719)</f>
        <v>14</v>
      </c>
      <c r="M8700">
        <f>K8700-L8700</f>
        <v>0</v>
      </c>
      <c r="N8700" t="str">
        <f>IF(K8700&gt;L8700,"HIGH ZONE BIAS",IF(K8700&lt;L8700,"LOW ZONE BIAS","EQUILIBRIUM"))</f>
        <v>EQUILIBRIUM</v>
      </c>
    </row>
    <row r="8701">
      <c r="A8701">
        <v>18870</v>
      </c>
      <c r="B8701" t="str">
        <v>2019-06-13</v>
      </c>
      <c r="C8701" t="str">
        <v>Morning</v>
      </c>
      <c r="D8701">
        <v>11</v>
      </c>
      <c r="E8701" t="str">
        <f>IF(MOD(D8701,2)=0,"EVEN","ODD")</f>
        <v>ODD</v>
      </c>
      <c r="F8701" t="str">
        <f>IF(D8701&lt;=18,"LOW (1-18)","HIGH (19-36)")</f>
        <v>LOW (1-18)</v>
      </c>
      <c r="G8701">
        <f>INT((D8701-1)/6)+1</f>
        <v>2</v>
      </c>
      <c r="H8701">
        <f>MOD(D8701-1,6)+1</f>
        <v>5</v>
      </c>
      <c r="I8701">
        <f>37-D8701</f>
        <v>26</v>
      </c>
      <c r="J8701">
        <f>ABS(D8701-D8702)</f>
        <v>17</v>
      </c>
      <c r="K8701">
        <f>AVERAGE(D8701:D8705)</f>
        <v>11</v>
      </c>
      <c r="L8701">
        <f>AVERAGE(D8701:D8720)</f>
        <v>11</v>
      </c>
      <c r="M8701">
        <f>K8701-L8701</f>
        <v>0</v>
      </c>
      <c r="N8701" t="str">
        <f>IF(K8701&gt;L8701,"HIGH ZONE BIAS",IF(K8701&lt;L8701,"LOW ZONE BIAS","EQUILIBRIUM"))</f>
        <v>EQUILIBRIUM</v>
      </c>
    </row>
    <row r="8702">
      <c r="A8702">
        <v>18869</v>
      </c>
      <c r="B8702" t="str">
        <v>2019-06-12</v>
      </c>
      <c r="C8702" t="str">
        <v>Evening</v>
      </c>
      <c r="D8702">
        <v>28</v>
      </c>
      <c r="E8702" t="str">
        <f>IF(MOD(D8702,2)=0,"EVEN","ODD")</f>
        <v>EVEN</v>
      </c>
      <c r="F8702" t="str">
        <f>IF(D8702&lt;=18,"LOW (1-18)","HIGH (19-36)")</f>
        <v>HIGH (19-36)</v>
      </c>
      <c r="G8702">
        <f>INT((D8702-1)/6)+1</f>
        <v>5</v>
      </c>
      <c r="H8702">
        <f>MOD(D8702-1,6)+1</f>
        <v>4</v>
      </c>
      <c r="I8702">
        <f>37-D8702</f>
        <v>9</v>
      </c>
      <c r="J8702">
        <f>ABS(D8702-D8703)</f>
        <v>4</v>
      </c>
      <c r="K8702">
        <f>AVERAGE(D8702:D8706)</f>
        <v>28</v>
      </c>
      <c r="L8702">
        <f>AVERAGE(D8702:D8721)</f>
        <v>28</v>
      </c>
      <c r="M8702">
        <f>K8702-L8702</f>
        <v>0</v>
      </c>
      <c r="N8702" t="str">
        <f>IF(K8702&gt;L8702,"HIGH ZONE BIAS",IF(K8702&lt;L8702,"LOW ZONE BIAS","EQUILIBRIUM"))</f>
        <v>EQUILIBRIUM</v>
      </c>
    </row>
    <row r="8703">
      <c r="A8703">
        <v>18868</v>
      </c>
      <c r="B8703" t="str">
        <v>2019-06-12</v>
      </c>
      <c r="C8703" t="str">
        <v>Afternoon</v>
      </c>
      <c r="D8703">
        <v>24</v>
      </c>
      <c r="E8703" t="str">
        <f>IF(MOD(D8703,2)=0,"EVEN","ODD")</f>
        <v>EVEN</v>
      </c>
      <c r="F8703" t="str">
        <f>IF(D8703&lt;=18,"LOW (1-18)","HIGH (19-36)")</f>
        <v>HIGH (19-36)</v>
      </c>
      <c r="G8703">
        <f>INT((D8703-1)/6)+1</f>
        <v>4</v>
      </c>
      <c r="H8703">
        <f>MOD(D8703-1,6)+1</f>
        <v>6</v>
      </c>
      <c r="I8703">
        <f>37-D8703</f>
        <v>13</v>
      </c>
      <c r="J8703">
        <f>ABS(D8703-D8704)</f>
        <v>17</v>
      </c>
      <c r="K8703">
        <f>AVERAGE(D8703:D8707)</f>
        <v>24</v>
      </c>
      <c r="L8703">
        <f>AVERAGE(D8703:D8722)</f>
        <v>24</v>
      </c>
      <c r="M8703">
        <f>K8703-L8703</f>
        <v>0</v>
      </c>
      <c r="N8703" t="str">
        <f>IF(K8703&gt;L8703,"HIGH ZONE BIAS",IF(K8703&lt;L8703,"LOW ZONE BIAS","EQUILIBRIUM"))</f>
        <v>EQUILIBRIUM</v>
      </c>
    </row>
    <row r="8704">
      <c r="A8704">
        <v>18867</v>
      </c>
      <c r="B8704" t="str">
        <v>2019-06-12</v>
      </c>
      <c r="C8704" t="str">
        <v>Midday</v>
      </c>
      <c r="D8704">
        <v>7</v>
      </c>
      <c r="E8704" t="str">
        <f>IF(MOD(D8704,2)=0,"EVEN","ODD")</f>
        <v>ODD</v>
      </c>
      <c r="F8704" t="str">
        <f>IF(D8704&lt;=18,"LOW (1-18)","HIGH (19-36)")</f>
        <v>LOW (1-18)</v>
      </c>
      <c r="G8704">
        <f>INT((D8704-1)/6)+1</f>
        <v>2</v>
      </c>
      <c r="H8704">
        <f>MOD(D8704-1,6)+1</f>
        <v>1</v>
      </c>
      <c r="I8704">
        <f>37-D8704</f>
        <v>30</v>
      </c>
      <c r="J8704">
        <f>ABS(D8704-D8705)</f>
        <v>16</v>
      </c>
      <c r="K8704">
        <f>AVERAGE(D8704:D8708)</f>
        <v>7</v>
      </c>
      <c r="L8704">
        <f>AVERAGE(D8704:D8723)</f>
        <v>7</v>
      </c>
      <c r="M8704">
        <f>K8704-L8704</f>
        <v>0</v>
      </c>
      <c r="N8704" t="str">
        <f>IF(K8704&gt;L8704,"HIGH ZONE BIAS",IF(K8704&lt;L8704,"LOW ZONE BIAS","EQUILIBRIUM"))</f>
        <v>EQUILIBRIUM</v>
      </c>
    </row>
    <row r="8705">
      <c r="A8705">
        <v>18866</v>
      </c>
      <c r="B8705" t="str">
        <v>2019-06-12</v>
      </c>
      <c r="C8705" t="str">
        <v>Morning</v>
      </c>
      <c r="D8705">
        <v>23</v>
      </c>
      <c r="E8705" t="str">
        <f>IF(MOD(D8705,2)=0,"EVEN","ODD")</f>
        <v>ODD</v>
      </c>
      <c r="F8705" t="str">
        <f>IF(D8705&lt;=18,"LOW (1-18)","HIGH (19-36)")</f>
        <v>HIGH (19-36)</v>
      </c>
      <c r="G8705">
        <f>INT((D8705-1)/6)+1</f>
        <v>4</v>
      </c>
      <c r="H8705">
        <f>MOD(D8705-1,6)+1</f>
        <v>5</v>
      </c>
      <c r="I8705">
        <f>37-D8705</f>
        <v>14</v>
      </c>
      <c r="J8705">
        <f>ABS(D8705-D8706)</f>
        <v>7</v>
      </c>
      <c r="K8705">
        <f>AVERAGE(D8705:D8709)</f>
        <v>23</v>
      </c>
      <c r="L8705">
        <f>AVERAGE(D8705:D8724)</f>
        <v>23</v>
      </c>
      <c r="M8705">
        <f>K8705-L8705</f>
        <v>0</v>
      </c>
      <c r="N8705" t="str">
        <f>IF(K8705&gt;L8705,"HIGH ZONE BIAS",IF(K8705&lt;L8705,"LOW ZONE BIAS","EQUILIBRIUM"))</f>
        <v>EQUILIBRIUM</v>
      </c>
    </row>
    <row r="8706">
      <c r="A8706">
        <v>18865</v>
      </c>
      <c r="B8706" t="str">
        <v>2019-06-11</v>
      </c>
      <c r="C8706" t="str">
        <v>Evening</v>
      </c>
      <c r="D8706">
        <v>16</v>
      </c>
      <c r="E8706" t="str">
        <f>IF(MOD(D8706,2)=0,"EVEN","ODD")</f>
        <v>EVEN</v>
      </c>
      <c r="F8706" t="str">
        <f>IF(D8706&lt;=18,"LOW (1-18)","HIGH (19-36)")</f>
        <v>LOW (1-18)</v>
      </c>
      <c r="G8706">
        <f>INT((D8706-1)/6)+1</f>
        <v>3</v>
      </c>
      <c r="H8706">
        <f>MOD(D8706-1,6)+1</f>
        <v>4</v>
      </c>
      <c r="I8706">
        <f>37-D8706</f>
        <v>21</v>
      </c>
      <c r="J8706">
        <f>ABS(D8706-D8707)</f>
        <v>8</v>
      </c>
      <c r="K8706">
        <f>AVERAGE(D8706:D8710)</f>
        <v>16</v>
      </c>
      <c r="L8706">
        <f>AVERAGE(D8706:D8725)</f>
        <v>16</v>
      </c>
      <c r="M8706">
        <f>K8706-L8706</f>
        <v>0</v>
      </c>
      <c r="N8706" t="str">
        <f>IF(K8706&gt;L8706,"HIGH ZONE BIAS",IF(K8706&lt;L8706,"LOW ZONE BIAS","EQUILIBRIUM"))</f>
        <v>EQUILIBRIUM</v>
      </c>
    </row>
    <row r="8707">
      <c r="A8707">
        <v>18864</v>
      </c>
      <c r="B8707" t="str">
        <v>2019-06-11</v>
      </c>
      <c r="C8707" t="str">
        <v>Afternoon</v>
      </c>
      <c r="D8707">
        <v>24</v>
      </c>
      <c r="E8707" t="str">
        <f>IF(MOD(D8707,2)=0,"EVEN","ODD")</f>
        <v>EVEN</v>
      </c>
      <c r="F8707" t="str">
        <f>IF(D8707&lt;=18,"LOW (1-18)","HIGH (19-36)")</f>
        <v>HIGH (19-36)</v>
      </c>
      <c r="G8707">
        <f>INT((D8707-1)/6)+1</f>
        <v>4</v>
      </c>
      <c r="H8707">
        <f>MOD(D8707-1,6)+1</f>
        <v>6</v>
      </c>
      <c r="I8707">
        <f>37-D8707</f>
        <v>13</v>
      </c>
      <c r="J8707">
        <f>ABS(D8707-D8708)</f>
        <v>11</v>
      </c>
      <c r="K8707">
        <f>AVERAGE(D8707:D8711)</f>
        <v>24</v>
      </c>
      <c r="L8707">
        <f>AVERAGE(D8707:D8726)</f>
        <v>24</v>
      </c>
      <c r="M8707">
        <f>K8707-L8707</f>
        <v>0</v>
      </c>
      <c r="N8707" t="str">
        <f>IF(K8707&gt;L8707,"HIGH ZONE BIAS",IF(K8707&lt;L8707,"LOW ZONE BIAS","EQUILIBRIUM"))</f>
        <v>EQUILIBRIUM</v>
      </c>
    </row>
    <row r="8708">
      <c r="A8708">
        <v>18863</v>
      </c>
      <c r="B8708" t="str">
        <v>2019-06-11</v>
      </c>
      <c r="C8708" t="str">
        <v>Midday</v>
      </c>
      <c r="D8708">
        <v>35</v>
      </c>
      <c r="E8708" t="str">
        <f>IF(MOD(D8708,2)=0,"EVEN","ODD")</f>
        <v>ODD</v>
      </c>
      <c r="F8708" t="str">
        <f>IF(D8708&lt;=18,"LOW (1-18)","HIGH (19-36)")</f>
        <v>HIGH (19-36)</v>
      </c>
      <c r="G8708">
        <f>INT((D8708-1)/6)+1</f>
        <v>6</v>
      </c>
      <c r="H8708">
        <f>MOD(D8708-1,6)+1</f>
        <v>5</v>
      </c>
      <c r="I8708">
        <f>37-D8708</f>
        <v>2</v>
      </c>
      <c r="J8708">
        <f>ABS(D8708-D8709)</f>
        <v>2</v>
      </c>
      <c r="K8708">
        <f>AVERAGE(D8708:D8712)</f>
        <v>35</v>
      </c>
      <c r="L8708">
        <f>AVERAGE(D8708:D8727)</f>
        <v>35</v>
      </c>
      <c r="M8708">
        <f>K8708-L8708</f>
        <v>0</v>
      </c>
      <c r="N8708" t="str">
        <f>IF(K8708&gt;L8708,"HIGH ZONE BIAS",IF(K8708&lt;L8708,"LOW ZONE BIAS","EQUILIBRIUM"))</f>
        <v>EQUILIBRIUM</v>
      </c>
    </row>
    <row r="8709">
      <c r="A8709">
        <v>18862</v>
      </c>
      <c r="B8709" t="str">
        <v>2019-06-11</v>
      </c>
      <c r="C8709" t="str">
        <v>Morning</v>
      </c>
      <c r="D8709">
        <v>33</v>
      </c>
      <c r="E8709" t="str">
        <f>IF(MOD(D8709,2)=0,"EVEN","ODD")</f>
        <v>ODD</v>
      </c>
      <c r="F8709" t="str">
        <f>IF(D8709&lt;=18,"LOW (1-18)","HIGH (19-36)")</f>
        <v>HIGH (19-36)</v>
      </c>
      <c r="G8709">
        <f>INT((D8709-1)/6)+1</f>
        <v>6</v>
      </c>
      <c r="H8709">
        <f>MOD(D8709-1,6)+1</f>
        <v>3</v>
      </c>
      <c r="I8709">
        <f>37-D8709</f>
        <v>4</v>
      </c>
      <c r="J8709">
        <f>ABS(D8709-D8710)</f>
        <v>17</v>
      </c>
      <c r="K8709">
        <f>AVERAGE(D8709:D8713)</f>
        <v>33</v>
      </c>
      <c r="L8709">
        <f>AVERAGE(D8709:D8728)</f>
        <v>33</v>
      </c>
      <c r="M8709">
        <f>K8709-L8709</f>
        <v>0</v>
      </c>
      <c r="N8709" t="str">
        <f>IF(K8709&gt;L8709,"HIGH ZONE BIAS",IF(K8709&lt;L8709,"LOW ZONE BIAS","EQUILIBRIUM"))</f>
        <v>EQUILIBRIUM</v>
      </c>
    </row>
    <row r="8710">
      <c r="A8710">
        <v>18861</v>
      </c>
      <c r="B8710" t="str">
        <v>2019-06-10</v>
      </c>
      <c r="C8710" t="str">
        <v>Evening</v>
      </c>
      <c r="D8710">
        <v>16</v>
      </c>
      <c r="E8710" t="str">
        <f>IF(MOD(D8710,2)=0,"EVEN","ODD")</f>
        <v>EVEN</v>
      </c>
      <c r="F8710" t="str">
        <f>IF(D8710&lt;=18,"LOW (1-18)","HIGH (19-36)")</f>
        <v>LOW (1-18)</v>
      </c>
      <c r="G8710">
        <f>INT((D8710-1)/6)+1</f>
        <v>3</v>
      </c>
      <c r="H8710">
        <f>MOD(D8710-1,6)+1</f>
        <v>4</v>
      </c>
      <c r="I8710">
        <f>37-D8710</f>
        <v>21</v>
      </c>
      <c r="J8710">
        <f>ABS(D8710-D8711)</f>
        <v>14</v>
      </c>
      <c r="K8710">
        <f>AVERAGE(D8710:D8714)</f>
        <v>16</v>
      </c>
      <c r="L8710">
        <f>AVERAGE(D8710:D8729)</f>
        <v>16</v>
      </c>
      <c r="M8710">
        <f>K8710-L8710</f>
        <v>0</v>
      </c>
      <c r="N8710" t="str">
        <f>IF(K8710&gt;L8710,"HIGH ZONE BIAS",IF(K8710&lt;L8710,"LOW ZONE BIAS","EQUILIBRIUM"))</f>
        <v>EQUILIBRIUM</v>
      </c>
    </row>
    <row r="8711">
      <c r="A8711">
        <v>18860</v>
      </c>
      <c r="B8711" t="str">
        <v>2019-06-10</v>
      </c>
      <c r="C8711" t="str">
        <v>Afternoon</v>
      </c>
      <c r="D8711">
        <v>30</v>
      </c>
      <c r="E8711" t="str">
        <f>IF(MOD(D8711,2)=0,"EVEN","ODD")</f>
        <v>EVEN</v>
      </c>
      <c r="F8711" t="str">
        <f>IF(D8711&lt;=18,"LOW (1-18)","HIGH (19-36)")</f>
        <v>HIGH (19-36)</v>
      </c>
      <c r="G8711">
        <f>INT((D8711-1)/6)+1</f>
        <v>5</v>
      </c>
      <c r="H8711">
        <f>MOD(D8711-1,6)+1</f>
        <v>6</v>
      </c>
      <c r="I8711">
        <f>37-D8711</f>
        <v>7</v>
      </c>
      <c r="J8711">
        <f>ABS(D8711-D8712)</f>
        <v>0</v>
      </c>
      <c r="K8711">
        <f>AVERAGE(D8711:D8715)</f>
        <v>30</v>
      </c>
      <c r="L8711">
        <f>AVERAGE(D8711:D8730)</f>
        <v>30</v>
      </c>
      <c r="M8711">
        <f>K8711-L8711</f>
        <v>0</v>
      </c>
      <c r="N8711" t="str">
        <f>IF(K8711&gt;L8711,"HIGH ZONE BIAS",IF(K8711&lt;L8711,"LOW ZONE BIAS","EQUILIBRIUM"))</f>
        <v>EQUILIBRIUM</v>
      </c>
    </row>
    <row r="8712">
      <c r="A8712">
        <v>18859</v>
      </c>
      <c r="B8712" t="str">
        <v>2019-06-10</v>
      </c>
      <c r="C8712" t="str">
        <v>Midday</v>
      </c>
      <c r="D8712">
        <v>30</v>
      </c>
      <c r="E8712" t="str">
        <f>IF(MOD(D8712,2)=0,"EVEN","ODD")</f>
        <v>EVEN</v>
      </c>
      <c r="F8712" t="str">
        <f>IF(D8712&lt;=18,"LOW (1-18)","HIGH (19-36)")</f>
        <v>HIGH (19-36)</v>
      </c>
      <c r="G8712">
        <f>INT((D8712-1)/6)+1</f>
        <v>5</v>
      </c>
      <c r="H8712">
        <f>MOD(D8712-1,6)+1</f>
        <v>6</v>
      </c>
      <c r="I8712">
        <f>37-D8712</f>
        <v>7</v>
      </c>
      <c r="J8712">
        <f>ABS(D8712-D8713)</f>
        <v>4</v>
      </c>
      <c r="K8712">
        <f>AVERAGE(D8712:D8716)</f>
        <v>30</v>
      </c>
      <c r="L8712">
        <f>AVERAGE(D8712:D8731)</f>
        <v>30</v>
      </c>
      <c r="M8712">
        <f>K8712-L8712</f>
        <v>0</v>
      </c>
      <c r="N8712" t="str">
        <f>IF(K8712&gt;L8712,"HIGH ZONE BIAS",IF(K8712&lt;L8712,"LOW ZONE BIAS","EQUILIBRIUM"))</f>
        <v>EQUILIBRIUM</v>
      </c>
    </row>
    <row r="8713">
      <c r="A8713">
        <v>18858</v>
      </c>
      <c r="B8713" t="str">
        <v>2019-06-10</v>
      </c>
      <c r="C8713" t="str">
        <v>Morning</v>
      </c>
      <c r="D8713">
        <v>34</v>
      </c>
      <c r="E8713" t="str">
        <f>IF(MOD(D8713,2)=0,"EVEN","ODD")</f>
        <v>EVEN</v>
      </c>
      <c r="F8713" t="str">
        <f>IF(D8713&lt;=18,"LOW (1-18)","HIGH (19-36)")</f>
        <v>HIGH (19-36)</v>
      </c>
      <c r="G8713">
        <f>INT((D8713-1)/6)+1</f>
        <v>6</v>
      </c>
      <c r="H8713">
        <f>MOD(D8713-1,6)+1</f>
        <v>4</v>
      </c>
      <c r="I8713">
        <f>37-D8713</f>
        <v>3</v>
      </c>
      <c r="J8713">
        <f>ABS(D8713-D8714)</f>
        <v>9</v>
      </c>
      <c r="K8713">
        <f>AVERAGE(D8713:D8717)</f>
        <v>34</v>
      </c>
      <c r="L8713">
        <f>AVERAGE(D8713:D8732)</f>
        <v>34</v>
      </c>
      <c r="M8713">
        <f>K8713-L8713</f>
        <v>0</v>
      </c>
      <c r="N8713" t="str">
        <f>IF(K8713&gt;L8713,"HIGH ZONE BIAS",IF(K8713&lt;L8713,"LOW ZONE BIAS","EQUILIBRIUM"))</f>
        <v>EQUILIBRIUM</v>
      </c>
    </row>
    <row r="8714">
      <c r="A8714">
        <v>18857</v>
      </c>
      <c r="B8714" t="str">
        <v>2019-06-08</v>
      </c>
      <c r="C8714" t="str">
        <v>Evening</v>
      </c>
      <c r="D8714">
        <v>25</v>
      </c>
      <c r="E8714" t="str">
        <f>IF(MOD(D8714,2)=0,"EVEN","ODD")</f>
        <v>ODD</v>
      </c>
      <c r="F8714" t="str">
        <f>IF(D8714&lt;=18,"LOW (1-18)","HIGH (19-36)")</f>
        <v>HIGH (19-36)</v>
      </c>
      <c r="G8714">
        <f>INT((D8714-1)/6)+1</f>
        <v>5</v>
      </c>
      <c r="H8714">
        <f>MOD(D8714-1,6)+1</f>
        <v>1</v>
      </c>
      <c r="I8714">
        <f>37-D8714</f>
        <v>12</v>
      </c>
      <c r="J8714">
        <f>ABS(D8714-D8715)</f>
        <v>24</v>
      </c>
      <c r="K8714">
        <f>AVERAGE(D8714:D8718)</f>
        <v>25</v>
      </c>
      <c r="L8714">
        <f>AVERAGE(D8714:D8733)</f>
        <v>25</v>
      </c>
      <c r="M8714">
        <f>K8714-L8714</f>
        <v>0</v>
      </c>
      <c r="N8714" t="str">
        <f>IF(K8714&gt;L8714,"HIGH ZONE BIAS",IF(K8714&lt;L8714,"LOW ZONE BIAS","EQUILIBRIUM"))</f>
        <v>EQUILIBRIUM</v>
      </c>
    </row>
    <row r="8715">
      <c r="A8715">
        <v>18856</v>
      </c>
      <c r="B8715" t="str">
        <v>2019-06-08</v>
      </c>
      <c r="C8715" t="str">
        <v>Afternoon</v>
      </c>
      <c r="D8715">
        <v>1</v>
      </c>
      <c r="E8715" t="str">
        <f>IF(MOD(D8715,2)=0,"EVEN","ODD")</f>
        <v>ODD</v>
      </c>
      <c r="F8715" t="str">
        <f>IF(D8715&lt;=18,"LOW (1-18)","HIGH (19-36)")</f>
        <v>LOW (1-18)</v>
      </c>
      <c r="G8715">
        <f>INT((D8715-1)/6)+1</f>
        <v>1</v>
      </c>
      <c r="H8715">
        <f>MOD(D8715-1,6)+1</f>
        <v>1</v>
      </c>
      <c r="I8715">
        <f>37-D8715</f>
        <v>36</v>
      </c>
      <c r="J8715">
        <f>ABS(D8715-D8716)</f>
        <v>4</v>
      </c>
      <c r="K8715">
        <f>AVERAGE(D8715:D8719)</f>
        <v>1</v>
      </c>
      <c r="L8715">
        <f>AVERAGE(D8715:D8734)</f>
        <v>1</v>
      </c>
      <c r="M8715">
        <f>K8715-L8715</f>
        <v>0</v>
      </c>
      <c r="N8715" t="str">
        <f>IF(K8715&gt;L8715,"HIGH ZONE BIAS",IF(K8715&lt;L8715,"LOW ZONE BIAS","EQUILIBRIUM"))</f>
        <v>EQUILIBRIUM</v>
      </c>
    </row>
    <row r="8716">
      <c r="A8716">
        <v>18855</v>
      </c>
      <c r="B8716" t="str">
        <v>2019-06-08</v>
      </c>
      <c r="C8716" t="str">
        <v>Midday</v>
      </c>
      <c r="D8716">
        <v>5</v>
      </c>
      <c r="E8716" t="str">
        <f>IF(MOD(D8716,2)=0,"EVEN","ODD")</f>
        <v>ODD</v>
      </c>
      <c r="F8716" t="str">
        <f>IF(D8716&lt;=18,"LOW (1-18)","HIGH (19-36)")</f>
        <v>LOW (1-18)</v>
      </c>
      <c r="G8716">
        <f>INT((D8716-1)/6)+1</f>
        <v>1</v>
      </c>
      <c r="H8716">
        <f>MOD(D8716-1,6)+1</f>
        <v>5</v>
      </c>
      <c r="I8716">
        <f>37-D8716</f>
        <v>32</v>
      </c>
      <c r="J8716">
        <f>ABS(D8716-D8717)</f>
        <v>21</v>
      </c>
      <c r="K8716">
        <f>AVERAGE(D8716:D8720)</f>
        <v>5</v>
      </c>
      <c r="L8716">
        <f>AVERAGE(D8716:D8735)</f>
        <v>5</v>
      </c>
      <c r="M8716">
        <f>K8716-L8716</f>
        <v>0</v>
      </c>
      <c r="N8716" t="str">
        <f>IF(K8716&gt;L8716,"HIGH ZONE BIAS",IF(K8716&lt;L8716,"LOW ZONE BIAS","EQUILIBRIUM"))</f>
        <v>EQUILIBRIUM</v>
      </c>
    </row>
    <row r="8717">
      <c r="A8717">
        <v>18854</v>
      </c>
      <c r="B8717" t="str">
        <v>2019-06-08</v>
      </c>
      <c r="C8717" t="str">
        <v>Morning</v>
      </c>
      <c r="D8717">
        <v>26</v>
      </c>
      <c r="E8717" t="str">
        <f>IF(MOD(D8717,2)=0,"EVEN","ODD")</f>
        <v>EVEN</v>
      </c>
      <c r="F8717" t="str">
        <f>IF(D8717&lt;=18,"LOW (1-18)","HIGH (19-36)")</f>
        <v>HIGH (19-36)</v>
      </c>
      <c r="G8717">
        <f>INT((D8717-1)/6)+1</f>
        <v>5</v>
      </c>
      <c r="H8717">
        <f>MOD(D8717-1,6)+1</f>
        <v>2</v>
      </c>
      <c r="I8717">
        <f>37-D8717</f>
        <v>11</v>
      </c>
      <c r="J8717">
        <f>ABS(D8717-D8718)</f>
        <v>19</v>
      </c>
      <c r="K8717">
        <f>AVERAGE(D8717:D8721)</f>
        <v>26</v>
      </c>
      <c r="L8717">
        <f>AVERAGE(D8717:D8736)</f>
        <v>26</v>
      </c>
      <c r="M8717">
        <f>K8717-L8717</f>
        <v>0</v>
      </c>
      <c r="N8717" t="str">
        <f>IF(K8717&gt;L8717,"HIGH ZONE BIAS",IF(K8717&lt;L8717,"LOW ZONE BIAS","EQUILIBRIUM"))</f>
        <v>EQUILIBRIUM</v>
      </c>
    </row>
    <row r="8718">
      <c r="A8718">
        <v>18853</v>
      </c>
      <c r="B8718" t="str">
        <v>2019-06-07</v>
      </c>
      <c r="C8718" t="str">
        <v>Evening</v>
      </c>
      <c r="D8718">
        <v>7</v>
      </c>
      <c r="E8718" t="str">
        <f>IF(MOD(D8718,2)=0,"EVEN","ODD")</f>
        <v>ODD</v>
      </c>
      <c r="F8718" t="str">
        <f>IF(D8718&lt;=18,"LOW (1-18)","HIGH (19-36)")</f>
        <v>LOW (1-18)</v>
      </c>
      <c r="G8718">
        <f>INT((D8718-1)/6)+1</f>
        <v>2</v>
      </c>
      <c r="H8718">
        <f>MOD(D8718-1,6)+1</f>
        <v>1</v>
      </c>
      <c r="I8718">
        <f>37-D8718</f>
        <v>30</v>
      </c>
      <c r="J8718">
        <f>ABS(D8718-D8719)</f>
        <v>25</v>
      </c>
      <c r="K8718">
        <f>AVERAGE(D8718:D8722)</f>
        <v>7</v>
      </c>
      <c r="L8718">
        <f>AVERAGE(D8718:D8737)</f>
        <v>7</v>
      </c>
      <c r="M8718">
        <f>K8718-L8718</f>
        <v>0</v>
      </c>
      <c r="N8718" t="str">
        <f>IF(K8718&gt;L8718,"HIGH ZONE BIAS",IF(K8718&lt;L8718,"LOW ZONE BIAS","EQUILIBRIUM"))</f>
        <v>EQUILIBRIUM</v>
      </c>
    </row>
    <row r="8719">
      <c r="A8719">
        <v>18852</v>
      </c>
      <c r="B8719" t="str">
        <v>2019-06-07</v>
      </c>
      <c r="C8719" t="str">
        <v>Afternoon</v>
      </c>
      <c r="D8719">
        <v>32</v>
      </c>
      <c r="E8719" t="str">
        <f>IF(MOD(D8719,2)=0,"EVEN","ODD")</f>
        <v>EVEN</v>
      </c>
      <c r="F8719" t="str">
        <f>IF(D8719&lt;=18,"LOW (1-18)","HIGH (19-36)")</f>
        <v>HIGH (19-36)</v>
      </c>
      <c r="G8719">
        <f>INT((D8719-1)/6)+1</f>
        <v>6</v>
      </c>
      <c r="H8719">
        <f>MOD(D8719-1,6)+1</f>
        <v>2</v>
      </c>
      <c r="I8719">
        <f>37-D8719</f>
        <v>5</v>
      </c>
      <c r="J8719">
        <f>ABS(D8719-D8720)</f>
        <v>26</v>
      </c>
      <c r="K8719">
        <f>AVERAGE(D8719:D8723)</f>
        <v>32</v>
      </c>
      <c r="L8719">
        <f>AVERAGE(D8719:D8738)</f>
        <v>32</v>
      </c>
      <c r="M8719">
        <f>K8719-L8719</f>
        <v>0</v>
      </c>
      <c r="N8719" t="str">
        <f>IF(K8719&gt;L8719,"HIGH ZONE BIAS",IF(K8719&lt;L8719,"LOW ZONE BIAS","EQUILIBRIUM"))</f>
        <v>EQUILIBRIUM</v>
      </c>
    </row>
    <row r="8720">
      <c r="A8720">
        <v>18851</v>
      </c>
      <c r="B8720" t="str">
        <v>2019-06-07</v>
      </c>
      <c r="C8720" t="str">
        <v>Midday</v>
      </c>
      <c r="D8720">
        <v>6</v>
      </c>
      <c r="E8720" t="str">
        <f>IF(MOD(D8720,2)=0,"EVEN","ODD")</f>
        <v>EVEN</v>
      </c>
      <c r="F8720" t="str">
        <f>IF(D8720&lt;=18,"LOW (1-18)","HIGH (19-36)")</f>
        <v>LOW (1-18)</v>
      </c>
      <c r="G8720">
        <f>INT((D8720-1)/6)+1</f>
        <v>1</v>
      </c>
      <c r="H8720">
        <f>MOD(D8720-1,6)+1</f>
        <v>6</v>
      </c>
      <c r="I8720">
        <f>37-D8720</f>
        <v>31</v>
      </c>
      <c r="J8720">
        <f>ABS(D8720-D8721)</f>
        <v>27</v>
      </c>
      <c r="K8720">
        <f>AVERAGE(D8720:D8724)</f>
        <v>6</v>
      </c>
      <c r="L8720">
        <f>AVERAGE(D8720:D8739)</f>
        <v>6</v>
      </c>
      <c r="M8720">
        <f>K8720-L8720</f>
        <v>0</v>
      </c>
      <c r="N8720" t="str">
        <f>IF(K8720&gt;L8720,"HIGH ZONE BIAS",IF(K8720&lt;L8720,"LOW ZONE BIAS","EQUILIBRIUM"))</f>
        <v>EQUILIBRIUM</v>
      </c>
    </row>
    <row r="8721">
      <c r="A8721">
        <v>18850</v>
      </c>
      <c r="B8721" t="str">
        <v>2019-06-07</v>
      </c>
      <c r="C8721" t="str">
        <v>Morning</v>
      </c>
      <c r="D8721">
        <v>33</v>
      </c>
      <c r="E8721" t="str">
        <f>IF(MOD(D8721,2)=0,"EVEN","ODD")</f>
        <v>ODD</v>
      </c>
      <c r="F8721" t="str">
        <f>IF(D8721&lt;=18,"LOW (1-18)","HIGH (19-36)")</f>
        <v>HIGH (19-36)</v>
      </c>
      <c r="G8721">
        <f>INT((D8721-1)/6)+1</f>
        <v>6</v>
      </c>
      <c r="H8721">
        <f>MOD(D8721-1,6)+1</f>
        <v>3</v>
      </c>
      <c r="I8721">
        <f>37-D8721</f>
        <v>4</v>
      </c>
      <c r="J8721">
        <f>ABS(D8721-D8722)</f>
        <v>22</v>
      </c>
      <c r="K8721">
        <f>AVERAGE(D8721:D8725)</f>
        <v>33</v>
      </c>
      <c r="L8721">
        <f>AVERAGE(D8721:D8740)</f>
        <v>33</v>
      </c>
      <c r="M8721">
        <f>K8721-L8721</f>
        <v>0</v>
      </c>
      <c r="N8721" t="str">
        <f>IF(K8721&gt;L8721,"HIGH ZONE BIAS",IF(K8721&lt;L8721,"LOW ZONE BIAS","EQUILIBRIUM"))</f>
        <v>EQUILIBRIUM</v>
      </c>
    </row>
    <row r="8722">
      <c r="A8722">
        <v>18849</v>
      </c>
      <c r="B8722" t="str">
        <v>2019-06-06</v>
      </c>
      <c r="C8722" t="str">
        <v>Evening</v>
      </c>
      <c r="D8722">
        <v>11</v>
      </c>
      <c r="E8722" t="str">
        <f>IF(MOD(D8722,2)=0,"EVEN","ODD")</f>
        <v>ODD</v>
      </c>
      <c r="F8722" t="str">
        <f>IF(D8722&lt;=18,"LOW (1-18)","HIGH (19-36)")</f>
        <v>LOW (1-18)</v>
      </c>
      <c r="G8722">
        <f>INT((D8722-1)/6)+1</f>
        <v>2</v>
      </c>
      <c r="H8722">
        <f>MOD(D8722-1,6)+1</f>
        <v>5</v>
      </c>
      <c r="I8722">
        <f>37-D8722</f>
        <v>26</v>
      </c>
      <c r="J8722">
        <f>ABS(D8722-D8723)</f>
        <v>17</v>
      </c>
      <c r="K8722">
        <f>AVERAGE(D8722:D8726)</f>
        <v>11</v>
      </c>
      <c r="L8722">
        <f>AVERAGE(D8722:D8741)</f>
        <v>11</v>
      </c>
      <c r="M8722">
        <f>K8722-L8722</f>
        <v>0</v>
      </c>
      <c r="N8722" t="str">
        <f>IF(K8722&gt;L8722,"HIGH ZONE BIAS",IF(K8722&lt;L8722,"LOW ZONE BIAS","EQUILIBRIUM"))</f>
        <v>EQUILIBRIUM</v>
      </c>
    </row>
    <row r="8723">
      <c r="A8723">
        <v>18848</v>
      </c>
      <c r="B8723" t="str">
        <v>2019-06-06</v>
      </c>
      <c r="C8723" t="str">
        <v>Afternoon</v>
      </c>
      <c r="D8723">
        <v>28</v>
      </c>
      <c r="E8723" t="str">
        <f>IF(MOD(D8723,2)=0,"EVEN","ODD")</f>
        <v>EVEN</v>
      </c>
      <c r="F8723" t="str">
        <f>IF(D8723&lt;=18,"LOW (1-18)","HIGH (19-36)")</f>
        <v>HIGH (19-36)</v>
      </c>
      <c r="G8723">
        <f>INT((D8723-1)/6)+1</f>
        <v>5</v>
      </c>
      <c r="H8723">
        <f>MOD(D8723-1,6)+1</f>
        <v>4</v>
      </c>
      <c r="I8723">
        <f>37-D8723</f>
        <v>9</v>
      </c>
      <c r="J8723">
        <f>ABS(D8723-D8724)</f>
        <v>3</v>
      </c>
      <c r="K8723">
        <f>AVERAGE(D8723:D8727)</f>
        <v>28</v>
      </c>
      <c r="L8723">
        <f>AVERAGE(D8723:D8742)</f>
        <v>28</v>
      </c>
      <c r="M8723">
        <f>K8723-L8723</f>
        <v>0</v>
      </c>
      <c r="N8723" t="str">
        <f>IF(K8723&gt;L8723,"HIGH ZONE BIAS",IF(K8723&lt;L8723,"LOW ZONE BIAS","EQUILIBRIUM"))</f>
        <v>EQUILIBRIUM</v>
      </c>
    </row>
    <row r="8724">
      <c r="A8724">
        <v>18847</v>
      </c>
      <c r="B8724" t="str">
        <v>2019-06-06</v>
      </c>
      <c r="C8724" t="str">
        <v>Midday</v>
      </c>
      <c r="D8724">
        <v>31</v>
      </c>
      <c r="E8724" t="str">
        <f>IF(MOD(D8724,2)=0,"EVEN","ODD")</f>
        <v>ODD</v>
      </c>
      <c r="F8724" t="str">
        <f>IF(D8724&lt;=18,"LOW (1-18)","HIGH (19-36)")</f>
        <v>HIGH (19-36)</v>
      </c>
      <c r="G8724">
        <f>INT((D8724-1)/6)+1</f>
        <v>6</v>
      </c>
      <c r="H8724">
        <f>MOD(D8724-1,6)+1</f>
        <v>1</v>
      </c>
      <c r="I8724">
        <f>37-D8724</f>
        <v>6</v>
      </c>
      <c r="J8724">
        <f>ABS(D8724-D8725)</f>
        <v>27</v>
      </c>
      <c r="K8724">
        <f>AVERAGE(D8724:D8728)</f>
        <v>31</v>
      </c>
      <c r="L8724">
        <f>AVERAGE(D8724:D8743)</f>
        <v>31</v>
      </c>
      <c r="M8724">
        <f>K8724-L8724</f>
        <v>0</v>
      </c>
      <c r="N8724" t="str">
        <f>IF(K8724&gt;L8724,"HIGH ZONE BIAS",IF(K8724&lt;L8724,"LOW ZONE BIAS","EQUILIBRIUM"))</f>
        <v>EQUILIBRIUM</v>
      </c>
    </row>
    <row r="8725">
      <c r="A8725">
        <v>18846</v>
      </c>
      <c r="B8725" t="str">
        <v>2019-06-06</v>
      </c>
      <c r="C8725" t="str">
        <v>Morning</v>
      </c>
      <c r="D8725">
        <v>4</v>
      </c>
      <c r="E8725" t="str">
        <f>IF(MOD(D8725,2)=0,"EVEN","ODD")</f>
        <v>EVEN</v>
      </c>
      <c r="F8725" t="str">
        <f>IF(D8725&lt;=18,"LOW (1-18)","HIGH (19-36)")</f>
        <v>LOW (1-18)</v>
      </c>
      <c r="G8725">
        <f>INT((D8725-1)/6)+1</f>
        <v>1</v>
      </c>
      <c r="H8725">
        <f>MOD(D8725-1,6)+1</f>
        <v>4</v>
      </c>
      <c r="I8725">
        <f>37-D8725</f>
        <v>33</v>
      </c>
      <c r="J8725">
        <f>ABS(D8725-D8726)</f>
        <v>11</v>
      </c>
      <c r="K8725">
        <f>AVERAGE(D8725:D8729)</f>
        <v>4</v>
      </c>
      <c r="L8725">
        <f>AVERAGE(D8725:D8744)</f>
        <v>4</v>
      </c>
      <c r="M8725">
        <f>K8725-L8725</f>
        <v>0</v>
      </c>
      <c r="N8725" t="str">
        <f>IF(K8725&gt;L8725,"HIGH ZONE BIAS",IF(K8725&lt;L8725,"LOW ZONE BIAS","EQUILIBRIUM"))</f>
        <v>EQUILIBRIUM</v>
      </c>
    </row>
    <row r="8726">
      <c r="A8726">
        <v>18845</v>
      </c>
      <c r="B8726" t="str">
        <v>2019-06-04</v>
      </c>
      <c r="C8726" t="str">
        <v>Evening</v>
      </c>
      <c r="D8726">
        <v>15</v>
      </c>
      <c r="E8726" t="str">
        <f>IF(MOD(D8726,2)=0,"EVEN","ODD")</f>
        <v>ODD</v>
      </c>
      <c r="F8726" t="str">
        <f>IF(D8726&lt;=18,"LOW (1-18)","HIGH (19-36)")</f>
        <v>LOW (1-18)</v>
      </c>
      <c r="G8726">
        <f>INT((D8726-1)/6)+1</f>
        <v>3</v>
      </c>
      <c r="H8726">
        <f>MOD(D8726-1,6)+1</f>
        <v>3</v>
      </c>
      <c r="I8726">
        <f>37-D8726</f>
        <v>22</v>
      </c>
      <c r="J8726">
        <f>ABS(D8726-D8727)</f>
        <v>10</v>
      </c>
      <c r="K8726">
        <f>AVERAGE(D8726:D8730)</f>
        <v>15</v>
      </c>
      <c r="L8726">
        <f>AVERAGE(D8726:D8745)</f>
        <v>15</v>
      </c>
      <c r="M8726">
        <f>K8726-L8726</f>
        <v>0</v>
      </c>
      <c r="N8726" t="str">
        <f>IF(K8726&gt;L8726,"HIGH ZONE BIAS",IF(K8726&lt;L8726,"LOW ZONE BIAS","EQUILIBRIUM"))</f>
        <v>EQUILIBRIUM</v>
      </c>
    </row>
    <row r="8727">
      <c r="A8727">
        <v>18844</v>
      </c>
      <c r="B8727" t="str">
        <v>2019-06-04</v>
      </c>
      <c r="C8727" t="str">
        <v>Afternoon</v>
      </c>
      <c r="D8727">
        <v>25</v>
      </c>
      <c r="E8727" t="str">
        <f>IF(MOD(D8727,2)=0,"EVEN","ODD")</f>
        <v>ODD</v>
      </c>
      <c r="F8727" t="str">
        <f>IF(D8727&lt;=18,"LOW (1-18)","HIGH (19-36)")</f>
        <v>HIGH (19-36)</v>
      </c>
      <c r="G8727">
        <f>INT((D8727-1)/6)+1</f>
        <v>5</v>
      </c>
      <c r="H8727">
        <f>MOD(D8727-1,6)+1</f>
        <v>1</v>
      </c>
      <c r="I8727">
        <f>37-D8727</f>
        <v>12</v>
      </c>
      <c r="J8727">
        <f>ABS(D8727-D8728)</f>
        <v>11</v>
      </c>
      <c r="K8727">
        <f>AVERAGE(D8727:D8731)</f>
        <v>25</v>
      </c>
      <c r="L8727">
        <f>AVERAGE(D8727:D8746)</f>
        <v>25</v>
      </c>
      <c r="M8727">
        <f>K8727-L8727</f>
        <v>0</v>
      </c>
      <c r="N8727" t="str">
        <f>IF(K8727&gt;L8727,"HIGH ZONE BIAS",IF(K8727&lt;L8727,"LOW ZONE BIAS","EQUILIBRIUM"))</f>
        <v>EQUILIBRIUM</v>
      </c>
    </row>
    <row r="8728">
      <c r="A8728">
        <v>18843</v>
      </c>
      <c r="B8728" t="str">
        <v>2019-06-04</v>
      </c>
      <c r="C8728" t="str">
        <v>Midday</v>
      </c>
      <c r="D8728">
        <v>36</v>
      </c>
      <c r="E8728" t="str">
        <f>IF(MOD(D8728,2)=0,"EVEN","ODD")</f>
        <v>EVEN</v>
      </c>
      <c r="F8728" t="str">
        <f>IF(D8728&lt;=18,"LOW (1-18)","HIGH (19-36)")</f>
        <v>HIGH (19-36)</v>
      </c>
      <c r="G8728">
        <f>INT((D8728-1)/6)+1</f>
        <v>6</v>
      </c>
      <c r="H8728">
        <f>MOD(D8728-1,6)+1</f>
        <v>6</v>
      </c>
      <c r="I8728">
        <f>37-D8728</f>
        <v>1</v>
      </c>
      <c r="J8728">
        <f>ABS(D8728-D8729)</f>
        <v>26</v>
      </c>
      <c r="K8728">
        <f>AVERAGE(D8728:D8732)</f>
        <v>36</v>
      </c>
      <c r="L8728">
        <f>AVERAGE(D8728:D8747)</f>
        <v>36</v>
      </c>
      <c r="M8728">
        <f>K8728-L8728</f>
        <v>0</v>
      </c>
      <c r="N8728" t="str">
        <f>IF(K8728&gt;L8728,"HIGH ZONE BIAS",IF(K8728&lt;L8728,"LOW ZONE BIAS","EQUILIBRIUM"))</f>
        <v>EQUILIBRIUM</v>
      </c>
    </row>
    <row r="8729">
      <c r="A8729">
        <v>18842</v>
      </c>
      <c r="B8729" t="str">
        <v>2019-06-04</v>
      </c>
      <c r="C8729" t="str">
        <v>Morning</v>
      </c>
      <c r="D8729">
        <v>10</v>
      </c>
      <c r="E8729" t="str">
        <f>IF(MOD(D8729,2)=0,"EVEN","ODD")</f>
        <v>EVEN</v>
      </c>
      <c r="F8729" t="str">
        <f>IF(D8729&lt;=18,"LOW (1-18)","HIGH (19-36)")</f>
        <v>LOW (1-18)</v>
      </c>
      <c r="G8729">
        <f>INT((D8729-1)/6)+1</f>
        <v>2</v>
      </c>
      <c r="H8729">
        <f>MOD(D8729-1,6)+1</f>
        <v>4</v>
      </c>
      <c r="I8729">
        <f>37-D8729</f>
        <v>27</v>
      </c>
      <c r="J8729">
        <f>ABS(D8729-D8730)</f>
        <v>10</v>
      </c>
      <c r="K8729">
        <f>AVERAGE(D8729:D8733)</f>
        <v>10</v>
      </c>
      <c r="L8729">
        <f>AVERAGE(D8729:D8748)</f>
        <v>10</v>
      </c>
      <c r="M8729">
        <f>K8729-L8729</f>
        <v>0</v>
      </c>
      <c r="N8729" t="str">
        <f>IF(K8729&gt;L8729,"HIGH ZONE BIAS",IF(K8729&lt;L8729,"LOW ZONE BIAS","EQUILIBRIUM"))</f>
        <v>EQUILIBRIUM</v>
      </c>
    </row>
    <row r="8730">
      <c r="A8730">
        <v>18841</v>
      </c>
      <c r="B8730" t="str">
        <v>2019-06-03</v>
      </c>
      <c r="C8730" t="str">
        <v>Evening</v>
      </c>
      <c r="D8730">
        <v>20</v>
      </c>
      <c r="E8730" t="str">
        <f>IF(MOD(D8730,2)=0,"EVEN","ODD")</f>
        <v>EVEN</v>
      </c>
      <c r="F8730" t="str">
        <f>IF(D8730&lt;=18,"LOW (1-18)","HIGH (19-36)")</f>
        <v>HIGH (19-36)</v>
      </c>
      <c r="G8730">
        <f>INT((D8730-1)/6)+1</f>
        <v>4</v>
      </c>
      <c r="H8730">
        <f>MOD(D8730-1,6)+1</f>
        <v>2</v>
      </c>
      <c r="I8730">
        <f>37-D8730</f>
        <v>17</v>
      </c>
      <c r="J8730">
        <f>ABS(D8730-D8731)</f>
        <v>14</v>
      </c>
      <c r="K8730">
        <f>AVERAGE(D8730:D8734)</f>
        <v>20</v>
      </c>
      <c r="L8730">
        <f>AVERAGE(D8730:D8749)</f>
        <v>20</v>
      </c>
      <c r="M8730">
        <f>K8730-L8730</f>
        <v>0</v>
      </c>
      <c r="N8730" t="str">
        <f>IF(K8730&gt;L8730,"HIGH ZONE BIAS",IF(K8730&lt;L8730,"LOW ZONE BIAS","EQUILIBRIUM"))</f>
        <v>EQUILIBRIUM</v>
      </c>
    </row>
    <row r="8731">
      <c r="A8731">
        <v>18840</v>
      </c>
      <c r="B8731" t="str">
        <v>2019-06-03</v>
      </c>
      <c r="C8731" t="str">
        <v>Afternoon</v>
      </c>
      <c r="D8731">
        <v>6</v>
      </c>
      <c r="E8731" t="str">
        <f>IF(MOD(D8731,2)=0,"EVEN","ODD")</f>
        <v>EVEN</v>
      </c>
      <c r="F8731" t="str">
        <f>IF(D8731&lt;=18,"LOW (1-18)","HIGH (19-36)")</f>
        <v>LOW (1-18)</v>
      </c>
      <c r="G8731">
        <f>INT((D8731-1)/6)+1</f>
        <v>1</v>
      </c>
      <c r="H8731">
        <f>MOD(D8731-1,6)+1</f>
        <v>6</v>
      </c>
      <c r="I8731">
        <f>37-D8731</f>
        <v>31</v>
      </c>
      <c r="J8731">
        <f>ABS(D8731-D8732)</f>
        <v>30</v>
      </c>
      <c r="K8731">
        <f>AVERAGE(D8731:D8735)</f>
        <v>6</v>
      </c>
      <c r="L8731">
        <f>AVERAGE(D8731:D8750)</f>
        <v>6</v>
      </c>
      <c r="M8731">
        <f>K8731-L8731</f>
        <v>0</v>
      </c>
      <c r="N8731" t="str">
        <f>IF(K8731&gt;L8731,"HIGH ZONE BIAS",IF(K8731&lt;L8731,"LOW ZONE BIAS","EQUILIBRIUM"))</f>
        <v>EQUILIBRIUM</v>
      </c>
    </row>
    <row r="8732">
      <c r="A8732">
        <v>18839</v>
      </c>
      <c r="B8732" t="str">
        <v>2019-06-03</v>
      </c>
      <c r="C8732" t="str">
        <v>Midday</v>
      </c>
      <c r="D8732">
        <v>36</v>
      </c>
      <c r="E8732" t="str">
        <f>IF(MOD(D8732,2)=0,"EVEN","ODD")</f>
        <v>EVEN</v>
      </c>
      <c r="F8732" t="str">
        <f>IF(D8732&lt;=18,"LOW (1-18)","HIGH (19-36)")</f>
        <v>HIGH (19-36)</v>
      </c>
      <c r="G8732">
        <f>INT((D8732-1)/6)+1</f>
        <v>6</v>
      </c>
      <c r="H8732">
        <f>MOD(D8732-1,6)+1</f>
        <v>6</v>
      </c>
      <c r="I8732">
        <f>37-D8732</f>
        <v>1</v>
      </c>
      <c r="J8732">
        <f>ABS(D8732-D8733)</f>
        <v>8</v>
      </c>
      <c r="K8732">
        <f>AVERAGE(D8732:D8736)</f>
        <v>36</v>
      </c>
      <c r="L8732">
        <f>AVERAGE(D8732:D8751)</f>
        <v>36</v>
      </c>
      <c r="M8732">
        <f>K8732-L8732</f>
        <v>0</v>
      </c>
      <c r="N8732" t="str">
        <f>IF(K8732&gt;L8732,"HIGH ZONE BIAS",IF(K8732&lt;L8732,"LOW ZONE BIAS","EQUILIBRIUM"))</f>
        <v>EQUILIBRIUM</v>
      </c>
    </row>
    <row r="8733">
      <c r="A8733">
        <v>18838</v>
      </c>
      <c r="B8733" t="str">
        <v>2019-06-03</v>
      </c>
      <c r="C8733" t="str">
        <v>Morning</v>
      </c>
      <c r="D8733">
        <v>28</v>
      </c>
      <c r="E8733" t="str">
        <f>IF(MOD(D8733,2)=0,"EVEN","ODD")</f>
        <v>EVEN</v>
      </c>
      <c r="F8733" t="str">
        <f>IF(D8733&lt;=18,"LOW (1-18)","HIGH (19-36)")</f>
        <v>HIGH (19-36)</v>
      </c>
      <c r="G8733">
        <f>INT((D8733-1)/6)+1</f>
        <v>5</v>
      </c>
      <c r="H8733">
        <f>MOD(D8733-1,6)+1</f>
        <v>4</v>
      </c>
      <c r="I8733">
        <f>37-D8733</f>
        <v>9</v>
      </c>
      <c r="J8733">
        <f>ABS(D8733-D8734)</f>
        <v>6</v>
      </c>
      <c r="K8733">
        <f>AVERAGE(D8733:D8737)</f>
        <v>28</v>
      </c>
      <c r="L8733">
        <f>AVERAGE(D8733:D8752)</f>
        <v>28</v>
      </c>
      <c r="M8733">
        <f>K8733-L8733</f>
        <v>0</v>
      </c>
      <c r="N8733" t="str">
        <f>IF(K8733&gt;L8733,"HIGH ZONE BIAS",IF(K8733&lt;L8733,"LOW ZONE BIAS","EQUILIBRIUM"))</f>
        <v>EQUILIBRIUM</v>
      </c>
    </row>
    <row r="8734">
      <c r="A8734">
        <v>18837</v>
      </c>
      <c r="B8734" t="str">
        <v>2019-06-01</v>
      </c>
      <c r="C8734" t="str">
        <v>Evening</v>
      </c>
      <c r="D8734">
        <v>34</v>
      </c>
      <c r="E8734" t="str">
        <f>IF(MOD(D8734,2)=0,"EVEN","ODD")</f>
        <v>EVEN</v>
      </c>
      <c r="F8734" t="str">
        <f>IF(D8734&lt;=18,"LOW (1-18)","HIGH (19-36)")</f>
        <v>HIGH (19-36)</v>
      </c>
      <c r="G8734">
        <f>INT((D8734-1)/6)+1</f>
        <v>6</v>
      </c>
      <c r="H8734">
        <f>MOD(D8734-1,6)+1</f>
        <v>4</v>
      </c>
      <c r="I8734">
        <f>37-D8734</f>
        <v>3</v>
      </c>
      <c r="J8734">
        <f>ABS(D8734-D8735)</f>
        <v>18</v>
      </c>
      <c r="K8734">
        <f>AVERAGE(D8734:D8738)</f>
        <v>34</v>
      </c>
      <c r="L8734">
        <f>AVERAGE(D8734:D8753)</f>
        <v>34</v>
      </c>
      <c r="M8734">
        <f>K8734-L8734</f>
        <v>0</v>
      </c>
      <c r="N8734" t="str">
        <f>IF(K8734&gt;L8734,"HIGH ZONE BIAS",IF(K8734&lt;L8734,"LOW ZONE BIAS","EQUILIBRIUM"))</f>
        <v>EQUILIBRIUM</v>
      </c>
    </row>
    <row r="8735">
      <c r="A8735">
        <v>18836</v>
      </c>
      <c r="B8735" t="str">
        <v>2019-06-01</v>
      </c>
      <c r="C8735" t="str">
        <v>Afternoon</v>
      </c>
      <c r="D8735">
        <v>16</v>
      </c>
      <c r="E8735" t="str">
        <f>IF(MOD(D8735,2)=0,"EVEN","ODD")</f>
        <v>EVEN</v>
      </c>
      <c r="F8735" t="str">
        <f>IF(D8735&lt;=18,"LOW (1-18)","HIGH (19-36)")</f>
        <v>LOW (1-18)</v>
      </c>
      <c r="G8735">
        <f>INT((D8735-1)/6)+1</f>
        <v>3</v>
      </c>
      <c r="H8735">
        <f>MOD(D8735-1,6)+1</f>
        <v>4</v>
      </c>
      <c r="I8735">
        <f>37-D8735</f>
        <v>21</v>
      </c>
      <c r="J8735">
        <f>ABS(D8735-D8736)</f>
        <v>3</v>
      </c>
      <c r="K8735">
        <f>AVERAGE(D8735:D8739)</f>
        <v>16</v>
      </c>
      <c r="L8735">
        <f>AVERAGE(D8735:D8754)</f>
        <v>16</v>
      </c>
      <c r="M8735">
        <f>K8735-L8735</f>
        <v>0</v>
      </c>
      <c r="N8735" t="str">
        <f>IF(K8735&gt;L8735,"HIGH ZONE BIAS",IF(K8735&lt;L8735,"LOW ZONE BIAS","EQUILIBRIUM"))</f>
        <v>EQUILIBRIUM</v>
      </c>
    </row>
    <row r="8736">
      <c r="A8736">
        <v>18835</v>
      </c>
      <c r="B8736" t="str">
        <v>2019-06-01</v>
      </c>
      <c r="C8736" t="str">
        <v>Midday</v>
      </c>
      <c r="D8736">
        <v>19</v>
      </c>
      <c r="E8736" t="str">
        <f>IF(MOD(D8736,2)=0,"EVEN","ODD")</f>
        <v>ODD</v>
      </c>
      <c r="F8736" t="str">
        <f>IF(D8736&lt;=18,"LOW (1-18)","HIGH (19-36)")</f>
        <v>HIGH (19-36)</v>
      </c>
      <c r="G8736">
        <f>INT((D8736-1)/6)+1</f>
        <v>4</v>
      </c>
      <c r="H8736">
        <f>MOD(D8736-1,6)+1</f>
        <v>1</v>
      </c>
      <c r="I8736">
        <f>37-D8736</f>
        <v>18</v>
      </c>
      <c r="J8736">
        <f>ABS(D8736-D8737)</f>
        <v>9</v>
      </c>
      <c r="K8736">
        <f>AVERAGE(D8736:D8740)</f>
        <v>19</v>
      </c>
      <c r="L8736">
        <f>AVERAGE(D8736:D8755)</f>
        <v>19</v>
      </c>
      <c r="M8736">
        <f>K8736-L8736</f>
        <v>0</v>
      </c>
      <c r="N8736" t="str">
        <f>IF(K8736&gt;L8736,"HIGH ZONE BIAS",IF(K8736&lt;L8736,"LOW ZONE BIAS","EQUILIBRIUM"))</f>
        <v>EQUILIBRIUM</v>
      </c>
    </row>
    <row r="8737">
      <c r="A8737">
        <v>18834</v>
      </c>
      <c r="B8737" t="str">
        <v>2019-06-01</v>
      </c>
      <c r="C8737" t="str">
        <v>Morning</v>
      </c>
      <c r="D8737">
        <v>28</v>
      </c>
      <c r="E8737" t="str">
        <f>IF(MOD(D8737,2)=0,"EVEN","ODD")</f>
        <v>EVEN</v>
      </c>
      <c r="F8737" t="str">
        <f>IF(D8737&lt;=18,"LOW (1-18)","HIGH (19-36)")</f>
        <v>HIGH (19-36)</v>
      </c>
      <c r="G8737">
        <f>INT((D8737-1)/6)+1</f>
        <v>5</v>
      </c>
      <c r="H8737">
        <f>MOD(D8737-1,6)+1</f>
        <v>4</v>
      </c>
      <c r="I8737">
        <f>37-D8737</f>
        <v>9</v>
      </c>
      <c r="J8737">
        <f>ABS(D8737-D8738)</f>
        <v>21</v>
      </c>
      <c r="K8737">
        <f>AVERAGE(D8737:D8741)</f>
        <v>28</v>
      </c>
      <c r="L8737">
        <f>AVERAGE(D8737:D8756)</f>
        <v>28</v>
      </c>
      <c r="M8737">
        <f>K8737-L8737</f>
        <v>0</v>
      </c>
      <c r="N8737" t="str">
        <f>IF(K8737&gt;L8737,"HIGH ZONE BIAS",IF(K8737&lt;L8737,"LOW ZONE BIAS","EQUILIBRIUM"))</f>
        <v>EQUILIBRIUM</v>
      </c>
    </row>
    <row r="8738">
      <c r="A8738">
        <v>18833</v>
      </c>
      <c r="B8738" t="str">
        <v>2019-05-31</v>
      </c>
      <c r="C8738" t="str">
        <v>Evening</v>
      </c>
      <c r="D8738">
        <v>7</v>
      </c>
      <c r="E8738" t="str">
        <f>IF(MOD(D8738,2)=0,"EVEN","ODD")</f>
        <v>ODD</v>
      </c>
      <c r="F8738" t="str">
        <f>IF(D8738&lt;=18,"LOW (1-18)","HIGH (19-36)")</f>
        <v>LOW (1-18)</v>
      </c>
      <c r="G8738">
        <f>INT((D8738-1)/6)+1</f>
        <v>2</v>
      </c>
      <c r="H8738">
        <f>MOD(D8738-1,6)+1</f>
        <v>1</v>
      </c>
      <c r="I8738">
        <f>37-D8738</f>
        <v>30</v>
      </c>
      <c r="J8738">
        <f>ABS(D8738-D8739)</f>
        <v>25</v>
      </c>
      <c r="K8738">
        <f>AVERAGE(D8738:D8742)</f>
        <v>7</v>
      </c>
      <c r="L8738">
        <f>AVERAGE(D8738:D8757)</f>
        <v>7</v>
      </c>
      <c r="M8738">
        <f>K8738-L8738</f>
        <v>0</v>
      </c>
      <c r="N8738" t="str">
        <f>IF(K8738&gt;L8738,"HIGH ZONE BIAS",IF(K8738&lt;L8738,"LOW ZONE BIAS","EQUILIBRIUM"))</f>
        <v>EQUILIBRIUM</v>
      </c>
    </row>
    <row r="8739">
      <c r="A8739">
        <v>18832</v>
      </c>
      <c r="B8739" t="str">
        <v>2019-05-31</v>
      </c>
      <c r="C8739" t="str">
        <v>Afternoon</v>
      </c>
      <c r="D8739">
        <v>32</v>
      </c>
      <c r="E8739" t="str">
        <f>IF(MOD(D8739,2)=0,"EVEN","ODD")</f>
        <v>EVEN</v>
      </c>
      <c r="F8739" t="str">
        <f>IF(D8739&lt;=18,"LOW (1-18)","HIGH (19-36)")</f>
        <v>HIGH (19-36)</v>
      </c>
      <c r="G8739">
        <f>INT((D8739-1)/6)+1</f>
        <v>6</v>
      </c>
      <c r="H8739">
        <f>MOD(D8739-1,6)+1</f>
        <v>2</v>
      </c>
      <c r="I8739">
        <f>37-D8739</f>
        <v>5</v>
      </c>
      <c r="J8739">
        <f>ABS(D8739-D8740)</f>
        <v>2</v>
      </c>
      <c r="K8739">
        <f>AVERAGE(D8739:D8743)</f>
        <v>32</v>
      </c>
      <c r="L8739">
        <f>AVERAGE(D8739:D8758)</f>
        <v>32</v>
      </c>
      <c r="M8739">
        <f>K8739-L8739</f>
        <v>0</v>
      </c>
      <c r="N8739" t="str">
        <f>IF(K8739&gt;L8739,"HIGH ZONE BIAS",IF(K8739&lt;L8739,"LOW ZONE BIAS","EQUILIBRIUM"))</f>
        <v>EQUILIBRIUM</v>
      </c>
    </row>
    <row r="8740">
      <c r="A8740">
        <v>18831</v>
      </c>
      <c r="B8740" t="str">
        <v>2019-05-31</v>
      </c>
      <c r="C8740" t="str">
        <v>Midday</v>
      </c>
      <c r="D8740">
        <v>30</v>
      </c>
      <c r="E8740" t="str">
        <f>IF(MOD(D8740,2)=0,"EVEN","ODD")</f>
        <v>EVEN</v>
      </c>
      <c r="F8740" t="str">
        <f>IF(D8740&lt;=18,"LOW (1-18)","HIGH (19-36)")</f>
        <v>HIGH (19-36)</v>
      </c>
      <c r="G8740">
        <f>INT((D8740-1)/6)+1</f>
        <v>5</v>
      </c>
      <c r="H8740">
        <f>MOD(D8740-1,6)+1</f>
        <v>6</v>
      </c>
      <c r="I8740">
        <f>37-D8740</f>
        <v>7</v>
      </c>
      <c r="J8740">
        <f>ABS(D8740-D8741)</f>
        <v>1</v>
      </c>
      <c r="K8740">
        <f>AVERAGE(D8740:D8744)</f>
        <v>30</v>
      </c>
      <c r="L8740">
        <f>AVERAGE(D8740:D8759)</f>
        <v>30</v>
      </c>
      <c r="M8740">
        <f>K8740-L8740</f>
        <v>0</v>
      </c>
      <c r="N8740" t="str">
        <f>IF(K8740&gt;L8740,"HIGH ZONE BIAS",IF(K8740&lt;L8740,"LOW ZONE BIAS","EQUILIBRIUM"))</f>
        <v>EQUILIBRIUM</v>
      </c>
    </row>
    <row r="8741">
      <c r="A8741">
        <v>18830</v>
      </c>
      <c r="B8741" t="str">
        <v>2019-05-31</v>
      </c>
      <c r="C8741" t="str">
        <v>Morning</v>
      </c>
      <c r="D8741">
        <v>29</v>
      </c>
      <c r="E8741" t="str">
        <f>IF(MOD(D8741,2)=0,"EVEN","ODD")</f>
        <v>ODD</v>
      </c>
      <c r="F8741" t="str">
        <f>IF(D8741&lt;=18,"LOW (1-18)","HIGH (19-36)")</f>
        <v>HIGH (19-36)</v>
      </c>
      <c r="G8741">
        <f>INT((D8741-1)/6)+1</f>
        <v>5</v>
      </c>
      <c r="H8741">
        <f>MOD(D8741-1,6)+1</f>
        <v>5</v>
      </c>
      <c r="I8741">
        <f>37-D8741</f>
        <v>8</v>
      </c>
      <c r="J8741">
        <f>ABS(D8741-D8742)</f>
        <v>2</v>
      </c>
      <c r="K8741">
        <f>AVERAGE(D8741:D8745)</f>
        <v>29</v>
      </c>
      <c r="L8741">
        <f>AVERAGE(D8741:D8760)</f>
        <v>29</v>
      </c>
      <c r="M8741">
        <f>K8741-L8741</f>
        <v>0</v>
      </c>
      <c r="N8741" t="str">
        <f>IF(K8741&gt;L8741,"HIGH ZONE BIAS",IF(K8741&lt;L8741,"LOW ZONE BIAS","EQUILIBRIUM"))</f>
        <v>EQUILIBRIUM</v>
      </c>
    </row>
    <row r="8742">
      <c r="A8742">
        <v>18829</v>
      </c>
      <c r="B8742" t="str">
        <v>2019-05-30</v>
      </c>
      <c r="C8742" t="str">
        <v>Evening</v>
      </c>
      <c r="D8742">
        <v>27</v>
      </c>
      <c r="E8742" t="str">
        <f>IF(MOD(D8742,2)=0,"EVEN","ODD")</f>
        <v>ODD</v>
      </c>
      <c r="F8742" t="str">
        <f>IF(D8742&lt;=18,"LOW (1-18)","HIGH (19-36)")</f>
        <v>HIGH (19-36)</v>
      </c>
      <c r="G8742">
        <f>INT((D8742-1)/6)+1</f>
        <v>5</v>
      </c>
      <c r="H8742">
        <f>MOD(D8742-1,6)+1</f>
        <v>3</v>
      </c>
      <c r="I8742">
        <f>37-D8742</f>
        <v>10</v>
      </c>
      <c r="J8742">
        <f>ABS(D8742-D8743)</f>
        <v>10</v>
      </c>
      <c r="K8742">
        <f>AVERAGE(D8742:D8746)</f>
        <v>27</v>
      </c>
      <c r="L8742">
        <f>AVERAGE(D8742:D8761)</f>
        <v>27</v>
      </c>
      <c r="M8742">
        <f>K8742-L8742</f>
        <v>0</v>
      </c>
      <c r="N8742" t="str">
        <f>IF(K8742&gt;L8742,"HIGH ZONE BIAS",IF(K8742&lt;L8742,"LOW ZONE BIAS","EQUILIBRIUM"))</f>
        <v>EQUILIBRIUM</v>
      </c>
    </row>
    <row r="8743">
      <c r="A8743">
        <v>18828</v>
      </c>
      <c r="B8743" t="str">
        <v>2019-05-30</v>
      </c>
      <c r="C8743" t="str">
        <v>Afternoon</v>
      </c>
      <c r="D8743">
        <v>17</v>
      </c>
      <c r="E8743" t="str">
        <f>IF(MOD(D8743,2)=0,"EVEN","ODD")</f>
        <v>ODD</v>
      </c>
      <c r="F8743" t="str">
        <f>IF(D8743&lt;=18,"LOW (1-18)","HIGH (19-36)")</f>
        <v>LOW (1-18)</v>
      </c>
      <c r="G8743">
        <f>INT((D8743-1)/6)+1</f>
        <v>3</v>
      </c>
      <c r="H8743">
        <f>MOD(D8743-1,6)+1</f>
        <v>5</v>
      </c>
      <c r="I8743">
        <f>37-D8743</f>
        <v>20</v>
      </c>
      <c r="J8743">
        <f>ABS(D8743-D8744)</f>
        <v>1</v>
      </c>
      <c r="K8743">
        <f>AVERAGE(D8743:D8747)</f>
        <v>17</v>
      </c>
      <c r="L8743">
        <f>AVERAGE(D8743:D8762)</f>
        <v>17</v>
      </c>
      <c r="M8743">
        <f>K8743-L8743</f>
        <v>0</v>
      </c>
      <c r="N8743" t="str">
        <f>IF(K8743&gt;L8743,"HIGH ZONE BIAS",IF(K8743&lt;L8743,"LOW ZONE BIAS","EQUILIBRIUM"))</f>
        <v>EQUILIBRIUM</v>
      </c>
    </row>
    <row r="8744">
      <c r="A8744">
        <v>18827</v>
      </c>
      <c r="B8744" t="str">
        <v>2019-05-30</v>
      </c>
      <c r="C8744" t="str">
        <v>Midday</v>
      </c>
      <c r="D8744">
        <v>18</v>
      </c>
      <c r="E8744" t="str">
        <f>IF(MOD(D8744,2)=0,"EVEN","ODD")</f>
        <v>EVEN</v>
      </c>
      <c r="F8744" t="str">
        <f>IF(D8744&lt;=18,"LOW (1-18)","HIGH (19-36)")</f>
        <v>LOW (1-18)</v>
      </c>
      <c r="G8744">
        <f>INT((D8744-1)/6)+1</f>
        <v>3</v>
      </c>
      <c r="H8744">
        <f>MOD(D8744-1,6)+1</f>
        <v>6</v>
      </c>
      <c r="I8744">
        <f>37-D8744</f>
        <v>19</v>
      </c>
      <c r="J8744">
        <f>ABS(D8744-D8745)</f>
        <v>3</v>
      </c>
      <c r="K8744">
        <f>AVERAGE(D8744:D8748)</f>
        <v>18</v>
      </c>
      <c r="L8744">
        <f>AVERAGE(D8744:D8763)</f>
        <v>18</v>
      </c>
      <c r="M8744">
        <f>K8744-L8744</f>
        <v>0</v>
      </c>
      <c r="N8744" t="str">
        <f>IF(K8744&gt;L8744,"HIGH ZONE BIAS",IF(K8744&lt;L8744,"LOW ZONE BIAS","EQUILIBRIUM"))</f>
        <v>EQUILIBRIUM</v>
      </c>
    </row>
    <row r="8745">
      <c r="A8745">
        <v>18826</v>
      </c>
      <c r="B8745" t="str">
        <v>2019-05-30</v>
      </c>
      <c r="C8745" t="str">
        <v>Morning</v>
      </c>
      <c r="D8745">
        <v>21</v>
      </c>
      <c r="E8745" t="str">
        <f>IF(MOD(D8745,2)=0,"EVEN","ODD")</f>
        <v>ODD</v>
      </c>
      <c r="F8745" t="str">
        <f>IF(D8745&lt;=18,"LOW (1-18)","HIGH (19-36)")</f>
        <v>HIGH (19-36)</v>
      </c>
      <c r="G8745">
        <f>INT((D8745-1)/6)+1</f>
        <v>4</v>
      </c>
      <c r="H8745">
        <f>MOD(D8745-1,6)+1</f>
        <v>3</v>
      </c>
      <c r="I8745">
        <f>37-D8745</f>
        <v>16</v>
      </c>
      <c r="J8745">
        <f>ABS(D8745-D8746)</f>
        <v>15</v>
      </c>
      <c r="K8745">
        <f>AVERAGE(D8745:D8749)</f>
        <v>21</v>
      </c>
      <c r="L8745">
        <f>AVERAGE(D8745:D8764)</f>
        <v>21</v>
      </c>
      <c r="M8745">
        <f>K8745-L8745</f>
        <v>0</v>
      </c>
      <c r="N8745" t="str">
        <f>IF(K8745&gt;L8745,"HIGH ZONE BIAS",IF(K8745&lt;L8745,"LOW ZONE BIAS","EQUILIBRIUM"))</f>
        <v>EQUILIBRIUM</v>
      </c>
    </row>
    <row r="8746">
      <c r="A8746">
        <v>18825</v>
      </c>
      <c r="B8746" t="str">
        <v>2019-05-29</v>
      </c>
      <c r="C8746" t="str">
        <v>Evening</v>
      </c>
      <c r="D8746">
        <v>6</v>
      </c>
      <c r="E8746" t="str">
        <f>IF(MOD(D8746,2)=0,"EVEN","ODD")</f>
        <v>EVEN</v>
      </c>
      <c r="F8746" t="str">
        <f>IF(D8746&lt;=18,"LOW (1-18)","HIGH (19-36)")</f>
        <v>LOW (1-18)</v>
      </c>
      <c r="G8746">
        <f>INT((D8746-1)/6)+1</f>
        <v>1</v>
      </c>
      <c r="H8746">
        <f>MOD(D8746-1,6)+1</f>
        <v>6</v>
      </c>
      <c r="I8746">
        <f>37-D8746</f>
        <v>31</v>
      </c>
      <c r="J8746">
        <f>ABS(D8746-D8747)</f>
        <v>11</v>
      </c>
      <c r="K8746">
        <f>AVERAGE(D8746:D8750)</f>
        <v>6</v>
      </c>
      <c r="L8746">
        <f>AVERAGE(D8746:D8765)</f>
        <v>6</v>
      </c>
      <c r="M8746">
        <f>K8746-L8746</f>
        <v>0</v>
      </c>
      <c r="N8746" t="str">
        <f>IF(K8746&gt;L8746,"HIGH ZONE BIAS",IF(K8746&lt;L8746,"LOW ZONE BIAS","EQUILIBRIUM"))</f>
        <v>EQUILIBRIUM</v>
      </c>
    </row>
    <row r="8747">
      <c r="A8747">
        <v>18824</v>
      </c>
      <c r="B8747" t="str">
        <v>2019-05-29</v>
      </c>
      <c r="C8747" t="str">
        <v>Afternoon</v>
      </c>
      <c r="D8747">
        <v>17</v>
      </c>
      <c r="E8747" t="str">
        <f>IF(MOD(D8747,2)=0,"EVEN","ODD")</f>
        <v>ODD</v>
      </c>
      <c r="F8747" t="str">
        <f>IF(D8747&lt;=18,"LOW (1-18)","HIGH (19-36)")</f>
        <v>LOW (1-18)</v>
      </c>
      <c r="G8747">
        <f>INT((D8747-1)/6)+1</f>
        <v>3</v>
      </c>
      <c r="H8747">
        <f>MOD(D8747-1,6)+1</f>
        <v>5</v>
      </c>
      <c r="I8747">
        <f>37-D8747</f>
        <v>20</v>
      </c>
      <c r="J8747">
        <f>ABS(D8747-D8748)</f>
        <v>7</v>
      </c>
      <c r="K8747">
        <f>AVERAGE(D8747:D8751)</f>
        <v>17</v>
      </c>
      <c r="L8747">
        <f>AVERAGE(D8747:D8766)</f>
        <v>17</v>
      </c>
      <c r="M8747">
        <f>K8747-L8747</f>
        <v>0</v>
      </c>
      <c r="N8747" t="str">
        <f>IF(K8747&gt;L8747,"HIGH ZONE BIAS",IF(K8747&lt;L8747,"LOW ZONE BIAS","EQUILIBRIUM"))</f>
        <v>EQUILIBRIUM</v>
      </c>
    </row>
    <row r="8748">
      <c r="A8748">
        <v>18823</v>
      </c>
      <c r="B8748" t="str">
        <v>2019-05-29</v>
      </c>
      <c r="C8748" t="str">
        <v>Midday</v>
      </c>
      <c r="D8748">
        <v>10</v>
      </c>
      <c r="E8748" t="str">
        <f>IF(MOD(D8748,2)=0,"EVEN","ODD")</f>
        <v>EVEN</v>
      </c>
      <c r="F8748" t="str">
        <f>IF(D8748&lt;=18,"LOW (1-18)","HIGH (19-36)")</f>
        <v>LOW (1-18)</v>
      </c>
      <c r="G8748">
        <f>INT((D8748-1)/6)+1</f>
        <v>2</v>
      </c>
      <c r="H8748">
        <f>MOD(D8748-1,6)+1</f>
        <v>4</v>
      </c>
      <c r="I8748">
        <f>37-D8748</f>
        <v>27</v>
      </c>
      <c r="J8748">
        <f>ABS(D8748-D8749)</f>
        <v>8</v>
      </c>
      <c r="K8748">
        <f>AVERAGE(D8748:D8752)</f>
        <v>10</v>
      </c>
      <c r="L8748">
        <f>AVERAGE(D8748:D8767)</f>
        <v>10</v>
      </c>
      <c r="M8748">
        <f>K8748-L8748</f>
        <v>0</v>
      </c>
      <c r="N8748" t="str">
        <f>IF(K8748&gt;L8748,"HIGH ZONE BIAS",IF(K8748&lt;L8748,"LOW ZONE BIAS","EQUILIBRIUM"))</f>
        <v>EQUILIBRIUM</v>
      </c>
    </row>
    <row r="8749">
      <c r="A8749">
        <v>18822</v>
      </c>
      <c r="B8749" t="str">
        <v>2019-05-29</v>
      </c>
      <c r="C8749" t="str">
        <v>Morning</v>
      </c>
      <c r="D8749">
        <v>2</v>
      </c>
      <c r="E8749" t="str">
        <f>IF(MOD(D8749,2)=0,"EVEN","ODD")</f>
        <v>EVEN</v>
      </c>
      <c r="F8749" t="str">
        <f>IF(D8749&lt;=18,"LOW (1-18)","HIGH (19-36)")</f>
        <v>LOW (1-18)</v>
      </c>
      <c r="G8749">
        <f>INT((D8749-1)/6)+1</f>
        <v>1</v>
      </c>
      <c r="H8749">
        <f>MOD(D8749-1,6)+1</f>
        <v>2</v>
      </c>
      <c r="I8749">
        <f>37-D8749</f>
        <v>35</v>
      </c>
      <c r="J8749">
        <f>ABS(D8749-D8750)</f>
        <v>27</v>
      </c>
      <c r="K8749">
        <f>AVERAGE(D8749:D8753)</f>
        <v>2</v>
      </c>
      <c r="L8749">
        <f>AVERAGE(D8749:D8768)</f>
        <v>2</v>
      </c>
      <c r="M8749">
        <f>K8749-L8749</f>
        <v>0</v>
      </c>
      <c r="N8749" t="str">
        <f>IF(K8749&gt;L8749,"HIGH ZONE BIAS",IF(K8749&lt;L8749,"LOW ZONE BIAS","EQUILIBRIUM"))</f>
        <v>EQUILIBRIUM</v>
      </c>
    </row>
    <row r="8750">
      <c r="A8750">
        <v>18821</v>
      </c>
      <c r="B8750" t="str">
        <v>2019-05-28</v>
      </c>
      <c r="C8750" t="str">
        <v>Evening</v>
      </c>
      <c r="D8750">
        <v>29</v>
      </c>
      <c r="E8750" t="str">
        <f>IF(MOD(D8750,2)=0,"EVEN","ODD")</f>
        <v>ODD</v>
      </c>
      <c r="F8750" t="str">
        <f>IF(D8750&lt;=18,"LOW (1-18)","HIGH (19-36)")</f>
        <v>HIGH (19-36)</v>
      </c>
      <c r="G8750">
        <f>INT((D8750-1)/6)+1</f>
        <v>5</v>
      </c>
      <c r="H8750">
        <f>MOD(D8750-1,6)+1</f>
        <v>5</v>
      </c>
      <c r="I8750">
        <f>37-D8750</f>
        <v>8</v>
      </c>
      <c r="J8750">
        <f>ABS(D8750-D8751)</f>
        <v>5</v>
      </c>
      <c r="K8750">
        <f>AVERAGE(D8750:D8754)</f>
        <v>29</v>
      </c>
      <c r="L8750">
        <f>AVERAGE(D8750:D8769)</f>
        <v>29</v>
      </c>
      <c r="M8750">
        <f>K8750-L8750</f>
        <v>0</v>
      </c>
      <c r="N8750" t="str">
        <f>IF(K8750&gt;L8750,"HIGH ZONE BIAS",IF(K8750&lt;L8750,"LOW ZONE BIAS","EQUILIBRIUM"))</f>
        <v>EQUILIBRIUM</v>
      </c>
    </row>
    <row r="8751">
      <c r="A8751">
        <v>18820</v>
      </c>
      <c r="B8751" t="str">
        <v>2019-05-28</v>
      </c>
      <c r="C8751" t="str">
        <v>Afternoon</v>
      </c>
      <c r="D8751">
        <v>34</v>
      </c>
      <c r="E8751" t="str">
        <f>IF(MOD(D8751,2)=0,"EVEN","ODD")</f>
        <v>EVEN</v>
      </c>
      <c r="F8751" t="str">
        <f>IF(D8751&lt;=18,"LOW (1-18)","HIGH (19-36)")</f>
        <v>HIGH (19-36)</v>
      </c>
      <c r="G8751">
        <f>INT((D8751-1)/6)+1</f>
        <v>6</v>
      </c>
      <c r="H8751">
        <f>MOD(D8751-1,6)+1</f>
        <v>4</v>
      </c>
      <c r="I8751">
        <f>37-D8751</f>
        <v>3</v>
      </c>
      <c r="J8751">
        <f>ABS(D8751-D8752)</f>
        <v>10</v>
      </c>
      <c r="K8751">
        <f>AVERAGE(D8751:D8755)</f>
        <v>34</v>
      </c>
      <c r="L8751">
        <f>AVERAGE(D8751:D8770)</f>
        <v>34</v>
      </c>
      <c r="M8751">
        <f>K8751-L8751</f>
        <v>0</v>
      </c>
      <c r="N8751" t="str">
        <f>IF(K8751&gt;L8751,"HIGH ZONE BIAS",IF(K8751&lt;L8751,"LOW ZONE BIAS","EQUILIBRIUM"))</f>
        <v>EQUILIBRIUM</v>
      </c>
    </row>
    <row r="8752">
      <c r="A8752">
        <v>18819</v>
      </c>
      <c r="B8752" t="str">
        <v>2019-05-28</v>
      </c>
      <c r="C8752" t="str">
        <v>Midday</v>
      </c>
      <c r="D8752">
        <v>24</v>
      </c>
      <c r="E8752" t="str">
        <f>IF(MOD(D8752,2)=0,"EVEN","ODD")</f>
        <v>EVEN</v>
      </c>
      <c r="F8752" t="str">
        <f>IF(D8752&lt;=18,"LOW (1-18)","HIGH (19-36)")</f>
        <v>HIGH (19-36)</v>
      </c>
      <c r="G8752">
        <f>INT((D8752-1)/6)+1</f>
        <v>4</v>
      </c>
      <c r="H8752">
        <f>MOD(D8752-1,6)+1</f>
        <v>6</v>
      </c>
      <c r="I8752">
        <f>37-D8752</f>
        <v>13</v>
      </c>
      <c r="J8752">
        <f>ABS(D8752-D8753)</f>
        <v>16</v>
      </c>
      <c r="K8752">
        <f>AVERAGE(D8752:D8756)</f>
        <v>24</v>
      </c>
      <c r="L8752">
        <f>AVERAGE(D8752:D8771)</f>
        <v>24</v>
      </c>
      <c r="M8752">
        <f>K8752-L8752</f>
        <v>0</v>
      </c>
      <c r="N8752" t="str">
        <f>IF(K8752&gt;L8752,"HIGH ZONE BIAS",IF(K8752&lt;L8752,"LOW ZONE BIAS","EQUILIBRIUM"))</f>
        <v>EQUILIBRIUM</v>
      </c>
    </row>
    <row r="8753">
      <c r="A8753">
        <v>18818</v>
      </c>
      <c r="B8753" t="str">
        <v>2019-05-28</v>
      </c>
      <c r="C8753" t="str">
        <v>Morning</v>
      </c>
      <c r="D8753">
        <v>8</v>
      </c>
      <c r="E8753" t="str">
        <f>IF(MOD(D8753,2)=0,"EVEN","ODD")</f>
        <v>EVEN</v>
      </c>
      <c r="F8753" t="str">
        <f>IF(D8753&lt;=18,"LOW (1-18)","HIGH (19-36)")</f>
        <v>LOW (1-18)</v>
      </c>
      <c r="G8753">
        <f>INT((D8753-1)/6)+1</f>
        <v>2</v>
      </c>
      <c r="H8753">
        <f>MOD(D8753-1,6)+1</f>
        <v>2</v>
      </c>
      <c r="I8753">
        <f>37-D8753</f>
        <v>29</v>
      </c>
      <c r="J8753">
        <f>ABS(D8753-D8754)</f>
        <v>2</v>
      </c>
      <c r="K8753">
        <f>AVERAGE(D8753:D8757)</f>
        <v>8</v>
      </c>
      <c r="L8753">
        <f>AVERAGE(D8753:D8772)</f>
        <v>8</v>
      </c>
      <c r="M8753">
        <f>K8753-L8753</f>
        <v>0</v>
      </c>
      <c r="N8753" t="str">
        <f>IF(K8753&gt;L8753,"HIGH ZONE BIAS",IF(K8753&lt;L8753,"LOW ZONE BIAS","EQUILIBRIUM"))</f>
        <v>EQUILIBRIUM</v>
      </c>
    </row>
    <row r="8754">
      <c r="A8754">
        <v>18817</v>
      </c>
      <c r="B8754" t="str">
        <v>2019-05-27</v>
      </c>
      <c r="C8754" t="str">
        <v>Evening</v>
      </c>
      <c r="D8754">
        <v>6</v>
      </c>
      <c r="E8754" t="str">
        <f>IF(MOD(D8754,2)=0,"EVEN","ODD")</f>
        <v>EVEN</v>
      </c>
      <c r="F8754" t="str">
        <f>IF(D8754&lt;=18,"LOW (1-18)","HIGH (19-36)")</f>
        <v>LOW (1-18)</v>
      </c>
      <c r="G8754">
        <f>INT((D8754-1)/6)+1</f>
        <v>1</v>
      </c>
      <c r="H8754">
        <f>MOD(D8754-1,6)+1</f>
        <v>6</v>
      </c>
      <c r="I8754">
        <f>37-D8754</f>
        <v>31</v>
      </c>
      <c r="J8754">
        <f>ABS(D8754-D8755)</f>
        <v>3</v>
      </c>
      <c r="K8754">
        <f>AVERAGE(D8754:D8758)</f>
        <v>6</v>
      </c>
      <c r="L8754">
        <f>AVERAGE(D8754:D8773)</f>
        <v>6</v>
      </c>
      <c r="M8754">
        <f>K8754-L8754</f>
        <v>0</v>
      </c>
      <c r="N8754" t="str">
        <f>IF(K8754&gt;L8754,"HIGH ZONE BIAS",IF(K8754&lt;L8754,"LOW ZONE BIAS","EQUILIBRIUM"))</f>
        <v>EQUILIBRIUM</v>
      </c>
    </row>
    <row r="8755">
      <c r="A8755">
        <v>18816</v>
      </c>
      <c r="B8755" t="str">
        <v>2019-05-27</v>
      </c>
      <c r="C8755" t="str">
        <v>Afternoon</v>
      </c>
      <c r="D8755">
        <v>9</v>
      </c>
      <c r="E8755" t="str">
        <f>IF(MOD(D8755,2)=0,"EVEN","ODD")</f>
        <v>ODD</v>
      </c>
      <c r="F8755" t="str">
        <f>IF(D8755&lt;=18,"LOW (1-18)","HIGH (19-36)")</f>
        <v>LOW (1-18)</v>
      </c>
      <c r="G8755">
        <f>INT((D8755-1)/6)+1</f>
        <v>2</v>
      </c>
      <c r="H8755">
        <f>MOD(D8755-1,6)+1</f>
        <v>3</v>
      </c>
      <c r="I8755">
        <f>37-D8755</f>
        <v>28</v>
      </c>
      <c r="J8755">
        <f>ABS(D8755-D8756)</f>
        <v>17</v>
      </c>
      <c r="K8755">
        <f>AVERAGE(D8755:D8759)</f>
        <v>9</v>
      </c>
      <c r="L8755">
        <f>AVERAGE(D8755:D8774)</f>
        <v>9</v>
      </c>
      <c r="M8755">
        <f>K8755-L8755</f>
        <v>0</v>
      </c>
      <c r="N8755" t="str">
        <f>IF(K8755&gt;L8755,"HIGH ZONE BIAS",IF(K8755&lt;L8755,"LOW ZONE BIAS","EQUILIBRIUM"))</f>
        <v>EQUILIBRIUM</v>
      </c>
    </row>
    <row r="8756">
      <c r="A8756">
        <v>18815</v>
      </c>
      <c r="B8756" t="str">
        <v>2019-05-27</v>
      </c>
      <c r="C8756" t="str">
        <v>Midday</v>
      </c>
      <c r="D8756">
        <v>26</v>
      </c>
      <c r="E8756" t="str">
        <f>IF(MOD(D8756,2)=0,"EVEN","ODD")</f>
        <v>EVEN</v>
      </c>
      <c r="F8756" t="str">
        <f>IF(D8756&lt;=18,"LOW (1-18)","HIGH (19-36)")</f>
        <v>HIGH (19-36)</v>
      </c>
      <c r="G8756">
        <f>INT((D8756-1)/6)+1</f>
        <v>5</v>
      </c>
      <c r="H8756">
        <f>MOD(D8756-1,6)+1</f>
        <v>2</v>
      </c>
      <c r="I8756">
        <f>37-D8756</f>
        <v>11</v>
      </c>
      <c r="J8756">
        <f>ABS(D8756-D8757)</f>
        <v>12</v>
      </c>
      <c r="K8756">
        <f>AVERAGE(D8756:D8760)</f>
        <v>26</v>
      </c>
      <c r="L8756">
        <f>AVERAGE(D8756:D8775)</f>
        <v>26</v>
      </c>
      <c r="M8756">
        <f>K8756-L8756</f>
        <v>0</v>
      </c>
      <c r="N8756" t="str">
        <f>IF(K8756&gt;L8756,"HIGH ZONE BIAS",IF(K8756&lt;L8756,"LOW ZONE BIAS","EQUILIBRIUM"))</f>
        <v>EQUILIBRIUM</v>
      </c>
    </row>
    <row r="8757">
      <c r="A8757">
        <v>18814</v>
      </c>
      <c r="B8757" t="str">
        <v>2019-05-27</v>
      </c>
      <c r="C8757" t="str">
        <v>Morning</v>
      </c>
      <c r="D8757">
        <v>14</v>
      </c>
      <c r="E8757" t="str">
        <f>IF(MOD(D8757,2)=0,"EVEN","ODD")</f>
        <v>EVEN</v>
      </c>
      <c r="F8757" t="str">
        <f>IF(D8757&lt;=18,"LOW (1-18)","HIGH (19-36)")</f>
        <v>LOW (1-18)</v>
      </c>
      <c r="G8757">
        <f>INT((D8757-1)/6)+1</f>
        <v>3</v>
      </c>
      <c r="H8757">
        <f>MOD(D8757-1,6)+1</f>
        <v>2</v>
      </c>
      <c r="I8757">
        <f>37-D8757</f>
        <v>23</v>
      </c>
      <c r="J8757">
        <f>ABS(D8757-D8758)</f>
        <v>2</v>
      </c>
      <c r="K8757">
        <f>AVERAGE(D8757:D8761)</f>
        <v>14</v>
      </c>
      <c r="L8757">
        <f>AVERAGE(D8757:D8776)</f>
        <v>14</v>
      </c>
      <c r="M8757">
        <f>K8757-L8757</f>
        <v>0</v>
      </c>
      <c r="N8757" t="str">
        <f>IF(K8757&gt;L8757,"HIGH ZONE BIAS",IF(K8757&lt;L8757,"LOW ZONE BIAS","EQUILIBRIUM"))</f>
        <v>EQUILIBRIUM</v>
      </c>
    </row>
    <row r="8758">
      <c r="A8758">
        <v>18813</v>
      </c>
      <c r="B8758" t="str">
        <v>2019-05-25</v>
      </c>
      <c r="C8758" t="str">
        <v>Evening</v>
      </c>
      <c r="D8758">
        <v>12</v>
      </c>
      <c r="E8758" t="str">
        <f>IF(MOD(D8758,2)=0,"EVEN","ODD")</f>
        <v>EVEN</v>
      </c>
      <c r="F8758" t="str">
        <f>IF(D8758&lt;=18,"LOW (1-18)","HIGH (19-36)")</f>
        <v>LOW (1-18)</v>
      </c>
      <c r="G8758">
        <f>INT((D8758-1)/6)+1</f>
        <v>2</v>
      </c>
      <c r="H8758">
        <f>MOD(D8758-1,6)+1</f>
        <v>6</v>
      </c>
      <c r="I8758">
        <f>37-D8758</f>
        <v>25</v>
      </c>
      <c r="J8758">
        <f>ABS(D8758-D8759)</f>
        <v>11</v>
      </c>
      <c r="K8758">
        <f>AVERAGE(D8758:D8762)</f>
        <v>12</v>
      </c>
      <c r="L8758">
        <f>AVERAGE(D8758:D8777)</f>
        <v>12</v>
      </c>
      <c r="M8758">
        <f>K8758-L8758</f>
        <v>0</v>
      </c>
      <c r="N8758" t="str">
        <f>IF(K8758&gt;L8758,"HIGH ZONE BIAS",IF(K8758&lt;L8758,"LOW ZONE BIAS","EQUILIBRIUM"))</f>
        <v>EQUILIBRIUM</v>
      </c>
    </row>
    <row r="8759">
      <c r="A8759">
        <v>18812</v>
      </c>
      <c r="B8759" t="str">
        <v>2019-05-25</v>
      </c>
      <c r="C8759" t="str">
        <v>Afternoon</v>
      </c>
      <c r="D8759">
        <v>23</v>
      </c>
      <c r="E8759" t="str">
        <f>IF(MOD(D8759,2)=0,"EVEN","ODD")</f>
        <v>ODD</v>
      </c>
      <c r="F8759" t="str">
        <f>IF(D8759&lt;=18,"LOW (1-18)","HIGH (19-36)")</f>
        <v>HIGH (19-36)</v>
      </c>
      <c r="G8759">
        <f>INT((D8759-1)/6)+1</f>
        <v>4</v>
      </c>
      <c r="H8759">
        <f>MOD(D8759-1,6)+1</f>
        <v>5</v>
      </c>
      <c r="I8759">
        <f>37-D8759</f>
        <v>14</v>
      </c>
      <c r="J8759">
        <f>ABS(D8759-D8760)</f>
        <v>9</v>
      </c>
      <c r="K8759">
        <f>AVERAGE(D8759:D8763)</f>
        <v>23</v>
      </c>
      <c r="L8759">
        <f>AVERAGE(D8759:D8778)</f>
        <v>23</v>
      </c>
      <c r="M8759">
        <f>K8759-L8759</f>
        <v>0</v>
      </c>
      <c r="N8759" t="str">
        <f>IF(K8759&gt;L8759,"HIGH ZONE BIAS",IF(K8759&lt;L8759,"LOW ZONE BIAS","EQUILIBRIUM"))</f>
        <v>EQUILIBRIUM</v>
      </c>
    </row>
    <row r="8760">
      <c r="A8760">
        <v>18811</v>
      </c>
      <c r="B8760" t="str">
        <v>2019-05-25</v>
      </c>
      <c r="C8760" t="str">
        <v>Midday</v>
      </c>
      <c r="D8760">
        <v>32</v>
      </c>
      <c r="E8760" t="str">
        <f>IF(MOD(D8760,2)=0,"EVEN","ODD")</f>
        <v>EVEN</v>
      </c>
      <c r="F8760" t="str">
        <f>IF(D8760&lt;=18,"LOW (1-18)","HIGH (19-36)")</f>
        <v>HIGH (19-36)</v>
      </c>
      <c r="G8760">
        <f>INT((D8760-1)/6)+1</f>
        <v>6</v>
      </c>
      <c r="H8760">
        <f>MOD(D8760-1,6)+1</f>
        <v>2</v>
      </c>
      <c r="I8760">
        <f>37-D8760</f>
        <v>5</v>
      </c>
      <c r="J8760">
        <f>ABS(D8760-D8761)</f>
        <v>30</v>
      </c>
      <c r="K8760">
        <f>AVERAGE(D8760:D8764)</f>
        <v>32</v>
      </c>
      <c r="L8760">
        <f>AVERAGE(D8760:D8779)</f>
        <v>32</v>
      </c>
      <c r="M8760">
        <f>K8760-L8760</f>
        <v>0</v>
      </c>
      <c r="N8760" t="str">
        <f>IF(K8760&gt;L8760,"HIGH ZONE BIAS",IF(K8760&lt;L8760,"LOW ZONE BIAS","EQUILIBRIUM"))</f>
        <v>EQUILIBRIUM</v>
      </c>
    </row>
    <row r="8761">
      <c r="A8761">
        <v>18810</v>
      </c>
      <c r="B8761" t="str">
        <v>2019-05-25</v>
      </c>
      <c r="C8761" t="str">
        <v>Morning</v>
      </c>
      <c r="D8761">
        <v>2</v>
      </c>
      <c r="E8761" t="str">
        <f>IF(MOD(D8761,2)=0,"EVEN","ODD")</f>
        <v>EVEN</v>
      </c>
      <c r="F8761" t="str">
        <f>IF(D8761&lt;=18,"LOW (1-18)","HIGH (19-36)")</f>
        <v>LOW (1-18)</v>
      </c>
      <c r="G8761">
        <f>INT((D8761-1)/6)+1</f>
        <v>1</v>
      </c>
      <c r="H8761">
        <f>MOD(D8761-1,6)+1</f>
        <v>2</v>
      </c>
      <c r="I8761">
        <f>37-D8761</f>
        <v>35</v>
      </c>
      <c r="J8761">
        <f>ABS(D8761-D8762)</f>
        <v>19</v>
      </c>
      <c r="K8761">
        <f>AVERAGE(D8761:D8765)</f>
        <v>2</v>
      </c>
      <c r="L8761">
        <f>AVERAGE(D8761:D8780)</f>
        <v>2</v>
      </c>
      <c r="M8761">
        <f>K8761-L8761</f>
        <v>0</v>
      </c>
      <c r="N8761" t="str">
        <f>IF(K8761&gt;L8761,"HIGH ZONE BIAS",IF(K8761&lt;L8761,"LOW ZONE BIAS","EQUILIBRIUM"))</f>
        <v>EQUILIBRIUM</v>
      </c>
    </row>
    <row r="8762">
      <c r="A8762">
        <v>18809</v>
      </c>
      <c r="B8762" t="str">
        <v>2019-05-24</v>
      </c>
      <c r="C8762" t="str">
        <v>Evening</v>
      </c>
      <c r="D8762">
        <v>21</v>
      </c>
      <c r="E8762" t="str">
        <f>IF(MOD(D8762,2)=0,"EVEN","ODD")</f>
        <v>ODD</v>
      </c>
      <c r="F8762" t="str">
        <f>IF(D8762&lt;=18,"LOW (1-18)","HIGH (19-36)")</f>
        <v>HIGH (19-36)</v>
      </c>
      <c r="G8762">
        <f>INT((D8762-1)/6)+1</f>
        <v>4</v>
      </c>
      <c r="H8762">
        <f>MOD(D8762-1,6)+1</f>
        <v>3</v>
      </c>
      <c r="I8762">
        <f>37-D8762</f>
        <v>16</v>
      </c>
      <c r="J8762">
        <f>ABS(D8762-D8763)</f>
        <v>11</v>
      </c>
      <c r="K8762">
        <f>AVERAGE(D8762:D8766)</f>
        <v>21</v>
      </c>
      <c r="L8762">
        <f>AVERAGE(D8762:D8781)</f>
        <v>21</v>
      </c>
      <c r="M8762">
        <f>K8762-L8762</f>
        <v>0</v>
      </c>
      <c r="N8762" t="str">
        <f>IF(K8762&gt;L8762,"HIGH ZONE BIAS",IF(K8762&lt;L8762,"LOW ZONE BIAS","EQUILIBRIUM"))</f>
        <v>EQUILIBRIUM</v>
      </c>
    </row>
    <row r="8763">
      <c r="A8763">
        <v>18808</v>
      </c>
      <c r="B8763" t="str">
        <v>2019-05-24</v>
      </c>
      <c r="C8763" t="str">
        <v>Afternoon</v>
      </c>
      <c r="D8763">
        <v>10</v>
      </c>
      <c r="E8763" t="str">
        <f>IF(MOD(D8763,2)=0,"EVEN","ODD")</f>
        <v>EVEN</v>
      </c>
      <c r="F8763" t="str">
        <f>IF(D8763&lt;=18,"LOW (1-18)","HIGH (19-36)")</f>
        <v>LOW (1-18)</v>
      </c>
      <c r="G8763">
        <f>INT((D8763-1)/6)+1</f>
        <v>2</v>
      </c>
      <c r="H8763">
        <f>MOD(D8763-1,6)+1</f>
        <v>4</v>
      </c>
      <c r="I8763">
        <f>37-D8763</f>
        <v>27</v>
      </c>
      <c r="J8763">
        <f>ABS(D8763-D8764)</f>
        <v>10</v>
      </c>
      <c r="K8763">
        <f>AVERAGE(D8763:D8767)</f>
        <v>10</v>
      </c>
      <c r="L8763">
        <f>AVERAGE(D8763:D8782)</f>
        <v>10</v>
      </c>
      <c r="M8763">
        <f>K8763-L8763</f>
        <v>0</v>
      </c>
      <c r="N8763" t="str">
        <f>IF(K8763&gt;L8763,"HIGH ZONE BIAS",IF(K8763&lt;L8763,"LOW ZONE BIAS","EQUILIBRIUM"))</f>
        <v>EQUILIBRIUM</v>
      </c>
    </row>
    <row r="8764">
      <c r="A8764">
        <v>18807</v>
      </c>
      <c r="B8764" t="str">
        <v>2019-05-24</v>
      </c>
      <c r="C8764" t="str">
        <v>Midday</v>
      </c>
      <c r="D8764">
        <v>20</v>
      </c>
      <c r="E8764" t="str">
        <f>IF(MOD(D8764,2)=0,"EVEN","ODD")</f>
        <v>EVEN</v>
      </c>
      <c r="F8764" t="str">
        <f>IF(D8764&lt;=18,"LOW (1-18)","HIGH (19-36)")</f>
        <v>HIGH (19-36)</v>
      </c>
      <c r="G8764">
        <f>INT((D8764-1)/6)+1</f>
        <v>4</v>
      </c>
      <c r="H8764">
        <f>MOD(D8764-1,6)+1</f>
        <v>2</v>
      </c>
      <c r="I8764">
        <f>37-D8764</f>
        <v>17</v>
      </c>
      <c r="J8764">
        <f>ABS(D8764-D8765)</f>
        <v>9</v>
      </c>
      <c r="K8764">
        <f>AVERAGE(D8764:D8768)</f>
        <v>20</v>
      </c>
      <c r="L8764">
        <f>AVERAGE(D8764:D8783)</f>
        <v>20</v>
      </c>
      <c r="M8764">
        <f>K8764-L8764</f>
        <v>0</v>
      </c>
      <c r="N8764" t="str">
        <f>IF(K8764&gt;L8764,"HIGH ZONE BIAS",IF(K8764&lt;L8764,"LOW ZONE BIAS","EQUILIBRIUM"))</f>
        <v>EQUILIBRIUM</v>
      </c>
    </row>
    <row r="8765">
      <c r="A8765">
        <v>18806</v>
      </c>
      <c r="B8765" t="str">
        <v>2019-05-24</v>
      </c>
      <c r="C8765" t="str">
        <v>Morning</v>
      </c>
      <c r="D8765">
        <v>11</v>
      </c>
      <c r="E8765" t="str">
        <f>IF(MOD(D8765,2)=0,"EVEN","ODD")</f>
        <v>ODD</v>
      </c>
      <c r="F8765" t="str">
        <f>IF(D8765&lt;=18,"LOW (1-18)","HIGH (19-36)")</f>
        <v>LOW (1-18)</v>
      </c>
      <c r="G8765">
        <f>INT((D8765-1)/6)+1</f>
        <v>2</v>
      </c>
      <c r="H8765">
        <f>MOD(D8765-1,6)+1</f>
        <v>5</v>
      </c>
      <c r="I8765">
        <f>37-D8765</f>
        <v>26</v>
      </c>
      <c r="J8765">
        <f>ABS(D8765-D8766)</f>
        <v>18</v>
      </c>
      <c r="K8765">
        <f>AVERAGE(D8765:D8769)</f>
        <v>11</v>
      </c>
      <c r="L8765">
        <f>AVERAGE(D8765:D8784)</f>
        <v>11</v>
      </c>
      <c r="M8765">
        <f>K8765-L8765</f>
        <v>0</v>
      </c>
      <c r="N8765" t="str">
        <f>IF(K8765&gt;L8765,"HIGH ZONE BIAS",IF(K8765&lt;L8765,"LOW ZONE BIAS","EQUILIBRIUM"))</f>
        <v>EQUILIBRIUM</v>
      </c>
    </row>
    <row r="8766">
      <c r="A8766">
        <v>18805</v>
      </c>
      <c r="B8766" t="str">
        <v>2019-05-23</v>
      </c>
      <c r="C8766" t="str">
        <v>Evening</v>
      </c>
      <c r="D8766">
        <v>29</v>
      </c>
      <c r="E8766" t="str">
        <f>IF(MOD(D8766,2)=0,"EVEN","ODD")</f>
        <v>ODD</v>
      </c>
      <c r="F8766" t="str">
        <f>IF(D8766&lt;=18,"LOW (1-18)","HIGH (19-36)")</f>
        <v>HIGH (19-36)</v>
      </c>
      <c r="G8766">
        <f>INT((D8766-1)/6)+1</f>
        <v>5</v>
      </c>
      <c r="H8766">
        <f>MOD(D8766-1,6)+1</f>
        <v>5</v>
      </c>
      <c r="I8766">
        <f>37-D8766</f>
        <v>8</v>
      </c>
      <c r="J8766">
        <f>ABS(D8766-D8767)</f>
        <v>16</v>
      </c>
      <c r="K8766">
        <f>AVERAGE(D8766:D8770)</f>
        <v>29</v>
      </c>
      <c r="L8766">
        <f>AVERAGE(D8766:D8785)</f>
        <v>29</v>
      </c>
      <c r="M8766">
        <f>K8766-L8766</f>
        <v>0</v>
      </c>
      <c r="N8766" t="str">
        <f>IF(K8766&gt;L8766,"HIGH ZONE BIAS",IF(K8766&lt;L8766,"LOW ZONE BIAS","EQUILIBRIUM"))</f>
        <v>EQUILIBRIUM</v>
      </c>
    </row>
    <row r="8767">
      <c r="A8767">
        <v>18804</v>
      </c>
      <c r="B8767" t="str">
        <v>2019-05-23</v>
      </c>
      <c r="C8767" t="str">
        <v>Afternoon</v>
      </c>
      <c r="D8767">
        <v>13</v>
      </c>
      <c r="E8767" t="str">
        <f>IF(MOD(D8767,2)=0,"EVEN","ODD")</f>
        <v>ODD</v>
      </c>
      <c r="F8767" t="str">
        <f>IF(D8767&lt;=18,"LOW (1-18)","HIGH (19-36)")</f>
        <v>LOW (1-18)</v>
      </c>
      <c r="G8767">
        <f>INT((D8767-1)/6)+1</f>
        <v>3</v>
      </c>
      <c r="H8767">
        <f>MOD(D8767-1,6)+1</f>
        <v>1</v>
      </c>
      <c r="I8767">
        <f>37-D8767</f>
        <v>24</v>
      </c>
      <c r="J8767">
        <f>ABS(D8767-D8768)</f>
        <v>2</v>
      </c>
      <c r="K8767">
        <f>AVERAGE(D8767:D8771)</f>
        <v>13</v>
      </c>
      <c r="L8767">
        <f>AVERAGE(D8767:D8786)</f>
        <v>13</v>
      </c>
      <c r="M8767">
        <f>K8767-L8767</f>
        <v>0</v>
      </c>
      <c r="N8767" t="str">
        <f>IF(K8767&gt;L8767,"HIGH ZONE BIAS",IF(K8767&lt;L8767,"LOW ZONE BIAS","EQUILIBRIUM"))</f>
        <v>EQUILIBRIUM</v>
      </c>
    </row>
    <row r="8768">
      <c r="A8768">
        <v>18803</v>
      </c>
      <c r="B8768" t="str">
        <v>2019-05-23</v>
      </c>
      <c r="C8768" t="str">
        <v>Midday</v>
      </c>
      <c r="D8768">
        <v>15</v>
      </c>
      <c r="E8768" t="str">
        <f>IF(MOD(D8768,2)=0,"EVEN","ODD")</f>
        <v>ODD</v>
      </c>
      <c r="F8768" t="str">
        <f>IF(D8768&lt;=18,"LOW (1-18)","HIGH (19-36)")</f>
        <v>LOW (1-18)</v>
      </c>
      <c r="G8768">
        <f>INT((D8768-1)/6)+1</f>
        <v>3</v>
      </c>
      <c r="H8768">
        <f>MOD(D8768-1,6)+1</f>
        <v>3</v>
      </c>
      <c r="I8768">
        <f>37-D8768</f>
        <v>22</v>
      </c>
      <c r="J8768">
        <f>ABS(D8768-D8769)</f>
        <v>13</v>
      </c>
      <c r="K8768">
        <f>AVERAGE(D8768:D8772)</f>
        <v>15</v>
      </c>
      <c r="L8768">
        <f>AVERAGE(D8768:D8787)</f>
        <v>15</v>
      </c>
      <c r="M8768">
        <f>K8768-L8768</f>
        <v>0</v>
      </c>
      <c r="N8768" t="str">
        <f>IF(K8768&gt;L8768,"HIGH ZONE BIAS",IF(K8768&lt;L8768,"LOW ZONE BIAS","EQUILIBRIUM"))</f>
        <v>EQUILIBRIUM</v>
      </c>
    </row>
    <row r="8769">
      <c r="A8769">
        <v>18802</v>
      </c>
      <c r="B8769" t="str">
        <v>2019-05-23</v>
      </c>
      <c r="C8769" t="str">
        <v>Morning</v>
      </c>
      <c r="D8769">
        <v>28</v>
      </c>
      <c r="E8769" t="str">
        <f>IF(MOD(D8769,2)=0,"EVEN","ODD")</f>
        <v>EVEN</v>
      </c>
      <c r="F8769" t="str">
        <f>IF(D8769&lt;=18,"LOW (1-18)","HIGH (19-36)")</f>
        <v>HIGH (19-36)</v>
      </c>
      <c r="G8769">
        <f>INT((D8769-1)/6)+1</f>
        <v>5</v>
      </c>
      <c r="H8769">
        <f>MOD(D8769-1,6)+1</f>
        <v>4</v>
      </c>
      <c r="I8769">
        <f>37-D8769</f>
        <v>9</v>
      </c>
      <c r="J8769">
        <f>ABS(D8769-D8770)</f>
        <v>8</v>
      </c>
      <c r="K8769">
        <f>AVERAGE(D8769:D8773)</f>
        <v>28</v>
      </c>
      <c r="L8769">
        <f>AVERAGE(D8769:D8788)</f>
        <v>28</v>
      </c>
      <c r="M8769">
        <f>K8769-L8769</f>
        <v>0</v>
      </c>
      <c r="N8769" t="str">
        <f>IF(K8769&gt;L8769,"HIGH ZONE BIAS",IF(K8769&lt;L8769,"LOW ZONE BIAS","EQUILIBRIUM"))</f>
        <v>EQUILIBRIUM</v>
      </c>
    </row>
    <row r="8770">
      <c r="A8770">
        <v>18801</v>
      </c>
      <c r="B8770" t="str">
        <v>2019-05-22</v>
      </c>
      <c r="C8770" t="str">
        <v>Evening</v>
      </c>
      <c r="D8770">
        <v>36</v>
      </c>
      <c r="E8770" t="str">
        <f>IF(MOD(D8770,2)=0,"EVEN","ODD")</f>
        <v>EVEN</v>
      </c>
      <c r="F8770" t="str">
        <f>IF(D8770&lt;=18,"LOW (1-18)","HIGH (19-36)")</f>
        <v>HIGH (19-36)</v>
      </c>
      <c r="G8770">
        <f>INT((D8770-1)/6)+1</f>
        <v>6</v>
      </c>
      <c r="H8770">
        <f>MOD(D8770-1,6)+1</f>
        <v>6</v>
      </c>
      <c r="I8770">
        <f>37-D8770</f>
        <v>1</v>
      </c>
      <c r="J8770">
        <f>ABS(D8770-D8771)</f>
        <v>33</v>
      </c>
      <c r="K8770">
        <f>AVERAGE(D8770:D8774)</f>
        <v>36</v>
      </c>
      <c r="L8770">
        <f>AVERAGE(D8770:D8789)</f>
        <v>36</v>
      </c>
      <c r="M8770">
        <f>K8770-L8770</f>
        <v>0</v>
      </c>
      <c r="N8770" t="str">
        <f>IF(K8770&gt;L8770,"HIGH ZONE BIAS",IF(K8770&lt;L8770,"LOW ZONE BIAS","EQUILIBRIUM"))</f>
        <v>EQUILIBRIUM</v>
      </c>
    </row>
    <row r="8771">
      <c r="A8771">
        <v>18800</v>
      </c>
      <c r="B8771" t="str">
        <v>2019-05-22</v>
      </c>
      <c r="C8771" t="str">
        <v>Afternoon</v>
      </c>
      <c r="D8771">
        <v>3</v>
      </c>
      <c r="E8771" t="str">
        <f>IF(MOD(D8771,2)=0,"EVEN","ODD")</f>
        <v>ODD</v>
      </c>
      <c r="F8771" t="str">
        <f>IF(D8771&lt;=18,"LOW (1-18)","HIGH (19-36)")</f>
        <v>LOW (1-18)</v>
      </c>
      <c r="G8771">
        <f>INT((D8771-1)/6)+1</f>
        <v>1</v>
      </c>
      <c r="H8771">
        <f>MOD(D8771-1,6)+1</f>
        <v>3</v>
      </c>
      <c r="I8771">
        <f>37-D8771</f>
        <v>34</v>
      </c>
      <c r="J8771">
        <f>ABS(D8771-D8772)</f>
        <v>23</v>
      </c>
      <c r="K8771">
        <f>AVERAGE(D8771:D8775)</f>
        <v>3</v>
      </c>
      <c r="L8771">
        <f>AVERAGE(D8771:D8790)</f>
        <v>3</v>
      </c>
      <c r="M8771">
        <f>K8771-L8771</f>
        <v>0</v>
      </c>
      <c r="N8771" t="str">
        <f>IF(K8771&gt;L8771,"HIGH ZONE BIAS",IF(K8771&lt;L8771,"LOW ZONE BIAS","EQUILIBRIUM"))</f>
        <v>EQUILIBRIUM</v>
      </c>
    </row>
    <row r="8772">
      <c r="A8772">
        <v>18799</v>
      </c>
      <c r="B8772" t="str">
        <v>2019-05-22</v>
      </c>
      <c r="C8772" t="str">
        <v>Midday</v>
      </c>
      <c r="D8772">
        <v>26</v>
      </c>
      <c r="E8772" t="str">
        <f>IF(MOD(D8772,2)=0,"EVEN","ODD")</f>
        <v>EVEN</v>
      </c>
      <c r="F8772" t="str">
        <f>IF(D8772&lt;=18,"LOW (1-18)","HIGH (19-36)")</f>
        <v>HIGH (19-36)</v>
      </c>
      <c r="G8772">
        <f>INT((D8772-1)/6)+1</f>
        <v>5</v>
      </c>
      <c r="H8772">
        <f>MOD(D8772-1,6)+1</f>
        <v>2</v>
      </c>
      <c r="I8772">
        <f>37-D8772</f>
        <v>11</v>
      </c>
      <c r="J8772">
        <f>ABS(D8772-D8773)</f>
        <v>17</v>
      </c>
      <c r="K8772">
        <f>AVERAGE(D8772:D8776)</f>
        <v>26</v>
      </c>
      <c r="L8772">
        <f>AVERAGE(D8772:D8791)</f>
        <v>26</v>
      </c>
      <c r="M8772">
        <f>K8772-L8772</f>
        <v>0</v>
      </c>
      <c r="N8772" t="str">
        <f>IF(K8772&gt;L8772,"HIGH ZONE BIAS",IF(K8772&lt;L8772,"LOW ZONE BIAS","EQUILIBRIUM"))</f>
        <v>EQUILIBRIUM</v>
      </c>
    </row>
    <row r="8773">
      <c r="A8773">
        <v>18798</v>
      </c>
      <c r="B8773" t="str">
        <v>2019-05-22</v>
      </c>
      <c r="C8773" t="str">
        <v>Morning</v>
      </c>
      <c r="D8773">
        <v>9</v>
      </c>
      <c r="E8773" t="str">
        <f>IF(MOD(D8773,2)=0,"EVEN","ODD")</f>
        <v>ODD</v>
      </c>
      <c r="F8773" t="str">
        <f>IF(D8773&lt;=18,"LOW (1-18)","HIGH (19-36)")</f>
        <v>LOW (1-18)</v>
      </c>
      <c r="G8773">
        <f>INT((D8773-1)/6)+1</f>
        <v>2</v>
      </c>
      <c r="H8773">
        <f>MOD(D8773-1,6)+1</f>
        <v>3</v>
      </c>
      <c r="I8773">
        <f>37-D8773</f>
        <v>28</v>
      </c>
      <c r="J8773">
        <f>ABS(D8773-D8774)</f>
        <v>11</v>
      </c>
      <c r="K8773">
        <f>AVERAGE(D8773:D8777)</f>
        <v>9</v>
      </c>
      <c r="L8773">
        <f>AVERAGE(D8773:D8792)</f>
        <v>9</v>
      </c>
      <c r="M8773">
        <f>K8773-L8773</f>
        <v>0</v>
      </c>
      <c r="N8773" t="str">
        <f>IF(K8773&gt;L8773,"HIGH ZONE BIAS",IF(K8773&lt;L8773,"LOW ZONE BIAS","EQUILIBRIUM"))</f>
        <v>EQUILIBRIUM</v>
      </c>
    </row>
    <row r="8774">
      <c r="A8774">
        <v>18797</v>
      </c>
      <c r="B8774" t="str">
        <v>2019-05-21</v>
      </c>
      <c r="C8774" t="str">
        <v>Evening</v>
      </c>
      <c r="D8774">
        <v>20</v>
      </c>
      <c r="E8774" t="str">
        <f>IF(MOD(D8774,2)=0,"EVEN","ODD")</f>
        <v>EVEN</v>
      </c>
      <c r="F8774" t="str">
        <f>IF(D8774&lt;=18,"LOW (1-18)","HIGH (19-36)")</f>
        <v>HIGH (19-36)</v>
      </c>
      <c r="G8774">
        <f>INT((D8774-1)/6)+1</f>
        <v>4</v>
      </c>
      <c r="H8774">
        <f>MOD(D8774-1,6)+1</f>
        <v>2</v>
      </c>
      <c r="I8774">
        <f>37-D8774</f>
        <v>17</v>
      </c>
      <c r="J8774">
        <f>ABS(D8774-D8775)</f>
        <v>2</v>
      </c>
      <c r="K8774">
        <f>AVERAGE(D8774:D8778)</f>
        <v>20</v>
      </c>
      <c r="L8774">
        <f>AVERAGE(D8774:D8793)</f>
        <v>20</v>
      </c>
      <c r="M8774">
        <f>K8774-L8774</f>
        <v>0</v>
      </c>
      <c r="N8774" t="str">
        <f>IF(K8774&gt;L8774,"HIGH ZONE BIAS",IF(K8774&lt;L8774,"LOW ZONE BIAS","EQUILIBRIUM"))</f>
        <v>EQUILIBRIUM</v>
      </c>
    </row>
    <row r="8775">
      <c r="A8775">
        <v>18796</v>
      </c>
      <c r="B8775" t="str">
        <v>2019-05-21</v>
      </c>
      <c r="C8775" t="str">
        <v>Afternoon</v>
      </c>
      <c r="D8775">
        <v>22</v>
      </c>
      <c r="E8775" t="str">
        <f>IF(MOD(D8775,2)=0,"EVEN","ODD")</f>
        <v>EVEN</v>
      </c>
      <c r="F8775" t="str">
        <f>IF(D8775&lt;=18,"LOW (1-18)","HIGH (19-36)")</f>
        <v>HIGH (19-36)</v>
      </c>
      <c r="G8775">
        <f>INT((D8775-1)/6)+1</f>
        <v>4</v>
      </c>
      <c r="H8775">
        <f>MOD(D8775-1,6)+1</f>
        <v>4</v>
      </c>
      <c r="I8775">
        <f>37-D8775</f>
        <v>15</v>
      </c>
      <c r="J8775">
        <f>ABS(D8775-D8776)</f>
        <v>2</v>
      </c>
      <c r="K8775">
        <f>AVERAGE(D8775:D8779)</f>
        <v>22</v>
      </c>
      <c r="L8775">
        <f>AVERAGE(D8775:D8794)</f>
        <v>22</v>
      </c>
      <c r="M8775">
        <f>K8775-L8775</f>
        <v>0</v>
      </c>
      <c r="N8775" t="str">
        <f>IF(K8775&gt;L8775,"HIGH ZONE BIAS",IF(K8775&lt;L8775,"LOW ZONE BIAS","EQUILIBRIUM"))</f>
        <v>EQUILIBRIUM</v>
      </c>
    </row>
    <row r="8776">
      <c r="A8776">
        <v>18795</v>
      </c>
      <c r="B8776" t="str">
        <v>2019-05-21</v>
      </c>
      <c r="C8776" t="str">
        <v>Midday</v>
      </c>
      <c r="D8776">
        <v>24</v>
      </c>
      <c r="E8776" t="str">
        <f>IF(MOD(D8776,2)=0,"EVEN","ODD")</f>
        <v>EVEN</v>
      </c>
      <c r="F8776" t="str">
        <f>IF(D8776&lt;=18,"LOW (1-18)","HIGH (19-36)")</f>
        <v>HIGH (19-36)</v>
      </c>
      <c r="G8776">
        <f>INT((D8776-1)/6)+1</f>
        <v>4</v>
      </c>
      <c r="H8776">
        <f>MOD(D8776-1,6)+1</f>
        <v>6</v>
      </c>
      <c r="I8776">
        <f>37-D8776</f>
        <v>13</v>
      </c>
      <c r="J8776">
        <f>ABS(D8776-D8777)</f>
        <v>1</v>
      </c>
      <c r="K8776">
        <f>AVERAGE(D8776:D8780)</f>
        <v>24</v>
      </c>
      <c r="L8776">
        <f>AVERAGE(D8776:D8795)</f>
        <v>24</v>
      </c>
      <c r="M8776">
        <f>K8776-L8776</f>
        <v>0</v>
      </c>
      <c r="N8776" t="str">
        <f>IF(K8776&gt;L8776,"HIGH ZONE BIAS",IF(K8776&lt;L8776,"LOW ZONE BIAS","EQUILIBRIUM"))</f>
        <v>EQUILIBRIUM</v>
      </c>
    </row>
    <row r="8777">
      <c r="A8777">
        <v>18794</v>
      </c>
      <c r="B8777" t="str">
        <v>2019-05-21</v>
      </c>
      <c r="C8777" t="str">
        <v>Morning</v>
      </c>
      <c r="D8777">
        <v>25</v>
      </c>
      <c r="E8777" t="str">
        <f>IF(MOD(D8777,2)=0,"EVEN","ODD")</f>
        <v>ODD</v>
      </c>
      <c r="F8777" t="str">
        <f>IF(D8777&lt;=18,"LOW (1-18)","HIGH (19-36)")</f>
        <v>HIGH (19-36)</v>
      </c>
      <c r="G8777">
        <f>INT((D8777-1)/6)+1</f>
        <v>5</v>
      </c>
      <c r="H8777">
        <f>MOD(D8777-1,6)+1</f>
        <v>1</v>
      </c>
      <c r="I8777">
        <f>37-D8777</f>
        <v>12</v>
      </c>
      <c r="J8777">
        <f>ABS(D8777-D8778)</f>
        <v>9</v>
      </c>
      <c r="K8777">
        <f>AVERAGE(D8777:D8781)</f>
        <v>25</v>
      </c>
      <c r="L8777">
        <f>AVERAGE(D8777:D8796)</f>
        <v>25</v>
      </c>
      <c r="M8777">
        <f>K8777-L8777</f>
        <v>0</v>
      </c>
      <c r="N8777" t="str">
        <f>IF(K8777&gt;L8777,"HIGH ZONE BIAS",IF(K8777&lt;L8777,"LOW ZONE BIAS","EQUILIBRIUM"))</f>
        <v>EQUILIBRIUM</v>
      </c>
    </row>
    <row r="8778">
      <c r="A8778">
        <v>18793</v>
      </c>
      <c r="B8778" t="str">
        <v>2019-05-20</v>
      </c>
      <c r="C8778" t="str">
        <v>Evening</v>
      </c>
      <c r="D8778">
        <v>16</v>
      </c>
      <c r="E8778" t="str">
        <f>IF(MOD(D8778,2)=0,"EVEN","ODD")</f>
        <v>EVEN</v>
      </c>
      <c r="F8778" t="str">
        <f>IF(D8778&lt;=18,"LOW (1-18)","HIGH (19-36)")</f>
        <v>LOW (1-18)</v>
      </c>
      <c r="G8778">
        <f>INT((D8778-1)/6)+1</f>
        <v>3</v>
      </c>
      <c r="H8778">
        <f>MOD(D8778-1,6)+1</f>
        <v>4</v>
      </c>
      <c r="I8778">
        <f>37-D8778</f>
        <v>21</v>
      </c>
      <c r="J8778">
        <f>ABS(D8778-D8779)</f>
        <v>11</v>
      </c>
      <c r="K8778">
        <f>AVERAGE(D8778:D8782)</f>
        <v>16</v>
      </c>
      <c r="L8778">
        <f>AVERAGE(D8778:D8797)</f>
        <v>16</v>
      </c>
      <c r="M8778">
        <f>K8778-L8778</f>
        <v>0</v>
      </c>
      <c r="N8778" t="str">
        <f>IF(K8778&gt;L8778,"HIGH ZONE BIAS",IF(K8778&lt;L8778,"LOW ZONE BIAS","EQUILIBRIUM"))</f>
        <v>EQUILIBRIUM</v>
      </c>
    </row>
    <row r="8779">
      <c r="A8779">
        <v>18792</v>
      </c>
      <c r="B8779" t="str">
        <v>2019-05-20</v>
      </c>
      <c r="C8779" t="str">
        <v>Afternoon</v>
      </c>
      <c r="D8779">
        <v>5</v>
      </c>
      <c r="E8779" t="str">
        <f>IF(MOD(D8779,2)=0,"EVEN","ODD")</f>
        <v>ODD</v>
      </c>
      <c r="F8779" t="str">
        <f>IF(D8779&lt;=18,"LOW (1-18)","HIGH (19-36)")</f>
        <v>LOW (1-18)</v>
      </c>
      <c r="G8779">
        <f>INT((D8779-1)/6)+1</f>
        <v>1</v>
      </c>
      <c r="H8779">
        <f>MOD(D8779-1,6)+1</f>
        <v>5</v>
      </c>
      <c r="I8779">
        <f>37-D8779</f>
        <v>32</v>
      </c>
      <c r="J8779">
        <f>ABS(D8779-D8780)</f>
        <v>4</v>
      </c>
      <c r="K8779">
        <f>AVERAGE(D8779:D8783)</f>
        <v>5</v>
      </c>
      <c r="L8779">
        <f>AVERAGE(D8779:D8798)</f>
        <v>5</v>
      </c>
      <c r="M8779">
        <f>K8779-L8779</f>
        <v>0</v>
      </c>
      <c r="N8779" t="str">
        <f>IF(K8779&gt;L8779,"HIGH ZONE BIAS",IF(K8779&lt;L8779,"LOW ZONE BIAS","EQUILIBRIUM"))</f>
        <v>EQUILIBRIUM</v>
      </c>
    </row>
    <row r="8780">
      <c r="A8780">
        <v>18791</v>
      </c>
      <c r="B8780" t="str">
        <v>2019-05-20</v>
      </c>
      <c r="C8780" t="str">
        <v>Midday</v>
      </c>
      <c r="D8780">
        <v>1</v>
      </c>
      <c r="E8780" t="str">
        <f>IF(MOD(D8780,2)=0,"EVEN","ODD")</f>
        <v>ODD</v>
      </c>
      <c r="F8780" t="str">
        <f>IF(D8780&lt;=18,"LOW (1-18)","HIGH (19-36)")</f>
        <v>LOW (1-18)</v>
      </c>
      <c r="G8780">
        <f>INT((D8780-1)/6)+1</f>
        <v>1</v>
      </c>
      <c r="H8780">
        <f>MOD(D8780-1,6)+1</f>
        <v>1</v>
      </c>
      <c r="I8780">
        <f>37-D8780</f>
        <v>36</v>
      </c>
      <c r="J8780">
        <f>ABS(D8780-D8781)</f>
        <v>18</v>
      </c>
      <c r="K8780">
        <f>AVERAGE(D8780:D8784)</f>
        <v>1</v>
      </c>
      <c r="L8780">
        <f>AVERAGE(D8780:D8799)</f>
        <v>1</v>
      </c>
      <c r="M8780">
        <f>K8780-L8780</f>
        <v>0</v>
      </c>
      <c r="N8780" t="str">
        <f>IF(K8780&gt;L8780,"HIGH ZONE BIAS",IF(K8780&lt;L8780,"LOW ZONE BIAS","EQUILIBRIUM"))</f>
        <v>EQUILIBRIUM</v>
      </c>
    </row>
    <row r="8781">
      <c r="A8781">
        <v>18790</v>
      </c>
      <c r="B8781" t="str">
        <v>2019-05-20</v>
      </c>
      <c r="C8781" t="str">
        <v>Morning</v>
      </c>
      <c r="D8781">
        <v>19</v>
      </c>
      <c r="E8781" t="str">
        <f>IF(MOD(D8781,2)=0,"EVEN","ODD")</f>
        <v>ODD</v>
      </c>
      <c r="F8781" t="str">
        <f>IF(D8781&lt;=18,"LOW (1-18)","HIGH (19-36)")</f>
        <v>HIGH (19-36)</v>
      </c>
      <c r="G8781">
        <f>INT((D8781-1)/6)+1</f>
        <v>4</v>
      </c>
      <c r="H8781">
        <f>MOD(D8781-1,6)+1</f>
        <v>1</v>
      </c>
      <c r="I8781">
        <f>37-D8781</f>
        <v>18</v>
      </c>
      <c r="J8781">
        <f>ABS(D8781-D8782)</f>
        <v>7</v>
      </c>
      <c r="K8781">
        <f>AVERAGE(D8781:D8785)</f>
        <v>19</v>
      </c>
      <c r="L8781">
        <f>AVERAGE(D8781:D8800)</f>
        <v>19</v>
      </c>
      <c r="M8781">
        <f>K8781-L8781</f>
        <v>0</v>
      </c>
      <c r="N8781" t="str">
        <f>IF(K8781&gt;L8781,"HIGH ZONE BIAS",IF(K8781&lt;L8781,"LOW ZONE BIAS","EQUILIBRIUM"))</f>
        <v>EQUILIBRIUM</v>
      </c>
    </row>
    <row r="8782">
      <c r="A8782">
        <v>18789</v>
      </c>
      <c r="B8782" t="str">
        <v>2019-05-18</v>
      </c>
      <c r="C8782" t="str">
        <v>Evening</v>
      </c>
      <c r="D8782">
        <v>12</v>
      </c>
      <c r="E8782" t="str">
        <f>IF(MOD(D8782,2)=0,"EVEN","ODD")</f>
        <v>EVEN</v>
      </c>
      <c r="F8782" t="str">
        <f>IF(D8782&lt;=18,"LOW (1-18)","HIGH (19-36)")</f>
        <v>LOW (1-18)</v>
      </c>
      <c r="G8782">
        <f>INT((D8782-1)/6)+1</f>
        <v>2</v>
      </c>
      <c r="H8782">
        <f>MOD(D8782-1,6)+1</f>
        <v>6</v>
      </c>
      <c r="I8782">
        <f>37-D8782</f>
        <v>25</v>
      </c>
      <c r="J8782">
        <f>ABS(D8782-D8783)</f>
        <v>6</v>
      </c>
      <c r="K8782">
        <f>AVERAGE(D8782:D8786)</f>
        <v>12</v>
      </c>
      <c r="L8782">
        <f>AVERAGE(D8782:D8801)</f>
        <v>12</v>
      </c>
      <c r="M8782">
        <f>K8782-L8782</f>
        <v>0</v>
      </c>
      <c r="N8782" t="str">
        <f>IF(K8782&gt;L8782,"HIGH ZONE BIAS",IF(K8782&lt;L8782,"LOW ZONE BIAS","EQUILIBRIUM"))</f>
        <v>EQUILIBRIUM</v>
      </c>
    </row>
    <row r="8783">
      <c r="A8783">
        <v>18788</v>
      </c>
      <c r="B8783" t="str">
        <v>2019-05-18</v>
      </c>
      <c r="C8783" t="str">
        <v>Afternoon</v>
      </c>
      <c r="D8783">
        <v>6</v>
      </c>
      <c r="E8783" t="str">
        <f>IF(MOD(D8783,2)=0,"EVEN","ODD")</f>
        <v>EVEN</v>
      </c>
      <c r="F8783" t="str">
        <f>IF(D8783&lt;=18,"LOW (1-18)","HIGH (19-36)")</f>
        <v>LOW (1-18)</v>
      </c>
      <c r="G8783">
        <f>INT((D8783-1)/6)+1</f>
        <v>1</v>
      </c>
      <c r="H8783">
        <f>MOD(D8783-1,6)+1</f>
        <v>6</v>
      </c>
      <c r="I8783">
        <f>37-D8783</f>
        <v>31</v>
      </c>
      <c r="J8783">
        <f>ABS(D8783-D8784)</f>
        <v>22</v>
      </c>
      <c r="K8783">
        <f>AVERAGE(D8783:D8787)</f>
        <v>6</v>
      </c>
      <c r="L8783">
        <f>AVERAGE(D8783:D8802)</f>
        <v>6</v>
      </c>
      <c r="M8783">
        <f>K8783-L8783</f>
        <v>0</v>
      </c>
      <c r="N8783" t="str">
        <f>IF(K8783&gt;L8783,"HIGH ZONE BIAS",IF(K8783&lt;L8783,"LOW ZONE BIAS","EQUILIBRIUM"))</f>
        <v>EQUILIBRIUM</v>
      </c>
    </row>
    <row r="8784">
      <c r="A8784">
        <v>18787</v>
      </c>
      <c r="B8784" t="str">
        <v>2019-05-18</v>
      </c>
      <c r="C8784" t="str">
        <v>Midday</v>
      </c>
      <c r="D8784">
        <v>28</v>
      </c>
      <c r="E8784" t="str">
        <f>IF(MOD(D8784,2)=0,"EVEN","ODD")</f>
        <v>EVEN</v>
      </c>
      <c r="F8784" t="str">
        <f>IF(D8784&lt;=18,"LOW (1-18)","HIGH (19-36)")</f>
        <v>HIGH (19-36)</v>
      </c>
      <c r="G8784">
        <f>INT((D8784-1)/6)+1</f>
        <v>5</v>
      </c>
      <c r="H8784">
        <f>MOD(D8784-1,6)+1</f>
        <v>4</v>
      </c>
      <c r="I8784">
        <f>37-D8784</f>
        <v>9</v>
      </c>
      <c r="J8784">
        <f>ABS(D8784-D8785)</f>
        <v>0</v>
      </c>
      <c r="K8784">
        <f>AVERAGE(D8784:D8788)</f>
        <v>28</v>
      </c>
      <c r="L8784">
        <f>AVERAGE(D8784:D8803)</f>
        <v>28</v>
      </c>
      <c r="M8784">
        <f>K8784-L8784</f>
        <v>0</v>
      </c>
      <c r="N8784" t="str">
        <f>IF(K8784&gt;L8784,"HIGH ZONE BIAS",IF(K8784&lt;L8784,"LOW ZONE BIAS","EQUILIBRIUM"))</f>
        <v>EQUILIBRIUM</v>
      </c>
    </row>
    <row r="8785">
      <c r="A8785">
        <v>18786</v>
      </c>
      <c r="B8785" t="str">
        <v>2019-05-18</v>
      </c>
      <c r="C8785" t="str">
        <v>Morning</v>
      </c>
      <c r="D8785">
        <v>28</v>
      </c>
      <c r="E8785" t="str">
        <f>IF(MOD(D8785,2)=0,"EVEN","ODD")</f>
        <v>EVEN</v>
      </c>
      <c r="F8785" t="str">
        <f>IF(D8785&lt;=18,"LOW (1-18)","HIGH (19-36)")</f>
        <v>HIGH (19-36)</v>
      </c>
      <c r="G8785">
        <f>INT((D8785-1)/6)+1</f>
        <v>5</v>
      </c>
      <c r="H8785">
        <f>MOD(D8785-1,6)+1</f>
        <v>4</v>
      </c>
      <c r="I8785">
        <f>37-D8785</f>
        <v>9</v>
      </c>
      <c r="J8785">
        <f>ABS(D8785-D8786)</f>
        <v>5</v>
      </c>
      <c r="K8785">
        <f>AVERAGE(D8785:D8789)</f>
        <v>28</v>
      </c>
      <c r="L8785">
        <f>AVERAGE(D8785:D8804)</f>
        <v>28</v>
      </c>
      <c r="M8785">
        <f>K8785-L8785</f>
        <v>0</v>
      </c>
      <c r="N8785" t="str">
        <f>IF(K8785&gt;L8785,"HIGH ZONE BIAS",IF(K8785&lt;L8785,"LOW ZONE BIAS","EQUILIBRIUM"))</f>
        <v>EQUILIBRIUM</v>
      </c>
    </row>
    <row r="8786">
      <c r="A8786">
        <v>18785</v>
      </c>
      <c r="B8786" t="str">
        <v>2019-05-17</v>
      </c>
      <c r="C8786" t="str">
        <v>Evening</v>
      </c>
      <c r="D8786">
        <v>23</v>
      </c>
      <c r="E8786" t="str">
        <f>IF(MOD(D8786,2)=0,"EVEN","ODD")</f>
        <v>ODD</v>
      </c>
      <c r="F8786" t="str">
        <f>IF(D8786&lt;=18,"LOW (1-18)","HIGH (19-36)")</f>
        <v>HIGH (19-36)</v>
      </c>
      <c r="G8786">
        <f>INT((D8786-1)/6)+1</f>
        <v>4</v>
      </c>
      <c r="H8786">
        <f>MOD(D8786-1,6)+1</f>
        <v>5</v>
      </c>
      <c r="I8786">
        <f>37-D8786</f>
        <v>14</v>
      </c>
      <c r="J8786">
        <f>ABS(D8786-D8787)</f>
        <v>21</v>
      </c>
      <c r="K8786">
        <f>AVERAGE(D8786:D8790)</f>
        <v>23</v>
      </c>
      <c r="L8786">
        <f>AVERAGE(D8786:D8805)</f>
        <v>23</v>
      </c>
      <c r="M8786">
        <f>K8786-L8786</f>
        <v>0</v>
      </c>
      <c r="N8786" t="str">
        <f>IF(K8786&gt;L8786,"HIGH ZONE BIAS",IF(K8786&lt;L8786,"LOW ZONE BIAS","EQUILIBRIUM"))</f>
        <v>EQUILIBRIUM</v>
      </c>
    </row>
    <row r="8787">
      <c r="A8787">
        <v>18784</v>
      </c>
      <c r="B8787" t="str">
        <v>2019-05-17</v>
      </c>
      <c r="C8787" t="str">
        <v>Afternoon</v>
      </c>
      <c r="D8787">
        <v>2</v>
      </c>
      <c r="E8787" t="str">
        <f>IF(MOD(D8787,2)=0,"EVEN","ODD")</f>
        <v>EVEN</v>
      </c>
      <c r="F8787" t="str">
        <f>IF(D8787&lt;=18,"LOW (1-18)","HIGH (19-36)")</f>
        <v>LOW (1-18)</v>
      </c>
      <c r="G8787">
        <f>INT((D8787-1)/6)+1</f>
        <v>1</v>
      </c>
      <c r="H8787">
        <f>MOD(D8787-1,6)+1</f>
        <v>2</v>
      </c>
      <c r="I8787">
        <f>37-D8787</f>
        <v>35</v>
      </c>
      <c r="J8787">
        <f>ABS(D8787-D8788)</f>
        <v>23</v>
      </c>
      <c r="K8787">
        <f>AVERAGE(D8787:D8791)</f>
        <v>2</v>
      </c>
      <c r="L8787">
        <f>AVERAGE(D8787:D8806)</f>
        <v>2</v>
      </c>
      <c r="M8787">
        <f>K8787-L8787</f>
        <v>0</v>
      </c>
      <c r="N8787" t="str">
        <f>IF(K8787&gt;L8787,"HIGH ZONE BIAS",IF(K8787&lt;L8787,"LOW ZONE BIAS","EQUILIBRIUM"))</f>
        <v>EQUILIBRIUM</v>
      </c>
    </row>
    <row r="8788">
      <c r="A8788">
        <v>18783</v>
      </c>
      <c r="B8788" t="str">
        <v>2019-05-17</v>
      </c>
      <c r="C8788" t="str">
        <v>Midday</v>
      </c>
      <c r="D8788">
        <v>25</v>
      </c>
      <c r="E8788" t="str">
        <f>IF(MOD(D8788,2)=0,"EVEN","ODD")</f>
        <v>ODD</v>
      </c>
      <c r="F8788" t="str">
        <f>IF(D8788&lt;=18,"LOW (1-18)","HIGH (19-36)")</f>
        <v>HIGH (19-36)</v>
      </c>
      <c r="G8788">
        <f>INT((D8788-1)/6)+1</f>
        <v>5</v>
      </c>
      <c r="H8788">
        <f>MOD(D8788-1,6)+1</f>
        <v>1</v>
      </c>
      <c r="I8788">
        <f>37-D8788</f>
        <v>12</v>
      </c>
      <c r="J8788">
        <f>ABS(D8788-D8789)</f>
        <v>9</v>
      </c>
      <c r="K8788">
        <f>AVERAGE(D8788:D8792)</f>
        <v>25</v>
      </c>
      <c r="L8788">
        <f>AVERAGE(D8788:D8807)</f>
        <v>25</v>
      </c>
      <c r="M8788">
        <f>K8788-L8788</f>
        <v>0</v>
      </c>
      <c r="N8788" t="str">
        <f>IF(K8788&gt;L8788,"HIGH ZONE BIAS",IF(K8788&lt;L8788,"LOW ZONE BIAS","EQUILIBRIUM"))</f>
        <v>EQUILIBRIUM</v>
      </c>
    </row>
    <row r="8789">
      <c r="A8789">
        <v>18782</v>
      </c>
      <c r="B8789" t="str">
        <v>2019-05-17</v>
      </c>
      <c r="C8789" t="str">
        <v>Morning</v>
      </c>
      <c r="D8789">
        <v>16</v>
      </c>
      <c r="E8789" t="str">
        <f>IF(MOD(D8789,2)=0,"EVEN","ODD")</f>
        <v>EVEN</v>
      </c>
      <c r="F8789" t="str">
        <f>IF(D8789&lt;=18,"LOW (1-18)","HIGH (19-36)")</f>
        <v>LOW (1-18)</v>
      </c>
      <c r="G8789">
        <f>INT((D8789-1)/6)+1</f>
        <v>3</v>
      </c>
      <c r="H8789">
        <f>MOD(D8789-1,6)+1</f>
        <v>4</v>
      </c>
      <c r="I8789">
        <f>37-D8789</f>
        <v>21</v>
      </c>
      <c r="J8789">
        <f>ABS(D8789-D8790)</f>
        <v>1</v>
      </c>
      <c r="K8789">
        <f>AVERAGE(D8789:D8793)</f>
        <v>16</v>
      </c>
      <c r="L8789">
        <f>AVERAGE(D8789:D8808)</f>
        <v>16</v>
      </c>
      <c r="M8789">
        <f>K8789-L8789</f>
        <v>0</v>
      </c>
      <c r="N8789" t="str">
        <f>IF(K8789&gt;L8789,"HIGH ZONE BIAS",IF(K8789&lt;L8789,"LOW ZONE BIAS","EQUILIBRIUM"))</f>
        <v>EQUILIBRIUM</v>
      </c>
    </row>
    <row r="8790">
      <c r="A8790">
        <v>18781</v>
      </c>
      <c r="B8790" t="str">
        <v>2019-05-16</v>
      </c>
      <c r="C8790" t="str">
        <v>Evening</v>
      </c>
      <c r="D8790">
        <v>15</v>
      </c>
      <c r="E8790" t="str">
        <f>IF(MOD(D8790,2)=0,"EVEN","ODD")</f>
        <v>ODD</v>
      </c>
      <c r="F8790" t="str">
        <f>IF(D8790&lt;=18,"LOW (1-18)","HIGH (19-36)")</f>
        <v>LOW (1-18)</v>
      </c>
      <c r="G8790">
        <f>INT((D8790-1)/6)+1</f>
        <v>3</v>
      </c>
      <c r="H8790">
        <f>MOD(D8790-1,6)+1</f>
        <v>3</v>
      </c>
      <c r="I8790">
        <f>37-D8790</f>
        <v>22</v>
      </c>
      <c r="J8790">
        <f>ABS(D8790-D8791)</f>
        <v>13</v>
      </c>
      <c r="K8790">
        <f>AVERAGE(D8790:D8794)</f>
        <v>15</v>
      </c>
      <c r="L8790">
        <f>AVERAGE(D8790:D8809)</f>
        <v>15</v>
      </c>
      <c r="M8790">
        <f>K8790-L8790</f>
        <v>0</v>
      </c>
      <c r="N8790" t="str">
        <f>IF(K8790&gt;L8790,"HIGH ZONE BIAS",IF(K8790&lt;L8790,"LOW ZONE BIAS","EQUILIBRIUM"))</f>
        <v>EQUILIBRIUM</v>
      </c>
    </row>
    <row r="8791">
      <c r="A8791">
        <v>18780</v>
      </c>
      <c r="B8791" t="str">
        <v>2019-05-16</v>
      </c>
      <c r="C8791" t="str">
        <v>Afternoon</v>
      </c>
      <c r="D8791">
        <v>2</v>
      </c>
      <c r="E8791" t="str">
        <f>IF(MOD(D8791,2)=0,"EVEN","ODD")</f>
        <v>EVEN</v>
      </c>
      <c r="F8791" t="str">
        <f>IF(D8791&lt;=18,"LOW (1-18)","HIGH (19-36)")</f>
        <v>LOW (1-18)</v>
      </c>
      <c r="G8791">
        <f>INT((D8791-1)/6)+1</f>
        <v>1</v>
      </c>
      <c r="H8791">
        <f>MOD(D8791-1,6)+1</f>
        <v>2</v>
      </c>
      <c r="I8791">
        <f>37-D8791</f>
        <v>35</v>
      </c>
      <c r="J8791">
        <f>ABS(D8791-D8792)</f>
        <v>20</v>
      </c>
      <c r="K8791">
        <f>AVERAGE(D8791:D8795)</f>
        <v>2</v>
      </c>
      <c r="L8791">
        <f>AVERAGE(D8791:D8810)</f>
        <v>2</v>
      </c>
      <c r="M8791">
        <f>K8791-L8791</f>
        <v>0</v>
      </c>
      <c r="N8791" t="str">
        <f>IF(K8791&gt;L8791,"HIGH ZONE BIAS",IF(K8791&lt;L8791,"LOW ZONE BIAS","EQUILIBRIUM"))</f>
        <v>EQUILIBRIUM</v>
      </c>
    </row>
    <row r="8792">
      <c r="A8792">
        <v>18779</v>
      </c>
      <c r="B8792" t="str">
        <v>2019-05-16</v>
      </c>
      <c r="C8792" t="str">
        <v>Midday</v>
      </c>
      <c r="D8792">
        <v>22</v>
      </c>
      <c r="E8792" t="str">
        <f>IF(MOD(D8792,2)=0,"EVEN","ODD")</f>
        <v>EVEN</v>
      </c>
      <c r="F8792" t="str">
        <f>IF(D8792&lt;=18,"LOW (1-18)","HIGH (19-36)")</f>
        <v>HIGH (19-36)</v>
      </c>
      <c r="G8792">
        <f>INT((D8792-1)/6)+1</f>
        <v>4</v>
      </c>
      <c r="H8792">
        <f>MOD(D8792-1,6)+1</f>
        <v>4</v>
      </c>
      <c r="I8792">
        <f>37-D8792</f>
        <v>15</v>
      </c>
      <c r="J8792">
        <f>ABS(D8792-D8793)</f>
        <v>2</v>
      </c>
      <c r="K8792">
        <f>AVERAGE(D8792:D8796)</f>
        <v>22</v>
      </c>
      <c r="L8792">
        <f>AVERAGE(D8792:D8811)</f>
        <v>22</v>
      </c>
      <c r="M8792">
        <f>K8792-L8792</f>
        <v>0</v>
      </c>
      <c r="N8792" t="str">
        <f>IF(K8792&gt;L8792,"HIGH ZONE BIAS",IF(K8792&lt;L8792,"LOW ZONE BIAS","EQUILIBRIUM"))</f>
        <v>EQUILIBRIUM</v>
      </c>
    </row>
    <row r="8793">
      <c r="A8793">
        <v>18778</v>
      </c>
      <c r="B8793" t="str">
        <v>2019-05-16</v>
      </c>
      <c r="C8793" t="str">
        <v>Morning</v>
      </c>
      <c r="D8793">
        <v>24</v>
      </c>
      <c r="E8793" t="str">
        <f>IF(MOD(D8793,2)=0,"EVEN","ODD")</f>
        <v>EVEN</v>
      </c>
      <c r="F8793" t="str">
        <f>IF(D8793&lt;=18,"LOW (1-18)","HIGH (19-36)")</f>
        <v>HIGH (19-36)</v>
      </c>
      <c r="G8793">
        <f>INT((D8793-1)/6)+1</f>
        <v>4</v>
      </c>
      <c r="H8793">
        <f>MOD(D8793-1,6)+1</f>
        <v>6</v>
      </c>
      <c r="I8793">
        <f>37-D8793</f>
        <v>13</v>
      </c>
      <c r="J8793">
        <f>ABS(D8793-D8794)</f>
        <v>17</v>
      </c>
      <c r="K8793">
        <f>AVERAGE(D8793:D8797)</f>
        <v>24</v>
      </c>
      <c r="L8793">
        <f>AVERAGE(D8793:D8812)</f>
        <v>24</v>
      </c>
      <c r="M8793">
        <f>K8793-L8793</f>
        <v>0</v>
      </c>
      <c r="N8793" t="str">
        <f>IF(K8793&gt;L8793,"HIGH ZONE BIAS",IF(K8793&lt;L8793,"LOW ZONE BIAS","EQUILIBRIUM"))</f>
        <v>EQUILIBRIUM</v>
      </c>
    </row>
    <row r="8794">
      <c r="A8794">
        <v>18777</v>
      </c>
      <c r="B8794" t="str">
        <v>2019-05-15</v>
      </c>
      <c r="C8794" t="str">
        <v>Evening</v>
      </c>
      <c r="D8794">
        <v>7</v>
      </c>
      <c r="E8794" t="str">
        <f>IF(MOD(D8794,2)=0,"EVEN","ODD")</f>
        <v>ODD</v>
      </c>
      <c r="F8794" t="str">
        <f>IF(D8794&lt;=18,"LOW (1-18)","HIGH (19-36)")</f>
        <v>LOW (1-18)</v>
      </c>
      <c r="G8794">
        <f>INT((D8794-1)/6)+1</f>
        <v>2</v>
      </c>
      <c r="H8794">
        <f>MOD(D8794-1,6)+1</f>
        <v>1</v>
      </c>
      <c r="I8794">
        <f>37-D8794</f>
        <v>30</v>
      </c>
      <c r="J8794">
        <f>ABS(D8794-D8795)</f>
        <v>13</v>
      </c>
      <c r="K8794">
        <f>AVERAGE(D8794:D8798)</f>
        <v>7</v>
      </c>
      <c r="L8794">
        <f>AVERAGE(D8794:D8813)</f>
        <v>7</v>
      </c>
      <c r="M8794">
        <f>K8794-L8794</f>
        <v>0</v>
      </c>
      <c r="N8794" t="str">
        <f>IF(K8794&gt;L8794,"HIGH ZONE BIAS",IF(K8794&lt;L8794,"LOW ZONE BIAS","EQUILIBRIUM"))</f>
        <v>EQUILIBRIUM</v>
      </c>
    </row>
    <row r="8795">
      <c r="A8795">
        <v>18776</v>
      </c>
      <c r="B8795" t="str">
        <v>2019-05-15</v>
      </c>
      <c r="C8795" t="str">
        <v>Afternoon</v>
      </c>
      <c r="D8795">
        <v>20</v>
      </c>
      <c r="E8795" t="str">
        <f>IF(MOD(D8795,2)=0,"EVEN","ODD")</f>
        <v>EVEN</v>
      </c>
      <c r="F8795" t="str">
        <f>IF(D8795&lt;=18,"LOW (1-18)","HIGH (19-36)")</f>
        <v>HIGH (19-36)</v>
      </c>
      <c r="G8795">
        <f>INT((D8795-1)/6)+1</f>
        <v>4</v>
      </c>
      <c r="H8795">
        <f>MOD(D8795-1,6)+1</f>
        <v>2</v>
      </c>
      <c r="I8795">
        <f>37-D8795</f>
        <v>17</v>
      </c>
      <c r="J8795">
        <f>ABS(D8795-D8796)</f>
        <v>15</v>
      </c>
      <c r="K8795">
        <f>AVERAGE(D8795:D8799)</f>
        <v>20</v>
      </c>
      <c r="L8795">
        <f>AVERAGE(D8795:D8814)</f>
        <v>20</v>
      </c>
      <c r="M8795">
        <f>K8795-L8795</f>
        <v>0</v>
      </c>
      <c r="N8795" t="str">
        <f>IF(K8795&gt;L8795,"HIGH ZONE BIAS",IF(K8795&lt;L8795,"LOW ZONE BIAS","EQUILIBRIUM"))</f>
        <v>EQUILIBRIUM</v>
      </c>
    </row>
    <row r="8796">
      <c r="A8796">
        <v>18775</v>
      </c>
      <c r="B8796" t="str">
        <v>2019-05-15</v>
      </c>
      <c r="C8796" t="str">
        <v>Midday</v>
      </c>
      <c r="D8796">
        <v>5</v>
      </c>
      <c r="E8796" t="str">
        <f>IF(MOD(D8796,2)=0,"EVEN","ODD")</f>
        <v>ODD</v>
      </c>
      <c r="F8796" t="str">
        <f>IF(D8796&lt;=18,"LOW (1-18)","HIGH (19-36)")</f>
        <v>LOW (1-18)</v>
      </c>
      <c r="G8796">
        <f>INT((D8796-1)/6)+1</f>
        <v>1</v>
      </c>
      <c r="H8796">
        <f>MOD(D8796-1,6)+1</f>
        <v>5</v>
      </c>
      <c r="I8796">
        <f>37-D8796</f>
        <v>32</v>
      </c>
      <c r="J8796">
        <f>ABS(D8796-D8797)</f>
        <v>12</v>
      </c>
      <c r="K8796">
        <f>AVERAGE(D8796:D8800)</f>
        <v>5</v>
      </c>
      <c r="L8796">
        <f>AVERAGE(D8796:D8815)</f>
        <v>5</v>
      </c>
      <c r="M8796">
        <f>K8796-L8796</f>
        <v>0</v>
      </c>
      <c r="N8796" t="str">
        <f>IF(K8796&gt;L8796,"HIGH ZONE BIAS",IF(K8796&lt;L8796,"LOW ZONE BIAS","EQUILIBRIUM"))</f>
        <v>EQUILIBRIUM</v>
      </c>
    </row>
    <row r="8797">
      <c r="A8797">
        <v>18774</v>
      </c>
      <c r="B8797" t="str">
        <v>2019-05-15</v>
      </c>
      <c r="C8797" t="str">
        <v>Morning</v>
      </c>
      <c r="D8797">
        <v>17</v>
      </c>
      <c r="E8797" t="str">
        <f>IF(MOD(D8797,2)=0,"EVEN","ODD")</f>
        <v>ODD</v>
      </c>
      <c r="F8797" t="str">
        <f>IF(D8797&lt;=18,"LOW (1-18)","HIGH (19-36)")</f>
        <v>LOW (1-18)</v>
      </c>
      <c r="G8797">
        <f>INT((D8797-1)/6)+1</f>
        <v>3</v>
      </c>
      <c r="H8797">
        <f>MOD(D8797-1,6)+1</f>
        <v>5</v>
      </c>
      <c r="I8797">
        <f>37-D8797</f>
        <v>20</v>
      </c>
      <c r="J8797">
        <f>ABS(D8797-D8798)</f>
        <v>1</v>
      </c>
      <c r="K8797">
        <f>AVERAGE(D8797:D8801)</f>
        <v>17</v>
      </c>
      <c r="L8797">
        <f>AVERAGE(D8797:D8816)</f>
        <v>17</v>
      </c>
      <c r="M8797">
        <f>K8797-L8797</f>
        <v>0</v>
      </c>
      <c r="N8797" t="str">
        <f>IF(K8797&gt;L8797,"HIGH ZONE BIAS",IF(K8797&lt;L8797,"LOW ZONE BIAS","EQUILIBRIUM"))</f>
        <v>EQUILIBRIUM</v>
      </c>
    </row>
    <row r="8798">
      <c r="A8798">
        <v>18773</v>
      </c>
      <c r="B8798" t="str">
        <v>2019-05-14</v>
      </c>
      <c r="C8798" t="str">
        <v>Evening</v>
      </c>
      <c r="D8798">
        <v>16</v>
      </c>
      <c r="E8798" t="str">
        <f>IF(MOD(D8798,2)=0,"EVEN","ODD")</f>
        <v>EVEN</v>
      </c>
      <c r="F8798" t="str">
        <f>IF(D8798&lt;=18,"LOW (1-18)","HIGH (19-36)")</f>
        <v>LOW (1-18)</v>
      </c>
      <c r="G8798">
        <f>INT((D8798-1)/6)+1</f>
        <v>3</v>
      </c>
      <c r="H8798">
        <f>MOD(D8798-1,6)+1</f>
        <v>4</v>
      </c>
      <c r="I8798">
        <f>37-D8798</f>
        <v>21</v>
      </c>
      <c r="J8798">
        <f>ABS(D8798-D8799)</f>
        <v>9</v>
      </c>
      <c r="K8798">
        <f>AVERAGE(D8798:D8802)</f>
        <v>16</v>
      </c>
      <c r="L8798">
        <f>AVERAGE(D8798:D8817)</f>
        <v>16</v>
      </c>
      <c r="M8798">
        <f>K8798-L8798</f>
        <v>0</v>
      </c>
      <c r="N8798" t="str">
        <f>IF(K8798&gt;L8798,"HIGH ZONE BIAS",IF(K8798&lt;L8798,"LOW ZONE BIAS","EQUILIBRIUM"))</f>
        <v>EQUILIBRIUM</v>
      </c>
    </row>
    <row r="8799">
      <c r="A8799">
        <v>18772</v>
      </c>
      <c r="B8799" t="str">
        <v>2019-05-14</v>
      </c>
      <c r="C8799" t="str">
        <v>Afternoon</v>
      </c>
      <c r="D8799">
        <v>7</v>
      </c>
      <c r="E8799" t="str">
        <f>IF(MOD(D8799,2)=0,"EVEN","ODD")</f>
        <v>ODD</v>
      </c>
      <c r="F8799" t="str">
        <f>IF(D8799&lt;=18,"LOW (1-18)","HIGH (19-36)")</f>
        <v>LOW (1-18)</v>
      </c>
      <c r="G8799">
        <f>INT((D8799-1)/6)+1</f>
        <v>2</v>
      </c>
      <c r="H8799">
        <f>MOD(D8799-1,6)+1</f>
        <v>1</v>
      </c>
      <c r="I8799">
        <f>37-D8799</f>
        <v>30</v>
      </c>
      <c r="J8799">
        <f>ABS(D8799-D8800)</f>
        <v>3</v>
      </c>
      <c r="K8799">
        <f>AVERAGE(D8799:D8803)</f>
        <v>7</v>
      </c>
      <c r="L8799">
        <f>AVERAGE(D8799:D8818)</f>
        <v>7</v>
      </c>
      <c r="M8799">
        <f>K8799-L8799</f>
        <v>0</v>
      </c>
      <c r="N8799" t="str">
        <f>IF(K8799&gt;L8799,"HIGH ZONE BIAS",IF(K8799&lt;L8799,"LOW ZONE BIAS","EQUILIBRIUM"))</f>
        <v>EQUILIBRIUM</v>
      </c>
    </row>
    <row r="8800">
      <c r="A8800">
        <v>18771</v>
      </c>
      <c r="B8800" t="str">
        <v>2019-05-14</v>
      </c>
      <c r="C8800" t="str">
        <v>Midday</v>
      </c>
      <c r="D8800">
        <v>10</v>
      </c>
      <c r="E8800" t="str">
        <f>IF(MOD(D8800,2)=0,"EVEN","ODD")</f>
        <v>EVEN</v>
      </c>
      <c r="F8800" t="str">
        <f>IF(D8800&lt;=18,"LOW (1-18)","HIGH (19-36)")</f>
        <v>LOW (1-18)</v>
      </c>
      <c r="G8800">
        <f>INT((D8800-1)/6)+1</f>
        <v>2</v>
      </c>
      <c r="H8800">
        <f>MOD(D8800-1,6)+1</f>
        <v>4</v>
      </c>
      <c r="I8800">
        <f>37-D8800</f>
        <v>27</v>
      </c>
      <c r="J8800">
        <f>ABS(D8800-D8801)</f>
        <v>25</v>
      </c>
      <c r="K8800">
        <f>AVERAGE(D8800:D8804)</f>
        <v>10</v>
      </c>
      <c r="L8800">
        <f>AVERAGE(D8800:D8819)</f>
        <v>10</v>
      </c>
      <c r="M8800">
        <f>K8800-L8800</f>
        <v>0</v>
      </c>
      <c r="N8800" t="str">
        <f>IF(K8800&gt;L8800,"HIGH ZONE BIAS",IF(K8800&lt;L8800,"LOW ZONE BIAS","EQUILIBRIUM"))</f>
        <v>EQUILIBRIUM</v>
      </c>
    </row>
    <row r="8801">
      <c r="A8801">
        <v>18770</v>
      </c>
      <c r="B8801" t="str">
        <v>2019-05-14</v>
      </c>
      <c r="C8801" t="str">
        <v>Morning</v>
      </c>
      <c r="D8801">
        <v>35</v>
      </c>
      <c r="E8801" t="str">
        <f>IF(MOD(D8801,2)=0,"EVEN","ODD")</f>
        <v>ODD</v>
      </c>
      <c r="F8801" t="str">
        <f>IF(D8801&lt;=18,"LOW (1-18)","HIGH (19-36)")</f>
        <v>HIGH (19-36)</v>
      </c>
      <c r="G8801">
        <f>INT((D8801-1)/6)+1</f>
        <v>6</v>
      </c>
      <c r="H8801">
        <f>MOD(D8801-1,6)+1</f>
        <v>5</v>
      </c>
      <c r="I8801">
        <f>37-D8801</f>
        <v>2</v>
      </c>
      <c r="J8801">
        <f>ABS(D8801-D8802)</f>
        <v>8</v>
      </c>
      <c r="K8801">
        <f>AVERAGE(D8801:D8805)</f>
        <v>35</v>
      </c>
      <c r="L8801">
        <f>AVERAGE(D8801:D8820)</f>
        <v>35</v>
      </c>
      <c r="M8801">
        <f>K8801-L8801</f>
        <v>0</v>
      </c>
      <c r="N8801" t="str">
        <f>IF(K8801&gt;L8801,"HIGH ZONE BIAS",IF(K8801&lt;L8801,"LOW ZONE BIAS","EQUILIBRIUM"))</f>
        <v>EQUILIBRIUM</v>
      </c>
    </row>
    <row r="8802">
      <c r="A8802">
        <v>18769</v>
      </c>
      <c r="B8802" t="str">
        <v>2019-05-13</v>
      </c>
      <c r="C8802" t="str">
        <v>Evening</v>
      </c>
      <c r="D8802">
        <v>27</v>
      </c>
      <c r="E8802" t="str">
        <f>IF(MOD(D8802,2)=0,"EVEN","ODD")</f>
        <v>ODD</v>
      </c>
      <c r="F8802" t="str">
        <f>IF(D8802&lt;=18,"LOW (1-18)","HIGH (19-36)")</f>
        <v>HIGH (19-36)</v>
      </c>
      <c r="G8802">
        <f>INT((D8802-1)/6)+1</f>
        <v>5</v>
      </c>
      <c r="H8802">
        <f>MOD(D8802-1,6)+1</f>
        <v>3</v>
      </c>
      <c r="I8802">
        <f>37-D8802</f>
        <v>10</v>
      </c>
      <c r="J8802">
        <f>ABS(D8802-D8803)</f>
        <v>5</v>
      </c>
      <c r="K8802">
        <f>AVERAGE(D8802:D8806)</f>
        <v>27</v>
      </c>
      <c r="L8802">
        <f>AVERAGE(D8802:D8821)</f>
        <v>27</v>
      </c>
      <c r="M8802">
        <f>K8802-L8802</f>
        <v>0</v>
      </c>
      <c r="N8802" t="str">
        <f>IF(K8802&gt;L8802,"HIGH ZONE BIAS",IF(K8802&lt;L8802,"LOW ZONE BIAS","EQUILIBRIUM"))</f>
        <v>EQUILIBRIUM</v>
      </c>
    </row>
    <row r="8803">
      <c r="A8803">
        <v>18768</v>
      </c>
      <c r="B8803" t="str">
        <v>2019-05-13</v>
      </c>
      <c r="C8803" t="str">
        <v>Afternoon</v>
      </c>
      <c r="D8803">
        <v>22</v>
      </c>
      <c r="E8803" t="str">
        <f>IF(MOD(D8803,2)=0,"EVEN","ODD")</f>
        <v>EVEN</v>
      </c>
      <c r="F8803" t="str">
        <f>IF(D8803&lt;=18,"LOW (1-18)","HIGH (19-36)")</f>
        <v>HIGH (19-36)</v>
      </c>
      <c r="G8803">
        <f>INT((D8803-1)/6)+1</f>
        <v>4</v>
      </c>
      <c r="H8803">
        <f>MOD(D8803-1,6)+1</f>
        <v>4</v>
      </c>
      <c r="I8803">
        <f>37-D8803</f>
        <v>15</v>
      </c>
      <c r="J8803">
        <f>ABS(D8803-D8804)</f>
        <v>8</v>
      </c>
      <c r="K8803">
        <f>AVERAGE(D8803:D8807)</f>
        <v>22</v>
      </c>
      <c r="L8803">
        <f>AVERAGE(D8803:D8822)</f>
        <v>22</v>
      </c>
      <c r="M8803">
        <f>K8803-L8803</f>
        <v>0</v>
      </c>
      <c r="N8803" t="str">
        <f>IF(K8803&gt;L8803,"HIGH ZONE BIAS",IF(K8803&lt;L8803,"LOW ZONE BIAS","EQUILIBRIUM"))</f>
        <v>EQUILIBRIUM</v>
      </c>
    </row>
    <row r="8804">
      <c r="A8804">
        <v>18767</v>
      </c>
      <c r="B8804" t="str">
        <v>2019-05-13</v>
      </c>
      <c r="C8804" t="str">
        <v>Midday</v>
      </c>
      <c r="D8804">
        <v>14</v>
      </c>
      <c r="E8804" t="str">
        <f>IF(MOD(D8804,2)=0,"EVEN","ODD")</f>
        <v>EVEN</v>
      </c>
      <c r="F8804" t="str">
        <f>IF(D8804&lt;=18,"LOW (1-18)","HIGH (19-36)")</f>
        <v>LOW (1-18)</v>
      </c>
      <c r="G8804">
        <f>INT((D8804-1)/6)+1</f>
        <v>3</v>
      </c>
      <c r="H8804">
        <f>MOD(D8804-1,6)+1</f>
        <v>2</v>
      </c>
      <c r="I8804">
        <f>37-D8804</f>
        <v>23</v>
      </c>
      <c r="J8804">
        <f>ABS(D8804-D8805)</f>
        <v>9</v>
      </c>
      <c r="K8804">
        <f>AVERAGE(D8804:D8808)</f>
        <v>14</v>
      </c>
      <c r="L8804">
        <f>AVERAGE(D8804:D8823)</f>
        <v>14</v>
      </c>
      <c r="M8804">
        <f>K8804-L8804</f>
        <v>0</v>
      </c>
      <c r="N8804" t="str">
        <f>IF(K8804&gt;L8804,"HIGH ZONE BIAS",IF(K8804&lt;L8804,"LOW ZONE BIAS","EQUILIBRIUM"))</f>
        <v>EQUILIBRIUM</v>
      </c>
    </row>
    <row r="8805">
      <c r="A8805">
        <v>18766</v>
      </c>
      <c r="B8805" t="str">
        <v>2019-05-13</v>
      </c>
      <c r="C8805" t="str">
        <v>Morning</v>
      </c>
      <c r="D8805">
        <v>23</v>
      </c>
      <c r="E8805" t="str">
        <f>IF(MOD(D8805,2)=0,"EVEN","ODD")</f>
        <v>ODD</v>
      </c>
      <c r="F8805" t="str">
        <f>IF(D8805&lt;=18,"LOW (1-18)","HIGH (19-36)")</f>
        <v>HIGH (19-36)</v>
      </c>
      <c r="G8805">
        <f>INT((D8805-1)/6)+1</f>
        <v>4</v>
      </c>
      <c r="H8805">
        <f>MOD(D8805-1,6)+1</f>
        <v>5</v>
      </c>
      <c r="I8805">
        <f>37-D8805</f>
        <v>14</v>
      </c>
      <c r="J8805">
        <f>ABS(D8805-D8806)</f>
        <v>11</v>
      </c>
      <c r="K8805">
        <f>AVERAGE(D8805:D8809)</f>
        <v>23</v>
      </c>
      <c r="L8805">
        <f>AVERAGE(D8805:D8824)</f>
        <v>23</v>
      </c>
      <c r="M8805">
        <f>K8805-L8805</f>
        <v>0</v>
      </c>
      <c r="N8805" t="str">
        <f>IF(K8805&gt;L8805,"HIGH ZONE BIAS",IF(K8805&lt;L8805,"LOW ZONE BIAS","EQUILIBRIUM"))</f>
        <v>EQUILIBRIUM</v>
      </c>
    </row>
    <row r="8806">
      <c r="A8806">
        <v>18765</v>
      </c>
      <c r="B8806" t="str">
        <v>2019-05-11</v>
      </c>
      <c r="C8806" t="str">
        <v>Evening</v>
      </c>
      <c r="D8806">
        <v>34</v>
      </c>
      <c r="E8806" t="str">
        <f>IF(MOD(D8806,2)=0,"EVEN","ODD")</f>
        <v>EVEN</v>
      </c>
      <c r="F8806" t="str">
        <f>IF(D8806&lt;=18,"LOW (1-18)","HIGH (19-36)")</f>
        <v>HIGH (19-36)</v>
      </c>
      <c r="G8806">
        <f>INT((D8806-1)/6)+1</f>
        <v>6</v>
      </c>
      <c r="H8806">
        <f>MOD(D8806-1,6)+1</f>
        <v>4</v>
      </c>
      <c r="I8806">
        <f>37-D8806</f>
        <v>3</v>
      </c>
      <c r="J8806">
        <f>ABS(D8806-D8807)</f>
        <v>16</v>
      </c>
      <c r="K8806">
        <f>AVERAGE(D8806:D8810)</f>
        <v>34</v>
      </c>
      <c r="L8806">
        <f>AVERAGE(D8806:D8825)</f>
        <v>34</v>
      </c>
      <c r="M8806">
        <f>K8806-L8806</f>
        <v>0</v>
      </c>
      <c r="N8806" t="str">
        <f>IF(K8806&gt;L8806,"HIGH ZONE BIAS",IF(K8806&lt;L8806,"LOW ZONE BIAS","EQUILIBRIUM"))</f>
        <v>EQUILIBRIUM</v>
      </c>
    </row>
    <row r="8807">
      <c r="A8807">
        <v>18764</v>
      </c>
      <c r="B8807" t="str">
        <v>2019-05-11</v>
      </c>
      <c r="C8807" t="str">
        <v>Afternoon</v>
      </c>
      <c r="D8807">
        <v>18</v>
      </c>
      <c r="E8807" t="str">
        <f>IF(MOD(D8807,2)=0,"EVEN","ODD")</f>
        <v>EVEN</v>
      </c>
      <c r="F8807" t="str">
        <f>IF(D8807&lt;=18,"LOW (1-18)","HIGH (19-36)")</f>
        <v>LOW (1-18)</v>
      </c>
      <c r="G8807">
        <f>INT((D8807-1)/6)+1</f>
        <v>3</v>
      </c>
      <c r="H8807">
        <f>MOD(D8807-1,6)+1</f>
        <v>6</v>
      </c>
      <c r="I8807">
        <f>37-D8807</f>
        <v>19</v>
      </c>
      <c r="J8807">
        <f>ABS(D8807-D8808)</f>
        <v>2</v>
      </c>
      <c r="K8807">
        <f>AVERAGE(D8807:D8811)</f>
        <v>18</v>
      </c>
      <c r="L8807">
        <f>AVERAGE(D8807:D8826)</f>
        <v>18</v>
      </c>
      <c r="M8807">
        <f>K8807-L8807</f>
        <v>0</v>
      </c>
      <c r="N8807" t="str">
        <f>IF(K8807&gt;L8807,"HIGH ZONE BIAS",IF(K8807&lt;L8807,"LOW ZONE BIAS","EQUILIBRIUM"))</f>
        <v>EQUILIBRIUM</v>
      </c>
    </row>
    <row r="8808">
      <c r="A8808">
        <v>18763</v>
      </c>
      <c r="B8808" t="str">
        <v>2019-05-11</v>
      </c>
      <c r="C8808" t="str">
        <v>Midday</v>
      </c>
      <c r="D8808">
        <v>20</v>
      </c>
      <c r="E8808" t="str">
        <f>IF(MOD(D8808,2)=0,"EVEN","ODD")</f>
        <v>EVEN</v>
      </c>
      <c r="F8808" t="str">
        <f>IF(D8808&lt;=18,"LOW (1-18)","HIGH (19-36)")</f>
        <v>HIGH (19-36)</v>
      </c>
      <c r="G8808">
        <f>INT((D8808-1)/6)+1</f>
        <v>4</v>
      </c>
      <c r="H8808">
        <f>MOD(D8808-1,6)+1</f>
        <v>2</v>
      </c>
      <c r="I8808">
        <f>37-D8808</f>
        <v>17</v>
      </c>
      <c r="J8808">
        <f>ABS(D8808-D8809)</f>
        <v>18</v>
      </c>
      <c r="K8808">
        <f>AVERAGE(D8808:D8812)</f>
        <v>20</v>
      </c>
      <c r="L8808">
        <f>AVERAGE(D8808:D8827)</f>
        <v>20</v>
      </c>
      <c r="M8808">
        <f>K8808-L8808</f>
        <v>0</v>
      </c>
      <c r="N8808" t="str">
        <f>IF(K8808&gt;L8808,"HIGH ZONE BIAS",IF(K8808&lt;L8808,"LOW ZONE BIAS","EQUILIBRIUM"))</f>
        <v>EQUILIBRIUM</v>
      </c>
    </row>
    <row r="8809">
      <c r="A8809">
        <v>18762</v>
      </c>
      <c r="B8809" t="str">
        <v>2019-05-11</v>
      </c>
      <c r="C8809" t="str">
        <v>Morning</v>
      </c>
      <c r="D8809">
        <v>2</v>
      </c>
      <c r="E8809" t="str">
        <f>IF(MOD(D8809,2)=0,"EVEN","ODD")</f>
        <v>EVEN</v>
      </c>
      <c r="F8809" t="str">
        <f>IF(D8809&lt;=18,"LOW (1-18)","HIGH (19-36)")</f>
        <v>LOW (1-18)</v>
      </c>
      <c r="G8809">
        <f>INT((D8809-1)/6)+1</f>
        <v>1</v>
      </c>
      <c r="H8809">
        <f>MOD(D8809-1,6)+1</f>
        <v>2</v>
      </c>
      <c r="I8809">
        <f>37-D8809</f>
        <v>35</v>
      </c>
      <c r="J8809">
        <f>ABS(D8809-D8810)</f>
        <v>30</v>
      </c>
      <c r="K8809">
        <f>AVERAGE(D8809:D8813)</f>
        <v>2</v>
      </c>
      <c r="L8809">
        <f>AVERAGE(D8809:D8828)</f>
        <v>2</v>
      </c>
      <c r="M8809">
        <f>K8809-L8809</f>
        <v>0</v>
      </c>
      <c r="N8809" t="str">
        <f>IF(K8809&gt;L8809,"HIGH ZONE BIAS",IF(K8809&lt;L8809,"LOW ZONE BIAS","EQUILIBRIUM"))</f>
        <v>EQUILIBRIUM</v>
      </c>
    </row>
    <row r="8810">
      <c r="A8810">
        <v>18761</v>
      </c>
      <c r="B8810" t="str">
        <v>2019-05-10</v>
      </c>
      <c r="C8810" t="str">
        <v>Evening</v>
      </c>
      <c r="D8810">
        <v>32</v>
      </c>
      <c r="E8810" t="str">
        <f>IF(MOD(D8810,2)=0,"EVEN","ODD")</f>
        <v>EVEN</v>
      </c>
      <c r="F8810" t="str">
        <f>IF(D8810&lt;=18,"LOW (1-18)","HIGH (19-36)")</f>
        <v>HIGH (19-36)</v>
      </c>
      <c r="G8810">
        <f>INT((D8810-1)/6)+1</f>
        <v>6</v>
      </c>
      <c r="H8810">
        <f>MOD(D8810-1,6)+1</f>
        <v>2</v>
      </c>
      <c r="I8810">
        <f>37-D8810</f>
        <v>5</v>
      </c>
      <c r="J8810">
        <f>ABS(D8810-D8811)</f>
        <v>23</v>
      </c>
      <c r="K8810">
        <f>AVERAGE(D8810:D8814)</f>
        <v>32</v>
      </c>
      <c r="L8810">
        <f>AVERAGE(D8810:D8829)</f>
        <v>32</v>
      </c>
      <c r="M8810">
        <f>K8810-L8810</f>
        <v>0</v>
      </c>
      <c r="N8810" t="str">
        <f>IF(K8810&gt;L8810,"HIGH ZONE BIAS",IF(K8810&lt;L8810,"LOW ZONE BIAS","EQUILIBRIUM"))</f>
        <v>EQUILIBRIUM</v>
      </c>
    </row>
    <row r="8811">
      <c r="A8811">
        <v>18760</v>
      </c>
      <c r="B8811" t="str">
        <v>2019-05-10</v>
      </c>
      <c r="C8811" t="str">
        <v>Afternoon</v>
      </c>
      <c r="D8811">
        <v>9</v>
      </c>
      <c r="E8811" t="str">
        <f>IF(MOD(D8811,2)=0,"EVEN","ODD")</f>
        <v>ODD</v>
      </c>
      <c r="F8811" t="str">
        <f>IF(D8811&lt;=18,"LOW (1-18)","HIGH (19-36)")</f>
        <v>LOW (1-18)</v>
      </c>
      <c r="G8811">
        <f>INT((D8811-1)/6)+1</f>
        <v>2</v>
      </c>
      <c r="H8811">
        <f>MOD(D8811-1,6)+1</f>
        <v>3</v>
      </c>
      <c r="I8811">
        <f>37-D8811</f>
        <v>28</v>
      </c>
      <c r="J8811">
        <f>ABS(D8811-D8812)</f>
        <v>8</v>
      </c>
      <c r="K8811">
        <f>AVERAGE(D8811:D8815)</f>
        <v>9</v>
      </c>
      <c r="L8811">
        <f>AVERAGE(D8811:D8830)</f>
        <v>9</v>
      </c>
      <c r="M8811">
        <f>K8811-L8811</f>
        <v>0</v>
      </c>
      <c r="N8811" t="str">
        <f>IF(K8811&gt;L8811,"HIGH ZONE BIAS",IF(K8811&lt;L8811,"LOW ZONE BIAS","EQUILIBRIUM"))</f>
        <v>EQUILIBRIUM</v>
      </c>
    </row>
    <row r="8812">
      <c r="A8812">
        <v>18759</v>
      </c>
      <c r="B8812" t="str">
        <v>2019-05-10</v>
      </c>
      <c r="C8812" t="str">
        <v>Midday</v>
      </c>
      <c r="D8812">
        <v>17</v>
      </c>
      <c r="E8812" t="str">
        <f>IF(MOD(D8812,2)=0,"EVEN","ODD")</f>
        <v>ODD</v>
      </c>
      <c r="F8812" t="str">
        <f>IF(D8812&lt;=18,"LOW (1-18)","HIGH (19-36)")</f>
        <v>LOW (1-18)</v>
      </c>
      <c r="G8812">
        <f>INT((D8812-1)/6)+1</f>
        <v>3</v>
      </c>
      <c r="H8812">
        <f>MOD(D8812-1,6)+1</f>
        <v>5</v>
      </c>
      <c r="I8812">
        <f>37-D8812</f>
        <v>20</v>
      </c>
      <c r="J8812">
        <f>ABS(D8812-D8813)</f>
        <v>7</v>
      </c>
      <c r="K8812">
        <f>AVERAGE(D8812:D8816)</f>
        <v>17</v>
      </c>
      <c r="L8812">
        <f>AVERAGE(D8812:D8831)</f>
        <v>17</v>
      </c>
      <c r="M8812">
        <f>K8812-L8812</f>
        <v>0</v>
      </c>
      <c r="N8812" t="str">
        <f>IF(K8812&gt;L8812,"HIGH ZONE BIAS",IF(K8812&lt;L8812,"LOW ZONE BIAS","EQUILIBRIUM"))</f>
        <v>EQUILIBRIUM</v>
      </c>
    </row>
    <row r="8813">
      <c r="A8813">
        <v>18758</v>
      </c>
      <c r="B8813" t="str">
        <v>2019-05-10</v>
      </c>
      <c r="C8813" t="str">
        <v>Morning</v>
      </c>
      <c r="D8813">
        <v>10</v>
      </c>
      <c r="E8813" t="str">
        <f>IF(MOD(D8813,2)=0,"EVEN","ODD")</f>
        <v>EVEN</v>
      </c>
      <c r="F8813" t="str">
        <f>IF(D8813&lt;=18,"LOW (1-18)","HIGH (19-36)")</f>
        <v>LOW (1-18)</v>
      </c>
      <c r="G8813">
        <f>INT((D8813-1)/6)+1</f>
        <v>2</v>
      </c>
      <c r="H8813">
        <f>MOD(D8813-1,6)+1</f>
        <v>4</v>
      </c>
      <c r="I8813">
        <f>37-D8813</f>
        <v>27</v>
      </c>
      <c r="J8813">
        <f>ABS(D8813-D8814)</f>
        <v>20</v>
      </c>
      <c r="K8813">
        <f>AVERAGE(D8813:D8817)</f>
        <v>10</v>
      </c>
      <c r="L8813">
        <f>AVERAGE(D8813:D8832)</f>
        <v>10</v>
      </c>
      <c r="M8813">
        <f>K8813-L8813</f>
        <v>0</v>
      </c>
      <c r="N8813" t="str">
        <f>IF(K8813&gt;L8813,"HIGH ZONE BIAS",IF(K8813&lt;L8813,"LOW ZONE BIAS","EQUILIBRIUM"))</f>
        <v>EQUILIBRIUM</v>
      </c>
    </row>
    <row r="8814">
      <c r="A8814">
        <v>18757</v>
      </c>
      <c r="B8814" t="str">
        <v>2019-05-09</v>
      </c>
      <c r="C8814" t="str">
        <v>Evening</v>
      </c>
      <c r="D8814">
        <v>30</v>
      </c>
      <c r="E8814" t="str">
        <f>IF(MOD(D8814,2)=0,"EVEN","ODD")</f>
        <v>EVEN</v>
      </c>
      <c r="F8814" t="str">
        <f>IF(D8814&lt;=18,"LOW (1-18)","HIGH (19-36)")</f>
        <v>HIGH (19-36)</v>
      </c>
      <c r="G8814">
        <f>INT((D8814-1)/6)+1</f>
        <v>5</v>
      </c>
      <c r="H8814">
        <f>MOD(D8814-1,6)+1</f>
        <v>6</v>
      </c>
      <c r="I8814">
        <f>37-D8814</f>
        <v>7</v>
      </c>
      <c r="J8814">
        <f>ABS(D8814-D8815)</f>
        <v>23</v>
      </c>
      <c r="K8814">
        <f>AVERAGE(D8814:D8818)</f>
        <v>30</v>
      </c>
      <c r="L8814">
        <f>AVERAGE(D8814:D8833)</f>
        <v>30</v>
      </c>
      <c r="M8814">
        <f>K8814-L8814</f>
        <v>0</v>
      </c>
      <c r="N8814" t="str">
        <f>IF(K8814&gt;L8814,"HIGH ZONE BIAS",IF(K8814&lt;L8814,"LOW ZONE BIAS","EQUILIBRIUM"))</f>
        <v>EQUILIBRIUM</v>
      </c>
    </row>
    <row r="8815">
      <c r="A8815">
        <v>18756</v>
      </c>
      <c r="B8815" t="str">
        <v>2019-05-09</v>
      </c>
      <c r="C8815" t="str">
        <v>Afternoon</v>
      </c>
      <c r="D8815">
        <v>7</v>
      </c>
      <c r="E8815" t="str">
        <f>IF(MOD(D8815,2)=0,"EVEN","ODD")</f>
        <v>ODD</v>
      </c>
      <c r="F8815" t="str">
        <f>IF(D8815&lt;=18,"LOW (1-18)","HIGH (19-36)")</f>
        <v>LOW (1-18)</v>
      </c>
      <c r="G8815">
        <f>INT((D8815-1)/6)+1</f>
        <v>2</v>
      </c>
      <c r="H8815">
        <f>MOD(D8815-1,6)+1</f>
        <v>1</v>
      </c>
      <c r="I8815">
        <f>37-D8815</f>
        <v>30</v>
      </c>
      <c r="J8815">
        <f>ABS(D8815-D8816)</f>
        <v>2</v>
      </c>
      <c r="K8815">
        <f>AVERAGE(D8815:D8819)</f>
        <v>7</v>
      </c>
      <c r="L8815">
        <f>AVERAGE(D8815:D8834)</f>
        <v>7</v>
      </c>
      <c r="M8815">
        <f>K8815-L8815</f>
        <v>0</v>
      </c>
      <c r="N8815" t="str">
        <f>IF(K8815&gt;L8815,"HIGH ZONE BIAS",IF(K8815&lt;L8815,"LOW ZONE BIAS","EQUILIBRIUM"))</f>
        <v>EQUILIBRIUM</v>
      </c>
    </row>
    <row r="8816">
      <c r="A8816">
        <v>18755</v>
      </c>
      <c r="B8816" t="str">
        <v>2019-05-09</v>
      </c>
      <c r="C8816" t="str">
        <v>Midday</v>
      </c>
      <c r="D8816">
        <v>9</v>
      </c>
      <c r="E8816" t="str">
        <f>IF(MOD(D8816,2)=0,"EVEN","ODD")</f>
        <v>ODD</v>
      </c>
      <c r="F8816" t="str">
        <f>IF(D8816&lt;=18,"LOW (1-18)","HIGH (19-36)")</f>
        <v>LOW (1-18)</v>
      </c>
      <c r="G8816">
        <f>INT((D8816-1)/6)+1</f>
        <v>2</v>
      </c>
      <c r="H8816">
        <f>MOD(D8816-1,6)+1</f>
        <v>3</v>
      </c>
      <c r="I8816">
        <f>37-D8816</f>
        <v>28</v>
      </c>
      <c r="J8816">
        <f>ABS(D8816-D8817)</f>
        <v>7</v>
      </c>
      <c r="K8816">
        <f>AVERAGE(D8816:D8820)</f>
        <v>9</v>
      </c>
      <c r="L8816">
        <f>AVERAGE(D8816:D8835)</f>
        <v>9</v>
      </c>
      <c r="M8816">
        <f>K8816-L8816</f>
        <v>0</v>
      </c>
      <c r="N8816" t="str">
        <f>IF(K8816&gt;L8816,"HIGH ZONE BIAS",IF(K8816&lt;L8816,"LOW ZONE BIAS","EQUILIBRIUM"))</f>
        <v>EQUILIBRIUM</v>
      </c>
    </row>
    <row r="8817">
      <c r="A8817">
        <v>18754</v>
      </c>
      <c r="B8817" t="str">
        <v>2019-05-09</v>
      </c>
      <c r="C8817" t="str">
        <v>Morning</v>
      </c>
      <c r="D8817">
        <v>2</v>
      </c>
      <c r="E8817" t="str">
        <f>IF(MOD(D8817,2)=0,"EVEN","ODD")</f>
        <v>EVEN</v>
      </c>
      <c r="F8817" t="str">
        <f>IF(D8817&lt;=18,"LOW (1-18)","HIGH (19-36)")</f>
        <v>LOW (1-18)</v>
      </c>
      <c r="G8817">
        <f>INT((D8817-1)/6)+1</f>
        <v>1</v>
      </c>
      <c r="H8817">
        <f>MOD(D8817-1,6)+1</f>
        <v>2</v>
      </c>
      <c r="I8817">
        <f>37-D8817</f>
        <v>35</v>
      </c>
      <c r="J8817">
        <f>ABS(D8817-D8818)</f>
        <v>6</v>
      </c>
      <c r="K8817">
        <f>AVERAGE(D8817:D8821)</f>
        <v>2</v>
      </c>
      <c r="L8817">
        <f>AVERAGE(D8817:D8836)</f>
        <v>2</v>
      </c>
      <c r="M8817">
        <f>K8817-L8817</f>
        <v>0</v>
      </c>
      <c r="N8817" t="str">
        <f>IF(K8817&gt;L8817,"HIGH ZONE BIAS",IF(K8817&lt;L8817,"LOW ZONE BIAS","EQUILIBRIUM"))</f>
        <v>EQUILIBRIUM</v>
      </c>
    </row>
    <row r="8818">
      <c r="A8818">
        <v>18753</v>
      </c>
      <c r="B8818" t="str">
        <v>2019-05-08</v>
      </c>
      <c r="C8818" t="str">
        <v>Evening</v>
      </c>
      <c r="D8818">
        <v>8</v>
      </c>
      <c r="E8818" t="str">
        <f>IF(MOD(D8818,2)=0,"EVEN","ODD")</f>
        <v>EVEN</v>
      </c>
      <c r="F8818" t="str">
        <f>IF(D8818&lt;=18,"LOW (1-18)","HIGH (19-36)")</f>
        <v>LOW (1-18)</v>
      </c>
      <c r="G8818">
        <f>INT((D8818-1)/6)+1</f>
        <v>2</v>
      </c>
      <c r="H8818">
        <f>MOD(D8818-1,6)+1</f>
        <v>2</v>
      </c>
      <c r="I8818">
        <f>37-D8818</f>
        <v>29</v>
      </c>
      <c r="J8818">
        <f>ABS(D8818-D8819)</f>
        <v>25</v>
      </c>
      <c r="K8818">
        <f>AVERAGE(D8818:D8822)</f>
        <v>8</v>
      </c>
      <c r="L8818">
        <f>AVERAGE(D8818:D8837)</f>
        <v>8</v>
      </c>
      <c r="M8818">
        <f>K8818-L8818</f>
        <v>0</v>
      </c>
      <c r="N8818" t="str">
        <f>IF(K8818&gt;L8818,"HIGH ZONE BIAS",IF(K8818&lt;L8818,"LOW ZONE BIAS","EQUILIBRIUM"))</f>
        <v>EQUILIBRIUM</v>
      </c>
    </row>
    <row r="8819">
      <c r="A8819">
        <v>18752</v>
      </c>
      <c r="B8819" t="str">
        <v>2019-05-08</v>
      </c>
      <c r="C8819" t="str">
        <v>Afternoon</v>
      </c>
      <c r="D8819">
        <v>33</v>
      </c>
      <c r="E8819" t="str">
        <f>IF(MOD(D8819,2)=0,"EVEN","ODD")</f>
        <v>ODD</v>
      </c>
      <c r="F8819" t="str">
        <f>IF(D8819&lt;=18,"LOW (1-18)","HIGH (19-36)")</f>
        <v>HIGH (19-36)</v>
      </c>
      <c r="G8819">
        <f>INT((D8819-1)/6)+1</f>
        <v>6</v>
      </c>
      <c r="H8819">
        <f>MOD(D8819-1,6)+1</f>
        <v>3</v>
      </c>
      <c r="I8819">
        <f>37-D8819</f>
        <v>4</v>
      </c>
      <c r="J8819">
        <f>ABS(D8819-D8820)</f>
        <v>15</v>
      </c>
      <c r="K8819">
        <f>AVERAGE(D8819:D8823)</f>
        <v>33</v>
      </c>
      <c r="L8819">
        <f>AVERAGE(D8819:D8838)</f>
        <v>33</v>
      </c>
      <c r="M8819">
        <f>K8819-L8819</f>
        <v>0</v>
      </c>
      <c r="N8819" t="str">
        <f>IF(K8819&gt;L8819,"HIGH ZONE BIAS",IF(K8819&lt;L8819,"LOW ZONE BIAS","EQUILIBRIUM"))</f>
        <v>EQUILIBRIUM</v>
      </c>
    </row>
    <row r="8820">
      <c r="A8820">
        <v>18751</v>
      </c>
      <c r="B8820" t="str">
        <v>2019-05-08</v>
      </c>
      <c r="C8820" t="str">
        <v>Midday</v>
      </c>
      <c r="D8820">
        <v>18</v>
      </c>
      <c r="E8820" t="str">
        <f>IF(MOD(D8820,2)=0,"EVEN","ODD")</f>
        <v>EVEN</v>
      </c>
      <c r="F8820" t="str">
        <f>IF(D8820&lt;=18,"LOW (1-18)","HIGH (19-36)")</f>
        <v>LOW (1-18)</v>
      </c>
      <c r="G8820">
        <f>INT((D8820-1)/6)+1</f>
        <v>3</v>
      </c>
      <c r="H8820">
        <f>MOD(D8820-1,6)+1</f>
        <v>6</v>
      </c>
      <c r="I8820">
        <f>37-D8820</f>
        <v>19</v>
      </c>
      <c r="J8820">
        <f>ABS(D8820-D8821)</f>
        <v>6</v>
      </c>
      <c r="K8820">
        <f>AVERAGE(D8820:D8824)</f>
        <v>18</v>
      </c>
      <c r="L8820">
        <f>AVERAGE(D8820:D8839)</f>
        <v>18</v>
      </c>
      <c r="M8820">
        <f>K8820-L8820</f>
        <v>0</v>
      </c>
      <c r="N8820" t="str">
        <f>IF(K8820&gt;L8820,"HIGH ZONE BIAS",IF(K8820&lt;L8820,"LOW ZONE BIAS","EQUILIBRIUM"))</f>
        <v>EQUILIBRIUM</v>
      </c>
    </row>
    <row r="8821">
      <c r="A8821">
        <v>18750</v>
      </c>
      <c r="B8821" t="str">
        <v>2019-05-08</v>
      </c>
      <c r="C8821" t="str">
        <v>Morning</v>
      </c>
      <c r="D8821">
        <v>24</v>
      </c>
      <c r="E8821" t="str">
        <f>IF(MOD(D8821,2)=0,"EVEN","ODD")</f>
        <v>EVEN</v>
      </c>
      <c r="F8821" t="str">
        <f>IF(D8821&lt;=18,"LOW (1-18)","HIGH (19-36)")</f>
        <v>HIGH (19-36)</v>
      </c>
      <c r="G8821">
        <f>INT((D8821-1)/6)+1</f>
        <v>4</v>
      </c>
      <c r="H8821">
        <f>MOD(D8821-1,6)+1</f>
        <v>6</v>
      </c>
      <c r="I8821">
        <f>37-D8821</f>
        <v>13</v>
      </c>
      <c r="J8821">
        <f>ABS(D8821-D8822)</f>
        <v>6</v>
      </c>
      <c r="K8821">
        <f>AVERAGE(D8821:D8825)</f>
        <v>24</v>
      </c>
      <c r="L8821">
        <f>AVERAGE(D8821:D8840)</f>
        <v>24</v>
      </c>
      <c r="M8821">
        <f>K8821-L8821</f>
        <v>0</v>
      </c>
      <c r="N8821" t="str">
        <f>IF(K8821&gt;L8821,"HIGH ZONE BIAS",IF(K8821&lt;L8821,"LOW ZONE BIAS","EQUILIBRIUM"))</f>
        <v>EQUILIBRIUM</v>
      </c>
    </row>
    <row r="8822">
      <c r="A8822">
        <v>18749</v>
      </c>
      <c r="B8822" t="str">
        <v>2019-05-07</v>
      </c>
      <c r="C8822" t="str">
        <v>Evening</v>
      </c>
      <c r="D8822">
        <v>30</v>
      </c>
      <c r="E8822" t="str">
        <f>IF(MOD(D8822,2)=0,"EVEN","ODD")</f>
        <v>EVEN</v>
      </c>
      <c r="F8822" t="str">
        <f>IF(D8822&lt;=18,"LOW (1-18)","HIGH (19-36)")</f>
        <v>HIGH (19-36)</v>
      </c>
      <c r="G8822">
        <f>INT((D8822-1)/6)+1</f>
        <v>5</v>
      </c>
      <c r="H8822">
        <f>MOD(D8822-1,6)+1</f>
        <v>6</v>
      </c>
      <c r="I8822">
        <f>37-D8822</f>
        <v>7</v>
      </c>
      <c r="J8822">
        <f>ABS(D8822-D8823)</f>
        <v>7</v>
      </c>
      <c r="K8822">
        <f>AVERAGE(D8822:D8826)</f>
        <v>30</v>
      </c>
      <c r="L8822">
        <f>AVERAGE(D8822:D8841)</f>
        <v>30</v>
      </c>
      <c r="M8822">
        <f>K8822-L8822</f>
        <v>0</v>
      </c>
      <c r="N8822" t="str">
        <f>IF(K8822&gt;L8822,"HIGH ZONE BIAS",IF(K8822&lt;L8822,"LOW ZONE BIAS","EQUILIBRIUM"))</f>
        <v>EQUILIBRIUM</v>
      </c>
    </row>
    <row r="8823">
      <c r="A8823">
        <v>18748</v>
      </c>
      <c r="B8823" t="str">
        <v>2019-05-07</v>
      </c>
      <c r="C8823" t="str">
        <v>Afternoon</v>
      </c>
      <c r="D8823">
        <v>23</v>
      </c>
      <c r="E8823" t="str">
        <f>IF(MOD(D8823,2)=0,"EVEN","ODD")</f>
        <v>ODD</v>
      </c>
      <c r="F8823" t="str">
        <f>IF(D8823&lt;=18,"LOW (1-18)","HIGH (19-36)")</f>
        <v>HIGH (19-36)</v>
      </c>
      <c r="G8823">
        <f>INT((D8823-1)/6)+1</f>
        <v>4</v>
      </c>
      <c r="H8823">
        <f>MOD(D8823-1,6)+1</f>
        <v>5</v>
      </c>
      <c r="I8823">
        <f>37-D8823</f>
        <v>14</v>
      </c>
      <c r="J8823">
        <f>ABS(D8823-D8824)</f>
        <v>10</v>
      </c>
      <c r="K8823">
        <f>AVERAGE(D8823:D8827)</f>
        <v>23</v>
      </c>
      <c r="L8823">
        <f>AVERAGE(D8823:D8842)</f>
        <v>23</v>
      </c>
      <c r="M8823">
        <f>K8823-L8823</f>
        <v>0</v>
      </c>
      <c r="N8823" t="str">
        <f>IF(K8823&gt;L8823,"HIGH ZONE BIAS",IF(K8823&lt;L8823,"LOW ZONE BIAS","EQUILIBRIUM"))</f>
        <v>EQUILIBRIUM</v>
      </c>
    </row>
    <row r="8824">
      <c r="A8824">
        <v>18747</v>
      </c>
      <c r="B8824" t="str">
        <v>2019-05-07</v>
      </c>
      <c r="C8824" t="str">
        <v>Midday</v>
      </c>
      <c r="D8824">
        <v>13</v>
      </c>
      <c r="E8824" t="str">
        <f>IF(MOD(D8824,2)=0,"EVEN","ODD")</f>
        <v>ODD</v>
      </c>
      <c r="F8824" t="str">
        <f>IF(D8824&lt;=18,"LOW (1-18)","HIGH (19-36)")</f>
        <v>LOW (1-18)</v>
      </c>
      <c r="G8824">
        <f>INT((D8824-1)/6)+1</f>
        <v>3</v>
      </c>
      <c r="H8824">
        <f>MOD(D8824-1,6)+1</f>
        <v>1</v>
      </c>
      <c r="I8824">
        <f>37-D8824</f>
        <v>24</v>
      </c>
      <c r="J8824">
        <f>ABS(D8824-D8825)</f>
        <v>11</v>
      </c>
      <c r="K8824">
        <f>AVERAGE(D8824:D8828)</f>
        <v>13</v>
      </c>
      <c r="L8824">
        <f>AVERAGE(D8824:D8843)</f>
        <v>13</v>
      </c>
      <c r="M8824">
        <f>K8824-L8824</f>
        <v>0</v>
      </c>
      <c r="N8824" t="str">
        <f>IF(K8824&gt;L8824,"HIGH ZONE BIAS",IF(K8824&lt;L8824,"LOW ZONE BIAS","EQUILIBRIUM"))</f>
        <v>EQUILIBRIUM</v>
      </c>
    </row>
    <row r="8825">
      <c r="A8825">
        <v>18746</v>
      </c>
      <c r="B8825" t="str">
        <v>2019-05-07</v>
      </c>
      <c r="C8825" t="str">
        <v>Morning</v>
      </c>
      <c r="D8825">
        <v>2</v>
      </c>
      <c r="E8825" t="str">
        <f>IF(MOD(D8825,2)=0,"EVEN","ODD")</f>
        <v>EVEN</v>
      </c>
      <c r="F8825" t="str">
        <f>IF(D8825&lt;=18,"LOW (1-18)","HIGH (19-36)")</f>
        <v>LOW (1-18)</v>
      </c>
      <c r="G8825">
        <f>INT((D8825-1)/6)+1</f>
        <v>1</v>
      </c>
      <c r="H8825">
        <f>MOD(D8825-1,6)+1</f>
        <v>2</v>
      </c>
      <c r="I8825">
        <f>37-D8825</f>
        <v>35</v>
      </c>
      <c r="J8825">
        <f>ABS(D8825-D8826)</f>
        <v>24</v>
      </c>
      <c r="K8825">
        <f>AVERAGE(D8825:D8829)</f>
        <v>2</v>
      </c>
      <c r="L8825">
        <f>AVERAGE(D8825:D8844)</f>
        <v>2</v>
      </c>
      <c r="M8825">
        <f>K8825-L8825</f>
        <v>0</v>
      </c>
      <c r="N8825" t="str">
        <f>IF(K8825&gt;L8825,"HIGH ZONE BIAS",IF(K8825&lt;L8825,"LOW ZONE BIAS","EQUILIBRIUM"))</f>
        <v>EQUILIBRIUM</v>
      </c>
    </row>
    <row r="8826">
      <c r="A8826">
        <v>18745</v>
      </c>
      <c r="B8826" t="str">
        <v>2019-05-06</v>
      </c>
      <c r="C8826" t="str">
        <v>Evening</v>
      </c>
      <c r="D8826">
        <v>26</v>
      </c>
      <c r="E8826" t="str">
        <f>IF(MOD(D8826,2)=0,"EVEN","ODD")</f>
        <v>EVEN</v>
      </c>
      <c r="F8826" t="str">
        <f>IF(D8826&lt;=18,"LOW (1-18)","HIGH (19-36)")</f>
        <v>HIGH (19-36)</v>
      </c>
      <c r="G8826">
        <f>INT((D8826-1)/6)+1</f>
        <v>5</v>
      </c>
      <c r="H8826">
        <f>MOD(D8826-1,6)+1</f>
        <v>2</v>
      </c>
      <c r="I8826">
        <f>37-D8826</f>
        <v>11</v>
      </c>
      <c r="J8826">
        <f>ABS(D8826-D8827)</f>
        <v>1</v>
      </c>
      <c r="K8826">
        <f>AVERAGE(D8826:D8830)</f>
        <v>26</v>
      </c>
      <c r="L8826">
        <f>AVERAGE(D8826:D8845)</f>
        <v>26</v>
      </c>
      <c r="M8826">
        <f>K8826-L8826</f>
        <v>0</v>
      </c>
      <c r="N8826" t="str">
        <f>IF(K8826&gt;L8826,"HIGH ZONE BIAS",IF(K8826&lt;L8826,"LOW ZONE BIAS","EQUILIBRIUM"))</f>
        <v>EQUILIBRIUM</v>
      </c>
    </row>
    <row r="8827">
      <c r="A8827">
        <v>18744</v>
      </c>
      <c r="B8827" t="str">
        <v>2019-05-06</v>
      </c>
      <c r="C8827" t="str">
        <v>Afternoon</v>
      </c>
      <c r="D8827">
        <v>27</v>
      </c>
      <c r="E8827" t="str">
        <f>IF(MOD(D8827,2)=0,"EVEN","ODD")</f>
        <v>ODD</v>
      </c>
      <c r="F8827" t="str">
        <f>IF(D8827&lt;=18,"LOW (1-18)","HIGH (19-36)")</f>
        <v>HIGH (19-36)</v>
      </c>
      <c r="G8827">
        <f>INT((D8827-1)/6)+1</f>
        <v>5</v>
      </c>
      <c r="H8827">
        <f>MOD(D8827-1,6)+1</f>
        <v>3</v>
      </c>
      <c r="I8827">
        <f>37-D8827</f>
        <v>10</v>
      </c>
      <c r="J8827">
        <f>ABS(D8827-D8828)</f>
        <v>7</v>
      </c>
      <c r="K8827">
        <f>AVERAGE(D8827:D8831)</f>
        <v>27</v>
      </c>
      <c r="L8827">
        <f>AVERAGE(D8827:D8846)</f>
        <v>27</v>
      </c>
      <c r="M8827">
        <f>K8827-L8827</f>
        <v>0</v>
      </c>
      <c r="N8827" t="str">
        <f>IF(K8827&gt;L8827,"HIGH ZONE BIAS",IF(K8827&lt;L8827,"LOW ZONE BIAS","EQUILIBRIUM"))</f>
        <v>EQUILIBRIUM</v>
      </c>
    </row>
    <row r="8828">
      <c r="A8828">
        <v>18743</v>
      </c>
      <c r="B8828" t="str">
        <v>2019-05-06</v>
      </c>
      <c r="C8828" t="str">
        <v>Midday</v>
      </c>
      <c r="D8828">
        <v>34</v>
      </c>
      <c r="E8828" t="str">
        <f>IF(MOD(D8828,2)=0,"EVEN","ODD")</f>
        <v>EVEN</v>
      </c>
      <c r="F8828" t="str">
        <f>IF(D8828&lt;=18,"LOW (1-18)","HIGH (19-36)")</f>
        <v>HIGH (19-36)</v>
      </c>
      <c r="G8828">
        <f>INT((D8828-1)/6)+1</f>
        <v>6</v>
      </c>
      <c r="H8828">
        <f>MOD(D8828-1,6)+1</f>
        <v>4</v>
      </c>
      <c r="I8828">
        <f>37-D8828</f>
        <v>3</v>
      </c>
      <c r="J8828">
        <f>ABS(D8828-D8829)</f>
        <v>8</v>
      </c>
      <c r="K8828">
        <f>AVERAGE(D8828:D8832)</f>
        <v>34</v>
      </c>
      <c r="L8828">
        <f>AVERAGE(D8828:D8847)</f>
        <v>34</v>
      </c>
      <c r="M8828">
        <f>K8828-L8828</f>
        <v>0</v>
      </c>
      <c r="N8828" t="str">
        <f>IF(K8828&gt;L8828,"HIGH ZONE BIAS",IF(K8828&lt;L8828,"LOW ZONE BIAS","EQUILIBRIUM"))</f>
        <v>EQUILIBRIUM</v>
      </c>
    </row>
    <row r="8829">
      <c r="A8829">
        <v>18742</v>
      </c>
      <c r="B8829" t="str">
        <v>2019-05-06</v>
      </c>
      <c r="C8829" t="str">
        <v>Morning</v>
      </c>
      <c r="D8829">
        <v>26</v>
      </c>
      <c r="E8829" t="str">
        <f>IF(MOD(D8829,2)=0,"EVEN","ODD")</f>
        <v>EVEN</v>
      </c>
      <c r="F8829" t="str">
        <f>IF(D8829&lt;=18,"LOW (1-18)","HIGH (19-36)")</f>
        <v>HIGH (19-36)</v>
      </c>
      <c r="G8829">
        <f>INT((D8829-1)/6)+1</f>
        <v>5</v>
      </c>
      <c r="H8829">
        <f>MOD(D8829-1,6)+1</f>
        <v>2</v>
      </c>
      <c r="I8829">
        <f>37-D8829</f>
        <v>11</v>
      </c>
      <c r="J8829">
        <f>ABS(D8829-D8830)</f>
        <v>20</v>
      </c>
      <c r="K8829">
        <f>AVERAGE(D8829:D8833)</f>
        <v>26</v>
      </c>
      <c r="L8829">
        <f>AVERAGE(D8829:D8848)</f>
        <v>26</v>
      </c>
      <c r="M8829">
        <f>K8829-L8829</f>
        <v>0</v>
      </c>
      <c r="N8829" t="str">
        <f>IF(K8829&gt;L8829,"HIGH ZONE BIAS",IF(K8829&lt;L8829,"LOW ZONE BIAS","EQUILIBRIUM"))</f>
        <v>EQUILIBRIUM</v>
      </c>
    </row>
    <row r="8830">
      <c r="A8830">
        <v>18741</v>
      </c>
      <c r="B8830" t="str">
        <v>2019-05-04</v>
      </c>
      <c r="C8830" t="str">
        <v>Evening</v>
      </c>
      <c r="D8830">
        <v>6</v>
      </c>
      <c r="E8830" t="str">
        <f>IF(MOD(D8830,2)=0,"EVEN","ODD")</f>
        <v>EVEN</v>
      </c>
      <c r="F8830" t="str">
        <f>IF(D8830&lt;=18,"LOW (1-18)","HIGH (19-36)")</f>
        <v>LOW (1-18)</v>
      </c>
      <c r="G8830">
        <f>INT((D8830-1)/6)+1</f>
        <v>1</v>
      </c>
      <c r="H8830">
        <f>MOD(D8830-1,6)+1</f>
        <v>6</v>
      </c>
      <c r="I8830">
        <f>37-D8830</f>
        <v>31</v>
      </c>
      <c r="J8830">
        <f>ABS(D8830-D8831)</f>
        <v>19</v>
      </c>
      <c r="K8830">
        <f>AVERAGE(D8830:D8834)</f>
        <v>6</v>
      </c>
      <c r="L8830">
        <f>AVERAGE(D8830:D8849)</f>
        <v>6</v>
      </c>
      <c r="M8830">
        <f>K8830-L8830</f>
        <v>0</v>
      </c>
      <c r="N8830" t="str">
        <f>IF(K8830&gt;L8830,"HIGH ZONE BIAS",IF(K8830&lt;L8830,"LOW ZONE BIAS","EQUILIBRIUM"))</f>
        <v>EQUILIBRIUM</v>
      </c>
    </row>
    <row r="8831">
      <c r="A8831">
        <v>18740</v>
      </c>
      <c r="B8831" t="str">
        <v>2019-05-04</v>
      </c>
      <c r="C8831" t="str">
        <v>Afternoon</v>
      </c>
      <c r="D8831">
        <v>25</v>
      </c>
      <c r="E8831" t="str">
        <f>IF(MOD(D8831,2)=0,"EVEN","ODD")</f>
        <v>ODD</v>
      </c>
      <c r="F8831" t="str">
        <f>IF(D8831&lt;=18,"LOW (1-18)","HIGH (19-36)")</f>
        <v>HIGH (19-36)</v>
      </c>
      <c r="G8831">
        <f>INT((D8831-1)/6)+1</f>
        <v>5</v>
      </c>
      <c r="H8831">
        <f>MOD(D8831-1,6)+1</f>
        <v>1</v>
      </c>
      <c r="I8831">
        <f>37-D8831</f>
        <v>12</v>
      </c>
      <c r="J8831">
        <f>ABS(D8831-D8832)</f>
        <v>5</v>
      </c>
      <c r="K8831">
        <f>AVERAGE(D8831:D8835)</f>
        <v>25</v>
      </c>
      <c r="L8831">
        <f>AVERAGE(D8831:D8850)</f>
        <v>25</v>
      </c>
      <c r="M8831">
        <f>K8831-L8831</f>
        <v>0</v>
      </c>
      <c r="N8831" t="str">
        <f>IF(K8831&gt;L8831,"HIGH ZONE BIAS",IF(K8831&lt;L8831,"LOW ZONE BIAS","EQUILIBRIUM"))</f>
        <v>EQUILIBRIUM</v>
      </c>
    </row>
    <row r="8832">
      <c r="A8832">
        <v>18739</v>
      </c>
      <c r="B8832" t="str">
        <v>2019-05-04</v>
      </c>
      <c r="C8832" t="str">
        <v>Midday</v>
      </c>
      <c r="D8832">
        <v>30</v>
      </c>
      <c r="E8832" t="str">
        <f>IF(MOD(D8832,2)=0,"EVEN","ODD")</f>
        <v>EVEN</v>
      </c>
      <c r="F8832" t="str">
        <f>IF(D8832&lt;=18,"LOW (1-18)","HIGH (19-36)")</f>
        <v>HIGH (19-36)</v>
      </c>
      <c r="G8832">
        <f>INT((D8832-1)/6)+1</f>
        <v>5</v>
      </c>
      <c r="H8832">
        <f>MOD(D8832-1,6)+1</f>
        <v>6</v>
      </c>
      <c r="I8832">
        <f>37-D8832</f>
        <v>7</v>
      </c>
      <c r="J8832">
        <f>ABS(D8832-D8833)</f>
        <v>10</v>
      </c>
      <c r="K8832">
        <f>AVERAGE(D8832:D8836)</f>
        <v>30</v>
      </c>
      <c r="L8832">
        <f>AVERAGE(D8832:D8851)</f>
        <v>30</v>
      </c>
      <c r="M8832">
        <f>K8832-L8832</f>
        <v>0</v>
      </c>
      <c r="N8832" t="str">
        <f>IF(K8832&gt;L8832,"HIGH ZONE BIAS",IF(K8832&lt;L8832,"LOW ZONE BIAS","EQUILIBRIUM"))</f>
        <v>EQUILIBRIUM</v>
      </c>
    </row>
    <row r="8833">
      <c r="A8833">
        <v>18738</v>
      </c>
      <c r="B8833" t="str">
        <v>2019-05-04</v>
      </c>
      <c r="C8833" t="str">
        <v>Morning</v>
      </c>
      <c r="D8833">
        <v>20</v>
      </c>
      <c r="E8833" t="str">
        <f>IF(MOD(D8833,2)=0,"EVEN","ODD")</f>
        <v>EVEN</v>
      </c>
      <c r="F8833" t="str">
        <f>IF(D8833&lt;=18,"LOW (1-18)","HIGH (19-36)")</f>
        <v>HIGH (19-36)</v>
      </c>
      <c r="G8833">
        <f>INT((D8833-1)/6)+1</f>
        <v>4</v>
      </c>
      <c r="H8833">
        <f>MOD(D8833-1,6)+1</f>
        <v>2</v>
      </c>
      <c r="I8833">
        <f>37-D8833</f>
        <v>17</v>
      </c>
      <c r="J8833">
        <f>ABS(D8833-D8834)</f>
        <v>10</v>
      </c>
      <c r="K8833">
        <f>AVERAGE(D8833:D8837)</f>
        <v>20</v>
      </c>
      <c r="L8833">
        <f>AVERAGE(D8833:D8852)</f>
        <v>20</v>
      </c>
      <c r="M8833">
        <f>K8833-L8833</f>
        <v>0</v>
      </c>
      <c r="N8833" t="str">
        <f>IF(K8833&gt;L8833,"HIGH ZONE BIAS",IF(K8833&lt;L8833,"LOW ZONE BIAS","EQUILIBRIUM"))</f>
        <v>EQUILIBRIUM</v>
      </c>
    </row>
    <row r="8834">
      <c r="A8834">
        <v>18737</v>
      </c>
      <c r="B8834" t="str">
        <v>2019-05-03</v>
      </c>
      <c r="C8834" t="str">
        <v>Evening</v>
      </c>
      <c r="D8834">
        <v>30</v>
      </c>
      <c r="E8834" t="str">
        <f>IF(MOD(D8834,2)=0,"EVEN","ODD")</f>
        <v>EVEN</v>
      </c>
      <c r="F8834" t="str">
        <f>IF(D8834&lt;=18,"LOW (1-18)","HIGH (19-36)")</f>
        <v>HIGH (19-36)</v>
      </c>
      <c r="G8834">
        <f>INT((D8834-1)/6)+1</f>
        <v>5</v>
      </c>
      <c r="H8834">
        <f>MOD(D8834-1,6)+1</f>
        <v>6</v>
      </c>
      <c r="I8834">
        <f>37-D8834</f>
        <v>7</v>
      </c>
      <c r="J8834">
        <f>ABS(D8834-D8835)</f>
        <v>6</v>
      </c>
      <c r="K8834">
        <f>AVERAGE(D8834:D8838)</f>
        <v>30</v>
      </c>
      <c r="L8834">
        <f>AVERAGE(D8834:D8853)</f>
        <v>30</v>
      </c>
      <c r="M8834">
        <f>K8834-L8834</f>
        <v>0</v>
      </c>
      <c r="N8834" t="str">
        <f>IF(K8834&gt;L8834,"HIGH ZONE BIAS",IF(K8834&lt;L8834,"LOW ZONE BIAS","EQUILIBRIUM"))</f>
        <v>EQUILIBRIUM</v>
      </c>
    </row>
    <row r="8835">
      <c r="A8835">
        <v>18736</v>
      </c>
      <c r="B8835" t="str">
        <v>2019-05-03</v>
      </c>
      <c r="C8835" t="str">
        <v>Afternoon</v>
      </c>
      <c r="D8835">
        <v>36</v>
      </c>
      <c r="E8835" t="str">
        <f>IF(MOD(D8835,2)=0,"EVEN","ODD")</f>
        <v>EVEN</v>
      </c>
      <c r="F8835" t="str">
        <f>IF(D8835&lt;=18,"LOW (1-18)","HIGH (19-36)")</f>
        <v>HIGH (19-36)</v>
      </c>
      <c r="G8835">
        <f>INT((D8835-1)/6)+1</f>
        <v>6</v>
      </c>
      <c r="H8835">
        <f>MOD(D8835-1,6)+1</f>
        <v>6</v>
      </c>
      <c r="I8835">
        <f>37-D8835</f>
        <v>1</v>
      </c>
      <c r="J8835">
        <f>ABS(D8835-D8836)</f>
        <v>13</v>
      </c>
      <c r="K8835">
        <f>AVERAGE(D8835:D8839)</f>
        <v>36</v>
      </c>
      <c r="L8835">
        <f>AVERAGE(D8835:D8854)</f>
        <v>36</v>
      </c>
      <c r="M8835">
        <f>K8835-L8835</f>
        <v>0</v>
      </c>
      <c r="N8835" t="str">
        <f>IF(K8835&gt;L8835,"HIGH ZONE BIAS",IF(K8835&lt;L8835,"LOW ZONE BIAS","EQUILIBRIUM"))</f>
        <v>EQUILIBRIUM</v>
      </c>
    </row>
    <row r="8836">
      <c r="A8836">
        <v>18735</v>
      </c>
      <c r="B8836" t="str">
        <v>2019-05-03</v>
      </c>
      <c r="C8836" t="str">
        <v>Midday</v>
      </c>
      <c r="D8836">
        <v>23</v>
      </c>
      <c r="E8836" t="str">
        <f>IF(MOD(D8836,2)=0,"EVEN","ODD")</f>
        <v>ODD</v>
      </c>
      <c r="F8836" t="str">
        <f>IF(D8836&lt;=18,"LOW (1-18)","HIGH (19-36)")</f>
        <v>HIGH (19-36)</v>
      </c>
      <c r="G8836">
        <f>INT((D8836-1)/6)+1</f>
        <v>4</v>
      </c>
      <c r="H8836">
        <f>MOD(D8836-1,6)+1</f>
        <v>5</v>
      </c>
      <c r="I8836">
        <f>37-D8836</f>
        <v>14</v>
      </c>
      <c r="J8836">
        <f>ABS(D8836-D8837)</f>
        <v>6</v>
      </c>
      <c r="K8836">
        <f>AVERAGE(D8836:D8840)</f>
        <v>23</v>
      </c>
      <c r="L8836">
        <f>AVERAGE(D8836:D8855)</f>
        <v>23</v>
      </c>
      <c r="M8836">
        <f>K8836-L8836</f>
        <v>0</v>
      </c>
      <c r="N8836" t="str">
        <f>IF(K8836&gt;L8836,"HIGH ZONE BIAS",IF(K8836&lt;L8836,"LOW ZONE BIAS","EQUILIBRIUM"))</f>
        <v>EQUILIBRIUM</v>
      </c>
    </row>
    <row r="8837">
      <c r="A8837">
        <v>18734</v>
      </c>
      <c r="B8837" t="str">
        <v>2019-05-03</v>
      </c>
      <c r="C8837" t="str">
        <v>Morning</v>
      </c>
      <c r="D8837">
        <v>29</v>
      </c>
      <c r="E8837" t="str">
        <f>IF(MOD(D8837,2)=0,"EVEN","ODD")</f>
        <v>ODD</v>
      </c>
      <c r="F8837" t="str">
        <f>IF(D8837&lt;=18,"LOW (1-18)","HIGH (19-36)")</f>
        <v>HIGH (19-36)</v>
      </c>
      <c r="G8837">
        <f>INT((D8837-1)/6)+1</f>
        <v>5</v>
      </c>
      <c r="H8837">
        <f>MOD(D8837-1,6)+1</f>
        <v>5</v>
      </c>
      <c r="I8837">
        <f>37-D8837</f>
        <v>8</v>
      </c>
      <c r="J8837">
        <f>ABS(D8837-D8838)</f>
        <v>21</v>
      </c>
      <c r="K8837">
        <f>AVERAGE(D8837:D8841)</f>
        <v>29</v>
      </c>
      <c r="L8837">
        <f>AVERAGE(D8837:D8856)</f>
        <v>29</v>
      </c>
      <c r="M8837">
        <f>K8837-L8837</f>
        <v>0</v>
      </c>
      <c r="N8837" t="str">
        <f>IF(K8837&gt;L8837,"HIGH ZONE BIAS",IF(K8837&lt;L8837,"LOW ZONE BIAS","EQUILIBRIUM"))</f>
        <v>EQUILIBRIUM</v>
      </c>
    </row>
    <row r="8838">
      <c r="A8838">
        <v>18733</v>
      </c>
      <c r="B8838" t="str">
        <v>2019-05-02</v>
      </c>
      <c r="C8838" t="str">
        <v>Evening</v>
      </c>
      <c r="D8838">
        <v>8</v>
      </c>
      <c r="E8838" t="str">
        <f>IF(MOD(D8838,2)=0,"EVEN","ODD")</f>
        <v>EVEN</v>
      </c>
      <c r="F8838" t="str">
        <f>IF(D8838&lt;=18,"LOW (1-18)","HIGH (19-36)")</f>
        <v>LOW (1-18)</v>
      </c>
      <c r="G8838">
        <f>INT((D8838-1)/6)+1</f>
        <v>2</v>
      </c>
      <c r="H8838">
        <f>MOD(D8838-1,6)+1</f>
        <v>2</v>
      </c>
      <c r="I8838">
        <f>37-D8838</f>
        <v>29</v>
      </c>
      <c r="J8838">
        <f>ABS(D8838-D8839)</f>
        <v>6</v>
      </c>
      <c r="K8838">
        <f>AVERAGE(D8838:D8842)</f>
        <v>8</v>
      </c>
      <c r="L8838">
        <f>AVERAGE(D8838:D8857)</f>
        <v>8</v>
      </c>
      <c r="M8838">
        <f>K8838-L8838</f>
        <v>0</v>
      </c>
      <c r="N8838" t="str">
        <f>IF(K8838&gt;L8838,"HIGH ZONE BIAS",IF(K8838&lt;L8838,"LOW ZONE BIAS","EQUILIBRIUM"))</f>
        <v>EQUILIBRIUM</v>
      </c>
    </row>
    <row r="8839">
      <c r="A8839">
        <v>18732</v>
      </c>
      <c r="B8839" t="str">
        <v>2019-05-02</v>
      </c>
      <c r="C8839" t="str">
        <v>Afternoon</v>
      </c>
      <c r="D8839">
        <v>14</v>
      </c>
      <c r="E8839" t="str">
        <f>IF(MOD(D8839,2)=0,"EVEN","ODD")</f>
        <v>EVEN</v>
      </c>
      <c r="F8839" t="str">
        <f>IF(D8839&lt;=18,"LOW (1-18)","HIGH (19-36)")</f>
        <v>LOW (1-18)</v>
      </c>
      <c r="G8839">
        <f>INT((D8839-1)/6)+1</f>
        <v>3</v>
      </c>
      <c r="H8839">
        <f>MOD(D8839-1,6)+1</f>
        <v>2</v>
      </c>
      <c r="I8839">
        <f>37-D8839</f>
        <v>23</v>
      </c>
      <c r="J8839">
        <f>ABS(D8839-D8840)</f>
        <v>0</v>
      </c>
      <c r="K8839">
        <f>AVERAGE(D8839:D8843)</f>
        <v>14</v>
      </c>
      <c r="L8839">
        <f>AVERAGE(D8839:D8858)</f>
        <v>14</v>
      </c>
      <c r="M8839">
        <f>K8839-L8839</f>
        <v>0</v>
      </c>
      <c r="N8839" t="str">
        <f>IF(K8839&gt;L8839,"HIGH ZONE BIAS",IF(K8839&lt;L8839,"LOW ZONE BIAS","EQUILIBRIUM"))</f>
        <v>EQUILIBRIUM</v>
      </c>
    </row>
    <row r="8840">
      <c r="A8840">
        <v>18731</v>
      </c>
      <c r="B8840" t="str">
        <v>2019-05-02</v>
      </c>
      <c r="C8840" t="str">
        <v>Midday</v>
      </c>
      <c r="D8840">
        <v>14</v>
      </c>
      <c r="E8840" t="str">
        <f>IF(MOD(D8840,2)=0,"EVEN","ODD")</f>
        <v>EVEN</v>
      </c>
      <c r="F8840" t="str">
        <f>IF(D8840&lt;=18,"LOW (1-18)","HIGH (19-36)")</f>
        <v>LOW (1-18)</v>
      </c>
      <c r="G8840">
        <f>INT((D8840-1)/6)+1</f>
        <v>3</v>
      </c>
      <c r="H8840">
        <f>MOD(D8840-1,6)+1</f>
        <v>2</v>
      </c>
      <c r="I8840">
        <f>37-D8840</f>
        <v>23</v>
      </c>
      <c r="J8840">
        <f>ABS(D8840-D8841)</f>
        <v>17</v>
      </c>
      <c r="K8840">
        <f>AVERAGE(D8840:D8844)</f>
        <v>14</v>
      </c>
      <c r="L8840">
        <f>AVERAGE(D8840:D8859)</f>
        <v>14</v>
      </c>
      <c r="M8840">
        <f>K8840-L8840</f>
        <v>0</v>
      </c>
      <c r="N8840" t="str">
        <f>IF(K8840&gt;L8840,"HIGH ZONE BIAS",IF(K8840&lt;L8840,"LOW ZONE BIAS","EQUILIBRIUM"))</f>
        <v>EQUILIBRIUM</v>
      </c>
    </row>
    <row r="8841">
      <c r="A8841">
        <v>18730</v>
      </c>
      <c r="B8841" t="str">
        <v>2019-05-02</v>
      </c>
      <c r="C8841" t="str">
        <v>Morning</v>
      </c>
      <c r="D8841">
        <v>31</v>
      </c>
      <c r="E8841" t="str">
        <f>IF(MOD(D8841,2)=0,"EVEN","ODD")</f>
        <v>ODD</v>
      </c>
      <c r="F8841" t="str">
        <f>IF(D8841&lt;=18,"LOW (1-18)","HIGH (19-36)")</f>
        <v>HIGH (19-36)</v>
      </c>
      <c r="G8841">
        <f>INT((D8841-1)/6)+1</f>
        <v>6</v>
      </c>
      <c r="H8841">
        <f>MOD(D8841-1,6)+1</f>
        <v>1</v>
      </c>
      <c r="I8841">
        <f>37-D8841</f>
        <v>6</v>
      </c>
      <c r="J8841">
        <f>ABS(D8841-D8842)</f>
        <v>4</v>
      </c>
      <c r="K8841">
        <f>AVERAGE(D8841:D8845)</f>
        <v>31</v>
      </c>
      <c r="L8841">
        <f>AVERAGE(D8841:D8860)</f>
        <v>31</v>
      </c>
      <c r="M8841">
        <f>K8841-L8841</f>
        <v>0</v>
      </c>
      <c r="N8841" t="str">
        <f>IF(K8841&gt;L8841,"HIGH ZONE BIAS",IF(K8841&lt;L8841,"LOW ZONE BIAS","EQUILIBRIUM"))</f>
        <v>EQUILIBRIUM</v>
      </c>
    </row>
    <row r="8842">
      <c r="A8842">
        <v>18729</v>
      </c>
      <c r="B8842" t="str">
        <v>2019-05-01</v>
      </c>
      <c r="C8842" t="str">
        <v>Evening</v>
      </c>
      <c r="D8842">
        <v>35</v>
      </c>
      <c r="E8842" t="str">
        <f>IF(MOD(D8842,2)=0,"EVEN","ODD")</f>
        <v>ODD</v>
      </c>
      <c r="F8842" t="str">
        <f>IF(D8842&lt;=18,"LOW (1-18)","HIGH (19-36)")</f>
        <v>HIGH (19-36)</v>
      </c>
      <c r="G8842">
        <f>INT((D8842-1)/6)+1</f>
        <v>6</v>
      </c>
      <c r="H8842">
        <f>MOD(D8842-1,6)+1</f>
        <v>5</v>
      </c>
      <c r="I8842">
        <f>37-D8842</f>
        <v>2</v>
      </c>
      <c r="J8842">
        <f>ABS(D8842-D8843)</f>
        <v>2</v>
      </c>
      <c r="K8842">
        <f>AVERAGE(D8842:D8846)</f>
        <v>35</v>
      </c>
      <c r="L8842">
        <f>AVERAGE(D8842:D8861)</f>
        <v>35</v>
      </c>
      <c r="M8842">
        <f>K8842-L8842</f>
        <v>0</v>
      </c>
      <c r="N8842" t="str">
        <f>IF(K8842&gt;L8842,"HIGH ZONE BIAS",IF(K8842&lt;L8842,"LOW ZONE BIAS","EQUILIBRIUM"))</f>
        <v>EQUILIBRIUM</v>
      </c>
    </row>
    <row r="8843">
      <c r="A8843">
        <v>18728</v>
      </c>
      <c r="B8843" t="str">
        <v>2019-05-01</v>
      </c>
      <c r="C8843" t="str">
        <v>Afternoon</v>
      </c>
      <c r="D8843">
        <v>33</v>
      </c>
      <c r="E8843" t="str">
        <f>IF(MOD(D8843,2)=0,"EVEN","ODD")</f>
        <v>ODD</v>
      </c>
      <c r="F8843" t="str">
        <f>IF(D8843&lt;=18,"LOW (1-18)","HIGH (19-36)")</f>
        <v>HIGH (19-36)</v>
      </c>
      <c r="G8843">
        <f>INT((D8843-1)/6)+1</f>
        <v>6</v>
      </c>
      <c r="H8843">
        <f>MOD(D8843-1,6)+1</f>
        <v>3</v>
      </c>
      <c r="I8843">
        <f>37-D8843</f>
        <v>4</v>
      </c>
      <c r="J8843">
        <f>ABS(D8843-D8844)</f>
        <v>17</v>
      </c>
      <c r="K8843">
        <f>AVERAGE(D8843:D8847)</f>
        <v>33</v>
      </c>
      <c r="L8843">
        <f>AVERAGE(D8843:D8862)</f>
        <v>33</v>
      </c>
      <c r="M8843">
        <f>K8843-L8843</f>
        <v>0</v>
      </c>
      <c r="N8843" t="str">
        <f>IF(K8843&gt;L8843,"HIGH ZONE BIAS",IF(K8843&lt;L8843,"LOW ZONE BIAS","EQUILIBRIUM"))</f>
        <v>EQUILIBRIUM</v>
      </c>
    </row>
    <row r="8844">
      <c r="A8844">
        <v>18727</v>
      </c>
      <c r="B8844" t="str">
        <v>2019-05-01</v>
      </c>
      <c r="C8844" t="str">
        <v>Midday</v>
      </c>
      <c r="D8844">
        <v>16</v>
      </c>
      <c r="E8844" t="str">
        <f>IF(MOD(D8844,2)=0,"EVEN","ODD")</f>
        <v>EVEN</v>
      </c>
      <c r="F8844" t="str">
        <f>IF(D8844&lt;=18,"LOW (1-18)","HIGH (19-36)")</f>
        <v>LOW (1-18)</v>
      </c>
      <c r="G8844">
        <f>INT((D8844-1)/6)+1</f>
        <v>3</v>
      </c>
      <c r="H8844">
        <f>MOD(D8844-1,6)+1</f>
        <v>4</v>
      </c>
      <c r="I8844">
        <f>37-D8844</f>
        <v>21</v>
      </c>
      <c r="J8844">
        <f>ABS(D8844-D8845)</f>
        <v>16</v>
      </c>
      <c r="K8844">
        <f>AVERAGE(D8844:D8848)</f>
        <v>16</v>
      </c>
      <c r="L8844">
        <f>AVERAGE(D8844:D8863)</f>
        <v>16</v>
      </c>
      <c r="M8844">
        <f>K8844-L8844</f>
        <v>0</v>
      </c>
      <c r="N8844" t="str">
        <f>IF(K8844&gt;L8844,"HIGH ZONE BIAS",IF(K8844&lt;L8844,"LOW ZONE BIAS","EQUILIBRIUM"))</f>
        <v>EQUILIBRIUM</v>
      </c>
    </row>
    <row r="8845">
      <c r="A8845">
        <v>18726</v>
      </c>
      <c r="B8845" t="str">
        <v>2019-05-01</v>
      </c>
      <c r="C8845" t="str">
        <v>Morning</v>
      </c>
      <c r="D8845">
        <v>32</v>
      </c>
      <c r="E8845" t="str">
        <f>IF(MOD(D8845,2)=0,"EVEN","ODD")</f>
        <v>EVEN</v>
      </c>
      <c r="F8845" t="str">
        <f>IF(D8845&lt;=18,"LOW (1-18)","HIGH (19-36)")</f>
        <v>HIGH (19-36)</v>
      </c>
      <c r="G8845">
        <f>INT((D8845-1)/6)+1</f>
        <v>6</v>
      </c>
      <c r="H8845">
        <f>MOD(D8845-1,6)+1</f>
        <v>2</v>
      </c>
      <c r="I8845">
        <f>37-D8845</f>
        <v>5</v>
      </c>
      <c r="J8845">
        <f>ABS(D8845-D8846)</f>
        <v>29</v>
      </c>
      <c r="K8845">
        <f>AVERAGE(D8845:D8849)</f>
        <v>32</v>
      </c>
      <c r="L8845">
        <f>AVERAGE(D8845:D8864)</f>
        <v>32</v>
      </c>
      <c r="M8845">
        <f>K8845-L8845</f>
        <v>0</v>
      </c>
      <c r="N8845" t="str">
        <f>IF(K8845&gt;L8845,"HIGH ZONE BIAS",IF(K8845&lt;L8845,"LOW ZONE BIAS","EQUILIBRIUM"))</f>
        <v>EQUILIBRIUM</v>
      </c>
    </row>
    <row r="8846">
      <c r="A8846">
        <v>18725</v>
      </c>
      <c r="B8846" t="str">
        <v>2019-04-30</v>
      </c>
      <c r="C8846" t="str">
        <v>Evening</v>
      </c>
      <c r="D8846">
        <v>3</v>
      </c>
      <c r="E8846" t="str">
        <f>IF(MOD(D8846,2)=0,"EVEN","ODD")</f>
        <v>ODD</v>
      </c>
      <c r="F8846" t="str">
        <f>IF(D8846&lt;=18,"LOW (1-18)","HIGH (19-36)")</f>
        <v>LOW (1-18)</v>
      </c>
      <c r="G8846">
        <f>INT((D8846-1)/6)+1</f>
        <v>1</v>
      </c>
      <c r="H8846">
        <f>MOD(D8846-1,6)+1</f>
        <v>3</v>
      </c>
      <c r="I8846">
        <f>37-D8846</f>
        <v>34</v>
      </c>
      <c r="J8846">
        <f>ABS(D8846-D8847)</f>
        <v>22</v>
      </c>
      <c r="K8846">
        <f>AVERAGE(D8846:D8850)</f>
        <v>3</v>
      </c>
      <c r="L8846">
        <f>AVERAGE(D8846:D8865)</f>
        <v>3</v>
      </c>
      <c r="M8846">
        <f>K8846-L8846</f>
        <v>0</v>
      </c>
      <c r="N8846" t="str">
        <f>IF(K8846&gt;L8846,"HIGH ZONE BIAS",IF(K8846&lt;L8846,"LOW ZONE BIAS","EQUILIBRIUM"))</f>
        <v>EQUILIBRIUM</v>
      </c>
    </row>
    <row r="8847">
      <c r="A8847">
        <v>18724</v>
      </c>
      <c r="B8847" t="str">
        <v>2019-04-30</v>
      </c>
      <c r="C8847" t="str">
        <v>Afternoon</v>
      </c>
      <c r="D8847">
        <v>25</v>
      </c>
      <c r="E8847" t="str">
        <f>IF(MOD(D8847,2)=0,"EVEN","ODD")</f>
        <v>ODD</v>
      </c>
      <c r="F8847" t="str">
        <f>IF(D8847&lt;=18,"LOW (1-18)","HIGH (19-36)")</f>
        <v>HIGH (19-36)</v>
      </c>
      <c r="G8847">
        <f>INT((D8847-1)/6)+1</f>
        <v>5</v>
      </c>
      <c r="H8847">
        <f>MOD(D8847-1,6)+1</f>
        <v>1</v>
      </c>
      <c r="I8847">
        <f>37-D8847</f>
        <v>12</v>
      </c>
      <c r="J8847">
        <f>ABS(D8847-D8848)</f>
        <v>10</v>
      </c>
      <c r="K8847">
        <f>AVERAGE(D8847:D8851)</f>
        <v>25</v>
      </c>
      <c r="L8847">
        <f>AVERAGE(D8847:D8866)</f>
        <v>25</v>
      </c>
      <c r="M8847">
        <f>K8847-L8847</f>
        <v>0</v>
      </c>
      <c r="N8847" t="str">
        <f>IF(K8847&gt;L8847,"HIGH ZONE BIAS",IF(K8847&lt;L8847,"LOW ZONE BIAS","EQUILIBRIUM"))</f>
        <v>EQUILIBRIUM</v>
      </c>
    </row>
    <row r="8848">
      <c r="A8848">
        <v>18723</v>
      </c>
      <c r="B8848" t="str">
        <v>2019-04-30</v>
      </c>
      <c r="C8848" t="str">
        <v>Midday</v>
      </c>
      <c r="D8848">
        <v>15</v>
      </c>
      <c r="E8848" t="str">
        <f>IF(MOD(D8848,2)=0,"EVEN","ODD")</f>
        <v>ODD</v>
      </c>
      <c r="F8848" t="str">
        <f>IF(D8848&lt;=18,"LOW (1-18)","HIGH (19-36)")</f>
        <v>LOW (1-18)</v>
      </c>
      <c r="G8848">
        <f>INT((D8848-1)/6)+1</f>
        <v>3</v>
      </c>
      <c r="H8848">
        <f>MOD(D8848-1,6)+1</f>
        <v>3</v>
      </c>
      <c r="I8848">
        <f>37-D8848</f>
        <v>22</v>
      </c>
      <c r="J8848">
        <f>ABS(D8848-D8849)</f>
        <v>10</v>
      </c>
      <c r="K8848">
        <f>AVERAGE(D8848:D8852)</f>
        <v>15</v>
      </c>
      <c r="L8848">
        <f>AVERAGE(D8848:D8867)</f>
        <v>15</v>
      </c>
      <c r="M8848">
        <f>K8848-L8848</f>
        <v>0</v>
      </c>
      <c r="N8848" t="str">
        <f>IF(K8848&gt;L8848,"HIGH ZONE BIAS",IF(K8848&lt;L8848,"LOW ZONE BIAS","EQUILIBRIUM"))</f>
        <v>EQUILIBRIUM</v>
      </c>
    </row>
    <row r="8849">
      <c r="A8849">
        <v>18722</v>
      </c>
      <c r="B8849" t="str">
        <v>2019-04-30</v>
      </c>
      <c r="C8849" t="str">
        <v>Morning</v>
      </c>
      <c r="D8849">
        <v>5</v>
      </c>
      <c r="E8849" t="str">
        <f>IF(MOD(D8849,2)=0,"EVEN","ODD")</f>
        <v>ODD</v>
      </c>
      <c r="F8849" t="str">
        <f>IF(D8849&lt;=18,"LOW (1-18)","HIGH (19-36)")</f>
        <v>LOW (1-18)</v>
      </c>
      <c r="G8849">
        <f>INT((D8849-1)/6)+1</f>
        <v>1</v>
      </c>
      <c r="H8849">
        <f>MOD(D8849-1,6)+1</f>
        <v>5</v>
      </c>
      <c r="I8849">
        <f>37-D8849</f>
        <v>32</v>
      </c>
      <c r="J8849">
        <f>ABS(D8849-D8850)</f>
        <v>3</v>
      </c>
      <c r="K8849">
        <f>AVERAGE(D8849:D8853)</f>
        <v>5</v>
      </c>
      <c r="L8849">
        <f>AVERAGE(D8849:D8868)</f>
        <v>5</v>
      </c>
      <c r="M8849">
        <f>K8849-L8849</f>
        <v>0</v>
      </c>
      <c r="N8849" t="str">
        <f>IF(K8849&gt;L8849,"HIGH ZONE BIAS",IF(K8849&lt;L8849,"LOW ZONE BIAS","EQUILIBRIUM"))</f>
        <v>EQUILIBRIUM</v>
      </c>
    </row>
    <row r="8850">
      <c r="A8850">
        <v>18721</v>
      </c>
      <c r="B8850" t="str">
        <v>2019-04-29</v>
      </c>
      <c r="C8850" t="str">
        <v>Evening</v>
      </c>
      <c r="D8850">
        <v>8</v>
      </c>
      <c r="E8850" t="str">
        <f>IF(MOD(D8850,2)=0,"EVEN","ODD")</f>
        <v>EVEN</v>
      </c>
      <c r="F8850" t="str">
        <f>IF(D8850&lt;=18,"LOW (1-18)","HIGH (19-36)")</f>
        <v>LOW (1-18)</v>
      </c>
      <c r="G8850">
        <f>INT((D8850-1)/6)+1</f>
        <v>2</v>
      </c>
      <c r="H8850">
        <f>MOD(D8850-1,6)+1</f>
        <v>2</v>
      </c>
      <c r="I8850">
        <f>37-D8850</f>
        <v>29</v>
      </c>
      <c r="J8850">
        <f>ABS(D8850-D8851)</f>
        <v>3</v>
      </c>
      <c r="K8850">
        <f>AVERAGE(D8850:D8854)</f>
        <v>8</v>
      </c>
      <c r="L8850">
        <f>AVERAGE(D8850:D8869)</f>
        <v>8</v>
      </c>
      <c r="M8850">
        <f>K8850-L8850</f>
        <v>0</v>
      </c>
      <c r="N8850" t="str">
        <f>IF(K8850&gt;L8850,"HIGH ZONE BIAS",IF(K8850&lt;L8850,"LOW ZONE BIAS","EQUILIBRIUM"))</f>
        <v>EQUILIBRIUM</v>
      </c>
    </row>
    <row r="8851">
      <c r="A8851">
        <v>18720</v>
      </c>
      <c r="B8851" t="str">
        <v>2019-04-29</v>
      </c>
      <c r="C8851" t="str">
        <v>Afternoon</v>
      </c>
      <c r="D8851">
        <v>5</v>
      </c>
      <c r="E8851" t="str">
        <f>IF(MOD(D8851,2)=0,"EVEN","ODD")</f>
        <v>ODD</v>
      </c>
      <c r="F8851" t="str">
        <f>IF(D8851&lt;=18,"LOW (1-18)","HIGH (19-36)")</f>
        <v>LOW (1-18)</v>
      </c>
      <c r="G8851">
        <f>INT((D8851-1)/6)+1</f>
        <v>1</v>
      </c>
      <c r="H8851">
        <f>MOD(D8851-1,6)+1</f>
        <v>5</v>
      </c>
      <c r="I8851">
        <f>37-D8851</f>
        <v>32</v>
      </c>
      <c r="J8851">
        <f>ABS(D8851-D8852)</f>
        <v>21</v>
      </c>
      <c r="K8851">
        <f>AVERAGE(D8851:D8855)</f>
        <v>5</v>
      </c>
      <c r="L8851">
        <f>AVERAGE(D8851:D8870)</f>
        <v>5</v>
      </c>
      <c r="M8851">
        <f>K8851-L8851</f>
        <v>0</v>
      </c>
      <c r="N8851" t="str">
        <f>IF(K8851&gt;L8851,"HIGH ZONE BIAS",IF(K8851&lt;L8851,"LOW ZONE BIAS","EQUILIBRIUM"))</f>
        <v>EQUILIBRIUM</v>
      </c>
    </row>
    <row r="8852">
      <c r="A8852">
        <v>18719</v>
      </c>
      <c r="B8852" t="str">
        <v>2019-04-29</v>
      </c>
      <c r="C8852" t="str">
        <v>Midday</v>
      </c>
      <c r="D8852">
        <v>26</v>
      </c>
      <c r="E8852" t="str">
        <f>IF(MOD(D8852,2)=0,"EVEN","ODD")</f>
        <v>EVEN</v>
      </c>
      <c r="F8852" t="str">
        <f>IF(D8852&lt;=18,"LOW (1-18)","HIGH (19-36)")</f>
        <v>HIGH (19-36)</v>
      </c>
      <c r="G8852">
        <f>INT((D8852-1)/6)+1</f>
        <v>5</v>
      </c>
      <c r="H8852">
        <f>MOD(D8852-1,6)+1</f>
        <v>2</v>
      </c>
      <c r="I8852">
        <f>37-D8852</f>
        <v>11</v>
      </c>
      <c r="J8852">
        <f>ABS(D8852-D8853)</f>
        <v>7</v>
      </c>
      <c r="K8852">
        <f>AVERAGE(D8852:D8856)</f>
        <v>26</v>
      </c>
      <c r="L8852">
        <f>AVERAGE(D8852:D8871)</f>
        <v>26</v>
      </c>
      <c r="M8852">
        <f>K8852-L8852</f>
        <v>0</v>
      </c>
      <c r="N8852" t="str">
        <f>IF(K8852&gt;L8852,"HIGH ZONE BIAS",IF(K8852&lt;L8852,"LOW ZONE BIAS","EQUILIBRIUM"))</f>
        <v>EQUILIBRIUM</v>
      </c>
    </row>
    <row r="8853">
      <c r="A8853">
        <v>18718</v>
      </c>
      <c r="B8853" t="str">
        <v>2019-04-29</v>
      </c>
      <c r="C8853" t="str">
        <v>Morning</v>
      </c>
      <c r="D8853">
        <v>19</v>
      </c>
      <c r="E8853" t="str">
        <f>IF(MOD(D8853,2)=0,"EVEN","ODD")</f>
        <v>ODD</v>
      </c>
      <c r="F8853" t="str">
        <f>IF(D8853&lt;=18,"LOW (1-18)","HIGH (19-36)")</f>
        <v>HIGH (19-36)</v>
      </c>
      <c r="G8853">
        <f>INT((D8853-1)/6)+1</f>
        <v>4</v>
      </c>
      <c r="H8853">
        <f>MOD(D8853-1,6)+1</f>
        <v>1</v>
      </c>
      <c r="I8853">
        <f>37-D8853</f>
        <v>18</v>
      </c>
      <c r="J8853">
        <f>ABS(D8853-D8854)</f>
        <v>2</v>
      </c>
      <c r="K8853">
        <f>AVERAGE(D8853:D8857)</f>
        <v>19</v>
      </c>
      <c r="L8853">
        <f>AVERAGE(D8853:D8872)</f>
        <v>19</v>
      </c>
      <c r="M8853">
        <f>K8853-L8853</f>
        <v>0</v>
      </c>
      <c r="N8853" t="str">
        <f>IF(K8853&gt;L8853,"HIGH ZONE BIAS",IF(K8853&lt;L8853,"LOW ZONE BIAS","EQUILIBRIUM"))</f>
        <v>EQUILIBRIUM</v>
      </c>
    </row>
    <row r="8854">
      <c r="A8854">
        <v>18717</v>
      </c>
      <c r="B8854" t="str">
        <v>2019-04-27</v>
      </c>
      <c r="C8854" t="str">
        <v>Evening</v>
      </c>
      <c r="D8854">
        <v>21</v>
      </c>
      <c r="E8854" t="str">
        <f>IF(MOD(D8854,2)=0,"EVEN","ODD")</f>
        <v>ODD</v>
      </c>
      <c r="F8854" t="str">
        <f>IF(D8854&lt;=18,"LOW (1-18)","HIGH (19-36)")</f>
        <v>HIGH (19-36)</v>
      </c>
      <c r="G8854">
        <f>INT((D8854-1)/6)+1</f>
        <v>4</v>
      </c>
      <c r="H8854">
        <f>MOD(D8854-1,6)+1</f>
        <v>3</v>
      </c>
      <c r="I8854">
        <f>37-D8854</f>
        <v>16</v>
      </c>
      <c r="J8854">
        <f>ABS(D8854-D8855)</f>
        <v>7</v>
      </c>
      <c r="K8854">
        <f>AVERAGE(D8854:D8858)</f>
        <v>21</v>
      </c>
      <c r="L8854">
        <f>AVERAGE(D8854:D8873)</f>
        <v>21</v>
      </c>
      <c r="M8854">
        <f>K8854-L8854</f>
        <v>0</v>
      </c>
      <c r="N8854" t="str">
        <f>IF(K8854&gt;L8854,"HIGH ZONE BIAS",IF(K8854&lt;L8854,"LOW ZONE BIAS","EQUILIBRIUM"))</f>
        <v>EQUILIBRIUM</v>
      </c>
    </row>
    <row r="8855">
      <c r="A8855">
        <v>18716</v>
      </c>
      <c r="B8855" t="str">
        <v>2019-04-27</v>
      </c>
      <c r="C8855" t="str">
        <v>Afternoon</v>
      </c>
      <c r="D8855">
        <v>28</v>
      </c>
      <c r="E8855" t="str">
        <f>IF(MOD(D8855,2)=0,"EVEN","ODD")</f>
        <v>EVEN</v>
      </c>
      <c r="F8855" t="str">
        <f>IF(D8855&lt;=18,"LOW (1-18)","HIGH (19-36)")</f>
        <v>HIGH (19-36)</v>
      </c>
      <c r="G8855">
        <f>INT((D8855-1)/6)+1</f>
        <v>5</v>
      </c>
      <c r="H8855">
        <f>MOD(D8855-1,6)+1</f>
        <v>4</v>
      </c>
      <c r="I8855">
        <f>37-D8855</f>
        <v>9</v>
      </c>
      <c r="J8855">
        <f>ABS(D8855-D8856)</f>
        <v>4</v>
      </c>
      <c r="K8855">
        <f>AVERAGE(D8855:D8859)</f>
        <v>28</v>
      </c>
      <c r="L8855">
        <f>AVERAGE(D8855:D8874)</f>
        <v>28</v>
      </c>
      <c r="M8855">
        <f>K8855-L8855</f>
        <v>0</v>
      </c>
      <c r="N8855" t="str">
        <f>IF(K8855&gt;L8855,"HIGH ZONE BIAS",IF(K8855&lt;L8855,"LOW ZONE BIAS","EQUILIBRIUM"))</f>
        <v>EQUILIBRIUM</v>
      </c>
    </row>
    <row r="8856">
      <c r="A8856">
        <v>18715</v>
      </c>
      <c r="B8856" t="str">
        <v>2019-04-27</v>
      </c>
      <c r="C8856" t="str">
        <v>Midday</v>
      </c>
      <c r="D8856">
        <v>24</v>
      </c>
      <c r="E8856" t="str">
        <f>IF(MOD(D8856,2)=0,"EVEN","ODD")</f>
        <v>EVEN</v>
      </c>
      <c r="F8856" t="str">
        <f>IF(D8856&lt;=18,"LOW (1-18)","HIGH (19-36)")</f>
        <v>HIGH (19-36)</v>
      </c>
      <c r="G8856">
        <f>INT((D8856-1)/6)+1</f>
        <v>4</v>
      </c>
      <c r="H8856">
        <f>MOD(D8856-1,6)+1</f>
        <v>6</v>
      </c>
      <c r="I8856">
        <f>37-D8856</f>
        <v>13</v>
      </c>
      <c r="J8856">
        <f>ABS(D8856-D8857)</f>
        <v>6</v>
      </c>
      <c r="K8856">
        <f>AVERAGE(D8856:D8860)</f>
        <v>24</v>
      </c>
      <c r="L8856">
        <f>AVERAGE(D8856:D8875)</f>
        <v>24</v>
      </c>
      <c r="M8856">
        <f>K8856-L8856</f>
        <v>0</v>
      </c>
      <c r="N8856" t="str">
        <f>IF(K8856&gt;L8856,"HIGH ZONE BIAS",IF(K8856&lt;L8856,"LOW ZONE BIAS","EQUILIBRIUM"))</f>
        <v>EQUILIBRIUM</v>
      </c>
    </row>
    <row r="8857">
      <c r="A8857">
        <v>18714</v>
      </c>
      <c r="B8857" t="str">
        <v>2019-04-27</v>
      </c>
      <c r="C8857" t="str">
        <v>Morning</v>
      </c>
      <c r="D8857">
        <v>30</v>
      </c>
      <c r="E8857" t="str">
        <f>IF(MOD(D8857,2)=0,"EVEN","ODD")</f>
        <v>EVEN</v>
      </c>
      <c r="F8857" t="str">
        <f>IF(D8857&lt;=18,"LOW (1-18)","HIGH (19-36)")</f>
        <v>HIGH (19-36)</v>
      </c>
      <c r="G8857">
        <f>INT((D8857-1)/6)+1</f>
        <v>5</v>
      </c>
      <c r="H8857">
        <f>MOD(D8857-1,6)+1</f>
        <v>6</v>
      </c>
      <c r="I8857">
        <f>37-D8857</f>
        <v>7</v>
      </c>
      <c r="J8857">
        <f>ABS(D8857-D8858)</f>
        <v>4</v>
      </c>
      <c r="K8857">
        <f>AVERAGE(D8857:D8861)</f>
        <v>30</v>
      </c>
      <c r="L8857">
        <f>AVERAGE(D8857:D8876)</f>
        <v>30</v>
      </c>
      <c r="M8857">
        <f>K8857-L8857</f>
        <v>0</v>
      </c>
      <c r="N8857" t="str">
        <f>IF(K8857&gt;L8857,"HIGH ZONE BIAS",IF(K8857&lt;L8857,"LOW ZONE BIAS","EQUILIBRIUM"))</f>
        <v>EQUILIBRIUM</v>
      </c>
    </row>
    <row r="8858">
      <c r="A8858">
        <v>18713</v>
      </c>
      <c r="B8858" t="str">
        <v>2019-04-26</v>
      </c>
      <c r="C8858" t="str">
        <v>Evening</v>
      </c>
      <c r="D8858">
        <v>26</v>
      </c>
      <c r="E8858" t="str">
        <f>IF(MOD(D8858,2)=0,"EVEN","ODD")</f>
        <v>EVEN</v>
      </c>
      <c r="F8858" t="str">
        <f>IF(D8858&lt;=18,"LOW (1-18)","HIGH (19-36)")</f>
        <v>HIGH (19-36)</v>
      </c>
      <c r="G8858">
        <f>INT((D8858-1)/6)+1</f>
        <v>5</v>
      </c>
      <c r="H8858">
        <f>MOD(D8858-1,6)+1</f>
        <v>2</v>
      </c>
      <c r="I8858">
        <f>37-D8858</f>
        <v>11</v>
      </c>
      <c r="J8858">
        <f>ABS(D8858-D8859)</f>
        <v>5</v>
      </c>
      <c r="K8858">
        <f>AVERAGE(D8858:D8862)</f>
        <v>26</v>
      </c>
      <c r="L8858">
        <f>AVERAGE(D8858:D8877)</f>
        <v>26</v>
      </c>
      <c r="M8858">
        <f>K8858-L8858</f>
        <v>0</v>
      </c>
      <c r="N8858" t="str">
        <f>IF(K8858&gt;L8858,"HIGH ZONE BIAS",IF(K8858&lt;L8858,"LOW ZONE BIAS","EQUILIBRIUM"))</f>
        <v>EQUILIBRIUM</v>
      </c>
    </row>
    <row r="8859">
      <c r="A8859">
        <v>18712</v>
      </c>
      <c r="B8859" t="str">
        <v>2019-04-26</v>
      </c>
      <c r="C8859" t="str">
        <v>Afternoon</v>
      </c>
      <c r="D8859">
        <v>31</v>
      </c>
      <c r="E8859" t="str">
        <f>IF(MOD(D8859,2)=0,"EVEN","ODD")</f>
        <v>ODD</v>
      </c>
      <c r="F8859" t="str">
        <f>IF(D8859&lt;=18,"LOW (1-18)","HIGH (19-36)")</f>
        <v>HIGH (19-36)</v>
      </c>
      <c r="G8859">
        <f>INT((D8859-1)/6)+1</f>
        <v>6</v>
      </c>
      <c r="H8859">
        <f>MOD(D8859-1,6)+1</f>
        <v>1</v>
      </c>
      <c r="I8859">
        <f>37-D8859</f>
        <v>6</v>
      </c>
      <c r="J8859">
        <f>ABS(D8859-D8860)</f>
        <v>5</v>
      </c>
      <c r="K8859">
        <f>AVERAGE(D8859:D8863)</f>
        <v>31</v>
      </c>
      <c r="L8859">
        <f>AVERAGE(D8859:D8878)</f>
        <v>31</v>
      </c>
      <c r="M8859">
        <f>K8859-L8859</f>
        <v>0</v>
      </c>
      <c r="N8859" t="str">
        <f>IF(K8859&gt;L8859,"HIGH ZONE BIAS",IF(K8859&lt;L8859,"LOW ZONE BIAS","EQUILIBRIUM"))</f>
        <v>EQUILIBRIUM</v>
      </c>
    </row>
    <row r="8860">
      <c r="A8860">
        <v>18711</v>
      </c>
      <c r="B8860" t="str">
        <v>2019-04-26</v>
      </c>
      <c r="C8860" t="str">
        <v>Midday</v>
      </c>
      <c r="D8860">
        <v>26</v>
      </c>
      <c r="E8860" t="str">
        <f>IF(MOD(D8860,2)=0,"EVEN","ODD")</f>
        <v>EVEN</v>
      </c>
      <c r="F8860" t="str">
        <f>IF(D8860&lt;=18,"LOW (1-18)","HIGH (19-36)")</f>
        <v>HIGH (19-36)</v>
      </c>
      <c r="G8860">
        <f>INT((D8860-1)/6)+1</f>
        <v>5</v>
      </c>
      <c r="H8860">
        <f>MOD(D8860-1,6)+1</f>
        <v>2</v>
      </c>
      <c r="I8860">
        <f>37-D8860</f>
        <v>11</v>
      </c>
      <c r="J8860">
        <f>ABS(D8860-D8861)</f>
        <v>17</v>
      </c>
      <c r="K8860">
        <f>AVERAGE(D8860:D8864)</f>
        <v>26</v>
      </c>
      <c r="L8860">
        <f>AVERAGE(D8860:D8879)</f>
        <v>26</v>
      </c>
      <c r="M8860">
        <f>K8860-L8860</f>
        <v>0</v>
      </c>
      <c r="N8860" t="str">
        <f>IF(K8860&gt;L8860,"HIGH ZONE BIAS",IF(K8860&lt;L8860,"LOW ZONE BIAS","EQUILIBRIUM"))</f>
        <v>EQUILIBRIUM</v>
      </c>
    </row>
    <row r="8861">
      <c r="A8861">
        <v>18710</v>
      </c>
      <c r="B8861" t="str">
        <v>2019-04-26</v>
      </c>
      <c r="C8861" t="str">
        <v>Morning</v>
      </c>
      <c r="D8861">
        <v>9</v>
      </c>
      <c r="E8861" t="str">
        <f>IF(MOD(D8861,2)=0,"EVEN","ODD")</f>
        <v>ODD</v>
      </c>
      <c r="F8861" t="str">
        <f>IF(D8861&lt;=18,"LOW (1-18)","HIGH (19-36)")</f>
        <v>LOW (1-18)</v>
      </c>
      <c r="G8861">
        <f>INT((D8861-1)/6)+1</f>
        <v>2</v>
      </c>
      <c r="H8861">
        <f>MOD(D8861-1,6)+1</f>
        <v>3</v>
      </c>
      <c r="I8861">
        <f>37-D8861</f>
        <v>28</v>
      </c>
      <c r="J8861">
        <f>ABS(D8861-D8862)</f>
        <v>14</v>
      </c>
      <c r="K8861">
        <f>AVERAGE(D8861:D8865)</f>
        <v>9</v>
      </c>
      <c r="L8861">
        <f>AVERAGE(D8861:D8880)</f>
        <v>9</v>
      </c>
      <c r="M8861">
        <f>K8861-L8861</f>
        <v>0</v>
      </c>
      <c r="N8861" t="str">
        <f>IF(K8861&gt;L8861,"HIGH ZONE BIAS",IF(K8861&lt;L8861,"LOW ZONE BIAS","EQUILIBRIUM"))</f>
        <v>EQUILIBRIUM</v>
      </c>
    </row>
    <row r="8862">
      <c r="A8862">
        <v>18709</v>
      </c>
      <c r="B8862" t="str">
        <v>2019-04-25</v>
      </c>
      <c r="C8862" t="str">
        <v>Evening</v>
      </c>
      <c r="D8862">
        <v>23</v>
      </c>
      <c r="E8862" t="str">
        <f>IF(MOD(D8862,2)=0,"EVEN","ODD")</f>
        <v>ODD</v>
      </c>
      <c r="F8862" t="str">
        <f>IF(D8862&lt;=18,"LOW (1-18)","HIGH (19-36)")</f>
        <v>HIGH (19-36)</v>
      </c>
      <c r="G8862">
        <f>INT((D8862-1)/6)+1</f>
        <v>4</v>
      </c>
      <c r="H8862">
        <f>MOD(D8862-1,6)+1</f>
        <v>5</v>
      </c>
      <c r="I8862">
        <f>37-D8862</f>
        <v>14</v>
      </c>
      <c r="J8862">
        <f>ABS(D8862-D8863)</f>
        <v>16</v>
      </c>
      <c r="K8862">
        <f>AVERAGE(D8862:D8866)</f>
        <v>23</v>
      </c>
      <c r="L8862">
        <f>AVERAGE(D8862:D8881)</f>
        <v>23</v>
      </c>
      <c r="M8862">
        <f>K8862-L8862</f>
        <v>0</v>
      </c>
      <c r="N8862" t="str">
        <f>IF(K8862&gt;L8862,"HIGH ZONE BIAS",IF(K8862&lt;L8862,"LOW ZONE BIAS","EQUILIBRIUM"))</f>
        <v>EQUILIBRIUM</v>
      </c>
    </row>
    <row r="8863">
      <c r="A8863">
        <v>18708</v>
      </c>
      <c r="B8863" t="str">
        <v>2019-04-25</v>
      </c>
      <c r="C8863" t="str">
        <v>Afternoon</v>
      </c>
      <c r="D8863">
        <v>7</v>
      </c>
      <c r="E8863" t="str">
        <f>IF(MOD(D8863,2)=0,"EVEN","ODD")</f>
        <v>ODD</v>
      </c>
      <c r="F8863" t="str">
        <f>IF(D8863&lt;=18,"LOW (1-18)","HIGH (19-36)")</f>
        <v>LOW (1-18)</v>
      </c>
      <c r="G8863">
        <f>INT((D8863-1)/6)+1</f>
        <v>2</v>
      </c>
      <c r="H8863">
        <f>MOD(D8863-1,6)+1</f>
        <v>1</v>
      </c>
      <c r="I8863">
        <f>37-D8863</f>
        <v>30</v>
      </c>
      <c r="J8863">
        <f>ABS(D8863-D8864)</f>
        <v>6</v>
      </c>
      <c r="K8863">
        <f>AVERAGE(D8863:D8867)</f>
        <v>7</v>
      </c>
      <c r="L8863">
        <f>AVERAGE(D8863:D8882)</f>
        <v>7</v>
      </c>
      <c r="M8863">
        <f>K8863-L8863</f>
        <v>0</v>
      </c>
      <c r="N8863" t="str">
        <f>IF(K8863&gt;L8863,"HIGH ZONE BIAS",IF(K8863&lt;L8863,"LOW ZONE BIAS","EQUILIBRIUM"))</f>
        <v>EQUILIBRIUM</v>
      </c>
    </row>
    <row r="8864">
      <c r="A8864">
        <v>18707</v>
      </c>
      <c r="B8864" t="str">
        <v>2019-04-25</v>
      </c>
      <c r="C8864" t="str">
        <v>Midday</v>
      </c>
      <c r="D8864">
        <v>13</v>
      </c>
      <c r="E8864" t="str">
        <f>IF(MOD(D8864,2)=0,"EVEN","ODD")</f>
        <v>ODD</v>
      </c>
      <c r="F8864" t="str">
        <f>IF(D8864&lt;=18,"LOW (1-18)","HIGH (19-36)")</f>
        <v>LOW (1-18)</v>
      </c>
      <c r="G8864">
        <f>INT((D8864-1)/6)+1</f>
        <v>3</v>
      </c>
      <c r="H8864">
        <f>MOD(D8864-1,6)+1</f>
        <v>1</v>
      </c>
      <c r="I8864">
        <f>37-D8864</f>
        <v>24</v>
      </c>
      <c r="J8864">
        <f>ABS(D8864-D8865)</f>
        <v>8</v>
      </c>
      <c r="K8864">
        <f>AVERAGE(D8864:D8868)</f>
        <v>13</v>
      </c>
      <c r="L8864">
        <f>AVERAGE(D8864:D8883)</f>
        <v>13</v>
      </c>
      <c r="M8864">
        <f>K8864-L8864</f>
        <v>0</v>
      </c>
      <c r="N8864" t="str">
        <f>IF(K8864&gt;L8864,"HIGH ZONE BIAS",IF(K8864&lt;L8864,"LOW ZONE BIAS","EQUILIBRIUM"))</f>
        <v>EQUILIBRIUM</v>
      </c>
    </row>
    <row r="8865">
      <c r="A8865">
        <v>18706</v>
      </c>
      <c r="B8865" t="str">
        <v>2019-04-25</v>
      </c>
      <c r="C8865" t="str">
        <v>Morning</v>
      </c>
      <c r="D8865">
        <v>21</v>
      </c>
      <c r="E8865" t="str">
        <f>IF(MOD(D8865,2)=0,"EVEN","ODD")</f>
        <v>ODD</v>
      </c>
      <c r="F8865" t="str">
        <f>IF(D8865&lt;=18,"LOW (1-18)","HIGH (19-36)")</f>
        <v>HIGH (19-36)</v>
      </c>
      <c r="G8865">
        <f>INT((D8865-1)/6)+1</f>
        <v>4</v>
      </c>
      <c r="H8865">
        <f>MOD(D8865-1,6)+1</f>
        <v>3</v>
      </c>
      <c r="I8865">
        <f>37-D8865</f>
        <v>16</v>
      </c>
      <c r="J8865">
        <f>ABS(D8865-D8866)</f>
        <v>15</v>
      </c>
      <c r="K8865">
        <f>AVERAGE(D8865:D8869)</f>
        <v>21</v>
      </c>
      <c r="L8865">
        <f>AVERAGE(D8865:D8884)</f>
        <v>21</v>
      </c>
      <c r="M8865">
        <f>K8865-L8865</f>
        <v>0</v>
      </c>
      <c r="N8865" t="str">
        <f>IF(K8865&gt;L8865,"HIGH ZONE BIAS",IF(K8865&lt;L8865,"LOW ZONE BIAS","EQUILIBRIUM"))</f>
        <v>EQUILIBRIUM</v>
      </c>
    </row>
    <row r="8866">
      <c r="A8866">
        <v>18705</v>
      </c>
      <c r="B8866" t="str">
        <v>2019-04-24</v>
      </c>
      <c r="C8866" t="str">
        <v>Evening</v>
      </c>
      <c r="D8866">
        <v>6</v>
      </c>
      <c r="E8866" t="str">
        <f>IF(MOD(D8866,2)=0,"EVEN","ODD")</f>
        <v>EVEN</v>
      </c>
      <c r="F8866" t="str">
        <f>IF(D8866&lt;=18,"LOW (1-18)","HIGH (19-36)")</f>
        <v>LOW (1-18)</v>
      </c>
      <c r="G8866">
        <f>INT((D8866-1)/6)+1</f>
        <v>1</v>
      </c>
      <c r="H8866">
        <f>MOD(D8866-1,6)+1</f>
        <v>6</v>
      </c>
      <c r="I8866">
        <f>37-D8866</f>
        <v>31</v>
      </c>
      <c r="J8866">
        <f>ABS(D8866-D8867)</f>
        <v>29</v>
      </c>
      <c r="K8866">
        <f>AVERAGE(D8866:D8870)</f>
        <v>6</v>
      </c>
      <c r="L8866">
        <f>AVERAGE(D8866:D8885)</f>
        <v>6</v>
      </c>
      <c r="M8866">
        <f>K8866-L8866</f>
        <v>0</v>
      </c>
      <c r="N8866" t="str">
        <f>IF(K8866&gt;L8866,"HIGH ZONE BIAS",IF(K8866&lt;L8866,"LOW ZONE BIAS","EQUILIBRIUM"))</f>
        <v>EQUILIBRIUM</v>
      </c>
    </row>
    <row r="8867">
      <c r="A8867">
        <v>18704</v>
      </c>
      <c r="B8867" t="str">
        <v>2019-04-24</v>
      </c>
      <c r="C8867" t="str">
        <v>Afternoon</v>
      </c>
      <c r="D8867">
        <v>35</v>
      </c>
      <c r="E8867" t="str">
        <f>IF(MOD(D8867,2)=0,"EVEN","ODD")</f>
        <v>ODD</v>
      </c>
      <c r="F8867" t="str">
        <f>IF(D8867&lt;=18,"LOW (1-18)","HIGH (19-36)")</f>
        <v>HIGH (19-36)</v>
      </c>
      <c r="G8867">
        <f>INT((D8867-1)/6)+1</f>
        <v>6</v>
      </c>
      <c r="H8867">
        <f>MOD(D8867-1,6)+1</f>
        <v>5</v>
      </c>
      <c r="I8867">
        <f>37-D8867</f>
        <v>2</v>
      </c>
      <c r="J8867">
        <f>ABS(D8867-D8868)</f>
        <v>31</v>
      </c>
      <c r="K8867">
        <f>AVERAGE(D8867:D8871)</f>
        <v>35</v>
      </c>
      <c r="L8867">
        <f>AVERAGE(D8867:D8886)</f>
        <v>35</v>
      </c>
      <c r="M8867">
        <f>K8867-L8867</f>
        <v>0</v>
      </c>
      <c r="N8867" t="str">
        <f>IF(K8867&gt;L8867,"HIGH ZONE BIAS",IF(K8867&lt;L8867,"LOW ZONE BIAS","EQUILIBRIUM"))</f>
        <v>EQUILIBRIUM</v>
      </c>
    </row>
    <row r="8868">
      <c r="A8868">
        <v>18703</v>
      </c>
      <c r="B8868" t="str">
        <v>2019-04-24</v>
      </c>
      <c r="C8868" t="str">
        <v>Midday</v>
      </c>
      <c r="D8868">
        <v>4</v>
      </c>
      <c r="E8868" t="str">
        <f>IF(MOD(D8868,2)=0,"EVEN","ODD")</f>
        <v>EVEN</v>
      </c>
      <c r="F8868" t="str">
        <f>IF(D8868&lt;=18,"LOW (1-18)","HIGH (19-36)")</f>
        <v>LOW (1-18)</v>
      </c>
      <c r="G8868">
        <f>INT((D8868-1)/6)+1</f>
        <v>1</v>
      </c>
      <c r="H8868">
        <f>MOD(D8868-1,6)+1</f>
        <v>4</v>
      </c>
      <c r="I8868">
        <f>37-D8868</f>
        <v>33</v>
      </c>
      <c r="J8868">
        <f>ABS(D8868-D8869)</f>
        <v>15</v>
      </c>
      <c r="K8868">
        <f>AVERAGE(D8868:D8872)</f>
        <v>4</v>
      </c>
      <c r="L8868">
        <f>AVERAGE(D8868:D8887)</f>
        <v>4</v>
      </c>
      <c r="M8868">
        <f>K8868-L8868</f>
        <v>0</v>
      </c>
      <c r="N8868" t="str">
        <f>IF(K8868&gt;L8868,"HIGH ZONE BIAS",IF(K8868&lt;L8868,"LOW ZONE BIAS","EQUILIBRIUM"))</f>
        <v>EQUILIBRIUM</v>
      </c>
    </row>
    <row r="8869">
      <c r="A8869">
        <v>18702</v>
      </c>
      <c r="B8869" t="str">
        <v>2019-04-24</v>
      </c>
      <c r="C8869" t="str">
        <v>Morning</v>
      </c>
      <c r="D8869">
        <v>19</v>
      </c>
      <c r="E8869" t="str">
        <f>IF(MOD(D8869,2)=0,"EVEN","ODD")</f>
        <v>ODD</v>
      </c>
      <c r="F8869" t="str">
        <f>IF(D8869&lt;=18,"LOW (1-18)","HIGH (19-36)")</f>
        <v>HIGH (19-36)</v>
      </c>
      <c r="G8869">
        <f>INT((D8869-1)/6)+1</f>
        <v>4</v>
      </c>
      <c r="H8869">
        <f>MOD(D8869-1,6)+1</f>
        <v>1</v>
      </c>
      <c r="I8869">
        <f>37-D8869</f>
        <v>18</v>
      </c>
      <c r="J8869">
        <f>ABS(D8869-D8870)</f>
        <v>11</v>
      </c>
      <c r="K8869">
        <f>AVERAGE(D8869:D8873)</f>
        <v>19</v>
      </c>
      <c r="L8869">
        <f>AVERAGE(D8869:D8888)</f>
        <v>19</v>
      </c>
      <c r="M8869">
        <f>K8869-L8869</f>
        <v>0</v>
      </c>
      <c r="N8869" t="str">
        <f>IF(K8869&gt;L8869,"HIGH ZONE BIAS",IF(K8869&lt;L8869,"LOW ZONE BIAS","EQUILIBRIUM"))</f>
        <v>EQUILIBRIUM</v>
      </c>
    </row>
    <row r="8870">
      <c r="A8870">
        <v>18701</v>
      </c>
      <c r="B8870" t="str">
        <v>2019-04-23</v>
      </c>
      <c r="C8870" t="str">
        <v>Evening</v>
      </c>
      <c r="D8870">
        <v>8</v>
      </c>
      <c r="E8870" t="str">
        <f>IF(MOD(D8870,2)=0,"EVEN","ODD")</f>
        <v>EVEN</v>
      </c>
      <c r="F8870" t="str">
        <f>IF(D8870&lt;=18,"LOW (1-18)","HIGH (19-36)")</f>
        <v>LOW (1-18)</v>
      </c>
      <c r="G8870">
        <f>INT((D8870-1)/6)+1</f>
        <v>2</v>
      </c>
      <c r="H8870">
        <f>MOD(D8870-1,6)+1</f>
        <v>2</v>
      </c>
      <c r="I8870">
        <f>37-D8870</f>
        <v>29</v>
      </c>
      <c r="J8870">
        <f>ABS(D8870-D8871)</f>
        <v>2</v>
      </c>
      <c r="K8870">
        <f>AVERAGE(D8870:D8874)</f>
        <v>8</v>
      </c>
      <c r="L8870">
        <f>AVERAGE(D8870:D8889)</f>
        <v>8</v>
      </c>
      <c r="M8870">
        <f>K8870-L8870</f>
        <v>0</v>
      </c>
      <c r="N8870" t="str">
        <f>IF(K8870&gt;L8870,"HIGH ZONE BIAS",IF(K8870&lt;L8870,"LOW ZONE BIAS","EQUILIBRIUM"))</f>
        <v>EQUILIBRIUM</v>
      </c>
    </row>
    <row r="8871">
      <c r="A8871">
        <v>18700</v>
      </c>
      <c r="B8871" t="str">
        <v>2019-04-23</v>
      </c>
      <c r="C8871" t="str">
        <v>Afternoon</v>
      </c>
      <c r="D8871">
        <v>6</v>
      </c>
      <c r="E8871" t="str">
        <f>IF(MOD(D8871,2)=0,"EVEN","ODD")</f>
        <v>EVEN</v>
      </c>
      <c r="F8871" t="str">
        <f>IF(D8871&lt;=18,"LOW (1-18)","HIGH (19-36)")</f>
        <v>LOW (1-18)</v>
      </c>
      <c r="G8871">
        <f>INT((D8871-1)/6)+1</f>
        <v>1</v>
      </c>
      <c r="H8871">
        <f>MOD(D8871-1,6)+1</f>
        <v>6</v>
      </c>
      <c r="I8871">
        <f>37-D8871</f>
        <v>31</v>
      </c>
      <c r="J8871">
        <f>ABS(D8871-D8872)</f>
        <v>3</v>
      </c>
      <c r="K8871">
        <f>AVERAGE(D8871:D8875)</f>
        <v>6</v>
      </c>
      <c r="L8871">
        <f>AVERAGE(D8871:D8890)</f>
        <v>6</v>
      </c>
      <c r="M8871">
        <f>K8871-L8871</f>
        <v>0</v>
      </c>
      <c r="N8871" t="str">
        <f>IF(K8871&gt;L8871,"HIGH ZONE BIAS",IF(K8871&lt;L8871,"LOW ZONE BIAS","EQUILIBRIUM"))</f>
        <v>EQUILIBRIUM</v>
      </c>
    </row>
    <row r="8872">
      <c r="A8872">
        <v>18699</v>
      </c>
      <c r="B8872" t="str">
        <v>2019-04-23</v>
      </c>
      <c r="C8872" t="str">
        <v>Midday</v>
      </c>
      <c r="D8872">
        <v>9</v>
      </c>
      <c r="E8872" t="str">
        <f>IF(MOD(D8872,2)=0,"EVEN","ODD")</f>
        <v>ODD</v>
      </c>
      <c r="F8872" t="str">
        <f>IF(D8872&lt;=18,"LOW (1-18)","HIGH (19-36)")</f>
        <v>LOW (1-18)</v>
      </c>
      <c r="G8872">
        <f>INT((D8872-1)/6)+1</f>
        <v>2</v>
      </c>
      <c r="H8872">
        <f>MOD(D8872-1,6)+1</f>
        <v>3</v>
      </c>
      <c r="I8872">
        <f>37-D8872</f>
        <v>28</v>
      </c>
      <c r="J8872">
        <f>ABS(D8872-D8873)</f>
        <v>9</v>
      </c>
      <c r="K8872">
        <f>AVERAGE(D8872:D8876)</f>
        <v>9</v>
      </c>
      <c r="L8872">
        <f>AVERAGE(D8872:D8891)</f>
        <v>9</v>
      </c>
      <c r="M8872">
        <f>K8872-L8872</f>
        <v>0</v>
      </c>
      <c r="N8872" t="str">
        <f>IF(K8872&gt;L8872,"HIGH ZONE BIAS",IF(K8872&lt;L8872,"LOW ZONE BIAS","EQUILIBRIUM"))</f>
        <v>EQUILIBRIUM</v>
      </c>
    </row>
    <row r="8873">
      <c r="A8873">
        <v>18698</v>
      </c>
      <c r="B8873" t="str">
        <v>2019-04-23</v>
      </c>
      <c r="C8873" t="str">
        <v>Morning</v>
      </c>
      <c r="D8873">
        <v>18</v>
      </c>
      <c r="E8873" t="str">
        <f>IF(MOD(D8873,2)=0,"EVEN","ODD")</f>
        <v>EVEN</v>
      </c>
      <c r="F8873" t="str">
        <f>IF(D8873&lt;=18,"LOW (1-18)","HIGH (19-36)")</f>
        <v>LOW (1-18)</v>
      </c>
      <c r="G8873">
        <f>INT((D8873-1)/6)+1</f>
        <v>3</v>
      </c>
      <c r="H8873">
        <f>MOD(D8873-1,6)+1</f>
        <v>6</v>
      </c>
      <c r="I8873">
        <f>37-D8873</f>
        <v>19</v>
      </c>
      <c r="J8873">
        <f>ABS(D8873-D8874)</f>
        <v>8</v>
      </c>
      <c r="K8873">
        <f>AVERAGE(D8873:D8877)</f>
        <v>18</v>
      </c>
      <c r="L8873">
        <f>AVERAGE(D8873:D8892)</f>
        <v>18</v>
      </c>
      <c r="M8873">
        <f>K8873-L8873</f>
        <v>0</v>
      </c>
      <c r="N8873" t="str">
        <f>IF(K8873&gt;L8873,"HIGH ZONE BIAS",IF(K8873&lt;L8873,"LOW ZONE BIAS","EQUILIBRIUM"))</f>
        <v>EQUILIBRIUM</v>
      </c>
    </row>
    <row r="8874">
      <c r="A8874">
        <v>18697</v>
      </c>
      <c r="B8874" t="str">
        <v>2019-04-22</v>
      </c>
      <c r="C8874" t="str">
        <v>Evening</v>
      </c>
      <c r="D8874">
        <v>10</v>
      </c>
      <c r="E8874" t="str">
        <f>IF(MOD(D8874,2)=0,"EVEN","ODD")</f>
        <v>EVEN</v>
      </c>
      <c r="F8874" t="str">
        <f>IF(D8874&lt;=18,"LOW (1-18)","HIGH (19-36)")</f>
        <v>LOW (1-18)</v>
      </c>
      <c r="G8874">
        <f>INT((D8874-1)/6)+1</f>
        <v>2</v>
      </c>
      <c r="H8874">
        <f>MOD(D8874-1,6)+1</f>
        <v>4</v>
      </c>
      <c r="I8874">
        <f>37-D8874</f>
        <v>27</v>
      </c>
      <c r="J8874">
        <f>ABS(D8874-D8875)</f>
        <v>1</v>
      </c>
      <c r="K8874">
        <f>AVERAGE(D8874:D8878)</f>
        <v>10</v>
      </c>
      <c r="L8874">
        <f>AVERAGE(D8874:D8893)</f>
        <v>10</v>
      </c>
      <c r="M8874">
        <f>K8874-L8874</f>
        <v>0</v>
      </c>
      <c r="N8874" t="str">
        <f>IF(K8874&gt;L8874,"HIGH ZONE BIAS",IF(K8874&lt;L8874,"LOW ZONE BIAS","EQUILIBRIUM"))</f>
        <v>EQUILIBRIUM</v>
      </c>
    </row>
    <row r="8875">
      <c r="A8875">
        <v>18696</v>
      </c>
      <c r="B8875" t="str">
        <v>2019-04-22</v>
      </c>
      <c r="C8875" t="str">
        <v>Afternoon</v>
      </c>
      <c r="D8875">
        <v>9</v>
      </c>
      <c r="E8875" t="str">
        <f>IF(MOD(D8875,2)=0,"EVEN","ODD")</f>
        <v>ODD</v>
      </c>
      <c r="F8875" t="str">
        <f>IF(D8875&lt;=18,"LOW (1-18)","HIGH (19-36)")</f>
        <v>LOW (1-18)</v>
      </c>
      <c r="G8875">
        <f>INT((D8875-1)/6)+1</f>
        <v>2</v>
      </c>
      <c r="H8875">
        <f>MOD(D8875-1,6)+1</f>
        <v>3</v>
      </c>
      <c r="I8875">
        <f>37-D8875</f>
        <v>28</v>
      </c>
      <c r="J8875">
        <f>ABS(D8875-D8876)</f>
        <v>12</v>
      </c>
      <c r="K8875">
        <f>AVERAGE(D8875:D8879)</f>
        <v>9</v>
      </c>
      <c r="L8875">
        <f>AVERAGE(D8875:D8894)</f>
        <v>9</v>
      </c>
      <c r="M8875">
        <f>K8875-L8875</f>
        <v>0</v>
      </c>
      <c r="N8875" t="str">
        <f>IF(K8875&gt;L8875,"HIGH ZONE BIAS",IF(K8875&lt;L8875,"LOW ZONE BIAS","EQUILIBRIUM"))</f>
        <v>EQUILIBRIUM</v>
      </c>
    </row>
    <row r="8876">
      <c r="A8876">
        <v>18695</v>
      </c>
      <c r="B8876" t="str">
        <v>2019-04-22</v>
      </c>
      <c r="C8876" t="str">
        <v>Midday</v>
      </c>
      <c r="D8876">
        <v>21</v>
      </c>
      <c r="E8876" t="str">
        <f>IF(MOD(D8876,2)=0,"EVEN","ODD")</f>
        <v>ODD</v>
      </c>
      <c r="F8876" t="str">
        <f>IF(D8876&lt;=18,"LOW (1-18)","HIGH (19-36)")</f>
        <v>HIGH (19-36)</v>
      </c>
      <c r="G8876">
        <f>INT((D8876-1)/6)+1</f>
        <v>4</v>
      </c>
      <c r="H8876">
        <f>MOD(D8876-1,6)+1</f>
        <v>3</v>
      </c>
      <c r="I8876">
        <f>37-D8876</f>
        <v>16</v>
      </c>
      <c r="J8876">
        <f>ABS(D8876-D8877)</f>
        <v>18</v>
      </c>
      <c r="K8876">
        <f>AVERAGE(D8876:D8880)</f>
        <v>21</v>
      </c>
      <c r="L8876">
        <f>AVERAGE(D8876:D8895)</f>
        <v>21</v>
      </c>
      <c r="M8876">
        <f>K8876-L8876</f>
        <v>0</v>
      </c>
      <c r="N8876" t="str">
        <f>IF(K8876&gt;L8876,"HIGH ZONE BIAS",IF(K8876&lt;L8876,"LOW ZONE BIAS","EQUILIBRIUM"))</f>
        <v>EQUILIBRIUM</v>
      </c>
    </row>
    <row r="8877">
      <c r="A8877">
        <v>18694</v>
      </c>
      <c r="B8877" t="str">
        <v>2019-04-22</v>
      </c>
      <c r="C8877" t="str">
        <v>Morning</v>
      </c>
      <c r="D8877">
        <v>3</v>
      </c>
      <c r="E8877" t="str">
        <f>IF(MOD(D8877,2)=0,"EVEN","ODD")</f>
        <v>ODD</v>
      </c>
      <c r="F8877" t="str">
        <f>IF(D8877&lt;=18,"LOW (1-18)","HIGH (19-36)")</f>
        <v>LOW (1-18)</v>
      </c>
      <c r="G8877">
        <f>INT((D8877-1)/6)+1</f>
        <v>1</v>
      </c>
      <c r="H8877">
        <f>MOD(D8877-1,6)+1</f>
        <v>3</v>
      </c>
      <c r="I8877">
        <f>37-D8877</f>
        <v>34</v>
      </c>
      <c r="J8877">
        <f>ABS(D8877-D8878)</f>
        <v>0</v>
      </c>
      <c r="K8877">
        <f>AVERAGE(D8877:D8881)</f>
        <v>3</v>
      </c>
      <c r="L8877">
        <f>AVERAGE(D8877:D8896)</f>
        <v>3</v>
      </c>
      <c r="M8877">
        <f>K8877-L8877</f>
        <v>0</v>
      </c>
      <c r="N8877" t="str">
        <f>IF(K8877&gt;L8877,"HIGH ZONE BIAS",IF(K8877&lt;L8877,"LOW ZONE BIAS","EQUILIBRIUM"))</f>
        <v>EQUILIBRIUM</v>
      </c>
    </row>
    <row r="8878">
      <c r="A8878">
        <v>18693</v>
      </c>
      <c r="B8878" t="str">
        <v>2019-04-20</v>
      </c>
      <c r="C8878" t="str">
        <v>Evening</v>
      </c>
      <c r="D8878">
        <v>3</v>
      </c>
      <c r="E8878" t="str">
        <f>IF(MOD(D8878,2)=0,"EVEN","ODD")</f>
        <v>ODD</v>
      </c>
      <c r="F8878" t="str">
        <f>IF(D8878&lt;=18,"LOW (1-18)","HIGH (19-36)")</f>
        <v>LOW (1-18)</v>
      </c>
      <c r="G8878">
        <f>INT((D8878-1)/6)+1</f>
        <v>1</v>
      </c>
      <c r="H8878">
        <f>MOD(D8878-1,6)+1</f>
        <v>3</v>
      </c>
      <c r="I8878">
        <f>37-D8878</f>
        <v>34</v>
      </c>
      <c r="J8878">
        <f>ABS(D8878-D8879)</f>
        <v>8</v>
      </c>
      <c r="K8878">
        <f>AVERAGE(D8878:D8882)</f>
        <v>3</v>
      </c>
      <c r="L8878">
        <f>AVERAGE(D8878:D8897)</f>
        <v>3</v>
      </c>
      <c r="M8878">
        <f>K8878-L8878</f>
        <v>0</v>
      </c>
      <c r="N8878" t="str">
        <f>IF(K8878&gt;L8878,"HIGH ZONE BIAS",IF(K8878&lt;L8878,"LOW ZONE BIAS","EQUILIBRIUM"))</f>
        <v>EQUILIBRIUM</v>
      </c>
    </row>
    <row r="8879">
      <c r="A8879">
        <v>18692</v>
      </c>
      <c r="B8879" t="str">
        <v>2019-04-20</v>
      </c>
      <c r="C8879" t="str">
        <v>Afternoon</v>
      </c>
      <c r="D8879">
        <v>11</v>
      </c>
      <c r="E8879" t="str">
        <f>IF(MOD(D8879,2)=0,"EVEN","ODD")</f>
        <v>ODD</v>
      </c>
      <c r="F8879" t="str">
        <f>IF(D8879&lt;=18,"LOW (1-18)","HIGH (19-36)")</f>
        <v>LOW (1-18)</v>
      </c>
      <c r="G8879">
        <f>INT((D8879-1)/6)+1</f>
        <v>2</v>
      </c>
      <c r="H8879">
        <f>MOD(D8879-1,6)+1</f>
        <v>5</v>
      </c>
      <c r="I8879">
        <f>37-D8879</f>
        <v>26</v>
      </c>
      <c r="J8879">
        <f>ABS(D8879-D8880)</f>
        <v>17</v>
      </c>
      <c r="K8879">
        <f>AVERAGE(D8879:D8883)</f>
        <v>11</v>
      </c>
      <c r="L8879">
        <f>AVERAGE(D8879:D8898)</f>
        <v>11</v>
      </c>
      <c r="M8879">
        <f>K8879-L8879</f>
        <v>0</v>
      </c>
      <c r="N8879" t="str">
        <f>IF(K8879&gt;L8879,"HIGH ZONE BIAS",IF(K8879&lt;L8879,"LOW ZONE BIAS","EQUILIBRIUM"))</f>
        <v>EQUILIBRIUM</v>
      </c>
    </row>
    <row r="8880">
      <c r="A8880">
        <v>18691</v>
      </c>
      <c r="B8880" t="str">
        <v>2019-04-20</v>
      </c>
      <c r="C8880" t="str">
        <v>Midday</v>
      </c>
      <c r="D8880">
        <v>28</v>
      </c>
      <c r="E8880" t="str">
        <f>IF(MOD(D8880,2)=0,"EVEN","ODD")</f>
        <v>EVEN</v>
      </c>
      <c r="F8880" t="str">
        <f>IF(D8880&lt;=18,"LOW (1-18)","HIGH (19-36)")</f>
        <v>HIGH (19-36)</v>
      </c>
      <c r="G8880">
        <f>INT((D8880-1)/6)+1</f>
        <v>5</v>
      </c>
      <c r="H8880">
        <f>MOD(D8880-1,6)+1</f>
        <v>4</v>
      </c>
      <c r="I8880">
        <f>37-D8880</f>
        <v>9</v>
      </c>
      <c r="J8880">
        <f>ABS(D8880-D8881)</f>
        <v>2</v>
      </c>
      <c r="K8880">
        <f>AVERAGE(D8880:D8884)</f>
        <v>28</v>
      </c>
      <c r="L8880">
        <f>AVERAGE(D8880:D8899)</f>
        <v>28</v>
      </c>
      <c r="M8880">
        <f>K8880-L8880</f>
        <v>0</v>
      </c>
      <c r="N8880" t="str">
        <f>IF(K8880&gt;L8880,"HIGH ZONE BIAS",IF(K8880&lt;L8880,"LOW ZONE BIAS","EQUILIBRIUM"))</f>
        <v>EQUILIBRIUM</v>
      </c>
    </row>
    <row r="8881">
      <c r="A8881">
        <v>18690</v>
      </c>
      <c r="B8881" t="str">
        <v>2019-04-20</v>
      </c>
      <c r="C8881" t="str">
        <v>Morning</v>
      </c>
      <c r="D8881">
        <v>26</v>
      </c>
      <c r="E8881" t="str">
        <f>IF(MOD(D8881,2)=0,"EVEN","ODD")</f>
        <v>EVEN</v>
      </c>
      <c r="F8881" t="str">
        <f>IF(D8881&lt;=18,"LOW (1-18)","HIGH (19-36)")</f>
        <v>HIGH (19-36)</v>
      </c>
      <c r="G8881">
        <f>INT((D8881-1)/6)+1</f>
        <v>5</v>
      </c>
      <c r="H8881">
        <f>MOD(D8881-1,6)+1</f>
        <v>2</v>
      </c>
      <c r="I8881">
        <f>37-D8881</f>
        <v>11</v>
      </c>
      <c r="J8881">
        <f>ABS(D8881-D8882)</f>
        <v>17</v>
      </c>
      <c r="K8881">
        <f>AVERAGE(D8881:D8885)</f>
        <v>26</v>
      </c>
      <c r="L8881">
        <f>AVERAGE(D8881:D8900)</f>
        <v>26</v>
      </c>
      <c r="M8881">
        <f>K8881-L8881</f>
        <v>0</v>
      </c>
      <c r="N8881" t="str">
        <f>IF(K8881&gt;L8881,"HIGH ZONE BIAS",IF(K8881&lt;L8881,"LOW ZONE BIAS","EQUILIBRIUM"))</f>
        <v>EQUILIBRIUM</v>
      </c>
    </row>
    <row r="8882">
      <c r="A8882">
        <v>18689</v>
      </c>
      <c r="B8882" t="str">
        <v>2019-04-18</v>
      </c>
      <c r="C8882" t="str">
        <v>Evening</v>
      </c>
      <c r="D8882">
        <v>9</v>
      </c>
      <c r="E8882" t="str">
        <f>IF(MOD(D8882,2)=0,"EVEN","ODD")</f>
        <v>ODD</v>
      </c>
      <c r="F8882" t="str">
        <f>IF(D8882&lt;=18,"LOW (1-18)","HIGH (19-36)")</f>
        <v>LOW (1-18)</v>
      </c>
      <c r="G8882">
        <f>INT((D8882-1)/6)+1</f>
        <v>2</v>
      </c>
      <c r="H8882">
        <f>MOD(D8882-1,6)+1</f>
        <v>3</v>
      </c>
      <c r="I8882">
        <f>37-D8882</f>
        <v>28</v>
      </c>
      <c r="J8882">
        <f>ABS(D8882-D8883)</f>
        <v>26</v>
      </c>
      <c r="K8882">
        <f>AVERAGE(D8882:D8886)</f>
        <v>9</v>
      </c>
      <c r="L8882">
        <f>AVERAGE(D8882:D8901)</f>
        <v>9</v>
      </c>
      <c r="M8882">
        <f>K8882-L8882</f>
        <v>0</v>
      </c>
      <c r="N8882" t="str">
        <f>IF(K8882&gt;L8882,"HIGH ZONE BIAS",IF(K8882&lt;L8882,"LOW ZONE BIAS","EQUILIBRIUM"))</f>
        <v>EQUILIBRIUM</v>
      </c>
    </row>
    <row r="8883">
      <c r="A8883">
        <v>18688</v>
      </c>
      <c r="B8883" t="str">
        <v>2019-04-18</v>
      </c>
      <c r="C8883" t="str">
        <v>Afternoon</v>
      </c>
      <c r="D8883">
        <v>35</v>
      </c>
      <c r="E8883" t="str">
        <f>IF(MOD(D8883,2)=0,"EVEN","ODD")</f>
        <v>ODD</v>
      </c>
      <c r="F8883" t="str">
        <f>IF(D8883&lt;=18,"LOW (1-18)","HIGH (19-36)")</f>
        <v>HIGH (19-36)</v>
      </c>
      <c r="G8883">
        <f>INT((D8883-1)/6)+1</f>
        <v>6</v>
      </c>
      <c r="H8883">
        <f>MOD(D8883-1,6)+1</f>
        <v>5</v>
      </c>
      <c r="I8883">
        <f>37-D8883</f>
        <v>2</v>
      </c>
      <c r="J8883">
        <f>ABS(D8883-D8884)</f>
        <v>11</v>
      </c>
      <c r="K8883">
        <f>AVERAGE(D8883:D8887)</f>
        <v>35</v>
      </c>
      <c r="L8883">
        <f>AVERAGE(D8883:D8902)</f>
        <v>35</v>
      </c>
      <c r="M8883">
        <f>K8883-L8883</f>
        <v>0</v>
      </c>
      <c r="N8883" t="str">
        <f>IF(K8883&gt;L8883,"HIGH ZONE BIAS",IF(K8883&lt;L8883,"LOW ZONE BIAS","EQUILIBRIUM"))</f>
        <v>EQUILIBRIUM</v>
      </c>
    </row>
    <row r="8884">
      <c r="A8884">
        <v>18687</v>
      </c>
      <c r="B8884" t="str">
        <v>2019-04-18</v>
      </c>
      <c r="C8884" t="str">
        <v>Midday</v>
      </c>
      <c r="D8884">
        <v>24</v>
      </c>
      <c r="E8884" t="str">
        <f>IF(MOD(D8884,2)=0,"EVEN","ODD")</f>
        <v>EVEN</v>
      </c>
      <c r="F8884" t="str">
        <f>IF(D8884&lt;=18,"LOW (1-18)","HIGH (19-36)")</f>
        <v>HIGH (19-36)</v>
      </c>
      <c r="G8884">
        <f>INT((D8884-1)/6)+1</f>
        <v>4</v>
      </c>
      <c r="H8884">
        <f>MOD(D8884-1,6)+1</f>
        <v>6</v>
      </c>
      <c r="I8884">
        <f>37-D8884</f>
        <v>13</v>
      </c>
      <c r="J8884">
        <f>ABS(D8884-D8885)</f>
        <v>1</v>
      </c>
      <c r="K8884">
        <f>AVERAGE(D8884:D8888)</f>
        <v>24</v>
      </c>
      <c r="L8884">
        <f>AVERAGE(D8884:D8903)</f>
        <v>24</v>
      </c>
      <c r="M8884">
        <f>K8884-L8884</f>
        <v>0</v>
      </c>
      <c r="N8884" t="str">
        <f>IF(K8884&gt;L8884,"HIGH ZONE BIAS",IF(K8884&lt;L8884,"LOW ZONE BIAS","EQUILIBRIUM"))</f>
        <v>EQUILIBRIUM</v>
      </c>
    </row>
    <row r="8885">
      <c r="A8885">
        <v>18686</v>
      </c>
      <c r="B8885" t="str">
        <v>2019-04-18</v>
      </c>
      <c r="C8885" t="str">
        <v>Morning</v>
      </c>
      <c r="D8885">
        <v>23</v>
      </c>
      <c r="E8885" t="str">
        <f>IF(MOD(D8885,2)=0,"EVEN","ODD")</f>
        <v>ODD</v>
      </c>
      <c r="F8885" t="str">
        <f>IF(D8885&lt;=18,"LOW (1-18)","HIGH (19-36)")</f>
        <v>HIGH (19-36)</v>
      </c>
      <c r="G8885">
        <f>INT((D8885-1)/6)+1</f>
        <v>4</v>
      </c>
      <c r="H8885">
        <f>MOD(D8885-1,6)+1</f>
        <v>5</v>
      </c>
      <c r="I8885">
        <f>37-D8885</f>
        <v>14</v>
      </c>
      <c r="J8885">
        <f>ABS(D8885-D8886)</f>
        <v>10</v>
      </c>
      <c r="K8885">
        <f>AVERAGE(D8885:D8889)</f>
        <v>23</v>
      </c>
      <c r="L8885">
        <f>AVERAGE(D8885:D8904)</f>
        <v>23</v>
      </c>
      <c r="M8885">
        <f>K8885-L8885</f>
        <v>0</v>
      </c>
      <c r="N8885" t="str">
        <f>IF(K8885&gt;L8885,"HIGH ZONE BIAS",IF(K8885&lt;L8885,"LOW ZONE BIAS","EQUILIBRIUM"))</f>
        <v>EQUILIBRIUM</v>
      </c>
    </row>
    <row r="8886">
      <c r="A8886">
        <v>18685</v>
      </c>
      <c r="B8886" t="str">
        <v>2019-04-17</v>
      </c>
      <c r="C8886" t="str">
        <v>Evening</v>
      </c>
      <c r="D8886">
        <v>13</v>
      </c>
      <c r="E8886" t="str">
        <f>IF(MOD(D8886,2)=0,"EVEN","ODD")</f>
        <v>ODD</v>
      </c>
      <c r="F8886" t="str">
        <f>IF(D8886&lt;=18,"LOW (1-18)","HIGH (19-36)")</f>
        <v>LOW (1-18)</v>
      </c>
      <c r="G8886">
        <f>INT((D8886-1)/6)+1</f>
        <v>3</v>
      </c>
      <c r="H8886">
        <f>MOD(D8886-1,6)+1</f>
        <v>1</v>
      </c>
      <c r="I8886">
        <f>37-D8886</f>
        <v>24</v>
      </c>
      <c r="J8886">
        <f>ABS(D8886-D8887)</f>
        <v>0</v>
      </c>
      <c r="K8886">
        <f>AVERAGE(D8886:D8890)</f>
        <v>13</v>
      </c>
      <c r="L8886">
        <f>AVERAGE(D8886:D8905)</f>
        <v>13</v>
      </c>
      <c r="M8886">
        <f>K8886-L8886</f>
        <v>0</v>
      </c>
      <c r="N8886" t="str">
        <f>IF(K8886&gt;L8886,"HIGH ZONE BIAS",IF(K8886&lt;L8886,"LOW ZONE BIAS","EQUILIBRIUM"))</f>
        <v>EQUILIBRIUM</v>
      </c>
    </row>
    <row r="8887">
      <c r="A8887">
        <v>18684</v>
      </c>
      <c r="B8887" t="str">
        <v>2019-04-17</v>
      </c>
      <c r="C8887" t="str">
        <v>Afternoon</v>
      </c>
      <c r="D8887">
        <v>13</v>
      </c>
      <c r="E8887" t="str">
        <f>IF(MOD(D8887,2)=0,"EVEN","ODD")</f>
        <v>ODD</v>
      </c>
      <c r="F8887" t="str">
        <f>IF(D8887&lt;=18,"LOW (1-18)","HIGH (19-36)")</f>
        <v>LOW (1-18)</v>
      </c>
      <c r="G8887">
        <f>INT((D8887-1)/6)+1</f>
        <v>3</v>
      </c>
      <c r="H8887">
        <f>MOD(D8887-1,6)+1</f>
        <v>1</v>
      </c>
      <c r="I8887">
        <f>37-D8887</f>
        <v>24</v>
      </c>
      <c r="J8887">
        <f>ABS(D8887-D8888)</f>
        <v>11</v>
      </c>
      <c r="K8887">
        <f>AVERAGE(D8887:D8891)</f>
        <v>13</v>
      </c>
      <c r="L8887">
        <f>AVERAGE(D8887:D8906)</f>
        <v>13</v>
      </c>
      <c r="M8887">
        <f>K8887-L8887</f>
        <v>0</v>
      </c>
      <c r="N8887" t="str">
        <f>IF(K8887&gt;L8887,"HIGH ZONE BIAS",IF(K8887&lt;L8887,"LOW ZONE BIAS","EQUILIBRIUM"))</f>
        <v>EQUILIBRIUM</v>
      </c>
    </row>
    <row r="8888">
      <c r="A8888">
        <v>18683</v>
      </c>
      <c r="B8888" t="str">
        <v>2019-04-17</v>
      </c>
      <c r="C8888" t="str">
        <v>Midday</v>
      </c>
      <c r="D8888">
        <v>24</v>
      </c>
      <c r="E8888" t="str">
        <f>IF(MOD(D8888,2)=0,"EVEN","ODD")</f>
        <v>EVEN</v>
      </c>
      <c r="F8888" t="str">
        <f>IF(D8888&lt;=18,"LOW (1-18)","HIGH (19-36)")</f>
        <v>HIGH (19-36)</v>
      </c>
      <c r="G8888">
        <f>INT((D8888-1)/6)+1</f>
        <v>4</v>
      </c>
      <c r="H8888">
        <f>MOD(D8888-1,6)+1</f>
        <v>6</v>
      </c>
      <c r="I8888">
        <f>37-D8888</f>
        <v>13</v>
      </c>
      <c r="J8888">
        <f>ABS(D8888-D8889)</f>
        <v>3</v>
      </c>
      <c r="K8888">
        <f>AVERAGE(D8888:D8892)</f>
        <v>24</v>
      </c>
      <c r="L8888">
        <f>AVERAGE(D8888:D8907)</f>
        <v>24</v>
      </c>
      <c r="M8888">
        <f>K8888-L8888</f>
        <v>0</v>
      </c>
      <c r="N8888" t="str">
        <f>IF(K8888&gt;L8888,"HIGH ZONE BIAS",IF(K8888&lt;L8888,"LOW ZONE BIAS","EQUILIBRIUM"))</f>
        <v>EQUILIBRIUM</v>
      </c>
    </row>
    <row r="8889">
      <c r="A8889">
        <v>18682</v>
      </c>
      <c r="B8889" t="str">
        <v>2019-04-17</v>
      </c>
      <c r="C8889" t="str">
        <v>Morning</v>
      </c>
      <c r="D8889">
        <v>27</v>
      </c>
      <c r="E8889" t="str">
        <f>IF(MOD(D8889,2)=0,"EVEN","ODD")</f>
        <v>ODD</v>
      </c>
      <c r="F8889" t="str">
        <f>IF(D8889&lt;=18,"LOW (1-18)","HIGH (19-36)")</f>
        <v>HIGH (19-36)</v>
      </c>
      <c r="G8889">
        <f>INT((D8889-1)/6)+1</f>
        <v>5</v>
      </c>
      <c r="H8889">
        <f>MOD(D8889-1,6)+1</f>
        <v>3</v>
      </c>
      <c r="I8889">
        <f>37-D8889</f>
        <v>10</v>
      </c>
      <c r="J8889">
        <f>ABS(D8889-D8890)</f>
        <v>23</v>
      </c>
      <c r="K8889">
        <f>AVERAGE(D8889:D8893)</f>
        <v>27</v>
      </c>
      <c r="L8889">
        <f>AVERAGE(D8889:D8908)</f>
        <v>27</v>
      </c>
      <c r="M8889">
        <f>K8889-L8889</f>
        <v>0</v>
      </c>
      <c r="N8889" t="str">
        <f>IF(K8889&gt;L8889,"HIGH ZONE BIAS",IF(K8889&lt;L8889,"LOW ZONE BIAS","EQUILIBRIUM"))</f>
        <v>EQUILIBRIUM</v>
      </c>
    </row>
    <row r="8890">
      <c r="A8890">
        <v>18681</v>
      </c>
      <c r="B8890" t="str">
        <v>2019-04-16</v>
      </c>
      <c r="C8890" t="str">
        <v>Evening</v>
      </c>
      <c r="D8890">
        <v>4</v>
      </c>
      <c r="E8890" t="str">
        <f>IF(MOD(D8890,2)=0,"EVEN","ODD")</f>
        <v>EVEN</v>
      </c>
      <c r="F8890" t="str">
        <f>IF(D8890&lt;=18,"LOW (1-18)","HIGH (19-36)")</f>
        <v>LOW (1-18)</v>
      </c>
      <c r="G8890">
        <f>INT((D8890-1)/6)+1</f>
        <v>1</v>
      </c>
      <c r="H8890">
        <f>MOD(D8890-1,6)+1</f>
        <v>4</v>
      </c>
      <c r="I8890">
        <f>37-D8890</f>
        <v>33</v>
      </c>
      <c r="J8890">
        <f>ABS(D8890-D8891)</f>
        <v>22</v>
      </c>
      <c r="K8890">
        <f>AVERAGE(D8890:D8894)</f>
        <v>4</v>
      </c>
      <c r="L8890">
        <f>AVERAGE(D8890:D8909)</f>
        <v>4</v>
      </c>
      <c r="M8890">
        <f>K8890-L8890</f>
        <v>0</v>
      </c>
      <c r="N8890" t="str">
        <f>IF(K8890&gt;L8890,"HIGH ZONE BIAS",IF(K8890&lt;L8890,"LOW ZONE BIAS","EQUILIBRIUM"))</f>
        <v>EQUILIBRIUM</v>
      </c>
    </row>
    <row r="8891">
      <c r="A8891">
        <v>18680</v>
      </c>
      <c r="B8891" t="str">
        <v>2019-04-16</v>
      </c>
      <c r="C8891" t="str">
        <v>Afternoon</v>
      </c>
      <c r="D8891">
        <v>26</v>
      </c>
      <c r="E8891" t="str">
        <f>IF(MOD(D8891,2)=0,"EVEN","ODD")</f>
        <v>EVEN</v>
      </c>
      <c r="F8891" t="str">
        <f>IF(D8891&lt;=18,"LOW (1-18)","HIGH (19-36)")</f>
        <v>HIGH (19-36)</v>
      </c>
      <c r="G8891">
        <f>INT((D8891-1)/6)+1</f>
        <v>5</v>
      </c>
      <c r="H8891">
        <f>MOD(D8891-1,6)+1</f>
        <v>2</v>
      </c>
      <c r="I8891">
        <f>37-D8891</f>
        <v>11</v>
      </c>
      <c r="J8891">
        <f>ABS(D8891-D8892)</f>
        <v>17</v>
      </c>
      <c r="K8891">
        <f>AVERAGE(D8891:D8895)</f>
        <v>26</v>
      </c>
      <c r="L8891">
        <f>AVERAGE(D8891:D8910)</f>
        <v>26</v>
      </c>
      <c r="M8891">
        <f>K8891-L8891</f>
        <v>0</v>
      </c>
      <c r="N8891" t="str">
        <f>IF(K8891&gt;L8891,"HIGH ZONE BIAS",IF(K8891&lt;L8891,"LOW ZONE BIAS","EQUILIBRIUM"))</f>
        <v>EQUILIBRIUM</v>
      </c>
    </row>
    <row r="8892">
      <c r="A8892">
        <v>18679</v>
      </c>
      <c r="B8892" t="str">
        <v>2019-04-16</v>
      </c>
      <c r="C8892" t="str">
        <v>Midday</v>
      </c>
      <c r="D8892">
        <v>9</v>
      </c>
      <c r="E8892" t="str">
        <f>IF(MOD(D8892,2)=0,"EVEN","ODD")</f>
        <v>ODD</v>
      </c>
      <c r="F8892" t="str">
        <f>IF(D8892&lt;=18,"LOW (1-18)","HIGH (19-36)")</f>
        <v>LOW (1-18)</v>
      </c>
      <c r="G8892">
        <f>INT((D8892-1)/6)+1</f>
        <v>2</v>
      </c>
      <c r="H8892">
        <f>MOD(D8892-1,6)+1</f>
        <v>3</v>
      </c>
      <c r="I8892">
        <f>37-D8892</f>
        <v>28</v>
      </c>
      <c r="J8892">
        <f>ABS(D8892-D8893)</f>
        <v>0</v>
      </c>
      <c r="K8892">
        <f>AVERAGE(D8892:D8896)</f>
        <v>9</v>
      </c>
      <c r="L8892">
        <f>AVERAGE(D8892:D8911)</f>
        <v>9</v>
      </c>
      <c r="M8892">
        <f>K8892-L8892</f>
        <v>0</v>
      </c>
      <c r="N8892" t="str">
        <f>IF(K8892&gt;L8892,"HIGH ZONE BIAS",IF(K8892&lt;L8892,"LOW ZONE BIAS","EQUILIBRIUM"))</f>
        <v>EQUILIBRIUM</v>
      </c>
    </row>
    <row r="8893">
      <c r="A8893">
        <v>18678</v>
      </c>
      <c r="B8893" t="str">
        <v>2019-04-16</v>
      </c>
      <c r="C8893" t="str">
        <v>Morning</v>
      </c>
      <c r="D8893">
        <v>9</v>
      </c>
      <c r="E8893" t="str">
        <f>IF(MOD(D8893,2)=0,"EVEN","ODD")</f>
        <v>ODD</v>
      </c>
      <c r="F8893" t="str">
        <f>IF(D8893&lt;=18,"LOW (1-18)","HIGH (19-36)")</f>
        <v>LOW (1-18)</v>
      </c>
      <c r="G8893">
        <f>INT((D8893-1)/6)+1</f>
        <v>2</v>
      </c>
      <c r="H8893">
        <f>MOD(D8893-1,6)+1</f>
        <v>3</v>
      </c>
      <c r="I8893">
        <f>37-D8893</f>
        <v>28</v>
      </c>
      <c r="J8893">
        <f>ABS(D8893-D8894)</f>
        <v>15</v>
      </c>
      <c r="K8893">
        <f>AVERAGE(D8893:D8897)</f>
        <v>9</v>
      </c>
      <c r="L8893">
        <f>AVERAGE(D8893:D8912)</f>
        <v>9</v>
      </c>
      <c r="M8893">
        <f>K8893-L8893</f>
        <v>0</v>
      </c>
      <c r="N8893" t="str">
        <f>IF(K8893&gt;L8893,"HIGH ZONE BIAS",IF(K8893&lt;L8893,"LOW ZONE BIAS","EQUILIBRIUM"))</f>
        <v>EQUILIBRIUM</v>
      </c>
    </row>
    <row r="8894">
      <c r="A8894">
        <v>18677</v>
      </c>
      <c r="B8894" t="str">
        <v>2019-04-15</v>
      </c>
      <c r="C8894" t="str">
        <v>Evening</v>
      </c>
      <c r="D8894">
        <v>24</v>
      </c>
      <c r="E8894" t="str">
        <f>IF(MOD(D8894,2)=0,"EVEN","ODD")</f>
        <v>EVEN</v>
      </c>
      <c r="F8894" t="str">
        <f>IF(D8894&lt;=18,"LOW (1-18)","HIGH (19-36)")</f>
        <v>HIGH (19-36)</v>
      </c>
      <c r="G8894">
        <f>INT((D8894-1)/6)+1</f>
        <v>4</v>
      </c>
      <c r="H8894">
        <f>MOD(D8894-1,6)+1</f>
        <v>6</v>
      </c>
      <c r="I8894">
        <f>37-D8894</f>
        <v>13</v>
      </c>
      <c r="J8894">
        <f>ABS(D8894-D8895)</f>
        <v>16</v>
      </c>
      <c r="K8894">
        <f>AVERAGE(D8894:D8898)</f>
        <v>24</v>
      </c>
      <c r="L8894">
        <f>AVERAGE(D8894:D8913)</f>
        <v>24</v>
      </c>
      <c r="M8894">
        <f>K8894-L8894</f>
        <v>0</v>
      </c>
      <c r="N8894" t="str">
        <f>IF(K8894&gt;L8894,"HIGH ZONE BIAS",IF(K8894&lt;L8894,"LOW ZONE BIAS","EQUILIBRIUM"))</f>
        <v>EQUILIBRIUM</v>
      </c>
    </row>
    <row r="8895">
      <c r="A8895">
        <v>18676</v>
      </c>
      <c r="B8895" t="str">
        <v>2019-04-15</v>
      </c>
      <c r="C8895" t="str">
        <v>Afternoon</v>
      </c>
      <c r="D8895">
        <v>8</v>
      </c>
      <c r="E8895" t="str">
        <f>IF(MOD(D8895,2)=0,"EVEN","ODD")</f>
        <v>EVEN</v>
      </c>
      <c r="F8895" t="str">
        <f>IF(D8895&lt;=18,"LOW (1-18)","HIGH (19-36)")</f>
        <v>LOW (1-18)</v>
      </c>
      <c r="G8895">
        <f>INT((D8895-1)/6)+1</f>
        <v>2</v>
      </c>
      <c r="H8895">
        <f>MOD(D8895-1,6)+1</f>
        <v>2</v>
      </c>
      <c r="I8895">
        <f>37-D8895</f>
        <v>29</v>
      </c>
      <c r="J8895">
        <f>ABS(D8895-D8896)</f>
        <v>7</v>
      </c>
      <c r="K8895">
        <f>AVERAGE(D8895:D8899)</f>
        <v>8</v>
      </c>
      <c r="L8895">
        <f>AVERAGE(D8895:D8914)</f>
        <v>8</v>
      </c>
      <c r="M8895">
        <f>K8895-L8895</f>
        <v>0</v>
      </c>
      <c r="N8895" t="str">
        <f>IF(K8895&gt;L8895,"HIGH ZONE BIAS",IF(K8895&lt;L8895,"LOW ZONE BIAS","EQUILIBRIUM"))</f>
        <v>EQUILIBRIUM</v>
      </c>
    </row>
    <row r="8896">
      <c r="A8896">
        <v>18675</v>
      </c>
      <c r="B8896" t="str">
        <v>2019-04-15</v>
      </c>
      <c r="C8896" t="str">
        <v>Midday</v>
      </c>
      <c r="D8896">
        <v>1</v>
      </c>
      <c r="E8896" t="str">
        <f>IF(MOD(D8896,2)=0,"EVEN","ODD")</f>
        <v>ODD</v>
      </c>
      <c r="F8896" t="str">
        <f>IF(D8896&lt;=18,"LOW (1-18)","HIGH (19-36)")</f>
        <v>LOW (1-18)</v>
      </c>
      <c r="G8896">
        <f>INT((D8896-1)/6)+1</f>
        <v>1</v>
      </c>
      <c r="H8896">
        <f>MOD(D8896-1,6)+1</f>
        <v>1</v>
      </c>
      <c r="I8896">
        <f>37-D8896</f>
        <v>36</v>
      </c>
      <c r="J8896">
        <f>ABS(D8896-D8897)</f>
        <v>7</v>
      </c>
      <c r="K8896">
        <f>AVERAGE(D8896:D8900)</f>
        <v>1</v>
      </c>
      <c r="L8896">
        <f>AVERAGE(D8896:D8915)</f>
        <v>1</v>
      </c>
      <c r="M8896">
        <f>K8896-L8896</f>
        <v>0</v>
      </c>
      <c r="N8896" t="str">
        <f>IF(K8896&gt;L8896,"HIGH ZONE BIAS",IF(K8896&lt;L8896,"LOW ZONE BIAS","EQUILIBRIUM"))</f>
        <v>EQUILIBRIUM</v>
      </c>
    </row>
    <row r="8897">
      <c r="A8897">
        <v>18674</v>
      </c>
      <c r="B8897" t="str">
        <v>2019-04-15</v>
      </c>
      <c r="C8897" t="str">
        <v>Morning</v>
      </c>
      <c r="D8897">
        <v>8</v>
      </c>
      <c r="E8897" t="str">
        <f>IF(MOD(D8897,2)=0,"EVEN","ODD")</f>
        <v>EVEN</v>
      </c>
      <c r="F8897" t="str">
        <f>IF(D8897&lt;=18,"LOW (1-18)","HIGH (19-36)")</f>
        <v>LOW (1-18)</v>
      </c>
      <c r="G8897">
        <f>INT((D8897-1)/6)+1</f>
        <v>2</v>
      </c>
      <c r="H8897">
        <f>MOD(D8897-1,6)+1</f>
        <v>2</v>
      </c>
      <c r="I8897">
        <f>37-D8897</f>
        <v>29</v>
      </c>
      <c r="J8897">
        <f>ABS(D8897-D8898)</f>
        <v>5</v>
      </c>
      <c r="K8897">
        <f>AVERAGE(D8897:D8901)</f>
        <v>8</v>
      </c>
      <c r="L8897">
        <f>AVERAGE(D8897:D8916)</f>
        <v>8</v>
      </c>
      <c r="M8897">
        <f>K8897-L8897</f>
        <v>0</v>
      </c>
      <c r="N8897" t="str">
        <f>IF(K8897&gt;L8897,"HIGH ZONE BIAS",IF(K8897&lt;L8897,"LOW ZONE BIAS","EQUILIBRIUM"))</f>
        <v>EQUILIBRIUM</v>
      </c>
    </row>
    <row r="8898">
      <c r="A8898">
        <v>18673</v>
      </c>
      <c r="B8898" t="str">
        <v>2019-04-13</v>
      </c>
      <c r="C8898" t="str">
        <v>Evening</v>
      </c>
      <c r="D8898">
        <v>13</v>
      </c>
      <c r="E8898" t="str">
        <f>IF(MOD(D8898,2)=0,"EVEN","ODD")</f>
        <v>ODD</v>
      </c>
      <c r="F8898" t="str">
        <f>IF(D8898&lt;=18,"LOW (1-18)","HIGH (19-36)")</f>
        <v>LOW (1-18)</v>
      </c>
      <c r="G8898">
        <f>INT((D8898-1)/6)+1</f>
        <v>3</v>
      </c>
      <c r="H8898">
        <f>MOD(D8898-1,6)+1</f>
        <v>1</v>
      </c>
      <c r="I8898">
        <f>37-D8898</f>
        <v>24</v>
      </c>
      <c r="J8898">
        <f>ABS(D8898-D8899)</f>
        <v>22</v>
      </c>
      <c r="K8898">
        <f>AVERAGE(D8898:D8902)</f>
        <v>13</v>
      </c>
      <c r="L8898">
        <f>AVERAGE(D8898:D8917)</f>
        <v>13</v>
      </c>
      <c r="M8898">
        <f>K8898-L8898</f>
        <v>0</v>
      </c>
      <c r="N8898" t="str">
        <f>IF(K8898&gt;L8898,"HIGH ZONE BIAS",IF(K8898&lt;L8898,"LOW ZONE BIAS","EQUILIBRIUM"))</f>
        <v>EQUILIBRIUM</v>
      </c>
    </row>
    <row r="8899">
      <c r="A8899">
        <v>18672</v>
      </c>
      <c r="B8899" t="str">
        <v>2019-04-13</v>
      </c>
      <c r="C8899" t="str">
        <v>Afternoon</v>
      </c>
      <c r="D8899">
        <v>35</v>
      </c>
      <c r="E8899" t="str">
        <f>IF(MOD(D8899,2)=0,"EVEN","ODD")</f>
        <v>ODD</v>
      </c>
      <c r="F8899" t="str">
        <f>IF(D8899&lt;=18,"LOW (1-18)","HIGH (19-36)")</f>
        <v>HIGH (19-36)</v>
      </c>
      <c r="G8899">
        <f>INT((D8899-1)/6)+1</f>
        <v>6</v>
      </c>
      <c r="H8899">
        <f>MOD(D8899-1,6)+1</f>
        <v>5</v>
      </c>
      <c r="I8899">
        <f>37-D8899</f>
        <v>2</v>
      </c>
      <c r="J8899">
        <f>ABS(D8899-D8900)</f>
        <v>8</v>
      </c>
      <c r="K8899">
        <f>AVERAGE(D8899:D8903)</f>
        <v>35</v>
      </c>
      <c r="L8899">
        <f>AVERAGE(D8899:D8918)</f>
        <v>35</v>
      </c>
      <c r="M8899">
        <f>K8899-L8899</f>
        <v>0</v>
      </c>
      <c r="N8899" t="str">
        <f>IF(K8899&gt;L8899,"HIGH ZONE BIAS",IF(K8899&lt;L8899,"LOW ZONE BIAS","EQUILIBRIUM"))</f>
        <v>EQUILIBRIUM</v>
      </c>
    </row>
    <row r="8900">
      <c r="A8900">
        <v>18671</v>
      </c>
      <c r="B8900" t="str">
        <v>2019-04-13</v>
      </c>
      <c r="C8900" t="str">
        <v>Midday</v>
      </c>
      <c r="D8900">
        <v>27</v>
      </c>
      <c r="E8900" t="str">
        <f>IF(MOD(D8900,2)=0,"EVEN","ODD")</f>
        <v>ODD</v>
      </c>
      <c r="F8900" t="str">
        <f>IF(D8900&lt;=18,"LOW (1-18)","HIGH (19-36)")</f>
        <v>HIGH (19-36)</v>
      </c>
      <c r="G8900">
        <f>INT((D8900-1)/6)+1</f>
        <v>5</v>
      </c>
      <c r="H8900">
        <f>MOD(D8900-1,6)+1</f>
        <v>3</v>
      </c>
      <c r="I8900">
        <f>37-D8900</f>
        <v>10</v>
      </c>
      <c r="J8900">
        <f>ABS(D8900-D8901)</f>
        <v>20</v>
      </c>
      <c r="K8900">
        <f>AVERAGE(D8900:D8904)</f>
        <v>27</v>
      </c>
      <c r="L8900">
        <f>AVERAGE(D8900:D8919)</f>
        <v>27</v>
      </c>
      <c r="M8900">
        <f>K8900-L8900</f>
        <v>0</v>
      </c>
      <c r="N8900" t="str">
        <f>IF(K8900&gt;L8900,"HIGH ZONE BIAS",IF(K8900&lt;L8900,"LOW ZONE BIAS","EQUILIBRIUM"))</f>
        <v>EQUILIBRIUM</v>
      </c>
    </row>
    <row r="8901">
      <c r="A8901">
        <v>18670</v>
      </c>
      <c r="B8901" t="str">
        <v>2019-04-13</v>
      </c>
      <c r="C8901" t="str">
        <v>Morning</v>
      </c>
      <c r="D8901">
        <v>7</v>
      </c>
      <c r="E8901" t="str">
        <f>IF(MOD(D8901,2)=0,"EVEN","ODD")</f>
        <v>ODD</v>
      </c>
      <c r="F8901" t="str">
        <f>IF(D8901&lt;=18,"LOW (1-18)","HIGH (19-36)")</f>
        <v>LOW (1-18)</v>
      </c>
      <c r="G8901">
        <f>INT((D8901-1)/6)+1</f>
        <v>2</v>
      </c>
      <c r="H8901">
        <f>MOD(D8901-1,6)+1</f>
        <v>1</v>
      </c>
      <c r="I8901">
        <f>37-D8901</f>
        <v>30</v>
      </c>
      <c r="J8901">
        <f>ABS(D8901-D8902)</f>
        <v>29</v>
      </c>
      <c r="K8901">
        <f>AVERAGE(D8901:D8905)</f>
        <v>7</v>
      </c>
      <c r="L8901">
        <f>AVERAGE(D8901:D8920)</f>
        <v>7</v>
      </c>
      <c r="M8901">
        <f>K8901-L8901</f>
        <v>0</v>
      </c>
      <c r="N8901" t="str">
        <f>IF(K8901&gt;L8901,"HIGH ZONE BIAS",IF(K8901&lt;L8901,"LOW ZONE BIAS","EQUILIBRIUM"))</f>
        <v>EQUILIBRIUM</v>
      </c>
    </row>
    <row r="8902">
      <c r="A8902">
        <v>18669</v>
      </c>
      <c r="B8902" t="str">
        <v>2019-04-12</v>
      </c>
      <c r="C8902" t="str">
        <v>Evening</v>
      </c>
      <c r="D8902">
        <v>36</v>
      </c>
      <c r="E8902" t="str">
        <f>IF(MOD(D8902,2)=0,"EVEN","ODD")</f>
        <v>EVEN</v>
      </c>
      <c r="F8902" t="str">
        <f>IF(D8902&lt;=18,"LOW (1-18)","HIGH (19-36)")</f>
        <v>HIGH (19-36)</v>
      </c>
      <c r="G8902">
        <f>INT((D8902-1)/6)+1</f>
        <v>6</v>
      </c>
      <c r="H8902">
        <f>MOD(D8902-1,6)+1</f>
        <v>6</v>
      </c>
      <c r="I8902">
        <f>37-D8902</f>
        <v>1</v>
      </c>
      <c r="J8902">
        <f>ABS(D8902-D8903)</f>
        <v>26</v>
      </c>
      <c r="K8902">
        <f>AVERAGE(D8902:D8906)</f>
        <v>36</v>
      </c>
      <c r="L8902">
        <f>AVERAGE(D8902:D8921)</f>
        <v>36</v>
      </c>
      <c r="M8902">
        <f>K8902-L8902</f>
        <v>0</v>
      </c>
      <c r="N8902" t="str">
        <f>IF(K8902&gt;L8902,"HIGH ZONE BIAS",IF(K8902&lt;L8902,"LOW ZONE BIAS","EQUILIBRIUM"))</f>
        <v>EQUILIBRIUM</v>
      </c>
    </row>
    <row r="8903">
      <c r="A8903">
        <v>18668</v>
      </c>
      <c r="B8903" t="str">
        <v>2019-04-12</v>
      </c>
      <c r="C8903" t="str">
        <v>Afternoon</v>
      </c>
      <c r="D8903">
        <v>10</v>
      </c>
      <c r="E8903" t="str">
        <f>IF(MOD(D8903,2)=0,"EVEN","ODD")</f>
        <v>EVEN</v>
      </c>
      <c r="F8903" t="str">
        <f>IF(D8903&lt;=18,"LOW (1-18)","HIGH (19-36)")</f>
        <v>LOW (1-18)</v>
      </c>
      <c r="G8903">
        <f>INT((D8903-1)/6)+1</f>
        <v>2</v>
      </c>
      <c r="H8903">
        <f>MOD(D8903-1,6)+1</f>
        <v>4</v>
      </c>
      <c r="I8903">
        <f>37-D8903</f>
        <v>27</v>
      </c>
      <c r="J8903">
        <f>ABS(D8903-D8904)</f>
        <v>20</v>
      </c>
      <c r="K8903">
        <f>AVERAGE(D8903:D8907)</f>
        <v>10</v>
      </c>
      <c r="L8903">
        <f>AVERAGE(D8903:D8922)</f>
        <v>10</v>
      </c>
      <c r="M8903">
        <f>K8903-L8903</f>
        <v>0</v>
      </c>
      <c r="N8903" t="str">
        <f>IF(K8903&gt;L8903,"HIGH ZONE BIAS",IF(K8903&lt;L8903,"LOW ZONE BIAS","EQUILIBRIUM"))</f>
        <v>EQUILIBRIUM</v>
      </c>
    </row>
    <row r="8904">
      <c r="A8904">
        <v>18667</v>
      </c>
      <c r="B8904" t="str">
        <v>2019-04-12</v>
      </c>
      <c r="C8904" t="str">
        <v>Midday</v>
      </c>
      <c r="D8904">
        <v>30</v>
      </c>
      <c r="E8904" t="str">
        <f>IF(MOD(D8904,2)=0,"EVEN","ODD")</f>
        <v>EVEN</v>
      </c>
      <c r="F8904" t="str">
        <f>IF(D8904&lt;=18,"LOW (1-18)","HIGH (19-36)")</f>
        <v>HIGH (19-36)</v>
      </c>
      <c r="G8904">
        <f>INT((D8904-1)/6)+1</f>
        <v>5</v>
      </c>
      <c r="H8904">
        <f>MOD(D8904-1,6)+1</f>
        <v>6</v>
      </c>
      <c r="I8904">
        <f>37-D8904</f>
        <v>7</v>
      </c>
      <c r="J8904">
        <f>ABS(D8904-D8905)</f>
        <v>1</v>
      </c>
      <c r="K8904">
        <f>AVERAGE(D8904:D8908)</f>
        <v>30</v>
      </c>
      <c r="L8904">
        <f>AVERAGE(D8904:D8923)</f>
        <v>30</v>
      </c>
      <c r="M8904">
        <f>K8904-L8904</f>
        <v>0</v>
      </c>
      <c r="N8904" t="str">
        <f>IF(K8904&gt;L8904,"HIGH ZONE BIAS",IF(K8904&lt;L8904,"LOW ZONE BIAS","EQUILIBRIUM"))</f>
        <v>EQUILIBRIUM</v>
      </c>
    </row>
    <row r="8905">
      <c r="A8905">
        <v>18666</v>
      </c>
      <c r="B8905" t="str">
        <v>2019-04-12</v>
      </c>
      <c r="C8905" t="str">
        <v>Morning</v>
      </c>
      <c r="D8905">
        <v>29</v>
      </c>
      <c r="E8905" t="str">
        <f>IF(MOD(D8905,2)=0,"EVEN","ODD")</f>
        <v>ODD</v>
      </c>
      <c r="F8905" t="str">
        <f>IF(D8905&lt;=18,"LOW (1-18)","HIGH (19-36)")</f>
        <v>HIGH (19-36)</v>
      </c>
      <c r="G8905">
        <f>INT((D8905-1)/6)+1</f>
        <v>5</v>
      </c>
      <c r="H8905">
        <f>MOD(D8905-1,6)+1</f>
        <v>5</v>
      </c>
      <c r="I8905">
        <f>37-D8905</f>
        <v>8</v>
      </c>
      <c r="J8905">
        <f>ABS(D8905-D8906)</f>
        <v>1</v>
      </c>
      <c r="K8905">
        <f>AVERAGE(D8905:D8909)</f>
        <v>29</v>
      </c>
      <c r="L8905">
        <f>AVERAGE(D8905:D8924)</f>
        <v>29</v>
      </c>
      <c r="M8905">
        <f>K8905-L8905</f>
        <v>0</v>
      </c>
      <c r="N8905" t="str">
        <f>IF(K8905&gt;L8905,"HIGH ZONE BIAS",IF(K8905&lt;L8905,"LOW ZONE BIAS","EQUILIBRIUM"))</f>
        <v>EQUILIBRIUM</v>
      </c>
    </row>
    <row r="8906">
      <c r="A8906">
        <v>18665</v>
      </c>
      <c r="B8906" t="str">
        <v>2019-04-11</v>
      </c>
      <c r="C8906" t="str">
        <v>Evening</v>
      </c>
      <c r="D8906">
        <v>28</v>
      </c>
      <c r="E8906" t="str">
        <f>IF(MOD(D8906,2)=0,"EVEN","ODD")</f>
        <v>EVEN</v>
      </c>
      <c r="F8906" t="str">
        <f>IF(D8906&lt;=18,"LOW (1-18)","HIGH (19-36)")</f>
        <v>HIGH (19-36)</v>
      </c>
      <c r="G8906">
        <f>INT((D8906-1)/6)+1</f>
        <v>5</v>
      </c>
      <c r="H8906">
        <f>MOD(D8906-1,6)+1</f>
        <v>4</v>
      </c>
      <c r="I8906">
        <f>37-D8906</f>
        <v>9</v>
      </c>
      <c r="J8906">
        <f>ABS(D8906-D8907)</f>
        <v>4</v>
      </c>
      <c r="K8906">
        <f>AVERAGE(D8906:D8910)</f>
        <v>28</v>
      </c>
      <c r="L8906">
        <f>AVERAGE(D8906:D8925)</f>
        <v>28</v>
      </c>
      <c r="M8906">
        <f>K8906-L8906</f>
        <v>0</v>
      </c>
      <c r="N8906" t="str">
        <f>IF(K8906&gt;L8906,"HIGH ZONE BIAS",IF(K8906&lt;L8906,"LOW ZONE BIAS","EQUILIBRIUM"))</f>
        <v>EQUILIBRIUM</v>
      </c>
    </row>
    <row r="8907">
      <c r="A8907">
        <v>18664</v>
      </c>
      <c r="B8907" t="str">
        <v>2019-04-11</v>
      </c>
      <c r="C8907" t="str">
        <v>Afternoon</v>
      </c>
      <c r="D8907">
        <v>32</v>
      </c>
      <c r="E8907" t="str">
        <f>IF(MOD(D8907,2)=0,"EVEN","ODD")</f>
        <v>EVEN</v>
      </c>
      <c r="F8907" t="str">
        <f>IF(D8907&lt;=18,"LOW (1-18)","HIGH (19-36)")</f>
        <v>HIGH (19-36)</v>
      </c>
      <c r="G8907">
        <f>INT((D8907-1)/6)+1</f>
        <v>6</v>
      </c>
      <c r="H8907">
        <f>MOD(D8907-1,6)+1</f>
        <v>2</v>
      </c>
      <c r="I8907">
        <f>37-D8907</f>
        <v>5</v>
      </c>
      <c r="J8907">
        <f>ABS(D8907-D8908)</f>
        <v>2</v>
      </c>
      <c r="K8907">
        <f>AVERAGE(D8907:D8911)</f>
        <v>32</v>
      </c>
      <c r="L8907">
        <f>AVERAGE(D8907:D8926)</f>
        <v>32</v>
      </c>
      <c r="M8907">
        <f>K8907-L8907</f>
        <v>0</v>
      </c>
      <c r="N8907" t="str">
        <f>IF(K8907&gt;L8907,"HIGH ZONE BIAS",IF(K8907&lt;L8907,"LOW ZONE BIAS","EQUILIBRIUM"))</f>
        <v>EQUILIBRIUM</v>
      </c>
    </row>
    <row r="8908">
      <c r="A8908">
        <v>18663</v>
      </c>
      <c r="B8908" t="str">
        <v>2019-04-11</v>
      </c>
      <c r="C8908" t="str">
        <v>Midday</v>
      </c>
      <c r="D8908">
        <v>34</v>
      </c>
      <c r="E8908" t="str">
        <f>IF(MOD(D8908,2)=0,"EVEN","ODD")</f>
        <v>EVEN</v>
      </c>
      <c r="F8908" t="str">
        <f>IF(D8908&lt;=18,"LOW (1-18)","HIGH (19-36)")</f>
        <v>HIGH (19-36)</v>
      </c>
      <c r="G8908">
        <f>INT((D8908-1)/6)+1</f>
        <v>6</v>
      </c>
      <c r="H8908">
        <f>MOD(D8908-1,6)+1</f>
        <v>4</v>
      </c>
      <c r="I8908">
        <f>37-D8908</f>
        <v>3</v>
      </c>
      <c r="J8908">
        <f>ABS(D8908-D8909)</f>
        <v>19</v>
      </c>
      <c r="K8908">
        <f>AVERAGE(D8908:D8912)</f>
        <v>34</v>
      </c>
      <c r="L8908">
        <f>AVERAGE(D8908:D8927)</f>
        <v>34</v>
      </c>
      <c r="M8908">
        <f>K8908-L8908</f>
        <v>0</v>
      </c>
      <c r="N8908" t="str">
        <f>IF(K8908&gt;L8908,"HIGH ZONE BIAS",IF(K8908&lt;L8908,"LOW ZONE BIAS","EQUILIBRIUM"))</f>
        <v>EQUILIBRIUM</v>
      </c>
    </row>
    <row r="8909">
      <c r="A8909">
        <v>18662</v>
      </c>
      <c r="B8909" t="str">
        <v>2019-04-11</v>
      </c>
      <c r="C8909" t="str">
        <v>Morning</v>
      </c>
      <c r="D8909">
        <v>15</v>
      </c>
      <c r="E8909" t="str">
        <f>IF(MOD(D8909,2)=0,"EVEN","ODD")</f>
        <v>ODD</v>
      </c>
      <c r="F8909" t="str">
        <f>IF(D8909&lt;=18,"LOW (1-18)","HIGH (19-36)")</f>
        <v>LOW (1-18)</v>
      </c>
      <c r="G8909">
        <f>INT((D8909-1)/6)+1</f>
        <v>3</v>
      </c>
      <c r="H8909">
        <f>MOD(D8909-1,6)+1</f>
        <v>3</v>
      </c>
      <c r="I8909">
        <f>37-D8909</f>
        <v>22</v>
      </c>
      <c r="J8909">
        <f>ABS(D8909-D8910)</f>
        <v>12</v>
      </c>
      <c r="K8909">
        <f>AVERAGE(D8909:D8913)</f>
        <v>15</v>
      </c>
      <c r="L8909">
        <f>AVERAGE(D8909:D8928)</f>
        <v>15</v>
      </c>
      <c r="M8909">
        <f>K8909-L8909</f>
        <v>0</v>
      </c>
      <c r="N8909" t="str">
        <f>IF(K8909&gt;L8909,"HIGH ZONE BIAS",IF(K8909&lt;L8909,"LOW ZONE BIAS","EQUILIBRIUM"))</f>
        <v>EQUILIBRIUM</v>
      </c>
    </row>
    <row r="8910">
      <c r="A8910">
        <v>18661</v>
      </c>
      <c r="B8910" t="str">
        <v>2019-04-10</v>
      </c>
      <c r="C8910" t="str">
        <v>Evening</v>
      </c>
      <c r="D8910">
        <v>3</v>
      </c>
      <c r="E8910" t="str">
        <f>IF(MOD(D8910,2)=0,"EVEN","ODD")</f>
        <v>ODD</v>
      </c>
      <c r="F8910" t="str">
        <f>IF(D8910&lt;=18,"LOW (1-18)","HIGH (19-36)")</f>
        <v>LOW (1-18)</v>
      </c>
      <c r="G8910">
        <f>INT((D8910-1)/6)+1</f>
        <v>1</v>
      </c>
      <c r="H8910">
        <f>MOD(D8910-1,6)+1</f>
        <v>3</v>
      </c>
      <c r="I8910">
        <f>37-D8910</f>
        <v>34</v>
      </c>
      <c r="J8910">
        <f>ABS(D8910-D8911)</f>
        <v>17</v>
      </c>
      <c r="K8910">
        <f>AVERAGE(D8910:D8914)</f>
        <v>3</v>
      </c>
      <c r="L8910">
        <f>AVERAGE(D8910:D8929)</f>
        <v>3</v>
      </c>
      <c r="M8910">
        <f>K8910-L8910</f>
        <v>0</v>
      </c>
      <c r="N8910" t="str">
        <f>IF(K8910&gt;L8910,"HIGH ZONE BIAS",IF(K8910&lt;L8910,"LOW ZONE BIAS","EQUILIBRIUM"))</f>
        <v>EQUILIBRIUM</v>
      </c>
    </row>
    <row r="8911">
      <c r="A8911">
        <v>18660</v>
      </c>
      <c r="B8911" t="str">
        <v>2019-04-10</v>
      </c>
      <c r="C8911" t="str">
        <v>Afternoon</v>
      </c>
      <c r="D8911">
        <v>20</v>
      </c>
      <c r="E8911" t="str">
        <f>IF(MOD(D8911,2)=0,"EVEN","ODD")</f>
        <v>EVEN</v>
      </c>
      <c r="F8911" t="str">
        <f>IF(D8911&lt;=18,"LOW (1-18)","HIGH (19-36)")</f>
        <v>HIGH (19-36)</v>
      </c>
      <c r="G8911">
        <f>INT((D8911-1)/6)+1</f>
        <v>4</v>
      </c>
      <c r="H8911">
        <f>MOD(D8911-1,6)+1</f>
        <v>2</v>
      </c>
      <c r="I8911">
        <f>37-D8911</f>
        <v>17</v>
      </c>
      <c r="J8911">
        <f>ABS(D8911-D8912)</f>
        <v>2</v>
      </c>
      <c r="K8911">
        <f>AVERAGE(D8911:D8915)</f>
        <v>20</v>
      </c>
      <c r="L8911">
        <f>AVERAGE(D8911:D8930)</f>
        <v>20</v>
      </c>
      <c r="M8911">
        <f>K8911-L8911</f>
        <v>0</v>
      </c>
      <c r="N8911" t="str">
        <f>IF(K8911&gt;L8911,"HIGH ZONE BIAS",IF(K8911&lt;L8911,"LOW ZONE BIAS","EQUILIBRIUM"))</f>
        <v>EQUILIBRIUM</v>
      </c>
    </row>
    <row r="8912">
      <c r="A8912">
        <v>18659</v>
      </c>
      <c r="B8912" t="str">
        <v>2019-04-10</v>
      </c>
      <c r="C8912" t="str">
        <v>Midday</v>
      </c>
      <c r="D8912">
        <v>18</v>
      </c>
      <c r="E8912" t="str">
        <f>IF(MOD(D8912,2)=0,"EVEN","ODD")</f>
        <v>EVEN</v>
      </c>
      <c r="F8912" t="str">
        <f>IF(D8912&lt;=18,"LOW (1-18)","HIGH (19-36)")</f>
        <v>LOW (1-18)</v>
      </c>
      <c r="G8912">
        <f>INT((D8912-1)/6)+1</f>
        <v>3</v>
      </c>
      <c r="H8912">
        <f>MOD(D8912-1,6)+1</f>
        <v>6</v>
      </c>
      <c r="I8912">
        <f>37-D8912</f>
        <v>19</v>
      </c>
      <c r="J8912">
        <f>ABS(D8912-D8913)</f>
        <v>9</v>
      </c>
      <c r="K8912">
        <f>AVERAGE(D8912:D8916)</f>
        <v>18</v>
      </c>
      <c r="L8912">
        <f>AVERAGE(D8912:D8931)</f>
        <v>18</v>
      </c>
      <c r="M8912">
        <f>K8912-L8912</f>
        <v>0</v>
      </c>
      <c r="N8912" t="str">
        <f>IF(K8912&gt;L8912,"HIGH ZONE BIAS",IF(K8912&lt;L8912,"LOW ZONE BIAS","EQUILIBRIUM"))</f>
        <v>EQUILIBRIUM</v>
      </c>
    </row>
    <row r="8913">
      <c r="A8913">
        <v>18658</v>
      </c>
      <c r="B8913" t="str">
        <v>2019-04-10</v>
      </c>
      <c r="C8913" t="str">
        <v>Morning</v>
      </c>
      <c r="D8913">
        <v>27</v>
      </c>
      <c r="E8913" t="str">
        <f>IF(MOD(D8913,2)=0,"EVEN","ODD")</f>
        <v>ODD</v>
      </c>
      <c r="F8913" t="str">
        <f>IF(D8913&lt;=18,"LOW (1-18)","HIGH (19-36)")</f>
        <v>HIGH (19-36)</v>
      </c>
      <c r="G8913">
        <f>INT((D8913-1)/6)+1</f>
        <v>5</v>
      </c>
      <c r="H8913">
        <f>MOD(D8913-1,6)+1</f>
        <v>3</v>
      </c>
      <c r="I8913">
        <f>37-D8913</f>
        <v>10</v>
      </c>
      <c r="J8913">
        <f>ABS(D8913-D8914)</f>
        <v>3</v>
      </c>
      <c r="K8913">
        <f>AVERAGE(D8913:D8917)</f>
        <v>27</v>
      </c>
      <c r="L8913">
        <f>AVERAGE(D8913:D8932)</f>
        <v>27</v>
      </c>
      <c r="M8913">
        <f>K8913-L8913</f>
        <v>0</v>
      </c>
      <c r="N8913" t="str">
        <f>IF(K8913&gt;L8913,"HIGH ZONE BIAS",IF(K8913&lt;L8913,"LOW ZONE BIAS","EQUILIBRIUM"))</f>
        <v>EQUILIBRIUM</v>
      </c>
    </row>
    <row r="8914">
      <c r="A8914">
        <v>18657</v>
      </c>
      <c r="B8914" t="str">
        <v>2019-04-09</v>
      </c>
      <c r="C8914" t="str">
        <v>Evening</v>
      </c>
      <c r="D8914">
        <v>24</v>
      </c>
      <c r="E8914" t="str">
        <f>IF(MOD(D8914,2)=0,"EVEN","ODD")</f>
        <v>EVEN</v>
      </c>
      <c r="F8914" t="str">
        <f>IF(D8914&lt;=18,"LOW (1-18)","HIGH (19-36)")</f>
        <v>HIGH (19-36)</v>
      </c>
      <c r="G8914">
        <f>INT((D8914-1)/6)+1</f>
        <v>4</v>
      </c>
      <c r="H8914">
        <f>MOD(D8914-1,6)+1</f>
        <v>6</v>
      </c>
      <c r="I8914">
        <f>37-D8914</f>
        <v>13</v>
      </c>
      <c r="J8914">
        <f>ABS(D8914-D8915)</f>
        <v>8</v>
      </c>
      <c r="K8914">
        <f>AVERAGE(D8914:D8918)</f>
        <v>24</v>
      </c>
      <c r="L8914">
        <f>AVERAGE(D8914:D8933)</f>
        <v>24</v>
      </c>
      <c r="M8914">
        <f>K8914-L8914</f>
        <v>0</v>
      </c>
      <c r="N8914" t="str">
        <f>IF(K8914&gt;L8914,"HIGH ZONE BIAS",IF(K8914&lt;L8914,"LOW ZONE BIAS","EQUILIBRIUM"))</f>
        <v>EQUILIBRIUM</v>
      </c>
    </row>
    <row r="8915">
      <c r="A8915">
        <v>18656</v>
      </c>
      <c r="B8915" t="str">
        <v>2019-04-09</v>
      </c>
      <c r="C8915" t="str">
        <v>Afternoon</v>
      </c>
      <c r="D8915">
        <v>16</v>
      </c>
      <c r="E8915" t="str">
        <f>IF(MOD(D8915,2)=0,"EVEN","ODD")</f>
        <v>EVEN</v>
      </c>
      <c r="F8915" t="str">
        <f>IF(D8915&lt;=18,"LOW (1-18)","HIGH (19-36)")</f>
        <v>LOW (1-18)</v>
      </c>
      <c r="G8915">
        <f>INT((D8915-1)/6)+1</f>
        <v>3</v>
      </c>
      <c r="H8915">
        <f>MOD(D8915-1,6)+1</f>
        <v>4</v>
      </c>
      <c r="I8915">
        <f>37-D8915</f>
        <v>21</v>
      </c>
      <c r="J8915">
        <f>ABS(D8915-D8916)</f>
        <v>7</v>
      </c>
      <c r="K8915">
        <f>AVERAGE(D8915:D8919)</f>
        <v>16</v>
      </c>
      <c r="L8915">
        <f>AVERAGE(D8915:D8934)</f>
        <v>16</v>
      </c>
      <c r="M8915">
        <f>K8915-L8915</f>
        <v>0</v>
      </c>
      <c r="N8915" t="str">
        <f>IF(K8915&gt;L8915,"HIGH ZONE BIAS",IF(K8915&lt;L8915,"LOW ZONE BIAS","EQUILIBRIUM"))</f>
        <v>EQUILIBRIUM</v>
      </c>
    </row>
    <row r="8916">
      <c r="A8916">
        <v>18655</v>
      </c>
      <c r="B8916" t="str">
        <v>2019-04-09</v>
      </c>
      <c r="C8916" t="str">
        <v>Midday</v>
      </c>
      <c r="D8916">
        <v>9</v>
      </c>
      <c r="E8916" t="str">
        <f>IF(MOD(D8916,2)=0,"EVEN","ODD")</f>
        <v>ODD</v>
      </c>
      <c r="F8916" t="str">
        <f>IF(D8916&lt;=18,"LOW (1-18)","HIGH (19-36)")</f>
        <v>LOW (1-18)</v>
      </c>
      <c r="G8916">
        <f>INT((D8916-1)/6)+1</f>
        <v>2</v>
      </c>
      <c r="H8916">
        <f>MOD(D8916-1,6)+1</f>
        <v>3</v>
      </c>
      <c r="I8916">
        <f>37-D8916</f>
        <v>28</v>
      </c>
      <c r="J8916">
        <f>ABS(D8916-D8917)</f>
        <v>6</v>
      </c>
      <c r="K8916">
        <f>AVERAGE(D8916:D8920)</f>
        <v>9</v>
      </c>
      <c r="L8916">
        <f>AVERAGE(D8916:D8935)</f>
        <v>9</v>
      </c>
      <c r="M8916">
        <f>K8916-L8916</f>
        <v>0</v>
      </c>
      <c r="N8916" t="str">
        <f>IF(K8916&gt;L8916,"HIGH ZONE BIAS",IF(K8916&lt;L8916,"LOW ZONE BIAS","EQUILIBRIUM"))</f>
        <v>EQUILIBRIUM</v>
      </c>
    </row>
    <row r="8917">
      <c r="A8917">
        <v>18654</v>
      </c>
      <c r="B8917" t="str">
        <v>2019-04-09</v>
      </c>
      <c r="C8917" t="str">
        <v>Morning</v>
      </c>
      <c r="D8917">
        <v>15</v>
      </c>
      <c r="E8917" t="str">
        <f>IF(MOD(D8917,2)=0,"EVEN","ODD")</f>
        <v>ODD</v>
      </c>
      <c r="F8917" t="str">
        <f>IF(D8917&lt;=18,"LOW (1-18)","HIGH (19-36)")</f>
        <v>LOW (1-18)</v>
      </c>
      <c r="G8917">
        <f>INT((D8917-1)/6)+1</f>
        <v>3</v>
      </c>
      <c r="H8917">
        <f>MOD(D8917-1,6)+1</f>
        <v>3</v>
      </c>
      <c r="I8917">
        <f>37-D8917</f>
        <v>22</v>
      </c>
      <c r="J8917">
        <f>ABS(D8917-D8918)</f>
        <v>9</v>
      </c>
      <c r="K8917">
        <f>AVERAGE(D8917:D8921)</f>
        <v>15</v>
      </c>
      <c r="L8917">
        <f>AVERAGE(D8917:D8936)</f>
        <v>15</v>
      </c>
      <c r="M8917">
        <f>K8917-L8917</f>
        <v>0</v>
      </c>
      <c r="N8917" t="str">
        <f>IF(K8917&gt;L8917,"HIGH ZONE BIAS",IF(K8917&lt;L8917,"LOW ZONE BIAS","EQUILIBRIUM"))</f>
        <v>EQUILIBRIUM</v>
      </c>
    </row>
    <row r="8918">
      <c r="A8918">
        <v>18653</v>
      </c>
      <c r="B8918" t="str">
        <v>2019-04-08</v>
      </c>
      <c r="C8918" t="str">
        <v>Evening</v>
      </c>
      <c r="D8918">
        <v>6</v>
      </c>
      <c r="E8918" t="str">
        <f>IF(MOD(D8918,2)=0,"EVEN","ODD")</f>
        <v>EVEN</v>
      </c>
      <c r="F8918" t="str">
        <f>IF(D8918&lt;=18,"LOW (1-18)","HIGH (19-36)")</f>
        <v>LOW (1-18)</v>
      </c>
      <c r="G8918">
        <f>INT((D8918-1)/6)+1</f>
        <v>1</v>
      </c>
      <c r="H8918">
        <f>MOD(D8918-1,6)+1</f>
        <v>6</v>
      </c>
      <c r="I8918">
        <f>37-D8918</f>
        <v>31</v>
      </c>
      <c r="J8918">
        <f>ABS(D8918-D8919)</f>
        <v>9</v>
      </c>
      <c r="K8918">
        <f>AVERAGE(D8918:D8922)</f>
        <v>6</v>
      </c>
      <c r="L8918">
        <f>AVERAGE(D8918:D8937)</f>
        <v>6</v>
      </c>
      <c r="M8918">
        <f>K8918-L8918</f>
        <v>0</v>
      </c>
      <c r="N8918" t="str">
        <f>IF(K8918&gt;L8918,"HIGH ZONE BIAS",IF(K8918&lt;L8918,"LOW ZONE BIAS","EQUILIBRIUM"))</f>
        <v>EQUILIBRIUM</v>
      </c>
    </row>
    <row r="8919">
      <c r="A8919">
        <v>18652</v>
      </c>
      <c r="B8919" t="str">
        <v>2019-04-08</v>
      </c>
      <c r="C8919" t="str">
        <v>Afternoon</v>
      </c>
      <c r="D8919">
        <v>15</v>
      </c>
      <c r="E8919" t="str">
        <f>IF(MOD(D8919,2)=0,"EVEN","ODD")</f>
        <v>ODD</v>
      </c>
      <c r="F8919" t="str">
        <f>IF(D8919&lt;=18,"LOW (1-18)","HIGH (19-36)")</f>
        <v>LOW (1-18)</v>
      </c>
      <c r="G8919">
        <f>INT((D8919-1)/6)+1</f>
        <v>3</v>
      </c>
      <c r="H8919">
        <f>MOD(D8919-1,6)+1</f>
        <v>3</v>
      </c>
      <c r="I8919">
        <f>37-D8919</f>
        <v>22</v>
      </c>
      <c r="J8919">
        <f>ABS(D8919-D8920)</f>
        <v>8</v>
      </c>
      <c r="K8919">
        <f>AVERAGE(D8919:D8923)</f>
        <v>15</v>
      </c>
      <c r="L8919">
        <f>AVERAGE(D8919:D8938)</f>
        <v>15</v>
      </c>
      <c r="M8919">
        <f>K8919-L8919</f>
        <v>0</v>
      </c>
      <c r="N8919" t="str">
        <f>IF(K8919&gt;L8919,"HIGH ZONE BIAS",IF(K8919&lt;L8919,"LOW ZONE BIAS","EQUILIBRIUM"))</f>
        <v>EQUILIBRIUM</v>
      </c>
    </row>
    <row r="8920">
      <c r="A8920">
        <v>18651</v>
      </c>
      <c r="B8920" t="str">
        <v>2019-04-08</v>
      </c>
      <c r="C8920" t="str">
        <v>Midday</v>
      </c>
      <c r="D8920">
        <v>23</v>
      </c>
      <c r="E8920" t="str">
        <f>IF(MOD(D8920,2)=0,"EVEN","ODD")</f>
        <v>ODD</v>
      </c>
      <c r="F8920" t="str">
        <f>IF(D8920&lt;=18,"LOW (1-18)","HIGH (19-36)")</f>
        <v>HIGH (19-36)</v>
      </c>
      <c r="G8920">
        <f>INT((D8920-1)/6)+1</f>
        <v>4</v>
      </c>
      <c r="H8920">
        <f>MOD(D8920-1,6)+1</f>
        <v>5</v>
      </c>
      <c r="I8920">
        <f>37-D8920</f>
        <v>14</v>
      </c>
      <c r="J8920">
        <f>ABS(D8920-D8921)</f>
        <v>12</v>
      </c>
      <c r="K8920">
        <f>AVERAGE(D8920:D8924)</f>
        <v>23</v>
      </c>
      <c r="L8920">
        <f>AVERAGE(D8920:D8939)</f>
        <v>23</v>
      </c>
      <c r="M8920">
        <f>K8920-L8920</f>
        <v>0</v>
      </c>
      <c r="N8920" t="str">
        <f>IF(K8920&gt;L8920,"HIGH ZONE BIAS",IF(K8920&lt;L8920,"LOW ZONE BIAS","EQUILIBRIUM"))</f>
        <v>EQUILIBRIUM</v>
      </c>
    </row>
    <row r="8921">
      <c r="A8921">
        <v>18650</v>
      </c>
      <c r="B8921" t="str">
        <v>2019-04-08</v>
      </c>
      <c r="C8921" t="str">
        <v>Morning</v>
      </c>
      <c r="D8921">
        <v>35</v>
      </c>
      <c r="E8921" t="str">
        <f>IF(MOD(D8921,2)=0,"EVEN","ODD")</f>
        <v>ODD</v>
      </c>
      <c r="F8921" t="str">
        <f>IF(D8921&lt;=18,"LOW (1-18)","HIGH (19-36)")</f>
        <v>HIGH (19-36)</v>
      </c>
      <c r="G8921">
        <f>INT((D8921-1)/6)+1</f>
        <v>6</v>
      </c>
      <c r="H8921">
        <f>MOD(D8921-1,6)+1</f>
        <v>5</v>
      </c>
      <c r="I8921">
        <f>37-D8921</f>
        <v>2</v>
      </c>
      <c r="J8921">
        <f>ABS(D8921-D8922)</f>
        <v>1</v>
      </c>
      <c r="K8921">
        <f>AVERAGE(D8921:D8925)</f>
        <v>35</v>
      </c>
      <c r="L8921">
        <f>AVERAGE(D8921:D8940)</f>
        <v>35</v>
      </c>
      <c r="M8921">
        <f>K8921-L8921</f>
        <v>0</v>
      </c>
      <c r="N8921" t="str">
        <f>IF(K8921&gt;L8921,"HIGH ZONE BIAS",IF(K8921&lt;L8921,"LOW ZONE BIAS","EQUILIBRIUM"))</f>
        <v>EQUILIBRIUM</v>
      </c>
    </row>
    <row r="8922">
      <c r="A8922">
        <v>18649</v>
      </c>
      <c r="B8922" t="str">
        <v>2019-04-06</v>
      </c>
      <c r="C8922" t="str">
        <v>Evening</v>
      </c>
      <c r="D8922">
        <v>36</v>
      </c>
      <c r="E8922" t="str">
        <f>IF(MOD(D8922,2)=0,"EVEN","ODD")</f>
        <v>EVEN</v>
      </c>
      <c r="F8922" t="str">
        <f>IF(D8922&lt;=18,"LOW (1-18)","HIGH (19-36)")</f>
        <v>HIGH (19-36)</v>
      </c>
      <c r="G8922">
        <f>INT((D8922-1)/6)+1</f>
        <v>6</v>
      </c>
      <c r="H8922">
        <f>MOD(D8922-1,6)+1</f>
        <v>6</v>
      </c>
      <c r="I8922">
        <f>37-D8922</f>
        <v>1</v>
      </c>
      <c r="J8922">
        <f>ABS(D8922-D8923)</f>
        <v>16</v>
      </c>
      <c r="K8922">
        <f>AVERAGE(D8922:D8926)</f>
        <v>36</v>
      </c>
      <c r="L8922">
        <f>AVERAGE(D8922:D8941)</f>
        <v>36</v>
      </c>
      <c r="M8922">
        <f>K8922-L8922</f>
        <v>0</v>
      </c>
      <c r="N8922" t="str">
        <f>IF(K8922&gt;L8922,"HIGH ZONE BIAS",IF(K8922&lt;L8922,"LOW ZONE BIAS","EQUILIBRIUM"))</f>
        <v>EQUILIBRIUM</v>
      </c>
    </row>
    <row r="8923">
      <c r="A8923">
        <v>18648</v>
      </c>
      <c r="B8923" t="str">
        <v>2019-04-06</v>
      </c>
      <c r="C8923" t="str">
        <v>Afternoon</v>
      </c>
      <c r="D8923">
        <v>20</v>
      </c>
      <c r="E8923" t="str">
        <f>IF(MOD(D8923,2)=0,"EVEN","ODD")</f>
        <v>EVEN</v>
      </c>
      <c r="F8923" t="str">
        <f>IF(D8923&lt;=18,"LOW (1-18)","HIGH (19-36)")</f>
        <v>HIGH (19-36)</v>
      </c>
      <c r="G8923">
        <f>INT((D8923-1)/6)+1</f>
        <v>4</v>
      </c>
      <c r="H8923">
        <f>MOD(D8923-1,6)+1</f>
        <v>2</v>
      </c>
      <c r="I8923">
        <f>37-D8923</f>
        <v>17</v>
      </c>
      <c r="J8923">
        <f>ABS(D8923-D8924)</f>
        <v>13</v>
      </c>
      <c r="K8923">
        <f>AVERAGE(D8923:D8927)</f>
        <v>20</v>
      </c>
      <c r="L8923">
        <f>AVERAGE(D8923:D8942)</f>
        <v>20</v>
      </c>
      <c r="M8923">
        <f>K8923-L8923</f>
        <v>0</v>
      </c>
      <c r="N8923" t="str">
        <f>IF(K8923&gt;L8923,"HIGH ZONE BIAS",IF(K8923&lt;L8923,"LOW ZONE BIAS","EQUILIBRIUM"))</f>
        <v>EQUILIBRIUM</v>
      </c>
    </row>
    <row r="8924">
      <c r="A8924">
        <v>18647</v>
      </c>
      <c r="B8924" t="str">
        <v>2019-04-06</v>
      </c>
      <c r="C8924" t="str">
        <v>Midday</v>
      </c>
      <c r="D8924">
        <v>7</v>
      </c>
      <c r="E8924" t="str">
        <f>IF(MOD(D8924,2)=0,"EVEN","ODD")</f>
        <v>ODD</v>
      </c>
      <c r="F8924" t="str">
        <f>IF(D8924&lt;=18,"LOW (1-18)","HIGH (19-36)")</f>
        <v>LOW (1-18)</v>
      </c>
      <c r="G8924">
        <f>INT((D8924-1)/6)+1</f>
        <v>2</v>
      </c>
      <c r="H8924">
        <f>MOD(D8924-1,6)+1</f>
        <v>1</v>
      </c>
      <c r="I8924">
        <f>37-D8924</f>
        <v>30</v>
      </c>
      <c r="J8924">
        <f>ABS(D8924-D8925)</f>
        <v>2</v>
      </c>
      <c r="K8924">
        <f>AVERAGE(D8924:D8928)</f>
        <v>7</v>
      </c>
      <c r="L8924">
        <f>AVERAGE(D8924:D8943)</f>
        <v>7</v>
      </c>
      <c r="M8924">
        <f>K8924-L8924</f>
        <v>0</v>
      </c>
      <c r="N8924" t="str">
        <f>IF(K8924&gt;L8924,"HIGH ZONE BIAS",IF(K8924&lt;L8924,"LOW ZONE BIAS","EQUILIBRIUM"))</f>
        <v>EQUILIBRIUM</v>
      </c>
    </row>
    <row r="8925">
      <c r="A8925">
        <v>18646</v>
      </c>
      <c r="B8925" t="str">
        <v>2019-04-06</v>
      </c>
      <c r="C8925" t="str">
        <v>Morning</v>
      </c>
      <c r="D8925">
        <v>9</v>
      </c>
      <c r="E8925" t="str">
        <f>IF(MOD(D8925,2)=0,"EVEN","ODD")</f>
        <v>ODD</v>
      </c>
      <c r="F8925" t="str">
        <f>IF(D8925&lt;=18,"LOW (1-18)","HIGH (19-36)")</f>
        <v>LOW (1-18)</v>
      </c>
      <c r="G8925">
        <f>INT((D8925-1)/6)+1</f>
        <v>2</v>
      </c>
      <c r="H8925">
        <f>MOD(D8925-1,6)+1</f>
        <v>3</v>
      </c>
      <c r="I8925">
        <f>37-D8925</f>
        <v>28</v>
      </c>
      <c r="J8925">
        <f>ABS(D8925-D8926)</f>
        <v>20</v>
      </c>
      <c r="K8925">
        <f>AVERAGE(D8925:D8929)</f>
        <v>9</v>
      </c>
      <c r="L8925">
        <f>AVERAGE(D8925:D8944)</f>
        <v>9</v>
      </c>
      <c r="M8925">
        <f>K8925-L8925</f>
        <v>0</v>
      </c>
      <c r="N8925" t="str">
        <f>IF(K8925&gt;L8925,"HIGH ZONE BIAS",IF(K8925&lt;L8925,"LOW ZONE BIAS","EQUILIBRIUM"))</f>
        <v>EQUILIBRIUM</v>
      </c>
    </row>
    <row r="8926">
      <c r="A8926">
        <v>18645</v>
      </c>
      <c r="B8926" t="str">
        <v>2019-04-05</v>
      </c>
      <c r="C8926" t="str">
        <v>Evening</v>
      </c>
      <c r="D8926">
        <v>29</v>
      </c>
      <c r="E8926" t="str">
        <f>IF(MOD(D8926,2)=0,"EVEN","ODD")</f>
        <v>ODD</v>
      </c>
      <c r="F8926" t="str">
        <f>IF(D8926&lt;=18,"LOW (1-18)","HIGH (19-36)")</f>
        <v>HIGH (19-36)</v>
      </c>
      <c r="G8926">
        <f>INT((D8926-1)/6)+1</f>
        <v>5</v>
      </c>
      <c r="H8926">
        <f>MOD(D8926-1,6)+1</f>
        <v>5</v>
      </c>
      <c r="I8926">
        <f>37-D8926</f>
        <v>8</v>
      </c>
      <c r="J8926">
        <f>ABS(D8926-D8927)</f>
        <v>21</v>
      </c>
      <c r="K8926">
        <f>AVERAGE(D8926:D8930)</f>
        <v>29</v>
      </c>
      <c r="L8926">
        <f>AVERAGE(D8926:D8945)</f>
        <v>29</v>
      </c>
      <c r="M8926">
        <f>K8926-L8926</f>
        <v>0</v>
      </c>
      <c r="N8926" t="str">
        <f>IF(K8926&gt;L8926,"HIGH ZONE BIAS",IF(K8926&lt;L8926,"LOW ZONE BIAS","EQUILIBRIUM"))</f>
        <v>EQUILIBRIUM</v>
      </c>
    </row>
    <row r="8927">
      <c r="A8927">
        <v>18644</v>
      </c>
      <c r="B8927" t="str">
        <v>2019-04-05</v>
      </c>
      <c r="C8927" t="str">
        <v>Afternoon</v>
      </c>
      <c r="D8927">
        <v>8</v>
      </c>
      <c r="E8927" t="str">
        <f>IF(MOD(D8927,2)=0,"EVEN","ODD")</f>
        <v>EVEN</v>
      </c>
      <c r="F8927" t="str">
        <f>IF(D8927&lt;=18,"LOW (1-18)","HIGH (19-36)")</f>
        <v>LOW (1-18)</v>
      </c>
      <c r="G8927">
        <f>INT((D8927-1)/6)+1</f>
        <v>2</v>
      </c>
      <c r="H8927">
        <f>MOD(D8927-1,6)+1</f>
        <v>2</v>
      </c>
      <c r="I8927">
        <f>37-D8927</f>
        <v>29</v>
      </c>
      <c r="J8927">
        <f>ABS(D8927-D8928)</f>
        <v>6</v>
      </c>
      <c r="K8927">
        <f>AVERAGE(D8927:D8931)</f>
        <v>8</v>
      </c>
      <c r="L8927">
        <f>AVERAGE(D8927:D8946)</f>
        <v>8</v>
      </c>
      <c r="M8927">
        <f>K8927-L8927</f>
        <v>0</v>
      </c>
      <c r="N8927" t="str">
        <f>IF(K8927&gt;L8927,"HIGH ZONE BIAS",IF(K8927&lt;L8927,"LOW ZONE BIAS","EQUILIBRIUM"))</f>
        <v>EQUILIBRIUM</v>
      </c>
    </row>
    <row r="8928">
      <c r="A8928">
        <v>18643</v>
      </c>
      <c r="B8928" t="str">
        <v>2019-04-05</v>
      </c>
      <c r="C8928" t="str">
        <v>Midday</v>
      </c>
      <c r="D8928">
        <v>14</v>
      </c>
      <c r="E8928" t="str">
        <f>IF(MOD(D8928,2)=0,"EVEN","ODD")</f>
        <v>EVEN</v>
      </c>
      <c r="F8928" t="str">
        <f>IF(D8928&lt;=18,"LOW (1-18)","HIGH (19-36)")</f>
        <v>LOW (1-18)</v>
      </c>
      <c r="G8928">
        <f>INT((D8928-1)/6)+1</f>
        <v>3</v>
      </c>
      <c r="H8928">
        <f>MOD(D8928-1,6)+1</f>
        <v>2</v>
      </c>
      <c r="I8928">
        <f>37-D8928</f>
        <v>23</v>
      </c>
      <c r="J8928">
        <f>ABS(D8928-D8929)</f>
        <v>15</v>
      </c>
      <c r="K8928">
        <f>AVERAGE(D8928:D8932)</f>
        <v>14</v>
      </c>
      <c r="L8928">
        <f>AVERAGE(D8928:D8947)</f>
        <v>14</v>
      </c>
      <c r="M8928">
        <f>K8928-L8928</f>
        <v>0</v>
      </c>
      <c r="N8928" t="str">
        <f>IF(K8928&gt;L8928,"HIGH ZONE BIAS",IF(K8928&lt;L8928,"LOW ZONE BIAS","EQUILIBRIUM"))</f>
        <v>EQUILIBRIUM</v>
      </c>
    </row>
    <row r="8929">
      <c r="A8929">
        <v>18642</v>
      </c>
      <c r="B8929" t="str">
        <v>2019-04-05</v>
      </c>
      <c r="C8929" t="str">
        <v>Morning</v>
      </c>
      <c r="D8929">
        <v>29</v>
      </c>
      <c r="E8929" t="str">
        <f>IF(MOD(D8929,2)=0,"EVEN","ODD")</f>
        <v>ODD</v>
      </c>
      <c r="F8929" t="str">
        <f>IF(D8929&lt;=18,"LOW (1-18)","HIGH (19-36)")</f>
        <v>HIGH (19-36)</v>
      </c>
      <c r="G8929">
        <f>INT((D8929-1)/6)+1</f>
        <v>5</v>
      </c>
      <c r="H8929">
        <f>MOD(D8929-1,6)+1</f>
        <v>5</v>
      </c>
      <c r="I8929">
        <f>37-D8929</f>
        <v>8</v>
      </c>
      <c r="J8929">
        <f>ABS(D8929-D8930)</f>
        <v>13</v>
      </c>
      <c r="K8929">
        <f>AVERAGE(D8929:D8933)</f>
        <v>29</v>
      </c>
      <c r="L8929">
        <f>AVERAGE(D8929:D8948)</f>
        <v>29</v>
      </c>
      <c r="M8929">
        <f>K8929-L8929</f>
        <v>0</v>
      </c>
      <c r="N8929" t="str">
        <f>IF(K8929&gt;L8929,"HIGH ZONE BIAS",IF(K8929&lt;L8929,"LOW ZONE BIAS","EQUILIBRIUM"))</f>
        <v>EQUILIBRIUM</v>
      </c>
    </row>
    <row r="8930">
      <c r="A8930">
        <v>18641</v>
      </c>
      <c r="B8930" t="str">
        <v>2019-04-04</v>
      </c>
      <c r="C8930" t="str">
        <v>Evening</v>
      </c>
      <c r="D8930">
        <v>16</v>
      </c>
      <c r="E8930" t="str">
        <f>IF(MOD(D8930,2)=0,"EVEN","ODD")</f>
        <v>EVEN</v>
      </c>
      <c r="F8930" t="str">
        <f>IF(D8930&lt;=18,"LOW (1-18)","HIGH (19-36)")</f>
        <v>LOW (1-18)</v>
      </c>
      <c r="G8930">
        <f>INT((D8930-1)/6)+1</f>
        <v>3</v>
      </c>
      <c r="H8930">
        <f>MOD(D8930-1,6)+1</f>
        <v>4</v>
      </c>
      <c r="I8930">
        <f>37-D8930</f>
        <v>21</v>
      </c>
      <c r="J8930">
        <f>ABS(D8930-D8931)</f>
        <v>13</v>
      </c>
      <c r="K8930">
        <f>AVERAGE(D8930:D8934)</f>
        <v>16</v>
      </c>
      <c r="L8930">
        <f>AVERAGE(D8930:D8949)</f>
        <v>16</v>
      </c>
      <c r="M8930">
        <f>K8930-L8930</f>
        <v>0</v>
      </c>
      <c r="N8930" t="str">
        <f>IF(K8930&gt;L8930,"HIGH ZONE BIAS",IF(K8930&lt;L8930,"LOW ZONE BIAS","EQUILIBRIUM"))</f>
        <v>EQUILIBRIUM</v>
      </c>
    </row>
    <row r="8931">
      <c r="A8931">
        <v>18640</v>
      </c>
      <c r="B8931" t="str">
        <v>2019-04-04</v>
      </c>
      <c r="C8931" t="str">
        <v>Afternoon</v>
      </c>
      <c r="D8931">
        <v>3</v>
      </c>
      <c r="E8931" t="str">
        <f>IF(MOD(D8931,2)=0,"EVEN","ODD")</f>
        <v>ODD</v>
      </c>
      <c r="F8931" t="str">
        <f>IF(D8931&lt;=18,"LOW (1-18)","HIGH (19-36)")</f>
        <v>LOW (1-18)</v>
      </c>
      <c r="G8931">
        <f>INT((D8931-1)/6)+1</f>
        <v>1</v>
      </c>
      <c r="H8931">
        <f>MOD(D8931-1,6)+1</f>
        <v>3</v>
      </c>
      <c r="I8931">
        <f>37-D8931</f>
        <v>34</v>
      </c>
      <c r="J8931">
        <f>ABS(D8931-D8932)</f>
        <v>30</v>
      </c>
      <c r="K8931">
        <f>AVERAGE(D8931:D8935)</f>
        <v>3</v>
      </c>
      <c r="L8931">
        <f>AVERAGE(D8931:D8950)</f>
        <v>3</v>
      </c>
      <c r="M8931">
        <f>K8931-L8931</f>
        <v>0</v>
      </c>
      <c r="N8931" t="str">
        <f>IF(K8931&gt;L8931,"HIGH ZONE BIAS",IF(K8931&lt;L8931,"LOW ZONE BIAS","EQUILIBRIUM"))</f>
        <v>EQUILIBRIUM</v>
      </c>
    </row>
    <row r="8932">
      <c r="A8932">
        <v>18639</v>
      </c>
      <c r="B8932" t="str">
        <v>2019-04-04</v>
      </c>
      <c r="C8932" t="str">
        <v>Midday</v>
      </c>
      <c r="D8932">
        <v>33</v>
      </c>
      <c r="E8932" t="str">
        <f>IF(MOD(D8932,2)=0,"EVEN","ODD")</f>
        <v>ODD</v>
      </c>
      <c r="F8932" t="str">
        <f>IF(D8932&lt;=18,"LOW (1-18)","HIGH (19-36)")</f>
        <v>HIGH (19-36)</v>
      </c>
      <c r="G8932">
        <f>INT((D8932-1)/6)+1</f>
        <v>6</v>
      </c>
      <c r="H8932">
        <f>MOD(D8932-1,6)+1</f>
        <v>3</v>
      </c>
      <c r="I8932">
        <f>37-D8932</f>
        <v>4</v>
      </c>
      <c r="J8932">
        <f>ABS(D8932-D8933)</f>
        <v>29</v>
      </c>
      <c r="K8932">
        <f>AVERAGE(D8932:D8936)</f>
        <v>33</v>
      </c>
      <c r="L8932">
        <f>AVERAGE(D8932:D8951)</f>
        <v>33</v>
      </c>
      <c r="M8932">
        <f>K8932-L8932</f>
        <v>0</v>
      </c>
      <c r="N8932" t="str">
        <f>IF(K8932&gt;L8932,"HIGH ZONE BIAS",IF(K8932&lt;L8932,"LOW ZONE BIAS","EQUILIBRIUM"))</f>
        <v>EQUILIBRIUM</v>
      </c>
    </row>
    <row r="8933">
      <c r="A8933">
        <v>18638</v>
      </c>
      <c r="B8933" t="str">
        <v>2019-04-04</v>
      </c>
      <c r="C8933" t="str">
        <v>Morning</v>
      </c>
      <c r="D8933">
        <v>4</v>
      </c>
      <c r="E8933" t="str">
        <f>IF(MOD(D8933,2)=0,"EVEN","ODD")</f>
        <v>EVEN</v>
      </c>
      <c r="F8933" t="str">
        <f>IF(D8933&lt;=18,"LOW (1-18)","HIGH (19-36)")</f>
        <v>LOW (1-18)</v>
      </c>
      <c r="G8933">
        <f>INT((D8933-1)/6)+1</f>
        <v>1</v>
      </c>
      <c r="H8933">
        <f>MOD(D8933-1,6)+1</f>
        <v>4</v>
      </c>
      <c r="I8933">
        <f>37-D8933</f>
        <v>33</v>
      </c>
      <c r="J8933">
        <f>ABS(D8933-D8934)</f>
        <v>1</v>
      </c>
      <c r="K8933">
        <f>AVERAGE(D8933:D8937)</f>
        <v>4</v>
      </c>
      <c r="L8933">
        <f>AVERAGE(D8933:D8952)</f>
        <v>4</v>
      </c>
      <c r="M8933">
        <f>K8933-L8933</f>
        <v>0</v>
      </c>
      <c r="N8933" t="str">
        <f>IF(K8933&gt;L8933,"HIGH ZONE BIAS",IF(K8933&lt;L8933,"LOW ZONE BIAS","EQUILIBRIUM"))</f>
        <v>EQUILIBRIUM</v>
      </c>
    </row>
    <row r="8934">
      <c r="A8934">
        <v>18637</v>
      </c>
      <c r="B8934" t="str">
        <v>2019-04-03</v>
      </c>
      <c r="C8934" t="str">
        <v>Evening</v>
      </c>
      <c r="D8934">
        <v>3</v>
      </c>
      <c r="E8934" t="str">
        <f>IF(MOD(D8934,2)=0,"EVEN","ODD")</f>
        <v>ODD</v>
      </c>
      <c r="F8934" t="str">
        <f>IF(D8934&lt;=18,"LOW (1-18)","HIGH (19-36)")</f>
        <v>LOW (1-18)</v>
      </c>
      <c r="G8934">
        <f>INT((D8934-1)/6)+1</f>
        <v>1</v>
      </c>
      <c r="H8934">
        <f>MOD(D8934-1,6)+1</f>
        <v>3</v>
      </c>
      <c r="I8934">
        <f>37-D8934</f>
        <v>34</v>
      </c>
      <c r="J8934">
        <f>ABS(D8934-D8935)</f>
        <v>21</v>
      </c>
      <c r="K8934">
        <f>AVERAGE(D8934:D8938)</f>
        <v>3</v>
      </c>
      <c r="L8934">
        <f>AVERAGE(D8934:D8953)</f>
        <v>3</v>
      </c>
      <c r="M8934">
        <f>K8934-L8934</f>
        <v>0</v>
      </c>
      <c r="N8934" t="str">
        <f>IF(K8934&gt;L8934,"HIGH ZONE BIAS",IF(K8934&lt;L8934,"LOW ZONE BIAS","EQUILIBRIUM"))</f>
        <v>EQUILIBRIUM</v>
      </c>
    </row>
    <row r="8935">
      <c r="A8935">
        <v>18636</v>
      </c>
      <c r="B8935" t="str">
        <v>2019-04-03</v>
      </c>
      <c r="C8935" t="str">
        <v>Afternoon</v>
      </c>
      <c r="D8935">
        <v>24</v>
      </c>
      <c r="E8935" t="str">
        <f>IF(MOD(D8935,2)=0,"EVEN","ODD")</f>
        <v>EVEN</v>
      </c>
      <c r="F8935" t="str">
        <f>IF(D8935&lt;=18,"LOW (1-18)","HIGH (19-36)")</f>
        <v>HIGH (19-36)</v>
      </c>
      <c r="G8935">
        <f>INT((D8935-1)/6)+1</f>
        <v>4</v>
      </c>
      <c r="H8935">
        <f>MOD(D8935-1,6)+1</f>
        <v>6</v>
      </c>
      <c r="I8935">
        <f>37-D8935</f>
        <v>13</v>
      </c>
      <c r="J8935">
        <f>ABS(D8935-D8936)</f>
        <v>17</v>
      </c>
      <c r="K8935">
        <f>AVERAGE(D8935:D8939)</f>
        <v>24</v>
      </c>
      <c r="L8935">
        <f>AVERAGE(D8935:D8954)</f>
        <v>24</v>
      </c>
      <c r="M8935">
        <f>K8935-L8935</f>
        <v>0</v>
      </c>
      <c r="N8935" t="str">
        <f>IF(K8935&gt;L8935,"HIGH ZONE BIAS",IF(K8935&lt;L8935,"LOW ZONE BIAS","EQUILIBRIUM"))</f>
        <v>EQUILIBRIUM</v>
      </c>
    </row>
    <row r="8936">
      <c r="A8936">
        <v>18635</v>
      </c>
      <c r="B8936" t="str">
        <v>2019-04-03</v>
      </c>
      <c r="C8936" t="str">
        <v>Midday</v>
      </c>
      <c r="D8936">
        <v>7</v>
      </c>
      <c r="E8936" t="str">
        <f>IF(MOD(D8936,2)=0,"EVEN","ODD")</f>
        <v>ODD</v>
      </c>
      <c r="F8936" t="str">
        <f>IF(D8936&lt;=18,"LOW (1-18)","HIGH (19-36)")</f>
        <v>LOW (1-18)</v>
      </c>
      <c r="G8936">
        <f>INT((D8936-1)/6)+1</f>
        <v>2</v>
      </c>
      <c r="H8936">
        <f>MOD(D8936-1,6)+1</f>
        <v>1</v>
      </c>
      <c r="I8936">
        <f>37-D8936</f>
        <v>30</v>
      </c>
      <c r="J8936">
        <f>ABS(D8936-D8937)</f>
        <v>4</v>
      </c>
      <c r="K8936">
        <f>AVERAGE(D8936:D8940)</f>
        <v>7</v>
      </c>
      <c r="L8936">
        <f>AVERAGE(D8936:D8955)</f>
        <v>7</v>
      </c>
      <c r="M8936">
        <f>K8936-L8936</f>
        <v>0</v>
      </c>
      <c r="N8936" t="str">
        <f>IF(K8936&gt;L8936,"HIGH ZONE BIAS",IF(K8936&lt;L8936,"LOW ZONE BIAS","EQUILIBRIUM"))</f>
        <v>EQUILIBRIUM</v>
      </c>
    </row>
    <row r="8937">
      <c r="A8937">
        <v>18634</v>
      </c>
      <c r="B8937" t="str">
        <v>2019-04-03</v>
      </c>
      <c r="C8937" t="str">
        <v>Morning</v>
      </c>
      <c r="D8937">
        <v>11</v>
      </c>
      <c r="E8937" t="str">
        <f>IF(MOD(D8937,2)=0,"EVEN","ODD")</f>
        <v>ODD</v>
      </c>
      <c r="F8937" t="str">
        <f>IF(D8937&lt;=18,"LOW (1-18)","HIGH (19-36)")</f>
        <v>LOW (1-18)</v>
      </c>
      <c r="G8937">
        <f>INT((D8937-1)/6)+1</f>
        <v>2</v>
      </c>
      <c r="H8937">
        <f>MOD(D8937-1,6)+1</f>
        <v>5</v>
      </c>
      <c r="I8937">
        <f>37-D8937</f>
        <v>26</v>
      </c>
      <c r="J8937">
        <f>ABS(D8937-D8938)</f>
        <v>1</v>
      </c>
      <c r="K8937">
        <f>AVERAGE(D8937:D8941)</f>
        <v>11</v>
      </c>
      <c r="L8937">
        <f>AVERAGE(D8937:D8956)</f>
        <v>11</v>
      </c>
      <c r="M8937">
        <f>K8937-L8937</f>
        <v>0</v>
      </c>
      <c r="N8937" t="str">
        <f>IF(K8937&gt;L8937,"HIGH ZONE BIAS",IF(K8937&lt;L8937,"LOW ZONE BIAS","EQUILIBRIUM"))</f>
        <v>EQUILIBRIUM</v>
      </c>
    </row>
    <row r="8938">
      <c r="A8938">
        <v>18633</v>
      </c>
      <c r="B8938" t="str">
        <v>2019-04-02</v>
      </c>
      <c r="C8938" t="str">
        <v>Evening</v>
      </c>
      <c r="D8938">
        <v>12</v>
      </c>
      <c r="E8938" t="str">
        <f>IF(MOD(D8938,2)=0,"EVEN","ODD")</f>
        <v>EVEN</v>
      </c>
      <c r="F8938" t="str">
        <f>IF(D8938&lt;=18,"LOW (1-18)","HIGH (19-36)")</f>
        <v>LOW (1-18)</v>
      </c>
      <c r="G8938">
        <f>INT((D8938-1)/6)+1</f>
        <v>2</v>
      </c>
      <c r="H8938">
        <f>MOD(D8938-1,6)+1</f>
        <v>6</v>
      </c>
      <c r="I8938">
        <f>37-D8938</f>
        <v>25</v>
      </c>
      <c r="J8938">
        <f>ABS(D8938-D8939)</f>
        <v>0</v>
      </c>
      <c r="K8938">
        <f>AVERAGE(D8938:D8942)</f>
        <v>12</v>
      </c>
      <c r="L8938">
        <f>AVERAGE(D8938:D8957)</f>
        <v>12</v>
      </c>
      <c r="M8938">
        <f>K8938-L8938</f>
        <v>0</v>
      </c>
      <c r="N8938" t="str">
        <f>IF(K8938&gt;L8938,"HIGH ZONE BIAS",IF(K8938&lt;L8938,"LOW ZONE BIAS","EQUILIBRIUM"))</f>
        <v>EQUILIBRIUM</v>
      </c>
    </row>
    <row r="8939">
      <c r="A8939">
        <v>18632</v>
      </c>
      <c r="B8939" t="str">
        <v>2019-04-02</v>
      </c>
      <c r="C8939" t="str">
        <v>Afternoon</v>
      </c>
      <c r="D8939">
        <v>12</v>
      </c>
      <c r="E8939" t="str">
        <f>IF(MOD(D8939,2)=0,"EVEN","ODD")</f>
        <v>EVEN</v>
      </c>
      <c r="F8939" t="str">
        <f>IF(D8939&lt;=18,"LOW (1-18)","HIGH (19-36)")</f>
        <v>LOW (1-18)</v>
      </c>
      <c r="G8939">
        <f>INT((D8939-1)/6)+1</f>
        <v>2</v>
      </c>
      <c r="H8939">
        <f>MOD(D8939-1,6)+1</f>
        <v>6</v>
      </c>
      <c r="I8939">
        <f>37-D8939</f>
        <v>25</v>
      </c>
      <c r="J8939">
        <f>ABS(D8939-D8940)</f>
        <v>18</v>
      </c>
      <c r="K8939">
        <f>AVERAGE(D8939:D8943)</f>
        <v>12</v>
      </c>
      <c r="L8939">
        <f>AVERAGE(D8939:D8958)</f>
        <v>12</v>
      </c>
      <c r="M8939">
        <f>K8939-L8939</f>
        <v>0</v>
      </c>
      <c r="N8939" t="str">
        <f>IF(K8939&gt;L8939,"HIGH ZONE BIAS",IF(K8939&lt;L8939,"LOW ZONE BIAS","EQUILIBRIUM"))</f>
        <v>EQUILIBRIUM</v>
      </c>
    </row>
    <row r="8940">
      <c r="A8940">
        <v>18631</v>
      </c>
      <c r="B8940" t="str">
        <v>2019-04-02</v>
      </c>
      <c r="C8940" t="str">
        <v>Midday</v>
      </c>
      <c r="D8940">
        <v>30</v>
      </c>
      <c r="E8940" t="str">
        <f>IF(MOD(D8940,2)=0,"EVEN","ODD")</f>
        <v>EVEN</v>
      </c>
      <c r="F8940" t="str">
        <f>IF(D8940&lt;=18,"LOW (1-18)","HIGH (19-36)")</f>
        <v>HIGH (19-36)</v>
      </c>
      <c r="G8940">
        <f>INT((D8940-1)/6)+1</f>
        <v>5</v>
      </c>
      <c r="H8940">
        <f>MOD(D8940-1,6)+1</f>
        <v>6</v>
      </c>
      <c r="I8940">
        <f>37-D8940</f>
        <v>7</v>
      </c>
      <c r="J8940">
        <f>ABS(D8940-D8941)</f>
        <v>21</v>
      </c>
      <c r="K8940">
        <f>AVERAGE(D8940:D8944)</f>
        <v>30</v>
      </c>
      <c r="L8940">
        <f>AVERAGE(D8940:D8959)</f>
        <v>30</v>
      </c>
      <c r="M8940">
        <f>K8940-L8940</f>
        <v>0</v>
      </c>
      <c r="N8940" t="str">
        <f>IF(K8940&gt;L8940,"HIGH ZONE BIAS",IF(K8940&lt;L8940,"LOW ZONE BIAS","EQUILIBRIUM"))</f>
        <v>EQUILIBRIUM</v>
      </c>
    </row>
    <row r="8941">
      <c r="A8941">
        <v>18630</v>
      </c>
      <c r="B8941" t="str">
        <v>2019-04-02</v>
      </c>
      <c r="C8941" t="str">
        <v>Morning</v>
      </c>
      <c r="D8941">
        <v>9</v>
      </c>
      <c r="E8941" t="str">
        <f>IF(MOD(D8941,2)=0,"EVEN","ODD")</f>
        <v>ODD</v>
      </c>
      <c r="F8941" t="str">
        <f>IF(D8941&lt;=18,"LOW (1-18)","HIGH (19-36)")</f>
        <v>LOW (1-18)</v>
      </c>
      <c r="G8941">
        <f>INT((D8941-1)/6)+1</f>
        <v>2</v>
      </c>
      <c r="H8941">
        <f>MOD(D8941-1,6)+1</f>
        <v>3</v>
      </c>
      <c r="I8941">
        <f>37-D8941</f>
        <v>28</v>
      </c>
      <c r="J8941">
        <f>ABS(D8941-D8942)</f>
        <v>5</v>
      </c>
      <c r="K8941">
        <f>AVERAGE(D8941:D8945)</f>
        <v>9</v>
      </c>
      <c r="L8941">
        <f>AVERAGE(D8941:D8960)</f>
        <v>9</v>
      </c>
      <c r="M8941">
        <f>K8941-L8941</f>
        <v>0</v>
      </c>
      <c r="N8941" t="str">
        <f>IF(K8941&gt;L8941,"HIGH ZONE BIAS",IF(K8941&lt;L8941,"LOW ZONE BIAS","EQUILIBRIUM"))</f>
        <v>EQUILIBRIUM</v>
      </c>
    </row>
    <row r="8942">
      <c r="A8942">
        <v>18629</v>
      </c>
      <c r="B8942" t="str">
        <v>2019-04-01</v>
      </c>
      <c r="C8942" t="str">
        <v>Evening</v>
      </c>
      <c r="D8942">
        <v>14</v>
      </c>
      <c r="E8942" t="str">
        <f>IF(MOD(D8942,2)=0,"EVEN","ODD")</f>
        <v>EVEN</v>
      </c>
      <c r="F8942" t="str">
        <f>IF(D8942&lt;=18,"LOW (1-18)","HIGH (19-36)")</f>
        <v>LOW (1-18)</v>
      </c>
      <c r="G8942">
        <f>INT((D8942-1)/6)+1</f>
        <v>3</v>
      </c>
      <c r="H8942">
        <f>MOD(D8942-1,6)+1</f>
        <v>2</v>
      </c>
      <c r="I8942">
        <f>37-D8942</f>
        <v>23</v>
      </c>
      <c r="J8942">
        <f>ABS(D8942-D8943)</f>
        <v>4</v>
      </c>
      <c r="K8942">
        <f>AVERAGE(D8942:D8946)</f>
        <v>14</v>
      </c>
      <c r="L8942">
        <f>AVERAGE(D8942:D8961)</f>
        <v>14</v>
      </c>
      <c r="M8942">
        <f>K8942-L8942</f>
        <v>0</v>
      </c>
      <c r="N8942" t="str">
        <f>IF(K8942&gt;L8942,"HIGH ZONE BIAS",IF(K8942&lt;L8942,"LOW ZONE BIAS","EQUILIBRIUM"))</f>
        <v>EQUILIBRIUM</v>
      </c>
    </row>
    <row r="8943">
      <c r="A8943">
        <v>18628</v>
      </c>
      <c r="B8943" t="str">
        <v>2019-04-01</v>
      </c>
      <c r="C8943" t="str">
        <v>Afternoon</v>
      </c>
      <c r="D8943">
        <v>18</v>
      </c>
      <c r="E8943" t="str">
        <f>IF(MOD(D8943,2)=0,"EVEN","ODD")</f>
        <v>EVEN</v>
      </c>
      <c r="F8943" t="str">
        <f>IF(D8943&lt;=18,"LOW (1-18)","HIGH (19-36)")</f>
        <v>LOW (1-18)</v>
      </c>
      <c r="G8943">
        <f>INT((D8943-1)/6)+1</f>
        <v>3</v>
      </c>
      <c r="H8943">
        <f>MOD(D8943-1,6)+1</f>
        <v>6</v>
      </c>
      <c r="I8943">
        <f>37-D8943</f>
        <v>19</v>
      </c>
      <c r="J8943">
        <f>ABS(D8943-D8944)</f>
        <v>9</v>
      </c>
      <c r="K8943">
        <f>AVERAGE(D8943:D8947)</f>
        <v>18</v>
      </c>
      <c r="L8943">
        <f>AVERAGE(D8943:D8962)</f>
        <v>18</v>
      </c>
      <c r="M8943">
        <f>K8943-L8943</f>
        <v>0</v>
      </c>
      <c r="N8943" t="str">
        <f>IF(K8943&gt;L8943,"HIGH ZONE BIAS",IF(K8943&lt;L8943,"LOW ZONE BIAS","EQUILIBRIUM"))</f>
        <v>EQUILIBRIUM</v>
      </c>
    </row>
    <row r="8944">
      <c r="A8944">
        <v>18627</v>
      </c>
      <c r="B8944" t="str">
        <v>2019-04-01</v>
      </c>
      <c r="C8944" t="str">
        <v>Midday</v>
      </c>
      <c r="D8944">
        <v>9</v>
      </c>
      <c r="E8944" t="str">
        <f>IF(MOD(D8944,2)=0,"EVEN","ODD")</f>
        <v>ODD</v>
      </c>
      <c r="F8944" t="str">
        <f>IF(D8944&lt;=18,"LOW (1-18)","HIGH (19-36)")</f>
        <v>LOW (1-18)</v>
      </c>
      <c r="G8944">
        <f>INT((D8944-1)/6)+1</f>
        <v>2</v>
      </c>
      <c r="H8944">
        <f>MOD(D8944-1,6)+1</f>
        <v>3</v>
      </c>
      <c r="I8944">
        <f>37-D8944</f>
        <v>28</v>
      </c>
      <c r="J8944">
        <f>ABS(D8944-D8945)</f>
        <v>18</v>
      </c>
      <c r="K8944">
        <f>AVERAGE(D8944:D8948)</f>
        <v>9</v>
      </c>
      <c r="L8944">
        <f>AVERAGE(D8944:D8963)</f>
        <v>9</v>
      </c>
      <c r="M8944">
        <f>K8944-L8944</f>
        <v>0</v>
      </c>
      <c r="N8944" t="str">
        <f>IF(K8944&gt;L8944,"HIGH ZONE BIAS",IF(K8944&lt;L8944,"LOW ZONE BIAS","EQUILIBRIUM"))</f>
        <v>EQUILIBRIUM</v>
      </c>
    </row>
    <row r="8945">
      <c r="A8945">
        <v>18626</v>
      </c>
      <c r="B8945" t="str">
        <v>2019-04-01</v>
      </c>
      <c r="C8945" t="str">
        <v>Morning</v>
      </c>
      <c r="D8945">
        <v>27</v>
      </c>
      <c r="E8945" t="str">
        <f>IF(MOD(D8945,2)=0,"EVEN","ODD")</f>
        <v>ODD</v>
      </c>
      <c r="F8945" t="str">
        <f>IF(D8945&lt;=18,"LOW (1-18)","HIGH (19-36)")</f>
        <v>HIGH (19-36)</v>
      </c>
      <c r="G8945">
        <f>INT((D8945-1)/6)+1</f>
        <v>5</v>
      </c>
      <c r="H8945">
        <f>MOD(D8945-1,6)+1</f>
        <v>3</v>
      </c>
      <c r="I8945">
        <f>37-D8945</f>
        <v>10</v>
      </c>
      <c r="J8945">
        <f>ABS(D8945-D8946)</f>
        <v>2</v>
      </c>
      <c r="K8945">
        <f>AVERAGE(D8945:D8949)</f>
        <v>27</v>
      </c>
      <c r="L8945">
        <f>AVERAGE(D8945:D8964)</f>
        <v>27</v>
      </c>
      <c r="M8945">
        <f>K8945-L8945</f>
        <v>0</v>
      </c>
      <c r="N8945" t="str">
        <f>IF(K8945&gt;L8945,"HIGH ZONE BIAS",IF(K8945&lt;L8945,"LOW ZONE BIAS","EQUILIBRIUM"))</f>
        <v>EQUILIBRIUM</v>
      </c>
    </row>
    <row r="8946">
      <c r="A8946">
        <v>18625</v>
      </c>
      <c r="B8946" t="str">
        <v>2019-03-29</v>
      </c>
      <c r="C8946" t="str">
        <v>Evening</v>
      </c>
      <c r="D8946">
        <v>25</v>
      </c>
      <c r="E8946" t="str">
        <f>IF(MOD(D8946,2)=0,"EVEN","ODD")</f>
        <v>ODD</v>
      </c>
      <c r="F8946" t="str">
        <f>IF(D8946&lt;=18,"LOW (1-18)","HIGH (19-36)")</f>
        <v>HIGH (19-36)</v>
      </c>
      <c r="G8946">
        <f>INT((D8946-1)/6)+1</f>
        <v>5</v>
      </c>
      <c r="H8946">
        <f>MOD(D8946-1,6)+1</f>
        <v>1</v>
      </c>
      <c r="I8946">
        <f>37-D8946</f>
        <v>12</v>
      </c>
      <c r="J8946">
        <f>ABS(D8946-D8947)</f>
        <v>22</v>
      </c>
      <c r="K8946">
        <f>AVERAGE(D8946:D8950)</f>
        <v>25</v>
      </c>
      <c r="L8946">
        <f>AVERAGE(D8946:D8965)</f>
        <v>25</v>
      </c>
      <c r="M8946">
        <f>K8946-L8946</f>
        <v>0</v>
      </c>
      <c r="N8946" t="str">
        <f>IF(K8946&gt;L8946,"HIGH ZONE BIAS",IF(K8946&lt;L8946,"LOW ZONE BIAS","EQUILIBRIUM"))</f>
        <v>EQUILIBRIUM</v>
      </c>
    </row>
    <row r="8947">
      <c r="A8947">
        <v>18624</v>
      </c>
      <c r="B8947" t="str">
        <v>2019-03-29</v>
      </c>
      <c r="C8947" t="str">
        <v>Afternoon</v>
      </c>
      <c r="D8947">
        <v>3</v>
      </c>
      <c r="E8947" t="str">
        <f>IF(MOD(D8947,2)=0,"EVEN","ODD")</f>
        <v>ODD</v>
      </c>
      <c r="F8947" t="str">
        <f>IF(D8947&lt;=18,"LOW (1-18)","HIGH (19-36)")</f>
        <v>LOW (1-18)</v>
      </c>
      <c r="G8947">
        <f>INT((D8947-1)/6)+1</f>
        <v>1</v>
      </c>
      <c r="H8947">
        <f>MOD(D8947-1,6)+1</f>
        <v>3</v>
      </c>
      <c r="I8947">
        <f>37-D8947</f>
        <v>34</v>
      </c>
      <c r="J8947">
        <f>ABS(D8947-D8948)</f>
        <v>2</v>
      </c>
      <c r="K8947">
        <f>AVERAGE(D8947:D8951)</f>
        <v>3</v>
      </c>
      <c r="L8947">
        <f>AVERAGE(D8947:D8966)</f>
        <v>3</v>
      </c>
      <c r="M8947">
        <f>K8947-L8947</f>
        <v>0</v>
      </c>
      <c r="N8947" t="str">
        <f>IF(K8947&gt;L8947,"HIGH ZONE BIAS",IF(K8947&lt;L8947,"LOW ZONE BIAS","EQUILIBRIUM"))</f>
        <v>EQUILIBRIUM</v>
      </c>
    </row>
    <row r="8948">
      <c r="A8948">
        <v>18623</v>
      </c>
      <c r="B8948" t="str">
        <v>2019-03-29</v>
      </c>
      <c r="C8948" t="str">
        <v>Midday</v>
      </c>
      <c r="D8948">
        <v>1</v>
      </c>
      <c r="E8948" t="str">
        <f>IF(MOD(D8948,2)=0,"EVEN","ODD")</f>
        <v>ODD</v>
      </c>
      <c r="F8948" t="str">
        <f>IF(D8948&lt;=18,"LOW (1-18)","HIGH (19-36)")</f>
        <v>LOW (1-18)</v>
      </c>
      <c r="G8948">
        <f>INT((D8948-1)/6)+1</f>
        <v>1</v>
      </c>
      <c r="H8948">
        <f>MOD(D8948-1,6)+1</f>
        <v>1</v>
      </c>
      <c r="I8948">
        <f>37-D8948</f>
        <v>36</v>
      </c>
      <c r="J8948">
        <f>ABS(D8948-D8949)</f>
        <v>17</v>
      </c>
      <c r="K8948">
        <f>AVERAGE(D8948:D8952)</f>
        <v>1</v>
      </c>
      <c r="L8948">
        <f>AVERAGE(D8948:D8967)</f>
        <v>1</v>
      </c>
      <c r="M8948">
        <f>K8948-L8948</f>
        <v>0</v>
      </c>
      <c r="N8948" t="str">
        <f>IF(K8948&gt;L8948,"HIGH ZONE BIAS",IF(K8948&lt;L8948,"LOW ZONE BIAS","EQUILIBRIUM"))</f>
        <v>EQUILIBRIUM</v>
      </c>
    </row>
    <row r="8949">
      <c r="A8949">
        <v>18622</v>
      </c>
      <c r="B8949" t="str">
        <v>2019-03-29</v>
      </c>
      <c r="C8949" t="str">
        <v>Morning</v>
      </c>
      <c r="D8949">
        <v>18</v>
      </c>
      <c r="E8949" t="str">
        <f>IF(MOD(D8949,2)=0,"EVEN","ODD")</f>
        <v>EVEN</v>
      </c>
      <c r="F8949" t="str">
        <f>IF(D8949&lt;=18,"LOW (1-18)","HIGH (19-36)")</f>
        <v>LOW (1-18)</v>
      </c>
      <c r="G8949">
        <f>INT((D8949-1)/6)+1</f>
        <v>3</v>
      </c>
      <c r="H8949">
        <f>MOD(D8949-1,6)+1</f>
        <v>6</v>
      </c>
      <c r="I8949">
        <f>37-D8949</f>
        <v>19</v>
      </c>
      <c r="J8949">
        <f>ABS(D8949-D8950)</f>
        <v>12</v>
      </c>
      <c r="K8949">
        <f>AVERAGE(D8949:D8953)</f>
        <v>18</v>
      </c>
      <c r="L8949">
        <f>AVERAGE(D8949:D8968)</f>
        <v>18</v>
      </c>
      <c r="M8949">
        <f>K8949-L8949</f>
        <v>0</v>
      </c>
      <c r="N8949" t="str">
        <f>IF(K8949&gt;L8949,"HIGH ZONE BIAS",IF(K8949&lt;L8949,"LOW ZONE BIAS","EQUILIBRIUM"))</f>
        <v>EQUILIBRIUM</v>
      </c>
    </row>
    <row r="8950">
      <c r="A8950">
        <v>18621</v>
      </c>
      <c r="B8950" t="str">
        <v>2019-03-28</v>
      </c>
      <c r="C8950" t="str">
        <v>Evening</v>
      </c>
      <c r="D8950">
        <v>6</v>
      </c>
      <c r="E8950" t="str">
        <f>IF(MOD(D8950,2)=0,"EVEN","ODD")</f>
        <v>EVEN</v>
      </c>
      <c r="F8950" t="str">
        <f>IF(D8950&lt;=18,"LOW (1-18)","HIGH (19-36)")</f>
        <v>LOW (1-18)</v>
      </c>
      <c r="G8950">
        <f>INT((D8950-1)/6)+1</f>
        <v>1</v>
      </c>
      <c r="H8950">
        <f>MOD(D8950-1,6)+1</f>
        <v>6</v>
      </c>
      <c r="I8950">
        <f>37-D8950</f>
        <v>31</v>
      </c>
      <c r="J8950">
        <f>ABS(D8950-D8951)</f>
        <v>8</v>
      </c>
      <c r="K8950">
        <f>AVERAGE(D8950:D8954)</f>
        <v>6</v>
      </c>
      <c r="L8950">
        <f>AVERAGE(D8950:D8969)</f>
        <v>6</v>
      </c>
      <c r="M8950">
        <f>K8950-L8950</f>
        <v>0</v>
      </c>
      <c r="N8950" t="str">
        <f>IF(K8950&gt;L8950,"HIGH ZONE BIAS",IF(K8950&lt;L8950,"LOW ZONE BIAS","EQUILIBRIUM"))</f>
        <v>EQUILIBRIUM</v>
      </c>
    </row>
    <row r="8951">
      <c r="A8951">
        <v>18620</v>
      </c>
      <c r="B8951" t="str">
        <v>2019-03-28</v>
      </c>
      <c r="C8951" t="str">
        <v>Afternoon</v>
      </c>
      <c r="D8951">
        <v>14</v>
      </c>
      <c r="E8951" t="str">
        <f>IF(MOD(D8951,2)=0,"EVEN","ODD")</f>
        <v>EVEN</v>
      </c>
      <c r="F8951" t="str">
        <f>IF(D8951&lt;=18,"LOW (1-18)","HIGH (19-36)")</f>
        <v>LOW (1-18)</v>
      </c>
      <c r="G8951">
        <f>INT((D8951-1)/6)+1</f>
        <v>3</v>
      </c>
      <c r="H8951">
        <f>MOD(D8951-1,6)+1</f>
        <v>2</v>
      </c>
      <c r="I8951">
        <f>37-D8951</f>
        <v>23</v>
      </c>
      <c r="J8951">
        <f>ABS(D8951-D8952)</f>
        <v>10</v>
      </c>
      <c r="K8951">
        <f>AVERAGE(D8951:D8955)</f>
        <v>14</v>
      </c>
      <c r="L8951">
        <f>AVERAGE(D8951:D8970)</f>
        <v>14</v>
      </c>
      <c r="M8951">
        <f>K8951-L8951</f>
        <v>0</v>
      </c>
      <c r="N8951" t="str">
        <f>IF(K8951&gt;L8951,"HIGH ZONE BIAS",IF(K8951&lt;L8951,"LOW ZONE BIAS","EQUILIBRIUM"))</f>
        <v>EQUILIBRIUM</v>
      </c>
    </row>
    <row r="8952">
      <c r="A8952">
        <v>18619</v>
      </c>
      <c r="B8952" t="str">
        <v>2019-03-28</v>
      </c>
      <c r="C8952" t="str">
        <v>Midday</v>
      </c>
      <c r="D8952">
        <v>24</v>
      </c>
      <c r="E8952" t="str">
        <f>IF(MOD(D8952,2)=0,"EVEN","ODD")</f>
        <v>EVEN</v>
      </c>
      <c r="F8952" t="str">
        <f>IF(D8952&lt;=18,"LOW (1-18)","HIGH (19-36)")</f>
        <v>HIGH (19-36)</v>
      </c>
      <c r="G8952">
        <f>INT((D8952-1)/6)+1</f>
        <v>4</v>
      </c>
      <c r="H8952">
        <f>MOD(D8952-1,6)+1</f>
        <v>6</v>
      </c>
      <c r="I8952">
        <f>37-D8952</f>
        <v>13</v>
      </c>
      <c r="J8952">
        <f>ABS(D8952-D8953)</f>
        <v>7</v>
      </c>
      <c r="K8952">
        <f>AVERAGE(D8952:D8956)</f>
        <v>24</v>
      </c>
      <c r="L8952">
        <f>AVERAGE(D8952:D8971)</f>
        <v>24</v>
      </c>
      <c r="M8952">
        <f>K8952-L8952</f>
        <v>0</v>
      </c>
      <c r="N8952" t="str">
        <f>IF(K8952&gt;L8952,"HIGH ZONE BIAS",IF(K8952&lt;L8952,"LOW ZONE BIAS","EQUILIBRIUM"))</f>
        <v>EQUILIBRIUM</v>
      </c>
    </row>
    <row r="8953">
      <c r="A8953">
        <v>18618</v>
      </c>
      <c r="B8953" t="str">
        <v>2019-03-28</v>
      </c>
      <c r="C8953" t="str">
        <v>Morning</v>
      </c>
      <c r="D8953">
        <v>17</v>
      </c>
      <c r="E8953" t="str">
        <f>IF(MOD(D8953,2)=0,"EVEN","ODD")</f>
        <v>ODD</v>
      </c>
      <c r="F8953" t="str">
        <f>IF(D8953&lt;=18,"LOW (1-18)","HIGH (19-36)")</f>
        <v>LOW (1-18)</v>
      </c>
      <c r="G8953">
        <f>INT((D8953-1)/6)+1</f>
        <v>3</v>
      </c>
      <c r="H8953">
        <f>MOD(D8953-1,6)+1</f>
        <v>5</v>
      </c>
      <c r="I8953">
        <f>37-D8953</f>
        <v>20</v>
      </c>
      <c r="J8953">
        <f>ABS(D8953-D8954)</f>
        <v>8</v>
      </c>
      <c r="K8953">
        <f>AVERAGE(D8953:D8957)</f>
        <v>17</v>
      </c>
      <c r="L8953">
        <f>AVERAGE(D8953:D8972)</f>
        <v>17</v>
      </c>
      <c r="M8953">
        <f>K8953-L8953</f>
        <v>0</v>
      </c>
      <c r="N8953" t="str">
        <f>IF(K8953&gt;L8953,"HIGH ZONE BIAS",IF(K8953&lt;L8953,"LOW ZONE BIAS","EQUILIBRIUM"))</f>
        <v>EQUILIBRIUM</v>
      </c>
    </row>
    <row r="8954">
      <c r="A8954">
        <v>18617</v>
      </c>
      <c r="B8954" t="str">
        <v>2019-03-27</v>
      </c>
      <c r="C8954" t="str">
        <v>Evening</v>
      </c>
      <c r="D8954">
        <v>25</v>
      </c>
      <c r="E8954" t="str">
        <f>IF(MOD(D8954,2)=0,"EVEN","ODD")</f>
        <v>ODD</v>
      </c>
      <c r="F8954" t="str">
        <f>IF(D8954&lt;=18,"LOW (1-18)","HIGH (19-36)")</f>
        <v>HIGH (19-36)</v>
      </c>
      <c r="G8954">
        <f>INT((D8954-1)/6)+1</f>
        <v>5</v>
      </c>
      <c r="H8954">
        <f>MOD(D8954-1,6)+1</f>
        <v>1</v>
      </c>
      <c r="I8954">
        <f>37-D8954</f>
        <v>12</v>
      </c>
      <c r="J8954">
        <f>ABS(D8954-D8955)</f>
        <v>11</v>
      </c>
      <c r="K8954">
        <f>AVERAGE(D8954:D8958)</f>
        <v>25</v>
      </c>
      <c r="L8954">
        <f>AVERAGE(D8954:D8973)</f>
        <v>25</v>
      </c>
      <c r="M8954">
        <f>K8954-L8954</f>
        <v>0</v>
      </c>
      <c r="N8954" t="str">
        <f>IF(K8954&gt;L8954,"HIGH ZONE BIAS",IF(K8954&lt;L8954,"LOW ZONE BIAS","EQUILIBRIUM"))</f>
        <v>EQUILIBRIUM</v>
      </c>
    </row>
    <row r="8955">
      <c r="A8955">
        <v>18616</v>
      </c>
      <c r="B8955" t="str">
        <v>2019-03-27</v>
      </c>
      <c r="C8955" t="str">
        <v>Afternoon</v>
      </c>
      <c r="D8955">
        <v>14</v>
      </c>
      <c r="E8955" t="str">
        <f>IF(MOD(D8955,2)=0,"EVEN","ODD")</f>
        <v>EVEN</v>
      </c>
      <c r="F8955" t="str">
        <f>IF(D8955&lt;=18,"LOW (1-18)","HIGH (19-36)")</f>
        <v>LOW (1-18)</v>
      </c>
      <c r="G8955">
        <f>INT((D8955-1)/6)+1</f>
        <v>3</v>
      </c>
      <c r="H8955">
        <f>MOD(D8955-1,6)+1</f>
        <v>2</v>
      </c>
      <c r="I8955">
        <f>37-D8955</f>
        <v>23</v>
      </c>
      <c r="J8955">
        <f>ABS(D8955-D8956)</f>
        <v>3</v>
      </c>
      <c r="K8955">
        <f>AVERAGE(D8955:D8959)</f>
        <v>14</v>
      </c>
      <c r="L8955">
        <f>AVERAGE(D8955:D8974)</f>
        <v>14</v>
      </c>
      <c r="M8955">
        <f>K8955-L8955</f>
        <v>0</v>
      </c>
      <c r="N8955" t="str">
        <f>IF(K8955&gt;L8955,"HIGH ZONE BIAS",IF(K8955&lt;L8955,"LOW ZONE BIAS","EQUILIBRIUM"))</f>
        <v>EQUILIBRIUM</v>
      </c>
    </row>
    <row r="8956">
      <c r="A8956">
        <v>18615</v>
      </c>
      <c r="B8956" t="str">
        <v>2019-03-27</v>
      </c>
      <c r="C8956" t="str">
        <v>Midday</v>
      </c>
      <c r="D8956">
        <v>11</v>
      </c>
      <c r="E8956" t="str">
        <f>IF(MOD(D8956,2)=0,"EVEN","ODD")</f>
        <v>ODD</v>
      </c>
      <c r="F8956" t="str">
        <f>IF(D8956&lt;=18,"LOW (1-18)","HIGH (19-36)")</f>
        <v>LOW (1-18)</v>
      </c>
      <c r="G8956">
        <f>INT((D8956-1)/6)+1</f>
        <v>2</v>
      </c>
      <c r="H8956">
        <f>MOD(D8956-1,6)+1</f>
        <v>5</v>
      </c>
      <c r="I8956">
        <f>37-D8956</f>
        <v>26</v>
      </c>
      <c r="J8956">
        <f>ABS(D8956-D8957)</f>
        <v>24</v>
      </c>
      <c r="K8956">
        <f>AVERAGE(D8956:D8960)</f>
        <v>11</v>
      </c>
      <c r="L8956">
        <f>AVERAGE(D8956:D8975)</f>
        <v>11</v>
      </c>
      <c r="M8956">
        <f>K8956-L8956</f>
        <v>0</v>
      </c>
      <c r="N8956" t="str">
        <f>IF(K8956&gt;L8956,"HIGH ZONE BIAS",IF(K8956&lt;L8956,"LOW ZONE BIAS","EQUILIBRIUM"))</f>
        <v>EQUILIBRIUM</v>
      </c>
    </row>
    <row r="8957">
      <c r="A8957">
        <v>18614</v>
      </c>
      <c r="B8957" t="str">
        <v>2019-03-27</v>
      </c>
      <c r="C8957" t="str">
        <v>Morning</v>
      </c>
      <c r="D8957">
        <v>35</v>
      </c>
      <c r="E8957" t="str">
        <f>IF(MOD(D8957,2)=0,"EVEN","ODD")</f>
        <v>ODD</v>
      </c>
      <c r="F8957" t="str">
        <f>IF(D8957&lt;=18,"LOW (1-18)","HIGH (19-36)")</f>
        <v>HIGH (19-36)</v>
      </c>
      <c r="G8957">
        <f>INT((D8957-1)/6)+1</f>
        <v>6</v>
      </c>
      <c r="H8957">
        <f>MOD(D8957-1,6)+1</f>
        <v>5</v>
      </c>
      <c r="I8957">
        <f>37-D8957</f>
        <v>2</v>
      </c>
      <c r="J8957">
        <f>ABS(D8957-D8958)</f>
        <v>25</v>
      </c>
      <c r="K8957">
        <f>AVERAGE(D8957:D8961)</f>
        <v>35</v>
      </c>
      <c r="L8957">
        <f>AVERAGE(D8957:D8976)</f>
        <v>35</v>
      </c>
      <c r="M8957">
        <f>K8957-L8957</f>
        <v>0</v>
      </c>
      <c r="N8957" t="str">
        <f>IF(K8957&gt;L8957,"HIGH ZONE BIAS",IF(K8957&lt;L8957,"LOW ZONE BIAS","EQUILIBRIUM"))</f>
        <v>EQUILIBRIUM</v>
      </c>
    </row>
    <row r="8958">
      <c r="A8958">
        <v>18613</v>
      </c>
      <c r="B8958" t="str">
        <v>2019-03-26</v>
      </c>
      <c r="C8958" t="str">
        <v>Evening</v>
      </c>
      <c r="D8958">
        <v>10</v>
      </c>
      <c r="E8958" t="str">
        <f>IF(MOD(D8958,2)=0,"EVEN","ODD")</f>
        <v>EVEN</v>
      </c>
      <c r="F8958" t="str">
        <f>IF(D8958&lt;=18,"LOW (1-18)","HIGH (19-36)")</f>
        <v>LOW (1-18)</v>
      </c>
      <c r="G8958">
        <f>INT((D8958-1)/6)+1</f>
        <v>2</v>
      </c>
      <c r="H8958">
        <f>MOD(D8958-1,6)+1</f>
        <v>4</v>
      </c>
      <c r="I8958">
        <f>37-D8958</f>
        <v>27</v>
      </c>
      <c r="J8958">
        <f>ABS(D8958-D8959)</f>
        <v>6</v>
      </c>
      <c r="K8958">
        <f>AVERAGE(D8958:D8962)</f>
        <v>10</v>
      </c>
      <c r="L8958">
        <f>AVERAGE(D8958:D8977)</f>
        <v>10</v>
      </c>
      <c r="M8958">
        <f>K8958-L8958</f>
        <v>0</v>
      </c>
      <c r="N8958" t="str">
        <f>IF(K8958&gt;L8958,"HIGH ZONE BIAS",IF(K8958&lt;L8958,"LOW ZONE BIAS","EQUILIBRIUM"))</f>
        <v>EQUILIBRIUM</v>
      </c>
    </row>
    <row r="8959">
      <c r="A8959">
        <v>18612</v>
      </c>
      <c r="B8959" t="str">
        <v>2019-03-26</v>
      </c>
      <c r="C8959" t="str">
        <v>Afternoon</v>
      </c>
      <c r="D8959">
        <v>16</v>
      </c>
      <c r="E8959" t="str">
        <f>IF(MOD(D8959,2)=0,"EVEN","ODD")</f>
        <v>EVEN</v>
      </c>
      <c r="F8959" t="str">
        <f>IF(D8959&lt;=18,"LOW (1-18)","HIGH (19-36)")</f>
        <v>LOW (1-18)</v>
      </c>
      <c r="G8959">
        <f>INT((D8959-1)/6)+1</f>
        <v>3</v>
      </c>
      <c r="H8959">
        <f>MOD(D8959-1,6)+1</f>
        <v>4</v>
      </c>
      <c r="I8959">
        <f>37-D8959</f>
        <v>21</v>
      </c>
      <c r="J8959">
        <f>ABS(D8959-D8960)</f>
        <v>12</v>
      </c>
      <c r="K8959">
        <f>AVERAGE(D8959:D8963)</f>
        <v>16</v>
      </c>
      <c r="L8959">
        <f>AVERAGE(D8959:D8978)</f>
        <v>16</v>
      </c>
      <c r="M8959">
        <f>K8959-L8959</f>
        <v>0</v>
      </c>
      <c r="N8959" t="str">
        <f>IF(K8959&gt;L8959,"HIGH ZONE BIAS",IF(K8959&lt;L8959,"LOW ZONE BIAS","EQUILIBRIUM"))</f>
        <v>EQUILIBRIUM</v>
      </c>
    </row>
    <row r="8960">
      <c r="A8960">
        <v>18611</v>
      </c>
      <c r="B8960" t="str">
        <v>2019-03-26</v>
      </c>
      <c r="C8960" t="str">
        <v>Midday</v>
      </c>
      <c r="D8960">
        <v>4</v>
      </c>
      <c r="E8960" t="str">
        <f>IF(MOD(D8960,2)=0,"EVEN","ODD")</f>
        <v>EVEN</v>
      </c>
      <c r="F8960" t="str">
        <f>IF(D8960&lt;=18,"LOW (1-18)","HIGH (19-36)")</f>
        <v>LOW (1-18)</v>
      </c>
      <c r="G8960">
        <f>INT((D8960-1)/6)+1</f>
        <v>1</v>
      </c>
      <c r="H8960">
        <f>MOD(D8960-1,6)+1</f>
        <v>4</v>
      </c>
      <c r="I8960">
        <f>37-D8960</f>
        <v>33</v>
      </c>
      <c r="J8960">
        <f>ABS(D8960-D8961)</f>
        <v>10</v>
      </c>
      <c r="K8960">
        <f>AVERAGE(D8960:D8964)</f>
        <v>4</v>
      </c>
      <c r="L8960">
        <f>AVERAGE(D8960:D8979)</f>
        <v>4</v>
      </c>
      <c r="M8960">
        <f>K8960-L8960</f>
        <v>0</v>
      </c>
      <c r="N8960" t="str">
        <f>IF(K8960&gt;L8960,"HIGH ZONE BIAS",IF(K8960&lt;L8960,"LOW ZONE BIAS","EQUILIBRIUM"))</f>
        <v>EQUILIBRIUM</v>
      </c>
    </row>
    <row r="8961">
      <c r="A8961">
        <v>18610</v>
      </c>
      <c r="B8961" t="str">
        <v>2019-03-26</v>
      </c>
      <c r="C8961" t="str">
        <v>Morning</v>
      </c>
      <c r="D8961">
        <v>14</v>
      </c>
      <c r="E8961" t="str">
        <f>IF(MOD(D8961,2)=0,"EVEN","ODD")</f>
        <v>EVEN</v>
      </c>
      <c r="F8961" t="str">
        <f>IF(D8961&lt;=18,"LOW (1-18)","HIGH (19-36)")</f>
        <v>LOW (1-18)</v>
      </c>
      <c r="G8961">
        <f>INT((D8961-1)/6)+1</f>
        <v>3</v>
      </c>
      <c r="H8961">
        <f>MOD(D8961-1,6)+1</f>
        <v>2</v>
      </c>
      <c r="I8961">
        <f>37-D8961</f>
        <v>23</v>
      </c>
      <c r="J8961">
        <f>ABS(D8961-D8962)</f>
        <v>5</v>
      </c>
      <c r="K8961">
        <f>AVERAGE(D8961:D8965)</f>
        <v>14</v>
      </c>
      <c r="L8961">
        <f>AVERAGE(D8961:D8980)</f>
        <v>14</v>
      </c>
      <c r="M8961">
        <f>K8961-L8961</f>
        <v>0</v>
      </c>
      <c r="N8961" t="str">
        <f>IF(K8961&gt;L8961,"HIGH ZONE BIAS",IF(K8961&lt;L8961,"LOW ZONE BIAS","EQUILIBRIUM"))</f>
        <v>EQUILIBRIUM</v>
      </c>
    </row>
    <row r="8962">
      <c r="A8962">
        <v>18609</v>
      </c>
      <c r="B8962" t="str">
        <v>2019-03-25</v>
      </c>
      <c r="C8962" t="str">
        <v>Evening</v>
      </c>
      <c r="D8962">
        <v>9</v>
      </c>
      <c r="E8962" t="str">
        <f>IF(MOD(D8962,2)=0,"EVEN","ODD")</f>
        <v>ODD</v>
      </c>
      <c r="F8962" t="str">
        <f>IF(D8962&lt;=18,"LOW (1-18)","HIGH (19-36)")</f>
        <v>LOW (1-18)</v>
      </c>
      <c r="G8962">
        <f>INT((D8962-1)/6)+1</f>
        <v>2</v>
      </c>
      <c r="H8962">
        <f>MOD(D8962-1,6)+1</f>
        <v>3</v>
      </c>
      <c r="I8962">
        <f>37-D8962</f>
        <v>28</v>
      </c>
      <c r="J8962">
        <f>ABS(D8962-D8963)</f>
        <v>21</v>
      </c>
      <c r="K8962">
        <f>AVERAGE(D8962:D8966)</f>
        <v>9</v>
      </c>
      <c r="L8962">
        <f>AVERAGE(D8962:D8981)</f>
        <v>9</v>
      </c>
      <c r="M8962">
        <f>K8962-L8962</f>
        <v>0</v>
      </c>
      <c r="N8962" t="str">
        <f>IF(K8962&gt;L8962,"HIGH ZONE BIAS",IF(K8962&lt;L8962,"LOW ZONE BIAS","EQUILIBRIUM"))</f>
        <v>EQUILIBRIUM</v>
      </c>
    </row>
    <row r="8963">
      <c r="A8963">
        <v>18608</v>
      </c>
      <c r="B8963" t="str">
        <v>2019-03-25</v>
      </c>
      <c r="C8963" t="str">
        <v>Afternoon</v>
      </c>
      <c r="D8963">
        <v>30</v>
      </c>
      <c r="E8963" t="str">
        <f>IF(MOD(D8963,2)=0,"EVEN","ODD")</f>
        <v>EVEN</v>
      </c>
      <c r="F8963" t="str">
        <f>IF(D8963&lt;=18,"LOW (1-18)","HIGH (19-36)")</f>
        <v>HIGH (19-36)</v>
      </c>
      <c r="G8963">
        <f>INT((D8963-1)/6)+1</f>
        <v>5</v>
      </c>
      <c r="H8963">
        <f>MOD(D8963-1,6)+1</f>
        <v>6</v>
      </c>
      <c r="I8963">
        <f>37-D8963</f>
        <v>7</v>
      </c>
      <c r="J8963">
        <f>ABS(D8963-D8964)</f>
        <v>19</v>
      </c>
      <c r="K8963">
        <f>AVERAGE(D8963:D8967)</f>
        <v>30</v>
      </c>
      <c r="L8963">
        <f>AVERAGE(D8963:D8982)</f>
        <v>30</v>
      </c>
      <c r="M8963">
        <f>K8963-L8963</f>
        <v>0</v>
      </c>
      <c r="N8963" t="str">
        <f>IF(K8963&gt;L8963,"HIGH ZONE BIAS",IF(K8963&lt;L8963,"LOW ZONE BIAS","EQUILIBRIUM"))</f>
        <v>EQUILIBRIUM</v>
      </c>
    </row>
    <row r="8964">
      <c r="A8964">
        <v>18607</v>
      </c>
      <c r="B8964" t="str">
        <v>2019-03-25</v>
      </c>
      <c r="C8964" t="str">
        <v>Midday</v>
      </c>
      <c r="D8964">
        <v>11</v>
      </c>
      <c r="E8964" t="str">
        <f>IF(MOD(D8964,2)=0,"EVEN","ODD")</f>
        <v>ODD</v>
      </c>
      <c r="F8964" t="str">
        <f>IF(D8964&lt;=18,"LOW (1-18)","HIGH (19-36)")</f>
        <v>LOW (1-18)</v>
      </c>
      <c r="G8964">
        <f>INT((D8964-1)/6)+1</f>
        <v>2</v>
      </c>
      <c r="H8964">
        <f>MOD(D8964-1,6)+1</f>
        <v>5</v>
      </c>
      <c r="I8964">
        <f>37-D8964</f>
        <v>26</v>
      </c>
      <c r="J8964">
        <f>ABS(D8964-D8965)</f>
        <v>19</v>
      </c>
      <c r="K8964">
        <f>AVERAGE(D8964:D8968)</f>
        <v>11</v>
      </c>
      <c r="L8964">
        <f>AVERAGE(D8964:D8983)</f>
        <v>11</v>
      </c>
      <c r="M8964">
        <f>K8964-L8964</f>
        <v>0</v>
      </c>
      <c r="N8964" t="str">
        <f>IF(K8964&gt;L8964,"HIGH ZONE BIAS",IF(K8964&lt;L8964,"LOW ZONE BIAS","EQUILIBRIUM"))</f>
        <v>EQUILIBRIUM</v>
      </c>
    </row>
    <row r="8965">
      <c r="A8965">
        <v>18606</v>
      </c>
      <c r="B8965" t="str">
        <v>2019-03-25</v>
      </c>
      <c r="C8965" t="str">
        <v>Morning</v>
      </c>
      <c r="D8965">
        <v>30</v>
      </c>
      <c r="E8965" t="str">
        <f>IF(MOD(D8965,2)=0,"EVEN","ODD")</f>
        <v>EVEN</v>
      </c>
      <c r="F8965" t="str">
        <f>IF(D8965&lt;=18,"LOW (1-18)","HIGH (19-36)")</f>
        <v>HIGH (19-36)</v>
      </c>
      <c r="G8965">
        <f>INT((D8965-1)/6)+1</f>
        <v>5</v>
      </c>
      <c r="H8965">
        <f>MOD(D8965-1,6)+1</f>
        <v>6</v>
      </c>
      <c r="I8965">
        <f>37-D8965</f>
        <v>7</v>
      </c>
      <c r="J8965">
        <f>ABS(D8965-D8966)</f>
        <v>16</v>
      </c>
      <c r="K8965">
        <f>AVERAGE(D8965:D8969)</f>
        <v>30</v>
      </c>
      <c r="L8965">
        <f>AVERAGE(D8965:D8984)</f>
        <v>30</v>
      </c>
      <c r="M8965">
        <f>K8965-L8965</f>
        <v>0</v>
      </c>
      <c r="N8965" t="str">
        <f>IF(K8965&gt;L8965,"HIGH ZONE BIAS",IF(K8965&lt;L8965,"LOW ZONE BIAS","EQUILIBRIUM"))</f>
        <v>EQUILIBRIUM</v>
      </c>
    </row>
    <row r="8966">
      <c r="A8966">
        <v>18605</v>
      </c>
      <c r="B8966" t="str">
        <v>2019-03-23</v>
      </c>
      <c r="C8966" t="str">
        <v>Evening</v>
      </c>
      <c r="D8966">
        <v>14</v>
      </c>
      <c r="E8966" t="str">
        <f>IF(MOD(D8966,2)=0,"EVEN","ODD")</f>
        <v>EVEN</v>
      </c>
      <c r="F8966" t="str">
        <f>IF(D8966&lt;=18,"LOW (1-18)","HIGH (19-36)")</f>
        <v>LOW (1-18)</v>
      </c>
      <c r="G8966">
        <f>INT((D8966-1)/6)+1</f>
        <v>3</v>
      </c>
      <c r="H8966">
        <f>MOD(D8966-1,6)+1</f>
        <v>2</v>
      </c>
      <c r="I8966">
        <f>37-D8966</f>
        <v>23</v>
      </c>
      <c r="J8966">
        <f>ABS(D8966-D8967)</f>
        <v>21</v>
      </c>
      <c r="K8966">
        <f>AVERAGE(D8966:D8970)</f>
        <v>14</v>
      </c>
      <c r="L8966">
        <f>AVERAGE(D8966:D8985)</f>
        <v>14</v>
      </c>
      <c r="M8966">
        <f>K8966-L8966</f>
        <v>0</v>
      </c>
      <c r="N8966" t="str">
        <f>IF(K8966&gt;L8966,"HIGH ZONE BIAS",IF(K8966&lt;L8966,"LOW ZONE BIAS","EQUILIBRIUM"))</f>
        <v>EQUILIBRIUM</v>
      </c>
    </row>
    <row r="8967">
      <c r="A8967">
        <v>18604</v>
      </c>
      <c r="B8967" t="str">
        <v>2019-03-23</v>
      </c>
      <c r="C8967" t="str">
        <v>Afternoon</v>
      </c>
      <c r="D8967">
        <v>35</v>
      </c>
      <c r="E8967" t="str">
        <f>IF(MOD(D8967,2)=0,"EVEN","ODD")</f>
        <v>ODD</v>
      </c>
      <c r="F8967" t="str">
        <f>IF(D8967&lt;=18,"LOW (1-18)","HIGH (19-36)")</f>
        <v>HIGH (19-36)</v>
      </c>
      <c r="G8967">
        <f>INT((D8967-1)/6)+1</f>
        <v>6</v>
      </c>
      <c r="H8967">
        <f>MOD(D8967-1,6)+1</f>
        <v>5</v>
      </c>
      <c r="I8967">
        <f>37-D8967</f>
        <v>2</v>
      </c>
      <c r="J8967">
        <f>ABS(D8967-D8968)</f>
        <v>30</v>
      </c>
      <c r="K8967">
        <f>AVERAGE(D8967:D8971)</f>
        <v>35</v>
      </c>
      <c r="L8967">
        <f>AVERAGE(D8967:D8986)</f>
        <v>35</v>
      </c>
      <c r="M8967">
        <f>K8967-L8967</f>
        <v>0</v>
      </c>
      <c r="N8967" t="str">
        <f>IF(K8967&gt;L8967,"HIGH ZONE BIAS",IF(K8967&lt;L8967,"LOW ZONE BIAS","EQUILIBRIUM"))</f>
        <v>EQUILIBRIUM</v>
      </c>
    </row>
    <row r="8968">
      <c r="A8968">
        <v>18603</v>
      </c>
      <c r="B8968" t="str">
        <v>2019-03-23</v>
      </c>
      <c r="C8968" t="str">
        <v>Midday</v>
      </c>
      <c r="D8968">
        <v>5</v>
      </c>
      <c r="E8968" t="str">
        <f>IF(MOD(D8968,2)=0,"EVEN","ODD")</f>
        <v>ODD</v>
      </c>
      <c r="F8968" t="str">
        <f>IF(D8968&lt;=18,"LOW (1-18)","HIGH (19-36)")</f>
        <v>LOW (1-18)</v>
      </c>
      <c r="G8968">
        <f>INT((D8968-1)/6)+1</f>
        <v>1</v>
      </c>
      <c r="H8968">
        <f>MOD(D8968-1,6)+1</f>
        <v>5</v>
      </c>
      <c r="I8968">
        <f>37-D8968</f>
        <v>32</v>
      </c>
      <c r="J8968">
        <f>ABS(D8968-D8969)</f>
        <v>1</v>
      </c>
      <c r="K8968">
        <f>AVERAGE(D8968:D8972)</f>
        <v>5</v>
      </c>
      <c r="L8968">
        <f>AVERAGE(D8968:D8987)</f>
        <v>5</v>
      </c>
      <c r="M8968">
        <f>K8968-L8968</f>
        <v>0</v>
      </c>
      <c r="N8968" t="str">
        <f>IF(K8968&gt;L8968,"HIGH ZONE BIAS",IF(K8968&lt;L8968,"LOW ZONE BIAS","EQUILIBRIUM"))</f>
        <v>EQUILIBRIUM</v>
      </c>
    </row>
    <row r="8969">
      <c r="A8969">
        <v>18602</v>
      </c>
      <c r="B8969" t="str">
        <v>2019-03-23</v>
      </c>
      <c r="C8969" t="str">
        <v>Morning</v>
      </c>
      <c r="D8969">
        <v>4</v>
      </c>
      <c r="E8969" t="str">
        <f>IF(MOD(D8969,2)=0,"EVEN","ODD")</f>
        <v>EVEN</v>
      </c>
      <c r="F8969" t="str">
        <f>IF(D8969&lt;=18,"LOW (1-18)","HIGH (19-36)")</f>
        <v>LOW (1-18)</v>
      </c>
      <c r="G8969">
        <f>INT((D8969-1)/6)+1</f>
        <v>1</v>
      </c>
      <c r="H8969">
        <f>MOD(D8969-1,6)+1</f>
        <v>4</v>
      </c>
      <c r="I8969">
        <f>37-D8969</f>
        <v>33</v>
      </c>
      <c r="J8969">
        <f>ABS(D8969-D8970)</f>
        <v>23</v>
      </c>
      <c r="K8969">
        <f>AVERAGE(D8969:D8973)</f>
        <v>4</v>
      </c>
      <c r="L8969">
        <f>AVERAGE(D8969:D8988)</f>
        <v>4</v>
      </c>
      <c r="M8969">
        <f>K8969-L8969</f>
        <v>0</v>
      </c>
      <c r="N8969" t="str">
        <f>IF(K8969&gt;L8969,"HIGH ZONE BIAS",IF(K8969&lt;L8969,"LOW ZONE BIAS","EQUILIBRIUM"))</f>
        <v>EQUILIBRIUM</v>
      </c>
    </row>
    <row r="8970">
      <c r="A8970">
        <v>18601</v>
      </c>
      <c r="B8970" t="str">
        <v>2019-03-22</v>
      </c>
      <c r="C8970" t="str">
        <v>Evening</v>
      </c>
      <c r="D8970">
        <v>27</v>
      </c>
      <c r="E8970" t="str">
        <f>IF(MOD(D8970,2)=0,"EVEN","ODD")</f>
        <v>ODD</v>
      </c>
      <c r="F8970" t="str">
        <f>IF(D8970&lt;=18,"LOW (1-18)","HIGH (19-36)")</f>
        <v>HIGH (19-36)</v>
      </c>
      <c r="G8970">
        <f>INT((D8970-1)/6)+1</f>
        <v>5</v>
      </c>
      <c r="H8970">
        <f>MOD(D8970-1,6)+1</f>
        <v>3</v>
      </c>
      <c r="I8970">
        <f>37-D8970</f>
        <v>10</v>
      </c>
      <c r="J8970">
        <f>ABS(D8970-D8971)</f>
        <v>5</v>
      </c>
      <c r="K8970">
        <f>AVERAGE(D8970:D8974)</f>
        <v>27</v>
      </c>
      <c r="L8970">
        <f>AVERAGE(D8970:D8989)</f>
        <v>27</v>
      </c>
      <c r="M8970">
        <f>K8970-L8970</f>
        <v>0</v>
      </c>
      <c r="N8970" t="str">
        <f>IF(K8970&gt;L8970,"HIGH ZONE BIAS",IF(K8970&lt;L8970,"LOW ZONE BIAS","EQUILIBRIUM"))</f>
        <v>EQUILIBRIUM</v>
      </c>
    </row>
    <row r="8971">
      <c r="A8971">
        <v>18600</v>
      </c>
      <c r="B8971" t="str">
        <v>2019-03-22</v>
      </c>
      <c r="C8971" t="str">
        <v>Afternoon</v>
      </c>
      <c r="D8971">
        <v>32</v>
      </c>
      <c r="E8971" t="str">
        <f>IF(MOD(D8971,2)=0,"EVEN","ODD")</f>
        <v>EVEN</v>
      </c>
      <c r="F8971" t="str">
        <f>IF(D8971&lt;=18,"LOW (1-18)","HIGH (19-36)")</f>
        <v>HIGH (19-36)</v>
      </c>
      <c r="G8971">
        <f>INT((D8971-1)/6)+1</f>
        <v>6</v>
      </c>
      <c r="H8971">
        <f>MOD(D8971-1,6)+1</f>
        <v>2</v>
      </c>
      <c r="I8971">
        <f>37-D8971</f>
        <v>5</v>
      </c>
      <c r="J8971">
        <f>ABS(D8971-D8972)</f>
        <v>16</v>
      </c>
      <c r="K8971">
        <f>AVERAGE(D8971:D8975)</f>
        <v>32</v>
      </c>
      <c r="L8971">
        <f>AVERAGE(D8971:D8990)</f>
        <v>32</v>
      </c>
      <c r="M8971">
        <f>K8971-L8971</f>
        <v>0</v>
      </c>
      <c r="N8971" t="str">
        <f>IF(K8971&gt;L8971,"HIGH ZONE BIAS",IF(K8971&lt;L8971,"LOW ZONE BIAS","EQUILIBRIUM"))</f>
        <v>EQUILIBRIUM</v>
      </c>
    </row>
    <row r="8972">
      <c r="A8972">
        <v>18599</v>
      </c>
      <c r="B8972" t="str">
        <v>2019-03-22</v>
      </c>
      <c r="C8972" t="str">
        <v>Midday</v>
      </c>
      <c r="D8972">
        <v>16</v>
      </c>
      <c r="E8972" t="str">
        <f>IF(MOD(D8972,2)=0,"EVEN","ODD")</f>
        <v>EVEN</v>
      </c>
      <c r="F8972" t="str">
        <f>IF(D8972&lt;=18,"LOW (1-18)","HIGH (19-36)")</f>
        <v>LOW (1-18)</v>
      </c>
      <c r="G8972">
        <f>INT((D8972-1)/6)+1</f>
        <v>3</v>
      </c>
      <c r="H8972">
        <f>MOD(D8972-1,6)+1</f>
        <v>4</v>
      </c>
      <c r="I8972">
        <f>37-D8972</f>
        <v>21</v>
      </c>
      <c r="J8972">
        <f>ABS(D8972-D8973)</f>
        <v>12</v>
      </c>
      <c r="K8972">
        <f>AVERAGE(D8972:D8976)</f>
        <v>16</v>
      </c>
      <c r="L8972">
        <f>AVERAGE(D8972:D8991)</f>
        <v>16</v>
      </c>
      <c r="M8972">
        <f>K8972-L8972</f>
        <v>0</v>
      </c>
      <c r="N8972" t="str">
        <f>IF(K8972&gt;L8972,"HIGH ZONE BIAS",IF(K8972&lt;L8972,"LOW ZONE BIAS","EQUILIBRIUM"))</f>
        <v>EQUILIBRIUM</v>
      </c>
    </row>
    <row r="8973">
      <c r="A8973">
        <v>18598</v>
      </c>
      <c r="B8973" t="str">
        <v>2019-03-22</v>
      </c>
      <c r="C8973" t="str">
        <v>Morning</v>
      </c>
      <c r="D8973">
        <v>28</v>
      </c>
      <c r="E8973" t="str">
        <f>IF(MOD(D8973,2)=0,"EVEN","ODD")</f>
        <v>EVEN</v>
      </c>
      <c r="F8973" t="str">
        <f>IF(D8973&lt;=18,"LOW (1-18)","HIGH (19-36)")</f>
        <v>HIGH (19-36)</v>
      </c>
      <c r="G8973">
        <f>INT((D8973-1)/6)+1</f>
        <v>5</v>
      </c>
      <c r="H8973">
        <f>MOD(D8973-1,6)+1</f>
        <v>4</v>
      </c>
      <c r="I8973">
        <f>37-D8973</f>
        <v>9</v>
      </c>
      <c r="J8973">
        <f>ABS(D8973-D8974)</f>
        <v>7</v>
      </c>
      <c r="K8973">
        <f>AVERAGE(D8973:D8977)</f>
        <v>28</v>
      </c>
      <c r="L8973">
        <f>AVERAGE(D8973:D8992)</f>
        <v>28</v>
      </c>
      <c r="M8973">
        <f>K8973-L8973</f>
        <v>0</v>
      </c>
      <c r="N8973" t="str">
        <f>IF(K8973&gt;L8973,"HIGH ZONE BIAS",IF(K8973&lt;L8973,"LOW ZONE BIAS","EQUILIBRIUM"))</f>
        <v>EQUILIBRIUM</v>
      </c>
    </row>
    <row r="8974">
      <c r="A8974">
        <v>18597</v>
      </c>
      <c r="B8974" t="str">
        <v>2019-03-21</v>
      </c>
      <c r="C8974" t="str">
        <v>Evening</v>
      </c>
      <c r="D8974">
        <v>21</v>
      </c>
      <c r="E8974" t="str">
        <f>IF(MOD(D8974,2)=0,"EVEN","ODD")</f>
        <v>ODD</v>
      </c>
      <c r="F8974" t="str">
        <f>IF(D8974&lt;=18,"LOW (1-18)","HIGH (19-36)")</f>
        <v>HIGH (19-36)</v>
      </c>
      <c r="G8974">
        <f>INT((D8974-1)/6)+1</f>
        <v>4</v>
      </c>
      <c r="H8974">
        <f>MOD(D8974-1,6)+1</f>
        <v>3</v>
      </c>
      <c r="I8974">
        <f>37-D8974</f>
        <v>16</v>
      </c>
      <c r="J8974">
        <f>ABS(D8974-D8975)</f>
        <v>1</v>
      </c>
      <c r="K8974">
        <f>AVERAGE(D8974:D8978)</f>
        <v>21</v>
      </c>
      <c r="L8974">
        <f>AVERAGE(D8974:D8993)</f>
        <v>21</v>
      </c>
      <c r="M8974">
        <f>K8974-L8974</f>
        <v>0</v>
      </c>
      <c r="N8974" t="str">
        <f>IF(K8974&gt;L8974,"HIGH ZONE BIAS",IF(K8974&lt;L8974,"LOW ZONE BIAS","EQUILIBRIUM"))</f>
        <v>EQUILIBRIUM</v>
      </c>
    </row>
    <row r="8975">
      <c r="A8975">
        <v>18596</v>
      </c>
      <c r="B8975" t="str">
        <v>2019-03-21</v>
      </c>
      <c r="C8975" t="str">
        <v>Afternoon</v>
      </c>
      <c r="D8975">
        <v>20</v>
      </c>
      <c r="E8975" t="str">
        <f>IF(MOD(D8975,2)=0,"EVEN","ODD")</f>
        <v>EVEN</v>
      </c>
      <c r="F8975" t="str">
        <f>IF(D8975&lt;=18,"LOW (1-18)","HIGH (19-36)")</f>
        <v>HIGH (19-36)</v>
      </c>
      <c r="G8975">
        <f>INT((D8975-1)/6)+1</f>
        <v>4</v>
      </c>
      <c r="H8975">
        <f>MOD(D8975-1,6)+1</f>
        <v>2</v>
      </c>
      <c r="I8975">
        <f>37-D8975</f>
        <v>17</v>
      </c>
      <c r="J8975">
        <f>ABS(D8975-D8976)</f>
        <v>10</v>
      </c>
      <c r="K8975">
        <f>AVERAGE(D8975:D8979)</f>
        <v>20</v>
      </c>
      <c r="L8975">
        <f>AVERAGE(D8975:D8994)</f>
        <v>20</v>
      </c>
      <c r="M8975">
        <f>K8975-L8975</f>
        <v>0</v>
      </c>
      <c r="N8975" t="str">
        <f>IF(K8975&gt;L8975,"HIGH ZONE BIAS",IF(K8975&lt;L8975,"LOW ZONE BIAS","EQUILIBRIUM"))</f>
        <v>EQUILIBRIUM</v>
      </c>
    </row>
    <row r="8976">
      <c r="A8976">
        <v>18595</v>
      </c>
      <c r="B8976" t="str">
        <v>2019-03-21</v>
      </c>
      <c r="C8976" t="str">
        <v>Midday</v>
      </c>
      <c r="D8976">
        <v>30</v>
      </c>
      <c r="E8976" t="str">
        <f>IF(MOD(D8976,2)=0,"EVEN","ODD")</f>
        <v>EVEN</v>
      </c>
      <c r="F8976" t="str">
        <f>IF(D8976&lt;=18,"LOW (1-18)","HIGH (19-36)")</f>
        <v>HIGH (19-36)</v>
      </c>
      <c r="G8976">
        <f>INT((D8976-1)/6)+1</f>
        <v>5</v>
      </c>
      <c r="H8976">
        <f>MOD(D8976-1,6)+1</f>
        <v>6</v>
      </c>
      <c r="I8976">
        <f>37-D8976</f>
        <v>7</v>
      </c>
      <c r="J8976">
        <f>ABS(D8976-D8977)</f>
        <v>8</v>
      </c>
      <c r="K8976">
        <f>AVERAGE(D8976:D8980)</f>
        <v>30</v>
      </c>
      <c r="L8976">
        <f>AVERAGE(D8976:D8995)</f>
        <v>30</v>
      </c>
      <c r="M8976">
        <f>K8976-L8976</f>
        <v>0</v>
      </c>
      <c r="N8976" t="str">
        <f>IF(K8976&gt;L8976,"HIGH ZONE BIAS",IF(K8976&lt;L8976,"LOW ZONE BIAS","EQUILIBRIUM"))</f>
        <v>EQUILIBRIUM</v>
      </c>
    </row>
    <row r="8977">
      <c r="A8977">
        <v>18594</v>
      </c>
      <c r="B8977" t="str">
        <v>2019-03-21</v>
      </c>
      <c r="C8977" t="str">
        <v>Morning</v>
      </c>
      <c r="D8977">
        <v>22</v>
      </c>
      <c r="E8977" t="str">
        <f>IF(MOD(D8977,2)=0,"EVEN","ODD")</f>
        <v>EVEN</v>
      </c>
      <c r="F8977" t="str">
        <f>IF(D8977&lt;=18,"LOW (1-18)","HIGH (19-36)")</f>
        <v>HIGH (19-36)</v>
      </c>
      <c r="G8977">
        <f>INT((D8977-1)/6)+1</f>
        <v>4</v>
      </c>
      <c r="H8977">
        <f>MOD(D8977-1,6)+1</f>
        <v>4</v>
      </c>
      <c r="I8977">
        <f>37-D8977</f>
        <v>15</v>
      </c>
      <c r="J8977">
        <f>ABS(D8977-D8978)</f>
        <v>8</v>
      </c>
      <c r="K8977">
        <f>AVERAGE(D8977:D8981)</f>
        <v>22</v>
      </c>
      <c r="L8977">
        <f>AVERAGE(D8977:D8996)</f>
        <v>22</v>
      </c>
      <c r="M8977">
        <f>K8977-L8977</f>
        <v>0</v>
      </c>
      <c r="N8977" t="str">
        <f>IF(K8977&gt;L8977,"HIGH ZONE BIAS",IF(K8977&lt;L8977,"LOW ZONE BIAS","EQUILIBRIUM"))</f>
        <v>EQUILIBRIUM</v>
      </c>
    </row>
    <row r="8978">
      <c r="A8978">
        <v>18593</v>
      </c>
      <c r="B8978" t="str">
        <v>2019-03-20</v>
      </c>
      <c r="C8978" t="str">
        <v>Evening</v>
      </c>
      <c r="D8978">
        <v>14</v>
      </c>
      <c r="E8978" t="str">
        <f>IF(MOD(D8978,2)=0,"EVEN","ODD")</f>
        <v>EVEN</v>
      </c>
      <c r="F8978" t="str">
        <f>IF(D8978&lt;=18,"LOW (1-18)","HIGH (19-36)")</f>
        <v>LOW (1-18)</v>
      </c>
      <c r="G8978">
        <f>INT((D8978-1)/6)+1</f>
        <v>3</v>
      </c>
      <c r="H8978">
        <f>MOD(D8978-1,6)+1</f>
        <v>2</v>
      </c>
      <c r="I8978">
        <f>37-D8978</f>
        <v>23</v>
      </c>
      <c r="J8978">
        <f>ABS(D8978-D8979)</f>
        <v>3</v>
      </c>
      <c r="K8978">
        <f>AVERAGE(D8978:D8982)</f>
        <v>14</v>
      </c>
      <c r="L8978">
        <f>AVERAGE(D8978:D8997)</f>
        <v>14</v>
      </c>
      <c r="M8978">
        <f>K8978-L8978</f>
        <v>0</v>
      </c>
      <c r="N8978" t="str">
        <f>IF(K8978&gt;L8978,"HIGH ZONE BIAS",IF(K8978&lt;L8978,"LOW ZONE BIAS","EQUILIBRIUM"))</f>
        <v>EQUILIBRIUM</v>
      </c>
    </row>
    <row r="8979">
      <c r="A8979">
        <v>18592</v>
      </c>
      <c r="B8979" t="str">
        <v>2019-03-20</v>
      </c>
      <c r="C8979" t="str">
        <v>Afternoon</v>
      </c>
      <c r="D8979">
        <v>11</v>
      </c>
      <c r="E8979" t="str">
        <f>IF(MOD(D8979,2)=0,"EVEN","ODD")</f>
        <v>ODD</v>
      </c>
      <c r="F8979" t="str">
        <f>IF(D8979&lt;=18,"LOW (1-18)","HIGH (19-36)")</f>
        <v>LOW (1-18)</v>
      </c>
      <c r="G8979">
        <f>INT((D8979-1)/6)+1</f>
        <v>2</v>
      </c>
      <c r="H8979">
        <f>MOD(D8979-1,6)+1</f>
        <v>5</v>
      </c>
      <c r="I8979">
        <f>37-D8979</f>
        <v>26</v>
      </c>
      <c r="J8979">
        <f>ABS(D8979-D8980)</f>
        <v>9</v>
      </c>
      <c r="K8979">
        <f>AVERAGE(D8979:D8983)</f>
        <v>11</v>
      </c>
      <c r="L8979">
        <f>AVERAGE(D8979:D8998)</f>
        <v>11</v>
      </c>
      <c r="M8979">
        <f>K8979-L8979</f>
        <v>0</v>
      </c>
      <c r="N8979" t="str">
        <f>IF(K8979&gt;L8979,"HIGH ZONE BIAS",IF(K8979&lt;L8979,"LOW ZONE BIAS","EQUILIBRIUM"))</f>
        <v>EQUILIBRIUM</v>
      </c>
    </row>
    <row r="8980">
      <c r="A8980">
        <v>18591</v>
      </c>
      <c r="B8980" t="str">
        <v>2019-03-20</v>
      </c>
      <c r="C8980" t="str">
        <v>Midday</v>
      </c>
      <c r="D8980">
        <v>2</v>
      </c>
      <c r="E8980" t="str">
        <f>IF(MOD(D8980,2)=0,"EVEN","ODD")</f>
        <v>EVEN</v>
      </c>
      <c r="F8980" t="str">
        <f>IF(D8980&lt;=18,"LOW (1-18)","HIGH (19-36)")</f>
        <v>LOW (1-18)</v>
      </c>
      <c r="G8980">
        <f>INT((D8980-1)/6)+1</f>
        <v>1</v>
      </c>
      <c r="H8980">
        <f>MOD(D8980-1,6)+1</f>
        <v>2</v>
      </c>
      <c r="I8980">
        <f>37-D8980</f>
        <v>35</v>
      </c>
      <c r="J8980">
        <f>ABS(D8980-D8981)</f>
        <v>1</v>
      </c>
      <c r="K8980">
        <f>AVERAGE(D8980:D8984)</f>
        <v>2</v>
      </c>
      <c r="L8980">
        <f>AVERAGE(D8980:D8999)</f>
        <v>2</v>
      </c>
      <c r="M8980">
        <f>K8980-L8980</f>
        <v>0</v>
      </c>
      <c r="N8980" t="str">
        <f>IF(K8980&gt;L8980,"HIGH ZONE BIAS",IF(K8980&lt;L8980,"LOW ZONE BIAS","EQUILIBRIUM"))</f>
        <v>EQUILIBRIUM</v>
      </c>
    </row>
    <row r="8981">
      <c r="A8981">
        <v>18590</v>
      </c>
      <c r="B8981" t="str">
        <v>2019-03-20</v>
      </c>
      <c r="C8981" t="str">
        <v>Morning</v>
      </c>
      <c r="D8981">
        <v>1</v>
      </c>
      <c r="E8981" t="str">
        <f>IF(MOD(D8981,2)=0,"EVEN","ODD")</f>
        <v>ODD</v>
      </c>
      <c r="F8981" t="str">
        <f>IF(D8981&lt;=18,"LOW (1-18)","HIGH (19-36)")</f>
        <v>LOW (1-18)</v>
      </c>
      <c r="G8981">
        <f>INT((D8981-1)/6)+1</f>
        <v>1</v>
      </c>
      <c r="H8981">
        <f>MOD(D8981-1,6)+1</f>
        <v>1</v>
      </c>
      <c r="I8981">
        <f>37-D8981</f>
        <v>36</v>
      </c>
      <c r="J8981">
        <f>ABS(D8981-D8982)</f>
        <v>25</v>
      </c>
      <c r="K8981">
        <f>AVERAGE(D8981:D8985)</f>
        <v>1</v>
      </c>
      <c r="L8981">
        <f>AVERAGE(D8981:D9000)</f>
        <v>1</v>
      </c>
      <c r="M8981">
        <f>K8981-L8981</f>
        <v>0</v>
      </c>
      <c r="N8981" t="str">
        <f>IF(K8981&gt;L8981,"HIGH ZONE BIAS",IF(K8981&lt;L8981,"LOW ZONE BIAS","EQUILIBRIUM"))</f>
        <v>EQUILIBRIUM</v>
      </c>
    </row>
    <row r="8982">
      <c r="A8982">
        <v>18589</v>
      </c>
      <c r="B8982" t="str">
        <v>2019-03-19</v>
      </c>
      <c r="C8982" t="str">
        <v>Evening</v>
      </c>
      <c r="D8982">
        <v>26</v>
      </c>
      <c r="E8982" t="str">
        <f>IF(MOD(D8982,2)=0,"EVEN","ODD")</f>
        <v>EVEN</v>
      </c>
      <c r="F8982" t="str">
        <f>IF(D8982&lt;=18,"LOW (1-18)","HIGH (19-36)")</f>
        <v>HIGH (19-36)</v>
      </c>
      <c r="G8982">
        <f>INT((D8982-1)/6)+1</f>
        <v>5</v>
      </c>
      <c r="H8982">
        <f>MOD(D8982-1,6)+1</f>
        <v>2</v>
      </c>
      <c r="I8982">
        <f>37-D8982</f>
        <v>11</v>
      </c>
      <c r="J8982">
        <f>ABS(D8982-D8983)</f>
        <v>19</v>
      </c>
      <c r="K8982">
        <f>AVERAGE(D8982:D8986)</f>
        <v>26</v>
      </c>
      <c r="L8982">
        <f>AVERAGE(D8982:D9001)</f>
        <v>26</v>
      </c>
      <c r="M8982">
        <f>K8982-L8982</f>
        <v>0</v>
      </c>
      <c r="N8982" t="str">
        <f>IF(K8982&gt;L8982,"HIGH ZONE BIAS",IF(K8982&lt;L8982,"LOW ZONE BIAS","EQUILIBRIUM"))</f>
        <v>EQUILIBRIUM</v>
      </c>
    </row>
    <row r="8983">
      <c r="A8983">
        <v>18588</v>
      </c>
      <c r="B8983" t="str">
        <v>2019-03-19</v>
      </c>
      <c r="C8983" t="str">
        <v>Afternoon</v>
      </c>
      <c r="D8983">
        <v>7</v>
      </c>
      <c r="E8983" t="str">
        <f>IF(MOD(D8983,2)=0,"EVEN","ODD")</f>
        <v>ODD</v>
      </c>
      <c r="F8983" t="str">
        <f>IF(D8983&lt;=18,"LOW (1-18)","HIGH (19-36)")</f>
        <v>LOW (1-18)</v>
      </c>
      <c r="G8983">
        <f>INT((D8983-1)/6)+1</f>
        <v>2</v>
      </c>
      <c r="H8983">
        <f>MOD(D8983-1,6)+1</f>
        <v>1</v>
      </c>
      <c r="I8983">
        <f>37-D8983</f>
        <v>30</v>
      </c>
      <c r="J8983">
        <f>ABS(D8983-D8984)</f>
        <v>9</v>
      </c>
      <c r="K8983">
        <f>AVERAGE(D8983:D8987)</f>
        <v>7</v>
      </c>
      <c r="L8983">
        <f>AVERAGE(D8983:D9002)</f>
        <v>7</v>
      </c>
      <c r="M8983">
        <f>K8983-L8983</f>
        <v>0</v>
      </c>
      <c r="N8983" t="str">
        <f>IF(K8983&gt;L8983,"HIGH ZONE BIAS",IF(K8983&lt;L8983,"LOW ZONE BIAS","EQUILIBRIUM"))</f>
        <v>EQUILIBRIUM</v>
      </c>
    </row>
    <row r="8984">
      <c r="A8984">
        <v>18587</v>
      </c>
      <c r="B8984" t="str">
        <v>2019-03-19</v>
      </c>
      <c r="C8984" t="str">
        <v>Midday</v>
      </c>
      <c r="D8984">
        <v>16</v>
      </c>
      <c r="E8984" t="str">
        <f>IF(MOD(D8984,2)=0,"EVEN","ODD")</f>
        <v>EVEN</v>
      </c>
      <c r="F8984" t="str">
        <f>IF(D8984&lt;=18,"LOW (1-18)","HIGH (19-36)")</f>
        <v>LOW (1-18)</v>
      </c>
      <c r="G8984">
        <f>INT((D8984-1)/6)+1</f>
        <v>3</v>
      </c>
      <c r="H8984">
        <f>MOD(D8984-1,6)+1</f>
        <v>4</v>
      </c>
      <c r="I8984">
        <f>37-D8984</f>
        <v>21</v>
      </c>
      <c r="J8984">
        <f>ABS(D8984-D8985)</f>
        <v>9</v>
      </c>
      <c r="K8984">
        <f>AVERAGE(D8984:D8988)</f>
        <v>16</v>
      </c>
      <c r="L8984">
        <f>AVERAGE(D8984:D9003)</f>
        <v>16</v>
      </c>
      <c r="M8984">
        <f>K8984-L8984</f>
        <v>0</v>
      </c>
      <c r="N8984" t="str">
        <f>IF(K8984&gt;L8984,"HIGH ZONE BIAS",IF(K8984&lt;L8984,"LOW ZONE BIAS","EQUILIBRIUM"))</f>
        <v>EQUILIBRIUM</v>
      </c>
    </row>
    <row r="8985">
      <c r="A8985">
        <v>18586</v>
      </c>
      <c r="B8985" t="str">
        <v>2019-03-19</v>
      </c>
      <c r="C8985" t="str">
        <v>Morning</v>
      </c>
      <c r="D8985">
        <v>25</v>
      </c>
      <c r="E8985" t="str">
        <f>IF(MOD(D8985,2)=0,"EVEN","ODD")</f>
        <v>ODD</v>
      </c>
      <c r="F8985" t="str">
        <f>IF(D8985&lt;=18,"LOW (1-18)","HIGH (19-36)")</f>
        <v>HIGH (19-36)</v>
      </c>
      <c r="G8985">
        <f>INT((D8985-1)/6)+1</f>
        <v>5</v>
      </c>
      <c r="H8985">
        <f>MOD(D8985-1,6)+1</f>
        <v>1</v>
      </c>
      <c r="I8985">
        <f>37-D8985</f>
        <v>12</v>
      </c>
      <c r="J8985">
        <f>ABS(D8985-D8986)</f>
        <v>14</v>
      </c>
      <c r="K8985">
        <f>AVERAGE(D8985:D8989)</f>
        <v>25</v>
      </c>
      <c r="L8985">
        <f>AVERAGE(D8985:D9004)</f>
        <v>25</v>
      </c>
      <c r="M8985">
        <f>K8985-L8985</f>
        <v>0</v>
      </c>
      <c r="N8985" t="str">
        <f>IF(K8985&gt;L8985,"HIGH ZONE BIAS",IF(K8985&lt;L8985,"LOW ZONE BIAS","EQUILIBRIUM"))</f>
        <v>EQUILIBRIUM</v>
      </c>
    </row>
    <row r="8986">
      <c r="A8986">
        <v>18585</v>
      </c>
      <c r="B8986" t="str">
        <v>2019-03-18</v>
      </c>
      <c r="C8986" t="str">
        <v>Evening</v>
      </c>
      <c r="D8986">
        <v>11</v>
      </c>
      <c r="E8986" t="str">
        <f>IF(MOD(D8986,2)=0,"EVEN","ODD")</f>
        <v>ODD</v>
      </c>
      <c r="F8986" t="str">
        <f>IF(D8986&lt;=18,"LOW (1-18)","HIGH (19-36)")</f>
        <v>LOW (1-18)</v>
      </c>
      <c r="G8986">
        <f>INT((D8986-1)/6)+1</f>
        <v>2</v>
      </c>
      <c r="H8986">
        <f>MOD(D8986-1,6)+1</f>
        <v>5</v>
      </c>
      <c r="I8986">
        <f>37-D8986</f>
        <v>26</v>
      </c>
      <c r="J8986">
        <f>ABS(D8986-D8987)</f>
        <v>18</v>
      </c>
      <c r="K8986">
        <f>AVERAGE(D8986:D8990)</f>
        <v>11</v>
      </c>
      <c r="L8986">
        <f>AVERAGE(D8986:D9005)</f>
        <v>11</v>
      </c>
      <c r="M8986">
        <f>K8986-L8986</f>
        <v>0</v>
      </c>
      <c r="N8986" t="str">
        <f>IF(K8986&gt;L8986,"HIGH ZONE BIAS",IF(K8986&lt;L8986,"LOW ZONE BIAS","EQUILIBRIUM"))</f>
        <v>EQUILIBRIUM</v>
      </c>
    </row>
    <row r="8987">
      <c r="A8987">
        <v>18584</v>
      </c>
      <c r="B8987" t="str">
        <v>2019-03-18</v>
      </c>
      <c r="C8987" t="str">
        <v>Afternoon</v>
      </c>
      <c r="D8987">
        <v>29</v>
      </c>
      <c r="E8987" t="str">
        <f>IF(MOD(D8987,2)=0,"EVEN","ODD")</f>
        <v>ODD</v>
      </c>
      <c r="F8987" t="str">
        <f>IF(D8987&lt;=18,"LOW (1-18)","HIGH (19-36)")</f>
        <v>HIGH (19-36)</v>
      </c>
      <c r="G8987">
        <f>INT((D8987-1)/6)+1</f>
        <v>5</v>
      </c>
      <c r="H8987">
        <f>MOD(D8987-1,6)+1</f>
        <v>5</v>
      </c>
      <c r="I8987">
        <f>37-D8987</f>
        <v>8</v>
      </c>
      <c r="J8987">
        <f>ABS(D8987-D8988)</f>
        <v>6</v>
      </c>
      <c r="K8987">
        <f>AVERAGE(D8987:D8991)</f>
        <v>29</v>
      </c>
      <c r="L8987">
        <f>AVERAGE(D8987:D9006)</f>
        <v>29</v>
      </c>
      <c r="M8987">
        <f>K8987-L8987</f>
        <v>0</v>
      </c>
      <c r="N8987" t="str">
        <f>IF(K8987&gt;L8987,"HIGH ZONE BIAS",IF(K8987&lt;L8987,"LOW ZONE BIAS","EQUILIBRIUM"))</f>
        <v>EQUILIBRIUM</v>
      </c>
    </row>
    <row r="8988">
      <c r="A8988">
        <v>18583</v>
      </c>
      <c r="B8988" t="str">
        <v>2019-03-18</v>
      </c>
      <c r="C8988" t="str">
        <v>Midday</v>
      </c>
      <c r="D8988">
        <v>35</v>
      </c>
      <c r="E8988" t="str">
        <f>IF(MOD(D8988,2)=0,"EVEN","ODD")</f>
        <v>ODD</v>
      </c>
      <c r="F8988" t="str">
        <f>IF(D8988&lt;=18,"LOW (1-18)","HIGH (19-36)")</f>
        <v>HIGH (19-36)</v>
      </c>
      <c r="G8988">
        <f>INT((D8988-1)/6)+1</f>
        <v>6</v>
      </c>
      <c r="H8988">
        <f>MOD(D8988-1,6)+1</f>
        <v>5</v>
      </c>
      <c r="I8988">
        <f>37-D8988</f>
        <v>2</v>
      </c>
      <c r="J8988">
        <f>ABS(D8988-D8989)</f>
        <v>29</v>
      </c>
      <c r="K8988">
        <f>AVERAGE(D8988:D8992)</f>
        <v>35</v>
      </c>
      <c r="L8988">
        <f>AVERAGE(D8988:D9007)</f>
        <v>35</v>
      </c>
      <c r="M8988">
        <f>K8988-L8988</f>
        <v>0</v>
      </c>
      <c r="N8988" t="str">
        <f>IF(K8988&gt;L8988,"HIGH ZONE BIAS",IF(K8988&lt;L8988,"LOW ZONE BIAS","EQUILIBRIUM"))</f>
        <v>EQUILIBRIUM</v>
      </c>
    </row>
    <row r="8989">
      <c r="A8989">
        <v>18582</v>
      </c>
      <c r="B8989" t="str">
        <v>2019-03-18</v>
      </c>
      <c r="C8989" t="str">
        <v>Morning</v>
      </c>
      <c r="D8989">
        <v>6</v>
      </c>
      <c r="E8989" t="str">
        <f>IF(MOD(D8989,2)=0,"EVEN","ODD")</f>
        <v>EVEN</v>
      </c>
      <c r="F8989" t="str">
        <f>IF(D8989&lt;=18,"LOW (1-18)","HIGH (19-36)")</f>
        <v>LOW (1-18)</v>
      </c>
      <c r="G8989">
        <f>INT((D8989-1)/6)+1</f>
        <v>1</v>
      </c>
      <c r="H8989">
        <f>MOD(D8989-1,6)+1</f>
        <v>6</v>
      </c>
      <c r="I8989">
        <f>37-D8989</f>
        <v>31</v>
      </c>
      <c r="J8989">
        <f>ABS(D8989-D8990)</f>
        <v>12</v>
      </c>
      <c r="K8989">
        <f>AVERAGE(D8989:D8993)</f>
        <v>6</v>
      </c>
      <c r="L8989">
        <f>AVERAGE(D8989:D9008)</f>
        <v>6</v>
      </c>
      <c r="M8989">
        <f>K8989-L8989</f>
        <v>0</v>
      </c>
      <c r="N8989" t="str">
        <f>IF(K8989&gt;L8989,"HIGH ZONE BIAS",IF(K8989&lt;L8989,"LOW ZONE BIAS","EQUILIBRIUM"))</f>
        <v>EQUILIBRIUM</v>
      </c>
    </row>
    <row r="8990">
      <c r="A8990">
        <v>18581</v>
      </c>
      <c r="B8990" t="str">
        <v>2019-03-16</v>
      </c>
      <c r="C8990" t="str">
        <v>Evening</v>
      </c>
      <c r="D8990">
        <v>18</v>
      </c>
      <c r="E8990" t="str">
        <f>IF(MOD(D8990,2)=0,"EVEN","ODD")</f>
        <v>EVEN</v>
      </c>
      <c r="F8990" t="str">
        <f>IF(D8990&lt;=18,"LOW (1-18)","HIGH (19-36)")</f>
        <v>LOW (1-18)</v>
      </c>
      <c r="G8990">
        <f>INT((D8990-1)/6)+1</f>
        <v>3</v>
      </c>
      <c r="H8990">
        <f>MOD(D8990-1,6)+1</f>
        <v>6</v>
      </c>
      <c r="I8990">
        <f>37-D8990</f>
        <v>19</v>
      </c>
      <c r="J8990">
        <f>ABS(D8990-D8991)</f>
        <v>6</v>
      </c>
      <c r="K8990">
        <f>AVERAGE(D8990:D8994)</f>
        <v>18</v>
      </c>
      <c r="L8990">
        <f>AVERAGE(D8990:D9009)</f>
        <v>18</v>
      </c>
      <c r="M8990">
        <f>K8990-L8990</f>
        <v>0</v>
      </c>
      <c r="N8990" t="str">
        <f>IF(K8990&gt;L8990,"HIGH ZONE BIAS",IF(K8990&lt;L8990,"LOW ZONE BIAS","EQUILIBRIUM"))</f>
        <v>EQUILIBRIUM</v>
      </c>
    </row>
    <row r="8991">
      <c r="A8991">
        <v>18580</v>
      </c>
      <c r="B8991" t="str">
        <v>2019-03-16</v>
      </c>
      <c r="C8991" t="str">
        <v>Afternoon</v>
      </c>
      <c r="D8991">
        <v>24</v>
      </c>
      <c r="E8991" t="str">
        <f>IF(MOD(D8991,2)=0,"EVEN","ODD")</f>
        <v>EVEN</v>
      </c>
      <c r="F8991" t="str">
        <f>IF(D8991&lt;=18,"LOW (1-18)","HIGH (19-36)")</f>
        <v>HIGH (19-36)</v>
      </c>
      <c r="G8991">
        <f>INT((D8991-1)/6)+1</f>
        <v>4</v>
      </c>
      <c r="H8991">
        <f>MOD(D8991-1,6)+1</f>
        <v>6</v>
      </c>
      <c r="I8991">
        <f>37-D8991</f>
        <v>13</v>
      </c>
      <c r="J8991">
        <f>ABS(D8991-D8992)</f>
        <v>7</v>
      </c>
      <c r="K8991">
        <f>AVERAGE(D8991:D8995)</f>
        <v>24</v>
      </c>
      <c r="L8991">
        <f>AVERAGE(D8991:D9010)</f>
        <v>24</v>
      </c>
      <c r="M8991">
        <f>K8991-L8991</f>
        <v>0</v>
      </c>
      <c r="N8991" t="str">
        <f>IF(K8991&gt;L8991,"HIGH ZONE BIAS",IF(K8991&lt;L8991,"LOW ZONE BIAS","EQUILIBRIUM"))</f>
        <v>EQUILIBRIUM</v>
      </c>
    </row>
    <row r="8992">
      <c r="A8992">
        <v>18579</v>
      </c>
      <c r="B8992" t="str">
        <v>2019-03-16</v>
      </c>
      <c r="C8992" t="str">
        <v>Midday</v>
      </c>
      <c r="D8992">
        <v>17</v>
      </c>
      <c r="E8992" t="str">
        <f>IF(MOD(D8992,2)=0,"EVEN","ODD")</f>
        <v>ODD</v>
      </c>
      <c r="F8992" t="str">
        <f>IF(D8992&lt;=18,"LOW (1-18)","HIGH (19-36)")</f>
        <v>LOW (1-18)</v>
      </c>
      <c r="G8992">
        <f>INT((D8992-1)/6)+1</f>
        <v>3</v>
      </c>
      <c r="H8992">
        <f>MOD(D8992-1,6)+1</f>
        <v>5</v>
      </c>
      <c r="I8992">
        <f>37-D8992</f>
        <v>20</v>
      </c>
      <c r="J8992">
        <f>ABS(D8992-D8993)</f>
        <v>13</v>
      </c>
      <c r="K8992">
        <f>AVERAGE(D8992:D8996)</f>
        <v>17</v>
      </c>
      <c r="L8992">
        <f>AVERAGE(D8992:D9011)</f>
        <v>17</v>
      </c>
      <c r="M8992">
        <f>K8992-L8992</f>
        <v>0</v>
      </c>
      <c r="N8992" t="str">
        <f>IF(K8992&gt;L8992,"HIGH ZONE BIAS",IF(K8992&lt;L8992,"LOW ZONE BIAS","EQUILIBRIUM"))</f>
        <v>EQUILIBRIUM</v>
      </c>
    </row>
    <row r="8993">
      <c r="A8993">
        <v>18578</v>
      </c>
      <c r="B8993" t="str">
        <v>2019-03-16</v>
      </c>
      <c r="C8993" t="str">
        <v>Morning</v>
      </c>
      <c r="D8993">
        <v>30</v>
      </c>
      <c r="E8993" t="str">
        <f>IF(MOD(D8993,2)=0,"EVEN","ODD")</f>
        <v>EVEN</v>
      </c>
      <c r="F8993" t="str">
        <f>IF(D8993&lt;=18,"LOW (1-18)","HIGH (19-36)")</f>
        <v>HIGH (19-36)</v>
      </c>
      <c r="G8993">
        <f>INT((D8993-1)/6)+1</f>
        <v>5</v>
      </c>
      <c r="H8993">
        <f>MOD(D8993-1,6)+1</f>
        <v>6</v>
      </c>
      <c r="I8993">
        <f>37-D8993</f>
        <v>7</v>
      </c>
      <c r="J8993">
        <f>ABS(D8993-D8994)</f>
        <v>1</v>
      </c>
      <c r="K8993">
        <f>AVERAGE(D8993:D8997)</f>
        <v>30</v>
      </c>
      <c r="L8993">
        <f>AVERAGE(D8993:D9012)</f>
        <v>30</v>
      </c>
      <c r="M8993">
        <f>K8993-L8993</f>
        <v>0</v>
      </c>
      <c r="N8993" t="str">
        <f>IF(K8993&gt;L8993,"HIGH ZONE BIAS",IF(K8993&lt;L8993,"LOW ZONE BIAS","EQUILIBRIUM"))</f>
        <v>EQUILIBRIUM</v>
      </c>
    </row>
    <row r="8994">
      <c r="A8994">
        <v>18577</v>
      </c>
      <c r="B8994" t="str">
        <v>2019-03-15</v>
      </c>
      <c r="C8994" t="str">
        <v>Evening</v>
      </c>
      <c r="D8994">
        <v>31</v>
      </c>
      <c r="E8994" t="str">
        <f>IF(MOD(D8994,2)=0,"EVEN","ODD")</f>
        <v>ODD</v>
      </c>
      <c r="F8994" t="str">
        <f>IF(D8994&lt;=18,"LOW (1-18)","HIGH (19-36)")</f>
        <v>HIGH (19-36)</v>
      </c>
      <c r="G8994">
        <f>INT((D8994-1)/6)+1</f>
        <v>6</v>
      </c>
      <c r="H8994">
        <f>MOD(D8994-1,6)+1</f>
        <v>1</v>
      </c>
      <c r="I8994">
        <f>37-D8994</f>
        <v>6</v>
      </c>
      <c r="J8994">
        <f>ABS(D8994-D8995)</f>
        <v>17</v>
      </c>
      <c r="K8994">
        <f>AVERAGE(D8994:D8998)</f>
        <v>31</v>
      </c>
      <c r="L8994">
        <f>AVERAGE(D8994:D9013)</f>
        <v>31</v>
      </c>
      <c r="M8994">
        <f>K8994-L8994</f>
        <v>0</v>
      </c>
      <c r="N8994" t="str">
        <f>IF(K8994&gt;L8994,"HIGH ZONE BIAS",IF(K8994&lt;L8994,"LOW ZONE BIAS","EQUILIBRIUM"))</f>
        <v>EQUILIBRIUM</v>
      </c>
    </row>
    <row r="8995">
      <c r="A8995">
        <v>18576</v>
      </c>
      <c r="B8995" t="str">
        <v>2019-03-15</v>
      </c>
      <c r="C8995" t="str">
        <v>Afternoon</v>
      </c>
      <c r="D8995">
        <v>14</v>
      </c>
      <c r="E8995" t="str">
        <f>IF(MOD(D8995,2)=0,"EVEN","ODD")</f>
        <v>EVEN</v>
      </c>
      <c r="F8995" t="str">
        <f>IF(D8995&lt;=18,"LOW (1-18)","HIGH (19-36)")</f>
        <v>LOW (1-18)</v>
      </c>
      <c r="G8995">
        <f>INT((D8995-1)/6)+1</f>
        <v>3</v>
      </c>
      <c r="H8995">
        <f>MOD(D8995-1,6)+1</f>
        <v>2</v>
      </c>
      <c r="I8995">
        <f>37-D8995</f>
        <v>23</v>
      </c>
      <c r="J8995">
        <f>ABS(D8995-D8996)</f>
        <v>5</v>
      </c>
      <c r="K8995">
        <f>AVERAGE(D8995:D8999)</f>
        <v>14</v>
      </c>
      <c r="L8995">
        <f>AVERAGE(D8995:D9014)</f>
        <v>14</v>
      </c>
      <c r="M8995">
        <f>K8995-L8995</f>
        <v>0</v>
      </c>
      <c r="N8995" t="str">
        <f>IF(K8995&gt;L8995,"HIGH ZONE BIAS",IF(K8995&lt;L8995,"LOW ZONE BIAS","EQUILIBRIUM"))</f>
        <v>EQUILIBRIUM</v>
      </c>
    </row>
    <row r="8996">
      <c r="A8996">
        <v>18575</v>
      </c>
      <c r="B8996" t="str">
        <v>2019-03-15</v>
      </c>
      <c r="C8996" t="str">
        <v>Midday</v>
      </c>
      <c r="D8996">
        <v>9</v>
      </c>
      <c r="E8996" t="str">
        <f>IF(MOD(D8996,2)=0,"EVEN","ODD")</f>
        <v>ODD</v>
      </c>
      <c r="F8996" t="str">
        <f>IF(D8996&lt;=18,"LOW (1-18)","HIGH (19-36)")</f>
        <v>LOW (1-18)</v>
      </c>
      <c r="G8996">
        <f>INT((D8996-1)/6)+1</f>
        <v>2</v>
      </c>
      <c r="H8996">
        <f>MOD(D8996-1,6)+1</f>
        <v>3</v>
      </c>
      <c r="I8996">
        <f>37-D8996</f>
        <v>28</v>
      </c>
      <c r="J8996">
        <f>ABS(D8996-D8997)</f>
        <v>8</v>
      </c>
      <c r="K8996">
        <f>AVERAGE(D8996:D9000)</f>
        <v>9</v>
      </c>
      <c r="L8996">
        <f>AVERAGE(D8996:D9015)</f>
        <v>9</v>
      </c>
      <c r="M8996">
        <f>K8996-L8996</f>
        <v>0</v>
      </c>
      <c r="N8996" t="str">
        <f>IF(K8996&gt;L8996,"HIGH ZONE BIAS",IF(K8996&lt;L8996,"LOW ZONE BIAS","EQUILIBRIUM"))</f>
        <v>EQUILIBRIUM</v>
      </c>
    </row>
    <row r="8997">
      <c r="A8997">
        <v>18574</v>
      </c>
      <c r="B8997" t="str">
        <v>2019-03-15</v>
      </c>
      <c r="C8997" t="str">
        <v>Morning</v>
      </c>
      <c r="D8997">
        <v>17</v>
      </c>
      <c r="E8997" t="str">
        <f>IF(MOD(D8997,2)=0,"EVEN","ODD")</f>
        <v>ODD</v>
      </c>
      <c r="F8997" t="str">
        <f>IF(D8997&lt;=18,"LOW (1-18)","HIGH (19-36)")</f>
        <v>LOW (1-18)</v>
      </c>
      <c r="G8997">
        <f>INT((D8997-1)/6)+1</f>
        <v>3</v>
      </c>
      <c r="H8997">
        <f>MOD(D8997-1,6)+1</f>
        <v>5</v>
      </c>
      <c r="I8997">
        <f>37-D8997</f>
        <v>20</v>
      </c>
      <c r="J8997">
        <f>ABS(D8997-D8998)</f>
        <v>6</v>
      </c>
      <c r="K8997">
        <f>AVERAGE(D8997:D9001)</f>
        <v>17</v>
      </c>
      <c r="L8997">
        <f>AVERAGE(D8997:D9016)</f>
        <v>17</v>
      </c>
      <c r="M8997">
        <f>K8997-L8997</f>
        <v>0</v>
      </c>
      <c r="N8997" t="str">
        <f>IF(K8997&gt;L8997,"HIGH ZONE BIAS",IF(K8997&lt;L8997,"LOW ZONE BIAS","EQUILIBRIUM"))</f>
        <v>EQUILIBRIUM</v>
      </c>
    </row>
    <row r="8998">
      <c r="A8998">
        <v>18573</v>
      </c>
      <c r="B8998" t="str">
        <v>2019-03-14</v>
      </c>
      <c r="C8998" t="str">
        <v>Evening</v>
      </c>
      <c r="D8998">
        <v>11</v>
      </c>
      <c r="E8998" t="str">
        <f>IF(MOD(D8998,2)=0,"EVEN","ODD")</f>
        <v>ODD</v>
      </c>
      <c r="F8998" t="str">
        <f>IF(D8998&lt;=18,"LOW (1-18)","HIGH (19-36)")</f>
        <v>LOW (1-18)</v>
      </c>
      <c r="G8998">
        <f>INT((D8998-1)/6)+1</f>
        <v>2</v>
      </c>
      <c r="H8998">
        <f>MOD(D8998-1,6)+1</f>
        <v>5</v>
      </c>
      <c r="I8998">
        <f>37-D8998</f>
        <v>26</v>
      </c>
      <c r="J8998">
        <f>ABS(D8998-D8999)</f>
        <v>16</v>
      </c>
      <c r="K8998">
        <f>AVERAGE(D8998:D9002)</f>
        <v>11</v>
      </c>
      <c r="L8998">
        <f>AVERAGE(D8998:D9017)</f>
        <v>11</v>
      </c>
      <c r="M8998">
        <f>K8998-L8998</f>
        <v>0</v>
      </c>
      <c r="N8998" t="str">
        <f>IF(K8998&gt;L8998,"HIGH ZONE BIAS",IF(K8998&lt;L8998,"LOW ZONE BIAS","EQUILIBRIUM"))</f>
        <v>EQUILIBRIUM</v>
      </c>
    </row>
    <row r="8999">
      <c r="A8999">
        <v>18572</v>
      </c>
      <c r="B8999" t="str">
        <v>2019-03-14</v>
      </c>
      <c r="C8999" t="str">
        <v>Afternoon</v>
      </c>
      <c r="D8999">
        <v>27</v>
      </c>
      <c r="E8999" t="str">
        <f>IF(MOD(D8999,2)=0,"EVEN","ODD")</f>
        <v>ODD</v>
      </c>
      <c r="F8999" t="str">
        <f>IF(D8999&lt;=18,"LOW (1-18)","HIGH (19-36)")</f>
        <v>HIGH (19-36)</v>
      </c>
      <c r="G8999">
        <f>INT((D8999-1)/6)+1</f>
        <v>5</v>
      </c>
      <c r="H8999">
        <f>MOD(D8999-1,6)+1</f>
        <v>3</v>
      </c>
      <c r="I8999">
        <f>37-D8999</f>
        <v>10</v>
      </c>
      <c r="J8999">
        <f>ABS(D8999-D9000)</f>
        <v>13</v>
      </c>
      <c r="K8999">
        <f>AVERAGE(D8999:D9003)</f>
        <v>27</v>
      </c>
      <c r="L8999">
        <f>AVERAGE(D8999:D9018)</f>
        <v>27</v>
      </c>
      <c r="M8999">
        <f>K8999-L8999</f>
        <v>0</v>
      </c>
      <c r="N8999" t="str">
        <f>IF(K8999&gt;L8999,"HIGH ZONE BIAS",IF(K8999&lt;L8999,"LOW ZONE BIAS","EQUILIBRIUM"))</f>
        <v>EQUILIBRIUM</v>
      </c>
    </row>
    <row r="9000">
      <c r="A9000">
        <v>18571</v>
      </c>
      <c r="B9000" t="str">
        <v>2019-03-14</v>
      </c>
      <c r="C9000" t="str">
        <v>Midday</v>
      </c>
      <c r="D9000">
        <v>14</v>
      </c>
      <c r="E9000" t="str">
        <f>IF(MOD(D9000,2)=0,"EVEN","ODD")</f>
        <v>EVEN</v>
      </c>
      <c r="F9000" t="str">
        <f>IF(D9000&lt;=18,"LOW (1-18)","HIGH (19-36)")</f>
        <v>LOW (1-18)</v>
      </c>
      <c r="G9000">
        <f>INT((D9000-1)/6)+1</f>
        <v>3</v>
      </c>
      <c r="H9000">
        <f>MOD(D9000-1,6)+1</f>
        <v>2</v>
      </c>
      <c r="I9000">
        <f>37-D9000</f>
        <v>23</v>
      </c>
      <c r="J9000">
        <f>ABS(D9000-D9001)</f>
        <v>5</v>
      </c>
      <c r="K9000">
        <f>AVERAGE(D9000:D9004)</f>
        <v>14</v>
      </c>
      <c r="L9000">
        <f>AVERAGE(D9000:D9019)</f>
        <v>14</v>
      </c>
      <c r="M9000">
        <f>K9000-L9000</f>
        <v>0</v>
      </c>
      <c r="N9000" t="str">
        <f>IF(K9000&gt;L9000,"HIGH ZONE BIAS",IF(K9000&lt;L9000,"LOW ZONE BIAS","EQUILIBRIUM"))</f>
        <v>EQUILIBRIUM</v>
      </c>
    </row>
    <row r="9001">
      <c r="A9001">
        <v>18570</v>
      </c>
      <c r="B9001" t="str">
        <v>2019-03-14</v>
      </c>
      <c r="C9001" t="str">
        <v>Morning</v>
      </c>
      <c r="D9001">
        <v>19</v>
      </c>
      <c r="E9001" t="str">
        <f>IF(MOD(D9001,2)=0,"EVEN","ODD")</f>
        <v>ODD</v>
      </c>
      <c r="F9001" t="str">
        <f>IF(D9001&lt;=18,"LOW (1-18)","HIGH (19-36)")</f>
        <v>HIGH (19-36)</v>
      </c>
      <c r="G9001">
        <f>INT((D9001-1)/6)+1</f>
        <v>4</v>
      </c>
      <c r="H9001">
        <f>MOD(D9001-1,6)+1</f>
        <v>1</v>
      </c>
      <c r="I9001">
        <f>37-D9001</f>
        <v>18</v>
      </c>
      <c r="J9001">
        <f>ABS(D9001-D9002)</f>
        <v>7</v>
      </c>
      <c r="K9001">
        <f>AVERAGE(D9001:D9005)</f>
        <v>19</v>
      </c>
      <c r="L9001">
        <f>AVERAGE(D9001:D9020)</f>
        <v>19</v>
      </c>
      <c r="M9001">
        <f>K9001-L9001</f>
        <v>0</v>
      </c>
      <c r="N9001" t="str">
        <f>IF(K9001&gt;L9001,"HIGH ZONE BIAS",IF(K9001&lt;L9001,"LOW ZONE BIAS","EQUILIBRIUM"))</f>
        <v>EQUILIBRIUM</v>
      </c>
    </row>
    <row r="9002">
      <c r="A9002">
        <v>18569</v>
      </c>
      <c r="B9002" t="str">
        <v>2019-03-13</v>
      </c>
      <c r="C9002" t="str">
        <v>Evening</v>
      </c>
      <c r="D9002">
        <v>12</v>
      </c>
      <c r="E9002" t="str">
        <f>IF(MOD(D9002,2)=0,"EVEN","ODD")</f>
        <v>EVEN</v>
      </c>
      <c r="F9002" t="str">
        <f>IF(D9002&lt;=18,"LOW (1-18)","HIGH (19-36)")</f>
        <v>LOW (1-18)</v>
      </c>
      <c r="G9002">
        <f>INT((D9002-1)/6)+1</f>
        <v>2</v>
      </c>
      <c r="H9002">
        <f>MOD(D9002-1,6)+1</f>
        <v>6</v>
      </c>
      <c r="I9002">
        <f>37-D9002</f>
        <v>25</v>
      </c>
      <c r="J9002">
        <f>ABS(D9002-D9003)</f>
        <v>8</v>
      </c>
      <c r="K9002">
        <f>AVERAGE(D9002:D9006)</f>
        <v>12</v>
      </c>
      <c r="L9002">
        <f>AVERAGE(D9002:D9021)</f>
        <v>12</v>
      </c>
      <c r="M9002">
        <f>K9002-L9002</f>
        <v>0</v>
      </c>
      <c r="N9002" t="str">
        <f>IF(K9002&gt;L9002,"HIGH ZONE BIAS",IF(K9002&lt;L9002,"LOW ZONE BIAS","EQUILIBRIUM"))</f>
        <v>EQUILIBRIUM</v>
      </c>
    </row>
    <row r="9003">
      <c r="A9003">
        <v>18568</v>
      </c>
      <c r="B9003" t="str">
        <v>2019-03-13</v>
      </c>
      <c r="C9003" t="str">
        <v>Afternoon</v>
      </c>
      <c r="D9003">
        <v>20</v>
      </c>
      <c r="E9003" t="str">
        <f>IF(MOD(D9003,2)=0,"EVEN","ODD")</f>
        <v>EVEN</v>
      </c>
      <c r="F9003" t="str">
        <f>IF(D9003&lt;=18,"LOW (1-18)","HIGH (19-36)")</f>
        <v>HIGH (19-36)</v>
      </c>
      <c r="G9003">
        <f>INT((D9003-1)/6)+1</f>
        <v>4</v>
      </c>
      <c r="H9003">
        <f>MOD(D9003-1,6)+1</f>
        <v>2</v>
      </c>
      <c r="I9003">
        <f>37-D9003</f>
        <v>17</v>
      </c>
      <c r="J9003">
        <f>ABS(D9003-D9004)</f>
        <v>7</v>
      </c>
      <c r="K9003">
        <f>AVERAGE(D9003:D9007)</f>
        <v>20</v>
      </c>
      <c r="L9003">
        <f>AVERAGE(D9003:D9022)</f>
        <v>20</v>
      </c>
      <c r="M9003">
        <f>K9003-L9003</f>
        <v>0</v>
      </c>
      <c r="N9003" t="str">
        <f>IF(K9003&gt;L9003,"HIGH ZONE BIAS",IF(K9003&lt;L9003,"LOW ZONE BIAS","EQUILIBRIUM"))</f>
        <v>EQUILIBRIUM</v>
      </c>
    </row>
    <row r="9004">
      <c r="A9004">
        <v>18567</v>
      </c>
      <c r="B9004" t="str">
        <v>2019-03-13</v>
      </c>
      <c r="C9004" t="str">
        <v>Midday</v>
      </c>
      <c r="D9004">
        <v>27</v>
      </c>
      <c r="E9004" t="str">
        <f>IF(MOD(D9004,2)=0,"EVEN","ODD")</f>
        <v>ODD</v>
      </c>
      <c r="F9004" t="str">
        <f>IF(D9004&lt;=18,"LOW (1-18)","HIGH (19-36)")</f>
        <v>HIGH (19-36)</v>
      </c>
      <c r="G9004">
        <f>INT((D9004-1)/6)+1</f>
        <v>5</v>
      </c>
      <c r="H9004">
        <f>MOD(D9004-1,6)+1</f>
        <v>3</v>
      </c>
      <c r="I9004">
        <f>37-D9004</f>
        <v>10</v>
      </c>
      <c r="J9004">
        <f>ABS(D9004-D9005)</f>
        <v>4</v>
      </c>
      <c r="K9004">
        <f>AVERAGE(D9004:D9008)</f>
        <v>27</v>
      </c>
      <c r="L9004">
        <f>AVERAGE(D9004:D9023)</f>
        <v>27</v>
      </c>
      <c r="M9004">
        <f>K9004-L9004</f>
        <v>0</v>
      </c>
      <c r="N9004" t="str">
        <f>IF(K9004&gt;L9004,"HIGH ZONE BIAS",IF(K9004&lt;L9004,"LOW ZONE BIAS","EQUILIBRIUM"))</f>
        <v>EQUILIBRIUM</v>
      </c>
    </row>
    <row r="9005">
      <c r="A9005">
        <v>18566</v>
      </c>
      <c r="B9005" t="str">
        <v>2019-03-13</v>
      </c>
      <c r="C9005" t="str">
        <v>Morning</v>
      </c>
      <c r="D9005">
        <v>31</v>
      </c>
      <c r="E9005" t="str">
        <f>IF(MOD(D9005,2)=0,"EVEN","ODD")</f>
        <v>ODD</v>
      </c>
      <c r="F9005" t="str">
        <f>IF(D9005&lt;=18,"LOW (1-18)","HIGH (19-36)")</f>
        <v>HIGH (19-36)</v>
      </c>
      <c r="G9005">
        <f>INT((D9005-1)/6)+1</f>
        <v>6</v>
      </c>
      <c r="H9005">
        <f>MOD(D9005-1,6)+1</f>
        <v>1</v>
      </c>
      <c r="I9005">
        <f>37-D9005</f>
        <v>6</v>
      </c>
      <c r="J9005">
        <f>ABS(D9005-D9006)</f>
        <v>12</v>
      </c>
      <c r="K9005">
        <f>AVERAGE(D9005:D9009)</f>
        <v>31</v>
      </c>
      <c r="L9005">
        <f>AVERAGE(D9005:D9024)</f>
        <v>31</v>
      </c>
      <c r="M9005">
        <f>K9005-L9005</f>
        <v>0</v>
      </c>
      <c r="N9005" t="str">
        <f>IF(K9005&gt;L9005,"HIGH ZONE BIAS",IF(K9005&lt;L9005,"LOW ZONE BIAS","EQUILIBRIUM"))</f>
        <v>EQUILIBRIUM</v>
      </c>
    </row>
    <row r="9006">
      <c r="A9006">
        <v>18565</v>
      </c>
      <c r="B9006" t="str">
        <v>2019-03-12</v>
      </c>
      <c r="C9006" t="str">
        <v>Evening</v>
      </c>
      <c r="D9006">
        <v>19</v>
      </c>
      <c r="E9006" t="str">
        <f>IF(MOD(D9006,2)=0,"EVEN","ODD")</f>
        <v>ODD</v>
      </c>
      <c r="F9006" t="str">
        <f>IF(D9006&lt;=18,"LOW (1-18)","HIGH (19-36)")</f>
        <v>HIGH (19-36)</v>
      </c>
      <c r="G9006">
        <f>INT((D9006-1)/6)+1</f>
        <v>4</v>
      </c>
      <c r="H9006">
        <f>MOD(D9006-1,6)+1</f>
        <v>1</v>
      </c>
      <c r="I9006">
        <f>37-D9006</f>
        <v>18</v>
      </c>
      <c r="J9006">
        <f>ABS(D9006-D9007)</f>
        <v>0</v>
      </c>
      <c r="K9006">
        <f>AVERAGE(D9006:D9010)</f>
        <v>19</v>
      </c>
      <c r="L9006">
        <f>AVERAGE(D9006:D9025)</f>
        <v>19</v>
      </c>
      <c r="M9006">
        <f>K9006-L9006</f>
        <v>0</v>
      </c>
      <c r="N9006" t="str">
        <f>IF(K9006&gt;L9006,"HIGH ZONE BIAS",IF(K9006&lt;L9006,"LOW ZONE BIAS","EQUILIBRIUM"))</f>
        <v>EQUILIBRIUM</v>
      </c>
    </row>
    <row r="9007">
      <c r="A9007">
        <v>18564</v>
      </c>
      <c r="B9007" t="str">
        <v>2019-03-12</v>
      </c>
      <c r="C9007" t="str">
        <v>Afternoon</v>
      </c>
      <c r="D9007">
        <v>19</v>
      </c>
      <c r="E9007" t="str">
        <f>IF(MOD(D9007,2)=0,"EVEN","ODD")</f>
        <v>ODD</v>
      </c>
      <c r="F9007" t="str">
        <f>IF(D9007&lt;=18,"LOW (1-18)","HIGH (19-36)")</f>
        <v>HIGH (19-36)</v>
      </c>
      <c r="G9007">
        <f>INT((D9007-1)/6)+1</f>
        <v>4</v>
      </c>
      <c r="H9007">
        <f>MOD(D9007-1,6)+1</f>
        <v>1</v>
      </c>
      <c r="I9007">
        <f>37-D9007</f>
        <v>18</v>
      </c>
      <c r="J9007">
        <f>ABS(D9007-D9008)</f>
        <v>7</v>
      </c>
      <c r="K9007">
        <f>AVERAGE(D9007:D9011)</f>
        <v>19</v>
      </c>
      <c r="L9007">
        <f>AVERAGE(D9007:D9026)</f>
        <v>19</v>
      </c>
      <c r="M9007">
        <f>K9007-L9007</f>
        <v>0</v>
      </c>
      <c r="N9007" t="str">
        <f>IF(K9007&gt;L9007,"HIGH ZONE BIAS",IF(K9007&lt;L9007,"LOW ZONE BIAS","EQUILIBRIUM"))</f>
        <v>EQUILIBRIUM</v>
      </c>
    </row>
    <row r="9008">
      <c r="A9008">
        <v>18563</v>
      </c>
      <c r="B9008" t="str">
        <v>2019-03-12</v>
      </c>
      <c r="C9008" t="str">
        <v>Midday</v>
      </c>
      <c r="D9008">
        <v>26</v>
      </c>
      <c r="E9008" t="str">
        <f>IF(MOD(D9008,2)=0,"EVEN","ODD")</f>
        <v>EVEN</v>
      </c>
      <c r="F9008" t="str">
        <f>IF(D9008&lt;=18,"LOW (1-18)","HIGH (19-36)")</f>
        <v>HIGH (19-36)</v>
      </c>
      <c r="G9008">
        <f>INT((D9008-1)/6)+1</f>
        <v>5</v>
      </c>
      <c r="H9008">
        <f>MOD(D9008-1,6)+1</f>
        <v>2</v>
      </c>
      <c r="I9008">
        <f>37-D9008</f>
        <v>11</v>
      </c>
      <c r="J9008">
        <f>ABS(D9008-D9009)</f>
        <v>19</v>
      </c>
      <c r="K9008">
        <f>AVERAGE(D9008:D9012)</f>
        <v>26</v>
      </c>
      <c r="L9008">
        <f>AVERAGE(D9008:D9027)</f>
        <v>26</v>
      </c>
      <c r="M9008">
        <f>K9008-L9008</f>
        <v>0</v>
      </c>
      <c r="N9008" t="str">
        <f>IF(K9008&gt;L9008,"HIGH ZONE BIAS",IF(K9008&lt;L9008,"LOW ZONE BIAS","EQUILIBRIUM"))</f>
        <v>EQUILIBRIUM</v>
      </c>
    </row>
    <row r="9009">
      <c r="A9009">
        <v>18562</v>
      </c>
      <c r="B9009" t="str">
        <v>2019-03-12</v>
      </c>
      <c r="C9009" t="str">
        <v>Morning</v>
      </c>
      <c r="D9009">
        <v>7</v>
      </c>
      <c r="E9009" t="str">
        <f>IF(MOD(D9009,2)=0,"EVEN","ODD")</f>
        <v>ODD</v>
      </c>
      <c r="F9009" t="str">
        <f>IF(D9009&lt;=18,"LOW (1-18)","HIGH (19-36)")</f>
        <v>LOW (1-18)</v>
      </c>
      <c r="G9009">
        <f>INT((D9009-1)/6)+1</f>
        <v>2</v>
      </c>
      <c r="H9009">
        <f>MOD(D9009-1,6)+1</f>
        <v>1</v>
      </c>
      <c r="I9009">
        <f>37-D9009</f>
        <v>30</v>
      </c>
      <c r="J9009">
        <f>ABS(D9009-D9010)</f>
        <v>3</v>
      </c>
      <c r="K9009">
        <f>AVERAGE(D9009:D9013)</f>
        <v>7</v>
      </c>
      <c r="L9009">
        <f>AVERAGE(D9009:D9028)</f>
        <v>7</v>
      </c>
      <c r="M9009">
        <f>K9009-L9009</f>
        <v>0</v>
      </c>
      <c r="N9009" t="str">
        <f>IF(K9009&gt;L9009,"HIGH ZONE BIAS",IF(K9009&lt;L9009,"LOW ZONE BIAS","EQUILIBRIUM"))</f>
        <v>EQUILIBRIUM</v>
      </c>
    </row>
    <row r="9010">
      <c r="A9010">
        <v>18561</v>
      </c>
      <c r="B9010" t="str">
        <v>2019-03-11</v>
      </c>
      <c r="C9010" t="str">
        <v>Evening</v>
      </c>
      <c r="D9010">
        <v>4</v>
      </c>
      <c r="E9010" t="str">
        <f>IF(MOD(D9010,2)=0,"EVEN","ODD")</f>
        <v>EVEN</v>
      </c>
      <c r="F9010" t="str">
        <f>IF(D9010&lt;=18,"LOW (1-18)","HIGH (19-36)")</f>
        <v>LOW (1-18)</v>
      </c>
      <c r="G9010">
        <f>INT((D9010-1)/6)+1</f>
        <v>1</v>
      </c>
      <c r="H9010">
        <f>MOD(D9010-1,6)+1</f>
        <v>4</v>
      </c>
      <c r="I9010">
        <f>37-D9010</f>
        <v>33</v>
      </c>
      <c r="J9010">
        <f>ABS(D9010-D9011)</f>
        <v>13</v>
      </c>
      <c r="K9010">
        <f>AVERAGE(D9010:D9014)</f>
        <v>4</v>
      </c>
      <c r="L9010">
        <f>AVERAGE(D9010:D9029)</f>
        <v>4</v>
      </c>
      <c r="M9010">
        <f>K9010-L9010</f>
        <v>0</v>
      </c>
      <c r="N9010" t="str">
        <f>IF(K9010&gt;L9010,"HIGH ZONE BIAS",IF(K9010&lt;L9010,"LOW ZONE BIAS","EQUILIBRIUM"))</f>
        <v>EQUILIBRIUM</v>
      </c>
    </row>
    <row r="9011">
      <c r="A9011">
        <v>18560</v>
      </c>
      <c r="B9011" t="str">
        <v>2019-03-11</v>
      </c>
      <c r="C9011" t="str">
        <v>Afternoon</v>
      </c>
      <c r="D9011">
        <v>17</v>
      </c>
      <c r="E9011" t="str">
        <f>IF(MOD(D9011,2)=0,"EVEN","ODD")</f>
        <v>ODD</v>
      </c>
      <c r="F9011" t="str">
        <f>IF(D9011&lt;=18,"LOW (1-18)","HIGH (19-36)")</f>
        <v>LOW (1-18)</v>
      </c>
      <c r="G9011">
        <f>INT((D9011-1)/6)+1</f>
        <v>3</v>
      </c>
      <c r="H9011">
        <f>MOD(D9011-1,6)+1</f>
        <v>5</v>
      </c>
      <c r="I9011">
        <f>37-D9011</f>
        <v>20</v>
      </c>
      <c r="J9011">
        <f>ABS(D9011-D9012)</f>
        <v>5</v>
      </c>
      <c r="K9011">
        <f>AVERAGE(D9011:D9015)</f>
        <v>17</v>
      </c>
      <c r="L9011">
        <f>AVERAGE(D9011:D9030)</f>
        <v>17</v>
      </c>
      <c r="M9011">
        <f>K9011-L9011</f>
        <v>0</v>
      </c>
      <c r="N9011" t="str">
        <f>IF(K9011&gt;L9011,"HIGH ZONE BIAS",IF(K9011&lt;L9011,"LOW ZONE BIAS","EQUILIBRIUM"))</f>
        <v>EQUILIBRIUM</v>
      </c>
    </row>
    <row r="9012">
      <c r="A9012">
        <v>18559</v>
      </c>
      <c r="B9012" t="str">
        <v>2019-03-11</v>
      </c>
      <c r="C9012" t="str">
        <v>Midday</v>
      </c>
      <c r="D9012">
        <v>12</v>
      </c>
      <c r="E9012" t="str">
        <f>IF(MOD(D9012,2)=0,"EVEN","ODD")</f>
        <v>EVEN</v>
      </c>
      <c r="F9012" t="str">
        <f>IF(D9012&lt;=18,"LOW (1-18)","HIGH (19-36)")</f>
        <v>LOW (1-18)</v>
      </c>
      <c r="G9012">
        <f>INT((D9012-1)/6)+1</f>
        <v>2</v>
      </c>
      <c r="H9012">
        <f>MOD(D9012-1,6)+1</f>
        <v>6</v>
      </c>
      <c r="I9012">
        <f>37-D9012</f>
        <v>25</v>
      </c>
      <c r="J9012">
        <f>ABS(D9012-D9013)</f>
        <v>6</v>
      </c>
      <c r="K9012">
        <f>AVERAGE(D9012:D9016)</f>
        <v>12</v>
      </c>
      <c r="L9012">
        <f>AVERAGE(D9012:D9031)</f>
        <v>12</v>
      </c>
      <c r="M9012">
        <f>K9012-L9012</f>
        <v>0</v>
      </c>
      <c r="N9012" t="str">
        <f>IF(K9012&gt;L9012,"HIGH ZONE BIAS",IF(K9012&lt;L9012,"LOW ZONE BIAS","EQUILIBRIUM"))</f>
        <v>EQUILIBRIUM</v>
      </c>
    </row>
    <row r="9013">
      <c r="A9013">
        <v>18558</v>
      </c>
      <c r="B9013" t="str">
        <v>2019-03-11</v>
      </c>
      <c r="C9013" t="str">
        <v>Morning</v>
      </c>
      <c r="D9013">
        <v>18</v>
      </c>
      <c r="E9013" t="str">
        <f>IF(MOD(D9013,2)=0,"EVEN","ODD")</f>
        <v>EVEN</v>
      </c>
      <c r="F9013" t="str">
        <f>IF(D9013&lt;=18,"LOW (1-18)","HIGH (19-36)")</f>
        <v>LOW (1-18)</v>
      </c>
      <c r="G9013">
        <f>INT((D9013-1)/6)+1</f>
        <v>3</v>
      </c>
      <c r="H9013">
        <f>MOD(D9013-1,6)+1</f>
        <v>6</v>
      </c>
      <c r="I9013">
        <f>37-D9013</f>
        <v>19</v>
      </c>
      <c r="J9013">
        <f>ABS(D9013-D9014)</f>
        <v>15</v>
      </c>
      <c r="K9013">
        <f>AVERAGE(D9013:D9017)</f>
        <v>18</v>
      </c>
      <c r="L9013">
        <f>AVERAGE(D9013:D9032)</f>
        <v>18</v>
      </c>
      <c r="M9013">
        <f>K9013-L9013</f>
        <v>0</v>
      </c>
      <c r="N9013" t="str">
        <f>IF(K9013&gt;L9013,"HIGH ZONE BIAS",IF(K9013&lt;L9013,"LOW ZONE BIAS","EQUILIBRIUM"))</f>
        <v>EQUILIBRIUM</v>
      </c>
    </row>
    <row r="9014">
      <c r="A9014">
        <v>18557</v>
      </c>
      <c r="B9014" t="str">
        <v>2019-03-09</v>
      </c>
      <c r="C9014" t="str">
        <v>Evening</v>
      </c>
      <c r="D9014">
        <v>3</v>
      </c>
      <c r="E9014" t="str">
        <f>IF(MOD(D9014,2)=0,"EVEN","ODD")</f>
        <v>ODD</v>
      </c>
      <c r="F9014" t="str">
        <f>IF(D9014&lt;=18,"LOW (1-18)","HIGH (19-36)")</f>
        <v>LOW (1-18)</v>
      </c>
      <c r="G9014">
        <f>INT((D9014-1)/6)+1</f>
        <v>1</v>
      </c>
      <c r="H9014">
        <f>MOD(D9014-1,6)+1</f>
        <v>3</v>
      </c>
      <c r="I9014">
        <f>37-D9014</f>
        <v>34</v>
      </c>
      <c r="J9014">
        <f>ABS(D9014-D9015)</f>
        <v>21</v>
      </c>
      <c r="K9014">
        <f>AVERAGE(D9014:D9018)</f>
        <v>3</v>
      </c>
      <c r="L9014">
        <f>AVERAGE(D9014:D9033)</f>
        <v>3</v>
      </c>
      <c r="M9014">
        <f>K9014-L9014</f>
        <v>0</v>
      </c>
      <c r="N9014" t="str">
        <f>IF(K9014&gt;L9014,"HIGH ZONE BIAS",IF(K9014&lt;L9014,"LOW ZONE BIAS","EQUILIBRIUM"))</f>
        <v>EQUILIBRIUM</v>
      </c>
    </row>
    <row r="9015">
      <c r="A9015">
        <v>18556</v>
      </c>
      <c r="B9015" t="str">
        <v>2019-03-09</v>
      </c>
      <c r="C9015" t="str">
        <v>Afternoon</v>
      </c>
      <c r="D9015">
        <v>24</v>
      </c>
      <c r="E9015" t="str">
        <f>IF(MOD(D9015,2)=0,"EVEN","ODD")</f>
        <v>EVEN</v>
      </c>
      <c r="F9015" t="str">
        <f>IF(D9015&lt;=18,"LOW (1-18)","HIGH (19-36)")</f>
        <v>HIGH (19-36)</v>
      </c>
      <c r="G9015">
        <f>INT((D9015-1)/6)+1</f>
        <v>4</v>
      </c>
      <c r="H9015">
        <f>MOD(D9015-1,6)+1</f>
        <v>6</v>
      </c>
      <c r="I9015">
        <f>37-D9015</f>
        <v>13</v>
      </c>
      <c r="J9015">
        <f>ABS(D9015-D9016)</f>
        <v>7</v>
      </c>
      <c r="K9015">
        <f>AVERAGE(D9015:D9019)</f>
        <v>24</v>
      </c>
      <c r="L9015">
        <f>AVERAGE(D9015:D9034)</f>
        <v>24</v>
      </c>
      <c r="M9015">
        <f>K9015-L9015</f>
        <v>0</v>
      </c>
      <c r="N9015" t="str">
        <f>IF(K9015&gt;L9015,"HIGH ZONE BIAS",IF(K9015&lt;L9015,"LOW ZONE BIAS","EQUILIBRIUM"))</f>
        <v>EQUILIBRIUM</v>
      </c>
    </row>
    <row r="9016">
      <c r="A9016">
        <v>18555</v>
      </c>
      <c r="B9016" t="str">
        <v>2019-03-09</v>
      </c>
      <c r="C9016" t="str">
        <v>Midday</v>
      </c>
      <c r="D9016">
        <v>17</v>
      </c>
      <c r="E9016" t="str">
        <f>IF(MOD(D9016,2)=0,"EVEN","ODD")</f>
        <v>ODD</v>
      </c>
      <c r="F9016" t="str">
        <f>IF(D9016&lt;=18,"LOW (1-18)","HIGH (19-36)")</f>
        <v>LOW (1-18)</v>
      </c>
      <c r="G9016">
        <f>INT((D9016-1)/6)+1</f>
        <v>3</v>
      </c>
      <c r="H9016">
        <f>MOD(D9016-1,6)+1</f>
        <v>5</v>
      </c>
      <c r="I9016">
        <f>37-D9016</f>
        <v>20</v>
      </c>
      <c r="J9016">
        <f>ABS(D9016-D9017)</f>
        <v>11</v>
      </c>
      <c r="K9016">
        <f>AVERAGE(D9016:D9020)</f>
        <v>17</v>
      </c>
      <c r="L9016">
        <f>AVERAGE(D9016:D9035)</f>
        <v>17</v>
      </c>
      <c r="M9016">
        <f>K9016-L9016</f>
        <v>0</v>
      </c>
      <c r="N9016" t="str">
        <f>IF(K9016&gt;L9016,"HIGH ZONE BIAS",IF(K9016&lt;L9016,"LOW ZONE BIAS","EQUILIBRIUM"))</f>
        <v>EQUILIBRIUM</v>
      </c>
    </row>
    <row r="9017">
      <c r="A9017">
        <v>18554</v>
      </c>
      <c r="B9017" t="str">
        <v>2019-03-09</v>
      </c>
      <c r="C9017" t="str">
        <v>Morning</v>
      </c>
      <c r="D9017">
        <v>6</v>
      </c>
      <c r="E9017" t="str">
        <f>IF(MOD(D9017,2)=0,"EVEN","ODD")</f>
        <v>EVEN</v>
      </c>
      <c r="F9017" t="str">
        <f>IF(D9017&lt;=18,"LOW (1-18)","HIGH (19-36)")</f>
        <v>LOW (1-18)</v>
      </c>
      <c r="G9017">
        <f>INT((D9017-1)/6)+1</f>
        <v>1</v>
      </c>
      <c r="H9017">
        <f>MOD(D9017-1,6)+1</f>
        <v>6</v>
      </c>
      <c r="I9017">
        <f>37-D9017</f>
        <v>31</v>
      </c>
      <c r="J9017">
        <f>ABS(D9017-D9018)</f>
        <v>5</v>
      </c>
      <c r="K9017">
        <f>AVERAGE(D9017:D9021)</f>
        <v>6</v>
      </c>
      <c r="L9017">
        <f>AVERAGE(D9017:D9036)</f>
        <v>6</v>
      </c>
      <c r="M9017">
        <f>K9017-L9017</f>
        <v>0</v>
      </c>
      <c r="N9017" t="str">
        <f>IF(K9017&gt;L9017,"HIGH ZONE BIAS",IF(K9017&lt;L9017,"LOW ZONE BIAS","EQUILIBRIUM"))</f>
        <v>EQUILIBRIUM</v>
      </c>
    </row>
    <row r="9018">
      <c r="A9018">
        <v>18553</v>
      </c>
      <c r="B9018" t="str">
        <v>2019-03-08</v>
      </c>
      <c r="C9018" t="str">
        <v>Evening</v>
      </c>
      <c r="D9018">
        <v>1</v>
      </c>
      <c r="E9018" t="str">
        <f>IF(MOD(D9018,2)=0,"EVEN","ODD")</f>
        <v>ODD</v>
      </c>
      <c r="F9018" t="str">
        <f>IF(D9018&lt;=18,"LOW (1-18)","HIGH (19-36)")</f>
        <v>LOW (1-18)</v>
      </c>
      <c r="G9018">
        <f>INT((D9018-1)/6)+1</f>
        <v>1</v>
      </c>
      <c r="H9018">
        <f>MOD(D9018-1,6)+1</f>
        <v>1</v>
      </c>
      <c r="I9018">
        <f>37-D9018</f>
        <v>36</v>
      </c>
      <c r="J9018">
        <f>ABS(D9018-D9019)</f>
        <v>31</v>
      </c>
      <c r="K9018">
        <f>AVERAGE(D9018:D9022)</f>
        <v>1</v>
      </c>
      <c r="L9018">
        <f>AVERAGE(D9018:D9037)</f>
        <v>1</v>
      </c>
      <c r="M9018">
        <f>K9018-L9018</f>
        <v>0</v>
      </c>
      <c r="N9018" t="str">
        <f>IF(K9018&gt;L9018,"HIGH ZONE BIAS",IF(K9018&lt;L9018,"LOW ZONE BIAS","EQUILIBRIUM"))</f>
        <v>EQUILIBRIUM</v>
      </c>
    </row>
    <row r="9019">
      <c r="A9019">
        <v>18552</v>
      </c>
      <c r="B9019" t="str">
        <v>2019-03-08</v>
      </c>
      <c r="C9019" t="str">
        <v>Afternoon</v>
      </c>
      <c r="D9019">
        <v>32</v>
      </c>
      <c r="E9019" t="str">
        <f>IF(MOD(D9019,2)=0,"EVEN","ODD")</f>
        <v>EVEN</v>
      </c>
      <c r="F9019" t="str">
        <f>IF(D9019&lt;=18,"LOW (1-18)","HIGH (19-36)")</f>
        <v>HIGH (19-36)</v>
      </c>
      <c r="G9019">
        <f>INT((D9019-1)/6)+1</f>
        <v>6</v>
      </c>
      <c r="H9019">
        <f>MOD(D9019-1,6)+1</f>
        <v>2</v>
      </c>
      <c r="I9019">
        <f>37-D9019</f>
        <v>5</v>
      </c>
      <c r="J9019">
        <f>ABS(D9019-D9020)</f>
        <v>14</v>
      </c>
      <c r="K9019">
        <f>AVERAGE(D9019:D9023)</f>
        <v>32</v>
      </c>
      <c r="L9019">
        <f>AVERAGE(D9019:D9038)</f>
        <v>32</v>
      </c>
      <c r="M9019">
        <f>K9019-L9019</f>
        <v>0</v>
      </c>
      <c r="N9019" t="str">
        <f>IF(K9019&gt;L9019,"HIGH ZONE BIAS",IF(K9019&lt;L9019,"LOW ZONE BIAS","EQUILIBRIUM"))</f>
        <v>EQUILIBRIUM</v>
      </c>
    </row>
    <row r="9020">
      <c r="A9020">
        <v>18551</v>
      </c>
      <c r="B9020" t="str">
        <v>2019-03-08</v>
      </c>
      <c r="C9020" t="str">
        <v>Midday</v>
      </c>
      <c r="D9020">
        <v>18</v>
      </c>
      <c r="E9020" t="str">
        <f>IF(MOD(D9020,2)=0,"EVEN","ODD")</f>
        <v>EVEN</v>
      </c>
      <c r="F9020" t="str">
        <f>IF(D9020&lt;=18,"LOW (1-18)","HIGH (19-36)")</f>
        <v>LOW (1-18)</v>
      </c>
      <c r="G9020">
        <f>INT((D9020-1)/6)+1</f>
        <v>3</v>
      </c>
      <c r="H9020">
        <f>MOD(D9020-1,6)+1</f>
        <v>6</v>
      </c>
      <c r="I9020">
        <f>37-D9020</f>
        <v>19</v>
      </c>
      <c r="J9020">
        <f>ABS(D9020-D9021)</f>
        <v>10</v>
      </c>
      <c r="K9020">
        <f>AVERAGE(D9020:D9024)</f>
        <v>18</v>
      </c>
      <c r="L9020">
        <f>AVERAGE(D9020:D9039)</f>
        <v>18</v>
      </c>
      <c r="M9020">
        <f>K9020-L9020</f>
        <v>0</v>
      </c>
      <c r="N9020" t="str">
        <f>IF(K9020&gt;L9020,"HIGH ZONE BIAS",IF(K9020&lt;L9020,"LOW ZONE BIAS","EQUILIBRIUM"))</f>
        <v>EQUILIBRIUM</v>
      </c>
    </row>
    <row r="9021">
      <c r="A9021">
        <v>18550</v>
      </c>
      <c r="B9021" t="str">
        <v>2019-03-08</v>
      </c>
      <c r="C9021" t="str">
        <v>Morning</v>
      </c>
      <c r="D9021">
        <v>8</v>
      </c>
      <c r="E9021" t="str">
        <f>IF(MOD(D9021,2)=0,"EVEN","ODD")</f>
        <v>EVEN</v>
      </c>
      <c r="F9021" t="str">
        <f>IF(D9021&lt;=18,"LOW (1-18)","HIGH (19-36)")</f>
        <v>LOW (1-18)</v>
      </c>
      <c r="G9021">
        <f>INT((D9021-1)/6)+1</f>
        <v>2</v>
      </c>
      <c r="H9021">
        <f>MOD(D9021-1,6)+1</f>
        <v>2</v>
      </c>
      <c r="I9021">
        <f>37-D9021</f>
        <v>29</v>
      </c>
      <c r="J9021">
        <f>ABS(D9021-D9022)</f>
        <v>14</v>
      </c>
      <c r="K9021">
        <f>AVERAGE(D9021:D9025)</f>
        <v>8</v>
      </c>
      <c r="L9021">
        <f>AVERAGE(D9021:D9040)</f>
        <v>8</v>
      </c>
      <c r="M9021">
        <f>K9021-L9021</f>
        <v>0</v>
      </c>
      <c r="N9021" t="str">
        <f>IF(K9021&gt;L9021,"HIGH ZONE BIAS",IF(K9021&lt;L9021,"LOW ZONE BIAS","EQUILIBRIUM"))</f>
        <v>EQUILIBRIUM</v>
      </c>
    </row>
    <row r="9022">
      <c r="A9022">
        <v>18549</v>
      </c>
      <c r="B9022" t="str">
        <v>2019-03-07</v>
      </c>
      <c r="C9022" t="str">
        <v>Evening</v>
      </c>
      <c r="D9022">
        <v>22</v>
      </c>
      <c r="E9022" t="str">
        <f>IF(MOD(D9022,2)=0,"EVEN","ODD")</f>
        <v>EVEN</v>
      </c>
      <c r="F9022" t="str">
        <f>IF(D9022&lt;=18,"LOW (1-18)","HIGH (19-36)")</f>
        <v>HIGH (19-36)</v>
      </c>
      <c r="G9022">
        <f>INT((D9022-1)/6)+1</f>
        <v>4</v>
      </c>
      <c r="H9022">
        <f>MOD(D9022-1,6)+1</f>
        <v>4</v>
      </c>
      <c r="I9022">
        <f>37-D9022</f>
        <v>15</v>
      </c>
      <c r="J9022">
        <f>ABS(D9022-D9023)</f>
        <v>20</v>
      </c>
      <c r="K9022">
        <f>AVERAGE(D9022:D9026)</f>
        <v>22</v>
      </c>
      <c r="L9022">
        <f>AVERAGE(D9022:D9041)</f>
        <v>22</v>
      </c>
      <c r="M9022">
        <f>K9022-L9022</f>
        <v>0</v>
      </c>
      <c r="N9022" t="str">
        <f>IF(K9022&gt;L9022,"HIGH ZONE BIAS",IF(K9022&lt;L9022,"LOW ZONE BIAS","EQUILIBRIUM"))</f>
        <v>EQUILIBRIUM</v>
      </c>
    </row>
    <row r="9023">
      <c r="A9023">
        <v>18548</v>
      </c>
      <c r="B9023" t="str">
        <v>2019-03-07</v>
      </c>
      <c r="C9023" t="str">
        <v>Afternoon</v>
      </c>
      <c r="D9023">
        <v>2</v>
      </c>
      <c r="E9023" t="str">
        <f>IF(MOD(D9023,2)=0,"EVEN","ODD")</f>
        <v>EVEN</v>
      </c>
      <c r="F9023" t="str">
        <f>IF(D9023&lt;=18,"LOW (1-18)","HIGH (19-36)")</f>
        <v>LOW (1-18)</v>
      </c>
      <c r="G9023">
        <f>INT((D9023-1)/6)+1</f>
        <v>1</v>
      </c>
      <c r="H9023">
        <f>MOD(D9023-1,6)+1</f>
        <v>2</v>
      </c>
      <c r="I9023">
        <f>37-D9023</f>
        <v>35</v>
      </c>
      <c r="J9023">
        <f>ABS(D9023-D9024)</f>
        <v>24</v>
      </c>
      <c r="K9023">
        <f>AVERAGE(D9023:D9027)</f>
        <v>2</v>
      </c>
      <c r="L9023">
        <f>AVERAGE(D9023:D9042)</f>
        <v>2</v>
      </c>
      <c r="M9023">
        <f>K9023-L9023</f>
        <v>0</v>
      </c>
      <c r="N9023" t="str">
        <f>IF(K9023&gt;L9023,"HIGH ZONE BIAS",IF(K9023&lt;L9023,"LOW ZONE BIAS","EQUILIBRIUM"))</f>
        <v>EQUILIBRIUM</v>
      </c>
    </row>
    <row r="9024">
      <c r="A9024">
        <v>18547</v>
      </c>
      <c r="B9024" t="str">
        <v>2019-03-07</v>
      </c>
      <c r="C9024" t="str">
        <v>Midday</v>
      </c>
      <c r="D9024">
        <v>26</v>
      </c>
      <c r="E9024" t="str">
        <f>IF(MOD(D9024,2)=0,"EVEN","ODD")</f>
        <v>EVEN</v>
      </c>
      <c r="F9024" t="str">
        <f>IF(D9024&lt;=18,"LOW (1-18)","HIGH (19-36)")</f>
        <v>HIGH (19-36)</v>
      </c>
      <c r="G9024">
        <f>INT((D9024-1)/6)+1</f>
        <v>5</v>
      </c>
      <c r="H9024">
        <f>MOD(D9024-1,6)+1</f>
        <v>2</v>
      </c>
      <c r="I9024">
        <f>37-D9024</f>
        <v>11</v>
      </c>
      <c r="J9024">
        <f>ABS(D9024-D9025)</f>
        <v>3</v>
      </c>
      <c r="K9024">
        <f>AVERAGE(D9024:D9028)</f>
        <v>26</v>
      </c>
      <c r="L9024">
        <f>AVERAGE(D9024:D9043)</f>
        <v>26</v>
      </c>
      <c r="M9024">
        <f>K9024-L9024</f>
        <v>0</v>
      </c>
      <c r="N9024" t="str">
        <f>IF(K9024&gt;L9024,"HIGH ZONE BIAS",IF(K9024&lt;L9024,"LOW ZONE BIAS","EQUILIBRIUM"))</f>
        <v>EQUILIBRIUM</v>
      </c>
    </row>
    <row r="9025">
      <c r="A9025">
        <v>18546</v>
      </c>
      <c r="B9025" t="str">
        <v>2019-03-07</v>
      </c>
      <c r="C9025" t="str">
        <v>Morning</v>
      </c>
      <c r="D9025">
        <v>29</v>
      </c>
      <c r="E9025" t="str">
        <f>IF(MOD(D9025,2)=0,"EVEN","ODD")</f>
        <v>ODD</v>
      </c>
      <c r="F9025" t="str">
        <f>IF(D9025&lt;=18,"LOW (1-18)","HIGH (19-36)")</f>
        <v>HIGH (19-36)</v>
      </c>
      <c r="G9025">
        <f>INT((D9025-1)/6)+1</f>
        <v>5</v>
      </c>
      <c r="H9025">
        <f>MOD(D9025-1,6)+1</f>
        <v>5</v>
      </c>
      <c r="I9025">
        <f>37-D9025</f>
        <v>8</v>
      </c>
      <c r="J9025">
        <f>ABS(D9025-D9026)</f>
        <v>2</v>
      </c>
      <c r="K9025">
        <f>AVERAGE(D9025:D9029)</f>
        <v>29</v>
      </c>
      <c r="L9025">
        <f>AVERAGE(D9025:D9044)</f>
        <v>29</v>
      </c>
      <c r="M9025">
        <f>K9025-L9025</f>
        <v>0</v>
      </c>
      <c r="N9025" t="str">
        <f>IF(K9025&gt;L9025,"HIGH ZONE BIAS",IF(K9025&lt;L9025,"LOW ZONE BIAS","EQUILIBRIUM"))</f>
        <v>EQUILIBRIUM</v>
      </c>
    </row>
    <row r="9026">
      <c r="A9026">
        <v>18545</v>
      </c>
      <c r="B9026" t="str">
        <v>2019-03-06</v>
      </c>
      <c r="C9026" t="str">
        <v>Evening</v>
      </c>
      <c r="D9026">
        <v>27</v>
      </c>
      <c r="E9026" t="str">
        <f>IF(MOD(D9026,2)=0,"EVEN","ODD")</f>
        <v>ODD</v>
      </c>
      <c r="F9026" t="str">
        <f>IF(D9026&lt;=18,"LOW (1-18)","HIGH (19-36)")</f>
        <v>HIGH (19-36)</v>
      </c>
      <c r="G9026">
        <f>INT((D9026-1)/6)+1</f>
        <v>5</v>
      </c>
      <c r="H9026">
        <f>MOD(D9026-1,6)+1</f>
        <v>3</v>
      </c>
      <c r="I9026">
        <f>37-D9026</f>
        <v>10</v>
      </c>
      <c r="J9026">
        <f>ABS(D9026-D9027)</f>
        <v>3</v>
      </c>
      <c r="K9026">
        <f>AVERAGE(D9026:D9030)</f>
        <v>27</v>
      </c>
      <c r="L9026">
        <f>AVERAGE(D9026:D9045)</f>
        <v>27</v>
      </c>
      <c r="M9026">
        <f>K9026-L9026</f>
        <v>0</v>
      </c>
      <c r="N9026" t="str">
        <f>IF(K9026&gt;L9026,"HIGH ZONE BIAS",IF(K9026&lt;L9026,"LOW ZONE BIAS","EQUILIBRIUM"))</f>
        <v>EQUILIBRIUM</v>
      </c>
    </row>
    <row r="9027">
      <c r="A9027">
        <v>18544</v>
      </c>
      <c r="B9027" t="str">
        <v>2019-03-06</v>
      </c>
      <c r="C9027" t="str">
        <v>Afternoon</v>
      </c>
      <c r="D9027">
        <v>24</v>
      </c>
      <c r="E9027" t="str">
        <f>IF(MOD(D9027,2)=0,"EVEN","ODD")</f>
        <v>EVEN</v>
      </c>
      <c r="F9027" t="str">
        <f>IF(D9027&lt;=18,"LOW (1-18)","HIGH (19-36)")</f>
        <v>HIGH (19-36)</v>
      </c>
      <c r="G9027">
        <f>INT((D9027-1)/6)+1</f>
        <v>4</v>
      </c>
      <c r="H9027">
        <f>MOD(D9027-1,6)+1</f>
        <v>6</v>
      </c>
      <c r="I9027">
        <f>37-D9027</f>
        <v>13</v>
      </c>
      <c r="J9027">
        <f>ABS(D9027-D9028)</f>
        <v>11</v>
      </c>
      <c r="K9027">
        <f>AVERAGE(D9027:D9031)</f>
        <v>24</v>
      </c>
      <c r="L9027">
        <f>AVERAGE(D9027:D9046)</f>
        <v>24</v>
      </c>
      <c r="M9027">
        <f>K9027-L9027</f>
        <v>0</v>
      </c>
      <c r="N9027" t="str">
        <f>IF(K9027&gt;L9027,"HIGH ZONE BIAS",IF(K9027&lt;L9027,"LOW ZONE BIAS","EQUILIBRIUM"))</f>
        <v>EQUILIBRIUM</v>
      </c>
    </row>
    <row r="9028">
      <c r="A9028">
        <v>18543</v>
      </c>
      <c r="B9028" t="str">
        <v>2019-03-06</v>
      </c>
      <c r="C9028" t="str">
        <v>Midday</v>
      </c>
      <c r="D9028">
        <v>35</v>
      </c>
      <c r="E9028" t="str">
        <f>IF(MOD(D9028,2)=0,"EVEN","ODD")</f>
        <v>ODD</v>
      </c>
      <c r="F9028" t="str">
        <f>IF(D9028&lt;=18,"LOW (1-18)","HIGH (19-36)")</f>
        <v>HIGH (19-36)</v>
      </c>
      <c r="G9028">
        <f>INT((D9028-1)/6)+1</f>
        <v>6</v>
      </c>
      <c r="H9028">
        <f>MOD(D9028-1,6)+1</f>
        <v>5</v>
      </c>
      <c r="I9028">
        <f>37-D9028</f>
        <v>2</v>
      </c>
      <c r="J9028">
        <f>ABS(D9028-D9029)</f>
        <v>13</v>
      </c>
      <c r="K9028">
        <f>AVERAGE(D9028:D9032)</f>
        <v>35</v>
      </c>
      <c r="L9028">
        <f>AVERAGE(D9028:D9047)</f>
        <v>35</v>
      </c>
      <c r="M9028">
        <f>K9028-L9028</f>
        <v>0</v>
      </c>
      <c r="N9028" t="str">
        <f>IF(K9028&gt;L9028,"HIGH ZONE BIAS",IF(K9028&lt;L9028,"LOW ZONE BIAS","EQUILIBRIUM"))</f>
        <v>EQUILIBRIUM</v>
      </c>
    </row>
    <row r="9029">
      <c r="A9029">
        <v>18542</v>
      </c>
      <c r="B9029" t="str">
        <v>2019-03-06</v>
      </c>
      <c r="C9029" t="str">
        <v>Morning</v>
      </c>
      <c r="D9029">
        <v>22</v>
      </c>
      <c r="E9029" t="str">
        <f>IF(MOD(D9029,2)=0,"EVEN","ODD")</f>
        <v>EVEN</v>
      </c>
      <c r="F9029" t="str">
        <f>IF(D9029&lt;=18,"LOW (1-18)","HIGH (19-36)")</f>
        <v>HIGH (19-36)</v>
      </c>
      <c r="G9029">
        <f>INT((D9029-1)/6)+1</f>
        <v>4</v>
      </c>
      <c r="H9029">
        <f>MOD(D9029-1,6)+1</f>
        <v>4</v>
      </c>
      <c r="I9029">
        <f>37-D9029</f>
        <v>15</v>
      </c>
      <c r="J9029">
        <f>ABS(D9029-D9030)</f>
        <v>20</v>
      </c>
      <c r="K9029">
        <f>AVERAGE(D9029:D9033)</f>
        <v>22</v>
      </c>
      <c r="L9029">
        <f>AVERAGE(D9029:D9048)</f>
        <v>22</v>
      </c>
      <c r="M9029">
        <f>K9029-L9029</f>
        <v>0</v>
      </c>
      <c r="N9029" t="str">
        <f>IF(K9029&gt;L9029,"HIGH ZONE BIAS",IF(K9029&lt;L9029,"LOW ZONE BIAS","EQUILIBRIUM"))</f>
        <v>EQUILIBRIUM</v>
      </c>
    </row>
    <row r="9030">
      <c r="A9030">
        <v>18541</v>
      </c>
      <c r="B9030" t="str">
        <v>2019-03-05</v>
      </c>
      <c r="C9030" t="str">
        <v>Evening</v>
      </c>
      <c r="D9030">
        <v>2</v>
      </c>
      <c r="E9030" t="str">
        <f>IF(MOD(D9030,2)=0,"EVEN","ODD")</f>
        <v>EVEN</v>
      </c>
      <c r="F9030" t="str">
        <f>IF(D9030&lt;=18,"LOW (1-18)","HIGH (19-36)")</f>
        <v>LOW (1-18)</v>
      </c>
      <c r="G9030">
        <f>INT((D9030-1)/6)+1</f>
        <v>1</v>
      </c>
      <c r="H9030">
        <f>MOD(D9030-1,6)+1</f>
        <v>2</v>
      </c>
      <c r="I9030">
        <f>37-D9030</f>
        <v>35</v>
      </c>
      <c r="J9030">
        <f>ABS(D9030-D9031)</f>
        <v>19</v>
      </c>
      <c r="K9030">
        <f>AVERAGE(D9030:D9034)</f>
        <v>2</v>
      </c>
      <c r="L9030">
        <f>AVERAGE(D9030:D9049)</f>
        <v>2</v>
      </c>
      <c r="M9030">
        <f>K9030-L9030</f>
        <v>0</v>
      </c>
      <c r="N9030" t="str">
        <f>IF(K9030&gt;L9030,"HIGH ZONE BIAS",IF(K9030&lt;L9030,"LOW ZONE BIAS","EQUILIBRIUM"))</f>
        <v>EQUILIBRIUM</v>
      </c>
    </row>
    <row r="9031">
      <c r="A9031">
        <v>18540</v>
      </c>
      <c r="B9031" t="str">
        <v>2019-03-05</v>
      </c>
      <c r="C9031" t="str">
        <v>Afternoon</v>
      </c>
      <c r="D9031">
        <v>21</v>
      </c>
      <c r="E9031" t="str">
        <f>IF(MOD(D9031,2)=0,"EVEN","ODD")</f>
        <v>ODD</v>
      </c>
      <c r="F9031" t="str">
        <f>IF(D9031&lt;=18,"LOW (1-18)","HIGH (19-36)")</f>
        <v>HIGH (19-36)</v>
      </c>
      <c r="G9031">
        <f>INT((D9031-1)/6)+1</f>
        <v>4</v>
      </c>
      <c r="H9031">
        <f>MOD(D9031-1,6)+1</f>
        <v>3</v>
      </c>
      <c r="I9031">
        <f>37-D9031</f>
        <v>16</v>
      </c>
      <c r="J9031">
        <f>ABS(D9031-D9032)</f>
        <v>10</v>
      </c>
      <c r="K9031">
        <f>AVERAGE(D9031:D9035)</f>
        <v>21</v>
      </c>
      <c r="L9031">
        <f>AVERAGE(D9031:D9050)</f>
        <v>21</v>
      </c>
      <c r="M9031">
        <f>K9031-L9031</f>
        <v>0</v>
      </c>
      <c r="N9031" t="str">
        <f>IF(K9031&gt;L9031,"HIGH ZONE BIAS",IF(K9031&lt;L9031,"LOW ZONE BIAS","EQUILIBRIUM"))</f>
        <v>EQUILIBRIUM</v>
      </c>
    </row>
    <row r="9032">
      <c r="A9032">
        <v>18539</v>
      </c>
      <c r="B9032" t="str">
        <v>2019-03-05</v>
      </c>
      <c r="C9032" t="str">
        <v>Midday</v>
      </c>
      <c r="D9032">
        <v>11</v>
      </c>
      <c r="E9032" t="str">
        <f>IF(MOD(D9032,2)=0,"EVEN","ODD")</f>
        <v>ODD</v>
      </c>
      <c r="F9032" t="str">
        <f>IF(D9032&lt;=18,"LOW (1-18)","HIGH (19-36)")</f>
        <v>LOW (1-18)</v>
      </c>
      <c r="G9032">
        <f>INT((D9032-1)/6)+1</f>
        <v>2</v>
      </c>
      <c r="H9032">
        <f>MOD(D9032-1,6)+1</f>
        <v>5</v>
      </c>
      <c r="I9032">
        <f>37-D9032</f>
        <v>26</v>
      </c>
      <c r="J9032">
        <f>ABS(D9032-D9033)</f>
        <v>8</v>
      </c>
      <c r="K9032">
        <f>AVERAGE(D9032:D9036)</f>
        <v>11</v>
      </c>
      <c r="L9032">
        <f>AVERAGE(D9032:D9051)</f>
        <v>11</v>
      </c>
      <c r="M9032">
        <f>K9032-L9032</f>
        <v>0</v>
      </c>
      <c r="N9032" t="str">
        <f>IF(K9032&gt;L9032,"HIGH ZONE BIAS",IF(K9032&lt;L9032,"LOW ZONE BIAS","EQUILIBRIUM"))</f>
        <v>EQUILIBRIUM</v>
      </c>
    </row>
    <row r="9033">
      <c r="A9033">
        <v>18538</v>
      </c>
      <c r="B9033" t="str">
        <v>2019-03-05</v>
      </c>
      <c r="C9033" t="str">
        <v>Morning</v>
      </c>
      <c r="D9033">
        <v>19</v>
      </c>
      <c r="E9033" t="str">
        <f>IF(MOD(D9033,2)=0,"EVEN","ODD")</f>
        <v>ODD</v>
      </c>
      <c r="F9033" t="str">
        <f>IF(D9033&lt;=18,"LOW (1-18)","HIGH (19-36)")</f>
        <v>HIGH (19-36)</v>
      </c>
      <c r="G9033">
        <f>INT((D9033-1)/6)+1</f>
        <v>4</v>
      </c>
      <c r="H9033">
        <f>MOD(D9033-1,6)+1</f>
        <v>1</v>
      </c>
      <c r="I9033">
        <f>37-D9033</f>
        <v>18</v>
      </c>
      <c r="J9033">
        <f>ABS(D9033-D9034)</f>
        <v>4</v>
      </c>
      <c r="K9033">
        <f>AVERAGE(D9033:D9037)</f>
        <v>19</v>
      </c>
      <c r="L9033">
        <f>AVERAGE(D9033:D9052)</f>
        <v>19</v>
      </c>
      <c r="M9033">
        <f>K9033-L9033</f>
        <v>0</v>
      </c>
      <c r="N9033" t="str">
        <f>IF(K9033&gt;L9033,"HIGH ZONE BIAS",IF(K9033&lt;L9033,"LOW ZONE BIAS","EQUILIBRIUM"))</f>
        <v>EQUILIBRIUM</v>
      </c>
    </row>
    <row r="9034">
      <c r="A9034">
        <v>18537</v>
      </c>
      <c r="B9034" t="str">
        <v>2019-03-04</v>
      </c>
      <c r="C9034" t="str">
        <v>Evening</v>
      </c>
      <c r="D9034">
        <v>15</v>
      </c>
      <c r="E9034" t="str">
        <f>IF(MOD(D9034,2)=0,"EVEN","ODD")</f>
        <v>ODD</v>
      </c>
      <c r="F9034" t="str">
        <f>IF(D9034&lt;=18,"LOW (1-18)","HIGH (19-36)")</f>
        <v>LOW (1-18)</v>
      </c>
      <c r="G9034">
        <f>INT((D9034-1)/6)+1</f>
        <v>3</v>
      </c>
      <c r="H9034">
        <f>MOD(D9034-1,6)+1</f>
        <v>3</v>
      </c>
      <c r="I9034">
        <f>37-D9034</f>
        <v>22</v>
      </c>
      <c r="J9034">
        <f>ABS(D9034-D9035)</f>
        <v>2</v>
      </c>
      <c r="K9034">
        <f>AVERAGE(D9034:D9038)</f>
        <v>15</v>
      </c>
      <c r="L9034">
        <f>AVERAGE(D9034:D9053)</f>
        <v>15</v>
      </c>
      <c r="M9034">
        <f>K9034-L9034</f>
        <v>0</v>
      </c>
      <c r="N9034" t="str">
        <f>IF(K9034&gt;L9034,"HIGH ZONE BIAS",IF(K9034&lt;L9034,"LOW ZONE BIAS","EQUILIBRIUM"))</f>
        <v>EQUILIBRIUM</v>
      </c>
    </row>
    <row r="9035">
      <c r="A9035">
        <v>18536</v>
      </c>
      <c r="B9035" t="str">
        <v>2019-03-04</v>
      </c>
      <c r="C9035" t="str">
        <v>Afternoon</v>
      </c>
      <c r="D9035">
        <v>17</v>
      </c>
      <c r="E9035" t="str">
        <f>IF(MOD(D9035,2)=0,"EVEN","ODD")</f>
        <v>ODD</v>
      </c>
      <c r="F9035" t="str">
        <f>IF(D9035&lt;=18,"LOW (1-18)","HIGH (19-36)")</f>
        <v>LOW (1-18)</v>
      </c>
      <c r="G9035">
        <f>INT((D9035-1)/6)+1</f>
        <v>3</v>
      </c>
      <c r="H9035">
        <f>MOD(D9035-1,6)+1</f>
        <v>5</v>
      </c>
      <c r="I9035">
        <f>37-D9035</f>
        <v>20</v>
      </c>
      <c r="J9035">
        <f>ABS(D9035-D9036)</f>
        <v>10</v>
      </c>
      <c r="K9035">
        <f>AVERAGE(D9035:D9039)</f>
        <v>17</v>
      </c>
      <c r="L9035">
        <f>AVERAGE(D9035:D9054)</f>
        <v>17</v>
      </c>
      <c r="M9035">
        <f>K9035-L9035</f>
        <v>0</v>
      </c>
      <c r="N9035" t="str">
        <f>IF(K9035&gt;L9035,"HIGH ZONE BIAS",IF(K9035&lt;L9035,"LOW ZONE BIAS","EQUILIBRIUM"))</f>
        <v>EQUILIBRIUM</v>
      </c>
    </row>
    <row r="9036">
      <c r="A9036">
        <v>18535</v>
      </c>
      <c r="B9036" t="str">
        <v>2019-03-04</v>
      </c>
      <c r="C9036" t="str">
        <v>Midday</v>
      </c>
      <c r="D9036">
        <v>27</v>
      </c>
      <c r="E9036" t="str">
        <f>IF(MOD(D9036,2)=0,"EVEN","ODD")</f>
        <v>ODD</v>
      </c>
      <c r="F9036" t="str">
        <f>IF(D9036&lt;=18,"LOW (1-18)","HIGH (19-36)")</f>
        <v>HIGH (19-36)</v>
      </c>
      <c r="G9036">
        <f>INT((D9036-1)/6)+1</f>
        <v>5</v>
      </c>
      <c r="H9036">
        <f>MOD(D9036-1,6)+1</f>
        <v>3</v>
      </c>
      <c r="I9036">
        <f>37-D9036</f>
        <v>10</v>
      </c>
      <c r="J9036">
        <f>ABS(D9036-D9037)</f>
        <v>19</v>
      </c>
      <c r="K9036">
        <f>AVERAGE(D9036:D9040)</f>
        <v>27</v>
      </c>
      <c r="L9036">
        <f>AVERAGE(D9036:D9055)</f>
        <v>27</v>
      </c>
      <c r="M9036">
        <f>K9036-L9036</f>
        <v>0</v>
      </c>
      <c r="N9036" t="str">
        <f>IF(K9036&gt;L9036,"HIGH ZONE BIAS",IF(K9036&lt;L9036,"LOW ZONE BIAS","EQUILIBRIUM"))</f>
        <v>EQUILIBRIUM</v>
      </c>
    </row>
    <row r="9037">
      <c r="A9037">
        <v>18534</v>
      </c>
      <c r="B9037" t="str">
        <v>2019-03-04</v>
      </c>
      <c r="C9037" t="str">
        <v>Morning</v>
      </c>
      <c r="D9037">
        <v>8</v>
      </c>
      <c r="E9037" t="str">
        <f>IF(MOD(D9037,2)=0,"EVEN","ODD")</f>
        <v>EVEN</v>
      </c>
      <c r="F9037" t="str">
        <f>IF(D9037&lt;=18,"LOW (1-18)","HIGH (19-36)")</f>
        <v>LOW (1-18)</v>
      </c>
      <c r="G9037">
        <f>INT((D9037-1)/6)+1</f>
        <v>2</v>
      </c>
      <c r="H9037">
        <f>MOD(D9037-1,6)+1</f>
        <v>2</v>
      </c>
      <c r="I9037">
        <f>37-D9037</f>
        <v>29</v>
      </c>
      <c r="J9037">
        <f>ABS(D9037-D9038)</f>
        <v>21</v>
      </c>
      <c r="K9037">
        <f>AVERAGE(D9037:D9041)</f>
        <v>8</v>
      </c>
      <c r="L9037">
        <f>AVERAGE(D9037:D9056)</f>
        <v>8</v>
      </c>
      <c r="M9037">
        <f>K9037-L9037</f>
        <v>0</v>
      </c>
      <c r="N9037" t="str">
        <f>IF(K9037&gt;L9037,"HIGH ZONE BIAS",IF(K9037&lt;L9037,"LOW ZONE BIAS","EQUILIBRIUM"))</f>
        <v>EQUILIBRIUM</v>
      </c>
    </row>
    <row r="9038">
      <c r="A9038">
        <v>18533</v>
      </c>
      <c r="B9038" t="str">
        <v>2019-03-02</v>
      </c>
      <c r="C9038" t="str">
        <v>Evening</v>
      </c>
      <c r="D9038">
        <v>29</v>
      </c>
      <c r="E9038" t="str">
        <f>IF(MOD(D9038,2)=0,"EVEN","ODD")</f>
        <v>ODD</v>
      </c>
      <c r="F9038" t="str">
        <f>IF(D9038&lt;=18,"LOW (1-18)","HIGH (19-36)")</f>
        <v>HIGH (19-36)</v>
      </c>
      <c r="G9038">
        <f>INT((D9038-1)/6)+1</f>
        <v>5</v>
      </c>
      <c r="H9038">
        <f>MOD(D9038-1,6)+1</f>
        <v>5</v>
      </c>
      <c r="I9038">
        <f>37-D9038</f>
        <v>8</v>
      </c>
      <c r="J9038">
        <f>ABS(D9038-D9039)</f>
        <v>20</v>
      </c>
      <c r="K9038">
        <f>AVERAGE(D9038:D9042)</f>
        <v>29</v>
      </c>
      <c r="L9038">
        <f>AVERAGE(D9038:D9057)</f>
        <v>29</v>
      </c>
      <c r="M9038">
        <f>K9038-L9038</f>
        <v>0</v>
      </c>
      <c r="N9038" t="str">
        <f>IF(K9038&gt;L9038,"HIGH ZONE BIAS",IF(K9038&lt;L9038,"LOW ZONE BIAS","EQUILIBRIUM"))</f>
        <v>EQUILIBRIUM</v>
      </c>
    </row>
    <row r="9039">
      <c r="A9039">
        <v>18532</v>
      </c>
      <c r="B9039" t="str">
        <v>2019-03-02</v>
      </c>
      <c r="C9039" t="str">
        <v>Afternoon</v>
      </c>
      <c r="D9039">
        <v>9</v>
      </c>
      <c r="E9039" t="str">
        <f>IF(MOD(D9039,2)=0,"EVEN","ODD")</f>
        <v>ODD</v>
      </c>
      <c r="F9039" t="str">
        <f>IF(D9039&lt;=18,"LOW (1-18)","HIGH (19-36)")</f>
        <v>LOW (1-18)</v>
      </c>
      <c r="G9039">
        <f>INT((D9039-1)/6)+1</f>
        <v>2</v>
      </c>
      <c r="H9039">
        <f>MOD(D9039-1,6)+1</f>
        <v>3</v>
      </c>
      <c r="I9039">
        <f>37-D9039</f>
        <v>28</v>
      </c>
      <c r="J9039">
        <f>ABS(D9039-D9040)</f>
        <v>5</v>
      </c>
      <c r="K9039">
        <f>AVERAGE(D9039:D9043)</f>
        <v>9</v>
      </c>
      <c r="L9039">
        <f>AVERAGE(D9039:D9058)</f>
        <v>9</v>
      </c>
      <c r="M9039">
        <f>K9039-L9039</f>
        <v>0</v>
      </c>
      <c r="N9039" t="str">
        <f>IF(K9039&gt;L9039,"HIGH ZONE BIAS",IF(K9039&lt;L9039,"LOW ZONE BIAS","EQUILIBRIUM"))</f>
        <v>EQUILIBRIUM</v>
      </c>
    </row>
    <row r="9040">
      <c r="A9040">
        <v>18531</v>
      </c>
      <c r="B9040" t="str">
        <v>2019-03-02</v>
      </c>
      <c r="C9040" t="str">
        <v>Midday</v>
      </c>
      <c r="D9040">
        <v>14</v>
      </c>
      <c r="E9040" t="str">
        <f>IF(MOD(D9040,2)=0,"EVEN","ODD")</f>
        <v>EVEN</v>
      </c>
      <c r="F9040" t="str">
        <f>IF(D9040&lt;=18,"LOW (1-18)","HIGH (19-36)")</f>
        <v>LOW (1-18)</v>
      </c>
      <c r="G9040">
        <f>INT((D9040-1)/6)+1</f>
        <v>3</v>
      </c>
      <c r="H9040">
        <f>MOD(D9040-1,6)+1</f>
        <v>2</v>
      </c>
      <c r="I9040">
        <f>37-D9040</f>
        <v>23</v>
      </c>
      <c r="J9040">
        <f>ABS(D9040-D9041)</f>
        <v>7</v>
      </c>
      <c r="K9040">
        <f>AVERAGE(D9040:D9044)</f>
        <v>14</v>
      </c>
      <c r="L9040">
        <f>AVERAGE(D9040:D9059)</f>
        <v>14</v>
      </c>
      <c r="M9040">
        <f>K9040-L9040</f>
        <v>0</v>
      </c>
      <c r="N9040" t="str">
        <f>IF(K9040&gt;L9040,"HIGH ZONE BIAS",IF(K9040&lt;L9040,"LOW ZONE BIAS","EQUILIBRIUM"))</f>
        <v>EQUILIBRIUM</v>
      </c>
    </row>
    <row r="9041">
      <c r="A9041">
        <v>18530</v>
      </c>
      <c r="B9041" t="str">
        <v>2019-03-02</v>
      </c>
      <c r="C9041" t="str">
        <v>Morning</v>
      </c>
      <c r="D9041">
        <v>21</v>
      </c>
      <c r="E9041" t="str">
        <f>IF(MOD(D9041,2)=0,"EVEN","ODD")</f>
        <v>ODD</v>
      </c>
      <c r="F9041" t="str">
        <f>IF(D9041&lt;=18,"LOW (1-18)","HIGH (19-36)")</f>
        <v>HIGH (19-36)</v>
      </c>
      <c r="G9041">
        <f>INT((D9041-1)/6)+1</f>
        <v>4</v>
      </c>
      <c r="H9041">
        <f>MOD(D9041-1,6)+1</f>
        <v>3</v>
      </c>
      <c r="I9041">
        <f>37-D9041</f>
        <v>16</v>
      </c>
      <c r="J9041">
        <f>ABS(D9041-D9042)</f>
        <v>9</v>
      </c>
      <c r="K9041">
        <f>AVERAGE(D9041:D9045)</f>
        <v>21</v>
      </c>
      <c r="L9041">
        <f>AVERAGE(D9041:D9060)</f>
        <v>21</v>
      </c>
      <c r="M9041">
        <f>K9041-L9041</f>
        <v>0</v>
      </c>
      <c r="N9041" t="str">
        <f>IF(K9041&gt;L9041,"HIGH ZONE BIAS",IF(K9041&lt;L9041,"LOW ZONE BIAS","EQUILIBRIUM"))</f>
        <v>EQUILIBRIUM</v>
      </c>
    </row>
    <row r="9042">
      <c r="A9042">
        <v>18529</v>
      </c>
      <c r="B9042" t="str">
        <v>2019-03-01</v>
      </c>
      <c r="C9042" t="str">
        <v>Evening</v>
      </c>
      <c r="D9042">
        <v>30</v>
      </c>
      <c r="E9042" t="str">
        <f>IF(MOD(D9042,2)=0,"EVEN","ODD")</f>
        <v>EVEN</v>
      </c>
      <c r="F9042" t="str">
        <f>IF(D9042&lt;=18,"LOW (1-18)","HIGH (19-36)")</f>
        <v>HIGH (19-36)</v>
      </c>
      <c r="G9042">
        <f>INT((D9042-1)/6)+1</f>
        <v>5</v>
      </c>
      <c r="H9042">
        <f>MOD(D9042-1,6)+1</f>
        <v>6</v>
      </c>
      <c r="I9042">
        <f>37-D9042</f>
        <v>7</v>
      </c>
      <c r="J9042">
        <f>ABS(D9042-D9043)</f>
        <v>5</v>
      </c>
      <c r="K9042">
        <f>AVERAGE(D9042:D9046)</f>
        <v>30</v>
      </c>
      <c r="L9042">
        <f>AVERAGE(D9042:D9061)</f>
        <v>30</v>
      </c>
      <c r="M9042">
        <f>K9042-L9042</f>
        <v>0</v>
      </c>
      <c r="N9042" t="str">
        <f>IF(K9042&gt;L9042,"HIGH ZONE BIAS",IF(K9042&lt;L9042,"LOW ZONE BIAS","EQUILIBRIUM"))</f>
        <v>EQUILIBRIUM</v>
      </c>
    </row>
    <row r="9043">
      <c r="A9043">
        <v>18528</v>
      </c>
      <c r="B9043" t="str">
        <v>2019-03-01</v>
      </c>
      <c r="C9043" t="str">
        <v>Afternoon</v>
      </c>
      <c r="D9043">
        <v>35</v>
      </c>
      <c r="E9043" t="str">
        <f>IF(MOD(D9043,2)=0,"EVEN","ODD")</f>
        <v>ODD</v>
      </c>
      <c r="F9043" t="str">
        <f>IF(D9043&lt;=18,"LOW (1-18)","HIGH (19-36)")</f>
        <v>HIGH (19-36)</v>
      </c>
      <c r="G9043">
        <f>INT((D9043-1)/6)+1</f>
        <v>6</v>
      </c>
      <c r="H9043">
        <f>MOD(D9043-1,6)+1</f>
        <v>5</v>
      </c>
      <c r="I9043">
        <f>37-D9043</f>
        <v>2</v>
      </c>
      <c r="J9043">
        <f>ABS(D9043-D9044)</f>
        <v>30</v>
      </c>
      <c r="K9043">
        <f>AVERAGE(D9043:D9047)</f>
        <v>35</v>
      </c>
      <c r="L9043">
        <f>AVERAGE(D9043:D9062)</f>
        <v>35</v>
      </c>
      <c r="M9043">
        <f>K9043-L9043</f>
        <v>0</v>
      </c>
      <c r="N9043" t="str">
        <f>IF(K9043&gt;L9043,"HIGH ZONE BIAS",IF(K9043&lt;L9043,"LOW ZONE BIAS","EQUILIBRIUM"))</f>
        <v>EQUILIBRIUM</v>
      </c>
    </row>
    <row r="9044">
      <c r="A9044">
        <v>18527</v>
      </c>
      <c r="B9044" t="str">
        <v>2019-03-01</v>
      </c>
      <c r="C9044" t="str">
        <v>Midday</v>
      </c>
      <c r="D9044">
        <v>5</v>
      </c>
      <c r="E9044" t="str">
        <f>IF(MOD(D9044,2)=0,"EVEN","ODD")</f>
        <v>ODD</v>
      </c>
      <c r="F9044" t="str">
        <f>IF(D9044&lt;=18,"LOW (1-18)","HIGH (19-36)")</f>
        <v>LOW (1-18)</v>
      </c>
      <c r="G9044">
        <f>INT((D9044-1)/6)+1</f>
        <v>1</v>
      </c>
      <c r="H9044">
        <f>MOD(D9044-1,6)+1</f>
        <v>5</v>
      </c>
      <c r="I9044">
        <f>37-D9044</f>
        <v>32</v>
      </c>
      <c r="J9044">
        <f>ABS(D9044-D9045)</f>
        <v>10</v>
      </c>
      <c r="K9044">
        <f>AVERAGE(D9044:D9048)</f>
        <v>5</v>
      </c>
      <c r="L9044">
        <f>AVERAGE(D9044:D9063)</f>
        <v>5</v>
      </c>
      <c r="M9044">
        <f>K9044-L9044</f>
        <v>0</v>
      </c>
      <c r="N9044" t="str">
        <f>IF(K9044&gt;L9044,"HIGH ZONE BIAS",IF(K9044&lt;L9044,"LOW ZONE BIAS","EQUILIBRIUM"))</f>
        <v>EQUILIBRIUM</v>
      </c>
    </row>
    <row r="9045">
      <c r="A9045">
        <v>18526</v>
      </c>
      <c r="B9045" t="str">
        <v>2019-03-01</v>
      </c>
      <c r="C9045" t="str">
        <v>Morning</v>
      </c>
      <c r="D9045">
        <v>15</v>
      </c>
      <c r="E9045" t="str">
        <f>IF(MOD(D9045,2)=0,"EVEN","ODD")</f>
        <v>ODD</v>
      </c>
      <c r="F9045" t="str">
        <f>IF(D9045&lt;=18,"LOW (1-18)","HIGH (19-36)")</f>
        <v>LOW (1-18)</v>
      </c>
      <c r="G9045">
        <f>INT((D9045-1)/6)+1</f>
        <v>3</v>
      </c>
      <c r="H9045">
        <f>MOD(D9045-1,6)+1</f>
        <v>3</v>
      </c>
      <c r="I9045">
        <f>37-D9045</f>
        <v>22</v>
      </c>
      <c r="J9045">
        <f>ABS(D9045-D9046)</f>
        <v>15</v>
      </c>
      <c r="K9045">
        <f>AVERAGE(D9045:D9049)</f>
        <v>15</v>
      </c>
      <c r="L9045">
        <f>AVERAGE(D9045:D9064)</f>
        <v>15</v>
      </c>
      <c r="M9045">
        <f>K9045-L9045</f>
        <v>0</v>
      </c>
      <c r="N9045" t="str">
        <f>IF(K9045&gt;L9045,"HIGH ZONE BIAS",IF(K9045&lt;L9045,"LOW ZONE BIAS","EQUILIBRIUM"))</f>
        <v>EQUILIBRIUM</v>
      </c>
    </row>
    <row r="9046">
      <c r="A9046">
        <v>18525</v>
      </c>
      <c r="B9046" t="str">
        <v>2019-02-28</v>
      </c>
      <c r="C9046" t="str">
        <v>Evening</v>
      </c>
      <c r="D9046">
        <v>30</v>
      </c>
      <c r="E9046" t="str">
        <f>IF(MOD(D9046,2)=0,"EVEN","ODD")</f>
        <v>EVEN</v>
      </c>
      <c r="F9046" t="str">
        <f>IF(D9046&lt;=18,"LOW (1-18)","HIGH (19-36)")</f>
        <v>HIGH (19-36)</v>
      </c>
      <c r="G9046">
        <f>INT((D9046-1)/6)+1</f>
        <v>5</v>
      </c>
      <c r="H9046">
        <f>MOD(D9046-1,6)+1</f>
        <v>6</v>
      </c>
      <c r="I9046">
        <f>37-D9046</f>
        <v>7</v>
      </c>
      <c r="J9046">
        <f>ABS(D9046-D9047)</f>
        <v>4</v>
      </c>
      <c r="K9046">
        <f>AVERAGE(D9046:D9050)</f>
        <v>30</v>
      </c>
      <c r="L9046">
        <f>AVERAGE(D9046:D9065)</f>
        <v>30</v>
      </c>
      <c r="M9046">
        <f>K9046-L9046</f>
        <v>0</v>
      </c>
      <c r="N9046" t="str">
        <f>IF(K9046&gt;L9046,"HIGH ZONE BIAS",IF(K9046&lt;L9046,"LOW ZONE BIAS","EQUILIBRIUM"))</f>
        <v>EQUILIBRIUM</v>
      </c>
    </row>
    <row r="9047">
      <c r="A9047">
        <v>18524</v>
      </c>
      <c r="B9047" t="str">
        <v>2019-02-28</v>
      </c>
      <c r="C9047" t="str">
        <v>Afternoon</v>
      </c>
      <c r="D9047">
        <v>26</v>
      </c>
      <c r="E9047" t="str">
        <f>IF(MOD(D9047,2)=0,"EVEN","ODD")</f>
        <v>EVEN</v>
      </c>
      <c r="F9047" t="str">
        <f>IF(D9047&lt;=18,"LOW (1-18)","HIGH (19-36)")</f>
        <v>HIGH (19-36)</v>
      </c>
      <c r="G9047">
        <f>INT((D9047-1)/6)+1</f>
        <v>5</v>
      </c>
      <c r="H9047">
        <f>MOD(D9047-1,6)+1</f>
        <v>2</v>
      </c>
      <c r="I9047">
        <f>37-D9047</f>
        <v>11</v>
      </c>
      <c r="J9047">
        <f>ABS(D9047-D9048)</f>
        <v>19</v>
      </c>
      <c r="K9047">
        <f>AVERAGE(D9047:D9051)</f>
        <v>26</v>
      </c>
      <c r="L9047">
        <f>AVERAGE(D9047:D9066)</f>
        <v>26</v>
      </c>
      <c r="M9047">
        <f>K9047-L9047</f>
        <v>0</v>
      </c>
      <c r="N9047" t="str">
        <f>IF(K9047&gt;L9047,"HIGH ZONE BIAS",IF(K9047&lt;L9047,"LOW ZONE BIAS","EQUILIBRIUM"))</f>
        <v>EQUILIBRIUM</v>
      </c>
    </row>
    <row r="9048">
      <c r="A9048">
        <v>18523</v>
      </c>
      <c r="B9048" t="str">
        <v>2019-02-28</v>
      </c>
      <c r="C9048" t="str">
        <v>Midday</v>
      </c>
      <c r="D9048">
        <v>7</v>
      </c>
      <c r="E9048" t="str">
        <f>IF(MOD(D9048,2)=0,"EVEN","ODD")</f>
        <v>ODD</v>
      </c>
      <c r="F9048" t="str">
        <f>IF(D9048&lt;=18,"LOW (1-18)","HIGH (19-36)")</f>
        <v>LOW (1-18)</v>
      </c>
      <c r="G9048">
        <f>INT((D9048-1)/6)+1</f>
        <v>2</v>
      </c>
      <c r="H9048">
        <f>MOD(D9048-1,6)+1</f>
        <v>1</v>
      </c>
      <c r="I9048">
        <f>37-D9048</f>
        <v>30</v>
      </c>
      <c r="J9048">
        <f>ABS(D9048-D9049)</f>
        <v>25</v>
      </c>
      <c r="K9048">
        <f>AVERAGE(D9048:D9052)</f>
        <v>7</v>
      </c>
      <c r="L9048">
        <f>AVERAGE(D9048:D9067)</f>
        <v>7</v>
      </c>
      <c r="M9048">
        <f>K9048-L9048</f>
        <v>0</v>
      </c>
      <c r="N9048" t="str">
        <f>IF(K9048&gt;L9048,"HIGH ZONE BIAS",IF(K9048&lt;L9048,"LOW ZONE BIAS","EQUILIBRIUM"))</f>
        <v>EQUILIBRIUM</v>
      </c>
    </row>
    <row r="9049">
      <c r="A9049">
        <v>18522</v>
      </c>
      <c r="B9049" t="str">
        <v>2019-02-28</v>
      </c>
      <c r="C9049" t="str">
        <v>Morning</v>
      </c>
      <c r="D9049">
        <v>32</v>
      </c>
      <c r="E9049" t="str">
        <f>IF(MOD(D9049,2)=0,"EVEN","ODD")</f>
        <v>EVEN</v>
      </c>
      <c r="F9049" t="str">
        <f>IF(D9049&lt;=18,"LOW (1-18)","HIGH (19-36)")</f>
        <v>HIGH (19-36)</v>
      </c>
      <c r="G9049">
        <f>INT((D9049-1)/6)+1</f>
        <v>6</v>
      </c>
      <c r="H9049">
        <f>MOD(D9049-1,6)+1</f>
        <v>2</v>
      </c>
      <c r="I9049">
        <f>37-D9049</f>
        <v>5</v>
      </c>
      <c r="J9049">
        <f>ABS(D9049-D9050)</f>
        <v>23</v>
      </c>
      <c r="K9049">
        <f>AVERAGE(D9049:D9053)</f>
        <v>32</v>
      </c>
      <c r="L9049">
        <f>AVERAGE(D9049:D9068)</f>
        <v>32</v>
      </c>
      <c r="M9049">
        <f>K9049-L9049</f>
        <v>0</v>
      </c>
      <c r="N9049" t="str">
        <f>IF(K9049&gt;L9049,"HIGH ZONE BIAS",IF(K9049&lt;L9049,"LOW ZONE BIAS","EQUILIBRIUM"))</f>
        <v>EQUILIBRIUM</v>
      </c>
    </row>
    <row r="9050">
      <c r="A9050">
        <v>18521</v>
      </c>
      <c r="B9050" t="str">
        <v>2019-02-27</v>
      </c>
      <c r="C9050" t="str">
        <v>Evening</v>
      </c>
      <c r="D9050">
        <v>9</v>
      </c>
      <c r="E9050" t="str">
        <f>IF(MOD(D9050,2)=0,"EVEN","ODD")</f>
        <v>ODD</v>
      </c>
      <c r="F9050" t="str">
        <f>IF(D9050&lt;=18,"LOW (1-18)","HIGH (19-36)")</f>
        <v>LOW (1-18)</v>
      </c>
      <c r="G9050">
        <f>INT((D9050-1)/6)+1</f>
        <v>2</v>
      </c>
      <c r="H9050">
        <f>MOD(D9050-1,6)+1</f>
        <v>3</v>
      </c>
      <c r="I9050">
        <f>37-D9050</f>
        <v>28</v>
      </c>
      <c r="J9050">
        <f>ABS(D9050-D9051)</f>
        <v>2</v>
      </c>
      <c r="K9050">
        <f>AVERAGE(D9050:D9054)</f>
        <v>9</v>
      </c>
      <c r="L9050">
        <f>AVERAGE(D9050:D9069)</f>
        <v>9</v>
      </c>
      <c r="M9050">
        <f>K9050-L9050</f>
        <v>0</v>
      </c>
      <c r="N9050" t="str">
        <f>IF(K9050&gt;L9050,"HIGH ZONE BIAS",IF(K9050&lt;L9050,"LOW ZONE BIAS","EQUILIBRIUM"))</f>
        <v>EQUILIBRIUM</v>
      </c>
    </row>
    <row r="9051">
      <c r="A9051">
        <v>18520</v>
      </c>
      <c r="B9051" t="str">
        <v>2019-02-27</v>
      </c>
      <c r="C9051" t="str">
        <v>Afternoon</v>
      </c>
      <c r="D9051">
        <v>11</v>
      </c>
      <c r="E9051" t="str">
        <f>IF(MOD(D9051,2)=0,"EVEN","ODD")</f>
        <v>ODD</v>
      </c>
      <c r="F9051" t="str">
        <f>IF(D9051&lt;=18,"LOW (1-18)","HIGH (19-36)")</f>
        <v>LOW (1-18)</v>
      </c>
      <c r="G9051">
        <f>INT((D9051-1)/6)+1</f>
        <v>2</v>
      </c>
      <c r="H9051">
        <f>MOD(D9051-1,6)+1</f>
        <v>5</v>
      </c>
      <c r="I9051">
        <f>37-D9051</f>
        <v>26</v>
      </c>
      <c r="J9051">
        <f>ABS(D9051-D9052)</f>
        <v>8</v>
      </c>
      <c r="K9051">
        <f>AVERAGE(D9051:D9055)</f>
        <v>11</v>
      </c>
      <c r="L9051">
        <f>AVERAGE(D9051:D9070)</f>
        <v>11</v>
      </c>
      <c r="M9051">
        <f>K9051-L9051</f>
        <v>0</v>
      </c>
      <c r="N9051" t="str">
        <f>IF(K9051&gt;L9051,"HIGH ZONE BIAS",IF(K9051&lt;L9051,"LOW ZONE BIAS","EQUILIBRIUM"))</f>
        <v>EQUILIBRIUM</v>
      </c>
    </row>
    <row r="9052">
      <c r="A9052">
        <v>18519</v>
      </c>
      <c r="B9052" t="str">
        <v>2019-02-27</v>
      </c>
      <c r="C9052" t="str">
        <v>Midday</v>
      </c>
      <c r="D9052">
        <v>3</v>
      </c>
      <c r="E9052" t="str">
        <f>IF(MOD(D9052,2)=0,"EVEN","ODD")</f>
        <v>ODD</v>
      </c>
      <c r="F9052" t="str">
        <f>IF(D9052&lt;=18,"LOW (1-18)","HIGH (19-36)")</f>
        <v>LOW (1-18)</v>
      </c>
      <c r="G9052">
        <f>INT((D9052-1)/6)+1</f>
        <v>1</v>
      </c>
      <c r="H9052">
        <f>MOD(D9052-1,6)+1</f>
        <v>3</v>
      </c>
      <c r="I9052">
        <f>37-D9052</f>
        <v>34</v>
      </c>
      <c r="J9052">
        <f>ABS(D9052-D9053)</f>
        <v>29</v>
      </c>
      <c r="K9052">
        <f>AVERAGE(D9052:D9056)</f>
        <v>3</v>
      </c>
      <c r="L9052">
        <f>AVERAGE(D9052:D9071)</f>
        <v>3</v>
      </c>
      <c r="M9052">
        <f>K9052-L9052</f>
        <v>0</v>
      </c>
      <c r="N9052" t="str">
        <f>IF(K9052&gt;L9052,"HIGH ZONE BIAS",IF(K9052&lt;L9052,"LOW ZONE BIAS","EQUILIBRIUM"))</f>
        <v>EQUILIBRIUM</v>
      </c>
    </row>
    <row r="9053">
      <c r="A9053">
        <v>18518</v>
      </c>
      <c r="B9053" t="str">
        <v>2019-02-27</v>
      </c>
      <c r="C9053" t="str">
        <v>Morning</v>
      </c>
      <c r="D9053">
        <v>32</v>
      </c>
      <c r="E9053" t="str">
        <f>IF(MOD(D9053,2)=0,"EVEN","ODD")</f>
        <v>EVEN</v>
      </c>
      <c r="F9053" t="str">
        <f>IF(D9053&lt;=18,"LOW (1-18)","HIGH (19-36)")</f>
        <v>HIGH (19-36)</v>
      </c>
      <c r="G9053">
        <f>INT((D9053-1)/6)+1</f>
        <v>6</v>
      </c>
      <c r="H9053">
        <f>MOD(D9053-1,6)+1</f>
        <v>2</v>
      </c>
      <c r="I9053">
        <f>37-D9053</f>
        <v>5</v>
      </c>
      <c r="J9053">
        <f>ABS(D9053-D9054)</f>
        <v>24</v>
      </c>
      <c r="K9053">
        <f>AVERAGE(D9053:D9057)</f>
        <v>32</v>
      </c>
      <c r="L9053">
        <f>AVERAGE(D9053:D9072)</f>
        <v>32</v>
      </c>
      <c r="M9053">
        <f>K9053-L9053</f>
        <v>0</v>
      </c>
      <c r="N9053" t="str">
        <f>IF(K9053&gt;L9053,"HIGH ZONE BIAS",IF(K9053&lt;L9053,"LOW ZONE BIAS","EQUILIBRIUM"))</f>
        <v>EQUILIBRIUM</v>
      </c>
    </row>
    <row r="9054">
      <c r="A9054">
        <v>18517</v>
      </c>
      <c r="B9054" t="str">
        <v>2019-02-26</v>
      </c>
      <c r="C9054" t="str">
        <v>Evening</v>
      </c>
      <c r="D9054">
        <v>8</v>
      </c>
      <c r="E9054" t="str">
        <f>IF(MOD(D9054,2)=0,"EVEN","ODD")</f>
        <v>EVEN</v>
      </c>
      <c r="F9054" t="str">
        <f>IF(D9054&lt;=18,"LOW (1-18)","HIGH (19-36)")</f>
        <v>LOW (1-18)</v>
      </c>
      <c r="G9054">
        <f>INT((D9054-1)/6)+1</f>
        <v>2</v>
      </c>
      <c r="H9054">
        <f>MOD(D9054-1,6)+1</f>
        <v>2</v>
      </c>
      <c r="I9054">
        <f>37-D9054</f>
        <v>29</v>
      </c>
      <c r="J9054">
        <f>ABS(D9054-D9055)</f>
        <v>12</v>
      </c>
      <c r="K9054">
        <f>AVERAGE(D9054:D9058)</f>
        <v>8</v>
      </c>
      <c r="L9054">
        <f>AVERAGE(D9054:D9073)</f>
        <v>8</v>
      </c>
      <c r="M9054">
        <f>K9054-L9054</f>
        <v>0</v>
      </c>
      <c r="N9054" t="str">
        <f>IF(K9054&gt;L9054,"HIGH ZONE BIAS",IF(K9054&lt;L9054,"LOW ZONE BIAS","EQUILIBRIUM"))</f>
        <v>EQUILIBRIUM</v>
      </c>
    </row>
    <row r="9055">
      <c r="A9055">
        <v>18516</v>
      </c>
      <c r="B9055" t="str">
        <v>2019-02-26</v>
      </c>
      <c r="C9055" t="str">
        <v>Afternoon</v>
      </c>
      <c r="D9055">
        <v>20</v>
      </c>
      <c r="E9055" t="str">
        <f>IF(MOD(D9055,2)=0,"EVEN","ODD")</f>
        <v>EVEN</v>
      </c>
      <c r="F9055" t="str">
        <f>IF(D9055&lt;=18,"LOW (1-18)","HIGH (19-36)")</f>
        <v>HIGH (19-36)</v>
      </c>
      <c r="G9055">
        <f>INT((D9055-1)/6)+1</f>
        <v>4</v>
      </c>
      <c r="H9055">
        <f>MOD(D9055-1,6)+1</f>
        <v>2</v>
      </c>
      <c r="I9055">
        <f>37-D9055</f>
        <v>17</v>
      </c>
      <c r="J9055">
        <f>ABS(D9055-D9056)</f>
        <v>14</v>
      </c>
      <c r="K9055">
        <f>AVERAGE(D9055:D9059)</f>
        <v>20</v>
      </c>
      <c r="L9055">
        <f>AVERAGE(D9055:D9074)</f>
        <v>20</v>
      </c>
      <c r="M9055">
        <f>K9055-L9055</f>
        <v>0</v>
      </c>
      <c r="N9055" t="str">
        <f>IF(K9055&gt;L9055,"HIGH ZONE BIAS",IF(K9055&lt;L9055,"LOW ZONE BIAS","EQUILIBRIUM"))</f>
        <v>EQUILIBRIUM</v>
      </c>
    </row>
    <row r="9056">
      <c r="A9056">
        <v>18515</v>
      </c>
      <c r="B9056" t="str">
        <v>2019-02-26</v>
      </c>
      <c r="C9056" t="str">
        <v>Midday</v>
      </c>
      <c r="D9056">
        <v>6</v>
      </c>
      <c r="E9056" t="str">
        <f>IF(MOD(D9056,2)=0,"EVEN","ODD")</f>
        <v>EVEN</v>
      </c>
      <c r="F9056" t="str">
        <f>IF(D9056&lt;=18,"LOW (1-18)","HIGH (19-36)")</f>
        <v>LOW (1-18)</v>
      </c>
      <c r="G9056">
        <f>INT((D9056-1)/6)+1</f>
        <v>1</v>
      </c>
      <c r="H9056">
        <f>MOD(D9056-1,6)+1</f>
        <v>6</v>
      </c>
      <c r="I9056">
        <f>37-D9056</f>
        <v>31</v>
      </c>
      <c r="J9056">
        <f>ABS(D9056-D9057)</f>
        <v>11</v>
      </c>
      <c r="K9056">
        <f>AVERAGE(D9056:D9060)</f>
        <v>6</v>
      </c>
      <c r="L9056">
        <f>AVERAGE(D9056:D9075)</f>
        <v>6</v>
      </c>
      <c r="M9056">
        <f>K9056-L9056</f>
        <v>0</v>
      </c>
      <c r="N9056" t="str">
        <f>IF(K9056&gt;L9056,"HIGH ZONE BIAS",IF(K9056&lt;L9056,"LOW ZONE BIAS","EQUILIBRIUM"))</f>
        <v>EQUILIBRIUM</v>
      </c>
    </row>
    <row r="9057">
      <c r="A9057">
        <v>18514</v>
      </c>
      <c r="B9057" t="str">
        <v>2019-02-26</v>
      </c>
      <c r="C9057" t="str">
        <v>Morning</v>
      </c>
      <c r="D9057">
        <v>17</v>
      </c>
      <c r="E9057" t="str">
        <f>IF(MOD(D9057,2)=0,"EVEN","ODD")</f>
        <v>ODD</v>
      </c>
      <c r="F9057" t="str">
        <f>IF(D9057&lt;=18,"LOW (1-18)","HIGH (19-36)")</f>
        <v>LOW (1-18)</v>
      </c>
      <c r="G9057">
        <f>INT((D9057-1)/6)+1</f>
        <v>3</v>
      </c>
      <c r="H9057">
        <f>MOD(D9057-1,6)+1</f>
        <v>5</v>
      </c>
      <c r="I9057">
        <f>37-D9057</f>
        <v>20</v>
      </c>
      <c r="J9057">
        <f>ABS(D9057-D9058)</f>
        <v>8</v>
      </c>
      <c r="K9057">
        <f>AVERAGE(D9057:D9061)</f>
        <v>17</v>
      </c>
      <c r="L9057">
        <f>AVERAGE(D9057:D9076)</f>
        <v>17</v>
      </c>
      <c r="M9057">
        <f>K9057-L9057</f>
        <v>0</v>
      </c>
      <c r="N9057" t="str">
        <f>IF(K9057&gt;L9057,"HIGH ZONE BIAS",IF(K9057&lt;L9057,"LOW ZONE BIAS","EQUILIBRIUM"))</f>
        <v>EQUILIBRIUM</v>
      </c>
    </row>
    <row r="9058">
      <c r="A9058">
        <v>18513</v>
      </c>
      <c r="B9058" t="str">
        <v>2019-02-25</v>
      </c>
      <c r="C9058" t="str">
        <v>Evening</v>
      </c>
      <c r="D9058">
        <v>9</v>
      </c>
      <c r="E9058" t="str">
        <f>IF(MOD(D9058,2)=0,"EVEN","ODD")</f>
        <v>ODD</v>
      </c>
      <c r="F9058" t="str">
        <f>IF(D9058&lt;=18,"LOW (1-18)","HIGH (19-36)")</f>
        <v>LOW (1-18)</v>
      </c>
      <c r="G9058">
        <f>INT((D9058-1)/6)+1</f>
        <v>2</v>
      </c>
      <c r="H9058">
        <f>MOD(D9058-1,6)+1</f>
        <v>3</v>
      </c>
      <c r="I9058">
        <f>37-D9058</f>
        <v>28</v>
      </c>
      <c r="J9058">
        <f>ABS(D9058-D9059)</f>
        <v>15</v>
      </c>
      <c r="K9058">
        <f>AVERAGE(D9058:D9062)</f>
        <v>9</v>
      </c>
      <c r="L9058">
        <f>AVERAGE(D9058:D9077)</f>
        <v>9</v>
      </c>
      <c r="M9058">
        <f>K9058-L9058</f>
        <v>0</v>
      </c>
      <c r="N9058" t="str">
        <f>IF(K9058&gt;L9058,"HIGH ZONE BIAS",IF(K9058&lt;L9058,"LOW ZONE BIAS","EQUILIBRIUM"))</f>
        <v>EQUILIBRIUM</v>
      </c>
    </row>
    <row r="9059">
      <c r="A9059">
        <v>18512</v>
      </c>
      <c r="B9059" t="str">
        <v>2019-02-25</v>
      </c>
      <c r="C9059" t="str">
        <v>Afternoon</v>
      </c>
      <c r="D9059">
        <v>24</v>
      </c>
      <c r="E9059" t="str">
        <f>IF(MOD(D9059,2)=0,"EVEN","ODD")</f>
        <v>EVEN</v>
      </c>
      <c r="F9059" t="str">
        <f>IF(D9059&lt;=18,"LOW (1-18)","HIGH (19-36)")</f>
        <v>HIGH (19-36)</v>
      </c>
      <c r="G9059">
        <f>INT((D9059-1)/6)+1</f>
        <v>4</v>
      </c>
      <c r="H9059">
        <f>MOD(D9059-1,6)+1</f>
        <v>6</v>
      </c>
      <c r="I9059">
        <f>37-D9059</f>
        <v>13</v>
      </c>
      <c r="J9059">
        <f>ABS(D9059-D9060)</f>
        <v>9</v>
      </c>
      <c r="K9059">
        <f>AVERAGE(D9059:D9063)</f>
        <v>24</v>
      </c>
      <c r="L9059">
        <f>AVERAGE(D9059:D9078)</f>
        <v>24</v>
      </c>
      <c r="M9059">
        <f>K9059-L9059</f>
        <v>0</v>
      </c>
      <c r="N9059" t="str">
        <f>IF(K9059&gt;L9059,"HIGH ZONE BIAS",IF(K9059&lt;L9059,"LOW ZONE BIAS","EQUILIBRIUM"))</f>
        <v>EQUILIBRIUM</v>
      </c>
    </row>
    <row r="9060">
      <c r="A9060">
        <v>18511</v>
      </c>
      <c r="B9060" t="str">
        <v>2019-02-25</v>
      </c>
      <c r="C9060" t="str">
        <v>Midday</v>
      </c>
      <c r="D9060">
        <v>15</v>
      </c>
      <c r="E9060" t="str">
        <f>IF(MOD(D9060,2)=0,"EVEN","ODD")</f>
        <v>ODD</v>
      </c>
      <c r="F9060" t="str">
        <f>IF(D9060&lt;=18,"LOW (1-18)","HIGH (19-36)")</f>
        <v>LOW (1-18)</v>
      </c>
      <c r="G9060">
        <f>INT((D9060-1)/6)+1</f>
        <v>3</v>
      </c>
      <c r="H9060">
        <f>MOD(D9060-1,6)+1</f>
        <v>3</v>
      </c>
      <c r="I9060">
        <f>37-D9060</f>
        <v>22</v>
      </c>
      <c r="J9060">
        <f>ABS(D9060-D9061)</f>
        <v>4</v>
      </c>
      <c r="K9060">
        <f>AVERAGE(D9060:D9064)</f>
        <v>15</v>
      </c>
      <c r="L9060">
        <f>AVERAGE(D9060:D9079)</f>
        <v>15</v>
      </c>
      <c r="M9060">
        <f>K9060-L9060</f>
        <v>0</v>
      </c>
      <c r="N9060" t="str">
        <f>IF(K9060&gt;L9060,"HIGH ZONE BIAS",IF(K9060&lt;L9060,"LOW ZONE BIAS","EQUILIBRIUM"))</f>
        <v>EQUILIBRIUM</v>
      </c>
    </row>
    <row r="9061">
      <c r="A9061">
        <v>18510</v>
      </c>
      <c r="B9061" t="str">
        <v>2019-02-25</v>
      </c>
      <c r="C9061" t="str">
        <v>Morning</v>
      </c>
      <c r="D9061">
        <v>19</v>
      </c>
      <c r="E9061" t="str">
        <f>IF(MOD(D9061,2)=0,"EVEN","ODD")</f>
        <v>ODD</v>
      </c>
      <c r="F9061" t="str">
        <f>IF(D9061&lt;=18,"LOW (1-18)","HIGH (19-36)")</f>
        <v>HIGH (19-36)</v>
      </c>
      <c r="G9061">
        <f>INT((D9061-1)/6)+1</f>
        <v>4</v>
      </c>
      <c r="H9061">
        <f>MOD(D9061-1,6)+1</f>
        <v>1</v>
      </c>
      <c r="I9061">
        <f>37-D9061</f>
        <v>18</v>
      </c>
      <c r="J9061">
        <f>ABS(D9061-D9062)</f>
        <v>4</v>
      </c>
      <c r="K9061">
        <f>AVERAGE(D9061:D9065)</f>
        <v>19</v>
      </c>
      <c r="L9061">
        <f>AVERAGE(D9061:D9080)</f>
        <v>19</v>
      </c>
      <c r="M9061">
        <f>K9061-L9061</f>
        <v>0</v>
      </c>
      <c r="N9061" t="str">
        <f>IF(K9061&gt;L9061,"HIGH ZONE BIAS",IF(K9061&lt;L9061,"LOW ZONE BIAS","EQUILIBRIUM"))</f>
        <v>EQUILIBRIUM</v>
      </c>
    </row>
    <row r="9062">
      <c r="A9062">
        <v>18509</v>
      </c>
      <c r="B9062" t="str">
        <v>2019-02-23</v>
      </c>
      <c r="C9062" t="str">
        <v>Evening</v>
      </c>
      <c r="D9062">
        <v>23</v>
      </c>
      <c r="E9062" t="str">
        <f>IF(MOD(D9062,2)=0,"EVEN","ODD")</f>
        <v>ODD</v>
      </c>
      <c r="F9062" t="str">
        <f>IF(D9062&lt;=18,"LOW (1-18)","HIGH (19-36)")</f>
        <v>HIGH (19-36)</v>
      </c>
      <c r="G9062">
        <f>INT((D9062-1)/6)+1</f>
        <v>4</v>
      </c>
      <c r="H9062">
        <f>MOD(D9062-1,6)+1</f>
        <v>5</v>
      </c>
      <c r="I9062">
        <f>37-D9062</f>
        <v>14</v>
      </c>
      <c r="J9062">
        <f>ABS(D9062-D9063)</f>
        <v>2</v>
      </c>
      <c r="K9062">
        <f>AVERAGE(D9062:D9066)</f>
        <v>23</v>
      </c>
      <c r="L9062">
        <f>AVERAGE(D9062:D9081)</f>
        <v>23</v>
      </c>
      <c r="M9062">
        <f>K9062-L9062</f>
        <v>0</v>
      </c>
      <c r="N9062" t="str">
        <f>IF(K9062&gt;L9062,"HIGH ZONE BIAS",IF(K9062&lt;L9062,"LOW ZONE BIAS","EQUILIBRIUM"))</f>
        <v>EQUILIBRIUM</v>
      </c>
    </row>
    <row r="9063">
      <c r="A9063">
        <v>18508</v>
      </c>
      <c r="B9063" t="str">
        <v>2019-02-23</v>
      </c>
      <c r="C9063" t="str">
        <v>Afternoon</v>
      </c>
      <c r="D9063">
        <v>21</v>
      </c>
      <c r="E9063" t="str">
        <f>IF(MOD(D9063,2)=0,"EVEN","ODD")</f>
        <v>ODD</v>
      </c>
      <c r="F9063" t="str">
        <f>IF(D9063&lt;=18,"LOW (1-18)","HIGH (19-36)")</f>
        <v>HIGH (19-36)</v>
      </c>
      <c r="G9063">
        <f>INT((D9063-1)/6)+1</f>
        <v>4</v>
      </c>
      <c r="H9063">
        <f>MOD(D9063-1,6)+1</f>
        <v>3</v>
      </c>
      <c r="I9063">
        <f>37-D9063</f>
        <v>16</v>
      </c>
      <c r="J9063">
        <f>ABS(D9063-D9064)</f>
        <v>20</v>
      </c>
      <c r="K9063">
        <f>AVERAGE(D9063:D9067)</f>
        <v>21</v>
      </c>
      <c r="L9063">
        <f>AVERAGE(D9063:D9082)</f>
        <v>21</v>
      </c>
      <c r="M9063">
        <f>K9063-L9063</f>
        <v>0</v>
      </c>
      <c r="N9063" t="str">
        <f>IF(K9063&gt;L9063,"HIGH ZONE BIAS",IF(K9063&lt;L9063,"LOW ZONE BIAS","EQUILIBRIUM"))</f>
        <v>EQUILIBRIUM</v>
      </c>
    </row>
    <row r="9064">
      <c r="A9064">
        <v>18507</v>
      </c>
      <c r="B9064" t="str">
        <v>2019-02-23</v>
      </c>
      <c r="C9064" t="str">
        <v>Midday</v>
      </c>
      <c r="D9064">
        <v>1</v>
      </c>
      <c r="E9064" t="str">
        <f>IF(MOD(D9064,2)=0,"EVEN","ODD")</f>
        <v>ODD</v>
      </c>
      <c r="F9064" t="str">
        <f>IF(D9064&lt;=18,"LOW (1-18)","HIGH (19-36)")</f>
        <v>LOW (1-18)</v>
      </c>
      <c r="G9064">
        <f>INT((D9064-1)/6)+1</f>
        <v>1</v>
      </c>
      <c r="H9064">
        <f>MOD(D9064-1,6)+1</f>
        <v>1</v>
      </c>
      <c r="I9064">
        <f>37-D9064</f>
        <v>36</v>
      </c>
      <c r="J9064">
        <f>ABS(D9064-D9065)</f>
        <v>19</v>
      </c>
      <c r="K9064">
        <f>AVERAGE(D9064:D9068)</f>
        <v>1</v>
      </c>
      <c r="L9064">
        <f>AVERAGE(D9064:D9083)</f>
        <v>1</v>
      </c>
      <c r="M9064">
        <f>K9064-L9064</f>
        <v>0</v>
      </c>
      <c r="N9064" t="str">
        <f>IF(K9064&gt;L9064,"HIGH ZONE BIAS",IF(K9064&lt;L9064,"LOW ZONE BIAS","EQUILIBRIUM"))</f>
        <v>EQUILIBRIUM</v>
      </c>
    </row>
    <row r="9065">
      <c r="A9065">
        <v>18506</v>
      </c>
      <c r="B9065" t="str">
        <v>2019-02-23</v>
      </c>
      <c r="C9065" t="str">
        <v>Morning</v>
      </c>
      <c r="D9065">
        <v>20</v>
      </c>
      <c r="E9065" t="str">
        <f>IF(MOD(D9065,2)=0,"EVEN","ODD")</f>
        <v>EVEN</v>
      </c>
      <c r="F9065" t="str">
        <f>IF(D9065&lt;=18,"LOW (1-18)","HIGH (19-36)")</f>
        <v>HIGH (19-36)</v>
      </c>
      <c r="G9065">
        <f>INT((D9065-1)/6)+1</f>
        <v>4</v>
      </c>
      <c r="H9065">
        <f>MOD(D9065-1,6)+1</f>
        <v>2</v>
      </c>
      <c r="I9065">
        <f>37-D9065</f>
        <v>17</v>
      </c>
      <c r="J9065">
        <f>ABS(D9065-D9066)</f>
        <v>11</v>
      </c>
      <c r="K9065">
        <f>AVERAGE(D9065:D9069)</f>
        <v>20</v>
      </c>
      <c r="L9065">
        <f>AVERAGE(D9065:D9084)</f>
        <v>20</v>
      </c>
      <c r="M9065">
        <f>K9065-L9065</f>
        <v>0</v>
      </c>
      <c r="N9065" t="str">
        <f>IF(K9065&gt;L9065,"HIGH ZONE BIAS",IF(K9065&lt;L9065,"LOW ZONE BIAS","EQUILIBRIUM"))</f>
        <v>EQUILIBRIUM</v>
      </c>
    </row>
    <row r="9066">
      <c r="A9066">
        <v>18505</v>
      </c>
      <c r="B9066" t="str">
        <v>2019-02-22</v>
      </c>
      <c r="C9066" t="str">
        <v>Evening</v>
      </c>
      <c r="D9066">
        <v>31</v>
      </c>
      <c r="E9066" t="str">
        <f>IF(MOD(D9066,2)=0,"EVEN","ODD")</f>
        <v>ODD</v>
      </c>
      <c r="F9066" t="str">
        <f>IF(D9066&lt;=18,"LOW (1-18)","HIGH (19-36)")</f>
        <v>HIGH (19-36)</v>
      </c>
      <c r="G9066">
        <f>INT((D9066-1)/6)+1</f>
        <v>6</v>
      </c>
      <c r="H9066">
        <f>MOD(D9066-1,6)+1</f>
        <v>1</v>
      </c>
      <c r="I9066">
        <f>37-D9066</f>
        <v>6</v>
      </c>
      <c r="J9066">
        <f>ABS(D9066-D9067)</f>
        <v>22</v>
      </c>
      <c r="K9066">
        <f>AVERAGE(D9066:D9070)</f>
        <v>31</v>
      </c>
      <c r="L9066">
        <f>AVERAGE(D9066:D9085)</f>
        <v>31</v>
      </c>
      <c r="M9066">
        <f>K9066-L9066</f>
        <v>0</v>
      </c>
      <c r="N9066" t="str">
        <f>IF(K9066&gt;L9066,"HIGH ZONE BIAS",IF(K9066&lt;L9066,"LOW ZONE BIAS","EQUILIBRIUM"))</f>
        <v>EQUILIBRIUM</v>
      </c>
    </row>
    <row r="9067">
      <c r="A9067">
        <v>18504</v>
      </c>
      <c r="B9067" t="str">
        <v>2019-02-22</v>
      </c>
      <c r="C9067" t="str">
        <v>Afternoon</v>
      </c>
      <c r="D9067">
        <v>9</v>
      </c>
      <c r="E9067" t="str">
        <f>IF(MOD(D9067,2)=0,"EVEN","ODD")</f>
        <v>ODD</v>
      </c>
      <c r="F9067" t="str">
        <f>IF(D9067&lt;=18,"LOW (1-18)","HIGH (19-36)")</f>
        <v>LOW (1-18)</v>
      </c>
      <c r="G9067">
        <f>INT((D9067-1)/6)+1</f>
        <v>2</v>
      </c>
      <c r="H9067">
        <f>MOD(D9067-1,6)+1</f>
        <v>3</v>
      </c>
      <c r="I9067">
        <f>37-D9067</f>
        <v>28</v>
      </c>
      <c r="J9067">
        <f>ABS(D9067-D9068)</f>
        <v>9</v>
      </c>
      <c r="K9067">
        <f>AVERAGE(D9067:D9071)</f>
        <v>9</v>
      </c>
      <c r="L9067">
        <f>AVERAGE(D9067:D9086)</f>
        <v>9</v>
      </c>
      <c r="M9067">
        <f>K9067-L9067</f>
        <v>0</v>
      </c>
      <c r="N9067" t="str">
        <f>IF(K9067&gt;L9067,"HIGH ZONE BIAS",IF(K9067&lt;L9067,"LOW ZONE BIAS","EQUILIBRIUM"))</f>
        <v>EQUILIBRIUM</v>
      </c>
    </row>
    <row r="9068">
      <c r="A9068">
        <v>18503</v>
      </c>
      <c r="B9068" t="str">
        <v>2019-02-22</v>
      </c>
      <c r="C9068" t="str">
        <v>Midday</v>
      </c>
      <c r="D9068">
        <v>18</v>
      </c>
      <c r="E9068" t="str">
        <f>IF(MOD(D9068,2)=0,"EVEN","ODD")</f>
        <v>EVEN</v>
      </c>
      <c r="F9068" t="str">
        <f>IF(D9068&lt;=18,"LOW (1-18)","HIGH (19-36)")</f>
        <v>LOW (1-18)</v>
      </c>
      <c r="G9068">
        <f>INT((D9068-1)/6)+1</f>
        <v>3</v>
      </c>
      <c r="H9068">
        <f>MOD(D9068-1,6)+1</f>
        <v>6</v>
      </c>
      <c r="I9068">
        <f>37-D9068</f>
        <v>19</v>
      </c>
      <c r="J9068">
        <f>ABS(D9068-D9069)</f>
        <v>10</v>
      </c>
      <c r="K9068">
        <f>AVERAGE(D9068:D9072)</f>
        <v>18</v>
      </c>
      <c r="L9068">
        <f>AVERAGE(D9068:D9087)</f>
        <v>18</v>
      </c>
      <c r="M9068">
        <f>K9068-L9068</f>
        <v>0</v>
      </c>
      <c r="N9068" t="str">
        <f>IF(K9068&gt;L9068,"HIGH ZONE BIAS",IF(K9068&lt;L9068,"LOW ZONE BIAS","EQUILIBRIUM"))</f>
        <v>EQUILIBRIUM</v>
      </c>
    </row>
    <row r="9069">
      <c r="A9069">
        <v>18502</v>
      </c>
      <c r="B9069" t="str">
        <v>2019-02-22</v>
      </c>
      <c r="C9069" t="str">
        <v>Morning</v>
      </c>
      <c r="D9069">
        <v>8</v>
      </c>
      <c r="E9069" t="str">
        <f>IF(MOD(D9069,2)=0,"EVEN","ODD")</f>
        <v>EVEN</v>
      </c>
      <c r="F9069" t="str">
        <f>IF(D9069&lt;=18,"LOW (1-18)","HIGH (19-36)")</f>
        <v>LOW (1-18)</v>
      </c>
      <c r="G9069">
        <f>INT((D9069-1)/6)+1</f>
        <v>2</v>
      </c>
      <c r="H9069">
        <f>MOD(D9069-1,6)+1</f>
        <v>2</v>
      </c>
      <c r="I9069">
        <f>37-D9069</f>
        <v>29</v>
      </c>
      <c r="J9069">
        <f>ABS(D9069-D9070)</f>
        <v>14</v>
      </c>
      <c r="K9069">
        <f>AVERAGE(D9069:D9073)</f>
        <v>8</v>
      </c>
      <c r="L9069">
        <f>AVERAGE(D9069:D9088)</f>
        <v>8</v>
      </c>
      <c r="M9069">
        <f>K9069-L9069</f>
        <v>0</v>
      </c>
      <c r="N9069" t="str">
        <f>IF(K9069&gt;L9069,"HIGH ZONE BIAS",IF(K9069&lt;L9069,"LOW ZONE BIAS","EQUILIBRIUM"))</f>
        <v>EQUILIBRIUM</v>
      </c>
    </row>
    <row r="9070">
      <c r="A9070">
        <v>18501</v>
      </c>
      <c r="B9070" t="str">
        <v>2019-02-21</v>
      </c>
      <c r="C9070" t="str">
        <v>Evening</v>
      </c>
      <c r="D9070">
        <v>22</v>
      </c>
      <c r="E9070" t="str">
        <f>IF(MOD(D9070,2)=0,"EVEN","ODD")</f>
        <v>EVEN</v>
      </c>
      <c r="F9070" t="str">
        <f>IF(D9070&lt;=18,"LOW (1-18)","HIGH (19-36)")</f>
        <v>HIGH (19-36)</v>
      </c>
      <c r="G9070">
        <f>INT((D9070-1)/6)+1</f>
        <v>4</v>
      </c>
      <c r="H9070">
        <f>MOD(D9070-1,6)+1</f>
        <v>4</v>
      </c>
      <c r="I9070">
        <f>37-D9070</f>
        <v>15</v>
      </c>
      <c r="J9070">
        <f>ABS(D9070-D9071)</f>
        <v>8</v>
      </c>
      <c r="K9070">
        <f>AVERAGE(D9070:D9074)</f>
        <v>22</v>
      </c>
      <c r="L9070">
        <f>AVERAGE(D9070:D9089)</f>
        <v>22</v>
      </c>
      <c r="M9070">
        <f>K9070-L9070</f>
        <v>0</v>
      </c>
      <c r="N9070" t="str">
        <f>IF(K9070&gt;L9070,"HIGH ZONE BIAS",IF(K9070&lt;L9070,"LOW ZONE BIAS","EQUILIBRIUM"))</f>
        <v>EQUILIBRIUM</v>
      </c>
    </row>
    <row r="9071">
      <c r="A9071">
        <v>18500</v>
      </c>
      <c r="B9071" t="str">
        <v>2019-02-21</v>
      </c>
      <c r="C9071" t="str">
        <v>Afternoon</v>
      </c>
      <c r="D9071">
        <v>30</v>
      </c>
      <c r="E9071" t="str">
        <f>IF(MOD(D9071,2)=0,"EVEN","ODD")</f>
        <v>EVEN</v>
      </c>
      <c r="F9071" t="str">
        <f>IF(D9071&lt;=18,"LOW (1-18)","HIGH (19-36)")</f>
        <v>HIGH (19-36)</v>
      </c>
      <c r="G9071">
        <f>INT((D9071-1)/6)+1</f>
        <v>5</v>
      </c>
      <c r="H9071">
        <f>MOD(D9071-1,6)+1</f>
        <v>6</v>
      </c>
      <c r="I9071">
        <f>37-D9071</f>
        <v>7</v>
      </c>
      <c r="J9071">
        <f>ABS(D9071-D9072)</f>
        <v>17</v>
      </c>
      <c r="K9071">
        <f>AVERAGE(D9071:D9075)</f>
        <v>30</v>
      </c>
      <c r="L9071">
        <f>AVERAGE(D9071:D9090)</f>
        <v>30</v>
      </c>
      <c r="M9071">
        <f>K9071-L9071</f>
        <v>0</v>
      </c>
      <c r="N9071" t="str">
        <f>IF(K9071&gt;L9071,"HIGH ZONE BIAS",IF(K9071&lt;L9071,"LOW ZONE BIAS","EQUILIBRIUM"))</f>
        <v>EQUILIBRIUM</v>
      </c>
    </row>
    <row r="9072">
      <c r="A9072">
        <v>18499</v>
      </c>
      <c r="B9072" t="str">
        <v>2019-02-21</v>
      </c>
      <c r="C9072" t="str">
        <v>Midday</v>
      </c>
      <c r="D9072">
        <v>13</v>
      </c>
      <c r="E9072" t="str">
        <f>IF(MOD(D9072,2)=0,"EVEN","ODD")</f>
        <v>ODD</v>
      </c>
      <c r="F9072" t="str">
        <f>IF(D9072&lt;=18,"LOW (1-18)","HIGH (19-36)")</f>
        <v>LOW (1-18)</v>
      </c>
      <c r="G9072">
        <f>INT((D9072-1)/6)+1</f>
        <v>3</v>
      </c>
      <c r="H9072">
        <f>MOD(D9072-1,6)+1</f>
        <v>1</v>
      </c>
      <c r="I9072">
        <f>37-D9072</f>
        <v>24</v>
      </c>
      <c r="J9072">
        <f>ABS(D9072-D9073)</f>
        <v>8</v>
      </c>
      <c r="K9072">
        <f>AVERAGE(D9072:D9076)</f>
        <v>13</v>
      </c>
      <c r="L9072">
        <f>AVERAGE(D9072:D9091)</f>
        <v>13</v>
      </c>
      <c r="M9072">
        <f>K9072-L9072</f>
        <v>0</v>
      </c>
      <c r="N9072" t="str">
        <f>IF(K9072&gt;L9072,"HIGH ZONE BIAS",IF(K9072&lt;L9072,"LOW ZONE BIAS","EQUILIBRIUM"))</f>
        <v>EQUILIBRIUM</v>
      </c>
    </row>
    <row r="9073">
      <c r="A9073">
        <v>18498</v>
      </c>
      <c r="B9073" t="str">
        <v>2019-02-21</v>
      </c>
      <c r="C9073" t="str">
        <v>Morning</v>
      </c>
      <c r="D9073">
        <v>21</v>
      </c>
      <c r="E9073" t="str">
        <f>IF(MOD(D9073,2)=0,"EVEN","ODD")</f>
        <v>ODD</v>
      </c>
      <c r="F9073" t="str">
        <f>IF(D9073&lt;=18,"LOW (1-18)","HIGH (19-36)")</f>
        <v>HIGH (19-36)</v>
      </c>
      <c r="G9073">
        <f>INT((D9073-1)/6)+1</f>
        <v>4</v>
      </c>
      <c r="H9073">
        <f>MOD(D9073-1,6)+1</f>
        <v>3</v>
      </c>
      <c r="I9073">
        <f>37-D9073</f>
        <v>16</v>
      </c>
      <c r="J9073">
        <f>ABS(D9073-D9074)</f>
        <v>6</v>
      </c>
      <c r="K9073">
        <f>AVERAGE(D9073:D9077)</f>
        <v>21</v>
      </c>
      <c r="L9073">
        <f>AVERAGE(D9073:D9092)</f>
        <v>21</v>
      </c>
      <c r="M9073">
        <f>K9073-L9073</f>
        <v>0</v>
      </c>
      <c r="N9073" t="str">
        <f>IF(K9073&gt;L9073,"HIGH ZONE BIAS",IF(K9073&lt;L9073,"LOW ZONE BIAS","EQUILIBRIUM"))</f>
        <v>EQUILIBRIUM</v>
      </c>
    </row>
    <row r="9074">
      <c r="A9074">
        <v>18497</v>
      </c>
      <c r="B9074" t="str">
        <v>2019-02-20</v>
      </c>
      <c r="C9074" t="str">
        <v>Evening</v>
      </c>
      <c r="D9074">
        <v>27</v>
      </c>
      <c r="E9074" t="str">
        <f>IF(MOD(D9074,2)=0,"EVEN","ODD")</f>
        <v>ODD</v>
      </c>
      <c r="F9074" t="str">
        <f>IF(D9074&lt;=18,"LOW (1-18)","HIGH (19-36)")</f>
        <v>HIGH (19-36)</v>
      </c>
      <c r="G9074">
        <f>INT((D9074-1)/6)+1</f>
        <v>5</v>
      </c>
      <c r="H9074">
        <f>MOD(D9074-1,6)+1</f>
        <v>3</v>
      </c>
      <c r="I9074">
        <f>37-D9074</f>
        <v>10</v>
      </c>
      <c r="J9074">
        <f>ABS(D9074-D9075)</f>
        <v>8</v>
      </c>
      <c r="K9074">
        <f>AVERAGE(D9074:D9078)</f>
        <v>27</v>
      </c>
      <c r="L9074">
        <f>AVERAGE(D9074:D9093)</f>
        <v>27</v>
      </c>
      <c r="M9074">
        <f>K9074-L9074</f>
        <v>0</v>
      </c>
      <c r="N9074" t="str">
        <f>IF(K9074&gt;L9074,"HIGH ZONE BIAS",IF(K9074&lt;L9074,"LOW ZONE BIAS","EQUILIBRIUM"))</f>
        <v>EQUILIBRIUM</v>
      </c>
    </row>
    <row r="9075">
      <c r="A9075">
        <v>18496</v>
      </c>
      <c r="B9075" t="str">
        <v>2019-02-20</v>
      </c>
      <c r="C9075" t="str">
        <v>Afternoon</v>
      </c>
      <c r="D9075">
        <v>35</v>
      </c>
      <c r="E9075" t="str">
        <f>IF(MOD(D9075,2)=0,"EVEN","ODD")</f>
        <v>ODD</v>
      </c>
      <c r="F9075" t="str">
        <f>IF(D9075&lt;=18,"LOW (1-18)","HIGH (19-36)")</f>
        <v>HIGH (19-36)</v>
      </c>
      <c r="G9075">
        <f>INT((D9075-1)/6)+1</f>
        <v>6</v>
      </c>
      <c r="H9075">
        <f>MOD(D9075-1,6)+1</f>
        <v>5</v>
      </c>
      <c r="I9075">
        <f>37-D9075</f>
        <v>2</v>
      </c>
      <c r="J9075">
        <f>ABS(D9075-D9076)</f>
        <v>21</v>
      </c>
      <c r="K9075">
        <f>AVERAGE(D9075:D9079)</f>
        <v>35</v>
      </c>
      <c r="L9075">
        <f>AVERAGE(D9075:D9094)</f>
        <v>35</v>
      </c>
      <c r="M9075">
        <f>K9075-L9075</f>
        <v>0</v>
      </c>
      <c r="N9075" t="str">
        <f>IF(K9075&gt;L9075,"HIGH ZONE BIAS",IF(K9075&lt;L9075,"LOW ZONE BIAS","EQUILIBRIUM"))</f>
        <v>EQUILIBRIUM</v>
      </c>
    </row>
    <row r="9076">
      <c r="A9076">
        <v>18495</v>
      </c>
      <c r="B9076" t="str">
        <v>2019-02-20</v>
      </c>
      <c r="C9076" t="str">
        <v>Midday</v>
      </c>
      <c r="D9076">
        <v>14</v>
      </c>
      <c r="E9076" t="str">
        <f>IF(MOD(D9076,2)=0,"EVEN","ODD")</f>
        <v>EVEN</v>
      </c>
      <c r="F9076" t="str">
        <f>IF(D9076&lt;=18,"LOW (1-18)","HIGH (19-36)")</f>
        <v>LOW (1-18)</v>
      </c>
      <c r="G9076">
        <f>INT((D9076-1)/6)+1</f>
        <v>3</v>
      </c>
      <c r="H9076">
        <f>MOD(D9076-1,6)+1</f>
        <v>2</v>
      </c>
      <c r="I9076">
        <f>37-D9076</f>
        <v>23</v>
      </c>
      <c r="J9076">
        <f>ABS(D9076-D9077)</f>
        <v>20</v>
      </c>
      <c r="K9076">
        <f>AVERAGE(D9076:D9080)</f>
        <v>14</v>
      </c>
      <c r="L9076">
        <f>AVERAGE(D9076:D9095)</f>
        <v>14</v>
      </c>
      <c r="M9076">
        <f>K9076-L9076</f>
        <v>0</v>
      </c>
      <c r="N9076" t="str">
        <f>IF(K9076&gt;L9076,"HIGH ZONE BIAS",IF(K9076&lt;L9076,"LOW ZONE BIAS","EQUILIBRIUM"))</f>
        <v>EQUILIBRIUM</v>
      </c>
    </row>
    <row r="9077">
      <c r="A9077">
        <v>18494</v>
      </c>
      <c r="B9077" t="str">
        <v>2019-02-20</v>
      </c>
      <c r="C9077" t="str">
        <v>Morning</v>
      </c>
      <c r="D9077">
        <v>34</v>
      </c>
      <c r="E9077" t="str">
        <f>IF(MOD(D9077,2)=0,"EVEN","ODD")</f>
        <v>EVEN</v>
      </c>
      <c r="F9077" t="str">
        <f>IF(D9077&lt;=18,"LOW (1-18)","HIGH (19-36)")</f>
        <v>HIGH (19-36)</v>
      </c>
      <c r="G9077">
        <f>INT((D9077-1)/6)+1</f>
        <v>6</v>
      </c>
      <c r="H9077">
        <f>MOD(D9077-1,6)+1</f>
        <v>4</v>
      </c>
      <c r="I9077">
        <f>37-D9077</f>
        <v>3</v>
      </c>
      <c r="J9077">
        <f>ABS(D9077-D9078)</f>
        <v>16</v>
      </c>
      <c r="K9077">
        <f>AVERAGE(D9077:D9081)</f>
        <v>34</v>
      </c>
      <c r="L9077">
        <f>AVERAGE(D9077:D9096)</f>
        <v>34</v>
      </c>
      <c r="M9077">
        <f>K9077-L9077</f>
        <v>0</v>
      </c>
      <c r="N9077" t="str">
        <f>IF(K9077&gt;L9077,"HIGH ZONE BIAS",IF(K9077&lt;L9077,"LOW ZONE BIAS","EQUILIBRIUM"))</f>
        <v>EQUILIBRIUM</v>
      </c>
    </row>
    <row r="9078">
      <c r="A9078">
        <v>18493</v>
      </c>
      <c r="B9078" t="str">
        <v>2019-02-19</v>
      </c>
      <c r="C9078" t="str">
        <v>Evening</v>
      </c>
      <c r="D9078">
        <v>18</v>
      </c>
      <c r="E9078" t="str">
        <f>IF(MOD(D9078,2)=0,"EVEN","ODD")</f>
        <v>EVEN</v>
      </c>
      <c r="F9078" t="str">
        <f>IF(D9078&lt;=18,"LOW (1-18)","HIGH (19-36)")</f>
        <v>LOW (1-18)</v>
      </c>
      <c r="G9078">
        <f>INT((D9078-1)/6)+1</f>
        <v>3</v>
      </c>
      <c r="H9078">
        <f>MOD(D9078-1,6)+1</f>
        <v>6</v>
      </c>
      <c r="I9078">
        <f>37-D9078</f>
        <v>19</v>
      </c>
      <c r="J9078">
        <f>ABS(D9078-D9079)</f>
        <v>2</v>
      </c>
      <c r="K9078">
        <f>AVERAGE(D9078:D9082)</f>
        <v>18</v>
      </c>
      <c r="L9078">
        <f>AVERAGE(D9078:D9097)</f>
        <v>18</v>
      </c>
      <c r="M9078">
        <f>K9078-L9078</f>
        <v>0</v>
      </c>
      <c r="N9078" t="str">
        <f>IF(K9078&gt;L9078,"HIGH ZONE BIAS",IF(K9078&lt;L9078,"LOW ZONE BIAS","EQUILIBRIUM"))</f>
        <v>EQUILIBRIUM</v>
      </c>
    </row>
    <row r="9079">
      <c r="A9079">
        <v>18492</v>
      </c>
      <c r="B9079" t="str">
        <v>2019-02-19</v>
      </c>
      <c r="C9079" t="str">
        <v>Afternoon</v>
      </c>
      <c r="D9079">
        <v>20</v>
      </c>
      <c r="E9079" t="str">
        <f>IF(MOD(D9079,2)=0,"EVEN","ODD")</f>
        <v>EVEN</v>
      </c>
      <c r="F9079" t="str">
        <f>IF(D9079&lt;=18,"LOW (1-18)","HIGH (19-36)")</f>
        <v>HIGH (19-36)</v>
      </c>
      <c r="G9079">
        <f>INT((D9079-1)/6)+1</f>
        <v>4</v>
      </c>
      <c r="H9079">
        <f>MOD(D9079-1,6)+1</f>
        <v>2</v>
      </c>
      <c r="I9079">
        <f>37-D9079</f>
        <v>17</v>
      </c>
      <c r="J9079">
        <f>ABS(D9079-D9080)</f>
        <v>3</v>
      </c>
      <c r="K9079">
        <f>AVERAGE(D9079:D9083)</f>
        <v>20</v>
      </c>
      <c r="L9079">
        <f>AVERAGE(D9079:D9098)</f>
        <v>20</v>
      </c>
      <c r="M9079">
        <f>K9079-L9079</f>
        <v>0</v>
      </c>
      <c r="N9079" t="str">
        <f>IF(K9079&gt;L9079,"HIGH ZONE BIAS",IF(K9079&lt;L9079,"LOW ZONE BIAS","EQUILIBRIUM"))</f>
        <v>EQUILIBRIUM</v>
      </c>
    </row>
    <row r="9080">
      <c r="A9080">
        <v>18491</v>
      </c>
      <c r="B9080" t="str">
        <v>2019-02-19</v>
      </c>
      <c r="C9080" t="str">
        <v>Midday</v>
      </c>
      <c r="D9080">
        <v>23</v>
      </c>
      <c r="E9080" t="str">
        <f>IF(MOD(D9080,2)=0,"EVEN","ODD")</f>
        <v>ODD</v>
      </c>
      <c r="F9080" t="str">
        <f>IF(D9080&lt;=18,"LOW (1-18)","HIGH (19-36)")</f>
        <v>HIGH (19-36)</v>
      </c>
      <c r="G9080">
        <f>INT((D9080-1)/6)+1</f>
        <v>4</v>
      </c>
      <c r="H9080">
        <f>MOD(D9080-1,6)+1</f>
        <v>5</v>
      </c>
      <c r="I9080">
        <f>37-D9080</f>
        <v>14</v>
      </c>
      <c r="J9080">
        <f>ABS(D9080-D9081)</f>
        <v>9</v>
      </c>
      <c r="K9080">
        <f>AVERAGE(D9080:D9084)</f>
        <v>23</v>
      </c>
      <c r="L9080">
        <f>AVERAGE(D9080:D9099)</f>
        <v>23</v>
      </c>
      <c r="M9080">
        <f>K9080-L9080</f>
        <v>0</v>
      </c>
      <c r="N9080" t="str">
        <f>IF(K9080&gt;L9080,"HIGH ZONE BIAS",IF(K9080&lt;L9080,"LOW ZONE BIAS","EQUILIBRIUM"))</f>
        <v>EQUILIBRIUM</v>
      </c>
    </row>
    <row r="9081">
      <c r="A9081">
        <v>18490</v>
      </c>
      <c r="B9081" t="str">
        <v>2019-02-19</v>
      </c>
      <c r="C9081" t="str">
        <v>Morning</v>
      </c>
      <c r="D9081">
        <v>14</v>
      </c>
      <c r="E9081" t="str">
        <f>IF(MOD(D9081,2)=0,"EVEN","ODD")</f>
        <v>EVEN</v>
      </c>
      <c r="F9081" t="str">
        <f>IF(D9081&lt;=18,"LOW (1-18)","HIGH (19-36)")</f>
        <v>LOW (1-18)</v>
      </c>
      <c r="G9081">
        <f>INT((D9081-1)/6)+1</f>
        <v>3</v>
      </c>
      <c r="H9081">
        <f>MOD(D9081-1,6)+1</f>
        <v>2</v>
      </c>
      <c r="I9081">
        <f>37-D9081</f>
        <v>23</v>
      </c>
      <c r="J9081">
        <f>ABS(D9081-D9082)</f>
        <v>2</v>
      </c>
      <c r="K9081">
        <f>AVERAGE(D9081:D9085)</f>
        <v>14</v>
      </c>
      <c r="L9081">
        <f>AVERAGE(D9081:D9100)</f>
        <v>14</v>
      </c>
      <c r="M9081">
        <f>K9081-L9081</f>
        <v>0</v>
      </c>
      <c r="N9081" t="str">
        <f>IF(K9081&gt;L9081,"HIGH ZONE BIAS",IF(K9081&lt;L9081,"LOW ZONE BIAS","EQUILIBRIUM"))</f>
        <v>EQUILIBRIUM</v>
      </c>
    </row>
    <row r="9082">
      <c r="A9082">
        <v>18489</v>
      </c>
      <c r="B9082" t="str">
        <v>2019-02-18</v>
      </c>
      <c r="C9082" t="str">
        <v>Evening</v>
      </c>
      <c r="D9082">
        <v>16</v>
      </c>
      <c r="E9082" t="str">
        <f>IF(MOD(D9082,2)=0,"EVEN","ODD")</f>
        <v>EVEN</v>
      </c>
      <c r="F9082" t="str">
        <f>IF(D9082&lt;=18,"LOW (1-18)","HIGH (19-36)")</f>
        <v>LOW (1-18)</v>
      </c>
      <c r="G9082">
        <f>INT((D9082-1)/6)+1</f>
        <v>3</v>
      </c>
      <c r="H9082">
        <f>MOD(D9082-1,6)+1</f>
        <v>4</v>
      </c>
      <c r="I9082">
        <f>37-D9082</f>
        <v>21</v>
      </c>
      <c r="J9082">
        <f>ABS(D9082-D9083)</f>
        <v>2</v>
      </c>
      <c r="K9082">
        <f>AVERAGE(D9082:D9086)</f>
        <v>16</v>
      </c>
      <c r="L9082">
        <f>AVERAGE(D9082:D9101)</f>
        <v>16</v>
      </c>
      <c r="M9082">
        <f>K9082-L9082</f>
        <v>0</v>
      </c>
      <c r="N9082" t="str">
        <f>IF(K9082&gt;L9082,"HIGH ZONE BIAS",IF(K9082&lt;L9082,"LOW ZONE BIAS","EQUILIBRIUM"))</f>
        <v>EQUILIBRIUM</v>
      </c>
    </row>
    <row r="9083">
      <c r="A9083">
        <v>18488</v>
      </c>
      <c r="B9083" t="str">
        <v>2019-02-18</v>
      </c>
      <c r="C9083" t="str">
        <v>Afternoon</v>
      </c>
      <c r="D9083">
        <v>18</v>
      </c>
      <c r="E9083" t="str">
        <f>IF(MOD(D9083,2)=0,"EVEN","ODD")</f>
        <v>EVEN</v>
      </c>
      <c r="F9083" t="str">
        <f>IF(D9083&lt;=18,"LOW (1-18)","HIGH (19-36)")</f>
        <v>LOW (1-18)</v>
      </c>
      <c r="G9083">
        <f>INT((D9083-1)/6)+1</f>
        <v>3</v>
      </c>
      <c r="H9083">
        <f>MOD(D9083-1,6)+1</f>
        <v>6</v>
      </c>
      <c r="I9083">
        <f>37-D9083</f>
        <v>19</v>
      </c>
      <c r="J9083">
        <f>ABS(D9083-D9084)</f>
        <v>15</v>
      </c>
      <c r="K9083">
        <f>AVERAGE(D9083:D9087)</f>
        <v>18</v>
      </c>
      <c r="L9083">
        <f>AVERAGE(D9083:D9102)</f>
        <v>18</v>
      </c>
      <c r="M9083">
        <f>K9083-L9083</f>
        <v>0</v>
      </c>
      <c r="N9083" t="str">
        <f>IF(K9083&gt;L9083,"HIGH ZONE BIAS",IF(K9083&lt;L9083,"LOW ZONE BIAS","EQUILIBRIUM"))</f>
        <v>EQUILIBRIUM</v>
      </c>
    </row>
    <row r="9084">
      <c r="A9084">
        <v>18487</v>
      </c>
      <c r="B9084" t="str">
        <v>2019-02-18</v>
      </c>
      <c r="C9084" t="str">
        <v>Midday</v>
      </c>
      <c r="D9084">
        <v>33</v>
      </c>
      <c r="E9084" t="str">
        <f>IF(MOD(D9084,2)=0,"EVEN","ODD")</f>
        <v>ODD</v>
      </c>
      <c r="F9084" t="str">
        <f>IF(D9084&lt;=18,"LOW (1-18)","HIGH (19-36)")</f>
        <v>HIGH (19-36)</v>
      </c>
      <c r="G9084">
        <f>INT((D9084-1)/6)+1</f>
        <v>6</v>
      </c>
      <c r="H9084">
        <f>MOD(D9084-1,6)+1</f>
        <v>3</v>
      </c>
      <c r="I9084">
        <f>37-D9084</f>
        <v>4</v>
      </c>
      <c r="J9084">
        <f>ABS(D9084-D9085)</f>
        <v>6</v>
      </c>
      <c r="K9084">
        <f>AVERAGE(D9084:D9088)</f>
        <v>33</v>
      </c>
      <c r="L9084">
        <f>AVERAGE(D9084:D9103)</f>
        <v>33</v>
      </c>
      <c r="M9084">
        <f>K9084-L9084</f>
        <v>0</v>
      </c>
      <c r="N9084" t="str">
        <f>IF(K9084&gt;L9084,"HIGH ZONE BIAS",IF(K9084&lt;L9084,"LOW ZONE BIAS","EQUILIBRIUM"))</f>
        <v>EQUILIBRIUM</v>
      </c>
    </row>
    <row r="9085">
      <c r="A9085">
        <v>18486</v>
      </c>
      <c r="B9085" t="str">
        <v>2019-02-18</v>
      </c>
      <c r="C9085" t="str">
        <v>Morning</v>
      </c>
      <c r="D9085">
        <v>27</v>
      </c>
      <c r="E9085" t="str">
        <f>IF(MOD(D9085,2)=0,"EVEN","ODD")</f>
        <v>ODD</v>
      </c>
      <c r="F9085" t="str">
        <f>IF(D9085&lt;=18,"LOW (1-18)","HIGH (19-36)")</f>
        <v>HIGH (19-36)</v>
      </c>
      <c r="G9085">
        <f>INT((D9085-1)/6)+1</f>
        <v>5</v>
      </c>
      <c r="H9085">
        <f>MOD(D9085-1,6)+1</f>
        <v>3</v>
      </c>
      <c r="I9085">
        <f>37-D9085</f>
        <v>10</v>
      </c>
      <c r="J9085">
        <f>ABS(D9085-D9086)</f>
        <v>5</v>
      </c>
      <c r="K9085">
        <f>AVERAGE(D9085:D9089)</f>
        <v>27</v>
      </c>
      <c r="L9085">
        <f>AVERAGE(D9085:D9104)</f>
        <v>27</v>
      </c>
      <c r="M9085">
        <f>K9085-L9085</f>
        <v>0</v>
      </c>
      <c r="N9085" t="str">
        <f>IF(K9085&gt;L9085,"HIGH ZONE BIAS",IF(K9085&lt;L9085,"LOW ZONE BIAS","EQUILIBRIUM"))</f>
        <v>EQUILIBRIUM</v>
      </c>
    </row>
    <row r="9086">
      <c r="A9086">
        <v>18485</v>
      </c>
      <c r="B9086" t="str">
        <v>2019-02-16</v>
      </c>
      <c r="C9086" t="str">
        <v>Evening</v>
      </c>
      <c r="D9086">
        <v>22</v>
      </c>
      <c r="E9086" t="str">
        <f>IF(MOD(D9086,2)=0,"EVEN","ODD")</f>
        <v>EVEN</v>
      </c>
      <c r="F9086" t="str">
        <f>IF(D9086&lt;=18,"LOW (1-18)","HIGH (19-36)")</f>
        <v>HIGH (19-36)</v>
      </c>
      <c r="G9086">
        <f>INT((D9086-1)/6)+1</f>
        <v>4</v>
      </c>
      <c r="H9086">
        <f>MOD(D9086-1,6)+1</f>
        <v>4</v>
      </c>
      <c r="I9086">
        <f>37-D9086</f>
        <v>15</v>
      </c>
      <c r="J9086">
        <f>ABS(D9086-D9087)</f>
        <v>12</v>
      </c>
      <c r="K9086">
        <f>AVERAGE(D9086:D9090)</f>
        <v>22</v>
      </c>
      <c r="L9086">
        <f>AVERAGE(D9086:D9105)</f>
        <v>22</v>
      </c>
      <c r="M9086">
        <f>K9086-L9086</f>
        <v>0</v>
      </c>
      <c r="N9086" t="str">
        <f>IF(K9086&gt;L9086,"HIGH ZONE BIAS",IF(K9086&lt;L9086,"LOW ZONE BIAS","EQUILIBRIUM"))</f>
        <v>EQUILIBRIUM</v>
      </c>
    </row>
    <row r="9087">
      <c r="A9087">
        <v>18484</v>
      </c>
      <c r="B9087" t="str">
        <v>2019-02-16</v>
      </c>
      <c r="C9087" t="str">
        <v>Afternoon</v>
      </c>
      <c r="D9087">
        <v>34</v>
      </c>
      <c r="E9087" t="str">
        <f>IF(MOD(D9087,2)=0,"EVEN","ODD")</f>
        <v>EVEN</v>
      </c>
      <c r="F9087" t="str">
        <f>IF(D9087&lt;=18,"LOW (1-18)","HIGH (19-36)")</f>
        <v>HIGH (19-36)</v>
      </c>
      <c r="G9087">
        <f>INT((D9087-1)/6)+1</f>
        <v>6</v>
      </c>
      <c r="H9087">
        <f>MOD(D9087-1,6)+1</f>
        <v>4</v>
      </c>
      <c r="I9087">
        <f>37-D9087</f>
        <v>3</v>
      </c>
      <c r="J9087">
        <f>ABS(D9087-D9088)</f>
        <v>10</v>
      </c>
      <c r="K9087">
        <f>AVERAGE(D9087:D9091)</f>
        <v>34</v>
      </c>
      <c r="L9087">
        <f>AVERAGE(D9087:D9106)</f>
        <v>34</v>
      </c>
      <c r="M9087">
        <f>K9087-L9087</f>
        <v>0</v>
      </c>
      <c r="N9087" t="str">
        <f>IF(K9087&gt;L9087,"HIGH ZONE BIAS",IF(K9087&lt;L9087,"LOW ZONE BIAS","EQUILIBRIUM"))</f>
        <v>EQUILIBRIUM</v>
      </c>
    </row>
    <row r="9088">
      <c r="A9088">
        <v>18483</v>
      </c>
      <c r="B9088" t="str">
        <v>2019-02-16</v>
      </c>
      <c r="C9088" t="str">
        <v>Midday</v>
      </c>
      <c r="D9088">
        <v>24</v>
      </c>
      <c r="E9088" t="str">
        <f>IF(MOD(D9088,2)=0,"EVEN","ODD")</f>
        <v>EVEN</v>
      </c>
      <c r="F9088" t="str">
        <f>IF(D9088&lt;=18,"LOW (1-18)","HIGH (19-36)")</f>
        <v>HIGH (19-36)</v>
      </c>
      <c r="G9088">
        <f>INT((D9088-1)/6)+1</f>
        <v>4</v>
      </c>
      <c r="H9088">
        <f>MOD(D9088-1,6)+1</f>
        <v>6</v>
      </c>
      <c r="I9088">
        <f>37-D9088</f>
        <v>13</v>
      </c>
      <c r="J9088">
        <f>ABS(D9088-D9089)</f>
        <v>1</v>
      </c>
      <c r="K9088">
        <f>AVERAGE(D9088:D9092)</f>
        <v>24</v>
      </c>
      <c r="L9088">
        <f>AVERAGE(D9088:D9107)</f>
        <v>24</v>
      </c>
      <c r="M9088">
        <f>K9088-L9088</f>
        <v>0</v>
      </c>
      <c r="N9088" t="str">
        <f>IF(K9088&gt;L9088,"HIGH ZONE BIAS",IF(K9088&lt;L9088,"LOW ZONE BIAS","EQUILIBRIUM"))</f>
        <v>EQUILIBRIUM</v>
      </c>
    </row>
    <row r="9089">
      <c r="A9089">
        <v>18482</v>
      </c>
      <c r="B9089" t="str">
        <v>2019-02-16</v>
      </c>
      <c r="C9089" t="str">
        <v>Morning</v>
      </c>
      <c r="D9089">
        <v>25</v>
      </c>
      <c r="E9089" t="str">
        <f>IF(MOD(D9089,2)=0,"EVEN","ODD")</f>
        <v>ODD</v>
      </c>
      <c r="F9089" t="str">
        <f>IF(D9089&lt;=18,"LOW (1-18)","HIGH (19-36)")</f>
        <v>HIGH (19-36)</v>
      </c>
      <c r="G9089">
        <f>INT((D9089-1)/6)+1</f>
        <v>5</v>
      </c>
      <c r="H9089">
        <f>MOD(D9089-1,6)+1</f>
        <v>1</v>
      </c>
      <c r="I9089">
        <f>37-D9089</f>
        <v>12</v>
      </c>
      <c r="J9089">
        <f>ABS(D9089-D9090)</f>
        <v>13</v>
      </c>
      <c r="K9089">
        <f>AVERAGE(D9089:D9093)</f>
        <v>25</v>
      </c>
      <c r="L9089">
        <f>AVERAGE(D9089:D9108)</f>
        <v>25</v>
      </c>
      <c r="M9089">
        <f>K9089-L9089</f>
        <v>0</v>
      </c>
      <c r="N9089" t="str">
        <f>IF(K9089&gt;L9089,"HIGH ZONE BIAS",IF(K9089&lt;L9089,"LOW ZONE BIAS","EQUILIBRIUM"))</f>
        <v>EQUILIBRIUM</v>
      </c>
    </row>
    <row r="9090">
      <c r="A9090">
        <v>18481</v>
      </c>
      <c r="B9090" t="str">
        <v>2019-02-15</v>
      </c>
      <c r="C9090" t="str">
        <v>Evening</v>
      </c>
      <c r="D9090">
        <v>12</v>
      </c>
      <c r="E9090" t="str">
        <f>IF(MOD(D9090,2)=0,"EVEN","ODD")</f>
        <v>EVEN</v>
      </c>
      <c r="F9090" t="str">
        <f>IF(D9090&lt;=18,"LOW (1-18)","HIGH (19-36)")</f>
        <v>LOW (1-18)</v>
      </c>
      <c r="G9090">
        <f>INT((D9090-1)/6)+1</f>
        <v>2</v>
      </c>
      <c r="H9090">
        <f>MOD(D9090-1,6)+1</f>
        <v>6</v>
      </c>
      <c r="I9090">
        <f>37-D9090</f>
        <v>25</v>
      </c>
      <c r="J9090">
        <f>ABS(D9090-D9091)</f>
        <v>17</v>
      </c>
      <c r="K9090">
        <f>AVERAGE(D9090:D9094)</f>
        <v>12</v>
      </c>
      <c r="L9090">
        <f>AVERAGE(D9090:D9109)</f>
        <v>12</v>
      </c>
      <c r="M9090">
        <f>K9090-L9090</f>
        <v>0</v>
      </c>
      <c r="N9090" t="str">
        <f>IF(K9090&gt;L9090,"HIGH ZONE BIAS",IF(K9090&lt;L9090,"LOW ZONE BIAS","EQUILIBRIUM"))</f>
        <v>EQUILIBRIUM</v>
      </c>
    </row>
    <row r="9091">
      <c r="A9091">
        <v>18480</v>
      </c>
      <c r="B9091" t="str">
        <v>2019-02-15</v>
      </c>
      <c r="C9091" t="str">
        <v>Afternoon</v>
      </c>
      <c r="D9091">
        <v>29</v>
      </c>
      <c r="E9091" t="str">
        <f>IF(MOD(D9091,2)=0,"EVEN","ODD")</f>
        <v>ODD</v>
      </c>
      <c r="F9091" t="str">
        <f>IF(D9091&lt;=18,"LOW (1-18)","HIGH (19-36)")</f>
        <v>HIGH (19-36)</v>
      </c>
      <c r="G9091">
        <f>INT((D9091-1)/6)+1</f>
        <v>5</v>
      </c>
      <c r="H9091">
        <f>MOD(D9091-1,6)+1</f>
        <v>5</v>
      </c>
      <c r="I9091">
        <f>37-D9091</f>
        <v>8</v>
      </c>
      <c r="J9091">
        <f>ABS(D9091-D9092)</f>
        <v>16</v>
      </c>
      <c r="K9091">
        <f>AVERAGE(D9091:D9095)</f>
        <v>29</v>
      </c>
      <c r="L9091">
        <f>AVERAGE(D9091:D9110)</f>
        <v>29</v>
      </c>
      <c r="M9091">
        <f>K9091-L9091</f>
        <v>0</v>
      </c>
      <c r="N9091" t="str">
        <f>IF(K9091&gt;L9091,"HIGH ZONE BIAS",IF(K9091&lt;L9091,"LOW ZONE BIAS","EQUILIBRIUM"))</f>
        <v>EQUILIBRIUM</v>
      </c>
    </row>
    <row r="9092">
      <c r="A9092">
        <v>18479</v>
      </c>
      <c r="B9092" t="str">
        <v>2019-02-15</v>
      </c>
      <c r="C9092" t="str">
        <v>Midday</v>
      </c>
      <c r="D9092">
        <v>13</v>
      </c>
      <c r="E9092" t="str">
        <f>IF(MOD(D9092,2)=0,"EVEN","ODD")</f>
        <v>ODD</v>
      </c>
      <c r="F9092" t="str">
        <f>IF(D9092&lt;=18,"LOW (1-18)","HIGH (19-36)")</f>
        <v>LOW (1-18)</v>
      </c>
      <c r="G9092">
        <f>INT((D9092-1)/6)+1</f>
        <v>3</v>
      </c>
      <c r="H9092">
        <f>MOD(D9092-1,6)+1</f>
        <v>1</v>
      </c>
      <c r="I9092">
        <f>37-D9092</f>
        <v>24</v>
      </c>
      <c r="J9092">
        <f>ABS(D9092-D9093)</f>
        <v>1</v>
      </c>
      <c r="K9092">
        <f>AVERAGE(D9092:D9096)</f>
        <v>13</v>
      </c>
      <c r="L9092">
        <f>AVERAGE(D9092:D9111)</f>
        <v>13</v>
      </c>
      <c r="M9092">
        <f>K9092-L9092</f>
        <v>0</v>
      </c>
      <c r="N9092" t="str">
        <f>IF(K9092&gt;L9092,"HIGH ZONE BIAS",IF(K9092&lt;L9092,"LOW ZONE BIAS","EQUILIBRIUM"))</f>
        <v>EQUILIBRIUM</v>
      </c>
    </row>
    <row r="9093">
      <c r="A9093">
        <v>18478</v>
      </c>
      <c r="B9093" t="str">
        <v>2019-02-15</v>
      </c>
      <c r="C9093" t="str">
        <v>Morning</v>
      </c>
      <c r="D9093">
        <v>14</v>
      </c>
      <c r="E9093" t="str">
        <f>IF(MOD(D9093,2)=0,"EVEN","ODD")</f>
        <v>EVEN</v>
      </c>
      <c r="F9093" t="str">
        <f>IF(D9093&lt;=18,"LOW (1-18)","HIGH (19-36)")</f>
        <v>LOW (1-18)</v>
      </c>
      <c r="G9093">
        <f>INT((D9093-1)/6)+1</f>
        <v>3</v>
      </c>
      <c r="H9093">
        <f>MOD(D9093-1,6)+1</f>
        <v>2</v>
      </c>
      <c r="I9093">
        <f>37-D9093</f>
        <v>23</v>
      </c>
      <c r="J9093">
        <f>ABS(D9093-D9094)</f>
        <v>3</v>
      </c>
      <c r="K9093">
        <f>AVERAGE(D9093:D9097)</f>
        <v>14</v>
      </c>
      <c r="L9093">
        <f>AVERAGE(D9093:D9112)</f>
        <v>14</v>
      </c>
      <c r="M9093">
        <f>K9093-L9093</f>
        <v>0</v>
      </c>
      <c r="N9093" t="str">
        <f>IF(K9093&gt;L9093,"HIGH ZONE BIAS",IF(K9093&lt;L9093,"LOW ZONE BIAS","EQUILIBRIUM"))</f>
        <v>EQUILIBRIUM</v>
      </c>
    </row>
    <row r="9094">
      <c r="A9094">
        <v>18477</v>
      </c>
      <c r="B9094" t="str">
        <v>2019-02-14</v>
      </c>
      <c r="C9094" t="str">
        <v>Evening</v>
      </c>
      <c r="D9094">
        <v>11</v>
      </c>
      <c r="E9094" t="str">
        <f>IF(MOD(D9094,2)=0,"EVEN","ODD")</f>
        <v>ODD</v>
      </c>
      <c r="F9094" t="str">
        <f>IF(D9094&lt;=18,"LOW (1-18)","HIGH (19-36)")</f>
        <v>LOW (1-18)</v>
      </c>
      <c r="G9094">
        <f>INT((D9094-1)/6)+1</f>
        <v>2</v>
      </c>
      <c r="H9094">
        <f>MOD(D9094-1,6)+1</f>
        <v>5</v>
      </c>
      <c r="I9094">
        <f>37-D9094</f>
        <v>26</v>
      </c>
      <c r="J9094">
        <f>ABS(D9094-D9095)</f>
        <v>3</v>
      </c>
      <c r="K9094">
        <f>AVERAGE(D9094:D9098)</f>
        <v>11</v>
      </c>
      <c r="L9094">
        <f>AVERAGE(D9094:D9113)</f>
        <v>11</v>
      </c>
      <c r="M9094">
        <f>K9094-L9094</f>
        <v>0</v>
      </c>
      <c r="N9094" t="str">
        <f>IF(K9094&gt;L9094,"HIGH ZONE BIAS",IF(K9094&lt;L9094,"LOW ZONE BIAS","EQUILIBRIUM"))</f>
        <v>EQUILIBRIUM</v>
      </c>
    </row>
    <row r="9095">
      <c r="A9095">
        <v>18476</v>
      </c>
      <c r="B9095" t="str">
        <v>2019-02-14</v>
      </c>
      <c r="C9095" t="str">
        <v>Afternoon</v>
      </c>
      <c r="D9095">
        <v>14</v>
      </c>
      <c r="E9095" t="str">
        <f>IF(MOD(D9095,2)=0,"EVEN","ODD")</f>
        <v>EVEN</v>
      </c>
      <c r="F9095" t="str">
        <f>IF(D9095&lt;=18,"LOW (1-18)","HIGH (19-36)")</f>
        <v>LOW (1-18)</v>
      </c>
      <c r="G9095">
        <f>INT((D9095-1)/6)+1</f>
        <v>3</v>
      </c>
      <c r="H9095">
        <f>MOD(D9095-1,6)+1</f>
        <v>2</v>
      </c>
      <c r="I9095">
        <f>37-D9095</f>
        <v>23</v>
      </c>
      <c r="J9095">
        <f>ABS(D9095-D9096)</f>
        <v>20</v>
      </c>
      <c r="K9095">
        <f>AVERAGE(D9095:D9099)</f>
        <v>14</v>
      </c>
      <c r="L9095">
        <f>AVERAGE(D9095:D9114)</f>
        <v>14</v>
      </c>
      <c r="M9095">
        <f>K9095-L9095</f>
        <v>0</v>
      </c>
      <c r="N9095" t="str">
        <f>IF(K9095&gt;L9095,"HIGH ZONE BIAS",IF(K9095&lt;L9095,"LOW ZONE BIAS","EQUILIBRIUM"))</f>
        <v>EQUILIBRIUM</v>
      </c>
    </row>
    <row r="9096">
      <c r="A9096">
        <v>18475</v>
      </c>
      <c r="B9096" t="str">
        <v>2019-02-14</v>
      </c>
      <c r="C9096" t="str">
        <v>Midday</v>
      </c>
      <c r="D9096">
        <v>34</v>
      </c>
      <c r="E9096" t="str">
        <f>IF(MOD(D9096,2)=0,"EVEN","ODD")</f>
        <v>EVEN</v>
      </c>
      <c r="F9096" t="str">
        <f>IF(D9096&lt;=18,"LOW (1-18)","HIGH (19-36)")</f>
        <v>HIGH (19-36)</v>
      </c>
      <c r="G9096">
        <f>INT((D9096-1)/6)+1</f>
        <v>6</v>
      </c>
      <c r="H9096">
        <f>MOD(D9096-1,6)+1</f>
        <v>4</v>
      </c>
      <c r="I9096">
        <f>37-D9096</f>
        <v>3</v>
      </c>
      <c r="J9096">
        <f>ABS(D9096-D9097)</f>
        <v>30</v>
      </c>
      <c r="K9096">
        <f>AVERAGE(D9096:D9100)</f>
        <v>34</v>
      </c>
      <c r="L9096">
        <f>AVERAGE(D9096:D9115)</f>
        <v>34</v>
      </c>
      <c r="M9096">
        <f>K9096-L9096</f>
        <v>0</v>
      </c>
      <c r="N9096" t="str">
        <f>IF(K9096&gt;L9096,"HIGH ZONE BIAS",IF(K9096&lt;L9096,"LOW ZONE BIAS","EQUILIBRIUM"))</f>
        <v>EQUILIBRIUM</v>
      </c>
    </row>
    <row r="9097">
      <c r="A9097">
        <v>18474</v>
      </c>
      <c r="B9097" t="str">
        <v>2019-02-14</v>
      </c>
      <c r="C9097" t="str">
        <v>Morning</v>
      </c>
      <c r="D9097">
        <v>4</v>
      </c>
      <c r="E9097" t="str">
        <f>IF(MOD(D9097,2)=0,"EVEN","ODD")</f>
        <v>EVEN</v>
      </c>
      <c r="F9097" t="str">
        <f>IF(D9097&lt;=18,"LOW (1-18)","HIGH (19-36)")</f>
        <v>LOW (1-18)</v>
      </c>
      <c r="G9097">
        <f>INT((D9097-1)/6)+1</f>
        <v>1</v>
      </c>
      <c r="H9097">
        <f>MOD(D9097-1,6)+1</f>
        <v>4</v>
      </c>
      <c r="I9097">
        <f>37-D9097</f>
        <v>33</v>
      </c>
      <c r="J9097">
        <f>ABS(D9097-D9098)</f>
        <v>1</v>
      </c>
      <c r="K9097">
        <f>AVERAGE(D9097:D9101)</f>
        <v>4</v>
      </c>
      <c r="L9097">
        <f>AVERAGE(D9097:D9116)</f>
        <v>4</v>
      </c>
      <c r="M9097">
        <f>K9097-L9097</f>
        <v>0</v>
      </c>
      <c r="N9097" t="str">
        <f>IF(K9097&gt;L9097,"HIGH ZONE BIAS",IF(K9097&lt;L9097,"LOW ZONE BIAS","EQUILIBRIUM"))</f>
        <v>EQUILIBRIUM</v>
      </c>
    </row>
    <row r="9098">
      <c r="A9098">
        <v>18473</v>
      </c>
      <c r="B9098" t="str">
        <v>2019-02-13</v>
      </c>
      <c r="C9098" t="str">
        <v>Evening</v>
      </c>
      <c r="D9098">
        <v>3</v>
      </c>
      <c r="E9098" t="str">
        <f>IF(MOD(D9098,2)=0,"EVEN","ODD")</f>
        <v>ODD</v>
      </c>
      <c r="F9098" t="str">
        <f>IF(D9098&lt;=18,"LOW (1-18)","HIGH (19-36)")</f>
        <v>LOW (1-18)</v>
      </c>
      <c r="G9098">
        <f>INT((D9098-1)/6)+1</f>
        <v>1</v>
      </c>
      <c r="H9098">
        <f>MOD(D9098-1,6)+1</f>
        <v>3</v>
      </c>
      <c r="I9098">
        <f>37-D9098</f>
        <v>34</v>
      </c>
      <c r="J9098">
        <f>ABS(D9098-D9099)</f>
        <v>13</v>
      </c>
      <c r="K9098">
        <f>AVERAGE(D9098:D9102)</f>
        <v>3</v>
      </c>
      <c r="L9098">
        <f>AVERAGE(D9098:D9117)</f>
        <v>3</v>
      </c>
      <c r="M9098">
        <f>K9098-L9098</f>
        <v>0</v>
      </c>
      <c r="N9098" t="str">
        <f>IF(K9098&gt;L9098,"HIGH ZONE BIAS",IF(K9098&lt;L9098,"LOW ZONE BIAS","EQUILIBRIUM"))</f>
        <v>EQUILIBRIUM</v>
      </c>
    </row>
    <row r="9099">
      <c r="A9099">
        <v>18472</v>
      </c>
      <c r="B9099" t="str">
        <v>2019-02-13</v>
      </c>
      <c r="C9099" t="str">
        <v>Afternoon</v>
      </c>
      <c r="D9099">
        <v>16</v>
      </c>
      <c r="E9099" t="str">
        <f>IF(MOD(D9099,2)=0,"EVEN","ODD")</f>
        <v>EVEN</v>
      </c>
      <c r="F9099" t="str">
        <f>IF(D9099&lt;=18,"LOW (1-18)","HIGH (19-36)")</f>
        <v>LOW (1-18)</v>
      </c>
      <c r="G9099">
        <f>INT((D9099-1)/6)+1</f>
        <v>3</v>
      </c>
      <c r="H9099">
        <f>MOD(D9099-1,6)+1</f>
        <v>4</v>
      </c>
      <c r="I9099">
        <f>37-D9099</f>
        <v>21</v>
      </c>
      <c r="J9099">
        <f>ABS(D9099-D9100)</f>
        <v>10</v>
      </c>
      <c r="K9099">
        <f>AVERAGE(D9099:D9103)</f>
        <v>16</v>
      </c>
      <c r="L9099">
        <f>AVERAGE(D9099:D9118)</f>
        <v>16</v>
      </c>
      <c r="M9099">
        <f>K9099-L9099</f>
        <v>0</v>
      </c>
      <c r="N9099" t="str">
        <f>IF(K9099&gt;L9099,"HIGH ZONE BIAS",IF(K9099&lt;L9099,"LOW ZONE BIAS","EQUILIBRIUM"))</f>
        <v>EQUILIBRIUM</v>
      </c>
    </row>
    <row r="9100">
      <c r="A9100">
        <v>18471</v>
      </c>
      <c r="B9100" t="str">
        <v>2019-02-13</v>
      </c>
      <c r="C9100" t="str">
        <v>Midday</v>
      </c>
      <c r="D9100">
        <v>6</v>
      </c>
      <c r="E9100" t="str">
        <f>IF(MOD(D9100,2)=0,"EVEN","ODD")</f>
        <v>EVEN</v>
      </c>
      <c r="F9100" t="str">
        <f>IF(D9100&lt;=18,"LOW (1-18)","HIGH (19-36)")</f>
        <v>LOW (1-18)</v>
      </c>
      <c r="G9100">
        <f>INT((D9100-1)/6)+1</f>
        <v>1</v>
      </c>
      <c r="H9100">
        <f>MOD(D9100-1,6)+1</f>
        <v>6</v>
      </c>
      <c r="I9100">
        <f>37-D9100</f>
        <v>31</v>
      </c>
      <c r="J9100">
        <f>ABS(D9100-D9101)</f>
        <v>7</v>
      </c>
      <c r="K9100">
        <f>AVERAGE(D9100:D9104)</f>
        <v>6</v>
      </c>
      <c r="L9100">
        <f>AVERAGE(D9100:D9119)</f>
        <v>6</v>
      </c>
      <c r="M9100">
        <f>K9100-L9100</f>
        <v>0</v>
      </c>
      <c r="N9100" t="str">
        <f>IF(K9100&gt;L9100,"HIGH ZONE BIAS",IF(K9100&lt;L9100,"LOW ZONE BIAS","EQUILIBRIUM"))</f>
        <v>EQUILIBRIUM</v>
      </c>
    </row>
    <row r="9101">
      <c r="A9101">
        <v>18470</v>
      </c>
      <c r="B9101" t="str">
        <v>2019-02-13</v>
      </c>
      <c r="C9101" t="str">
        <v>Morning</v>
      </c>
      <c r="D9101">
        <v>13</v>
      </c>
      <c r="E9101" t="str">
        <f>IF(MOD(D9101,2)=0,"EVEN","ODD")</f>
        <v>ODD</v>
      </c>
      <c r="F9101" t="str">
        <f>IF(D9101&lt;=18,"LOW (1-18)","HIGH (19-36)")</f>
        <v>LOW (1-18)</v>
      </c>
      <c r="G9101">
        <f>INT((D9101-1)/6)+1</f>
        <v>3</v>
      </c>
      <c r="H9101">
        <f>MOD(D9101-1,6)+1</f>
        <v>1</v>
      </c>
      <c r="I9101">
        <f>37-D9101</f>
        <v>24</v>
      </c>
      <c r="J9101">
        <f>ABS(D9101-D9102)</f>
        <v>22</v>
      </c>
      <c r="K9101">
        <f>AVERAGE(D9101:D9105)</f>
        <v>13</v>
      </c>
      <c r="L9101">
        <f>AVERAGE(D9101:D9120)</f>
        <v>13</v>
      </c>
      <c r="M9101">
        <f>K9101-L9101</f>
        <v>0</v>
      </c>
      <c r="N9101" t="str">
        <f>IF(K9101&gt;L9101,"HIGH ZONE BIAS",IF(K9101&lt;L9101,"LOW ZONE BIAS","EQUILIBRIUM"))</f>
        <v>EQUILIBRIUM</v>
      </c>
    </row>
    <row r="9102">
      <c r="A9102">
        <v>18469</v>
      </c>
      <c r="B9102" t="str">
        <v>2019-02-12</v>
      </c>
      <c r="C9102" t="str">
        <v>Evening</v>
      </c>
      <c r="D9102">
        <v>35</v>
      </c>
      <c r="E9102" t="str">
        <f>IF(MOD(D9102,2)=0,"EVEN","ODD")</f>
        <v>ODD</v>
      </c>
      <c r="F9102" t="str">
        <f>IF(D9102&lt;=18,"LOW (1-18)","HIGH (19-36)")</f>
        <v>HIGH (19-36)</v>
      </c>
      <c r="G9102">
        <f>INT((D9102-1)/6)+1</f>
        <v>6</v>
      </c>
      <c r="H9102">
        <f>MOD(D9102-1,6)+1</f>
        <v>5</v>
      </c>
      <c r="I9102">
        <f>37-D9102</f>
        <v>2</v>
      </c>
      <c r="J9102">
        <f>ABS(D9102-D9103)</f>
        <v>15</v>
      </c>
      <c r="K9102">
        <f>AVERAGE(D9102:D9106)</f>
        <v>35</v>
      </c>
      <c r="L9102">
        <f>AVERAGE(D9102:D9121)</f>
        <v>35</v>
      </c>
      <c r="M9102">
        <f>K9102-L9102</f>
        <v>0</v>
      </c>
      <c r="N9102" t="str">
        <f>IF(K9102&gt;L9102,"HIGH ZONE BIAS",IF(K9102&lt;L9102,"LOW ZONE BIAS","EQUILIBRIUM"))</f>
        <v>EQUILIBRIUM</v>
      </c>
    </row>
    <row r="9103">
      <c r="A9103">
        <v>18468</v>
      </c>
      <c r="B9103" t="str">
        <v>2019-02-12</v>
      </c>
      <c r="C9103" t="str">
        <v>Afternoon</v>
      </c>
      <c r="D9103">
        <v>20</v>
      </c>
      <c r="E9103" t="str">
        <f>IF(MOD(D9103,2)=0,"EVEN","ODD")</f>
        <v>EVEN</v>
      </c>
      <c r="F9103" t="str">
        <f>IF(D9103&lt;=18,"LOW (1-18)","HIGH (19-36)")</f>
        <v>HIGH (19-36)</v>
      </c>
      <c r="G9103">
        <f>INT((D9103-1)/6)+1</f>
        <v>4</v>
      </c>
      <c r="H9103">
        <f>MOD(D9103-1,6)+1</f>
        <v>2</v>
      </c>
      <c r="I9103">
        <f>37-D9103</f>
        <v>17</v>
      </c>
      <c r="J9103">
        <f>ABS(D9103-D9104)</f>
        <v>15</v>
      </c>
      <c r="K9103">
        <f>AVERAGE(D9103:D9107)</f>
        <v>20</v>
      </c>
      <c r="L9103">
        <f>AVERAGE(D9103:D9122)</f>
        <v>20</v>
      </c>
      <c r="M9103">
        <f>K9103-L9103</f>
        <v>0</v>
      </c>
      <c r="N9103" t="str">
        <f>IF(K9103&gt;L9103,"HIGH ZONE BIAS",IF(K9103&lt;L9103,"LOW ZONE BIAS","EQUILIBRIUM"))</f>
        <v>EQUILIBRIUM</v>
      </c>
    </row>
    <row r="9104">
      <c r="A9104">
        <v>18467</v>
      </c>
      <c r="B9104" t="str">
        <v>2019-02-12</v>
      </c>
      <c r="C9104" t="str">
        <v>Midday</v>
      </c>
      <c r="D9104">
        <v>35</v>
      </c>
      <c r="E9104" t="str">
        <f>IF(MOD(D9104,2)=0,"EVEN","ODD")</f>
        <v>ODD</v>
      </c>
      <c r="F9104" t="str">
        <f>IF(D9104&lt;=18,"LOW (1-18)","HIGH (19-36)")</f>
        <v>HIGH (19-36)</v>
      </c>
      <c r="G9104">
        <f>INT((D9104-1)/6)+1</f>
        <v>6</v>
      </c>
      <c r="H9104">
        <f>MOD(D9104-1,6)+1</f>
        <v>5</v>
      </c>
      <c r="I9104">
        <f>37-D9104</f>
        <v>2</v>
      </c>
      <c r="J9104">
        <f>ABS(D9104-D9105)</f>
        <v>16</v>
      </c>
      <c r="K9104">
        <f>AVERAGE(D9104:D9108)</f>
        <v>35</v>
      </c>
      <c r="L9104">
        <f>AVERAGE(D9104:D9123)</f>
        <v>35</v>
      </c>
      <c r="M9104">
        <f>K9104-L9104</f>
        <v>0</v>
      </c>
      <c r="N9104" t="str">
        <f>IF(K9104&gt;L9104,"HIGH ZONE BIAS",IF(K9104&lt;L9104,"LOW ZONE BIAS","EQUILIBRIUM"))</f>
        <v>EQUILIBRIUM</v>
      </c>
    </row>
    <row r="9105">
      <c r="A9105">
        <v>18466</v>
      </c>
      <c r="B9105" t="str">
        <v>2019-02-12</v>
      </c>
      <c r="C9105" t="str">
        <v>Morning</v>
      </c>
      <c r="D9105">
        <v>19</v>
      </c>
      <c r="E9105" t="str">
        <f>IF(MOD(D9105,2)=0,"EVEN","ODD")</f>
        <v>ODD</v>
      </c>
      <c r="F9105" t="str">
        <f>IF(D9105&lt;=18,"LOW (1-18)","HIGH (19-36)")</f>
        <v>HIGH (19-36)</v>
      </c>
      <c r="G9105">
        <f>INT((D9105-1)/6)+1</f>
        <v>4</v>
      </c>
      <c r="H9105">
        <f>MOD(D9105-1,6)+1</f>
        <v>1</v>
      </c>
      <c r="I9105">
        <f>37-D9105</f>
        <v>18</v>
      </c>
      <c r="J9105">
        <f>ABS(D9105-D9106)</f>
        <v>14</v>
      </c>
      <c r="K9105">
        <f>AVERAGE(D9105:D9109)</f>
        <v>19</v>
      </c>
      <c r="L9105">
        <f>AVERAGE(D9105:D9124)</f>
        <v>19</v>
      </c>
      <c r="M9105">
        <f>K9105-L9105</f>
        <v>0</v>
      </c>
      <c r="N9105" t="str">
        <f>IF(K9105&gt;L9105,"HIGH ZONE BIAS",IF(K9105&lt;L9105,"LOW ZONE BIAS","EQUILIBRIUM"))</f>
        <v>EQUILIBRIUM</v>
      </c>
    </row>
    <row r="9106">
      <c r="A9106">
        <v>18465</v>
      </c>
      <c r="B9106" t="str">
        <v>2019-02-11</v>
      </c>
      <c r="C9106" t="str">
        <v>Evening</v>
      </c>
      <c r="D9106">
        <v>5</v>
      </c>
      <c r="E9106" t="str">
        <f>IF(MOD(D9106,2)=0,"EVEN","ODD")</f>
        <v>ODD</v>
      </c>
      <c r="F9106" t="str">
        <f>IF(D9106&lt;=18,"LOW (1-18)","HIGH (19-36)")</f>
        <v>LOW (1-18)</v>
      </c>
      <c r="G9106">
        <f>INT((D9106-1)/6)+1</f>
        <v>1</v>
      </c>
      <c r="H9106">
        <f>MOD(D9106-1,6)+1</f>
        <v>5</v>
      </c>
      <c r="I9106">
        <f>37-D9106</f>
        <v>32</v>
      </c>
      <c r="J9106">
        <f>ABS(D9106-D9107)</f>
        <v>6</v>
      </c>
      <c r="K9106">
        <f>AVERAGE(D9106:D9110)</f>
        <v>5</v>
      </c>
      <c r="L9106">
        <f>AVERAGE(D9106:D9125)</f>
        <v>5</v>
      </c>
      <c r="M9106">
        <f>K9106-L9106</f>
        <v>0</v>
      </c>
      <c r="N9106" t="str">
        <f>IF(K9106&gt;L9106,"HIGH ZONE BIAS",IF(K9106&lt;L9106,"LOW ZONE BIAS","EQUILIBRIUM"))</f>
        <v>EQUILIBRIUM</v>
      </c>
    </row>
    <row r="9107">
      <c r="A9107">
        <v>18464</v>
      </c>
      <c r="B9107" t="str">
        <v>2019-02-11</v>
      </c>
      <c r="C9107" t="str">
        <v>Afternoon</v>
      </c>
      <c r="D9107">
        <v>11</v>
      </c>
      <c r="E9107" t="str">
        <f>IF(MOD(D9107,2)=0,"EVEN","ODD")</f>
        <v>ODD</v>
      </c>
      <c r="F9107" t="str">
        <f>IF(D9107&lt;=18,"LOW (1-18)","HIGH (19-36)")</f>
        <v>LOW (1-18)</v>
      </c>
      <c r="G9107">
        <f>INT((D9107-1)/6)+1</f>
        <v>2</v>
      </c>
      <c r="H9107">
        <f>MOD(D9107-1,6)+1</f>
        <v>5</v>
      </c>
      <c r="I9107">
        <f>37-D9107</f>
        <v>26</v>
      </c>
      <c r="J9107">
        <f>ABS(D9107-D9108)</f>
        <v>10</v>
      </c>
      <c r="K9107">
        <f>AVERAGE(D9107:D9111)</f>
        <v>11</v>
      </c>
      <c r="L9107">
        <f>AVERAGE(D9107:D9126)</f>
        <v>11</v>
      </c>
      <c r="M9107">
        <f>K9107-L9107</f>
        <v>0</v>
      </c>
      <c r="N9107" t="str">
        <f>IF(K9107&gt;L9107,"HIGH ZONE BIAS",IF(K9107&lt;L9107,"LOW ZONE BIAS","EQUILIBRIUM"))</f>
        <v>EQUILIBRIUM</v>
      </c>
    </row>
    <row r="9108">
      <c r="A9108">
        <v>18463</v>
      </c>
      <c r="B9108" t="str">
        <v>2019-02-11</v>
      </c>
      <c r="C9108" t="str">
        <v>Midday</v>
      </c>
      <c r="D9108">
        <v>1</v>
      </c>
      <c r="E9108" t="str">
        <f>IF(MOD(D9108,2)=0,"EVEN","ODD")</f>
        <v>ODD</v>
      </c>
      <c r="F9108" t="str">
        <f>IF(D9108&lt;=18,"LOW (1-18)","HIGH (19-36)")</f>
        <v>LOW (1-18)</v>
      </c>
      <c r="G9108">
        <f>INT((D9108-1)/6)+1</f>
        <v>1</v>
      </c>
      <c r="H9108">
        <f>MOD(D9108-1,6)+1</f>
        <v>1</v>
      </c>
      <c r="I9108">
        <f>37-D9108</f>
        <v>36</v>
      </c>
      <c r="J9108">
        <f>ABS(D9108-D9109)</f>
        <v>6</v>
      </c>
      <c r="K9108">
        <f>AVERAGE(D9108:D9112)</f>
        <v>1</v>
      </c>
      <c r="L9108">
        <f>AVERAGE(D9108:D9127)</f>
        <v>1</v>
      </c>
      <c r="M9108">
        <f>K9108-L9108</f>
        <v>0</v>
      </c>
      <c r="N9108" t="str">
        <f>IF(K9108&gt;L9108,"HIGH ZONE BIAS",IF(K9108&lt;L9108,"LOW ZONE BIAS","EQUILIBRIUM"))</f>
        <v>EQUILIBRIUM</v>
      </c>
    </row>
    <row r="9109">
      <c r="A9109">
        <v>18462</v>
      </c>
      <c r="B9109" t="str">
        <v>2019-02-11</v>
      </c>
      <c r="C9109" t="str">
        <v>Morning</v>
      </c>
      <c r="D9109">
        <v>7</v>
      </c>
      <c r="E9109" t="str">
        <f>IF(MOD(D9109,2)=0,"EVEN","ODD")</f>
        <v>ODD</v>
      </c>
      <c r="F9109" t="str">
        <f>IF(D9109&lt;=18,"LOW (1-18)","HIGH (19-36)")</f>
        <v>LOW (1-18)</v>
      </c>
      <c r="G9109">
        <f>INT((D9109-1)/6)+1</f>
        <v>2</v>
      </c>
      <c r="H9109">
        <f>MOD(D9109-1,6)+1</f>
        <v>1</v>
      </c>
      <c r="I9109">
        <f>37-D9109</f>
        <v>30</v>
      </c>
      <c r="J9109">
        <f>ABS(D9109-D9110)</f>
        <v>2</v>
      </c>
      <c r="K9109">
        <f>AVERAGE(D9109:D9113)</f>
        <v>7</v>
      </c>
      <c r="L9109">
        <f>AVERAGE(D9109:D9128)</f>
        <v>7</v>
      </c>
      <c r="M9109">
        <f>K9109-L9109</f>
        <v>0</v>
      </c>
      <c r="N9109" t="str">
        <f>IF(K9109&gt;L9109,"HIGH ZONE BIAS",IF(K9109&lt;L9109,"LOW ZONE BIAS","EQUILIBRIUM"))</f>
        <v>EQUILIBRIUM</v>
      </c>
    </row>
    <row r="9110">
      <c r="A9110">
        <v>18461</v>
      </c>
      <c r="B9110" t="str">
        <v>2019-02-09</v>
      </c>
      <c r="C9110" t="str">
        <v>Evening</v>
      </c>
      <c r="D9110">
        <v>9</v>
      </c>
      <c r="E9110" t="str">
        <f>IF(MOD(D9110,2)=0,"EVEN","ODD")</f>
        <v>ODD</v>
      </c>
      <c r="F9110" t="str">
        <f>IF(D9110&lt;=18,"LOW (1-18)","HIGH (19-36)")</f>
        <v>LOW (1-18)</v>
      </c>
      <c r="G9110">
        <f>INT((D9110-1)/6)+1</f>
        <v>2</v>
      </c>
      <c r="H9110">
        <f>MOD(D9110-1,6)+1</f>
        <v>3</v>
      </c>
      <c r="I9110">
        <f>37-D9110</f>
        <v>28</v>
      </c>
      <c r="J9110">
        <f>ABS(D9110-D9111)</f>
        <v>0</v>
      </c>
      <c r="K9110">
        <f>AVERAGE(D9110:D9114)</f>
        <v>9</v>
      </c>
      <c r="L9110">
        <f>AVERAGE(D9110:D9129)</f>
        <v>9</v>
      </c>
      <c r="M9110">
        <f>K9110-L9110</f>
        <v>0</v>
      </c>
      <c r="N9110" t="str">
        <f>IF(K9110&gt;L9110,"HIGH ZONE BIAS",IF(K9110&lt;L9110,"LOW ZONE BIAS","EQUILIBRIUM"))</f>
        <v>EQUILIBRIUM</v>
      </c>
    </row>
    <row r="9111">
      <c r="A9111">
        <v>18460</v>
      </c>
      <c r="B9111" t="str">
        <v>2019-02-09</v>
      </c>
      <c r="C9111" t="str">
        <v>Afternoon</v>
      </c>
      <c r="D9111">
        <v>9</v>
      </c>
      <c r="E9111" t="str">
        <f>IF(MOD(D9111,2)=0,"EVEN","ODD")</f>
        <v>ODD</v>
      </c>
      <c r="F9111" t="str">
        <f>IF(D9111&lt;=18,"LOW (1-18)","HIGH (19-36)")</f>
        <v>LOW (1-18)</v>
      </c>
      <c r="G9111">
        <f>INT((D9111-1)/6)+1</f>
        <v>2</v>
      </c>
      <c r="H9111">
        <f>MOD(D9111-1,6)+1</f>
        <v>3</v>
      </c>
      <c r="I9111">
        <f>37-D9111</f>
        <v>28</v>
      </c>
      <c r="J9111">
        <f>ABS(D9111-D9112)</f>
        <v>24</v>
      </c>
      <c r="K9111">
        <f>AVERAGE(D9111:D9115)</f>
        <v>9</v>
      </c>
      <c r="L9111">
        <f>AVERAGE(D9111:D9130)</f>
        <v>9</v>
      </c>
      <c r="M9111">
        <f>K9111-L9111</f>
        <v>0</v>
      </c>
      <c r="N9111" t="str">
        <f>IF(K9111&gt;L9111,"HIGH ZONE BIAS",IF(K9111&lt;L9111,"LOW ZONE BIAS","EQUILIBRIUM"))</f>
        <v>EQUILIBRIUM</v>
      </c>
    </row>
    <row r="9112">
      <c r="A9112">
        <v>18459</v>
      </c>
      <c r="B9112" t="str">
        <v>2019-02-09</v>
      </c>
      <c r="C9112" t="str">
        <v>Midday</v>
      </c>
      <c r="D9112">
        <v>33</v>
      </c>
      <c r="E9112" t="str">
        <f>IF(MOD(D9112,2)=0,"EVEN","ODD")</f>
        <v>ODD</v>
      </c>
      <c r="F9112" t="str">
        <f>IF(D9112&lt;=18,"LOW (1-18)","HIGH (19-36)")</f>
        <v>HIGH (19-36)</v>
      </c>
      <c r="G9112">
        <f>INT((D9112-1)/6)+1</f>
        <v>6</v>
      </c>
      <c r="H9112">
        <f>MOD(D9112-1,6)+1</f>
        <v>3</v>
      </c>
      <c r="I9112">
        <f>37-D9112</f>
        <v>4</v>
      </c>
      <c r="J9112">
        <f>ABS(D9112-D9113)</f>
        <v>25</v>
      </c>
      <c r="K9112">
        <f>AVERAGE(D9112:D9116)</f>
        <v>33</v>
      </c>
      <c r="L9112">
        <f>AVERAGE(D9112:D9131)</f>
        <v>33</v>
      </c>
      <c r="M9112">
        <f>K9112-L9112</f>
        <v>0</v>
      </c>
      <c r="N9112" t="str">
        <f>IF(K9112&gt;L9112,"HIGH ZONE BIAS",IF(K9112&lt;L9112,"LOW ZONE BIAS","EQUILIBRIUM"))</f>
        <v>EQUILIBRIUM</v>
      </c>
    </row>
    <row r="9113">
      <c r="A9113">
        <v>18458</v>
      </c>
      <c r="B9113" t="str">
        <v>2019-02-09</v>
      </c>
      <c r="C9113" t="str">
        <v>Morning</v>
      </c>
      <c r="D9113">
        <v>8</v>
      </c>
      <c r="E9113" t="str">
        <f>IF(MOD(D9113,2)=0,"EVEN","ODD")</f>
        <v>EVEN</v>
      </c>
      <c r="F9113" t="str">
        <f>IF(D9113&lt;=18,"LOW (1-18)","HIGH (19-36)")</f>
        <v>LOW (1-18)</v>
      </c>
      <c r="G9113">
        <f>INT((D9113-1)/6)+1</f>
        <v>2</v>
      </c>
      <c r="H9113">
        <f>MOD(D9113-1,6)+1</f>
        <v>2</v>
      </c>
      <c r="I9113">
        <f>37-D9113</f>
        <v>29</v>
      </c>
      <c r="J9113">
        <f>ABS(D9113-D9114)</f>
        <v>15</v>
      </c>
      <c r="K9113">
        <f>AVERAGE(D9113:D9117)</f>
        <v>8</v>
      </c>
      <c r="L9113">
        <f>AVERAGE(D9113:D9132)</f>
        <v>8</v>
      </c>
      <c r="M9113">
        <f>K9113-L9113</f>
        <v>0</v>
      </c>
      <c r="N9113" t="str">
        <f>IF(K9113&gt;L9113,"HIGH ZONE BIAS",IF(K9113&lt;L9113,"LOW ZONE BIAS","EQUILIBRIUM"))</f>
        <v>EQUILIBRIUM</v>
      </c>
    </row>
    <row r="9114">
      <c r="A9114">
        <v>18457</v>
      </c>
      <c r="B9114" t="str">
        <v>2019-02-08</v>
      </c>
      <c r="C9114" t="str">
        <v>Evening</v>
      </c>
      <c r="D9114">
        <v>23</v>
      </c>
      <c r="E9114" t="str">
        <f>IF(MOD(D9114,2)=0,"EVEN","ODD")</f>
        <v>ODD</v>
      </c>
      <c r="F9114" t="str">
        <f>IF(D9114&lt;=18,"LOW (1-18)","HIGH (19-36)")</f>
        <v>HIGH (19-36)</v>
      </c>
      <c r="G9114">
        <f>INT((D9114-1)/6)+1</f>
        <v>4</v>
      </c>
      <c r="H9114">
        <f>MOD(D9114-1,6)+1</f>
        <v>5</v>
      </c>
      <c r="I9114">
        <f>37-D9114</f>
        <v>14</v>
      </c>
      <c r="J9114">
        <f>ABS(D9114-D9115)</f>
        <v>11</v>
      </c>
      <c r="K9114">
        <f>AVERAGE(D9114:D9118)</f>
        <v>23</v>
      </c>
      <c r="L9114">
        <f>AVERAGE(D9114:D9133)</f>
        <v>23</v>
      </c>
      <c r="M9114">
        <f>K9114-L9114</f>
        <v>0</v>
      </c>
      <c r="N9114" t="str">
        <f>IF(K9114&gt;L9114,"HIGH ZONE BIAS",IF(K9114&lt;L9114,"LOW ZONE BIAS","EQUILIBRIUM"))</f>
        <v>EQUILIBRIUM</v>
      </c>
    </row>
    <row r="9115">
      <c r="A9115">
        <v>18456</v>
      </c>
      <c r="B9115" t="str">
        <v>2019-02-08</v>
      </c>
      <c r="C9115" t="str">
        <v>Afternoon</v>
      </c>
      <c r="D9115">
        <v>34</v>
      </c>
      <c r="E9115" t="str">
        <f>IF(MOD(D9115,2)=0,"EVEN","ODD")</f>
        <v>EVEN</v>
      </c>
      <c r="F9115" t="str">
        <f>IF(D9115&lt;=18,"LOW (1-18)","HIGH (19-36)")</f>
        <v>HIGH (19-36)</v>
      </c>
      <c r="G9115">
        <f>INT((D9115-1)/6)+1</f>
        <v>6</v>
      </c>
      <c r="H9115">
        <f>MOD(D9115-1,6)+1</f>
        <v>4</v>
      </c>
      <c r="I9115">
        <f>37-D9115</f>
        <v>3</v>
      </c>
      <c r="J9115">
        <f>ABS(D9115-D9116)</f>
        <v>7</v>
      </c>
      <c r="K9115">
        <f>AVERAGE(D9115:D9119)</f>
        <v>34</v>
      </c>
      <c r="L9115">
        <f>AVERAGE(D9115:D9134)</f>
        <v>34</v>
      </c>
      <c r="M9115">
        <f>K9115-L9115</f>
        <v>0</v>
      </c>
      <c r="N9115" t="str">
        <f>IF(K9115&gt;L9115,"HIGH ZONE BIAS",IF(K9115&lt;L9115,"LOW ZONE BIAS","EQUILIBRIUM"))</f>
        <v>EQUILIBRIUM</v>
      </c>
    </row>
    <row r="9116">
      <c r="A9116">
        <v>18455</v>
      </c>
      <c r="B9116" t="str">
        <v>2019-02-08</v>
      </c>
      <c r="C9116" t="str">
        <v>Midday</v>
      </c>
      <c r="D9116">
        <v>27</v>
      </c>
      <c r="E9116" t="str">
        <f>IF(MOD(D9116,2)=0,"EVEN","ODD")</f>
        <v>ODD</v>
      </c>
      <c r="F9116" t="str">
        <f>IF(D9116&lt;=18,"LOW (1-18)","HIGH (19-36)")</f>
        <v>HIGH (19-36)</v>
      </c>
      <c r="G9116">
        <f>INT((D9116-1)/6)+1</f>
        <v>5</v>
      </c>
      <c r="H9116">
        <f>MOD(D9116-1,6)+1</f>
        <v>3</v>
      </c>
      <c r="I9116">
        <f>37-D9116</f>
        <v>10</v>
      </c>
      <c r="J9116">
        <f>ABS(D9116-D9117)</f>
        <v>0</v>
      </c>
      <c r="K9116">
        <f>AVERAGE(D9116:D9120)</f>
        <v>27</v>
      </c>
      <c r="L9116">
        <f>AVERAGE(D9116:D9135)</f>
        <v>27</v>
      </c>
      <c r="M9116">
        <f>K9116-L9116</f>
        <v>0</v>
      </c>
      <c r="N9116" t="str">
        <f>IF(K9116&gt;L9116,"HIGH ZONE BIAS",IF(K9116&lt;L9116,"LOW ZONE BIAS","EQUILIBRIUM"))</f>
        <v>EQUILIBRIUM</v>
      </c>
    </row>
    <row r="9117">
      <c r="A9117">
        <v>18454</v>
      </c>
      <c r="B9117" t="str">
        <v>2019-02-08</v>
      </c>
      <c r="C9117" t="str">
        <v>Morning</v>
      </c>
      <c r="D9117">
        <v>27</v>
      </c>
      <c r="E9117" t="str">
        <f>IF(MOD(D9117,2)=0,"EVEN","ODD")</f>
        <v>ODD</v>
      </c>
      <c r="F9117" t="str">
        <f>IF(D9117&lt;=18,"LOW (1-18)","HIGH (19-36)")</f>
        <v>HIGH (19-36)</v>
      </c>
      <c r="G9117">
        <f>INT((D9117-1)/6)+1</f>
        <v>5</v>
      </c>
      <c r="H9117">
        <f>MOD(D9117-1,6)+1</f>
        <v>3</v>
      </c>
      <c r="I9117">
        <f>37-D9117</f>
        <v>10</v>
      </c>
      <c r="J9117">
        <f>ABS(D9117-D9118)</f>
        <v>8</v>
      </c>
      <c r="K9117">
        <f>AVERAGE(D9117:D9121)</f>
        <v>27</v>
      </c>
      <c r="L9117">
        <f>AVERAGE(D9117:D9136)</f>
        <v>27</v>
      </c>
      <c r="M9117">
        <f>K9117-L9117</f>
        <v>0</v>
      </c>
      <c r="N9117" t="str">
        <f>IF(K9117&gt;L9117,"HIGH ZONE BIAS",IF(K9117&lt;L9117,"LOW ZONE BIAS","EQUILIBRIUM"))</f>
        <v>EQUILIBRIUM</v>
      </c>
    </row>
    <row r="9118">
      <c r="A9118">
        <v>18453</v>
      </c>
      <c r="B9118" t="str">
        <v>2019-02-07</v>
      </c>
      <c r="C9118" t="str">
        <v>Evening</v>
      </c>
      <c r="D9118">
        <v>35</v>
      </c>
      <c r="E9118" t="str">
        <f>IF(MOD(D9118,2)=0,"EVEN","ODD")</f>
        <v>ODD</v>
      </c>
      <c r="F9118" t="str">
        <f>IF(D9118&lt;=18,"LOW (1-18)","HIGH (19-36)")</f>
        <v>HIGH (19-36)</v>
      </c>
      <c r="G9118">
        <f>INT((D9118-1)/6)+1</f>
        <v>6</v>
      </c>
      <c r="H9118">
        <f>MOD(D9118-1,6)+1</f>
        <v>5</v>
      </c>
      <c r="I9118">
        <f>37-D9118</f>
        <v>2</v>
      </c>
      <c r="J9118">
        <f>ABS(D9118-D9119)</f>
        <v>18</v>
      </c>
      <c r="K9118">
        <f>AVERAGE(D9118:D9122)</f>
        <v>35</v>
      </c>
      <c r="L9118">
        <f>AVERAGE(D9118:D9137)</f>
        <v>35</v>
      </c>
      <c r="M9118">
        <f>K9118-L9118</f>
        <v>0</v>
      </c>
      <c r="N9118" t="str">
        <f>IF(K9118&gt;L9118,"HIGH ZONE BIAS",IF(K9118&lt;L9118,"LOW ZONE BIAS","EQUILIBRIUM"))</f>
        <v>EQUILIBRIUM</v>
      </c>
    </row>
    <row r="9119">
      <c r="A9119">
        <v>18452</v>
      </c>
      <c r="B9119" t="str">
        <v>2019-02-07</v>
      </c>
      <c r="C9119" t="str">
        <v>Afternoon</v>
      </c>
      <c r="D9119">
        <v>17</v>
      </c>
      <c r="E9119" t="str">
        <f>IF(MOD(D9119,2)=0,"EVEN","ODD")</f>
        <v>ODD</v>
      </c>
      <c r="F9119" t="str">
        <f>IF(D9119&lt;=18,"LOW (1-18)","HIGH (19-36)")</f>
        <v>LOW (1-18)</v>
      </c>
      <c r="G9119">
        <f>INT((D9119-1)/6)+1</f>
        <v>3</v>
      </c>
      <c r="H9119">
        <f>MOD(D9119-1,6)+1</f>
        <v>5</v>
      </c>
      <c r="I9119">
        <f>37-D9119</f>
        <v>20</v>
      </c>
      <c r="J9119">
        <f>ABS(D9119-D9120)</f>
        <v>13</v>
      </c>
      <c r="K9119">
        <f>AVERAGE(D9119:D9123)</f>
        <v>17</v>
      </c>
      <c r="L9119">
        <f>AVERAGE(D9119:D9138)</f>
        <v>17</v>
      </c>
      <c r="M9119">
        <f>K9119-L9119</f>
        <v>0</v>
      </c>
      <c r="N9119" t="str">
        <f>IF(K9119&gt;L9119,"HIGH ZONE BIAS",IF(K9119&lt;L9119,"LOW ZONE BIAS","EQUILIBRIUM"))</f>
        <v>EQUILIBRIUM</v>
      </c>
    </row>
    <row r="9120">
      <c r="A9120">
        <v>18451</v>
      </c>
      <c r="B9120" t="str">
        <v>2019-02-07</v>
      </c>
      <c r="C9120" t="str">
        <v>Midday</v>
      </c>
      <c r="D9120">
        <v>4</v>
      </c>
      <c r="E9120" t="str">
        <f>IF(MOD(D9120,2)=0,"EVEN","ODD")</f>
        <v>EVEN</v>
      </c>
      <c r="F9120" t="str">
        <f>IF(D9120&lt;=18,"LOW (1-18)","HIGH (19-36)")</f>
        <v>LOW (1-18)</v>
      </c>
      <c r="G9120">
        <f>INT((D9120-1)/6)+1</f>
        <v>1</v>
      </c>
      <c r="H9120">
        <f>MOD(D9120-1,6)+1</f>
        <v>4</v>
      </c>
      <c r="I9120">
        <f>37-D9120</f>
        <v>33</v>
      </c>
      <c r="J9120">
        <f>ABS(D9120-D9121)</f>
        <v>10</v>
      </c>
      <c r="K9120">
        <f>AVERAGE(D9120:D9124)</f>
        <v>4</v>
      </c>
      <c r="L9120">
        <f>AVERAGE(D9120:D9139)</f>
        <v>4</v>
      </c>
      <c r="M9120">
        <f>K9120-L9120</f>
        <v>0</v>
      </c>
      <c r="N9120" t="str">
        <f>IF(K9120&gt;L9120,"HIGH ZONE BIAS",IF(K9120&lt;L9120,"LOW ZONE BIAS","EQUILIBRIUM"))</f>
        <v>EQUILIBRIUM</v>
      </c>
    </row>
    <row r="9121">
      <c r="A9121">
        <v>18450</v>
      </c>
      <c r="B9121" t="str">
        <v>2019-02-07</v>
      </c>
      <c r="C9121" t="str">
        <v>Morning</v>
      </c>
      <c r="D9121">
        <v>14</v>
      </c>
      <c r="E9121" t="str">
        <f>IF(MOD(D9121,2)=0,"EVEN","ODD")</f>
        <v>EVEN</v>
      </c>
      <c r="F9121" t="str">
        <f>IF(D9121&lt;=18,"LOW (1-18)","HIGH (19-36)")</f>
        <v>LOW (1-18)</v>
      </c>
      <c r="G9121">
        <f>INT((D9121-1)/6)+1</f>
        <v>3</v>
      </c>
      <c r="H9121">
        <f>MOD(D9121-1,6)+1</f>
        <v>2</v>
      </c>
      <c r="I9121">
        <f>37-D9121</f>
        <v>23</v>
      </c>
      <c r="J9121">
        <f>ABS(D9121-D9122)</f>
        <v>7</v>
      </c>
      <c r="K9121">
        <f>AVERAGE(D9121:D9125)</f>
        <v>14</v>
      </c>
      <c r="L9121">
        <f>AVERAGE(D9121:D9140)</f>
        <v>14</v>
      </c>
      <c r="M9121">
        <f>K9121-L9121</f>
        <v>0</v>
      </c>
      <c r="N9121" t="str">
        <f>IF(K9121&gt;L9121,"HIGH ZONE BIAS",IF(K9121&lt;L9121,"LOW ZONE BIAS","EQUILIBRIUM"))</f>
        <v>EQUILIBRIUM</v>
      </c>
    </row>
    <row r="9122">
      <c r="A9122">
        <v>18449</v>
      </c>
      <c r="B9122" t="str">
        <v>2019-02-06</v>
      </c>
      <c r="C9122" t="str">
        <v>Evening</v>
      </c>
      <c r="D9122">
        <v>21</v>
      </c>
      <c r="E9122" t="str">
        <f>IF(MOD(D9122,2)=0,"EVEN","ODD")</f>
        <v>ODD</v>
      </c>
      <c r="F9122" t="str">
        <f>IF(D9122&lt;=18,"LOW (1-18)","HIGH (19-36)")</f>
        <v>HIGH (19-36)</v>
      </c>
      <c r="G9122">
        <f>INT((D9122-1)/6)+1</f>
        <v>4</v>
      </c>
      <c r="H9122">
        <f>MOD(D9122-1,6)+1</f>
        <v>3</v>
      </c>
      <c r="I9122">
        <f>37-D9122</f>
        <v>16</v>
      </c>
      <c r="J9122">
        <f>ABS(D9122-D9123)</f>
        <v>20</v>
      </c>
      <c r="K9122">
        <f>AVERAGE(D9122:D9126)</f>
        <v>21</v>
      </c>
      <c r="L9122">
        <f>AVERAGE(D9122:D9141)</f>
        <v>21</v>
      </c>
      <c r="M9122">
        <f>K9122-L9122</f>
        <v>0</v>
      </c>
      <c r="N9122" t="str">
        <f>IF(K9122&gt;L9122,"HIGH ZONE BIAS",IF(K9122&lt;L9122,"LOW ZONE BIAS","EQUILIBRIUM"))</f>
        <v>EQUILIBRIUM</v>
      </c>
    </row>
    <row r="9123">
      <c r="A9123">
        <v>18448</v>
      </c>
      <c r="B9123" t="str">
        <v>2019-02-06</v>
      </c>
      <c r="C9123" t="str">
        <v>Afternoon</v>
      </c>
      <c r="D9123">
        <v>1</v>
      </c>
      <c r="E9123" t="str">
        <f>IF(MOD(D9123,2)=0,"EVEN","ODD")</f>
        <v>ODD</v>
      </c>
      <c r="F9123" t="str">
        <f>IF(D9123&lt;=18,"LOW (1-18)","HIGH (19-36)")</f>
        <v>LOW (1-18)</v>
      </c>
      <c r="G9123">
        <f>INT((D9123-1)/6)+1</f>
        <v>1</v>
      </c>
      <c r="H9123">
        <f>MOD(D9123-1,6)+1</f>
        <v>1</v>
      </c>
      <c r="I9123">
        <f>37-D9123</f>
        <v>36</v>
      </c>
      <c r="J9123">
        <f>ABS(D9123-D9124)</f>
        <v>29</v>
      </c>
      <c r="K9123">
        <f>AVERAGE(D9123:D9127)</f>
        <v>1</v>
      </c>
      <c r="L9123">
        <f>AVERAGE(D9123:D9142)</f>
        <v>1</v>
      </c>
      <c r="M9123">
        <f>K9123-L9123</f>
        <v>0</v>
      </c>
      <c r="N9123" t="str">
        <f>IF(K9123&gt;L9123,"HIGH ZONE BIAS",IF(K9123&lt;L9123,"LOW ZONE BIAS","EQUILIBRIUM"))</f>
        <v>EQUILIBRIUM</v>
      </c>
    </row>
    <row r="9124">
      <c r="A9124">
        <v>18447</v>
      </c>
      <c r="B9124" t="str">
        <v>2019-02-06</v>
      </c>
      <c r="C9124" t="str">
        <v>Midday</v>
      </c>
      <c r="D9124">
        <v>30</v>
      </c>
      <c r="E9124" t="str">
        <f>IF(MOD(D9124,2)=0,"EVEN","ODD")</f>
        <v>EVEN</v>
      </c>
      <c r="F9124" t="str">
        <f>IF(D9124&lt;=18,"LOW (1-18)","HIGH (19-36)")</f>
        <v>HIGH (19-36)</v>
      </c>
      <c r="G9124">
        <f>INT((D9124-1)/6)+1</f>
        <v>5</v>
      </c>
      <c r="H9124">
        <f>MOD(D9124-1,6)+1</f>
        <v>6</v>
      </c>
      <c r="I9124">
        <f>37-D9124</f>
        <v>7</v>
      </c>
      <c r="J9124">
        <f>ABS(D9124-D9125)</f>
        <v>6</v>
      </c>
      <c r="K9124">
        <f>AVERAGE(D9124:D9128)</f>
        <v>30</v>
      </c>
      <c r="L9124">
        <f>AVERAGE(D9124:D9143)</f>
        <v>30</v>
      </c>
      <c r="M9124">
        <f>K9124-L9124</f>
        <v>0</v>
      </c>
      <c r="N9124" t="str">
        <f>IF(K9124&gt;L9124,"HIGH ZONE BIAS",IF(K9124&lt;L9124,"LOW ZONE BIAS","EQUILIBRIUM"))</f>
        <v>EQUILIBRIUM</v>
      </c>
    </row>
    <row r="9125">
      <c r="A9125">
        <v>18446</v>
      </c>
      <c r="B9125" t="str">
        <v>2019-02-06</v>
      </c>
      <c r="C9125" t="str">
        <v>Morning</v>
      </c>
      <c r="D9125">
        <v>36</v>
      </c>
      <c r="E9125" t="str">
        <f>IF(MOD(D9125,2)=0,"EVEN","ODD")</f>
        <v>EVEN</v>
      </c>
      <c r="F9125" t="str">
        <f>IF(D9125&lt;=18,"LOW (1-18)","HIGH (19-36)")</f>
        <v>HIGH (19-36)</v>
      </c>
      <c r="G9125">
        <f>INT((D9125-1)/6)+1</f>
        <v>6</v>
      </c>
      <c r="H9125">
        <f>MOD(D9125-1,6)+1</f>
        <v>6</v>
      </c>
      <c r="I9125">
        <f>37-D9125</f>
        <v>1</v>
      </c>
      <c r="J9125">
        <f>ABS(D9125-D9126)</f>
        <v>7</v>
      </c>
      <c r="K9125">
        <f>AVERAGE(D9125:D9129)</f>
        <v>36</v>
      </c>
      <c r="L9125">
        <f>AVERAGE(D9125:D9144)</f>
        <v>36</v>
      </c>
      <c r="M9125">
        <f>K9125-L9125</f>
        <v>0</v>
      </c>
      <c r="N9125" t="str">
        <f>IF(K9125&gt;L9125,"HIGH ZONE BIAS",IF(K9125&lt;L9125,"LOW ZONE BIAS","EQUILIBRIUM"))</f>
        <v>EQUILIBRIUM</v>
      </c>
    </row>
    <row r="9126">
      <c r="A9126">
        <v>18445</v>
      </c>
      <c r="B9126" t="str">
        <v>2019-02-05</v>
      </c>
      <c r="C9126" t="str">
        <v>Evening</v>
      </c>
      <c r="D9126">
        <v>29</v>
      </c>
      <c r="E9126" t="str">
        <f>IF(MOD(D9126,2)=0,"EVEN","ODD")</f>
        <v>ODD</v>
      </c>
      <c r="F9126" t="str">
        <f>IF(D9126&lt;=18,"LOW (1-18)","HIGH (19-36)")</f>
        <v>HIGH (19-36)</v>
      </c>
      <c r="G9126">
        <f>INT((D9126-1)/6)+1</f>
        <v>5</v>
      </c>
      <c r="H9126">
        <f>MOD(D9126-1,6)+1</f>
        <v>5</v>
      </c>
      <c r="I9126">
        <f>37-D9126</f>
        <v>8</v>
      </c>
      <c r="J9126">
        <f>ABS(D9126-D9127)</f>
        <v>18</v>
      </c>
      <c r="K9126">
        <f>AVERAGE(D9126:D9130)</f>
        <v>29</v>
      </c>
      <c r="L9126">
        <f>AVERAGE(D9126:D9145)</f>
        <v>29</v>
      </c>
      <c r="M9126">
        <f>K9126-L9126</f>
        <v>0</v>
      </c>
      <c r="N9126" t="str">
        <f>IF(K9126&gt;L9126,"HIGH ZONE BIAS",IF(K9126&lt;L9126,"LOW ZONE BIAS","EQUILIBRIUM"))</f>
        <v>EQUILIBRIUM</v>
      </c>
    </row>
    <row r="9127">
      <c r="A9127">
        <v>18444</v>
      </c>
      <c r="B9127" t="str">
        <v>2019-02-05</v>
      </c>
      <c r="C9127" t="str">
        <v>Afternoon</v>
      </c>
      <c r="D9127">
        <v>11</v>
      </c>
      <c r="E9127" t="str">
        <f>IF(MOD(D9127,2)=0,"EVEN","ODD")</f>
        <v>ODD</v>
      </c>
      <c r="F9127" t="str">
        <f>IF(D9127&lt;=18,"LOW (1-18)","HIGH (19-36)")</f>
        <v>LOW (1-18)</v>
      </c>
      <c r="G9127">
        <f>INT((D9127-1)/6)+1</f>
        <v>2</v>
      </c>
      <c r="H9127">
        <f>MOD(D9127-1,6)+1</f>
        <v>5</v>
      </c>
      <c r="I9127">
        <f>37-D9127</f>
        <v>26</v>
      </c>
      <c r="J9127">
        <f>ABS(D9127-D9128)</f>
        <v>25</v>
      </c>
      <c r="K9127">
        <f>AVERAGE(D9127:D9131)</f>
        <v>11</v>
      </c>
      <c r="L9127">
        <f>AVERAGE(D9127:D9146)</f>
        <v>11</v>
      </c>
      <c r="M9127">
        <f>K9127-L9127</f>
        <v>0</v>
      </c>
      <c r="N9127" t="str">
        <f>IF(K9127&gt;L9127,"HIGH ZONE BIAS",IF(K9127&lt;L9127,"LOW ZONE BIAS","EQUILIBRIUM"))</f>
        <v>EQUILIBRIUM</v>
      </c>
    </row>
    <row r="9128">
      <c r="A9128">
        <v>18443</v>
      </c>
      <c r="B9128" t="str">
        <v>2019-02-05</v>
      </c>
      <c r="C9128" t="str">
        <v>Midday</v>
      </c>
      <c r="D9128">
        <v>36</v>
      </c>
      <c r="E9128" t="str">
        <f>IF(MOD(D9128,2)=0,"EVEN","ODD")</f>
        <v>EVEN</v>
      </c>
      <c r="F9128" t="str">
        <f>IF(D9128&lt;=18,"LOW (1-18)","HIGH (19-36)")</f>
        <v>HIGH (19-36)</v>
      </c>
      <c r="G9128">
        <f>INT((D9128-1)/6)+1</f>
        <v>6</v>
      </c>
      <c r="H9128">
        <f>MOD(D9128-1,6)+1</f>
        <v>6</v>
      </c>
      <c r="I9128">
        <f>37-D9128</f>
        <v>1</v>
      </c>
      <c r="J9128">
        <f>ABS(D9128-D9129)</f>
        <v>2</v>
      </c>
      <c r="K9128">
        <f>AVERAGE(D9128:D9132)</f>
        <v>36</v>
      </c>
      <c r="L9128">
        <f>AVERAGE(D9128:D9147)</f>
        <v>36</v>
      </c>
      <c r="M9128">
        <f>K9128-L9128</f>
        <v>0</v>
      </c>
      <c r="N9128" t="str">
        <f>IF(K9128&gt;L9128,"HIGH ZONE BIAS",IF(K9128&lt;L9128,"LOW ZONE BIAS","EQUILIBRIUM"))</f>
        <v>EQUILIBRIUM</v>
      </c>
    </row>
    <row r="9129">
      <c r="A9129">
        <v>18442</v>
      </c>
      <c r="B9129" t="str">
        <v>2019-02-05</v>
      </c>
      <c r="C9129" t="str">
        <v>Morning</v>
      </c>
      <c r="D9129">
        <v>34</v>
      </c>
      <c r="E9129" t="str">
        <f>IF(MOD(D9129,2)=0,"EVEN","ODD")</f>
        <v>EVEN</v>
      </c>
      <c r="F9129" t="str">
        <f>IF(D9129&lt;=18,"LOW (1-18)","HIGH (19-36)")</f>
        <v>HIGH (19-36)</v>
      </c>
      <c r="G9129">
        <f>INT((D9129-1)/6)+1</f>
        <v>6</v>
      </c>
      <c r="H9129">
        <f>MOD(D9129-1,6)+1</f>
        <v>4</v>
      </c>
      <c r="I9129">
        <f>37-D9129</f>
        <v>3</v>
      </c>
      <c r="J9129">
        <f>ABS(D9129-D9130)</f>
        <v>26</v>
      </c>
      <c r="K9129">
        <f>AVERAGE(D9129:D9133)</f>
        <v>34</v>
      </c>
      <c r="L9129">
        <f>AVERAGE(D9129:D9148)</f>
        <v>34</v>
      </c>
      <c r="M9129">
        <f>K9129-L9129</f>
        <v>0</v>
      </c>
      <c r="N9129" t="str">
        <f>IF(K9129&gt;L9129,"HIGH ZONE BIAS",IF(K9129&lt;L9129,"LOW ZONE BIAS","EQUILIBRIUM"))</f>
        <v>EQUILIBRIUM</v>
      </c>
    </row>
    <row r="9130">
      <c r="A9130">
        <v>18441</v>
      </c>
      <c r="B9130" t="str">
        <v>2019-02-04</v>
      </c>
      <c r="C9130" t="str">
        <v>Evening</v>
      </c>
      <c r="D9130">
        <v>8</v>
      </c>
      <c r="E9130" t="str">
        <f>IF(MOD(D9130,2)=0,"EVEN","ODD")</f>
        <v>EVEN</v>
      </c>
      <c r="F9130" t="str">
        <f>IF(D9130&lt;=18,"LOW (1-18)","HIGH (19-36)")</f>
        <v>LOW (1-18)</v>
      </c>
      <c r="G9130">
        <f>INT((D9130-1)/6)+1</f>
        <v>2</v>
      </c>
      <c r="H9130">
        <f>MOD(D9130-1,6)+1</f>
        <v>2</v>
      </c>
      <c r="I9130">
        <f>37-D9130</f>
        <v>29</v>
      </c>
      <c r="J9130">
        <f>ABS(D9130-D9131)</f>
        <v>14</v>
      </c>
      <c r="K9130">
        <f>AVERAGE(D9130:D9134)</f>
        <v>8</v>
      </c>
      <c r="L9130">
        <f>AVERAGE(D9130:D9149)</f>
        <v>8</v>
      </c>
      <c r="M9130">
        <f>K9130-L9130</f>
        <v>0</v>
      </c>
      <c r="N9130" t="str">
        <f>IF(K9130&gt;L9130,"HIGH ZONE BIAS",IF(K9130&lt;L9130,"LOW ZONE BIAS","EQUILIBRIUM"))</f>
        <v>EQUILIBRIUM</v>
      </c>
    </row>
    <row r="9131">
      <c r="A9131">
        <v>18440</v>
      </c>
      <c r="B9131" t="str">
        <v>2019-02-04</v>
      </c>
      <c r="C9131" t="str">
        <v>Afternoon</v>
      </c>
      <c r="D9131">
        <v>22</v>
      </c>
      <c r="E9131" t="str">
        <f>IF(MOD(D9131,2)=0,"EVEN","ODD")</f>
        <v>EVEN</v>
      </c>
      <c r="F9131" t="str">
        <f>IF(D9131&lt;=18,"LOW (1-18)","HIGH (19-36)")</f>
        <v>HIGH (19-36)</v>
      </c>
      <c r="G9131">
        <f>INT((D9131-1)/6)+1</f>
        <v>4</v>
      </c>
      <c r="H9131">
        <f>MOD(D9131-1,6)+1</f>
        <v>4</v>
      </c>
      <c r="I9131">
        <f>37-D9131</f>
        <v>15</v>
      </c>
      <c r="J9131">
        <f>ABS(D9131-D9132)</f>
        <v>4</v>
      </c>
      <c r="K9131">
        <f>AVERAGE(D9131:D9135)</f>
        <v>22</v>
      </c>
      <c r="L9131">
        <f>AVERAGE(D9131:D9150)</f>
        <v>22</v>
      </c>
      <c r="M9131">
        <f>K9131-L9131</f>
        <v>0</v>
      </c>
      <c r="N9131" t="str">
        <f>IF(K9131&gt;L9131,"HIGH ZONE BIAS",IF(K9131&lt;L9131,"LOW ZONE BIAS","EQUILIBRIUM"))</f>
        <v>EQUILIBRIUM</v>
      </c>
    </row>
    <row r="9132">
      <c r="A9132">
        <v>18439</v>
      </c>
      <c r="B9132" t="str">
        <v>2019-02-04</v>
      </c>
      <c r="C9132" t="str">
        <v>Midday</v>
      </c>
      <c r="D9132">
        <v>26</v>
      </c>
      <c r="E9132" t="str">
        <f>IF(MOD(D9132,2)=0,"EVEN","ODD")</f>
        <v>EVEN</v>
      </c>
      <c r="F9132" t="str">
        <f>IF(D9132&lt;=18,"LOW (1-18)","HIGH (19-36)")</f>
        <v>HIGH (19-36)</v>
      </c>
      <c r="G9132">
        <f>INT((D9132-1)/6)+1</f>
        <v>5</v>
      </c>
      <c r="H9132">
        <f>MOD(D9132-1,6)+1</f>
        <v>2</v>
      </c>
      <c r="I9132">
        <f>37-D9132</f>
        <v>11</v>
      </c>
      <c r="J9132">
        <f>ABS(D9132-D9133)</f>
        <v>5</v>
      </c>
      <c r="K9132">
        <f>AVERAGE(D9132:D9136)</f>
        <v>26</v>
      </c>
      <c r="L9132">
        <f>AVERAGE(D9132:D9151)</f>
        <v>26</v>
      </c>
      <c r="M9132">
        <f>K9132-L9132</f>
        <v>0</v>
      </c>
      <c r="N9132" t="str">
        <f>IF(K9132&gt;L9132,"HIGH ZONE BIAS",IF(K9132&lt;L9132,"LOW ZONE BIAS","EQUILIBRIUM"))</f>
        <v>EQUILIBRIUM</v>
      </c>
    </row>
    <row r="9133">
      <c r="A9133">
        <v>18438</v>
      </c>
      <c r="B9133" t="str">
        <v>2019-02-04</v>
      </c>
      <c r="C9133" t="str">
        <v>Morning</v>
      </c>
      <c r="D9133">
        <v>21</v>
      </c>
      <c r="E9133" t="str">
        <f>IF(MOD(D9133,2)=0,"EVEN","ODD")</f>
        <v>ODD</v>
      </c>
      <c r="F9133" t="str">
        <f>IF(D9133&lt;=18,"LOW (1-18)","HIGH (19-36)")</f>
        <v>HIGH (19-36)</v>
      </c>
      <c r="G9133">
        <f>INT((D9133-1)/6)+1</f>
        <v>4</v>
      </c>
      <c r="H9133">
        <f>MOD(D9133-1,6)+1</f>
        <v>3</v>
      </c>
      <c r="I9133">
        <f>37-D9133</f>
        <v>16</v>
      </c>
      <c r="J9133">
        <f>ABS(D9133-D9134)</f>
        <v>2</v>
      </c>
      <c r="K9133">
        <f>AVERAGE(D9133:D9137)</f>
        <v>21</v>
      </c>
      <c r="L9133">
        <f>AVERAGE(D9133:D9152)</f>
        <v>21</v>
      </c>
      <c r="M9133">
        <f>K9133-L9133</f>
        <v>0</v>
      </c>
      <c r="N9133" t="str">
        <f>IF(K9133&gt;L9133,"HIGH ZONE BIAS",IF(K9133&lt;L9133,"LOW ZONE BIAS","EQUILIBRIUM"))</f>
        <v>EQUILIBRIUM</v>
      </c>
    </row>
    <row r="9134">
      <c r="A9134">
        <v>18437</v>
      </c>
      <c r="B9134" t="str">
        <v>2019-02-02</v>
      </c>
      <c r="C9134" t="str">
        <v>Evening</v>
      </c>
      <c r="D9134">
        <v>23</v>
      </c>
      <c r="E9134" t="str">
        <f>IF(MOD(D9134,2)=0,"EVEN","ODD")</f>
        <v>ODD</v>
      </c>
      <c r="F9134" t="str">
        <f>IF(D9134&lt;=18,"LOW (1-18)","HIGH (19-36)")</f>
        <v>HIGH (19-36)</v>
      </c>
      <c r="G9134">
        <f>INT((D9134-1)/6)+1</f>
        <v>4</v>
      </c>
      <c r="H9134">
        <f>MOD(D9134-1,6)+1</f>
        <v>5</v>
      </c>
      <c r="I9134">
        <f>37-D9134</f>
        <v>14</v>
      </c>
      <c r="J9134">
        <f>ABS(D9134-D9135)</f>
        <v>13</v>
      </c>
      <c r="K9134">
        <f>AVERAGE(D9134:D9138)</f>
        <v>23</v>
      </c>
      <c r="L9134">
        <f>AVERAGE(D9134:D9153)</f>
        <v>23</v>
      </c>
      <c r="M9134">
        <f>K9134-L9134</f>
        <v>0</v>
      </c>
      <c r="N9134" t="str">
        <f>IF(K9134&gt;L9134,"HIGH ZONE BIAS",IF(K9134&lt;L9134,"LOW ZONE BIAS","EQUILIBRIUM"))</f>
        <v>EQUILIBRIUM</v>
      </c>
    </row>
    <row r="9135">
      <c r="A9135">
        <v>18436</v>
      </c>
      <c r="B9135" t="str">
        <v>2019-02-02</v>
      </c>
      <c r="C9135" t="str">
        <v>Afternoon</v>
      </c>
      <c r="D9135">
        <v>36</v>
      </c>
      <c r="E9135" t="str">
        <f>IF(MOD(D9135,2)=0,"EVEN","ODD")</f>
        <v>EVEN</v>
      </c>
      <c r="F9135" t="str">
        <f>IF(D9135&lt;=18,"LOW (1-18)","HIGH (19-36)")</f>
        <v>HIGH (19-36)</v>
      </c>
      <c r="G9135">
        <f>INT((D9135-1)/6)+1</f>
        <v>6</v>
      </c>
      <c r="H9135">
        <f>MOD(D9135-1,6)+1</f>
        <v>6</v>
      </c>
      <c r="I9135">
        <f>37-D9135</f>
        <v>1</v>
      </c>
      <c r="J9135">
        <f>ABS(D9135-D9136)</f>
        <v>16</v>
      </c>
      <c r="K9135">
        <f>AVERAGE(D9135:D9139)</f>
        <v>36</v>
      </c>
      <c r="L9135">
        <f>AVERAGE(D9135:D9154)</f>
        <v>36</v>
      </c>
      <c r="M9135">
        <f>K9135-L9135</f>
        <v>0</v>
      </c>
      <c r="N9135" t="str">
        <f>IF(K9135&gt;L9135,"HIGH ZONE BIAS",IF(K9135&lt;L9135,"LOW ZONE BIAS","EQUILIBRIUM"))</f>
        <v>EQUILIBRIUM</v>
      </c>
    </row>
    <row r="9136">
      <c r="A9136">
        <v>18435</v>
      </c>
      <c r="B9136" t="str">
        <v>2019-02-02</v>
      </c>
      <c r="C9136" t="str">
        <v>Midday</v>
      </c>
      <c r="D9136">
        <v>20</v>
      </c>
      <c r="E9136" t="str">
        <f>IF(MOD(D9136,2)=0,"EVEN","ODD")</f>
        <v>EVEN</v>
      </c>
      <c r="F9136" t="str">
        <f>IF(D9136&lt;=18,"LOW (1-18)","HIGH (19-36)")</f>
        <v>HIGH (19-36)</v>
      </c>
      <c r="G9136">
        <f>INT((D9136-1)/6)+1</f>
        <v>4</v>
      </c>
      <c r="H9136">
        <f>MOD(D9136-1,6)+1</f>
        <v>2</v>
      </c>
      <c r="I9136">
        <f>37-D9136</f>
        <v>17</v>
      </c>
      <c r="J9136">
        <f>ABS(D9136-D9137)</f>
        <v>13</v>
      </c>
      <c r="K9136">
        <f>AVERAGE(D9136:D9140)</f>
        <v>20</v>
      </c>
      <c r="L9136">
        <f>AVERAGE(D9136:D9155)</f>
        <v>20</v>
      </c>
      <c r="M9136">
        <f>K9136-L9136</f>
        <v>0</v>
      </c>
      <c r="N9136" t="str">
        <f>IF(K9136&gt;L9136,"HIGH ZONE BIAS",IF(K9136&lt;L9136,"LOW ZONE BIAS","EQUILIBRIUM"))</f>
        <v>EQUILIBRIUM</v>
      </c>
    </row>
    <row r="9137">
      <c r="A9137">
        <v>18434</v>
      </c>
      <c r="B9137" t="str">
        <v>2019-02-02</v>
      </c>
      <c r="C9137" t="str">
        <v>Morning</v>
      </c>
      <c r="D9137">
        <v>7</v>
      </c>
      <c r="E9137" t="str">
        <f>IF(MOD(D9137,2)=0,"EVEN","ODD")</f>
        <v>ODD</v>
      </c>
      <c r="F9137" t="str">
        <f>IF(D9137&lt;=18,"LOW (1-18)","HIGH (19-36)")</f>
        <v>LOW (1-18)</v>
      </c>
      <c r="G9137">
        <f>INT((D9137-1)/6)+1</f>
        <v>2</v>
      </c>
      <c r="H9137">
        <f>MOD(D9137-1,6)+1</f>
        <v>1</v>
      </c>
      <c r="I9137">
        <f>37-D9137</f>
        <v>30</v>
      </c>
      <c r="J9137">
        <f>ABS(D9137-D9138)</f>
        <v>13</v>
      </c>
      <c r="K9137">
        <f>AVERAGE(D9137:D9141)</f>
        <v>7</v>
      </c>
      <c r="L9137">
        <f>AVERAGE(D9137:D9156)</f>
        <v>7</v>
      </c>
      <c r="M9137">
        <f>K9137-L9137</f>
        <v>0</v>
      </c>
      <c r="N9137" t="str">
        <f>IF(K9137&gt;L9137,"HIGH ZONE BIAS",IF(K9137&lt;L9137,"LOW ZONE BIAS","EQUILIBRIUM"))</f>
        <v>EQUILIBRIUM</v>
      </c>
    </row>
    <row r="9138">
      <c r="A9138">
        <v>18433</v>
      </c>
      <c r="B9138" t="str">
        <v>2019-02-01</v>
      </c>
      <c r="C9138" t="str">
        <v>Evening</v>
      </c>
      <c r="D9138">
        <v>20</v>
      </c>
      <c r="E9138" t="str">
        <f>IF(MOD(D9138,2)=0,"EVEN","ODD")</f>
        <v>EVEN</v>
      </c>
      <c r="F9138" t="str">
        <f>IF(D9138&lt;=18,"LOW (1-18)","HIGH (19-36)")</f>
        <v>HIGH (19-36)</v>
      </c>
      <c r="G9138">
        <f>INT((D9138-1)/6)+1</f>
        <v>4</v>
      </c>
      <c r="H9138">
        <f>MOD(D9138-1,6)+1</f>
        <v>2</v>
      </c>
      <c r="I9138">
        <f>37-D9138</f>
        <v>17</v>
      </c>
      <c r="J9138">
        <f>ABS(D9138-D9139)</f>
        <v>6</v>
      </c>
      <c r="K9138">
        <f>AVERAGE(D9138:D9142)</f>
        <v>20</v>
      </c>
      <c r="L9138">
        <f>AVERAGE(D9138:D9157)</f>
        <v>20</v>
      </c>
      <c r="M9138">
        <f>K9138-L9138</f>
        <v>0</v>
      </c>
      <c r="N9138" t="str">
        <f>IF(K9138&gt;L9138,"HIGH ZONE BIAS",IF(K9138&lt;L9138,"LOW ZONE BIAS","EQUILIBRIUM"))</f>
        <v>EQUILIBRIUM</v>
      </c>
    </row>
    <row r="9139">
      <c r="A9139">
        <v>18432</v>
      </c>
      <c r="B9139" t="str">
        <v>2019-02-01</v>
      </c>
      <c r="C9139" t="str">
        <v>Afternoon</v>
      </c>
      <c r="D9139">
        <v>14</v>
      </c>
      <c r="E9139" t="str">
        <f>IF(MOD(D9139,2)=0,"EVEN","ODD")</f>
        <v>EVEN</v>
      </c>
      <c r="F9139" t="str">
        <f>IF(D9139&lt;=18,"LOW (1-18)","HIGH (19-36)")</f>
        <v>LOW (1-18)</v>
      </c>
      <c r="G9139">
        <f>INT((D9139-1)/6)+1</f>
        <v>3</v>
      </c>
      <c r="H9139">
        <f>MOD(D9139-1,6)+1</f>
        <v>2</v>
      </c>
      <c r="I9139">
        <f>37-D9139</f>
        <v>23</v>
      </c>
      <c r="J9139">
        <f>ABS(D9139-D9140)</f>
        <v>11</v>
      </c>
      <c r="K9139">
        <f>AVERAGE(D9139:D9143)</f>
        <v>14</v>
      </c>
      <c r="L9139">
        <f>AVERAGE(D9139:D9158)</f>
        <v>14</v>
      </c>
      <c r="M9139">
        <f>K9139-L9139</f>
        <v>0</v>
      </c>
      <c r="N9139" t="str">
        <f>IF(K9139&gt;L9139,"HIGH ZONE BIAS",IF(K9139&lt;L9139,"LOW ZONE BIAS","EQUILIBRIUM"))</f>
        <v>EQUILIBRIUM</v>
      </c>
    </row>
    <row r="9140">
      <c r="A9140">
        <v>18431</v>
      </c>
      <c r="B9140" t="str">
        <v>2019-02-01</v>
      </c>
      <c r="C9140" t="str">
        <v>Midday</v>
      </c>
      <c r="D9140">
        <v>3</v>
      </c>
      <c r="E9140" t="str">
        <f>IF(MOD(D9140,2)=0,"EVEN","ODD")</f>
        <v>ODD</v>
      </c>
      <c r="F9140" t="str">
        <f>IF(D9140&lt;=18,"LOW (1-18)","HIGH (19-36)")</f>
        <v>LOW (1-18)</v>
      </c>
      <c r="G9140">
        <f>INT((D9140-1)/6)+1</f>
        <v>1</v>
      </c>
      <c r="H9140">
        <f>MOD(D9140-1,6)+1</f>
        <v>3</v>
      </c>
      <c r="I9140">
        <f>37-D9140</f>
        <v>34</v>
      </c>
      <c r="J9140">
        <f>ABS(D9140-D9141)</f>
        <v>24</v>
      </c>
      <c r="K9140">
        <f>AVERAGE(D9140:D9144)</f>
        <v>3</v>
      </c>
      <c r="L9140">
        <f>AVERAGE(D9140:D9159)</f>
        <v>3</v>
      </c>
      <c r="M9140">
        <f>K9140-L9140</f>
        <v>0</v>
      </c>
      <c r="N9140" t="str">
        <f>IF(K9140&gt;L9140,"HIGH ZONE BIAS",IF(K9140&lt;L9140,"LOW ZONE BIAS","EQUILIBRIUM"))</f>
        <v>EQUILIBRIUM</v>
      </c>
    </row>
    <row r="9141">
      <c r="A9141">
        <v>18430</v>
      </c>
      <c r="B9141" t="str">
        <v>2019-02-01</v>
      </c>
      <c r="C9141" t="str">
        <v>Morning</v>
      </c>
      <c r="D9141">
        <v>27</v>
      </c>
      <c r="E9141" t="str">
        <f>IF(MOD(D9141,2)=0,"EVEN","ODD")</f>
        <v>ODD</v>
      </c>
      <c r="F9141" t="str">
        <f>IF(D9141&lt;=18,"LOW (1-18)","HIGH (19-36)")</f>
        <v>HIGH (19-36)</v>
      </c>
      <c r="G9141">
        <f>INT((D9141-1)/6)+1</f>
        <v>5</v>
      </c>
      <c r="H9141">
        <f>MOD(D9141-1,6)+1</f>
        <v>3</v>
      </c>
      <c r="I9141">
        <f>37-D9141</f>
        <v>10</v>
      </c>
      <c r="J9141">
        <f>ABS(D9141-D9142)</f>
        <v>1</v>
      </c>
      <c r="K9141">
        <f>AVERAGE(D9141:D9145)</f>
        <v>27</v>
      </c>
      <c r="L9141">
        <f>AVERAGE(D9141:D9160)</f>
        <v>27</v>
      </c>
      <c r="M9141">
        <f>K9141-L9141</f>
        <v>0</v>
      </c>
      <c r="N9141" t="str">
        <f>IF(K9141&gt;L9141,"HIGH ZONE BIAS",IF(K9141&lt;L9141,"LOW ZONE BIAS","EQUILIBRIUM"))</f>
        <v>EQUILIBRIUM</v>
      </c>
    </row>
    <row r="9142">
      <c r="A9142">
        <v>18429</v>
      </c>
      <c r="B9142" t="str">
        <v>2019-01-31</v>
      </c>
      <c r="C9142" t="str">
        <v>Evening</v>
      </c>
      <c r="D9142">
        <v>28</v>
      </c>
      <c r="E9142" t="str">
        <f>IF(MOD(D9142,2)=0,"EVEN","ODD")</f>
        <v>EVEN</v>
      </c>
      <c r="F9142" t="str">
        <f>IF(D9142&lt;=18,"LOW (1-18)","HIGH (19-36)")</f>
        <v>HIGH (19-36)</v>
      </c>
      <c r="G9142">
        <f>INT((D9142-1)/6)+1</f>
        <v>5</v>
      </c>
      <c r="H9142">
        <f>MOD(D9142-1,6)+1</f>
        <v>4</v>
      </c>
      <c r="I9142">
        <f>37-D9142</f>
        <v>9</v>
      </c>
      <c r="J9142">
        <f>ABS(D9142-D9143)</f>
        <v>6</v>
      </c>
      <c r="K9142">
        <f>AVERAGE(D9142:D9146)</f>
        <v>28</v>
      </c>
      <c r="L9142">
        <f>AVERAGE(D9142:D9161)</f>
        <v>28</v>
      </c>
      <c r="M9142">
        <f>K9142-L9142</f>
        <v>0</v>
      </c>
      <c r="N9142" t="str">
        <f>IF(K9142&gt;L9142,"HIGH ZONE BIAS",IF(K9142&lt;L9142,"LOW ZONE BIAS","EQUILIBRIUM"))</f>
        <v>EQUILIBRIUM</v>
      </c>
    </row>
    <row r="9143">
      <c r="A9143">
        <v>18428</v>
      </c>
      <c r="B9143" t="str">
        <v>2019-01-31</v>
      </c>
      <c r="C9143" t="str">
        <v>Afternoon</v>
      </c>
      <c r="D9143">
        <v>22</v>
      </c>
      <c r="E9143" t="str">
        <f>IF(MOD(D9143,2)=0,"EVEN","ODD")</f>
        <v>EVEN</v>
      </c>
      <c r="F9143" t="str">
        <f>IF(D9143&lt;=18,"LOW (1-18)","HIGH (19-36)")</f>
        <v>HIGH (19-36)</v>
      </c>
      <c r="G9143">
        <f>INT((D9143-1)/6)+1</f>
        <v>4</v>
      </c>
      <c r="H9143">
        <f>MOD(D9143-1,6)+1</f>
        <v>4</v>
      </c>
      <c r="I9143">
        <f>37-D9143</f>
        <v>15</v>
      </c>
      <c r="J9143">
        <f>ABS(D9143-D9144)</f>
        <v>4</v>
      </c>
      <c r="K9143">
        <f>AVERAGE(D9143:D9147)</f>
        <v>22</v>
      </c>
      <c r="L9143">
        <f>AVERAGE(D9143:D9162)</f>
        <v>22</v>
      </c>
      <c r="M9143">
        <f>K9143-L9143</f>
        <v>0</v>
      </c>
      <c r="N9143" t="str">
        <f>IF(K9143&gt;L9143,"HIGH ZONE BIAS",IF(K9143&lt;L9143,"LOW ZONE BIAS","EQUILIBRIUM"))</f>
        <v>EQUILIBRIUM</v>
      </c>
    </row>
    <row r="9144">
      <c r="A9144">
        <v>18427</v>
      </c>
      <c r="B9144" t="str">
        <v>2019-01-31</v>
      </c>
      <c r="C9144" t="str">
        <v>Midday</v>
      </c>
      <c r="D9144">
        <v>26</v>
      </c>
      <c r="E9144" t="str">
        <f>IF(MOD(D9144,2)=0,"EVEN","ODD")</f>
        <v>EVEN</v>
      </c>
      <c r="F9144" t="str">
        <f>IF(D9144&lt;=18,"LOW (1-18)","HIGH (19-36)")</f>
        <v>HIGH (19-36)</v>
      </c>
      <c r="G9144">
        <f>INT((D9144-1)/6)+1</f>
        <v>5</v>
      </c>
      <c r="H9144">
        <f>MOD(D9144-1,6)+1</f>
        <v>2</v>
      </c>
      <c r="I9144">
        <f>37-D9144</f>
        <v>11</v>
      </c>
      <c r="J9144">
        <f>ABS(D9144-D9145)</f>
        <v>7</v>
      </c>
      <c r="K9144">
        <f>AVERAGE(D9144:D9148)</f>
        <v>26</v>
      </c>
      <c r="L9144">
        <f>AVERAGE(D9144:D9163)</f>
        <v>26</v>
      </c>
      <c r="M9144">
        <f>K9144-L9144</f>
        <v>0</v>
      </c>
      <c r="N9144" t="str">
        <f>IF(K9144&gt;L9144,"HIGH ZONE BIAS",IF(K9144&lt;L9144,"LOW ZONE BIAS","EQUILIBRIUM"))</f>
        <v>EQUILIBRIUM</v>
      </c>
    </row>
    <row r="9145">
      <c r="A9145">
        <v>18426</v>
      </c>
      <c r="B9145" t="str">
        <v>2019-01-31</v>
      </c>
      <c r="C9145" t="str">
        <v>Morning</v>
      </c>
      <c r="D9145">
        <v>19</v>
      </c>
      <c r="E9145" t="str">
        <f>IF(MOD(D9145,2)=0,"EVEN","ODD")</f>
        <v>ODD</v>
      </c>
      <c r="F9145" t="str">
        <f>IF(D9145&lt;=18,"LOW (1-18)","HIGH (19-36)")</f>
        <v>HIGH (19-36)</v>
      </c>
      <c r="G9145">
        <f>INT((D9145-1)/6)+1</f>
        <v>4</v>
      </c>
      <c r="H9145">
        <f>MOD(D9145-1,6)+1</f>
        <v>1</v>
      </c>
      <c r="I9145">
        <f>37-D9145</f>
        <v>18</v>
      </c>
      <c r="J9145">
        <f>ABS(D9145-D9146)</f>
        <v>15</v>
      </c>
      <c r="K9145">
        <f>AVERAGE(D9145:D9149)</f>
        <v>19</v>
      </c>
      <c r="L9145">
        <f>AVERAGE(D9145:D9164)</f>
        <v>19</v>
      </c>
      <c r="M9145">
        <f>K9145-L9145</f>
        <v>0</v>
      </c>
      <c r="N9145" t="str">
        <f>IF(K9145&gt;L9145,"HIGH ZONE BIAS",IF(K9145&lt;L9145,"LOW ZONE BIAS","EQUILIBRIUM"))</f>
        <v>EQUILIBRIUM</v>
      </c>
    </row>
    <row r="9146">
      <c r="A9146">
        <v>18425</v>
      </c>
      <c r="B9146" t="str">
        <v>2019-01-30</v>
      </c>
      <c r="C9146" t="str">
        <v>Evening</v>
      </c>
      <c r="D9146">
        <v>4</v>
      </c>
      <c r="E9146" t="str">
        <f>IF(MOD(D9146,2)=0,"EVEN","ODD")</f>
        <v>EVEN</v>
      </c>
      <c r="F9146" t="str">
        <f>IF(D9146&lt;=18,"LOW (1-18)","HIGH (19-36)")</f>
        <v>LOW (1-18)</v>
      </c>
      <c r="G9146">
        <f>INT((D9146-1)/6)+1</f>
        <v>1</v>
      </c>
      <c r="H9146">
        <f>MOD(D9146-1,6)+1</f>
        <v>4</v>
      </c>
      <c r="I9146">
        <f>37-D9146</f>
        <v>33</v>
      </c>
      <c r="J9146">
        <f>ABS(D9146-D9147)</f>
        <v>7</v>
      </c>
      <c r="K9146">
        <f>AVERAGE(D9146:D9150)</f>
        <v>4</v>
      </c>
      <c r="L9146">
        <f>AVERAGE(D9146:D9165)</f>
        <v>4</v>
      </c>
      <c r="M9146">
        <f>K9146-L9146</f>
        <v>0</v>
      </c>
      <c r="N9146" t="str">
        <f>IF(K9146&gt;L9146,"HIGH ZONE BIAS",IF(K9146&lt;L9146,"LOW ZONE BIAS","EQUILIBRIUM"))</f>
        <v>EQUILIBRIUM</v>
      </c>
    </row>
    <row r="9147">
      <c r="A9147">
        <v>18424</v>
      </c>
      <c r="B9147" t="str">
        <v>2019-01-30</v>
      </c>
      <c r="C9147" t="str">
        <v>Afternoon</v>
      </c>
      <c r="D9147">
        <v>11</v>
      </c>
      <c r="E9147" t="str">
        <f>IF(MOD(D9147,2)=0,"EVEN","ODD")</f>
        <v>ODD</v>
      </c>
      <c r="F9147" t="str">
        <f>IF(D9147&lt;=18,"LOW (1-18)","HIGH (19-36)")</f>
        <v>LOW (1-18)</v>
      </c>
      <c r="G9147">
        <f>INT((D9147-1)/6)+1</f>
        <v>2</v>
      </c>
      <c r="H9147">
        <f>MOD(D9147-1,6)+1</f>
        <v>5</v>
      </c>
      <c r="I9147">
        <f>37-D9147</f>
        <v>26</v>
      </c>
      <c r="J9147">
        <f>ABS(D9147-D9148)</f>
        <v>3</v>
      </c>
      <c r="K9147">
        <f>AVERAGE(D9147:D9151)</f>
        <v>11</v>
      </c>
      <c r="L9147">
        <f>AVERAGE(D9147:D9166)</f>
        <v>11</v>
      </c>
      <c r="M9147">
        <f>K9147-L9147</f>
        <v>0</v>
      </c>
      <c r="N9147" t="str">
        <f>IF(K9147&gt;L9147,"HIGH ZONE BIAS",IF(K9147&lt;L9147,"LOW ZONE BIAS","EQUILIBRIUM"))</f>
        <v>EQUILIBRIUM</v>
      </c>
    </row>
    <row r="9148">
      <c r="A9148">
        <v>18423</v>
      </c>
      <c r="B9148" t="str">
        <v>2019-01-30</v>
      </c>
      <c r="C9148" t="str">
        <v>Midday</v>
      </c>
      <c r="D9148">
        <v>8</v>
      </c>
      <c r="E9148" t="str">
        <f>IF(MOD(D9148,2)=0,"EVEN","ODD")</f>
        <v>EVEN</v>
      </c>
      <c r="F9148" t="str">
        <f>IF(D9148&lt;=18,"LOW (1-18)","HIGH (19-36)")</f>
        <v>LOW (1-18)</v>
      </c>
      <c r="G9148">
        <f>INT((D9148-1)/6)+1</f>
        <v>2</v>
      </c>
      <c r="H9148">
        <f>MOD(D9148-1,6)+1</f>
        <v>2</v>
      </c>
      <c r="I9148">
        <f>37-D9148</f>
        <v>29</v>
      </c>
      <c r="J9148">
        <f>ABS(D9148-D9149)</f>
        <v>24</v>
      </c>
      <c r="K9148">
        <f>AVERAGE(D9148:D9152)</f>
        <v>8</v>
      </c>
      <c r="L9148">
        <f>AVERAGE(D9148:D9167)</f>
        <v>8</v>
      </c>
      <c r="M9148">
        <f>K9148-L9148</f>
        <v>0</v>
      </c>
      <c r="N9148" t="str">
        <f>IF(K9148&gt;L9148,"HIGH ZONE BIAS",IF(K9148&lt;L9148,"LOW ZONE BIAS","EQUILIBRIUM"))</f>
        <v>EQUILIBRIUM</v>
      </c>
    </row>
    <row r="9149">
      <c r="A9149">
        <v>18422</v>
      </c>
      <c r="B9149" t="str">
        <v>2019-01-30</v>
      </c>
      <c r="C9149" t="str">
        <v>Morning</v>
      </c>
      <c r="D9149">
        <v>32</v>
      </c>
      <c r="E9149" t="str">
        <f>IF(MOD(D9149,2)=0,"EVEN","ODD")</f>
        <v>EVEN</v>
      </c>
      <c r="F9149" t="str">
        <f>IF(D9149&lt;=18,"LOW (1-18)","HIGH (19-36)")</f>
        <v>HIGH (19-36)</v>
      </c>
      <c r="G9149">
        <f>INT((D9149-1)/6)+1</f>
        <v>6</v>
      </c>
      <c r="H9149">
        <f>MOD(D9149-1,6)+1</f>
        <v>2</v>
      </c>
      <c r="I9149">
        <f>37-D9149</f>
        <v>5</v>
      </c>
      <c r="J9149">
        <f>ABS(D9149-D9150)</f>
        <v>25</v>
      </c>
      <c r="K9149">
        <f>AVERAGE(D9149:D9153)</f>
        <v>32</v>
      </c>
      <c r="L9149">
        <f>AVERAGE(D9149:D9168)</f>
        <v>32</v>
      </c>
      <c r="M9149">
        <f>K9149-L9149</f>
        <v>0</v>
      </c>
      <c r="N9149" t="str">
        <f>IF(K9149&gt;L9149,"HIGH ZONE BIAS",IF(K9149&lt;L9149,"LOW ZONE BIAS","EQUILIBRIUM"))</f>
        <v>EQUILIBRIUM</v>
      </c>
    </row>
    <row r="9150">
      <c r="A9150">
        <v>18421</v>
      </c>
      <c r="B9150" t="str">
        <v>2019-01-29</v>
      </c>
      <c r="C9150" t="str">
        <v>Evening</v>
      </c>
      <c r="D9150">
        <v>7</v>
      </c>
      <c r="E9150" t="str">
        <f>IF(MOD(D9150,2)=0,"EVEN","ODD")</f>
        <v>ODD</v>
      </c>
      <c r="F9150" t="str">
        <f>IF(D9150&lt;=18,"LOW (1-18)","HIGH (19-36)")</f>
        <v>LOW (1-18)</v>
      </c>
      <c r="G9150">
        <f>INT((D9150-1)/6)+1</f>
        <v>2</v>
      </c>
      <c r="H9150">
        <f>MOD(D9150-1,6)+1</f>
        <v>1</v>
      </c>
      <c r="I9150">
        <f>37-D9150</f>
        <v>30</v>
      </c>
      <c r="J9150">
        <f>ABS(D9150-D9151)</f>
        <v>3</v>
      </c>
      <c r="K9150">
        <f>AVERAGE(D9150:D9154)</f>
        <v>7</v>
      </c>
      <c r="L9150">
        <f>AVERAGE(D9150:D9169)</f>
        <v>7</v>
      </c>
      <c r="M9150">
        <f>K9150-L9150</f>
        <v>0</v>
      </c>
      <c r="N9150" t="str">
        <f>IF(K9150&gt;L9150,"HIGH ZONE BIAS",IF(K9150&lt;L9150,"LOW ZONE BIAS","EQUILIBRIUM"))</f>
        <v>EQUILIBRIUM</v>
      </c>
    </row>
    <row r="9151">
      <c r="A9151">
        <v>18420</v>
      </c>
      <c r="B9151" t="str">
        <v>2019-01-29</v>
      </c>
      <c r="C9151" t="str">
        <v>Afternoon</v>
      </c>
      <c r="D9151">
        <v>4</v>
      </c>
      <c r="E9151" t="str">
        <f>IF(MOD(D9151,2)=0,"EVEN","ODD")</f>
        <v>EVEN</v>
      </c>
      <c r="F9151" t="str">
        <f>IF(D9151&lt;=18,"LOW (1-18)","HIGH (19-36)")</f>
        <v>LOW (1-18)</v>
      </c>
      <c r="G9151">
        <f>INT((D9151-1)/6)+1</f>
        <v>1</v>
      </c>
      <c r="H9151">
        <f>MOD(D9151-1,6)+1</f>
        <v>4</v>
      </c>
      <c r="I9151">
        <f>37-D9151</f>
        <v>33</v>
      </c>
      <c r="J9151">
        <f>ABS(D9151-D9152)</f>
        <v>18</v>
      </c>
      <c r="K9151">
        <f>AVERAGE(D9151:D9155)</f>
        <v>4</v>
      </c>
      <c r="L9151">
        <f>AVERAGE(D9151:D9170)</f>
        <v>4</v>
      </c>
      <c r="M9151">
        <f>K9151-L9151</f>
        <v>0</v>
      </c>
      <c r="N9151" t="str">
        <f>IF(K9151&gt;L9151,"HIGH ZONE BIAS",IF(K9151&lt;L9151,"LOW ZONE BIAS","EQUILIBRIUM"))</f>
        <v>EQUILIBRIUM</v>
      </c>
    </row>
    <row r="9152">
      <c r="A9152">
        <v>18419</v>
      </c>
      <c r="B9152" t="str">
        <v>2019-01-29</v>
      </c>
      <c r="C9152" t="str">
        <v>Midday</v>
      </c>
      <c r="D9152">
        <v>22</v>
      </c>
      <c r="E9152" t="str">
        <f>IF(MOD(D9152,2)=0,"EVEN","ODD")</f>
        <v>EVEN</v>
      </c>
      <c r="F9152" t="str">
        <f>IF(D9152&lt;=18,"LOW (1-18)","HIGH (19-36)")</f>
        <v>HIGH (19-36)</v>
      </c>
      <c r="G9152">
        <f>INT((D9152-1)/6)+1</f>
        <v>4</v>
      </c>
      <c r="H9152">
        <f>MOD(D9152-1,6)+1</f>
        <v>4</v>
      </c>
      <c r="I9152">
        <f>37-D9152</f>
        <v>15</v>
      </c>
      <c r="J9152">
        <f>ABS(D9152-D9153)</f>
        <v>9</v>
      </c>
      <c r="K9152">
        <f>AVERAGE(D9152:D9156)</f>
        <v>22</v>
      </c>
      <c r="L9152">
        <f>AVERAGE(D9152:D9171)</f>
        <v>22</v>
      </c>
      <c r="M9152">
        <f>K9152-L9152</f>
        <v>0</v>
      </c>
      <c r="N9152" t="str">
        <f>IF(K9152&gt;L9152,"HIGH ZONE BIAS",IF(K9152&lt;L9152,"LOW ZONE BIAS","EQUILIBRIUM"))</f>
        <v>EQUILIBRIUM</v>
      </c>
    </row>
    <row r="9153">
      <c r="A9153">
        <v>18418</v>
      </c>
      <c r="B9153" t="str">
        <v>2019-01-29</v>
      </c>
      <c r="C9153" t="str">
        <v>Morning</v>
      </c>
      <c r="D9153">
        <v>31</v>
      </c>
      <c r="E9153" t="str">
        <f>IF(MOD(D9153,2)=0,"EVEN","ODD")</f>
        <v>ODD</v>
      </c>
      <c r="F9153" t="str">
        <f>IF(D9153&lt;=18,"LOW (1-18)","HIGH (19-36)")</f>
        <v>HIGH (19-36)</v>
      </c>
      <c r="G9153">
        <f>INT((D9153-1)/6)+1</f>
        <v>6</v>
      </c>
      <c r="H9153">
        <f>MOD(D9153-1,6)+1</f>
        <v>1</v>
      </c>
      <c r="I9153">
        <f>37-D9153</f>
        <v>6</v>
      </c>
      <c r="J9153">
        <f>ABS(D9153-D9154)</f>
        <v>17</v>
      </c>
      <c r="K9153">
        <f>AVERAGE(D9153:D9157)</f>
        <v>31</v>
      </c>
      <c r="L9153">
        <f>AVERAGE(D9153:D9172)</f>
        <v>31</v>
      </c>
      <c r="M9153">
        <f>K9153-L9153</f>
        <v>0</v>
      </c>
      <c r="N9153" t="str">
        <f>IF(K9153&gt;L9153,"HIGH ZONE BIAS",IF(K9153&lt;L9153,"LOW ZONE BIAS","EQUILIBRIUM"))</f>
        <v>EQUILIBRIUM</v>
      </c>
    </row>
    <row r="9154">
      <c r="A9154">
        <v>18417</v>
      </c>
      <c r="B9154" t="str">
        <v>2019-01-28</v>
      </c>
      <c r="C9154" t="str">
        <v>Evening</v>
      </c>
      <c r="D9154">
        <v>14</v>
      </c>
      <c r="E9154" t="str">
        <f>IF(MOD(D9154,2)=0,"EVEN","ODD")</f>
        <v>EVEN</v>
      </c>
      <c r="F9154" t="str">
        <f>IF(D9154&lt;=18,"LOW (1-18)","HIGH (19-36)")</f>
        <v>LOW (1-18)</v>
      </c>
      <c r="G9154">
        <f>INT((D9154-1)/6)+1</f>
        <v>3</v>
      </c>
      <c r="H9154">
        <f>MOD(D9154-1,6)+1</f>
        <v>2</v>
      </c>
      <c r="I9154">
        <f>37-D9154</f>
        <v>23</v>
      </c>
      <c r="J9154">
        <f>ABS(D9154-D9155)</f>
        <v>0</v>
      </c>
      <c r="K9154">
        <f>AVERAGE(D9154:D9158)</f>
        <v>14</v>
      </c>
      <c r="L9154">
        <f>AVERAGE(D9154:D9173)</f>
        <v>14</v>
      </c>
      <c r="M9154">
        <f>K9154-L9154</f>
        <v>0</v>
      </c>
      <c r="N9154" t="str">
        <f>IF(K9154&gt;L9154,"HIGH ZONE BIAS",IF(K9154&lt;L9154,"LOW ZONE BIAS","EQUILIBRIUM"))</f>
        <v>EQUILIBRIUM</v>
      </c>
    </row>
    <row r="9155">
      <c r="A9155">
        <v>18416</v>
      </c>
      <c r="B9155" t="str">
        <v>2019-01-28</v>
      </c>
      <c r="C9155" t="str">
        <v>Afternoon</v>
      </c>
      <c r="D9155">
        <v>14</v>
      </c>
      <c r="E9155" t="str">
        <f>IF(MOD(D9155,2)=0,"EVEN","ODD")</f>
        <v>EVEN</v>
      </c>
      <c r="F9155" t="str">
        <f>IF(D9155&lt;=18,"LOW (1-18)","HIGH (19-36)")</f>
        <v>LOW (1-18)</v>
      </c>
      <c r="G9155">
        <f>INT((D9155-1)/6)+1</f>
        <v>3</v>
      </c>
      <c r="H9155">
        <f>MOD(D9155-1,6)+1</f>
        <v>2</v>
      </c>
      <c r="I9155">
        <f>37-D9155</f>
        <v>23</v>
      </c>
      <c r="J9155">
        <f>ABS(D9155-D9156)</f>
        <v>11</v>
      </c>
      <c r="K9155">
        <f>AVERAGE(D9155:D9159)</f>
        <v>14</v>
      </c>
      <c r="L9155">
        <f>AVERAGE(D9155:D9174)</f>
        <v>14</v>
      </c>
      <c r="M9155">
        <f>K9155-L9155</f>
        <v>0</v>
      </c>
      <c r="N9155" t="str">
        <f>IF(K9155&gt;L9155,"HIGH ZONE BIAS",IF(K9155&lt;L9155,"LOW ZONE BIAS","EQUILIBRIUM"))</f>
        <v>EQUILIBRIUM</v>
      </c>
    </row>
    <row r="9156">
      <c r="A9156">
        <v>18415</v>
      </c>
      <c r="B9156" t="str">
        <v>2019-01-28</v>
      </c>
      <c r="C9156" t="str">
        <v>Midday</v>
      </c>
      <c r="D9156">
        <v>3</v>
      </c>
      <c r="E9156" t="str">
        <f>IF(MOD(D9156,2)=0,"EVEN","ODD")</f>
        <v>ODD</v>
      </c>
      <c r="F9156" t="str">
        <f>IF(D9156&lt;=18,"LOW (1-18)","HIGH (19-36)")</f>
        <v>LOW (1-18)</v>
      </c>
      <c r="G9156">
        <f>INT((D9156-1)/6)+1</f>
        <v>1</v>
      </c>
      <c r="H9156">
        <f>MOD(D9156-1,6)+1</f>
        <v>3</v>
      </c>
      <c r="I9156">
        <f>37-D9156</f>
        <v>34</v>
      </c>
      <c r="J9156">
        <f>ABS(D9156-D9157)</f>
        <v>21</v>
      </c>
      <c r="K9156">
        <f>AVERAGE(D9156:D9160)</f>
        <v>3</v>
      </c>
      <c r="L9156">
        <f>AVERAGE(D9156:D9175)</f>
        <v>3</v>
      </c>
      <c r="M9156">
        <f>K9156-L9156</f>
        <v>0</v>
      </c>
      <c r="N9156" t="str">
        <f>IF(K9156&gt;L9156,"HIGH ZONE BIAS",IF(K9156&lt;L9156,"LOW ZONE BIAS","EQUILIBRIUM"))</f>
        <v>EQUILIBRIUM</v>
      </c>
    </row>
    <row r="9157">
      <c r="A9157">
        <v>18414</v>
      </c>
      <c r="B9157" t="str">
        <v>2019-01-28</v>
      </c>
      <c r="C9157" t="str">
        <v>Morning</v>
      </c>
      <c r="D9157">
        <v>24</v>
      </c>
      <c r="E9157" t="str">
        <f>IF(MOD(D9157,2)=0,"EVEN","ODD")</f>
        <v>EVEN</v>
      </c>
      <c r="F9157" t="str">
        <f>IF(D9157&lt;=18,"LOW (1-18)","HIGH (19-36)")</f>
        <v>HIGH (19-36)</v>
      </c>
      <c r="G9157">
        <f>INT((D9157-1)/6)+1</f>
        <v>4</v>
      </c>
      <c r="H9157">
        <f>MOD(D9157-1,6)+1</f>
        <v>6</v>
      </c>
      <c r="I9157">
        <f>37-D9157</f>
        <v>13</v>
      </c>
      <c r="J9157">
        <f>ABS(D9157-D9158)</f>
        <v>23</v>
      </c>
      <c r="K9157">
        <f>AVERAGE(D9157:D9161)</f>
        <v>24</v>
      </c>
      <c r="L9157">
        <f>AVERAGE(D9157:D9176)</f>
        <v>24</v>
      </c>
      <c r="M9157">
        <f>K9157-L9157</f>
        <v>0</v>
      </c>
      <c r="N9157" t="str">
        <f>IF(K9157&gt;L9157,"HIGH ZONE BIAS",IF(K9157&lt;L9157,"LOW ZONE BIAS","EQUILIBRIUM"))</f>
        <v>EQUILIBRIUM</v>
      </c>
    </row>
    <row r="9158">
      <c r="A9158">
        <v>18413</v>
      </c>
      <c r="B9158" t="str">
        <v>2019-01-26</v>
      </c>
      <c r="C9158" t="str">
        <v>Evening</v>
      </c>
      <c r="D9158">
        <v>1</v>
      </c>
      <c r="E9158" t="str">
        <f>IF(MOD(D9158,2)=0,"EVEN","ODD")</f>
        <v>ODD</v>
      </c>
      <c r="F9158" t="str">
        <f>IF(D9158&lt;=18,"LOW (1-18)","HIGH (19-36)")</f>
        <v>LOW (1-18)</v>
      </c>
      <c r="G9158">
        <f>INT((D9158-1)/6)+1</f>
        <v>1</v>
      </c>
      <c r="H9158">
        <f>MOD(D9158-1,6)+1</f>
        <v>1</v>
      </c>
      <c r="I9158">
        <f>37-D9158</f>
        <v>36</v>
      </c>
      <c r="J9158">
        <f>ABS(D9158-D9159)</f>
        <v>22</v>
      </c>
      <c r="K9158">
        <f>AVERAGE(D9158:D9162)</f>
        <v>1</v>
      </c>
      <c r="L9158">
        <f>AVERAGE(D9158:D9177)</f>
        <v>1</v>
      </c>
      <c r="M9158">
        <f>K9158-L9158</f>
        <v>0</v>
      </c>
      <c r="N9158" t="str">
        <f>IF(K9158&gt;L9158,"HIGH ZONE BIAS",IF(K9158&lt;L9158,"LOW ZONE BIAS","EQUILIBRIUM"))</f>
        <v>EQUILIBRIUM</v>
      </c>
    </row>
    <row r="9159">
      <c r="A9159">
        <v>18412</v>
      </c>
      <c r="B9159" t="str">
        <v>2019-01-26</v>
      </c>
      <c r="C9159" t="str">
        <v>Afternoon</v>
      </c>
      <c r="D9159">
        <v>23</v>
      </c>
      <c r="E9159" t="str">
        <f>IF(MOD(D9159,2)=0,"EVEN","ODD")</f>
        <v>ODD</v>
      </c>
      <c r="F9159" t="str">
        <f>IF(D9159&lt;=18,"LOW (1-18)","HIGH (19-36)")</f>
        <v>HIGH (19-36)</v>
      </c>
      <c r="G9159">
        <f>INT((D9159-1)/6)+1</f>
        <v>4</v>
      </c>
      <c r="H9159">
        <f>MOD(D9159-1,6)+1</f>
        <v>5</v>
      </c>
      <c r="I9159">
        <f>37-D9159</f>
        <v>14</v>
      </c>
      <c r="J9159">
        <f>ABS(D9159-D9160)</f>
        <v>21</v>
      </c>
      <c r="K9159">
        <f>AVERAGE(D9159:D9163)</f>
        <v>23</v>
      </c>
      <c r="L9159">
        <f>AVERAGE(D9159:D9178)</f>
        <v>23</v>
      </c>
      <c r="M9159">
        <f>K9159-L9159</f>
        <v>0</v>
      </c>
      <c r="N9159" t="str">
        <f>IF(K9159&gt;L9159,"HIGH ZONE BIAS",IF(K9159&lt;L9159,"LOW ZONE BIAS","EQUILIBRIUM"))</f>
        <v>EQUILIBRIUM</v>
      </c>
    </row>
    <row r="9160">
      <c r="A9160">
        <v>18411</v>
      </c>
      <c r="B9160" t="str">
        <v>2019-01-26</v>
      </c>
      <c r="C9160" t="str">
        <v>Midday</v>
      </c>
      <c r="D9160">
        <v>2</v>
      </c>
      <c r="E9160" t="str">
        <f>IF(MOD(D9160,2)=0,"EVEN","ODD")</f>
        <v>EVEN</v>
      </c>
      <c r="F9160" t="str">
        <f>IF(D9160&lt;=18,"LOW (1-18)","HIGH (19-36)")</f>
        <v>LOW (1-18)</v>
      </c>
      <c r="G9160">
        <f>INT((D9160-1)/6)+1</f>
        <v>1</v>
      </c>
      <c r="H9160">
        <f>MOD(D9160-1,6)+1</f>
        <v>2</v>
      </c>
      <c r="I9160">
        <f>37-D9160</f>
        <v>35</v>
      </c>
      <c r="J9160">
        <f>ABS(D9160-D9161)</f>
        <v>31</v>
      </c>
      <c r="K9160">
        <f>AVERAGE(D9160:D9164)</f>
        <v>2</v>
      </c>
      <c r="L9160">
        <f>AVERAGE(D9160:D9179)</f>
        <v>2</v>
      </c>
      <c r="M9160">
        <f>K9160-L9160</f>
        <v>0</v>
      </c>
      <c r="N9160" t="str">
        <f>IF(K9160&gt;L9160,"HIGH ZONE BIAS",IF(K9160&lt;L9160,"LOW ZONE BIAS","EQUILIBRIUM"))</f>
        <v>EQUILIBRIUM</v>
      </c>
    </row>
    <row r="9161">
      <c r="A9161">
        <v>18410</v>
      </c>
      <c r="B9161" t="str">
        <v>2019-01-26</v>
      </c>
      <c r="C9161" t="str">
        <v>Morning</v>
      </c>
      <c r="D9161">
        <v>33</v>
      </c>
      <c r="E9161" t="str">
        <f>IF(MOD(D9161,2)=0,"EVEN","ODD")</f>
        <v>ODD</v>
      </c>
      <c r="F9161" t="str">
        <f>IF(D9161&lt;=18,"LOW (1-18)","HIGH (19-36)")</f>
        <v>HIGH (19-36)</v>
      </c>
      <c r="G9161">
        <f>INT((D9161-1)/6)+1</f>
        <v>6</v>
      </c>
      <c r="H9161">
        <f>MOD(D9161-1,6)+1</f>
        <v>3</v>
      </c>
      <c r="I9161">
        <f>37-D9161</f>
        <v>4</v>
      </c>
      <c r="J9161">
        <f>ABS(D9161-D9162)</f>
        <v>27</v>
      </c>
      <c r="K9161">
        <f>AVERAGE(D9161:D9165)</f>
        <v>33</v>
      </c>
      <c r="L9161">
        <f>AVERAGE(D9161:D9180)</f>
        <v>33</v>
      </c>
      <c r="M9161">
        <f>K9161-L9161</f>
        <v>0</v>
      </c>
      <c r="N9161" t="str">
        <f>IF(K9161&gt;L9161,"HIGH ZONE BIAS",IF(K9161&lt;L9161,"LOW ZONE BIAS","EQUILIBRIUM"))</f>
        <v>EQUILIBRIUM</v>
      </c>
    </row>
    <row r="9162">
      <c r="A9162">
        <v>18409</v>
      </c>
      <c r="B9162" t="str">
        <v>2019-01-25</v>
      </c>
      <c r="C9162" t="str">
        <v>Evening</v>
      </c>
      <c r="D9162">
        <v>6</v>
      </c>
      <c r="E9162" t="str">
        <f>IF(MOD(D9162,2)=0,"EVEN","ODD")</f>
        <v>EVEN</v>
      </c>
      <c r="F9162" t="str">
        <f>IF(D9162&lt;=18,"LOW (1-18)","HIGH (19-36)")</f>
        <v>LOW (1-18)</v>
      </c>
      <c r="G9162">
        <f>INT((D9162-1)/6)+1</f>
        <v>1</v>
      </c>
      <c r="H9162">
        <f>MOD(D9162-1,6)+1</f>
        <v>6</v>
      </c>
      <c r="I9162">
        <f>37-D9162</f>
        <v>31</v>
      </c>
      <c r="J9162">
        <f>ABS(D9162-D9163)</f>
        <v>12</v>
      </c>
      <c r="K9162">
        <f>AVERAGE(D9162:D9166)</f>
        <v>6</v>
      </c>
      <c r="L9162">
        <f>AVERAGE(D9162:D9181)</f>
        <v>6</v>
      </c>
      <c r="M9162">
        <f>K9162-L9162</f>
        <v>0</v>
      </c>
      <c r="N9162" t="str">
        <f>IF(K9162&gt;L9162,"HIGH ZONE BIAS",IF(K9162&lt;L9162,"LOW ZONE BIAS","EQUILIBRIUM"))</f>
        <v>EQUILIBRIUM</v>
      </c>
    </row>
    <row r="9163">
      <c r="A9163">
        <v>18408</v>
      </c>
      <c r="B9163" t="str">
        <v>2019-01-25</v>
      </c>
      <c r="C9163" t="str">
        <v>Afternoon</v>
      </c>
      <c r="D9163">
        <v>18</v>
      </c>
      <c r="E9163" t="str">
        <f>IF(MOD(D9163,2)=0,"EVEN","ODD")</f>
        <v>EVEN</v>
      </c>
      <c r="F9163" t="str">
        <f>IF(D9163&lt;=18,"LOW (1-18)","HIGH (19-36)")</f>
        <v>LOW (1-18)</v>
      </c>
      <c r="G9163">
        <f>INT((D9163-1)/6)+1</f>
        <v>3</v>
      </c>
      <c r="H9163">
        <f>MOD(D9163-1,6)+1</f>
        <v>6</v>
      </c>
      <c r="I9163">
        <f>37-D9163</f>
        <v>19</v>
      </c>
      <c r="J9163">
        <f>ABS(D9163-D9164)</f>
        <v>16</v>
      </c>
      <c r="K9163">
        <f>AVERAGE(D9163:D9167)</f>
        <v>18</v>
      </c>
      <c r="L9163">
        <f>AVERAGE(D9163:D9182)</f>
        <v>18</v>
      </c>
      <c r="M9163">
        <f>K9163-L9163</f>
        <v>0</v>
      </c>
      <c r="N9163" t="str">
        <f>IF(K9163&gt;L9163,"HIGH ZONE BIAS",IF(K9163&lt;L9163,"LOW ZONE BIAS","EQUILIBRIUM"))</f>
        <v>EQUILIBRIUM</v>
      </c>
    </row>
    <row r="9164">
      <c r="A9164">
        <v>18407</v>
      </c>
      <c r="B9164" t="str">
        <v>2019-01-25</v>
      </c>
      <c r="C9164" t="str">
        <v>Midday</v>
      </c>
      <c r="D9164">
        <v>2</v>
      </c>
      <c r="E9164" t="str">
        <f>IF(MOD(D9164,2)=0,"EVEN","ODD")</f>
        <v>EVEN</v>
      </c>
      <c r="F9164" t="str">
        <f>IF(D9164&lt;=18,"LOW (1-18)","HIGH (19-36)")</f>
        <v>LOW (1-18)</v>
      </c>
      <c r="G9164">
        <f>INT((D9164-1)/6)+1</f>
        <v>1</v>
      </c>
      <c r="H9164">
        <f>MOD(D9164-1,6)+1</f>
        <v>2</v>
      </c>
      <c r="I9164">
        <f>37-D9164</f>
        <v>35</v>
      </c>
      <c r="J9164">
        <f>ABS(D9164-D9165)</f>
        <v>0</v>
      </c>
      <c r="K9164">
        <f>AVERAGE(D9164:D9168)</f>
        <v>2</v>
      </c>
      <c r="L9164">
        <f>AVERAGE(D9164:D9183)</f>
        <v>2</v>
      </c>
      <c r="M9164">
        <f>K9164-L9164</f>
        <v>0</v>
      </c>
      <c r="N9164" t="str">
        <f>IF(K9164&gt;L9164,"HIGH ZONE BIAS",IF(K9164&lt;L9164,"LOW ZONE BIAS","EQUILIBRIUM"))</f>
        <v>EQUILIBRIUM</v>
      </c>
    </row>
    <row r="9165">
      <c r="A9165">
        <v>18406</v>
      </c>
      <c r="B9165" t="str">
        <v>2019-01-25</v>
      </c>
      <c r="C9165" t="str">
        <v>Morning</v>
      </c>
      <c r="D9165">
        <v>2</v>
      </c>
      <c r="E9165" t="str">
        <f>IF(MOD(D9165,2)=0,"EVEN","ODD")</f>
        <v>EVEN</v>
      </c>
      <c r="F9165" t="str">
        <f>IF(D9165&lt;=18,"LOW (1-18)","HIGH (19-36)")</f>
        <v>LOW (1-18)</v>
      </c>
      <c r="G9165">
        <f>INT((D9165-1)/6)+1</f>
        <v>1</v>
      </c>
      <c r="H9165">
        <f>MOD(D9165-1,6)+1</f>
        <v>2</v>
      </c>
      <c r="I9165">
        <f>37-D9165</f>
        <v>35</v>
      </c>
      <c r="J9165">
        <f>ABS(D9165-D9166)</f>
        <v>14</v>
      </c>
      <c r="K9165">
        <f>AVERAGE(D9165:D9169)</f>
        <v>2</v>
      </c>
      <c r="L9165">
        <f>AVERAGE(D9165:D9184)</f>
        <v>2</v>
      </c>
      <c r="M9165">
        <f>K9165-L9165</f>
        <v>0</v>
      </c>
      <c r="N9165" t="str">
        <f>IF(K9165&gt;L9165,"HIGH ZONE BIAS",IF(K9165&lt;L9165,"LOW ZONE BIAS","EQUILIBRIUM"))</f>
        <v>EQUILIBRIUM</v>
      </c>
    </row>
    <row r="9166">
      <c r="A9166">
        <v>18405</v>
      </c>
      <c r="B9166" t="str">
        <v>2019-01-24</v>
      </c>
      <c r="C9166" t="str">
        <v>Evening</v>
      </c>
      <c r="D9166">
        <v>16</v>
      </c>
      <c r="E9166" t="str">
        <f>IF(MOD(D9166,2)=0,"EVEN","ODD")</f>
        <v>EVEN</v>
      </c>
      <c r="F9166" t="str">
        <f>IF(D9166&lt;=18,"LOW (1-18)","HIGH (19-36)")</f>
        <v>LOW (1-18)</v>
      </c>
      <c r="G9166">
        <f>INT((D9166-1)/6)+1</f>
        <v>3</v>
      </c>
      <c r="H9166">
        <f>MOD(D9166-1,6)+1</f>
        <v>4</v>
      </c>
      <c r="I9166">
        <f>37-D9166</f>
        <v>21</v>
      </c>
      <c r="J9166">
        <f>ABS(D9166-D9167)</f>
        <v>17</v>
      </c>
      <c r="K9166">
        <f>AVERAGE(D9166:D9170)</f>
        <v>16</v>
      </c>
      <c r="L9166">
        <f>AVERAGE(D9166:D9185)</f>
        <v>16</v>
      </c>
      <c r="M9166">
        <f>K9166-L9166</f>
        <v>0</v>
      </c>
      <c r="N9166" t="str">
        <f>IF(K9166&gt;L9166,"HIGH ZONE BIAS",IF(K9166&lt;L9166,"LOW ZONE BIAS","EQUILIBRIUM"))</f>
        <v>EQUILIBRIUM</v>
      </c>
    </row>
    <row r="9167">
      <c r="A9167">
        <v>18404</v>
      </c>
      <c r="B9167" t="str">
        <v>2019-01-24</v>
      </c>
      <c r="C9167" t="str">
        <v>Afternoon</v>
      </c>
      <c r="D9167">
        <v>33</v>
      </c>
      <c r="E9167" t="str">
        <f>IF(MOD(D9167,2)=0,"EVEN","ODD")</f>
        <v>ODD</v>
      </c>
      <c r="F9167" t="str">
        <f>IF(D9167&lt;=18,"LOW (1-18)","HIGH (19-36)")</f>
        <v>HIGH (19-36)</v>
      </c>
      <c r="G9167">
        <f>INT((D9167-1)/6)+1</f>
        <v>6</v>
      </c>
      <c r="H9167">
        <f>MOD(D9167-1,6)+1</f>
        <v>3</v>
      </c>
      <c r="I9167">
        <f>37-D9167</f>
        <v>4</v>
      </c>
      <c r="J9167">
        <f>ABS(D9167-D9168)</f>
        <v>6</v>
      </c>
      <c r="K9167">
        <f>AVERAGE(D9167:D9171)</f>
        <v>33</v>
      </c>
      <c r="L9167">
        <f>AVERAGE(D9167:D9186)</f>
        <v>33</v>
      </c>
      <c r="M9167">
        <f>K9167-L9167</f>
        <v>0</v>
      </c>
      <c r="N9167" t="str">
        <f>IF(K9167&gt;L9167,"HIGH ZONE BIAS",IF(K9167&lt;L9167,"LOW ZONE BIAS","EQUILIBRIUM"))</f>
        <v>EQUILIBRIUM</v>
      </c>
    </row>
    <row r="9168">
      <c r="A9168">
        <v>18403</v>
      </c>
      <c r="B9168" t="str">
        <v>2019-01-24</v>
      </c>
      <c r="C9168" t="str">
        <v>Midday</v>
      </c>
      <c r="D9168">
        <v>27</v>
      </c>
      <c r="E9168" t="str">
        <f>IF(MOD(D9168,2)=0,"EVEN","ODD")</f>
        <v>ODD</v>
      </c>
      <c r="F9168" t="str">
        <f>IF(D9168&lt;=18,"LOW (1-18)","HIGH (19-36)")</f>
        <v>HIGH (19-36)</v>
      </c>
      <c r="G9168">
        <f>INT((D9168-1)/6)+1</f>
        <v>5</v>
      </c>
      <c r="H9168">
        <f>MOD(D9168-1,6)+1</f>
        <v>3</v>
      </c>
      <c r="I9168">
        <f>37-D9168</f>
        <v>10</v>
      </c>
      <c r="J9168">
        <f>ABS(D9168-D9169)</f>
        <v>5</v>
      </c>
      <c r="K9168">
        <f>AVERAGE(D9168:D9172)</f>
        <v>27</v>
      </c>
      <c r="L9168">
        <f>AVERAGE(D9168:D9187)</f>
        <v>27</v>
      </c>
      <c r="M9168">
        <f>K9168-L9168</f>
        <v>0</v>
      </c>
      <c r="N9168" t="str">
        <f>IF(K9168&gt;L9168,"HIGH ZONE BIAS",IF(K9168&lt;L9168,"LOW ZONE BIAS","EQUILIBRIUM"))</f>
        <v>EQUILIBRIUM</v>
      </c>
    </row>
    <row r="9169">
      <c r="A9169">
        <v>18402</v>
      </c>
      <c r="B9169" t="str">
        <v>2019-01-24</v>
      </c>
      <c r="C9169" t="str">
        <v>Morning</v>
      </c>
      <c r="D9169">
        <v>22</v>
      </c>
      <c r="E9169" t="str">
        <f>IF(MOD(D9169,2)=0,"EVEN","ODD")</f>
        <v>EVEN</v>
      </c>
      <c r="F9169" t="str">
        <f>IF(D9169&lt;=18,"LOW (1-18)","HIGH (19-36)")</f>
        <v>HIGH (19-36)</v>
      </c>
      <c r="G9169">
        <f>INT((D9169-1)/6)+1</f>
        <v>4</v>
      </c>
      <c r="H9169">
        <f>MOD(D9169-1,6)+1</f>
        <v>4</v>
      </c>
      <c r="I9169">
        <f>37-D9169</f>
        <v>15</v>
      </c>
      <c r="J9169">
        <f>ABS(D9169-D9170)</f>
        <v>6</v>
      </c>
      <c r="K9169">
        <f>AVERAGE(D9169:D9173)</f>
        <v>22</v>
      </c>
      <c r="L9169">
        <f>AVERAGE(D9169:D9188)</f>
        <v>22</v>
      </c>
      <c r="M9169">
        <f>K9169-L9169</f>
        <v>0</v>
      </c>
      <c r="N9169" t="str">
        <f>IF(K9169&gt;L9169,"HIGH ZONE BIAS",IF(K9169&lt;L9169,"LOW ZONE BIAS","EQUILIBRIUM"))</f>
        <v>EQUILIBRIUM</v>
      </c>
    </row>
    <row r="9170">
      <c r="A9170">
        <v>18401</v>
      </c>
      <c r="B9170" t="str">
        <v>2019-01-23</v>
      </c>
      <c r="C9170" t="str">
        <v>Evening</v>
      </c>
      <c r="D9170">
        <v>16</v>
      </c>
      <c r="E9170" t="str">
        <f>IF(MOD(D9170,2)=0,"EVEN","ODD")</f>
        <v>EVEN</v>
      </c>
      <c r="F9170" t="str">
        <f>IF(D9170&lt;=18,"LOW (1-18)","HIGH (19-36)")</f>
        <v>LOW (1-18)</v>
      </c>
      <c r="G9170">
        <f>INT((D9170-1)/6)+1</f>
        <v>3</v>
      </c>
      <c r="H9170">
        <f>MOD(D9170-1,6)+1</f>
        <v>4</v>
      </c>
      <c r="I9170">
        <f>37-D9170</f>
        <v>21</v>
      </c>
      <c r="J9170">
        <f>ABS(D9170-D9171)</f>
        <v>13</v>
      </c>
      <c r="K9170">
        <f>AVERAGE(D9170:D9174)</f>
        <v>16</v>
      </c>
      <c r="L9170">
        <f>AVERAGE(D9170:D9189)</f>
        <v>16</v>
      </c>
      <c r="M9170">
        <f>K9170-L9170</f>
        <v>0</v>
      </c>
      <c r="N9170" t="str">
        <f>IF(K9170&gt;L9170,"HIGH ZONE BIAS",IF(K9170&lt;L9170,"LOW ZONE BIAS","EQUILIBRIUM"))</f>
        <v>EQUILIBRIUM</v>
      </c>
    </row>
    <row r="9171">
      <c r="A9171">
        <v>18400</v>
      </c>
      <c r="B9171" t="str">
        <v>2019-01-23</v>
      </c>
      <c r="C9171" t="str">
        <v>Afternoon</v>
      </c>
      <c r="D9171">
        <v>3</v>
      </c>
      <c r="E9171" t="str">
        <f>IF(MOD(D9171,2)=0,"EVEN","ODD")</f>
        <v>ODD</v>
      </c>
      <c r="F9171" t="str">
        <f>IF(D9171&lt;=18,"LOW (1-18)","HIGH (19-36)")</f>
        <v>LOW (1-18)</v>
      </c>
      <c r="G9171">
        <f>INT((D9171-1)/6)+1</f>
        <v>1</v>
      </c>
      <c r="H9171">
        <f>MOD(D9171-1,6)+1</f>
        <v>3</v>
      </c>
      <c r="I9171">
        <f>37-D9171</f>
        <v>34</v>
      </c>
      <c r="J9171">
        <f>ABS(D9171-D9172)</f>
        <v>28</v>
      </c>
      <c r="K9171">
        <f>AVERAGE(D9171:D9175)</f>
        <v>3</v>
      </c>
      <c r="L9171">
        <f>AVERAGE(D9171:D9190)</f>
        <v>3</v>
      </c>
      <c r="M9171">
        <f>K9171-L9171</f>
        <v>0</v>
      </c>
      <c r="N9171" t="str">
        <f>IF(K9171&gt;L9171,"HIGH ZONE BIAS",IF(K9171&lt;L9171,"LOW ZONE BIAS","EQUILIBRIUM"))</f>
        <v>EQUILIBRIUM</v>
      </c>
    </row>
    <row r="9172">
      <c r="A9172">
        <v>18399</v>
      </c>
      <c r="B9172" t="str">
        <v>2019-01-23</v>
      </c>
      <c r="C9172" t="str">
        <v>Midday</v>
      </c>
      <c r="D9172">
        <v>31</v>
      </c>
      <c r="E9172" t="str">
        <f>IF(MOD(D9172,2)=0,"EVEN","ODD")</f>
        <v>ODD</v>
      </c>
      <c r="F9172" t="str">
        <f>IF(D9172&lt;=18,"LOW (1-18)","HIGH (19-36)")</f>
        <v>HIGH (19-36)</v>
      </c>
      <c r="G9172">
        <f>INT((D9172-1)/6)+1</f>
        <v>6</v>
      </c>
      <c r="H9172">
        <f>MOD(D9172-1,6)+1</f>
        <v>1</v>
      </c>
      <c r="I9172">
        <f>37-D9172</f>
        <v>6</v>
      </c>
      <c r="J9172">
        <f>ABS(D9172-D9173)</f>
        <v>5</v>
      </c>
      <c r="K9172">
        <f>AVERAGE(D9172:D9176)</f>
        <v>31</v>
      </c>
      <c r="L9172">
        <f>AVERAGE(D9172:D9191)</f>
        <v>31</v>
      </c>
      <c r="M9172">
        <f>K9172-L9172</f>
        <v>0</v>
      </c>
      <c r="N9172" t="str">
        <f>IF(K9172&gt;L9172,"HIGH ZONE BIAS",IF(K9172&lt;L9172,"LOW ZONE BIAS","EQUILIBRIUM"))</f>
        <v>EQUILIBRIUM</v>
      </c>
    </row>
    <row r="9173">
      <c r="A9173">
        <v>18398</v>
      </c>
      <c r="B9173" t="str">
        <v>2019-01-23</v>
      </c>
      <c r="C9173" t="str">
        <v>Morning</v>
      </c>
      <c r="D9173">
        <v>26</v>
      </c>
      <c r="E9173" t="str">
        <f>IF(MOD(D9173,2)=0,"EVEN","ODD")</f>
        <v>EVEN</v>
      </c>
      <c r="F9173" t="str">
        <f>IF(D9173&lt;=18,"LOW (1-18)","HIGH (19-36)")</f>
        <v>HIGH (19-36)</v>
      </c>
      <c r="G9173">
        <f>INT((D9173-1)/6)+1</f>
        <v>5</v>
      </c>
      <c r="H9173">
        <f>MOD(D9173-1,6)+1</f>
        <v>2</v>
      </c>
      <c r="I9173">
        <f>37-D9173</f>
        <v>11</v>
      </c>
      <c r="J9173">
        <f>ABS(D9173-D9174)</f>
        <v>12</v>
      </c>
      <c r="K9173">
        <f>AVERAGE(D9173:D9177)</f>
        <v>26</v>
      </c>
      <c r="L9173">
        <f>AVERAGE(D9173:D9192)</f>
        <v>26</v>
      </c>
      <c r="M9173">
        <f>K9173-L9173</f>
        <v>0</v>
      </c>
      <c r="N9173" t="str">
        <f>IF(K9173&gt;L9173,"HIGH ZONE BIAS",IF(K9173&lt;L9173,"LOW ZONE BIAS","EQUILIBRIUM"))</f>
        <v>EQUILIBRIUM</v>
      </c>
    </row>
    <row r="9174">
      <c r="A9174">
        <v>18397</v>
      </c>
      <c r="B9174" t="str">
        <v>2019-01-22</v>
      </c>
      <c r="C9174" t="str">
        <v>Evening</v>
      </c>
      <c r="D9174">
        <v>14</v>
      </c>
      <c r="E9174" t="str">
        <f>IF(MOD(D9174,2)=0,"EVEN","ODD")</f>
        <v>EVEN</v>
      </c>
      <c r="F9174" t="str">
        <f>IF(D9174&lt;=18,"LOW (1-18)","HIGH (19-36)")</f>
        <v>LOW (1-18)</v>
      </c>
      <c r="G9174">
        <f>INT((D9174-1)/6)+1</f>
        <v>3</v>
      </c>
      <c r="H9174">
        <f>MOD(D9174-1,6)+1</f>
        <v>2</v>
      </c>
      <c r="I9174">
        <f>37-D9174</f>
        <v>23</v>
      </c>
      <c r="J9174">
        <f>ABS(D9174-D9175)</f>
        <v>5</v>
      </c>
      <c r="K9174">
        <f>AVERAGE(D9174:D9178)</f>
        <v>14</v>
      </c>
      <c r="L9174">
        <f>AVERAGE(D9174:D9193)</f>
        <v>14</v>
      </c>
      <c r="M9174">
        <f>K9174-L9174</f>
        <v>0</v>
      </c>
      <c r="N9174" t="str">
        <f>IF(K9174&gt;L9174,"HIGH ZONE BIAS",IF(K9174&lt;L9174,"LOW ZONE BIAS","EQUILIBRIUM"))</f>
        <v>EQUILIBRIUM</v>
      </c>
    </row>
    <row r="9175">
      <c r="A9175">
        <v>18396</v>
      </c>
      <c r="B9175" t="str">
        <v>2019-01-22</v>
      </c>
      <c r="C9175" t="str">
        <v>Afternoon</v>
      </c>
      <c r="D9175">
        <v>19</v>
      </c>
      <c r="E9175" t="str">
        <f>IF(MOD(D9175,2)=0,"EVEN","ODD")</f>
        <v>ODD</v>
      </c>
      <c r="F9175" t="str">
        <f>IF(D9175&lt;=18,"LOW (1-18)","HIGH (19-36)")</f>
        <v>HIGH (19-36)</v>
      </c>
      <c r="G9175">
        <f>INT((D9175-1)/6)+1</f>
        <v>4</v>
      </c>
      <c r="H9175">
        <f>MOD(D9175-1,6)+1</f>
        <v>1</v>
      </c>
      <c r="I9175">
        <f>37-D9175</f>
        <v>18</v>
      </c>
      <c r="J9175">
        <f>ABS(D9175-D9176)</f>
        <v>4</v>
      </c>
      <c r="K9175">
        <f>AVERAGE(D9175:D9179)</f>
        <v>19</v>
      </c>
      <c r="L9175">
        <f>AVERAGE(D9175:D9194)</f>
        <v>19</v>
      </c>
      <c r="M9175">
        <f>K9175-L9175</f>
        <v>0</v>
      </c>
      <c r="N9175" t="str">
        <f>IF(K9175&gt;L9175,"HIGH ZONE BIAS",IF(K9175&lt;L9175,"LOW ZONE BIAS","EQUILIBRIUM"))</f>
        <v>EQUILIBRIUM</v>
      </c>
    </row>
    <row r="9176">
      <c r="A9176">
        <v>18395</v>
      </c>
      <c r="B9176" t="str">
        <v>2019-01-22</v>
      </c>
      <c r="C9176" t="str">
        <v>Midday</v>
      </c>
      <c r="D9176">
        <v>23</v>
      </c>
      <c r="E9176" t="str">
        <f>IF(MOD(D9176,2)=0,"EVEN","ODD")</f>
        <v>ODD</v>
      </c>
      <c r="F9176" t="str">
        <f>IF(D9176&lt;=18,"LOW (1-18)","HIGH (19-36)")</f>
        <v>HIGH (19-36)</v>
      </c>
      <c r="G9176">
        <f>INT((D9176-1)/6)+1</f>
        <v>4</v>
      </c>
      <c r="H9176">
        <f>MOD(D9176-1,6)+1</f>
        <v>5</v>
      </c>
      <c r="I9176">
        <f>37-D9176</f>
        <v>14</v>
      </c>
      <c r="J9176">
        <f>ABS(D9176-D9177)</f>
        <v>2</v>
      </c>
      <c r="K9176">
        <f>AVERAGE(D9176:D9180)</f>
        <v>23</v>
      </c>
      <c r="L9176">
        <f>AVERAGE(D9176:D9195)</f>
        <v>23</v>
      </c>
      <c r="M9176">
        <f>K9176-L9176</f>
        <v>0</v>
      </c>
      <c r="N9176" t="str">
        <f>IF(K9176&gt;L9176,"HIGH ZONE BIAS",IF(K9176&lt;L9176,"LOW ZONE BIAS","EQUILIBRIUM"))</f>
        <v>EQUILIBRIUM</v>
      </c>
    </row>
    <row r="9177">
      <c r="A9177">
        <v>18394</v>
      </c>
      <c r="B9177" t="str">
        <v>2019-01-22</v>
      </c>
      <c r="C9177" t="str">
        <v>Morning</v>
      </c>
      <c r="D9177">
        <v>21</v>
      </c>
      <c r="E9177" t="str">
        <f>IF(MOD(D9177,2)=0,"EVEN","ODD")</f>
        <v>ODD</v>
      </c>
      <c r="F9177" t="str">
        <f>IF(D9177&lt;=18,"LOW (1-18)","HIGH (19-36)")</f>
        <v>HIGH (19-36)</v>
      </c>
      <c r="G9177">
        <f>INT((D9177-1)/6)+1</f>
        <v>4</v>
      </c>
      <c r="H9177">
        <f>MOD(D9177-1,6)+1</f>
        <v>3</v>
      </c>
      <c r="I9177">
        <f>37-D9177</f>
        <v>16</v>
      </c>
      <c r="J9177">
        <f>ABS(D9177-D9178)</f>
        <v>12</v>
      </c>
      <c r="K9177">
        <f>AVERAGE(D9177:D9181)</f>
        <v>21</v>
      </c>
      <c r="L9177">
        <f>AVERAGE(D9177:D9196)</f>
        <v>21</v>
      </c>
      <c r="M9177">
        <f>K9177-L9177</f>
        <v>0</v>
      </c>
      <c r="N9177" t="str">
        <f>IF(K9177&gt;L9177,"HIGH ZONE BIAS",IF(K9177&lt;L9177,"LOW ZONE BIAS","EQUILIBRIUM"))</f>
        <v>EQUILIBRIUM</v>
      </c>
    </row>
    <row r="9178">
      <c r="A9178">
        <v>18393</v>
      </c>
      <c r="B9178" t="str">
        <v>2019-01-21</v>
      </c>
      <c r="C9178" t="str">
        <v>Evening</v>
      </c>
      <c r="D9178">
        <v>33</v>
      </c>
      <c r="E9178" t="str">
        <f>IF(MOD(D9178,2)=0,"EVEN","ODD")</f>
        <v>ODD</v>
      </c>
      <c r="F9178" t="str">
        <f>IF(D9178&lt;=18,"LOW (1-18)","HIGH (19-36)")</f>
        <v>HIGH (19-36)</v>
      </c>
      <c r="G9178">
        <f>INT((D9178-1)/6)+1</f>
        <v>6</v>
      </c>
      <c r="H9178">
        <f>MOD(D9178-1,6)+1</f>
        <v>3</v>
      </c>
      <c r="I9178">
        <f>37-D9178</f>
        <v>4</v>
      </c>
      <c r="J9178">
        <f>ABS(D9178-D9179)</f>
        <v>4</v>
      </c>
      <c r="K9178">
        <f>AVERAGE(D9178:D9182)</f>
        <v>33</v>
      </c>
      <c r="L9178">
        <f>AVERAGE(D9178:D9197)</f>
        <v>33</v>
      </c>
      <c r="M9178">
        <f>K9178-L9178</f>
        <v>0</v>
      </c>
      <c r="N9178" t="str">
        <f>IF(K9178&gt;L9178,"HIGH ZONE BIAS",IF(K9178&lt;L9178,"LOW ZONE BIAS","EQUILIBRIUM"))</f>
        <v>EQUILIBRIUM</v>
      </c>
    </row>
    <row r="9179">
      <c r="A9179">
        <v>18392</v>
      </c>
      <c r="B9179" t="str">
        <v>2019-01-21</v>
      </c>
      <c r="C9179" t="str">
        <v>Afternoon</v>
      </c>
      <c r="D9179">
        <v>29</v>
      </c>
      <c r="E9179" t="str">
        <f>IF(MOD(D9179,2)=0,"EVEN","ODD")</f>
        <v>ODD</v>
      </c>
      <c r="F9179" t="str">
        <f>IF(D9179&lt;=18,"LOW (1-18)","HIGH (19-36)")</f>
        <v>HIGH (19-36)</v>
      </c>
      <c r="G9179">
        <f>INT((D9179-1)/6)+1</f>
        <v>5</v>
      </c>
      <c r="H9179">
        <f>MOD(D9179-1,6)+1</f>
        <v>5</v>
      </c>
      <c r="I9179">
        <f>37-D9179</f>
        <v>8</v>
      </c>
      <c r="J9179">
        <f>ABS(D9179-D9180)</f>
        <v>19</v>
      </c>
      <c r="K9179">
        <f>AVERAGE(D9179:D9183)</f>
        <v>29</v>
      </c>
      <c r="L9179">
        <f>AVERAGE(D9179:D9198)</f>
        <v>29</v>
      </c>
      <c r="M9179">
        <f>K9179-L9179</f>
        <v>0</v>
      </c>
      <c r="N9179" t="str">
        <f>IF(K9179&gt;L9179,"HIGH ZONE BIAS",IF(K9179&lt;L9179,"LOW ZONE BIAS","EQUILIBRIUM"))</f>
        <v>EQUILIBRIUM</v>
      </c>
    </row>
    <row r="9180">
      <c r="A9180">
        <v>18391</v>
      </c>
      <c r="B9180" t="str">
        <v>2019-01-21</v>
      </c>
      <c r="C9180" t="str">
        <v>Midday</v>
      </c>
      <c r="D9180">
        <v>10</v>
      </c>
      <c r="E9180" t="str">
        <f>IF(MOD(D9180,2)=0,"EVEN","ODD")</f>
        <v>EVEN</v>
      </c>
      <c r="F9180" t="str">
        <f>IF(D9180&lt;=18,"LOW (1-18)","HIGH (19-36)")</f>
        <v>LOW (1-18)</v>
      </c>
      <c r="G9180">
        <f>INT((D9180-1)/6)+1</f>
        <v>2</v>
      </c>
      <c r="H9180">
        <f>MOD(D9180-1,6)+1</f>
        <v>4</v>
      </c>
      <c r="I9180">
        <f>37-D9180</f>
        <v>27</v>
      </c>
      <c r="J9180">
        <f>ABS(D9180-D9181)</f>
        <v>6</v>
      </c>
      <c r="K9180">
        <f>AVERAGE(D9180:D9184)</f>
        <v>10</v>
      </c>
      <c r="L9180">
        <f>AVERAGE(D9180:D9199)</f>
        <v>10</v>
      </c>
      <c r="M9180">
        <f>K9180-L9180</f>
        <v>0</v>
      </c>
      <c r="N9180" t="str">
        <f>IF(K9180&gt;L9180,"HIGH ZONE BIAS",IF(K9180&lt;L9180,"LOW ZONE BIAS","EQUILIBRIUM"))</f>
        <v>EQUILIBRIUM</v>
      </c>
    </row>
    <row r="9181">
      <c r="A9181">
        <v>18390</v>
      </c>
      <c r="B9181" t="str">
        <v>2019-01-21</v>
      </c>
      <c r="C9181" t="str">
        <v>Morning</v>
      </c>
      <c r="D9181">
        <v>4</v>
      </c>
      <c r="E9181" t="str">
        <f>IF(MOD(D9181,2)=0,"EVEN","ODD")</f>
        <v>EVEN</v>
      </c>
      <c r="F9181" t="str">
        <f>IF(D9181&lt;=18,"LOW (1-18)","HIGH (19-36)")</f>
        <v>LOW (1-18)</v>
      </c>
      <c r="G9181">
        <f>INT((D9181-1)/6)+1</f>
        <v>1</v>
      </c>
      <c r="H9181">
        <f>MOD(D9181-1,6)+1</f>
        <v>4</v>
      </c>
      <c r="I9181">
        <f>37-D9181</f>
        <v>33</v>
      </c>
      <c r="J9181">
        <f>ABS(D9181-D9182)</f>
        <v>12</v>
      </c>
      <c r="K9181">
        <f>AVERAGE(D9181:D9185)</f>
        <v>4</v>
      </c>
      <c r="L9181">
        <f>AVERAGE(D9181:D9200)</f>
        <v>4</v>
      </c>
      <c r="M9181">
        <f>K9181-L9181</f>
        <v>0</v>
      </c>
      <c r="N9181" t="str">
        <f>IF(K9181&gt;L9181,"HIGH ZONE BIAS",IF(K9181&lt;L9181,"LOW ZONE BIAS","EQUILIBRIUM"))</f>
        <v>EQUILIBRIUM</v>
      </c>
    </row>
    <row r="9182">
      <c r="A9182">
        <v>18389</v>
      </c>
      <c r="B9182" t="str">
        <v>2019-01-19</v>
      </c>
      <c r="C9182" t="str">
        <v>Evening</v>
      </c>
      <c r="D9182">
        <v>16</v>
      </c>
      <c r="E9182" t="str">
        <f>IF(MOD(D9182,2)=0,"EVEN","ODD")</f>
        <v>EVEN</v>
      </c>
      <c r="F9182" t="str">
        <f>IF(D9182&lt;=18,"LOW (1-18)","HIGH (19-36)")</f>
        <v>LOW (1-18)</v>
      </c>
      <c r="G9182">
        <f>INT((D9182-1)/6)+1</f>
        <v>3</v>
      </c>
      <c r="H9182">
        <f>MOD(D9182-1,6)+1</f>
        <v>4</v>
      </c>
      <c r="I9182">
        <f>37-D9182</f>
        <v>21</v>
      </c>
      <c r="J9182">
        <f>ABS(D9182-D9183)</f>
        <v>4</v>
      </c>
      <c r="K9182">
        <f>AVERAGE(D9182:D9186)</f>
        <v>16</v>
      </c>
      <c r="L9182">
        <f>AVERAGE(D9182:D9201)</f>
        <v>16</v>
      </c>
      <c r="M9182">
        <f>K9182-L9182</f>
        <v>0</v>
      </c>
      <c r="N9182" t="str">
        <f>IF(K9182&gt;L9182,"HIGH ZONE BIAS",IF(K9182&lt;L9182,"LOW ZONE BIAS","EQUILIBRIUM"))</f>
        <v>EQUILIBRIUM</v>
      </c>
    </row>
    <row r="9183">
      <c r="A9183">
        <v>18388</v>
      </c>
      <c r="B9183" t="str">
        <v>2019-01-19</v>
      </c>
      <c r="C9183" t="str">
        <v>Afternoon</v>
      </c>
      <c r="D9183">
        <v>20</v>
      </c>
      <c r="E9183" t="str">
        <f>IF(MOD(D9183,2)=0,"EVEN","ODD")</f>
        <v>EVEN</v>
      </c>
      <c r="F9183" t="str">
        <f>IF(D9183&lt;=18,"LOW (1-18)","HIGH (19-36)")</f>
        <v>HIGH (19-36)</v>
      </c>
      <c r="G9183">
        <f>INT((D9183-1)/6)+1</f>
        <v>4</v>
      </c>
      <c r="H9183">
        <f>MOD(D9183-1,6)+1</f>
        <v>2</v>
      </c>
      <c r="I9183">
        <f>37-D9183</f>
        <v>17</v>
      </c>
      <c r="J9183">
        <f>ABS(D9183-D9184)</f>
        <v>18</v>
      </c>
      <c r="K9183">
        <f>AVERAGE(D9183:D9187)</f>
        <v>20</v>
      </c>
      <c r="L9183">
        <f>AVERAGE(D9183:D9202)</f>
        <v>20</v>
      </c>
      <c r="M9183">
        <f>K9183-L9183</f>
        <v>0</v>
      </c>
      <c r="N9183" t="str">
        <f>IF(K9183&gt;L9183,"HIGH ZONE BIAS",IF(K9183&lt;L9183,"LOW ZONE BIAS","EQUILIBRIUM"))</f>
        <v>EQUILIBRIUM</v>
      </c>
    </row>
    <row r="9184">
      <c r="A9184">
        <v>18387</v>
      </c>
      <c r="B9184" t="str">
        <v>2019-01-19</v>
      </c>
      <c r="C9184" t="str">
        <v>Midday</v>
      </c>
      <c r="D9184">
        <v>2</v>
      </c>
      <c r="E9184" t="str">
        <f>IF(MOD(D9184,2)=0,"EVEN","ODD")</f>
        <v>EVEN</v>
      </c>
      <c r="F9184" t="str">
        <f>IF(D9184&lt;=18,"LOW (1-18)","HIGH (19-36)")</f>
        <v>LOW (1-18)</v>
      </c>
      <c r="G9184">
        <f>INT((D9184-1)/6)+1</f>
        <v>1</v>
      </c>
      <c r="H9184">
        <f>MOD(D9184-1,6)+1</f>
        <v>2</v>
      </c>
      <c r="I9184">
        <f>37-D9184</f>
        <v>35</v>
      </c>
      <c r="J9184">
        <f>ABS(D9184-D9185)</f>
        <v>21</v>
      </c>
      <c r="K9184">
        <f>AVERAGE(D9184:D9188)</f>
        <v>2</v>
      </c>
      <c r="L9184">
        <f>AVERAGE(D9184:D9203)</f>
        <v>2</v>
      </c>
      <c r="M9184">
        <f>K9184-L9184</f>
        <v>0</v>
      </c>
      <c r="N9184" t="str">
        <f>IF(K9184&gt;L9184,"HIGH ZONE BIAS",IF(K9184&lt;L9184,"LOW ZONE BIAS","EQUILIBRIUM"))</f>
        <v>EQUILIBRIUM</v>
      </c>
    </row>
    <row r="9185">
      <c r="A9185">
        <v>18386</v>
      </c>
      <c r="B9185" t="str">
        <v>2019-01-19</v>
      </c>
      <c r="C9185" t="str">
        <v>Morning</v>
      </c>
      <c r="D9185">
        <v>23</v>
      </c>
      <c r="E9185" t="str">
        <f>IF(MOD(D9185,2)=0,"EVEN","ODD")</f>
        <v>ODD</v>
      </c>
      <c r="F9185" t="str">
        <f>IF(D9185&lt;=18,"LOW (1-18)","HIGH (19-36)")</f>
        <v>HIGH (19-36)</v>
      </c>
      <c r="G9185">
        <f>INT((D9185-1)/6)+1</f>
        <v>4</v>
      </c>
      <c r="H9185">
        <f>MOD(D9185-1,6)+1</f>
        <v>5</v>
      </c>
      <c r="I9185">
        <f>37-D9185</f>
        <v>14</v>
      </c>
      <c r="J9185">
        <f>ABS(D9185-D9186)</f>
        <v>11</v>
      </c>
      <c r="K9185">
        <f>AVERAGE(D9185:D9189)</f>
        <v>23</v>
      </c>
      <c r="L9185">
        <f>AVERAGE(D9185:D9204)</f>
        <v>23</v>
      </c>
      <c r="M9185">
        <f>K9185-L9185</f>
        <v>0</v>
      </c>
      <c r="N9185" t="str">
        <f>IF(K9185&gt;L9185,"HIGH ZONE BIAS",IF(K9185&lt;L9185,"LOW ZONE BIAS","EQUILIBRIUM"))</f>
        <v>EQUILIBRIUM</v>
      </c>
    </row>
    <row r="9186">
      <c r="A9186">
        <v>18385</v>
      </c>
      <c r="B9186" t="str">
        <v>2019-01-18</v>
      </c>
      <c r="C9186" t="str">
        <v>Evening</v>
      </c>
      <c r="D9186">
        <v>34</v>
      </c>
      <c r="E9186" t="str">
        <f>IF(MOD(D9186,2)=0,"EVEN","ODD")</f>
        <v>EVEN</v>
      </c>
      <c r="F9186" t="str">
        <f>IF(D9186&lt;=18,"LOW (1-18)","HIGH (19-36)")</f>
        <v>HIGH (19-36)</v>
      </c>
      <c r="G9186">
        <f>INT((D9186-1)/6)+1</f>
        <v>6</v>
      </c>
      <c r="H9186">
        <f>MOD(D9186-1,6)+1</f>
        <v>4</v>
      </c>
      <c r="I9186">
        <f>37-D9186</f>
        <v>3</v>
      </c>
      <c r="J9186">
        <f>ABS(D9186-D9187)</f>
        <v>29</v>
      </c>
      <c r="K9186">
        <f>AVERAGE(D9186:D9190)</f>
        <v>34</v>
      </c>
      <c r="L9186">
        <f>AVERAGE(D9186:D9205)</f>
        <v>34</v>
      </c>
      <c r="M9186">
        <f>K9186-L9186</f>
        <v>0</v>
      </c>
      <c r="N9186" t="str">
        <f>IF(K9186&gt;L9186,"HIGH ZONE BIAS",IF(K9186&lt;L9186,"LOW ZONE BIAS","EQUILIBRIUM"))</f>
        <v>EQUILIBRIUM</v>
      </c>
    </row>
    <row r="9187">
      <c r="A9187">
        <v>18384</v>
      </c>
      <c r="B9187" t="str">
        <v>2019-01-18</v>
      </c>
      <c r="C9187" t="str">
        <v>Afternoon</v>
      </c>
      <c r="D9187">
        <v>5</v>
      </c>
      <c r="E9187" t="str">
        <f>IF(MOD(D9187,2)=0,"EVEN","ODD")</f>
        <v>ODD</v>
      </c>
      <c r="F9187" t="str">
        <f>IF(D9187&lt;=18,"LOW (1-18)","HIGH (19-36)")</f>
        <v>LOW (1-18)</v>
      </c>
      <c r="G9187">
        <f>INT((D9187-1)/6)+1</f>
        <v>1</v>
      </c>
      <c r="H9187">
        <f>MOD(D9187-1,6)+1</f>
        <v>5</v>
      </c>
      <c r="I9187">
        <f>37-D9187</f>
        <v>32</v>
      </c>
      <c r="J9187">
        <f>ABS(D9187-D9188)</f>
        <v>3</v>
      </c>
      <c r="K9187">
        <f>AVERAGE(D9187:D9191)</f>
        <v>5</v>
      </c>
      <c r="L9187">
        <f>AVERAGE(D9187:D9206)</f>
        <v>5</v>
      </c>
      <c r="M9187">
        <f>K9187-L9187</f>
        <v>0</v>
      </c>
      <c r="N9187" t="str">
        <f>IF(K9187&gt;L9187,"HIGH ZONE BIAS",IF(K9187&lt;L9187,"LOW ZONE BIAS","EQUILIBRIUM"))</f>
        <v>EQUILIBRIUM</v>
      </c>
    </row>
    <row r="9188">
      <c r="A9188">
        <v>18383</v>
      </c>
      <c r="B9188" t="str">
        <v>2019-01-18</v>
      </c>
      <c r="C9188" t="str">
        <v>Midday</v>
      </c>
      <c r="D9188">
        <v>8</v>
      </c>
      <c r="E9188" t="str">
        <f>IF(MOD(D9188,2)=0,"EVEN","ODD")</f>
        <v>EVEN</v>
      </c>
      <c r="F9188" t="str">
        <f>IF(D9188&lt;=18,"LOW (1-18)","HIGH (19-36)")</f>
        <v>LOW (1-18)</v>
      </c>
      <c r="G9188">
        <f>INT((D9188-1)/6)+1</f>
        <v>2</v>
      </c>
      <c r="H9188">
        <f>MOD(D9188-1,6)+1</f>
        <v>2</v>
      </c>
      <c r="I9188">
        <f>37-D9188</f>
        <v>29</v>
      </c>
      <c r="J9188">
        <f>ABS(D9188-D9189)</f>
        <v>28</v>
      </c>
      <c r="K9188">
        <f>AVERAGE(D9188:D9192)</f>
        <v>8</v>
      </c>
      <c r="L9188">
        <f>AVERAGE(D9188:D9207)</f>
        <v>8</v>
      </c>
      <c r="M9188">
        <f>K9188-L9188</f>
        <v>0</v>
      </c>
      <c r="N9188" t="str">
        <f>IF(K9188&gt;L9188,"HIGH ZONE BIAS",IF(K9188&lt;L9188,"LOW ZONE BIAS","EQUILIBRIUM"))</f>
        <v>EQUILIBRIUM</v>
      </c>
    </row>
    <row r="9189">
      <c r="A9189">
        <v>18382</v>
      </c>
      <c r="B9189" t="str">
        <v>2019-01-18</v>
      </c>
      <c r="C9189" t="str">
        <v>Morning</v>
      </c>
      <c r="D9189">
        <v>36</v>
      </c>
      <c r="E9189" t="str">
        <f>IF(MOD(D9189,2)=0,"EVEN","ODD")</f>
        <v>EVEN</v>
      </c>
      <c r="F9189" t="str">
        <f>IF(D9189&lt;=18,"LOW (1-18)","HIGH (19-36)")</f>
        <v>HIGH (19-36)</v>
      </c>
      <c r="G9189">
        <f>INT((D9189-1)/6)+1</f>
        <v>6</v>
      </c>
      <c r="H9189">
        <f>MOD(D9189-1,6)+1</f>
        <v>6</v>
      </c>
      <c r="I9189">
        <f>37-D9189</f>
        <v>1</v>
      </c>
      <c r="J9189">
        <f>ABS(D9189-D9190)</f>
        <v>2</v>
      </c>
      <c r="K9189">
        <f>AVERAGE(D9189:D9193)</f>
        <v>36</v>
      </c>
      <c r="L9189">
        <f>AVERAGE(D9189:D9208)</f>
        <v>36</v>
      </c>
      <c r="M9189">
        <f>K9189-L9189</f>
        <v>0</v>
      </c>
      <c r="N9189" t="str">
        <f>IF(K9189&gt;L9189,"HIGH ZONE BIAS",IF(K9189&lt;L9189,"LOW ZONE BIAS","EQUILIBRIUM"))</f>
        <v>EQUILIBRIUM</v>
      </c>
    </row>
    <row r="9190">
      <c r="A9190">
        <v>18381</v>
      </c>
      <c r="B9190" t="str">
        <v>2019-01-17</v>
      </c>
      <c r="C9190" t="str">
        <v>Evening</v>
      </c>
      <c r="D9190">
        <v>34</v>
      </c>
      <c r="E9190" t="str">
        <f>IF(MOD(D9190,2)=0,"EVEN","ODD")</f>
        <v>EVEN</v>
      </c>
      <c r="F9190" t="str">
        <f>IF(D9190&lt;=18,"LOW (1-18)","HIGH (19-36)")</f>
        <v>HIGH (19-36)</v>
      </c>
      <c r="G9190">
        <f>INT((D9190-1)/6)+1</f>
        <v>6</v>
      </c>
      <c r="H9190">
        <f>MOD(D9190-1,6)+1</f>
        <v>4</v>
      </c>
      <c r="I9190">
        <f>37-D9190</f>
        <v>3</v>
      </c>
      <c r="J9190">
        <f>ABS(D9190-D9191)</f>
        <v>7</v>
      </c>
      <c r="K9190">
        <f>AVERAGE(D9190:D9194)</f>
        <v>34</v>
      </c>
      <c r="L9190">
        <f>AVERAGE(D9190:D9209)</f>
        <v>34</v>
      </c>
      <c r="M9190">
        <f>K9190-L9190</f>
        <v>0</v>
      </c>
      <c r="N9190" t="str">
        <f>IF(K9190&gt;L9190,"HIGH ZONE BIAS",IF(K9190&lt;L9190,"LOW ZONE BIAS","EQUILIBRIUM"))</f>
        <v>EQUILIBRIUM</v>
      </c>
    </row>
    <row r="9191">
      <c r="A9191">
        <v>18380</v>
      </c>
      <c r="B9191" t="str">
        <v>2019-01-17</v>
      </c>
      <c r="C9191" t="str">
        <v>Afternoon</v>
      </c>
      <c r="D9191">
        <v>27</v>
      </c>
      <c r="E9191" t="str">
        <f>IF(MOD(D9191,2)=0,"EVEN","ODD")</f>
        <v>ODD</v>
      </c>
      <c r="F9191" t="str">
        <f>IF(D9191&lt;=18,"LOW (1-18)","HIGH (19-36)")</f>
        <v>HIGH (19-36)</v>
      </c>
      <c r="G9191">
        <f>INT((D9191-1)/6)+1</f>
        <v>5</v>
      </c>
      <c r="H9191">
        <f>MOD(D9191-1,6)+1</f>
        <v>3</v>
      </c>
      <c r="I9191">
        <f>37-D9191</f>
        <v>10</v>
      </c>
      <c r="J9191">
        <f>ABS(D9191-D9192)</f>
        <v>4</v>
      </c>
      <c r="K9191">
        <f>AVERAGE(D9191:D9195)</f>
        <v>27</v>
      </c>
      <c r="L9191">
        <f>AVERAGE(D9191:D9210)</f>
        <v>27</v>
      </c>
      <c r="M9191">
        <f>K9191-L9191</f>
        <v>0</v>
      </c>
      <c r="N9191" t="str">
        <f>IF(K9191&gt;L9191,"HIGH ZONE BIAS",IF(K9191&lt;L9191,"LOW ZONE BIAS","EQUILIBRIUM"))</f>
        <v>EQUILIBRIUM</v>
      </c>
    </row>
    <row r="9192">
      <c r="A9192">
        <v>18379</v>
      </c>
      <c r="B9192" t="str">
        <v>2019-01-17</v>
      </c>
      <c r="C9192" t="str">
        <v>Midday</v>
      </c>
      <c r="D9192">
        <v>31</v>
      </c>
      <c r="E9192" t="str">
        <f>IF(MOD(D9192,2)=0,"EVEN","ODD")</f>
        <v>ODD</v>
      </c>
      <c r="F9192" t="str">
        <f>IF(D9192&lt;=18,"LOW (1-18)","HIGH (19-36)")</f>
        <v>HIGH (19-36)</v>
      </c>
      <c r="G9192">
        <f>INT((D9192-1)/6)+1</f>
        <v>6</v>
      </c>
      <c r="H9192">
        <f>MOD(D9192-1,6)+1</f>
        <v>1</v>
      </c>
      <c r="I9192">
        <f>37-D9192</f>
        <v>6</v>
      </c>
      <c r="J9192">
        <f>ABS(D9192-D9193)</f>
        <v>18</v>
      </c>
      <c r="K9192">
        <f>AVERAGE(D9192:D9196)</f>
        <v>31</v>
      </c>
      <c r="L9192">
        <f>AVERAGE(D9192:D9211)</f>
        <v>31</v>
      </c>
      <c r="M9192">
        <f>K9192-L9192</f>
        <v>0</v>
      </c>
      <c r="N9192" t="str">
        <f>IF(K9192&gt;L9192,"HIGH ZONE BIAS",IF(K9192&lt;L9192,"LOW ZONE BIAS","EQUILIBRIUM"))</f>
        <v>EQUILIBRIUM</v>
      </c>
    </row>
    <row r="9193">
      <c r="A9193">
        <v>18378</v>
      </c>
      <c r="B9193" t="str">
        <v>2019-01-17</v>
      </c>
      <c r="C9193" t="str">
        <v>Morning</v>
      </c>
      <c r="D9193">
        <v>13</v>
      </c>
      <c r="E9193" t="str">
        <f>IF(MOD(D9193,2)=0,"EVEN","ODD")</f>
        <v>ODD</v>
      </c>
      <c r="F9193" t="str">
        <f>IF(D9193&lt;=18,"LOW (1-18)","HIGH (19-36)")</f>
        <v>LOW (1-18)</v>
      </c>
      <c r="G9193">
        <f>INT((D9193-1)/6)+1</f>
        <v>3</v>
      </c>
      <c r="H9193">
        <f>MOD(D9193-1,6)+1</f>
        <v>1</v>
      </c>
      <c r="I9193">
        <f>37-D9193</f>
        <v>24</v>
      </c>
      <c r="J9193">
        <f>ABS(D9193-D9194)</f>
        <v>10</v>
      </c>
      <c r="K9193">
        <f>AVERAGE(D9193:D9197)</f>
        <v>13</v>
      </c>
      <c r="L9193">
        <f>AVERAGE(D9193:D9212)</f>
        <v>13</v>
      </c>
      <c r="M9193">
        <f>K9193-L9193</f>
        <v>0</v>
      </c>
      <c r="N9193" t="str">
        <f>IF(K9193&gt;L9193,"HIGH ZONE BIAS",IF(K9193&lt;L9193,"LOW ZONE BIAS","EQUILIBRIUM"))</f>
        <v>EQUILIBRIUM</v>
      </c>
    </row>
    <row r="9194">
      <c r="A9194">
        <v>18377</v>
      </c>
      <c r="B9194" t="str">
        <v>2019-01-16</v>
      </c>
      <c r="C9194" t="str">
        <v>Evening</v>
      </c>
      <c r="D9194">
        <v>3</v>
      </c>
      <c r="E9194" t="str">
        <f>IF(MOD(D9194,2)=0,"EVEN","ODD")</f>
        <v>ODD</v>
      </c>
      <c r="F9194" t="str">
        <f>IF(D9194&lt;=18,"LOW (1-18)","HIGH (19-36)")</f>
        <v>LOW (1-18)</v>
      </c>
      <c r="G9194">
        <f>INT((D9194-1)/6)+1</f>
        <v>1</v>
      </c>
      <c r="H9194">
        <f>MOD(D9194-1,6)+1</f>
        <v>3</v>
      </c>
      <c r="I9194">
        <f>37-D9194</f>
        <v>34</v>
      </c>
      <c r="J9194">
        <f>ABS(D9194-D9195)</f>
        <v>2</v>
      </c>
      <c r="K9194">
        <f>AVERAGE(D9194:D9198)</f>
        <v>3</v>
      </c>
      <c r="L9194">
        <f>AVERAGE(D9194:D9213)</f>
        <v>3</v>
      </c>
      <c r="M9194">
        <f>K9194-L9194</f>
        <v>0</v>
      </c>
      <c r="N9194" t="str">
        <f>IF(K9194&gt;L9194,"HIGH ZONE BIAS",IF(K9194&lt;L9194,"LOW ZONE BIAS","EQUILIBRIUM"))</f>
        <v>EQUILIBRIUM</v>
      </c>
    </row>
    <row r="9195">
      <c r="A9195">
        <v>18376</v>
      </c>
      <c r="B9195" t="str">
        <v>2019-01-16</v>
      </c>
      <c r="C9195" t="str">
        <v>Afternoon</v>
      </c>
      <c r="D9195">
        <v>1</v>
      </c>
      <c r="E9195" t="str">
        <f>IF(MOD(D9195,2)=0,"EVEN","ODD")</f>
        <v>ODD</v>
      </c>
      <c r="F9195" t="str">
        <f>IF(D9195&lt;=18,"LOW (1-18)","HIGH (19-36)")</f>
        <v>LOW (1-18)</v>
      </c>
      <c r="G9195">
        <f>INT((D9195-1)/6)+1</f>
        <v>1</v>
      </c>
      <c r="H9195">
        <f>MOD(D9195-1,6)+1</f>
        <v>1</v>
      </c>
      <c r="I9195">
        <f>37-D9195</f>
        <v>36</v>
      </c>
      <c r="J9195">
        <f>ABS(D9195-D9196)</f>
        <v>3</v>
      </c>
      <c r="K9195">
        <f>AVERAGE(D9195:D9199)</f>
        <v>1</v>
      </c>
      <c r="L9195">
        <f>AVERAGE(D9195:D9214)</f>
        <v>1</v>
      </c>
      <c r="M9195">
        <f>K9195-L9195</f>
        <v>0</v>
      </c>
      <c r="N9195" t="str">
        <f>IF(K9195&gt;L9195,"HIGH ZONE BIAS",IF(K9195&lt;L9195,"LOW ZONE BIAS","EQUILIBRIUM"))</f>
        <v>EQUILIBRIUM</v>
      </c>
    </row>
    <row r="9196">
      <c r="A9196">
        <v>18375</v>
      </c>
      <c r="B9196" t="str">
        <v>2019-01-16</v>
      </c>
      <c r="C9196" t="str">
        <v>Midday</v>
      </c>
      <c r="D9196">
        <v>4</v>
      </c>
      <c r="E9196" t="str">
        <f>IF(MOD(D9196,2)=0,"EVEN","ODD")</f>
        <v>EVEN</v>
      </c>
      <c r="F9196" t="str">
        <f>IF(D9196&lt;=18,"LOW (1-18)","HIGH (19-36)")</f>
        <v>LOW (1-18)</v>
      </c>
      <c r="G9196">
        <f>INT((D9196-1)/6)+1</f>
        <v>1</v>
      </c>
      <c r="H9196">
        <f>MOD(D9196-1,6)+1</f>
        <v>4</v>
      </c>
      <c r="I9196">
        <f>37-D9196</f>
        <v>33</v>
      </c>
      <c r="J9196">
        <f>ABS(D9196-D9197)</f>
        <v>23</v>
      </c>
      <c r="K9196">
        <f>AVERAGE(D9196:D9200)</f>
        <v>4</v>
      </c>
      <c r="L9196">
        <f>AVERAGE(D9196:D9215)</f>
        <v>4</v>
      </c>
      <c r="M9196">
        <f>K9196-L9196</f>
        <v>0</v>
      </c>
      <c r="N9196" t="str">
        <f>IF(K9196&gt;L9196,"HIGH ZONE BIAS",IF(K9196&lt;L9196,"LOW ZONE BIAS","EQUILIBRIUM"))</f>
        <v>EQUILIBRIUM</v>
      </c>
    </row>
    <row r="9197">
      <c r="A9197">
        <v>18374</v>
      </c>
      <c r="B9197" t="str">
        <v>2019-01-16</v>
      </c>
      <c r="C9197" t="str">
        <v>Morning</v>
      </c>
      <c r="D9197">
        <v>27</v>
      </c>
      <c r="E9197" t="str">
        <f>IF(MOD(D9197,2)=0,"EVEN","ODD")</f>
        <v>ODD</v>
      </c>
      <c r="F9197" t="str">
        <f>IF(D9197&lt;=18,"LOW (1-18)","HIGH (19-36)")</f>
        <v>HIGH (19-36)</v>
      </c>
      <c r="G9197">
        <f>INT((D9197-1)/6)+1</f>
        <v>5</v>
      </c>
      <c r="H9197">
        <f>MOD(D9197-1,6)+1</f>
        <v>3</v>
      </c>
      <c r="I9197">
        <f>37-D9197</f>
        <v>10</v>
      </c>
      <c r="J9197">
        <f>ABS(D9197-D9198)</f>
        <v>5</v>
      </c>
      <c r="K9197">
        <f>AVERAGE(D9197:D9201)</f>
        <v>27</v>
      </c>
      <c r="L9197">
        <f>AVERAGE(D9197:D9216)</f>
        <v>27</v>
      </c>
      <c r="M9197">
        <f>K9197-L9197</f>
        <v>0</v>
      </c>
      <c r="N9197" t="str">
        <f>IF(K9197&gt;L9197,"HIGH ZONE BIAS",IF(K9197&lt;L9197,"LOW ZONE BIAS","EQUILIBRIUM"))</f>
        <v>EQUILIBRIUM</v>
      </c>
    </row>
    <row r="9198">
      <c r="A9198">
        <v>18373</v>
      </c>
      <c r="B9198" t="str">
        <v>2019-01-15</v>
      </c>
      <c r="C9198" t="str">
        <v>Evening</v>
      </c>
      <c r="D9198">
        <v>32</v>
      </c>
      <c r="E9198" t="str">
        <f>IF(MOD(D9198,2)=0,"EVEN","ODD")</f>
        <v>EVEN</v>
      </c>
      <c r="F9198" t="str">
        <f>IF(D9198&lt;=18,"LOW (1-18)","HIGH (19-36)")</f>
        <v>HIGH (19-36)</v>
      </c>
      <c r="G9198">
        <f>INT((D9198-1)/6)+1</f>
        <v>6</v>
      </c>
      <c r="H9198">
        <f>MOD(D9198-1,6)+1</f>
        <v>2</v>
      </c>
      <c r="I9198">
        <f>37-D9198</f>
        <v>5</v>
      </c>
      <c r="J9198">
        <f>ABS(D9198-D9199)</f>
        <v>20</v>
      </c>
      <c r="K9198">
        <f>AVERAGE(D9198:D9202)</f>
        <v>32</v>
      </c>
      <c r="L9198">
        <f>AVERAGE(D9198:D9217)</f>
        <v>32</v>
      </c>
      <c r="M9198">
        <f>K9198-L9198</f>
        <v>0</v>
      </c>
      <c r="N9198" t="str">
        <f>IF(K9198&gt;L9198,"HIGH ZONE BIAS",IF(K9198&lt;L9198,"LOW ZONE BIAS","EQUILIBRIUM"))</f>
        <v>EQUILIBRIUM</v>
      </c>
    </row>
    <row r="9199">
      <c r="A9199">
        <v>18372</v>
      </c>
      <c r="B9199" t="str">
        <v>2019-01-15</v>
      </c>
      <c r="C9199" t="str">
        <v>Afternoon</v>
      </c>
      <c r="D9199">
        <v>12</v>
      </c>
      <c r="E9199" t="str">
        <f>IF(MOD(D9199,2)=0,"EVEN","ODD")</f>
        <v>EVEN</v>
      </c>
      <c r="F9199" t="str">
        <f>IF(D9199&lt;=18,"LOW (1-18)","HIGH (19-36)")</f>
        <v>LOW (1-18)</v>
      </c>
      <c r="G9199">
        <f>INT((D9199-1)/6)+1</f>
        <v>2</v>
      </c>
      <c r="H9199">
        <f>MOD(D9199-1,6)+1</f>
        <v>6</v>
      </c>
      <c r="I9199">
        <f>37-D9199</f>
        <v>25</v>
      </c>
      <c r="J9199">
        <f>ABS(D9199-D9200)</f>
        <v>1</v>
      </c>
      <c r="K9199">
        <f>AVERAGE(D9199:D9203)</f>
        <v>12</v>
      </c>
      <c r="L9199">
        <f>AVERAGE(D9199:D9218)</f>
        <v>12</v>
      </c>
      <c r="M9199">
        <f>K9199-L9199</f>
        <v>0</v>
      </c>
      <c r="N9199" t="str">
        <f>IF(K9199&gt;L9199,"HIGH ZONE BIAS",IF(K9199&lt;L9199,"LOW ZONE BIAS","EQUILIBRIUM"))</f>
        <v>EQUILIBRIUM</v>
      </c>
    </row>
    <row r="9200">
      <c r="A9200">
        <v>18371</v>
      </c>
      <c r="B9200" t="str">
        <v>2019-01-15</v>
      </c>
      <c r="C9200" t="str">
        <v>Midday</v>
      </c>
      <c r="D9200">
        <v>13</v>
      </c>
      <c r="E9200" t="str">
        <f>IF(MOD(D9200,2)=0,"EVEN","ODD")</f>
        <v>ODD</v>
      </c>
      <c r="F9200" t="str">
        <f>IF(D9200&lt;=18,"LOW (1-18)","HIGH (19-36)")</f>
        <v>LOW (1-18)</v>
      </c>
      <c r="G9200">
        <f>INT((D9200-1)/6)+1</f>
        <v>3</v>
      </c>
      <c r="H9200">
        <f>MOD(D9200-1,6)+1</f>
        <v>1</v>
      </c>
      <c r="I9200">
        <f>37-D9200</f>
        <v>24</v>
      </c>
      <c r="J9200">
        <f>ABS(D9200-D9201)</f>
        <v>3</v>
      </c>
      <c r="K9200">
        <f>AVERAGE(D9200:D9204)</f>
        <v>13</v>
      </c>
      <c r="L9200">
        <f>AVERAGE(D9200:D9219)</f>
        <v>13</v>
      </c>
      <c r="M9200">
        <f>K9200-L9200</f>
        <v>0</v>
      </c>
      <c r="N9200" t="str">
        <f>IF(K9200&gt;L9200,"HIGH ZONE BIAS",IF(K9200&lt;L9200,"LOW ZONE BIAS","EQUILIBRIUM"))</f>
        <v>EQUILIBRIUM</v>
      </c>
    </row>
    <row r="9201">
      <c r="A9201">
        <v>18370</v>
      </c>
      <c r="B9201" t="str">
        <v>2019-01-15</v>
      </c>
      <c r="C9201" t="str">
        <v>Morning</v>
      </c>
      <c r="D9201">
        <v>10</v>
      </c>
      <c r="E9201" t="str">
        <f>IF(MOD(D9201,2)=0,"EVEN","ODD")</f>
        <v>EVEN</v>
      </c>
      <c r="F9201" t="str">
        <f>IF(D9201&lt;=18,"LOW (1-18)","HIGH (19-36)")</f>
        <v>LOW (1-18)</v>
      </c>
      <c r="G9201">
        <f>INT((D9201-1)/6)+1</f>
        <v>2</v>
      </c>
      <c r="H9201">
        <f>MOD(D9201-1,6)+1</f>
        <v>4</v>
      </c>
      <c r="I9201">
        <f>37-D9201</f>
        <v>27</v>
      </c>
      <c r="J9201">
        <f>ABS(D9201-D9202)</f>
        <v>0</v>
      </c>
      <c r="K9201">
        <f>AVERAGE(D9201:D9205)</f>
        <v>10</v>
      </c>
      <c r="L9201">
        <f>AVERAGE(D9201:D9220)</f>
        <v>10</v>
      </c>
      <c r="M9201">
        <f>K9201-L9201</f>
        <v>0</v>
      </c>
      <c r="N9201" t="str">
        <f>IF(K9201&gt;L9201,"HIGH ZONE BIAS",IF(K9201&lt;L9201,"LOW ZONE BIAS","EQUILIBRIUM"))</f>
        <v>EQUILIBRIUM</v>
      </c>
    </row>
    <row r="9202">
      <c r="A9202">
        <v>18369</v>
      </c>
      <c r="B9202" t="str">
        <v>2019-01-14</v>
      </c>
      <c r="C9202" t="str">
        <v>Evening</v>
      </c>
      <c r="D9202">
        <v>10</v>
      </c>
      <c r="E9202" t="str">
        <f>IF(MOD(D9202,2)=0,"EVEN","ODD")</f>
        <v>EVEN</v>
      </c>
      <c r="F9202" t="str">
        <f>IF(D9202&lt;=18,"LOW (1-18)","HIGH (19-36)")</f>
        <v>LOW (1-18)</v>
      </c>
      <c r="G9202">
        <f>INT((D9202-1)/6)+1</f>
        <v>2</v>
      </c>
      <c r="H9202">
        <f>MOD(D9202-1,6)+1</f>
        <v>4</v>
      </c>
      <c r="I9202">
        <f>37-D9202</f>
        <v>27</v>
      </c>
      <c r="J9202">
        <f>ABS(D9202-D9203)</f>
        <v>3</v>
      </c>
      <c r="K9202">
        <f>AVERAGE(D9202:D9206)</f>
        <v>10</v>
      </c>
      <c r="L9202">
        <f>AVERAGE(D9202:D9221)</f>
        <v>10</v>
      </c>
      <c r="M9202">
        <f>K9202-L9202</f>
        <v>0</v>
      </c>
      <c r="N9202" t="str">
        <f>IF(K9202&gt;L9202,"HIGH ZONE BIAS",IF(K9202&lt;L9202,"LOW ZONE BIAS","EQUILIBRIUM"))</f>
        <v>EQUILIBRIUM</v>
      </c>
    </row>
    <row r="9203">
      <c r="A9203">
        <v>18368</v>
      </c>
      <c r="B9203" t="str">
        <v>2019-01-14</v>
      </c>
      <c r="C9203" t="str">
        <v>Afternoon</v>
      </c>
      <c r="D9203">
        <v>13</v>
      </c>
      <c r="E9203" t="str">
        <f>IF(MOD(D9203,2)=0,"EVEN","ODD")</f>
        <v>ODD</v>
      </c>
      <c r="F9203" t="str">
        <f>IF(D9203&lt;=18,"LOW (1-18)","HIGH (19-36)")</f>
        <v>LOW (1-18)</v>
      </c>
      <c r="G9203">
        <f>INT((D9203-1)/6)+1</f>
        <v>3</v>
      </c>
      <c r="H9203">
        <f>MOD(D9203-1,6)+1</f>
        <v>1</v>
      </c>
      <c r="I9203">
        <f>37-D9203</f>
        <v>24</v>
      </c>
      <c r="J9203">
        <f>ABS(D9203-D9204)</f>
        <v>3</v>
      </c>
      <c r="K9203">
        <f>AVERAGE(D9203:D9207)</f>
        <v>13</v>
      </c>
      <c r="L9203">
        <f>AVERAGE(D9203:D9222)</f>
        <v>13</v>
      </c>
      <c r="M9203">
        <f>K9203-L9203</f>
        <v>0</v>
      </c>
      <c r="N9203" t="str">
        <f>IF(K9203&gt;L9203,"HIGH ZONE BIAS",IF(K9203&lt;L9203,"LOW ZONE BIAS","EQUILIBRIUM"))</f>
        <v>EQUILIBRIUM</v>
      </c>
    </row>
    <row r="9204">
      <c r="A9204">
        <v>18367</v>
      </c>
      <c r="B9204" t="str">
        <v>2019-01-14</v>
      </c>
      <c r="C9204" t="str">
        <v>Midday</v>
      </c>
      <c r="D9204">
        <v>10</v>
      </c>
      <c r="E9204" t="str">
        <f>IF(MOD(D9204,2)=0,"EVEN","ODD")</f>
        <v>EVEN</v>
      </c>
      <c r="F9204" t="str">
        <f>IF(D9204&lt;=18,"LOW (1-18)","HIGH (19-36)")</f>
        <v>LOW (1-18)</v>
      </c>
      <c r="G9204">
        <f>INT((D9204-1)/6)+1</f>
        <v>2</v>
      </c>
      <c r="H9204">
        <f>MOD(D9204-1,6)+1</f>
        <v>4</v>
      </c>
      <c r="I9204">
        <f>37-D9204</f>
        <v>27</v>
      </c>
      <c r="J9204">
        <f>ABS(D9204-D9205)</f>
        <v>5</v>
      </c>
      <c r="K9204">
        <f>AVERAGE(D9204:D9208)</f>
        <v>10</v>
      </c>
      <c r="L9204">
        <f>AVERAGE(D9204:D9223)</f>
        <v>10</v>
      </c>
      <c r="M9204">
        <f>K9204-L9204</f>
        <v>0</v>
      </c>
      <c r="N9204" t="str">
        <f>IF(K9204&gt;L9204,"HIGH ZONE BIAS",IF(K9204&lt;L9204,"LOW ZONE BIAS","EQUILIBRIUM"))</f>
        <v>EQUILIBRIUM</v>
      </c>
    </row>
    <row r="9205">
      <c r="A9205">
        <v>18366</v>
      </c>
      <c r="B9205" t="str">
        <v>2019-01-14</v>
      </c>
      <c r="C9205" t="str">
        <v>Morning</v>
      </c>
      <c r="D9205">
        <v>5</v>
      </c>
      <c r="E9205" t="str">
        <f>IF(MOD(D9205,2)=0,"EVEN","ODD")</f>
        <v>ODD</v>
      </c>
      <c r="F9205" t="str">
        <f>IF(D9205&lt;=18,"LOW (1-18)","HIGH (19-36)")</f>
        <v>LOW (1-18)</v>
      </c>
      <c r="G9205">
        <f>INT((D9205-1)/6)+1</f>
        <v>1</v>
      </c>
      <c r="H9205">
        <f>MOD(D9205-1,6)+1</f>
        <v>5</v>
      </c>
      <c r="I9205">
        <f>37-D9205</f>
        <v>32</v>
      </c>
      <c r="J9205">
        <f>ABS(D9205-D9206)</f>
        <v>12</v>
      </c>
      <c r="K9205">
        <f>AVERAGE(D9205:D9209)</f>
        <v>5</v>
      </c>
      <c r="L9205">
        <f>AVERAGE(D9205:D9224)</f>
        <v>5</v>
      </c>
      <c r="M9205">
        <f>K9205-L9205</f>
        <v>0</v>
      </c>
      <c r="N9205" t="str">
        <f>IF(K9205&gt;L9205,"HIGH ZONE BIAS",IF(K9205&lt;L9205,"LOW ZONE BIAS","EQUILIBRIUM"))</f>
        <v>EQUILIBRIUM</v>
      </c>
    </row>
    <row r="9206">
      <c r="A9206">
        <v>18365</v>
      </c>
      <c r="B9206" t="str">
        <v>2019-01-12</v>
      </c>
      <c r="C9206" t="str">
        <v>Evening</v>
      </c>
      <c r="D9206">
        <v>17</v>
      </c>
      <c r="E9206" t="str">
        <f>IF(MOD(D9206,2)=0,"EVEN","ODD")</f>
        <v>ODD</v>
      </c>
      <c r="F9206" t="str">
        <f>IF(D9206&lt;=18,"LOW (1-18)","HIGH (19-36)")</f>
        <v>LOW (1-18)</v>
      </c>
      <c r="G9206">
        <f>INT((D9206-1)/6)+1</f>
        <v>3</v>
      </c>
      <c r="H9206">
        <f>MOD(D9206-1,6)+1</f>
        <v>5</v>
      </c>
      <c r="I9206">
        <f>37-D9206</f>
        <v>20</v>
      </c>
      <c r="J9206">
        <f>ABS(D9206-D9207)</f>
        <v>5</v>
      </c>
      <c r="K9206">
        <f>AVERAGE(D9206:D9210)</f>
        <v>17</v>
      </c>
      <c r="L9206">
        <f>AVERAGE(D9206:D9225)</f>
        <v>17</v>
      </c>
      <c r="M9206">
        <f>K9206-L9206</f>
        <v>0</v>
      </c>
      <c r="N9206" t="str">
        <f>IF(K9206&gt;L9206,"HIGH ZONE BIAS",IF(K9206&lt;L9206,"LOW ZONE BIAS","EQUILIBRIUM"))</f>
        <v>EQUILIBRIUM</v>
      </c>
    </row>
    <row r="9207">
      <c r="A9207">
        <v>18364</v>
      </c>
      <c r="B9207" t="str">
        <v>2019-01-12</v>
      </c>
      <c r="C9207" t="str">
        <v>Afternoon</v>
      </c>
      <c r="D9207">
        <v>22</v>
      </c>
      <c r="E9207" t="str">
        <f>IF(MOD(D9207,2)=0,"EVEN","ODD")</f>
        <v>EVEN</v>
      </c>
      <c r="F9207" t="str">
        <f>IF(D9207&lt;=18,"LOW (1-18)","HIGH (19-36)")</f>
        <v>HIGH (19-36)</v>
      </c>
      <c r="G9207">
        <f>INT((D9207-1)/6)+1</f>
        <v>4</v>
      </c>
      <c r="H9207">
        <f>MOD(D9207-1,6)+1</f>
        <v>4</v>
      </c>
      <c r="I9207">
        <f>37-D9207</f>
        <v>15</v>
      </c>
      <c r="J9207">
        <f>ABS(D9207-D9208)</f>
        <v>2</v>
      </c>
      <c r="K9207">
        <f>AVERAGE(D9207:D9211)</f>
        <v>22</v>
      </c>
      <c r="L9207">
        <f>AVERAGE(D9207:D9226)</f>
        <v>22</v>
      </c>
      <c r="M9207">
        <f>K9207-L9207</f>
        <v>0</v>
      </c>
      <c r="N9207" t="str">
        <f>IF(K9207&gt;L9207,"HIGH ZONE BIAS",IF(K9207&lt;L9207,"LOW ZONE BIAS","EQUILIBRIUM"))</f>
        <v>EQUILIBRIUM</v>
      </c>
    </row>
    <row r="9208">
      <c r="A9208">
        <v>18363</v>
      </c>
      <c r="B9208" t="str">
        <v>2019-01-12</v>
      </c>
      <c r="C9208" t="str">
        <v>Midday</v>
      </c>
      <c r="D9208">
        <v>20</v>
      </c>
      <c r="E9208" t="str">
        <f>IF(MOD(D9208,2)=0,"EVEN","ODD")</f>
        <v>EVEN</v>
      </c>
      <c r="F9208" t="str">
        <f>IF(D9208&lt;=18,"LOW (1-18)","HIGH (19-36)")</f>
        <v>HIGH (19-36)</v>
      </c>
      <c r="G9208">
        <f>INT((D9208-1)/6)+1</f>
        <v>4</v>
      </c>
      <c r="H9208">
        <f>MOD(D9208-1,6)+1</f>
        <v>2</v>
      </c>
      <c r="I9208">
        <f>37-D9208</f>
        <v>17</v>
      </c>
      <c r="J9208">
        <f>ABS(D9208-D9209)</f>
        <v>11</v>
      </c>
      <c r="K9208">
        <f>AVERAGE(D9208:D9212)</f>
        <v>20</v>
      </c>
      <c r="L9208">
        <f>AVERAGE(D9208:D9227)</f>
        <v>20</v>
      </c>
      <c r="M9208">
        <f>K9208-L9208</f>
        <v>0</v>
      </c>
      <c r="N9208" t="str">
        <f>IF(K9208&gt;L9208,"HIGH ZONE BIAS",IF(K9208&lt;L9208,"LOW ZONE BIAS","EQUILIBRIUM"))</f>
        <v>EQUILIBRIUM</v>
      </c>
    </row>
    <row r="9209">
      <c r="A9209">
        <v>18362</v>
      </c>
      <c r="B9209" t="str">
        <v>2019-01-12</v>
      </c>
      <c r="C9209" t="str">
        <v>Morning</v>
      </c>
      <c r="D9209">
        <v>9</v>
      </c>
      <c r="E9209" t="str">
        <f>IF(MOD(D9209,2)=0,"EVEN","ODD")</f>
        <v>ODD</v>
      </c>
      <c r="F9209" t="str">
        <f>IF(D9209&lt;=18,"LOW (1-18)","HIGH (19-36)")</f>
        <v>LOW (1-18)</v>
      </c>
      <c r="G9209">
        <f>INT((D9209-1)/6)+1</f>
        <v>2</v>
      </c>
      <c r="H9209">
        <f>MOD(D9209-1,6)+1</f>
        <v>3</v>
      </c>
      <c r="I9209">
        <f>37-D9209</f>
        <v>28</v>
      </c>
      <c r="J9209">
        <f>ABS(D9209-D9210)</f>
        <v>2</v>
      </c>
      <c r="K9209">
        <f>AVERAGE(D9209:D9213)</f>
        <v>9</v>
      </c>
      <c r="L9209">
        <f>AVERAGE(D9209:D9228)</f>
        <v>9</v>
      </c>
      <c r="M9209">
        <f>K9209-L9209</f>
        <v>0</v>
      </c>
      <c r="N9209" t="str">
        <f>IF(K9209&gt;L9209,"HIGH ZONE BIAS",IF(K9209&lt;L9209,"LOW ZONE BIAS","EQUILIBRIUM"))</f>
        <v>EQUILIBRIUM</v>
      </c>
    </row>
    <row r="9210">
      <c r="A9210">
        <v>18361</v>
      </c>
      <c r="B9210" t="str">
        <v>2019-01-11</v>
      </c>
      <c r="C9210" t="str">
        <v>Evening</v>
      </c>
      <c r="D9210">
        <v>7</v>
      </c>
      <c r="E9210" t="str">
        <f>IF(MOD(D9210,2)=0,"EVEN","ODD")</f>
        <v>ODD</v>
      </c>
      <c r="F9210" t="str">
        <f>IF(D9210&lt;=18,"LOW (1-18)","HIGH (19-36)")</f>
        <v>LOW (1-18)</v>
      </c>
      <c r="G9210">
        <f>INT((D9210-1)/6)+1</f>
        <v>2</v>
      </c>
      <c r="H9210">
        <f>MOD(D9210-1,6)+1</f>
        <v>1</v>
      </c>
      <c r="I9210">
        <f>37-D9210</f>
        <v>30</v>
      </c>
      <c r="J9210">
        <f>ABS(D9210-D9211)</f>
        <v>1</v>
      </c>
      <c r="K9210">
        <f>AVERAGE(D9210:D9214)</f>
        <v>7</v>
      </c>
      <c r="L9210">
        <f>AVERAGE(D9210:D9229)</f>
        <v>7</v>
      </c>
      <c r="M9210">
        <f>K9210-L9210</f>
        <v>0</v>
      </c>
      <c r="N9210" t="str">
        <f>IF(K9210&gt;L9210,"HIGH ZONE BIAS",IF(K9210&lt;L9210,"LOW ZONE BIAS","EQUILIBRIUM"))</f>
        <v>EQUILIBRIUM</v>
      </c>
    </row>
    <row r="9211">
      <c r="A9211">
        <v>18360</v>
      </c>
      <c r="B9211" t="str">
        <v>2019-01-11</v>
      </c>
      <c r="C9211" t="str">
        <v>Afternoon</v>
      </c>
      <c r="D9211">
        <v>6</v>
      </c>
      <c r="E9211" t="str">
        <f>IF(MOD(D9211,2)=0,"EVEN","ODD")</f>
        <v>EVEN</v>
      </c>
      <c r="F9211" t="str">
        <f>IF(D9211&lt;=18,"LOW (1-18)","HIGH (19-36)")</f>
        <v>LOW (1-18)</v>
      </c>
      <c r="G9211">
        <f>INT((D9211-1)/6)+1</f>
        <v>1</v>
      </c>
      <c r="H9211">
        <f>MOD(D9211-1,6)+1</f>
        <v>6</v>
      </c>
      <c r="I9211">
        <f>37-D9211</f>
        <v>31</v>
      </c>
      <c r="J9211">
        <f>ABS(D9211-D9212)</f>
        <v>8</v>
      </c>
      <c r="K9211">
        <f>AVERAGE(D9211:D9215)</f>
        <v>6</v>
      </c>
      <c r="L9211">
        <f>AVERAGE(D9211:D9230)</f>
        <v>6</v>
      </c>
      <c r="M9211">
        <f>K9211-L9211</f>
        <v>0</v>
      </c>
      <c r="N9211" t="str">
        <f>IF(K9211&gt;L9211,"HIGH ZONE BIAS",IF(K9211&lt;L9211,"LOW ZONE BIAS","EQUILIBRIUM"))</f>
        <v>EQUILIBRIUM</v>
      </c>
    </row>
    <row r="9212">
      <c r="A9212">
        <v>18359</v>
      </c>
      <c r="B9212" t="str">
        <v>2019-01-11</v>
      </c>
      <c r="C9212" t="str">
        <v>Midday</v>
      </c>
      <c r="D9212">
        <v>14</v>
      </c>
      <c r="E9212" t="str">
        <f>IF(MOD(D9212,2)=0,"EVEN","ODD")</f>
        <v>EVEN</v>
      </c>
      <c r="F9212" t="str">
        <f>IF(D9212&lt;=18,"LOW (1-18)","HIGH (19-36)")</f>
        <v>LOW (1-18)</v>
      </c>
      <c r="G9212">
        <f>INT((D9212-1)/6)+1</f>
        <v>3</v>
      </c>
      <c r="H9212">
        <f>MOD(D9212-1,6)+1</f>
        <v>2</v>
      </c>
      <c r="I9212">
        <f>37-D9212</f>
        <v>23</v>
      </c>
      <c r="J9212">
        <f>ABS(D9212-D9213)</f>
        <v>19</v>
      </c>
      <c r="K9212">
        <f>AVERAGE(D9212:D9216)</f>
        <v>14</v>
      </c>
      <c r="L9212">
        <f>AVERAGE(D9212:D9231)</f>
        <v>14</v>
      </c>
      <c r="M9212">
        <f>K9212-L9212</f>
        <v>0</v>
      </c>
      <c r="N9212" t="str">
        <f>IF(K9212&gt;L9212,"HIGH ZONE BIAS",IF(K9212&lt;L9212,"LOW ZONE BIAS","EQUILIBRIUM"))</f>
        <v>EQUILIBRIUM</v>
      </c>
    </row>
    <row r="9213">
      <c r="A9213">
        <v>18358</v>
      </c>
      <c r="B9213" t="str">
        <v>2019-01-11</v>
      </c>
      <c r="C9213" t="str">
        <v>Morning</v>
      </c>
      <c r="D9213">
        <v>33</v>
      </c>
      <c r="E9213" t="str">
        <f>IF(MOD(D9213,2)=0,"EVEN","ODD")</f>
        <v>ODD</v>
      </c>
      <c r="F9213" t="str">
        <f>IF(D9213&lt;=18,"LOW (1-18)","HIGH (19-36)")</f>
        <v>HIGH (19-36)</v>
      </c>
      <c r="G9213">
        <f>INT((D9213-1)/6)+1</f>
        <v>6</v>
      </c>
      <c r="H9213">
        <f>MOD(D9213-1,6)+1</f>
        <v>3</v>
      </c>
      <c r="I9213">
        <f>37-D9213</f>
        <v>4</v>
      </c>
      <c r="J9213">
        <f>ABS(D9213-D9214)</f>
        <v>32</v>
      </c>
      <c r="K9213">
        <f>AVERAGE(D9213:D9217)</f>
        <v>33</v>
      </c>
      <c r="L9213">
        <f>AVERAGE(D9213:D9232)</f>
        <v>33</v>
      </c>
      <c r="M9213">
        <f>K9213-L9213</f>
        <v>0</v>
      </c>
      <c r="N9213" t="str">
        <f>IF(K9213&gt;L9213,"HIGH ZONE BIAS",IF(K9213&lt;L9213,"LOW ZONE BIAS","EQUILIBRIUM"))</f>
        <v>EQUILIBRIUM</v>
      </c>
    </row>
    <row r="9214">
      <c r="A9214">
        <v>18357</v>
      </c>
      <c r="B9214" t="str">
        <v>2019-01-10</v>
      </c>
      <c r="C9214" t="str">
        <v>Evening</v>
      </c>
      <c r="D9214">
        <v>1</v>
      </c>
      <c r="E9214" t="str">
        <f>IF(MOD(D9214,2)=0,"EVEN","ODD")</f>
        <v>ODD</v>
      </c>
      <c r="F9214" t="str">
        <f>IF(D9214&lt;=18,"LOW (1-18)","HIGH (19-36)")</f>
        <v>LOW (1-18)</v>
      </c>
      <c r="G9214">
        <f>INT((D9214-1)/6)+1</f>
        <v>1</v>
      </c>
      <c r="H9214">
        <f>MOD(D9214-1,6)+1</f>
        <v>1</v>
      </c>
      <c r="I9214">
        <f>37-D9214</f>
        <v>36</v>
      </c>
      <c r="J9214">
        <f>ABS(D9214-D9215)</f>
        <v>1</v>
      </c>
      <c r="K9214">
        <f>AVERAGE(D9214:D9218)</f>
        <v>1</v>
      </c>
      <c r="L9214">
        <f>AVERAGE(D9214:D9233)</f>
        <v>1</v>
      </c>
      <c r="M9214">
        <f>K9214-L9214</f>
        <v>0</v>
      </c>
      <c r="N9214" t="str">
        <f>IF(K9214&gt;L9214,"HIGH ZONE BIAS",IF(K9214&lt;L9214,"LOW ZONE BIAS","EQUILIBRIUM"))</f>
        <v>EQUILIBRIUM</v>
      </c>
    </row>
    <row r="9215">
      <c r="A9215">
        <v>18356</v>
      </c>
      <c r="B9215" t="str">
        <v>2019-01-10</v>
      </c>
      <c r="C9215" t="str">
        <v>Afternoon</v>
      </c>
      <c r="D9215">
        <v>2</v>
      </c>
      <c r="E9215" t="str">
        <f>IF(MOD(D9215,2)=0,"EVEN","ODD")</f>
        <v>EVEN</v>
      </c>
      <c r="F9215" t="str">
        <f>IF(D9215&lt;=18,"LOW (1-18)","HIGH (19-36)")</f>
        <v>LOW (1-18)</v>
      </c>
      <c r="G9215">
        <f>INT((D9215-1)/6)+1</f>
        <v>1</v>
      </c>
      <c r="H9215">
        <f>MOD(D9215-1,6)+1</f>
        <v>2</v>
      </c>
      <c r="I9215">
        <f>37-D9215</f>
        <v>35</v>
      </c>
      <c r="J9215">
        <f>ABS(D9215-D9216)</f>
        <v>22</v>
      </c>
      <c r="K9215">
        <f>AVERAGE(D9215:D9219)</f>
        <v>2</v>
      </c>
      <c r="L9215">
        <f>AVERAGE(D9215:D9234)</f>
        <v>2</v>
      </c>
      <c r="M9215">
        <f>K9215-L9215</f>
        <v>0</v>
      </c>
      <c r="N9215" t="str">
        <f>IF(K9215&gt;L9215,"HIGH ZONE BIAS",IF(K9215&lt;L9215,"LOW ZONE BIAS","EQUILIBRIUM"))</f>
        <v>EQUILIBRIUM</v>
      </c>
    </row>
    <row r="9216">
      <c r="A9216">
        <v>18355</v>
      </c>
      <c r="B9216" t="str">
        <v>2019-01-10</v>
      </c>
      <c r="C9216" t="str">
        <v>Midday</v>
      </c>
      <c r="D9216">
        <v>24</v>
      </c>
      <c r="E9216" t="str">
        <f>IF(MOD(D9216,2)=0,"EVEN","ODD")</f>
        <v>EVEN</v>
      </c>
      <c r="F9216" t="str">
        <f>IF(D9216&lt;=18,"LOW (1-18)","HIGH (19-36)")</f>
        <v>HIGH (19-36)</v>
      </c>
      <c r="G9216">
        <f>INT((D9216-1)/6)+1</f>
        <v>4</v>
      </c>
      <c r="H9216">
        <f>MOD(D9216-1,6)+1</f>
        <v>6</v>
      </c>
      <c r="I9216">
        <f>37-D9216</f>
        <v>13</v>
      </c>
      <c r="J9216">
        <f>ABS(D9216-D9217)</f>
        <v>6</v>
      </c>
      <c r="K9216">
        <f>AVERAGE(D9216:D9220)</f>
        <v>24</v>
      </c>
      <c r="L9216">
        <f>AVERAGE(D9216:D9235)</f>
        <v>24</v>
      </c>
      <c r="M9216">
        <f>K9216-L9216</f>
        <v>0</v>
      </c>
      <c r="N9216" t="str">
        <f>IF(K9216&gt;L9216,"HIGH ZONE BIAS",IF(K9216&lt;L9216,"LOW ZONE BIAS","EQUILIBRIUM"))</f>
        <v>EQUILIBRIUM</v>
      </c>
    </row>
    <row r="9217">
      <c r="A9217">
        <v>18354</v>
      </c>
      <c r="B9217" t="str">
        <v>2019-01-10</v>
      </c>
      <c r="C9217" t="str">
        <v>Morning</v>
      </c>
      <c r="D9217">
        <v>18</v>
      </c>
      <c r="E9217" t="str">
        <f>IF(MOD(D9217,2)=0,"EVEN","ODD")</f>
        <v>EVEN</v>
      </c>
      <c r="F9217" t="str">
        <f>IF(D9217&lt;=18,"LOW (1-18)","HIGH (19-36)")</f>
        <v>LOW (1-18)</v>
      </c>
      <c r="G9217">
        <f>INT((D9217-1)/6)+1</f>
        <v>3</v>
      </c>
      <c r="H9217">
        <f>MOD(D9217-1,6)+1</f>
        <v>6</v>
      </c>
      <c r="I9217">
        <f>37-D9217</f>
        <v>19</v>
      </c>
      <c r="J9217">
        <f>ABS(D9217-D9218)</f>
        <v>6</v>
      </c>
      <c r="K9217">
        <f>AVERAGE(D9217:D9221)</f>
        <v>18</v>
      </c>
      <c r="L9217">
        <f>AVERAGE(D9217:D9236)</f>
        <v>18</v>
      </c>
      <c r="M9217">
        <f>K9217-L9217</f>
        <v>0</v>
      </c>
      <c r="N9217" t="str">
        <f>IF(K9217&gt;L9217,"HIGH ZONE BIAS",IF(K9217&lt;L9217,"LOW ZONE BIAS","EQUILIBRIUM"))</f>
        <v>EQUILIBRIUM</v>
      </c>
    </row>
    <row r="9218">
      <c r="A9218">
        <v>18353</v>
      </c>
      <c r="B9218" t="str">
        <v>2019-01-09</v>
      </c>
      <c r="C9218" t="str">
        <v>Evening</v>
      </c>
      <c r="D9218">
        <v>24</v>
      </c>
      <c r="E9218" t="str">
        <f>IF(MOD(D9218,2)=0,"EVEN","ODD")</f>
        <v>EVEN</v>
      </c>
      <c r="F9218" t="str">
        <f>IF(D9218&lt;=18,"LOW (1-18)","HIGH (19-36)")</f>
        <v>HIGH (19-36)</v>
      </c>
      <c r="G9218">
        <f>INT((D9218-1)/6)+1</f>
        <v>4</v>
      </c>
      <c r="H9218">
        <f>MOD(D9218-1,6)+1</f>
        <v>6</v>
      </c>
      <c r="I9218">
        <f>37-D9218</f>
        <v>13</v>
      </c>
      <c r="J9218">
        <f>ABS(D9218-D9219)</f>
        <v>11</v>
      </c>
      <c r="K9218">
        <f>AVERAGE(D9218:D9222)</f>
        <v>24</v>
      </c>
      <c r="L9218">
        <f>AVERAGE(D9218:D9237)</f>
        <v>24</v>
      </c>
      <c r="M9218">
        <f>K9218-L9218</f>
        <v>0</v>
      </c>
      <c r="N9218" t="str">
        <f>IF(K9218&gt;L9218,"HIGH ZONE BIAS",IF(K9218&lt;L9218,"LOW ZONE BIAS","EQUILIBRIUM"))</f>
        <v>EQUILIBRIUM</v>
      </c>
    </row>
    <row r="9219">
      <c r="A9219">
        <v>18352</v>
      </c>
      <c r="B9219" t="str">
        <v>2019-01-09</v>
      </c>
      <c r="C9219" t="str">
        <v>Afternoon</v>
      </c>
      <c r="D9219">
        <v>35</v>
      </c>
      <c r="E9219" t="str">
        <f>IF(MOD(D9219,2)=0,"EVEN","ODD")</f>
        <v>ODD</v>
      </c>
      <c r="F9219" t="str">
        <f>IF(D9219&lt;=18,"LOW (1-18)","HIGH (19-36)")</f>
        <v>HIGH (19-36)</v>
      </c>
      <c r="G9219">
        <f>INT((D9219-1)/6)+1</f>
        <v>6</v>
      </c>
      <c r="H9219">
        <f>MOD(D9219-1,6)+1</f>
        <v>5</v>
      </c>
      <c r="I9219">
        <f>37-D9219</f>
        <v>2</v>
      </c>
      <c r="J9219">
        <f>ABS(D9219-D9220)</f>
        <v>21</v>
      </c>
      <c r="K9219">
        <f>AVERAGE(D9219:D9223)</f>
        <v>35</v>
      </c>
      <c r="L9219">
        <f>AVERAGE(D9219:D9238)</f>
        <v>35</v>
      </c>
      <c r="M9219">
        <f>K9219-L9219</f>
        <v>0</v>
      </c>
      <c r="N9219" t="str">
        <f>IF(K9219&gt;L9219,"HIGH ZONE BIAS",IF(K9219&lt;L9219,"LOW ZONE BIAS","EQUILIBRIUM"))</f>
        <v>EQUILIBRIUM</v>
      </c>
    </row>
    <row r="9220">
      <c r="A9220">
        <v>18351</v>
      </c>
      <c r="B9220" t="str">
        <v>2019-01-09</v>
      </c>
      <c r="C9220" t="str">
        <v>Midday</v>
      </c>
      <c r="D9220">
        <v>14</v>
      </c>
      <c r="E9220" t="str">
        <f>IF(MOD(D9220,2)=0,"EVEN","ODD")</f>
        <v>EVEN</v>
      </c>
      <c r="F9220" t="str">
        <f>IF(D9220&lt;=18,"LOW (1-18)","HIGH (19-36)")</f>
        <v>LOW (1-18)</v>
      </c>
      <c r="G9220">
        <f>INT((D9220-1)/6)+1</f>
        <v>3</v>
      </c>
      <c r="H9220">
        <f>MOD(D9220-1,6)+1</f>
        <v>2</v>
      </c>
      <c r="I9220">
        <f>37-D9220</f>
        <v>23</v>
      </c>
      <c r="J9220">
        <f>ABS(D9220-D9221)</f>
        <v>8</v>
      </c>
      <c r="K9220">
        <f>AVERAGE(D9220:D9224)</f>
        <v>14</v>
      </c>
      <c r="L9220">
        <f>AVERAGE(D9220:D9239)</f>
        <v>14</v>
      </c>
      <c r="M9220">
        <f>K9220-L9220</f>
        <v>0</v>
      </c>
      <c r="N9220" t="str">
        <f>IF(K9220&gt;L9220,"HIGH ZONE BIAS",IF(K9220&lt;L9220,"LOW ZONE BIAS","EQUILIBRIUM"))</f>
        <v>EQUILIBRIUM</v>
      </c>
    </row>
    <row r="9221">
      <c r="A9221">
        <v>18350</v>
      </c>
      <c r="B9221" t="str">
        <v>2019-01-09</v>
      </c>
      <c r="C9221" t="str">
        <v>Morning</v>
      </c>
      <c r="D9221">
        <v>22</v>
      </c>
      <c r="E9221" t="str">
        <f>IF(MOD(D9221,2)=0,"EVEN","ODD")</f>
        <v>EVEN</v>
      </c>
      <c r="F9221" t="str">
        <f>IF(D9221&lt;=18,"LOW (1-18)","HIGH (19-36)")</f>
        <v>HIGH (19-36)</v>
      </c>
      <c r="G9221">
        <f>INT((D9221-1)/6)+1</f>
        <v>4</v>
      </c>
      <c r="H9221">
        <f>MOD(D9221-1,6)+1</f>
        <v>4</v>
      </c>
      <c r="I9221">
        <f>37-D9221</f>
        <v>15</v>
      </c>
      <c r="J9221">
        <f>ABS(D9221-D9222)</f>
        <v>12</v>
      </c>
      <c r="K9221">
        <f>AVERAGE(D9221:D9225)</f>
        <v>22</v>
      </c>
      <c r="L9221">
        <f>AVERAGE(D9221:D9240)</f>
        <v>22</v>
      </c>
      <c r="M9221">
        <f>K9221-L9221</f>
        <v>0</v>
      </c>
      <c r="N9221" t="str">
        <f>IF(K9221&gt;L9221,"HIGH ZONE BIAS",IF(K9221&lt;L9221,"LOW ZONE BIAS","EQUILIBRIUM"))</f>
        <v>EQUILIBRIUM</v>
      </c>
    </row>
    <row r="9222">
      <c r="A9222">
        <v>18349</v>
      </c>
      <c r="B9222" t="str">
        <v>2019-01-08</v>
      </c>
      <c r="C9222" t="str">
        <v>Evening</v>
      </c>
      <c r="D9222">
        <v>34</v>
      </c>
      <c r="E9222" t="str">
        <f>IF(MOD(D9222,2)=0,"EVEN","ODD")</f>
        <v>EVEN</v>
      </c>
      <c r="F9222" t="str">
        <f>IF(D9222&lt;=18,"LOW (1-18)","HIGH (19-36)")</f>
        <v>HIGH (19-36)</v>
      </c>
      <c r="G9222">
        <f>INT((D9222-1)/6)+1</f>
        <v>6</v>
      </c>
      <c r="H9222">
        <f>MOD(D9222-1,6)+1</f>
        <v>4</v>
      </c>
      <c r="I9222">
        <f>37-D9222</f>
        <v>3</v>
      </c>
      <c r="J9222">
        <f>ABS(D9222-D9223)</f>
        <v>21</v>
      </c>
      <c r="K9222">
        <f>AVERAGE(D9222:D9226)</f>
        <v>34</v>
      </c>
      <c r="L9222">
        <f>AVERAGE(D9222:D9241)</f>
        <v>34</v>
      </c>
      <c r="M9222">
        <f>K9222-L9222</f>
        <v>0</v>
      </c>
      <c r="N9222" t="str">
        <f>IF(K9222&gt;L9222,"HIGH ZONE BIAS",IF(K9222&lt;L9222,"LOW ZONE BIAS","EQUILIBRIUM"))</f>
        <v>EQUILIBRIUM</v>
      </c>
    </row>
    <row r="9223">
      <c r="A9223">
        <v>18348</v>
      </c>
      <c r="B9223" t="str">
        <v>2019-01-08</v>
      </c>
      <c r="C9223" t="str">
        <v>Afternoon</v>
      </c>
      <c r="D9223">
        <v>13</v>
      </c>
      <c r="E9223" t="str">
        <f>IF(MOD(D9223,2)=0,"EVEN","ODD")</f>
        <v>ODD</v>
      </c>
      <c r="F9223" t="str">
        <f>IF(D9223&lt;=18,"LOW (1-18)","HIGH (19-36)")</f>
        <v>LOW (1-18)</v>
      </c>
      <c r="G9223">
        <f>INT((D9223-1)/6)+1</f>
        <v>3</v>
      </c>
      <c r="H9223">
        <f>MOD(D9223-1,6)+1</f>
        <v>1</v>
      </c>
      <c r="I9223">
        <f>37-D9223</f>
        <v>24</v>
      </c>
      <c r="J9223">
        <f>ABS(D9223-D9224)</f>
        <v>10</v>
      </c>
      <c r="K9223">
        <f>AVERAGE(D9223:D9227)</f>
        <v>13</v>
      </c>
      <c r="L9223">
        <f>AVERAGE(D9223:D9242)</f>
        <v>13</v>
      </c>
      <c r="M9223">
        <f>K9223-L9223</f>
        <v>0</v>
      </c>
      <c r="N9223" t="str">
        <f>IF(K9223&gt;L9223,"HIGH ZONE BIAS",IF(K9223&lt;L9223,"LOW ZONE BIAS","EQUILIBRIUM"))</f>
        <v>EQUILIBRIUM</v>
      </c>
    </row>
    <row r="9224">
      <c r="A9224">
        <v>18347</v>
      </c>
      <c r="B9224" t="str">
        <v>2019-01-08</v>
      </c>
      <c r="C9224" t="str">
        <v>Midday</v>
      </c>
      <c r="D9224">
        <v>3</v>
      </c>
      <c r="E9224" t="str">
        <f>IF(MOD(D9224,2)=0,"EVEN","ODD")</f>
        <v>ODD</v>
      </c>
      <c r="F9224" t="str">
        <f>IF(D9224&lt;=18,"LOW (1-18)","HIGH (19-36)")</f>
        <v>LOW (1-18)</v>
      </c>
      <c r="G9224">
        <f>INT((D9224-1)/6)+1</f>
        <v>1</v>
      </c>
      <c r="H9224">
        <f>MOD(D9224-1,6)+1</f>
        <v>3</v>
      </c>
      <c r="I9224">
        <f>37-D9224</f>
        <v>34</v>
      </c>
      <c r="J9224">
        <f>ABS(D9224-D9225)</f>
        <v>19</v>
      </c>
      <c r="K9224">
        <f>AVERAGE(D9224:D9228)</f>
        <v>3</v>
      </c>
      <c r="L9224">
        <f>AVERAGE(D9224:D9243)</f>
        <v>3</v>
      </c>
      <c r="M9224">
        <f>K9224-L9224</f>
        <v>0</v>
      </c>
      <c r="N9224" t="str">
        <f>IF(K9224&gt;L9224,"HIGH ZONE BIAS",IF(K9224&lt;L9224,"LOW ZONE BIAS","EQUILIBRIUM"))</f>
        <v>EQUILIBRIUM</v>
      </c>
    </row>
    <row r="9225">
      <c r="A9225">
        <v>18346</v>
      </c>
      <c r="B9225" t="str">
        <v>2019-01-08</v>
      </c>
      <c r="C9225" t="str">
        <v>Morning</v>
      </c>
      <c r="D9225">
        <v>22</v>
      </c>
      <c r="E9225" t="str">
        <f>IF(MOD(D9225,2)=0,"EVEN","ODD")</f>
        <v>EVEN</v>
      </c>
      <c r="F9225" t="str">
        <f>IF(D9225&lt;=18,"LOW (1-18)","HIGH (19-36)")</f>
        <v>HIGH (19-36)</v>
      </c>
      <c r="G9225">
        <f>INT((D9225-1)/6)+1</f>
        <v>4</v>
      </c>
      <c r="H9225">
        <f>MOD(D9225-1,6)+1</f>
        <v>4</v>
      </c>
      <c r="I9225">
        <f>37-D9225</f>
        <v>15</v>
      </c>
      <c r="J9225">
        <f>ABS(D9225-D9226)</f>
        <v>2</v>
      </c>
      <c r="K9225">
        <f>AVERAGE(D9225:D9229)</f>
        <v>22</v>
      </c>
      <c r="L9225">
        <f>AVERAGE(D9225:D9244)</f>
        <v>22</v>
      </c>
      <c r="M9225">
        <f>K9225-L9225</f>
        <v>0</v>
      </c>
      <c r="N9225" t="str">
        <f>IF(K9225&gt;L9225,"HIGH ZONE BIAS",IF(K9225&lt;L9225,"LOW ZONE BIAS","EQUILIBRIUM"))</f>
        <v>EQUILIBRIUM</v>
      </c>
    </row>
    <row r="9226">
      <c r="A9226">
        <v>18345</v>
      </c>
      <c r="B9226" t="str">
        <v>2019-01-07</v>
      </c>
      <c r="C9226" t="str">
        <v>Evening</v>
      </c>
      <c r="D9226">
        <v>24</v>
      </c>
      <c r="E9226" t="str">
        <f>IF(MOD(D9226,2)=0,"EVEN","ODD")</f>
        <v>EVEN</v>
      </c>
      <c r="F9226" t="str">
        <f>IF(D9226&lt;=18,"LOW (1-18)","HIGH (19-36)")</f>
        <v>HIGH (19-36)</v>
      </c>
      <c r="G9226">
        <f>INT((D9226-1)/6)+1</f>
        <v>4</v>
      </c>
      <c r="H9226">
        <f>MOD(D9226-1,6)+1</f>
        <v>6</v>
      </c>
      <c r="I9226">
        <f>37-D9226</f>
        <v>13</v>
      </c>
      <c r="J9226">
        <f>ABS(D9226-D9227)</f>
        <v>16</v>
      </c>
      <c r="K9226">
        <f>AVERAGE(D9226:D9230)</f>
        <v>24</v>
      </c>
      <c r="L9226">
        <f>AVERAGE(D9226:D9245)</f>
        <v>24</v>
      </c>
      <c r="M9226">
        <f>K9226-L9226</f>
        <v>0</v>
      </c>
      <c r="N9226" t="str">
        <f>IF(K9226&gt;L9226,"HIGH ZONE BIAS",IF(K9226&lt;L9226,"LOW ZONE BIAS","EQUILIBRIUM"))</f>
        <v>EQUILIBRIUM</v>
      </c>
    </row>
    <row r="9227">
      <c r="A9227">
        <v>18344</v>
      </c>
      <c r="B9227" t="str">
        <v>2019-01-07</v>
      </c>
      <c r="C9227" t="str">
        <v>Afternoon</v>
      </c>
      <c r="D9227">
        <v>8</v>
      </c>
      <c r="E9227" t="str">
        <f>IF(MOD(D9227,2)=0,"EVEN","ODD")</f>
        <v>EVEN</v>
      </c>
      <c r="F9227" t="str">
        <f>IF(D9227&lt;=18,"LOW (1-18)","HIGH (19-36)")</f>
        <v>LOW (1-18)</v>
      </c>
      <c r="G9227">
        <f>INT((D9227-1)/6)+1</f>
        <v>2</v>
      </c>
      <c r="H9227">
        <f>MOD(D9227-1,6)+1</f>
        <v>2</v>
      </c>
      <c r="I9227">
        <f>37-D9227</f>
        <v>29</v>
      </c>
      <c r="J9227">
        <f>ABS(D9227-D9228)</f>
        <v>2</v>
      </c>
      <c r="K9227">
        <f>AVERAGE(D9227:D9231)</f>
        <v>8</v>
      </c>
      <c r="L9227">
        <f>AVERAGE(D9227:D9246)</f>
        <v>8</v>
      </c>
      <c r="M9227">
        <f>K9227-L9227</f>
        <v>0</v>
      </c>
      <c r="N9227" t="str">
        <f>IF(K9227&gt;L9227,"HIGH ZONE BIAS",IF(K9227&lt;L9227,"LOW ZONE BIAS","EQUILIBRIUM"))</f>
        <v>EQUILIBRIUM</v>
      </c>
    </row>
    <row r="9228">
      <c r="A9228">
        <v>18343</v>
      </c>
      <c r="B9228" t="str">
        <v>2019-01-07</v>
      </c>
      <c r="C9228" t="str">
        <v>Midday</v>
      </c>
      <c r="D9228">
        <v>10</v>
      </c>
      <c r="E9228" t="str">
        <f>IF(MOD(D9228,2)=0,"EVEN","ODD")</f>
        <v>EVEN</v>
      </c>
      <c r="F9228" t="str">
        <f>IF(D9228&lt;=18,"LOW (1-18)","HIGH (19-36)")</f>
        <v>LOW (1-18)</v>
      </c>
      <c r="G9228">
        <f>INT((D9228-1)/6)+1</f>
        <v>2</v>
      </c>
      <c r="H9228">
        <f>MOD(D9228-1,6)+1</f>
        <v>4</v>
      </c>
      <c r="I9228">
        <f>37-D9228</f>
        <v>27</v>
      </c>
      <c r="J9228">
        <f>ABS(D9228-D9229)</f>
        <v>1</v>
      </c>
      <c r="K9228">
        <f>AVERAGE(D9228:D9232)</f>
        <v>10</v>
      </c>
      <c r="L9228">
        <f>AVERAGE(D9228:D9247)</f>
        <v>10</v>
      </c>
      <c r="M9228">
        <f>K9228-L9228</f>
        <v>0</v>
      </c>
      <c r="N9228" t="str">
        <f>IF(K9228&gt;L9228,"HIGH ZONE BIAS",IF(K9228&lt;L9228,"LOW ZONE BIAS","EQUILIBRIUM"))</f>
        <v>EQUILIBRIUM</v>
      </c>
    </row>
    <row r="9229">
      <c r="A9229">
        <v>18342</v>
      </c>
      <c r="B9229" t="str">
        <v>2019-01-07</v>
      </c>
      <c r="C9229" t="str">
        <v>Morning</v>
      </c>
      <c r="D9229">
        <v>11</v>
      </c>
      <c r="E9229" t="str">
        <f>IF(MOD(D9229,2)=0,"EVEN","ODD")</f>
        <v>ODD</v>
      </c>
      <c r="F9229" t="str">
        <f>IF(D9229&lt;=18,"LOW (1-18)","HIGH (19-36)")</f>
        <v>LOW (1-18)</v>
      </c>
      <c r="G9229">
        <f>INT((D9229-1)/6)+1</f>
        <v>2</v>
      </c>
      <c r="H9229">
        <f>MOD(D9229-1,6)+1</f>
        <v>5</v>
      </c>
      <c r="I9229">
        <f>37-D9229</f>
        <v>26</v>
      </c>
      <c r="J9229">
        <f>ABS(D9229-D9230)</f>
        <v>12</v>
      </c>
      <c r="K9229">
        <f>AVERAGE(D9229:D9233)</f>
        <v>11</v>
      </c>
      <c r="L9229">
        <f>AVERAGE(D9229:D9248)</f>
        <v>11</v>
      </c>
      <c r="M9229">
        <f>K9229-L9229</f>
        <v>0</v>
      </c>
      <c r="N9229" t="str">
        <f>IF(K9229&gt;L9229,"HIGH ZONE BIAS",IF(K9229&lt;L9229,"LOW ZONE BIAS","EQUILIBRIUM"))</f>
        <v>EQUILIBRIUM</v>
      </c>
    </row>
    <row r="9230">
      <c r="A9230">
        <v>18341</v>
      </c>
      <c r="B9230" t="str">
        <v>2019-01-05</v>
      </c>
      <c r="C9230" t="str">
        <v>Evening</v>
      </c>
      <c r="D9230">
        <v>23</v>
      </c>
      <c r="E9230" t="str">
        <f>IF(MOD(D9230,2)=0,"EVEN","ODD")</f>
        <v>ODD</v>
      </c>
      <c r="F9230" t="str">
        <f>IF(D9230&lt;=18,"LOW (1-18)","HIGH (19-36)")</f>
        <v>HIGH (19-36)</v>
      </c>
      <c r="G9230">
        <f>INT((D9230-1)/6)+1</f>
        <v>4</v>
      </c>
      <c r="H9230">
        <f>MOD(D9230-1,6)+1</f>
        <v>5</v>
      </c>
      <c r="I9230">
        <f>37-D9230</f>
        <v>14</v>
      </c>
      <c r="J9230">
        <f>ABS(D9230-D9231)</f>
        <v>5</v>
      </c>
      <c r="K9230">
        <f>AVERAGE(D9230:D9234)</f>
        <v>23</v>
      </c>
      <c r="L9230">
        <f>AVERAGE(D9230:D9249)</f>
        <v>23</v>
      </c>
      <c r="M9230">
        <f>K9230-L9230</f>
        <v>0</v>
      </c>
      <c r="N9230" t="str">
        <f>IF(K9230&gt;L9230,"HIGH ZONE BIAS",IF(K9230&lt;L9230,"LOW ZONE BIAS","EQUILIBRIUM"))</f>
        <v>EQUILIBRIUM</v>
      </c>
    </row>
    <row r="9231">
      <c r="A9231">
        <v>18340</v>
      </c>
      <c r="B9231" t="str">
        <v>2019-01-05</v>
      </c>
      <c r="C9231" t="str">
        <v>Afternoon</v>
      </c>
      <c r="D9231">
        <v>18</v>
      </c>
      <c r="E9231" t="str">
        <f>IF(MOD(D9231,2)=0,"EVEN","ODD")</f>
        <v>EVEN</v>
      </c>
      <c r="F9231" t="str">
        <f>IF(D9231&lt;=18,"LOW (1-18)","HIGH (19-36)")</f>
        <v>LOW (1-18)</v>
      </c>
      <c r="G9231">
        <f>INT((D9231-1)/6)+1</f>
        <v>3</v>
      </c>
      <c r="H9231">
        <f>MOD(D9231-1,6)+1</f>
        <v>6</v>
      </c>
      <c r="I9231">
        <f>37-D9231</f>
        <v>19</v>
      </c>
      <c r="J9231">
        <f>ABS(D9231-D9232)</f>
        <v>18</v>
      </c>
      <c r="K9231">
        <f>AVERAGE(D9231:D9235)</f>
        <v>18</v>
      </c>
      <c r="L9231">
        <f>AVERAGE(D9231:D9250)</f>
        <v>18</v>
      </c>
      <c r="M9231">
        <f>K9231-L9231</f>
        <v>0</v>
      </c>
      <c r="N9231" t="str">
        <f>IF(K9231&gt;L9231,"HIGH ZONE BIAS",IF(K9231&lt;L9231,"LOW ZONE BIAS","EQUILIBRIUM"))</f>
        <v>EQUILIBRIUM</v>
      </c>
    </row>
    <row r="9232">
      <c r="A9232">
        <v>18339</v>
      </c>
      <c r="B9232" t="str">
        <v>2019-01-05</v>
      </c>
      <c r="C9232" t="str">
        <v>Midday</v>
      </c>
      <c r="D9232">
        <v>36</v>
      </c>
      <c r="E9232" t="str">
        <f>IF(MOD(D9232,2)=0,"EVEN","ODD")</f>
        <v>EVEN</v>
      </c>
      <c r="F9232" t="str">
        <f>IF(D9232&lt;=18,"LOW (1-18)","HIGH (19-36)")</f>
        <v>HIGH (19-36)</v>
      </c>
      <c r="G9232">
        <f>INT((D9232-1)/6)+1</f>
        <v>6</v>
      </c>
      <c r="H9232">
        <f>MOD(D9232-1,6)+1</f>
        <v>6</v>
      </c>
      <c r="I9232">
        <f>37-D9232</f>
        <v>1</v>
      </c>
      <c r="J9232">
        <f>ABS(D9232-D9233)</f>
        <v>26</v>
      </c>
      <c r="K9232">
        <f>AVERAGE(D9232:D9236)</f>
        <v>36</v>
      </c>
      <c r="L9232">
        <f>AVERAGE(D9232:D9251)</f>
        <v>36</v>
      </c>
      <c r="M9232">
        <f>K9232-L9232</f>
        <v>0</v>
      </c>
      <c r="N9232" t="str">
        <f>IF(K9232&gt;L9232,"HIGH ZONE BIAS",IF(K9232&lt;L9232,"LOW ZONE BIAS","EQUILIBRIUM"))</f>
        <v>EQUILIBRIUM</v>
      </c>
    </row>
    <row r="9233">
      <c r="A9233">
        <v>18338</v>
      </c>
      <c r="B9233" t="str">
        <v>2019-01-05</v>
      </c>
      <c r="C9233" t="str">
        <v>Morning</v>
      </c>
      <c r="D9233">
        <v>10</v>
      </c>
      <c r="E9233" t="str">
        <f>IF(MOD(D9233,2)=0,"EVEN","ODD")</f>
        <v>EVEN</v>
      </c>
      <c r="F9233" t="str">
        <f>IF(D9233&lt;=18,"LOW (1-18)","HIGH (19-36)")</f>
        <v>LOW (1-18)</v>
      </c>
      <c r="G9233">
        <f>INT((D9233-1)/6)+1</f>
        <v>2</v>
      </c>
      <c r="H9233">
        <f>MOD(D9233-1,6)+1</f>
        <v>4</v>
      </c>
      <c r="I9233">
        <f>37-D9233</f>
        <v>27</v>
      </c>
      <c r="J9233">
        <f>ABS(D9233-D9234)</f>
        <v>16</v>
      </c>
      <c r="K9233">
        <f>AVERAGE(D9233:D9237)</f>
        <v>10</v>
      </c>
      <c r="L9233">
        <f>AVERAGE(D9233:D9252)</f>
        <v>10</v>
      </c>
      <c r="M9233">
        <f>K9233-L9233</f>
        <v>0</v>
      </c>
      <c r="N9233" t="str">
        <f>IF(K9233&gt;L9233,"HIGH ZONE BIAS",IF(K9233&lt;L9233,"LOW ZONE BIAS","EQUILIBRIUM"))</f>
        <v>EQUILIBRIUM</v>
      </c>
    </row>
    <row r="9234">
      <c r="A9234">
        <v>18337</v>
      </c>
      <c r="B9234" t="str">
        <v>2019-01-04</v>
      </c>
      <c r="C9234" t="str">
        <v>Evening</v>
      </c>
      <c r="D9234">
        <v>26</v>
      </c>
      <c r="E9234" t="str">
        <f>IF(MOD(D9234,2)=0,"EVEN","ODD")</f>
        <v>EVEN</v>
      </c>
      <c r="F9234" t="str">
        <f>IF(D9234&lt;=18,"LOW (1-18)","HIGH (19-36)")</f>
        <v>HIGH (19-36)</v>
      </c>
      <c r="G9234">
        <f>INT((D9234-1)/6)+1</f>
        <v>5</v>
      </c>
      <c r="H9234">
        <f>MOD(D9234-1,6)+1</f>
        <v>2</v>
      </c>
      <c r="I9234">
        <f>37-D9234</f>
        <v>11</v>
      </c>
      <c r="J9234">
        <f>ABS(D9234-D9235)</f>
        <v>6</v>
      </c>
      <c r="K9234">
        <f>AVERAGE(D9234:D9238)</f>
        <v>26</v>
      </c>
      <c r="L9234">
        <f>AVERAGE(D9234:D9253)</f>
        <v>26</v>
      </c>
      <c r="M9234">
        <f>K9234-L9234</f>
        <v>0</v>
      </c>
      <c r="N9234" t="str">
        <f>IF(K9234&gt;L9234,"HIGH ZONE BIAS",IF(K9234&lt;L9234,"LOW ZONE BIAS","EQUILIBRIUM"))</f>
        <v>EQUILIBRIUM</v>
      </c>
    </row>
    <row r="9235">
      <c r="A9235">
        <v>18336</v>
      </c>
      <c r="B9235" t="str">
        <v>2019-01-04</v>
      </c>
      <c r="C9235" t="str">
        <v>Afternoon</v>
      </c>
      <c r="D9235">
        <v>20</v>
      </c>
      <c r="E9235" t="str">
        <f>IF(MOD(D9235,2)=0,"EVEN","ODD")</f>
        <v>EVEN</v>
      </c>
      <c r="F9235" t="str">
        <f>IF(D9235&lt;=18,"LOW (1-18)","HIGH (19-36)")</f>
        <v>HIGH (19-36)</v>
      </c>
      <c r="G9235">
        <f>INT((D9235-1)/6)+1</f>
        <v>4</v>
      </c>
      <c r="H9235">
        <f>MOD(D9235-1,6)+1</f>
        <v>2</v>
      </c>
      <c r="I9235">
        <f>37-D9235</f>
        <v>17</v>
      </c>
      <c r="J9235">
        <f>ABS(D9235-D9236)</f>
        <v>8</v>
      </c>
      <c r="K9235">
        <f>AVERAGE(D9235:D9239)</f>
        <v>20</v>
      </c>
      <c r="L9235">
        <f>AVERAGE(D9235:D9254)</f>
        <v>20</v>
      </c>
      <c r="M9235">
        <f>K9235-L9235</f>
        <v>0</v>
      </c>
      <c r="N9235" t="str">
        <f>IF(K9235&gt;L9235,"HIGH ZONE BIAS",IF(K9235&lt;L9235,"LOW ZONE BIAS","EQUILIBRIUM"))</f>
        <v>EQUILIBRIUM</v>
      </c>
    </row>
    <row r="9236">
      <c r="A9236">
        <v>18335</v>
      </c>
      <c r="B9236" t="str">
        <v>2019-01-04</v>
      </c>
      <c r="C9236" t="str">
        <v>Midday</v>
      </c>
      <c r="D9236">
        <v>28</v>
      </c>
      <c r="E9236" t="str">
        <f>IF(MOD(D9236,2)=0,"EVEN","ODD")</f>
        <v>EVEN</v>
      </c>
      <c r="F9236" t="str">
        <f>IF(D9236&lt;=18,"LOW (1-18)","HIGH (19-36)")</f>
        <v>HIGH (19-36)</v>
      </c>
      <c r="G9236">
        <f>INT((D9236-1)/6)+1</f>
        <v>5</v>
      </c>
      <c r="H9236">
        <f>MOD(D9236-1,6)+1</f>
        <v>4</v>
      </c>
      <c r="I9236">
        <f>37-D9236</f>
        <v>9</v>
      </c>
      <c r="J9236">
        <f>ABS(D9236-D9237)</f>
        <v>23</v>
      </c>
      <c r="K9236">
        <f>AVERAGE(D9236:D9240)</f>
        <v>28</v>
      </c>
      <c r="L9236">
        <f>AVERAGE(D9236:D9255)</f>
        <v>28</v>
      </c>
      <c r="M9236">
        <f>K9236-L9236</f>
        <v>0</v>
      </c>
      <c r="N9236" t="str">
        <f>IF(K9236&gt;L9236,"HIGH ZONE BIAS",IF(K9236&lt;L9236,"LOW ZONE BIAS","EQUILIBRIUM"))</f>
        <v>EQUILIBRIUM</v>
      </c>
    </row>
    <row r="9237">
      <c r="A9237">
        <v>18334</v>
      </c>
      <c r="B9237" t="str">
        <v>2019-01-04</v>
      </c>
      <c r="C9237" t="str">
        <v>Morning</v>
      </c>
      <c r="D9237">
        <v>5</v>
      </c>
      <c r="E9237" t="str">
        <f>IF(MOD(D9237,2)=0,"EVEN","ODD")</f>
        <v>ODD</v>
      </c>
      <c r="F9237" t="str">
        <f>IF(D9237&lt;=18,"LOW (1-18)","HIGH (19-36)")</f>
        <v>LOW (1-18)</v>
      </c>
      <c r="G9237">
        <f>INT((D9237-1)/6)+1</f>
        <v>1</v>
      </c>
      <c r="H9237">
        <f>MOD(D9237-1,6)+1</f>
        <v>5</v>
      </c>
      <c r="I9237">
        <f>37-D9237</f>
        <v>32</v>
      </c>
      <c r="J9237">
        <f>ABS(D9237-D9238)</f>
        <v>12</v>
      </c>
      <c r="K9237">
        <f>AVERAGE(D9237:D9241)</f>
        <v>5</v>
      </c>
      <c r="L9237">
        <f>AVERAGE(D9237:D9256)</f>
        <v>5</v>
      </c>
      <c r="M9237">
        <f>K9237-L9237</f>
        <v>0</v>
      </c>
      <c r="N9237" t="str">
        <f>IF(K9237&gt;L9237,"HIGH ZONE BIAS",IF(K9237&lt;L9237,"LOW ZONE BIAS","EQUILIBRIUM"))</f>
        <v>EQUILIBRIUM</v>
      </c>
    </row>
    <row r="9238">
      <c r="A9238">
        <v>18333</v>
      </c>
      <c r="B9238" t="str">
        <v>2019-01-03</v>
      </c>
      <c r="C9238" t="str">
        <v>Evening</v>
      </c>
      <c r="D9238">
        <v>17</v>
      </c>
      <c r="E9238" t="str">
        <f>IF(MOD(D9238,2)=0,"EVEN","ODD")</f>
        <v>ODD</v>
      </c>
      <c r="F9238" t="str">
        <f>IF(D9238&lt;=18,"LOW (1-18)","HIGH (19-36)")</f>
        <v>LOW (1-18)</v>
      </c>
      <c r="G9238">
        <f>INT((D9238-1)/6)+1</f>
        <v>3</v>
      </c>
      <c r="H9238">
        <f>MOD(D9238-1,6)+1</f>
        <v>5</v>
      </c>
      <c r="I9238">
        <f>37-D9238</f>
        <v>20</v>
      </c>
      <c r="J9238">
        <f>ABS(D9238-D9239)</f>
        <v>1</v>
      </c>
      <c r="K9238">
        <f>AVERAGE(D9238:D9242)</f>
        <v>17</v>
      </c>
      <c r="L9238">
        <f>AVERAGE(D9238:D9257)</f>
        <v>17</v>
      </c>
      <c r="M9238">
        <f>K9238-L9238</f>
        <v>0</v>
      </c>
      <c r="N9238" t="str">
        <f>IF(K9238&gt;L9238,"HIGH ZONE BIAS",IF(K9238&lt;L9238,"LOW ZONE BIAS","EQUILIBRIUM"))</f>
        <v>EQUILIBRIUM</v>
      </c>
    </row>
    <row r="9239">
      <c r="A9239">
        <v>18332</v>
      </c>
      <c r="B9239" t="str">
        <v>2019-01-03</v>
      </c>
      <c r="C9239" t="str">
        <v>Afternoon</v>
      </c>
      <c r="D9239">
        <v>18</v>
      </c>
      <c r="E9239" t="str">
        <f>IF(MOD(D9239,2)=0,"EVEN","ODD")</f>
        <v>EVEN</v>
      </c>
      <c r="F9239" t="str">
        <f>IF(D9239&lt;=18,"LOW (1-18)","HIGH (19-36)")</f>
        <v>LOW (1-18)</v>
      </c>
      <c r="G9239">
        <f>INT((D9239-1)/6)+1</f>
        <v>3</v>
      </c>
      <c r="H9239">
        <f>MOD(D9239-1,6)+1</f>
        <v>6</v>
      </c>
      <c r="I9239">
        <f>37-D9239</f>
        <v>19</v>
      </c>
      <c r="J9239">
        <f>ABS(D9239-D9240)</f>
        <v>9</v>
      </c>
      <c r="K9239">
        <f>AVERAGE(D9239:D9243)</f>
        <v>18</v>
      </c>
      <c r="L9239">
        <f>AVERAGE(D9239:D9258)</f>
        <v>18</v>
      </c>
      <c r="M9239">
        <f>K9239-L9239</f>
        <v>0</v>
      </c>
      <c r="N9239" t="str">
        <f>IF(K9239&gt;L9239,"HIGH ZONE BIAS",IF(K9239&lt;L9239,"LOW ZONE BIAS","EQUILIBRIUM"))</f>
        <v>EQUILIBRIUM</v>
      </c>
    </row>
    <row r="9240">
      <c r="A9240">
        <v>18331</v>
      </c>
      <c r="B9240" t="str">
        <v>2019-01-03</v>
      </c>
      <c r="C9240" t="str">
        <v>Midday</v>
      </c>
      <c r="D9240">
        <v>9</v>
      </c>
      <c r="E9240" t="str">
        <f>IF(MOD(D9240,2)=0,"EVEN","ODD")</f>
        <v>ODD</v>
      </c>
      <c r="F9240" t="str">
        <f>IF(D9240&lt;=18,"LOW (1-18)","HIGH (19-36)")</f>
        <v>LOW (1-18)</v>
      </c>
      <c r="G9240">
        <f>INT((D9240-1)/6)+1</f>
        <v>2</v>
      </c>
      <c r="H9240">
        <f>MOD(D9240-1,6)+1</f>
        <v>3</v>
      </c>
      <c r="I9240">
        <f>37-D9240</f>
        <v>28</v>
      </c>
      <c r="J9240">
        <f>ABS(D9240-D9241)</f>
        <v>4</v>
      </c>
      <c r="K9240">
        <f>AVERAGE(D9240:D9244)</f>
        <v>9</v>
      </c>
      <c r="L9240">
        <f>AVERAGE(D9240:D9259)</f>
        <v>9</v>
      </c>
      <c r="M9240">
        <f>K9240-L9240</f>
        <v>0</v>
      </c>
      <c r="N9240" t="str">
        <f>IF(K9240&gt;L9240,"HIGH ZONE BIAS",IF(K9240&lt;L9240,"LOW ZONE BIAS","EQUILIBRIUM"))</f>
        <v>EQUILIBRIUM</v>
      </c>
    </row>
    <row r="9241">
      <c r="A9241">
        <v>18330</v>
      </c>
      <c r="B9241" t="str">
        <v>2019-01-03</v>
      </c>
      <c r="C9241" t="str">
        <v>Morning</v>
      </c>
      <c r="D9241">
        <v>5</v>
      </c>
      <c r="E9241" t="str">
        <f>IF(MOD(D9241,2)=0,"EVEN","ODD")</f>
        <v>ODD</v>
      </c>
      <c r="F9241" t="str">
        <f>IF(D9241&lt;=18,"LOW (1-18)","HIGH (19-36)")</f>
        <v>LOW (1-18)</v>
      </c>
      <c r="G9241">
        <f>INT((D9241-1)/6)+1</f>
        <v>1</v>
      </c>
      <c r="H9241">
        <f>MOD(D9241-1,6)+1</f>
        <v>5</v>
      </c>
      <c r="I9241">
        <f>37-D9241</f>
        <v>32</v>
      </c>
      <c r="J9241">
        <f>ABS(D9241-D9242)</f>
        <v>14</v>
      </c>
      <c r="K9241">
        <f>AVERAGE(D9241:D9245)</f>
        <v>5</v>
      </c>
      <c r="L9241">
        <f>AVERAGE(D9241:D9260)</f>
        <v>5</v>
      </c>
      <c r="M9241">
        <f>K9241-L9241</f>
        <v>0</v>
      </c>
      <c r="N9241" t="str">
        <f>IF(K9241&gt;L9241,"HIGH ZONE BIAS",IF(K9241&lt;L9241,"LOW ZONE BIAS","EQUILIBRIUM"))</f>
        <v>EQUILIBRIUM</v>
      </c>
    </row>
    <row r="9242">
      <c r="A9242">
        <v>18329</v>
      </c>
      <c r="B9242" t="str">
        <v>2019-01-02</v>
      </c>
      <c r="C9242" t="str">
        <v>Evening</v>
      </c>
      <c r="D9242">
        <v>19</v>
      </c>
      <c r="E9242" t="str">
        <f>IF(MOD(D9242,2)=0,"EVEN","ODD")</f>
        <v>ODD</v>
      </c>
      <c r="F9242" t="str">
        <f>IF(D9242&lt;=18,"LOW (1-18)","HIGH (19-36)")</f>
        <v>HIGH (19-36)</v>
      </c>
      <c r="G9242">
        <f>INT((D9242-1)/6)+1</f>
        <v>4</v>
      </c>
      <c r="H9242">
        <f>MOD(D9242-1,6)+1</f>
        <v>1</v>
      </c>
      <c r="I9242">
        <f>37-D9242</f>
        <v>18</v>
      </c>
      <c r="J9242">
        <f>ABS(D9242-D9243)</f>
        <v>17</v>
      </c>
      <c r="K9242">
        <f>AVERAGE(D9242:D9246)</f>
        <v>19</v>
      </c>
      <c r="L9242">
        <f>AVERAGE(D9242:D9261)</f>
        <v>19</v>
      </c>
      <c r="M9242">
        <f>K9242-L9242</f>
        <v>0</v>
      </c>
      <c r="N9242" t="str">
        <f>IF(K9242&gt;L9242,"HIGH ZONE BIAS",IF(K9242&lt;L9242,"LOW ZONE BIAS","EQUILIBRIUM"))</f>
        <v>EQUILIBRIUM</v>
      </c>
    </row>
    <row r="9243">
      <c r="A9243">
        <v>18328</v>
      </c>
      <c r="B9243" t="str">
        <v>2019-01-02</v>
      </c>
      <c r="C9243" t="str">
        <v>Afternoon</v>
      </c>
      <c r="D9243">
        <v>2</v>
      </c>
      <c r="E9243" t="str">
        <f>IF(MOD(D9243,2)=0,"EVEN","ODD")</f>
        <v>EVEN</v>
      </c>
      <c r="F9243" t="str">
        <f>IF(D9243&lt;=18,"LOW (1-18)","HIGH (19-36)")</f>
        <v>LOW (1-18)</v>
      </c>
      <c r="G9243">
        <f>INT((D9243-1)/6)+1</f>
        <v>1</v>
      </c>
      <c r="H9243">
        <f>MOD(D9243-1,6)+1</f>
        <v>2</v>
      </c>
      <c r="I9243">
        <f>37-D9243</f>
        <v>35</v>
      </c>
      <c r="J9243">
        <f>ABS(D9243-D9244)</f>
        <v>6</v>
      </c>
      <c r="K9243">
        <f>AVERAGE(D9243:D9247)</f>
        <v>2</v>
      </c>
      <c r="L9243">
        <f>AVERAGE(D9243:D9262)</f>
        <v>2</v>
      </c>
      <c r="M9243">
        <f>K9243-L9243</f>
        <v>0</v>
      </c>
      <c r="N9243" t="str">
        <f>IF(K9243&gt;L9243,"HIGH ZONE BIAS",IF(K9243&lt;L9243,"LOW ZONE BIAS","EQUILIBRIUM"))</f>
        <v>EQUILIBRIUM</v>
      </c>
    </row>
    <row r="9244">
      <c r="A9244">
        <v>18327</v>
      </c>
      <c r="B9244" t="str">
        <v>2019-01-02</v>
      </c>
      <c r="C9244" t="str">
        <v>Midday</v>
      </c>
      <c r="D9244">
        <v>8</v>
      </c>
      <c r="E9244" t="str">
        <f>IF(MOD(D9244,2)=0,"EVEN","ODD")</f>
        <v>EVEN</v>
      </c>
      <c r="F9244" t="str">
        <f>IF(D9244&lt;=18,"LOW (1-18)","HIGH (19-36)")</f>
        <v>LOW (1-18)</v>
      </c>
      <c r="G9244">
        <f>INT((D9244-1)/6)+1</f>
        <v>2</v>
      </c>
      <c r="H9244">
        <f>MOD(D9244-1,6)+1</f>
        <v>2</v>
      </c>
      <c r="I9244">
        <f>37-D9244</f>
        <v>29</v>
      </c>
      <c r="J9244">
        <f>ABS(D9244-D9245)</f>
        <v>20</v>
      </c>
      <c r="K9244">
        <f>AVERAGE(D9244:D9248)</f>
        <v>8</v>
      </c>
      <c r="L9244">
        <f>AVERAGE(D9244:D9263)</f>
        <v>8</v>
      </c>
      <c r="M9244">
        <f>K9244-L9244</f>
        <v>0</v>
      </c>
      <c r="N9244" t="str">
        <f>IF(K9244&gt;L9244,"HIGH ZONE BIAS",IF(K9244&lt;L9244,"LOW ZONE BIAS","EQUILIBRIUM"))</f>
        <v>EQUILIBRIUM</v>
      </c>
    </row>
    <row r="9245">
      <c r="A9245">
        <v>18326</v>
      </c>
      <c r="B9245" t="str">
        <v>2019-01-02</v>
      </c>
      <c r="C9245" t="str">
        <v>Morning</v>
      </c>
      <c r="D9245">
        <v>28</v>
      </c>
      <c r="E9245" t="str">
        <f>IF(MOD(D9245,2)=0,"EVEN","ODD")</f>
        <v>EVEN</v>
      </c>
      <c r="F9245" t="str">
        <f>IF(D9245&lt;=18,"LOW (1-18)","HIGH (19-36)")</f>
        <v>HIGH (19-36)</v>
      </c>
      <c r="G9245">
        <f>INT((D9245-1)/6)+1</f>
        <v>5</v>
      </c>
      <c r="H9245">
        <f>MOD(D9245-1,6)+1</f>
        <v>4</v>
      </c>
      <c r="I9245">
        <f>37-D9245</f>
        <v>9</v>
      </c>
      <c r="J9245">
        <f>ABS(D9245-D9246)</f>
        <v>22</v>
      </c>
      <c r="K9245">
        <f>AVERAGE(D9245:D9249)</f>
        <v>28</v>
      </c>
      <c r="L9245">
        <f>AVERAGE(D9245:D9264)</f>
        <v>28</v>
      </c>
      <c r="M9245">
        <f>K9245-L9245</f>
        <v>0</v>
      </c>
      <c r="N9245" t="str">
        <f>IF(K9245&gt;L9245,"HIGH ZONE BIAS",IF(K9245&lt;L9245,"LOW ZONE BIAS","EQUILIBRIUM"))</f>
        <v>EQUILIBRIUM</v>
      </c>
    </row>
    <row r="9246">
      <c r="A9246">
        <v>18325</v>
      </c>
      <c r="B9246" t="str">
        <v>2019-01-01</v>
      </c>
      <c r="C9246" t="str">
        <v>Evening</v>
      </c>
      <c r="D9246">
        <v>6</v>
      </c>
      <c r="E9246" t="str">
        <f>IF(MOD(D9246,2)=0,"EVEN","ODD")</f>
        <v>EVEN</v>
      </c>
      <c r="F9246" t="str">
        <f>IF(D9246&lt;=18,"LOW (1-18)","HIGH (19-36)")</f>
        <v>LOW (1-18)</v>
      </c>
      <c r="G9246">
        <f>INT((D9246-1)/6)+1</f>
        <v>1</v>
      </c>
      <c r="H9246">
        <f>MOD(D9246-1,6)+1</f>
        <v>6</v>
      </c>
      <c r="I9246">
        <f>37-D9246</f>
        <v>31</v>
      </c>
      <c r="J9246">
        <f>ABS(D9246-D9247)</f>
        <v>3</v>
      </c>
      <c r="K9246">
        <f>AVERAGE(D9246:D9250)</f>
        <v>6</v>
      </c>
      <c r="L9246">
        <f>AVERAGE(D9246:D9265)</f>
        <v>6</v>
      </c>
      <c r="M9246">
        <f>K9246-L9246</f>
        <v>0</v>
      </c>
      <c r="N9246" t="str">
        <f>IF(K9246&gt;L9246,"HIGH ZONE BIAS",IF(K9246&lt;L9246,"LOW ZONE BIAS","EQUILIBRIUM"))</f>
        <v>EQUILIBRIUM</v>
      </c>
    </row>
    <row r="9247">
      <c r="A9247">
        <v>18324</v>
      </c>
      <c r="B9247" t="str">
        <v>2019-01-01</v>
      </c>
      <c r="C9247" t="str">
        <v>Afternoon</v>
      </c>
      <c r="D9247">
        <v>9</v>
      </c>
      <c r="E9247" t="str">
        <f>IF(MOD(D9247,2)=0,"EVEN","ODD")</f>
        <v>ODD</v>
      </c>
      <c r="F9247" t="str">
        <f>IF(D9247&lt;=18,"LOW (1-18)","HIGH (19-36)")</f>
        <v>LOW (1-18)</v>
      </c>
      <c r="G9247">
        <f>INT((D9247-1)/6)+1</f>
        <v>2</v>
      </c>
      <c r="H9247">
        <f>MOD(D9247-1,6)+1</f>
        <v>3</v>
      </c>
      <c r="I9247">
        <f>37-D9247</f>
        <v>28</v>
      </c>
      <c r="J9247">
        <f>ABS(D9247-D9248)</f>
        <v>16</v>
      </c>
      <c r="K9247">
        <f>AVERAGE(D9247:D9251)</f>
        <v>9</v>
      </c>
      <c r="L9247">
        <f>AVERAGE(D9247:D9266)</f>
        <v>9</v>
      </c>
      <c r="M9247">
        <f>K9247-L9247</f>
        <v>0</v>
      </c>
      <c r="N9247" t="str">
        <f>IF(K9247&gt;L9247,"HIGH ZONE BIAS",IF(K9247&lt;L9247,"LOW ZONE BIAS","EQUILIBRIUM"))</f>
        <v>EQUILIBRIUM</v>
      </c>
    </row>
    <row r="9248">
      <c r="A9248">
        <v>18323</v>
      </c>
      <c r="B9248" t="str">
        <v>2019-01-01</v>
      </c>
      <c r="C9248" t="str">
        <v>Midday</v>
      </c>
      <c r="D9248">
        <v>25</v>
      </c>
      <c r="E9248" t="str">
        <f>IF(MOD(D9248,2)=0,"EVEN","ODD")</f>
        <v>ODD</v>
      </c>
      <c r="F9248" t="str">
        <f>IF(D9248&lt;=18,"LOW (1-18)","HIGH (19-36)")</f>
        <v>HIGH (19-36)</v>
      </c>
      <c r="G9248">
        <f>INT((D9248-1)/6)+1</f>
        <v>5</v>
      </c>
      <c r="H9248">
        <f>MOD(D9248-1,6)+1</f>
        <v>1</v>
      </c>
      <c r="I9248">
        <f>37-D9248</f>
        <v>12</v>
      </c>
      <c r="J9248">
        <f>ABS(D9248-D9249)</f>
        <v>4</v>
      </c>
      <c r="K9248">
        <f>AVERAGE(D9248:D9252)</f>
        <v>25</v>
      </c>
      <c r="L9248">
        <f>AVERAGE(D9248:D9267)</f>
        <v>25</v>
      </c>
      <c r="M9248">
        <f>K9248-L9248</f>
        <v>0</v>
      </c>
      <c r="N9248" t="str">
        <f>IF(K9248&gt;L9248,"HIGH ZONE BIAS",IF(K9248&lt;L9248,"LOW ZONE BIAS","EQUILIBRIUM"))</f>
        <v>EQUILIBRIUM</v>
      </c>
    </row>
    <row r="9249">
      <c r="A9249">
        <v>18322</v>
      </c>
      <c r="B9249" t="str">
        <v>2019-01-01</v>
      </c>
      <c r="C9249" t="str">
        <v>Morning</v>
      </c>
      <c r="D9249">
        <v>21</v>
      </c>
      <c r="E9249" t="str">
        <f>IF(MOD(D9249,2)=0,"EVEN","ODD")</f>
        <v>ODD</v>
      </c>
      <c r="F9249" t="str">
        <f>IF(D9249&lt;=18,"LOW (1-18)","HIGH (19-36)")</f>
        <v>HIGH (19-36)</v>
      </c>
      <c r="G9249">
        <f>INT((D9249-1)/6)+1</f>
        <v>4</v>
      </c>
      <c r="H9249">
        <f>MOD(D9249-1,6)+1</f>
        <v>3</v>
      </c>
      <c r="I9249">
        <f>37-D9249</f>
        <v>16</v>
      </c>
      <c r="J9249">
        <f>ABS(D9249-D9250)</f>
        <v>10</v>
      </c>
      <c r="K9249">
        <f>AVERAGE(D9249:D9253)</f>
        <v>21</v>
      </c>
      <c r="L9249">
        <f>AVERAGE(D9249:D9268)</f>
        <v>21</v>
      </c>
      <c r="M9249">
        <f>K9249-L9249</f>
        <v>0</v>
      </c>
      <c r="N9249" t="str">
        <f>IF(K9249&gt;L9249,"HIGH ZONE BIAS",IF(K9249&lt;L9249,"LOW ZONE BIAS","EQUILIBRIUM"))</f>
        <v>EQUILIBRIUM</v>
      </c>
    </row>
    <row r="9250">
      <c r="A9250">
        <v>18321</v>
      </c>
      <c r="B9250" t="str">
        <v>2018-12-31</v>
      </c>
      <c r="C9250" t="str">
        <v>Evening</v>
      </c>
      <c r="D9250">
        <v>11</v>
      </c>
      <c r="E9250" t="str">
        <f>IF(MOD(D9250,2)=0,"EVEN","ODD")</f>
        <v>ODD</v>
      </c>
      <c r="F9250" t="str">
        <f>IF(D9250&lt;=18,"LOW (1-18)","HIGH (19-36)")</f>
        <v>LOW (1-18)</v>
      </c>
      <c r="G9250">
        <f>INT((D9250-1)/6)+1</f>
        <v>2</v>
      </c>
      <c r="H9250">
        <f>MOD(D9250-1,6)+1</f>
        <v>5</v>
      </c>
      <c r="I9250">
        <f>37-D9250</f>
        <v>26</v>
      </c>
      <c r="J9250">
        <f>ABS(D9250-D9251)</f>
        <v>15</v>
      </c>
      <c r="K9250">
        <f>AVERAGE(D9250:D9254)</f>
        <v>11</v>
      </c>
      <c r="L9250">
        <f>AVERAGE(D9250:D9269)</f>
        <v>11</v>
      </c>
      <c r="M9250">
        <f>K9250-L9250</f>
        <v>0</v>
      </c>
      <c r="N9250" t="str">
        <f>IF(K9250&gt;L9250,"HIGH ZONE BIAS",IF(K9250&lt;L9250,"LOW ZONE BIAS","EQUILIBRIUM"))</f>
        <v>EQUILIBRIUM</v>
      </c>
    </row>
    <row r="9251">
      <c r="A9251">
        <v>18320</v>
      </c>
      <c r="B9251" t="str">
        <v>2018-12-31</v>
      </c>
      <c r="C9251" t="str">
        <v>Afternoon</v>
      </c>
      <c r="D9251">
        <v>26</v>
      </c>
      <c r="E9251" t="str">
        <f>IF(MOD(D9251,2)=0,"EVEN","ODD")</f>
        <v>EVEN</v>
      </c>
      <c r="F9251" t="str">
        <f>IF(D9251&lt;=18,"LOW (1-18)","HIGH (19-36)")</f>
        <v>HIGH (19-36)</v>
      </c>
      <c r="G9251">
        <f>INT((D9251-1)/6)+1</f>
        <v>5</v>
      </c>
      <c r="H9251">
        <f>MOD(D9251-1,6)+1</f>
        <v>2</v>
      </c>
      <c r="I9251">
        <f>37-D9251</f>
        <v>11</v>
      </c>
      <c r="J9251">
        <f>ABS(D9251-D9252)</f>
        <v>4</v>
      </c>
      <c r="K9251">
        <f>AVERAGE(D9251:D9255)</f>
        <v>26</v>
      </c>
      <c r="L9251">
        <f>AVERAGE(D9251:D9270)</f>
        <v>26</v>
      </c>
      <c r="M9251">
        <f>K9251-L9251</f>
        <v>0</v>
      </c>
      <c r="N9251" t="str">
        <f>IF(K9251&gt;L9251,"HIGH ZONE BIAS",IF(K9251&lt;L9251,"LOW ZONE BIAS","EQUILIBRIUM"))</f>
        <v>EQUILIBRIUM</v>
      </c>
    </row>
    <row r="9252">
      <c r="A9252">
        <v>18319</v>
      </c>
      <c r="B9252" t="str">
        <v>2018-12-31</v>
      </c>
      <c r="C9252" t="str">
        <v>Midday</v>
      </c>
      <c r="D9252">
        <v>30</v>
      </c>
      <c r="E9252" t="str">
        <f>IF(MOD(D9252,2)=0,"EVEN","ODD")</f>
        <v>EVEN</v>
      </c>
      <c r="F9252" t="str">
        <f>IF(D9252&lt;=18,"LOW (1-18)","HIGH (19-36)")</f>
        <v>HIGH (19-36)</v>
      </c>
      <c r="G9252">
        <f>INT((D9252-1)/6)+1</f>
        <v>5</v>
      </c>
      <c r="H9252">
        <f>MOD(D9252-1,6)+1</f>
        <v>6</v>
      </c>
      <c r="I9252">
        <f>37-D9252</f>
        <v>7</v>
      </c>
      <c r="J9252">
        <f>ABS(D9252-D9253)</f>
        <v>23</v>
      </c>
      <c r="K9252">
        <f>AVERAGE(D9252:D9256)</f>
        <v>30</v>
      </c>
      <c r="L9252">
        <f>AVERAGE(D9252:D9271)</f>
        <v>30</v>
      </c>
      <c r="M9252">
        <f>K9252-L9252</f>
        <v>0</v>
      </c>
      <c r="N9252" t="str">
        <f>IF(K9252&gt;L9252,"HIGH ZONE BIAS",IF(K9252&lt;L9252,"LOW ZONE BIAS","EQUILIBRIUM"))</f>
        <v>EQUILIBRIUM</v>
      </c>
    </row>
    <row r="9253">
      <c r="A9253">
        <v>18318</v>
      </c>
      <c r="B9253" t="str">
        <v>2018-12-31</v>
      </c>
      <c r="C9253" t="str">
        <v>Morning</v>
      </c>
      <c r="D9253">
        <v>7</v>
      </c>
      <c r="E9253" t="str">
        <f>IF(MOD(D9253,2)=0,"EVEN","ODD")</f>
        <v>ODD</v>
      </c>
      <c r="F9253" t="str">
        <f>IF(D9253&lt;=18,"LOW (1-18)","HIGH (19-36)")</f>
        <v>LOW (1-18)</v>
      </c>
      <c r="G9253">
        <f>INT((D9253-1)/6)+1</f>
        <v>2</v>
      </c>
      <c r="H9253">
        <f>MOD(D9253-1,6)+1</f>
        <v>1</v>
      </c>
      <c r="I9253">
        <f>37-D9253</f>
        <v>30</v>
      </c>
      <c r="J9253">
        <f>ABS(D9253-D9254)</f>
        <v>18</v>
      </c>
      <c r="K9253">
        <f>AVERAGE(D9253:D9257)</f>
        <v>7</v>
      </c>
      <c r="L9253">
        <f>AVERAGE(D9253:D9272)</f>
        <v>7</v>
      </c>
      <c r="M9253">
        <f>K9253-L9253</f>
        <v>0</v>
      </c>
      <c r="N9253" t="str">
        <f>IF(K9253&gt;L9253,"HIGH ZONE BIAS",IF(K9253&lt;L9253,"LOW ZONE BIAS","EQUILIBRIUM"))</f>
        <v>EQUILIBRIUM</v>
      </c>
    </row>
    <row r="9254">
      <c r="A9254">
        <v>18317</v>
      </c>
      <c r="B9254" t="str">
        <v>2018-12-29</v>
      </c>
      <c r="C9254" t="str">
        <v>Evening</v>
      </c>
      <c r="D9254">
        <v>25</v>
      </c>
      <c r="E9254" t="str">
        <f>IF(MOD(D9254,2)=0,"EVEN","ODD")</f>
        <v>ODD</v>
      </c>
      <c r="F9254" t="str">
        <f>IF(D9254&lt;=18,"LOW (1-18)","HIGH (19-36)")</f>
        <v>HIGH (19-36)</v>
      </c>
      <c r="G9254">
        <f>INT((D9254-1)/6)+1</f>
        <v>5</v>
      </c>
      <c r="H9254">
        <f>MOD(D9254-1,6)+1</f>
        <v>1</v>
      </c>
      <c r="I9254">
        <f>37-D9254</f>
        <v>12</v>
      </c>
      <c r="J9254">
        <f>ABS(D9254-D9255)</f>
        <v>14</v>
      </c>
      <c r="K9254">
        <f>AVERAGE(D9254:D9258)</f>
        <v>25</v>
      </c>
      <c r="L9254">
        <f>AVERAGE(D9254:D9273)</f>
        <v>25</v>
      </c>
      <c r="M9254">
        <f>K9254-L9254</f>
        <v>0</v>
      </c>
      <c r="N9254" t="str">
        <f>IF(K9254&gt;L9254,"HIGH ZONE BIAS",IF(K9254&lt;L9254,"LOW ZONE BIAS","EQUILIBRIUM"))</f>
        <v>EQUILIBRIUM</v>
      </c>
    </row>
    <row r="9255">
      <c r="A9255">
        <v>18316</v>
      </c>
      <c r="B9255" t="str">
        <v>2018-12-29</v>
      </c>
      <c r="C9255" t="str">
        <v>Afternoon</v>
      </c>
      <c r="D9255">
        <v>11</v>
      </c>
      <c r="E9255" t="str">
        <f>IF(MOD(D9255,2)=0,"EVEN","ODD")</f>
        <v>ODD</v>
      </c>
      <c r="F9255" t="str">
        <f>IF(D9255&lt;=18,"LOW (1-18)","HIGH (19-36)")</f>
        <v>LOW (1-18)</v>
      </c>
      <c r="G9255">
        <f>INT((D9255-1)/6)+1</f>
        <v>2</v>
      </c>
      <c r="H9255">
        <f>MOD(D9255-1,6)+1</f>
        <v>5</v>
      </c>
      <c r="I9255">
        <f>37-D9255</f>
        <v>26</v>
      </c>
      <c r="J9255">
        <f>ABS(D9255-D9256)</f>
        <v>0</v>
      </c>
      <c r="K9255">
        <f>AVERAGE(D9255:D9259)</f>
        <v>11</v>
      </c>
      <c r="L9255">
        <f>AVERAGE(D9255:D9274)</f>
        <v>11</v>
      </c>
      <c r="M9255">
        <f>K9255-L9255</f>
        <v>0</v>
      </c>
      <c r="N9255" t="str">
        <f>IF(K9255&gt;L9255,"HIGH ZONE BIAS",IF(K9255&lt;L9255,"LOW ZONE BIAS","EQUILIBRIUM"))</f>
        <v>EQUILIBRIUM</v>
      </c>
    </row>
    <row r="9256">
      <c r="A9256">
        <v>18315</v>
      </c>
      <c r="B9256" t="str">
        <v>2018-12-29</v>
      </c>
      <c r="C9256" t="str">
        <v>Midday</v>
      </c>
      <c r="D9256">
        <v>11</v>
      </c>
      <c r="E9256" t="str">
        <f>IF(MOD(D9256,2)=0,"EVEN","ODD")</f>
        <v>ODD</v>
      </c>
      <c r="F9256" t="str">
        <f>IF(D9256&lt;=18,"LOW (1-18)","HIGH (19-36)")</f>
        <v>LOW (1-18)</v>
      </c>
      <c r="G9256">
        <f>INT((D9256-1)/6)+1</f>
        <v>2</v>
      </c>
      <c r="H9256">
        <f>MOD(D9256-1,6)+1</f>
        <v>5</v>
      </c>
      <c r="I9256">
        <f>37-D9256</f>
        <v>26</v>
      </c>
      <c r="J9256">
        <f>ABS(D9256-D9257)</f>
        <v>21</v>
      </c>
      <c r="K9256">
        <f>AVERAGE(D9256:D9260)</f>
        <v>11</v>
      </c>
      <c r="L9256">
        <f>AVERAGE(D9256:D9275)</f>
        <v>11</v>
      </c>
      <c r="M9256">
        <f>K9256-L9256</f>
        <v>0</v>
      </c>
      <c r="N9256" t="str">
        <f>IF(K9256&gt;L9256,"HIGH ZONE BIAS",IF(K9256&lt;L9256,"LOW ZONE BIAS","EQUILIBRIUM"))</f>
        <v>EQUILIBRIUM</v>
      </c>
    </row>
    <row r="9257">
      <c r="A9257">
        <v>18314</v>
      </c>
      <c r="B9257" t="str">
        <v>2018-12-29</v>
      </c>
      <c r="C9257" t="str">
        <v>Morning</v>
      </c>
      <c r="D9257">
        <v>32</v>
      </c>
      <c r="E9257" t="str">
        <f>IF(MOD(D9257,2)=0,"EVEN","ODD")</f>
        <v>EVEN</v>
      </c>
      <c r="F9257" t="str">
        <f>IF(D9257&lt;=18,"LOW (1-18)","HIGH (19-36)")</f>
        <v>HIGH (19-36)</v>
      </c>
      <c r="G9257">
        <f>INT((D9257-1)/6)+1</f>
        <v>6</v>
      </c>
      <c r="H9257">
        <f>MOD(D9257-1,6)+1</f>
        <v>2</v>
      </c>
      <c r="I9257">
        <f>37-D9257</f>
        <v>5</v>
      </c>
      <c r="J9257">
        <f>ABS(D9257-D9258)</f>
        <v>9</v>
      </c>
      <c r="K9257">
        <f>AVERAGE(D9257:D9261)</f>
        <v>32</v>
      </c>
      <c r="L9257">
        <f>AVERAGE(D9257:D9276)</f>
        <v>32</v>
      </c>
      <c r="M9257">
        <f>K9257-L9257</f>
        <v>0</v>
      </c>
      <c r="N9257" t="str">
        <f>IF(K9257&gt;L9257,"HIGH ZONE BIAS",IF(K9257&lt;L9257,"LOW ZONE BIAS","EQUILIBRIUM"))</f>
        <v>EQUILIBRIUM</v>
      </c>
    </row>
    <row r="9258">
      <c r="A9258">
        <v>18313</v>
      </c>
      <c r="B9258" t="str">
        <v>2018-12-28</v>
      </c>
      <c r="C9258" t="str">
        <v>Evening</v>
      </c>
      <c r="D9258">
        <v>23</v>
      </c>
      <c r="E9258" t="str">
        <f>IF(MOD(D9258,2)=0,"EVEN","ODD")</f>
        <v>ODD</v>
      </c>
      <c r="F9258" t="str">
        <f>IF(D9258&lt;=18,"LOW (1-18)","HIGH (19-36)")</f>
        <v>HIGH (19-36)</v>
      </c>
      <c r="G9258">
        <f>INT((D9258-1)/6)+1</f>
        <v>4</v>
      </c>
      <c r="H9258">
        <f>MOD(D9258-1,6)+1</f>
        <v>5</v>
      </c>
      <c r="I9258">
        <f>37-D9258</f>
        <v>14</v>
      </c>
      <c r="J9258">
        <f>ABS(D9258-D9259)</f>
        <v>15</v>
      </c>
      <c r="K9258">
        <f>AVERAGE(D9258:D9262)</f>
        <v>23</v>
      </c>
      <c r="L9258">
        <f>AVERAGE(D9258:D9277)</f>
        <v>23</v>
      </c>
      <c r="M9258">
        <f>K9258-L9258</f>
        <v>0</v>
      </c>
      <c r="N9258" t="str">
        <f>IF(K9258&gt;L9258,"HIGH ZONE BIAS",IF(K9258&lt;L9258,"LOW ZONE BIAS","EQUILIBRIUM"))</f>
        <v>EQUILIBRIUM</v>
      </c>
    </row>
    <row r="9259">
      <c r="A9259">
        <v>18312</v>
      </c>
      <c r="B9259" t="str">
        <v>2018-12-28</v>
      </c>
      <c r="C9259" t="str">
        <v>Afternoon</v>
      </c>
      <c r="D9259">
        <v>8</v>
      </c>
      <c r="E9259" t="str">
        <f>IF(MOD(D9259,2)=0,"EVEN","ODD")</f>
        <v>EVEN</v>
      </c>
      <c r="F9259" t="str">
        <f>IF(D9259&lt;=18,"LOW (1-18)","HIGH (19-36)")</f>
        <v>LOW (1-18)</v>
      </c>
      <c r="G9259">
        <f>INT((D9259-1)/6)+1</f>
        <v>2</v>
      </c>
      <c r="H9259">
        <f>MOD(D9259-1,6)+1</f>
        <v>2</v>
      </c>
      <c r="I9259">
        <f>37-D9259</f>
        <v>29</v>
      </c>
      <c r="J9259">
        <f>ABS(D9259-D9260)</f>
        <v>17</v>
      </c>
      <c r="K9259">
        <f>AVERAGE(D9259:D9263)</f>
        <v>8</v>
      </c>
      <c r="L9259">
        <f>AVERAGE(D9259:D9278)</f>
        <v>8</v>
      </c>
      <c r="M9259">
        <f>K9259-L9259</f>
        <v>0</v>
      </c>
      <c r="N9259" t="str">
        <f>IF(K9259&gt;L9259,"HIGH ZONE BIAS",IF(K9259&lt;L9259,"LOW ZONE BIAS","EQUILIBRIUM"))</f>
        <v>EQUILIBRIUM</v>
      </c>
    </row>
    <row r="9260">
      <c r="A9260">
        <v>18311</v>
      </c>
      <c r="B9260" t="str">
        <v>2018-12-28</v>
      </c>
      <c r="C9260" t="str">
        <v>Midday</v>
      </c>
      <c r="D9260">
        <v>25</v>
      </c>
      <c r="E9260" t="str">
        <f>IF(MOD(D9260,2)=0,"EVEN","ODD")</f>
        <v>ODD</v>
      </c>
      <c r="F9260" t="str">
        <f>IF(D9260&lt;=18,"LOW (1-18)","HIGH (19-36)")</f>
        <v>HIGH (19-36)</v>
      </c>
      <c r="G9260">
        <f>INT((D9260-1)/6)+1</f>
        <v>5</v>
      </c>
      <c r="H9260">
        <f>MOD(D9260-1,6)+1</f>
        <v>1</v>
      </c>
      <c r="I9260">
        <f>37-D9260</f>
        <v>12</v>
      </c>
      <c r="J9260">
        <f>ABS(D9260-D9261)</f>
        <v>0</v>
      </c>
      <c r="K9260">
        <f>AVERAGE(D9260:D9264)</f>
        <v>25</v>
      </c>
      <c r="L9260">
        <f>AVERAGE(D9260:D9279)</f>
        <v>25</v>
      </c>
      <c r="M9260">
        <f>K9260-L9260</f>
        <v>0</v>
      </c>
      <c r="N9260" t="str">
        <f>IF(K9260&gt;L9260,"HIGH ZONE BIAS",IF(K9260&lt;L9260,"LOW ZONE BIAS","EQUILIBRIUM"))</f>
        <v>EQUILIBRIUM</v>
      </c>
    </row>
    <row r="9261">
      <c r="A9261">
        <v>18310</v>
      </c>
      <c r="B9261" t="str">
        <v>2018-12-28</v>
      </c>
      <c r="C9261" t="str">
        <v>Morning</v>
      </c>
      <c r="D9261">
        <v>25</v>
      </c>
      <c r="E9261" t="str">
        <f>IF(MOD(D9261,2)=0,"EVEN","ODD")</f>
        <v>ODD</v>
      </c>
      <c r="F9261" t="str">
        <f>IF(D9261&lt;=18,"LOW (1-18)","HIGH (19-36)")</f>
        <v>HIGH (19-36)</v>
      </c>
      <c r="G9261">
        <f>INT((D9261-1)/6)+1</f>
        <v>5</v>
      </c>
      <c r="H9261">
        <f>MOD(D9261-1,6)+1</f>
        <v>1</v>
      </c>
      <c r="I9261">
        <f>37-D9261</f>
        <v>12</v>
      </c>
      <c r="J9261">
        <f>ABS(D9261-D9262)</f>
        <v>0</v>
      </c>
      <c r="K9261">
        <f>AVERAGE(D9261:D9265)</f>
        <v>25</v>
      </c>
      <c r="L9261">
        <f>AVERAGE(D9261:D9280)</f>
        <v>25</v>
      </c>
      <c r="M9261">
        <f>K9261-L9261</f>
        <v>0</v>
      </c>
      <c r="N9261" t="str">
        <f>IF(K9261&gt;L9261,"HIGH ZONE BIAS",IF(K9261&lt;L9261,"LOW ZONE BIAS","EQUILIBRIUM"))</f>
        <v>EQUILIBRIUM</v>
      </c>
    </row>
    <row r="9262">
      <c r="A9262">
        <v>18309</v>
      </c>
      <c r="B9262" t="str">
        <v>2018-12-27</v>
      </c>
      <c r="C9262" t="str">
        <v>Evening</v>
      </c>
      <c r="D9262">
        <v>25</v>
      </c>
      <c r="E9262" t="str">
        <f>IF(MOD(D9262,2)=0,"EVEN","ODD")</f>
        <v>ODD</v>
      </c>
      <c r="F9262" t="str">
        <f>IF(D9262&lt;=18,"LOW (1-18)","HIGH (19-36)")</f>
        <v>HIGH (19-36)</v>
      </c>
      <c r="G9262">
        <f>INT((D9262-1)/6)+1</f>
        <v>5</v>
      </c>
      <c r="H9262">
        <f>MOD(D9262-1,6)+1</f>
        <v>1</v>
      </c>
      <c r="I9262">
        <f>37-D9262</f>
        <v>12</v>
      </c>
      <c r="J9262">
        <f>ABS(D9262-D9263)</f>
        <v>9</v>
      </c>
      <c r="K9262">
        <f>AVERAGE(D9262:D9266)</f>
        <v>25</v>
      </c>
      <c r="L9262">
        <f>AVERAGE(D9262:D9281)</f>
        <v>25</v>
      </c>
      <c r="M9262">
        <f>K9262-L9262</f>
        <v>0</v>
      </c>
      <c r="N9262" t="str">
        <f>IF(K9262&gt;L9262,"HIGH ZONE BIAS",IF(K9262&lt;L9262,"LOW ZONE BIAS","EQUILIBRIUM"))</f>
        <v>EQUILIBRIUM</v>
      </c>
    </row>
    <row r="9263">
      <c r="A9263">
        <v>18308</v>
      </c>
      <c r="B9263" t="str">
        <v>2018-12-27</v>
      </c>
      <c r="C9263" t="str">
        <v>Afternoon</v>
      </c>
      <c r="D9263">
        <v>16</v>
      </c>
      <c r="E9263" t="str">
        <f>IF(MOD(D9263,2)=0,"EVEN","ODD")</f>
        <v>EVEN</v>
      </c>
      <c r="F9263" t="str">
        <f>IF(D9263&lt;=18,"LOW (1-18)","HIGH (19-36)")</f>
        <v>LOW (1-18)</v>
      </c>
      <c r="G9263">
        <f>INT((D9263-1)/6)+1</f>
        <v>3</v>
      </c>
      <c r="H9263">
        <f>MOD(D9263-1,6)+1</f>
        <v>4</v>
      </c>
      <c r="I9263">
        <f>37-D9263</f>
        <v>21</v>
      </c>
      <c r="J9263">
        <f>ABS(D9263-D9264)</f>
        <v>4</v>
      </c>
      <c r="K9263">
        <f>AVERAGE(D9263:D9267)</f>
        <v>16</v>
      </c>
      <c r="L9263">
        <f>AVERAGE(D9263:D9282)</f>
        <v>16</v>
      </c>
      <c r="M9263">
        <f>K9263-L9263</f>
        <v>0</v>
      </c>
      <c r="N9263" t="str">
        <f>IF(K9263&gt;L9263,"HIGH ZONE BIAS",IF(K9263&lt;L9263,"LOW ZONE BIAS","EQUILIBRIUM"))</f>
        <v>EQUILIBRIUM</v>
      </c>
    </row>
    <row r="9264">
      <c r="A9264">
        <v>18307</v>
      </c>
      <c r="B9264" t="str">
        <v>2018-12-27</v>
      </c>
      <c r="C9264" t="str">
        <v>Midday</v>
      </c>
      <c r="D9264">
        <v>20</v>
      </c>
      <c r="E9264" t="str">
        <f>IF(MOD(D9264,2)=0,"EVEN","ODD")</f>
        <v>EVEN</v>
      </c>
      <c r="F9264" t="str">
        <f>IF(D9264&lt;=18,"LOW (1-18)","HIGH (19-36)")</f>
        <v>HIGH (19-36)</v>
      </c>
      <c r="G9264">
        <f>INT((D9264-1)/6)+1</f>
        <v>4</v>
      </c>
      <c r="H9264">
        <f>MOD(D9264-1,6)+1</f>
        <v>2</v>
      </c>
      <c r="I9264">
        <f>37-D9264</f>
        <v>17</v>
      </c>
      <c r="J9264">
        <f>ABS(D9264-D9265)</f>
        <v>14</v>
      </c>
      <c r="K9264">
        <f>AVERAGE(D9264:D9268)</f>
        <v>20</v>
      </c>
      <c r="L9264">
        <f>AVERAGE(D9264:D9283)</f>
        <v>20</v>
      </c>
      <c r="M9264">
        <f>K9264-L9264</f>
        <v>0</v>
      </c>
      <c r="N9264" t="str">
        <f>IF(K9264&gt;L9264,"HIGH ZONE BIAS",IF(K9264&lt;L9264,"LOW ZONE BIAS","EQUILIBRIUM"))</f>
        <v>EQUILIBRIUM</v>
      </c>
    </row>
    <row r="9265">
      <c r="A9265">
        <v>18306</v>
      </c>
      <c r="B9265" t="str">
        <v>2018-12-27</v>
      </c>
      <c r="C9265" t="str">
        <v>Morning</v>
      </c>
      <c r="D9265">
        <v>6</v>
      </c>
      <c r="E9265" t="str">
        <f>IF(MOD(D9265,2)=0,"EVEN","ODD")</f>
        <v>EVEN</v>
      </c>
      <c r="F9265" t="str">
        <f>IF(D9265&lt;=18,"LOW (1-18)","HIGH (19-36)")</f>
        <v>LOW (1-18)</v>
      </c>
      <c r="G9265">
        <f>INT((D9265-1)/6)+1</f>
        <v>1</v>
      </c>
      <c r="H9265">
        <f>MOD(D9265-1,6)+1</f>
        <v>6</v>
      </c>
      <c r="I9265">
        <f>37-D9265</f>
        <v>31</v>
      </c>
      <c r="J9265">
        <f>ABS(D9265-D9266)</f>
        <v>16</v>
      </c>
      <c r="K9265">
        <f>AVERAGE(D9265:D9269)</f>
        <v>6</v>
      </c>
      <c r="L9265">
        <f>AVERAGE(D9265:D9284)</f>
        <v>6</v>
      </c>
      <c r="M9265">
        <f>K9265-L9265</f>
        <v>0</v>
      </c>
      <c r="N9265" t="str">
        <f>IF(K9265&gt;L9265,"HIGH ZONE BIAS",IF(K9265&lt;L9265,"LOW ZONE BIAS","EQUILIBRIUM"))</f>
        <v>EQUILIBRIUM</v>
      </c>
    </row>
    <row r="9266">
      <c r="A9266">
        <v>18305</v>
      </c>
      <c r="B9266" t="str">
        <v>2018-12-26</v>
      </c>
      <c r="C9266" t="str">
        <v>Evening</v>
      </c>
      <c r="D9266">
        <v>22</v>
      </c>
      <c r="E9266" t="str">
        <f>IF(MOD(D9266,2)=0,"EVEN","ODD")</f>
        <v>EVEN</v>
      </c>
      <c r="F9266" t="str">
        <f>IF(D9266&lt;=18,"LOW (1-18)","HIGH (19-36)")</f>
        <v>HIGH (19-36)</v>
      </c>
      <c r="G9266">
        <f>INT((D9266-1)/6)+1</f>
        <v>4</v>
      </c>
      <c r="H9266">
        <f>MOD(D9266-1,6)+1</f>
        <v>4</v>
      </c>
      <c r="I9266">
        <f>37-D9266</f>
        <v>15</v>
      </c>
      <c r="J9266">
        <f>ABS(D9266-D9267)</f>
        <v>3</v>
      </c>
      <c r="K9266">
        <f>AVERAGE(D9266:D9270)</f>
        <v>22</v>
      </c>
      <c r="L9266">
        <f>AVERAGE(D9266:D9285)</f>
        <v>22</v>
      </c>
      <c r="M9266">
        <f>K9266-L9266</f>
        <v>0</v>
      </c>
      <c r="N9266" t="str">
        <f>IF(K9266&gt;L9266,"HIGH ZONE BIAS",IF(K9266&lt;L9266,"LOW ZONE BIAS","EQUILIBRIUM"))</f>
        <v>EQUILIBRIUM</v>
      </c>
    </row>
    <row r="9267">
      <c r="A9267">
        <v>18304</v>
      </c>
      <c r="B9267" t="str">
        <v>2018-12-26</v>
      </c>
      <c r="C9267" t="str">
        <v>Afternoon</v>
      </c>
      <c r="D9267">
        <v>19</v>
      </c>
      <c r="E9267" t="str">
        <f>IF(MOD(D9267,2)=0,"EVEN","ODD")</f>
        <v>ODD</v>
      </c>
      <c r="F9267" t="str">
        <f>IF(D9267&lt;=18,"LOW (1-18)","HIGH (19-36)")</f>
        <v>HIGH (19-36)</v>
      </c>
      <c r="G9267">
        <f>INT((D9267-1)/6)+1</f>
        <v>4</v>
      </c>
      <c r="H9267">
        <f>MOD(D9267-1,6)+1</f>
        <v>1</v>
      </c>
      <c r="I9267">
        <f>37-D9267</f>
        <v>18</v>
      </c>
      <c r="J9267">
        <f>ABS(D9267-D9268)</f>
        <v>7</v>
      </c>
      <c r="K9267">
        <f>AVERAGE(D9267:D9271)</f>
        <v>19</v>
      </c>
      <c r="L9267">
        <f>AVERAGE(D9267:D9286)</f>
        <v>19</v>
      </c>
      <c r="M9267">
        <f>K9267-L9267</f>
        <v>0</v>
      </c>
      <c r="N9267" t="str">
        <f>IF(K9267&gt;L9267,"HIGH ZONE BIAS",IF(K9267&lt;L9267,"LOW ZONE BIAS","EQUILIBRIUM"))</f>
        <v>EQUILIBRIUM</v>
      </c>
    </row>
    <row r="9268">
      <c r="A9268">
        <v>18303</v>
      </c>
      <c r="B9268" t="str">
        <v>2018-12-26</v>
      </c>
      <c r="C9268" t="str">
        <v>Midday</v>
      </c>
      <c r="D9268">
        <v>26</v>
      </c>
      <c r="E9268" t="str">
        <f>IF(MOD(D9268,2)=0,"EVEN","ODD")</f>
        <v>EVEN</v>
      </c>
      <c r="F9268" t="str">
        <f>IF(D9268&lt;=18,"LOW (1-18)","HIGH (19-36)")</f>
        <v>HIGH (19-36)</v>
      </c>
      <c r="G9268">
        <f>INT((D9268-1)/6)+1</f>
        <v>5</v>
      </c>
      <c r="H9268">
        <f>MOD(D9268-1,6)+1</f>
        <v>2</v>
      </c>
      <c r="I9268">
        <f>37-D9268</f>
        <v>11</v>
      </c>
      <c r="J9268">
        <f>ABS(D9268-D9269)</f>
        <v>4</v>
      </c>
      <c r="K9268">
        <f>AVERAGE(D9268:D9272)</f>
        <v>26</v>
      </c>
      <c r="L9268">
        <f>AVERAGE(D9268:D9287)</f>
        <v>26</v>
      </c>
      <c r="M9268">
        <f>K9268-L9268</f>
        <v>0</v>
      </c>
      <c r="N9268" t="str">
        <f>IF(K9268&gt;L9268,"HIGH ZONE BIAS",IF(K9268&lt;L9268,"LOW ZONE BIAS","EQUILIBRIUM"))</f>
        <v>EQUILIBRIUM</v>
      </c>
    </row>
    <row r="9269">
      <c r="A9269">
        <v>18302</v>
      </c>
      <c r="B9269" t="str">
        <v>2018-12-26</v>
      </c>
      <c r="C9269" t="str">
        <v>Morning</v>
      </c>
      <c r="D9269">
        <v>22</v>
      </c>
      <c r="E9269" t="str">
        <f>IF(MOD(D9269,2)=0,"EVEN","ODD")</f>
        <v>EVEN</v>
      </c>
      <c r="F9269" t="str">
        <f>IF(D9269&lt;=18,"LOW (1-18)","HIGH (19-36)")</f>
        <v>HIGH (19-36)</v>
      </c>
      <c r="G9269">
        <f>INT((D9269-1)/6)+1</f>
        <v>4</v>
      </c>
      <c r="H9269">
        <f>MOD(D9269-1,6)+1</f>
        <v>4</v>
      </c>
      <c r="I9269">
        <f>37-D9269</f>
        <v>15</v>
      </c>
      <c r="J9269">
        <f>ABS(D9269-D9270)</f>
        <v>14</v>
      </c>
      <c r="K9269">
        <f>AVERAGE(D9269:D9273)</f>
        <v>22</v>
      </c>
      <c r="L9269">
        <f>AVERAGE(D9269:D9288)</f>
        <v>22</v>
      </c>
      <c r="M9269">
        <f>K9269-L9269</f>
        <v>0</v>
      </c>
      <c r="N9269" t="str">
        <f>IF(K9269&gt;L9269,"HIGH ZONE BIAS",IF(K9269&lt;L9269,"LOW ZONE BIAS","EQUILIBRIUM"))</f>
        <v>EQUILIBRIUM</v>
      </c>
    </row>
    <row r="9270">
      <c r="A9270">
        <v>18301</v>
      </c>
      <c r="B9270" t="str">
        <v>2018-12-24</v>
      </c>
      <c r="C9270" t="str">
        <v>Evening</v>
      </c>
      <c r="D9270">
        <v>36</v>
      </c>
      <c r="E9270" t="str">
        <f>IF(MOD(D9270,2)=0,"EVEN","ODD")</f>
        <v>EVEN</v>
      </c>
      <c r="F9270" t="str">
        <f>IF(D9270&lt;=18,"LOW (1-18)","HIGH (19-36)")</f>
        <v>HIGH (19-36)</v>
      </c>
      <c r="G9270">
        <f>INT((D9270-1)/6)+1</f>
        <v>6</v>
      </c>
      <c r="H9270">
        <f>MOD(D9270-1,6)+1</f>
        <v>6</v>
      </c>
      <c r="I9270">
        <f>37-D9270</f>
        <v>1</v>
      </c>
      <c r="J9270">
        <f>ABS(D9270-D9271)</f>
        <v>17</v>
      </c>
      <c r="K9270">
        <f>AVERAGE(D9270:D9274)</f>
        <v>36</v>
      </c>
      <c r="L9270">
        <f>AVERAGE(D9270:D9289)</f>
        <v>36</v>
      </c>
      <c r="M9270">
        <f>K9270-L9270</f>
        <v>0</v>
      </c>
      <c r="N9270" t="str">
        <f>IF(K9270&gt;L9270,"HIGH ZONE BIAS",IF(K9270&lt;L9270,"LOW ZONE BIAS","EQUILIBRIUM"))</f>
        <v>EQUILIBRIUM</v>
      </c>
    </row>
    <row r="9271">
      <c r="A9271">
        <v>18300</v>
      </c>
      <c r="B9271" t="str">
        <v>2018-12-24</v>
      </c>
      <c r="C9271" t="str">
        <v>Afternoon</v>
      </c>
      <c r="D9271">
        <v>19</v>
      </c>
      <c r="E9271" t="str">
        <f>IF(MOD(D9271,2)=0,"EVEN","ODD")</f>
        <v>ODD</v>
      </c>
      <c r="F9271" t="str">
        <f>IF(D9271&lt;=18,"LOW (1-18)","HIGH (19-36)")</f>
        <v>HIGH (19-36)</v>
      </c>
      <c r="G9271">
        <f>INT((D9271-1)/6)+1</f>
        <v>4</v>
      </c>
      <c r="H9271">
        <f>MOD(D9271-1,6)+1</f>
        <v>1</v>
      </c>
      <c r="I9271">
        <f>37-D9271</f>
        <v>18</v>
      </c>
      <c r="J9271">
        <f>ABS(D9271-D9272)</f>
        <v>16</v>
      </c>
      <c r="K9271">
        <f>AVERAGE(D9271:D9275)</f>
        <v>19</v>
      </c>
      <c r="L9271">
        <f>AVERAGE(D9271:D9290)</f>
        <v>19</v>
      </c>
      <c r="M9271">
        <f>K9271-L9271</f>
        <v>0</v>
      </c>
      <c r="N9271" t="str">
        <f>IF(K9271&gt;L9271,"HIGH ZONE BIAS",IF(K9271&lt;L9271,"LOW ZONE BIAS","EQUILIBRIUM"))</f>
        <v>EQUILIBRIUM</v>
      </c>
    </row>
    <row r="9272">
      <c r="A9272">
        <v>18299</v>
      </c>
      <c r="B9272" t="str">
        <v>2018-12-24</v>
      </c>
      <c r="C9272" t="str">
        <v>Midday</v>
      </c>
      <c r="D9272">
        <v>35</v>
      </c>
      <c r="E9272" t="str">
        <f>IF(MOD(D9272,2)=0,"EVEN","ODD")</f>
        <v>ODD</v>
      </c>
      <c r="F9272" t="str">
        <f>IF(D9272&lt;=18,"LOW (1-18)","HIGH (19-36)")</f>
        <v>HIGH (19-36)</v>
      </c>
      <c r="G9272">
        <f>INT((D9272-1)/6)+1</f>
        <v>6</v>
      </c>
      <c r="H9272">
        <f>MOD(D9272-1,6)+1</f>
        <v>5</v>
      </c>
      <c r="I9272">
        <f>37-D9272</f>
        <v>2</v>
      </c>
      <c r="J9272">
        <f>ABS(D9272-D9273)</f>
        <v>1</v>
      </c>
      <c r="K9272">
        <f>AVERAGE(D9272:D9276)</f>
        <v>35</v>
      </c>
      <c r="L9272">
        <f>AVERAGE(D9272:D9291)</f>
        <v>35</v>
      </c>
      <c r="M9272">
        <f>K9272-L9272</f>
        <v>0</v>
      </c>
      <c r="N9272" t="str">
        <f>IF(K9272&gt;L9272,"HIGH ZONE BIAS",IF(K9272&lt;L9272,"LOW ZONE BIAS","EQUILIBRIUM"))</f>
        <v>EQUILIBRIUM</v>
      </c>
    </row>
    <row r="9273">
      <c r="A9273">
        <v>18298</v>
      </c>
      <c r="B9273" t="str">
        <v>2018-12-24</v>
      </c>
      <c r="C9273" t="str">
        <v>Morning</v>
      </c>
      <c r="D9273">
        <v>34</v>
      </c>
      <c r="E9273" t="str">
        <f>IF(MOD(D9273,2)=0,"EVEN","ODD")</f>
        <v>EVEN</v>
      </c>
      <c r="F9273" t="str">
        <f>IF(D9273&lt;=18,"LOW (1-18)","HIGH (19-36)")</f>
        <v>HIGH (19-36)</v>
      </c>
      <c r="G9273">
        <f>INT((D9273-1)/6)+1</f>
        <v>6</v>
      </c>
      <c r="H9273">
        <f>MOD(D9273-1,6)+1</f>
        <v>4</v>
      </c>
      <c r="I9273">
        <f>37-D9273</f>
        <v>3</v>
      </c>
      <c r="J9273">
        <f>ABS(D9273-D9274)</f>
        <v>7</v>
      </c>
      <c r="K9273">
        <f>AVERAGE(D9273:D9277)</f>
        <v>34</v>
      </c>
      <c r="L9273">
        <f>AVERAGE(D9273:D9292)</f>
        <v>34</v>
      </c>
      <c r="M9273">
        <f>K9273-L9273</f>
        <v>0</v>
      </c>
      <c r="N9273" t="str">
        <f>IF(K9273&gt;L9273,"HIGH ZONE BIAS",IF(K9273&lt;L9273,"LOW ZONE BIAS","EQUILIBRIUM"))</f>
        <v>EQUILIBRIUM</v>
      </c>
    </row>
    <row r="9274">
      <c r="A9274">
        <v>18297</v>
      </c>
      <c r="B9274" t="str">
        <v>2018-12-22</v>
      </c>
      <c r="C9274" t="str">
        <v>Evening</v>
      </c>
      <c r="D9274">
        <v>27</v>
      </c>
      <c r="E9274" t="str">
        <f>IF(MOD(D9274,2)=0,"EVEN","ODD")</f>
        <v>ODD</v>
      </c>
      <c r="F9274" t="str">
        <f>IF(D9274&lt;=18,"LOW (1-18)","HIGH (19-36)")</f>
        <v>HIGH (19-36)</v>
      </c>
      <c r="G9274">
        <f>INT((D9274-1)/6)+1</f>
        <v>5</v>
      </c>
      <c r="H9274">
        <f>MOD(D9274-1,6)+1</f>
        <v>3</v>
      </c>
      <c r="I9274">
        <f>37-D9274</f>
        <v>10</v>
      </c>
      <c r="J9274">
        <f>ABS(D9274-D9275)</f>
        <v>18</v>
      </c>
      <c r="K9274">
        <f>AVERAGE(D9274:D9278)</f>
        <v>27</v>
      </c>
      <c r="L9274">
        <f>AVERAGE(D9274:D9293)</f>
        <v>27</v>
      </c>
      <c r="M9274">
        <f>K9274-L9274</f>
        <v>0</v>
      </c>
      <c r="N9274" t="str">
        <f>IF(K9274&gt;L9274,"HIGH ZONE BIAS",IF(K9274&lt;L9274,"LOW ZONE BIAS","EQUILIBRIUM"))</f>
        <v>EQUILIBRIUM</v>
      </c>
    </row>
    <row r="9275">
      <c r="A9275">
        <v>18296</v>
      </c>
      <c r="B9275" t="str">
        <v>2018-12-22</v>
      </c>
      <c r="C9275" t="str">
        <v>Afternoon</v>
      </c>
      <c r="D9275">
        <v>9</v>
      </c>
      <c r="E9275" t="str">
        <f>IF(MOD(D9275,2)=0,"EVEN","ODD")</f>
        <v>ODD</v>
      </c>
      <c r="F9275" t="str">
        <f>IF(D9275&lt;=18,"LOW (1-18)","HIGH (19-36)")</f>
        <v>LOW (1-18)</v>
      </c>
      <c r="G9275">
        <f>INT((D9275-1)/6)+1</f>
        <v>2</v>
      </c>
      <c r="H9275">
        <f>MOD(D9275-1,6)+1</f>
        <v>3</v>
      </c>
      <c r="I9275">
        <f>37-D9275</f>
        <v>28</v>
      </c>
      <c r="J9275">
        <f>ABS(D9275-D9276)</f>
        <v>7</v>
      </c>
      <c r="K9275">
        <f>AVERAGE(D9275:D9279)</f>
        <v>9</v>
      </c>
      <c r="L9275">
        <f>AVERAGE(D9275:D9294)</f>
        <v>9</v>
      </c>
      <c r="M9275">
        <f>K9275-L9275</f>
        <v>0</v>
      </c>
      <c r="N9275" t="str">
        <f>IF(K9275&gt;L9275,"HIGH ZONE BIAS",IF(K9275&lt;L9275,"LOW ZONE BIAS","EQUILIBRIUM"))</f>
        <v>EQUILIBRIUM</v>
      </c>
    </row>
    <row r="9276">
      <c r="A9276">
        <v>18295</v>
      </c>
      <c r="B9276" t="str">
        <v>2018-12-22</v>
      </c>
      <c r="C9276" t="str">
        <v>Midday</v>
      </c>
      <c r="D9276">
        <v>16</v>
      </c>
      <c r="E9276" t="str">
        <f>IF(MOD(D9276,2)=0,"EVEN","ODD")</f>
        <v>EVEN</v>
      </c>
      <c r="F9276" t="str">
        <f>IF(D9276&lt;=18,"LOW (1-18)","HIGH (19-36)")</f>
        <v>LOW (1-18)</v>
      </c>
      <c r="G9276">
        <f>INT((D9276-1)/6)+1</f>
        <v>3</v>
      </c>
      <c r="H9276">
        <f>MOD(D9276-1,6)+1</f>
        <v>4</v>
      </c>
      <c r="I9276">
        <f>37-D9276</f>
        <v>21</v>
      </c>
      <c r="J9276">
        <f>ABS(D9276-D9277)</f>
        <v>10</v>
      </c>
      <c r="K9276">
        <f>AVERAGE(D9276:D9280)</f>
        <v>16</v>
      </c>
      <c r="L9276">
        <f>AVERAGE(D9276:D9295)</f>
        <v>16</v>
      </c>
      <c r="M9276">
        <f>K9276-L9276</f>
        <v>0</v>
      </c>
      <c r="N9276" t="str">
        <f>IF(K9276&gt;L9276,"HIGH ZONE BIAS",IF(K9276&lt;L9276,"LOW ZONE BIAS","EQUILIBRIUM"))</f>
        <v>EQUILIBRIUM</v>
      </c>
    </row>
    <row r="9277">
      <c r="A9277">
        <v>18294</v>
      </c>
      <c r="B9277" t="str">
        <v>2018-12-22</v>
      </c>
      <c r="C9277" t="str">
        <v>Morning</v>
      </c>
      <c r="D9277">
        <v>6</v>
      </c>
      <c r="E9277" t="str">
        <f>IF(MOD(D9277,2)=0,"EVEN","ODD")</f>
        <v>EVEN</v>
      </c>
      <c r="F9277" t="str">
        <f>IF(D9277&lt;=18,"LOW (1-18)","HIGH (19-36)")</f>
        <v>LOW (1-18)</v>
      </c>
      <c r="G9277">
        <f>INT((D9277-1)/6)+1</f>
        <v>1</v>
      </c>
      <c r="H9277">
        <f>MOD(D9277-1,6)+1</f>
        <v>6</v>
      </c>
      <c r="I9277">
        <f>37-D9277</f>
        <v>31</v>
      </c>
      <c r="J9277">
        <f>ABS(D9277-D9278)</f>
        <v>2</v>
      </c>
      <c r="K9277">
        <f>AVERAGE(D9277:D9281)</f>
        <v>6</v>
      </c>
      <c r="L9277">
        <f>AVERAGE(D9277:D9296)</f>
        <v>6</v>
      </c>
      <c r="M9277">
        <f>K9277-L9277</f>
        <v>0</v>
      </c>
      <c r="N9277" t="str">
        <f>IF(K9277&gt;L9277,"HIGH ZONE BIAS",IF(K9277&lt;L9277,"LOW ZONE BIAS","EQUILIBRIUM"))</f>
        <v>EQUILIBRIUM</v>
      </c>
    </row>
    <row r="9278">
      <c r="A9278">
        <v>18293</v>
      </c>
      <c r="B9278" t="str">
        <v>2018-12-21</v>
      </c>
      <c r="C9278" t="str">
        <v>Evening</v>
      </c>
      <c r="D9278">
        <v>8</v>
      </c>
      <c r="E9278" t="str">
        <f>IF(MOD(D9278,2)=0,"EVEN","ODD")</f>
        <v>EVEN</v>
      </c>
      <c r="F9278" t="str">
        <f>IF(D9278&lt;=18,"LOW (1-18)","HIGH (19-36)")</f>
        <v>LOW (1-18)</v>
      </c>
      <c r="G9278">
        <f>INT((D9278-1)/6)+1</f>
        <v>2</v>
      </c>
      <c r="H9278">
        <f>MOD(D9278-1,6)+1</f>
        <v>2</v>
      </c>
      <c r="I9278">
        <f>37-D9278</f>
        <v>29</v>
      </c>
      <c r="J9278">
        <f>ABS(D9278-D9279)</f>
        <v>15</v>
      </c>
      <c r="K9278">
        <f>AVERAGE(D9278:D9282)</f>
        <v>8</v>
      </c>
      <c r="L9278">
        <f>AVERAGE(D9278:D9297)</f>
        <v>8</v>
      </c>
      <c r="M9278">
        <f>K9278-L9278</f>
        <v>0</v>
      </c>
      <c r="N9278" t="str">
        <f>IF(K9278&gt;L9278,"HIGH ZONE BIAS",IF(K9278&lt;L9278,"LOW ZONE BIAS","EQUILIBRIUM"))</f>
        <v>EQUILIBRIUM</v>
      </c>
    </row>
    <row r="9279">
      <c r="A9279">
        <v>18292</v>
      </c>
      <c r="B9279" t="str">
        <v>2018-12-21</v>
      </c>
      <c r="C9279" t="str">
        <v>Afternoon</v>
      </c>
      <c r="D9279">
        <v>23</v>
      </c>
      <c r="E9279" t="str">
        <f>IF(MOD(D9279,2)=0,"EVEN","ODD")</f>
        <v>ODD</v>
      </c>
      <c r="F9279" t="str">
        <f>IF(D9279&lt;=18,"LOW (1-18)","HIGH (19-36)")</f>
        <v>HIGH (19-36)</v>
      </c>
      <c r="G9279">
        <f>INT((D9279-1)/6)+1</f>
        <v>4</v>
      </c>
      <c r="H9279">
        <f>MOD(D9279-1,6)+1</f>
        <v>5</v>
      </c>
      <c r="I9279">
        <f>37-D9279</f>
        <v>14</v>
      </c>
      <c r="J9279">
        <f>ABS(D9279-D9280)</f>
        <v>2</v>
      </c>
      <c r="K9279">
        <f>AVERAGE(D9279:D9283)</f>
        <v>23</v>
      </c>
      <c r="L9279">
        <f>AVERAGE(D9279:D9298)</f>
        <v>23</v>
      </c>
      <c r="M9279">
        <f>K9279-L9279</f>
        <v>0</v>
      </c>
      <c r="N9279" t="str">
        <f>IF(K9279&gt;L9279,"HIGH ZONE BIAS",IF(K9279&lt;L9279,"LOW ZONE BIAS","EQUILIBRIUM"))</f>
        <v>EQUILIBRIUM</v>
      </c>
    </row>
    <row r="9280">
      <c r="A9280">
        <v>18291</v>
      </c>
      <c r="B9280" t="str">
        <v>2018-12-21</v>
      </c>
      <c r="C9280" t="str">
        <v>Midday</v>
      </c>
      <c r="D9280">
        <v>21</v>
      </c>
      <c r="E9280" t="str">
        <f>IF(MOD(D9280,2)=0,"EVEN","ODD")</f>
        <v>ODD</v>
      </c>
      <c r="F9280" t="str">
        <f>IF(D9280&lt;=18,"LOW (1-18)","HIGH (19-36)")</f>
        <v>HIGH (19-36)</v>
      </c>
      <c r="G9280">
        <f>INT((D9280-1)/6)+1</f>
        <v>4</v>
      </c>
      <c r="H9280">
        <f>MOD(D9280-1,6)+1</f>
        <v>3</v>
      </c>
      <c r="I9280">
        <f>37-D9280</f>
        <v>16</v>
      </c>
      <c r="J9280">
        <f>ABS(D9280-D9281)</f>
        <v>5</v>
      </c>
      <c r="K9280">
        <f>AVERAGE(D9280:D9284)</f>
        <v>21</v>
      </c>
      <c r="L9280">
        <f>AVERAGE(D9280:D9299)</f>
        <v>21</v>
      </c>
      <c r="M9280">
        <f>K9280-L9280</f>
        <v>0</v>
      </c>
      <c r="N9280" t="str">
        <f>IF(K9280&gt;L9280,"HIGH ZONE BIAS",IF(K9280&lt;L9280,"LOW ZONE BIAS","EQUILIBRIUM"))</f>
        <v>EQUILIBRIUM</v>
      </c>
    </row>
    <row r="9281">
      <c r="A9281">
        <v>18290</v>
      </c>
      <c r="B9281" t="str">
        <v>2018-12-21</v>
      </c>
      <c r="C9281" t="str">
        <v>Morning</v>
      </c>
      <c r="D9281">
        <v>26</v>
      </c>
      <c r="E9281" t="str">
        <f>IF(MOD(D9281,2)=0,"EVEN","ODD")</f>
        <v>EVEN</v>
      </c>
      <c r="F9281" t="str">
        <f>IF(D9281&lt;=18,"LOW (1-18)","HIGH (19-36)")</f>
        <v>HIGH (19-36)</v>
      </c>
      <c r="G9281">
        <f>INT((D9281-1)/6)+1</f>
        <v>5</v>
      </c>
      <c r="H9281">
        <f>MOD(D9281-1,6)+1</f>
        <v>2</v>
      </c>
      <c r="I9281">
        <f>37-D9281</f>
        <v>11</v>
      </c>
      <c r="J9281">
        <f>ABS(D9281-D9282)</f>
        <v>1</v>
      </c>
      <c r="K9281">
        <f>AVERAGE(D9281:D9285)</f>
        <v>26</v>
      </c>
      <c r="L9281">
        <f>AVERAGE(D9281:D9300)</f>
        <v>26</v>
      </c>
      <c r="M9281">
        <f>K9281-L9281</f>
        <v>0</v>
      </c>
      <c r="N9281" t="str">
        <f>IF(K9281&gt;L9281,"HIGH ZONE BIAS",IF(K9281&lt;L9281,"LOW ZONE BIAS","EQUILIBRIUM"))</f>
        <v>EQUILIBRIUM</v>
      </c>
    </row>
    <row r="9282">
      <c r="A9282">
        <v>18289</v>
      </c>
      <c r="B9282" t="str">
        <v>2018-12-20</v>
      </c>
      <c r="C9282" t="str">
        <v>Evening</v>
      </c>
      <c r="D9282">
        <v>27</v>
      </c>
      <c r="E9282" t="str">
        <f>IF(MOD(D9282,2)=0,"EVEN","ODD")</f>
        <v>ODD</v>
      </c>
      <c r="F9282" t="str">
        <f>IF(D9282&lt;=18,"LOW (1-18)","HIGH (19-36)")</f>
        <v>HIGH (19-36)</v>
      </c>
      <c r="G9282">
        <f>INT((D9282-1)/6)+1</f>
        <v>5</v>
      </c>
      <c r="H9282">
        <f>MOD(D9282-1,6)+1</f>
        <v>3</v>
      </c>
      <c r="I9282">
        <f>37-D9282</f>
        <v>10</v>
      </c>
      <c r="J9282">
        <f>ABS(D9282-D9283)</f>
        <v>3</v>
      </c>
      <c r="K9282">
        <f>AVERAGE(D9282:D9286)</f>
        <v>27</v>
      </c>
      <c r="L9282">
        <f>AVERAGE(D9282:D9301)</f>
        <v>27</v>
      </c>
      <c r="M9282">
        <f>K9282-L9282</f>
        <v>0</v>
      </c>
      <c r="N9282" t="str">
        <f>IF(K9282&gt;L9282,"HIGH ZONE BIAS",IF(K9282&lt;L9282,"LOW ZONE BIAS","EQUILIBRIUM"))</f>
        <v>EQUILIBRIUM</v>
      </c>
    </row>
    <row r="9283">
      <c r="A9283">
        <v>18288</v>
      </c>
      <c r="B9283" t="str">
        <v>2018-12-20</v>
      </c>
      <c r="C9283" t="str">
        <v>Afternoon</v>
      </c>
      <c r="D9283">
        <v>30</v>
      </c>
      <c r="E9283" t="str">
        <f>IF(MOD(D9283,2)=0,"EVEN","ODD")</f>
        <v>EVEN</v>
      </c>
      <c r="F9283" t="str">
        <f>IF(D9283&lt;=18,"LOW (1-18)","HIGH (19-36)")</f>
        <v>HIGH (19-36)</v>
      </c>
      <c r="G9283">
        <f>INT((D9283-1)/6)+1</f>
        <v>5</v>
      </c>
      <c r="H9283">
        <f>MOD(D9283-1,6)+1</f>
        <v>6</v>
      </c>
      <c r="I9283">
        <f>37-D9283</f>
        <v>7</v>
      </c>
      <c r="J9283">
        <f>ABS(D9283-D9284)</f>
        <v>6</v>
      </c>
      <c r="K9283">
        <f>AVERAGE(D9283:D9287)</f>
        <v>30</v>
      </c>
      <c r="L9283">
        <f>AVERAGE(D9283:D9302)</f>
        <v>30</v>
      </c>
      <c r="M9283">
        <f>K9283-L9283</f>
        <v>0</v>
      </c>
      <c r="N9283" t="str">
        <f>IF(K9283&gt;L9283,"HIGH ZONE BIAS",IF(K9283&lt;L9283,"LOW ZONE BIAS","EQUILIBRIUM"))</f>
        <v>EQUILIBRIUM</v>
      </c>
    </row>
    <row r="9284">
      <c r="A9284">
        <v>18287</v>
      </c>
      <c r="B9284" t="str">
        <v>2018-12-20</v>
      </c>
      <c r="C9284" t="str">
        <v>Midday</v>
      </c>
      <c r="D9284">
        <v>24</v>
      </c>
      <c r="E9284" t="str">
        <f>IF(MOD(D9284,2)=0,"EVEN","ODD")</f>
        <v>EVEN</v>
      </c>
      <c r="F9284" t="str">
        <f>IF(D9284&lt;=18,"LOW (1-18)","HIGH (19-36)")</f>
        <v>HIGH (19-36)</v>
      </c>
      <c r="G9284">
        <f>INT((D9284-1)/6)+1</f>
        <v>4</v>
      </c>
      <c r="H9284">
        <f>MOD(D9284-1,6)+1</f>
        <v>6</v>
      </c>
      <c r="I9284">
        <f>37-D9284</f>
        <v>13</v>
      </c>
      <c r="J9284">
        <f>ABS(D9284-D9285)</f>
        <v>23</v>
      </c>
      <c r="K9284">
        <f>AVERAGE(D9284:D9288)</f>
        <v>24</v>
      </c>
      <c r="L9284">
        <f>AVERAGE(D9284:D9303)</f>
        <v>24</v>
      </c>
      <c r="M9284">
        <f>K9284-L9284</f>
        <v>0</v>
      </c>
      <c r="N9284" t="str">
        <f>IF(K9284&gt;L9284,"HIGH ZONE BIAS",IF(K9284&lt;L9284,"LOW ZONE BIAS","EQUILIBRIUM"))</f>
        <v>EQUILIBRIUM</v>
      </c>
    </row>
    <row r="9285">
      <c r="A9285">
        <v>18286</v>
      </c>
      <c r="B9285" t="str">
        <v>2018-12-20</v>
      </c>
      <c r="C9285" t="str">
        <v>Morning</v>
      </c>
      <c r="D9285">
        <v>1</v>
      </c>
      <c r="E9285" t="str">
        <f>IF(MOD(D9285,2)=0,"EVEN","ODD")</f>
        <v>ODD</v>
      </c>
      <c r="F9285" t="str">
        <f>IF(D9285&lt;=18,"LOW (1-18)","HIGH (19-36)")</f>
        <v>LOW (1-18)</v>
      </c>
      <c r="G9285">
        <f>INT((D9285-1)/6)+1</f>
        <v>1</v>
      </c>
      <c r="H9285">
        <f>MOD(D9285-1,6)+1</f>
        <v>1</v>
      </c>
      <c r="I9285">
        <f>37-D9285</f>
        <v>36</v>
      </c>
      <c r="J9285">
        <f>ABS(D9285-D9286)</f>
        <v>19</v>
      </c>
      <c r="K9285">
        <f>AVERAGE(D9285:D9289)</f>
        <v>1</v>
      </c>
      <c r="L9285">
        <f>AVERAGE(D9285:D9304)</f>
        <v>1</v>
      </c>
      <c r="M9285">
        <f>K9285-L9285</f>
        <v>0</v>
      </c>
      <c r="N9285" t="str">
        <f>IF(K9285&gt;L9285,"HIGH ZONE BIAS",IF(K9285&lt;L9285,"LOW ZONE BIAS","EQUILIBRIUM"))</f>
        <v>EQUILIBRIUM</v>
      </c>
    </row>
    <row r="9286">
      <c r="A9286">
        <v>18285</v>
      </c>
      <c r="B9286" t="str">
        <v>2018-12-19</v>
      </c>
      <c r="C9286" t="str">
        <v>Evening</v>
      </c>
      <c r="D9286">
        <v>20</v>
      </c>
      <c r="E9286" t="str">
        <f>IF(MOD(D9286,2)=0,"EVEN","ODD")</f>
        <v>EVEN</v>
      </c>
      <c r="F9286" t="str">
        <f>IF(D9286&lt;=18,"LOW (1-18)","HIGH (19-36)")</f>
        <v>HIGH (19-36)</v>
      </c>
      <c r="G9286">
        <f>INT((D9286-1)/6)+1</f>
        <v>4</v>
      </c>
      <c r="H9286">
        <f>MOD(D9286-1,6)+1</f>
        <v>2</v>
      </c>
      <c r="I9286">
        <f>37-D9286</f>
        <v>17</v>
      </c>
      <c r="J9286">
        <f>ABS(D9286-D9287)</f>
        <v>18</v>
      </c>
      <c r="K9286">
        <f>AVERAGE(D9286:D9290)</f>
        <v>20</v>
      </c>
      <c r="L9286">
        <f>AVERAGE(D9286:D9305)</f>
        <v>20</v>
      </c>
      <c r="M9286">
        <f>K9286-L9286</f>
        <v>0</v>
      </c>
      <c r="N9286" t="str">
        <f>IF(K9286&gt;L9286,"HIGH ZONE BIAS",IF(K9286&lt;L9286,"LOW ZONE BIAS","EQUILIBRIUM"))</f>
        <v>EQUILIBRIUM</v>
      </c>
    </row>
    <row r="9287">
      <c r="A9287">
        <v>18284</v>
      </c>
      <c r="B9287" t="str">
        <v>2018-12-19</v>
      </c>
      <c r="C9287" t="str">
        <v>Afternoon</v>
      </c>
      <c r="D9287">
        <v>2</v>
      </c>
      <c r="E9287" t="str">
        <f>IF(MOD(D9287,2)=0,"EVEN","ODD")</f>
        <v>EVEN</v>
      </c>
      <c r="F9287" t="str">
        <f>IF(D9287&lt;=18,"LOW (1-18)","HIGH (19-36)")</f>
        <v>LOW (1-18)</v>
      </c>
      <c r="G9287">
        <f>INT((D9287-1)/6)+1</f>
        <v>1</v>
      </c>
      <c r="H9287">
        <f>MOD(D9287-1,6)+1</f>
        <v>2</v>
      </c>
      <c r="I9287">
        <f>37-D9287</f>
        <v>35</v>
      </c>
      <c r="J9287">
        <f>ABS(D9287-D9288)</f>
        <v>10</v>
      </c>
      <c r="K9287">
        <f>AVERAGE(D9287:D9291)</f>
        <v>2</v>
      </c>
      <c r="L9287">
        <f>AVERAGE(D9287:D9306)</f>
        <v>2</v>
      </c>
      <c r="M9287">
        <f>K9287-L9287</f>
        <v>0</v>
      </c>
      <c r="N9287" t="str">
        <f>IF(K9287&gt;L9287,"HIGH ZONE BIAS",IF(K9287&lt;L9287,"LOW ZONE BIAS","EQUILIBRIUM"))</f>
        <v>EQUILIBRIUM</v>
      </c>
    </row>
    <row r="9288">
      <c r="A9288">
        <v>18283</v>
      </c>
      <c r="B9288" t="str">
        <v>2018-12-19</v>
      </c>
      <c r="C9288" t="str">
        <v>Midday</v>
      </c>
      <c r="D9288">
        <v>12</v>
      </c>
      <c r="E9288" t="str">
        <f>IF(MOD(D9288,2)=0,"EVEN","ODD")</f>
        <v>EVEN</v>
      </c>
      <c r="F9288" t="str">
        <f>IF(D9288&lt;=18,"LOW (1-18)","HIGH (19-36)")</f>
        <v>LOW (1-18)</v>
      </c>
      <c r="G9288">
        <f>INT((D9288-1)/6)+1</f>
        <v>2</v>
      </c>
      <c r="H9288">
        <f>MOD(D9288-1,6)+1</f>
        <v>6</v>
      </c>
      <c r="I9288">
        <f>37-D9288</f>
        <v>25</v>
      </c>
      <c r="J9288">
        <f>ABS(D9288-D9289)</f>
        <v>24</v>
      </c>
      <c r="K9288">
        <f>AVERAGE(D9288:D9292)</f>
        <v>12</v>
      </c>
      <c r="L9288">
        <f>AVERAGE(D9288:D9307)</f>
        <v>12</v>
      </c>
      <c r="M9288">
        <f>K9288-L9288</f>
        <v>0</v>
      </c>
      <c r="N9288" t="str">
        <f>IF(K9288&gt;L9288,"HIGH ZONE BIAS",IF(K9288&lt;L9288,"LOW ZONE BIAS","EQUILIBRIUM"))</f>
        <v>EQUILIBRIUM</v>
      </c>
    </row>
    <row r="9289">
      <c r="A9289">
        <v>18282</v>
      </c>
      <c r="B9289" t="str">
        <v>2018-12-19</v>
      </c>
      <c r="C9289" t="str">
        <v>Morning</v>
      </c>
      <c r="D9289">
        <v>36</v>
      </c>
      <c r="E9289" t="str">
        <f>IF(MOD(D9289,2)=0,"EVEN","ODD")</f>
        <v>EVEN</v>
      </c>
      <c r="F9289" t="str">
        <f>IF(D9289&lt;=18,"LOW (1-18)","HIGH (19-36)")</f>
        <v>HIGH (19-36)</v>
      </c>
      <c r="G9289">
        <f>INT((D9289-1)/6)+1</f>
        <v>6</v>
      </c>
      <c r="H9289">
        <f>MOD(D9289-1,6)+1</f>
        <v>6</v>
      </c>
      <c r="I9289">
        <f>37-D9289</f>
        <v>1</v>
      </c>
      <c r="J9289">
        <f>ABS(D9289-D9290)</f>
        <v>29</v>
      </c>
      <c r="K9289">
        <f>AVERAGE(D9289:D9293)</f>
        <v>36</v>
      </c>
      <c r="L9289">
        <f>AVERAGE(D9289:D9308)</f>
        <v>36</v>
      </c>
      <c r="M9289">
        <f>K9289-L9289</f>
        <v>0</v>
      </c>
      <c r="N9289" t="str">
        <f>IF(K9289&gt;L9289,"HIGH ZONE BIAS",IF(K9289&lt;L9289,"LOW ZONE BIAS","EQUILIBRIUM"))</f>
        <v>EQUILIBRIUM</v>
      </c>
    </row>
    <row r="9290">
      <c r="A9290">
        <v>18281</v>
      </c>
      <c r="B9290" t="str">
        <v>2018-12-18</v>
      </c>
      <c r="C9290" t="str">
        <v>Evening</v>
      </c>
      <c r="D9290">
        <v>7</v>
      </c>
      <c r="E9290" t="str">
        <f>IF(MOD(D9290,2)=0,"EVEN","ODD")</f>
        <v>ODD</v>
      </c>
      <c r="F9290" t="str">
        <f>IF(D9290&lt;=18,"LOW (1-18)","HIGH (19-36)")</f>
        <v>LOW (1-18)</v>
      </c>
      <c r="G9290">
        <f>INT((D9290-1)/6)+1</f>
        <v>2</v>
      </c>
      <c r="H9290">
        <f>MOD(D9290-1,6)+1</f>
        <v>1</v>
      </c>
      <c r="I9290">
        <f>37-D9290</f>
        <v>30</v>
      </c>
      <c r="J9290">
        <f>ABS(D9290-D9291)</f>
        <v>21</v>
      </c>
      <c r="K9290">
        <f>AVERAGE(D9290:D9294)</f>
        <v>7</v>
      </c>
      <c r="L9290">
        <f>AVERAGE(D9290:D9309)</f>
        <v>7</v>
      </c>
      <c r="M9290">
        <f>K9290-L9290</f>
        <v>0</v>
      </c>
      <c r="N9290" t="str">
        <f>IF(K9290&gt;L9290,"HIGH ZONE BIAS",IF(K9290&lt;L9290,"LOW ZONE BIAS","EQUILIBRIUM"))</f>
        <v>EQUILIBRIUM</v>
      </c>
    </row>
    <row r="9291">
      <c r="A9291">
        <v>18280</v>
      </c>
      <c r="B9291" t="str">
        <v>2018-12-18</v>
      </c>
      <c r="C9291" t="str">
        <v>Afternoon</v>
      </c>
      <c r="D9291">
        <v>28</v>
      </c>
      <c r="E9291" t="str">
        <f>IF(MOD(D9291,2)=0,"EVEN","ODD")</f>
        <v>EVEN</v>
      </c>
      <c r="F9291" t="str">
        <f>IF(D9291&lt;=18,"LOW (1-18)","HIGH (19-36)")</f>
        <v>HIGH (19-36)</v>
      </c>
      <c r="G9291">
        <f>INT((D9291-1)/6)+1</f>
        <v>5</v>
      </c>
      <c r="H9291">
        <f>MOD(D9291-1,6)+1</f>
        <v>4</v>
      </c>
      <c r="I9291">
        <f>37-D9291</f>
        <v>9</v>
      </c>
      <c r="J9291">
        <f>ABS(D9291-D9292)</f>
        <v>0</v>
      </c>
      <c r="K9291">
        <f>AVERAGE(D9291:D9295)</f>
        <v>28</v>
      </c>
      <c r="L9291">
        <f>AVERAGE(D9291:D9310)</f>
        <v>28</v>
      </c>
      <c r="M9291">
        <f>K9291-L9291</f>
        <v>0</v>
      </c>
      <c r="N9291" t="str">
        <f>IF(K9291&gt;L9291,"HIGH ZONE BIAS",IF(K9291&lt;L9291,"LOW ZONE BIAS","EQUILIBRIUM"))</f>
        <v>EQUILIBRIUM</v>
      </c>
    </row>
    <row r="9292">
      <c r="A9292">
        <v>18279</v>
      </c>
      <c r="B9292" t="str">
        <v>2018-12-18</v>
      </c>
      <c r="C9292" t="str">
        <v>Midday</v>
      </c>
      <c r="D9292">
        <v>28</v>
      </c>
      <c r="E9292" t="str">
        <f>IF(MOD(D9292,2)=0,"EVEN","ODD")</f>
        <v>EVEN</v>
      </c>
      <c r="F9292" t="str">
        <f>IF(D9292&lt;=18,"LOW (1-18)","HIGH (19-36)")</f>
        <v>HIGH (19-36)</v>
      </c>
      <c r="G9292">
        <f>INT((D9292-1)/6)+1</f>
        <v>5</v>
      </c>
      <c r="H9292">
        <f>MOD(D9292-1,6)+1</f>
        <v>4</v>
      </c>
      <c r="I9292">
        <f>37-D9292</f>
        <v>9</v>
      </c>
      <c r="J9292">
        <f>ABS(D9292-D9293)</f>
        <v>25</v>
      </c>
      <c r="K9292">
        <f>AVERAGE(D9292:D9296)</f>
        <v>28</v>
      </c>
      <c r="L9292">
        <f>AVERAGE(D9292:D9311)</f>
        <v>28</v>
      </c>
      <c r="M9292">
        <f>K9292-L9292</f>
        <v>0</v>
      </c>
      <c r="N9292" t="str">
        <f>IF(K9292&gt;L9292,"HIGH ZONE BIAS",IF(K9292&lt;L9292,"LOW ZONE BIAS","EQUILIBRIUM"))</f>
        <v>EQUILIBRIUM</v>
      </c>
    </row>
    <row r="9293">
      <c r="A9293">
        <v>18278</v>
      </c>
      <c r="B9293" t="str">
        <v>2018-12-18</v>
      </c>
      <c r="C9293" t="str">
        <v>Morning</v>
      </c>
      <c r="D9293">
        <v>3</v>
      </c>
      <c r="E9293" t="str">
        <f>IF(MOD(D9293,2)=0,"EVEN","ODD")</f>
        <v>ODD</v>
      </c>
      <c r="F9293" t="str">
        <f>IF(D9293&lt;=18,"LOW (1-18)","HIGH (19-36)")</f>
        <v>LOW (1-18)</v>
      </c>
      <c r="G9293">
        <f>INT((D9293-1)/6)+1</f>
        <v>1</v>
      </c>
      <c r="H9293">
        <f>MOD(D9293-1,6)+1</f>
        <v>3</v>
      </c>
      <c r="I9293">
        <f>37-D9293</f>
        <v>34</v>
      </c>
      <c r="J9293">
        <f>ABS(D9293-D9294)</f>
        <v>3</v>
      </c>
      <c r="K9293">
        <f>AVERAGE(D9293:D9297)</f>
        <v>3</v>
      </c>
      <c r="L9293">
        <f>AVERAGE(D9293:D9312)</f>
        <v>3</v>
      </c>
      <c r="M9293">
        <f>K9293-L9293</f>
        <v>0</v>
      </c>
      <c r="N9293" t="str">
        <f>IF(K9293&gt;L9293,"HIGH ZONE BIAS",IF(K9293&lt;L9293,"LOW ZONE BIAS","EQUILIBRIUM"))</f>
        <v>EQUILIBRIUM</v>
      </c>
    </row>
    <row r="9294">
      <c r="A9294">
        <v>18277</v>
      </c>
      <c r="B9294" t="str">
        <v>2018-12-17</v>
      </c>
      <c r="C9294" t="str">
        <v>Evening</v>
      </c>
      <c r="D9294">
        <v>6</v>
      </c>
      <c r="E9294" t="str">
        <f>IF(MOD(D9294,2)=0,"EVEN","ODD")</f>
        <v>EVEN</v>
      </c>
      <c r="F9294" t="str">
        <f>IF(D9294&lt;=18,"LOW (1-18)","HIGH (19-36)")</f>
        <v>LOW (1-18)</v>
      </c>
      <c r="G9294">
        <f>INT((D9294-1)/6)+1</f>
        <v>1</v>
      </c>
      <c r="H9294">
        <f>MOD(D9294-1,6)+1</f>
        <v>6</v>
      </c>
      <c r="I9294">
        <f>37-D9294</f>
        <v>31</v>
      </c>
      <c r="J9294">
        <f>ABS(D9294-D9295)</f>
        <v>20</v>
      </c>
      <c r="K9294">
        <f>AVERAGE(D9294:D9298)</f>
        <v>6</v>
      </c>
      <c r="L9294">
        <f>AVERAGE(D9294:D9313)</f>
        <v>6</v>
      </c>
      <c r="M9294">
        <f>K9294-L9294</f>
        <v>0</v>
      </c>
      <c r="N9294" t="str">
        <f>IF(K9294&gt;L9294,"HIGH ZONE BIAS",IF(K9294&lt;L9294,"LOW ZONE BIAS","EQUILIBRIUM"))</f>
        <v>EQUILIBRIUM</v>
      </c>
    </row>
    <row r="9295">
      <c r="A9295">
        <v>18276</v>
      </c>
      <c r="B9295" t="str">
        <v>2018-12-17</v>
      </c>
      <c r="C9295" t="str">
        <v>Afternoon</v>
      </c>
      <c r="D9295">
        <v>26</v>
      </c>
      <c r="E9295" t="str">
        <f>IF(MOD(D9295,2)=0,"EVEN","ODD")</f>
        <v>EVEN</v>
      </c>
      <c r="F9295" t="str">
        <f>IF(D9295&lt;=18,"LOW (1-18)","HIGH (19-36)")</f>
        <v>HIGH (19-36)</v>
      </c>
      <c r="G9295">
        <f>INT((D9295-1)/6)+1</f>
        <v>5</v>
      </c>
      <c r="H9295">
        <f>MOD(D9295-1,6)+1</f>
        <v>2</v>
      </c>
      <c r="I9295">
        <f>37-D9295</f>
        <v>11</v>
      </c>
      <c r="J9295">
        <f>ABS(D9295-D9296)</f>
        <v>6</v>
      </c>
      <c r="K9295">
        <f>AVERAGE(D9295:D9299)</f>
        <v>26</v>
      </c>
      <c r="L9295">
        <f>AVERAGE(D9295:D9314)</f>
        <v>26</v>
      </c>
      <c r="M9295">
        <f>K9295-L9295</f>
        <v>0</v>
      </c>
      <c r="N9295" t="str">
        <f>IF(K9295&gt;L9295,"HIGH ZONE BIAS",IF(K9295&lt;L9295,"LOW ZONE BIAS","EQUILIBRIUM"))</f>
        <v>EQUILIBRIUM</v>
      </c>
    </row>
    <row r="9296">
      <c r="A9296">
        <v>18275</v>
      </c>
      <c r="B9296" t="str">
        <v>2018-12-17</v>
      </c>
      <c r="C9296" t="str">
        <v>Midday</v>
      </c>
      <c r="D9296">
        <v>32</v>
      </c>
      <c r="E9296" t="str">
        <f>IF(MOD(D9296,2)=0,"EVEN","ODD")</f>
        <v>EVEN</v>
      </c>
      <c r="F9296" t="str">
        <f>IF(D9296&lt;=18,"LOW (1-18)","HIGH (19-36)")</f>
        <v>HIGH (19-36)</v>
      </c>
      <c r="G9296">
        <f>INT((D9296-1)/6)+1</f>
        <v>6</v>
      </c>
      <c r="H9296">
        <f>MOD(D9296-1,6)+1</f>
        <v>2</v>
      </c>
      <c r="I9296">
        <f>37-D9296</f>
        <v>5</v>
      </c>
      <c r="J9296">
        <f>ABS(D9296-D9297)</f>
        <v>21</v>
      </c>
      <c r="K9296">
        <f>AVERAGE(D9296:D9300)</f>
        <v>32</v>
      </c>
      <c r="L9296">
        <f>AVERAGE(D9296:D9315)</f>
        <v>32</v>
      </c>
      <c r="M9296">
        <f>K9296-L9296</f>
        <v>0</v>
      </c>
      <c r="N9296" t="str">
        <f>IF(K9296&gt;L9296,"HIGH ZONE BIAS",IF(K9296&lt;L9296,"LOW ZONE BIAS","EQUILIBRIUM"))</f>
        <v>EQUILIBRIUM</v>
      </c>
    </row>
    <row r="9297">
      <c r="A9297">
        <v>18274</v>
      </c>
      <c r="B9297" t="str">
        <v>2018-12-17</v>
      </c>
      <c r="C9297" t="str">
        <v>Morning</v>
      </c>
      <c r="D9297">
        <v>11</v>
      </c>
      <c r="E9297" t="str">
        <f>IF(MOD(D9297,2)=0,"EVEN","ODD")</f>
        <v>ODD</v>
      </c>
      <c r="F9297" t="str">
        <f>IF(D9297&lt;=18,"LOW (1-18)","HIGH (19-36)")</f>
        <v>LOW (1-18)</v>
      </c>
      <c r="G9297">
        <f>INT((D9297-1)/6)+1</f>
        <v>2</v>
      </c>
      <c r="H9297">
        <f>MOD(D9297-1,6)+1</f>
        <v>5</v>
      </c>
      <c r="I9297">
        <f>37-D9297</f>
        <v>26</v>
      </c>
      <c r="J9297">
        <f>ABS(D9297-D9298)</f>
        <v>6</v>
      </c>
      <c r="K9297">
        <f>AVERAGE(D9297:D9301)</f>
        <v>11</v>
      </c>
      <c r="L9297">
        <f>AVERAGE(D9297:D9316)</f>
        <v>11</v>
      </c>
      <c r="M9297">
        <f>K9297-L9297</f>
        <v>0</v>
      </c>
      <c r="N9297" t="str">
        <f>IF(K9297&gt;L9297,"HIGH ZONE BIAS",IF(K9297&lt;L9297,"LOW ZONE BIAS","EQUILIBRIUM"))</f>
        <v>EQUILIBRIUM</v>
      </c>
    </row>
    <row r="9298">
      <c r="A9298">
        <v>18273</v>
      </c>
      <c r="B9298" t="str">
        <v>2018-12-15</v>
      </c>
      <c r="C9298" t="str">
        <v>Evening</v>
      </c>
      <c r="D9298">
        <v>17</v>
      </c>
      <c r="E9298" t="str">
        <f>IF(MOD(D9298,2)=0,"EVEN","ODD")</f>
        <v>ODD</v>
      </c>
      <c r="F9298" t="str">
        <f>IF(D9298&lt;=18,"LOW (1-18)","HIGH (19-36)")</f>
        <v>LOW (1-18)</v>
      </c>
      <c r="G9298">
        <f>INT((D9298-1)/6)+1</f>
        <v>3</v>
      </c>
      <c r="H9298">
        <f>MOD(D9298-1,6)+1</f>
        <v>5</v>
      </c>
      <c r="I9298">
        <f>37-D9298</f>
        <v>20</v>
      </c>
      <c r="J9298">
        <f>ABS(D9298-D9299)</f>
        <v>11</v>
      </c>
      <c r="K9298">
        <f>AVERAGE(D9298:D9302)</f>
        <v>17</v>
      </c>
      <c r="L9298">
        <f>AVERAGE(D9298:D9317)</f>
        <v>17</v>
      </c>
      <c r="M9298">
        <f>K9298-L9298</f>
        <v>0</v>
      </c>
      <c r="N9298" t="str">
        <f>IF(K9298&gt;L9298,"HIGH ZONE BIAS",IF(K9298&lt;L9298,"LOW ZONE BIAS","EQUILIBRIUM"))</f>
        <v>EQUILIBRIUM</v>
      </c>
    </row>
    <row r="9299">
      <c r="A9299">
        <v>18272</v>
      </c>
      <c r="B9299" t="str">
        <v>2018-12-15</v>
      </c>
      <c r="C9299" t="str">
        <v>Afternoon</v>
      </c>
      <c r="D9299">
        <v>28</v>
      </c>
      <c r="E9299" t="str">
        <f>IF(MOD(D9299,2)=0,"EVEN","ODD")</f>
        <v>EVEN</v>
      </c>
      <c r="F9299" t="str">
        <f>IF(D9299&lt;=18,"LOW (1-18)","HIGH (19-36)")</f>
        <v>HIGH (19-36)</v>
      </c>
      <c r="G9299">
        <f>INT((D9299-1)/6)+1</f>
        <v>5</v>
      </c>
      <c r="H9299">
        <f>MOD(D9299-1,6)+1</f>
        <v>4</v>
      </c>
      <c r="I9299">
        <f>37-D9299</f>
        <v>9</v>
      </c>
      <c r="J9299">
        <f>ABS(D9299-D9300)</f>
        <v>11</v>
      </c>
      <c r="K9299">
        <f>AVERAGE(D9299:D9303)</f>
        <v>28</v>
      </c>
      <c r="L9299">
        <f>AVERAGE(D9299:D9318)</f>
        <v>28</v>
      </c>
      <c r="M9299">
        <f>K9299-L9299</f>
        <v>0</v>
      </c>
      <c r="N9299" t="str">
        <f>IF(K9299&gt;L9299,"HIGH ZONE BIAS",IF(K9299&lt;L9299,"LOW ZONE BIAS","EQUILIBRIUM"))</f>
        <v>EQUILIBRIUM</v>
      </c>
    </row>
    <row r="9300">
      <c r="A9300">
        <v>18271</v>
      </c>
      <c r="B9300" t="str">
        <v>2018-12-15</v>
      </c>
      <c r="C9300" t="str">
        <v>Midday</v>
      </c>
      <c r="D9300">
        <v>17</v>
      </c>
      <c r="E9300" t="str">
        <f>IF(MOD(D9300,2)=0,"EVEN","ODD")</f>
        <v>ODD</v>
      </c>
      <c r="F9300" t="str">
        <f>IF(D9300&lt;=18,"LOW (1-18)","HIGH (19-36)")</f>
        <v>LOW (1-18)</v>
      </c>
      <c r="G9300">
        <f>INT((D9300-1)/6)+1</f>
        <v>3</v>
      </c>
      <c r="H9300">
        <f>MOD(D9300-1,6)+1</f>
        <v>5</v>
      </c>
      <c r="I9300">
        <f>37-D9300</f>
        <v>20</v>
      </c>
      <c r="J9300">
        <f>ABS(D9300-D9301)</f>
        <v>10</v>
      </c>
      <c r="K9300">
        <f>AVERAGE(D9300:D9304)</f>
        <v>17</v>
      </c>
      <c r="L9300">
        <f>AVERAGE(D9300:D9319)</f>
        <v>17</v>
      </c>
      <c r="M9300">
        <f>K9300-L9300</f>
        <v>0</v>
      </c>
      <c r="N9300" t="str">
        <f>IF(K9300&gt;L9300,"HIGH ZONE BIAS",IF(K9300&lt;L9300,"LOW ZONE BIAS","EQUILIBRIUM"))</f>
        <v>EQUILIBRIUM</v>
      </c>
    </row>
    <row r="9301">
      <c r="A9301">
        <v>18270</v>
      </c>
      <c r="B9301" t="str">
        <v>2018-12-15</v>
      </c>
      <c r="C9301" t="str">
        <v>Morning</v>
      </c>
      <c r="D9301">
        <v>27</v>
      </c>
      <c r="E9301" t="str">
        <f>IF(MOD(D9301,2)=0,"EVEN","ODD")</f>
        <v>ODD</v>
      </c>
      <c r="F9301" t="str">
        <f>IF(D9301&lt;=18,"LOW (1-18)","HIGH (19-36)")</f>
        <v>HIGH (19-36)</v>
      </c>
      <c r="G9301">
        <f>INT((D9301-1)/6)+1</f>
        <v>5</v>
      </c>
      <c r="H9301">
        <f>MOD(D9301-1,6)+1</f>
        <v>3</v>
      </c>
      <c r="I9301">
        <f>37-D9301</f>
        <v>10</v>
      </c>
      <c r="J9301">
        <f>ABS(D9301-D9302)</f>
        <v>2</v>
      </c>
      <c r="K9301">
        <f>AVERAGE(D9301:D9305)</f>
        <v>27</v>
      </c>
      <c r="L9301">
        <f>AVERAGE(D9301:D9320)</f>
        <v>27</v>
      </c>
      <c r="M9301">
        <f>K9301-L9301</f>
        <v>0</v>
      </c>
      <c r="N9301" t="str">
        <f>IF(K9301&gt;L9301,"HIGH ZONE BIAS",IF(K9301&lt;L9301,"LOW ZONE BIAS","EQUILIBRIUM"))</f>
        <v>EQUILIBRIUM</v>
      </c>
    </row>
    <row r="9302">
      <c r="A9302">
        <v>18269</v>
      </c>
      <c r="B9302" t="str">
        <v>2018-12-14</v>
      </c>
      <c r="C9302" t="str">
        <v>Evening</v>
      </c>
      <c r="D9302">
        <v>29</v>
      </c>
      <c r="E9302" t="str">
        <f>IF(MOD(D9302,2)=0,"EVEN","ODD")</f>
        <v>ODD</v>
      </c>
      <c r="F9302" t="str">
        <f>IF(D9302&lt;=18,"LOW (1-18)","HIGH (19-36)")</f>
        <v>HIGH (19-36)</v>
      </c>
      <c r="G9302">
        <f>INT((D9302-1)/6)+1</f>
        <v>5</v>
      </c>
      <c r="H9302">
        <f>MOD(D9302-1,6)+1</f>
        <v>5</v>
      </c>
      <c r="I9302">
        <f>37-D9302</f>
        <v>8</v>
      </c>
      <c r="J9302">
        <f>ABS(D9302-D9303)</f>
        <v>21</v>
      </c>
      <c r="K9302">
        <f>AVERAGE(D9302:D9306)</f>
        <v>29</v>
      </c>
      <c r="L9302">
        <f>AVERAGE(D9302:D9321)</f>
        <v>29</v>
      </c>
      <c r="M9302">
        <f>K9302-L9302</f>
        <v>0</v>
      </c>
      <c r="N9302" t="str">
        <f>IF(K9302&gt;L9302,"HIGH ZONE BIAS",IF(K9302&lt;L9302,"LOW ZONE BIAS","EQUILIBRIUM"))</f>
        <v>EQUILIBRIUM</v>
      </c>
    </row>
    <row r="9303">
      <c r="A9303">
        <v>18268</v>
      </c>
      <c r="B9303" t="str">
        <v>2018-12-14</v>
      </c>
      <c r="C9303" t="str">
        <v>Afternoon</v>
      </c>
      <c r="D9303">
        <v>8</v>
      </c>
      <c r="E9303" t="str">
        <f>IF(MOD(D9303,2)=0,"EVEN","ODD")</f>
        <v>EVEN</v>
      </c>
      <c r="F9303" t="str">
        <f>IF(D9303&lt;=18,"LOW (1-18)","HIGH (19-36)")</f>
        <v>LOW (1-18)</v>
      </c>
      <c r="G9303">
        <f>INT((D9303-1)/6)+1</f>
        <v>2</v>
      </c>
      <c r="H9303">
        <f>MOD(D9303-1,6)+1</f>
        <v>2</v>
      </c>
      <c r="I9303">
        <f>37-D9303</f>
        <v>29</v>
      </c>
      <c r="J9303">
        <f>ABS(D9303-D9304)</f>
        <v>1</v>
      </c>
      <c r="K9303">
        <f>AVERAGE(D9303:D9307)</f>
        <v>8</v>
      </c>
      <c r="L9303">
        <f>AVERAGE(D9303:D9322)</f>
        <v>8</v>
      </c>
      <c r="M9303">
        <f>K9303-L9303</f>
        <v>0</v>
      </c>
      <c r="N9303" t="str">
        <f>IF(K9303&gt;L9303,"HIGH ZONE BIAS",IF(K9303&lt;L9303,"LOW ZONE BIAS","EQUILIBRIUM"))</f>
        <v>EQUILIBRIUM</v>
      </c>
    </row>
    <row r="9304">
      <c r="A9304">
        <v>18267</v>
      </c>
      <c r="B9304" t="str">
        <v>2018-12-14</v>
      </c>
      <c r="C9304" t="str">
        <v>Midday</v>
      </c>
      <c r="D9304">
        <v>7</v>
      </c>
      <c r="E9304" t="str">
        <f>IF(MOD(D9304,2)=0,"EVEN","ODD")</f>
        <v>ODD</v>
      </c>
      <c r="F9304" t="str">
        <f>IF(D9304&lt;=18,"LOW (1-18)","HIGH (19-36)")</f>
        <v>LOW (1-18)</v>
      </c>
      <c r="G9304">
        <f>INT((D9304-1)/6)+1</f>
        <v>2</v>
      </c>
      <c r="H9304">
        <f>MOD(D9304-1,6)+1</f>
        <v>1</v>
      </c>
      <c r="I9304">
        <f>37-D9304</f>
        <v>30</v>
      </c>
      <c r="J9304">
        <f>ABS(D9304-D9305)</f>
        <v>17</v>
      </c>
      <c r="K9304">
        <f>AVERAGE(D9304:D9308)</f>
        <v>7</v>
      </c>
      <c r="L9304">
        <f>AVERAGE(D9304:D9323)</f>
        <v>7</v>
      </c>
      <c r="M9304">
        <f>K9304-L9304</f>
        <v>0</v>
      </c>
      <c r="N9304" t="str">
        <f>IF(K9304&gt;L9304,"HIGH ZONE BIAS",IF(K9304&lt;L9304,"LOW ZONE BIAS","EQUILIBRIUM"))</f>
        <v>EQUILIBRIUM</v>
      </c>
    </row>
    <row r="9305">
      <c r="A9305">
        <v>18266</v>
      </c>
      <c r="B9305" t="str">
        <v>2018-12-14</v>
      </c>
      <c r="C9305" t="str">
        <v>Morning</v>
      </c>
      <c r="D9305">
        <v>24</v>
      </c>
      <c r="E9305" t="str">
        <f>IF(MOD(D9305,2)=0,"EVEN","ODD")</f>
        <v>EVEN</v>
      </c>
      <c r="F9305" t="str">
        <f>IF(D9305&lt;=18,"LOW (1-18)","HIGH (19-36)")</f>
        <v>HIGH (19-36)</v>
      </c>
      <c r="G9305">
        <f>INT((D9305-1)/6)+1</f>
        <v>4</v>
      </c>
      <c r="H9305">
        <f>MOD(D9305-1,6)+1</f>
        <v>6</v>
      </c>
      <c r="I9305">
        <f>37-D9305</f>
        <v>13</v>
      </c>
      <c r="J9305">
        <f>ABS(D9305-D9306)</f>
        <v>1</v>
      </c>
      <c r="K9305">
        <f>AVERAGE(D9305:D9309)</f>
        <v>24</v>
      </c>
      <c r="L9305">
        <f>AVERAGE(D9305:D9324)</f>
        <v>24</v>
      </c>
      <c r="M9305">
        <f>K9305-L9305</f>
        <v>0</v>
      </c>
      <c r="N9305" t="str">
        <f>IF(K9305&gt;L9305,"HIGH ZONE BIAS",IF(K9305&lt;L9305,"LOW ZONE BIAS","EQUILIBRIUM"))</f>
        <v>EQUILIBRIUM</v>
      </c>
    </row>
    <row r="9306">
      <c r="A9306">
        <v>18265</v>
      </c>
      <c r="B9306" t="str">
        <v>2018-12-13</v>
      </c>
      <c r="C9306" t="str">
        <v>Evening</v>
      </c>
      <c r="D9306">
        <v>23</v>
      </c>
      <c r="E9306" t="str">
        <f>IF(MOD(D9306,2)=0,"EVEN","ODD")</f>
        <v>ODD</v>
      </c>
      <c r="F9306" t="str">
        <f>IF(D9306&lt;=18,"LOW (1-18)","HIGH (19-36)")</f>
        <v>HIGH (19-36)</v>
      </c>
      <c r="G9306">
        <f>INT((D9306-1)/6)+1</f>
        <v>4</v>
      </c>
      <c r="H9306">
        <f>MOD(D9306-1,6)+1</f>
        <v>5</v>
      </c>
      <c r="I9306">
        <f>37-D9306</f>
        <v>14</v>
      </c>
      <c r="J9306">
        <f>ABS(D9306-D9307)</f>
        <v>20</v>
      </c>
      <c r="K9306">
        <f>AVERAGE(D9306:D9310)</f>
        <v>23</v>
      </c>
      <c r="L9306">
        <f>AVERAGE(D9306:D9325)</f>
        <v>23</v>
      </c>
      <c r="M9306">
        <f>K9306-L9306</f>
        <v>0</v>
      </c>
      <c r="N9306" t="str">
        <f>IF(K9306&gt;L9306,"HIGH ZONE BIAS",IF(K9306&lt;L9306,"LOW ZONE BIAS","EQUILIBRIUM"))</f>
        <v>EQUILIBRIUM</v>
      </c>
    </row>
    <row r="9307">
      <c r="A9307">
        <v>18264</v>
      </c>
      <c r="B9307" t="str">
        <v>2018-12-13</v>
      </c>
      <c r="C9307" t="str">
        <v>Afternoon</v>
      </c>
      <c r="D9307">
        <v>3</v>
      </c>
      <c r="E9307" t="str">
        <f>IF(MOD(D9307,2)=0,"EVEN","ODD")</f>
        <v>ODD</v>
      </c>
      <c r="F9307" t="str">
        <f>IF(D9307&lt;=18,"LOW (1-18)","HIGH (19-36)")</f>
        <v>LOW (1-18)</v>
      </c>
      <c r="G9307">
        <f>INT((D9307-1)/6)+1</f>
        <v>1</v>
      </c>
      <c r="H9307">
        <f>MOD(D9307-1,6)+1</f>
        <v>3</v>
      </c>
      <c r="I9307">
        <f>37-D9307</f>
        <v>34</v>
      </c>
      <c r="J9307">
        <f>ABS(D9307-D9308)</f>
        <v>10</v>
      </c>
      <c r="K9307">
        <f>AVERAGE(D9307:D9311)</f>
        <v>3</v>
      </c>
      <c r="L9307">
        <f>AVERAGE(D9307:D9326)</f>
        <v>3</v>
      </c>
      <c r="M9307">
        <f>K9307-L9307</f>
        <v>0</v>
      </c>
      <c r="N9307" t="str">
        <f>IF(K9307&gt;L9307,"HIGH ZONE BIAS",IF(K9307&lt;L9307,"LOW ZONE BIAS","EQUILIBRIUM"))</f>
        <v>EQUILIBRIUM</v>
      </c>
    </row>
    <row r="9308">
      <c r="A9308">
        <v>18263</v>
      </c>
      <c r="B9308" t="str">
        <v>2018-12-13</v>
      </c>
      <c r="C9308" t="str">
        <v>Midday</v>
      </c>
      <c r="D9308">
        <v>13</v>
      </c>
      <c r="E9308" t="str">
        <f>IF(MOD(D9308,2)=0,"EVEN","ODD")</f>
        <v>ODD</v>
      </c>
      <c r="F9308" t="str">
        <f>IF(D9308&lt;=18,"LOW (1-18)","HIGH (19-36)")</f>
        <v>LOW (1-18)</v>
      </c>
      <c r="G9308">
        <f>INT((D9308-1)/6)+1</f>
        <v>3</v>
      </c>
      <c r="H9308">
        <f>MOD(D9308-1,6)+1</f>
        <v>1</v>
      </c>
      <c r="I9308">
        <f>37-D9308</f>
        <v>24</v>
      </c>
      <c r="J9308">
        <f>ABS(D9308-D9309)</f>
        <v>8</v>
      </c>
      <c r="K9308">
        <f>AVERAGE(D9308:D9312)</f>
        <v>13</v>
      </c>
      <c r="L9308">
        <f>AVERAGE(D9308:D9327)</f>
        <v>13</v>
      </c>
      <c r="M9308">
        <f>K9308-L9308</f>
        <v>0</v>
      </c>
      <c r="N9308" t="str">
        <f>IF(K9308&gt;L9308,"HIGH ZONE BIAS",IF(K9308&lt;L9308,"LOW ZONE BIAS","EQUILIBRIUM"))</f>
        <v>EQUILIBRIUM</v>
      </c>
    </row>
    <row r="9309">
      <c r="A9309">
        <v>18262</v>
      </c>
      <c r="B9309" t="str">
        <v>2018-12-13</v>
      </c>
      <c r="C9309" t="str">
        <v>Morning</v>
      </c>
      <c r="D9309">
        <v>5</v>
      </c>
      <c r="E9309" t="str">
        <f>IF(MOD(D9309,2)=0,"EVEN","ODD")</f>
        <v>ODD</v>
      </c>
      <c r="F9309" t="str">
        <f>IF(D9309&lt;=18,"LOW (1-18)","HIGH (19-36)")</f>
        <v>LOW (1-18)</v>
      </c>
      <c r="G9309">
        <f>INT((D9309-1)/6)+1</f>
        <v>1</v>
      </c>
      <c r="H9309">
        <f>MOD(D9309-1,6)+1</f>
        <v>5</v>
      </c>
      <c r="I9309">
        <f>37-D9309</f>
        <v>32</v>
      </c>
      <c r="J9309">
        <f>ABS(D9309-D9310)</f>
        <v>28</v>
      </c>
      <c r="K9309">
        <f>AVERAGE(D9309:D9313)</f>
        <v>5</v>
      </c>
      <c r="L9309">
        <f>AVERAGE(D9309:D9328)</f>
        <v>5</v>
      </c>
      <c r="M9309">
        <f>K9309-L9309</f>
        <v>0</v>
      </c>
      <c r="N9309" t="str">
        <f>IF(K9309&gt;L9309,"HIGH ZONE BIAS",IF(K9309&lt;L9309,"LOW ZONE BIAS","EQUILIBRIUM"))</f>
        <v>EQUILIBRIUM</v>
      </c>
    </row>
    <row r="9310">
      <c r="A9310">
        <v>18261</v>
      </c>
      <c r="B9310" t="str">
        <v>2018-12-12</v>
      </c>
      <c r="C9310" t="str">
        <v>Evening</v>
      </c>
      <c r="D9310">
        <v>33</v>
      </c>
      <c r="E9310" t="str">
        <f>IF(MOD(D9310,2)=0,"EVEN","ODD")</f>
        <v>ODD</v>
      </c>
      <c r="F9310" t="str">
        <f>IF(D9310&lt;=18,"LOW (1-18)","HIGH (19-36)")</f>
        <v>HIGH (19-36)</v>
      </c>
      <c r="G9310">
        <f>INT((D9310-1)/6)+1</f>
        <v>6</v>
      </c>
      <c r="H9310">
        <f>MOD(D9310-1,6)+1</f>
        <v>3</v>
      </c>
      <c r="I9310">
        <f>37-D9310</f>
        <v>4</v>
      </c>
      <c r="J9310">
        <f>ABS(D9310-D9311)</f>
        <v>32</v>
      </c>
      <c r="K9310">
        <f>AVERAGE(D9310:D9314)</f>
        <v>33</v>
      </c>
      <c r="L9310">
        <f>AVERAGE(D9310:D9329)</f>
        <v>33</v>
      </c>
      <c r="M9310">
        <f>K9310-L9310</f>
        <v>0</v>
      </c>
      <c r="N9310" t="str">
        <f>IF(K9310&gt;L9310,"HIGH ZONE BIAS",IF(K9310&lt;L9310,"LOW ZONE BIAS","EQUILIBRIUM"))</f>
        <v>EQUILIBRIUM</v>
      </c>
    </row>
    <row r="9311">
      <c r="A9311">
        <v>18260</v>
      </c>
      <c r="B9311" t="str">
        <v>2018-12-12</v>
      </c>
      <c r="C9311" t="str">
        <v>Afternoon</v>
      </c>
      <c r="D9311">
        <v>1</v>
      </c>
      <c r="E9311" t="str">
        <f>IF(MOD(D9311,2)=0,"EVEN","ODD")</f>
        <v>ODD</v>
      </c>
      <c r="F9311" t="str">
        <f>IF(D9311&lt;=18,"LOW (1-18)","HIGH (19-36)")</f>
        <v>LOW (1-18)</v>
      </c>
      <c r="G9311">
        <f>INT((D9311-1)/6)+1</f>
        <v>1</v>
      </c>
      <c r="H9311">
        <f>MOD(D9311-1,6)+1</f>
        <v>1</v>
      </c>
      <c r="I9311">
        <f>37-D9311</f>
        <v>36</v>
      </c>
      <c r="J9311">
        <f>ABS(D9311-D9312)</f>
        <v>13</v>
      </c>
      <c r="K9311">
        <f>AVERAGE(D9311:D9315)</f>
        <v>1</v>
      </c>
      <c r="L9311">
        <f>AVERAGE(D9311:D9330)</f>
        <v>1</v>
      </c>
      <c r="M9311">
        <f>K9311-L9311</f>
        <v>0</v>
      </c>
      <c r="N9311" t="str">
        <f>IF(K9311&gt;L9311,"HIGH ZONE BIAS",IF(K9311&lt;L9311,"LOW ZONE BIAS","EQUILIBRIUM"))</f>
        <v>EQUILIBRIUM</v>
      </c>
    </row>
    <row r="9312">
      <c r="A9312">
        <v>18259</v>
      </c>
      <c r="B9312" t="str">
        <v>2018-12-12</v>
      </c>
      <c r="C9312" t="str">
        <v>Midday</v>
      </c>
      <c r="D9312">
        <v>14</v>
      </c>
      <c r="E9312" t="str">
        <f>IF(MOD(D9312,2)=0,"EVEN","ODD")</f>
        <v>EVEN</v>
      </c>
      <c r="F9312" t="str">
        <f>IF(D9312&lt;=18,"LOW (1-18)","HIGH (19-36)")</f>
        <v>LOW (1-18)</v>
      </c>
      <c r="G9312">
        <f>INT((D9312-1)/6)+1</f>
        <v>3</v>
      </c>
      <c r="H9312">
        <f>MOD(D9312-1,6)+1</f>
        <v>2</v>
      </c>
      <c r="I9312">
        <f>37-D9312</f>
        <v>23</v>
      </c>
      <c r="J9312">
        <f>ABS(D9312-D9313)</f>
        <v>4</v>
      </c>
      <c r="K9312">
        <f>AVERAGE(D9312:D9316)</f>
        <v>14</v>
      </c>
      <c r="L9312">
        <f>AVERAGE(D9312:D9331)</f>
        <v>14</v>
      </c>
      <c r="M9312">
        <f>K9312-L9312</f>
        <v>0</v>
      </c>
      <c r="N9312" t="str">
        <f>IF(K9312&gt;L9312,"HIGH ZONE BIAS",IF(K9312&lt;L9312,"LOW ZONE BIAS","EQUILIBRIUM"))</f>
        <v>EQUILIBRIUM</v>
      </c>
    </row>
    <row r="9313">
      <c r="A9313">
        <v>18258</v>
      </c>
      <c r="B9313" t="str">
        <v>2018-12-12</v>
      </c>
      <c r="C9313" t="str">
        <v>Morning</v>
      </c>
      <c r="D9313">
        <v>18</v>
      </c>
      <c r="E9313" t="str">
        <f>IF(MOD(D9313,2)=0,"EVEN","ODD")</f>
        <v>EVEN</v>
      </c>
      <c r="F9313" t="str">
        <f>IF(D9313&lt;=18,"LOW (1-18)","HIGH (19-36)")</f>
        <v>LOW (1-18)</v>
      </c>
      <c r="G9313">
        <f>INT((D9313-1)/6)+1</f>
        <v>3</v>
      </c>
      <c r="H9313">
        <f>MOD(D9313-1,6)+1</f>
        <v>6</v>
      </c>
      <c r="I9313">
        <f>37-D9313</f>
        <v>19</v>
      </c>
      <c r="J9313">
        <f>ABS(D9313-D9314)</f>
        <v>3</v>
      </c>
      <c r="K9313">
        <f>AVERAGE(D9313:D9317)</f>
        <v>18</v>
      </c>
      <c r="L9313">
        <f>AVERAGE(D9313:D9332)</f>
        <v>18</v>
      </c>
      <c r="M9313">
        <f>K9313-L9313</f>
        <v>0</v>
      </c>
      <c r="N9313" t="str">
        <f>IF(K9313&gt;L9313,"HIGH ZONE BIAS",IF(K9313&lt;L9313,"LOW ZONE BIAS","EQUILIBRIUM"))</f>
        <v>EQUILIBRIUM</v>
      </c>
    </row>
    <row r="9314">
      <c r="A9314">
        <v>18257</v>
      </c>
      <c r="B9314" t="str">
        <v>2018-12-11</v>
      </c>
      <c r="C9314" t="str">
        <v>Evening</v>
      </c>
      <c r="D9314">
        <v>15</v>
      </c>
      <c r="E9314" t="str">
        <f>IF(MOD(D9314,2)=0,"EVEN","ODD")</f>
        <v>ODD</v>
      </c>
      <c r="F9314" t="str">
        <f>IF(D9314&lt;=18,"LOW (1-18)","HIGH (19-36)")</f>
        <v>LOW (1-18)</v>
      </c>
      <c r="G9314">
        <f>INT((D9314-1)/6)+1</f>
        <v>3</v>
      </c>
      <c r="H9314">
        <f>MOD(D9314-1,6)+1</f>
        <v>3</v>
      </c>
      <c r="I9314">
        <f>37-D9314</f>
        <v>22</v>
      </c>
      <c r="J9314">
        <f>ABS(D9314-D9315)</f>
        <v>18</v>
      </c>
      <c r="K9314">
        <f>AVERAGE(D9314:D9318)</f>
        <v>15</v>
      </c>
      <c r="L9314">
        <f>AVERAGE(D9314:D9333)</f>
        <v>15</v>
      </c>
      <c r="M9314">
        <f>K9314-L9314</f>
        <v>0</v>
      </c>
      <c r="N9314" t="str">
        <f>IF(K9314&gt;L9314,"HIGH ZONE BIAS",IF(K9314&lt;L9314,"LOW ZONE BIAS","EQUILIBRIUM"))</f>
        <v>EQUILIBRIUM</v>
      </c>
    </row>
    <row r="9315">
      <c r="A9315">
        <v>18256</v>
      </c>
      <c r="B9315" t="str">
        <v>2018-12-11</v>
      </c>
      <c r="C9315" t="str">
        <v>Afternoon</v>
      </c>
      <c r="D9315">
        <v>33</v>
      </c>
      <c r="E9315" t="str">
        <f>IF(MOD(D9315,2)=0,"EVEN","ODD")</f>
        <v>ODD</v>
      </c>
      <c r="F9315" t="str">
        <f>IF(D9315&lt;=18,"LOW (1-18)","HIGH (19-36)")</f>
        <v>HIGH (19-36)</v>
      </c>
      <c r="G9315">
        <f>INT((D9315-1)/6)+1</f>
        <v>6</v>
      </c>
      <c r="H9315">
        <f>MOD(D9315-1,6)+1</f>
        <v>3</v>
      </c>
      <c r="I9315">
        <f>37-D9315</f>
        <v>4</v>
      </c>
      <c r="J9315">
        <f>ABS(D9315-D9316)</f>
        <v>4</v>
      </c>
      <c r="K9315">
        <f>AVERAGE(D9315:D9319)</f>
        <v>33</v>
      </c>
      <c r="L9315">
        <f>AVERAGE(D9315:D9334)</f>
        <v>33</v>
      </c>
      <c r="M9315">
        <f>K9315-L9315</f>
        <v>0</v>
      </c>
      <c r="N9315" t="str">
        <f>IF(K9315&gt;L9315,"HIGH ZONE BIAS",IF(K9315&lt;L9315,"LOW ZONE BIAS","EQUILIBRIUM"))</f>
        <v>EQUILIBRIUM</v>
      </c>
    </row>
    <row r="9316">
      <c r="A9316">
        <v>18255</v>
      </c>
      <c r="B9316" t="str">
        <v>2018-12-11</v>
      </c>
      <c r="C9316" t="str">
        <v>Midday</v>
      </c>
      <c r="D9316">
        <v>29</v>
      </c>
      <c r="E9316" t="str">
        <f>IF(MOD(D9316,2)=0,"EVEN","ODD")</f>
        <v>ODD</v>
      </c>
      <c r="F9316" t="str">
        <f>IF(D9316&lt;=18,"LOW (1-18)","HIGH (19-36)")</f>
        <v>HIGH (19-36)</v>
      </c>
      <c r="G9316">
        <f>INT((D9316-1)/6)+1</f>
        <v>5</v>
      </c>
      <c r="H9316">
        <f>MOD(D9316-1,6)+1</f>
        <v>5</v>
      </c>
      <c r="I9316">
        <f>37-D9316</f>
        <v>8</v>
      </c>
      <c r="J9316">
        <f>ABS(D9316-D9317)</f>
        <v>1</v>
      </c>
      <c r="K9316">
        <f>AVERAGE(D9316:D9320)</f>
        <v>29</v>
      </c>
      <c r="L9316">
        <f>AVERAGE(D9316:D9335)</f>
        <v>29</v>
      </c>
      <c r="M9316">
        <f>K9316-L9316</f>
        <v>0</v>
      </c>
      <c r="N9316" t="str">
        <f>IF(K9316&gt;L9316,"HIGH ZONE BIAS",IF(K9316&lt;L9316,"LOW ZONE BIAS","EQUILIBRIUM"))</f>
        <v>EQUILIBRIUM</v>
      </c>
    </row>
    <row r="9317">
      <c r="A9317">
        <v>18254</v>
      </c>
      <c r="B9317" t="str">
        <v>2018-12-11</v>
      </c>
      <c r="C9317" t="str">
        <v>Morning</v>
      </c>
      <c r="D9317">
        <v>28</v>
      </c>
      <c r="E9317" t="str">
        <f>IF(MOD(D9317,2)=0,"EVEN","ODD")</f>
        <v>EVEN</v>
      </c>
      <c r="F9317" t="str">
        <f>IF(D9317&lt;=18,"LOW (1-18)","HIGH (19-36)")</f>
        <v>HIGH (19-36)</v>
      </c>
      <c r="G9317">
        <f>INT((D9317-1)/6)+1</f>
        <v>5</v>
      </c>
      <c r="H9317">
        <f>MOD(D9317-1,6)+1</f>
        <v>4</v>
      </c>
      <c r="I9317">
        <f>37-D9317</f>
        <v>9</v>
      </c>
      <c r="J9317">
        <f>ABS(D9317-D9318)</f>
        <v>16</v>
      </c>
      <c r="K9317">
        <f>AVERAGE(D9317:D9321)</f>
        <v>28</v>
      </c>
      <c r="L9317">
        <f>AVERAGE(D9317:D9336)</f>
        <v>28</v>
      </c>
      <c r="M9317">
        <f>K9317-L9317</f>
        <v>0</v>
      </c>
      <c r="N9317" t="str">
        <f>IF(K9317&gt;L9317,"HIGH ZONE BIAS",IF(K9317&lt;L9317,"LOW ZONE BIAS","EQUILIBRIUM"))</f>
        <v>EQUILIBRIUM</v>
      </c>
    </row>
    <row r="9318">
      <c r="A9318">
        <v>18253</v>
      </c>
      <c r="B9318" t="str">
        <v>2018-12-10</v>
      </c>
      <c r="C9318" t="str">
        <v>Evening</v>
      </c>
      <c r="D9318">
        <v>12</v>
      </c>
      <c r="E9318" t="str">
        <f>IF(MOD(D9318,2)=0,"EVEN","ODD")</f>
        <v>EVEN</v>
      </c>
      <c r="F9318" t="str">
        <f>IF(D9318&lt;=18,"LOW (1-18)","HIGH (19-36)")</f>
        <v>LOW (1-18)</v>
      </c>
      <c r="G9318">
        <f>INT((D9318-1)/6)+1</f>
        <v>2</v>
      </c>
      <c r="H9318">
        <f>MOD(D9318-1,6)+1</f>
        <v>6</v>
      </c>
      <c r="I9318">
        <f>37-D9318</f>
        <v>25</v>
      </c>
      <c r="J9318">
        <f>ABS(D9318-D9319)</f>
        <v>7</v>
      </c>
      <c r="K9318">
        <f>AVERAGE(D9318:D9322)</f>
        <v>12</v>
      </c>
      <c r="L9318">
        <f>AVERAGE(D9318:D9337)</f>
        <v>12</v>
      </c>
      <c r="M9318">
        <f>K9318-L9318</f>
        <v>0</v>
      </c>
      <c r="N9318" t="str">
        <f>IF(K9318&gt;L9318,"HIGH ZONE BIAS",IF(K9318&lt;L9318,"LOW ZONE BIAS","EQUILIBRIUM"))</f>
        <v>EQUILIBRIUM</v>
      </c>
    </row>
    <row r="9319">
      <c r="A9319">
        <v>18252</v>
      </c>
      <c r="B9319" t="str">
        <v>2018-12-10</v>
      </c>
      <c r="C9319" t="str">
        <v>Afternoon</v>
      </c>
      <c r="D9319">
        <v>5</v>
      </c>
      <c r="E9319" t="str">
        <f>IF(MOD(D9319,2)=0,"EVEN","ODD")</f>
        <v>ODD</v>
      </c>
      <c r="F9319" t="str">
        <f>IF(D9319&lt;=18,"LOW (1-18)","HIGH (19-36)")</f>
        <v>LOW (1-18)</v>
      </c>
      <c r="G9319">
        <f>INT((D9319-1)/6)+1</f>
        <v>1</v>
      </c>
      <c r="H9319">
        <f>MOD(D9319-1,6)+1</f>
        <v>5</v>
      </c>
      <c r="I9319">
        <f>37-D9319</f>
        <v>32</v>
      </c>
      <c r="J9319">
        <f>ABS(D9319-D9320)</f>
        <v>4</v>
      </c>
      <c r="K9319">
        <f>AVERAGE(D9319:D9323)</f>
        <v>5</v>
      </c>
      <c r="L9319">
        <f>AVERAGE(D9319:D9338)</f>
        <v>5</v>
      </c>
      <c r="M9319">
        <f>K9319-L9319</f>
        <v>0</v>
      </c>
      <c r="N9319" t="str">
        <f>IF(K9319&gt;L9319,"HIGH ZONE BIAS",IF(K9319&lt;L9319,"LOW ZONE BIAS","EQUILIBRIUM"))</f>
        <v>EQUILIBRIUM</v>
      </c>
    </row>
    <row r="9320">
      <c r="A9320">
        <v>18251</v>
      </c>
      <c r="B9320" t="str">
        <v>2018-12-10</v>
      </c>
      <c r="C9320" t="str">
        <v>Midday</v>
      </c>
      <c r="D9320">
        <v>9</v>
      </c>
      <c r="E9320" t="str">
        <f>IF(MOD(D9320,2)=0,"EVEN","ODD")</f>
        <v>ODD</v>
      </c>
      <c r="F9320" t="str">
        <f>IF(D9320&lt;=18,"LOW (1-18)","HIGH (19-36)")</f>
        <v>LOW (1-18)</v>
      </c>
      <c r="G9320">
        <f>INT((D9320-1)/6)+1</f>
        <v>2</v>
      </c>
      <c r="H9320">
        <f>MOD(D9320-1,6)+1</f>
        <v>3</v>
      </c>
      <c r="I9320">
        <f>37-D9320</f>
        <v>28</v>
      </c>
      <c r="J9320">
        <f>ABS(D9320-D9321)</f>
        <v>10</v>
      </c>
      <c r="K9320">
        <f>AVERAGE(D9320:D9324)</f>
        <v>9</v>
      </c>
      <c r="L9320">
        <f>AVERAGE(D9320:D9339)</f>
        <v>9</v>
      </c>
      <c r="M9320">
        <f>K9320-L9320</f>
        <v>0</v>
      </c>
      <c r="N9320" t="str">
        <f>IF(K9320&gt;L9320,"HIGH ZONE BIAS",IF(K9320&lt;L9320,"LOW ZONE BIAS","EQUILIBRIUM"))</f>
        <v>EQUILIBRIUM</v>
      </c>
    </row>
    <row r="9321">
      <c r="A9321">
        <v>18250</v>
      </c>
      <c r="B9321" t="str">
        <v>2018-12-10</v>
      </c>
      <c r="C9321" t="str">
        <v>Morning</v>
      </c>
      <c r="D9321">
        <v>19</v>
      </c>
      <c r="E9321" t="str">
        <f>IF(MOD(D9321,2)=0,"EVEN","ODD")</f>
        <v>ODD</v>
      </c>
      <c r="F9321" t="str">
        <f>IF(D9321&lt;=18,"LOW (1-18)","HIGH (19-36)")</f>
        <v>HIGH (19-36)</v>
      </c>
      <c r="G9321">
        <f>INT((D9321-1)/6)+1</f>
        <v>4</v>
      </c>
      <c r="H9321">
        <f>MOD(D9321-1,6)+1</f>
        <v>1</v>
      </c>
      <c r="I9321">
        <f>37-D9321</f>
        <v>18</v>
      </c>
      <c r="J9321">
        <f>ABS(D9321-D9322)</f>
        <v>11</v>
      </c>
      <c r="K9321">
        <f>AVERAGE(D9321:D9325)</f>
        <v>19</v>
      </c>
      <c r="L9321">
        <f>AVERAGE(D9321:D9340)</f>
        <v>19</v>
      </c>
      <c r="M9321">
        <f>K9321-L9321</f>
        <v>0</v>
      </c>
      <c r="N9321" t="str">
        <f>IF(K9321&gt;L9321,"HIGH ZONE BIAS",IF(K9321&lt;L9321,"LOW ZONE BIAS","EQUILIBRIUM"))</f>
        <v>EQUILIBRIUM</v>
      </c>
    </row>
    <row r="9322">
      <c r="A9322">
        <v>18249</v>
      </c>
      <c r="B9322" t="str">
        <v>2018-12-08</v>
      </c>
      <c r="C9322" t="str">
        <v>Evening</v>
      </c>
      <c r="D9322">
        <v>30</v>
      </c>
      <c r="E9322" t="str">
        <f>IF(MOD(D9322,2)=0,"EVEN","ODD")</f>
        <v>EVEN</v>
      </c>
      <c r="F9322" t="str">
        <f>IF(D9322&lt;=18,"LOW (1-18)","HIGH (19-36)")</f>
        <v>HIGH (19-36)</v>
      </c>
      <c r="G9322">
        <f>INT((D9322-1)/6)+1</f>
        <v>5</v>
      </c>
      <c r="H9322">
        <f>MOD(D9322-1,6)+1</f>
        <v>6</v>
      </c>
      <c r="I9322">
        <f>37-D9322</f>
        <v>7</v>
      </c>
      <c r="J9322">
        <f>ABS(D9322-D9323)</f>
        <v>4</v>
      </c>
      <c r="K9322">
        <f>AVERAGE(D9322:D9326)</f>
        <v>30</v>
      </c>
      <c r="L9322">
        <f>AVERAGE(D9322:D9341)</f>
        <v>30</v>
      </c>
      <c r="M9322">
        <f>K9322-L9322</f>
        <v>0</v>
      </c>
      <c r="N9322" t="str">
        <f>IF(K9322&gt;L9322,"HIGH ZONE BIAS",IF(K9322&lt;L9322,"LOW ZONE BIAS","EQUILIBRIUM"))</f>
        <v>EQUILIBRIUM</v>
      </c>
    </row>
    <row r="9323">
      <c r="A9323">
        <v>18248</v>
      </c>
      <c r="B9323" t="str">
        <v>2018-12-08</v>
      </c>
      <c r="C9323" t="str">
        <v>Afternoon</v>
      </c>
      <c r="D9323">
        <v>26</v>
      </c>
      <c r="E9323" t="str">
        <f>IF(MOD(D9323,2)=0,"EVEN","ODD")</f>
        <v>EVEN</v>
      </c>
      <c r="F9323" t="str">
        <f>IF(D9323&lt;=18,"LOW (1-18)","HIGH (19-36)")</f>
        <v>HIGH (19-36)</v>
      </c>
      <c r="G9323">
        <f>INT((D9323-1)/6)+1</f>
        <v>5</v>
      </c>
      <c r="H9323">
        <f>MOD(D9323-1,6)+1</f>
        <v>2</v>
      </c>
      <c r="I9323">
        <f>37-D9323</f>
        <v>11</v>
      </c>
      <c r="J9323">
        <f>ABS(D9323-D9324)</f>
        <v>25</v>
      </c>
      <c r="K9323">
        <f>AVERAGE(D9323:D9327)</f>
        <v>26</v>
      </c>
      <c r="L9323">
        <f>AVERAGE(D9323:D9342)</f>
        <v>26</v>
      </c>
      <c r="M9323">
        <f>K9323-L9323</f>
        <v>0</v>
      </c>
      <c r="N9323" t="str">
        <f>IF(K9323&gt;L9323,"HIGH ZONE BIAS",IF(K9323&lt;L9323,"LOW ZONE BIAS","EQUILIBRIUM"))</f>
        <v>EQUILIBRIUM</v>
      </c>
    </row>
    <row r="9324">
      <c r="A9324">
        <v>18247</v>
      </c>
      <c r="B9324" t="str">
        <v>2018-12-08</v>
      </c>
      <c r="C9324" t="str">
        <v>Midday</v>
      </c>
      <c r="D9324">
        <v>1</v>
      </c>
      <c r="E9324" t="str">
        <f>IF(MOD(D9324,2)=0,"EVEN","ODD")</f>
        <v>ODD</v>
      </c>
      <c r="F9324" t="str">
        <f>IF(D9324&lt;=18,"LOW (1-18)","HIGH (19-36)")</f>
        <v>LOW (1-18)</v>
      </c>
      <c r="G9324">
        <f>INT((D9324-1)/6)+1</f>
        <v>1</v>
      </c>
      <c r="H9324">
        <f>MOD(D9324-1,6)+1</f>
        <v>1</v>
      </c>
      <c r="I9324">
        <f>37-D9324</f>
        <v>36</v>
      </c>
      <c r="J9324">
        <f>ABS(D9324-D9325)</f>
        <v>27</v>
      </c>
      <c r="K9324">
        <f>AVERAGE(D9324:D9328)</f>
        <v>1</v>
      </c>
      <c r="L9324">
        <f>AVERAGE(D9324:D9343)</f>
        <v>1</v>
      </c>
      <c r="M9324">
        <f>K9324-L9324</f>
        <v>0</v>
      </c>
      <c r="N9324" t="str">
        <f>IF(K9324&gt;L9324,"HIGH ZONE BIAS",IF(K9324&lt;L9324,"LOW ZONE BIAS","EQUILIBRIUM"))</f>
        <v>EQUILIBRIUM</v>
      </c>
    </row>
    <row r="9325">
      <c r="A9325">
        <v>18246</v>
      </c>
      <c r="B9325" t="str">
        <v>2018-12-08</v>
      </c>
      <c r="C9325" t="str">
        <v>Morning</v>
      </c>
      <c r="D9325">
        <v>28</v>
      </c>
      <c r="E9325" t="str">
        <f>IF(MOD(D9325,2)=0,"EVEN","ODD")</f>
        <v>EVEN</v>
      </c>
      <c r="F9325" t="str">
        <f>IF(D9325&lt;=18,"LOW (1-18)","HIGH (19-36)")</f>
        <v>HIGH (19-36)</v>
      </c>
      <c r="G9325">
        <f>INT((D9325-1)/6)+1</f>
        <v>5</v>
      </c>
      <c r="H9325">
        <f>MOD(D9325-1,6)+1</f>
        <v>4</v>
      </c>
      <c r="I9325">
        <f>37-D9325</f>
        <v>9</v>
      </c>
      <c r="J9325">
        <f>ABS(D9325-D9326)</f>
        <v>27</v>
      </c>
      <c r="K9325">
        <f>AVERAGE(D9325:D9329)</f>
        <v>28</v>
      </c>
      <c r="L9325">
        <f>AVERAGE(D9325:D9344)</f>
        <v>28</v>
      </c>
      <c r="M9325">
        <f>K9325-L9325</f>
        <v>0</v>
      </c>
      <c r="N9325" t="str">
        <f>IF(K9325&gt;L9325,"HIGH ZONE BIAS",IF(K9325&lt;L9325,"LOW ZONE BIAS","EQUILIBRIUM"))</f>
        <v>EQUILIBRIUM</v>
      </c>
    </row>
    <row r="9326">
      <c r="A9326">
        <v>18245</v>
      </c>
      <c r="B9326" t="str">
        <v>2018-12-07</v>
      </c>
      <c r="C9326" t="str">
        <v>Evening</v>
      </c>
      <c r="D9326">
        <v>1</v>
      </c>
      <c r="E9326" t="str">
        <f>IF(MOD(D9326,2)=0,"EVEN","ODD")</f>
        <v>ODD</v>
      </c>
      <c r="F9326" t="str">
        <f>IF(D9326&lt;=18,"LOW (1-18)","HIGH (19-36)")</f>
        <v>LOW (1-18)</v>
      </c>
      <c r="G9326">
        <f>INT((D9326-1)/6)+1</f>
        <v>1</v>
      </c>
      <c r="H9326">
        <f>MOD(D9326-1,6)+1</f>
        <v>1</v>
      </c>
      <c r="I9326">
        <f>37-D9326</f>
        <v>36</v>
      </c>
      <c r="J9326">
        <f>ABS(D9326-D9327)</f>
        <v>35</v>
      </c>
      <c r="K9326">
        <f>AVERAGE(D9326:D9330)</f>
        <v>1</v>
      </c>
      <c r="L9326">
        <f>AVERAGE(D9326:D9345)</f>
        <v>1</v>
      </c>
      <c r="M9326">
        <f>K9326-L9326</f>
        <v>0</v>
      </c>
      <c r="N9326" t="str">
        <f>IF(K9326&gt;L9326,"HIGH ZONE BIAS",IF(K9326&lt;L9326,"LOW ZONE BIAS","EQUILIBRIUM"))</f>
        <v>EQUILIBRIUM</v>
      </c>
    </row>
    <row r="9327">
      <c r="A9327">
        <v>18244</v>
      </c>
      <c r="B9327" t="str">
        <v>2018-12-07</v>
      </c>
      <c r="C9327" t="str">
        <v>Afternoon</v>
      </c>
      <c r="D9327">
        <v>36</v>
      </c>
      <c r="E9327" t="str">
        <f>IF(MOD(D9327,2)=0,"EVEN","ODD")</f>
        <v>EVEN</v>
      </c>
      <c r="F9327" t="str">
        <f>IF(D9327&lt;=18,"LOW (1-18)","HIGH (19-36)")</f>
        <v>HIGH (19-36)</v>
      </c>
      <c r="G9327">
        <f>INT((D9327-1)/6)+1</f>
        <v>6</v>
      </c>
      <c r="H9327">
        <f>MOD(D9327-1,6)+1</f>
        <v>6</v>
      </c>
      <c r="I9327">
        <f>37-D9327</f>
        <v>1</v>
      </c>
      <c r="J9327">
        <f>ABS(D9327-D9328)</f>
        <v>3</v>
      </c>
      <c r="K9327">
        <f>AVERAGE(D9327:D9331)</f>
        <v>36</v>
      </c>
      <c r="L9327">
        <f>AVERAGE(D9327:D9346)</f>
        <v>36</v>
      </c>
      <c r="M9327">
        <f>K9327-L9327</f>
        <v>0</v>
      </c>
      <c r="N9327" t="str">
        <f>IF(K9327&gt;L9327,"HIGH ZONE BIAS",IF(K9327&lt;L9327,"LOW ZONE BIAS","EQUILIBRIUM"))</f>
        <v>EQUILIBRIUM</v>
      </c>
    </row>
    <row r="9328">
      <c r="A9328">
        <v>18243</v>
      </c>
      <c r="B9328" t="str">
        <v>2018-12-07</v>
      </c>
      <c r="C9328" t="str">
        <v>Midday</v>
      </c>
      <c r="D9328">
        <v>33</v>
      </c>
      <c r="E9328" t="str">
        <f>IF(MOD(D9328,2)=0,"EVEN","ODD")</f>
        <v>ODD</v>
      </c>
      <c r="F9328" t="str">
        <f>IF(D9328&lt;=18,"LOW (1-18)","HIGH (19-36)")</f>
        <v>HIGH (19-36)</v>
      </c>
      <c r="G9328">
        <f>INT((D9328-1)/6)+1</f>
        <v>6</v>
      </c>
      <c r="H9328">
        <f>MOD(D9328-1,6)+1</f>
        <v>3</v>
      </c>
      <c r="I9328">
        <f>37-D9328</f>
        <v>4</v>
      </c>
      <c r="J9328">
        <f>ABS(D9328-D9329)</f>
        <v>11</v>
      </c>
      <c r="K9328">
        <f>AVERAGE(D9328:D9332)</f>
        <v>33</v>
      </c>
      <c r="L9328">
        <f>AVERAGE(D9328:D9347)</f>
        <v>33</v>
      </c>
      <c r="M9328">
        <f>K9328-L9328</f>
        <v>0</v>
      </c>
      <c r="N9328" t="str">
        <f>IF(K9328&gt;L9328,"HIGH ZONE BIAS",IF(K9328&lt;L9328,"LOW ZONE BIAS","EQUILIBRIUM"))</f>
        <v>EQUILIBRIUM</v>
      </c>
    </row>
    <row r="9329">
      <c r="A9329">
        <v>18242</v>
      </c>
      <c r="B9329" t="str">
        <v>2018-12-07</v>
      </c>
      <c r="C9329" t="str">
        <v>Morning</v>
      </c>
      <c r="D9329">
        <v>22</v>
      </c>
      <c r="E9329" t="str">
        <f>IF(MOD(D9329,2)=0,"EVEN","ODD")</f>
        <v>EVEN</v>
      </c>
      <c r="F9329" t="str">
        <f>IF(D9329&lt;=18,"LOW (1-18)","HIGH (19-36)")</f>
        <v>HIGH (19-36)</v>
      </c>
      <c r="G9329">
        <f>INT((D9329-1)/6)+1</f>
        <v>4</v>
      </c>
      <c r="H9329">
        <f>MOD(D9329-1,6)+1</f>
        <v>4</v>
      </c>
      <c r="I9329">
        <f>37-D9329</f>
        <v>15</v>
      </c>
      <c r="J9329">
        <f>ABS(D9329-D9330)</f>
        <v>9</v>
      </c>
      <c r="K9329">
        <f>AVERAGE(D9329:D9333)</f>
        <v>22</v>
      </c>
      <c r="L9329">
        <f>AVERAGE(D9329:D9348)</f>
        <v>22</v>
      </c>
      <c r="M9329">
        <f>K9329-L9329</f>
        <v>0</v>
      </c>
      <c r="N9329" t="str">
        <f>IF(K9329&gt;L9329,"HIGH ZONE BIAS",IF(K9329&lt;L9329,"LOW ZONE BIAS","EQUILIBRIUM"))</f>
        <v>EQUILIBRIUM</v>
      </c>
    </row>
    <row r="9330">
      <c r="A9330">
        <v>18241</v>
      </c>
      <c r="B9330" t="str">
        <v>2018-12-06</v>
      </c>
      <c r="C9330" t="str">
        <v>Evening</v>
      </c>
      <c r="D9330">
        <v>13</v>
      </c>
      <c r="E9330" t="str">
        <f>IF(MOD(D9330,2)=0,"EVEN","ODD")</f>
        <v>ODD</v>
      </c>
      <c r="F9330" t="str">
        <f>IF(D9330&lt;=18,"LOW (1-18)","HIGH (19-36)")</f>
        <v>LOW (1-18)</v>
      </c>
      <c r="G9330">
        <f>INT((D9330-1)/6)+1</f>
        <v>3</v>
      </c>
      <c r="H9330">
        <f>MOD(D9330-1,6)+1</f>
        <v>1</v>
      </c>
      <c r="I9330">
        <f>37-D9330</f>
        <v>24</v>
      </c>
      <c r="J9330">
        <f>ABS(D9330-D9331)</f>
        <v>13</v>
      </c>
      <c r="K9330">
        <f>AVERAGE(D9330:D9334)</f>
        <v>13</v>
      </c>
      <c r="L9330">
        <f>AVERAGE(D9330:D9349)</f>
        <v>13</v>
      </c>
      <c r="M9330">
        <f>K9330-L9330</f>
        <v>0</v>
      </c>
      <c r="N9330" t="str">
        <f>IF(K9330&gt;L9330,"HIGH ZONE BIAS",IF(K9330&lt;L9330,"LOW ZONE BIAS","EQUILIBRIUM"))</f>
        <v>EQUILIBRIUM</v>
      </c>
    </row>
    <row r="9331">
      <c r="A9331">
        <v>18240</v>
      </c>
      <c r="B9331" t="str">
        <v>2018-12-06</v>
      </c>
      <c r="C9331" t="str">
        <v>Afternoon</v>
      </c>
      <c r="D9331">
        <v>26</v>
      </c>
      <c r="E9331" t="str">
        <f>IF(MOD(D9331,2)=0,"EVEN","ODD")</f>
        <v>EVEN</v>
      </c>
      <c r="F9331" t="str">
        <f>IF(D9331&lt;=18,"LOW (1-18)","HIGH (19-36)")</f>
        <v>HIGH (19-36)</v>
      </c>
      <c r="G9331">
        <f>INT((D9331-1)/6)+1</f>
        <v>5</v>
      </c>
      <c r="H9331">
        <f>MOD(D9331-1,6)+1</f>
        <v>2</v>
      </c>
      <c r="I9331">
        <f>37-D9331</f>
        <v>11</v>
      </c>
      <c r="J9331">
        <f>ABS(D9331-D9332)</f>
        <v>2</v>
      </c>
      <c r="K9331">
        <f>AVERAGE(D9331:D9335)</f>
        <v>26</v>
      </c>
      <c r="L9331">
        <f>AVERAGE(D9331:D9350)</f>
        <v>26</v>
      </c>
      <c r="M9331">
        <f>K9331-L9331</f>
        <v>0</v>
      </c>
      <c r="N9331" t="str">
        <f>IF(K9331&gt;L9331,"HIGH ZONE BIAS",IF(K9331&lt;L9331,"LOW ZONE BIAS","EQUILIBRIUM"))</f>
        <v>EQUILIBRIUM</v>
      </c>
    </row>
    <row r="9332">
      <c r="A9332">
        <v>18239</v>
      </c>
      <c r="B9332" t="str">
        <v>2018-12-06</v>
      </c>
      <c r="C9332" t="str">
        <v>Midday</v>
      </c>
      <c r="D9332">
        <v>24</v>
      </c>
      <c r="E9332" t="str">
        <f>IF(MOD(D9332,2)=0,"EVEN","ODD")</f>
        <v>EVEN</v>
      </c>
      <c r="F9332" t="str">
        <f>IF(D9332&lt;=18,"LOW (1-18)","HIGH (19-36)")</f>
        <v>HIGH (19-36)</v>
      </c>
      <c r="G9332">
        <f>INT((D9332-1)/6)+1</f>
        <v>4</v>
      </c>
      <c r="H9332">
        <f>MOD(D9332-1,6)+1</f>
        <v>6</v>
      </c>
      <c r="I9332">
        <f>37-D9332</f>
        <v>13</v>
      </c>
      <c r="J9332">
        <f>ABS(D9332-D9333)</f>
        <v>11</v>
      </c>
      <c r="K9332">
        <f>AVERAGE(D9332:D9336)</f>
        <v>24</v>
      </c>
      <c r="L9332">
        <f>AVERAGE(D9332:D9351)</f>
        <v>24</v>
      </c>
      <c r="M9332">
        <f>K9332-L9332</f>
        <v>0</v>
      </c>
      <c r="N9332" t="str">
        <f>IF(K9332&gt;L9332,"HIGH ZONE BIAS",IF(K9332&lt;L9332,"LOW ZONE BIAS","EQUILIBRIUM"))</f>
        <v>EQUILIBRIUM</v>
      </c>
    </row>
    <row r="9333">
      <c r="A9333">
        <v>18238</v>
      </c>
      <c r="B9333" t="str">
        <v>2018-12-06</v>
      </c>
      <c r="C9333" t="str">
        <v>Morning</v>
      </c>
      <c r="D9333">
        <v>13</v>
      </c>
      <c r="E9333" t="str">
        <f>IF(MOD(D9333,2)=0,"EVEN","ODD")</f>
        <v>ODD</v>
      </c>
      <c r="F9333" t="str">
        <f>IF(D9333&lt;=18,"LOW (1-18)","HIGH (19-36)")</f>
        <v>LOW (1-18)</v>
      </c>
      <c r="G9333">
        <f>INT((D9333-1)/6)+1</f>
        <v>3</v>
      </c>
      <c r="H9333">
        <f>MOD(D9333-1,6)+1</f>
        <v>1</v>
      </c>
      <c r="I9333">
        <f>37-D9333</f>
        <v>24</v>
      </c>
      <c r="J9333">
        <f>ABS(D9333-D9334)</f>
        <v>17</v>
      </c>
      <c r="K9333">
        <f>AVERAGE(D9333:D9337)</f>
        <v>13</v>
      </c>
      <c r="L9333">
        <f>AVERAGE(D9333:D9352)</f>
        <v>13</v>
      </c>
      <c r="M9333">
        <f>K9333-L9333</f>
        <v>0</v>
      </c>
      <c r="N9333" t="str">
        <f>IF(K9333&gt;L9333,"HIGH ZONE BIAS",IF(K9333&lt;L9333,"LOW ZONE BIAS","EQUILIBRIUM"))</f>
        <v>EQUILIBRIUM</v>
      </c>
    </row>
    <row r="9334">
      <c r="A9334">
        <v>18237</v>
      </c>
      <c r="B9334" t="str">
        <v>2018-12-05</v>
      </c>
      <c r="C9334" t="str">
        <v>Evening</v>
      </c>
      <c r="D9334">
        <v>30</v>
      </c>
      <c r="E9334" t="str">
        <f>IF(MOD(D9334,2)=0,"EVEN","ODD")</f>
        <v>EVEN</v>
      </c>
      <c r="F9334" t="str">
        <f>IF(D9334&lt;=18,"LOW (1-18)","HIGH (19-36)")</f>
        <v>HIGH (19-36)</v>
      </c>
      <c r="G9334">
        <f>INT((D9334-1)/6)+1</f>
        <v>5</v>
      </c>
      <c r="H9334">
        <f>MOD(D9334-1,6)+1</f>
        <v>6</v>
      </c>
      <c r="I9334">
        <f>37-D9334</f>
        <v>7</v>
      </c>
      <c r="J9334">
        <f>ABS(D9334-D9335)</f>
        <v>2</v>
      </c>
      <c r="K9334">
        <f>AVERAGE(D9334:D9338)</f>
        <v>30</v>
      </c>
      <c r="L9334">
        <f>AVERAGE(D9334:D9353)</f>
        <v>30</v>
      </c>
      <c r="M9334">
        <f>K9334-L9334</f>
        <v>0</v>
      </c>
      <c r="N9334" t="str">
        <f>IF(K9334&gt;L9334,"HIGH ZONE BIAS",IF(K9334&lt;L9334,"LOW ZONE BIAS","EQUILIBRIUM"))</f>
        <v>EQUILIBRIUM</v>
      </c>
    </row>
    <row r="9335">
      <c r="A9335">
        <v>18236</v>
      </c>
      <c r="B9335" t="str">
        <v>2018-12-05</v>
      </c>
      <c r="C9335" t="str">
        <v>Afternoon</v>
      </c>
      <c r="D9335">
        <v>32</v>
      </c>
      <c r="E9335" t="str">
        <f>IF(MOD(D9335,2)=0,"EVEN","ODD")</f>
        <v>EVEN</v>
      </c>
      <c r="F9335" t="str">
        <f>IF(D9335&lt;=18,"LOW (1-18)","HIGH (19-36)")</f>
        <v>HIGH (19-36)</v>
      </c>
      <c r="G9335">
        <f>INT((D9335-1)/6)+1</f>
        <v>6</v>
      </c>
      <c r="H9335">
        <f>MOD(D9335-1,6)+1</f>
        <v>2</v>
      </c>
      <c r="I9335">
        <f>37-D9335</f>
        <v>5</v>
      </c>
      <c r="J9335">
        <f>ABS(D9335-D9336)</f>
        <v>11</v>
      </c>
      <c r="K9335">
        <f>AVERAGE(D9335:D9339)</f>
        <v>32</v>
      </c>
      <c r="L9335">
        <f>AVERAGE(D9335:D9354)</f>
        <v>32</v>
      </c>
      <c r="M9335">
        <f>K9335-L9335</f>
        <v>0</v>
      </c>
      <c r="N9335" t="str">
        <f>IF(K9335&gt;L9335,"HIGH ZONE BIAS",IF(K9335&lt;L9335,"LOW ZONE BIAS","EQUILIBRIUM"))</f>
        <v>EQUILIBRIUM</v>
      </c>
    </row>
    <row r="9336">
      <c r="A9336">
        <v>18235</v>
      </c>
      <c r="B9336" t="str">
        <v>2018-12-05</v>
      </c>
      <c r="C9336" t="str">
        <v>Midday</v>
      </c>
      <c r="D9336">
        <v>21</v>
      </c>
      <c r="E9336" t="str">
        <f>IF(MOD(D9336,2)=0,"EVEN","ODD")</f>
        <v>ODD</v>
      </c>
      <c r="F9336" t="str">
        <f>IF(D9336&lt;=18,"LOW (1-18)","HIGH (19-36)")</f>
        <v>HIGH (19-36)</v>
      </c>
      <c r="G9336">
        <f>INT((D9336-1)/6)+1</f>
        <v>4</v>
      </c>
      <c r="H9336">
        <f>MOD(D9336-1,6)+1</f>
        <v>3</v>
      </c>
      <c r="I9336">
        <f>37-D9336</f>
        <v>16</v>
      </c>
      <c r="J9336">
        <f>ABS(D9336-D9337)</f>
        <v>2</v>
      </c>
      <c r="K9336">
        <f>AVERAGE(D9336:D9340)</f>
        <v>21</v>
      </c>
      <c r="L9336">
        <f>AVERAGE(D9336:D9355)</f>
        <v>21</v>
      </c>
      <c r="M9336">
        <f>K9336-L9336</f>
        <v>0</v>
      </c>
      <c r="N9336" t="str">
        <f>IF(K9336&gt;L9336,"HIGH ZONE BIAS",IF(K9336&lt;L9336,"LOW ZONE BIAS","EQUILIBRIUM"))</f>
        <v>EQUILIBRIUM</v>
      </c>
    </row>
    <row r="9337">
      <c r="A9337">
        <v>18234</v>
      </c>
      <c r="B9337" t="str">
        <v>2018-12-05</v>
      </c>
      <c r="C9337" t="str">
        <v>Morning</v>
      </c>
      <c r="D9337">
        <v>19</v>
      </c>
      <c r="E9337" t="str">
        <f>IF(MOD(D9337,2)=0,"EVEN","ODD")</f>
        <v>ODD</v>
      </c>
      <c r="F9337" t="str">
        <f>IF(D9337&lt;=18,"LOW (1-18)","HIGH (19-36)")</f>
        <v>HIGH (19-36)</v>
      </c>
      <c r="G9337">
        <f>INT((D9337-1)/6)+1</f>
        <v>4</v>
      </c>
      <c r="H9337">
        <f>MOD(D9337-1,6)+1</f>
        <v>1</v>
      </c>
      <c r="I9337">
        <f>37-D9337</f>
        <v>18</v>
      </c>
      <c r="J9337">
        <f>ABS(D9337-D9338)</f>
        <v>11</v>
      </c>
      <c r="K9337">
        <f>AVERAGE(D9337:D9341)</f>
        <v>19</v>
      </c>
      <c r="L9337">
        <f>AVERAGE(D9337:D9356)</f>
        <v>19</v>
      </c>
      <c r="M9337">
        <f>K9337-L9337</f>
        <v>0</v>
      </c>
      <c r="N9337" t="str">
        <f>IF(K9337&gt;L9337,"HIGH ZONE BIAS",IF(K9337&lt;L9337,"LOW ZONE BIAS","EQUILIBRIUM"))</f>
        <v>EQUILIBRIUM</v>
      </c>
    </row>
    <row r="9338">
      <c r="A9338">
        <v>18233</v>
      </c>
      <c r="B9338" t="str">
        <v>2018-12-04</v>
      </c>
      <c r="C9338" t="str">
        <v>Evening</v>
      </c>
      <c r="D9338">
        <v>30</v>
      </c>
      <c r="E9338" t="str">
        <f>IF(MOD(D9338,2)=0,"EVEN","ODD")</f>
        <v>EVEN</v>
      </c>
      <c r="F9338" t="str">
        <f>IF(D9338&lt;=18,"LOW (1-18)","HIGH (19-36)")</f>
        <v>HIGH (19-36)</v>
      </c>
      <c r="G9338">
        <f>INT((D9338-1)/6)+1</f>
        <v>5</v>
      </c>
      <c r="H9338">
        <f>MOD(D9338-1,6)+1</f>
        <v>6</v>
      </c>
      <c r="I9338">
        <f>37-D9338</f>
        <v>7</v>
      </c>
      <c r="J9338">
        <f>ABS(D9338-D9339)</f>
        <v>10</v>
      </c>
      <c r="K9338">
        <f>AVERAGE(D9338:D9342)</f>
        <v>30</v>
      </c>
      <c r="L9338">
        <f>AVERAGE(D9338:D9357)</f>
        <v>30</v>
      </c>
      <c r="M9338">
        <f>K9338-L9338</f>
        <v>0</v>
      </c>
      <c r="N9338" t="str">
        <f>IF(K9338&gt;L9338,"HIGH ZONE BIAS",IF(K9338&lt;L9338,"LOW ZONE BIAS","EQUILIBRIUM"))</f>
        <v>EQUILIBRIUM</v>
      </c>
    </row>
    <row r="9339">
      <c r="A9339">
        <v>18232</v>
      </c>
      <c r="B9339" t="str">
        <v>2018-12-04</v>
      </c>
      <c r="C9339" t="str">
        <v>Afternoon</v>
      </c>
      <c r="D9339">
        <v>20</v>
      </c>
      <c r="E9339" t="str">
        <f>IF(MOD(D9339,2)=0,"EVEN","ODD")</f>
        <v>EVEN</v>
      </c>
      <c r="F9339" t="str">
        <f>IF(D9339&lt;=18,"LOW (1-18)","HIGH (19-36)")</f>
        <v>HIGH (19-36)</v>
      </c>
      <c r="G9339">
        <f>INT((D9339-1)/6)+1</f>
        <v>4</v>
      </c>
      <c r="H9339">
        <f>MOD(D9339-1,6)+1</f>
        <v>2</v>
      </c>
      <c r="I9339">
        <f>37-D9339</f>
        <v>17</v>
      </c>
      <c r="J9339">
        <f>ABS(D9339-D9340)</f>
        <v>11</v>
      </c>
      <c r="K9339">
        <f>AVERAGE(D9339:D9343)</f>
        <v>20</v>
      </c>
      <c r="L9339">
        <f>AVERAGE(D9339:D9358)</f>
        <v>20</v>
      </c>
      <c r="M9339">
        <f>K9339-L9339</f>
        <v>0</v>
      </c>
      <c r="N9339" t="str">
        <f>IF(K9339&gt;L9339,"HIGH ZONE BIAS",IF(K9339&lt;L9339,"LOW ZONE BIAS","EQUILIBRIUM"))</f>
        <v>EQUILIBRIUM</v>
      </c>
    </row>
    <row r="9340">
      <c r="A9340">
        <v>18231</v>
      </c>
      <c r="B9340" t="str">
        <v>2018-12-04</v>
      </c>
      <c r="C9340" t="str">
        <v>Midday</v>
      </c>
      <c r="D9340">
        <v>31</v>
      </c>
      <c r="E9340" t="str">
        <f>IF(MOD(D9340,2)=0,"EVEN","ODD")</f>
        <v>ODD</v>
      </c>
      <c r="F9340" t="str">
        <f>IF(D9340&lt;=18,"LOW (1-18)","HIGH (19-36)")</f>
        <v>HIGH (19-36)</v>
      </c>
      <c r="G9340">
        <f>INT((D9340-1)/6)+1</f>
        <v>6</v>
      </c>
      <c r="H9340">
        <f>MOD(D9340-1,6)+1</f>
        <v>1</v>
      </c>
      <c r="I9340">
        <f>37-D9340</f>
        <v>6</v>
      </c>
      <c r="J9340">
        <f>ABS(D9340-D9341)</f>
        <v>21</v>
      </c>
      <c r="K9340">
        <f>AVERAGE(D9340:D9344)</f>
        <v>31</v>
      </c>
      <c r="L9340">
        <f>AVERAGE(D9340:D9359)</f>
        <v>31</v>
      </c>
      <c r="M9340">
        <f>K9340-L9340</f>
        <v>0</v>
      </c>
      <c r="N9340" t="str">
        <f>IF(K9340&gt;L9340,"HIGH ZONE BIAS",IF(K9340&lt;L9340,"LOW ZONE BIAS","EQUILIBRIUM"))</f>
        <v>EQUILIBRIUM</v>
      </c>
    </row>
    <row r="9341">
      <c r="A9341">
        <v>18230</v>
      </c>
      <c r="B9341" t="str">
        <v>2018-12-04</v>
      </c>
      <c r="C9341" t="str">
        <v>Morning</v>
      </c>
      <c r="D9341">
        <v>10</v>
      </c>
      <c r="E9341" t="str">
        <f>IF(MOD(D9341,2)=0,"EVEN","ODD")</f>
        <v>EVEN</v>
      </c>
      <c r="F9341" t="str">
        <f>IF(D9341&lt;=18,"LOW (1-18)","HIGH (19-36)")</f>
        <v>LOW (1-18)</v>
      </c>
      <c r="G9341">
        <f>INT((D9341-1)/6)+1</f>
        <v>2</v>
      </c>
      <c r="H9341">
        <f>MOD(D9341-1,6)+1</f>
        <v>4</v>
      </c>
      <c r="I9341">
        <f>37-D9341</f>
        <v>27</v>
      </c>
      <c r="J9341">
        <f>ABS(D9341-D9342)</f>
        <v>17</v>
      </c>
      <c r="K9341">
        <f>AVERAGE(D9341:D9345)</f>
        <v>10</v>
      </c>
      <c r="L9341">
        <f>AVERAGE(D9341:D9360)</f>
        <v>10</v>
      </c>
      <c r="M9341">
        <f>K9341-L9341</f>
        <v>0</v>
      </c>
      <c r="N9341" t="str">
        <f>IF(K9341&gt;L9341,"HIGH ZONE BIAS",IF(K9341&lt;L9341,"LOW ZONE BIAS","EQUILIBRIUM"))</f>
        <v>EQUILIBRIUM</v>
      </c>
    </row>
    <row r="9342">
      <c r="A9342">
        <v>18229</v>
      </c>
      <c r="B9342" t="str">
        <v>2018-12-03</v>
      </c>
      <c r="C9342" t="str">
        <v>Evening</v>
      </c>
      <c r="D9342">
        <v>27</v>
      </c>
      <c r="E9342" t="str">
        <f>IF(MOD(D9342,2)=0,"EVEN","ODD")</f>
        <v>ODD</v>
      </c>
      <c r="F9342" t="str">
        <f>IF(D9342&lt;=18,"LOW (1-18)","HIGH (19-36)")</f>
        <v>HIGH (19-36)</v>
      </c>
      <c r="G9342">
        <f>INT((D9342-1)/6)+1</f>
        <v>5</v>
      </c>
      <c r="H9342">
        <f>MOD(D9342-1,6)+1</f>
        <v>3</v>
      </c>
      <c r="I9342">
        <f>37-D9342</f>
        <v>10</v>
      </c>
      <c r="J9342">
        <f>ABS(D9342-D9343)</f>
        <v>17</v>
      </c>
      <c r="K9342">
        <f>AVERAGE(D9342:D9346)</f>
        <v>27</v>
      </c>
      <c r="L9342">
        <f>AVERAGE(D9342:D9361)</f>
        <v>27</v>
      </c>
      <c r="M9342">
        <f>K9342-L9342</f>
        <v>0</v>
      </c>
      <c r="N9342" t="str">
        <f>IF(K9342&gt;L9342,"HIGH ZONE BIAS",IF(K9342&lt;L9342,"LOW ZONE BIAS","EQUILIBRIUM"))</f>
        <v>EQUILIBRIUM</v>
      </c>
    </row>
    <row r="9343">
      <c r="A9343">
        <v>18228</v>
      </c>
      <c r="B9343" t="str">
        <v>2018-12-03</v>
      </c>
      <c r="C9343" t="str">
        <v>Afternoon</v>
      </c>
      <c r="D9343">
        <v>10</v>
      </c>
      <c r="E9343" t="str">
        <f>IF(MOD(D9343,2)=0,"EVEN","ODD")</f>
        <v>EVEN</v>
      </c>
      <c r="F9343" t="str">
        <f>IF(D9343&lt;=18,"LOW (1-18)","HIGH (19-36)")</f>
        <v>LOW (1-18)</v>
      </c>
      <c r="G9343">
        <f>INT((D9343-1)/6)+1</f>
        <v>2</v>
      </c>
      <c r="H9343">
        <f>MOD(D9343-1,6)+1</f>
        <v>4</v>
      </c>
      <c r="I9343">
        <f>37-D9343</f>
        <v>27</v>
      </c>
      <c r="J9343">
        <f>ABS(D9343-D9344)</f>
        <v>22</v>
      </c>
      <c r="K9343">
        <f>AVERAGE(D9343:D9347)</f>
        <v>10</v>
      </c>
      <c r="L9343">
        <f>AVERAGE(D9343:D9362)</f>
        <v>10</v>
      </c>
      <c r="M9343">
        <f>K9343-L9343</f>
        <v>0</v>
      </c>
      <c r="N9343" t="str">
        <f>IF(K9343&gt;L9343,"HIGH ZONE BIAS",IF(K9343&lt;L9343,"LOW ZONE BIAS","EQUILIBRIUM"))</f>
        <v>EQUILIBRIUM</v>
      </c>
    </row>
    <row r="9344">
      <c r="A9344">
        <v>18227</v>
      </c>
      <c r="B9344" t="str">
        <v>2018-12-03</v>
      </c>
      <c r="C9344" t="str">
        <v>Midday</v>
      </c>
      <c r="D9344">
        <v>32</v>
      </c>
      <c r="E9344" t="str">
        <f>IF(MOD(D9344,2)=0,"EVEN","ODD")</f>
        <v>EVEN</v>
      </c>
      <c r="F9344" t="str">
        <f>IF(D9344&lt;=18,"LOW (1-18)","HIGH (19-36)")</f>
        <v>HIGH (19-36)</v>
      </c>
      <c r="G9344">
        <f>INT((D9344-1)/6)+1</f>
        <v>6</v>
      </c>
      <c r="H9344">
        <f>MOD(D9344-1,6)+1</f>
        <v>2</v>
      </c>
      <c r="I9344">
        <f>37-D9344</f>
        <v>5</v>
      </c>
      <c r="J9344">
        <f>ABS(D9344-D9345)</f>
        <v>30</v>
      </c>
      <c r="K9344">
        <f>AVERAGE(D9344:D9348)</f>
        <v>32</v>
      </c>
      <c r="L9344">
        <f>AVERAGE(D9344:D9363)</f>
        <v>32</v>
      </c>
      <c r="M9344">
        <f>K9344-L9344</f>
        <v>0</v>
      </c>
      <c r="N9344" t="str">
        <f>IF(K9344&gt;L9344,"HIGH ZONE BIAS",IF(K9344&lt;L9344,"LOW ZONE BIAS","EQUILIBRIUM"))</f>
        <v>EQUILIBRIUM</v>
      </c>
    </row>
    <row r="9345">
      <c r="A9345">
        <v>18226</v>
      </c>
      <c r="B9345" t="str">
        <v>2018-12-03</v>
      </c>
      <c r="C9345" t="str">
        <v>Morning</v>
      </c>
      <c r="D9345">
        <v>2</v>
      </c>
      <c r="E9345" t="str">
        <f>IF(MOD(D9345,2)=0,"EVEN","ODD")</f>
        <v>EVEN</v>
      </c>
      <c r="F9345" t="str">
        <f>IF(D9345&lt;=18,"LOW (1-18)","HIGH (19-36)")</f>
        <v>LOW (1-18)</v>
      </c>
      <c r="G9345">
        <f>INT((D9345-1)/6)+1</f>
        <v>1</v>
      </c>
      <c r="H9345">
        <f>MOD(D9345-1,6)+1</f>
        <v>2</v>
      </c>
      <c r="I9345">
        <f>37-D9345</f>
        <v>35</v>
      </c>
      <c r="J9345">
        <f>ABS(D9345-D9346)</f>
        <v>27</v>
      </c>
      <c r="K9345">
        <f>AVERAGE(D9345:D9349)</f>
        <v>2</v>
      </c>
      <c r="L9345">
        <f>AVERAGE(D9345:D9364)</f>
        <v>2</v>
      </c>
      <c r="M9345">
        <f>K9345-L9345</f>
        <v>0</v>
      </c>
      <c r="N9345" t="str">
        <f>IF(K9345&gt;L9345,"HIGH ZONE BIAS",IF(K9345&lt;L9345,"LOW ZONE BIAS","EQUILIBRIUM"))</f>
        <v>EQUILIBRIUM</v>
      </c>
    </row>
    <row r="9346">
      <c r="A9346">
        <v>18225</v>
      </c>
      <c r="B9346" t="str">
        <v>2018-12-01</v>
      </c>
      <c r="C9346" t="str">
        <v>Evening</v>
      </c>
      <c r="D9346">
        <v>29</v>
      </c>
      <c r="E9346" t="str">
        <f>IF(MOD(D9346,2)=0,"EVEN","ODD")</f>
        <v>ODD</v>
      </c>
      <c r="F9346" t="str">
        <f>IF(D9346&lt;=18,"LOW (1-18)","HIGH (19-36)")</f>
        <v>HIGH (19-36)</v>
      </c>
      <c r="G9346">
        <f>INT((D9346-1)/6)+1</f>
        <v>5</v>
      </c>
      <c r="H9346">
        <f>MOD(D9346-1,6)+1</f>
        <v>5</v>
      </c>
      <c r="I9346">
        <f>37-D9346</f>
        <v>8</v>
      </c>
      <c r="J9346">
        <f>ABS(D9346-D9347)</f>
        <v>6</v>
      </c>
      <c r="K9346">
        <f>AVERAGE(D9346:D9350)</f>
        <v>29</v>
      </c>
      <c r="L9346">
        <f>AVERAGE(D9346:D9365)</f>
        <v>29</v>
      </c>
      <c r="M9346">
        <f>K9346-L9346</f>
        <v>0</v>
      </c>
      <c r="N9346" t="str">
        <f>IF(K9346&gt;L9346,"HIGH ZONE BIAS",IF(K9346&lt;L9346,"LOW ZONE BIAS","EQUILIBRIUM"))</f>
        <v>EQUILIBRIUM</v>
      </c>
    </row>
    <row r="9347">
      <c r="A9347">
        <v>18224</v>
      </c>
      <c r="B9347" t="str">
        <v>2018-12-01</v>
      </c>
      <c r="C9347" t="str">
        <v>Afternoon</v>
      </c>
      <c r="D9347">
        <v>23</v>
      </c>
      <c r="E9347" t="str">
        <f>IF(MOD(D9347,2)=0,"EVEN","ODD")</f>
        <v>ODD</v>
      </c>
      <c r="F9347" t="str">
        <f>IF(D9347&lt;=18,"LOW (1-18)","HIGH (19-36)")</f>
        <v>HIGH (19-36)</v>
      </c>
      <c r="G9347">
        <f>INT((D9347-1)/6)+1</f>
        <v>4</v>
      </c>
      <c r="H9347">
        <f>MOD(D9347-1,6)+1</f>
        <v>5</v>
      </c>
      <c r="I9347">
        <f>37-D9347</f>
        <v>14</v>
      </c>
      <c r="J9347">
        <f>ABS(D9347-D9348)</f>
        <v>2</v>
      </c>
      <c r="K9347">
        <f>AVERAGE(D9347:D9351)</f>
        <v>23</v>
      </c>
      <c r="L9347">
        <f>AVERAGE(D9347:D9366)</f>
        <v>23</v>
      </c>
      <c r="M9347">
        <f>K9347-L9347</f>
        <v>0</v>
      </c>
      <c r="N9347" t="str">
        <f>IF(K9347&gt;L9347,"HIGH ZONE BIAS",IF(K9347&lt;L9347,"LOW ZONE BIAS","EQUILIBRIUM"))</f>
        <v>EQUILIBRIUM</v>
      </c>
    </row>
    <row r="9348">
      <c r="A9348">
        <v>18223</v>
      </c>
      <c r="B9348" t="str">
        <v>2018-12-01</v>
      </c>
      <c r="C9348" t="str">
        <v>Midday</v>
      </c>
      <c r="D9348">
        <v>25</v>
      </c>
      <c r="E9348" t="str">
        <f>IF(MOD(D9348,2)=0,"EVEN","ODD")</f>
        <v>ODD</v>
      </c>
      <c r="F9348" t="str">
        <f>IF(D9348&lt;=18,"LOW (1-18)","HIGH (19-36)")</f>
        <v>HIGH (19-36)</v>
      </c>
      <c r="G9348">
        <f>INT((D9348-1)/6)+1</f>
        <v>5</v>
      </c>
      <c r="H9348">
        <f>MOD(D9348-1,6)+1</f>
        <v>1</v>
      </c>
      <c r="I9348">
        <f>37-D9348</f>
        <v>12</v>
      </c>
      <c r="J9348">
        <f>ABS(D9348-D9349)</f>
        <v>10</v>
      </c>
      <c r="K9348">
        <f>AVERAGE(D9348:D9352)</f>
        <v>25</v>
      </c>
      <c r="L9348">
        <f>AVERAGE(D9348:D9367)</f>
        <v>25</v>
      </c>
      <c r="M9348">
        <f>K9348-L9348</f>
        <v>0</v>
      </c>
      <c r="N9348" t="str">
        <f>IF(K9348&gt;L9348,"HIGH ZONE BIAS",IF(K9348&lt;L9348,"LOW ZONE BIAS","EQUILIBRIUM"))</f>
        <v>EQUILIBRIUM</v>
      </c>
    </row>
    <row r="9349">
      <c r="A9349">
        <v>18222</v>
      </c>
      <c r="B9349" t="str">
        <v>2018-12-01</v>
      </c>
      <c r="C9349" t="str">
        <v>Morning</v>
      </c>
      <c r="D9349">
        <v>15</v>
      </c>
      <c r="E9349" t="str">
        <f>IF(MOD(D9349,2)=0,"EVEN","ODD")</f>
        <v>ODD</v>
      </c>
      <c r="F9349" t="str">
        <f>IF(D9349&lt;=18,"LOW (1-18)","HIGH (19-36)")</f>
        <v>LOW (1-18)</v>
      </c>
      <c r="G9349">
        <f>INT((D9349-1)/6)+1</f>
        <v>3</v>
      </c>
      <c r="H9349">
        <f>MOD(D9349-1,6)+1</f>
        <v>3</v>
      </c>
      <c r="I9349">
        <f>37-D9349</f>
        <v>22</v>
      </c>
      <c r="J9349">
        <f>ABS(D9349-D9350)</f>
        <v>10</v>
      </c>
      <c r="K9349">
        <f>AVERAGE(D9349:D9353)</f>
        <v>15</v>
      </c>
      <c r="L9349">
        <f>AVERAGE(D9349:D9368)</f>
        <v>15</v>
      </c>
      <c r="M9349">
        <f>K9349-L9349</f>
        <v>0</v>
      </c>
      <c r="N9349" t="str">
        <f>IF(K9349&gt;L9349,"HIGH ZONE BIAS",IF(K9349&lt;L9349,"LOW ZONE BIAS","EQUILIBRIUM"))</f>
        <v>EQUILIBRIUM</v>
      </c>
    </row>
    <row r="9350">
      <c r="A9350">
        <v>18221</v>
      </c>
      <c r="B9350" t="str">
        <v>2018-11-30</v>
      </c>
      <c r="C9350" t="str">
        <v>Evening</v>
      </c>
      <c r="D9350">
        <v>5</v>
      </c>
      <c r="E9350" t="str">
        <f>IF(MOD(D9350,2)=0,"EVEN","ODD")</f>
        <v>ODD</v>
      </c>
      <c r="F9350" t="str">
        <f>IF(D9350&lt;=18,"LOW (1-18)","HIGH (19-36)")</f>
        <v>LOW (1-18)</v>
      </c>
      <c r="G9350">
        <f>INT((D9350-1)/6)+1</f>
        <v>1</v>
      </c>
      <c r="H9350">
        <f>MOD(D9350-1,6)+1</f>
        <v>5</v>
      </c>
      <c r="I9350">
        <f>37-D9350</f>
        <v>32</v>
      </c>
      <c r="J9350">
        <f>ABS(D9350-D9351)</f>
        <v>7</v>
      </c>
      <c r="K9350">
        <f>AVERAGE(D9350:D9354)</f>
        <v>5</v>
      </c>
      <c r="L9350">
        <f>AVERAGE(D9350:D9369)</f>
        <v>5</v>
      </c>
      <c r="M9350">
        <f>K9350-L9350</f>
        <v>0</v>
      </c>
      <c r="N9350" t="str">
        <f>IF(K9350&gt;L9350,"HIGH ZONE BIAS",IF(K9350&lt;L9350,"LOW ZONE BIAS","EQUILIBRIUM"))</f>
        <v>EQUILIBRIUM</v>
      </c>
    </row>
    <row r="9351">
      <c r="A9351">
        <v>18220</v>
      </c>
      <c r="B9351" t="str">
        <v>2018-11-30</v>
      </c>
      <c r="C9351" t="str">
        <v>Afternoon</v>
      </c>
      <c r="D9351">
        <v>12</v>
      </c>
      <c r="E9351" t="str">
        <f>IF(MOD(D9351,2)=0,"EVEN","ODD")</f>
        <v>EVEN</v>
      </c>
      <c r="F9351" t="str">
        <f>IF(D9351&lt;=18,"LOW (1-18)","HIGH (19-36)")</f>
        <v>LOW (1-18)</v>
      </c>
      <c r="G9351">
        <f>INT((D9351-1)/6)+1</f>
        <v>2</v>
      </c>
      <c r="H9351">
        <f>MOD(D9351-1,6)+1</f>
        <v>6</v>
      </c>
      <c r="I9351">
        <f>37-D9351</f>
        <v>25</v>
      </c>
      <c r="J9351">
        <f>ABS(D9351-D9352)</f>
        <v>8</v>
      </c>
      <c r="K9351">
        <f>AVERAGE(D9351:D9355)</f>
        <v>12</v>
      </c>
      <c r="L9351">
        <f>AVERAGE(D9351:D9370)</f>
        <v>12</v>
      </c>
      <c r="M9351">
        <f>K9351-L9351</f>
        <v>0</v>
      </c>
      <c r="N9351" t="str">
        <f>IF(K9351&gt;L9351,"HIGH ZONE BIAS",IF(K9351&lt;L9351,"LOW ZONE BIAS","EQUILIBRIUM"))</f>
        <v>EQUILIBRIUM</v>
      </c>
    </row>
    <row r="9352">
      <c r="A9352">
        <v>18219</v>
      </c>
      <c r="B9352" t="str">
        <v>2018-11-30</v>
      </c>
      <c r="C9352" t="str">
        <v>Midday</v>
      </c>
      <c r="D9352">
        <v>20</v>
      </c>
      <c r="E9352" t="str">
        <f>IF(MOD(D9352,2)=0,"EVEN","ODD")</f>
        <v>EVEN</v>
      </c>
      <c r="F9352" t="str">
        <f>IF(D9352&lt;=18,"LOW (1-18)","HIGH (19-36)")</f>
        <v>HIGH (19-36)</v>
      </c>
      <c r="G9352">
        <f>INT((D9352-1)/6)+1</f>
        <v>4</v>
      </c>
      <c r="H9352">
        <f>MOD(D9352-1,6)+1</f>
        <v>2</v>
      </c>
      <c r="I9352">
        <f>37-D9352</f>
        <v>17</v>
      </c>
      <c r="J9352">
        <f>ABS(D9352-D9353)</f>
        <v>8</v>
      </c>
      <c r="K9352">
        <f>AVERAGE(D9352:D9356)</f>
        <v>20</v>
      </c>
      <c r="L9352">
        <f>AVERAGE(D9352:D9371)</f>
        <v>20</v>
      </c>
      <c r="M9352">
        <f>K9352-L9352</f>
        <v>0</v>
      </c>
      <c r="N9352" t="str">
        <f>IF(K9352&gt;L9352,"HIGH ZONE BIAS",IF(K9352&lt;L9352,"LOW ZONE BIAS","EQUILIBRIUM"))</f>
        <v>EQUILIBRIUM</v>
      </c>
    </row>
    <row r="9353">
      <c r="A9353">
        <v>18218</v>
      </c>
      <c r="B9353" t="str">
        <v>2018-11-30</v>
      </c>
      <c r="C9353" t="str">
        <v>Morning</v>
      </c>
      <c r="D9353">
        <v>28</v>
      </c>
      <c r="E9353" t="str">
        <f>IF(MOD(D9353,2)=0,"EVEN","ODD")</f>
        <v>EVEN</v>
      </c>
      <c r="F9353" t="str">
        <f>IF(D9353&lt;=18,"LOW (1-18)","HIGH (19-36)")</f>
        <v>HIGH (19-36)</v>
      </c>
      <c r="G9353">
        <f>INT((D9353-1)/6)+1</f>
        <v>5</v>
      </c>
      <c r="H9353">
        <f>MOD(D9353-1,6)+1</f>
        <v>4</v>
      </c>
      <c r="I9353">
        <f>37-D9353</f>
        <v>9</v>
      </c>
      <c r="J9353">
        <f>ABS(D9353-D9354)</f>
        <v>20</v>
      </c>
      <c r="K9353">
        <f>AVERAGE(D9353:D9357)</f>
        <v>28</v>
      </c>
      <c r="L9353">
        <f>AVERAGE(D9353:D9372)</f>
        <v>28</v>
      </c>
      <c r="M9353">
        <f>K9353-L9353</f>
        <v>0</v>
      </c>
      <c r="N9353" t="str">
        <f>IF(K9353&gt;L9353,"HIGH ZONE BIAS",IF(K9353&lt;L9353,"LOW ZONE BIAS","EQUILIBRIUM"))</f>
        <v>EQUILIBRIUM</v>
      </c>
    </row>
    <row r="9354">
      <c r="A9354">
        <v>18217</v>
      </c>
      <c r="B9354" t="str">
        <v>2018-11-29</v>
      </c>
      <c r="C9354" t="str">
        <v>Evening</v>
      </c>
      <c r="D9354">
        <v>8</v>
      </c>
      <c r="E9354" t="str">
        <f>IF(MOD(D9354,2)=0,"EVEN","ODD")</f>
        <v>EVEN</v>
      </c>
      <c r="F9354" t="str">
        <f>IF(D9354&lt;=18,"LOW (1-18)","HIGH (19-36)")</f>
        <v>LOW (1-18)</v>
      </c>
      <c r="G9354">
        <f>INT((D9354-1)/6)+1</f>
        <v>2</v>
      </c>
      <c r="H9354">
        <f>MOD(D9354-1,6)+1</f>
        <v>2</v>
      </c>
      <c r="I9354">
        <f>37-D9354</f>
        <v>29</v>
      </c>
      <c r="J9354">
        <f>ABS(D9354-D9355)</f>
        <v>28</v>
      </c>
      <c r="K9354">
        <f>AVERAGE(D9354:D9358)</f>
        <v>8</v>
      </c>
      <c r="L9354">
        <f>AVERAGE(D9354:D9373)</f>
        <v>8</v>
      </c>
      <c r="M9354">
        <f>K9354-L9354</f>
        <v>0</v>
      </c>
      <c r="N9354" t="str">
        <f>IF(K9354&gt;L9354,"HIGH ZONE BIAS",IF(K9354&lt;L9354,"LOW ZONE BIAS","EQUILIBRIUM"))</f>
        <v>EQUILIBRIUM</v>
      </c>
    </row>
    <row r="9355">
      <c r="A9355">
        <v>18216</v>
      </c>
      <c r="B9355" t="str">
        <v>2018-11-29</v>
      </c>
      <c r="C9355" t="str">
        <v>Afternoon</v>
      </c>
      <c r="D9355">
        <v>36</v>
      </c>
      <c r="E9355" t="str">
        <f>IF(MOD(D9355,2)=0,"EVEN","ODD")</f>
        <v>EVEN</v>
      </c>
      <c r="F9355" t="str">
        <f>IF(D9355&lt;=18,"LOW (1-18)","HIGH (19-36)")</f>
        <v>HIGH (19-36)</v>
      </c>
      <c r="G9355">
        <f>INT((D9355-1)/6)+1</f>
        <v>6</v>
      </c>
      <c r="H9355">
        <f>MOD(D9355-1,6)+1</f>
        <v>6</v>
      </c>
      <c r="I9355">
        <f>37-D9355</f>
        <v>1</v>
      </c>
      <c r="J9355">
        <f>ABS(D9355-D9356)</f>
        <v>0</v>
      </c>
      <c r="K9355">
        <f>AVERAGE(D9355:D9359)</f>
        <v>36</v>
      </c>
      <c r="L9355">
        <f>AVERAGE(D9355:D9374)</f>
        <v>36</v>
      </c>
      <c r="M9355">
        <f>K9355-L9355</f>
        <v>0</v>
      </c>
      <c r="N9355" t="str">
        <f>IF(K9355&gt;L9355,"HIGH ZONE BIAS",IF(K9355&lt;L9355,"LOW ZONE BIAS","EQUILIBRIUM"))</f>
        <v>EQUILIBRIUM</v>
      </c>
    </row>
    <row r="9356">
      <c r="A9356">
        <v>18215</v>
      </c>
      <c r="B9356" t="str">
        <v>2018-11-29</v>
      </c>
      <c r="C9356" t="str">
        <v>Midday</v>
      </c>
      <c r="D9356">
        <v>36</v>
      </c>
      <c r="E9356" t="str">
        <f>IF(MOD(D9356,2)=0,"EVEN","ODD")</f>
        <v>EVEN</v>
      </c>
      <c r="F9356" t="str">
        <f>IF(D9356&lt;=18,"LOW (1-18)","HIGH (19-36)")</f>
        <v>HIGH (19-36)</v>
      </c>
      <c r="G9356">
        <f>INT((D9356-1)/6)+1</f>
        <v>6</v>
      </c>
      <c r="H9356">
        <f>MOD(D9356-1,6)+1</f>
        <v>6</v>
      </c>
      <c r="I9356">
        <f>37-D9356</f>
        <v>1</v>
      </c>
      <c r="J9356">
        <f>ABS(D9356-D9357)</f>
        <v>20</v>
      </c>
      <c r="K9356">
        <f>AVERAGE(D9356:D9360)</f>
        <v>36</v>
      </c>
      <c r="L9356">
        <f>AVERAGE(D9356:D9375)</f>
        <v>36</v>
      </c>
      <c r="M9356">
        <f>K9356-L9356</f>
        <v>0</v>
      </c>
      <c r="N9356" t="str">
        <f>IF(K9356&gt;L9356,"HIGH ZONE BIAS",IF(K9356&lt;L9356,"LOW ZONE BIAS","EQUILIBRIUM"))</f>
        <v>EQUILIBRIUM</v>
      </c>
    </row>
    <row r="9357">
      <c r="A9357">
        <v>18214</v>
      </c>
      <c r="B9357" t="str">
        <v>2018-11-29</v>
      </c>
      <c r="C9357" t="str">
        <v>Morning</v>
      </c>
      <c r="D9357">
        <v>16</v>
      </c>
      <c r="E9357" t="str">
        <f>IF(MOD(D9357,2)=0,"EVEN","ODD")</f>
        <v>EVEN</v>
      </c>
      <c r="F9357" t="str">
        <f>IF(D9357&lt;=18,"LOW (1-18)","HIGH (19-36)")</f>
        <v>LOW (1-18)</v>
      </c>
      <c r="G9357">
        <f>INT((D9357-1)/6)+1</f>
        <v>3</v>
      </c>
      <c r="H9357">
        <f>MOD(D9357-1,6)+1</f>
        <v>4</v>
      </c>
      <c r="I9357">
        <f>37-D9357</f>
        <v>21</v>
      </c>
      <c r="J9357">
        <f>ABS(D9357-D9358)</f>
        <v>6</v>
      </c>
      <c r="K9357">
        <f>AVERAGE(D9357:D9361)</f>
        <v>16</v>
      </c>
      <c r="L9357">
        <f>AVERAGE(D9357:D9376)</f>
        <v>16</v>
      </c>
      <c r="M9357">
        <f>K9357-L9357</f>
        <v>0</v>
      </c>
      <c r="N9357" t="str">
        <f>IF(K9357&gt;L9357,"HIGH ZONE BIAS",IF(K9357&lt;L9357,"LOW ZONE BIAS","EQUILIBRIUM"))</f>
        <v>EQUILIBRIUM</v>
      </c>
    </row>
    <row r="9358">
      <c r="A9358">
        <v>18213</v>
      </c>
      <c r="B9358" t="str">
        <v>2018-11-28</v>
      </c>
      <c r="C9358" t="str">
        <v>Evening</v>
      </c>
      <c r="D9358">
        <v>22</v>
      </c>
      <c r="E9358" t="str">
        <f>IF(MOD(D9358,2)=0,"EVEN","ODD")</f>
        <v>EVEN</v>
      </c>
      <c r="F9358" t="str">
        <f>IF(D9358&lt;=18,"LOW (1-18)","HIGH (19-36)")</f>
        <v>HIGH (19-36)</v>
      </c>
      <c r="G9358">
        <f>INT((D9358-1)/6)+1</f>
        <v>4</v>
      </c>
      <c r="H9358">
        <f>MOD(D9358-1,6)+1</f>
        <v>4</v>
      </c>
      <c r="I9358">
        <f>37-D9358</f>
        <v>15</v>
      </c>
      <c r="J9358">
        <f>ABS(D9358-D9359)</f>
        <v>6</v>
      </c>
      <c r="K9358">
        <f>AVERAGE(D9358:D9362)</f>
        <v>22</v>
      </c>
      <c r="L9358">
        <f>AVERAGE(D9358:D9377)</f>
        <v>22</v>
      </c>
      <c r="M9358">
        <f>K9358-L9358</f>
        <v>0</v>
      </c>
      <c r="N9358" t="str">
        <f>IF(K9358&gt;L9358,"HIGH ZONE BIAS",IF(K9358&lt;L9358,"LOW ZONE BIAS","EQUILIBRIUM"))</f>
        <v>EQUILIBRIUM</v>
      </c>
    </row>
    <row r="9359">
      <c r="A9359">
        <v>18212</v>
      </c>
      <c r="B9359" t="str">
        <v>2018-11-28</v>
      </c>
      <c r="C9359" t="str">
        <v>Afternoon</v>
      </c>
      <c r="D9359">
        <v>16</v>
      </c>
      <c r="E9359" t="str">
        <f>IF(MOD(D9359,2)=0,"EVEN","ODD")</f>
        <v>EVEN</v>
      </c>
      <c r="F9359" t="str">
        <f>IF(D9359&lt;=18,"LOW (1-18)","HIGH (19-36)")</f>
        <v>LOW (1-18)</v>
      </c>
      <c r="G9359">
        <f>INT((D9359-1)/6)+1</f>
        <v>3</v>
      </c>
      <c r="H9359">
        <f>MOD(D9359-1,6)+1</f>
        <v>4</v>
      </c>
      <c r="I9359">
        <f>37-D9359</f>
        <v>21</v>
      </c>
      <c r="J9359">
        <f>ABS(D9359-D9360)</f>
        <v>2</v>
      </c>
      <c r="K9359">
        <f>AVERAGE(D9359:D9363)</f>
        <v>16</v>
      </c>
      <c r="L9359">
        <f>AVERAGE(D9359:D9378)</f>
        <v>16</v>
      </c>
      <c r="M9359">
        <f>K9359-L9359</f>
        <v>0</v>
      </c>
      <c r="N9359" t="str">
        <f>IF(K9359&gt;L9359,"HIGH ZONE BIAS",IF(K9359&lt;L9359,"LOW ZONE BIAS","EQUILIBRIUM"))</f>
        <v>EQUILIBRIUM</v>
      </c>
    </row>
    <row r="9360">
      <c r="A9360">
        <v>18211</v>
      </c>
      <c r="B9360" t="str">
        <v>2018-11-28</v>
      </c>
      <c r="C9360" t="str">
        <v>Midday</v>
      </c>
      <c r="D9360">
        <v>14</v>
      </c>
      <c r="E9360" t="str">
        <f>IF(MOD(D9360,2)=0,"EVEN","ODD")</f>
        <v>EVEN</v>
      </c>
      <c r="F9360" t="str">
        <f>IF(D9360&lt;=18,"LOW (1-18)","HIGH (19-36)")</f>
        <v>LOW (1-18)</v>
      </c>
      <c r="G9360">
        <f>INT((D9360-1)/6)+1</f>
        <v>3</v>
      </c>
      <c r="H9360">
        <f>MOD(D9360-1,6)+1</f>
        <v>2</v>
      </c>
      <c r="I9360">
        <f>37-D9360</f>
        <v>23</v>
      </c>
      <c r="J9360">
        <f>ABS(D9360-D9361)</f>
        <v>9</v>
      </c>
      <c r="K9360">
        <f>AVERAGE(D9360:D9364)</f>
        <v>14</v>
      </c>
      <c r="L9360">
        <f>AVERAGE(D9360:D9379)</f>
        <v>14</v>
      </c>
      <c r="M9360">
        <f>K9360-L9360</f>
        <v>0</v>
      </c>
      <c r="N9360" t="str">
        <f>IF(K9360&gt;L9360,"HIGH ZONE BIAS",IF(K9360&lt;L9360,"LOW ZONE BIAS","EQUILIBRIUM"))</f>
        <v>EQUILIBRIUM</v>
      </c>
    </row>
    <row r="9361">
      <c r="A9361">
        <v>18210</v>
      </c>
      <c r="B9361" t="str">
        <v>2018-11-28</v>
      </c>
      <c r="C9361" t="str">
        <v>Morning</v>
      </c>
      <c r="D9361">
        <v>5</v>
      </c>
      <c r="E9361" t="str">
        <f>IF(MOD(D9361,2)=0,"EVEN","ODD")</f>
        <v>ODD</v>
      </c>
      <c r="F9361" t="str">
        <f>IF(D9361&lt;=18,"LOW (1-18)","HIGH (19-36)")</f>
        <v>LOW (1-18)</v>
      </c>
      <c r="G9361">
        <f>INT((D9361-1)/6)+1</f>
        <v>1</v>
      </c>
      <c r="H9361">
        <f>MOD(D9361-1,6)+1</f>
        <v>5</v>
      </c>
      <c r="I9361">
        <f>37-D9361</f>
        <v>32</v>
      </c>
      <c r="J9361">
        <f>ABS(D9361-D9362)</f>
        <v>31</v>
      </c>
      <c r="K9361">
        <f>AVERAGE(D9361:D9365)</f>
        <v>5</v>
      </c>
      <c r="L9361">
        <f>AVERAGE(D9361:D9380)</f>
        <v>5</v>
      </c>
      <c r="M9361">
        <f>K9361-L9361</f>
        <v>0</v>
      </c>
      <c r="N9361" t="str">
        <f>IF(K9361&gt;L9361,"HIGH ZONE BIAS",IF(K9361&lt;L9361,"LOW ZONE BIAS","EQUILIBRIUM"))</f>
        <v>EQUILIBRIUM</v>
      </c>
    </row>
    <row r="9362">
      <c r="A9362">
        <v>18209</v>
      </c>
      <c r="B9362" t="str">
        <v>2018-11-27</v>
      </c>
      <c r="C9362" t="str">
        <v>Evening</v>
      </c>
      <c r="D9362">
        <v>36</v>
      </c>
      <c r="E9362" t="str">
        <f>IF(MOD(D9362,2)=0,"EVEN","ODD")</f>
        <v>EVEN</v>
      </c>
      <c r="F9362" t="str">
        <f>IF(D9362&lt;=18,"LOW (1-18)","HIGH (19-36)")</f>
        <v>HIGH (19-36)</v>
      </c>
      <c r="G9362">
        <f>INT((D9362-1)/6)+1</f>
        <v>6</v>
      </c>
      <c r="H9362">
        <f>MOD(D9362-1,6)+1</f>
        <v>6</v>
      </c>
      <c r="I9362">
        <f>37-D9362</f>
        <v>1</v>
      </c>
      <c r="J9362">
        <f>ABS(D9362-D9363)</f>
        <v>28</v>
      </c>
      <c r="K9362">
        <f>AVERAGE(D9362:D9366)</f>
        <v>36</v>
      </c>
      <c r="L9362">
        <f>AVERAGE(D9362:D9381)</f>
        <v>36</v>
      </c>
      <c r="M9362">
        <f>K9362-L9362</f>
        <v>0</v>
      </c>
      <c r="N9362" t="str">
        <f>IF(K9362&gt;L9362,"HIGH ZONE BIAS",IF(K9362&lt;L9362,"LOW ZONE BIAS","EQUILIBRIUM"))</f>
        <v>EQUILIBRIUM</v>
      </c>
    </row>
    <row r="9363">
      <c r="A9363">
        <v>18208</v>
      </c>
      <c r="B9363" t="str">
        <v>2018-11-27</v>
      </c>
      <c r="C9363" t="str">
        <v>Afternoon</v>
      </c>
      <c r="D9363">
        <v>8</v>
      </c>
      <c r="E9363" t="str">
        <f>IF(MOD(D9363,2)=0,"EVEN","ODD")</f>
        <v>EVEN</v>
      </c>
      <c r="F9363" t="str">
        <f>IF(D9363&lt;=18,"LOW (1-18)","HIGH (19-36)")</f>
        <v>LOW (1-18)</v>
      </c>
      <c r="G9363">
        <f>INT((D9363-1)/6)+1</f>
        <v>2</v>
      </c>
      <c r="H9363">
        <f>MOD(D9363-1,6)+1</f>
        <v>2</v>
      </c>
      <c r="I9363">
        <f>37-D9363</f>
        <v>29</v>
      </c>
      <c r="J9363">
        <f>ABS(D9363-D9364)</f>
        <v>3</v>
      </c>
      <c r="K9363">
        <f>AVERAGE(D9363:D9367)</f>
        <v>8</v>
      </c>
      <c r="L9363">
        <f>AVERAGE(D9363:D9382)</f>
        <v>8</v>
      </c>
      <c r="M9363">
        <f>K9363-L9363</f>
        <v>0</v>
      </c>
      <c r="N9363" t="str">
        <f>IF(K9363&gt;L9363,"HIGH ZONE BIAS",IF(K9363&lt;L9363,"LOW ZONE BIAS","EQUILIBRIUM"))</f>
        <v>EQUILIBRIUM</v>
      </c>
    </row>
    <row r="9364">
      <c r="A9364">
        <v>18207</v>
      </c>
      <c r="B9364" t="str">
        <v>2018-11-27</v>
      </c>
      <c r="C9364" t="str">
        <v>Midday</v>
      </c>
      <c r="D9364">
        <v>5</v>
      </c>
      <c r="E9364" t="str">
        <f>IF(MOD(D9364,2)=0,"EVEN","ODD")</f>
        <v>ODD</v>
      </c>
      <c r="F9364" t="str">
        <f>IF(D9364&lt;=18,"LOW (1-18)","HIGH (19-36)")</f>
        <v>LOW (1-18)</v>
      </c>
      <c r="G9364">
        <f>INT((D9364-1)/6)+1</f>
        <v>1</v>
      </c>
      <c r="H9364">
        <f>MOD(D9364-1,6)+1</f>
        <v>5</v>
      </c>
      <c r="I9364">
        <f>37-D9364</f>
        <v>32</v>
      </c>
      <c r="J9364">
        <f>ABS(D9364-D9365)</f>
        <v>4</v>
      </c>
      <c r="K9364">
        <f>AVERAGE(D9364:D9368)</f>
        <v>5</v>
      </c>
      <c r="L9364">
        <f>AVERAGE(D9364:D9383)</f>
        <v>5</v>
      </c>
      <c r="M9364">
        <f>K9364-L9364</f>
        <v>0</v>
      </c>
      <c r="N9364" t="str">
        <f>IF(K9364&gt;L9364,"HIGH ZONE BIAS",IF(K9364&lt;L9364,"LOW ZONE BIAS","EQUILIBRIUM"))</f>
        <v>EQUILIBRIUM</v>
      </c>
    </row>
    <row r="9365">
      <c r="A9365">
        <v>18206</v>
      </c>
      <c r="B9365" t="str">
        <v>2018-11-27</v>
      </c>
      <c r="C9365" t="str">
        <v>Morning</v>
      </c>
      <c r="D9365">
        <v>9</v>
      </c>
      <c r="E9365" t="str">
        <f>IF(MOD(D9365,2)=0,"EVEN","ODD")</f>
        <v>ODD</v>
      </c>
      <c r="F9365" t="str">
        <f>IF(D9365&lt;=18,"LOW (1-18)","HIGH (19-36)")</f>
        <v>LOW (1-18)</v>
      </c>
      <c r="G9365">
        <f>INT((D9365-1)/6)+1</f>
        <v>2</v>
      </c>
      <c r="H9365">
        <f>MOD(D9365-1,6)+1</f>
        <v>3</v>
      </c>
      <c r="I9365">
        <f>37-D9365</f>
        <v>28</v>
      </c>
      <c r="J9365">
        <f>ABS(D9365-D9366)</f>
        <v>23</v>
      </c>
      <c r="K9365">
        <f>AVERAGE(D9365:D9369)</f>
        <v>9</v>
      </c>
      <c r="L9365">
        <f>AVERAGE(D9365:D9384)</f>
        <v>9</v>
      </c>
      <c r="M9365">
        <f>K9365-L9365</f>
        <v>0</v>
      </c>
      <c r="N9365" t="str">
        <f>IF(K9365&gt;L9365,"HIGH ZONE BIAS",IF(K9365&lt;L9365,"LOW ZONE BIAS","EQUILIBRIUM"))</f>
        <v>EQUILIBRIUM</v>
      </c>
    </row>
    <row r="9366">
      <c r="A9366">
        <v>18205</v>
      </c>
      <c r="B9366" t="str">
        <v>2018-11-26</v>
      </c>
      <c r="C9366" t="str">
        <v>Evening</v>
      </c>
      <c r="D9366">
        <v>32</v>
      </c>
      <c r="E9366" t="str">
        <f>IF(MOD(D9366,2)=0,"EVEN","ODD")</f>
        <v>EVEN</v>
      </c>
      <c r="F9366" t="str">
        <f>IF(D9366&lt;=18,"LOW (1-18)","HIGH (19-36)")</f>
        <v>HIGH (19-36)</v>
      </c>
      <c r="G9366">
        <f>INT((D9366-1)/6)+1</f>
        <v>6</v>
      </c>
      <c r="H9366">
        <f>MOD(D9366-1,6)+1</f>
        <v>2</v>
      </c>
      <c r="I9366">
        <f>37-D9366</f>
        <v>5</v>
      </c>
      <c r="J9366">
        <f>ABS(D9366-D9367)</f>
        <v>17</v>
      </c>
      <c r="K9366">
        <f>AVERAGE(D9366:D9370)</f>
        <v>32</v>
      </c>
      <c r="L9366">
        <f>AVERAGE(D9366:D9385)</f>
        <v>32</v>
      </c>
      <c r="M9366">
        <f>K9366-L9366</f>
        <v>0</v>
      </c>
      <c r="N9366" t="str">
        <f>IF(K9366&gt;L9366,"HIGH ZONE BIAS",IF(K9366&lt;L9366,"LOW ZONE BIAS","EQUILIBRIUM"))</f>
        <v>EQUILIBRIUM</v>
      </c>
    </row>
    <row r="9367">
      <c r="A9367">
        <v>18204</v>
      </c>
      <c r="B9367" t="str">
        <v>2018-11-26</v>
      </c>
      <c r="C9367" t="str">
        <v>Afternoon</v>
      </c>
      <c r="D9367">
        <v>15</v>
      </c>
      <c r="E9367" t="str">
        <f>IF(MOD(D9367,2)=0,"EVEN","ODD")</f>
        <v>ODD</v>
      </c>
      <c r="F9367" t="str">
        <f>IF(D9367&lt;=18,"LOW (1-18)","HIGH (19-36)")</f>
        <v>LOW (1-18)</v>
      </c>
      <c r="G9367">
        <f>INT((D9367-1)/6)+1</f>
        <v>3</v>
      </c>
      <c r="H9367">
        <f>MOD(D9367-1,6)+1</f>
        <v>3</v>
      </c>
      <c r="I9367">
        <f>37-D9367</f>
        <v>22</v>
      </c>
      <c r="J9367">
        <f>ABS(D9367-D9368)</f>
        <v>0</v>
      </c>
      <c r="K9367">
        <f>AVERAGE(D9367:D9371)</f>
        <v>15</v>
      </c>
      <c r="L9367">
        <f>AVERAGE(D9367:D9386)</f>
        <v>15</v>
      </c>
      <c r="M9367">
        <f>K9367-L9367</f>
        <v>0</v>
      </c>
      <c r="N9367" t="str">
        <f>IF(K9367&gt;L9367,"HIGH ZONE BIAS",IF(K9367&lt;L9367,"LOW ZONE BIAS","EQUILIBRIUM"))</f>
        <v>EQUILIBRIUM</v>
      </c>
    </row>
    <row r="9368">
      <c r="A9368">
        <v>18203</v>
      </c>
      <c r="B9368" t="str">
        <v>2018-11-26</v>
      </c>
      <c r="C9368" t="str">
        <v>Midday</v>
      </c>
      <c r="D9368">
        <v>15</v>
      </c>
      <c r="E9368" t="str">
        <f>IF(MOD(D9368,2)=0,"EVEN","ODD")</f>
        <v>ODD</v>
      </c>
      <c r="F9368" t="str">
        <f>IF(D9368&lt;=18,"LOW (1-18)","HIGH (19-36)")</f>
        <v>LOW (1-18)</v>
      </c>
      <c r="G9368">
        <f>INT((D9368-1)/6)+1</f>
        <v>3</v>
      </c>
      <c r="H9368">
        <f>MOD(D9368-1,6)+1</f>
        <v>3</v>
      </c>
      <c r="I9368">
        <f>37-D9368</f>
        <v>22</v>
      </c>
      <c r="J9368">
        <f>ABS(D9368-D9369)</f>
        <v>10</v>
      </c>
      <c r="K9368">
        <f>AVERAGE(D9368:D9372)</f>
        <v>15</v>
      </c>
      <c r="L9368">
        <f>AVERAGE(D9368:D9387)</f>
        <v>15</v>
      </c>
      <c r="M9368">
        <f>K9368-L9368</f>
        <v>0</v>
      </c>
      <c r="N9368" t="str">
        <f>IF(K9368&gt;L9368,"HIGH ZONE BIAS",IF(K9368&lt;L9368,"LOW ZONE BIAS","EQUILIBRIUM"))</f>
        <v>EQUILIBRIUM</v>
      </c>
    </row>
    <row r="9369">
      <c r="A9369">
        <v>18202</v>
      </c>
      <c r="B9369" t="str">
        <v>2018-11-26</v>
      </c>
      <c r="C9369" t="str">
        <v>Morning</v>
      </c>
      <c r="D9369">
        <v>5</v>
      </c>
      <c r="E9369" t="str">
        <f>IF(MOD(D9369,2)=0,"EVEN","ODD")</f>
        <v>ODD</v>
      </c>
      <c r="F9369" t="str">
        <f>IF(D9369&lt;=18,"LOW (1-18)","HIGH (19-36)")</f>
        <v>LOW (1-18)</v>
      </c>
      <c r="G9369">
        <f>INT((D9369-1)/6)+1</f>
        <v>1</v>
      </c>
      <c r="H9369">
        <f>MOD(D9369-1,6)+1</f>
        <v>5</v>
      </c>
      <c r="I9369">
        <f>37-D9369</f>
        <v>32</v>
      </c>
      <c r="J9369">
        <f>ABS(D9369-D9370)</f>
        <v>5</v>
      </c>
      <c r="K9369">
        <f>AVERAGE(D9369:D9373)</f>
        <v>5</v>
      </c>
      <c r="L9369">
        <f>AVERAGE(D9369:D9388)</f>
        <v>5</v>
      </c>
      <c r="M9369">
        <f>K9369-L9369</f>
        <v>0</v>
      </c>
      <c r="N9369" t="str">
        <f>IF(K9369&gt;L9369,"HIGH ZONE BIAS",IF(K9369&lt;L9369,"LOW ZONE BIAS","EQUILIBRIUM"))</f>
        <v>EQUILIBRIUM</v>
      </c>
    </row>
    <row r="9370">
      <c r="A9370">
        <v>18201</v>
      </c>
      <c r="B9370" t="str">
        <v>2018-11-24</v>
      </c>
      <c r="C9370" t="str">
        <v>Evening</v>
      </c>
      <c r="D9370">
        <v>10</v>
      </c>
      <c r="E9370" t="str">
        <f>IF(MOD(D9370,2)=0,"EVEN","ODD")</f>
        <v>EVEN</v>
      </c>
      <c r="F9370" t="str">
        <f>IF(D9370&lt;=18,"LOW (1-18)","HIGH (19-36)")</f>
        <v>LOW (1-18)</v>
      </c>
      <c r="G9370">
        <f>INT((D9370-1)/6)+1</f>
        <v>2</v>
      </c>
      <c r="H9370">
        <f>MOD(D9370-1,6)+1</f>
        <v>4</v>
      </c>
      <c r="I9370">
        <f>37-D9370</f>
        <v>27</v>
      </c>
      <c r="J9370">
        <f>ABS(D9370-D9371)</f>
        <v>16</v>
      </c>
      <c r="K9370">
        <f>AVERAGE(D9370:D9374)</f>
        <v>10</v>
      </c>
      <c r="L9370">
        <f>AVERAGE(D9370:D9389)</f>
        <v>10</v>
      </c>
      <c r="M9370">
        <f>K9370-L9370</f>
        <v>0</v>
      </c>
      <c r="N9370" t="str">
        <f>IF(K9370&gt;L9370,"HIGH ZONE BIAS",IF(K9370&lt;L9370,"LOW ZONE BIAS","EQUILIBRIUM"))</f>
        <v>EQUILIBRIUM</v>
      </c>
    </row>
    <row r="9371">
      <c r="A9371">
        <v>18200</v>
      </c>
      <c r="B9371" t="str">
        <v>2018-11-24</v>
      </c>
      <c r="C9371" t="str">
        <v>Afternoon</v>
      </c>
      <c r="D9371">
        <v>26</v>
      </c>
      <c r="E9371" t="str">
        <f>IF(MOD(D9371,2)=0,"EVEN","ODD")</f>
        <v>EVEN</v>
      </c>
      <c r="F9371" t="str">
        <f>IF(D9371&lt;=18,"LOW (1-18)","HIGH (19-36)")</f>
        <v>HIGH (19-36)</v>
      </c>
      <c r="G9371">
        <f>INT((D9371-1)/6)+1</f>
        <v>5</v>
      </c>
      <c r="H9371">
        <f>MOD(D9371-1,6)+1</f>
        <v>2</v>
      </c>
      <c r="I9371">
        <f>37-D9371</f>
        <v>11</v>
      </c>
      <c r="J9371">
        <f>ABS(D9371-D9372)</f>
        <v>25</v>
      </c>
      <c r="K9371">
        <f>AVERAGE(D9371:D9375)</f>
        <v>26</v>
      </c>
      <c r="L9371">
        <f>AVERAGE(D9371:D9390)</f>
        <v>26</v>
      </c>
      <c r="M9371">
        <f>K9371-L9371</f>
        <v>0</v>
      </c>
      <c r="N9371" t="str">
        <f>IF(K9371&gt;L9371,"HIGH ZONE BIAS",IF(K9371&lt;L9371,"LOW ZONE BIAS","EQUILIBRIUM"))</f>
        <v>EQUILIBRIUM</v>
      </c>
    </row>
    <row r="9372">
      <c r="A9372">
        <v>18199</v>
      </c>
      <c r="B9372" t="str">
        <v>2018-11-24</v>
      </c>
      <c r="C9372" t="str">
        <v>Midday</v>
      </c>
      <c r="D9372">
        <v>1</v>
      </c>
      <c r="E9372" t="str">
        <f>IF(MOD(D9372,2)=0,"EVEN","ODD")</f>
        <v>ODD</v>
      </c>
      <c r="F9372" t="str">
        <f>IF(D9372&lt;=18,"LOW (1-18)","HIGH (19-36)")</f>
        <v>LOW (1-18)</v>
      </c>
      <c r="G9372">
        <f>INT((D9372-1)/6)+1</f>
        <v>1</v>
      </c>
      <c r="H9372">
        <f>MOD(D9372-1,6)+1</f>
        <v>1</v>
      </c>
      <c r="I9372">
        <f>37-D9372</f>
        <v>36</v>
      </c>
      <c r="J9372">
        <f>ABS(D9372-D9373)</f>
        <v>14</v>
      </c>
      <c r="K9372">
        <f>AVERAGE(D9372:D9376)</f>
        <v>1</v>
      </c>
      <c r="L9372">
        <f>AVERAGE(D9372:D9391)</f>
        <v>1</v>
      </c>
      <c r="M9372">
        <f>K9372-L9372</f>
        <v>0</v>
      </c>
      <c r="N9372" t="str">
        <f>IF(K9372&gt;L9372,"HIGH ZONE BIAS",IF(K9372&lt;L9372,"LOW ZONE BIAS","EQUILIBRIUM"))</f>
        <v>EQUILIBRIUM</v>
      </c>
    </row>
    <row r="9373">
      <c r="A9373">
        <v>18198</v>
      </c>
      <c r="B9373" t="str">
        <v>2018-11-24</v>
      </c>
      <c r="C9373" t="str">
        <v>Morning</v>
      </c>
      <c r="D9373">
        <v>15</v>
      </c>
      <c r="E9373" t="str">
        <f>IF(MOD(D9373,2)=0,"EVEN","ODD")</f>
        <v>ODD</v>
      </c>
      <c r="F9373" t="str">
        <f>IF(D9373&lt;=18,"LOW (1-18)","HIGH (19-36)")</f>
        <v>LOW (1-18)</v>
      </c>
      <c r="G9373">
        <f>INT((D9373-1)/6)+1</f>
        <v>3</v>
      </c>
      <c r="H9373">
        <f>MOD(D9373-1,6)+1</f>
        <v>3</v>
      </c>
      <c r="I9373">
        <f>37-D9373</f>
        <v>22</v>
      </c>
      <c r="J9373">
        <f>ABS(D9373-D9374)</f>
        <v>8</v>
      </c>
      <c r="K9373">
        <f>AVERAGE(D9373:D9377)</f>
        <v>15</v>
      </c>
      <c r="L9373">
        <f>AVERAGE(D9373:D9392)</f>
        <v>15</v>
      </c>
      <c r="M9373">
        <f>K9373-L9373</f>
        <v>0</v>
      </c>
      <c r="N9373" t="str">
        <f>IF(K9373&gt;L9373,"HIGH ZONE BIAS",IF(K9373&lt;L9373,"LOW ZONE BIAS","EQUILIBRIUM"))</f>
        <v>EQUILIBRIUM</v>
      </c>
    </row>
    <row r="9374">
      <c r="A9374">
        <v>18197</v>
      </c>
      <c r="B9374" t="str">
        <v>2018-11-23</v>
      </c>
      <c r="C9374" t="str">
        <v>Evening</v>
      </c>
      <c r="D9374">
        <v>23</v>
      </c>
      <c r="E9374" t="str">
        <f>IF(MOD(D9374,2)=0,"EVEN","ODD")</f>
        <v>ODD</v>
      </c>
      <c r="F9374" t="str">
        <f>IF(D9374&lt;=18,"LOW (1-18)","HIGH (19-36)")</f>
        <v>HIGH (19-36)</v>
      </c>
      <c r="G9374">
        <f>INT((D9374-1)/6)+1</f>
        <v>4</v>
      </c>
      <c r="H9374">
        <f>MOD(D9374-1,6)+1</f>
        <v>5</v>
      </c>
      <c r="I9374">
        <f>37-D9374</f>
        <v>14</v>
      </c>
      <c r="J9374">
        <f>ABS(D9374-D9375)</f>
        <v>14</v>
      </c>
      <c r="K9374">
        <f>AVERAGE(D9374:D9378)</f>
        <v>23</v>
      </c>
      <c r="L9374">
        <f>AVERAGE(D9374:D9393)</f>
        <v>23</v>
      </c>
      <c r="M9374">
        <f>K9374-L9374</f>
        <v>0</v>
      </c>
      <c r="N9374" t="str">
        <f>IF(K9374&gt;L9374,"HIGH ZONE BIAS",IF(K9374&lt;L9374,"LOW ZONE BIAS","EQUILIBRIUM"))</f>
        <v>EQUILIBRIUM</v>
      </c>
    </row>
    <row r="9375">
      <c r="A9375">
        <v>18196</v>
      </c>
      <c r="B9375" t="str">
        <v>2018-11-23</v>
      </c>
      <c r="C9375" t="str">
        <v>Afternoon</v>
      </c>
      <c r="D9375">
        <v>9</v>
      </c>
      <c r="E9375" t="str">
        <f>IF(MOD(D9375,2)=0,"EVEN","ODD")</f>
        <v>ODD</v>
      </c>
      <c r="F9375" t="str">
        <f>IF(D9375&lt;=18,"LOW (1-18)","HIGH (19-36)")</f>
        <v>LOW (1-18)</v>
      </c>
      <c r="G9375">
        <f>INT((D9375-1)/6)+1</f>
        <v>2</v>
      </c>
      <c r="H9375">
        <f>MOD(D9375-1,6)+1</f>
        <v>3</v>
      </c>
      <c r="I9375">
        <f>37-D9375</f>
        <v>28</v>
      </c>
      <c r="J9375">
        <f>ABS(D9375-D9376)</f>
        <v>2</v>
      </c>
      <c r="K9375">
        <f>AVERAGE(D9375:D9379)</f>
        <v>9</v>
      </c>
      <c r="L9375">
        <f>AVERAGE(D9375:D9394)</f>
        <v>9</v>
      </c>
      <c r="M9375">
        <f>K9375-L9375</f>
        <v>0</v>
      </c>
      <c r="N9375" t="str">
        <f>IF(K9375&gt;L9375,"HIGH ZONE BIAS",IF(K9375&lt;L9375,"LOW ZONE BIAS","EQUILIBRIUM"))</f>
        <v>EQUILIBRIUM</v>
      </c>
    </row>
    <row r="9376">
      <c r="A9376">
        <v>18195</v>
      </c>
      <c r="B9376" t="str">
        <v>2018-11-23</v>
      </c>
      <c r="C9376" t="str">
        <v>Midday</v>
      </c>
      <c r="D9376">
        <v>7</v>
      </c>
      <c r="E9376" t="str">
        <f>IF(MOD(D9376,2)=0,"EVEN","ODD")</f>
        <v>ODD</v>
      </c>
      <c r="F9376" t="str">
        <f>IF(D9376&lt;=18,"LOW (1-18)","HIGH (19-36)")</f>
        <v>LOW (1-18)</v>
      </c>
      <c r="G9376">
        <f>INT((D9376-1)/6)+1</f>
        <v>2</v>
      </c>
      <c r="H9376">
        <f>MOD(D9376-1,6)+1</f>
        <v>1</v>
      </c>
      <c r="I9376">
        <f>37-D9376</f>
        <v>30</v>
      </c>
      <c r="J9376">
        <f>ABS(D9376-D9377)</f>
        <v>27</v>
      </c>
      <c r="K9376">
        <f>AVERAGE(D9376:D9380)</f>
        <v>7</v>
      </c>
      <c r="L9376">
        <f>AVERAGE(D9376:D9395)</f>
        <v>7</v>
      </c>
      <c r="M9376">
        <f>K9376-L9376</f>
        <v>0</v>
      </c>
      <c r="N9376" t="str">
        <f>IF(K9376&gt;L9376,"HIGH ZONE BIAS",IF(K9376&lt;L9376,"LOW ZONE BIAS","EQUILIBRIUM"))</f>
        <v>EQUILIBRIUM</v>
      </c>
    </row>
    <row r="9377">
      <c r="A9377">
        <v>18194</v>
      </c>
      <c r="B9377" t="str">
        <v>2018-11-23</v>
      </c>
      <c r="C9377" t="str">
        <v>Morning</v>
      </c>
      <c r="D9377">
        <v>34</v>
      </c>
      <c r="E9377" t="str">
        <f>IF(MOD(D9377,2)=0,"EVEN","ODD")</f>
        <v>EVEN</v>
      </c>
      <c r="F9377" t="str">
        <f>IF(D9377&lt;=18,"LOW (1-18)","HIGH (19-36)")</f>
        <v>HIGH (19-36)</v>
      </c>
      <c r="G9377">
        <f>INT((D9377-1)/6)+1</f>
        <v>6</v>
      </c>
      <c r="H9377">
        <f>MOD(D9377-1,6)+1</f>
        <v>4</v>
      </c>
      <c r="I9377">
        <f>37-D9377</f>
        <v>3</v>
      </c>
      <c r="J9377">
        <f>ABS(D9377-D9378)</f>
        <v>18</v>
      </c>
      <c r="K9377">
        <f>AVERAGE(D9377:D9381)</f>
        <v>34</v>
      </c>
      <c r="L9377">
        <f>AVERAGE(D9377:D9396)</f>
        <v>34</v>
      </c>
      <c r="M9377">
        <f>K9377-L9377</f>
        <v>0</v>
      </c>
      <c r="N9377" t="str">
        <f>IF(K9377&gt;L9377,"HIGH ZONE BIAS",IF(K9377&lt;L9377,"LOW ZONE BIAS","EQUILIBRIUM"))</f>
        <v>EQUILIBRIUM</v>
      </c>
    </row>
    <row r="9378">
      <c r="A9378">
        <v>18193</v>
      </c>
      <c r="B9378" t="str">
        <v>2018-11-22</v>
      </c>
      <c r="C9378" t="str">
        <v>Evening</v>
      </c>
      <c r="D9378">
        <v>16</v>
      </c>
      <c r="E9378" t="str">
        <f>IF(MOD(D9378,2)=0,"EVEN","ODD")</f>
        <v>EVEN</v>
      </c>
      <c r="F9378" t="str">
        <f>IF(D9378&lt;=18,"LOW (1-18)","HIGH (19-36)")</f>
        <v>LOW (1-18)</v>
      </c>
      <c r="G9378">
        <f>INT((D9378-1)/6)+1</f>
        <v>3</v>
      </c>
      <c r="H9378">
        <f>MOD(D9378-1,6)+1</f>
        <v>4</v>
      </c>
      <c r="I9378">
        <f>37-D9378</f>
        <v>21</v>
      </c>
      <c r="J9378">
        <f>ABS(D9378-D9379)</f>
        <v>19</v>
      </c>
      <c r="K9378">
        <f>AVERAGE(D9378:D9382)</f>
        <v>16</v>
      </c>
      <c r="L9378">
        <f>AVERAGE(D9378:D9397)</f>
        <v>16</v>
      </c>
      <c r="M9378">
        <f>K9378-L9378</f>
        <v>0</v>
      </c>
      <c r="N9378" t="str">
        <f>IF(K9378&gt;L9378,"HIGH ZONE BIAS",IF(K9378&lt;L9378,"LOW ZONE BIAS","EQUILIBRIUM"))</f>
        <v>EQUILIBRIUM</v>
      </c>
    </row>
    <row r="9379">
      <c r="A9379">
        <v>18192</v>
      </c>
      <c r="B9379" t="str">
        <v>2018-11-22</v>
      </c>
      <c r="C9379" t="str">
        <v>Afternoon</v>
      </c>
      <c r="D9379">
        <v>35</v>
      </c>
      <c r="E9379" t="str">
        <f>IF(MOD(D9379,2)=0,"EVEN","ODD")</f>
        <v>ODD</v>
      </c>
      <c r="F9379" t="str">
        <f>IF(D9379&lt;=18,"LOW (1-18)","HIGH (19-36)")</f>
        <v>HIGH (19-36)</v>
      </c>
      <c r="G9379">
        <f>INT((D9379-1)/6)+1</f>
        <v>6</v>
      </c>
      <c r="H9379">
        <f>MOD(D9379-1,6)+1</f>
        <v>5</v>
      </c>
      <c r="I9379">
        <f>37-D9379</f>
        <v>2</v>
      </c>
      <c r="J9379">
        <f>ABS(D9379-D9380)</f>
        <v>16</v>
      </c>
      <c r="K9379">
        <f>AVERAGE(D9379:D9383)</f>
        <v>35</v>
      </c>
      <c r="L9379">
        <f>AVERAGE(D9379:D9398)</f>
        <v>35</v>
      </c>
      <c r="M9379">
        <f>K9379-L9379</f>
        <v>0</v>
      </c>
      <c r="N9379" t="str">
        <f>IF(K9379&gt;L9379,"HIGH ZONE BIAS",IF(K9379&lt;L9379,"LOW ZONE BIAS","EQUILIBRIUM"))</f>
        <v>EQUILIBRIUM</v>
      </c>
    </row>
    <row r="9380">
      <c r="A9380">
        <v>18191</v>
      </c>
      <c r="B9380" t="str">
        <v>2018-11-22</v>
      </c>
      <c r="C9380" t="str">
        <v>Midday</v>
      </c>
      <c r="D9380">
        <v>19</v>
      </c>
      <c r="E9380" t="str">
        <f>IF(MOD(D9380,2)=0,"EVEN","ODD")</f>
        <v>ODD</v>
      </c>
      <c r="F9380" t="str">
        <f>IF(D9380&lt;=18,"LOW (1-18)","HIGH (19-36)")</f>
        <v>HIGH (19-36)</v>
      </c>
      <c r="G9380">
        <f>INT((D9380-1)/6)+1</f>
        <v>4</v>
      </c>
      <c r="H9380">
        <f>MOD(D9380-1,6)+1</f>
        <v>1</v>
      </c>
      <c r="I9380">
        <f>37-D9380</f>
        <v>18</v>
      </c>
      <c r="J9380">
        <f>ABS(D9380-D9381)</f>
        <v>8</v>
      </c>
      <c r="K9380">
        <f>AVERAGE(D9380:D9384)</f>
        <v>19</v>
      </c>
      <c r="L9380">
        <f>AVERAGE(D9380:D9399)</f>
        <v>19</v>
      </c>
      <c r="M9380">
        <f>K9380-L9380</f>
        <v>0</v>
      </c>
      <c r="N9380" t="str">
        <f>IF(K9380&gt;L9380,"HIGH ZONE BIAS",IF(K9380&lt;L9380,"LOW ZONE BIAS","EQUILIBRIUM"))</f>
        <v>EQUILIBRIUM</v>
      </c>
    </row>
    <row r="9381">
      <c r="A9381">
        <v>18190</v>
      </c>
      <c r="B9381" t="str">
        <v>2018-11-22</v>
      </c>
      <c r="C9381" t="str">
        <v>Morning</v>
      </c>
      <c r="D9381">
        <v>11</v>
      </c>
      <c r="E9381" t="str">
        <f>IF(MOD(D9381,2)=0,"EVEN","ODD")</f>
        <v>ODD</v>
      </c>
      <c r="F9381" t="str">
        <f>IF(D9381&lt;=18,"LOW (1-18)","HIGH (19-36)")</f>
        <v>LOW (1-18)</v>
      </c>
      <c r="G9381">
        <f>INT((D9381-1)/6)+1</f>
        <v>2</v>
      </c>
      <c r="H9381">
        <f>MOD(D9381-1,6)+1</f>
        <v>5</v>
      </c>
      <c r="I9381">
        <f>37-D9381</f>
        <v>26</v>
      </c>
      <c r="J9381">
        <f>ABS(D9381-D9382)</f>
        <v>8</v>
      </c>
      <c r="K9381">
        <f>AVERAGE(D9381:D9385)</f>
        <v>11</v>
      </c>
      <c r="L9381">
        <f>AVERAGE(D9381:D9400)</f>
        <v>11</v>
      </c>
      <c r="M9381">
        <f>K9381-L9381</f>
        <v>0</v>
      </c>
      <c r="N9381" t="str">
        <f>IF(K9381&gt;L9381,"HIGH ZONE BIAS",IF(K9381&lt;L9381,"LOW ZONE BIAS","EQUILIBRIUM"))</f>
        <v>EQUILIBRIUM</v>
      </c>
    </row>
    <row r="9382">
      <c r="A9382">
        <v>18189</v>
      </c>
      <c r="B9382" t="str">
        <v>2018-11-21</v>
      </c>
      <c r="C9382" t="str">
        <v>Evening</v>
      </c>
      <c r="D9382">
        <v>3</v>
      </c>
      <c r="E9382" t="str">
        <f>IF(MOD(D9382,2)=0,"EVEN","ODD")</f>
        <v>ODD</v>
      </c>
      <c r="F9382" t="str">
        <f>IF(D9382&lt;=18,"LOW (1-18)","HIGH (19-36)")</f>
        <v>LOW (1-18)</v>
      </c>
      <c r="G9382">
        <f>INT((D9382-1)/6)+1</f>
        <v>1</v>
      </c>
      <c r="H9382">
        <f>MOD(D9382-1,6)+1</f>
        <v>3</v>
      </c>
      <c r="I9382">
        <f>37-D9382</f>
        <v>34</v>
      </c>
      <c r="J9382">
        <f>ABS(D9382-D9383)</f>
        <v>6</v>
      </c>
      <c r="K9382">
        <f>AVERAGE(D9382:D9386)</f>
        <v>3</v>
      </c>
      <c r="L9382">
        <f>AVERAGE(D9382:D9401)</f>
        <v>3</v>
      </c>
      <c r="M9382">
        <f>K9382-L9382</f>
        <v>0</v>
      </c>
      <c r="N9382" t="str">
        <f>IF(K9382&gt;L9382,"HIGH ZONE BIAS",IF(K9382&lt;L9382,"LOW ZONE BIAS","EQUILIBRIUM"))</f>
        <v>EQUILIBRIUM</v>
      </c>
    </row>
    <row r="9383">
      <c r="A9383">
        <v>18188</v>
      </c>
      <c r="B9383" t="str">
        <v>2018-11-21</v>
      </c>
      <c r="C9383" t="str">
        <v>Afternoon</v>
      </c>
      <c r="D9383">
        <v>9</v>
      </c>
      <c r="E9383" t="str">
        <f>IF(MOD(D9383,2)=0,"EVEN","ODD")</f>
        <v>ODD</v>
      </c>
      <c r="F9383" t="str">
        <f>IF(D9383&lt;=18,"LOW (1-18)","HIGH (19-36)")</f>
        <v>LOW (1-18)</v>
      </c>
      <c r="G9383">
        <f>INT((D9383-1)/6)+1</f>
        <v>2</v>
      </c>
      <c r="H9383">
        <f>MOD(D9383-1,6)+1</f>
        <v>3</v>
      </c>
      <c r="I9383">
        <f>37-D9383</f>
        <v>28</v>
      </c>
      <c r="J9383">
        <f>ABS(D9383-D9384)</f>
        <v>22</v>
      </c>
      <c r="K9383">
        <f>AVERAGE(D9383:D9387)</f>
        <v>9</v>
      </c>
      <c r="L9383">
        <f>AVERAGE(D9383:D9402)</f>
        <v>9</v>
      </c>
      <c r="M9383">
        <f>K9383-L9383</f>
        <v>0</v>
      </c>
      <c r="N9383" t="str">
        <f>IF(K9383&gt;L9383,"HIGH ZONE BIAS",IF(K9383&lt;L9383,"LOW ZONE BIAS","EQUILIBRIUM"))</f>
        <v>EQUILIBRIUM</v>
      </c>
    </row>
    <row r="9384">
      <c r="A9384">
        <v>18187</v>
      </c>
      <c r="B9384" t="str">
        <v>2018-11-21</v>
      </c>
      <c r="C9384" t="str">
        <v>Midday</v>
      </c>
      <c r="D9384">
        <v>31</v>
      </c>
      <c r="E9384" t="str">
        <f>IF(MOD(D9384,2)=0,"EVEN","ODD")</f>
        <v>ODD</v>
      </c>
      <c r="F9384" t="str">
        <f>IF(D9384&lt;=18,"LOW (1-18)","HIGH (19-36)")</f>
        <v>HIGH (19-36)</v>
      </c>
      <c r="G9384">
        <f>INT((D9384-1)/6)+1</f>
        <v>6</v>
      </c>
      <c r="H9384">
        <f>MOD(D9384-1,6)+1</f>
        <v>1</v>
      </c>
      <c r="I9384">
        <f>37-D9384</f>
        <v>6</v>
      </c>
      <c r="J9384">
        <f>ABS(D9384-D9385)</f>
        <v>28</v>
      </c>
      <c r="K9384">
        <f>AVERAGE(D9384:D9388)</f>
        <v>31</v>
      </c>
      <c r="L9384">
        <f>AVERAGE(D9384:D9403)</f>
        <v>31</v>
      </c>
      <c r="M9384">
        <f>K9384-L9384</f>
        <v>0</v>
      </c>
      <c r="N9384" t="str">
        <f>IF(K9384&gt;L9384,"HIGH ZONE BIAS",IF(K9384&lt;L9384,"LOW ZONE BIAS","EQUILIBRIUM"))</f>
        <v>EQUILIBRIUM</v>
      </c>
    </row>
    <row r="9385">
      <c r="A9385">
        <v>18186</v>
      </c>
      <c r="B9385" t="str">
        <v>2018-11-21</v>
      </c>
      <c r="C9385" t="str">
        <v>Morning</v>
      </c>
      <c r="D9385">
        <v>3</v>
      </c>
      <c r="E9385" t="str">
        <f>IF(MOD(D9385,2)=0,"EVEN","ODD")</f>
        <v>ODD</v>
      </c>
      <c r="F9385" t="str">
        <f>IF(D9385&lt;=18,"LOW (1-18)","HIGH (19-36)")</f>
        <v>LOW (1-18)</v>
      </c>
      <c r="G9385">
        <f>INT((D9385-1)/6)+1</f>
        <v>1</v>
      </c>
      <c r="H9385">
        <f>MOD(D9385-1,6)+1</f>
        <v>3</v>
      </c>
      <c r="I9385">
        <f>37-D9385</f>
        <v>34</v>
      </c>
      <c r="J9385">
        <f>ABS(D9385-D9386)</f>
        <v>2</v>
      </c>
      <c r="K9385">
        <f>AVERAGE(D9385:D9389)</f>
        <v>3</v>
      </c>
      <c r="L9385">
        <f>AVERAGE(D9385:D9404)</f>
        <v>3</v>
      </c>
      <c r="M9385">
        <f>K9385-L9385</f>
        <v>0</v>
      </c>
      <c r="N9385" t="str">
        <f>IF(K9385&gt;L9385,"HIGH ZONE BIAS",IF(K9385&lt;L9385,"LOW ZONE BIAS","EQUILIBRIUM"))</f>
        <v>EQUILIBRIUM</v>
      </c>
    </row>
    <row r="9386">
      <c r="A9386">
        <v>18185</v>
      </c>
      <c r="B9386" t="str">
        <v>2018-11-20</v>
      </c>
      <c r="C9386" t="str">
        <v>Evening</v>
      </c>
      <c r="D9386">
        <v>5</v>
      </c>
      <c r="E9386" t="str">
        <f>IF(MOD(D9386,2)=0,"EVEN","ODD")</f>
        <v>ODD</v>
      </c>
      <c r="F9386" t="str">
        <f>IF(D9386&lt;=18,"LOW (1-18)","HIGH (19-36)")</f>
        <v>LOW (1-18)</v>
      </c>
      <c r="G9386">
        <f>INT((D9386-1)/6)+1</f>
        <v>1</v>
      </c>
      <c r="H9386">
        <f>MOD(D9386-1,6)+1</f>
        <v>5</v>
      </c>
      <c r="I9386">
        <f>37-D9386</f>
        <v>32</v>
      </c>
      <c r="J9386">
        <f>ABS(D9386-D9387)</f>
        <v>13</v>
      </c>
      <c r="K9386">
        <f>AVERAGE(D9386:D9390)</f>
        <v>5</v>
      </c>
      <c r="L9386">
        <f>AVERAGE(D9386:D9405)</f>
        <v>5</v>
      </c>
      <c r="M9386">
        <f>K9386-L9386</f>
        <v>0</v>
      </c>
      <c r="N9386" t="str">
        <f>IF(K9386&gt;L9386,"HIGH ZONE BIAS",IF(K9386&lt;L9386,"LOW ZONE BIAS","EQUILIBRIUM"))</f>
        <v>EQUILIBRIUM</v>
      </c>
    </row>
    <row r="9387">
      <c r="A9387">
        <v>18184</v>
      </c>
      <c r="B9387" t="str">
        <v>2018-11-20</v>
      </c>
      <c r="C9387" t="str">
        <v>Afternoon</v>
      </c>
      <c r="D9387">
        <v>18</v>
      </c>
      <c r="E9387" t="str">
        <f>IF(MOD(D9387,2)=0,"EVEN","ODD")</f>
        <v>EVEN</v>
      </c>
      <c r="F9387" t="str">
        <f>IF(D9387&lt;=18,"LOW (1-18)","HIGH (19-36)")</f>
        <v>LOW (1-18)</v>
      </c>
      <c r="G9387">
        <f>INT((D9387-1)/6)+1</f>
        <v>3</v>
      </c>
      <c r="H9387">
        <f>MOD(D9387-1,6)+1</f>
        <v>6</v>
      </c>
      <c r="I9387">
        <f>37-D9387</f>
        <v>19</v>
      </c>
      <c r="J9387">
        <f>ABS(D9387-D9388)</f>
        <v>10</v>
      </c>
      <c r="K9387">
        <f>AVERAGE(D9387:D9391)</f>
        <v>18</v>
      </c>
      <c r="L9387">
        <f>AVERAGE(D9387:D9406)</f>
        <v>18</v>
      </c>
      <c r="M9387">
        <f>K9387-L9387</f>
        <v>0</v>
      </c>
      <c r="N9387" t="str">
        <f>IF(K9387&gt;L9387,"HIGH ZONE BIAS",IF(K9387&lt;L9387,"LOW ZONE BIAS","EQUILIBRIUM"))</f>
        <v>EQUILIBRIUM</v>
      </c>
    </row>
    <row r="9388">
      <c r="A9388">
        <v>18183</v>
      </c>
      <c r="B9388" t="str">
        <v>2018-11-20</v>
      </c>
      <c r="C9388" t="str">
        <v>Midday</v>
      </c>
      <c r="D9388">
        <v>28</v>
      </c>
      <c r="E9388" t="str">
        <f>IF(MOD(D9388,2)=0,"EVEN","ODD")</f>
        <v>EVEN</v>
      </c>
      <c r="F9388" t="str">
        <f>IF(D9388&lt;=18,"LOW (1-18)","HIGH (19-36)")</f>
        <v>HIGH (19-36)</v>
      </c>
      <c r="G9388">
        <f>INT((D9388-1)/6)+1</f>
        <v>5</v>
      </c>
      <c r="H9388">
        <f>MOD(D9388-1,6)+1</f>
        <v>4</v>
      </c>
      <c r="I9388">
        <f>37-D9388</f>
        <v>9</v>
      </c>
      <c r="J9388">
        <f>ABS(D9388-D9389)</f>
        <v>8</v>
      </c>
      <c r="K9388">
        <f>AVERAGE(D9388:D9392)</f>
        <v>28</v>
      </c>
      <c r="L9388">
        <f>AVERAGE(D9388:D9407)</f>
        <v>28</v>
      </c>
      <c r="M9388">
        <f>K9388-L9388</f>
        <v>0</v>
      </c>
      <c r="N9388" t="str">
        <f>IF(K9388&gt;L9388,"HIGH ZONE BIAS",IF(K9388&lt;L9388,"LOW ZONE BIAS","EQUILIBRIUM"))</f>
        <v>EQUILIBRIUM</v>
      </c>
    </row>
    <row r="9389">
      <c r="A9389">
        <v>18182</v>
      </c>
      <c r="B9389" t="str">
        <v>2018-11-20</v>
      </c>
      <c r="C9389" t="str">
        <v>Morning</v>
      </c>
      <c r="D9389">
        <v>20</v>
      </c>
      <c r="E9389" t="str">
        <f>IF(MOD(D9389,2)=0,"EVEN","ODD")</f>
        <v>EVEN</v>
      </c>
      <c r="F9389" t="str">
        <f>IF(D9389&lt;=18,"LOW (1-18)","HIGH (19-36)")</f>
        <v>HIGH (19-36)</v>
      </c>
      <c r="G9389">
        <f>INT((D9389-1)/6)+1</f>
        <v>4</v>
      </c>
      <c r="H9389">
        <f>MOD(D9389-1,6)+1</f>
        <v>2</v>
      </c>
      <c r="I9389">
        <f>37-D9389</f>
        <v>17</v>
      </c>
      <c r="J9389">
        <f>ABS(D9389-D9390)</f>
        <v>3</v>
      </c>
      <c r="K9389">
        <f>AVERAGE(D9389:D9393)</f>
        <v>20</v>
      </c>
      <c r="L9389">
        <f>AVERAGE(D9389:D9408)</f>
        <v>20</v>
      </c>
      <c r="M9389">
        <f>K9389-L9389</f>
        <v>0</v>
      </c>
      <c r="N9389" t="str">
        <f>IF(K9389&gt;L9389,"HIGH ZONE BIAS",IF(K9389&lt;L9389,"LOW ZONE BIAS","EQUILIBRIUM"))</f>
        <v>EQUILIBRIUM</v>
      </c>
    </row>
    <row r="9390">
      <c r="A9390">
        <v>18181</v>
      </c>
      <c r="B9390" t="str">
        <v>2018-11-19</v>
      </c>
      <c r="C9390" t="str">
        <v>Evening</v>
      </c>
      <c r="D9390">
        <v>23</v>
      </c>
      <c r="E9390" t="str">
        <f>IF(MOD(D9390,2)=0,"EVEN","ODD")</f>
        <v>ODD</v>
      </c>
      <c r="F9390" t="str">
        <f>IF(D9390&lt;=18,"LOW (1-18)","HIGH (19-36)")</f>
        <v>HIGH (19-36)</v>
      </c>
      <c r="G9390">
        <f>INT((D9390-1)/6)+1</f>
        <v>4</v>
      </c>
      <c r="H9390">
        <f>MOD(D9390-1,6)+1</f>
        <v>5</v>
      </c>
      <c r="I9390">
        <f>37-D9390</f>
        <v>14</v>
      </c>
      <c r="J9390">
        <f>ABS(D9390-D9391)</f>
        <v>1</v>
      </c>
      <c r="K9390">
        <f>AVERAGE(D9390:D9394)</f>
        <v>23</v>
      </c>
      <c r="L9390">
        <f>AVERAGE(D9390:D9409)</f>
        <v>23</v>
      </c>
      <c r="M9390">
        <f>K9390-L9390</f>
        <v>0</v>
      </c>
      <c r="N9390" t="str">
        <f>IF(K9390&gt;L9390,"HIGH ZONE BIAS",IF(K9390&lt;L9390,"LOW ZONE BIAS","EQUILIBRIUM"))</f>
        <v>EQUILIBRIUM</v>
      </c>
    </row>
    <row r="9391">
      <c r="A9391">
        <v>18180</v>
      </c>
      <c r="B9391" t="str">
        <v>2018-11-19</v>
      </c>
      <c r="C9391" t="str">
        <v>Afternoon</v>
      </c>
      <c r="D9391">
        <v>22</v>
      </c>
      <c r="E9391" t="str">
        <f>IF(MOD(D9391,2)=0,"EVEN","ODD")</f>
        <v>EVEN</v>
      </c>
      <c r="F9391" t="str">
        <f>IF(D9391&lt;=18,"LOW (1-18)","HIGH (19-36)")</f>
        <v>HIGH (19-36)</v>
      </c>
      <c r="G9391">
        <f>INT((D9391-1)/6)+1</f>
        <v>4</v>
      </c>
      <c r="H9391">
        <f>MOD(D9391-1,6)+1</f>
        <v>4</v>
      </c>
      <c r="I9391">
        <f>37-D9391</f>
        <v>15</v>
      </c>
      <c r="J9391">
        <f>ABS(D9391-D9392)</f>
        <v>1</v>
      </c>
      <c r="K9391">
        <f>AVERAGE(D9391:D9395)</f>
        <v>22</v>
      </c>
      <c r="L9391">
        <f>AVERAGE(D9391:D9410)</f>
        <v>22</v>
      </c>
      <c r="M9391">
        <f>K9391-L9391</f>
        <v>0</v>
      </c>
      <c r="N9391" t="str">
        <f>IF(K9391&gt;L9391,"HIGH ZONE BIAS",IF(K9391&lt;L9391,"LOW ZONE BIAS","EQUILIBRIUM"))</f>
        <v>EQUILIBRIUM</v>
      </c>
    </row>
    <row r="9392">
      <c r="A9392">
        <v>18179</v>
      </c>
      <c r="B9392" t="str">
        <v>2018-11-19</v>
      </c>
      <c r="C9392" t="str">
        <v>Midday</v>
      </c>
      <c r="D9392">
        <v>23</v>
      </c>
      <c r="E9392" t="str">
        <f>IF(MOD(D9392,2)=0,"EVEN","ODD")</f>
        <v>ODD</v>
      </c>
      <c r="F9392" t="str">
        <f>IF(D9392&lt;=18,"LOW (1-18)","HIGH (19-36)")</f>
        <v>HIGH (19-36)</v>
      </c>
      <c r="G9392">
        <f>INT((D9392-1)/6)+1</f>
        <v>4</v>
      </c>
      <c r="H9392">
        <f>MOD(D9392-1,6)+1</f>
        <v>5</v>
      </c>
      <c r="I9392">
        <f>37-D9392</f>
        <v>14</v>
      </c>
      <c r="J9392">
        <f>ABS(D9392-D9393)</f>
        <v>2</v>
      </c>
      <c r="K9392">
        <f>AVERAGE(D9392:D9396)</f>
        <v>23</v>
      </c>
      <c r="L9392">
        <f>AVERAGE(D9392:D9411)</f>
        <v>23</v>
      </c>
      <c r="M9392">
        <f>K9392-L9392</f>
        <v>0</v>
      </c>
      <c r="N9392" t="str">
        <f>IF(K9392&gt;L9392,"HIGH ZONE BIAS",IF(K9392&lt;L9392,"LOW ZONE BIAS","EQUILIBRIUM"))</f>
        <v>EQUILIBRIUM</v>
      </c>
    </row>
    <row r="9393">
      <c r="A9393">
        <v>18178</v>
      </c>
      <c r="B9393" t="str">
        <v>2018-11-19</v>
      </c>
      <c r="C9393" t="str">
        <v>Morning</v>
      </c>
      <c r="D9393">
        <v>21</v>
      </c>
      <c r="E9393" t="str">
        <f>IF(MOD(D9393,2)=0,"EVEN","ODD")</f>
        <v>ODD</v>
      </c>
      <c r="F9393" t="str">
        <f>IF(D9393&lt;=18,"LOW (1-18)","HIGH (19-36)")</f>
        <v>HIGH (19-36)</v>
      </c>
      <c r="G9393">
        <f>INT((D9393-1)/6)+1</f>
        <v>4</v>
      </c>
      <c r="H9393">
        <f>MOD(D9393-1,6)+1</f>
        <v>3</v>
      </c>
      <c r="I9393">
        <f>37-D9393</f>
        <v>16</v>
      </c>
      <c r="J9393">
        <f>ABS(D9393-D9394)</f>
        <v>15</v>
      </c>
      <c r="K9393">
        <f>AVERAGE(D9393:D9397)</f>
        <v>21</v>
      </c>
      <c r="L9393">
        <f>AVERAGE(D9393:D9412)</f>
        <v>21</v>
      </c>
      <c r="M9393">
        <f>K9393-L9393</f>
        <v>0</v>
      </c>
      <c r="N9393" t="str">
        <f>IF(K9393&gt;L9393,"HIGH ZONE BIAS",IF(K9393&lt;L9393,"LOW ZONE BIAS","EQUILIBRIUM"))</f>
        <v>EQUILIBRIUM</v>
      </c>
    </row>
    <row r="9394">
      <c r="A9394">
        <v>18177</v>
      </c>
      <c r="B9394" t="str">
        <v>2018-11-17</v>
      </c>
      <c r="C9394" t="str">
        <v>Evening</v>
      </c>
      <c r="D9394">
        <v>36</v>
      </c>
      <c r="E9394" t="str">
        <f>IF(MOD(D9394,2)=0,"EVEN","ODD")</f>
        <v>EVEN</v>
      </c>
      <c r="F9394" t="str">
        <f>IF(D9394&lt;=18,"LOW (1-18)","HIGH (19-36)")</f>
        <v>HIGH (19-36)</v>
      </c>
      <c r="G9394">
        <f>INT((D9394-1)/6)+1</f>
        <v>6</v>
      </c>
      <c r="H9394">
        <f>MOD(D9394-1,6)+1</f>
        <v>6</v>
      </c>
      <c r="I9394">
        <f>37-D9394</f>
        <v>1</v>
      </c>
      <c r="J9394">
        <f>ABS(D9394-D9395)</f>
        <v>22</v>
      </c>
      <c r="K9394">
        <f>AVERAGE(D9394:D9398)</f>
        <v>36</v>
      </c>
      <c r="L9394">
        <f>AVERAGE(D9394:D9413)</f>
        <v>36</v>
      </c>
      <c r="M9394">
        <f>K9394-L9394</f>
        <v>0</v>
      </c>
      <c r="N9394" t="str">
        <f>IF(K9394&gt;L9394,"HIGH ZONE BIAS",IF(K9394&lt;L9394,"LOW ZONE BIAS","EQUILIBRIUM"))</f>
        <v>EQUILIBRIUM</v>
      </c>
    </row>
    <row r="9395">
      <c r="A9395">
        <v>18176</v>
      </c>
      <c r="B9395" t="str">
        <v>2018-11-17</v>
      </c>
      <c r="C9395" t="str">
        <v>Afternoon</v>
      </c>
      <c r="D9395">
        <v>14</v>
      </c>
      <c r="E9395" t="str">
        <f>IF(MOD(D9395,2)=0,"EVEN","ODD")</f>
        <v>EVEN</v>
      </c>
      <c r="F9395" t="str">
        <f>IF(D9395&lt;=18,"LOW (1-18)","HIGH (19-36)")</f>
        <v>LOW (1-18)</v>
      </c>
      <c r="G9395">
        <f>INT((D9395-1)/6)+1</f>
        <v>3</v>
      </c>
      <c r="H9395">
        <f>MOD(D9395-1,6)+1</f>
        <v>2</v>
      </c>
      <c r="I9395">
        <f>37-D9395</f>
        <v>23</v>
      </c>
      <c r="J9395">
        <f>ABS(D9395-D9396)</f>
        <v>9</v>
      </c>
      <c r="K9395">
        <f>AVERAGE(D9395:D9399)</f>
        <v>14</v>
      </c>
      <c r="L9395">
        <f>AVERAGE(D9395:D9414)</f>
        <v>14</v>
      </c>
      <c r="M9395">
        <f>K9395-L9395</f>
        <v>0</v>
      </c>
      <c r="N9395" t="str">
        <f>IF(K9395&gt;L9395,"HIGH ZONE BIAS",IF(K9395&lt;L9395,"LOW ZONE BIAS","EQUILIBRIUM"))</f>
        <v>EQUILIBRIUM</v>
      </c>
    </row>
    <row r="9396">
      <c r="A9396">
        <v>18175</v>
      </c>
      <c r="B9396" t="str">
        <v>2018-11-17</v>
      </c>
      <c r="C9396" t="str">
        <v>Midday</v>
      </c>
      <c r="D9396">
        <v>23</v>
      </c>
      <c r="E9396" t="str">
        <f>IF(MOD(D9396,2)=0,"EVEN","ODD")</f>
        <v>ODD</v>
      </c>
      <c r="F9396" t="str">
        <f>IF(D9396&lt;=18,"LOW (1-18)","HIGH (19-36)")</f>
        <v>HIGH (19-36)</v>
      </c>
      <c r="G9396">
        <f>INT((D9396-1)/6)+1</f>
        <v>4</v>
      </c>
      <c r="H9396">
        <f>MOD(D9396-1,6)+1</f>
        <v>5</v>
      </c>
      <c r="I9396">
        <f>37-D9396</f>
        <v>14</v>
      </c>
      <c r="J9396">
        <f>ABS(D9396-D9397)</f>
        <v>8</v>
      </c>
      <c r="K9396">
        <f>AVERAGE(D9396:D9400)</f>
        <v>23</v>
      </c>
      <c r="L9396">
        <f>AVERAGE(D9396:D9415)</f>
        <v>23</v>
      </c>
      <c r="M9396">
        <f>K9396-L9396</f>
        <v>0</v>
      </c>
      <c r="N9396" t="str">
        <f>IF(K9396&gt;L9396,"HIGH ZONE BIAS",IF(K9396&lt;L9396,"LOW ZONE BIAS","EQUILIBRIUM"))</f>
        <v>EQUILIBRIUM</v>
      </c>
    </row>
    <row r="9397">
      <c r="A9397">
        <v>18174</v>
      </c>
      <c r="B9397" t="str">
        <v>2018-11-17</v>
      </c>
      <c r="C9397" t="str">
        <v>Morning</v>
      </c>
      <c r="D9397">
        <v>15</v>
      </c>
      <c r="E9397" t="str">
        <f>IF(MOD(D9397,2)=0,"EVEN","ODD")</f>
        <v>ODD</v>
      </c>
      <c r="F9397" t="str">
        <f>IF(D9397&lt;=18,"LOW (1-18)","HIGH (19-36)")</f>
        <v>LOW (1-18)</v>
      </c>
      <c r="G9397">
        <f>INT((D9397-1)/6)+1</f>
        <v>3</v>
      </c>
      <c r="H9397">
        <f>MOD(D9397-1,6)+1</f>
        <v>3</v>
      </c>
      <c r="I9397">
        <f>37-D9397</f>
        <v>22</v>
      </c>
      <c r="J9397">
        <f>ABS(D9397-D9398)</f>
        <v>0</v>
      </c>
      <c r="K9397">
        <f>AVERAGE(D9397:D9401)</f>
        <v>15</v>
      </c>
      <c r="L9397">
        <f>AVERAGE(D9397:D9416)</f>
        <v>15</v>
      </c>
      <c r="M9397">
        <f>K9397-L9397</f>
        <v>0</v>
      </c>
      <c r="N9397" t="str">
        <f>IF(K9397&gt;L9397,"HIGH ZONE BIAS",IF(K9397&lt;L9397,"LOW ZONE BIAS","EQUILIBRIUM"))</f>
        <v>EQUILIBRIUM</v>
      </c>
    </row>
    <row r="9398">
      <c r="A9398">
        <v>18173</v>
      </c>
      <c r="B9398" t="str">
        <v>2018-11-16</v>
      </c>
      <c r="C9398" t="str">
        <v>Evening</v>
      </c>
      <c r="D9398">
        <v>15</v>
      </c>
      <c r="E9398" t="str">
        <f>IF(MOD(D9398,2)=0,"EVEN","ODD")</f>
        <v>ODD</v>
      </c>
      <c r="F9398" t="str">
        <f>IF(D9398&lt;=18,"LOW (1-18)","HIGH (19-36)")</f>
        <v>LOW (1-18)</v>
      </c>
      <c r="G9398">
        <f>INT((D9398-1)/6)+1</f>
        <v>3</v>
      </c>
      <c r="H9398">
        <f>MOD(D9398-1,6)+1</f>
        <v>3</v>
      </c>
      <c r="I9398">
        <f>37-D9398</f>
        <v>22</v>
      </c>
      <c r="J9398">
        <f>ABS(D9398-D9399)</f>
        <v>4</v>
      </c>
      <c r="K9398">
        <f>AVERAGE(D9398:D9402)</f>
        <v>15</v>
      </c>
      <c r="L9398">
        <f>AVERAGE(D9398:D9417)</f>
        <v>15</v>
      </c>
      <c r="M9398">
        <f>K9398-L9398</f>
        <v>0</v>
      </c>
      <c r="N9398" t="str">
        <f>IF(K9398&gt;L9398,"HIGH ZONE BIAS",IF(K9398&lt;L9398,"LOW ZONE BIAS","EQUILIBRIUM"))</f>
        <v>EQUILIBRIUM</v>
      </c>
    </row>
    <row r="9399">
      <c r="A9399">
        <v>18172</v>
      </c>
      <c r="B9399" t="str">
        <v>2018-11-16</v>
      </c>
      <c r="C9399" t="str">
        <v>Afternoon</v>
      </c>
      <c r="D9399">
        <v>19</v>
      </c>
      <c r="E9399" t="str">
        <f>IF(MOD(D9399,2)=0,"EVEN","ODD")</f>
        <v>ODD</v>
      </c>
      <c r="F9399" t="str">
        <f>IF(D9399&lt;=18,"LOW (1-18)","HIGH (19-36)")</f>
        <v>HIGH (19-36)</v>
      </c>
      <c r="G9399">
        <f>INT((D9399-1)/6)+1</f>
        <v>4</v>
      </c>
      <c r="H9399">
        <f>MOD(D9399-1,6)+1</f>
        <v>1</v>
      </c>
      <c r="I9399">
        <f>37-D9399</f>
        <v>18</v>
      </c>
      <c r="J9399">
        <f>ABS(D9399-D9400)</f>
        <v>18</v>
      </c>
      <c r="K9399">
        <f>AVERAGE(D9399:D9403)</f>
        <v>19</v>
      </c>
      <c r="L9399">
        <f>AVERAGE(D9399:D9418)</f>
        <v>19</v>
      </c>
      <c r="M9399">
        <f>K9399-L9399</f>
        <v>0</v>
      </c>
      <c r="N9399" t="str">
        <f>IF(K9399&gt;L9399,"HIGH ZONE BIAS",IF(K9399&lt;L9399,"LOW ZONE BIAS","EQUILIBRIUM"))</f>
        <v>EQUILIBRIUM</v>
      </c>
    </row>
    <row r="9400">
      <c r="A9400">
        <v>18171</v>
      </c>
      <c r="B9400" t="str">
        <v>2018-11-16</v>
      </c>
      <c r="C9400" t="str">
        <v>Midday</v>
      </c>
      <c r="D9400">
        <v>1</v>
      </c>
      <c r="E9400" t="str">
        <f>IF(MOD(D9400,2)=0,"EVEN","ODD")</f>
        <v>ODD</v>
      </c>
      <c r="F9400" t="str">
        <f>IF(D9400&lt;=18,"LOW (1-18)","HIGH (19-36)")</f>
        <v>LOW (1-18)</v>
      </c>
      <c r="G9400">
        <f>INT((D9400-1)/6)+1</f>
        <v>1</v>
      </c>
      <c r="H9400">
        <f>MOD(D9400-1,6)+1</f>
        <v>1</v>
      </c>
      <c r="I9400">
        <f>37-D9400</f>
        <v>36</v>
      </c>
      <c r="J9400">
        <f>ABS(D9400-D9401)</f>
        <v>28</v>
      </c>
      <c r="K9400">
        <f>AVERAGE(D9400:D9404)</f>
        <v>1</v>
      </c>
      <c r="L9400">
        <f>AVERAGE(D9400:D9419)</f>
        <v>1</v>
      </c>
      <c r="M9400">
        <f>K9400-L9400</f>
        <v>0</v>
      </c>
      <c r="N9400" t="str">
        <f>IF(K9400&gt;L9400,"HIGH ZONE BIAS",IF(K9400&lt;L9400,"LOW ZONE BIAS","EQUILIBRIUM"))</f>
        <v>EQUILIBRIUM</v>
      </c>
    </row>
    <row r="9401">
      <c r="A9401">
        <v>18170</v>
      </c>
      <c r="B9401" t="str">
        <v>2018-11-16</v>
      </c>
      <c r="C9401" t="str">
        <v>Morning</v>
      </c>
      <c r="D9401">
        <v>29</v>
      </c>
      <c r="E9401" t="str">
        <f>IF(MOD(D9401,2)=0,"EVEN","ODD")</f>
        <v>ODD</v>
      </c>
      <c r="F9401" t="str">
        <f>IF(D9401&lt;=18,"LOW (1-18)","HIGH (19-36)")</f>
        <v>HIGH (19-36)</v>
      </c>
      <c r="G9401">
        <f>INT((D9401-1)/6)+1</f>
        <v>5</v>
      </c>
      <c r="H9401">
        <f>MOD(D9401-1,6)+1</f>
        <v>5</v>
      </c>
      <c r="I9401">
        <f>37-D9401</f>
        <v>8</v>
      </c>
      <c r="J9401">
        <f>ABS(D9401-D9402)</f>
        <v>2</v>
      </c>
      <c r="K9401">
        <f>AVERAGE(D9401:D9405)</f>
        <v>29</v>
      </c>
      <c r="L9401">
        <f>AVERAGE(D9401:D9420)</f>
        <v>29</v>
      </c>
      <c r="M9401">
        <f>K9401-L9401</f>
        <v>0</v>
      </c>
      <c r="N9401" t="str">
        <f>IF(K9401&gt;L9401,"HIGH ZONE BIAS",IF(K9401&lt;L9401,"LOW ZONE BIAS","EQUILIBRIUM"))</f>
        <v>EQUILIBRIUM</v>
      </c>
    </row>
    <row r="9402">
      <c r="A9402">
        <v>18169</v>
      </c>
      <c r="B9402" t="str">
        <v>2018-11-15</v>
      </c>
      <c r="C9402" t="str">
        <v>Evening</v>
      </c>
      <c r="D9402">
        <v>27</v>
      </c>
      <c r="E9402" t="str">
        <f>IF(MOD(D9402,2)=0,"EVEN","ODD")</f>
        <v>ODD</v>
      </c>
      <c r="F9402" t="str">
        <f>IF(D9402&lt;=18,"LOW (1-18)","HIGH (19-36)")</f>
        <v>HIGH (19-36)</v>
      </c>
      <c r="G9402">
        <f>INT((D9402-1)/6)+1</f>
        <v>5</v>
      </c>
      <c r="H9402">
        <f>MOD(D9402-1,6)+1</f>
        <v>3</v>
      </c>
      <c r="I9402">
        <f>37-D9402</f>
        <v>10</v>
      </c>
      <c r="J9402">
        <f>ABS(D9402-D9403)</f>
        <v>11</v>
      </c>
      <c r="K9402">
        <f>AVERAGE(D9402:D9406)</f>
        <v>27</v>
      </c>
      <c r="L9402">
        <f>AVERAGE(D9402:D9421)</f>
        <v>27</v>
      </c>
      <c r="M9402">
        <f>K9402-L9402</f>
        <v>0</v>
      </c>
      <c r="N9402" t="str">
        <f>IF(K9402&gt;L9402,"HIGH ZONE BIAS",IF(K9402&lt;L9402,"LOW ZONE BIAS","EQUILIBRIUM"))</f>
        <v>EQUILIBRIUM</v>
      </c>
    </row>
    <row r="9403">
      <c r="A9403">
        <v>18168</v>
      </c>
      <c r="B9403" t="str">
        <v>2018-11-15</v>
      </c>
      <c r="C9403" t="str">
        <v>Afternoon</v>
      </c>
      <c r="D9403">
        <v>16</v>
      </c>
      <c r="E9403" t="str">
        <f>IF(MOD(D9403,2)=0,"EVEN","ODD")</f>
        <v>EVEN</v>
      </c>
      <c r="F9403" t="str">
        <f>IF(D9403&lt;=18,"LOW (1-18)","HIGH (19-36)")</f>
        <v>LOW (1-18)</v>
      </c>
      <c r="G9403">
        <f>INT((D9403-1)/6)+1</f>
        <v>3</v>
      </c>
      <c r="H9403">
        <f>MOD(D9403-1,6)+1</f>
        <v>4</v>
      </c>
      <c r="I9403">
        <f>37-D9403</f>
        <v>21</v>
      </c>
      <c r="J9403">
        <f>ABS(D9403-D9404)</f>
        <v>2</v>
      </c>
      <c r="K9403">
        <f>AVERAGE(D9403:D9407)</f>
        <v>16</v>
      </c>
      <c r="L9403">
        <f>AVERAGE(D9403:D9422)</f>
        <v>16</v>
      </c>
      <c r="M9403">
        <f>K9403-L9403</f>
        <v>0</v>
      </c>
      <c r="N9403" t="str">
        <f>IF(K9403&gt;L9403,"HIGH ZONE BIAS",IF(K9403&lt;L9403,"LOW ZONE BIAS","EQUILIBRIUM"))</f>
        <v>EQUILIBRIUM</v>
      </c>
    </row>
    <row r="9404">
      <c r="A9404">
        <v>18167</v>
      </c>
      <c r="B9404" t="str">
        <v>2018-11-15</v>
      </c>
      <c r="C9404" t="str">
        <v>Midday</v>
      </c>
      <c r="D9404">
        <v>18</v>
      </c>
      <c r="E9404" t="str">
        <f>IF(MOD(D9404,2)=0,"EVEN","ODD")</f>
        <v>EVEN</v>
      </c>
      <c r="F9404" t="str">
        <f>IF(D9404&lt;=18,"LOW (1-18)","HIGH (19-36)")</f>
        <v>LOW (1-18)</v>
      </c>
      <c r="G9404">
        <f>INT((D9404-1)/6)+1</f>
        <v>3</v>
      </c>
      <c r="H9404">
        <f>MOD(D9404-1,6)+1</f>
        <v>6</v>
      </c>
      <c r="I9404">
        <f>37-D9404</f>
        <v>19</v>
      </c>
      <c r="J9404">
        <f>ABS(D9404-D9405)</f>
        <v>1</v>
      </c>
      <c r="K9404">
        <f>AVERAGE(D9404:D9408)</f>
        <v>18</v>
      </c>
      <c r="L9404">
        <f>AVERAGE(D9404:D9423)</f>
        <v>18</v>
      </c>
      <c r="M9404">
        <f>K9404-L9404</f>
        <v>0</v>
      </c>
      <c r="N9404" t="str">
        <f>IF(K9404&gt;L9404,"HIGH ZONE BIAS",IF(K9404&lt;L9404,"LOW ZONE BIAS","EQUILIBRIUM"))</f>
        <v>EQUILIBRIUM</v>
      </c>
    </row>
    <row r="9405">
      <c r="A9405">
        <v>18166</v>
      </c>
      <c r="B9405" t="str">
        <v>2018-11-15</v>
      </c>
      <c r="C9405" t="str">
        <v>Morning</v>
      </c>
      <c r="D9405">
        <v>19</v>
      </c>
      <c r="E9405" t="str">
        <f>IF(MOD(D9405,2)=0,"EVEN","ODD")</f>
        <v>ODD</v>
      </c>
      <c r="F9405" t="str">
        <f>IF(D9405&lt;=18,"LOW (1-18)","HIGH (19-36)")</f>
        <v>HIGH (19-36)</v>
      </c>
      <c r="G9405">
        <f>INT((D9405-1)/6)+1</f>
        <v>4</v>
      </c>
      <c r="H9405">
        <f>MOD(D9405-1,6)+1</f>
        <v>1</v>
      </c>
      <c r="I9405">
        <f>37-D9405</f>
        <v>18</v>
      </c>
      <c r="J9405">
        <f>ABS(D9405-D9406)</f>
        <v>1</v>
      </c>
      <c r="K9405">
        <f>AVERAGE(D9405:D9409)</f>
        <v>19</v>
      </c>
      <c r="L9405">
        <f>AVERAGE(D9405:D9424)</f>
        <v>19</v>
      </c>
      <c r="M9405">
        <f>K9405-L9405</f>
        <v>0</v>
      </c>
      <c r="N9405" t="str">
        <f>IF(K9405&gt;L9405,"HIGH ZONE BIAS",IF(K9405&lt;L9405,"LOW ZONE BIAS","EQUILIBRIUM"))</f>
        <v>EQUILIBRIUM</v>
      </c>
    </row>
    <row r="9406">
      <c r="A9406">
        <v>18165</v>
      </c>
      <c r="B9406" t="str">
        <v>2018-11-14</v>
      </c>
      <c r="C9406" t="str">
        <v>Evening</v>
      </c>
      <c r="D9406">
        <v>18</v>
      </c>
      <c r="E9406" t="str">
        <f>IF(MOD(D9406,2)=0,"EVEN","ODD")</f>
        <v>EVEN</v>
      </c>
      <c r="F9406" t="str">
        <f>IF(D9406&lt;=18,"LOW (1-18)","HIGH (19-36)")</f>
        <v>LOW (1-18)</v>
      </c>
      <c r="G9406">
        <f>INT((D9406-1)/6)+1</f>
        <v>3</v>
      </c>
      <c r="H9406">
        <f>MOD(D9406-1,6)+1</f>
        <v>6</v>
      </c>
      <c r="I9406">
        <f>37-D9406</f>
        <v>19</v>
      </c>
      <c r="J9406">
        <f>ABS(D9406-D9407)</f>
        <v>12</v>
      </c>
      <c r="K9406">
        <f>AVERAGE(D9406:D9410)</f>
        <v>18</v>
      </c>
      <c r="L9406">
        <f>AVERAGE(D9406:D9425)</f>
        <v>18</v>
      </c>
      <c r="M9406">
        <f>K9406-L9406</f>
        <v>0</v>
      </c>
      <c r="N9406" t="str">
        <f>IF(K9406&gt;L9406,"HIGH ZONE BIAS",IF(K9406&lt;L9406,"LOW ZONE BIAS","EQUILIBRIUM"))</f>
        <v>EQUILIBRIUM</v>
      </c>
    </row>
    <row r="9407">
      <c r="A9407">
        <v>18164</v>
      </c>
      <c r="B9407" t="str">
        <v>2018-11-14</v>
      </c>
      <c r="C9407" t="str">
        <v>Afternoon</v>
      </c>
      <c r="D9407">
        <v>6</v>
      </c>
      <c r="E9407" t="str">
        <f>IF(MOD(D9407,2)=0,"EVEN","ODD")</f>
        <v>EVEN</v>
      </c>
      <c r="F9407" t="str">
        <f>IF(D9407&lt;=18,"LOW (1-18)","HIGH (19-36)")</f>
        <v>LOW (1-18)</v>
      </c>
      <c r="G9407">
        <f>INT((D9407-1)/6)+1</f>
        <v>1</v>
      </c>
      <c r="H9407">
        <f>MOD(D9407-1,6)+1</f>
        <v>6</v>
      </c>
      <c r="I9407">
        <f>37-D9407</f>
        <v>31</v>
      </c>
      <c r="J9407">
        <f>ABS(D9407-D9408)</f>
        <v>2</v>
      </c>
      <c r="K9407">
        <f>AVERAGE(D9407:D9411)</f>
        <v>6</v>
      </c>
      <c r="L9407">
        <f>AVERAGE(D9407:D9426)</f>
        <v>6</v>
      </c>
      <c r="M9407">
        <f>K9407-L9407</f>
        <v>0</v>
      </c>
      <c r="N9407" t="str">
        <f>IF(K9407&gt;L9407,"HIGH ZONE BIAS",IF(K9407&lt;L9407,"LOW ZONE BIAS","EQUILIBRIUM"))</f>
        <v>EQUILIBRIUM</v>
      </c>
    </row>
    <row r="9408">
      <c r="A9408">
        <v>18163</v>
      </c>
      <c r="B9408" t="str">
        <v>2018-11-14</v>
      </c>
      <c r="C9408" t="str">
        <v>Midday</v>
      </c>
      <c r="D9408">
        <v>8</v>
      </c>
      <c r="E9408" t="str">
        <f>IF(MOD(D9408,2)=0,"EVEN","ODD")</f>
        <v>EVEN</v>
      </c>
      <c r="F9408" t="str">
        <f>IF(D9408&lt;=18,"LOW (1-18)","HIGH (19-36)")</f>
        <v>LOW (1-18)</v>
      </c>
      <c r="G9408">
        <f>INT((D9408-1)/6)+1</f>
        <v>2</v>
      </c>
      <c r="H9408">
        <f>MOD(D9408-1,6)+1</f>
        <v>2</v>
      </c>
      <c r="I9408">
        <f>37-D9408</f>
        <v>29</v>
      </c>
      <c r="J9408">
        <f>ABS(D9408-D9409)</f>
        <v>23</v>
      </c>
      <c r="K9408">
        <f>AVERAGE(D9408:D9412)</f>
        <v>8</v>
      </c>
      <c r="L9408">
        <f>AVERAGE(D9408:D9427)</f>
        <v>8</v>
      </c>
      <c r="M9408">
        <f>K9408-L9408</f>
        <v>0</v>
      </c>
      <c r="N9408" t="str">
        <f>IF(K9408&gt;L9408,"HIGH ZONE BIAS",IF(K9408&lt;L9408,"LOW ZONE BIAS","EQUILIBRIUM"))</f>
        <v>EQUILIBRIUM</v>
      </c>
    </row>
    <row r="9409">
      <c r="A9409">
        <v>18162</v>
      </c>
      <c r="B9409" t="str">
        <v>2018-11-14</v>
      </c>
      <c r="C9409" t="str">
        <v>Morning</v>
      </c>
      <c r="D9409">
        <v>31</v>
      </c>
      <c r="E9409" t="str">
        <f>IF(MOD(D9409,2)=0,"EVEN","ODD")</f>
        <v>ODD</v>
      </c>
      <c r="F9409" t="str">
        <f>IF(D9409&lt;=18,"LOW (1-18)","HIGH (19-36)")</f>
        <v>HIGH (19-36)</v>
      </c>
      <c r="G9409">
        <f>INT((D9409-1)/6)+1</f>
        <v>6</v>
      </c>
      <c r="H9409">
        <f>MOD(D9409-1,6)+1</f>
        <v>1</v>
      </c>
      <c r="I9409">
        <f>37-D9409</f>
        <v>6</v>
      </c>
      <c r="J9409">
        <f>ABS(D9409-D9410)</f>
        <v>22</v>
      </c>
      <c r="K9409">
        <f>AVERAGE(D9409:D9413)</f>
        <v>31</v>
      </c>
      <c r="L9409">
        <f>AVERAGE(D9409:D9428)</f>
        <v>31</v>
      </c>
      <c r="M9409">
        <f>K9409-L9409</f>
        <v>0</v>
      </c>
      <c r="N9409" t="str">
        <f>IF(K9409&gt;L9409,"HIGH ZONE BIAS",IF(K9409&lt;L9409,"LOW ZONE BIAS","EQUILIBRIUM"))</f>
        <v>EQUILIBRIUM</v>
      </c>
    </row>
    <row r="9410">
      <c r="A9410">
        <v>18161</v>
      </c>
      <c r="B9410" t="str">
        <v>2018-11-13</v>
      </c>
      <c r="C9410" t="str">
        <v>Evening</v>
      </c>
      <c r="D9410">
        <v>9</v>
      </c>
      <c r="E9410" t="str">
        <f>IF(MOD(D9410,2)=0,"EVEN","ODD")</f>
        <v>ODD</v>
      </c>
      <c r="F9410" t="str">
        <f>IF(D9410&lt;=18,"LOW (1-18)","HIGH (19-36)")</f>
        <v>LOW (1-18)</v>
      </c>
      <c r="G9410">
        <f>INT((D9410-1)/6)+1</f>
        <v>2</v>
      </c>
      <c r="H9410">
        <f>MOD(D9410-1,6)+1</f>
        <v>3</v>
      </c>
      <c r="I9410">
        <f>37-D9410</f>
        <v>28</v>
      </c>
      <c r="J9410">
        <f>ABS(D9410-D9411)</f>
        <v>21</v>
      </c>
      <c r="K9410">
        <f>AVERAGE(D9410:D9414)</f>
        <v>9</v>
      </c>
      <c r="L9410">
        <f>AVERAGE(D9410:D9429)</f>
        <v>9</v>
      </c>
      <c r="M9410">
        <f>K9410-L9410</f>
        <v>0</v>
      </c>
      <c r="N9410" t="str">
        <f>IF(K9410&gt;L9410,"HIGH ZONE BIAS",IF(K9410&lt;L9410,"LOW ZONE BIAS","EQUILIBRIUM"))</f>
        <v>EQUILIBRIUM</v>
      </c>
    </row>
    <row r="9411">
      <c r="A9411">
        <v>18160</v>
      </c>
      <c r="B9411" t="str">
        <v>2018-11-13</v>
      </c>
      <c r="C9411" t="str">
        <v>Afternoon</v>
      </c>
      <c r="D9411">
        <v>30</v>
      </c>
      <c r="E9411" t="str">
        <f>IF(MOD(D9411,2)=0,"EVEN","ODD")</f>
        <v>EVEN</v>
      </c>
      <c r="F9411" t="str">
        <f>IF(D9411&lt;=18,"LOW (1-18)","HIGH (19-36)")</f>
        <v>HIGH (19-36)</v>
      </c>
      <c r="G9411">
        <f>INT((D9411-1)/6)+1</f>
        <v>5</v>
      </c>
      <c r="H9411">
        <f>MOD(D9411-1,6)+1</f>
        <v>6</v>
      </c>
      <c r="I9411">
        <f>37-D9411</f>
        <v>7</v>
      </c>
      <c r="J9411">
        <f>ABS(D9411-D9412)</f>
        <v>4</v>
      </c>
      <c r="K9411">
        <f>AVERAGE(D9411:D9415)</f>
        <v>30</v>
      </c>
      <c r="L9411">
        <f>AVERAGE(D9411:D9430)</f>
        <v>30</v>
      </c>
      <c r="M9411">
        <f>K9411-L9411</f>
        <v>0</v>
      </c>
      <c r="N9411" t="str">
        <f>IF(K9411&gt;L9411,"HIGH ZONE BIAS",IF(K9411&lt;L9411,"LOW ZONE BIAS","EQUILIBRIUM"))</f>
        <v>EQUILIBRIUM</v>
      </c>
    </row>
    <row r="9412">
      <c r="A9412">
        <v>18159</v>
      </c>
      <c r="B9412" t="str">
        <v>2018-11-13</v>
      </c>
      <c r="C9412" t="str">
        <v>Midday</v>
      </c>
      <c r="D9412">
        <v>34</v>
      </c>
      <c r="E9412" t="str">
        <f>IF(MOD(D9412,2)=0,"EVEN","ODD")</f>
        <v>EVEN</v>
      </c>
      <c r="F9412" t="str">
        <f>IF(D9412&lt;=18,"LOW (1-18)","HIGH (19-36)")</f>
        <v>HIGH (19-36)</v>
      </c>
      <c r="G9412">
        <f>INT((D9412-1)/6)+1</f>
        <v>6</v>
      </c>
      <c r="H9412">
        <f>MOD(D9412-1,6)+1</f>
        <v>4</v>
      </c>
      <c r="I9412">
        <f>37-D9412</f>
        <v>3</v>
      </c>
      <c r="J9412">
        <f>ABS(D9412-D9413)</f>
        <v>0</v>
      </c>
      <c r="K9412">
        <f>AVERAGE(D9412:D9416)</f>
        <v>34</v>
      </c>
      <c r="L9412">
        <f>AVERAGE(D9412:D9431)</f>
        <v>34</v>
      </c>
      <c r="M9412">
        <f>K9412-L9412</f>
        <v>0</v>
      </c>
      <c r="N9412" t="str">
        <f>IF(K9412&gt;L9412,"HIGH ZONE BIAS",IF(K9412&lt;L9412,"LOW ZONE BIAS","EQUILIBRIUM"))</f>
        <v>EQUILIBRIUM</v>
      </c>
    </row>
    <row r="9413">
      <c r="A9413">
        <v>18158</v>
      </c>
      <c r="B9413" t="str">
        <v>2018-11-13</v>
      </c>
      <c r="C9413" t="str">
        <v>Morning</v>
      </c>
      <c r="D9413">
        <v>34</v>
      </c>
      <c r="E9413" t="str">
        <f>IF(MOD(D9413,2)=0,"EVEN","ODD")</f>
        <v>EVEN</v>
      </c>
      <c r="F9413" t="str">
        <f>IF(D9413&lt;=18,"LOW (1-18)","HIGH (19-36)")</f>
        <v>HIGH (19-36)</v>
      </c>
      <c r="G9413">
        <f>INT((D9413-1)/6)+1</f>
        <v>6</v>
      </c>
      <c r="H9413">
        <f>MOD(D9413-1,6)+1</f>
        <v>4</v>
      </c>
      <c r="I9413">
        <f>37-D9413</f>
        <v>3</v>
      </c>
      <c r="J9413">
        <f>ABS(D9413-D9414)</f>
        <v>26</v>
      </c>
      <c r="K9413">
        <f>AVERAGE(D9413:D9417)</f>
        <v>34</v>
      </c>
      <c r="L9413">
        <f>AVERAGE(D9413:D9432)</f>
        <v>34</v>
      </c>
      <c r="M9413">
        <f>K9413-L9413</f>
        <v>0</v>
      </c>
      <c r="N9413" t="str">
        <f>IF(K9413&gt;L9413,"HIGH ZONE BIAS",IF(K9413&lt;L9413,"LOW ZONE BIAS","EQUILIBRIUM"))</f>
        <v>EQUILIBRIUM</v>
      </c>
    </row>
    <row r="9414">
      <c r="A9414">
        <v>18157</v>
      </c>
      <c r="B9414" t="str">
        <v>2018-11-12</v>
      </c>
      <c r="C9414" t="str">
        <v>Evening</v>
      </c>
      <c r="D9414">
        <v>8</v>
      </c>
      <c r="E9414" t="str">
        <f>IF(MOD(D9414,2)=0,"EVEN","ODD")</f>
        <v>EVEN</v>
      </c>
      <c r="F9414" t="str">
        <f>IF(D9414&lt;=18,"LOW (1-18)","HIGH (19-36)")</f>
        <v>LOW (1-18)</v>
      </c>
      <c r="G9414">
        <f>INT((D9414-1)/6)+1</f>
        <v>2</v>
      </c>
      <c r="H9414">
        <f>MOD(D9414-1,6)+1</f>
        <v>2</v>
      </c>
      <c r="I9414">
        <f>37-D9414</f>
        <v>29</v>
      </c>
      <c r="J9414">
        <f>ABS(D9414-D9415)</f>
        <v>1</v>
      </c>
      <c r="K9414">
        <f>AVERAGE(D9414:D9418)</f>
        <v>8</v>
      </c>
      <c r="L9414">
        <f>AVERAGE(D9414:D9433)</f>
        <v>8</v>
      </c>
      <c r="M9414">
        <f>K9414-L9414</f>
        <v>0</v>
      </c>
      <c r="N9414" t="str">
        <f>IF(K9414&gt;L9414,"HIGH ZONE BIAS",IF(K9414&lt;L9414,"LOW ZONE BIAS","EQUILIBRIUM"))</f>
        <v>EQUILIBRIUM</v>
      </c>
    </row>
    <row r="9415">
      <c r="A9415">
        <v>18156</v>
      </c>
      <c r="B9415" t="str">
        <v>2018-11-12</v>
      </c>
      <c r="C9415" t="str">
        <v>Afternoon</v>
      </c>
      <c r="D9415">
        <v>9</v>
      </c>
      <c r="E9415" t="str">
        <f>IF(MOD(D9415,2)=0,"EVEN","ODD")</f>
        <v>ODD</v>
      </c>
      <c r="F9415" t="str">
        <f>IF(D9415&lt;=18,"LOW (1-18)","HIGH (19-36)")</f>
        <v>LOW (1-18)</v>
      </c>
      <c r="G9415">
        <f>INT((D9415-1)/6)+1</f>
        <v>2</v>
      </c>
      <c r="H9415">
        <f>MOD(D9415-1,6)+1</f>
        <v>3</v>
      </c>
      <c r="I9415">
        <f>37-D9415</f>
        <v>28</v>
      </c>
      <c r="J9415">
        <f>ABS(D9415-D9416)</f>
        <v>22</v>
      </c>
      <c r="K9415">
        <f>AVERAGE(D9415:D9419)</f>
        <v>9</v>
      </c>
      <c r="L9415">
        <f>AVERAGE(D9415:D9434)</f>
        <v>9</v>
      </c>
      <c r="M9415">
        <f>K9415-L9415</f>
        <v>0</v>
      </c>
      <c r="N9415" t="str">
        <f>IF(K9415&gt;L9415,"HIGH ZONE BIAS",IF(K9415&lt;L9415,"LOW ZONE BIAS","EQUILIBRIUM"))</f>
        <v>EQUILIBRIUM</v>
      </c>
    </row>
    <row r="9416">
      <c r="A9416">
        <v>18155</v>
      </c>
      <c r="B9416" t="str">
        <v>2018-11-12</v>
      </c>
      <c r="C9416" t="str">
        <v>Midday</v>
      </c>
      <c r="D9416">
        <v>31</v>
      </c>
      <c r="E9416" t="str">
        <f>IF(MOD(D9416,2)=0,"EVEN","ODD")</f>
        <v>ODD</v>
      </c>
      <c r="F9416" t="str">
        <f>IF(D9416&lt;=18,"LOW (1-18)","HIGH (19-36)")</f>
        <v>HIGH (19-36)</v>
      </c>
      <c r="G9416">
        <f>INT((D9416-1)/6)+1</f>
        <v>6</v>
      </c>
      <c r="H9416">
        <f>MOD(D9416-1,6)+1</f>
        <v>1</v>
      </c>
      <c r="I9416">
        <f>37-D9416</f>
        <v>6</v>
      </c>
      <c r="J9416">
        <f>ABS(D9416-D9417)</f>
        <v>17</v>
      </c>
      <c r="K9416">
        <f>AVERAGE(D9416:D9420)</f>
        <v>31</v>
      </c>
      <c r="L9416">
        <f>AVERAGE(D9416:D9435)</f>
        <v>31</v>
      </c>
      <c r="M9416">
        <f>K9416-L9416</f>
        <v>0</v>
      </c>
      <c r="N9416" t="str">
        <f>IF(K9416&gt;L9416,"HIGH ZONE BIAS",IF(K9416&lt;L9416,"LOW ZONE BIAS","EQUILIBRIUM"))</f>
        <v>EQUILIBRIUM</v>
      </c>
    </row>
    <row r="9417">
      <c r="A9417">
        <v>18154</v>
      </c>
      <c r="B9417" t="str">
        <v>2018-11-12</v>
      </c>
      <c r="C9417" t="str">
        <v>Morning</v>
      </c>
      <c r="D9417">
        <v>14</v>
      </c>
      <c r="E9417" t="str">
        <f>IF(MOD(D9417,2)=0,"EVEN","ODD")</f>
        <v>EVEN</v>
      </c>
      <c r="F9417" t="str">
        <f>IF(D9417&lt;=18,"LOW (1-18)","HIGH (19-36)")</f>
        <v>LOW (1-18)</v>
      </c>
      <c r="G9417">
        <f>INT((D9417-1)/6)+1</f>
        <v>3</v>
      </c>
      <c r="H9417">
        <f>MOD(D9417-1,6)+1</f>
        <v>2</v>
      </c>
      <c r="I9417">
        <f>37-D9417</f>
        <v>23</v>
      </c>
      <c r="J9417">
        <f>ABS(D9417-D9418)</f>
        <v>9</v>
      </c>
      <c r="K9417">
        <f>AVERAGE(D9417:D9421)</f>
        <v>14</v>
      </c>
      <c r="L9417">
        <f>AVERAGE(D9417:D9436)</f>
        <v>14</v>
      </c>
      <c r="M9417">
        <f>K9417-L9417</f>
        <v>0</v>
      </c>
      <c r="N9417" t="str">
        <f>IF(K9417&gt;L9417,"HIGH ZONE BIAS",IF(K9417&lt;L9417,"LOW ZONE BIAS","EQUILIBRIUM"))</f>
        <v>EQUILIBRIUM</v>
      </c>
    </row>
    <row r="9418">
      <c r="A9418">
        <v>18153</v>
      </c>
      <c r="B9418" t="str">
        <v>2018-11-10</v>
      </c>
      <c r="C9418" t="str">
        <v>Evening</v>
      </c>
      <c r="D9418">
        <v>23</v>
      </c>
      <c r="E9418" t="str">
        <f>IF(MOD(D9418,2)=0,"EVEN","ODD")</f>
        <v>ODD</v>
      </c>
      <c r="F9418" t="str">
        <f>IF(D9418&lt;=18,"LOW (1-18)","HIGH (19-36)")</f>
        <v>HIGH (19-36)</v>
      </c>
      <c r="G9418">
        <f>INT((D9418-1)/6)+1</f>
        <v>4</v>
      </c>
      <c r="H9418">
        <f>MOD(D9418-1,6)+1</f>
        <v>5</v>
      </c>
      <c r="I9418">
        <f>37-D9418</f>
        <v>14</v>
      </c>
      <c r="J9418">
        <f>ABS(D9418-D9419)</f>
        <v>16</v>
      </c>
      <c r="K9418">
        <f>AVERAGE(D9418:D9422)</f>
        <v>23</v>
      </c>
      <c r="L9418">
        <f>AVERAGE(D9418:D9437)</f>
        <v>23</v>
      </c>
      <c r="M9418">
        <f>K9418-L9418</f>
        <v>0</v>
      </c>
      <c r="N9418" t="str">
        <f>IF(K9418&gt;L9418,"HIGH ZONE BIAS",IF(K9418&lt;L9418,"LOW ZONE BIAS","EQUILIBRIUM"))</f>
        <v>EQUILIBRIUM</v>
      </c>
    </row>
    <row r="9419">
      <c r="A9419">
        <v>18152</v>
      </c>
      <c r="B9419" t="str">
        <v>2018-11-10</v>
      </c>
      <c r="C9419" t="str">
        <v>Afternoon</v>
      </c>
      <c r="D9419">
        <v>7</v>
      </c>
      <c r="E9419" t="str">
        <f>IF(MOD(D9419,2)=0,"EVEN","ODD")</f>
        <v>ODD</v>
      </c>
      <c r="F9419" t="str">
        <f>IF(D9419&lt;=18,"LOW (1-18)","HIGH (19-36)")</f>
        <v>LOW (1-18)</v>
      </c>
      <c r="G9419">
        <f>INT((D9419-1)/6)+1</f>
        <v>2</v>
      </c>
      <c r="H9419">
        <f>MOD(D9419-1,6)+1</f>
        <v>1</v>
      </c>
      <c r="I9419">
        <f>37-D9419</f>
        <v>30</v>
      </c>
      <c r="J9419">
        <f>ABS(D9419-D9420)</f>
        <v>28</v>
      </c>
      <c r="K9419">
        <f>AVERAGE(D9419:D9423)</f>
        <v>7</v>
      </c>
      <c r="L9419">
        <f>AVERAGE(D9419:D9438)</f>
        <v>7</v>
      </c>
      <c r="M9419">
        <f>K9419-L9419</f>
        <v>0</v>
      </c>
      <c r="N9419" t="str">
        <f>IF(K9419&gt;L9419,"HIGH ZONE BIAS",IF(K9419&lt;L9419,"LOW ZONE BIAS","EQUILIBRIUM"))</f>
        <v>EQUILIBRIUM</v>
      </c>
    </row>
    <row r="9420">
      <c r="A9420">
        <v>18151</v>
      </c>
      <c r="B9420" t="str">
        <v>2018-11-10</v>
      </c>
      <c r="C9420" t="str">
        <v>Midday</v>
      </c>
      <c r="D9420">
        <v>35</v>
      </c>
      <c r="E9420" t="str">
        <f>IF(MOD(D9420,2)=0,"EVEN","ODD")</f>
        <v>ODD</v>
      </c>
      <c r="F9420" t="str">
        <f>IF(D9420&lt;=18,"LOW (1-18)","HIGH (19-36)")</f>
        <v>HIGH (19-36)</v>
      </c>
      <c r="G9420">
        <f>INT((D9420-1)/6)+1</f>
        <v>6</v>
      </c>
      <c r="H9420">
        <f>MOD(D9420-1,6)+1</f>
        <v>5</v>
      </c>
      <c r="I9420">
        <f>37-D9420</f>
        <v>2</v>
      </c>
      <c r="J9420">
        <f>ABS(D9420-D9421)</f>
        <v>20</v>
      </c>
      <c r="K9420">
        <f>AVERAGE(D9420:D9424)</f>
        <v>35</v>
      </c>
      <c r="L9420">
        <f>AVERAGE(D9420:D9439)</f>
        <v>35</v>
      </c>
      <c r="M9420">
        <f>K9420-L9420</f>
        <v>0</v>
      </c>
      <c r="N9420" t="str">
        <f>IF(K9420&gt;L9420,"HIGH ZONE BIAS",IF(K9420&lt;L9420,"LOW ZONE BIAS","EQUILIBRIUM"))</f>
        <v>EQUILIBRIUM</v>
      </c>
    </row>
    <row r="9421">
      <c r="A9421">
        <v>18150</v>
      </c>
      <c r="B9421" t="str">
        <v>2018-11-10</v>
      </c>
      <c r="C9421" t="str">
        <v>Morning</v>
      </c>
      <c r="D9421">
        <v>15</v>
      </c>
      <c r="E9421" t="str">
        <f>IF(MOD(D9421,2)=0,"EVEN","ODD")</f>
        <v>ODD</v>
      </c>
      <c r="F9421" t="str">
        <f>IF(D9421&lt;=18,"LOW (1-18)","HIGH (19-36)")</f>
        <v>LOW (1-18)</v>
      </c>
      <c r="G9421">
        <f>INT((D9421-1)/6)+1</f>
        <v>3</v>
      </c>
      <c r="H9421">
        <f>MOD(D9421-1,6)+1</f>
        <v>3</v>
      </c>
      <c r="I9421">
        <f>37-D9421</f>
        <v>22</v>
      </c>
      <c r="J9421">
        <f>ABS(D9421-D9422)</f>
        <v>4</v>
      </c>
      <c r="K9421">
        <f>AVERAGE(D9421:D9425)</f>
        <v>15</v>
      </c>
      <c r="L9421">
        <f>AVERAGE(D9421:D9440)</f>
        <v>15</v>
      </c>
      <c r="M9421">
        <f>K9421-L9421</f>
        <v>0</v>
      </c>
      <c r="N9421" t="str">
        <f>IF(K9421&gt;L9421,"HIGH ZONE BIAS",IF(K9421&lt;L9421,"LOW ZONE BIAS","EQUILIBRIUM"))</f>
        <v>EQUILIBRIUM</v>
      </c>
    </row>
    <row r="9422">
      <c r="A9422">
        <v>18149</v>
      </c>
      <c r="B9422" t="str">
        <v>2018-11-09</v>
      </c>
      <c r="C9422" t="str">
        <v>Evening</v>
      </c>
      <c r="D9422">
        <v>11</v>
      </c>
      <c r="E9422" t="str">
        <f>IF(MOD(D9422,2)=0,"EVEN","ODD")</f>
        <v>ODD</v>
      </c>
      <c r="F9422" t="str">
        <f>IF(D9422&lt;=18,"LOW (1-18)","HIGH (19-36)")</f>
        <v>LOW (1-18)</v>
      </c>
      <c r="G9422">
        <f>INT((D9422-1)/6)+1</f>
        <v>2</v>
      </c>
      <c r="H9422">
        <f>MOD(D9422-1,6)+1</f>
        <v>5</v>
      </c>
      <c r="I9422">
        <f>37-D9422</f>
        <v>26</v>
      </c>
      <c r="J9422">
        <f>ABS(D9422-D9423)</f>
        <v>25</v>
      </c>
      <c r="K9422">
        <f>AVERAGE(D9422:D9426)</f>
        <v>11</v>
      </c>
      <c r="L9422">
        <f>AVERAGE(D9422:D9441)</f>
        <v>11</v>
      </c>
      <c r="M9422">
        <f>K9422-L9422</f>
        <v>0</v>
      </c>
      <c r="N9422" t="str">
        <f>IF(K9422&gt;L9422,"HIGH ZONE BIAS",IF(K9422&lt;L9422,"LOW ZONE BIAS","EQUILIBRIUM"))</f>
        <v>EQUILIBRIUM</v>
      </c>
    </row>
    <row r="9423">
      <c r="A9423">
        <v>18148</v>
      </c>
      <c r="B9423" t="str">
        <v>2018-11-09</v>
      </c>
      <c r="C9423" t="str">
        <v>Afternoon</v>
      </c>
      <c r="D9423">
        <v>36</v>
      </c>
      <c r="E9423" t="str">
        <f>IF(MOD(D9423,2)=0,"EVEN","ODD")</f>
        <v>EVEN</v>
      </c>
      <c r="F9423" t="str">
        <f>IF(D9423&lt;=18,"LOW (1-18)","HIGH (19-36)")</f>
        <v>HIGH (19-36)</v>
      </c>
      <c r="G9423">
        <f>INT((D9423-1)/6)+1</f>
        <v>6</v>
      </c>
      <c r="H9423">
        <f>MOD(D9423-1,6)+1</f>
        <v>6</v>
      </c>
      <c r="I9423">
        <f>37-D9423</f>
        <v>1</v>
      </c>
      <c r="J9423">
        <f>ABS(D9423-D9424)</f>
        <v>13</v>
      </c>
      <c r="K9423">
        <f>AVERAGE(D9423:D9427)</f>
        <v>36</v>
      </c>
      <c r="L9423">
        <f>AVERAGE(D9423:D9442)</f>
        <v>36</v>
      </c>
      <c r="M9423">
        <f>K9423-L9423</f>
        <v>0</v>
      </c>
      <c r="N9423" t="str">
        <f>IF(K9423&gt;L9423,"HIGH ZONE BIAS",IF(K9423&lt;L9423,"LOW ZONE BIAS","EQUILIBRIUM"))</f>
        <v>EQUILIBRIUM</v>
      </c>
    </row>
    <row r="9424">
      <c r="A9424">
        <v>18147</v>
      </c>
      <c r="B9424" t="str">
        <v>2018-11-09</v>
      </c>
      <c r="C9424" t="str">
        <v>Midday</v>
      </c>
      <c r="D9424">
        <v>23</v>
      </c>
      <c r="E9424" t="str">
        <f>IF(MOD(D9424,2)=0,"EVEN","ODD")</f>
        <v>ODD</v>
      </c>
      <c r="F9424" t="str">
        <f>IF(D9424&lt;=18,"LOW (1-18)","HIGH (19-36)")</f>
        <v>HIGH (19-36)</v>
      </c>
      <c r="G9424">
        <f>INT((D9424-1)/6)+1</f>
        <v>4</v>
      </c>
      <c r="H9424">
        <f>MOD(D9424-1,6)+1</f>
        <v>5</v>
      </c>
      <c r="I9424">
        <f>37-D9424</f>
        <v>14</v>
      </c>
      <c r="J9424">
        <f>ABS(D9424-D9425)</f>
        <v>0</v>
      </c>
      <c r="K9424">
        <f>AVERAGE(D9424:D9428)</f>
        <v>23</v>
      </c>
      <c r="L9424">
        <f>AVERAGE(D9424:D9443)</f>
        <v>23</v>
      </c>
      <c r="M9424">
        <f>K9424-L9424</f>
        <v>0</v>
      </c>
      <c r="N9424" t="str">
        <f>IF(K9424&gt;L9424,"HIGH ZONE BIAS",IF(K9424&lt;L9424,"LOW ZONE BIAS","EQUILIBRIUM"))</f>
        <v>EQUILIBRIUM</v>
      </c>
    </row>
    <row r="9425">
      <c r="A9425">
        <v>18146</v>
      </c>
      <c r="B9425" t="str">
        <v>2018-11-09</v>
      </c>
      <c r="C9425" t="str">
        <v>Morning</v>
      </c>
      <c r="D9425">
        <v>23</v>
      </c>
      <c r="E9425" t="str">
        <f>IF(MOD(D9425,2)=0,"EVEN","ODD")</f>
        <v>ODD</v>
      </c>
      <c r="F9425" t="str">
        <f>IF(D9425&lt;=18,"LOW (1-18)","HIGH (19-36)")</f>
        <v>HIGH (19-36)</v>
      </c>
      <c r="G9425">
        <f>INT((D9425-1)/6)+1</f>
        <v>4</v>
      </c>
      <c r="H9425">
        <f>MOD(D9425-1,6)+1</f>
        <v>5</v>
      </c>
      <c r="I9425">
        <f>37-D9425</f>
        <v>14</v>
      </c>
      <c r="J9425">
        <f>ABS(D9425-D9426)</f>
        <v>5</v>
      </c>
      <c r="K9425">
        <f>AVERAGE(D9425:D9429)</f>
        <v>23</v>
      </c>
      <c r="L9425">
        <f>AVERAGE(D9425:D9444)</f>
        <v>23</v>
      </c>
      <c r="M9425">
        <f>K9425-L9425</f>
        <v>0</v>
      </c>
      <c r="N9425" t="str">
        <f>IF(K9425&gt;L9425,"HIGH ZONE BIAS",IF(K9425&lt;L9425,"LOW ZONE BIAS","EQUILIBRIUM"))</f>
        <v>EQUILIBRIUM</v>
      </c>
    </row>
    <row r="9426">
      <c r="A9426">
        <v>18145</v>
      </c>
      <c r="B9426" t="str">
        <v>2018-11-08</v>
      </c>
      <c r="C9426" t="str">
        <v>Evening</v>
      </c>
      <c r="D9426">
        <v>18</v>
      </c>
      <c r="E9426" t="str">
        <f>IF(MOD(D9426,2)=0,"EVEN","ODD")</f>
        <v>EVEN</v>
      </c>
      <c r="F9426" t="str">
        <f>IF(D9426&lt;=18,"LOW (1-18)","HIGH (19-36)")</f>
        <v>LOW (1-18)</v>
      </c>
      <c r="G9426">
        <f>INT((D9426-1)/6)+1</f>
        <v>3</v>
      </c>
      <c r="H9426">
        <f>MOD(D9426-1,6)+1</f>
        <v>6</v>
      </c>
      <c r="I9426">
        <f>37-D9426</f>
        <v>19</v>
      </c>
      <c r="J9426">
        <f>ABS(D9426-D9427)</f>
        <v>11</v>
      </c>
      <c r="K9426">
        <f>AVERAGE(D9426:D9430)</f>
        <v>18</v>
      </c>
      <c r="L9426">
        <f>AVERAGE(D9426:D9445)</f>
        <v>18</v>
      </c>
      <c r="M9426">
        <f>K9426-L9426</f>
        <v>0</v>
      </c>
      <c r="N9426" t="str">
        <f>IF(K9426&gt;L9426,"HIGH ZONE BIAS",IF(K9426&lt;L9426,"LOW ZONE BIAS","EQUILIBRIUM"))</f>
        <v>EQUILIBRIUM</v>
      </c>
    </row>
    <row r="9427">
      <c r="A9427">
        <v>18144</v>
      </c>
      <c r="B9427" t="str">
        <v>2018-11-08</v>
      </c>
      <c r="C9427" t="str">
        <v>Afternoon</v>
      </c>
      <c r="D9427">
        <v>7</v>
      </c>
      <c r="E9427" t="str">
        <f>IF(MOD(D9427,2)=0,"EVEN","ODD")</f>
        <v>ODD</v>
      </c>
      <c r="F9427" t="str">
        <f>IF(D9427&lt;=18,"LOW (1-18)","HIGH (19-36)")</f>
        <v>LOW (1-18)</v>
      </c>
      <c r="G9427">
        <f>INT((D9427-1)/6)+1</f>
        <v>2</v>
      </c>
      <c r="H9427">
        <f>MOD(D9427-1,6)+1</f>
        <v>1</v>
      </c>
      <c r="I9427">
        <f>37-D9427</f>
        <v>30</v>
      </c>
      <c r="J9427">
        <f>ABS(D9427-D9428)</f>
        <v>9</v>
      </c>
      <c r="K9427">
        <f>AVERAGE(D9427:D9431)</f>
        <v>7</v>
      </c>
      <c r="L9427">
        <f>AVERAGE(D9427:D9446)</f>
        <v>7</v>
      </c>
      <c r="M9427">
        <f>K9427-L9427</f>
        <v>0</v>
      </c>
      <c r="N9427" t="str">
        <f>IF(K9427&gt;L9427,"HIGH ZONE BIAS",IF(K9427&lt;L9427,"LOW ZONE BIAS","EQUILIBRIUM"))</f>
        <v>EQUILIBRIUM</v>
      </c>
    </row>
    <row r="9428">
      <c r="A9428">
        <v>18143</v>
      </c>
      <c r="B9428" t="str">
        <v>2018-11-08</v>
      </c>
      <c r="C9428" t="str">
        <v>Midday</v>
      </c>
      <c r="D9428">
        <v>16</v>
      </c>
      <c r="E9428" t="str">
        <f>IF(MOD(D9428,2)=0,"EVEN","ODD")</f>
        <v>EVEN</v>
      </c>
      <c r="F9428" t="str">
        <f>IF(D9428&lt;=18,"LOW (1-18)","HIGH (19-36)")</f>
        <v>LOW (1-18)</v>
      </c>
      <c r="G9428">
        <f>INT((D9428-1)/6)+1</f>
        <v>3</v>
      </c>
      <c r="H9428">
        <f>MOD(D9428-1,6)+1</f>
        <v>4</v>
      </c>
      <c r="I9428">
        <f>37-D9428</f>
        <v>21</v>
      </c>
      <c r="J9428">
        <f>ABS(D9428-D9429)</f>
        <v>10</v>
      </c>
      <c r="K9428">
        <f>AVERAGE(D9428:D9432)</f>
        <v>16</v>
      </c>
      <c r="L9428">
        <f>AVERAGE(D9428:D9447)</f>
        <v>16</v>
      </c>
      <c r="M9428">
        <f>K9428-L9428</f>
        <v>0</v>
      </c>
      <c r="N9428" t="str">
        <f>IF(K9428&gt;L9428,"HIGH ZONE BIAS",IF(K9428&lt;L9428,"LOW ZONE BIAS","EQUILIBRIUM"))</f>
        <v>EQUILIBRIUM</v>
      </c>
    </row>
    <row r="9429">
      <c r="A9429">
        <v>18142</v>
      </c>
      <c r="B9429" t="str">
        <v>2018-11-08</v>
      </c>
      <c r="C9429" t="str">
        <v>Morning</v>
      </c>
      <c r="D9429">
        <v>6</v>
      </c>
      <c r="E9429" t="str">
        <f>IF(MOD(D9429,2)=0,"EVEN","ODD")</f>
        <v>EVEN</v>
      </c>
      <c r="F9429" t="str">
        <f>IF(D9429&lt;=18,"LOW (1-18)","HIGH (19-36)")</f>
        <v>LOW (1-18)</v>
      </c>
      <c r="G9429">
        <f>INT((D9429-1)/6)+1</f>
        <v>1</v>
      </c>
      <c r="H9429">
        <f>MOD(D9429-1,6)+1</f>
        <v>6</v>
      </c>
      <c r="I9429">
        <f>37-D9429</f>
        <v>31</v>
      </c>
      <c r="J9429">
        <f>ABS(D9429-D9430)</f>
        <v>30</v>
      </c>
      <c r="K9429">
        <f>AVERAGE(D9429:D9433)</f>
        <v>6</v>
      </c>
      <c r="L9429">
        <f>AVERAGE(D9429:D9448)</f>
        <v>6</v>
      </c>
      <c r="M9429">
        <f>K9429-L9429</f>
        <v>0</v>
      </c>
      <c r="N9429" t="str">
        <f>IF(K9429&gt;L9429,"HIGH ZONE BIAS",IF(K9429&lt;L9429,"LOW ZONE BIAS","EQUILIBRIUM"))</f>
        <v>EQUILIBRIUM</v>
      </c>
    </row>
    <row r="9430">
      <c r="A9430">
        <v>18141</v>
      </c>
      <c r="B9430" t="str">
        <v>2018-11-07</v>
      </c>
      <c r="C9430" t="str">
        <v>Evening</v>
      </c>
      <c r="D9430">
        <v>36</v>
      </c>
      <c r="E9430" t="str">
        <f>IF(MOD(D9430,2)=0,"EVEN","ODD")</f>
        <v>EVEN</v>
      </c>
      <c r="F9430" t="str">
        <f>IF(D9430&lt;=18,"LOW (1-18)","HIGH (19-36)")</f>
        <v>HIGH (19-36)</v>
      </c>
      <c r="G9430">
        <f>INT((D9430-1)/6)+1</f>
        <v>6</v>
      </c>
      <c r="H9430">
        <f>MOD(D9430-1,6)+1</f>
        <v>6</v>
      </c>
      <c r="I9430">
        <f>37-D9430</f>
        <v>1</v>
      </c>
      <c r="J9430">
        <f>ABS(D9430-D9431)</f>
        <v>6</v>
      </c>
      <c r="K9430">
        <f>AVERAGE(D9430:D9434)</f>
        <v>36</v>
      </c>
      <c r="L9430">
        <f>AVERAGE(D9430:D9449)</f>
        <v>36</v>
      </c>
      <c r="M9430">
        <f>K9430-L9430</f>
        <v>0</v>
      </c>
      <c r="N9430" t="str">
        <f>IF(K9430&gt;L9430,"HIGH ZONE BIAS",IF(K9430&lt;L9430,"LOW ZONE BIAS","EQUILIBRIUM"))</f>
        <v>EQUILIBRIUM</v>
      </c>
    </row>
    <row r="9431">
      <c r="A9431">
        <v>18140</v>
      </c>
      <c r="B9431" t="str">
        <v>2018-11-07</v>
      </c>
      <c r="C9431" t="str">
        <v>Afternoon</v>
      </c>
      <c r="D9431">
        <v>30</v>
      </c>
      <c r="E9431" t="str">
        <f>IF(MOD(D9431,2)=0,"EVEN","ODD")</f>
        <v>EVEN</v>
      </c>
      <c r="F9431" t="str">
        <f>IF(D9431&lt;=18,"LOW (1-18)","HIGH (19-36)")</f>
        <v>HIGH (19-36)</v>
      </c>
      <c r="G9431">
        <f>INT((D9431-1)/6)+1</f>
        <v>5</v>
      </c>
      <c r="H9431">
        <f>MOD(D9431-1,6)+1</f>
        <v>6</v>
      </c>
      <c r="I9431">
        <f>37-D9431</f>
        <v>7</v>
      </c>
      <c r="J9431">
        <f>ABS(D9431-D9432)</f>
        <v>21</v>
      </c>
      <c r="K9431">
        <f>AVERAGE(D9431:D9435)</f>
        <v>30</v>
      </c>
      <c r="L9431">
        <f>AVERAGE(D9431:D9450)</f>
        <v>30</v>
      </c>
      <c r="M9431">
        <f>K9431-L9431</f>
        <v>0</v>
      </c>
      <c r="N9431" t="str">
        <f>IF(K9431&gt;L9431,"HIGH ZONE BIAS",IF(K9431&lt;L9431,"LOW ZONE BIAS","EQUILIBRIUM"))</f>
        <v>EQUILIBRIUM</v>
      </c>
    </row>
    <row r="9432">
      <c r="A9432">
        <v>18139</v>
      </c>
      <c r="B9432" t="str">
        <v>2018-11-07</v>
      </c>
      <c r="C9432" t="str">
        <v>Midday</v>
      </c>
      <c r="D9432">
        <v>9</v>
      </c>
      <c r="E9432" t="str">
        <f>IF(MOD(D9432,2)=0,"EVEN","ODD")</f>
        <v>ODD</v>
      </c>
      <c r="F9432" t="str">
        <f>IF(D9432&lt;=18,"LOW (1-18)","HIGH (19-36)")</f>
        <v>LOW (1-18)</v>
      </c>
      <c r="G9432">
        <f>INT((D9432-1)/6)+1</f>
        <v>2</v>
      </c>
      <c r="H9432">
        <f>MOD(D9432-1,6)+1</f>
        <v>3</v>
      </c>
      <c r="I9432">
        <f>37-D9432</f>
        <v>28</v>
      </c>
      <c r="J9432">
        <f>ABS(D9432-D9433)</f>
        <v>0</v>
      </c>
      <c r="K9432">
        <f>AVERAGE(D9432:D9436)</f>
        <v>9</v>
      </c>
      <c r="L9432">
        <f>AVERAGE(D9432:D9451)</f>
        <v>9</v>
      </c>
      <c r="M9432">
        <f>K9432-L9432</f>
        <v>0</v>
      </c>
      <c r="N9432" t="str">
        <f>IF(K9432&gt;L9432,"HIGH ZONE BIAS",IF(K9432&lt;L9432,"LOW ZONE BIAS","EQUILIBRIUM"))</f>
        <v>EQUILIBRIUM</v>
      </c>
    </row>
    <row r="9433">
      <c r="A9433">
        <v>18138</v>
      </c>
      <c r="B9433" t="str">
        <v>2018-11-07</v>
      </c>
      <c r="C9433" t="str">
        <v>Morning</v>
      </c>
      <c r="D9433">
        <v>9</v>
      </c>
      <c r="E9433" t="str">
        <f>IF(MOD(D9433,2)=0,"EVEN","ODD")</f>
        <v>ODD</v>
      </c>
      <c r="F9433" t="str">
        <f>IF(D9433&lt;=18,"LOW (1-18)","HIGH (19-36)")</f>
        <v>LOW (1-18)</v>
      </c>
      <c r="G9433">
        <f>INT((D9433-1)/6)+1</f>
        <v>2</v>
      </c>
      <c r="H9433">
        <f>MOD(D9433-1,6)+1</f>
        <v>3</v>
      </c>
      <c r="I9433">
        <f>37-D9433</f>
        <v>28</v>
      </c>
      <c r="J9433">
        <f>ABS(D9433-D9434)</f>
        <v>2</v>
      </c>
      <c r="K9433">
        <f>AVERAGE(D9433:D9437)</f>
        <v>9</v>
      </c>
      <c r="L9433">
        <f>AVERAGE(D9433:D9452)</f>
        <v>9</v>
      </c>
      <c r="M9433">
        <f>K9433-L9433</f>
        <v>0</v>
      </c>
      <c r="N9433" t="str">
        <f>IF(K9433&gt;L9433,"HIGH ZONE BIAS",IF(K9433&lt;L9433,"LOW ZONE BIAS","EQUILIBRIUM"))</f>
        <v>EQUILIBRIUM</v>
      </c>
    </row>
    <row r="9434">
      <c r="A9434">
        <v>18137</v>
      </c>
      <c r="B9434" t="str">
        <v>2018-11-05</v>
      </c>
      <c r="C9434" t="str">
        <v>Evening</v>
      </c>
      <c r="D9434">
        <v>7</v>
      </c>
      <c r="E9434" t="str">
        <f>IF(MOD(D9434,2)=0,"EVEN","ODD")</f>
        <v>ODD</v>
      </c>
      <c r="F9434" t="str">
        <f>IF(D9434&lt;=18,"LOW (1-18)","HIGH (19-36)")</f>
        <v>LOW (1-18)</v>
      </c>
      <c r="G9434">
        <f>INT((D9434-1)/6)+1</f>
        <v>2</v>
      </c>
      <c r="H9434">
        <f>MOD(D9434-1,6)+1</f>
        <v>1</v>
      </c>
      <c r="I9434">
        <f>37-D9434</f>
        <v>30</v>
      </c>
      <c r="J9434">
        <f>ABS(D9434-D9435)</f>
        <v>17</v>
      </c>
      <c r="K9434">
        <f>AVERAGE(D9434:D9438)</f>
        <v>7</v>
      </c>
      <c r="L9434">
        <f>AVERAGE(D9434:D9453)</f>
        <v>7</v>
      </c>
      <c r="M9434">
        <f>K9434-L9434</f>
        <v>0</v>
      </c>
      <c r="N9434" t="str">
        <f>IF(K9434&gt;L9434,"HIGH ZONE BIAS",IF(K9434&lt;L9434,"LOW ZONE BIAS","EQUILIBRIUM"))</f>
        <v>EQUILIBRIUM</v>
      </c>
    </row>
    <row r="9435">
      <c r="A9435">
        <v>18136</v>
      </c>
      <c r="B9435" t="str">
        <v>2018-11-05</v>
      </c>
      <c r="C9435" t="str">
        <v>Afternoon</v>
      </c>
      <c r="D9435">
        <v>24</v>
      </c>
      <c r="E9435" t="str">
        <f>IF(MOD(D9435,2)=0,"EVEN","ODD")</f>
        <v>EVEN</v>
      </c>
      <c r="F9435" t="str">
        <f>IF(D9435&lt;=18,"LOW (1-18)","HIGH (19-36)")</f>
        <v>HIGH (19-36)</v>
      </c>
      <c r="G9435">
        <f>INT((D9435-1)/6)+1</f>
        <v>4</v>
      </c>
      <c r="H9435">
        <f>MOD(D9435-1,6)+1</f>
        <v>6</v>
      </c>
      <c r="I9435">
        <f>37-D9435</f>
        <v>13</v>
      </c>
      <c r="J9435">
        <f>ABS(D9435-D9436)</f>
        <v>19</v>
      </c>
      <c r="K9435">
        <f>AVERAGE(D9435:D9439)</f>
        <v>24</v>
      </c>
      <c r="L9435">
        <f>AVERAGE(D9435:D9454)</f>
        <v>24</v>
      </c>
      <c r="M9435">
        <f>K9435-L9435</f>
        <v>0</v>
      </c>
      <c r="N9435" t="str">
        <f>IF(K9435&gt;L9435,"HIGH ZONE BIAS",IF(K9435&lt;L9435,"LOW ZONE BIAS","EQUILIBRIUM"))</f>
        <v>EQUILIBRIUM</v>
      </c>
    </row>
    <row r="9436">
      <c r="A9436">
        <v>18135</v>
      </c>
      <c r="B9436" t="str">
        <v>2018-11-05</v>
      </c>
      <c r="C9436" t="str">
        <v>Midday</v>
      </c>
      <c r="D9436">
        <v>5</v>
      </c>
      <c r="E9436" t="str">
        <f>IF(MOD(D9436,2)=0,"EVEN","ODD")</f>
        <v>ODD</v>
      </c>
      <c r="F9436" t="str">
        <f>IF(D9436&lt;=18,"LOW (1-18)","HIGH (19-36)")</f>
        <v>LOW (1-18)</v>
      </c>
      <c r="G9436">
        <f>INT((D9436-1)/6)+1</f>
        <v>1</v>
      </c>
      <c r="H9436">
        <f>MOD(D9436-1,6)+1</f>
        <v>5</v>
      </c>
      <c r="I9436">
        <f>37-D9436</f>
        <v>32</v>
      </c>
      <c r="J9436">
        <f>ABS(D9436-D9437)</f>
        <v>20</v>
      </c>
      <c r="K9436">
        <f>AVERAGE(D9436:D9440)</f>
        <v>5</v>
      </c>
      <c r="L9436">
        <f>AVERAGE(D9436:D9455)</f>
        <v>5</v>
      </c>
      <c r="M9436">
        <f>K9436-L9436</f>
        <v>0</v>
      </c>
      <c r="N9436" t="str">
        <f>IF(K9436&gt;L9436,"HIGH ZONE BIAS",IF(K9436&lt;L9436,"LOW ZONE BIAS","EQUILIBRIUM"))</f>
        <v>EQUILIBRIUM</v>
      </c>
    </row>
    <row r="9437">
      <c r="A9437">
        <v>18134</v>
      </c>
      <c r="B9437" t="str">
        <v>2018-11-05</v>
      </c>
      <c r="C9437" t="str">
        <v>Morning</v>
      </c>
      <c r="D9437">
        <v>25</v>
      </c>
      <c r="E9437" t="str">
        <f>IF(MOD(D9437,2)=0,"EVEN","ODD")</f>
        <v>ODD</v>
      </c>
      <c r="F9437" t="str">
        <f>IF(D9437&lt;=18,"LOW (1-18)","HIGH (19-36)")</f>
        <v>HIGH (19-36)</v>
      </c>
      <c r="G9437">
        <f>INT((D9437-1)/6)+1</f>
        <v>5</v>
      </c>
      <c r="H9437">
        <f>MOD(D9437-1,6)+1</f>
        <v>1</v>
      </c>
      <c r="I9437">
        <f>37-D9437</f>
        <v>12</v>
      </c>
      <c r="J9437">
        <f>ABS(D9437-D9438)</f>
        <v>5</v>
      </c>
      <c r="K9437">
        <f>AVERAGE(D9437:D9441)</f>
        <v>25</v>
      </c>
      <c r="L9437">
        <f>AVERAGE(D9437:D9456)</f>
        <v>25</v>
      </c>
      <c r="M9437">
        <f>K9437-L9437</f>
        <v>0</v>
      </c>
      <c r="N9437" t="str">
        <f>IF(K9437&gt;L9437,"HIGH ZONE BIAS",IF(K9437&lt;L9437,"LOW ZONE BIAS","EQUILIBRIUM"))</f>
        <v>EQUILIBRIUM</v>
      </c>
    </row>
    <row r="9438">
      <c r="A9438">
        <v>18133</v>
      </c>
      <c r="B9438" t="str">
        <v>2018-11-03</v>
      </c>
      <c r="C9438" t="str">
        <v>Evening</v>
      </c>
      <c r="D9438">
        <v>30</v>
      </c>
      <c r="E9438" t="str">
        <f>IF(MOD(D9438,2)=0,"EVEN","ODD")</f>
        <v>EVEN</v>
      </c>
      <c r="F9438" t="str">
        <f>IF(D9438&lt;=18,"LOW (1-18)","HIGH (19-36)")</f>
        <v>HIGH (19-36)</v>
      </c>
      <c r="G9438">
        <f>INT((D9438-1)/6)+1</f>
        <v>5</v>
      </c>
      <c r="H9438">
        <f>MOD(D9438-1,6)+1</f>
        <v>6</v>
      </c>
      <c r="I9438">
        <f>37-D9438</f>
        <v>7</v>
      </c>
      <c r="J9438">
        <f>ABS(D9438-D9439)</f>
        <v>22</v>
      </c>
      <c r="K9438">
        <f>AVERAGE(D9438:D9442)</f>
        <v>30</v>
      </c>
      <c r="L9438">
        <f>AVERAGE(D9438:D9457)</f>
        <v>30</v>
      </c>
      <c r="M9438">
        <f>K9438-L9438</f>
        <v>0</v>
      </c>
      <c r="N9438" t="str">
        <f>IF(K9438&gt;L9438,"HIGH ZONE BIAS",IF(K9438&lt;L9438,"LOW ZONE BIAS","EQUILIBRIUM"))</f>
        <v>EQUILIBRIUM</v>
      </c>
    </row>
    <row r="9439">
      <c r="A9439">
        <v>18132</v>
      </c>
      <c r="B9439" t="str">
        <v>2018-11-03</v>
      </c>
      <c r="C9439" t="str">
        <v>Afternoon</v>
      </c>
      <c r="D9439">
        <v>8</v>
      </c>
      <c r="E9439" t="str">
        <f>IF(MOD(D9439,2)=0,"EVEN","ODD")</f>
        <v>EVEN</v>
      </c>
      <c r="F9439" t="str">
        <f>IF(D9439&lt;=18,"LOW (1-18)","HIGH (19-36)")</f>
        <v>LOW (1-18)</v>
      </c>
      <c r="G9439">
        <f>INT((D9439-1)/6)+1</f>
        <v>2</v>
      </c>
      <c r="H9439">
        <f>MOD(D9439-1,6)+1</f>
        <v>2</v>
      </c>
      <c r="I9439">
        <f>37-D9439</f>
        <v>29</v>
      </c>
      <c r="J9439">
        <f>ABS(D9439-D9440)</f>
        <v>3</v>
      </c>
      <c r="K9439">
        <f>AVERAGE(D9439:D9443)</f>
        <v>8</v>
      </c>
      <c r="L9439">
        <f>AVERAGE(D9439:D9458)</f>
        <v>8</v>
      </c>
      <c r="M9439">
        <f>K9439-L9439</f>
        <v>0</v>
      </c>
      <c r="N9439" t="str">
        <f>IF(K9439&gt;L9439,"HIGH ZONE BIAS",IF(K9439&lt;L9439,"LOW ZONE BIAS","EQUILIBRIUM"))</f>
        <v>EQUILIBRIUM</v>
      </c>
    </row>
    <row r="9440">
      <c r="A9440">
        <v>18131</v>
      </c>
      <c r="B9440" t="str">
        <v>2018-11-03</v>
      </c>
      <c r="C9440" t="str">
        <v>Midday</v>
      </c>
      <c r="D9440">
        <v>5</v>
      </c>
      <c r="E9440" t="str">
        <f>IF(MOD(D9440,2)=0,"EVEN","ODD")</f>
        <v>ODD</v>
      </c>
      <c r="F9440" t="str">
        <f>IF(D9440&lt;=18,"LOW (1-18)","HIGH (19-36)")</f>
        <v>LOW (1-18)</v>
      </c>
      <c r="G9440">
        <f>INT((D9440-1)/6)+1</f>
        <v>1</v>
      </c>
      <c r="H9440">
        <f>MOD(D9440-1,6)+1</f>
        <v>5</v>
      </c>
      <c r="I9440">
        <f>37-D9440</f>
        <v>32</v>
      </c>
      <c r="J9440">
        <f>ABS(D9440-D9441)</f>
        <v>7</v>
      </c>
      <c r="K9440">
        <f>AVERAGE(D9440:D9444)</f>
        <v>5</v>
      </c>
      <c r="L9440">
        <f>AVERAGE(D9440:D9459)</f>
        <v>5</v>
      </c>
      <c r="M9440">
        <f>K9440-L9440</f>
        <v>0</v>
      </c>
      <c r="N9440" t="str">
        <f>IF(K9440&gt;L9440,"HIGH ZONE BIAS",IF(K9440&lt;L9440,"LOW ZONE BIAS","EQUILIBRIUM"))</f>
        <v>EQUILIBRIUM</v>
      </c>
    </row>
    <row r="9441">
      <c r="A9441">
        <v>18130</v>
      </c>
      <c r="B9441" t="str">
        <v>2018-11-03</v>
      </c>
      <c r="C9441" t="str">
        <v>Morning</v>
      </c>
      <c r="D9441">
        <v>12</v>
      </c>
      <c r="E9441" t="str">
        <f>IF(MOD(D9441,2)=0,"EVEN","ODD")</f>
        <v>EVEN</v>
      </c>
      <c r="F9441" t="str">
        <f>IF(D9441&lt;=18,"LOW (1-18)","HIGH (19-36)")</f>
        <v>LOW (1-18)</v>
      </c>
      <c r="G9441">
        <f>INT((D9441-1)/6)+1</f>
        <v>2</v>
      </c>
      <c r="H9441">
        <f>MOD(D9441-1,6)+1</f>
        <v>6</v>
      </c>
      <c r="I9441">
        <f>37-D9441</f>
        <v>25</v>
      </c>
      <c r="J9441">
        <f>ABS(D9441-D9442)</f>
        <v>1</v>
      </c>
      <c r="K9441">
        <f>AVERAGE(D9441:D9445)</f>
        <v>12</v>
      </c>
      <c r="L9441">
        <f>AVERAGE(D9441:D9460)</f>
        <v>12</v>
      </c>
      <c r="M9441">
        <f>K9441-L9441</f>
        <v>0</v>
      </c>
      <c r="N9441" t="str">
        <f>IF(K9441&gt;L9441,"HIGH ZONE BIAS",IF(K9441&lt;L9441,"LOW ZONE BIAS","EQUILIBRIUM"))</f>
        <v>EQUILIBRIUM</v>
      </c>
    </row>
    <row r="9442">
      <c r="A9442">
        <v>18129</v>
      </c>
      <c r="B9442" t="str">
        <v>2018-11-02</v>
      </c>
      <c r="C9442" t="str">
        <v>Evening</v>
      </c>
      <c r="D9442">
        <v>13</v>
      </c>
      <c r="E9442" t="str">
        <f>IF(MOD(D9442,2)=0,"EVEN","ODD")</f>
        <v>ODD</v>
      </c>
      <c r="F9442" t="str">
        <f>IF(D9442&lt;=18,"LOW (1-18)","HIGH (19-36)")</f>
        <v>LOW (1-18)</v>
      </c>
      <c r="G9442">
        <f>INT((D9442-1)/6)+1</f>
        <v>3</v>
      </c>
      <c r="H9442">
        <f>MOD(D9442-1,6)+1</f>
        <v>1</v>
      </c>
      <c r="I9442">
        <f>37-D9442</f>
        <v>24</v>
      </c>
      <c r="J9442">
        <f>ABS(D9442-D9443)</f>
        <v>4</v>
      </c>
      <c r="K9442">
        <f>AVERAGE(D9442:D9446)</f>
        <v>13</v>
      </c>
      <c r="L9442">
        <f>AVERAGE(D9442:D9461)</f>
        <v>13</v>
      </c>
      <c r="M9442">
        <f>K9442-L9442</f>
        <v>0</v>
      </c>
      <c r="N9442" t="str">
        <f>IF(K9442&gt;L9442,"HIGH ZONE BIAS",IF(K9442&lt;L9442,"LOW ZONE BIAS","EQUILIBRIUM"))</f>
        <v>EQUILIBRIUM</v>
      </c>
    </row>
    <row r="9443">
      <c r="A9443">
        <v>18128</v>
      </c>
      <c r="B9443" t="str">
        <v>2018-11-02</v>
      </c>
      <c r="C9443" t="str">
        <v>Afternoon</v>
      </c>
      <c r="D9443">
        <v>17</v>
      </c>
      <c r="E9443" t="str">
        <f>IF(MOD(D9443,2)=0,"EVEN","ODD")</f>
        <v>ODD</v>
      </c>
      <c r="F9443" t="str">
        <f>IF(D9443&lt;=18,"LOW (1-18)","HIGH (19-36)")</f>
        <v>LOW (1-18)</v>
      </c>
      <c r="G9443">
        <f>INT((D9443-1)/6)+1</f>
        <v>3</v>
      </c>
      <c r="H9443">
        <f>MOD(D9443-1,6)+1</f>
        <v>5</v>
      </c>
      <c r="I9443">
        <f>37-D9443</f>
        <v>20</v>
      </c>
      <c r="J9443">
        <f>ABS(D9443-D9444)</f>
        <v>10</v>
      </c>
      <c r="K9443">
        <f>AVERAGE(D9443:D9447)</f>
        <v>17</v>
      </c>
      <c r="L9443">
        <f>AVERAGE(D9443:D9462)</f>
        <v>17</v>
      </c>
      <c r="M9443">
        <f>K9443-L9443</f>
        <v>0</v>
      </c>
      <c r="N9443" t="str">
        <f>IF(K9443&gt;L9443,"HIGH ZONE BIAS",IF(K9443&lt;L9443,"LOW ZONE BIAS","EQUILIBRIUM"))</f>
        <v>EQUILIBRIUM</v>
      </c>
    </row>
    <row r="9444">
      <c r="A9444">
        <v>18127</v>
      </c>
      <c r="B9444" t="str">
        <v>2018-11-02</v>
      </c>
      <c r="C9444" t="str">
        <v>Midday</v>
      </c>
      <c r="D9444">
        <v>7</v>
      </c>
      <c r="E9444" t="str">
        <f>IF(MOD(D9444,2)=0,"EVEN","ODD")</f>
        <v>ODD</v>
      </c>
      <c r="F9444" t="str">
        <f>IF(D9444&lt;=18,"LOW (1-18)","HIGH (19-36)")</f>
        <v>LOW (1-18)</v>
      </c>
      <c r="G9444">
        <f>INT((D9444-1)/6)+1</f>
        <v>2</v>
      </c>
      <c r="H9444">
        <f>MOD(D9444-1,6)+1</f>
        <v>1</v>
      </c>
      <c r="I9444">
        <f>37-D9444</f>
        <v>30</v>
      </c>
      <c r="J9444">
        <f>ABS(D9444-D9445)</f>
        <v>17</v>
      </c>
      <c r="K9444">
        <f>AVERAGE(D9444:D9448)</f>
        <v>7</v>
      </c>
      <c r="L9444">
        <f>AVERAGE(D9444:D9463)</f>
        <v>7</v>
      </c>
      <c r="M9444">
        <f>K9444-L9444</f>
        <v>0</v>
      </c>
      <c r="N9444" t="str">
        <f>IF(K9444&gt;L9444,"HIGH ZONE BIAS",IF(K9444&lt;L9444,"LOW ZONE BIAS","EQUILIBRIUM"))</f>
        <v>EQUILIBRIUM</v>
      </c>
    </row>
    <row r="9445">
      <c r="A9445">
        <v>18126</v>
      </c>
      <c r="B9445" t="str">
        <v>2018-11-02</v>
      </c>
      <c r="C9445" t="str">
        <v>Morning</v>
      </c>
      <c r="D9445">
        <v>24</v>
      </c>
      <c r="E9445" t="str">
        <f>IF(MOD(D9445,2)=0,"EVEN","ODD")</f>
        <v>EVEN</v>
      </c>
      <c r="F9445" t="str">
        <f>IF(D9445&lt;=18,"LOW (1-18)","HIGH (19-36)")</f>
        <v>HIGH (19-36)</v>
      </c>
      <c r="G9445">
        <f>INT((D9445-1)/6)+1</f>
        <v>4</v>
      </c>
      <c r="H9445">
        <f>MOD(D9445-1,6)+1</f>
        <v>6</v>
      </c>
      <c r="I9445">
        <f>37-D9445</f>
        <v>13</v>
      </c>
      <c r="J9445">
        <f>ABS(D9445-D9446)</f>
        <v>21</v>
      </c>
      <c r="K9445">
        <f>AVERAGE(D9445:D9449)</f>
        <v>24</v>
      </c>
      <c r="L9445">
        <f>AVERAGE(D9445:D9464)</f>
        <v>24</v>
      </c>
      <c r="M9445">
        <f>K9445-L9445</f>
        <v>0</v>
      </c>
      <c r="N9445" t="str">
        <f>IF(K9445&gt;L9445,"HIGH ZONE BIAS",IF(K9445&lt;L9445,"LOW ZONE BIAS","EQUILIBRIUM"))</f>
        <v>EQUILIBRIUM</v>
      </c>
    </row>
    <row r="9446">
      <c r="A9446">
        <v>18125</v>
      </c>
      <c r="B9446" t="str">
        <v>2018-11-01</v>
      </c>
      <c r="C9446" t="str">
        <v>Evening</v>
      </c>
      <c r="D9446">
        <v>3</v>
      </c>
      <c r="E9446" t="str">
        <f>IF(MOD(D9446,2)=0,"EVEN","ODD")</f>
        <v>ODD</v>
      </c>
      <c r="F9446" t="str">
        <f>IF(D9446&lt;=18,"LOW (1-18)","HIGH (19-36)")</f>
        <v>LOW (1-18)</v>
      </c>
      <c r="G9446">
        <f>INT((D9446-1)/6)+1</f>
        <v>1</v>
      </c>
      <c r="H9446">
        <f>MOD(D9446-1,6)+1</f>
        <v>3</v>
      </c>
      <c r="I9446">
        <f>37-D9446</f>
        <v>34</v>
      </c>
      <c r="J9446">
        <f>ABS(D9446-D9447)</f>
        <v>24</v>
      </c>
      <c r="K9446">
        <f>AVERAGE(D9446:D9450)</f>
        <v>3</v>
      </c>
      <c r="L9446">
        <f>AVERAGE(D9446:D9465)</f>
        <v>3</v>
      </c>
      <c r="M9446">
        <f>K9446-L9446</f>
        <v>0</v>
      </c>
      <c r="N9446" t="str">
        <f>IF(K9446&gt;L9446,"HIGH ZONE BIAS",IF(K9446&lt;L9446,"LOW ZONE BIAS","EQUILIBRIUM"))</f>
        <v>EQUILIBRIUM</v>
      </c>
    </row>
    <row r="9447">
      <c r="A9447">
        <v>18124</v>
      </c>
      <c r="B9447" t="str">
        <v>2018-11-01</v>
      </c>
      <c r="C9447" t="str">
        <v>Afternoon</v>
      </c>
      <c r="D9447">
        <v>27</v>
      </c>
      <c r="E9447" t="str">
        <f>IF(MOD(D9447,2)=0,"EVEN","ODD")</f>
        <v>ODD</v>
      </c>
      <c r="F9447" t="str">
        <f>IF(D9447&lt;=18,"LOW (1-18)","HIGH (19-36)")</f>
        <v>HIGH (19-36)</v>
      </c>
      <c r="G9447">
        <f>INT((D9447-1)/6)+1</f>
        <v>5</v>
      </c>
      <c r="H9447">
        <f>MOD(D9447-1,6)+1</f>
        <v>3</v>
      </c>
      <c r="I9447">
        <f>37-D9447</f>
        <v>10</v>
      </c>
      <c r="J9447">
        <f>ABS(D9447-D9448)</f>
        <v>20</v>
      </c>
      <c r="K9447">
        <f>AVERAGE(D9447:D9451)</f>
        <v>27</v>
      </c>
      <c r="L9447">
        <f>AVERAGE(D9447:D9466)</f>
        <v>27</v>
      </c>
      <c r="M9447">
        <f>K9447-L9447</f>
        <v>0</v>
      </c>
      <c r="N9447" t="str">
        <f>IF(K9447&gt;L9447,"HIGH ZONE BIAS",IF(K9447&lt;L9447,"LOW ZONE BIAS","EQUILIBRIUM"))</f>
        <v>EQUILIBRIUM</v>
      </c>
    </row>
    <row r="9448">
      <c r="A9448">
        <v>18123</v>
      </c>
      <c r="B9448" t="str">
        <v>2018-11-01</v>
      </c>
      <c r="C9448" t="str">
        <v>Midday</v>
      </c>
      <c r="D9448">
        <v>7</v>
      </c>
      <c r="E9448" t="str">
        <f>IF(MOD(D9448,2)=0,"EVEN","ODD")</f>
        <v>ODD</v>
      </c>
      <c r="F9448" t="str">
        <f>IF(D9448&lt;=18,"LOW (1-18)","HIGH (19-36)")</f>
        <v>LOW (1-18)</v>
      </c>
      <c r="G9448">
        <f>INT((D9448-1)/6)+1</f>
        <v>2</v>
      </c>
      <c r="H9448">
        <f>MOD(D9448-1,6)+1</f>
        <v>1</v>
      </c>
      <c r="I9448">
        <f>37-D9448</f>
        <v>30</v>
      </c>
      <c r="J9448">
        <f>ABS(D9448-D9449)</f>
        <v>1</v>
      </c>
      <c r="K9448">
        <f>AVERAGE(D9448:D9452)</f>
        <v>7</v>
      </c>
      <c r="L9448">
        <f>AVERAGE(D9448:D9467)</f>
        <v>7</v>
      </c>
      <c r="M9448">
        <f>K9448-L9448</f>
        <v>0</v>
      </c>
      <c r="N9448" t="str">
        <f>IF(K9448&gt;L9448,"HIGH ZONE BIAS",IF(K9448&lt;L9448,"LOW ZONE BIAS","EQUILIBRIUM"))</f>
        <v>EQUILIBRIUM</v>
      </c>
    </row>
    <row r="9449">
      <c r="A9449">
        <v>18122</v>
      </c>
      <c r="B9449" t="str">
        <v>2018-11-01</v>
      </c>
      <c r="C9449" t="str">
        <v>Morning</v>
      </c>
      <c r="D9449">
        <v>8</v>
      </c>
      <c r="E9449" t="str">
        <f>IF(MOD(D9449,2)=0,"EVEN","ODD")</f>
        <v>EVEN</v>
      </c>
      <c r="F9449" t="str">
        <f>IF(D9449&lt;=18,"LOW (1-18)","HIGH (19-36)")</f>
        <v>LOW (1-18)</v>
      </c>
      <c r="G9449">
        <f>INT((D9449-1)/6)+1</f>
        <v>2</v>
      </c>
      <c r="H9449">
        <f>MOD(D9449-1,6)+1</f>
        <v>2</v>
      </c>
      <c r="I9449">
        <f>37-D9449</f>
        <v>29</v>
      </c>
      <c r="J9449">
        <f>ABS(D9449-D9450)</f>
        <v>18</v>
      </c>
      <c r="K9449">
        <f>AVERAGE(D9449:D9453)</f>
        <v>8</v>
      </c>
      <c r="L9449">
        <f>AVERAGE(D9449:D9468)</f>
        <v>8</v>
      </c>
      <c r="M9449">
        <f>K9449-L9449</f>
        <v>0</v>
      </c>
      <c r="N9449" t="str">
        <f>IF(K9449&gt;L9449,"HIGH ZONE BIAS",IF(K9449&lt;L9449,"LOW ZONE BIAS","EQUILIBRIUM"))</f>
        <v>EQUILIBRIUM</v>
      </c>
    </row>
    <row r="9450">
      <c r="A9450">
        <v>18121</v>
      </c>
      <c r="B9450" t="str">
        <v>2018-10-31</v>
      </c>
      <c r="C9450" t="str">
        <v>Evening</v>
      </c>
      <c r="D9450">
        <v>26</v>
      </c>
      <c r="E9450" t="str">
        <f>IF(MOD(D9450,2)=0,"EVEN","ODD")</f>
        <v>EVEN</v>
      </c>
      <c r="F9450" t="str">
        <f>IF(D9450&lt;=18,"LOW (1-18)","HIGH (19-36)")</f>
        <v>HIGH (19-36)</v>
      </c>
      <c r="G9450">
        <f>INT((D9450-1)/6)+1</f>
        <v>5</v>
      </c>
      <c r="H9450">
        <f>MOD(D9450-1,6)+1</f>
        <v>2</v>
      </c>
      <c r="I9450">
        <f>37-D9450</f>
        <v>11</v>
      </c>
      <c r="J9450">
        <f>ABS(D9450-D9451)</f>
        <v>12</v>
      </c>
      <c r="K9450">
        <f>AVERAGE(D9450:D9454)</f>
        <v>26</v>
      </c>
      <c r="L9450">
        <f>AVERAGE(D9450:D9469)</f>
        <v>26</v>
      </c>
      <c r="M9450">
        <f>K9450-L9450</f>
        <v>0</v>
      </c>
      <c r="N9450" t="str">
        <f>IF(K9450&gt;L9450,"HIGH ZONE BIAS",IF(K9450&lt;L9450,"LOW ZONE BIAS","EQUILIBRIUM"))</f>
        <v>EQUILIBRIUM</v>
      </c>
    </row>
    <row r="9451">
      <c r="A9451">
        <v>18120</v>
      </c>
      <c r="B9451" t="str">
        <v>2018-10-31</v>
      </c>
      <c r="C9451" t="str">
        <v>Afternoon</v>
      </c>
      <c r="D9451">
        <v>14</v>
      </c>
      <c r="E9451" t="str">
        <f>IF(MOD(D9451,2)=0,"EVEN","ODD")</f>
        <v>EVEN</v>
      </c>
      <c r="F9451" t="str">
        <f>IF(D9451&lt;=18,"LOW (1-18)","HIGH (19-36)")</f>
        <v>LOW (1-18)</v>
      </c>
      <c r="G9451">
        <f>INT((D9451-1)/6)+1</f>
        <v>3</v>
      </c>
      <c r="H9451">
        <f>MOD(D9451-1,6)+1</f>
        <v>2</v>
      </c>
      <c r="I9451">
        <f>37-D9451</f>
        <v>23</v>
      </c>
      <c r="J9451">
        <f>ABS(D9451-D9452)</f>
        <v>7</v>
      </c>
      <c r="K9451">
        <f>AVERAGE(D9451:D9455)</f>
        <v>14</v>
      </c>
      <c r="L9451">
        <f>AVERAGE(D9451:D9470)</f>
        <v>14</v>
      </c>
      <c r="M9451">
        <f>K9451-L9451</f>
        <v>0</v>
      </c>
      <c r="N9451" t="str">
        <f>IF(K9451&gt;L9451,"HIGH ZONE BIAS",IF(K9451&lt;L9451,"LOW ZONE BIAS","EQUILIBRIUM"))</f>
        <v>EQUILIBRIUM</v>
      </c>
    </row>
    <row r="9452">
      <c r="A9452">
        <v>18119</v>
      </c>
      <c r="B9452" t="str">
        <v>2018-10-31</v>
      </c>
      <c r="C9452" t="str">
        <v>Midday</v>
      </c>
      <c r="D9452">
        <v>7</v>
      </c>
      <c r="E9452" t="str">
        <f>IF(MOD(D9452,2)=0,"EVEN","ODD")</f>
        <v>ODD</v>
      </c>
      <c r="F9452" t="str">
        <f>IF(D9452&lt;=18,"LOW (1-18)","HIGH (19-36)")</f>
        <v>LOW (1-18)</v>
      </c>
      <c r="G9452">
        <f>INT((D9452-1)/6)+1</f>
        <v>2</v>
      </c>
      <c r="H9452">
        <f>MOD(D9452-1,6)+1</f>
        <v>1</v>
      </c>
      <c r="I9452">
        <f>37-D9452</f>
        <v>30</v>
      </c>
      <c r="J9452">
        <f>ABS(D9452-D9453)</f>
        <v>18</v>
      </c>
      <c r="K9452">
        <f>AVERAGE(D9452:D9456)</f>
        <v>7</v>
      </c>
      <c r="L9452">
        <f>AVERAGE(D9452:D9471)</f>
        <v>7</v>
      </c>
      <c r="M9452">
        <f>K9452-L9452</f>
        <v>0</v>
      </c>
      <c r="N9452" t="str">
        <f>IF(K9452&gt;L9452,"HIGH ZONE BIAS",IF(K9452&lt;L9452,"LOW ZONE BIAS","EQUILIBRIUM"))</f>
        <v>EQUILIBRIUM</v>
      </c>
    </row>
    <row r="9453">
      <c r="A9453">
        <v>18118</v>
      </c>
      <c r="B9453" t="str">
        <v>2018-10-31</v>
      </c>
      <c r="C9453" t="str">
        <v>Morning</v>
      </c>
      <c r="D9453">
        <v>25</v>
      </c>
      <c r="E9453" t="str">
        <f>IF(MOD(D9453,2)=0,"EVEN","ODD")</f>
        <v>ODD</v>
      </c>
      <c r="F9453" t="str">
        <f>IF(D9453&lt;=18,"LOW (1-18)","HIGH (19-36)")</f>
        <v>HIGH (19-36)</v>
      </c>
      <c r="G9453">
        <f>INT((D9453-1)/6)+1</f>
        <v>5</v>
      </c>
      <c r="H9453">
        <f>MOD(D9453-1,6)+1</f>
        <v>1</v>
      </c>
      <c r="I9453">
        <f>37-D9453</f>
        <v>12</v>
      </c>
      <c r="J9453">
        <f>ABS(D9453-D9454)</f>
        <v>4</v>
      </c>
      <c r="K9453">
        <f>AVERAGE(D9453:D9457)</f>
        <v>25</v>
      </c>
      <c r="L9453">
        <f>AVERAGE(D9453:D9472)</f>
        <v>25</v>
      </c>
      <c r="M9453">
        <f>K9453-L9453</f>
        <v>0</v>
      </c>
      <c r="N9453" t="str">
        <f>IF(K9453&gt;L9453,"HIGH ZONE BIAS",IF(K9453&lt;L9453,"LOW ZONE BIAS","EQUILIBRIUM"))</f>
        <v>EQUILIBRIUM</v>
      </c>
    </row>
    <row r="9454">
      <c r="A9454">
        <v>18117</v>
      </c>
      <c r="B9454" t="str">
        <v>2018-10-30</v>
      </c>
      <c r="C9454" t="str">
        <v>Evening</v>
      </c>
      <c r="D9454">
        <v>29</v>
      </c>
      <c r="E9454" t="str">
        <f>IF(MOD(D9454,2)=0,"EVEN","ODD")</f>
        <v>ODD</v>
      </c>
      <c r="F9454" t="str">
        <f>IF(D9454&lt;=18,"LOW (1-18)","HIGH (19-36)")</f>
        <v>HIGH (19-36)</v>
      </c>
      <c r="G9454">
        <f>INT((D9454-1)/6)+1</f>
        <v>5</v>
      </c>
      <c r="H9454">
        <f>MOD(D9454-1,6)+1</f>
        <v>5</v>
      </c>
      <c r="I9454">
        <f>37-D9454</f>
        <v>8</v>
      </c>
      <c r="J9454">
        <f>ABS(D9454-D9455)</f>
        <v>10</v>
      </c>
      <c r="K9454">
        <f>AVERAGE(D9454:D9458)</f>
        <v>29</v>
      </c>
      <c r="L9454">
        <f>AVERAGE(D9454:D9473)</f>
        <v>29</v>
      </c>
      <c r="M9454">
        <f>K9454-L9454</f>
        <v>0</v>
      </c>
      <c r="N9454" t="str">
        <f>IF(K9454&gt;L9454,"HIGH ZONE BIAS",IF(K9454&lt;L9454,"LOW ZONE BIAS","EQUILIBRIUM"))</f>
        <v>EQUILIBRIUM</v>
      </c>
    </row>
    <row r="9455">
      <c r="A9455">
        <v>18116</v>
      </c>
      <c r="B9455" t="str">
        <v>2018-10-30</v>
      </c>
      <c r="C9455" t="str">
        <v>Afternoon</v>
      </c>
      <c r="D9455">
        <v>19</v>
      </c>
      <c r="E9455" t="str">
        <f>IF(MOD(D9455,2)=0,"EVEN","ODD")</f>
        <v>ODD</v>
      </c>
      <c r="F9455" t="str">
        <f>IF(D9455&lt;=18,"LOW (1-18)","HIGH (19-36)")</f>
        <v>HIGH (19-36)</v>
      </c>
      <c r="G9455">
        <f>INT((D9455-1)/6)+1</f>
        <v>4</v>
      </c>
      <c r="H9455">
        <f>MOD(D9455-1,6)+1</f>
        <v>1</v>
      </c>
      <c r="I9455">
        <f>37-D9455</f>
        <v>18</v>
      </c>
      <c r="J9455">
        <f>ABS(D9455-D9456)</f>
        <v>6</v>
      </c>
      <c r="K9455">
        <f>AVERAGE(D9455:D9459)</f>
        <v>19</v>
      </c>
      <c r="L9455">
        <f>AVERAGE(D9455:D9474)</f>
        <v>19</v>
      </c>
      <c r="M9455">
        <f>K9455-L9455</f>
        <v>0</v>
      </c>
      <c r="N9455" t="str">
        <f>IF(K9455&gt;L9455,"HIGH ZONE BIAS",IF(K9455&lt;L9455,"LOW ZONE BIAS","EQUILIBRIUM"))</f>
        <v>EQUILIBRIUM</v>
      </c>
    </row>
    <row r="9456">
      <c r="A9456">
        <v>18115</v>
      </c>
      <c r="B9456" t="str">
        <v>2018-10-30</v>
      </c>
      <c r="C9456" t="str">
        <v>Midday</v>
      </c>
      <c r="D9456">
        <v>25</v>
      </c>
      <c r="E9456" t="str">
        <f>IF(MOD(D9456,2)=0,"EVEN","ODD")</f>
        <v>ODD</v>
      </c>
      <c r="F9456" t="str">
        <f>IF(D9456&lt;=18,"LOW (1-18)","HIGH (19-36)")</f>
        <v>HIGH (19-36)</v>
      </c>
      <c r="G9456">
        <f>INT((D9456-1)/6)+1</f>
        <v>5</v>
      </c>
      <c r="H9456">
        <f>MOD(D9456-1,6)+1</f>
        <v>1</v>
      </c>
      <c r="I9456">
        <f>37-D9456</f>
        <v>12</v>
      </c>
      <c r="J9456">
        <f>ABS(D9456-D9457)</f>
        <v>0</v>
      </c>
      <c r="K9456">
        <f>AVERAGE(D9456:D9460)</f>
        <v>25</v>
      </c>
      <c r="L9456">
        <f>AVERAGE(D9456:D9475)</f>
        <v>25</v>
      </c>
      <c r="M9456">
        <f>K9456-L9456</f>
        <v>0</v>
      </c>
      <c r="N9456" t="str">
        <f>IF(K9456&gt;L9456,"HIGH ZONE BIAS",IF(K9456&lt;L9456,"LOW ZONE BIAS","EQUILIBRIUM"))</f>
        <v>EQUILIBRIUM</v>
      </c>
    </row>
    <row r="9457">
      <c r="A9457">
        <v>18114</v>
      </c>
      <c r="B9457" t="str">
        <v>2018-10-30</v>
      </c>
      <c r="C9457" t="str">
        <v>Morning</v>
      </c>
      <c r="D9457">
        <v>25</v>
      </c>
      <c r="E9457" t="str">
        <f>IF(MOD(D9457,2)=0,"EVEN","ODD")</f>
        <v>ODD</v>
      </c>
      <c r="F9457" t="str">
        <f>IF(D9457&lt;=18,"LOW (1-18)","HIGH (19-36)")</f>
        <v>HIGH (19-36)</v>
      </c>
      <c r="G9457">
        <f>INT((D9457-1)/6)+1</f>
        <v>5</v>
      </c>
      <c r="H9457">
        <f>MOD(D9457-1,6)+1</f>
        <v>1</v>
      </c>
      <c r="I9457">
        <f>37-D9457</f>
        <v>12</v>
      </c>
      <c r="J9457">
        <f>ABS(D9457-D9458)</f>
        <v>1</v>
      </c>
      <c r="K9457">
        <f>AVERAGE(D9457:D9461)</f>
        <v>25</v>
      </c>
      <c r="L9457">
        <f>AVERAGE(D9457:D9476)</f>
        <v>25</v>
      </c>
      <c r="M9457">
        <f>K9457-L9457</f>
        <v>0</v>
      </c>
      <c r="N9457" t="str">
        <f>IF(K9457&gt;L9457,"HIGH ZONE BIAS",IF(K9457&lt;L9457,"LOW ZONE BIAS","EQUILIBRIUM"))</f>
        <v>EQUILIBRIUM</v>
      </c>
    </row>
    <row r="9458">
      <c r="A9458">
        <v>18113</v>
      </c>
      <c r="B9458" t="str">
        <v>2018-10-29</v>
      </c>
      <c r="C9458" t="str">
        <v>Evening</v>
      </c>
      <c r="D9458">
        <v>26</v>
      </c>
      <c r="E9458" t="str">
        <f>IF(MOD(D9458,2)=0,"EVEN","ODD")</f>
        <v>EVEN</v>
      </c>
      <c r="F9458" t="str">
        <f>IF(D9458&lt;=18,"LOW (1-18)","HIGH (19-36)")</f>
        <v>HIGH (19-36)</v>
      </c>
      <c r="G9458">
        <f>INT((D9458-1)/6)+1</f>
        <v>5</v>
      </c>
      <c r="H9458">
        <f>MOD(D9458-1,6)+1</f>
        <v>2</v>
      </c>
      <c r="I9458">
        <f>37-D9458</f>
        <v>11</v>
      </c>
      <c r="J9458">
        <f>ABS(D9458-D9459)</f>
        <v>5</v>
      </c>
      <c r="K9458">
        <f>AVERAGE(D9458:D9462)</f>
        <v>26</v>
      </c>
      <c r="L9458">
        <f>AVERAGE(D9458:D9477)</f>
        <v>26</v>
      </c>
      <c r="M9458">
        <f>K9458-L9458</f>
        <v>0</v>
      </c>
      <c r="N9458" t="str">
        <f>IF(K9458&gt;L9458,"HIGH ZONE BIAS",IF(K9458&lt;L9458,"LOW ZONE BIAS","EQUILIBRIUM"))</f>
        <v>EQUILIBRIUM</v>
      </c>
    </row>
    <row r="9459">
      <c r="A9459">
        <v>18112</v>
      </c>
      <c r="B9459" t="str">
        <v>2018-10-29</v>
      </c>
      <c r="C9459" t="str">
        <v>Afternoon</v>
      </c>
      <c r="D9459">
        <v>21</v>
      </c>
      <c r="E9459" t="str">
        <f>IF(MOD(D9459,2)=0,"EVEN","ODD")</f>
        <v>ODD</v>
      </c>
      <c r="F9459" t="str">
        <f>IF(D9459&lt;=18,"LOW (1-18)","HIGH (19-36)")</f>
        <v>HIGH (19-36)</v>
      </c>
      <c r="G9459">
        <f>INT((D9459-1)/6)+1</f>
        <v>4</v>
      </c>
      <c r="H9459">
        <f>MOD(D9459-1,6)+1</f>
        <v>3</v>
      </c>
      <c r="I9459">
        <f>37-D9459</f>
        <v>16</v>
      </c>
      <c r="J9459">
        <f>ABS(D9459-D9460)</f>
        <v>14</v>
      </c>
      <c r="K9459">
        <f>AVERAGE(D9459:D9463)</f>
        <v>21</v>
      </c>
      <c r="L9459">
        <f>AVERAGE(D9459:D9478)</f>
        <v>21</v>
      </c>
      <c r="M9459">
        <f>K9459-L9459</f>
        <v>0</v>
      </c>
      <c r="N9459" t="str">
        <f>IF(K9459&gt;L9459,"HIGH ZONE BIAS",IF(K9459&lt;L9459,"LOW ZONE BIAS","EQUILIBRIUM"))</f>
        <v>EQUILIBRIUM</v>
      </c>
    </row>
    <row r="9460">
      <c r="A9460">
        <v>18111</v>
      </c>
      <c r="B9460" t="str">
        <v>2018-10-29</v>
      </c>
      <c r="C9460" t="str">
        <v>Midday</v>
      </c>
      <c r="D9460">
        <v>35</v>
      </c>
      <c r="E9460" t="str">
        <f>IF(MOD(D9460,2)=0,"EVEN","ODD")</f>
        <v>ODD</v>
      </c>
      <c r="F9460" t="str">
        <f>IF(D9460&lt;=18,"LOW (1-18)","HIGH (19-36)")</f>
        <v>HIGH (19-36)</v>
      </c>
      <c r="G9460">
        <f>INT((D9460-1)/6)+1</f>
        <v>6</v>
      </c>
      <c r="H9460">
        <f>MOD(D9460-1,6)+1</f>
        <v>5</v>
      </c>
      <c r="I9460">
        <f>37-D9460</f>
        <v>2</v>
      </c>
      <c r="J9460">
        <f>ABS(D9460-D9461)</f>
        <v>23</v>
      </c>
      <c r="K9460">
        <f>AVERAGE(D9460:D9464)</f>
        <v>35</v>
      </c>
      <c r="L9460">
        <f>AVERAGE(D9460:D9479)</f>
        <v>35</v>
      </c>
      <c r="M9460">
        <f>K9460-L9460</f>
        <v>0</v>
      </c>
      <c r="N9460" t="str">
        <f>IF(K9460&gt;L9460,"HIGH ZONE BIAS",IF(K9460&lt;L9460,"LOW ZONE BIAS","EQUILIBRIUM"))</f>
        <v>EQUILIBRIUM</v>
      </c>
    </row>
    <row r="9461">
      <c r="A9461">
        <v>18110</v>
      </c>
      <c r="B9461" t="str">
        <v>2018-10-29</v>
      </c>
      <c r="C9461" t="str">
        <v>Morning</v>
      </c>
      <c r="D9461">
        <v>12</v>
      </c>
      <c r="E9461" t="str">
        <f>IF(MOD(D9461,2)=0,"EVEN","ODD")</f>
        <v>EVEN</v>
      </c>
      <c r="F9461" t="str">
        <f>IF(D9461&lt;=18,"LOW (1-18)","HIGH (19-36)")</f>
        <v>LOW (1-18)</v>
      </c>
      <c r="G9461">
        <f>INT((D9461-1)/6)+1</f>
        <v>2</v>
      </c>
      <c r="H9461">
        <f>MOD(D9461-1,6)+1</f>
        <v>6</v>
      </c>
      <c r="I9461">
        <f>37-D9461</f>
        <v>25</v>
      </c>
      <c r="J9461">
        <f>ABS(D9461-D9462)</f>
        <v>13</v>
      </c>
      <c r="K9461">
        <f>AVERAGE(D9461:D9465)</f>
        <v>12</v>
      </c>
      <c r="L9461">
        <f>AVERAGE(D9461:D9480)</f>
        <v>12</v>
      </c>
      <c r="M9461">
        <f>K9461-L9461</f>
        <v>0</v>
      </c>
      <c r="N9461" t="str">
        <f>IF(K9461&gt;L9461,"HIGH ZONE BIAS",IF(K9461&lt;L9461,"LOW ZONE BIAS","EQUILIBRIUM"))</f>
        <v>EQUILIBRIUM</v>
      </c>
    </row>
    <row r="9462">
      <c r="A9462">
        <v>18109</v>
      </c>
      <c r="B9462" t="str">
        <v>2018-10-27</v>
      </c>
      <c r="C9462" t="str">
        <v>Evening</v>
      </c>
      <c r="D9462">
        <v>25</v>
      </c>
      <c r="E9462" t="str">
        <f>IF(MOD(D9462,2)=0,"EVEN","ODD")</f>
        <v>ODD</v>
      </c>
      <c r="F9462" t="str">
        <f>IF(D9462&lt;=18,"LOW (1-18)","HIGH (19-36)")</f>
        <v>HIGH (19-36)</v>
      </c>
      <c r="G9462">
        <f>INT((D9462-1)/6)+1</f>
        <v>5</v>
      </c>
      <c r="H9462">
        <f>MOD(D9462-1,6)+1</f>
        <v>1</v>
      </c>
      <c r="I9462">
        <f>37-D9462</f>
        <v>12</v>
      </c>
      <c r="J9462">
        <f>ABS(D9462-D9463)</f>
        <v>8</v>
      </c>
      <c r="K9462">
        <f>AVERAGE(D9462:D9466)</f>
        <v>25</v>
      </c>
      <c r="L9462">
        <f>AVERAGE(D9462:D9481)</f>
        <v>25</v>
      </c>
      <c r="M9462">
        <f>K9462-L9462</f>
        <v>0</v>
      </c>
      <c r="N9462" t="str">
        <f>IF(K9462&gt;L9462,"HIGH ZONE BIAS",IF(K9462&lt;L9462,"LOW ZONE BIAS","EQUILIBRIUM"))</f>
        <v>EQUILIBRIUM</v>
      </c>
    </row>
    <row r="9463">
      <c r="A9463">
        <v>18108</v>
      </c>
      <c r="B9463" t="str">
        <v>2018-10-27</v>
      </c>
      <c r="C9463" t="str">
        <v>Afternoon</v>
      </c>
      <c r="D9463">
        <v>17</v>
      </c>
      <c r="E9463" t="str">
        <f>IF(MOD(D9463,2)=0,"EVEN","ODD")</f>
        <v>ODD</v>
      </c>
      <c r="F9463" t="str">
        <f>IF(D9463&lt;=18,"LOW (1-18)","HIGH (19-36)")</f>
        <v>LOW (1-18)</v>
      </c>
      <c r="G9463">
        <f>INT((D9463-1)/6)+1</f>
        <v>3</v>
      </c>
      <c r="H9463">
        <f>MOD(D9463-1,6)+1</f>
        <v>5</v>
      </c>
      <c r="I9463">
        <f>37-D9463</f>
        <v>20</v>
      </c>
      <c r="J9463">
        <f>ABS(D9463-D9464)</f>
        <v>5</v>
      </c>
      <c r="K9463">
        <f>AVERAGE(D9463:D9467)</f>
        <v>17</v>
      </c>
      <c r="L9463">
        <f>AVERAGE(D9463:D9482)</f>
        <v>17</v>
      </c>
      <c r="M9463">
        <f>K9463-L9463</f>
        <v>0</v>
      </c>
      <c r="N9463" t="str">
        <f>IF(K9463&gt;L9463,"HIGH ZONE BIAS",IF(K9463&lt;L9463,"LOW ZONE BIAS","EQUILIBRIUM"))</f>
        <v>EQUILIBRIUM</v>
      </c>
    </row>
    <row r="9464">
      <c r="A9464">
        <v>18107</v>
      </c>
      <c r="B9464" t="str">
        <v>2018-10-27</v>
      </c>
      <c r="C9464" t="str">
        <v>Midday</v>
      </c>
      <c r="D9464">
        <v>22</v>
      </c>
      <c r="E9464" t="str">
        <f>IF(MOD(D9464,2)=0,"EVEN","ODD")</f>
        <v>EVEN</v>
      </c>
      <c r="F9464" t="str">
        <f>IF(D9464&lt;=18,"LOW (1-18)","HIGH (19-36)")</f>
        <v>HIGH (19-36)</v>
      </c>
      <c r="G9464">
        <f>INT((D9464-1)/6)+1</f>
        <v>4</v>
      </c>
      <c r="H9464">
        <f>MOD(D9464-1,6)+1</f>
        <v>4</v>
      </c>
      <c r="I9464">
        <f>37-D9464</f>
        <v>15</v>
      </c>
      <c r="J9464">
        <f>ABS(D9464-D9465)</f>
        <v>10</v>
      </c>
      <c r="K9464">
        <f>AVERAGE(D9464:D9468)</f>
        <v>22</v>
      </c>
      <c r="L9464">
        <f>AVERAGE(D9464:D9483)</f>
        <v>22</v>
      </c>
      <c r="M9464">
        <f>K9464-L9464</f>
        <v>0</v>
      </c>
      <c r="N9464" t="str">
        <f>IF(K9464&gt;L9464,"HIGH ZONE BIAS",IF(K9464&lt;L9464,"LOW ZONE BIAS","EQUILIBRIUM"))</f>
        <v>EQUILIBRIUM</v>
      </c>
    </row>
    <row r="9465">
      <c r="A9465">
        <v>18106</v>
      </c>
      <c r="B9465" t="str">
        <v>2018-10-27</v>
      </c>
      <c r="C9465" t="str">
        <v>Morning</v>
      </c>
      <c r="D9465">
        <v>12</v>
      </c>
      <c r="E9465" t="str">
        <f>IF(MOD(D9465,2)=0,"EVEN","ODD")</f>
        <v>EVEN</v>
      </c>
      <c r="F9465" t="str">
        <f>IF(D9465&lt;=18,"LOW (1-18)","HIGH (19-36)")</f>
        <v>LOW (1-18)</v>
      </c>
      <c r="G9465">
        <f>INT((D9465-1)/6)+1</f>
        <v>2</v>
      </c>
      <c r="H9465">
        <f>MOD(D9465-1,6)+1</f>
        <v>6</v>
      </c>
      <c r="I9465">
        <f>37-D9465</f>
        <v>25</v>
      </c>
      <c r="J9465">
        <f>ABS(D9465-D9466)</f>
        <v>6</v>
      </c>
      <c r="K9465">
        <f>AVERAGE(D9465:D9469)</f>
        <v>12</v>
      </c>
      <c r="L9465">
        <f>AVERAGE(D9465:D9484)</f>
        <v>12</v>
      </c>
      <c r="M9465">
        <f>K9465-L9465</f>
        <v>0</v>
      </c>
      <c r="N9465" t="str">
        <f>IF(K9465&gt;L9465,"HIGH ZONE BIAS",IF(K9465&lt;L9465,"LOW ZONE BIAS","EQUILIBRIUM"))</f>
        <v>EQUILIBRIUM</v>
      </c>
    </row>
    <row r="9466">
      <c r="A9466">
        <v>18105</v>
      </c>
      <c r="B9466" t="str">
        <v>2018-10-26</v>
      </c>
      <c r="C9466" t="str">
        <v>Evening</v>
      </c>
      <c r="D9466">
        <v>18</v>
      </c>
      <c r="E9466" t="str">
        <f>IF(MOD(D9466,2)=0,"EVEN","ODD")</f>
        <v>EVEN</v>
      </c>
      <c r="F9466" t="str">
        <f>IF(D9466&lt;=18,"LOW (1-18)","HIGH (19-36)")</f>
        <v>LOW (1-18)</v>
      </c>
      <c r="G9466">
        <f>INT((D9466-1)/6)+1</f>
        <v>3</v>
      </c>
      <c r="H9466">
        <f>MOD(D9466-1,6)+1</f>
        <v>6</v>
      </c>
      <c r="I9466">
        <f>37-D9466</f>
        <v>19</v>
      </c>
      <c r="J9466">
        <f>ABS(D9466-D9467)</f>
        <v>8</v>
      </c>
      <c r="K9466">
        <f>AVERAGE(D9466:D9470)</f>
        <v>18</v>
      </c>
      <c r="L9466">
        <f>AVERAGE(D9466:D9485)</f>
        <v>18</v>
      </c>
      <c r="M9466">
        <f>K9466-L9466</f>
        <v>0</v>
      </c>
      <c r="N9466" t="str">
        <f>IF(K9466&gt;L9466,"HIGH ZONE BIAS",IF(K9466&lt;L9466,"LOW ZONE BIAS","EQUILIBRIUM"))</f>
        <v>EQUILIBRIUM</v>
      </c>
    </row>
    <row r="9467">
      <c r="A9467">
        <v>18104</v>
      </c>
      <c r="B9467" t="str">
        <v>2018-10-26</v>
      </c>
      <c r="C9467" t="str">
        <v>Afternoon</v>
      </c>
      <c r="D9467">
        <v>26</v>
      </c>
      <c r="E9467" t="str">
        <f>IF(MOD(D9467,2)=0,"EVEN","ODD")</f>
        <v>EVEN</v>
      </c>
      <c r="F9467" t="str">
        <f>IF(D9467&lt;=18,"LOW (1-18)","HIGH (19-36)")</f>
        <v>HIGH (19-36)</v>
      </c>
      <c r="G9467">
        <f>INT((D9467-1)/6)+1</f>
        <v>5</v>
      </c>
      <c r="H9467">
        <f>MOD(D9467-1,6)+1</f>
        <v>2</v>
      </c>
      <c r="I9467">
        <f>37-D9467</f>
        <v>11</v>
      </c>
      <c r="J9467">
        <f>ABS(D9467-D9468)</f>
        <v>3</v>
      </c>
      <c r="K9467">
        <f>AVERAGE(D9467:D9471)</f>
        <v>26</v>
      </c>
      <c r="L9467">
        <f>AVERAGE(D9467:D9486)</f>
        <v>26</v>
      </c>
      <c r="M9467">
        <f>K9467-L9467</f>
        <v>0</v>
      </c>
      <c r="N9467" t="str">
        <f>IF(K9467&gt;L9467,"HIGH ZONE BIAS",IF(K9467&lt;L9467,"LOW ZONE BIAS","EQUILIBRIUM"))</f>
        <v>EQUILIBRIUM</v>
      </c>
    </row>
    <row r="9468">
      <c r="A9468">
        <v>18103</v>
      </c>
      <c r="B9468" t="str">
        <v>2018-10-26</v>
      </c>
      <c r="C9468" t="str">
        <v>Midday</v>
      </c>
      <c r="D9468">
        <v>29</v>
      </c>
      <c r="E9468" t="str">
        <f>IF(MOD(D9468,2)=0,"EVEN","ODD")</f>
        <v>ODD</v>
      </c>
      <c r="F9468" t="str">
        <f>IF(D9468&lt;=18,"LOW (1-18)","HIGH (19-36)")</f>
        <v>HIGH (19-36)</v>
      </c>
      <c r="G9468">
        <f>INT((D9468-1)/6)+1</f>
        <v>5</v>
      </c>
      <c r="H9468">
        <f>MOD(D9468-1,6)+1</f>
        <v>5</v>
      </c>
      <c r="I9468">
        <f>37-D9468</f>
        <v>8</v>
      </c>
      <c r="J9468">
        <f>ABS(D9468-D9469)</f>
        <v>24</v>
      </c>
      <c r="K9468">
        <f>AVERAGE(D9468:D9472)</f>
        <v>29</v>
      </c>
      <c r="L9468">
        <f>AVERAGE(D9468:D9487)</f>
        <v>29</v>
      </c>
      <c r="M9468">
        <f>K9468-L9468</f>
        <v>0</v>
      </c>
      <c r="N9468" t="str">
        <f>IF(K9468&gt;L9468,"HIGH ZONE BIAS",IF(K9468&lt;L9468,"LOW ZONE BIAS","EQUILIBRIUM"))</f>
        <v>EQUILIBRIUM</v>
      </c>
    </row>
    <row r="9469">
      <c r="A9469">
        <v>18102</v>
      </c>
      <c r="B9469" t="str">
        <v>2018-10-26</v>
      </c>
      <c r="C9469" t="str">
        <v>Morning</v>
      </c>
      <c r="D9469">
        <v>5</v>
      </c>
      <c r="E9469" t="str">
        <f>IF(MOD(D9469,2)=0,"EVEN","ODD")</f>
        <v>ODD</v>
      </c>
      <c r="F9469" t="str">
        <f>IF(D9469&lt;=18,"LOW (1-18)","HIGH (19-36)")</f>
        <v>LOW (1-18)</v>
      </c>
      <c r="G9469">
        <f>INT((D9469-1)/6)+1</f>
        <v>1</v>
      </c>
      <c r="H9469">
        <f>MOD(D9469-1,6)+1</f>
        <v>5</v>
      </c>
      <c r="I9469">
        <f>37-D9469</f>
        <v>32</v>
      </c>
      <c r="J9469">
        <f>ABS(D9469-D9470)</f>
        <v>1</v>
      </c>
      <c r="K9469">
        <f>AVERAGE(D9469:D9473)</f>
        <v>5</v>
      </c>
      <c r="L9469">
        <f>AVERAGE(D9469:D9488)</f>
        <v>5</v>
      </c>
      <c r="M9469">
        <f>K9469-L9469</f>
        <v>0</v>
      </c>
      <c r="N9469" t="str">
        <f>IF(K9469&gt;L9469,"HIGH ZONE BIAS",IF(K9469&lt;L9469,"LOW ZONE BIAS","EQUILIBRIUM"))</f>
        <v>EQUILIBRIUM</v>
      </c>
    </row>
    <row r="9470">
      <c r="A9470">
        <v>18101</v>
      </c>
      <c r="B9470" t="str">
        <v>2018-10-25</v>
      </c>
      <c r="C9470" t="str">
        <v>Evening</v>
      </c>
      <c r="D9470">
        <v>4</v>
      </c>
      <c r="E9470" t="str">
        <f>IF(MOD(D9470,2)=0,"EVEN","ODD")</f>
        <v>EVEN</v>
      </c>
      <c r="F9470" t="str">
        <f>IF(D9470&lt;=18,"LOW (1-18)","HIGH (19-36)")</f>
        <v>LOW (1-18)</v>
      </c>
      <c r="G9470">
        <f>INT((D9470-1)/6)+1</f>
        <v>1</v>
      </c>
      <c r="H9470">
        <f>MOD(D9470-1,6)+1</f>
        <v>4</v>
      </c>
      <c r="I9470">
        <f>37-D9470</f>
        <v>33</v>
      </c>
      <c r="J9470">
        <f>ABS(D9470-D9471)</f>
        <v>9</v>
      </c>
      <c r="K9470">
        <f>AVERAGE(D9470:D9474)</f>
        <v>4</v>
      </c>
      <c r="L9470">
        <f>AVERAGE(D9470:D9489)</f>
        <v>4</v>
      </c>
      <c r="M9470">
        <f>K9470-L9470</f>
        <v>0</v>
      </c>
      <c r="N9470" t="str">
        <f>IF(K9470&gt;L9470,"HIGH ZONE BIAS",IF(K9470&lt;L9470,"LOW ZONE BIAS","EQUILIBRIUM"))</f>
        <v>EQUILIBRIUM</v>
      </c>
    </row>
    <row r="9471">
      <c r="A9471">
        <v>18100</v>
      </c>
      <c r="B9471" t="str">
        <v>2018-10-25</v>
      </c>
      <c r="C9471" t="str">
        <v>Afternoon</v>
      </c>
      <c r="D9471">
        <v>13</v>
      </c>
      <c r="E9471" t="str">
        <f>IF(MOD(D9471,2)=0,"EVEN","ODD")</f>
        <v>ODD</v>
      </c>
      <c r="F9471" t="str">
        <f>IF(D9471&lt;=18,"LOW (1-18)","HIGH (19-36)")</f>
        <v>LOW (1-18)</v>
      </c>
      <c r="G9471">
        <f>INT((D9471-1)/6)+1</f>
        <v>3</v>
      </c>
      <c r="H9471">
        <f>MOD(D9471-1,6)+1</f>
        <v>1</v>
      </c>
      <c r="I9471">
        <f>37-D9471</f>
        <v>24</v>
      </c>
      <c r="J9471">
        <f>ABS(D9471-D9472)</f>
        <v>1</v>
      </c>
      <c r="K9471">
        <f>AVERAGE(D9471:D9475)</f>
        <v>13</v>
      </c>
      <c r="L9471">
        <f>AVERAGE(D9471:D9490)</f>
        <v>13</v>
      </c>
      <c r="M9471">
        <f>K9471-L9471</f>
        <v>0</v>
      </c>
      <c r="N9471" t="str">
        <f>IF(K9471&gt;L9471,"HIGH ZONE BIAS",IF(K9471&lt;L9471,"LOW ZONE BIAS","EQUILIBRIUM"))</f>
        <v>EQUILIBRIUM</v>
      </c>
    </row>
    <row r="9472">
      <c r="A9472">
        <v>18099</v>
      </c>
      <c r="B9472" t="str">
        <v>2018-10-25</v>
      </c>
      <c r="C9472" t="str">
        <v>Midday</v>
      </c>
      <c r="D9472">
        <v>12</v>
      </c>
      <c r="E9472" t="str">
        <f>IF(MOD(D9472,2)=0,"EVEN","ODD")</f>
        <v>EVEN</v>
      </c>
      <c r="F9472" t="str">
        <f>IF(D9472&lt;=18,"LOW (1-18)","HIGH (19-36)")</f>
        <v>LOW (1-18)</v>
      </c>
      <c r="G9472">
        <f>INT((D9472-1)/6)+1</f>
        <v>2</v>
      </c>
      <c r="H9472">
        <f>MOD(D9472-1,6)+1</f>
        <v>6</v>
      </c>
      <c r="I9472">
        <f>37-D9472</f>
        <v>25</v>
      </c>
      <c r="J9472">
        <f>ABS(D9472-D9473)</f>
        <v>15</v>
      </c>
      <c r="K9472">
        <f>AVERAGE(D9472:D9476)</f>
        <v>12</v>
      </c>
      <c r="L9472">
        <f>AVERAGE(D9472:D9491)</f>
        <v>12</v>
      </c>
      <c r="M9472">
        <f>K9472-L9472</f>
        <v>0</v>
      </c>
      <c r="N9472" t="str">
        <f>IF(K9472&gt;L9472,"HIGH ZONE BIAS",IF(K9472&lt;L9472,"LOW ZONE BIAS","EQUILIBRIUM"))</f>
        <v>EQUILIBRIUM</v>
      </c>
    </row>
    <row r="9473">
      <c r="A9473">
        <v>18098</v>
      </c>
      <c r="B9473" t="str">
        <v>2018-10-25</v>
      </c>
      <c r="C9473" t="str">
        <v>Morning</v>
      </c>
      <c r="D9473">
        <v>27</v>
      </c>
      <c r="E9473" t="str">
        <f>IF(MOD(D9473,2)=0,"EVEN","ODD")</f>
        <v>ODD</v>
      </c>
      <c r="F9473" t="str">
        <f>IF(D9473&lt;=18,"LOW (1-18)","HIGH (19-36)")</f>
        <v>HIGH (19-36)</v>
      </c>
      <c r="G9473">
        <f>INT((D9473-1)/6)+1</f>
        <v>5</v>
      </c>
      <c r="H9473">
        <f>MOD(D9473-1,6)+1</f>
        <v>3</v>
      </c>
      <c r="I9473">
        <f>37-D9473</f>
        <v>10</v>
      </c>
      <c r="J9473">
        <f>ABS(D9473-D9474)</f>
        <v>13</v>
      </c>
      <c r="K9473">
        <f>AVERAGE(D9473:D9477)</f>
        <v>27</v>
      </c>
      <c r="L9473">
        <f>AVERAGE(D9473:D9492)</f>
        <v>27</v>
      </c>
      <c r="M9473">
        <f>K9473-L9473</f>
        <v>0</v>
      </c>
      <c r="N9473" t="str">
        <f>IF(K9473&gt;L9473,"HIGH ZONE BIAS",IF(K9473&lt;L9473,"LOW ZONE BIAS","EQUILIBRIUM"))</f>
        <v>EQUILIBRIUM</v>
      </c>
    </row>
    <row r="9474">
      <c r="A9474">
        <v>18097</v>
      </c>
      <c r="B9474" t="str">
        <v>2018-10-24</v>
      </c>
      <c r="C9474" t="str">
        <v>Evening</v>
      </c>
      <c r="D9474">
        <v>14</v>
      </c>
      <c r="E9474" t="str">
        <f>IF(MOD(D9474,2)=0,"EVEN","ODD")</f>
        <v>EVEN</v>
      </c>
      <c r="F9474" t="str">
        <f>IF(D9474&lt;=18,"LOW (1-18)","HIGH (19-36)")</f>
        <v>LOW (1-18)</v>
      </c>
      <c r="G9474">
        <f>INT((D9474-1)/6)+1</f>
        <v>3</v>
      </c>
      <c r="H9474">
        <f>MOD(D9474-1,6)+1</f>
        <v>2</v>
      </c>
      <c r="I9474">
        <f>37-D9474</f>
        <v>23</v>
      </c>
      <c r="J9474">
        <f>ABS(D9474-D9475)</f>
        <v>6</v>
      </c>
      <c r="K9474">
        <f>AVERAGE(D9474:D9478)</f>
        <v>14</v>
      </c>
      <c r="L9474">
        <f>AVERAGE(D9474:D9493)</f>
        <v>14</v>
      </c>
      <c r="M9474">
        <f>K9474-L9474</f>
        <v>0</v>
      </c>
      <c r="N9474" t="str">
        <f>IF(K9474&gt;L9474,"HIGH ZONE BIAS",IF(K9474&lt;L9474,"LOW ZONE BIAS","EQUILIBRIUM"))</f>
        <v>EQUILIBRIUM</v>
      </c>
    </row>
    <row r="9475">
      <c r="A9475">
        <v>18096</v>
      </c>
      <c r="B9475" t="str">
        <v>2018-10-24</v>
      </c>
      <c r="C9475" t="str">
        <v>Afternoon</v>
      </c>
      <c r="D9475">
        <v>8</v>
      </c>
      <c r="E9475" t="str">
        <f>IF(MOD(D9475,2)=0,"EVEN","ODD")</f>
        <v>EVEN</v>
      </c>
      <c r="F9475" t="str">
        <f>IF(D9475&lt;=18,"LOW (1-18)","HIGH (19-36)")</f>
        <v>LOW (1-18)</v>
      </c>
      <c r="G9475">
        <f>INT((D9475-1)/6)+1</f>
        <v>2</v>
      </c>
      <c r="H9475">
        <f>MOD(D9475-1,6)+1</f>
        <v>2</v>
      </c>
      <c r="I9475">
        <f>37-D9475</f>
        <v>29</v>
      </c>
      <c r="J9475">
        <f>ABS(D9475-D9476)</f>
        <v>26</v>
      </c>
      <c r="K9475">
        <f>AVERAGE(D9475:D9479)</f>
        <v>8</v>
      </c>
      <c r="L9475">
        <f>AVERAGE(D9475:D9494)</f>
        <v>8</v>
      </c>
      <c r="M9475">
        <f>K9475-L9475</f>
        <v>0</v>
      </c>
      <c r="N9475" t="str">
        <f>IF(K9475&gt;L9475,"HIGH ZONE BIAS",IF(K9475&lt;L9475,"LOW ZONE BIAS","EQUILIBRIUM"))</f>
        <v>EQUILIBRIUM</v>
      </c>
    </row>
    <row r="9476">
      <c r="A9476">
        <v>18095</v>
      </c>
      <c r="B9476" t="str">
        <v>2018-10-24</v>
      </c>
      <c r="C9476" t="str">
        <v>Midday</v>
      </c>
      <c r="D9476">
        <v>34</v>
      </c>
      <c r="E9476" t="str">
        <f>IF(MOD(D9476,2)=0,"EVEN","ODD")</f>
        <v>EVEN</v>
      </c>
      <c r="F9476" t="str">
        <f>IF(D9476&lt;=18,"LOW (1-18)","HIGH (19-36)")</f>
        <v>HIGH (19-36)</v>
      </c>
      <c r="G9476">
        <f>INT((D9476-1)/6)+1</f>
        <v>6</v>
      </c>
      <c r="H9476">
        <f>MOD(D9476-1,6)+1</f>
        <v>4</v>
      </c>
      <c r="I9476">
        <f>37-D9476</f>
        <v>3</v>
      </c>
      <c r="J9476">
        <f>ABS(D9476-D9477)</f>
        <v>25</v>
      </c>
      <c r="K9476">
        <f>AVERAGE(D9476:D9480)</f>
        <v>34</v>
      </c>
      <c r="L9476">
        <f>AVERAGE(D9476:D9495)</f>
        <v>34</v>
      </c>
      <c r="M9476">
        <f>K9476-L9476</f>
        <v>0</v>
      </c>
      <c r="N9476" t="str">
        <f>IF(K9476&gt;L9476,"HIGH ZONE BIAS",IF(K9476&lt;L9476,"LOW ZONE BIAS","EQUILIBRIUM"))</f>
        <v>EQUILIBRIUM</v>
      </c>
    </row>
    <row r="9477">
      <c r="A9477">
        <v>18094</v>
      </c>
      <c r="B9477" t="str">
        <v>2018-10-24</v>
      </c>
      <c r="C9477" t="str">
        <v>Morning</v>
      </c>
      <c r="D9477">
        <v>9</v>
      </c>
      <c r="E9477" t="str">
        <f>IF(MOD(D9477,2)=0,"EVEN","ODD")</f>
        <v>ODD</v>
      </c>
      <c r="F9477" t="str">
        <f>IF(D9477&lt;=18,"LOW (1-18)","HIGH (19-36)")</f>
        <v>LOW (1-18)</v>
      </c>
      <c r="G9477">
        <f>INT((D9477-1)/6)+1</f>
        <v>2</v>
      </c>
      <c r="H9477">
        <f>MOD(D9477-1,6)+1</f>
        <v>3</v>
      </c>
      <c r="I9477">
        <f>37-D9477</f>
        <v>28</v>
      </c>
      <c r="J9477">
        <f>ABS(D9477-D9478)</f>
        <v>0</v>
      </c>
      <c r="K9477">
        <f>AVERAGE(D9477:D9481)</f>
        <v>9</v>
      </c>
      <c r="L9477">
        <f>AVERAGE(D9477:D9496)</f>
        <v>9</v>
      </c>
      <c r="M9477">
        <f>K9477-L9477</f>
        <v>0</v>
      </c>
      <c r="N9477" t="str">
        <f>IF(K9477&gt;L9477,"HIGH ZONE BIAS",IF(K9477&lt;L9477,"LOW ZONE BIAS","EQUILIBRIUM"))</f>
        <v>EQUILIBRIUM</v>
      </c>
    </row>
    <row r="9478">
      <c r="A9478">
        <v>18093</v>
      </c>
      <c r="B9478" t="str">
        <v>2018-10-23</v>
      </c>
      <c r="C9478" t="str">
        <v>Evening</v>
      </c>
      <c r="D9478">
        <v>9</v>
      </c>
      <c r="E9478" t="str">
        <f>IF(MOD(D9478,2)=0,"EVEN","ODD")</f>
        <v>ODD</v>
      </c>
      <c r="F9478" t="str">
        <f>IF(D9478&lt;=18,"LOW (1-18)","HIGH (19-36)")</f>
        <v>LOW (1-18)</v>
      </c>
      <c r="G9478">
        <f>INT((D9478-1)/6)+1</f>
        <v>2</v>
      </c>
      <c r="H9478">
        <f>MOD(D9478-1,6)+1</f>
        <v>3</v>
      </c>
      <c r="I9478">
        <f>37-D9478</f>
        <v>28</v>
      </c>
      <c r="J9478">
        <f>ABS(D9478-D9479)</f>
        <v>20</v>
      </c>
      <c r="K9478">
        <f>AVERAGE(D9478:D9482)</f>
        <v>9</v>
      </c>
      <c r="L9478">
        <f>AVERAGE(D9478:D9497)</f>
        <v>9</v>
      </c>
      <c r="M9478">
        <f>K9478-L9478</f>
        <v>0</v>
      </c>
      <c r="N9478" t="str">
        <f>IF(K9478&gt;L9478,"HIGH ZONE BIAS",IF(K9478&lt;L9478,"LOW ZONE BIAS","EQUILIBRIUM"))</f>
        <v>EQUILIBRIUM</v>
      </c>
    </row>
    <row r="9479">
      <c r="A9479">
        <v>18092</v>
      </c>
      <c r="B9479" t="str">
        <v>2018-10-23</v>
      </c>
      <c r="C9479" t="str">
        <v>Afternoon</v>
      </c>
      <c r="D9479">
        <v>29</v>
      </c>
      <c r="E9479" t="str">
        <f>IF(MOD(D9479,2)=0,"EVEN","ODD")</f>
        <v>ODD</v>
      </c>
      <c r="F9479" t="str">
        <f>IF(D9479&lt;=18,"LOW (1-18)","HIGH (19-36)")</f>
        <v>HIGH (19-36)</v>
      </c>
      <c r="G9479">
        <f>INT((D9479-1)/6)+1</f>
        <v>5</v>
      </c>
      <c r="H9479">
        <f>MOD(D9479-1,6)+1</f>
        <v>5</v>
      </c>
      <c r="I9479">
        <f>37-D9479</f>
        <v>8</v>
      </c>
      <c r="J9479">
        <f>ABS(D9479-D9480)</f>
        <v>0</v>
      </c>
      <c r="K9479">
        <f>AVERAGE(D9479:D9483)</f>
        <v>29</v>
      </c>
      <c r="L9479">
        <f>AVERAGE(D9479:D9498)</f>
        <v>29</v>
      </c>
      <c r="M9479">
        <f>K9479-L9479</f>
        <v>0</v>
      </c>
      <c r="N9479" t="str">
        <f>IF(K9479&gt;L9479,"HIGH ZONE BIAS",IF(K9479&lt;L9479,"LOW ZONE BIAS","EQUILIBRIUM"))</f>
        <v>EQUILIBRIUM</v>
      </c>
    </row>
    <row r="9480">
      <c r="A9480">
        <v>18091</v>
      </c>
      <c r="B9480" t="str">
        <v>2018-10-23</v>
      </c>
      <c r="C9480" t="str">
        <v>Midday</v>
      </c>
      <c r="D9480">
        <v>29</v>
      </c>
      <c r="E9480" t="str">
        <f>IF(MOD(D9480,2)=0,"EVEN","ODD")</f>
        <v>ODD</v>
      </c>
      <c r="F9480" t="str">
        <f>IF(D9480&lt;=18,"LOW (1-18)","HIGH (19-36)")</f>
        <v>HIGH (19-36)</v>
      </c>
      <c r="G9480">
        <f>INT((D9480-1)/6)+1</f>
        <v>5</v>
      </c>
      <c r="H9480">
        <f>MOD(D9480-1,6)+1</f>
        <v>5</v>
      </c>
      <c r="I9480">
        <f>37-D9480</f>
        <v>8</v>
      </c>
      <c r="J9480">
        <f>ABS(D9480-D9481)</f>
        <v>22</v>
      </c>
      <c r="K9480">
        <f>AVERAGE(D9480:D9484)</f>
        <v>29</v>
      </c>
      <c r="L9480">
        <f>AVERAGE(D9480:D9499)</f>
        <v>29</v>
      </c>
      <c r="M9480">
        <f>K9480-L9480</f>
        <v>0</v>
      </c>
      <c r="N9480" t="str">
        <f>IF(K9480&gt;L9480,"HIGH ZONE BIAS",IF(K9480&lt;L9480,"LOW ZONE BIAS","EQUILIBRIUM"))</f>
        <v>EQUILIBRIUM</v>
      </c>
    </row>
    <row r="9481">
      <c r="A9481">
        <v>18090</v>
      </c>
      <c r="B9481" t="str">
        <v>2018-10-23</v>
      </c>
      <c r="C9481" t="str">
        <v>Morning</v>
      </c>
      <c r="D9481">
        <v>7</v>
      </c>
      <c r="E9481" t="str">
        <f>IF(MOD(D9481,2)=0,"EVEN","ODD")</f>
        <v>ODD</v>
      </c>
      <c r="F9481" t="str">
        <f>IF(D9481&lt;=18,"LOW (1-18)","HIGH (19-36)")</f>
        <v>LOW (1-18)</v>
      </c>
      <c r="G9481">
        <f>INT((D9481-1)/6)+1</f>
        <v>2</v>
      </c>
      <c r="H9481">
        <f>MOD(D9481-1,6)+1</f>
        <v>1</v>
      </c>
      <c r="I9481">
        <f>37-D9481</f>
        <v>30</v>
      </c>
      <c r="J9481">
        <f>ABS(D9481-D9482)</f>
        <v>26</v>
      </c>
      <c r="K9481">
        <f>AVERAGE(D9481:D9485)</f>
        <v>7</v>
      </c>
      <c r="L9481">
        <f>AVERAGE(D9481:D9500)</f>
        <v>7</v>
      </c>
      <c r="M9481">
        <f>K9481-L9481</f>
        <v>0</v>
      </c>
      <c r="N9481" t="str">
        <f>IF(K9481&gt;L9481,"HIGH ZONE BIAS",IF(K9481&lt;L9481,"LOW ZONE BIAS","EQUILIBRIUM"))</f>
        <v>EQUILIBRIUM</v>
      </c>
    </row>
    <row r="9482">
      <c r="A9482">
        <v>18089</v>
      </c>
      <c r="B9482" t="str">
        <v>2018-10-22</v>
      </c>
      <c r="C9482" t="str">
        <v>Evening</v>
      </c>
      <c r="D9482">
        <v>33</v>
      </c>
      <c r="E9482" t="str">
        <f>IF(MOD(D9482,2)=0,"EVEN","ODD")</f>
        <v>ODD</v>
      </c>
      <c r="F9482" t="str">
        <f>IF(D9482&lt;=18,"LOW (1-18)","HIGH (19-36)")</f>
        <v>HIGH (19-36)</v>
      </c>
      <c r="G9482">
        <f>INT((D9482-1)/6)+1</f>
        <v>6</v>
      </c>
      <c r="H9482">
        <f>MOD(D9482-1,6)+1</f>
        <v>3</v>
      </c>
      <c r="I9482">
        <f>37-D9482</f>
        <v>4</v>
      </c>
      <c r="J9482">
        <f>ABS(D9482-D9483)</f>
        <v>27</v>
      </c>
      <c r="K9482">
        <f>AVERAGE(D9482:D9486)</f>
        <v>33</v>
      </c>
      <c r="L9482">
        <f>AVERAGE(D9482:D9501)</f>
        <v>33</v>
      </c>
      <c r="M9482">
        <f>K9482-L9482</f>
        <v>0</v>
      </c>
      <c r="N9482" t="str">
        <f>IF(K9482&gt;L9482,"HIGH ZONE BIAS",IF(K9482&lt;L9482,"LOW ZONE BIAS","EQUILIBRIUM"))</f>
        <v>EQUILIBRIUM</v>
      </c>
    </row>
    <row r="9483">
      <c r="A9483">
        <v>18088</v>
      </c>
      <c r="B9483" t="str">
        <v>2018-10-22</v>
      </c>
      <c r="C9483" t="str">
        <v>Afternoon</v>
      </c>
      <c r="D9483">
        <v>6</v>
      </c>
      <c r="E9483" t="str">
        <f>IF(MOD(D9483,2)=0,"EVEN","ODD")</f>
        <v>EVEN</v>
      </c>
      <c r="F9483" t="str">
        <f>IF(D9483&lt;=18,"LOW (1-18)","HIGH (19-36)")</f>
        <v>LOW (1-18)</v>
      </c>
      <c r="G9483">
        <f>INT((D9483-1)/6)+1</f>
        <v>1</v>
      </c>
      <c r="H9483">
        <f>MOD(D9483-1,6)+1</f>
        <v>6</v>
      </c>
      <c r="I9483">
        <f>37-D9483</f>
        <v>31</v>
      </c>
      <c r="J9483">
        <f>ABS(D9483-D9484)</f>
        <v>1</v>
      </c>
      <c r="K9483">
        <f>AVERAGE(D9483:D9487)</f>
        <v>6</v>
      </c>
      <c r="L9483">
        <f>AVERAGE(D9483:D9502)</f>
        <v>6</v>
      </c>
      <c r="M9483">
        <f>K9483-L9483</f>
        <v>0</v>
      </c>
      <c r="N9483" t="str">
        <f>IF(K9483&gt;L9483,"HIGH ZONE BIAS",IF(K9483&lt;L9483,"LOW ZONE BIAS","EQUILIBRIUM"))</f>
        <v>EQUILIBRIUM</v>
      </c>
    </row>
    <row r="9484">
      <c r="A9484">
        <v>18087</v>
      </c>
      <c r="B9484" t="str">
        <v>2018-10-22</v>
      </c>
      <c r="C9484" t="str">
        <v>Midday</v>
      </c>
      <c r="D9484">
        <v>5</v>
      </c>
      <c r="E9484" t="str">
        <f>IF(MOD(D9484,2)=0,"EVEN","ODD")</f>
        <v>ODD</v>
      </c>
      <c r="F9484" t="str">
        <f>IF(D9484&lt;=18,"LOW (1-18)","HIGH (19-36)")</f>
        <v>LOW (1-18)</v>
      </c>
      <c r="G9484">
        <f>INT((D9484-1)/6)+1</f>
        <v>1</v>
      </c>
      <c r="H9484">
        <f>MOD(D9484-1,6)+1</f>
        <v>5</v>
      </c>
      <c r="I9484">
        <f>37-D9484</f>
        <v>32</v>
      </c>
      <c r="J9484">
        <f>ABS(D9484-D9485)</f>
        <v>3</v>
      </c>
      <c r="K9484">
        <f>AVERAGE(D9484:D9488)</f>
        <v>5</v>
      </c>
      <c r="L9484">
        <f>AVERAGE(D9484:D9503)</f>
        <v>5</v>
      </c>
      <c r="M9484">
        <f>K9484-L9484</f>
        <v>0</v>
      </c>
      <c r="N9484" t="str">
        <f>IF(K9484&gt;L9484,"HIGH ZONE BIAS",IF(K9484&lt;L9484,"LOW ZONE BIAS","EQUILIBRIUM"))</f>
        <v>EQUILIBRIUM</v>
      </c>
    </row>
    <row r="9485">
      <c r="A9485">
        <v>18086</v>
      </c>
      <c r="B9485" t="str">
        <v>2018-10-22</v>
      </c>
      <c r="C9485" t="str">
        <v>Morning</v>
      </c>
      <c r="D9485">
        <v>8</v>
      </c>
      <c r="E9485" t="str">
        <f>IF(MOD(D9485,2)=0,"EVEN","ODD")</f>
        <v>EVEN</v>
      </c>
      <c r="F9485" t="str">
        <f>IF(D9485&lt;=18,"LOW (1-18)","HIGH (19-36)")</f>
        <v>LOW (1-18)</v>
      </c>
      <c r="G9485">
        <f>INT((D9485-1)/6)+1</f>
        <v>2</v>
      </c>
      <c r="H9485">
        <f>MOD(D9485-1,6)+1</f>
        <v>2</v>
      </c>
      <c r="I9485">
        <f>37-D9485</f>
        <v>29</v>
      </c>
      <c r="J9485">
        <f>ABS(D9485-D9486)</f>
        <v>28</v>
      </c>
      <c r="K9485">
        <f>AVERAGE(D9485:D9489)</f>
        <v>8</v>
      </c>
      <c r="L9485">
        <f>AVERAGE(D9485:D9504)</f>
        <v>8</v>
      </c>
      <c r="M9485">
        <f>K9485-L9485</f>
        <v>0</v>
      </c>
      <c r="N9485" t="str">
        <f>IF(K9485&gt;L9485,"HIGH ZONE BIAS",IF(K9485&lt;L9485,"LOW ZONE BIAS","EQUILIBRIUM"))</f>
        <v>EQUILIBRIUM</v>
      </c>
    </row>
    <row r="9486">
      <c r="A9486">
        <v>18085</v>
      </c>
      <c r="B9486" t="str">
        <v>2018-10-20</v>
      </c>
      <c r="C9486" t="str">
        <v>Evening</v>
      </c>
      <c r="D9486">
        <v>36</v>
      </c>
      <c r="E9486" t="str">
        <f>IF(MOD(D9486,2)=0,"EVEN","ODD")</f>
        <v>EVEN</v>
      </c>
      <c r="F9486" t="str">
        <f>IF(D9486&lt;=18,"LOW (1-18)","HIGH (19-36)")</f>
        <v>HIGH (19-36)</v>
      </c>
      <c r="G9486">
        <f>INT((D9486-1)/6)+1</f>
        <v>6</v>
      </c>
      <c r="H9486">
        <f>MOD(D9486-1,6)+1</f>
        <v>6</v>
      </c>
      <c r="I9486">
        <f>37-D9486</f>
        <v>1</v>
      </c>
      <c r="J9486">
        <f>ABS(D9486-D9487)</f>
        <v>24</v>
      </c>
      <c r="K9486">
        <f>AVERAGE(D9486:D9490)</f>
        <v>36</v>
      </c>
      <c r="L9486">
        <f>AVERAGE(D9486:D9505)</f>
        <v>36</v>
      </c>
      <c r="M9486">
        <f>K9486-L9486</f>
        <v>0</v>
      </c>
      <c r="N9486" t="str">
        <f>IF(K9486&gt;L9486,"HIGH ZONE BIAS",IF(K9486&lt;L9486,"LOW ZONE BIAS","EQUILIBRIUM"))</f>
        <v>EQUILIBRIUM</v>
      </c>
    </row>
    <row r="9487">
      <c r="A9487">
        <v>18084</v>
      </c>
      <c r="B9487" t="str">
        <v>2018-10-20</v>
      </c>
      <c r="C9487" t="str">
        <v>Afternoon</v>
      </c>
      <c r="D9487">
        <v>12</v>
      </c>
      <c r="E9487" t="str">
        <f>IF(MOD(D9487,2)=0,"EVEN","ODD")</f>
        <v>EVEN</v>
      </c>
      <c r="F9487" t="str">
        <f>IF(D9487&lt;=18,"LOW (1-18)","HIGH (19-36)")</f>
        <v>LOW (1-18)</v>
      </c>
      <c r="G9487">
        <f>INT((D9487-1)/6)+1</f>
        <v>2</v>
      </c>
      <c r="H9487">
        <f>MOD(D9487-1,6)+1</f>
        <v>6</v>
      </c>
      <c r="I9487">
        <f>37-D9487</f>
        <v>25</v>
      </c>
      <c r="J9487">
        <f>ABS(D9487-D9488)</f>
        <v>2</v>
      </c>
      <c r="K9487">
        <f>AVERAGE(D9487:D9491)</f>
        <v>12</v>
      </c>
      <c r="L9487">
        <f>AVERAGE(D9487:D9506)</f>
        <v>12</v>
      </c>
      <c r="M9487">
        <f>K9487-L9487</f>
        <v>0</v>
      </c>
      <c r="N9487" t="str">
        <f>IF(K9487&gt;L9487,"HIGH ZONE BIAS",IF(K9487&lt;L9487,"LOW ZONE BIAS","EQUILIBRIUM"))</f>
        <v>EQUILIBRIUM</v>
      </c>
    </row>
    <row r="9488">
      <c r="A9488">
        <v>18083</v>
      </c>
      <c r="B9488" t="str">
        <v>2018-10-20</v>
      </c>
      <c r="C9488" t="str">
        <v>Midday</v>
      </c>
      <c r="D9488">
        <v>10</v>
      </c>
      <c r="E9488" t="str">
        <f>IF(MOD(D9488,2)=0,"EVEN","ODD")</f>
        <v>EVEN</v>
      </c>
      <c r="F9488" t="str">
        <f>IF(D9488&lt;=18,"LOW (1-18)","HIGH (19-36)")</f>
        <v>LOW (1-18)</v>
      </c>
      <c r="G9488">
        <f>INT((D9488-1)/6)+1</f>
        <v>2</v>
      </c>
      <c r="H9488">
        <f>MOD(D9488-1,6)+1</f>
        <v>4</v>
      </c>
      <c r="I9488">
        <f>37-D9488</f>
        <v>27</v>
      </c>
      <c r="J9488">
        <f>ABS(D9488-D9489)</f>
        <v>15</v>
      </c>
      <c r="K9488">
        <f>AVERAGE(D9488:D9492)</f>
        <v>10</v>
      </c>
      <c r="L9488">
        <f>AVERAGE(D9488:D9507)</f>
        <v>10</v>
      </c>
      <c r="M9488">
        <f>K9488-L9488</f>
        <v>0</v>
      </c>
      <c r="N9488" t="str">
        <f>IF(K9488&gt;L9488,"HIGH ZONE BIAS",IF(K9488&lt;L9488,"LOW ZONE BIAS","EQUILIBRIUM"))</f>
        <v>EQUILIBRIUM</v>
      </c>
    </row>
    <row r="9489">
      <c r="A9489">
        <v>18082</v>
      </c>
      <c r="B9489" t="str">
        <v>2018-10-20</v>
      </c>
      <c r="C9489" t="str">
        <v>Morning</v>
      </c>
      <c r="D9489">
        <v>25</v>
      </c>
      <c r="E9489" t="str">
        <f>IF(MOD(D9489,2)=0,"EVEN","ODD")</f>
        <v>ODD</v>
      </c>
      <c r="F9489" t="str">
        <f>IF(D9489&lt;=18,"LOW (1-18)","HIGH (19-36)")</f>
        <v>HIGH (19-36)</v>
      </c>
      <c r="G9489">
        <f>INT((D9489-1)/6)+1</f>
        <v>5</v>
      </c>
      <c r="H9489">
        <f>MOD(D9489-1,6)+1</f>
        <v>1</v>
      </c>
      <c r="I9489">
        <f>37-D9489</f>
        <v>12</v>
      </c>
      <c r="J9489">
        <f>ABS(D9489-D9490)</f>
        <v>4</v>
      </c>
      <c r="K9489">
        <f>AVERAGE(D9489:D9493)</f>
        <v>25</v>
      </c>
      <c r="L9489">
        <f>AVERAGE(D9489:D9508)</f>
        <v>25</v>
      </c>
      <c r="M9489">
        <f>K9489-L9489</f>
        <v>0</v>
      </c>
      <c r="N9489" t="str">
        <f>IF(K9489&gt;L9489,"HIGH ZONE BIAS",IF(K9489&lt;L9489,"LOW ZONE BIAS","EQUILIBRIUM"))</f>
        <v>EQUILIBRIUM</v>
      </c>
    </row>
    <row r="9490">
      <c r="A9490">
        <v>18081</v>
      </c>
      <c r="B9490" t="str">
        <v>2018-10-19</v>
      </c>
      <c r="C9490" t="str">
        <v>Evening</v>
      </c>
      <c r="D9490">
        <v>21</v>
      </c>
      <c r="E9490" t="str">
        <f>IF(MOD(D9490,2)=0,"EVEN","ODD")</f>
        <v>ODD</v>
      </c>
      <c r="F9490" t="str">
        <f>IF(D9490&lt;=18,"LOW (1-18)","HIGH (19-36)")</f>
        <v>HIGH (19-36)</v>
      </c>
      <c r="G9490">
        <f>INT((D9490-1)/6)+1</f>
        <v>4</v>
      </c>
      <c r="H9490">
        <f>MOD(D9490-1,6)+1</f>
        <v>3</v>
      </c>
      <c r="I9490">
        <f>37-D9490</f>
        <v>16</v>
      </c>
      <c r="J9490">
        <f>ABS(D9490-D9491)</f>
        <v>0</v>
      </c>
      <c r="K9490">
        <f>AVERAGE(D9490:D9494)</f>
        <v>21</v>
      </c>
      <c r="L9490">
        <f>AVERAGE(D9490:D9509)</f>
        <v>21</v>
      </c>
      <c r="M9490">
        <f>K9490-L9490</f>
        <v>0</v>
      </c>
      <c r="N9490" t="str">
        <f>IF(K9490&gt;L9490,"HIGH ZONE BIAS",IF(K9490&lt;L9490,"LOW ZONE BIAS","EQUILIBRIUM"))</f>
        <v>EQUILIBRIUM</v>
      </c>
    </row>
    <row r="9491">
      <c r="A9491">
        <v>18080</v>
      </c>
      <c r="B9491" t="str">
        <v>2018-10-19</v>
      </c>
      <c r="C9491" t="str">
        <v>Afternoon</v>
      </c>
      <c r="D9491">
        <v>21</v>
      </c>
      <c r="E9491" t="str">
        <f>IF(MOD(D9491,2)=0,"EVEN","ODD")</f>
        <v>ODD</v>
      </c>
      <c r="F9491" t="str">
        <f>IF(D9491&lt;=18,"LOW (1-18)","HIGH (19-36)")</f>
        <v>HIGH (19-36)</v>
      </c>
      <c r="G9491">
        <f>INT((D9491-1)/6)+1</f>
        <v>4</v>
      </c>
      <c r="H9491">
        <f>MOD(D9491-1,6)+1</f>
        <v>3</v>
      </c>
      <c r="I9491">
        <f>37-D9491</f>
        <v>16</v>
      </c>
      <c r="J9491">
        <f>ABS(D9491-D9492)</f>
        <v>20</v>
      </c>
      <c r="K9491">
        <f>AVERAGE(D9491:D9495)</f>
        <v>21</v>
      </c>
      <c r="L9491">
        <f>AVERAGE(D9491:D9510)</f>
        <v>21</v>
      </c>
      <c r="M9491">
        <f>K9491-L9491</f>
        <v>0</v>
      </c>
      <c r="N9491" t="str">
        <f>IF(K9491&gt;L9491,"HIGH ZONE BIAS",IF(K9491&lt;L9491,"LOW ZONE BIAS","EQUILIBRIUM"))</f>
        <v>EQUILIBRIUM</v>
      </c>
    </row>
    <row r="9492">
      <c r="A9492">
        <v>18079</v>
      </c>
      <c r="B9492" t="str">
        <v>2018-10-19</v>
      </c>
      <c r="C9492" t="str">
        <v>Midday</v>
      </c>
      <c r="D9492">
        <v>1</v>
      </c>
      <c r="E9492" t="str">
        <f>IF(MOD(D9492,2)=0,"EVEN","ODD")</f>
        <v>ODD</v>
      </c>
      <c r="F9492" t="str">
        <f>IF(D9492&lt;=18,"LOW (1-18)","HIGH (19-36)")</f>
        <v>LOW (1-18)</v>
      </c>
      <c r="G9492">
        <f>INT((D9492-1)/6)+1</f>
        <v>1</v>
      </c>
      <c r="H9492">
        <f>MOD(D9492-1,6)+1</f>
        <v>1</v>
      </c>
      <c r="I9492">
        <f>37-D9492</f>
        <v>36</v>
      </c>
      <c r="J9492">
        <f>ABS(D9492-D9493)</f>
        <v>8</v>
      </c>
      <c r="K9492">
        <f>AVERAGE(D9492:D9496)</f>
        <v>1</v>
      </c>
      <c r="L9492">
        <f>AVERAGE(D9492:D9511)</f>
        <v>1</v>
      </c>
      <c r="M9492">
        <f>K9492-L9492</f>
        <v>0</v>
      </c>
      <c r="N9492" t="str">
        <f>IF(K9492&gt;L9492,"HIGH ZONE BIAS",IF(K9492&lt;L9492,"LOW ZONE BIAS","EQUILIBRIUM"))</f>
        <v>EQUILIBRIUM</v>
      </c>
    </row>
    <row r="9493">
      <c r="A9493">
        <v>18078</v>
      </c>
      <c r="B9493" t="str">
        <v>2018-10-19</v>
      </c>
      <c r="C9493" t="str">
        <v>Morning</v>
      </c>
      <c r="D9493">
        <v>9</v>
      </c>
      <c r="E9493" t="str">
        <f>IF(MOD(D9493,2)=0,"EVEN","ODD")</f>
        <v>ODD</v>
      </c>
      <c r="F9493" t="str">
        <f>IF(D9493&lt;=18,"LOW (1-18)","HIGH (19-36)")</f>
        <v>LOW (1-18)</v>
      </c>
      <c r="G9493">
        <f>INT((D9493-1)/6)+1</f>
        <v>2</v>
      </c>
      <c r="H9493">
        <f>MOD(D9493-1,6)+1</f>
        <v>3</v>
      </c>
      <c r="I9493">
        <f>37-D9493</f>
        <v>28</v>
      </c>
      <c r="J9493">
        <f>ABS(D9493-D9494)</f>
        <v>6</v>
      </c>
      <c r="K9493">
        <f>AVERAGE(D9493:D9497)</f>
        <v>9</v>
      </c>
      <c r="L9493">
        <f>AVERAGE(D9493:D9512)</f>
        <v>9</v>
      </c>
      <c r="M9493">
        <f>K9493-L9493</f>
        <v>0</v>
      </c>
      <c r="N9493" t="str">
        <f>IF(K9493&gt;L9493,"HIGH ZONE BIAS",IF(K9493&lt;L9493,"LOW ZONE BIAS","EQUILIBRIUM"))</f>
        <v>EQUILIBRIUM</v>
      </c>
    </row>
    <row r="9494">
      <c r="A9494">
        <v>18077</v>
      </c>
      <c r="B9494" t="str">
        <v>2018-10-18</v>
      </c>
      <c r="C9494" t="str">
        <v>Evening</v>
      </c>
      <c r="D9494">
        <v>3</v>
      </c>
      <c r="E9494" t="str">
        <f>IF(MOD(D9494,2)=0,"EVEN","ODD")</f>
        <v>ODD</v>
      </c>
      <c r="F9494" t="str">
        <f>IF(D9494&lt;=18,"LOW (1-18)","HIGH (19-36)")</f>
        <v>LOW (1-18)</v>
      </c>
      <c r="G9494">
        <f>INT((D9494-1)/6)+1</f>
        <v>1</v>
      </c>
      <c r="H9494">
        <f>MOD(D9494-1,6)+1</f>
        <v>3</v>
      </c>
      <c r="I9494">
        <f>37-D9494</f>
        <v>34</v>
      </c>
      <c r="J9494">
        <f>ABS(D9494-D9495)</f>
        <v>17</v>
      </c>
      <c r="K9494">
        <f>AVERAGE(D9494:D9498)</f>
        <v>3</v>
      </c>
      <c r="L9494">
        <f>AVERAGE(D9494:D9513)</f>
        <v>3</v>
      </c>
      <c r="M9494">
        <f>K9494-L9494</f>
        <v>0</v>
      </c>
      <c r="N9494" t="str">
        <f>IF(K9494&gt;L9494,"HIGH ZONE BIAS",IF(K9494&lt;L9494,"LOW ZONE BIAS","EQUILIBRIUM"))</f>
        <v>EQUILIBRIUM</v>
      </c>
    </row>
    <row r="9495">
      <c r="A9495">
        <v>18076</v>
      </c>
      <c r="B9495" t="str">
        <v>2018-10-18</v>
      </c>
      <c r="C9495" t="str">
        <v>Afternoon</v>
      </c>
      <c r="D9495">
        <v>20</v>
      </c>
      <c r="E9495" t="str">
        <f>IF(MOD(D9495,2)=0,"EVEN","ODD")</f>
        <v>EVEN</v>
      </c>
      <c r="F9495" t="str">
        <f>IF(D9495&lt;=18,"LOW (1-18)","HIGH (19-36)")</f>
        <v>HIGH (19-36)</v>
      </c>
      <c r="G9495">
        <f>INT((D9495-1)/6)+1</f>
        <v>4</v>
      </c>
      <c r="H9495">
        <f>MOD(D9495-1,6)+1</f>
        <v>2</v>
      </c>
      <c r="I9495">
        <f>37-D9495</f>
        <v>17</v>
      </c>
      <c r="J9495">
        <f>ABS(D9495-D9496)</f>
        <v>18</v>
      </c>
      <c r="K9495">
        <f>AVERAGE(D9495:D9499)</f>
        <v>20</v>
      </c>
      <c r="L9495">
        <f>AVERAGE(D9495:D9514)</f>
        <v>20</v>
      </c>
      <c r="M9495">
        <f>K9495-L9495</f>
        <v>0</v>
      </c>
      <c r="N9495" t="str">
        <f>IF(K9495&gt;L9495,"HIGH ZONE BIAS",IF(K9495&lt;L9495,"LOW ZONE BIAS","EQUILIBRIUM"))</f>
        <v>EQUILIBRIUM</v>
      </c>
    </row>
    <row r="9496">
      <c r="A9496">
        <v>18075</v>
      </c>
      <c r="B9496" t="str">
        <v>2018-10-18</v>
      </c>
      <c r="C9496" t="str">
        <v>Midday</v>
      </c>
      <c r="D9496">
        <v>2</v>
      </c>
      <c r="E9496" t="str">
        <f>IF(MOD(D9496,2)=0,"EVEN","ODD")</f>
        <v>EVEN</v>
      </c>
      <c r="F9496" t="str">
        <f>IF(D9496&lt;=18,"LOW (1-18)","HIGH (19-36)")</f>
        <v>LOW (1-18)</v>
      </c>
      <c r="G9496">
        <f>INT((D9496-1)/6)+1</f>
        <v>1</v>
      </c>
      <c r="H9496">
        <f>MOD(D9496-1,6)+1</f>
        <v>2</v>
      </c>
      <c r="I9496">
        <f>37-D9496</f>
        <v>35</v>
      </c>
      <c r="J9496">
        <f>ABS(D9496-D9497)</f>
        <v>14</v>
      </c>
      <c r="K9496">
        <f>AVERAGE(D9496:D9500)</f>
        <v>2</v>
      </c>
      <c r="L9496">
        <f>AVERAGE(D9496:D9515)</f>
        <v>2</v>
      </c>
      <c r="M9496">
        <f>K9496-L9496</f>
        <v>0</v>
      </c>
      <c r="N9496" t="str">
        <f>IF(K9496&gt;L9496,"HIGH ZONE BIAS",IF(K9496&lt;L9496,"LOW ZONE BIAS","EQUILIBRIUM"))</f>
        <v>EQUILIBRIUM</v>
      </c>
    </row>
    <row r="9497">
      <c r="A9497">
        <v>18074</v>
      </c>
      <c r="B9497" t="str">
        <v>2018-10-18</v>
      </c>
      <c r="C9497" t="str">
        <v>Morning</v>
      </c>
      <c r="D9497">
        <v>16</v>
      </c>
      <c r="E9497" t="str">
        <f>IF(MOD(D9497,2)=0,"EVEN","ODD")</f>
        <v>EVEN</v>
      </c>
      <c r="F9497" t="str">
        <f>IF(D9497&lt;=18,"LOW (1-18)","HIGH (19-36)")</f>
        <v>LOW (1-18)</v>
      </c>
      <c r="G9497">
        <f>INT((D9497-1)/6)+1</f>
        <v>3</v>
      </c>
      <c r="H9497">
        <f>MOD(D9497-1,6)+1</f>
        <v>4</v>
      </c>
      <c r="I9497">
        <f>37-D9497</f>
        <v>21</v>
      </c>
      <c r="J9497">
        <f>ABS(D9497-D9498)</f>
        <v>16</v>
      </c>
      <c r="K9497">
        <f>AVERAGE(D9497:D9501)</f>
        <v>16</v>
      </c>
      <c r="L9497">
        <f>AVERAGE(D9497:D9516)</f>
        <v>16</v>
      </c>
      <c r="M9497">
        <f>K9497-L9497</f>
        <v>0</v>
      </c>
      <c r="N9497" t="str">
        <f>IF(K9497&gt;L9497,"HIGH ZONE BIAS",IF(K9497&lt;L9497,"LOW ZONE BIAS","EQUILIBRIUM"))</f>
        <v>EQUILIBRIUM</v>
      </c>
    </row>
    <row r="9498">
      <c r="A9498">
        <v>18073</v>
      </c>
      <c r="B9498" t="str">
        <v>2018-10-17</v>
      </c>
      <c r="C9498" t="str">
        <v>Evening</v>
      </c>
      <c r="D9498">
        <v>32</v>
      </c>
      <c r="E9498" t="str">
        <f>IF(MOD(D9498,2)=0,"EVEN","ODD")</f>
        <v>EVEN</v>
      </c>
      <c r="F9498" t="str">
        <f>IF(D9498&lt;=18,"LOW (1-18)","HIGH (19-36)")</f>
        <v>HIGH (19-36)</v>
      </c>
      <c r="G9498">
        <f>INT((D9498-1)/6)+1</f>
        <v>6</v>
      </c>
      <c r="H9498">
        <f>MOD(D9498-1,6)+1</f>
        <v>2</v>
      </c>
      <c r="I9498">
        <f>37-D9498</f>
        <v>5</v>
      </c>
      <c r="J9498">
        <f>ABS(D9498-D9499)</f>
        <v>15</v>
      </c>
      <c r="K9498">
        <f>AVERAGE(D9498:D9502)</f>
        <v>32</v>
      </c>
      <c r="L9498">
        <f>AVERAGE(D9498:D9517)</f>
        <v>32</v>
      </c>
      <c r="M9498">
        <f>K9498-L9498</f>
        <v>0</v>
      </c>
      <c r="N9498" t="str">
        <f>IF(K9498&gt;L9498,"HIGH ZONE BIAS",IF(K9498&lt;L9498,"LOW ZONE BIAS","EQUILIBRIUM"))</f>
        <v>EQUILIBRIUM</v>
      </c>
    </row>
    <row r="9499">
      <c r="A9499">
        <v>18072</v>
      </c>
      <c r="B9499" t="str">
        <v>2018-10-17</v>
      </c>
      <c r="C9499" t="str">
        <v>Afternoon</v>
      </c>
      <c r="D9499">
        <v>17</v>
      </c>
      <c r="E9499" t="str">
        <f>IF(MOD(D9499,2)=0,"EVEN","ODD")</f>
        <v>ODD</v>
      </c>
      <c r="F9499" t="str">
        <f>IF(D9499&lt;=18,"LOW (1-18)","HIGH (19-36)")</f>
        <v>LOW (1-18)</v>
      </c>
      <c r="G9499">
        <f>INT((D9499-1)/6)+1</f>
        <v>3</v>
      </c>
      <c r="H9499">
        <f>MOD(D9499-1,6)+1</f>
        <v>5</v>
      </c>
      <c r="I9499">
        <f>37-D9499</f>
        <v>20</v>
      </c>
      <c r="J9499">
        <f>ABS(D9499-D9500)</f>
        <v>14</v>
      </c>
      <c r="K9499">
        <f>AVERAGE(D9499:D9503)</f>
        <v>17</v>
      </c>
      <c r="L9499">
        <f>AVERAGE(D9499:D9518)</f>
        <v>17</v>
      </c>
      <c r="M9499">
        <f>K9499-L9499</f>
        <v>0</v>
      </c>
      <c r="N9499" t="str">
        <f>IF(K9499&gt;L9499,"HIGH ZONE BIAS",IF(K9499&lt;L9499,"LOW ZONE BIAS","EQUILIBRIUM"))</f>
        <v>EQUILIBRIUM</v>
      </c>
    </row>
    <row r="9500">
      <c r="A9500">
        <v>18071</v>
      </c>
      <c r="B9500" t="str">
        <v>2018-10-17</v>
      </c>
      <c r="C9500" t="str">
        <v>Midday</v>
      </c>
      <c r="D9500">
        <v>3</v>
      </c>
      <c r="E9500" t="str">
        <f>IF(MOD(D9500,2)=0,"EVEN","ODD")</f>
        <v>ODD</v>
      </c>
      <c r="F9500" t="str">
        <f>IF(D9500&lt;=18,"LOW (1-18)","HIGH (19-36)")</f>
        <v>LOW (1-18)</v>
      </c>
      <c r="G9500">
        <f>INT((D9500-1)/6)+1</f>
        <v>1</v>
      </c>
      <c r="H9500">
        <f>MOD(D9500-1,6)+1</f>
        <v>3</v>
      </c>
      <c r="I9500">
        <f>37-D9500</f>
        <v>34</v>
      </c>
      <c r="J9500">
        <f>ABS(D9500-D9501)</f>
        <v>9</v>
      </c>
      <c r="K9500">
        <f>AVERAGE(D9500:D9504)</f>
        <v>3</v>
      </c>
      <c r="L9500">
        <f>AVERAGE(D9500:D9519)</f>
        <v>3</v>
      </c>
      <c r="M9500">
        <f>K9500-L9500</f>
        <v>0</v>
      </c>
      <c r="N9500" t="str">
        <f>IF(K9500&gt;L9500,"HIGH ZONE BIAS",IF(K9500&lt;L9500,"LOW ZONE BIAS","EQUILIBRIUM"))</f>
        <v>EQUILIBRIUM</v>
      </c>
    </row>
    <row r="9501">
      <c r="A9501">
        <v>18070</v>
      </c>
      <c r="B9501" t="str">
        <v>2018-10-17</v>
      </c>
      <c r="C9501" t="str">
        <v>Morning</v>
      </c>
      <c r="D9501">
        <v>12</v>
      </c>
      <c r="E9501" t="str">
        <f>IF(MOD(D9501,2)=0,"EVEN","ODD")</f>
        <v>EVEN</v>
      </c>
      <c r="F9501" t="str">
        <f>IF(D9501&lt;=18,"LOW (1-18)","HIGH (19-36)")</f>
        <v>LOW (1-18)</v>
      </c>
      <c r="G9501">
        <f>INT((D9501-1)/6)+1</f>
        <v>2</v>
      </c>
      <c r="H9501">
        <f>MOD(D9501-1,6)+1</f>
        <v>6</v>
      </c>
      <c r="I9501">
        <f>37-D9501</f>
        <v>25</v>
      </c>
      <c r="J9501">
        <f>ABS(D9501-D9502)</f>
        <v>15</v>
      </c>
      <c r="K9501">
        <f>AVERAGE(D9501:D9505)</f>
        <v>12</v>
      </c>
      <c r="L9501">
        <f>AVERAGE(D9501:D9520)</f>
        <v>12</v>
      </c>
      <c r="M9501">
        <f>K9501-L9501</f>
        <v>0</v>
      </c>
      <c r="N9501" t="str">
        <f>IF(K9501&gt;L9501,"HIGH ZONE BIAS",IF(K9501&lt;L9501,"LOW ZONE BIAS","EQUILIBRIUM"))</f>
        <v>EQUILIBRIUM</v>
      </c>
    </row>
    <row r="9502">
      <c r="A9502">
        <v>18069</v>
      </c>
      <c r="B9502" t="str">
        <v>2018-10-16</v>
      </c>
      <c r="C9502" t="str">
        <v>Evening</v>
      </c>
      <c r="D9502">
        <v>27</v>
      </c>
      <c r="E9502" t="str">
        <f>IF(MOD(D9502,2)=0,"EVEN","ODD")</f>
        <v>ODD</v>
      </c>
      <c r="F9502" t="str">
        <f>IF(D9502&lt;=18,"LOW (1-18)","HIGH (19-36)")</f>
        <v>HIGH (19-36)</v>
      </c>
      <c r="G9502">
        <f>INT((D9502-1)/6)+1</f>
        <v>5</v>
      </c>
      <c r="H9502">
        <f>MOD(D9502-1,6)+1</f>
        <v>3</v>
      </c>
      <c r="I9502">
        <f>37-D9502</f>
        <v>10</v>
      </c>
      <c r="J9502">
        <f>ABS(D9502-D9503)</f>
        <v>12</v>
      </c>
      <c r="K9502">
        <f>AVERAGE(D9502:D9506)</f>
        <v>27</v>
      </c>
      <c r="L9502">
        <f>AVERAGE(D9502:D9521)</f>
        <v>27</v>
      </c>
      <c r="M9502">
        <f>K9502-L9502</f>
        <v>0</v>
      </c>
      <c r="N9502" t="str">
        <f>IF(K9502&gt;L9502,"HIGH ZONE BIAS",IF(K9502&lt;L9502,"LOW ZONE BIAS","EQUILIBRIUM"))</f>
        <v>EQUILIBRIUM</v>
      </c>
    </row>
    <row r="9503">
      <c r="A9503">
        <v>18068</v>
      </c>
      <c r="B9503" t="str">
        <v>2018-10-16</v>
      </c>
      <c r="C9503" t="str">
        <v>Afternoon</v>
      </c>
      <c r="D9503">
        <v>15</v>
      </c>
      <c r="E9503" t="str">
        <f>IF(MOD(D9503,2)=0,"EVEN","ODD")</f>
        <v>ODD</v>
      </c>
      <c r="F9503" t="str">
        <f>IF(D9503&lt;=18,"LOW (1-18)","HIGH (19-36)")</f>
        <v>LOW (1-18)</v>
      </c>
      <c r="G9503">
        <f>INT((D9503-1)/6)+1</f>
        <v>3</v>
      </c>
      <c r="H9503">
        <f>MOD(D9503-1,6)+1</f>
        <v>3</v>
      </c>
      <c r="I9503">
        <f>37-D9503</f>
        <v>22</v>
      </c>
      <c r="J9503">
        <f>ABS(D9503-D9504)</f>
        <v>16</v>
      </c>
      <c r="K9503">
        <f>AVERAGE(D9503:D9507)</f>
        <v>15</v>
      </c>
      <c r="L9503">
        <f>AVERAGE(D9503:D9522)</f>
        <v>15</v>
      </c>
      <c r="M9503">
        <f>K9503-L9503</f>
        <v>0</v>
      </c>
      <c r="N9503" t="str">
        <f>IF(K9503&gt;L9503,"HIGH ZONE BIAS",IF(K9503&lt;L9503,"LOW ZONE BIAS","EQUILIBRIUM"))</f>
        <v>EQUILIBRIUM</v>
      </c>
    </row>
    <row r="9504">
      <c r="A9504">
        <v>18067</v>
      </c>
      <c r="B9504" t="str">
        <v>2018-10-16</v>
      </c>
      <c r="C9504" t="str">
        <v>Midday</v>
      </c>
      <c r="D9504">
        <v>31</v>
      </c>
      <c r="E9504" t="str">
        <f>IF(MOD(D9504,2)=0,"EVEN","ODD")</f>
        <v>ODD</v>
      </c>
      <c r="F9504" t="str">
        <f>IF(D9504&lt;=18,"LOW (1-18)","HIGH (19-36)")</f>
        <v>HIGH (19-36)</v>
      </c>
      <c r="G9504">
        <f>INT((D9504-1)/6)+1</f>
        <v>6</v>
      </c>
      <c r="H9504">
        <f>MOD(D9504-1,6)+1</f>
        <v>1</v>
      </c>
      <c r="I9504">
        <f>37-D9504</f>
        <v>6</v>
      </c>
      <c r="J9504">
        <f>ABS(D9504-D9505)</f>
        <v>8</v>
      </c>
      <c r="K9504">
        <f>AVERAGE(D9504:D9508)</f>
        <v>31</v>
      </c>
      <c r="L9504">
        <f>AVERAGE(D9504:D9523)</f>
        <v>31</v>
      </c>
      <c r="M9504">
        <f>K9504-L9504</f>
        <v>0</v>
      </c>
      <c r="N9504" t="str">
        <f>IF(K9504&gt;L9504,"HIGH ZONE BIAS",IF(K9504&lt;L9504,"LOW ZONE BIAS","EQUILIBRIUM"))</f>
        <v>EQUILIBRIUM</v>
      </c>
    </row>
    <row r="9505">
      <c r="A9505">
        <v>18066</v>
      </c>
      <c r="B9505" t="str">
        <v>2018-10-16</v>
      </c>
      <c r="C9505" t="str">
        <v>Morning</v>
      </c>
      <c r="D9505">
        <v>23</v>
      </c>
      <c r="E9505" t="str">
        <f>IF(MOD(D9505,2)=0,"EVEN","ODD")</f>
        <v>ODD</v>
      </c>
      <c r="F9505" t="str">
        <f>IF(D9505&lt;=18,"LOW (1-18)","HIGH (19-36)")</f>
        <v>HIGH (19-36)</v>
      </c>
      <c r="G9505">
        <f>INT((D9505-1)/6)+1</f>
        <v>4</v>
      </c>
      <c r="H9505">
        <f>MOD(D9505-1,6)+1</f>
        <v>5</v>
      </c>
      <c r="I9505">
        <f>37-D9505</f>
        <v>14</v>
      </c>
      <c r="J9505">
        <f>ABS(D9505-D9506)</f>
        <v>0</v>
      </c>
      <c r="K9505">
        <f>AVERAGE(D9505:D9509)</f>
        <v>23</v>
      </c>
      <c r="L9505">
        <f>AVERAGE(D9505:D9524)</f>
        <v>23</v>
      </c>
      <c r="M9505">
        <f>K9505-L9505</f>
        <v>0</v>
      </c>
      <c r="N9505" t="str">
        <f>IF(K9505&gt;L9505,"HIGH ZONE BIAS",IF(K9505&lt;L9505,"LOW ZONE BIAS","EQUILIBRIUM"))</f>
        <v>EQUILIBRIUM</v>
      </c>
    </row>
    <row r="9506">
      <c r="A9506">
        <v>18065</v>
      </c>
      <c r="B9506" t="str">
        <v>2018-10-15</v>
      </c>
      <c r="C9506" t="str">
        <v>Evening</v>
      </c>
      <c r="D9506">
        <v>23</v>
      </c>
      <c r="E9506" t="str">
        <f>IF(MOD(D9506,2)=0,"EVEN","ODD")</f>
        <v>ODD</v>
      </c>
      <c r="F9506" t="str">
        <f>IF(D9506&lt;=18,"LOW (1-18)","HIGH (19-36)")</f>
        <v>HIGH (19-36)</v>
      </c>
      <c r="G9506">
        <f>INT((D9506-1)/6)+1</f>
        <v>4</v>
      </c>
      <c r="H9506">
        <f>MOD(D9506-1,6)+1</f>
        <v>5</v>
      </c>
      <c r="I9506">
        <f>37-D9506</f>
        <v>14</v>
      </c>
      <c r="J9506">
        <f>ABS(D9506-D9507)</f>
        <v>16</v>
      </c>
      <c r="K9506">
        <f>AVERAGE(D9506:D9510)</f>
        <v>23</v>
      </c>
      <c r="L9506">
        <f>AVERAGE(D9506:D9525)</f>
        <v>23</v>
      </c>
      <c r="M9506">
        <f>K9506-L9506</f>
        <v>0</v>
      </c>
      <c r="N9506" t="str">
        <f>IF(K9506&gt;L9506,"HIGH ZONE BIAS",IF(K9506&lt;L9506,"LOW ZONE BIAS","EQUILIBRIUM"))</f>
        <v>EQUILIBRIUM</v>
      </c>
    </row>
    <row r="9507">
      <c r="A9507">
        <v>18064</v>
      </c>
      <c r="B9507" t="str">
        <v>2018-10-15</v>
      </c>
      <c r="C9507" t="str">
        <v>Afternoon</v>
      </c>
      <c r="D9507">
        <v>7</v>
      </c>
      <c r="E9507" t="str">
        <f>IF(MOD(D9507,2)=0,"EVEN","ODD")</f>
        <v>ODD</v>
      </c>
      <c r="F9507" t="str">
        <f>IF(D9507&lt;=18,"LOW (1-18)","HIGH (19-36)")</f>
        <v>LOW (1-18)</v>
      </c>
      <c r="G9507">
        <f>INT((D9507-1)/6)+1</f>
        <v>2</v>
      </c>
      <c r="H9507">
        <f>MOD(D9507-1,6)+1</f>
        <v>1</v>
      </c>
      <c r="I9507">
        <f>37-D9507</f>
        <v>30</v>
      </c>
      <c r="J9507">
        <f>ABS(D9507-D9508)</f>
        <v>18</v>
      </c>
      <c r="K9507">
        <f>AVERAGE(D9507:D9511)</f>
        <v>7</v>
      </c>
      <c r="L9507">
        <f>AVERAGE(D9507:D9526)</f>
        <v>7</v>
      </c>
      <c r="M9507">
        <f>K9507-L9507</f>
        <v>0</v>
      </c>
      <c r="N9507" t="str">
        <f>IF(K9507&gt;L9507,"HIGH ZONE BIAS",IF(K9507&lt;L9507,"LOW ZONE BIAS","EQUILIBRIUM"))</f>
        <v>EQUILIBRIUM</v>
      </c>
    </row>
    <row r="9508">
      <c r="A9508">
        <v>18063</v>
      </c>
      <c r="B9508" t="str">
        <v>2018-10-15</v>
      </c>
      <c r="C9508" t="str">
        <v>Midday</v>
      </c>
      <c r="D9508">
        <v>25</v>
      </c>
      <c r="E9508" t="str">
        <f>IF(MOD(D9508,2)=0,"EVEN","ODD")</f>
        <v>ODD</v>
      </c>
      <c r="F9508" t="str">
        <f>IF(D9508&lt;=18,"LOW (1-18)","HIGH (19-36)")</f>
        <v>HIGH (19-36)</v>
      </c>
      <c r="G9508">
        <f>INT((D9508-1)/6)+1</f>
        <v>5</v>
      </c>
      <c r="H9508">
        <f>MOD(D9508-1,6)+1</f>
        <v>1</v>
      </c>
      <c r="I9508">
        <f>37-D9508</f>
        <v>12</v>
      </c>
      <c r="J9508">
        <f>ABS(D9508-D9509)</f>
        <v>24</v>
      </c>
      <c r="K9508">
        <f>AVERAGE(D9508:D9512)</f>
        <v>25</v>
      </c>
      <c r="L9508">
        <f>AVERAGE(D9508:D9527)</f>
        <v>25</v>
      </c>
      <c r="M9508">
        <f>K9508-L9508</f>
        <v>0</v>
      </c>
      <c r="N9508" t="str">
        <f>IF(K9508&gt;L9508,"HIGH ZONE BIAS",IF(K9508&lt;L9508,"LOW ZONE BIAS","EQUILIBRIUM"))</f>
        <v>EQUILIBRIUM</v>
      </c>
    </row>
    <row r="9509">
      <c r="A9509">
        <v>18062</v>
      </c>
      <c r="B9509" t="str">
        <v>2018-10-15</v>
      </c>
      <c r="C9509" t="str">
        <v>Morning</v>
      </c>
      <c r="D9509">
        <v>1</v>
      </c>
      <c r="E9509" t="str">
        <f>IF(MOD(D9509,2)=0,"EVEN","ODD")</f>
        <v>ODD</v>
      </c>
      <c r="F9509" t="str">
        <f>IF(D9509&lt;=18,"LOW (1-18)","HIGH (19-36)")</f>
        <v>LOW (1-18)</v>
      </c>
      <c r="G9509">
        <f>INT((D9509-1)/6)+1</f>
        <v>1</v>
      </c>
      <c r="H9509">
        <f>MOD(D9509-1,6)+1</f>
        <v>1</v>
      </c>
      <c r="I9509">
        <f>37-D9509</f>
        <v>36</v>
      </c>
      <c r="J9509">
        <f>ABS(D9509-D9510)</f>
        <v>0</v>
      </c>
      <c r="K9509">
        <f>AVERAGE(D9509:D9513)</f>
        <v>1</v>
      </c>
      <c r="L9509">
        <f>AVERAGE(D9509:D9528)</f>
        <v>1</v>
      </c>
      <c r="M9509">
        <f>K9509-L9509</f>
        <v>0</v>
      </c>
      <c r="N9509" t="str">
        <f>IF(K9509&gt;L9509,"HIGH ZONE BIAS",IF(K9509&lt;L9509,"LOW ZONE BIAS","EQUILIBRIUM"))</f>
        <v>EQUILIBRIUM</v>
      </c>
    </row>
    <row r="9510">
      <c r="A9510">
        <v>18061</v>
      </c>
      <c r="B9510" t="str">
        <v>2018-10-13</v>
      </c>
      <c r="C9510" t="str">
        <v>Evening</v>
      </c>
      <c r="D9510">
        <v>1</v>
      </c>
      <c r="E9510" t="str">
        <f>IF(MOD(D9510,2)=0,"EVEN","ODD")</f>
        <v>ODD</v>
      </c>
      <c r="F9510" t="str">
        <f>IF(D9510&lt;=18,"LOW (1-18)","HIGH (19-36)")</f>
        <v>LOW (1-18)</v>
      </c>
      <c r="G9510">
        <f>INT((D9510-1)/6)+1</f>
        <v>1</v>
      </c>
      <c r="H9510">
        <f>MOD(D9510-1,6)+1</f>
        <v>1</v>
      </c>
      <c r="I9510">
        <f>37-D9510</f>
        <v>36</v>
      </c>
      <c r="J9510">
        <f>ABS(D9510-D9511)</f>
        <v>21</v>
      </c>
      <c r="K9510">
        <f>AVERAGE(D9510:D9514)</f>
        <v>1</v>
      </c>
      <c r="L9510">
        <f>AVERAGE(D9510:D9529)</f>
        <v>1</v>
      </c>
      <c r="M9510">
        <f>K9510-L9510</f>
        <v>0</v>
      </c>
      <c r="N9510" t="str">
        <f>IF(K9510&gt;L9510,"HIGH ZONE BIAS",IF(K9510&lt;L9510,"LOW ZONE BIAS","EQUILIBRIUM"))</f>
        <v>EQUILIBRIUM</v>
      </c>
    </row>
    <row r="9511">
      <c r="A9511">
        <v>18060</v>
      </c>
      <c r="B9511" t="str">
        <v>2018-10-13</v>
      </c>
      <c r="C9511" t="str">
        <v>Afternoon</v>
      </c>
      <c r="D9511">
        <v>22</v>
      </c>
      <c r="E9511" t="str">
        <f>IF(MOD(D9511,2)=0,"EVEN","ODD")</f>
        <v>EVEN</v>
      </c>
      <c r="F9511" t="str">
        <f>IF(D9511&lt;=18,"LOW (1-18)","HIGH (19-36)")</f>
        <v>HIGH (19-36)</v>
      </c>
      <c r="G9511">
        <f>INT((D9511-1)/6)+1</f>
        <v>4</v>
      </c>
      <c r="H9511">
        <f>MOD(D9511-1,6)+1</f>
        <v>4</v>
      </c>
      <c r="I9511">
        <f>37-D9511</f>
        <v>15</v>
      </c>
      <c r="J9511">
        <f>ABS(D9511-D9512)</f>
        <v>9</v>
      </c>
      <c r="K9511">
        <f>AVERAGE(D9511:D9515)</f>
        <v>22</v>
      </c>
      <c r="L9511">
        <f>AVERAGE(D9511:D9530)</f>
        <v>22</v>
      </c>
      <c r="M9511">
        <f>K9511-L9511</f>
        <v>0</v>
      </c>
      <c r="N9511" t="str">
        <f>IF(K9511&gt;L9511,"HIGH ZONE BIAS",IF(K9511&lt;L9511,"LOW ZONE BIAS","EQUILIBRIUM"))</f>
        <v>EQUILIBRIUM</v>
      </c>
    </row>
    <row r="9512">
      <c r="A9512">
        <v>18059</v>
      </c>
      <c r="B9512" t="str">
        <v>2018-10-13</v>
      </c>
      <c r="C9512" t="str">
        <v>Midday</v>
      </c>
      <c r="D9512">
        <v>31</v>
      </c>
      <c r="E9512" t="str">
        <f>IF(MOD(D9512,2)=0,"EVEN","ODD")</f>
        <v>ODD</v>
      </c>
      <c r="F9512" t="str">
        <f>IF(D9512&lt;=18,"LOW (1-18)","HIGH (19-36)")</f>
        <v>HIGH (19-36)</v>
      </c>
      <c r="G9512">
        <f>INT((D9512-1)/6)+1</f>
        <v>6</v>
      </c>
      <c r="H9512">
        <f>MOD(D9512-1,6)+1</f>
        <v>1</v>
      </c>
      <c r="I9512">
        <f>37-D9512</f>
        <v>6</v>
      </c>
      <c r="J9512">
        <f>ABS(D9512-D9513)</f>
        <v>22</v>
      </c>
      <c r="K9512">
        <f>AVERAGE(D9512:D9516)</f>
        <v>31</v>
      </c>
      <c r="L9512">
        <f>AVERAGE(D9512:D9531)</f>
        <v>31</v>
      </c>
      <c r="M9512">
        <f>K9512-L9512</f>
        <v>0</v>
      </c>
      <c r="N9512" t="str">
        <f>IF(K9512&gt;L9512,"HIGH ZONE BIAS",IF(K9512&lt;L9512,"LOW ZONE BIAS","EQUILIBRIUM"))</f>
        <v>EQUILIBRIUM</v>
      </c>
    </row>
    <row r="9513">
      <c r="A9513">
        <v>18058</v>
      </c>
      <c r="B9513" t="str">
        <v>2018-10-13</v>
      </c>
      <c r="C9513" t="str">
        <v>Morning</v>
      </c>
      <c r="D9513">
        <v>9</v>
      </c>
      <c r="E9513" t="str">
        <f>IF(MOD(D9513,2)=0,"EVEN","ODD")</f>
        <v>ODD</v>
      </c>
      <c r="F9513" t="str">
        <f>IF(D9513&lt;=18,"LOW (1-18)","HIGH (19-36)")</f>
        <v>LOW (1-18)</v>
      </c>
      <c r="G9513">
        <f>INT((D9513-1)/6)+1</f>
        <v>2</v>
      </c>
      <c r="H9513">
        <f>MOD(D9513-1,6)+1</f>
        <v>3</v>
      </c>
      <c r="I9513">
        <f>37-D9513</f>
        <v>28</v>
      </c>
      <c r="J9513">
        <f>ABS(D9513-D9514)</f>
        <v>15</v>
      </c>
      <c r="K9513">
        <f>AVERAGE(D9513:D9517)</f>
        <v>9</v>
      </c>
      <c r="L9513">
        <f>AVERAGE(D9513:D9532)</f>
        <v>9</v>
      </c>
      <c r="M9513">
        <f>K9513-L9513</f>
        <v>0</v>
      </c>
      <c r="N9513" t="str">
        <f>IF(K9513&gt;L9513,"HIGH ZONE BIAS",IF(K9513&lt;L9513,"LOW ZONE BIAS","EQUILIBRIUM"))</f>
        <v>EQUILIBRIUM</v>
      </c>
    </row>
    <row r="9514">
      <c r="A9514">
        <v>18057</v>
      </c>
      <c r="B9514" t="str">
        <v>2018-10-12</v>
      </c>
      <c r="C9514" t="str">
        <v>Evening</v>
      </c>
      <c r="D9514">
        <v>24</v>
      </c>
      <c r="E9514" t="str">
        <f>IF(MOD(D9514,2)=0,"EVEN","ODD")</f>
        <v>EVEN</v>
      </c>
      <c r="F9514" t="str">
        <f>IF(D9514&lt;=18,"LOW (1-18)","HIGH (19-36)")</f>
        <v>HIGH (19-36)</v>
      </c>
      <c r="G9514">
        <f>INT((D9514-1)/6)+1</f>
        <v>4</v>
      </c>
      <c r="H9514">
        <f>MOD(D9514-1,6)+1</f>
        <v>6</v>
      </c>
      <c r="I9514">
        <f>37-D9514</f>
        <v>13</v>
      </c>
      <c r="J9514">
        <f>ABS(D9514-D9515)</f>
        <v>21</v>
      </c>
      <c r="K9514">
        <f>AVERAGE(D9514:D9518)</f>
        <v>24</v>
      </c>
      <c r="L9514">
        <f>AVERAGE(D9514:D9533)</f>
        <v>24</v>
      </c>
      <c r="M9514">
        <f>K9514-L9514</f>
        <v>0</v>
      </c>
      <c r="N9514" t="str">
        <f>IF(K9514&gt;L9514,"HIGH ZONE BIAS",IF(K9514&lt;L9514,"LOW ZONE BIAS","EQUILIBRIUM"))</f>
        <v>EQUILIBRIUM</v>
      </c>
    </row>
    <row r="9515">
      <c r="A9515">
        <v>18056</v>
      </c>
      <c r="B9515" t="str">
        <v>2018-10-12</v>
      </c>
      <c r="C9515" t="str">
        <v>Afternoon</v>
      </c>
      <c r="D9515">
        <v>3</v>
      </c>
      <c r="E9515" t="str">
        <f>IF(MOD(D9515,2)=0,"EVEN","ODD")</f>
        <v>ODD</v>
      </c>
      <c r="F9515" t="str">
        <f>IF(D9515&lt;=18,"LOW (1-18)","HIGH (19-36)")</f>
        <v>LOW (1-18)</v>
      </c>
      <c r="G9515">
        <f>INT((D9515-1)/6)+1</f>
        <v>1</v>
      </c>
      <c r="H9515">
        <f>MOD(D9515-1,6)+1</f>
        <v>3</v>
      </c>
      <c r="I9515">
        <f>37-D9515</f>
        <v>34</v>
      </c>
      <c r="J9515">
        <f>ABS(D9515-D9516)</f>
        <v>23</v>
      </c>
      <c r="K9515">
        <f>AVERAGE(D9515:D9519)</f>
        <v>3</v>
      </c>
      <c r="L9515">
        <f>AVERAGE(D9515:D9534)</f>
        <v>3</v>
      </c>
      <c r="M9515">
        <f>K9515-L9515</f>
        <v>0</v>
      </c>
      <c r="N9515" t="str">
        <f>IF(K9515&gt;L9515,"HIGH ZONE BIAS",IF(K9515&lt;L9515,"LOW ZONE BIAS","EQUILIBRIUM"))</f>
        <v>EQUILIBRIUM</v>
      </c>
    </row>
    <row r="9516">
      <c r="A9516">
        <v>18055</v>
      </c>
      <c r="B9516" t="str">
        <v>2018-10-12</v>
      </c>
      <c r="C9516" t="str">
        <v>Midday</v>
      </c>
      <c r="D9516">
        <v>26</v>
      </c>
      <c r="E9516" t="str">
        <f>IF(MOD(D9516,2)=0,"EVEN","ODD")</f>
        <v>EVEN</v>
      </c>
      <c r="F9516" t="str">
        <f>IF(D9516&lt;=18,"LOW (1-18)","HIGH (19-36)")</f>
        <v>HIGH (19-36)</v>
      </c>
      <c r="G9516">
        <f>INT((D9516-1)/6)+1</f>
        <v>5</v>
      </c>
      <c r="H9516">
        <f>MOD(D9516-1,6)+1</f>
        <v>2</v>
      </c>
      <c r="I9516">
        <f>37-D9516</f>
        <v>11</v>
      </c>
      <c r="J9516">
        <f>ABS(D9516-D9517)</f>
        <v>15</v>
      </c>
      <c r="K9516">
        <f>AVERAGE(D9516:D9520)</f>
        <v>26</v>
      </c>
      <c r="L9516">
        <f>AVERAGE(D9516:D9535)</f>
        <v>26</v>
      </c>
      <c r="M9516">
        <f>K9516-L9516</f>
        <v>0</v>
      </c>
      <c r="N9516" t="str">
        <f>IF(K9516&gt;L9516,"HIGH ZONE BIAS",IF(K9516&lt;L9516,"LOW ZONE BIAS","EQUILIBRIUM"))</f>
        <v>EQUILIBRIUM</v>
      </c>
    </row>
    <row r="9517">
      <c r="A9517">
        <v>18054</v>
      </c>
      <c r="B9517" t="str">
        <v>2018-10-12</v>
      </c>
      <c r="C9517" t="str">
        <v>Morning</v>
      </c>
      <c r="D9517">
        <v>11</v>
      </c>
      <c r="E9517" t="str">
        <f>IF(MOD(D9517,2)=0,"EVEN","ODD")</f>
        <v>ODD</v>
      </c>
      <c r="F9517" t="str">
        <f>IF(D9517&lt;=18,"LOW (1-18)","HIGH (19-36)")</f>
        <v>LOW (1-18)</v>
      </c>
      <c r="G9517">
        <f>INT((D9517-1)/6)+1</f>
        <v>2</v>
      </c>
      <c r="H9517">
        <f>MOD(D9517-1,6)+1</f>
        <v>5</v>
      </c>
      <c r="I9517">
        <f>37-D9517</f>
        <v>26</v>
      </c>
      <c r="J9517">
        <f>ABS(D9517-D9518)</f>
        <v>20</v>
      </c>
      <c r="K9517">
        <f>AVERAGE(D9517:D9521)</f>
        <v>11</v>
      </c>
      <c r="L9517">
        <f>AVERAGE(D9517:D9536)</f>
        <v>11</v>
      </c>
      <c r="M9517">
        <f>K9517-L9517</f>
        <v>0</v>
      </c>
      <c r="N9517" t="str">
        <f>IF(K9517&gt;L9517,"HIGH ZONE BIAS",IF(K9517&lt;L9517,"LOW ZONE BIAS","EQUILIBRIUM"))</f>
        <v>EQUILIBRIUM</v>
      </c>
    </row>
    <row r="9518">
      <c r="A9518">
        <v>18053</v>
      </c>
      <c r="B9518" t="str">
        <v>2018-10-11</v>
      </c>
      <c r="C9518" t="str">
        <v>Evening</v>
      </c>
      <c r="D9518">
        <v>31</v>
      </c>
      <c r="E9518" t="str">
        <f>IF(MOD(D9518,2)=0,"EVEN","ODD")</f>
        <v>ODD</v>
      </c>
      <c r="F9518" t="str">
        <f>IF(D9518&lt;=18,"LOW (1-18)","HIGH (19-36)")</f>
        <v>HIGH (19-36)</v>
      </c>
      <c r="G9518">
        <f>INT((D9518-1)/6)+1</f>
        <v>6</v>
      </c>
      <c r="H9518">
        <f>MOD(D9518-1,6)+1</f>
        <v>1</v>
      </c>
      <c r="I9518">
        <f>37-D9518</f>
        <v>6</v>
      </c>
      <c r="J9518">
        <f>ABS(D9518-D9519)</f>
        <v>13</v>
      </c>
      <c r="K9518">
        <f>AVERAGE(D9518:D9522)</f>
        <v>31</v>
      </c>
      <c r="L9518">
        <f>AVERAGE(D9518:D9537)</f>
        <v>31</v>
      </c>
      <c r="M9518">
        <f>K9518-L9518</f>
        <v>0</v>
      </c>
      <c r="N9518" t="str">
        <f>IF(K9518&gt;L9518,"HIGH ZONE BIAS",IF(K9518&lt;L9518,"LOW ZONE BIAS","EQUILIBRIUM"))</f>
        <v>EQUILIBRIUM</v>
      </c>
    </row>
    <row r="9519">
      <c r="A9519">
        <v>18052</v>
      </c>
      <c r="B9519" t="str">
        <v>2018-10-11</v>
      </c>
      <c r="C9519" t="str">
        <v>Afternoon</v>
      </c>
      <c r="D9519">
        <v>18</v>
      </c>
      <c r="E9519" t="str">
        <f>IF(MOD(D9519,2)=0,"EVEN","ODD")</f>
        <v>EVEN</v>
      </c>
      <c r="F9519" t="str">
        <f>IF(D9519&lt;=18,"LOW (1-18)","HIGH (19-36)")</f>
        <v>LOW (1-18)</v>
      </c>
      <c r="G9519">
        <f>INT((D9519-1)/6)+1</f>
        <v>3</v>
      </c>
      <c r="H9519">
        <f>MOD(D9519-1,6)+1</f>
        <v>6</v>
      </c>
      <c r="I9519">
        <f>37-D9519</f>
        <v>19</v>
      </c>
      <c r="J9519">
        <f>ABS(D9519-D9520)</f>
        <v>8</v>
      </c>
      <c r="K9519">
        <f>AVERAGE(D9519:D9523)</f>
        <v>18</v>
      </c>
      <c r="L9519">
        <f>AVERAGE(D9519:D9538)</f>
        <v>18</v>
      </c>
      <c r="M9519">
        <f>K9519-L9519</f>
        <v>0</v>
      </c>
      <c r="N9519" t="str">
        <f>IF(K9519&gt;L9519,"HIGH ZONE BIAS",IF(K9519&lt;L9519,"LOW ZONE BIAS","EQUILIBRIUM"))</f>
        <v>EQUILIBRIUM</v>
      </c>
    </row>
    <row r="9520">
      <c r="A9520">
        <v>18051</v>
      </c>
      <c r="B9520" t="str">
        <v>2018-10-11</v>
      </c>
      <c r="C9520" t="str">
        <v>Midday</v>
      </c>
      <c r="D9520">
        <v>26</v>
      </c>
      <c r="E9520" t="str">
        <f>IF(MOD(D9520,2)=0,"EVEN","ODD")</f>
        <v>EVEN</v>
      </c>
      <c r="F9520" t="str">
        <f>IF(D9520&lt;=18,"LOW (1-18)","HIGH (19-36)")</f>
        <v>HIGH (19-36)</v>
      </c>
      <c r="G9520">
        <f>INT((D9520-1)/6)+1</f>
        <v>5</v>
      </c>
      <c r="H9520">
        <f>MOD(D9520-1,6)+1</f>
        <v>2</v>
      </c>
      <c r="I9520">
        <f>37-D9520</f>
        <v>11</v>
      </c>
      <c r="J9520">
        <f>ABS(D9520-D9521)</f>
        <v>19</v>
      </c>
      <c r="K9520">
        <f>AVERAGE(D9520:D9524)</f>
        <v>26</v>
      </c>
      <c r="L9520">
        <f>AVERAGE(D9520:D9539)</f>
        <v>26</v>
      </c>
      <c r="M9520">
        <f>K9520-L9520</f>
        <v>0</v>
      </c>
      <c r="N9520" t="str">
        <f>IF(K9520&gt;L9520,"HIGH ZONE BIAS",IF(K9520&lt;L9520,"LOW ZONE BIAS","EQUILIBRIUM"))</f>
        <v>EQUILIBRIUM</v>
      </c>
    </row>
    <row r="9521">
      <c r="A9521">
        <v>18050</v>
      </c>
      <c r="B9521" t="str">
        <v>2018-10-11</v>
      </c>
      <c r="C9521" t="str">
        <v>Morning</v>
      </c>
      <c r="D9521">
        <v>7</v>
      </c>
      <c r="E9521" t="str">
        <f>IF(MOD(D9521,2)=0,"EVEN","ODD")</f>
        <v>ODD</v>
      </c>
      <c r="F9521" t="str">
        <f>IF(D9521&lt;=18,"LOW (1-18)","HIGH (19-36)")</f>
        <v>LOW (1-18)</v>
      </c>
      <c r="G9521">
        <f>INT((D9521-1)/6)+1</f>
        <v>2</v>
      </c>
      <c r="H9521">
        <f>MOD(D9521-1,6)+1</f>
        <v>1</v>
      </c>
      <c r="I9521">
        <f>37-D9521</f>
        <v>30</v>
      </c>
      <c r="J9521">
        <f>ABS(D9521-D9522)</f>
        <v>29</v>
      </c>
      <c r="K9521">
        <f>AVERAGE(D9521:D9525)</f>
        <v>7</v>
      </c>
      <c r="L9521">
        <f>AVERAGE(D9521:D9540)</f>
        <v>7</v>
      </c>
      <c r="M9521">
        <f>K9521-L9521</f>
        <v>0</v>
      </c>
      <c r="N9521" t="str">
        <f>IF(K9521&gt;L9521,"HIGH ZONE BIAS",IF(K9521&lt;L9521,"LOW ZONE BIAS","EQUILIBRIUM"))</f>
        <v>EQUILIBRIUM</v>
      </c>
    </row>
    <row r="9522">
      <c r="A9522">
        <v>18049</v>
      </c>
      <c r="B9522" t="str">
        <v>2018-10-10</v>
      </c>
      <c r="C9522" t="str">
        <v>Evening</v>
      </c>
      <c r="D9522">
        <v>36</v>
      </c>
      <c r="E9522" t="str">
        <f>IF(MOD(D9522,2)=0,"EVEN","ODD")</f>
        <v>EVEN</v>
      </c>
      <c r="F9522" t="str">
        <f>IF(D9522&lt;=18,"LOW (1-18)","HIGH (19-36)")</f>
        <v>HIGH (19-36)</v>
      </c>
      <c r="G9522">
        <f>INT((D9522-1)/6)+1</f>
        <v>6</v>
      </c>
      <c r="H9522">
        <f>MOD(D9522-1,6)+1</f>
        <v>6</v>
      </c>
      <c r="I9522">
        <f>37-D9522</f>
        <v>1</v>
      </c>
      <c r="J9522">
        <f>ABS(D9522-D9523)</f>
        <v>1</v>
      </c>
      <c r="K9522">
        <f>AVERAGE(D9522:D9526)</f>
        <v>36</v>
      </c>
      <c r="L9522">
        <f>AVERAGE(D9522:D9541)</f>
        <v>36</v>
      </c>
      <c r="M9522">
        <f>K9522-L9522</f>
        <v>0</v>
      </c>
      <c r="N9522" t="str">
        <f>IF(K9522&gt;L9522,"HIGH ZONE BIAS",IF(K9522&lt;L9522,"LOW ZONE BIAS","EQUILIBRIUM"))</f>
        <v>EQUILIBRIUM</v>
      </c>
    </row>
    <row r="9523">
      <c r="A9523">
        <v>18048</v>
      </c>
      <c r="B9523" t="str">
        <v>2018-10-10</v>
      </c>
      <c r="C9523" t="str">
        <v>Afternoon</v>
      </c>
      <c r="D9523">
        <v>35</v>
      </c>
      <c r="E9523" t="str">
        <f>IF(MOD(D9523,2)=0,"EVEN","ODD")</f>
        <v>ODD</v>
      </c>
      <c r="F9523" t="str">
        <f>IF(D9523&lt;=18,"LOW (1-18)","HIGH (19-36)")</f>
        <v>HIGH (19-36)</v>
      </c>
      <c r="G9523">
        <f>INT((D9523-1)/6)+1</f>
        <v>6</v>
      </c>
      <c r="H9523">
        <f>MOD(D9523-1,6)+1</f>
        <v>5</v>
      </c>
      <c r="I9523">
        <f>37-D9523</f>
        <v>2</v>
      </c>
      <c r="J9523">
        <f>ABS(D9523-D9524)</f>
        <v>23</v>
      </c>
      <c r="K9523">
        <f>AVERAGE(D9523:D9527)</f>
        <v>35</v>
      </c>
      <c r="L9523">
        <f>AVERAGE(D9523:D9542)</f>
        <v>35</v>
      </c>
      <c r="M9523">
        <f>K9523-L9523</f>
        <v>0</v>
      </c>
      <c r="N9523" t="str">
        <f>IF(K9523&gt;L9523,"HIGH ZONE BIAS",IF(K9523&lt;L9523,"LOW ZONE BIAS","EQUILIBRIUM"))</f>
        <v>EQUILIBRIUM</v>
      </c>
    </row>
    <row r="9524">
      <c r="A9524">
        <v>18047</v>
      </c>
      <c r="B9524" t="str">
        <v>2018-10-10</v>
      </c>
      <c r="C9524" t="str">
        <v>Midday</v>
      </c>
      <c r="D9524">
        <v>12</v>
      </c>
      <c r="E9524" t="str">
        <f>IF(MOD(D9524,2)=0,"EVEN","ODD")</f>
        <v>EVEN</v>
      </c>
      <c r="F9524" t="str">
        <f>IF(D9524&lt;=18,"LOW (1-18)","HIGH (19-36)")</f>
        <v>LOW (1-18)</v>
      </c>
      <c r="G9524">
        <f>INT((D9524-1)/6)+1</f>
        <v>2</v>
      </c>
      <c r="H9524">
        <f>MOD(D9524-1,6)+1</f>
        <v>6</v>
      </c>
      <c r="I9524">
        <f>37-D9524</f>
        <v>25</v>
      </c>
      <c r="J9524">
        <f>ABS(D9524-D9525)</f>
        <v>23</v>
      </c>
      <c r="K9524">
        <f>AVERAGE(D9524:D9528)</f>
        <v>12</v>
      </c>
      <c r="L9524">
        <f>AVERAGE(D9524:D9543)</f>
        <v>12</v>
      </c>
      <c r="M9524">
        <f>K9524-L9524</f>
        <v>0</v>
      </c>
      <c r="N9524" t="str">
        <f>IF(K9524&gt;L9524,"HIGH ZONE BIAS",IF(K9524&lt;L9524,"LOW ZONE BIAS","EQUILIBRIUM"))</f>
        <v>EQUILIBRIUM</v>
      </c>
    </row>
    <row r="9525">
      <c r="A9525">
        <v>18046</v>
      </c>
      <c r="B9525" t="str">
        <v>2018-10-10</v>
      </c>
      <c r="C9525" t="str">
        <v>Morning</v>
      </c>
      <c r="D9525">
        <v>35</v>
      </c>
      <c r="E9525" t="str">
        <f>IF(MOD(D9525,2)=0,"EVEN","ODD")</f>
        <v>ODD</v>
      </c>
      <c r="F9525" t="str">
        <f>IF(D9525&lt;=18,"LOW (1-18)","HIGH (19-36)")</f>
        <v>HIGH (19-36)</v>
      </c>
      <c r="G9525">
        <f>INT((D9525-1)/6)+1</f>
        <v>6</v>
      </c>
      <c r="H9525">
        <f>MOD(D9525-1,6)+1</f>
        <v>5</v>
      </c>
      <c r="I9525">
        <f>37-D9525</f>
        <v>2</v>
      </c>
      <c r="J9525">
        <f>ABS(D9525-D9526)</f>
        <v>6</v>
      </c>
      <c r="K9525">
        <f>AVERAGE(D9525:D9529)</f>
        <v>35</v>
      </c>
      <c r="L9525">
        <f>AVERAGE(D9525:D9544)</f>
        <v>35</v>
      </c>
      <c r="M9525">
        <f>K9525-L9525</f>
        <v>0</v>
      </c>
      <c r="N9525" t="str">
        <f>IF(K9525&gt;L9525,"HIGH ZONE BIAS",IF(K9525&lt;L9525,"LOW ZONE BIAS","EQUILIBRIUM"))</f>
        <v>EQUILIBRIUM</v>
      </c>
    </row>
    <row r="9526">
      <c r="A9526">
        <v>18045</v>
      </c>
      <c r="B9526" t="str">
        <v>2018-10-09</v>
      </c>
      <c r="C9526" t="str">
        <v>Evening</v>
      </c>
      <c r="D9526">
        <v>29</v>
      </c>
      <c r="E9526" t="str">
        <f>IF(MOD(D9526,2)=0,"EVEN","ODD")</f>
        <v>ODD</v>
      </c>
      <c r="F9526" t="str">
        <f>IF(D9526&lt;=18,"LOW (1-18)","HIGH (19-36)")</f>
        <v>HIGH (19-36)</v>
      </c>
      <c r="G9526">
        <f>INT((D9526-1)/6)+1</f>
        <v>5</v>
      </c>
      <c r="H9526">
        <f>MOD(D9526-1,6)+1</f>
        <v>5</v>
      </c>
      <c r="I9526">
        <f>37-D9526</f>
        <v>8</v>
      </c>
      <c r="J9526">
        <f>ABS(D9526-D9527)</f>
        <v>2</v>
      </c>
      <c r="K9526">
        <f>AVERAGE(D9526:D9530)</f>
        <v>29</v>
      </c>
      <c r="L9526">
        <f>AVERAGE(D9526:D9545)</f>
        <v>29</v>
      </c>
      <c r="M9526">
        <f>K9526-L9526</f>
        <v>0</v>
      </c>
      <c r="N9526" t="str">
        <f>IF(K9526&gt;L9526,"HIGH ZONE BIAS",IF(K9526&lt;L9526,"LOW ZONE BIAS","EQUILIBRIUM"))</f>
        <v>EQUILIBRIUM</v>
      </c>
    </row>
    <row r="9527">
      <c r="A9527">
        <v>18044</v>
      </c>
      <c r="B9527" t="str">
        <v>2018-10-09</v>
      </c>
      <c r="C9527" t="str">
        <v>Afternoon</v>
      </c>
      <c r="D9527">
        <v>27</v>
      </c>
      <c r="E9527" t="str">
        <f>IF(MOD(D9527,2)=0,"EVEN","ODD")</f>
        <v>ODD</v>
      </c>
      <c r="F9527" t="str">
        <f>IF(D9527&lt;=18,"LOW (1-18)","HIGH (19-36)")</f>
        <v>HIGH (19-36)</v>
      </c>
      <c r="G9527">
        <f>INT((D9527-1)/6)+1</f>
        <v>5</v>
      </c>
      <c r="H9527">
        <f>MOD(D9527-1,6)+1</f>
        <v>3</v>
      </c>
      <c r="I9527">
        <f>37-D9527</f>
        <v>10</v>
      </c>
      <c r="J9527">
        <f>ABS(D9527-D9528)</f>
        <v>7</v>
      </c>
      <c r="K9527">
        <f>AVERAGE(D9527:D9531)</f>
        <v>27</v>
      </c>
      <c r="L9527">
        <f>AVERAGE(D9527:D9546)</f>
        <v>27</v>
      </c>
      <c r="M9527">
        <f>K9527-L9527</f>
        <v>0</v>
      </c>
      <c r="N9527" t="str">
        <f>IF(K9527&gt;L9527,"HIGH ZONE BIAS",IF(K9527&lt;L9527,"LOW ZONE BIAS","EQUILIBRIUM"))</f>
        <v>EQUILIBRIUM</v>
      </c>
    </row>
    <row r="9528">
      <c r="A9528">
        <v>18043</v>
      </c>
      <c r="B9528" t="str">
        <v>2018-10-09</v>
      </c>
      <c r="C9528" t="str">
        <v>Midday</v>
      </c>
      <c r="D9528">
        <v>34</v>
      </c>
      <c r="E9528" t="str">
        <f>IF(MOD(D9528,2)=0,"EVEN","ODD")</f>
        <v>EVEN</v>
      </c>
      <c r="F9528" t="str">
        <f>IF(D9528&lt;=18,"LOW (1-18)","HIGH (19-36)")</f>
        <v>HIGH (19-36)</v>
      </c>
      <c r="G9528">
        <f>INT((D9528-1)/6)+1</f>
        <v>6</v>
      </c>
      <c r="H9528">
        <f>MOD(D9528-1,6)+1</f>
        <v>4</v>
      </c>
      <c r="I9528">
        <f>37-D9528</f>
        <v>3</v>
      </c>
      <c r="J9528">
        <f>ABS(D9528-D9529)</f>
        <v>21</v>
      </c>
      <c r="K9528">
        <f>AVERAGE(D9528:D9532)</f>
        <v>34</v>
      </c>
      <c r="L9528">
        <f>AVERAGE(D9528:D9547)</f>
        <v>34</v>
      </c>
      <c r="M9528">
        <f>K9528-L9528</f>
        <v>0</v>
      </c>
      <c r="N9528" t="str">
        <f>IF(K9528&gt;L9528,"HIGH ZONE BIAS",IF(K9528&lt;L9528,"LOW ZONE BIAS","EQUILIBRIUM"))</f>
        <v>EQUILIBRIUM</v>
      </c>
    </row>
    <row r="9529">
      <c r="A9529">
        <v>18042</v>
      </c>
      <c r="B9529" t="str">
        <v>2018-10-09</v>
      </c>
      <c r="C9529" t="str">
        <v>Morning</v>
      </c>
      <c r="D9529">
        <v>13</v>
      </c>
      <c r="E9529" t="str">
        <f>IF(MOD(D9529,2)=0,"EVEN","ODD")</f>
        <v>ODD</v>
      </c>
      <c r="F9529" t="str">
        <f>IF(D9529&lt;=18,"LOW (1-18)","HIGH (19-36)")</f>
        <v>LOW (1-18)</v>
      </c>
      <c r="G9529">
        <f>INT((D9529-1)/6)+1</f>
        <v>3</v>
      </c>
      <c r="H9529">
        <f>MOD(D9529-1,6)+1</f>
        <v>1</v>
      </c>
      <c r="I9529">
        <f>37-D9529</f>
        <v>24</v>
      </c>
      <c r="J9529">
        <f>ABS(D9529-D9530)</f>
        <v>0</v>
      </c>
      <c r="K9529">
        <f>AVERAGE(D9529:D9533)</f>
        <v>13</v>
      </c>
      <c r="L9529">
        <f>AVERAGE(D9529:D9548)</f>
        <v>13</v>
      </c>
      <c r="M9529">
        <f>K9529-L9529</f>
        <v>0</v>
      </c>
      <c r="N9529" t="str">
        <f>IF(K9529&gt;L9529,"HIGH ZONE BIAS",IF(K9529&lt;L9529,"LOW ZONE BIAS","EQUILIBRIUM"))</f>
        <v>EQUILIBRIUM</v>
      </c>
    </row>
    <row r="9530">
      <c r="A9530">
        <v>18041</v>
      </c>
      <c r="B9530" t="str">
        <v>2018-10-08</v>
      </c>
      <c r="C9530" t="str">
        <v>Evening</v>
      </c>
      <c r="D9530">
        <v>13</v>
      </c>
      <c r="E9530" t="str">
        <f>IF(MOD(D9530,2)=0,"EVEN","ODD")</f>
        <v>ODD</v>
      </c>
      <c r="F9530" t="str">
        <f>IF(D9530&lt;=18,"LOW (1-18)","HIGH (19-36)")</f>
        <v>LOW (1-18)</v>
      </c>
      <c r="G9530">
        <f>INT((D9530-1)/6)+1</f>
        <v>3</v>
      </c>
      <c r="H9530">
        <f>MOD(D9530-1,6)+1</f>
        <v>1</v>
      </c>
      <c r="I9530">
        <f>37-D9530</f>
        <v>24</v>
      </c>
      <c r="J9530">
        <f>ABS(D9530-D9531)</f>
        <v>2</v>
      </c>
      <c r="K9530">
        <f>AVERAGE(D9530:D9534)</f>
        <v>13</v>
      </c>
      <c r="L9530">
        <f>AVERAGE(D9530:D9549)</f>
        <v>13</v>
      </c>
      <c r="M9530">
        <f>K9530-L9530</f>
        <v>0</v>
      </c>
      <c r="N9530" t="str">
        <f>IF(K9530&gt;L9530,"HIGH ZONE BIAS",IF(K9530&lt;L9530,"LOW ZONE BIAS","EQUILIBRIUM"))</f>
        <v>EQUILIBRIUM</v>
      </c>
    </row>
    <row r="9531">
      <c r="A9531">
        <v>18040</v>
      </c>
      <c r="B9531" t="str">
        <v>2018-10-08</v>
      </c>
      <c r="C9531" t="str">
        <v>Afternoon</v>
      </c>
      <c r="D9531">
        <v>15</v>
      </c>
      <c r="E9531" t="str">
        <f>IF(MOD(D9531,2)=0,"EVEN","ODD")</f>
        <v>ODD</v>
      </c>
      <c r="F9531" t="str">
        <f>IF(D9531&lt;=18,"LOW (1-18)","HIGH (19-36)")</f>
        <v>LOW (1-18)</v>
      </c>
      <c r="G9531">
        <f>INT((D9531-1)/6)+1</f>
        <v>3</v>
      </c>
      <c r="H9531">
        <f>MOD(D9531-1,6)+1</f>
        <v>3</v>
      </c>
      <c r="I9531">
        <f>37-D9531</f>
        <v>22</v>
      </c>
      <c r="J9531">
        <f>ABS(D9531-D9532)</f>
        <v>4</v>
      </c>
      <c r="K9531">
        <f>AVERAGE(D9531:D9535)</f>
        <v>15</v>
      </c>
      <c r="L9531">
        <f>AVERAGE(D9531:D9550)</f>
        <v>15</v>
      </c>
      <c r="M9531">
        <f>K9531-L9531</f>
        <v>0</v>
      </c>
      <c r="N9531" t="str">
        <f>IF(K9531&gt;L9531,"HIGH ZONE BIAS",IF(K9531&lt;L9531,"LOW ZONE BIAS","EQUILIBRIUM"))</f>
        <v>EQUILIBRIUM</v>
      </c>
    </row>
    <row r="9532">
      <c r="A9532">
        <v>18039</v>
      </c>
      <c r="B9532" t="str">
        <v>2018-10-08</v>
      </c>
      <c r="C9532" t="str">
        <v>Midday</v>
      </c>
      <c r="D9532">
        <v>11</v>
      </c>
      <c r="E9532" t="str">
        <f>IF(MOD(D9532,2)=0,"EVEN","ODD")</f>
        <v>ODD</v>
      </c>
      <c r="F9532" t="str">
        <f>IF(D9532&lt;=18,"LOW (1-18)","HIGH (19-36)")</f>
        <v>LOW (1-18)</v>
      </c>
      <c r="G9532">
        <f>INT((D9532-1)/6)+1</f>
        <v>2</v>
      </c>
      <c r="H9532">
        <f>MOD(D9532-1,6)+1</f>
        <v>5</v>
      </c>
      <c r="I9532">
        <f>37-D9532</f>
        <v>26</v>
      </c>
      <c r="J9532">
        <f>ABS(D9532-D9533)</f>
        <v>17</v>
      </c>
      <c r="K9532">
        <f>AVERAGE(D9532:D9536)</f>
        <v>11</v>
      </c>
      <c r="L9532">
        <f>AVERAGE(D9532:D9551)</f>
        <v>11</v>
      </c>
      <c r="M9532">
        <f>K9532-L9532</f>
        <v>0</v>
      </c>
      <c r="N9532" t="str">
        <f>IF(K9532&gt;L9532,"HIGH ZONE BIAS",IF(K9532&lt;L9532,"LOW ZONE BIAS","EQUILIBRIUM"))</f>
        <v>EQUILIBRIUM</v>
      </c>
    </row>
    <row r="9533">
      <c r="A9533">
        <v>18038</v>
      </c>
      <c r="B9533" t="str">
        <v>2018-10-08</v>
      </c>
      <c r="C9533" t="str">
        <v>Morning</v>
      </c>
      <c r="D9533">
        <v>28</v>
      </c>
      <c r="E9533" t="str">
        <f>IF(MOD(D9533,2)=0,"EVEN","ODD")</f>
        <v>EVEN</v>
      </c>
      <c r="F9533" t="str">
        <f>IF(D9533&lt;=18,"LOW (1-18)","HIGH (19-36)")</f>
        <v>HIGH (19-36)</v>
      </c>
      <c r="G9533">
        <f>INT((D9533-1)/6)+1</f>
        <v>5</v>
      </c>
      <c r="H9533">
        <f>MOD(D9533-1,6)+1</f>
        <v>4</v>
      </c>
      <c r="I9533">
        <f>37-D9533</f>
        <v>9</v>
      </c>
      <c r="J9533">
        <f>ABS(D9533-D9534)</f>
        <v>10</v>
      </c>
      <c r="K9533">
        <f>AVERAGE(D9533:D9537)</f>
        <v>28</v>
      </c>
      <c r="L9533">
        <f>AVERAGE(D9533:D9552)</f>
        <v>28</v>
      </c>
      <c r="M9533">
        <f>K9533-L9533</f>
        <v>0</v>
      </c>
      <c r="N9533" t="str">
        <f>IF(K9533&gt;L9533,"HIGH ZONE BIAS",IF(K9533&lt;L9533,"LOW ZONE BIAS","EQUILIBRIUM"))</f>
        <v>EQUILIBRIUM</v>
      </c>
    </row>
    <row r="9534">
      <c r="A9534">
        <v>18037</v>
      </c>
      <c r="B9534" t="str">
        <v>2018-10-06</v>
      </c>
      <c r="C9534" t="str">
        <v>Evening</v>
      </c>
      <c r="D9534">
        <v>18</v>
      </c>
      <c r="E9534" t="str">
        <f>IF(MOD(D9534,2)=0,"EVEN","ODD")</f>
        <v>EVEN</v>
      </c>
      <c r="F9534" t="str">
        <f>IF(D9534&lt;=18,"LOW (1-18)","HIGH (19-36)")</f>
        <v>LOW (1-18)</v>
      </c>
      <c r="G9534">
        <f>INT((D9534-1)/6)+1</f>
        <v>3</v>
      </c>
      <c r="H9534">
        <f>MOD(D9534-1,6)+1</f>
        <v>6</v>
      </c>
      <c r="I9534">
        <f>37-D9534</f>
        <v>19</v>
      </c>
      <c r="J9534">
        <f>ABS(D9534-D9535)</f>
        <v>16</v>
      </c>
      <c r="K9534">
        <f>AVERAGE(D9534:D9538)</f>
        <v>18</v>
      </c>
      <c r="L9534">
        <f>AVERAGE(D9534:D9553)</f>
        <v>18</v>
      </c>
      <c r="M9534">
        <f>K9534-L9534</f>
        <v>0</v>
      </c>
      <c r="N9534" t="str">
        <f>IF(K9534&gt;L9534,"HIGH ZONE BIAS",IF(K9534&lt;L9534,"LOW ZONE BIAS","EQUILIBRIUM"))</f>
        <v>EQUILIBRIUM</v>
      </c>
    </row>
    <row r="9535">
      <c r="A9535">
        <v>18036</v>
      </c>
      <c r="B9535" t="str">
        <v>2018-10-06</v>
      </c>
      <c r="C9535" t="str">
        <v>Afternoon</v>
      </c>
      <c r="D9535">
        <v>34</v>
      </c>
      <c r="E9535" t="str">
        <f>IF(MOD(D9535,2)=0,"EVEN","ODD")</f>
        <v>EVEN</v>
      </c>
      <c r="F9535" t="str">
        <f>IF(D9535&lt;=18,"LOW (1-18)","HIGH (19-36)")</f>
        <v>HIGH (19-36)</v>
      </c>
      <c r="G9535">
        <f>INT((D9535-1)/6)+1</f>
        <v>6</v>
      </c>
      <c r="H9535">
        <f>MOD(D9535-1,6)+1</f>
        <v>4</v>
      </c>
      <c r="I9535">
        <f>37-D9535</f>
        <v>3</v>
      </c>
      <c r="J9535">
        <f>ABS(D9535-D9536)</f>
        <v>14</v>
      </c>
      <c r="K9535">
        <f>AVERAGE(D9535:D9539)</f>
        <v>34</v>
      </c>
      <c r="L9535">
        <f>AVERAGE(D9535:D9554)</f>
        <v>34</v>
      </c>
      <c r="M9535">
        <f>K9535-L9535</f>
        <v>0</v>
      </c>
      <c r="N9535" t="str">
        <f>IF(K9535&gt;L9535,"HIGH ZONE BIAS",IF(K9535&lt;L9535,"LOW ZONE BIAS","EQUILIBRIUM"))</f>
        <v>EQUILIBRIUM</v>
      </c>
    </row>
    <row r="9536">
      <c r="A9536">
        <v>18035</v>
      </c>
      <c r="B9536" t="str">
        <v>2018-10-06</v>
      </c>
      <c r="C9536" t="str">
        <v>Midday</v>
      </c>
      <c r="D9536">
        <v>20</v>
      </c>
      <c r="E9536" t="str">
        <f>IF(MOD(D9536,2)=0,"EVEN","ODD")</f>
        <v>EVEN</v>
      </c>
      <c r="F9536" t="str">
        <f>IF(D9536&lt;=18,"LOW (1-18)","HIGH (19-36)")</f>
        <v>HIGH (19-36)</v>
      </c>
      <c r="G9536">
        <f>INT((D9536-1)/6)+1</f>
        <v>4</v>
      </c>
      <c r="H9536">
        <f>MOD(D9536-1,6)+1</f>
        <v>2</v>
      </c>
      <c r="I9536">
        <f>37-D9536</f>
        <v>17</v>
      </c>
      <c r="J9536">
        <f>ABS(D9536-D9537)</f>
        <v>6</v>
      </c>
      <c r="K9536">
        <f>AVERAGE(D9536:D9540)</f>
        <v>20</v>
      </c>
      <c r="L9536">
        <f>AVERAGE(D9536:D9555)</f>
        <v>20</v>
      </c>
      <c r="M9536">
        <f>K9536-L9536</f>
        <v>0</v>
      </c>
      <c r="N9536" t="str">
        <f>IF(K9536&gt;L9536,"HIGH ZONE BIAS",IF(K9536&lt;L9536,"LOW ZONE BIAS","EQUILIBRIUM"))</f>
        <v>EQUILIBRIUM</v>
      </c>
    </row>
    <row r="9537">
      <c r="A9537">
        <v>18034</v>
      </c>
      <c r="B9537" t="str">
        <v>2018-10-06</v>
      </c>
      <c r="C9537" t="str">
        <v>Morning</v>
      </c>
      <c r="D9537">
        <v>14</v>
      </c>
      <c r="E9537" t="str">
        <f>IF(MOD(D9537,2)=0,"EVEN","ODD")</f>
        <v>EVEN</v>
      </c>
      <c r="F9537" t="str">
        <f>IF(D9537&lt;=18,"LOW (1-18)","HIGH (19-36)")</f>
        <v>LOW (1-18)</v>
      </c>
      <c r="G9537">
        <f>INT((D9537-1)/6)+1</f>
        <v>3</v>
      </c>
      <c r="H9537">
        <f>MOD(D9537-1,6)+1</f>
        <v>2</v>
      </c>
      <c r="I9537">
        <f>37-D9537</f>
        <v>23</v>
      </c>
      <c r="J9537">
        <f>ABS(D9537-D9538)</f>
        <v>13</v>
      </c>
      <c r="K9537">
        <f>AVERAGE(D9537:D9541)</f>
        <v>14</v>
      </c>
      <c r="L9537">
        <f>AVERAGE(D9537:D9556)</f>
        <v>14</v>
      </c>
      <c r="M9537">
        <f>K9537-L9537</f>
        <v>0</v>
      </c>
      <c r="N9537" t="str">
        <f>IF(K9537&gt;L9537,"HIGH ZONE BIAS",IF(K9537&lt;L9537,"LOW ZONE BIAS","EQUILIBRIUM"))</f>
        <v>EQUILIBRIUM</v>
      </c>
    </row>
    <row r="9538">
      <c r="A9538">
        <v>18033</v>
      </c>
      <c r="B9538" t="str">
        <v>2018-10-05</v>
      </c>
      <c r="C9538" t="str">
        <v>Evening</v>
      </c>
      <c r="D9538">
        <v>1</v>
      </c>
      <c r="E9538" t="str">
        <f>IF(MOD(D9538,2)=0,"EVEN","ODD")</f>
        <v>ODD</v>
      </c>
      <c r="F9538" t="str">
        <f>IF(D9538&lt;=18,"LOW (1-18)","HIGH (19-36)")</f>
        <v>LOW (1-18)</v>
      </c>
      <c r="G9538">
        <f>INT((D9538-1)/6)+1</f>
        <v>1</v>
      </c>
      <c r="H9538">
        <f>MOD(D9538-1,6)+1</f>
        <v>1</v>
      </c>
      <c r="I9538">
        <f>37-D9538</f>
        <v>36</v>
      </c>
      <c r="J9538">
        <f>ABS(D9538-D9539)</f>
        <v>3</v>
      </c>
      <c r="K9538">
        <f>AVERAGE(D9538:D9542)</f>
        <v>1</v>
      </c>
      <c r="L9538">
        <f>AVERAGE(D9538:D9557)</f>
        <v>1</v>
      </c>
      <c r="M9538">
        <f>K9538-L9538</f>
        <v>0</v>
      </c>
      <c r="N9538" t="str">
        <f>IF(K9538&gt;L9538,"HIGH ZONE BIAS",IF(K9538&lt;L9538,"LOW ZONE BIAS","EQUILIBRIUM"))</f>
        <v>EQUILIBRIUM</v>
      </c>
    </row>
    <row r="9539">
      <c r="A9539">
        <v>18032</v>
      </c>
      <c r="B9539" t="str">
        <v>2018-10-05</v>
      </c>
      <c r="C9539" t="str">
        <v>Afternoon</v>
      </c>
      <c r="D9539">
        <v>4</v>
      </c>
      <c r="E9539" t="str">
        <f>IF(MOD(D9539,2)=0,"EVEN","ODD")</f>
        <v>EVEN</v>
      </c>
      <c r="F9539" t="str">
        <f>IF(D9539&lt;=18,"LOW (1-18)","HIGH (19-36)")</f>
        <v>LOW (1-18)</v>
      </c>
      <c r="G9539">
        <f>INT((D9539-1)/6)+1</f>
        <v>1</v>
      </c>
      <c r="H9539">
        <f>MOD(D9539-1,6)+1</f>
        <v>4</v>
      </c>
      <c r="I9539">
        <f>37-D9539</f>
        <v>33</v>
      </c>
      <c r="J9539">
        <f>ABS(D9539-D9540)</f>
        <v>0</v>
      </c>
      <c r="K9539">
        <f>AVERAGE(D9539:D9543)</f>
        <v>4</v>
      </c>
      <c r="L9539">
        <f>AVERAGE(D9539:D9558)</f>
        <v>4</v>
      </c>
      <c r="M9539">
        <f>K9539-L9539</f>
        <v>0</v>
      </c>
      <c r="N9539" t="str">
        <f>IF(K9539&gt;L9539,"HIGH ZONE BIAS",IF(K9539&lt;L9539,"LOW ZONE BIAS","EQUILIBRIUM"))</f>
        <v>EQUILIBRIUM</v>
      </c>
    </row>
    <row r="9540">
      <c r="A9540">
        <v>18031</v>
      </c>
      <c r="B9540" t="str">
        <v>2018-10-05</v>
      </c>
      <c r="C9540" t="str">
        <v>Midday</v>
      </c>
      <c r="D9540">
        <v>4</v>
      </c>
      <c r="E9540" t="str">
        <f>IF(MOD(D9540,2)=0,"EVEN","ODD")</f>
        <v>EVEN</v>
      </c>
      <c r="F9540" t="str">
        <f>IF(D9540&lt;=18,"LOW (1-18)","HIGH (19-36)")</f>
        <v>LOW (1-18)</v>
      </c>
      <c r="G9540">
        <f>INT((D9540-1)/6)+1</f>
        <v>1</v>
      </c>
      <c r="H9540">
        <f>MOD(D9540-1,6)+1</f>
        <v>4</v>
      </c>
      <c r="I9540">
        <f>37-D9540</f>
        <v>33</v>
      </c>
      <c r="J9540">
        <f>ABS(D9540-D9541)</f>
        <v>30</v>
      </c>
      <c r="K9540">
        <f>AVERAGE(D9540:D9544)</f>
        <v>4</v>
      </c>
      <c r="L9540">
        <f>AVERAGE(D9540:D9559)</f>
        <v>4</v>
      </c>
      <c r="M9540">
        <f>K9540-L9540</f>
        <v>0</v>
      </c>
      <c r="N9540" t="str">
        <f>IF(K9540&gt;L9540,"HIGH ZONE BIAS",IF(K9540&lt;L9540,"LOW ZONE BIAS","EQUILIBRIUM"))</f>
        <v>EQUILIBRIUM</v>
      </c>
    </row>
    <row r="9541">
      <c r="A9541">
        <v>18030</v>
      </c>
      <c r="B9541" t="str">
        <v>2018-10-05</v>
      </c>
      <c r="C9541" t="str">
        <v>Morning</v>
      </c>
      <c r="D9541">
        <v>34</v>
      </c>
      <c r="E9541" t="str">
        <f>IF(MOD(D9541,2)=0,"EVEN","ODD")</f>
        <v>EVEN</v>
      </c>
      <c r="F9541" t="str">
        <f>IF(D9541&lt;=18,"LOW (1-18)","HIGH (19-36)")</f>
        <v>HIGH (19-36)</v>
      </c>
      <c r="G9541">
        <f>INT((D9541-1)/6)+1</f>
        <v>6</v>
      </c>
      <c r="H9541">
        <f>MOD(D9541-1,6)+1</f>
        <v>4</v>
      </c>
      <c r="I9541">
        <f>37-D9541</f>
        <v>3</v>
      </c>
      <c r="J9541">
        <f>ABS(D9541-D9542)</f>
        <v>28</v>
      </c>
      <c r="K9541">
        <f>AVERAGE(D9541:D9545)</f>
        <v>34</v>
      </c>
      <c r="L9541">
        <f>AVERAGE(D9541:D9560)</f>
        <v>34</v>
      </c>
      <c r="M9541">
        <f>K9541-L9541</f>
        <v>0</v>
      </c>
      <c r="N9541" t="str">
        <f>IF(K9541&gt;L9541,"HIGH ZONE BIAS",IF(K9541&lt;L9541,"LOW ZONE BIAS","EQUILIBRIUM"))</f>
        <v>EQUILIBRIUM</v>
      </c>
    </row>
    <row r="9542">
      <c r="A9542">
        <v>18029</v>
      </c>
      <c r="B9542" t="str">
        <v>2018-10-04</v>
      </c>
      <c r="C9542" t="str">
        <v>Evening</v>
      </c>
      <c r="D9542">
        <v>6</v>
      </c>
      <c r="E9542" t="str">
        <f>IF(MOD(D9542,2)=0,"EVEN","ODD")</f>
        <v>EVEN</v>
      </c>
      <c r="F9542" t="str">
        <f>IF(D9542&lt;=18,"LOW (1-18)","HIGH (19-36)")</f>
        <v>LOW (1-18)</v>
      </c>
      <c r="G9542">
        <f>INT((D9542-1)/6)+1</f>
        <v>1</v>
      </c>
      <c r="H9542">
        <f>MOD(D9542-1,6)+1</f>
        <v>6</v>
      </c>
      <c r="I9542">
        <f>37-D9542</f>
        <v>31</v>
      </c>
      <c r="J9542">
        <f>ABS(D9542-D9543)</f>
        <v>9</v>
      </c>
      <c r="K9542">
        <f>AVERAGE(D9542:D9546)</f>
        <v>6</v>
      </c>
      <c r="L9542">
        <f>AVERAGE(D9542:D9561)</f>
        <v>6</v>
      </c>
      <c r="M9542">
        <f>K9542-L9542</f>
        <v>0</v>
      </c>
      <c r="N9542" t="str">
        <f>IF(K9542&gt;L9542,"HIGH ZONE BIAS",IF(K9542&lt;L9542,"LOW ZONE BIAS","EQUILIBRIUM"))</f>
        <v>EQUILIBRIUM</v>
      </c>
    </row>
    <row r="9543">
      <c r="A9543">
        <v>18028</v>
      </c>
      <c r="B9543" t="str">
        <v>2018-10-04</v>
      </c>
      <c r="C9543" t="str">
        <v>Afternoon</v>
      </c>
      <c r="D9543">
        <v>15</v>
      </c>
      <c r="E9543" t="str">
        <f>IF(MOD(D9543,2)=0,"EVEN","ODD")</f>
        <v>ODD</v>
      </c>
      <c r="F9543" t="str">
        <f>IF(D9543&lt;=18,"LOW (1-18)","HIGH (19-36)")</f>
        <v>LOW (1-18)</v>
      </c>
      <c r="G9543">
        <f>INT((D9543-1)/6)+1</f>
        <v>3</v>
      </c>
      <c r="H9543">
        <f>MOD(D9543-1,6)+1</f>
        <v>3</v>
      </c>
      <c r="I9543">
        <f>37-D9543</f>
        <v>22</v>
      </c>
      <c r="J9543">
        <f>ABS(D9543-D9544)</f>
        <v>1</v>
      </c>
      <c r="K9543">
        <f>AVERAGE(D9543:D9547)</f>
        <v>15</v>
      </c>
      <c r="L9543">
        <f>AVERAGE(D9543:D9562)</f>
        <v>15</v>
      </c>
      <c r="M9543">
        <f>K9543-L9543</f>
        <v>0</v>
      </c>
      <c r="N9543" t="str">
        <f>IF(K9543&gt;L9543,"HIGH ZONE BIAS",IF(K9543&lt;L9543,"LOW ZONE BIAS","EQUILIBRIUM"))</f>
        <v>EQUILIBRIUM</v>
      </c>
    </row>
    <row r="9544">
      <c r="A9544">
        <v>18027</v>
      </c>
      <c r="B9544" t="str">
        <v>2018-10-04</v>
      </c>
      <c r="C9544" t="str">
        <v>Midday</v>
      </c>
      <c r="D9544">
        <v>14</v>
      </c>
      <c r="E9544" t="str">
        <f>IF(MOD(D9544,2)=0,"EVEN","ODD")</f>
        <v>EVEN</v>
      </c>
      <c r="F9544" t="str">
        <f>IF(D9544&lt;=18,"LOW (1-18)","HIGH (19-36)")</f>
        <v>LOW (1-18)</v>
      </c>
      <c r="G9544">
        <f>INT((D9544-1)/6)+1</f>
        <v>3</v>
      </c>
      <c r="H9544">
        <f>MOD(D9544-1,6)+1</f>
        <v>2</v>
      </c>
      <c r="I9544">
        <f>37-D9544</f>
        <v>23</v>
      </c>
      <c r="J9544">
        <f>ABS(D9544-D9545)</f>
        <v>2</v>
      </c>
      <c r="K9544">
        <f>AVERAGE(D9544:D9548)</f>
        <v>14</v>
      </c>
      <c r="L9544">
        <f>AVERAGE(D9544:D9563)</f>
        <v>14</v>
      </c>
      <c r="M9544">
        <f>K9544-L9544</f>
        <v>0</v>
      </c>
      <c r="N9544" t="str">
        <f>IF(K9544&gt;L9544,"HIGH ZONE BIAS",IF(K9544&lt;L9544,"LOW ZONE BIAS","EQUILIBRIUM"))</f>
        <v>EQUILIBRIUM</v>
      </c>
    </row>
    <row r="9545">
      <c r="A9545">
        <v>18026</v>
      </c>
      <c r="B9545" t="str">
        <v>2018-10-04</v>
      </c>
      <c r="C9545" t="str">
        <v>Morning</v>
      </c>
      <c r="D9545">
        <v>12</v>
      </c>
      <c r="E9545" t="str">
        <f>IF(MOD(D9545,2)=0,"EVEN","ODD")</f>
        <v>EVEN</v>
      </c>
      <c r="F9545" t="str">
        <f>IF(D9545&lt;=18,"LOW (1-18)","HIGH (19-36)")</f>
        <v>LOW (1-18)</v>
      </c>
      <c r="G9545">
        <f>INT((D9545-1)/6)+1</f>
        <v>2</v>
      </c>
      <c r="H9545">
        <f>MOD(D9545-1,6)+1</f>
        <v>6</v>
      </c>
      <c r="I9545">
        <f>37-D9545</f>
        <v>25</v>
      </c>
      <c r="J9545">
        <f>ABS(D9545-D9546)</f>
        <v>15</v>
      </c>
      <c r="K9545">
        <f>AVERAGE(D9545:D9549)</f>
        <v>12</v>
      </c>
      <c r="L9545">
        <f>AVERAGE(D9545:D9564)</f>
        <v>12</v>
      </c>
      <c r="M9545">
        <f>K9545-L9545</f>
        <v>0</v>
      </c>
      <c r="N9545" t="str">
        <f>IF(K9545&gt;L9545,"HIGH ZONE BIAS",IF(K9545&lt;L9545,"LOW ZONE BIAS","EQUILIBRIUM"))</f>
        <v>EQUILIBRIUM</v>
      </c>
    </row>
    <row r="9546">
      <c r="A9546">
        <v>18025</v>
      </c>
      <c r="B9546" t="str">
        <v>2018-10-03</v>
      </c>
      <c r="C9546" t="str">
        <v>Evening</v>
      </c>
      <c r="D9546">
        <v>27</v>
      </c>
      <c r="E9546" t="str">
        <f>IF(MOD(D9546,2)=0,"EVEN","ODD")</f>
        <v>ODD</v>
      </c>
      <c r="F9546" t="str">
        <f>IF(D9546&lt;=18,"LOW (1-18)","HIGH (19-36)")</f>
        <v>HIGH (19-36)</v>
      </c>
      <c r="G9546">
        <f>INT((D9546-1)/6)+1</f>
        <v>5</v>
      </c>
      <c r="H9546">
        <f>MOD(D9546-1,6)+1</f>
        <v>3</v>
      </c>
      <c r="I9546">
        <f>37-D9546</f>
        <v>10</v>
      </c>
      <c r="J9546">
        <f>ABS(D9546-D9547)</f>
        <v>12</v>
      </c>
      <c r="K9546">
        <f>AVERAGE(D9546:D9550)</f>
        <v>27</v>
      </c>
      <c r="L9546">
        <f>AVERAGE(D9546:D9565)</f>
        <v>27</v>
      </c>
      <c r="M9546">
        <f>K9546-L9546</f>
        <v>0</v>
      </c>
      <c r="N9546" t="str">
        <f>IF(K9546&gt;L9546,"HIGH ZONE BIAS",IF(K9546&lt;L9546,"LOW ZONE BIAS","EQUILIBRIUM"))</f>
        <v>EQUILIBRIUM</v>
      </c>
    </row>
    <row r="9547">
      <c r="A9547">
        <v>18024</v>
      </c>
      <c r="B9547" t="str">
        <v>2018-10-03</v>
      </c>
      <c r="C9547" t="str">
        <v>Afternoon</v>
      </c>
      <c r="D9547">
        <v>15</v>
      </c>
      <c r="E9547" t="str">
        <f>IF(MOD(D9547,2)=0,"EVEN","ODD")</f>
        <v>ODD</v>
      </c>
      <c r="F9547" t="str">
        <f>IF(D9547&lt;=18,"LOW (1-18)","HIGH (19-36)")</f>
        <v>LOW (1-18)</v>
      </c>
      <c r="G9547">
        <f>INT((D9547-1)/6)+1</f>
        <v>3</v>
      </c>
      <c r="H9547">
        <f>MOD(D9547-1,6)+1</f>
        <v>3</v>
      </c>
      <c r="I9547">
        <f>37-D9547</f>
        <v>22</v>
      </c>
      <c r="J9547">
        <f>ABS(D9547-D9548)</f>
        <v>5</v>
      </c>
      <c r="K9547">
        <f>AVERAGE(D9547:D9551)</f>
        <v>15</v>
      </c>
      <c r="L9547">
        <f>AVERAGE(D9547:D9566)</f>
        <v>15</v>
      </c>
      <c r="M9547">
        <f>K9547-L9547</f>
        <v>0</v>
      </c>
      <c r="N9547" t="str">
        <f>IF(K9547&gt;L9547,"HIGH ZONE BIAS",IF(K9547&lt;L9547,"LOW ZONE BIAS","EQUILIBRIUM"))</f>
        <v>EQUILIBRIUM</v>
      </c>
    </row>
    <row r="9548">
      <c r="A9548">
        <v>18023</v>
      </c>
      <c r="B9548" t="str">
        <v>2018-10-03</v>
      </c>
      <c r="C9548" t="str">
        <v>Midday</v>
      </c>
      <c r="D9548">
        <v>10</v>
      </c>
      <c r="E9548" t="str">
        <f>IF(MOD(D9548,2)=0,"EVEN","ODD")</f>
        <v>EVEN</v>
      </c>
      <c r="F9548" t="str">
        <f>IF(D9548&lt;=18,"LOW (1-18)","HIGH (19-36)")</f>
        <v>LOW (1-18)</v>
      </c>
      <c r="G9548">
        <f>INT((D9548-1)/6)+1</f>
        <v>2</v>
      </c>
      <c r="H9548">
        <f>MOD(D9548-1,6)+1</f>
        <v>4</v>
      </c>
      <c r="I9548">
        <f>37-D9548</f>
        <v>27</v>
      </c>
      <c r="J9548">
        <f>ABS(D9548-D9549)</f>
        <v>15</v>
      </c>
      <c r="K9548">
        <f>AVERAGE(D9548:D9552)</f>
        <v>10</v>
      </c>
      <c r="L9548">
        <f>AVERAGE(D9548:D9567)</f>
        <v>10</v>
      </c>
      <c r="M9548">
        <f>K9548-L9548</f>
        <v>0</v>
      </c>
      <c r="N9548" t="str">
        <f>IF(K9548&gt;L9548,"HIGH ZONE BIAS",IF(K9548&lt;L9548,"LOW ZONE BIAS","EQUILIBRIUM"))</f>
        <v>EQUILIBRIUM</v>
      </c>
    </row>
    <row r="9549">
      <c r="A9549">
        <v>18022</v>
      </c>
      <c r="B9549" t="str">
        <v>2018-10-03</v>
      </c>
      <c r="C9549" t="str">
        <v>Morning</v>
      </c>
      <c r="D9549">
        <v>25</v>
      </c>
      <c r="E9549" t="str">
        <f>IF(MOD(D9549,2)=0,"EVEN","ODD")</f>
        <v>ODD</v>
      </c>
      <c r="F9549" t="str">
        <f>IF(D9549&lt;=18,"LOW (1-18)","HIGH (19-36)")</f>
        <v>HIGH (19-36)</v>
      </c>
      <c r="G9549">
        <f>INT((D9549-1)/6)+1</f>
        <v>5</v>
      </c>
      <c r="H9549">
        <f>MOD(D9549-1,6)+1</f>
        <v>1</v>
      </c>
      <c r="I9549">
        <f>37-D9549</f>
        <v>12</v>
      </c>
      <c r="J9549">
        <f>ABS(D9549-D9550)</f>
        <v>10</v>
      </c>
      <c r="K9549">
        <f>AVERAGE(D9549:D9553)</f>
        <v>25</v>
      </c>
      <c r="L9549">
        <f>AVERAGE(D9549:D9568)</f>
        <v>25</v>
      </c>
      <c r="M9549">
        <f>K9549-L9549</f>
        <v>0</v>
      </c>
      <c r="N9549" t="str">
        <f>IF(K9549&gt;L9549,"HIGH ZONE BIAS",IF(K9549&lt;L9549,"LOW ZONE BIAS","EQUILIBRIUM"))</f>
        <v>EQUILIBRIUM</v>
      </c>
    </row>
    <row r="9550">
      <c r="A9550">
        <v>18021</v>
      </c>
      <c r="B9550" t="str">
        <v>2018-10-02</v>
      </c>
      <c r="C9550" t="str">
        <v>Evening</v>
      </c>
      <c r="D9550">
        <v>35</v>
      </c>
      <c r="E9550" t="str">
        <f>IF(MOD(D9550,2)=0,"EVEN","ODD")</f>
        <v>ODD</v>
      </c>
      <c r="F9550" t="str">
        <f>IF(D9550&lt;=18,"LOW (1-18)","HIGH (19-36)")</f>
        <v>HIGH (19-36)</v>
      </c>
      <c r="G9550">
        <f>INT((D9550-1)/6)+1</f>
        <v>6</v>
      </c>
      <c r="H9550">
        <f>MOD(D9550-1,6)+1</f>
        <v>5</v>
      </c>
      <c r="I9550">
        <f>37-D9550</f>
        <v>2</v>
      </c>
      <c r="J9550">
        <f>ABS(D9550-D9551)</f>
        <v>26</v>
      </c>
      <c r="K9550">
        <f>AVERAGE(D9550:D9554)</f>
        <v>35</v>
      </c>
      <c r="L9550">
        <f>AVERAGE(D9550:D9569)</f>
        <v>35</v>
      </c>
      <c r="M9550">
        <f>K9550-L9550</f>
        <v>0</v>
      </c>
      <c r="N9550" t="str">
        <f>IF(K9550&gt;L9550,"HIGH ZONE BIAS",IF(K9550&lt;L9550,"LOW ZONE BIAS","EQUILIBRIUM"))</f>
        <v>EQUILIBRIUM</v>
      </c>
    </row>
    <row r="9551">
      <c r="A9551">
        <v>18020</v>
      </c>
      <c r="B9551" t="str">
        <v>2018-10-02</v>
      </c>
      <c r="C9551" t="str">
        <v>Afternoon</v>
      </c>
      <c r="D9551">
        <v>9</v>
      </c>
      <c r="E9551" t="str">
        <f>IF(MOD(D9551,2)=0,"EVEN","ODD")</f>
        <v>ODD</v>
      </c>
      <c r="F9551" t="str">
        <f>IF(D9551&lt;=18,"LOW (1-18)","HIGH (19-36)")</f>
        <v>LOW (1-18)</v>
      </c>
      <c r="G9551">
        <f>INT((D9551-1)/6)+1</f>
        <v>2</v>
      </c>
      <c r="H9551">
        <f>MOD(D9551-1,6)+1</f>
        <v>3</v>
      </c>
      <c r="I9551">
        <f>37-D9551</f>
        <v>28</v>
      </c>
      <c r="J9551">
        <f>ABS(D9551-D9552)</f>
        <v>6</v>
      </c>
      <c r="K9551">
        <f>AVERAGE(D9551:D9555)</f>
        <v>9</v>
      </c>
      <c r="L9551">
        <f>AVERAGE(D9551:D9570)</f>
        <v>9</v>
      </c>
      <c r="M9551">
        <f>K9551-L9551</f>
        <v>0</v>
      </c>
      <c r="N9551" t="str">
        <f>IF(K9551&gt;L9551,"HIGH ZONE BIAS",IF(K9551&lt;L9551,"LOW ZONE BIAS","EQUILIBRIUM"))</f>
        <v>EQUILIBRIUM</v>
      </c>
    </row>
    <row r="9552">
      <c r="A9552">
        <v>18019</v>
      </c>
      <c r="B9552" t="str">
        <v>2018-10-02</v>
      </c>
      <c r="C9552" t="str">
        <v>Midday</v>
      </c>
      <c r="D9552">
        <v>15</v>
      </c>
      <c r="E9552" t="str">
        <f>IF(MOD(D9552,2)=0,"EVEN","ODD")</f>
        <v>ODD</v>
      </c>
      <c r="F9552" t="str">
        <f>IF(D9552&lt;=18,"LOW (1-18)","HIGH (19-36)")</f>
        <v>LOW (1-18)</v>
      </c>
      <c r="G9552">
        <f>INT((D9552-1)/6)+1</f>
        <v>3</v>
      </c>
      <c r="H9552">
        <f>MOD(D9552-1,6)+1</f>
        <v>3</v>
      </c>
      <c r="I9552">
        <f>37-D9552</f>
        <v>22</v>
      </c>
      <c r="J9552">
        <f>ABS(D9552-D9553)</f>
        <v>0</v>
      </c>
      <c r="K9552">
        <f>AVERAGE(D9552:D9556)</f>
        <v>15</v>
      </c>
      <c r="L9552">
        <f>AVERAGE(D9552:D9571)</f>
        <v>15</v>
      </c>
      <c r="M9552">
        <f>K9552-L9552</f>
        <v>0</v>
      </c>
      <c r="N9552" t="str">
        <f>IF(K9552&gt;L9552,"HIGH ZONE BIAS",IF(K9552&lt;L9552,"LOW ZONE BIAS","EQUILIBRIUM"))</f>
        <v>EQUILIBRIUM</v>
      </c>
    </row>
    <row r="9553">
      <c r="A9553">
        <v>18018</v>
      </c>
      <c r="B9553" t="str">
        <v>2018-10-02</v>
      </c>
      <c r="C9553" t="str">
        <v>Morning</v>
      </c>
      <c r="D9553">
        <v>15</v>
      </c>
      <c r="E9553" t="str">
        <f>IF(MOD(D9553,2)=0,"EVEN","ODD")</f>
        <v>ODD</v>
      </c>
      <c r="F9553" t="str">
        <f>IF(D9553&lt;=18,"LOW (1-18)","HIGH (19-36)")</f>
        <v>LOW (1-18)</v>
      </c>
      <c r="G9553">
        <f>INT((D9553-1)/6)+1</f>
        <v>3</v>
      </c>
      <c r="H9553">
        <f>MOD(D9553-1,6)+1</f>
        <v>3</v>
      </c>
      <c r="I9553">
        <f>37-D9553</f>
        <v>22</v>
      </c>
      <c r="J9553">
        <f>ABS(D9553-D9554)</f>
        <v>19</v>
      </c>
      <c r="K9553">
        <f>AVERAGE(D9553:D9557)</f>
        <v>15</v>
      </c>
      <c r="L9553">
        <f>AVERAGE(D9553:D9572)</f>
        <v>15</v>
      </c>
      <c r="M9553">
        <f>K9553-L9553</f>
        <v>0</v>
      </c>
      <c r="N9553" t="str">
        <f>IF(K9553&gt;L9553,"HIGH ZONE BIAS",IF(K9553&lt;L9553,"LOW ZONE BIAS","EQUILIBRIUM"))</f>
        <v>EQUILIBRIUM</v>
      </c>
    </row>
    <row r="9554">
      <c r="A9554">
        <v>18017</v>
      </c>
      <c r="B9554" t="str">
        <v>2018-10-01</v>
      </c>
      <c r="C9554" t="str">
        <v>Evening</v>
      </c>
      <c r="D9554">
        <v>34</v>
      </c>
      <c r="E9554" t="str">
        <f>IF(MOD(D9554,2)=0,"EVEN","ODD")</f>
        <v>EVEN</v>
      </c>
      <c r="F9554" t="str">
        <f>IF(D9554&lt;=18,"LOW (1-18)","HIGH (19-36)")</f>
        <v>HIGH (19-36)</v>
      </c>
      <c r="G9554">
        <f>INT((D9554-1)/6)+1</f>
        <v>6</v>
      </c>
      <c r="H9554">
        <f>MOD(D9554-1,6)+1</f>
        <v>4</v>
      </c>
      <c r="I9554">
        <f>37-D9554</f>
        <v>3</v>
      </c>
      <c r="J9554">
        <f>ABS(D9554-D9555)</f>
        <v>20</v>
      </c>
      <c r="K9554">
        <f>AVERAGE(D9554:D9558)</f>
        <v>34</v>
      </c>
      <c r="L9554">
        <f>AVERAGE(D9554:D9573)</f>
        <v>34</v>
      </c>
      <c r="M9554">
        <f>K9554-L9554</f>
        <v>0</v>
      </c>
      <c r="N9554" t="str">
        <f>IF(K9554&gt;L9554,"HIGH ZONE BIAS",IF(K9554&lt;L9554,"LOW ZONE BIAS","EQUILIBRIUM"))</f>
        <v>EQUILIBRIUM</v>
      </c>
    </row>
    <row r="9555">
      <c r="A9555">
        <v>18016</v>
      </c>
      <c r="B9555" t="str">
        <v>2018-10-01</v>
      </c>
      <c r="C9555" t="str">
        <v>Afternoon</v>
      </c>
      <c r="D9555">
        <v>14</v>
      </c>
      <c r="E9555" t="str">
        <f>IF(MOD(D9555,2)=0,"EVEN","ODD")</f>
        <v>EVEN</v>
      </c>
      <c r="F9555" t="str">
        <f>IF(D9555&lt;=18,"LOW (1-18)","HIGH (19-36)")</f>
        <v>LOW (1-18)</v>
      </c>
      <c r="G9555">
        <f>INT((D9555-1)/6)+1</f>
        <v>3</v>
      </c>
      <c r="H9555">
        <f>MOD(D9555-1,6)+1</f>
        <v>2</v>
      </c>
      <c r="I9555">
        <f>37-D9555</f>
        <v>23</v>
      </c>
      <c r="J9555">
        <f>ABS(D9555-D9556)</f>
        <v>17</v>
      </c>
      <c r="K9555">
        <f>AVERAGE(D9555:D9559)</f>
        <v>14</v>
      </c>
      <c r="L9555">
        <f>AVERAGE(D9555:D9574)</f>
        <v>14</v>
      </c>
      <c r="M9555">
        <f>K9555-L9555</f>
        <v>0</v>
      </c>
      <c r="N9555" t="str">
        <f>IF(K9555&gt;L9555,"HIGH ZONE BIAS",IF(K9555&lt;L9555,"LOW ZONE BIAS","EQUILIBRIUM"))</f>
        <v>EQUILIBRIUM</v>
      </c>
    </row>
    <row r="9556">
      <c r="A9556">
        <v>18015</v>
      </c>
      <c r="B9556" t="str">
        <v>2018-10-01</v>
      </c>
      <c r="C9556" t="str">
        <v>Midday</v>
      </c>
      <c r="D9556">
        <v>31</v>
      </c>
      <c r="E9556" t="str">
        <f>IF(MOD(D9556,2)=0,"EVEN","ODD")</f>
        <v>ODD</v>
      </c>
      <c r="F9556" t="str">
        <f>IF(D9556&lt;=18,"LOW (1-18)","HIGH (19-36)")</f>
        <v>HIGH (19-36)</v>
      </c>
      <c r="G9556">
        <f>INT((D9556-1)/6)+1</f>
        <v>6</v>
      </c>
      <c r="H9556">
        <f>MOD(D9556-1,6)+1</f>
        <v>1</v>
      </c>
      <c r="I9556">
        <f>37-D9556</f>
        <v>6</v>
      </c>
      <c r="J9556">
        <f>ABS(D9556-D9557)</f>
        <v>15</v>
      </c>
      <c r="K9556">
        <f>AVERAGE(D9556:D9560)</f>
        <v>31</v>
      </c>
      <c r="L9556">
        <f>AVERAGE(D9556:D9575)</f>
        <v>31</v>
      </c>
      <c r="M9556">
        <f>K9556-L9556</f>
        <v>0</v>
      </c>
      <c r="N9556" t="str">
        <f>IF(K9556&gt;L9556,"HIGH ZONE BIAS",IF(K9556&lt;L9556,"LOW ZONE BIAS","EQUILIBRIUM"))</f>
        <v>EQUILIBRIUM</v>
      </c>
    </row>
    <row r="9557">
      <c r="A9557">
        <v>18014</v>
      </c>
      <c r="B9557" t="str">
        <v>2018-10-01</v>
      </c>
      <c r="C9557" t="str">
        <v>Morning</v>
      </c>
      <c r="D9557">
        <v>16</v>
      </c>
      <c r="E9557" t="str">
        <f>IF(MOD(D9557,2)=0,"EVEN","ODD")</f>
        <v>EVEN</v>
      </c>
      <c r="F9557" t="str">
        <f>IF(D9557&lt;=18,"LOW (1-18)","HIGH (19-36)")</f>
        <v>LOW (1-18)</v>
      </c>
      <c r="G9557">
        <f>INT((D9557-1)/6)+1</f>
        <v>3</v>
      </c>
      <c r="H9557">
        <f>MOD(D9557-1,6)+1</f>
        <v>4</v>
      </c>
      <c r="I9557">
        <f>37-D9557</f>
        <v>21</v>
      </c>
      <c r="J9557">
        <f>ABS(D9557-D9558)</f>
        <v>7</v>
      </c>
      <c r="K9557">
        <f>AVERAGE(D9557:D9561)</f>
        <v>16</v>
      </c>
      <c r="L9557">
        <f>AVERAGE(D9557:D9576)</f>
        <v>16</v>
      </c>
      <c r="M9557">
        <f>K9557-L9557</f>
        <v>0</v>
      </c>
      <c r="N9557" t="str">
        <f>IF(K9557&gt;L9557,"HIGH ZONE BIAS",IF(K9557&lt;L9557,"LOW ZONE BIAS","EQUILIBRIUM"))</f>
        <v>EQUILIBRIUM</v>
      </c>
    </row>
    <row r="9558">
      <c r="A9558">
        <v>18013</v>
      </c>
      <c r="B9558" t="str">
        <v>2018-09-29</v>
      </c>
      <c r="C9558" t="str">
        <v>Evening</v>
      </c>
      <c r="D9558">
        <v>23</v>
      </c>
      <c r="E9558" t="str">
        <f>IF(MOD(D9558,2)=0,"EVEN","ODD")</f>
        <v>ODD</v>
      </c>
      <c r="F9558" t="str">
        <f>IF(D9558&lt;=18,"LOW (1-18)","HIGH (19-36)")</f>
        <v>HIGH (19-36)</v>
      </c>
      <c r="G9558">
        <f>INT((D9558-1)/6)+1</f>
        <v>4</v>
      </c>
      <c r="H9558">
        <f>MOD(D9558-1,6)+1</f>
        <v>5</v>
      </c>
      <c r="I9558">
        <f>37-D9558</f>
        <v>14</v>
      </c>
      <c r="J9558">
        <f>ABS(D9558-D9559)</f>
        <v>1</v>
      </c>
      <c r="K9558">
        <f>AVERAGE(D9558:D9562)</f>
        <v>23</v>
      </c>
      <c r="L9558">
        <f>AVERAGE(D9558:D9577)</f>
        <v>23</v>
      </c>
      <c r="M9558">
        <f>K9558-L9558</f>
        <v>0</v>
      </c>
      <c r="N9558" t="str">
        <f>IF(K9558&gt;L9558,"HIGH ZONE BIAS",IF(K9558&lt;L9558,"LOW ZONE BIAS","EQUILIBRIUM"))</f>
        <v>EQUILIBRIUM</v>
      </c>
    </row>
    <row r="9559">
      <c r="A9559">
        <v>18012</v>
      </c>
      <c r="B9559" t="str">
        <v>2018-09-29</v>
      </c>
      <c r="C9559" t="str">
        <v>Afternoon</v>
      </c>
      <c r="D9559">
        <v>24</v>
      </c>
      <c r="E9559" t="str">
        <f>IF(MOD(D9559,2)=0,"EVEN","ODD")</f>
        <v>EVEN</v>
      </c>
      <c r="F9559" t="str">
        <f>IF(D9559&lt;=18,"LOW (1-18)","HIGH (19-36)")</f>
        <v>HIGH (19-36)</v>
      </c>
      <c r="G9559">
        <f>INT((D9559-1)/6)+1</f>
        <v>4</v>
      </c>
      <c r="H9559">
        <f>MOD(D9559-1,6)+1</f>
        <v>6</v>
      </c>
      <c r="I9559">
        <f>37-D9559</f>
        <v>13</v>
      </c>
      <c r="J9559">
        <f>ABS(D9559-D9560)</f>
        <v>17</v>
      </c>
      <c r="K9559">
        <f>AVERAGE(D9559:D9563)</f>
        <v>24</v>
      </c>
      <c r="L9559">
        <f>AVERAGE(D9559:D9578)</f>
        <v>24</v>
      </c>
      <c r="M9559">
        <f>K9559-L9559</f>
        <v>0</v>
      </c>
      <c r="N9559" t="str">
        <f>IF(K9559&gt;L9559,"HIGH ZONE BIAS",IF(K9559&lt;L9559,"LOW ZONE BIAS","EQUILIBRIUM"))</f>
        <v>EQUILIBRIUM</v>
      </c>
    </row>
    <row r="9560">
      <c r="A9560">
        <v>18011</v>
      </c>
      <c r="B9560" t="str">
        <v>2018-09-29</v>
      </c>
      <c r="C9560" t="str">
        <v>Midday</v>
      </c>
      <c r="D9560">
        <v>7</v>
      </c>
      <c r="E9560" t="str">
        <f>IF(MOD(D9560,2)=0,"EVEN","ODD")</f>
        <v>ODD</v>
      </c>
      <c r="F9560" t="str">
        <f>IF(D9560&lt;=18,"LOW (1-18)","HIGH (19-36)")</f>
        <v>LOW (1-18)</v>
      </c>
      <c r="G9560">
        <f>INT((D9560-1)/6)+1</f>
        <v>2</v>
      </c>
      <c r="H9560">
        <f>MOD(D9560-1,6)+1</f>
        <v>1</v>
      </c>
      <c r="I9560">
        <f>37-D9560</f>
        <v>30</v>
      </c>
      <c r="J9560">
        <f>ABS(D9560-D9561)</f>
        <v>9</v>
      </c>
      <c r="K9560">
        <f>AVERAGE(D9560:D9564)</f>
        <v>7</v>
      </c>
      <c r="L9560">
        <f>AVERAGE(D9560:D9579)</f>
        <v>7</v>
      </c>
      <c r="M9560">
        <f>K9560-L9560</f>
        <v>0</v>
      </c>
      <c r="N9560" t="str">
        <f>IF(K9560&gt;L9560,"HIGH ZONE BIAS",IF(K9560&lt;L9560,"LOW ZONE BIAS","EQUILIBRIUM"))</f>
        <v>EQUILIBRIUM</v>
      </c>
    </row>
    <row r="9561">
      <c r="A9561">
        <v>18010</v>
      </c>
      <c r="B9561" t="str">
        <v>2018-09-29</v>
      </c>
      <c r="C9561" t="str">
        <v>Morning</v>
      </c>
      <c r="D9561">
        <v>16</v>
      </c>
      <c r="E9561" t="str">
        <f>IF(MOD(D9561,2)=0,"EVEN","ODD")</f>
        <v>EVEN</v>
      </c>
      <c r="F9561" t="str">
        <f>IF(D9561&lt;=18,"LOW (1-18)","HIGH (19-36)")</f>
        <v>LOW (1-18)</v>
      </c>
      <c r="G9561">
        <f>INT((D9561-1)/6)+1</f>
        <v>3</v>
      </c>
      <c r="H9561">
        <f>MOD(D9561-1,6)+1</f>
        <v>4</v>
      </c>
      <c r="I9561">
        <f>37-D9561</f>
        <v>21</v>
      </c>
      <c r="J9561">
        <f>ABS(D9561-D9562)</f>
        <v>4</v>
      </c>
      <c r="K9561">
        <f>AVERAGE(D9561:D9565)</f>
        <v>16</v>
      </c>
      <c r="L9561">
        <f>AVERAGE(D9561:D9580)</f>
        <v>16</v>
      </c>
      <c r="M9561">
        <f>K9561-L9561</f>
        <v>0</v>
      </c>
      <c r="N9561" t="str">
        <f>IF(K9561&gt;L9561,"HIGH ZONE BIAS",IF(K9561&lt;L9561,"LOW ZONE BIAS","EQUILIBRIUM"))</f>
        <v>EQUILIBRIUM</v>
      </c>
    </row>
    <row r="9562">
      <c r="A9562">
        <v>18009</v>
      </c>
      <c r="B9562" t="str">
        <v>2018-09-28</v>
      </c>
      <c r="C9562" t="str">
        <v>Evening</v>
      </c>
      <c r="D9562">
        <v>20</v>
      </c>
      <c r="E9562" t="str">
        <f>IF(MOD(D9562,2)=0,"EVEN","ODD")</f>
        <v>EVEN</v>
      </c>
      <c r="F9562" t="str">
        <f>IF(D9562&lt;=18,"LOW (1-18)","HIGH (19-36)")</f>
        <v>HIGH (19-36)</v>
      </c>
      <c r="G9562">
        <f>INT((D9562-1)/6)+1</f>
        <v>4</v>
      </c>
      <c r="H9562">
        <f>MOD(D9562-1,6)+1</f>
        <v>2</v>
      </c>
      <c r="I9562">
        <f>37-D9562</f>
        <v>17</v>
      </c>
      <c r="J9562">
        <f>ABS(D9562-D9563)</f>
        <v>8</v>
      </c>
      <c r="K9562">
        <f>AVERAGE(D9562:D9566)</f>
        <v>20</v>
      </c>
      <c r="L9562">
        <f>AVERAGE(D9562:D9581)</f>
        <v>20</v>
      </c>
      <c r="M9562">
        <f>K9562-L9562</f>
        <v>0</v>
      </c>
      <c r="N9562" t="str">
        <f>IF(K9562&gt;L9562,"HIGH ZONE BIAS",IF(K9562&lt;L9562,"LOW ZONE BIAS","EQUILIBRIUM"))</f>
        <v>EQUILIBRIUM</v>
      </c>
    </row>
    <row r="9563">
      <c r="A9563">
        <v>18008</v>
      </c>
      <c r="B9563" t="str">
        <v>2018-09-28</v>
      </c>
      <c r="C9563" t="str">
        <v>Afternoon</v>
      </c>
      <c r="D9563">
        <v>28</v>
      </c>
      <c r="E9563" t="str">
        <f>IF(MOD(D9563,2)=0,"EVEN","ODD")</f>
        <v>EVEN</v>
      </c>
      <c r="F9563" t="str">
        <f>IF(D9563&lt;=18,"LOW (1-18)","HIGH (19-36)")</f>
        <v>HIGH (19-36)</v>
      </c>
      <c r="G9563">
        <f>INT((D9563-1)/6)+1</f>
        <v>5</v>
      </c>
      <c r="H9563">
        <f>MOD(D9563-1,6)+1</f>
        <v>4</v>
      </c>
      <c r="I9563">
        <f>37-D9563</f>
        <v>9</v>
      </c>
      <c r="J9563">
        <f>ABS(D9563-D9564)</f>
        <v>6</v>
      </c>
      <c r="K9563">
        <f>AVERAGE(D9563:D9567)</f>
        <v>28</v>
      </c>
      <c r="L9563">
        <f>AVERAGE(D9563:D9582)</f>
        <v>28</v>
      </c>
      <c r="M9563">
        <f>K9563-L9563</f>
        <v>0</v>
      </c>
      <c r="N9563" t="str">
        <f>IF(K9563&gt;L9563,"HIGH ZONE BIAS",IF(K9563&lt;L9563,"LOW ZONE BIAS","EQUILIBRIUM"))</f>
        <v>EQUILIBRIUM</v>
      </c>
    </row>
    <row r="9564">
      <c r="A9564">
        <v>18007</v>
      </c>
      <c r="B9564" t="str">
        <v>2018-09-28</v>
      </c>
      <c r="C9564" t="str">
        <v>Midday</v>
      </c>
      <c r="D9564">
        <v>22</v>
      </c>
      <c r="E9564" t="str">
        <f>IF(MOD(D9564,2)=0,"EVEN","ODD")</f>
        <v>EVEN</v>
      </c>
      <c r="F9564" t="str">
        <f>IF(D9564&lt;=18,"LOW (1-18)","HIGH (19-36)")</f>
        <v>HIGH (19-36)</v>
      </c>
      <c r="G9564">
        <f>INT((D9564-1)/6)+1</f>
        <v>4</v>
      </c>
      <c r="H9564">
        <f>MOD(D9564-1,6)+1</f>
        <v>4</v>
      </c>
      <c r="I9564">
        <f>37-D9564</f>
        <v>15</v>
      </c>
      <c r="J9564">
        <f>ABS(D9564-D9565)</f>
        <v>4</v>
      </c>
      <c r="K9564">
        <f>AVERAGE(D9564:D9568)</f>
        <v>22</v>
      </c>
      <c r="L9564">
        <f>AVERAGE(D9564:D9583)</f>
        <v>22</v>
      </c>
      <c r="M9564">
        <f>K9564-L9564</f>
        <v>0</v>
      </c>
      <c r="N9564" t="str">
        <f>IF(K9564&gt;L9564,"HIGH ZONE BIAS",IF(K9564&lt;L9564,"LOW ZONE BIAS","EQUILIBRIUM"))</f>
        <v>EQUILIBRIUM</v>
      </c>
    </row>
    <row r="9565">
      <c r="A9565">
        <v>18006</v>
      </c>
      <c r="B9565" t="str">
        <v>2018-09-28</v>
      </c>
      <c r="C9565" t="str">
        <v>Morning</v>
      </c>
      <c r="D9565">
        <v>18</v>
      </c>
      <c r="E9565" t="str">
        <f>IF(MOD(D9565,2)=0,"EVEN","ODD")</f>
        <v>EVEN</v>
      </c>
      <c r="F9565" t="str">
        <f>IF(D9565&lt;=18,"LOW (1-18)","HIGH (19-36)")</f>
        <v>LOW (1-18)</v>
      </c>
      <c r="G9565">
        <f>INT((D9565-1)/6)+1</f>
        <v>3</v>
      </c>
      <c r="H9565">
        <f>MOD(D9565-1,6)+1</f>
        <v>6</v>
      </c>
      <c r="I9565">
        <f>37-D9565</f>
        <v>19</v>
      </c>
      <c r="J9565">
        <f>ABS(D9565-D9566)</f>
        <v>3</v>
      </c>
      <c r="K9565">
        <f>AVERAGE(D9565:D9569)</f>
        <v>18</v>
      </c>
      <c r="L9565">
        <f>AVERAGE(D9565:D9584)</f>
        <v>18</v>
      </c>
      <c r="M9565">
        <f>K9565-L9565</f>
        <v>0</v>
      </c>
      <c r="N9565" t="str">
        <f>IF(K9565&gt;L9565,"HIGH ZONE BIAS",IF(K9565&lt;L9565,"LOW ZONE BIAS","EQUILIBRIUM"))</f>
        <v>EQUILIBRIUM</v>
      </c>
    </row>
    <row r="9566">
      <c r="A9566">
        <v>18005</v>
      </c>
      <c r="B9566" t="str">
        <v>2018-09-27</v>
      </c>
      <c r="C9566" t="str">
        <v>Evening</v>
      </c>
      <c r="D9566">
        <v>15</v>
      </c>
      <c r="E9566" t="str">
        <f>IF(MOD(D9566,2)=0,"EVEN","ODD")</f>
        <v>ODD</v>
      </c>
      <c r="F9566" t="str">
        <f>IF(D9566&lt;=18,"LOW (1-18)","HIGH (19-36)")</f>
        <v>LOW (1-18)</v>
      </c>
      <c r="G9566">
        <f>INT((D9566-1)/6)+1</f>
        <v>3</v>
      </c>
      <c r="H9566">
        <f>MOD(D9566-1,6)+1</f>
        <v>3</v>
      </c>
      <c r="I9566">
        <f>37-D9566</f>
        <v>22</v>
      </c>
      <c r="J9566">
        <f>ABS(D9566-D9567)</f>
        <v>2</v>
      </c>
      <c r="K9566">
        <f>AVERAGE(D9566:D9570)</f>
        <v>15</v>
      </c>
      <c r="L9566">
        <f>AVERAGE(D9566:D9585)</f>
        <v>15</v>
      </c>
      <c r="M9566">
        <f>K9566-L9566</f>
        <v>0</v>
      </c>
      <c r="N9566" t="str">
        <f>IF(K9566&gt;L9566,"HIGH ZONE BIAS",IF(K9566&lt;L9566,"LOW ZONE BIAS","EQUILIBRIUM"))</f>
        <v>EQUILIBRIUM</v>
      </c>
    </row>
    <row r="9567">
      <c r="A9567">
        <v>18004</v>
      </c>
      <c r="B9567" t="str">
        <v>2018-09-27</v>
      </c>
      <c r="C9567" t="str">
        <v>Afternoon</v>
      </c>
      <c r="D9567">
        <v>13</v>
      </c>
      <c r="E9567" t="str">
        <f>IF(MOD(D9567,2)=0,"EVEN","ODD")</f>
        <v>ODD</v>
      </c>
      <c r="F9567" t="str">
        <f>IF(D9567&lt;=18,"LOW (1-18)","HIGH (19-36)")</f>
        <v>LOW (1-18)</v>
      </c>
      <c r="G9567">
        <f>INT((D9567-1)/6)+1</f>
        <v>3</v>
      </c>
      <c r="H9567">
        <f>MOD(D9567-1,6)+1</f>
        <v>1</v>
      </c>
      <c r="I9567">
        <f>37-D9567</f>
        <v>24</v>
      </c>
      <c r="J9567">
        <f>ABS(D9567-D9568)</f>
        <v>7</v>
      </c>
      <c r="K9567">
        <f>AVERAGE(D9567:D9571)</f>
        <v>13</v>
      </c>
      <c r="L9567">
        <f>AVERAGE(D9567:D9586)</f>
        <v>13</v>
      </c>
      <c r="M9567">
        <f>K9567-L9567</f>
        <v>0</v>
      </c>
      <c r="N9567" t="str">
        <f>IF(K9567&gt;L9567,"HIGH ZONE BIAS",IF(K9567&lt;L9567,"LOW ZONE BIAS","EQUILIBRIUM"))</f>
        <v>EQUILIBRIUM</v>
      </c>
    </row>
    <row r="9568">
      <c r="A9568">
        <v>18003</v>
      </c>
      <c r="B9568" t="str">
        <v>2018-09-27</v>
      </c>
      <c r="C9568" t="str">
        <v>Midday</v>
      </c>
      <c r="D9568">
        <v>6</v>
      </c>
      <c r="E9568" t="str">
        <f>IF(MOD(D9568,2)=0,"EVEN","ODD")</f>
        <v>EVEN</v>
      </c>
      <c r="F9568" t="str">
        <f>IF(D9568&lt;=18,"LOW (1-18)","HIGH (19-36)")</f>
        <v>LOW (1-18)</v>
      </c>
      <c r="G9568">
        <f>INT((D9568-1)/6)+1</f>
        <v>1</v>
      </c>
      <c r="H9568">
        <f>MOD(D9568-1,6)+1</f>
        <v>6</v>
      </c>
      <c r="I9568">
        <f>37-D9568</f>
        <v>31</v>
      </c>
      <c r="J9568">
        <f>ABS(D9568-D9569)</f>
        <v>30</v>
      </c>
      <c r="K9568">
        <f>AVERAGE(D9568:D9572)</f>
        <v>6</v>
      </c>
      <c r="L9568">
        <f>AVERAGE(D9568:D9587)</f>
        <v>6</v>
      </c>
      <c r="M9568">
        <f>K9568-L9568</f>
        <v>0</v>
      </c>
      <c r="N9568" t="str">
        <f>IF(K9568&gt;L9568,"HIGH ZONE BIAS",IF(K9568&lt;L9568,"LOW ZONE BIAS","EQUILIBRIUM"))</f>
        <v>EQUILIBRIUM</v>
      </c>
    </row>
    <row r="9569">
      <c r="A9569">
        <v>18002</v>
      </c>
      <c r="B9569" t="str">
        <v>2018-09-27</v>
      </c>
      <c r="C9569" t="str">
        <v>Morning</v>
      </c>
      <c r="D9569">
        <v>36</v>
      </c>
      <c r="E9569" t="str">
        <f>IF(MOD(D9569,2)=0,"EVEN","ODD")</f>
        <v>EVEN</v>
      </c>
      <c r="F9569" t="str">
        <f>IF(D9569&lt;=18,"LOW (1-18)","HIGH (19-36)")</f>
        <v>HIGH (19-36)</v>
      </c>
      <c r="G9569">
        <f>INT((D9569-1)/6)+1</f>
        <v>6</v>
      </c>
      <c r="H9569">
        <f>MOD(D9569-1,6)+1</f>
        <v>6</v>
      </c>
      <c r="I9569">
        <f>37-D9569</f>
        <v>1</v>
      </c>
      <c r="J9569">
        <f>ABS(D9569-D9570)</f>
        <v>12</v>
      </c>
      <c r="K9569">
        <f>AVERAGE(D9569:D9573)</f>
        <v>36</v>
      </c>
      <c r="L9569">
        <f>AVERAGE(D9569:D9588)</f>
        <v>36</v>
      </c>
      <c r="M9569">
        <f>K9569-L9569</f>
        <v>0</v>
      </c>
      <c r="N9569" t="str">
        <f>IF(K9569&gt;L9569,"HIGH ZONE BIAS",IF(K9569&lt;L9569,"LOW ZONE BIAS","EQUILIBRIUM"))</f>
        <v>EQUILIBRIUM</v>
      </c>
    </row>
    <row r="9570">
      <c r="A9570">
        <v>18001</v>
      </c>
      <c r="B9570" t="str">
        <v>2018-09-26</v>
      </c>
      <c r="C9570" t="str">
        <v>Evening</v>
      </c>
      <c r="D9570">
        <v>24</v>
      </c>
      <c r="E9570" t="str">
        <f>IF(MOD(D9570,2)=0,"EVEN","ODD")</f>
        <v>EVEN</v>
      </c>
      <c r="F9570" t="str">
        <f>IF(D9570&lt;=18,"LOW (1-18)","HIGH (19-36)")</f>
        <v>HIGH (19-36)</v>
      </c>
      <c r="G9570">
        <f>INT((D9570-1)/6)+1</f>
        <v>4</v>
      </c>
      <c r="H9570">
        <f>MOD(D9570-1,6)+1</f>
        <v>6</v>
      </c>
      <c r="I9570">
        <f>37-D9570</f>
        <v>13</v>
      </c>
      <c r="J9570">
        <f>ABS(D9570-D9571)</f>
        <v>21</v>
      </c>
      <c r="K9570">
        <f>AVERAGE(D9570:D9574)</f>
        <v>24</v>
      </c>
      <c r="L9570">
        <f>AVERAGE(D9570:D9589)</f>
        <v>24</v>
      </c>
      <c r="M9570">
        <f>K9570-L9570</f>
        <v>0</v>
      </c>
      <c r="N9570" t="str">
        <f>IF(K9570&gt;L9570,"HIGH ZONE BIAS",IF(K9570&lt;L9570,"LOW ZONE BIAS","EQUILIBRIUM"))</f>
        <v>EQUILIBRIUM</v>
      </c>
    </row>
    <row r="9571">
      <c r="A9571">
        <v>18000</v>
      </c>
      <c r="B9571" t="str">
        <v>2018-09-26</v>
      </c>
      <c r="C9571" t="str">
        <v>Afternoon</v>
      </c>
      <c r="D9571">
        <v>3</v>
      </c>
      <c r="E9571" t="str">
        <f>IF(MOD(D9571,2)=0,"EVEN","ODD")</f>
        <v>ODD</v>
      </c>
      <c r="F9571" t="str">
        <f>IF(D9571&lt;=18,"LOW (1-18)","HIGH (19-36)")</f>
        <v>LOW (1-18)</v>
      </c>
      <c r="G9571">
        <f>INT((D9571-1)/6)+1</f>
        <v>1</v>
      </c>
      <c r="H9571">
        <f>MOD(D9571-1,6)+1</f>
        <v>3</v>
      </c>
      <c r="I9571">
        <f>37-D9571</f>
        <v>34</v>
      </c>
      <c r="J9571">
        <f>ABS(D9571-D9572)</f>
        <v>21</v>
      </c>
      <c r="K9571">
        <f>AVERAGE(D9571:D9575)</f>
        <v>3</v>
      </c>
      <c r="L9571">
        <f>AVERAGE(D9571:D9590)</f>
        <v>3</v>
      </c>
      <c r="M9571">
        <f>K9571-L9571</f>
        <v>0</v>
      </c>
      <c r="N9571" t="str">
        <f>IF(K9571&gt;L9571,"HIGH ZONE BIAS",IF(K9571&lt;L9571,"LOW ZONE BIAS","EQUILIBRIUM"))</f>
        <v>EQUILIBRIUM</v>
      </c>
    </row>
    <row r="9572">
      <c r="A9572">
        <v>17999</v>
      </c>
      <c r="B9572" t="str">
        <v>2018-09-26</v>
      </c>
      <c r="C9572" t="str">
        <v>Midday</v>
      </c>
      <c r="D9572">
        <v>24</v>
      </c>
      <c r="E9572" t="str">
        <f>IF(MOD(D9572,2)=0,"EVEN","ODD")</f>
        <v>EVEN</v>
      </c>
      <c r="F9572" t="str">
        <f>IF(D9572&lt;=18,"LOW (1-18)","HIGH (19-36)")</f>
        <v>HIGH (19-36)</v>
      </c>
      <c r="G9572">
        <f>INT((D9572-1)/6)+1</f>
        <v>4</v>
      </c>
      <c r="H9572">
        <f>MOD(D9572-1,6)+1</f>
        <v>6</v>
      </c>
      <c r="I9572">
        <f>37-D9572</f>
        <v>13</v>
      </c>
      <c r="J9572">
        <f>ABS(D9572-D9573)</f>
        <v>16</v>
      </c>
      <c r="K9572">
        <f>AVERAGE(D9572:D9576)</f>
        <v>24</v>
      </c>
      <c r="L9572">
        <f>AVERAGE(D9572:D9591)</f>
        <v>24</v>
      </c>
      <c r="M9572">
        <f>K9572-L9572</f>
        <v>0</v>
      </c>
      <c r="N9572" t="str">
        <f>IF(K9572&gt;L9572,"HIGH ZONE BIAS",IF(K9572&lt;L9572,"LOW ZONE BIAS","EQUILIBRIUM"))</f>
        <v>EQUILIBRIUM</v>
      </c>
    </row>
    <row r="9573">
      <c r="A9573">
        <v>17998</v>
      </c>
      <c r="B9573" t="str">
        <v>2018-09-26</v>
      </c>
      <c r="C9573" t="str">
        <v>Morning</v>
      </c>
      <c r="D9573">
        <v>8</v>
      </c>
      <c r="E9573" t="str">
        <f>IF(MOD(D9573,2)=0,"EVEN","ODD")</f>
        <v>EVEN</v>
      </c>
      <c r="F9573" t="str">
        <f>IF(D9573&lt;=18,"LOW (1-18)","HIGH (19-36)")</f>
        <v>LOW (1-18)</v>
      </c>
      <c r="G9573">
        <f>INT((D9573-1)/6)+1</f>
        <v>2</v>
      </c>
      <c r="H9573">
        <f>MOD(D9573-1,6)+1</f>
        <v>2</v>
      </c>
      <c r="I9573">
        <f>37-D9573</f>
        <v>29</v>
      </c>
      <c r="J9573">
        <f>ABS(D9573-D9574)</f>
        <v>1</v>
      </c>
      <c r="K9573">
        <f>AVERAGE(D9573:D9577)</f>
        <v>8</v>
      </c>
      <c r="L9573">
        <f>AVERAGE(D9573:D9592)</f>
        <v>8</v>
      </c>
      <c r="M9573">
        <f>K9573-L9573</f>
        <v>0</v>
      </c>
      <c r="N9573" t="str">
        <f>IF(K9573&gt;L9573,"HIGH ZONE BIAS",IF(K9573&lt;L9573,"LOW ZONE BIAS","EQUILIBRIUM"))</f>
        <v>EQUILIBRIUM</v>
      </c>
    </row>
    <row r="9574">
      <c r="A9574">
        <v>17997</v>
      </c>
      <c r="B9574" t="str">
        <v>2018-09-25</v>
      </c>
      <c r="C9574" t="str">
        <v>Evening</v>
      </c>
      <c r="D9574">
        <v>9</v>
      </c>
      <c r="E9574" t="str">
        <f>IF(MOD(D9574,2)=0,"EVEN","ODD")</f>
        <v>ODD</v>
      </c>
      <c r="F9574" t="str">
        <f>IF(D9574&lt;=18,"LOW (1-18)","HIGH (19-36)")</f>
        <v>LOW (1-18)</v>
      </c>
      <c r="G9574">
        <f>INT((D9574-1)/6)+1</f>
        <v>2</v>
      </c>
      <c r="H9574">
        <f>MOD(D9574-1,6)+1</f>
        <v>3</v>
      </c>
      <c r="I9574">
        <f>37-D9574</f>
        <v>28</v>
      </c>
      <c r="J9574">
        <f>ABS(D9574-D9575)</f>
        <v>26</v>
      </c>
      <c r="K9574">
        <f>AVERAGE(D9574:D9578)</f>
        <v>9</v>
      </c>
      <c r="L9574">
        <f>AVERAGE(D9574:D9593)</f>
        <v>9</v>
      </c>
      <c r="M9574">
        <f>K9574-L9574</f>
        <v>0</v>
      </c>
      <c r="N9574" t="str">
        <f>IF(K9574&gt;L9574,"HIGH ZONE BIAS",IF(K9574&lt;L9574,"LOW ZONE BIAS","EQUILIBRIUM"))</f>
        <v>EQUILIBRIUM</v>
      </c>
    </row>
    <row r="9575">
      <c r="A9575">
        <v>17996</v>
      </c>
      <c r="B9575" t="str">
        <v>2018-09-25</v>
      </c>
      <c r="C9575" t="str">
        <v>Afternoon</v>
      </c>
      <c r="D9575">
        <v>35</v>
      </c>
      <c r="E9575" t="str">
        <f>IF(MOD(D9575,2)=0,"EVEN","ODD")</f>
        <v>ODD</v>
      </c>
      <c r="F9575" t="str">
        <f>IF(D9575&lt;=18,"LOW (1-18)","HIGH (19-36)")</f>
        <v>HIGH (19-36)</v>
      </c>
      <c r="G9575">
        <f>INT((D9575-1)/6)+1</f>
        <v>6</v>
      </c>
      <c r="H9575">
        <f>MOD(D9575-1,6)+1</f>
        <v>5</v>
      </c>
      <c r="I9575">
        <f>37-D9575</f>
        <v>2</v>
      </c>
      <c r="J9575">
        <f>ABS(D9575-D9576)</f>
        <v>3</v>
      </c>
      <c r="K9575">
        <f>AVERAGE(D9575:D9579)</f>
        <v>35</v>
      </c>
      <c r="L9575">
        <f>AVERAGE(D9575:D9594)</f>
        <v>35</v>
      </c>
      <c r="M9575">
        <f>K9575-L9575</f>
        <v>0</v>
      </c>
      <c r="N9575" t="str">
        <f>IF(K9575&gt;L9575,"HIGH ZONE BIAS",IF(K9575&lt;L9575,"LOW ZONE BIAS","EQUILIBRIUM"))</f>
        <v>EQUILIBRIUM</v>
      </c>
    </row>
    <row r="9576">
      <c r="A9576">
        <v>17995</v>
      </c>
      <c r="B9576" t="str">
        <v>2018-09-25</v>
      </c>
      <c r="C9576" t="str">
        <v>Midday</v>
      </c>
      <c r="D9576">
        <v>32</v>
      </c>
      <c r="E9576" t="str">
        <f>IF(MOD(D9576,2)=0,"EVEN","ODD")</f>
        <v>EVEN</v>
      </c>
      <c r="F9576" t="str">
        <f>IF(D9576&lt;=18,"LOW (1-18)","HIGH (19-36)")</f>
        <v>HIGH (19-36)</v>
      </c>
      <c r="G9576">
        <f>INT((D9576-1)/6)+1</f>
        <v>6</v>
      </c>
      <c r="H9576">
        <f>MOD(D9576-1,6)+1</f>
        <v>2</v>
      </c>
      <c r="I9576">
        <f>37-D9576</f>
        <v>5</v>
      </c>
      <c r="J9576">
        <f>ABS(D9576-D9577)</f>
        <v>10</v>
      </c>
      <c r="K9576">
        <f>AVERAGE(D9576:D9580)</f>
        <v>32</v>
      </c>
      <c r="L9576">
        <f>AVERAGE(D9576:D9595)</f>
        <v>32</v>
      </c>
      <c r="M9576">
        <f>K9576-L9576</f>
        <v>0</v>
      </c>
      <c r="N9576" t="str">
        <f>IF(K9576&gt;L9576,"HIGH ZONE BIAS",IF(K9576&lt;L9576,"LOW ZONE BIAS","EQUILIBRIUM"))</f>
        <v>EQUILIBRIUM</v>
      </c>
    </row>
    <row r="9577">
      <c r="A9577">
        <v>17994</v>
      </c>
      <c r="B9577" t="str">
        <v>2018-09-25</v>
      </c>
      <c r="C9577" t="str">
        <v>Morning</v>
      </c>
      <c r="D9577">
        <v>22</v>
      </c>
      <c r="E9577" t="str">
        <f>IF(MOD(D9577,2)=0,"EVEN","ODD")</f>
        <v>EVEN</v>
      </c>
      <c r="F9577" t="str">
        <f>IF(D9577&lt;=18,"LOW (1-18)","HIGH (19-36)")</f>
        <v>HIGH (19-36)</v>
      </c>
      <c r="G9577">
        <f>INT((D9577-1)/6)+1</f>
        <v>4</v>
      </c>
      <c r="H9577">
        <f>MOD(D9577-1,6)+1</f>
        <v>4</v>
      </c>
      <c r="I9577">
        <f>37-D9577</f>
        <v>15</v>
      </c>
      <c r="J9577">
        <f>ABS(D9577-D9578)</f>
        <v>6</v>
      </c>
      <c r="K9577">
        <f>AVERAGE(D9577:D9581)</f>
        <v>22</v>
      </c>
      <c r="L9577">
        <f>AVERAGE(D9577:D9596)</f>
        <v>22</v>
      </c>
      <c r="M9577">
        <f>K9577-L9577</f>
        <v>0</v>
      </c>
      <c r="N9577" t="str">
        <f>IF(K9577&gt;L9577,"HIGH ZONE BIAS",IF(K9577&lt;L9577,"LOW ZONE BIAS","EQUILIBRIUM"))</f>
        <v>EQUILIBRIUM</v>
      </c>
    </row>
    <row r="9578">
      <c r="A9578">
        <v>17993</v>
      </c>
      <c r="B9578" t="str">
        <v>2018-09-24</v>
      </c>
      <c r="C9578" t="str">
        <v>Evening</v>
      </c>
      <c r="D9578">
        <v>16</v>
      </c>
      <c r="E9578" t="str">
        <f>IF(MOD(D9578,2)=0,"EVEN","ODD")</f>
        <v>EVEN</v>
      </c>
      <c r="F9578" t="str">
        <f>IF(D9578&lt;=18,"LOW (1-18)","HIGH (19-36)")</f>
        <v>LOW (1-18)</v>
      </c>
      <c r="G9578">
        <f>INT((D9578-1)/6)+1</f>
        <v>3</v>
      </c>
      <c r="H9578">
        <f>MOD(D9578-1,6)+1</f>
        <v>4</v>
      </c>
      <c r="I9578">
        <f>37-D9578</f>
        <v>21</v>
      </c>
      <c r="J9578">
        <f>ABS(D9578-D9579)</f>
        <v>10</v>
      </c>
      <c r="K9578">
        <f>AVERAGE(D9578:D9582)</f>
        <v>16</v>
      </c>
      <c r="L9578">
        <f>AVERAGE(D9578:D9597)</f>
        <v>16</v>
      </c>
      <c r="M9578">
        <f>K9578-L9578</f>
        <v>0</v>
      </c>
      <c r="N9578" t="str">
        <f>IF(K9578&gt;L9578,"HIGH ZONE BIAS",IF(K9578&lt;L9578,"LOW ZONE BIAS","EQUILIBRIUM"))</f>
        <v>EQUILIBRIUM</v>
      </c>
    </row>
    <row r="9579">
      <c r="A9579">
        <v>17992</v>
      </c>
      <c r="B9579" t="str">
        <v>2018-09-24</v>
      </c>
      <c r="C9579" t="str">
        <v>Afternoon</v>
      </c>
      <c r="D9579">
        <v>26</v>
      </c>
      <c r="E9579" t="str">
        <f>IF(MOD(D9579,2)=0,"EVEN","ODD")</f>
        <v>EVEN</v>
      </c>
      <c r="F9579" t="str">
        <f>IF(D9579&lt;=18,"LOW (1-18)","HIGH (19-36)")</f>
        <v>HIGH (19-36)</v>
      </c>
      <c r="G9579">
        <f>INT((D9579-1)/6)+1</f>
        <v>5</v>
      </c>
      <c r="H9579">
        <f>MOD(D9579-1,6)+1</f>
        <v>2</v>
      </c>
      <c r="I9579">
        <f>37-D9579</f>
        <v>11</v>
      </c>
      <c r="J9579">
        <f>ABS(D9579-D9580)</f>
        <v>10</v>
      </c>
      <c r="K9579">
        <f>AVERAGE(D9579:D9583)</f>
        <v>26</v>
      </c>
      <c r="L9579">
        <f>AVERAGE(D9579:D9598)</f>
        <v>26</v>
      </c>
      <c r="M9579">
        <f>K9579-L9579</f>
        <v>0</v>
      </c>
      <c r="N9579" t="str">
        <f>IF(K9579&gt;L9579,"HIGH ZONE BIAS",IF(K9579&lt;L9579,"LOW ZONE BIAS","EQUILIBRIUM"))</f>
        <v>EQUILIBRIUM</v>
      </c>
    </row>
    <row r="9580">
      <c r="A9580">
        <v>17991</v>
      </c>
      <c r="B9580" t="str">
        <v>2018-09-24</v>
      </c>
      <c r="C9580" t="str">
        <v>Midday</v>
      </c>
      <c r="D9580">
        <v>36</v>
      </c>
      <c r="E9580" t="str">
        <f>IF(MOD(D9580,2)=0,"EVEN","ODD")</f>
        <v>EVEN</v>
      </c>
      <c r="F9580" t="str">
        <f>IF(D9580&lt;=18,"LOW (1-18)","HIGH (19-36)")</f>
        <v>HIGH (19-36)</v>
      </c>
      <c r="G9580">
        <f>INT((D9580-1)/6)+1</f>
        <v>6</v>
      </c>
      <c r="H9580">
        <f>MOD(D9580-1,6)+1</f>
        <v>6</v>
      </c>
      <c r="I9580">
        <f>37-D9580</f>
        <v>1</v>
      </c>
      <c r="J9580">
        <f>ABS(D9580-D9581)</f>
        <v>5</v>
      </c>
      <c r="K9580">
        <f>AVERAGE(D9580:D9584)</f>
        <v>36</v>
      </c>
      <c r="L9580">
        <f>AVERAGE(D9580:D9599)</f>
        <v>36</v>
      </c>
      <c r="M9580">
        <f>K9580-L9580</f>
        <v>0</v>
      </c>
      <c r="N9580" t="str">
        <f>IF(K9580&gt;L9580,"HIGH ZONE BIAS",IF(K9580&lt;L9580,"LOW ZONE BIAS","EQUILIBRIUM"))</f>
        <v>EQUILIBRIUM</v>
      </c>
    </row>
    <row r="9581">
      <c r="A9581">
        <v>17990</v>
      </c>
      <c r="B9581" t="str">
        <v>2018-09-24</v>
      </c>
      <c r="C9581" t="str">
        <v>Morning</v>
      </c>
      <c r="D9581">
        <v>31</v>
      </c>
      <c r="E9581" t="str">
        <f>IF(MOD(D9581,2)=0,"EVEN","ODD")</f>
        <v>ODD</v>
      </c>
      <c r="F9581" t="str">
        <f>IF(D9581&lt;=18,"LOW (1-18)","HIGH (19-36)")</f>
        <v>HIGH (19-36)</v>
      </c>
      <c r="G9581">
        <f>INT((D9581-1)/6)+1</f>
        <v>6</v>
      </c>
      <c r="H9581">
        <f>MOD(D9581-1,6)+1</f>
        <v>1</v>
      </c>
      <c r="I9581">
        <f>37-D9581</f>
        <v>6</v>
      </c>
      <c r="J9581">
        <f>ABS(D9581-D9582)</f>
        <v>0</v>
      </c>
      <c r="K9581">
        <f>AVERAGE(D9581:D9585)</f>
        <v>31</v>
      </c>
      <c r="L9581">
        <f>AVERAGE(D9581:D9600)</f>
        <v>31</v>
      </c>
      <c r="M9581">
        <f>K9581-L9581</f>
        <v>0</v>
      </c>
      <c r="N9581" t="str">
        <f>IF(K9581&gt;L9581,"HIGH ZONE BIAS",IF(K9581&lt;L9581,"LOW ZONE BIAS","EQUILIBRIUM"))</f>
        <v>EQUILIBRIUM</v>
      </c>
    </row>
    <row r="9582">
      <c r="A9582">
        <v>17989</v>
      </c>
      <c r="B9582" t="str">
        <v>2018-09-22</v>
      </c>
      <c r="C9582" t="str">
        <v>Evening</v>
      </c>
      <c r="D9582">
        <v>31</v>
      </c>
      <c r="E9582" t="str">
        <f>IF(MOD(D9582,2)=0,"EVEN","ODD")</f>
        <v>ODD</v>
      </c>
      <c r="F9582" t="str">
        <f>IF(D9582&lt;=18,"LOW (1-18)","HIGH (19-36)")</f>
        <v>HIGH (19-36)</v>
      </c>
      <c r="G9582">
        <f>INT((D9582-1)/6)+1</f>
        <v>6</v>
      </c>
      <c r="H9582">
        <f>MOD(D9582-1,6)+1</f>
        <v>1</v>
      </c>
      <c r="I9582">
        <f>37-D9582</f>
        <v>6</v>
      </c>
      <c r="J9582">
        <f>ABS(D9582-D9583)</f>
        <v>5</v>
      </c>
      <c r="K9582">
        <f>AVERAGE(D9582:D9586)</f>
        <v>31</v>
      </c>
      <c r="L9582">
        <f>AVERAGE(D9582:D9601)</f>
        <v>31</v>
      </c>
      <c r="M9582">
        <f>K9582-L9582</f>
        <v>0</v>
      </c>
      <c r="N9582" t="str">
        <f>IF(K9582&gt;L9582,"HIGH ZONE BIAS",IF(K9582&lt;L9582,"LOW ZONE BIAS","EQUILIBRIUM"))</f>
        <v>EQUILIBRIUM</v>
      </c>
    </row>
    <row r="9583">
      <c r="A9583">
        <v>17988</v>
      </c>
      <c r="B9583" t="str">
        <v>2018-09-22</v>
      </c>
      <c r="C9583" t="str">
        <v>Afternoon</v>
      </c>
      <c r="D9583">
        <v>26</v>
      </c>
      <c r="E9583" t="str">
        <f>IF(MOD(D9583,2)=0,"EVEN","ODD")</f>
        <v>EVEN</v>
      </c>
      <c r="F9583" t="str">
        <f>IF(D9583&lt;=18,"LOW (1-18)","HIGH (19-36)")</f>
        <v>HIGH (19-36)</v>
      </c>
      <c r="G9583">
        <f>INT((D9583-1)/6)+1</f>
        <v>5</v>
      </c>
      <c r="H9583">
        <f>MOD(D9583-1,6)+1</f>
        <v>2</v>
      </c>
      <c r="I9583">
        <f>37-D9583</f>
        <v>11</v>
      </c>
      <c r="J9583">
        <f>ABS(D9583-D9584)</f>
        <v>17</v>
      </c>
      <c r="K9583">
        <f>AVERAGE(D9583:D9587)</f>
        <v>26</v>
      </c>
      <c r="L9583">
        <f>AVERAGE(D9583:D9602)</f>
        <v>26</v>
      </c>
      <c r="M9583">
        <f>K9583-L9583</f>
        <v>0</v>
      </c>
      <c r="N9583" t="str">
        <f>IF(K9583&gt;L9583,"HIGH ZONE BIAS",IF(K9583&lt;L9583,"LOW ZONE BIAS","EQUILIBRIUM"))</f>
        <v>EQUILIBRIUM</v>
      </c>
    </row>
    <row r="9584">
      <c r="A9584">
        <v>17987</v>
      </c>
      <c r="B9584" t="str">
        <v>2018-09-22</v>
      </c>
      <c r="C9584" t="str">
        <v>Midday</v>
      </c>
      <c r="D9584">
        <v>9</v>
      </c>
      <c r="E9584" t="str">
        <f>IF(MOD(D9584,2)=0,"EVEN","ODD")</f>
        <v>ODD</v>
      </c>
      <c r="F9584" t="str">
        <f>IF(D9584&lt;=18,"LOW (1-18)","HIGH (19-36)")</f>
        <v>LOW (1-18)</v>
      </c>
      <c r="G9584">
        <f>INT((D9584-1)/6)+1</f>
        <v>2</v>
      </c>
      <c r="H9584">
        <f>MOD(D9584-1,6)+1</f>
        <v>3</v>
      </c>
      <c r="I9584">
        <f>37-D9584</f>
        <v>28</v>
      </c>
      <c r="J9584">
        <f>ABS(D9584-D9585)</f>
        <v>4</v>
      </c>
      <c r="K9584">
        <f>AVERAGE(D9584:D9588)</f>
        <v>9</v>
      </c>
      <c r="L9584">
        <f>AVERAGE(D9584:D9603)</f>
        <v>9</v>
      </c>
      <c r="M9584">
        <f>K9584-L9584</f>
        <v>0</v>
      </c>
      <c r="N9584" t="str">
        <f>IF(K9584&gt;L9584,"HIGH ZONE BIAS",IF(K9584&lt;L9584,"LOW ZONE BIAS","EQUILIBRIUM"))</f>
        <v>EQUILIBRIUM</v>
      </c>
    </row>
    <row r="9585">
      <c r="A9585">
        <v>17986</v>
      </c>
      <c r="B9585" t="str">
        <v>2018-09-22</v>
      </c>
      <c r="C9585" t="str">
        <v>Morning</v>
      </c>
      <c r="D9585">
        <v>13</v>
      </c>
      <c r="E9585" t="str">
        <f>IF(MOD(D9585,2)=0,"EVEN","ODD")</f>
        <v>ODD</v>
      </c>
      <c r="F9585" t="str">
        <f>IF(D9585&lt;=18,"LOW (1-18)","HIGH (19-36)")</f>
        <v>LOW (1-18)</v>
      </c>
      <c r="G9585">
        <f>INT((D9585-1)/6)+1</f>
        <v>3</v>
      </c>
      <c r="H9585">
        <f>MOD(D9585-1,6)+1</f>
        <v>1</v>
      </c>
      <c r="I9585">
        <f>37-D9585</f>
        <v>24</v>
      </c>
      <c r="J9585">
        <f>ABS(D9585-D9586)</f>
        <v>21</v>
      </c>
      <c r="K9585">
        <f>AVERAGE(D9585:D9589)</f>
        <v>13</v>
      </c>
      <c r="L9585">
        <f>AVERAGE(D9585:D9604)</f>
        <v>13</v>
      </c>
      <c r="M9585">
        <f>K9585-L9585</f>
        <v>0</v>
      </c>
      <c r="N9585" t="str">
        <f>IF(K9585&gt;L9585,"HIGH ZONE BIAS",IF(K9585&lt;L9585,"LOW ZONE BIAS","EQUILIBRIUM"))</f>
        <v>EQUILIBRIUM</v>
      </c>
    </row>
    <row r="9586">
      <c r="A9586">
        <v>17985</v>
      </c>
      <c r="B9586" t="str">
        <v>2018-09-21</v>
      </c>
      <c r="C9586" t="str">
        <v>Evening</v>
      </c>
      <c r="D9586">
        <v>34</v>
      </c>
      <c r="E9586" t="str">
        <f>IF(MOD(D9586,2)=0,"EVEN","ODD")</f>
        <v>EVEN</v>
      </c>
      <c r="F9586" t="str">
        <f>IF(D9586&lt;=18,"LOW (1-18)","HIGH (19-36)")</f>
        <v>HIGH (19-36)</v>
      </c>
      <c r="G9586">
        <f>INT((D9586-1)/6)+1</f>
        <v>6</v>
      </c>
      <c r="H9586">
        <f>MOD(D9586-1,6)+1</f>
        <v>4</v>
      </c>
      <c r="I9586">
        <f>37-D9586</f>
        <v>3</v>
      </c>
      <c r="J9586">
        <f>ABS(D9586-D9587)</f>
        <v>30</v>
      </c>
      <c r="K9586">
        <f>AVERAGE(D9586:D9590)</f>
        <v>34</v>
      </c>
      <c r="L9586">
        <f>AVERAGE(D9586:D9605)</f>
        <v>34</v>
      </c>
      <c r="M9586">
        <f>K9586-L9586</f>
        <v>0</v>
      </c>
      <c r="N9586" t="str">
        <f>IF(K9586&gt;L9586,"HIGH ZONE BIAS",IF(K9586&lt;L9586,"LOW ZONE BIAS","EQUILIBRIUM"))</f>
        <v>EQUILIBRIUM</v>
      </c>
    </row>
    <row r="9587">
      <c r="A9587">
        <v>17984</v>
      </c>
      <c r="B9587" t="str">
        <v>2018-09-21</v>
      </c>
      <c r="C9587" t="str">
        <v>Afternoon</v>
      </c>
      <c r="D9587">
        <v>4</v>
      </c>
      <c r="E9587" t="str">
        <f>IF(MOD(D9587,2)=0,"EVEN","ODD")</f>
        <v>EVEN</v>
      </c>
      <c r="F9587" t="str">
        <f>IF(D9587&lt;=18,"LOW (1-18)","HIGH (19-36)")</f>
        <v>LOW (1-18)</v>
      </c>
      <c r="G9587">
        <f>INT((D9587-1)/6)+1</f>
        <v>1</v>
      </c>
      <c r="H9587">
        <f>MOD(D9587-1,6)+1</f>
        <v>4</v>
      </c>
      <c r="I9587">
        <f>37-D9587</f>
        <v>33</v>
      </c>
      <c r="J9587">
        <f>ABS(D9587-D9588)</f>
        <v>25</v>
      </c>
      <c r="K9587">
        <f>AVERAGE(D9587:D9591)</f>
        <v>4</v>
      </c>
      <c r="L9587">
        <f>AVERAGE(D9587:D9606)</f>
        <v>4</v>
      </c>
      <c r="M9587">
        <f>K9587-L9587</f>
        <v>0</v>
      </c>
      <c r="N9587" t="str">
        <f>IF(K9587&gt;L9587,"HIGH ZONE BIAS",IF(K9587&lt;L9587,"LOW ZONE BIAS","EQUILIBRIUM"))</f>
        <v>EQUILIBRIUM</v>
      </c>
    </row>
    <row r="9588">
      <c r="A9588">
        <v>17983</v>
      </c>
      <c r="B9588" t="str">
        <v>2018-09-21</v>
      </c>
      <c r="C9588" t="str">
        <v>Midday</v>
      </c>
      <c r="D9588">
        <v>29</v>
      </c>
      <c r="E9588" t="str">
        <f>IF(MOD(D9588,2)=0,"EVEN","ODD")</f>
        <v>ODD</v>
      </c>
      <c r="F9588" t="str">
        <f>IF(D9588&lt;=18,"LOW (1-18)","HIGH (19-36)")</f>
        <v>HIGH (19-36)</v>
      </c>
      <c r="G9588">
        <f>INT((D9588-1)/6)+1</f>
        <v>5</v>
      </c>
      <c r="H9588">
        <f>MOD(D9588-1,6)+1</f>
        <v>5</v>
      </c>
      <c r="I9588">
        <f>37-D9588</f>
        <v>8</v>
      </c>
      <c r="J9588">
        <f>ABS(D9588-D9589)</f>
        <v>16</v>
      </c>
      <c r="K9588">
        <f>AVERAGE(D9588:D9592)</f>
        <v>29</v>
      </c>
      <c r="L9588">
        <f>AVERAGE(D9588:D9607)</f>
        <v>29</v>
      </c>
      <c r="M9588">
        <f>K9588-L9588</f>
        <v>0</v>
      </c>
      <c r="N9588" t="str">
        <f>IF(K9588&gt;L9588,"HIGH ZONE BIAS",IF(K9588&lt;L9588,"LOW ZONE BIAS","EQUILIBRIUM"))</f>
        <v>EQUILIBRIUM</v>
      </c>
    </row>
    <row r="9589">
      <c r="A9589">
        <v>17982</v>
      </c>
      <c r="B9589" t="str">
        <v>2018-09-21</v>
      </c>
      <c r="C9589" t="str">
        <v>Morning</v>
      </c>
      <c r="D9589">
        <v>13</v>
      </c>
      <c r="E9589" t="str">
        <f>IF(MOD(D9589,2)=0,"EVEN","ODD")</f>
        <v>ODD</v>
      </c>
      <c r="F9589" t="str">
        <f>IF(D9589&lt;=18,"LOW (1-18)","HIGH (19-36)")</f>
        <v>LOW (1-18)</v>
      </c>
      <c r="G9589">
        <f>INT((D9589-1)/6)+1</f>
        <v>3</v>
      </c>
      <c r="H9589">
        <f>MOD(D9589-1,6)+1</f>
        <v>1</v>
      </c>
      <c r="I9589">
        <f>37-D9589</f>
        <v>24</v>
      </c>
      <c r="J9589">
        <f>ABS(D9589-D9590)</f>
        <v>7</v>
      </c>
      <c r="K9589">
        <f>AVERAGE(D9589:D9593)</f>
        <v>13</v>
      </c>
      <c r="L9589">
        <f>AVERAGE(D9589:D9608)</f>
        <v>13</v>
      </c>
      <c r="M9589">
        <f>K9589-L9589</f>
        <v>0</v>
      </c>
      <c r="N9589" t="str">
        <f>IF(K9589&gt;L9589,"HIGH ZONE BIAS",IF(K9589&lt;L9589,"LOW ZONE BIAS","EQUILIBRIUM"))</f>
        <v>EQUILIBRIUM</v>
      </c>
    </row>
    <row r="9590">
      <c r="A9590">
        <v>17981</v>
      </c>
      <c r="B9590" t="str">
        <v>2018-09-20</v>
      </c>
      <c r="C9590" t="str">
        <v>Evening</v>
      </c>
      <c r="D9590">
        <v>6</v>
      </c>
      <c r="E9590" t="str">
        <f>IF(MOD(D9590,2)=0,"EVEN","ODD")</f>
        <v>EVEN</v>
      </c>
      <c r="F9590" t="str">
        <f>IF(D9590&lt;=18,"LOW (1-18)","HIGH (19-36)")</f>
        <v>LOW (1-18)</v>
      </c>
      <c r="G9590">
        <f>INT((D9590-1)/6)+1</f>
        <v>1</v>
      </c>
      <c r="H9590">
        <f>MOD(D9590-1,6)+1</f>
        <v>6</v>
      </c>
      <c r="I9590">
        <f>37-D9590</f>
        <v>31</v>
      </c>
      <c r="J9590">
        <f>ABS(D9590-D9591)</f>
        <v>15</v>
      </c>
      <c r="K9590">
        <f>AVERAGE(D9590:D9594)</f>
        <v>6</v>
      </c>
      <c r="L9590">
        <f>AVERAGE(D9590:D9609)</f>
        <v>6</v>
      </c>
      <c r="M9590">
        <f>K9590-L9590</f>
        <v>0</v>
      </c>
      <c r="N9590" t="str">
        <f>IF(K9590&gt;L9590,"HIGH ZONE BIAS",IF(K9590&lt;L9590,"LOW ZONE BIAS","EQUILIBRIUM"))</f>
        <v>EQUILIBRIUM</v>
      </c>
    </row>
    <row r="9591">
      <c r="A9591">
        <v>17980</v>
      </c>
      <c r="B9591" t="str">
        <v>2018-09-20</v>
      </c>
      <c r="C9591" t="str">
        <v>Afternoon</v>
      </c>
      <c r="D9591">
        <v>21</v>
      </c>
      <c r="E9591" t="str">
        <f>IF(MOD(D9591,2)=0,"EVEN","ODD")</f>
        <v>ODD</v>
      </c>
      <c r="F9591" t="str">
        <f>IF(D9591&lt;=18,"LOW (1-18)","HIGH (19-36)")</f>
        <v>HIGH (19-36)</v>
      </c>
      <c r="G9591">
        <f>INT((D9591-1)/6)+1</f>
        <v>4</v>
      </c>
      <c r="H9591">
        <f>MOD(D9591-1,6)+1</f>
        <v>3</v>
      </c>
      <c r="I9591">
        <f>37-D9591</f>
        <v>16</v>
      </c>
      <c r="J9591">
        <f>ABS(D9591-D9592)</f>
        <v>1</v>
      </c>
      <c r="K9591">
        <f>AVERAGE(D9591:D9595)</f>
        <v>21</v>
      </c>
      <c r="L9591">
        <f>AVERAGE(D9591:D9610)</f>
        <v>21</v>
      </c>
      <c r="M9591">
        <f>K9591-L9591</f>
        <v>0</v>
      </c>
      <c r="N9591" t="str">
        <f>IF(K9591&gt;L9591,"HIGH ZONE BIAS",IF(K9591&lt;L9591,"LOW ZONE BIAS","EQUILIBRIUM"))</f>
        <v>EQUILIBRIUM</v>
      </c>
    </row>
    <row r="9592">
      <c r="A9592">
        <v>17979</v>
      </c>
      <c r="B9592" t="str">
        <v>2018-09-20</v>
      </c>
      <c r="C9592" t="str">
        <v>Midday</v>
      </c>
      <c r="D9592">
        <v>20</v>
      </c>
      <c r="E9592" t="str">
        <f>IF(MOD(D9592,2)=0,"EVEN","ODD")</f>
        <v>EVEN</v>
      </c>
      <c r="F9592" t="str">
        <f>IF(D9592&lt;=18,"LOW (1-18)","HIGH (19-36)")</f>
        <v>HIGH (19-36)</v>
      </c>
      <c r="G9592">
        <f>INT((D9592-1)/6)+1</f>
        <v>4</v>
      </c>
      <c r="H9592">
        <f>MOD(D9592-1,6)+1</f>
        <v>2</v>
      </c>
      <c r="I9592">
        <f>37-D9592</f>
        <v>17</v>
      </c>
      <c r="J9592">
        <f>ABS(D9592-D9593)</f>
        <v>15</v>
      </c>
      <c r="K9592">
        <f>AVERAGE(D9592:D9596)</f>
        <v>20</v>
      </c>
      <c r="L9592">
        <f>AVERAGE(D9592:D9611)</f>
        <v>20</v>
      </c>
      <c r="M9592">
        <f>K9592-L9592</f>
        <v>0</v>
      </c>
      <c r="N9592" t="str">
        <f>IF(K9592&gt;L9592,"HIGH ZONE BIAS",IF(K9592&lt;L9592,"LOW ZONE BIAS","EQUILIBRIUM"))</f>
        <v>EQUILIBRIUM</v>
      </c>
    </row>
    <row r="9593">
      <c r="A9593">
        <v>17978</v>
      </c>
      <c r="B9593" t="str">
        <v>2018-09-20</v>
      </c>
      <c r="C9593" t="str">
        <v>Morning</v>
      </c>
      <c r="D9593">
        <v>35</v>
      </c>
      <c r="E9593" t="str">
        <f>IF(MOD(D9593,2)=0,"EVEN","ODD")</f>
        <v>ODD</v>
      </c>
      <c r="F9593" t="str">
        <f>IF(D9593&lt;=18,"LOW (1-18)","HIGH (19-36)")</f>
        <v>HIGH (19-36)</v>
      </c>
      <c r="G9593">
        <f>INT((D9593-1)/6)+1</f>
        <v>6</v>
      </c>
      <c r="H9593">
        <f>MOD(D9593-1,6)+1</f>
        <v>5</v>
      </c>
      <c r="I9593">
        <f>37-D9593</f>
        <v>2</v>
      </c>
      <c r="J9593">
        <f>ABS(D9593-D9594)</f>
        <v>17</v>
      </c>
      <c r="K9593">
        <f>AVERAGE(D9593:D9597)</f>
        <v>35</v>
      </c>
      <c r="L9593">
        <f>AVERAGE(D9593:D9612)</f>
        <v>35</v>
      </c>
      <c r="M9593">
        <f>K9593-L9593</f>
        <v>0</v>
      </c>
      <c r="N9593" t="str">
        <f>IF(K9593&gt;L9593,"HIGH ZONE BIAS",IF(K9593&lt;L9593,"LOW ZONE BIAS","EQUILIBRIUM"))</f>
        <v>EQUILIBRIUM</v>
      </c>
    </row>
    <row r="9594">
      <c r="A9594">
        <v>17977</v>
      </c>
      <c r="B9594" t="str">
        <v>2018-09-19</v>
      </c>
      <c r="C9594" t="str">
        <v>Evening</v>
      </c>
      <c r="D9594">
        <v>18</v>
      </c>
      <c r="E9594" t="str">
        <f>IF(MOD(D9594,2)=0,"EVEN","ODD")</f>
        <v>EVEN</v>
      </c>
      <c r="F9594" t="str">
        <f>IF(D9594&lt;=18,"LOW (1-18)","HIGH (19-36)")</f>
        <v>LOW (1-18)</v>
      </c>
      <c r="G9594">
        <f>INT((D9594-1)/6)+1</f>
        <v>3</v>
      </c>
      <c r="H9594">
        <f>MOD(D9594-1,6)+1</f>
        <v>6</v>
      </c>
      <c r="I9594">
        <f>37-D9594</f>
        <v>19</v>
      </c>
      <c r="J9594">
        <f>ABS(D9594-D9595)</f>
        <v>5</v>
      </c>
      <c r="K9594">
        <f>AVERAGE(D9594:D9598)</f>
        <v>18</v>
      </c>
      <c r="L9594">
        <f>AVERAGE(D9594:D9613)</f>
        <v>18</v>
      </c>
      <c r="M9594">
        <f>K9594-L9594</f>
        <v>0</v>
      </c>
      <c r="N9594" t="str">
        <f>IF(K9594&gt;L9594,"HIGH ZONE BIAS",IF(K9594&lt;L9594,"LOW ZONE BIAS","EQUILIBRIUM"))</f>
        <v>EQUILIBRIUM</v>
      </c>
    </row>
    <row r="9595">
      <c r="A9595">
        <v>17976</v>
      </c>
      <c r="B9595" t="str">
        <v>2018-09-19</v>
      </c>
      <c r="C9595" t="str">
        <v>Afternoon</v>
      </c>
      <c r="D9595">
        <v>23</v>
      </c>
      <c r="E9595" t="str">
        <f>IF(MOD(D9595,2)=0,"EVEN","ODD")</f>
        <v>ODD</v>
      </c>
      <c r="F9595" t="str">
        <f>IF(D9595&lt;=18,"LOW (1-18)","HIGH (19-36)")</f>
        <v>HIGH (19-36)</v>
      </c>
      <c r="G9595">
        <f>INT((D9595-1)/6)+1</f>
        <v>4</v>
      </c>
      <c r="H9595">
        <f>MOD(D9595-1,6)+1</f>
        <v>5</v>
      </c>
      <c r="I9595">
        <f>37-D9595</f>
        <v>14</v>
      </c>
      <c r="J9595">
        <f>ABS(D9595-D9596)</f>
        <v>13</v>
      </c>
      <c r="K9595">
        <f>AVERAGE(D9595:D9599)</f>
        <v>23</v>
      </c>
      <c r="L9595">
        <f>AVERAGE(D9595:D9614)</f>
        <v>23</v>
      </c>
      <c r="M9595">
        <f>K9595-L9595</f>
        <v>0</v>
      </c>
      <c r="N9595" t="str">
        <f>IF(K9595&gt;L9595,"HIGH ZONE BIAS",IF(K9595&lt;L9595,"LOW ZONE BIAS","EQUILIBRIUM"))</f>
        <v>EQUILIBRIUM</v>
      </c>
    </row>
    <row r="9596">
      <c r="A9596">
        <v>17975</v>
      </c>
      <c r="B9596" t="str">
        <v>2018-09-19</v>
      </c>
      <c r="C9596" t="str">
        <v>Midday</v>
      </c>
      <c r="D9596">
        <v>10</v>
      </c>
      <c r="E9596" t="str">
        <f>IF(MOD(D9596,2)=0,"EVEN","ODD")</f>
        <v>EVEN</v>
      </c>
      <c r="F9596" t="str">
        <f>IF(D9596&lt;=18,"LOW (1-18)","HIGH (19-36)")</f>
        <v>LOW (1-18)</v>
      </c>
      <c r="G9596">
        <f>INT((D9596-1)/6)+1</f>
        <v>2</v>
      </c>
      <c r="H9596">
        <f>MOD(D9596-1,6)+1</f>
        <v>4</v>
      </c>
      <c r="I9596">
        <f>37-D9596</f>
        <v>27</v>
      </c>
      <c r="J9596">
        <f>ABS(D9596-D9597)</f>
        <v>8</v>
      </c>
      <c r="K9596">
        <f>AVERAGE(D9596:D9600)</f>
        <v>10</v>
      </c>
      <c r="L9596">
        <f>AVERAGE(D9596:D9615)</f>
        <v>10</v>
      </c>
      <c r="M9596">
        <f>K9596-L9596</f>
        <v>0</v>
      </c>
      <c r="N9596" t="str">
        <f>IF(K9596&gt;L9596,"HIGH ZONE BIAS",IF(K9596&lt;L9596,"LOW ZONE BIAS","EQUILIBRIUM"))</f>
        <v>EQUILIBRIUM</v>
      </c>
    </row>
    <row r="9597">
      <c r="A9597">
        <v>17974</v>
      </c>
      <c r="B9597" t="str">
        <v>2018-09-19</v>
      </c>
      <c r="C9597" t="str">
        <v>Morning</v>
      </c>
      <c r="D9597">
        <v>2</v>
      </c>
      <c r="E9597" t="str">
        <f>IF(MOD(D9597,2)=0,"EVEN","ODD")</f>
        <v>EVEN</v>
      </c>
      <c r="F9597" t="str">
        <f>IF(D9597&lt;=18,"LOW (1-18)","HIGH (19-36)")</f>
        <v>LOW (1-18)</v>
      </c>
      <c r="G9597">
        <f>INT((D9597-1)/6)+1</f>
        <v>1</v>
      </c>
      <c r="H9597">
        <f>MOD(D9597-1,6)+1</f>
        <v>2</v>
      </c>
      <c r="I9597">
        <f>37-D9597</f>
        <v>35</v>
      </c>
      <c r="J9597">
        <f>ABS(D9597-D9598)</f>
        <v>14</v>
      </c>
      <c r="K9597">
        <f>AVERAGE(D9597:D9601)</f>
        <v>2</v>
      </c>
      <c r="L9597">
        <f>AVERAGE(D9597:D9616)</f>
        <v>2</v>
      </c>
      <c r="M9597">
        <f>K9597-L9597</f>
        <v>0</v>
      </c>
      <c r="N9597" t="str">
        <f>IF(K9597&gt;L9597,"HIGH ZONE BIAS",IF(K9597&lt;L9597,"LOW ZONE BIAS","EQUILIBRIUM"))</f>
        <v>EQUILIBRIUM</v>
      </c>
    </row>
    <row r="9598">
      <c r="A9598">
        <v>17973</v>
      </c>
      <c r="B9598" t="str">
        <v>2018-09-18</v>
      </c>
      <c r="C9598" t="str">
        <v>Evening</v>
      </c>
      <c r="D9598">
        <v>16</v>
      </c>
      <c r="E9598" t="str">
        <f>IF(MOD(D9598,2)=0,"EVEN","ODD")</f>
        <v>EVEN</v>
      </c>
      <c r="F9598" t="str">
        <f>IF(D9598&lt;=18,"LOW (1-18)","HIGH (19-36)")</f>
        <v>LOW (1-18)</v>
      </c>
      <c r="G9598">
        <f>INT((D9598-1)/6)+1</f>
        <v>3</v>
      </c>
      <c r="H9598">
        <f>MOD(D9598-1,6)+1</f>
        <v>4</v>
      </c>
      <c r="I9598">
        <f>37-D9598</f>
        <v>21</v>
      </c>
      <c r="J9598">
        <f>ABS(D9598-D9599)</f>
        <v>20</v>
      </c>
      <c r="K9598">
        <f>AVERAGE(D9598:D9602)</f>
        <v>16</v>
      </c>
      <c r="L9598">
        <f>AVERAGE(D9598:D9617)</f>
        <v>16</v>
      </c>
      <c r="M9598">
        <f>K9598-L9598</f>
        <v>0</v>
      </c>
      <c r="N9598" t="str">
        <f>IF(K9598&gt;L9598,"HIGH ZONE BIAS",IF(K9598&lt;L9598,"LOW ZONE BIAS","EQUILIBRIUM"))</f>
        <v>EQUILIBRIUM</v>
      </c>
    </row>
    <row r="9599">
      <c r="A9599">
        <v>17972</v>
      </c>
      <c r="B9599" t="str">
        <v>2018-09-18</v>
      </c>
      <c r="C9599" t="str">
        <v>Afternoon</v>
      </c>
      <c r="D9599">
        <v>36</v>
      </c>
      <c r="E9599" t="str">
        <f>IF(MOD(D9599,2)=0,"EVEN","ODD")</f>
        <v>EVEN</v>
      </c>
      <c r="F9599" t="str">
        <f>IF(D9599&lt;=18,"LOW (1-18)","HIGH (19-36)")</f>
        <v>HIGH (19-36)</v>
      </c>
      <c r="G9599">
        <f>INT((D9599-1)/6)+1</f>
        <v>6</v>
      </c>
      <c r="H9599">
        <f>MOD(D9599-1,6)+1</f>
        <v>6</v>
      </c>
      <c r="I9599">
        <f>37-D9599</f>
        <v>1</v>
      </c>
      <c r="J9599">
        <f>ABS(D9599-D9600)</f>
        <v>2</v>
      </c>
      <c r="K9599">
        <f>AVERAGE(D9599:D9603)</f>
        <v>36</v>
      </c>
      <c r="L9599">
        <f>AVERAGE(D9599:D9618)</f>
        <v>36</v>
      </c>
      <c r="M9599">
        <f>K9599-L9599</f>
        <v>0</v>
      </c>
      <c r="N9599" t="str">
        <f>IF(K9599&gt;L9599,"HIGH ZONE BIAS",IF(K9599&lt;L9599,"LOW ZONE BIAS","EQUILIBRIUM"))</f>
        <v>EQUILIBRIUM</v>
      </c>
    </row>
    <row r="9600">
      <c r="A9600">
        <v>17971</v>
      </c>
      <c r="B9600" t="str">
        <v>2018-09-18</v>
      </c>
      <c r="C9600" t="str">
        <v>Midday</v>
      </c>
      <c r="D9600">
        <v>34</v>
      </c>
      <c r="E9600" t="str">
        <f>IF(MOD(D9600,2)=0,"EVEN","ODD")</f>
        <v>EVEN</v>
      </c>
      <c r="F9600" t="str">
        <f>IF(D9600&lt;=18,"LOW (1-18)","HIGH (19-36)")</f>
        <v>HIGH (19-36)</v>
      </c>
      <c r="G9600">
        <f>INT((D9600-1)/6)+1</f>
        <v>6</v>
      </c>
      <c r="H9600">
        <f>MOD(D9600-1,6)+1</f>
        <v>4</v>
      </c>
      <c r="I9600">
        <f>37-D9600</f>
        <v>3</v>
      </c>
      <c r="J9600">
        <f>ABS(D9600-D9601)</f>
        <v>7</v>
      </c>
      <c r="K9600">
        <f>AVERAGE(D9600:D9604)</f>
        <v>34</v>
      </c>
      <c r="L9600">
        <f>AVERAGE(D9600:D9619)</f>
        <v>34</v>
      </c>
      <c r="M9600">
        <f>K9600-L9600</f>
        <v>0</v>
      </c>
      <c r="N9600" t="str">
        <f>IF(K9600&gt;L9600,"HIGH ZONE BIAS",IF(K9600&lt;L9600,"LOW ZONE BIAS","EQUILIBRIUM"))</f>
        <v>EQUILIBRIUM</v>
      </c>
    </row>
    <row r="9601">
      <c r="A9601">
        <v>17970</v>
      </c>
      <c r="B9601" t="str">
        <v>2018-09-18</v>
      </c>
      <c r="C9601" t="str">
        <v>Morning</v>
      </c>
      <c r="D9601">
        <v>27</v>
      </c>
      <c r="E9601" t="str">
        <f>IF(MOD(D9601,2)=0,"EVEN","ODD")</f>
        <v>ODD</v>
      </c>
      <c r="F9601" t="str">
        <f>IF(D9601&lt;=18,"LOW (1-18)","HIGH (19-36)")</f>
        <v>HIGH (19-36)</v>
      </c>
      <c r="G9601">
        <f>INT((D9601-1)/6)+1</f>
        <v>5</v>
      </c>
      <c r="H9601">
        <f>MOD(D9601-1,6)+1</f>
        <v>3</v>
      </c>
      <c r="I9601">
        <f>37-D9601</f>
        <v>10</v>
      </c>
      <c r="J9601">
        <f>ABS(D9601-D9602)</f>
        <v>25</v>
      </c>
      <c r="K9601">
        <f>AVERAGE(D9601:D9605)</f>
        <v>27</v>
      </c>
      <c r="L9601">
        <f>AVERAGE(D9601:D9620)</f>
        <v>27</v>
      </c>
      <c r="M9601">
        <f>K9601-L9601</f>
        <v>0</v>
      </c>
      <c r="N9601" t="str">
        <f>IF(K9601&gt;L9601,"HIGH ZONE BIAS",IF(K9601&lt;L9601,"LOW ZONE BIAS","EQUILIBRIUM"))</f>
        <v>EQUILIBRIUM</v>
      </c>
    </row>
    <row r="9602">
      <c r="A9602">
        <v>17969</v>
      </c>
      <c r="B9602" t="str">
        <v>2018-09-17</v>
      </c>
      <c r="C9602" t="str">
        <v>Evening</v>
      </c>
      <c r="D9602">
        <v>2</v>
      </c>
      <c r="E9602" t="str">
        <f>IF(MOD(D9602,2)=0,"EVEN","ODD")</f>
        <v>EVEN</v>
      </c>
      <c r="F9602" t="str">
        <f>IF(D9602&lt;=18,"LOW (1-18)","HIGH (19-36)")</f>
        <v>LOW (1-18)</v>
      </c>
      <c r="G9602">
        <f>INT((D9602-1)/6)+1</f>
        <v>1</v>
      </c>
      <c r="H9602">
        <f>MOD(D9602-1,6)+1</f>
        <v>2</v>
      </c>
      <c r="I9602">
        <f>37-D9602</f>
        <v>35</v>
      </c>
      <c r="J9602">
        <f>ABS(D9602-D9603)</f>
        <v>27</v>
      </c>
      <c r="K9602">
        <f>AVERAGE(D9602:D9606)</f>
        <v>2</v>
      </c>
      <c r="L9602">
        <f>AVERAGE(D9602:D9621)</f>
        <v>2</v>
      </c>
      <c r="M9602">
        <f>K9602-L9602</f>
        <v>0</v>
      </c>
      <c r="N9602" t="str">
        <f>IF(K9602&gt;L9602,"HIGH ZONE BIAS",IF(K9602&lt;L9602,"LOW ZONE BIAS","EQUILIBRIUM"))</f>
        <v>EQUILIBRIUM</v>
      </c>
    </row>
    <row r="9603">
      <c r="A9603">
        <v>17968</v>
      </c>
      <c r="B9603" t="str">
        <v>2018-09-17</v>
      </c>
      <c r="C9603" t="str">
        <v>Afternoon</v>
      </c>
      <c r="D9603">
        <v>29</v>
      </c>
      <c r="E9603" t="str">
        <f>IF(MOD(D9603,2)=0,"EVEN","ODD")</f>
        <v>ODD</v>
      </c>
      <c r="F9603" t="str">
        <f>IF(D9603&lt;=18,"LOW (1-18)","HIGH (19-36)")</f>
        <v>HIGH (19-36)</v>
      </c>
      <c r="G9603">
        <f>INT((D9603-1)/6)+1</f>
        <v>5</v>
      </c>
      <c r="H9603">
        <f>MOD(D9603-1,6)+1</f>
        <v>5</v>
      </c>
      <c r="I9603">
        <f>37-D9603</f>
        <v>8</v>
      </c>
      <c r="J9603">
        <f>ABS(D9603-D9604)</f>
        <v>7</v>
      </c>
      <c r="K9603">
        <f>AVERAGE(D9603:D9607)</f>
        <v>29</v>
      </c>
      <c r="L9603">
        <f>AVERAGE(D9603:D9622)</f>
        <v>29</v>
      </c>
      <c r="M9603">
        <f>K9603-L9603</f>
        <v>0</v>
      </c>
      <c r="N9603" t="str">
        <f>IF(K9603&gt;L9603,"HIGH ZONE BIAS",IF(K9603&lt;L9603,"LOW ZONE BIAS","EQUILIBRIUM"))</f>
        <v>EQUILIBRIUM</v>
      </c>
    </row>
    <row r="9604">
      <c r="A9604">
        <v>17967</v>
      </c>
      <c r="B9604" t="str">
        <v>2018-09-17</v>
      </c>
      <c r="C9604" t="str">
        <v>Midday</v>
      </c>
      <c r="D9604">
        <v>22</v>
      </c>
      <c r="E9604" t="str">
        <f>IF(MOD(D9604,2)=0,"EVEN","ODD")</f>
        <v>EVEN</v>
      </c>
      <c r="F9604" t="str">
        <f>IF(D9604&lt;=18,"LOW (1-18)","HIGH (19-36)")</f>
        <v>HIGH (19-36)</v>
      </c>
      <c r="G9604">
        <f>INT((D9604-1)/6)+1</f>
        <v>4</v>
      </c>
      <c r="H9604">
        <f>MOD(D9604-1,6)+1</f>
        <v>4</v>
      </c>
      <c r="I9604">
        <f>37-D9604</f>
        <v>15</v>
      </c>
      <c r="J9604">
        <f>ABS(D9604-D9605)</f>
        <v>6</v>
      </c>
      <c r="K9604">
        <f>AVERAGE(D9604:D9608)</f>
        <v>22</v>
      </c>
      <c r="L9604">
        <f>AVERAGE(D9604:D9623)</f>
        <v>22</v>
      </c>
      <c r="M9604">
        <f>K9604-L9604</f>
        <v>0</v>
      </c>
      <c r="N9604" t="str">
        <f>IF(K9604&gt;L9604,"HIGH ZONE BIAS",IF(K9604&lt;L9604,"LOW ZONE BIAS","EQUILIBRIUM"))</f>
        <v>EQUILIBRIUM</v>
      </c>
    </row>
    <row r="9605">
      <c r="A9605">
        <v>17966</v>
      </c>
      <c r="B9605" t="str">
        <v>2018-09-17</v>
      </c>
      <c r="C9605" t="str">
        <v>Morning</v>
      </c>
      <c r="D9605">
        <v>16</v>
      </c>
      <c r="E9605" t="str">
        <f>IF(MOD(D9605,2)=0,"EVEN","ODD")</f>
        <v>EVEN</v>
      </c>
      <c r="F9605" t="str">
        <f>IF(D9605&lt;=18,"LOW (1-18)","HIGH (19-36)")</f>
        <v>LOW (1-18)</v>
      </c>
      <c r="G9605">
        <f>INT((D9605-1)/6)+1</f>
        <v>3</v>
      </c>
      <c r="H9605">
        <f>MOD(D9605-1,6)+1</f>
        <v>4</v>
      </c>
      <c r="I9605">
        <f>37-D9605</f>
        <v>21</v>
      </c>
      <c r="J9605">
        <f>ABS(D9605-D9606)</f>
        <v>10</v>
      </c>
      <c r="K9605">
        <f>AVERAGE(D9605:D9609)</f>
        <v>16</v>
      </c>
      <c r="L9605">
        <f>AVERAGE(D9605:D9624)</f>
        <v>16</v>
      </c>
      <c r="M9605">
        <f>K9605-L9605</f>
        <v>0</v>
      </c>
      <c r="N9605" t="str">
        <f>IF(K9605&gt;L9605,"HIGH ZONE BIAS",IF(K9605&lt;L9605,"LOW ZONE BIAS","EQUILIBRIUM"))</f>
        <v>EQUILIBRIUM</v>
      </c>
    </row>
    <row r="9606">
      <c r="A9606">
        <v>17965</v>
      </c>
      <c r="B9606" t="str">
        <v>2018-09-15</v>
      </c>
      <c r="C9606" t="str">
        <v>Evening</v>
      </c>
      <c r="D9606">
        <v>6</v>
      </c>
      <c r="E9606" t="str">
        <f>IF(MOD(D9606,2)=0,"EVEN","ODD")</f>
        <v>EVEN</v>
      </c>
      <c r="F9606" t="str">
        <f>IF(D9606&lt;=18,"LOW (1-18)","HIGH (19-36)")</f>
        <v>LOW (1-18)</v>
      </c>
      <c r="G9606">
        <f>INT((D9606-1)/6)+1</f>
        <v>1</v>
      </c>
      <c r="H9606">
        <f>MOD(D9606-1,6)+1</f>
        <v>6</v>
      </c>
      <c r="I9606">
        <f>37-D9606</f>
        <v>31</v>
      </c>
      <c r="J9606">
        <f>ABS(D9606-D9607)</f>
        <v>21</v>
      </c>
      <c r="K9606">
        <f>AVERAGE(D9606:D9610)</f>
        <v>6</v>
      </c>
      <c r="L9606">
        <f>AVERAGE(D9606:D9625)</f>
        <v>6</v>
      </c>
      <c r="M9606">
        <f>K9606-L9606</f>
        <v>0</v>
      </c>
      <c r="N9606" t="str">
        <f>IF(K9606&gt;L9606,"HIGH ZONE BIAS",IF(K9606&lt;L9606,"LOW ZONE BIAS","EQUILIBRIUM"))</f>
        <v>EQUILIBRIUM</v>
      </c>
    </row>
    <row r="9607">
      <c r="A9607">
        <v>17964</v>
      </c>
      <c r="B9607" t="str">
        <v>2018-09-15</v>
      </c>
      <c r="C9607" t="str">
        <v>Afternoon</v>
      </c>
      <c r="D9607">
        <v>27</v>
      </c>
      <c r="E9607" t="str">
        <f>IF(MOD(D9607,2)=0,"EVEN","ODD")</f>
        <v>ODD</v>
      </c>
      <c r="F9607" t="str">
        <f>IF(D9607&lt;=18,"LOW (1-18)","HIGH (19-36)")</f>
        <v>HIGH (19-36)</v>
      </c>
      <c r="G9607">
        <f>INT((D9607-1)/6)+1</f>
        <v>5</v>
      </c>
      <c r="H9607">
        <f>MOD(D9607-1,6)+1</f>
        <v>3</v>
      </c>
      <c r="I9607">
        <f>37-D9607</f>
        <v>10</v>
      </c>
      <c r="J9607">
        <f>ABS(D9607-D9608)</f>
        <v>9</v>
      </c>
      <c r="K9607">
        <f>AVERAGE(D9607:D9611)</f>
        <v>27</v>
      </c>
      <c r="L9607">
        <f>AVERAGE(D9607:D9626)</f>
        <v>27</v>
      </c>
      <c r="M9607">
        <f>K9607-L9607</f>
        <v>0</v>
      </c>
      <c r="N9607" t="str">
        <f>IF(K9607&gt;L9607,"HIGH ZONE BIAS",IF(K9607&lt;L9607,"LOW ZONE BIAS","EQUILIBRIUM"))</f>
        <v>EQUILIBRIUM</v>
      </c>
    </row>
    <row r="9608">
      <c r="A9608">
        <v>17963</v>
      </c>
      <c r="B9608" t="str">
        <v>2018-09-15</v>
      </c>
      <c r="C9608" t="str">
        <v>Midday</v>
      </c>
      <c r="D9608">
        <v>18</v>
      </c>
      <c r="E9608" t="str">
        <f>IF(MOD(D9608,2)=0,"EVEN","ODD")</f>
        <v>EVEN</v>
      </c>
      <c r="F9608" t="str">
        <f>IF(D9608&lt;=18,"LOW (1-18)","HIGH (19-36)")</f>
        <v>LOW (1-18)</v>
      </c>
      <c r="G9608">
        <f>INT((D9608-1)/6)+1</f>
        <v>3</v>
      </c>
      <c r="H9608">
        <f>MOD(D9608-1,6)+1</f>
        <v>6</v>
      </c>
      <c r="I9608">
        <f>37-D9608</f>
        <v>19</v>
      </c>
      <c r="J9608">
        <f>ABS(D9608-D9609)</f>
        <v>16</v>
      </c>
      <c r="K9608">
        <f>AVERAGE(D9608:D9612)</f>
        <v>18</v>
      </c>
      <c r="L9608">
        <f>AVERAGE(D9608:D9627)</f>
        <v>18</v>
      </c>
      <c r="M9608">
        <f>K9608-L9608</f>
        <v>0</v>
      </c>
      <c r="N9608" t="str">
        <f>IF(K9608&gt;L9608,"HIGH ZONE BIAS",IF(K9608&lt;L9608,"LOW ZONE BIAS","EQUILIBRIUM"))</f>
        <v>EQUILIBRIUM</v>
      </c>
    </row>
    <row r="9609">
      <c r="A9609">
        <v>17962</v>
      </c>
      <c r="B9609" t="str">
        <v>2018-09-15</v>
      </c>
      <c r="C9609" t="str">
        <v>Morning</v>
      </c>
      <c r="D9609">
        <v>2</v>
      </c>
      <c r="E9609" t="str">
        <f>IF(MOD(D9609,2)=0,"EVEN","ODD")</f>
        <v>EVEN</v>
      </c>
      <c r="F9609" t="str">
        <f>IF(D9609&lt;=18,"LOW (1-18)","HIGH (19-36)")</f>
        <v>LOW (1-18)</v>
      </c>
      <c r="G9609">
        <f>INT((D9609-1)/6)+1</f>
        <v>1</v>
      </c>
      <c r="H9609">
        <f>MOD(D9609-1,6)+1</f>
        <v>2</v>
      </c>
      <c r="I9609">
        <f>37-D9609</f>
        <v>35</v>
      </c>
      <c r="J9609">
        <f>ABS(D9609-D9610)</f>
        <v>32</v>
      </c>
      <c r="K9609">
        <f>AVERAGE(D9609:D9613)</f>
        <v>2</v>
      </c>
      <c r="L9609">
        <f>AVERAGE(D9609:D9628)</f>
        <v>2</v>
      </c>
      <c r="M9609">
        <f>K9609-L9609</f>
        <v>0</v>
      </c>
      <c r="N9609" t="str">
        <f>IF(K9609&gt;L9609,"HIGH ZONE BIAS",IF(K9609&lt;L9609,"LOW ZONE BIAS","EQUILIBRIUM"))</f>
        <v>EQUILIBRIUM</v>
      </c>
    </row>
    <row r="9610">
      <c r="A9610">
        <v>17961</v>
      </c>
      <c r="B9610" t="str">
        <v>2018-09-14</v>
      </c>
      <c r="C9610" t="str">
        <v>Evening</v>
      </c>
      <c r="D9610">
        <v>34</v>
      </c>
      <c r="E9610" t="str">
        <f>IF(MOD(D9610,2)=0,"EVEN","ODD")</f>
        <v>EVEN</v>
      </c>
      <c r="F9610" t="str">
        <f>IF(D9610&lt;=18,"LOW (1-18)","HIGH (19-36)")</f>
        <v>HIGH (19-36)</v>
      </c>
      <c r="G9610">
        <f>INT((D9610-1)/6)+1</f>
        <v>6</v>
      </c>
      <c r="H9610">
        <f>MOD(D9610-1,6)+1</f>
        <v>4</v>
      </c>
      <c r="I9610">
        <f>37-D9610</f>
        <v>3</v>
      </c>
      <c r="J9610">
        <f>ABS(D9610-D9611)</f>
        <v>6</v>
      </c>
      <c r="K9610">
        <f>AVERAGE(D9610:D9614)</f>
        <v>34</v>
      </c>
      <c r="L9610">
        <f>AVERAGE(D9610:D9629)</f>
        <v>34</v>
      </c>
      <c r="M9610">
        <f>K9610-L9610</f>
        <v>0</v>
      </c>
      <c r="N9610" t="str">
        <f>IF(K9610&gt;L9610,"HIGH ZONE BIAS",IF(K9610&lt;L9610,"LOW ZONE BIAS","EQUILIBRIUM"))</f>
        <v>EQUILIBRIUM</v>
      </c>
    </row>
    <row r="9611">
      <c r="A9611">
        <v>17960</v>
      </c>
      <c r="B9611" t="str">
        <v>2018-09-14</v>
      </c>
      <c r="C9611" t="str">
        <v>Afternoon</v>
      </c>
      <c r="D9611">
        <v>28</v>
      </c>
      <c r="E9611" t="str">
        <f>IF(MOD(D9611,2)=0,"EVEN","ODD")</f>
        <v>EVEN</v>
      </c>
      <c r="F9611" t="str">
        <f>IF(D9611&lt;=18,"LOW (1-18)","HIGH (19-36)")</f>
        <v>HIGH (19-36)</v>
      </c>
      <c r="G9611">
        <f>INT((D9611-1)/6)+1</f>
        <v>5</v>
      </c>
      <c r="H9611">
        <f>MOD(D9611-1,6)+1</f>
        <v>4</v>
      </c>
      <c r="I9611">
        <f>37-D9611</f>
        <v>9</v>
      </c>
      <c r="J9611">
        <f>ABS(D9611-D9612)</f>
        <v>26</v>
      </c>
      <c r="K9611">
        <f>AVERAGE(D9611:D9615)</f>
        <v>28</v>
      </c>
      <c r="L9611">
        <f>AVERAGE(D9611:D9630)</f>
        <v>28</v>
      </c>
      <c r="M9611">
        <f>K9611-L9611</f>
        <v>0</v>
      </c>
      <c r="N9611" t="str">
        <f>IF(K9611&gt;L9611,"HIGH ZONE BIAS",IF(K9611&lt;L9611,"LOW ZONE BIAS","EQUILIBRIUM"))</f>
        <v>EQUILIBRIUM</v>
      </c>
    </row>
    <row r="9612">
      <c r="A9612">
        <v>17959</v>
      </c>
      <c r="B9612" t="str">
        <v>2018-09-14</v>
      </c>
      <c r="C9612" t="str">
        <v>Midday</v>
      </c>
      <c r="D9612">
        <v>2</v>
      </c>
      <c r="E9612" t="str">
        <f>IF(MOD(D9612,2)=0,"EVEN","ODD")</f>
        <v>EVEN</v>
      </c>
      <c r="F9612" t="str">
        <f>IF(D9612&lt;=18,"LOW (1-18)","HIGH (19-36)")</f>
        <v>LOW (1-18)</v>
      </c>
      <c r="G9612">
        <f>INT((D9612-1)/6)+1</f>
        <v>1</v>
      </c>
      <c r="H9612">
        <f>MOD(D9612-1,6)+1</f>
        <v>2</v>
      </c>
      <c r="I9612">
        <f>37-D9612</f>
        <v>35</v>
      </c>
      <c r="J9612">
        <f>ABS(D9612-D9613)</f>
        <v>17</v>
      </c>
      <c r="K9612">
        <f>AVERAGE(D9612:D9616)</f>
        <v>2</v>
      </c>
      <c r="L9612">
        <f>AVERAGE(D9612:D9631)</f>
        <v>2</v>
      </c>
      <c r="M9612">
        <f>K9612-L9612</f>
        <v>0</v>
      </c>
      <c r="N9612" t="str">
        <f>IF(K9612&gt;L9612,"HIGH ZONE BIAS",IF(K9612&lt;L9612,"LOW ZONE BIAS","EQUILIBRIUM"))</f>
        <v>EQUILIBRIUM</v>
      </c>
    </row>
    <row r="9613">
      <c r="A9613">
        <v>17958</v>
      </c>
      <c r="B9613" t="str">
        <v>2018-09-14</v>
      </c>
      <c r="C9613" t="str">
        <v>Morning</v>
      </c>
      <c r="D9613">
        <v>19</v>
      </c>
      <c r="E9613" t="str">
        <f>IF(MOD(D9613,2)=0,"EVEN","ODD")</f>
        <v>ODD</v>
      </c>
      <c r="F9613" t="str">
        <f>IF(D9613&lt;=18,"LOW (1-18)","HIGH (19-36)")</f>
        <v>HIGH (19-36)</v>
      </c>
      <c r="G9613">
        <f>INT((D9613-1)/6)+1</f>
        <v>4</v>
      </c>
      <c r="H9613">
        <f>MOD(D9613-1,6)+1</f>
        <v>1</v>
      </c>
      <c r="I9613">
        <f>37-D9613</f>
        <v>18</v>
      </c>
      <c r="J9613">
        <f>ABS(D9613-D9614)</f>
        <v>13</v>
      </c>
      <c r="K9613">
        <f>AVERAGE(D9613:D9617)</f>
        <v>19</v>
      </c>
      <c r="L9613">
        <f>AVERAGE(D9613:D9632)</f>
        <v>19</v>
      </c>
      <c r="M9613">
        <f>K9613-L9613</f>
        <v>0</v>
      </c>
      <c r="N9613" t="str">
        <f>IF(K9613&gt;L9613,"HIGH ZONE BIAS",IF(K9613&lt;L9613,"LOW ZONE BIAS","EQUILIBRIUM"))</f>
        <v>EQUILIBRIUM</v>
      </c>
    </row>
    <row r="9614">
      <c r="A9614">
        <v>17957</v>
      </c>
      <c r="B9614" t="str">
        <v>2018-09-13</v>
      </c>
      <c r="C9614" t="str">
        <v>Evening</v>
      </c>
      <c r="D9614">
        <v>6</v>
      </c>
      <c r="E9614" t="str">
        <f>IF(MOD(D9614,2)=0,"EVEN","ODD")</f>
        <v>EVEN</v>
      </c>
      <c r="F9614" t="str">
        <f>IF(D9614&lt;=18,"LOW (1-18)","HIGH (19-36)")</f>
        <v>LOW (1-18)</v>
      </c>
      <c r="G9614">
        <f>INT((D9614-1)/6)+1</f>
        <v>1</v>
      </c>
      <c r="H9614">
        <f>MOD(D9614-1,6)+1</f>
        <v>6</v>
      </c>
      <c r="I9614">
        <f>37-D9614</f>
        <v>31</v>
      </c>
      <c r="J9614">
        <f>ABS(D9614-D9615)</f>
        <v>18</v>
      </c>
      <c r="K9614">
        <f>AVERAGE(D9614:D9618)</f>
        <v>6</v>
      </c>
      <c r="L9614">
        <f>AVERAGE(D9614:D9633)</f>
        <v>6</v>
      </c>
      <c r="M9614">
        <f>K9614-L9614</f>
        <v>0</v>
      </c>
      <c r="N9614" t="str">
        <f>IF(K9614&gt;L9614,"HIGH ZONE BIAS",IF(K9614&lt;L9614,"LOW ZONE BIAS","EQUILIBRIUM"))</f>
        <v>EQUILIBRIUM</v>
      </c>
    </row>
    <row r="9615">
      <c r="A9615">
        <v>17956</v>
      </c>
      <c r="B9615" t="str">
        <v>2018-09-13</v>
      </c>
      <c r="C9615" t="str">
        <v>Afternoon</v>
      </c>
      <c r="D9615">
        <v>24</v>
      </c>
      <c r="E9615" t="str">
        <f>IF(MOD(D9615,2)=0,"EVEN","ODD")</f>
        <v>EVEN</v>
      </c>
      <c r="F9615" t="str">
        <f>IF(D9615&lt;=18,"LOW (1-18)","HIGH (19-36)")</f>
        <v>HIGH (19-36)</v>
      </c>
      <c r="G9615">
        <f>INT((D9615-1)/6)+1</f>
        <v>4</v>
      </c>
      <c r="H9615">
        <f>MOD(D9615-1,6)+1</f>
        <v>6</v>
      </c>
      <c r="I9615">
        <f>37-D9615</f>
        <v>13</v>
      </c>
      <c r="J9615">
        <f>ABS(D9615-D9616)</f>
        <v>23</v>
      </c>
      <c r="K9615">
        <f>AVERAGE(D9615:D9619)</f>
        <v>24</v>
      </c>
      <c r="L9615">
        <f>AVERAGE(D9615:D9634)</f>
        <v>24</v>
      </c>
      <c r="M9615">
        <f>K9615-L9615</f>
        <v>0</v>
      </c>
      <c r="N9615" t="str">
        <f>IF(K9615&gt;L9615,"HIGH ZONE BIAS",IF(K9615&lt;L9615,"LOW ZONE BIAS","EQUILIBRIUM"))</f>
        <v>EQUILIBRIUM</v>
      </c>
    </row>
    <row r="9616">
      <c r="A9616">
        <v>17955</v>
      </c>
      <c r="B9616" t="str">
        <v>2018-09-13</v>
      </c>
      <c r="C9616" t="str">
        <v>Midday</v>
      </c>
      <c r="D9616">
        <v>1</v>
      </c>
      <c r="E9616" t="str">
        <f>IF(MOD(D9616,2)=0,"EVEN","ODD")</f>
        <v>ODD</v>
      </c>
      <c r="F9616" t="str">
        <f>IF(D9616&lt;=18,"LOW (1-18)","HIGH (19-36)")</f>
        <v>LOW (1-18)</v>
      </c>
      <c r="G9616">
        <f>INT((D9616-1)/6)+1</f>
        <v>1</v>
      </c>
      <c r="H9616">
        <f>MOD(D9616-1,6)+1</f>
        <v>1</v>
      </c>
      <c r="I9616">
        <f>37-D9616</f>
        <v>36</v>
      </c>
      <c r="J9616">
        <f>ABS(D9616-D9617)</f>
        <v>19</v>
      </c>
      <c r="K9616">
        <f>AVERAGE(D9616:D9620)</f>
        <v>1</v>
      </c>
      <c r="L9616">
        <f>AVERAGE(D9616:D9635)</f>
        <v>1</v>
      </c>
      <c r="M9616">
        <f>K9616-L9616</f>
        <v>0</v>
      </c>
      <c r="N9616" t="str">
        <f>IF(K9616&gt;L9616,"HIGH ZONE BIAS",IF(K9616&lt;L9616,"LOW ZONE BIAS","EQUILIBRIUM"))</f>
        <v>EQUILIBRIUM</v>
      </c>
    </row>
    <row r="9617">
      <c r="A9617">
        <v>17954</v>
      </c>
      <c r="B9617" t="str">
        <v>2018-09-13</v>
      </c>
      <c r="C9617" t="str">
        <v>Morning</v>
      </c>
      <c r="D9617">
        <v>20</v>
      </c>
      <c r="E9617" t="str">
        <f>IF(MOD(D9617,2)=0,"EVEN","ODD")</f>
        <v>EVEN</v>
      </c>
      <c r="F9617" t="str">
        <f>IF(D9617&lt;=18,"LOW (1-18)","HIGH (19-36)")</f>
        <v>HIGH (19-36)</v>
      </c>
      <c r="G9617">
        <f>INT((D9617-1)/6)+1</f>
        <v>4</v>
      </c>
      <c r="H9617">
        <f>MOD(D9617-1,6)+1</f>
        <v>2</v>
      </c>
      <c r="I9617">
        <f>37-D9617</f>
        <v>17</v>
      </c>
      <c r="J9617">
        <f>ABS(D9617-D9618)</f>
        <v>9</v>
      </c>
      <c r="K9617">
        <f>AVERAGE(D9617:D9621)</f>
        <v>20</v>
      </c>
      <c r="L9617">
        <f>AVERAGE(D9617:D9636)</f>
        <v>20</v>
      </c>
      <c r="M9617">
        <f>K9617-L9617</f>
        <v>0</v>
      </c>
      <c r="N9617" t="str">
        <f>IF(K9617&gt;L9617,"HIGH ZONE BIAS",IF(K9617&lt;L9617,"LOW ZONE BIAS","EQUILIBRIUM"))</f>
        <v>EQUILIBRIUM</v>
      </c>
    </row>
    <row r="9618">
      <c r="A9618">
        <v>17953</v>
      </c>
      <c r="B9618" t="str">
        <v>2018-09-12</v>
      </c>
      <c r="C9618" t="str">
        <v>Evening</v>
      </c>
      <c r="D9618">
        <v>29</v>
      </c>
      <c r="E9618" t="str">
        <f>IF(MOD(D9618,2)=0,"EVEN","ODD")</f>
        <v>ODD</v>
      </c>
      <c r="F9618" t="str">
        <f>IF(D9618&lt;=18,"LOW (1-18)","HIGH (19-36)")</f>
        <v>HIGH (19-36)</v>
      </c>
      <c r="G9618">
        <f>INT((D9618-1)/6)+1</f>
        <v>5</v>
      </c>
      <c r="H9618">
        <f>MOD(D9618-1,6)+1</f>
        <v>5</v>
      </c>
      <c r="I9618">
        <f>37-D9618</f>
        <v>8</v>
      </c>
      <c r="J9618">
        <f>ABS(D9618-D9619)</f>
        <v>24</v>
      </c>
      <c r="K9618">
        <f>AVERAGE(D9618:D9622)</f>
        <v>29</v>
      </c>
      <c r="L9618">
        <f>AVERAGE(D9618:D9637)</f>
        <v>29</v>
      </c>
      <c r="M9618">
        <f>K9618-L9618</f>
        <v>0</v>
      </c>
      <c r="N9618" t="str">
        <f>IF(K9618&gt;L9618,"HIGH ZONE BIAS",IF(K9618&lt;L9618,"LOW ZONE BIAS","EQUILIBRIUM"))</f>
        <v>EQUILIBRIUM</v>
      </c>
    </row>
    <row r="9619">
      <c r="A9619">
        <v>17952</v>
      </c>
      <c r="B9619" t="str">
        <v>2018-09-12</v>
      </c>
      <c r="C9619" t="str">
        <v>Afternoon</v>
      </c>
      <c r="D9619">
        <v>5</v>
      </c>
      <c r="E9619" t="str">
        <f>IF(MOD(D9619,2)=0,"EVEN","ODD")</f>
        <v>ODD</v>
      </c>
      <c r="F9619" t="str">
        <f>IF(D9619&lt;=18,"LOW (1-18)","HIGH (19-36)")</f>
        <v>LOW (1-18)</v>
      </c>
      <c r="G9619">
        <f>INT((D9619-1)/6)+1</f>
        <v>1</v>
      </c>
      <c r="H9619">
        <f>MOD(D9619-1,6)+1</f>
        <v>5</v>
      </c>
      <c r="I9619">
        <f>37-D9619</f>
        <v>32</v>
      </c>
      <c r="J9619">
        <f>ABS(D9619-D9620)</f>
        <v>8</v>
      </c>
      <c r="K9619">
        <f>AVERAGE(D9619:D9623)</f>
        <v>5</v>
      </c>
      <c r="L9619">
        <f>AVERAGE(D9619:D9638)</f>
        <v>5</v>
      </c>
      <c r="M9619">
        <f>K9619-L9619</f>
        <v>0</v>
      </c>
      <c r="N9619" t="str">
        <f>IF(K9619&gt;L9619,"HIGH ZONE BIAS",IF(K9619&lt;L9619,"LOW ZONE BIAS","EQUILIBRIUM"))</f>
        <v>EQUILIBRIUM</v>
      </c>
    </row>
    <row r="9620">
      <c r="A9620">
        <v>17951</v>
      </c>
      <c r="B9620" t="str">
        <v>2018-09-12</v>
      </c>
      <c r="C9620" t="str">
        <v>Midday</v>
      </c>
      <c r="D9620">
        <v>13</v>
      </c>
      <c r="E9620" t="str">
        <f>IF(MOD(D9620,2)=0,"EVEN","ODD")</f>
        <v>ODD</v>
      </c>
      <c r="F9620" t="str">
        <f>IF(D9620&lt;=18,"LOW (1-18)","HIGH (19-36)")</f>
        <v>LOW (1-18)</v>
      </c>
      <c r="G9620">
        <f>INT((D9620-1)/6)+1</f>
        <v>3</v>
      </c>
      <c r="H9620">
        <f>MOD(D9620-1,6)+1</f>
        <v>1</v>
      </c>
      <c r="I9620">
        <f>37-D9620</f>
        <v>24</v>
      </c>
      <c r="J9620">
        <f>ABS(D9620-D9621)</f>
        <v>12</v>
      </c>
      <c r="K9620">
        <f>AVERAGE(D9620:D9624)</f>
        <v>13</v>
      </c>
      <c r="L9620">
        <f>AVERAGE(D9620:D9639)</f>
        <v>13</v>
      </c>
      <c r="M9620">
        <f>K9620-L9620</f>
        <v>0</v>
      </c>
      <c r="N9620" t="str">
        <f>IF(K9620&gt;L9620,"HIGH ZONE BIAS",IF(K9620&lt;L9620,"LOW ZONE BIAS","EQUILIBRIUM"))</f>
        <v>EQUILIBRIUM</v>
      </c>
    </row>
    <row r="9621">
      <c r="A9621">
        <v>17950</v>
      </c>
      <c r="B9621" t="str">
        <v>2018-09-12</v>
      </c>
      <c r="C9621" t="str">
        <v>Morning</v>
      </c>
      <c r="D9621">
        <v>25</v>
      </c>
      <c r="E9621" t="str">
        <f>IF(MOD(D9621,2)=0,"EVEN","ODD")</f>
        <v>ODD</v>
      </c>
      <c r="F9621" t="str">
        <f>IF(D9621&lt;=18,"LOW (1-18)","HIGH (19-36)")</f>
        <v>HIGH (19-36)</v>
      </c>
      <c r="G9621">
        <f>INT((D9621-1)/6)+1</f>
        <v>5</v>
      </c>
      <c r="H9621">
        <f>MOD(D9621-1,6)+1</f>
        <v>1</v>
      </c>
      <c r="I9621">
        <f>37-D9621</f>
        <v>12</v>
      </c>
      <c r="J9621">
        <f>ABS(D9621-D9622)</f>
        <v>24</v>
      </c>
      <c r="K9621">
        <f>AVERAGE(D9621:D9625)</f>
        <v>25</v>
      </c>
      <c r="L9621">
        <f>AVERAGE(D9621:D9640)</f>
        <v>25</v>
      </c>
      <c r="M9621">
        <f>K9621-L9621</f>
        <v>0</v>
      </c>
      <c r="N9621" t="str">
        <f>IF(K9621&gt;L9621,"HIGH ZONE BIAS",IF(K9621&lt;L9621,"LOW ZONE BIAS","EQUILIBRIUM"))</f>
        <v>EQUILIBRIUM</v>
      </c>
    </row>
    <row r="9622">
      <c r="A9622">
        <v>17949</v>
      </c>
      <c r="B9622" t="str">
        <v>2018-09-11</v>
      </c>
      <c r="C9622" t="str">
        <v>Evening</v>
      </c>
      <c r="D9622">
        <v>1</v>
      </c>
      <c r="E9622" t="str">
        <f>IF(MOD(D9622,2)=0,"EVEN","ODD")</f>
        <v>ODD</v>
      </c>
      <c r="F9622" t="str">
        <f>IF(D9622&lt;=18,"LOW (1-18)","HIGH (19-36)")</f>
        <v>LOW (1-18)</v>
      </c>
      <c r="G9622">
        <f>INT((D9622-1)/6)+1</f>
        <v>1</v>
      </c>
      <c r="H9622">
        <f>MOD(D9622-1,6)+1</f>
        <v>1</v>
      </c>
      <c r="I9622">
        <f>37-D9622</f>
        <v>36</v>
      </c>
      <c r="J9622">
        <f>ABS(D9622-D9623)</f>
        <v>21</v>
      </c>
      <c r="K9622">
        <f>AVERAGE(D9622:D9626)</f>
        <v>1</v>
      </c>
      <c r="L9622">
        <f>AVERAGE(D9622:D9641)</f>
        <v>1</v>
      </c>
      <c r="M9622">
        <f>K9622-L9622</f>
        <v>0</v>
      </c>
      <c r="N9622" t="str">
        <f>IF(K9622&gt;L9622,"HIGH ZONE BIAS",IF(K9622&lt;L9622,"LOW ZONE BIAS","EQUILIBRIUM"))</f>
        <v>EQUILIBRIUM</v>
      </c>
    </row>
    <row r="9623">
      <c r="A9623">
        <v>17948</v>
      </c>
      <c r="B9623" t="str">
        <v>2018-09-11</v>
      </c>
      <c r="C9623" t="str">
        <v>Afternoon</v>
      </c>
      <c r="D9623">
        <v>22</v>
      </c>
      <c r="E9623" t="str">
        <f>IF(MOD(D9623,2)=0,"EVEN","ODD")</f>
        <v>EVEN</v>
      </c>
      <c r="F9623" t="str">
        <f>IF(D9623&lt;=18,"LOW (1-18)","HIGH (19-36)")</f>
        <v>HIGH (19-36)</v>
      </c>
      <c r="G9623">
        <f>INT((D9623-1)/6)+1</f>
        <v>4</v>
      </c>
      <c r="H9623">
        <f>MOD(D9623-1,6)+1</f>
        <v>4</v>
      </c>
      <c r="I9623">
        <f>37-D9623</f>
        <v>15</v>
      </c>
      <c r="J9623">
        <f>ABS(D9623-D9624)</f>
        <v>1</v>
      </c>
      <c r="K9623">
        <f>AVERAGE(D9623:D9627)</f>
        <v>22</v>
      </c>
      <c r="L9623">
        <f>AVERAGE(D9623:D9642)</f>
        <v>22</v>
      </c>
      <c r="M9623">
        <f>K9623-L9623</f>
        <v>0</v>
      </c>
      <c r="N9623" t="str">
        <f>IF(K9623&gt;L9623,"HIGH ZONE BIAS",IF(K9623&lt;L9623,"LOW ZONE BIAS","EQUILIBRIUM"))</f>
        <v>EQUILIBRIUM</v>
      </c>
    </row>
    <row r="9624">
      <c r="A9624">
        <v>17947</v>
      </c>
      <c r="B9624" t="str">
        <v>2018-09-11</v>
      </c>
      <c r="C9624" t="str">
        <v>Midday</v>
      </c>
      <c r="D9624">
        <v>21</v>
      </c>
      <c r="E9624" t="str">
        <f>IF(MOD(D9624,2)=0,"EVEN","ODD")</f>
        <v>ODD</v>
      </c>
      <c r="F9624" t="str">
        <f>IF(D9624&lt;=18,"LOW (1-18)","HIGH (19-36)")</f>
        <v>HIGH (19-36)</v>
      </c>
      <c r="G9624">
        <f>INT((D9624-1)/6)+1</f>
        <v>4</v>
      </c>
      <c r="H9624">
        <f>MOD(D9624-1,6)+1</f>
        <v>3</v>
      </c>
      <c r="I9624">
        <f>37-D9624</f>
        <v>16</v>
      </c>
      <c r="J9624">
        <f>ABS(D9624-D9625)</f>
        <v>15</v>
      </c>
      <c r="K9624">
        <f>AVERAGE(D9624:D9628)</f>
        <v>21</v>
      </c>
      <c r="L9624">
        <f>AVERAGE(D9624:D9643)</f>
        <v>21</v>
      </c>
      <c r="M9624">
        <f>K9624-L9624</f>
        <v>0</v>
      </c>
      <c r="N9624" t="str">
        <f>IF(K9624&gt;L9624,"HIGH ZONE BIAS",IF(K9624&lt;L9624,"LOW ZONE BIAS","EQUILIBRIUM"))</f>
        <v>EQUILIBRIUM</v>
      </c>
    </row>
    <row r="9625">
      <c r="A9625">
        <v>17946</v>
      </c>
      <c r="B9625" t="str">
        <v>2018-09-11</v>
      </c>
      <c r="C9625" t="str">
        <v>Morning</v>
      </c>
      <c r="D9625">
        <v>36</v>
      </c>
      <c r="E9625" t="str">
        <f>IF(MOD(D9625,2)=0,"EVEN","ODD")</f>
        <v>EVEN</v>
      </c>
      <c r="F9625" t="str">
        <f>IF(D9625&lt;=18,"LOW (1-18)","HIGH (19-36)")</f>
        <v>HIGH (19-36)</v>
      </c>
      <c r="G9625">
        <f>INT((D9625-1)/6)+1</f>
        <v>6</v>
      </c>
      <c r="H9625">
        <f>MOD(D9625-1,6)+1</f>
        <v>6</v>
      </c>
      <c r="I9625">
        <f>37-D9625</f>
        <v>1</v>
      </c>
      <c r="J9625">
        <f>ABS(D9625-D9626)</f>
        <v>8</v>
      </c>
      <c r="K9625">
        <f>AVERAGE(D9625:D9629)</f>
        <v>36</v>
      </c>
      <c r="L9625">
        <f>AVERAGE(D9625:D9644)</f>
        <v>36</v>
      </c>
      <c r="M9625">
        <f>K9625-L9625</f>
        <v>0</v>
      </c>
      <c r="N9625" t="str">
        <f>IF(K9625&gt;L9625,"HIGH ZONE BIAS",IF(K9625&lt;L9625,"LOW ZONE BIAS","EQUILIBRIUM"))</f>
        <v>EQUILIBRIUM</v>
      </c>
    </row>
    <row r="9626">
      <c r="A9626">
        <v>17945</v>
      </c>
      <c r="B9626" t="str">
        <v>2018-09-10</v>
      </c>
      <c r="C9626" t="str">
        <v>Evening</v>
      </c>
      <c r="D9626">
        <v>28</v>
      </c>
      <c r="E9626" t="str">
        <f>IF(MOD(D9626,2)=0,"EVEN","ODD")</f>
        <v>EVEN</v>
      </c>
      <c r="F9626" t="str">
        <f>IF(D9626&lt;=18,"LOW (1-18)","HIGH (19-36)")</f>
        <v>HIGH (19-36)</v>
      </c>
      <c r="G9626">
        <f>INT((D9626-1)/6)+1</f>
        <v>5</v>
      </c>
      <c r="H9626">
        <f>MOD(D9626-1,6)+1</f>
        <v>4</v>
      </c>
      <c r="I9626">
        <f>37-D9626</f>
        <v>9</v>
      </c>
      <c r="J9626">
        <f>ABS(D9626-D9627)</f>
        <v>23</v>
      </c>
      <c r="K9626">
        <f>AVERAGE(D9626:D9630)</f>
        <v>28</v>
      </c>
      <c r="L9626">
        <f>AVERAGE(D9626:D9645)</f>
        <v>28</v>
      </c>
      <c r="M9626">
        <f>K9626-L9626</f>
        <v>0</v>
      </c>
      <c r="N9626" t="str">
        <f>IF(K9626&gt;L9626,"HIGH ZONE BIAS",IF(K9626&lt;L9626,"LOW ZONE BIAS","EQUILIBRIUM"))</f>
        <v>EQUILIBRIUM</v>
      </c>
    </row>
    <row r="9627">
      <c r="A9627">
        <v>17944</v>
      </c>
      <c r="B9627" t="str">
        <v>2018-09-10</v>
      </c>
      <c r="C9627" t="str">
        <v>Afternoon</v>
      </c>
      <c r="D9627">
        <v>5</v>
      </c>
      <c r="E9627" t="str">
        <f>IF(MOD(D9627,2)=0,"EVEN","ODD")</f>
        <v>ODD</v>
      </c>
      <c r="F9627" t="str">
        <f>IF(D9627&lt;=18,"LOW (1-18)","HIGH (19-36)")</f>
        <v>LOW (1-18)</v>
      </c>
      <c r="G9627">
        <f>INT((D9627-1)/6)+1</f>
        <v>1</v>
      </c>
      <c r="H9627">
        <f>MOD(D9627-1,6)+1</f>
        <v>5</v>
      </c>
      <c r="I9627">
        <f>37-D9627</f>
        <v>32</v>
      </c>
      <c r="J9627">
        <f>ABS(D9627-D9628)</f>
        <v>29</v>
      </c>
      <c r="K9627">
        <f>AVERAGE(D9627:D9631)</f>
        <v>5</v>
      </c>
      <c r="L9627">
        <f>AVERAGE(D9627:D9646)</f>
        <v>5</v>
      </c>
      <c r="M9627">
        <f>K9627-L9627</f>
        <v>0</v>
      </c>
      <c r="N9627" t="str">
        <f>IF(K9627&gt;L9627,"HIGH ZONE BIAS",IF(K9627&lt;L9627,"LOW ZONE BIAS","EQUILIBRIUM"))</f>
        <v>EQUILIBRIUM</v>
      </c>
    </row>
    <row r="9628">
      <c r="A9628">
        <v>17943</v>
      </c>
      <c r="B9628" t="str">
        <v>2018-09-10</v>
      </c>
      <c r="C9628" t="str">
        <v>Midday</v>
      </c>
      <c r="D9628">
        <v>34</v>
      </c>
      <c r="E9628" t="str">
        <f>IF(MOD(D9628,2)=0,"EVEN","ODD")</f>
        <v>EVEN</v>
      </c>
      <c r="F9628" t="str">
        <f>IF(D9628&lt;=18,"LOW (1-18)","HIGH (19-36)")</f>
        <v>HIGH (19-36)</v>
      </c>
      <c r="G9628">
        <f>INT((D9628-1)/6)+1</f>
        <v>6</v>
      </c>
      <c r="H9628">
        <f>MOD(D9628-1,6)+1</f>
        <v>4</v>
      </c>
      <c r="I9628">
        <f>37-D9628</f>
        <v>3</v>
      </c>
      <c r="J9628">
        <f>ABS(D9628-D9629)</f>
        <v>6</v>
      </c>
      <c r="K9628">
        <f>AVERAGE(D9628:D9632)</f>
        <v>34</v>
      </c>
      <c r="L9628">
        <f>AVERAGE(D9628:D9647)</f>
        <v>34</v>
      </c>
      <c r="M9628">
        <f>K9628-L9628</f>
        <v>0</v>
      </c>
      <c r="N9628" t="str">
        <f>IF(K9628&gt;L9628,"HIGH ZONE BIAS",IF(K9628&lt;L9628,"LOW ZONE BIAS","EQUILIBRIUM"))</f>
        <v>EQUILIBRIUM</v>
      </c>
    </row>
    <row r="9629">
      <c r="A9629">
        <v>17942</v>
      </c>
      <c r="B9629" t="str">
        <v>2018-09-10</v>
      </c>
      <c r="C9629" t="str">
        <v>Morning</v>
      </c>
      <c r="D9629">
        <v>28</v>
      </c>
      <c r="E9629" t="str">
        <f>IF(MOD(D9629,2)=0,"EVEN","ODD")</f>
        <v>EVEN</v>
      </c>
      <c r="F9629" t="str">
        <f>IF(D9629&lt;=18,"LOW (1-18)","HIGH (19-36)")</f>
        <v>HIGH (19-36)</v>
      </c>
      <c r="G9629">
        <f>INT((D9629-1)/6)+1</f>
        <v>5</v>
      </c>
      <c r="H9629">
        <f>MOD(D9629-1,6)+1</f>
        <v>4</v>
      </c>
      <c r="I9629">
        <f>37-D9629</f>
        <v>9</v>
      </c>
      <c r="J9629">
        <f>ABS(D9629-D9630)</f>
        <v>24</v>
      </c>
      <c r="K9629">
        <f>AVERAGE(D9629:D9633)</f>
        <v>28</v>
      </c>
      <c r="L9629">
        <f>AVERAGE(D9629:D9648)</f>
        <v>28</v>
      </c>
      <c r="M9629">
        <f>K9629-L9629</f>
        <v>0</v>
      </c>
      <c r="N9629" t="str">
        <f>IF(K9629&gt;L9629,"HIGH ZONE BIAS",IF(K9629&lt;L9629,"LOW ZONE BIAS","EQUILIBRIUM"))</f>
        <v>EQUILIBRIUM</v>
      </c>
    </row>
    <row r="9630">
      <c r="A9630">
        <v>17941</v>
      </c>
      <c r="B9630" t="str">
        <v>2018-09-08</v>
      </c>
      <c r="C9630" t="str">
        <v>Evening</v>
      </c>
      <c r="D9630">
        <v>4</v>
      </c>
      <c r="E9630" t="str">
        <f>IF(MOD(D9630,2)=0,"EVEN","ODD")</f>
        <v>EVEN</v>
      </c>
      <c r="F9630" t="str">
        <f>IF(D9630&lt;=18,"LOW (1-18)","HIGH (19-36)")</f>
        <v>LOW (1-18)</v>
      </c>
      <c r="G9630">
        <f>INT((D9630-1)/6)+1</f>
        <v>1</v>
      </c>
      <c r="H9630">
        <f>MOD(D9630-1,6)+1</f>
        <v>4</v>
      </c>
      <c r="I9630">
        <f>37-D9630</f>
        <v>33</v>
      </c>
      <c r="J9630">
        <f>ABS(D9630-D9631)</f>
        <v>26</v>
      </c>
      <c r="K9630">
        <f>AVERAGE(D9630:D9634)</f>
        <v>4</v>
      </c>
      <c r="L9630">
        <f>AVERAGE(D9630:D9649)</f>
        <v>4</v>
      </c>
      <c r="M9630">
        <f>K9630-L9630</f>
        <v>0</v>
      </c>
      <c r="N9630" t="str">
        <f>IF(K9630&gt;L9630,"HIGH ZONE BIAS",IF(K9630&lt;L9630,"LOW ZONE BIAS","EQUILIBRIUM"))</f>
        <v>EQUILIBRIUM</v>
      </c>
    </row>
    <row r="9631">
      <c r="A9631">
        <v>17940</v>
      </c>
      <c r="B9631" t="str">
        <v>2018-09-08</v>
      </c>
      <c r="C9631" t="str">
        <v>Afternoon</v>
      </c>
      <c r="D9631">
        <v>30</v>
      </c>
      <c r="E9631" t="str">
        <f>IF(MOD(D9631,2)=0,"EVEN","ODD")</f>
        <v>EVEN</v>
      </c>
      <c r="F9631" t="str">
        <f>IF(D9631&lt;=18,"LOW (1-18)","HIGH (19-36)")</f>
        <v>HIGH (19-36)</v>
      </c>
      <c r="G9631">
        <f>INT((D9631-1)/6)+1</f>
        <v>5</v>
      </c>
      <c r="H9631">
        <f>MOD(D9631-1,6)+1</f>
        <v>6</v>
      </c>
      <c r="I9631">
        <f>37-D9631</f>
        <v>7</v>
      </c>
      <c r="J9631">
        <f>ABS(D9631-D9632)</f>
        <v>20</v>
      </c>
      <c r="K9631">
        <f>AVERAGE(D9631:D9635)</f>
        <v>30</v>
      </c>
      <c r="L9631">
        <f>AVERAGE(D9631:D9650)</f>
        <v>30</v>
      </c>
      <c r="M9631">
        <f>K9631-L9631</f>
        <v>0</v>
      </c>
      <c r="N9631" t="str">
        <f>IF(K9631&gt;L9631,"HIGH ZONE BIAS",IF(K9631&lt;L9631,"LOW ZONE BIAS","EQUILIBRIUM"))</f>
        <v>EQUILIBRIUM</v>
      </c>
    </row>
    <row r="9632">
      <c r="A9632">
        <v>17939</v>
      </c>
      <c r="B9632" t="str">
        <v>2018-09-08</v>
      </c>
      <c r="C9632" t="str">
        <v>Midday</v>
      </c>
      <c r="D9632">
        <v>10</v>
      </c>
      <c r="E9632" t="str">
        <f>IF(MOD(D9632,2)=0,"EVEN","ODD")</f>
        <v>EVEN</v>
      </c>
      <c r="F9632" t="str">
        <f>IF(D9632&lt;=18,"LOW (1-18)","HIGH (19-36)")</f>
        <v>LOW (1-18)</v>
      </c>
      <c r="G9632">
        <f>INT((D9632-1)/6)+1</f>
        <v>2</v>
      </c>
      <c r="H9632">
        <f>MOD(D9632-1,6)+1</f>
        <v>4</v>
      </c>
      <c r="I9632">
        <f>37-D9632</f>
        <v>27</v>
      </c>
      <c r="J9632">
        <f>ABS(D9632-D9633)</f>
        <v>12</v>
      </c>
      <c r="K9632">
        <f>AVERAGE(D9632:D9636)</f>
        <v>10</v>
      </c>
      <c r="L9632">
        <f>AVERAGE(D9632:D9651)</f>
        <v>10</v>
      </c>
      <c r="M9632">
        <f>K9632-L9632</f>
        <v>0</v>
      </c>
      <c r="N9632" t="str">
        <f>IF(K9632&gt;L9632,"HIGH ZONE BIAS",IF(K9632&lt;L9632,"LOW ZONE BIAS","EQUILIBRIUM"))</f>
        <v>EQUILIBRIUM</v>
      </c>
    </row>
    <row r="9633">
      <c r="A9633">
        <v>17938</v>
      </c>
      <c r="B9633" t="str">
        <v>2018-09-08</v>
      </c>
      <c r="C9633" t="str">
        <v>Morning</v>
      </c>
      <c r="D9633">
        <v>22</v>
      </c>
      <c r="E9633" t="str">
        <f>IF(MOD(D9633,2)=0,"EVEN","ODD")</f>
        <v>EVEN</v>
      </c>
      <c r="F9633" t="str">
        <f>IF(D9633&lt;=18,"LOW (1-18)","HIGH (19-36)")</f>
        <v>HIGH (19-36)</v>
      </c>
      <c r="G9633">
        <f>INT((D9633-1)/6)+1</f>
        <v>4</v>
      </c>
      <c r="H9633">
        <f>MOD(D9633-1,6)+1</f>
        <v>4</v>
      </c>
      <c r="I9633">
        <f>37-D9633</f>
        <v>15</v>
      </c>
      <c r="J9633">
        <f>ABS(D9633-D9634)</f>
        <v>13</v>
      </c>
      <c r="K9633">
        <f>AVERAGE(D9633:D9637)</f>
        <v>22</v>
      </c>
      <c r="L9633">
        <f>AVERAGE(D9633:D9652)</f>
        <v>22</v>
      </c>
      <c r="M9633">
        <f>K9633-L9633</f>
        <v>0</v>
      </c>
      <c r="N9633" t="str">
        <f>IF(K9633&gt;L9633,"HIGH ZONE BIAS",IF(K9633&lt;L9633,"LOW ZONE BIAS","EQUILIBRIUM"))</f>
        <v>EQUILIBRIUM</v>
      </c>
    </row>
    <row r="9634">
      <c r="A9634">
        <v>17937</v>
      </c>
      <c r="B9634" t="str">
        <v>2018-09-07</v>
      </c>
      <c r="C9634" t="str">
        <v>Evening</v>
      </c>
      <c r="D9634">
        <v>9</v>
      </c>
      <c r="E9634" t="str">
        <f>IF(MOD(D9634,2)=0,"EVEN","ODD")</f>
        <v>ODD</v>
      </c>
      <c r="F9634" t="str">
        <f>IF(D9634&lt;=18,"LOW (1-18)","HIGH (19-36)")</f>
        <v>LOW (1-18)</v>
      </c>
      <c r="G9634">
        <f>INT((D9634-1)/6)+1</f>
        <v>2</v>
      </c>
      <c r="H9634">
        <f>MOD(D9634-1,6)+1</f>
        <v>3</v>
      </c>
      <c r="I9634">
        <f>37-D9634</f>
        <v>28</v>
      </c>
      <c r="J9634">
        <f>ABS(D9634-D9635)</f>
        <v>7</v>
      </c>
      <c r="K9634">
        <f>AVERAGE(D9634:D9638)</f>
        <v>9</v>
      </c>
      <c r="L9634">
        <f>AVERAGE(D9634:D9653)</f>
        <v>9</v>
      </c>
      <c r="M9634">
        <f>K9634-L9634</f>
        <v>0</v>
      </c>
      <c r="N9634" t="str">
        <f>IF(K9634&gt;L9634,"HIGH ZONE BIAS",IF(K9634&lt;L9634,"LOW ZONE BIAS","EQUILIBRIUM"))</f>
        <v>EQUILIBRIUM</v>
      </c>
    </row>
    <row r="9635">
      <c r="A9635">
        <v>17936</v>
      </c>
      <c r="B9635" t="str">
        <v>2018-09-07</v>
      </c>
      <c r="C9635" t="str">
        <v>Afternoon</v>
      </c>
      <c r="D9635">
        <v>2</v>
      </c>
      <c r="E9635" t="str">
        <f>IF(MOD(D9635,2)=0,"EVEN","ODD")</f>
        <v>EVEN</v>
      </c>
      <c r="F9635" t="str">
        <f>IF(D9635&lt;=18,"LOW (1-18)","HIGH (19-36)")</f>
        <v>LOW (1-18)</v>
      </c>
      <c r="G9635">
        <f>INT((D9635-1)/6)+1</f>
        <v>1</v>
      </c>
      <c r="H9635">
        <f>MOD(D9635-1,6)+1</f>
        <v>2</v>
      </c>
      <c r="I9635">
        <f>37-D9635</f>
        <v>35</v>
      </c>
      <c r="J9635">
        <f>ABS(D9635-D9636)</f>
        <v>30</v>
      </c>
      <c r="K9635">
        <f>AVERAGE(D9635:D9639)</f>
        <v>2</v>
      </c>
      <c r="L9635">
        <f>AVERAGE(D9635:D9654)</f>
        <v>2</v>
      </c>
      <c r="M9635">
        <f>K9635-L9635</f>
        <v>0</v>
      </c>
      <c r="N9635" t="str">
        <f>IF(K9635&gt;L9635,"HIGH ZONE BIAS",IF(K9635&lt;L9635,"LOW ZONE BIAS","EQUILIBRIUM"))</f>
        <v>EQUILIBRIUM</v>
      </c>
    </row>
    <row r="9636">
      <c r="A9636">
        <v>17935</v>
      </c>
      <c r="B9636" t="str">
        <v>2018-09-07</v>
      </c>
      <c r="C9636" t="str">
        <v>Midday</v>
      </c>
      <c r="D9636">
        <v>32</v>
      </c>
      <c r="E9636" t="str">
        <f>IF(MOD(D9636,2)=0,"EVEN","ODD")</f>
        <v>EVEN</v>
      </c>
      <c r="F9636" t="str">
        <f>IF(D9636&lt;=18,"LOW (1-18)","HIGH (19-36)")</f>
        <v>HIGH (19-36)</v>
      </c>
      <c r="G9636">
        <f>INT((D9636-1)/6)+1</f>
        <v>6</v>
      </c>
      <c r="H9636">
        <f>MOD(D9636-1,6)+1</f>
        <v>2</v>
      </c>
      <c r="I9636">
        <f>37-D9636</f>
        <v>5</v>
      </c>
      <c r="J9636">
        <f>ABS(D9636-D9637)</f>
        <v>30</v>
      </c>
      <c r="K9636">
        <f>AVERAGE(D9636:D9640)</f>
        <v>32</v>
      </c>
      <c r="L9636">
        <f>AVERAGE(D9636:D9655)</f>
        <v>32</v>
      </c>
      <c r="M9636">
        <f>K9636-L9636</f>
        <v>0</v>
      </c>
      <c r="N9636" t="str">
        <f>IF(K9636&gt;L9636,"HIGH ZONE BIAS",IF(K9636&lt;L9636,"LOW ZONE BIAS","EQUILIBRIUM"))</f>
        <v>EQUILIBRIUM</v>
      </c>
    </row>
    <row r="9637">
      <c r="A9637">
        <v>17934</v>
      </c>
      <c r="B9637" t="str">
        <v>2018-09-07</v>
      </c>
      <c r="C9637" t="str">
        <v>Morning</v>
      </c>
      <c r="D9637">
        <v>2</v>
      </c>
      <c r="E9637" t="str">
        <f>IF(MOD(D9637,2)=0,"EVEN","ODD")</f>
        <v>EVEN</v>
      </c>
      <c r="F9637" t="str">
        <f>IF(D9637&lt;=18,"LOW (1-18)","HIGH (19-36)")</f>
        <v>LOW (1-18)</v>
      </c>
      <c r="G9637">
        <f>INT((D9637-1)/6)+1</f>
        <v>1</v>
      </c>
      <c r="H9637">
        <f>MOD(D9637-1,6)+1</f>
        <v>2</v>
      </c>
      <c r="I9637">
        <f>37-D9637</f>
        <v>35</v>
      </c>
      <c r="J9637">
        <f>ABS(D9637-D9638)</f>
        <v>33</v>
      </c>
      <c r="K9637">
        <f>AVERAGE(D9637:D9641)</f>
        <v>2</v>
      </c>
      <c r="L9637">
        <f>AVERAGE(D9637:D9656)</f>
        <v>2</v>
      </c>
      <c r="M9637">
        <f>K9637-L9637</f>
        <v>0</v>
      </c>
      <c r="N9637" t="str">
        <f>IF(K9637&gt;L9637,"HIGH ZONE BIAS",IF(K9637&lt;L9637,"LOW ZONE BIAS","EQUILIBRIUM"))</f>
        <v>EQUILIBRIUM</v>
      </c>
    </row>
    <row r="9638">
      <c r="A9638">
        <v>17933</v>
      </c>
      <c r="B9638" t="str">
        <v>2018-09-06</v>
      </c>
      <c r="C9638" t="str">
        <v>Evening</v>
      </c>
      <c r="D9638">
        <v>35</v>
      </c>
      <c r="E9638" t="str">
        <f>IF(MOD(D9638,2)=0,"EVEN","ODD")</f>
        <v>ODD</v>
      </c>
      <c r="F9638" t="str">
        <f>IF(D9638&lt;=18,"LOW (1-18)","HIGH (19-36)")</f>
        <v>HIGH (19-36)</v>
      </c>
      <c r="G9638">
        <f>INT((D9638-1)/6)+1</f>
        <v>6</v>
      </c>
      <c r="H9638">
        <f>MOD(D9638-1,6)+1</f>
        <v>5</v>
      </c>
      <c r="I9638">
        <f>37-D9638</f>
        <v>2</v>
      </c>
      <c r="J9638">
        <f>ABS(D9638-D9639)</f>
        <v>22</v>
      </c>
      <c r="K9638">
        <f>AVERAGE(D9638:D9642)</f>
        <v>35</v>
      </c>
      <c r="L9638">
        <f>AVERAGE(D9638:D9657)</f>
        <v>35</v>
      </c>
      <c r="M9638">
        <f>K9638-L9638</f>
        <v>0</v>
      </c>
      <c r="N9638" t="str">
        <f>IF(K9638&gt;L9638,"HIGH ZONE BIAS",IF(K9638&lt;L9638,"LOW ZONE BIAS","EQUILIBRIUM"))</f>
        <v>EQUILIBRIUM</v>
      </c>
    </row>
    <row r="9639">
      <c r="A9639">
        <v>17932</v>
      </c>
      <c r="B9639" t="str">
        <v>2018-09-06</v>
      </c>
      <c r="C9639" t="str">
        <v>Afternoon</v>
      </c>
      <c r="D9639">
        <v>13</v>
      </c>
      <c r="E9639" t="str">
        <f>IF(MOD(D9639,2)=0,"EVEN","ODD")</f>
        <v>ODD</v>
      </c>
      <c r="F9639" t="str">
        <f>IF(D9639&lt;=18,"LOW (1-18)","HIGH (19-36)")</f>
        <v>LOW (1-18)</v>
      </c>
      <c r="G9639">
        <f>INT((D9639-1)/6)+1</f>
        <v>3</v>
      </c>
      <c r="H9639">
        <f>MOD(D9639-1,6)+1</f>
        <v>1</v>
      </c>
      <c r="I9639">
        <f>37-D9639</f>
        <v>24</v>
      </c>
      <c r="J9639">
        <f>ABS(D9639-D9640)</f>
        <v>10</v>
      </c>
      <c r="K9639">
        <f>AVERAGE(D9639:D9643)</f>
        <v>13</v>
      </c>
      <c r="L9639">
        <f>AVERAGE(D9639:D9658)</f>
        <v>13</v>
      </c>
      <c r="M9639">
        <f>K9639-L9639</f>
        <v>0</v>
      </c>
      <c r="N9639" t="str">
        <f>IF(K9639&gt;L9639,"HIGH ZONE BIAS",IF(K9639&lt;L9639,"LOW ZONE BIAS","EQUILIBRIUM"))</f>
        <v>EQUILIBRIUM</v>
      </c>
    </row>
    <row r="9640">
      <c r="A9640">
        <v>17931</v>
      </c>
      <c r="B9640" t="str">
        <v>2018-09-06</v>
      </c>
      <c r="C9640" t="str">
        <v>Midday</v>
      </c>
      <c r="D9640">
        <v>23</v>
      </c>
      <c r="E9640" t="str">
        <f>IF(MOD(D9640,2)=0,"EVEN","ODD")</f>
        <v>ODD</v>
      </c>
      <c r="F9640" t="str">
        <f>IF(D9640&lt;=18,"LOW (1-18)","HIGH (19-36)")</f>
        <v>HIGH (19-36)</v>
      </c>
      <c r="G9640">
        <f>INT((D9640-1)/6)+1</f>
        <v>4</v>
      </c>
      <c r="H9640">
        <f>MOD(D9640-1,6)+1</f>
        <v>5</v>
      </c>
      <c r="I9640">
        <f>37-D9640</f>
        <v>14</v>
      </c>
      <c r="J9640">
        <f>ABS(D9640-D9641)</f>
        <v>17</v>
      </c>
      <c r="K9640">
        <f>AVERAGE(D9640:D9644)</f>
        <v>23</v>
      </c>
      <c r="L9640">
        <f>AVERAGE(D9640:D9659)</f>
        <v>23</v>
      </c>
      <c r="M9640">
        <f>K9640-L9640</f>
        <v>0</v>
      </c>
      <c r="N9640" t="str">
        <f>IF(K9640&gt;L9640,"HIGH ZONE BIAS",IF(K9640&lt;L9640,"LOW ZONE BIAS","EQUILIBRIUM"))</f>
        <v>EQUILIBRIUM</v>
      </c>
    </row>
    <row r="9641">
      <c r="A9641">
        <v>17930</v>
      </c>
      <c r="B9641" t="str">
        <v>2018-09-06</v>
      </c>
      <c r="C9641" t="str">
        <v>Morning</v>
      </c>
      <c r="D9641">
        <v>6</v>
      </c>
      <c r="E9641" t="str">
        <f>IF(MOD(D9641,2)=0,"EVEN","ODD")</f>
        <v>EVEN</v>
      </c>
      <c r="F9641" t="str">
        <f>IF(D9641&lt;=18,"LOW (1-18)","HIGH (19-36)")</f>
        <v>LOW (1-18)</v>
      </c>
      <c r="G9641">
        <f>INT((D9641-1)/6)+1</f>
        <v>1</v>
      </c>
      <c r="H9641">
        <f>MOD(D9641-1,6)+1</f>
        <v>6</v>
      </c>
      <c r="I9641">
        <f>37-D9641</f>
        <v>31</v>
      </c>
      <c r="J9641">
        <f>ABS(D9641-D9642)</f>
        <v>23</v>
      </c>
      <c r="K9641">
        <f>AVERAGE(D9641:D9645)</f>
        <v>6</v>
      </c>
      <c r="L9641">
        <f>AVERAGE(D9641:D9660)</f>
        <v>6</v>
      </c>
      <c r="M9641">
        <f>K9641-L9641</f>
        <v>0</v>
      </c>
      <c r="N9641" t="str">
        <f>IF(K9641&gt;L9641,"HIGH ZONE BIAS",IF(K9641&lt;L9641,"LOW ZONE BIAS","EQUILIBRIUM"))</f>
        <v>EQUILIBRIUM</v>
      </c>
    </row>
    <row r="9642">
      <c r="A9642">
        <v>17929</v>
      </c>
      <c r="B9642" t="str">
        <v>2018-09-05</v>
      </c>
      <c r="C9642" t="str">
        <v>Evening</v>
      </c>
      <c r="D9642">
        <v>29</v>
      </c>
      <c r="E9642" t="str">
        <f>IF(MOD(D9642,2)=0,"EVEN","ODD")</f>
        <v>ODD</v>
      </c>
      <c r="F9642" t="str">
        <f>IF(D9642&lt;=18,"LOW (1-18)","HIGH (19-36)")</f>
        <v>HIGH (19-36)</v>
      </c>
      <c r="G9642">
        <f>INT((D9642-1)/6)+1</f>
        <v>5</v>
      </c>
      <c r="H9642">
        <f>MOD(D9642-1,6)+1</f>
        <v>5</v>
      </c>
      <c r="I9642">
        <f>37-D9642</f>
        <v>8</v>
      </c>
      <c r="J9642">
        <f>ABS(D9642-D9643)</f>
        <v>8</v>
      </c>
      <c r="K9642">
        <f>AVERAGE(D9642:D9646)</f>
        <v>29</v>
      </c>
      <c r="L9642">
        <f>AVERAGE(D9642:D9661)</f>
        <v>29</v>
      </c>
      <c r="M9642">
        <f>K9642-L9642</f>
        <v>0</v>
      </c>
      <c r="N9642" t="str">
        <f>IF(K9642&gt;L9642,"HIGH ZONE BIAS",IF(K9642&lt;L9642,"LOW ZONE BIAS","EQUILIBRIUM"))</f>
        <v>EQUILIBRIUM</v>
      </c>
    </row>
    <row r="9643">
      <c r="A9643">
        <v>17928</v>
      </c>
      <c r="B9643" t="str">
        <v>2018-09-05</v>
      </c>
      <c r="C9643" t="str">
        <v>Afternoon</v>
      </c>
      <c r="D9643">
        <v>21</v>
      </c>
      <c r="E9643" t="str">
        <f>IF(MOD(D9643,2)=0,"EVEN","ODD")</f>
        <v>ODD</v>
      </c>
      <c r="F9643" t="str">
        <f>IF(D9643&lt;=18,"LOW (1-18)","HIGH (19-36)")</f>
        <v>HIGH (19-36)</v>
      </c>
      <c r="G9643">
        <f>INT((D9643-1)/6)+1</f>
        <v>4</v>
      </c>
      <c r="H9643">
        <f>MOD(D9643-1,6)+1</f>
        <v>3</v>
      </c>
      <c r="I9643">
        <f>37-D9643</f>
        <v>16</v>
      </c>
      <c r="J9643">
        <f>ABS(D9643-D9644)</f>
        <v>19</v>
      </c>
      <c r="K9643">
        <f>AVERAGE(D9643:D9647)</f>
        <v>21</v>
      </c>
      <c r="L9643">
        <f>AVERAGE(D9643:D9662)</f>
        <v>21</v>
      </c>
      <c r="M9643">
        <f>K9643-L9643</f>
        <v>0</v>
      </c>
      <c r="N9643" t="str">
        <f>IF(K9643&gt;L9643,"HIGH ZONE BIAS",IF(K9643&lt;L9643,"LOW ZONE BIAS","EQUILIBRIUM"))</f>
        <v>EQUILIBRIUM</v>
      </c>
    </row>
    <row r="9644">
      <c r="A9644">
        <v>17927</v>
      </c>
      <c r="B9644" t="str">
        <v>2018-09-05</v>
      </c>
      <c r="C9644" t="str">
        <v>Midday</v>
      </c>
      <c r="D9644">
        <v>2</v>
      </c>
      <c r="E9644" t="str">
        <f>IF(MOD(D9644,2)=0,"EVEN","ODD")</f>
        <v>EVEN</v>
      </c>
      <c r="F9644" t="str">
        <f>IF(D9644&lt;=18,"LOW (1-18)","HIGH (19-36)")</f>
        <v>LOW (1-18)</v>
      </c>
      <c r="G9644">
        <f>INT((D9644-1)/6)+1</f>
        <v>1</v>
      </c>
      <c r="H9644">
        <f>MOD(D9644-1,6)+1</f>
        <v>2</v>
      </c>
      <c r="I9644">
        <f>37-D9644</f>
        <v>35</v>
      </c>
      <c r="J9644">
        <f>ABS(D9644-D9645)</f>
        <v>22</v>
      </c>
      <c r="K9644">
        <f>AVERAGE(D9644:D9648)</f>
        <v>2</v>
      </c>
      <c r="L9644">
        <f>AVERAGE(D9644:D9663)</f>
        <v>2</v>
      </c>
      <c r="M9644">
        <f>K9644-L9644</f>
        <v>0</v>
      </c>
      <c r="N9644" t="str">
        <f>IF(K9644&gt;L9644,"HIGH ZONE BIAS",IF(K9644&lt;L9644,"LOW ZONE BIAS","EQUILIBRIUM"))</f>
        <v>EQUILIBRIUM</v>
      </c>
    </row>
    <row r="9645">
      <c r="A9645">
        <v>17926</v>
      </c>
      <c r="B9645" t="str">
        <v>2018-09-05</v>
      </c>
      <c r="C9645" t="str">
        <v>Morning</v>
      </c>
      <c r="D9645">
        <v>24</v>
      </c>
      <c r="E9645" t="str">
        <f>IF(MOD(D9645,2)=0,"EVEN","ODD")</f>
        <v>EVEN</v>
      </c>
      <c r="F9645" t="str">
        <f>IF(D9645&lt;=18,"LOW (1-18)","HIGH (19-36)")</f>
        <v>HIGH (19-36)</v>
      </c>
      <c r="G9645">
        <f>INT((D9645-1)/6)+1</f>
        <v>4</v>
      </c>
      <c r="H9645">
        <f>MOD(D9645-1,6)+1</f>
        <v>6</v>
      </c>
      <c r="I9645">
        <f>37-D9645</f>
        <v>13</v>
      </c>
      <c r="J9645">
        <f>ABS(D9645-D9646)</f>
        <v>19</v>
      </c>
      <c r="K9645">
        <f>AVERAGE(D9645:D9649)</f>
        <v>24</v>
      </c>
      <c r="L9645">
        <f>AVERAGE(D9645:D9664)</f>
        <v>24</v>
      </c>
      <c r="M9645">
        <f>K9645-L9645</f>
        <v>0</v>
      </c>
      <c r="N9645" t="str">
        <f>IF(K9645&gt;L9645,"HIGH ZONE BIAS",IF(K9645&lt;L9645,"LOW ZONE BIAS","EQUILIBRIUM"))</f>
        <v>EQUILIBRIUM</v>
      </c>
    </row>
    <row r="9646">
      <c r="A9646">
        <v>17925</v>
      </c>
      <c r="B9646" t="str">
        <v>2018-09-04</v>
      </c>
      <c r="C9646" t="str">
        <v>Evening</v>
      </c>
      <c r="D9646">
        <v>5</v>
      </c>
      <c r="E9646" t="str">
        <f>IF(MOD(D9646,2)=0,"EVEN","ODD")</f>
        <v>ODD</v>
      </c>
      <c r="F9646" t="str">
        <f>IF(D9646&lt;=18,"LOW (1-18)","HIGH (19-36)")</f>
        <v>LOW (1-18)</v>
      </c>
      <c r="G9646">
        <f>INT((D9646-1)/6)+1</f>
        <v>1</v>
      </c>
      <c r="H9646">
        <f>MOD(D9646-1,6)+1</f>
        <v>5</v>
      </c>
      <c r="I9646">
        <f>37-D9646</f>
        <v>32</v>
      </c>
      <c r="J9646">
        <f>ABS(D9646-D9647)</f>
        <v>1</v>
      </c>
      <c r="K9646">
        <f>AVERAGE(D9646:D9650)</f>
        <v>5</v>
      </c>
      <c r="L9646">
        <f>AVERAGE(D9646:D9665)</f>
        <v>5</v>
      </c>
      <c r="M9646">
        <f>K9646-L9646</f>
        <v>0</v>
      </c>
      <c r="N9646" t="str">
        <f>IF(K9646&gt;L9646,"HIGH ZONE BIAS",IF(K9646&lt;L9646,"LOW ZONE BIAS","EQUILIBRIUM"))</f>
        <v>EQUILIBRIUM</v>
      </c>
    </row>
    <row r="9647">
      <c r="A9647">
        <v>17924</v>
      </c>
      <c r="B9647" t="str">
        <v>2018-09-04</v>
      </c>
      <c r="C9647" t="str">
        <v>Afternoon</v>
      </c>
      <c r="D9647">
        <v>4</v>
      </c>
      <c r="E9647" t="str">
        <f>IF(MOD(D9647,2)=0,"EVEN","ODD")</f>
        <v>EVEN</v>
      </c>
      <c r="F9647" t="str">
        <f>IF(D9647&lt;=18,"LOW (1-18)","HIGH (19-36)")</f>
        <v>LOW (1-18)</v>
      </c>
      <c r="G9647">
        <f>INT((D9647-1)/6)+1</f>
        <v>1</v>
      </c>
      <c r="H9647">
        <f>MOD(D9647-1,6)+1</f>
        <v>4</v>
      </c>
      <c r="I9647">
        <f>37-D9647</f>
        <v>33</v>
      </c>
      <c r="J9647">
        <f>ABS(D9647-D9648)</f>
        <v>12</v>
      </c>
      <c r="K9647">
        <f>AVERAGE(D9647:D9651)</f>
        <v>4</v>
      </c>
      <c r="L9647">
        <f>AVERAGE(D9647:D9666)</f>
        <v>4</v>
      </c>
      <c r="M9647">
        <f>K9647-L9647</f>
        <v>0</v>
      </c>
      <c r="N9647" t="str">
        <f>IF(K9647&gt;L9647,"HIGH ZONE BIAS",IF(K9647&lt;L9647,"LOW ZONE BIAS","EQUILIBRIUM"))</f>
        <v>EQUILIBRIUM</v>
      </c>
    </row>
    <row r="9648">
      <c r="A9648">
        <v>17923</v>
      </c>
      <c r="B9648" t="str">
        <v>2018-09-04</v>
      </c>
      <c r="C9648" t="str">
        <v>Midday</v>
      </c>
      <c r="D9648">
        <v>16</v>
      </c>
      <c r="E9648" t="str">
        <f>IF(MOD(D9648,2)=0,"EVEN","ODD")</f>
        <v>EVEN</v>
      </c>
      <c r="F9648" t="str">
        <f>IF(D9648&lt;=18,"LOW (1-18)","HIGH (19-36)")</f>
        <v>LOW (1-18)</v>
      </c>
      <c r="G9648">
        <f>INT((D9648-1)/6)+1</f>
        <v>3</v>
      </c>
      <c r="H9648">
        <f>MOD(D9648-1,6)+1</f>
        <v>4</v>
      </c>
      <c r="I9648">
        <f>37-D9648</f>
        <v>21</v>
      </c>
      <c r="J9648">
        <f>ABS(D9648-D9649)</f>
        <v>2</v>
      </c>
      <c r="K9648">
        <f>AVERAGE(D9648:D9652)</f>
        <v>16</v>
      </c>
      <c r="L9648">
        <f>AVERAGE(D9648:D9667)</f>
        <v>16</v>
      </c>
      <c r="M9648">
        <f>K9648-L9648</f>
        <v>0</v>
      </c>
      <c r="N9648" t="str">
        <f>IF(K9648&gt;L9648,"HIGH ZONE BIAS",IF(K9648&lt;L9648,"LOW ZONE BIAS","EQUILIBRIUM"))</f>
        <v>EQUILIBRIUM</v>
      </c>
    </row>
    <row r="9649">
      <c r="A9649">
        <v>17922</v>
      </c>
      <c r="B9649" t="str">
        <v>2018-09-04</v>
      </c>
      <c r="C9649" t="str">
        <v>Morning</v>
      </c>
      <c r="D9649">
        <v>14</v>
      </c>
      <c r="E9649" t="str">
        <f>IF(MOD(D9649,2)=0,"EVEN","ODD")</f>
        <v>EVEN</v>
      </c>
      <c r="F9649" t="str">
        <f>IF(D9649&lt;=18,"LOW (1-18)","HIGH (19-36)")</f>
        <v>LOW (1-18)</v>
      </c>
      <c r="G9649">
        <f>INT((D9649-1)/6)+1</f>
        <v>3</v>
      </c>
      <c r="H9649">
        <f>MOD(D9649-1,6)+1</f>
        <v>2</v>
      </c>
      <c r="I9649">
        <f>37-D9649</f>
        <v>23</v>
      </c>
      <c r="J9649">
        <f>ABS(D9649-D9650)</f>
        <v>9</v>
      </c>
      <c r="K9649">
        <f>AVERAGE(D9649:D9653)</f>
        <v>14</v>
      </c>
      <c r="L9649">
        <f>AVERAGE(D9649:D9668)</f>
        <v>14</v>
      </c>
      <c r="M9649">
        <f>K9649-L9649</f>
        <v>0</v>
      </c>
      <c r="N9649" t="str">
        <f>IF(K9649&gt;L9649,"HIGH ZONE BIAS",IF(K9649&lt;L9649,"LOW ZONE BIAS","EQUILIBRIUM"))</f>
        <v>EQUILIBRIUM</v>
      </c>
    </row>
    <row r="9650">
      <c r="A9650">
        <v>17921</v>
      </c>
      <c r="B9650" t="str">
        <v>2018-09-03</v>
      </c>
      <c r="C9650" t="str">
        <v>Evening</v>
      </c>
      <c r="D9650">
        <v>5</v>
      </c>
      <c r="E9650" t="str">
        <f>IF(MOD(D9650,2)=0,"EVEN","ODD")</f>
        <v>ODD</v>
      </c>
      <c r="F9650" t="str">
        <f>IF(D9650&lt;=18,"LOW (1-18)","HIGH (19-36)")</f>
        <v>LOW (1-18)</v>
      </c>
      <c r="G9650">
        <f>INT((D9650-1)/6)+1</f>
        <v>1</v>
      </c>
      <c r="H9650">
        <f>MOD(D9650-1,6)+1</f>
        <v>5</v>
      </c>
      <c r="I9650">
        <f>37-D9650</f>
        <v>32</v>
      </c>
      <c r="J9650">
        <f>ABS(D9650-D9651)</f>
        <v>9</v>
      </c>
      <c r="K9650">
        <f>AVERAGE(D9650:D9654)</f>
        <v>5</v>
      </c>
      <c r="L9650">
        <f>AVERAGE(D9650:D9669)</f>
        <v>5</v>
      </c>
      <c r="M9650">
        <f>K9650-L9650</f>
        <v>0</v>
      </c>
      <c r="N9650" t="str">
        <f>IF(K9650&gt;L9650,"HIGH ZONE BIAS",IF(K9650&lt;L9650,"LOW ZONE BIAS","EQUILIBRIUM"))</f>
        <v>EQUILIBRIUM</v>
      </c>
    </row>
    <row r="9651">
      <c r="A9651">
        <v>17920</v>
      </c>
      <c r="B9651" t="str">
        <v>2018-09-03</v>
      </c>
      <c r="C9651" t="str">
        <v>Afternoon</v>
      </c>
      <c r="D9651">
        <v>14</v>
      </c>
      <c r="E9651" t="str">
        <f>IF(MOD(D9651,2)=0,"EVEN","ODD")</f>
        <v>EVEN</v>
      </c>
      <c r="F9651" t="str">
        <f>IF(D9651&lt;=18,"LOW (1-18)","HIGH (19-36)")</f>
        <v>LOW (1-18)</v>
      </c>
      <c r="G9651">
        <f>INT((D9651-1)/6)+1</f>
        <v>3</v>
      </c>
      <c r="H9651">
        <f>MOD(D9651-1,6)+1</f>
        <v>2</v>
      </c>
      <c r="I9651">
        <f>37-D9651</f>
        <v>23</v>
      </c>
      <c r="J9651">
        <f>ABS(D9651-D9652)</f>
        <v>14</v>
      </c>
      <c r="K9651">
        <f>AVERAGE(D9651:D9655)</f>
        <v>14</v>
      </c>
      <c r="L9651">
        <f>AVERAGE(D9651:D9670)</f>
        <v>14</v>
      </c>
      <c r="M9651">
        <f>K9651-L9651</f>
        <v>0</v>
      </c>
      <c r="N9651" t="str">
        <f>IF(K9651&gt;L9651,"HIGH ZONE BIAS",IF(K9651&lt;L9651,"LOW ZONE BIAS","EQUILIBRIUM"))</f>
        <v>EQUILIBRIUM</v>
      </c>
    </row>
    <row r="9652">
      <c r="A9652">
        <v>17919</v>
      </c>
      <c r="B9652" t="str">
        <v>2018-09-03</v>
      </c>
      <c r="C9652" t="str">
        <v>Midday</v>
      </c>
      <c r="D9652">
        <v>28</v>
      </c>
      <c r="E9652" t="str">
        <f>IF(MOD(D9652,2)=0,"EVEN","ODD")</f>
        <v>EVEN</v>
      </c>
      <c r="F9652" t="str">
        <f>IF(D9652&lt;=18,"LOW (1-18)","HIGH (19-36)")</f>
        <v>HIGH (19-36)</v>
      </c>
      <c r="G9652">
        <f>INT((D9652-1)/6)+1</f>
        <v>5</v>
      </c>
      <c r="H9652">
        <f>MOD(D9652-1,6)+1</f>
        <v>4</v>
      </c>
      <c r="I9652">
        <f>37-D9652</f>
        <v>9</v>
      </c>
      <c r="J9652">
        <f>ABS(D9652-D9653)</f>
        <v>6</v>
      </c>
      <c r="K9652">
        <f>AVERAGE(D9652:D9656)</f>
        <v>28</v>
      </c>
      <c r="L9652">
        <f>AVERAGE(D9652:D9671)</f>
        <v>28</v>
      </c>
      <c r="M9652">
        <f>K9652-L9652</f>
        <v>0</v>
      </c>
      <c r="N9652" t="str">
        <f>IF(K9652&gt;L9652,"HIGH ZONE BIAS",IF(K9652&lt;L9652,"LOW ZONE BIAS","EQUILIBRIUM"))</f>
        <v>EQUILIBRIUM</v>
      </c>
    </row>
    <row r="9653">
      <c r="A9653">
        <v>17918</v>
      </c>
      <c r="B9653" t="str">
        <v>2018-09-03</v>
      </c>
      <c r="C9653" t="str">
        <v>Morning</v>
      </c>
      <c r="D9653">
        <v>22</v>
      </c>
      <c r="E9653" t="str">
        <f>IF(MOD(D9653,2)=0,"EVEN","ODD")</f>
        <v>EVEN</v>
      </c>
      <c r="F9653" t="str">
        <f>IF(D9653&lt;=18,"LOW (1-18)","HIGH (19-36)")</f>
        <v>HIGH (19-36)</v>
      </c>
      <c r="G9653">
        <f>INT((D9653-1)/6)+1</f>
        <v>4</v>
      </c>
      <c r="H9653">
        <f>MOD(D9653-1,6)+1</f>
        <v>4</v>
      </c>
      <c r="I9653">
        <f>37-D9653</f>
        <v>15</v>
      </c>
      <c r="J9653">
        <f>ABS(D9653-D9654)</f>
        <v>6</v>
      </c>
      <c r="K9653">
        <f>AVERAGE(D9653:D9657)</f>
        <v>22</v>
      </c>
      <c r="L9653">
        <f>AVERAGE(D9653:D9672)</f>
        <v>22</v>
      </c>
      <c r="M9653">
        <f>K9653-L9653</f>
        <v>0</v>
      </c>
      <c r="N9653" t="str">
        <f>IF(K9653&gt;L9653,"HIGH ZONE BIAS",IF(K9653&lt;L9653,"LOW ZONE BIAS","EQUILIBRIUM"))</f>
        <v>EQUILIBRIUM</v>
      </c>
    </row>
    <row r="9654">
      <c r="A9654">
        <v>17917</v>
      </c>
      <c r="B9654" t="str">
        <v>2018-09-01</v>
      </c>
      <c r="C9654" t="str">
        <v>Evening</v>
      </c>
      <c r="D9654">
        <v>28</v>
      </c>
      <c r="E9654" t="str">
        <f>IF(MOD(D9654,2)=0,"EVEN","ODD")</f>
        <v>EVEN</v>
      </c>
      <c r="F9654" t="str">
        <f>IF(D9654&lt;=18,"LOW (1-18)","HIGH (19-36)")</f>
        <v>HIGH (19-36)</v>
      </c>
      <c r="G9654">
        <f>INT((D9654-1)/6)+1</f>
        <v>5</v>
      </c>
      <c r="H9654">
        <f>MOD(D9654-1,6)+1</f>
        <v>4</v>
      </c>
      <c r="I9654">
        <f>37-D9654</f>
        <v>9</v>
      </c>
      <c r="J9654">
        <f>ABS(D9654-D9655)</f>
        <v>4</v>
      </c>
      <c r="K9654">
        <f>AVERAGE(D9654:D9658)</f>
        <v>28</v>
      </c>
      <c r="L9654">
        <f>AVERAGE(D9654:D9673)</f>
        <v>28</v>
      </c>
      <c r="M9654">
        <f>K9654-L9654</f>
        <v>0</v>
      </c>
      <c r="N9654" t="str">
        <f>IF(K9654&gt;L9654,"HIGH ZONE BIAS",IF(K9654&lt;L9654,"LOW ZONE BIAS","EQUILIBRIUM"))</f>
        <v>EQUILIBRIUM</v>
      </c>
    </row>
    <row r="9655">
      <c r="A9655">
        <v>17916</v>
      </c>
      <c r="B9655" t="str">
        <v>2018-09-01</v>
      </c>
      <c r="C9655" t="str">
        <v>Afternoon</v>
      </c>
      <c r="D9655">
        <v>24</v>
      </c>
      <c r="E9655" t="str">
        <f>IF(MOD(D9655,2)=0,"EVEN","ODD")</f>
        <v>EVEN</v>
      </c>
      <c r="F9655" t="str">
        <f>IF(D9655&lt;=18,"LOW (1-18)","HIGH (19-36)")</f>
        <v>HIGH (19-36)</v>
      </c>
      <c r="G9655">
        <f>INT((D9655-1)/6)+1</f>
        <v>4</v>
      </c>
      <c r="H9655">
        <f>MOD(D9655-1,6)+1</f>
        <v>6</v>
      </c>
      <c r="I9655">
        <f>37-D9655</f>
        <v>13</v>
      </c>
      <c r="J9655">
        <f>ABS(D9655-D9656)</f>
        <v>16</v>
      </c>
      <c r="K9655">
        <f>AVERAGE(D9655:D9659)</f>
        <v>24</v>
      </c>
      <c r="L9655">
        <f>AVERAGE(D9655:D9674)</f>
        <v>24</v>
      </c>
      <c r="M9655">
        <f>K9655-L9655</f>
        <v>0</v>
      </c>
      <c r="N9655" t="str">
        <f>IF(K9655&gt;L9655,"HIGH ZONE BIAS",IF(K9655&lt;L9655,"LOW ZONE BIAS","EQUILIBRIUM"))</f>
        <v>EQUILIBRIUM</v>
      </c>
    </row>
    <row r="9656">
      <c r="A9656">
        <v>17915</v>
      </c>
      <c r="B9656" t="str">
        <v>2018-09-01</v>
      </c>
      <c r="C9656" t="str">
        <v>Midday</v>
      </c>
      <c r="D9656">
        <v>8</v>
      </c>
      <c r="E9656" t="str">
        <f>IF(MOD(D9656,2)=0,"EVEN","ODD")</f>
        <v>EVEN</v>
      </c>
      <c r="F9656" t="str">
        <f>IF(D9656&lt;=18,"LOW (1-18)","HIGH (19-36)")</f>
        <v>LOW (1-18)</v>
      </c>
      <c r="G9656">
        <f>INT((D9656-1)/6)+1</f>
        <v>2</v>
      </c>
      <c r="H9656">
        <f>MOD(D9656-1,6)+1</f>
        <v>2</v>
      </c>
      <c r="I9656">
        <f>37-D9656</f>
        <v>29</v>
      </c>
      <c r="J9656">
        <f>ABS(D9656-D9657)</f>
        <v>4</v>
      </c>
      <c r="K9656">
        <f>AVERAGE(D9656:D9660)</f>
        <v>8</v>
      </c>
      <c r="L9656">
        <f>AVERAGE(D9656:D9675)</f>
        <v>8</v>
      </c>
      <c r="M9656">
        <f>K9656-L9656</f>
        <v>0</v>
      </c>
      <c r="N9656" t="str">
        <f>IF(K9656&gt;L9656,"HIGH ZONE BIAS",IF(K9656&lt;L9656,"LOW ZONE BIAS","EQUILIBRIUM"))</f>
        <v>EQUILIBRIUM</v>
      </c>
    </row>
    <row r="9657">
      <c r="A9657">
        <v>17914</v>
      </c>
      <c r="B9657" t="str">
        <v>2018-09-01</v>
      </c>
      <c r="C9657" t="str">
        <v>Morning</v>
      </c>
      <c r="D9657">
        <v>12</v>
      </c>
      <c r="E9657" t="str">
        <f>IF(MOD(D9657,2)=0,"EVEN","ODD")</f>
        <v>EVEN</v>
      </c>
      <c r="F9657" t="str">
        <f>IF(D9657&lt;=18,"LOW (1-18)","HIGH (19-36)")</f>
        <v>LOW (1-18)</v>
      </c>
      <c r="G9657">
        <f>INT((D9657-1)/6)+1</f>
        <v>2</v>
      </c>
      <c r="H9657">
        <f>MOD(D9657-1,6)+1</f>
        <v>6</v>
      </c>
      <c r="I9657">
        <f>37-D9657</f>
        <v>25</v>
      </c>
      <c r="J9657">
        <f>ABS(D9657-D9658)</f>
        <v>10</v>
      </c>
      <c r="K9657">
        <f>AVERAGE(D9657:D9661)</f>
        <v>12</v>
      </c>
      <c r="L9657">
        <f>AVERAGE(D9657:D9676)</f>
        <v>12</v>
      </c>
      <c r="M9657">
        <f>K9657-L9657</f>
        <v>0</v>
      </c>
      <c r="N9657" t="str">
        <f>IF(K9657&gt;L9657,"HIGH ZONE BIAS",IF(K9657&lt;L9657,"LOW ZONE BIAS","EQUILIBRIUM"))</f>
        <v>EQUILIBRIUM</v>
      </c>
    </row>
    <row r="9658">
      <c r="A9658">
        <v>17913</v>
      </c>
      <c r="B9658" t="str">
        <v>2018-08-31</v>
      </c>
      <c r="C9658" t="str">
        <v>Evening</v>
      </c>
      <c r="D9658">
        <v>22</v>
      </c>
      <c r="E9658" t="str">
        <f>IF(MOD(D9658,2)=0,"EVEN","ODD")</f>
        <v>EVEN</v>
      </c>
      <c r="F9658" t="str">
        <f>IF(D9658&lt;=18,"LOW (1-18)","HIGH (19-36)")</f>
        <v>HIGH (19-36)</v>
      </c>
      <c r="G9658">
        <f>INT((D9658-1)/6)+1</f>
        <v>4</v>
      </c>
      <c r="H9658">
        <f>MOD(D9658-1,6)+1</f>
        <v>4</v>
      </c>
      <c r="I9658">
        <f>37-D9658</f>
        <v>15</v>
      </c>
      <c r="J9658">
        <f>ABS(D9658-D9659)</f>
        <v>16</v>
      </c>
      <c r="K9658">
        <f>AVERAGE(D9658:D9662)</f>
        <v>22</v>
      </c>
      <c r="L9658">
        <f>AVERAGE(D9658:D9677)</f>
        <v>22</v>
      </c>
      <c r="M9658">
        <f>K9658-L9658</f>
        <v>0</v>
      </c>
      <c r="N9658" t="str">
        <f>IF(K9658&gt;L9658,"HIGH ZONE BIAS",IF(K9658&lt;L9658,"LOW ZONE BIAS","EQUILIBRIUM"))</f>
        <v>EQUILIBRIUM</v>
      </c>
    </row>
    <row r="9659">
      <c r="A9659">
        <v>17912</v>
      </c>
      <c r="B9659" t="str">
        <v>2018-08-31</v>
      </c>
      <c r="C9659" t="str">
        <v>Afternoon</v>
      </c>
      <c r="D9659">
        <v>6</v>
      </c>
      <c r="E9659" t="str">
        <f>IF(MOD(D9659,2)=0,"EVEN","ODD")</f>
        <v>EVEN</v>
      </c>
      <c r="F9659" t="str">
        <f>IF(D9659&lt;=18,"LOW (1-18)","HIGH (19-36)")</f>
        <v>LOW (1-18)</v>
      </c>
      <c r="G9659">
        <f>INT((D9659-1)/6)+1</f>
        <v>1</v>
      </c>
      <c r="H9659">
        <f>MOD(D9659-1,6)+1</f>
        <v>6</v>
      </c>
      <c r="I9659">
        <f>37-D9659</f>
        <v>31</v>
      </c>
      <c r="J9659">
        <f>ABS(D9659-D9660)</f>
        <v>6</v>
      </c>
      <c r="K9659">
        <f>AVERAGE(D9659:D9663)</f>
        <v>6</v>
      </c>
      <c r="L9659">
        <f>AVERAGE(D9659:D9678)</f>
        <v>6</v>
      </c>
      <c r="M9659">
        <f>K9659-L9659</f>
        <v>0</v>
      </c>
      <c r="N9659" t="str">
        <f>IF(K9659&gt;L9659,"HIGH ZONE BIAS",IF(K9659&lt;L9659,"LOW ZONE BIAS","EQUILIBRIUM"))</f>
        <v>EQUILIBRIUM</v>
      </c>
    </row>
    <row r="9660">
      <c r="A9660">
        <v>17911</v>
      </c>
      <c r="B9660" t="str">
        <v>2018-08-31</v>
      </c>
      <c r="C9660" t="str">
        <v>Midday</v>
      </c>
      <c r="D9660">
        <v>12</v>
      </c>
      <c r="E9660" t="str">
        <f>IF(MOD(D9660,2)=0,"EVEN","ODD")</f>
        <v>EVEN</v>
      </c>
      <c r="F9660" t="str">
        <f>IF(D9660&lt;=18,"LOW (1-18)","HIGH (19-36)")</f>
        <v>LOW (1-18)</v>
      </c>
      <c r="G9660">
        <f>INT((D9660-1)/6)+1</f>
        <v>2</v>
      </c>
      <c r="H9660">
        <f>MOD(D9660-1,6)+1</f>
        <v>6</v>
      </c>
      <c r="I9660">
        <f>37-D9660</f>
        <v>25</v>
      </c>
      <c r="J9660">
        <f>ABS(D9660-D9661)</f>
        <v>16</v>
      </c>
      <c r="K9660">
        <f>AVERAGE(D9660:D9664)</f>
        <v>12</v>
      </c>
      <c r="L9660">
        <f>AVERAGE(D9660:D9679)</f>
        <v>12</v>
      </c>
      <c r="M9660">
        <f>K9660-L9660</f>
        <v>0</v>
      </c>
      <c r="N9660" t="str">
        <f>IF(K9660&gt;L9660,"HIGH ZONE BIAS",IF(K9660&lt;L9660,"LOW ZONE BIAS","EQUILIBRIUM"))</f>
        <v>EQUILIBRIUM</v>
      </c>
    </row>
    <row r="9661">
      <c r="A9661">
        <v>17910</v>
      </c>
      <c r="B9661" t="str">
        <v>2018-08-31</v>
      </c>
      <c r="C9661" t="str">
        <v>Morning</v>
      </c>
      <c r="D9661">
        <v>28</v>
      </c>
      <c r="E9661" t="str">
        <f>IF(MOD(D9661,2)=0,"EVEN","ODD")</f>
        <v>EVEN</v>
      </c>
      <c r="F9661" t="str">
        <f>IF(D9661&lt;=18,"LOW (1-18)","HIGH (19-36)")</f>
        <v>HIGH (19-36)</v>
      </c>
      <c r="G9661">
        <f>INT((D9661-1)/6)+1</f>
        <v>5</v>
      </c>
      <c r="H9661">
        <f>MOD(D9661-1,6)+1</f>
        <v>4</v>
      </c>
      <c r="I9661">
        <f>37-D9661</f>
        <v>9</v>
      </c>
      <c r="J9661">
        <f>ABS(D9661-D9662)</f>
        <v>12</v>
      </c>
      <c r="K9661">
        <f>AVERAGE(D9661:D9665)</f>
        <v>28</v>
      </c>
      <c r="L9661">
        <f>AVERAGE(D9661:D9680)</f>
        <v>28</v>
      </c>
      <c r="M9661">
        <f>K9661-L9661</f>
        <v>0</v>
      </c>
      <c r="N9661" t="str">
        <f>IF(K9661&gt;L9661,"HIGH ZONE BIAS",IF(K9661&lt;L9661,"LOW ZONE BIAS","EQUILIBRIUM"))</f>
        <v>EQUILIBRIUM</v>
      </c>
    </row>
    <row r="9662">
      <c r="A9662">
        <v>17909</v>
      </c>
      <c r="B9662" t="str">
        <v>2018-08-30</v>
      </c>
      <c r="C9662" t="str">
        <v>Evening</v>
      </c>
      <c r="D9662">
        <v>16</v>
      </c>
      <c r="E9662" t="str">
        <f>IF(MOD(D9662,2)=0,"EVEN","ODD")</f>
        <v>EVEN</v>
      </c>
      <c r="F9662" t="str">
        <f>IF(D9662&lt;=18,"LOW (1-18)","HIGH (19-36)")</f>
        <v>LOW (1-18)</v>
      </c>
      <c r="G9662">
        <f>INT((D9662-1)/6)+1</f>
        <v>3</v>
      </c>
      <c r="H9662">
        <f>MOD(D9662-1,6)+1</f>
        <v>4</v>
      </c>
      <c r="I9662">
        <f>37-D9662</f>
        <v>21</v>
      </c>
      <c r="J9662">
        <f>ABS(D9662-D9663)</f>
        <v>5</v>
      </c>
      <c r="K9662">
        <f>AVERAGE(D9662:D9666)</f>
        <v>16</v>
      </c>
      <c r="L9662">
        <f>AVERAGE(D9662:D9681)</f>
        <v>16</v>
      </c>
      <c r="M9662">
        <f>K9662-L9662</f>
        <v>0</v>
      </c>
      <c r="N9662" t="str">
        <f>IF(K9662&gt;L9662,"HIGH ZONE BIAS",IF(K9662&lt;L9662,"LOW ZONE BIAS","EQUILIBRIUM"))</f>
        <v>EQUILIBRIUM</v>
      </c>
    </row>
    <row r="9663">
      <c r="A9663">
        <v>17908</v>
      </c>
      <c r="B9663" t="str">
        <v>2018-08-30</v>
      </c>
      <c r="C9663" t="str">
        <v>Afternoon</v>
      </c>
      <c r="D9663">
        <v>21</v>
      </c>
      <c r="E9663" t="str">
        <f>IF(MOD(D9663,2)=0,"EVEN","ODD")</f>
        <v>ODD</v>
      </c>
      <c r="F9663" t="str">
        <f>IF(D9663&lt;=18,"LOW (1-18)","HIGH (19-36)")</f>
        <v>HIGH (19-36)</v>
      </c>
      <c r="G9663">
        <f>INT((D9663-1)/6)+1</f>
        <v>4</v>
      </c>
      <c r="H9663">
        <f>MOD(D9663-1,6)+1</f>
        <v>3</v>
      </c>
      <c r="I9663">
        <f>37-D9663</f>
        <v>16</v>
      </c>
      <c r="J9663">
        <f>ABS(D9663-D9664)</f>
        <v>4</v>
      </c>
      <c r="K9663">
        <f>AVERAGE(D9663:D9667)</f>
        <v>21</v>
      </c>
      <c r="L9663">
        <f>AVERAGE(D9663:D9682)</f>
        <v>21</v>
      </c>
      <c r="M9663">
        <f>K9663-L9663</f>
        <v>0</v>
      </c>
      <c r="N9663" t="str">
        <f>IF(K9663&gt;L9663,"HIGH ZONE BIAS",IF(K9663&lt;L9663,"LOW ZONE BIAS","EQUILIBRIUM"))</f>
        <v>EQUILIBRIUM</v>
      </c>
    </row>
    <row r="9664">
      <c r="A9664">
        <v>17907</v>
      </c>
      <c r="B9664" t="str">
        <v>2018-08-30</v>
      </c>
      <c r="C9664" t="str">
        <v>Midday</v>
      </c>
      <c r="D9664">
        <v>17</v>
      </c>
      <c r="E9664" t="str">
        <f>IF(MOD(D9664,2)=0,"EVEN","ODD")</f>
        <v>ODD</v>
      </c>
      <c r="F9664" t="str">
        <f>IF(D9664&lt;=18,"LOW (1-18)","HIGH (19-36)")</f>
        <v>LOW (1-18)</v>
      </c>
      <c r="G9664">
        <f>INT((D9664-1)/6)+1</f>
        <v>3</v>
      </c>
      <c r="H9664">
        <f>MOD(D9664-1,6)+1</f>
        <v>5</v>
      </c>
      <c r="I9664">
        <f>37-D9664</f>
        <v>20</v>
      </c>
      <c r="J9664">
        <f>ABS(D9664-D9665)</f>
        <v>15</v>
      </c>
      <c r="K9664">
        <f>AVERAGE(D9664:D9668)</f>
        <v>17</v>
      </c>
      <c r="L9664">
        <f>AVERAGE(D9664:D9683)</f>
        <v>17</v>
      </c>
      <c r="M9664">
        <f>K9664-L9664</f>
        <v>0</v>
      </c>
      <c r="N9664" t="str">
        <f>IF(K9664&gt;L9664,"HIGH ZONE BIAS",IF(K9664&lt;L9664,"LOW ZONE BIAS","EQUILIBRIUM"))</f>
        <v>EQUILIBRIUM</v>
      </c>
    </row>
    <row r="9665">
      <c r="A9665">
        <v>17906</v>
      </c>
      <c r="B9665" t="str">
        <v>2018-08-30</v>
      </c>
      <c r="C9665" t="str">
        <v>Morning</v>
      </c>
      <c r="D9665">
        <v>2</v>
      </c>
      <c r="E9665" t="str">
        <f>IF(MOD(D9665,2)=0,"EVEN","ODD")</f>
        <v>EVEN</v>
      </c>
      <c r="F9665" t="str">
        <f>IF(D9665&lt;=18,"LOW (1-18)","HIGH (19-36)")</f>
        <v>LOW (1-18)</v>
      </c>
      <c r="G9665">
        <f>INT((D9665-1)/6)+1</f>
        <v>1</v>
      </c>
      <c r="H9665">
        <f>MOD(D9665-1,6)+1</f>
        <v>2</v>
      </c>
      <c r="I9665">
        <f>37-D9665</f>
        <v>35</v>
      </c>
      <c r="J9665">
        <f>ABS(D9665-D9666)</f>
        <v>1</v>
      </c>
      <c r="K9665">
        <f>AVERAGE(D9665:D9669)</f>
        <v>2</v>
      </c>
      <c r="L9665">
        <f>AVERAGE(D9665:D9684)</f>
        <v>2</v>
      </c>
      <c r="M9665">
        <f>K9665-L9665</f>
        <v>0</v>
      </c>
      <c r="N9665" t="str">
        <f>IF(K9665&gt;L9665,"HIGH ZONE BIAS",IF(K9665&lt;L9665,"LOW ZONE BIAS","EQUILIBRIUM"))</f>
        <v>EQUILIBRIUM</v>
      </c>
    </row>
    <row r="9666">
      <c r="A9666">
        <v>17905</v>
      </c>
      <c r="B9666" t="str">
        <v>2018-08-29</v>
      </c>
      <c r="C9666" t="str">
        <v>Evening</v>
      </c>
      <c r="D9666">
        <v>1</v>
      </c>
      <c r="E9666" t="str">
        <f>IF(MOD(D9666,2)=0,"EVEN","ODD")</f>
        <v>ODD</v>
      </c>
      <c r="F9666" t="str">
        <f>IF(D9666&lt;=18,"LOW (1-18)","HIGH (19-36)")</f>
        <v>LOW (1-18)</v>
      </c>
      <c r="G9666">
        <f>INT((D9666-1)/6)+1</f>
        <v>1</v>
      </c>
      <c r="H9666">
        <f>MOD(D9666-1,6)+1</f>
        <v>1</v>
      </c>
      <c r="I9666">
        <f>37-D9666</f>
        <v>36</v>
      </c>
      <c r="J9666">
        <f>ABS(D9666-D9667)</f>
        <v>7</v>
      </c>
      <c r="K9666">
        <f>AVERAGE(D9666:D9670)</f>
        <v>1</v>
      </c>
      <c r="L9666">
        <f>AVERAGE(D9666:D9685)</f>
        <v>1</v>
      </c>
      <c r="M9666">
        <f>K9666-L9666</f>
        <v>0</v>
      </c>
      <c r="N9666" t="str">
        <f>IF(K9666&gt;L9666,"HIGH ZONE BIAS",IF(K9666&lt;L9666,"LOW ZONE BIAS","EQUILIBRIUM"))</f>
        <v>EQUILIBRIUM</v>
      </c>
    </row>
    <row r="9667">
      <c r="A9667">
        <v>17904</v>
      </c>
      <c r="B9667" t="str">
        <v>2018-08-29</v>
      </c>
      <c r="C9667" t="str">
        <v>Afternoon</v>
      </c>
      <c r="D9667">
        <v>8</v>
      </c>
      <c r="E9667" t="str">
        <f>IF(MOD(D9667,2)=0,"EVEN","ODD")</f>
        <v>EVEN</v>
      </c>
      <c r="F9667" t="str">
        <f>IF(D9667&lt;=18,"LOW (1-18)","HIGH (19-36)")</f>
        <v>LOW (1-18)</v>
      </c>
      <c r="G9667">
        <f>INT((D9667-1)/6)+1</f>
        <v>2</v>
      </c>
      <c r="H9667">
        <f>MOD(D9667-1,6)+1</f>
        <v>2</v>
      </c>
      <c r="I9667">
        <f>37-D9667</f>
        <v>29</v>
      </c>
      <c r="J9667">
        <f>ABS(D9667-D9668)</f>
        <v>4</v>
      </c>
      <c r="K9667">
        <f>AVERAGE(D9667:D9671)</f>
        <v>8</v>
      </c>
      <c r="L9667">
        <f>AVERAGE(D9667:D9686)</f>
        <v>8</v>
      </c>
      <c r="M9667">
        <f>K9667-L9667</f>
        <v>0</v>
      </c>
      <c r="N9667" t="str">
        <f>IF(K9667&gt;L9667,"HIGH ZONE BIAS",IF(K9667&lt;L9667,"LOW ZONE BIAS","EQUILIBRIUM"))</f>
        <v>EQUILIBRIUM</v>
      </c>
    </row>
    <row r="9668">
      <c r="A9668">
        <v>17903</v>
      </c>
      <c r="B9668" t="str">
        <v>2018-08-29</v>
      </c>
      <c r="C9668" t="str">
        <v>Midday</v>
      </c>
      <c r="D9668">
        <v>4</v>
      </c>
      <c r="E9668" t="str">
        <f>IF(MOD(D9668,2)=0,"EVEN","ODD")</f>
        <v>EVEN</v>
      </c>
      <c r="F9668" t="str">
        <f>IF(D9668&lt;=18,"LOW (1-18)","HIGH (19-36)")</f>
        <v>LOW (1-18)</v>
      </c>
      <c r="G9668">
        <f>INT((D9668-1)/6)+1</f>
        <v>1</v>
      </c>
      <c r="H9668">
        <f>MOD(D9668-1,6)+1</f>
        <v>4</v>
      </c>
      <c r="I9668">
        <f>37-D9668</f>
        <v>33</v>
      </c>
      <c r="J9668">
        <f>ABS(D9668-D9669)</f>
        <v>7</v>
      </c>
      <c r="K9668">
        <f>AVERAGE(D9668:D9672)</f>
        <v>4</v>
      </c>
      <c r="L9668">
        <f>AVERAGE(D9668:D9687)</f>
        <v>4</v>
      </c>
      <c r="M9668">
        <f>K9668-L9668</f>
        <v>0</v>
      </c>
      <c r="N9668" t="str">
        <f>IF(K9668&gt;L9668,"HIGH ZONE BIAS",IF(K9668&lt;L9668,"LOW ZONE BIAS","EQUILIBRIUM"))</f>
        <v>EQUILIBRIUM</v>
      </c>
    </row>
    <row r="9669">
      <c r="A9669">
        <v>17902</v>
      </c>
      <c r="B9669" t="str">
        <v>2018-08-29</v>
      </c>
      <c r="C9669" t="str">
        <v>Morning</v>
      </c>
      <c r="D9669">
        <v>11</v>
      </c>
      <c r="E9669" t="str">
        <f>IF(MOD(D9669,2)=0,"EVEN","ODD")</f>
        <v>ODD</v>
      </c>
      <c r="F9669" t="str">
        <f>IF(D9669&lt;=18,"LOW (1-18)","HIGH (19-36)")</f>
        <v>LOW (1-18)</v>
      </c>
      <c r="G9669">
        <f>INT((D9669-1)/6)+1</f>
        <v>2</v>
      </c>
      <c r="H9669">
        <f>MOD(D9669-1,6)+1</f>
        <v>5</v>
      </c>
      <c r="I9669">
        <f>37-D9669</f>
        <v>26</v>
      </c>
      <c r="J9669">
        <f>ABS(D9669-D9670)</f>
        <v>4</v>
      </c>
      <c r="K9669">
        <f>AVERAGE(D9669:D9673)</f>
        <v>11</v>
      </c>
      <c r="L9669">
        <f>AVERAGE(D9669:D9688)</f>
        <v>11</v>
      </c>
      <c r="M9669">
        <f>K9669-L9669</f>
        <v>0</v>
      </c>
      <c r="N9669" t="str">
        <f>IF(K9669&gt;L9669,"HIGH ZONE BIAS",IF(K9669&lt;L9669,"LOW ZONE BIAS","EQUILIBRIUM"))</f>
        <v>EQUILIBRIUM</v>
      </c>
    </row>
    <row r="9670">
      <c r="A9670">
        <v>17901</v>
      </c>
      <c r="B9670" t="str">
        <v>2018-08-28</v>
      </c>
      <c r="C9670" t="str">
        <v>Evening</v>
      </c>
      <c r="D9670">
        <v>7</v>
      </c>
      <c r="E9670" t="str">
        <f>IF(MOD(D9670,2)=0,"EVEN","ODD")</f>
        <v>ODD</v>
      </c>
      <c r="F9670" t="str">
        <f>IF(D9670&lt;=18,"LOW (1-18)","HIGH (19-36)")</f>
        <v>LOW (1-18)</v>
      </c>
      <c r="G9670">
        <f>INT((D9670-1)/6)+1</f>
        <v>2</v>
      </c>
      <c r="H9670">
        <f>MOD(D9670-1,6)+1</f>
        <v>1</v>
      </c>
      <c r="I9670">
        <f>37-D9670</f>
        <v>30</v>
      </c>
      <c r="J9670">
        <f>ABS(D9670-D9671)</f>
        <v>4</v>
      </c>
      <c r="K9670">
        <f>AVERAGE(D9670:D9674)</f>
        <v>7</v>
      </c>
      <c r="L9670">
        <f>AVERAGE(D9670:D9689)</f>
        <v>7</v>
      </c>
      <c r="M9670">
        <f>K9670-L9670</f>
        <v>0</v>
      </c>
      <c r="N9670" t="str">
        <f>IF(K9670&gt;L9670,"HIGH ZONE BIAS",IF(K9670&lt;L9670,"LOW ZONE BIAS","EQUILIBRIUM"))</f>
        <v>EQUILIBRIUM</v>
      </c>
    </row>
    <row r="9671">
      <c r="A9671">
        <v>17900</v>
      </c>
      <c r="B9671" t="str">
        <v>2018-08-28</v>
      </c>
      <c r="C9671" t="str">
        <v>Afternoon</v>
      </c>
      <c r="D9671">
        <v>11</v>
      </c>
      <c r="E9671" t="str">
        <f>IF(MOD(D9671,2)=0,"EVEN","ODD")</f>
        <v>ODD</v>
      </c>
      <c r="F9671" t="str">
        <f>IF(D9671&lt;=18,"LOW (1-18)","HIGH (19-36)")</f>
        <v>LOW (1-18)</v>
      </c>
      <c r="G9671">
        <f>INT((D9671-1)/6)+1</f>
        <v>2</v>
      </c>
      <c r="H9671">
        <f>MOD(D9671-1,6)+1</f>
        <v>5</v>
      </c>
      <c r="I9671">
        <f>37-D9671</f>
        <v>26</v>
      </c>
      <c r="J9671">
        <f>ABS(D9671-D9672)</f>
        <v>7</v>
      </c>
      <c r="K9671">
        <f>AVERAGE(D9671:D9675)</f>
        <v>11</v>
      </c>
      <c r="L9671">
        <f>AVERAGE(D9671:D9690)</f>
        <v>11</v>
      </c>
      <c r="M9671">
        <f>K9671-L9671</f>
        <v>0</v>
      </c>
      <c r="N9671" t="str">
        <f>IF(K9671&gt;L9671,"HIGH ZONE BIAS",IF(K9671&lt;L9671,"LOW ZONE BIAS","EQUILIBRIUM"))</f>
        <v>EQUILIBRIUM</v>
      </c>
    </row>
    <row r="9672">
      <c r="A9672">
        <v>17899</v>
      </c>
      <c r="B9672" t="str">
        <v>2018-08-28</v>
      </c>
      <c r="C9672" t="str">
        <v>Midday</v>
      </c>
      <c r="D9672">
        <v>18</v>
      </c>
      <c r="E9672" t="str">
        <f>IF(MOD(D9672,2)=0,"EVEN","ODD")</f>
        <v>EVEN</v>
      </c>
      <c r="F9672" t="str">
        <f>IF(D9672&lt;=18,"LOW (1-18)","HIGH (19-36)")</f>
        <v>LOW (1-18)</v>
      </c>
      <c r="G9672">
        <f>INT((D9672-1)/6)+1</f>
        <v>3</v>
      </c>
      <c r="H9672">
        <f>MOD(D9672-1,6)+1</f>
        <v>6</v>
      </c>
      <c r="I9672">
        <f>37-D9672</f>
        <v>19</v>
      </c>
      <c r="J9672">
        <f>ABS(D9672-D9673)</f>
        <v>17</v>
      </c>
      <c r="K9672">
        <f>AVERAGE(D9672:D9676)</f>
        <v>18</v>
      </c>
      <c r="L9672">
        <f>AVERAGE(D9672:D9691)</f>
        <v>18</v>
      </c>
      <c r="M9672">
        <f>K9672-L9672</f>
        <v>0</v>
      </c>
      <c r="N9672" t="str">
        <f>IF(K9672&gt;L9672,"HIGH ZONE BIAS",IF(K9672&lt;L9672,"LOW ZONE BIAS","EQUILIBRIUM"))</f>
        <v>EQUILIBRIUM</v>
      </c>
    </row>
    <row r="9673">
      <c r="A9673">
        <v>17898</v>
      </c>
      <c r="B9673" t="str">
        <v>2018-08-28</v>
      </c>
      <c r="C9673" t="str">
        <v>Morning</v>
      </c>
      <c r="D9673">
        <v>1</v>
      </c>
      <c r="E9673" t="str">
        <f>IF(MOD(D9673,2)=0,"EVEN","ODD")</f>
        <v>ODD</v>
      </c>
      <c r="F9673" t="str">
        <f>IF(D9673&lt;=18,"LOW (1-18)","HIGH (19-36)")</f>
        <v>LOW (1-18)</v>
      </c>
      <c r="G9673">
        <f>INT((D9673-1)/6)+1</f>
        <v>1</v>
      </c>
      <c r="H9673">
        <f>MOD(D9673-1,6)+1</f>
        <v>1</v>
      </c>
      <c r="I9673">
        <f>37-D9673</f>
        <v>36</v>
      </c>
      <c r="J9673">
        <f>ABS(D9673-D9674)</f>
        <v>27</v>
      </c>
      <c r="K9673">
        <f>AVERAGE(D9673:D9677)</f>
        <v>1</v>
      </c>
      <c r="L9673">
        <f>AVERAGE(D9673:D9692)</f>
        <v>1</v>
      </c>
      <c r="M9673">
        <f>K9673-L9673</f>
        <v>0</v>
      </c>
      <c r="N9673" t="str">
        <f>IF(K9673&gt;L9673,"HIGH ZONE BIAS",IF(K9673&lt;L9673,"LOW ZONE BIAS","EQUILIBRIUM"))</f>
        <v>EQUILIBRIUM</v>
      </c>
    </row>
    <row r="9674">
      <c r="A9674">
        <v>17897</v>
      </c>
      <c r="B9674" t="str">
        <v>2018-08-27</v>
      </c>
      <c r="C9674" t="str">
        <v>Evening</v>
      </c>
      <c r="D9674">
        <v>28</v>
      </c>
      <c r="E9674" t="str">
        <f>IF(MOD(D9674,2)=0,"EVEN","ODD")</f>
        <v>EVEN</v>
      </c>
      <c r="F9674" t="str">
        <f>IF(D9674&lt;=18,"LOW (1-18)","HIGH (19-36)")</f>
        <v>HIGH (19-36)</v>
      </c>
      <c r="G9674">
        <f>INT((D9674-1)/6)+1</f>
        <v>5</v>
      </c>
      <c r="H9674">
        <f>MOD(D9674-1,6)+1</f>
        <v>4</v>
      </c>
      <c r="I9674">
        <f>37-D9674</f>
        <v>9</v>
      </c>
      <c r="J9674">
        <f>ABS(D9674-D9675)</f>
        <v>6</v>
      </c>
      <c r="K9674">
        <f>AVERAGE(D9674:D9678)</f>
        <v>28</v>
      </c>
      <c r="L9674">
        <f>AVERAGE(D9674:D9693)</f>
        <v>28</v>
      </c>
      <c r="M9674">
        <f>K9674-L9674</f>
        <v>0</v>
      </c>
      <c r="N9674" t="str">
        <f>IF(K9674&gt;L9674,"HIGH ZONE BIAS",IF(K9674&lt;L9674,"LOW ZONE BIAS","EQUILIBRIUM"))</f>
        <v>EQUILIBRIUM</v>
      </c>
    </row>
    <row r="9675">
      <c r="A9675">
        <v>17896</v>
      </c>
      <c r="B9675" t="str">
        <v>2018-08-27</v>
      </c>
      <c r="C9675" t="str">
        <v>Afternoon</v>
      </c>
      <c r="D9675">
        <v>34</v>
      </c>
      <c r="E9675" t="str">
        <f>IF(MOD(D9675,2)=0,"EVEN","ODD")</f>
        <v>EVEN</v>
      </c>
      <c r="F9675" t="str">
        <f>IF(D9675&lt;=18,"LOW (1-18)","HIGH (19-36)")</f>
        <v>HIGH (19-36)</v>
      </c>
      <c r="G9675">
        <f>INT((D9675-1)/6)+1</f>
        <v>6</v>
      </c>
      <c r="H9675">
        <f>MOD(D9675-1,6)+1</f>
        <v>4</v>
      </c>
      <c r="I9675">
        <f>37-D9675</f>
        <v>3</v>
      </c>
      <c r="J9675">
        <f>ABS(D9675-D9676)</f>
        <v>21</v>
      </c>
      <c r="K9675">
        <f>AVERAGE(D9675:D9679)</f>
        <v>34</v>
      </c>
      <c r="L9675">
        <f>AVERAGE(D9675:D9694)</f>
        <v>34</v>
      </c>
      <c r="M9675">
        <f>K9675-L9675</f>
        <v>0</v>
      </c>
      <c r="N9675" t="str">
        <f>IF(K9675&gt;L9675,"HIGH ZONE BIAS",IF(K9675&lt;L9675,"LOW ZONE BIAS","EQUILIBRIUM"))</f>
        <v>EQUILIBRIUM</v>
      </c>
    </row>
    <row r="9676">
      <c r="A9676">
        <v>17895</v>
      </c>
      <c r="B9676" t="str">
        <v>2018-08-27</v>
      </c>
      <c r="C9676" t="str">
        <v>Midday</v>
      </c>
      <c r="D9676">
        <v>13</v>
      </c>
      <c r="E9676" t="str">
        <f>IF(MOD(D9676,2)=0,"EVEN","ODD")</f>
        <v>ODD</v>
      </c>
      <c r="F9676" t="str">
        <f>IF(D9676&lt;=18,"LOW (1-18)","HIGH (19-36)")</f>
        <v>LOW (1-18)</v>
      </c>
      <c r="G9676">
        <f>INT((D9676-1)/6)+1</f>
        <v>3</v>
      </c>
      <c r="H9676">
        <f>MOD(D9676-1,6)+1</f>
        <v>1</v>
      </c>
      <c r="I9676">
        <f>37-D9676</f>
        <v>24</v>
      </c>
      <c r="J9676">
        <f>ABS(D9676-D9677)</f>
        <v>8</v>
      </c>
      <c r="K9676">
        <f>AVERAGE(D9676:D9680)</f>
        <v>13</v>
      </c>
      <c r="L9676">
        <f>AVERAGE(D9676:D9695)</f>
        <v>13</v>
      </c>
      <c r="M9676">
        <f>K9676-L9676</f>
        <v>0</v>
      </c>
      <c r="N9676" t="str">
        <f>IF(K9676&gt;L9676,"HIGH ZONE BIAS",IF(K9676&lt;L9676,"LOW ZONE BIAS","EQUILIBRIUM"))</f>
        <v>EQUILIBRIUM</v>
      </c>
    </row>
    <row r="9677">
      <c r="A9677">
        <v>17894</v>
      </c>
      <c r="B9677" t="str">
        <v>2018-08-27</v>
      </c>
      <c r="C9677" t="str">
        <v>Morning</v>
      </c>
      <c r="D9677">
        <v>21</v>
      </c>
      <c r="E9677" t="str">
        <f>IF(MOD(D9677,2)=0,"EVEN","ODD")</f>
        <v>ODD</v>
      </c>
      <c r="F9677" t="str">
        <f>IF(D9677&lt;=18,"LOW (1-18)","HIGH (19-36)")</f>
        <v>HIGH (19-36)</v>
      </c>
      <c r="G9677">
        <f>INT((D9677-1)/6)+1</f>
        <v>4</v>
      </c>
      <c r="H9677">
        <f>MOD(D9677-1,6)+1</f>
        <v>3</v>
      </c>
      <c r="I9677">
        <f>37-D9677</f>
        <v>16</v>
      </c>
      <c r="J9677">
        <f>ABS(D9677-D9678)</f>
        <v>15</v>
      </c>
      <c r="K9677">
        <f>AVERAGE(D9677:D9681)</f>
        <v>21</v>
      </c>
      <c r="L9677">
        <f>AVERAGE(D9677:D9696)</f>
        <v>21</v>
      </c>
      <c r="M9677">
        <f>K9677-L9677</f>
        <v>0</v>
      </c>
      <c r="N9677" t="str">
        <f>IF(K9677&gt;L9677,"HIGH ZONE BIAS",IF(K9677&lt;L9677,"LOW ZONE BIAS","EQUILIBRIUM"))</f>
        <v>EQUILIBRIUM</v>
      </c>
    </row>
    <row r="9678">
      <c r="A9678">
        <v>17893</v>
      </c>
      <c r="B9678" t="str">
        <v>2018-08-25</v>
      </c>
      <c r="C9678" t="str">
        <v>Evening</v>
      </c>
      <c r="D9678">
        <v>36</v>
      </c>
      <c r="E9678" t="str">
        <f>IF(MOD(D9678,2)=0,"EVEN","ODD")</f>
        <v>EVEN</v>
      </c>
      <c r="F9678" t="str">
        <f>IF(D9678&lt;=18,"LOW (1-18)","HIGH (19-36)")</f>
        <v>HIGH (19-36)</v>
      </c>
      <c r="G9678">
        <f>INT((D9678-1)/6)+1</f>
        <v>6</v>
      </c>
      <c r="H9678">
        <f>MOD(D9678-1,6)+1</f>
        <v>6</v>
      </c>
      <c r="I9678">
        <f>37-D9678</f>
        <v>1</v>
      </c>
      <c r="J9678">
        <f>ABS(D9678-D9679)</f>
        <v>7</v>
      </c>
      <c r="K9678">
        <f>AVERAGE(D9678:D9682)</f>
        <v>36</v>
      </c>
      <c r="L9678">
        <f>AVERAGE(D9678:D9697)</f>
        <v>36</v>
      </c>
      <c r="M9678">
        <f>K9678-L9678</f>
        <v>0</v>
      </c>
      <c r="N9678" t="str">
        <f>IF(K9678&gt;L9678,"HIGH ZONE BIAS",IF(K9678&lt;L9678,"LOW ZONE BIAS","EQUILIBRIUM"))</f>
        <v>EQUILIBRIUM</v>
      </c>
    </row>
    <row r="9679">
      <c r="A9679">
        <v>17892</v>
      </c>
      <c r="B9679" t="str">
        <v>2018-08-25</v>
      </c>
      <c r="C9679" t="str">
        <v>Afternoon</v>
      </c>
      <c r="D9679">
        <v>29</v>
      </c>
      <c r="E9679" t="str">
        <f>IF(MOD(D9679,2)=0,"EVEN","ODD")</f>
        <v>ODD</v>
      </c>
      <c r="F9679" t="str">
        <f>IF(D9679&lt;=18,"LOW (1-18)","HIGH (19-36)")</f>
        <v>HIGH (19-36)</v>
      </c>
      <c r="G9679">
        <f>INT((D9679-1)/6)+1</f>
        <v>5</v>
      </c>
      <c r="H9679">
        <f>MOD(D9679-1,6)+1</f>
        <v>5</v>
      </c>
      <c r="I9679">
        <f>37-D9679</f>
        <v>8</v>
      </c>
      <c r="J9679">
        <f>ABS(D9679-D9680)</f>
        <v>6</v>
      </c>
      <c r="K9679">
        <f>AVERAGE(D9679:D9683)</f>
        <v>29</v>
      </c>
      <c r="L9679">
        <f>AVERAGE(D9679:D9698)</f>
        <v>29</v>
      </c>
      <c r="M9679">
        <f>K9679-L9679</f>
        <v>0</v>
      </c>
      <c r="N9679" t="str">
        <f>IF(K9679&gt;L9679,"HIGH ZONE BIAS",IF(K9679&lt;L9679,"LOW ZONE BIAS","EQUILIBRIUM"))</f>
        <v>EQUILIBRIUM</v>
      </c>
    </row>
    <row r="9680">
      <c r="A9680">
        <v>17891</v>
      </c>
      <c r="B9680" t="str">
        <v>2018-08-25</v>
      </c>
      <c r="C9680" t="str">
        <v>Midday</v>
      </c>
      <c r="D9680">
        <v>23</v>
      </c>
      <c r="E9680" t="str">
        <f>IF(MOD(D9680,2)=0,"EVEN","ODD")</f>
        <v>ODD</v>
      </c>
      <c r="F9680" t="str">
        <f>IF(D9680&lt;=18,"LOW (1-18)","HIGH (19-36)")</f>
        <v>HIGH (19-36)</v>
      </c>
      <c r="G9680">
        <f>INT((D9680-1)/6)+1</f>
        <v>4</v>
      </c>
      <c r="H9680">
        <f>MOD(D9680-1,6)+1</f>
        <v>5</v>
      </c>
      <c r="I9680">
        <f>37-D9680</f>
        <v>14</v>
      </c>
      <c r="J9680">
        <f>ABS(D9680-D9681)</f>
        <v>10</v>
      </c>
      <c r="K9680">
        <f>AVERAGE(D9680:D9684)</f>
        <v>23</v>
      </c>
      <c r="L9680">
        <f>AVERAGE(D9680:D9699)</f>
        <v>23</v>
      </c>
      <c r="M9680">
        <f>K9680-L9680</f>
        <v>0</v>
      </c>
      <c r="N9680" t="str">
        <f>IF(K9680&gt;L9680,"HIGH ZONE BIAS",IF(K9680&lt;L9680,"LOW ZONE BIAS","EQUILIBRIUM"))</f>
        <v>EQUILIBRIUM</v>
      </c>
    </row>
    <row r="9681">
      <c r="A9681">
        <v>17890</v>
      </c>
      <c r="B9681" t="str">
        <v>2018-08-25</v>
      </c>
      <c r="C9681" t="str">
        <v>Morning</v>
      </c>
      <c r="D9681">
        <v>33</v>
      </c>
      <c r="E9681" t="str">
        <f>IF(MOD(D9681,2)=0,"EVEN","ODD")</f>
        <v>ODD</v>
      </c>
      <c r="F9681" t="str">
        <f>IF(D9681&lt;=18,"LOW (1-18)","HIGH (19-36)")</f>
        <v>HIGH (19-36)</v>
      </c>
      <c r="G9681">
        <f>INT((D9681-1)/6)+1</f>
        <v>6</v>
      </c>
      <c r="H9681">
        <f>MOD(D9681-1,6)+1</f>
        <v>3</v>
      </c>
      <c r="I9681">
        <f>37-D9681</f>
        <v>4</v>
      </c>
      <c r="J9681">
        <f>ABS(D9681-D9682)</f>
        <v>9</v>
      </c>
      <c r="K9681">
        <f>AVERAGE(D9681:D9685)</f>
        <v>33</v>
      </c>
      <c r="L9681">
        <f>AVERAGE(D9681:D9700)</f>
        <v>33</v>
      </c>
      <c r="M9681">
        <f>K9681-L9681</f>
        <v>0</v>
      </c>
      <c r="N9681" t="str">
        <f>IF(K9681&gt;L9681,"HIGH ZONE BIAS",IF(K9681&lt;L9681,"LOW ZONE BIAS","EQUILIBRIUM"))</f>
        <v>EQUILIBRIUM</v>
      </c>
    </row>
    <row r="9682">
      <c r="A9682">
        <v>17889</v>
      </c>
      <c r="B9682" t="str">
        <v>2018-08-24</v>
      </c>
      <c r="C9682" t="str">
        <v>Evening</v>
      </c>
      <c r="D9682">
        <v>24</v>
      </c>
      <c r="E9682" t="str">
        <f>IF(MOD(D9682,2)=0,"EVEN","ODD")</f>
        <v>EVEN</v>
      </c>
      <c r="F9682" t="str">
        <f>IF(D9682&lt;=18,"LOW (1-18)","HIGH (19-36)")</f>
        <v>HIGH (19-36)</v>
      </c>
      <c r="G9682">
        <f>INT((D9682-1)/6)+1</f>
        <v>4</v>
      </c>
      <c r="H9682">
        <f>MOD(D9682-1,6)+1</f>
        <v>6</v>
      </c>
      <c r="I9682">
        <f>37-D9682</f>
        <v>13</v>
      </c>
      <c r="J9682">
        <f>ABS(D9682-D9683)</f>
        <v>8</v>
      </c>
      <c r="K9682">
        <f>AVERAGE(D9682:D9686)</f>
        <v>24</v>
      </c>
      <c r="L9682">
        <f>AVERAGE(D9682:D9701)</f>
        <v>24</v>
      </c>
      <c r="M9682">
        <f>K9682-L9682</f>
        <v>0</v>
      </c>
      <c r="N9682" t="str">
        <f>IF(K9682&gt;L9682,"HIGH ZONE BIAS",IF(K9682&lt;L9682,"LOW ZONE BIAS","EQUILIBRIUM"))</f>
        <v>EQUILIBRIUM</v>
      </c>
    </row>
    <row r="9683">
      <c r="A9683">
        <v>17888</v>
      </c>
      <c r="B9683" t="str">
        <v>2018-08-24</v>
      </c>
      <c r="C9683" t="str">
        <v>Afternoon</v>
      </c>
      <c r="D9683">
        <v>32</v>
      </c>
      <c r="E9683" t="str">
        <f>IF(MOD(D9683,2)=0,"EVEN","ODD")</f>
        <v>EVEN</v>
      </c>
      <c r="F9683" t="str">
        <f>IF(D9683&lt;=18,"LOW (1-18)","HIGH (19-36)")</f>
        <v>HIGH (19-36)</v>
      </c>
      <c r="G9683">
        <f>INT((D9683-1)/6)+1</f>
        <v>6</v>
      </c>
      <c r="H9683">
        <f>MOD(D9683-1,6)+1</f>
        <v>2</v>
      </c>
      <c r="I9683">
        <f>37-D9683</f>
        <v>5</v>
      </c>
      <c r="J9683">
        <f>ABS(D9683-D9684)</f>
        <v>19</v>
      </c>
      <c r="K9683">
        <f>AVERAGE(D9683:D9687)</f>
        <v>32</v>
      </c>
      <c r="L9683">
        <f>AVERAGE(D9683:D9702)</f>
        <v>32</v>
      </c>
      <c r="M9683">
        <f>K9683-L9683</f>
        <v>0</v>
      </c>
      <c r="N9683" t="str">
        <f>IF(K9683&gt;L9683,"HIGH ZONE BIAS",IF(K9683&lt;L9683,"LOW ZONE BIAS","EQUILIBRIUM"))</f>
        <v>EQUILIBRIUM</v>
      </c>
    </row>
    <row r="9684">
      <c r="A9684">
        <v>17887</v>
      </c>
      <c r="B9684" t="str">
        <v>2018-08-24</v>
      </c>
      <c r="C9684" t="str">
        <v>Midday</v>
      </c>
      <c r="D9684">
        <v>13</v>
      </c>
      <c r="E9684" t="str">
        <f>IF(MOD(D9684,2)=0,"EVEN","ODD")</f>
        <v>ODD</v>
      </c>
      <c r="F9684" t="str">
        <f>IF(D9684&lt;=18,"LOW (1-18)","HIGH (19-36)")</f>
        <v>LOW (1-18)</v>
      </c>
      <c r="G9684">
        <f>INT((D9684-1)/6)+1</f>
        <v>3</v>
      </c>
      <c r="H9684">
        <f>MOD(D9684-1,6)+1</f>
        <v>1</v>
      </c>
      <c r="I9684">
        <f>37-D9684</f>
        <v>24</v>
      </c>
      <c r="J9684">
        <f>ABS(D9684-D9685)</f>
        <v>5</v>
      </c>
      <c r="K9684">
        <f>AVERAGE(D9684:D9688)</f>
        <v>13</v>
      </c>
      <c r="L9684">
        <f>AVERAGE(D9684:D9703)</f>
        <v>13</v>
      </c>
      <c r="M9684">
        <f>K9684-L9684</f>
        <v>0</v>
      </c>
      <c r="N9684" t="str">
        <f>IF(K9684&gt;L9684,"HIGH ZONE BIAS",IF(K9684&lt;L9684,"LOW ZONE BIAS","EQUILIBRIUM"))</f>
        <v>EQUILIBRIUM</v>
      </c>
    </row>
    <row r="9685">
      <c r="A9685">
        <v>17886</v>
      </c>
      <c r="B9685" t="str">
        <v>2018-08-24</v>
      </c>
      <c r="C9685" t="str">
        <v>Morning</v>
      </c>
      <c r="D9685">
        <v>18</v>
      </c>
      <c r="E9685" t="str">
        <f>IF(MOD(D9685,2)=0,"EVEN","ODD")</f>
        <v>EVEN</v>
      </c>
      <c r="F9685" t="str">
        <f>IF(D9685&lt;=18,"LOW (1-18)","HIGH (19-36)")</f>
        <v>LOW (1-18)</v>
      </c>
      <c r="G9685">
        <f>INT((D9685-1)/6)+1</f>
        <v>3</v>
      </c>
      <c r="H9685">
        <f>MOD(D9685-1,6)+1</f>
        <v>6</v>
      </c>
      <c r="I9685">
        <f>37-D9685</f>
        <v>19</v>
      </c>
      <c r="J9685">
        <f>ABS(D9685-D9686)</f>
        <v>18</v>
      </c>
      <c r="K9685">
        <f>AVERAGE(D9685:D9689)</f>
        <v>18</v>
      </c>
      <c r="L9685">
        <f>AVERAGE(D9685:D9704)</f>
        <v>18</v>
      </c>
      <c r="M9685">
        <f>K9685-L9685</f>
        <v>0</v>
      </c>
      <c r="N9685" t="str">
        <f>IF(K9685&gt;L9685,"HIGH ZONE BIAS",IF(K9685&lt;L9685,"LOW ZONE BIAS","EQUILIBRIUM"))</f>
        <v>EQUILIBRIUM</v>
      </c>
    </row>
    <row r="9686">
      <c r="A9686">
        <v>17885</v>
      </c>
      <c r="B9686" t="str">
        <v>2018-08-23</v>
      </c>
      <c r="C9686" t="str">
        <v>Evening</v>
      </c>
      <c r="D9686">
        <v>36</v>
      </c>
      <c r="E9686" t="str">
        <f>IF(MOD(D9686,2)=0,"EVEN","ODD")</f>
        <v>EVEN</v>
      </c>
      <c r="F9686" t="str">
        <f>IF(D9686&lt;=18,"LOW (1-18)","HIGH (19-36)")</f>
        <v>HIGH (19-36)</v>
      </c>
      <c r="G9686">
        <f>INT((D9686-1)/6)+1</f>
        <v>6</v>
      </c>
      <c r="H9686">
        <f>MOD(D9686-1,6)+1</f>
        <v>6</v>
      </c>
      <c r="I9686">
        <f>37-D9686</f>
        <v>1</v>
      </c>
      <c r="J9686">
        <f>ABS(D9686-D9687)</f>
        <v>15</v>
      </c>
      <c r="K9686">
        <f>AVERAGE(D9686:D9690)</f>
        <v>36</v>
      </c>
      <c r="L9686">
        <f>AVERAGE(D9686:D9705)</f>
        <v>36</v>
      </c>
      <c r="M9686">
        <f>K9686-L9686</f>
        <v>0</v>
      </c>
      <c r="N9686" t="str">
        <f>IF(K9686&gt;L9686,"HIGH ZONE BIAS",IF(K9686&lt;L9686,"LOW ZONE BIAS","EQUILIBRIUM"))</f>
        <v>EQUILIBRIUM</v>
      </c>
    </row>
    <row r="9687">
      <c r="A9687">
        <v>17884</v>
      </c>
      <c r="B9687" t="str">
        <v>2018-08-23</v>
      </c>
      <c r="C9687" t="str">
        <v>Afternoon</v>
      </c>
      <c r="D9687">
        <v>21</v>
      </c>
      <c r="E9687" t="str">
        <f>IF(MOD(D9687,2)=0,"EVEN","ODD")</f>
        <v>ODD</v>
      </c>
      <c r="F9687" t="str">
        <f>IF(D9687&lt;=18,"LOW (1-18)","HIGH (19-36)")</f>
        <v>HIGH (19-36)</v>
      </c>
      <c r="G9687">
        <f>INT((D9687-1)/6)+1</f>
        <v>4</v>
      </c>
      <c r="H9687">
        <f>MOD(D9687-1,6)+1</f>
        <v>3</v>
      </c>
      <c r="I9687">
        <f>37-D9687</f>
        <v>16</v>
      </c>
      <c r="J9687">
        <f>ABS(D9687-D9688)</f>
        <v>3</v>
      </c>
      <c r="K9687">
        <f>AVERAGE(D9687:D9691)</f>
        <v>21</v>
      </c>
      <c r="L9687">
        <f>AVERAGE(D9687:D9706)</f>
        <v>21</v>
      </c>
      <c r="M9687">
        <f>K9687-L9687</f>
        <v>0</v>
      </c>
      <c r="N9687" t="str">
        <f>IF(K9687&gt;L9687,"HIGH ZONE BIAS",IF(K9687&lt;L9687,"LOW ZONE BIAS","EQUILIBRIUM"))</f>
        <v>EQUILIBRIUM</v>
      </c>
    </row>
    <row r="9688">
      <c r="A9688">
        <v>17883</v>
      </c>
      <c r="B9688" t="str">
        <v>2018-08-23</v>
      </c>
      <c r="C9688" t="str">
        <v>Midday</v>
      </c>
      <c r="D9688">
        <v>18</v>
      </c>
      <c r="E9688" t="str">
        <f>IF(MOD(D9688,2)=0,"EVEN","ODD")</f>
        <v>EVEN</v>
      </c>
      <c r="F9688" t="str">
        <f>IF(D9688&lt;=18,"LOW (1-18)","HIGH (19-36)")</f>
        <v>LOW (1-18)</v>
      </c>
      <c r="G9688">
        <f>INT((D9688-1)/6)+1</f>
        <v>3</v>
      </c>
      <c r="H9688">
        <f>MOD(D9688-1,6)+1</f>
        <v>6</v>
      </c>
      <c r="I9688">
        <f>37-D9688</f>
        <v>19</v>
      </c>
      <c r="J9688">
        <f>ABS(D9688-D9689)</f>
        <v>4</v>
      </c>
      <c r="K9688">
        <f>AVERAGE(D9688:D9692)</f>
        <v>18</v>
      </c>
      <c r="L9688">
        <f>AVERAGE(D9688:D9707)</f>
        <v>18</v>
      </c>
      <c r="M9688">
        <f>K9688-L9688</f>
        <v>0</v>
      </c>
      <c r="N9688" t="str">
        <f>IF(K9688&gt;L9688,"HIGH ZONE BIAS",IF(K9688&lt;L9688,"LOW ZONE BIAS","EQUILIBRIUM"))</f>
        <v>EQUILIBRIUM</v>
      </c>
    </row>
    <row r="9689">
      <c r="A9689">
        <v>17882</v>
      </c>
      <c r="B9689" t="str">
        <v>2018-08-23</v>
      </c>
      <c r="C9689" t="str">
        <v>Morning</v>
      </c>
      <c r="D9689">
        <v>22</v>
      </c>
      <c r="E9689" t="str">
        <f>IF(MOD(D9689,2)=0,"EVEN","ODD")</f>
        <v>EVEN</v>
      </c>
      <c r="F9689" t="str">
        <f>IF(D9689&lt;=18,"LOW (1-18)","HIGH (19-36)")</f>
        <v>HIGH (19-36)</v>
      </c>
      <c r="G9689">
        <f>INT((D9689-1)/6)+1</f>
        <v>4</v>
      </c>
      <c r="H9689">
        <f>MOD(D9689-1,6)+1</f>
        <v>4</v>
      </c>
      <c r="I9689">
        <f>37-D9689</f>
        <v>15</v>
      </c>
      <c r="J9689">
        <f>ABS(D9689-D9690)</f>
        <v>8</v>
      </c>
      <c r="K9689">
        <f>AVERAGE(D9689:D9693)</f>
        <v>22</v>
      </c>
      <c r="L9689">
        <f>AVERAGE(D9689:D9708)</f>
        <v>22</v>
      </c>
      <c r="M9689">
        <f>K9689-L9689</f>
        <v>0</v>
      </c>
      <c r="N9689" t="str">
        <f>IF(K9689&gt;L9689,"HIGH ZONE BIAS",IF(K9689&lt;L9689,"LOW ZONE BIAS","EQUILIBRIUM"))</f>
        <v>EQUILIBRIUM</v>
      </c>
    </row>
    <row r="9690">
      <c r="A9690">
        <v>17881</v>
      </c>
      <c r="B9690" t="str">
        <v>2018-08-22</v>
      </c>
      <c r="C9690" t="str">
        <v>Evening</v>
      </c>
      <c r="D9690">
        <v>30</v>
      </c>
      <c r="E9690" t="str">
        <f>IF(MOD(D9690,2)=0,"EVEN","ODD")</f>
        <v>EVEN</v>
      </c>
      <c r="F9690" t="str">
        <f>IF(D9690&lt;=18,"LOW (1-18)","HIGH (19-36)")</f>
        <v>HIGH (19-36)</v>
      </c>
      <c r="G9690">
        <f>INT((D9690-1)/6)+1</f>
        <v>5</v>
      </c>
      <c r="H9690">
        <f>MOD(D9690-1,6)+1</f>
        <v>6</v>
      </c>
      <c r="I9690">
        <f>37-D9690</f>
        <v>7</v>
      </c>
      <c r="J9690">
        <f>ABS(D9690-D9691)</f>
        <v>2</v>
      </c>
      <c r="K9690">
        <f>AVERAGE(D9690:D9694)</f>
        <v>30</v>
      </c>
      <c r="L9690">
        <f>AVERAGE(D9690:D9709)</f>
        <v>30</v>
      </c>
      <c r="M9690">
        <f>K9690-L9690</f>
        <v>0</v>
      </c>
      <c r="N9690" t="str">
        <f>IF(K9690&gt;L9690,"HIGH ZONE BIAS",IF(K9690&lt;L9690,"LOW ZONE BIAS","EQUILIBRIUM"))</f>
        <v>EQUILIBRIUM</v>
      </c>
    </row>
    <row r="9691">
      <c r="A9691">
        <v>17880</v>
      </c>
      <c r="B9691" t="str">
        <v>2018-08-22</v>
      </c>
      <c r="C9691" t="str">
        <v>Afternoon</v>
      </c>
      <c r="D9691">
        <v>28</v>
      </c>
      <c r="E9691" t="str">
        <f>IF(MOD(D9691,2)=0,"EVEN","ODD")</f>
        <v>EVEN</v>
      </c>
      <c r="F9691" t="str">
        <f>IF(D9691&lt;=18,"LOW (1-18)","HIGH (19-36)")</f>
        <v>HIGH (19-36)</v>
      </c>
      <c r="G9691">
        <f>INT((D9691-1)/6)+1</f>
        <v>5</v>
      </c>
      <c r="H9691">
        <f>MOD(D9691-1,6)+1</f>
        <v>4</v>
      </c>
      <c r="I9691">
        <f>37-D9691</f>
        <v>9</v>
      </c>
      <c r="J9691">
        <f>ABS(D9691-D9692)</f>
        <v>1</v>
      </c>
      <c r="K9691">
        <f>AVERAGE(D9691:D9695)</f>
        <v>28</v>
      </c>
      <c r="L9691">
        <f>AVERAGE(D9691:D9710)</f>
        <v>28</v>
      </c>
      <c r="M9691">
        <f>K9691-L9691</f>
        <v>0</v>
      </c>
      <c r="N9691" t="str">
        <f>IF(K9691&gt;L9691,"HIGH ZONE BIAS",IF(K9691&lt;L9691,"LOW ZONE BIAS","EQUILIBRIUM"))</f>
        <v>EQUILIBRIUM</v>
      </c>
    </row>
    <row r="9692">
      <c r="A9692">
        <v>17879</v>
      </c>
      <c r="B9692" t="str">
        <v>2018-08-22</v>
      </c>
      <c r="C9692" t="str">
        <v>Midday</v>
      </c>
      <c r="D9692">
        <v>29</v>
      </c>
      <c r="E9692" t="str">
        <f>IF(MOD(D9692,2)=0,"EVEN","ODD")</f>
        <v>ODD</v>
      </c>
      <c r="F9692" t="str">
        <f>IF(D9692&lt;=18,"LOW (1-18)","HIGH (19-36)")</f>
        <v>HIGH (19-36)</v>
      </c>
      <c r="G9692">
        <f>INT((D9692-1)/6)+1</f>
        <v>5</v>
      </c>
      <c r="H9692">
        <f>MOD(D9692-1,6)+1</f>
        <v>5</v>
      </c>
      <c r="I9692">
        <f>37-D9692</f>
        <v>8</v>
      </c>
      <c r="J9692">
        <f>ABS(D9692-D9693)</f>
        <v>5</v>
      </c>
      <c r="K9692">
        <f>AVERAGE(D9692:D9696)</f>
        <v>29</v>
      </c>
      <c r="L9692">
        <f>AVERAGE(D9692:D9711)</f>
        <v>29</v>
      </c>
      <c r="M9692">
        <f>K9692-L9692</f>
        <v>0</v>
      </c>
      <c r="N9692" t="str">
        <f>IF(K9692&gt;L9692,"HIGH ZONE BIAS",IF(K9692&lt;L9692,"LOW ZONE BIAS","EQUILIBRIUM"))</f>
        <v>EQUILIBRIUM</v>
      </c>
    </row>
    <row r="9693">
      <c r="A9693">
        <v>17878</v>
      </c>
      <c r="B9693" t="str">
        <v>2018-08-22</v>
      </c>
      <c r="C9693" t="str">
        <v>Morning</v>
      </c>
      <c r="D9693">
        <v>34</v>
      </c>
      <c r="E9693" t="str">
        <f>IF(MOD(D9693,2)=0,"EVEN","ODD")</f>
        <v>EVEN</v>
      </c>
      <c r="F9693" t="str">
        <f>IF(D9693&lt;=18,"LOW (1-18)","HIGH (19-36)")</f>
        <v>HIGH (19-36)</v>
      </c>
      <c r="G9693">
        <f>INT((D9693-1)/6)+1</f>
        <v>6</v>
      </c>
      <c r="H9693">
        <f>MOD(D9693-1,6)+1</f>
        <v>4</v>
      </c>
      <c r="I9693">
        <f>37-D9693</f>
        <v>3</v>
      </c>
      <c r="J9693">
        <f>ABS(D9693-D9694)</f>
        <v>18</v>
      </c>
      <c r="K9693">
        <f>AVERAGE(D9693:D9697)</f>
        <v>34</v>
      </c>
      <c r="L9693">
        <f>AVERAGE(D9693:D9712)</f>
        <v>34</v>
      </c>
      <c r="M9693">
        <f>K9693-L9693</f>
        <v>0</v>
      </c>
      <c r="N9693" t="str">
        <f>IF(K9693&gt;L9693,"HIGH ZONE BIAS",IF(K9693&lt;L9693,"LOW ZONE BIAS","EQUILIBRIUM"))</f>
        <v>EQUILIBRIUM</v>
      </c>
    </row>
    <row r="9694">
      <c r="A9694">
        <v>17877</v>
      </c>
      <c r="B9694" t="str">
        <v>2018-08-21</v>
      </c>
      <c r="C9694" t="str">
        <v>Evening</v>
      </c>
      <c r="D9694">
        <v>16</v>
      </c>
      <c r="E9694" t="str">
        <f>IF(MOD(D9694,2)=0,"EVEN","ODD")</f>
        <v>EVEN</v>
      </c>
      <c r="F9694" t="str">
        <f>IF(D9694&lt;=18,"LOW (1-18)","HIGH (19-36)")</f>
        <v>LOW (1-18)</v>
      </c>
      <c r="G9694">
        <f>INT((D9694-1)/6)+1</f>
        <v>3</v>
      </c>
      <c r="H9694">
        <f>MOD(D9694-1,6)+1</f>
        <v>4</v>
      </c>
      <c r="I9694">
        <f>37-D9694</f>
        <v>21</v>
      </c>
      <c r="J9694">
        <f>ABS(D9694-D9695)</f>
        <v>9</v>
      </c>
      <c r="K9694">
        <f>AVERAGE(D9694:D9698)</f>
        <v>16</v>
      </c>
      <c r="L9694">
        <f>AVERAGE(D9694:D9713)</f>
        <v>16</v>
      </c>
      <c r="M9694">
        <f>K9694-L9694</f>
        <v>0</v>
      </c>
      <c r="N9694" t="str">
        <f>IF(K9694&gt;L9694,"HIGH ZONE BIAS",IF(K9694&lt;L9694,"LOW ZONE BIAS","EQUILIBRIUM"))</f>
        <v>EQUILIBRIUM</v>
      </c>
    </row>
    <row r="9695">
      <c r="A9695">
        <v>17876</v>
      </c>
      <c r="B9695" t="str">
        <v>2018-08-21</v>
      </c>
      <c r="C9695" t="str">
        <v>Afternoon</v>
      </c>
      <c r="D9695">
        <v>25</v>
      </c>
      <c r="E9695" t="str">
        <f>IF(MOD(D9695,2)=0,"EVEN","ODD")</f>
        <v>ODD</v>
      </c>
      <c r="F9695" t="str">
        <f>IF(D9695&lt;=18,"LOW (1-18)","HIGH (19-36)")</f>
        <v>HIGH (19-36)</v>
      </c>
      <c r="G9695">
        <f>INT((D9695-1)/6)+1</f>
        <v>5</v>
      </c>
      <c r="H9695">
        <f>MOD(D9695-1,6)+1</f>
        <v>1</v>
      </c>
      <c r="I9695">
        <f>37-D9695</f>
        <v>12</v>
      </c>
      <c r="J9695">
        <f>ABS(D9695-D9696)</f>
        <v>24</v>
      </c>
      <c r="K9695">
        <f>AVERAGE(D9695:D9699)</f>
        <v>25</v>
      </c>
      <c r="L9695">
        <f>AVERAGE(D9695:D9714)</f>
        <v>25</v>
      </c>
      <c r="M9695">
        <f>K9695-L9695</f>
        <v>0</v>
      </c>
      <c r="N9695" t="str">
        <f>IF(K9695&gt;L9695,"HIGH ZONE BIAS",IF(K9695&lt;L9695,"LOW ZONE BIAS","EQUILIBRIUM"))</f>
        <v>EQUILIBRIUM</v>
      </c>
    </row>
    <row r="9696">
      <c r="A9696">
        <v>17875</v>
      </c>
      <c r="B9696" t="str">
        <v>2018-08-21</v>
      </c>
      <c r="C9696" t="str">
        <v>Midday</v>
      </c>
      <c r="D9696">
        <v>1</v>
      </c>
      <c r="E9696" t="str">
        <f>IF(MOD(D9696,2)=0,"EVEN","ODD")</f>
        <v>ODD</v>
      </c>
      <c r="F9696" t="str">
        <f>IF(D9696&lt;=18,"LOW (1-18)","HIGH (19-36)")</f>
        <v>LOW (1-18)</v>
      </c>
      <c r="G9696">
        <f>INT((D9696-1)/6)+1</f>
        <v>1</v>
      </c>
      <c r="H9696">
        <f>MOD(D9696-1,6)+1</f>
        <v>1</v>
      </c>
      <c r="I9696">
        <f>37-D9696</f>
        <v>36</v>
      </c>
      <c r="J9696">
        <f>ABS(D9696-D9697)</f>
        <v>1</v>
      </c>
      <c r="K9696">
        <f>AVERAGE(D9696:D9700)</f>
        <v>1</v>
      </c>
      <c r="L9696">
        <f>AVERAGE(D9696:D9715)</f>
        <v>1</v>
      </c>
      <c r="M9696">
        <f>K9696-L9696</f>
        <v>0</v>
      </c>
      <c r="N9696" t="str">
        <f>IF(K9696&gt;L9696,"HIGH ZONE BIAS",IF(K9696&lt;L9696,"LOW ZONE BIAS","EQUILIBRIUM"))</f>
        <v>EQUILIBRIUM</v>
      </c>
    </row>
    <row r="9697">
      <c r="A9697">
        <v>17874</v>
      </c>
      <c r="B9697" t="str">
        <v>2018-08-21</v>
      </c>
      <c r="C9697" t="str">
        <v>Morning</v>
      </c>
      <c r="D9697">
        <v>2</v>
      </c>
      <c r="E9697" t="str">
        <f>IF(MOD(D9697,2)=0,"EVEN","ODD")</f>
        <v>EVEN</v>
      </c>
      <c r="F9697" t="str">
        <f>IF(D9697&lt;=18,"LOW (1-18)","HIGH (19-36)")</f>
        <v>LOW (1-18)</v>
      </c>
      <c r="G9697">
        <f>INT((D9697-1)/6)+1</f>
        <v>1</v>
      </c>
      <c r="H9697">
        <f>MOD(D9697-1,6)+1</f>
        <v>2</v>
      </c>
      <c r="I9697">
        <f>37-D9697</f>
        <v>35</v>
      </c>
      <c r="J9697">
        <f>ABS(D9697-D9698)</f>
        <v>12</v>
      </c>
      <c r="K9697">
        <f>AVERAGE(D9697:D9701)</f>
        <v>2</v>
      </c>
      <c r="L9697">
        <f>AVERAGE(D9697:D9716)</f>
        <v>2</v>
      </c>
      <c r="M9697">
        <f>K9697-L9697</f>
        <v>0</v>
      </c>
      <c r="N9697" t="str">
        <f>IF(K9697&gt;L9697,"HIGH ZONE BIAS",IF(K9697&lt;L9697,"LOW ZONE BIAS","EQUILIBRIUM"))</f>
        <v>EQUILIBRIUM</v>
      </c>
    </row>
    <row r="9698">
      <c r="A9698">
        <v>17873</v>
      </c>
      <c r="B9698" t="str">
        <v>2018-08-20</v>
      </c>
      <c r="C9698" t="str">
        <v>Evening</v>
      </c>
      <c r="D9698">
        <v>14</v>
      </c>
      <c r="E9698" t="str">
        <f>IF(MOD(D9698,2)=0,"EVEN","ODD")</f>
        <v>EVEN</v>
      </c>
      <c r="F9698" t="str">
        <f>IF(D9698&lt;=18,"LOW (1-18)","HIGH (19-36)")</f>
        <v>LOW (1-18)</v>
      </c>
      <c r="G9698">
        <f>INT((D9698-1)/6)+1</f>
        <v>3</v>
      </c>
      <c r="H9698">
        <f>MOD(D9698-1,6)+1</f>
        <v>2</v>
      </c>
      <c r="I9698">
        <f>37-D9698</f>
        <v>23</v>
      </c>
      <c r="J9698">
        <f>ABS(D9698-D9699)</f>
        <v>12</v>
      </c>
      <c r="K9698">
        <f>AVERAGE(D9698:D9702)</f>
        <v>14</v>
      </c>
      <c r="L9698">
        <f>AVERAGE(D9698:D9717)</f>
        <v>14</v>
      </c>
      <c r="M9698">
        <f>K9698-L9698</f>
        <v>0</v>
      </c>
      <c r="N9698" t="str">
        <f>IF(K9698&gt;L9698,"HIGH ZONE BIAS",IF(K9698&lt;L9698,"LOW ZONE BIAS","EQUILIBRIUM"))</f>
        <v>EQUILIBRIUM</v>
      </c>
    </row>
    <row r="9699">
      <c r="A9699">
        <v>17872</v>
      </c>
      <c r="B9699" t="str">
        <v>2018-08-20</v>
      </c>
      <c r="C9699" t="str">
        <v>Afternoon</v>
      </c>
      <c r="D9699">
        <v>26</v>
      </c>
      <c r="E9699" t="str">
        <f>IF(MOD(D9699,2)=0,"EVEN","ODD")</f>
        <v>EVEN</v>
      </c>
      <c r="F9699" t="str">
        <f>IF(D9699&lt;=18,"LOW (1-18)","HIGH (19-36)")</f>
        <v>HIGH (19-36)</v>
      </c>
      <c r="G9699">
        <f>INT((D9699-1)/6)+1</f>
        <v>5</v>
      </c>
      <c r="H9699">
        <f>MOD(D9699-1,6)+1</f>
        <v>2</v>
      </c>
      <c r="I9699">
        <f>37-D9699</f>
        <v>11</v>
      </c>
      <c r="J9699">
        <f>ABS(D9699-D9700)</f>
        <v>22</v>
      </c>
      <c r="K9699">
        <f>AVERAGE(D9699:D9703)</f>
        <v>26</v>
      </c>
      <c r="L9699">
        <f>AVERAGE(D9699:D9718)</f>
        <v>26</v>
      </c>
      <c r="M9699">
        <f>K9699-L9699</f>
        <v>0</v>
      </c>
      <c r="N9699" t="str">
        <f>IF(K9699&gt;L9699,"HIGH ZONE BIAS",IF(K9699&lt;L9699,"LOW ZONE BIAS","EQUILIBRIUM"))</f>
        <v>EQUILIBRIUM</v>
      </c>
    </row>
    <row r="9700">
      <c r="A9700">
        <v>17871</v>
      </c>
      <c r="B9700" t="str">
        <v>2018-08-20</v>
      </c>
      <c r="C9700" t="str">
        <v>Midday</v>
      </c>
      <c r="D9700">
        <v>4</v>
      </c>
      <c r="E9700" t="str">
        <f>IF(MOD(D9700,2)=0,"EVEN","ODD")</f>
        <v>EVEN</v>
      </c>
      <c r="F9700" t="str">
        <f>IF(D9700&lt;=18,"LOW (1-18)","HIGH (19-36)")</f>
        <v>LOW (1-18)</v>
      </c>
      <c r="G9700">
        <f>INT((D9700-1)/6)+1</f>
        <v>1</v>
      </c>
      <c r="H9700">
        <f>MOD(D9700-1,6)+1</f>
        <v>4</v>
      </c>
      <c r="I9700">
        <f>37-D9700</f>
        <v>33</v>
      </c>
      <c r="J9700">
        <f>ABS(D9700-D9701)</f>
        <v>2</v>
      </c>
      <c r="K9700">
        <f>AVERAGE(D9700:D9704)</f>
        <v>4</v>
      </c>
      <c r="L9700">
        <f>AVERAGE(D9700:D9719)</f>
        <v>4</v>
      </c>
      <c r="M9700">
        <f>K9700-L9700</f>
        <v>0</v>
      </c>
      <c r="N9700" t="str">
        <f>IF(K9700&gt;L9700,"HIGH ZONE BIAS",IF(K9700&lt;L9700,"LOW ZONE BIAS","EQUILIBRIUM"))</f>
        <v>EQUILIBRIUM</v>
      </c>
    </row>
    <row r="9701">
      <c r="A9701">
        <v>17870</v>
      </c>
      <c r="B9701" t="str">
        <v>2018-08-20</v>
      </c>
      <c r="C9701" t="str">
        <v>Morning</v>
      </c>
      <c r="D9701">
        <v>6</v>
      </c>
      <c r="E9701" t="str">
        <f>IF(MOD(D9701,2)=0,"EVEN","ODD")</f>
        <v>EVEN</v>
      </c>
      <c r="F9701" t="str">
        <f>IF(D9701&lt;=18,"LOW (1-18)","HIGH (19-36)")</f>
        <v>LOW (1-18)</v>
      </c>
      <c r="G9701">
        <f>INT((D9701-1)/6)+1</f>
        <v>1</v>
      </c>
      <c r="H9701">
        <f>MOD(D9701-1,6)+1</f>
        <v>6</v>
      </c>
      <c r="I9701">
        <f>37-D9701</f>
        <v>31</v>
      </c>
      <c r="J9701">
        <f>ABS(D9701-D9702)</f>
        <v>30</v>
      </c>
      <c r="K9701">
        <f>AVERAGE(D9701:D9705)</f>
        <v>6</v>
      </c>
      <c r="L9701">
        <f>AVERAGE(D9701:D9720)</f>
        <v>6</v>
      </c>
      <c r="M9701">
        <f>K9701-L9701</f>
        <v>0</v>
      </c>
      <c r="N9701" t="str">
        <f>IF(K9701&gt;L9701,"HIGH ZONE BIAS",IF(K9701&lt;L9701,"LOW ZONE BIAS","EQUILIBRIUM"))</f>
        <v>EQUILIBRIUM</v>
      </c>
    </row>
    <row r="9702">
      <c r="A9702">
        <v>17869</v>
      </c>
      <c r="B9702" t="str">
        <v>2018-08-18</v>
      </c>
      <c r="C9702" t="str">
        <v>Evening</v>
      </c>
      <c r="D9702">
        <v>36</v>
      </c>
      <c r="E9702" t="str">
        <f>IF(MOD(D9702,2)=0,"EVEN","ODD")</f>
        <v>EVEN</v>
      </c>
      <c r="F9702" t="str">
        <f>IF(D9702&lt;=18,"LOW (1-18)","HIGH (19-36)")</f>
        <v>HIGH (19-36)</v>
      </c>
      <c r="G9702">
        <f>INT((D9702-1)/6)+1</f>
        <v>6</v>
      </c>
      <c r="H9702">
        <f>MOD(D9702-1,6)+1</f>
        <v>6</v>
      </c>
      <c r="I9702">
        <f>37-D9702</f>
        <v>1</v>
      </c>
      <c r="J9702">
        <f>ABS(D9702-D9703)</f>
        <v>26</v>
      </c>
      <c r="K9702">
        <f>AVERAGE(D9702:D9706)</f>
        <v>36</v>
      </c>
      <c r="L9702">
        <f>AVERAGE(D9702:D9721)</f>
        <v>36</v>
      </c>
      <c r="M9702">
        <f>K9702-L9702</f>
        <v>0</v>
      </c>
      <c r="N9702" t="str">
        <f>IF(K9702&gt;L9702,"HIGH ZONE BIAS",IF(K9702&lt;L9702,"LOW ZONE BIAS","EQUILIBRIUM"))</f>
        <v>EQUILIBRIUM</v>
      </c>
    </row>
    <row r="9703">
      <c r="A9703">
        <v>17868</v>
      </c>
      <c r="B9703" t="str">
        <v>2018-08-18</v>
      </c>
      <c r="C9703" t="str">
        <v>Afternoon</v>
      </c>
      <c r="D9703">
        <v>10</v>
      </c>
      <c r="E9703" t="str">
        <f>IF(MOD(D9703,2)=0,"EVEN","ODD")</f>
        <v>EVEN</v>
      </c>
      <c r="F9703" t="str">
        <f>IF(D9703&lt;=18,"LOW (1-18)","HIGH (19-36)")</f>
        <v>LOW (1-18)</v>
      </c>
      <c r="G9703">
        <f>INT((D9703-1)/6)+1</f>
        <v>2</v>
      </c>
      <c r="H9703">
        <f>MOD(D9703-1,6)+1</f>
        <v>4</v>
      </c>
      <c r="I9703">
        <f>37-D9703</f>
        <v>27</v>
      </c>
      <c r="J9703">
        <f>ABS(D9703-D9704)</f>
        <v>7</v>
      </c>
      <c r="K9703">
        <f>AVERAGE(D9703:D9707)</f>
        <v>10</v>
      </c>
      <c r="L9703">
        <f>AVERAGE(D9703:D9722)</f>
        <v>10</v>
      </c>
      <c r="M9703">
        <f>K9703-L9703</f>
        <v>0</v>
      </c>
      <c r="N9703" t="str">
        <f>IF(K9703&gt;L9703,"HIGH ZONE BIAS",IF(K9703&lt;L9703,"LOW ZONE BIAS","EQUILIBRIUM"))</f>
        <v>EQUILIBRIUM</v>
      </c>
    </row>
    <row r="9704">
      <c r="A9704">
        <v>17867</v>
      </c>
      <c r="B9704" t="str">
        <v>2018-08-18</v>
      </c>
      <c r="C9704" t="str">
        <v>Midday</v>
      </c>
      <c r="D9704">
        <v>3</v>
      </c>
      <c r="E9704" t="str">
        <f>IF(MOD(D9704,2)=0,"EVEN","ODD")</f>
        <v>ODD</v>
      </c>
      <c r="F9704" t="str">
        <f>IF(D9704&lt;=18,"LOW (1-18)","HIGH (19-36)")</f>
        <v>LOW (1-18)</v>
      </c>
      <c r="G9704">
        <f>INT((D9704-1)/6)+1</f>
        <v>1</v>
      </c>
      <c r="H9704">
        <f>MOD(D9704-1,6)+1</f>
        <v>3</v>
      </c>
      <c r="I9704">
        <f>37-D9704</f>
        <v>34</v>
      </c>
      <c r="J9704">
        <f>ABS(D9704-D9705)</f>
        <v>12</v>
      </c>
      <c r="K9704">
        <f>AVERAGE(D9704:D9708)</f>
        <v>3</v>
      </c>
      <c r="L9704">
        <f>AVERAGE(D9704:D9723)</f>
        <v>3</v>
      </c>
      <c r="M9704">
        <f>K9704-L9704</f>
        <v>0</v>
      </c>
      <c r="N9704" t="str">
        <f>IF(K9704&gt;L9704,"HIGH ZONE BIAS",IF(K9704&lt;L9704,"LOW ZONE BIAS","EQUILIBRIUM"))</f>
        <v>EQUILIBRIUM</v>
      </c>
    </row>
    <row r="9705">
      <c r="A9705">
        <v>17866</v>
      </c>
      <c r="B9705" t="str">
        <v>2018-08-18</v>
      </c>
      <c r="C9705" t="str">
        <v>Morning</v>
      </c>
      <c r="D9705">
        <v>15</v>
      </c>
      <c r="E9705" t="str">
        <f>IF(MOD(D9705,2)=0,"EVEN","ODD")</f>
        <v>ODD</v>
      </c>
      <c r="F9705" t="str">
        <f>IF(D9705&lt;=18,"LOW (1-18)","HIGH (19-36)")</f>
        <v>LOW (1-18)</v>
      </c>
      <c r="G9705">
        <f>INT((D9705-1)/6)+1</f>
        <v>3</v>
      </c>
      <c r="H9705">
        <f>MOD(D9705-1,6)+1</f>
        <v>3</v>
      </c>
      <c r="I9705">
        <f>37-D9705</f>
        <v>22</v>
      </c>
      <c r="J9705">
        <f>ABS(D9705-D9706)</f>
        <v>12</v>
      </c>
      <c r="K9705">
        <f>AVERAGE(D9705:D9709)</f>
        <v>15</v>
      </c>
      <c r="L9705">
        <f>AVERAGE(D9705:D9724)</f>
        <v>15</v>
      </c>
      <c r="M9705">
        <f>K9705-L9705</f>
        <v>0</v>
      </c>
      <c r="N9705" t="str">
        <f>IF(K9705&gt;L9705,"HIGH ZONE BIAS",IF(K9705&lt;L9705,"LOW ZONE BIAS","EQUILIBRIUM"))</f>
        <v>EQUILIBRIUM</v>
      </c>
    </row>
    <row r="9706">
      <c r="A9706">
        <v>17865</v>
      </c>
      <c r="B9706" t="str">
        <v>2018-08-17</v>
      </c>
      <c r="C9706" t="str">
        <v>Evening</v>
      </c>
      <c r="D9706">
        <v>27</v>
      </c>
      <c r="E9706" t="str">
        <f>IF(MOD(D9706,2)=0,"EVEN","ODD")</f>
        <v>ODD</v>
      </c>
      <c r="F9706" t="str">
        <f>IF(D9706&lt;=18,"LOW (1-18)","HIGH (19-36)")</f>
        <v>HIGH (19-36)</v>
      </c>
      <c r="G9706">
        <f>INT((D9706-1)/6)+1</f>
        <v>5</v>
      </c>
      <c r="H9706">
        <f>MOD(D9706-1,6)+1</f>
        <v>3</v>
      </c>
      <c r="I9706">
        <f>37-D9706</f>
        <v>10</v>
      </c>
      <c r="J9706">
        <f>ABS(D9706-D9707)</f>
        <v>20</v>
      </c>
      <c r="K9706">
        <f>AVERAGE(D9706:D9710)</f>
        <v>27</v>
      </c>
      <c r="L9706">
        <f>AVERAGE(D9706:D9725)</f>
        <v>27</v>
      </c>
      <c r="M9706">
        <f>K9706-L9706</f>
        <v>0</v>
      </c>
      <c r="N9706" t="str">
        <f>IF(K9706&gt;L9706,"HIGH ZONE BIAS",IF(K9706&lt;L9706,"LOW ZONE BIAS","EQUILIBRIUM"))</f>
        <v>EQUILIBRIUM</v>
      </c>
    </row>
    <row r="9707">
      <c r="A9707">
        <v>17864</v>
      </c>
      <c r="B9707" t="str">
        <v>2018-08-17</v>
      </c>
      <c r="C9707" t="str">
        <v>Afternoon</v>
      </c>
      <c r="D9707">
        <v>7</v>
      </c>
      <c r="E9707" t="str">
        <f>IF(MOD(D9707,2)=0,"EVEN","ODD")</f>
        <v>ODD</v>
      </c>
      <c r="F9707" t="str">
        <f>IF(D9707&lt;=18,"LOW (1-18)","HIGH (19-36)")</f>
        <v>LOW (1-18)</v>
      </c>
      <c r="G9707">
        <f>INT((D9707-1)/6)+1</f>
        <v>2</v>
      </c>
      <c r="H9707">
        <f>MOD(D9707-1,6)+1</f>
        <v>1</v>
      </c>
      <c r="I9707">
        <f>37-D9707</f>
        <v>30</v>
      </c>
      <c r="J9707">
        <f>ABS(D9707-D9708)</f>
        <v>2</v>
      </c>
      <c r="K9707">
        <f>AVERAGE(D9707:D9711)</f>
        <v>7</v>
      </c>
      <c r="L9707">
        <f>AVERAGE(D9707:D9726)</f>
        <v>7</v>
      </c>
      <c r="M9707">
        <f>K9707-L9707</f>
        <v>0</v>
      </c>
      <c r="N9707" t="str">
        <f>IF(K9707&gt;L9707,"HIGH ZONE BIAS",IF(K9707&lt;L9707,"LOW ZONE BIAS","EQUILIBRIUM"))</f>
        <v>EQUILIBRIUM</v>
      </c>
    </row>
    <row r="9708">
      <c r="A9708">
        <v>17863</v>
      </c>
      <c r="B9708" t="str">
        <v>2018-08-17</v>
      </c>
      <c r="C9708" t="str">
        <v>Midday</v>
      </c>
      <c r="D9708">
        <v>9</v>
      </c>
      <c r="E9708" t="str">
        <f>IF(MOD(D9708,2)=0,"EVEN","ODD")</f>
        <v>ODD</v>
      </c>
      <c r="F9708" t="str">
        <f>IF(D9708&lt;=18,"LOW (1-18)","HIGH (19-36)")</f>
        <v>LOW (1-18)</v>
      </c>
      <c r="G9708">
        <f>INT((D9708-1)/6)+1</f>
        <v>2</v>
      </c>
      <c r="H9708">
        <f>MOD(D9708-1,6)+1</f>
        <v>3</v>
      </c>
      <c r="I9708">
        <f>37-D9708</f>
        <v>28</v>
      </c>
      <c r="J9708">
        <f>ABS(D9708-D9709)</f>
        <v>8</v>
      </c>
      <c r="K9708">
        <f>AVERAGE(D9708:D9712)</f>
        <v>9</v>
      </c>
      <c r="L9708">
        <f>AVERAGE(D9708:D9727)</f>
        <v>9</v>
      </c>
      <c r="M9708">
        <f>K9708-L9708</f>
        <v>0</v>
      </c>
      <c r="N9708" t="str">
        <f>IF(K9708&gt;L9708,"HIGH ZONE BIAS",IF(K9708&lt;L9708,"LOW ZONE BIAS","EQUILIBRIUM"))</f>
        <v>EQUILIBRIUM</v>
      </c>
    </row>
    <row r="9709">
      <c r="A9709">
        <v>17862</v>
      </c>
      <c r="B9709" t="str">
        <v>2018-08-17</v>
      </c>
      <c r="C9709" t="str">
        <v>Morning</v>
      </c>
      <c r="D9709">
        <v>17</v>
      </c>
      <c r="E9709" t="str">
        <f>IF(MOD(D9709,2)=0,"EVEN","ODD")</f>
        <v>ODD</v>
      </c>
      <c r="F9709" t="str">
        <f>IF(D9709&lt;=18,"LOW (1-18)","HIGH (19-36)")</f>
        <v>LOW (1-18)</v>
      </c>
      <c r="G9709">
        <f>INT((D9709-1)/6)+1</f>
        <v>3</v>
      </c>
      <c r="H9709">
        <f>MOD(D9709-1,6)+1</f>
        <v>5</v>
      </c>
      <c r="I9709">
        <f>37-D9709</f>
        <v>20</v>
      </c>
      <c r="J9709">
        <f>ABS(D9709-D9710)</f>
        <v>2</v>
      </c>
      <c r="K9709">
        <f>AVERAGE(D9709:D9713)</f>
        <v>17</v>
      </c>
      <c r="L9709">
        <f>AVERAGE(D9709:D9728)</f>
        <v>17</v>
      </c>
      <c r="M9709">
        <f>K9709-L9709</f>
        <v>0</v>
      </c>
      <c r="N9709" t="str">
        <f>IF(K9709&gt;L9709,"HIGH ZONE BIAS",IF(K9709&lt;L9709,"LOW ZONE BIAS","EQUILIBRIUM"))</f>
        <v>EQUILIBRIUM</v>
      </c>
    </row>
    <row r="9710">
      <c r="A9710">
        <v>17861</v>
      </c>
      <c r="B9710" t="str">
        <v>2018-08-16</v>
      </c>
      <c r="C9710" t="str">
        <v>Evening</v>
      </c>
      <c r="D9710">
        <v>19</v>
      </c>
      <c r="E9710" t="str">
        <f>IF(MOD(D9710,2)=0,"EVEN","ODD")</f>
        <v>ODD</v>
      </c>
      <c r="F9710" t="str">
        <f>IF(D9710&lt;=18,"LOW (1-18)","HIGH (19-36)")</f>
        <v>HIGH (19-36)</v>
      </c>
      <c r="G9710">
        <f>INT((D9710-1)/6)+1</f>
        <v>4</v>
      </c>
      <c r="H9710">
        <f>MOD(D9710-1,6)+1</f>
        <v>1</v>
      </c>
      <c r="I9710">
        <f>37-D9710</f>
        <v>18</v>
      </c>
      <c r="J9710">
        <f>ABS(D9710-D9711)</f>
        <v>12</v>
      </c>
      <c r="K9710">
        <f>AVERAGE(D9710:D9714)</f>
        <v>19</v>
      </c>
      <c r="L9710">
        <f>AVERAGE(D9710:D9729)</f>
        <v>19</v>
      </c>
      <c r="M9710">
        <f>K9710-L9710</f>
        <v>0</v>
      </c>
      <c r="N9710" t="str">
        <f>IF(K9710&gt;L9710,"HIGH ZONE BIAS",IF(K9710&lt;L9710,"LOW ZONE BIAS","EQUILIBRIUM"))</f>
        <v>EQUILIBRIUM</v>
      </c>
    </row>
    <row r="9711">
      <c r="A9711">
        <v>17860</v>
      </c>
      <c r="B9711" t="str">
        <v>2018-08-16</v>
      </c>
      <c r="C9711" t="str">
        <v>Afternoon</v>
      </c>
      <c r="D9711">
        <v>31</v>
      </c>
      <c r="E9711" t="str">
        <f>IF(MOD(D9711,2)=0,"EVEN","ODD")</f>
        <v>ODD</v>
      </c>
      <c r="F9711" t="str">
        <f>IF(D9711&lt;=18,"LOW (1-18)","HIGH (19-36)")</f>
        <v>HIGH (19-36)</v>
      </c>
      <c r="G9711">
        <f>INT((D9711-1)/6)+1</f>
        <v>6</v>
      </c>
      <c r="H9711">
        <f>MOD(D9711-1,6)+1</f>
        <v>1</v>
      </c>
      <c r="I9711">
        <f>37-D9711</f>
        <v>6</v>
      </c>
      <c r="J9711">
        <f>ABS(D9711-D9712)</f>
        <v>6</v>
      </c>
      <c r="K9711">
        <f>AVERAGE(D9711:D9715)</f>
        <v>31</v>
      </c>
      <c r="L9711">
        <f>AVERAGE(D9711:D9730)</f>
        <v>31</v>
      </c>
      <c r="M9711">
        <f>K9711-L9711</f>
        <v>0</v>
      </c>
      <c r="N9711" t="str">
        <f>IF(K9711&gt;L9711,"HIGH ZONE BIAS",IF(K9711&lt;L9711,"LOW ZONE BIAS","EQUILIBRIUM"))</f>
        <v>EQUILIBRIUM</v>
      </c>
    </row>
    <row r="9712">
      <c r="A9712">
        <v>17859</v>
      </c>
      <c r="B9712" t="str">
        <v>2018-08-16</v>
      </c>
      <c r="C9712" t="str">
        <v>Midday</v>
      </c>
      <c r="D9712">
        <v>25</v>
      </c>
      <c r="E9712" t="str">
        <f>IF(MOD(D9712,2)=0,"EVEN","ODD")</f>
        <v>ODD</v>
      </c>
      <c r="F9712" t="str">
        <f>IF(D9712&lt;=18,"LOW (1-18)","HIGH (19-36)")</f>
        <v>HIGH (19-36)</v>
      </c>
      <c r="G9712">
        <f>INT((D9712-1)/6)+1</f>
        <v>5</v>
      </c>
      <c r="H9712">
        <f>MOD(D9712-1,6)+1</f>
        <v>1</v>
      </c>
      <c r="I9712">
        <f>37-D9712</f>
        <v>12</v>
      </c>
      <c r="J9712">
        <f>ABS(D9712-D9713)</f>
        <v>4</v>
      </c>
      <c r="K9712">
        <f>AVERAGE(D9712:D9716)</f>
        <v>25</v>
      </c>
      <c r="L9712">
        <f>AVERAGE(D9712:D9731)</f>
        <v>25</v>
      </c>
      <c r="M9712">
        <f>K9712-L9712</f>
        <v>0</v>
      </c>
      <c r="N9712" t="str">
        <f>IF(K9712&gt;L9712,"HIGH ZONE BIAS",IF(K9712&lt;L9712,"LOW ZONE BIAS","EQUILIBRIUM"))</f>
        <v>EQUILIBRIUM</v>
      </c>
    </row>
    <row r="9713">
      <c r="A9713">
        <v>17858</v>
      </c>
      <c r="B9713" t="str">
        <v>2018-08-16</v>
      </c>
      <c r="C9713" t="str">
        <v>Morning</v>
      </c>
      <c r="D9713">
        <v>21</v>
      </c>
      <c r="E9713" t="str">
        <f>IF(MOD(D9713,2)=0,"EVEN","ODD")</f>
        <v>ODD</v>
      </c>
      <c r="F9713" t="str">
        <f>IF(D9713&lt;=18,"LOW (1-18)","HIGH (19-36)")</f>
        <v>HIGH (19-36)</v>
      </c>
      <c r="G9713">
        <f>INT((D9713-1)/6)+1</f>
        <v>4</v>
      </c>
      <c r="H9713">
        <f>MOD(D9713-1,6)+1</f>
        <v>3</v>
      </c>
      <c r="I9713">
        <f>37-D9713</f>
        <v>16</v>
      </c>
      <c r="J9713">
        <f>ABS(D9713-D9714)</f>
        <v>6</v>
      </c>
      <c r="K9713">
        <f>AVERAGE(D9713:D9717)</f>
        <v>21</v>
      </c>
      <c r="L9713">
        <f>AVERAGE(D9713:D9732)</f>
        <v>21</v>
      </c>
      <c r="M9713">
        <f>K9713-L9713</f>
        <v>0</v>
      </c>
      <c r="N9713" t="str">
        <f>IF(K9713&gt;L9713,"HIGH ZONE BIAS",IF(K9713&lt;L9713,"LOW ZONE BIAS","EQUILIBRIUM"))</f>
        <v>EQUILIBRIUM</v>
      </c>
    </row>
    <row r="9714">
      <c r="A9714">
        <v>17857</v>
      </c>
      <c r="B9714" t="str">
        <v>2018-08-15</v>
      </c>
      <c r="C9714" t="str">
        <v>Evening</v>
      </c>
      <c r="D9714">
        <v>15</v>
      </c>
      <c r="E9714" t="str">
        <f>IF(MOD(D9714,2)=0,"EVEN","ODD")</f>
        <v>ODD</v>
      </c>
      <c r="F9714" t="str">
        <f>IF(D9714&lt;=18,"LOW (1-18)","HIGH (19-36)")</f>
        <v>LOW (1-18)</v>
      </c>
      <c r="G9714">
        <f>INT((D9714-1)/6)+1</f>
        <v>3</v>
      </c>
      <c r="H9714">
        <f>MOD(D9714-1,6)+1</f>
        <v>3</v>
      </c>
      <c r="I9714">
        <f>37-D9714</f>
        <v>22</v>
      </c>
      <c r="J9714">
        <f>ABS(D9714-D9715)</f>
        <v>5</v>
      </c>
      <c r="K9714">
        <f>AVERAGE(D9714:D9718)</f>
        <v>15</v>
      </c>
      <c r="L9714">
        <f>AVERAGE(D9714:D9733)</f>
        <v>15</v>
      </c>
      <c r="M9714">
        <f>K9714-L9714</f>
        <v>0</v>
      </c>
      <c r="N9714" t="str">
        <f>IF(K9714&gt;L9714,"HIGH ZONE BIAS",IF(K9714&lt;L9714,"LOW ZONE BIAS","EQUILIBRIUM"))</f>
        <v>EQUILIBRIUM</v>
      </c>
    </row>
    <row r="9715">
      <c r="A9715">
        <v>17856</v>
      </c>
      <c r="B9715" t="str">
        <v>2018-08-15</v>
      </c>
      <c r="C9715" t="str">
        <v>Afternoon</v>
      </c>
      <c r="D9715">
        <v>10</v>
      </c>
      <c r="E9715" t="str">
        <f>IF(MOD(D9715,2)=0,"EVEN","ODD")</f>
        <v>EVEN</v>
      </c>
      <c r="F9715" t="str">
        <f>IF(D9715&lt;=18,"LOW (1-18)","HIGH (19-36)")</f>
        <v>LOW (1-18)</v>
      </c>
      <c r="G9715">
        <f>INT((D9715-1)/6)+1</f>
        <v>2</v>
      </c>
      <c r="H9715">
        <f>MOD(D9715-1,6)+1</f>
        <v>4</v>
      </c>
      <c r="I9715">
        <f>37-D9715</f>
        <v>27</v>
      </c>
      <c r="J9715">
        <f>ABS(D9715-D9716)</f>
        <v>1</v>
      </c>
      <c r="K9715">
        <f>AVERAGE(D9715:D9719)</f>
        <v>10</v>
      </c>
      <c r="L9715">
        <f>AVERAGE(D9715:D9734)</f>
        <v>10</v>
      </c>
      <c r="M9715">
        <f>K9715-L9715</f>
        <v>0</v>
      </c>
      <c r="N9715" t="str">
        <f>IF(K9715&gt;L9715,"HIGH ZONE BIAS",IF(K9715&lt;L9715,"LOW ZONE BIAS","EQUILIBRIUM"))</f>
        <v>EQUILIBRIUM</v>
      </c>
    </row>
    <row r="9716">
      <c r="A9716">
        <v>17855</v>
      </c>
      <c r="B9716" t="str">
        <v>2018-08-15</v>
      </c>
      <c r="C9716" t="str">
        <v>Midday</v>
      </c>
      <c r="D9716">
        <v>9</v>
      </c>
      <c r="E9716" t="str">
        <f>IF(MOD(D9716,2)=0,"EVEN","ODD")</f>
        <v>ODD</v>
      </c>
      <c r="F9716" t="str">
        <f>IF(D9716&lt;=18,"LOW (1-18)","HIGH (19-36)")</f>
        <v>LOW (1-18)</v>
      </c>
      <c r="G9716">
        <f>INT((D9716-1)/6)+1</f>
        <v>2</v>
      </c>
      <c r="H9716">
        <f>MOD(D9716-1,6)+1</f>
        <v>3</v>
      </c>
      <c r="I9716">
        <f>37-D9716</f>
        <v>28</v>
      </c>
      <c r="J9716">
        <f>ABS(D9716-D9717)</f>
        <v>24</v>
      </c>
      <c r="K9716">
        <f>AVERAGE(D9716:D9720)</f>
        <v>9</v>
      </c>
      <c r="L9716">
        <f>AVERAGE(D9716:D9735)</f>
        <v>9</v>
      </c>
      <c r="M9716">
        <f>K9716-L9716</f>
        <v>0</v>
      </c>
      <c r="N9716" t="str">
        <f>IF(K9716&gt;L9716,"HIGH ZONE BIAS",IF(K9716&lt;L9716,"LOW ZONE BIAS","EQUILIBRIUM"))</f>
        <v>EQUILIBRIUM</v>
      </c>
    </row>
    <row r="9717">
      <c r="A9717">
        <v>17854</v>
      </c>
      <c r="B9717" t="str">
        <v>2018-08-15</v>
      </c>
      <c r="C9717" t="str">
        <v>Morning</v>
      </c>
      <c r="D9717">
        <v>33</v>
      </c>
      <c r="E9717" t="str">
        <f>IF(MOD(D9717,2)=0,"EVEN","ODD")</f>
        <v>ODD</v>
      </c>
      <c r="F9717" t="str">
        <f>IF(D9717&lt;=18,"LOW (1-18)","HIGH (19-36)")</f>
        <v>HIGH (19-36)</v>
      </c>
      <c r="G9717">
        <f>INT((D9717-1)/6)+1</f>
        <v>6</v>
      </c>
      <c r="H9717">
        <f>MOD(D9717-1,6)+1</f>
        <v>3</v>
      </c>
      <c r="I9717">
        <f>37-D9717</f>
        <v>4</v>
      </c>
      <c r="J9717">
        <f>ABS(D9717-D9718)</f>
        <v>28</v>
      </c>
      <c r="K9717">
        <f>AVERAGE(D9717:D9721)</f>
        <v>33</v>
      </c>
      <c r="L9717">
        <f>AVERAGE(D9717:D9736)</f>
        <v>33</v>
      </c>
      <c r="M9717">
        <f>K9717-L9717</f>
        <v>0</v>
      </c>
      <c r="N9717" t="str">
        <f>IF(K9717&gt;L9717,"HIGH ZONE BIAS",IF(K9717&lt;L9717,"LOW ZONE BIAS","EQUILIBRIUM"))</f>
        <v>EQUILIBRIUM</v>
      </c>
    </row>
    <row r="9718">
      <c r="A9718">
        <v>17853</v>
      </c>
      <c r="B9718" t="str">
        <v>2018-08-14</v>
      </c>
      <c r="C9718" t="str">
        <v>Evening</v>
      </c>
      <c r="D9718">
        <v>5</v>
      </c>
      <c r="E9718" t="str">
        <f>IF(MOD(D9718,2)=0,"EVEN","ODD")</f>
        <v>ODD</v>
      </c>
      <c r="F9718" t="str">
        <f>IF(D9718&lt;=18,"LOW (1-18)","HIGH (19-36)")</f>
        <v>LOW (1-18)</v>
      </c>
      <c r="G9718">
        <f>INT((D9718-1)/6)+1</f>
        <v>1</v>
      </c>
      <c r="H9718">
        <f>MOD(D9718-1,6)+1</f>
        <v>5</v>
      </c>
      <c r="I9718">
        <f>37-D9718</f>
        <v>32</v>
      </c>
      <c r="J9718">
        <f>ABS(D9718-D9719)</f>
        <v>10</v>
      </c>
      <c r="K9718">
        <f>AVERAGE(D9718:D9722)</f>
        <v>5</v>
      </c>
      <c r="L9718">
        <f>AVERAGE(D9718:D9737)</f>
        <v>5</v>
      </c>
      <c r="M9718">
        <f>K9718-L9718</f>
        <v>0</v>
      </c>
      <c r="N9718" t="str">
        <f>IF(K9718&gt;L9718,"HIGH ZONE BIAS",IF(K9718&lt;L9718,"LOW ZONE BIAS","EQUILIBRIUM"))</f>
        <v>EQUILIBRIUM</v>
      </c>
    </row>
    <row r="9719">
      <c r="A9719">
        <v>17852</v>
      </c>
      <c r="B9719" t="str">
        <v>2018-08-14</v>
      </c>
      <c r="C9719" t="str">
        <v>Afternoon</v>
      </c>
      <c r="D9719">
        <v>15</v>
      </c>
      <c r="E9719" t="str">
        <f>IF(MOD(D9719,2)=0,"EVEN","ODD")</f>
        <v>ODD</v>
      </c>
      <c r="F9719" t="str">
        <f>IF(D9719&lt;=18,"LOW (1-18)","HIGH (19-36)")</f>
        <v>LOW (1-18)</v>
      </c>
      <c r="G9719">
        <f>INT((D9719-1)/6)+1</f>
        <v>3</v>
      </c>
      <c r="H9719">
        <f>MOD(D9719-1,6)+1</f>
        <v>3</v>
      </c>
      <c r="I9719">
        <f>37-D9719</f>
        <v>22</v>
      </c>
      <c r="J9719">
        <f>ABS(D9719-D9720)</f>
        <v>6</v>
      </c>
      <c r="K9719">
        <f>AVERAGE(D9719:D9723)</f>
        <v>15</v>
      </c>
      <c r="L9719">
        <f>AVERAGE(D9719:D9738)</f>
        <v>15</v>
      </c>
      <c r="M9719">
        <f>K9719-L9719</f>
        <v>0</v>
      </c>
      <c r="N9719" t="str">
        <f>IF(K9719&gt;L9719,"HIGH ZONE BIAS",IF(K9719&lt;L9719,"LOW ZONE BIAS","EQUILIBRIUM"))</f>
        <v>EQUILIBRIUM</v>
      </c>
    </row>
    <row r="9720">
      <c r="A9720">
        <v>17851</v>
      </c>
      <c r="B9720" t="str">
        <v>2018-08-14</v>
      </c>
      <c r="C9720" t="str">
        <v>Midday</v>
      </c>
      <c r="D9720">
        <v>9</v>
      </c>
      <c r="E9720" t="str">
        <f>IF(MOD(D9720,2)=0,"EVEN","ODD")</f>
        <v>ODD</v>
      </c>
      <c r="F9720" t="str">
        <f>IF(D9720&lt;=18,"LOW (1-18)","HIGH (19-36)")</f>
        <v>LOW (1-18)</v>
      </c>
      <c r="G9720">
        <f>INT((D9720-1)/6)+1</f>
        <v>2</v>
      </c>
      <c r="H9720">
        <f>MOD(D9720-1,6)+1</f>
        <v>3</v>
      </c>
      <c r="I9720">
        <f>37-D9720</f>
        <v>28</v>
      </c>
      <c r="J9720">
        <f>ABS(D9720-D9721)</f>
        <v>25</v>
      </c>
      <c r="K9720">
        <f>AVERAGE(D9720:D9724)</f>
        <v>9</v>
      </c>
      <c r="L9720">
        <f>AVERAGE(D9720:D9739)</f>
        <v>9</v>
      </c>
      <c r="M9720">
        <f>K9720-L9720</f>
        <v>0</v>
      </c>
      <c r="N9720" t="str">
        <f>IF(K9720&gt;L9720,"HIGH ZONE BIAS",IF(K9720&lt;L9720,"LOW ZONE BIAS","EQUILIBRIUM"))</f>
        <v>EQUILIBRIUM</v>
      </c>
    </row>
    <row r="9721">
      <c r="A9721">
        <v>17850</v>
      </c>
      <c r="B9721" t="str">
        <v>2018-08-14</v>
      </c>
      <c r="C9721" t="str">
        <v>Morning</v>
      </c>
      <c r="D9721">
        <v>34</v>
      </c>
      <c r="E9721" t="str">
        <f>IF(MOD(D9721,2)=0,"EVEN","ODD")</f>
        <v>EVEN</v>
      </c>
      <c r="F9721" t="str">
        <f>IF(D9721&lt;=18,"LOW (1-18)","HIGH (19-36)")</f>
        <v>HIGH (19-36)</v>
      </c>
      <c r="G9721">
        <f>INT((D9721-1)/6)+1</f>
        <v>6</v>
      </c>
      <c r="H9721">
        <f>MOD(D9721-1,6)+1</f>
        <v>4</v>
      </c>
      <c r="I9721">
        <f>37-D9721</f>
        <v>3</v>
      </c>
      <c r="J9721">
        <f>ABS(D9721-D9722)</f>
        <v>24</v>
      </c>
      <c r="K9721">
        <f>AVERAGE(D9721:D9725)</f>
        <v>34</v>
      </c>
      <c r="L9721">
        <f>AVERAGE(D9721:D9740)</f>
        <v>34</v>
      </c>
      <c r="M9721">
        <f>K9721-L9721</f>
        <v>0</v>
      </c>
      <c r="N9721" t="str">
        <f>IF(K9721&gt;L9721,"HIGH ZONE BIAS",IF(K9721&lt;L9721,"LOW ZONE BIAS","EQUILIBRIUM"))</f>
        <v>EQUILIBRIUM</v>
      </c>
    </row>
    <row r="9722">
      <c r="A9722">
        <v>17849</v>
      </c>
      <c r="B9722" t="str">
        <v>2018-08-13</v>
      </c>
      <c r="C9722" t="str">
        <v>Evening</v>
      </c>
      <c r="D9722">
        <v>10</v>
      </c>
      <c r="E9722" t="str">
        <f>IF(MOD(D9722,2)=0,"EVEN","ODD")</f>
        <v>EVEN</v>
      </c>
      <c r="F9722" t="str">
        <f>IF(D9722&lt;=18,"LOW (1-18)","HIGH (19-36)")</f>
        <v>LOW (1-18)</v>
      </c>
      <c r="G9722">
        <f>INT((D9722-1)/6)+1</f>
        <v>2</v>
      </c>
      <c r="H9722">
        <f>MOD(D9722-1,6)+1</f>
        <v>4</v>
      </c>
      <c r="I9722">
        <f>37-D9722</f>
        <v>27</v>
      </c>
      <c r="J9722">
        <f>ABS(D9722-D9723)</f>
        <v>5</v>
      </c>
      <c r="K9722">
        <f>AVERAGE(D9722:D9726)</f>
        <v>10</v>
      </c>
      <c r="L9722">
        <f>AVERAGE(D9722:D9741)</f>
        <v>10</v>
      </c>
      <c r="M9722">
        <f>K9722-L9722</f>
        <v>0</v>
      </c>
      <c r="N9722" t="str">
        <f>IF(K9722&gt;L9722,"HIGH ZONE BIAS",IF(K9722&lt;L9722,"LOW ZONE BIAS","EQUILIBRIUM"))</f>
        <v>EQUILIBRIUM</v>
      </c>
    </row>
    <row r="9723">
      <c r="A9723">
        <v>17848</v>
      </c>
      <c r="B9723" t="str">
        <v>2018-08-13</v>
      </c>
      <c r="C9723" t="str">
        <v>Afternoon</v>
      </c>
      <c r="D9723">
        <v>5</v>
      </c>
      <c r="E9723" t="str">
        <f>IF(MOD(D9723,2)=0,"EVEN","ODD")</f>
        <v>ODD</v>
      </c>
      <c r="F9723" t="str">
        <f>IF(D9723&lt;=18,"LOW (1-18)","HIGH (19-36)")</f>
        <v>LOW (1-18)</v>
      </c>
      <c r="G9723">
        <f>INT((D9723-1)/6)+1</f>
        <v>1</v>
      </c>
      <c r="H9723">
        <f>MOD(D9723-1,6)+1</f>
        <v>5</v>
      </c>
      <c r="I9723">
        <f>37-D9723</f>
        <v>32</v>
      </c>
      <c r="J9723">
        <f>ABS(D9723-D9724)</f>
        <v>3</v>
      </c>
      <c r="K9723">
        <f>AVERAGE(D9723:D9727)</f>
        <v>5</v>
      </c>
      <c r="L9723">
        <f>AVERAGE(D9723:D9742)</f>
        <v>5</v>
      </c>
      <c r="M9723">
        <f>K9723-L9723</f>
        <v>0</v>
      </c>
      <c r="N9723" t="str">
        <f>IF(K9723&gt;L9723,"HIGH ZONE BIAS",IF(K9723&lt;L9723,"LOW ZONE BIAS","EQUILIBRIUM"))</f>
        <v>EQUILIBRIUM</v>
      </c>
    </row>
    <row r="9724">
      <c r="A9724">
        <v>17847</v>
      </c>
      <c r="B9724" t="str">
        <v>2018-08-13</v>
      </c>
      <c r="C9724" t="str">
        <v>Midday</v>
      </c>
      <c r="D9724">
        <v>8</v>
      </c>
      <c r="E9724" t="str">
        <f>IF(MOD(D9724,2)=0,"EVEN","ODD")</f>
        <v>EVEN</v>
      </c>
      <c r="F9724" t="str">
        <f>IF(D9724&lt;=18,"LOW (1-18)","HIGH (19-36)")</f>
        <v>LOW (1-18)</v>
      </c>
      <c r="G9724">
        <f>INT((D9724-1)/6)+1</f>
        <v>2</v>
      </c>
      <c r="H9724">
        <f>MOD(D9724-1,6)+1</f>
        <v>2</v>
      </c>
      <c r="I9724">
        <f>37-D9724</f>
        <v>29</v>
      </c>
      <c r="J9724">
        <f>ABS(D9724-D9725)</f>
        <v>9</v>
      </c>
      <c r="K9724">
        <f>AVERAGE(D9724:D9728)</f>
        <v>8</v>
      </c>
      <c r="L9724">
        <f>AVERAGE(D9724:D9743)</f>
        <v>8</v>
      </c>
      <c r="M9724">
        <f>K9724-L9724</f>
        <v>0</v>
      </c>
      <c r="N9724" t="str">
        <f>IF(K9724&gt;L9724,"HIGH ZONE BIAS",IF(K9724&lt;L9724,"LOW ZONE BIAS","EQUILIBRIUM"))</f>
        <v>EQUILIBRIUM</v>
      </c>
    </row>
    <row r="9725">
      <c r="A9725">
        <v>17846</v>
      </c>
      <c r="B9725" t="str">
        <v>2018-08-13</v>
      </c>
      <c r="C9725" t="str">
        <v>Morning</v>
      </c>
      <c r="D9725">
        <v>17</v>
      </c>
      <c r="E9725" t="str">
        <f>IF(MOD(D9725,2)=0,"EVEN","ODD")</f>
        <v>ODD</v>
      </c>
      <c r="F9725" t="str">
        <f>IF(D9725&lt;=18,"LOW (1-18)","HIGH (19-36)")</f>
        <v>LOW (1-18)</v>
      </c>
      <c r="G9725">
        <f>INT((D9725-1)/6)+1</f>
        <v>3</v>
      </c>
      <c r="H9725">
        <f>MOD(D9725-1,6)+1</f>
        <v>5</v>
      </c>
      <c r="I9725">
        <f>37-D9725</f>
        <v>20</v>
      </c>
      <c r="J9725">
        <f>ABS(D9725-D9726)</f>
        <v>2</v>
      </c>
      <c r="K9725">
        <f>AVERAGE(D9725:D9729)</f>
        <v>17</v>
      </c>
      <c r="L9725">
        <f>AVERAGE(D9725:D9744)</f>
        <v>17</v>
      </c>
      <c r="M9725">
        <f>K9725-L9725</f>
        <v>0</v>
      </c>
      <c r="N9725" t="str">
        <f>IF(K9725&gt;L9725,"HIGH ZONE BIAS",IF(K9725&lt;L9725,"LOW ZONE BIAS","EQUILIBRIUM"))</f>
        <v>EQUILIBRIUM</v>
      </c>
    </row>
    <row r="9726">
      <c r="A9726">
        <v>17845</v>
      </c>
      <c r="B9726" t="str">
        <v>2018-08-11</v>
      </c>
      <c r="C9726" t="str">
        <v>Evening</v>
      </c>
      <c r="D9726">
        <v>19</v>
      </c>
      <c r="E9726" t="str">
        <f>IF(MOD(D9726,2)=0,"EVEN","ODD")</f>
        <v>ODD</v>
      </c>
      <c r="F9726" t="str">
        <f>IF(D9726&lt;=18,"LOW (1-18)","HIGH (19-36)")</f>
        <v>HIGH (19-36)</v>
      </c>
      <c r="G9726">
        <f>INT((D9726-1)/6)+1</f>
        <v>4</v>
      </c>
      <c r="H9726">
        <f>MOD(D9726-1,6)+1</f>
        <v>1</v>
      </c>
      <c r="I9726">
        <f>37-D9726</f>
        <v>18</v>
      </c>
      <c r="J9726">
        <f>ABS(D9726-D9727)</f>
        <v>9</v>
      </c>
      <c r="K9726">
        <f>AVERAGE(D9726:D9730)</f>
        <v>19</v>
      </c>
      <c r="L9726">
        <f>AVERAGE(D9726:D9745)</f>
        <v>19</v>
      </c>
      <c r="M9726">
        <f>K9726-L9726</f>
        <v>0</v>
      </c>
      <c r="N9726" t="str">
        <f>IF(K9726&gt;L9726,"HIGH ZONE BIAS",IF(K9726&lt;L9726,"LOW ZONE BIAS","EQUILIBRIUM"))</f>
        <v>EQUILIBRIUM</v>
      </c>
    </row>
    <row r="9727">
      <c r="A9727">
        <v>17844</v>
      </c>
      <c r="B9727" t="str">
        <v>2018-08-11</v>
      </c>
      <c r="C9727" t="str">
        <v>Afternoon</v>
      </c>
      <c r="D9727">
        <v>10</v>
      </c>
      <c r="E9727" t="str">
        <f>IF(MOD(D9727,2)=0,"EVEN","ODD")</f>
        <v>EVEN</v>
      </c>
      <c r="F9727" t="str">
        <f>IF(D9727&lt;=18,"LOW (1-18)","HIGH (19-36)")</f>
        <v>LOW (1-18)</v>
      </c>
      <c r="G9727">
        <f>INT((D9727-1)/6)+1</f>
        <v>2</v>
      </c>
      <c r="H9727">
        <f>MOD(D9727-1,6)+1</f>
        <v>4</v>
      </c>
      <c r="I9727">
        <f>37-D9727</f>
        <v>27</v>
      </c>
      <c r="J9727">
        <f>ABS(D9727-D9728)</f>
        <v>1</v>
      </c>
      <c r="K9727">
        <f>AVERAGE(D9727:D9731)</f>
        <v>10</v>
      </c>
      <c r="L9727">
        <f>AVERAGE(D9727:D9746)</f>
        <v>10</v>
      </c>
      <c r="M9727">
        <f>K9727-L9727</f>
        <v>0</v>
      </c>
      <c r="N9727" t="str">
        <f>IF(K9727&gt;L9727,"HIGH ZONE BIAS",IF(K9727&lt;L9727,"LOW ZONE BIAS","EQUILIBRIUM"))</f>
        <v>EQUILIBRIUM</v>
      </c>
    </row>
    <row r="9728">
      <c r="A9728">
        <v>17843</v>
      </c>
      <c r="B9728" t="str">
        <v>2018-08-11</v>
      </c>
      <c r="C9728" t="str">
        <v>Midday</v>
      </c>
      <c r="D9728">
        <v>11</v>
      </c>
      <c r="E9728" t="str">
        <f>IF(MOD(D9728,2)=0,"EVEN","ODD")</f>
        <v>ODD</v>
      </c>
      <c r="F9728" t="str">
        <f>IF(D9728&lt;=18,"LOW (1-18)","HIGH (19-36)")</f>
        <v>LOW (1-18)</v>
      </c>
      <c r="G9728">
        <f>INT((D9728-1)/6)+1</f>
        <v>2</v>
      </c>
      <c r="H9728">
        <f>MOD(D9728-1,6)+1</f>
        <v>5</v>
      </c>
      <c r="I9728">
        <f>37-D9728</f>
        <v>26</v>
      </c>
      <c r="J9728">
        <f>ABS(D9728-D9729)</f>
        <v>6</v>
      </c>
      <c r="K9728">
        <f>AVERAGE(D9728:D9732)</f>
        <v>11</v>
      </c>
      <c r="L9728">
        <f>AVERAGE(D9728:D9747)</f>
        <v>11</v>
      </c>
      <c r="M9728">
        <f>K9728-L9728</f>
        <v>0</v>
      </c>
      <c r="N9728" t="str">
        <f>IF(K9728&gt;L9728,"HIGH ZONE BIAS",IF(K9728&lt;L9728,"LOW ZONE BIAS","EQUILIBRIUM"))</f>
        <v>EQUILIBRIUM</v>
      </c>
    </row>
    <row r="9729">
      <c r="A9729">
        <v>17842</v>
      </c>
      <c r="B9729" t="str">
        <v>2018-08-11</v>
      </c>
      <c r="C9729" t="str">
        <v>Morning</v>
      </c>
      <c r="D9729">
        <v>5</v>
      </c>
      <c r="E9729" t="str">
        <f>IF(MOD(D9729,2)=0,"EVEN","ODD")</f>
        <v>ODD</v>
      </c>
      <c r="F9729" t="str">
        <f>IF(D9729&lt;=18,"LOW (1-18)","HIGH (19-36)")</f>
        <v>LOW (1-18)</v>
      </c>
      <c r="G9729">
        <f>INT((D9729-1)/6)+1</f>
        <v>1</v>
      </c>
      <c r="H9729">
        <f>MOD(D9729-1,6)+1</f>
        <v>5</v>
      </c>
      <c r="I9729">
        <f>37-D9729</f>
        <v>32</v>
      </c>
      <c r="J9729">
        <f>ABS(D9729-D9730)</f>
        <v>6</v>
      </c>
      <c r="K9729">
        <f>AVERAGE(D9729:D9733)</f>
        <v>5</v>
      </c>
      <c r="L9729">
        <f>AVERAGE(D9729:D9748)</f>
        <v>5</v>
      </c>
      <c r="M9729">
        <f>K9729-L9729</f>
        <v>0</v>
      </c>
      <c r="N9729" t="str">
        <f>IF(K9729&gt;L9729,"HIGH ZONE BIAS",IF(K9729&lt;L9729,"LOW ZONE BIAS","EQUILIBRIUM"))</f>
        <v>EQUILIBRIUM</v>
      </c>
    </row>
    <row r="9730">
      <c r="A9730">
        <v>17841</v>
      </c>
      <c r="B9730" t="str">
        <v>2018-08-10</v>
      </c>
      <c r="C9730" t="str">
        <v>Evening</v>
      </c>
      <c r="D9730">
        <v>11</v>
      </c>
      <c r="E9730" t="str">
        <f>IF(MOD(D9730,2)=0,"EVEN","ODD")</f>
        <v>ODD</v>
      </c>
      <c r="F9730" t="str">
        <f>IF(D9730&lt;=18,"LOW (1-18)","HIGH (19-36)")</f>
        <v>LOW (1-18)</v>
      </c>
      <c r="G9730">
        <f>INT((D9730-1)/6)+1</f>
        <v>2</v>
      </c>
      <c r="H9730">
        <f>MOD(D9730-1,6)+1</f>
        <v>5</v>
      </c>
      <c r="I9730">
        <f>37-D9730</f>
        <v>26</v>
      </c>
      <c r="J9730">
        <f>ABS(D9730-D9731)</f>
        <v>22</v>
      </c>
      <c r="K9730">
        <f>AVERAGE(D9730:D9734)</f>
        <v>11</v>
      </c>
      <c r="L9730">
        <f>AVERAGE(D9730:D9749)</f>
        <v>11</v>
      </c>
      <c r="M9730">
        <f>K9730-L9730</f>
        <v>0</v>
      </c>
      <c r="N9730" t="str">
        <f>IF(K9730&gt;L9730,"HIGH ZONE BIAS",IF(K9730&lt;L9730,"LOW ZONE BIAS","EQUILIBRIUM"))</f>
        <v>EQUILIBRIUM</v>
      </c>
    </row>
    <row r="9731">
      <c r="A9731">
        <v>17840</v>
      </c>
      <c r="B9731" t="str">
        <v>2018-08-10</v>
      </c>
      <c r="C9731" t="str">
        <v>Afternoon</v>
      </c>
      <c r="D9731">
        <v>33</v>
      </c>
      <c r="E9731" t="str">
        <f>IF(MOD(D9731,2)=0,"EVEN","ODD")</f>
        <v>ODD</v>
      </c>
      <c r="F9731" t="str">
        <f>IF(D9731&lt;=18,"LOW (1-18)","HIGH (19-36)")</f>
        <v>HIGH (19-36)</v>
      </c>
      <c r="G9731">
        <f>INT((D9731-1)/6)+1</f>
        <v>6</v>
      </c>
      <c r="H9731">
        <f>MOD(D9731-1,6)+1</f>
        <v>3</v>
      </c>
      <c r="I9731">
        <f>37-D9731</f>
        <v>4</v>
      </c>
      <c r="J9731">
        <f>ABS(D9731-D9732)</f>
        <v>26</v>
      </c>
      <c r="K9731">
        <f>AVERAGE(D9731:D9735)</f>
        <v>33</v>
      </c>
      <c r="L9731">
        <f>AVERAGE(D9731:D9750)</f>
        <v>33</v>
      </c>
      <c r="M9731">
        <f>K9731-L9731</f>
        <v>0</v>
      </c>
      <c r="N9731" t="str">
        <f>IF(K9731&gt;L9731,"HIGH ZONE BIAS",IF(K9731&lt;L9731,"LOW ZONE BIAS","EQUILIBRIUM"))</f>
        <v>EQUILIBRIUM</v>
      </c>
    </row>
    <row r="9732">
      <c r="A9732">
        <v>17839</v>
      </c>
      <c r="B9732" t="str">
        <v>2018-08-10</v>
      </c>
      <c r="C9732" t="str">
        <v>Midday</v>
      </c>
      <c r="D9732">
        <v>7</v>
      </c>
      <c r="E9732" t="str">
        <f>IF(MOD(D9732,2)=0,"EVEN","ODD")</f>
        <v>ODD</v>
      </c>
      <c r="F9732" t="str">
        <f>IF(D9732&lt;=18,"LOW (1-18)","HIGH (19-36)")</f>
        <v>LOW (1-18)</v>
      </c>
      <c r="G9732">
        <f>INT((D9732-1)/6)+1</f>
        <v>2</v>
      </c>
      <c r="H9732">
        <f>MOD(D9732-1,6)+1</f>
        <v>1</v>
      </c>
      <c r="I9732">
        <f>37-D9732</f>
        <v>30</v>
      </c>
      <c r="J9732">
        <f>ABS(D9732-D9733)</f>
        <v>29</v>
      </c>
      <c r="K9732">
        <f>AVERAGE(D9732:D9736)</f>
        <v>7</v>
      </c>
      <c r="L9732">
        <f>AVERAGE(D9732:D9751)</f>
        <v>7</v>
      </c>
      <c r="M9732">
        <f>K9732-L9732</f>
        <v>0</v>
      </c>
      <c r="N9732" t="str">
        <f>IF(K9732&gt;L9732,"HIGH ZONE BIAS",IF(K9732&lt;L9732,"LOW ZONE BIAS","EQUILIBRIUM"))</f>
        <v>EQUILIBRIUM</v>
      </c>
    </row>
    <row r="9733">
      <c r="A9733">
        <v>17838</v>
      </c>
      <c r="B9733" t="str">
        <v>2018-08-10</v>
      </c>
      <c r="C9733" t="str">
        <v>Morning</v>
      </c>
      <c r="D9733">
        <v>36</v>
      </c>
      <c r="E9733" t="str">
        <f>IF(MOD(D9733,2)=0,"EVEN","ODD")</f>
        <v>EVEN</v>
      </c>
      <c r="F9733" t="str">
        <f>IF(D9733&lt;=18,"LOW (1-18)","HIGH (19-36)")</f>
        <v>HIGH (19-36)</v>
      </c>
      <c r="G9733">
        <f>INT((D9733-1)/6)+1</f>
        <v>6</v>
      </c>
      <c r="H9733">
        <f>MOD(D9733-1,6)+1</f>
        <v>6</v>
      </c>
      <c r="I9733">
        <f>37-D9733</f>
        <v>1</v>
      </c>
      <c r="J9733">
        <f>ABS(D9733-D9734)</f>
        <v>24</v>
      </c>
      <c r="K9733">
        <f>AVERAGE(D9733:D9737)</f>
        <v>36</v>
      </c>
      <c r="L9733">
        <f>AVERAGE(D9733:D9752)</f>
        <v>36</v>
      </c>
      <c r="M9733">
        <f>K9733-L9733</f>
        <v>0</v>
      </c>
      <c r="N9733" t="str">
        <f>IF(K9733&gt;L9733,"HIGH ZONE BIAS",IF(K9733&lt;L9733,"LOW ZONE BIAS","EQUILIBRIUM"))</f>
        <v>EQUILIBRIUM</v>
      </c>
    </row>
    <row r="9734">
      <c r="A9734">
        <v>17837</v>
      </c>
      <c r="B9734" t="str">
        <v>2018-08-09</v>
      </c>
      <c r="C9734" t="str">
        <v>Evening</v>
      </c>
      <c r="D9734">
        <v>12</v>
      </c>
      <c r="E9734" t="str">
        <f>IF(MOD(D9734,2)=0,"EVEN","ODD")</f>
        <v>EVEN</v>
      </c>
      <c r="F9734" t="str">
        <f>IF(D9734&lt;=18,"LOW (1-18)","HIGH (19-36)")</f>
        <v>LOW (1-18)</v>
      </c>
      <c r="G9734">
        <f>INT((D9734-1)/6)+1</f>
        <v>2</v>
      </c>
      <c r="H9734">
        <f>MOD(D9734-1,6)+1</f>
        <v>6</v>
      </c>
      <c r="I9734">
        <f>37-D9734</f>
        <v>25</v>
      </c>
      <c r="J9734">
        <f>ABS(D9734-D9735)</f>
        <v>23</v>
      </c>
      <c r="K9734">
        <f>AVERAGE(D9734:D9738)</f>
        <v>12</v>
      </c>
      <c r="L9734">
        <f>AVERAGE(D9734:D9753)</f>
        <v>12</v>
      </c>
      <c r="M9734">
        <f>K9734-L9734</f>
        <v>0</v>
      </c>
      <c r="N9734" t="str">
        <f>IF(K9734&gt;L9734,"HIGH ZONE BIAS",IF(K9734&lt;L9734,"LOW ZONE BIAS","EQUILIBRIUM"))</f>
        <v>EQUILIBRIUM</v>
      </c>
    </row>
    <row r="9735">
      <c r="A9735">
        <v>17836</v>
      </c>
      <c r="B9735" t="str">
        <v>2018-08-09</v>
      </c>
      <c r="C9735" t="str">
        <v>Afternoon</v>
      </c>
      <c r="D9735">
        <v>35</v>
      </c>
      <c r="E9735" t="str">
        <f>IF(MOD(D9735,2)=0,"EVEN","ODD")</f>
        <v>ODD</v>
      </c>
      <c r="F9735" t="str">
        <f>IF(D9735&lt;=18,"LOW (1-18)","HIGH (19-36)")</f>
        <v>HIGH (19-36)</v>
      </c>
      <c r="G9735">
        <f>INT((D9735-1)/6)+1</f>
        <v>6</v>
      </c>
      <c r="H9735">
        <f>MOD(D9735-1,6)+1</f>
        <v>5</v>
      </c>
      <c r="I9735">
        <f>37-D9735</f>
        <v>2</v>
      </c>
      <c r="J9735">
        <f>ABS(D9735-D9736)</f>
        <v>26</v>
      </c>
      <c r="K9735">
        <f>AVERAGE(D9735:D9739)</f>
        <v>35</v>
      </c>
      <c r="L9735">
        <f>AVERAGE(D9735:D9754)</f>
        <v>35</v>
      </c>
      <c r="M9735">
        <f>K9735-L9735</f>
        <v>0</v>
      </c>
      <c r="N9735" t="str">
        <f>IF(K9735&gt;L9735,"HIGH ZONE BIAS",IF(K9735&lt;L9735,"LOW ZONE BIAS","EQUILIBRIUM"))</f>
        <v>EQUILIBRIUM</v>
      </c>
    </row>
    <row r="9736">
      <c r="A9736">
        <v>17835</v>
      </c>
      <c r="B9736" t="str">
        <v>2018-08-09</v>
      </c>
      <c r="C9736" t="str">
        <v>Midday</v>
      </c>
      <c r="D9736">
        <v>9</v>
      </c>
      <c r="E9736" t="str">
        <f>IF(MOD(D9736,2)=0,"EVEN","ODD")</f>
        <v>ODD</v>
      </c>
      <c r="F9736" t="str">
        <f>IF(D9736&lt;=18,"LOW (1-18)","HIGH (19-36)")</f>
        <v>LOW (1-18)</v>
      </c>
      <c r="G9736">
        <f>INT((D9736-1)/6)+1</f>
        <v>2</v>
      </c>
      <c r="H9736">
        <f>MOD(D9736-1,6)+1</f>
        <v>3</v>
      </c>
      <c r="I9736">
        <f>37-D9736</f>
        <v>28</v>
      </c>
      <c r="J9736">
        <f>ABS(D9736-D9737)</f>
        <v>10</v>
      </c>
      <c r="K9736">
        <f>AVERAGE(D9736:D9740)</f>
        <v>9</v>
      </c>
      <c r="L9736">
        <f>AVERAGE(D9736:D9755)</f>
        <v>9</v>
      </c>
      <c r="M9736">
        <f>K9736-L9736</f>
        <v>0</v>
      </c>
      <c r="N9736" t="str">
        <f>IF(K9736&gt;L9736,"HIGH ZONE BIAS",IF(K9736&lt;L9736,"LOW ZONE BIAS","EQUILIBRIUM"))</f>
        <v>EQUILIBRIUM</v>
      </c>
    </row>
    <row r="9737">
      <c r="A9737">
        <v>17834</v>
      </c>
      <c r="B9737" t="str">
        <v>2018-08-09</v>
      </c>
      <c r="C9737" t="str">
        <v>Morning</v>
      </c>
      <c r="D9737">
        <v>19</v>
      </c>
      <c r="E9737" t="str">
        <f>IF(MOD(D9737,2)=0,"EVEN","ODD")</f>
        <v>ODD</v>
      </c>
      <c r="F9737" t="str">
        <f>IF(D9737&lt;=18,"LOW (1-18)","HIGH (19-36)")</f>
        <v>HIGH (19-36)</v>
      </c>
      <c r="G9737">
        <f>INT((D9737-1)/6)+1</f>
        <v>4</v>
      </c>
      <c r="H9737">
        <f>MOD(D9737-1,6)+1</f>
        <v>1</v>
      </c>
      <c r="I9737">
        <f>37-D9737</f>
        <v>18</v>
      </c>
      <c r="J9737">
        <f>ABS(D9737-D9738)</f>
        <v>3</v>
      </c>
      <c r="K9737">
        <f>AVERAGE(D9737:D9741)</f>
        <v>19</v>
      </c>
      <c r="L9737">
        <f>AVERAGE(D9737:D9756)</f>
        <v>19</v>
      </c>
      <c r="M9737">
        <f>K9737-L9737</f>
        <v>0</v>
      </c>
      <c r="N9737" t="str">
        <f>IF(K9737&gt;L9737,"HIGH ZONE BIAS",IF(K9737&lt;L9737,"LOW ZONE BIAS","EQUILIBRIUM"))</f>
        <v>EQUILIBRIUM</v>
      </c>
    </row>
    <row r="9738">
      <c r="A9738">
        <v>17833</v>
      </c>
      <c r="B9738" t="str">
        <v>2018-08-08</v>
      </c>
      <c r="C9738" t="str">
        <v>Evening</v>
      </c>
      <c r="D9738">
        <v>16</v>
      </c>
      <c r="E9738" t="str">
        <f>IF(MOD(D9738,2)=0,"EVEN","ODD")</f>
        <v>EVEN</v>
      </c>
      <c r="F9738" t="str">
        <f>IF(D9738&lt;=18,"LOW (1-18)","HIGH (19-36)")</f>
        <v>LOW (1-18)</v>
      </c>
      <c r="G9738">
        <f>INT((D9738-1)/6)+1</f>
        <v>3</v>
      </c>
      <c r="H9738">
        <f>MOD(D9738-1,6)+1</f>
        <v>4</v>
      </c>
      <c r="I9738">
        <f>37-D9738</f>
        <v>21</v>
      </c>
      <c r="J9738">
        <f>ABS(D9738-D9739)</f>
        <v>2</v>
      </c>
      <c r="K9738">
        <f>AVERAGE(D9738:D9742)</f>
        <v>16</v>
      </c>
      <c r="L9738">
        <f>AVERAGE(D9738:D9757)</f>
        <v>16</v>
      </c>
      <c r="M9738">
        <f>K9738-L9738</f>
        <v>0</v>
      </c>
      <c r="N9738" t="str">
        <f>IF(K9738&gt;L9738,"HIGH ZONE BIAS",IF(K9738&lt;L9738,"LOW ZONE BIAS","EQUILIBRIUM"))</f>
        <v>EQUILIBRIUM</v>
      </c>
    </row>
    <row r="9739">
      <c r="A9739">
        <v>17832</v>
      </c>
      <c r="B9739" t="str">
        <v>2018-08-08</v>
      </c>
      <c r="C9739" t="str">
        <v>Afternoon</v>
      </c>
      <c r="D9739">
        <v>18</v>
      </c>
      <c r="E9739" t="str">
        <f>IF(MOD(D9739,2)=0,"EVEN","ODD")</f>
        <v>EVEN</v>
      </c>
      <c r="F9739" t="str">
        <f>IF(D9739&lt;=18,"LOW (1-18)","HIGH (19-36)")</f>
        <v>LOW (1-18)</v>
      </c>
      <c r="G9739">
        <f>INT((D9739-1)/6)+1</f>
        <v>3</v>
      </c>
      <c r="H9739">
        <f>MOD(D9739-1,6)+1</f>
        <v>6</v>
      </c>
      <c r="I9739">
        <f>37-D9739</f>
        <v>19</v>
      </c>
      <c r="J9739">
        <f>ABS(D9739-D9740)</f>
        <v>16</v>
      </c>
      <c r="K9739">
        <f>AVERAGE(D9739:D9743)</f>
        <v>18</v>
      </c>
      <c r="L9739">
        <f>AVERAGE(D9739:D9758)</f>
        <v>18</v>
      </c>
      <c r="M9739">
        <f>K9739-L9739</f>
        <v>0</v>
      </c>
      <c r="N9739" t="str">
        <f>IF(K9739&gt;L9739,"HIGH ZONE BIAS",IF(K9739&lt;L9739,"LOW ZONE BIAS","EQUILIBRIUM"))</f>
        <v>EQUILIBRIUM</v>
      </c>
    </row>
    <row r="9740">
      <c r="A9740">
        <v>17831</v>
      </c>
      <c r="B9740" t="str">
        <v>2018-08-08</v>
      </c>
      <c r="C9740" t="str">
        <v>Midday</v>
      </c>
      <c r="D9740">
        <v>34</v>
      </c>
      <c r="E9740" t="str">
        <f>IF(MOD(D9740,2)=0,"EVEN","ODD")</f>
        <v>EVEN</v>
      </c>
      <c r="F9740" t="str">
        <f>IF(D9740&lt;=18,"LOW (1-18)","HIGH (19-36)")</f>
        <v>HIGH (19-36)</v>
      </c>
      <c r="G9740">
        <f>INT((D9740-1)/6)+1</f>
        <v>6</v>
      </c>
      <c r="H9740">
        <f>MOD(D9740-1,6)+1</f>
        <v>4</v>
      </c>
      <c r="I9740">
        <f>37-D9740</f>
        <v>3</v>
      </c>
      <c r="J9740">
        <f>ABS(D9740-D9741)</f>
        <v>15</v>
      </c>
      <c r="K9740">
        <f>AVERAGE(D9740:D9744)</f>
        <v>34</v>
      </c>
      <c r="L9740">
        <f>AVERAGE(D9740:D9759)</f>
        <v>34</v>
      </c>
      <c r="M9740">
        <f>K9740-L9740</f>
        <v>0</v>
      </c>
      <c r="N9740" t="str">
        <f>IF(K9740&gt;L9740,"HIGH ZONE BIAS",IF(K9740&lt;L9740,"LOW ZONE BIAS","EQUILIBRIUM"))</f>
        <v>EQUILIBRIUM</v>
      </c>
    </row>
    <row r="9741">
      <c r="A9741">
        <v>17830</v>
      </c>
      <c r="B9741" t="str">
        <v>2018-08-08</v>
      </c>
      <c r="C9741" t="str">
        <v>Morning</v>
      </c>
      <c r="D9741">
        <v>19</v>
      </c>
      <c r="E9741" t="str">
        <f>IF(MOD(D9741,2)=0,"EVEN","ODD")</f>
        <v>ODD</v>
      </c>
      <c r="F9741" t="str">
        <f>IF(D9741&lt;=18,"LOW (1-18)","HIGH (19-36)")</f>
        <v>HIGH (19-36)</v>
      </c>
      <c r="G9741">
        <f>INT((D9741-1)/6)+1</f>
        <v>4</v>
      </c>
      <c r="H9741">
        <f>MOD(D9741-1,6)+1</f>
        <v>1</v>
      </c>
      <c r="I9741">
        <f>37-D9741</f>
        <v>18</v>
      </c>
      <c r="J9741">
        <f>ABS(D9741-D9742)</f>
        <v>9</v>
      </c>
      <c r="K9741">
        <f>AVERAGE(D9741:D9745)</f>
        <v>19</v>
      </c>
      <c r="L9741">
        <f>AVERAGE(D9741:D9760)</f>
        <v>19</v>
      </c>
      <c r="M9741">
        <f>K9741-L9741</f>
        <v>0</v>
      </c>
      <c r="N9741" t="str">
        <f>IF(K9741&gt;L9741,"HIGH ZONE BIAS",IF(K9741&lt;L9741,"LOW ZONE BIAS","EQUILIBRIUM"))</f>
        <v>EQUILIBRIUM</v>
      </c>
    </row>
    <row r="9742">
      <c r="A9742">
        <v>17829</v>
      </c>
      <c r="B9742" t="str">
        <v>2018-08-07</v>
      </c>
      <c r="C9742" t="str">
        <v>Evening</v>
      </c>
      <c r="D9742">
        <v>28</v>
      </c>
      <c r="E9742" t="str">
        <f>IF(MOD(D9742,2)=0,"EVEN","ODD")</f>
        <v>EVEN</v>
      </c>
      <c r="F9742" t="str">
        <f>IF(D9742&lt;=18,"LOW (1-18)","HIGH (19-36)")</f>
        <v>HIGH (19-36)</v>
      </c>
      <c r="G9742">
        <f>INT((D9742-1)/6)+1</f>
        <v>5</v>
      </c>
      <c r="H9742">
        <f>MOD(D9742-1,6)+1</f>
        <v>4</v>
      </c>
      <c r="I9742">
        <f>37-D9742</f>
        <v>9</v>
      </c>
      <c r="J9742">
        <f>ABS(D9742-D9743)</f>
        <v>20</v>
      </c>
      <c r="K9742">
        <f>AVERAGE(D9742:D9746)</f>
        <v>28</v>
      </c>
      <c r="L9742">
        <f>AVERAGE(D9742:D9761)</f>
        <v>28</v>
      </c>
      <c r="M9742">
        <f>K9742-L9742</f>
        <v>0</v>
      </c>
      <c r="N9742" t="str">
        <f>IF(K9742&gt;L9742,"HIGH ZONE BIAS",IF(K9742&lt;L9742,"LOW ZONE BIAS","EQUILIBRIUM"))</f>
        <v>EQUILIBRIUM</v>
      </c>
    </row>
    <row r="9743">
      <c r="A9743">
        <v>17828</v>
      </c>
      <c r="B9743" t="str">
        <v>2018-08-07</v>
      </c>
      <c r="C9743" t="str">
        <v>Afternoon</v>
      </c>
      <c r="D9743">
        <v>8</v>
      </c>
      <c r="E9743" t="str">
        <f>IF(MOD(D9743,2)=0,"EVEN","ODD")</f>
        <v>EVEN</v>
      </c>
      <c r="F9743" t="str">
        <f>IF(D9743&lt;=18,"LOW (1-18)","HIGH (19-36)")</f>
        <v>LOW (1-18)</v>
      </c>
      <c r="G9743">
        <f>INT((D9743-1)/6)+1</f>
        <v>2</v>
      </c>
      <c r="H9743">
        <f>MOD(D9743-1,6)+1</f>
        <v>2</v>
      </c>
      <c r="I9743">
        <f>37-D9743</f>
        <v>29</v>
      </c>
      <c r="J9743">
        <f>ABS(D9743-D9744)</f>
        <v>9</v>
      </c>
      <c r="K9743">
        <f>AVERAGE(D9743:D9747)</f>
        <v>8</v>
      </c>
      <c r="L9743">
        <f>AVERAGE(D9743:D9762)</f>
        <v>8</v>
      </c>
      <c r="M9743">
        <f>K9743-L9743</f>
        <v>0</v>
      </c>
      <c r="N9743" t="str">
        <f>IF(K9743&gt;L9743,"HIGH ZONE BIAS",IF(K9743&lt;L9743,"LOW ZONE BIAS","EQUILIBRIUM"))</f>
        <v>EQUILIBRIUM</v>
      </c>
    </row>
    <row r="9744">
      <c r="A9744">
        <v>17827</v>
      </c>
      <c r="B9744" t="str">
        <v>2018-08-07</v>
      </c>
      <c r="C9744" t="str">
        <v>Midday</v>
      </c>
      <c r="D9744">
        <v>17</v>
      </c>
      <c r="E9744" t="str">
        <f>IF(MOD(D9744,2)=0,"EVEN","ODD")</f>
        <v>ODD</v>
      </c>
      <c r="F9744" t="str">
        <f>IF(D9744&lt;=18,"LOW (1-18)","HIGH (19-36)")</f>
        <v>LOW (1-18)</v>
      </c>
      <c r="G9744">
        <f>INT((D9744-1)/6)+1</f>
        <v>3</v>
      </c>
      <c r="H9744">
        <f>MOD(D9744-1,6)+1</f>
        <v>5</v>
      </c>
      <c r="I9744">
        <f>37-D9744</f>
        <v>20</v>
      </c>
      <c r="J9744">
        <f>ABS(D9744-D9745)</f>
        <v>4</v>
      </c>
      <c r="K9744">
        <f>AVERAGE(D9744:D9748)</f>
        <v>17</v>
      </c>
      <c r="L9744">
        <f>AVERAGE(D9744:D9763)</f>
        <v>17</v>
      </c>
      <c r="M9744">
        <f>K9744-L9744</f>
        <v>0</v>
      </c>
      <c r="N9744" t="str">
        <f>IF(K9744&gt;L9744,"HIGH ZONE BIAS",IF(K9744&lt;L9744,"LOW ZONE BIAS","EQUILIBRIUM"))</f>
        <v>EQUILIBRIUM</v>
      </c>
    </row>
    <row r="9745">
      <c r="A9745">
        <v>17826</v>
      </c>
      <c r="B9745" t="str">
        <v>2018-08-07</v>
      </c>
      <c r="C9745" t="str">
        <v>Morning</v>
      </c>
      <c r="D9745">
        <v>21</v>
      </c>
      <c r="E9745" t="str">
        <f>IF(MOD(D9745,2)=0,"EVEN","ODD")</f>
        <v>ODD</v>
      </c>
      <c r="F9745" t="str">
        <f>IF(D9745&lt;=18,"LOW (1-18)","HIGH (19-36)")</f>
        <v>HIGH (19-36)</v>
      </c>
      <c r="G9745">
        <f>INT((D9745-1)/6)+1</f>
        <v>4</v>
      </c>
      <c r="H9745">
        <f>MOD(D9745-1,6)+1</f>
        <v>3</v>
      </c>
      <c r="I9745">
        <f>37-D9745</f>
        <v>16</v>
      </c>
      <c r="J9745">
        <f>ABS(D9745-D9746)</f>
        <v>3</v>
      </c>
      <c r="K9745">
        <f>AVERAGE(D9745:D9749)</f>
        <v>21</v>
      </c>
      <c r="L9745">
        <f>AVERAGE(D9745:D9764)</f>
        <v>21</v>
      </c>
      <c r="M9745">
        <f>K9745-L9745</f>
        <v>0</v>
      </c>
      <c r="N9745" t="str">
        <f>IF(K9745&gt;L9745,"HIGH ZONE BIAS",IF(K9745&lt;L9745,"LOW ZONE BIAS","EQUILIBRIUM"))</f>
        <v>EQUILIBRIUM</v>
      </c>
    </row>
    <row r="9746">
      <c r="A9746">
        <v>17825</v>
      </c>
      <c r="B9746" t="str">
        <v>2018-08-06</v>
      </c>
      <c r="C9746" t="str">
        <v>Evening</v>
      </c>
      <c r="D9746">
        <v>18</v>
      </c>
      <c r="E9746" t="str">
        <f>IF(MOD(D9746,2)=0,"EVEN","ODD")</f>
        <v>EVEN</v>
      </c>
      <c r="F9746" t="str">
        <f>IF(D9746&lt;=18,"LOW (1-18)","HIGH (19-36)")</f>
        <v>LOW (1-18)</v>
      </c>
      <c r="G9746">
        <f>INT((D9746-1)/6)+1</f>
        <v>3</v>
      </c>
      <c r="H9746">
        <f>MOD(D9746-1,6)+1</f>
        <v>6</v>
      </c>
      <c r="I9746">
        <f>37-D9746</f>
        <v>19</v>
      </c>
      <c r="J9746">
        <f>ABS(D9746-D9747)</f>
        <v>3</v>
      </c>
      <c r="K9746">
        <f>AVERAGE(D9746:D9750)</f>
        <v>18</v>
      </c>
      <c r="L9746">
        <f>AVERAGE(D9746:D9765)</f>
        <v>18</v>
      </c>
      <c r="M9746">
        <f>K9746-L9746</f>
        <v>0</v>
      </c>
      <c r="N9746" t="str">
        <f>IF(K9746&gt;L9746,"HIGH ZONE BIAS",IF(K9746&lt;L9746,"LOW ZONE BIAS","EQUILIBRIUM"))</f>
        <v>EQUILIBRIUM</v>
      </c>
    </row>
    <row r="9747">
      <c r="A9747">
        <v>17824</v>
      </c>
      <c r="B9747" t="str">
        <v>2018-08-06</v>
      </c>
      <c r="C9747" t="str">
        <v>Afternoon</v>
      </c>
      <c r="D9747">
        <v>15</v>
      </c>
      <c r="E9747" t="str">
        <f>IF(MOD(D9747,2)=0,"EVEN","ODD")</f>
        <v>ODD</v>
      </c>
      <c r="F9747" t="str">
        <f>IF(D9747&lt;=18,"LOW (1-18)","HIGH (19-36)")</f>
        <v>LOW (1-18)</v>
      </c>
      <c r="G9747">
        <f>INT((D9747-1)/6)+1</f>
        <v>3</v>
      </c>
      <c r="H9747">
        <f>MOD(D9747-1,6)+1</f>
        <v>3</v>
      </c>
      <c r="I9747">
        <f>37-D9747</f>
        <v>22</v>
      </c>
      <c r="J9747">
        <f>ABS(D9747-D9748)</f>
        <v>16</v>
      </c>
      <c r="K9747">
        <f>AVERAGE(D9747:D9751)</f>
        <v>15</v>
      </c>
      <c r="L9747">
        <f>AVERAGE(D9747:D9766)</f>
        <v>15</v>
      </c>
      <c r="M9747">
        <f>K9747-L9747</f>
        <v>0</v>
      </c>
      <c r="N9747" t="str">
        <f>IF(K9747&gt;L9747,"HIGH ZONE BIAS",IF(K9747&lt;L9747,"LOW ZONE BIAS","EQUILIBRIUM"))</f>
        <v>EQUILIBRIUM</v>
      </c>
    </row>
    <row r="9748">
      <c r="A9748">
        <v>17823</v>
      </c>
      <c r="B9748" t="str">
        <v>2018-08-06</v>
      </c>
      <c r="C9748" t="str">
        <v>Midday</v>
      </c>
      <c r="D9748">
        <v>31</v>
      </c>
      <c r="E9748" t="str">
        <f>IF(MOD(D9748,2)=0,"EVEN","ODD")</f>
        <v>ODD</v>
      </c>
      <c r="F9748" t="str">
        <f>IF(D9748&lt;=18,"LOW (1-18)","HIGH (19-36)")</f>
        <v>HIGH (19-36)</v>
      </c>
      <c r="G9748">
        <f>INT((D9748-1)/6)+1</f>
        <v>6</v>
      </c>
      <c r="H9748">
        <f>MOD(D9748-1,6)+1</f>
        <v>1</v>
      </c>
      <c r="I9748">
        <f>37-D9748</f>
        <v>6</v>
      </c>
      <c r="J9748">
        <f>ABS(D9748-D9749)</f>
        <v>0</v>
      </c>
      <c r="K9748">
        <f>AVERAGE(D9748:D9752)</f>
        <v>31</v>
      </c>
      <c r="L9748">
        <f>AVERAGE(D9748:D9767)</f>
        <v>31</v>
      </c>
      <c r="M9748">
        <f>K9748-L9748</f>
        <v>0</v>
      </c>
      <c r="N9748" t="str">
        <f>IF(K9748&gt;L9748,"HIGH ZONE BIAS",IF(K9748&lt;L9748,"LOW ZONE BIAS","EQUILIBRIUM"))</f>
        <v>EQUILIBRIUM</v>
      </c>
    </row>
    <row r="9749">
      <c r="A9749">
        <v>17822</v>
      </c>
      <c r="B9749" t="str">
        <v>2018-08-06</v>
      </c>
      <c r="C9749" t="str">
        <v>Morning</v>
      </c>
      <c r="D9749">
        <v>31</v>
      </c>
      <c r="E9749" t="str">
        <f>IF(MOD(D9749,2)=0,"EVEN","ODD")</f>
        <v>ODD</v>
      </c>
      <c r="F9749" t="str">
        <f>IF(D9749&lt;=18,"LOW (1-18)","HIGH (19-36)")</f>
        <v>HIGH (19-36)</v>
      </c>
      <c r="G9749">
        <f>INT((D9749-1)/6)+1</f>
        <v>6</v>
      </c>
      <c r="H9749">
        <f>MOD(D9749-1,6)+1</f>
        <v>1</v>
      </c>
      <c r="I9749">
        <f>37-D9749</f>
        <v>6</v>
      </c>
      <c r="J9749">
        <f>ABS(D9749-D9750)</f>
        <v>15</v>
      </c>
      <c r="K9749">
        <f>AVERAGE(D9749:D9753)</f>
        <v>31</v>
      </c>
      <c r="L9749">
        <f>AVERAGE(D9749:D9768)</f>
        <v>31</v>
      </c>
      <c r="M9749">
        <f>K9749-L9749</f>
        <v>0</v>
      </c>
      <c r="N9749" t="str">
        <f>IF(K9749&gt;L9749,"HIGH ZONE BIAS",IF(K9749&lt;L9749,"LOW ZONE BIAS","EQUILIBRIUM"))</f>
        <v>EQUILIBRIUM</v>
      </c>
    </row>
    <row r="9750">
      <c r="A9750">
        <v>17821</v>
      </c>
      <c r="B9750" t="str">
        <v>2018-08-04</v>
      </c>
      <c r="C9750" t="str">
        <v>Evening</v>
      </c>
      <c r="D9750">
        <v>16</v>
      </c>
      <c r="E9750" t="str">
        <f>IF(MOD(D9750,2)=0,"EVEN","ODD")</f>
        <v>EVEN</v>
      </c>
      <c r="F9750" t="str">
        <f>IF(D9750&lt;=18,"LOW (1-18)","HIGH (19-36)")</f>
        <v>LOW (1-18)</v>
      </c>
      <c r="G9750">
        <f>INT((D9750-1)/6)+1</f>
        <v>3</v>
      </c>
      <c r="H9750">
        <f>MOD(D9750-1,6)+1</f>
        <v>4</v>
      </c>
      <c r="I9750">
        <f>37-D9750</f>
        <v>21</v>
      </c>
      <c r="J9750">
        <f>ABS(D9750-D9751)</f>
        <v>13</v>
      </c>
      <c r="K9750">
        <f>AVERAGE(D9750:D9754)</f>
        <v>16</v>
      </c>
      <c r="L9750">
        <f>AVERAGE(D9750:D9769)</f>
        <v>16</v>
      </c>
      <c r="M9750">
        <f>K9750-L9750</f>
        <v>0</v>
      </c>
      <c r="N9750" t="str">
        <f>IF(K9750&gt;L9750,"HIGH ZONE BIAS",IF(K9750&lt;L9750,"LOW ZONE BIAS","EQUILIBRIUM"))</f>
        <v>EQUILIBRIUM</v>
      </c>
    </row>
    <row r="9751">
      <c r="A9751">
        <v>17820</v>
      </c>
      <c r="B9751" t="str">
        <v>2018-08-04</v>
      </c>
      <c r="C9751" t="str">
        <v>Afternoon</v>
      </c>
      <c r="D9751">
        <v>29</v>
      </c>
      <c r="E9751" t="str">
        <f>IF(MOD(D9751,2)=0,"EVEN","ODD")</f>
        <v>ODD</v>
      </c>
      <c r="F9751" t="str">
        <f>IF(D9751&lt;=18,"LOW (1-18)","HIGH (19-36)")</f>
        <v>HIGH (19-36)</v>
      </c>
      <c r="G9751">
        <f>INT((D9751-1)/6)+1</f>
        <v>5</v>
      </c>
      <c r="H9751">
        <f>MOD(D9751-1,6)+1</f>
        <v>5</v>
      </c>
      <c r="I9751">
        <f>37-D9751</f>
        <v>8</v>
      </c>
      <c r="J9751">
        <f>ABS(D9751-D9752)</f>
        <v>8</v>
      </c>
      <c r="K9751">
        <f>AVERAGE(D9751:D9755)</f>
        <v>29</v>
      </c>
      <c r="L9751">
        <f>AVERAGE(D9751:D9770)</f>
        <v>29</v>
      </c>
      <c r="M9751">
        <f>K9751-L9751</f>
        <v>0</v>
      </c>
      <c r="N9751" t="str">
        <f>IF(K9751&gt;L9751,"HIGH ZONE BIAS",IF(K9751&lt;L9751,"LOW ZONE BIAS","EQUILIBRIUM"))</f>
        <v>EQUILIBRIUM</v>
      </c>
    </row>
    <row r="9752">
      <c r="A9752">
        <v>17819</v>
      </c>
      <c r="B9752" t="str">
        <v>2018-08-04</v>
      </c>
      <c r="C9752" t="str">
        <v>Midday</v>
      </c>
      <c r="D9752">
        <v>21</v>
      </c>
      <c r="E9752" t="str">
        <f>IF(MOD(D9752,2)=0,"EVEN","ODD")</f>
        <v>ODD</v>
      </c>
      <c r="F9752" t="str">
        <f>IF(D9752&lt;=18,"LOW (1-18)","HIGH (19-36)")</f>
        <v>HIGH (19-36)</v>
      </c>
      <c r="G9752">
        <f>INT((D9752-1)/6)+1</f>
        <v>4</v>
      </c>
      <c r="H9752">
        <f>MOD(D9752-1,6)+1</f>
        <v>3</v>
      </c>
      <c r="I9752">
        <f>37-D9752</f>
        <v>16</v>
      </c>
      <c r="J9752">
        <f>ABS(D9752-D9753)</f>
        <v>10</v>
      </c>
      <c r="K9752">
        <f>AVERAGE(D9752:D9756)</f>
        <v>21</v>
      </c>
      <c r="L9752">
        <f>AVERAGE(D9752:D9771)</f>
        <v>21</v>
      </c>
      <c r="M9752">
        <f>K9752-L9752</f>
        <v>0</v>
      </c>
      <c r="N9752" t="str">
        <f>IF(K9752&gt;L9752,"HIGH ZONE BIAS",IF(K9752&lt;L9752,"LOW ZONE BIAS","EQUILIBRIUM"))</f>
        <v>EQUILIBRIUM</v>
      </c>
    </row>
    <row r="9753">
      <c r="A9753">
        <v>17818</v>
      </c>
      <c r="B9753" t="str">
        <v>2018-08-04</v>
      </c>
      <c r="C9753" t="str">
        <v>Morning</v>
      </c>
      <c r="D9753">
        <v>31</v>
      </c>
      <c r="E9753" t="str">
        <f>IF(MOD(D9753,2)=0,"EVEN","ODD")</f>
        <v>ODD</v>
      </c>
      <c r="F9753" t="str">
        <f>IF(D9753&lt;=18,"LOW (1-18)","HIGH (19-36)")</f>
        <v>HIGH (19-36)</v>
      </c>
      <c r="G9753">
        <f>INT((D9753-1)/6)+1</f>
        <v>6</v>
      </c>
      <c r="H9753">
        <f>MOD(D9753-1,6)+1</f>
        <v>1</v>
      </c>
      <c r="I9753">
        <f>37-D9753</f>
        <v>6</v>
      </c>
      <c r="J9753">
        <f>ABS(D9753-D9754)</f>
        <v>4</v>
      </c>
      <c r="K9753">
        <f>AVERAGE(D9753:D9757)</f>
        <v>31</v>
      </c>
      <c r="L9753">
        <f>AVERAGE(D9753:D9772)</f>
        <v>31</v>
      </c>
      <c r="M9753">
        <f>K9753-L9753</f>
        <v>0</v>
      </c>
      <c r="N9753" t="str">
        <f>IF(K9753&gt;L9753,"HIGH ZONE BIAS",IF(K9753&lt;L9753,"LOW ZONE BIAS","EQUILIBRIUM"))</f>
        <v>EQUILIBRIUM</v>
      </c>
    </row>
    <row r="9754">
      <c r="A9754">
        <v>17817</v>
      </c>
      <c r="B9754" t="str">
        <v>2018-08-03</v>
      </c>
      <c r="C9754" t="str">
        <v>Evening</v>
      </c>
      <c r="D9754">
        <v>35</v>
      </c>
      <c r="E9754" t="str">
        <f>IF(MOD(D9754,2)=0,"EVEN","ODD")</f>
        <v>ODD</v>
      </c>
      <c r="F9754" t="str">
        <f>IF(D9754&lt;=18,"LOW (1-18)","HIGH (19-36)")</f>
        <v>HIGH (19-36)</v>
      </c>
      <c r="G9754">
        <f>INT((D9754-1)/6)+1</f>
        <v>6</v>
      </c>
      <c r="H9754">
        <f>MOD(D9754-1,6)+1</f>
        <v>5</v>
      </c>
      <c r="I9754">
        <f>37-D9754</f>
        <v>2</v>
      </c>
      <c r="J9754">
        <f>ABS(D9754-D9755)</f>
        <v>12</v>
      </c>
      <c r="K9754">
        <f>AVERAGE(D9754:D9758)</f>
        <v>35</v>
      </c>
      <c r="L9754">
        <f>AVERAGE(D9754:D9773)</f>
        <v>35</v>
      </c>
      <c r="M9754">
        <f>K9754-L9754</f>
        <v>0</v>
      </c>
      <c r="N9754" t="str">
        <f>IF(K9754&gt;L9754,"HIGH ZONE BIAS",IF(K9754&lt;L9754,"LOW ZONE BIAS","EQUILIBRIUM"))</f>
        <v>EQUILIBRIUM</v>
      </c>
    </row>
    <row r="9755">
      <c r="A9755">
        <v>17816</v>
      </c>
      <c r="B9755" t="str">
        <v>2018-08-03</v>
      </c>
      <c r="C9755" t="str">
        <v>Afternoon</v>
      </c>
      <c r="D9755">
        <v>23</v>
      </c>
      <c r="E9755" t="str">
        <f>IF(MOD(D9755,2)=0,"EVEN","ODD")</f>
        <v>ODD</v>
      </c>
      <c r="F9755" t="str">
        <f>IF(D9755&lt;=18,"LOW (1-18)","HIGH (19-36)")</f>
        <v>HIGH (19-36)</v>
      </c>
      <c r="G9755">
        <f>INT((D9755-1)/6)+1</f>
        <v>4</v>
      </c>
      <c r="H9755">
        <f>MOD(D9755-1,6)+1</f>
        <v>5</v>
      </c>
      <c r="I9755">
        <f>37-D9755</f>
        <v>14</v>
      </c>
      <c r="J9755">
        <f>ABS(D9755-D9756)</f>
        <v>14</v>
      </c>
      <c r="K9755">
        <f>AVERAGE(D9755:D9759)</f>
        <v>23</v>
      </c>
      <c r="L9755">
        <f>AVERAGE(D9755:D9774)</f>
        <v>23</v>
      </c>
      <c r="M9755">
        <f>K9755-L9755</f>
        <v>0</v>
      </c>
      <c r="N9755" t="str">
        <f>IF(K9755&gt;L9755,"HIGH ZONE BIAS",IF(K9755&lt;L9755,"LOW ZONE BIAS","EQUILIBRIUM"))</f>
        <v>EQUILIBRIUM</v>
      </c>
    </row>
    <row r="9756">
      <c r="A9756">
        <v>17815</v>
      </c>
      <c r="B9756" t="str">
        <v>2018-08-03</v>
      </c>
      <c r="C9756" t="str">
        <v>Midday</v>
      </c>
      <c r="D9756">
        <v>9</v>
      </c>
      <c r="E9756" t="str">
        <f>IF(MOD(D9756,2)=0,"EVEN","ODD")</f>
        <v>ODD</v>
      </c>
      <c r="F9756" t="str">
        <f>IF(D9756&lt;=18,"LOW (1-18)","HIGH (19-36)")</f>
        <v>LOW (1-18)</v>
      </c>
      <c r="G9756">
        <f>INT((D9756-1)/6)+1</f>
        <v>2</v>
      </c>
      <c r="H9756">
        <f>MOD(D9756-1,6)+1</f>
        <v>3</v>
      </c>
      <c r="I9756">
        <f>37-D9756</f>
        <v>28</v>
      </c>
      <c r="J9756">
        <f>ABS(D9756-D9757)</f>
        <v>6</v>
      </c>
      <c r="K9756">
        <f>AVERAGE(D9756:D9760)</f>
        <v>9</v>
      </c>
      <c r="L9756">
        <f>AVERAGE(D9756:D9775)</f>
        <v>9</v>
      </c>
      <c r="M9756">
        <f>K9756-L9756</f>
        <v>0</v>
      </c>
      <c r="N9756" t="str">
        <f>IF(K9756&gt;L9756,"HIGH ZONE BIAS",IF(K9756&lt;L9756,"LOW ZONE BIAS","EQUILIBRIUM"))</f>
        <v>EQUILIBRIUM</v>
      </c>
    </row>
    <row r="9757">
      <c r="A9757">
        <v>17814</v>
      </c>
      <c r="B9757" t="str">
        <v>2018-08-03</v>
      </c>
      <c r="C9757" t="str">
        <v>Morning</v>
      </c>
      <c r="D9757">
        <v>15</v>
      </c>
      <c r="E9757" t="str">
        <f>IF(MOD(D9757,2)=0,"EVEN","ODD")</f>
        <v>ODD</v>
      </c>
      <c r="F9757" t="str">
        <f>IF(D9757&lt;=18,"LOW (1-18)","HIGH (19-36)")</f>
        <v>LOW (1-18)</v>
      </c>
      <c r="G9757">
        <f>INT((D9757-1)/6)+1</f>
        <v>3</v>
      </c>
      <c r="H9757">
        <f>MOD(D9757-1,6)+1</f>
        <v>3</v>
      </c>
      <c r="I9757">
        <f>37-D9757</f>
        <v>22</v>
      </c>
      <c r="J9757">
        <f>ABS(D9757-D9758)</f>
        <v>3</v>
      </c>
      <c r="K9757">
        <f>AVERAGE(D9757:D9761)</f>
        <v>15</v>
      </c>
      <c r="L9757">
        <f>AVERAGE(D9757:D9776)</f>
        <v>15</v>
      </c>
      <c r="M9757">
        <f>K9757-L9757</f>
        <v>0</v>
      </c>
      <c r="N9757" t="str">
        <f>IF(K9757&gt;L9757,"HIGH ZONE BIAS",IF(K9757&lt;L9757,"LOW ZONE BIAS","EQUILIBRIUM"))</f>
        <v>EQUILIBRIUM</v>
      </c>
    </row>
    <row r="9758">
      <c r="A9758">
        <v>17813</v>
      </c>
      <c r="B9758" t="str">
        <v>2018-08-02</v>
      </c>
      <c r="C9758" t="str">
        <v>Evening</v>
      </c>
      <c r="D9758">
        <v>12</v>
      </c>
      <c r="E9758" t="str">
        <f>IF(MOD(D9758,2)=0,"EVEN","ODD")</f>
        <v>EVEN</v>
      </c>
      <c r="F9758" t="str">
        <f>IF(D9758&lt;=18,"LOW (1-18)","HIGH (19-36)")</f>
        <v>LOW (1-18)</v>
      </c>
      <c r="G9758">
        <f>INT((D9758-1)/6)+1</f>
        <v>2</v>
      </c>
      <c r="H9758">
        <f>MOD(D9758-1,6)+1</f>
        <v>6</v>
      </c>
      <c r="I9758">
        <f>37-D9758</f>
        <v>25</v>
      </c>
      <c r="J9758">
        <f>ABS(D9758-D9759)</f>
        <v>23</v>
      </c>
      <c r="K9758">
        <f>AVERAGE(D9758:D9762)</f>
        <v>12</v>
      </c>
      <c r="L9758">
        <f>AVERAGE(D9758:D9777)</f>
        <v>12</v>
      </c>
      <c r="M9758">
        <f>K9758-L9758</f>
        <v>0</v>
      </c>
      <c r="N9758" t="str">
        <f>IF(K9758&gt;L9758,"HIGH ZONE BIAS",IF(K9758&lt;L9758,"LOW ZONE BIAS","EQUILIBRIUM"))</f>
        <v>EQUILIBRIUM</v>
      </c>
    </row>
    <row r="9759">
      <c r="A9759">
        <v>17812</v>
      </c>
      <c r="B9759" t="str">
        <v>2018-08-02</v>
      </c>
      <c r="C9759" t="str">
        <v>Afternoon</v>
      </c>
      <c r="D9759">
        <v>35</v>
      </c>
      <c r="E9759" t="str">
        <f>IF(MOD(D9759,2)=0,"EVEN","ODD")</f>
        <v>ODD</v>
      </c>
      <c r="F9759" t="str">
        <f>IF(D9759&lt;=18,"LOW (1-18)","HIGH (19-36)")</f>
        <v>HIGH (19-36)</v>
      </c>
      <c r="G9759">
        <f>INT((D9759-1)/6)+1</f>
        <v>6</v>
      </c>
      <c r="H9759">
        <f>MOD(D9759-1,6)+1</f>
        <v>5</v>
      </c>
      <c r="I9759">
        <f>37-D9759</f>
        <v>2</v>
      </c>
      <c r="J9759">
        <f>ABS(D9759-D9760)</f>
        <v>32</v>
      </c>
      <c r="K9759">
        <f>AVERAGE(D9759:D9763)</f>
        <v>35</v>
      </c>
      <c r="L9759">
        <f>AVERAGE(D9759:D9778)</f>
        <v>35</v>
      </c>
      <c r="M9759">
        <f>K9759-L9759</f>
        <v>0</v>
      </c>
      <c r="N9759" t="str">
        <f>IF(K9759&gt;L9759,"HIGH ZONE BIAS",IF(K9759&lt;L9759,"LOW ZONE BIAS","EQUILIBRIUM"))</f>
        <v>EQUILIBRIUM</v>
      </c>
    </row>
    <row r="9760">
      <c r="A9760">
        <v>17811</v>
      </c>
      <c r="B9760" t="str">
        <v>2018-08-02</v>
      </c>
      <c r="C9760" t="str">
        <v>Midday</v>
      </c>
      <c r="D9760">
        <v>3</v>
      </c>
      <c r="E9760" t="str">
        <f>IF(MOD(D9760,2)=0,"EVEN","ODD")</f>
        <v>ODD</v>
      </c>
      <c r="F9760" t="str">
        <f>IF(D9760&lt;=18,"LOW (1-18)","HIGH (19-36)")</f>
        <v>LOW (1-18)</v>
      </c>
      <c r="G9760">
        <f>INT((D9760-1)/6)+1</f>
        <v>1</v>
      </c>
      <c r="H9760">
        <f>MOD(D9760-1,6)+1</f>
        <v>3</v>
      </c>
      <c r="I9760">
        <f>37-D9760</f>
        <v>34</v>
      </c>
      <c r="J9760">
        <f>ABS(D9760-D9761)</f>
        <v>28</v>
      </c>
      <c r="K9760">
        <f>AVERAGE(D9760:D9764)</f>
        <v>3</v>
      </c>
      <c r="L9760">
        <f>AVERAGE(D9760:D9779)</f>
        <v>3</v>
      </c>
      <c r="M9760">
        <f>K9760-L9760</f>
        <v>0</v>
      </c>
      <c r="N9760" t="str">
        <f>IF(K9760&gt;L9760,"HIGH ZONE BIAS",IF(K9760&lt;L9760,"LOW ZONE BIAS","EQUILIBRIUM"))</f>
        <v>EQUILIBRIUM</v>
      </c>
    </row>
    <row r="9761">
      <c r="A9761">
        <v>17810</v>
      </c>
      <c r="B9761" t="str">
        <v>2018-08-02</v>
      </c>
      <c r="C9761" t="str">
        <v>Morning</v>
      </c>
      <c r="D9761">
        <v>31</v>
      </c>
      <c r="E9761" t="str">
        <f>IF(MOD(D9761,2)=0,"EVEN","ODD")</f>
        <v>ODD</v>
      </c>
      <c r="F9761" t="str">
        <f>IF(D9761&lt;=18,"LOW (1-18)","HIGH (19-36)")</f>
        <v>HIGH (19-36)</v>
      </c>
      <c r="G9761">
        <f>INT((D9761-1)/6)+1</f>
        <v>6</v>
      </c>
      <c r="H9761">
        <f>MOD(D9761-1,6)+1</f>
        <v>1</v>
      </c>
      <c r="I9761">
        <f>37-D9761</f>
        <v>6</v>
      </c>
      <c r="J9761">
        <f>ABS(D9761-D9762)</f>
        <v>22</v>
      </c>
      <c r="K9761">
        <f>AVERAGE(D9761:D9765)</f>
        <v>31</v>
      </c>
      <c r="L9761">
        <f>AVERAGE(D9761:D9780)</f>
        <v>31</v>
      </c>
      <c r="M9761">
        <f>K9761-L9761</f>
        <v>0</v>
      </c>
      <c r="N9761" t="str">
        <f>IF(K9761&gt;L9761,"HIGH ZONE BIAS",IF(K9761&lt;L9761,"LOW ZONE BIAS","EQUILIBRIUM"))</f>
        <v>EQUILIBRIUM</v>
      </c>
    </row>
    <row r="9762">
      <c r="A9762">
        <v>17809</v>
      </c>
      <c r="B9762" t="str">
        <v>2018-08-01</v>
      </c>
      <c r="C9762" t="str">
        <v>Evening</v>
      </c>
      <c r="D9762">
        <v>9</v>
      </c>
      <c r="E9762" t="str">
        <f>IF(MOD(D9762,2)=0,"EVEN","ODD")</f>
        <v>ODD</v>
      </c>
      <c r="F9762" t="str">
        <f>IF(D9762&lt;=18,"LOW (1-18)","HIGH (19-36)")</f>
        <v>LOW (1-18)</v>
      </c>
      <c r="G9762">
        <f>INT((D9762-1)/6)+1</f>
        <v>2</v>
      </c>
      <c r="H9762">
        <f>MOD(D9762-1,6)+1</f>
        <v>3</v>
      </c>
      <c r="I9762">
        <f>37-D9762</f>
        <v>28</v>
      </c>
      <c r="J9762">
        <f>ABS(D9762-D9763)</f>
        <v>24</v>
      </c>
      <c r="K9762">
        <f>AVERAGE(D9762:D9766)</f>
        <v>9</v>
      </c>
      <c r="L9762">
        <f>AVERAGE(D9762:D9781)</f>
        <v>9</v>
      </c>
      <c r="M9762">
        <f>K9762-L9762</f>
        <v>0</v>
      </c>
      <c r="N9762" t="str">
        <f>IF(K9762&gt;L9762,"HIGH ZONE BIAS",IF(K9762&lt;L9762,"LOW ZONE BIAS","EQUILIBRIUM"))</f>
        <v>EQUILIBRIUM</v>
      </c>
    </row>
    <row r="9763">
      <c r="A9763">
        <v>17808</v>
      </c>
      <c r="B9763" t="str">
        <v>2018-08-01</v>
      </c>
      <c r="C9763" t="str">
        <v>Afternoon</v>
      </c>
      <c r="D9763">
        <v>33</v>
      </c>
      <c r="E9763" t="str">
        <f>IF(MOD(D9763,2)=0,"EVEN","ODD")</f>
        <v>ODD</v>
      </c>
      <c r="F9763" t="str">
        <f>IF(D9763&lt;=18,"LOW (1-18)","HIGH (19-36)")</f>
        <v>HIGH (19-36)</v>
      </c>
      <c r="G9763">
        <f>INT((D9763-1)/6)+1</f>
        <v>6</v>
      </c>
      <c r="H9763">
        <f>MOD(D9763-1,6)+1</f>
        <v>3</v>
      </c>
      <c r="I9763">
        <f>37-D9763</f>
        <v>4</v>
      </c>
      <c r="J9763">
        <f>ABS(D9763-D9764)</f>
        <v>19</v>
      </c>
      <c r="K9763">
        <f>AVERAGE(D9763:D9767)</f>
        <v>33</v>
      </c>
      <c r="L9763">
        <f>AVERAGE(D9763:D9782)</f>
        <v>33</v>
      </c>
      <c r="M9763">
        <f>K9763-L9763</f>
        <v>0</v>
      </c>
      <c r="N9763" t="str">
        <f>IF(K9763&gt;L9763,"HIGH ZONE BIAS",IF(K9763&lt;L9763,"LOW ZONE BIAS","EQUILIBRIUM"))</f>
        <v>EQUILIBRIUM</v>
      </c>
    </row>
    <row r="9764">
      <c r="A9764">
        <v>17807</v>
      </c>
      <c r="B9764" t="str">
        <v>2018-08-01</v>
      </c>
      <c r="C9764" t="str">
        <v>Midday</v>
      </c>
      <c r="D9764">
        <v>14</v>
      </c>
      <c r="E9764" t="str">
        <f>IF(MOD(D9764,2)=0,"EVEN","ODD")</f>
        <v>EVEN</v>
      </c>
      <c r="F9764" t="str">
        <f>IF(D9764&lt;=18,"LOW (1-18)","HIGH (19-36)")</f>
        <v>LOW (1-18)</v>
      </c>
      <c r="G9764">
        <f>INT((D9764-1)/6)+1</f>
        <v>3</v>
      </c>
      <c r="H9764">
        <f>MOD(D9764-1,6)+1</f>
        <v>2</v>
      </c>
      <c r="I9764">
        <f>37-D9764</f>
        <v>23</v>
      </c>
      <c r="J9764">
        <f>ABS(D9764-D9765)</f>
        <v>5</v>
      </c>
      <c r="K9764">
        <f>AVERAGE(D9764:D9768)</f>
        <v>14</v>
      </c>
      <c r="L9764">
        <f>AVERAGE(D9764:D9783)</f>
        <v>14</v>
      </c>
      <c r="M9764">
        <f>K9764-L9764</f>
        <v>0</v>
      </c>
      <c r="N9764" t="str">
        <f>IF(K9764&gt;L9764,"HIGH ZONE BIAS",IF(K9764&lt;L9764,"LOW ZONE BIAS","EQUILIBRIUM"))</f>
        <v>EQUILIBRIUM</v>
      </c>
    </row>
    <row r="9765">
      <c r="A9765">
        <v>17806</v>
      </c>
      <c r="B9765" t="str">
        <v>2018-08-01</v>
      </c>
      <c r="C9765" t="str">
        <v>Morning</v>
      </c>
      <c r="D9765">
        <v>19</v>
      </c>
      <c r="E9765" t="str">
        <f>IF(MOD(D9765,2)=0,"EVEN","ODD")</f>
        <v>ODD</v>
      </c>
      <c r="F9765" t="str">
        <f>IF(D9765&lt;=18,"LOW (1-18)","HIGH (19-36)")</f>
        <v>HIGH (19-36)</v>
      </c>
      <c r="G9765">
        <f>INT((D9765-1)/6)+1</f>
        <v>4</v>
      </c>
      <c r="H9765">
        <f>MOD(D9765-1,6)+1</f>
        <v>1</v>
      </c>
      <c r="I9765">
        <f>37-D9765</f>
        <v>18</v>
      </c>
      <c r="J9765">
        <f>ABS(D9765-D9766)</f>
        <v>4</v>
      </c>
      <c r="K9765">
        <f>AVERAGE(D9765:D9769)</f>
        <v>19</v>
      </c>
      <c r="L9765">
        <f>AVERAGE(D9765:D9784)</f>
        <v>19</v>
      </c>
      <c r="M9765">
        <f>K9765-L9765</f>
        <v>0</v>
      </c>
      <c r="N9765" t="str">
        <f>IF(K9765&gt;L9765,"HIGH ZONE BIAS",IF(K9765&lt;L9765,"LOW ZONE BIAS","EQUILIBRIUM"))</f>
        <v>EQUILIBRIUM</v>
      </c>
    </row>
    <row r="9766">
      <c r="A9766">
        <v>17805</v>
      </c>
      <c r="B9766" t="str">
        <v>2018-07-31</v>
      </c>
      <c r="C9766" t="str">
        <v>Evening</v>
      </c>
      <c r="D9766">
        <v>23</v>
      </c>
      <c r="E9766" t="str">
        <f>IF(MOD(D9766,2)=0,"EVEN","ODD")</f>
        <v>ODD</v>
      </c>
      <c r="F9766" t="str">
        <f>IF(D9766&lt;=18,"LOW (1-18)","HIGH (19-36)")</f>
        <v>HIGH (19-36)</v>
      </c>
      <c r="G9766">
        <f>INT((D9766-1)/6)+1</f>
        <v>4</v>
      </c>
      <c r="H9766">
        <f>MOD(D9766-1,6)+1</f>
        <v>5</v>
      </c>
      <c r="I9766">
        <f>37-D9766</f>
        <v>14</v>
      </c>
      <c r="J9766">
        <f>ABS(D9766-D9767)</f>
        <v>9</v>
      </c>
      <c r="K9766">
        <f>AVERAGE(D9766:D9770)</f>
        <v>23</v>
      </c>
      <c r="L9766">
        <f>AVERAGE(D9766:D9785)</f>
        <v>23</v>
      </c>
      <c r="M9766">
        <f>K9766-L9766</f>
        <v>0</v>
      </c>
      <c r="N9766" t="str">
        <f>IF(K9766&gt;L9766,"HIGH ZONE BIAS",IF(K9766&lt;L9766,"LOW ZONE BIAS","EQUILIBRIUM"))</f>
        <v>EQUILIBRIUM</v>
      </c>
    </row>
    <row r="9767">
      <c r="A9767">
        <v>17804</v>
      </c>
      <c r="B9767" t="str">
        <v>2018-07-31</v>
      </c>
      <c r="C9767" t="str">
        <v>Afternoon</v>
      </c>
      <c r="D9767">
        <v>32</v>
      </c>
      <c r="E9767" t="str">
        <f>IF(MOD(D9767,2)=0,"EVEN","ODD")</f>
        <v>EVEN</v>
      </c>
      <c r="F9767" t="str">
        <f>IF(D9767&lt;=18,"LOW (1-18)","HIGH (19-36)")</f>
        <v>HIGH (19-36)</v>
      </c>
      <c r="G9767">
        <f>INT((D9767-1)/6)+1</f>
        <v>6</v>
      </c>
      <c r="H9767">
        <f>MOD(D9767-1,6)+1</f>
        <v>2</v>
      </c>
      <c r="I9767">
        <f>37-D9767</f>
        <v>5</v>
      </c>
      <c r="J9767">
        <f>ABS(D9767-D9768)</f>
        <v>2</v>
      </c>
      <c r="K9767">
        <f>AVERAGE(D9767:D9771)</f>
        <v>32</v>
      </c>
      <c r="L9767">
        <f>AVERAGE(D9767:D9786)</f>
        <v>32</v>
      </c>
      <c r="M9767">
        <f>K9767-L9767</f>
        <v>0</v>
      </c>
      <c r="N9767" t="str">
        <f>IF(K9767&gt;L9767,"HIGH ZONE BIAS",IF(K9767&lt;L9767,"LOW ZONE BIAS","EQUILIBRIUM"))</f>
        <v>EQUILIBRIUM</v>
      </c>
    </row>
    <row r="9768">
      <c r="A9768">
        <v>17803</v>
      </c>
      <c r="B9768" t="str">
        <v>2018-07-31</v>
      </c>
      <c r="C9768" t="str">
        <v>Midday</v>
      </c>
      <c r="D9768">
        <v>34</v>
      </c>
      <c r="E9768" t="str">
        <f>IF(MOD(D9768,2)=0,"EVEN","ODD")</f>
        <v>EVEN</v>
      </c>
      <c r="F9768" t="str">
        <f>IF(D9768&lt;=18,"LOW (1-18)","HIGH (19-36)")</f>
        <v>HIGH (19-36)</v>
      </c>
      <c r="G9768">
        <f>INT((D9768-1)/6)+1</f>
        <v>6</v>
      </c>
      <c r="H9768">
        <f>MOD(D9768-1,6)+1</f>
        <v>4</v>
      </c>
      <c r="I9768">
        <f>37-D9768</f>
        <v>3</v>
      </c>
      <c r="J9768">
        <f>ABS(D9768-D9769)</f>
        <v>21</v>
      </c>
      <c r="K9768">
        <f>AVERAGE(D9768:D9772)</f>
        <v>34</v>
      </c>
      <c r="L9768">
        <f>AVERAGE(D9768:D9787)</f>
        <v>34</v>
      </c>
      <c r="M9768">
        <f>K9768-L9768</f>
        <v>0</v>
      </c>
      <c r="N9768" t="str">
        <f>IF(K9768&gt;L9768,"HIGH ZONE BIAS",IF(K9768&lt;L9768,"LOW ZONE BIAS","EQUILIBRIUM"))</f>
        <v>EQUILIBRIUM</v>
      </c>
    </row>
    <row r="9769">
      <c r="A9769">
        <v>17802</v>
      </c>
      <c r="B9769" t="str">
        <v>2018-07-31</v>
      </c>
      <c r="C9769" t="str">
        <v>Morning</v>
      </c>
      <c r="D9769">
        <v>13</v>
      </c>
      <c r="E9769" t="str">
        <f>IF(MOD(D9769,2)=0,"EVEN","ODD")</f>
        <v>ODD</v>
      </c>
      <c r="F9769" t="str">
        <f>IF(D9769&lt;=18,"LOW (1-18)","HIGH (19-36)")</f>
        <v>LOW (1-18)</v>
      </c>
      <c r="G9769">
        <f>INT((D9769-1)/6)+1</f>
        <v>3</v>
      </c>
      <c r="H9769">
        <f>MOD(D9769-1,6)+1</f>
        <v>1</v>
      </c>
      <c r="I9769">
        <f>37-D9769</f>
        <v>24</v>
      </c>
      <c r="J9769">
        <f>ABS(D9769-D9770)</f>
        <v>9</v>
      </c>
      <c r="K9769">
        <f>AVERAGE(D9769:D9773)</f>
        <v>13</v>
      </c>
      <c r="L9769">
        <f>AVERAGE(D9769:D9788)</f>
        <v>13</v>
      </c>
      <c r="M9769">
        <f>K9769-L9769</f>
        <v>0</v>
      </c>
      <c r="N9769" t="str">
        <f>IF(K9769&gt;L9769,"HIGH ZONE BIAS",IF(K9769&lt;L9769,"LOW ZONE BIAS","EQUILIBRIUM"))</f>
        <v>EQUILIBRIUM</v>
      </c>
    </row>
    <row r="9770">
      <c r="A9770">
        <v>17801</v>
      </c>
      <c r="B9770" t="str">
        <v>2018-07-30</v>
      </c>
      <c r="C9770" t="str">
        <v>Evening</v>
      </c>
      <c r="D9770">
        <v>4</v>
      </c>
      <c r="E9770" t="str">
        <f>IF(MOD(D9770,2)=0,"EVEN","ODD")</f>
        <v>EVEN</v>
      </c>
      <c r="F9770" t="str">
        <f>IF(D9770&lt;=18,"LOW (1-18)","HIGH (19-36)")</f>
        <v>LOW (1-18)</v>
      </c>
      <c r="G9770">
        <f>INT((D9770-1)/6)+1</f>
        <v>1</v>
      </c>
      <c r="H9770">
        <f>MOD(D9770-1,6)+1</f>
        <v>4</v>
      </c>
      <c r="I9770">
        <f>37-D9770</f>
        <v>33</v>
      </c>
      <c r="J9770">
        <f>ABS(D9770-D9771)</f>
        <v>10</v>
      </c>
      <c r="K9770">
        <f>AVERAGE(D9770:D9774)</f>
        <v>4</v>
      </c>
      <c r="L9770">
        <f>AVERAGE(D9770:D9789)</f>
        <v>4</v>
      </c>
      <c r="M9770">
        <f>K9770-L9770</f>
        <v>0</v>
      </c>
      <c r="N9770" t="str">
        <f>IF(K9770&gt;L9770,"HIGH ZONE BIAS",IF(K9770&lt;L9770,"LOW ZONE BIAS","EQUILIBRIUM"))</f>
        <v>EQUILIBRIUM</v>
      </c>
    </row>
    <row r="9771">
      <c r="A9771">
        <v>17800</v>
      </c>
      <c r="B9771" t="str">
        <v>2018-07-30</v>
      </c>
      <c r="C9771" t="str">
        <v>Afternoon</v>
      </c>
      <c r="D9771">
        <v>14</v>
      </c>
      <c r="E9771" t="str">
        <f>IF(MOD(D9771,2)=0,"EVEN","ODD")</f>
        <v>EVEN</v>
      </c>
      <c r="F9771" t="str">
        <f>IF(D9771&lt;=18,"LOW (1-18)","HIGH (19-36)")</f>
        <v>LOW (1-18)</v>
      </c>
      <c r="G9771">
        <f>INT((D9771-1)/6)+1</f>
        <v>3</v>
      </c>
      <c r="H9771">
        <f>MOD(D9771-1,6)+1</f>
        <v>2</v>
      </c>
      <c r="I9771">
        <f>37-D9771</f>
        <v>23</v>
      </c>
      <c r="J9771">
        <f>ABS(D9771-D9772)</f>
        <v>16</v>
      </c>
      <c r="K9771">
        <f>AVERAGE(D9771:D9775)</f>
        <v>14</v>
      </c>
      <c r="L9771">
        <f>AVERAGE(D9771:D9790)</f>
        <v>14</v>
      </c>
      <c r="M9771">
        <f>K9771-L9771</f>
        <v>0</v>
      </c>
      <c r="N9771" t="str">
        <f>IF(K9771&gt;L9771,"HIGH ZONE BIAS",IF(K9771&lt;L9771,"LOW ZONE BIAS","EQUILIBRIUM"))</f>
        <v>EQUILIBRIUM</v>
      </c>
    </row>
    <row r="9772">
      <c r="A9772">
        <v>17799</v>
      </c>
      <c r="B9772" t="str">
        <v>2018-07-30</v>
      </c>
      <c r="C9772" t="str">
        <v>Midday</v>
      </c>
      <c r="D9772">
        <v>30</v>
      </c>
      <c r="E9772" t="str">
        <f>IF(MOD(D9772,2)=0,"EVEN","ODD")</f>
        <v>EVEN</v>
      </c>
      <c r="F9772" t="str">
        <f>IF(D9772&lt;=18,"LOW (1-18)","HIGH (19-36)")</f>
        <v>HIGH (19-36)</v>
      </c>
      <c r="G9772">
        <f>INT((D9772-1)/6)+1</f>
        <v>5</v>
      </c>
      <c r="H9772">
        <f>MOD(D9772-1,6)+1</f>
        <v>6</v>
      </c>
      <c r="I9772">
        <f>37-D9772</f>
        <v>7</v>
      </c>
      <c r="J9772">
        <f>ABS(D9772-D9773)</f>
        <v>12</v>
      </c>
      <c r="K9772">
        <f>AVERAGE(D9772:D9776)</f>
        <v>30</v>
      </c>
      <c r="L9772">
        <f>AVERAGE(D9772:D9791)</f>
        <v>30</v>
      </c>
      <c r="M9772">
        <f>K9772-L9772</f>
        <v>0</v>
      </c>
      <c r="N9772" t="str">
        <f>IF(K9772&gt;L9772,"HIGH ZONE BIAS",IF(K9772&lt;L9772,"LOW ZONE BIAS","EQUILIBRIUM"))</f>
        <v>EQUILIBRIUM</v>
      </c>
    </row>
    <row r="9773">
      <c r="A9773">
        <v>17798</v>
      </c>
      <c r="B9773" t="str">
        <v>2018-07-30</v>
      </c>
      <c r="C9773" t="str">
        <v>Morning</v>
      </c>
      <c r="D9773">
        <v>18</v>
      </c>
      <c r="E9773" t="str">
        <f>IF(MOD(D9773,2)=0,"EVEN","ODD")</f>
        <v>EVEN</v>
      </c>
      <c r="F9773" t="str">
        <f>IF(D9773&lt;=18,"LOW (1-18)","HIGH (19-36)")</f>
        <v>LOW (1-18)</v>
      </c>
      <c r="G9773">
        <f>INT((D9773-1)/6)+1</f>
        <v>3</v>
      </c>
      <c r="H9773">
        <f>MOD(D9773-1,6)+1</f>
        <v>6</v>
      </c>
      <c r="I9773">
        <f>37-D9773</f>
        <v>19</v>
      </c>
      <c r="J9773">
        <f>ABS(D9773-D9774)</f>
        <v>5</v>
      </c>
      <c r="K9773">
        <f>AVERAGE(D9773:D9777)</f>
        <v>18</v>
      </c>
      <c r="L9773">
        <f>AVERAGE(D9773:D9792)</f>
        <v>18</v>
      </c>
      <c r="M9773">
        <f>K9773-L9773</f>
        <v>0</v>
      </c>
      <c r="N9773" t="str">
        <f>IF(K9773&gt;L9773,"HIGH ZONE BIAS",IF(K9773&lt;L9773,"LOW ZONE BIAS","EQUILIBRIUM"))</f>
        <v>EQUILIBRIUM</v>
      </c>
    </row>
    <row r="9774">
      <c r="A9774">
        <v>17797</v>
      </c>
      <c r="B9774" t="str">
        <v>2018-07-28</v>
      </c>
      <c r="C9774" t="str">
        <v>Evening</v>
      </c>
      <c r="D9774">
        <v>13</v>
      </c>
      <c r="E9774" t="str">
        <f>IF(MOD(D9774,2)=0,"EVEN","ODD")</f>
        <v>ODD</v>
      </c>
      <c r="F9774" t="str">
        <f>IF(D9774&lt;=18,"LOW (1-18)","HIGH (19-36)")</f>
        <v>LOW (1-18)</v>
      </c>
      <c r="G9774">
        <f>INT((D9774-1)/6)+1</f>
        <v>3</v>
      </c>
      <c r="H9774">
        <f>MOD(D9774-1,6)+1</f>
        <v>1</v>
      </c>
      <c r="I9774">
        <f>37-D9774</f>
        <v>24</v>
      </c>
      <c r="J9774">
        <f>ABS(D9774-D9775)</f>
        <v>14</v>
      </c>
      <c r="K9774">
        <f>AVERAGE(D9774:D9778)</f>
        <v>13</v>
      </c>
      <c r="L9774">
        <f>AVERAGE(D9774:D9793)</f>
        <v>13</v>
      </c>
      <c r="M9774">
        <f>K9774-L9774</f>
        <v>0</v>
      </c>
      <c r="N9774" t="str">
        <f>IF(K9774&gt;L9774,"HIGH ZONE BIAS",IF(K9774&lt;L9774,"LOW ZONE BIAS","EQUILIBRIUM"))</f>
        <v>EQUILIBRIUM</v>
      </c>
    </row>
    <row r="9775">
      <c r="A9775">
        <v>17796</v>
      </c>
      <c r="B9775" t="str">
        <v>2018-07-28</v>
      </c>
      <c r="C9775" t="str">
        <v>Afternoon</v>
      </c>
      <c r="D9775">
        <v>27</v>
      </c>
      <c r="E9775" t="str">
        <f>IF(MOD(D9775,2)=0,"EVEN","ODD")</f>
        <v>ODD</v>
      </c>
      <c r="F9775" t="str">
        <f>IF(D9775&lt;=18,"LOW (1-18)","HIGH (19-36)")</f>
        <v>HIGH (19-36)</v>
      </c>
      <c r="G9775">
        <f>INT((D9775-1)/6)+1</f>
        <v>5</v>
      </c>
      <c r="H9775">
        <f>MOD(D9775-1,6)+1</f>
        <v>3</v>
      </c>
      <c r="I9775">
        <f>37-D9775</f>
        <v>10</v>
      </c>
      <c r="J9775">
        <f>ABS(D9775-D9776)</f>
        <v>7</v>
      </c>
      <c r="K9775">
        <f>AVERAGE(D9775:D9779)</f>
        <v>27</v>
      </c>
      <c r="L9775">
        <f>AVERAGE(D9775:D9794)</f>
        <v>27</v>
      </c>
      <c r="M9775">
        <f>K9775-L9775</f>
        <v>0</v>
      </c>
      <c r="N9775" t="str">
        <f>IF(K9775&gt;L9775,"HIGH ZONE BIAS",IF(K9775&lt;L9775,"LOW ZONE BIAS","EQUILIBRIUM"))</f>
        <v>EQUILIBRIUM</v>
      </c>
    </row>
    <row r="9776">
      <c r="A9776">
        <v>17795</v>
      </c>
      <c r="B9776" t="str">
        <v>2018-07-28</v>
      </c>
      <c r="C9776" t="str">
        <v>Midday</v>
      </c>
      <c r="D9776">
        <v>20</v>
      </c>
      <c r="E9776" t="str">
        <f>IF(MOD(D9776,2)=0,"EVEN","ODD")</f>
        <v>EVEN</v>
      </c>
      <c r="F9776" t="str">
        <f>IF(D9776&lt;=18,"LOW (1-18)","HIGH (19-36)")</f>
        <v>HIGH (19-36)</v>
      </c>
      <c r="G9776">
        <f>INT((D9776-1)/6)+1</f>
        <v>4</v>
      </c>
      <c r="H9776">
        <f>MOD(D9776-1,6)+1</f>
        <v>2</v>
      </c>
      <c r="I9776">
        <f>37-D9776</f>
        <v>17</v>
      </c>
      <c r="J9776">
        <f>ABS(D9776-D9777)</f>
        <v>15</v>
      </c>
      <c r="K9776">
        <f>AVERAGE(D9776:D9780)</f>
        <v>20</v>
      </c>
      <c r="L9776">
        <f>AVERAGE(D9776:D9795)</f>
        <v>20</v>
      </c>
      <c r="M9776">
        <f>K9776-L9776</f>
        <v>0</v>
      </c>
      <c r="N9776" t="str">
        <f>IF(K9776&gt;L9776,"HIGH ZONE BIAS",IF(K9776&lt;L9776,"LOW ZONE BIAS","EQUILIBRIUM"))</f>
        <v>EQUILIBRIUM</v>
      </c>
    </row>
    <row r="9777">
      <c r="A9777">
        <v>17794</v>
      </c>
      <c r="B9777" t="str">
        <v>2018-07-28</v>
      </c>
      <c r="C9777" t="str">
        <v>Morning</v>
      </c>
      <c r="D9777">
        <v>35</v>
      </c>
      <c r="E9777" t="str">
        <f>IF(MOD(D9777,2)=0,"EVEN","ODD")</f>
        <v>ODD</v>
      </c>
      <c r="F9777" t="str">
        <f>IF(D9777&lt;=18,"LOW (1-18)","HIGH (19-36)")</f>
        <v>HIGH (19-36)</v>
      </c>
      <c r="G9777">
        <f>INT((D9777-1)/6)+1</f>
        <v>6</v>
      </c>
      <c r="H9777">
        <f>MOD(D9777-1,6)+1</f>
        <v>5</v>
      </c>
      <c r="I9777">
        <f>37-D9777</f>
        <v>2</v>
      </c>
      <c r="J9777">
        <f>ABS(D9777-D9778)</f>
        <v>24</v>
      </c>
      <c r="K9777">
        <f>AVERAGE(D9777:D9781)</f>
        <v>35</v>
      </c>
      <c r="L9777">
        <f>AVERAGE(D9777:D9796)</f>
        <v>35</v>
      </c>
      <c r="M9777">
        <f>K9777-L9777</f>
        <v>0</v>
      </c>
      <c r="N9777" t="str">
        <f>IF(K9777&gt;L9777,"HIGH ZONE BIAS",IF(K9777&lt;L9777,"LOW ZONE BIAS","EQUILIBRIUM"))</f>
        <v>EQUILIBRIUM</v>
      </c>
    </row>
    <row r="9778">
      <c r="A9778">
        <v>17793</v>
      </c>
      <c r="B9778" t="str">
        <v>2018-07-27</v>
      </c>
      <c r="C9778" t="str">
        <v>Evening</v>
      </c>
      <c r="D9778">
        <v>11</v>
      </c>
      <c r="E9778" t="str">
        <f>IF(MOD(D9778,2)=0,"EVEN","ODD")</f>
        <v>ODD</v>
      </c>
      <c r="F9778" t="str">
        <f>IF(D9778&lt;=18,"LOW (1-18)","HIGH (19-36)")</f>
        <v>LOW (1-18)</v>
      </c>
      <c r="G9778">
        <f>INT((D9778-1)/6)+1</f>
        <v>2</v>
      </c>
      <c r="H9778">
        <f>MOD(D9778-1,6)+1</f>
        <v>5</v>
      </c>
      <c r="I9778">
        <f>37-D9778</f>
        <v>26</v>
      </c>
      <c r="J9778">
        <f>ABS(D9778-D9779)</f>
        <v>10</v>
      </c>
      <c r="K9778">
        <f>AVERAGE(D9778:D9782)</f>
        <v>11</v>
      </c>
      <c r="L9778">
        <f>AVERAGE(D9778:D9797)</f>
        <v>11</v>
      </c>
      <c r="M9778">
        <f>K9778-L9778</f>
        <v>0</v>
      </c>
      <c r="N9778" t="str">
        <f>IF(K9778&gt;L9778,"HIGH ZONE BIAS",IF(K9778&lt;L9778,"LOW ZONE BIAS","EQUILIBRIUM"))</f>
        <v>EQUILIBRIUM</v>
      </c>
    </row>
    <row r="9779">
      <c r="A9779">
        <v>17792</v>
      </c>
      <c r="B9779" t="str">
        <v>2018-07-27</v>
      </c>
      <c r="C9779" t="str">
        <v>Afternoon</v>
      </c>
      <c r="D9779">
        <v>1</v>
      </c>
      <c r="E9779" t="str">
        <f>IF(MOD(D9779,2)=0,"EVEN","ODD")</f>
        <v>ODD</v>
      </c>
      <c r="F9779" t="str">
        <f>IF(D9779&lt;=18,"LOW (1-18)","HIGH (19-36)")</f>
        <v>LOW (1-18)</v>
      </c>
      <c r="G9779">
        <f>INT((D9779-1)/6)+1</f>
        <v>1</v>
      </c>
      <c r="H9779">
        <f>MOD(D9779-1,6)+1</f>
        <v>1</v>
      </c>
      <c r="I9779">
        <f>37-D9779</f>
        <v>36</v>
      </c>
      <c r="J9779">
        <f>ABS(D9779-D9780)</f>
        <v>18</v>
      </c>
      <c r="K9779">
        <f>AVERAGE(D9779:D9783)</f>
        <v>1</v>
      </c>
      <c r="L9779">
        <f>AVERAGE(D9779:D9798)</f>
        <v>1</v>
      </c>
      <c r="M9779">
        <f>K9779-L9779</f>
        <v>0</v>
      </c>
      <c r="N9779" t="str">
        <f>IF(K9779&gt;L9779,"HIGH ZONE BIAS",IF(K9779&lt;L9779,"LOW ZONE BIAS","EQUILIBRIUM"))</f>
        <v>EQUILIBRIUM</v>
      </c>
    </row>
    <row r="9780">
      <c r="A9780">
        <v>17791</v>
      </c>
      <c r="B9780" t="str">
        <v>2018-07-27</v>
      </c>
      <c r="C9780" t="str">
        <v>Midday</v>
      </c>
      <c r="D9780">
        <v>19</v>
      </c>
      <c r="E9780" t="str">
        <f>IF(MOD(D9780,2)=0,"EVEN","ODD")</f>
        <v>ODD</v>
      </c>
      <c r="F9780" t="str">
        <f>IF(D9780&lt;=18,"LOW (1-18)","HIGH (19-36)")</f>
        <v>HIGH (19-36)</v>
      </c>
      <c r="G9780">
        <f>INT((D9780-1)/6)+1</f>
        <v>4</v>
      </c>
      <c r="H9780">
        <f>MOD(D9780-1,6)+1</f>
        <v>1</v>
      </c>
      <c r="I9780">
        <f>37-D9780</f>
        <v>18</v>
      </c>
      <c r="J9780">
        <f>ABS(D9780-D9781)</f>
        <v>0</v>
      </c>
      <c r="K9780">
        <f>AVERAGE(D9780:D9784)</f>
        <v>19</v>
      </c>
      <c r="L9780">
        <f>AVERAGE(D9780:D9799)</f>
        <v>19</v>
      </c>
      <c r="M9780">
        <f>K9780-L9780</f>
        <v>0</v>
      </c>
      <c r="N9780" t="str">
        <f>IF(K9780&gt;L9780,"HIGH ZONE BIAS",IF(K9780&lt;L9780,"LOW ZONE BIAS","EQUILIBRIUM"))</f>
        <v>EQUILIBRIUM</v>
      </c>
    </row>
    <row r="9781">
      <c r="A9781">
        <v>17790</v>
      </c>
      <c r="B9781" t="str">
        <v>2018-07-27</v>
      </c>
      <c r="C9781" t="str">
        <v>Morning</v>
      </c>
      <c r="D9781">
        <v>19</v>
      </c>
      <c r="E9781" t="str">
        <f>IF(MOD(D9781,2)=0,"EVEN","ODD")</f>
        <v>ODD</v>
      </c>
      <c r="F9781" t="str">
        <f>IF(D9781&lt;=18,"LOW (1-18)","HIGH (19-36)")</f>
        <v>HIGH (19-36)</v>
      </c>
      <c r="G9781">
        <f>INT((D9781-1)/6)+1</f>
        <v>4</v>
      </c>
      <c r="H9781">
        <f>MOD(D9781-1,6)+1</f>
        <v>1</v>
      </c>
      <c r="I9781">
        <f>37-D9781</f>
        <v>18</v>
      </c>
      <c r="J9781">
        <f>ABS(D9781-D9782)</f>
        <v>16</v>
      </c>
      <c r="K9781">
        <f>AVERAGE(D9781:D9785)</f>
        <v>19</v>
      </c>
      <c r="L9781">
        <f>AVERAGE(D9781:D9800)</f>
        <v>19</v>
      </c>
      <c r="M9781">
        <f>K9781-L9781</f>
        <v>0</v>
      </c>
      <c r="N9781" t="str">
        <f>IF(K9781&gt;L9781,"HIGH ZONE BIAS",IF(K9781&lt;L9781,"LOW ZONE BIAS","EQUILIBRIUM"))</f>
        <v>EQUILIBRIUM</v>
      </c>
    </row>
    <row r="9782">
      <c r="A9782">
        <v>17789</v>
      </c>
      <c r="B9782" t="str">
        <v>2018-07-26</v>
      </c>
      <c r="C9782" t="str">
        <v>Evening</v>
      </c>
      <c r="D9782">
        <v>35</v>
      </c>
      <c r="E9782" t="str">
        <f>IF(MOD(D9782,2)=0,"EVEN","ODD")</f>
        <v>ODD</v>
      </c>
      <c r="F9782" t="str">
        <f>IF(D9782&lt;=18,"LOW (1-18)","HIGH (19-36)")</f>
        <v>HIGH (19-36)</v>
      </c>
      <c r="G9782">
        <f>INT((D9782-1)/6)+1</f>
        <v>6</v>
      </c>
      <c r="H9782">
        <f>MOD(D9782-1,6)+1</f>
        <v>5</v>
      </c>
      <c r="I9782">
        <f>37-D9782</f>
        <v>2</v>
      </c>
      <c r="J9782">
        <f>ABS(D9782-D9783)</f>
        <v>4</v>
      </c>
      <c r="K9782">
        <f>AVERAGE(D9782:D9786)</f>
        <v>35</v>
      </c>
      <c r="L9782">
        <f>AVERAGE(D9782:D9801)</f>
        <v>35</v>
      </c>
      <c r="M9782">
        <f>K9782-L9782</f>
        <v>0</v>
      </c>
      <c r="N9782" t="str">
        <f>IF(K9782&gt;L9782,"HIGH ZONE BIAS",IF(K9782&lt;L9782,"LOW ZONE BIAS","EQUILIBRIUM"))</f>
        <v>EQUILIBRIUM</v>
      </c>
    </row>
    <row r="9783">
      <c r="A9783">
        <v>17788</v>
      </c>
      <c r="B9783" t="str">
        <v>2018-07-26</v>
      </c>
      <c r="C9783" t="str">
        <v>Afternoon</v>
      </c>
      <c r="D9783">
        <v>31</v>
      </c>
      <c r="E9783" t="str">
        <f>IF(MOD(D9783,2)=0,"EVEN","ODD")</f>
        <v>ODD</v>
      </c>
      <c r="F9783" t="str">
        <f>IF(D9783&lt;=18,"LOW (1-18)","HIGH (19-36)")</f>
        <v>HIGH (19-36)</v>
      </c>
      <c r="G9783">
        <f>INT((D9783-1)/6)+1</f>
        <v>6</v>
      </c>
      <c r="H9783">
        <f>MOD(D9783-1,6)+1</f>
        <v>1</v>
      </c>
      <c r="I9783">
        <f>37-D9783</f>
        <v>6</v>
      </c>
      <c r="J9783">
        <f>ABS(D9783-D9784)</f>
        <v>10</v>
      </c>
      <c r="K9783">
        <f>AVERAGE(D9783:D9787)</f>
        <v>31</v>
      </c>
      <c r="L9783">
        <f>AVERAGE(D9783:D9802)</f>
        <v>31</v>
      </c>
      <c r="M9783">
        <f>K9783-L9783</f>
        <v>0</v>
      </c>
      <c r="N9783" t="str">
        <f>IF(K9783&gt;L9783,"HIGH ZONE BIAS",IF(K9783&lt;L9783,"LOW ZONE BIAS","EQUILIBRIUM"))</f>
        <v>EQUILIBRIUM</v>
      </c>
    </row>
    <row r="9784">
      <c r="A9784">
        <v>17787</v>
      </c>
      <c r="B9784" t="str">
        <v>2018-07-26</v>
      </c>
      <c r="C9784" t="str">
        <v>Midday</v>
      </c>
      <c r="D9784">
        <v>21</v>
      </c>
      <c r="E9784" t="str">
        <f>IF(MOD(D9784,2)=0,"EVEN","ODD")</f>
        <v>ODD</v>
      </c>
      <c r="F9784" t="str">
        <f>IF(D9784&lt;=18,"LOW (1-18)","HIGH (19-36)")</f>
        <v>HIGH (19-36)</v>
      </c>
      <c r="G9784">
        <f>INT((D9784-1)/6)+1</f>
        <v>4</v>
      </c>
      <c r="H9784">
        <f>MOD(D9784-1,6)+1</f>
        <v>3</v>
      </c>
      <c r="I9784">
        <f>37-D9784</f>
        <v>16</v>
      </c>
      <c r="J9784">
        <f>ABS(D9784-D9785)</f>
        <v>10</v>
      </c>
      <c r="K9784">
        <f>AVERAGE(D9784:D9788)</f>
        <v>21</v>
      </c>
      <c r="L9784">
        <f>AVERAGE(D9784:D9803)</f>
        <v>21</v>
      </c>
      <c r="M9784">
        <f>K9784-L9784</f>
        <v>0</v>
      </c>
      <c r="N9784" t="str">
        <f>IF(K9784&gt;L9784,"HIGH ZONE BIAS",IF(K9784&lt;L9784,"LOW ZONE BIAS","EQUILIBRIUM"))</f>
        <v>EQUILIBRIUM</v>
      </c>
    </row>
    <row r="9785">
      <c r="A9785">
        <v>17786</v>
      </c>
      <c r="B9785" t="str">
        <v>2018-07-26</v>
      </c>
      <c r="C9785" t="str">
        <v>Morning</v>
      </c>
      <c r="D9785">
        <v>11</v>
      </c>
      <c r="E9785" t="str">
        <f>IF(MOD(D9785,2)=0,"EVEN","ODD")</f>
        <v>ODD</v>
      </c>
      <c r="F9785" t="str">
        <f>IF(D9785&lt;=18,"LOW (1-18)","HIGH (19-36)")</f>
        <v>LOW (1-18)</v>
      </c>
      <c r="G9785">
        <f>INT((D9785-1)/6)+1</f>
        <v>2</v>
      </c>
      <c r="H9785">
        <f>MOD(D9785-1,6)+1</f>
        <v>5</v>
      </c>
      <c r="I9785">
        <f>37-D9785</f>
        <v>26</v>
      </c>
      <c r="J9785">
        <f>ABS(D9785-D9786)</f>
        <v>9</v>
      </c>
      <c r="K9785">
        <f>AVERAGE(D9785:D9789)</f>
        <v>11</v>
      </c>
      <c r="L9785">
        <f>AVERAGE(D9785:D9804)</f>
        <v>11</v>
      </c>
      <c r="M9785">
        <f>K9785-L9785</f>
        <v>0</v>
      </c>
      <c r="N9785" t="str">
        <f>IF(K9785&gt;L9785,"HIGH ZONE BIAS",IF(K9785&lt;L9785,"LOW ZONE BIAS","EQUILIBRIUM"))</f>
        <v>EQUILIBRIUM</v>
      </c>
    </row>
    <row r="9786">
      <c r="A9786">
        <v>17785</v>
      </c>
      <c r="B9786" t="str">
        <v>2018-07-25</v>
      </c>
      <c r="C9786" t="str">
        <v>Evening</v>
      </c>
      <c r="D9786">
        <v>2</v>
      </c>
      <c r="E9786" t="str">
        <f>IF(MOD(D9786,2)=0,"EVEN","ODD")</f>
        <v>EVEN</v>
      </c>
      <c r="F9786" t="str">
        <f>IF(D9786&lt;=18,"LOW (1-18)","HIGH (19-36)")</f>
        <v>LOW (1-18)</v>
      </c>
      <c r="G9786">
        <f>INT((D9786-1)/6)+1</f>
        <v>1</v>
      </c>
      <c r="H9786">
        <f>MOD(D9786-1,6)+1</f>
        <v>2</v>
      </c>
      <c r="I9786">
        <f>37-D9786</f>
        <v>35</v>
      </c>
      <c r="J9786">
        <f>ABS(D9786-D9787)</f>
        <v>26</v>
      </c>
      <c r="K9786">
        <f>AVERAGE(D9786:D9790)</f>
        <v>2</v>
      </c>
      <c r="L9786">
        <f>AVERAGE(D9786:D9805)</f>
        <v>2</v>
      </c>
      <c r="M9786">
        <f>K9786-L9786</f>
        <v>0</v>
      </c>
      <c r="N9786" t="str">
        <f>IF(K9786&gt;L9786,"HIGH ZONE BIAS",IF(K9786&lt;L9786,"LOW ZONE BIAS","EQUILIBRIUM"))</f>
        <v>EQUILIBRIUM</v>
      </c>
    </row>
    <row r="9787">
      <c r="A9787">
        <v>17784</v>
      </c>
      <c r="B9787" t="str">
        <v>2018-07-25</v>
      </c>
      <c r="C9787" t="str">
        <v>Afternoon</v>
      </c>
      <c r="D9787">
        <v>28</v>
      </c>
      <c r="E9787" t="str">
        <f>IF(MOD(D9787,2)=0,"EVEN","ODD")</f>
        <v>EVEN</v>
      </c>
      <c r="F9787" t="str">
        <f>IF(D9787&lt;=18,"LOW (1-18)","HIGH (19-36)")</f>
        <v>HIGH (19-36)</v>
      </c>
      <c r="G9787">
        <f>INT((D9787-1)/6)+1</f>
        <v>5</v>
      </c>
      <c r="H9787">
        <f>MOD(D9787-1,6)+1</f>
        <v>4</v>
      </c>
      <c r="I9787">
        <f>37-D9787</f>
        <v>9</v>
      </c>
      <c r="J9787">
        <f>ABS(D9787-D9788)</f>
        <v>15</v>
      </c>
      <c r="K9787">
        <f>AVERAGE(D9787:D9791)</f>
        <v>28</v>
      </c>
      <c r="L9787">
        <f>AVERAGE(D9787:D9806)</f>
        <v>28</v>
      </c>
      <c r="M9787">
        <f>K9787-L9787</f>
        <v>0</v>
      </c>
      <c r="N9787" t="str">
        <f>IF(K9787&gt;L9787,"HIGH ZONE BIAS",IF(K9787&lt;L9787,"LOW ZONE BIAS","EQUILIBRIUM"))</f>
        <v>EQUILIBRIUM</v>
      </c>
    </row>
    <row r="9788">
      <c r="A9788">
        <v>17783</v>
      </c>
      <c r="B9788" t="str">
        <v>2018-07-25</v>
      </c>
      <c r="C9788" t="str">
        <v>Midday</v>
      </c>
      <c r="D9788">
        <v>13</v>
      </c>
      <c r="E9788" t="str">
        <f>IF(MOD(D9788,2)=0,"EVEN","ODD")</f>
        <v>ODD</v>
      </c>
      <c r="F9788" t="str">
        <f>IF(D9788&lt;=18,"LOW (1-18)","HIGH (19-36)")</f>
        <v>LOW (1-18)</v>
      </c>
      <c r="G9788">
        <f>INT((D9788-1)/6)+1</f>
        <v>3</v>
      </c>
      <c r="H9788">
        <f>MOD(D9788-1,6)+1</f>
        <v>1</v>
      </c>
      <c r="I9788">
        <f>37-D9788</f>
        <v>24</v>
      </c>
      <c r="J9788">
        <f>ABS(D9788-D9789)</f>
        <v>6</v>
      </c>
      <c r="K9788">
        <f>AVERAGE(D9788:D9792)</f>
        <v>13</v>
      </c>
      <c r="L9788">
        <f>AVERAGE(D9788:D9807)</f>
        <v>13</v>
      </c>
      <c r="M9788">
        <f>K9788-L9788</f>
        <v>0</v>
      </c>
      <c r="N9788" t="str">
        <f>IF(K9788&gt;L9788,"HIGH ZONE BIAS",IF(K9788&lt;L9788,"LOW ZONE BIAS","EQUILIBRIUM"))</f>
        <v>EQUILIBRIUM</v>
      </c>
    </row>
    <row r="9789">
      <c r="A9789">
        <v>17782</v>
      </c>
      <c r="B9789" t="str">
        <v>2018-07-25</v>
      </c>
      <c r="C9789" t="str">
        <v>Morning</v>
      </c>
      <c r="D9789">
        <v>7</v>
      </c>
      <c r="E9789" t="str">
        <f>IF(MOD(D9789,2)=0,"EVEN","ODD")</f>
        <v>ODD</v>
      </c>
      <c r="F9789" t="str">
        <f>IF(D9789&lt;=18,"LOW (1-18)","HIGH (19-36)")</f>
        <v>LOW (1-18)</v>
      </c>
      <c r="G9789">
        <f>INT((D9789-1)/6)+1</f>
        <v>2</v>
      </c>
      <c r="H9789">
        <f>MOD(D9789-1,6)+1</f>
        <v>1</v>
      </c>
      <c r="I9789">
        <f>37-D9789</f>
        <v>30</v>
      </c>
      <c r="J9789">
        <f>ABS(D9789-D9790)</f>
        <v>22</v>
      </c>
      <c r="K9789">
        <f>AVERAGE(D9789:D9793)</f>
        <v>7</v>
      </c>
      <c r="L9789">
        <f>AVERAGE(D9789:D9808)</f>
        <v>7</v>
      </c>
      <c r="M9789">
        <f>K9789-L9789</f>
        <v>0</v>
      </c>
      <c r="N9789" t="str">
        <f>IF(K9789&gt;L9789,"HIGH ZONE BIAS",IF(K9789&lt;L9789,"LOW ZONE BIAS","EQUILIBRIUM"))</f>
        <v>EQUILIBRIUM</v>
      </c>
    </row>
    <row r="9790">
      <c r="A9790">
        <v>17781</v>
      </c>
      <c r="B9790" t="str">
        <v>2018-07-24</v>
      </c>
      <c r="C9790" t="str">
        <v>Evening</v>
      </c>
      <c r="D9790">
        <v>29</v>
      </c>
      <c r="E9790" t="str">
        <f>IF(MOD(D9790,2)=0,"EVEN","ODD")</f>
        <v>ODD</v>
      </c>
      <c r="F9790" t="str">
        <f>IF(D9790&lt;=18,"LOW (1-18)","HIGH (19-36)")</f>
        <v>HIGH (19-36)</v>
      </c>
      <c r="G9790">
        <f>INT((D9790-1)/6)+1</f>
        <v>5</v>
      </c>
      <c r="H9790">
        <f>MOD(D9790-1,6)+1</f>
        <v>5</v>
      </c>
      <c r="I9790">
        <f>37-D9790</f>
        <v>8</v>
      </c>
      <c r="J9790">
        <f>ABS(D9790-D9791)</f>
        <v>0</v>
      </c>
      <c r="K9790">
        <f>AVERAGE(D9790:D9794)</f>
        <v>29</v>
      </c>
      <c r="L9790">
        <f>AVERAGE(D9790:D9809)</f>
        <v>29</v>
      </c>
      <c r="M9790">
        <f>K9790-L9790</f>
        <v>0</v>
      </c>
      <c r="N9790" t="str">
        <f>IF(K9790&gt;L9790,"HIGH ZONE BIAS",IF(K9790&lt;L9790,"LOW ZONE BIAS","EQUILIBRIUM"))</f>
        <v>EQUILIBRIUM</v>
      </c>
    </row>
    <row r="9791">
      <c r="A9791">
        <v>17780</v>
      </c>
      <c r="B9791" t="str">
        <v>2018-07-24</v>
      </c>
      <c r="C9791" t="str">
        <v>Afternoon</v>
      </c>
      <c r="D9791">
        <v>29</v>
      </c>
      <c r="E9791" t="str">
        <f>IF(MOD(D9791,2)=0,"EVEN","ODD")</f>
        <v>ODD</v>
      </c>
      <c r="F9791" t="str">
        <f>IF(D9791&lt;=18,"LOW (1-18)","HIGH (19-36)")</f>
        <v>HIGH (19-36)</v>
      </c>
      <c r="G9791">
        <f>INT((D9791-1)/6)+1</f>
        <v>5</v>
      </c>
      <c r="H9791">
        <f>MOD(D9791-1,6)+1</f>
        <v>5</v>
      </c>
      <c r="I9791">
        <f>37-D9791</f>
        <v>8</v>
      </c>
      <c r="J9791">
        <f>ABS(D9791-D9792)</f>
        <v>22</v>
      </c>
      <c r="K9791">
        <f>AVERAGE(D9791:D9795)</f>
        <v>29</v>
      </c>
      <c r="L9791">
        <f>AVERAGE(D9791:D9810)</f>
        <v>29</v>
      </c>
      <c r="M9791">
        <f>K9791-L9791</f>
        <v>0</v>
      </c>
      <c r="N9791" t="str">
        <f>IF(K9791&gt;L9791,"HIGH ZONE BIAS",IF(K9791&lt;L9791,"LOW ZONE BIAS","EQUILIBRIUM"))</f>
        <v>EQUILIBRIUM</v>
      </c>
    </row>
    <row r="9792">
      <c r="A9792">
        <v>17779</v>
      </c>
      <c r="B9792" t="str">
        <v>2018-07-24</v>
      </c>
      <c r="C9792" t="str">
        <v>Midday</v>
      </c>
      <c r="D9792">
        <v>7</v>
      </c>
      <c r="E9792" t="str">
        <f>IF(MOD(D9792,2)=0,"EVEN","ODD")</f>
        <v>ODD</v>
      </c>
      <c r="F9792" t="str">
        <f>IF(D9792&lt;=18,"LOW (1-18)","HIGH (19-36)")</f>
        <v>LOW (1-18)</v>
      </c>
      <c r="G9792">
        <f>INT((D9792-1)/6)+1</f>
        <v>2</v>
      </c>
      <c r="H9792">
        <f>MOD(D9792-1,6)+1</f>
        <v>1</v>
      </c>
      <c r="I9792">
        <f>37-D9792</f>
        <v>30</v>
      </c>
      <c r="J9792">
        <f>ABS(D9792-D9793)</f>
        <v>1</v>
      </c>
      <c r="K9792">
        <f>AVERAGE(D9792:D9796)</f>
        <v>7</v>
      </c>
      <c r="L9792">
        <f>AVERAGE(D9792:D9811)</f>
        <v>7</v>
      </c>
      <c r="M9792">
        <f>K9792-L9792</f>
        <v>0</v>
      </c>
      <c r="N9792" t="str">
        <f>IF(K9792&gt;L9792,"HIGH ZONE BIAS",IF(K9792&lt;L9792,"LOW ZONE BIAS","EQUILIBRIUM"))</f>
        <v>EQUILIBRIUM</v>
      </c>
    </row>
    <row r="9793">
      <c r="A9793">
        <v>17778</v>
      </c>
      <c r="B9793" t="str">
        <v>2018-07-24</v>
      </c>
      <c r="C9793" t="str">
        <v>Morning</v>
      </c>
      <c r="D9793">
        <v>6</v>
      </c>
      <c r="E9793" t="str">
        <f>IF(MOD(D9793,2)=0,"EVEN","ODD")</f>
        <v>EVEN</v>
      </c>
      <c r="F9793" t="str">
        <f>IF(D9793&lt;=18,"LOW (1-18)","HIGH (19-36)")</f>
        <v>LOW (1-18)</v>
      </c>
      <c r="G9793">
        <f>INT((D9793-1)/6)+1</f>
        <v>1</v>
      </c>
      <c r="H9793">
        <f>MOD(D9793-1,6)+1</f>
        <v>6</v>
      </c>
      <c r="I9793">
        <f>37-D9793</f>
        <v>31</v>
      </c>
      <c r="J9793">
        <f>ABS(D9793-D9794)</f>
        <v>14</v>
      </c>
      <c r="K9793">
        <f>AVERAGE(D9793:D9797)</f>
        <v>6</v>
      </c>
      <c r="L9793">
        <f>AVERAGE(D9793:D9812)</f>
        <v>6</v>
      </c>
      <c r="M9793">
        <f>K9793-L9793</f>
        <v>0</v>
      </c>
      <c r="N9793" t="str">
        <f>IF(K9793&gt;L9793,"HIGH ZONE BIAS",IF(K9793&lt;L9793,"LOW ZONE BIAS","EQUILIBRIUM"))</f>
        <v>EQUILIBRIUM</v>
      </c>
    </row>
    <row r="9794">
      <c r="A9794">
        <v>17777</v>
      </c>
      <c r="B9794" t="str">
        <v>2018-07-23</v>
      </c>
      <c r="C9794" t="str">
        <v>Evening</v>
      </c>
      <c r="D9794">
        <v>20</v>
      </c>
      <c r="E9794" t="str">
        <f>IF(MOD(D9794,2)=0,"EVEN","ODD")</f>
        <v>EVEN</v>
      </c>
      <c r="F9794" t="str">
        <f>IF(D9794&lt;=18,"LOW (1-18)","HIGH (19-36)")</f>
        <v>HIGH (19-36)</v>
      </c>
      <c r="G9794">
        <f>INT((D9794-1)/6)+1</f>
        <v>4</v>
      </c>
      <c r="H9794">
        <f>MOD(D9794-1,6)+1</f>
        <v>2</v>
      </c>
      <c r="I9794">
        <f>37-D9794</f>
        <v>17</v>
      </c>
      <c r="J9794">
        <f>ABS(D9794-D9795)</f>
        <v>15</v>
      </c>
      <c r="K9794">
        <f>AVERAGE(D9794:D9798)</f>
        <v>20</v>
      </c>
      <c r="L9794">
        <f>AVERAGE(D9794:D9813)</f>
        <v>20</v>
      </c>
      <c r="M9794">
        <f>K9794-L9794</f>
        <v>0</v>
      </c>
      <c r="N9794" t="str">
        <f>IF(K9794&gt;L9794,"HIGH ZONE BIAS",IF(K9794&lt;L9794,"LOW ZONE BIAS","EQUILIBRIUM"))</f>
        <v>EQUILIBRIUM</v>
      </c>
    </row>
    <row r="9795">
      <c r="A9795">
        <v>17776</v>
      </c>
      <c r="B9795" t="str">
        <v>2018-07-23</v>
      </c>
      <c r="C9795" t="str">
        <v>Afternoon</v>
      </c>
      <c r="D9795">
        <v>35</v>
      </c>
      <c r="E9795" t="str">
        <f>IF(MOD(D9795,2)=0,"EVEN","ODD")</f>
        <v>ODD</v>
      </c>
      <c r="F9795" t="str">
        <f>IF(D9795&lt;=18,"LOW (1-18)","HIGH (19-36)")</f>
        <v>HIGH (19-36)</v>
      </c>
      <c r="G9795">
        <f>INT((D9795-1)/6)+1</f>
        <v>6</v>
      </c>
      <c r="H9795">
        <f>MOD(D9795-1,6)+1</f>
        <v>5</v>
      </c>
      <c r="I9795">
        <f>37-D9795</f>
        <v>2</v>
      </c>
      <c r="J9795">
        <f>ABS(D9795-D9796)</f>
        <v>31</v>
      </c>
      <c r="K9795">
        <f>AVERAGE(D9795:D9799)</f>
        <v>35</v>
      </c>
      <c r="L9795">
        <f>AVERAGE(D9795:D9814)</f>
        <v>35</v>
      </c>
      <c r="M9795">
        <f>K9795-L9795</f>
        <v>0</v>
      </c>
      <c r="N9795" t="str">
        <f>IF(K9795&gt;L9795,"HIGH ZONE BIAS",IF(K9795&lt;L9795,"LOW ZONE BIAS","EQUILIBRIUM"))</f>
        <v>EQUILIBRIUM</v>
      </c>
    </row>
    <row r="9796">
      <c r="A9796">
        <v>17775</v>
      </c>
      <c r="B9796" t="str">
        <v>2018-07-23</v>
      </c>
      <c r="C9796" t="str">
        <v>Midday</v>
      </c>
      <c r="D9796">
        <v>4</v>
      </c>
      <c r="E9796" t="str">
        <f>IF(MOD(D9796,2)=0,"EVEN","ODD")</f>
        <v>EVEN</v>
      </c>
      <c r="F9796" t="str">
        <f>IF(D9796&lt;=18,"LOW (1-18)","HIGH (19-36)")</f>
        <v>LOW (1-18)</v>
      </c>
      <c r="G9796">
        <f>INT((D9796-1)/6)+1</f>
        <v>1</v>
      </c>
      <c r="H9796">
        <f>MOD(D9796-1,6)+1</f>
        <v>4</v>
      </c>
      <c r="I9796">
        <f>37-D9796</f>
        <v>33</v>
      </c>
      <c r="J9796">
        <f>ABS(D9796-D9797)</f>
        <v>18</v>
      </c>
      <c r="K9796">
        <f>AVERAGE(D9796:D9800)</f>
        <v>4</v>
      </c>
      <c r="L9796">
        <f>AVERAGE(D9796:D9815)</f>
        <v>4</v>
      </c>
      <c r="M9796">
        <f>K9796-L9796</f>
        <v>0</v>
      </c>
      <c r="N9796" t="str">
        <f>IF(K9796&gt;L9796,"HIGH ZONE BIAS",IF(K9796&lt;L9796,"LOW ZONE BIAS","EQUILIBRIUM"))</f>
        <v>EQUILIBRIUM</v>
      </c>
    </row>
    <row r="9797">
      <c r="A9797">
        <v>17774</v>
      </c>
      <c r="B9797" t="str">
        <v>2018-07-23</v>
      </c>
      <c r="C9797" t="str">
        <v>Morning</v>
      </c>
      <c r="D9797">
        <v>22</v>
      </c>
      <c r="E9797" t="str">
        <f>IF(MOD(D9797,2)=0,"EVEN","ODD")</f>
        <v>EVEN</v>
      </c>
      <c r="F9797" t="str">
        <f>IF(D9797&lt;=18,"LOW (1-18)","HIGH (19-36)")</f>
        <v>HIGH (19-36)</v>
      </c>
      <c r="G9797">
        <f>INT((D9797-1)/6)+1</f>
        <v>4</v>
      </c>
      <c r="H9797">
        <f>MOD(D9797-1,6)+1</f>
        <v>4</v>
      </c>
      <c r="I9797">
        <f>37-D9797</f>
        <v>15</v>
      </c>
      <c r="J9797">
        <f>ABS(D9797-D9798)</f>
        <v>5</v>
      </c>
      <c r="K9797">
        <f>AVERAGE(D9797:D9801)</f>
        <v>22</v>
      </c>
      <c r="L9797">
        <f>AVERAGE(D9797:D9816)</f>
        <v>22</v>
      </c>
      <c r="M9797">
        <f>K9797-L9797</f>
        <v>0</v>
      </c>
      <c r="N9797" t="str">
        <f>IF(K9797&gt;L9797,"HIGH ZONE BIAS",IF(K9797&lt;L9797,"LOW ZONE BIAS","EQUILIBRIUM"))</f>
        <v>EQUILIBRIUM</v>
      </c>
    </row>
    <row r="9798">
      <c r="A9798">
        <v>17773</v>
      </c>
      <c r="B9798" t="str">
        <v>2018-07-21</v>
      </c>
      <c r="C9798" t="str">
        <v>Evening</v>
      </c>
      <c r="D9798">
        <v>17</v>
      </c>
      <c r="E9798" t="str">
        <f>IF(MOD(D9798,2)=0,"EVEN","ODD")</f>
        <v>ODD</v>
      </c>
      <c r="F9798" t="str">
        <f>IF(D9798&lt;=18,"LOW (1-18)","HIGH (19-36)")</f>
        <v>LOW (1-18)</v>
      </c>
      <c r="G9798">
        <f>INT((D9798-1)/6)+1</f>
        <v>3</v>
      </c>
      <c r="H9798">
        <f>MOD(D9798-1,6)+1</f>
        <v>5</v>
      </c>
      <c r="I9798">
        <f>37-D9798</f>
        <v>20</v>
      </c>
      <c r="J9798">
        <f>ABS(D9798-D9799)</f>
        <v>3</v>
      </c>
      <c r="K9798">
        <f>AVERAGE(D9798:D9802)</f>
        <v>17</v>
      </c>
      <c r="L9798">
        <f>AVERAGE(D9798:D9817)</f>
        <v>17</v>
      </c>
      <c r="M9798">
        <f>K9798-L9798</f>
        <v>0</v>
      </c>
      <c r="N9798" t="str">
        <f>IF(K9798&gt;L9798,"HIGH ZONE BIAS",IF(K9798&lt;L9798,"LOW ZONE BIAS","EQUILIBRIUM"))</f>
        <v>EQUILIBRIUM</v>
      </c>
    </row>
    <row r="9799">
      <c r="A9799">
        <v>17772</v>
      </c>
      <c r="B9799" t="str">
        <v>2018-07-21</v>
      </c>
      <c r="C9799" t="str">
        <v>Afternoon</v>
      </c>
      <c r="D9799">
        <v>20</v>
      </c>
      <c r="E9799" t="str">
        <f>IF(MOD(D9799,2)=0,"EVEN","ODD")</f>
        <v>EVEN</v>
      </c>
      <c r="F9799" t="str">
        <f>IF(D9799&lt;=18,"LOW (1-18)","HIGH (19-36)")</f>
        <v>HIGH (19-36)</v>
      </c>
      <c r="G9799">
        <f>INT((D9799-1)/6)+1</f>
        <v>4</v>
      </c>
      <c r="H9799">
        <f>MOD(D9799-1,6)+1</f>
        <v>2</v>
      </c>
      <c r="I9799">
        <f>37-D9799</f>
        <v>17</v>
      </c>
      <c r="J9799">
        <f>ABS(D9799-D9800)</f>
        <v>10</v>
      </c>
      <c r="K9799">
        <f>AVERAGE(D9799:D9803)</f>
        <v>20</v>
      </c>
      <c r="L9799">
        <f>AVERAGE(D9799:D9818)</f>
        <v>20</v>
      </c>
      <c r="M9799">
        <f>K9799-L9799</f>
        <v>0</v>
      </c>
      <c r="N9799" t="str">
        <f>IF(K9799&gt;L9799,"HIGH ZONE BIAS",IF(K9799&lt;L9799,"LOW ZONE BIAS","EQUILIBRIUM"))</f>
        <v>EQUILIBRIUM</v>
      </c>
    </row>
    <row r="9800">
      <c r="A9800">
        <v>17771</v>
      </c>
      <c r="B9800" t="str">
        <v>2018-07-21</v>
      </c>
      <c r="C9800" t="str">
        <v>Midday</v>
      </c>
      <c r="D9800">
        <v>30</v>
      </c>
      <c r="E9800" t="str">
        <f>IF(MOD(D9800,2)=0,"EVEN","ODD")</f>
        <v>EVEN</v>
      </c>
      <c r="F9800" t="str">
        <f>IF(D9800&lt;=18,"LOW (1-18)","HIGH (19-36)")</f>
        <v>HIGH (19-36)</v>
      </c>
      <c r="G9800">
        <f>INT((D9800-1)/6)+1</f>
        <v>5</v>
      </c>
      <c r="H9800">
        <f>MOD(D9800-1,6)+1</f>
        <v>6</v>
      </c>
      <c r="I9800">
        <f>37-D9800</f>
        <v>7</v>
      </c>
      <c r="J9800">
        <f>ABS(D9800-D9801)</f>
        <v>12</v>
      </c>
      <c r="K9800">
        <f>AVERAGE(D9800:D9804)</f>
        <v>30</v>
      </c>
      <c r="L9800">
        <f>AVERAGE(D9800:D9819)</f>
        <v>30</v>
      </c>
      <c r="M9800">
        <f>K9800-L9800</f>
        <v>0</v>
      </c>
      <c r="N9800" t="str">
        <f>IF(K9800&gt;L9800,"HIGH ZONE BIAS",IF(K9800&lt;L9800,"LOW ZONE BIAS","EQUILIBRIUM"))</f>
        <v>EQUILIBRIUM</v>
      </c>
    </row>
    <row r="9801">
      <c r="A9801">
        <v>17770</v>
      </c>
      <c r="B9801" t="str">
        <v>2018-07-21</v>
      </c>
      <c r="C9801" t="str">
        <v>Morning</v>
      </c>
      <c r="D9801">
        <v>18</v>
      </c>
      <c r="E9801" t="str">
        <f>IF(MOD(D9801,2)=0,"EVEN","ODD")</f>
        <v>EVEN</v>
      </c>
      <c r="F9801" t="str">
        <f>IF(D9801&lt;=18,"LOW (1-18)","HIGH (19-36)")</f>
        <v>LOW (1-18)</v>
      </c>
      <c r="G9801">
        <f>INT((D9801-1)/6)+1</f>
        <v>3</v>
      </c>
      <c r="H9801">
        <f>MOD(D9801-1,6)+1</f>
        <v>6</v>
      </c>
      <c r="I9801">
        <f>37-D9801</f>
        <v>19</v>
      </c>
      <c r="J9801">
        <f>ABS(D9801-D9802)</f>
        <v>11</v>
      </c>
      <c r="K9801">
        <f>AVERAGE(D9801:D9805)</f>
        <v>18</v>
      </c>
      <c r="L9801">
        <f>AVERAGE(D9801:D9820)</f>
        <v>18</v>
      </c>
      <c r="M9801">
        <f>K9801-L9801</f>
        <v>0</v>
      </c>
      <c r="N9801" t="str">
        <f>IF(K9801&gt;L9801,"HIGH ZONE BIAS",IF(K9801&lt;L9801,"LOW ZONE BIAS","EQUILIBRIUM"))</f>
        <v>EQUILIBRIUM</v>
      </c>
    </row>
    <row r="9802">
      <c r="A9802">
        <v>17769</v>
      </c>
      <c r="B9802" t="str">
        <v>2018-07-20</v>
      </c>
      <c r="C9802" t="str">
        <v>Evening</v>
      </c>
      <c r="D9802">
        <v>29</v>
      </c>
      <c r="E9802" t="str">
        <f>IF(MOD(D9802,2)=0,"EVEN","ODD")</f>
        <v>ODD</v>
      </c>
      <c r="F9802" t="str">
        <f>IF(D9802&lt;=18,"LOW (1-18)","HIGH (19-36)")</f>
        <v>HIGH (19-36)</v>
      </c>
      <c r="G9802">
        <f>INT((D9802-1)/6)+1</f>
        <v>5</v>
      </c>
      <c r="H9802">
        <f>MOD(D9802-1,6)+1</f>
        <v>5</v>
      </c>
      <c r="I9802">
        <f>37-D9802</f>
        <v>8</v>
      </c>
      <c r="J9802">
        <f>ABS(D9802-D9803)</f>
        <v>10</v>
      </c>
      <c r="K9802">
        <f>AVERAGE(D9802:D9806)</f>
        <v>29</v>
      </c>
      <c r="L9802">
        <f>AVERAGE(D9802:D9821)</f>
        <v>29</v>
      </c>
      <c r="M9802">
        <f>K9802-L9802</f>
        <v>0</v>
      </c>
      <c r="N9802" t="str">
        <f>IF(K9802&gt;L9802,"HIGH ZONE BIAS",IF(K9802&lt;L9802,"LOW ZONE BIAS","EQUILIBRIUM"))</f>
        <v>EQUILIBRIUM</v>
      </c>
    </row>
    <row r="9803">
      <c r="A9803">
        <v>17768</v>
      </c>
      <c r="B9803" t="str">
        <v>2018-07-20</v>
      </c>
      <c r="C9803" t="str">
        <v>Afternoon</v>
      </c>
      <c r="D9803">
        <v>19</v>
      </c>
      <c r="E9803" t="str">
        <f>IF(MOD(D9803,2)=0,"EVEN","ODD")</f>
        <v>ODD</v>
      </c>
      <c r="F9803" t="str">
        <f>IF(D9803&lt;=18,"LOW (1-18)","HIGH (19-36)")</f>
        <v>HIGH (19-36)</v>
      </c>
      <c r="G9803">
        <f>INT((D9803-1)/6)+1</f>
        <v>4</v>
      </c>
      <c r="H9803">
        <f>MOD(D9803-1,6)+1</f>
        <v>1</v>
      </c>
      <c r="I9803">
        <f>37-D9803</f>
        <v>18</v>
      </c>
      <c r="J9803">
        <f>ABS(D9803-D9804)</f>
        <v>15</v>
      </c>
      <c r="K9803">
        <f>AVERAGE(D9803:D9807)</f>
        <v>19</v>
      </c>
      <c r="L9803">
        <f>AVERAGE(D9803:D9822)</f>
        <v>19</v>
      </c>
      <c r="M9803">
        <f>K9803-L9803</f>
        <v>0</v>
      </c>
      <c r="N9803" t="str">
        <f>IF(K9803&gt;L9803,"HIGH ZONE BIAS",IF(K9803&lt;L9803,"LOW ZONE BIAS","EQUILIBRIUM"))</f>
        <v>EQUILIBRIUM</v>
      </c>
    </row>
    <row r="9804">
      <c r="A9804">
        <v>17767</v>
      </c>
      <c r="B9804" t="str">
        <v>2018-07-20</v>
      </c>
      <c r="C9804" t="str">
        <v>Midday</v>
      </c>
      <c r="D9804">
        <v>4</v>
      </c>
      <c r="E9804" t="str">
        <f>IF(MOD(D9804,2)=0,"EVEN","ODD")</f>
        <v>EVEN</v>
      </c>
      <c r="F9804" t="str">
        <f>IF(D9804&lt;=18,"LOW (1-18)","HIGH (19-36)")</f>
        <v>LOW (1-18)</v>
      </c>
      <c r="G9804">
        <f>INT((D9804-1)/6)+1</f>
        <v>1</v>
      </c>
      <c r="H9804">
        <f>MOD(D9804-1,6)+1</f>
        <v>4</v>
      </c>
      <c r="I9804">
        <f>37-D9804</f>
        <v>33</v>
      </c>
      <c r="J9804">
        <f>ABS(D9804-D9805)</f>
        <v>17</v>
      </c>
      <c r="K9804">
        <f>AVERAGE(D9804:D9808)</f>
        <v>4</v>
      </c>
      <c r="L9804">
        <f>AVERAGE(D9804:D9823)</f>
        <v>4</v>
      </c>
      <c r="M9804">
        <f>K9804-L9804</f>
        <v>0</v>
      </c>
      <c r="N9804" t="str">
        <f>IF(K9804&gt;L9804,"HIGH ZONE BIAS",IF(K9804&lt;L9804,"LOW ZONE BIAS","EQUILIBRIUM"))</f>
        <v>EQUILIBRIUM</v>
      </c>
    </row>
    <row r="9805">
      <c r="A9805">
        <v>17766</v>
      </c>
      <c r="B9805" t="str">
        <v>2018-07-20</v>
      </c>
      <c r="C9805" t="str">
        <v>Morning</v>
      </c>
      <c r="D9805">
        <v>21</v>
      </c>
      <c r="E9805" t="str">
        <f>IF(MOD(D9805,2)=0,"EVEN","ODD")</f>
        <v>ODD</v>
      </c>
      <c r="F9805" t="str">
        <f>IF(D9805&lt;=18,"LOW (1-18)","HIGH (19-36)")</f>
        <v>HIGH (19-36)</v>
      </c>
      <c r="G9805">
        <f>INT((D9805-1)/6)+1</f>
        <v>4</v>
      </c>
      <c r="H9805">
        <f>MOD(D9805-1,6)+1</f>
        <v>3</v>
      </c>
      <c r="I9805">
        <f>37-D9805</f>
        <v>16</v>
      </c>
      <c r="J9805">
        <f>ABS(D9805-D9806)</f>
        <v>5</v>
      </c>
      <c r="K9805">
        <f>AVERAGE(D9805:D9809)</f>
        <v>21</v>
      </c>
      <c r="L9805">
        <f>AVERAGE(D9805:D9824)</f>
        <v>21</v>
      </c>
      <c r="M9805">
        <f>K9805-L9805</f>
        <v>0</v>
      </c>
      <c r="N9805" t="str">
        <f>IF(K9805&gt;L9805,"HIGH ZONE BIAS",IF(K9805&lt;L9805,"LOW ZONE BIAS","EQUILIBRIUM"))</f>
        <v>EQUILIBRIUM</v>
      </c>
    </row>
    <row r="9806">
      <c r="A9806">
        <v>17765</v>
      </c>
      <c r="B9806" t="str">
        <v>2018-07-19</v>
      </c>
      <c r="C9806" t="str">
        <v>Evening</v>
      </c>
      <c r="D9806">
        <v>26</v>
      </c>
      <c r="E9806" t="str">
        <f>IF(MOD(D9806,2)=0,"EVEN","ODD")</f>
        <v>EVEN</v>
      </c>
      <c r="F9806" t="str">
        <f>IF(D9806&lt;=18,"LOW (1-18)","HIGH (19-36)")</f>
        <v>HIGH (19-36)</v>
      </c>
      <c r="G9806">
        <f>INT((D9806-1)/6)+1</f>
        <v>5</v>
      </c>
      <c r="H9806">
        <f>MOD(D9806-1,6)+1</f>
        <v>2</v>
      </c>
      <c r="I9806">
        <f>37-D9806</f>
        <v>11</v>
      </c>
      <c r="J9806">
        <f>ABS(D9806-D9807)</f>
        <v>23</v>
      </c>
      <c r="K9806">
        <f>AVERAGE(D9806:D9810)</f>
        <v>26</v>
      </c>
      <c r="L9806">
        <f>AVERAGE(D9806:D9825)</f>
        <v>26</v>
      </c>
      <c r="M9806">
        <f>K9806-L9806</f>
        <v>0</v>
      </c>
      <c r="N9806" t="str">
        <f>IF(K9806&gt;L9806,"HIGH ZONE BIAS",IF(K9806&lt;L9806,"LOW ZONE BIAS","EQUILIBRIUM"))</f>
        <v>EQUILIBRIUM</v>
      </c>
    </row>
    <row r="9807">
      <c r="A9807">
        <v>17764</v>
      </c>
      <c r="B9807" t="str">
        <v>2018-07-19</v>
      </c>
      <c r="C9807" t="str">
        <v>Afternoon</v>
      </c>
      <c r="D9807">
        <v>3</v>
      </c>
      <c r="E9807" t="str">
        <f>IF(MOD(D9807,2)=0,"EVEN","ODD")</f>
        <v>ODD</v>
      </c>
      <c r="F9807" t="str">
        <f>IF(D9807&lt;=18,"LOW (1-18)","HIGH (19-36)")</f>
        <v>LOW (1-18)</v>
      </c>
      <c r="G9807">
        <f>INT((D9807-1)/6)+1</f>
        <v>1</v>
      </c>
      <c r="H9807">
        <f>MOD(D9807-1,6)+1</f>
        <v>3</v>
      </c>
      <c r="I9807">
        <f>37-D9807</f>
        <v>34</v>
      </c>
      <c r="J9807">
        <f>ABS(D9807-D9808)</f>
        <v>5</v>
      </c>
      <c r="K9807">
        <f>AVERAGE(D9807:D9811)</f>
        <v>3</v>
      </c>
      <c r="L9807">
        <f>AVERAGE(D9807:D9826)</f>
        <v>3</v>
      </c>
      <c r="M9807">
        <f>K9807-L9807</f>
        <v>0</v>
      </c>
      <c r="N9807" t="str">
        <f>IF(K9807&gt;L9807,"HIGH ZONE BIAS",IF(K9807&lt;L9807,"LOW ZONE BIAS","EQUILIBRIUM"))</f>
        <v>EQUILIBRIUM</v>
      </c>
    </row>
    <row r="9808">
      <c r="A9808">
        <v>17763</v>
      </c>
      <c r="B9808" t="str">
        <v>2018-07-19</v>
      </c>
      <c r="C9808" t="str">
        <v>Midday</v>
      </c>
      <c r="D9808">
        <v>8</v>
      </c>
      <c r="E9808" t="str">
        <f>IF(MOD(D9808,2)=0,"EVEN","ODD")</f>
        <v>EVEN</v>
      </c>
      <c r="F9808" t="str">
        <f>IF(D9808&lt;=18,"LOW (1-18)","HIGH (19-36)")</f>
        <v>LOW (1-18)</v>
      </c>
      <c r="G9808">
        <f>INT((D9808-1)/6)+1</f>
        <v>2</v>
      </c>
      <c r="H9808">
        <f>MOD(D9808-1,6)+1</f>
        <v>2</v>
      </c>
      <c r="I9808">
        <f>37-D9808</f>
        <v>29</v>
      </c>
      <c r="J9808">
        <f>ABS(D9808-D9809)</f>
        <v>7</v>
      </c>
      <c r="K9808">
        <f>AVERAGE(D9808:D9812)</f>
        <v>8</v>
      </c>
      <c r="L9808">
        <f>AVERAGE(D9808:D9827)</f>
        <v>8</v>
      </c>
      <c r="M9808">
        <f>K9808-L9808</f>
        <v>0</v>
      </c>
      <c r="N9808" t="str">
        <f>IF(K9808&gt;L9808,"HIGH ZONE BIAS",IF(K9808&lt;L9808,"LOW ZONE BIAS","EQUILIBRIUM"))</f>
        <v>EQUILIBRIUM</v>
      </c>
    </row>
    <row r="9809">
      <c r="A9809">
        <v>17762</v>
      </c>
      <c r="B9809" t="str">
        <v>2018-07-19</v>
      </c>
      <c r="C9809" t="str">
        <v>Morning</v>
      </c>
      <c r="D9809">
        <v>1</v>
      </c>
      <c r="E9809" t="str">
        <f>IF(MOD(D9809,2)=0,"EVEN","ODD")</f>
        <v>ODD</v>
      </c>
      <c r="F9809" t="str">
        <f>IF(D9809&lt;=18,"LOW (1-18)","HIGH (19-36)")</f>
        <v>LOW (1-18)</v>
      </c>
      <c r="G9809">
        <f>INT((D9809-1)/6)+1</f>
        <v>1</v>
      </c>
      <c r="H9809">
        <f>MOD(D9809-1,6)+1</f>
        <v>1</v>
      </c>
      <c r="I9809">
        <f>37-D9809</f>
        <v>36</v>
      </c>
      <c r="J9809">
        <f>ABS(D9809-D9810)</f>
        <v>23</v>
      </c>
      <c r="K9809">
        <f>AVERAGE(D9809:D9813)</f>
        <v>1</v>
      </c>
      <c r="L9809">
        <f>AVERAGE(D9809:D9828)</f>
        <v>1</v>
      </c>
      <c r="M9809">
        <f>K9809-L9809</f>
        <v>0</v>
      </c>
      <c r="N9809" t="str">
        <f>IF(K9809&gt;L9809,"HIGH ZONE BIAS",IF(K9809&lt;L9809,"LOW ZONE BIAS","EQUILIBRIUM"))</f>
        <v>EQUILIBRIUM</v>
      </c>
    </row>
    <row r="9810">
      <c r="A9810">
        <v>17761</v>
      </c>
      <c r="B9810" t="str">
        <v>2018-07-18</v>
      </c>
      <c r="C9810" t="str">
        <v>Evening</v>
      </c>
      <c r="D9810">
        <v>24</v>
      </c>
      <c r="E9810" t="str">
        <f>IF(MOD(D9810,2)=0,"EVEN","ODD")</f>
        <v>EVEN</v>
      </c>
      <c r="F9810" t="str">
        <f>IF(D9810&lt;=18,"LOW (1-18)","HIGH (19-36)")</f>
        <v>HIGH (19-36)</v>
      </c>
      <c r="G9810">
        <f>INT((D9810-1)/6)+1</f>
        <v>4</v>
      </c>
      <c r="H9810">
        <f>MOD(D9810-1,6)+1</f>
        <v>6</v>
      </c>
      <c r="I9810">
        <f>37-D9810</f>
        <v>13</v>
      </c>
      <c r="J9810">
        <f>ABS(D9810-D9811)</f>
        <v>22</v>
      </c>
      <c r="K9810">
        <f>AVERAGE(D9810:D9814)</f>
        <v>24</v>
      </c>
      <c r="L9810">
        <f>AVERAGE(D9810:D9829)</f>
        <v>24</v>
      </c>
      <c r="M9810">
        <f>K9810-L9810</f>
        <v>0</v>
      </c>
      <c r="N9810" t="str">
        <f>IF(K9810&gt;L9810,"HIGH ZONE BIAS",IF(K9810&lt;L9810,"LOW ZONE BIAS","EQUILIBRIUM"))</f>
        <v>EQUILIBRIUM</v>
      </c>
    </row>
    <row r="9811">
      <c r="A9811">
        <v>17760</v>
      </c>
      <c r="B9811" t="str">
        <v>2018-07-18</v>
      </c>
      <c r="C9811" t="str">
        <v>Afternoon</v>
      </c>
      <c r="D9811">
        <v>2</v>
      </c>
      <c r="E9811" t="str">
        <f>IF(MOD(D9811,2)=0,"EVEN","ODD")</f>
        <v>EVEN</v>
      </c>
      <c r="F9811" t="str">
        <f>IF(D9811&lt;=18,"LOW (1-18)","HIGH (19-36)")</f>
        <v>LOW (1-18)</v>
      </c>
      <c r="G9811">
        <f>INT((D9811-1)/6)+1</f>
        <v>1</v>
      </c>
      <c r="H9811">
        <f>MOD(D9811-1,6)+1</f>
        <v>2</v>
      </c>
      <c r="I9811">
        <f>37-D9811</f>
        <v>35</v>
      </c>
      <c r="J9811">
        <f>ABS(D9811-D9812)</f>
        <v>5</v>
      </c>
      <c r="K9811">
        <f>AVERAGE(D9811:D9815)</f>
        <v>2</v>
      </c>
      <c r="L9811">
        <f>AVERAGE(D9811:D9830)</f>
        <v>2</v>
      </c>
      <c r="M9811">
        <f>K9811-L9811</f>
        <v>0</v>
      </c>
      <c r="N9811" t="str">
        <f>IF(K9811&gt;L9811,"HIGH ZONE BIAS",IF(K9811&lt;L9811,"LOW ZONE BIAS","EQUILIBRIUM"))</f>
        <v>EQUILIBRIUM</v>
      </c>
    </row>
    <row r="9812">
      <c r="A9812">
        <v>17759</v>
      </c>
      <c r="B9812" t="str">
        <v>2018-07-18</v>
      </c>
      <c r="C9812" t="str">
        <v>Midday</v>
      </c>
      <c r="D9812">
        <v>7</v>
      </c>
      <c r="E9812" t="str">
        <f>IF(MOD(D9812,2)=0,"EVEN","ODD")</f>
        <v>ODD</v>
      </c>
      <c r="F9812" t="str">
        <f>IF(D9812&lt;=18,"LOW (1-18)","HIGH (19-36)")</f>
        <v>LOW (1-18)</v>
      </c>
      <c r="G9812">
        <f>INT((D9812-1)/6)+1</f>
        <v>2</v>
      </c>
      <c r="H9812">
        <f>MOD(D9812-1,6)+1</f>
        <v>1</v>
      </c>
      <c r="I9812">
        <f>37-D9812</f>
        <v>30</v>
      </c>
      <c r="J9812">
        <f>ABS(D9812-D9813)</f>
        <v>20</v>
      </c>
      <c r="K9812">
        <f>AVERAGE(D9812:D9816)</f>
        <v>7</v>
      </c>
      <c r="L9812">
        <f>AVERAGE(D9812:D9831)</f>
        <v>7</v>
      </c>
      <c r="M9812">
        <f>K9812-L9812</f>
        <v>0</v>
      </c>
      <c r="N9812" t="str">
        <f>IF(K9812&gt;L9812,"HIGH ZONE BIAS",IF(K9812&lt;L9812,"LOW ZONE BIAS","EQUILIBRIUM"))</f>
        <v>EQUILIBRIUM</v>
      </c>
    </row>
    <row r="9813">
      <c r="A9813">
        <v>17758</v>
      </c>
      <c r="B9813" t="str">
        <v>2018-07-18</v>
      </c>
      <c r="C9813" t="str">
        <v>Morning</v>
      </c>
      <c r="D9813">
        <v>27</v>
      </c>
      <c r="E9813" t="str">
        <f>IF(MOD(D9813,2)=0,"EVEN","ODD")</f>
        <v>ODD</v>
      </c>
      <c r="F9813" t="str">
        <f>IF(D9813&lt;=18,"LOW (1-18)","HIGH (19-36)")</f>
        <v>HIGH (19-36)</v>
      </c>
      <c r="G9813">
        <f>INT((D9813-1)/6)+1</f>
        <v>5</v>
      </c>
      <c r="H9813">
        <f>MOD(D9813-1,6)+1</f>
        <v>3</v>
      </c>
      <c r="I9813">
        <f>37-D9813</f>
        <v>10</v>
      </c>
      <c r="J9813">
        <f>ABS(D9813-D9814)</f>
        <v>5</v>
      </c>
      <c r="K9813">
        <f>AVERAGE(D9813:D9817)</f>
        <v>27</v>
      </c>
      <c r="L9813">
        <f>AVERAGE(D9813:D9832)</f>
        <v>27</v>
      </c>
      <c r="M9813">
        <f>K9813-L9813</f>
        <v>0</v>
      </c>
      <c r="N9813" t="str">
        <f>IF(K9813&gt;L9813,"HIGH ZONE BIAS",IF(K9813&lt;L9813,"LOW ZONE BIAS","EQUILIBRIUM"))</f>
        <v>EQUILIBRIUM</v>
      </c>
    </row>
    <row r="9814">
      <c r="A9814">
        <v>17757</v>
      </c>
      <c r="B9814" t="str">
        <v>2018-07-17</v>
      </c>
      <c r="C9814" t="str">
        <v>Evening</v>
      </c>
      <c r="D9814">
        <v>22</v>
      </c>
      <c r="E9814" t="str">
        <f>IF(MOD(D9814,2)=0,"EVEN","ODD")</f>
        <v>EVEN</v>
      </c>
      <c r="F9814" t="str">
        <f>IF(D9814&lt;=18,"LOW (1-18)","HIGH (19-36)")</f>
        <v>HIGH (19-36)</v>
      </c>
      <c r="G9814">
        <f>INT((D9814-1)/6)+1</f>
        <v>4</v>
      </c>
      <c r="H9814">
        <f>MOD(D9814-1,6)+1</f>
        <v>4</v>
      </c>
      <c r="I9814">
        <f>37-D9814</f>
        <v>15</v>
      </c>
      <c r="J9814">
        <f>ABS(D9814-D9815)</f>
        <v>11</v>
      </c>
      <c r="K9814">
        <f>AVERAGE(D9814:D9818)</f>
        <v>22</v>
      </c>
      <c r="L9814">
        <f>AVERAGE(D9814:D9833)</f>
        <v>22</v>
      </c>
      <c r="M9814">
        <f>K9814-L9814</f>
        <v>0</v>
      </c>
      <c r="N9814" t="str">
        <f>IF(K9814&gt;L9814,"HIGH ZONE BIAS",IF(K9814&lt;L9814,"LOW ZONE BIAS","EQUILIBRIUM"))</f>
        <v>EQUILIBRIUM</v>
      </c>
    </row>
    <row r="9815">
      <c r="A9815">
        <v>17756</v>
      </c>
      <c r="B9815" t="str">
        <v>2018-07-17</v>
      </c>
      <c r="C9815" t="str">
        <v>Afternoon</v>
      </c>
      <c r="D9815">
        <v>11</v>
      </c>
      <c r="E9815" t="str">
        <f>IF(MOD(D9815,2)=0,"EVEN","ODD")</f>
        <v>ODD</v>
      </c>
      <c r="F9815" t="str">
        <f>IF(D9815&lt;=18,"LOW (1-18)","HIGH (19-36)")</f>
        <v>LOW (1-18)</v>
      </c>
      <c r="G9815">
        <f>INT((D9815-1)/6)+1</f>
        <v>2</v>
      </c>
      <c r="H9815">
        <f>MOD(D9815-1,6)+1</f>
        <v>5</v>
      </c>
      <c r="I9815">
        <f>37-D9815</f>
        <v>26</v>
      </c>
      <c r="J9815">
        <f>ABS(D9815-D9816)</f>
        <v>20</v>
      </c>
      <c r="K9815">
        <f>AVERAGE(D9815:D9819)</f>
        <v>11</v>
      </c>
      <c r="L9815">
        <f>AVERAGE(D9815:D9834)</f>
        <v>11</v>
      </c>
      <c r="M9815">
        <f>K9815-L9815</f>
        <v>0</v>
      </c>
      <c r="N9815" t="str">
        <f>IF(K9815&gt;L9815,"HIGH ZONE BIAS",IF(K9815&lt;L9815,"LOW ZONE BIAS","EQUILIBRIUM"))</f>
        <v>EQUILIBRIUM</v>
      </c>
    </row>
    <row r="9816">
      <c r="A9816">
        <v>17755</v>
      </c>
      <c r="B9816" t="str">
        <v>2018-07-17</v>
      </c>
      <c r="C9816" t="str">
        <v>Midday</v>
      </c>
      <c r="D9816">
        <v>31</v>
      </c>
      <c r="E9816" t="str">
        <f>IF(MOD(D9816,2)=0,"EVEN","ODD")</f>
        <v>ODD</v>
      </c>
      <c r="F9816" t="str">
        <f>IF(D9816&lt;=18,"LOW (1-18)","HIGH (19-36)")</f>
        <v>HIGH (19-36)</v>
      </c>
      <c r="G9816">
        <f>INT((D9816-1)/6)+1</f>
        <v>6</v>
      </c>
      <c r="H9816">
        <f>MOD(D9816-1,6)+1</f>
        <v>1</v>
      </c>
      <c r="I9816">
        <f>37-D9816</f>
        <v>6</v>
      </c>
      <c r="J9816">
        <f>ABS(D9816-D9817)</f>
        <v>16</v>
      </c>
      <c r="K9816">
        <f>AVERAGE(D9816:D9820)</f>
        <v>31</v>
      </c>
      <c r="L9816">
        <f>AVERAGE(D9816:D9835)</f>
        <v>31</v>
      </c>
      <c r="M9816">
        <f>K9816-L9816</f>
        <v>0</v>
      </c>
      <c r="N9816" t="str">
        <f>IF(K9816&gt;L9816,"HIGH ZONE BIAS",IF(K9816&lt;L9816,"LOW ZONE BIAS","EQUILIBRIUM"))</f>
        <v>EQUILIBRIUM</v>
      </c>
    </row>
    <row r="9817">
      <c r="A9817">
        <v>17754</v>
      </c>
      <c r="B9817" t="str">
        <v>2018-07-17</v>
      </c>
      <c r="C9817" t="str">
        <v>Morning</v>
      </c>
      <c r="D9817">
        <v>15</v>
      </c>
      <c r="E9817" t="str">
        <f>IF(MOD(D9817,2)=0,"EVEN","ODD")</f>
        <v>ODD</v>
      </c>
      <c r="F9817" t="str">
        <f>IF(D9817&lt;=18,"LOW (1-18)","HIGH (19-36)")</f>
        <v>LOW (1-18)</v>
      </c>
      <c r="G9817">
        <f>INT((D9817-1)/6)+1</f>
        <v>3</v>
      </c>
      <c r="H9817">
        <f>MOD(D9817-1,6)+1</f>
        <v>3</v>
      </c>
      <c r="I9817">
        <f>37-D9817</f>
        <v>22</v>
      </c>
      <c r="J9817">
        <f>ABS(D9817-D9818)</f>
        <v>18</v>
      </c>
      <c r="K9817">
        <f>AVERAGE(D9817:D9821)</f>
        <v>15</v>
      </c>
      <c r="L9817">
        <f>AVERAGE(D9817:D9836)</f>
        <v>15</v>
      </c>
      <c r="M9817">
        <f>K9817-L9817</f>
        <v>0</v>
      </c>
      <c r="N9817" t="str">
        <f>IF(K9817&gt;L9817,"HIGH ZONE BIAS",IF(K9817&lt;L9817,"LOW ZONE BIAS","EQUILIBRIUM"))</f>
        <v>EQUILIBRIUM</v>
      </c>
    </row>
    <row r="9818">
      <c r="A9818">
        <v>17753</v>
      </c>
      <c r="B9818" t="str">
        <v>2018-07-16</v>
      </c>
      <c r="C9818" t="str">
        <v>Evening</v>
      </c>
      <c r="D9818">
        <v>33</v>
      </c>
      <c r="E9818" t="str">
        <f>IF(MOD(D9818,2)=0,"EVEN","ODD")</f>
        <v>ODD</v>
      </c>
      <c r="F9818" t="str">
        <f>IF(D9818&lt;=18,"LOW (1-18)","HIGH (19-36)")</f>
        <v>HIGH (19-36)</v>
      </c>
      <c r="G9818">
        <f>INT((D9818-1)/6)+1</f>
        <v>6</v>
      </c>
      <c r="H9818">
        <f>MOD(D9818-1,6)+1</f>
        <v>3</v>
      </c>
      <c r="I9818">
        <f>37-D9818</f>
        <v>4</v>
      </c>
      <c r="J9818">
        <f>ABS(D9818-D9819)</f>
        <v>19</v>
      </c>
      <c r="K9818">
        <f>AVERAGE(D9818:D9822)</f>
        <v>33</v>
      </c>
      <c r="L9818">
        <f>AVERAGE(D9818:D9837)</f>
        <v>33</v>
      </c>
      <c r="M9818">
        <f>K9818-L9818</f>
        <v>0</v>
      </c>
      <c r="N9818" t="str">
        <f>IF(K9818&gt;L9818,"HIGH ZONE BIAS",IF(K9818&lt;L9818,"LOW ZONE BIAS","EQUILIBRIUM"))</f>
        <v>EQUILIBRIUM</v>
      </c>
    </row>
    <row r="9819">
      <c r="A9819">
        <v>17752</v>
      </c>
      <c r="B9819" t="str">
        <v>2018-07-16</v>
      </c>
      <c r="C9819" t="str">
        <v>Afternoon</v>
      </c>
      <c r="D9819">
        <v>14</v>
      </c>
      <c r="E9819" t="str">
        <f>IF(MOD(D9819,2)=0,"EVEN","ODD")</f>
        <v>EVEN</v>
      </c>
      <c r="F9819" t="str">
        <f>IF(D9819&lt;=18,"LOW (1-18)","HIGH (19-36)")</f>
        <v>LOW (1-18)</v>
      </c>
      <c r="G9819">
        <f>INT((D9819-1)/6)+1</f>
        <v>3</v>
      </c>
      <c r="H9819">
        <f>MOD(D9819-1,6)+1</f>
        <v>2</v>
      </c>
      <c r="I9819">
        <f>37-D9819</f>
        <v>23</v>
      </c>
      <c r="J9819">
        <f>ABS(D9819-D9820)</f>
        <v>7</v>
      </c>
      <c r="K9819">
        <f>AVERAGE(D9819:D9823)</f>
        <v>14</v>
      </c>
      <c r="L9819">
        <f>AVERAGE(D9819:D9838)</f>
        <v>14</v>
      </c>
      <c r="M9819">
        <f>K9819-L9819</f>
        <v>0</v>
      </c>
      <c r="N9819" t="str">
        <f>IF(K9819&gt;L9819,"HIGH ZONE BIAS",IF(K9819&lt;L9819,"LOW ZONE BIAS","EQUILIBRIUM"))</f>
        <v>EQUILIBRIUM</v>
      </c>
    </row>
    <row r="9820">
      <c r="A9820">
        <v>17751</v>
      </c>
      <c r="B9820" t="str">
        <v>2018-07-16</v>
      </c>
      <c r="C9820" t="str">
        <v>Midday</v>
      </c>
      <c r="D9820">
        <v>7</v>
      </c>
      <c r="E9820" t="str">
        <f>IF(MOD(D9820,2)=0,"EVEN","ODD")</f>
        <v>ODD</v>
      </c>
      <c r="F9820" t="str">
        <f>IF(D9820&lt;=18,"LOW (1-18)","HIGH (19-36)")</f>
        <v>LOW (1-18)</v>
      </c>
      <c r="G9820">
        <f>INT((D9820-1)/6)+1</f>
        <v>2</v>
      </c>
      <c r="H9820">
        <f>MOD(D9820-1,6)+1</f>
        <v>1</v>
      </c>
      <c r="I9820">
        <f>37-D9820</f>
        <v>30</v>
      </c>
      <c r="J9820">
        <f>ABS(D9820-D9821)</f>
        <v>2</v>
      </c>
      <c r="K9820">
        <f>AVERAGE(D9820:D9824)</f>
        <v>7</v>
      </c>
      <c r="L9820">
        <f>AVERAGE(D9820:D9839)</f>
        <v>7</v>
      </c>
      <c r="M9820">
        <f>K9820-L9820</f>
        <v>0</v>
      </c>
      <c r="N9820" t="str">
        <f>IF(K9820&gt;L9820,"HIGH ZONE BIAS",IF(K9820&lt;L9820,"LOW ZONE BIAS","EQUILIBRIUM"))</f>
        <v>EQUILIBRIUM</v>
      </c>
    </row>
    <row r="9821">
      <c r="A9821">
        <v>17750</v>
      </c>
      <c r="B9821" t="str">
        <v>2018-07-16</v>
      </c>
      <c r="C9821" t="str">
        <v>Morning</v>
      </c>
      <c r="D9821">
        <v>9</v>
      </c>
      <c r="E9821" t="str">
        <f>IF(MOD(D9821,2)=0,"EVEN","ODD")</f>
        <v>ODD</v>
      </c>
      <c r="F9821" t="str">
        <f>IF(D9821&lt;=18,"LOW (1-18)","HIGH (19-36)")</f>
        <v>LOW (1-18)</v>
      </c>
      <c r="G9821">
        <f>INT((D9821-1)/6)+1</f>
        <v>2</v>
      </c>
      <c r="H9821">
        <f>MOD(D9821-1,6)+1</f>
        <v>3</v>
      </c>
      <c r="I9821">
        <f>37-D9821</f>
        <v>28</v>
      </c>
      <c r="J9821">
        <f>ABS(D9821-D9822)</f>
        <v>14</v>
      </c>
      <c r="K9821">
        <f>AVERAGE(D9821:D9825)</f>
        <v>9</v>
      </c>
      <c r="L9821">
        <f>AVERAGE(D9821:D9840)</f>
        <v>9</v>
      </c>
      <c r="M9821">
        <f>K9821-L9821</f>
        <v>0</v>
      </c>
      <c r="N9821" t="str">
        <f>IF(K9821&gt;L9821,"HIGH ZONE BIAS",IF(K9821&lt;L9821,"LOW ZONE BIAS","EQUILIBRIUM"))</f>
        <v>EQUILIBRIUM</v>
      </c>
    </row>
    <row r="9822">
      <c r="A9822">
        <v>17749</v>
      </c>
      <c r="B9822" t="str">
        <v>2018-07-14</v>
      </c>
      <c r="C9822" t="str">
        <v>Evening</v>
      </c>
      <c r="D9822">
        <v>23</v>
      </c>
      <c r="E9822" t="str">
        <f>IF(MOD(D9822,2)=0,"EVEN","ODD")</f>
        <v>ODD</v>
      </c>
      <c r="F9822" t="str">
        <f>IF(D9822&lt;=18,"LOW (1-18)","HIGH (19-36)")</f>
        <v>HIGH (19-36)</v>
      </c>
      <c r="G9822">
        <f>INT((D9822-1)/6)+1</f>
        <v>4</v>
      </c>
      <c r="H9822">
        <f>MOD(D9822-1,6)+1</f>
        <v>5</v>
      </c>
      <c r="I9822">
        <f>37-D9822</f>
        <v>14</v>
      </c>
      <c r="J9822">
        <f>ABS(D9822-D9823)</f>
        <v>8</v>
      </c>
      <c r="K9822">
        <f>AVERAGE(D9822:D9826)</f>
        <v>23</v>
      </c>
      <c r="L9822">
        <f>AVERAGE(D9822:D9841)</f>
        <v>23</v>
      </c>
      <c r="M9822">
        <f>K9822-L9822</f>
        <v>0</v>
      </c>
      <c r="N9822" t="str">
        <f>IF(K9822&gt;L9822,"HIGH ZONE BIAS",IF(K9822&lt;L9822,"LOW ZONE BIAS","EQUILIBRIUM"))</f>
        <v>EQUILIBRIUM</v>
      </c>
    </row>
    <row r="9823">
      <c r="A9823">
        <v>17748</v>
      </c>
      <c r="B9823" t="str">
        <v>2018-07-14</v>
      </c>
      <c r="C9823" t="str">
        <v>Afternoon</v>
      </c>
      <c r="D9823">
        <v>15</v>
      </c>
      <c r="E9823" t="str">
        <f>IF(MOD(D9823,2)=0,"EVEN","ODD")</f>
        <v>ODD</v>
      </c>
      <c r="F9823" t="str">
        <f>IF(D9823&lt;=18,"LOW (1-18)","HIGH (19-36)")</f>
        <v>LOW (1-18)</v>
      </c>
      <c r="G9823">
        <f>INT((D9823-1)/6)+1</f>
        <v>3</v>
      </c>
      <c r="H9823">
        <f>MOD(D9823-1,6)+1</f>
        <v>3</v>
      </c>
      <c r="I9823">
        <f>37-D9823</f>
        <v>22</v>
      </c>
      <c r="J9823">
        <f>ABS(D9823-D9824)</f>
        <v>1</v>
      </c>
      <c r="K9823">
        <f>AVERAGE(D9823:D9827)</f>
        <v>15</v>
      </c>
      <c r="L9823">
        <f>AVERAGE(D9823:D9842)</f>
        <v>15</v>
      </c>
      <c r="M9823">
        <f>K9823-L9823</f>
        <v>0</v>
      </c>
      <c r="N9823" t="str">
        <f>IF(K9823&gt;L9823,"HIGH ZONE BIAS",IF(K9823&lt;L9823,"LOW ZONE BIAS","EQUILIBRIUM"))</f>
        <v>EQUILIBRIUM</v>
      </c>
    </row>
    <row r="9824">
      <c r="A9824">
        <v>17747</v>
      </c>
      <c r="B9824" t="str">
        <v>2018-07-14</v>
      </c>
      <c r="C9824" t="str">
        <v>Midday</v>
      </c>
      <c r="D9824">
        <v>14</v>
      </c>
      <c r="E9824" t="str">
        <f>IF(MOD(D9824,2)=0,"EVEN","ODD")</f>
        <v>EVEN</v>
      </c>
      <c r="F9824" t="str">
        <f>IF(D9824&lt;=18,"LOW (1-18)","HIGH (19-36)")</f>
        <v>LOW (1-18)</v>
      </c>
      <c r="G9824">
        <f>INT((D9824-1)/6)+1</f>
        <v>3</v>
      </c>
      <c r="H9824">
        <f>MOD(D9824-1,6)+1</f>
        <v>2</v>
      </c>
      <c r="I9824">
        <f>37-D9824</f>
        <v>23</v>
      </c>
      <c r="J9824">
        <f>ABS(D9824-D9825)</f>
        <v>9</v>
      </c>
      <c r="K9824">
        <f>AVERAGE(D9824:D9828)</f>
        <v>14</v>
      </c>
      <c r="L9824">
        <f>AVERAGE(D9824:D9843)</f>
        <v>14</v>
      </c>
      <c r="M9824">
        <f>K9824-L9824</f>
        <v>0</v>
      </c>
      <c r="N9824" t="str">
        <f>IF(K9824&gt;L9824,"HIGH ZONE BIAS",IF(K9824&lt;L9824,"LOW ZONE BIAS","EQUILIBRIUM"))</f>
        <v>EQUILIBRIUM</v>
      </c>
    </row>
    <row r="9825">
      <c r="A9825">
        <v>17746</v>
      </c>
      <c r="B9825" t="str">
        <v>2018-07-14</v>
      </c>
      <c r="C9825" t="str">
        <v>Morning</v>
      </c>
      <c r="D9825">
        <v>5</v>
      </c>
      <c r="E9825" t="str">
        <f>IF(MOD(D9825,2)=0,"EVEN","ODD")</f>
        <v>ODD</v>
      </c>
      <c r="F9825" t="str">
        <f>IF(D9825&lt;=18,"LOW (1-18)","HIGH (19-36)")</f>
        <v>LOW (1-18)</v>
      </c>
      <c r="G9825">
        <f>INT((D9825-1)/6)+1</f>
        <v>1</v>
      </c>
      <c r="H9825">
        <f>MOD(D9825-1,6)+1</f>
        <v>5</v>
      </c>
      <c r="I9825">
        <f>37-D9825</f>
        <v>32</v>
      </c>
      <c r="J9825">
        <f>ABS(D9825-D9826)</f>
        <v>26</v>
      </c>
      <c r="K9825">
        <f>AVERAGE(D9825:D9829)</f>
        <v>5</v>
      </c>
      <c r="L9825">
        <f>AVERAGE(D9825:D9844)</f>
        <v>5</v>
      </c>
      <c r="M9825">
        <f>K9825-L9825</f>
        <v>0</v>
      </c>
      <c r="N9825" t="str">
        <f>IF(K9825&gt;L9825,"HIGH ZONE BIAS",IF(K9825&lt;L9825,"LOW ZONE BIAS","EQUILIBRIUM"))</f>
        <v>EQUILIBRIUM</v>
      </c>
    </row>
    <row r="9826">
      <c r="A9826">
        <v>17745</v>
      </c>
      <c r="B9826" t="str">
        <v>2018-07-13</v>
      </c>
      <c r="C9826" t="str">
        <v>Evening</v>
      </c>
      <c r="D9826">
        <v>31</v>
      </c>
      <c r="E9826" t="str">
        <f>IF(MOD(D9826,2)=0,"EVEN","ODD")</f>
        <v>ODD</v>
      </c>
      <c r="F9826" t="str">
        <f>IF(D9826&lt;=18,"LOW (1-18)","HIGH (19-36)")</f>
        <v>HIGH (19-36)</v>
      </c>
      <c r="G9826">
        <f>INT((D9826-1)/6)+1</f>
        <v>6</v>
      </c>
      <c r="H9826">
        <f>MOD(D9826-1,6)+1</f>
        <v>1</v>
      </c>
      <c r="I9826">
        <f>37-D9826</f>
        <v>6</v>
      </c>
      <c r="J9826">
        <f>ABS(D9826-D9827)</f>
        <v>13</v>
      </c>
      <c r="K9826">
        <f>AVERAGE(D9826:D9830)</f>
        <v>31</v>
      </c>
      <c r="L9826">
        <f>AVERAGE(D9826:D9845)</f>
        <v>31</v>
      </c>
      <c r="M9826">
        <f>K9826-L9826</f>
        <v>0</v>
      </c>
      <c r="N9826" t="str">
        <f>IF(K9826&gt;L9826,"HIGH ZONE BIAS",IF(K9826&lt;L9826,"LOW ZONE BIAS","EQUILIBRIUM"))</f>
        <v>EQUILIBRIUM</v>
      </c>
    </row>
    <row r="9827">
      <c r="A9827">
        <v>17744</v>
      </c>
      <c r="B9827" t="str">
        <v>2018-07-13</v>
      </c>
      <c r="C9827" t="str">
        <v>Afternoon</v>
      </c>
      <c r="D9827">
        <v>18</v>
      </c>
      <c r="E9827" t="str">
        <f>IF(MOD(D9827,2)=0,"EVEN","ODD")</f>
        <v>EVEN</v>
      </c>
      <c r="F9827" t="str">
        <f>IF(D9827&lt;=18,"LOW (1-18)","HIGH (19-36)")</f>
        <v>LOW (1-18)</v>
      </c>
      <c r="G9827">
        <f>INT((D9827-1)/6)+1</f>
        <v>3</v>
      </c>
      <c r="H9827">
        <f>MOD(D9827-1,6)+1</f>
        <v>6</v>
      </c>
      <c r="I9827">
        <f>37-D9827</f>
        <v>19</v>
      </c>
      <c r="J9827">
        <f>ABS(D9827-D9828)</f>
        <v>14</v>
      </c>
      <c r="K9827">
        <f>AVERAGE(D9827:D9831)</f>
        <v>18</v>
      </c>
      <c r="L9827">
        <f>AVERAGE(D9827:D9846)</f>
        <v>18</v>
      </c>
      <c r="M9827">
        <f>K9827-L9827</f>
        <v>0</v>
      </c>
      <c r="N9827" t="str">
        <f>IF(K9827&gt;L9827,"HIGH ZONE BIAS",IF(K9827&lt;L9827,"LOW ZONE BIAS","EQUILIBRIUM"))</f>
        <v>EQUILIBRIUM</v>
      </c>
    </row>
    <row r="9828">
      <c r="A9828">
        <v>17743</v>
      </c>
      <c r="B9828" t="str">
        <v>2018-07-13</v>
      </c>
      <c r="C9828" t="str">
        <v>Midday</v>
      </c>
      <c r="D9828">
        <v>4</v>
      </c>
      <c r="E9828" t="str">
        <f>IF(MOD(D9828,2)=0,"EVEN","ODD")</f>
        <v>EVEN</v>
      </c>
      <c r="F9828" t="str">
        <f>IF(D9828&lt;=18,"LOW (1-18)","HIGH (19-36)")</f>
        <v>LOW (1-18)</v>
      </c>
      <c r="G9828">
        <f>INT((D9828-1)/6)+1</f>
        <v>1</v>
      </c>
      <c r="H9828">
        <f>MOD(D9828-1,6)+1</f>
        <v>4</v>
      </c>
      <c r="I9828">
        <f>37-D9828</f>
        <v>33</v>
      </c>
      <c r="J9828">
        <f>ABS(D9828-D9829)</f>
        <v>12</v>
      </c>
      <c r="K9828">
        <f>AVERAGE(D9828:D9832)</f>
        <v>4</v>
      </c>
      <c r="L9828">
        <f>AVERAGE(D9828:D9847)</f>
        <v>4</v>
      </c>
      <c r="M9828">
        <f>K9828-L9828</f>
        <v>0</v>
      </c>
      <c r="N9828" t="str">
        <f>IF(K9828&gt;L9828,"HIGH ZONE BIAS",IF(K9828&lt;L9828,"LOW ZONE BIAS","EQUILIBRIUM"))</f>
        <v>EQUILIBRIUM</v>
      </c>
    </row>
    <row r="9829">
      <c r="A9829">
        <v>17742</v>
      </c>
      <c r="B9829" t="str">
        <v>2018-07-13</v>
      </c>
      <c r="C9829" t="str">
        <v>Morning</v>
      </c>
      <c r="D9829">
        <v>16</v>
      </c>
      <c r="E9829" t="str">
        <f>IF(MOD(D9829,2)=0,"EVEN","ODD")</f>
        <v>EVEN</v>
      </c>
      <c r="F9829" t="str">
        <f>IF(D9829&lt;=18,"LOW (1-18)","HIGH (19-36)")</f>
        <v>LOW (1-18)</v>
      </c>
      <c r="G9829">
        <f>INT((D9829-1)/6)+1</f>
        <v>3</v>
      </c>
      <c r="H9829">
        <f>MOD(D9829-1,6)+1</f>
        <v>4</v>
      </c>
      <c r="I9829">
        <f>37-D9829</f>
        <v>21</v>
      </c>
      <c r="J9829">
        <f>ABS(D9829-D9830)</f>
        <v>17</v>
      </c>
      <c r="K9829">
        <f>AVERAGE(D9829:D9833)</f>
        <v>16</v>
      </c>
      <c r="L9829">
        <f>AVERAGE(D9829:D9848)</f>
        <v>16</v>
      </c>
      <c r="M9829">
        <f>K9829-L9829</f>
        <v>0</v>
      </c>
      <c r="N9829" t="str">
        <f>IF(K9829&gt;L9829,"HIGH ZONE BIAS",IF(K9829&lt;L9829,"LOW ZONE BIAS","EQUILIBRIUM"))</f>
        <v>EQUILIBRIUM</v>
      </c>
    </row>
    <row r="9830">
      <c r="A9830">
        <v>17741</v>
      </c>
      <c r="B9830" t="str">
        <v>2018-07-12</v>
      </c>
      <c r="C9830" t="str">
        <v>Evening</v>
      </c>
      <c r="D9830">
        <v>33</v>
      </c>
      <c r="E9830" t="str">
        <f>IF(MOD(D9830,2)=0,"EVEN","ODD")</f>
        <v>ODD</v>
      </c>
      <c r="F9830" t="str">
        <f>IF(D9830&lt;=18,"LOW (1-18)","HIGH (19-36)")</f>
        <v>HIGH (19-36)</v>
      </c>
      <c r="G9830">
        <f>INT((D9830-1)/6)+1</f>
        <v>6</v>
      </c>
      <c r="H9830">
        <f>MOD(D9830-1,6)+1</f>
        <v>3</v>
      </c>
      <c r="I9830">
        <f>37-D9830</f>
        <v>4</v>
      </c>
      <c r="J9830">
        <f>ABS(D9830-D9831)</f>
        <v>27</v>
      </c>
      <c r="K9830">
        <f>AVERAGE(D9830:D9834)</f>
        <v>33</v>
      </c>
      <c r="L9830">
        <f>AVERAGE(D9830:D9849)</f>
        <v>33</v>
      </c>
      <c r="M9830">
        <f>K9830-L9830</f>
        <v>0</v>
      </c>
      <c r="N9830" t="str">
        <f>IF(K9830&gt;L9830,"HIGH ZONE BIAS",IF(K9830&lt;L9830,"LOW ZONE BIAS","EQUILIBRIUM"))</f>
        <v>EQUILIBRIUM</v>
      </c>
    </row>
    <row r="9831">
      <c r="A9831">
        <v>17740</v>
      </c>
      <c r="B9831" t="str">
        <v>2018-07-12</v>
      </c>
      <c r="C9831" t="str">
        <v>Afternoon</v>
      </c>
      <c r="D9831">
        <v>6</v>
      </c>
      <c r="E9831" t="str">
        <f>IF(MOD(D9831,2)=0,"EVEN","ODD")</f>
        <v>EVEN</v>
      </c>
      <c r="F9831" t="str">
        <f>IF(D9831&lt;=18,"LOW (1-18)","HIGH (19-36)")</f>
        <v>LOW (1-18)</v>
      </c>
      <c r="G9831">
        <f>INT((D9831-1)/6)+1</f>
        <v>1</v>
      </c>
      <c r="H9831">
        <f>MOD(D9831-1,6)+1</f>
        <v>6</v>
      </c>
      <c r="I9831">
        <f>37-D9831</f>
        <v>31</v>
      </c>
      <c r="J9831">
        <f>ABS(D9831-D9832)</f>
        <v>12</v>
      </c>
      <c r="K9831">
        <f>AVERAGE(D9831:D9835)</f>
        <v>6</v>
      </c>
      <c r="L9831">
        <f>AVERAGE(D9831:D9850)</f>
        <v>6</v>
      </c>
      <c r="M9831">
        <f>K9831-L9831</f>
        <v>0</v>
      </c>
      <c r="N9831" t="str">
        <f>IF(K9831&gt;L9831,"HIGH ZONE BIAS",IF(K9831&lt;L9831,"LOW ZONE BIAS","EQUILIBRIUM"))</f>
        <v>EQUILIBRIUM</v>
      </c>
    </row>
    <row r="9832">
      <c r="A9832">
        <v>17739</v>
      </c>
      <c r="B9832" t="str">
        <v>2018-07-12</v>
      </c>
      <c r="C9832" t="str">
        <v>Midday</v>
      </c>
      <c r="D9832">
        <v>18</v>
      </c>
      <c r="E9832" t="str">
        <f>IF(MOD(D9832,2)=0,"EVEN","ODD")</f>
        <v>EVEN</v>
      </c>
      <c r="F9832" t="str">
        <f>IF(D9832&lt;=18,"LOW (1-18)","HIGH (19-36)")</f>
        <v>LOW (1-18)</v>
      </c>
      <c r="G9832">
        <f>INT((D9832-1)/6)+1</f>
        <v>3</v>
      </c>
      <c r="H9832">
        <f>MOD(D9832-1,6)+1</f>
        <v>6</v>
      </c>
      <c r="I9832">
        <f>37-D9832</f>
        <v>19</v>
      </c>
      <c r="J9832">
        <f>ABS(D9832-D9833)</f>
        <v>10</v>
      </c>
      <c r="K9832">
        <f>AVERAGE(D9832:D9836)</f>
        <v>18</v>
      </c>
      <c r="L9832">
        <f>AVERAGE(D9832:D9851)</f>
        <v>18</v>
      </c>
      <c r="M9832">
        <f>K9832-L9832</f>
        <v>0</v>
      </c>
      <c r="N9832" t="str">
        <f>IF(K9832&gt;L9832,"HIGH ZONE BIAS",IF(K9832&lt;L9832,"LOW ZONE BIAS","EQUILIBRIUM"))</f>
        <v>EQUILIBRIUM</v>
      </c>
    </row>
    <row r="9833">
      <c r="A9833">
        <v>17738</v>
      </c>
      <c r="B9833" t="str">
        <v>2018-07-12</v>
      </c>
      <c r="C9833" t="str">
        <v>Morning</v>
      </c>
      <c r="D9833">
        <v>8</v>
      </c>
      <c r="E9833" t="str">
        <f>IF(MOD(D9833,2)=0,"EVEN","ODD")</f>
        <v>EVEN</v>
      </c>
      <c r="F9833" t="str">
        <f>IF(D9833&lt;=18,"LOW (1-18)","HIGH (19-36)")</f>
        <v>LOW (1-18)</v>
      </c>
      <c r="G9833">
        <f>INT((D9833-1)/6)+1</f>
        <v>2</v>
      </c>
      <c r="H9833">
        <f>MOD(D9833-1,6)+1</f>
        <v>2</v>
      </c>
      <c r="I9833">
        <f>37-D9833</f>
        <v>29</v>
      </c>
      <c r="J9833">
        <f>ABS(D9833-D9834)</f>
        <v>27</v>
      </c>
      <c r="K9833">
        <f>AVERAGE(D9833:D9837)</f>
        <v>8</v>
      </c>
      <c r="L9833">
        <f>AVERAGE(D9833:D9852)</f>
        <v>8</v>
      </c>
      <c r="M9833">
        <f>K9833-L9833</f>
        <v>0</v>
      </c>
      <c r="N9833" t="str">
        <f>IF(K9833&gt;L9833,"HIGH ZONE BIAS",IF(K9833&lt;L9833,"LOW ZONE BIAS","EQUILIBRIUM"))</f>
        <v>EQUILIBRIUM</v>
      </c>
    </row>
    <row r="9834">
      <c r="A9834">
        <v>17737</v>
      </c>
      <c r="B9834" t="str">
        <v>2018-07-11</v>
      </c>
      <c r="C9834" t="str">
        <v>Evening</v>
      </c>
      <c r="D9834">
        <v>35</v>
      </c>
      <c r="E9834" t="str">
        <f>IF(MOD(D9834,2)=0,"EVEN","ODD")</f>
        <v>ODD</v>
      </c>
      <c r="F9834" t="str">
        <f>IF(D9834&lt;=18,"LOW (1-18)","HIGH (19-36)")</f>
        <v>HIGH (19-36)</v>
      </c>
      <c r="G9834">
        <f>INT((D9834-1)/6)+1</f>
        <v>6</v>
      </c>
      <c r="H9834">
        <f>MOD(D9834-1,6)+1</f>
        <v>5</v>
      </c>
      <c r="I9834">
        <f>37-D9834</f>
        <v>2</v>
      </c>
      <c r="J9834">
        <f>ABS(D9834-D9835)</f>
        <v>14</v>
      </c>
      <c r="K9834">
        <f>AVERAGE(D9834:D9838)</f>
        <v>35</v>
      </c>
      <c r="L9834">
        <f>AVERAGE(D9834:D9853)</f>
        <v>35</v>
      </c>
      <c r="M9834">
        <f>K9834-L9834</f>
        <v>0</v>
      </c>
      <c r="N9834" t="str">
        <f>IF(K9834&gt;L9834,"HIGH ZONE BIAS",IF(K9834&lt;L9834,"LOW ZONE BIAS","EQUILIBRIUM"))</f>
        <v>EQUILIBRIUM</v>
      </c>
    </row>
    <row r="9835">
      <c r="A9835">
        <v>17736</v>
      </c>
      <c r="B9835" t="str">
        <v>2018-07-11</v>
      </c>
      <c r="C9835" t="str">
        <v>Afternoon</v>
      </c>
      <c r="D9835">
        <v>21</v>
      </c>
      <c r="E9835" t="str">
        <f>IF(MOD(D9835,2)=0,"EVEN","ODD")</f>
        <v>ODD</v>
      </c>
      <c r="F9835" t="str">
        <f>IF(D9835&lt;=18,"LOW (1-18)","HIGH (19-36)")</f>
        <v>HIGH (19-36)</v>
      </c>
      <c r="G9835">
        <f>INT((D9835-1)/6)+1</f>
        <v>4</v>
      </c>
      <c r="H9835">
        <f>MOD(D9835-1,6)+1</f>
        <v>3</v>
      </c>
      <c r="I9835">
        <f>37-D9835</f>
        <v>16</v>
      </c>
      <c r="J9835">
        <f>ABS(D9835-D9836)</f>
        <v>18</v>
      </c>
      <c r="K9835">
        <f>AVERAGE(D9835:D9839)</f>
        <v>21</v>
      </c>
      <c r="L9835">
        <f>AVERAGE(D9835:D9854)</f>
        <v>21</v>
      </c>
      <c r="M9835">
        <f>K9835-L9835</f>
        <v>0</v>
      </c>
      <c r="N9835" t="str">
        <f>IF(K9835&gt;L9835,"HIGH ZONE BIAS",IF(K9835&lt;L9835,"LOW ZONE BIAS","EQUILIBRIUM"))</f>
        <v>EQUILIBRIUM</v>
      </c>
    </row>
    <row r="9836">
      <c r="A9836">
        <v>17735</v>
      </c>
      <c r="B9836" t="str">
        <v>2018-07-11</v>
      </c>
      <c r="C9836" t="str">
        <v>Midday</v>
      </c>
      <c r="D9836">
        <v>3</v>
      </c>
      <c r="E9836" t="str">
        <f>IF(MOD(D9836,2)=0,"EVEN","ODD")</f>
        <v>ODD</v>
      </c>
      <c r="F9836" t="str">
        <f>IF(D9836&lt;=18,"LOW (1-18)","HIGH (19-36)")</f>
        <v>LOW (1-18)</v>
      </c>
      <c r="G9836">
        <f>INT((D9836-1)/6)+1</f>
        <v>1</v>
      </c>
      <c r="H9836">
        <f>MOD(D9836-1,6)+1</f>
        <v>3</v>
      </c>
      <c r="I9836">
        <f>37-D9836</f>
        <v>34</v>
      </c>
      <c r="J9836">
        <f>ABS(D9836-D9837)</f>
        <v>8</v>
      </c>
      <c r="K9836">
        <f>AVERAGE(D9836:D9840)</f>
        <v>3</v>
      </c>
      <c r="L9836">
        <f>AVERAGE(D9836:D9855)</f>
        <v>3</v>
      </c>
      <c r="M9836">
        <f>K9836-L9836</f>
        <v>0</v>
      </c>
      <c r="N9836" t="str">
        <f>IF(K9836&gt;L9836,"HIGH ZONE BIAS",IF(K9836&lt;L9836,"LOW ZONE BIAS","EQUILIBRIUM"))</f>
        <v>EQUILIBRIUM</v>
      </c>
    </row>
    <row r="9837">
      <c r="A9837">
        <v>17734</v>
      </c>
      <c r="B9837" t="str">
        <v>2018-07-11</v>
      </c>
      <c r="C9837" t="str">
        <v>Morning</v>
      </c>
      <c r="D9837">
        <v>11</v>
      </c>
      <c r="E9837" t="str">
        <f>IF(MOD(D9837,2)=0,"EVEN","ODD")</f>
        <v>ODD</v>
      </c>
      <c r="F9837" t="str">
        <f>IF(D9837&lt;=18,"LOW (1-18)","HIGH (19-36)")</f>
        <v>LOW (1-18)</v>
      </c>
      <c r="G9837">
        <f>INT((D9837-1)/6)+1</f>
        <v>2</v>
      </c>
      <c r="H9837">
        <f>MOD(D9837-1,6)+1</f>
        <v>5</v>
      </c>
      <c r="I9837">
        <f>37-D9837</f>
        <v>26</v>
      </c>
      <c r="J9837">
        <f>ABS(D9837-D9838)</f>
        <v>1</v>
      </c>
      <c r="K9837">
        <f>AVERAGE(D9837:D9841)</f>
        <v>11</v>
      </c>
      <c r="L9837">
        <f>AVERAGE(D9837:D9856)</f>
        <v>11</v>
      </c>
      <c r="M9837">
        <f>K9837-L9837</f>
        <v>0</v>
      </c>
      <c r="N9837" t="str">
        <f>IF(K9837&gt;L9837,"HIGH ZONE BIAS",IF(K9837&lt;L9837,"LOW ZONE BIAS","EQUILIBRIUM"))</f>
        <v>EQUILIBRIUM</v>
      </c>
    </row>
    <row r="9838">
      <c r="A9838">
        <v>17733</v>
      </c>
      <c r="B9838" t="str">
        <v>2018-07-10</v>
      </c>
      <c r="C9838" t="str">
        <v>Evening</v>
      </c>
      <c r="D9838">
        <v>12</v>
      </c>
      <c r="E9838" t="str">
        <f>IF(MOD(D9838,2)=0,"EVEN","ODD")</f>
        <v>EVEN</v>
      </c>
      <c r="F9838" t="str">
        <f>IF(D9838&lt;=18,"LOW (1-18)","HIGH (19-36)")</f>
        <v>LOW (1-18)</v>
      </c>
      <c r="G9838">
        <f>INT((D9838-1)/6)+1</f>
        <v>2</v>
      </c>
      <c r="H9838">
        <f>MOD(D9838-1,6)+1</f>
        <v>6</v>
      </c>
      <c r="I9838">
        <f>37-D9838</f>
        <v>25</v>
      </c>
      <c r="J9838">
        <f>ABS(D9838-D9839)</f>
        <v>2</v>
      </c>
      <c r="K9838">
        <f>AVERAGE(D9838:D9842)</f>
        <v>12</v>
      </c>
      <c r="L9838">
        <f>AVERAGE(D9838:D9857)</f>
        <v>12</v>
      </c>
      <c r="M9838">
        <f>K9838-L9838</f>
        <v>0</v>
      </c>
      <c r="N9838" t="str">
        <f>IF(K9838&gt;L9838,"HIGH ZONE BIAS",IF(K9838&lt;L9838,"LOW ZONE BIAS","EQUILIBRIUM"))</f>
        <v>EQUILIBRIUM</v>
      </c>
    </row>
    <row r="9839">
      <c r="A9839">
        <v>17732</v>
      </c>
      <c r="B9839" t="str">
        <v>2018-07-10</v>
      </c>
      <c r="C9839" t="str">
        <v>Afternoon</v>
      </c>
      <c r="D9839">
        <v>10</v>
      </c>
      <c r="E9839" t="str">
        <f>IF(MOD(D9839,2)=0,"EVEN","ODD")</f>
        <v>EVEN</v>
      </c>
      <c r="F9839" t="str">
        <f>IF(D9839&lt;=18,"LOW (1-18)","HIGH (19-36)")</f>
        <v>LOW (1-18)</v>
      </c>
      <c r="G9839">
        <f>INT((D9839-1)/6)+1</f>
        <v>2</v>
      </c>
      <c r="H9839">
        <f>MOD(D9839-1,6)+1</f>
        <v>4</v>
      </c>
      <c r="I9839">
        <f>37-D9839</f>
        <v>27</v>
      </c>
      <c r="J9839">
        <f>ABS(D9839-D9840)</f>
        <v>9</v>
      </c>
      <c r="K9839">
        <f>AVERAGE(D9839:D9843)</f>
        <v>10</v>
      </c>
      <c r="L9839">
        <f>AVERAGE(D9839:D9858)</f>
        <v>10</v>
      </c>
      <c r="M9839">
        <f>K9839-L9839</f>
        <v>0</v>
      </c>
      <c r="N9839" t="str">
        <f>IF(K9839&gt;L9839,"HIGH ZONE BIAS",IF(K9839&lt;L9839,"LOW ZONE BIAS","EQUILIBRIUM"))</f>
        <v>EQUILIBRIUM</v>
      </c>
    </row>
    <row r="9840">
      <c r="A9840">
        <v>17731</v>
      </c>
      <c r="B9840" t="str">
        <v>2018-07-10</v>
      </c>
      <c r="C9840" t="str">
        <v>Midday</v>
      </c>
      <c r="D9840">
        <v>1</v>
      </c>
      <c r="E9840" t="str">
        <f>IF(MOD(D9840,2)=0,"EVEN","ODD")</f>
        <v>ODD</v>
      </c>
      <c r="F9840" t="str">
        <f>IF(D9840&lt;=18,"LOW (1-18)","HIGH (19-36)")</f>
        <v>LOW (1-18)</v>
      </c>
      <c r="G9840">
        <f>INT((D9840-1)/6)+1</f>
        <v>1</v>
      </c>
      <c r="H9840">
        <f>MOD(D9840-1,6)+1</f>
        <v>1</v>
      </c>
      <c r="I9840">
        <f>37-D9840</f>
        <v>36</v>
      </c>
      <c r="J9840">
        <f>ABS(D9840-D9841)</f>
        <v>5</v>
      </c>
      <c r="K9840">
        <f>AVERAGE(D9840:D9844)</f>
        <v>1</v>
      </c>
      <c r="L9840">
        <f>AVERAGE(D9840:D9859)</f>
        <v>1</v>
      </c>
      <c r="M9840">
        <f>K9840-L9840</f>
        <v>0</v>
      </c>
      <c r="N9840" t="str">
        <f>IF(K9840&gt;L9840,"HIGH ZONE BIAS",IF(K9840&lt;L9840,"LOW ZONE BIAS","EQUILIBRIUM"))</f>
        <v>EQUILIBRIUM</v>
      </c>
    </row>
    <row r="9841">
      <c r="A9841">
        <v>17730</v>
      </c>
      <c r="B9841" t="str">
        <v>2018-07-10</v>
      </c>
      <c r="C9841" t="str">
        <v>Morning</v>
      </c>
      <c r="D9841">
        <v>6</v>
      </c>
      <c r="E9841" t="str">
        <f>IF(MOD(D9841,2)=0,"EVEN","ODD")</f>
        <v>EVEN</v>
      </c>
      <c r="F9841" t="str">
        <f>IF(D9841&lt;=18,"LOW (1-18)","HIGH (19-36)")</f>
        <v>LOW (1-18)</v>
      </c>
      <c r="G9841">
        <f>INT((D9841-1)/6)+1</f>
        <v>1</v>
      </c>
      <c r="H9841">
        <f>MOD(D9841-1,6)+1</f>
        <v>6</v>
      </c>
      <c r="I9841">
        <f>37-D9841</f>
        <v>31</v>
      </c>
      <c r="J9841">
        <f>ABS(D9841-D9842)</f>
        <v>3</v>
      </c>
      <c r="K9841">
        <f>AVERAGE(D9841:D9845)</f>
        <v>6</v>
      </c>
      <c r="L9841">
        <f>AVERAGE(D9841:D9860)</f>
        <v>6</v>
      </c>
      <c r="M9841">
        <f>K9841-L9841</f>
        <v>0</v>
      </c>
      <c r="N9841" t="str">
        <f>IF(K9841&gt;L9841,"HIGH ZONE BIAS",IF(K9841&lt;L9841,"LOW ZONE BIAS","EQUILIBRIUM"))</f>
        <v>EQUILIBRIUM</v>
      </c>
    </row>
    <row r="9842">
      <c r="A9842">
        <v>17729</v>
      </c>
      <c r="B9842" t="str">
        <v>2018-07-09</v>
      </c>
      <c r="C9842" t="str">
        <v>Evening</v>
      </c>
      <c r="D9842">
        <v>3</v>
      </c>
      <c r="E9842" t="str">
        <f>IF(MOD(D9842,2)=0,"EVEN","ODD")</f>
        <v>ODD</v>
      </c>
      <c r="F9842" t="str">
        <f>IF(D9842&lt;=18,"LOW (1-18)","HIGH (19-36)")</f>
        <v>LOW (1-18)</v>
      </c>
      <c r="G9842">
        <f>INT((D9842-1)/6)+1</f>
        <v>1</v>
      </c>
      <c r="H9842">
        <f>MOD(D9842-1,6)+1</f>
        <v>3</v>
      </c>
      <c r="I9842">
        <f>37-D9842</f>
        <v>34</v>
      </c>
      <c r="J9842">
        <f>ABS(D9842-D9843)</f>
        <v>1</v>
      </c>
      <c r="K9842">
        <f>AVERAGE(D9842:D9846)</f>
        <v>3</v>
      </c>
      <c r="L9842">
        <f>AVERAGE(D9842:D9861)</f>
        <v>3</v>
      </c>
      <c r="M9842">
        <f>K9842-L9842</f>
        <v>0</v>
      </c>
      <c r="N9842" t="str">
        <f>IF(K9842&gt;L9842,"HIGH ZONE BIAS",IF(K9842&lt;L9842,"LOW ZONE BIAS","EQUILIBRIUM"))</f>
        <v>EQUILIBRIUM</v>
      </c>
    </row>
    <row r="9843">
      <c r="A9843">
        <v>17728</v>
      </c>
      <c r="B9843" t="str">
        <v>2018-07-09</v>
      </c>
      <c r="C9843" t="str">
        <v>Afternoon</v>
      </c>
      <c r="D9843">
        <v>2</v>
      </c>
      <c r="E9843" t="str">
        <f>IF(MOD(D9843,2)=0,"EVEN","ODD")</f>
        <v>EVEN</v>
      </c>
      <c r="F9843" t="str">
        <f>IF(D9843&lt;=18,"LOW (1-18)","HIGH (19-36)")</f>
        <v>LOW (1-18)</v>
      </c>
      <c r="G9843">
        <f>INT((D9843-1)/6)+1</f>
        <v>1</v>
      </c>
      <c r="H9843">
        <f>MOD(D9843-1,6)+1</f>
        <v>2</v>
      </c>
      <c r="I9843">
        <f>37-D9843</f>
        <v>35</v>
      </c>
      <c r="J9843">
        <f>ABS(D9843-D9844)</f>
        <v>1</v>
      </c>
      <c r="K9843">
        <f>AVERAGE(D9843:D9847)</f>
        <v>2</v>
      </c>
      <c r="L9843">
        <f>AVERAGE(D9843:D9862)</f>
        <v>2</v>
      </c>
      <c r="M9843">
        <f>K9843-L9843</f>
        <v>0</v>
      </c>
      <c r="N9843" t="str">
        <f>IF(K9843&gt;L9843,"HIGH ZONE BIAS",IF(K9843&lt;L9843,"LOW ZONE BIAS","EQUILIBRIUM"))</f>
        <v>EQUILIBRIUM</v>
      </c>
    </row>
    <row r="9844">
      <c r="A9844">
        <v>17727</v>
      </c>
      <c r="B9844" t="str">
        <v>2018-07-09</v>
      </c>
      <c r="C9844" t="str">
        <v>Midday</v>
      </c>
      <c r="D9844">
        <v>1</v>
      </c>
      <c r="E9844" t="str">
        <f>IF(MOD(D9844,2)=0,"EVEN","ODD")</f>
        <v>ODD</v>
      </c>
      <c r="F9844" t="str">
        <f>IF(D9844&lt;=18,"LOW (1-18)","HIGH (19-36)")</f>
        <v>LOW (1-18)</v>
      </c>
      <c r="G9844">
        <f>INT((D9844-1)/6)+1</f>
        <v>1</v>
      </c>
      <c r="H9844">
        <f>MOD(D9844-1,6)+1</f>
        <v>1</v>
      </c>
      <c r="I9844">
        <f>37-D9844</f>
        <v>36</v>
      </c>
      <c r="J9844">
        <f>ABS(D9844-D9845)</f>
        <v>12</v>
      </c>
      <c r="K9844">
        <f>AVERAGE(D9844:D9848)</f>
        <v>1</v>
      </c>
      <c r="L9844">
        <f>AVERAGE(D9844:D9863)</f>
        <v>1</v>
      </c>
      <c r="M9844">
        <f>K9844-L9844</f>
        <v>0</v>
      </c>
      <c r="N9844" t="str">
        <f>IF(K9844&gt;L9844,"HIGH ZONE BIAS",IF(K9844&lt;L9844,"LOW ZONE BIAS","EQUILIBRIUM"))</f>
        <v>EQUILIBRIUM</v>
      </c>
    </row>
    <row r="9845">
      <c r="A9845">
        <v>17726</v>
      </c>
      <c r="B9845" t="str">
        <v>2018-07-09</v>
      </c>
      <c r="C9845" t="str">
        <v>Morning</v>
      </c>
      <c r="D9845">
        <v>13</v>
      </c>
      <c r="E9845" t="str">
        <f>IF(MOD(D9845,2)=0,"EVEN","ODD")</f>
        <v>ODD</v>
      </c>
      <c r="F9845" t="str">
        <f>IF(D9845&lt;=18,"LOW (1-18)","HIGH (19-36)")</f>
        <v>LOW (1-18)</v>
      </c>
      <c r="G9845">
        <f>INT((D9845-1)/6)+1</f>
        <v>3</v>
      </c>
      <c r="H9845">
        <f>MOD(D9845-1,6)+1</f>
        <v>1</v>
      </c>
      <c r="I9845">
        <f>37-D9845</f>
        <v>24</v>
      </c>
      <c r="J9845">
        <f>ABS(D9845-D9846)</f>
        <v>0</v>
      </c>
      <c r="K9845">
        <f>AVERAGE(D9845:D9849)</f>
        <v>13</v>
      </c>
      <c r="L9845">
        <f>AVERAGE(D9845:D9864)</f>
        <v>13</v>
      </c>
      <c r="M9845">
        <f>K9845-L9845</f>
        <v>0</v>
      </c>
      <c r="N9845" t="str">
        <f>IF(K9845&gt;L9845,"HIGH ZONE BIAS",IF(K9845&lt;L9845,"LOW ZONE BIAS","EQUILIBRIUM"))</f>
        <v>EQUILIBRIUM</v>
      </c>
    </row>
    <row r="9846">
      <c r="A9846">
        <v>17725</v>
      </c>
      <c r="B9846" t="str">
        <v>2018-07-07</v>
      </c>
      <c r="C9846" t="str">
        <v>Evening</v>
      </c>
      <c r="D9846">
        <v>13</v>
      </c>
      <c r="E9846" t="str">
        <f>IF(MOD(D9846,2)=0,"EVEN","ODD")</f>
        <v>ODD</v>
      </c>
      <c r="F9846" t="str">
        <f>IF(D9846&lt;=18,"LOW (1-18)","HIGH (19-36)")</f>
        <v>LOW (1-18)</v>
      </c>
      <c r="G9846">
        <f>INT((D9846-1)/6)+1</f>
        <v>3</v>
      </c>
      <c r="H9846">
        <f>MOD(D9846-1,6)+1</f>
        <v>1</v>
      </c>
      <c r="I9846">
        <f>37-D9846</f>
        <v>24</v>
      </c>
      <c r="J9846">
        <f>ABS(D9846-D9847)</f>
        <v>21</v>
      </c>
      <c r="K9846">
        <f>AVERAGE(D9846:D9850)</f>
        <v>13</v>
      </c>
      <c r="L9846">
        <f>AVERAGE(D9846:D9865)</f>
        <v>13</v>
      </c>
      <c r="M9846">
        <f>K9846-L9846</f>
        <v>0</v>
      </c>
      <c r="N9846" t="str">
        <f>IF(K9846&gt;L9846,"HIGH ZONE BIAS",IF(K9846&lt;L9846,"LOW ZONE BIAS","EQUILIBRIUM"))</f>
        <v>EQUILIBRIUM</v>
      </c>
    </row>
    <row r="9847">
      <c r="A9847">
        <v>17724</v>
      </c>
      <c r="B9847" t="str">
        <v>2018-07-07</v>
      </c>
      <c r="C9847" t="str">
        <v>Afternoon</v>
      </c>
      <c r="D9847">
        <v>34</v>
      </c>
      <c r="E9847" t="str">
        <f>IF(MOD(D9847,2)=0,"EVEN","ODD")</f>
        <v>EVEN</v>
      </c>
      <c r="F9847" t="str">
        <f>IF(D9847&lt;=18,"LOW (1-18)","HIGH (19-36)")</f>
        <v>HIGH (19-36)</v>
      </c>
      <c r="G9847">
        <f>INT((D9847-1)/6)+1</f>
        <v>6</v>
      </c>
      <c r="H9847">
        <f>MOD(D9847-1,6)+1</f>
        <v>4</v>
      </c>
      <c r="I9847">
        <f>37-D9847</f>
        <v>3</v>
      </c>
      <c r="J9847">
        <f>ABS(D9847-D9848)</f>
        <v>32</v>
      </c>
      <c r="K9847">
        <f>AVERAGE(D9847:D9851)</f>
        <v>34</v>
      </c>
      <c r="L9847">
        <f>AVERAGE(D9847:D9866)</f>
        <v>34</v>
      </c>
      <c r="M9847">
        <f>K9847-L9847</f>
        <v>0</v>
      </c>
      <c r="N9847" t="str">
        <f>IF(K9847&gt;L9847,"HIGH ZONE BIAS",IF(K9847&lt;L9847,"LOW ZONE BIAS","EQUILIBRIUM"))</f>
        <v>EQUILIBRIUM</v>
      </c>
    </row>
    <row r="9848">
      <c r="A9848">
        <v>17723</v>
      </c>
      <c r="B9848" t="str">
        <v>2018-07-07</v>
      </c>
      <c r="C9848" t="str">
        <v>Midday</v>
      </c>
      <c r="D9848">
        <v>2</v>
      </c>
      <c r="E9848" t="str">
        <f>IF(MOD(D9848,2)=0,"EVEN","ODD")</f>
        <v>EVEN</v>
      </c>
      <c r="F9848" t="str">
        <f>IF(D9848&lt;=18,"LOW (1-18)","HIGH (19-36)")</f>
        <v>LOW (1-18)</v>
      </c>
      <c r="G9848">
        <f>INT((D9848-1)/6)+1</f>
        <v>1</v>
      </c>
      <c r="H9848">
        <f>MOD(D9848-1,6)+1</f>
        <v>2</v>
      </c>
      <c r="I9848">
        <f>37-D9848</f>
        <v>35</v>
      </c>
      <c r="J9848">
        <f>ABS(D9848-D9849)</f>
        <v>9</v>
      </c>
      <c r="K9848">
        <f>AVERAGE(D9848:D9852)</f>
        <v>2</v>
      </c>
      <c r="L9848">
        <f>AVERAGE(D9848:D9867)</f>
        <v>2</v>
      </c>
      <c r="M9848">
        <f>K9848-L9848</f>
        <v>0</v>
      </c>
      <c r="N9848" t="str">
        <f>IF(K9848&gt;L9848,"HIGH ZONE BIAS",IF(K9848&lt;L9848,"LOW ZONE BIAS","EQUILIBRIUM"))</f>
        <v>EQUILIBRIUM</v>
      </c>
    </row>
    <row r="9849">
      <c r="A9849">
        <v>17722</v>
      </c>
      <c r="B9849" t="str">
        <v>2018-07-07</v>
      </c>
      <c r="C9849" t="str">
        <v>Morning</v>
      </c>
      <c r="D9849">
        <v>11</v>
      </c>
      <c r="E9849" t="str">
        <f>IF(MOD(D9849,2)=0,"EVEN","ODD")</f>
        <v>ODD</v>
      </c>
      <c r="F9849" t="str">
        <f>IF(D9849&lt;=18,"LOW (1-18)","HIGH (19-36)")</f>
        <v>LOW (1-18)</v>
      </c>
      <c r="G9849">
        <f>INT((D9849-1)/6)+1</f>
        <v>2</v>
      </c>
      <c r="H9849">
        <f>MOD(D9849-1,6)+1</f>
        <v>5</v>
      </c>
      <c r="I9849">
        <f>37-D9849</f>
        <v>26</v>
      </c>
      <c r="J9849">
        <f>ABS(D9849-D9850)</f>
        <v>23</v>
      </c>
      <c r="K9849">
        <f>AVERAGE(D9849:D9853)</f>
        <v>11</v>
      </c>
      <c r="L9849">
        <f>AVERAGE(D9849:D9868)</f>
        <v>11</v>
      </c>
      <c r="M9849">
        <f>K9849-L9849</f>
        <v>0</v>
      </c>
      <c r="N9849" t="str">
        <f>IF(K9849&gt;L9849,"HIGH ZONE BIAS",IF(K9849&lt;L9849,"LOW ZONE BIAS","EQUILIBRIUM"))</f>
        <v>EQUILIBRIUM</v>
      </c>
    </row>
    <row r="9850">
      <c r="A9850">
        <v>17721</v>
      </c>
      <c r="B9850" t="str">
        <v>2018-07-06</v>
      </c>
      <c r="C9850" t="str">
        <v>Evening</v>
      </c>
      <c r="D9850">
        <v>34</v>
      </c>
      <c r="E9850" t="str">
        <f>IF(MOD(D9850,2)=0,"EVEN","ODD")</f>
        <v>EVEN</v>
      </c>
      <c r="F9850" t="str">
        <f>IF(D9850&lt;=18,"LOW (1-18)","HIGH (19-36)")</f>
        <v>HIGH (19-36)</v>
      </c>
      <c r="G9850">
        <f>INT((D9850-1)/6)+1</f>
        <v>6</v>
      </c>
      <c r="H9850">
        <f>MOD(D9850-1,6)+1</f>
        <v>4</v>
      </c>
      <c r="I9850">
        <f>37-D9850</f>
        <v>3</v>
      </c>
      <c r="J9850">
        <f>ABS(D9850-D9851)</f>
        <v>16</v>
      </c>
      <c r="K9850">
        <f>AVERAGE(D9850:D9854)</f>
        <v>34</v>
      </c>
      <c r="L9850">
        <f>AVERAGE(D9850:D9869)</f>
        <v>34</v>
      </c>
      <c r="M9850">
        <f>K9850-L9850</f>
        <v>0</v>
      </c>
      <c r="N9850" t="str">
        <f>IF(K9850&gt;L9850,"HIGH ZONE BIAS",IF(K9850&lt;L9850,"LOW ZONE BIAS","EQUILIBRIUM"))</f>
        <v>EQUILIBRIUM</v>
      </c>
    </row>
    <row r="9851">
      <c r="A9851">
        <v>17720</v>
      </c>
      <c r="B9851" t="str">
        <v>2018-07-06</v>
      </c>
      <c r="C9851" t="str">
        <v>Afternoon</v>
      </c>
      <c r="D9851">
        <v>18</v>
      </c>
      <c r="E9851" t="str">
        <f>IF(MOD(D9851,2)=0,"EVEN","ODD")</f>
        <v>EVEN</v>
      </c>
      <c r="F9851" t="str">
        <f>IF(D9851&lt;=18,"LOW (1-18)","HIGH (19-36)")</f>
        <v>LOW (1-18)</v>
      </c>
      <c r="G9851">
        <f>INT((D9851-1)/6)+1</f>
        <v>3</v>
      </c>
      <c r="H9851">
        <f>MOD(D9851-1,6)+1</f>
        <v>6</v>
      </c>
      <c r="I9851">
        <f>37-D9851</f>
        <v>19</v>
      </c>
      <c r="J9851">
        <f>ABS(D9851-D9852)</f>
        <v>11</v>
      </c>
      <c r="K9851">
        <f>AVERAGE(D9851:D9855)</f>
        <v>18</v>
      </c>
      <c r="L9851">
        <f>AVERAGE(D9851:D9870)</f>
        <v>18</v>
      </c>
      <c r="M9851">
        <f>K9851-L9851</f>
        <v>0</v>
      </c>
      <c r="N9851" t="str">
        <f>IF(K9851&gt;L9851,"HIGH ZONE BIAS",IF(K9851&lt;L9851,"LOW ZONE BIAS","EQUILIBRIUM"))</f>
        <v>EQUILIBRIUM</v>
      </c>
    </row>
    <row r="9852">
      <c r="A9852">
        <v>17719</v>
      </c>
      <c r="B9852" t="str">
        <v>2018-07-06</v>
      </c>
      <c r="C9852" t="str">
        <v>Midday</v>
      </c>
      <c r="D9852">
        <v>29</v>
      </c>
      <c r="E9852" t="str">
        <f>IF(MOD(D9852,2)=0,"EVEN","ODD")</f>
        <v>ODD</v>
      </c>
      <c r="F9852" t="str">
        <f>IF(D9852&lt;=18,"LOW (1-18)","HIGH (19-36)")</f>
        <v>HIGH (19-36)</v>
      </c>
      <c r="G9852">
        <f>INT((D9852-1)/6)+1</f>
        <v>5</v>
      </c>
      <c r="H9852">
        <f>MOD(D9852-1,6)+1</f>
        <v>5</v>
      </c>
      <c r="I9852">
        <f>37-D9852</f>
        <v>8</v>
      </c>
      <c r="J9852">
        <f>ABS(D9852-D9853)</f>
        <v>3</v>
      </c>
      <c r="K9852">
        <f>AVERAGE(D9852:D9856)</f>
        <v>29</v>
      </c>
      <c r="L9852">
        <f>AVERAGE(D9852:D9871)</f>
        <v>29</v>
      </c>
      <c r="M9852">
        <f>K9852-L9852</f>
        <v>0</v>
      </c>
      <c r="N9852" t="str">
        <f>IF(K9852&gt;L9852,"HIGH ZONE BIAS",IF(K9852&lt;L9852,"LOW ZONE BIAS","EQUILIBRIUM"))</f>
        <v>EQUILIBRIUM</v>
      </c>
    </row>
    <row r="9853">
      <c r="A9853">
        <v>17718</v>
      </c>
      <c r="B9853" t="str">
        <v>2018-07-06</v>
      </c>
      <c r="C9853" t="str">
        <v>Morning</v>
      </c>
      <c r="D9853">
        <v>26</v>
      </c>
      <c r="E9853" t="str">
        <f>IF(MOD(D9853,2)=0,"EVEN","ODD")</f>
        <v>EVEN</v>
      </c>
      <c r="F9853" t="str">
        <f>IF(D9853&lt;=18,"LOW (1-18)","HIGH (19-36)")</f>
        <v>HIGH (19-36)</v>
      </c>
      <c r="G9853">
        <f>INT((D9853-1)/6)+1</f>
        <v>5</v>
      </c>
      <c r="H9853">
        <f>MOD(D9853-1,6)+1</f>
        <v>2</v>
      </c>
      <c r="I9853">
        <f>37-D9853</f>
        <v>11</v>
      </c>
      <c r="J9853">
        <f>ABS(D9853-D9854)</f>
        <v>12</v>
      </c>
      <c r="K9853">
        <f>AVERAGE(D9853:D9857)</f>
        <v>26</v>
      </c>
      <c r="L9853">
        <f>AVERAGE(D9853:D9872)</f>
        <v>26</v>
      </c>
      <c r="M9853">
        <f>K9853-L9853</f>
        <v>0</v>
      </c>
      <c r="N9853" t="str">
        <f>IF(K9853&gt;L9853,"HIGH ZONE BIAS",IF(K9853&lt;L9853,"LOW ZONE BIAS","EQUILIBRIUM"))</f>
        <v>EQUILIBRIUM</v>
      </c>
    </row>
    <row r="9854">
      <c r="A9854">
        <v>17717</v>
      </c>
      <c r="B9854" t="str">
        <v>2018-07-05</v>
      </c>
      <c r="C9854" t="str">
        <v>Evening</v>
      </c>
      <c r="D9854">
        <v>14</v>
      </c>
      <c r="E9854" t="str">
        <f>IF(MOD(D9854,2)=0,"EVEN","ODD")</f>
        <v>EVEN</v>
      </c>
      <c r="F9854" t="str">
        <f>IF(D9854&lt;=18,"LOW (1-18)","HIGH (19-36)")</f>
        <v>LOW (1-18)</v>
      </c>
      <c r="G9854">
        <f>INT((D9854-1)/6)+1</f>
        <v>3</v>
      </c>
      <c r="H9854">
        <f>MOD(D9854-1,6)+1</f>
        <v>2</v>
      </c>
      <c r="I9854">
        <f>37-D9854</f>
        <v>23</v>
      </c>
      <c r="J9854">
        <f>ABS(D9854-D9855)</f>
        <v>8</v>
      </c>
      <c r="K9854">
        <f>AVERAGE(D9854:D9858)</f>
        <v>14</v>
      </c>
      <c r="L9854">
        <f>AVERAGE(D9854:D9873)</f>
        <v>14</v>
      </c>
      <c r="M9854">
        <f>K9854-L9854</f>
        <v>0</v>
      </c>
      <c r="N9854" t="str">
        <f>IF(K9854&gt;L9854,"HIGH ZONE BIAS",IF(K9854&lt;L9854,"LOW ZONE BIAS","EQUILIBRIUM"))</f>
        <v>EQUILIBRIUM</v>
      </c>
    </row>
    <row r="9855">
      <c r="A9855">
        <v>17716</v>
      </c>
      <c r="B9855" t="str">
        <v>2018-07-05</v>
      </c>
      <c r="C9855" t="str">
        <v>Afternoon</v>
      </c>
      <c r="D9855">
        <v>22</v>
      </c>
      <c r="E9855" t="str">
        <f>IF(MOD(D9855,2)=0,"EVEN","ODD")</f>
        <v>EVEN</v>
      </c>
      <c r="F9855" t="str">
        <f>IF(D9855&lt;=18,"LOW (1-18)","HIGH (19-36)")</f>
        <v>HIGH (19-36)</v>
      </c>
      <c r="G9855">
        <f>INT((D9855-1)/6)+1</f>
        <v>4</v>
      </c>
      <c r="H9855">
        <f>MOD(D9855-1,6)+1</f>
        <v>4</v>
      </c>
      <c r="I9855">
        <f>37-D9855</f>
        <v>15</v>
      </c>
      <c r="J9855">
        <f>ABS(D9855-D9856)</f>
        <v>21</v>
      </c>
      <c r="K9855">
        <f>AVERAGE(D9855:D9859)</f>
        <v>22</v>
      </c>
      <c r="L9855">
        <f>AVERAGE(D9855:D9874)</f>
        <v>22</v>
      </c>
      <c r="M9855">
        <f>K9855-L9855</f>
        <v>0</v>
      </c>
      <c r="N9855" t="str">
        <f>IF(K9855&gt;L9855,"HIGH ZONE BIAS",IF(K9855&lt;L9855,"LOW ZONE BIAS","EQUILIBRIUM"))</f>
        <v>EQUILIBRIUM</v>
      </c>
    </row>
    <row r="9856">
      <c r="A9856">
        <v>17715</v>
      </c>
      <c r="B9856" t="str">
        <v>2018-07-05</v>
      </c>
      <c r="C9856" t="str">
        <v>Midday</v>
      </c>
      <c r="D9856">
        <v>1</v>
      </c>
      <c r="E9856" t="str">
        <f>IF(MOD(D9856,2)=0,"EVEN","ODD")</f>
        <v>ODD</v>
      </c>
      <c r="F9856" t="str">
        <f>IF(D9856&lt;=18,"LOW (1-18)","HIGH (19-36)")</f>
        <v>LOW (1-18)</v>
      </c>
      <c r="G9856">
        <f>INT((D9856-1)/6)+1</f>
        <v>1</v>
      </c>
      <c r="H9856">
        <f>MOD(D9856-1,6)+1</f>
        <v>1</v>
      </c>
      <c r="I9856">
        <f>37-D9856</f>
        <v>36</v>
      </c>
      <c r="J9856">
        <f>ABS(D9856-D9857)</f>
        <v>30</v>
      </c>
      <c r="K9856">
        <f>AVERAGE(D9856:D9860)</f>
        <v>1</v>
      </c>
      <c r="L9856">
        <f>AVERAGE(D9856:D9875)</f>
        <v>1</v>
      </c>
      <c r="M9856">
        <f>K9856-L9856</f>
        <v>0</v>
      </c>
      <c r="N9856" t="str">
        <f>IF(K9856&gt;L9856,"HIGH ZONE BIAS",IF(K9856&lt;L9856,"LOW ZONE BIAS","EQUILIBRIUM"))</f>
        <v>EQUILIBRIUM</v>
      </c>
    </row>
    <row r="9857">
      <c r="A9857">
        <v>17714</v>
      </c>
      <c r="B9857" t="str">
        <v>2018-07-05</v>
      </c>
      <c r="C9857" t="str">
        <v>Morning</v>
      </c>
      <c r="D9857">
        <v>31</v>
      </c>
      <c r="E9857" t="str">
        <f>IF(MOD(D9857,2)=0,"EVEN","ODD")</f>
        <v>ODD</v>
      </c>
      <c r="F9857" t="str">
        <f>IF(D9857&lt;=18,"LOW (1-18)","HIGH (19-36)")</f>
        <v>HIGH (19-36)</v>
      </c>
      <c r="G9857">
        <f>INT((D9857-1)/6)+1</f>
        <v>6</v>
      </c>
      <c r="H9857">
        <f>MOD(D9857-1,6)+1</f>
        <v>1</v>
      </c>
      <c r="I9857">
        <f>37-D9857</f>
        <v>6</v>
      </c>
      <c r="J9857">
        <f>ABS(D9857-D9858)</f>
        <v>5</v>
      </c>
      <c r="K9857">
        <f>AVERAGE(D9857:D9861)</f>
        <v>31</v>
      </c>
      <c r="L9857">
        <f>AVERAGE(D9857:D9876)</f>
        <v>31</v>
      </c>
      <c r="M9857">
        <f>K9857-L9857</f>
        <v>0</v>
      </c>
      <c r="N9857" t="str">
        <f>IF(K9857&gt;L9857,"HIGH ZONE BIAS",IF(K9857&lt;L9857,"LOW ZONE BIAS","EQUILIBRIUM"))</f>
        <v>EQUILIBRIUM</v>
      </c>
    </row>
    <row r="9858">
      <c r="A9858">
        <v>17713</v>
      </c>
      <c r="B9858" t="str">
        <v>2018-07-04</v>
      </c>
      <c r="C9858" t="str">
        <v>Evening</v>
      </c>
      <c r="D9858">
        <v>36</v>
      </c>
      <c r="E9858" t="str">
        <f>IF(MOD(D9858,2)=0,"EVEN","ODD")</f>
        <v>EVEN</v>
      </c>
      <c r="F9858" t="str">
        <f>IF(D9858&lt;=18,"LOW (1-18)","HIGH (19-36)")</f>
        <v>HIGH (19-36)</v>
      </c>
      <c r="G9858">
        <f>INT((D9858-1)/6)+1</f>
        <v>6</v>
      </c>
      <c r="H9858">
        <f>MOD(D9858-1,6)+1</f>
        <v>6</v>
      </c>
      <c r="I9858">
        <f>37-D9858</f>
        <v>1</v>
      </c>
      <c r="J9858">
        <f>ABS(D9858-D9859)</f>
        <v>3</v>
      </c>
      <c r="K9858">
        <f>AVERAGE(D9858:D9862)</f>
        <v>36</v>
      </c>
      <c r="L9858">
        <f>AVERAGE(D9858:D9877)</f>
        <v>36</v>
      </c>
      <c r="M9858">
        <f>K9858-L9858</f>
        <v>0</v>
      </c>
      <c r="N9858" t="str">
        <f>IF(K9858&gt;L9858,"HIGH ZONE BIAS",IF(K9858&lt;L9858,"LOW ZONE BIAS","EQUILIBRIUM"))</f>
        <v>EQUILIBRIUM</v>
      </c>
    </row>
    <row r="9859">
      <c r="A9859">
        <v>17712</v>
      </c>
      <c r="B9859" t="str">
        <v>2018-07-04</v>
      </c>
      <c r="C9859" t="str">
        <v>Afternoon</v>
      </c>
      <c r="D9859">
        <v>33</v>
      </c>
      <c r="E9859" t="str">
        <f>IF(MOD(D9859,2)=0,"EVEN","ODD")</f>
        <v>ODD</v>
      </c>
      <c r="F9859" t="str">
        <f>IF(D9859&lt;=18,"LOW (1-18)","HIGH (19-36)")</f>
        <v>HIGH (19-36)</v>
      </c>
      <c r="G9859">
        <f>INT((D9859-1)/6)+1</f>
        <v>6</v>
      </c>
      <c r="H9859">
        <f>MOD(D9859-1,6)+1</f>
        <v>3</v>
      </c>
      <c r="I9859">
        <f>37-D9859</f>
        <v>4</v>
      </c>
      <c r="J9859">
        <f>ABS(D9859-D9860)</f>
        <v>6</v>
      </c>
      <c r="K9859">
        <f>AVERAGE(D9859:D9863)</f>
        <v>33</v>
      </c>
      <c r="L9859">
        <f>AVERAGE(D9859:D9878)</f>
        <v>33</v>
      </c>
      <c r="M9859">
        <f>K9859-L9859</f>
        <v>0</v>
      </c>
      <c r="N9859" t="str">
        <f>IF(K9859&gt;L9859,"HIGH ZONE BIAS",IF(K9859&lt;L9859,"LOW ZONE BIAS","EQUILIBRIUM"))</f>
        <v>EQUILIBRIUM</v>
      </c>
    </row>
    <row r="9860">
      <c r="A9860">
        <v>17711</v>
      </c>
      <c r="B9860" t="str">
        <v>2018-07-04</v>
      </c>
      <c r="C9860" t="str">
        <v>Midday</v>
      </c>
      <c r="D9860">
        <v>27</v>
      </c>
      <c r="E9860" t="str">
        <f>IF(MOD(D9860,2)=0,"EVEN","ODD")</f>
        <v>ODD</v>
      </c>
      <c r="F9860" t="str">
        <f>IF(D9860&lt;=18,"LOW (1-18)","HIGH (19-36)")</f>
        <v>HIGH (19-36)</v>
      </c>
      <c r="G9860">
        <f>INT((D9860-1)/6)+1</f>
        <v>5</v>
      </c>
      <c r="H9860">
        <f>MOD(D9860-1,6)+1</f>
        <v>3</v>
      </c>
      <c r="I9860">
        <f>37-D9860</f>
        <v>10</v>
      </c>
      <c r="J9860">
        <f>ABS(D9860-D9861)</f>
        <v>23</v>
      </c>
      <c r="K9860">
        <f>AVERAGE(D9860:D9864)</f>
        <v>27</v>
      </c>
      <c r="L9860">
        <f>AVERAGE(D9860:D9879)</f>
        <v>27</v>
      </c>
      <c r="M9860">
        <f>K9860-L9860</f>
        <v>0</v>
      </c>
      <c r="N9860" t="str">
        <f>IF(K9860&gt;L9860,"HIGH ZONE BIAS",IF(K9860&lt;L9860,"LOW ZONE BIAS","EQUILIBRIUM"))</f>
        <v>EQUILIBRIUM</v>
      </c>
    </row>
    <row r="9861">
      <c r="A9861">
        <v>17710</v>
      </c>
      <c r="B9861" t="str">
        <v>2018-07-04</v>
      </c>
      <c r="C9861" t="str">
        <v>Morning</v>
      </c>
      <c r="D9861">
        <v>4</v>
      </c>
      <c r="E9861" t="str">
        <f>IF(MOD(D9861,2)=0,"EVEN","ODD")</f>
        <v>EVEN</v>
      </c>
      <c r="F9861" t="str">
        <f>IF(D9861&lt;=18,"LOW (1-18)","HIGH (19-36)")</f>
        <v>LOW (1-18)</v>
      </c>
      <c r="G9861">
        <f>INT((D9861-1)/6)+1</f>
        <v>1</v>
      </c>
      <c r="H9861">
        <f>MOD(D9861-1,6)+1</f>
        <v>4</v>
      </c>
      <c r="I9861">
        <f>37-D9861</f>
        <v>33</v>
      </c>
      <c r="J9861">
        <f>ABS(D9861-D9862)</f>
        <v>11</v>
      </c>
      <c r="K9861">
        <f>AVERAGE(D9861:D9865)</f>
        <v>4</v>
      </c>
      <c r="L9861">
        <f>AVERAGE(D9861:D9880)</f>
        <v>4</v>
      </c>
      <c r="M9861">
        <f>K9861-L9861</f>
        <v>0</v>
      </c>
      <c r="N9861" t="str">
        <f>IF(K9861&gt;L9861,"HIGH ZONE BIAS",IF(K9861&lt;L9861,"LOW ZONE BIAS","EQUILIBRIUM"))</f>
        <v>EQUILIBRIUM</v>
      </c>
    </row>
    <row r="9862">
      <c r="A9862">
        <v>17709</v>
      </c>
      <c r="B9862" t="str">
        <v>2018-07-03</v>
      </c>
      <c r="C9862" t="str">
        <v>Evening</v>
      </c>
      <c r="D9862">
        <v>15</v>
      </c>
      <c r="E9862" t="str">
        <f>IF(MOD(D9862,2)=0,"EVEN","ODD")</f>
        <v>ODD</v>
      </c>
      <c r="F9862" t="str">
        <f>IF(D9862&lt;=18,"LOW (1-18)","HIGH (19-36)")</f>
        <v>LOW (1-18)</v>
      </c>
      <c r="G9862">
        <f>INT((D9862-1)/6)+1</f>
        <v>3</v>
      </c>
      <c r="H9862">
        <f>MOD(D9862-1,6)+1</f>
        <v>3</v>
      </c>
      <c r="I9862">
        <f>37-D9862</f>
        <v>22</v>
      </c>
      <c r="J9862">
        <f>ABS(D9862-D9863)</f>
        <v>4</v>
      </c>
      <c r="K9862">
        <f>AVERAGE(D9862:D9866)</f>
        <v>15</v>
      </c>
      <c r="L9862">
        <f>AVERAGE(D9862:D9881)</f>
        <v>15</v>
      </c>
      <c r="M9862">
        <f>K9862-L9862</f>
        <v>0</v>
      </c>
      <c r="N9862" t="str">
        <f>IF(K9862&gt;L9862,"HIGH ZONE BIAS",IF(K9862&lt;L9862,"LOW ZONE BIAS","EQUILIBRIUM"))</f>
        <v>EQUILIBRIUM</v>
      </c>
    </row>
    <row r="9863">
      <c r="A9863">
        <v>17708</v>
      </c>
      <c r="B9863" t="str">
        <v>2018-07-03</v>
      </c>
      <c r="C9863" t="str">
        <v>Afternoon</v>
      </c>
      <c r="D9863">
        <v>11</v>
      </c>
      <c r="E9863" t="str">
        <f>IF(MOD(D9863,2)=0,"EVEN","ODD")</f>
        <v>ODD</v>
      </c>
      <c r="F9863" t="str">
        <f>IF(D9863&lt;=18,"LOW (1-18)","HIGH (19-36)")</f>
        <v>LOW (1-18)</v>
      </c>
      <c r="G9863">
        <f>INT((D9863-1)/6)+1</f>
        <v>2</v>
      </c>
      <c r="H9863">
        <f>MOD(D9863-1,6)+1</f>
        <v>5</v>
      </c>
      <c r="I9863">
        <f>37-D9863</f>
        <v>26</v>
      </c>
      <c r="J9863">
        <f>ABS(D9863-D9864)</f>
        <v>18</v>
      </c>
      <c r="K9863">
        <f>AVERAGE(D9863:D9867)</f>
        <v>11</v>
      </c>
      <c r="L9863">
        <f>AVERAGE(D9863:D9882)</f>
        <v>11</v>
      </c>
      <c r="M9863">
        <f>K9863-L9863</f>
        <v>0</v>
      </c>
      <c r="N9863" t="str">
        <f>IF(K9863&gt;L9863,"HIGH ZONE BIAS",IF(K9863&lt;L9863,"LOW ZONE BIAS","EQUILIBRIUM"))</f>
        <v>EQUILIBRIUM</v>
      </c>
    </row>
    <row r="9864">
      <c r="A9864">
        <v>17707</v>
      </c>
      <c r="B9864" t="str">
        <v>2018-07-03</v>
      </c>
      <c r="C9864" t="str">
        <v>Midday</v>
      </c>
      <c r="D9864">
        <v>29</v>
      </c>
      <c r="E9864" t="str">
        <f>IF(MOD(D9864,2)=0,"EVEN","ODD")</f>
        <v>ODD</v>
      </c>
      <c r="F9864" t="str">
        <f>IF(D9864&lt;=18,"LOW (1-18)","HIGH (19-36)")</f>
        <v>HIGH (19-36)</v>
      </c>
      <c r="G9864">
        <f>INT((D9864-1)/6)+1</f>
        <v>5</v>
      </c>
      <c r="H9864">
        <f>MOD(D9864-1,6)+1</f>
        <v>5</v>
      </c>
      <c r="I9864">
        <f>37-D9864</f>
        <v>8</v>
      </c>
      <c r="J9864">
        <f>ABS(D9864-D9865)</f>
        <v>22</v>
      </c>
      <c r="K9864">
        <f>AVERAGE(D9864:D9868)</f>
        <v>29</v>
      </c>
      <c r="L9864">
        <f>AVERAGE(D9864:D9883)</f>
        <v>29</v>
      </c>
      <c r="M9864">
        <f>K9864-L9864</f>
        <v>0</v>
      </c>
      <c r="N9864" t="str">
        <f>IF(K9864&gt;L9864,"HIGH ZONE BIAS",IF(K9864&lt;L9864,"LOW ZONE BIAS","EQUILIBRIUM"))</f>
        <v>EQUILIBRIUM</v>
      </c>
    </row>
    <row r="9865">
      <c r="A9865">
        <v>17706</v>
      </c>
      <c r="B9865" t="str">
        <v>2018-07-03</v>
      </c>
      <c r="C9865" t="str">
        <v>Morning</v>
      </c>
      <c r="D9865">
        <v>7</v>
      </c>
      <c r="E9865" t="str">
        <f>IF(MOD(D9865,2)=0,"EVEN","ODD")</f>
        <v>ODD</v>
      </c>
      <c r="F9865" t="str">
        <f>IF(D9865&lt;=18,"LOW (1-18)","HIGH (19-36)")</f>
        <v>LOW (1-18)</v>
      </c>
      <c r="G9865">
        <f>INT((D9865-1)/6)+1</f>
        <v>2</v>
      </c>
      <c r="H9865">
        <f>MOD(D9865-1,6)+1</f>
        <v>1</v>
      </c>
      <c r="I9865">
        <f>37-D9865</f>
        <v>30</v>
      </c>
      <c r="J9865">
        <f>ABS(D9865-D9866)</f>
        <v>7</v>
      </c>
      <c r="K9865">
        <f>AVERAGE(D9865:D9869)</f>
        <v>7</v>
      </c>
      <c r="L9865">
        <f>AVERAGE(D9865:D9884)</f>
        <v>7</v>
      </c>
      <c r="M9865">
        <f>K9865-L9865</f>
        <v>0</v>
      </c>
      <c r="N9865" t="str">
        <f>IF(K9865&gt;L9865,"HIGH ZONE BIAS",IF(K9865&lt;L9865,"LOW ZONE BIAS","EQUILIBRIUM"))</f>
        <v>EQUILIBRIUM</v>
      </c>
    </row>
    <row r="9866">
      <c r="A9866">
        <v>17705</v>
      </c>
      <c r="B9866" t="str">
        <v>2018-07-02</v>
      </c>
      <c r="C9866" t="str">
        <v>Evening</v>
      </c>
      <c r="D9866">
        <v>14</v>
      </c>
      <c r="E9866" t="str">
        <f>IF(MOD(D9866,2)=0,"EVEN","ODD")</f>
        <v>EVEN</v>
      </c>
      <c r="F9866" t="str">
        <f>IF(D9866&lt;=18,"LOW (1-18)","HIGH (19-36)")</f>
        <v>LOW (1-18)</v>
      </c>
      <c r="G9866">
        <f>INT((D9866-1)/6)+1</f>
        <v>3</v>
      </c>
      <c r="H9866">
        <f>MOD(D9866-1,6)+1</f>
        <v>2</v>
      </c>
      <c r="I9866">
        <f>37-D9866</f>
        <v>23</v>
      </c>
      <c r="J9866">
        <f>ABS(D9866-D9867)</f>
        <v>11</v>
      </c>
      <c r="K9866">
        <f>AVERAGE(D9866:D9870)</f>
        <v>14</v>
      </c>
      <c r="L9866">
        <f>AVERAGE(D9866:D9885)</f>
        <v>14</v>
      </c>
      <c r="M9866">
        <f>K9866-L9866</f>
        <v>0</v>
      </c>
      <c r="N9866" t="str">
        <f>IF(K9866&gt;L9866,"HIGH ZONE BIAS",IF(K9866&lt;L9866,"LOW ZONE BIAS","EQUILIBRIUM"))</f>
        <v>EQUILIBRIUM</v>
      </c>
    </row>
    <row r="9867">
      <c r="A9867">
        <v>17704</v>
      </c>
      <c r="B9867" t="str">
        <v>2018-07-02</v>
      </c>
      <c r="C9867" t="str">
        <v>Afternoon</v>
      </c>
      <c r="D9867">
        <v>25</v>
      </c>
      <c r="E9867" t="str">
        <f>IF(MOD(D9867,2)=0,"EVEN","ODD")</f>
        <v>ODD</v>
      </c>
      <c r="F9867" t="str">
        <f>IF(D9867&lt;=18,"LOW (1-18)","HIGH (19-36)")</f>
        <v>HIGH (19-36)</v>
      </c>
      <c r="G9867">
        <f>INT((D9867-1)/6)+1</f>
        <v>5</v>
      </c>
      <c r="H9867">
        <f>MOD(D9867-1,6)+1</f>
        <v>1</v>
      </c>
      <c r="I9867">
        <f>37-D9867</f>
        <v>12</v>
      </c>
      <c r="J9867">
        <f>ABS(D9867-D9868)</f>
        <v>18</v>
      </c>
      <c r="K9867">
        <f>AVERAGE(D9867:D9871)</f>
        <v>25</v>
      </c>
      <c r="L9867">
        <f>AVERAGE(D9867:D9886)</f>
        <v>25</v>
      </c>
      <c r="M9867">
        <f>K9867-L9867</f>
        <v>0</v>
      </c>
      <c r="N9867" t="str">
        <f>IF(K9867&gt;L9867,"HIGH ZONE BIAS",IF(K9867&lt;L9867,"LOW ZONE BIAS","EQUILIBRIUM"))</f>
        <v>EQUILIBRIUM</v>
      </c>
    </row>
    <row r="9868">
      <c r="A9868">
        <v>17703</v>
      </c>
      <c r="B9868" t="str">
        <v>2018-07-02</v>
      </c>
      <c r="C9868" t="str">
        <v>Midday</v>
      </c>
      <c r="D9868">
        <v>7</v>
      </c>
      <c r="E9868" t="str">
        <f>IF(MOD(D9868,2)=0,"EVEN","ODD")</f>
        <v>ODD</v>
      </c>
      <c r="F9868" t="str">
        <f>IF(D9868&lt;=18,"LOW (1-18)","HIGH (19-36)")</f>
        <v>LOW (1-18)</v>
      </c>
      <c r="G9868">
        <f>INT((D9868-1)/6)+1</f>
        <v>2</v>
      </c>
      <c r="H9868">
        <f>MOD(D9868-1,6)+1</f>
        <v>1</v>
      </c>
      <c r="I9868">
        <f>37-D9868</f>
        <v>30</v>
      </c>
      <c r="J9868">
        <f>ABS(D9868-D9869)</f>
        <v>17</v>
      </c>
      <c r="K9868">
        <f>AVERAGE(D9868:D9872)</f>
        <v>7</v>
      </c>
      <c r="L9868">
        <f>AVERAGE(D9868:D9887)</f>
        <v>7</v>
      </c>
      <c r="M9868">
        <f>K9868-L9868</f>
        <v>0</v>
      </c>
      <c r="N9868" t="str">
        <f>IF(K9868&gt;L9868,"HIGH ZONE BIAS",IF(K9868&lt;L9868,"LOW ZONE BIAS","EQUILIBRIUM"))</f>
        <v>EQUILIBRIUM</v>
      </c>
    </row>
    <row r="9869">
      <c r="A9869">
        <v>17702</v>
      </c>
      <c r="B9869" t="str">
        <v>2018-07-02</v>
      </c>
      <c r="C9869" t="str">
        <v>Morning</v>
      </c>
      <c r="D9869">
        <v>24</v>
      </c>
      <c r="E9869" t="str">
        <f>IF(MOD(D9869,2)=0,"EVEN","ODD")</f>
        <v>EVEN</v>
      </c>
      <c r="F9869" t="str">
        <f>IF(D9869&lt;=18,"LOW (1-18)","HIGH (19-36)")</f>
        <v>HIGH (19-36)</v>
      </c>
      <c r="G9869">
        <f>INT((D9869-1)/6)+1</f>
        <v>4</v>
      </c>
      <c r="H9869">
        <f>MOD(D9869-1,6)+1</f>
        <v>6</v>
      </c>
      <c r="I9869">
        <f>37-D9869</f>
        <v>13</v>
      </c>
      <c r="J9869">
        <f>ABS(D9869-D9870)</f>
        <v>0</v>
      </c>
      <c r="K9869">
        <f>AVERAGE(D9869:D9873)</f>
        <v>24</v>
      </c>
      <c r="L9869">
        <f>AVERAGE(D9869:D9888)</f>
        <v>24</v>
      </c>
      <c r="M9869">
        <f>K9869-L9869</f>
        <v>0</v>
      </c>
      <c r="N9869" t="str">
        <f>IF(K9869&gt;L9869,"HIGH ZONE BIAS",IF(K9869&lt;L9869,"LOW ZONE BIAS","EQUILIBRIUM"))</f>
        <v>EQUILIBRIUM</v>
      </c>
    </row>
    <row r="9870">
      <c r="A9870">
        <v>17701</v>
      </c>
      <c r="B9870" t="str">
        <v>2018-06-30</v>
      </c>
      <c r="C9870" t="str">
        <v>Evening</v>
      </c>
      <c r="D9870">
        <v>24</v>
      </c>
      <c r="E9870" t="str">
        <f>IF(MOD(D9870,2)=0,"EVEN","ODD")</f>
        <v>EVEN</v>
      </c>
      <c r="F9870" t="str">
        <f>IF(D9870&lt;=18,"LOW (1-18)","HIGH (19-36)")</f>
        <v>HIGH (19-36)</v>
      </c>
      <c r="G9870">
        <f>INT((D9870-1)/6)+1</f>
        <v>4</v>
      </c>
      <c r="H9870">
        <f>MOD(D9870-1,6)+1</f>
        <v>6</v>
      </c>
      <c r="I9870">
        <f>37-D9870</f>
        <v>13</v>
      </c>
      <c r="J9870">
        <f>ABS(D9870-D9871)</f>
        <v>22</v>
      </c>
      <c r="K9870">
        <f>AVERAGE(D9870:D9874)</f>
        <v>24</v>
      </c>
      <c r="L9870">
        <f>AVERAGE(D9870:D9889)</f>
        <v>24</v>
      </c>
      <c r="M9870">
        <f>K9870-L9870</f>
        <v>0</v>
      </c>
      <c r="N9870" t="str">
        <f>IF(K9870&gt;L9870,"HIGH ZONE BIAS",IF(K9870&lt;L9870,"LOW ZONE BIAS","EQUILIBRIUM"))</f>
        <v>EQUILIBRIUM</v>
      </c>
    </row>
    <row r="9871">
      <c r="A9871">
        <v>17700</v>
      </c>
      <c r="B9871" t="str">
        <v>2018-06-30</v>
      </c>
      <c r="C9871" t="str">
        <v>Afternoon</v>
      </c>
      <c r="D9871">
        <v>2</v>
      </c>
      <c r="E9871" t="str">
        <f>IF(MOD(D9871,2)=0,"EVEN","ODD")</f>
        <v>EVEN</v>
      </c>
      <c r="F9871" t="str">
        <f>IF(D9871&lt;=18,"LOW (1-18)","HIGH (19-36)")</f>
        <v>LOW (1-18)</v>
      </c>
      <c r="G9871">
        <f>INT((D9871-1)/6)+1</f>
        <v>1</v>
      </c>
      <c r="H9871">
        <f>MOD(D9871-1,6)+1</f>
        <v>2</v>
      </c>
      <c r="I9871">
        <f>37-D9871</f>
        <v>35</v>
      </c>
      <c r="J9871">
        <f>ABS(D9871-D9872)</f>
        <v>6</v>
      </c>
      <c r="K9871">
        <f>AVERAGE(D9871:D9875)</f>
        <v>2</v>
      </c>
      <c r="L9871">
        <f>AVERAGE(D9871:D9890)</f>
        <v>2</v>
      </c>
      <c r="M9871">
        <f>K9871-L9871</f>
        <v>0</v>
      </c>
      <c r="N9871" t="str">
        <f>IF(K9871&gt;L9871,"HIGH ZONE BIAS",IF(K9871&lt;L9871,"LOW ZONE BIAS","EQUILIBRIUM"))</f>
        <v>EQUILIBRIUM</v>
      </c>
    </row>
    <row r="9872">
      <c r="A9872">
        <v>17699</v>
      </c>
      <c r="B9872" t="str">
        <v>2018-06-30</v>
      </c>
      <c r="C9872" t="str">
        <v>Midday</v>
      </c>
      <c r="D9872">
        <v>8</v>
      </c>
      <c r="E9872" t="str">
        <f>IF(MOD(D9872,2)=0,"EVEN","ODD")</f>
        <v>EVEN</v>
      </c>
      <c r="F9872" t="str">
        <f>IF(D9872&lt;=18,"LOW (1-18)","HIGH (19-36)")</f>
        <v>LOW (1-18)</v>
      </c>
      <c r="G9872">
        <f>INT((D9872-1)/6)+1</f>
        <v>2</v>
      </c>
      <c r="H9872">
        <f>MOD(D9872-1,6)+1</f>
        <v>2</v>
      </c>
      <c r="I9872">
        <f>37-D9872</f>
        <v>29</v>
      </c>
      <c r="J9872">
        <f>ABS(D9872-D9873)</f>
        <v>4</v>
      </c>
      <c r="K9872">
        <f>AVERAGE(D9872:D9876)</f>
        <v>8</v>
      </c>
      <c r="L9872">
        <f>AVERAGE(D9872:D9891)</f>
        <v>8</v>
      </c>
      <c r="M9872">
        <f>K9872-L9872</f>
        <v>0</v>
      </c>
      <c r="N9872" t="str">
        <f>IF(K9872&gt;L9872,"HIGH ZONE BIAS",IF(K9872&lt;L9872,"LOW ZONE BIAS","EQUILIBRIUM"))</f>
        <v>EQUILIBRIUM</v>
      </c>
    </row>
    <row r="9873">
      <c r="A9873">
        <v>17698</v>
      </c>
      <c r="B9873" t="str">
        <v>2018-06-30</v>
      </c>
      <c r="C9873" t="str">
        <v>Morning</v>
      </c>
      <c r="D9873">
        <v>4</v>
      </c>
      <c r="E9873" t="str">
        <f>IF(MOD(D9873,2)=0,"EVEN","ODD")</f>
        <v>EVEN</v>
      </c>
      <c r="F9873" t="str">
        <f>IF(D9873&lt;=18,"LOW (1-18)","HIGH (19-36)")</f>
        <v>LOW (1-18)</v>
      </c>
      <c r="G9873">
        <f>INT((D9873-1)/6)+1</f>
        <v>1</v>
      </c>
      <c r="H9873">
        <f>MOD(D9873-1,6)+1</f>
        <v>4</v>
      </c>
      <c r="I9873">
        <f>37-D9873</f>
        <v>33</v>
      </c>
      <c r="J9873">
        <f>ABS(D9873-D9874)</f>
        <v>26</v>
      </c>
      <c r="K9873">
        <f>AVERAGE(D9873:D9877)</f>
        <v>4</v>
      </c>
      <c r="L9873">
        <f>AVERAGE(D9873:D9892)</f>
        <v>4</v>
      </c>
      <c r="M9873">
        <f>K9873-L9873</f>
        <v>0</v>
      </c>
      <c r="N9873" t="str">
        <f>IF(K9873&gt;L9873,"HIGH ZONE BIAS",IF(K9873&lt;L9873,"LOW ZONE BIAS","EQUILIBRIUM"))</f>
        <v>EQUILIBRIUM</v>
      </c>
    </row>
    <row r="9874">
      <c r="A9874">
        <v>17697</v>
      </c>
      <c r="B9874" t="str">
        <v>2018-06-29</v>
      </c>
      <c r="C9874" t="str">
        <v>Evening</v>
      </c>
      <c r="D9874">
        <v>30</v>
      </c>
      <c r="E9874" t="str">
        <f>IF(MOD(D9874,2)=0,"EVEN","ODD")</f>
        <v>EVEN</v>
      </c>
      <c r="F9874" t="str">
        <f>IF(D9874&lt;=18,"LOW (1-18)","HIGH (19-36)")</f>
        <v>HIGH (19-36)</v>
      </c>
      <c r="G9874">
        <f>INT((D9874-1)/6)+1</f>
        <v>5</v>
      </c>
      <c r="H9874">
        <f>MOD(D9874-1,6)+1</f>
        <v>6</v>
      </c>
      <c r="I9874">
        <f>37-D9874</f>
        <v>7</v>
      </c>
      <c r="J9874">
        <f>ABS(D9874-D9875)</f>
        <v>7</v>
      </c>
      <c r="K9874">
        <f>AVERAGE(D9874:D9878)</f>
        <v>30</v>
      </c>
      <c r="L9874">
        <f>AVERAGE(D9874:D9893)</f>
        <v>30</v>
      </c>
      <c r="M9874">
        <f>K9874-L9874</f>
        <v>0</v>
      </c>
      <c r="N9874" t="str">
        <f>IF(K9874&gt;L9874,"HIGH ZONE BIAS",IF(K9874&lt;L9874,"LOW ZONE BIAS","EQUILIBRIUM"))</f>
        <v>EQUILIBRIUM</v>
      </c>
    </row>
    <row r="9875">
      <c r="A9875">
        <v>17696</v>
      </c>
      <c r="B9875" t="str">
        <v>2018-06-29</v>
      </c>
      <c r="C9875" t="str">
        <v>Afternoon</v>
      </c>
      <c r="D9875">
        <v>23</v>
      </c>
      <c r="E9875" t="str">
        <f>IF(MOD(D9875,2)=0,"EVEN","ODD")</f>
        <v>ODD</v>
      </c>
      <c r="F9875" t="str">
        <f>IF(D9875&lt;=18,"LOW (1-18)","HIGH (19-36)")</f>
        <v>HIGH (19-36)</v>
      </c>
      <c r="G9875">
        <f>INT((D9875-1)/6)+1</f>
        <v>4</v>
      </c>
      <c r="H9875">
        <f>MOD(D9875-1,6)+1</f>
        <v>5</v>
      </c>
      <c r="I9875">
        <f>37-D9875</f>
        <v>14</v>
      </c>
      <c r="J9875">
        <f>ABS(D9875-D9876)</f>
        <v>22</v>
      </c>
      <c r="K9875">
        <f>AVERAGE(D9875:D9879)</f>
        <v>23</v>
      </c>
      <c r="L9875">
        <f>AVERAGE(D9875:D9894)</f>
        <v>23</v>
      </c>
      <c r="M9875">
        <f>K9875-L9875</f>
        <v>0</v>
      </c>
      <c r="N9875" t="str">
        <f>IF(K9875&gt;L9875,"HIGH ZONE BIAS",IF(K9875&lt;L9875,"LOW ZONE BIAS","EQUILIBRIUM"))</f>
        <v>EQUILIBRIUM</v>
      </c>
    </row>
    <row r="9876">
      <c r="A9876">
        <v>17695</v>
      </c>
      <c r="B9876" t="str">
        <v>2018-06-29</v>
      </c>
      <c r="C9876" t="str">
        <v>Midday</v>
      </c>
      <c r="D9876">
        <v>1</v>
      </c>
      <c r="E9876" t="str">
        <f>IF(MOD(D9876,2)=0,"EVEN","ODD")</f>
        <v>ODD</v>
      </c>
      <c r="F9876" t="str">
        <f>IF(D9876&lt;=18,"LOW (1-18)","HIGH (19-36)")</f>
        <v>LOW (1-18)</v>
      </c>
      <c r="G9876">
        <f>INT((D9876-1)/6)+1</f>
        <v>1</v>
      </c>
      <c r="H9876">
        <f>MOD(D9876-1,6)+1</f>
        <v>1</v>
      </c>
      <c r="I9876">
        <f>37-D9876</f>
        <v>36</v>
      </c>
      <c r="J9876">
        <f>ABS(D9876-D9877)</f>
        <v>11</v>
      </c>
      <c r="K9876">
        <f>AVERAGE(D9876:D9880)</f>
        <v>1</v>
      </c>
      <c r="L9876">
        <f>AVERAGE(D9876:D9895)</f>
        <v>1</v>
      </c>
      <c r="M9876">
        <f>K9876-L9876</f>
        <v>0</v>
      </c>
      <c r="N9876" t="str">
        <f>IF(K9876&gt;L9876,"HIGH ZONE BIAS",IF(K9876&lt;L9876,"LOW ZONE BIAS","EQUILIBRIUM"))</f>
        <v>EQUILIBRIUM</v>
      </c>
    </row>
    <row r="9877">
      <c r="A9877">
        <v>17694</v>
      </c>
      <c r="B9877" t="str">
        <v>2018-06-29</v>
      </c>
      <c r="C9877" t="str">
        <v>Morning</v>
      </c>
      <c r="D9877">
        <v>12</v>
      </c>
      <c r="E9877" t="str">
        <f>IF(MOD(D9877,2)=0,"EVEN","ODD")</f>
        <v>EVEN</v>
      </c>
      <c r="F9877" t="str">
        <f>IF(D9877&lt;=18,"LOW (1-18)","HIGH (19-36)")</f>
        <v>LOW (1-18)</v>
      </c>
      <c r="G9877">
        <f>INT((D9877-1)/6)+1</f>
        <v>2</v>
      </c>
      <c r="H9877">
        <f>MOD(D9877-1,6)+1</f>
        <v>6</v>
      </c>
      <c r="I9877">
        <f>37-D9877</f>
        <v>25</v>
      </c>
      <c r="J9877">
        <f>ABS(D9877-D9878)</f>
        <v>23</v>
      </c>
      <c r="K9877">
        <f>AVERAGE(D9877:D9881)</f>
        <v>12</v>
      </c>
      <c r="L9877">
        <f>AVERAGE(D9877:D9896)</f>
        <v>12</v>
      </c>
      <c r="M9877">
        <f>K9877-L9877</f>
        <v>0</v>
      </c>
      <c r="N9877" t="str">
        <f>IF(K9877&gt;L9877,"HIGH ZONE BIAS",IF(K9877&lt;L9877,"LOW ZONE BIAS","EQUILIBRIUM"))</f>
        <v>EQUILIBRIUM</v>
      </c>
    </row>
    <row r="9878">
      <c r="A9878">
        <v>17693</v>
      </c>
      <c r="B9878" t="str">
        <v>2018-06-28</v>
      </c>
      <c r="C9878" t="str">
        <v>Evening</v>
      </c>
      <c r="D9878">
        <v>35</v>
      </c>
      <c r="E9878" t="str">
        <f>IF(MOD(D9878,2)=0,"EVEN","ODD")</f>
        <v>ODD</v>
      </c>
      <c r="F9878" t="str">
        <f>IF(D9878&lt;=18,"LOW (1-18)","HIGH (19-36)")</f>
        <v>HIGH (19-36)</v>
      </c>
      <c r="G9878">
        <f>INT((D9878-1)/6)+1</f>
        <v>6</v>
      </c>
      <c r="H9878">
        <f>MOD(D9878-1,6)+1</f>
        <v>5</v>
      </c>
      <c r="I9878">
        <f>37-D9878</f>
        <v>2</v>
      </c>
      <c r="J9878">
        <f>ABS(D9878-D9879)</f>
        <v>26</v>
      </c>
      <c r="K9878">
        <f>AVERAGE(D9878:D9882)</f>
        <v>35</v>
      </c>
      <c r="L9878">
        <f>AVERAGE(D9878:D9897)</f>
        <v>35</v>
      </c>
      <c r="M9878">
        <f>K9878-L9878</f>
        <v>0</v>
      </c>
      <c r="N9878" t="str">
        <f>IF(K9878&gt;L9878,"HIGH ZONE BIAS",IF(K9878&lt;L9878,"LOW ZONE BIAS","EQUILIBRIUM"))</f>
        <v>EQUILIBRIUM</v>
      </c>
    </row>
    <row r="9879">
      <c r="A9879">
        <v>17692</v>
      </c>
      <c r="B9879" t="str">
        <v>2018-06-28</v>
      </c>
      <c r="C9879" t="str">
        <v>Afternoon</v>
      </c>
      <c r="D9879">
        <v>9</v>
      </c>
      <c r="E9879" t="str">
        <f>IF(MOD(D9879,2)=0,"EVEN","ODD")</f>
        <v>ODD</v>
      </c>
      <c r="F9879" t="str">
        <f>IF(D9879&lt;=18,"LOW (1-18)","HIGH (19-36)")</f>
        <v>LOW (1-18)</v>
      </c>
      <c r="G9879">
        <f>INT((D9879-1)/6)+1</f>
        <v>2</v>
      </c>
      <c r="H9879">
        <f>MOD(D9879-1,6)+1</f>
        <v>3</v>
      </c>
      <c r="I9879">
        <f>37-D9879</f>
        <v>28</v>
      </c>
      <c r="J9879">
        <f>ABS(D9879-D9880)</f>
        <v>3</v>
      </c>
      <c r="K9879">
        <f>AVERAGE(D9879:D9883)</f>
        <v>9</v>
      </c>
      <c r="L9879">
        <f>AVERAGE(D9879:D9898)</f>
        <v>9</v>
      </c>
      <c r="M9879">
        <f>K9879-L9879</f>
        <v>0</v>
      </c>
      <c r="N9879" t="str">
        <f>IF(K9879&gt;L9879,"HIGH ZONE BIAS",IF(K9879&lt;L9879,"LOW ZONE BIAS","EQUILIBRIUM"))</f>
        <v>EQUILIBRIUM</v>
      </c>
    </row>
    <row r="9880">
      <c r="A9880">
        <v>17691</v>
      </c>
      <c r="B9880" t="str">
        <v>2018-06-28</v>
      </c>
      <c r="C9880" t="str">
        <v>Midday</v>
      </c>
      <c r="D9880">
        <v>12</v>
      </c>
      <c r="E9880" t="str">
        <f>IF(MOD(D9880,2)=0,"EVEN","ODD")</f>
        <v>EVEN</v>
      </c>
      <c r="F9880" t="str">
        <f>IF(D9880&lt;=18,"LOW (1-18)","HIGH (19-36)")</f>
        <v>LOW (1-18)</v>
      </c>
      <c r="G9880">
        <f>INT((D9880-1)/6)+1</f>
        <v>2</v>
      </c>
      <c r="H9880">
        <f>MOD(D9880-1,6)+1</f>
        <v>6</v>
      </c>
      <c r="I9880">
        <f>37-D9880</f>
        <v>25</v>
      </c>
      <c r="J9880">
        <f>ABS(D9880-D9881)</f>
        <v>4</v>
      </c>
      <c r="K9880">
        <f>AVERAGE(D9880:D9884)</f>
        <v>12</v>
      </c>
      <c r="L9880">
        <f>AVERAGE(D9880:D9899)</f>
        <v>12</v>
      </c>
      <c r="M9880">
        <f>K9880-L9880</f>
        <v>0</v>
      </c>
      <c r="N9880" t="str">
        <f>IF(K9880&gt;L9880,"HIGH ZONE BIAS",IF(K9880&lt;L9880,"LOW ZONE BIAS","EQUILIBRIUM"))</f>
        <v>EQUILIBRIUM</v>
      </c>
    </row>
    <row r="9881">
      <c r="A9881">
        <v>17690</v>
      </c>
      <c r="B9881" t="str">
        <v>2018-06-28</v>
      </c>
      <c r="C9881" t="str">
        <v>Morning</v>
      </c>
      <c r="D9881">
        <v>16</v>
      </c>
      <c r="E9881" t="str">
        <f>IF(MOD(D9881,2)=0,"EVEN","ODD")</f>
        <v>EVEN</v>
      </c>
      <c r="F9881" t="str">
        <f>IF(D9881&lt;=18,"LOW (1-18)","HIGH (19-36)")</f>
        <v>LOW (1-18)</v>
      </c>
      <c r="G9881">
        <f>INT((D9881-1)/6)+1</f>
        <v>3</v>
      </c>
      <c r="H9881">
        <f>MOD(D9881-1,6)+1</f>
        <v>4</v>
      </c>
      <c r="I9881">
        <f>37-D9881</f>
        <v>21</v>
      </c>
      <c r="J9881">
        <f>ABS(D9881-D9882)</f>
        <v>10</v>
      </c>
      <c r="K9881">
        <f>AVERAGE(D9881:D9885)</f>
        <v>16</v>
      </c>
      <c r="L9881">
        <f>AVERAGE(D9881:D9900)</f>
        <v>16</v>
      </c>
      <c r="M9881">
        <f>K9881-L9881</f>
        <v>0</v>
      </c>
      <c r="N9881" t="str">
        <f>IF(K9881&gt;L9881,"HIGH ZONE BIAS",IF(K9881&lt;L9881,"LOW ZONE BIAS","EQUILIBRIUM"))</f>
        <v>EQUILIBRIUM</v>
      </c>
    </row>
    <row r="9882">
      <c r="A9882">
        <v>17689</v>
      </c>
      <c r="B9882" t="str">
        <v>2018-06-27</v>
      </c>
      <c r="C9882" t="str">
        <v>Evening</v>
      </c>
      <c r="D9882">
        <v>6</v>
      </c>
      <c r="E9882" t="str">
        <f>IF(MOD(D9882,2)=0,"EVEN","ODD")</f>
        <v>EVEN</v>
      </c>
      <c r="F9882" t="str">
        <f>IF(D9882&lt;=18,"LOW (1-18)","HIGH (19-36)")</f>
        <v>LOW (1-18)</v>
      </c>
      <c r="G9882">
        <f>INT((D9882-1)/6)+1</f>
        <v>1</v>
      </c>
      <c r="H9882">
        <f>MOD(D9882-1,6)+1</f>
        <v>6</v>
      </c>
      <c r="I9882">
        <f>37-D9882</f>
        <v>31</v>
      </c>
      <c r="J9882">
        <f>ABS(D9882-D9883)</f>
        <v>12</v>
      </c>
      <c r="K9882">
        <f>AVERAGE(D9882:D9886)</f>
        <v>6</v>
      </c>
      <c r="L9882">
        <f>AVERAGE(D9882:D9901)</f>
        <v>6</v>
      </c>
      <c r="M9882">
        <f>K9882-L9882</f>
        <v>0</v>
      </c>
      <c r="N9882" t="str">
        <f>IF(K9882&gt;L9882,"HIGH ZONE BIAS",IF(K9882&lt;L9882,"LOW ZONE BIAS","EQUILIBRIUM"))</f>
        <v>EQUILIBRIUM</v>
      </c>
    </row>
    <row r="9883">
      <c r="A9883">
        <v>17688</v>
      </c>
      <c r="B9883" t="str">
        <v>2018-06-27</v>
      </c>
      <c r="C9883" t="str">
        <v>Afternoon</v>
      </c>
      <c r="D9883">
        <v>18</v>
      </c>
      <c r="E9883" t="str">
        <f>IF(MOD(D9883,2)=0,"EVEN","ODD")</f>
        <v>EVEN</v>
      </c>
      <c r="F9883" t="str">
        <f>IF(D9883&lt;=18,"LOW (1-18)","HIGH (19-36)")</f>
        <v>LOW (1-18)</v>
      </c>
      <c r="G9883">
        <f>INT((D9883-1)/6)+1</f>
        <v>3</v>
      </c>
      <c r="H9883">
        <f>MOD(D9883-1,6)+1</f>
        <v>6</v>
      </c>
      <c r="I9883">
        <f>37-D9883</f>
        <v>19</v>
      </c>
      <c r="J9883">
        <f>ABS(D9883-D9884)</f>
        <v>9</v>
      </c>
      <c r="K9883">
        <f>AVERAGE(D9883:D9887)</f>
        <v>18</v>
      </c>
      <c r="L9883">
        <f>AVERAGE(D9883:D9902)</f>
        <v>18</v>
      </c>
      <c r="M9883">
        <f>K9883-L9883</f>
        <v>0</v>
      </c>
      <c r="N9883" t="str">
        <f>IF(K9883&gt;L9883,"HIGH ZONE BIAS",IF(K9883&lt;L9883,"LOW ZONE BIAS","EQUILIBRIUM"))</f>
        <v>EQUILIBRIUM</v>
      </c>
    </row>
    <row r="9884">
      <c r="A9884">
        <v>17687</v>
      </c>
      <c r="B9884" t="str">
        <v>2018-06-27</v>
      </c>
      <c r="C9884" t="str">
        <v>Midday</v>
      </c>
      <c r="D9884">
        <v>9</v>
      </c>
      <c r="E9884" t="str">
        <f>IF(MOD(D9884,2)=0,"EVEN","ODD")</f>
        <v>ODD</v>
      </c>
      <c r="F9884" t="str">
        <f>IF(D9884&lt;=18,"LOW (1-18)","HIGH (19-36)")</f>
        <v>LOW (1-18)</v>
      </c>
      <c r="G9884">
        <f>INT((D9884-1)/6)+1</f>
        <v>2</v>
      </c>
      <c r="H9884">
        <f>MOD(D9884-1,6)+1</f>
        <v>3</v>
      </c>
      <c r="I9884">
        <f>37-D9884</f>
        <v>28</v>
      </c>
      <c r="J9884">
        <f>ABS(D9884-D9885)</f>
        <v>2</v>
      </c>
      <c r="K9884">
        <f>AVERAGE(D9884:D9888)</f>
        <v>9</v>
      </c>
      <c r="L9884">
        <f>AVERAGE(D9884:D9903)</f>
        <v>9</v>
      </c>
      <c r="M9884">
        <f>K9884-L9884</f>
        <v>0</v>
      </c>
      <c r="N9884" t="str">
        <f>IF(K9884&gt;L9884,"HIGH ZONE BIAS",IF(K9884&lt;L9884,"LOW ZONE BIAS","EQUILIBRIUM"))</f>
        <v>EQUILIBRIUM</v>
      </c>
    </row>
    <row r="9885">
      <c r="A9885">
        <v>17686</v>
      </c>
      <c r="B9885" t="str">
        <v>2018-06-27</v>
      </c>
      <c r="C9885" t="str">
        <v>Morning</v>
      </c>
      <c r="D9885">
        <v>11</v>
      </c>
      <c r="E9885" t="str">
        <f>IF(MOD(D9885,2)=0,"EVEN","ODD")</f>
        <v>ODD</v>
      </c>
      <c r="F9885" t="str">
        <f>IF(D9885&lt;=18,"LOW (1-18)","HIGH (19-36)")</f>
        <v>LOW (1-18)</v>
      </c>
      <c r="G9885">
        <f>INT((D9885-1)/6)+1</f>
        <v>2</v>
      </c>
      <c r="H9885">
        <f>MOD(D9885-1,6)+1</f>
        <v>5</v>
      </c>
      <c r="I9885">
        <f>37-D9885</f>
        <v>26</v>
      </c>
      <c r="J9885">
        <f>ABS(D9885-D9886)</f>
        <v>2</v>
      </c>
      <c r="K9885">
        <f>AVERAGE(D9885:D9889)</f>
        <v>11</v>
      </c>
      <c r="L9885">
        <f>AVERAGE(D9885:D9904)</f>
        <v>11</v>
      </c>
      <c r="M9885">
        <f>K9885-L9885</f>
        <v>0</v>
      </c>
      <c r="N9885" t="str">
        <f>IF(K9885&gt;L9885,"HIGH ZONE BIAS",IF(K9885&lt;L9885,"LOW ZONE BIAS","EQUILIBRIUM"))</f>
        <v>EQUILIBRIUM</v>
      </c>
    </row>
    <row r="9886">
      <c r="A9886">
        <v>17685</v>
      </c>
      <c r="B9886" t="str">
        <v>2018-06-26</v>
      </c>
      <c r="C9886" t="str">
        <v>Evening</v>
      </c>
      <c r="D9886">
        <v>9</v>
      </c>
      <c r="E9886" t="str">
        <f>IF(MOD(D9886,2)=0,"EVEN","ODD")</f>
        <v>ODD</v>
      </c>
      <c r="F9886" t="str">
        <f>IF(D9886&lt;=18,"LOW (1-18)","HIGH (19-36)")</f>
        <v>LOW (1-18)</v>
      </c>
      <c r="G9886">
        <f>INT((D9886-1)/6)+1</f>
        <v>2</v>
      </c>
      <c r="H9886">
        <f>MOD(D9886-1,6)+1</f>
        <v>3</v>
      </c>
      <c r="I9886">
        <f>37-D9886</f>
        <v>28</v>
      </c>
      <c r="J9886">
        <f>ABS(D9886-D9887)</f>
        <v>9</v>
      </c>
      <c r="K9886">
        <f>AVERAGE(D9886:D9890)</f>
        <v>9</v>
      </c>
      <c r="L9886">
        <f>AVERAGE(D9886:D9905)</f>
        <v>9</v>
      </c>
      <c r="M9886">
        <f>K9886-L9886</f>
        <v>0</v>
      </c>
      <c r="N9886" t="str">
        <f>IF(K9886&gt;L9886,"HIGH ZONE BIAS",IF(K9886&lt;L9886,"LOW ZONE BIAS","EQUILIBRIUM"))</f>
        <v>EQUILIBRIUM</v>
      </c>
    </row>
    <row r="9887">
      <c r="A9887">
        <v>17684</v>
      </c>
      <c r="B9887" t="str">
        <v>2018-06-26</v>
      </c>
      <c r="C9887" t="str">
        <v>Afternoon</v>
      </c>
      <c r="D9887">
        <v>18</v>
      </c>
      <c r="E9887" t="str">
        <f>IF(MOD(D9887,2)=0,"EVEN","ODD")</f>
        <v>EVEN</v>
      </c>
      <c r="F9887" t="str">
        <f>IF(D9887&lt;=18,"LOW (1-18)","HIGH (19-36)")</f>
        <v>LOW (1-18)</v>
      </c>
      <c r="G9887">
        <f>INT((D9887-1)/6)+1</f>
        <v>3</v>
      </c>
      <c r="H9887">
        <f>MOD(D9887-1,6)+1</f>
        <v>6</v>
      </c>
      <c r="I9887">
        <f>37-D9887</f>
        <v>19</v>
      </c>
      <c r="J9887">
        <f>ABS(D9887-D9888)</f>
        <v>2</v>
      </c>
      <c r="K9887">
        <f>AVERAGE(D9887:D9891)</f>
        <v>18</v>
      </c>
      <c r="L9887">
        <f>AVERAGE(D9887:D9906)</f>
        <v>18</v>
      </c>
      <c r="M9887">
        <f>K9887-L9887</f>
        <v>0</v>
      </c>
      <c r="N9887" t="str">
        <f>IF(K9887&gt;L9887,"HIGH ZONE BIAS",IF(K9887&lt;L9887,"LOW ZONE BIAS","EQUILIBRIUM"))</f>
        <v>EQUILIBRIUM</v>
      </c>
    </row>
    <row r="9888">
      <c r="A9888">
        <v>17683</v>
      </c>
      <c r="B9888" t="str">
        <v>2018-06-26</v>
      </c>
      <c r="C9888" t="str">
        <v>Midday</v>
      </c>
      <c r="D9888">
        <v>16</v>
      </c>
      <c r="E9888" t="str">
        <f>IF(MOD(D9888,2)=0,"EVEN","ODD")</f>
        <v>EVEN</v>
      </c>
      <c r="F9888" t="str">
        <f>IF(D9888&lt;=18,"LOW (1-18)","HIGH (19-36)")</f>
        <v>LOW (1-18)</v>
      </c>
      <c r="G9888">
        <f>INT((D9888-1)/6)+1</f>
        <v>3</v>
      </c>
      <c r="H9888">
        <f>MOD(D9888-1,6)+1</f>
        <v>4</v>
      </c>
      <c r="I9888">
        <f>37-D9888</f>
        <v>21</v>
      </c>
      <c r="J9888">
        <f>ABS(D9888-D9889)</f>
        <v>5</v>
      </c>
      <c r="K9888">
        <f>AVERAGE(D9888:D9892)</f>
        <v>16</v>
      </c>
      <c r="L9888">
        <f>AVERAGE(D9888:D9907)</f>
        <v>16</v>
      </c>
      <c r="M9888">
        <f>K9888-L9888</f>
        <v>0</v>
      </c>
      <c r="N9888" t="str">
        <f>IF(K9888&gt;L9888,"HIGH ZONE BIAS",IF(K9888&lt;L9888,"LOW ZONE BIAS","EQUILIBRIUM"))</f>
        <v>EQUILIBRIUM</v>
      </c>
    </row>
    <row r="9889">
      <c r="A9889">
        <v>17682</v>
      </c>
      <c r="B9889" t="str">
        <v>2018-06-26</v>
      </c>
      <c r="C9889" t="str">
        <v>Morning</v>
      </c>
      <c r="D9889">
        <v>21</v>
      </c>
      <c r="E9889" t="str">
        <f>IF(MOD(D9889,2)=0,"EVEN","ODD")</f>
        <v>ODD</v>
      </c>
      <c r="F9889" t="str">
        <f>IF(D9889&lt;=18,"LOW (1-18)","HIGH (19-36)")</f>
        <v>HIGH (19-36)</v>
      </c>
      <c r="G9889">
        <f>INT((D9889-1)/6)+1</f>
        <v>4</v>
      </c>
      <c r="H9889">
        <f>MOD(D9889-1,6)+1</f>
        <v>3</v>
      </c>
      <c r="I9889">
        <f>37-D9889</f>
        <v>16</v>
      </c>
      <c r="J9889">
        <f>ABS(D9889-D9890)</f>
        <v>7</v>
      </c>
      <c r="K9889">
        <f>AVERAGE(D9889:D9893)</f>
        <v>21</v>
      </c>
      <c r="L9889">
        <f>AVERAGE(D9889:D9908)</f>
        <v>21</v>
      </c>
      <c r="M9889">
        <f>K9889-L9889</f>
        <v>0</v>
      </c>
      <c r="N9889" t="str">
        <f>IF(K9889&gt;L9889,"HIGH ZONE BIAS",IF(K9889&lt;L9889,"LOW ZONE BIAS","EQUILIBRIUM"))</f>
        <v>EQUILIBRIUM</v>
      </c>
    </row>
    <row r="9890">
      <c r="A9890">
        <v>17681</v>
      </c>
      <c r="B9890" t="str">
        <v>2018-06-25</v>
      </c>
      <c r="C9890" t="str">
        <v>Evening</v>
      </c>
      <c r="D9890">
        <v>14</v>
      </c>
      <c r="E9890" t="str">
        <f>IF(MOD(D9890,2)=0,"EVEN","ODD")</f>
        <v>EVEN</v>
      </c>
      <c r="F9890" t="str">
        <f>IF(D9890&lt;=18,"LOW (1-18)","HIGH (19-36)")</f>
        <v>LOW (1-18)</v>
      </c>
      <c r="G9890">
        <f>INT((D9890-1)/6)+1</f>
        <v>3</v>
      </c>
      <c r="H9890">
        <f>MOD(D9890-1,6)+1</f>
        <v>2</v>
      </c>
      <c r="I9890">
        <f>37-D9890</f>
        <v>23</v>
      </c>
      <c r="J9890">
        <f>ABS(D9890-D9891)</f>
        <v>2</v>
      </c>
      <c r="K9890">
        <f>AVERAGE(D9890:D9894)</f>
        <v>14</v>
      </c>
      <c r="L9890">
        <f>AVERAGE(D9890:D9909)</f>
        <v>14</v>
      </c>
      <c r="M9890">
        <f>K9890-L9890</f>
        <v>0</v>
      </c>
      <c r="N9890" t="str">
        <f>IF(K9890&gt;L9890,"HIGH ZONE BIAS",IF(K9890&lt;L9890,"LOW ZONE BIAS","EQUILIBRIUM"))</f>
        <v>EQUILIBRIUM</v>
      </c>
    </row>
    <row r="9891">
      <c r="A9891">
        <v>17680</v>
      </c>
      <c r="B9891" t="str">
        <v>2018-06-25</v>
      </c>
      <c r="C9891" t="str">
        <v>Afternoon</v>
      </c>
      <c r="D9891">
        <v>16</v>
      </c>
      <c r="E9891" t="str">
        <f>IF(MOD(D9891,2)=0,"EVEN","ODD")</f>
        <v>EVEN</v>
      </c>
      <c r="F9891" t="str">
        <f>IF(D9891&lt;=18,"LOW (1-18)","HIGH (19-36)")</f>
        <v>LOW (1-18)</v>
      </c>
      <c r="G9891">
        <f>INT((D9891-1)/6)+1</f>
        <v>3</v>
      </c>
      <c r="H9891">
        <f>MOD(D9891-1,6)+1</f>
        <v>4</v>
      </c>
      <c r="I9891">
        <f>37-D9891</f>
        <v>21</v>
      </c>
      <c r="J9891">
        <f>ABS(D9891-D9892)</f>
        <v>12</v>
      </c>
      <c r="K9891">
        <f>AVERAGE(D9891:D9895)</f>
        <v>16</v>
      </c>
      <c r="L9891">
        <f>AVERAGE(D9891:D9910)</f>
        <v>16</v>
      </c>
      <c r="M9891">
        <f>K9891-L9891</f>
        <v>0</v>
      </c>
      <c r="N9891" t="str">
        <f>IF(K9891&gt;L9891,"HIGH ZONE BIAS",IF(K9891&lt;L9891,"LOW ZONE BIAS","EQUILIBRIUM"))</f>
        <v>EQUILIBRIUM</v>
      </c>
    </row>
    <row r="9892">
      <c r="A9892">
        <v>17679</v>
      </c>
      <c r="B9892" t="str">
        <v>2018-06-25</v>
      </c>
      <c r="C9892" t="str">
        <v>Midday</v>
      </c>
      <c r="D9892">
        <v>4</v>
      </c>
      <c r="E9892" t="str">
        <f>IF(MOD(D9892,2)=0,"EVEN","ODD")</f>
        <v>EVEN</v>
      </c>
      <c r="F9892" t="str">
        <f>IF(D9892&lt;=18,"LOW (1-18)","HIGH (19-36)")</f>
        <v>LOW (1-18)</v>
      </c>
      <c r="G9892">
        <f>INT((D9892-1)/6)+1</f>
        <v>1</v>
      </c>
      <c r="H9892">
        <f>MOD(D9892-1,6)+1</f>
        <v>4</v>
      </c>
      <c r="I9892">
        <f>37-D9892</f>
        <v>33</v>
      </c>
      <c r="J9892">
        <f>ABS(D9892-D9893)</f>
        <v>7</v>
      </c>
      <c r="K9892">
        <f>AVERAGE(D9892:D9896)</f>
        <v>4</v>
      </c>
      <c r="L9892">
        <f>AVERAGE(D9892:D9911)</f>
        <v>4</v>
      </c>
      <c r="M9892">
        <f>K9892-L9892</f>
        <v>0</v>
      </c>
      <c r="N9892" t="str">
        <f>IF(K9892&gt;L9892,"HIGH ZONE BIAS",IF(K9892&lt;L9892,"LOW ZONE BIAS","EQUILIBRIUM"))</f>
        <v>EQUILIBRIUM</v>
      </c>
    </row>
    <row r="9893">
      <c r="A9893">
        <v>17678</v>
      </c>
      <c r="B9893" t="str">
        <v>2018-06-25</v>
      </c>
      <c r="C9893" t="str">
        <v>Morning</v>
      </c>
      <c r="D9893">
        <v>11</v>
      </c>
      <c r="E9893" t="str">
        <f>IF(MOD(D9893,2)=0,"EVEN","ODD")</f>
        <v>ODD</v>
      </c>
      <c r="F9893" t="str">
        <f>IF(D9893&lt;=18,"LOW (1-18)","HIGH (19-36)")</f>
        <v>LOW (1-18)</v>
      </c>
      <c r="G9893">
        <f>INT((D9893-1)/6)+1</f>
        <v>2</v>
      </c>
      <c r="H9893">
        <f>MOD(D9893-1,6)+1</f>
        <v>5</v>
      </c>
      <c r="I9893">
        <f>37-D9893</f>
        <v>26</v>
      </c>
      <c r="J9893">
        <f>ABS(D9893-D9894)</f>
        <v>4</v>
      </c>
      <c r="K9893">
        <f>AVERAGE(D9893:D9897)</f>
        <v>11</v>
      </c>
      <c r="L9893">
        <f>AVERAGE(D9893:D9912)</f>
        <v>11</v>
      </c>
      <c r="M9893">
        <f>K9893-L9893</f>
        <v>0</v>
      </c>
      <c r="N9893" t="str">
        <f>IF(K9893&gt;L9893,"HIGH ZONE BIAS",IF(K9893&lt;L9893,"LOW ZONE BIAS","EQUILIBRIUM"))</f>
        <v>EQUILIBRIUM</v>
      </c>
    </row>
    <row r="9894">
      <c r="A9894">
        <v>17677</v>
      </c>
      <c r="B9894" t="str">
        <v>2018-06-23</v>
      </c>
      <c r="C9894" t="str">
        <v>Evening</v>
      </c>
      <c r="D9894">
        <v>7</v>
      </c>
      <c r="E9894" t="str">
        <f>IF(MOD(D9894,2)=0,"EVEN","ODD")</f>
        <v>ODD</v>
      </c>
      <c r="F9894" t="str">
        <f>IF(D9894&lt;=18,"LOW (1-18)","HIGH (19-36)")</f>
        <v>LOW (1-18)</v>
      </c>
      <c r="G9894">
        <f>INT((D9894-1)/6)+1</f>
        <v>2</v>
      </c>
      <c r="H9894">
        <f>MOD(D9894-1,6)+1</f>
        <v>1</v>
      </c>
      <c r="I9894">
        <f>37-D9894</f>
        <v>30</v>
      </c>
      <c r="J9894">
        <f>ABS(D9894-D9895)</f>
        <v>26</v>
      </c>
      <c r="K9894">
        <f>AVERAGE(D9894:D9898)</f>
        <v>7</v>
      </c>
      <c r="L9894">
        <f>AVERAGE(D9894:D9913)</f>
        <v>7</v>
      </c>
      <c r="M9894">
        <f>K9894-L9894</f>
        <v>0</v>
      </c>
      <c r="N9894" t="str">
        <f>IF(K9894&gt;L9894,"HIGH ZONE BIAS",IF(K9894&lt;L9894,"LOW ZONE BIAS","EQUILIBRIUM"))</f>
        <v>EQUILIBRIUM</v>
      </c>
    </row>
    <row r="9895">
      <c r="A9895">
        <v>17676</v>
      </c>
      <c r="B9895" t="str">
        <v>2018-06-23</v>
      </c>
      <c r="C9895" t="str">
        <v>Afternoon</v>
      </c>
      <c r="D9895">
        <v>33</v>
      </c>
      <c r="E9895" t="str">
        <f>IF(MOD(D9895,2)=0,"EVEN","ODD")</f>
        <v>ODD</v>
      </c>
      <c r="F9895" t="str">
        <f>IF(D9895&lt;=18,"LOW (1-18)","HIGH (19-36)")</f>
        <v>HIGH (19-36)</v>
      </c>
      <c r="G9895">
        <f>INT((D9895-1)/6)+1</f>
        <v>6</v>
      </c>
      <c r="H9895">
        <f>MOD(D9895-1,6)+1</f>
        <v>3</v>
      </c>
      <c r="I9895">
        <f>37-D9895</f>
        <v>4</v>
      </c>
      <c r="J9895">
        <f>ABS(D9895-D9896)</f>
        <v>19</v>
      </c>
      <c r="K9895">
        <f>AVERAGE(D9895:D9899)</f>
        <v>33</v>
      </c>
      <c r="L9895">
        <f>AVERAGE(D9895:D9914)</f>
        <v>33</v>
      </c>
      <c r="M9895">
        <f>K9895-L9895</f>
        <v>0</v>
      </c>
      <c r="N9895" t="str">
        <f>IF(K9895&gt;L9895,"HIGH ZONE BIAS",IF(K9895&lt;L9895,"LOW ZONE BIAS","EQUILIBRIUM"))</f>
        <v>EQUILIBRIUM</v>
      </c>
    </row>
    <row r="9896">
      <c r="A9896">
        <v>17675</v>
      </c>
      <c r="B9896" t="str">
        <v>2018-06-23</v>
      </c>
      <c r="C9896" t="str">
        <v>Midday</v>
      </c>
      <c r="D9896">
        <v>14</v>
      </c>
      <c r="E9896" t="str">
        <f>IF(MOD(D9896,2)=0,"EVEN","ODD")</f>
        <v>EVEN</v>
      </c>
      <c r="F9896" t="str">
        <f>IF(D9896&lt;=18,"LOW (1-18)","HIGH (19-36)")</f>
        <v>LOW (1-18)</v>
      </c>
      <c r="G9896">
        <f>INT((D9896-1)/6)+1</f>
        <v>3</v>
      </c>
      <c r="H9896">
        <f>MOD(D9896-1,6)+1</f>
        <v>2</v>
      </c>
      <c r="I9896">
        <f>37-D9896</f>
        <v>23</v>
      </c>
      <c r="J9896">
        <f>ABS(D9896-D9897)</f>
        <v>2</v>
      </c>
      <c r="K9896">
        <f>AVERAGE(D9896:D9900)</f>
        <v>14</v>
      </c>
      <c r="L9896">
        <f>AVERAGE(D9896:D9915)</f>
        <v>14</v>
      </c>
      <c r="M9896">
        <f>K9896-L9896</f>
        <v>0</v>
      </c>
      <c r="N9896" t="str">
        <f>IF(K9896&gt;L9896,"HIGH ZONE BIAS",IF(K9896&lt;L9896,"LOW ZONE BIAS","EQUILIBRIUM"))</f>
        <v>EQUILIBRIUM</v>
      </c>
    </row>
    <row r="9897">
      <c r="A9897">
        <v>17674</v>
      </c>
      <c r="B9897" t="str">
        <v>2018-06-23</v>
      </c>
      <c r="C9897" t="str">
        <v>Morning</v>
      </c>
      <c r="D9897">
        <v>12</v>
      </c>
      <c r="E9897" t="str">
        <f>IF(MOD(D9897,2)=0,"EVEN","ODD")</f>
        <v>EVEN</v>
      </c>
      <c r="F9897" t="str">
        <f>IF(D9897&lt;=18,"LOW (1-18)","HIGH (19-36)")</f>
        <v>LOW (1-18)</v>
      </c>
      <c r="G9897">
        <f>INT((D9897-1)/6)+1</f>
        <v>2</v>
      </c>
      <c r="H9897">
        <f>MOD(D9897-1,6)+1</f>
        <v>6</v>
      </c>
      <c r="I9897">
        <f>37-D9897</f>
        <v>25</v>
      </c>
      <c r="J9897">
        <f>ABS(D9897-D9898)</f>
        <v>11</v>
      </c>
      <c r="K9897">
        <f>AVERAGE(D9897:D9901)</f>
        <v>12</v>
      </c>
      <c r="L9897">
        <f>AVERAGE(D9897:D9916)</f>
        <v>12</v>
      </c>
      <c r="M9897">
        <f>K9897-L9897</f>
        <v>0</v>
      </c>
      <c r="N9897" t="str">
        <f>IF(K9897&gt;L9897,"HIGH ZONE BIAS",IF(K9897&lt;L9897,"LOW ZONE BIAS","EQUILIBRIUM"))</f>
        <v>EQUILIBRIUM</v>
      </c>
    </row>
    <row r="9898">
      <c r="A9898">
        <v>17673</v>
      </c>
      <c r="B9898" t="str">
        <v>2018-06-22</v>
      </c>
      <c r="C9898" t="str">
        <v>Evening</v>
      </c>
      <c r="D9898">
        <v>23</v>
      </c>
      <c r="E9898" t="str">
        <f>IF(MOD(D9898,2)=0,"EVEN","ODD")</f>
        <v>ODD</v>
      </c>
      <c r="F9898" t="str">
        <f>IF(D9898&lt;=18,"LOW (1-18)","HIGH (19-36)")</f>
        <v>HIGH (19-36)</v>
      </c>
      <c r="G9898">
        <f>INT((D9898-1)/6)+1</f>
        <v>4</v>
      </c>
      <c r="H9898">
        <f>MOD(D9898-1,6)+1</f>
        <v>5</v>
      </c>
      <c r="I9898">
        <f>37-D9898</f>
        <v>14</v>
      </c>
      <c r="J9898">
        <f>ABS(D9898-D9899)</f>
        <v>11</v>
      </c>
      <c r="K9898">
        <f>AVERAGE(D9898:D9902)</f>
        <v>23</v>
      </c>
      <c r="L9898">
        <f>AVERAGE(D9898:D9917)</f>
        <v>23</v>
      </c>
      <c r="M9898">
        <f>K9898-L9898</f>
        <v>0</v>
      </c>
      <c r="N9898" t="str">
        <f>IF(K9898&gt;L9898,"HIGH ZONE BIAS",IF(K9898&lt;L9898,"LOW ZONE BIAS","EQUILIBRIUM"))</f>
        <v>EQUILIBRIUM</v>
      </c>
    </row>
    <row r="9899">
      <c r="A9899">
        <v>17672</v>
      </c>
      <c r="B9899" t="str">
        <v>2018-06-22</v>
      </c>
      <c r="C9899" t="str">
        <v>Afternoon</v>
      </c>
      <c r="D9899">
        <v>34</v>
      </c>
      <c r="E9899" t="str">
        <f>IF(MOD(D9899,2)=0,"EVEN","ODD")</f>
        <v>EVEN</v>
      </c>
      <c r="F9899" t="str">
        <f>IF(D9899&lt;=18,"LOW (1-18)","HIGH (19-36)")</f>
        <v>HIGH (19-36)</v>
      </c>
      <c r="G9899">
        <f>INT((D9899-1)/6)+1</f>
        <v>6</v>
      </c>
      <c r="H9899">
        <f>MOD(D9899-1,6)+1</f>
        <v>4</v>
      </c>
      <c r="I9899">
        <f>37-D9899</f>
        <v>3</v>
      </c>
      <c r="J9899">
        <f>ABS(D9899-D9900)</f>
        <v>26</v>
      </c>
      <c r="K9899">
        <f>AVERAGE(D9899:D9903)</f>
        <v>34</v>
      </c>
      <c r="L9899">
        <f>AVERAGE(D9899:D9918)</f>
        <v>34</v>
      </c>
      <c r="M9899">
        <f>K9899-L9899</f>
        <v>0</v>
      </c>
      <c r="N9899" t="str">
        <f>IF(K9899&gt;L9899,"HIGH ZONE BIAS",IF(K9899&lt;L9899,"LOW ZONE BIAS","EQUILIBRIUM"))</f>
        <v>EQUILIBRIUM</v>
      </c>
    </row>
    <row r="9900">
      <c r="A9900">
        <v>17671</v>
      </c>
      <c r="B9900" t="str">
        <v>2018-06-22</v>
      </c>
      <c r="C9900" t="str">
        <v>Midday</v>
      </c>
      <c r="D9900">
        <v>8</v>
      </c>
      <c r="E9900" t="str">
        <f>IF(MOD(D9900,2)=0,"EVEN","ODD")</f>
        <v>EVEN</v>
      </c>
      <c r="F9900" t="str">
        <f>IF(D9900&lt;=18,"LOW (1-18)","HIGH (19-36)")</f>
        <v>LOW (1-18)</v>
      </c>
      <c r="G9900">
        <f>INT((D9900-1)/6)+1</f>
        <v>2</v>
      </c>
      <c r="H9900">
        <f>MOD(D9900-1,6)+1</f>
        <v>2</v>
      </c>
      <c r="I9900">
        <f>37-D9900</f>
        <v>29</v>
      </c>
      <c r="J9900">
        <f>ABS(D9900-D9901)</f>
        <v>9</v>
      </c>
      <c r="K9900">
        <f>AVERAGE(D9900:D9904)</f>
        <v>8</v>
      </c>
      <c r="L9900">
        <f>AVERAGE(D9900:D9919)</f>
        <v>8</v>
      </c>
      <c r="M9900">
        <f>K9900-L9900</f>
        <v>0</v>
      </c>
      <c r="N9900" t="str">
        <f>IF(K9900&gt;L9900,"HIGH ZONE BIAS",IF(K9900&lt;L9900,"LOW ZONE BIAS","EQUILIBRIUM"))</f>
        <v>EQUILIBRIUM</v>
      </c>
    </row>
    <row r="9901">
      <c r="A9901">
        <v>17670</v>
      </c>
      <c r="B9901" t="str">
        <v>2018-06-22</v>
      </c>
      <c r="C9901" t="str">
        <v>Morning</v>
      </c>
      <c r="D9901">
        <v>17</v>
      </c>
      <c r="E9901" t="str">
        <f>IF(MOD(D9901,2)=0,"EVEN","ODD")</f>
        <v>ODD</v>
      </c>
      <c r="F9901" t="str">
        <f>IF(D9901&lt;=18,"LOW (1-18)","HIGH (19-36)")</f>
        <v>LOW (1-18)</v>
      </c>
      <c r="G9901">
        <f>INT((D9901-1)/6)+1</f>
        <v>3</v>
      </c>
      <c r="H9901">
        <f>MOD(D9901-1,6)+1</f>
        <v>5</v>
      </c>
      <c r="I9901">
        <f>37-D9901</f>
        <v>20</v>
      </c>
      <c r="J9901">
        <f>ABS(D9901-D9902)</f>
        <v>10</v>
      </c>
      <c r="K9901">
        <f>AVERAGE(D9901:D9905)</f>
        <v>17</v>
      </c>
      <c r="L9901">
        <f>AVERAGE(D9901:D9920)</f>
        <v>17</v>
      </c>
      <c r="M9901">
        <f>K9901-L9901</f>
        <v>0</v>
      </c>
      <c r="N9901" t="str">
        <f>IF(K9901&gt;L9901,"HIGH ZONE BIAS",IF(K9901&lt;L9901,"LOW ZONE BIAS","EQUILIBRIUM"))</f>
        <v>EQUILIBRIUM</v>
      </c>
    </row>
    <row r="9902">
      <c r="A9902">
        <v>17669</v>
      </c>
      <c r="B9902" t="str">
        <v>2018-06-21</v>
      </c>
      <c r="C9902" t="str">
        <v>Evening</v>
      </c>
      <c r="D9902">
        <v>7</v>
      </c>
      <c r="E9902" t="str">
        <f>IF(MOD(D9902,2)=0,"EVEN","ODD")</f>
        <v>ODD</v>
      </c>
      <c r="F9902" t="str">
        <f>IF(D9902&lt;=18,"LOW (1-18)","HIGH (19-36)")</f>
        <v>LOW (1-18)</v>
      </c>
      <c r="G9902">
        <f>INT((D9902-1)/6)+1</f>
        <v>2</v>
      </c>
      <c r="H9902">
        <f>MOD(D9902-1,6)+1</f>
        <v>1</v>
      </c>
      <c r="I9902">
        <f>37-D9902</f>
        <v>30</v>
      </c>
      <c r="J9902">
        <f>ABS(D9902-D9903)</f>
        <v>18</v>
      </c>
      <c r="K9902">
        <f>AVERAGE(D9902:D9906)</f>
        <v>7</v>
      </c>
      <c r="L9902">
        <f>AVERAGE(D9902:D9921)</f>
        <v>7</v>
      </c>
      <c r="M9902">
        <f>K9902-L9902</f>
        <v>0</v>
      </c>
      <c r="N9902" t="str">
        <f>IF(K9902&gt;L9902,"HIGH ZONE BIAS",IF(K9902&lt;L9902,"LOW ZONE BIAS","EQUILIBRIUM"))</f>
        <v>EQUILIBRIUM</v>
      </c>
    </row>
    <row r="9903">
      <c r="A9903">
        <v>17668</v>
      </c>
      <c r="B9903" t="str">
        <v>2018-06-21</v>
      </c>
      <c r="C9903" t="str">
        <v>Afternoon</v>
      </c>
      <c r="D9903">
        <v>25</v>
      </c>
      <c r="E9903" t="str">
        <f>IF(MOD(D9903,2)=0,"EVEN","ODD")</f>
        <v>ODD</v>
      </c>
      <c r="F9903" t="str">
        <f>IF(D9903&lt;=18,"LOW (1-18)","HIGH (19-36)")</f>
        <v>HIGH (19-36)</v>
      </c>
      <c r="G9903">
        <f>INT((D9903-1)/6)+1</f>
        <v>5</v>
      </c>
      <c r="H9903">
        <f>MOD(D9903-1,6)+1</f>
        <v>1</v>
      </c>
      <c r="I9903">
        <f>37-D9903</f>
        <v>12</v>
      </c>
      <c r="J9903">
        <f>ABS(D9903-D9904)</f>
        <v>7</v>
      </c>
      <c r="K9903">
        <f>AVERAGE(D9903:D9907)</f>
        <v>25</v>
      </c>
      <c r="L9903">
        <f>AVERAGE(D9903:D9922)</f>
        <v>25</v>
      </c>
      <c r="M9903">
        <f>K9903-L9903</f>
        <v>0</v>
      </c>
      <c r="N9903" t="str">
        <f>IF(K9903&gt;L9903,"HIGH ZONE BIAS",IF(K9903&lt;L9903,"LOW ZONE BIAS","EQUILIBRIUM"))</f>
        <v>EQUILIBRIUM</v>
      </c>
    </row>
    <row r="9904">
      <c r="A9904">
        <v>17667</v>
      </c>
      <c r="B9904" t="str">
        <v>2018-06-21</v>
      </c>
      <c r="C9904" t="str">
        <v>Midday</v>
      </c>
      <c r="D9904">
        <v>32</v>
      </c>
      <c r="E9904" t="str">
        <f>IF(MOD(D9904,2)=0,"EVEN","ODD")</f>
        <v>EVEN</v>
      </c>
      <c r="F9904" t="str">
        <f>IF(D9904&lt;=18,"LOW (1-18)","HIGH (19-36)")</f>
        <v>HIGH (19-36)</v>
      </c>
      <c r="G9904">
        <f>INT((D9904-1)/6)+1</f>
        <v>6</v>
      </c>
      <c r="H9904">
        <f>MOD(D9904-1,6)+1</f>
        <v>2</v>
      </c>
      <c r="I9904">
        <f>37-D9904</f>
        <v>5</v>
      </c>
      <c r="J9904">
        <f>ABS(D9904-D9905)</f>
        <v>16</v>
      </c>
      <c r="K9904">
        <f>AVERAGE(D9904:D9908)</f>
        <v>32</v>
      </c>
      <c r="L9904">
        <f>AVERAGE(D9904:D9923)</f>
        <v>32</v>
      </c>
      <c r="M9904">
        <f>K9904-L9904</f>
        <v>0</v>
      </c>
      <c r="N9904" t="str">
        <f>IF(K9904&gt;L9904,"HIGH ZONE BIAS",IF(K9904&lt;L9904,"LOW ZONE BIAS","EQUILIBRIUM"))</f>
        <v>EQUILIBRIUM</v>
      </c>
    </row>
    <row r="9905">
      <c r="A9905">
        <v>17666</v>
      </c>
      <c r="B9905" t="str">
        <v>2018-06-21</v>
      </c>
      <c r="C9905" t="str">
        <v>Morning</v>
      </c>
      <c r="D9905">
        <v>16</v>
      </c>
      <c r="E9905" t="str">
        <f>IF(MOD(D9905,2)=0,"EVEN","ODD")</f>
        <v>EVEN</v>
      </c>
      <c r="F9905" t="str">
        <f>IF(D9905&lt;=18,"LOW (1-18)","HIGH (19-36)")</f>
        <v>LOW (1-18)</v>
      </c>
      <c r="G9905">
        <f>INT((D9905-1)/6)+1</f>
        <v>3</v>
      </c>
      <c r="H9905">
        <f>MOD(D9905-1,6)+1</f>
        <v>4</v>
      </c>
      <c r="I9905">
        <f>37-D9905</f>
        <v>21</v>
      </c>
      <c r="J9905">
        <f>ABS(D9905-D9906)</f>
        <v>1</v>
      </c>
      <c r="K9905">
        <f>AVERAGE(D9905:D9909)</f>
        <v>16</v>
      </c>
      <c r="L9905">
        <f>AVERAGE(D9905:D9924)</f>
        <v>16</v>
      </c>
      <c r="M9905">
        <f>K9905-L9905</f>
        <v>0</v>
      </c>
      <c r="N9905" t="str">
        <f>IF(K9905&gt;L9905,"HIGH ZONE BIAS",IF(K9905&lt;L9905,"LOW ZONE BIAS","EQUILIBRIUM"))</f>
        <v>EQUILIBRIUM</v>
      </c>
    </row>
    <row r="9906">
      <c r="A9906">
        <v>17665</v>
      </c>
      <c r="B9906" t="str">
        <v>2018-06-20</v>
      </c>
      <c r="C9906" t="str">
        <v>Evening</v>
      </c>
      <c r="D9906">
        <v>17</v>
      </c>
      <c r="E9906" t="str">
        <f>IF(MOD(D9906,2)=0,"EVEN","ODD")</f>
        <v>ODD</v>
      </c>
      <c r="F9906" t="str">
        <f>IF(D9906&lt;=18,"LOW (1-18)","HIGH (19-36)")</f>
        <v>LOW (1-18)</v>
      </c>
      <c r="G9906">
        <f>INT((D9906-1)/6)+1</f>
        <v>3</v>
      </c>
      <c r="H9906">
        <f>MOD(D9906-1,6)+1</f>
        <v>5</v>
      </c>
      <c r="I9906">
        <f>37-D9906</f>
        <v>20</v>
      </c>
      <c r="J9906">
        <f>ABS(D9906-D9907)</f>
        <v>1</v>
      </c>
      <c r="K9906">
        <f>AVERAGE(D9906:D9910)</f>
        <v>17</v>
      </c>
      <c r="L9906">
        <f>AVERAGE(D9906:D9925)</f>
        <v>17</v>
      </c>
      <c r="M9906">
        <f>K9906-L9906</f>
        <v>0</v>
      </c>
      <c r="N9906" t="str">
        <f>IF(K9906&gt;L9906,"HIGH ZONE BIAS",IF(K9906&lt;L9906,"LOW ZONE BIAS","EQUILIBRIUM"))</f>
        <v>EQUILIBRIUM</v>
      </c>
    </row>
    <row r="9907">
      <c r="A9907">
        <v>17664</v>
      </c>
      <c r="B9907" t="str">
        <v>2018-06-20</v>
      </c>
      <c r="C9907" t="str">
        <v>Afternoon</v>
      </c>
      <c r="D9907">
        <v>16</v>
      </c>
      <c r="E9907" t="str">
        <f>IF(MOD(D9907,2)=0,"EVEN","ODD")</f>
        <v>EVEN</v>
      </c>
      <c r="F9907" t="str">
        <f>IF(D9907&lt;=18,"LOW (1-18)","HIGH (19-36)")</f>
        <v>LOW (1-18)</v>
      </c>
      <c r="G9907">
        <f>INT((D9907-1)/6)+1</f>
        <v>3</v>
      </c>
      <c r="H9907">
        <f>MOD(D9907-1,6)+1</f>
        <v>4</v>
      </c>
      <c r="I9907">
        <f>37-D9907</f>
        <v>21</v>
      </c>
      <c r="J9907">
        <f>ABS(D9907-D9908)</f>
        <v>8</v>
      </c>
      <c r="K9907">
        <f>AVERAGE(D9907:D9911)</f>
        <v>16</v>
      </c>
      <c r="L9907">
        <f>AVERAGE(D9907:D9926)</f>
        <v>16</v>
      </c>
      <c r="M9907">
        <f>K9907-L9907</f>
        <v>0</v>
      </c>
      <c r="N9907" t="str">
        <f>IF(K9907&gt;L9907,"HIGH ZONE BIAS",IF(K9907&lt;L9907,"LOW ZONE BIAS","EQUILIBRIUM"))</f>
        <v>EQUILIBRIUM</v>
      </c>
    </row>
    <row r="9908">
      <c r="A9908">
        <v>17663</v>
      </c>
      <c r="B9908" t="str">
        <v>2018-06-20</v>
      </c>
      <c r="C9908" t="str">
        <v>Midday</v>
      </c>
      <c r="D9908">
        <v>24</v>
      </c>
      <c r="E9908" t="str">
        <f>IF(MOD(D9908,2)=0,"EVEN","ODD")</f>
        <v>EVEN</v>
      </c>
      <c r="F9908" t="str">
        <f>IF(D9908&lt;=18,"LOW (1-18)","HIGH (19-36)")</f>
        <v>HIGH (19-36)</v>
      </c>
      <c r="G9908">
        <f>INT((D9908-1)/6)+1</f>
        <v>4</v>
      </c>
      <c r="H9908">
        <f>MOD(D9908-1,6)+1</f>
        <v>6</v>
      </c>
      <c r="I9908">
        <f>37-D9908</f>
        <v>13</v>
      </c>
      <c r="J9908">
        <f>ABS(D9908-D9909)</f>
        <v>3</v>
      </c>
      <c r="K9908">
        <f>AVERAGE(D9908:D9912)</f>
        <v>24</v>
      </c>
      <c r="L9908">
        <f>AVERAGE(D9908:D9927)</f>
        <v>24</v>
      </c>
      <c r="M9908">
        <f>K9908-L9908</f>
        <v>0</v>
      </c>
      <c r="N9908" t="str">
        <f>IF(K9908&gt;L9908,"HIGH ZONE BIAS",IF(K9908&lt;L9908,"LOW ZONE BIAS","EQUILIBRIUM"))</f>
        <v>EQUILIBRIUM</v>
      </c>
    </row>
    <row r="9909">
      <c r="A9909">
        <v>17662</v>
      </c>
      <c r="B9909" t="str">
        <v>2018-06-20</v>
      </c>
      <c r="C9909" t="str">
        <v>Morning</v>
      </c>
      <c r="D9909">
        <v>21</v>
      </c>
      <c r="E9909" t="str">
        <f>IF(MOD(D9909,2)=0,"EVEN","ODD")</f>
        <v>ODD</v>
      </c>
      <c r="F9909" t="str">
        <f>IF(D9909&lt;=18,"LOW (1-18)","HIGH (19-36)")</f>
        <v>HIGH (19-36)</v>
      </c>
      <c r="G9909">
        <f>INT((D9909-1)/6)+1</f>
        <v>4</v>
      </c>
      <c r="H9909">
        <f>MOD(D9909-1,6)+1</f>
        <v>3</v>
      </c>
      <c r="I9909">
        <f>37-D9909</f>
        <v>16</v>
      </c>
      <c r="J9909">
        <f>ABS(D9909-D9910)</f>
        <v>6</v>
      </c>
      <c r="K9909">
        <f>AVERAGE(D9909:D9913)</f>
        <v>21</v>
      </c>
      <c r="L9909">
        <f>AVERAGE(D9909:D9928)</f>
        <v>21</v>
      </c>
      <c r="M9909">
        <f>K9909-L9909</f>
        <v>0</v>
      </c>
      <c r="N9909" t="str">
        <f>IF(K9909&gt;L9909,"HIGH ZONE BIAS",IF(K9909&lt;L9909,"LOW ZONE BIAS","EQUILIBRIUM"))</f>
        <v>EQUILIBRIUM</v>
      </c>
    </row>
    <row r="9910">
      <c r="A9910">
        <v>17661</v>
      </c>
      <c r="B9910" t="str">
        <v>2018-06-19</v>
      </c>
      <c r="C9910" t="str">
        <v>Evening</v>
      </c>
      <c r="D9910">
        <v>27</v>
      </c>
      <c r="E9910" t="str">
        <f>IF(MOD(D9910,2)=0,"EVEN","ODD")</f>
        <v>ODD</v>
      </c>
      <c r="F9910" t="str">
        <f>IF(D9910&lt;=18,"LOW (1-18)","HIGH (19-36)")</f>
        <v>HIGH (19-36)</v>
      </c>
      <c r="G9910">
        <f>INT((D9910-1)/6)+1</f>
        <v>5</v>
      </c>
      <c r="H9910">
        <f>MOD(D9910-1,6)+1</f>
        <v>3</v>
      </c>
      <c r="I9910">
        <f>37-D9910</f>
        <v>10</v>
      </c>
      <c r="J9910">
        <f>ABS(D9910-D9911)</f>
        <v>4</v>
      </c>
      <c r="K9910">
        <f>AVERAGE(D9910:D9914)</f>
        <v>27</v>
      </c>
      <c r="L9910">
        <f>AVERAGE(D9910:D9929)</f>
        <v>27</v>
      </c>
      <c r="M9910">
        <f>K9910-L9910</f>
        <v>0</v>
      </c>
      <c r="N9910" t="str">
        <f>IF(K9910&gt;L9910,"HIGH ZONE BIAS",IF(K9910&lt;L9910,"LOW ZONE BIAS","EQUILIBRIUM"))</f>
        <v>EQUILIBRIUM</v>
      </c>
    </row>
    <row r="9911">
      <c r="A9911">
        <v>17660</v>
      </c>
      <c r="B9911" t="str">
        <v>2018-06-19</v>
      </c>
      <c r="C9911" t="str">
        <v>Afternoon</v>
      </c>
      <c r="D9911">
        <v>23</v>
      </c>
      <c r="E9911" t="str">
        <f>IF(MOD(D9911,2)=0,"EVEN","ODD")</f>
        <v>ODD</v>
      </c>
      <c r="F9911" t="str">
        <f>IF(D9911&lt;=18,"LOW (1-18)","HIGH (19-36)")</f>
        <v>HIGH (19-36)</v>
      </c>
      <c r="G9911">
        <f>INT((D9911-1)/6)+1</f>
        <v>4</v>
      </c>
      <c r="H9911">
        <f>MOD(D9911-1,6)+1</f>
        <v>5</v>
      </c>
      <c r="I9911">
        <f>37-D9911</f>
        <v>14</v>
      </c>
      <c r="J9911">
        <f>ABS(D9911-D9912)</f>
        <v>10</v>
      </c>
      <c r="K9911">
        <f>AVERAGE(D9911:D9915)</f>
        <v>23</v>
      </c>
      <c r="L9911">
        <f>AVERAGE(D9911:D9930)</f>
        <v>23</v>
      </c>
      <c r="M9911">
        <f>K9911-L9911</f>
        <v>0</v>
      </c>
      <c r="N9911" t="str">
        <f>IF(K9911&gt;L9911,"HIGH ZONE BIAS",IF(K9911&lt;L9911,"LOW ZONE BIAS","EQUILIBRIUM"))</f>
        <v>EQUILIBRIUM</v>
      </c>
    </row>
    <row r="9912">
      <c r="A9912">
        <v>17659</v>
      </c>
      <c r="B9912" t="str">
        <v>2018-06-19</v>
      </c>
      <c r="C9912" t="str">
        <v>Midday</v>
      </c>
      <c r="D9912">
        <v>33</v>
      </c>
      <c r="E9912" t="str">
        <f>IF(MOD(D9912,2)=0,"EVEN","ODD")</f>
        <v>ODD</v>
      </c>
      <c r="F9912" t="str">
        <f>IF(D9912&lt;=18,"LOW (1-18)","HIGH (19-36)")</f>
        <v>HIGH (19-36)</v>
      </c>
      <c r="G9912">
        <f>INT((D9912-1)/6)+1</f>
        <v>6</v>
      </c>
      <c r="H9912">
        <f>MOD(D9912-1,6)+1</f>
        <v>3</v>
      </c>
      <c r="I9912">
        <f>37-D9912</f>
        <v>4</v>
      </c>
      <c r="J9912">
        <f>ABS(D9912-D9913)</f>
        <v>9</v>
      </c>
      <c r="K9912">
        <f>AVERAGE(D9912:D9916)</f>
        <v>33</v>
      </c>
      <c r="L9912">
        <f>AVERAGE(D9912:D9931)</f>
        <v>33</v>
      </c>
      <c r="M9912">
        <f>K9912-L9912</f>
        <v>0</v>
      </c>
      <c r="N9912" t="str">
        <f>IF(K9912&gt;L9912,"HIGH ZONE BIAS",IF(K9912&lt;L9912,"LOW ZONE BIAS","EQUILIBRIUM"))</f>
        <v>EQUILIBRIUM</v>
      </c>
    </row>
    <row r="9913">
      <c r="A9913">
        <v>17658</v>
      </c>
      <c r="B9913" t="str">
        <v>2018-06-19</v>
      </c>
      <c r="C9913" t="str">
        <v>Morning</v>
      </c>
      <c r="D9913">
        <v>24</v>
      </c>
      <c r="E9913" t="str">
        <f>IF(MOD(D9913,2)=0,"EVEN","ODD")</f>
        <v>EVEN</v>
      </c>
      <c r="F9913" t="str">
        <f>IF(D9913&lt;=18,"LOW (1-18)","HIGH (19-36)")</f>
        <v>HIGH (19-36)</v>
      </c>
      <c r="G9913">
        <f>INT((D9913-1)/6)+1</f>
        <v>4</v>
      </c>
      <c r="H9913">
        <f>MOD(D9913-1,6)+1</f>
        <v>6</v>
      </c>
      <c r="I9913">
        <f>37-D9913</f>
        <v>13</v>
      </c>
      <c r="J9913">
        <f>ABS(D9913-D9914)</f>
        <v>12</v>
      </c>
      <c r="K9913">
        <f>AVERAGE(D9913:D9917)</f>
        <v>24</v>
      </c>
      <c r="L9913">
        <f>AVERAGE(D9913:D9932)</f>
        <v>24</v>
      </c>
      <c r="M9913">
        <f>K9913-L9913</f>
        <v>0</v>
      </c>
      <c r="N9913" t="str">
        <f>IF(K9913&gt;L9913,"HIGH ZONE BIAS",IF(K9913&lt;L9913,"LOW ZONE BIAS","EQUILIBRIUM"))</f>
        <v>EQUILIBRIUM</v>
      </c>
    </row>
    <row r="9914">
      <c r="A9914">
        <v>17657</v>
      </c>
      <c r="B9914" t="str">
        <v>2018-06-18</v>
      </c>
      <c r="C9914" t="str">
        <v>Evening</v>
      </c>
      <c r="D9914">
        <v>36</v>
      </c>
      <c r="E9914" t="str">
        <f>IF(MOD(D9914,2)=0,"EVEN","ODD")</f>
        <v>EVEN</v>
      </c>
      <c r="F9914" t="str">
        <f>IF(D9914&lt;=18,"LOW (1-18)","HIGH (19-36)")</f>
        <v>HIGH (19-36)</v>
      </c>
      <c r="G9914">
        <f>INT((D9914-1)/6)+1</f>
        <v>6</v>
      </c>
      <c r="H9914">
        <f>MOD(D9914-1,6)+1</f>
        <v>6</v>
      </c>
      <c r="I9914">
        <f>37-D9914</f>
        <v>1</v>
      </c>
      <c r="J9914">
        <f>ABS(D9914-D9915)</f>
        <v>13</v>
      </c>
      <c r="K9914">
        <f>AVERAGE(D9914:D9918)</f>
        <v>36</v>
      </c>
      <c r="L9914">
        <f>AVERAGE(D9914:D9933)</f>
        <v>36</v>
      </c>
      <c r="M9914">
        <f>K9914-L9914</f>
        <v>0</v>
      </c>
      <c r="N9914" t="str">
        <f>IF(K9914&gt;L9914,"HIGH ZONE BIAS",IF(K9914&lt;L9914,"LOW ZONE BIAS","EQUILIBRIUM"))</f>
        <v>EQUILIBRIUM</v>
      </c>
    </row>
    <row r="9915">
      <c r="A9915">
        <v>17656</v>
      </c>
      <c r="B9915" t="str">
        <v>2018-06-18</v>
      </c>
      <c r="C9915" t="str">
        <v>Afternoon</v>
      </c>
      <c r="D9915">
        <v>23</v>
      </c>
      <c r="E9915" t="str">
        <f>IF(MOD(D9915,2)=0,"EVEN","ODD")</f>
        <v>ODD</v>
      </c>
      <c r="F9915" t="str">
        <f>IF(D9915&lt;=18,"LOW (1-18)","HIGH (19-36)")</f>
        <v>HIGH (19-36)</v>
      </c>
      <c r="G9915">
        <f>INT((D9915-1)/6)+1</f>
        <v>4</v>
      </c>
      <c r="H9915">
        <f>MOD(D9915-1,6)+1</f>
        <v>5</v>
      </c>
      <c r="I9915">
        <f>37-D9915</f>
        <v>14</v>
      </c>
      <c r="J9915">
        <f>ABS(D9915-D9916)</f>
        <v>6</v>
      </c>
      <c r="K9915">
        <f>AVERAGE(D9915:D9919)</f>
        <v>23</v>
      </c>
      <c r="L9915">
        <f>AVERAGE(D9915:D9934)</f>
        <v>23</v>
      </c>
      <c r="M9915">
        <f>K9915-L9915</f>
        <v>0</v>
      </c>
      <c r="N9915" t="str">
        <f>IF(K9915&gt;L9915,"HIGH ZONE BIAS",IF(K9915&lt;L9915,"LOW ZONE BIAS","EQUILIBRIUM"))</f>
        <v>EQUILIBRIUM</v>
      </c>
    </row>
    <row r="9916">
      <c r="A9916">
        <v>17655</v>
      </c>
      <c r="B9916" t="str">
        <v>2018-06-18</v>
      </c>
      <c r="C9916" t="str">
        <v>Midday</v>
      </c>
      <c r="D9916">
        <v>17</v>
      </c>
      <c r="E9916" t="str">
        <f>IF(MOD(D9916,2)=0,"EVEN","ODD")</f>
        <v>ODD</v>
      </c>
      <c r="F9916" t="str">
        <f>IF(D9916&lt;=18,"LOW (1-18)","HIGH (19-36)")</f>
        <v>LOW (1-18)</v>
      </c>
      <c r="G9916">
        <f>INT((D9916-1)/6)+1</f>
        <v>3</v>
      </c>
      <c r="H9916">
        <f>MOD(D9916-1,6)+1</f>
        <v>5</v>
      </c>
      <c r="I9916">
        <f>37-D9916</f>
        <v>20</v>
      </c>
      <c r="J9916">
        <f>ABS(D9916-D9917)</f>
        <v>7</v>
      </c>
      <c r="K9916">
        <f>AVERAGE(D9916:D9920)</f>
        <v>17</v>
      </c>
      <c r="L9916">
        <f>AVERAGE(D9916:D9935)</f>
        <v>17</v>
      </c>
      <c r="M9916">
        <f>K9916-L9916</f>
        <v>0</v>
      </c>
      <c r="N9916" t="str">
        <f>IF(K9916&gt;L9916,"HIGH ZONE BIAS",IF(K9916&lt;L9916,"LOW ZONE BIAS","EQUILIBRIUM"))</f>
        <v>EQUILIBRIUM</v>
      </c>
    </row>
    <row r="9917">
      <c r="A9917">
        <v>17654</v>
      </c>
      <c r="B9917" t="str">
        <v>2018-06-18</v>
      </c>
      <c r="C9917" t="str">
        <v>Morning</v>
      </c>
      <c r="D9917">
        <v>10</v>
      </c>
      <c r="E9917" t="str">
        <f>IF(MOD(D9917,2)=0,"EVEN","ODD")</f>
        <v>EVEN</v>
      </c>
      <c r="F9917" t="str">
        <f>IF(D9917&lt;=18,"LOW (1-18)","HIGH (19-36)")</f>
        <v>LOW (1-18)</v>
      </c>
      <c r="G9917">
        <f>INT((D9917-1)/6)+1</f>
        <v>2</v>
      </c>
      <c r="H9917">
        <f>MOD(D9917-1,6)+1</f>
        <v>4</v>
      </c>
      <c r="I9917">
        <f>37-D9917</f>
        <v>27</v>
      </c>
      <c r="J9917">
        <f>ABS(D9917-D9918)</f>
        <v>14</v>
      </c>
      <c r="K9917">
        <f>AVERAGE(D9917:D9921)</f>
        <v>10</v>
      </c>
      <c r="L9917">
        <f>AVERAGE(D9917:D9936)</f>
        <v>10</v>
      </c>
      <c r="M9917">
        <f>K9917-L9917</f>
        <v>0</v>
      </c>
      <c r="N9917" t="str">
        <f>IF(K9917&gt;L9917,"HIGH ZONE BIAS",IF(K9917&lt;L9917,"LOW ZONE BIAS","EQUILIBRIUM"))</f>
        <v>EQUILIBRIUM</v>
      </c>
    </row>
    <row r="9918">
      <c r="A9918">
        <v>17653</v>
      </c>
      <c r="B9918" t="str">
        <v>2018-06-16</v>
      </c>
      <c r="C9918" t="str">
        <v>Evening</v>
      </c>
      <c r="D9918">
        <v>24</v>
      </c>
      <c r="E9918" t="str">
        <f>IF(MOD(D9918,2)=0,"EVEN","ODD")</f>
        <v>EVEN</v>
      </c>
      <c r="F9918" t="str">
        <f>IF(D9918&lt;=18,"LOW (1-18)","HIGH (19-36)")</f>
        <v>HIGH (19-36)</v>
      </c>
      <c r="G9918">
        <f>INT((D9918-1)/6)+1</f>
        <v>4</v>
      </c>
      <c r="H9918">
        <f>MOD(D9918-1,6)+1</f>
        <v>6</v>
      </c>
      <c r="I9918">
        <f>37-D9918</f>
        <v>13</v>
      </c>
      <c r="J9918">
        <f>ABS(D9918-D9919)</f>
        <v>1</v>
      </c>
      <c r="K9918">
        <f>AVERAGE(D9918:D9922)</f>
        <v>24</v>
      </c>
      <c r="L9918">
        <f>AVERAGE(D9918:D9937)</f>
        <v>24</v>
      </c>
      <c r="M9918">
        <f>K9918-L9918</f>
        <v>0</v>
      </c>
      <c r="N9918" t="str">
        <f>IF(K9918&gt;L9918,"HIGH ZONE BIAS",IF(K9918&lt;L9918,"LOW ZONE BIAS","EQUILIBRIUM"))</f>
        <v>EQUILIBRIUM</v>
      </c>
    </row>
    <row r="9919">
      <c r="A9919">
        <v>17652</v>
      </c>
      <c r="B9919" t="str">
        <v>2018-06-16</v>
      </c>
      <c r="C9919" t="str">
        <v>Afternoon</v>
      </c>
      <c r="D9919">
        <v>23</v>
      </c>
      <c r="E9919" t="str">
        <f>IF(MOD(D9919,2)=0,"EVEN","ODD")</f>
        <v>ODD</v>
      </c>
      <c r="F9919" t="str">
        <f>IF(D9919&lt;=18,"LOW (1-18)","HIGH (19-36)")</f>
        <v>HIGH (19-36)</v>
      </c>
      <c r="G9919">
        <f>INT((D9919-1)/6)+1</f>
        <v>4</v>
      </c>
      <c r="H9919">
        <f>MOD(D9919-1,6)+1</f>
        <v>5</v>
      </c>
      <c r="I9919">
        <f>37-D9919</f>
        <v>14</v>
      </c>
      <c r="J9919">
        <f>ABS(D9919-D9920)</f>
        <v>6</v>
      </c>
      <c r="K9919">
        <f>AVERAGE(D9919:D9923)</f>
        <v>23</v>
      </c>
      <c r="L9919">
        <f>AVERAGE(D9919:D9938)</f>
        <v>23</v>
      </c>
      <c r="M9919">
        <f>K9919-L9919</f>
        <v>0</v>
      </c>
      <c r="N9919" t="str">
        <f>IF(K9919&gt;L9919,"HIGH ZONE BIAS",IF(K9919&lt;L9919,"LOW ZONE BIAS","EQUILIBRIUM"))</f>
        <v>EQUILIBRIUM</v>
      </c>
    </row>
    <row r="9920">
      <c r="A9920">
        <v>17651</v>
      </c>
      <c r="B9920" t="str">
        <v>2018-06-16</v>
      </c>
      <c r="C9920" t="str">
        <v>Midday</v>
      </c>
      <c r="D9920">
        <v>17</v>
      </c>
      <c r="E9920" t="str">
        <f>IF(MOD(D9920,2)=0,"EVEN","ODD")</f>
        <v>ODD</v>
      </c>
      <c r="F9920" t="str">
        <f>IF(D9920&lt;=18,"LOW (1-18)","HIGH (19-36)")</f>
        <v>LOW (1-18)</v>
      </c>
      <c r="G9920">
        <f>INT((D9920-1)/6)+1</f>
        <v>3</v>
      </c>
      <c r="H9920">
        <f>MOD(D9920-1,6)+1</f>
        <v>5</v>
      </c>
      <c r="I9920">
        <f>37-D9920</f>
        <v>20</v>
      </c>
      <c r="J9920">
        <f>ABS(D9920-D9921)</f>
        <v>8</v>
      </c>
      <c r="K9920">
        <f>AVERAGE(D9920:D9924)</f>
        <v>17</v>
      </c>
      <c r="L9920">
        <f>AVERAGE(D9920:D9939)</f>
        <v>17</v>
      </c>
      <c r="M9920">
        <f>K9920-L9920</f>
        <v>0</v>
      </c>
      <c r="N9920" t="str">
        <f>IF(K9920&gt;L9920,"HIGH ZONE BIAS",IF(K9920&lt;L9920,"LOW ZONE BIAS","EQUILIBRIUM"))</f>
        <v>EQUILIBRIUM</v>
      </c>
    </row>
    <row r="9921">
      <c r="A9921">
        <v>17650</v>
      </c>
      <c r="B9921" t="str">
        <v>2018-06-16</v>
      </c>
      <c r="C9921" t="str">
        <v>Morning</v>
      </c>
      <c r="D9921">
        <v>25</v>
      </c>
      <c r="E9921" t="str">
        <f>IF(MOD(D9921,2)=0,"EVEN","ODD")</f>
        <v>ODD</v>
      </c>
      <c r="F9921" t="str">
        <f>IF(D9921&lt;=18,"LOW (1-18)","HIGH (19-36)")</f>
        <v>HIGH (19-36)</v>
      </c>
      <c r="G9921">
        <f>INT((D9921-1)/6)+1</f>
        <v>5</v>
      </c>
      <c r="H9921">
        <f>MOD(D9921-1,6)+1</f>
        <v>1</v>
      </c>
      <c r="I9921">
        <f>37-D9921</f>
        <v>12</v>
      </c>
      <c r="J9921">
        <f>ABS(D9921-D9922)</f>
        <v>9</v>
      </c>
      <c r="K9921">
        <f>AVERAGE(D9921:D9925)</f>
        <v>25</v>
      </c>
      <c r="L9921">
        <f>AVERAGE(D9921:D9940)</f>
        <v>25</v>
      </c>
      <c r="M9921">
        <f>K9921-L9921</f>
        <v>0</v>
      </c>
      <c r="N9921" t="str">
        <f>IF(K9921&gt;L9921,"HIGH ZONE BIAS",IF(K9921&lt;L9921,"LOW ZONE BIAS","EQUILIBRIUM"))</f>
        <v>EQUILIBRIUM</v>
      </c>
    </row>
    <row r="9922">
      <c r="A9922">
        <v>17649</v>
      </c>
      <c r="B9922" t="str">
        <v>2018-06-14</v>
      </c>
      <c r="C9922" t="str">
        <v>Evening</v>
      </c>
      <c r="D9922">
        <v>34</v>
      </c>
      <c r="E9922" t="str">
        <f>IF(MOD(D9922,2)=0,"EVEN","ODD")</f>
        <v>EVEN</v>
      </c>
      <c r="F9922" t="str">
        <f>IF(D9922&lt;=18,"LOW (1-18)","HIGH (19-36)")</f>
        <v>HIGH (19-36)</v>
      </c>
      <c r="G9922">
        <f>INT((D9922-1)/6)+1</f>
        <v>6</v>
      </c>
      <c r="H9922">
        <f>MOD(D9922-1,6)+1</f>
        <v>4</v>
      </c>
      <c r="I9922">
        <f>37-D9922</f>
        <v>3</v>
      </c>
      <c r="J9922">
        <f>ABS(D9922-D9923)</f>
        <v>26</v>
      </c>
      <c r="K9922">
        <f>AVERAGE(D9922:D9926)</f>
        <v>34</v>
      </c>
      <c r="L9922">
        <f>AVERAGE(D9922:D9941)</f>
        <v>34</v>
      </c>
      <c r="M9922">
        <f>K9922-L9922</f>
        <v>0</v>
      </c>
      <c r="N9922" t="str">
        <f>IF(K9922&gt;L9922,"HIGH ZONE BIAS",IF(K9922&lt;L9922,"LOW ZONE BIAS","EQUILIBRIUM"))</f>
        <v>EQUILIBRIUM</v>
      </c>
    </row>
    <row r="9923">
      <c r="A9923">
        <v>17648</v>
      </c>
      <c r="B9923" t="str">
        <v>2018-06-14</v>
      </c>
      <c r="C9923" t="str">
        <v>Afternoon</v>
      </c>
      <c r="D9923">
        <v>8</v>
      </c>
      <c r="E9923" t="str">
        <f>IF(MOD(D9923,2)=0,"EVEN","ODD")</f>
        <v>EVEN</v>
      </c>
      <c r="F9923" t="str">
        <f>IF(D9923&lt;=18,"LOW (1-18)","HIGH (19-36)")</f>
        <v>LOW (1-18)</v>
      </c>
      <c r="G9923">
        <f>INT((D9923-1)/6)+1</f>
        <v>2</v>
      </c>
      <c r="H9923">
        <f>MOD(D9923-1,6)+1</f>
        <v>2</v>
      </c>
      <c r="I9923">
        <f>37-D9923</f>
        <v>29</v>
      </c>
      <c r="J9923">
        <f>ABS(D9923-D9924)</f>
        <v>1</v>
      </c>
      <c r="K9923">
        <f>AVERAGE(D9923:D9927)</f>
        <v>8</v>
      </c>
      <c r="L9923">
        <f>AVERAGE(D9923:D9942)</f>
        <v>8</v>
      </c>
      <c r="M9923">
        <f>K9923-L9923</f>
        <v>0</v>
      </c>
      <c r="N9923" t="str">
        <f>IF(K9923&gt;L9923,"HIGH ZONE BIAS",IF(K9923&lt;L9923,"LOW ZONE BIAS","EQUILIBRIUM"))</f>
        <v>EQUILIBRIUM</v>
      </c>
    </row>
    <row r="9924">
      <c r="A9924">
        <v>17647</v>
      </c>
      <c r="B9924" t="str">
        <v>2018-06-14</v>
      </c>
      <c r="C9924" t="str">
        <v>Midday</v>
      </c>
      <c r="D9924">
        <v>9</v>
      </c>
      <c r="E9924" t="str">
        <f>IF(MOD(D9924,2)=0,"EVEN","ODD")</f>
        <v>ODD</v>
      </c>
      <c r="F9924" t="str">
        <f>IF(D9924&lt;=18,"LOW (1-18)","HIGH (19-36)")</f>
        <v>LOW (1-18)</v>
      </c>
      <c r="G9924">
        <f>INT((D9924-1)/6)+1</f>
        <v>2</v>
      </c>
      <c r="H9924">
        <f>MOD(D9924-1,6)+1</f>
        <v>3</v>
      </c>
      <c r="I9924">
        <f>37-D9924</f>
        <v>28</v>
      </c>
      <c r="J9924">
        <f>ABS(D9924-D9925)</f>
        <v>2</v>
      </c>
      <c r="K9924">
        <f>AVERAGE(D9924:D9928)</f>
        <v>9</v>
      </c>
      <c r="L9924">
        <f>AVERAGE(D9924:D9943)</f>
        <v>9</v>
      </c>
      <c r="M9924">
        <f>K9924-L9924</f>
        <v>0</v>
      </c>
      <c r="N9924" t="str">
        <f>IF(K9924&gt;L9924,"HIGH ZONE BIAS",IF(K9924&lt;L9924,"LOW ZONE BIAS","EQUILIBRIUM"))</f>
        <v>EQUILIBRIUM</v>
      </c>
    </row>
    <row r="9925">
      <c r="A9925">
        <v>17646</v>
      </c>
      <c r="B9925" t="str">
        <v>2018-06-14</v>
      </c>
      <c r="C9925" t="str">
        <v>Morning</v>
      </c>
      <c r="D9925">
        <v>11</v>
      </c>
      <c r="E9925" t="str">
        <f>IF(MOD(D9925,2)=0,"EVEN","ODD")</f>
        <v>ODD</v>
      </c>
      <c r="F9925" t="str">
        <f>IF(D9925&lt;=18,"LOW (1-18)","HIGH (19-36)")</f>
        <v>LOW (1-18)</v>
      </c>
      <c r="G9925">
        <f>INT((D9925-1)/6)+1</f>
        <v>2</v>
      </c>
      <c r="H9925">
        <f>MOD(D9925-1,6)+1</f>
        <v>5</v>
      </c>
      <c r="I9925">
        <f>37-D9925</f>
        <v>26</v>
      </c>
      <c r="J9925">
        <f>ABS(D9925-D9926)</f>
        <v>15</v>
      </c>
      <c r="K9925">
        <f>AVERAGE(D9925:D9929)</f>
        <v>11</v>
      </c>
      <c r="L9925">
        <f>AVERAGE(D9925:D9944)</f>
        <v>11</v>
      </c>
      <c r="M9925">
        <f>K9925-L9925</f>
        <v>0</v>
      </c>
      <c r="N9925" t="str">
        <f>IF(K9925&gt;L9925,"HIGH ZONE BIAS",IF(K9925&lt;L9925,"LOW ZONE BIAS","EQUILIBRIUM"))</f>
        <v>EQUILIBRIUM</v>
      </c>
    </row>
    <row r="9926">
      <c r="A9926">
        <v>17645</v>
      </c>
      <c r="B9926" t="str">
        <v>2018-06-13</v>
      </c>
      <c r="C9926" t="str">
        <v>Evening</v>
      </c>
      <c r="D9926">
        <v>26</v>
      </c>
      <c r="E9926" t="str">
        <f>IF(MOD(D9926,2)=0,"EVEN","ODD")</f>
        <v>EVEN</v>
      </c>
      <c r="F9926" t="str">
        <f>IF(D9926&lt;=18,"LOW (1-18)","HIGH (19-36)")</f>
        <v>HIGH (19-36)</v>
      </c>
      <c r="G9926">
        <f>INT((D9926-1)/6)+1</f>
        <v>5</v>
      </c>
      <c r="H9926">
        <f>MOD(D9926-1,6)+1</f>
        <v>2</v>
      </c>
      <c r="I9926">
        <f>37-D9926</f>
        <v>11</v>
      </c>
      <c r="J9926">
        <f>ABS(D9926-D9927)</f>
        <v>7</v>
      </c>
      <c r="K9926">
        <f>AVERAGE(D9926:D9930)</f>
        <v>26</v>
      </c>
      <c r="L9926">
        <f>AVERAGE(D9926:D9945)</f>
        <v>26</v>
      </c>
      <c r="M9926">
        <f>K9926-L9926</f>
        <v>0</v>
      </c>
      <c r="N9926" t="str">
        <f>IF(K9926&gt;L9926,"HIGH ZONE BIAS",IF(K9926&lt;L9926,"LOW ZONE BIAS","EQUILIBRIUM"))</f>
        <v>EQUILIBRIUM</v>
      </c>
    </row>
    <row r="9927">
      <c r="A9927">
        <v>17644</v>
      </c>
      <c r="B9927" t="str">
        <v>2018-06-13</v>
      </c>
      <c r="C9927" t="str">
        <v>Afternoon</v>
      </c>
      <c r="D9927">
        <v>33</v>
      </c>
      <c r="E9927" t="str">
        <f>IF(MOD(D9927,2)=0,"EVEN","ODD")</f>
        <v>ODD</v>
      </c>
      <c r="F9927" t="str">
        <f>IF(D9927&lt;=18,"LOW (1-18)","HIGH (19-36)")</f>
        <v>HIGH (19-36)</v>
      </c>
      <c r="G9927">
        <f>INT((D9927-1)/6)+1</f>
        <v>6</v>
      </c>
      <c r="H9927">
        <f>MOD(D9927-1,6)+1</f>
        <v>3</v>
      </c>
      <c r="I9927">
        <f>37-D9927</f>
        <v>4</v>
      </c>
      <c r="J9927">
        <f>ABS(D9927-D9928)</f>
        <v>18</v>
      </c>
      <c r="K9927">
        <f>AVERAGE(D9927:D9931)</f>
        <v>33</v>
      </c>
      <c r="L9927">
        <f>AVERAGE(D9927:D9946)</f>
        <v>33</v>
      </c>
      <c r="M9927">
        <f>K9927-L9927</f>
        <v>0</v>
      </c>
      <c r="N9927" t="str">
        <f>IF(K9927&gt;L9927,"HIGH ZONE BIAS",IF(K9927&lt;L9927,"LOW ZONE BIAS","EQUILIBRIUM"))</f>
        <v>EQUILIBRIUM</v>
      </c>
    </row>
    <row r="9928">
      <c r="A9928">
        <v>17643</v>
      </c>
      <c r="B9928" t="str">
        <v>2018-06-13</v>
      </c>
      <c r="C9928" t="str">
        <v>Midday</v>
      </c>
      <c r="D9928">
        <v>15</v>
      </c>
      <c r="E9928" t="str">
        <f>IF(MOD(D9928,2)=0,"EVEN","ODD")</f>
        <v>ODD</v>
      </c>
      <c r="F9928" t="str">
        <f>IF(D9928&lt;=18,"LOW (1-18)","HIGH (19-36)")</f>
        <v>LOW (1-18)</v>
      </c>
      <c r="G9928">
        <f>INT((D9928-1)/6)+1</f>
        <v>3</v>
      </c>
      <c r="H9928">
        <f>MOD(D9928-1,6)+1</f>
        <v>3</v>
      </c>
      <c r="I9928">
        <f>37-D9928</f>
        <v>22</v>
      </c>
      <c r="J9928">
        <f>ABS(D9928-D9929)</f>
        <v>6</v>
      </c>
      <c r="K9928">
        <f>AVERAGE(D9928:D9932)</f>
        <v>15</v>
      </c>
      <c r="L9928">
        <f>AVERAGE(D9928:D9947)</f>
        <v>15</v>
      </c>
      <c r="M9928">
        <f>K9928-L9928</f>
        <v>0</v>
      </c>
      <c r="N9928" t="str">
        <f>IF(K9928&gt;L9928,"HIGH ZONE BIAS",IF(K9928&lt;L9928,"LOW ZONE BIAS","EQUILIBRIUM"))</f>
        <v>EQUILIBRIUM</v>
      </c>
    </row>
    <row r="9929">
      <c r="A9929">
        <v>17642</v>
      </c>
      <c r="B9929" t="str">
        <v>2018-06-13</v>
      </c>
      <c r="C9929" t="str">
        <v>Morning</v>
      </c>
      <c r="D9929">
        <v>21</v>
      </c>
      <c r="E9929" t="str">
        <f>IF(MOD(D9929,2)=0,"EVEN","ODD")</f>
        <v>ODD</v>
      </c>
      <c r="F9929" t="str">
        <f>IF(D9929&lt;=18,"LOW (1-18)","HIGH (19-36)")</f>
        <v>HIGH (19-36)</v>
      </c>
      <c r="G9929">
        <f>INT((D9929-1)/6)+1</f>
        <v>4</v>
      </c>
      <c r="H9929">
        <f>MOD(D9929-1,6)+1</f>
        <v>3</v>
      </c>
      <c r="I9929">
        <f>37-D9929</f>
        <v>16</v>
      </c>
      <c r="J9929">
        <f>ABS(D9929-D9930)</f>
        <v>13</v>
      </c>
      <c r="K9929">
        <f>AVERAGE(D9929:D9933)</f>
        <v>21</v>
      </c>
      <c r="L9929">
        <f>AVERAGE(D9929:D9948)</f>
        <v>21</v>
      </c>
      <c r="M9929">
        <f>K9929-L9929</f>
        <v>0</v>
      </c>
      <c r="N9929" t="str">
        <f>IF(K9929&gt;L9929,"HIGH ZONE BIAS",IF(K9929&lt;L9929,"LOW ZONE BIAS","EQUILIBRIUM"))</f>
        <v>EQUILIBRIUM</v>
      </c>
    </row>
    <row r="9930">
      <c r="A9930">
        <v>17641</v>
      </c>
      <c r="B9930" t="str">
        <v>2018-06-12</v>
      </c>
      <c r="C9930" t="str">
        <v>Evening</v>
      </c>
      <c r="D9930">
        <v>8</v>
      </c>
      <c r="E9930" t="str">
        <f>IF(MOD(D9930,2)=0,"EVEN","ODD")</f>
        <v>EVEN</v>
      </c>
      <c r="F9930" t="str">
        <f>IF(D9930&lt;=18,"LOW (1-18)","HIGH (19-36)")</f>
        <v>LOW (1-18)</v>
      </c>
      <c r="G9930">
        <f>INT((D9930-1)/6)+1</f>
        <v>2</v>
      </c>
      <c r="H9930">
        <f>MOD(D9930-1,6)+1</f>
        <v>2</v>
      </c>
      <c r="I9930">
        <f>37-D9930</f>
        <v>29</v>
      </c>
      <c r="J9930">
        <f>ABS(D9930-D9931)</f>
        <v>2</v>
      </c>
      <c r="K9930">
        <f>AVERAGE(D9930:D9934)</f>
        <v>8</v>
      </c>
      <c r="L9930">
        <f>AVERAGE(D9930:D9949)</f>
        <v>8</v>
      </c>
      <c r="M9930">
        <f>K9930-L9930</f>
        <v>0</v>
      </c>
      <c r="N9930" t="str">
        <f>IF(K9930&gt;L9930,"HIGH ZONE BIAS",IF(K9930&lt;L9930,"LOW ZONE BIAS","EQUILIBRIUM"))</f>
        <v>EQUILIBRIUM</v>
      </c>
    </row>
    <row r="9931">
      <c r="A9931">
        <v>17640</v>
      </c>
      <c r="B9931" t="str">
        <v>2018-06-12</v>
      </c>
      <c r="C9931" t="str">
        <v>Afternoon</v>
      </c>
      <c r="D9931">
        <v>6</v>
      </c>
      <c r="E9931" t="str">
        <f>IF(MOD(D9931,2)=0,"EVEN","ODD")</f>
        <v>EVEN</v>
      </c>
      <c r="F9931" t="str">
        <f>IF(D9931&lt;=18,"LOW (1-18)","HIGH (19-36)")</f>
        <v>LOW (1-18)</v>
      </c>
      <c r="G9931">
        <f>INT((D9931-1)/6)+1</f>
        <v>1</v>
      </c>
      <c r="H9931">
        <f>MOD(D9931-1,6)+1</f>
        <v>6</v>
      </c>
      <c r="I9931">
        <f>37-D9931</f>
        <v>31</v>
      </c>
      <c r="J9931">
        <f>ABS(D9931-D9932)</f>
        <v>30</v>
      </c>
      <c r="K9931">
        <f>AVERAGE(D9931:D9935)</f>
        <v>6</v>
      </c>
      <c r="L9931">
        <f>AVERAGE(D9931:D9950)</f>
        <v>6</v>
      </c>
      <c r="M9931">
        <f>K9931-L9931</f>
        <v>0</v>
      </c>
      <c r="N9931" t="str">
        <f>IF(K9931&gt;L9931,"HIGH ZONE BIAS",IF(K9931&lt;L9931,"LOW ZONE BIAS","EQUILIBRIUM"))</f>
        <v>EQUILIBRIUM</v>
      </c>
    </row>
    <row r="9932">
      <c r="A9932">
        <v>17639</v>
      </c>
      <c r="B9932" t="str">
        <v>2018-06-12</v>
      </c>
      <c r="C9932" t="str">
        <v>Midday</v>
      </c>
      <c r="D9932">
        <v>36</v>
      </c>
      <c r="E9932" t="str">
        <f>IF(MOD(D9932,2)=0,"EVEN","ODD")</f>
        <v>EVEN</v>
      </c>
      <c r="F9932" t="str">
        <f>IF(D9932&lt;=18,"LOW (1-18)","HIGH (19-36)")</f>
        <v>HIGH (19-36)</v>
      </c>
      <c r="G9932">
        <f>INT((D9932-1)/6)+1</f>
        <v>6</v>
      </c>
      <c r="H9932">
        <f>MOD(D9932-1,6)+1</f>
        <v>6</v>
      </c>
      <c r="I9932">
        <f>37-D9932</f>
        <v>1</v>
      </c>
      <c r="J9932">
        <f>ABS(D9932-D9933)</f>
        <v>1</v>
      </c>
      <c r="K9932">
        <f>AVERAGE(D9932:D9936)</f>
        <v>36</v>
      </c>
      <c r="L9932">
        <f>AVERAGE(D9932:D9951)</f>
        <v>36</v>
      </c>
      <c r="M9932">
        <f>K9932-L9932</f>
        <v>0</v>
      </c>
      <c r="N9932" t="str">
        <f>IF(K9932&gt;L9932,"HIGH ZONE BIAS",IF(K9932&lt;L9932,"LOW ZONE BIAS","EQUILIBRIUM"))</f>
        <v>EQUILIBRIUM</v>
      </c>
    </row>
    <row r="9933">
      <c r="A9933">
        <v>17638</v>
      </c>
      <c r="B9933" t="str">
        <v>2018-06-12</v>
      </c>
      <c r="C9933" t="str">
        <v>Morning</v>
      </c>
      <c r="D9933">
        <v>35</v>
      </c>
      <c r="E9933" t="str">
        <f>IF(MOD(D9933,2)=0,"EVEN","ODD")</f>
        <v>ODD</v>
      </c>
      <c r="F9933" t="str">
        <f>IF(D9933&lt;=18,"LOW (1-18)","HIGH (19-36)")</f>
        <v>HIGH (19-36)</v>
      </c>
      <c r="G9933">
        <f>INT((D9933-1)/6)+1</f>
        <v>6</v>
      </c>
      <c r="H9933">
        <f>MOD(D9933-1,6)+1</f>
        <v>5</v>
      </c>
      <c r="I9933">
        <f>37-D9933</f>
        <v>2</v>
      </c>
      <c r="J9933">
        <f>ABS(D9933-D9934)</f>
        <v>34</v>
      </c>
      <c r="K9933">
        <f>AVERAGE(D9933:D9937)</f>
        <v>35</v>
      </c>
      <c r="L9933">
        <f>AVERAGE(D9933:D9952)</f>
        <v>35</v>
      </c>
      <c r="M9933">
        <f>K9933-L9933</f>
        <v>0</v>
      </c>
      <c r="N9933" t="str">
        <f>IF(K9933&gt;L9933,"HIGH ZONE BIAS",IF(K9933&lt;L9933,"LOW ZONE BIAS","EQUILIBRIUM"))</f>
        <v>EQUILIBRIUM</v>
      </c>
    </row>
    <row r="9934">
      <c r="A9934">
        <v>17637</v>
      </c>
      <c r="B9934" t="str">
        <v>2018-06-11</v>
      </c>
      <c r="C9934" t="str">
        <v>Evening</v>
      </c>
      <c r="D9934">
        <v>1</v>
      </c>
      <c r="E9934" t="str">
        <f>IF(MOD(D9934,2)=0,"EVEN","ODD")</f>
        <v>ODD</v>
      </c>
      <c r="F9934" t="str">
        <f>IF(D9934&lt;=18,"LOW (1-18)","HIGH (19-36)")</f>
        <v>LOW (1-18)</v>
      </c>
      <c r="G9934">
        <f>INT((D9934-1)/6)+1</f>
        <v>1</v>
      </c>
      <c r="H9934">
        <f>MOD(D9934-1,6)+1</f>
        <v>1</v>
      </c>
      <c r="I9934">
        <f>37-D9934</f>
        <v>36</v>
      </c>
      <c r="J9934">
        <f>ABS(D9934-D9935)</f>
        <v>24</v>
      </c>
      <c r="K9934">
        <f>AVERAGE(D9934:D9938)</f>
        <v>1</v>
      </c>
      <c r="L9934">
        <f>AVERAGE(D9934:D9953)</f>
        <v>1</v>
      </c>
      <c r="M9934">
        <f>K9934-L9934</f>
        <v>0</v>
      </c>
      <c r="N9934" t="str">
        <f>IF(K9934&gt;L9934,"HIGH ZONE BIAS",IF(K9934&lt;L9934,"LOW ZONE BIAS","EQUILIBRIUM"))</f>
        <v>EQUILIBRIUM</v>
      </c>
    </row>
    <row r="9935">
      <c r="A9935">
        <v>17636</v>
      </c>
      <c r="B9935" t="str">
        <v>2018-06-11</v>
      </c>
      <c r="C9935" t="str">
        <v>Afternoon</v>
      </c>
      <c r="D9935">
        <v>25</v>
      </c>
      <c r="E9935" t="str">
        <f>IF(MOD(D9935,2)=0,"EVEN","ODD")</f>
        <v>ODD</v>
      </c>
      <c r="F9935" t="str">
        <f>IF(D9935&lt;=18,"LOW (1-18)","HIGH (19-36)")</f>
        <v>HIGH (19-36)</v>
      </c>
      <c r="G9935">
        <f>INT((D9935-1)/6)+1</f>
        <v>5</v>
      </c>
      <c r="H9935">
        <f>MOD(D9935-1,6)+1</f>
        <v>1</v>
      </c>
      <c r="I9935">
        <f>37-D9935</f>
        <v>12</v>
      </c>
      <c r="J9935">
        <f>ABS(D9935-D9936)</f>
        <v>3</v>
      </c>
      <c r="K9935">
        <f>AVERAGE(D9935:D9939)</f>
        <v>25</v>
      </c>
      <c r="L9935">
        <f>AVERAGE(D9935:D9954)</f>
        <v>25</v>
      </c>
      <c r="M9935">
        <f>K9935-L9935</f>
        <v>0</v>
      </c>
      <c r="N9935" t="str">
        <f>IF(K9935&gt;L9935,"HIGH ZONE BIAS",IF(K9935&lt;L9935,"LOW ZONE BIAS","EQUILIBRIUM"))</f>
        <v>EQUILIBRIUM</v>
      </c>
    </row>
    <row r="9936">
      <c r="A9936">
        <v>17635</v>
      </c>
      <c r="B9936" t="str">
        <v>2018-06-11</v>
      </c>
      <c r="C9936" t="str">
        <v>Midday</v>
      </c>
      <c r="D9936">
        <v>22</v>
      </c>
      <c r="E9936" t="str">
        <f>IF(MOD(D9936,2)=0,"EVEN","ODD")</f>
        <v>EVEN</v>
      </c>
      <c r="F9936" t="str">
        <f>IF(D9936&lt;=18,"LOW (1-18)","HIGH (19-36)")</f>
        <v>HIGH (19-36)</v>
      </c>
      <c r="G9936">
        <f>INT((D9936-1)/6)+1</f>
        <v>4</v>
      </c>
      <c r="H9936">
        <f>MOD(D9936-1,6)+1</f>
        <v>4</v>
      </c>
      <c r="I9936">
        <f>37-D9936</f>
        <v>15</v>
      </c>
      <c r="J9936">
        <f>ABS(D9936-D9937)</f>
        <v>1</v>
      </c>
      <c r="K9936">
        <f>AVERAGE(D9936:D9940)</f>
        <v>22</v>
      </c>
      <c r="L9936">
        <f>AVERAGE(D9936:D9955)</f>
        <v>22</v>
      </c>
      <c r="M9936">
        <f>K9936-L9936</f>
        <v>0</v>
      </c>
      <c r="N9936" t="str">
        <f>IF(K9936&gt;L9936,"HIGH ZONE BIAS",IF(K9936&lt;L9936,"LOW ZONE BIAS","EQUILIBRIUM"))</f>
        <v>EQUILIBRIUM</v>
      </c>
    </row>
    <row r="9937">
      <c r="A9937">
        <v>17634</v>
      </c>
      <c r="B9937" t="str">
        <v>2018-06-11</v>
      </c>
      <c r="C9937" t="str">
        <v>Morning</v>
      </c>
      <c r="D9937">
        <v>23</v>
      </c>
      <c r="E9937" t="str">
        <f>IF(MOD(D9937,2)=0,"EVEN","ODD")</f>
        <v>ODD</v>
      </c>
      <c r="F9937" t="str">
        <f>IF(D9937&lt;=18,"LOW (1-18)","HIGH (19-36)")</f>
        <v>HIGH (19-36)</v>
      </c>
      <c r="G9937">
        <f>INT((D9937-1)/6)+1</f>
        <v>4</v>
      </c>
      <c r="H9937">
        <f>MOD(D9937-1,6)+1</f>
        <v>5</v>
      </c>
      <c r="I9937">
        <f>37-D9937</f>
        <v>14</v>
      </c>
      <c r="J9937">
        <f>ABS(D9937-D9938)</f>
        <v>17</v>
      </c>
      <c r="K9937">
        <f>AVERAGE(D9937:D9941)</f>
        <v>23</v>
      </c>
      <c r="L9937">
        <f>AVERAGE(D9937:D9956)</f>
        <v>23</v>
      </c>
      <c r="M9937">
        <f>K9937-L9937</f>
        <v>0</v>
      </c>
      <c r="N9937" t="str">
        <f>IF(K9937&gt;L9937,"HIGH ZONE BIAS",IF(K9937&lt;L9937,"LOW ZONE BIAS","EQUILIBRIUM"))</f>
        <v>EQUILIBRIUM</v>
      </c>
    </row>
    <row r="9938">
      <c r="A9938">
        <v>17633</v>
      </c>
      <c r="B9938" t="str">
        <v>2018-06-09</v>
      </c>
      <c r="C9938" t="str">
        <v>Evening</v>
      </c>
      <c r="D9938">
        <v>6</v>
      </c>
      <c r="E9938" t="str">
        <f>IF(MOD(D9938,2)=0,"EVEN","ODD")</f>
        <v>EVEN</v>
      </c>
      <c r="F9938" t="str">
        <f>IF(D9938&lt;=18,"LOW (1-18)","HIGH (19-36)")</f>
        <v>LOW (1-18)</v>
      </c>
      <c r="G9938">
        <f>INT((D9938-1)/6)+1</f>
        <v>1</v>
      </c>
      <c r="H9938">
        <f>MOD(D9938-1,6)+1</f>
        <v>6</v>
      </c>
      <c r="I9938">
        <f>37-D9938</f>
        <v>31</v>
      </c>
      <c r="J9938">
        <f>ABS(D9938-D9939)</f>
        <v>20</v>
      </c>
      <c r="K9938">
        <f>AVERAGE(D9938:D9942)</f>
        <v>6</v>
      </c>
      <c r="L9938">
        <f>AVERAGE(D9938:D9957)</f>
        <v>6</v>
      </c>
      <c r="M9938">
        <f>K9938-L9938</f>
        <v>0</v>
      </c>
      <c r="N9938" t="str">
        <f>IF(K9938&gt;L9938,"HIGH ZONE BIAS",IF(K9938&lt;L9938,"LOW ZONE BIAS","EQUILIBRIUM"))</f>
        <v>EQUILIBRIUM</v>
      </c>
    </row>
    <row r="9939">
      <c r="A9939">
        <v>17632</v>
      </c>
      <c r="B9939" t="str">
        <v>2018-06-09</v>
      </c>
      <c r="C9939" t="str">
        <v>Afternoon</v>
      </c>
      <c r="D9939">
        <v>26</v>
      </c>
      <c r="E9939" t="str">
        <f>IF(MOD(D9939,2)=0,"EVEN","ODD")</f>
        <v>EVEN</v>
      </c>
      <c r="F9939" t="str">
        <f>IF(D9939&lt;=18,"LOW (1-18)","HIGH (19-36)")</f>
        <v>HIGH (19-36)</v>
      </c>
      <c r="G9939">
        <f>INT((D9939-1)/6)+1</f>
        <v>5</v>
      </c>
      <c r="H9939">
        <f>MOD(D9939-1,6)+1</f>
        <v>2</v>
      </c>
      <c r="I9939">
        <f>37-D9939</f>
        <v>11</v>
      </c>
      <c r="J9939">
        <f>ABS(D9939-D9940)</f>
        <v>5</v>
      </c>
      <c r="K9939">
        <f>AVERAGE(D9939:D9943)</f>
        <v>26</v>
      </c>
      <c r="L9939">
        <f>AVERAGE(D9939:D9958)</f>
        <v>26</v>
      </c>
      <c r="M9939">
        <f>K9939-L9939</f>
        <v>0</v>
      </c>
      <c r="N9939" t="str">
        <f>IF(K9939&gt;L9939,"HIGH ZONE BIAS",IF(K9939&lt;L9939,"LOW ZONE BIAS","EQUILIBRIUM"))</f>
        <v>EQUILIBRIUM</v>
      </c>
    </row>
    <row r="9940">
      <c r="A9940">
        <v>17631</v>
      </c>
      <c r="B9940" t="str">
        <v>2018-06-09</v>
      </c>
      <c r="C9940" t="str">
        <v>Midday</v>
      </c>
      <c r="D9940">
        <v>21</v>
      </c>
      <c r="E9940" t="str">
        <f>IF(MOD(D9940,2)=0,"EVEN","ODD")</f>
        <v>ODD</v>
      </c>
      <c r="F9940" t="str">
        <f>IF(D9940&lt;=18,"LOW (1-18)","HIGH (19-36)")</f>
        <v>HIGH (19-36)</v>
      </c>
      <c r="G9940">
        <f>INT((D9940-1)/6)+1</f>
        <v>4</v>
      </c>
      <c r="H9940">
        <f>MOD(D9940-1,6)+1</f>
        <v>3</v>
      </c>
      <c r="I9940">
        <f>37-D9940</f>
        <v>16</v>
      </c>
      <c r="J9940">
        <f>ABS(D9940-D9941)</f>
        <v>8</v>
      </c>
      <c r="K9940">
        <f>AVERAGE(D9940:D9944)</f>
        <v>21</v>
      </c>
      <c r="L9940">
        <f>AVERAGE(D9940:D9959)</f>
        <v>21</v>
      </c>
      <c r="M9940">
        <f>K9940-L9940</f>
        <v>0</v>
      </c>
      <c r="N9940" t="str">
        <f>IF(K9940&gt;L9940,"HIGH ZONE BIAS",IF(K9940&lt;L9940,"LOW ZONE BIAS","EQUILIBRIUM"))</f>
        <v>EQUILIBRIUM</v>
      </c>
    </row>
    <row r="9941">
      <c r="A9941">
        <v>17630</v>
      </c>
      <c r="B9941" t="str">
        <v>2018-06-09</v>
      </c>
      <c r="C9941" t="str">
        <v>Morning</v>
      </c>
      <c r="D9941">
        <v>13</v>
      </c>
      <c r="E9941" t="str">
        <f>IF(MOD(D9941,2)=0,"EVEN","ODD")</f>
        <v>ODD</v>
      </c>
      <c r="F9941" t="str">
        <f>IF(D9941&lt;=18,"LOW (1-18)","HIGH (19-36)")</f>
        <v>LOW (1-18)</v>
      </c>
      <c r="G9941">
        <f>INT((D9941-1)/6)+1</f>
        <v>3</v>
      </c>
      <c r="H9941">
        <f>MOD(D9941-1,6)+1</f>
        <v>1</v>
      </c>
      <c r="I9941">
        <f>37-D9941</f>
        <v>24</v>
      </c>
      <c r="J9941">
        <f>ABS(D9941-D9942)</f>
        <v>8</v>
      </c>
      <c r="K9941">
        <f>AVERAGE(D9941:D9945)</f>
        <v>13</v>
      </c>
      <c r="L9941">
        <f>AVERAGE(D9941:D9960)</f>
        <v>13</v>
      </c>
      <c r="M9941">
        <f>K9941-L9941</f>
        <v>0</v>
      </c>
      <c r="N9941" t="str">
        <f>IF(K9941&gt;L9941,"HIGH ZONE BIAS",IF(K9941&lt;L9941,"LOW ZONE BIAS","EQUILIBRIUM"))</f>
        <v>EQUILIBRIUM</v>
      </c>
    </row>
    <row r="9942">
      <c r="A9942">
        <v>17629</v>
      </c>
      <c r="B9942" t="str">
        <v>2018-06-08</v>
      </c>
      <c r="C9942" t="str">
        <v>Evening</v>
      </c>
      <c r="D9942">
        <v>21</v>
      </c>
      <c r="E9942" t="str">
        <f>IF(MOD(D9942,2)=0,"EVEN","ODD")</f>
        <v>ODD</v>
      </c>
      <c r="F9942" t="str">
        <f>IF(D9942&lt;=18,"LOW (1-18)","HIGH (19-36)")</f>
        <v>HIGH (19-36)</v>
      </c>
      <c r="G9942">
        <f>INT((D9942-1)/6)+1</f>
        <v>4</v>
      </c>
      <c r="H9942">
        <f>MOD(D9942-1,6)+1</f>
        <v>3</v>
      </c>
      <c r="I9942">
        <f>37-D9942</f>
        <v>16</v>
      </c>
      <c r="J9942">
        <f>ABS(D9942-D9943)</f>
        <v>1</v>
      </c>
      <c r="K9942">
        <f>AVERAGE(D9942:D9946)</f>
        <v>21</v>
      </c>
      <c r="L9942">
        <f>AVERAGE(D9942:D9961)</f>
        <v>21</v>
      </c>
      <c r="M9942">
        <f>K9942-L9942</f>
        <v>0</v>
      </c>
      <c r="N9942" t="str">
        <f>IF(K9942&gt;L9942,"HIGH ZONE BIAS",IF(K9942&lt;L9942,"LOW ZONE BIAS","EQUILIBRIUM"))</f>
        <v>EQUILIBRIUM</v>
      </c>
    </row>
    <row r="9943">
      <c r="A9943">
        <v>17628</v>
      </c>
      <c r="B9943" t="str">
        <v>2018-06-08</v>
      </c>
      <c r="C9943" t="str">
        <v>Afternoon</v>
      </c>
      <c r="D9943">
        <v>22</v>
      </c>
      <c r="E9943" t="str">
        <f>IF(MOD(D9943,2)=0,"EVEN","ODD")</f>
        <v>EVEN</v>
      </c>
      <c r="F9943" t="str">
        <f>IF(D9943&lt;=18,"LOW (1-18)","HIGH (19-36)")</f>
        <v>HIGH (19-36)</v>
      </c>
      <c r="G9943">
        <f>INT((D9943-1)/6)+1</f>
        <v>4</v>
      </c>
      <c r="H9943">
        <f>MOD(D9943-1,6)+1</f>
        <v>4</v>
      </c>
      <c r="I9943">
        <f>37-D9943</f>
        <v>15</v>
      </c>
      <c r="J9943">
        <f>ABS(D9943-D9944)</f>
        <v>15</v>
      </c>
      <c r="K9943">
        <f>AVERAGE(D9943:D9947)</f>
        <v>22</v>
      </c>
      <c r="L9943">
        <f>AVERAGE(D9943:D9962)</f>
        <v>22</v>
      </c>
      <c r="M9943">
        <f>K9943-L9943</f>
        <v>0</v>
      </c>
      <c r="N9943" t="str">
        <f>IF(K9943&gt;L9943,"HIGH ZONE BIAS",IF(K9943&lt;L9943,"LOW ZONE BIAS","EQUILIBRIUM"))</f>
        <v>EQUILIBRIUM</v>
      </c>
    </row>
    <row r="9944">
      <c r="A9944">
        <v>17627</v>
      </c>
      <c r="B9944" t="str">
        <v>2018-06-08</v>
      </c>
      <c r="C9944" t="str">
        <v>Midday</v>
      </c>
      <c r="D9944">
        <v>7</v>
      </c>
      <c r="E9944" t="str">
        <f>IF(MOD(D9944,2)=0,"EVEN","ODD")</f>
        <v>ODD</v>
      </c>
      <c r="F9944" t="str">
        <f>IF(D9944&lt;=18,"LOW (1-18)","HIGH (19-36)")</f>
        <v>LOW (1-18)</v>
      </c>
      <c r="G9944">
        <f>INT((D9944-1)/6)+1</f>
        <v>2</v>
      </c>
      <c r="H9944">
        <f>MOD(D9944-1,6)+1</f>
        <v>1</v>
      </c>
      <c r="I9944">
        <f>37-D9944</f>
        <v>30</v>
      </c>
      <c r="J9944">
        <f>ABS(D9944-D9945)</f>
        <v>22</v>
      </c>
      <c r="K9944">
        <f>AVERAGE(D9944:D9948)</f>
        <v>7</v>
      </c>
      <c r="L9944">
        <f>AVERAGE(D9944:D9963)</f>
        <v>7</v>
      </c>
      <c r="M9944">
        <f>K9944-L9944</f>
        <v>0</v>
      </c>
      <c r="N9944" t="str">
        <f>IF(K9944&gt;L9944,"HIGH ZONE BIAS",IF(K9944&lt;L9944,"LOW ZONE BIAS","EQUILIBRIUM"))</f>
        <v>EQUILIBRIUM</v>
      </c>
    </row>
    <row r="9945">
      <c r="A9945">
        <v>17626</v>
      </c>
      <c r="B9945" t="str">
        <v>2018-06-08</v>
      </c>
      <c r="C9945" t="str">
        <v>Morning</v>
      </c>
      <c r="D9945">
        <v>29</v>
      </c>
      <c r="E9945" t="str">
        <f>IF(MOD(D9945,2)=0,"EVEN","ODD")</f>
        <v>ODD</v>
      </c>
      <c r="F9945" t="str">
        <f>IF(D9945&lt;=18,"LOW (1-18)","HIGH (19-36)")</f>
        <v>HIGH (19-36)</v>
      </c>
      <c r="G9945">
        <f>INT((D9945-1)/6)+1</f>
        <v>5</v>
      </c>
      <c r="H9945">
        <f>MOD(D9945-1,6)+1</f>
        <v>5</v>
      </c>
      <c r="I9945">
        <f>37-D9945</f>
        <v>8</v>
      </c>
      <c r="J9945">
        <f>ABS(D9945-D9946)</f>
        <v>6</v>
      </c>
      <c r="K9945">
        <f>AVERAGE(D9945:D9949)</f>
        <v>29</v>
      </c>
      <c r="L9945">
        <f>AVERAGE(D9945:D9964)</f>
        <v>29</v>
      </c>
      <c r="M9945">
        <f>K9945-L9945</f>
        <v>0</v>
      </c>
      <c r="N9945" t="str">
        <f>IF(K9945&gt;L9945,"HIGH ZONE BIAS",IF(K9945&lt;L9945,"LOW ZONE BIAS","EQUILIBRIUM"))</f>
        <v>EQUILIBRIUM</v>
      </c>
    </row>
    <row r="9946">
      <c r="A9946">
        <v>17625</v>
      </c>
      <c r="B9946" t="str">
        <v>2018-06-07</v>
      </c>
      <c r="C9946" t="str">
        <v>Evening</v>
      </c>
      <c r="D9946">
        <v>23</v>
      </c>
      <c r="E9946" t="str">
        <f>IF(MOD(D9946,2)=0,"EVEN","ODD")</f>
        <v>ODD</v>
      </c>
      <c r="F9946" t="str">
        <f>IF(D9946&lt;=18,"LOW (1-18)","HIGH (19-36)")</f>
        <v>HIGH (19-36)</v>
      </c>
      <c r="G9946">
        <f>INT((D9946-1)/6)+1</f>
        <v>4</v>
      </c>
      <c r="H9946">
        <f>MOD(D9946-1,6)+1</f>
        <v>5</v>
      </c>
      <c r="I9946">
        <f>37-D9946</f>
        <v>14</v>
      </c>
      <c r="J9946">
        <f>ABS(D9946-D9947)</f>
        <v>17</v>
      </c>
      <c r="K9946">
        <f>AVERAGE(D9946:D9950)</f>
        <v>23</v>
      </c>
      <c r="L9946">
        <f>AVERAGE(D9946:D9965)</f>
        <v>23</v>
      </c>
      <c r="M9946">
        <f>K9946-L9946</f>
        <v>0</v>
      </c>
      <c r="N9946" t="str">
        <f>IF(K9946&gt;L9946,"HIGH ZONE BIAS",IF(K9946&lt;L9946,"LOW ZONE BIAS","EQUILIBRIUM"))</f>
        <v>EQUILIBRIUM</v>
      </c>
    </row>
    <row r="9947">
      <c r="A9947">
        <v>17624</v>
      </c>
      <c r="B9947" t="str">
        <v>2018-06-07</v>
      </c>
      <c r="C9947" t="str">
        <v>Afternoon</v>
      </c>
      <c r="D9947">
        <v>6</v>
      </c>
      <c r="E9947" t="str">
        <f>IF(MOD(D9947,2)=0,"EVEN","ODD")</f>
        <v>EVEN</v>
      </c>
      <c r="F9947" t="str">
        <f>IF(D9947&lt;=18,"LOW (1-18)","HIGH (19-36)")</f>
        <v>LOW (1-18)</v>
      </c>
      <c r="G9947">
        <f>INT((D9947-1)/6)+1</f>
        <v>1</v>
      </c>
      <c r="H9947">
        <f>MOD(D9947-1,6)+1</f>
        <v>6</v>
      </c>
      <c r="I9947">
        <f>37-D9947</f>
        <v>31</v>
      </c>
      <c r="J9947">
        <f>ABS(D9947-D9948)</f>
        <v>9</v>
      </c>
      <c r="K9947">
        <f>AVERAGE(D9947:D9951)</f>
        <v>6</v>
      </c>
      <c r="L9947">
        <f>AVERAGE(D9947:D9966)</f>
        <v>6</v>
      </c>
      <c r="M9947">
        <f>K9947-L9947</f>
        <v>0</v>
      </c>
      <c r="N9947" t="str">
        <f>IF(K9947&gt;L9947,"HIGH ZONE BIAS",IF(K9947&lt;L9947,"LOW ZONE BIAS","EQUILIBRIUM"))</f>
        <v>EQUILIBRIUM</v>
      </c>
    </row>
    <row r="9948">
      <c r="A9948">
        <v>17623</v>
      </c>
      <c r="B9948" t="str">
        <v>2018-06-07</v>
      </c>
      <c r="C9948" t="str">
        <v>Midday</v>
      </c>
      <c r="D9948">
        <v>15</v>
      </c>
      <c r="E9948" t="str">
        <f>IF(MOD(D9948,2)=0,"EVEN","ODD")</f>
        <v>ODD</v>
      </c>
      <c r="F9948" t="str">
        <f>IF(D9948&lt;=18,"LOW (1-18)","HIGH (19-36)")</f>
        <v>LOW (1-18)</v>
      </c>
      <c r="G9948">
        <f>INT((D9948-1)/6)+1</f>
        <v>3</v>
      </c>
      <c r="H9948">
        <f>MOD(D9948-1,6)+1</f>
        <v>3</v>
      </c>
      <c r="I9948">
        <f>37-D9948</f>
        <v>22</v>
      </c>
      <c r="J9948">
        <f>ABS(D9948-D9949)</f>
        <v>13</v>
      </c>
      <c r="K9948">
        <f>AVERAGE(D9948:D9952)</f>
        <v>15</v>
      </c>
      <c r="L9948">
        <f>AVERAGE(D9948:D9967)</f>
        <v>15</v>
      </c>
      <c r="M9948">
        <f>K9948-L9948</f>
        <v>0</v>
      </c>
      <c r="N9948" t="str">
        <f>IF(K9948&gt;L9948,"HIGH ZONE BIAS",IF(K9948&lt;L9948,"LOW ZONE BIAS","EQUILIBRIUM"))</f>
        <v>EQUILIBRIUM</v>
      </c>
    </row>
    <row r="9949">
      <c r="A9949">
        <v>17622</v>
      </c>
      <c r="B9949" t="str">
        <v>2018-06-07</v>
      </c>
      <c r="C9949" t="str">
        <v>Morning</v>
      </c>
      <c r="D9949">
        <v>28</v>
      </c>
      <c r="E9949" t="str">
        <f>IF(MOD(D9949,2)=0,"EVEN","ODD")</f>
        <v>EVEN</v>
      </c>
      <c r="F9949" t="str">
        <f>IF(D9949&lt;=18,"LOW (1-18)","HIGH (19-36)")</f>
        <v>HIGH (19-36)</v>
      </c>
      <c r="G9949">
        <f>INT((D9949-1)/6)+1</f>
        <v>5</v>
      </c>
      <c r="H9949">
        <f>MOD(D9949-1,6)+1</f>
        <v>4</v>
      </c>
      <c r="I9949">
        <f>37-D9949</f>
        <v>9</v>
      </c>
      <c r="J9949">
        <f>ABS(D9949-D9950)</f>
        <v>22</v>
      </c>
      <c r="K9949">
        <f>AVERAGE(D9949:D9953)</f>
        <v>28</v>
      </c>
      <c r="L9949">
        <f>AVERAGE(D9949:D9968)</f>
        <v>28</v>
      </c>
      <c r="M9949">
        <f>K9949-L9949</f>
        <v>0</v>
      </c>
      <c r="N9949" t="str">
        <f>IF(K9949&gt;L9949,"HIGH ZONE BIAS",IF(K9949&lt;L9949,"LOW ZONE BIAS","EQUILIBRIUM"))</f>
        <v>EQUILIBRIUM</v>
      </c>
    </row>
    <row r="9950">
      <c r="A9950">
        <v>17621</v>
      </c>
      <c r="B9950" t="str">
        <v>2018-06-06</v>
      </c>
      <c r="C9950" t="str">
        <v>Evening</v>
      </c>
      <c r="D9950">
        <v>6</v>
      </c>
      <c r="E9950" t="str">
        <f>IF(MOD(D9950,2)=0,"EVEN","ODD")</f>
        <v>EVEN</v>
      </c>
      <c r="F9950" t="str">
        <f>IF(D9950&lt;=18,"LOW (1-18)","HIGH (19-36)")</f>
        <v>LOW (1-18)</v>
      </c>
      <c r="G9950">
        <f>INT((D9950-1)/6)+1</f>
        <v>1</v>
      </c>
      <c r="H9950">
        <f>MOD(D9950-1,6)+1</f>
        <v>6</v>
      </c>
      <c r="I9950">
        <f>37-D9950</f>
        <v>31</v>
      </c>
      <c r="J9950">
        <f>ABS(D9950-D9951)</f>
        <v>26</v>
      </c>
      <c r="K9950">
        <f>AVERAGE(D9950:D9954)</f>
        <v>6</v>
      </c>
      <c r="L9950">
        <f>AVERAGE(D9950:D9969)</f>
        <v>6</v>
      </c>
      <c r="M9950">
        <f>K9950-L9950</f>
        <v>0</v>
      </c>
      <c r="N9950" t="str">
        <f>IF(K9950&gt;L9950,"HIGH ZONE BIAS",IF(K9950&lt;L9950,"LOW ZONE BIAS","EQUILIBRIUM"))</f>
        <v>EQUILIBRIUM</v>
      </c>
    </row>
    <row r="9951">
      <c r="A9951">
        <v>17620</v>
      </c>
      <c r="B9951" t="str">
        <v>2018-06-06</v>
      </c>
      <c r="C9951" t="str">
        <v>Afternoon</v>
      </c>
      <c r="D9951">
        <v>32</v>
      </c>
      <c r="E9951" t="str">
        <f>IF(MOD(D9951,2)=0,"EVEN","ODD")</f>
        <v>EVEN</v>
      </c>
      <c r="F9951" t="str">
        <f>IF(D9951&lt;=18,"LOW (1-18)","HIGH (19-36)")</f>
        <v>HIGH (19-36)</v>
      </c>
      <c r="G9951">
        <f>INT((D9951-1)/6)+1</f>
        <v>6</v>
      </c>
      <c r="H9951">
        <f>MOD(D9951-1,6)+1</f>
        <v>2</v>
      </c>
      <c r="I9951">
        <f>37-D9951</f>
        <v>5</v>
      </c>
      <c r="J9951">
        <f>ABS(D9951-D9952)</f>
        <v>30</v>
      </c>
      <c r="K9951">
        <f>AVERAGE(D9951:D9955)</f>
        <v>32</v>
      </c>
      <c r="L9951">
        <f>AVERAGE(D9951:D9970)</f>
        <v>32</v>
      </c>
      <c r="M9951">
        <f>K9951-L9951</f>
        <v>0</v>
      </c>
      <c r="N9951" t="str">
        <f>IF(K9951&gt;L9951,"HIGH ZONE BIAS",IF(K9951&lt;L9951,"LOW ZONE BIAS","EQUILIBRIUM"))</f>
        <v>EQUILIBRIUM</v>
      </c>
    </row>
    <row r="9952">
      <c r="A9952">
        <v>17619</v>
      </c>
      <c r="B9952" t="str">
        <v>2018-06-06</v>
      </c>
      <c r="C9952" t="str">
        <v>Midday</v>
      </c>
      <c r="D9952">
        <v>2</v>
      </c>
      <c r="E9952" t="str">
        <f>IF(MOD(D9952,2)=0,"EVEN","ODD")</f>
        <v>EVEN</v>
      </c>
      <c r="F9952" t="str">
        <f>IF(D9952&lt;=18,"LOW (1-18)","HIGH (19-36)")</f>
        <v>LOW (1-18)</v>
      </c>
      <c r="G9952">
        <f>INT((D9952-1)/6)+1</f>
        <v>1</v>
      </c>
      <c r="H9952">
        <f>MOD(D9952-1,6)+1</f>
        <v>2</v>
      </c>
      <c r="I9952">
        <f>37-D9952</f>
        <v>35</v>
      </c>
      <c r="J9952">
        <f>ABS(D9952-D9953)</f>
        <v>4</v>
      </c>
      <c r="K9952">
        <f>AVERAGE(D9952:D9956)</f>
        <v>2</v>
      </c>
      <c r="L9952">
        <f>AVERAGE(D9952:D9971)</f>
        <v>2</v>
      </c>
      <c r="M9952">
        <f>K9952-L9952</f>
        <v>0</v>
      </c>
      <c r="N9952" t="str">
        <f>IF(K9952&gt;L9952,"HIGH ZONE BIAS",IF(K9952&lt;L9952,"LOW ZONE BIAS","EQUILIBRIUM"))</f>
        <v>EQUILIBRIUM</v>
      </c>
    </row>
    <row r="9953">
      <c r="A9953">
        <v>17618</v>
      </c>
      <c r="B9953" t="str">
        <v>2018-06-06</v>
      </c>
      <c r="C9953" t="str">
        <v>Morning</v>
      </c>
      <c r="D9953">
        <v>6</v>
      </c>
      <c r="E9953" t="str">
        <f>IF(MOD(D9953,2)=0,"EVEN","ODD")</f>
        <v>EVEN</v>
      </c>
      <c r="F9953" t="str">
        <f>IF(D9953&lt;=18,"LOW (1-18)","HIGH (19-36)")</f>
        <v>LOW (1-18)</v>
      </c>
      <c r="G9953">
        <f>INT((D9953-1)/6)+1</f>
        <v>1</v>
      </c>
      <c r="H9953">
        <f>MOD(D9953-1,6)+1</f>
        <v>6</v>
      </c>
      <c r="I9953">
        <f>37-D9953</f>
        <v>31</v>
      </c>
      <c r="J9953">
        <f>ABS(D9953-D9954)</f>
        <v>21</v>
      </c>
      <c r="K9953">
        <f>AVERAGE(D9953:D9957)</f>
        <v>6</v>
      </c>
      <c r="L9953">
        <f>AVERAGE(D9953:D9972)</f>
        <v>6</v>
      </c>
      <c r="M9953">
        <f>K9953-L9953</f>
        <v>0</v>
      </c>
      <c r="N9953" t="str">
        <f>IF(K9953&gt;L9953,"HIGH ZONE BIAS",IF(K9953&lt;L9953,"LOW ZONE BIAS","EQUILIBRIUM"))</f>
        <v>EQUILIBRIUM</v>
      </c>
    </row>
    <row r="9954">
      <c r="A9954">
        <v>17617</v>
      </c>
      <c r="B9954" t="str">
        <v>2018-06-05</v>
      </c>
      <c r="C9954" t="str">
        <v>Evening</v>
      </c>
      <c r="D9954">
        <v>27</v>
      </c>
      <c r="E9954" t="str">
        <f>IF(MOD(D9954,2)=0,"EVEN","ODD")</f>
        <v>ODD</v>
      </c>
      <c r="F9954" t="str">
        <f>IF(D9954&lt;=18,"LOW (1-18)","HIGH (19-36)")</f>
        <v>HIGH (19-36)</v>
      </c>
      <c r="G9954">
        <f>INT((D9954-1)/6)+1</f>
        <v>5</v>
      </c>
      <c r="H9954">
        <f>MOD(D9954-1,6)+1</f>
        <v>3</v>
      </c>
      <c r="I9954">
        <f>37-D9954</f>
        <v>10</v>
      </c>
      <c r="J9954">
        <f>ABS(D9954-D9955)</f>
        <v>4</v>
      </c>
      <c r="K9954">
        <f>AVERAGE(D9954:D9958)</f>
        <v>27</v>
      </c>
      <c r="L9954">
        <f>AVERAGE(D9954:D9973)</f>
        <v>27</v>
      </c>
      <c r="M9954">
        <f>K9954-L9954</f>
        <v>0</v>
      </c>
      <c r="N9954" t="str">
        <f>IF(K9954&gt;L9954,"HIGH ZONE BIAS",IF(K9954&lt;L9954,"LOW ZONE BIAS","EQUILIBRIUM"))</f>
        <v>EQUILIBRIUM</v>
      </c>
    </row>
    <row r="9955">
      <c r="A9955">
        <v>17616</v>
      </c>
      <c r="B9955" t="str">
        <v>2018-06-05</v>
      </c>
      <c r="C9955" t="str">
        <v>Afternoon</v>
      </c>
      <c r="D9955">
        <v>31</v>
      </c>
      <c r="E9955" t="str">
        <f>IF(MOD(D9955,2)=0,"EVEN","ODD")</f>
        <v>ODD</v>
      </c>
      <c r="F9955" t="str">
        <f>IF(D9955&lt;=18,"LOW (1-18)","HIGH (19-36)")</f>
        <v>HIGH (19-36)</v>
      </c>
      <c r="G9955">
        <f>INT((D9955-1)/6)+1</f>
        <v>6</v>
      </c>
      <c r="H9955">
        <f>MOD(D9955-1,6)+1</f>
        <v>1</v>
      </c>
      <c r="I9955">
        <f>37-D9955</f>
        <v>6</v>
      </c>
      <c r="J9955">
        <f>ABS(D9955-D9956)</f>
        <v>1</v>
      </c>
      <c r="K9955">
        <f>AVERAGE(D9955:D9959)</f>
        <v>31</v>
      </c>
      <c r="L9955">
        <f>AVERAGE(D9955:D9974)</f>
        <v>31</v>
      </c>
      <c r="M9955">
        <f>K9955-L9955</f>
        <v>0</v>
      </c>
      <c r="N9955" t="str">
        <f>IF(K9955&gt;L9955,"HIGH ZONE BIAS",IF(K9955&lt;L9955,"LOW ZONE BIAS","EQUILIBRIUM"))</f>
        <v>EQUILIBRIUM</v>
      </c>
    </row>
    <row r="9956">
      <c r="A9956">
        <v>17615</v>
      </c>
      <c r="B9956" t="str">
        <v>2018-06-05</v>
      </c>
      <c r="C9956" t="str">
        <v>Midday</v>
      </c>
      <c r="D9956">
        <v>32</v>
      </c>
      <c r="E9956" t="str">
        <f>IF(MOD(D9956,2)=0,"EVEN","ODD")</f>
        <v>EVEN</v>
      </c>
      <c r="F9956" t="str">
        <f>IF(D9956&lt;=18,"LOW (1-18)","HIGH (19-36)")</f>
        <v>HIGH (19-36)</v>
      </c>
      <c r="G9956">
        <f>INT((D9956-1)/6)+1</f>
        <v>6</v>
      </c>
      <c r="H9956">
        <f>MOD(D9956-1,6)+1</f>
        <v>2</v>
      </c>
      <c r="I9956">
        <f>37-D9956</f>
        <v>5</v>
      </c>
      <c r="J9956">
        <f>ABS(D9956-D9957)</f>
        <v>1</v>
      </c>
      <c r="K9956">
        <f>AVERAGE(D9956:D9960)</f>
        <v>32</v>
      </c>
      <c r="L9956">
        <f>AVERAGE(D9956:D9975)</f>
        <v>32</v>
      </c>
      <c r="M9956">
        <f>K9956-L9956</f>
        <v>0</v>
      </c>
      <c r="N9956" t="str">
        <f>IF(K9956&gt;L9956,"HIGH ZONE BIAS",IF(K9956&lt;L9956,"LOW ZONE BIAS","EQUILIBRIUM"))</f>
        <v>EQUILIBRIUM</v>
      </c>
    </row>
    <row r="9957">
      <c r="A9957">
        <v>17614</v>
      </c>
      <c r="B9957" t="str">
        <v>2018-06-05</v>
      </c>
      <c r="C9957" t="str">
        <v>Morning</v>
      </c>
      <c r="D9957">
        <v>33</v>
      </c>
      <c r="E9957" t="str">
        <f>IF(MOD(D9957,2)=0,"EVEN","ODD")</f>
        <v>ODD</v>
      </c>
      <c r="F9957" t="str">
        <f>IF(D9957&lt;=18,"LOW (1-18)","HIGH (19-36)")</f>
        <v>HIGH (19-36)</v>
      </c>
      <c r="G9957">
        <f>INT((D9957-1)/6)+1</f>
        <v>6</v>
      </c>
      <c r="H9957">
        <f>MOD(D9957-1,6)+1</f>
        <v>3</v>
      </c>
      <c r="I9957">
        <f>37-D9957</f>
        <v>4</v>
      </c>
      <c r="J9957">
        <f>ABS(D9957-D9958)</f>
        <v>27</v>
      </c>
      <c r="K9957">
        <f>AVERAGE(D9957:D9961)</f>
        <v>33</v>
      </c>
      <c r="L9957">
        <f>AVERAGE(D9957:D9976)</f>
        <v>33</v>
      </c>
      <c r="M9957">
        <f>K9957-L9957</f>
        <v>0</v>
      </c>
      <c r="N9957" t="str">
        <f>IF(K9957&gt;L9957,"HIGH ZONE BIAS",IF(K9957&lt;L9957,"LOW ZONE BIAS","EQUILIBRIUM"))</f>
        <v>EQUILIBRIUM</v>
      </c>
    </row>
    <row r="9958">
      <c r="A9958">
        <v>17613</v>
      </c>
      <c r="B9958" t="str">
        <v>2018-06-04</v>
      </c>
      <c r="C9958" t="str">
        <v>Evening</v>
      </c>
      <c r="D9958">
        <v>6</v>
      </c>
      <c r="E9958" t="str">
        <f>IF(MOD(D9958,2)=0,"EVEN","ODD")</f>
        <v>EVEN</v>
      </c>
      <c r="F9958" t="str">
        <f>IF(D9958&lt;=18,"LOW (1-18)","HIGH (19-36)")</f>
        <v>LOW (1-18)</v>
      </c>
      <c r="G9958">
        <f>INT((D9958-1)/6)+1</f>
        <v>1</v>
      </c>
      <c r="H9958">
        <f>MOD(D9958-1,6)+1</f>
        <v>6</v>
      </c>
      <c r="I9958">
        <f>37-D9958</f>
        <v>31</v>
      </c>
      <c r="J9958">
        <f>ABS(D9958-D9959)</f>
        <v>10</v>
      </c>
      <c r="K9958">
        <f>AVERAGE(D9958:D9962)</f>
        <v>6</v>
      </c>
      <c r="L9958">
        <f>AVERAGE(D9958:D9977)</f>
        <v>6</v>
      </c>
      <c r="M9958">
        <f>K9958-L9958</f>
        <v>0</v>
      </c>
      <c r="N9958" t="str">
        <f>IF(K9958&gt;L9958,"HIGH ZONE BIAS",IF(K9958&lt;L9958,"LOW ZONE BIAS","EQUILIBRIUM"))</f>
        <v>EQUILIBRIUM</v>
      </c>
    </row>
    <row r="9959">
      <c r="A9959">
        <v>17612</v>
      </c>
      <c r="B9959" t="str">
        <v>2018-06-04</v>
      </c>
      <c r="C9959" t="str">
        <v>Afternoon</v>
      </c>
      <c r="D9959">
        <v>16</v>
      </c>
      <c r="E9959" t="str">
        <f>IF(MOD(D9959,2)=0,"EVEN","ODD")</f>
        <v>EVEN</v>
      </c>
      <c r="F9959" t="str">
        <f>IF(D9959&lt;=18,"LOW (1-18)","HIGH (19-36)")</f>
        <v>LOW (1-18)</v>
      </c>
      <c r="G9959">
        <f>INT((D9959-1)/6)+1</f>
        <v>3</v>
      </c>
      <c r="H9959">
        <f>MOD(D9959-1,6)+1</f>
        <v>4</v>
      </c>
      <c r="I9959">
        <f>37-D9959</f>
        <v>21</v>
      </c>
      <c r="J9959">
        <f>ABS(D9959-D9960)</f>
        <v>0</v>
      </c>
      <c r="K9959">
        <f>AVERAGE(D9959:D9963)</f>
        <v>16</v>
      </c>
      <c r="L9959">
        <f>AVERAGE(D9959:D9978)</f>
        <v>16</v>
      </c>
      <c r="M9959">
        <f>K9959-L9959</f>
        <v>0</v>
      </c>
      <c r="N9959" t="str">
        <f>IF(K9959&gt;L9959,"HIGH ZONE BIAS",IF(K9959&lt;L9959,"LOW ZONE BIAS","EQUILIBRIUM"))</f>
        <v>EQUILIBRIUM</v>
      </c>
    </row>
    <row r="9960">
      <c r="A9960">
        <v>17611</v>
      </c>
      <c r="B9960" t="str">
        <v>2018-06-04</v>
      </c>
      <c r="C9960" t="str">
        <v>Midday</v>
      </c>
      <c r="D9960">
        <v>16</v>
      </c>
      <c r="E9960" t="str">
        <f>IF(MOD(D9960,2)=0,"EVEN","ODD")</f>
        <v>EVEN</v>
      </c>
      <c r="F9960" t="str">
        <f>IF(D9960&lt;=18,"LOW (1-18)","HIGH (19-36)")</f>
        <v>LOW (1-18)</v>
      </c>
      <c r="G9960">
        <f>INT((D9960-1)/6)+1</f>
        <v>3</v>
      </c>
      <c r="H9960">
        <f>MOD(D9960-1,6)+1</f>
        <v>4</v>
      </c>
      <c r="I9960">
        <f>37-D9960</f>
        <v>21</v>
      </c>
      <c r="J9960">
        <f>ABS(D9960-D9961)</f>
        <v>2</v>
      </c>
      <c r="K9960">
        <f>AVERAGE(D9960:D9964)</f>
        <v>16</v>
      </c>
      <c r="L9960">
        <f>AVERAGE(D9960:D9979)</f>
        <v>16</v>
      </c>
      <c r="M9960">
        <f>K9960-L9960</f>
        <v>0</v>
      </c>
      <c r="N9960" t="str">
        <f>IF(K9960&gt;L9960,"HIGH ZONE BIAS",IF(K9960&lt;L9960,"LOW ZONE BIAS","EQUILIBRIUM"))</f>
        <v>EQUILIBRIUM</v>
      </c>
    </row>
    <row r="9961">
      <c r="A9961">
        <v>17610</v>
      </c>
      <c r="B9961" t="str">
        <v>2018-06-04</v>
      </c>
      <c r="C9961" t="str">
        <v>Morning</v>
      </c>
      <c r="D9961">
        <v>18</v>
      </c>
      <c r="E9961" t="str">
        <f>IF(MOD(D9961,2)=0,"EVEN","ODD")</f>
        <v>EVEN</v>
      </c>
      <c r="F9961" t="str">
        <f>IF(D9961&lt;=18,"LOW (1-18)","HIGH (19-36)")</f>
        <v>LOW (1-18)</v>
      </c>
      <c r="G9961">
        <f>INT((D9961-1)/6)+1</f>
        <v>3</v>
      </c>
      <c r="H9961">
        <f>MOD(D9961-1,6)+1</f>
        <v>6</v>
      </c>
      <c r="I9961">
        <f>37-D9961</f>
        <v>19</v>
      </c>
      <c r="J9961">
        <f>ABS(D9961-D9962)</f>
        <v>17</v>
      </c>
      <c r="K9961">
        <f>AVERAGE(D9961:D9965)</f>
        <v>18</v>
      </c>
      <c r="L9961">
        <f>AVERAGE(D9961:D9980)</f>
        <v>18</v>
      </c>
      <c r="M9961">
        <f>K9961-L9961</f>
        <v>0</v>
      </c>
      <c r="N9961" t="str">
        <f>IF(K9961&gt;L9961,"HIGH ZONE BIAS",IF(K9961&lt;L9961,"LOW ZONE BIAS","EQUILIBRIUM"))</f>
        <v>EQUILIBRIUM</v>
      </c>
    </row>
    <row r="9962">
      <c r="A9962">
        <v>17609</v>
      </c>
      <c r="B9962" t="str">
        <v>2018-06-02</v>
      </c>
      <c r="C9962" t="str">
        <v>Evening</v>
      </c>
      <c r="D9962">
        <v>35</v>
      </c>
      <c r="E9962" t="str">
        <f>IF(MOD(D9962,2)=0,"EVEN","ODD")</f>
        <v>ODD</v>
      </c>
      <c r="F9962" t="str">
        <f>IF(D9962&lt;=18,"LOW (1-18)","HIGH (19-36)")</f>
        <v>HIGH (19-36)</v>
      </c>
      <c r="G9962">
        <f>INT((D9962-1)/6)+1</f>
        <v>6</v>
      </c>
      <c r="H9962">
        <f>MOD(D9962-1,6)+1</f>
        <v>5</v>
      </c>
      <c r="I9962">
        <f>37-D9962</f>
        <v>2</v>
      </c>
      <c r="J9962">
        <f>ABS(D9962-D9963)</f>
        <v>25</v>
      </c>
      <c r="K9962">
        <f>AVERAGE(D9962:D9966)</f>
        <v>35</v>
      </c>
      <c r="L9962">
        <f>AVERAGE(D9962:D9981)</f>
        <v>35</v>
      </c>
      <c r="M9962">
        <f>K9962-L9962</f>
        <v>0</v>
      </c>
      <c r="N9962" t="str">
        <f>IF(K9962&gt;L9962,"HIGH ZONE BIAS",IF(K9962&lt;L9962,"LOW ZONE BIAS","EQUILIBRIUM"))</f>
        <v>EQUILIBRIUM</v>
      </c>
    </row>
    <row r="9963">
      <c r="A9963">
        <v>17608</v>
      </c>
      <c r="B9963" t="str">
        <v>2018-06-02</v>
      </c>
      <c r="C9963" t="str">
        <v>Afternoon</v>
      </c>
      <c r="D9963">
        <v>10</v>
      </c>
      <c r="E9963" t="str">
        <f>IF(MOD(D9963,2)=0,"EVEN","ODD")</f>
        <v>EVEN</v>
      </c>
      <c r="F9963" t="str">
        <f>IF(D9963&lt;=18,"LOW (1-18)","HIGH (19-36)")</f>
        <v>LOW (1-18)</v>
      </c>
      <c r="G9963">
        <f>INT((D9963-1)/6)+1</f>
        <v>2</v>
      </c>
      <c r="H9963">
        <f>MOD(D9963-1,6)+1</f>
        <v>4</v>
      </c>
      <c r="I9963">
        <f>37-D9963</f>
        <v>27</v>
      </c>
      <c r="J9963">
        <f>ABS(D9963-D9964)</f>
        <v>12</v>
      </c>
      <c r="K9963">
        <f>AVERAGE(D9963:D9967)</f>
        <v>10</v>
      </c>
      <c r="L9963">
        <f>AVERAGE(D9963:D9982)</f>
        <v>10</v>
      </c>
      <c r="M9963">
        <f>K9963-L9963</f>
        <v>0</v>
      </c>
      <c r="N9963" t="str">
        <f>IF(K9963&gt;L9963,"HIGH ZONE BIAS",IF(K9963&lt;L9963,"LOW ZONE BIAS","EQUILIBRIUM"))</f>
        <v>EQUILIBRIUM</v>
      </c>
    </row>
    <row r="9964">
      <c r="A9964">
        <v>17607</v>
      </c>
      <c r="B9964" t="str">
        <v>2018-06-02</v>
      </c>
      <c r="C9964" t="str">
        <v>Midday</v>
      </c>
      <c r="D9964">
        <v>22</v>
      </c>
      <c r="E9964" t="str">
        <f>IF(MOD(D9964,2)=0,"EVEN","ODD")</f>
        <v>EVEN</v>
      </c>
      <c r="F9964" t="str">
        <f>IF(D9964&lt;=18,"LOW (1-18)","HIGH (19-36)")</f>
        <v>HIGH (19-36)</v>
      </c>
      <c r="G9964">
        <f>INT((D9964-1)/6)+1</f>
        <v>4</v>
      </c>
      <c r="H9964">
        <f>MOD(D9964-1,6)+1</f>
        <v>4</v>
      </c>
      <c r="I9964">
        <f>37-D9964</f>
        <v>15</v>
      </c>
      <c r="J9964">
        <f>ABS(D9964-D9965)</f>
        <v>9</v>
      </c>
      <c r="K9964">
        <f>AVERAGE(D9964:D9968)</f>
        <v>22</v>
      </c>
      <c r="L9964">
        <f>AVERAGE(D9964:D9983)</f>
        <v>22</v>
      </c>
      <c r="M9964">
        <f>K9964-L9964</f>
        <v>0</v>
      </c>
      <c r="N9964" t="str">
        <f>IF(K9964&gt;L9964,"HIGH ZONE BIAS",IF(K9964&lt;L9964,"LOW ZONE BIAS","EQUILIBRIUM"))</f>
        <v>EQUILIBRIUM</v>
      </c>
    </row>
    <row r="9965">
      <c r="A9965">
        <v>17606</v>
      </c>
      <c r="B9965" t="str">
        <v>2018-06-02</v>
      </c>
      <c r="C9965" t="str">
        <v>Morning</v>
      </c>
      <c r="D9965">
        <v>31</v>
      </c>
      <c r="E9965" t="str">
        <f>IF(MOD(D9965,2)=0,"EVEN","ODD")</f>
        <v>ODD</v>
      </c>
      <c r="F9965" t="str">
        <f>IF(D9965&lt;=18,"LOW (1-18)","HIGH (19-36)")</f>
        <v>HIGH (19-36)</v>
      </c>
      <c r="G9965">
        <f>INT((D9965-1)/6)+1</f>
        <v>6</v>
      </c>
      <c r="H9965">
        <f>MOD(D9965-1,6)+1</f>
        <v>1</v>
      </c>
      <c r="I9965">
        <f>37-D9965</f>
        <v>6</v>
      </c>
      <c r="J9965">
        <f>ABS(D9965-D9966)</f>
        <v>0</v>
      </c>
      <c r="K9965">
        <f>AVERAGE(D9965:D9969)</f>
        <v>31</v>
      </c>
      <c r="L9965">
        <f>AVERAGE(D9965:D9984)</f>
        <v>31</v>
      </c>
      <c r="M9965">
        <f>K9965-L9965</f>
        <v>0</v>
      </c>
      <c r="N9965" t="str">
        <f>IF(K9965&gt;L9965,"HIGH ZONE BIAS",IF(K9965&lt;L9965,"LOW ZONE BIAS","EQUILIBRIUM"))</f>
        <v>EQUILIBRIUM</v>
      </c>
    </row>
    <row r="9966">
      <c r="A9966">
        <v>17605</v>
      </c>
      <c r="B9966" t="str">
        <v>2018-06-01</v>
      </c>
      <c r="C9966" t="str">
        <v>Evening</v>
      </c>
      <c r="D9966">
        <v>31</v>
      </c>
      <c r="E9966" t="str">
        <f>IF(MOD(D9966,2)=0,"EVEN","ODD")</f>
        <v>ODD</v>
      </c>
      <c r="F9966" t="str">
        <f>IF(D9966&lt;=18,"LOW (1-18)","HIGH (19-36)")</f>
        <v>HIGH (19-36)</v>
      </c>
      <c r="G9966">
        <f>INT((D9966-1)/6)+1</f>
        <v>6</v>
      </c>
      <c r="H9966">
        <f>MOD(D9966-1,6)+1</f>
        <v>1</v>
      </c>
      <c r="I9966">
        <f>37-D9966</f>
        <v>6</v>
      </c>
      <c r="J9966">
        <f>ABS(D9966-D9967)</f>
        <v>3</v>
      </c>
      <c r="K9966">
        <f>AVERAGE(D9966:D9970)</f>
        <v>31</v>
      </c>
      <c r="L9966">
        <f>AVERAGE(D9966:D9985)</f>
        <v>31</v>
      </c>
      <c r="M9966">
        <f>K9966-L9966</f>
        <v>0</v>
      </c>
      <c r="N9966" t="str">
        <f>IF(K9966&gt;L9966,"HIGH ZONE BIAS",IF(K9966&lt;L9966,"LOW ZONE BIAS","EQUILIBRIUM"))</f>
        <v>EQUILIBRIUM</v>
      </c>
    </row>
    <row r="9967">
      <c r="A9967">
        <v>17604</v>
      </c>
      <c r="B9967" t="str">
        <v>2018-06-01</v>
      </c>
      <c r="C9967" t="str">
        <v>Afternoon</v>
      </c>
      <c r="D9967">
        <v>34</v>
      </c>
      <c r="E9967" t="str">
        <f>IF(MOD(D9967,2)=0,"EVEN","ODD")</f>
        <v>EVEN</v>
      </c>
      <c r="F9967" t="str">
        <f>IF(D9967&lt;=18,"LOW (1-18)","HIGH (19-36)")</f>
        <v>HIGH (19-36)</v>
      </c>
      <c r="G9967">
        <f>INT((D9967-1)/6)+1</f>
        <v>6</v>
      </c>
      <c r="H9967">
        <f>MOD(D9967-1,6)+1</f>
        <v>4</v>
      </c>
      <c r="I9967">
        <f>37-D9967</f>
        <v>3</v>
      </c>
      <c r="J9967">
        <f>ABS(D9967-D9968)</f>
        <v>11</v>
      </c>
      <c r="K9967">
        <f>AVERAGE(D9967:D9971)</f>
        <v>34</v>
      </c>
      <c r="L9967">
        <f>AVERAGE(D9967:D9986)</f>
        <v>34</v>
      </c>
      <c r="M9967">
        <f>K9967-L9967</f>
        <v>0</v>
      </c>
      <c r="N9967" t="str">
        <f>IF(K9967&gt;L9967,"HIGH ZONE BIAS",IF(K9967&lt;L9967,"LOW ZONE BIAS","EQUILIBRIUM"))</f>
        <v>EQUILIBRIUM</v>
      </c>
    </row>
    <row r="9968">
      <c r="A9968">
        <v>17603</v>
      </c>
      <c r="B9968" t="str">
        <v>2018-06-01</v>
      </c>
      <c r="C9968" t="str">
        <v>Midday</v>
      </c>
      <c r="D9968">
        <v>23</v>
      </c>
      <c r="E9968" t="str">
        <f>IF(MOD(D9968,2)=0,"EVEN","ODD")</f>
        <v>ODD</v>
      </c>
      <c r="F9968" t="str">
        <f>IF(D9968&lt;=18,"LOW (1-18)","HIGH (19-36)")</f>
        <v>HIGH (19-36)</v>
      </c>
      <c r="G9968">
        <f>INT((D9968-1)/6)+1</f>
        <v>4</v>
      </c>
      <c r="H9968">
        <f>MOD(D9968-1,6)+1</f>
        <v>5</v>
      </c>
      <c r="I9968">
        <f>37-D9968</f>
        <v>14</v>
      </c>
      <c r="J9968">
        <f>ABS(D9968-D9969)</f>
        <v>22</v>
      </c>
      <c r="K9968">
        <f>AVERAGE(D9968:D9972)</f>
        <v>23</v>
      </c>
      <c r="L9968">
        <f>AVERAGE(D9968:D9987)</f>
        <v>23</v>
      </c>
      <c r="M9968">
        <f>K9968-L9968</f>
        <v>0</v>
      </c>
      <c r="N9968" t="str">
        <f>IF(K9968&gt;L9968,"HIGH ZONE BIAS",IF(K9968&lt;L9968,"LOW ZONE BIAS","EQUILIBRIUM"))</f>
        <v>EQUILIBRIUM</v>
      </c>
    </row>
    <row r="9969">
      <c r="A9969">
        <v>17602</v>
      </c>
      <c r="B9969" t="str">
        <v>2018-06-01</v>
      </c>
      <c r="C9969" t="str">
        <v>Morning</v>
      </c>
      <c r="D9969">
        <v>1</v>
      </c>
      <c r="E9969" t="str">
        <f>IF(MOD(D9969,2)=0,"EVEN","ODD")</f>
        <v>ODD</v>
      </c>
      <c r="F9969" t="str">
        <f>IF(D9969&lt;=18,"LOW (1-18)","HIGH (19-36)")</f>
        <v>LOW (1-18)</v>
      </c>
      <c r="G9969">
        <f>INT((D9969-1)/6)+1</f>
        <v>1</v>
      </c>
      <c r="H9969">
        <f>MOD(D9969-1,6)+1</f>
        <v>1</v>
      </c>
      <c r="I9969">
        <f>37-D9969</f>
        <v>36</v>
      </c>
      <c r="J9969">
        <f>ABS(D9969-D9970)</f>
        <v>9</v>
      </c>
      <c r="K9969">
        <f>AVERAGE(D9969:D9973)</f>
        <v>1</v>
      </c>
      <c r="L9969">
        <f>AVERAGE(D9969:D9988)</f>
        <v>1</v>
      </c>
      <c r="M9969">
        <f>K9969-L9969</f>
        <v>0</v>
      </c>
      <c r="N9969" t="str">
        <f>IF(K9969&gt;L9969,"HIGH ZONE BIAS",IF(K9969&lt;L9969,"LOW ZONE BIAS","EQUILIBRIUM"))</f>
        <v>EQUILIBRIUM</v>
      </c>
    </row>
    <row r="9970">
      <c r="A9970">
        <v>17601</v>
      </c>
      <c r="B9970" t="str">
        <v>2018-05-30</v>
      </c>
      <c r="C9970" t="str">
        <v>Evening</v>
      </c>
      <c r="D9970">
        <v>10</v>
      </c>
      <c r="E9970" t="str">
        <f>IF(MOD(D9970,2)=0,"EVEN","ODD")</f>
        <v>EVEN</v>
      </c>
      <c r="F9970" t="str">
        <f>IF(D9970&lt;=18,"LOW (1-18)","HIGH (19-36)")</f>
        <v>LOW (1-18)</v>
      </c>
      <c r="G9970">
        <f>INT((D9970-1)/6)+1</f>
        <v>2</v>
      </c>
      <c r="H9970">
        <f>MOD(D9970-1,6)+1</f>
        <v>4</v>
      </c>
      <c r="I9970">
        <f>37-D9970</f>
        <v>27</v>
      </c>
      <c r="J9970">
        <f>ABS(D9970-D9971)</f>
        <v>9</v>
      </c>
      <c r="K9970">
        <f>AVERAGE(D9970:D9974)</f>
        <v>10</v>
      </c>
      <c r="L9970">
        <f>AVERAGE(D9970:D9989)</f>
        <v>10</v>
      </c>
      <c r="M9970">
        <f>K9970-L9970</f>
        <v>0</v>
      </c>
      <c r="N9970" t="str">
        <f>IF(K9970&gt;L9970,"HIGH ZONE BIAS",IF(K9970&lt;L9970,"LOW ZONE BIAS","EQUILIBRIUM"))</f>
        <v>EQUILIBRIUM</v>
      </c>
    </row>
    <row r="9971">
      <c r="A9971">
        <v>17600</v>
      </c>
      <c r="B9971" t="str">
        <v>2018-05-30</v>
      </c>
      <c r="C9971" t="str">
        <v>Afternoon</v>
      </c>
      <c r="D9971">
        <v>19</v>
      </c>
      <c r="E9971" t="str">
        <f>IF(MOD(D9971,2)=0,"EVEN","ODD")</f>
        <v>ODD</v>
      </c>
      <c r="F9971" t="str">
        <f>IF(D9971&lt;=18,"LOW (1-18)","HIGH (19-36)")</f>
        <v>HIGH (19-36)</v>
      </c>
      <c r="G9971">
        <f>INT((D9971-1)/6)+1</f>
        <v>4</v>
      </c>
      <c r="H9971">
        <f>MOD(D9971-1,6)+1</f>
        <v>1</v>
      </c>
      <c r="I9971">
        <f>37-D9971</f>
        <v>18</v>
      </c>
      <c r="J9971">
        <f>ABS(D9971-D9972)</f>
        <v>9</v>
      </c>
      <c r="K9971">
        <f>AVERAGE(D9971:D9975)</f>
        <v>19</v>
      </c>
      <c r="L9971">
        <f>AVERAGE(D9971:D9990)</f>
        <v>19</v>
      </c>
      <c r="M9971">
        <f>K9971-L9971</f>
        <v>0</v>
      </c>
      <c r="N9971" t="str">
        <f>IF(K9971&gt;L9971,"HIGH ZONE BIAS",IF(K9971&lt;L9971,"LOW ZONE BIAS","EQUILIBRIUM"))</f>
        <v>EQUILIBRIUM</v>
      </c>
    </row>
    <row r="9972">
      <c r="A9972">
        <v>17599</v>
      </c>
      <c r="B9972" t="str">
        <v>2018-05-30</v>
      </c>
      <c r="C9972" t="str">
        <v>Midday</v>
      </c>
      <c r="D9972">
        <v>10</v>
      </c>
      <c r="E9972" t="str">
        <f>IF(MOD(D9972,2)=0,"EVEN","ODD")</f>
        <v>EVEN</v>
      </c>
      <c r="F9972" t="str">
        <f>IF(D9972&lt;=18,"LOW (1-18)","HIGH (19-36)")</f>
        <v>LOW (1-18)</v>
      </c>
      <c r="G9972">
        <f>INT((D9972-1)/6)+1</f>
        <v>2</v>
      </c>
      <c r="H9972">
        <f>MOD(D9972-1,6)+1</f>
        <v>4</v>
      </c>
      <c r="I9972">
        <f>37-D9972</f>
        <v>27</v>
      </c>
      <c r="J9972">
        <f>ABS(D9972-D9973)</f>
        <v>3</v>
      </c>
      <c r="K9972">
        <f>AVERAGE(D9972:D9976)</f>
        <v>10</v>
      </c>
      <c r="L9972">
        <f>AVERAGE(D9972:D9991)</f>
        <v>10</v>
      </c>
      <c r="M9972">
        <f>K9972-L9972</f>
        <v>0</v>
      </c>
      <c r="N9972" t="str">
        <f>IF(K9972&gt;L9972,"HIGH ZONE BIAS",IF(K9972&lt;L9972,"LOW ZONE BIAS","EQUILIBRIUM"))</f>
        <v>EQUILIBRIUM</v>
      </c>
    </row>
    <row r="9973">
      <c r="A9973">
        <v>17598</v>
      </c>
      <c r="B9973" t="str">
        <v>2018-05-30</v>
      </c>
      <c r="C9973" t="str">
        <v>Morning</v>
      </c>
      <c r="D9973">
        <v>13</v>
      </c>
      <c r="E9973" t="str">
        <f>IF(MOD(D9973,2)=0,"EVEN","ODD")</f>
        <v>ODD</v>
      </c>
      <c r="F9973" t="str">
        <f>IF(D9973&lt;=18,"LOW (1-18)","HIGH (19-36)")</f>
        <v>LOW (1-18)</v>
      </c>
      <c r="G9973">
        <f>INT((D9973-1)/6)+1</f>
        <v>3</v>
      </c>
      <c r="H9973">
        <f>MOD(D9973-1,6)+1</f>
        <v>1</v>
      </c>
      <c r="I9973">
        <f>37-D9973</f>
        <v>24</v>
      </c>
      <c r="J9973">
        <f>ABS(D9973-D9974)</f>
        <v>8</v>
      </c>
      <c r="K9973">
        <f>AVERAGE(D9973:D9977)</f>
        <v>13</v>
      </c>
      <c r="L9973">
        <f>AVERAGE(D9973:D9992)</f>
        <v>13</v>
      </c>
      <c r="M9973">
        <f>K9973-L9973</f>
        <v>0</v>
      </c>
      <c r="N9973" t="str">
        <f>IF(K9973&gt;L9973,"HIGH ZONE BIAS",IF(K9973&lt;L9973,"LOW ZONE BIAS","EQUILIBRIUM"))</f>
        <v>EQUILIBRIUM</v>
      </c>
    </row>
    <row r="9974">
      <c r="A9974">
        <v>17597</v>
      </c>
      <c r="B9974" t="str">
        <v>2018-05-29</v>
      </c>
      <c r="C9974" t="str">
        <v>Evening</v>
      </c>
      <c r="D9974">
        <v>5</v>
      </c>
      <c r="E9974" t="str">
        <f>IF(MOD(D9974,2)=0,"EVEN","ODD")</f>
        <v>ODD</v>
      </c>
      <c r="F9974" t="str">
        <f>IF(D9974&lt;=18,"LOW (1-18)","HIGH (19-36)")</f>
        <v>LOW (1-18)</v>
      </c>
      <c r="G9974">
        <f>INT((D9974-1)/6)+1</f>
        <v>1</v>
      </c>
      <c r="H9974">
        <f>MOD(D9974-1,6)+1</f>
        <v>5</v>
      </c>
      <c r="I9974">
        <f>37-D9974</f>
        <v>32</v>
      </c>
      <c r="J9974">
        <f>ABS(D9974-D9975)</f>
        <v>1</v>
      </c>
      <c r="K9974">
        <f>AVERAGE(D9974:D9978)</f>
        <v>5</v>
      </c>
      <c r="L9974">
        <f>AVERAGE(D9974:D9993)</f>
        <v>5</v>
      </c>
      <c r="M9974">
        <f>K9974-L9974</f>
        <v>0</v>
      </c>
      <c r="N9974" t="str">
        <f>IF(K9974&gt;L9974,"HIGH ZONE BIAS",IF(K9974&lt;L9974,"LOW ZONE BIAS","EQUILIBRIUM"))</f>
        <v>EQUILIBRIUM</v>
      </c>
    </row>
    <row r="9975">
      <c r="A9975">
        <v>17596</v>
      </c>
      <c r="B9975" t="str">
        <v>2018-05-29</v>
      </c>
      <c r="C9975" t="str">
        <v>Afternoon</v>
      </c>
      <c r="D9975">
        <v>6</v>
      </c>
      <c r="E9975" t="str">
        <f>IF(MOD(D9975,2)=0,"EVEN","ODD")</f>
        <v>EVEN</v>
      </c>
      <c r="F9975" t="str">
        <f>IF(D9975&lt;=18,"LOW (1-18)","HIGH (19-36)")</f>
        <v>LOW (1-18)</v>
      </c>
      <c r="G9975">
        <f>INT((D9975-1)/6)+1</f>
        <v>1</v>
      </c>
      <c r="H9975">
        <f>MOD(D9975-1,6)+1</f>
        <v>6</v>
      </c>
      <c r="I9975">
        <f>37-D9975</f>
        <v>31</v>
      </c>
      <c r="J9975">
        <f>ABS(D9975-D9976)</f>
        <v>9</v>
      </c>
      <c r="K9975">
        <f>AVERAGE(D9975:D9979)</f>
        <v>6</v>
      </c>
      <c r="L9975">
        <f>AVERAGE(D9975:D9994)</f>
        <v>6</v>
      </c>
      <c r="M9975">
        <f>K9975-L9975</f>
        <v>0</v>
      </c>
      <c r="N9975" t="str">
        <f>IF(K9975&gt;L9975,"HIGH ZONE BIAS",IF(K9975&lt;L9975,"LOW ZONE BIAS","EQUILIBRIUM"))</f>
        <v>EQUILIBRIUM</v>
      </c>
    </row>
    <row r="9976">
      <c r="A9976">
        <v>17595</v>
      </c>
      <c r="B9976" t="str">
        <v>2018-05-29</v>
      </c>
      <c r="C9976" t="str">
        <v>Midday</v>
      </c>
      <c r="D9976">
        <v>15</v>
      </c>
      <c r="E9976" t="str">
        <f>IF(MOD(D9976,2)=0,"EVEN","ODD")</f>
        <v>ODD</v>
      </c>
      <c r="F9976" t="str">
        <f>IF(D9976&lt;=18,"LOW (1-18)","HIGH (19-36)")</f>
        <v>LOW (1-18)</v>
      </c>
      <c r="G9976">
        <f>INT((D9976-1)/6)+1</f>
        <v>3</v>
      </c>
      <c r="H9976">
        <f>MOD(D9976-1,6)+1</f>
        <v>3</v>
      </c>
      <c r="I9976">
        <f>37-D9976</f>
        <v>22</v>
      </c>
      <c r="J9976">
        <f>ABS(D9976-D9977)</f>
        <v>13</v>
      </c>
      <c r="K9976">
        <f>AVERAGE(D9976:D9980)</f>
        <v>15</v>
      </c>
      <c r="L9976">
        <f>AVERAGE(D9976:D9995)</f>
        <v>15</v>
      </c>
      <c r="M9976">
        <f>K9976-L9976</f>
        <v>0</v>
      </c>
      <c r="N9976" t="str">
        <f>IF(K9976&gt;L9976,"HIGH ZONE BIAS",IF(K9976&lt;L9976,"LOW ZONE BIAS","EQUILIBRIUM"))</f>
        <v>EQUILIBRIUM</v>
      </c>
    </row>
    <row r="9977">
      <c r="A9977">
        <v>17594</v>
      </c>
      <c r="B9977" t="str">
        <v>2018-05-29</v>
      </c>
      <c r="C9977" t="str">
        <v>Morning</v>
      </c>
      <c r="D9977">
        <v>2</v>
      </c>
      <c r="E9977" t="str">
        <f>IF(MOD(D9977,2)=0,"EVEN","ODD")</f>
        <v>EVEN</v>
      </c>
      <c r="F9977" t="str">
        <f>IF(D9977&lt;=18,"LOW (1-18)","HIGH (19-36)")</f>
        <v>LOW (1-18)</v>
      </c>
      <c r="G9977">
        <f>INT((D9977-1)/6)+1</f>
        <v>1</v>
      </c>
      <c r="H9977">
        <f>MOD(D9977-1,6)+1</f>
        <v>2</v>
      </c>
      <c r="I9977">
        <f>37-D9977</f>
        <v>35</v>
      </c>
      <c r="J9977">
        <f>ABS(D9977-D9978)</f>
        <v>28</v>
      </c>
      <c r="K9977">
        <f>AVERAGE(D9977:D9981)</f>
        <v>2</v>
      </c>
      <c r="L9977">
        <f>AVERAGE(D9977:D9996)</f>
        <v>2</v>
      </c>
      <c r="M9977">
        <f>K9977-L9977</f>
        <v>0</v>
      </c>
      <c r="N9977" t="str">
        <f>IF(K9977&gt;L9977,"HIGH ZONE BIAS",IF(K9977&lt;L9977,"LOW ZONE BIAS","EQUILIBRIUM"))</f>
        <v>EQUILIBRIUM</v>
      </c>
    </row>
    <row r="9978">
      <c r="A9978">
        <v>17593</v>
      </c>
      <c r="B9978" t="str">
        <v>2018-05-28</v>
      </c>
      <c r="C9978" t="str">
        <v>Evening</v>
      </c>
      <c r="D9978">
        <v>30</v>
      </c>
      <c r="E9978" t="str">
        <f>IF(MOD(D9978,2)=0,"EVEN","ODD")</f>
        <v>EVEN</v>
      </c>
      <c r="F9978" t="str">
        <f>IF(D9978&lt;=18,"LOW (1-18)","HIGH (19-36)")</f>
        <v>HIGH (19-36)</v>
      </c>
      <c r="G9978">
        <f>INT((D9978-1)/6)+1</f>
        <v>5</v>
      </c>
      <c r="H9978">
        <f>MOD(D9978-1,6)+1</f>
        <v>6</v>
      </c>
      <c r="I9978">
        <f>37-D9978</f>
        <v>7</v>
      </c>
      <c r="J9978">
        <f>ABS(D9978-D9979)</f>
        <v>17</v>
      </c>
      <c r="K9978">
        <f>AVERAGE(D9978:D9982)</f>
        <v>30</v>
      </c>
      <c r="L9978">
        <f>AVERAGE(D9978:D9997)</f>
        <v>30</v>
      </c>
      <c r="M9978">
        <f>K9978-L9978</f>
        <v>0</v>
      </c>
      <c r="N9978" t="str">
        <f>IF(K9978&gt;L9978,"HIGH ZONE BIAS",IF(K9978&lt;L9978,"LOW ZONE BIAS","EQUILIBRIUM"))</f>
        <v>EQUILIBRIUM</v>
      </c>
    </row>
    <row r="9979">
      <c r="A9979">
        <v>17592</v>
      </c>
      <c r="B9979" t="str">
        <v>2018-05-28</v>
      </c>
      <c r="C9979" t="str">
        <v>Afternoon</v>
      </c>
      <c r="D9979">
        <v>13</v>
      </c>
      <c r="E9979" t="str">
        <f>IF(MOD(D9979,2)=0,"EVEN","ODD")</f>
        <v>ODD</v>
      </c>
      <c r="F9979" t="str">
        <f>IF(D9979&lt;=18,"LOW (1-18)","HIGH (19-36)")</f>
        <v>LOW (1-18)</v>
      </c>
      <c r="G9979">
        <f>INT((D9979-1)/6)+1</f>
        <v>3</v>
      </c>
      <c r="H9979">
        <f>MOD(D9979-1,6)+1</f>
        <v>1</v>
      </c>
      <c r="I9979">
        <f>37-D9979</f>
        <v>24</v>
      </c>
      <c r="J9979">
        <f>ABS(D9979-D9980)</f>
        <v>5</v>
      </c>
      <c r="K9979">
        <f>AVERAGE(D9979:D9983)</f>
        <v>13</v>
      </c>
      <c r="L9979">
        <f>AVERAGE(D9979:D9998)</f>
        <v>13</v>
      </c>
      <c r="M9979">
        <f>K9979-L9979</f>
        <v>0</v>
      </c>
      <c r="N9979" t="str">
        <f>IF(K9979&gt;L9979,"HIGH ZONE BIAS",IF(K9979&lt;L9979,"LOW ZONE BIAS","EQUILIBRIUM"))</f>
        <v>EQUILIBRIUM</v>
      </c>
    </row>
    <row r="9980">
      <c r="A9980">
        <v>17591</v>
      </c>
      <c r="B9980" t="str">
        <v>2018-05-28</v>
      </c>
      <c r="C9980" t="str">
        <v>Midday</v>
      </c>
      <c r="D9980">
        <v>18</v>
      </c>
      <c r="E9980" t="str">
        <f>IF(MOD(D9980,2)=0,"EVEN","ODD")</f>
        <v>EVEN</v>
      </c>
      <c r="F9980" t="str">
        <f>IF(D9980&lt;=18,"LOW (1-18)","HIGH (19-36)")</f>
        <v>LOW (1-18)</v>
      </c>
      <c r="G9980">
        <f>INT((D9980-1)/6)+1</f>
        <v>3</v>
      </c>
      <c r="H9980">
        <f>MOD(D9980-1,6)+1</f>
        <v>6</v>
      </c>
      <c r="I9980">
        <f>37-D9980</f>
        <v>19</v>
      </c>
      <c r="J9980">
        <f>ABS(D9980-D9981)</f>
        <v>16</v>
      </c>
      <c r="K9980">
        <f>AVERAGE(D9980:D9984)</f>
        <v>18</v>
      </c>
      <c r="L9980">
        <f>AVERAGE(D9980:D9999)</f>
        <v>18</v>
      </c>
      <c r="M9980">
        <f>K9980-L9980</f>
        <v>0</v>
      </c>
      <c r="N9980" t="str">
        <f>IF(K9980&gt;L9980,"HIGH ZONE BIAS",IF(K9980&lt;L9980,"LOW ZONE BIAS","EQUILIBRIUM"))</f>
        <v>EQUILIBRIUM</v>
      </c>
    </row>
    <row r="9981">
      <c r="A9981">
        <v>17590</v>
      </c>
      <c r="B9981" t="str">
        <v>2018-05-28</v>
      </c>
      <c r="C9981" t="str">
        <v>Morning</v>
      </c>
      <c r="D9981">
        <v>2</v>
      </c>
      <c r="E9981" t="str">
        <f>IF(MOD(D9981,2)=0,"EVEN","ODD")</f>
        <v>EVEN</v>
      </c>
      <c r="F9981" t="str">
        <f>IF(D9981&lt;=18,"LOW (1-18)","HIGH (19-36)")</f>
        <v>LOW (1-18)</v>
      </c>
      <c r="G9981">
        <f>INT((D9981-1)/6)+1</f>
        <v>1</v>
      </c>
      <c r="H9981">
        <f>MOD(D9981-1,6)+1</f>
        <v>2</v>
      </c>
      <c r="I9981">
        <f>37-D9981</f>
        <v>35</v>
      </c>
      <c r="J9981">
        <f>ABS(D9981-D9982)</f>
        <v>11</v>
      </c>
      <c r="K9981">
        <f>AVERAGE(D9981:D9985)</f>
        <v>2</v>
      </c>
      <c r="L9981">
        <f>AVERAGE(D9981:D10000)</f>
        <v>2</v>
      </c>
      <c r="M9981">
        <f>K9981-L9981</f>
        <v>0</v>
      </c>
      <c r="N9981" t="str">
        <f>IF(K9981&gt;L9981,"HIGH ZONE BIAS",IF(K9981&lt;L9981,"LOW ZONE BIAS","EQUILIBRIUM"))</f>
        <v>EQUILIBRIUM</v>
      </c>
    </row>
    <row r="9982">
      <c r="A9982">
        <v>17589</v>
      </c>
      <c r="B9982" t="str">
        <v>2018-05-26</v>
      </c>
      <c r="C9982" t="str">
        <v>Evening</v>
      </c>
      <c r="D9982">
        <v>13</v>
      </c>
      <c r="E9982" t="str">
        <f>IF(MOD(D9982,2)=0,"EVEN","ODD")</f>
        <v>ODD</v>
      </c>
      <c r="F9982" t="str">
        <f>IF(D9982&lt;=18,"LOW (1-18)","HIGH (19-36)")</f>
        <v>LOW (1-18)</v>
      </c>
      <c r="G9982">
        <f>INT((D9982-1)/6)+1</f>
        <v>3</v>
      </c>
      <c r="H9982">
        <f>MOD(D9982-1,6)+1</f>
        <v>1</v>
      </c>
      <c r="I9982">
        <f>37-D9982</f>
        <v>24</v>
      </c>
      <c r="J9982">
        <f>ABS(D9982-D9983)</f>
        <v>6</v>
      </c>
      <c r="K9982">
        <f>AVERAGE(D9982:D9986)</f>
        <v>13</v>
      </c>
      <c r="L9982">
        <f>AVERAGE(D9982:D10001)</f>
        <v>13</v>
      </c>
      <c r="M9982">
        <f>K9982-L9982</f>
        <v>0</v>
      </c>
      <c r="N9982" t="str">
        <f>IF(K9982&gt;L9982,"HIGH ZONE BIAS",IF(K9982&lt;L9982,"LOW ZONE BIAS","EQUILIBRIUM"))</f>
        <v>EQUILIBRIUM</v>
      </c>
    </row>
    <row r="9983">
      <c r="A9983">
        <v>17588</v>
      </c>
      <c r="B9983" t="str">
        <v>2018-05-26</v>
      </c>
      <c r="C9983" t="str">
        <v>Afternoon</v>
      </c>
      <c r="D9983">
        <v>7</v>
      </c>
      <c r="E9983" t="str">
        <f>IF(MOD(D9983,2)=0,"EVEN","ODD")</f>
        <v>ODD</v>
      </c>
      <c r="F9983" t="str">
        <f>IF(D9983&lt;=18,"LOW (1-18)","HIGH (19-36)")</f>
        <v>LOW (1-18)</v>
      </c>
      <c r="G9983">
        <f>INT((D9983-1)/6)+1</f>
        <v>2</v>
      </c>
      <c r="H9983">
        <f>MOD(D9983-1,6)+1</f>
        <v>1</v>
      </c>
      <c r="I9983">
        <f>37-D9983</f>
        <v>30</v>
      </c>
      <c r="J9983">
        <f>ABS(D9983-D9984)</f>
        <v>26</v>
      </c>
      <c r="K9983">
        <f>AVERAGE(D9983:D9987)</f>
        <v>7</v>
      </c>
      <c r="L9983">
        <f>AVERAGE(D9983:D10002)</f>
        <v>7</v>
      </c>
      <c r="M9983">
        <f>K9983-L9983</f>
        <v>0</v>
      </c>
      <c r="N9983" t="str">
        <f>IF(K9983&gt;L9983,"HIGH ZONE BIAS",IF(K9983&lt;L9983,"LOW ZONE BIAS","EQUILIBRIUM"))</f>
        <v>EQUILIBRIUM</v>
      </c>
    </row>
    <row r="9984">
      <c r="A9984">
        <v>17587</v>
      </c>
      <c r="B9984" t="str">
        <v>2018-05-26</v>
      </c>
      <c r="C9984" t="str">
        <v>Midday</v>
      </c>
      <c r="D9984">
        <v>33</v>
      </c>
      <c r="E9984" t="str">
        <f>IF(MOD(D9984,2)=0,"EVEN","ODD")</f>
        <v>ODD</v>
      </c>
      <c r="F9984" t="str">
        <f>IF(D9984&lt;=18,"LOW (1-18)","HIGH (19-36)")</f>
        <v>HIGH (19-36)</v>
      </c>
      <c r="G9984">
        <f>INT((D9984-1)/6)+1</f>
        <v>6</v>
      </c>
      <c r="H9984">
        <f>MOD(D9984-1,6)+1</f>
        <v>3</v>
      </c>
      <c r="I9984">
        <f>37-D9984</f>
        <v>4</v>
      </c>
      <c r="J9984">
        <f>ABS(D9984-D9985)</f>
        <v>22</v>
      </c>
      <c r="K9984">
        <f>AVERAGE(D9984:D9988)</f>
        <v>33</v>
      </c>
      <c r="L9984">
        <f>AVERAGE(D9984:D10003)</f>
        <v>33</v>
      </c>
      <c r="M9984">
        <f>K9984-L9984</f>
        <v>0</v>
      </c>
      <c r="N9984" t="str">
        <f>IF(K9984&gt;L9984,"HIGH ZONE BIAS",IF(K9984&lt;L9984,"LOW ZONE BIAS","EQUILIBRIUM"))</f>
        <v>EQUILIBRIUM</v>
      </c>
    </row>
    <row r="9985">
      <c r="A9985">
        <v>17586</v>
      </c>
      <c r="B9985" t="str">
        <v>2018-05-26</v>
      </c>
      <c r="C9985" t="str">
        <v>Morning</v>
      </c>
      <c r="D9985">
        <v>11</v>
      </c>
      <c r="E9985" t="str">
        <f>IF(MOD(D9985,2)=0,"EVEN","ODD")</f>
        <v>ODD</v>
      </c>
      <c r="F9985" t="str">
        <f>IF(D9985&lt;=18,"LOW (1-18)","HIGH (19-36)")</f>
        <v>LOW (1-18)</v>
      </c>
      <c r="G9985">
        <f>INT((D9985-1)/6)+1</f>
        <v>2</v>
      </c>
      <c r="H9985">
        <f>MOD(D9985-1,6)+1</f>
        <v>5</v>
      </c>
      <c r="I9985">
        <f>37-D9985</f>
        <v>26</v>
      </c>
      <c r="J9985">
        <f>ABS(D9985-D9986)</f>
        <v>5</v>
      </c>
      <c r="K9985">
        <f>AVERAGE(D9985:D9989)</f>
        <v>11</v>
      </c>
      <c r="L9985">
        <f>AVERAGE(D9985:D10004)</f>
        <v>11</v>
      </c>
      <c r="M9985">
        <f>K9985-L9985</f>
        <v>0</v>
      </c>
      <c r="N9985" t="str">
        <f>IF(K9985&gt;L9985,"HIGH ZONE BIAS",IF(K9985&lt;L9985,"LOW ZONE BIAS","EQUILIBRIUM"))</f>
        <v>EQUILIBRIUM</v>
      </c>
    </row>
    <row r="9986">
      <c r="A9986">
        <v>17585</v>
      </c>
      <c r="B9986" t="str">
        <v>2018-05-25</v>
      </c>
      <c r="C9986" t="str">
        <v>Evening</v>
      </c>
      <c r="D9986">
        <v>6</v>
      </c>
      <c r="E9986" t="str">
        <f>IF(MOD(D9986,2)=0,"EVEN","ODD")</f>
        <v>EVEN</v>
      </c>
      <c r="F9986" t="str">
        <f>IF(D9986&lt;=18,"LOW (1-18)","HIGH (19-36)")</f>
        <v>LOW (1-18)</v>
      </c>
      <c r="G9986">
        <f>INT((D9986-1)/6)+1</f>
        <v>1</v>
      </c>
      <c r="H9986">
        <f>MOD(D9986-1,6)+1</f>
        <v>6</v>
      </c>
      <c r="I9986">
        <f>37-D9986</f>
        <v>31</v>
      </c>
      <c r="J9986">
        <f>ABS(D9986-D9987)</f>
        <v>15</v>
      </c>
      <c r="K9986">
        <f>AVERAGE(D9986:D9990)</f>
        <v>6</v>
      </c>
      <c r="L9986">
        <f>AVERAGE(D9986:D10005)</f>
        <v>6</v>
      </c>
      <c r="M9986">
        <f>K9986-L9986</f>
        <v>0</v>
      </c>
      <c r="N9986" t="str">
        <f>IF(K9986&gt;L9986,"HIGH ZONE BIAS",IF(K9986&lt;L9986,"LOW ZONE BIAS","EQUILIBRIUM"))</f>
        <v>EQUILIBRIUM</v>
      </c>
    </row>
    <row r="9987">
      <c r="A9987">
        <v>17584</v>
      </c>
      <c r="B9987" t="str">
        <v>2018-05-25</v>
      </c>
      <c r="C9987" t="str">
        <v>Afternoon</v>
      </c>
      <c r="D9987">
        <v>21</v>
      </c>
      <c r="E9987" t="str">
        <f>IF(MOD(D9987,2)=0,"EVEN","ODD")</f>
        <v>ODD</v>
      </c>
      <c r="F9987" t="str">
        <f>IF(D9987&lt;=18,"LOW (1-18)","HIGH (19-36)")</f>
        <v>HIGH (19-36)</v>
      </c>
      <c r="G9987">
        <f>INT((D9987-1)/6)+1</f>
        <v>4</v>
      </c>
      <c r="H9987">
        <f>MOD(D9987-1,6)+1</f>
        <v>3</v>
      </c>
      <c r="I9987">
        <f>37-D9987</f>
        <v>16</v>
      </c>
      <c r="J9987">
        <f>ABS(D9987-D9988)</f>
        <v>11</v>
      </c>
      <c r="K9987">
        <f>AVERAGE(D9987:D9991)</f>
        <v>21</v>
      </c>
      <c r="L9987">
        <f>AVERAGE(D9987:D10006)</f>
        <v>21</v>
      </c>
      <c r="M9987">
        <f>K9987-L9987</f>
        <v>0</v>
      </c>
      <c r="N9987" t="str">
        <f>IF(K9987&gt;L9987,"HIGH ZONE BIAS",IF(K9987&lt;L9987,"LOW ZONE BIAS","EQUILIBRIUM"))</f>
        <v>EQUILIBRIUM</v>
      </c>
    </row>
    <row r="9988">
      <c r="A9988">
        <v>17583</v>
      </c>
      <c r="B9988" t="str">
        <v>2018-05-25</v>
      </c>
      <c r="C9988" t="str">
        <v>Midday</v>
      </c>
      <c r="D9988">
        <v>32</v>
      </c>
      <c r="E9988" t="str">
        <f>IF(MOD(D9988,2)=0,"EVEN","ODD")</f>
        <v>EVEN</v>
      </c>
      <c r="F9988" t="str">
        <f>IF(D9988&lt;=18,"LOW (1-18)","HIGH (19-36)")</f>
        <v>HIGH (19-36)</v>
      </c>
      <c r="G9988">
        <f>INT((D9988-1)/6)+1</f>
        <v>6</v>
      </c>
      <c r="H9988">
        <f>MOD(D9988-1,6)+1</f>
        <v>2</v>
      </c>
      <c r="I9988">
        <f>37-D9988</f>
        <v>5</v>
      </c>
      <c r="J9988">
        <f>ABS(D9988-D9989)</f>
        <v>21</v>
      </c>
      <c r="K9988">
        <f>AVERAGE(D9988:D9992)</f>
        <v>32</v>
      </c>
      <c r="L9988">
        <f>AVERAGE(D9988:D10007)</f>
        <v>32</v>
      </c>
      <c r="M9988">
        <f>K9988-L9988</f>
        <v>0</v>
      </c>
      <c r="N9988" t="str">
        <f>IF(K9988&gt;L9988,"HIGH ZONE BIAS",IF(K9988&lt;L9988,"LOW ZONE BIAS","EQUILIBRIUM"))</f>
        <v>EQUILIBRIUM</v>
      </c>
    </row>
    <row r="9989">
      <c r="A9989">
        <v>17582</v>
      </c>
      <c r="B9989" t="str">
        <v>2018-05-25</v>
      </c>
      <c r="C9989" t="str">
        <v>Morning</v>
      </c>
      <c r="D9989">
        <v>11</v>
      </c>
      <c r="E9989" t="str">
        <f>IF(MOD(D9989,2)=0,"EVEN","ODD")</f>
        <v>ODD</v>
      </c>
      <c r="F9989" t="str">
        <f>IF(D9989&lt;=18,"LOW (1-18)","HIGH (19-36)")</f>
        <v>LOW (1-18)</v>
      </c>
      <c r="G9989">
        <f>INT((D9989-1)/6)+1</f>
        <v>2</v>
      </c>
      <c r="H9989">
        <f>MOD(D9989-1,6)+1</f>
        <v>5</v>
      </c>
      <c r="I9989">
        <f>37-D9989</f>
        <v>26</v>
      </c>
      <c r="J9989">
        <f>ABS(D9989-D9990)</f>
        <v>10</v>
      </c>
      <c r="K9989">
        <f>AVERAGE(D9989:D9993)</f>
        <v>11</v>
      </c>
      <c r="L9989">
        <f>AVERAGE(D9989:D10008)</f>
        <v>11</v>
      </c>
      <c r="M9989">
        <f>K9989-L9989</f>
        <v>0</v>
      </c>
      <c r="N9989" t="str">
        <f>IF(K9989&gt;L9989,"HIGH ZONE BIAS",IF(K9989&lt;L9989,"LOW ZONE BIAS","EQUILIBRIUM"))</f>
        <v>EQUILIBRIUM</v>
      </c>
    </row>
    <row r="9990">
      <c r="A9990">
        <v>17581</v>
      </c>
      <c r="B9990" t="str">
        <v>2018-05-24</v>
      </c>
      <c r="C9990" t="str">
        <v>Evening</v>
      </c>
      <c r="D9990">
        <v>1</v>
      </c>
      <c r="E9990" t="str">
        <f>IF(MOD(D9990,2)=0,"EVEN","ODD")</f>
        <v>ODD</v>
      </c>
      <c r="F9990" t="str">
        <f>IF(D9990&lt;=18,"LOW (1-18)","HIGH (19-36)")</f>
        <v>LOW (1-18)</v>
      </c>
      <c r="G9990">
        <f>INT((D9990-1)/6)+1</f>
        <v>1</v>
      </c>
      <c r="H9990">
        <f>MOD(D9990-1,6)+1</f>
        <v>1</v>
      </c>
      <c r="I9990">
        <f>37-D9990</f>
        <v>36</v>
      </c>
      <c r="J9990">
        <f>ABS(D9990-D9991)</f>
        <v>24</v>
      </c>
      <c r="K9990">
        <f>AVERAGE(D9990:D9994)</f>
        <v>1</v>
      </c>
      <c r="L9990">
        <f>AVERAGE(D9990:D10009)</f>
        <v>1</v>
      </c>
      <c r="M9990">
        <f>K9990-L9990</f>
        <v>0</v>
      </c>
      <c r="N9990" t="str">
        <f>IF(K9990&gt;L9990,"HIGH ZONE BIAS",IF(K9990&lt;L9990,"LOW ZONE BIAS","EQUILIBRIUM"))</f>
        <v>EQUILIBRIUM</v>
      </c>
    </row>
    <row r="9991">
      <c r="A9991">
        <v>17580</v>
      </c>
      <c r="B9991" t="str">
        <v>2018-05-24</v>
      </c>
      <c r="C9991" t="str">
        <v>Afternoon</v>
      </c>
      <c r="D9991">
        <v>25</v>
      </c>
      <c r="E9991" t="str">
        <f>IF(MOD(D9991,2)=0,"EVEN","ODD")</f>
        <v>ODD</v>
      </c>
      <c r="F9991" t="str">
        <f>IF(D9991&lt;=18,"LOW (1-18)","HIGH (19-36)")</f>
        <v>HIGH (19-36)</v>
      </c>
      <c r="G9991">
        <f>INT((D9991-1)/6)+1</f>
        <v>5</v>
      </c>
      <c r="H9991">
        <f>MOD(D9991-1,6)+1</f>
        <v>1</v>
      </c>
      <c r="I9991">
        <f>37-D9991</f>
        <v>12</v>
      </c>
      <c r="J9991">
        <f>ABS(D9991-D9992)</f>
        <v>11</v>
      </c>
      <c r="K9991">
        <f>AVERAGE(D9991:D9995)</f>
        <v>25</v>
      </c>
      <c r="L9991">
        <f>AVERAGE(D9991:D10010)</f>
        <v>25</v>
      </c>
      <c r="M9991">
        <f>K9991-L9991</f>
        <v>0</v>
      </c>
      <c r="N9991" t="str">
        <f>IF(K9991&gt;L9991,"HIGH ZONE BIAS",IF(K9991&lt;L9991,"LOW ZONE BIAS","EQUILIBRIUM"))</f>
        <v>EQUILIBRIUM</v>
      </c>
    </row>
    <row r="9992">
      <c r="A9992">
        <v>17579</v>
      </c>
      <c r="B9992" t="str">
        <v>2018-05-24</v>
      </c>
      <c r="C9992" t="str">
        <v>Midday</v>
      </c>
      <c r="D9992">
        <v>14</v>
      </c>
      <c r="E9992" t="str">
        <f>IF(MOD(D9992,2)=0,"EVEN","ODD")</f>
        <v>EVEN</v>
      </c>
      <c r="F9992" t="str">
        <f>IF(D9992&lt;=18,"LOW (1-18)","HIGH (19-36)")</f>
        <v>LOW (1-18)</v>
      </c>
      <c r="G9992">
        <f>INT((D9992-1)/6)+1</f>
        <v>3</v>
      </c>
      <c r="H9992">
        <f>MOD(D9992-1,6)+1</f>
        <v>2</v>
      </c>
      <c r="I9992">
        <f>37-D9992</f>
        <v>23</v>
      </c>
      <c r="J9992">
        <f>ABS(D9992-D9993)</f>
        <v>17</v>
      </c>
      <c r="K9992">
        <f>AVERAGE(D9992:D9996)</f>
        <v>14</v>
      </c>
      <c r="L9992">
        <f>AVERAGE(D9992:D10011)</f>
        <v>14</v>
      </c>
      <c r="M9992">
        <f>K9992-L9992</f>
        <v>0</v>
      </c>
      <c r="N9992" t="str">
        <f>IF(K9992&gt;L9992,"HIGH ZONE BIAS",IF(K9992&lt;L9992,"LOW ZONE BIAS","EQUILIBRIUM"))</f>
        <v>EQUILIBRIUM</v>
      </c>
    </row>
    <row r="9993">
      <c r="A9993">
        <v>17578</v>
      </c>
      <c r="B9993" t="str">
        <v>2018-05-24</v>
      </c>
      <c r="C9993" t="str">
        <v>Morning</v>
      </c>
      <c r="D9993">
        <v>31</v>
      </c>
      <c r="E9993" t="str">
        <f>IF(MOD(D9993,2)=0,"EVEN","ODD")</f>
        <v>ODD</v>
      </c>
      <c r="F9993" t="str">
        <f>IF(D9993&lt;=18,"LOW (1-18)","HIGH (19-36)")</f>
        <v>HIGH (19-36)</v>
      </c>
      <c r="G9993">
        <f>INT((D9993-1)/6)+1</f>
        <v>6</v>
      </c>
      <c r="H9993">
        <f>MOD(D9993-1,6)+1</f>
        <v>1</v>
      </c>
      <c r="I9993">
        <f>37-D9993</f>
        <v>6</v>
      </c>
      <c r="J9993">
        <f>ABS(D9993-D9994)</f>
        <v>13</v>
      </c>
      <c r="K9993">
        <f>AVERAGE(D9993:D9997)</f>
        <v>31</v>
      </c>
      <c r="L9993">
        <f>AVERAGE(D9993:D10012)</f>
        <v>31</v>
      </c>
      <c r="M9993">
        <f>K9993-L9993</f>
        <v>0</v>
      </c>
      <c r="N9993" t="str">
        <f>IF(K9993&gt;L9993,"HIGH ZONE BIAS",IF(K9993&lt;L9993,"LOW ZONE BIAS","EQUILIBRIUM"))</f>
        <v>EQUILIBRIUM</v>
      </c>
    </row>
    <row r="9994">
      <c r="A9994">
        <v>17577</v>
      </c>
      <c r="B9994" t="str">
        <v>2018-05-23</v>
      </c>
      <c r="C9994" t="str">
        <v>Evening</v>
      </c>
      <c r="D9994">
        <v>18</v>
      </c>
      <c r="E9994" t="str">
        <f>IF(MOD(D9994,2)=0,"EVEN","ODD")</f>
        <v>EVEN</v>
      </c>
      <c r="F9994" t="str">
        <f>IF(D9994&lt;=18,"LOW (1-18)","HIGH (19-36)")</f>
        <v>LOW (1-18)</v>
      </c>
      <c r="G9994">
        <f>INT((D9994-1)/6)+1</f>
        <v>3</v>
      </c>
      <c r="H9994">
        <f>MOD(D9994-1,6)+1</f>
        <v>6</v>
      </c>
      <c r="I9994">
        <f>37-D9994</f>
        <v>19</v>
      </c>
      <c r="J9994">
        <f>ABS(D9994-D9995)</f>
        <v>11</v>
      </c>
      <c r="K9994">
        <f>AVERAGE(D9994:D9998)</f>
        <v>18</v>
      </c>
      <c r="L9994">
        <f>AVERAGE(D9994:D10013)</f>
        <v>18</v>
      </c>
      <c r="M9994">
        <f>K9994-L9994</f>
        <v>0</v>
      </c>
      <c r="N9994" t="str">
        <f>IF(K9994&gt;L9994,"HIGH ZONE BIAS",IF(K9994&lt;L9994,"LOW ZONE BIAS","EQUILIBRIUM"))</f>
        <v>EQUILIBRIUM</v>
      </c>
    </row>
    <row r="9995">
      <c r="A9995">
        <v>17576</v>
      </c>
      <c r="B9995" t="str">
        <v>2018-05-23</v>
      </c>
      <c r="C9995" t="str">
        <v>Afternoon</v>
      </c>
      <c r="D9995">
        <v>29</v>
      </c>
      <c r="E9995" t="str">
        <f>IF(MOD(D9995,2)=0,"EVEN","ODD")</f>
        <v>ODD</v>
      </c>
      <c r="F9995" t="str">
        <f>IF(D9995&lt;=18,"LOW (1-18)","HIGH (19-36)")</f>
        <v>HIGH (19-36)</v>
      </c>
      <c r="G9995">
        <f>INT((D9995-1)/6)+1</f>
        <v>5</v>
      </c>
      <c r="H9995">
        <f>MOD(D9995-1,6)+1</f>
        <v>5</v>
      </c>
      <c r="I9995">
        <f>37-D9995</f>
        <v>8</v>
      </c>
      <c r="J9995">
        <f>ABS(D9995-D9996)</f>
        <v>23</v>
      </c>
      <c r="K9995">
        <f>AVERAGE(D9995:D9999)</f>
        <v>29</v>
      </c>
      <c r="L9995">
        <f>AVERAGE(D9995:D10014)</f>
        <v>29</v>
      </c>
      <c r="M9995">
        <f>K9995-L9995</f>
        <v>0</v>
      </c>
      <c r="N9995" t="str">
        <f>IF(K9995&gt;L9995,"HIGH ZONE BIAS",IF(K9995&lt;L9995,"LOW ZONE BIAS","EQUILIBRIUM"))</f>
        <v>EQUILIBRIUM</v>
      </c>
    </row>
    <row r="9996">
      <c r="A9996">
        <v>17575</v>
      </c>
      <c r="B9996" t="str">
        <v>2018-05-23</v>
      </c>
      <c r="C9996" t="str">
        <v>Midday</v>
      </c>
      <c r="D9996">
        <v>6</v>
      </c>
      <c r="E9996" t="str">
        <f>IF(MOD(D9996,2)=0,"EVEN","ODD")</f>
        <v>EVEN</v>
      </c>
      <c r="F9996" t="str">
        <f>IF(D9996&lt;=18,"LOW (1-18)","HIGH (19-36)")</f>
        <v>LOW (1-18)</v>
      </c>
      <c r="G9996">
        <f>INT((D9996-1)/6)+1</f>
        <v>1</v>
      </c>
      <c r="H9996">
        <f>MOD(D9996-1,6)+1</f>
        <v>6</v>
      </c>
      <c r="I9996">
        <f>37-D9996</f>
        <v>31</v>
      </c>
      <c r="J9996">
        <f>ABS(D9996-D9997)</f>
        <v>8</v>
      </c>
      <c r="K9996">
        <f>AVERAGE(D9996:D10000)</f>
        <v>6</v>
      </c>
      <c r="L9996">
        <f>AVERAGE(D9996:D10015)</f>
        <v>6</v>
      </c>
      <c r="M9996">
        <f>K9996-L9996</f>
        <v>0</v>
      </c>
      <c r="N9996" t="str">
        <f>IF(K9996&gt;L9996,"HIGH ZONE BIAS",IF(K9996&lt;L9996,"LOW ZONE BIAS","EQUILIBRIUM"))</f>
        <v>EQUILIBRIUM</v>
      </c>
    </row>
    <row r="9997">
      <c r="A9997">
        <v>17574</v>
      </c>
      <c r="B9997" t="str">
        <v>2018-05-23</v>
      </c>
      <c r="C9997" t="str">
        <v>Morning</v>
      </c>
      <c r="D9997">
        <v>14</v>
      </c>
      <c r="E9997" t="str">
        <f>IF(MOD(D9997,2)=0,"EVEN","ODD")</f>
        <v>EVEN</v>
      </c>
      <c r="F9997" t="str">
        <f>IF(D9997&lt;=18,"LOW (1-18)","HIGH (19-36)")</f>
        <v>LOW (1-18)</v>
      </c>
      <c r="G9997">
        <f>INT((D9997-1)/6)+1</f>
        <v>3</v>
      </c>
      <c r="H9997">
        <f>MOD(D9997-1,6)+1</f>
        <v>2</v>
      </c>
      <c r="I9997">
        <f>37-D9997</f>
        <v>23</v>
      </c>
      <c r="J9997">
        <f>ABS(D9997-D9998)</f>
        <v>11</v>
      </c>
      <c r="K9997">
        <f>AVERAGE(D9997:D10001)</f>
        <v>14</v>
      </c>
      <c r="L9997">
        <f>AVERAGE(D9997:D10016)</f>
        <v>14</v>
      </c>
      <c r="M9997">
        <f>K9997-L9997</f>
        <v>0</v>
      </c>
      <c r="N9997" t="str">
        <f>IF(K9997&gt;L9997,"HIGH ZONE BIAS",IF(K9997&lt;L9997,"LOW ZONE BIAS","EQUILIBRIUM"))</f>
        <v>EQUILIBRIUM</v>
      </c>
    </row>
    <row r="9998">
      <c r="A9998">
        <v>17573</v>
      </c>
      <c r="B9998" t="str">
        <v>2018-05-22</v>
      </c>
      <c r="C9998" t="str">
        <v>Evening</v>
      </c>
      <c r="D9998">
        <v>3</v>
      </c>
      <c r="E9998" t="str">
        <f>IF(MOD(D9998,2)=0,"EVEN","ODD")</f>
        <v>ODD</v>
      </c>
      <c r="F9998" t="str">
        <f>IF(D9998&lt;=18,"LOW (1-18)","HIGH (19-36)")</f>
        <v>LOW (1-18)</v>
      </c>
      <c r="G9998">
        <f>INT((D9998-1)/6)+1</f>
        <v>1</v>
      </c>
      <c r="H9998">
        <f>MOD(D9998-1,6)+1</f>
        <v>3</v>
      </c>
      <c r="I9998">
        <f>37-D9998</f>
        <v>34</v>
      </c>
      <c r="J9998">
        <f>ABS(D9998-D9999)</f>
        <v>22</v>
      </c>
      <c r="K9998">
        <f>AVERAGE(D9998:D10002)</f>
        <v>3</v>
      </c>
      <c r="L9998">
        <f>AVERAGE(D9998:D10017)</f>
        <v>3</v>
      </c>
      <c r="M9998">
        <f>K9998-L9998</f>
        <v>0</v>
      </c>
      <c r="N9998" t="str">
        <f>IF(K9998&gt;L9998,"HIGH ZONE BIAS",IF(K9998&lt;L9998,"LOW ZONE BIAS","EQUILIBRIUM"))</f>
        <v>EQUILIBRIUM</v>
      </c>
    </row>
    <row r="9999">
      <c r="A9999">
        <v>17572</v>
      </c>
      <c r="B9999" t="str">
        <v>2018-05-22</v>
      </c>
      <c r="C9999" t="str">
        <v>Afternoon</v>
      </c>
      <c r="D9999">
        <v>25</v>
      </c>
      <c r="E9999" t="str">
        <f>IF(MOD(D9999,2)=0,"EVEN","ODD")</f>
        <v>ODD</v>
      </c>
      <c r="F9999" t="str">
        <f>IF(D9999&lt;=18,"LOW (1-18)","HIGH (19-36)")</f>
        <v>HIGH (19-36)</v>
      </c>
      <c r="G9999">
        <f>INT((D9999-1)/6)+1</f>
        <v>5</v>
      </c>
      <c r="H9999">
        <f>MOD(D9999-1,6)+1</f>
        <v>1</v>
      </c>
      <c r="I9999">
        <f>37-D9999</f>
        <v>12</v>
      </c>
      <c r="J9999">
        <f>ABS(D9999-D10000)</f>
        <v>0</v>
      </c>
      <c r="K9999">
        <f>AVERAGE(D9999:D10003)</f>
        <v>25</v>
      </c>
      <c r="L9999">
        <f>AVERAGE(D9999:D10018)</f>
        <v>25</v>
      </c>
      <c r="M9999">
        <f>K9999-L9999</f>
        <v>0</v>
      </c>
      <c r="N9999" t="str">
        <f>IF(K9999&gt;L9999,"HIGH ZONE BIAS",IF(K9999&lt;L9999,"LOW ZONE BIAS","EQUILIBRIUM"))</f>
        <v>EQUILIBRIUM</v>
      </c>
    </row>
    <row r="10000">
      <c r="A10000">
        <v>17571</v>
      </c>
      <c r="B10000" t="str">
        <v>2018-05-22</v>
      </c>
      <c r="C10000" t="str">
        <v>Midday</v>
      </c>
      <c r="D10000">
        <v>25</v>
      </c>
      <c r="E10000" t="str">
        <f>IF(MOD(D10000,2)=0,"EVEN","ODD")</f>
        <v>ODD</v>
      </c>
      <c r="F10000" t="str">
        <f>IF(D10000&lt;=18,"LOW (1-18)","HIGH (19-36)")</f>
        <v>HIGH (19-36)</v>
      </c>
      <c r="G10000">
        <f>INT((D10000-1)/6)+1</f>
        <v>5</v>
      </c>
      <c r="H10000">
        <f>MOD(D10000-1,6)+1</f>
        <v>1</v>
      </c>
      <c r="I10000">
        <f>37-D10000</f>
        <v>12</v>
      </c>
      <c r="J10000">
        <f>ABS(D10000-D10001)</f>
        <v>17</v>
      </c>
      <c r="K10000">
        <f>AVERAGE(D10000:D10004)</f>
        <v>25</v>
      </c>
      <c r="L10000">
        <f>AVERAGE(D10000:D10019)</f>
        <v>25</v>
      </c>
      <c r="M10000">
        <f>K10000-L10000</f>
        <v>0</v>
      </c>
      <c r="N10000" t="str">
        <f>IF(K10000&gt;L10000,"HIGH ZONE BIAS",IF(K10000&lt;L10000,"LOW ZONE BIAS","EQUILIBRIUM"))</f>
        <v>EQUILIBRIUM</v>
      </c>
    </row>
    <row r="10001">
      <c r="A10001">
        <v>17570</v>
      </c>
      <c r="B10001" t="str">
        <v>2018-05-22</v>
      </c>
      <c r="C10001" t="str">
        <v>Morning</v>
      </c>
      <c r="D10001">
        <v>8</v>
      </c>
      <c r="E10001" t="str">
        <f>IF(MOD(D10001,2)=0,"EVEN","ODD")</f>
        <v>EVEN</v>
      </c>
      <c r="F10001" t="str">
        <f>IF(D10001&lt;=18,"LOW (1-18)","HIGH (19-36)")</f>
        <v>LOW (1-18)</v>
      </c>
      <c r="G10001">
        <f>INT((D10001-1)/6)+1</f>
        <v>2</v>
      </c>
      <c r="H10001">
        <f>MOD(D10001-1,6)+1</f>
        <v>2</v>
      </c>
      <c r="I10001">
        <f>37-D10001</f>
        <v>29</v>
      </c>
      <c r="J10001">
        <f>ABS(D10001-D10002)</f>
        <v>5</v>
      </c>
      <c r="K10001">
        <f>AVERAGE(D10001:D10005)</f>
        <v>8</v>
      </c>
      <c r="L10001">
        <f>AVERAGE(D10001:D10020)</f>
        <v>8</v>
      </c>
      <c r="M10001">
        <f>K10001-L10001</f>
        <v>0</v>
      </c>
      <c r="N10001" t="str">
        <f>IF(K10001&gt;L10001,"HIGH ZONE BIAS",IF(K10001&lt;L10001,"LOW ZONE BIAS","EQUILIBRIUM"))</f>
        <v>EQUILIBRIUM</v>
      </c>
    </row>
    <row r="10002">
      <c r="A10002">
        <v>17569</v>
      </c>
      <c r="B10002" t="str">
        <v>2018-05-21</v>
      </c>
      <c r="C10002" t="str">
        <v>Evening</v>
      </c>
      <c r="D10002">
        <v>3</v>
      </c>
      <c r="E10002" t="str">
        <f>IF(MOD(D10002,2)=0,"EVEN","ODD")</f>
        <v>ODD</v>
      </c>
      <c r="F10002" t="str">
        <f>IF(D10002&lt;=18,"LOW (1-18)","HIGH (19-36)")</f>
        <v>LOW (1-18)</v>
      </c>
      <c r="G10002">
        <f>INT((D10002-1)/6)+1</f>
        <v>1</v>
      </c>
      <c r="H10002">
        <f>MOD(D10002-1,6)+1</f>
        <v>3</v>
      </c>
      <c r="I10002">
        <f>37-D10002</f>
        <v>34</v>
      </c>
      <c r="J10002">
        <f>ABS(D10002-D10003)</f>
        <v>23</v>
      </c>
      <c r="K10002">
        <f>AVERAGE(D10002:D10006)</f>
        <v>3</v>
      </c>
      <c r="L10002">
        <f>AVERAGE(D10002:D10021)</f>
        <v>3</v>
      </c>
      <c r="M10002">
        <f>K10002-L10002</f>
        <v>0</v>
      </c>
      <c r="N10002" t="str">
        <f>IF(K10002&gt;L10002,"HIGH ZONE BIAS",IF(K10002&lt;L10002,"LOW ZONE BIAS","EQUILIBRIUM"))</f>
        <v>EQUILIBRIUM</v>
      </c>
    </row>
    <row r="10003">
      <c r="A10003">
        <v>17568</v>
      </c>
      <c r="B10003" t="str">
        <v>2018-05-21</v>
      </c>
      <c r="C10003" t="str">
        <v>Afternoon</v>
      </c>
      <c r="D10003">
        <v>26</v>
      </c>
      <c r="E10003" t="str">
        <f>IF(MOD(D10003,2)=0,"EVEN","ODD")</f>
        <v>EVEN</v>
      </c>
      <c r="F10003" t="str">
        <f>IF(D10003&lt;=18,"LOW (1-18)","HIGH (19-36)")</f>
        <v>HIGH (19-36)</v>
      </c>
      <c r="G10003">
        <f>INT((D10003-1)/6)+1</f>
        <v>5</v>
      </c>
      <c r="H10003">
        <f>MOD(D10003-1,6)+1</f>
        <v>2</v>
      </c>
      <c r="I10003">
        <f>37-D10003</f>
        <v>11</v>
      </c>
      <c r="J10003">
        <f>ABS(D10003-D10004)</f>
        <v>14</v>
      </c>
      <c r="K10003">
        <f>AVERAGE(D10003:D10007)</f>
        <v>26</v>
      </c>
      <c r="L10003">
        <f>AVERAGE(D10003:D10022)</f>
        <v>26</v>
      </c>
      <c r="M10003">
        <f>K10003-L10003</f>
        <v>0</v>
      </c>
      <c r="N10003" t="str">
        <f>IF(K10003&gt;L10003,"HIGH ZONE BIAS",IF(K10003&lt;L10003,"LOW ZONE BIAS","EQUILIBRIUM"))</f>
        <v>EQUILIBRIUM</v>
      </c>
    </row>
    <row r="10004">
      <c r="A10004">
        <v>17567</v>
      </c>
      <c r="B10004" t="str">
        <v>2018-05-21</v>
      </c>
      <c r="C10004" t="str">
        <v>Midday</v>
      </c>
      <c r="D10004">
        <v>12</v>
      </c>
      <c r="E10004" t="str">
        <f>IF(MOD(D10004,2)=0,"EVEN","ODD")</f>
        <v>EVEN</v>
      </c>
      <c r="F10004" t="str">
        <f>IF(D10004&lt;=18,"LOW (1-18)","HIGH (19-36)")</f>
        <v>LOW (1-18)</v>
      </c>
      <c r="G10004">
        <f>INT((D10004-1)/6)+1</f>
        <v>2</v>
      </c>
      <c r="H10004">
        <f>MOD(D10004-1,6)+1</f>
        <v>6</v>
      </c>
      <c r="I10004">
        <f>37-D10004</f>
        <v>25</v>
      </c>
      <c r="J10004">
        <f>ABS(D10004-D10005)</f>
        <v>3</v>
      </c>
      <c r="K10004">
        <f>AVERAGE(D10004:D10008)</f>
        <v>12</v>
      </c>
      <c r="L10004">
        <f>AVERAGE(D10004:D10023)</f>
        <v>12</v>
      </c>
      <c r="M10004">
        <f>K10004-L10004</f>
        <v>0</v>
      </c>
      <c r="N10004" t="str">
        <f>IF(K10004&gt;L10004,"HIGH ZONE BIAS",IF(K10004&lt;L10004,"LOW ZONE BIAS","EQUILIBRIUM"))</f>
        <v>EQUILIBRIUM</v>
      </c>
    </row>
    <row r="10005">
      <c r="A10005">
        <v>17566</v>
      </c>
      <c r="B10005" t="str">
        <v>2018-05-21</v>
      </c>
      <c r="C10005" t="str">
        <v>Morning</v>
      </c>
      <c r="D10005">
        <v>15</v>
      </c>
      <c r="E10005" t="str">
        <f>IF(MOD(D10005,2)=0,"EVEN","ODD")</f>
        <v>ODD</v>
      </c>
      <c r="F10005" t="str">
        <f>IF(D10005&lt;=18,"LOW (1-18)","HIGH (19-36)")</f>
        <v>LOW (1-18)</v>
      </c>
      <c r="G10005">
        <f>INT((D10005-1)/6)+1</f>
        <v>3</v>
      </c>
      <c r="H10005">
        <f>MOD(D10005-1,6)+1</f>
        <v>3</v>
      </c>
      <c r="I10005">
        <f>37-D10005</f>
        <v>22</v>
      </c>
      <c r="J10005">
        <f>ABS(D10005-D10006)</f>
        <v>9</v>
      </c>
      <c r="K10005">
        <f>AVERAGE(D10005:D10009)</f>
        <v>15</v>
      </c>
      <c r="L10005">
        <f>AVERAGE(D10005:D10024)</f>
        <v>15</v>
      </c>
      <c r="M10005">
        <f>K10005-L10005</f>
        <v>0</v>
      </c>
      <c r="N10005" t="str">
        <f>IF(K10005&gt;L10005,"HIGH ZONE BIAS",IF(K10005&lt;L10005,"LOW ZONE BIAS","EQUILIBRIUM"))</f>
        <v>EQUILIBRIUM</v>
      </c>
    </row>
    <row r="10006">
      <c r="A10006">
        <v>17565</v>
      </c>
      <c r="B10006" t="str">
        <v>2018-05-19</v>
      </c>
      <c r="C10006" t="str">
        <v>Evening</v>
      </c>
      <c r="D10006">
        <v>24</v>
      </c>
      <c r="E10006" t="str">
        <f>IF(MOD(D10006,2)=0,"EVEN","ODD")</f>
        <v>EVEN</v>
      </c>
      <c r="F10006" t="str">
        <f>IF(D10006&lt;=18,"LOW (1-18)","HIGH (19-36)")</f>
        <v>HIGH (19-36)</v>
      </c>
      <c r="G10006">
        <f>INT((D10006-1)/6)+1</f>
        <v>4</v>
      </c>
      <c r="H10006">
        <f>MOD(D10006-1,6)+1</f>
        <v>6</v>
      </c>
      <c r="I10006">
        <f>37-D10006</f>
        <v>13</v>
      </c>
      <c r="J10006">
        <f>ABS(D10006-D10007)</f>
        <v>7</v>
      </c>
      <c r="K10006">
        <f>AVERAGE(D10006:D10010)</f>
        <v>24</v>
      </c>
      <c r="L10006">
        <f>AVERAGE(D10006:D10025)</f>
        <v>24</v>
      </c>
      <c r="M10006">
        <f>K10006-L10006</f>
        <v>0</v>
      </c>
      <c r="N10006" t="str">
        <f>IF(K10006&gt;L10006,"HIGH ZONE BIAS",IF(K10006&lt;L10006,"LOW ZONE BIAS","EQUILIBRIUM"))</f>
        <v>EQUILIBRIUM</v>
      </c>
    </row>
    <row r="10007">
      <c r="A10007">
        <v>17564</v>
      </c>
      <c r="B10007" t="str">
        <v>2018-05-19</v>
      </c>
      <c r="C10007" t="str">
        <v>Afternoon</v>
      </c>
      <c r="D10007">
        <v>31</v>
      </c>
      <c r="E10007" t="str">
        <f>IF(MOD(D10007,2)=0,"EVEN","ODD")</f>
        <v>ODD</v>
      </c>
      <c r="F10007" t="str">
        <f>IF(D10007&lt;=18,"LOW (1-18)","HIGH (19-36)")</f>
        <v>HIGH (19-36)</v>
      </c>
      <c r="G10007">
        <f>INT((D10007-1)/6)+1</f>
        <v>6</v>
      </c>
      <c r="H10007">
        <f>MOD(D10007-1,6)+1</f>
        <v>1</v>
      </c>
      <c r="I10007">
        <f>37-D10007</f>
        <v>6</v>
      </c>
      <c r="J10007">
        <f>ABS(D10007-D10008)</f>
        <v>0</v>
      </c>
      <c r="K10007">
        <f>AVERAGE(D10007:D10011)</f>
        <v>31</v>
      </c>
      <c r="L10007">
        <f>AVERAGE(D10007:D10026)</f>
        <v>31</v>
      </c>
      <c r="M10007">
        <f>K10007-L10007</f>
        <v>0</v>
      </c>
      <c r="N10007" t="str">
        <f>IF(K10007&gt;L10007,"HIGH ZONE BIAS",IF(K10007&lt;L10007,"LOW ZONE BIAS","EQUILIBRIUM"))</f>
        <v>EQUILIBRIUM</v>
      </c>
    </row>
    <row r="10008">
      <c r="A10008">
        <v>17563</v>
      </c>
      <c r="B10008" t="str">
        <v>2018-05-19</v>
      </c>
      <c r="C10008" t="str">
        <v>Midday</v>
      </c>
      <c r="D10008">
        <v>31</v>
      </c>
      <c r="E10008" t="str">
        <f>IF(MOD(D10008,2)=0,"EVEN","ODD")</f>
        <v>ODD</v>
      </c>
      <c r="F10008" t="str">
        <f>IF(D10008&lt;=18,"LOW (1-18)","HIGH (19-36)")</f>
        <v>HIGH (19-36)</v>
      </c>
      <c r="G10008">
        <f>INT((D10008-1)/6)+1</f>
        <v>6</v>
      </c>
      <c r="H10008">
        <f>MOD(D10008-1,6)+1</f>
        <v>1</v>
      </c>
      <c r="I10008">
        <f>37-D10008</f>
        <v>6</v>
      </c>
      <c r="J10008">
        <f>ABS(D10008-D10009)</f>
        <v>15</v>
      </c>
      <c r="K10008">
        <f>AVERAGE(D10008:D10012)</f>
        <v>31</v>
      </c>
      <c r="L10008">
        <f>AVERAGE(D10008:D10027)</f>
        <v>31</v>
      </c>
      <c r="M10008">
        <f>K10008-L10008</f>
        <v>0</v>
      </c>
      <c r="N10008" t="str">
        <f>IF(K10008&gt;L10008,"HIGH ZONE BIAS",IF(K10008&lt;L10008,"LOW ZONE BIAS","EQUILIBRIUM"))</f>
        <v>EQUILIBRIUM</v>
      </c>
    </row>
    <row r="10009">
      <c r="A10009">
        <v>17562</v>
      </c>
      <c r="B10009" t="str">
        <v>2018-05-19</v>
      </c>
      <c r="C10009" t="str">
        <v>Morning</v>
      </c>
      <c r="D10009">
        <v>16</v>
      </c>
      <c r="E10009" t="str">
        <f>IF(MOD(D10009,2)=0,"EVEN","ODD")</f>
        <v>EVEN</v>
      </c>
      <c r="F10009" t="str">
        <f>IF(D10009&lt;=18,"LOW (1-18)","HIGH (19-36)")</f>
        <v>LOW (1-18)</v>
      </c>
      <c r="G10009">
        <f>INT((D10009-1)/6)+1</f>
        <v>3</v>
      </c>
      <c r="H10009">
        <f>MOD(D10009-1,6)+1</f>
        <v>4</v>
      </c>
      <c r="I10009">
        <f>37-D10009</f>
        <v>21</v>
      </c>
      <c r="J10009">
        <f>ABS(D10009-D10010)</f>
        <v>4</v>
      </c>
      <c r="K10009">
        <f>AVERAGE(D10009:D10013)</f>
        <v>16</v>
      </c>
      <c r="L10009">
        <f>AVERAGE(D10009:D10028)</f>
        <v>16</v>
      </c>
      <c r="M10009">
        <f>K10009-L10009</f>
        <v>0</v>
      </c>
      <c r="N10009" t="str">
        <f>IF(K10009&gt;L10009,"HIGH ZONE BIAS",IF(K10009&lt;L10009,"LOW ZONE BIAS","EQUILIBRIUM"))</f>
        <v>EQUILIBRIUM</v>
      </c>
    </row>
    <row r="10010">
      <c r="A10010">
        <v>17561</v>
      </c>
      <c r="B10010" t="str">
        <v>2018-05-18</v>
      </c>
      <c r="C10010" t="str">
        <v>Evening</v>
      </c>
      <c r="D10010">
        <v>20</v>
      </c>
      <c r="E10010" t="str">
        <f>IF(MOD(D10010,2)=0,"EVEN","ODD")</f>
        <v>EVEN</v>
      </c>
      <c r="F10010" t="str">
        <f>IF(D10010&lt;=18,"LOW (1-18)","HIGH (19-36)")</f>
        <v>HIGH (19-36)</v>
      </c>
      <c r="G10010">
        <f>INT((D10010-1)/6)+1</f>
        <v>4</v>
      </c>
      <c r="H10010">
        <f>MOD(D10010-1,6)+1</f>
        <v>2</v>
      </c>
      <c r="I10010">
        <f>37-D10010</f>
        <v>17</v>
      </c>
      <c r="J10010">
        <f>ABS(D10010-D10011)</f>
        <v>2</v>
      </c>
      <c r="K10010">
        <f>AVERAGE(D10010:D10014)</f>
        <v>20</v>
      </c>
      <c r="L10010">
        <f>AVERAGE(D10010:D10029)</f>
        <v>20</v>
      </c>
      <c r="M10010">
        <f>K10010-L10010</f>
        <v>0</v>
      </c>
      <c r="N10010" t="str">
        <f>IF(K10010&gt;L10010,"HIGH ZONE BIAS",IF(K10010&lt;L10010,"LOW ZONE BIAS","EQUILIBRIUM"))</f>
        <v>EQUILIBRIUM</v>
      </c>
    </row>
    <row r="10011">
      <c r="A10011">
        <v>17560</v>
      </c>
      <c r="B10011" t="str">
        <v>2018-05-18</v>
      </c>
      <c r="C10011" t="str">
        <v>Afternoon</v>
      </c>
      <c r="D10011">
        <v>22</v>
      </c>
      <c r="E10011" t="str">
        <f>IF(MOD(D10011,2)=0,"EVEN","ODD")</f>
        <v>EVEN</v>
      </c>
      <c r="F10011" t="str">
        <f>IF(D10011&lt;=18,"LOW (1-18)","HIGH (19-36)")</f>
        <v>HIGH (19-36)</v>
      </c>
      <c r="G10011">
        <f>INT((D10011-1)/6)+1</f>
        <v>4</v>
      </c>
      <c r="H10011">
        <f>MOD(D10011-1,6)+1</f>
        <v>4</v>
      </c>
      <c r="I10011">
        <f>37-D10011</f>
        <v>15</v>
      </c>
      <c r="J10011">
        <f>ABS(D10011-D10012)</f>
        <v>1</v>
      </c>
      <c r="K10011">
        <f>AVERAGE(D10011:D10015)</f>
        <v>22</v>
      </c>
      <c r="L10011">
        <f>AVERAGE(D10011:D10030)</f>
        <v>22</v>
      </c>
      <c r="M10011">
        <f>K10011-L10011</f>
        <v>0</v>
      </c>
      <c r="N10011" t="str">
        <f>IF(K10011&gt;L10011,"HIGH ZONE BIAS",IF(K10011&lt;L10011,"LOW ZONE BIAS","EQUILIBRIUM"))</f>
        <v>EQUILIBRIUM</v>
      </c>
    </row>
    <row r="10012">
      <c r="A10012">
        <v>17559</v>
      </c>
      <c r="B10012" t="str">
        <v>2018-05-18</v>
      </c>
      <c r="C10012" t="str">
        <v>Midday</v>
      </c>
      <c r="D10012">
        <v>21</v>
      </c>
      <c r="E10012" t="str">
        <f>IF(MOD(D10012,2)=0,"EVEN","ODD")</f>
        <v>ODD</v>
      </c>
      <c r="F10012" t="str">
        <f>IF(D10012&lt;=18,"LOW (1-18)","HIGH (19-36)")</f>
        <v>HIGH (19-36)</v>
      </c>
      <c r="G10012">
        <f>INT((D10012-1)/6)+1</f>
        <v>4</v>
      </c>
      <c r="H10012">
        <f>MOD(D10012-1,6)+1</f>
        <v>3</v>
      </c>
      <c r="I10012">
        <f>37-D10012</f>
        <v>16</v>
      </c>
      <c r="J10012">
        <f>ABS(D10012-D10013)</f>
        <v>3</v>
      </c>
      <c r="K10012">
        <f>AVERAGE(D10012:D10016)</f>
        <v>21</v>
      </c>
      <c r="L10012">
        <f>AVERAGE(D10012:D10031)</f>
        <v>21</v>
      </c>
      <c r="M10012">
        <f>K10012-L10012</f>
        <v>0</v>
      </c>
      <c r="N10012" t="str">
        <f>IF(K10012&gt;L10012,"HIGH ZONE BIAS",IF(K10012&lt;L10012,"LOW ZONE BIAS","EQUILIBRIUM"))</f>
        <v>EQUILIBRIUM</v>
      </c>
    </row>
    <row r="10013">
      <c r="A10013">
        <v>17558</v>
      </c>
      <c r="B10013" t="str">
        <v>2018-05-18</v>
      </c>
      <c r="C10013" t="str">
        <v>Morning</v>
      </c>
      <c r="D10013">
        <v>18</v>
      </c>
      <c r="E10013" t="str">
        <f>IF(MOD(D10013,2)=0,"EVEN","ODD")</f>
        <v>EVEN</v>
      </c>
      <c r="F10013" t="str">
        <f>IF(D10013&lt;=18,"LOW (1-18)","HIGH (19-36)")</f>
        <v>LOW (1-18)</v>
      </c>
      <c r="G10013">
        <f>INT((D10013-1)/6)+1</f>
        <v>3</v>
      </c>
      <c r="H10013">
        <f>MOD(D10013-1,6)+1</f>
        <v>6</v>
      </c>
      <c r="I10013">
        <f>37-D10013</f>
        <v>19</v>
      </c>
      <c r="J10013">
        <f>ABS(D10013-D10014)</f>
        <v>8</v>
      </c>
      <c r="K10013">
        <f>AVERAGE(D10013:D10017)</f>
        <v>18</v>
      </c>
      <c r="L10013">
        <f>AVERAGE(D10013:D10032)</f>
        <v>18</v>
      </c>
      <c r="M10013">
        <f>K10013-L10013</f>
        <v>0</v>
      </c>
      <c r="N10013" t="str">
        <f>IF(K10013&gt;L10013,"HIGH ZONE BIAS",IF(K10013&lt;L10013,"LOW ZONE BIAS","EQUILIBRIUM"))</f>
        <v>EQUILIBRIUM</v>
      </c>
    </row>
    <row r="10014">
      <c r="A10014">
        <v>17557</v>
      </c>
      <c r="B10014" t="str">
        <v>2018-05-17</v>
      </c>
      <c r="C10014" t="str">
        <v>Evening</v>
      </c>
      <c r="D10014">
        <v>26</v>
      </c>
      <c r="E10014" t="str">
        <f>IF(MOD(D10014,2)=0,"EVEN","ODD")</f>
        <v>EVEN</v>
      </c>
      <c r="F10014" t="str">
        <f>IF(D10014&lt;=18,"LOW (1-18)","HIGH (19-36)")</f>
        <v>HIGH (19-36)</v>
      </c>
      <c r="G10014">
        <f>INT((D10014-1)/6)+1</f>
        <v>5</v>
      </c>
      <c r="H10014">
        <f>MOD(D10014-1,6)+1</f>
        <v>2</v>
      </c>
      <c r="I10014">
        <f>37-D10014</f>
        <v>11</v>
      </c>
      <c r="J10014">
        <f>ABS(D10014-D10015)</f>
        <v>3</v>
      </c>
      <c r="K10014">
        <f>AVERAGE(D10014:D10018)</f>
        <v>26</v>
      </c>
      <c r="L10014">
        <f>AVERAGE(D10014:D10033)</f>
        <v>26</v>
      </c>
      <c r="M10014">
        <f>K10014-L10014</f>
        <v>0</v>
      </c>
      <c r="N10014" t="str">
        <f>IF(K10014&gt;L10014,"HIGH ZONE BIAS",IF(K10014&lt;L10014,"LOW ZONE BIAS","EQUILIBRIUM"))</f>
        <v>EQUILIBRIUM</v>
      </c>
    </row>
    <row r="10015">
      <c r="A10015">
        <v>17556</v>
      </c>
      <c r="B10015" t="str">
        <v>2018-05-17</v>
      </c>
      <c r="C10015" t="str">
        <v>Afternoon</v>
      </c>
      <c r="D10015">
        <v>23</v>
      </c>
      <c r="E10015" t="str">
        <f>IF(MOD(D10015,2)=0,"EVEN","ODD")</f>
        <v>ODD</v>
      </c>
      <c r="F10015" t="str">
        <f>IF(D10015&lt;=18,"LOW (1-18)","HIGH (19-36)")</f>
        <v>HIGH (19-36)</v>
      </c>
      <c r="G10015">
        <f>INT((D10015-1)/6)+1</f>
        <v>4</v>
      </c>
      <c r="H10015">
        <f>MOD(D10015-1,6)+1</f>
        <v>5</v>
      </c>
      <c r="I10015">
        <f>37-D10015</f>
        <v>14</v>
      </c>
      <c r="J10015">
        <f>ABS(D10015-D10016)</f>
        <v>18</v>
      </c>
      <c r="K10015">
        <f>AVERAGE(D10015:D10019)</f>
        <v>23</v>
      </c>
      <c r="L10015">
        <f>AVERAGE(D10015:D10034)</f>
        <v>23</v>
      </c>
      <c r="M10015">
        <f>K10015-L10015</f>
        <v>0</v>
      </c>
      <c r="N10015" t="str">
        <f>IF(K10015&gt;L10015,"HIGH ZONE BIAS",IF(K10015&lt;L10015,"LOW ZONE BIAS","EQUILIBRIUM"))</f>
        <v>EQUILIBRIUM</v>
      </c>
    </row>
    <row r="10016">
      <c r="A10016">
        <v>17555</v>
      </c>
      <c r="B10016" t="str">
        <v>2018-05-17</v>
      </c>
      <c r="C10016" t="str">
        <v>Midday</v>
      </c>
      <c r="D10016">
        <v>5</v>
      </c>
      <c r="E10016" t="str">
        <f>IF(MOD(D10016,2)=0,"EVEN","ODD")</f>
        <v>ODD</v>
      </c>
      <c r="F10016" t="str">
        <f>IF(D10016&lt;=18,"LOW (1-18)","HIGH (19-36)")</f>
        <v>LOW (1-18)</v>
      </c>
      <c r="G10016">
        <f>INT((D10016-1)/6)+1</f>
        <v>1</v>
      </c>
      <c r="H10016">
        <f>MOD(D10016-1,6)+1</f>
        <v>5</v>
      </c>
      <c r="I10016">
        <f>37-D10016</f>
        <v>32</v>
      </c>
      <c r="J10016">
        <f>ABS(D10016-D10017)</f>
        <v>25</v>
      </c>
      <c r="K10016">
        <f>AVERAGE(D10016:D10020)</f>
        <v>5</v>
      </c>
      <c r="L10016">
        <f>AVERAGE(D10016:D10035)</f>
        <v>5</v>
      </c>
      <c r="M10016">
        <f>K10016-L10016</f>
        <v>0</v>
      </c>
      <c r="N10016" t="str">
        <f>IF(K10016&gt;L10016,"HIGH ZONE BIAS",IF(K10016&lt;L10016,"LOW ZONE BIAS","EQUILIBRIUM"))</f>
        <v>EQUILIBRIUM</v>
      </c>
    </row>
    <row r="10017">
      <c r="A10017">
        <v>17554</v>
      </c>
      <c r="B10017" t="str">
        <v>2018-05-17</v>
      </c>
      <c r="C10017" t="str">
        <v>Morning</v>
      </c>
      <c r="D10017">
        <v>30</v>
      </c>
      <c r="E10017" t="str">
        <f>IF(MOD(D10017,2)=0,"EVEN","ODD")</f>
        <v>EVEN</v>
      </c>
      <c r="F10017" t="str">
        <f>IF(D10017&lt;=18,"LOW (1-18)","HIGH (19-36)")</f>
        <v>HIGH (19-36)</v>
      </c>
      <c r="G10017">
        <f>INT((D10017-1)/6)+1</f>
        <v>5</v>
      </c>
      <c r="H10017">
        <f>MOD(D10017-1,6)+1</f>
        <v>6</v>
      </c>
      <c r="I10017">
        <f>37-D10017</f>
        <v>7</v>
      </c>
      <c r="J10017">
        <f>ABS(D10017-D10018)</f>
        <v>28</v>
      </c>
      <c r="K10017">
        <f>AVERAGE(D10017:D10021)</f>
        <v>30</v>
      </c>
      <c r="L10017">
        <f>AVERAGE(D10017:D10036)</f>
        <v>30</v>
      </c>
      <c r="M10017">
        <f>K10017-L10017</f>
        <v>0</v>
      </c>
      <c r="N10017" t="str">
        <f>IF(K10017&gt;L10017,"HIGH ZONE BIAS",IF(K10017&lt;L10017,"LOW ZONE BIAS","EQUILIBRIUM"))</f>
        <v>EQUILIBRIUM</v>
      </c>
    </row>
    <row r="10018">
      <c r="A10018">
        <v>17553</v>
      </c>
      <c r="B10018" t="str">
        <v>2018-05-16</v>
      </c>
      <c r="C10018" t="str">
        <v>Evening</v>
      </c>
      <c r="D10018">
        <v>2</v>
      </c>
      <c r="E10018" t="str">
        <f>IF(MOD(D10018,2)=0,"EVEN","ODD")</f>
        <v>EVEN</v>
      </c>
      <c r="F10018" t="str">
        <f>IF(D10018&lt;=18,"LOW (1-18)","HIGH (19-36)")</f>
        <v>LOW (1-18)</v>
      </c>
      <c r="G10018">
        <f>INT((D10018-1)/6)+1</f>
        <v>1</v>
      </c>
      <c r="H10018">
        <f>MOD(D10018-1,6)+1</f>
        <v>2</v>
      </c>
      <c r="I10018">
        <f>37-D10018</f>
        <v>35</v>
      </c>
      <c r="J10018">
        <f>ABS(D10018-D10019)</f>
        <v>1</v>
      </c>
      <c r="K10018">
        <f>AVERAGE(D10018:D10022)</f>
        <v>2</v>
      </c>
      <c r="L10018">
        <f>AVERAGE(D10018:D10037)</f>
        <v>2</v>
      </c>
      <c r="M10018">
        <f>K10018-L10018</f>
        <v>0</v>
      </c>
      <c r="N10018" t="str">
        <f>IF(K10018&gt;L10018,"HIGH ZONE BIAS",IF(K10018&lt;L10018,"LOW ZONE BIAS","EQUILIBRIUM"))</f>
        <v>EQUILIBRIUM</v>
      </c>
    </row>
    <row r="10019">
      <c r="A10019">
        <v>17552</v>
      </c>
      <c r="B10019" t="str">
        <v>2018-05-16</v>
      </c>
      <c r="C10019" t="str">
        <v>Afternoon</v>
      </c>
      <c r="D10019">
        <v>1</v>
      </c>
      <c r="E10019" t="str">
        <f>IF(MOD(D10019,2)=0,"EVEN","ODD")</f>
        <v>ODD</v>
      </c>
      <c r="F10019" t="str">
        <f>IF(D10019&lt;=18,"LOW (1-18)","HIGH (19-36)")</f>
        <v>LOW (1-18)</v>
      </c>
      <c r="G10019">
        <f>INT((D10019-1)/6)+1</f>
        <v>1</v>
      </c>
      <c r="H10019">
        <f>MOD(D10019-1,6)+1</f>
        <v>1</v>
      </c>
      <c r="I10019">
        <f>37-D10019</f>
        <v>36</v>
      </c>
      <c r="J10019">
        <f>ABS(D10019-D10020)</f>
        <v>26</v>
      </c>
      <c r="K10019">
        <f>AVERAGE(D10019:D10023)</f>
        <v>1</v>
      </c>
      <c r="L10019">
        <f>AVERAGE(D10019:D10038)</f>
        <v>1</v>
      </c>
      <c r="M10019">
        <f>K10019-L10019</f>
        <v>0</v>
      </c>
      <c r="N10019" t="str">
        <f>IF(K10019&gt;L10019,"HIGH ZONE BIAS",IF(K10019&lt;L10019,"LOW ZONE BIAS","EQUILIBRIUM"))</f>
        <v>EQUILIBRIUM</v>
      </c>
    </row>
    <row r="10020">
      <c r="A10020">
        <v>17551</v>
      </c>
      <c r="B10020" t="str">
        <v>2018-05-16</v>
      </c>
      <c r="C10020" t="str">
        <v>Midday</v>
      </c>
      <c r="D10020">
        <v>27</v>
      </c>
      <c r="E10020" t="str">
        <f>IF(MOD(D10020,2)=0,"EVEN","ODD")</f>
        <v>ODD</v>
      </c>
      <c r="F10020" t="str">
        <f>IF(D10020&lt;=18,"LOW (1-18)","HIGH (19-36)")</f>
        <v>HIGH (19-36)</v>
      </c>
      <c r="G10020">
        <f>INT((D10020-1)/6)+1</f>
        <v>5</v>
      </c>
      <c r="H10020">
        <f>MOD(D10020-1,6)+1</f>
        <v>3</v>
      </c>
      <c r="I10020">
        <f>37-D10020</f>
        <v>10</v>
      </c>
      <c r="J10020">
        <f>ABS(D10020-D10021)</f>
        <v>1</v>
      </c>
      <c r="K10020">
        <f>AVERAGE(D10020:D10024)</f>
        <v>27</v>
      </c>
      <c r="L10020">
        <f>AVERAGE(D10020:D10039)</f>
        <v>27</v>
      </c>
      <c r="M10020">
        <f>K10020-L10020</f>
        <v>0</v>
      </c>
      <c r="N10020" t="str">
        <f>IF(K10020&gt;L10020,"HIGH ZONE BIAS",IF(K10020&lt;L10020,"LOW ZONE BIAS","EQUILIBRIUM"))</f>
        <v>EQUILIBRIUM</v>
      </c>
    </row>
    <row r="10021">
      <c r="A10021">
        <v>17550</v>
      </c>
      <c r="B10021" t="str">
        <v>2018-05-16</v>
      </c>
      <c r="C10021" t="str">
        <v>Morning</v>
      </c>
      <c r="D10021">
        <v>28</v>
      </c>
      <c r="E10021" t="str">
        <f>IF(MOD(D10021,2)=0,"EVEN","ODD")</f>
        <v>EVEN</v>
      </c>
      <c r="F10021" t="str">
        <f>IF(D10021&lt;=18,"LOW (1-18)","HIGH (19-36)")</f>
        <v>HIGH (19-36)</v>
      </c>
      <c r="G10021">
        <f>INT((D10021-1)/6)+1</f>
        <v>5</v>
      </c>
      <c r="H10021">
        <f>MOD(D10021-1,6)+1</f>
        <v>4</v>
      </c>
      <c r="I10021">
        <f>37-D10021</f>
        <v>9</v>
      </c>
      <c r="J10021">
        <f>ABS(D10021-D10022)</f>
        <v>6</v>
      </c>
      <c r="K10021">
        <f>AVERAGE(D10021:D10025)</f>
        <v>28</v>
      </c>
      <c r="L10021">
        <f>AVERAGE(D10021:D10040)</f>
        <v>28</v>
      </c>
      <c r="M10021">
        <f>K10021-L10021</f>
        <v>0</v>
      </c>
      <c r="N10021" t="str">
        <f>IF(K10021&gt;L10021,"HIGH ZONE BIAS",IF(K10021&lt;L10021,"LOW ZONE BIAS","EQUILIBRIUM"))</f>
        <v>EQUILIBRIUM</v>
      </c>
    </row>
    <row r="10022">
      <c r="A10022">
        <v>17549</v>
      </c>
      <c r="B10022" t="str">
        <v>2018-05-15</v>
      </c>
      <c r="C10022" t="str">
        <v>Evening</v>
      </c>
      <c r="D10022">
        <v>22</v>
      </c>
      <c r="E10022" t="str">
        <f>IF(MOD(D10022,2)=0,"EVEN","ODD")</f>
        <v>EVEN</v>
      </c>
      <c r="F10022" t="str">
        <f>IF(D10022&lt;=18,"LOW (1-18)","HIGH (19-36)")</f>
        <v>HIGH (19-36)</v>
      </c>
      <c r="G10022">
        <f>INT((D10022-1)/6)+1</f>
        <v>4</v>
      </c>
      <c r="H10022">
        <f>MOD(D10022-1,6)+1</f>
        <v>4</v>
      </c>
      <c r="I10022">
        <f>37-D10022</f>
        <v>15</v>
      </c>
      <c r="J10022">
        <f>ABS(D10022-D10023)</f>
        <v>8</v>
      </c>
      <c r="K10022">
        <f>AVERAGE(D10022:D10026)</f>
        <v>22</v>
      </c>
      <c r="L10022">
        <f>AVERAGE(D10022:D10041)</f>
        <v>22</v>
      </c>
      <c r="M10022">
        <f>K10022-L10022</f>
        <v>0</v>
      </c>
      <c r="N10022" t="str">
        <f>IF(K10022&gt;L10022,"HIGH ZONE BIAS",IF(K10022&lt;L10022,"LOW ZONE BIAS","EQUILIBRIUM"))</f>
        <v>EQUILIBRIUM</v>
      </c>
    </row>
    <row r="10023">
      <c r="A10023">
        <v>17548</v>
      </c>
      <c r="B10023" t="str">
        <v>2018-05-15</v>
      </c>
      <c r="C10023" t="str">
        <v>Afternoon</v>
      </c>
      <c r="D10023">
        <v>14</v>
      </c>
      <c r="E10023" t="str">
        <f>IF(MOD(D10023,2)=0,"EVEN","ODD")</f>
        <v>EVEN</v>
      </c>
      <c r="F10023" t="str">
        <f>IF(D10023&lt;=18,"LOW (1-18)","HIGH (19-36)")</f>
        <v>LOW (1-18)</v>
      </c>
      <c r="G10023">
        <f>INT((D10023-1)/6)+1</f>
        <v>3</v>
      </c>
      <c r="H10023">
        <f>MOD(D10023-1,6)+1</f>
        <v>2</v>
      </c>
      <c r="I10023">
        <f>37-D10023</f>
        <v>23</v>
      </c>
      <c r="J10023">
        <f>ABS(D10023-D10024)</f>
        <v>3</v>
      </c>
      <c r="K10023">
        <f>AVERAGE(D10023:D10027)</f>
        <v>14</v>
      </c>
      <c r="L10023">
        <f>AVERAGE(D10023:D10042)</f>
        <v>14</v>
      </c>
      <c r="M10023">
        <f>K10023-L10023</f>
        <v>0</v>
      </c>
      <c r="N10023" t="str">
        <f>IF(K10023&gt;L10023,"HIGH ZONE BIAS",IF(K10023&lt;L10023,"LOW ZONE BIAS","EQUILIBRIUM"))</f>
        <v>EQUILIBRIUM</v>
      </c>
    </row>
    <row r="10024">
      <c r="A10024">
        <v>17547</v>
      </c>
      <c r="B10024" t="str">
        <v>2018-05-15</v>
      </c>
      <c r="C10024" t="str">
        <v>Midday</v>
      </c>
      <c r="D10024">
        <v>17</v>
      </c>
      <c r="E10024" t="str">
        <f>IF(MOD(D10024,2)=0,"EVEN","ODD")</f>
        <v>ODD</v>
      </c>
      <c r="F10024" t="str">
        <f>IF(D10024&lt;=18,"LOW (1-18)","HIGH (19-36)")</f>
        <v>LOW (1-18)</v>
      </c>
      <c r="G10024">
        <f>INT((D10024-1)/6)+1</f>
        <v>3</v>
      </c>
      <c r="H10024">
        <f>MOD(D10024-1,6)+1</f>
        <v>5</v>
      </c>
      <c r="I10024">
        <f>37-D10024</f>
        <v>20</v>
      </c>
      <c r="J10024">
        <f>ABS(D10024-D10025)</f>
        <v>15</v>
      </c>
      <c r="K10024">
        <f>AVERAGE(D10024:D10028)</f>
        <v>17</v>
      </c>
      <c r="L10024">
        <f>AVERAGE(D10024:D10043)</f>
        <v>17</v>
      </c>
      <c r="M10024">
        <f>K10024-L10024</f>
        <v>0</v>
      </c>
      <c r="N10024" t="str">
        <f>IF(K10024&gt;L10024,"HIGH ZONE BIAS",IF(K10024&lt;L10024,"LOW ZONE BIAS","EQUILIBRIUM"))</f>
        <v>EQUILIBRIUM</v>
      </c>
    </row>
    <row r="10025">
      <c r="A10025">
        <v>17546</v>
      </c>
      <c r="B10025" t="str">
        <v>2018-05-15</v>
      </c>
      <c r="C10025" t="str">
        <v>Morning</v>
      </c>
      <c r="D10025">
        <v>2</v>
      </c>
      <c r="E10025" t="str">
        <f>IF(MOD(D10025,2)=0,"EVEN","ODD")</f>
        <v>EVEN</v>
      </c>
      <c r="F10025" t="str">
        <f>IF(D10025&lt;=18,"LOW (1-18)","HIGH (19-36)")</f>
        <v>LOW (1-18)</v>
      </c>
      <c r="G10025">
        <f>INT((D10025-1)/6)+1</f>
        <v>1</v>
      </c>
      <c r="H10025">
        <f>MOD(D10025-1,6)+1</f>
        <v>2</v>
      </c>
      <c r="I10025">
        <f>37-D10025</f>
        <v>35</v>
      </c>
      <c r="J10025">
        <f>ABS(D10025-D10026)</f>
        <v>9</v>
      </c>
      <c r="K10025">
        <f>AVERAGE(D10025:D10029)</f>
        <v>2</v>
      </c>
      <c r="L10025">
        <f>AVERAGE(D10025:D10044)</f>
        <v>2</v>
      </c>
      <c r="M10025">
        <f>K10025-L10025</f>
        <v>0</v>
      </c>
      <c r="N10025" t="str">
        <f>IF(K10025&gt;L10025,"HIGH ZONE BIAS",IF(K10025&lt;L10025,"LOW ZONE BIAS","EQUILIBRIUM"))</f>
        <v>EQUILIBRIUM</v>
      </c>
    </row>
    <row r="10026">
      <c r="A10026">
        <v>17545</v>
      </c>
      <c r="B10026" t="str">
        <v>2018-05-14</v>
      </c>
      <c r="C10026" t="str">
        <v>Evening</v>
      </c>
      <c r="D10026">
        <v>11</v>
      </c>
      <c r="E10026" t="str">
        <f>IF(MOD(D10026,2)=0,"EVEN","ODD")</f>
        <v>ODD</v>
      </c>
      <c r="F10026" t="str">
        <f>IF(D10026&lt;=18,"LOW (1-18)","HIGH (19-36)")</f>
        <v>LOW (1-18)</v>
      </c>
      <c r="G10026">
        <f>INT((D10026-1)/6)+1</f>
        <v>2</v>
      </c>
      <c r="H10026">
        <f>MOD(D10026-1,6)+1</f>
        <v>5</v>
      </c>
      <c r="I10026">
        <f>37-D10026</f>
        <v>26</v>
      </c>
      <c r="J10026">
        <f>ABS(D10026-D10027)</f>
        <v>21</v>
      </c>
      <c r="K10026">
        <f>AVERAGE(D10026:D10030)</f>
        <v>11</v>
      </c>
      <c r="L10026">
        <f>AVERAGE(D10026:D10045)</f>
        <v>11</v>
      </c>
      <c r="M10026">
        <f>K10026-L10026</f>
        <v>0</v>
      </c>
      <c r="N10026" t="str">
        <f>IF(K10026&gt;L10026,"HIGH ZONE BIAS",IF(K10026&lt;L10026,"LOW ZONE BIAS","EQUILIBRIUM"))</f>
        <v>EQUILIBRIUM</v>
      </c>
    </row>
    <row r="10027">
      <c r="A10027">
        <v>17544</v>
      </c>
      <c r="B10027" t="str">
        <v>2018-05-14</v>
      </c>
      <c r="C10027" t="str">
        <v>Afternoon</v>
      </c>
      <c r="D10027">
        <v>32</v>
      </c>
      <c r="E10027" t="str">
        <f>IF(MOD(D10027,2)=0,"EVEN","ODD")</f>
        <v>EVEN</v>
      </c>
      <c r="F10027" t="str">
        <f>IF(D10027&lt;=18,"LOW (1-18)","HIGH (19-36)")</f>
        <v>HIGH (19-36)</v>
      </c>
      <c r="G10027">
        <f>INT((D10027-1)/6)+1</f>
        <v>6</v>
      </c>
      <c r="H10027">
        <f>MOD(D10027-1,6)+1</f>
        <v>2</v>
      </c>
      <c r="I10027">
        <f>37-D10027</f>
        <v>5</v>
      </c>
      <c r="J10027">
        <f>ABS(D10027-D10028)</f>
        <v>13</v>
      </c>
      <c r="K10027">
        <f>AVERAGE(D10027:D10031)</f>
        <v>32</v>
      </c>
      <c r="L10027">
        <f>AVERAGE(D10027:D10046)</f>
        <v>32</v>
      </c>
      <c r="M10027">
        <f>K10027-L10027</f>
        <v>0</v>
      </c>
      <c r="N10027" t="str">
        <f>IF(K10027&gt;L10027,"HIGH ZONE BIAS",IF(K10027&lt;L10027,"LOW ZONE BIAS","EQUILIBRIUM"))</f>
        <v>EQUILIBRIUM</v>
      </c>
    </row>
    <row r="10028">
      <c r="A10028">
        <v>17543</v>
      </c>
      <c r="B10028" t="str">
        <v>2018-05-14</v>
      </c>
      <c r="C10028" t="str">
        <v>Midday</v>
      </c>
      <c r="D10028">
        <v>19</v>
      </c>
      <c r="E10028" t="str">
        <f>IF(MOD(D10028,2)=0,"EVEN","ODD")</f>
        <v>ODD</v>
      </c>
      <c r="F10028" t="str">
        <f>IF(D10028&lt;=18,"LOW (1-18)","HIGH (19-36)")</f>
        <v>HIGH (19-36)</v>
      </c>
      <c r="G10028">
        <f>INT((D10028-1)/6)+1</f>
        <v>4</v>
      </c>
      <c r="H10028">
        <f>MOD(D10028-1,6)+1</f>
        <v>1</v>
      </c>
      <c r="I10028">
        <f>37-D10028</f>
        <v>18</v>
      </c>
      <c r="J10028">
        <f>ABS(D10028-D10029)</f>
        <v>1</v>
      </c>
      <c r="K10028">
        <f>AVERAGE(D10028:D10032)</f>
        <v>19</v>
      </c>
      <c r="L10028">
        <f>AVERAGE(D10028:D10047)</f>
        <v>19</v>
      </c>
      <c r="M10028">
        <f>K10028-L10028</f>
        <v>0</v>
      </c>
      <c r="N10028" t="str">
        <f>IF(K10028&gt;L10028,"HIGH ZONE BIAS",IF(K10028&lt;L10028,"LOW ZONE BIAS","EQUILIBRIUM"))</f>
        <v>EQUILIBRIUM</v>
      </c>
    </row>
    <row r="10029">
      <c r="A10029">
        <v>17542</v>
      </c>
      <c r="B10029" t="str">
        <v>2018-05-14</v>
      </c>
      <c r="C10029" t="str">
        <v>Morning</v>
      </c>
      <c r="D10029">
        <v>18</v>
      </c>
      <c r="E10029" t="str">
        <f>IF(MOD(D10029,2)=0,"EVEN","ODD")</f>
        <v>EVEN</v>
      </c>
      <c r="F10029" t="str">
        <f>IF(D10029&lt;=18,"LOW (1-18)","HIGH (19-36)")</f>
        <v>LOW (1-18)</v>
      </c>
      <c r="G10029">
        <f>INT((D10029-1)/6)+1</f>
        <v>3</v>
      </c>
      <c r="H10029">
        <f>MOD(D10029-1,6)+1</f>
        <v>6</v>
      </c>
      <c r="I10029">
        <f>37-D10029</f>
        <v>19</v>
      </c>
      <c r="J10029">
        <f>ABS(D10029-D10030)</f>
        <v>13</v>
      </c>
      <c r="K10029">
        <f>AVERAGE(D10029:D10033)</f>
        <v>18</v>
      </c>
      <c r="L10029">
        <f>AVERAGE(D10029:D10048)</f>
        <v>18</v>
      </c>
      <c r="M10029">
        <f>K10029-L10029</f>
        <v>0</v>
      </c>
      <c r="N10029" t="str">
        <f>IF(K10029&gt;L10029,"HIGH ZONE BIAS",IF(K10029&lt;L10029,"LOW ZONE BIAS","EQUILIBRIUM"))</f>
        <v>EQUILIBRIUM</v>
      </c>
    </row>
    <row r="10030">
      <c r="A10030">
        <v>17541</v>
      </c>
      <c r="B10030" t="str">
        <v>2018-05-12</v>
      </c>
      <c r="C10030" t="str">
        <v>Evening</v>
      </c>
      <c r="D10030">
        <v>5</v>
      </c>
      <c r="E10030" t="str">
        <f>IF(MOD(D10030,2)=0,"EVEN","ODD")</f>
        <v>ODD</v>
      </c>
      <c r="F10030" t="str">
        <f>IF(D10030&lt;=18,"LOW (1-18)","HIGH (19-36)")</f>
        <v>LOW (1-18)</v>
      </c>
      <c r="G10030">
        <f>INT((D10030-1)/6)+1</f>
        <v>1</v>
      </c>
      <c r="H10030">
        <f>MOD(D10030-1,6)+1</f>
        <v>5</v>
      </c>
      <c r="I10030">
        <f>37-D10030</f>
        <v>32</v>
      </c>
      <c r="J10030">
        <f>ABS(D10030-D10031)</f>
        <v>20</v>
      </c>
      <c r="K10030">
        <f>AVERAGE(D10030:D10034)</f>
        <v>5</v>
      </c>
      <c r="L10030">
        <f>AVERAGE(D10030:D10049)</f>
        <v>5</v>
      </c>
      <c r="M10030">
        <f>K10030-L10030</f>
        <v>0</v>
      </c>
      <c r="N10030" t="str">
        <f>IF(K10030&gt;L10030,"HIGH ZONE BIAS",IF(K10030&lt;L10030,"LOW ZONE BIAS","EQUILIBRIUM"))</f>
        <v>EQUILIBRIUM</v>
      </c>
    </row>
    <row r="10031">
      <c r="A10031">
        <v>17540</v>
      </c>
      <c r="B10031" t="str">
        <v>2018-05-12</v>
      </c>
      <c r="C10031" t="str">
        <v>Afternoon</v>
      </c>
      <c r="D10031">
        <v>25</v>
      </c>
      <c r="E10031" t="str">
        <f>IF(MOD(D10031,2)=0,"EVEN","ODD")</f>
        <v>ODD</v>
      </c>
      <c r="F10031" t="str">
        <f>IF(D10031&lt;=18,"LOW (1-18)","HIGH (19-36)")</f>
        <v>HIGH (19-36)</v>
      </c>
      <c r="G10031">
        <f>INT((D10031-1)/6)+1</f>
        <v>5</v>
      </c>
      <c r="H10031">
        <f>MOD(D10031-1,6)+1</f>
        <v>1</v>
      </c>
      <c r="I10031">
        <f>37-D10031</f>
        <v>12</v>
      </c>
      <c r="J10031">
        <f>ABS(D10031-D10032)</f>
        <v>22</v>
      </c>
      <c r="K10031">
        <f>AVERAGE(D10031:D10035)</f>
        <v>25</v>
      </c>
      <c r="L10031">
        <f>AVERAGE(D10031:D10050)</f>
        <v>25</v>
      </c>
      <c r="M10031">
        <f>K10031-L10031</f>
        <v>0</v>
      </c>
      <c r="N10031" t="str">
        <f>IF(K10031&gt;L10031,"HIGH ZONE BIAS",IF(K10031&lt;L10031,"LOW ZONE BIAS","EQUILIBRIUM"))</f>
        <v>EQUILIBRIUM</v>
      </c>
    </row>
    <row r="10032">
      <c r="A10032">
        <v>17539</v>
      </c>
      <c r="B10032" t="str">
        <v>2018-05-12</v>
      </c>
      <c r="C10032" t="str">
        <v>Midday</v>
      </c>
      <c r="D10032">
        <v>3</v>
      </c>
      <c r="E10032" t="str">
        <f>IF(MOD(D10032,2)=0,"EVEN","ODD")</f>
        <v>ODD</v>
      </c>
      <c r="F10032" t="str">
        <f>IF(D10032&lt;=18,"LOW (1-18)","HIGH (19-36)")</f>
        <v>LOW (1-18)</v>
      </c>
      <c r="G10032">
        <f>INT((D10032-1)/6)+1</f>
        <v>1</v>
      </c>
      <c r="H10032">
        <f>MOD(D10032-1,6)+1</f>
        <v>3</v>
      </c>
      <c r="I10032">
        <f>37-D10032</f>
        <v>34</v>
      </c>
      <c r="J10032">
        <f>ABS(D10032-D10033)</f>
        <v>32</v>
      </c>
      <c r="K10032">
        <f>AVERAGE(D10032:D10036)</f>
        <v>3</v>
      </c>
      <c r="L10032">
        <f>AVERAGE(D10032:D10051)</f>
        <v>3</v>
      </c>
      <c r="M10032">
        <f>K10032-L10032</f>
        <v>0</v>
      </c>
      <c r="N10032" t="str">
        <f>IF(K10032&gt;L10032,"HIGH ZONE BIAS",IF(K10032&lt;L10032,"LOW ZONE BIAS","EQUILIBRIUM"))</f>
        <v>EQUILIBRIUM</v>
      </c>
    </row>
    <row r="10033">
      <c r="A10033">
        <v>17538</v>
      </c>
      <c r="B10033" t="str">
        <v>2018-05-12</v>
      </c>
      <c r="C10033" t="str">
        <v>Morning</v>
      </c>
      <c r="D10033">
        <v>35</v>
      </c>
      <c r="E10033" t="str">
        <f>IF(MOD(D10033,2)=0,"EVEN","ODD")</f>
        <v>ODD</v>
      </c>
      <c r="F10033" t="str">
        <f>IF(D10033&lt;=18,"LOW (1-18)","HIGH (19-36)")</f>
        <v>HIGH (19-36)</v>
      </c>
      <c r="G10033">
        <f>INT((D10033-1)/6)+1</f>
        <v>6</v>
      </c>
      <c r="H10033">
        <f>MOD(D10033-1,6)+1</f>
        <v>5</v>
      </c>
      <c r="I10033">
        <f>37-D10033</f>
        <v>2</v>
      </c>
      <c r="J10033">
        <f>ABS(D10033-D10034)</f>
        <v>0</v>
      </c>
      <c r="K10033">
        <f>AVERAGE(D10033:D10037)</f>
        <v>35</v>
      </c>
      <c r="L10033">
        <f>AVERAGE(D10033:D10052)</f>
        <v>35</v>
      </c>
      <c r="M10033">
        <f>K10033-L10033</f>
        <v>0</v>
      </c>
      <c r="N10033" t="str">
        <f>IF(K10033&gt;L10033,"HIGH ZONE BIAS",IF(K10033&lt;L10033,"LOW ZONE BIAS","EQUILIBRIUM"))</f>
        <v>EQUILIBRIUM</v>
      </c>
    </row>
    <row r="10034">
      <c r="A10034">
        <v>17537</v>
      </c>
      <c r="B10034" t="str">
        <v>2018-05-11</v>
      </c>
      <c r="C10034" t="str">
        <v>Evening</v>
      </c>
      <c r="D10034">
        <v>35</v>
      </c>
      <c r="E10034" t="str">
        <f>IF(MOD(D10034,2)=0,"EVEN","ODD")</f>
        <v>ODD</v>
      </c>
      <c r="F10034" t="str">
        <f>IF(D10034&lt;=18,"LOW (1-18)","HIGH (19-36)")</f>
        <v>HIGH (19-36)</v>
      </c>
      <c r="G10034">
        <f>INT((D10034-1)/6)+1</f>
        <v>6</v>
      </c>
      <c r="H10034">
        <f>MOD(D10034-1,6)+1</f>
        <v>5</v>
      </c>
      <c r="I10034">
        <f>37-D10034</f>
        <v>2</v>
      </c>
      <c r="J10034">
        <f>ABS(D10034-D10035)</f>
        <v>24</v>
      </c>
      <c r="K10034">
        <f>AVERAGE(D10034:D10038)</f>
        <v>35</v>
      </c>
      <c r="L10034">
        <f>AVERAGE(D10034:D10053)</f>
        <v>35</v>
      </c>
      <c r="M10034">
        <f>K10034-L10034</f>
        <v>0</v>
      </c>
      <c r="N10034" t="str">
        <f>IF(K10034&gt;L10034,"HIGH ZONE BIAS",IF(K10034&lt;L10034,"LOW ZONE BIAS","EQUILIBRIUM"))</f>
        <v>EQUILIBRIUM</v>
      </c>
    </row>
    <row r="10035">
      <c r="A10035">
        <v>17536</v>
      </c>
      <c r="B10035" t="str">
        <v>2018-05-11</v>
      </c>
      <c r="C10035" t="str">
        <v>Afternoon</v>
      </c>
      <c r="D10035">
        <v>11</v>
      </c>
      <c r="E10035" t="str">
        <f>IF(MOD(D10035,2)=0,"EVEN","ODD")</f>
        <v>ODD</v>
      </c>
      <c r="F10035" t="str">
        <f>IF(D10035&lt;=18,"LOW (1-18)","HIGH (19-36)")</f>
        <v>LOW (1-18)</v>
      </c>
      <c r="G10035">
        <f>INT((D10035-1)/6)+1</f>
        <v>2</v>
      </c>
      <c r="H10035">
        <f>MOD(D10035-1,6)+1</f>
        <v>5</v>
      </c>
      <c r="I10035">
        <f>37-D10035</f>
        <v>26</v>
      </c>
      <c r="J10035">
        <f>ABS(D10035-D10036)</f>
        <v>13</v>
      </c>
      <c r="K10035">
        <f>AVERAGE(D10035:D10039)</f>
        <v>11</v>
      </c>
      <c r="L10035">
        <f>AVERAGE(D10035:D10054)</f>
        <v>11</v>
      </c>
      <c r="M10035">
        <f>K10035-L10035</f>
        <v>0</v>
      </c>
      <c r="N10035" t="str">
        <f>IF(K10035&gt;L10035,"HIGH ZONE BIAS",IF(K10035&lt;L10035,"LOW ZONE BIAS","EQUILIBRIUM"))</f>
        <v>EQUILIBRIUM</v>
      </c>
    </row>
    <row r="10036">
      <c r="A10036">
        <v>17535</v>
      </c>
      <c r="B10036" t="str">
        <v>2018-05-11</v>
      </c>
      <c r="C10036" t="str">
        <v>Midday</v>
      </c>
      <c r="D10036">
        <v>24</v>
      </c>
      <c r="E10036" t="str">
        <f>IF(MOD(D10036,2)=0,"EVEN","ODD")</f>
        <v>EVEN</v>
      </c>
      <c r="F10036" t="str">
        <f>IF(D10036&lt;=18,"LOW (1-18)","HIGH (19-36)")</f>
        <v>HIGH (19-36)</v>
      </c>
      <c r="G10036">
        <f>INT((D10036-1)/6)+1</f>
        <v>4</v>
      </c>
      <c r="H10036">
        <f>MOD(D10036-1,6)+1</f>
        <v>6</v>
      </c>
      <c r="I10036">
        <f>37-D10036</f>
        <v>13</v>
      </c>
      <c r="J10036">
        <f>ABS(D10036-D10037)</f>
        <v>2</v>
      </c>
      <c r="K10036">
        <f>AVERAGE(D10036:D10040)</f>
        <v>24</v>
      </c>
      <c r="L10036">
        <f>AVERAGE(D10036:D10055)</f>
        <v>24</v>
      </c>
      <c r="M10036">
        <f>K10036-L10036</f>
        <v>0</v>
      </c>
      <c r="N10036" t="str">
        <f>IF(K10036&gt;L10036,"HIGH ZONE BIAS",IF(K10036&lt;L10036,"LOW ZONE BIAS","EQUILIBRIUM"))</f>
        <v>EQUILIBRIUM</v>
      </c>
    </row>
    <row r="10037">
      <c r="A10037">
        <v>17534</v>
      </c>
      <c r="B10037" t="str">
        <v>2018-05-11</v>
      </c>
      <c r="C10037" t="str">
        <v>Morning</v>
      </c>
      <c r="D10037">
        <v>26</v>
      </c>
      <c r="E10037" t="str">
        <f>IF(MOD(D10037,2)=0,"EVEN","ODD")</f>
        <v>EVEN</v>
      </c>
      <c r="F10037" t="str">
        <f>IF(D10037&lt;=18,"LOW (1-18)","HIGH (19-36)")</f>
        <v>HIGH (19-36)</v>
      </c>
      <c r="G10037">
        <f>INT((D10037-1)/6)+1</f>
        <v>5</v>
      </c>
      <c r="H10037">
        <f>MOD(D10037-1,6)+1</f>
        <v>2</v>
      </c>
      <c r="I10037">
        <f>37-D10037</f>
        <v>11</v>
      </c>
      <c r="J10037">
        <f>ABS(D10037-D10038)</f>
        <v>19</v>
      </c>
      <c r="K10037">
        <f>AVERAGE(D10037:D10041)</f>
        <v>26</v>
      </c>
      <c r="L10037">
        <f>AVERAGE(D10037:D10056)</f>
        <v>26</v>
      </c>
      <c r="M10037">
        <f>K10037-L10037</f>
        <v>0</v>
      </c>
      <c r="N10037" t="str">
        <f>IF(K10037&gt;L10037,"HIGH ZONE BIAS",IF(K10037&lt;L10037,"LOW ZONE BIAS","EQUILIBRIUM"))</f>
        <v>EQUILIBRIUM</v>
      </c>
    </row>
    <row r="10038">
      <c r="A10038">
        <v>17533</v>
      </c>
      <c r="B10038" t="str">
        <v>2018-05-10</v>
      </c>
      <c r="C10038" t="str">
        <v>Evening</v>
      </c>
      <c r="D10038">
        <v>7</v>
      </c>
      <c r="E10038" t="str">
        <f>IF(MOD(D10038,2)=0,"EVEN","ODD")</f>
        <v>ODD</v>
      </c>
      <c r="F10038" t="str">
        <f>IF(D10038&lt;=18,"LOW (1-18)","HIGH (19-36)")</f>
        <v>LOW (1-18)</v>
      </c>
      <c r="G10038">
        <f>INT((D10038-1)/6)+1</f>
        <v>2</v>
      </c>
      <c r="H10038">
        <f>MOD(D10038-1,6)+1</f>
        <v>1</v>
      </c>
      <c r="I10038">
        <f>37-D10038</f>
        <v>30</v>
      </c>
      <c r="J10038">
        <f>ABS(D10038-D10039)</f>
        <v>5</v>
      </c>
      <c r="K10038">
        <f>AVERAGE(D10038:D10042)</f>
        <v>7</v>
      </c>
      <c r="L10038">
        <f>AVERAGE(D10038:D10057)</f>
        <v>7</v>
      </c>
      <c r="M10038">
        <f>K10038-L10038</f>
        <v>0</v>
      </c>
      <c r="N10038" t="str">
        <f>IF(K10038&gt;L10038,"HIGH ZONE BIAS",IF(K10038&lt;L10038,"LOW ZONE BIAS","EQUILIBRIUM"))</f>
        <v>EQUILIBRIUM</v>
      </c>
    </row>
    <row r="10039">
      <c r="A10039">
        <v>17532</v>
      </c>
      <c r="B10039" t="str">
        <v>2018-05-10</v>
      </c>
      <c r="C10039" t="str">
        <v>Afternoon</v>
      </c>
      <c r="D10039">
        <v>12</v>
      </c>
      <c r="E10039" t="str">
        <f>IF(MOD(D10039,2)=0,"EVEN","ODD")</f>
        <v>EVEN</v>
      </c>
      <c r="F10039" t="str">
        <f>IF(D10039&lt;=18,"LOW (1-18)","HIGH (19-36)")</f>
        <v>LOW (1-18)</v>
      </c>
      <c r="G10039">
        <f>INT((D10039-1)/6)+1</f>
        <v>2</v>
      </c>
      <c r="H10039">
        <f>MOD(D10039-1,6)+1</f>
        <v>6</v>
      </c>
      <c r="I10039">
        <f>37-D10039</f>
        <v>25</v>
      </c>
      <c r="J10039">
        <f>ABS(D10039-D10040)</f>
        <v>9</v>
      </c>
      <c r="K10039">
        <f>AVERAGE(D10039:D10043)</f>
        <v>12</v>
      </c>
      <c r="L10039">
        <f>AVERAGE(D10039:D10058)</f>
        <v>12</v>
      </c>
      <c r="M10039">
        <f>K10039-L10039</f>
        <v>0</v>
      </c>
      <c r="N10039" t="str">
        <f>IF(K10039&gt;L10039,"HIGH ZONE BIAS",IF(K10039&lt;L10039,"LOW ZONE BIAS","EQUILIBRIUM"))</f>
        <v>EQUILIBRIUM</v>
      </c>
    </row>
    <row r="10040">
      <c r="A10040">
        <v>17531</v>
      </c>
      <c r="B10040" t="str">
        <v>2018-05-10</v>
      </c>
      <c r="C10040" t="str">
        <v>Midday</v>
      </c>
      <c r="D10040">
        <v>3</v>
      </c>
      <c r="E10040" t="str">
        <f>IF(MOD(D10040,2)=0,"EVEN","ODD")</f>
        <v>ODD</v>
      </c>
      <c r="F10040" t="str">
        <f>IF(D10040&lt;=18,"LOW (1-18)","HIGH (19-36)")</f>
        <v>LOW (1-18)</v>
      </c>
      <c r="G10040">
        <f>INT((D10040-1)/6)+1</f>
        <v>1</v>
      </c>
      <c r="H10040">
        <f>MOD(D10040-1,6)+1</f>
        <v>3</v>
      </c>
      <c r="I10040">
        <f>37-D10040</f>
        <v>34</v>
      </c>
      <c r="J10040">
        <f>ABS(D10040-D10041)</f>
        <v>12</v>
      </c>
      <c r="K10040">
        <f>AVERAGE(D10040:D10044)</f>
        <v>3</v>
      </c>
      <c r="L10040">
        <f>AVERAGE(D10040:D10059)</f>
        <v>3</v>
      </c>
      <c r="M10040">
        <f>K10040-L10040</f>
        <v>0</v>
      </c>
      <c r="N10040" t="str">
        <f>IF(K10040&gt;L10040,"HIGH ZONE BIAS",IF(K10040&lt;L10040,"LOW ZONE BIAS","EQUILIBRIUM"))</f>
        <v>EQUILIBRIUM</v>
      </c>
    </row>
    <row r="10041">
      <c r="A10041">
        <v>17530</v>
      </c>
      <c r="B10041" t="str">
        <v>2018-05-10</v>
      </c>
      <c r="C10041" t="str">
        <v>Morning</v>
      </c>
      <c r="D10041">
        <v>15</v>
      </c>
      <c r="E10041" t="str">
        <f>IF(MOD(D10041,2)=0,"EVEN","ODD")</f>
        <v>ODD</v>
      </c>
      <c r="F10041" t="str">
        <f>IF(D10041&lt;=18,"LOW (1-18)","HIGH (19-36)")</f>
        <v>LOW (1-18)</v>
      </c>
      <c r="G10041">
        <f>INT((D10041-1)/6)+1</f>
        <v>3</v>
      </c>
      <c r="H10041">
        <f>MOD(D10041-1,6)+1</f>
        <v>3</v>
      </c>
      <c r="I10041">
        <f>37-D10041</f>
        <v>22</v>
      </c>
      <c r="J10041">
        <f>ABS(D10041-D10042)</f>
        <v>7</v>
      </c>
      <c r="K10041">
        <f>AVERAGE(D10041:D10045)</f>
        <v>15</v>
      </c>
      <c r="L10041">
        <f>AVERAGE(D10041:D10060)</f>
        <v>15</v>
      </c>
      <c r="M10041">
        <f>K10041-L10041</f>
        <v>0</v>
      </c>
      <c r="N10041" t="str">
        <f>IF(K10041&gt;L10041,"HIGH ZONE BIAS",IF(K10041&lt;L10041,"LOW ZONE BIAS","EQUILIBRIUM"))</f>
        <v>EQUILIBRIUM</v>
      </c>
    </row>
    <row r="10042">
      <c r="A10042">
        <v>17529</v>
      </c>
      <c r="B10042" t="str">
        <v>2018-05-09</v>
      </c>
      <c r="C10042" t="str">
        <v>Evening</v>
      </c>
      <c r="D10042">
        <v>22</v>
      </c>
      <c r="E10042" t="str">
        <f>IF(MOD(D10042,2)=0,"EVEN","ODD")</f>
        <v>EVEN</v>
      </c>
      <c r="F10042" t="str">
        <f>IF(D10042&lt;=18,"LOW (1-18)","HIGH (19-36)")</f>
        <v>HIGH (19-36)</v>
      </c>
      <c r="G10042">
        <f>INT((D10042-1)/6)+1</f>
        <v>4</v>
      </c>
      <c r="H10042">
        <f>MOD(D10042-1,6)+1</f>
        <v>4</v>
      </c>
      <c r="I10042">
        <f>37-D10042</f>
        <v>15</v>
      </c>
      <c r="J10042">
        <f>ABS(D10042-D10043)</f>
        <v>9</v>
      </c>
      <c r="K10042">
        <f>AVERAGE(D10042:D10046)</f>
        <v>22</v>
      </c>
      <c r="L10042">
        <f>AVERAGE(D10042:D10061)</f>
        <v>22</v>
      </c>
      <c r="M10042">
        <f>K10042-L10042</f>
        <v>0</v>
      </c>
      <c r="N10042" t="str">
        <f>IF(K10042&gt;L10042,"HIGH ZONE BIAS",IF(K10042&lt;L10042,"LOW ZONE BIAS","EQUILIBRIUM"))</f>
        <v>EQUILIBRIUM</v>
      </c>
    </row>
    <row r="10043">
      <c r="A10043">
        <v>17528</v>
      </c>
      <c r="B10043" t="str">
        <v>2018-05-09</v>
      </c>
      <c r="C10043" t="str">
        <v>Afternoon</v>
      </c>
      <c r="D10043">
        <v>13</v>
      </c>
      <c r="E10043" t="str">
        <f>IF(MOD(D10043,2)=0,"EVEN","ODD")</f>
        <v>ODD</v>
      </c>
      <c r="F10043" t="str">
        <f>IF(D10043&lt;=18,"LOW (1-18)","HIGH (19-36)")</f>
        <v>LOW (1-18)</v>
      </c>
      <c r="G10043">
        <f>INT((D10043-1)/6)+1</f>
        <v>3</v>
      </c>
      <c r="H10043">
        <f>MOD(D10043-1,6)+1</f>
        <v>1</v>
      </c>
      <c r="I10043">
        <f>37-D10043</f>
        <v>24</v>
      </c>
      <c r="J10043">
        <f>ABS(D10043-D10044)</f>
        <v>6</v>
      </c>
      <c r="K10043">
        <f>AVERAGE(D10043:D10047)</f>
        <v>13</v>
      </c>
      <c r="L10043">
        <f>AVERAGE(D10043:D10062)</f>
        <v>13</v>
      </c>
      <c r="M10043">
        <f>K10043-L10043</f>
        <v>0</v>
      </c>
      <c r="N10043" t="str">
        <f>IF(K10043&gt;L10043,"HIGH ZONE BIAS",IF(K10043&lt;L10043,"LOW ZONE BIAS","EQUILIBRIUM"))</f>
        <v>EQUILIBRIUM</v>
      </c>
    </row>
    <row r="10044">
      <c r="A10044">
        <v>17527</v>
      </c>
      <c r="B10044" t="str">
        <v>2018-05-09</v>
      </c>
      <c r="C10044" t="str">
        <v>Midday</v>
      </c>
      <c r="D10044">
        <v>7</v>
      </c>
      <c r="E10044" t="str">
        <f>IF(MOD(D10044,2)=0,"EVEN","ODD")</f>
        <v>ODD</v>
      </c>
      <c r="F10044" t="str">
        <f>IF(D10044&lt;=18,"LOW (1-18)","HIGH (19-36)")</f>
        <v>LOW (1-18)</v>
      </c>
      <c r="G10044">
        <f>INT((D10044-1)/6)+1</f>
        <v>2</v>
      </c>
      <c r="H10044">
        <f>MOD(D10044-1,6)+1</f>
        <v>1</v>
      </c>
      <c r="I10044">
        <f>37-D10044</f>
        <v>30</v>
      </c>
      <c r="J10044">
        <f>ABS(D10044-D10045)</f>
        <v>2</v>
      </c>
      <c r="K10044">
        <f>AVERAGE(D10044:D10048)</f>
        <v>7</v>
      </c>
      <c r="L10044">
        <f>AVERAGE(D10044:D10063)</f>
        <v>7</v>
      </c>
      <c r="M10044">
        <f>K10044-L10044</f>
        <v>0</v>
      </c>
      <c r="N10044" t="str">
        <f>IF(K10044&gt;L10044,"HIGH ZONE BIAS",IF(K10044&lt;L10044,"LOW ZONE BIAS","EQUILIBRIUM"))</f>
        <v>EQUILIBRIUM</v>
      </c>
    </row>
    <row r="10045">
      <c r="A10045">
        <v>17526</v>
      </c>
      <c r="B10045" t="str">
        <v>2018-05-09</v>
      </c>
      <c r="C10045" t="str">
        <v>Morning</v>
      </c>
      <c r="D10045">
        <v>9</v>
      </c>
      <c r="E10045" t="str">
        <f>IF(MOD(D10045,2)=0,"EVEN","ODD")</f>
        <v>ODD</v>
      </c>
      <c r="F10045" t="str">
        <f>IF(D10045&lt;=18,"LOW (1-18)","HIGH (19-36)")</f>
        <v>LOW (1-18)</v>
      </c>
      <c r="G10045">
        <f>INT((D10045-1)/6)+1</f>
        <v>2</v>
      </c>
      <c r="H10045">
        <f>MOD(D10045-1,6)+1</f>
        <v>3</v>
      </c>
      <c r="I10045">
        <f>37-D10045</f>
        <v>28</v>
      </c>
      <c r="J10045">
        <f>ABS(D10045-D10046)</f>
        <v>4</v>
      </c>
      <c r="K10045">
        <f>AVERAGE(D10045:D10049)</f>
        <v>9</v>
      </c>
      <c r="L10045">
        <f>AVERAGE(D10045:D10064)</f>
        <v>9</v>
      </c>
      <c r="M10045">
        <f>K10045-L10045</f>
        <v>0</v>
      </c>
      <c r="N10045" t="str">
        <f>IF(K10045&gt;L10045,"HIGH ZONE BIAS",IF(K10045&lt;L10045,"LOW ZONE BIAS","EQUILIBRIUM"))</f>
        <v>EQUILIBRIUM</v>
      </c>
    </row>
    <row r="10046">
      <c r="A10046">
        <v>17525</v>
      </c>
      <c r="B10046" t="str">
        <v>2018-05-08</v>
      </c>
      <c r="C10046" t="str">
        <v>Evening</v>
      </c>
      <c r="D10046">
        <v>5</v>
      </c>
      <c r="E10046" t="str">
        <f>IF(MOD(D10046,2)=0,"EVEN","ODD")</f>
        <v>ODD</v>
      </c>
      <c r="F10046" t="str">
        <f>IF(D10046&lt;=18,"LOW (1-18)","HIGH (19-36)")</f>
        <v>LOW (1-18)</v>
      </c>
      <c r="G10046">
        <f>INT((D10046-1)/6)+1</f>
        <v>1</v>
      </c>
      <c r="H10046">
        <f>MOD(D10046-1,6)+1</f>
        <v>5</v>
      </c>
      <c r="I10046">
        <f>37-D10046</f>
        <v>32</v>
      </c>
      <c r="J10046">
        <f>ABS(D10046-D10047)</f>
        <v>1</v>
      </c>
      <c r="K10046">
        <f>AVERAGE(D10046:D10050)</f>
        <v>5</v>
      </c>
      <c r="L10046">
        <f>AVERAGE(D10046:D10065)</f>
        <v>5</v>
      </c>
      <c r="M10046">
        <f>K10046-L10046</f>
        <v>0</v>
      </c>
      <c r="N10046" t="str">
        <f>IF(K10046&gt;L10046,"HIGH ZONE BIAS",IF(K10046&lt;L10046,"LOW ZONE BIAS","EQUILIBRIUM"))</f>
        <v>EQUILIBRIUM</v>
      </c>
    </row>
    <row r="10047">
      <c r="A10047">
        <v>17524</v>
      </c>
      <c r="B10047" t="str">
        <v>2018-05-08</v>
      </c>
      <c r="C10047" t="str">
        <v>Afternoon</v>
      </c>
      <c r="D10047">
        <v>6</v>
      </c>
      <c r="E10047" t="str">
        <f>IF(MOD(D10047,2)=0,"EVEN","ODD")</f>
        <v>EVEN</v>
      </c>
      <c r="F10047" t="str">
        <f>IF(D10047&lt;=18,"LOW (1-18)","HIGH (19-36)")</f>
        <v>LOW (1-18)</v>
      </c>
      <c r="G10047">
        <f>INT((D10047-1)/6)+1</f>
        <v>1</v>
      </c>
      <c r="H10047">
        <f>MOD(D10047-1,6)+1</f>
        <v>6</v>
      </c>
      <c r="I10047">
        <f>37-D10047</f>
        <v>31</v>
      </c>
      <c r="J10047">
        <f>ABS(D10047-D10048)</f>
        <v>28</v>
      </c>
      <c r="K10047">
        <f>AVERAGE(D10047:D10051)</f>
        <v>6</v>
      </c>
      <c r="L10047">
        <f>AVERAGE(D10047:D10066)</f>
        <v>6</v>
      </c>
      <c r="M10047">
        <f>K10047-L10047</f>
        <v>0</v>
      </c>
      <c r="N10047" t="str">
        <f>IF(K10047&gt;L10047,"HIGH ZONE BIAS",IF(K10047&lt;L10047,"LOW ZONE BIAS","EQUILIBRIUM"))</f>
        <v>EQUILIBRIUM</v>
      </c>
    </row>
    <row r="10048">
      <c r="A10048">
        <v>17523</v>
      </c>
      <c r="B10048" t="str">
        <v>2018-05-08</v>
      </c>
      <c r="C10048" t="str">
        <v>Midday</v>
      </c>
      <c r="D10048">
        <v>34</v>
      </c>
      <c r="E10048" t="str">
        <f>IF(MOD(D10048,2)=0,"EVEN","ODD")</f>
        <v>EVEN</v>
      </c>
      <c r="F10048" t="str">
        <f>IF(D10048&lt;=18,"LOW (1-18)","HIGH (19-36)")</f>
        <v>HIGH (19-36)</v>
      </c>
      <c r="G10048">
        <f>INT((D10048-1)/6)+1</f>
        <v>6</v>
      </c>
      <c r="H10048">
        <f>MOD(D10048-1,6)+1</f>
        <v>4</v>
      </c>
      <c r="I10048">
        <f>37-D10048</f>
        <v>3</v>
      </c>
      <c r="J10048">
        <f>ABS(D10048-D10049)</f>
        <v>14</v>
      </c>
      <c r="K10048">
        <f>AVERAGE(D10048:D10052)</f>
        <v>34</v>
      </c>
      <c r="L10048">
        <f>AVERAGE(D10048:D10067)</f>
        <v>34</v>
      </c>
      <c r="M10048">
        <f>K10048-L10048</f>
        <v>0</v>
      </c>
      <c r="N10048" t="str">
        <f>IF(K10048&gt;L10048,"HIGH ZONE BIAS",IF(K10048&lt;L10048,"LOW ZONE BIAS","EQUILIBRIUM"))</f>
        <v>EQUILIBRIUM</v>
      </c>
    </row>
    <row r="10049">
      <c r="A10049">
        <v>17522</v>
      </c>
      <c r="B10049" t="str">
        <v>2018-05-08</v>
      </c>
      <c r="C10049" t="str">
        <v>Morning</v>
      </c>
      <c r="D10049">
        <v>20</v>
      </c>
      <c r="E10049" t="str">
        <f>IF(MOD(D10049,2)=0,"EVEN","ODD")</f>
        <v>EVEN</v>
      </c>
      <c r="F10049" t="str">
        <f>IF(D10049&lt;=18,"LOW (1-18)","HIGH (19-36)")</f>
        <v>HIGH (19-36)</v>
      </c>
      <c r="G10049">
        <f>INT((D10049-1)/6)+1</f>
        <v>4</v>
      </c>
      <c r="H10049">
        <f>MOD(D10049-1,6)+1</f>
        <v>2</v>
      </c>
      <c r="I10049">
        <f>37-D10049</f>
        <v>17</v>
      </c>
      <c r="J10049">
        <f>ABS(D10049-D10050)</f>
        <v>15</v>
      </c>
      <c r="K10049">
        <f>AVERAGE(D10049:D10053)</f>
        <v>20</v>
      </c>
      <c r="L10049">
        <f>AVERAGE(D10049:D10068)</f>
        <v>20</v>
      </c>
      <c r="M10049">
        <f>K10049-L10049</f>
        <v>0</v>
      </c>
      <c r="N10049" t="str">
        <f>IF(K10049&gt;L10049,"HIGH ZONE BIAS",IF(K10049&lt;L10049,"LOW ZONE BIAS","EQUILIBRIUM"))</f>
        <v>EQUILIBRIUM</v>
      </c>
    </row>
    <row r="10050">
      <c r="A10050">
        <v>17521</v>
      </c>
      <c r="B10050" t="str">
        <v>2018-05-07</v>
      </c>
      <c r="C10050" t="str">
        <v>Evening</v>
      </c>
      <c r="D10050">
        <v>35</v>
      </c>
      <c r="E10050" t="str">
        <f>IF(MOD(D10050,2)=0,"EVEN","ODD")</f>
        <v>ODD</v>
      </c>
      <c r="F10050" t="str">
        <f>IF(D10050&lt;=18,"LOW (1-18)","HIGH (19-36)")</f>
        <v>HIGH (19-36)</v>
      </c>
      <c r="G10050">
        <f>INT((D10050-1)/6)+1</f>
        <v>6</v>
      </c>
      <c r="H10050">
        <f>MOD(D10050-1,6)+1</f>
        <v>5</v>
      </c>
      <c r="I10050">
        <f>37-D10050</f>
        <v>2</v>
      </c>
      <c r="J10050">
        <f>ABS(D10050-D10051)</f>
        <v>14</v>
      </c>
      <c r="K10050">
        <f>AVERAGE(D10050:D10054)</f>
        <v>35</v>
      </c>
      <c r="L10050">
        <f>AVERAGE(D10050:D10069)</f>
        <v>35</v>
      </c>
      <c r="M10050">
        <f>K10050-L10050</f>
        <v>0</v>
      </c>
      <c r="N10050" t="str">
        <f>IF(K10050&gt;L10050,"HIGH ZONE BIAS",IF(K10050&lt;L10050,"LOW ZONE BIAS","EQUILIBRIUM"))</f>
        <v>EQUILIBRIUM</v>
      </c>
    </row>
    <row r="10051">
      <c r="A10051">
        <v>17520</v>
      </c>
      <c r="B10051" t="str">
        <v>2018-05-07</v>
      </c>
      <c r="C10051" t="str">
        <v>Afternoon</v>
      </c>
      <c r="D10051">
        <v>21</v>
      </c>
      <c r="E10051" t="str">
        <f>IF(MOD(D10051,2)=0,"EVEN","ODD")</f>
        <v>ODD</v>
      </c>
      <c r="F10051" t="str">
        <f>IF(D10051&lt;=18,"LOW (1-18)","HIGH (19-36)")</f>
        <v>HIGH (19-36)</v>
      </c>
      <c r="G10051">
        <f>INT((D10051-1)/6)+1</f>
        <v>4</v>
      </c>
      <c r="H10051">
        <f>MOD(D10051-1,6)+1</f>
        <v>3</v>
      </c>
      <c r="I10051">
        <f>37-D10051</f>
        <v>16</v>
      </c>
      <c r="J10051">
        <f>ABS(D10051-D10052)</f>
        <v>18</v>
      </c>
      <c r="K10051">
        <f>AVERAGE(D10051:D10055)</f>
        <v>21</v>
      </c>
      <c r="L10051">
        <f>AVERAGE(D10051:D10070)</f>
        <v>21</v>
      </c>
      <c r="M10051">
        <f>K10051-L10051</f>
        <v>0</v>
      </c>
      <c r="N10051" t="str">
        <f>IF(K10051&gt;L10051,"HIGH ZONE BIAS",IF(K10051&lt;L10051,"LOW ZONE BIAS","EQUILIBRIUM"))</f>
        <v>EQUILIBRIUM</v>
      </c>
    </row>
    <row r="10052">
      <c r="A10052">
        <v>17519</v>
      </c>
      <c r="B10052" t="str">
        <v>2018-05-07</v>
      </c>
      <c r="C10052" t="str">
        <v>Midday</v>
      </c>
      <c r="D10052">
        <v>3</v>
      </c>
      <c r="E10052" t="str">
        <f>IF(MOD(D10052,2)=0,"EVEN","ODD")</f>
        <v>ODD</v>
      </c>
      <c r="F10052" t="str">
        <f>IF(D10052&lt;=18,"LOW (1-18)","HIGH (19-36)")</f>
        <v>LOW (1-18)</v>
      </c>
      <c r="G10052">
        <f>INT((D10052-1)/6)+1</f>
        <v>1</v>
      </c>
      <c r="H10052">
        <f>MOD(D10052-1,6)+1</f>
        <v>3</v>
      </c>
      <c r="I10052">
        <f>37-D10052</f>
        <v>34</v>
      </c>
      <c r="J10052">
        <f>ABS(D10052-D10053)</f>
        <v>30</v>
      </c>
      <c r="K10052">
        <f>AVERAGE(D10052:D10056)</f>
        <v>3</v>
      </c>
      <c r="L10052">
        <f>AVERAGE(D10052:D10071)</f>
        <v>3</v>
      </c>
      <c r="M10052">
        <f>K10052-L10052</f>
        <v>0</v>
      </c>
      <c r="N10052" t="str">
        <f>IF(K10052&gt;L10052,"HIGH ZONE BIAS",IF(K10052&lt;L10052,"LOW ZONE BIAS","EQUILIBRIUM"))</f>
        <v>EQUILIBRIUM</v>
      </c>
    </row>
    <row r="10053">
      <c r="A10053">
        <v>17518</v>
      </c>
      <c r="B10053" t="str">
        <v>2018-05-07</v>
      </c>
      <c r="C10053" t="str">
        <v>Morning</v>
      </c>
      <c r="D10053">
        <v>33</v>
      </c>
      <c r="E10053" t="str">
        <f>IF(MOD(D10053,2)=0,"EVEN","ODD")</f>
        <v>ODD</v>
      </c>
      <c r="F10053" t="str">
        <f>IF(D10053&lt;=18,"LOW (1-18)","HIGH (19-36)")</f>
        <v>HIGH (19-36)</v>
      </c>
      <c r="G10053">
        <f>INT((D10053-1)/6)+1</f>
        <v>6</v>
      </c>
      <c r="H10053">
        <f>MOD(D10053-1,6)+1</f>
        <v>3</v>
      </c>
      <c r="I10053">
        <f>37-D10053</f>
        <v>4</v>
      </c>
      <c r="J10053">
        <f>ABS(D10053-D10054)</f>
        <v>32</v>
      </c>
      <c r="K10053">
        <f>AVERAGE(D10053:D10057)</f>
        <v>33</v>
      </c>
      <c r="L10053">
        <f>AVERAGE(D10053:D10072)</f>
        <v>33</v>
      </c>
      <c r="M10053">
        <f>K10053-L10053</f>
        <v>0</v>
      </c>
      <c r="N10053" t="str">
        <f>IF(K10053&gt;L10053,"HIGH ZONE BIAS",IF(K10053&lt;L10053,"LOW ZONE BIAS","EQUILIBRIUM"))</f>
        <v>EQUILIBRIUM</v>
      </c>
    </row>
    <row r="10054">
      <c r="A10054">
        <v>17517</v>
      </c>
      <c r="B10054" t="str">
        <v>2018-05-05</v>
      </c>
      <c r="C10054" t="str">
        <v>Evening</v>
      </c>
      <c r="D10054">
        <v>1</v>
      </c>
      <c r="E10054" t="str">
        <f>IF(MOD(D10054,2)=0,"EVEN","ODD")</f>
        <v>ODD</v>
      </c>
      <c r="F10054" t="str">
        <f>IF(D10054&lt;=18,"LOW (1-18)","HIGH (19-36)")</f>
        <v>LOW (1-18)</v>
      </c>
      <c r="G10054">
        <f>INT((D10054-1)/6)+1</f>
        <v>1</v>
      </c>
      <c r="H10054">
        <f>MOD(D10054-1,6)+1</f>
        <v>1</v>
      </c>
      <c r="I10054">
        <f>37-D10054</f>
        <v>36</v>
      </c>
      <c r="J10054">
        <f>ABS(D10054-D10055)</f>
        <v>4</v>
      </c>
      <c r="K10054">
        <f>AVERAGE(D10054:D10058)</f>
        <v>1</v>
      </c>
      <c r="L10054">
        <f>AVERAGE(D10054:D10073)</f>
        <v>1</v>
      </c>
      <c r="M10054">
        <f>K10054-L10054</f>
        <v>0</v>
      </c>
      <c r="N10054" t="str">
        <f>IF(K10054&gt;L10054,"HIGH ZONE BIAS",IF(K10054&lt;L10054,"LOW ZONE BIAS","EQUILIBRIUM"))</f>
        <v>EQUILIBRIUM</v>
      </c>
    </row>
    <row r="10055">
      <c r="A10055">
        <v>17516</v>
      </c>
      <c r="B10055" t="str">
        <v>2018-05-05</v>
      </c>
      <c r="C10055" t="str">
        <v>Afternoon</v>
      </c>
      <c r="D10055">
        <v>5</v>
      </c>
      <c r="E10055" t="str">
        <f>IF(MOD(D10055,2)=0,"EVEN","ODD")</f>
        <v>ODD</v>
      </c>
      <c r="F10055" t="str">
        <f>IF(D10055&lt;=18,"LOW (1-18)","HIGH (19-36)")</f>
        <v>LOW (1-18)</v>
      </c>
      <c r="G10055">
        <f>INT((D10055-1)/6)+1</f>
        <v>1</v>
      </c>
      <c r="H10055">
        <f>MOD(D10055-1,6)+1</f>
        <v>5</v>
      </c>
      <c r="I10055">
        <f>37-D10055</f>
        <v>32</v>
      </c>
      <c r="J10055">
        <f>ABS(D10055-D10056)</f>
        <v>31</v>
      </c>
      <c r="K10055">
        <f>AVERAGE(D10055:D10059)</f>
        <v>5</v>
      </c>
      <c r="L10055">
        <f>AVERAGE(D10055:D10074)</f>
        <v>5</v>
      </c>
      <c r="M10055">
        <f>K10055-L10055</f>
        <v>0</v>
      </c>
      <c r="N10055" t="str">
        <f>IF(K10055&gt;L10055,"HIGH ZONE BIAS",IF(K10055&lt;L10055,"LOW ZONE BIAS","EQUILIBRIUM"))</f>
        <v>EQUILIBRIUM</v>
      </c>
    </row>
    <row r="10056">
      <c r="A10056">
        <v>17515</v>
      </c>
      <c r="B10056" t="str">
        <v>2018-05-05</v>
      </c>
      <c r="C10056" t="str">
        <v>Midday</v>
      </c>
      <c r="D10056">
        <v>36</v>
      </c>
      <c r="E10056" t="str">
        <f>IF(MOD(D10056,2)=0,"EVEN","ODD")</f>
        <v>EVEN</v>
      </c>
      <c r="F10056" t="str">
        <f>IF(D10056&lt;=18,"LOW (1-18)","HIGH (19-36)")</f>
        <v>HIGH (19-36)</v>
      </c>
      <c r="G10056">
        <f>INT((D10056-1)/6)+1</f>
        <v>6</v>
      </c>
      <c r="H10056">
        <f>MOD(D10056-1,6)+1</f>
        <v>6</v>
      </c>
      <c r="I10056">
        <f>37-D10056</f>
        <v>1</v>
      </c>
      <c r="J10056">
        <f>ABS(D10056-D10057)</f>
        <v>8</v>
      </c>
      <c r="K10056">
        <f>AVERAGE(D10056:D10060)</f>
        <v>36</v>
      </c>
      <c r="L10056">
        <f>AVERAGE(D10056:D10075)</f>
        <v>36</v>
      </c>
      <c r="M10056">
        <f>K10056-L10056</f>
        <v>0</v>
      </c>
      <c r="N10056" t="str">
        <f>IF(K10056&gt;L10056,"HIGH ZONE BIAS",IF(K10056&lt;L10056,"LOW ZONE BIAS","EQUILIBRIUM"))</f>
        <v>EQUILIBRIUM</v>
      </c>
    </row>
    <row r="10057">
      <c r="A10057">
        <v>17514</v>
      </c>
      <c r="B10057" t="str">
        <v>2018-05-05</v>
      </c>
      <c r="C10057" t="str">
        <v>Morning</v>
      </c>
      <c r="D10057">
        <v>28</v>
      </c>
      <c r="E10057" t="str">
        <f>IF(MOD(D10057,2)=0,"EVEN","ODD")</f>
        <v>EVEN</v>
      </c>
      <c r="F10057" t="str">
        <f>IF(D10057&lt;=18,"LOW (1-18)","HIGH (19-36)")</f>
        <v>HIGH (19-36)</v>
      </c>
      <c r="G10057">
        <f>INT((D10057-1)/6)+1</f>
        <v>5</v>
      </c>
      <c r="H10057">
        <f>MOD(D10057-1,6)+1</f>
        <v>4</v>
      </c>
      <c r="I10057">
        <f>37-D10057</f>
        <v>9</v>
      </c>
      <c r="J10057">
        <f>ABS(D10057-D10058)</f>
        <v>4</v>
      </c>
      <c r="K10057">
        <f>AVERAGE(D10057:D10061)</f>
        <v>28</v>
      </c>
      <c r="L10057">
        <f>AVERAGE(D10057:D10076)</f>
        <v>28</v>
      </c>
      <c r="M10057">
        <f>K10057-L10057</f>
        <v>0</v>
      </c>
      <c r="N10057" t="str">
        <f>IF(K10057&gt;L10057,"HIGH ZONE BIAS",IF(K10057&lt;L10057,"LOW ZONE BIAS","EQUILIBRIUM"))</f>
        <v>EQUILIBRIUM</v>
      </c>
    </row>
    <row r="10058">
      <c r="A10058">
        <v>17513</v>
      </c>
      <c r="B10058" t="str">
        <v>2018-05-04</v>
      </c>
      <c r="C10058" t="str">
        <v>Evening</v>
      </c>
      <c r="D10058">
        <v>32</v>
      </c>
      <c r="E10058" t="str">
        <f>IF(MOD(D10058,2)=0,"EVEN","ODD")</f>
        <v>EVEN</v>
      </c>
      <c r="F10058" t="str">
        <f>IF(D10058&lt;=18,"LOW (1-18)","HIGH (19-36)")</f>
        <v>HIGH (19-36)</v>
      </c>
      <c r="G10058">
        <f>INT((D10058-1)/6)+1</f>
        <v>6</v>
      </c>
      <c r="H10058">
        <f>MOD(D10058-1,6)+1</f>
        <v>2</v>
      </c>
      <c r="I10058">
        <f>37-D10058</f>
        <v>5</v>
      </c>
      <c r="J10058">
        <f>ABS(D10058-D10059)</f>
        <v>18</v>
      </c>
      <c r="K10058">
        <f>AVERAGE(D10058:D10062)</f>
        <v>32</v>
      </c>
      <c r="L10058">
        <f>AVERAGE(D10058:D10077)</f>
        <v>32</v>
      </c>
      <c r="M10058">
        <f>K10058-L10058</f>
        <v>0</v>
      </c>
      <c r="N10058" t="str">
        <f>IF(K10058&gt;L10058,"HIGH ZONE BIAS",IF(K10058&lt;L10058,"LOW ZONE BIAS","EQUILIBRIUM"))</f>
        <v>EQUILIBRIUM</v>
      </c>
    </row>
    <row r="10059">
      <c r="A10059">
        <v>17512</v>
      </c>
      <c r="B10059" t="str">
        <v>2018-05-04</v>
      </c>
      <c r="C10059" t="str">
        <v>Afternoon</v>
      </c>
      <c r="D10059">
        <v>14</v>
      </c>
      <c r="E10059" t="str">
        <f>IF(MOD(D10059,2)=0,"EVEN","ODD")</f>
        <v>EVEN</v>
      </c>
      <c r="F10059" t="str">
        <f>IF(D10059&lt;=18,"LOW (1-18)","HIGH (19-36)")</f>
        <v>LOW (1-18)</v>
      </c>
      <c r="G10059">
        <f>INT((D10059-1)/6)+1</f>
        <v>3</v>
      </c>
      <c r="H10059">
        <f>MOD(D10059-1,6)+1</f>
        <v>2</v>
      </c>
      <c r="I10059">
        <f>37-D10059</f>
        <v>23</v>
      </c>
      <c r="J10059">
        <f>ABS(D10059-D10060)</f>
        <v>8</v>
      </c>
      <c r="K10059">
        <f>AVERAGE(D10059:D10063)</f>
        <v>14</v>
      </c>
      <c r="L10059">
        <f>AVERAGE(D10059:D10078)</f>
        <v>14</v>
      </c>
      <c r="M10059">
        <f>K10059-L10059</f>
        <v>0</v>
      </c>
      <c r="N10059" t="str">
        <f>IF(K10059&gt;L10059,"HIGH ZONE BIAS",IF(K10059&lt;L10059,"LOW ZONE BIAS","EQUILIBRIUM"))</f>
        <v>EQUILIBRIUM</v>
      </c>
    </row>
    <row r="10060">
      <c r="A10060">
        <v>17511</v>
      </c>
      <c r="B10060" t="str">
        <v>2018-05-04</v>
      </c>
      <c r="C10060" t="str">
        <v>Midday</v>
      </c>
      <c r="D10060">
        <v>6</v>
      </c>
      <c r="E10060" t="str">
        <f>IF(MOD(D10060,2)=0,"EVEN","ODD")</f>
        <v>EVEN</v>
      </c>
      <c r="F10060" t="str">
        <f>IF(D10060&lt;=18,"LOW (1-18)","HIGH (19-36)")</f>
        <v>LOW (1-18)</v>
      </c>
      <c r="G10060">
        <f>INT((D10060-1)/6)+1</f>
        <v>1</v>
      </c>
      <c r="H10060">
        <f>MOD(D10060-1,6)+1</f>
        <v>6</v>
      </c>
      <c r="I10060">
        <f>37-D10060</f>
        <v>31</v>
      </c>
      <c r="J10060">
        <f>ABS(D10060-D10061)</f>
        <v>26</v>
      </c>
      <c r="K10060">
        <f>AVERAGE(D10060:D10064)</f>
        <v>6</v>
      </c>
      <c r="L10060">
        <f>AVERAGE(D10060:D10079)</f>
        <v>6</v>
      </c>
      <c r="M10060">
        <f>K10060-L10060</f>
        <v>0</v>
      </c>
      <c r="N10060" t="str">
        <f>IF(K10060&gt;L10060,"HIGH ZONE BIAS",IF(K10060&lt;L10060,"LOW ZONE BIAS","EQUILIBRIUM"))</f>
        <v>EQUILIBRIUM</v>
      </c>
    </row>
    <row r="10061">
      <c r="A10061">
        <v>17510</v>
      </c>
      <c r="B10061" t="str">
        <v>2018-05-04</v>
      </c>
      <c r="C10061" t="str">
        <v>Morning</v>
      </c>
      <c r="D10061">
        <v>32</v>
      </c>
      <c r="E10061" t="str">
        <f>IF(MOD(D10061,2)=0,"EVEN","ODD")</f>
        <v>EVEN</v>
      </c>
      <c r="F10061" t="str">
        <f>IF(D10061&lt;=18,"LOW (1-18)","HIGH (19-36)")</f>
        <v>HIGH (19-36)</v>
      </c>
      <c r="G10061">
        <f>INT((D10061-1)/6)+1</f>
        <v>6</v>
      </c>
      <c r="H10061">
        <f>MOD(D10061-1,6)+1</f>
        <v>2</v>
      </c>
      <c r="I10061">
        <f>37-D10061</f>
        <v>5</v>
      </c>
      <c r="J10061">
        <f>ABS(D10061-D10062)</f>
        <v>22</v>
      </c>
      <c r="K10061">
        <f>AVERAGE(D10061:D10065)</f>
        <v>32</v>
      </c>
      <c r="L10061">
        <f>AVERAGE(D10061:D10080)</f>
        <v>32</v>
      </c>
      <c r="M10061">
        <f>K10061-L10061</f>
        <v>0</v>
      </c>
      <c r="N10061" t="str">
        <f>IF(K10061&gt;L10061,"HIGH ZONE BIAS",IF(K10061&lt;L10061,"LOW ZONE BIAS","EQUILIBRIUM"))</f>
        <v>EQUILIBRIUM</v>
      </c>
    </row>
    <row r="10062">
      <c r="A10062">
        <v>17509</v>
      </c>
      <c r="B10062" t="str">
        <v>2018-05-03</v>
      </c>
      <c r="C10062" t="str">
        <v>Evening</v>
      </c>
      <c r="D10062">
        <v>10</v>
      </c>
      <c r="E10062" t="str">
        <f>IF(MOD(D10062,2)=0,"EVEN","ODD")</f>
        <v>EVEN</v>
      </c>
      <c r="F10062" t="str">
        <f>IF(D10062&lt;=18,"LOW (1-18)","HIGH (19-36)")</f>
        <v>LOW (1-18)</v>
      </c>
      <c r="G10062">
        <f>INT((D10062-1)/6)+1</f>
        <v>2</v>
      </c>
      <c r="H10062">
        <f>MOD(D10062-1,6)+1</f>
        <v>4</v>
      </c>
      <c r="I10062">
        <f>37-D10062</f>
        <v>27</v>
      </c>
      <c r="J10062">
        <f>ABS(D10062-D10063)</f>
        <v>17</v>
      </c>
      <c r="K10062">
        <f>AVERAGE(D10062:D10066)</f>
        <v>10</v>
      </c>
      <c r="L10062">
        <f>AVERAGE(D10062:D10081)</f>
        <v>10</v>
      </c>
      <c r="M10062">
        <f>K10062-L10062</f>
        <v>0</v>
      </c>
      <c r="N10062" t="str">
        <f>IF(K10062&gt;L10062,"HIGH ZONE BIAS",IF(K10062&lt;L10062,"LOW ZONE BIAS","EQUILIBRIUM"))</f>
        <v>EQUILIBRIUM</v>
      </c>
    </row>
    <row r="10063">
      <c r="A10063">
        <v>17508</v>
      </c>
      <c r="B10063" t="str">
        <v>2018-05-03</v>
      </c>
      <c r="C10063" t="str">
        <v>Afternoon</v>
      </c>
      <c r="D10063">
        <v>27</v>
      </c>
      <c r="E10063" t="str">
        <f>IF(MOD(D10063,2)=0,"EVEN","ODD")</f>
        <v>ODD</v>
      </c>
      <c r="F10063" t="str">
        <f>IF(D10063&lt;=18,"LOW (1-18)","HIGH (19-36)")</f>
        <v>HIGH (19-36)</v>
      </c>
      <c r="G10063">
        <f>INT((D10063-1)/6)+1</f>
        <v>5</v>
      </c>
      <c r="H10063">
        <f>MOD(D10063-1,6)+1</f>
        <v>3</v>
      </c>
      <c r="I10063">
        <f>37-D10063</f>
        <v>10</v>
      </c>
      <c r="J10063">
        <f>ABS(D10063-D10064)</f>
        <v>23</v>
      </c>
      <c r="K10063">
        <f>AVERAGE(D10063:D10067)</f>
        <v>27</v>
      </c>
      <c r="L10063">
        <f>AVERAGE(D10063:D10082)</f>
        <v>27</v>
      </c>
      <c r="M10063">
        <f>K10063-L10063</f>
        <v>0</v>
      </c>
      <c r="N10063" t="str">
        <f>IF(K10063&gt;L10063,"HIGH ZONE BIAS",IF(K10063&lt;L10063,"LOW ZONE BIAS","EQUILIBRIUM"))</f>
        <v>EQUILIBRIUM</v>
      </c>
    </row>
    <row r="10064">
      <c r="A10064">
        <v>17507</v>
      </c>
      <c r="B10064" t="str">
        <v>2018-05-03</v>
      </c>
      <c r="C10064" t="str">
        <v>Midday</v>
      </c>
      <c r="D10064">
        <v>4</v>
      </c>
      <c r="E10064" t="str">
        <f>IF(MOD(D10064,2)=0,"EVEN","ODD")</f>
        <v>EVEN</v>
      </c>
      <c r="F10064" t="str">
        <f>IF(D10064&lt;=18,"LOW (1-18)","HIGH (19-36)")</f>
        <v>LOW (1-18)</v>
      </c>
      <c r="G10064">
        <f>INT((D10064-1)/6)+1</f>
        <v>1</v>
      </c>
      <c r="H10064">
        <f>MOD(D10064-1,6)+1</f>
        <v>4</v>
      </c>
      <c r="I10064">
        <f>37-D10064</f>
        <v>33</v>
      </c>
      <c r="J10064">
        <f>ABS(D10064-D10065)</f>
        <v>28</v>
      </c>
      <c r="K10064">
        <f>AVERAGE(D10064:D10068)</f>
        <v>4</v>
      </c>
      <c r="L10064">
        <f>AVERAGE(D10064:D10083)</f>
        <v>4</v>
      </c>
      <c r="M10064">
        <f>K10064-L10064</f>
        <v>0</v>
      </c>
      <c r="N10064" t="str">
        <f>IF(K10064&gt;L10064,"HIGH ZONE BIAS",IF(K10064&lt;L10064,"LOW ZONE BIAS","EQUILIBRIUM"))</f>
        <v>EQUILIBRIUM</v>
      </c>
    </row>
    <row r="10065">
      <c r="A10065">
        <v>17506</v>
      </c>
      <c r="B10065" t="str">
        <v>2018-05-03</v>
      </c>
      <c r="C10065" t="str">
        <v>Morning</v>
      </c>
      <c r="D10065">
        <v>32</v>
      </c>
      <c r="E10065" t="str">
        <f>IF(MOD(D10065,2)=0,"EVEN","ODD")</f>
        <v>EVEN</v>
      </c>
      <c r="F10065" t="str">
        <f>IF(D10065&lt;=18,"LOW (1-18)","HIGH (19-36)")</f>
        <v>HIGH (19-36)</v>
      </c>
      <c r="G10065">
        <f>INT((D10065-1)/6)+1</f>
        <v>6</v>
      </c>
      <c r="H10065">
        <f>MOD(D10065-1,6)+1</f>
        <v>2</v>
      </c>
      <c r="I10065">
        <f>37-D10065</f>
        <v>5</v>
      </c>
      <c r="J10065">
        <f>ABS(D10065-D10066)</f>
        <v>16</v>
      </c>
      <c r="K10065">
        <f>AVERAGE(D10065:D10069)</f>
        <v>32</v>
      </c>
      <c r="L10065">
        <f>AVERAGE(D10065:D10084)</f>
        <v>32</v>
      </c>
      <c r="M10065">
        <f>K10065-L10065</f>
        <v>0</v>
      </c>
      <c r="N10065" t="str">
        <f>IF(K10065&gt;L10065,"HIGH ZONE BIAS",IF(K10065&lt;L10065,"LOW ZONE BIAS","EQUILIBRIUM"))</f>
        <v>EQUILIBRIUM</v>
      </c>
    </row>
    <row r="10066">
      <c r="A10066">
        <v>17505</v>
      </c>
      <c r="B10066" t="str">
        <v>2018-05-02</v>
      </c>
      <c r="C10066" t="str">
        <v>Evening</v>
      </c>
      <c r="D10066">
        <v>16</v>
      </c>
      <c r="E10066" t="str">
        <f>IF(MOD(D10066,2)=0,"EVEN","ODD")</f>
        <v>EVEN</v>
      </c>
      <c r="F10066" t="str">
        <f>IF(D10066&lt;=18,"LOW (1-18)","HIGH (19-36)")</f>
        <v>LOW (1-18)</v>
      </c>
      <c r="G10066">
        <f>INT((D10066-1)/6)+1</f>
        <v>3</v>
      </c>
      <c r="H10066">
        <f>MOD(D10066-1,6)+1</f>
        <v>4</v>
      </c>
      <c r="I10066">
        <f>37-D10066</f>
        <v>21</v>
      </c>
      <c r="J10066">
        <f>ABS(D10066-D10067)</f>
        <v>3</v>
      </c>
      <c r="K10066">
        <f>AVERAGE(D10066:D10070)</f>
        <v>16</v>
      </c>
      <c r="L10066">
        <f>AVERAGE(D10066:D10085)</f>
        <v>16</v>
      </c>
      <c r="M10066">
        <f>K10066-L10066</f>
        <v>0</v>
      </c>
      <c r="N10066" t="str">
        <f>IF(K10066&gt;L10066,"HIGH ZONE BIAS",IF(K10066&lt;L10066,"LOW ZONE BIAS","EQUILIBRIUM"))</f>
        <v>EQUILIBRIUM</v>
      </c>
    </row>
    <row r="10067">
      <c r="A10067">
        <v>17504</v>
      </c>
      <c r="B10067" t="str">
        <v>2018-05-02</v>
      </c>
      <c r="C10067" t="str">
        <v>Afternoon</v>
      </c>
      <c r="D10067">
        <v>19</v>
      </c>
      <c r="E10067" t="str">
        <f>IF(MOD(D10067,2)=0,"EVEN","ODD")</f>
        <v>ODD</v>
      </c>
      <c r="F10067" t="str">
        <f>IF(D10067&lt;=18,"LOW (1-18)","HIGH (19-36)")</f>
        <v>HIGH (19-36)</v>
      </c>
      <c r="G10067">
        <f>INT((D10067-1)/6)+1</f>
        <v>4</v>
      </c>
      <c r="H10067">
        <f>MOD(D10067-1,6)+1</f>
        <v>1</v>
      </c>
      <c r="I10067">
        <f>37-D10067</f>
        <v>18</v>
      </c>
      <c r="J10067">
        <f>ABS(D10067-D10068)</f>
        <v>7</v>
      </c>
      <c r="K10067">
        <f>AVERAGE(D10067:D10071)</f>
        <v>19</v>
      </c>
      <c r="L10067">
        <f>AVERAGE(D10067:D10086)</f>
        <v>19</v>
      </c>
      <c r="M10067">
        <f>K10067-L10067</f>
        <v>0</v>
      </c>
      <c r="N10067" t="str">
        <f>IF(K10067&gt;L10067,"HIGH ZONE BIAS",IF(K10067&lt;L10067,"LOW ZONE BIAS","EQUILIBRIUM"))</f>
        <v>EQUILIBRIUM</v>
      </c>
    </row>
    <row r="10068">
      <c r="A10068">
        <v>17503</v>
      </c>
      <c r="B10068" t="str">
        <v>2018-05-02</v>
      </c>
      <c r="C10068" t="str">
        <v>Midday</v>
      </c>
      <c r="D10068">
        <v>26</v>
      </c>
      <c r="E10068" t="str">
        <f>IF(MOD(D10068,2)=0,"EVEN","ODD")</f>
        <v>EVEN</v>
      </c>
      <c r="F10068" t="str">
        <f>IF(D10068&lt;=18,"LOW (1-18)","HIGH (19-36)")</f>
        <v>HIGH (19-36)</v>
      </c>
      <c r="G10068">
        <f>INT((D10068-1)/6)+1</f>
        <v>5</v>
      </c>
      <c r="H10068">
        <f>MOD(D10068-1,6)+1</f>
        <v>2</v>
      </c>
      <c r="I10068">
        <f>37-D10068</f>
        <v>11</v>
      </c>
      <c r="J10068">
        <f>ABS(D10068-D10069)</f>
        <v>12</v>
      </c>
      <c r="K10068">
        <f>AVERAGE(D10068:D10072)</f>
        <v>26</v>
      </c>
      <c r="L10068">
        <f>AVERAGE(D10068:D10087)</f>
        <v>26</v>
      </c>
      <c r="M10068">
        <f>K10068-L10068</f>
        <v>0</v>
      </c>
      <c r="N10068" t="str">
        <f>IF(K10068&gt;L10068,"HIGH ZONE BIAS",IF(K10068&lt;L10068,"LOW ZONE BIAS","EQUILIBRIUM"))</f>
        <v>EQUILIBRIUM</v>
      </c>
    </row>
    <row r="10069">
      <c r="A10069">
        <v>17502</v>
      </c>
      <c r="B10069" t="str">
        <v>2018-05-02</v>
      </c>
      <c r="C10069" t="str">
        <v>Morning</v>
      </c>
      <c r="D10069">
        <v>14</v>
      </c>
      <c r="E10069" t="str">
        <f>IF(MOD(D10069,2)=0,"EVEN","ODD")</f>
        <v>EVEN</v>
      </c>
      <c r="F10069" t="str">
        <f>IF(D10069&lt;=18,"LOW (1-18)","HIGH (19-36)")</f>
        <v>LOW (1-18)</v>
      </c>
      <c r="G10069">
        <f>INT((D10069-1)/6)+1</f>
        <v>3</v>
      </c>
      <c r="H10069">
        <f>MOD(D10069-1,6)+1</f>
        <v>2</v>
      </c>
      <c r="I10069">
        <f>37-D10069</f>
        <v>23</v>
      </c>
      <c r="J10069">
        <f>ABS(D10069-D10070)</f>
        <v>0</v>
      </c>
      <c r="K10069">
        <f>AVERAGE(D10069:D10073)</f>
        <v>14</v>
      </c>
      <c r="L10069">
        <f>AVERAGE(D10069:D10088)</f>
        <v>14</v>
      </c>
      <c r="M10069">
        <f>K10069-L10069</f>
        <v>0</v>
      </c>
      <c r="N10069" t="str">
        <f>IF(K10069&gt;L10069,"HIGH ZONE BIAS",IF(K10069&lt;L10069,"LOW ZONE BIAS","EQUILIBRIUM"))</f>
        <v>EQUILIBRIUM</v>
      </c>
    </row>
    <row r="10070">
      <c r="A10070">
        <v>17501</v>
      </c>
      <c r="B10070" t="str">
        <v>2018-05-01</v>
      </c>
      <c r="C10070" t="str">
        <v>Evening</v>
      </c>
      <c r="D10070">
        <v>14</v>
      </c>
      <c r="E10070" t="str">
        <f>IF(MOD(D10070,2)=0,"EVEN","ODD")</f>
        <v>EVEN</v>
      </c>
      <c r="F10070" t="str">
        <f>IF(D10070&lt;=18,"LOW (1-18)","HIGH (19-36)")</f>
        <v>LOW (1-18)</v>
      </c>
      <c r="G10070">
        <f>INT((D10070-1)/6)+1</f>
        <v>3</v>
      </c>
      <c r="H10070">
        <f>MOD(D10070-1,6)+1</f>
        <v>2</v>
      </c>
      <c r="I10070">
        <f>37-D10070</f>
        <v>23</v>
      </c>
      <c r="J10070">
        <f>ABS(D10070-D10071)</f>
        <v>2</v>
      </c>
      <c r="K10070">
        <f>AVERAGE(D10070:D10074)</f>
        <v>14</v>
      </c>
      <c r="L10070">
        <f>AVERAGE(D10070:D10089)</f>
        <v>14</v>
      </c>
      <c r="M10070">
        <f>K10070-L10070</f>
        <v>0</v>
      </c>
      <c r="N10070" t="str">
        <f>IF(K10070&gt;L10070,"HIGH ZONE BIAS",IF(K10070&lt;L10070,"LOW ZONE BIAS","EQUILIBRIUM"))</f>
        <v>EQUILIBRIUM</v>
      </c>
    </row>
    <row r="10071">
      <c r="A10071">
        <v>17500</v>
      </c>
      <c r="B10071" t="str">
        <v>2018-05-01</v>
      </c>
      <c r="C10071" t="str">
        <v>Afternoon</v>
      </c>
      <c r="D10071">
        <v>12</v>
      </c>
      <c r="E10071" t="str">
        <f>IF(MOD(D10071,2)=0,"EVEN","ODD")</f>
        <v>EVEN</v>
      </c>
      <c r="F10071" t="str">
        <f>IF(D10071&lt;=18,"LOW (1-18)","HIGH (19-36)")</f>
        <v>LOW (1-18)</v>
      </c>
      <c r="G10071">
        <f>INT((D10071-1)/6)+1</f>
        <v>2</v>
      </c>
      <c r="H10071">
        <f>MOD(D10071-1,6)+1</f>
        <v>6</v>
      </c>
      <c r="I10071">
        <f>37-D10071</f>
        <v>25</v>
      </c>
      <c r="J10071">
        <f>ABS(D10071-D10072)</f>
        <v>14</v>
      </c>
      <c r="K10071">
        <f>AVERAGE(D10071:D10075)</f>
        <v>12</v>
      </c>
      <c r="L10071">
        <f>AVERAGE(D10071:D10090)</f>
        <v>12</v>
      </c>
      <c r="M10071">
        <f>K10071-L10071</f>
        <v>0</v>
      </c>
      <c r="N10071" t="str">
        <f>IF(K10071&gt;L10071,"HIGH ZONE BIAS",IF(K10071&lt;L10071,"LOW ZONE BIAS","EQUILIBRIUM"))</f>
        <v>EQUILIBRIUM</v>
      </c>
    </row>
    <row r="10072">
      <c r="A10072">
        <v>17499</v>
      </c>
      <c r="B10072" t="str">
        <v>2018-05-01</v>
      </c>
      <c r="C10072" t="str">
        <v>Midday</v>
      </c>
      <c r="D10072">
        <v>26</v>
      </c>
      <c r="E10072" t="str">
        <f>IF(MOD(D10072,2)=0,"EVEN","ODD")</f>
        <v>EVEN</v>
      </c>
      <c r="F10072" t="str">
        <f>IF(D10072&lt;=18,"LOW (1-18)","HIGH (19-36)")</f>
        <v>HIGH (19-36)</v>
      </c>
      <c r="G10072">
        <f>INT((D10072-1)/6)+1</f>
        <v>5</v>
      </c>
      <c r="H10072">
        <f>MOD(D10072-1,6)+1</f>
        <v>2</v>
      </c>
      <c r="I10072">
        <f>37-D10072</f>
        <v>11</v>
      </c>
      <c r="J10072">
        <f>ABS(D10072-D10073)</f>
        <v>7</v>
      </c>
      <c r="K10072">
        <f>AVERAGE(D10072:D10076)</f>
        <v>26</v>
      </c>
      <c r="L10072">
        <f>AVERAGE(D10072:D10091)</f>
        <v>26</v>
      </c>
      <c r="M10072">
        <f>K10072-L10072</f>
        <v>0</v>
      </c>
      <c r="N10072" t="str">
        <f>IF(K10072&gt;L10072,"HIGH ZONE BIAS",IF(K10072&lt;L10072,"LOW ZONE BIAS","EQUILIBRIUM"))</f>
        <v>EQUILIBRIUM</v>
      </c>
    </row>
    <row r="10073">
      <c r="A10073">
        <v>17498</v>
      </c>
      <c r="B10073" t="str">
        <v>2018-05-01</v>
      </c>
      <c r="C10073" t="str">
        <v>Morning</v>
      </c>
      <c r="D10073">
        <v>19</v>
      </c>
      <c r="E10073" t="str">
        <f>IF(MOD(D10073,2)=0,"EVEN","ODD")</f>
        <v>ODD</v>
      </c>
      <c r="F10073" t="str">
        <f>IF(D10073&lt;=18,"LOW (1-18)","HIGH (19-36)")</f>
        <v>HIGH (19-36)</v>
      </c>
      <c r="G10073">
        <f>INT((D10073-1)/6)+1</f>
        <v>4</v>
      </c>
      <c r="H10073">
        <f>MOD(D10073-1,6)+1</f>
        <v>1</v>
      </c>
      <c r="I10073">
        <f>37-D10073</f>
        <v>18</v>
      </c>
      <c r="J10073">
        <f>ABS(D10073-D10074)</f>
        <v>10</v>
      </c>
      <c r="K10073">
        <f>AVERAGE(D10073:D10077)</f>
        <v>19</v>
      </c>
      <c r="L10073">
        <f>AVERAGE(D10073:D10092)</f>
        <v>19</v>
      </c>
      <c r="M10073">
        <f>K10073-L10073</f>
        <v>0</v>
      </c>
      <c r="N10073" t="str">
        <f>IF(K10073&gt;L10073,"HIGH ZONE BIAS",IF(K10073&lt;L10073,"LOW ZONE BIAS","EQUILIBRIUM"))</f>
        <v>EQUILIBRIUM</v>
      </c>
    </row>
    <row r="10074">
      <c r="A10074">
        <v>17497</v>
      </c>
      <c r="B10074" t="str">
        <v>2018-04-30</v>
      </c>
      <c r="C10074" t="str">
        <v>Evening</v>
      </c>
      <c r="D10074">
        <v>29</v>
      </c>
      <c r="E10074" t="str">
        <f>IF(MOD(D10074,2)=0,"EVEN","ODD")</f>
        <v>ODD</v>
      </c>
      <c r="F10074" t="str">
        <f>IF(D10074&lt;=18,"LOW (1-18)","HIGH (19-36)")</f>
        <v>HIGH (19-36)</v>
      </c>
      <c r="G10074">
        <f>INT((D10074-1)/6)+1</f>
        <v>5</v>
      </c>
      <c r="H10074">
        <f>MOD(D10074-1,6)+1</f>
        <v>5</v>
      </c>
      <c r="I10074">
        <f>37-D10074</f>
        <v>8</v>
      </c>
      <c r="J10074">
        <f>ABS(D10074-D10075)</f>
        <v>3</v>
      </c>
      <c r="K10074">
        <f>AVERAGE(D10074:D10078)</f>
        <v>29</v>
      </c>
      <c r="L10074">
        <f>AVERAGE(D10074:D10093)</f>
        <v>29</v>
      </c>
      <c r="M10074">
        <f>K10074-L10074</f>
        <v>0</v>
      </c>
      <c r="N10074" t="str">
        <f>IF(K10074&gt;L10074,"HIGH ZONE BIAS",IF(K10074&lt;L10074,"LOW ZONE BIAS","EQUILIBRIUM"))</f>
        <v>EQUILIBRIUM</v>
      </c>
    </row>
    <row r="10075">
      <c r="A10075">
        <v>17496</v>
      </c>
      <c r="B10075" t="str">
        <v>2018-04-30</v>
      </c>
      <c r="C10075" t="str">
        <v>Afternoon</v>
      </c>
      <c r="D10075">
        <v>26</v>
      </c>
      <c r="E10075" t="str">
        <f>IF(MOD(D10075,2)=0,"EVEN","ODD")</f>
        <v>EVEN</v>
      </c>
      <c r="F10075" t="str">
        <f>IF(D10075&lt;=18,"LOW (1-18)","HIGH (19-36)")</f>
        <v>HIGH (19-36)</v>
      </c>
      <c r="G10075">
        <f>INT((D10075-1)/6)+1</f>
        <v>5</v>
      </c>
      <c r="H10075">
        <f>MOD(D10075-1,6)+1</f>
        <v>2</v>
      </c>
      <c r="I10075">
        <f>37-D10075</f>
        <v>11</v>
      </c>
      <c r="J10075">
        <f>ABS(D10075-D10076)</f>
        <v>3</v>
      </c>
      <c r="K10075">
        <f>AVERAGE(D10075:D10079)</f>
        <v>26</v>
      </c>
      <c r="L10075">
        <f>AVERAGE(D10075:D10094)</f>
        <v>26</v>
      </c>
      <c r="M10075">
        <f>K10075-L10075</f>
        <v>0</v>
      </c>
      <c r="N10075" t="str">
        <f>IF(K10075&gt;L10075,"HIGH ZONE BIAS",IF(K10075&lt;L10075,"LOW ZONE BIAS","EQUILIBRIUM"))</f>
        <v>EQUILIBRIUM</v>
      </c>
    </row>
    <row r="10076">
      <c r="A10076">
        <v>17495</v>
      </c>
      <c r="B10076" t="str">
        <v>2018-04-30</v>
      </c>
      <c r="C10076" t="str">
        <v>Midday</v>
      </c>
      <c r="D10076">
        <v>23</v>
      </c>
      <c r="E10076" t="str">
        <f>IF(MOD(D10076,2)=0,"EVEN","ODD")</f>
        <v>ODD</v>
      </c>
      <c r="F10076" t="str">
        <f>IF(D10076&lt;=18,"LOW (1-18)","HIGH (19-36)")</f>
        <v>HIGH (19-36)</v>
      </c>
      <c r="G10076">
        <f>INT((D10076-1)/6)+1</f>
        <v>4</v>
      </c>
      <c r="H10076">
        <f>MOD(D10076-1,6)+1</f>
        <v>5</v>
      </c>
      <c r="I10076">
        <f>37-D10076</f>
        <v>14</v>
      </c>
      <c r="J10076">
        <f>ABS(D10076-D10077)</f>
        <v>1</v>
      </c>
      <c r="K10076">
        <f>AVERAGE(D10076:D10080)</f>
        <v>23</v>
      </c>
      <c r="L10076">
        <f>AVERAGE(D10076:D10095)</f>
        <v>23</v>
      </c>
      <c r="M10076">
        <f>K10076-L10076</f>
        <v>0</v>
      </c>
      <c r="N10076" t="str">
        <f>IF(K10076&gt;L10076,"HIGH ZONE BIAS",IF(K10076&lt;L10076,"LOW ZONE BIAS","EQUILIBRIUM"))</f>
        <v>EQUILIBRIUM</v>
      </c>
    </row>
    <row r="10077">
      <c r="A10077">
        <v>17494</v>
      </c>
      <c r="B10077" t="str">
        <v>2018-04-30</v>
      </c>
      <c r="C10077" t="str">
        <v>Morning</v>
      </c>
      <c r="D10077">
        <v>24</v>
      </c>
      <c r="E10077" t="str">
        <f>IF(MOD(D10077,2)=0,"EVEN","ODD")</f>
        <v>EVEN</v>
      </c>
      <c r="F10077" t="str">
        <f>IF(D10077&lt;=18,"LOW (1-18)","HIGH (19-36)")</f>
        <v>HIGH (19-36)</v>
      </c>
      <c r="G10077">
        <f>INT((D10077-1)/6)+1</f>
        <v>4</v>
      </c>
      <c r="H10077">
        <f>MOD(D10077-1,6)+1</f>
        <v>6</v>
      </c>
      <c r="I10077">
        <f>37-D10077</f>
        <v>13</v>
      </c>
      <c r="J10077">
        <f>ABS(D10077-D10078)</f>
        <v>11</v>
      </c>
      <c r="K10077">
        <f>AVERAGE(D10077:D10081)</f>
        <v>24</v>
      </c>
      <c r="L10077">
        <f>AVERAGE(D10077:D10096)</f>
        <v>24</v>
      </c>
      <c r="M10077">
        <f>K10077-L10077</f>
        <v>0</v>
      </c>
      <c r="N10077" t="str">
        <f>IF(K10077&gt;L10077,"HIGH ZONE BIAS",IF(K10077&lt;L10077,"LOW ZONE BIAS","EQUILIBRIUM"))</f>
        <v>EQUILIBRIUM</v>
      </c>
    </row>
    <row r="10078">
      <c r="A10078">
        <v>17493</v>
      </c>
      <c r="B10078" t="str">
        <v>2018-04-28</v>
      </c>
      <c r="C10078" t="str">
        <v>Evening</v>
      </c>
      <c r="D10078">
        <v>35</v>
      </c>
      <c r="E10078" t="str">
        <f>IF(MOD(D10078,2)=0,"EVEN","ODD")</f>
        <v>ODD</v>
      </c>
      <c r="F10078" t="str">
        <f>IF(D10078&lt;=18,"LOW (1-18)","HIGH (19-36)")</f>
        <v>HIGH (19-36)</v>
      </c>
      <c r="G10078">
        <f>INT((D10078-1)/6)+1</f>
        <v>6</v>
      </c>
      <c r="H10078">
        <f>MOD(D10078-1,6)+1</f>
        <v>5</v>
      </c>
      <c r="I10078">
        <f>37-D10078</f>
        <v>2</v>
      </c>
      <c r="J10078">
        <f>ABS(D10078-D10079)</f>
        <v>7</v>
      </c>
      <c r="K10078">
        <f>AVERAGE(D10078:D10082)</f>
        <v>35</v>
      </c>
      <c r="L10078">
        <f>AVERAGE(D10078:D10097)</f>
        <v>35</v>
      </c>
      <c r="M10078">
        <f>K10078-L10078</f>
        <v>0</v>
      </c>
      <c r="N10078" t="str">
        <f>IF(K10078&gt;L10078,"HIGH ZONE BIAS",IF(K10078&lt;L10078,"LOW ZONE BIAS","EQUILIBRIUM"))</f>
        <v>EQUILIBRIUM</v>
      </c>
    </row>
    <row r="10079">
      <c r="A10079">
        <v>17492</v>
      </c>
      <c r="B10079" t="str">
        <v>2018-04-28</v>
      </c>
      <c r="C10079" t="str">
        <v>Afternoon</v>
      </c>
      <c r="D10079">
        <v>28</v>
      </c>
      <c r="E10079" t="str">
        <f>IF(MOD(D10079,2)=0,"EVEN","ODD")</f>
        <v>EVEN</v>
      </c>
      <c r="F10079" t="str">
        <f>IF(D10079&lt;=18,"LOW (1-18)","HIGH (19-36)")</f>
        <v>HIGH (19-36)</v>
      </c>
      <c r="G10079">
        <f>INT((D10079-1)/6)+1</f>
        <v>5</v>
      </c>
      <c r="H10079">
        <f>MOD(D10079-1,6)+1</f>
        <v>4</v>
      </c>
      <c r="I10079">
        <f>37-D10079</f>
        <v>9</v>
      </c>
      <c r="J10079">
        <f>ABS(D10079-D10080)</f>
        <v>18</v>
      </c>
      <c r="K10079">
        <f>AVERAGE(D10079:D10083)</f>
        <v>28</v>
      </c>
      <c r="L10079">
        <f>AVERAGE(D10079:D10098)</f>
        <v>28</v>
      </c>
      <c r="M10079">
        <f>K10079-L10079</f>
        <v>0</v>
      </c>
      <c r="N10079" t="str">
        <f>IF(K10079&gt;L10079,"HIGH ZONE BIAS",IF(K10079&lt;L10079,"LOW ZONE BIAS","EQUILIBRIUM"))</f>
        <v>EQUILIBRIUM</v>
      </c>
    </row>
    <row r="10080">
      <c r="A10080">
        <v>17491</v>
      </c>
      <c r="B10080" t="str">
        <v>2018-04-28</v>
      </c>
      <c r="C10080" t="str">
        <v>Midday</v>
      </c>
      <c r="D10080">
        <v>10</v>
      </c>
      <c r="E10080" t="str">
        <f>IF(MOD(D10080,2)=0,"EVEN","ODD")</f>
        <v>EVEN</v>
      </c>
      <c r="F10080" t="str">
        <f>IF(D10080&lt;=18,"LOW (1-18)","HIGH (19-36)")</f>
        <v>LOW (1-18)</v>
      </c>
      <c r="G10080">
        <f>INT((D10080-1)/6)+1</f>
        <v>2</v>
      </c>
      <c r="H10080">
        <f>MOD(D10080-1,6)+1</f>
        <v>4</v>
      </c>
      <c r="I10080">
        <f>37-D10080</f>
        <v>27</v>
      </c>
      <c r="J10080">
        <f>ABS(D10080-D10081)</f>
        <v>0</v>
      </c>
      <c r="K10080">
        <f>AVERAGE(D10080:D10084)</f>
        <v>10</v>
      </c>
      <c r="L10080">
        <f>AVERAGE(D10080:D10099)</f>
        <v>10</v>
      </c>
      <c r="M10080">
        <f>K10080-L10080</f>
        <v>0</v>
      </c>
      <c r="N10080" t="str">
        <f>IF(K10080&gt;L10080,"HIGH ZONE BIAS",IF(K10080&lt;L10080,"LOW ZONE BIAS","EQUILIBRIUM"))</f>
        <v>EQUILIBRIUM</v>
      </c>
    </row>
    <row r="10081">
      <c r="A10081">
        <v>17490</v>
      </c>
      <c r="B10081" t="str">
        <v>2018-04-28</v>
      </c>
      <c r="C10081" t="str">
        <v>Morning</v>
      </c>
      <c r="D10081">
        <v>10</v>
      </c>
      <c r="E10081" t="str">
        <f>IF(MOD(D10081,2)=0,"EVEN","ODD")</f>
        <v>EVEN</v>
      </c>
      <c r="F10081" t="str">
        <f>IF(D10081&lt;=18,"LOW (1-18)","HIGH (19-36)")</f>
        <v>LOW (1-18)</v>
      </c>
      <c r="G10081">
        <f>INT((D10081-1)/6)+1</f>
        <v>2</v>
      </c>
      <c r="H10081">
        <f>MOD(D10081-1,6)+1</f>
        <v>4</v>
      </c>
      <c r="I10081">
        <f>37-D10081</f>
        <v>27</v>
      </c>
      <c r="J10081">
        <f>ABS(D10081-D10082)</f>
        <v>5</v>
      </c>
      <c r="K10081">
        <f>AVERAGE(D10081:D10085)</f>
        <v>10</v>
      </c>
      <c r="L10081">
        <f>AVERAGE(D10081:D10100)</f>
        <v>10</v>
      </c>
      <c r="M10081">
        <f>K10081-L10081</f>
        <v>0</v>
      </c>
      <c r="N10081" t="str">
        <f>IF(K10081&gt;L10081,"HIGH ZONE BIAS",IF(K10081&lt;L10081,"LOW ZONE BIAS","EQUILIBRIUM"))</f>
        <v>EQUILIBRIUM</v>
      </c>
    </row>
    <row r="10082">
      <c r="A10082">
        <v>17489</v>
      </c>
      <c r="B10082" t="str">
        <v>2018-04-27</v>
      </c>
      <c r="C10082" t="str">
        <v>Evening</v>
      </c>
      <c r="D10082">
        <v>15</v>
      </c>
      <c r="E10082" t="str">
        <f>IF(MOD(D10082,2)=0,"EVEN","ODD")</f>
        <v>ODD</v>
      </c>
      <c r="F10082" t="str">
        <f>IF(D10082&lt;=18,"LOW (1-18)","HIGH (19-36)")</f>
        <v>LOW (1-18)</v>
      </c>
      <c r="G10082">
        <f>INT((D10082-1)/6)+1</f>
        <v>3</v>
      </c>
      <c r="H10082">
        <f>MOD(D10082-1,6)+1</f>
        <v>3</v>
      </c>
      <c r="I10082">
        <f>37-D10082</f>
        <v>22</v>
      </c>
      <c r="J10082">
        <f>ABS(D10082-D10083)</f>
        <v>0</v>
      </c>
      <c r="K10082">
        <f>AVERAGE(D10082:D10086)</f>
        <v>15</v>
      </c>
      <c r="L10082">
        <f>AVERAGE(D10082:D10101)</f>
        <v>15</v>
      </c>
      <c r="M10082">
        <f>K10082-L10082</f>
        <v>0</v>
      </c>
      <c r="N10082" t="str">
        <f>IF(K10082&gt;L10082,"HIGH ZONE BIAS",IF(K10082&lt;L10082,"LOW ZONE BIAS","EQUILIBRIUM"))</f>
        <v>EQUILIBRIUM</v>
      </c>
    </row>
    <row r="10083">
      <c r="A10083">
        <v>17488</v>
      </c>
      <c r="B10083" t="str">
        <v>2018-04-27</v>
      </c>
      <c r="C10083" t="str">
        <v>Afternoon</v>
      </c>
      <c r="D10083">
        <v>15</v>
      </c>
      <c r="E10083" t="str">
        <f>IF(MOD(D10083,2)=0,"EVEN","ODD")</f>
        <v>ODD</v>
      </c>
      <c r="F10083" t="str">
        <f>IF(D10083&lt;=18,"LOW (1-18)","HIGH (19-36)")</f>
        <v>LOW (1-18)</v>
      </c>
      <c r="G10083">
        <f>INT((D10083-1)/6)+1</f>
        <v>3</v>
      </c>
      <c r="H10083">
        <f>MOD(D10083-1,6)+1</f>
        <v>3</v>
      </c>
      <c r="I10083">
        <f>37-D10083</f>
        <v>22</v>
      </c>
      <c r="J10083">
        <f>ABS(D10083-D10084)</f>
        <v>5</v>
      </c>
      <c r="K10083">
        <f>AVERAGE(D10083:D10087)</f>
        <v>15</v>
      </c>
      <c r="L10083">
        <f>AVERAGE(D10083:D10102)</f>
        <v>15</v>
      </c>
      <c r="M10083">
        <f>K10083-L10083</f>
        <v>0</v>
      </c>
      <c r="N10083" t="str">
        <f>IF(K10083&gt;L10083,"HIGH ZONE BIAS",IF(K10083&lt;L10083,"LOW ZONE BIAS","EQUILIBRIUM"))</f>
        <v>EQUILIBRIUM</v>
      </c>
    </row>
    <row r="10084">
      <c r="A10084">
        <v>17487</v>
      </c>
      <c r="B10084" t="str">
        <v>2018-04-27</v>
      </c>
      <c r="C10084" t="str">
        <v>Midday</v>
      </c>
      <c r="D10084">
        <v>10</v>
      </c>
      <c r="E10084" t="str">
        <f>IF(MOD(D10084,2)=0,"EVEN","ODD")</f>
        <v>EVEN</v>
      </c>
      <c r="F10084" t="str">
        <f>IF(D10084&lt;=18,"LOW (1-18)","HIGH (19-36)")</f>
        <v>LOW (1-18)</v>
      </c>
      <c r="G10084">
        <f>INT((D10084-1)/6)+1</f>
        <v>2</v>
      </c>
      <c r="H10084">
        <f>MOD(D10084-1,6)+1</f>
        <v>4</v>
      </c>
      <c r="I10084">
        <f>37-D10084</f>
        <v>27</v>
      </c>
      <c r="J10084">
        <f>ABS(D10084-D10085)</f>
        <v>21</v>
      </c>
      <c r="K10084">
        <f>AVERAGE(D10084:D10088)</f>
        <v>10</v>
      </c>
      <c r="L10084">
        <f>AVERAGE(D10084:D10103)</f>
        <v>10</v>
      </c>
      <c r="M10084">
        <f>K10084-L10084</f>
        <v>0</v>
      </c>
      <c r="N10084" t="str">
        <f>IF(K10084&gt;L10084,"HIGH ZONE BIAS",IF(K10084&lt;L10084,"LOW ZONE BIAS","EQUILIBRIUM"))</f>
        <v>EQUILIBRIUM</v>
      </c>
    </row>
    <row r="10085">
      <c r="A10085">
        <v>17486</v>
      </c>
      <c r="B10085" t="str">
        <v>2018-04-27</v>
      </c>
      <c r="C10085" t="str">
        <v>Morning</v>
      </c>
      <c r="D10085">
        <v>31</v>
      </c>
      <c r="E10085" t="str">
        <f>IF(MOD(D10085,2)=0,"EVEN","ODD")</f>
        <v>ODD</v>
      </c>
      <c r="F10085" t="str">
        <f>IF(D10085&lt;=18,"LOW (1-18)","HIGH (19-36)")</f>
        <v>HIGH (19-36)</v>
      </c>
      <c r="G10085">
        <f>INT((D10085-1)/6)+1</f>
        <v>6</v>
      </c>
      <c r="H10085">
        <f>MOD(D10085-1,6)+1</f>
        <v>1</v>
      </c>
      <c r="I10085">
        <f>37-D10085</f>
        <v>6</v>
      </c>
      <c r="J10085">
        <f>ABS(D10085-D10086)</f>
        <v>8</v>
      </c>
      <c r="K10085">
        <f>AVERAGE(D10085:D10089)</f>
        <v>31</v>
      </c>
      <c r="L10085">
        <f>AVERAGE(D10085:D10104)</f>
        <v>31</v>
      </c>
      <c r="M10085">
        <f>K10085-L10085</f>
        <v>0</v>
      </c>
      <c r="N10085" t="str">
        <f>IF(K10085&gt;L10085,"HIGH ZONE BIAS",IF(K10085&lt;L10085,"LOW ZONE BIAS","EQUILIBRIUM"))</f>
        <v>EQUILIBRIUM</v>
      </c>
    </row>
    <row r="10086">
      <c r="A10086">
        <v>17485</v>
      </c>
      <c r="B10086" t="str">
        <v>2018-04-26</v>
      </c>
      <c r="C10086" t="str">
        <v>Evening</v>
      </c>
      <c r="D10086">
        <v>23</v>
      </c>
      <c r="E10086" t="str">
        <f>IF(MOD(D10086,2)=0,"EVEN","ODD")</f>
        <v>ODD</v>
      </c>
      <c r="F10086" t="str">
        <f>IF(D10086&lt;=18,"LOW (1-18)","HIGH (19-36)")</f>
        <v>HIGH (19-36)</v>
      </c>
      <c r="G10086">
        <f>INT((D10086-1)/6)+1</f>
        <v>4</v>
      </c>
      <c r="H10086">
        <f>MOD(D10086-1,6)+1</f>
        <v>5</v>
      </c>
      <c r="I10086">
        <f>37-D10086</f>
        <v>14</v>
      </c>
      <c r="J10086">
        <f>ABS(D10086-D10087)</f>
        <v>7</v>
      </c>
      <c r="K10086">
        <f>AVERAGE(D10086:D10090)</f>
        <v>23</v>
      </c>
      <c r="L10086">
        <f>AVERAGE(D10086:D10105)</f>
        <v>23</v>
      </c>
      <c r="M10086">
        <f>K10086-L10086</f>
        <v>0</v>
      </c>
      <c r="N10086" t="str">
        <f>IF(K10086&gt;L10086,"HIGH ZONE BIAS",IF(K10086&lt;L10086,"LOW ZONE BIAS","EQUILIBRIUM"))</f>
        <v>EQUILIBRIUM</v>
      </c>
    </row>
    <row r="10087">
      <c r="A10087">
        <v>17484</v>
      </c>
      <c r="B10087" t="str">
        <v>2018-04-26</v>
      </c>
      <c r="C10087" t="str">
        <v>Afternoon</v>
      </c>
      <c r="D10087">
        <v>16</v>
      </c>
      <c r="E10087" t="str">
        <f>IF(MOD(D10087,2)=0,"EVEN","ODD")</f>
        <v>EVEN</v>
      </c>
      <c r="F10087" t="str">
        <f>IF(D10087&lt;=18,"LOW (1-18)","HIGH (19-36)")</f>
        <v>LOW (1-18)</v>
      </c>
      <c r="G10087">
        <f>INT((D10087-1)/6)+1</f>
        <v>3</v>
      </c>
      <c r="H10087">
        <f>MOD(D10087-1,6)+1</f>
        <v>4</v>
      </c>
      <c r="I10087">
        <f>37-D10087</f>
        <v>21</v>
      </c>
      <c r="J10087">
        <f>ABS(D10087-D10088)</f>
        <v>0</v>
      </c>
      <c r="K10087">
        <f>AVERAGE(D10087:D10091)</f>
        <v>16</v>
      </c>
      <c r="L10087">
        <f>AVERAGE(D10087:D10106)</f>
        <v>16</v>
      </c>
      <c r="M10087">
        <f>K10087-L10087</f>
        <v>0</v>
      </c>
      <c r="N10087" t="str">
        <f>IF(K10087&gt;L10087,"HIGH ZONE BIAS",IF(K10087&lt;L10087,"LOW ZONE BIAS","EQUILIBRIUM"))</f>
        <v>EQUILIBRIUM</v>
      </c>
    </row>
    <row r="10088">
      <c r="A10088">
        <v>17483</v>
      </c>
      <c r="B10088" t="str">
        <v>2018-04-26</v>
      </c>
      <c r="C10088" t="str">
        <v>Midday</v>
      </c>
      <c r="D10088">
        <v>16</v>
      </c>
      <c r="E10088" t="str">
        <f>IF(MOD(D10088,2)=0,"EVEN","ODD")</f>
        <v>EVEN</v>
      </c>
      <c r="F10088" t="str">
        <f>IF(D10088&lt;=18,"LOW (1-18)","HIGH (19-36)")</f>
        <v>LOW (1-18)</v>
      </c>
      <c r="G10088">
        <f>INT((D10088-1)/6)+1</f>
        <v>3</v>
      </c>
      <c r="H10088">
        <f>MOD(D10088-1,6)+1</f>
        <v>4</v>
      </c>
      <c r="I10088">
        <f>37-D10088</f>
        <v>21</v>
      </c>
      <c r="J10088">
        <f>ABS(D10088-D10089)</f>
        <v>14</v>
      </c>
      <c r="K10088">
        <f>AVERAGE(D10088:D10092)</f>
        <v>16</v>
      </c>
      <c r="L10088">
        <f>AVERAGE(D10088:D10107)</f>
        <v>16</v>
      </c>
      <c r="M10088">
        <f>K10088-L10088</f>
        <v>0</v>
      </c>
      <c r="N10088" t="str">
        <f>IF(K10088&gt;L10088,"HIGH ZONE BIAS",IF(K10088&lt;L10088,"LOW ZONE BIAS","EQUILIBRIUM"))</f>
        <v>EQUILIBRIUM</v>
      </c>
    </row>
    <row r="10089">
      <c r="A10089">
        <v>17482</v>
      </c>
      <c r="B10089" t="str">
        <v>2018-04-26</v>
      </c>
      <c r="C10089" t="str">
        <v>Morning</v>
      </c>
      <c r="D10089">
        <v>2</v>
      </c>
      <c r="E10089" t="str">
        <f>IF(MOD(D10089,2)=0,"EVEN","ODD")</f>
        <v>EVEN</v>
      </c>
      <c r="F10089" t="str">
        <f>IF(D10089&lt;=18,"LOW (1-18)","HIGH (19-36)")</f>
        <v>LOW (1-18)</v>
      </c>
      <c r="G10089">
        <f>INT((D10089-1)/6)+1</f>
        <v>1</v>
      </c>
      <c r="H10089">
        <f>MOD(D10089-1,6)+1</f>
        <v>2</v>
      </c>
      <c r="I10089">
        <f>37-D10089</f>
        <v>35</v>
      </c>
      <c r="J10089">
        <f>ABS(D10089-D10090)</f>
        <v>9</v>
      </c>
      <c r="K10089">
        <f>AVERAGE(D10089:D10093)</f>
        <v>2</v>
      </c>
      <c r="L10089">
        <f>AVERAGE(D10089:D10108)</f>
        <v>2</v>
      </c>
      <c r="M10089">
        <f>K10089-L10089</f>
        <v>0</v>
      </c>
      <c r="N10089" t="str">
        <f>IF(K10089&gt;L10089,"HIGH ZONE BIAS",IF(K10089&lt;L10089,"LOW ZONE BIAS","EQUILIBRIUM"))</f>
        <v>EQUILIBRIUM</v>
      </c>
    </row>
    <row r="10090">
      <c r="A10090">
        <v>17481</v>
      </c>
      <c r="B10090" t="str">
        <v>2018-04-25</v>
      </c>
      <c r="C10090" t="str">
        <v>Evening</v>
      </c>
      <c r="D10090">
        <v>11</v>
      </c>
      <c r="E10090" t="str">
        <f>IF(MOD(D10090,2)=0,"EVEN","ODD")</f>
        <v>ODD</v>
      </c>
      <c r="F10090" t="str">
        <f>IF(D10090&lt;=18,"LOW (1-18)","HIGH (19-36)")</f>
        <v>LOW (1-18)</v>
      </c>
      <c r="G10090">
        <f>INT((D10090-1)/6)+1</f>
        <v>2</v>
      </c>
      <c r="H10090">
        <f>MOD(D10090-1,6)+1</f>
        <v>5</v>
      </c>
      <c r="I10090">
        <f>37-D10090</f>
        <v>26</v>
      </c>
      <c r="J10090">
        <f>ABS(D10090-D10091)</f>
        <v>6</v>
      </c>
      <c r="K10090">
        <f>AVERAGE(D10090:D10094)</f>
        <v>11</v>
      </c>
      <c r="L10090">
        <f>AVERAGE(D10090:D10109)</f>
        <v>11</v>
      </c>
      <c r="M10090">
        <f>K10090-L10090</f>
        <v>0</v>
      </c>
      <c r="N10090" t="str">
        <f>IF(K10090&gt;L10090,"HIGH ZONE BIAS",IF(K10090&lt;L10090,"LOW ZONE BIAS","EQUILIBRIUM"))</f>
        <v>EQUILIBRIUM</v>
      </c>
    </row>
    <row r="10091">
      <c r="A10091">
        <v>17480</v>
      </c>
      <c r="B10091" t="str">
        <v>2018-04-25</v>
      </c>
      <c r="C10091" t="str">
        <v>Afternoon</v>
      </c>
      <c r="D10091">
        <v>5</v>
      </c>
      <c r="E10091" t="str">
        <f>IF(MOD(D10091,2)=0,"EVEN","ODD")</f>
        <v>ODD</v>
      </c>
      <c r="F10091" t="str">
        <f>IF(D10091&lt;=18,"LOW (1-18)","HIGH (19-36)")</f>
        <v>LOW (1-18)</v>
      </c>
      <c r="G10091">
        <f>INT((D10091-1)/6)+1</f>
        <v>1</v>
      </c>
      <c r="H10091">
        <f>MOD(D10091-1,6)+1</f>
        <v>5</v>
      </c>
      <c r="I10091">
        <f>37-D10091</f>
        <v>32</v>
      </c>
      <c r="J10091">
        <f>ABS(D10091-D10092)</f>
        <v>26</v>
      </c>
      <c r="K10091">
        <f>AVERAGE(D10091:D10095)</f>
        <v>5</v>
      </c>
      <c r="L10091">
        <f>AVERAGE(D10091:D10110)</f>
        <v>5</v>
      </c>
      <c r="M10091">
        <f>K10091-L10091</f>
        <v>0</v>
      </c>
      <c r="N10091" t="str">
        <f>IF(K10091&gt;L10091,"HIGH ZONE BIAS",IF(K10091&lt;L10091,"LOW ZONE BIAS","EQUILIBRIUM"))</f>
        <v>EQUILIBRIUM</v>
      </c>
    </row>
    <row r="10092">
      <c r="A10092">
        <v>17479</v>
      </c>
      <c r="B10092" t="str">
        <v>2018-04-25</v>
      </c>
      <c r="C10092" t="str">
        <v>Midday</v>
      </c>
      <c r="D10092">
        <v>31</v>
      </c>
      <c r="E10092" t="str">
        <f>IF(MOD(D10092,2)=0,"EVEN","ODD")</f>
        <v>ODD</v>
      </c>
      <c r="F10092" t="str">
        <f>IF(D10092&lt;=18,"LOW (1-18)","HIGH (19-36)")</f>
        <v>HIGH (19-36)</v>
      </c>
      <c r="G10092">
        <f>INT((D10092-1)/6)+1</f>
        <v>6</v>
      </c>
      <c r="H10092">
        <f>MOD(D10092-1,6)+1</f>
        <v>1</v>
      </c>
      <c r="I10092">
        <f>37-D10092</f>
        <v>6</v>
      </c>
      <c r="J10092">
        <f>ABS(D10092-D10093)</f>
        <v>28</v>
      </c>
      <c r="K10092">
        <f>AVERAGE(D10092:D10096)</f>
        <v>31</v>
      </c>
      <c r="L10092">
        <f>AVERAGE(D10092:D10111)</f>
        <v>31</v>
      </c>
      <c r="M10092">
        <f>K10092-L10092</f>
        <v>0</v>
      </c>
      <c r="N10092" t="str">
        <f>IF(K10092&gt;L10092,"HIGH ZONE BIAS",IF(K10092&lt;L10092,"LOW ZONE BIAS","EQUILIBRIUM"))</f>
        <v>EQUILIBRIUM</v>
      </c>
    </row>
    <row r="10093">
      <c r="A10093">
        <v>17478</v>
      </c>
      <c r="B10093" t="str">
        <v>2018-04-25</v>
      </c>
      <c r="C10093" t="str">
        <v>Morning</v>
      </c>
      <c r="D10093">
        <v>3</v>
      </c>
      <c r="E10093" t="str">
        <f>IF(MOD(D10093,2)=0,"EVEN","ODD")</f>
        <v>ODD</v>
      </c>
      <c r="F10093" t="str">
        <f>IF(D10093&lt;=18,"LOW (1-18)","HIGH (19-36)")</f>
        <v>LOW (1-18)</v>
      </c>
      <c r="G10093">
        <f>INT((D10093-1)/6)+1</f>
        <v>1</v>
      </c>
      <c r="H10093">
        <f>MOD(D10093-1,6)+1</f>
        <v>3</v>
      </c>
      <c r="I10093">
        <f>37-D10093</f>
        <v>34</v>
      </c>
      <c r="J10093">
        <f>ABS(D10093-D10094)</f>
        <v>20</v>
      </c>
      <c r="K10093">
        <f>AVERAGE(D10093:D10097)</f>
        <v>3</v>
      </c>
      <c r="L10093">
        <f>AVERAGE(D10093:D10112)</f>
        <v>3</v>
      </c>
      <c r="M10093">
        <f>K10093-L10093</f>
        <v>0</v>
      </c>
      <c r="N10093" t="str">
        <f>IF(K10093&gt;L10093,"HIGH ZONE BIAS",IF(K10093&lt;L10093,"LOW ZONE BIAS","EQUILIBRIUM"))</f>
        <v>EQUILIBRIUM</v>
      </c>
    </row>
    <row r="10094">
      <c r="A10094">
        <v>17477</v>
      </c>
      <c r="B10094" t="str">
        <v>2018-04-24</v>
      </c>
      <c r="C10094" t="str">
        <v>Evening</v>
      </c>
      <c r="D10094">
        <v>23</v>
      </c>
      <c r="E10094" t="str">
        <f>IF(MOD(D10094,2)=0,"EVEN","ODD")</f>
        <v>ODD</v>
      </c>
      <c r="F10094" t="str">
        <f>IF(D10094&lt;=18,"LOW (1-18)","HIGH (19-36)")</f>
        <v>HIGH (19-36)</v>
      </c>
      <c r="G10094">
        <f>INT((D10094-1)/6)+1</f>
        <v>4</v>
      </c>
      <c r="H10094">
        <f>MOD(D10094-1,6)+1</f>
        <v>5</v>
      </c>
      <c r="I10094">
        <f>37-D10094</f>
        <v>14</v>
      </c>
      <c r="J10094">
        <f>ABS(D10094-D10095)</f>
        <v>6</v>
      </c>
      <c r="K10094">
        <f>AVERAGE(D10094:D10098)</f>
        <v>23</v>
      </c>
      <c r="L10094">
        <f>AVERAGE(D10094:D10113)</f>
        <v>23</v>
      </c>
      <c r="M10094">
        <f>K10094-L10094</f>
        <v>0</v>
      </c>
      <c r="N10094" t="str">
        <f>IF(K10094&gt;L10094,"HIGH ZONE BIAS",IF(K10094&lt;L10094,"LOW ZONE BIAS","EQUILIBRIUM"))</f>
        <v>EQUILIBRIUM</v>
      </c>
    </row>
    <row r="10095">
      <c r="A10095">
        <v>17476</v>
      </c>
      <c r="B10095" t="str">
        <v>2018-04-24</v>
      </c>
      <c r="C10095" t="str">
        <v>Afternoon</v>
      </c>
      <c r="D10095">
        <v>17</v>
      </c>
      <c r="E10095" t="str">
        <f>IF(MOD(D10095,2)=0,"EVEN","ODD")</f>
        <v>ODD</v>
      </c>
      <c r="F10095" t="str">
        <f>IF(D10095&lt;=18,"LOW (1-18)","HIGH (19-36)")</f>
        <v>LOW (1-18)</v>
      </c>
      <c r="G10095">
        <f>INT((D10095-1)/6)+1</f>
        <v>3</v>
      </c>
      <c r="H10095">
        <f>MOD(D10095-1,6)+1</f>
        <v>5</v>
      </c>
      <c r="I10095">
        <f>37-D10095</f>
        <v>20</v>
      </c>
      <c r="J10095">
        <f>ABS(D10095-D10096)</f>
        <v>5</v>
      </c>
      <c r="K10095">
        <f>AVERAGE(D10095:D10099)</f>
        <v>17</v>
      </c>
      <c r="L10095">
        <f>AVERAGE(D10095:D10114)</f>
        <v>17</v>
      </c>
      <c r="M10095">
        <f>K10095-L10095</f>
        <v>0</v>
      </c>
      <c r="N10095" t="str">
        <f>IF(K10095&gt;L10095,"HIGH ZONE BIAS",IF(K10095&lt;L10095,"LOW ZONE BIAS","EQUILIBRIUM"))</f>
        <v>EQUILIBRIUM</v>
      </c>
    </row>
    <row r="10096">
      <c r="A10096">
        <v>17475</v>
      </c>
      <c r="B10096" t="str">
        <v>2018-04-24</v>
      </c>
      <c r="C10096" t="str">
        <v>Midday</v>
      </c>
      <c r="D10096">
        <v>12</v>
      </c>
      <c r="E10096" t="str">
        <f>IF(MOD(D10096,2)=0,"EVEN","ODD")</f>
        <v>EVEN</v>
      </c>
      <c r="F10096" t="str">
        <f>IF(D10096&lt;=18,"LOW (1-18)","HIGH (19-36)")</f>
        <v>LOW (1-18)</v>
      </c>
      <c r="G10096">
        <f>INT((D10096-1)/6)+1</f>
        <v>2</v>
      </c>
      <c r="H10096">
        <f>MOD(D10096-1,6)+1</f>
        <v>6</v>
      </c>
      <c r="I10096">
        <f>37-D10096</f>
        <v>25</v>
      </c>
      <c r="J10096">
        <f>ABS(D10096-D10097)</f>
        <v>3</v>
      </c>
      <c r="K10096">
        <f>AVERAGE(D10096:D10100)</f>
        <v>12</v>
      </c>
      <c r="L10096">
        <f>AVERAGE(D10096:D10115)</f>
        <v>12</v>
      </c>
      <c r="M10096">
        <f>K10096-L10096</f>
        <v>0</v>
      </c>
      <c r="N10096" t="str">
        <f>IF(K10096&gt;L10096,"HIGH ZONE BIAS",IF(K10096&lt;L10096,"LOW ZONE BIAS","EQUILIBRIUM"))</f>
        <v>EQUILIBRIUM</v>
      </c>
    </row>
    <row r="10097">
      <c r="A10097">
        <v>17474</v>
      </c>
      <c r="B10097" t="str">
        <v>2018-04-24</v>
      </c>
      <c r="C10097" t="str">
        <v>Morning</v>
      </c>
      <c r="D10097">
        <v>15</v>
      </c>
      <c r="E10097" t="str">
        <f>IF(MOD(D10097,2)=0,"EVEN","ODD")</f>
        <v>ODD</v>
      </c>
      <c r="F10097" t="str">
        <f>IF(D10097&lt;=18,"LOW (1-18)","HIGH (19-36)")</f>
        <v>LOW (1-18)</v>
      </c>
      <c r="G10097">
        <f>INT((D10097-1)/6)+1</f>
        <v>3</v>
      </c>
      <c r="H10097">
        <f>MOD(D10097-1,6)+1</f>
        <v>3</v>
      </c>
      <c r="I10097">
        <f>37-D10097</f>
        <v>22</v>
      </c>
      <c r="J10097">
        <f>ABS(D10097-D10098)</f>
        <v>13</v>
      </c>
      <c r="K10097">
        <f>AVERAGE(D10097:D10101)</f>
        <v>15</v>
      </c>
      <c r="L10097">
        <f>AVERAGE(D10097:D10116)</f>
        <v>15</v>
      </c>
      <c r="M10097">
        <f>K10097-L10097</f>
        <v>0</v>
      </c>
      <c r="N10097" t="str">
        <f>IF(K10097&gt;L10097,"HIGH ZONE BIAS",IF(K10097&lt;L10097,"LOW ZONE BIAS","EQUILIBRIUM"))</f>
        <v>EQUILIBRIUM</v>
      </c>
    </row>
    <row r="10098">
      <c r="A10098">
        <v>17473</v>
      </c>
      <c r="B10098" t="str">
        <v>2018-04-23</v>
      </c>
      <c r="C10098" t="str">
        <v>Evening</v>
      </c>
      <c r="D10098">
        <v>2</v>
      </c>
      <c r="E10098" t="str">
        <f>IF(MOD(D10098,2)=0,"EVEN","ODD")</f>
        <v>EVEN</v>
      </c>
      <c r="F10098" t="str">
        <f>IF(D10098&lt;=18,"LOW (1-18)","HIGH (19-36)")</f>
        <v>LOW (1-18)</v>
      </c>
      <c r="G10098">
        <f>INT((D10098-1)/6)+1</f>
        <v>1</v>
      </c>
      <c r="H10098">
        <f>MOD(D10098-1,6)+1</f>
        <v>2</v>
      </c>
      <c r="I10098">
        <f>37-D10098</f>
        <v>35</v>
      </c>
      <c r="J10098">
        <f>ABS(D10098-D10099)</f>
        <v>3</v>
      </c>
      <c r="K10098">
        <f>AVERAGE(D10098:D10102)</f>
        <v>2</v>
      </c>
      <c r="L10098">
        <f>AVERAGE(D10098:D10117)</f>
        <v>2</v>
      </c>
      <c r="M10098">
        <f>K10098-L10098</f>
        <v>0</v>
      </c>
      <c r="N10098" t="str">
        <f>IF(K10098&gt;L10098,"HIGH ZONE BIAS",IF(K10098&lt;L10098,"LOW ZONE BIAS","EQUILIBRIUM"))</f>
        <v>EQUILIBRIUM</v>
      </c>
    </row>
    <row r="10099">
      <c r="A10099">
        <v>17472</v>
      </c>
      <c r="B10099" t="str">
        <v>2018-04-23</v>
      </c>
      <c r="C10099" t="str">
        <v>Afternoon</v>
      </c>
      <c r="D10099">
        <v>5</v>
      </c>
      <c r="E10099" t="str">
        <f>IF(MOD(D10099,2)=0,"EVEN","ODD")</f>
        <v>ODD</v>
      </c>
      <c r="F10099" t="str">
        <f>IF(D10099&lt;=18,"LOW (1-18)","HIGH (19-36)")</f>
        <v>LOW (1-18)</v>
      </c>
      <c r="G10099">
        <f>INT((D10099-1)/6)+1</f>
        <v>1</v>
      </c>
      <c r="H10099">
        <f>MOD(D10099-1,6)+1</f>
        <v>5</v>
      </c>
      <c r="I10099">
        <f>37-D10099</f>
        <v>32</v>
      </c>
      <c r="J10099">
        <f>ABS(D10099-D10100)</f>
        <v>30</v>
      </c>
      <c r="K10099">
        <f>AVERAGE(D10099:D10103)</f>
        <v>5</v>
      </c>
      <c r="L10099">
        <f>AVERAGE(D10099:D10118)</f>
        <v>5</v>
      </c>
      <c r="M10099">
        <f>K10099-L10099</f>
        <v>0</v>
      </c>
      <c r="N10099" t="str">
        <f>IF(K10099&gt;L10099,"HIGH ZONE BIAS",IF(K10099&lt;L10099,"LOW ZONE BIAS","EQUILIBRIUM"))</f>
        <v>EQUILIBRIUM</v>
      </c>
    </row>
    <row r="10100">
      <c r="A10100">
        <v>17471</v>
      </c>
      <c r="B10100" t="str">
        <v>2018-04-23</v>
      </c>
      <c r="C10100" t="str">
        <v>Midday</v>
      </c>
      <c r="D10100">
        <v>35</v>
      </c>
      <c r="E10100" t="str">
        <f>IF(MOD(D10100,2)=0,"EVEN","ODD")</f>
        <v>ODD</v>
      </c>
      <c r="F10100" t="str">
        <f>IF(D10100&lt;=18,"LOW (1-18)","HIGH (19-36)")</f>
        <v>HIGH (19-36)</v>
      </c>
      <c r="G10100">
        <f>INT((D10100-1)/6)+1</f>
        <v>6</v>
      </c>
      <c r="H10100">
        <f>MOD(D10100-1,6)+1</f>
        <v>5</v>
      </c>
      <c r="I10100">
        <f>37-D10100</f>
        <v>2</v>
      </c>
      <c r="J10100">
        <f>ABS(D10100-D10101)</f>
        <v>13</v>
      </c>
      <c r="K10100">
        <f>AVERAGE(D10100:D10104)</f>
        <v>35</v>
      </c>
      <c r="L10100">
        <f>AVERAGE(D10100:D10119)</f>
        <v>35</v>
      </c>
      <c r="M10100">
        <f>K10100-L10100</f>
        <v>0</v>
      </c>
      <c r="N10100" t="str">
        <f>IF(K10100&gt;L10100,"HIGH ZONE BIAS",IF(K10100&lt;L10100,"LOW ZONE BIAS","EQUILIBRIUM"))</f>
        <v>EQUILIBRIUM</v>
      </c>
    </row>
    <row r="10101">
      <c r="A10101">
        <v>17470</v>
      </c>
      <c r="B10101" t="str">
        <v>2018-04-23</v>
      </c>
      <c r="C10101" t="str">
        <v>Morning</v>
      </c>
      <c r="D10101">
        <v>22</v>
      </c>
      <c r="E10101" t="str">
        <f>IF(MOD(D10101,2)=0,"EVEN","ODD")</f>
        <v>EVEN</v>
      </c>
      <c r="F10101" t="str">
        <f>IF(D10101&lt;=18,"LOW (1-18)","HIGH (19-36)")</f>
        <v>HIGH (19-36)</v>
      </c>
      <c r="G10101">
        <f>INT((D10101-1)/6)+1</f>
        <v>4</v>
      </c>
      <c r="H10101">
        <f>MOD(D10101-1,6)+1</f>
        <v>4</v>
      </c>
      <c r="I10101">
        <f>37-D10101</f>
        <v>15</v>
      </c>
      <c r="J10101">
        <f>ABS(D10101-D10102)</f>
        <v>0</v>
      </c>
      <c r="K10101">
        <f>AVERAGE(D10101:D10105)</f>
        <v>22</v>
      </c>
      <c r="L10101">
        <f>AVERAGE(D10101:D10120)</f>
        <v>22</v>
      </c>
      <c r="M10101">
        <f>K10101-L10101</f>
        <v>0</v>
      </c>
      <c r="N10101" t="str">
        <f>IF(K10101&gt;L10101,"HIGH ZONE BIAS",IF(K10101&lt;L10101,"LOW ZONE BIAS","EQUILIBRIUM"))</f>
        <v>EQUILIBRIUM</v>
      </c>
    </row>
    <row r="10102">
      <c r="A10102">
        <v>17469</v>
      </c>
      <c r="B10102" t="str">
        <v>2018-04-21</v>
      </c>
      <c r="C10102" t="str">
        <v>Evening</v>
      </c>
      <c r="D10102">
        <v>22</v>
      </c>
      <c r="E10102" t="str">
        <f>IF(MOD(D10102,2)=0,"EVEN","ODD")</f>
        <v>EVEN</v>
      </c>
      <c r="F10102" t="str">
        <f>IF(D10102&lt;=18,"LOW (1-18)","HIGH (19-36)")</f>
        <v>HIGH (19-36)</v>
      </c>
      <c r="G10102">
        <f>INT((D10102-1)/6)+1</f>
        <v>4</v>
      </c>
      <c r="H10102">
        <f>MOD(D10102-1,6)+1</f>
        <v>4</v>
      </c>
      <c r="I10102">
        <f>37-D10102</f>
        <v>15</v>
      </c>
      <c r="J10102">
        <f>ABS(D10102-D10103)</f>
        <v>21</v>
      </c>
      <c r="K10102">
        <f>AVERAGE(D10102:D10106)</f>
        <v>22</v>
      </c>
      <c r="L10102">
        <f>AVERAGE(D10102:D10121)</f>
        <v>22</v>
      </c>
      <c r="M10102">
        <f>K10102-L10102</f>
        <v>0</v>
      </c>
      <c r="N10102" t="str">
        <f>IF(K10102&gt;L10102,"HIGH ZONE BIAS",IF(K10102&lt;L10102,"LOW ZONE BIAS","EQUILIBRIUM"))</f>
        <v>EQUILIBRIUM</v>
      </c>
    </row>
    <row r="10103">
      <c r="A10103">
        <v>17468</v>
      </c>
      <c r="B10103" t="str">
        <v>2018-04-21</v>
      </c>
      <c r="C10103" t="str">
        <v>Afternoon</v>
      </c>
      <c r="D10103">
        <v>1</v>
      </c>
      <c r="E10103" t="str">
        <f>IF(MOD(D10103,2)=0,"EVEN","ODD")</f>
        <v>ODD</v>
      </c>
      <c r="F10103" t="str">
        <f>IF(D10103&lt;=18,"LOW (1-18)","HIGH (19-36)")</f>
        <v>LOW (1-18)</v>
      </c>
      <c r="G10103">
        <f>INT((D10103-1)/6)+1</f>
        <v>1</v>
      </c>
      <c r="H10103">
        <f>MOD(D10103-1,6)+1</f>
        <v>1</v>
      </c>
      <c r="I10103">
        <f>37-D10103</f>
        <v>36</v>
      </c>
      <c r="J10103">
        <f>ABS(D10103-D10104)</f>
        <v>31</v>
      </c>
      <c r="K10103">
        <f>AVERAGE(D10103:D10107)</f>
        <v>1</v>
      </c>
      <c r="L10103">
        <f>AVERAGE(D10103:D10122)</f>
        <v>1</v>
      </c>
      <c r="M10103">
        <f>K10103-L10103</f>
        <v>0</v>
      </c>
      <c r="N10103" t="str">
        <f>IF(K10103&gt;L10103,"HIGH ZONE BIAS",IF(K10103&lt;L10103,"LOW ZONE BIAS","EQUILIBRIUM"))</f>
        <v>EQUILIBRIUM</v>
      </c>
    </row>
    <row r="10104">
      <c r="A10104">
        <v>17467</v>
      </c>
      <c r="B10104" t="str">
        <v>2018-04-21</v>
      </c>
      <c r="C10104" t="str">
        <v>Midday</v>
      </c>
      <c r="D10104">
        <v>32</v>
      </c>
      <c r="E10104" t="str">
        <f>IF(MOD(D10104,2)=0,"EVEN","ODD")</f>
        <v>EVEN</v>
      </c>
      <c r="F10104" t="str">
        <f>IF(D10104&lt;=18,"LOW (1-18)","HIGH (19-36)")</f>
        <v>HIGH (19-36)</v>
      </c>
      <c r="G10104">
        <f>INT((D10104-1)/6)+1</f>
        <v>6</v>
      </c>
      <c r="H10104">
        <f>MOD(D10104-1,6)+1</f>
        <v>2</v>
      </c>
      <c r="I10104">
        <f>37-D10104</f>
        <v>5</v>
      </c>
      <c r="J10104">
        <f>ABS(D10104-D10105)</f>
        <v>27</v>
      </c>
      <c r="K10104">
        <f>AVERAGE(D10104:D10108)</f>
        <v>32</v>
      </c>
      <c r="L10104">
        <f>AVERAGE(D10104:D10123)</f>
        <v>32</v>
      </c>
      <c r="M10104">
        <f>K10104-L10104</f>
        <v>0</v>
      </c>
      <c r="N10104" t="str">
        <f>IF(K10104&gt;L10104,"HIGH ZONE BIAS",IF(K10104&lt;L10104,"LOW ZONE BIAS","EQUILIBRIUM"))</f>
        <v>EQUILIBRIUM</v>
      </c>
    </row>
    <row r="10105">
      <c r="A10105">
        <v>17466</v>
      </c>
      <c r="B10105" t="str">
        <v>2018-04-21</v>
      </c>
      <c r="C10105" t="str">
        <v>Morning</v>
      </c>
      <c r="D10105">
        <v>5</v>
      </c>
      <c r="E10105" t="str">
        <f>IF(MOD(D10105,2)=0,"EVEN","ODD")</f>
        <v>ODD</v>
      </c>
      <c r="F10105" t="str">
        <f>IF(D10105&lt;=18,"LOW (1-18)","HIGH (19-36)")</f>
        <v>LOW (1-18)</v>
      </c>
      <c r="G10105">
        <f>INT((D10105-1)/6)+1</f>
        <v>1</v>
      </c>
      <c r="H10105">
        <f>MOD(D10105-1,6)+1</f>
        <v>5</v>
      </c>
      <c r="I10105">
        <f>37-D10105</f>
        <v>32</v>
      </c>
      <c r="J10105">
        <f>ABS(D10105-D10106)</f>
        <v>6</v>
      </c>
      <c r="K10105">
        <f>AVERAGE(D10105:D10109)</f>
        <v>5</v>
      </c>
      <c r="L10105">
        <f>AVERAGE(D10105:D10124)</f>
        <v>5</v>
      </c>
      <c r="M10105">
        <f>K10105-L10105</f>
        <v>0</v>
      </c>
      <c r="N10105" t="str">
        <f>IF(K10105&gt;L10105,"HIGH ZONE BIAS",IF(K10105&lt;L10105,"LOW ZONE BIAS","EQUILIBRIUM"))</f>
        <v>EQUILIBRIUM</v>
      </c>
    </row>
    <row r="10106">
      <c r="A10106">
        <v>17465</v>
      </c>
      <c r="B10106" t="str">
        <v>2018-04-20</v>
      </c>
      <c r="C10106" t="str">
        <v>Evening</v>
      </c>
      <c r="D10106">
        <v>11</v>
      </c>
      <c r="E10106" t="str">
        <f>IF(MOD(D10106,2)=0,"EVEN","ODD")</f>
        <v>ODD</v>
      </c>
      <c r="F10106" t="str">
        <f>IF(D10106&lt;=18,"LOW (1-18)","HIGH (19-36)")</f>
        <v>LOW (1-18)</v>
      </c>
      <c r="G10106">
        <f>INT((D10106-1)/6)+1</f>
        <v>2</v>
      </c>
      <c r="H10106">
        <f>MOD(D10106-1,6)+1</f>
        <v>5</v>
      </c>
      <c r="I10106">
        <f>37-D10106</f>
        <v>26</v>
      </c>
      <c r="J10106">
        <f>ABS(D10106-D10107)</f>
        <v>25</v>
      </c>
      <c r="K10106">
        <f>AVERAGE(D10106:D10110)</f>
        <v>11</v>
      </c>
      <c r="L10106">
        <f>AVERAGE(D10106:D10125)</f>
        <v>11</v>
      </c>
      <c r="M10106">
        <f>K10106-L10106</f>
        <v>0</v>
      </c>
      <c r="N10106" t="str">
        <f>IF(K10106&gt;L10106,"HIGH ZONE BIAS",IF(K10106&lt;L10106,"LOW ZONE BIAS","EQUILIBRIUM"))</f>
        <v>EQUILIBRIUM</v>
      </c>
    </row>
    <row r="10107">
      <c r="A10107">
        <v>17464</v>
      </c>
      <c r="B10107" t="str">
        <v>2018-04-20</v>
      </c>
      <c r="C10107" t="str">
        <v>Afternoon</v>
      </c>
      <c r="D10107">
        <v>36</v>
      </c>
      <c r="E10107" t="str">
        <f>IF(MOD(D10107,2)=0,"EVEN","ODD")</f>
        <v>EVEN</v>
      </c>
      <c r="F10107" t="str">
        <f>IF(D10107&lt;=18,"LOW (1-18)","HIGH (19-36)")</f>
        <v>HIGH (19-36)</v>
      </c>
      <c r="G10107">
        <f>INT((D10107-1)/6)+1</f>
        <v>6</v>
      </c>
      <c r="H10107">
        <f>MOD(D10107-1,6)+1</f>
        <v>6</v>
      </c>
      <c r="I10107">
        <f>37-D10107</f>
        <v>1</v>
      </c>
      <c r="J10107">
        <f>ABS(D10107-D10108)</f>
        <v>14</v>
      </c>
      <c r="K10107">
        <f>AVERAGE(D10107:D10111)</f>
        <v>36</v>
      </c>
      <c r="L10107">
        <f>AVERAGE(D10107:D10126)</f>
        <v>36</v>
      </c>
      <c r="M10107">
        <f>K10107-L10107</f>
        <v>0</v>
      </c>
      <c r="N10107" t="str">
        <f>IF(K10107&gt;L10107,"HIGH ZONE BIAS",IF(K10107&lt;L10107,"LOW ZONE BIAS","EQUILIBRIUM"))</f>
        <v>EQUILIBRIUM</v>
      </c>
    </row>
    <row r="10108">
      <c r="A10108">
        <v>17463</v>
      </c>
      <c r="B10108" t="str">
        <v>2018-04-20</v>
      </c>
      <c r="C10108" t="str">
        <v>Midday</v>
      </c>
      <c r="D10108">
        <v>22</v>
      </c>
      <c r="E10108" t="str">
        <f>IF(MOD(D10108,2)=0,"EVEN","ODD")</f>
        <v>EVEN</v>
      </c>
      <c r="F10108" t="str">
        <f>IF(D10108&lt;=18,"LOW (1-18)","HIGH (19-36)")</f>
        <v>HIGH (19-36)</v>
      </c>
      <c r="G10108">
        <f>INT((D10108-1)/6)+1</f>
        <v>4</v>
      </c>
      <c r="H10108">
        <f>MOD(D10108-1,6)+1</f>
        <v>4</v>
      </c>
      <c r="I10108">
        <f>37-D10108</f>
        <v>15</v>
      </c>
      <c r="J10108">
        <f>ABS(D10108-D10109)</f>
        <v>5</v>
      </c>
      <c r="K10108">
        <f>AVERAGE(D10108:D10112)</f>
        <v>22</v>
      </c>
      <c r="L10108">
        <f>AVERAGE(D10108:D10127)</f>
        <v>22</v>
      </c>
      <c r="M10108">
        <f>K10108-L10108</f>
        <v>0</v>
      </c>
      <c r="N10108" t="str">
        <f>IF(K10108&gt;L10108,"HIGH ZONE BIAS",IF(K10108&lt;L10108,"LOW ZONE BIAS","EQUILIBRIUM"))</f>
        <v>EQUILIBRIUM</v>
      </c>
    </row>
    <row r="10109">
      <c r="A10109">
        <v>17462</v>
      </c>
      <c r="B10109" t="str">
        <v>2018-04-20</v>
      </c>
      <c r="C10109" t="str">
        <v>Morning</v>
      </c>
      <c r="D10109">
        <v>17</v>
      </c>
      <c r="E10109" t="str">
        <f>IF(MOD(D10109,2)=0,"EVEN","ODD")</f>
        <v>ODD</v>
      </c>
      <c r="F10109" t="str">
        <f>IF(D10109&lt;=18,"LOW (1-18)","HIGH (19-36)")</f>
        <v>LOW (1-18)</v>
      </c>
      <c r="G10109">
        <f>INT((D10109-1)/6)+1</f>
        <v>3</v>
      </c>
      <c r="H10109">
        <f>MOD(D10109-1,6)+1</f>
        <v>5</v>
      </c>
      <c r="I10109">
        <f>37-D10109</f>
        <v>20</v>
      </c>
      <c r="J10109">
        <f>ABS(D10109-D10110)</f>
        <v>15</v>
      </c>
      <c r="K10109">
        <f>AVERAGE(D10109:D10113)</f>
        <v>17</v>
      </c>
      <c r="L10109">
        <f>AVERAGE(D10109:D10128)</f>
        <v>17</v>
      </c>
      <c r="M10109">
        <f>K10109-L10109</f>
        <v>0</v>
      </c>
      <c r="N10109" t="str">
        <f>IF(K10109&gt;L10109,"HIGH ZONE BIAS",IF(K10109&lt;L10109,"LOW ZONE BIAS","EQUILIBRIUM"))</f>
        <v>EQUILIBRIUM</v>
      </c>
    </row>
    <row r="10110">
      <c r="A10110">
        <v>17461</v>
      </c>
      <c r="B10110" t="str">
        <v>2018-04-19</v>
      </c>
      <c r="C10110" t="str">
        <v>Evening</v>
      </c>
      <c r="D10110">
        <v>32</v>
      </c>
      <c r="E10110" t="str">
        <f>IF(MOD(D10110,2)=0,"EVEN","ODD")</f>
        <v>EVEN</v>
      </c>
      <c r="F10110" t="str">
        <f>IF(D10110&lt;=18,"LOW (1-18)","HIGH (19-36)")</f>
        <v>HIGH (19-36)</v>
      </c>
      <c r="G10110">
        <f>INT((D10110-1)/6)+1</f>
        <v>6</v>
      </c>
      <c r="H10110">
        <f>MOD(D10110-1,6)+1</f>
        <v>2</v>
      </c>
      <c r="I10110">
        <f>37-D10110</f>
        <v>5</v>
      </c>
      <c r="J10110">
        <f>ABS(D10110-D10111)</f>
        <v>20</v>
      </c>
      <c r="K10110">
        <f>AVERAGE(D10110:D10114)</f>
        <v>32</v>
      </c>
      <c r="L10110">
        <f>AVERAGE(D10110:D10129)</f>
        <v>32</v>
      </c>
      <c r="M10110">
        <f>K10110-L10110</f>
        <v>0</v>
      </c>
      <c r="N10110" t="str">
        <f>IF(K10110&gt;L10110,"HIGH ZONE BIAS",IF(K10110&lt;L10110,"LOW ZONE BIAS","EQUILIBRIUM"))</f>
        <v>EQUILIBRIUM</v>
      </c>
    </row>
    <row r="10111">
      <c r="A10111">
        <v>17460</v>
      </c>
      <c r="B10111" t="str">
        <v>2018-04-19</v>
      </c>
      <c r="C10111" t="str">
        <v>Afternoon</v>
      </c>
      <c r="D10111">
        <v>12</v>
      </c>
      <c r="E10111" t="str">
        <f>IF(MOD(D10111,2)=0,"EVEN","ODD")</f>
        <v>EVEN</v>
      </c>
      <c r="F10111" t="str">
        <f>IF(D10111&lt;=18,"LOW (1-18)","HIGH (19-36)")</f>
        <v>LOW (1-18)</v>
      </c>
      <c r="G10111">
        <f>INT((D10111-1)/6)+1</f>
        <v>2</v>
      </c>
      <c r="H10111">
        <f>MOD(D10111-1,6)+1</f>
        <v>6</v>
      </c>
      <c r="I10111">
        <f>37-D10111</f>
        <v>25</v>
      </c>
      <c r="J10111">
        <f>ABS(D10111-D10112)</f>
        <v>4</v>
      </c>
      <c r="K10111">
        <f>AVERAGE(D10111:D10115)</f>
        <v>12</v>
      </c>
      <c r="L10111">
        <f>AVERAGE(D10111:D10130)</f>
        <v>12</v>
      </c>
      <c r="M10111">
        <f>K10111-L10111</f>
        <v>0</v>
      </c>
      <c r="N10111" t="str">
        <f>IF(K10111&gt;L10111,"HIGH ZONE BIAS",IF(K10111&lt;L10111,"LOW ZONE BIAS","EQUILIBRIUM"))</f>
        <v>EQUILIBRIUM</v>
      </c>
    </row>
    <row r="10112">
      <c r="A10112">
        <v>17459</v>
      </c>
      <c r="B10112" t="str">
        <v>2018-04-19</v>
      </c>
      <c r="C10112" t="str">
        <v>Midday</v>
      </c>
      <c r="D10112">
        <v>8</v>
      </c>
      <c r="E10112" t="str">
        <f>IF(MOD(D10112,2)=0,"EVEN","ODD")</f>
        <v>EVEN</v>
      </c>
      <c r="F10112" t="str">
        <f>IF(D10112&lt;=18,"LOW (1-18)","HIGH (19-36)")</f>
        <v>LOW (1-18)</v>
      </c>
      <c r="G10112">
        <f>INT((D10112-1)/6)+1</f>
        <v>2</v>
      </c>
      <c r="H10112">
        <f>MOD(D10112-1,6)+1</f>
        <v>2</v>
      </c>
      <c r="I10112">
        <f>37-D10112</f>
        <v>29</v>
      </c>
      <c r="J10112">
        <f>ABS(D10112-D10113)</f>
        <v>6</v>
      </c>
      <c r="K10112">
        <f>AVERAGE(D10112:D10116)</f>
        <v>8</v>
      </c>
      <c r="L10112">
        <f>AVERAGE(D10112:D10131)</f>
        <v>8</v>
      </c>
      <c r="M10112">
        <f>K10112-L10112</f>
        <v>0</v>
      </c>
      <c r="N10112" t="str">
        <f>IF(K10112&gt;L10112,"HIGH ZONE BIAS",IF(K10112&lt;L10112,"LOW ZONE BIAS","EQUILIBRIUM"))</f>
        <v>EQUILIBRIUM</v>
      </c>
    </row>
    <row r="10113">
      <c r="A10113">
        <v>17458</v>
      </c>
      <c r="B10113" t="str">
        <v>2018-04-19</v>
      </c>
      <c r="C10113" t="str">
        <v>Morning</v>
      </c>
      <c r="D10113">
        <v>2</v>
      </c>
      <c r="E10113" t="str">
        <f>IF(MOD(D10113,2)=0,"EVEN","ODD")</f>
        <v>EVEN</v>
      </c>
      <c r="F10113" t="str">
        <f>IF(D10113&lt;=18,"LOW (1-18)","HIGH (19-36)")</f>
        <v>LOW (1-18)</v>
      </c>
      <c r="G10113">
        <f>INT((D10113-1)/6)+1</f>
        <v>1</v>
      </c>
      <c r="H10113">
        <f>MOD(D10113-1,6)+1</f>
        <v>2</v>
      </c>
      <c r="I10113">
        <f>37-D10113</f>
        <v>35</v>
      </c>
      <c r="J10113">
        <f>ABS(D10113-D10114)</f>
        <v>29</v>
      </c>
      <c r="K10113">
        <f>AVERAGE(D10113:D10117)</f>
        <v>2</v>
      </c>
      <c r="L10113">
        <f>AVERAGE(D10113:D10132)</f>
        <v>2</v>
      </c>
      <c r="M10113">
        <f>K10113-L10113</f>
        <v>0</v>
      </c>
      <c r="N10113" t="str">
        <f>IF(K10113&gt;L10113,"HIGH ZONE BIAS",IF(K10113&lt;L10113,"LOW ZONE BIAS","EQUILIBRIUM"))</f>
        <v>EQUILIBRIUM</v>
      </c>
    </row>
    <row r="10114">
      <c r="A10114">
        <v>17457</v>
      </c>
      <c r="B10114" t="str">
        <v>2018-04-18</v>
      </c>
      <c r="C10114" t="str">
        <v>Evening</v>
      </c>
      <c r="D10114">
        <v>31</v>
      </c>
      <c r="E10114" t="str">
        <f>IF(MOD(D10114,2)=0,"EVEN","ODD")</f>
        <v>ODD</v>
      </c>
      <c r="F10114" t="str">
        <f>IF(D10114&lt;=18,"LOW (1-18)","HIGH (19-36)")</f>
        <v>HIGH (19-36)</v>
      </c>
      <c r="G10114">
        <f>INT((D10114-1)/6)+1</f>
        <v>6</v>
      </c>
      <c r="H10114">
        <f>MOD(D10114-1,6)+1</f>
        <v>1</v>
      </c>
      <c r="I10114">
        <f>37-D10114</f>
        <v>6</v>
      </c>
      <c r="J10114">
        <f>ABS(D10114-D10115)</f>
        <v>28</v>
      </c>
      <c r="K10114">
        <f>AVERAGE(D10114:D10118)</f>
        <v>31</v>
      </c>
      <c r="L10114">
        <f>AVERAGE(D10114:D10133)</f>
        <v>31</v>
      </c>
      <c r="M10114">
        <f>K10114-L10114</f>
        <v>0</v>
      </c>
      <c r="N10114" t="str">
        <f>IF(K10114&gt;L10114,"HIGH ZONE BIAS",IF(K10114&lt;L10114,"LOW ZONE BIAS","EQUILIBRIUM"))</f>
        <v>EQUILIBRIUM</v>
      </c>
    </row>
    <row r="10115">
      <c r="A10115">
        <v>17456</v>
      </c>
      <c r="B10115" t="str">
        <v>2018-04-18</v>
      </c>
      <c r="C10115" t="str">
        <v>Afternoon</v>
      </c>
      <c r="D10115">
        <v>3</v>
      </c>
      <c r="E10115" t="str">
        <f>IF(MOD(D10115,2)=0,"EVEN","ODD")</f>
        <v>ODD</v>
      </c>
      <c r="F10115" t="str">
        <f>IF(D10115&lt;=18,"LOW (1-18)","HIGH (19-36)")</f>
        <v>LOW (1-18)</v>
      </c>
      <c r="G10115">
        <f>INT((D10115-1)/6)+1</f>
        <v>1</v>
      </c>
      <c r="H10115">
        <f>MOD(D10115-1,6)+1</f>
        <v>3</v>
      </c>
      <c r="I10115">
        <f>37-D10115</f>
        <v>34</v>
      </c>
      <c r="J10115">
        <f>ABS(D10115-D10116)</f>
        <v>31</v>
      </c>
      <c r="K10115">
        <f>AVERAGE(D10115:D10119)</f>
        <v>3</v>
      </c>
      <c r="L10115">
        <f>AVERAGE(D10115:D10134)</f>
        <v>3</v>
      </c>
      <c r="M10115">
        <f>K10115-L10115</f>
        <v>0</v>
      </c>
      <c r="N10115" t="str">
        <f>IF(K10115&gt;L10115,"HIGH ZONE BIAS",IF(K10115&lt;L10115,"LOW ZONE BIAS","EQUILIBRIUM"))</f>
        <v>EQUILIBRIUM</v>
      </c>
    </row>
    <row r="10116">
      <c r="A10116">
        <v>17455</v>
      </c>
      <c r="B10116" t="str">
        <v>2018-04-18</v>
      </c>
      <c r="C10116" t="str">
        <v>Midday</v>
      </c>
      <c r="D10116">
        <v>34</v>
      </c>
      <c r="E10116" t="str">
        <f>IF(MOD(D10116,2)=0,"EVEN","ODD")</f>
        <v>EVEN</v>
      </c>
      <c r="F10116" t="str">
        <f>IF(D10116&lt;=18,"LOW (1-18)","HIGH (19-36)")</f>
        <v>HIGH (19-36)</v>
      </c>
      <c r="G10116">
        <f>INT((D10116-1)/6)+1</f>
        <v>6</v>
      </c>
      <c r="H10116">
        <f>MOD(D10116-1,6)+1</f>
        <v>4</v>
      </c>
      <c r="I10116">
        <f>37-D10116</f>
        <v>3</v>
      </c>
      <c r="J10116">
        <f>ABS(D10116-D10117)</f>
        <v>32</v>
      </c>
      <c r="K10116">
        <f>AVERAGE(D10116:D10120)</f>
        <v>34</v>
      </c>
      <c r="L10116">
        <f>AVERAGE(D10116:D10135)</f>
        <v>34</v>
      </c>
      <c r="M10116">
        <f>K10116-L10116</f>
        <v>0</v>
      </c>
      <c r="N10116" t="str">
        <f>IF(K10116&gt;L10116,"HIGH ZONE BIAS",IF(K10116&lt;L10116,"LOW ZONE BIAS","EQUILIBRIUM"))</f>
        <v>EQUILIBRIUM</v>
      </c>
    </row>
    <row r="10117">
      <c r="A10117">
        <v>17454</v>
      </c>
      <c r="B10117" t="str">
        <v>2018-04-18</v>
      </c>
      <c r="C10117" t="str">
        <v>Morning</v>
      </c>
      <c r="D10117">
        <v>2</v>
      </c>
      <c r="E10117" t="str">
        <f>IF(MOD(D10117,2)=0,"EVEN","ODD")</f>
        <v>EVEN</v>
      </c>
      <c r="F10117" t="str">
        <f>IF(D10117&lt;=18,"LOW (1-18)","HIGH (19-36)")</f>
        <v>LOW (1-18)</v>
      </c>
      <c r="G10117">
        <f>INT((D10117-1)/6)+1</f>
        <v>1</v>
      </c>
      <c r="H10117">
        <f>MOD(D10117-1,6)+1</f>
        <v>2</v>
      </c>
      <c r="I10117">
        <f>37-D10117</f>
        <v>35</v>
      </c>
      <c r="J10117">
        <f>ABS(D10117-D10118)</f>
        <v>33</v>
      </c>
      <c r="K10117">
        <f>AVERAGE(D10117:D10121)</f>
        <v>2</v>
      </c>
      <c r="L10117">
        <f>AVERAGE(D10117:D10136)</f>
        <v>2</v>
      </c>
      <c r="M10117">
        <f>K10117-L10117</f>
        <v>0</v>
      </c>
      <c r="N10117" t="str">
        <f>IF(K10117&gt;L10117,"HIGH ZONE BIAS",IF(K10117&lt;L10117,"LOW ZONE BIAS","EQUILIBRIUM"))</f>
        <v>EQUILIBRIUM</v>
      </c>
    </row>
    <row r="10118">
      <c r="A10118">
        <v>17453</v>
      </c>
      <c r="B10118" t="str">
        <v>2018-04-17</v>
      </c>
      <c r="C10118" t="str">
        <v>Evening</v>
      </c>
      <c r="D10118">
        <v>35</v>
      </c>
      <c r="E10118" t="str">
        <f>IF(MOD(D10118,2)=0,"EVEN","ODD")</f>
        <v>ODD</v>
      </c>
      <c r="F10118" t="str">
        <f>IF(D10118&lt;=18,"LOW (1-18)","HIGH (19-36)")</f>
        <v>HIGH (19-36)</v>
      </c>
      <c r="G10118">
        <f>INT((D10118-1)/6)+1</f>
        <v>6</v>
      </c>
      <c r="H10118">
        <f>MOD(D10118-1,6)+1</f>
        <v>5</v>
      </c>
      <c r="I10118">
        <f>37-D10118</f>
        <v>2</v>
      </c>
      <c r="J10118">
        <f>ABS(D10118-D10119)</f>
        <v>11</v>
      </c>
      <c r="K10118">
        <f>AVERAGE(D10118:D10122)</f>
        <v>35</v>
      </c>
      <c r="L10118">
        <f>AVERAGE(D10118:D10137)</f>
        <v>35</v>
      </c>
      <c r="M10118">
        <f>K10118-L10118</f>
        <v>0</v>
      </c>
      <c r="N10118" t="str">
        <f>IF(K10118&gt;L10118,"HIGH ZONE BIAS",IF(K10118&lt;L10118,"LOW ZONE BIAS","EQUILIBRIUM"))</f>
        <v>EQUILIBRIUM</v>
      </c>
    </row>
    <row r="10119">
      <c r="A10119">
        <v>17452</v>
      </c>
      <c r="B10119" t="str">
        <v>2018-04-17</v>
      </c>
      <c r="C10119" t="str">
        <v>Afternoon</v>
      </c>
      <c r="D10119">
        <v>24</v>
      </c>
      <c r="E10119" t="str">
        <f>IF(MOD(D10119,2)=0,"EVEN","ODD")</f>
        <v>EVEN</v>
      </c>
      <c r="F10119" t="str">
        <f>IF(D10119&lt;=18,"LOW (1-18)","HIGH (19-36)")</f>
        <v>HIGH (19-36)</v>
      </c>
      <c r="G10119">
        <f>INT((D10119-1)/6)+1</f>
        <v>4</v>
      </c>
      <c r="H10119">
        <f>MOD(D10119-1,6)+1</f>
        <v>6</v>
      </c>
      <c r="I10119">
        <f>37-D10119</f>
        <v>13</v>
      </c>
      <c r="J10119">
        <f>ABS(D10119-D10120)</f>
        <v>22</v>
      </c>
      <c r="K10119">
        <f>AVERAGE(D10119:D10123)</f>
        <v>24</v>
      </c>
      <c r="L10119">
        <f>AVERAGE(D10119:D10138)</f>
        <v>24</v>
      </c>
      <c r="M10119">
        <f>K10119-L10119</f>
        <v>0</v>
      </c>
      <c r="N10119" t="str">
        <f>IF(K10119&gt;L10119,"HIGH ZONE BIAS",IF(K10119&lt;L10119,"LOW ZONE BIAS","EQUILIBRIUM"))</f>
        <v>EQUILIBRIUM</v>
      </c>
    </row>
    <row r="10120">
      <c r="A10120">
        <v>17451</v>
      </c>
      <c r="B10120" t="str">
        <v>2018-04-17</v>
      </c>
      <c r="C10120" t="str">
        <v>Midday</v>
      </c>
      <c r="D10120">
        <v>2</v>
      </c>
      <c r="E10120" t="str">
        <f>IF(MOD(D10120,2)=0,"EVEN","ODD")</f>
        <v>EVEN</v>
      </c>
      <c r="F10120" t="str">
        <f>IF(D10120&lt;=18,"LOW (1-18)","HIGH (19-36)")</f>
        <v>LOW (1-18)</v>
      </c>
      <c r="G10120">
        <f>INT((D10120-1)/6)+1</f>
        <v>1</v>
      </c>
      <c r="H10120">
        <f>MOD(D10120-1,6)+1</f>
        <v>2</v>
      </c>
      <c r="I10120">
        <f>37-D10120</f>
        <v>35</v>
      </c>
      <c r="J10120">
        <f>ABS(D10120-D10121)</f>
        <v>22</v>
      </c>
      <c r="K10120">
        <f>AVERAGE(D10120:D10124)</f>
        <v>2</v>
      </c>
      <c r="L10120">
        <f>AVERAGE(D10120:D10139)</f>
        <v>2</v>
      </c>
      <c r="M10120">
        <f>K10120-L10120</f>
        <v>0</v>
      </c>
      <c r="N10120" t="str">
        <f>IF(K10120&gt;L10120,"HIGH ZONE BIAS",IF(K10120&lt;L10120,"LOW ZONE BIAS","EQUILIBRIUM"))</f>
        <v>EQUILIBRIUM</v>
      </c>
    </row>
    <row r="10121">
      <c r="A10121">
        <v>17450</v>
      </c>
      <c r="B10121" t="str">
        <v>2018-04-17</v>
      </c>
      <c r="C10121" t="str">
        <v>Morning</v>
      </c>
      <c r="D10121">
        <v>24</v>
      </c>
      <c r="E10121" t="str">
        <f>IF(MOD(D10121,2)=0,"EVEN","ODD")</f>
        <v>EVEN</v>
      </c>
      <c r="F10121" t="str">
        <f>IF(D10121&lt;=18,"LOW (1-18)","HIGH (19-36)")</f>
        <v>HIGH (19-36)</v>
      </c>
      <c r="G10121">
        <f>INT((D10121-1)/6)+1</f>
        <v>4</v>
      </c>
      <c r="H10121">
        <f>MOD(D10121-1,6)+1</f>
        <v>6</v>
      </c>
      <c r="I10121">
        <f>37-D10121</f>
        <v>13</v>
      </c>
      <c r="J10121">
        <f>ABS(D10121-D10122)</f>
        <v>8</v>
      </c>
      <c r="K10121">
        <f>AVERAGE(D10121:D10125)</f>
        <v>24</v>
      </c>
      <c r="L10121">
        <f>AVERAGE(D10121:D10140)</f>
        <v>24</v>
      </c>
      <c r="M10121">
        <f>K10121-L10121</f>
        <v>0</v>
      </c>
      <c r="N10121" t="str">
        <f>IF(K10121&gt;L10121,"HIGH ZONE BIAS",IF(K10121&lt;L10121,"LOW ZONE BIAS","EQUILIBRIUM"))</f>
        <v>EQUILIBRIUM</v>
      </c>
    </row>
    <row r="10122">
      <c r="A10122">
        <v>17449</v>
      </c>
      <c r="B10122" t="str">
        <v>2018-04-16</v>
      </c>
      <c r="C10122" t="str">
        <v>Evening</v>
      </c>
      <c r="D10122">
        <v>16</v>
      </c>
      <c r="E10122" t="str">
        <f>IF(MOD(D10122,2)=0,"EVEN","ODD")</f>
        <v>EVEN</v>
      </c>
      <c r="F10122" t="str">
        <f>IF(D10122&lt;=18,"LOW (1-18)","HIGH (19-36)")</f>
        <v>LOW (1-18)</v>
      </c>
      <c r="G10122">
        <f>INT((D10122-1)/6)+1</f>
        <v>3</v>
      </c>
      <c r="H10122">
        <f>MOD(D10122-1,6)+1</f>
        <v>4</v>
      </c>
      <c r="I10122">
        <f>37-D10122</f>
        <v>21</v>
      </c>
      <c r="J10122">
        <f>ABS(D10122-D10123)</f>
        <v>6</v>
      </c>
      <c r="K10122">
        <f>AVERAGE(D10122:D10126)</f>
        <v>16</v>
      </c>
      <c r="L10122">
        <f>AVERAGE(D10122:D10141)</f>
        <v>16</v>
      </c>
      <c r="M10122">
        <f>K10122-L10122</f>
        <v>0</v>
      </c>
      <c r="N10122" t="str">
        <f>IF(K10122&gt;L10122,"HIGH ZONE BIAS",IF(K10122&lt;L10122,"LOW ZONE BIAS","EQUILIBRIUM"))</f>
        <v>EQUILIBRIUM</v>
      </c>
    </row>
    <row r="10123">
      <c r="A10123">
        <v>17448</v>
      </c>
      <c r="B10123" t="str">
        <v>2018-04-16</v>
      </c>
      <c r="C10123" t="str">
        <v>Afternoon</v>
      </c>
      <c r="D10123">
        <v>22</v>
      </c>
      <c r="E10123" t="str">
        <f>IF(MOD(D10123,2)=0,"EVEN","ODD")</f>
        <v>EVEN</v>
      </c>
      <c r="F10123" t="str">
        <f>IF(D10123&lt;=18,"LOW (1-18)","HIGH (19-36)")</f>
        <v>HIGH (19-36)</v>
      </c>
      <c r="G10123">
        <f>INT((D10123-1)/6)+1</f>
        <v>4</v>
      </c>
      <c r="H10123">
        <f>MOD(D10123-1,6)+1</f>
        <v>4</v>
      </c>
      <c r="I10123">
        <f>37-D10123</f>
        <v>15</v>
      </c>
      <c r="J10123">
        <f>ABS(D10123-D10124)</f>
        <v>17</v>
      </c>
      <c r="K10123">
        <f>AVERAGE(D10123:D10127)</f>
        <v>22</v>
      </c>
      <c r="L10123">
        <f>AVERAGE(D10123:D10142)</f>
        <v>22</v>
      </c>
      <c r="M10123">
        <f>K10123-L10123</f>
        <v>0</v>
      </c>
      <c r="N10123" t="str">
        <f>IF(K10123&gt;L10123,"HIGH ZONE BIAS",IF(K10123&lt;L10123,"LOW ZONE BIAS","EQUILIBRIUM"))</f>
        <v>EQUILIBRIUM</v>
      </c>
    </row>
    <row r="10124">
      <c r="A10124">
        <v>17447</v>
      </c>
      <c r="B10124" t="str">
        <v>2018-04-16</v>
      </c>
      <c r="C10124" t="str">
        <v>Midday</v>
      </c>
      <c r="D10124">
        <v>5</v>
      </c>
      <c r="E10124" t="str">
        <f>IF(MOD(D10124,2)=0,"EVEN","ODD")</f>
        <v>ODD</v>
      </c>
      <c r="F10124" t="str">
        <f>IF(D10124&lt;=18,"LOW (1-18)","HIGH (19-36)")</f>
        <v>LOW (1-18)</v>
      </c>
      <c r="G10124">
        <f>INT((D10124-1)/6)+1</f>
        <v>1</v>
      </c>
      <c r="H10124">
        <f>MOD(D10124-1,6)+1</f>
        <v>5</v>
      </c>
      <c r="I10124">
        <f>37-D10124</f>
        <v>32</v>
      </c>
      <c r="J10124">
        <f>ABS(D10124-D10125)</f>
        <v>8</v>
      </c>
      <c r="K10124">
        <f>AVERAGE(D10124:D10128)</f>
        <v>5</v>
      </c>
      <c r="L10124">
        <f>AVERAGE(D10124:D10143)</f>
        <v>5</v>
      </c>
      <c r="M10124">
        <f>K10124-L10124</f>
        <v>0</v>
      </c>
      <c r="N10124" t="str">
        <f>IF(K10124&gt;L10124,"HIGH ZONE BIAS",IF(K10124&lt;L10124,"LOW ZONE BIAS","EQUILIBRIUM"))</f>
        <v>EQUILIBRIUM</v>
      </c>
    </row>
    <row r="10125">
      <c r="A10125">
        <v>17446</v>
      </c>
      <c r="B10125" t="str">
        <v>2018-04-16</v>
      </c>
      <c r="C10125" t="str">
        <v>Morning</v>
      </c>
      <c r="D10125">
        <v>13</v>
      </c>
      <c r="E10125" t="str">
        <f>IF(MOD(D10125,2)=0,"EVEN","ODD")</f>
        <v>ODD</v>
      </c>
      <c r="F10125" t="str">
        <f>IF(D10125&lt;=18,"LOW (1-18)","HIGH (19-36)")</f>
        <v>LOW (1-18)</v>
      </c>
      <c r="G10125">
        <f>INT((D10125-1)/6)+1</f>
        <v>3</v>
      </c>
      <c r="H10125">
        <f>MOD(D10125-1,6)+1</f>
        <v>1</v>
      </c>
      <c r="I10125">
        <f>37-D10125</f>
        <v>24</v>
      </c>
      <c r="J10125">
        <f>ABS(D10125-D10126)</f>
        <v>2</v>
      </c>
      <c r="K10125">
        <f>AVERAGE(D10125:D10129)</f>
        <v>13</v>
      </c>
      <c r="L10125">
        <f>AVERAGE(D10125:D10144)</f>
        <v>13</v>
      </c>
      <c r="M10125">
        <f>K10125-L10125</f>
        <v>0</v>
      </c>
      <c r="N10125" t="str">
        <f>IF(K10125&gt;L10125,"HIGH ZONE BIAS",IF(K10125&lt;L10125,"LOW ZONE BIAS","EQUILIBRIUM"))</f>
        <v>EQUILIBRIUM</v>
      </c>
    </row>
    <row r="10126">
      <c r="A10126">
        <v>17445</v>
      </c>
      <c r="B10126" t="str">
        <v>2018-04-14</v>
      </c>
      <c r="C10126" t="str">
        <v>Evening</v>
      </c>
      <c r="D10126">
        <v>11</v>
      </c>
      <c r="E10126" t="str">
        <f>IF(MOD(D10126,2)=0,"EVEN","ODD")</f>
        <v>ODD</v>
      </c>
      <c r="F10126" t="str">
        <f>IF(D10126&lt;=18,"LOW (1-18)","HIGH (19-36)")</f>
        <v>LOW (1-18)</v>
      </c>
      <c r="G10126">
        <f>INT((D10126-1)/6)+1</f>
        <v>2</v>
      </c>
      <c r="H10126">
        <f>MOD(D10126-1,6)+1</f>
        <v>5</v>
      </c>
      <c r="I10126">
        <f>37-D10126</f>
        <v>26</v>
      </c>
      <c r="J10126">
        <f>ABS(D10126-D10127)</f>
        <v>11</v>
      </c>
      <c r="K10126">
        <f>AVERAGE(D10126:D10130)</f>
        <v>11</v>
      </c>
      <c r="L10126">
        <f>AVERAGE(D10126:D10145)</f>
        <v>11</v>
      </c>
      <c r="M10126">
        <f>K10126-L10126</f>
        <v>0</v>
      </c>
      <c r="N10126" t="str">
        <f>IF(K10126&gt;L10126,"HIGH ZONE BIAS",IF(K10126&lt;L10126,"LOW ZONE BIAS","EQUILIBRIUM"))</f>
        <v>EQUILIBRIUM</v>
      </c>
    </row>
    <row r="10127">
      <c r="A10127">
        <v>17444</v>
      </c>
      <c r="B10127" t="str">
        <v>2018-04-14</v>
      </c>
      <c r="C10127" t="str">
        <v>Afternoon</v>
      </c>
      <c r="D10127">
        <v>22</v>
      </c>
      <c r="E10127" t="str">
        <f>IF(MOD(D10127,2)=0,"EVEN","ODD")</f>
        <v>EVEN</v>
      </c>
      <c r="F10127" t="str">
        <f>IF(D10127&lt;=18,"LOW (1-18)","HIGH (19-36)")</f>
        <v>HIGH (19-36)</v>
      </c>
      <c r="G10127">
        <f>INT((D10127-1)/6)+1</f>
        <v>4</v>
      </c>
      <c r="H10127">
        <f>MOD(D10127-1,6)+1</f>
        <v>4</v>
      </c>
      <c r="I10127">
        <f>37-D10127</f>
        <v>15</v>
      </c>
      <c r="J10127">
        <f>ABS(D10127-D10128)</f>
        <v>7</v>
      </c>
      <c r="K10127">
        <f>AVERAGE(D10127:D10131)</f>
        <v>22</v>
      </c>
      <c r="L10127">
        <f>AVERAGE(D10127:D10146)</f>
        <v>22</v>
      </c>
      <c r="M10127">
        <f>K10127-L10127</f>
        <v>0</v>
      </c>
      <c r="N10127" t="str">
        <f>IF(K10127&gt;L10127,"HIGH ZONE BIAS",IF(K10127&lt;L10127,"LOW ZONE BIAS","EQUILIBRIUM"))</f>
        <v>EQUILIBRIUM</v>
      </c>
    </row>
    <row r="10128">
      <c r="A10128">
        <v>17443</v>
      </c>
      <c r="B10128" t="str">
        <v>2018-04-14</v>
      </c>
      <c r="C10128" t="str">
        <v>Midday</v>
      </c>
      <c r="D10128">
        <v>29</v>
      </c>
      <c r="E10128" t="str">
        <f>IF(MOD(D10128,2)=0,"EVEN","ODD")</f>
        <v>ODD</v>
      </c>
      <c r="F10128" t="str">
        <f>IF(D10128&lt;=18,"LOW (1-18)","HIGH (19-36)")</f>
        <v>HIGH (19-36)</v>
      </c>
      <c r="G10128">
        <f>INT((D10128-1)/6)+1</f>
        <v>5</v>
      </c>
      <c r="H10128">
        <f>MOD(D10128-1,6)+1</f>
        <v>5</v>
      </c>
      <c r="I10128">
        <f>37-D10128</f>
        <v>8</v>
      </c>
      <c r="J10128">
        <f>ABS(D10128-D10129)</f>
        <v>3</v>
      </c>
      <c r="K10128">
        <f>AVERAGE(D10128:D10132)</f>
        <v>29</v>
      </c>
      <c r="L10128">
        <f>AVERAGE(D10128:D10147)</f>
        <v>29</v>
      </c>
      <c r="M10128">
        <f>K10128-L10128</f>
        <v>0</v>
      </c>
      <c r="N10128" t="str">
        <f>IF(K10128&gt;L10128,"HIGH ZONE BIAS",IF(K10128&lt;L10128,"LOW ZONE BIAS","EQUILIBRIUM"))</f>
        <v>EQUILIBRIUM</v>
      </c>
    </row>
    <row r="10129">
      <c r="A10129">
        <v>17442</v>
      </c>
      <c r="B10129" t="str">
        <v>2018-04-14</v>
      </c>
      <c r="C10129" t="str">
        <v>Morning</v>
      </c>
      <c r="D10129">
        <v>32</v>
      </c>
      <c r="E10129" t="str">
        <f>IF(MOD(D10129,2)=0,"EVEN","ODD")</f>
        <v>EVEN</v>
      </c>
      <c r="F10129" t="str">
        <f>IF(D10129&lt;=18,"LOW (1-18)","HIGH (19-36)")</f>
        <v>HIGH (19-36)</v>
      </c>
      <c r="G10129">
        <f>INT((D10129-1)/6)+1</f>
        <v>6</v>
      </c>
      <c r="H10129">
        <f>MOD(D10129-1,6)+1</f>
        <v>2</v>
      </c>
      <c r="I10129">
        <f>37-D10129</f>
        <v>5</v>
      </c>
      <c r="J10129">
        <f>ABS(D10129-D10130)</f>
        <v>19</v>
      </c>
      <c r="K10129">
        <f>AVERAGE(D10129:D10133)</f>
        <v>32</v>
      </c>
      <c r="L10129">
        <f>AVERAGE(D10129:D10148)</f>
        <v>32</v>
      </c>
      <c r="M10129">
        <f>K10129-L10129</f>
        <v>0</v>
      </c>
      <c r="N10129" t="str">
        <f>IF(K10129&gt;L10129,"HIGH ZONE BIAS",IF(K10129&lt;L10129,"LOW ZONE BIAS","EQUILIBRIUM"))</f>
        <v>EQUILIBRIUM</v>
      </c>
    </row>
    <row r="10130">
      <c r="A10130">
        <v>17441</v>
      </c>
      <c r="B10130" t="str">
        <v>2018-04-13</v>
      </c>
      <c r="C10130" t="str">
        <v>Evening</v>
      </c>
      <c r="D10130">
        <v>13</v>
      </c>
      <c r="E10130" t="str">
        <f>IF(MOD(D10130,2)=0,"EVEN","ODD")</f>
        <v>ODD</v>
      </c>
      <c r="F10130" t="str">
        <f>IF(D10130&lt;=18,"LOW (1-18)","HIGH (19-36)")</f>
        <v>LOW (1-18)</v>
      </c>
      <c r="G10130">
        <f>INT((D10130-1)/6)+1</f>
        <v>3</v>
      </c>
      <c r="H10130">
        <f>MOD(D10130-1,6)+1</f>
        <v>1</v>
      </c>
      <c r="I10130">
        <f>37-D10130</f>
        <v>24</v>
      </c>
      <c r="J10130">
        <f>ABS(D10130-D10131)</f>
        <v>16</v>
      </c>
      <c r="K10130">
        <f>AVERAGE(D10130:D10134)</f>
        <v>13</v>
      </c>
      <c r="L10130">
        <f>AVERAGE(D10130:D10149)</f>
        <v>13</v>
      </c>
      <c r="M10130">
        <f>K10130-L10130</f>
        <v>0</v>
      </c>
      <c r="N10130" t="str">
        <f>IF(K10130&gt;L10130,"HIGH ZONE BIAS",IF(K10130&lt;L10130,"LOW ZONE BIAS","EQUILIBRIUM"))</f>
        <v>EQUILIBRIUM</v>
      </c>
    </row>
    <row r="10131">
      <c r="A10131">
        <v>17440</v>
      </c>
      <c r="B10131" t="str">
        <v>2018-04-13</v>
      </c>
      <c r="C10131" t="str">
        <v>Afternoon</v>
      </c>
      <c r="D10131">
        <v>29</v>
      </c>
      <c r="E10131" t="str">
        <f>IF(MOD(D10131,2)=0,"EVEN","ODD")</f>
        <v>ODD</v>
      </c>
      <c r="F10131" t="str">
        <f>IF(D10131&lt;=18,"LOW (1-18)","HIGH (19-36)")</f>
        <v>HIGH (19-36)</v>
      </c>
      <c r="G10131">
        <f>INT((D10131-1)/6)+1</f>
        <v>5</v>
      </c>
      <c r="H10131">
        <f>MOD(D10131-1,6)+1</f>
        <v>5</v>
      </c>
      <c r="I10131">
        <f>37-D10131</f>
        <v>8</v>
      </c>
      <c r="J10131">
        <f>ABS(D10131-D10132)</f>
        <v>16</v>
      </c>
      <c r="K10131">
        <f>AVERAGE(D10131:D10135)</f>
        <v>29</v>
      </c>
      <c r="L10131">
        <f>AVERAGE(D10131:D10150)</f>
        <v>29</v>
      </c>
      <c r="M10131">
        <f>K10131-L10131</f>
        <v>0</v>
      </c>
      <c r="N10131" t="str">
        <f>IF(K10131&gt;L10131,"HIGH ZONE BIAS",IF(K10131&lt;L10131,"LOW ZONE BIAS","EQUILIBRIUM"))</f>
        <v>EQUILIBRIUM</v>
      </c>
    </row>
    <row r="10132">
      <c r="A10132">
        <v>17439</v>
      </c>
      <c r="B10132" t="str">
        <v>2018-04-13</v>
      </c>
      <c r="C10132" t="str">
        <v>Midday</v>
      </c>
      <c r="D10132">
        <v>13</v>
      </c>
      <c r="E10132" t="str">
        <f>IF(MOD(D10132,2)=0,"EVEN","ODD")</f>
        <v>ODD</v>
      </c>
      <c r="F10132" t="str">
        <f>IF(D10132&lt;=18,"LOW (1-18)","HIGH (19-36)")</f>
        <v>LOW (1-18)</v>
      </c>
      <c r="G10132">
        <f>INT((D10132-1)/6)+1</f>
        <v>3</v>
      </c>
      <c r="H10132">
        <f>MOD(D10132-1,6)+1</f>
        <v>1</v>
      </c>
      <c r="I10132">
        <f>37-D10132</f>
        <v>24</v>
      </c>
      <c r="J10132">
        <f>ABS(D10132-D10133)</f>
        <v>19</v>
      </c>
      <c r="K10132">
        <f>AVERAGE(D10132:D10136)</f>
        <v>13</v>
      </c>
      <c r="L10132">
        <f>AVERAGE(D10132:D10151)</f>
        <v>13</v>
      </c>
      <c r="M10132">
        <f>K10132-L10132</f>
        <v>0</v>
      </c>
      <c r="N10132" t="str">
        <f>IF(K10132&gt;L10132,"HIGH ZONE BIAS",IF(K10132&lt;L10132,"LOW ZONE BIAS","EQUILIBRIUM"))</f>
        <v>EQUILIBRIUM</v>
      </c>
    </row>
    <row r="10133">
      <c r="A10133">
        <v>17438</v>
      </c>
      <c r="B10133" t="str">
        <v>2018-04-13</v>
      </c>
      <c r="C10133" t="str">
        <v>Morning</v>
      </c>
      <c r="D10133">
        <v>32</v>
      </c>
      <c r="E10133" t="str">
        <f>IF(MOD(D10133,2)=0,"EVEN","ODD")</f>
        <v>EVEN</v>
      </c>
      <c r="F10133" t="str">
        <f>IF(D10133&lt;=18,"LOW (1-18)","HIGH (19-36)")</f>
        <v>HIGH (19-36)</v>
      </c>
      <c r="G10133">
        <f>INT((D10133-1)/6)+1</f>
        <v>6</v>
      </c>
      <c r="H10133">
        <f>MOD(D10133-1,6)+1</f>
        <v>2</v>
      </c>
      <c r="I10133">
        <f>37-D10133</f>
        <v>5</v>
      </c>
      <c r="J10133">
        <f>ABS(D10133-D10134)</f>
        <v>4</v>
      </c>
      <c r="K10133">
        <f>AVERAGE(D10133:D10137)</f>
        <v>32</v>
      </c>
      <c r="L10133">
        <f>AVERAGE(D10133:D10152)</f>
        <v>32</v>
      </c>
      <c r="M10133">
        <f>K10133-L10133</f>
        <v>0</v>
      </c>
      <c r="N10133" t="str">
        <f>IF(K10133&gt;L10133,"HIGH ZONE BIAS",IF(K10133&lt;L10133,"LOW ZONE BIAS","EQUILIBRIUM"))</f>
        <v>EQUILIBRIUM</v>
      </c>
    </row>
    <row r="10134">
      <c r="A10134">
        <v>17437</v>
      </c>
      <c r="B10134" t="str">
        <v>2018-04-12</v>
      </c>
      <c r="C10134" t="str">
        <v>Evening</v>
      </c>
      <c r="D10134">
        <v>28</v>
      </c>
      <c r="E10134" t="str">
        <f>IF(MOD(D10134,2)=0,"EVEN","ODD")</f>
        <v>EVEN</v>
      </c>
      <c r="F10134" t="str">
        <f>IF(D10134&lt;=18,"LOW (1-18)","HIGH (19-36)")</f>
        <v>HIGH (19-36)</v>
      </c>
      <c r="G10134">
        <f>INT((D10134-1)/6)+1</f>
        <v>5</v>
      </c>
      <c r="H10134">
        <f>MOD(D10134-1,6)+1</f>
        <v>4</v>
      </c>
      <c r="I10134">
        <f>37-D10134</f>
        <v>9</v>
      </c>
      <c r="J10134">
        <f>ABS(D10134-D10135)</f>
        <v>4</v>
      </c>
      <c r="K10134">
        <f>AVERAGE(D10134:D10138)</f>
        <v>28</v>
      </c>
      <c r="L10134">
        <f>AVERAGE(D10134:D10153)</f>
        <v>28</v>
      </c>
      <c r="M10134">
        <f>K10134-L10134</f>
        <v>0</v>
      </c>
      <c r="N10134" t="str">
        <f>IF(K10134&gt;L10134,"HIGH ZONE BIAS",IF(K10134&lt;L10134,"LOW ZONE BIAS","EQUILIBRIUM"))</f>
        <v>EQUILIBRIUM</v>
      </c>
    </row>
    <row r="10135">
      <c r="A10135">
        <v>17436</v>
      </c>
      <c r="B10135" t="str">
        <v>2018-04-12</v>
      </c>
      <c r="C10135" t="str">
        <v>Afternoon</v>
      </c>
      <c r="D10135">
        <v>32</v>
      </c>
      <c r="E10135" t="str">
        <f>IF(MOD(D10135,2)=0,"EVEN","ODD")</f>
        <v>EVEN</v>
      </c>
      <c r="F10135" t="str">
        <f>IF(D10135&lt;=18,"LOW (1-18)","HIGH (19-36)")</f>
        <v>HIGH (19-36)</v>
      </c>
      <c r="G10135">
        <f>INT((D10135-1)/6)+1</f>
        <v>6</v>
      </c>
      <c r="H10135">
        <f>MOD(D10135-1,6)+1</f>
        <v>2</v>
      </c>
      <c r="I10135">
        <f>37-D10135</f>
        <v>5</v>
      </c>
      <c r="J10135">
        <f>ABS(D10135-D10136)</f>
        <v>13</v>
      </c>
      <c r="K10135">
        <f>AVERAGE(D10135:D10139)</f>
        <v>32</v>
      </c>
      <c r="L10135">
        <f>AVERAGE(D10135:D10154)</f>
        <v>32</v>
      </c>
      <c r="M10135">
        <f>K10135-L10135</f>
        <v>0</v>
      </c>
      <c r="N10135" t="str">
        <f>IF(K10135&gt;L10135,"HIGH ZONE BIAS",IF(K10135&lt;L10135,"LOW ZONE BIAS","EQUILIBRIUM"))</f>
        <v>EQUILIBRIUM</v>
      </c>
    </row>
    <row r="10136">
      <c r="A10136">
        <v>17435</v>
      </c>
      <c r="B10136" t="str">
        <v>2018-04-12</v>
      </c>
      <c r="C10136" t="str">
        <v>Midday</v>
      </c>
      <c r="D10136">
        <v>19</v>
      </c>
      <c r="E10136" t="str">
        <f>IF(MOD(D10136,2)=0,"EVEN","ODD")</f>
        <v>ODD</v>
      </c>
      <c r="F10136" t="str">
        <f>IF(D10136&lt;=18,"LOW (1-18)","HIGH (19-36)")</f>
        <v>HIGH (19-36)</v>
      </c>
      <c r="G10136">
        <f>INT((D10136-1)/6)+1</f>
        <v>4</v>
      </c>
      <c r="H10136">
        <f>MOD(D10136-1,6)+1</f>
        <v>1</v>
      </c>
      <c r="I10136">
        <f>37-D10136</f>
        <v>18</v>
      </c>
      <c r="J10136">
        <f>ABS(D10136-D10137)</f>
        <v>12</v>
      </c>
      <c r="K10136">
        <f>AVERAGE(D10136:D10140)</f>
        <v>19</v>
      </c>
      <c r="L10136">
        <f>AVERAGE(D10136:D10155)</f>
        <v>19</v>
      </c>
      <c r="M10136">
        <f>K10136-L10136</f>
        <v>0</v>
      </c>
      <c r="N10136" t="str">
        <f>IF(K10136&gt;L10136,"HIGH ZONE BIAS",IF(K10136&lt;L10136,"LOW ZONE BIAS","EQUILIBRIUM"))</f>
        <v>EQUILIBRIUM</v>
      </c>
    </row>
    <row r="10137">
      <c r="A10137">
        <v>17434</v>
      </c>
      <c r="B10137" t="str">
        <v>2018-04-12</v>
      </c>
      <c r="C10137" t="str">
        <v>Morning</v>
      </c>
      <c r="D10137">
        <v>7</v>
      </c>
      <c r="E10137" t="str">
        <f>IF(MOD(D10137,2)=0,"EVEN","ODD")</f>
        <v>ODD</v>
      </c>
      <c r="F10137" t="str">
        <f>IF(D10137&lt;=18,"LOW (1-18)","HIGH (19-36)")</f>
        <v>LOW (1-18)</v>
      </c>
      <c r="G10137">
        <f>INT((D10137-1)/6)+1</f>
        <v>2</v>
      </c>
      <c r="H10137">
        <f>MOD(D10137-1,6)+1</f>
        <v>1</v>
      </c>
      <c r="I10137">
        <f>37-D10137</f>
        <v>30</v>
      </c>
      <c r="J10137">
        <f>ABS(D10137-D10138)</f>
        <v>17</v>
      </c>
      <c r="K10137">
        <f>AVERAGE(D10137:D10141)</f>
        <v>7</v>
      </c>
      <c r="L10137">
        <f>AVERAGE(D10137:D10156)</f>
        <v>7</v>
      </c>
      <c r="M10137">
        <f>K10137-L10137</f>
        <v>0</v>
      </c>
      <c r="N10137" t="str">
        <f>IF(K10137&gt;L10137,"HIGH ZONE BIAS",IF(K10137&lt;L10137,"LOW ZONE BIAS","EQUILIBRIUM"))</f>
        <v>EQUILIBRIUM</v>
      </c>
    </row>
    <row r="10138">
      <c r="A10138">
        <v>17433</v>
      </c>
      <c r="B10138" t="str">
        <v>2018-04-11</v>
      </c>
      <c r="C10138" t="str">
        <v>Evening</v>
      </c>
      <c r="D10138">
        <v>24</v>
      </c>
      <c r="E10138" t="str">
        <f>IF(MOD(D10138,2)=0,"EVEN","ODD")</f>
        <v>EVEN</v>
      </c>
      <c r="F10138" t="str">
        <f>IF(D10138&lt;=18,"LOW (1-18)","HIGH (19-36)")</f>
        <v>HIGH (19-36)</v>
      </c>
      <c r="G10138">
        <f>INT((D10138-1)/6)+1</f>
        <v>4</v>
      </c>
      <c r="H10138">
        <f>MOD(D10138-1,6)+1</f>
        <v>6</v>
      </c>
      <c r="I10138">
        <f>37-D10138</f>
        <v>13</v>
      </c>
      <c r="J10138">
        <f>ABS(D10138-D10139)</f>
        <v>1</v>
      </c>
      <c r="K10138">
        <f>AVERAGE(D10138:D10142)</f>
        <v>24</v>
      </c>
      <c r="L10138">
        <f>AVERAGE(D10138:D10157)</f>
        <v>24</v>
      </c>
      <c r="M10138">
        <f>K10138-L10138</f>
        <v>0</v>
      </c>
      <c r="N10138" t="str">
        <f>IF(K10138&gt;L10138,"HIGH ZONE BIAS",IF(K10138&lt;L10138,"LOW ZONE BIAS","EQUILIBRIUM"))</f>
        <v>EQUILIBRIUM</v>
      </c>
    </row>
    <row r="10139">
      <c r="A10139">
        <v>17432</v>
      </c>
      <c r="B10139" t="str">
        <v>2018-04-11</v>
      </c>
      <c r="C10139" t="str">
        <v>Afternoon</v>
      </c>
      <c r="D10139">
        <v>23</v>
      </c>
      <c r="E10139" t="str">
        <f>IF(MOD(D10139,2)=0,"EVEN","ODD")</f>
        <v>ODD</v>
      </c>
      <c r="F10139" t="str">
        <f>IF(D10139&lt;=18,"LOW (1-18)","HIGH (19-36)")</f>
        <v>HIGH (19-36)</v>
      </c>
      <c r="G10139">
        <f>INT((D10139-1)/6)+1</f>
        <v>4</v>
      </c>
      <c r="H10139">
        <f>MOD(D10139-1,6)+1</f>
        <v>5</v>
      </c>
      <c r="I10139">
        <f>37-D10139</f>
        <v>14</v>
      </c>
      <c r="J10139">
        <f>ABS(D10139-D10140)</f>
        <v>21</v>
      </c>
      <c r="K10139">
        <f>AVERAGE(D10139:D10143)</f>
        <v>23</v>
      </c>
      <c r="L10139">
        <f>AVERAGE(D10139:D10158)</f>
        <v>23</v>
      </c>
      <c r="M10139">
        <f>K10139-L10139</f>
        <v>0</v>
      </c>
      <c r="N10139" t="str">
        <f>IF(K10139&gt;L10139,"HIGH ZONE BIAS",IF(K10139&lt;L10139,"LOW ZONE BIAS","EQUILIBRIUM"))</f>
        <v>EQUILIBRIUM</v>
      </c>
    </row>
    <row r="10140">
      <c r="A10140">
        <v>17431</v>
      </c>
      <c r="B10140" t="str">
        <v>2018-04-11</v>
      </c>
      <c r="C10140" t="str">
        <v>Midday</v>
      </c>
      <c r="D10140">
        <v>2</v>
      </c>
      <c r="E10140" t="str">
        <f>IF(MOD(D10140,2)=0,"EVEN","ODD")</f>
        <v>EVEN</v>
      </c>
      <c r="F10140" t="str">
        <f>IF(D10140&lt;=18,"LOW (1-18)","HIGH (19-36)")</f>
        <v>LOW (1-18)</v>
      </c>
      <c r="G10140">
        <f>INT((D10140-1)/6)+1</f>
        <v>1</v>
      </c>
      <c r="H10140">
        <f>MOD(D10140-1,6)+1</f>
        <v>2</v>
      </c>
      <c r="I10140">
        <f>37-D10140</f>
        <v>35</v>
      </c>
      <c r="J10140">
        <f>ABS(D10140-D10141)</f>
        <v>31</v>
      </c>
      <c r="K10140">
        <f>AVERAGE(D10140:D10144)</f>
        <v>2</v>
      </c>
      <c r="L10140">
        <f>AVERAGE(D10140:D10159)</f>
        <v>2</v>
      </c>
      <c r="M10140">
        <f>K10140-L10140</f>
        <v>0</v>
      </c>
      <c r="N10140" t="str">
        <f>IF(K10140&gt;L10140,"HIGH ZONE BIAS",IF(K10140&lt;L10140,"LOW ZONE BIAS","EQUILIBRIUM"))</f>
        <v>EQUILIBRIUM</v>
      </c>
    </row>
    <row r="10141">
      <c r="A10141">
        <v>17430</v>
      </c>
      <c r="B10141" t="str">
        <v>2018-04-11</v>
      </c>
      <c r="C10141" t="str">
        <v>Morning</v>
      </c>
      <c r="D10141">
        <v>33</v>
      </c>
      <c r="E10141" t="str">
        <f>IF(MOD(D10141,2)=0,"EVEN","ODD")</f>
        <v>ODD</v>
      </c>
      <c r="F10141" t="str">
        <f>IF(D10141&lt;=18,"LOW (1-18)","HIGH (19-36)")</f>
        <v>HIGH (19-36)</v>
      </c>
      <c r="G10141">
        <f>INT((D10141-1)/6)+1</f>
        <v>6</v>
      </c>
      <c r="H10141">
        <f>MOD(D10141-1,6)+1</f>
        <v>3</v>
      </c>
      <c r="I10141">
        <f>37-D10141</f>
        <v>4</v>
      </c>
      <c r="J10141">
        <f>ABS(D10141-D10142)</f>
        <v>10</v>
      </c>
      <c r="K10141">
        <f>AVERAGE(D10141:D10145)</f>
        <v>33</v>
      </c>
      <c r="L10141">
        <f>AVERAGE(D10141:D10160)</f>
        <v>33</v>
      </c>
      <c r="M10141">
        <f>K10141-L10141</f>
        <v>0</v>
      </c>
      <c r="N10141" t="str">
        <f>IF(K10141&gt;L10141,"HIGH ZONE BIAS",IF(K10141&lt;L10141,"LOW ZONE BIAS","EQUILIBRIUM"))</f>
        <v>EQUILIBRIUM</v>
      </c>
    </row>
    <row r="10142">
      <c r="A10142">
        <v>17429</v>
      </c>
      <c r="B10142" t="str">
        <v>2018-04-10</v>
      </c>
      <c r="C10142" t="str">
        <v>Evening</v>
      </c>
      <c r="D10142">
        <v>23</v>
      </c>
      <c r="E10142" t="str">
        <f>IF(MOD(D10142,2)=0,"EVEN","ODD")</f>
        <v>ODD</v>
      </c>
      <c r="F10142" t="str">
        <f>IF(D10142&lt;=18,"LOW (1-18)","HIGH (19-36)")</f>
        <v>HIGH (19-36)</v>
      </c>
      <c r="G10142">
        <f>INT((D10142-1)/6)+1</f>
        <v>4</v>
      </c>
      <c r="H10142">
        <f>MOD(D10142-1,6)+1</f>
        <v>5</v>
      </c>
      <c r="I10142">
        <f>37-D10142</f>
        <v>14</v>
      </c>
      <c r="J10142">
        <f>ABS(D10142-D10143)</f>
        <v>0</v>
      </c>
      <c r="K10142">
        <f>AVERAGE(D10142:D10146)</f>
        <v>23</v>
      </c>
      <c r="L10142">
        <f>AVERAGE(D10142:D10161)</f>
        <v>23</v>
      </c>
      <c r="M10142">
        <f>K10142-L10142</f>
        <v>0</v>
      </c>
      <c r="N10142" t="str">
        <f>IF(K10142&gt;L10142,"HIGH ZONE BIAS",IF(K10142&lt;L10142,"LOW ZONE BIAS","EQUILIBRIUM"))</f>
        <v>EQUILIBRIUM</v>
      </c>
    </row>
    <row r="10143">
      <c r="A10143">
        <v>17428</v>
      </c>
      <c r="B10143" t="str">
        <v>2018-04-10</v>
      </c>
      <c r="C10143" t="str">
        <v>Afternoon</v>
      </c>
      <c r="D10143">
        <v>23</v>
      </c>
      <c r="E10143" t="str">
        <f>IF(MOD(D10143,2)=0,"EVEN","ODD")</f>
        <v>ODD</v>
      </c>
      <c r="F10143" t="str">
        <f>IF(D10143&lt;=18,"LOW (1-18)","HIGH (19-36)")</f>
        <v>HIGH (19-36)</v>
      </c>
      <c r="G10143">
        <f>INT((D10143-1)/6)+1</f>
        <v>4</v>
      </c>
      <c r="H10143">
        <f>MOD(D10143-1,6)+1</f>
        <v>5</v>
      </c>
      <c r="I10143">
        <f>37-D10143</f>
        <v>14</v>
      </c>
      <c r="J10143">
        <f>ABS(D10143-D10144)</f>
        <v>18</v>
      </c>
      <c r="K10143">
        <f>AVERAGE(D10143:D10147)</f>
        <v>23</v>
      </c>
      <c r="L10143">
        <f>AVERAGE(D10143:D10162)</f>
        <v>23</v>
      </c>
      <c r="M10143">
        <f>K10143-L10143</f>
        <v>0</v>
      </c>
      <c r="N10143" t="str">
        <f>IF(K10143&gt;L10143,"HIGH ZONE BIAS",IF(K10143&lt;L10143,"LOW ZONE BIAS","EQUILIBRIUM"))</f>
        <v>EQUILIBRIUM</v>
      </c>
    </row>
    <row r="10144">
      <c r="A10144">
        <v>17427</v>
      </c>
      <c r="B10144" t="str">
        <v>2018-04-10</v>
      </c>
      <c r="C10144" t="str">
        <v>Midday</v>
      </c>
      <c r="D10144">
        <v>5</v>
      </c>
      <c r="E10144" t="str">
        <f>IF(MOD(D10144,2)=0,"EVEN","ODD")</f>
        <v>ODD</v>
      </c>
      <c r="F10144" t="str">
        <f>IF(D10144&lt;=18,"LOW (1-18)","HIGH (19-36)")</f>
        <v>LOW (1-18)</v>
      </c>
      <c r="G10144">
        <f>INT((D10144-1)/6)+1</f>
        <v>1</v>
      </c>
      <c r="H10144">
        <f>MOD(D10144-1,6)+1</f>
        <v>5</v>
      </c>
      <c r="I10144">
        <f>37-D10144</f>
        <v>32</v>
      </c>
      <c r="J10144">
        <f>ABS(D10144-D10145)</f>
        <v>1</v>
      </c>
      <c r="K10144">
        <f>AVERAGE(D10144:D10148)</f>
        <v>5</v>
      </c>
      <c r="L10144">
        <f>AVERAGE(D10144:D10163)</f>
        <v>5</v>
      </c>
      <c r="M10144">
        <f>K10144-L10144</f>
        <v>0</v>
      </c>
      <c r="N10144" t="str">
        <f>IF(K10144&gt;L10144,"HIGH ZONE BIAS",IF(K10144&lt;L10144,"LOW ZONE BIAS","EQUILIBRIUM"))</f>
        <v>EQUILIBRIUM</v>
      </c>
    </row>
    <row r="10145">
      <c r="A10145">
        <v>17426</v>
      </c>
      <c r="B10145" t="str">
        <v>2018-04-10</v>
      </c>
      <c r="C10145" t="str">
        <v>Morning</v>
      </c>
      <c r="D10145">
        <v>4</v>
      </c>
      <c r="E10145" t="str">
        <f>IF(MOD(D10145,2)=0,"EVEN","ODD")</f>
        <v>EVEN</v>
      </c>
      <c r="F10145" t="str">
        <f>IF(D10145&lt;=18,"LOW (1-18)","HIGH (19-36)")</f>
        <v>LOW (1-18)</v>
      </c>
      <c r="G10145">
        <f>INT((D10145-1)/6)+1</f>
        <v>1</v>
      </c>
      <c r="H10145">
        <f>MOD(D10145-1,6)+1</f>
        <v>4</v>
      </c>
      <c r="I10145">
        <f>37-D10145</f>
        <v>33</v>
      </c>
      <c r="J10145">
        <f>ABS(D10145-D10146)</f>
        <v>22</v>
      </c>
      <c r="K10145">
        <f>AVERAGE(D10145:D10149)</f>
        <v>4</v>
      </c>
      <c r="L10145">
        <f>AVERAGE(D10145:D10164)</f>
        <v>4</v>
      </c>
      <c r="M10145">
        <f>K10145-L10145</f>
        <v>0</v>
      </c>
      <c r="N10145" t="str">
        <f>IF(K10145&gt;L10145,"HIGH ZONE BIAS",IF(K10145&lt;L10145,"LOW ZONE BIAS","EQUILIBRIUM"))</f>
        <v>EQUILIBRIUM</v>
      </c>
    </row>
    <row r="10146">
      <c r="A10146">
        <v>17425</v>
      </c>
      <c r="B10146" t="str">
        <v>2018-04-09</v>
      </c>
      <c r="C10146" t="str">
        <v>Evening</v>
      </c>
      <c r="D10146">
        <v>26</v>
      </c>
      <c r="E10146" t="str">
        <f>IF(MOD(D10146,2)=0,"EVEN","ODD")</f>
        <v>EVEN</v>
      </c>
      <c r="F10146" t="str">
        <f>IF(D10146&lt;=18,"LOW (1-18)","HIGH (19-36)")</f>
        <v>HIGH (19-36)</v>
      </c>
      <c r="G10146">
        <f>INT((D10146-1)/6)+1</f>
        <v>5</v>
      </c>
      <c r="H10146">
        <f>MOD(D10146-1,6)+1</f>
        <v>2</v>
      </c>
      <c r="I10146">
        <f>37-D10146</f>
        <v>11</v>
      </c>
      <c r="J10146">
        <f>ABS(D10146-D10147)</f>
        <v>6</v>
      </c>
      <c r="K10146">
        <f>AVERAGE(D10146:D10150)</f>
        <v>26</v>
      </c>
      <c r="L10146">
        <f>AVERAGE(D10146:D10165)</f>
        <v>26</v>
      </c>
      <c r="M10146">
        <f>K10146-L10146</f>
        <v>0</v>
      </c>
      <c r="N10146" t="str">
        <f>IF(K10146&gt;L10146,"HIGH ZONE BIAS",IF(K10146&lt;L10146,"LOW ZONE BIAS","EQUILIBRIUM"))</f>
        <v>EQUILIBRIUM</v>
      </c>
    </row>
    <row r="10147">
      <c r="A10147">
        <v>17424</v>
      </c>
      <c r="B10147" t="str">
        <v>2018-04-09</v>
      </c>
      <c r="C10147" t="str">
        <v>Afternoon</v>
      </c>
      <c r="D10147">
        <v>20</v>
      </c>
      <c r="E10147" t="str">
        <f>IF(MOD(D10147,2)=0,"EVEN","ODD")</f>
        <v>EVEN</v>
      </c>
      <c r="F10147" t="str">
        <f>IF(D10147&lt;=18,"LOW (1-18)","HIGH (19-36)")</f>
        <v>HIGH (19-36)</v>
      </c>
      <c r="G10147">
        <f>INT((D10147-1)/6)+1</f>
        <v>4</v>
      </c>
      <c r="H10147">
        <f>MOD(D10147-1,6)+1</f>
        <v>2</v>
      </c>
      <c r="I10147">
        <f>37-D10147</f>
        <v>17</v>
      </c>
      <c r="J10147">
        <f>ABS(D10147-D10148)</f>
        <v>1</v>
      </c>
      <c r="K10147">
        <f>AVERAGE(D10147:D10151)</f>
        <v>20</v>
      </c>
      <c r="L10147">
        <f>AVERAGE(D10147:D10166)</f>
        <v>20</v>
      </c>
      <c r="M10147">
        <f>K10147-L10147</f>
        <v>0</v>
      </c>
      <c r="N10147" t="str">
        <f>IF(K10147&gt;L10147,"HIGH ZONE BIAS",IF(K10147&lt;L10147,"LOW ZONE BIAS","EQUILIBRIUM"))</f>
        <v>EQUILIBRIUM</v>
      </c>
    </row>
    <row r="10148">
      <c r="A10148">
        <v>17423</v>
      </c>
      <c r="B10148" t="str">
        <v>2018-04-09</v>
      </c>
      <c r="C10148" t="str">
        <v>Midday</v>
      </c>
      <c r="D10148">
        <v>19</v>
      </c>
      <c r="E10148" t="str">
        <f>IF(MOD(D10148,2)=0,"EVEN","ODD")</f>
        <v>ODD</v>
      </c>
      <c r="F10148" t="str">
        <f>IF(D10148&lt;=18,"LOW (1-18)","HIGH (19-36)")</f>
        <v>HIGH (19-36)</v>
      </c>
      <c r="G10148">
        <f>INT((D10148-1)/6)+1</f>
        <v>4</v>
      </c>
      <c r="H10148">
        <f>MOD(D10148-1,6)+1</f>
        <v>1</v>
      </c>
      <c r="I10148">
        <f>37-D10148</f>
        <v>18</v>
      </c>
      <c r="J10148">
        <f>ABS(D10148-D10149)</f>
        <v>3</v>
      </c>
      <c r="K10148">
        <f>AVERAGE(D10148:D10152)</f>
        <v>19</v>
      </c>
      <c r="L10148">
        <f>AVERAGE(D10148:D10167)</f>
        <v>19</v>
      </c>
      <c r="M10148">
        <f>K10148-L10148</f>
        <v>0</v>
      </c>
      <c r="N10148" t="str">
        <f>IF(K10148&gt;L10148,"HIGH ZONE BIAS",IF(K10148&lt;L10148,"LOW ZONE BIAS","EQUILIBRIUM"))</f>
        <v>EQUILIBRIUM</v>
      </c>
    </row>
    <row r="10149">
      <c r="A10149">
        <v>17422</v>
      </c>
      <c r="B10149" t="str">
        <v>2018-04-09</v>
      </c>
      <c r="C10149" t="str">
        <v>Morning</v>
      </c>
      <c r="D10149">
        <v>22</v>
      </c>
      <c r="E10149" t="str">
        <f>IF(MOD(D10149,2)=0,"EVEN","ODD")</f>
        <v>EVEN</v>
      </c>
      <c r="F10149" t="str">
        <f>IF(D10149&lt;=18,"LOW (1-18)","HIGH (19-36)")</f>
        <v>HIGH (19-36)</v>
      </c>
      <c r="G10149">
        <f>INT((D10149-1)/6)+1</f>
        <v>4</v>
      </c>
      <c r="H10149">
        <f>MOD(D10149-1,6)+1</f>
        <v>4</v>
      </c>
      <c r="I10149">
        <f>37-D10149</f>
        <v>15</v>
      </c>
      <c r="J10149">
        <f>ABS(D10149-D10150)</f>
        <v>1</v>
      </c>
      <c r="K10149">
        <f>AVERAGE(D10149:D10153)</f>
        <v>22</v>
      </c>
      <c r="L10149">
        <f>AVERAGE(D10149:D10168)</f>
        <v>22</v>
      </c>
      <c r="M10149">
        <f>K10149-L10149</f>
        <v>0</v>
      </c>
      <c r="N10149" t="str">
        <f>IF(K10149&gt;L10149,"HIGH ZONE BIAS",IF(K10149&lt;L10149,"LOW ZONE BIAS","EQUILIBRIUM"))</f>
        <v>EQUILIBRIUM</v>
      </c>
    </row>
    <row r="10150">
      <c r="A10150">
        <v>17421</v>
      </c>
      <c r="B10150" t="str">
        <v>2018-04-07</v>
      </c>
      <c r="C10150" t="str">
        <v>Evening</v>
      </c>
      <c r="D10150">
        <v>23</v>
      </c>
      <c r="E10150" t="str">
        <f>IF(MOD(D10150,2)=0,"EVEN","ODD")</f>
        <v>ODD</v>
      </c>
      <c r="F10150" t="str">
        <f>IF(D10150&lt;=18,"LOW (1-18)","HIGH (19-36)")</f>
        <v>HIGH (19-36)</v>
      </c>
      <c r="G10150">
        <f>INT((D10150-1)/6)+1</f>
        <v>4</v>
      </c>
      <c r="H10150">
        <f>MOD(D10150-1,6)+1</f>
        <v>5</v>
      </c>
      <c r="I10150">
        <f>37-D10150</f>
        <v>14</v>
      </c>
      <c r="J10150">
        <f>ABS(D10150-D10151)</f>
        <v>1</v>
      </c>
      <c r="K10150">
        <f>AVERAGE(D10150:D10154)</f>
        <v>23</v>
      </c>
      <c r="L10150">
        <f>AVERAGE(D10150:D10169)</f>
        <v>23</v>
      </c>
      <c r="M10150">
        <f>K10150-L10150</f>
        <v>0</v>
      </c>
      <c r="N10150" t="str">
        <f>IF(K10150&gt;L10150,"HIGH ZONE BIAS",IF(K10150&lt;L10150,"LOW ZONE BIAS","EQUILIBRIUM"))</f>
        <v>EQUILIBRIUM</v>
      </c>
    </row>
    <row r="10151">
      <c r="A10151">
        <v>17420</v>
      </c>
      <c r="B10151" t="str">
        <v>2018-04-07</v>
      </c>
      <c r="C10151" t="str">
        <v>Afternoon</v>
      </c>
      <c r="D10151">
        <v>22</v>
      </c>
      <c r="E10151" t="str">
        <f>IF(MOD(D10151,2)=0,"EVEN","ODD")</f>
        <v>EVEN</v>
      </c>
      <c r="F10151" t="str">
        <f>IF(D10151&lt;=18,"LOW (1-18)","HIGH (19-36)")</f>
        <v>HIGH (19-36)</v>
      </c>
      <c r="G10151">
        <f>INT((D10151-1)/6)+1</f>
        <v>4</v>
      </c>
      <c r="H10151">
        <f>MOD(D10151-1,6)+1</f>
        <v>4</v>
      </c>
      <c r="I10151">
        <f>37-D10151</f>
        <v>15</v>
      </c>
      <c r="J10151">
        <f>ABS(D10151-D10152)</f>
        <v>12</v>
      </c>
      <c r="K10151">
        <f>AVERAGE(D10151:D10155)</f>
        <v>22</v>
      </c>
      <c r="L10151">
        <f>AVERAGE(D10151:D10170)</f>
        <v>22</v>
      </c>
      <c r="M10151">
        <f>K10151-L10151</f>
        <v>0</v>
      </c>
      <c r="N10151" t="str">
        <f>IF(K10151&gt;L10151,"HIGH ZONE BIAS",IF(K10151&lt;L10151,"LOW ZONE BIAS","EQUILIBRIUM"))</f>
        <v>EQUILIBRIUM</v>
      </c>
    </row>
    <row r="10152">
      <c r="A10152">
        <v>17419</v>
      </c>
      <c r="B10152" t="str">
        <v>2018-04-07</v>
      </c>
      <c r="C10152" t="str">
        <v>Midday</v>
      </c>
      <c r="D10152">
        <v>10</v>
      </c>
      <c r="E10152" t="str">
        <f>IF(MOD(D10152,2)=0,"EVEN","ODD")</f>
        <v>EVEN</v>
      </c>
      <c r="F10152" t="str">
        <f>IF(D10152&lt;=18,"LOW (1-18)","HIGH (19-36)")</f>
        <v>LOW (1-18)</v>
      </c>
      <c r="G10152">
        <f>INT((D10152-1)/6)+1</f>
        <v>2</v>
      </c>
      <c r="H10152">
        <f>MOD(D10152-1,6)+1</f>
        <v>4</v>
      </c>
      <c r="I10152">
        <f>37-D10152</f>
        <v>27</v>
      </c>
      <c r="J10152">
        <f>ABS(D10152-D10153)</f>
        <v>24</v>
      </c>
      <c r="K10152">
        <f>AVERAGE(D10152:D10156)</f>
        <v>10</v>
      </c>
      <c r="L10152">
        <f>AVERAGE(D10152:D10171)</f>
        <v>10</v>
      </c>
      <c r="M10152">
        <f>K10152-L10152</f>
        <v>0</v>
      </c>
      <c r="N10152" t="str">
        <f>IF(K10152&gt;L10152,"HIGH ZONE BIAS",IF(K10152&lt;L10152,"LOW ZONE BIAS","EQUILIBRIUM"))</f>
        <v>EQUILIBRIUM</v>
      </c>
    </row>
    <row r="10153">
      <c r="A10153">
        <v>17418</v>
      </c>
      <c r="B10153" t="str">
        <v>2018-04-07</v>
      </c>
      <c r="C10153" t="str">
        <v>Morning</v>
      </c>
      <c r="D10153">
        <v>34</v>
      </c>
      <c r="E10153" t="str">
        <f>IF(MOD(D10153,2)=0,"EVEN","ODD")</f>
        <v>EVEN</v>
      </c>
      <c r="F10153" t="str">
        <f>IF(D10153&lt;=18,"LOW (1-18)","HIGH (19-36)")</f>
        <v>HIGH (19-36)</v>
      </c>
      <c r="G10153">
        <f>INT((D10153-1)/6)+1</f>
        <v>6</v>
      </c>
      <c r="H10153">
        <f>MOD(D10153-1,6)+1</f>
        <v>4</v>
      </c>
      <c r="I10153">
        <f>37-D10153</f>
        <v>3</v>
      </c>
      <c r="J10153">
        <f>ABS(D10153-D10154)</f>
        <v>1</v>
      </c>
      <c r="K10153">
        <f>AVERAGE(D10153:D10157)</f>
        <v>34</v>
      </c>
      <c r="L10153">
        <f>AVERAGE(D10153:D10172)</f>
        <v>34</v>
      </c>
      <c r="M10153">
        <f>K10153-L10153</f>
        <v>0</v>
      </c>
      <c r="N10153" t="str">
        <f>IF(K10153&gt;L10153,"HIGH ZONE BIAS",IF(K10153&lt;L10153,"LOW ZONE BIAS","EQUILIBRIUM"))</f>
        <v>EQUILIBRIUM</v>
      </c>
    </row>
    <row r="10154">
      <c r="A10154">
        <v>17417</v>
      </c>
      <c r="B10154" t="str">
        <v>2018-04-06</v>
      </c>
      <c r="C10154" t="str">
        <v>Evening</v>
      </c>
      <c r="D10154">
        <v>33</v>
      </c>
      <c r="E10154" t="str">
        <f>IF(MOD(D10154,2)=0,"EVEN","ODD")</f>
        <v>ODD</v>
      </c>
      <c r="F10154" t="str">
        <f>IF(D10154&lt;=18,"LOW (1-18)","HIGH (19-36)")</f>
        <v>HIGH (19-36)</v>
      </c>
      <c r="G10154">
        <f>INT((D10154-1)/6)+1</f>
        <v>6</v>
      </c>
      <c r="H10154">
        <f>MOD(D10154-1,6)+1</f>
        <v>3</v>
      </c>
      <c r="I10154">
        <f>37-D10154</f>
        <v>4</v>
      </c>
      <c r="J10154">
        <f>ABS(D10154-D10155)</f>
        <v>21</v>
      </c>
      <c r="K10154">
        <f>AVERAGE(D10154:D10158)</f>
        <v>33</v>
      </c>
      <c r="L10154">
        <f>AVERAGE(D10154:D10173)</f>
        <v>33</v>
      </c>
      <c r="M10154">
        <f>K10154-L10154</f>
        <v>0</v>
      </c>
      <c r="N10154" t="str">
        <f>IF(K10154&gt;L10154,"HIGH ZONE BIAS",IF(K10154&lt;L10154,"LOW ZONE BIAS","EQUILIBRIUM"))</f>
        <v>EQUILIBRIUM</v>
      </c>
    </row>
    <row r="10155">
      <c r="A10155">
        <v>17416</v>
      </c>
      <c r="B10155" t="str">
        <v>2018-04-06</v>
      </c>
      <c r="C10155" t="str">
        <v>Afternoon</v>
      </c>
      <c r="D10155">
        <v>12</v>
      </c>
      <c r="E10155" t="str">
        <f>IF(MOD(D10155,2)=0,"EVEN","ODD")</f>
        <v>EVEN</v>
      </c>
      <c r="F10155" t="str">
        <f>IF(D10155&lt;=18,"LOW (1-18)","HIGH (19-36)")</f>
        <v>LOW (1-18)</v>
      </c>
      <c r="G10155">
        <f>INT((D10155-1)/6)+1</f>
        <v>2</v>
      </c>
      <c r="H10155">
        <f>MOD(D10155-1,6)+1</f>
        <v>6</v>
      </c>
      <c r="I10155">
        <f>37-D10155</f>
        <v>25</v>
      </c>
      <c r="J10155">
        <f>ABS(D10155-D10156)</f>
        <v>3</v>
      </c>
      <c r="K10155">
        <f>AVERAGE(D10155:D10159)</f>
        <v>12</v>
      </c>
      <c r="L10155">
        <f>AVERAGE(D10155:D10174)</f>
        <v>12</v>
      </c>
      <c r="M10155">
        <f>K10155-L10155</f>
        <v>0</v>
      </c>
      <c r="N10155" t="str">
        <f>IF(K10155&gt;L10155,"HIGH ZONE BIAS",IF(K10155&lt;L10155,"LOW ZONE BIAS","EQUILIBRIUM"))</f>
        <v>EQUILIBRIUM</v>
      </c>
    </row>
    <row r="10156">
      <c r="A10156">
        <v>17415</v>
      </c>
      <c r="B10156" t="str">
        <v>2018-04-06</v>
      </c>
      <c r="C10156" t="str">
        <v>Midday</v>
      </c>
      <c r="D10156">
        <v>15</v>
      </c>
      <c r="E10156" t="str">
        <f>IF(MOD(D10156,2)=0,"EVEN","ODD")</f>
        <v>ODD</v>
      </c>
      <c r="F10156" t="str">
        <f>IF(D10156&lt;=18,"LOW (1-18)","HIGH (19-36)")</f>
        <v>LOW (1-18)</v>
      </c>
      <c r="G10156">
        <f>INT((D10156-1)/6)+1</f>
        <v>3</v>
      </c>
      <c r="H10156">
        <f>MOD(D10156-1,6)+1</f>
        <v>3</v>
      </c>
      <c r="I10156">
        <f>37-D10156</f>
        <v>22</v>
      </c>
      <c r="J10156">
        <f>ABS(D10156-D10157)</f>
        <v>21</v>
      </c>
      <c r="K10156">
        <f>AVERAGE(D10156:D10160)</f>
        <v>15</v>
      </c>
      <c r="L10156">
        <f>AVERAGE(D10156:D10175)</f>
        <v>15</v>
      </c>
      <c r="M10156">
        <f>K10156-L10156</f>
        <v>0</v>
      </c>
      <c r="N10156" t="str">
        <f>IF(K10156&gt;L10156,"HIGH ZONE BIAS",IF(K10156&lt;L10156,"LOW ZONE BIAS","EQUILIBRIUM"))</f>
        <v>EQUILIBRIUM</v>
      </c>
    </row>
    <row r="10157">
      <c r="A10157">
        <v>17414</v>
      </c>
      <c r="B10157" t="str">
        <v>2018-04-06</v>
      </c>
      <c r="C10157" t="str">
        <v>Morning</v>
      </c>
      <c r="D10157">
        <v>36</v>
      </c>
      <c r="E10157" t="str">
        <f>IF(MOD(D10157,2)=0,"EVEN","ODD")</f>
        <v>EVEN</v>
      </c>
      <c r="F10157" t="str">
        <f>IF(D10157&lt;=18,"LOW (1-18)","HIGH (19-36)")</f>
        <v>HIGH (19-36)</v>
      </c>
      <c r="G10157">
        <f>INT((D10157-1)/6)+1</f>
        <v>6</v>
      </c>
      <c r="H10157">
        <f>MOD(D10157-1,6)+1</f>
        <v>6</v>
      </c>
      <c r="I10157">
        <f>37-D10157</f>
        <v>1</v>
      </c>
      <c r="J10157">
        <f>ABS(D10157-D10158)</f>
        <v>24</v>
      </c>
      <c r="K10157">
        <f>AVERAGE(D10157:D10161)</f>
        <v>36</v>
      </c>
      <c r="L10157">
        <f>AVERAGE(D10157:D10176)</f>
        <v>36</v>
      </c>
      <c r="M10157">
        <f>K10157-L10157</f>
        <v>0</v>
      </c>
      <c r="N10157" t="str">
        <f>IF(K10157&gt;L10157,"HIGH ZONE BIAS",IF(K10157&lt;L10157,"LOW ZONE BIAS","EQUILIBRIUM"))</f>
        <v>EQUILIBRIUM</v>
      </c>
    </row>
    <row r="10158">
      <c r="A10158">
        <v>17413</v>
      </c>
      <c r="B10158" t="str">
        <v>2018-04-05</v>
      </c>
      <c r="C10158" t="str">
        <v>Evening</v>
      </c>
      <c r="D10158">
        <v>12</v>
      </c>
      <c r="E10158" t="str">
        <f>IF(MOD(D10158,2)=0,"EVEN","ODD")</f>
        <v>EVEN</v>
      </c>
      <c r="F10158" t="str">
        <f>IF(D10158&lt;=18,"LOW (1-18)","HIGH (19-36)")</f>
        <v>LOW (1-18)</v>
      </c>
      <c r="G10158">
        <f>INT((D10158-1)/6)+1</f>
        <v>2</v>
      </c>
      <c r="H10158">
        <f>MOD(D10158-1,6)+1</f>
        <v>6</v>
      </c>
      <c r="I10158">
        <f>37-D10158</f>
        <v>25</v>
      </c>
      <c r="J10158">
        <f>ABS(D10158-D10159)</f>
        <v>18</v>
      </c>
      <c r="K10158">
        <f>AVERAGE(D10158:D10162)</f>
        <v>12</v>
      </c>
      <c r="L10158">
        <f>AVERAGE(D10158:D10177)</f>
        <v>12</v>
      </c>
      <c r="M10158">
        <f>K10158-L10158</f>
        <v>0</v>
      </c>
      <c r="N10158" t="str">
        <f>IF(K10158&gt;L10158,"HIGH ZONE BIAS",IF(K10158&lt;L10158,"LOW ZONE BIAS","EQUILIBRIUM"))</f>
        <v>EQUILIBRIUM</v>
      </c>
    </row>
    <row r="10159">
      <c r="A10159">
        <v>17412</v>
      </c>
      <c r="B10159" t="str">
        <v>2018-04-05</v>
      </c>
      <c r="C10159" t="str">
        <v>Afternoon</v>
      </c>
      <c r="D10159">
        <v>30</v>
      </c>
      <c r="E10159" t="str">
        <f>IF(MOD(D10159,2)=0,"EVEN","ODD")</f>
        <v>EVEN</v>
      </c>
      <c r="F10159" t="str">
        <f>IF(D10159&lt;=18,"LOW (1-18)","HIGH (19-36)")</f>
        <v>HIGH (19-36)</v>
      </c>
      <c r="G10159">
        <f>INT((D10159-1)/6)+1</f>
        <v>5</v>
      </c>
      <c r="H10159">
        <f>MOD(D10159-1,6)+1</f>
        <v>6</v>
      </c>
      <c r="I10159">
        <f>37-D10159</f>
        <v>7</v>
      </c>
      <c r="J10159">
        <f>ABS(D10159-D10160)</f>
        <v>11</v>
      </c>
      <c r="K10159">
        <f>AVERAGE(D10159:D10163)</f>
        <v>30</v>
      </c>
      <c r="L10159">
        <f>AVERAGE(D10159:D10178)</f>
        <v>30</v>
      </c>
      <c r="M10159">
        <f>K10159-L10159</f>
        <v>0</v>
      </c>
      <c r="N10159" t="str">
        <f>IF(K10159&gt;L10159,"HIGH ZONE BIAS",IF(K10159&lt;L10159,"LOW ZONE BIAS","EQUILIBRIUM"))</f>
        <v>EQUILIBRIUM</v>
      </c>
    </row>
    <row r="10160">
      <c r="A10160">
        <v>17411</v>
      </c>
      <c r="B10160" t="str">
        <v>2018-04-05</v>
      </c>
      <c r="C10160" t="str">
        <v>Midday</v>
      </c>
      <c r="D10160">
        <v>19</v>
      </c>
      <c r="E10160" t="str">
        <f>IF(MOD(D10160,2)=0,"EVEN","ODD")</f>
        <v>ODD</v>
      </c>
      <c r="F10160" t="str">
        <f>IF(D10160&lt;=18,"LOW (1-18)","HIGH (19-36)")</f>
        <v>HIGH (19-36)</v>
      </c>
      <c r="G10160">
        <f>INT((D10160-1)/6)+1</f>
        <v>4</v>
      </c>
      <c r="H10160">
        <f>MOD(D10160-1,6)+1</f>
        <v>1</v>
      </c>
      <c r="I10160">
        <f>37-D10160</f>
        <v>18</v>
      </c>
      <c r="J10160">
        <f>ABS(D10160-D10161)</f>
        <v>11</v>
      </c>
      <c r="K10160">
        <f>AVERAGE(D10160:D10164)</f>
        <v>19</v>
      </c>
      <c r="L10160">
        <f>AVERAGE(D10160:D10179)</f>
        <v>19</v>
      </c>
      <c r="M10160">
        <f>K10160-L10160</f>
        <v>0</v>
      </c>
      <c r="N10160" t="str">
        <f>IF(K10160&gt;L10160,"HIGH ZONE BIAS",IF(K10160&lt;L10160,"LOW ZONE BIAS","EQUILIBRIUM"))</f>
        <v>EQUILIBRIUM</v>
      </c>
    </row>
    <row r="10161">
      <c r="A10161">
        <v>17410</v>
      </c>
      <c r="B10161" t="str">
        <v>2018-04-05</v>
      </c>
      <c r="C10161" t="str">
        <v>Morning</v>
      </c>
      <c r="D10161">
        <v>30</v>
      </c>
      <c r="E10161" t="str">
        <f>IF(MOD(D10161,2)=0,"EVEN","ODD")</f>
        <v>EVEN</v>
      </c>
      <c r="F10161" t="str">
        <f>IF(D10161&lt;=18,"LOW (1-18)","HIGH (19-36)")</f>
        <v>HIGH (19-36)</v>
      </c>
      <c r="G10161">
        <f>INT((D10161-1)/6)+1</f>
        <v>5</v>
      </c>
      <c r="H10161">
        <f>MOD(D10161-1,6)+1</f>
        <v>6</v>
      </c>
      <c r="I10161">
        <f>37-D10161</f>
        <v>7</v>
      </c>
      <c r="J10161">
        <f>ABS(D10161-D10162)</f>
        <v>4</v>
      </c>
      <c r="K10161">
        <f>AVERAGE(D10161:D10165)</f>
        <v>30</v>
      </c>
      <c r="L10161">
        <f>AVERAGE(D10161:D10180)</f>
        <v>30</v>
      </c>
      <c r="M10161">
        <f>K10161-L10161</f>
        <v>0</v>
      </c>
      <c r="N10161" t="str">
        <f>IF(K10161&gt;L10161,"HIGH ZONE BIAS",IF(K10161&lt;L10161,"LOW ZONE BIAS","EQUILIBRIUM"))</f>
        <v>EQUILIBRIUM</v>
      </c>
    </row>
    <row r="10162">
      <c r="A10162">
        <v>17409</v>
      </c>
      <c r="B10162" t="str">
        <v>2018-04-04</v>
      </c>
      <c r="C10162" t="str">
        <v>Evening</v>
      </c>
      <c r="D10162">
        <v>26</v>
      </c>
      <c r="E10162" t="str">
        <f>IF(MOD(D10162,2)=0,"EVEN","ODD")</f>
        <v>EVEN</v>
      </c>
      <c r="F10162" t="str">
        <f>IF(D10162&lt;=18,"LOW (1-18)","HIGH (19-36)")</f>
        <v>HIGH (19-36)</v>
      </c>
      <c r="G10162">
        <f>INT((D10162-1)/6)+1</f>
        <v>5</v>
      </c>
      <c r="H10162">
        <f>MOD(D10162-1,6)+1</f>
        <v>2</v>
      </c>
      <c r="I10162">
        <f>37-D10162</f>
        <v>11</v>
      </c>
      <c r="J10162">
        <f>ABS(D10162-D10163)</f>
        <v>9</v>
      </c>
      <c r="K10162">
        <f>AVERAGE(D10162:D10166)</f>
        <v>26</v>
      </c>
      <c r="L10162">
        <f>AVERAGE(D10162:D10181)</f>
        <v>26</v>
      </c>
      <c r="M10162">
        <f>K10162-L10162</f>
        <v>0</v>
      </c>
      <c r="N10162" t="str">
        <f>IF(K10162&gt;L10162,"HIGH ZONE BIAS",IF(K10162&lt;L10162,"LOW ZONE BIAS","EQUILIBRIUM"))</f>
        <v>EQUILIBRIUM</v>
      </c>
    </row>
    <row r="10163">
      <c r="A10163">
        <v>17408</v>
      </c>
      <c r="B10163" t="str">
        <v>2018-04-04</v>
      </c>
      <c r="C10163" t="str">
        <v>Afternoon</v>
      </c>
      <c r="D10163">
        <v>17</v>
      </c>
      <c r="E10163" t="str">
        <f>IF(MOD(D10163,2)=0,"EVEN","ODD")</f>
        <v>ODD</v>
      </c>
      <c r="F10163" t="str">
        <f>IF(D10163&lt;=18,"LOW (1-18)","HIGH (19-36)")</f>
        <v>LOW (1-18)</v>
      </c>
      <c r="G10163">
        <f>INT((D10163-1)/6)+1</f>
        <v>3</v>
      </c>
      <c r="H10163">
        <f>MOD(D10163-1,6)+1</f>
        <v>5</v>
      </c>
      <c r="I10163">
        <f>37-D10163</f>
        <v>20</v>
      </c>
      <c r="J10163">
        <f>ABS(D10163-D10164)</f>
        <v>16</v>
      </c>
      <c r="K10163">
        <f>AVERAGE(D10163:D10167)</f>
        <v>17</v>
      </c>
      <c r="L10163">
        <f>AVERAGE(D10163:D10182)</f>
        <v>17</v>
      </c>
      <c r="M10163">
        <f>K10163-L10163</f>
        <v>0</v>
      </c>
      <c r="N10163" t="str">
        <f>IF(K10163&gt;L10163,"HIGH ZONE BIAS",IF(K10163&lt;L10163,"LOW ZONE BIAS","EQUILIBRIUM"))</f>
        <v>EQUILIBRIUM</v>
      </c>
    </row>
    <row r="10164">
      <c r="A10164">
        <v>17407</v>
      </c>
      <c r="B10164" t="str">
        <v>2018-04-04</v>
      </c>
      <c r="C10164" t="str">
        <v>Midday</v>
      </c>
      <c r="D10164">
        <v>1</v>
      </c>
      <c r="E10164" t="str">
        <f>IF(MOD(D10164,2)=0,"EVEN","ODD")</f>
        <v>ODD</v>
      </c>
      <c r="F10164" t="str">
        <f>IF(D10164&lt;=18,"LOW (1-18)","HIGH (19-36)")</f>
        <v>LOW (1-18)</v>
      </c>
      <c r="G10164">
        <f>INT((D10164-1)/6)+1</f>
        <v>1</v>
      </c>
      <c r="H10164">
        <f>MOD(D10164-1,6)+1</f>
        <v>1</v>
      </c>
      <c r="I10164">
        <f>37-D10164</f>
        <v>36</v>
      </c>
      <c r="J10164">
        <f>ABS(D10164-D10165)</f>
        <v>2</v>
      </c>
      <c r="K10164">
        <f>AVERAGE(D10164:D10168)</f>
        <v>1</v>
      </c>
      <c r="L10164">
        <f>AVERAGE(D10164:D10183)</f>
        <v>1</v>
      </c>
      <c r="M10164">
        <f>K10164-L10164</f>
        <v>0</v>
      </c>
      <c r="N10164" t="str">
        <f>IF(K10164&gt;L10164,"HIGH ZONE BIAS",IF(K10164&lt;L10164,"LOW ZONE BIAS","EQUILIBRIUM"))</f>
        <v>EQUILIBRIUM</v>
      </c>
    </row>
    <row r="10165">
      <c r="A10165">
        <v>17406</v>
      </c>
      <c r="B10165" t="str">
        <v>2018-04-04</v>
      </c>
      <c r="C10165" t="str">
        <v>Morning</v>
      </c>
      <c r="D10165">
        <v>3</v>
      </c>
      <c r="E10165" t="str">
        <f>IF(MOD(D10165,2)=0,"EVEN","ODD")</f>
        <v>ODD</v>
      </c>
      <c r="F10165" t="str">
        <f>IF(D10165&lt;=18,"LOW (1-18)","HIGH (19-36)")</f>
        <v>LOW (1-18)</v>
      </c>
      <c r="G10165">
        <f>INT((D10165-1)/6)+1</f>
        <v>1</v>
      </c>
      <c r="H10165">
        <f>MOD(D10165-1,6)+1</f>
        <v>3</v>
      </c>
      <c r="I10165">
        <f>37-D10165</f>
        <v>34</v>
      </c>
      <c r="J10165">
        <f>ABS(D10165-D10166)</f>
        <v>12</v>
      </c>
      <c r="K10165">
        <f>AVERAGE(D10165:D10169)</f>
        <v>3</v>
      </c>
      <c r="L10165">
        <f>AVERAGE(D10165:D10184)</f>
        <v>3</v>
      </c>
      <c r="M10165">
        <f>K10165-L10165</f>
        <v>0</v>
      </c>
      <c r="N10165" t="str">
        <f>IF(K10165&gt;L10165,"HIGH ZONE BIAS",IF(K10165&lt;L10165,"LOW ZONE BIAS","EQUILIBRIUM"))</f>
        <v>EQUILIBRIUM</v>
      </c>
    </row>
    <row r="10166">
      <c r="A10166">
        <v>17405</v>
      </c>
      <c r="B10166" t="str">
        <v>2018-04-03</v>
      </c>
      <c r="C10166" t="str">
        <v>Evening</v>
      </c>
      <c r="D10166">
        <v>15</v>
      </c>
      <c r="E10166" t="str">
        <f>IF(MOD(D10166,2)=0,"EVEN","ODD")</f>
        <v>ODD</v>
      </c>
      <c r="F10166" t="str">
        <f>IF(D10166&lt;=18,"LOW (1-18)","HIGH (19-36)")</f>
        <v>LOW (1-18)</v>
      </c>
      <c r="G10166">
        <f>INT((D10166-1)/6)+1</f>
        <v>3</v>
      </c>
      <c r="H10166">
        <f>MOD(D10166-1,6)+1</f>
        <v>3</v>
      </c>
      <c r="I10166">
        <f>37-D10166</f>
        <v>22</v>
      </c>
      <c r="J10166">
        <f>ABS(D10166-D10167)</f>
        <v>7</v>
      </c>
      <c r="K10166">
        <f>AVERAGE(D10166:D10170)</f>
        <v>15</v>
      </c>
      <c r="L10166">
        <f>AVERAGE(D10166:D10185)</f>
        <v>15</v>
      </c>
      <c r="M10166">
        <f>K10166-L10166</f>
        <v>0</v>
      </c>
      <c r="N10166" t="str">
        <f>IF(K10166&gt;L10166,"HIGH ZONE BIAS",IF(K10166&lt;L10166,"LOW ZONE BIAS","EQUILIBRIUM"))</f>
        <v>EQUILIBRIUM</v>
      </c>
    </row>
    <row r="10167">
      <c r="A10167">
        <v>17404</v>
      </c>
      <c r="B10167" t="str">
        <v>2018-04-03</v>
      </c>
      <c r="C10167" t="str">
        <v>Afternoon</v>
      </c>
      <c r="D10167">
        <v>8</v>
      </c>
      <c r="E10167" t="str">
        <f>IF(MOD(D10167,2)=0,"EVEN","ODD")</f>
        <v>EVEN</v>
      </c>
      <c r="F10167" t="str">
        <f>IF(D10167&lt;=18,"LOW (1-18)","HIGH (19-36)")</f>
        <v>LOW (1-18)</v>
      </c>
      <c r="G10167">
        <f>INT((D10167-1)/6)+1</f>
        <v>2</v>
      </c>
      <c r="H10167">
        <f>MOD(D10167-1,6)+1</f>
        <v>2</v>
      </c>
      <c r="I10167">
        <f>37-D10167</f>
        <v>29</v>
      </c>
      <c r="J10167">
        <f>ABS(D10167-D10168)</f>
        <v>7</v>
      </c>
      <c r="K10167">
        <f>AVERAGE(D10167:D10171)</f>
        <v>8</v>
      </c>
      <c r="L10167">
        <f>AVERAGE(D10167:D10186)</f>
        <v>8</v>
      </c>
      <c r="M10167">
        <f>K10167-L10167</f>
        <v>0</v>
      </c>
      <c r="N10167" t="str">
        <f>IF(K10167&gt;L10167,"HIGH ZONE BIAS",IF(K10167&lt;L10167,"LOW ZONE BIAS","EQUILIBRIUM"))</f>
        <v>EQUILIBRIUM</v>
      </c>
    </row>
    <row r="10168">
      <c r="A10168">
        <v>17403</v>
      </c>
      <c r="B10168" t="str">
        <v>2018-04-03</v>
      </c>
      <c r="C10168" t="str">
        <v>Midday</v>
      </c>
      <c r="D10168">
        <v>1</v>
      </c>
      <c r="E10168" t="str">
        <f>IF(MOD(D10168,2)=0,"EVEN","ODD")</f>
        <v>ODD</v>
      </c>
      <c r="F10168" t="str">
        <f>IF(D10168&lt;=18,"LOW (1-18)","HIGH (19-36)")</f>
        <v>LOW (1-18)</v>
      </c>
      <c r="G10168">
        <f>INT((D10168-1)/6)+1</f>
        <v>1</v>
      </c>
      <c r="H10168">
        <f>MOD(D10168-1,6)+1</f>
        <v>1</v>
      </c>
      <c r="I10168">
        <f>37-D10168</f>
        <v>36</v>
      </c>
      <c r="J10168">
        <f>ABS(D10168-D10169)</f>
        <v>22</v>
      </c>
      <c r="K10168">
        <f>AVERAGE(D10168:D10172)</f>
        <v>1</v>
      </c>
      <c r="L10168">
        <f>AVERAGE(D10168:D10187)</f>
        <v>1</v>
      </c>
      <c r="M10168">
        <f>K10168-L10168</f>
        <v>0</v>
      </c>
      <c r="N10168" t="str">
        <f>IF(K10168&gt;L10168,"HIGH ZONE BIAS",IF(K10168&lt;L10168,"LOW ZONE BIAS","EQUILIBRIUM"))</f>
        <v>EQUILIBRIUM</v>
      </c>
    </row>
    <row r="10169">
      <c r="A10169">
        <v>17402</v>
      </c>
      <c r="B10169" t="str">
        <v>2018-04-03</v>
      </c>
      <c r="C10169" t="str">
        <v>Morning</v>
      </c>
      <c r="D10169">
        <v>23</v>
      </c>
      <c r="E10169" t="str">
        <f>IF(MOD(D10169,2)=0,"EVEN","ODD")</f>
        <v>ODD</v>
      </c>
      <c r="F10169" t="str">
        <f>IF(D10169&lt;=18,"LOW (1-18)","HIGH (19-36)")</f>
        <v>HIGH (19-36)</v>
      </c>
      <c r="G10169">
        <f>INT((D10169-1)/6)+1</f>
        <v>4</v>
      </c>
      <c r="H10169">
        <f>MOD(D10169-1,6)+1</f>
        <v>5</v>
      </c>
      <c r="I10169">
        <f>37-D10169</f>
        <v>14</v>
      </c>
      <c r="J10169">
        <f>ABS(D10169-D10170)</f>
        <v>19</v>
      </c>
      <c r="K10169">
        <f>AVERAGE(D10169:D10173)</f>
        <v>23</v>
      </c>
      <c r="L10169">
        <f>AVERAGE(D10169:D10188)</f>
        <v>23</v>
      </c>
      <c r="M10169">
        <f>K10169-L10169</f>
        <v>0</v>
      </c>
      <c r="N10169" t="str">
        <f>IF(K10169&gt;L10169,"HIGH ZONE BIAS",IF(K10169&lt;L10169,"LOW ZONE BIAS","EQUILIBRIUM"))</f>
        <v>EQUILIBRIUM</v>
      </c>
    </row>
    <row r="10170">
      <c r="A10170">
        <v>17401</v>
      </c>
      <c r="B10170" t="str">
        <v>2018-04-02</v>
      </c>
      <c r="C10170" t="str">
        <v>Evening</v>
      </c>
      <c r="D10170">
        <v>4</v>
      </c>
      <c r="E10170" t="str">
        <f>IF(MOD(D10170,2)=0,"EVEN","ODD")</f>
        <v>EVEN</v>
      </c>
      <c r="F10170" t="str">
        <f>IF(D10170&lt;=18,"LOW (1-18)","HIGH (19-36)")</f>
        <v>LOW (1-18)</v>
      </c>
      <c r="G10170">
        <f>INT((D10170-1)/6)+1</f>
        <v>1</v>
      </c>
      <c r="H10170">
        <f>MOD(D10170-1,6)+1</f>
        <v>4</v>
      </c>
      <c r="I10170">
        <f>37-D10170</f>
        <v>33</v>
      </c>
      <c r="J10170">
        <f>ABS(D10170-D10171)</f>
        <v>2</v>
      </c>
      <c r="K10170">
        <f>AVERAGE(D10170:D10174)</f>
        <v>4</v>
      </c>
      <c r="L10170">
        <f>AVERAGE(D10170:D10189)</f>
        <v>4</v>
      </c>
      <c r="M10170">
        <f>K10170-L10170</f>
        <v>0</v>
      </c>
      <c r="N10170" t="str">
        <f>IF(K10170&gt;L10170,"HIGH ZONE BIAS",IF(K10170&lt;L10170,"LOW ZONE BIAS","EQUILIBRIUM"))</f>
        <v>EQUILIBRIUM</v>
      </c>
    </row>
    <row r="10171">
      <c r="A10171">
        <v>17400</v>
      </c>
      <c r="B10171" t="str">
        <v>2018-04-02</v>
      </c>
      <c r="C10171" t="str">
        <v>Afternoon</v>
      </c>
      <c r="D10171">
        <v>2</v>
      </c>
      <c r="E10171" t="str">
        <f>IF(MOD(D10171,2)=0,"EVEN","ODD")</f>
        <v>EVEN</v>
      </c>
      <c r="F10171" t="str">
        <f>IF(D10171&lt;=18,"LOW (1-18)","HIGH (19-36)")</f>
        <v>LOW (1-18)</v>
      </c>
      <c r="G10171">
        <f>INT((D10171-1)/6)+1</f>
        <v>1</v>
      </c>
      <c r="H10171">
        <f>MOD(D10171-1,6)+1</f>
        <v>2</v>
      </c>
      <c r="I10171">
        <f>37-D10171</f>
        <v>35</v>
      </c>
      <c r="J10171">
        <f>ABS(D10171-D10172)</f>
        <v>2</v>
      </c>
      <c r="K10171">
        <f>AVERAGE(D10171:D10175)</f>
        <v>2</v>
      </c>
      <c r="L10171">
        <f>AVERAGE(D10171:D10190)</f>
        <v>2</v>
      </c>
      <c r="M10171">
        <f>K10171-L10171</f>
        <v>0</v>
      </c>
      <c r="N10171" t="str">
        <f>IF(K10171&gt;L10171,"HIGH ZONE BIAS",IF(K10171&lt;L10171,"LOW ZONE BIAS","EQUILIBRIUM"))</f>
        <v>EQUILIBRIUM</v>
      </c>
    </row>
    <row r="10172">
      <c r="A10172">
        <v>17399</v>
      </c>
      <c r="B10172" t="str">
        <v>2018-04-02</v>
      </c>
      <c r="C10172" t="str">
        <v>Midday</v>
      </c>
      <c r="D10172">
        <v>4</v>
      </c>
      <c r="E10172" t="str">
        <f>IF(MOD(D10172,2)=0,"EVEN","ODD")</f>
        <v>EVEN</v>
      </c>
      <c r="F10172" t="str">
        <f>IF(D10172&lt;=18,"LOW (1-18)","HIGH (19-36)")</f>
        <v>LOW (1-18)</v>
      </c>
      <c r="G10172">
        <f>INT((D10172-1)/6)+1</f>
        <v>1</v>
      </c>
      <c r="H10172">
        <f>MOD(D10172-1,6)+1</f>
        <v>4</v>
      </c>
      <c r="I10172">
        <f>37-D10172</f>
        <v>33</v>
      </c>
      <c r="J10172">
        <f>ABS(D10172-D10173)</f>
        <v>9</v>
      </c>
      <c r="K10172">
        <f>AVERAGE(D10172:D10176)</f>
        <v>4</v>
      </c>
      <c r="L10172">
        <f>AVERAGE(D10172:D10191)</f>
        <v>4</v>
      </c>
      <c r="M10172">
        <f>K10172-L10172</f>
        <v>0</v>
      </c>
      <c r="N10172" t="str">
        <f>IF(K10172&gt;L10172,"HIGH ZONE BIAS",IF(K10172&lt;L10172,"LOW ZONE BIAS","EQUILIBRIUM"))</f>
        <v>EQUILIBRIUM</v>
      </c>
    </row>
    <row r="10173">
      <c r="A10173">
        <v>17398</v>
      </c>
      <c r="B10173" t="str">
        <v>2018-04-02</v>
      </c>
      <c r="C10173" t="str">
        <v>Morning</v>
      </c>
      <c r="D10173">
        <v>13</v>
      </c>
      <c r="E10173" t="str">
        <f>IF(MOD(D10173,2)=0,"EVEN","ODD")</f>
        <v>ODD</v>
      </c>
      <c r="F10173" t="str">
        <f>IF(D10173&lt;=18,"LOW (1-18)","HIGH (19-36)")</f>
        <v>LOW (1-18)</v>
      </c>
      <c r="G10173">
        <f>INT((D10173-1)/6)+1</f>
        <v>3</v>
      </c>
      <c r="H10173">
        <f>MOD(D10173-1,6)+1</f>
        <v>1</v>
      </c>
      <c r="I10173">
        <f>37-D10173</f>
        <v>24</v>
      </c>
      <c r="J10173">
        <f>ABS(D10173-D10174)</f>
        <v>8</v>
      </c>
      <c r="K10173">
        <f>AVERAGE(D10173:D10177)</f>
        <v>13</v>
      </c>
      <c r="L10173">
        <f>AVERAGE(D10173:D10192)</f>
        <v>13</v>
      </c>
      <c r="M10173">
        <f>K10173-L10173</f>
        <v>0</v>
      </c>
      <c r="N10173" t="str">
        <f>IF(K10173&gt;L10173,"HIGH ZONE BIAS",IF(K10173&lt;L10173,"LOW ZONE BIAS","EQUILIBRIUM"))</f>
        <v>EQUILIBRIUM</v>
      </c>
    </row>
    <row r="10174">
      <c r="A10174">
        <v>17397</v>
      </c>
      <c r="B10174" t="str">
        <v>2018-03-29</v>
      </c>
      <c r="C10174" t="str">
        <v>Evening</v>
      </c>
      <c r="D10174">
        <v>5</v>
      </c>
      <c r="E10174" t="str">
        <f>IF(MOD(D10174,2)=0,"EVEN","ODD")</f>
        <v>ODD</v>
      </c>
      <c r="F10174" t="str">
        <f>IF(D10174&lt;=18,"LOW (1-18)","HIGH (19-36)")</f>
        <v>LOW (1-18)</v>
      </c>
      <c r="G10174">
        <f>INT((D10174-1)/6)+1</f>
        <v>1</v>
      </c>
      <c r="H10174">
        <f>MOD(D10174-1,6)+1</f>
        <v>5</v>
      </c>
      <c r="I10174">
        <f>37-D10174</f>
        <v>32</v>
      </c>
      <c r="J10174">
        <f>ABS(D10174-D10175)</f>
        <v>26</v>
      </c>
      <c r="K10174">
        <f>AVERAGE(D10174:D10178)</f>
        <v>5</v>
      </c>
      <c r="L10174">
        <f>AVERAGE(D10174:D10193)</f>
        <v>5</v>
      </c>
      <c r="M10174">
        <f>K10174-L10174</f>
        <v>0</v>
      </c>
      <c r="N10174" t="str">
        <f>IF(K10174&gt;L10174,"HIGH ZONE BIAS",IF(K10174&lt;L10174,"LOW ZONE BIAS","EQUILIBRIUM"))</f>
        <v>EQUILIBRIUM</v>
      </c>
    </row>
    <row r="10175">
      <c r="A10175">
        <v>17396</v>
      </c>
      <c r="B10175" t="str">
        <v>2018-03-29</v>
      </c>
      <c r="C10175" t="str">
        <v>Afternoon</v>
      </c>
      <c r="D10175">
        <v>31</v>
      </c>
      <c r="E10175" t="str">
        <f>IF(MOD(D10175,2)=0,"EVEN","ODD")</f>
        <v>ODD</v>
      </c>
      <c r="F10175" t="str">
        <f>IF(D10175&lt;=18,"LOW (1-18)","HIGH (19-36)")</f>
        <v>HIGH (19-36)</v>
      </c>
      <c r="G10175">
        <f>INT((D10175-1)/6)+1</f>
        <v>6</v>
      </c>
      <c r="H10175">
        <f>MOD(D10175-1,6)+1</f>
        <v>1</v>
      </c>
      <c r="I10175">
        <f>37-D10175</f>
        <v>6</v>
      </c>
      <c r="J10175">
        <f>ABS(D10175-D10176)</f>
        <v>30</v>
      </c>
      <c r="K10175">
        <f>AVERAGE(D10175:D10179)</f>
        <v>31</v>
      </c>
      <c r="L10175">
        <f>AVERAGE(D10175:D10194)</f>
        <v>31</v>
      </c>
      <c r="M10175">
        <f>K10175-L10175</f>
        <v>0</v>
      </c>
      <c r="N10175" t="str">
        <f>IF(K10175&gt;L10175,"HIGH ZONE BIAS",IF(K10175&lt;L10175,"LOW ZONE BIAS","EQUILIBRIUM"))</f>
        <v>EQUILIBRIUM</v>
      </c>
    </row>
    <row r="10176">
      <c r="A10176">
        <v>17395</v>
      </c>
      <c r="B10176" t="str">
        <v>2018-03-29</v>
      </c>
      <c r="C10176" t="str">
        <v>Midday</v>
      </c>
      <c r="D10176">
        <v>1</v>
      </c>
      <c r="E10176" t="str">
        <f>IF(MOD(D10176,2)=0,"EVEN","ODD")</f>
        <v>ODD</v>
      </c>
      <c r="F10176" t="str">
        <f>IF(D10176&lt;=18,"LOW (1-18)","HIGH (19-36)")</f>
        <v>LOW (1-18)</v>
      </c>
      <c r="G10176">
        <f>INT((D10176-1)/6)+1</f>
        <v>1</v>
      </c>
      <c r="H10176">
        <f>MOD(D10176-1,6)+1</f>
        <v>1</v>
      </c>
      <c r="I10176">
        <f>37-D10176</f>
        <v>36</v>
      </c>
      <c r="J10176">
        <f>ABS(D10176-D10177)</f>
        <v>16</v>
      </c>
      <c r="K10176">
        <f>AVERAGE(D10176:D10180)</f>
        <v>1</v>
      </c>
      <c r="L10176">
        <f>AVERAGE(D10176:D10195)</f>
        <v>1</v>
      </c>
      <c r="M10176">
        <f>K10176-L10176</f>
        <v>0</v>
      </c>
      <c r="N10176" t="str">
        <f>IF(K10176&gt;L10176,"HIGH ZONE BIAS",IF(K10176&lt;L10176,"LOW ZONE BIAS","EQUILIBRIUM"))</f>
        <v>EQUILIBRIUM</v>
      </c>
    </row>
    <row r="10177">
      <c r="A10177">
        <v>17394</v>
      </c>
      <c r="B10177" t="str">
        <v>2018-03-29</v>
      </c>
      <c r="C10177" t="str">
        <v>Morning</v>
      </c>
      <c r="D10177">
        <v>17</v>
      </c>
      <c r="E10177" t="str">
        <f>IF(MOD(D10177,2)=0,"EVEN","ODD")</f>
        <v>ODD</v>
      </c>
      <c r="F10177" t="str">
        <f>IF(D10177&lt;=18,"LOW (1-18)","HIGH (19-36)")</f>
        <v>LOW (1-18)</v>
      </c>
      <c r="G10177">
        <f>INT((D10177-1)/6)+1</f>
        <v>3</v>
      </c>
      <c r="H10177">
        <f>MOD(D10177-1,6)+1</f>
        <v>5</v>
      </c>
      <c r="I10177">
        <f>37-D10177</f>
        <v>20</v>
      </c>
      <c r="J10177">
        <f>ABS(D10177-D10178)</f>
        <v>4</v>
      </c>
      <c r="K10177">
        <f>AVERAGE(D10177:D10181)</f>
        <v>17</v>
      </c>
      <c r="L10177">
        <f>AVERAGE(D10177:D10196)</f>
        <v>17</v>
      </c>
      <c r="M10177">
        <f>K10177-L10177</f>
        <v>0</v>
      </c>
      <c r="N10177" t="str">
        <f>IF(K10177&gt;L10177,"HIGH ZONE BIAS",IF(K10177&lt;L10177,"LOW ZONE BIAS","EQUILIBRIUM"))</f>
        <v>EQUILIBRIUM</v>
      </c>
    </row>
    <row r="10178">
      <c r="A10178">
        <v>17393</v>
      </c>
      <c r="B10178" t="str">
        <v>2018-03-28</v>
      </c>
      <c r="C10178" t="str">
        <v>Evening</v>
      </c>
      <c r="D10178">
        <v>13</v>
      </c>
      <c r="E10178" t="str">
        <f>IF(MOD(D10178,2)=0,"EVEN","ODD")</f>
        <v>ODD</v>
      </c>
      <c r="F10178" t="str">
        <f>IF(D10178&lt;=18,"LOW (1-18)","HIGH (19-36)")</f>
        <v>LOW (1-18)</v>
      </c>
      <c r="G10178">
        <f>INT((D10178-1)/6)+1</f>
        <v>3</v>
      </c>
      <c r="H10178">
        <f>MOD(D10178-1,6)+1</f>
        <v>1</v>
      </c>
      <c r="I10178">
        <f>37-D10178</f>
        <v>24</v>
      </c>
      <c r="J10178">
        <f>ABS(D10178-D10179)</f>
        <v>7</v>
      </c>
      <c r="K10178">
        <f>AVERAGE(D10178:D10182)</f>
        <v>13</v>
      </c>
      <c r="L10178">
        <f>AVERAGE(D10178:D10197)</f>
        <v>13</v>
      </c>
      <c r="M10178">
        <f>K10178-L10178</f>
        <v>0</v>
      </c>
      <c r="N10178" t="str">
        <f>IF(K10178&gt;L10178,"HIGH ZONE BIAS",IF(K10178&lt;L10178,"LOW ZONE BIAS","EQUILIBRIUM"))</f>
        <v>EQUILIBRIUM</v>
      </c>
    </row>
    <row r="10179">
      <c r="A10179">
        <v>17392</v>
      </c>
      <c r="B10179" t="str">
        <v>2018-03-28</v>
      </c>
      <c r="C10179" t="str">
        <v>Afternoon</v>
      </c>
      <c r="D10179">
        <v>20</v>
      </c>
      <c r="E10179" t="str">
        <f>IF(MOD(D10179,2)=0,"EVEN","ODD")</f>
        <v>EVEN</v>
      </c>
      <c r="F10179" t="str">
        <f>IF(D10179&lt;=18,"LOW (1-18)","HIGH (19-36)")</f>
        <v>HIGH (19-36)</v>
      </c>
      <c r="G10179">
        <f>INT((D10179-1)/6)+1</f>
        <v>4</v>
      </c>
      <c r="H10179">
        <f>MOD(D10179-1,6)+1</f>
        <v>2</v>
      </c>
      <c r="I10179">
        <f>37-D10179</f>
        <v>17</v>
      </c>
      <c r="J10179">
        <f>ABS(D10179-D10180)</f>
        <v>10</v>
      </c>
      <c r="K10179">
        <f>AVERAGE(D10179:D10183)</f>
        <v>20</v>
      </c>
      <c r="L10179">
        <f>AVERAGE(D10179:D10198)</f>
        <v>20</v>
      </c>
      <c r="M10179">
        <f>K10179-L10179</f>
        <v>0</v>
      </c>
      <c r="N10179" t="str">
        <f>IF(K10179&gt;L10179,"HIGH ZONE BIAS",IF(K10179&lt;L10179,"LOW ZONE BIAS","EQUILIBRIUM"))</f>
        <v>EQUILIBRIUM</v>
      </c>
    </row>
    <row r="10180">
      <c r="A10180">
        <v>17391</v>
      </c>
      <c r="B10180" t="str">
        <v>2018-03-28</v>
      </c>
      <c r="C10180" t="str">
        <v>Midday</v>
      </c>
      <c r="D10180">
        <v>30</v>
      </c>
      <c r="E10180" t="str">
        <f>IF(MOD(D10180,2)=0,"EVEN","ODD")</f>
        <v>EVEN</v>
      </c>
      <c r="F10180" t="str">
        <f>IF(D10180&lt;=18,"LOW (1-18)","HIGH (19-36)")</f>
        <v>HIGH (19-36)</v>
      </c>
      <c r="G10180">
        <f>INT((D10180-1)/6)+1</f>
        <v>5</v>
      </c>
      <c r="H10180">
        <f>MOD(D10180-1,6)+1</f>
        <v>6</v>
      </c>
      <c r="I10180">
        <f>37-D10180</f>
        <v>7</v>
      </c>
      <c r="J10180">
        <f>ABS(D10180-D10181)</f>
        <v>0</v>
      </c>
      <c r="K10180">
        <f>AVERAGE(D10180:D10184)</f>
        <v>30</v>
      </c>
      <c r="L10180">
        <f>AVERAGE(D10180:D10199)</f>
        <v>30</v>
      </c>
      <c r="M10180">
        <f>K10180-L10180</f>
        <v>0</v>
      </c>
      <c r="N10180" t="str">
        <f>IF(K10180&gt;L10180,"HIGH ZONE BIAS",IF(K10180&lt;L10180,"LOW ZONE BIAS","EQUILIBRIUM"))</f>
        <v>EQUILIBRIUM</v>
      </c>
    </row>
    <row r="10181">
      <c r="A10181">
        <v>17390</v>
      </c>
      <c r="B10181" t="str">
        <v>2018-03-28</v>
      </c>
      <c r="C10181" t="str">
        <v>Morning</v>
      </c>
      <c r="D10181">
        <v>30</v>
      </c>
      <c r="E10181" t="str">
        <f>IF(MOD(D10181,2)=0,"EVEN","ODD")</f>
        <v>EVEN</v>
      </c>
      <c r="F10181" t="str">
        <f>IF(D10181&lt;=18,"LOW (1-18)","HIGH (19-36)")</f>
        <v>HIGH (19-36)</v>
      </c>
      <c r="G10181">
        <f>INT((D10181-1)/6)+1</f>
        <v>5</v>
      </c>
      <c r="H10181">
        <f>MOD(D10181-1,6)+1</f>
        <v>6</v>
      </c>
      <c r="I10181">
        <f>37-D10181</f>
        <v>7</v>
      </c>
      <c r="J10181">
        <f>ABS(D10181-D10182)</f>
        <v>4</v>
      </c>
      <c r="K10181">
        <f>AVERAGE(D10181:D10185)</f>
        <v>30</v>
      </c>
      <c r="L10181">
        <f>AVERAGE(D10181:D10200)</f>
        <v>30</v>
      </c>
      <c r="M10181">
        <f>K10181-L10181</f>
        <v>0</v>
      </c>
      <c r="N10181" t="str">
        <f>IF(K10181&gt;L10181,"HIGH ZONE BIAS",IF(K10181&lt;L10181,"LOW ZONE BIAS","EQUILIBRIUM"))</f>
        <v>EQUILIBRIUM</v>
      </c>
    </row>
    <row r="10182">
      <c r="A10182">
        <v>17389</v>
      </c>
      <c r="B10182" t="str">
        <v>2018-03-27</v>
      </c>
      <c r="C10182" t="str">
        <v>Evening</v>
      </c>
      <c r="D10182">
        <v>34</v>
      </c>
      <c r="E10182" t="str">
        <f>IF(MOD(D10182,2)=0,"EVEN","ODD")</f>
        <v>EVEN</v>
      </c>
      <c r="F10182" t="str">
        <f>IF(D10182&lt;=18,"LOW (1-18)","HIGH (19-36)")</f>
        <v>HIGH (19-36)</v>
      </c>
      <c r="G10182">
        <f>INT((D10182-1)/6)+1</f>
        <v>6</v>
      </c>
      <c r="H10182">
        <f>MOD(D10182-1,6)+1</f>
        <v>4</v>
      </c>
      <c r="I10182">
        <f>37-D10182</f>
        <v>3</v>
      </c>
      <c r="J10182">
        <f>ABS(D10182-D10183)</f>
        <v>27</v>
      </c>
      <c r="K10182">
        <f>AVERAGE(D10182:D10186)</f>
        <v>34</v>
      </c>
      <c r="L10182">
        <f>AVERAGE(D10182:D10201)</f>
        <v>34</v>
      </c>
      <c r="M10182">
        <f>K10182-L10182</f>
        <v>0</v>
      </c>
      <c r="N10182" t="str">
        <f>IF(K10182&gt;L10182,"HIGH ZONE BIAS",IF(K10182&lt;L10182,"LOW ZONE BIAS","EQUILIBRIUM"))</f>
        <v>EQUILIBRIUM</v>
      </c>
    </row>
    <row r="10183">
      <c r="A10183">
        <v>17388</v>
      </c>
      <c r="B10183" t="str">
        <v>2018-03-27</v>
      </c>
      <c r="C10183" t="str">
        <v>Afternoon</v>
      </c>
      <c r="D10183">
        <v>7</v>
      </c>
      <c r="E10183" t="str">
        <f>IF(MOD(D10183,2)=0,"EVEN","ODD")</f>
        <v>ODD</v>
      </c>
      <c r="F10183" t="str">
        <f>IF(D10183&lt;=18,"LOW (1-18)","HIGH (19-36)")</f>
        <v>LOW (1-18)</v>
      </c>
      <c r="G10183">
        <f>INT((D10183-1)/6)+1</f>
        <v>2</v>
      </c>
      <c r="H10183">
        <f>MOD(D10183-1,6)+1</f>
        <v>1</v>
      </c>
      <c r="I10183">
        <f>37-D10183</f>
        <v>30</v>
      </c>
      <c r="J10183">
        <f>ABS(D10183-D10184)</f>
        <v>27</v>
      </c>
      <c r="K10183">
        <f>AVERAGE(D10183:D10187)</f>
        <v>7</v>
      </c>
      <c r="L10183">
        <f>AVERAGE(D10183:D10202)</f>
        <v>7</v>
      </c>
      <c r="M10183">
        <f>K10183-L10183</f>
        <v>0</v>
      </c>
      <c r="N10183" t="str">
        <f>IF(K10183&gt;L10183,"HIGH ZONE BIAS",IF(K10183&lt;L10183,"LOW ZONE BIAS","EQUILIBRIUM"))</f>
        <v>EQUILIBRIUM</v>
      </c>
    </row>
    <row r="10184">
      <c r="A10184">
        <v>17387</v>
      </c>
      <c r="B10184" t="str">
        <v>2018-03-27</v>
      </c>
      <c r="C10184" t="str">
        <v>Midday</v>
      </c>
      <c r="D10184">
        <v>34</v>
      </c>
      <c r="E10184" t="str">
        <f>IF(MOD(D10184,2)=0,"EVEN","ODD")</f>
        <v>EVEN</v>
      </c>
      <c r="F10184" t="str">
        <f>IF(D10184&lt;=18,"LOW (1-18)","HIGH (19-36)")</f>
        <v>HIGH (19-36)</v>
      </c>
      <c r="G10184">
        <f>INT((D10184-1)/6)+1</f>
        <v>6</v>
      </c>
      <c r="H10184">
        <f>MOD(D10184-1,6)+1</f>
        <v>4</v>
      </c>
      <c r="I10184">
        <f>37-D10184</f>
        <v>3</v>
      </c>
      <c r="J10184">
        <f>ABS(D10184-D10185)</f>
        <v>33</v>
      </c>
      <c r="K10184">
        <f>AVERAGE(D10184:D10188)</f>
        <v>34</v>
      </c>
      <c r="L10184">
        <f>AVERAGE(D10184:D10203)</f>
        <v>34</v>
      </c>
      <c r="M10184">
        <f>K10184-L10184</f>
        <v>0</v>
      </c>
      <c r="N10184" t="str">
        <f>IF(K10184&gt;L10184,"HIGH ZONE BIAS",IF(K10184&lt;L10184,"LOW ZONE BIAS","EQUILIBRIUM"))</f>
        <v>EQUILIBRIUM</v>
      </c>
    </row>
    <row r="10185">
      <c r="A10185">
        <v>17386</v>
      </c>
      <c r="B10185" t="str">
        <v>2018-03-27</v>
      </c>
      <c r="C10185" t="str">
        <v>Morning</v>
      </c>
      <c r="D10185">
        <v>1</v>
      </c>
      <c r="E10185" t="str">
        <f>IF(MOD(D10185,2)=0,"EVEN","ODD")</f>
        <v>ODD</v>
      </c>
      <c r="F10185" t="str">
        <f>IF(D10185&lt;=18,"LOW (1-18)","HIGH (19-36)")</f>
        <v>LOW (1-18)</v>
      </c>
      <c r="G10185">
        <f>INT((D10185-1)/6)+1</f>
        <v>1</v>
      </c>
      <c r="H10185">
        <f>MOD(D10185-1,6)+1</f>
        <v>1</v>
      </c>
      <c r="I10185">
        <f>37-D10185</f>
        <v>36</v>
      </c>
      <c r="J10185">
        <f>ABS(D10185-D10186)</f>
        <v>13</v>
      </c>
      <c r="K10185">
        <f>AVERAGE(D10185:D10189)</f>
        <v>1</v>
      </c>
      <c r="L10185">
        <f>AVERAGE(D10185:D10204)</f>
        <v>1</v>
      </c>
      <c r="M10185">
        <f>K10185-L10185</f>
        <v>0</v>
      </c>
      <c r="N10185" t="str">
        <f>IF(K10185&gt;L10185,"HIGH ZONE BIAS",IF(K10185&lt;L10185,"LOW ZONE BIAS","EQUILIBRIUM"))</f>
        <v>EQUILIBRIUM</v>
      </c>
    </row>
    <row r="10186">
      <c r="A10186">
        <v>17385</v>
      </c>
      <c r="B10186" t="str">
        <v>2018-03-26</v>
      </c>
      <c r="C10186" t="str">
        <v>Evening</v>
      </c>
      <c r="D10186">
        <v>14</v>
      </c>
      <c r="E10186" t="str">
        <f>IF(MOD(D10186,2)=0,"EVEN","ODD")</f>
        <v>EVEN</v>
      </c>
      <c r="F10186" t="str">
        <f>IF(D10186&lt;=18,"LOW (1-18)","HIGH (19-36)")</f>
        <v>LOW (1-18)</v>
      </c>
      <c r="G10186">
        <f>INT((D10186-1)/6)+1</f>
        <v>3</v>
      </c>
      <c r="H10186">
        <f>MOD(D10186-1,6)+1</f>
        <v>2</v>
      </c>
      <c r="I10186">
        <f>37-D10186</f>
        <v>23</v>
      </c>
      <c r="J10186">
        <f>ABS(D10186-D10187)</f>
        <v>10</v>
      </c>
      <c r="K10186">
        <f>AVERAGE(D10186:D10190)</f>
        <v>14</v>
      </c>
      <c r="L10186">
        <f>AVERAGE(D10186:D10205)</f>
        <v>14</v>
      </c>
      <c r="M10186">
        <f>K10186-L10186</f>
        <v>0</v>
      </c>
      <c r="N10186" t="str">
        <f>IF(K10186&gt;L10186,"HIGH ZONE BIAS",IF(K10186&lt;L10186,"LOW ZONE BIAS","EQUILIBRIUM"))</f>
        <v>EQUILIBRIUM</v>
      </c>
    </row>
    <row r="10187">
      <c r="A10187">
        <v>17384</v>
      </c>
      <c r="B10187" t="str">
        <v>2018-03-26</v>
      </c>
      <c r="C10187" t="str">
        <v>Afternoon</v>
      </c>
      <c r="D10187">
        <v>24</v>
      </c>
      <c r="E10187" t="str">
        <f>IF(MOD(D10187,2)=0,"EVEN","ODD")</f>
        <v>EVEN</v>
      </c>
      <c r="F10187" t="str">
        <f>IF(D10187&lt;=18,"LOW (1-18)","HIGH (19-36)")</f>
        <v>HIGH (19-36)</v>
      </c>
      <c r="G10187">
        <f>INT((D10187-1)/6)+1</f>
        <v>4</v>
      </c>
      <c r="H10187">
        <f>MOD(D10187-1,6)+1</f>
        <v>6</v>
      </c>
      <c r="I10187">
        <f>37-D10187</f>
        <v>13</v>
      </c>
      <c r="J10187">
        <f>ABS(D10187-D10188)</f>
        <v>1</v>
      </c>
      <c r="K10187">
        <f>AVERAGE(D10187:D10191)</f>
        <v>24</v>
      </c>
      <c r="L10187">
        <f>AVERAGE(D10187:D10206)</f>
        <v>24</v>
      </c>
      <c r="M10187">
        <f>K10187-L10187</f>
        <v>0</v>
      </c>
      <c r="N10187" t="str">
        <f>IF(K10187&gt;L10187,"HIGH ZONE BIAS",IF(K10187&lt;L10187,"LOW ZONE BIAS","EQUILIBRIUM"))</f>
        <v>EQUILIBRIUM</v>
      </c>
    </row>
    <row r="10188">
      <c r="A10188">
        <v>17383</v>
      </c>
      <c r="B10188" t="str">
        <v>2018-03-26</v>
      </c>
      <c r="C10188" t="str">
        <v>Midday</v>
      </c>
      <c r="D10188">
        <v>25</v>
      </c>
      <c r="E10188" t="str">
        <f>IF(MOD(D10188,2)=0,"EVEN","ODD")</f>
        <v>ODD</v>
      </c>
      <c r="F10188" t="str">
        <f>IF(D10188&lt;=18,"LOW (1-18)","HIGH (19-36)")</f>
        <v>HIGH (19-36)</v>
      </c>
      <c r="G10188">
        <f>INT((D10188-1)/6)+1</f>
        <v>5</v>
      </c>
      <c r="H10188">
        <f>MOD(D10188-1,6)+1</f>
        <v>1</v>
      </c>
      <c r="I10188">
        <f>37-D10188</f>
        <v>12</v>
      </c>
      <c r="J10188">
        <f>ABS(D10188-D10189)</f>
        <v>8</v>
      </c>
      <c r="K10188">
        <f>AVERAGE(D10188:D10192)</f>
        <v>25</v>
      </c>
      <c r="L10188">
        <f>AVERAGE(D10188:D10207)</f>
        <v>25</v>
      </c>
      <c r="M10188">
        <f>K10188-L10188</f>
        <v>0</v>
      </c>
      <c r="N10188" t="str">
        <f>IF(K10188&gt;L10188,"HIGH ZONE BIAS",IF(K10188&lt;L10188,"LOW ZONE BIAS","EQUILIBRIUM"))</f>
        <v>EQUILIBRIUM</v>
      </c>
    </row>
    <row r="10189">
      <c r="A10189">
        <v>17382</v>
      </c>
      <c r="B10189" t="str">
        <v>2018-03-26</v>
      </c>
      <c r="C10189" t="str">
        <v>Morning</v>
      </c>
      <c r="D10189">
        <v>17</v>
      </c>
      <c r="E10189" t="str">
        <f>IF(MOD(D10189,2)=0,"EVEN","ODD")</f>
        <v>ODD</v>
      </c>
      <c r="F10189" t="str">
        <f>IF(D10189&lt;=18,"LOW (1-18)","HIGH (19-36)")</f>
        <v>LOW (1-18)</v>
      </c>
      <c r="G10189">
        <f>INT((D10189-1)/6)+1</f>
        <v>3</v>
      </c>
      <c r="H10189">
        <f>MOD(D10189-1,6)+1</f>
        <v>5</v>
      </c>
      <c r="I10189">
        <f>37-D10189</f>
        <v>20</v>
      </c>
      <c r="J10189">
        <f>ABS(D10189-D10190)</f>
        <v>17</v>
      </c>
      <c r="K10189">
        <f>AVERAGE(D10189:D10193)</f>
        <v>17</v>
      </c>
      <c r="L10189">
        <f>AVERAGE(D10189:D10208)</f>
        <v>17</v>
      </c>
      <c r="M10189">
        <f>K10189-L10189</f>
        <v>0</v>
      </c>
      <c r="N10189" t="str">
        <f>IF(K10189&gt;L10189,"HIGH ZONE BIAS",IF(K10189&lt;L10189,"LOW ZONE BIAS","EQUILIBRIUM"))</f>
        <v>EQUILIBRIUM</v>
      </c>
    </row>
    <row r="10190">
      <c r="A10190">
        <v>17381</v>
      </c>
      <c r="B10190" t="str">
        <v>2018-03-24</v>
      </c>
      <c r="C10190" t="str">
        <v>Evening</v>
      </c>
      <c r="D10190">
        <v>34</v>
      </c>
      <c r="E10190" t="str">
        <f>IF(MOD(D10190,2)=0,"EVEN","ODD")</f>
        <v>EVEN</v>
      </c>
      <c r="F10190" t="str">
        <f>IF(D10190&lt;=18,"LOW (1-18)","HIGH (19-36)")</f>
        <v>HIGH (19-36)</v>
      </c>
      <c r="G10190">
        <f>INT((D10190-1)/6)+1</f>
        <v>6</v>
      </c>
      <c r="H10190">
        <f>MOD(D10190-1,6)+1</f>
        <v>4</v>
      </c>
      <c r="I10190">
        <f>37-D10190</f>
        <v>3</v>
      </c>
      <c r="J10190">
        <f>ABS(D10190-D10191)</f>
        <v>23</v>
      </c>
      <c r="K10190">
        <f>AVERAGE(D10190:D10194)</f>
        <v>34</v>
      </c>
      <c r="L10190">
        <f>AVERAGE(D10190:D10209)</f>
        <v>34</v>
      </c>
      <c r="M10190">
        <f>K10190-L10190</f>
        <v>0</v>
      </c>
      <c r="N10190" t="str">
        <f>IF(K10190&gt;L10190,"HIGH ZONE BIAS",IF(K10190&lt;L10190,"LOW ZONE BIAS","EQUILIBRIUM"))</f>
        <v>EQUILIBRIUM</v>
      </c>
    </row>
    <row r="10191">
      <c r="A10191">
        <v>17380</v>
      </c>
      <c r="B10191" t="str">
        <v>2018-03-24</v>
      </c>
      <c r="C10191" t="str">
        <v>Afternoon</v>
      </c>
      <c r="D10191">
        <v>11</v>
      </c>
      <c r="E10191" t="str">
        <f>IF(MOD(D10191,2)=0,"EVEN","ODD")</f>
        <v>ODD</v>
      </c>
      <c r="F10191" t="str">
        <f>IF(D10191&lt;=18,"LOW (1-18)","HIGH (19-36)")</f>
        <v>LOW (1-18)</v>
      </c>
      <c r="G10191">
        <f>INT((D10191-1)/6)+1</f>
        <v>2</v>
      </c>
      <c r="H10191">
        <f>MOD(D10191-1,6)+1</f>
        <v>5</v>
      </c>
      <c r="I10191">
        <f>37-D10191</f>
        <v>26</v>
      </c>
      <c r="J10191">
        <f>ABS(D10191-D10192)</f>
        <v>8</v>
      </c>
      <c r="K10191">
        <f>AVERAGE(D10191:D10195)</f>
        <v>11</v>
      </c>
      <c r="L10191">
        <f>AVERAGE(D10191:D10210)</f>
        <v>11</v>
      </c>
      <c r="M10191">
        <f>K10191-L10191</f>
        <v>0</v>
      </c>
      <c r="N10191" t="str">
        <f>IF(K10191&gt;L10191,"HIGH ZONE BIAS",IF(K10191&lt;L10191,"LOW ZONE BIAS","EQUILIBRIUM"))</f>
        <v>EQUILIBRIUM</v>
      </c>
    </row>
    <row r="10192">
      <c r="A10192">
        <v>17379</v>
      </c>
      <c r="B10192" t="str">
        <v>2018-03-24</v>
      </c>
      <c r="C10192" t="str">
        <v>Midday</v>
      </c>
      <c r="D10192">
        <v>3</v>
      </c>
      <c r="E10192" t="str">
        <f>IF(MOD(D10192,2)=0,"EVEN","ODD")</f>
        <v>ODD</v>
      </c>
      <c r="F10192" t="str">
        <f>IF(D10192&lt;=18,"LOW (1-18)","HIGH (19-36)")</f>
        <v>LOW (1-18)</v>
      </c>
      <c r="G10192">
        <f>INT((D10192-1)/6)+1</f>
        <v>1</v>
      </c>
      <c r="H10192">
        <f>MOD(D10192-1,6)+1</f>
        <v>3</v>
      </c>
      <c r="I10192">
        <f>37-D10192</f>
        <v>34</v>
      </c>
      <c r="J10192">
        <f>ABS(D10192-D10193)</f>
        <v>1</v>
      </c>
      <c r="K10192">
        <f>AVERAGE(D10192:D10196)</f>
        <v>3</v>
      </c>
      <c r="L10192">
        <f>AVERAGE(D10192:D10211)</f>
        <v>3</v>
      </c>
      <c r="M10192">
        <f>K10192-L10192</f>
        <v>0</v>
      </c>
      <c r="N10192" t="str">
        <f>IF(K10192&gt;L10192,"HIGH ZONE BIAS",IF(K10192&lt;L10192,"LOW ZONE BIAS","EQUILIBRIUM"))</f>
        <v>EQUILIBRIUM</v>
      </c>
    </row>
    <row r="10193">
      <c r="A10193">
        <v>17378</v>
      </c>
      <c r="B10193" t="str">
        <v>2018-03-24</v>
      </c>
      <c r="C10193" t="str">
        <v>Morning</v>
      </c>
      <c r="D10193">
        <v>4</v>
      </c>
      <c r="E10193" t="str">
        <f>IF(MOD(D10193,2)=0,"EVEN","ODD")</f>
        <v>EVEN</v>
      </c>
      <c r="F10193" t="str">
        <f>IF(D10193&lt;=18,"LOW (1-18)","HIGH (19-36)")</f>
        <v>LOW (1-18)</v>
      </c>
      <c r="G10193">
        <f>INT((D10193-1)/6)+1</f>
        <v>1</v>
      </c>
      <c r="H10193">
        <f>MOD(D10193-1,6)+1</f>
        <v>4</v>
      </c>
      <c r="I10193">
        <f>37-D10193</f>
        <v>33</v>
      </c>
      <c r="J10193">
        <f>ABS(D10193-D10194)</f>
        <v>25</v>
      </c>
      <c r="K10193">
        <f>AVERAGE(D10193:D10197)</f>
        <v>4</v>
      </c>
      <c r="L10193">
        <f>AVERAGE(D10193:D10212)</f>
        <v>4</v>
      </c>
      <c r="M10193">
        <f>K10193-L10193</f>
        <v>0</v>
      </c>
      <c r="N10193" t="str">
        <f>IF(K10193&gt;L10193,"HIGH ZONE BIAS",IF(K10193&lt;L10193,"LOW ZONE BIAS","EQUILIBRIUM"))</f>
        <v>EQUILIBRIUM</v>
      </c>
    </row>
    <row r="10194">
      <c r="A10194">
        <v>17377</v>
      </c>
      <c r="B10194" t="str">
        <v>2018-03-23</v>
      </c>
      <c r="C10194" t="str">
        <v>Evening</v>
      </c>
      <c r="D10194">
        <v>29</v>
      </c>
      <c r="E10194" t="str">
        <f>IF(MOD(D10194,2)=0,"EVEN","ODD")</f>
        <v>ODD</v>
      </c>
      <c r="F10194" t="str">
        <f>IF(D10194&lt;=18,"LOW (1-18)","HIGH (19-36)")</f>
        <v>HIGH (19-36)</v>
      </c>
      <c r="G10194">
        <f>INT((D10194-1)/6)+1</f>
        <v>5</v>
      </c>
      <c r="H10194">
        <f>MOD(D10194-1,6)+1</f>
        <v>5</v>
      </c>
      <c r="I10194">
        <f>37-D10194</f>
        <v>8</v>
      </c>
      <c r="J10194">
        <f>ABS(D10194-D10195)</f>
        <v>2</v>
      </c>
      <c r="K10194">
        <f>AVERAGE(D10194:D10198)</f>
        <v>29</v>
      </c>
      <c r="L10194">
        <f>AVERAGE(D10194:D10213)</f>
        <v>29</v>
      </c>
      <c r="M10194">
        <f>K10194-L10194</f>
        <v>0</v>
      </c>
      <c r="N10194" t="str">
        <f>IF(K10194&gt;L10194,"HIGH ZONE BIAS",IF(K10194&lt;L10194,"LOW ZONE BIAS","EQUILIBRIUM"))</f>
        <v>EQUILIBRIUM</v>
      </c>
    </row>
    <row r="10195">
      <c r="A10195">
        <v>17376</v>
      </c>
      <c r="B10195" t="str">
        <v>2018-03-23</v>
      </c>
      <c r="C10195" t="str">
        <v>Afternoon</v>
      </c>
      <c r="D10195">
        <v>31</v>
      </c>
      <c r="E10195" t="str">
        <f>IF(MOD(D10195,2)=0,"EVEN","ODD")</f>
        <v>ODD</v>
      </c>
      <c r="F10195" t="str">
        <f>IF(D10195&lt;=18,"LOW (1-18)","HIGH (19-36)")</f>
        <v>HIGH (19-36)</v>
      </c>
      <c r="G10195">
        <f>INT((D10195-1)/6)+1</f>
        <v>6</v>
      </c>
      <c r="H10195">
        <f>MOD(D10195-1,6)+1</f>
        <v>1</v>
      </c>
      <c r="I10195">
        <f>37-D10195</f>
        <v>6</v>
      </c>
      <c r="J10195">
        <f>ABS(D10195-D10196)</f>
        <v>30</v>
      </c>
      <c r="K10195">
        <f>AVERAGE(D10195:D10199)</f>
        <v>31</v>
      </c>
      <c r="L10195">
        <f>AVERAGE(D10195:D10214)</f>
        <v>31</v>
      </c>
      <c r="M10195">
        <f>K10195-L10195</f>
        <v>0</v>
      </c>
      <c r="N10195" t="str">
        <f>IF(K10195&gt;L10195,"HIGH ZONE BIAS",IF(K10195&lt;L10195,"LOW ZONE BIAS","EQUILIBRIUM"))</f>
        <v>EQUILIBRIUM</v>
      </c>
    </row>
    <row r="10196">
      <c r="A10196">
        <v>17375</v>
      </c>
      <c r="B10196" t="str">
        <v>2018-03-23</v>
      </c>
      <c r="C10196" t="str">
        <v>Midday</v>
      </c>
      <c r="D10196">
        <v>1</v>
      </c>
      <c r="E10196" t="str">
        <f>IF(MOD(D10196,2)=0,"EVEN","ODD")</f>
        <v>ODD</v>
      </c>
      <c r="F10196" t="str">
        <f>IF(D10196&lt;=18,"LOW (1-18)","HIGH (19-36)")</f>
        <v>LOW (1-18)</v>
      </c>
      <c r="G10196">
        <f>INT((D10196-1)/6)+1</f>
        <v>1</v>
      </c>
      <c r="H10196">
        <f>MOD(D10196-1,6)+1</f>
        <v>1</v>
      </c>
      <c r="I10196">
        <f>37-D10196</f>
        <v>36</v>
      </c>
      <c r="J10196">
        <f>ABS(D10196-D10197)</f>
        <v>34</v>
      </c>
      <c r="K10196">
        <f>AVERAGE(D10196:D10200)</f>
        <v>1</v>
      </c>
      <c r="L10196">
        <f>AVERAGE(D10196:D10215)</f>
        <v>1</v>
      </c>
      <c r="M10196">
        <f>K10196-L10196</f>
        <v>0</v>
      </c>
      <c r="N10196" t="str">
        <f>IF(K10196&gt;L10196,"HIGH ZONE BIAS",IF(K10196&lt;L10196,"LOW ZONE BIAS","EQUILIBRIUM"))</f>
        <v>EQUILIBRIUM</v>
      </c>
    </row>
    <row r="10197">
      <c r="A10197">
        <v>17374</v>
      </c>
      <c r="B10197" t="str">
        <v>2018-03-23</v>
      </c>
      <c r="C10197" t="str">
        <v>Morning</v>
      </c>
      <c r="D10197">
        <v>35</v>
      </c>
      <c r="E10197" t="str">
        <f>IF(MOD(D10197,2)=0,"EVEN","ODD")</f>
        <v>ODD</v>
      </c>
      <c r="F10197" t="str">
        <f>IF(D10197&lt;=18,"LOW (1-18)","HIGH (19-36)")</f>
        <v>HIGH (19-36)</v>
      </c>
      <c r="G10197">
        <f>INT((D10197-1)/6)+1</f>
        <v>6</v>
      </c>
      <c r="H10197">
        <f>MOD(D10197-1,6)+1</f>
        <v>5</v>
      </c>
      <c r="I10197">
        <f>37-D10197</f>
        <v>2</v>
      </c>
      <c r="J10197">
        <f>ABS(D10197-D10198)</f>
        <v>17</v>
      </c>
      <c r="K10197">
        <f>AVERAGE(D10197:D10201)</f>
        <v>35</v>
      </c>
      <c r="L10197">
        <f>AVERAGE(D10197:D10216)</f>
        <v>35</v>
      </c>
      <c r="M10197">
        <f>K10197-L10197</f>
        <v>0</v>
      </c>
      <c r="N10197" t="str">
        <f>IF(K10197&gt;L10197,"HIGH ZONE BIAS",IF(K10197&lt;L10197,"LOW ZONE BIAS","EQUILIBRIUM"))</f>
        <v>EQUILIBRIUM</v>
      </c>
    </row>
    <row r="10198">
      <c r="A10198">
        <v>17373</v>
      </c>
      <c r="B10198" t="str">
        <v>2018-03-22</v>
      </c>
      <c r="C10198" t="str">
        <v>Evening</v>
      </c>
      <c r="D10198">
        <v>18</v>
      </c>
      <c r="E10198" t="str">
        <f>IF(MOD(D10198,2)=0,"EVEN","ODD")</f>
        <v>EVEN</v>
      </c>
      <c r="F10198" t="str">
        <f>IF(D10198&lt;=18,"LOW (1-18)","HIGH (19-36)")</f>
        <v>LOW (1-18)</v>
      </c>
      <c r="G10198">
        <f>INT((D10198-1)/6)+1</f>
        <v>3</v>
      </c>
      <c r="H10198">
        <f>MOD(D10198-1,6)+1</f>
        <v>6</v>
      </c>
      <c r="I10198">
        <f>37-D10198</f>
        <v>19</v>
      </c>
      <c r="J10198">
        <f>ABS(D10198-D10199)</f>
        <v>5</v>
      </c>
      <c r="K10198">
        <f>AVERAGE(D10198:D10202)</f>
        <v>18</v>
      </c>
      <c r="L10198">
        <f>AVERAGE(D10198:D10217)</f>
        <v>18</v>
      </c>
      <c r="M10198">
        <f>K10198-L10198</f>
        <v>0</v>
      </c>
      <c r="N10198" t="str">
        <f>IF(K10198&gt;L10198,"HIGH ZONE BIAS",IF(K10198&lt;L10198,"LOW ZONE BIAS","EQUILIBRIUM"))</f>
        <v>EQUILIBRIUM</v>
      </c>
    </row>
    <row r="10199">
      <c r="A10199">
        <v>17372</v>
      </c>
      <c r="B10199" t="str">
        <v>2018-03-22</v>
      </c>
      <c r="C10199" t="str">
        <v>Afternoon</v>
      </c>
      <c r="D10199">
        <v>23</v>
      </c>
      <c r="E10199" t="str">
        <f>IF(MOD(D10199,2)=0,"EVEN","ODD")</f>
        <v>ODD</v>
      </c>
      <c r="F10199" t="str">
        <f>IF(D10199&lt;=18,"LOW (1-18)","HIGH (19-36)")</f>
        <v>HIGH (19-36)</v>
      </c>
      <c r="G10199">
        <f>INT((D10199-1)/6)+1</f>
        <v>4</v>
      </c>
      <c r="H10199">
        <f>MOD(D10199-1,6)+1</f>
        <v>5</v>
      </c>
      <c r="I10199">
        <f>37-D10199</f>
        <v>14</v>
      </c>
      <c r="J10199">
        <f>ABS(D10199-D10200)</f>
        <v>15</v>
      </c>
      <c r="K10199">
        <f>AVERAGE(D10199:D10203)</f>
        <v>23</v>
      </c>
      <c r="L10199">
        <f>AVERAGE(D10199:D10218)</f>
        <v>23</v>
      </c>
      <c r="M10199">
        <f>K10199-L10199</f>
        <v>0</v>
      </c>
      <c r="N10199" t="str">
        <f>IF(K10199&gt;L10199,"HIGH ZONE BIAS",IF(K10199&lt;L10199,"LOW ZONE BIAS","EQUILIBRIUM"))</f>
        <v>EQUILIBRIUM</v>
      </c>
    </row>
    <row r="10200">
      <c r="A10200">
        <v>17371</v>
      </c>
      <c r="B10200" t="str">
        <v>2018-03-22</v>
      </c>
      <c r="C10200" t="str">
        <v>Midday</v>
      </c>
      <c r="D10200">
        <v>8</v>
      </c>
      <c r="E10200" t="str">
        <f>IF(MOD(D10200,2)=0,"EVEN","ODD")</f>
        <v>EVEN</v>
      </c>
      <c r="F10200" t="str">
        <f>IF(D10200&lt;=18,"LOW (1-18)","HIGH (19-36)")</f>
        <v>LOW (1-18)</v>
      </c>
      <c r="G10200">
        <f>INT((D10200-1)/6)+1</f>
        <v>2</v>
      </c>
      <c r="H10200">
        <f>MOD(D10200-1,6)+1</f>
        <v>2</v>
      </c>
      <c r="I10200">
        <f>37-D10200</f>
        <v>29</v>
      </c>
      <c r="J10200">
        <f>ABS(D10200-D10201)</f>
        <v>7</v>
      </c>
      <c r="K10200">
        <f>AVERAGE(D10200:D10204)</f>
        <v>8</v>
      </c>
      <c r="L10200">
        <f>AVERAGE(D10200:D10219)</f>
        <v>8</v>
      </c>
      <c r="M10200">
        <f>K10200-L10200</f>
        <v>0</v>
      </c>
      <c r="N10200" t="str">
        <f>IF(K10200&gt;L10200,"HIGH ZONE BIAS",IF(K10200&lt;L10200,"LOW ZONE BIAS","EQUILIBRIUM"))</f>
        <v>EQUILIBRIUM</v>
      </c>
    </row>
    <row r="10201">
      <c r="A10201">
        <v>17370</v>
      </c>
      <c r="B10201" t="str">
        <v>2018-03-22</v>
      </c>
      <c r="C10201" t="str">
        <v>Morning</v>
      </c>
      <c r="D10201">
        <v>1</v>
      </c>
      <c r="E10201" t="str">
        <f>IF(MOD(D10201,2)=0,"EVEN","ODD")</f>
        <v>ODD</v>
      </c>
      <c r="F10201" t="str">
        <f>IF(D10201&lt;=18,"LOW (1-18)","HIGH (19-36)")</f>
        <v>LOW (1-18)</v>
      </c>
      <c r="G10201">
        <f>INT((D10201-1)/6)+1</f>
        <v>1</v>
      </c>
      <c r="H10201">
        <f>MOD(D10201-1,6)+1</f>
        <v>1</v>
      </c>
      <c r="I10201">
        <f>37-D10201</f>
        <v>36</v>
      </c>
      <c r="J10201">
        <f>ABS(D10201-D10202)</f>
        <v>22</v>
      </c>
      <c r="K10201">
        <f>AVERAGE(D10201:D10205)</f>
        <v>1</v>
      </c>
      <c r="L10201">
        <f>AVERAGE(D10201:D10220)</f>
        <v>1</v>
      </c>
      <c r="M10201">
        <f>K10201-L10201</f>
        <v>0</v>
      </c>
      <c r="N10201" t="str">
        <f>IF(K10201&gt;L10201,"HIGH ZONE BIAS",IF(K10201&lt;L10201,"LOW ZONE BIAS","EQUILIBRIUM"))</f>
        <v>EQUILIBRIUM</v>
      </c>
    </row>
    <row r="10202">
      <c r="A10202">
        <v>17369</v>
      </c>
      <c r="B10202" t="str">
        <v>2018-03-21</v>
      </c>
      <c r="C10202" t="str">
        <v>Evening</v>
      </c>
      <c r="D10202">
        <v>23</v>
      </c>
      <c r="E10202" t="str">
        <f>IF(MOD(D10202,2)=0,"EVEN","ODD")</f>
        <v>ODD</v>
      </c>
      <c r="F10202" t="str">
        <f>IF(D10202&lt;=18,"LOW (1-18)","HIGH (19-36)")</f>
        <v>HIGH (19-36)</v>
      </c>
      <c r="G10202">
        <f>INT((D10202-1)/6)+1</f>
        <v>4</v>
      </c>
      <c r="H10202">
        <f>MOD(D10202-1,6)+1</f>
        <v>5</v>
      </c>
      <c r="I10202">
        <f>37-D10202</f>
        <v>14</v>
      </c>
      <c r="J10202">
        <f>ABS(D10202-D10203)</f>
        <v>13</v>
      </c>
      <c r="K10202">
        <f>AVERAGE(D10202:D10206)</f>
        <v>23</v>
      </c>
      <c r="L10202">
        <f>AVERAGE(D10202:D10221)</f>
        <v>23</v>
      </c>
      <c r="M10202">
        <f>K10202-L10202</f>
        <v>0</v>
      </c>
      <c r="N10202" t="str">
        <f>IF(K10202&gt;L10202,"HIGH ZONE BIAS",IF(K10202&lt;L10202,"LOW ZONE BIAS","EQUILIBRIUM"))</f>
        <v>EQUILIBRIUM</v>
      </c>
    </row>
    <row r="10203">
      <c r="A10203">
        <v>17368</v>
      </c>
      <c r="B10203" t="str">
        <v>2018-03-21</v>
      </c>
      <c r="C10203" t="str">
        <v>Afternoon</v>
      </c>
      <c r="D10203">
        <v>10</v>
      </c>
      <c r="E10203" t="str">
        <f>IF(MOD(D10203,2)=0,"EVEN","ODD")</f>
        <v>EVEN</v>
      </c>
      <c r="F10203" t="str">
        <f>IF(D10203&lt;=18,"LOW (1-18)","HIGH (19-36)")</f>
        <v>LOW (1-18)</v>
      </c>
      <c r="G10203">
        <f>INT((D10203-1)/6)+1</f>
        <v>2</v>
      </c>
      <c r="H10203">
        <f>MOD(D10203-1,6)+1</f>
        <v>4</v>
      </c>
      <c r="I10203">
        <f>37-D10203</f>
        <v>27</v>
      </c>
      <c r="J10203">
        <f>ABS(D10203-D10204)</f>
        <v>8</v>
      </c>
      <c r="K10203">
        <f>AVERAGE(D10203:D10207)</f>
        <v>10</v>
      </c>
      <c r="L10203">
        <f>AVERAGE(D10203:D10222)</f>
        <v>10</v>
      </c>
      <c r="M10203">
        <f>K10203-L10203</f>
        <v>0</v>
      </c>
      <c r="N10203" t="str">
        <f>IF(K10203&gt;L10203,"HIGH ZONE BIAS",IF(K10203&lt;L10203,"LOW ZONE BIAS","EQUILIBRIUM"))</f>
        <v>EQUILIBRIUM</v>
      </c>
    </row>
    <row r="10204">
      <c r="A10204">
        <v>17367</v>
      </c>
      <c r="B10204" t="str">
        <v>2018-03-21</v>
      </c>
      <c r="C10204" t="str">
        <v>Midday</v>
      </c>
      <c r="D10204">
        <v>2</v>
      </c>
      <c r="E10204" t="str">
        <f>IF(MOD(D10204,2)=0,"EVEN","ODD")</f>
        <v>EVEN</v>
      </c>
      <c r="F10204" t="str">
        <f>IF(D10204&lt;=18,"LOW (1-18)","HIGH (19-36)")</f>
        <v>LOW (1-18)</v>
      </c>
      <c r="G10204">
        <f>INT((D10204-1)/6)+1</f>
        <v>1</v>
      </c>
      <c r="H10204">
        <f>MOD(D10204-1,6)+1</f>
        <v>2</v>
      </c>
      <c r="I10204">
        <f>37-D10204</f>
        <v>35</v>
      </c>
      <c r="J10204">
        <f>ABS(D10204-D10205)</f>
        <v>31</v>
      </c>
      <c r="K10204">
        <f>AVERAGE(D10204:D10208)</f>
        <v>2</v>
      </c>
      <c r="L10204">
        <f>AVERAGE(D10204:D10223)</f>
        <v>2</v>
      </c>
      <c r="M10204">
        <f>K10204-L10204</f>
        <v>0</v>
      </c>
      <c r="N10204" t="str">
        <f>IF(K10204&gt;L10204,"HIGH ZONE BIAS",IF(K10204&lt;L10204,"LOW ZONE BIAS","EQUILIBRIUM"))</f>
        <v>EQUILIBRIUM</v>
      </c>
    </row>
    <row r="10205">
      <c r="A10205">
        <v>17366</v>
      </c>
      <c r="B10205" t="str">
        <v>2018-03-21</v>
      </c>
      <c r="C10205" t="str">
        <v>Morning</v>
      </c>
      <c r="D10205">
        <v>33</v>
      </c>
      <c r="E10205" t="str">
        <f>IF(MOD(D10205,2)=0,"EVEN","ODD")</f>
        <v>ODD</v>
      </c>
      <c r="F10205" t="str">
        <f>IF(D10205&lt;=18,"LOW (1-18)","HIGH (19-36)")</f>
        <v>HIGH (19-36)</v>
      </c>
      <c r="G10205">
        <f>INT((D10205-1)/6)+1</f>
        <v>6</v>
      </c>
      <c r="H10205">
        <f>MOD(D10205-1,6)+1</f>
        <v>3</v>
      </c>
      <c r="I10205">
        <f>37-D10205</f>
        <v>4</v>
      </c>
      <c r="J10205">
        <f>ABS(D10205-D10206)</f>
        <v>17</v>
      </c>
      <c r="K10205">
        <f>AVERAGE(D10205:D10209)</f>
        <v>33</v>
      </c>
      <c r="L10205">
        <f>AVERAGE(D10205:D10224)</f>
        <v>33</v>
      </c>
      <c r="M10205">
        <f>K10205-L10205</f>
        <v>0</v>
      </c>
      <c r="N10205" t="str">
        <f>IF(K10205&gt;L10205,"HIGH ZONE BIAS",IF(K10205&lt;L10205,"LOW ZONE BIAS","EQUILIBRIUM"))</f>
        <v>EQUILIBRIUM</v>
      </c>
    </row>
    <row r="10206">
      <c r="A10206">
        <v>17365</v>
      </c>
      <c r="B10206" t="str">
        <v>2018-03-20</v>
      </c>
      <c r="C10206" t="str">
        <v>Evening</v>
      </c>
      <c r="D10206">
        <v>16</v>
      </c>
      <c r="E10206" t="str">
        <f>IF(MOD(D10206,2)=0,"EVEN","ODD")</f>
        <v>EVEN</v>
      </c>
      <c r="F10206" t="str">
        <f>IF(D10206&lt;=18,"LOW (1-18)","HIGH (19-36)")</f>
        <v>LOW (1-18)</v>
      </c>
      <c r="G10206">
        <f>INT((D10206-1)/6)+1</f>
        <v>3</v>
      </c>
      <c r="H10206">
        <f>MOD(D10206-1,6)+1</f>
        <v>4</v>
      </c>
      <c r="I10206">
        <f>37-D10206</f>
        <v>21</v>
      </c>
      <c r="J10206">
        <f>ABS(D10206-D10207)</f>
        <v>3</v>
      </c>
      <c r="K10206">
        <f>AVERAGE(D10206:D10210)</f>
        <v>16</v>
      </c>
      <c r="L10206">
        <f>AVERAGE(D10206:D10225)</f>
        <v>16</v>
      </c>
      <c r="M10206">
        <f>K10206-L10206</f>
        <v>0</v>
      </c>
      <c r="N10206" t="str">
        <f>IF(K10206&gt;L10206,"HIGH ZONE BIAS",IF(K10206&lt;L10206,"LOW ZONE BIAS","EQUILIBRIUM"))</f>
        <v>EQUILIBRIUM</v>
      </c>
    </row>
    <row r="10207">
      <c r="A10207">
        <v>17364</v>
      </c>
      <c r="B10207" t="str">
        <v>2018-03-20</v>
      </c>
      <c r="C10207" t="str">
        <v>Afternoon</v>
      </c>
      <c r="D10207">
        <v>19</v>
      </c>
      <c r="E10207" t="str">
        <f>IF(MOD(D10207,2)=0,"EVEN","ODD")</f>
        <v>ODD</v>
      </c>
      <c r="F10207" t="str">
        <f>IF(D10207&lt;=18,"LOW (1-18)","HIGH (19-36)")</f>
        <v>HIGH (19-36)</v>
      </c>
      <c r="G10207">
        <f>INT((D10207-1)/6)+1</f>
        <v>4</v>
      </c>
      <c r="H10207">
        <f>MOD(D10207-1,6)+1</f>
        <v>1</v>
      </c>
      <c r="I10207">
        <f>37-D10207</f>
        <v>18</v>
      </c>
      <c r="J10207">
        <f>ABS(D10207-D10208)</f>
        <v>5</v>
      </c>
      <c r="K10207">
        <f>AVERAGE(D10207:D10211)</f>
        <v>19</v>
      </c>
      <c r="L10207">
        <f>AVERAGE(D10207:D10226)</f>
        <v>19</v>
      </c>
      <c r="M10207">
        <f>K10207-L10207</f>
        <v>0</v>
      </c>
      <c r="N10207" t="str">
        <f>IF(K10207&gt;L10207,"HIGH ZONE BIAS",IF(K10207&lt;L10207,"LOW ZONE BIAS","EQUILIBRIUM"))</f>
        <v>EQUILIBRIUM</v>
      </c>
    </row>
    <row r="10208">
      <c r="A10208">
        <v>17363</v>
      </c>
      <c r="B10208" t="str">
        <v>2018-03-20</v>
      </c>
      <c r="C10208" t="str">
        <v>Midday</v>
      </c>
      <c r="D10208">
        <v>14</v>
      </c>
      <c r="E10208" t="str">
        <f>IF(MOD(D10208,2)=0,"EVEN","ODD")</f>
        <v>EVEN</v>
      </c>
      <c r="F10208" t="str">
        <f>IF(D10208&lt;=18,"LOW (1-18)","HIGH (19-36)")</f>
        <v>LOW (1-18)</v>
      </c>
      <c r="G10208">
        <f>INT((D10208-1)/6)+1</f>
        <v>3</v>
      </c>
      <c r="H10208">
        <f>MOD(D10208-1,6)+1</f>
        <v>2</v>
      </c>
      <c r="I10208">
        <f>37-D10208</f>
        <v>23</v>
      </c>
      <c r="J10208">
        <f>ABS(D10208-D10209)</f>
        <v>8</v>
      </c>
      <c r="K10208">
        <f>AVERAGE(D10208:D10212)</f>
        <v>14</v>
      </c>
      <c r="L10208">
        <f>AVERAGE(D10208:D10227)</f>
        <v>14</v>
      </c>
      <c r="M10208">
        <f>K10208-L10208</f>
        <v>0</v>
      </c>
      <c r="N10208" t="str">
        <f>IF(K10208&gt;L10208,"HIGH ZONE BIAS",IF(K10208&lt;L10208,"LOW ZONE BIAS","EQUILIBRIUM"))</f>
        <v>EQUILIBRIUM</v>
      </c>
    </row>
    <row r="10209">
      <c r="A10209">
        <v>17362</v>
      </c>
      <c r="B10209" t="str">
        <v>2018-03-20</v>
      </c>
      <c r="C10209" t="str">
        <v>Morning</v>
      </c>
      <c r="D10209">
        <v>6</v>
      </c>
      <c r="E10209" t="str">
        <f>IF(MOD(D10209,2)=0,"EVEN","ODD")</f>
        <v>EVEN</v>
      </c>
      <c r="F10209" t="str">
        <f>IF(D10209&lt;=18,"LOW (1-18)","HIGH (19-36)")</f>
        <v>LOW (1-18)</v>
      </c>
      <c r="G10209">
        <f>INT((D10209-1)/6)+1</f>
        <v>1</v>
      </c>
      <c r="H10209">
        <f>MOD(D10209-1,6)+1</f>
        <v>6</v>
      </c>
      <c r="I10209">
        <f>37-D10209</f>
        <v>31</v>
      </c>
      <c r="J10209">
        <f>ABS(D10209-D10210)</f>
        <v>30</v>
      </c>
      <c r="K10209">
        <f>AVERAGE(D10209:D10213)</f>
        <v>6</v>
      </c>
      <c r="L10209">
        <f>AVERAGE(D10209:D10228)</f>
        <v>6</v>
      </c>
      <c r="M10209">
        <f>K10209-L10209</f>
        <v>0</v>
      </c>
      <c r="N10209" t="str">
        <f>IF(K10209&gt;L10209,"HIGH ZONE BIAS",IF(K10209&lt;L10209,"LOW ZONE BIAS","EQUILIBRIUM"))</f>
        <v>EQUILIBRIUM</v>
      </c>
    </row>
    <row r="10210">
      <c r="A10210">
        <v>17361</v>
      </c>
      <c r="B10210" t="str">
        <v>2018-03-19</v>
      </c>
      <c r="C10210" t="str">
        <v>Evening</v>
      </c>
      <c r="D10210">
        <v>36</v>
      </c>
      <c r="E10210" t="str">
        <f>IF(MOD(D10210,2)=0,"EVEN","ODD")</f>
        <v>EVEN</v>
      </c>
      <c r="F10210" t="str">
        <f>IF(D10210&lt;=18,"LOW (1-18)","HIGH (19-36)")</f>
        <v>HIGH (19-36)</v>
      </c>
      <c r="G10210">
        <f>INT((D10210-1)/6)+1</f>
        <v>6</v>
      </c>
      <c r="H10210">
        <f>MOD(D10210-1,6)+1</f>
        <v>6</v>
      </c>
      <c r="I10210">
        <f>37-D10210</f>
        <v>1</v>
      </c>
      <c r="J10210">
        <f>ABS(D10210-D10211)</f>
        <v>6</v>
      </c>
      <c r="K10210">
        <f>AVERAGE(D10210:D10214)</f>
        <v>36</v>
      </c>
      <c r="L10210">
        <f>AVERAGE(D10210:D10229)</f>
        <v>36</v>
      </c>
      <c r="M10210">
        <f>K10210-L10210</f>
        <v>0</v>
      </c>
      <c r="N10210" t="str">
        <f>IF(K10210&gt;L10210,"HIGH ZONE BIAS",IF(K10210&lt;L10210,"LOW ZONE BIAS","EQUILIBRIUM"))</f>
        <v>EQUILIBRIUM</v>
      </c>
    </row>
    <row r="10211">
      <c r="A10211">
        <v>17360</v>
      </c>
      <c r="B10211" t="str">
        <v>2018-03-19</v>
      </c>
      <c r="C10211" t="str">
        <v>Afternoon</v>
      </c>
      <c r="D10211">
        <v>30</v>
      </c>
      <c r="E10211" t="str">
        <f>IF(MOD(D10211,2)=0,"EVEN","ODD")</f>
        <v>EVEN</v>
      </c>
      <c r="F10211" t="str">
        <f>IF(D10211&lt;=18,"LOW (1-18)","HIGH (19-36)")</f>
        <v>HIGH (19-36)</v>
      </c>
      <c r="G10211">
        <f>INT((D10211-1)/6)+1</f>
        <v>5</v>
      </c>
      <c r="H10211">
        <f>MOD(D10211-1,6)+1</f>
        <v>6</v>
      </c>
      <c r="I10211">
        <f>37-D10211</f>
        <v>7</v>
      </c>
      <c r="J10211">
        <f>ABS(D10211-D10212)</f>
        <v>1</v>
      </c>
      <c r="K10211">
        <f>AVERAGE(D10211:D10215)</f>
        <v>30</v>
      </c>
      <c r="L10211">
        <f>AVERAGE(D10211:D10230)</f>
        <v>30</v>
      </c>
      <c r="M10211">
        <f>K10211-L10211</f>
        <v>0</v>
      </c>
      <c r="N10211" t="str">
        <f>IF(K10211&gt;L10211,"HIGH ZONE BIAS",IF(K10211&lt;L10211,"LOW ZONE BIAS","EQUILIBRIUM"))</f>
        <v>EQUILIBRIUM</v>
      </c>
    </row>
    <row r="10212">
      <c r="A10212">
        <v>17359</v>
      </c>
      <c r="B10212" t="str">
        <v>2018-03-19</v>
      </c>
      <c r="C10212" t="str">
        <v>Midday</v>
      </c>
      <c r="D10212">
        <v>29</v>
      </c>
      <c r="E10212" t="str">
        <f>IF(MOD(D10212,2)=0,"EVEN","ODD")</f>
        <v>ODD</v>
      </c>
      <c r="F10212" t="str">
        <f>IF(D10212&lt;=18,"LOW (1-18)","HIGH (19-36)")</f>
        <v>HIGH (19-36)</v>
      </c>
      <c r="G10212">
        <f>INT((D10212-1)/6)+1</f>
        <v>5</v>
      </c>
      <c r="H10212">
        <f>MOD(D10212-1,6)+1</f>
        <v>5</v>
      </c>
      <c r="I10212">
        <f>37-D10212</f>
        <v>8</v>
      </c>
      <c r="J10212">
        <f>ABS(D10212-D10213)</f>
        <v>1</v>
      </c>
      <c r="K10212">
        <f>AVERAGE(D10212:D10216)</f>
        <v>29</v>
      </c>
      <c r="L10212">
        <f>AVERAGE(D10212:D10231)</f>
        <v>29</v>
      </c>
      <c r="M10212">
        <f>K10212-L10212</f>
        <v>0</v>
      </c>
      <c r="N10212" t="str">
        <f>IF(K10212&gt;L10212,"HIGH ZONE BIAS",IF(K10212&lt;L10212,"LOW ZONE BIAS","EQUILIBRIUM"))</f>
        <v>EQUILIBRIUM</v>
      </c>
    </row>
    <row r="10213">
      <c r="A10213">
        <v>17358</v>
      </c>
      <c r="B10213" t="str">
        <v>2018-03-19</v>
      </c>
      <c r="C10213" t="str">
        <v>Morning</v>
      </c>
      <c r="D10213">
        <v>28</v>
      </c>
      <c r="E10213" t="str">
        <f>IF(MOD(D10213,2)=0,"EVEN","ODD")</f>
        <v>EVEN</v>
      </c>
      <c r="F10213" t="str">
        <f>IF(D10213&lt;=18,"LOW (1-18)","HIGH (19-36)")</f>
        <v>HIGH (19-36)</v>
      </c>
      <c r="G10213">
        <f>INT((D10213-1)/6)+1</f>
        <v>5</v>
      </c>
      <c r="H10213">
        <f>MOD(D10213-1,6)+1</f>
        <v>4</v>
      </c>
      <c r="I10213">
        <f>37-D10213</f>
        <v>9</v>
      </c>
      <c r="J10213">
        <f>ABS(D10213-D10214)</f>
        <v>20</v>
      </c>
      <c r="K10213">
        <f>AVERAGE(D10213:D10217)</f>
        <v>28</v>
      </c>
      <c r="L10213">
        <f>AVERAGE(D10213:D10232)</f>
        <v>28</v>
      </c>
      <c r="M10213">
        <f>K10213-L10213</f>
        <v>0</v>
      </c>
      <c r="N10213" t="str">
        <f>IF(K10213&gt;L10213,"HIGH ZONE BIAS",IF(K10213&lt;L10213,"LOW ZONE BIAS","EQUILIBRIUM"))</f>
        <v>EQUILIBRIUM</v>
      </c>
    </row>
    <row r="10214">
      <c r="A10214">
        <v>17357</v>
      </c>
      <c r="B10214" t="str">
        <v>2018-03-17</v>
      </c>
      <c r="C10214" t="str">
        <v>Evening</v>
      </c>
      <c r="D10214">
        <v>8</v>
      </c>
      <c r="E10214" t="str">
        <f>IF(MOD(D10214,2)=0,"EVEN","ODD")</f>
        <v>EVEN</v>
      </c>
      <c r="F10214" t="str">
        <f>IF(D10214&lt;=18,"LOW (1-18)","HIGH (19-36)")</f>
        <v>LOW (1-18)</v>
      </c>
      <c r="G10214">
        <f>INT((D10214-1)/6)+1</f>
        <v>2</v>
      </c>
      <c r="H10214">
        <f>MOD(D10214-1,6)+1</f>
        <v>2</v>
      </c>
      <c r="I10214">
        <f>37-D10214</f>
        <v>29</v>
      </c>
      <c r="J10214">
        <f>ABS(D10214-D10215)</f>
        <v>15</v>
      </c>
      <c r="K10214">
        <f>AVERAGE(D10214:D10218)</f>
        <v>8</v>
      </c>
      <c r="L10214">
        <f>AVERAGE(D10214:D10233)</f>
        <v>8</v>
      </c>
      <c r="M10214">
        <f>K10214-L10214</f>
        <v>0</v>
      </c>
      <c r="N10214" t="str">
        <f>IF(K10214&gt;L10214,"HIGH ZONE BIAS",IF(K10214&lt;L10214,"LOW ZONE BIAS","EQUILIBRIUM"))</f>
        <v>EQUILIBRIUM</v>
      </c>
    </row>
    <row r="10215">
      <c r="A10215">
        <v>17356</v>
      </c>
      <c r="B10215" t="str">
        <v>2018-03-17</v>
      </c>
      <c r="C10215" t="str">
        <v>Afternoon</v>
      </c>
      <c r="D10215">
        <v>23</v>
      </c>
      <c r="E10215" t="str">
        <f>IF(MOD(D10215,2)=0,"EVEN","ODD")</f>
        <v>ODD</v>
      </c>
      <c r="F10215" t="str">
        <f>IF(D10215&lt;=18,"LOW (1-18)","HIGH (19-36)")</f>
        <v>HIGH (19-36)</v>
      </c>
      <c r="G10215">
        <f>INT((D10215-1)/6)+1</f>
        <v>4</v>
      </c>
      <c r="H10215">
        <f>MOD(D10215-1,6)+1</f>
        <v>5</v>
      </c>
      <c r="I10215">
        <f>37-D10215</f>
        <v>14</v>
      </c>
      <c r="J10215">
        <f>ABS(D10215-D10216)</f>
        <v>12</v>
      </c>
      <c r="K10215">
        <f>AVERAGE(D10215:D10219)</f>
        <v>23</v>
      </c>
      <c r="L10215">
        <f>AVERAGE(D10215:D10234)</f>
        <v>23</v>
      </c>
      <c r="M10215">
        <f>K10215-L10215</f>
        <v>0</v>
      </c>
      <c r="N10215" t="str">
        <f>IF(K10215&gt;L10215,"HIGH ZONE BIAS",IF(K10215&lt;L10215,"LOW ZONE BIAS","EQUILIBRIUM"))</f>
        <v>EQUILIBRIUM</v>
      </c>
    </row>
    <row r="10216">
      <c r="A10216">
        <v>17355</v>
      </c>
      <c r="B10216" t="str">
        <v>2018-03-17</v>
      </c>
      <c r="C10216" t="str">
        <v>Midday</v>
      </c>
      <c r="D10216">
        <v>35</v>
      </c>
      <c r="E10216" t="str">
        <f>IF(MOD(D10216,2)=0,"EVEN","ODD")</f>
        <v>ODD</v>
      </c>
      <c r="F10216" t="str">
        <f>IF(D10216&lt;=18,"LOW (1-18)","HIGH (19-36)")</f>
        <v>HIGH (19-36)</v>
      </c>
      <c r="G10216">
        <f>INT((D10216-1)/6)+1</f>
        <v>6</v>
      </c>
      <c r="H10216">
        <f>MOD(D10216-1,6)+1</f>
        <v>5</v>
      </c>
      <c r="I10216">
        <f>37-D10216</f>
        <v>2</v>
      </c>
      <c r="J10216">
        <f>ABS(D10216-D10217)</f>
        <v>11</v>
      </c>
      <c r="K10216">
        <f>AVERAGE(D10216:D10220)</f>
        <v>35</v>
      </c>
      <c r="L10216">
        <f>AVERAGE(D10216:D10235)</f>
        <v>35</v>
      </c>
      <c r="M10216">
        <f>K10216-L10216</f>
        <v>0</v>
      </c>
      <c r="N10216" t="str">
        <f>IF(K10216&gt;L10216,"HIGH ZONE BIAS",IF(K10216&lt;L10216,"LOW ZONE BIAS","EQUILIBRIUM"))</f>
        <v>EQUILIBRIUM</v>
      </c>
    </row>
    <row r="10217">
      <c r="A10217">
        <v>17354</v>
      </c>
      <c r="B10217" t="str">
        <v>2018-03-17</v>
      </c>
      <c r="C10217" t="str">
        <v>Morning</v>
      </c>
      <c r="D10217">
        <v>24</v>
      </c>
      <c r="E10217" t="str">
        <f>IF(MOD(D10217,2)=0,"EVEN","ODD")</f>
        <v>EVEN</v>
      </c>
      <c r="F10217" t="str">
        <f>IF(D10217&lt;=18,"LOW (1-18)","HIGH (19-36)")</f>
        <v>HIGH (19-36)</v>
      </c>
      <c r="G10217">
        <f>INT((D10217-1)/6)+1</f>
        <v>4</v>
      </c>
      <c r="H10217">
        <f>MOD(D10217-1,6)+1</f>
        <v>6</v>
      </c>
      <c r="I10217">
        <f>37-D10217</f>
        <v>13</v>
      </c>
      <c r="J10217">
        <f>ABS(D10217-D10218)</f>
        <v>6</v>
      </c>
      <c r="K10217">
        <f>AVERAGE(D10217:D10221)</f>
        <v>24</v>
      </c>
      <c r="L10217">
        <f>AVERAGE(D10217:D10236)</f>
        <v>24</v>
      </c>
      <c r="M10217">
        <f>K10217-L10217</f>
        <v>0</v>
      </c>
      <c r="N10217" t="str">
        <f>IF(K10217&gt;L10217,"HIGH ZONE BIAS",IF(K10217&lt;L10217,"LOW ZONE BIAS","EQUILIBRIUM"))</f>
        <v>EQUILIBRIUM</v>
      </c>
    </row>
    <row r="10218">
      <c r="A10218">
        <v>17353</v>
      </c>
      <c r="B10218" t="str">
        <v>2018-03-16</v>
      </c>
      <c r="C10218" t="str">
        <v>Evening</v>
      </c>
      <c r="D10218">
        <v>30</v>
      </c>
      <c r="E10218" t="str">
        <f>IF(MOD(D10218,2)=0,"EVEN","ODD")</f>
        <v>EVEN</v>
      </c>
      <c r="F10218" t="str">
        <f>IF(D10218&lt;=18,"LOW (1-18)","HIGH (19-36)")</f>
        <v>HIGH (19-36)</v>
      </c>
      <c r="G10218">
        <f>INT((D10218-1)/6)+1</f>
        <v>5</v>
      </c>
      <c r="H10218">
        <f>MOD(D10218-1,6)+1</f>
        <v>6</v>
      </c>
      <c r="I10218">
        <f>37-D10218</f>
        <v>7</v>
      </c>
      <c r="J10218">
        <f>ABS(D10218-D10219)</f>
        <v>24</v>
      </c>
      <c r="K10218">
        <f>AVERAGE(D10218:D10222)</f>
        <v>30</v>
      </c>
      <c r="L10218">
        <f>AVERAGE(D10218:D10237)</f>
        <v>30</v>
      </c>
      <c r="M10218">
        <f>K10218-L10218</f>
        <v>0</v>
      </c>
      <c r="N10218" t="str">
        <f>IF(K10218&gt;L10218,"HIGH ZONE BIAS",IF(K10218&lt;L10218,"LOW ZONE BIAS","EQUILIBRIUM"))</f>
        <v>EQUILIBRIUM</v>
      </c>
    </row>
    <row r="10219">
      <c r="A10219">
        <v>17352</v>
      </c>
      <c r="B10219" t="str">
        <v>2018-03-16</v>
      </c>
      <c r="C10219" t="str">
        <v>Afternoon</v>
      </c>
      <c r="D10219">
        <v>6</v>
      </c>
      <c r="E10219" t="str">
        <f>IF(MOD(D10219,2)=0,"EVEN","ODD")</f>
        <v>EVEN</v>
      </c>
      <c r="F10219" t="str">
        <f>IF(D10219&lt;=18,"LOW (1-18)","HIGH (19-36)")</f>
        <v>LOW (1-18)</v>
      </c>
      <c r="G10219">
        <f>INT((D10219-1)/6)+1</f>
        <v>1</v>
      </c>
      <c r="H10219">
        <f>MOD(D10219-1,6)+1</f>
        <v>6</v>
      </c>
      <c r="I10219">
        <f>37-D10219</f>
        <v>31</v>
      </c>
      <c r="J10219">
        <f>ABS(D10219-D10220)</f>
        <v>6</v>
      </c>
      <c r="K10219">
        <f>AVERAGE(D10219:D10223)</f>
        <v>6</v>
      </c>
      <c r="L10219">
        <f>AVERAGE(D10219:D10238)</f>
        <v>6</v>
      </c>
      <c r="M10219">
        <f>K10219-L10219</f>
        <v>0</v>
      </c>
      <c r="N10219" t="str">
        <f>IF(K10219&gt;L10219,"HIGH ZONE BIAS",IF(K10219&lt;L10219,"LOW ZONE BIAS","EQUILIBRIUM"))</f>
        <v>EQUILIBRIUM</v>
      </c>
    </row>
    <row r="10220">
      <c r="A10220">
        <v>17351</v>
      </c>
      <c r="B10220" t="str">
        <v>2018-03-16</v>
      </c>
      <c r="C10220" t="str">
        <v>Midday</v>
      </c>
      <c r="D10220">
        <v>12</v>
      </c>
      <c r="E10220" t="str">
        <f>IF(MOD(D10220,2)=0,"EVEN","ODD")</f>
        <v>EVEN</v>
      </c>
      <c r="F10220" t="str">
        <f>IF(D10220&lt;=18,"LOW (1-18)","HIGH (19-36)")</f>
        <v>LOW (1-18)</v>
      </c>
      <c r="G10220">
        <f>INT((D10220-1)/6)+1</f>
        <v>2</v>
      </c>
      <c r="H10220">
        <f>MOD(D10220-1,6)+1</f>
        <v>6</v>
      </c>
      <c r="I10220">
        <f>37-D10220</f>
        <v>25</v>
      </c>
      <c r="J10220">
        <f>ABS(D10220-D10221)</f>
        <v>12</v>
      </c>
      <c r="K10220">
        <f>AVERAGE(D10220:D10224)</f>
        <v>12</v>
      </c>
      <c r="L10220">
        <f>AVERAGE(D10220:D10239)</f>
        <v>12</v>
      </c>
      <c r="M10220">
        <f>K10220-L10220</f>
        <v>0</v>
      </c>
      <c r="N10220" t="str">
        <f>IF(K10220&gt;L10220,"HIGH ZONE BIAS",IF(K10220&lt;L10220,"LOW ZONE BIAS","EQUILIBRIUM"))</f>
        <v>EQUILIBRIUM</v>
      </c>
    </row>
    <row r="10221">
      <c r="A10221">
        <v>17350</v>
      </c>
      <c r="B10221" t="str">
        <v>2018-03-16</v>
      </c>
      <c r="C10221" t="str">
        <v>Morning</v>
      </c>
      <c r="D10221">
        <v>24</v>
      </c>
      <c r="E10221" t="str">
        <f>IF(MOD(D10221,2)=0,"EVEN","ODD")</f>
        <v>EVEN</v>
      </c>
      <c r="F10221" t="str">
        <f>IF(D10221&lt;=18,"LOW (1-18)","HIGH (19-36)")</f>
        <v>HIGH (19-36)</v>
      </c>
      <c r="G10221">
        <f>INT((D10221-1)/6)+1</f>
        <v>4</v>
      </c>
      <c r="H10221">
        <f>MOD(D10221-1,6)+1</f>
        <v>6</v>
      </c>
      <c r="I10221">
        <f>37-D10221</f>
        <v>13</v>
      </c>
      <c r="J10221">
        <f>ABS(D10221-D10222)</f>
        <v>6</v>
      </c>
      <c r="K10221">
        <f>AVERAGE(D10221:D10225)</f>
        <v>24</v>
      </c>
      <c r="L10221">
        <f>AVERAGE(D10221:D10240)</f>
        <v>24</v>
      </c>
      <c r="M10221">
        <f>K10221-L10221</f>
        <v>0</v>
      </c>
      <c r="N10221" t="str">
        <f>IF(K10221&gt;L10221,"HIGH ZONE BIAS",IF(K10221&lt;L10221,"LOW ZONE BIAS","EQUILIBRIUM"))</f>
        <v>EQUILIBRIUM</v>
      </c>
    </row>
    <row r="10222">
      <c r="A10222">
        <v>17349</v>
      </c>
      <c r="B10222" t="str">
        <v>2018-03-15</v>
      </c>
      <c r="C10222" t="str">
        <v>Evening</v>
      </c>
      <c r="D10222">
        <v>30</v>
      </c>
      <c r="E10222" t="str">
        <f>IF(MOD(D10222,2)=0,"EVEN","ODD")</f>
        <v>EVEN</v>
      </c>
      <c r="F10222" t="str">
        <f>IF(D10222&lt;=18,"LOW (1-18)","HIGH (19-36)")</f>
        <v>HIGH (19-36)</v>
      </c>
      <c r="G10222">
        <f>INT((D10222-1)/6)+1</f>
        <v>5</v>
      </c>
      <c r="H10222">
        <f>MOD(D10222-1,6)+1</f>
        <v>6</v>
      </c>
      <c r="I10222">
        <f>37-D10222</f>
        <v>7</v>
      </c>
      <c r="J10222">
        <f>ABS(D10222-D10223)</f>
        <v>29</v>
      </c>
      <c r="K10222">
        <f>AVERAGE(D10222:D10226)</f>
        <v>30</v>
      </c>
      <c r="L10222">
        <f>AVERAGE(D10222:D10241)</f>
        <v>30</v>
      </c>
      <c r="M10222">
        <f>K10222-L10222</f>
        <v>0</v>
      </c>
      <c r="N10222" t="str">
        <f>IF(K10222&gt;L10222,"HIGH ZONE BIAS",IF(K10222&lt;L10222,"LOW ZONE BIAS","EQUILIBRIUM"))</f>
        <v>EQUILIBRIUM</v>
      </c>
    </row>
    <row r="10223">
      <c r="A10223">
        <v>17348</v>
      </c>
      <c r="B10223" t="str">
        <v>2018-03-15</v>
      </c>
      <c r="C10223" t="str">
        <v>Afternoon</v>
      </c>
      <c r="D10223">
        <v>1</v>
      </c>
      <c r="E10223" t="str">
        <f>IF(MOD(D10223,2)=0,"EVEN","ODD")</f>
        <v>ODD</v>
      </c>
      <c r="F10223" t="str">
        <f>IF(D10223&lt;=18,"LOW (1-18)","HIGH (19-36)")</f>
        <v>LOW (1-18)</v>
      </c>
      <c r="G10223">
        <f>INT((D10223-1)/6)+1</f>
        <v>1</v>
      </c>
      <c r="H10223">
        <f>MOD(D10223-1,6)+1</f>
        <v>1</v>
      </c>
      <c r="I10223">
        <f>37-D10223</f>
        <v>36</v>
      </c>
      <c r="J10223">
        <f>ABS(D10223-D10224)</f>
        <v>30</v>
      </c>
      <c r="K10223">
        <f>AVERAGE(D10223:D10227)</f>
        <v>1</v>
      </c>
      <c r="L10223">
        <f>AVERAGE(D10223:D10242)</f>
        <v>1</v>
      </c>
      <c r="M10223">
        <f>K10223-L10223</f>
        <v>0</v>
      </c>
      <c r="N10223" t="str">
        <f>IF(K10223&gt;L10223,"HIGH ZONE BIAS",IF(K10223&lt;L10223,"LOW ZONE BIAS","EQUILIBRIUM"))</f>
        <v>EQUILIBRIUM</v>
      </c>
    </row>
    <row r="10224">
      <c r="A10224">
        <v>17347</v>
      </c>
      <c r="B10224" t="str">
        <v>2018-03-15</v>
      </c>
      <c r="C10224" t="str">
        <v>Midday</v>
      </c>
      <c r="D10224">
        <v>31</v>
      </c>
      <c r="E10224" t="str">
        <f>IF(MOD(D10224,2)=0,"EVEN","ODD")</f>
        <v>ODD</v>
      </c>
      <c r="F10224" t="str">
        <f>IF(D10224&lt;=18,"LOW (1-18)","HIGH (19-36)")</f>
        <v>HIGH (19-36)</v>
      </c>
      <c r="G10224">
        <f>INT((D10224-1)/6)+1</f>
        <v>6</v>
      </c>
      <c r="H10224">
        <f>MOD(D10224-1,6)+1</f>
        <v>1</v>
      </c>
      <c r="I10224">
        <f>37-D10224</f>
        <v>6</v>
      </c>
      <c r="J10224">
        <f>ABS(D10224-D10225)</f>
        <v>18</v>
      </c>
      <c r="K10224">
        <f>AVERAGE(D10224:D10228)</f>
        <v>31</v>
      </c>
      <c r="L10224">
        <f>AVERAGE(D10224:D10243)</f>
        <v>31</v>
      </c>
      <c r="M10224">
        <f>K10224-L10224</f>
        <v>0</v>
      </c>
      <c r="N10224" t="str">
        <f>IF(K10224&gt;L10224,"HIGH ZONE BIAS",IF(K10224&lt;L10224,"LOW ZONE BIAS","EQUILIBRIUM"))</f>
        <v>EQUILIBRIUM</v>
      </c>
    </row>
    <row r="10225">
      <c r="A10225">
        <v>17346</v>
      </c>
      <c r="B10225" t="str">
        <v>2018-03-15</v>
      </c>
      <c r="C10225" t="str">
        <v>Morning</v>
      </c>
      <c r="D10225">
        <v>13</v>
      </c>
      <c r="E10225" t="str">
        <f>IF(MOD(D10225,2)=0,"EVEN","ODD")</f>
        <v>ODD</v>
      </c>
      <c r="F10225" t="str">
        <f>IF(D10225&lt;=18,"LOW (1-18)","HIGH (19-36)")</f>
        <v>LOW (1-18)</v>
      </c>
      <c r="G10225">
        <f>INT((D10225-1)/6)+1</f>
        <v>3</v>
      </c>
      <c r="H10225">
        <f>MOD(D10225-1,6)+1</f>
        <v>1</v>
      </c>
      <c r="I10225">
        <f>37-D10225</f>
        <v>24</v>
      </c>
      <c r="J10225">
        <f>ABS(D10225-D10226)</f>
        <v>8</v>
      </c>
      <c r="K10225">
        <f>AVERAGE(D10225:D10229)</f>
        <v>13</v>
      </c>
      <c r="L10225">
        <f>AVERAGE(D10225:D10244)</f>
        <v>13</v>
      </c>
      <c r="M10225">
        <f>K10225-L10225</f>
        <v>0</v>
      </c>
      <c r="N10225" t="str">
        <f>IF(K10225&gt;L10225,"HIGH ZONE BIAS",IF(K10225&lt;L10225,"LOW ZONE BIAS","EQUILIBRIUM"))</f>
        <v>EQUILIBRIUM</v>
      </c>
    </row>
    <row r="10226">
      <c r="A10226">
        <v>17345</v>
      </c>
      <c r="B10226" t="str">
        <v>2018-03-14</v>
      </c>
      <c r="C10226" t="str">
        <v>Evening</v>
      </c>
      <c r="D10226">
        <v>5</v>
      </c>
      <c r="E10226" t="str">
        <f>IF(MOD(D10226,2)=0,"EVEN","ODD")</f>
        <v>ODD</v>
      </c>
      <c r="F10226" t="str">
        <f>IF(D10226&lt;=18,"LOW (1-18)","HIGH (19-36)")</f>
        <v>LOW (1-18)</v>
      </c>
      <c r="G10226">
        <f>INT((D10226-1)/6)+1</f>
        <v>1</v>
      </c>
      <c r="H10226">
        <f>MOD(D10226-1,6)+1</f>
        <v>5</v>
      </c>
      <c r="I10226">
        <f>37-D10226</f>
        <v>32</v>
      </c>
      <c r="J10226">
        <f>ABS(D10226-D10227)</f>
        <v>26</v>
      </c>
      <c r="K10226">
        <f>AVERAGE(D10226:D10230)</f>
        <v>5</v>
      </c>
      <c r="L10226">
        <f>AVERAGE(D10226:D10245)</f>
        <v>5</v>
      </c>
      <c r="M10226">
        <f>K10226-L10226</f>
        <v>0</v>
      </c>
      <c r="N10226" t="str">
        <f>IF(K10226&gt;L10226,"HIGH ZONE BIAS",IF(K10226&lt;L10226,"LOW ZONE BIAS","EQUILIBRIUM"))</f>
        <v>EQUILIBRIUM</v>
      </c>
    </row>
    <row r="10227">
      <c r="A10227">
        <v>17344</v>
      </c>
      <c r="B10227" t="str">
        <v>2018-03-14</v>
      </c>
      <c r="C10227" t="str">
        <v>Afternoon</v>
      </c>
      <c r="D10227">
        <v>31</v>
      </c>
      <c r="E10227" t="str">
        <f>IF(MOD(D10227,2)=0,"EVEN","ODD")</f>
        <v>ODD</v>
      </c>
      <c r="F10227" t="str">
        <f>IF(D10227&lt;=18,"LOW (1-18)","HIGH (19-36)")</f>
        <v>HIGH (19-36)</v>
      </c>
      <c r="G10227">
        <f>INT((D10227-1)/6)+1</f>
        <v>6</v>
      </c>
      <c r="H10227">
        <f>MOD(D10227-1,6)+1</f>
        <v>1</v>
      </c>
      <c r="I10227">
        <f>37-D10227</f>
        <v>6</v>
      </c>
      <c r="J10227">
        <f>ABS(D10227-D10228)</f>
        <v>11</v>
      </c>
      <c r="K10227">
        <f>AVERAGE(D10227:D10231)</f>
        <v>31</v>
      </c>
      <c r="L10227">
        <f>AVERAGE(D10227:D10246)</f>
        <v>31</v>
      </c>
      <c r="M10227">
        <f>K10227-L10227</f>
        <v>0</v>
      </c>
      <c r="N10227" t="str">
        <f>IF(K10227&gt;L10227,"HIGH ZONE BIAS",IF(K10227&lt;L10227,"LOW ZONE BIAS","EQUILIBRIUM"))</f>
        <v>EQUILIBRIUM</v>
      </c>
    </row>
    <row r="10228">
      <c r="A10228">
        <v>17343</v>
      </c>
      <c r="B10228" t="str">
        <v>2018-03-14</v>
      </c>
      <c r="C10228" t="str">
        <v>Midday</v>
      </c>
      <c r="D10228">
        <v>20</v>
      </c>
      <c r="E10228" t="str">
        <f>IF(MOD(D10228,2)=0,"EVEN","ODD")</f>
        <v>EVEN</v>
      </c>
      <c r="F10228" t="str">
        <f>IF(D10228&lt;=18,"LOW (1-18)","HIGH (19-36)")</f>
        <v>HIGH (19-36)</v>
      </c>
      <c r="G10228">
        <f>INT((D10228-1)/6)+1</f>
        <v>4</v>
      </c>
      <c r="H10228">
        <f>MOD(D10228-1,6)+1</f>
        <v>2</v>
      </c>
      <c r="I10228">
        <f>37-D10228</f>
        <v>17</v>
      </c>
      <c r="J10228">
        <f>ABS(D10228-D10229)</f>
        <v>14</v>
      </c>
      <c r="K10228">
        <f>AVERAGE(D10228:D10232)</f>
        <v>20</v>
      </c>
      <c r="L10228">
        <f>AVERAGE(D10228:D10247)</f>
        <v>20</v>
      </c>
      <c r="M10228">
        <f>K10228-L10228</f>
        <v>0</v>
      </c>
      <c r="N10228" t="str">
        <f>IF(K10228&gt;L10228,"HIGH ZONE BIAS",IF(K10228&lt;L10228,"LOW ZONE BIAS","EQUILIBRIUM"))</f>
        <v>EQUILIBRIUM</v>
      </c>
    </row>
    <row r="10229">
      <c r="A10229">
        <v>17342</v>
      </c>
      <c r="B10229" t="str">
        <v>2018-03-14</v>
      </c>
      <c r="C10229" t="str">
        <v>Morning</v>
      </c>
      <c r="D10229">
        <v>6</v>
      </c>
      <c r="E10229" t="str">
        <f>IF(MOD(D10229,2)=0,"EVEN","ODD")</f>
        <v>EVEN</v>
      </c>
      <c r="F10229" t="str">
        <f>IF(D10229&lt;=18,"LOW (1-18)","HIGH (19-36)")</f>
        <v>LOW (1-18)</v>
      </c>
      <c r="G10229">
        <f>INT((D10229-1)/6)+1</f>
        <v>1</v>
      </c>
      <c r="H10229">
        <f>MOD(D10229-1,6)+1</f>
        <v>6</v>
      </c>
      <c r="I10229">
        <f>37-D10229</f>
        <v>31</v>
      </c>
      <c r="J10229">
        <f>ABS(D10229-D10230)</f>
        <v>8</v>
      </c>
      <c r="K10229">
        <f>AVERAGE(D10229:D10233)</f>
        <v>6</v>
      </c>
      <c r="L10229">
        <f>AVERAGE(D10229:D10248)</f>
        <v>6</v>
      </c>
      <c r="M10229">
        <f>K10229-L10229</f>
        <v>0</v>
      </c>
      <c r="N10229" t="str">
        <f>IF(K10229&gt;L10229,"HIGH ZONE BIAS",IF(K10229&lt;L10229,"LOW ZONE BIAS","EQUILIBRIUM"))</f>
        <v>EQUILIBRIUM</v>
      </c>
    </row>
    <row r="10230">
      <c r="A10230">
        <v>17341</v>
      </c>
      <c r="B10230" t="str">
        <v>2018-03-13</v>
      </c>
      <c r="C10230" t="str">
        <v>Evening</v>
      </c>
      <c r="D10230">
        <v>14</v>
      </c>
      <c r="E10230" t="str">
        <f>IF(MOD(D10230,2)=0,"EVEN","ODD")</f>
        <v>EVEN</v>
      </c>
      <c r="F10230" t="str">
        <f>IF(D10230&lt;=18,"LOW (1-18)","HIGH (19-36)")</f>
        <v>LOW (1-18)</v>
      </c>
      <c r="G10230">
        <f>INT((D10230-1)/6)+1</f>
        <v>3</v>
      </c>
      <c r="H10230">
        <f>MOD(D10230-1,6)+1</f>
        <v>2</v>
      </c>
      <c r="I10230">
        <f>37-D10230</f>
        <v>23</v>
      </c>
      <c r="J10230">
        <f>ABS(D10230-D10231)</f>
        <v>11</v>
      </c>
      <c r="K10230">
        <f>AVERAGE(D10230:D10234)</f>
        <v>14</v>
      </c>
      <c r="L10230">
        <f>AVERAGE(D10230:D10249)</f>
        <v>14</v>
      </c>
      <c r="M10230">
        <f>K10230-L10230</f>
        <v>0</v>
      </c>
      <c r="N10230" t="str">
        <f>IF(K10230&gt;L10230,"HIGH ZONE BIAS",IF(K10230&lt;L10230,"LOW ZONE BIAS","EQUILIBRIUM"))</f>
        <v>EQUILIBRIUM</v>
      </c>
    </row>
    <row r="10231">
      <c r="A10231">
        <v>17340</v>
      </c>
      <c r="B10231" t="str">
        <v>2018-03-13</v>
      </c>
      <c r="C10231" t="str">
        <v>Afternoon</v>
      </c>
      <c r="D10231">
        <v>25</v>
      </c>
      <c r="E10231" t="str">
        <f>IF(MOD(D10231,2)=0,"EVEN","ODD")</f>
        <v>ODD</v>
      </c>
      <c r="F10231" t="str">
        <f>IF(D10231&lt;=18,"LOW (1-18)","HIGH (19-36)")</f>
        <v>HIGH (19-36)</v>
      </c>
      <c r="G10231">
        <f>INT((D10231-1)/6)+1</f>
        <v>5</v>
      </c>
      <c r="H10231">
        <f>MOD(D10231-1,6)+1</f>
        <v>1</v>
      </c>
      <c r="I10231">
        <f>37-D10231</f>
        <v>12</v>
      </c>
      <c r="J10231">
        <f>ABS(D10231-D10232)</f>
        <v>10</v>
      </c>
      <c r="K10231">
        <f>AVERAGE(D10231:D10235)</f>
        <v>25</v>
      </c>
      <c r="L10231">
        <f>AVERAGE(D10231:D10250)</f>
        <v>25</v>
      </c>
      <c r="M10231">
        <f>K10231-L10231</f>
        <v>0</v>
      </c>
      <c r="N10231" t="str">
        <f>IF(K10231&gt;L10231,"HIGH ZONE BIAS",IF(K10231&lt;L10231,"LOW ZONE BIAS","EQUILIBRIUM"))</f>
        <v>EQUILIBRIUM</v>
      </c>
    </row>
    <row r="10232">
      <c r="A10232">
        <v>17339</v>
      </c>
      <c r="B10232" t="str">
        <v>2018-03-13</v>
      </c>
      <c r="C10232" t="str">
        <v>Midday</v>
      </c>
      <c r="D10232">
        <v>15</v>
      </c>
      <c r="E10232" t="str">
        <f>IF(MOD(D10232,2)=0,"EVEN","ODD")</f>
        <v>ODD</v>
      </c>
      <c r="F10232" t="str">
        <f>IF(D10232&lt;=18,"LOW (1-18)","HIGH (19-36)")</f>
        <v>LOW (1-18)</v>
      </c>
      <c r="G10232">
        <f>INT((D10232-1)/6)+1</f>
        <v>3</v>
      </c>
      <c r="H10232">
        <f>MOD(D10232-1,6)+1</f>
        <v>3</v>
      </c>
      <c r="I10232">
        <f>37-D10232</f>
        <v>22</v>
      </c>
      <c r="J10232">
        <f>ABS(D10232-D10233)</f>
        <v>21</v>
      </c>
      <c r="K10232">
        <f>AVERAGE(D10232:D10236)</f>
        <v>15</v>
      </c>
      <c r="L10232">
        <f>AVERAGE(D10232:D10251)</f>
        <v>15</v>
      </c>
      <c r="M10232">
        <f>K10232-L10232</f>
        <v>0</v>
      </c>
      <c r="N10232" t="str">
        <f>IF(K10232&gt;L10232,"HIGH ZONE BIAS",IF(K10232&lt;L10232,"LOW ZONE BIAS","EQUILIBRIUM"))</f>
        <v>EQUILIBRIUM</v>
      </c>
    </row>
    <row r="10233">
      <c r="A10233">
        <v>17338</v>
      </c>
      <c r="B10233" t="str">
        <v>2018-03-13</v>
      </c>
      <c r="C10233" t="str">
        <v>Morning</v>
      </c>
      <c r="D10233">
        <v>36</v>
      </c>
      <c r="E10233" t="str">
        <f>IF(MOD(D10233,2)=0,"EVEN","ODD")</f>
        <v>EVEN</v>
      </c>
      <c r="F10233" t="str">
        <f>IF(D10233&lt;=18,"LOW (1-18)","HIGH (19-36)")</f>
        <v>HIGH (19-36)</v>
      </c>
      <c r="G10233">
        <f>INT((D10233-1)/6)+1</f>
        <v>6</v>
      </c>
      <c r="H10233">
        <f>MOD(D10233-1,6)+1</f>
        <v>6</v>
      </c>
      <c r="I10233">
        <f>37-D10233</f>
        <v>1</v>
      </c>
      <c r="J10233">
        <f>ABS(D10233-D10234)</f>
        <v>35</v>
      </c>
      <c r="K10233">
        <f>AVERAGE(D10233:D10237)</f>
        <v>36</v>
      </c>
      <c r="L10233">
        <f>AVERAGE(D10233:D10252)</f>
        <v>36</v>
      </c>
      <c r="M10233">
        <f>K10233-L10233</f>
        <v>0</v>
      </c>
      <c r="N10233" t="str">
        <f>IF(K10233&gt;L10233,"HIGH ZONE BIAS",IF(K10233&lt;L10233,"LOW ZONE BIAS","EQUILIBRIUM"))</f>
        <v>EQUILIBRIUM</v>
      </c>
    </row>
    <row r="10234">
      <c r="A10234">
        <v>17337</v>
      </c>
      <c r="B10234" t="str">
        <v>2018-03-12</v>
      </c>
      <c r="C10234" t="str">
        <v>Evening</v>
      </c>
      <c r="D10234">
        <v>1</v>
      </c>
      <c r="E10234" t="str">
        <f>IF(MOD(D10234,2)=0,"EVEN","ODD")</f>
        <v>ODD</v>
      </c>
      <c r="F10234" t="str">
        <f>IF(D10234&lt;=18,"LOW (1-18)","HIGH (19-36)")</f>
        <v>LOW (1-18)</v>
      </c>
      <c r="G10234">
        <f>INT((D10234-1)/6)+1</f>
        <v>1</v>
      </c>
      <c r="H10234">
        <f>MOD(D10234-1,6)+1</f>
        <v>1</v>
      </c>
      <c r="I10234">
        <f>37-D10234</f>
        <v>36</v>
      </c>
      <c r="J10234">
        <f>ABS(D10234-D10235)</f>
        <v>26</v>
      </c>
      <c r="K10234">
        <f>AVERAGE(D10234:D10238)</f>
        <v>1</v>
      </c>
      <c r="L10234">
        <f>AVERAGE(D10234:D10253)</f>
        <v>1</v>
      </c>
      <c r="M10234">
        <f>K10234-L10234</f>
        <v>0</v>
      </c>
      <c r="N10234" t="str">
        <f>IF(K10234&gt;L10234,"HIGH ZONE BIAS",IF(K10234&lt;L10234,"LOW ZONE BIAS","EQUILIBRIUM"))</f>
        <v>EQUILIBRIUM</v>
      </c>
    </row>
    <row r="10235">
      <c r="A10235">
        <v>17336</v>
      </c>
      <c r="B10235" t="str">
        <v>2018-03-12</v>
      </c>
      <c r="C10235" t="str">
        <v>Afternoon</v>
      </c>
      <c r="D10235">
        <v>27</v>
      </c>
      <c r="E10235" t="str">
        <f>IF(MOD(D10235,2)=0,"EVEN","ODD")</f>
        <v>ODD</v>
      </c>
      <c r="F10235" t="str">
        <f>IF(D10235&lt;=18,"LOW (1-18)","HIGH (19-36)")</f>
        <v>HIGH (19-36)</v>
      </c>
      <c r="G10235">
        <f>INT((D10235-1)/6)+1</f>
        <v>5</v>
      </c>
      <c r="H10235">
        <f>MOD(D10235-1,6)+1</f>
        <v>3</v>
      </c>
      <c r="I10235">
        <f>37-D10235</f>
        <v>10</v>
      </c>
      <c r="J10235">
        <f>ABS(D10235-D10236)</f>
        <v>7</v>
      </c>
      <c r="K10235">
        <f>AVERAGE(D10235:D10239)</f>
        <v>27</v>
      </c>
      <c r="L10235">
        <f>AVERAGE(D10235:D10254)</f>
        <v>27</v>
      </c>
      <c r="M10235">
        <f>K10235-L10235</f>
        <v>0</v>
      </c>
      <c r="N10235" t="str">
        <f>IF(K10235&gt;L10235,"HIGH ZONE BIAS",IF(K10235&lt;L10235,"LOW ZONE BIAS","EQUILIBRIUM"))</f>
        <v>EQUILIBRIUM</v>
      </c>
    </row>
    <row r="10236">
      <c r="A10236">
        <v>17335</v>
      </c>
      <c r="B10236" t="str">
        <v>2018-03-12</v>
      </c>
      <c r="C10236" t="str">
        <v>Midday</v>
      </c>
      <c r="D10236">
        <v>20</v>
      </c>
      <c r="E10236" t="str">
        <f>IF(MOD(D10236,2)=0,"EVEN","ODD")</f>
        <v>EVEN</v>
      </c>
      <c r="F10236" t="str">
        <f>IF(D10236&lt;=18,"LOW (1-18)","HIGH (19-36)")</f>
        <v>HIGH (19-36)</v>
      </c>
      <c r="G10236">
        <f>INT((D10236-1)/6)+1</f>
        <v>4</v>
      </c>
      <c r="H10236">
        <f>MOD(D10236-1,6)+1</f>
        <v>2</v>
      </c>
      <c r="I10236">
        <f>37-D10236</f>
        <v>17</v>
      </c>
      <c r="J10236">
        <f>ABS(D10236-D10237)</f>
        <v>18</v>
      </c>
      <c r="K10236">
        <f>AVERAGE(D10236:D10240)</f>
        <v>20</v>
      </c>
      <c r="L10236">
        <f>AVERAGE(D10236:D10255)</f>
        <v>20</v>
      </c>
      <c r="M10236">
        <f>K10236-L10236</f>
        <v>0</v>
      </c>
      <c r="N10236" t="str">
        <f>IF(K10236&gt;L10236,"HIGH ZONE BIAS",IF(K10236&lt;L10236,"LOW ZONE BIAS","EQUILIBRIUM"))</f>
        <v>EQUILIBRIUM</v>
      </c>
    </row>
    <row r="10237">
      <c r="A10237">
        <v>17334</v>
      </c>
      <c r="B10237" t="str">
        <v>2018-03-12</v>
      </c>
      <c r="C10237" t="str">
        <v>Morning</v>
      </c>
      <c r="D10237">
        <v>2</v>
      </c>
      <c r="E10237" t="str">
        <f>IF(MOD(D10237,2)=0,"EVEN","ODD")</f>
        <v>EVEN</v>
      </c>
      <c r="F10237" t="str">
        <f>IF(D10237&lt;=18,"LOW (1-18)","HIGH (19-36)")</f>
        <v>LOW (1-18)</v>
      </c>
      <c r="G10237">
        <f>INT((D10237-1)/6)+1</f>
        <v>1</v>
      </c>
      <c r="H10237">
        <f>MOD(D10237-1,6)+1</f>
        <v>2</v>
      </c>
      <c r="I10237">
        <f>37-D10237</f>
        <v>35</v>
      </c>
      <c r="J10237">
        <f>ABS(D10237-D10238)</f>
        <v>24</v>
      </c>
      <c r="K10237">
        <f>AVERAGE(D10237:D10241)</f>
        <v>2</v>
      </c>
      <c r="L10237">
        <f>AVERAGE(D10237:D10256)</f>
        <v>2</v>
      </c>
      <c r="M10237">
        <f>K10237-L10237</f>
        <v>0</v>
      </c>
      <c r="N10237" t="str">
        <f>IF(K10237&gt;L10237,"HIGH ZONE BIAS",IF(K10237&lt;L10237,"LOW ZONE BIAS","EQUILIBRIUM"))</f>
        <v>EQUILIBRIUM</v>
      </c>
    </row>
    <row r="10238">
      <c r="A10238">
        <v>17333</v>
      </c>
      <c r="B10238" t="str">
        <v>2018-03-10</v>
      </c>
      <c r="C10238" t="str">
        <v>Evening</v>
      </c>
      <c r="D10238">
        <v>26</v>
      </c>
      <c r="E10238" t="str">
        <f>IF(MOD(D10238,2)=0,"EVEN","ODD")</f>
        <v>EVEN</v>
      </c>
      <c r="F10238" t="str">
        <f>IF(D10238&lt;=18,"LOW (1-18)","HIGH (19-36)")</f>
        <v>HIGH (19-36)</v>
      </c>
      <c r="G10238">
        <f>INT((D10238-1)/6)+1</f>
        <v>5</v>
      </c>
      <c r="H10238">
        <f>MOD(D10238-1,6)+1</f>
        <v>2</v>
      </c>
      <c r="I10238">
        <f>37-D10238</f>
        <v>11</v>
      </c>
      <c r="J10238">
        <f>ABS(D10238-D10239)</f>
        <v>16</v>
      </c>
      <c r="K10238">
        <f>AVERAGE(D10238:D10242)</f>
        <v>26</v>
      </c>
      <c r="L10238">
        <f>AVERAGE(D10238:D10257)</f>
        <v>26</v>
      </c>
      <c r="M10238">
        <f>K10238-L10238</f>
        <v>0</v>
      </c>
      <c r="N10238" t="str">
        <f>IF(K10238&gt;L10238,"HIGH ZONE BIAS",IF(K10238&lt;L10238,"LOW ZONE BIAS","EQUILIBRIUM"))</f>
        <v>EQUILIBRIUM</v>
      </c>
    </row>
    <row r="10239">
      <c r="A10239">
        <v>17332</v>
      </c>
      <c r="B10239" t="str">
        <v>2018-03-10</v>
      </c>
      <c r="C10239" t="str">
        <v>Afternoon</v>
      </c>
      <c r="D10239">
        <v>10</v>
      </c>
      <c r="E10239" t="str">
        <f>IF(MOD(D10239,2)=0,"EVEN","ODD")</f>
        <v>EVEN</v>
      </c>
      <c r="F10239" t="str">
        <f>IF(D10239&lt;=18,"LOW (1-18)","HIGH (19-36)")</f>
        <v>LOW (1-18)</v>
      </c>
      <c r="G10239">
        <f>INT((D10239-1)/6)+1</f>
        <v>2</v>
      </c>
      <c r="H10239">
        <f>MOD(D10239-1,6)+1</f>
        <v>4</v>
      </c>
      <c r="I10239">
        <f>37-D10239</f>
        <v>27</v>
      </c>
      <c r="J10239">
        <f>ABS(D10239-D10240)</f>
        <v>3</v>
      </c>
      <c r="K10239">
        <f>AVERAGE(D10239:D10243)</f>
        <v>10</v>
      </c>
      <c r="L10239">
        <f>AVERAGE(D10239:D10258)</f>
        <v>10</v>
      </c>
      <c r="M10239">
        <f>K10239-L10239</f>
        <v>0</v>
      </c>
      <c r="N10239" t="str">
        <f>IF(K10239&gt;L10239,"HIGH ZONE BIAS",IF(K10239&lt;L10239,"LOW ZONE BIAS","EQUILIBRIUM"))</f>
        <v>EQUILIBRIUM</v>
      </c>
    </row>
    <row r="10240">
      <c r="A10240">
        <v>17331</v>
      </c>
      <c r="B10240" t="str">
        <v>2018-03-10</v>
      </c>
      <c r="C10240" t="str">
        <v>Midday</v>
      </c>
      <c r="D10240">
        <v>7</v>
      </c>
      <c r="E10240" t="str">
        <f>IF(MOD(D10240,2)=0,"EVEN","ODD")</f>
        <v>ODD</v>
      </c>
      <c r="F10240" t="str">
        <f>IF(D10240&lt;=18,"LOW (1-18)","HIGH (19-36)")</f>
        <v>LOW (1-18)</v>
      </c>
      <c r="G10240">
        <f>INT((D10240-1)/6)+1</f>
        <v>2</v>
      </c>
      <c r="H10240">
        <f>MOD(D10240-1,6)+1</f>
        <v>1</v>
      </c>
      <c r="I10240">
        <f>37-D10240</f>
        <v>30</v>
      </c>
      <c r="J10240">
        <f>ABS(D10240-D10241)</f>
        <v>11</v>
      </c>
      <c r="K10240">
        <f>AVERAGE(D10240:D10244)</f>
        <v>7</v>
      </c>
      <c r="L10240">
        <f>AVERAGE(D10240:D10259)</f>
        <v>7</v>
      </c>
      <c r="M10240">
        <f>K10240-L10240</f>
        <v>0</v>
      </c>
      <c r="N10240" t="str">
        <f>IF(K10240&gt;L10240,"HIGH ZONE BIAS",IF(K10240&lt;L10240,"LOW ZONE BIAS","EQUILIBRIUM"))</f>
        <v>EQUILIBRIUM</v>
      </c>
    </row>
    <row r="10241">
      <c r="A10241">
        <v>17330</v>
      </c>
      <c r="B10241" t="str">
        <v>2018-03-10</v>
      </c>
      <c r="C10241" t="str">
        <v>Morning</v>
      </c>
      <c r="D10241">
        <v>18</v>
      </c>
      <c r="E10241" t="str">
        <f>IF(MOD(D10241,2)=0,"EVEN","ODD")</f>
        <v>EVEN</v>
      </c>
      <c r="F10241" t="str">
        <f>IF(D10241&lt;=18,"LOW (1-18)","HIGH (19-36)")</f>
        <v>LOW (1-18)</v>
      </c>
      <c r="G10241">
        <f>INT((D10241-1)/6)+1</f>
        <v>3</v>
      </c>
      <c r="H10241">
        <f>MOD(D10241-1,6)+1</f>
        <v>6</v>
      </c>
      <c r="I10241">
        <f>37-D10241</f>
        <v>19</v>
      </c>
      <c r="J10241">
        <f>ABS(D10241-D10242)</f>
        <v>4</v>
      </c>
      <c r="K10241">
        <f>AVERAGE(D10241:D10245)</f>
        <v>18</v>
      </c>
      <c r="L10241">
        <f>AVERAGE(D10241:D10260)</f>
        <v>18</v>
      </c>
      <c r="M10241">
        <f>K10241-L10241</f>
        <v>0</v>
      </c>
      <c r="N10241" t="str">
        <f>IF(K10241&gt;L10241,"HIGH ZONE BIAS",IF(K10241&lt;L10241,"LOW ZONE BIAS","EQUILIBRIUM"))</f>
        <v>EQUILIBRIUM</v>
      </c>
    </row>
    <row r="10242">
      <c r="A10242">
        <v>17329</v>
      </c>
      <c r="B10242" t="str">
        <v>2018-03-09</v>
      </c>
      <c r="C10242" t="str">
        <v>Evening</v>
      </c>
      <c r="D10242">
        <v>22</v>
      </c>
      <c r="E10242" t="str">
        <f>IF(MOD(D10242,2)=0,"EVEN","ODD")</f>
        <v>EVEN</v>
      </c>
      <c r="F10242" t="str">
        <f>IF(D10242&lt;=18,"LOW (1-18)","HIGH (19-36)")</f>
        <v>HIGH (19-36)</v>
      </c>
      <c r="G10242">
        <f>INT((D10242-1)/6)+1</f>
        <v>4</v>
      </c>
      <c r="H10242">
        <f>MOD(D10242-1,6)+1</f>
        <v>4</v>
      </c>
      <c r="I10242">
        <f>37-D10242</f>
        <v>15</v>
      </c>
      <c r="J10242">
        <f>ABS(D10242-D10243)</f>
        <v>15</v>
      </c>
      <c r="K10242">
        <f>AVERAGE(D10242:D10246)</f>
        <v>22</v>
      </c>
      <c r="L10242">
        <f>AVERAGE(D10242:D10261)</f>
        <v>22</v>
      </c>
      <c r="M10242">
        <f>K10242-L10242</f>
        <v>0</v>
      </c>
      <c r="N10242" t="str">
        <f>IF(K10242&gt;L10242,"HIGH ZONE BIAS",IF(K10242&lt;L10242,"LOW ZONE BIAS","EQUILIBRIUM"))</f>
        <v>EQUILIBRIUM</v>
      </c>
    </row>
    <row r="10243">
      <c r="A10243">
        <v>17328</v>
      </c>
      <c r="B10243" t="str">
        <v>2018-03-09</v>
      </c>
      <c r="C10243" t="str">
        <v>Afternoon</v>
      </c>
      <c r="D10243">
        <v>7</v>
      </c>
      <c r="E10243" t="str">
        <f>IF(MOD(D10243,2)=0,"EVEN","ODD")</f>
        <v>ODD</v>
      </c>
      <c r="F10243" t="str">
        <f>IF(D10243&lt;=18,"LOW (1-18)","HIGH (19-36)")</f>
        <v>LOW (1-18)</v>
      </c>
      <c r="G10243">
        <f>INT((D10243-1)/6)+1</f>
        <v>2</v>
      </c>
      <c r="H10243">
        <f>MOD(D10243-1,6)+1</f>
        <v>1</v>
      </c>
      <c r="I10243">
        <f>37-D10243</f>
        <v>30</v>
      </c>
      <c r="J10243">
        <f>ABS(D10243-D10244)</f>
        <v>19</v>
      </c>
      <c r="K10243">
        <f>AVERAGE(D10243:D10247)</f>
        <v>7</v>
      </c>
      <c r="L10243">
        <f>AVERAGE(D10243:D10262)</f>
        <v>7</v>
      </c>
      <c r="M10243">
        <f>K10243-L10243</f>
        <v>0</v>
      </c>
      <c r="N10243" t="str">
        <f>IF(K10243&gt;L10243,"HIGH ZONE BIAS",IF(K10243&lt;L10243,"LOW ZONE BIAS","EQUILIBRIUM"))</f>
        <v>EQUILIBRIUM</v>
      </c>
    </row>
    <row r="10244">
      <c r="A10244">
        <v>17327</v>
      </c>
      <c r="B10244" t="str">
        <v>2018-03-09</v>
      </c>
      <c r="C10244" t="str">
        <v>Midday</v>
      </c>
      <c r="D10244">
        <v>26</v>
      </c>
      <c r="E10244" t="str">
        <f>IF(MOD(D10244,2)=0,"EVEN","ODD")</f>
        <v>EVEN</v>
      </c>
      <c r="F10244" t="str">
        <f>IF(D10244&lt;=18,"LOW (1-18)","HIGH (19-36)")</f>
        <v>HIGH (19-36)</v>
      </c>
      <c r="G10244">
        <f>INT((D10244-1)/6)+1</f>
        <v>5</v>
      </c>
      <c r="H10244">
        <f>MOD(D10244-1,6)+1</f>
        <v>2</v>
      </c>
      <c r="I10244">
        <f>37-D10244</f>
        <v>11</v>
      </c>
      <c r="J10244">
        <f>ABS(D10244-D10245)</f>
        <v>3</v>
      </c>
      <c r="K10244">
        <f>AVERAGE(D10244:D10248)</f>
        <v>26</v>
      </c>
      <c r="L10244">
        <f>AVERAGE(D10244:D10263)</f>
        <v>26</v>
      </c>
      <c r="M10244">
        <f>K10244-L10244</f>
        <v>0</v>
      </c>
      <c r="N10244" t="str">
        <f>IF(K10244&gt;L10244,"HIGH ZONE BIAS",IF(K10244&lt;L10244,"LOW ZONE BIAS","EQUILIBRIUM"))</f>
        <v>EQUILIBRIUM</v>
      </c>
    </row>
    <row r="10245">
      <c r="A10245">
        <v>17326</v>
      </c>
      <c r="B10245" t="str">
        <v>2018-03-09</v>
      </c>
      <c r="C10245" t="str">
        <v>Morning</v>
      </c>
      <c r="D10245">
        <v>23</v>
      </c>
      <c r="E10245" t="str">
        <f>IF(MOD(D10245,2)=0,"EVEN","ODD")</f>
        <v>ODD</v>
      </c>
      <c r="F10245" t="str">
        <f>IF(D10245&lt;=18,"LOW (1-18)","HIGH (19-36)")</f>
        <v>HIGH (19-36)</v>
      </c>
      <c r="G10245">
        <f>INT((D10245-1)/6)+1</f>
        <v>4</v>
      </c>
      <c r="H10245">
        <f>MOD(D10245-1,6)+1</f>
        <v>5</v>
      </c>
      <c r="I10245">
        <f>37-D10245</f>
        <v>14</v>
      </c>
      <c r="J10245">
        <f>ABS(D10245-D10246)</f>
        <v>7</v>
      </c>
      <c r="K10245">
        <f>AVERAGE(D10245:D10249)</f>
        <v>23</v>
      </c>
      <c r="L10245">
        <f>AVERAGE(D10245:D10264)</f>
        <v>23</v>
      </c>
      <c r="M10245">
        <f>K10245-L10245</f>
        <v>0</v>
      </c>
      <c r="N10245" t="str">
        <f>IF(K10245&gt;L10245,"HIGH ZONE BIAS",IF(K10245&lt;L10245,"LOW ZONE BIAS","EQUILIBRIUM"))</f>
        <v>EQUILIBRIUM</v>
      </c>
    </row>
    <row r="10246">
      <c r="A10246">
        <v>17325</v>
      </c>
      <c r="B10246" t="str">
        <v>2018-03-08</v>
      </c>
      <c r="C10246" t="str">
        <v>Evening</v>
      </c>
      <c r="D10246">
        <v>16</v>
      </c>
      <c r="E10246" t="str">
        <f>IF(MOD(D10246,2)=0,"EVEN","ODD")</f>
        <v>EVEN</v>
      </c>
      <c r="F10246" t="str">
        <f>IF(D10246&lt;=18,"LOW (1-18)","HIGH (19-36)")</f>
        <v>LOW (1-18)</v>
      </c>
      <c r="G10246">
        <f>INT((D10246-1)/6)+1</f>
        <v>3</v>
      </c>
      <c r="H10246">
        <f>MOD(D10246-1,6)+1</f>
        <v>4</v>
      </c>
      <c r="I10246">
        <f>37-D10246</f>
        <v>21</v>
      </c>
      <c r="J10246">
        <f>ABS(D10246-D10247)</f>
        <v>7</v>
      </c>
      <c r="K10246">
        <f>AVERAGE(D10246:D10250)</f>
        <v>16</v>
      </c>
      <c r="L10246">
        <f>AVERAGE(D10246:D10265)</f>
        <v>16</v>
      </c>
      <c r="M10246">
        <f>K10246-L10246</f>
        <v>0</v>
      </c>
      <c r="N10246" t="str">
        <f>IF(K10246&gt;L10246,"HIGH ZONE BIAS",IF(K10246&lt;L10246,"LOW ZONE BIAS","EQUILIBRIUM"))</f>
        <v>EQUILIBRIUM</v>
      </c>
    </row>
    <row r="10247">
      <c r="A10247">
        <v>17324</v>
      </c>
      <c r="B10247" t="str">
        <v>2018-03-08</v>
      </c>
      <c r="C10247" t="str">
        <v>Afternoon</v>
      </c>
      <c r="D10247">
        <v>9</v>
      </c>
      <c r="E10247" t="str">
        <f>IF(MOD(D10247,2)=0,"EVEN","ODD")</f>
        <v>ODD</v>
      </c>
      <c r="F10247" t="str">
        <f>IF(D10247&lt;=18,"LOW (1-18)","HIGH (19-36)")</f>
        <v>LOW (1-18)</v>
      </c>
      <c r="G10247">
        <f>INT((D10247-1)/6)+1</f>
        <v>2</v>
      </c>
      <c r="H10247">
        <f>MOD(D10247-1,6)+1</f>
        <v>3</v>
      </c>
      <c r="I10247">
        <f>37-D10247</f>
        <v>28</v>
      </c>
      <c r="J10247">
        <f>ABS(D10247-D10248)</f>
        <v>21</v>
      </c>
      <c r="K10247">
        <f>AVERAGE(D10247:D10251)</f>
        <v>9</v>
      </c>
      <c r="L10247">
        <f>AVERAGE(D10247:D10266)</f>
        <v>9</v>
      </c>
      <c r="M10247">
        <f>K10247-L10247</f>
        <v>0</v>
      </c>
      <c r="N10247" t="str">
        <f>IF(K10247&gt;L10247,"HIGH ZONE BIAS",IF(K10247&lt;L10247,"LOW ZONE BIAS","EQUILIBRIUM"))</f>
        <v>EQUILIBRIUM</v>
      </c>
    </row>
    <row r="10248">
      <c r="A10248">
        <v>17323</v>
      </c>
      <c r="B10248" t="str">
        <v>2018-03-08</v>
      </c>
      <c r="C10248" t="str">
        <v>Midday</v>
      </c>
      <c r="D10248">
        <v>30</v>
      </c>
      <c r="E10248" t="str">
        <f>IF(MOD(D10248,2)=0,"EVEN","ODD")</f>
        <v>EVEN</v>
      </c>
      <c r="F10248" t="str">
        <f>IF(D10248&lt;=18,"LOW (1-18)","HIGH (19-36)")</f>
        <v>HIGH (19-36)</v>
      </c>
      <c r="G10248">
        <f>INT((D10248-1)/6)+1</f>
        <v>5</v>
      </c>
      <c r="H10248">
        <f>MOD(D10248-1,6)+1</f>
        <v>6</v>
      </c>
      <c r="I10248">
        <f>37-D10248</f>
        <v>7</v>
      </c>
      <c r="J10248">
        <f>ABS(D10248-D10249)</f>
        <v>18</v>
      </c>
      <c r="K10248">
        <f>AVERAGE(D10248:D10252)</f>
        <v>30</v>
      </c>
      <c r="L10248">
        <f>AVERAGE(D10248:D10267)</f>
        <v>30</v>
      </c>
      <c r="M10248">
        <f>K10248-L10248</f>
        <v>0</v>
      </c>
      <c r="N10248" t="str">
        <f>IF(K10248&gt;L10248,"HIGH ZONE BIAS",IF(K10248&lt;L10248,"LOW ZONE BIAS","EQUILIBRIUM"))</f>
        <v>EQUILIBRIUM</v>
      </c>
    </row>
    <row r="10249">
      <c r="A10249">
        <v>17322</v>
      </c>
      <c r="B10249" t="str">
        <v>2018-03-08</v>
      </c>
      <c r="C10249" t="str">
        <v>Morning</v>
      </c>
      <c r="D10249">
        <v>12</v>
      </c>
      <c r="E10249" t="str">
        <f>IF(MOD(D10249,2)=0,"EVEN","ODD")</f>
        <v>EVEN</v>
      </c>
      <c r="F10249" t="str">
        <f>IF(D10249&lt;=18,"LOW (1-18)","HIGH (19-36)")</f>
        <v>LOW (1-18)</v>
      </c>
      <c r="G10249">
        <f>INT((D10249-1)/6)+1</f>
        <v>2</v>
      </c>
      <c r="H10249">
        <f>MOD(D10249-1,6)+1</f>
        <v>6</v>
      </c>
      <c r="I10249">
        <f>37-D10249</f>
        <v>25</v>
      </c>
      <c r="J10249">
        <f>ABS(D10249-D10250)</f>
        <v>2</v>
      </c>
      <c r="K10249">
        <f>AVERAGE(D10249:D10253)</f>
        <v>12</v>
      </c>
      <c r="L10249">
        <f>AVERAGE(D10249:D10268)</f>
        <v>12</v>
      </c>
      <c r="M10249">
        <f>K10249-L10249</f>
        <v>0</v>
      </c>
      <c r="N10249" t="str">
        <f>IF(K10249&gt;L10249,"HIGH ZONE BIAS",IF(K10249&lt;L10249,"LOW ZONE BIAS","EQUILIBRIUM"))</f>
        <v>EQUILIBRIUM</v>
      </c>
    </row>
    <row r="10250">
      <c r="A10250">
        <v>17321</v>
      </c>
      <c r="B10250" t="str">
        <v>2018-03-07</v>
      </c>
      <c r="C10250" t="str">
        <v>Evening</v>
      </c>
      <c r="D10250">
        <v>14</v>
      </c>
      <c r="E10250" t="str">
        <f>IF(MOD(D10250,2)=0,"EVEN","ODD")</f>
        <v>EVEN</v>
      </c>
      <c r="F10250" t="str">
        <f>IF(D10250&lt;=18,"LOW (1-18)","HIGH (19-36)")</f>
        <v>LOW (1-18)</v>
      </c>
      <c r="G10250">
        <f>INT((D10250-1)/6)+1</f>
        <v>3</v>
      </c>
      <c r="H10250">
        <f>MOD(D10250-1,6)+1</f>
        <v>2</v>
      </c>
      <c r="I10250">
        <f>37-D10250</f>
        <v>23</v>
      </c>
      <c r="J10250">
        <f>ABS(D10250-D10251)</f>
        <v>15</v>
      </c>
      <c r="K10250">
        <f>AVERAGE(D10250:D10254)</f>
        <v>14</v>
      </c>
      <c r="L10250">
        <f>AVERAGE(D10250:D10269)</f>
        <v>14</v>
      </c>
      <c r="M10250">
        <f>K10250-L10250</f>
        <v>0</v>
      </c>
      <c r="N10250" t="str">
        <f>IF(K10250&gt;L10250,"HIGH ZONE BIAS",IF(K10250&lt;L10250,"LOW ZONE BIAS","EQUILIBRIUM"))</f>
        <v>EQUILIBRIUM</v>
      </c>
    </row>
    <row r="10251">
      <c r="A10251">
        <v>17320</v>
      </c>
      <c r="B10251" t="str">
        <v>2018-03-07</v>
      </c>
      <c r="C10251" t="str">
        <v>Afternoon</v>
      </c>
      <c r="D10251">
        <v>29</v>
      </c>
      <c r="E10251" t="str">
        <f>IF(MOD(D10251,2)=0,"EVEN","ODD")</f>
        <v>ODD</v>
      </c>
      <c r="F10251" t="str">
        <f>IF(D10251&lt;=18,"LOW (1-18)","HIGH (19-36)")</f>
        <v>HIGH (19-36)</v>
      </c>
      <c r="G10251">
        <f>INT((D10251-1)/6)+1</f>
        <v>5</v>
      </c>
      <c r="H10251">
        <f>MOD(D10251-1,6)+1</f>
        <v>5</v>
      </c>
      <c r="I10251">
        <f>37-D10251</f>
        <v>8</v>
      </c>
      <c r="J10251">
        <f>ABS(D10251-D10252)</f>
        <v>6</v>
      </c>
      <c r="K10251">
        <f>AVERAGE(D10251:D10255)</f>
        <v>29</v>
      </c>
      <c r="L10251">
        <f>AVERAGE(D10251:D10270)</f>
        <v>29</v>
      </c>
      <c r="M10251">
        <f>K10251-L10251</f>
        <v>0</v>
      </c>
      <c r="N10251" t="str">
        <f>IF(K10251&gt;L10251,"HIGH ZONE BIAS",IF(K10251&lt;L10251,"LOW ZONE BIAS","EQUILIBRIUM"))</f>
        <v>EQUILIBRIUM</v>
      </c>
    </row>
    <row r="10252">
      <c r="A10252">
        <v>17319</v>
      </c>
      <c r="B10252" t="str">
        <v>2018-03-07</v>
      </c>
      <c r="C10252" t="str">
        <v>Midday</v>
      </c>
      <c r="D10252">
        <v>35</v>
      </c>
      <c r="E10252" t="str">
        <f>IF(MOD(D10252,2)=0,"EVEN","ODD")</f>
        <v>ODD</v>
      </c>
      <c r="F10252" t="str">
        <f>IF(D10252&lt;=18,"LOW (1-18)","HIGH (19-36)")</f>
        <v>HIGH (19-36)</v>
      </c>
      <c r="G10252">
        <f>INT((D10252-1)/6)+1</f>
        <v>6</v>
      </c>
      <c r="H10252">
        <f>MOD(D10252-1,6)+1</f>
        <v>5</v>
      </c>
      <c r="I10252">
        <f>37-D10252</f>
        <v>2</v>
      </c>
      <c r="J10252">
        <f>ABS(D10252-D10253)</f>
        <v>26</v>
      </c>
      <c r="K10252">
        <f>AVERAGE(D10252:D10256)</f>
        <v>35</v>
      </c>
      <c r="L10252">
        <f>AVERAGE(D10252:D10271)</f>
        <v>35</v>
      </c>
      <c r="M10252">
        <f>K10252-L10252</f>
        <v>0</v>
      </c>
      <c r="N10252" t="str">
        <f>IF(K10252&gt;L10252,"HIGH ZONE BIAS",IF(K10252&lt;L10252,"LOW ZONE BIAS","EQUILIBRIUM"))</f>
        <v>EQUILIBRIUM</v>
      </c>
    </row>
    <row r="10253">
      <c r="A10253">
        <v>17318</v>
      </c>
      <c r="B10253" t="str">
        <v>2018-03-07</v>
      </c>
      <c r="C10253" t="str">
        <v>Morning</v>
      </c>
      <c r="D10253">
        <v>9</v>
      </c>
      <c r="E10253" t="str">
        <f>IF(MOD(D10253,2)=0,"EVEN","ODD")</f>
        <v>ODD</v>
      </c>
      <c r="F10253" t="str">
        <f>IF(D10253&lt;=18,"LOW (1-18)","HIGH (19-36)")</f>
        <v>LOW (1-18)</v>
      </c>
      <c r="G10253">
        <f>INT((D10253-1)/6)+1</f>
        <v>2</v>
      </c>
      <c r="H10253">
        <f>MOD(D10253-1,6)+1</f>
        <v>3</v>
      </c>
      <c r="I10253">
        <f>37-D10253</f>
        <v>28</v>
      </c>
      <c r="J10253">
        <f>ABS(D10253-D10254)</f>
        <v>22</v>
      </c>
      <c r="K10253">
        <f>AVERAGE(D10253:D10257)</f>
        <v>9</v>
      </c>
      <c r="L10253">
        <f>AVERAGE(D10253:D10272)</f>
        <v>9</v>
      </c>
      <c r="M10253">
        <f>K10253-L10253</f>
        <v>0</v>
      </c>
      <c r="N10253" t="str">
        <f>IF(K10253&gt;L10253,"HIGH ZONE BIAS",IF(K10253&lt;L10253,"LOW ZONE BIAS","EQUILIBRIUM"))</f>
        <v>EQUILIBRIUM</v>
      </c>
    </row>
    <row r="10254">
      <c r="A10254">
        <v>17317</v>
      </c>
      <c r="B10254" t="str">
        <v>2018-03-06</v>
      </c>
      <c r="C10254" t="str">
        <v>Evening</v>
      </c>
      <c r="D10254">
        <v>31</v>
      </c>
      <c r="E10254" t="str">
        <f>IF(MOD(D10254,2)=0,"EVEN","ODD")</f>
        <v>ODD</v>
      </c>
      <c r="F10254" t="str">
        <f>IF(D10254&lt;=18,"LOW (1-18)","HIGH (19-36)")</f>
        <v>HIGH (19-36)</v>
      </c>
      <c r="G10254">
        <f>INT((D10254-1)/6)+1</f>
        <v>6</v>
      </c>
      <c r="H10254">
        <f>MOD(D10254-1,6)+1</f>
        <v>1</v>
      </c>
      <c r="I10254">
        <f>37-D10254</f>
        <v>6</v>
      </c>
      <c r="J10254">
        <f>ABS(D10254-D10255)</f>
        <v>23</v>
      </c>
      <c r="K10254">
        <f>AVERAGE(D10254:D10258)</f>
        <v>31</v>
      </c>
      <c r="L10254">
        <f>AVERAGE(D10254:D10273)</f>
        <v>31</v>
      </c>
      <c r="M10254">
        <f>K10254-L10254</f>
        <v>0</v>
      </c>
      <c r="N10254" t="str">
        <f>IF(K10254&gt;L10254,"HIGH ZONE BIAS",IF(K10254&lt;L10254,"LOW ZONE BIAS","EQUILIBRIUM"))</f>
        <v>EQUILIBRIUM</v>
      </c>
    </row>
    <row r="10255">
      <c r="A10255">
        <v>17316</v>
      </c>
      <c r="B10255" t="str">
        <v>2018-03-06</v>
      </c>
      <c r="C10255" t="str">
        <v>Afternoon</v>
      </c>
      <c r="D10255">
        <v>8</v>
      </c>
      <c r="E10255" t="str">
        <f>IF(MOD(D10255,2)=0,"EVEN","ODD")</f>
        <v>EVEN</v>
      </c>
      <c r="F10255" t="str">
        <f>IF(D10255&lt;=18,"LOW (1-18)","HIGH (19-36)")</f>
        <v>LOW (1-18)</v>
      </c>
      <c r="G10255">
        <f>INT((D10255-1)/6)+1</f>
        <v>2</v>
      </c>
      <c r="H10255">
        <f>MOD(D10255-1,6)+1</f>
        <v>2</v>
      </c>
      <c r="I10255">
        <f>37-D10255</f>
        <v>29</v>
      </c>
      <c r="J10255">
        <f>ABS(D10255-D10256)</f>
        <v>16</v>
      </c>
      <c r="K10255">
        <f>AVERAGE(D10255:D10259)</f>
        <v>8</v>
      </c>
      <c r="L10255">
        <f>AVERAGE(D10255:D10274)</f>
        <v>8</v>
      </c>
      <c r="M10255">
        <f>K10255-L10255</f>
        <v>0</v>
      </c>
      <c r="N10255" t="str">
        <f>IF(K10255&gt;L10255,"HIGH ZONE BIAS",IF(K10255&lt;L10255,"LOW ZONE BIAS","EQUILIBRIUM"))</f>
        <v>EQUILIBRIUM</v>
      </c>
    </row>
    <row r="10256">
      <c r="A10256">
        <v>17315</v>
      </c>
      <c r="B10256" t="str">
        <v>2018-03-06</v>
      </c>
      <c r="C10256" t="str">
        <v>Midday</v>
      </c>
      <c r="D10256">
        <v>24</v>
      </c>
      <c r="E10256" t="str">
        <f>IF(MOD(D10256,2)=0,"EVEN","ODD")</f>
        <v>EVEN</v>
      </c>
      <c r="F10256" t="str">
        <f>IF(D10256&lt;=18,"LOW (1-18)","HIGH (19-36)")</f>
        <v>HIGH (19-36)</v>
      </c>
      <c r="G10256">
        <f>INT((D10256-1)/6)+1</f>
        <v>4</v>
      </c>
      <c r="H10256">
        <f>MOD(D10256-1,6)+1</f>
        <v>6</v>
      </c>
      <c r="I10256">
        <f>37-D10256</f>
        <v>13</v>
      </c>
      <c r="J10256">
        <f>ABS(D10256-D10257)</f>
        <v>1</v>
      </c>
      <c r="K10256">
        <f>AVERAGE(D10256:D10260)</f>
        <v>24</v>
      </c>
      <c r="L10256">
        <f>AVERAGE(D10256:D10275)</f>
        <v>24</v>
      </c>
      <c r="M10256">
        <f>K10256-L10256</f>
        <v>0</v>
      </c>
      <c r="N10256" t="str">
        <f>IF(K10256&gt;L10256,"HIGH ZONE BIAS",IF(K10256&lt;L10256,"LOW ZONE BIAS","EQUILIBRIUM"))</f>
        <v>EQUILIBRIUM</v>
      </c>
    </row>
    <row r="10257">
      <c r="A10257">
        <v>17314</v>
      </c>
      <c r="B10257" t="str">
        <v>2018-03-06</v>
      </c>
      <c r="C10257" t="str">
        <v>Morning</v>
      </c>
      <c r="D10257">
        <v>23</v>
      </c>
      <c r="E10257" t="str">
        <f>IF(MOD(D10257,2)=0,"EVEN","ODD")</f>
        <v>ODD</v>
      </c>
      <c r="F10257" t="str">
        <f>IF(D10257&lt;=18,"LOW (1-18)","HIGH (19-36)")</f>
        <v>HIGH (19-36)</v>
      </c>
      <c r="G10257">
        <f>INT((D10257-1)/6)+1</f>
        <v>4</v>
      </c>
      <c r="H10257">
        <f>MOD(D10257-1,6)+1</f>
        <v>5</v>
      </c>
      <c r="I10257">
        <f>37-D10257</f>
        <v>14</v>
      </c>
      <c r="J10257">
        <f>ABS(D10257-D10258)</f>
        <v>2</v>
      </c>
      <c r="K10257">
        <f>AVERAGE(D10257:D10261)</f>
        <v>23</v>
      </c>
      <c r="L10257">
        <f>AVERAGE(D10257:D10276)</f>
        <v>23</v>
      </c>
      <c r="M10257">
        <f>K10257-L10257</f>
        <v>0</v>
      </c>
      <c r="N10257" t="str">
        <f>IF(K10257&gt;L10257,"HIGH ZONE BIAS",IF(K10257&lt;L10257,"LOW ZONE BIAS","EQUILIBRIUM"))</f>
        <v>EQUILIBRIUM</v>
      </c>
    </row>
    <row r="10258">
      <c r="A10258">
        <v>17313</v>
      </c>
      <c r="B10258" t="str">
        <v>2018-03-05</v>
      </c>
      <c r="C10258" t="str">
        <v>Evening</v>
      </c>
      <c r="D10258">
        <v>21</v>
      </c>
      <c r="E10258" t="str">
        <f>IF(MOD(D10258,2)=0,"EVEN","ODD")</f>
        <v>ODD</v>
      </c>
      <c r="F10258" t="str">
        <f>IF(D10258&lt;=18,"LOW (1-18)","HIGH (19-36)")</f>
        <v>HIGH (19-36)</v>
      </c>
      <c r="G10258">
        <f>INT((D10258-1)/6)+1</f>
        <v>4</v>
      </c>
      <c r="H10258">
        <f>MOD(D10258-1,6)+1</f>
        <v>3</v>
      </c>
      <c r="I10258">
        <f>37-D10258</f>
        <v>16</v>
      </c>
      <c r="J10258">
        <f>ABS(D10258-D10259)</f>
        <v>9</v>
      </c>
      <c r="K10258">
        <f>AVERAGE(D10258:D10262)</f>
        <v>21</v>
      </c>
      <c r="L10258">
        <f>AVERAGE(D10258:D10277)</f>
        <v>21</v>
      </c>
      <c r="M10258">
        <f>K10258-L10258</f>
        <v>0</v>
      </c>
      <c r="N10258" t="str">
        <f>IF(K10258&gt;L10258,"HIGH ZONE BIAS",IF(K10258&lt;L10258,"LOW ZONE BIAS","EQUILIBRIUM"))</f>
        <v>EQUILIBRIUM</v>
      </c>
    </row>
    <row r="10259">
      <c r="A10259">
        <v>17312</v>
      </c>
      <c r="B10259" t="str">
        <v>2018-03-05</v>
      </c>
      <c r="C10259" t="str">
        <v>Afternoon</v>
      </c>
      <c r="D10259">
        <v>30</v>
      </c>
      <c r="E10259" t="str">
        <f>IF(MOD(D10259,2)=0,"EVEN","ODD")</f>
        <v>EVEN</v>
      </c>
      <c r="F10259" t="str">
        <f>IF(D10259&lt;=18,"LOW (1-18)","HIGH (19-36)")</f>
        <v>HIGH (19-36)</v>
      </c>
      <c r="G10259">
        <f>INT((D10259-1)/6)+1</f>
        <v>5</v>
      </c>
      <c r="H10259">
        <f>MOD(D10259-1,6)+1</f>
        <v>6</v>
      </c>
      <c r="I10259">
        <f>37-D10259</f>
        <v>7</v>
      </c>
      <c r="J10259">
        <f>ABS(D10259-D10260)</f>
        <v>6</v>
      </c>
      <c r="K10259">
        <f>AVERAGE(D10259:D10263)</f>
        <v>30</v>
      </c>
      <c r="L10259">
        <f>AVERAGE(D10259:D10278)</f>
        <v>30</v>
      </c>
      <c r="M10259">
        <f>K10259-L10259</f>
        <v>0</v>
      </c>
      <c r="N10259" t="str">
        <f>IF(K10259&gt;L10259,"HIGH ZONE BIAS",IF(K10259&lt;L10259,"LOW ZONE BIAS","EQUILIBRIUM"))</f>
        <v>EQUILIBRIUM</v>
      </c>
    </row>
    <row r="10260">
      <c r="A10260">
        <v>17311</v>
      </c>
      <c r="B10260" t="str">
        <v>2018-03-05</v>
      </c>
      <c r="C10260" t="str">
        <v>Midday</v>
      </c>
      <c r="D10260">
        <v>36</v>
      </c>
      <c r="E10260" t="str">
        <f>IF(MOD(D10260,2)=0,"EVEN","ODD")</f>
        <v>EVEN</v>
      </c>
      <c r="F10260" t="str">
        <f>IF(D10260&lt;=18,"LOW (1-18)","HIGH (19-36)")</f>
        <v>HIGH (19-36)</v>
      </c>
      <c r="G10260">
        <f>INT((D10260-1)/6)+1</f>
        <v>6</v>
      </c>
      <c r="H10260">
        <f>MOD(D10260-1,6)+1</f>
        <v>6</v>
      </c>
      <c r="I10260">
        <f>37-D10260</f>
        <v>1</v>
      </c>
      <c r="J10260">
        <f>ABS(D10260-D10261)</f>
        <v>6</v>
      </c>
      <c r="K10260">
        <f>AVERAGE(D10260:D10264)</f>
        <v>36</v>
      </c>
      <c r="L10260">
        <f>AVERAGE(D10260:D10279)</f>
        <v>36</v>
      </c>
      <c r="M10260">
        <f>K10260-L10260</f>
        <v>0</v>
      </c>
      <c r="N10260" t="str">
        <f>IF(K10260&gt;L10260,"HIGH ZONE BIAS",IF(K10260&lt;L10260,"LOW ZONE BIAS","EQUILIBRIUM"))</f>
        <v>EQUILIBRIUM</v>
      </c>
    </row>
    <row r="10261">
      <c r="A10261">
        <v>17310</v>
      </c>
      <c r="B10261" t="str">
        <v>2018-03-05</v>
      </c>
      <c r="C10261" t="str">
        <v>Morning</v>
      </c>
      <c r="D10261">
        <v>30</v>
      </c>
      <c r="E10261" t="str">
        <f>IF(MOD(D10261,2)=0,"EVEN","ODD")</f>
        <v>EVEN</v>
      </c>
      <c r="F10261" t="str">
        <f>IF(D10261&lt;=18,"LOW (1-18)","HIGH (19-36)")</f>
        <v>HIGH (19-36)</v>
      </c>
      <c r="G10261">
        <f>INT((D10261-1)/6)+1</f>
        <v>5</v>
      </c>
      <c r="H10261">
        <f>MOD(D10261-1,6)+1</f>
        <v>6</v>
      </c>
      <c r="I10261">
        <f>37-D10261</f>
        <v>7</v>
      </c>
      <c r="J10261">
        <f>ABS(D10261-D10262)</f>
        <v>6</v>
      </c>
      <c r="K10261">
        <f>AVERAGE(D10261:D10265)</f>
        <v>30</v>
      </c>
      <c r="L10261">
        <f>AVERAGE(D10261:D10280)</f>
        <v>30</v>
      </c>
      <c r="M10261">
        <f>K10261-L10261</f>
        <v>0</v>
      </c>
      <c r="N10261" t="str">
        <f>IF(K10261&gt;L10261,"HIGH ZONE BIAS",IF(K10261&lt;L10261,"LOW ZONE BIAS","EQUILIBRIUM"))</f>
        <v>EQUILIBRIUM</v>
      </c>
    </row>
    <row r="10262">
      <c r="A10262">
        <v>17309</v>
      </c>
      <c r="B10262" t="str">
        <v>2018-03-03</v>
      </c>
      <c r="C10262" t="str">
        <v>Evening</v>
      </c>
      <c r="D10262">
        <v>36</v>
      </c>
      <c r="E10262" t="str">
        <f>IF(MOD(D10262,2)=0,"EVEN","ODD")</f>
        <v>EVEN</v>
      </c>
      <c r="F10262" t="str">
        <f>IF(D10262&lt;=18,"LOW (1-18)","HIGH (19-36)")</f>
        <v>HIGH (19-36)</v>
      </c>
      <c r="G10262">
        <f>INT((D10262-1)/6)+1</f>
        <v>6</v>
      </c>
      <c r="H10262">
        <f>MOD(D10262-1,6)+1</f>
        <v>6</v>
      </c>
      <c r="I10262">
        <f>37-D10262</f>
        <v>1</v>
      </c>
      <c r="J10262">
        <f>ABS(D10262-D10263)</f>
        <v>4</v>
      </c>
      <c r="K10262">
        <f>AVERAGE(D10262:D10266)</f>
        <v>36</v>
      </c>
      <c r="L10262">
        <f>AVERAGE(D10262:D10281)</f>
        <v>36</v>
      </c>
      <c r="M10262">
        <f>K10262-L10262</f>
        <v>0</v>
      </c>
      <c r="N10262" t="str">
        <f>IF(K10262&gt;L10262,"HIGH ZONE BIAS",IF(K10262&lt;L10262,"LOW ZONE BIAS","EQUILIBRIUM"))</f>
        <v>EQUILIBRIUM</v>
      </c>
    </row>
    <row r="10263">
      <c r="A10263">
        <v>17308</v>
      </c>
      <c r="B10263" t="str">
        <v>2018-03-03</v>
      </c>
      <c r="C10263" t="str">
        <v>Afternoon</v>
      </c>
      <c r="D10263">
        <v>32</v>
      </c>
      <c r="E10263" t="str">
        <f>IF(MOD(D10263,2)=0,"EVEN","ODD")</f>
        <v>EVEN</v>
      </c>
      <c r="F10263" t="str">
        <f>IF(D10263&lt;=18,"LOW (1-18)","HIGH (19-36)")</f>
        <v>HIGH (19-36)</v>
      </c>
      <c r="G10263">
        <f>INT((D10263-1)/6)+1</f>
        <v>6</v>
      </c>
      <c r="H10263">
        <f>MOD(D10263-1,6)+1</f>
        <v>2</v>
      </c>
      <c r="I10263">
        <f>37-D10263</f>
        <v>5</v>
      </c>
      <c r="J10263">
        <f>ABS(D10263-D10264)</f>
        <v>24</v>
      </c>
      <c r="K10263">
        <f>AVERAGE(D10263:D10267)</f>
        <v>32</v>
      </c>
      <c r="L10263">
        <f>AVERAGE(D10263:D10282)</f>
        <v>32</v>
      </c>
      <c r="M10263">
        <f>K10263-L10263</f>
        <v>0</v>
      </c>
      <c r="N10263" t="str">
        <f>IF(K10263&gt;L10263,"HIGH ZONE BIAS",IF(K10263&lt;L10263,"LOW ZONE BIAS","EQUILIBRIUM"))</f>
        <v>EQUILIBRIUM</v>
      </c>
    </row>
    <row r="10264">
      <c r="A10264">
        <v>17307</v>
      </c>
      <c r="B10264" t="str">
        <v>2018-03-03</v>
      </c>
      <c r="C10264" t="str">
        <v>Midday</v>
      </c>
      <c r="D10264">
        <v>8</v>
      </c>
      <c r="E10264" t="str">
        <f>IF(MOD(D10264,2)=0,"EVEN","ODD")</f>
        <v>EVEN</v>
      </c>
      <c r="F10264" t="str">
        <f>IF(D10264&lt;=18,"LOW (1-18)","HIGH (19-36)")</f>
        <v>LOW (1-18)</v>
      </c>
      <c r="G10264">
        <f>INT((D10264-1)/6)+1</f>
        <v>2</v>
      </c>
      <c r="H10264">
        <f>MOD(D10264-1,6)+1</f>
        <v>2</v>
      </c>
      <c r="I10264">
        <f>37-D10264</f>
        <v>29</v>
      </c>
      <c r="J10264">
        <f>ABS(D10264-D10265)</f>
        <v>26</v>
      </c>
      <c r="K10264">
        <f>AVERAGE(D10264:D10268)</f>
        <v>8</v>
      </c>
      <c r="L10264">
        <f>AVERAGE(D10264:D10283)</f>
        <v>8</v>
      </c>
      <c r="M10264">
        <f>K10264-L10264</f>
        <v>0</v>
      </c>
      <c r="N10264" t="str">
        <f>IF(K10264&gt;L10264,"HIGH ZONE BIAS",IF(K10264&lt;L10264,"LOW ZONE BIAS","EQUILIBRIUM"))</f>
        <v>EQUILIBRIUM</v>
      </c>
    </row>
    <row r="10265">
      <c r="A10265">
        <v>17306</v>
      </c>
      <c r="B10265" t="str">
        <v>2018-03-03</v>
      </c>
      <c r="C10265" t="str">
        <v>Morning</v>
      </c>
      <c r="D10265">
        <v>34</v>
      </c>
      <c r="E10265" t="str">
        <f>IF(MOD(D10265,2)=0,"EVEN","ODD")</f>
        <v>EVEN</v>
      </c>
      <c r="F10265" t="str">
        <f>IF(D10265&lt;=18,"LOW (1-18)","HIGH (19-36)")</f>
        <v>HIGH (19-36)</v>
      </c>
      <c r="G10265">
        <f>INT((D10265-1)/6)+1</f>
        <v>6</v>
      </c>
      <c r="H10265">
        <f>MOD(D10265-1,6)+1</f>
        <v>4</v>
      </c>
      <c r="I10265">
        <f>37-D10265</f>
        <v>3</v>
      </c>
      <c r="J10265">
        <f>ABS(D10265-D10266)</f>
        <v>21</v>
      </c>
      <c r="K10265">
        <f>AVERAGE(D10265:D10269)</f>
        <v>34</v>
      </c>
      <c r="L10265">
        <f>AVERAGE(D10265:D10284)</f>
        <v>34</v>
      </c>
      <c r="M10265">
        <f>K10265-L10265</f>
        <v>0</v>
      </c>
      <c r="N10265" t="str">
        <f>IF(K10265&gt;L10265,"HIGH ZONE BIAS",IF(K10265&lt;L10265,"LOW ZONE BIAS","EQUILIBRIUM"))</f>
        <v>EQUILIBRIUM</v>
      </c>
    </row>
    <row r="10266">
      <c r="A10266">
        <v>17305</v>
      </c>
      <c r="B10266" t="str">
        <v>2018-03-02</v>
      </c>
      <c r="C10266" t="str">
        <v>Evening</v>
      </c>
      <c r="D10266">
        <v>13</v>
      </c>
      <c r="E10266" t="str">
        <f>IF(MOD(D10266,2)=0,"EVEN","ODD")</f>
        <v>ODD</v>
      </c>
      <c r="F10266" t="str">
        <f>IF(D10266&lt;=18,"LOW (1-18)","HIGH (19-36)")</f>
        <v>LOW (1-18)</v>
      </c>
      <c r="G10266">
        <f>INT((D10266-1)/6)+1</f>
        <v>3</v>
      </c>
      <c r="H10266">
        <f>MOD(D10266-1,6)+1</f>
        <v>1</v>
      </c>
      <c r="I10266">
        <f>37-D10266</f>
        <v>24</v>
      </c>
      <c r="J10266">
        <f>ABS(D10266-D10267)</f>
        <v>9</v>
      </c>
      <c r="K10266">
        <f>AVERAGE(D10266:D10270)</f>
        <v>13</v>
      </c>
      <c r="L10266">
        <f>AVERAGE(D10266:D10285)</f>
        <v>13</v>
      </c>
      <c r="M10266">
        <f>K10266-L10266</f>
        <v>0</v>
      </c>
      <c r="N10266" t="str">
        <f>IF(K10266&gt;L10266,"HIGH ZONE BIAS",IF(K10266&lt;L10266,"LOW ZONE BIAS","EQUILIBRIUM"))</f>
        <v>EQUILIBRIUM</v>
      </c>
    </row>
    <row r="10267">
      <c r="A10267">
        <v>17304</v>
      </c>
      <c r="B10267" t="str">
        <v>2018-03-02</v>
      </c>
      <c r="C10267" t="str">
        <v>Afternoon</v>
      </c>
      <c r="D10267">
        <v>22</v>
      </c>
      <c r="E10267" t="str">
        <f>IF(MOD(D10267,2)=0,"EVEN","ODD")</f>
        <v>EVEN</v>
      </c>
      <c r="F10267" t="str">
        <f>IF(D10267&lt;=18,"LOW (1-18)","HIGH (19-36)")</f>
        <v>HIGH (19-36)</v>
      </c>
      <c r="G10267">
        <f>INT((D10267-1)/6)+1</f>
        <v>4</v>
      </c>
      <c r="H10267">
        <f>MOD(D10267-1,6)+1</f>
        <v>4</v>
      </c>
      <c r="I10267">
        <f>37-D10267</f>
        <v>15</v>
      </c>
      <c r="J10267">
        <f>ABS(D10267-D10268)</f>
        <v>10</v>
      </c>
      <c r="K10267">
        <f>AVERAGE(D10267:D10271)</f>
        <v>22</v>
      </c>
      <c r="L10267">
        <f>AVERAGE(D10267:D10286)</f>
        <v>22</v>
      </c>
      <c r="M10267">
        <f>K10267-L10267</f>
        <v>0</v>
      </c>
      <c r="N10267" t="str">
        <f>IF(K10267&gt;L10267,"HIGH ZONE BIAS",IF(K10267&lt;L10267,"LOW ZONE BIAS","EQUILIBRIUM"))</f>
        <v>EQUILIBRIUM</v>
      </c>
    </row>
    <row r="10268">
      <c r="A10268">
        <v>17303</v>
      </c>
      <c r="B10268" t="str">
        <v>2018-03-02</v>
      </c>
      <c r="C10268" t="str">
        <v>Midday</v>
      </c>
      <c r="D10268">
        <v>32</v>
      </c>
      <c r="E10268" t="str">
        <f>IF(MOD(D10268,2)=0,"EVEN","ODD")</f>
        <v>EVEN</v>
      </c>
      <c r="F10268" t="str">
        <f>IF(D10268&lt;=18,"LOW (1-18)","HIGH (19-36)")</f>
        <v>HIGH (19-36)</v>
      </c>
      <c r="G10268">
        <f>INT((D10268-1)/6)+1</f>
        <v>6</v>
      </c>
      <c r="H10268">
        <f>MOD(D10268-1,6)+1</f>
        <v>2</v>
      </c>
      <c r="I10268">
        <f>37-D10268</f>
        <v>5</v>
      </c>
      <c r="J10268">
        <f>ABS(D10268-D10269)</f>
        <v>22</v>
      </c>
      <c r="K10268">
        <f>AVERAGE(D10268:D10272)</f>
        <v>32</v>
      </c>
      <c r="L10268">
        <f>AVERAGE(D10268:D10287)</f>
        <v>32</v>
      </c>
      <c r="M10268">
        <f>K10268-L10268</f>
        <v>0</v>
      </c>
      <c r="N10268" t="str">
        <f>IF(K10268&gt;L10268,"HIGH ZONE BIAS",IF(K10268&lt;L10268,"LOW ZONE BIAS","EQUILIBRIUM"))</f>
        <v>EQUILIBRIUM</v>
      </c>
    </row>
    <row r="10269">
      <c r="A10269">
        <v>17302</v>
      </c>
      <c r="B10269" t="str">
        <v>2018-03-02</v>
      </c>
      <c r="C10269" t="str">
        <v>Morning</v>
      </c>
      <c r="D10269">
        <v>10</v>
      </c>
      <c r="E10269" t="str">
        <f>IF(MOD(D10269,2)=0,"EVEN","ODD")</f>
        <v>EVEN</v>
      </c>
      <c r="F10269" t="str">
        <f>IF(D10269&lt;=18,"LOW (1-18)","HIGH (19-36)")</f>
        <v>LOW (1-18)</v>
      </c>
      <c r="G10269">
        <f>INT((D10269-1)/6)+1</f>
        <v>2</v>
      </c>
      <c r="H10269">
        <f>MOD(D10269-1,6)+1</f>
        <v>4</v>
      </c>
      <c r="I10269">
        <f>37-D10269</f>
        <v>27</v>
      </c>
      <c r="J10269">
        <f>ABS(D10269-D10270)</f>
        <v>1</v>
      </c>
      <c r="K10269">
        <f>AVERAGE(D10269:D10273)</f>
        <v>10</v>
      </c>
      <c r="L10269">
        <f>AVERAGE(D10269:D10288)</f>
        <v>10</v>
      </c>
      <c r="M10269">
        <f>K10269-L10269</f>
        <v>0</v>
      </c>
      <c r="N10269" t="str">
        <f>IF(K10269&gt;L10269,"HIGH ZONE BIAS",IF(K10269&lt;L10269,"LOW ZONE BIAS","EQUILIBRIUM"))</f>
        <v>EQUILIBRIUM</v>
      </c>
    </row>
    <row r="10270">
      <c r="A10270">
        <v>17301</v>
      </c>
      <c r="B10270" t="str">
        <v>2018-03-01</v>
      </c>
      <c r="C10270" t="str">
        <v>Evening</v>
      </c>
      <c r="D10270">
        <v>9</v>
      </c>
      <c r="E10270" t="str">
        <f>IF(MOD(D10270,2)=0,"EVEN","ODD")</f>
        <v>ODD</v>
      </c>
      <c r="F10270" t="str">
        <f>IF(D10270&lt;=18,"LOW (1-18)","HIGH (19-36)")</f>
        <v>LOW (1-18)</v>
      </c>
      <c r="G10270">
        <f>INT((D10270-1)/6)+1</f>
        <v>2</v>
      </c>
      <c r="H10270">
        <f>MOD(D10270-1,6)+1</f>
        <v>3</v>
      </c>
      <c r="I10270">
        <f>37-D10270</f>
        <v>28</v>
      </c>
      <c r="J10270">
        <f>ABS(D10270-D10271)</f>
        <v>21</v>
      </c>
      <c r="K10270">
        <f>AVERAGE(D10270:D10274)</f>
        <v>9</v>
      </c>
      <c r="L10270">
        <f>AVERAGE(D10270:D10289)</f>
        <v>9</v>
      </c>
      <c r="M10270">
        <f>K10270-L10270</f>
        <v>0</v>
      </c>
      <c r="N10270" t="str">
        <f>IF(K10270&gt;L10270,"HIGH ZONE BIAS",IF(K10270&lt;L10270,"LOW ZONE BIAS","EQUILIBRIUM"))</f>
        <v>EQUILIBRIUM</v>
      </c>
    </row>
    <row r="10271">
      <c r="A10271">
        <v>17300</v>
      </c>
      <c r="B10271" t="str">
        <v>2018-03-01</v>
      </c>
      <c r="C10271" t="str">
        <v>Afternoon</v>
      </c>
      <c r="D10271">
        <v>30</v>
      </c>
      <c r="E10271" t="str">
        <f>IF(MOD(D10271,2)=0,"EVEN","ODD")</f>
        <v>EVEN</v>
      </c>
      <c r="F10271" t="str">
        <f>IF(D10271&lt;=18,"LOW (1-18)","HIGH (19-36)")</f>
        <v>HIGH (19-36)</v>
      </c>
      <c r="G10271">
        <f>INT((D10271-1)/6)+1</f>
        <v>5</v>
      </c>
      <c r="H10271">
        <f>MOD(D10271-1,6)+1</f>
        <v>6</v>
      </c>
      <c r="I10271">
        <f>37-D10271</f>
        <v>7</v>
      </c>
      <c r="J10271">
        <f>ABS(D10271-D10272)</f>
        <v>8</v>
      </c>
      <c r="K10271">
        <f>AVERAGE(D10271:D10275)</f>
        <v>30</v>
      </c>
      <c r="L10271">
        <f>AVERAGE(D10271:D10290)</f>
        <v>30</v>
      </c>
      <c r="M10271">
        <f>K10271-L10271</f>
        <v>0</v>
      </c>
      <c r="N10271" t="str">
        <f>IF(K10271&gt;L10271,"HIGH ZONE BIAS",IF(K10271&lt;L10271,"LOW ZONE BIAS","EQUILIBRIUM"))</f>
        <v>EQUILIBRIUM</v>
      </c>
    </row>
    <row r="10272">
      <c r="A10272">
        <v>17299</v>
      </c>
      <c r="B10272" t="str">
        <v>2018-03-01</v>
      </c>
      <c r="C10272" t="str">
        <v>Midday</v>
      </c>
      <c r="D10272">
        <v>22</v>
      </c>
      <c r="E10272" t="str">
        <f>IF(MOD(D10272,2)=0,"EVEN","ODD")</f>
        <v>EVEN</v>
      </c>
      <c r="F10272" t="str">
        <f>IF(D10272&lt;=18,"LOW (1-18)","HIGH (19-36)")</f>
        <v>HIGH (19-36)</v>
      </c>
      <c r="G10272">
        <f>INT((D10272-1)/6)+1</f>
        <v>4</v>
      </c>
      <c r="H10272">
        <f>MOD(D10272-1,6)+1</f>
        <v>4</v>
      </c>
      <c r="I10272">
        <f>37-D10272</f>
        <v>15</v>
      </c>
      <c r="J10272">
        <f>ABS(D10272-D10273)</f>
        <v>14</v>
      </c>
      <c r="K10272">
        <f>AVERAGE(D10272:D10276)</f>
        <v>22</v>
      </c>
      <c r="L10272">
        <f>AVERAGE(D10272:D10291)</f>
        <v>22</v>
      </c>
      <c r="M10272">
        <f>K10272-L10272</f>
        <v>0</v>
      </c>
      <c r="N10272" t="str">
        <f>IF(K10272&gt;L10272,"HIGH ZONE BIAS",IF(K10272&lt;L10272,"LOW ZONE BIAS","EQUILIBRIUM"))</f>
        <v>EQUILIBRIUM</v>
      </c>
    </row>
    <row r="10273">
      <c r="A10273">
        <v>17298</v>
      </c>
      <c r="B10273" t="str">
        <v>2018-03-01</v>
      </c>
      <c r="C10273" t="str">
        <v>Morning</v>
      </c>
      <c r="D10273">
        <v>36</v>
      </c>
      <c r="E10273" t="str">
        <f>IF(MOD(D10273,2)=0,"EVEN","ODD")</f>
        <v>EVEN</v>
      </c>
      <c r="F10273" t="str">
        <f>IF(D10273&lt;=18,"LOW (1-18)","HIGH (19-36)")</f>
        <v>HIGH (19-36)</v>
      </c>
      <c r="G10273">
        <f>INT((D10273-1)/6)+1</f>
        <v>6</v>
      </c>
      <c r="H10273">
        <f>MOD(D10273-1,6)+1</f>
        <v>6</v>
      </c>
      <c r="I10273">
        <f>37-D10273</f>
        <v>1</v>
      </c>
      <c r="J10273">
        <f>ABS(D10273-D10274)</f>
        <v>29</v>
      </c>
      <c r="K10273">
        <f>AVERAGE(D10273:D10277)</f>
        <v>36</v>
      </c>
      <c r="L10273">
        <f>AVERAGE(D10273:D10292)</f>
        <v>36</v>
      </c>
      <c r="M10273">
        <f>K10273-L10273</f>
        <v>0</v>
      </c>
      <c r="N10273" t="str">
        <f>IF(K10273&gt;L10273,"HIGH ZONE BIAS",IF(K10273&lt;L10273,"LOW ZONE BIAS","EQUILIBRIUM"))</f>
        <v>EQUILIBRIUM</v>
      </c>
    </row>
    <row r="10274">
      <c r="A10274">
        <v>17297</v>
      </c>
      <c r="B10274" t="str">
        <v>2018-02-28</v>
      </c>
      <c r="C10274" t="str">
        <v>Evening</v>
      </c>
      <c r="D10274">
        <v>7</v>
      </c>
      <c r="E10274" t="str">
        <f>IF(MOD(D10274,2)=0,"EVEN","ODD")</f>
        <v>ODD</v>
      </c>
      <c r="F10274" t="str">
        <f>IF(D10274&lt;=18,"LOW (1-18)","HIGH (19-36)")</f>
        <v>LOW (1-18)</v>
      </c>
      <c r="G10274">
        <f>INT((D10274-1)/6)+1</f>
        <v>2</v>
      </c>
      <c r="H10274">
        <f>MOD(D10274-1,6)+1</f>
        <v>1</v>
      </c>
      <c r="I10274">
        <f>37-D10274</f>
        <v>30</v>
      </c>
      <c r="J10274">
        <f>ABS(D10274-D10275)</f>
        <v>6</v>
      </c>
      <c r="K10274">
        <f>AVERAGE(D10274:D10278)</f>
        <v>7</v>
      </c>
      <c r="L10274">
        <f>AVERAGE(D10274:D10293)</f>
        <v>7</v>
      </c>
      <c r="M10274">
        <f>K10274-L10274</f>
        <v>0</v>
      </c>
      <c r="N10274" t="str">
        <f>IF(K10274&gt;L10274,"HIGH ZONE BIAS",IF(K10274&lt;L10274,"LOW ZONE BIAS","EQUILIBRIUM"))</f>
        <v>EQUILIBRIUM</v>
      </c>
    </row>
    <row r="10275">
      <c r="A10275">
        <v>17296</v>
      </c>
      <c r="B10275" t="str">
        <v>2018-02-28</v>
      </c>
      <c r="C10275" t="str">
        <v>Afternoon</v>
      </c>
      <c r="D10275">
        <v>13</v>
      </c>
      <c r="E10275" t="str">
        <f>IF(MOD(D10275,2)=0,"EVEN","ODD")</f>
        <v>ODD</v>
      </c>
      <c r="F10275" t="str">
        <f>IF(D10275&lt;=18,"LOW (1-18)","HIGH (19-36)")</f>
        <v>LOW (1-18)</v>
      </c>
      <c r="G10275">
        <f>INT((D10275-1)/6)+1</f>
        <v>3</v>
      </c>
      <c r="H10275">
        <f>MOD(D10275-1,6)+1</f>
        <v>1</v>
      </c>
      <c r="I10275">
        <f>37-D10275</f>
        <v>24</v>
      </c>
      <c r="J10275">
        <f>ABS(D10275-D10276)</f>
        <v>11</v>
      </c>
      <c r="K10275">
        <f>AVERAGE(D10275:D10279)</f>
        <v>13</v>
      </c>
      <c r="L10275">
        <f>AVERAGE(D10275:D10294)</f>
        <v>13</v>
      </c>
      <c r="M10275">
        <f>K10275-L10275</f>
        <v>0</v>
      </c>
      <c r="N10275" t="str">
        <f>IF(K10275&gt;L10275,"HIGH ZONE BIAS",IF(K10275&lt;L10275,"LOW ZONE BIAS","EQUILIBRIUM"))</f>
        <v>EQUILIBRIUM</v>
      </c>
    </row>
    <row r="10276">
      <c r="A10276">
        <v>17295</v>
      </c>
      <c r="B10276" t="str">
        <v>2018-02-28</v>
      </c>
      <c r="C10276" t="str">
        <v>Midday</v>
      </c>
      <c r="D10276">
        <v>24</v>
      </c>
      <c r="E10276" t="str">
        <f>IF(MOD(D10276,2)=0,"EVEN","ODD")</f>
        <v>EVEN</v>
      </c>
      <c r="F10276" t="str">
        <f>IF(D10276&lt;=18,"LOW (1-18)","HIGH (19-36)")</f>
        <v>HIGH (19-36)</v>
      </c>
      <c r="G10276">
        <f>INT((D10276-1)/6)+1</f>
        <v>4</v>
      </c>
      <c r="H10276">
        <f>MOD(D10276-1,6)+1</f>
        <v>6</v>
      </c>
      <c r="I10276">
        <f>37-D10276</f>
        <v>13</v>
      </c>
      <c r="J10276">
        <f>ABS(D10276-D10277)</f>
        <v>11</v>
      </c>
      <c r="K10276">
        <f>AVERAGE(D10276:D10280)</f>
        <v>24</v>
      </c>
      <c r="L10276">
        <f>AVERAGE(D10276:D10295)</f>
        <v>24</v>
      </c>
      <c r="M10276">
        <f>K10276-L10276</f>
        <v>0</v>
      </c>
      <c r="N10276" t="str">
        <f>IF(K10276&gt;L10276,"HIGH ZONE BIAS",IF(K10276&lt;L10276,"LOW ZONE BIAS","EQUILIBRIUM"))</f>
        <v>EQUILIBRIUM</v>
      </c>
    </row>
    <row r="10277">
      <c r="A10277">
        <v>17294</v>
      </c>
      <c r="B10277" t="str">
        <v>2018-02-28</v>
      </c>
      <c r="C10277" t="str">
        <v>Morning</v>
      </c>
      <c r="D10277">
        <v>35</v>
      </c>
      <c r="E10277" t="str">
        <f>IF(MOD(D10277,2)=0,"EVEN","ODD")</f>
        <v>ODD</v>
      </c>
      <c r="F10277" t="str">
        <f>IF(D10277&lt;=18,"LOW (1-18)","HIGH (19-36)")</f>
        <v>HIGH (19-36)</v>
      </c>
      <c r="G10277">
        <f>INT((D10277-1)/6)+1</f>
        <v>6</v>
      </c>
      <c r="H10277">
        <f>MOD(D10277-1,6)+1</f>
        <v>5</v>
      </c>
      <c r="I10277">
        <f>37-D10277</f>
        <v>2</v>
      </c>
      <c r="J10277">
        <f>ABS(D10277-D10278)</f>
        <v>27</v>
      </c>
      <c r="K10277">
        <f>AVERAGE(D10277:D10281)</f>
        <v>35</v>
      </c>
      <c r="L10277">
        <f>AVERAGE(D10277:D10296)</f>
        <v>35</v>
      </c>
      <c r="M10277">
        <f>K10277-L10277</f>
        <v>0</v>
      </c>
      <c r="N10277" t="str">
        <f>IF(K10277&gt;L10277,"HIGH ZONE BIAS",IF(K10277&lt;L10277,"LOW ZONE BIAS","EQUILIBRIUM"))</f>
        <v>EQUILIBRIUM</v>
      </c>
    </row>
    <row r="10278">
      <c r="A10278">
        <v>17293</v>
      </c>
      <c r="B10278" t="str">
        <v>2018-02-27</v>
      </c>
      <c r="C10278" t="str">
        <v>Evening</v>
      </c>
      <c r="D10278">
        <v>8</v>
      </c>
      <c r="E10278" t="str">
        <f>IF(MOD(D10278,2)=0,"EVEN","ODD")</f>
        <v>EVEN</v>
      </c>
      <c r="F10278" t="str">
        <f>IF(D10278&lt;=18,"LOW (1-18)","HIGH (19-36)")</f>
        <v>LOW (1-18)</v>
      </c>
      <c r="G10278">
        <f>INT((D10278-1)/6)+1</f>
        <v>2</v>
      </c>
      <c r="H10278">
        <f>MOD(D10278-1,6)+1</f>
        <v>2</v>
      </c>
      <c r="I10278">
        <f>37-D10278</f>
        <v>29</v>
      </c>
      <c r="J10278">
        <f>ABS(D10278-D10279)</f>
        <v>14</v>
      </c>
      <c r="K10278">
        <f>AVERAGE(D10278:D10282)</f>
        <v>8</v>
      </c>
      <c r="L10278">
        <f>AVERAGE(D10278:D10297)</f>
        <v>8</v>
      </c>
      <c r="M10278">
        <f>K10278-L10278</f>
        <v>0</v>
      </c>
      <c r="N10278" t="str">
        <f>IF(K10278&gt;L10278,"HIGH ZONE BIAS",IF(K10278&lt;L10278,"LOW ZONE BIAS","EQUILIBRIUM"))</f>
        <v>EQUILIBRIUM</v>
      </c>
    </row>
    <row r="10279">
      <c r="A10279">
        <v>17292</v>
      </c>
      <c r="B10279" t="str">
        <v>2018-02-27</v>
      </c>
      <c r="C10279" t="str">
        <v>Afternoon</v>
      </c>
      <c r="D10279">
        <v>22</v>
      </c>
      <c r="E10279" t="str">
        <f>IF(MOD(D10279,2)=0,"EVEN","ODD")</f>
        <v>EVEN</v>
      </c>
      <c r="F10279" t="str">
        <f>IF(D10279&lt;=18,"LOW (1-18)","HIGH (19-36)")</f>
        <v>HIGH (19-36)</v>
      </c>
      <c r="G10279">
        <f>INT((D10279-1)/6)+1</f>
        <v>4</v>
      </c>
      <c r="H10279">
        <f>MOD(D10279-1,6)+1</f>
        <v>4</v>
      </c>
      <c r="I10279">
        <f>37-D10279</f>
        <v>15</v>
      </c>
      <c r="J10279">
        <f>ABS(D10279-D10280)</f>
        <v>11</v>
      </c>
      <c r="K10279">
        <f>AVERAGE(D10279:D10283)</f>
        <v>22</v>
      </c>
      <c r="L10279">
        <f>AVERAGE(D10279:D10298)</f>
        <v>22</v>
      </c>
      <c r="M10279">
        <f>K10279-L10279</f>
        <v>0</v>
      </c>
      <c r="N10279" t="str">
        <f>IF(K10279&gt;L10279,"HIGH ZONE BIAS",IF(K10279&lt;L10279,"LOW ZONE BIAS","EQUILIBRIUM"))</f>
        <v>EQUILIBRIUM</v>
      </c>
    </row>
    <row r="10280">
      <c r="A10280">
        <v>17291</v>
      </c>
      <c r="B10280" t="str">
        <v>2018-02-27</v>
      </c>
      <c r="C10280" t="str">
        <v>Midday</v>
      </c>
      <c r="D10280">
        <v>11</v>
      </c>
      <c r="E10280" t="str">
        <f>IF(MOD(D10280,2)=0,"EVEN","ODD")</f>
        <v>ODD</v>
      </c>
      <c r="F10280" t="str">
        <f>IF(D10280&lt;=18,"LOW (1-18)","HIGH (19-36)")</f>
        <v>LOW (1-18)</v>
      </c>
      <c r="G10280">
        <f>INT((D10280-1)/6)+1</f>
        <v>2</v>
      </c>
      <c r="H10280">
        <f>MOD(D10280-1,6)+1</f>
        <v>5</v>
      </c>
      <c r="I10280">
        <f>37-D10280</f>
        <v>26</v>
      </c>
      <c r="J10280">
        <f>ABS(D10280-D10281)</f>
        <v>3</v>
      </c>
      <c r="K10280">
        <f>AVERAGE(D10280:D10284)</f>
        <v>11</v>
      </c>
      <c r="L10280">
        <f>AVERAGE(D10280:D10299)</f>
        <v>11</v>
      </c>
      <c r="M10280">
        <f>K10280-L10280</f>
        <v>0</v>
      </c>
      <c r="N10280" t="str">
        <f>IF(K10280&gt;L10280,"HIGH ZONE BIAS",IF(K10280&lt;L10280,"LOW ZONE BIAS","EQUILIBRIUM"))</f>
        <v>EQUILIBRIUM</v>
      </c>
    </row>
    <row r="10281">
      <c r="A10281">
        <v>17290</v>
      </c>
      <c r="B10281" t="str">
        <v>2018-02-27</v>
      </c>
      <c r="C10281" t="str">
        <v>Morning</v>
      </c>
      <c r="D10281">
        <v>14</v>
      </c>
      <c r="E10281" t="str">
        <f>IF(MOD(D10281,2)=0,"EVEN","ODD")</f>
        <v>EVEN</v>
      </c>
      <c r="F10281" t="str">
        <f>IF(D10281&lt;=18,"LOW (1-18)","HIGH (19-36)")</f>
        <v>LOW (1-18)</v>
      </c>
      <c r="G10281">
        <f>INT((D10281-1)/6)+1</f>
        <v>3</v>
      </c>
      <c r="H10281">
        <f>MOD(D10281-1,6)+1</f>
        <v>2</v>
      </c>
      <c r="I10281">
        <f>37-D10281</f>
        <v>23</v>
      </c>
      <c r="J10281">
        <f>ABS(D10281-D10282)</f>
        <v>8</v>
      </c>
      <c r="K10281">
        <f>AVERAGE(D10281:D10285)</f>
        <v>14</v>
      </c>
      <c r="L10281">
        <f>AVERAGE(D10281:D10300)</f>
        <v>14</v>
      </c>
      <c r="M10281">
        <f>K10281-L10281</f>
        <v>0</v>
      </c>
      <c r="N10281" t="str">
        <f>IF(K10281&gt;L10281,"HIGH ZONE BIAS",IF(K10281&lt;L10281,"LOW ZONE BIAS","EQUILIBRIUM"))</f>
        <v>EQUILIBRIUM</v>
      </c>
    </row>
    <row r="10282">
      <c r="A10282">
        <v>17289</v>
      </c>
      <c r="B10282" t="str">
        <v>2018-02-26</v>
      </c>
      <c r="C10282" t="str">
        <v>Evening</v>
      </c>
      <c r="D10282">
        <v>6</v>
      </c>
      <c r="E10282" t="str">
        <f>IF(MOD(D10282,2)=0,"EVEN","ODD")</f>
        <v>EVEN</v>
      </c>
      <c r="F10282" t="str">
        <f>IF(D10282&lt;=18,"LOW (1-18)","HIGH (19-36)")</f>
        <v>LOW (1-18)</v>
      </c>
      <c r="G10282">
        <f>INT((D10282-1)/6)+1</f>
        <v>1</v>
      </c>
      <c r="H10282">
        <f>MOD(D10282-1,6)+1</f>
        <v>6</v>
      </c>
      <c r="I10282">
        <f>37-D10282</f>
        <v>31</v>
      </c>
      <c r="J10282">
        <f>ABS(D10282-D10283)</f>
        <v>8</v>
      </c>
      <c r="K10282">
        <f>AVERAGE(D10282:D10286)</f>
        <v>6</v>
      </c>
      <c r="L10282">
        <f>AVERAGE(D10282:D10301)</f>
        <v>6</v>
      </c>
      <c r="M10282">
        <f>K10282-L10282</f>
        <v>0</v>
      </c>
      <c r="N10282" t="str">
        <f>IF(K10282&gt;L10282,"HIGH ZONE BIAS",IF(K10282&lt;L10282,"LOW ZONE BIAS","EQUILIBRIUM"))</f>
        <v>EQUILIBRIUM</v>
      </c>
    </row>
    <row r="10283">
      <c r="A10283">
        <v>17288</v>
      </c>
      <c r="B10283" t="str">
        <v>2018-02-26</v>
      </c>
      <c r="C10283" t="str">
        <v>Afternoon</v>
      </c>
      <c r="D10283">
        <v>14</v>
      </c>
      <c r="E10283" t="str">
        <f>IF(MOD(D10283,2)=0,"EVEN","ODD")</f>
        <v>EVEN</v>
      </c>
      <c r="F10283" t="str">
        <f>IF(D10283&lt;=18,"LOW (1-18)","HIGH (19-36)")</f>
        <v>LOW (1-18)</v>
      </c>
      <c r="G10283">
        <f>INT((D10283-1)/6)+1</f>
        <v>3</v>
      </c>
      <c r="H10283">
        <f>MOD(D10283-1,6)+1</f>
        <v>2</v>
      </c>
      <c r="I10283">
        <f>37-D10283</f>
        <v>23</v>
      </c>
      <c r="J10283">
        <f>ABS(D10283-D10284)</f>
        <v>1</v>
      </c>
      <c r="K10283">
        <f>AVERAGE(D10283:D10287)</f>
        <v>14</v>
      </c>
      <c r="L10283">
        <f>AVERAGE(D10283:D10302)</f>
        <v>14</v>
      </c>
      <c r="M10283">
        <f>K10283-L10283</f>
        <v>0</v>
      </c>
      <c r="N10283" t="str">
        <f>IF(K10283&gt;L10283,"HIGH ZONE BIAS",IF(K10283&lt;L10283,"LOW ZONE BIAS","EQUILIBRIUM"))</f>
        <v>EQUILIBRIUM</v>
      </c>
    </row>
    <row r="10284">
      <c r="A10284">
        <v>17287</v>
      </c>
      <c r="B10284" t="str">
        <v>2018-02-26</v>
      </c>
      <c r="C10284" t="str">
        <v>Midday</v>
      </c>
      <c r="D10284">
        <v>15</v>
      </c>
      <c r="E10284" t="str">
        <f>IF(MOD(D10284,2)=0,"EVEN","ODD")</f>
        <v>ODD</v>
      </c>
      <c r="F10284" t="str">
        <f>IF(D10284&lt;=18,"LOW (1-18)","HIGH (19-36)")</f>
        <v>LOW (1-18)</v>
      </c>
      <c r="G10284">
        <f>INT((D10284-1)/6)+1</f>
        <v>3</v>
      </c>
      <c r="H10284">
        <f>MOD(D10284-1,6)+1</f>
        <v>3</v>
      </c>
      <c r="I10284">
        <f>37-D10284</f>
        <v>22</v>
      </c>
      <c r="J10284">
        <f>ABS(D10284-D10285)</f>
        <v>11</v>
      </c>
      <c r="K10284">
        <f>AVERAGE(D10284:D10288)</f>
        <v>15</v>
      </c>
      <c r="L10284">
        <f>AVERAGE(D10284:D10303)</f>
        <v>15</v>
      </c>
      <c r="M10284">
        <f>K10284-L10284</f>
        <v>0</v>
      </c>
      <c r="N10284" t="str">
        <f>IF(K10284&gt;L10284,"HIGH ZONE BIAS",IF(K10284&lt;L10284,"LOW ZONE BIAS","EQUILIBRIUM"))</f>
        <v>EQUILIBRIUM</v>
      </c>
    </row>
    <row r="10285">
      <c r="A10285">
        <v>17286</v>
      </c>
      <c r="B10285" t="str">
        <v>2018-02-26</v>
      </c>
      <c r="C10285" t="str">
        <v>Morning</v>
      </c>
      <c r="D10285">
        <v>4</v>
      </c>
      <c r="E10285" t="str">
        <f>IF(MOD(D10285,2)=0,"EVEN","ODD")</f>
        <v>EVEN</v>
      </c>
      <c r="F10285" t="str">
        <f>IF(D10285&lt;=18,"LOW (1-18)","HIGH (19-36)")</f>
        <v>LOW (1-18)</v>
      </c>
      <c r="G10285">
        <f>INT((D10285-1)/6)+1</f>
        <v>1</v>
      </c>
      <c r="H10285">
        <f>MOD(D10285-1,6)+1</f>
        <v>4</v>
      </c>
      <c r="I10285">
        <f>37-D10285</f>
        <v>33</v>
      </c>
      <c r="J10285">
        <f>ABS(D10285-D10286)</f>
        <v>2</v>
      </c>
      <c r="K10285">
        <f>AVERAGE(D10285:D10289)</f>
        <v>4</v>
      </c>
      <c r="L10285">
        <f>AVERAGE(D10285:D10304)</f>
        <v>4</v>
      </c>
      <c r="M10285">
        <f>K10285-L10285</f>
        <v>0</v>
      </c>
      <c r="N10285" t="str">
        <f>IF(K10285&gt;L10285,"HIGH ZONE BIAS",IF(K10285&lt;L10285,"LOW ZONE BIAS","EQUILIBRIUM"))</f>
        <v>EQUILIBRIUM</v>
      </c>
    </row>
    <row r="10286">
      <c r="A10286">
        <v>17285</v>
      </c>
      <c r="B10286" t="str">
        <v>2018-02-24</v>
      </c>
      <c r="C10286" t="str">
        <v>Evening</v>
      </c>
      <c r="D10286">
        <v>6</v>
      </c>
      <c r="E10286" t="str">
        <f>IF(MOD(D10286,2)=0,"EVEN","ODD")</f>
        <v>EVEN</v>
      </c>
      <c r="F10286" t="str">
        <f>IF(D10286&lt;=18,"LOW (1-18)","HIGH (19-36)")</f>
        <v>LOW (1-18)</v>
      </c>
      <c r="G10286">
        <f>INT((D10286-1)/6)+1</f>
        <v>1</v>
      </c>
      <c r="H10286">
        <f>MOD(D10286-1,6)+1</f>
        <v>6</v>
      </c>
      <c r="I10286">
        <f>37-D10286</f>
        <v>31</v>
      </c>
      <c r="J10286">
        <f>ABS(D10286-D10287)</f>
        <v>3</v>
      </c>
      <c r="K10286">
        <f>AVERAGE(D10286:D10290)</f>
        <v>6</v>
      </c>
      <c r="L10286">
        <f>AVERAGE(D10286:D10305)</f>
        <v>6</v>
      </c>
      <c r="M10286">
        <f>K10286-L10286</f>
        <v>0</v>
      </c>
      <c r="N10286" t="str">
        <f>IF(K10286&gt;L10286,"HIGH ZONE BIAS",IF(K10286&lt;L10286,"LOW ZONE BIAS","EQUILIBRIUM"))</f>
        <v>EQUILIBRIUM</v>
      </c>
    </row>
    <row r="10287">
      <c r="A10287">
        <v>17284</v>
      </c>
      <c r="B10287" t="str">
        <v>2018-02-24</v>
      </c>
      <c r="C10287" t="str">
        <v>Afternoon</v>
      </c>
      <c r="D10287">
        <v>9</v>
      </c>
      <c r="E10287" t="str">
        <f>IF(MOD(D10287,2)=0,"EVEN","ODD")</f>
        <v>ODD</v>
      </c>
      <c r="F10287" t="str">
        <f>IF(D10287&lt;=18,"LOW (1-18)","HIGH (19-36)")</f>
        <v>LOW (1-18)</v>
      </c>
      <c r="G10287">
        <f>INT((D10287-1)/6)+1</f>
        <v>2</v>
      </c>
      <c r="H10287">
        <f>MOD(D10287-1,6)+1</f>
        <v>3</v>
      </c>
      <c r="I10287">
        <f>37-D10287</f>
        <v>28</v>
      </c>
      <c r="J10287">
        <f>ABS(D10287-D10288)</f>
        <v>6</v>
      </c>
      <c r="K10287">
        <f>AVERAGE(D10287:D10291)</f>
        <v>9</v>
      </c>
      <c r="L10287">
        <f>AVERAGE(D10287:D10306)</f>
        <v>9</v>
      </c>
      <c r="M10287">
        <f>K10287-L10287</f>
        <v>0</v>
      </c>
      <c r="N10287" t="str">
        <f>IF(K10287&gt;L10287,"HIGH ZONE BIAS",IF(K10287&lt;L10287,"LOW ZONE BIAS","EQUILIBRIUM"))</f>
        <v>EQUILIBRIUM</v>
      </c>
    </row>
    <row r="10288">
      <c r="A10288">
        <v>17283</v>
      </c>
      <c r="B10288" t="str">
        <v>2018-02-24</v>
      </c>
      <c r="C10288" t="str">
        <v>Midday</v>
      </c>
      <c r="D10288">
        <v>15</v>
      </c>
      <c r="E10288" t="str">
        <f>IF(MOD(D10288,2)=0,"EVEN","ODD")</f>
        <v>ODD</v>
      </c>
      <c r="F10288" t="str">
        <f>IF(D10288&lt;=18,"LOW (1-18)","HIGH (19-36)")</f>
        <v>LOW (1-18)</v>
      </c>
      <c r="G10288">
        <f>INT((D10288-1)/6)+1</f>
        <v>3</v>
      </c>
      <c r="H10288">
        <f>MOD(D10288-1,6)+1</f>
        <v>3</v>
      </c>
      <c r="I10288">
        <f>37-D10288</f>
        <v>22</v>
      </c>
      <c r="J10288">
        <f>ABS(D10288-D10289)</f>
        <v>1</v>
      </c>
      <c r="K10288">
        <f>AVERAGE(D10288:D10292)</f>
        <v>15</v>
      </c>
      <c r="L10288">
        <f>AVERAGE(D10288:D10307)</f>
        <v>15</v>
      </c>
      <c r="M10288">
        <f>K10288-L10288</f>
        <v>0</v>
      </c>
      <c r="N10288" t="str">
        <f>IF(K10288&gt;L10288,"HIGH ZONE BIAS",IF(K10288&lt;L10288,"LOW ZONE BIAS","EQUILIBRIUM"))</f>
        <v>EQUILIBRIUM</v>
      </c>
    </row>
    <row r="10289">
      <c r="A10289">
        <v>17282</v>
      </c>
      <c r="B10289" t="str">
        <v>2018-02-24</v>
      </c>
      <c r="C10289" t="str">
        <v>Morning</v>
      </c>
      <c r="D10289">
        <v>16</v>
      </c>
      <c r="E10289" t="str">
        <f>IF(MOD(D10289,2)=0,"EVEN","ODD")</f>
        <v>EVEN</v>
      </c>
      <c r="F10289" t="str">
        <f>IF(D10289&lt;=18,"LOW (1-18)","HIGH (19-36)")</f>
        <v>LOW (1-18)</v>
      </c>
      <c r="G10289">
        <f>INT((D10289-1)/6)+1</f>
        <v>3</v>
      </c>
      <c r="H10289">
        <f>MOD(D10289-1,6)+1</f>
        <v>4</v>
      </c>
      <c r="I10289">
        <f>37-D10289</f>
        <v>21</v>
      </c>
      <c r="J10289">
        <f>ABS(D10289-D10290)</f>
        <v>2</v>
      </c>
      <c r="K10289">
        <f>AVERAGE(D10289:D10293)</f>
        <v>16</v>
      </c>
      <c r="L10289">
        <f>AVERAGE(D10289:D10308)</f>
        <v>16</v>
      </c>
      <c r="M10289">
        <f>K10289-L10289</f>
        <v>0</v>
      </c>
      <c r="N10289" t="str">
        <f>IF(K10289&gt;L10289,"HIGH ZONE BIAS",IF(K10289&lt;L10289,"LOW ZONE BIAS","EQUILIBRIUM"))</f>
        <v>EQUILIBRIUM</v>
      </c>
    </row>
    <row r="10290">
      <c r="A10290">
        <v>17281</v>
      </c>
      <c r="B10290" t="str">
        <v>2018-02-23</v>
      </c>
      <c r="C10290" t="str">
        <v>Evening</v>
      </c>
      <c r="D10290">
        <v>14</v>
      </c>
      <c r="E10290" t="str">
        <f>IF(MOD(D10290,2)=0,"EVEN","ODD")</f>
        <v>EVEN</v>
      </c>
      <c r="F10290" t="str">
        <f>IF(D10290&lt;=18,"LOW (1-18)","HIGH (19-36)")</f>
        <v>LOW (1-18)</v>
      </c>
      <c r="G10290">
        <f>INT((D10290-1)/6)+1</f>
        <v>3</v>
      </c>
      <c r="H10290">
        <f>MOD(D10290-1,6)+1</f>
        <v>2</v>
      </c>
      <c r="I10290">
        <f>37-D10290</f>
        <v>23</v>
      </c>
      <c r="J10290">
        <f>ABS(D10290-D10291)</f>
        <v>7</v>
      </c>
      <c r="K10290">
        <f>AVERAGE(D10290:D10294)</f>
        <v>14</v>
      </c>
      <c r="L10290">
        <f>AVERAGE(D10290:D10309)</f>
        <v>14</v>
      </c>
      <c r="M10290">
        <f>K10290-L10290</f>
        <v>0</v>
      </c>
      <c r="N10290" t="str">
        <f>IF(K10290&gt;L10290,"HIGH ZONE BIAS",IF(K10290&lt;L10290,"LOW ZONE BIAS","EQUILIBRIUM"))</f>
        <v>EQUILIBRIUM</v>
      </c>
    </row>
    <row r="10291">
      <c r="A10291">
        <v>17280</v>
      </c>
      <c r="B10291" t="str">
        <v>2018-02-23</v>
      </c>
      <c r="C10291" t="str">
        <v>Afternoon</v>
      </c>
      <c r="D10291">
        <v>21</v>
      </c>
      <c r="E10291" t="str">
        <f>IF(MOD(D10291,2)=0,"EVEN","ODD")</f>
        <v>ODD</v>
      </c>
      <c r="F10291" t="str">
        <f>IF(D10291&lt;=18,"LOW (1-18)","HIGH (19-36)")</f>
        <v>HIGH (19-36)</v>
      </c>
      <c r="G10291">
        <f>INT((D10291-1)/6)+1</f>
        <v>4</v>
      </c>
      <c r="H10291">
        <f>MOD(D10291-1,6)+1</f>
        <v>3</v>
      </c>
      <c r="I10291">
        <f>37-D10291</f>
        <v>16</v>
      </c>
      <c r="J10291">
        <f>ABS(D10291-D10292)</f>
        <v>6</v>
      </c>
      <c r="K10291">
        <f>AVERAGE(D10291:D10295)</f>
        <v>21</v>
      </c>
      <c r="L10291">
        <f>AVERAGE(D10291:D10310)</f>
        <v>21</v>
      </c>
      <c r="M10291">
        <f>K10291-L10291</f>
        <v>0</v>
      </c>
      <c r="N10291" t="str">
        <f>IF(K10291&gt;L10291,"HIGH ZONE BIAS",IF(K10291&lt;L10291,"LOW ZONE BIAS","EQUILIBRIUM"))</f>
        <v>EQUILIBRIUM</v>
      </c>
    </row>
    <row r="10292">
      <c r="A10292">
        <v>17279</v>
      </c>
      <c r="B10292" t="str">
        <v>2018-02-23</v>
      </c>
      <c r="C10292" t="str">
        <v>Midday</v>
      </c>
      <c r="D10292">
        <v>27</v>
      </c>
      <c r="E10292" t="str">
        <f>IF(MOD(D10292,2)=0,"EVEN","ODD")</f>
        <v>ODD</v>
      </c>
      <c r="F10292" t="str">
        <f>IF(D10292&lt;=18,"LOW (1-18)","HIGH (19-36)")</f>
        <v>HIGH (19-36)</v>
      </c>
      <c r="G10292">
        <f>INT((D10292-1)/6)+1</f>
        <v>5</v>
      </c>
      <c r="H10292">
        <f>MOD(D10292-1,6)+1</f>
        <v>3</v>
      </c>
      <c r="I10292">
        <f>37-D10292</f>
        <v>10</v>
      </c>
      <c r="J10292">
        <f>ABS(D10292-D10293)</f>
        <v>13</v>
      </c>
      <c r="K10292">
        <f>AVERAGE(D10292:D10296)</f>
        <v>27</v>
      </c>
      <c r="L10292">
        <f>AVERAGE(D10292:D10311)</f>
        <v>27</v>
      </c>
      <c r="M10292">
        <f>K10292-L10292</f>
        <v>0</v>
      </c>
      <c r="N10292" t="str">
        <f>IF(K10292&gt;L10292,"HIGH ZONE BIAS",IF(K10292&lt;L10292,"LOW ZONE BIAS","EQUILIBRIUM"))</f>
        <v>EQUILIBRIUM</v>
      </c>
    </row>
    <row r="10293">
      <c r="A10293">
        <v>17278</v>
      </c>
      <c r="B10293" t="str">
        <v>2018-02-23</v>
      </c>
      <c r="C10293" t="str">
        <v>Morning</v>
      </c>
      <c r="D10293">
        <v>14</v>
      </c>
      <c r="E10293" t="str">
        <f>IF(MOD(D10293,2)=0,"EVEN","ODD")</f>
        <v>EVEN</v>
      </c>
      <c r="F10293" t="str">
        <f>IF(D10293&lt;=18,"LOW (1-18)","HIGH (19-36)")</f>
        <v>LOW (1-18)</v>
      </c>
      <c r="G10293">
        <f>INT((D10293-1)/6)+1</f>
        <v>3</v>
      </c>
      <c r="H10293">
        <f>MOD(D10293-1,6)+1</f>
        <v>2</v>
      </c>
      <c r="I10293">
        <f>37-D10293</f>
        <v>23</v>
      </c>
      <c r="J10293">
        <f>ABS(D10293-D10294)</f>
        <v>16</v>
      </c>
      <c r="K10293">
        <f>AVERAGE(D10293:D10297)</f>
        <v>14</v>
      </c>
      <c r="L10293">
        <f>AVERAGE(D10293:D10312)</f>
        <v>14</v>
      </c>
      <c r="M10293">
        <f>K10293-L10293</f>
        <v>0</v>
      </c>
      <c r="N10293" t="str">
        <f>IF(K10293&gt;L10293,"HIGH ZONE BIAS",IF(K10293&lt;L10293,"LOW ZONE BIAS","EQUILIBRIUM"))</f>
        <v>EQUILIBRIUM</v>
      </c>
    </row>
    <row r="10294">
      <c r="A10294">
        <v>17277</v>
      </c>
      <c r="B10294" t="str">
        <v>2018-02-22</v>
      </c>
      <c r="C10294" t="str">
        <v>Evening</v>
      </c>
      <c r="D10294">
        <v>30</v>
      </c>
      <c r="E10294" t="str">
        <f>IF(MOD(D10294,2)=0,"EVEN","ODD")</f>
        <v>EVEN</v>
      </c>
      <c r="F10294" t="str">
        <f>IF(D10294&lt;=18,"LOW (1-18)","HIGH (19-36)")</f>
        <v>HIGH (19-36)</v>
      </c>
      <c r="G10294">
        <f>INT((D10294-1)/6)+1</f>
        <v>5</v>
      </c>
      <c r="H10294">
        <f>MOD(D10294-1,6)+1</f>
        <v>6</v>
      </c>
      <c r="I10294">
        <f>37-D10294</f>
        <v>7</v>
      </c>
      <c r="J10294">
        <f>ABS(D10294-D10295)</f>
        <v>3</v>
      </c>
      <c r="K10294">
        <f>AVERAGE(D10294:D10298)</f>
        <v>30</v>
      </c>
      <c r="L10294">
        <f>AVERAGE(D10294:D10313)</f>
        <v>30</v>
      </c>
      <c r="M10294">
        <f>K10294-L10294</f>
        <v>0</v>
      </c>
      <c r="N10294" t="str">
        <f>IF(K10294&gt;L10294,"HIGH ZONE BIAS",IF(K10294&lt;L10294,"LOW ZONE BIAS","EQUILIBRIUM"))</f>
        <v>EQUILIBRIUM</v>
      </c>
    </row>
    <row r="10295">
      <c r="A10295">
        <v>17276</v>
      </c>
      <c r="B10295" t="str">
        <v>2018-02-22</v>
      </c>
      <c r="C10295" t="str">
        <v>Afternoon</v>
      </c>
      <c r="D10295">
        <v>27</v>
      </c>
      <c r="E10295" t="str">
        <f>IF(MOD(D10295,2)=0,"EVEN","ODD")</f>
        <v>ODD</v>
      </c>
      <c r="F10295" t="str">
        <f>IF(D10295&lt;=18,"LOW (1-18)","HIGH (19-36)")</f>
        <v>HIGH (19-36)</v>
      </c>
      <c r="G10295">
        <f>INT((D10295-1)/6)+1</f>
        <v>5</v>
      </c>
      <c r="H10295">
        <f>MOD(D10295-1,6)+1</f>
        <v>3</v>
      </c>
      <c r="I10295">
        <f>37-D10295</f>
        <v>10</v>
      </c>
      <c r="J10295">
        <f>ABS(D10295-D10296)</f>
        <v>25</v>
      </c>
      <c r="K10295">
        <f>AVERAGE(D10295:D10299)</f>
        <v>27</v>
      </c>
      <c r="L10295">
        <f>AVERAGE(D10295:D10314)</f>
        <v>27</v>
      </c>
      <c r="M10295">
        <f>K10295-L10295</f>
        <v>0</v>
      </c>
      <c r="N10295" t="str">
        <f>IF(K10295&gt;L10295,"HIGH ZONE BIAS",IF(K10295&lt;L10295,"LOW ZONE BIAS","EQUILIBRIUM"))</f>
        <v>EQUILIBRIUM</v>
      </c>
    </row>
    <row r="10296">
      <c r="A10296">
        <v>17275</v>
      </c>
      <c r="B10296" t="str">
        <v>2018-02-22</v>
      </c>
      <c r="C10296" t="str">
        <v>Midday</v>
      </c>
      <c r="D10296">
        <v>2</v>
      </c>
      <c r="E10296" t="str">
        <f>IF(MOD(D10296,2)=0,"EVEN","ODD")</f>
        <v>EVEN</v>
      </c>
      <c r="F10296" t="str">
        <f>IF(D10296&lt;=18,"LOW (1-18)","HIGH (19-36)")</f>
        <v>LOW (1-18)</v>
      </c>
      <c r="G10296">
        <f>INT((D10296-1)/6)+1</f>
        <v>1</v>
      </c>
      <c r="H10296">
        <f>MOD(D10296-1,6)+1</f>
        <v>2</v>
      </c>
      <c r="I10296">
        <f>37-D10296</f>
        <v>35</v>
      </c>
      <c r="J10296">
        <f>ABS(D10296-D10297)</f>
        <v>2</v>
      </c>
      <c r="K10296">
        <f>AVERAGE(D10296:D10300)</f>
        <v>2</v>
      </c>
      <c r="L10296">
        <f>AVERAGE(D10296:D10315)</f>
        <v>2</v>
      </c>
      <c r="M10296">
        <f>K10296-L10296</f>
        <v>0</v>
      </c>
      <c r="N10296" t="str">
        <f>IF(K10296&gt;L10296,"HIGH ZONE BIAS",IF(K10296&lt;L10296,"LOW ZONE BIAS","EQUILIBRIUM"))</f>
        <v>EQUILIBRIUM</v>
      </c>
    </row>
    <row r="10297">
      <c r="A10297">
        <v>17274</v>
      </c>
      <c r="B10297" t="str">
        <v>2018-02-22</v>
      </c>
      <c r="C10297" t="str">
        <v>Morning</v>
      </c>
      <c r="D10297">
        <v>4</v>
      </c>
      <c r="E10297" t="str">
        <f>IF(MOD(D10297,2)=0,"EVEN","ODD")</f>
        <v>EVEN</v>
      </c>
      <c r="F10297" t="str">
        <f>IF(D10297&lt;=18,"LOW (1-18)","HIGH (19-36)")</f>
        <v>LOW (1-18)</v>
      </c>
      <c r="G10297">
        <f>INT((D10297-1)/6)+1</f>
        <v>1</v>
      </c>
      <c r="H10297">
        <f>MOD(D10297-1,6)+1</f>
        <v>4</v>
      </c>
      <c r="I10297">
        <f>37-D10297</f>
        <v>33</v>
      </c>
      <c r="J10297">
        <f>ABS(D10297-D10298)</f>
        <v>30</v>
      </c>
      <c r="K10297">
        <f>AVERAGE(D10297:D10301)</f>
        <v>4</v>
      </c>
      <c r="L10297">
        <f>AVERAGE(D10297:D10316)</f>
        <v>4</v>
      </c>
      <c r="M10297">
        <f>K10297-L10297</f>
        <v>0</v>
      </c>
      <c r="N10297" t="str">
        <f>IF(K10297&gt;L10297,"HIGH ZONE BIAS",IF(K10297&lt;L10297,"LOW ZONE BIAS","EQUILIBRIUM"))</f>
        <v>EQUILIBRIUM</v>
      </c>
    </row>
    <row r="10298">
      <c r="A10298">
        <v>17273</v>
      </c>
      <c r="B10298" t="str">
        <v>2018-02-21</v>
      </c>
      <c r="C10298" t="str">
        <v>Evening</v>
      </c>
      <c r="D10298">
        <v>34</v>
      </c>
      <c r="E10298" t="str">
        <f>IF(MOD(D10298,2)=0,"EVEN","ODD")</f>
        <v>EVEN</v>
      </c>
      <c r="F10298" t="str">
        <f>IF(D10298&lt;=18,"LOW (1-18)","HIGH (19-36)")</f>
        <v>HIGH (19-36)</v>
      </c>
      <c r="G10298">
        <f>INT((D10298-1)/6)+1</f>
        <v>6</v>
      </c>
      <c r="H10298">
        <f>MOD(D10298-1,6)+1</f>
        <v>4</v>
      </c>
      <c r="I10298">
        <f>37-D10298</f>
        <v>3</v>
      </c>
      <c r="J10298">
        <f>ABS(D10298-D10299)</f>
        <v>2</v>
      </c>
      <c r="K10298">
        <f>AVERAGE(D10298:D10302)</f>
        <v>34</v>
      </c>
      <c r="L10298">
        <f>AVERAGE(D10298:D10317)</f>
        <v>34</v>
      </c>
      <c r="M10298">
        <f>K10298-L10298</f>
        <v>0</v>
      </c>
      <c r="N10298" t="str">
        <f>IF(K10298&gt;L10298,"HIGH ZONE BIAS",IF(K10298&lt;L10298,"LOW ZONE BIAS","EQUILIBRIUM"))</f>
        <v>EQUILIBRIUM</v>
      </c>
    </row>
    <row r="10299">
      <c r="A10299">
        <v>17272</v>
      </c>
      <c r="B10299" t="str">
        <v>2018-02-21</v>
      </c>
      <c r="C10299" t="str">
        <v>Afternoon</v>
      </c>
      <c r="D10299">
        <v>32</v>
      </c>
      <c r="E10299" t="str">
        <f>IF(MOD(D10299,2)=0,"EVEN","ODD")</f>
        <v>EVEN</v>
      </c>
      <c r="F10299" t="str">
        <f>IF(D10299&lt;=18,"LOW (1-18)","HIGH (19-36)")</f>
        <v>HIGH (19-36)</v>
      </c>
      <c r="G10299">
        <f>INT((D10299-1)/6)+1</f>
        <v>6</v>
      </c>
      <c r="H10299">
        <f>MOD(D10299-1,6)+1</f>
        <v>2</v>
      </c>
      <c r="I10299">
        <f>37-D10299</f>
        <v>5</v>
      </c>
      <c r="J10299">
        <f>ABS(D10299-D10300)</f>
        <v>10</v>
      </c>
      <c r="K10299">
        <f>AVERAGE(D10299:D10303)</f>
        <v>32</v>
      </c>
      <c r="L10299">
        <f>AVERAGE(D10299:D10318)</f>
        <v>32</v>
      </c>
      <c r="M10299">
        <f>K10299-L10299</f>
        <v>0</v>
      </c>
      <c r="N10299" t="str">
        <f>IF(K10299&gt;L10299,"HIGH ZONE BIAS",IF(K10299&lt;L10299,"LOW ZONE BIAS","EQUILIBRIUM"))</f>
        <v>EQUILIBRIUM</v>
      </c>
    </row>
    <row r="10300">
      <c r="A10300">
        <v>17271</v>
      </c>
      <c r="B10300" t="str">
        <v>2018-02-21</v>
      </c>
      <c r="C10300" t="str">
        <v>Midday</v>
      </c>
      <c r="D10300">
        <v>22</v>
      </c>
      <c r="E10300" t="str">
        <f>IF(MOD(D10300,2)=0,"EVEN","ODD")</f>
        <v>EVEN</v>
      </c>
      <c r="F10300" t="str">
        <f>IF(D10300&lt;=18,"LOW (1-18)","HIGH (19-36)")</f>
        <v>HIGH (19-36)</v>
      </c>
      <c r="G10300">
        <f>INT((D10300-1)/6)+1</f>
        <v>4</v>
      </c>
      <c r="H10300">
        <f>MOD(D10300-1,6)+1</f>
        <v>4</v>
      </c>
      <c r="I10300">
        <f>37-D10300</f>
        <v>15</v>
      </c>
      <c r="J10300">
        <f>ABS(D10300-D10301)</f>
        <v>10</v>
      </c>
      <c r="K10300">
        <f>AVERAGE(D10300:D10304)</f>
        <v>22</v>
      </c>
      <c r="L10300">
        <f>AVERAGE(D10300:D10319)</f>
        <v>22</v>
      </c>
      <c r="M10300">
        <f>K10300-L10300</f>
        <v>0</v>
      </c>
      <c r="N10300" t="str">
        <f>IF(K10300&gt;L10300,"HIGH ZONE BIAS",IF(K10300&lt;L10300,"LOW ZONE BIAS","EQUILIBRIUM"))</f>
        <v>EQUILIBRIUM</v>
      </c>
    </row>
    <row r="10301">
      <c r="A10301">
        <v>17270</v>
      </c>
      <c r="B10301" t="str">
        <v>2018-02-21</v>
      </c>
      <c r="C10301" t="str">
        <v>Morning</v>
      </c>
      <c r="D10301">
        <v>12</v>
      </c>
      <c r="E10301" t="str">
        <f>IF(MOD(D10301,2)=0,"EVEN","ODD")</f>
        <v>EVEN</v>
      </c>
      <c r="F10301" t="str">
        <f>IF(D10301&lt;=18,"LOW (1-18)","HIGH (19-36)")</f>
        <v>LOW (1-18)</v>
      </c>
      <c r="G10301">
        <f>INT((D10301-1)/6)+1</f>
        <v>2</v>
      </c>
      <c r="H10301">
        <f>MOD(D10301-1,6)+1</f>
        <v>6</v>
      </c>
      <c r="I10301">
        <f>37-D10301</f>
        <v>25</v>
      </c>
      <c r="J10301">
        <f>ABS(D10301-D10302)</f>
        <v>11</v>
      </c>
      <c r="K10301">
        <f>AVERAGE(D10301:D10305)</f>
        <v>12</v>
      </c>
      <c r="L10301">
        <f>AVERAGE(D10301:D10320)</f>
        <v>12</v>
      </c>
      <c r="M10301">
        <f>K10301-L10301</f>
        <v>0</v>
      </c>
      <c r="N10301" t="str">
        <f>IF(K10301&gt;L10301,"HIGH ZONE BIAS",IF(K10301&lt;L10301,"LOW ZONE BIAS","EQUILIBRIUM"))</f>
        <v>EQUILIBRIUM</v>
      </c>
    </row>
    <row r="10302">
      <c r="A10302">
        <v>17269</v>
      </c>
      <c r="B10302" t="str">
        <v>2018-02-20</v>
      </c>
      <c r="C10302" t="str">
        <v>Evening</v>
      </c>
      <c r="D10302">
        <v>1</v>
      </c>
      <c r="E10302" t="str">
        <f>IF(MOD(D10302,2)=0,"EVEN","ODD")</f>
        <v>ODD</v>
      </c>
      <c r="F10302" t="str">
        <f>IF(D10302&lt;=18,"LOW (1-18)","HIGH (19-36)")</f>
        <v>LOW (1-18)</v>
      </c>
      <c r="G10302">
        <f>INT((D10302-1)/6)+1</f>
        <v>1</v>
      </c>
      <c r="H10302">
        <f>MOD(D10302-1,6)+1</f>
        <v>1</v>
      </c>
      <c r="I10302">
        <f>37-D10302</f>
        <v>36</v>
      </c>
      <c r="J10302">
        <f>ABS(D10302-D10303)</f>
        <v>1</v>
      </c>
      <c r="K10302">
        <f>AVERAGE(D10302:D10306)</f>
        <v>1</v>
      </c>
      <c r="L10302">
        <f>AVERAGE(D10302:D10321)</f>
        <v>1</v>
      </c>
      <c r="M10302">
        <f>K10302-L10302</f>
        <v>0</v>
      </c>
      <c r="N10302" t="str">
        <f>IF(K10302&gt;L10302,"HIGH ZONE BIAS",IF(K10302&lt;L10302,"LOW ZONE BIAS","EQUILIBRIUM"))</f>
        <v>EQUILIBRIUM</v>
      </c>
    </row>
    <row r="10303">
      <c r="A10303">
        <v>17268</v>
      </c>
      <c r="B10303" t="str">
        <v>2018-02-20</v>
      </c>
      <c r="C10303" t="str">
        <v>Afternoon</v>
      </c>
      <c r="D10303">
        <v>2</v>
      </c>
      <c r="E10303" t="str">
        <f>IF(MOD(D10303,2)=0,"EVEN","ODD")</f>
        <v>EVEN</v>
      </c>
      <c r="F10303" t="str">
        <f>IF(D10303&lt;=18,"LOW (1-18)","HIGH (19-36)")</f>
        <v>LOW (1-18)</v>
      </c>
      <c r="G10303">
        <f>INT((D10303-1)/6)+1</f>
        <v>1</v>
      </c>
      <c r="H10303">
        <f>MOD(D10303-1,6)+1</f>
        <v>2</v>
      </c>
      <c r="I10303">
        <f>37-D10303</f>
        <v>35</v>
      </c>
      <c r="J10303">
        <f>ABS(D10303-D10304)</f>
        <v>27</v>
      </c>
      <c r="K10303">
        <f>AVERAGE(D10303:D10307)</f>
        <v>2</v>
      </c>
      <c r="L10303">
        <f>AVERAGE(D10303:D10322)</f>
        <v>2</v>
      </c>
      <c r="M10303">
        <f>K10303-L10303</f>
        <v>0</v>
      </c>
      <c r="N10303" t="str">
        <f>IF(K10303&gt;L10303,"HIGH ZONE BIAS",IF(K10303&lt;L10303,"LOW ZONE BIAS","EQUILIBRIUM"))</f>
        <v>EQUILIBRIUM</v>
      </c>
    </row>
    <row r="10304">
      <c r="A10304">
        <v>17267</v>
      </c>
      <c r="B10304" t="str">
        <v>2018-02-20</v>
      </c>
      <c r="C10304" t="str">
        <v>Midday</v>
      </c>
      <c r="D10304">
        <v>29</v>
      </c>
      <c r="E10304" t="str">
        <f>IF(MOD(D10304,2)=0,"EVEN","ODD")</f>
        <v>ODD</v>
      </c>
      <c r="F10304" t="str">
        <f>IF(D10304&lt;=18,"LOW (1-18)","HIGH (19-36)")</f>
        <v>HIGH (19-36)</v>
      </c>
      <c r="G10304">
        <f>INT((D10304-1)/6)+1</f>
        <v>5</v>
      </c>
      <c r="H10304">
        <f>MOD(D10304-1,6)+1</f>
        <v>5</v>
      </c>
      <c r="I10304">
        <f>37-D10304</f>
        <v>8</v>
      </c>
      <c r="J10304">
        <f>ABS(D10304-D10305)</f>
        <v>26</v>
      </c>
      <c r="K10304">
        <f>AVERAGE(D10304:D10308)</f>
        <v>29</v>
      </c>
      <c r="L10304">
        <f>AVERAGE(D10304:D10323)</f>
        <v>29</v>
      </c>
      <c r="M10304">
        <f>K10304-L10304</f>
        <v>0</v>
      </c>
      <c r="N10304" t="str">
        <f>IF(K10304&gt;L10304,"HIGH ZONE BIAS",IF(K10304&lt;L10304,"LOW ZONE BIAS","EQUILIBRIUM"))</f>
        <v>EQUILIBRIUM</v>
      </c>
    </row>
    <row r="10305">
      <c r="A10305">
        <v>17266</v>
      </c>
      <c r="B10305" t="str">
        <v>2018-02-20</v>
      </c>
      <c r="C10305" t="str">
        <v>Morning</v>
      </c>
      <c r="D10305">
        <v>3</v>
      </c>
      <c r="E10305" t="str">
        <f>IF(MOD(D10305,2)=0,"EVEN","ODD")</f>
        <v>ODD</v>
      </c>
      <c r="F10305" t="str">
        <f>IF(D10305&lt;=18,"LOW (1-18)","HIGH (19-36)")</f>
        <v>LOW (1-18)</v>
      </c>
      <c r="G10305">
        <f>INT((D10305-1)/6)+1</f>
        <v>1</v>
      </c>
      <c r="H10305">
        <f>MOD(D10305-1,6)+1</f>
        <v>3</v>
      </c>
      <c r="I10305">
        <f>37-D10305</f>
        <v>34</v>
      </c>
      <c r="J10305">
        <f>ABS(D10305-D10306)</f>
        <v>3</v>
      </c>
      <c r="K10305">
        <f>AVERAGE(D10305:D10309)</f>
        <v>3</v>
      </c>
      <c r="L10305">
        <f>AVERAGE(D10305:D10324)</f>
        <v>3</v>
      </c>
      <c r="M10305">
        <f>K10305-L10305</f>
        <v>0</v>
      </c>
      <c r="N10305" t="str">
        <f>IF(K10305&gt;L10305,"HIGH ZONE BIAS",IF(K10305&lt;L10305,"LOW ZONE BIAS","EQUILIBRIUM"))</f>
        <v>EQUILIBRIUM</v>
      </c>
    </row>
    <row r="10306">
      <c r="A10306">
        <v>17265</v>
      </c>
      <c r="B10306" t="str">
        <v>2018-02-19</v>
      </c>
      <c r="C10306" t="str">
        <v>Evening</v>
      </c>
      <c r="D10306">
        <v>6</v>
      </c>
      <c r="E10306" t="str">
        <f>IF(MOD(D10306,2)=0,"EVEN","ODD")</f>
        <v>EVEN</v>
      </c>
      <c r="F10306" t="str">
        <f>IF(D10306&lt;=18,"LOW (1-18)","HIGH (19-36)")</f>
        <v>LOW (1-18)</v>
      </c>
      <c r="G10306">
        <f>INT((D10306-1)/6)+1</f>
        <v>1</v>
      </c>
      <c r="H10306">
        <f>MOD(D10306-1,6)+1</f>
        <v>6</v>
      </c>
      <c r="I10306">
        <f>37-D10306</f>
        <v>31</v>
      </c>
      <c r="J10306">
        <f>ABS(D10306-D10307)</f>
        <v>6</v>
      </c>
      <c r="K10306">
        <f>AVERAGE(D10306:D10310)</f>
        <v>6</v>
      </c>
      <c r="L10306">
        <f>AVERAGE(D10306:D10325)</f>
        <v>6</v>
      </c>
      <c r="M10306">
        <f>K10306-L10306</f>
        <v>0</v>
      </c>
      <c r="N10306" t="str">
        <f>IF(K10306&gt;L10306,"HIGH ZONE BIAS",IF(K10306&lt;L10306,"LOW ZONE BIAS","EQUILIBRIUM"))</f>
        <v>EQUILIBRIUM</v>
      </c>
    </row>
    <row r="10307">
      <c r="A10307">
        <v>17264</v>
      </c>
      <c r="B10307" t="str">
        <v>2018-02-19</v>
      </c>
      <c r="C10307" t="str">
        <v>Afternoon</v>
      </c>
      <c r="D10307">
        <v>12</v>
      </c>
      <c r="E10307" t="str">
        <f>IF(MOD(D10307,2)=0,"EVEN","ODD")</f>
        <v>EVEN</v>
      </c>
      <c r="F10307" t="str">
        <f>IF(D10307&lt;=18,"LOW (1-18)","HIGH (19-36)")</f>
        <v>LOW (1-18)</v>
      </c>
      <c r="G10307">
        <f>INT((D10307-1)/6)+1</f>
        <v>2</v>
      </c>
      <c r="H10307">
        <f>MOD(D10307-1,6)+1</f>
        <v>6</v>
      </c>
      <c r="I10307">
        <f>37-D10307</f>
        <v>25</v>
      </c>
      <c r="J10307">
        <f>ABS(D10307-D10308)</f>
        <v>17</v>
      </c>
      <c r="K10307">
        <f>AVERAGE(D10307:D10311)</f>
        <v>12</v>
      </c>
      <c r="L10307">
        <f>AVERAGE(D10307:D10326)</f>
        <v>12</v>
      </c>
      <c r="M10307">
        <f>K10307-L10307</f>
        <v>0</v>
      </c>
      <c r="N10307" t="str">
        <f>IF(K10307&gt;L10307,"HIGH ZONE BIAS",IF(K10307&lt;L10307,"LOW ZONE BIAS","EQUILIBRIUM"))</f>
        <v>EQUILIBRIUM</v>
      </c>
    </row>
    <row r="10308">
      <c r="A10308">
        <v>17263</v>
      </c>
      <c r="B10308" t="str">
        <v>2018-02-19</v>
      </c>
      <c r="C10308" t="str">
        <v>Midday</v>
      </c>
      <c r="D10308">
        <v>29</v>
      </c>
      <c r="E10308" t="str">
        <f>IF(MOD(D10308,2)=0,"EVEN","ODD")</f>
        <v>ODD</v>
      </c>
      <c r="F10308" t="str">
        <f>IF(D10308&lt;=18,"LOW (1-18)","HIGH (19-36)")</f>
        <v>HIGH (19-36)</v>
      </c>
      <c r="G10308">
        <f>INT((D10308-1)/6)+1</f>
        <v>5</v>
      </c>
      <c r="H10308">
        <f>MOD(D10308-1,6)+1</f>
        <v>5</v>
      </c>
      <c r="I10308">
        <f>37-D10308</f>
        <v>8</v>
      </c>
      <c r="J10308">
        <f>ABS(D10308-D10309)</f>
        <v>11</v>
      </c>
      <c r="K10308">
        <f>AVERAGE(D10308:D10312)</f>
        <v>29</v>
      </c>
      <c r="L10308">
        <f>AVERAGE(D10308:D10327)</f>
        <v>29</v>
      </c>
      <c r="M10308">
        <f>K10308-L10308</f>
        <v>0</v>
      </c>
      <c r="N10308" t="str">
        <f>IF(K10308&gt;L10308,"HIGH ZONE BIAS",IF(K10308&lt;L10308,"LOW ZONE BIAS","EQUILIBRIUM"))</f>
        <v>EQUILIBRIUM</v>
      </c>
    </row>
    <row r="10309">
      <c r="A10309">
        <v>17262</v>
      </c>
      <c r="B10309" t="str">
        <v>2018-02-19</v>
      </c>
      <c r="C10309" t="str">
        <v>Morning</v>
      </c>
      <c r="D10309">
        <v>18</v>
      </c>
      <c r="E10309" t="str">
        <f>IF(MOD(D10309,2)=0,"EVEN","ODD")</f>
        <v>EVEN</v>
      </c>
      <c r="F10309" t="str">
        <f>IF(D10309&lt;=18,"LOW (1-18)","HIGH (19-36)")</f>
        <v>LOW (1-18)</v>
      </c>
      <c r="G10309">
        <f>INT((D10309-1)/6)+1</f>
        <v>3</v>
      </c>
      <c r="H10309">
        <f>MOD(D10309-1,6)+1</f>
        <v>6</v>
      </c>
      <c r="I10309">
        <f>37-D10309</f>
        <v>19</v>
      </c>
      <c r="J10309">
        <f>ABS(D10309-D10310)</f>
        <v>14</v>
      </c>
      <c r="K10309">
        <f>AVERAGE(D10309:D10313)</f>
        <v>18</v>
      </c>
      <c r="L10309">
        <f>AVERAGE(D10309:D10328)</f>
        <v>18</v>
      </c>
      <c r="M10309">
        <f>K10309-L10309</f>
        <v>0</v>
      </c>
      <c r="N10309" t="str">
        <f>IF(K10309&gt;L10309,"HIGH ZONE BIAS",IF(K10309&lt;L10309,"LOW ZONE BIAS","EQUILIBRIUM"))</f>
        <v>EQUILIBRIUM</v>
      </c>
    </row>
    <row r="10310">
      <c r="A10310">
        <v>17261</v>
      </c>
      <c r="B10310" t="str">
        <v>2018-02-17</v>
      </c>
      <c r="C10310" t="str">
        <v>Evening</v>
      </c>
      <c r="D10310">
        <v>4</v>
      </c>
      <c r="E10310" t="str">
        <f>IF(MOD(D10310,2)=0,"EVEN","ODD")</f>
        <v>EVEN</v>
      </c>
      <c r="F10310" t="str">
        <f>IF(D10310&lt;=18,"LOW (1-18)","HIGH (19-36)")</f>
        <v>LOW (1-18)</v>
      </c>
      <c r="G10310">
        <f>INT((D10310-1)/6)+1</f>
        <v>1</v>
      </c>
      <c r="H10310">
        <f>MOD(D10310-1,6)+1</f>
        <v>4</v>
      </c>
      <c r="I10310">
        <f>37-D10310</f>
        <v>33</v>
      </c>
      <c r="J10310">
        <f>ABS(D10310-D10311)</f>
        <v>9</v>
      </c>
      <c r="K10310">
        <f>AVERAGE(D10310:D10314)</f>
        <v>4</v>
      </c>
      <c r="L10310">
        <f>AVERAGE(D10310:D10329)</f>
        <v>4</v>
      </c>
      <c r="M10310">
        <f>K10310-L10310</f>
        <v>0</v>
      </c>
      <c r="N10310" t="str">
        <f>IF(K10310&gt;L10310,"HIGH ZONE BIAS",IF(K10310&lt;L10310,"LOW ZONE BIAS","EQUILIBRIUM"))</f>
        <v>EQUILIBRIUM</v>
      </c>
    </row>
    <row r="10311">
      <c r="A10311">
        <v>17260</v>
      </c>
      <c r="B10311" t="str">
        <v>2018-02-17</v>
      </c>
      <c r="C10311" t="str">
        <v>Afternoon</v>
      </c>
      <c r="D10311">
        <v>13</v>
      </c>
      <c r="E10311" t="str">
        <f>IF(MOD(D10311,2)=0,"EVEN","ODD")</f>
        <v>ODD</v>
      </c>
      <c r="F10311" t="str">
        <f>IF(D10311&lt;=18,"LOW (1-18)","HIGH (19-36)")</f>
        <v>LOW (1-18)</v>
      </c>
      <c r="G10311">
        <f>INT((D10311-1)/6)+1</f>
        <v>3</v>
      </c>
      <c r="H10311">
        <f>MOD(D10311-1,6)+1</f>
        <v>1</v>
      </c>
      <c r="I10311">
        <f>37-D10311</f>
        <v>24</v>
      </c>
      <c r="J10311">
        <f>ABS(D10311-D10312)</f>
        <v>4</v>
      </c>
      <c r="K10311">
        <f>AVERAGE(D10311:D10315)</f>
        <v>13</v>
      </c>
      <c r="L10311">
        <f>AVERAGE(D10311:D10330)</f>
        <v>13</v>
      </c>
      <c r="M10311">
        <f>K10311-L10311</f>
        <v>0</v>
      </c>
      <c r="N10311" t="str">
        <f>IF(K10311&gt;L10311,"HIGH ZONE BIAS",IF(K10311&lt;L10311,"LOW ZONE BIAS","EQUILIBRIUM"))</f>
        <v>EQUILIBRIUM</v>
      </c>
    </row>
    <row r="10312">
      <c r="A10312">
        <v>17259</v>
      </c>
      <c r="B10312" t="str">
        <v>2018-02-17</v>
      </c>
      <c r="C10312" t="str">
        <v>Midday</v>
      </c>
      <c r="D10312">
        <v>9</v>
      </c>
      <c r="E10312" t="str">
        <f>IF(MOD(D10312,2)=0,"EVEN","ODD")</f>
        <v>ODD</v>
      </c>
      <c r="F10312" t="str">
        <f>IF(D10312&lt;=18,"LOW (1-18)","HIGH (19-36)")</f>
        <v>LOW (1-18)</v>
      </c>
      <c r="G10312">
        <f>INT((D10312-1)/6)+1</f>
        <v>2</v>
      </c>
      <c r="H10312">
        <f>MOD(D10312-1,6)+1</f>
        <v>3</v>
      </c>
      <c r="I10312">
        <f>37-D10312</f>
        <v>28</v>
      </c>
      <c r="J10312">
        <f>ABS(D10312-D10313)</f>
        <v>3</v>
      </c>
      <c r="K10312">
        <f>AVERAGE(D10312:D10316)</f>
        <v>9</v>
      </c>
      <c r="L10312">
        <f>AVERAGE(D10312:D10331)</f>
        <v>9</v>
      </c>
      <c r="M10312">
        <f>K10312-L10312</f>
        <v>0</v>
      </c>
      <c r="N10312" t="str">
        <f>IF(K10312&gt;L10312,"HIGH ZONE BIAS",IF(K10312&lt;L10312,"LOW ZONE BIAS","EQUILIBRIUM"))</f>
        <v>EQUILIBRIUM</v>
      </c>
    </row>
    <row r="10313">
      <c r="A10313">
        <v>17258</v>
      </c>
      <c r="B10313" t="str">
        <v>2018-02-17</v>
      </c>
      <c r="C10313" t="str">
        <v>Morning</v>
      </c>
      <c r="D10313">
        <v>12</v>
      </c>
      <c r="E10313" t="str">
        <f>IF(MOD(D10313,2)=0,"EVEN","ODD")</f>
        <v>EVEN</v>
      </c>
      <c r="F10313" t="str">
        <f>IF(D10313&lt;=18,"LOW (1-18)","HIGH (19-36)")</f>
        <v>LOW (1-18)</v>
      </c>
      <c r="G10313">
        <f>INT((D10313-1)/6)+1</f>
        <v>2</v>
      </c>
      <c r="H10313">
        <f>MOD(D10313-1,6)+1</f>
        <v>6</v>
      </c>
      <c r="I10313">
        <f>37-D10313</f>
        <v>25</v>
      </c>
      <c r="J10313">
        <f>ABS(D10313-D10314)</f>
        <v>24</v>
      </c>
      <c r="K10313">
        <f>AVERAGE(D10313:D10317)</f>
        <v>12</v>
      </c>
      <c r="L10313">
        <f>AVERAGE(D10313:D10332)</f>
        <v>12</v>
      </c>
      <c r="M10313">
        <f>K10313-L10313</f>
        <v>0</v>
      </c>
      <c r="N10313" t="str">
        <f>IF(K10313&gt;L10313,"HIGH ZONE BIAS",IF(K10313&lt;L10313,"LOW ZONE BIAS","EQUILIBRIUM"))</f>
        <v>EQUILIBRIUM</v>
      </c>
    </row>
    <row r="10314">
      <c r="A10314">
        <v>17257</v>
      </c>
      <c r="B10314" t="str">
        <v>2018-02-16</v>
      </c>
      <c r="C10314" t="str">
        <v>Evening</v>
      </c>
      <c r="D10314">
        <v>36</v>
      </c>
      <c r="E10314" t="str">
        <f>IF(MOD(D10314,2)=0,"EVEN","ODD")</f>
        <v>EVEN</v>
      </c>
      <c r="F10314" t="str">
        <f>IF(D10314&lt;=18,"LOW (1-18)","HIGH (19-36)")</f>
        <v>HIGH (19-36)</v>
      </c>
      <c r="G10314">
        <f>INT((D10314-1)/6)+1</f>
        <v>6</v>
      </c>
      <c r="H10314">
        <f>MOD(D10314-1,6)+1</f>
        <v>6</v>
      </c>
      <c r="I10314">
        <f>37-D10314</f>
        <v>1</v>
      </c>
      <c r="J10314">
        <f>ABS(D10314-D10315)</f>
        <v>23</v>
      </c>
      <c r="K10314">
        <f>AVERAGE(D10314:D10318)</f>
        <v>36</v>
      </c>
      <c r="L10314">
        <f>AVERAGE(D10314:D10333)</f>
        <v>36</v>
      </c>
      <c r="M10314">
        <f>K10314-L10314</f>
        <v>0</v>
      </c>
      <c r="N10314" t="str">
        <f>IF(K10314&gt;L10314,"HIGH ZONE BIAS",IF(K10314&lt;L10314,"LOW ZONE BIAS","EQUILIBRIUM"))</f>
        <v>EQUILIBRIUM</v>
      </c>
    </row>
    <row r="10315">
      <c r="A10315">
        <v>17256</v>
      </c>
      <c r="B10315" t="str">
        <v>2018-02-16</v>
      </c>
      <c r="C10315" t="str">
        <v>Afternoon</v>
      </c>
      <c r="D10315">
        <v>13</v>
      </c>
      <c r="E10315" t="str">
        <f>IF(MOD(D10315,2)=0,"EVEN","ODD")</f>
        <v>ODD</v>
      </c>
      <c r="F10315" t="str">
        <f>IF(D10315&lt;=18,"LOW (1-18)","HIGH (19-36)")</f>
        <v>LOW (1-18)</v>
      </c>
      <c r="G10315">
        <f>INT((D10315-1)/6)+1</f>
        <v>3</v>
      </c>
      <c r="H10315">
        <f>MOD(D10315-1,6)+1</f>
        <v>1</v>
      </c>
      <c r="I10315">
        <f>37-D10315</f>
        <v>24</v>
      </c>
      <c r="J10315">
        <f>ABS(D10315-D10316)</f>
        <v>12</v>
      </c>
      <c r="K10315">
        <f>AVERAGE(D10315:D10319)</f>
        <v>13</v>
      </c>
      <c r="L10315">
        <f>AVERAGE(D10315:D10334)</f>
        <v>13</v>
      </c>
      <c r="M10315">
        <f>K10315-L10315</f>
        <v>0</v>
      </c>
      <c r="N10315" t="str">
        <f>IF(K10315&gt;L10315,"HIGH ZONE BIAS",IF(K10315&lt;L10315,"LOW ZONE BIAS","EQUILIBRIUM"))</f>
        <v>EQUILIBRIUM</v>
      </c>
    </row>
    <row r="10316">
      <c r="A10316">
        <v>17255</v>
      </c>
      <c r="B10316" t="str">
        <v>2018-02-16</v>
      </c>
      <c r="C10316" t="str">
        <v>Midday</v>
      </c>
      <c r="D10316">
        <v>25</v>
      </c>
      <c r="E10316" t="str">
        <f>IF(MOD(D10316,2)=0,"EVEN","ODD")</f>
        <v>ODD</v>
      </c>
      <c r="F10316" t="str">
        <f>IF(D10316&lt;=18,"LOW (1-18)","HIGH (19-36)")</f>
        <v>HIGH (19-36)</v>
      </c>
      <c r="G10316">
        <f>INT((D10316-1)/6)+1</f>
        <v>5</v>
      </c>
      <c r="H10316">
        <f>MOD(D10316-1,6)+1</f>
        <v>1</v>
      </c>
      <c r="I10316">
        <f>37-D10316</f>
        <v>12</v>
      </c>
      <c r="J10316">
        <f>ABS(D10316-D10317)</f>
        <v>16</v>
      </c>
      <c r="K10316">
        <f>AVERAGE(D10316:D10320)</f>
        <v>25</v>
      </c>
      <c r="L10316">
        <f>AVERAGE(D10316:D10335)</f>
        <v>25</v>
      </c>
      <c r="M10316">
        <f>K10316-L10316</f>
        <v>0</v>
      </c>
      <c r="N10316" t="str">
        <f>IF(K10316&gt;L10316,"HIGH ZONE BIAS",IF(K10316&lt;L10316,"LOW ZONE BIAS","EQUILIBRIUM"))</f>
        <v>EQUILIBRIUM</v>
      </c>
    </row>
    <row r="10317">
      <c r="A10317">
        <v>17254</v>
      </c>
      <c r="B10317" t="str">
        <v>2018-02-16</v>
      </c>
      <c r="C10317" t="str">
        <v>Morning</v>
      </c>
      <c r="D10317">
        <v>9</v>
      </c>
      <c r="E10317" t="str">
        <f>IF(MOD(D10317,2)=0,"EVEN","ODD")</f>
        <v>ODD</v>
      </c>
      <c r="F10317" t="str">
        <f>IF(D10317&lt;=18,"LOW (1-18)","HIGH (19-36)")</f>
        <v>LOW (1-18)</v>
      </c>
      <c r="G10317">
        <f>INT((D10317-1)/6)+1</f>
        <v>2</v>
      </c>
      <c r="H10317">
        <f>MOD(D10317-1,6)+1</f>
        <v>3</v>
      </c>
      <c r="I10317">
        <f>37-D10317</f>
        <v>28</v>
      </c>
      <c r="J10317">
        <f>ABS(D10317-D10318)</f>
        <v>11</v>
      </c>
      <c r="K10317">
        <f>AVERAGE(D10317:D10321)</f>
        <v>9</v>
      </c>
      <c r="L10317">
        <f>AVERAGE(D10317:D10336)</f>
        <v>9</v>
      </c>
      <c r="M10317">
        <f>K10317-L10317</f>
        <v>0</v>
      </c>
      <c r="N10317" t="str">
        <f>IF(K10317&gt;L10317,"HIGH ZONE BIAS",IF(K10317&lt;L10317,"LOW ZONE BIAS","EQUILIBRIUM"))</f>
        <v>EQUILIBRIUM</v>
      </c>
    </row>
    <row r="10318">
      <c r="A10318">
        <v>17253</v>
      </c>
      <c r="B10318" t="str">
        <v>2018-02-15</v>
      </c>
      <c r="C10318" t="str">
        <v>Evening</v>
      </c>
      <c r="D10318">
        <v>20</v>
      </c>
      <c r="E10318" t="str">
        <f>IF(MOD(D10318,2)=0,"EVEN","ODD")</f>
        <v>EVEN</v>
      </c>
      <c r="F10318" t="str">
        <f>IF(D10318&lt;=18,"LOW (1-18)","HIGH (19-36)")</f>
        <v>HIGH (19-36)</v>
      </c>
      <c r="G10318">
        <f>INT((D10318-1)/6)+1</f>
        <v>4</v>
      </c>
      <c r="H10318">
        <f>MOD(D10318-1,6)+1</f>
        <v>2</v>
      </c>
      <c r="I10318">
        <f>37-D10318</f>
        <v>17</v>
      </c>
      <c r="J10318">
        <f>ABS(D10318-D10319)</f>
        <v>6</v>
      </c>
      <c r="K10318">
        <f>AVERAGE(D10318:D10322)</f>
        <v>20</v>
      </c>
      <c r="L10318">
        <f>AVERAGE(D10318:D10337)</f>
        <v>20</v>
      </c>
      <c r="M10318">
        <f>K10318-L10318</f>
        <v>0</v>
      </c>
      <c r="N10318" t="str">
        <f>IF(K10318&gt;L10318,"HIGH ZONE BIAS",IF(K10318&lt;L10318,"LOW ZONE BIAS","EQUILIBRIUM"))</f>
        <v>EQUILIBRIUM</v>
      </c>
    </row>
    <row r="10319">
      <c r="A10319">
        <v>17252</v>
      </c>
      <c r="B10319" t="str">
        <v>2018-02-15</v>
      </c>
      <c r="C10319" t="str">
        <v>Afternoon</v>
      </c>
      <c r="D10319">
        <v>26</v>
      </c>
      <c r="E10319" t="str">
        <f>IF(MOD(D10319,2)=0,"EVEN","ODD")</f>
        <v>EVEN</v>
      </c>
      <c r="F10319" t="str">
        <f>IF(D10319&lt;=18,"LOW (1-18)","HIGH (19-36)")</f>
        <v>HIGH (19-36)</v>
      </c>
      <c r="G10319">
        <f>INT((D10319-1)/6)+1</f>
        <v>5</v>
      </c>
      <c r="H10319">
        <f>MOD(D10319-1,6)+1</f>
        <v>2</v>
      </c>
      <c r="I10319">
        <f>37-D10319</f>
        <v>11</v>
      </c>
      <c r="J10319">
        <f>ABS(D10319-D10320)</f>
        <v>4</v>
      </c>
      <c r="K10319">
        <f>AVERAGE(D10319:D10323)</f>
        <v>26</v>
      </c>
      <c r="L10319">
        <f>AVERAGE(D10319:D10338)</f>
        <v>26</v>
      </c>
      <c r="M10319">
        <f>K10319-L10319</f>
        <v>0</v>
      </c>
      <c r="N10319" t="str">
        <f>IF(K10319&gt;L10319,"HIGH ZONE BIAS",IF(K10319&lt;L10319,"LOW ZONE BIAS","EQUILIBRIUM"))</f>
        <v>EQUILIBRIUM</v>
      </c>
    </row>
    <row r="10320">
      <c r="A10320">
        <v>17251</v>
      </c>
      <c r="B10320" t="str">
        <v>2018-02-15</v>
      </c>
      <c r="C10320" t="str">
        <v>Midday</v>
      </c>
      <c r="D10320">
        <v>30</v>
      </c>
      <c r="E10320" t="str">
        <f>IF(MOD(D10320,2)=0,"EVEN","ODD")</f>
        <v>EVEN</v>
      </c>
      <c r="F10320" t="str">
        <f>IF(D10320&lt;=18,"LOW (1-18)","HIGH (19-36)")</f>
        <v>HIGH (19-36)</v>
      </c>
      <c r="G10320">
        <f>INT((D10320-1)/6)+1</f>
        <v>5</v>
      </c>
      <c r="H10320">
        <f>MOD(D10320-1,6)+1</f>
        <v>6</v>
      </c>
      <c r="I10320">
        <f>37-D10320</f>
        <v>7</v>
      </c>
      <c r="J10320">
        <f>ABS(D10320-D10321)</f>
        <v>24</v>
      </c>
      <c r="K10320">
        <f>AVERAGE(D10320:D10324)</f>
        <v>30</v>
      </c>
      <c r="L10320">
        <f>AVERAGE(D10320:D10339)</f>
        <v>30</v>
      </c>
      <c r="M10320">
        <f>K10320-L10320</f>
        <v>0</v>
      </c>
      <c r="N10320" t="str">
        <f>IF(K10320&gt;L10320,"HIGH ZONE BIAS",IF(K10320&lt;L10320,"LOW ZONE BIAS","EQUILIBRIUM"))</f>
        <v>EQUILIBRIUM</v>
      </c>
    </row>
    <row r="10321">
      <c r="A10321">
        <v>17250</v>
      </c>
      <c r="B10321" t="str">
        <v>2018-02-15</v>
      </c>
      <c r="C10321" t="str">
        <v>Morning</v>
      </c>
      <c r="D10321">
        <v>6</v>
      </c>
      <c r="E10321" t="str">
        <f>IF(MOD(D10321,2)=0,"EVEN","ODD")</f>
        <v>EVEN</v>
      </c>
      <c r="F10321" t="str">
        <f>IF(D10321&lt;=18,"LOW (1-18)","HIGH (19-36)")</f>
        <v>LOW (1-18)</v>
      </c>
      <c r="G10321">
        <f>INT((D10321-1)/6)+1</f>
        <v>1</v>
      </c>
      <c r="H10321">
        <f>MOD(D10321-1,6)+1</f>
        <v>6</v>
      </c>
      <c r="I10321">
        <f>37-D10321</f>
        <v>31</v>
      </c>
      <c r="J10321">
        <f>ABS(D10321-D10322)</f>
        <v>19</v>
      </c>
      <c r="K10321">
        <f>AVERAGE(D10321:D10325)</f>
        <v>6</v>
      </c>
      <c r="L10321">
        <f>AVERAGE(D10321:D10340)</f>
        <v>6</v>
      </c>
      <c r="M10321">
        <f>K10321-L10321</f>
        <v>0</v>
      </c>
      <c r="N10321" t="str">
        <f>IF(K10321&gt;L10321,"HIGH ZONE BIAS",IF(K10321&lt;L10321,"LOW ZONE BIAS","EQUILIBRIUM"))</f>
        <v>EQUILIBRIUM</v>
      </c>
    </row>
    <row r="10322">
      <c r="A10322">
        <v>17249</v>
      </c>
      <c r="B10322" t="str">
        <v>2018-02-14</v>
      </c>
      <c r="C10322" t="str">
        <v>Evening</v>
      </c>
      <c r="D10322">
        <v>25</v>
      </c>
      <c r="E10322" t="str">
        <f>IF(MOD(D10322,2)=0,"EVEN","ODD")</f>
        <v>ODD</v>
      </c>
      <c r="F10322" t="str">
        <f>IF(D10322&lt;=18,"LOW (1-18)","HIGH (19-36)")</f>
        <v>HIGH (19-36)</v>
      </c>
      <c r="G10322">
        <f>INT((D10322-1)/6)+1</f>
        <v>5</v>
      </c>
      <c r="H10322">
        <f>MOD(D10322-1,6)+1</f>
        <v>1</v>
      </c>
      <c r="I10322">
        <f>37-D10322</f>
        <v>12</v>
      </c>
      <c r="J10322">
        <f>ABS(D10322-D10323)</f>
        <v>5</v>
      </c>
      <c r="K10322">
        <f>AVERAGE(D10322:D10326)</f>
        <v>25</v>
      </c>
      <c r="L10322">
        <f>AVERAGE(D10322:D10341)</f>
        <v>25</v>
      </c>
      <c r="M10322">
        <f>K10322-L10322</f>
        <v>0</v>
      </c>
      <c r="N10322" t="str">
        <f>IF(K10322&gt;L10322,"HIGH ZONE BIAS",IF(K10322&lt;L10322,"LOW ZONE BIAS","EQUILIBRIUM"))</f>
        <v>EQUILIBRIUM</v>
      </c>
    </row>
    <row r="10323">
      <c r="A10323">
        <v>17248</v>
      </c>
      <c r="B10323" t="str">
        <v>2018-02-14</v>
      </c>
      <c r="C10323" t="str">
        <v>Afternoon</v>
      </c>
      <c r="D10323">
        <v>20</v>
      </c>
      <c r="E10323" t="str">
        <f>IF(MOD(D10323,2)=0,"EVEN","ODD")</f>
        <v>EVEN</v>
      </c>
      <c r="F10323" t="str">
        <f>IF(D10323&lt;=18,"LOW (1-18)","HIGH (19-36)")</f>
        <v>HIGH (19-36)</v>
      </c>
      <c r="G10323">
        <f>INT((D10323-1)/6)+1</f>
        <v>4</v>
      </c>
      <c r="H10323">
        <f>MOD(D10323-1,6)+1</f>
        <v>2</v>
      </c>
      <c r="I10323">
        <f>37-D10323</f>
        <v>17</v>
      </c>
      <c r="J10323">
        <f>ABS(D10323-D10324)</f>
        <v>3</v>
      </c>
      <c r="K10323">
        <f>AVERAGE(D10323:D10327)</f>
        <v>20</v>
      </c>
      <c r="L10323">
        <f>AVERAGE(D10323:D10342)</f>
        <v>20</v>
      </c>
      <c r="M10323">
        <f>K10323-L10323</f>
        <v>0</v>
      </c>
      <c r="N10323" t="str">
        <f>IF(K10323&gt;L10323,"HIGH ZONE BIAS",IF(K10323&lt;L10323,"LOW ZONE BIAS","EQUILIBRIUM"))</f>
        <v>EQUILIBRIUM</v>
      </c>
    </row>
    <row r="10324">
      <c r="A10324">
        <v>17247</v>
      </c>
      <c r="B10324" t="str">
        <v>2018-02-14</v>
      </c>
      <c r="C10324" t="str">
        <v>Midday</v>
      </c>
      <c r="D10324">
        <v>23</v>
      </c>
      <c r="E10324" t="str">
        <f>IF(MOD(D10324,2)=0,"EVEN","ODD")</f>
        <v>ODD</v>
      </c>
      <c r="F10324" t="str">
        <f>IF(D10324&lt;=18,"LOW (1-18)","HIGH (19-36)")</f>
        <v>HIGH (19-36)</v>
      </c>
      <c r="G10324">
        <f>INT((D10324-1)/6)+1</f>
        <v>4</v>
      </c>
      <c r="H10324">
        <f>MOD(D10324-1,6)+1</f>
        <v>5</v>
      </c>
      <c r="I10324">
        <f>37-D10324</f>
        <v>14</v>
      </c>
      <c r="J10324">
        <f>ABS(D10324-D10325)</f>
        <v>12</v>
      </c>
      <c r="K10324">
        <f>AVERAGE(D10324:D10328)</f>
        <v>23</v>
      </c>
      <c r="L10324">
        <f>AVERAGE(D10324:D10343)</f>
        <v>23</v>
      </c>
      <c r="M10324">
        <f>K10324-L10324</f>
        <v>0</v>
      </c>
      <c r="N10324" t="str">
        <f>IF(K10324&gt;L10324,"HIGH ZONE BIAS",IF(K10324&lt;L10324,"LOW ZONE BIAS","EQUILIBRIUM"))</f>
        <v>EQUILIBRIUM</v>
      </c>
    </row>
    <row r="10325">
      <c r="A10325">
        <v>17246</v>
      </c>
      <c r="B10325" t="str">
        <v>2018-02-14</v>
      </c>
      <c r="C10325" t="str">
        <v>Morning</v>
      </c>
      <c r="D10325">
        <v>35</v>
      </c>
      <c r="E10325" t="str">
        <f>IF(MOD(D10325,2)=0,"EVEN","ODD")</f>
        <v>ODD</v>
      </c>
      <c r="F10325" t="str">
        <f>IF(D10325&lt;=18,"LOW (1-18)","HIGH (19-36)")</f>
        <v>HIGH (19-36)</v>
      </c>
      <c r="G10325">
        <f>INT((D10325-1)/6)+1</f>
        <v>6</v>
      </c>
      <c r="H10325">
        <f>MOD(D10325-1,6)+1</f>
        <v>5</v>
      </c>
      <c r="I10325">
        <f>37-D10325</f>
        <v>2</v>
      </c>
      <c r="J10325">
        <f>ABS(D10325-D10326)</f>
        <v>28</v>
      </c>
      <c r="K10325">
        <f>AVERAGE(D10325:D10329)</f>
        <v>35</v>
      </c>
      <c r="L10325">
        <f>AVERAGE(D10325:D10344)</f>
        <v>35</v>
      </c>
      <c r="M10325">
        <f>K10325-L10325</f>
        <v>0</v>
      </c>
      <c r="N10325" t="str">
        <f>IF(K10325&gt;L10325,"HIGH ZONE BIAS",IF(K10325&lt;L10325,"LOW ZONE BIAS","EQUILIBRIUM"))</f>
        <v>EQUILIBRIUM</v>
      </c>
    </row>
    <row r="10326">
      <c r="A10326">
        <v>17245</v>
      </c>
      <c r="B10326" t="str">
        <v>2018-02-13</v>
      </c>
      <c r="C10326" t="str">
        <v>Evening</v>
      </c>
      <c r="D10326">
        <v>7</v>
      </c>
      <c r="E10326" t="str">
        <f>IF(MOD(D10326,2)=0,"EVEN","ODD")</f>
        <v>ODD</v>
      </c>
      <c r="F10326" t="str">
        <f>IF(D10326&lt;=18,"LOW (1-18)","HIGH (19-36)")</f>
        <v>LOW (1-18)</v>
      </c>
      <c r="G10326">
        <f>INT((D10326-1)/6)+1</f>
        <v>2</v>
      </c>
      <c r="H10326">
        <f>MOD(D10326-1,6)+1</f>
        <v>1</v>
      </c>
      <c r="I10326">
        <f>37-D10326</f>
        <v>30</v>
      </c>
      <c r="J10326">
        <f>ABS(D10326-D10327)</f>
        <v>24</v>
      </c>
      <c r="K10326">
        <f>AVERAGE(D10326:D10330)</f>
        <v>7</v>
      </c>
      <c r="L10326">
        <f>AVERAGE(D10326:D10345)</f>
        <v>7</v>
      </c>
      <c r="M10326">
        <f>K10326-L10326</f>
        <v>0</v>
      </c>
      <c r="N10326" t="str">
        <f>IF(K10326&gt;L10326,"HIGH ZONE BIAS",IF(K10326&lt;L10326,"LOW ZONE BIAS","EQUILIBRIUM"))</f>
        <v>EQUILIBRIUM</v>
      </c>
    </row>
    <row r="10327">
      <c r="A10327">
        <v>17244</v>
      </c>
      <c r="B10327" t="str">
        <v>2018-02-13</v>
      </c>
      <c r="C10327" t="str">
        <v>Afternoon</v>
      </c>
      <c r="D10327">
        <v>31</v>
      </c>
      <c r="E10327" t="str">
        <f>IF(MOD(D10327,2)=0,"EVEN","ODD")</f>
        <v>ODD</v>
      </c>
      <c r="F10327" t="str">
        <f>IF(D10327&lt;=18,"LOW (1-18)","HIGH (19-36)")</f>
        <v>HIGH (19-36)</v>
      </c>
      <c r="G10327">
        <f>INT((D10327-1)/6)+1</f>
        <v>6</v>
      </c>
      <c r="H10327">
        <f>MOD(D10327-1,6)+1</f>
        <v>1</v>
      </c>
      <c r="I10327">
        <f>37-D10327</f>
        <v>6</v>
      </c>
      <c r="J10327">
        <f>ABS(D10327-D10328)</f>
        <v>2</v>
      </c>
      <c r="K10327">
        <f>AVERAGE(D10327:D10331)</f>
        <v>31</v>
      </c>
      <c r="L10327">
        <f>AVERAGE(D10327:D10346)</f>
        <v>31</v>
      </c>
      <c r="M10327">
        <f>K10327-L10327</f>
        <v>0</v>
      </c>
      <c r="N10327" t="str">
        <f>IF(K10327&gt;L10327,"HIGH ZONE BIAS",IF(K10327&lt;L10327,"LOW ZONE BIAS","EQUILIBRIUM"))</f>
        <v>EQUILIBRIUM</v>
      </c>
    </row>
    <row r="10328">
      <c r="A10328">
        <v>17243</v>
      </c>
      <c r="B10328" t="str">
        <v>2018-02-13</v>
      </c>
      <c r="C10328" t="str">
        <v>Midday</v>
      </c>
      <c r="D10328">
        <v>33</v>
      </c>
      <c r="E10328" t="str">
        <f>IF(MOD(D10328,2)=0,"EVEN","ODD")</f>
        <v>ODD</v>
      </c>
      <c r="F10328" t="str">
        <f>IF(D10328&lt;=18,"LOW (1-18)","HIGH (19-36)")</f>
        <v>HIGH (19-36)</v>
      </c>
      <c r="G10328">
        <f>INT((D10328-1)/6)+1</f>
        <v>6</v>
      </c>
      <c r="H10328">
        <f>MOD(D10328-1,6)+1</f>
        <v>3</v>
      </c>
      <c r="I10328">
        <f>37-D10328</f>
        <v>4</v>
      </c>
      <c r="J10328">
        <f>ABS(D10328-D10329)</f>
        <v>27</v>
      </c>
      <c r="K10328">
        <f>AVERAGE(D10328:D10332)</f>
        <v>33</v>
      </c>
      <c r="L10328">
        <f>AVERAGE(D10328:D10347)</f>
        <v>33</v>
      </c>
      <c r="M10328">
        <f>K10328-L10328</f>
        <v>0</v>
      </c>
      <c r="N10328" t="str">
        <f>IF(K10328&gt;L10328,"HIGH ZONE BIAS",IF(K10328&lt;L10328,"LOW ZONE BIAS","EQUILIBRIUM"))</f>
        <v>EQUILIBRIUM</v>
      </c>
    </row>
    <row r="10329">
      <c r="A10329">
        <v>17242</v>
      </c>
      <c r="B10329" t="str">
        <v>2018-02-13</v>
      </c>
      <c r="C10329" t="str">
        <v>Morning</v>
      </c>
      <c r="D10329">
        <v>6</v>
      </c>
      <c r="E10329" t="str">
        <f>IF(MOD(D10329,2)=0,"EVEN","ODD")</f>
        <v>EVEN</v>
      </c>
      <c r="F10329" t="str">
        <f>IF(D10329&lt;=18,"LOW (1-18)","HIGH (19-36)")</f>
        <v>LOW (1-18)</v>
      </c>
      <c r="G10329">
        <f>INT((D10329-1)/6)+1</f>
        <v>1</v>
      </c>
      <c r="H10329">
        <f>MOD(D10329-1,6)+1</f>
        <v>6</v>
      </c>
      <c r="I10329">
        <f>37-D10329</f>
        <v>31</v>
      </c>
      <c r="J10329">
        <f>ABS(D10329-D10330)</f>
        <v>18</v>
      </c>
      <c r="K10329">
        <f>AVERAGE(D10329:D10333)</f>
        <v>6</v>
      </c>
      <c r="L10329">
        <f>AVERAGE(D10329:D10348)</f>
        <v>6</v>
      </c>
      <c r="M10329">
        <f>K10329-L10329</f>
        <v>0</v>
      </c>
      <c r="N10329" t="str">
        <f>IF(K10329&gt;L10329,"HIGH ZONE BIAS",IF(K10329&lt;L10329,"LOW ZONE BIAS","EQUILIBRIUM"))</f>
        <v>EQUILIBRIUM</v>
      </c>
    </row>
    <row r="10330">
      <c r="A10330">
        <v>17241</v>
      </c>
      <c r="B10330" t="str">
        <v>2018-02-12</v>
      </c>
      <c r="C10330" t="str">
        <v>Evening</v>
      </c>
      <c r="D10330">
        <v>24</v>
      </c>
      <c r="E10330" t="str">
        <f>IF(MOD(D10330,2)=0,"EVEN","ODD")</f>
        <v>EVEN</v>
      </c>
      <c r="F10330" t="str">
        <f>IF(D10330&lt;=18,"LOW (1-18)","HIGH (19-36)")</f>
        <v>HIGH (19-36)</v>
      </c>
      <c r="G10330">
        <f>INT((D10330-1)/6)+1</f>
        <v>4</v>
      </c>
      <c r="H10330">
        <f>MOD(D10330-1,6)+1</f>
        <v>6</v>
      </c>
      <c r="I10330">
        <f>37-D10330</f>
        <v>13</v>
      </c>
      <c r="J10330">
        <f>ABS(D10330-D10331)</f>
        <v>10</v>
      </c>
      <c r="K10330">
        <f>AVERAGE(D10330:D10334)</f>
        <v>24</v>
      </c>
      <c r="L10330">
        <f>AVERAGE(D10330:D10349)</f>
        <v>24</v>
      </c>
      <c r="M10330">
        <f>K10330-L10330</f>
        <v>0</v>
      </c>
      <c r="N10330" t="str">
        <f>IF(K10330&gt;L10330,"HIGH ZONE BIAS",IF(K10330&lt;L10330,"LOW ZONE BIAS","EQUILIBRIUM"))</f>
        <v>EQUILIBRIUM</v>
      </c>
    </row>
    <row r="10331">
      <c r="A10331">
        <v>17240</v>
      </c>
      <c r="B10331" t="str">
        <v>2018-02-12</v>
      </c>
      <c r="C10331" t="str">
        <v>Afternoon</v>
      </c>
      <c r="D10331">
        <v>14</v>
      </c>
      <c r="E10331" t="str">
        <f>IF(MOD(D10331,2)=0,"EVEN","ODD")</f>
        <v>EVEN</v>
      </c>
      <c r="F10331" t="str">
        <f>IF(D10331&lt;=18,"LOW (1-18)","HIGH (19-36)")</f>
        <v>LOW (1-18)</v>
      </c>
      <c r="G10331">
        <f>INT((D10331-1)/6)+1</f>
        <v>3</v>
      </c>
      <c r="H10331">
        <f>MOD(D10331-1,6)+1</f>
        <v>2</v>
      </c>
      <c r="I10331">
        <f>37-D10331</f>
        <v>23</v>
      </c>
      <c r="J10331">
        <f>ABS(D10331-D10332)</f>
        <v>13</v>
      </c>
      <c r="K10331">
        <f>AVERAGE(D10331:D10335)</f>
        <v>14</v>
      </c>
      <c r="L10331">
        <f>AVERAGE(D10331:D10350)</f>
        <v>14</v>
      </c>
      <c r="M10331">
        <f>K10331-L10331</f>
        <v>0</v>
      </c>
      <c r="N10331" t="str">
        <f>IF(K10331&gt;L10331,"HIGH ZONE BIAS",IF(K10331&lt;L10331,"LOW ZONE BIAS","EQUILIBRIUM"))</f>
        <v>EQUILIBRIUM</v>
      </c>
    </row>
    <row r="10332">
      <c r="A10332">
        <v>17239</v>
      </c>
      <c r="B10332" t="str">
        <v>2018-02-12</v>
      </c>
      <c r="C10332" t="str">
        <v>Midday</v>
      </c>
      <c r="D10332">
        <v>27</v>
      </c>
      <c r="E10332" t="str">
        <f>IF(MOD(D10332,2)=0,"EVEN","ODD")</f>
        <v>ODD</v>
      </c>
      <c r="F10332" t="str">
        <f>IF(D10332&lt;=18,"LOW (1-18)","HIGH (19-36)")</f>
        <v>HIGH (19-36)</v>
      </c>
      <c r="G10332">
        <f>INT((D10332-1)/6)+1</f>
        <v>5</v>
      </c>
      <c r="H10332">
        <f>MOD(D10332-1,6)+1</f>
        <v>3</v>
      </c>
      <c r="I10332">
        <f>37-D10332</f>
        <v>10</v>
      </c>
      <c r="J10332">
        <f>ABS(D10332-D10333)</f>
        <v>0</v>
      </c>
      <c r="K10332">
        <f>AVERAGE(D10332:D10336)</f>
        <v>27</v>
      </c>
      <c r="L10332">
        <f>AVERAGE(D10332:D10351)</f>
        <v>27</v>
      </c>
      <c r="M10332">
        <f>K10332-L10332</f>
        <v>0</v>
      </c>
      <c r="N10332" t="str">
        <f>IF(K10332&gt;L10332,"HIGH ZONE BIAS",IF(K10332&lt;L10332,"LOW ZONE BIAS","EQUILIBRIUM"))</f>
        <v>EQUILIBRIUM</v>
      </c>
    </row>
    <row r="10333">
      <c r="A10333">
        <v>17238</v>
      </c>
      <c r="B10333" t="str">
        <v>2018-02-12</v>
      </c>
      <c r="C10333" t="str">
        <v>Morning</v>
      </c>
      <c r="D10333">
        <v>27</v>
      </c>
      <c r="E10333" t="str">
        <f>IF(MOD(D10333,2)=0,"EVEN","ODD")</f>
        <v>ODD</v>
      </c>
      <c r="F10333" t="str">
        <f>IF(D10333&lt;=18,"LOW (1-18)","HIGH (19-36)")</f>
        <v>HIGH (19-36)</v>
      </c>
      <c r="G10333">
        <f>INT((D10333-1)/6)+1</f>
        <v>5</v>
      </c>
      <c r="H10333">
        <f>MOD(D10333-1,6)+1</f>
        <v>3</v>
      </c>
      <c r="I10333">
        <f>37-D10333</f>
        <v>10</v>
      </c>
      <c r="J10333">
        <f>ABS(D10333-D10334)</f>
        <v>16</v>
      </c>
      <c r="K10333">
        <f>AVERAGE(D10333:D10337)</f>
        <v>27</v>
      </c>
      <c r="L10333">
        <f>AVERAGE(D10333:D10352)</f>
        <v>27</v>
      </c>
      <c r="M10333">
        <f>K10333-L10333</f>
        <v>0</v>
      </c>
      <c r="N10333" t="str">
        <f>IF(K10333&gt;L10333,"HIGH ZONE BIAS",IF(K10333&lt;L10333,"LOW ZONE BIAS","EQUILIBRIUM"))</f>
        <v>EQUILIBRIUM</v>
      </c>
    </row>
    <row r="10334">
      <c r="A10334">
        <v>17237</v>
      </c>
      <c r="B10334" t="str">
        <v>2018-02-10</v>
      </c>
      <c r="C10334" t="str">
        <v>Evening</v>
      </c>
      <c r="D10334">
        <v>11</v>
      </c>
      <c r="E10334" t="str">
        <f>IF(MOD(D10334,2)=0,"EVEN","ODD")</f>
        <v>ODD</v>
      </c>
      <c r="F10334" t="str">
        <f>IF(D10334&lt;=18,"LOW (1-18)","HIGH (19-36)")</f>
        <v>LOW (1-18)</v>
      </c>
      <c r="G10334">
        <f>INT((D10334-1)/6)+1</f>
        <v>2</v>
      </c>
      <c r="H10334">
        <f>MOD(D10334-1,6)+1</f>
        <v>5</v>
      </c>
      <c r="I10334">
        <f>37-D10334</f>
        <v>26</v>
      </c>
      <c r="J10334">
        <f>ABS(D10334-D10335)</f>
        <v>4</v>
      </c>
      <c r="K10334">
        <f>AVERAGE(D10334:D10338)</f>
        <v>11</v>
      </c>
      <c r="L10334">
        <f>AVERAGE(D10334:D10353)</f>
        <v>11</v>
      </c>
      <c r="M10334">
        <f>K10334-L10334</f>
        <v>0</v>
      </c>
      <c r="N10334" t="str">
        <f>IF(K10334&gt;L10334,"HIGH ZONE BIAS",IF(K10334&lt;L10334,"LOW ZONE BIAS","EQUILIBRIUM"))</f>
        <v>EQUILIBRIUM</v>
      </c>
    </row>
    <row r="10335">
      <c r="A10335">
        <v>17236</v>
      </c>
      <c r="B10335" t="str">
        <v>2018-02-10</v>
      </c>
      <c r="C10335" t="str">
        <v>Afternoon</v>
      </c>
      <c r="D10335">
        <v>7</v>
      </c>
      <c r="E10335" t="str">
        <f>IF(MOD(D10335,2)=0,"EVEN","ODD")</f>
        <v>ODD</v>
      </c>
      <c r="F10335" t="str">
        <f>IF(D10335&lt;=18,"LOW (1-18)","HIGH (19-36)")</f>
        <v>LOW (1-18)</v>
      </c>
      <c r="G10335">
        <f>INT((D10335-1)/6)+1</f>
        <v>2</v>
      </c>
      <c r="H10335">
        <f>MOD(D10335-1,6)+1</f>
        <v>1</v>
      </c>
      <c r="I10335">
        <f>37-D10335</f>
        <v>30</v>
      </c>
      <c r="J10335">
        <f>ABS(D10335-D10336)</f>
        <v>11</v>
      </c>
      <c r="K10335">
        <f>AVERAGE(D10335:D10339)</f>
        <v>7</v>
      </c>
      <c r="L10335">
        <f>AVERAGE(D10335:D10354)</f>
        <v>7</v>
      </c>
      <c r="M10335">
        <f>K10335-L10335</f>
        <v>0</v>
      </c>
      <c r="N10335" t="str">
        <f>IF(K10335&gt;L10335,"HIGH ZONE BIAS",IF(K10335&lt;L10335,"LOW ZONE BIAS","EQUILIBRIUM"))</f>
        <v>EQUILIBRIUM</v>
      </c>
    </row>
    <row r="10336">
      <c r="A10336">
        <v>17235</v>
      </c>
      <c r="B10336" t="str">
        <v>2018-02-10</v>
      </c>
      <c r="C10336" t="str">
        <v>Midday</v>
      </c>
      <c r="D10336">
        <v>18</v>
      </c>
      <c r="E10336" t="str">
        <f>IF(MOD(D10336,2)=0,"EVEN","ODD")</f>
        <v>EVEN</v>
      </c>
      <c r="F10336" t="str">
        <f>IF(D10336&lt;=18,"LOW (1-18)","HIGH (19-36)")</f>
        <v>LOW (1-18)</v>
      </c>
      <c r="G10336">
        <f>INT((D10336-1)/6)+1</f>
        <v>3</v>
      </c>
      <c r="H10336">
        <f>MOD(D10336-1,6)+1</f>
        <v>6</v>
      </c>
      <c r="I10336">
        <f>37-D10336</f>
        <v>19</v>
      </c>
      <c r="J10336">
        <f>ABS(D10336-D10337)</f>
        <v>7</v>
      </c>
      <c r="K10336">
        <f>AVERAGE(D10336:D10340)</f>
        <v>18</v>
      </c>
      <c r="L10336">
        <f>AVERAGE(D10336:D10355)</f>
        <v>18</v>
      </c>
      <c r="M10336">
        <f>K10336-L10336</f>
        <v>0</v>
      </c>
      <c r="N10336" t="str">
        <f>IF(K10336&gt;L10336,"HIGH ZONE BIAS",IF(K10336&lt;L10336,"LOW ZONE BIAS","EQUILIBRIUM"))</f>
        <v>EQUILIBRIUM</v>
      </c>
    </row>
    <row r="10337">
      <c r="A10337">
        <v>17234</v>
      </c>
      <c r="B10337" t="str">
        <v>2018-02-10</v>
      </c>
      <c r="C10337" t="str">
        <v>Morning</v>
      </c>
      <c r="D10337">
        <v>11</v>
      </c>
      <c r="E10337" t="str">
        <f>IF(MOD(D10337,2)=0,"EVEN","ODD")</f>
        <v>ODD</v>
      </c>
      <c r="F10337" t="str">
        <f>IF(D10337&lt;=18,"LOW (1-18)","HIGH (19-36)")</f>
        <v>LOW (1-18)</v>
      </c>
      <c r="G10337">
        <f>INT((D10337-1)/6)+1</f>
        <v>2</v>
      </c>
      <c r="H10337">
        <f>MOD(D10337-1,6)+1</f>
        <v>5</v>
      </c>
      <c r="I10337">
        <f>37-D10337</f>
        <v>26</v>
      </c>
      <c r="J10337">
        <f>ABS(D10337-D10338)</f>
        <v>1</v>
      </c>
      <c r="K10337">
        <f>AVERAGE(D10337:D10341)</f>
        <v>11</v>
      </c>
      <c r="L10337">
        <f>AVERAGE(D10337:D10356)</f>
        <v>11</v>
      </c>
      <c r="M10337">
        <f>K10337-L10337</f>
        <v>0</v>
      </c>
      <c r="N10337" t="str">
        <f>IF(K10337&gt;L10337,"HIGH ZONE BIAS",IF(K10337&lt;L10337,"LOW ZONE BIAS","EQUILIBRIUM"))</f>
        <v>EQUILIBRIUM</v>
      </c>
    </row>
    <row r="10338">
      <c r="A10338">
        <v>17233</v>
      </c>
      <c r="B10338" t="str">
        <v>2018-02-09</v>
      </c>
      <c r="C10338" t="str">
        <v>Evening</v>
      </c>
      <c r="D10338">
        <v>10</v>
      </c>
      <c r="E10338" t="str">
        <f>IF(MOD(D10338,2)=0,"EVEN","ODD")</f>
        <v>EVEN</v>
      </c>
      <c r="F10338" t="str">
        <f>IF(D10338&lt;=18,"LOW (1-18)","HIGH (19-36)")</f>
        <v>LOW (1-18)</v>
      </c>
      <c r="G10338">
        <f>INT((D10338-1)/6)+1</f>
        <v>2</v>
      </c>
      <c r="H10338">
        <f>MOD(D10338-1,6)+1</f>
        <v>4</v>
      </c>
      <c r="I10338">
        <f>37-D10338</f>
        <v>27</v>
      </c>
      <c r="J10338">
        <f>ABS(D10338-D10339)</f>
        <v>5</v>
      </c>
      <c r="K10338">
        <f>AVERAGE(D10338:D10342)</f>
        <v>10</v>
      </c>
      <c r="L10338">
        <f>AVERAGE(D10338:D10357)</f>
        <v>10</v>
      </c>
      <c r="M10338">
        <f>K10338-L10338</f>
        <v>0</v>
      </c>
      <c r="N10338" t="str">
        <f>IF(K10338&gt;L10338,"HIGH ZONE BIAS",IF(K10338&lt;L10338,"LOW ZONE BIAS","EQUILIBRIUM"))</f>
        <v>EQUILIBRIUM</v>
      </c>
    </row>
    <row r="10339">
      <c r="A10339">
        <v>17232</v>
      </c>
      <c r="B10339" t="str">
        <v>2018-02-09</v>
      </c>
      <c r="C10339" t="str">
        <v>Afternoon</v>
      </c>
      <c r="D10339">
        <v>5</v>
      </c>
      <c r="E10339" t="str">
        <f>IF(MOD(D10339,2)=0,"EVEN","ODD")</f>
        <v>ODD</v>
      </c>
      <c r="F10339" t="str">
        <f>IF(D10339&lt;=18,"LOW (1-18)","HIGH (19-36)")</f>
        <v>LOW (1-18)</v>
      </c>
      <c r="G10339">
        <f>INT((D10339-1)/6)+1</f>
        <v>1</v>
      </c>
      <c r="H10339">
        <f>MOD(D10339-1,6)+1</f>
        <v>5</v>
      </c>
      <c r="I10339">
        <f>37-D10339</f>
        <v>32</v>
      </c>
      <c r="J10339">
        <f>ABS(D10339-D10340)</f>
        <v>16</v>
      </c>
      <c r="K10339">
        <f>AVERAGE(D10339:D10343)</f>
        <v>5</v>
      </c>
      <c r="L10339">
        <f>AVERAGE(D10339:D10358)</f>
        <v>5</v>
      </c>
      <c r="M10339">
        <f>K10339-L10339</f>
        <v>0</v>
      </c>
      <c r="N10339" t="str">
        <f>IF(K10339&gt;L10339,"HIGH ZONE BIAS",IF(K10339&lt;L10339,"LOW ZONE BIAS","EQUILIBRIUM"))</f>
        <v>EQUILIBRIUM</v>
      </c>
    </row>
    <row r="10340">
      <c r="A10340">
        <v>17231</v>
      </c>
      <c r="B10340" t="str">
        <v>2018-02-09</v>
      </c>
      <c r="C10340" t="str">
        <v>Midday</v>
      </c>
      <c r="D10340">
        <v>21</v>
      </c>
      <c r="E10340" t="str">
        <f>IF(MOD(D10340,2)=0,"EVEN","ODD")</f>
        <v>ODD</v>
      </c>
      <c r="F10340" t="str">
        <f>IF(D10340&lt;=18,"LOW (1-18)","HIGH (19-36)")</f>
        <v>HIGH (19-36)</v>
      </c>
      <c r="G10340">
        <f>INT((D10340-1)/6)+1</f>
        <v>4</v>
      </c>
      <c r="H10340">
        <f>MOD(D10340-1,6)+1</f>
        <v>3</v>
      </c>
      <c r="I10340">
        <f>37-D10340</f>
        <v>16</v>
      </c>
      <c r="J10340">
        <f>ABS(D10340-D10341)</f>
        <v>16</v>
      </c>
      <c r="K10340">
        <f>AVERAGE(D10340:D10344)</f>
        <v>21</v>
      </c>
      <c r="L10340">
        <f>AVERAGE(D10340:D10359)</f>
        <v>21</v>
      </c>
      <c r="M10340">
        <f>K10340-L10340</f>
        <v>0</v>
      </c>
      <c r="N10340" t="str">
        <f>IF(K10340&gt;L10340,"HIGH ZONE BIAS",IF(K10340&lt;L10340,"LOW ZONE BIAS","EQUILIBRIUM"))</f>
        <v>EQUILIBRIUM</v>
      </c>
    </row>
    <row r="10341">
      <c r="A10341">
        <v>17230</v>
      </c>
      <c r="B10341" t="str">
        <v>2018-02-09</v>
      </c>
      <c r="C10341" t="str">
        <v>Morning</v>
      </c>
      <c r="D10341">
        <v>5</v>
      </c>
      <c r="E10341" t="str">
        <f>IF(MOD(D10341,2)=0,"EVEN","ODD")</f>
        <v>ODD</v>
      </c>
      <c r="F10341" t="str">
        <f>IF(D10341&lt;=18,"LOW (1-18)","HIGH (19-36)")</f>
        <v>LOW (1-18)</v>
      </c>
      <c r="G10341">
        <f>INT((D10341-1)/6)+1</f>
        <v>1</v>
      </c>
      <c r="H10341">
        <f>MOD(D10341-1,6)+1</f>
        <v>5</v>
      </c>
      <c r="I10341">
        <f>37-D10341</f>
        <v>32</v>
      </c>
      <c r="J10341">
        <f>ABS(D10341-D10342)</f>
        <v>2</v>
      </c>
      <c r="K10341">
        <f>AVERAGE(D10341:D10345)</f>
        <v>5</v>
      </c>
      <c r="L10341">
        <f>AVERAGE(D10341:D10360)</f>
        <v>5</v>
      </c>
      <c r="M10341">
        <f>K10341-L10341</f>
        <v>0</v>
      </c>
      <c r="N10341" t="str">
        <f>IF(K10341&gt;L10341,"HIGH ZONE BIAS",IF(K10341&lt;L10341,"LOW ZONE BIAS","EQUILIBRIUM"))</f>
        <v>EQUILIBRIUM</v>
      </c>
    </row>
    <row r="10342">
      <c r="A10342">
        <v>17229</v>
      </c>
      <c r="B10342" t="str">
        <v>2018-02-08</v>
      </c>
      <c r="C10342" t="str">
        <v>Evening</v>
      </c>
      <c r="D10342">
        <v>7</v>
      </c>
      <c r="E10342" t="str">
        <f>IF(MOD(D10342,2)=0,"EVEN","ODD")</f>
        <v>ODD</v>
      </c>
      <c r="F10342" t="str">
        <f>IF(D10342&lt;=18,"LOW (1-18)","HIGH (19-36)")</f>
        <v>LOW (1-18)</v>
      </c>
      <c r="G10342">
        <f>INT((D10342-1)/6)+1</f>
        <v>2</v>
      </c>
      <c r="H10342">
        <f>MOD(D10342-1,6)+1</f>
        <v>1</v>
      </c>
      <c r="I10342">
        <f>37-D10342</f>
        <v>30</v>
      </c>
      <c r="J10342">
        <f>ABS(D10342-D10343)</f>
        <v>1</v>
      </c>
      <c r="K10342">
        <f>AVERAGE(D10342:D10346)</f>
        <v>7</v>
      </c>
      <c r="L10342">
        <f>AVERAGE(D10342:D10361)</f>
        <v>7</v>
      </c>
      <c r="M10342">
        <f>K10342-L10342</f>
        <v>0</v>
      </c>
      <c r="N10342" t="str">
        <f>IF(K10342&gt;L10342,"HIGH ZONE BIAS",IF(K10342&lt;L10342,"LOW ZONE BIAS","EQUILIBRIUM"))</f>
        <v>EQUILIBRIUM</v>
      </c>
    </row>
    <row r="10343">
      <c r="A10343">
        <v>17228</v>
      </c>
      <c r="B10343" t="str">
        <v>2018-02-08</v>
      </c>
      <c r="C10343" t="str">
        <v>Afternoon</v>
      </c>
      <c r="D10343">
        <v>8</v>
      </c>
      <c r="E10343" t="str">
        <f>IF(MOD(D10343,2)=0,"EVEN","ODD")</f>
        <v>EVEN</v>
      </c>
      <c r="F10343" t="str">
        <f>IF(D10343&lt;=18,"LOW (1-18)","HIGH (19-36)")</f>
        <v>LOW (1-18)</v>
      </c>
      <c r="G10343">
        <f>INT((D10343-1)/6)+1</f>
        <v>2</v>
      </c>
      <c r="H10343">
        <f>MOD(D10343-1,6)+1</f>
        <v>2</v>
      </c>
      <c r="I10343">
        <f>37-D10343</f>
        <v>29</v>
      </c>
      <c r="J10343">
        <f>ABS(D10343-D10344)</f>
        <v>5</v>
      </c>
      <c r="K10343">
        <f>AVERAGE(D10343:D10347)</f>
        <v>8</v>
      </c>
      <c r="L10343">
        <f>AVERAGE(D10343:D10362)</f>
        <v>8</v>
      </c>
      <c r="M10343">
        <f>K10343-L10343</f>
        <v>0</v>
      </c>
      <c r="N10343" t="str">
        <f>IF(K10343&gt;L10343,"HIGH ZONE BIAS",IF(K10343&lt;L10343,"LOW ZONE BIAS","EQUILIBRIUM"))</f>
        <v>EQUILIBRIUM</v>
      </c>
    </row>
    <row r="10344">
      <c r="A10344">
        <v>17227</v>
      </c>
      <c r="B10344" t="str">
        <v>2018-02-08</v>
      </c>
      <c r="C10344" t="str">
        <v>Midday</v>
      </c>
      <c r="D10344">
        <v>13</v>
      </c>
      <c r="E10344" t="str">
        <f>IF(MOD(D10344,2)=0,"EVEN","ODD")</f>
        <v>ODD</v>
      </c>
      <c r="F10344" t="str">
        <f>IF(D10344&lt;=18,"LOW (1-18)","HIGH (19-36)")</f>
        <v>LOW (1-18)</v>
      </c>
      <c r="G10344">
        <f>INT((D10344-1)/6)+1</f>
        <v>3</v>
      </c>
      <c r="H10344">
        <f>MOD(D10344-1,6)+1</f>
        <v>1</v>
      </c>
      <c r="I10344">
        <f>37-D10344</f>
        <v>24</v>
      </c>
      <c r="J10344">
        <f>ABS(D10344-D10345)</f>
        <v>2</v>
      </c>
      <c r="K10344">
        <f>AVERAGE(D10344:D10348)</f>
        <v>13</v>
      </c>
      <c r="L10344">
        <f>AVERAGE(D10344:D10363)</f>
        <v>13</v>
      </c>
      <c r="M10344">
        <f>K10344-L10344</f>
        <v>0</v>
      </c>
      <c r="N10344" t="str">
        <f>IF(K10344&gt;L10344,"HIGH ZONE BIAS",IF(K10344&lt;L10344,"LOW ZONE BIAS","EQUILIBRIUM"))</f>
        <v>EQUILIBRIUM</v>
      </c>
    </row>
    <row r="10345">
      <c r="A10345">
        <v>17226</v>
      </c>
      <c r="B10345" t="str">
        <v>2018-02-08</v>
      </c>
      <c r="C10345" t="str">
        <v>Morning</v>
      </c>
      <c r="D10345">
        <v>15</v>
      </c>
      <c r="E10345" t="str">
        <f>IF(MOD(D10345,2)=0,"EVEN","ODD")</f>
        <v>ODD</v>
      </c>
      <c r="F10345" t="str">
        <f>IF(D10345&lt;=18,"LOW (1-18)","HIGH (19-36)")</f>
        <v>LOW (1-18)</v>
      </c>
      <c r="G10345">
        <f>INT((D10345-1)/6)+1</f>
        <v>3</v>
      </c>
      <c r="H10345">
        <f>MOD(D10345-1,6)+1</f>
        <v>3</v>
      </c>
      <c r="I10345">
        <f>37-D10345</f>
        <v>22</v>
      </c>
      <c r="J10345">
        <f>ABS(D10345-D10346)</f>
        <v>2</v>
      </c>
      <c r="K10345">
        <f>AVERAGE(D10345:D10349)</f>
        <v>15</v>
      </c>
      <c r="L10345">
        <f>AVERAGE(D10345:D10364)</f>
        <v>15</v>
      </c>
      <c r="M10345">
        <f>K10345-L10345</f>
        <v>0</v>
      </c>
      <c r="N10345" t="str">
        <f>IF(K10345&gt;L10345,"HIGH ZONE BIAS",IF(K10345&lt;L10345,"LOW ZONE BIAS","EQUILIBRIUM"))</f>
        <v>EQUILIBRIUM</v>
      </c>
    </row>
    <row r="10346">
      <c r="A10346">
        <v>17225</v>
      </c>
      <c r="B10346" t="str">
        <v>2018-02-07</v>
      </c>
      <c r="C10346" t="str">
        <v>Evening</v>
      </c>
      <c r="D10346">
        <v>17</v>
      </c>
      <c r="E10346" t="str">
        <f>IF(MOD(D10346,2)=0,"EVEN","ODD")</f>
        <v>ODD</v>
      </c>
      <c r="F10346" t="str">
        <f>IF(D10346&lt;=18,"LOW (1-18)","HIGH (19-36)")</f>
        <v>LOW (1-18)</v>
      </c>
      <c r="G10346">
        <f>INT((D10346-1)/6)+1</f>
        <v>3</v>
      </c>
      <c r="H10346">
        <f>MOD(D10346-1,6)+1</f>
        <v>5</v>
      </c>
      <c r="I10346">
        <f>37-D10346</f>
        <v>20</v>
      </c>
      <c r="J10346">
        <f>ABS(D10346-D10347)</f>
        <v>8</v>
      </c>
      <c r="K10346">
        <f>AVERAGE(D10346:D10350)</f>
        <v>17</v>
      </c>
      <c r="L10346">
        <f>AVERAGE(D10346:D10365)</f>
        <v>17</v>
      </c>
      <c r="M10346">
        <f>K10346-L10346</f>
        <v>0</v>
      </c>
      <c r="N10346" t="str">
        <f>IF(K10346&gt;L10346,"HIGH ZONE BIAS",IF(K10346&lt;L10346,"LOW ZONE BIAS","EQUILIBRIUM"))</f>
        <v>EQUILIBRIUM</v>
      </c>
    </row>
    <row r="10347">
      <c r="A10347">
        <v>17224</v>
      </c>
      <c r="B10347" t="str">
        <v>2018-02-07</v>
      </c>
      <c r="C10347" t="str">
        <v>Afternoon</v>
      </c>
      <c r="D10347">
        <v>9</v>
      </c>
      <c r="E10347" t="str">
        <f>IF(MOD(D10347,2)=0,"EVEN","ODD")</f>
        <v>ODD</v>
      </c>
      <c r="F10347" t="str">
        <f>IF(D10347&lt;=18,"LOW (1-18)","HIGH (19-36)")</f>
        <v>LOW (1-18)</v>
      </c>
      <c r="G10347">
        <f>INT((D10347-1)/6)+1</f>
        <v>2</v>
      </c>
      <c r="H10347">
        <f>MOD(D10347-1,6)+1</f>
        <v>3</v>
      </c>
      <c r="I10347">
        <f>37-D10347</f>
        <v>28</v>
      </c>
      <c r="J10347">
        <f>ABS(D10347-D10348)</f>
        <v>12</v>
      </c>
      <c r="K10347">
        <f>AVERAGE(D10347:D10351)</f>
        <v>9</v>
      </c>
      <c r="L10347">
        <f>AVERAGE(D10347:D10366)</f>
        <v>9</v>
      </c>
      <c r="M10347">
        <f>K10347-L10347</f>
        <v>0</v>
      </c>
      <c r="N10347" t="str">
        <f>IF(K10347&gt;L10347,"HIGH ZONE BIAS",IF(K10347&lt;L10347,"LOW ZONE BIAS","EQUILIBRIUM"))</f>
        <v>EQUILIBRIUM</v>
      </c>
    </row>
    <row r="10348">
      <c r="A10348">
        <v>17223</v>
      </c>
      <c r="B10348" t="str">
        <v>2018-02-07</v>
      </c>
      <c r="C10348" t="str">
        <v>Midday</v>
      </c>
      <c r="D10348">
        <v>21</v>
      </c>
      <c r="E10348" t="str">
        <f>IF(MOD(D10348,2)=0,"EVEN","ODD")</f>
        <v>ODD</v>
      </c>
      <c r="F10348" t="str">
        <f>IF(D10348&lt;=18,"LOW (1-18)","HIGH (19-36)")</f>
        <v>HIGH (19-36)</v>
      </c>
      <c r="G10348">
        <f>INT((D10348-1)/6)+1</f>
        <v>4</v>
      </c>
      <c r="H10348">
        <f>MOD(D10348-1,6)+1</f>
        <v>3</v>
      </c>
      <c r="I10348">
        <f>37-D10348</f>
        <v>16</v>
      </c>
      <c r="J10348">
        <f>ABS(D10348-D10349)</f>
        <v>11</v>
      </c>
      <c r="K10348">
        <f>AVERAGE(D10348:D10352)</f>
        <v>21</v>
      </c>
      <c r="L10348">
        <f>AVERAGE(D10348:D10367)</f>
        <v>21</v>
      </c>
      <c r="M10348">
        <f>K10348-L10348</f>
        <v>0</v>
      </c>
      <c r="N10348" t="str">
        <f>IF(K10348&gt;L10348,"HIGH ZONE BIAS",IF(K10348&lt;L10348,"LOW ZONE BIAS","EQUILIBRIUM"))</f>
        <v>EQUILIBRIUM</v>
      </c>
    </row>
    <row r="10349">
      <c r="A10349">
        <v>17222</v>
      </c>
      <c r="B10349" t="str">
        <v>2018-02-07</v>
      </c>
      <c r="C10349" t="str">
        <v>Morning</v>
      </c>
      <c r="D10349">
        <v>32</v>
      </c>
      <c r="E10349" t="str">
        <f>IF(MOD(D10349,2)=0,"EVEN","ODD")</f>
        <v>EVEN</v>
      </c>
      <c r="F10349" t="str">
        <f>IF(D10349&lt;=18,"LOW (1-18)","HIGH (19-36)")</f>
        <v>HIGH (19-36)</v>
      </c>
      <c r="G10349">
        <f>INT((D10349-1)/6)+1</f>
        <v>6</v>
      </c>
      <c r="H10349">
        <f>MOD(D10349-1,6)+1</f>
        <v>2</v>
      </c>
      <c r="I10349">
        <f>37-D10349</f>
        <v>5</v>
      </c>
      <c r="J10349">
        <f>ABS(D10349-D10350)</f>
        <v>24</v>
      </c>
      <c r="K10349">
        <f>AVERAGE(D10349:D10353)</f>
        <v>32</v>
      </c>
      <c r="L10349">
        <f>AVERAGE(D10349:D10368)</f>
        <v>32</v>
      </c>
      <c r="M10349">
        <f>K10349-L10349</f>
        <v>0</v>
      </c>
      <c r="N10349" t="str">
        <f>IF(K10349&gt;L10349,"HIGH ZONE BIAS",IF(K10349&lt;L10349,"LOW ZONE BIAS","EQUILIBRIUM"))</f>
        <v>EQUILIBRIUM</v>
      </c>
    </row>
    <row r="10350">
      <c r="A10350">
        <v>17221</v>
      </c>
      <c r="B10350" t="str">
        <v>2018-02-06</v>
      </c>
      <c r="C10350" t="str">
        <v>Evening</v>
      </c>
      <c r="D10350">
        <v>8</v>
      </c>
      <c r="E10350" t="str">
        <f>IF(MOD(D10350,2)=0,"EVEN","ODD")</f>
        <v>EVEN</v>
      </c>
      <c r="F10350" t="str">
        <f>IF(D10350&lt;=18,"LOW (1-18)","HIGH (19-36)")</f>
        <v>LOW (1-18)</v>
      </c>
      <c r="G10350">
        <f>INT((D10350-1)/6)+1</f>
        <v>2</v>
      </c>
      <c r="H10350">
        <f>MOD(D10350-1,6)+1</f>
        <v>2</v>
      </c>
      <c r="I10350">
        <f>37-D10350</f>
        <v>29</v>
      </c>
      <c r="J10350">
        <f>ABS(D10350-D10351)</f>
        <v>12</v>
      </c>
      <c r="K10350">
        <f>AVERAGE(D10350:D10354)</f>
        <v>8</v>
      </c>
      <c r="L10350">
        <f>AVERAGE(D10350:D10369)</f>
        <v>8</v>
      </c>
      <c r="M10350">
        <f>K10350-L10350</f>
        <v>0</v>
      </c>
      <c r="N10350" t="str">
        <f>IF(K10350&gt;L10350,"HIGH ZONE BIAS",IF(K10350&lt;L10350,"LOW ZONE BIAS","EQUILIBRIUM"))</f>
        <v>EQUILIBRIUM</v>
      </c>
    </row>
    <row r="10351">
      <c r="A10351">
        <v>17220</v>
      </c>
      <c r="B10351" t="str">
        <v>2018-02-06</v>
      </c>
      <c r="C10351" t="str">
        <v>Afternoon</v>
      </c>
      <c r="D10351">
        <v>20</v>
      </c>
      <c r="E10351" t="str">
        <f>IF(MOD(D10351,2)=0,"EVEN","ODD")</f>
        <v>EVEN</v>
      </c>
      <c r="F10351" t="str">
        <f>IF(D10351&lt;=18,"LOW (1-18)","HIGH (19-36)")</f>
        <v>HIGH (19-36)</v>
      </c>
      <c r="G10351">
        <f>INT((D10351-1)/6)+1</f>
        <v>4</v>
      </c>
      <c r="H10351">
        <f>MOD(D10351-1,6)+1</f>
        <v>2</v>
      </c>
      <c r="I10351">
        <f>37-D10351</f>
        <v>17</v>
      </c>
      <c r="J10351">
        <f>ABS(D10351-D10352)</f>
        <v>15</v>
      </c>
      <c r="K10351">
        <f>AVERAGE(D10351:D10355)</f>
        <v>20</v>
      </c>
      <c r="L10351">
        <f>AVERAGE(D10351:D10370)</f>
        <v>20</v>
      </c>
      <c r="M10351">
        <f>K10351-L10351</f>
        <v>0</v>
      </c>
      <c r="N10351" t="str">
        <f>IF(K10351&gt;L10351,"HIGH ZONE BIAS",IF(K10351&lt;L10351,"LOW ZONE BIAS","EQUILIBRIUM"))</f>
        <v>EQUILIBRIUM</v>
      </c>
    </row>
    <row r="10352">
      <c r="A10352">
        <v>17219</v>
      </c>
      <c r="B10352" t="str">
        <v>2018-02-06</v>
      </c>
      <c r="C10352" t="str">
        <v>Midday</v>
      </c>
      <c r="D10352">
        <v>35</v>
      </c>
      <c r="E10352" t="str">
        <f>IF(MOD(D10352,2)=0,"EVEN","ODD")</f>
        <v>ODD</v>
      </c>
      <c r="F10352" t="str">
        <f>IF(D10352&lt;=18,"LOW (1-18)","HIGH (19-36)")</f>
        <v>HIGH (19-36)</v>
      </c>
      <c r="G10352">
        <f>INT((D10352-1)/6)+1</f>
        <v>6</v>
      </c>
      <c r="H10352">
        <f>MOD(D10352-1,6)+1</f>
        <v>5</v>
      </c>
      <c r="I10352">
        <f>37-D10352</f>
        <v>2</v>
      </c>
      <c r="J10352">
        <f>ABS(D10352-D10353)</f>
        <v>31</v>
      </c>
      <c r="K10352">
        <f>AVERAGE(D10352:D10356)</f>
        <v>35</v>
      </c>
      <c r="L10352">
        <f>AVERAGE(D10352:D10371)</f>
        <v>35</v>
      </c>
      <c r="M10352">
        <f>K10352-L10352</f>
        <v>0</v>
      </c>
      <c r="N10352" t="str">
        <f>IF(K10352&gt;L10352,"HIGH ZONE BIAS",IF(K10352&lt;L10352,"LOW ZONE BIAS","EQUILIBRIUM"))</f>
        <v>EQUILIBRIUM</v>
      </c>
    </row>
    <row r="10353">
      <c r="A10353">
        <v>17218</v>
      </c>
      <c r="B10353" t="str">
        <v>2018-02-06</v>
      </c>
      <c r="C10353" t="str">
        <v>Morning</v>
      </c>
      <c r="D10353">
        <v>4</v>
      </c>
      <c r="E10353" t="str">
        <f>IF(MOD(D10353,2)=0,"EVEN","ODD")</f>
        <v>EVEN</v>
      </c>
      <c r="F10353" t="str">
        <f>IF(D10353&lt;=18,"LOW (1-18)","HIGH (19-36)")</f>
        <v>LOW (1-18)</v>
      </c>
      <c r="G10353">
        <f>INT((D10353-1)/6)+1</f>
        <v>1</v>
      </c>
      <c r="H10353">
        <f>MOD(D10353-1,6)+1</f>
        <v>4</v>
      </c>
      <c r="I10353">
        <f>37-D10353</f>
        <v>33</v>
      </c>
      <c r="J10353">
        <f>ABS(D10353-D10354)</f>
        <v>1</v>
      </c>
      <c r="K10353">
        <f>AVERAGE(D10353:D10357)</f>
        <v>4</v>
      </c>
      <c r="L10353">
        <f>AVERAGE(D10353:D10372)</f>
        <v>4</v>
      </c>
      <c r="M10353">
        <f>K10353-L10353</f>
        <v>0</v>
      </c>
      <c r="N10353" t="str">
        <f>IF(K10353&gt;L10353,"HIGH ZONE BIAS",IF(K10353&lt;L10353,"LOW ZONE BIAS","EQUILIBRIUM"))</f>
        <v>EQUILIBRIUM</v>
      </c>
    </row>
    <row r="10354">
      <c r="A10354">
        <v>17217</v>
      </c>
      <c r="B10354" t="str">
        <v>2018-02-05</v>
      </c>
      <c r="C10354" t="str">
        <v>Evening</v>
      </c>
      <c r="D10354">
        <v>3</v>
      </c>
      <c r="E10354" t="str">
        <f>IF(MOD(D10354,2)=0,"EVEN","ODD")</f>
        <v>ODD</v>
      </c>
      <c r="F10354" t="str">
        <f>IF(D10354&lt;=18,"LOW (1-18)","HIGH (19-36)")</f>
        <v>LOW (1-18)</v>
      </c>
      <c r="G10354">
        <f>INT((D10354-1)/6)+1</f>
        <v>1</v>
      </c>
      <c r="H10354">
        <f>MOD(D10354-1,6)+1</f>
        <v>3</v>
      </c>
      <c r="I10354">
        <f>37-D10354</f>
        <v>34</v>
      </c>
      <c r="J10354">
        <f>ABS(D10354-D10355)</f>
        <v>26</v>
      </c>
      <c r="K10354">
        <f>AVERAGE(D10354:D10358)</f>
        <v>3</v>
      </c>
      <c r="L10354">
        <f>AVERAGE(D10354:D10373)</f>
        <v>3</v>
      </c>
      <c r="M10354">
        <f>K10354-L10354</f>
        <v>0</v>
      </c>
      <c r="N10354" t="str">
        <f>IF(K10354&gt;L10354,"HIGH ZONE BIAS",IF(K10354&lt;L10354,"LOW ZONE BIAS","EQUILIBRIUM"))</f>
        <v>EQUILIBRIUM</v>
      </c>
    </row>
    <row r="10355">
      <c r="A10355">
        <v>17216</v>
      </c>
      <c r="B10355" t="str">
        <v>2018-02-05</v>
      </c>
      <c r="C10355" t="str">
        <v>Afternoon</v>
      </c>
      <c r="D10355">
        <v>29</v>
      </c>
      <c r="E10355" t="str">
        <f>IF(MOD(D10355,2)=0,"EVEN","ODD")</f>
        <v>ODD</v>
      </c>
      <c r="F10355" t="str">
        <f>IF(D10355&lt;=18,"LOW (1-18)","HIGH (19-36)")</f>
        <v>HIGH (19-36)</v>
      </c>
      <c r="G10355">
        <f>INT((D10355-1)/6)+1</f>
        <v>5</v>
      </c>
      <c r="H10355">
        <f>MOD(D10355-1,6)+1</f>
        <v>5</v>
      </c>
      <c r="I10355">
        <f>37-D10355</f>
        <v>8</v>
      </c>
      <c r="J10355">
        <f>ABS(D10355-D10356)</f>
        <v>4</v>
      </c>
      <c r="K10355">
        <f>AVERAGE(D10355:D10359)</f>
        <v>29</v>
      </c>
      <c r="L10355">
        <f>AVERAGE(D10355:D10374)</f>
        <v>29</v>
      </c>
      <c r="M10355">
        <f>K10355-L10355</f>
        <v>0</v>
      </c>
      <c r="N10355" t="str">
        <f>IF(K10355&gt;L10355,"HIGH ZONE BIAS",IF(K10355&lt;L10355,"LOW ZONE BIAS","EQUILIBRIUM"))</f>
        <v>EQUILIBRIUM</v>
      </c>
    </row>
    <row r="10356">
      <c r="A10356">
        <v>17215</v>
      </c>
      <c r="B10356" t="str">
        <v>2018-02-05</v>
      </c>
      <c r="C10356" t="str">
        <v>Midday</v>
      </c>
      <c r="D10356">
        <v>33</v>
      </c>
      <c r="E10356" t="str">
        <f>IF(MOD(D10356,2)=0,"EVEN","ODD")</f>
        <v>ODD</v>
      </c>
      <c r="F10356" t="str">
        <f>IF(D10356&lt;=18,"LOW (1-18)","HIGH (19-36)")</f>
        <v>HIGH (19-36)</v>
      </c>
      <c r="G10356">
        <f>INT((D10356-1)/6)+1</f>
        <v>6</v>
      </c>
      <c r="H10356">
        <f>MOD(D10356-1,6)+1</f>
        <v>3</v>
      </c>
      <c r="I10356">
        <f>37-D10356</f>
        <v>4</v>
      </c>
      <c r="J10356">
        <f>ABS(D10356-D10357)</f>
        <v>13</v>
      </c>
      <c r="K10356">
        <f>AVERAGE(D10356:D10360)</f>
        <v>33</v>
      </c>
      <c r="L10356">
        <f>AVERAGE(D10356:D10375)</f>
        <v>33</v>
      </c>
      <c r="M10356">
        <f>K10356-L10356</f>
        <v>0</v>
      </c>
      <c r="N10356" t="str">
        <f>IF(K10356&gt;L10356,"HIGH ZONE BIAS",IF(K10356&lt;L10356,"LOW ZONE BIAS","EQUILIBRIUM"))</f>
        <v>EQUILIBRIUM</v>
      </c>
    </row>
    <row r="10357">
      <c r="A10357">
        <v>17214</v>
      </c>
      <c r="B10357" t="str">
        <v>2018-02-05</v>
      </c>
      <c r="C10357" t="str">
        <v>Morning</v>
      </c>
      <c r="D10357">
        <v>20</v>
      </c>
      <c r="E10357" t="str">
        <f>IF(MOD(D10357,2)=0,"EVEN","ODD")</f>
        <v>EVEN</v>
      </c>
      <c r="F10357" t="str">
        <f>IF(D10357&lt;=18,"LOW (1-18)","HIGH (19-36)")</f>
        <v>HIGH (19-36)</v>
      </c>
      <c r="G10357">
        <f>INT((D10357-1)/6)+1</f>
        <v>4</v>
      </c>
      <c r="H10357">
        <f>MOD(D10357-1,6)+1</f>
        <v>2</v>
      </c>
      <c r="I10357">
        <f>37-D10357</f>
        <v>17</v>
      </c>
      <c r="J10357">
        <f>ABS(D10357-D10358)</f>
        <v>1</v>
      </c>
      <c r="K10357">
        <f>AVERAGE(D10357:D10361)</f>
        <v>20</v>
      </c>
      <c r="L10357">
        <f>AVERAGE(D10357:D10376)</f>
        <v>20</v>
      </c>
      <c r="M10357">
        <f>K10357-L10357</f>
        <v>0</v>
      </c>
      <c r="N10357" t="str">
        <f>IF(K10357&gt;L10357,"HIGH ZONE BIAS",IF(K10357&lt;L10357,"LOW ZONE BIAS","EQUILIBRIUM"))</f>
        <v>EQUILIBRIUM</v>
      </c>
    </row>
    <row r="10358">
      <c r="A10358">
        <v>17213</v>
      </c>
      <c r="B10358" t="str">
        <v>2018-02-03</v>
      </c>
      <c r="C10358" t="str">
        <v>Evening</v>
      </c>
      <c r="D10358">
        <v>21</v>
      </c>
      <c r="E10358" t="str">
        <f>IF(MOD(D10358,2)=0,"EVEN","ODD")</f>
        <v>ODD</v>
      </c>
      <c r="F10358" t="str">
        <f>IF(D10358&lt;=18,"LOW (1-18)","HIGH (19-36)")</f>
        <v>HIGH (19-36)</v>
      </c>
      <c r="G10358">
        <f>INT((D10358-1)/6)+1</f>
        <v>4</v>
      </c>
      <c r="H10358">
        <f>MOD(D10358-1,6)+1</f>
        <v>3</v>
      </c>
      <c r="I10358">
        <f>37-D10358</f>
        <v>16</v>
      </c>
      <c r="J10358">
        <f>ABS(D10358-D10359)</f>
        <v>9</v>
      </c>
      <c r="K10358">
        <f>AVERAGE(D10358:D10362)</f>
        <v>21</v>
      </c>
      <c r="L10358">
        <f>AVERAGE(D10358:D10377)</f>
        <v>21</v>
      </c>
      <c r="M10358">
        <f>K10358-L10358</f>
        <v>0</v>
      </c>
      <c r="N10358" t="str">
        <f>IF(K10358&gt;L10358,"HIGH ZONE BIAS",IF(K10358&lt;L10358,"LOW ZONE BIAS","EQUILIBRIUM"))</f>
        <v>EQUILIBRIUM</v>
      </c>
    </row>
    <row r="10359">
      <c r="A10359">
        <v>17212</v>
      </c>
      <c r="B10359" t="str">
        <v>2018-02-03</v>
      </c>
      <c r="C10359" t="str">
        <v>Afternoon</v>
      </c>
      <c r="D10359">
        <v>30</v>
      </c>
      <c r="E10359" t="str">
        <f>IF(MOD(D10359,2)=0,"EVEN","ODD")</f>
        <v>EVEN</v>
      </c>
      <c r="F10359" t="str">
        <f>IF(D10359&lt;=18,"LOW (1-18)","HIGH (19-36)")</f>
        <v>HIGH (19-36)</v>
      </c>
      <c r="G10359">
        <f>INT((D10359-1)/6)+1</f>
        <v>5</v>
      </c>
      <c r="H10359">
        <f>MOD(D10359-1,6)+1</f>
        <v>6</v>
      </c>
      <c r="I10359">
        <f>37-D10359</f>
        <v>7</v>
      </c>
      <c r="J10359">
        <f>ABS(D10359-D10360)</f>
        <v>10</v>
      </c>
      <c r="K10359">
        <f>AVERAGE(D10359:D10363)</f>
        <v>30</v>
      </c>
      <c r="L10359">
        <f>AVERAGE(D10359:D10378)</f>
        <v>30</v>
      </c>
      <c r="M10359">
        <f>K10359-L10359</f>
        <v>0</v>
      </c>
      <c r="N10359" t="str">
        <f>IF(K10359&gt;L10359,"HIGH ZONE BIAS",IF(K10359&lt;L10359,"LOW ZONE BIAS","EQUILIBRIUM"))</f>
        <v>EQUILIBRIUM</v>
      </c>
    </row>
    <row r="10360">
      <c r="A10360">
        <v>17211</v>
      </c>
      <c r="B10360" t="str">
        <v>2018-02-03</v>
      </c>
      <c r="C10360" t="str">
        <v>Midday</v>
      </c>
      <c r="D10360">
        <v>20</v>
      </c>
      <c r="E10360" t="str">
        <f>IF(MOD(D10360,2)=0,"EVEN","ODD")</f>
        <v>EVEN</v>
      </c>
      <c r="F10360" t="str">
        <f>IF(D10360&lt;=18,"LOW (1-18)","HIGH (19-36)")</f>
        <v>HIGH (19-36)</v>
      </c>
      <c r="G10360">
        <f>INT((D10360-1)/6)+1</f>
        <v>4</v>
      </c>
      <c r="H10360">
        <f>MOD(D10360-1,6)+1</f>
        <v>2</v>
      </c>
      <c r="I10360">
        <f>37-D10360</f>
        <v>17</v>
      </c>
      <c r="J10360">
        <f>ABS(D10360-D10361)</f>
        <v>2</v>
      </c>
      <c r="K10360">
        <f>AVERAGE(D10360:D10364)</f>
        <v>20</v>
      </c>
      <c r="L10360">
        <f>AVERAGE(D10360:D10379)</f>
        <v>20</v>
      </c>
      <c r="M10360">
        <f>K10360-L10360</f>
        <v>0</v>
      </c>
      <c r="N10360" t="str">
        <f>IF(K10360&gt;L10360,"HIGH ZONE BIAS",IF(K10360&lt;L10360,"LOW ZONE BIAS","EQUILIBRIUM"))</f>
        <v>EQUILIBRIUM</v>
      </c>
    </row>
    <row r="10361">
      <c r="A10361">
        <v>17210</v>
      </c>
      <c r="B10361" t="str">
        <v>2018-02-03</v>
      </c>
      <c r="C10361" t="str">
        <v>Morning</v>
      </c>
      <c r="D10361">
        <v>18</v>
      </c>
      <c r="E10361" t="str">
        <f>IF(MOD(D10361,2)=0,"EVEN","ODD")</f>
        <v>EVEN</v>
      </c>
      <c r="F10361" t="str">
        <f>IF(D10361&lt;=18,"LOW (1-18)","HIGH (19-36)")</f>
        <v>LOW (1-18)</v>
      </c>
      <c r="G10361">
        <f>INT((D10361-1)/6)+1</f>
        <v>3</v>
      </c>
      <c r="H10361">
        <f>MOD(D10361-1,6)+1</f>
        <v>6</v>
      </c>
      <c r="I10361">
        <f>37-D10361</f>
        <v>19</v>
      </c>
      <c r="J10361">
        <f>ABS(D10361-D10362)</f>
        <v>4</v>
      </c>
      <c r="K10361">
        <f>AVERAGE(D10361:D10365)</f>
        <v>18</v>
      </c>
      <c r="L10361">
        <f>AVERAGE(D10361:D10380)</f>
        <v>18</v>
      </c>
      <c r="M10361">
        <f>K10361-L10361</f>
        <v>0</v>
      </c>
      <c r="N10361" t="str">
        <f>IF(K10361&gt;L10361,"HIGH ZONE BIAS",IF(K10361&lt;L10361,"LOW ZONE BIAS","EQUILIBRIUM"))</f>
        <v>EQUILIBRIUM</v>
      </c>
    </row>
    <row r="10362">
      <c r="A10362">
        <v>17209</v>
      </c>
      <c r="B10362" t="str">
        <v>2018-02-02</v>
      </c>
      <c r="C10362" t="str">
        <v>Evening</v>
      </c>
      <c r="D10362">
        <v>14</v>
      </c>
      <c r="E10362" t="str">
        <f>IF(MOD(D10362,2)=0,"EVEN","ODD")</f>
        <v>EVEN</v>
      </c>
      <c r="F10362" t="str">
        <f>IF(D10362&lt;=18,"LOW (1-18)","HIGH (19-36)")</f>
        <v>LOW (1-18)</v>
      </c>
      <c r="G10362">
        <f>INT((D10362-1)/6)+1</f>
        <v>3</v>
      </c>
      <c r="H10362">
        <f>MOD(D10362-1,6)+1</f>
        <v>2</v>
      </c>
      <c r="I10362">
        <f>37-D10362</f>
        <v>23</v>
      </c>
      <c r="J10362">
        <f>ABS(D10362-D10363)</f>
        <v>2</v>
      </c>
      <c r="K10362">
        <f>AVERAGE(D10362:D10366)</f>
        <v>14</v>
      </c>
      <c r="L10362">
        <f>AVERAGE(D10362:D10381)</f>
        <v>14</v>
      </c>
      <c r="M10362">
        <f>K10362-L10362</f>
        <v>0</v>
      </c>
      <c r="N10362" t="str">
        <f>IF(K10362&gt;L10362,"HIGH ZONE BIAS",IF(K10362&lt;L10362,"LOW ZONE BIAS","EQUILIBRIUM"))</f>
        <v>EQUILIBRIUM</v>
      </c>
    </row>
    <row r="10363">
      <c r="A10363">
        <v>17208</v>
      </c>
      <c r="B10363" t="str">
        <v>2018-02-02</v>
      </c>
      <c r="C10363" t="str">
        <v>Afternoon</v>
      </c>
      <c r="D10363">
        <v>16</v>
      </c>
      <c r="E10363" t="str">
        <f>IF(MOD(D10363,2)=0,"EVEN","ODD")</f>
        <v>EVEN</v>
      </c>
      <c r="F10363" t="str">
        <f>IF(D10363&lt;=18,"LOW (1-18)","HIGH (19-36)")</f>
        <v>LOW (1-18)</v>
      </c>
      <c r="G10363">
        <f>INT((D10363-1)/6)+1</f>
        <v>3</v>
      </c>
      <c r="H10363">
        <f>MOD(D10363-1,6)+1</f>
        <v>4</v>
      </c>
      <c r="I10363">
        <f>37-D10363</f>
        <v>21</v>
      </c>
      <c r="J10363">
        <f>ABS(D10363-D10364)</f>
        <v>12</v>
      </c>
      <c r="K10363">
        <f>AVERAGE(D10363:D10367)</f>
        <v>16</v>
      </c>
      <c r="L10363">
        <f>AVERAGE(D10363:D10382)</f>
        <v>16</v>
      </c>
      <c r="M10363">
        <f>K10363-L10363</f>
        <v>0</v>
      </c>
      <c r="N10363" t="str">
        <f>IF(K10363&gt;L10363,"HIGH ZONE BIAS",IF(K10363&lt;L10363,"LOW ZONE BIAS","EQUILIBRIUM"))</f>
        <v>EQUILIBRIUM</v>
      </c>
    </row>
    <row r="10364">
      <c r="A10364">
        <v>17207</v>
      </c>
      <c r="B10364" t="str">
        <v>2018-02-02</v>
      </c>
      <c r="C10364" t="str">
        <v>Midday</v>
      </c>
      <c r="D10364">
        <v>28</v>
      </c>
      <c r="E10364" t="str">
        <f>IF(MOD(D10364,2)=0,"EVEN","ODD")</f>
        <v>EVEN</v>
      </c>
      <c r="F10364" t="str">
        <f>IF(D10364&lt;=18,"LOW (1-18)","HIGH (19-36)")</f>
        <v>HIGH (19-36)</v>
      </c>
      <c r="G10364">
        <f>INT((D10364-1)/6)+1</f>
        <v>5</v>
      </c>
      <c r="H10364">
        <f>MOD(D10364-1,6)+1</f>
        <v>4</v>
      </c>
      <c r="I10364">
        <f>37-D10364</f>
        <v>9</v>
      </c>
      <c r="J10364">
        <f>ABS(D10364-D10365)</f>
        <v>8</v>
      </c>
      <c r="K10364">
        <f>AVERAGE(D10364:D10368)</f>
        <v>28</v>
      </c>
      <c r="L10364">
        <f>AVERAGE(D10364:D10383)</f>
        <v>28</v>
      </c>
      <c r="M10364">
        <f>K10364-L10364</f>
        <v>0</v>
      </c>
      <c r="N10364" t="str">
        <f>IF(K10364&gt;L10364,"HIGH ZONE BIAS",IF(K10364&lt;L10364,"LOW ZONE BIAS","EQUILIBRIUM"))</f>
        <v>EQUILIBRIUM</v>
      </c>
    </row>
    <row r="10365">
      <c r="A10365">
        <v>17206</v>
      </c>
      <c r="B10365" t="str">
        <v>2018-02-02</v>
      </c>
      <c r="C10365" t="str">
        <v>Morning</v>
      </c>
      <c r="D10365">
        <v>20</v>
      </c>
      <c r="E10365" t="str">
        <f>IF(MOD(D10365,2)=0,"EVEN","ODD")</f>
        <v>EVEN</v>
      </c>
      <c r="F10365" t="str">
        <f>IF(D10365&lt;=18,"LOW (1-18)","HIGH (19-36)")</f>
        <v>HIGH (19-36)</v>
      </c>
      <c r="G10365">
        <f>INT((D10365-1)/6)+1</f>
        <v>4</v>
      </c>
      <c r="H10365">
        <f>MOD(D10365-1,6)+1</f>
        <v>2</v>
      </c>
      <c r="I10365">
        <f>37-D10365</f>
        <v>17</v>
      </c>
      <c r="J10365">
        <f>ABS(D10365-D10366)</f>
        <v>12</v>
      </c>
      <c r="K10365">
        <f>AVERAGE(D10365:D10369)</f>
        <v>20</v>
      </c>
      <c r="L10365">
        <f>AVERAGE(D10365:D10384)</f>
        <v>20</v>
      </c>
      <c r="M10365">
        <f>K10365-L10365</f>
        <v>0</v>
      </c>
      <c r="N10365" t="str">
        <f>IF(K10365&gt;L10365,"HIGH ZONE BIAS",IF(K10365&lt;L10365,"LOW ZONE BIAS","EQUILIBRIUM"))</f>
        <v>EQUILIBRIUM</v>
      </c>
    </row>
    <row r="10366">
      <c r="A10366">
        <v>17205</v>
      </c>
      <c r="B10366" t="str">
        <v>2018-02-01</v>
      </c>
      <c r="C10366" t="str">
        <v>Evening</v>
      </c>
      <c r="D10366">
        <v>8</v>
      </c>
      <c r="E10366" t="str">
        <f>IF(MOD(D10366,2)=0,"EVEN","ODD")</f>
        <v>EVEN</v>
      </c>
      <c r="F10366" t="str">
        <f>IF(D10366&lt;=18,"LOW (1-18)","HIGH (19-36)")</f>
        <v>LOW (1-18)</v>
      </c>
      <c r="G10366">
        <f>INT((D10366-1)/6)+1</f>
        <v>2</v>
      </c>
      <c r="H10366">
        <f>MOD(D10366-1,6)+1</f>
        <v>2</v>
      </c>
      <c r="I10366">
        <f>37-D10366</f>
        <v>29</v>
      </c>
      <c r="J10366">
        <f>ABS(D10366-D10367)</f>
        <v>25</v>
      </c>
      <c r="K10366">
        <f>AVERAGE(D10366:D10370)</f>
        <v>8</v>
      </c>
      <c r="L10366">
        <f>AVERAGE(D10366:D10385)</f>
        <v>8</v>
      </c>
      <c r="M10366">
        <f>K10366-L10366</f>
        <v>0</v>
      </c>
      <c r="N10366" t="str">
        <f>IF(K10366&gt;L10366,"HIGH ZONE BIAS",IF(K10366&lt;L10366,"LOW ZONE BIAS","EQUILIBRIUM"))</f>
        <v>EQUILIBRIUM</v>
      </c>
    </row>
    <row r="10367">
      <c r="A10367">
        <v>17204</v>
      </c>
      <c r="B10367" t="str">
        <v>2018-02-01</v>
      </c>
      <c r="C10367" t="str">
        <v>Afternoon</v>
      </c>
      <c r="D10367">
        <v>33</v>
      </c>
      <c r="E10367" t="str">
        <f>IF(MOD(D10367,2)=0,"EVEN","ODD")</f>
        <v>ODD</v>
      </c>
      <c r="F10367" t="str">
        <f>IF(D10367&lt;=18,"LOW (1-18)","HIGH (19-36)")</f>
        <v>HIGH (19-36)</v>
      </c>
      <c r="G10367">
        <f>INT((D10367-1)/6)+1</f>
        <v>6</v>
      </c>
      <c r="H10367">
        <f>MOD(D10367-1,6)+1</f>
        <v>3</v>
      </c>
      <c r="I10367">
        <f>37-D10367</f>
        <v>4</v>
      </c>
      <c r="J10367">
        <f>ABS(D10367-D10368)</f>
        <v>7</v>
      </c>
      <c r="K10367">
        <f>AVERAGE(D10367:D10371)</f>
        <v>33</v>
      </c>
      <c r="L10367">
        <f>AVERAGE(D10367:D10386)</f>
        <v>33</v>
      </c>
      <c r="M10367">
        <f>K10367-L10367</f>
        <v>0</v>
      </c>
      <c r="N10367" t="str">
        <f>IF(K10367&gt;L10367,"HIGH ZONE BIAS",IF(K10367&lt;L10367,"LOW ZONE BIAS","EQUILIBRIUM"))</f>
        <v>EQUILIBRIUM</v>
      </c>
    </row>
    <row r="10368">
      <c r="A10368">
        <v>17203</v>
      </c>
      <c r="B10368" t="str">
        <v>2018-02-01</v>
      </c>
      <c r="C10368" t="str">
        <v>Midday</v>
      </c>
      <c r="D10368">
        <v>26</v>
      </c>
      <c r="E10368" t="str">
        <f>IF(MOD(D10368,2)=0,"EVEN","ODD")</f>
        <v>EVEN</v>
      </c>
      <c r="F10368" t="str">
        <f>IF(D10368&lt;=18,"LOW (1-18)","HIGH (19-36)")</f>
        <v>HIGH (19-36)</v>
      </c>
      <c r="G10368">
        <f>INT((D10368-1)/6)+1</f>
        <v>5</v>
      </c>
      <c r="H10368">
        <f>MOD(D10368-1,6)+1</f>
        <v>2</v>
      </c>
      <c r="I10368">
        <f>37-D10368</f>
        <v>11</v>
      </c>
      <c r="J10368">
        <f>ABS(D10368-D10369)</f>
        <v>7</v>
      </c>
      <c r="K10368">
        <f>AVERAGE(D10368:D10372)</f>
        <v>26</v>
      </c>
      <c r="L10368">
        <f>AVERAGE(D10368:D10387)</f>
        <v>26</v>
      </c>
      <c r="M10368">
        <f>K10368-L10368</f>
        <v>0</v>
      </c>
      <c r="N10368" t="str">
        <f>IF(K10368&gt;L10368,"HIGH ZONE BIAS",IF(K10368&lt;L10368,"LOW ZONE BIAS","EQUILIBRIUM"))</f>
        <v>EQUILIBRIUM</v>
      </c>
    </row>
    <row r="10369">
      <c r="A10369">
        <v>17202</v>
      </c>
      <c r="B10369" t="str">
        <v>2018-02-01</v>
      </c>
      <c r="C10369" t="str">
        <v>Morning</v>
      </c>
      <c r="D10369">
        <v>19</v>
      </c>
      <c r="E10369" t="str">
        <f>IF(MOD(D10369,2)=0,"EVEN","ODD")</f>
        <v>ODD</v>
      </c>
      <c r="F10369" t="str">
        <f>IF(D10369&lt;=18,"LOW (1-18)","HIGH (19-36)")</f>
        <v>HIGH (19-36)</v>
      </c>
      <c r="G10369">
        <f>INT((D10369-1)/6)+1</f>
        <v>4</v>
      </c>
      <c r="H10369">
        <f>MOD(D10369-1,6)+1</f>
        <v>1</v>
      </c>
      <c r="I10369">
        <f>37-D10369</f>
        <v>18</v>
      </c>
      <c r="J10369">
        <f>ABS(D10369-D10370)</f>
        <v>6</v>
      </c>
      <c r="K10369">
        <f>AVERAGE(D10369:D10373)</f>
        <v>19</v>
      </c>
      <c r="L10369">
        <f>AVERAGE(D10369:D10388)</f>
        <v>19</v>
      </c>
      <c r="M10369">
        <f>K10369-L10369</f>
        <v>0</v>
      </c>
      <c r="N10369" t="str">
        <f>IF(K10369&gt;L10369,"HIGH ZONE BIAS",IF(K10369&lt;L10369,"LOW ZONE BIAS","EQUILIBRIUM"))</f>
        <v>EQUILIBRIUM</v>
      </c>
    </row>
    <row r="10370">
      <c r="A10370">
        <v>17201</v>
      </c>
      <c r="B10370" t="str">
        <v>2018-01-31</v>
      </c>
      <c r="C10370" t="str">
        <v>Evening</v>
      </c>
      <c r="D10370">
        <v>13</v>
      </c>
      <c r="E10370" t="str">
        <f>IF(MOD(D10370,2)=0,"EVEN","ODD")</f>
        <v>ODD</v>
      </c>
      <c r="F10370" t="str">
        <f>IF(D10370&lt;=18,"LOW (1-18)","HIGH (19-36)")</f>
        <v>LOW (1-18)</v>
      </c>
      <c r="G10370">
        <f>INT((D10370-1)/6)+1</f>
        <v>3</v>
      </c>
      <c r="H10370">
        <f>MOD(D10370-1,6)+1</f>
        <v>1</v>
      </c>
      <c r="I10370">
        <f>37-D10370</f>
        <v>24</v>
      </c>
      <c r="J10370">
        <f>ABS(D10370-D10371)</f>
        <v>14</v>
      </c>
      <c r="K10370">
        <f>AVERAGE(D10370:D10374)</f>
        <v>13</v>
      </c>
      <c r="L10370">
        <f>AVERAGE(D10370:D10389)</f>
        <v>13</v>
      </c>
      <c r="M10370">
        <f>K10370-L10370</f>
        <v>0</v>
      </c>
      <c r="N10370" t="str">
        <f>IF(K10370&gt;L10370,"HIGH ZONE BIAS",IF(K10370&lt;L10370,"LOW ZONE BIAS","EQUILIBRIUM"))</f>
        <v>EQUILIBRIUM</v>
      </c>
    </row>
    <row r="10371">
      <c r="A10371">
        <v>17200</v>
      </c>
      <c r="B10371" t="str">
        <v>2018-01-31</v>
      </c>
      <c r="C10371" t="str">
        <v>Afternoon</v>
      </c>
      <c r="D10371">
        <v>27</v>
      </c>
      <c r="E10371" t="str">
        <f>IF(MOD(D10371,2)=0,"EVEN","ODD")</f>
        <v>ODD</v>
      </c>
      <c r="F10371" t="str">
        <f>IF(D10371&lt;=18,"LOW (1-18)","HIGH (19-36)")</f>
        <v>HIGH (19-36)</v>
      </c>
      <c r="G10371">
        <f>INT((D10371-1)/6)+1</f>
        <v>5</v>
      </c>
      <c r="H10371">
        <f>MOD(D10371-1,6)+1</f>
        <v>3</v>
      </c>
      <c r="I10371">
        <f>37-D10371</f>
        <v>10</v>
      </c>
      <c r="J10371">
        <f>ABS(D10371-D10372)</f>
        <v>15</v>
      </c>
      <c r="K10371">
        <f>AVERAGE(D10371:D10375)</f>
        <v>27</v>
      </c>
      <c r="L10371">
        <f>AVERAGE(D10371:D10390)</f>
        <v>27</v>
      </c>
      <c r="M10371">
        <f>K10371-L10371</f>
        <v>0</v>
      </c>
      <c r="N10371" t="str">
        <f>IF(K10371&gt;L10371,"HIGH ZONE BIAS",IF(K10371&lt;L10371,"LOW ZONE BIAS","EQUILIBRIUM"))</f>
        <v>EQUILIBRIUM</v>
      </c>
    </row>
    <row r="10372">
      <c r="A10372">
        <v>17199</v>
      </c>
      <c r="B10372" t="str">
        <v>2018-01-31</v>
      </c>
      <c r="C10372" t="str">
        <v>Midday</v>
      </c>
      <c r="D10372">
        <v>12</v>
      </c>
      <c r="E10372" t="str">
        <f>IF(MOD(D10372,2)=0,"EVEN","ODD")</f>
        <v>EVEN</v>
      </c>
      <c r="F10372" t="str">
        <f>IF(D10372&lt;=18,"LOW (1-18)","HIGH (19-36)")</f>
        <v>LOW (1-18)</v>
      </c>
      <c r="G10372">
        <f>INT((D10372-1)/6)+1</f>
        <v>2</v>
      </c>
      <c r="H10372">
        <f>MOD(D10372-1,6)+1</f>
        <v>6</v>
      </c>
      <c r="I10372">
        <f>37-D10372</f>
        <v>25</v>
      </c>
      <c r="J10372">
        <f>ABS(D10372-D10373)</f>
        <v>8</v>
      </c>
      <c r="K10372">
        <f>AVERAGE(D10372:D10376)</f>
        <v>12</v>
      </c>
      <c r="L10372">
        <f>AVERAGE(D10372:D10391)</f>
        <v>12</v>
      </c>
      <c r="M10372">
        <f>K10372-L10372</f>
        <v>0</v>
      </c>
      <c r="N10372" t="str">
        <f>IF(K10372&gt;L10372,"HIGH ZONE BIAS",IF(K10372&lt;L10372,"LOW ZONE BIAS","EQUILIBRIUM"))</f>
        <v>EQUILIBRIUM</v>
      </c>
    </row>
    <row r="10373">
      <c r="A10373">
        <v>17198</v>
      </c>
      <c r="B10373" t="str">
        <v>2018-01-31</v>
      </c>
      <c r="C10373" t="str">
        <v>Morning</v>
      </c>
      <c r="D10373">
        <v>4</v>
      </c>
      <c r="E10373" t="str">
        <f>IF(MOD(D10373,2)=0,"EVEN","ODD")</f>
        <v>EVEN</v>
      </c>
      <c r="F10373" t="str">
        <f>IF(D10373&lt;=18,"LOW (1-18)","HIGH (19-36)")</f>
        <v>LOW (1-18)</v>
      </c>
      <c r="G10373">
        <f>INT((D10373-1)/6)+1</f>
        <v>1</v>
      </c>
      <c r="H10373">
        <f>MOD(D10373-1,6)+1</f>
        <v>4</v>
      </c>
      <c r="I10373">
        <f>37-D10373</f>
        <v>33</v>
      </c>
      <c r="J10373">
        <f>ABS(D10373-D10374)</f>
        <v>3</v>
      </c>
      <c r="K10373">
        <f>AVERAGE(D10373:D10377)</f>
        <v>4</v>
      </c>
      <c r="L10373">
        <f>AVERAGE(D10373:D10392)</f>
        <v>4</v>
      </c>
      <c r="M10373">
        <f>K10373-L10373</f>
        <v>0</v>
      </c>
      <c r="N10373" t="str">
        <f>IF(K10373&gt;L10373,"HIGH ZONE BIAS",IF(K10373&lt;L10373,"LOW ZONE BIAS","EQUILIBRIUM"))</f>
        <v>EQUILIBRIUM</v>
      </c>
    </row>
    <row r="10374">
      <c r="A10374">
        <v>17197</v>
      </c>
      <c r="B10374" t="str">
        <v>2018-01-30</v>
      </c>
      <c r="C10374" t="str">
        <v>Evening</v>
      </c>
      <c r="D10374">
        <v>7</v>
      </c>
      <c r="E10374" t="str">
        <f>IF(MOD(D10374,2)=0,"EVEN","ODD")</f>
        <v>ODD</v>
      </c>
      <c r="F10374" t="str">
        <f>IF(D10374&lt;=18,"LOW (1-18)","HIGH (19-36)")</f>
        <v>LOW (1-18)</v>
      </c>
      <c r="G10374">
        <f>INT((D10374-1)/6)+1</f>
        <v>2</v>
      </c>
      <c r="H10374">
        <f>MOD(D10374-1,6)+1</f>
        <v>1</v>
      </c>
      <c r="I10374">
        <f>37-D10374</f>
        <v>30</v>
      </c>
      <c r="J10374">
        <f>ABS(D10374-D10375)</f>
        <v>7</v>
      </c>
      <c r="K10374">
        <f>AVERAGE(D10374:D10378)</f>
        <v>7</v>
      </c>
      <c r="L10374">
        <f>AVERAGE(D10374:D10393)</f>
        <v>7</v>
      </c>
      <c r="M10374">
        <f>K10374-L10374</f>
        <v>0</v>
      </c>
      <c r="N10374" t="str">
        <f>IF(K10374&gt;L10374,"HIGH ZONE BIAS",IF(K10374&lt;L10374,"LOW ZONE BIAS","EQUILIBRIUM"))</f>
        <v>EQUILIBRIUM</v>
      </c>
    </row>
    <row r="10375">
      <c r="A10375">
        <v>17196</v>
      </c>
      <c r="B10375" t="str">
        <v>2018-01-30</v>
      </c>
      <c r="C10375" t="str">
        <v>Afternoon</v>
      </c>
      <c r="D10375">
        <v>14</v>
      </c>
      <c r="E10375" t="str">
        <f>IF(MOD(D10375,2)=0,"EVEN","ODD")</f>
        <v>EVEN</v>
      </c>
      <c r="F10375" t="str">
        <f>IF(D10375&lt;=18,"LOW (1-18)","HIGH (19-36)")</f>
        <v>LOW (1-18)</v>
      </c>
      <c r="G10375">
        <f>INT((D10375-1)/6)+1</f>
        <v>3</v>
      </c>
      <c r="H10375">
        <f>MOD(D10375-1,6)+1</f>
        <v>2</v>
      </c>
      <c r="I10375">
        <f>37-D10375</f>
        <v>23</v>
      </c>
      <c r="J10375">
        <f>ABS(D10375-D10376)</f>
        <v>10</v>
      </c>
      <c r="K10375">
        <f>AVERAGE(D10375:D10379)</f>
        <v>14</v>
      </c>
      <c r="L10375">
        <f>AVERAGE(D10375:D10394)</f>
        <v>14</v>
      </c>
      <c r="M10375">
        <f>K10375-L10375</f>
        <v>0</v>
      </c>
      <c r="N10375" t="str">
        <f>IF(K10375&gt;L10375,"HIGH ZONE BIAS",IF(K10375&lt;L10375,"LOW ZONE BIAS","EQUILIBRIUM"))</f>
        <v>EQUILIBRIUM</v>
      </c>
    </row>
    <row r="10376">
      <c r="A10376">
        <v>17195</v>
      </c>
      <c r="B10376" t="str">
        <v>2018-01-30</v>
      </c>
      <c r="C10376" t="str">
        <v>Midday</v>
      </c>
      <c r="D10376">
        <v>24</v>
      </c>
      <c r="E10376" t="str">
        <f>IF(MOD(D10376,2)=0,"EVEN","ODD")</f>
        <v>EVEN</v>
      </c>
      <c r="F10376" t="str">
        <f>IF(D10376&lt;=18,"LOW (1-18)","HIGH (19-36)")</f>
        <v>HIGH (19-36)</v>
      </c>
      <c r="G10376">
        <f>INT((D10376-1)/6)+1</f>
        <v>4</v>
      </c>
      <c r="H10376">
        <f>MOD(D10376-1,6)+1</f>
        <v>6</v>
      </c>
      <c r="I10376">
        <f>37-D10376</f>
        <v>13</v>
      </c>
      <c r="J10376">
        <f>ABS(D10376-D10377)</f>
        <v>2</v>
      </c>
      <c r="K10376">
        <f>AVERAGE(D10376:D10380)</f>
        <v>24</v>
      </c>
      <c r="L10376">
        <f>AVERAGE(D10376:D10395)</f>
        <v>24</v>
      </c>
      <c r="M10376">
        <f>K10376-L10376</f>
        <v>0</v>
      </c>
      <c r="N10376" t="str">
        <f>IF(K10376&gt;L10376,"HIGH ZONE BIAS",IF(K10376&lt;L10376,"LOW ZONE BIAS","EQUILIBRIUM"))</f>
        <v>EQUILIBRIUM</v>
      </c>
    </row>
    <row r="10377">
      <c r="A10377">
        <v>17194</v>
      </c>
      <c r="B10377" t="str">
        <v>2018-01-30</v>
      </c>
      <c r="C10377" t="str">
        <v>Morning</v>
      </c>
      <c r="D10377">
        <v>22</v>
      </c>
      <c r="E10377" t="str">
        <f>IF(MOD(D10377,2)=0,"EVEN","ODD")</f>
        <v>EVEN</v>
      </c>
      <c r="F10377" t="str">
        <f>IF(D10377&lt;=18,"LOW (1-18)","HIGH (19-36)")</f>
        <v>HIGH (19-36)</v>
      </c>
      <c r="G10377">
        <f>INT((D10377-1)/6)+1</f>
        <v>4</v>
      </c>
      <c r="H10377">
        <f>MOD(D10377-1,6)+1</f>
        <v>4</v>
      </c>
      <c r="I10377">
        <f>37-D10377</f>
        <v>15</v>
      </c>
      <c r="J10377">
        <f>ABS(D10377-D10378)</f>
        <v>20</v>
      </c>
      <c r="K10377">
        <f>AVERAGE(D10377:D10381)</f>
        <v>22</v>
      </c>
      <c r="L10377">
        <f>AVERAGE(D10377:D10396)</f>
        <v>22</v>
      </c>
      <c r="M10377">
        <f>K10377-L10377</f>
        <v>0</v>
      </c>
      <c r="N10377" t="str">
        <f>IF(K10377&gt;L10377,"HIGH ZONE BIAS",IF(K10377&lt;L10377,"LOW ZONE BIAS","EQUILIBRIUM"))</f>
        <v>EQUILIBRIUM</v>
      </c>
    </row>
    <row r="10378">
      <c r="A10378">
        <v>17193</v>
      </c>
      <c r="B10378" t="str">
        <v>2018-01-29</v>
      </c>
      <c r="C10378" t="str">
        <v>Evening</v>
      </c>
      <c r="D10378">
        <v>2</v>
      </c>
      <c r="E10378" t="str">
        <f>IF(MOD(D10378,2)=0,"EVEN","ODD")</f>
        <v>EVEN</v>
      </c>
      <c r="F10378" t="str">
        <f>IF(D10378&lt;=18,"LOW (1-18)","HIGH (19-36)")</f>
        <v>LOW (1-18)</v>
      </c>
      <c r="G10378">
        <f>INT((D10378-1)/6)+1</f>
        <v>1</v>
      </c>
      <c r="H10378">
        <f>MOD(D10378-1,6)+1</f>
        <v>2</v>
      </c>
      <c r="I10378">
        <f>37-D10378</f>
        <v>35</v>
      </c>
      <c r="J10378">
        <f>ABS(D10378-D10379)</f>
        <v>6</v>
      </c>
      <c r="K10378">
        <f>AVERAGE(D10378:D10382)</f>
        <v>2</v>
      </c>
      <c r="L10378">
        <f>AVERAGE(D10378:D10397)</f>
        <v>2</v>
      </c>
      <c r="M10378">
        <f>K10378-L10378</f>
        <v>0</v>
      </c>
      <c r="N10378" t="str">
        <f>IF(K10378&gt;L10378,"HIGH ZONE BIAS",IF(K10378&lt;L10378,"LOW ZONE BIAS","EQUILIBRIUM"))</f>
        <v>EQUILIBRIUM</v>
      </c>
    </row>
    <row r="10379">
      <c r="A10379">
        <v>17192</v>
      </c>
      <c r="B10379" t="str">
        <v>2018-01-29</v>
      </c>
      <c r="C10379" t="str">
        <v>Afternoon</v>
      </c>
      <c r="D10379">
        <v>8</v>
      </c>
      <c r="E10379" t="str">
        <f>IF(MOD(D10379,2)=0,"EVEN","ODD")</f>
        <v>EVEN</v>
      </c>
      <c r="F10379" t="str">
        <f>IF(D10379&lt;=18,"LOW (1-18)","HIGH (19-36)")</f>
        <v>LOW (1-18)</v>
      </c>
      <c r="G10379">
        <f>INT((D10379-1)/6)+1</f>
        <v>2</v>
      </c>
      <c r="H10379">
        <f>MOD(D10379-1,6)+1</f>
        <v>2</v>
      </c>
      <c r="I10379">
        <f>37-D10379</f>
        <v>29</v>
      </c>
      <c r="J10379">
        <f>ABS(D10379-D10380)</f>
        <v>1</v>
      </c>
      <c r="K10379">
        <f>AVERAGE(D10379:D10383)</f>
        <v>8</v>
      </c>
      <c r="L10379">
        <f>AVERAGE(D10379:D10398)</f>
        <v>8</v>
      </c>
      <c r="M10379">
        <f>K10379-L10379</f>
        <v>0</v>
      </c>
      <c r="N10379" t="str">
        <f>IF(K10379&gt;L10379,"HIGH ZONE BIAS",IF(K10379&lt;L10379,"LOW ZONE BIAS","EQUILIBRIUM"))</f>
        <v>EQUILIBRIUM</v>
      </c>
    </row>
    <row r="10380">
      <c r="A10380">
        <v>17191</v>
      </c>
      <c r="B10380" t="str">
        <v>2018-01-29</v>
      </c>
      <c r="C10380" t="str">
        <v>Midday</v>
      </c>
      <c r="D10380">
        <v>9</v>
      </c>
      <c r="E10380" t="str">
        <f>IF(MOD(D10380,2)=0,"EVEN","ODD")</f>
        <v>ODD</v>
      </c>
      <c r="F10380" t="str">
        <f>IF(D10380&lt;=18,"LOW (1-18)","HIGH (19-36)")</f>
        <v>LOW (1-18)</v>
      </c>
      <c r="G10380">
        <f>INT((D10380-1)/6)+1</f>
        <v>2</v>
      </c>
      <c r="H10380">
        <f>MOD(D10380-1,6)+1</f>
        <v>3</v>
      </c>
      <c r="I10380">
        <f>37-D10380</f>
        <v>28</v>
      </c>
      <c r="J10380">
        <f>ABS(D10380-D10381)</f>
        <v>2</v>
      </c>
      <c r="K10380">
        <f>AVERAGE(D10380:D10384)</f>
        <v>9</v>
      </c>
      <c r="L10380">
        <f>AVERAGE(D10380:D10399)</f>
        <v>9</v>
      </c>
      <c r="M10380">
        <f>K10380-L10380</f>
        <v>0</v>
      </c>
      <c r="N10380" t="str">
        <f>IF(K10380&gt;L10380,"HIGH ZONE BIAS",IF(K10380&lt;L10380,"LOW ZONE BIAS","EQUILIBRIUM"))</f>
        <v>EQUILIBRIUM</v>
      </c>
    </row>
    <row r="10381">
      <c r="A10381">
        <v>17190</v>
      </c>
      <c r="B10381" t="str">
        <v>2018-01-29</v>
      </c>
      <c r="C10381" t="str">
        <v>Morning</v>
      </c>
      <c r="D10381">
        <v>7</v>
      </c>
      <c r="E10381" t="str">
        <f>IF(MOD(D10381,2)=0,"EVEN","ODD")</f>
        <v>ODD</v>
      </c>
      <c r="F10381" t="str">
        <f>IF(D10381&lt;=18,"LOW (1-18)","HIGH (19-36)")</f>
        <v>LOW (1-18)</v>
      </c>
      <c r="G10381">
        <f>INT((D10381-1)/6)+1</f>
        <v>2</v>
      </c>
      <c r="H10381">
        <f>MOD(D10381-1,6)+1</f>
        <v>1</v>
      </c>
      <c r="I10381">
        <f>37-D10381</f>
        <v>30</v>
      </c>
      <c r="J10381">
        <f>ABS(D10381-D10382)</f>
        <v>6</v>
      </c>
      <c r="K10381">
        <f>AVERAGE(D10381:D10385)</f>
        <v>7</v>
      </c>
      <c r="L10381">
        <f>AVERAGE(D10381:D10400)</f>
        <v>7</v>
      </c>
      <c r="M10381">
        <f>K10381-L10381</f>
        <v>0</v>
      </c>
      <c r="N10381" t="str">
        <f>IF(K10381&gt;L10381,"HIGH ZONE BIAS",IF(K10381&lt;L10381,"LOW ZONE BIAS","EQUILIBRIUM"))</f>
        <v>EQUILIBRIUM</v>
      </c>
    </row>
    <row r="10382">
      <c r="A10382">
        <v>17189</v>
      </c>
      <c r="B10382" t="str">
        <v>2018-01-27</v>
      </c>
      <c r="C10382" t="str">
        <v>Evening</v>
      </c>
      <c r="D10382">
        <v>13</v>
      </c>
      <c r="E10382" t="str">
        <f>IF(MOD(D10382,2)=0,"EVEN","ODD")</f>
        <v>ODD</v>
      </c>
      <c r="F10382" t="str">
        <f>IF(D10382&lt;=18,"LOW (1-18)","HIGH (19-36)")</f>
        <v>LOW (1-18)</v>
      </c>
      <c r="G10382">
        <f>INT((D10382-1)/6)+1</f>
        <v>3</v>
      </c>
      <c r="H10382">
        <f>MOD(D10382-1,6)+1</f>
        <v>1</v>
      </c>
      <c r="I10382">
        <f>37-D10382</f>
        <v>24</v>
      </c>
      <c r="J10382">
        <f>ABS(D10382-D10383)</f>
        <v>6</v>
      </c>
      <c r="K10382">
        <f>AVERAGE(D10382:D10386)</f>
        <v>13</v>
      </c>
      <c r="L10382">
        <f>AVERAGE(D10382:D10401)</f>
        <v>13</v>
      </c>
      <c r="M10382">
        <f>K10382-L10382</f>
        <v>0</v>
      </c>
      <c r="N10382" t="str">
        <f>IF(K10382&gt;L10382,"HIGH ZONE BIAS",IF(K10382&lt;L10382,"LOW ZONE BIAS","EQUILIBRIUM"))</f>
        <v>EQUILIBRIUM</v>
      </c>
    </row>
    <row r="10383">
      <c r="A10383">
        <v>17188</v>
      </c>
      <c r="B10383" t="str">
        <v>2018-01-27</v>
      </c>
      <c r="C10383" t="str">
        <v>Afternoon</v>
      </c>
      <c r="D10383">
        <v>19</v>
      </c>
      <c r="E10383" t="str">
        <f>IF(MOD(D10383,2)=0,"EVEN","ODD")</f>
        <v>ODD</v>
      </c>
      <c r="F10383" t="str">
        <f>IF(D10383&lt;=18,"LOW (1-18)","HIGH (19-36)")</f>
        <v>HIGH (19-36)</v>
      </c>
      <c r="G10383">
        <f>INT((D10383-1)/6)+1</f>
        <v>4</v>
      </c>
      <c r="H10383">
        <f>MOD(D10383-1,6)+1</f>
        <v>1</v>
      </c>
      <c r="I10383">
        <f>37-D10383</f>
        <v>18</v>
      </c>
      <c r="J10383">
        <f>ABS(D10383-D10384)</f>
        <v>9</v>
      </c>
      <c r="K10383">
        <f>AVERAGE(D10383:D10387)</f>
        <v>19</v>
      </c>
      <c r="L10383">
        <f>AVERAGE(D10383:D10402)</f>
        <v>19</v>
      </c>
      <c r="M10383">
        <f>K10383-L10383</f>
        <v>0</v>
      </c>
      <c r="N10383" t="str">
        <f>IF(K10383&gt;L10383,"HIGH ZONE BIAS",IF(K10383&lt;L10383,"LOW ZONE BIAS","EQUILIBRIUM"))</f>
        <v>EQUILIBRIUM</v>
      </c>
    </row>
    <row r="10384">
      <c r="A10384">
        <v>17187</v>
      </c>
      <c r="B10384" t="str">
        <v>2018-01-27</v>
      </c>
      <c r="C10384" t="str">
        <v>Midday</v>
      </c>
      <c r="D10384">
        <v>10</v>
      </c>
      <c r="E10384" t="str">
        <f>IF(MOD(D10384,2)=0,"EVEN","ODD")</f>
        <v>EVEN</v>
      </c>
      <c r="F10384" t="str">
        <f>IF(D10384&lt;=18,"LOW (1-18)","HIGH (19-36)")</f>
        <v>LOW (1-18)</v>
      </c>
      <c r="G10384">
        <f>INT((D10384-1)/6)+1</f>
        <v>2</v>
      </c>
      <c r="H10384">
        <f>MOD(D10384-1,6)+1</f>
        <v>4</v>
      </c>
      <c r="I10384">
        <f>37-D10384</f>
        <v>27</v>
      </c>
      <c r="J10384">
        <f>ABS(D10384-D10385)</f>
        <v>1</v>
      </c>
      <c r="K10384">
        <f>AVERAGE(D10384:D10388)</f>
        <v>10</v>
      </c>
      <c r="L10384">
        <f>AVERAGE(D10384:D10403)</f>
        <v>10</v>
      </c>
      <c r="M10384">
        <f>K10384-L10384</f>
        <v>0</v>
      </c>
      <c r="N10384" t="str">
        <f>IF(K10384&gt;L10384,"HIGH ZONE BIAS",IF(K10384&lt;L10384,"LOW ZONE BIAS","EQUILIBRIUM"))</f>
        <v>EQUILIBRIUM</v>
      </c>
    </row>
    <row r="10385">
      <c r="A10385">
        <v>17186</v>
      </c>
      <c r="B10385" t="str">
        <v>2018-01-27</v>
      </c>
      <c r="C10385" t="str">
        <v>Morning</v>
      </c>
      <c r="D10385">
        <v>9</v>
      </c>
      <c r="E10385" t="str">
        <f>IF(MOD(D10385,2)=0,"EVEN","ODD")</f>
        <v>ODD</v>
      </c>
      <c r="F10385" t="str">
        <f>IF(D10385&lt;=18,"LOW (1-18)","HIGH (19-36)")</f>
        <v>LOW (1-18)</v>
      </c>
      <c r="G10385">
        <f>INT((D10385-1)/6)+1</f>
        <v>2</v>
      </c>
      <c r="H10385">
        <f>MOD(D10385-1,6)+1</f>
        <v>3</v>
      </c>
      <c r="I10385">
        <f>37-D10385</f>
        <v>28</v>
      </c>
      <c r="J10385">
        <f>ABS(D10385-D10386)</f>
        <v>4</v>
      </c>
      <c r="K10385">
        <f>AVERAGE(D10385:D10389)</f>
        <v>9</v>
      </c>
      <c r="L10385">
        <f>AVERAGE(D10385:D10404)</f>
        <v>9</v>
      </c>
      <c r="M10385">
        <f>K10385-L10385</f>
        <v>0</v>
      </c>
      <c r="N10385" t="str">
        <f>IF(K10385&gt;L10385,"HIGH ZONE BIAS",IF(K10385&lt;L10385,"LOW ZONE BIAS","EQUILIBRIUM"))</f>
        <v>EQUILIBRIUM</v>
      </c>
    </row>
    <row r="10386">
      <c r="A10386">
        <v>17185</v>
      </c>
      <c r="B10386" t="str">
        <v>2018-01-26</v>
      </c>
      <c r="C10386" t="str">
        <v>Evening</v>
      </c>
      <c r="D10386">
        <v>13</v>
      </c>
      <c r="E10386" t="str">
        <f>IF(MOD(D10386,2)=0,"EVEN","ODD")</f>
        <v>ODD</v>
      </c>
      <c r="F10386" t="str">
        <f>IF(D10386&lt;=18,"LOW (1-18)","HIGH (19-36)")</f>
        <v>LOW (1-18)</v>
      </c>
      <c r="G10386">
        <f>INT((D10386-1)/6)+1</f>
        <v>3</v>
      </c>
      <c r="H10386">
        <f>MOD(D10386-1,6)+1</f>
        <v>1</v>
      </c>
      <c r="I10386">
        <f>37-D10386</f>
        <v>24</v>
      </c>
      <c r="J10386">
        <f>ABS(D10386-D10387)</f>
        <v>10</v>
      </c>
      <c r="K10386">
        <f>AVERAGE(D10386:D10390)</f>
        <v>13</v>
      </c>
      <c r="L10386">
        <f>AVERAGE(D10386:D10405)</f>
        <v>13</v>
      </c>
      <c r="M10386">
        <f>K10386-L10386</f>
        <v>0</v>
      </c>
      <c r="N10386" t="str">
        <f>IF(K10386&gt;L10386,"HIGH ZONE BIAS",IF(K10386&lt;L10386,"LOW ZONE BIAS","EQUILIBRIUM"))</f>
        <v>EQUILIBRIUM</v>
      </c>
    </row>
    <row r="10387">
      <c r="A10387">
        <v>17184</v>
      </c>
      <c r="B10387" t="str">
        <v>2018-01-26</v>
      </c>
      <c r="C10387" t="str">
        <v>Afternoon</v>
      </c>
      <c r="D10387">
        <v>3</v>
      </c>
      <c r="E10387" t="str">
        <f>IF(MOD(D10387,2)=0,"EVEN","ODD")</f>
        <v>ODD</v>
      </c>
      <c r="F10387" t="str">
        <f>IF(D10387&lt;=18,"LOW (1-18)","HIGH (19-36)")</f>
        <v>LOW (1-18)</v>
      </c>
      <c r="G10387">
        <f>INT((D10387-1)/6)+1</f>
        <v>1</v>
      </c>
      <c r="H10387">
        <f>MOD(D10387-1,6)+1</f>
        <v>3</v>
      </c>
      <c r="I10387">
        <f>37-D10387</f>
        <v>34</v>
      </c>
      <c r="J10387">
        <f>ABS(D10387-D10388)</f>
        <v>9</v>
      </c>
      <c r="K10387">
        <f>AVERAGE(D10387:D10391)</f>
        <v>3</v>
      </c>
      <c r="L10387">
        <f>AVERAGE(D10387:D10406)</f>
        <v>3</v>
      </c>
      <c r="M10387">
        <f>K10387-L10387</f>
        <v>0</v>
      </c>
      <c r="N10387" t="str">
        <f>IF(K10387&gt;L10387,"HIGH ZONE BIAS",IF(K10387&lt;L10387,"LOW ZONE BIAS","EQUILIBRIUM"))</f>
        <v>EQUILIBRIUM</v>
      </c>
    </row>
    <row r="10388">
      <c r="A10388">
        <v>17183</v>
      </c>
      <c r="B10388" t="str">
        <v>2018-01-26</v>
      </c>
      <c r="C10388" t="str">
        <v>Midday</v>
      </c>
      <c r="D10388">
        <v>12</v>
      </c>
      <c r="E10388" t="str">
        <f>IF(MOD(D10388,2)=0,"EVEN","ODD")</f>
        <v>EVEN</v>
      </c>
      <c r="F10388" t="str">
        <f>IF(D10388&lt;=18,"LOW (1-18)","HIGH (19-36)")</f>
        <v>LOW (1-18)</v>
      </c>
      <c r="G10388">
        <f>INT((D10388-1)/6)+1</f>
        <v>2</v>
      </c>
      <c r="H10388">
        <f>MOD(D10388-1,6)+1</f>
        <v>6</v>
      </c>
      <c r="I10388">
        <f>37-D10388</f>
        <v>25</v>
      </c>
      <c r="J10388">
        <f>ABS(D10388-D10389)</f>
        <v>11</v>
      </c>
      <c r="K10388">
        <f>AVERAGE(D10388:D10392)</f>
        <v>12</v>
      </c>
      <c r="L10388">
        <f>AVERAGE(D10388:D10407)</f>
        <v>12</v>
      </c>
      <c r="M10388">
        <f>K10388-L10388</f>
        <v>0</v>
      </c>
      <c r="N10388" t="str">
        <f>IF(K10388&gt;L10388,"HIGH ZONE BIAS",IF(K10388&lt;L10388,"LOW ZONE BIAS","EQUILIBRIUM"))</f>
        <v>EQUILIBRIUM</v>
      </c>
    </row>
    <row r="10389">
      <c r="A10389">
        <v>17182</v>
      </c>
      <c r="B10389" t="str">
        <v>2018-01-26</v>
      </c>
      <c r="C10389" t="str">
        <v>Morning</v>
      </c>
      <c r="D10389">
        <v>23</v>
      </c>
      <c r="E10389" t="str">
        <f>IF(MOD(D10389,2)=0,"EVEN","ODD")</f>
        <v>ODD</v>
      </c>
      <c r="F10389" t="str">
        <f>IF(D10389&lt;=18,"LOW (1-18)","HIGH (19-36)")</f>
        <v>HIGH (19-36)</v>
      </c>
      <c r="G10389">
        <f>INT((D10389-1)/6)+1</f>
        <v>4</v>
      </c>
      <c r="H10389">
        <f>MOD(D10389-1,6)+1</f>
        <v>5</v>
      </c>
      <c r="I10389">
        <f>37-D10389</f>
        <v>14</v>
      </c>
      <c r="J10389">
        <f>ABS(D10389-D10390)</f>
        <v>15</v>
      </c>
      <c r="K10389">
        <f>AVERAGE(D10389:D10393)</f>
        <v>23</v>
      </c>
      <c r="L10389">
        <f>AVERAGE(D10389:D10408)</f>
        <v>23</v>
      </c>
      <c r="M10389">
        <f>K10389-L10389</f>
        <v>0</v>
      </c>
      <c r="N10389" t="str">
        <f>IF(K10389&gt;L10389,"HIGH ZONE BIAS",IF(K10389&lt;L10389,"LOW ZONE BIAS","EQUILIBRIUM"))</f>
        <v>EQUILIBRIUM</v>
      </c>
    </row>
    <row r="10390">
      <c r="A10390">
        <v>17181</v>
      </c>
      <c r="B10390" t="str">
        <v>2018-01-25</v>
      </c>
      <c r="C10390" t="str">
        <v>Evening</v>
      </c>
      <c r="D10390">
        <v>8</v>
      </c>
      <c r="E10390" t="str">
        <f>IF(MOD(D10390,2)=0,"EVEN","ODD")</f>
        <v>EVEN</v>
      </c>
      <c r="F10390" t="str">
        <f>IF(D10390&lt;=18,"LOW (1-18)","HIGH (19-36)")</f>
        <v>LOW (1-18)</v>
      </c>
      <c r="G10390">
        <f>INT((D10390-1)/6)+1</f>
        <v>2</v>
      </c>
      <c r="H10390">
        <f>MOD(D10390-1,6)+1</f>
        <v>2</v>
      </c>
      <c r="I10390">
        <f>37-D10390</f>
        <v>29</v>
      </c>
      <c r="J10390">
        <f>ABS(D10390-D10391)</f>
        <v>1</v>
      </c>
      <c r="K10390">
        <f>AVERAGE(D10390:D10394)</f>
        <v>8</v>
      </c>
      <c r="L10390">
        <f>AVERAGE(D10390:D10409)</f>
        <v>8</v>
      </c>
      <c r="M10390">
        <f>K10390-L10390</f>
        <v>0</v>
      </c>
      <c r="N10390" t="str">
        <f>IF(K10390&gt;L10390,"HIGH ZONE BIAS",IF(K10390&lt;L10390,"LOW ZONE BIAS","EQUILIBRIUM"))</f>
        <v>EQUILIBRIUM</v>
      </c>
    </row>
    <row r="10391">
      <c r="A10391">
        <v>17180</v>
      </c>
      <c r="B10391" t="str">
        <v>2018-01-25</v>
      </c>
      <c r="C10391" t="str">
        <v>Afternoon</v>
      </c>
      <c r="D10391">
        <v>7</v>
      </c>
      <c r="E10391" t="str">
        <f>IF(MOD(D10391,2)=0,"EVEN","ODD")</f>
        <v>ODD</v>
      </c>
      <c r="F10391" t="str">
        <f>IF(D10391&lt;=18,"LOW (1-18)","HIGH (19-36)")</f>
        <v>LOW (1-18)</v>
      </c>
      <c r="G10391">
        <f>INT((D10391-1)/6)+1</f>
        <v>2</v>
      </c>
      <c r="H10391">
        <f>MOD(D10391-1,6)+1</f>
        <v>1</v>
      </c>
      <c r="I10391">
        <f>37-D10391</f>
        <v>30</v>
      </c>
      <c r="J10391">
        <f>ABS(D10391-D10392)</f>
        <v>29</v>
      </c>
      <c r="K10391">
        <f>AVERAGE(D10391:D10395)</f>
        <v>7</v>
      </c>
      <c r="L10391">
        <f>AVERAGE(D10391:D10410)</f>
        <v>7</v>
      </c>
      <c r="M10391">
        <f>K10391-L10391</f>
        <v>0</v>
      </c>
      <c r="N10391" t="str">
        <f>IF(K10391&gt;L10391,"HIGH ZONE BIAS",IF(K10391&lt;L10391,"LOW ZONE BIAS","EQUILIBRIUM"))</f>
        <v>EQUILIBRIUM</v>
      </c>
    </row>
    <row r="10392">
      <c r="A10392">
        <v>17179</v>
      </c>
      <c r="B10392" t="str">
        <v>2018-01-25</v>
      </c>
      <c r="C10392" t="str">
        <v>Midday</v>
      </c>
      <c r="D10392">
        <v>36</v>
      </c>
      <c r="E10392" t="str">
        <f>IF(MOD(D10392,2)=0,"EVEN","ODD")</f>
        <v>EVEN</v>
      </c>
      <c r="F10392" t="str">
        <f>IF(D10392&lt;=18,"LOW (1-18)","HIGH (19-36)")</f>
        <v>HIGH (19-36)</v>
      </c>
      <c r="G10392">
        <f>INT((D10392-1)/6)+1</f>
        <v>6</v>
      </c>
      <c r="H10392">
        <f>MOD(D10392-1,6)+1</f>
        <v>6</v>
      </c>
      <c r="I10392">
        <f>37-D10392</f>
        <v>1</v>
      </c>
      <c r="J10392">
        <f>ABS(D10392-D10393)</f>
        <v>4</v>
      </c>
      <c r="K10392">
        <f>AVERAGE(D10392:D10396)</f>
        <v>36</v>
      </c>
      <c r="L10392">
        <f>AVERAGE(D10392:D10411)</f>
        <v>36</v>
      </c>
      <c r="M10392">
        <f>K10392-L10392</f>
        <v>0</v>
      </c>
      <c r="N10392" t="str">
        <f>IF(K10392&gt;L10392,"HIGH ZONE BIAS",IF(K10392&lt;L10392,"LOW ZONE BIAS","EQUILIBRIUM"))</f>
        <v>EQUILIBRIUM</v>
      </c>
    </row>
    <row r="10393">
      <c r="A10393">
        <v>17178</v>
      </c>
      <c r="B10393" t="str">
        <v>2018-01-25</v>
      </c>
      <c r="C10393" t="str">
        <v>Morning</v>
      </c>
      <c r="D10393">
        <v>32</v>
      </c>
      <c r="E10393" t="str">
        <f>IF(MOD(D10393,2)=0,"EVEN","ODD")</f>
        <v>EVEN</v>
      </c>
      <c r="F10393" t="str">
        <f>IF(D10393&lt;=18,"LOW (1-18)","HIGH (19-36)")</f>
        <v>HIGH (19-36)</v>
      </c>
      <c r="G10393">
        <f>INT((D10393-1)/6)+1</f>
        <v>6</v>
      </c>
      <c r="H10393">
        <f>MOD(D10393-1,6)+1</f>
        <v>2</v>
      </c>
      <c r="I10393">
        <f>37-D10393</f>
        <v>5</v>
      </c>
      <c r="J10393">
        <f>ABS(D10393-D10394)</f>
        <v>9</v>
      </c>
      <c r="K10393">
        <f>AVERAGE(D10393:D10397)</f>
        <v>32</v>
      </c>
      <c r="L10393">
        <f>AVERAGE(D10393:D10412)</f>
        <v>32</v>
      </c>
      <c r="M10393">
        <f>K10393-L10393</f>
        <v>0</v>
      </c>
      <c r="N10393" t="str">
        <f>IF(K10393&gt;L10393,"HIGH ZONE BIAS",IF(K10393&lt;L10393,"LOW ZONE BIAS","EQUILIBRIUM"))</f>
        <v>EQUILIBRIUM</v>
      </c>
    </row>
    <row r="10394">
      <c r="A10394">
        <v>17177</v>
      </c>
      <c r="B10394" t="str">
        <v>2018-01-24</v>
      </c>
      <c r="C10394" t="str">
        <v>Evening</v>
      </c>
      <c r="D10394">
        <v>23</v>
      </c>
      <c r="E10394" t="str">
        <f>IF(MOD(D10394,2)=0,"EVEN","ODD")</f>
        <v>ODD</v>
      </c>
      <c r="F10394" t="str">
        <f>IF(D10394&lt;=18,"LOW (1-18)","HIGH (19-36)")</f>
        <v>HIGH (19-36)</v>
      </c>
      <c r="G10394">
        <f>INT((D10394-1)/6)+1</f>
        <v>4</v>
      </c>
      <c r="H10394">
        <f>MOD(D10394-1,6)+1</f>
        <v>5</v>
      </c>
      <c r="I10394">
        <f>37-D10394</f>
        <v>14</v>
      </c>
      <c r="J10394">
        <f>ABS(D10394-D10395)</f>
        <v>1</v>
      </c>
      <c r="K10394">
        <f>AVERAGE(D10394:D10398)</f>
        <v>23</v>
      </c>
      <c r="L10394">
        <f>AVERAGE(D10394:D10413)</f>
        <v>23</v>
      </c>
      <c r="M10394">
        <f>K10394-L10394</f>
        <v>0</v>
      </c>
      <c r="N10394" t="str">
        <f>IF(K10394&gt;L10394,"HIGH ZONE BIAS",IF(K10394&lt;L10394,"LOW ZONE BIAS","EQUILIBRIUM"))</f>
        <v>EQUILIBRIUM</v>
      </c>
    </row>
    <row r="10395">
      <c r="A10395">
        <v>17176</v>
      </c>
      <c r="B10395" t="str">
        <v>2018-01-24</v>
      </c>
      <c r="C10395" t="str">
        <v>Afternoon</v>
      </c>
      <c r="D10395">
        <v>22</v>
      </c>
      <c r="E10395" t="str">
        <f>IF(MOD(D10395,2)=0,"EVEN","ODD")</f>
        <v>EVEN</v>
      </c>
      <c r="F10395" t="str">
        <f>IF(D10395&lt;=18,"LOW (1-18)","HIGH (19-36)")</f>
        <v>HIGH (19-36)</v>
      </c>
      <c r="G10395">
        <f>INT((D10395-1)/6)+1</f>
        <v>4</v>
      </c>
      <c r="H10395">
        <f>MOD(D10395-1,6)+1</f>
        <v>4</v>
      </c>
      <c r="I10395">
        <f>37-D10395</f>
        <v>15</v>
      </c>
      <c r="J10395">
        <f>ABS(D10395-D10396)</f>
        <v>12</v>
      </c>
      <c r="K10395">
        <f>AVERAGE(D10395:D10399)</f>
        <v>22</v>
      </c>
      <c r="L10395">
        <f>AVERAGE(D10395:D10414)</f>
        <v>22</v>
      </c>
      <c r="M10395">
        <f>K10395-L10395</f>
        <v>0</v>
      </c>
      <c r="N10395" t="str">
        <f>IF(K10395&gt;L10395,"HIGH ZONE BIAS",IF(K10395&lt;L10395,"LOW ZONE BIAS","EQUILIBRIUM"))</f>
        <v>EQUILIBRIUM</v>
      </c>
    </row>
    <row r="10396">
      <c r="A10396">
        <v>17175</v>
      </c>
      <c r="B10396" t="str">
        <v>2018-01-24</v>
      </c>
      <c r="C10396" t="str">
        <v>Midday</v>
      </c>
      <c r="D10396">
        <v>10</v>
      </c>
      <c r="E10396" t="str">
        <f>IF(MOD(D10396,2)=0,"EVEN","ODD")</f>
        <v>EVEN</v>
      </c>
      <c r="F10396" t="str">
        <f>IF(D10396&lt;=18,"LOW (1-18)","HIGH (19-36)")</f>
        <v>LOW (1-18)</v>
      </c>
      <c r="G10396">
        <f>INT((D10396-1)/6)+1</f>
        <v>2</v>
      </c>
      <c r="H10396">
        <f>MOD(D10396-1,6)+1</f>
        <v>4</v>
      </c>
      <c r="I10396">
        <f>37-D10396</f>
        <v>27</v>
      </c>
      <c r="J10396">
        <f>ABS(D10396-D10397)</f>
        <v>7</v>
      </c>
      <c r="K10396">
        <f>AVERAGE(D10396:D10400)</f>
        <v>10</v>
      </c>
      <c r="L10396">
        <f>AVERAGE(D10396:D10415)</f>
        <v>10</v>
      </c>
      <c r="M10396">
        <f>K10396-L10396</f>
        <v>0</v>
      </c>
      <c r="N10396" t="str">
        <f>IF(K10396&gt;L10396,"HIGH ZONE BIAS",IF(K10396&lt;L10396,"LOW ZONE BIAS","EQUILIBRIUM"))</f>
        <v>EQUILIBRIUM</v>
      </c>
    </row>
    <row r="10397">
      <c r="A10397">
        <v>17174</v>
      </c>
      <c r="B10397" t="str">
        <v>2018-01-24</v>
      </c>
      <c r="C10397" t="str">
        <v>Morning</v>
      </c>
      <c r="D10397">
        <v>3</v>
      </c>
      <c r="E10397" t="str">
        <f>IF(MOD(D10397,2)=0,"EVEN","ODD")</f>
        <v>ODD</v>
      </c>
      <c r="F10397" t="str">
        <f>IF(D10397&lt;=18,"LOW (1-18)","HIGH (19-36)")</f>
        <v>LOW (1-18)</v>
      </c>
      <c r="G10397">
        <f>INT((D10397-1)/6)+1</f>
        <v>1</v>
      </c>
      <c r="H10397">
        <f>MOD(D10397-1,6)+1</f>
        <v>3</v>
      </c>
      <c r="I10397">
        <f>37-D10397</f>
        <v>34</v>
      </c>
      <c r="J10397">
        <f>ABS(D10397-D10398)</f>
        <v>21</v>
      </c>
      <c r="K10397">
        <f>AVERAGE(D10397:D10401)</f>
        <v>3</v>
      </c>
      <c r="L10397">
        <f>AVERAGE(D10397:D10416)</f>
        <v>3</v>
      </c>
      <c r="M10397">
        <f>K10397-L10397</f>
        <v>0</v>
      </c>
      <c r="N10397" t="str">
        <f>IF(K10397&gt;L10397,"HIGH ZONE BIAS",IF(K10397&lt;L10397,"LOW ZONE BIAS","EQUILIBRIUM"))</f>
        <v>EQUILIBRIUM</v>
      </c>
    </row>
    <row r="10398">
      <c r="A10398">
        <v>17173</v>
      </c>
      <c r="B10398" t="str">
        <v>2018-01-23</v>
      </c>
      <c r="C10398" t="str">
        <v>Evening</v>
      </c>
      <c r="D10398">
        <v>24</v>
      </c>
      <c r="E10398" t="str">
        <f>IF(MOD(D10398,2)=0,"EVEN","ODD")</f>
        <v>EVEN</v>
      </c>
      <c r="F10398" t="str">
        <f>IF(D10398&lt;=18,"LOW (1-18)","HIGH (19-36)")</f>
        <v>HIGH (19-36)</v>
      </c>
      <c r="G10398">
        <f>INT((D10398-1)/6)+1</f>
        <v>4</v>
      </c>
      <c r="H10398">
        <f>MOD(D10398-1,6)+1</f>
        <v>6</v>
      </c>
      <c r="I10398">
        <f>37-D10398</f>
        <v>13</v>
      </c>
      <c r="J10398">
        <f>ABS(D10398-D10399)</f>
        <v>18</v>
      </c>
      <c r="K10398">
        <f>AVERAGE(D10398:D10402)</f>
        <v>24</v>
      </c>
      <c r="L10398">
        <f>AVERAGE(D10398:D10417)</f>
        <v>24</v>
      </c>
      <c r="M10398">
        <f>K10398-L10398</f>
        <v>0</v>
      </c>
      <c r="N10398" t="str">
        <f>IF(K10398&gt;L10398,"HIGH ZONE BIAS",IF(K10398&lt;L10398,"LOW ZONE BIAS","EQUILIBRIUM"))</f>
        <v>EQUILIBRIUM</v>
      </c>
    </row>
    <row r="10399">
      <c r="A10399">
        <v>17172</v>
      </c>
      <c r="B10399" t="str">
        <v>2018-01-23</v>
      </c>
      <c r="C10399" t="str">
        <v>Afternoon</v>
      </c>
      <c r="D10399">
        <v>6</v>
      </c>
      <c r="E10399" t="str">
        <f>IF(MOD(D10399,2)=0,"EVEN","ODD")</f>
        <v>EVEN</v>
      </c>
      <c r="F10399" t="str">
        <f>IF(D10399&lt;=18,"LOW (1-18)","HIGH (19-36)")</f>
        <v>LOW (1-18)</v>
      </c>
      <c r="G10399">
        <f>INT((D10399-1)/6)+1</f>
        <v>1</v>
      </c>
      <c r="H10399">
        <f>MOD(D10399-1,6)+1</f>
        <v>6</v>
      </c>
      <c r="I10399">
        <f>37-D10399</f>
        <v>31</v>
      </c>
      <c r="J10399">
        <f>ABS(D10399-D10400)</f>
        <v>20</v>
      </c>
      <c r="K10399">
        <f>AVERAGE(D10399:D10403)</f>
        <v>6</v>
      </c>
      <c r="L10399">
        <f>AVERAGE(D10399:D10418)</f>
        <v>6</v>
      </c>
      <c r="M10399">
        <f>K10399-L10399</f>
        <v>0</v>
      </c>
      <c r="N10399" t="str">
        <f>IF(K10399&gt;L10399,"HIGH ZONE BIAS",IF(K10399&lt;L10399,"LOW ZONE BIAS","EQUILIBRIUM"))</f>
        <v>EQUILIBRIUM</v>
      </c>
    </row>
    <row r="10400">
      <c r="A10400">
        <v>17171</v>
      </c>
      <c r="B10400" t="str">
        <v>2018-01-23</v>
      </c>
      <c r="C10400" t="str">
        <v>Midday</v>
      </c>
      <c r="D10400">
        <v>26</v>
      </c>
      <c r="E10400" t="str">
        <f>IF(MOD(D10400,2)=0,"EVEN","ODD")</f>
        <v>EVEN</v>
      </c>
      <c r="F10400" t="str">
        <f>IF(D10400&lt;=18,"LOW (1-18)","HIGH (19-36)")</f>
        <v>HIGH (19-36)</v>
      </c>
      <c r="G10400">
        <f>INT((D10400-1)/6)+1</f>
        <v>5</v>
      </c>
      <c r="H10400">
        <f>MOD(D10400-1,6)+1</f>
        <v>2</v>
      </c>
      <c r="I10400">
        <f>37-D10400</f>
        <v>11</v>
      </c>
      <c r="J10400">
        <f>ABS(D10400-D10401)</f>
        <v>5</v>
      </c>
      <c r="K10400">
        <f>AVERAGE(D10400:D10404)</f>
        <v>26</v>
      </c>
      <c r="L10400">
        <f>AVERAGE(D10400:D10419)</f>
        <v>26</v>
      </c>
      <c r="M10400">
        <f>K10400-L10400</f>
        <v>0</v>
      </c>
      <c r="N10400" t="str">
        <f>IF(K10400&gt;L10400,"HIGH ZONE BIAS",IF(K10400&lt;L10400,"LOW ZONE BIAS","EQUILIBRIUM"))</f>
        <v>EQUILIBRIUM</v>
      </c>
    </row>
    <row r="10401">
      <c r="A10401">
        <v>17170</v>
      </c>
      <c r="B10401" t="str">
        <v>2018-01-23</v>
      </c>
      <c r="C10401" t="str">
        <v>Morning</v>
      </c>
      <c r="D10401">
        <v>31</v>
      </c>
      <c r="E10401" t="str">
        <f>IF(MOD(D10401,2)=0,"EVEN","ODD")</f>
        <v>ODD</v>
      </c>
      <c r="F10401" t="str">
        <f>IF(D10401&lt;=18,"LOW (1-18)","HIGH (19-36)")</f>
        <v>HIGH (19-36)</v>
      </c>
      <c r="G10401">
        <f>INT((D10401-1)/6)+1</f>
        <v>6</v>
      </c>
      <c r="H10401">
        <f>MOD(D10401-1,6)+1</f>
        <v>1</v>
      </c>
      <c r="I10401">
        <f>37-D10401</f>
        <v>6</v>
      </c>
      <c r="J10401">
        <f>ABS(D10401-D10402)</f>
        <v>4</v>
      </c>
      <c r="K10401">
        <f>AVERAGE(D10401:D10405)</f>
        <v>31</v>
      </c>
      <c r="L10401">
        <f>AVERAGE(D10401:D10420)</f>
        <v>31</v>
      </c>
      <c r="M10401">
        <f>K10401-L10401</f>
        <v>0</v>
      </c>
      <c r="N10401" t="str">
        <f>IF(K10401&gt;L10401,"HIGH ZONE BIAS",IF(K10401&lt;L10401,"LOW ZONE BIAS","EQUILIBRIUM"))</f>
        <v>EQUILIBRIUM</v>
      </c>
    </row>
    <row r="10402">
      <c r="A10402">
        <v>17169</v>
      </c>
      <c r="B10402" t="str">
        <v>2018-01-22</v>
      </c>
      <c r="C10402" t="str">
        <v>Evening</v>
      </c>
      <c r="D10402">
        <v>35</v>
      </c>
      <c r="E10402" t="str">
        <f>IF(MOD(D10402,2)=0,"EVEN","ODD")</f>
        <v>ODD</v>
      </c>
      <c r="F10402" t="str">
        <f>IF(D10402&lt;=18,"LOW (1-18)","HIGH (19-36)")</f>
        <v>HIGH (19-36)</v>
      </c>
      <c r="G10402">
        <f>INT((D10402-1)/6)+1</f>
        <v>6</v>
      </c>
      <c r="H10402">
        <f>MOD(D10402-1,6)+1</f>
        <v>5</v>
      </c>
      <c r="I10402">
        <f>37-D10402</f>
        <v>2</v>
      </c>
      <c r="J10402">
        <f>ABS(D10402-D10403)</f>
        <v>19</v>
      </c>
      <c r="K10402">
        <f>AVERAGE(D10402:D10406)</f>
        <v>35</v>
      </c>
      <c r="L10402">
        <f>AVERAGE(D10402:D10421)</f>
        <v>35</v>
      </c>
      <c r="M10402">
        <f>K10402-L10402</f>
        <v>0</v>
      </c>
      <c r="N10402" t="str">
        <f>IF(K10402&gt;L10402,"HIGH ZONE BIAS",IF(K10402&lt;L10402,"LOW ZONE BIAS","EQUILIBRIUM"))</f>
        <v>EQUILIBRIUM</v>
      </c>
    </row>
    <row r="10403">
      <c r="A10403">
        <v>17168</v>
      </c>
      <c r="B10403" t="str">
        <v>2018-01-22</v>
      </c>
      <c r="C10403" t="str">
        <v>Afternoon</v>
      </c>
      <c r="D10403">
        <v>16</v>
      </c>
      <c r="E10403" t="str">
        <f>IF(MOD(D10403,2)=0,"EVEN","ODD")</f>
        <v>EVEN</v>
      </c>
      <c r="F10403" t="str">
        <f>IF(D10403&lt;=18,"LOW (1-18)","HIGH (19-36)")</f>
        <v>LOW (1-18)</v>
      </c>
      <c r="G10403">
        <f>INT((D10403-1)/6)+1</f>
        <v>3</v>
      </c>
      <c r="H10403">
        <f>MOD(D10403-1,6)+1</f>
        <v>4</v>
      </c>
      <c r="I10403">
        <f>37-D10403</f>
        <v>21</v>
      </c>
      <c r="J10403">
        <f>ABS(D10403-D10404)</f>
        <v>4</v>
      </c>
      <c r="K10403">
        <f>AVERAGE(D10403:D10407)</f>
        <v>16</v>
      </c>
      <c r="L10403">
        <f>AVERAGE(D10403:D10422)</f>
        <v>16</v>
      </c>
      <c r="M10403">
        <f>K10403-L10403</f>
        <v>0</v>
      </c>
      <c r="N10403" t="str">
        <f>IF(K10403&gt;L10403,"HIGH ZONE BIAS",IF(K10403&lt;L10403,"LOW ZONE BIAS","EQUILIBRIUM"))</f>
        <v>EQUILIBRIUM</v>
      </c>
    </row>
    <row r="10404">
      <c r="A10404">
        <v>17167</v>
      </c>
      <c r="B10404" t="str">
        <v>2018-01-22</v>
      </c>
      <c r="C10404" t="str">
        <v>Midday</v>
      </c>
      <c r="D10404">
        <v>20</v>
      </c>
      <c r="E10404" t="str">
        <f>IF(MOD(D10404,2)=0,"EVEN","ODD")</f>
        <v>EVEN</v>
      </c>
      <c r="F10404" t="str">
        <f>IF(D10404&lt;=18,"LOW (1-18)","HIGH (19-36)")</f>
        <v>HIGH (19-36)</v>
      </c>
      <c r="G10404">
        <f>INT((D10404-1)/6)+1</f>
        <v>4</v>
      </c>
      <c r="H10404">
        <f>MOD(D10404-1,6)+1</f>
        <v>2</v>
      </c>
      <c r="I10404">
        <f>37-D10404</f>
        <v>17</v>
      </c>
      <c r="J10404">
        <f>ABS(D10404-D10405)</f>
        <v>14</v>
      </c>
      <c r="K10404">
        <f>AVERAGE(D10404:D10408)</f>
        <v>20</v>
      </c>
      <c r="L10404">
        <f>AVERAGE(D10404:D10423)</f>
        <v>20</v>
      </c>
      <c r="M10404">
        <f>K10404-L10404</f>
        <v>0</v>
      </c>
      <c r="N10404" t="str">
        <f>IF(K10404&gt;L10404,"HIGH ZONE BIAS",IF(K10404&lt;L10404,"LOW ZONE BIAS","EQUILIBRIUM"))</f>
        <v>EQUILIBRIUM</v>
      </c>
    </row>
    <row r="10405">
      <c r="A10405">
        <v>17166</v>
      </c>
      <c r="B10405" t="str">
        <v>2018-01-22</v>
      </c>
      <c r="C10405" t="str">
        <v>Morning</v>
      </c>
      <c r="D10405">
        <v>6</v>
      </c>
      <c r="E10405" t="str">
        <f>IF(MOD(D10405,2)=0,"EVEN","ODD")</f>
        <v>EVEN</v>
      </c>
      <c r="F10405" t="str">
        <f>IF(D10405&lt;=18,"LOW (1-18)","HIGH (19-36)")</f>
        <v>LOW (1-18)</v>
      </c>
      <c r="G10405">
        <f>INT((D10405-1)/6)+1</f>
        <v>1</v>
      </c>
      <c r="H10405">
        <f>MOD(D10405-1,6)+1</f>
        <v>6</v>
      </c>
      <c r="I10405">
        <f>37-D10405</f>
        <v>31</v>
      </c>
      <c r="J10405">
        <f>ABS(D10405-D10406)</f>
        <v>5</v>
      </c>
      <c r="K10405">
        <f>AVERAGE(D10405:D10409)</f>
        <v>6</v>
      </c>
      <c r="L10405">
        <f>AVERAGE(D10405:D10424)</f>
        <v>6</v>
      </c>
      <c r="M10405">
        <f>K10405-L10405</f>
        <v>0</v>
      </c>
      <c r="N10405" t="str">
        <f>IF(K10405&gt;L10405,"HIGH ZONE BIAS",IF(K10405&lt;L10405,"LOW ZONE BIAS","EQUILIBRIUM"))</f>
        <v>EQUILIBRIUM</v>
      </c>
    </row>
    <row r="10406">
      <c r="A10406">
        <v>17165</v>
      </c>
      <c r="B10406" t="str">
        <v>2018-01-20</v>
      </c>
      <c r="C10406" t="str">
        <v>Evening</v>
      </c>
      <c r="D10406">
        <v>11</v>
      </c>
      <c r="E10406" t="str">
        <f>IF(MOD(D10406,2)=0,"EVEN","ODD")</f>
        <v>ODD</v>
      </c>
      <c r="F10406" t="str">
        <f>IF(D10406&lt;=18,"LOW (1-18)","HIGH (19-36)")</f>
        <v>LOW (1-18)</v>
      </c>
      <c r="G10406">
        <f>INT((D10406-1)/6)+1</f>
        <v>2</v>
      </c>
      <c r="H10406">
        <f>MOD(D10406-1,6)+1</f>
        <v>5</v>
      </c>
      <c r="I10406">
        <f>37-D10406</f>
        <v>26</v>
      </c>
      <c r="J10406">
        <f>ABS(D10406-D10407)</f>
        <v>12</v>
      </c>
      <c r="K10406">
        <f>AVERAGE(D10406:D10410)</f>
        <v>11</v>
      </c>
      <c r="L10406">
        <f>AVERAGE(D10406:D10425)</f>
        <v>11</v>
      </c>
      <c r="M10406">
        <f>K10406-L10406</f>
        <v>0</v>
      </c>
      <c r="N10406" t="str">
        <f>IF(K10406&gt;L10406,"HIGH ZONE BIAS",IF(K10406&lt;L10406,"LOW ZONE BIAS","EQUILIBRIUM"))</f>
        <v>EQUILIBRIUM</v>
      </c>
    </row>
    <row r="10407">
      <c r="A10407">
        <v>17164</v>
      </c>
      <c r="B10407" t="str">
        <v>2018-01-20</v>
      </c>
      <c r="C10407" t="str">
        <v>Afternoon</v>
      </c>
      <c r="D10407">
        <v>23</v>
      </c>
      <c r="E10407" t="str">
        <f>IF(MOD(D10407,2)=0,"EVEN","ODD")</f>
        <v>ODD</v>
      </c>
      <c r="F10407" t="str">
        <f>IF(D10407&lt;=18,"LOW (1-18)","HIGH (19-36)")</f>
        <v>HIGH (19-36)</v>
      </c>
      <c r="G10407">
        <f>INT((D10407-1)/6)+1</f>
        <v>4</v>
      </c>
      <c r="H10407">
        <f>MOD(D10407-1,6)+1</f>
        <v>5</v>
      </c>
      <c r="I10407">
        <f>37-D10407</f>
        <v>14</v>
      </c>
      <c r="J10407">
        <f>ABS(D10407-D10408)</f>
        <v>2</v>
      </c>
      <c r="K10407">
        <f>AVERAGE(D10407:D10411)</f>
        <v>23</v>
      </c>
      <c r="L10407">
        <f>AVERAGE(D10407:D10426)</f>
        <v>23</v>
      </c>
      <c r="M10407">
        <f>K10407-L10407</f>
        <v>0</v>
      </c>
      <c r="N10407" t="str">
        <f>IF(K10407&gt;L10407,"HIGH ZONE BIAS",IF(K10407&lt;L10407,"LOW ZONE BIAS","EQUILIBRIUM"))</f>
        <v>EQUILIBRIUM</v>
      </c>
    </row>
    <row r="10408">
      <c r="A10408">
        <v>17163</v>
      </c>
      <c r="B10408" t="str">
        <v>2018-01-20</v>
      </c>
      <c r="C10408" t="str">
        <v>Midday</v>
      </c>
      <c r="D10408">
        <v>21</v>
      </c>
      <c r="E10408" t="str">
        <f>IF(MOD(D10408,2)=0,"EVEN","ODD")</f>
        <v>ODD</v>
      </c>
      <c r="F10408" t="str">
        <f>IF(D10408&lt;=18,"LOW (1-18)","HIGH (19-36)")</f>
        <v>HIGH (19-36)</v>
      </c>
      <c r="G10408">
        <f>INT((D10408-1)/6)+1</f>
        <v>4</v>
      </c>
      <c r="H10408">
        <f>MOD(D10408-1,6)+1</f>
        <v>3</v>
      </c>
      <c r="I10408">
        <f>37-D10408</f>
        <v>16</v>
      </c>
      <c r="J10408">
        <f>ABS(D10408-D10409)</f>
        <v>17</v>
      </c>
      <c r="K10408">
        <f>AVERAGE(D10408:D10412)</f>
        <v>21</v>
      </c>
      <c r="L10408">
        <f>AVERAGE(D10408:D10427)</f>
        <v>21</v>
      </c>
      <c r="M10408">
        <f>K10408-L10408</f>
        <v>0</v>
      </c>
      <c r="N10408" t="str">
        <f>IF(K10408&gt;L10408,"HIGH ZONE BIAS",IF(K10408&lt;L10408,"LOW ZONE BIAS","EQUILIBRIUM"))</f>
        <v>EQUILIBRIUM</v>
      </c>
    </row>
    <row r="10409">
      <c r="A10409">
        <v>17162</v>
      </c>
      <c r="B10409" t="str">
        <v>2018-01-20</v>
      </c>
      <c r="C10409" t="str">
        <v>Morning</v>
      </c>
      <c r="D10409">
        <v>4</v>
      </c>
      <c r="E10409" t="str">
        <f>IF(MOD(D10409,2)=0,"EVEN","ODD")</f>
        <v>EVEN</v>
      </c>
      <c r="F10409" t="str">
        <f>IF(D10409&lt;=18,"LOW (1-18)","HIGH (19-36)")</f>
        <v>LOW (1-18)</v>
      </c>
      <c r="G10409">
        <f>INT((D10409-1)/6)+1</f>
        <v>1</v>
      </c>
      <c r="H10409">
        <f>MOD(D10409-1,6)+1</f>
        <v>4</v>
      </c>
      <c r="I10409">
        <f>37-D10409</f>
        <v>33</v>
      </c>
      <c r="J10409">
        <f>ABS(D10409-D10410)</f>
        <v>27</v>
      </c>
      <c r="K10409">
        <f>AVERAGE(D10409:D10413)</f>
        <v>4</v>
      </c>
      <c r="L10409">
        <f>AVERAGE(D10409:D10428)</f>
        <v>4</v>
      </c>
      <c r="M10409">
        <f>K10409-L10409</f>
        <v>0</v>
      </c>
      <c r="N10409" t="str">
        <f>IF(K10409&gt;L10409,"HIGH ZONE BIAS",IF(K10409&lt;L10409,"LOW ZONE BIAS","EQUILIBRIUM"))</f>
        <v>EQUILIBRIUM</v>
      </c>
    </row>
    <row r="10410">
      <c r="A10410">
        <v>17161</v>
      </c>
      <c r="B10410" t="str">
        <v>2018-01-19</v>
      </c>
      <c r="C10410" t="str">
        <v>Evening</v>
      </c>
      <c r="D10410">
        <v>31</v>
      </c>
      <c r="E10410" t="str">
        <f>IF(MOD(D10410,2)=0,"EVEN","ODD")</f>
        <v>ODD</v>
      </c>
      <c r="F10410" t="str">
        <f>IF(D10410&lt;=18,"LOW (1-18)","HIGH (19-36)")</f>
        <v>HIGH (19-36)</v>
      </c>
      <c r="G10410">
        <f>INT((D10410-1)/6)+1</f>
        <v>6</v>
      </c>
      <c r="H10410">
        <f>MOD(D10410-1,6)+1</f>
        <v>1</v>
      </c>
      <c r="I10410">
        <f>37-D10410</f>
        <v>6</v>
      </c>
      <c r="J10410">
        <f>ABS(D10410-D10411)</f>
        <v>30</v>
      </c>
      <c r="K10410">
        <f>AVERAGE(D10410:D10414)</f>
        <v>31</v>
      </c>
      <c r="L10410">
        <f>AVERAGE(D10410:D10429)</f>
        <v>31</v>
      </c>
      <c r="M10410">
        <f>K10410-L10410</f>
        <v>0</v>
      </c>
      <c r="N10410" t="str">
        <f>IF(K10410&gt;L10410,"HIGH ZONE BIAS",IF(K10410&lt;L10410,"LOW ZONE BIAS","EQUILIBRIUM"))</f>
        <v>EQUILIBRIUM</v>
      </c>
    </row>
    <row r="10411">
      <c r="A10411">
        <v>17160</v>
      </c>
      <c r="B10411" t="str">
        <v>2018-01-19</v>
      </c>
      <c r="C10411" t="str">
        <v>Afternoon</v>
      </c>
      <c r="D10411">
        <v>1</v>
      </c>
      <c r="E10411" t="str">
        <f>IF(MOD(D10411,2)=0,"EVEN","ODD")</f>
        <v>ODD</v>
      </c>
      <c r="F10411" t="str">
        <f>IF(D10411&lt;=18,"LOW (1-18)","HIGH (19-36)")</f>
        <v>LOW (1-18)</v>
      </c>
      <c r="G10411">
        <f>INT((D10411-1)/6)+1</f>
        <v>1</v>
      </c>
      <c r="H10411">
        <f>MOD(D10411-1,6)+1</f>
        <v>1</v>
      </c>
      <c r="I10411">
        <f>37-D10411</f>
        <v>36</v>
      </c>
      <c r="J10411">
        <f>ABS(D10411-D10412)</f>
        <v>16</v>
      </c>
      <c r="K10411">
        <f>AVERAGE(D10411:D10415)</f>
        <v>1</v>
      </c>
      <c r="L10411">
        <f>AVERAGE(D10411:D10430)</f>
        <v>1</v>
      </c>
      <c r="M10411">
        <f>K10411-L10411</f>
        <v>0</v>
      </c>
      <c r="N10411" t="str">
        <f>IF(K10411&gt;L10411,"HIGH ZONE BIAS",IF(K10411&lt;L10411,"LOW ZONE BIAS","EQUILIBRIUM"))</f>
        <v>EQUILIBRIUM</v>
      </c>
    </row>
    <row r="10412">
      <c r="A10412">
        <v>17159</v>
      </c>
      <c r="B10412" t="str">
        <v>2018-01-19</v>
      </c>
      <c r="C10412" t="str">
        <v>Midday</v>
      </c>
      <c r="D10412">
        <v>17</v>
      </c>
      <c r="E10412" t="str">
        <f>IF(MOD(D10412,2)=0,"EVEN","ODD")</f>
        <v>ODD</v>
      </c>
      <c r="F10412" t="str">
        <f>IF(D10412&lt;=18,"LOW (1-18)","HIGH (19-36)")</f>
        <v>LOW (1-18)</v>
      </c>
      <c r="G10412">
        <f>INT((D10412-1)/6)+1</f>
        <v>3</v>
      </c>
      <c r="H10412">
        <f>MOD(D10412-1,6)+1</f>
        <v>5</v>
      </c>
      <c r="I10412">
        <f>37-D10412</f>
        <v>20</v>
      </c>
      <c r="J10412">
        <f>ABS(D10412-D10413)</f>
        <v>17</v>
      </c>
      <c r="K10412">
        <f>AVERAGE(D10412:D10416)</f>
        <v>17</v>
      </c>
      <c r="L10412">
        <f>AVERAGE(D10412:D10431)</f>
        <v>17</v>
      </c>
      <c r="M10412">
        <f>K10412-L10412</f>
        <v>0</v>
      </c>
      <c r="N10412" t="str">
        <f>IF(K10412&gt;L10412,"HIGH ZONE BIAS",IF(K10412&lt;L10412,"LOW ZONE BIAS","EQUILIBRIUM"))</f>
        <v>EQUILIBRIUM</v>
      </c>
    </row>
    <row r="10413">
      <c r="A10413">
        <v>17158</v>
      </c>
      <c r="B10413" t="str">
        <v>2018-01-19</v>
      </c>
      <c r="C10413" t="str">
        <v>Morning</v>
      </c>
      <c r="D10413">
        <v>34</v>
      </c>
      <c r="E10413" t="str">
        <f>IF(MOD(D10413,2)=0,"EVEN","ODD")</f>
        <v>EVEN</v>
      </c>
      <c r="F10413" t="str">
        <f>IF(D10413&lt;=18,"LOW (1-18)","HIGH (19-36)")</f>
        <v>HIGH (19-36)</v>
      </c>
      <c r="G10413">
        <f>INT((D10413-1)/6)+1</f>
        <v>6</v>
      </c>
      <c r="H10413">
        <f>MOD(D10413-1,6)+1</f>
        <v>4</v>
      </c>
      <c r="I10413">
        <f>37-D10413</f>
        <v>3</v>
      </c>
      <c r="J10413">
        <f>ABS(D10413-D10414)</f>
        <v>16</v>
      </c>
      <c r="K10413">
        <f>AVERAGE(D10413:D10417)</f>
        <v>34</v>
      </c>
      <c r="L10413">
        <f>AVERAGE(D10413:D10432)</f>
        <v>34</v>
      </c>
      <c r="M10413">
        <f>K10413-L10413</f>
        <v>0</v>
      </c>
      <c r="N10413" t="str">
        <f>IF(K10413&gt;L10413,"HIGH ZONE BIAS",IF(K10413&lt;L10413,"LOW ZONE BIAS","EQUILIBRIUM"))</f>
        <v>EQUILIBRIUM</v>
      </c>
    </row>
    <row r="10414">
      <c r="A10414">
        <v>17157</v>
      </c>
      <c r="B10414" t="str">
        <v>2018-01-18</v>
      </c>
      <c r="C10414" t="str">
        <v>Evening</v>
      </c>
      <c r="D10414">
        <v>18</v>
      </c>
      <c r="E10414" t="str">
        <f>IF(MOD(D10414,2)=0,"EVEN","ODD")</f>
        <v>EVEN</v>
      </c>
      <c r="F10414" t="str">
        <f>IF(D10414&lt;=18,"LOW (1-18)","HIGH (19-36)")</f>
        <v>LOW (1-18)</v>
      </c>
      <c r="G10414">
        <f>INT((D10414-1)/6)+1</f>
        <v>3</v>
      </c>
      <c r="H10414">
        <f>MOD(D10414-1,6)+1</f>
        <v>6</v>
      </c>
      <c r="I10414">
        <f>37-D10414</f>
        <v>19</v>
      </c>
      <c r="J10414">
        <f>ABS(D10414-D10415)</f>
        <v>3</v>
      </c>
      <c r="K10414">
        <f>AVERAGE(D10414:D10418)</f>
        <v>18</v>
      </c>
      <c r="L10414">
        <f>AVERAGE(D10414:D10433)</f>
        <v>18</v>
      </c>
      <c r="M10414">
        <f>K10414-L10414</f>
        <v>0</v>
      </c>
      <c r="N10414" t="str">
        <f>IF(K10414&gt;L10414,"HIGH ZONE BIAS",IF(K10414&lt;L10414,"LOW ZONE BIAS","EQUILIBRIUM"))</f>
        <v>EQUILIBRIUM</v>
      </c>
    </row>
    <row r="10415">
      <c r="A10415">
        <v>17156</v>
      </c>
      <c r="B10415" t="str">
        <v>2018-01-18</v>
      </c>
      <c r="C10415" t="str">
        <v>Afternoon</v>
      </c>
      <c r="D10415">
        <v>15</v>
      </c>
      <c r="E10415" t="str">
        <f>IF(MOD(D10415,2)=0,"EVEN","ODD")</f>
        <v>ODD</v>
      </c>
      <c r="F10415" t="str">
        <f>IF(D10415&lt;=18,"LOW (1-18)","HIGH (19-36)")</f>
        <v>LOW (1-18)</v>
      </c>
      <c r="G10415">
        <f>INT((D10415-1)/6)+1</f>
        <v>3</v>
      </c>
      <c r="H10415">
        <f>MOD(D10415-1,6)+1</f>
        <v>3</v>
      </c>
      <c r="I10415">
        <f>37-D10415</f>
        <v>22</v>
      </c>
      <c r="J10415">
        <f>ABS(D10415-D10416)</f>
        <v>3</v>
      </c>
      <c r="K10415">
        <f>AVERAGE(D10415:D10419)</f>
        <v>15</v>
      </c>
      <c r="L10415">
        <f>AVERAGE(D10415:D10434)</f>
        <v>15</v>
      </c>
      <c r="M10415">
        <f>K10415-L10415</f>
        <v>0</v>
      </c>
      <c r="N10415" t="str">
        <f>IF(K10415&gt;L10415,"HIGH ZONE BIAS",IF(K10415&lt;L10415,"LOW ZONE BIAS","EQUILIBRIUM"))</f>
        <v>EQUILIBRIUM</v>
      </c>
    </row>
    <row r="10416">
      <c r="A10416">
        <v>17155</v>
      </c>
      <c r="B10416" t="str">
        <v>2018-01-18</v>
      </c>
      <c r="C10416" t="str">
        <v>Midday</v>
      </c>
      <c r="D10416">
        <v>18</v>
      </c>
      <c r="E10416" t="str">
        <f>IF(MOD(D10416,2)=0,"EVEN","ODD")</f>
        <v>EVEN</v>
      </c>
      <c r="F10416" t="str">
        <f>IF(D10416&lt;=18,"LOW (1-18)","HIGH (19-36)")</f>
        <v>LOW (1-18)</v>
      </c>
      <c r="G10416">
        <f>INT((D10416-1)/6)+1</f>
        <v>3</v>
      </c>
      <c r="H10416">
        <f>MOD(D10416-1,6)+1</f>
        <v>6</v>
      </c>
      <c r="I10416">
        <f>37-D10416</f>
        <v>19</v>
      </c>
      <c r="J10416">
        <f>ABS(D10416-D10417)</f>
        <v>6</v>
      </c>
      <c r="K10416">
        <f>AVERAGE(D10416:D10420)</f>
        <v>18</v>
      </c>
      <c r="L10416">
        <f>AVERAGE(D10416:D10435)</f>
        <v>18</v>
      </c>
      <c r="M10416">
        <f>K10416-L10416</f>
        <v>0</v>
      </c>
      <c r="N10416" t="str">
        <f>IF(K10416&gt;L10416,"HIGH ZONE BIAS",IF(K10416&lt;L10416,"LOW ZONE BIAS","EQUILIBRIUM"))</f>
        <v>EQUILIBRIUM</v>
      </c>
    </row>
    <row r="10417">
      <c r="A10417">
        <v>17154</v>
      </c>
      <c r="B10417" t="str">
        <v>2018-01-18</v>
      </c>
      <c r="C10417" t="str">
        <v>Morning</v>
      </c>
      <c r="D10417">
        <v>24</v>
      </c>
      <c r="E10417" t="str">
        <f>IF(MOD(D10417,2)=0,"EVEN","ODD")</f>
        <v>EVEN</v>
      </c>
      <c r="F10417" t="str">
        <f>IF(D10417&lt;=18,"LOW (1-18)","HIGH (19-36)")</f>
        <v>HIGH (19-36)</v>
      </c>
      <c r="G10417">
        <f>INT((D10417-1)/6)+1</f>
        <v>4</v>
      </c>
      <c r="H10417">
        <f>MOD(D10417-1,6)+1</f>
        <v>6</v>
      </c>
      <c r="I10417">
        <f>37-D10417</f>
        <v>13</v>
      </c>
      <c r="J10417">
        <f>ABS(D10417-D10418)</f>
        <v>19</v>
      </c>
      <c r="K10417">
        <f>AVERAGE(D10417:D10421)</f>
        <v>24</v>
      </c>
      <c r="L10417">
        <f>AVERAGE(D10417:D10436)</f>
        <v>24</v>
      </c>
      <c r="M10417">
        <f>K10417-L10417</f>
        <v>0</v>
      </c>
      <c r="N10417" t="str">
        <f>IF(K10417&gt;L10417,"HIGH ZONE BIAS",IF(K10417&lt;L10417,"LOW ZONE BIAS","EQUILIBRIUM"))</f>
        <v>EQUILIBRIUM</v>
      </c>
    </row>
    <row r="10418">
      <c r="A10418">
        <v>17153</v>
      </c>
      <c r="B10418" t="str">
        <v>2018-01-17</v>
      </c>
      <c r="C10418" t="str">
        <v>Evening</v>
      </c>
      <c r="D10418">
        <v>5</v>
      </c>
      <c r="E10418" t="str">
        <f>IF(MOD(D10418,2)=0,"EVEN","ODD")</f>
        <v>ODD</v>
      </c>
      <c r="F10418" t="str">
        <f>IF(D10418&lt;=18,"LOW (1-18)","HIGH (19-36)")</f>
        <v>LOW (1-18)</v>
      </c>
      <c r="G10418">
        <f>INT((D10418-1)/6)+1</f>
        <v>1</v>
      </c>
      <c r="H10418">
        <f>MOD(D10418-1,6)+1</f>
        <v>5</v>
      </c>
      <c r="I10418">
        <f>37-D10418</f>
        <v>32</v>
      </c>
      <c r="J10418">
        <f>ABS(D10418-D10419)</f>
        <v>7</v>
      </c>
      <c r="K10418">
        <f>AVERAGE(D10418:D10422)</f>
        <v>5</v>
      </c>
      <c r="L10418">
        <f>AVERAGE(D10418:D10437)</f>
        <v>5</v>
      </c>
      <c r="M10418">
        <f>K10418-L10418</f>
        <v>0</v>
      </c>
      <c r="N10418" t="str">
        <f>IF(K10418&gt;L10418,"HIGH ZONE BIAS",IF(K10418&lt;L10418,"LOW ZONE BIAS","EQUILIBRIUM"))</f>
        <v>EQUILIBRIUM</v>
      </c>
    </row>
    <row r="10419">
      <c r="A10419">
        <v>17152</v>
      </c>
      <c r="B10419" t="str">
        <v>2018-01-17</v>
      </c>
      <c r="C10419" t="str">
        <v>Afternoon</v>
      </c>
      <c r="D10419">
        <v>12</v>
      </c>
      <c r="E10419" t="str">
        <f>IF(MOD(D10419,2)=0,"EVEN","ODD")</f>
        <v>EVEN</v>
      </c>
      <c r="F10419" t="str">
        <f>IF(D10419&lt;=18,"LOW (1-18)","HIGH (19-36)")</f>
        <v>LOW (1-18)</v>
      </c>
      <c r="G10419">
        <f>INT((D10419-1)/6)+1</f>
        <v>2</v>
      </c>
      <c r="H10419">
        <f>MOD(D10419-1,6)+1</f>
        <v>6</v>
      </c>
      <c r="I10419">
        <f>37-D10419</f>
        <v>25</v>
      </c>
      <c r="J10419">
        <f>ABS(D10419-D10420)</f>
        <v>15</v>
      </c>
      <c r="K10419">
        <f>AVERAGE(D10419:D10423)</f>
        <v>12</v>
      </c>
      <c r="L10419">
        <f>AVERAGE(D10419:D10438)</f>
        <v>12</v>
      </c>
      <c r="M10419">
        <f>K10419-L10419</f>
        <v>0</v>
      </c>
      <c r="N10419" t="str">
        <f>IF(K10419&gt;L10419,"HIGH ZONE BIAS",IF(K10419&lt;L10419,"LOW ZONE BIAS","EQUILIBRIUM"))</f>
        <v>EQUILIBRIUM</v>
      </c>
    </row>
    <row r="10420">
      <c r="A10420">
        <v>17151</v>
      </c>
      <c r="B10420" t="str">
        <v>2018-01-17</v>
      </c>
      <c r="C10420" t="str">
        <v>Midday</v>
      </c>
      <c r="D10420">
        <v>27</v>
      </c>
      <c r="E10420" t="str">
        <f>IF(MOD(D10420,2)=0,"EVEN","ODD")</f>
        <v>ODD</v>
      </c>
      <c r="F10420" t="str">
        <f>IF(D10420&lt;=18,"LOW (1-18)","HIGH (19-36)")</f>
        <v>HIGH (19-36)</v>
      </c>
      <c r="G10420">
        <f>INT((D10420-1)/6)+1</f>
        <v>5</v>
      </c>
      <c r="H10420">
        <f>MOD(D10420-1,6)+1</f>
        <v>3</v>
      </c>
      <c r="I10420">
        <f>37-D10420</f>
        <v>10</v>
      </c>
      <c r="J10420">
        <f>ABS(D10420-D10421)</f>
        <v>13</v>
      </c>
      <c r="K10420">
        <f>AVERAGE(D10420:D10424)</f>
        <v>27</v>
      </c>
      <c r="L10420">
        <f>AVERAGE(D10420:D10439)</f>
        <v>27</v>
      </c>
      <c r="M10420">
        <f>K10420-L10420</f>
        <v>0</v>
      </c>
      <c r="N10420" t="str">
        <f>IF(K10420&gt;L10420,"HIGH ZONE BIAS",IF(K10420&lt;L10420,"LOW ZONE BIAS","EQUILIBRIUM"))</f>
        <v>EQUILIBRIUM</v>
      </c>
    </row>
    <row r="10421">
      <c r="A10421">
        <v>17150</v>
      </c>
      <c r="B10421" t="str">
        <v>2018-01-17</v>
      </c>
      <c r="C10421" t="str">
        <v>Morning</v>
      </c>
      <c r="D10421">
        <v>14</v>
      </c>
      <c r="E10421" t="str">
        <f>IF(MOD(D10421,2)=0,"EVEN","ODD")</f>
        <v>EVEN</v>
      </c>
      <c r="F10421" t="str">
        <f>IF(D10421&lt;=18,"LOW (1-18)","HIGH (19-36)")</f>
        <v>LOW (1-18)</v>
      </c>
      <c r="G10421">
        <f>INT((D10421-1)/6)+1</f>
        <v>3</v>
      </c>
      <c r="H10421">
        <f>MOD(D10421-1,6)+1</f>
        <v>2</v>
      </c>
      <c r="I10421">
        <f>37-D10421</f>
        <v>23</v>
      </c>
      <c r="J10421">
        <f>ABS(D10421-D10422)</f>
        <v>9</v>
      </c>
      <c r="K10421">
        <f>AVERAGE(D10421:D10425)</f>
        <v>14</v>
      </c>
      <c r="L10421">
        <f>AVERAGE(D10421:D10440)</f>
        <v>14</v>
      </c>
      <c r="M10421">
        <f>K10421-L10421</f>
        <v>0</v>
      </c>
      <c r="N10421" t="str">
        <f>IF(K10421&gt;L10421,"HIGH ZONE BIAS",IF(K10421&lt;L10421,"LOW ZONE BIAS","EQUILIBRIUM"))</f>
        <v>EQUILIBRIUM</v>
      </c>
    </row>
    <row r="10422">
      <c r="A10422">
        <v>17149</v>
      </c>
      <c r="B10422" t="str">
        <v>2018-01-16</v>
      </c>
      <c r="C10422" t="str">
        <v>Evening</v>
      </c>
      <c r="D10422">
        <v>23</v>
      </c>
      <c r="E10422" t="str">
        <f>IF(MOD(D10422,2)=0,"EVEN","ODD")</f>
        <v>ODD</v>
      </c>
      <c r="F10422" t="str">
        <f>IF(D10422&lt;=18,"LOW (1-18)","HIGH (19-36)")</f>
        <v>HIGH (19-36)</v>
      </c>
      <c r="G10422">
        <f>INT((D10422-1)/6)+1</f>
        <v>4</v>
      </c>
      <c r="H10422">
        <f>MOD(D10422-1,6)+1</f>
        <v>5</v>
      </c>
      <c r="I10422">
        <f>37-D10422</f>
        <v>14</v>
      </c>
      <c r="J10422">
        <f>ABS(D10422-D10423)</f>
        <v>10</v>
      </c>
      <c r="K10422">
        <f>AVERAGE(D10422:D10426)</f>
        <v>23</v>
      </c>
      <c r="L10422">
        <f>AVERAGE(D10422:D10441)</f>
        <v>23</v>
      </c>
      <c r="M10422">
        <f>K10422-L10422</f>
        <v>0</v>
      </c>
      <c r="N10422" t="str">
        <f>IF(K10422&gt;L10422,"HIGH ZONE BIAS",IF(K10422&lt;L10422,"LOW ZONE BIAS","EQUILIBRIUM"))</f>
        <v>EQUILIBRIUM</v>
      </c>
    </row>
    <row r="10423">
      <c r="A10423">
        <v>17148</v>
      </c>
      <c r="B10423" t="str">
        <v>2018-01-16</v>
      </c>
      <c r="C10423" t="str">
        <v>Afternoon</v>
      </c>
      <c r="D10423">
        <v>33</v>
      </c>
      <c r="E10423" t="str">
        <f>IF(MOD(D10423,2)=0,"EVEN","ODD")</f>
        <v>ODD</v>
      </c>
      <c r="F10423" t="str">
        <f>IF(D10423&lt;=18,"LOW (1-18)","HIGH (19-36)")</f>
        <v>HIGH (19-36)</v>
      </c>
      <c r="G10423">
        <f>INT((D10423-1)/6)+1</f>
        <v>6</v>
      </c>
      <c r="H10423">
        <f>MOD(D10423-1,6)+1</f>
        <v>3</v>
      </c>
      <c r="I10423">
        <f>37-D10423</f>
        <v>4</v>
      </c>
      <c r="J10423">
        <f>ABS(D10423-D10424)</f>
        <v>29</v>
      </c>
      <c r="K10423">
        <f>AVERAGE(D10423:D10427)</f>
        <v>33</v>
      </c>
      <c r="L10423">
        <f>AVERAGE(D10423:D10442)</f>
        <v>33</v>
      </c>
      <c r="M10423">
        <f>K10423-L10423</f>
        <v>0</v>
      </c>
      <c r="N10423" t="str">
        <f>IF(K10423&gt;L10423,"HIGH ZONE BIAS",IF(K10423&lt;L10423,"LOW ZONE BIAS","EQUILIBRIUM"))</f>
        <v>EQUILIBRIUM</v>
      </c>
    </row>
    <row r="10424">
      <c r="A10424">
        <v>17147</v>
      </c>
      <c r="B10424" t="str">
        <v>2018-01-16</v>
      </c>
      <c r="C10424" t="str">
        <v>Midday</v>
      </c>
      <c r="D10424">
        <v>4</v>
      </c>
      <c r="E10424" t="str">
        <f>IF(MOD(D10424,2)=0,"EVEN","ODD")</f>
        <v>EVEN</v>
      </c>
      <c r="F10424" t="str">
        <f>IF(D10424&lt;=18,"LOW (1-18)","HIGH (19-36)")</f>
        <v>LOW (1-18)</v>
      </c>
      <c r="G10424">
        <f>INT((D10424-1)/6)+1</f>
        <v>1</v>
      </c>
      <c r="H10424">
        <f>MOD(D10424-1,6)+1</f>
        <v>4</v>
      </c>
      <c r="I10424">
        <f>37-D10424</f>
        <v>33</v>
      </c>
      <c r="J10424">
        <f>ABS(D10424-D10425)</f>
        <v>27</v>
      </c>
      <c r="K10424">
        <f>AVERAGE(D10424:D10428)</f>
        <v>4</v>
      </c>
      <c r="L10424">
        <f>AVERAGE(D10424:D10443)</f>
        <v>4</v>
      </c>
      <c r="M10424">
        <f>K10424-L10424</f>
        <v>0</v>
      </c>
      <c r="N10424" t="str">
        <f>IF(K10424&gt;L10424,"HIGH ZONE BIAS",IF(K10424&lt;L10424,"LOW ZONE BIAS","EQUILIBRIUM"))</f>
        <v>EQUILIBRIUM</v>
      </c>
    </row>
    <row r="10425">
      <c r="A10425">
        <v>17146</v>
      </c>
      <c r="B10425" t="str">
        <v>2018-01-16</v>
      </c>
      <c r="C10425" t="str">
        <v>Morning</v>
      </c>
      <c r="D10425">
        <v>31</v>
      </c>
      <c r="E10425" t="str">
        <f>IF(MOD(D10425,2)=0,"EVEN","ODD")</f>
        <v>ODD</v>
      </c>
      <c r="F10425" t="str">
        <f>IF(D10425&lt;=18,"LOW (1-18)","HIGH (19-36)")</f>
        <v>HIGH (19-36)</v>
      </c>
      <c r="G10425">
        <f>INT((D10425-1)/6)+1</f>
        <v>6</v>
      </c>
      <c r="H10425">
        <f>MOD(D10425-1,6)+1</f>
        <v>1</v>
      </c>
      <c r="I10425">
        <f>37-D10425</f>
        <v>6</v>
      </c>
      <c r="J10425">
        <f>ABS(D10425-D10426)</f>
        <v>0</v>
      </c>
      <c r="K10425">
        <f>AVERAGE(D10425:D10429)</f>
        <v>31</v>
      </c>
      <c r="L10425">
        <f>AVERAGE(D10425:D10444)</f>
        <v>31</v>
      </c>
      <c r="M10425">
        <f>K10425-L10425</f>
        <v>0</v>
      </c>
      <c r="N10425" t="str">
        <f>IF(K10425&gt;L10425,"HIGH ZONE BIAS",IF(K10425&lt;L10425,"LOW ZONE BIAS","EQUILIBRIUM"))</f>
        <v>EQUILIBRIUM</v>
      </c>
    </row>
    <row r="10426">
      <c r="A10426">
        <v>17145</v>
      </c>
      <c r="B10426" t="str">
        <v>2018-01-15</v>
      </c>
      <c r="C10426" t="str">
        <v>Evening</v>
      </c>
      <c r="D10426">
        <v>31</v>
      </c>
      <c r="E10426" t="str">
        <f>IF(MOD(D10426,2)=0,"EVEN","ODD")</f>
        <v>ODD</v>
      </c>
      <c r="F10426" t="str">
        <f>IF(D10426&lt;=18,"LOW (1-18)","HIGH (19-36)")</f>
        <v>HIGH (19-36)</v>
      </c>
      <c r="G10426">
        <f>INT((D10426-1)/6)+1</f>
        <v>6</v>
      </c>
      <c r="H10426">
        <f>MOD(D10426-1,6)+1</f>
        <v>1</v>
      </c>
      <c r="I10426">
        <f>37-D10426</f>
        <v>6</v>
      </c>
      <c r="J10426">
        <f>ABS(D10426-D10427)</f>
        <v>11</v>
      </c>
      <c r="K10426">
        <f>AVERAGE(D10426:D10430)</f>
        <v>31</v>
      </c>
      <c r="L10426">
        <f>AVERAGE(D10426:D10445)</f>
        <v>31</v>
      </c>
      <c r="M10426">
        <f>K10426-L10426</f>
        <v>0</v>
      </c>
      <c r="N10426" t="str">
        <f>IF(K10426&gt;L10426,"HIGH ZONE BIAS",IF(K10426&lt;L10426,"LOW ZONE BIAS","EQUILIBRIUM"))</f>
        <v>EQUILIBRIUM</v>
      </c>
    </row>
    <row r="10427">
      <c r="A10427">
        <v>17144</v>
      </c>
      <c r="B10427" t="str">
        <v>2018-01-15</v>
      </c>
      <c r="C10427" t="str">
        <v>Afternoon</v>
      </c>
      <c r="D10427">
        <v>20</v>
      </c>
      <c r="E10427" t="str">
        <f>IF(MOD(D10427,2)=0,"EVEN","ODD")</f>
        <v>EVEN</v>
      </c>
      <c r="F10427" t="str">
        <f>IF(D10427&lt;=18,"LOW (1-18)","HIGH (19-36)")</f>
        <v>HIGH (19-36)</v>
      </c>
      <c r="G10427">
        <f>INT((D10427-1)/6)+1</f>
        <v>4</v>
      </c>
      <c r="H10427">
        <f>MOD(D10427-1,6)+1</f>
        <v>2</v>
      </c>
      <c r="I10427">
        <f>37-D10427</f>
        <v>17</v>
      </c>
      <c r="J10427">
        <f>ABS(D10427-D10428)</f>
        <v>0</v>
      </c>
      <c r="K10427">
        <f>AVERAGE(D10427:D10431)</f>
        <v>20</v>
      </c>
      <c r="L10427">
        <f>AVERAGE(D10427:D10446)</f>
        <v>20</v>
      </c>
      <c r="M10427">
        <f>K10427-L10427</f>
        <v>0</v>
      </c>
      <c r="N10427" t="str">
        <f>IF(K10427&gt;L10427,"HIGH ZONE BIAS",IF(K10427&lt;L10427,"LOW ZONE BIAS","EQUILIBRIUM"))</f>
        <v>EQUILIBRIUM</v>
      </c>
    </row>
    <row r="10428">
      <c r="A10428">
        <v>17143</v>
      </c>
      <c r="B10428" t="str">
        <v>2018-01-15</v>
      </c>
      <c r="C10428" t="str">
        <v>Midday</v>
      </c>
      <c r="D10428">
        <v>20</v>
      </c>
      <c r="E10428" t="str">
        <f>IF(MOD(D10428,2)=0,"EVEN","ODD")</f>
        <v>EVEN</v>
      </c>
      <c r="F10428" t="str">
        <f>IF(D10428&lt;=18,"LOW (1-18)","HIGH (19-36)")</f>
        <v>HIGH (19-36)</v>
      </c>
      <c r="G10428">
        <f>INT((D10428-1)/6)+1</f>
        <v>4</v>
      </c>
      <c r="H10428">
        <f>MOD(D10428-1,6)+1</f>
        <v>2</v>
      </c>
      <c r="I10428">
        <f>37-D10428</f>
        <v>17</v>
      </c>
      <c r="J10428">
        <f>ABS(D10428-D10429)</f>
        <v>4</v>
      </c>
      <c r="K10428">
        <f>AVERAGE(D10428:D10432)</f>
        <v>20</v>
      </c>
      <c r="L10428">
        <f>AVERAGE(D10428:D10447)</f>
        <v>20</v>
      </c>
      <c r="M10428">
        <f>K10428-L10428</f>
        <v>0</v>
      </c>
      <c r="N10428" t="str">
        <f>IF(K10428&gt;L10428,"HIGH ZONE BIAS",IF(K10428&lt;L10428,"LOW ZONE BIAS","EQUILIBRIUM"))</f>
        <v>EQUILIBRIUM</v>
      </c>
    </row>
    <row r="10429">
      <c r="A10429">
        <v>17142</v>
      </c>
      <c r="B10429" t="str">
        <v>2018-01-15</v>
      </c>
      <c r="C10429" t="str">
        <v>Morning</v>
      </c>
      <c r="D10429">
        <v>24</v>
      </c>
      <c r="E10429" t="str">
        <f>IF(MOD(D10429,2)=0,"EVEN","ODD")</f>
        <v>EVEN</v>
      </c>
      <c r="F10429" t="str">
        <f>IF(D10429&lt;=18,"LOW (1-18)","HIGH (19-36)")</f>
        <v>HIGH (19-36)</v>
      </c>
      <c r="G10429">
        <f>INT((D10429-1)/6)+1</f>
        <v>4</v>
      </c>
      <c r="H10429">
        <f>MOD(D10429-1,6)+1</f>
        <v>6</v>
      </c>
      <c r="I10429">
        <f>37-D10429</f>
        <v>13</v>
      </c>
      <c r="J10429">
        <f>ABS(D10429-D10430)</f>
        <v>20</v>
      </c>
      <c r="K10429">
        <f>AVERAGE(D10429:D10433)</f>
        <v>24</v>
      </c>
      <c r="L10429">
        <f>AVERAGE(D10429:D10448)</f>
        <v>24</v>
      </c>
      <c r="M10429">
        <f>K10429-L10429</f>
        <v>0</v>
      </c>
      <c r="N10429" t="str">
        <f>IF(K10429&gt;L10429,"HIGH ZONE BIAS",IF(K10429&lt;L10429,"LOW ZONE BIAS","EQUILIBRIUM"))</f>
        <v>EQUILIBRIUM</v>
      </c>
    </row>
    <row r="10430">
      <c r="A10430">
        <v>17141</v>
      </c>
      <c r="B10430" t="str">
        <v>2018-01-13</v>
      </c>
      <c r="C10430" t="str">
        <v>Evening</v>
      </c>
      <c r="D10430">
        <v>4</v>
      </c>
      <c r="E10430" t="str">
        <f>IF(MOD(D10430,2)=0,"EVEN","ODD")</f>
        <v>EVEN</v>
      </c>
      <c r="F10430" t="str">
        <f>IF(D10430&lt;=18,"LOW (1-18)","HIGH (19-36)")</f>
        <v>LOW (1-18)</v>
      </c>
      <c r="G10430">
        <f>INT((D10430-1)/6)+1</f>
        <v>1</v>
      </c>
      <c r="H10430">
        <f>MOD(D10430-1,6)+1</f>
        <v>4</v>
      </c>
      <c r="I10430">
        <f>37-D10430</f>
        <v>33</v>
      </c>
      <c r="J10430">
        <f>ABS(D10430-D10431)</f>
        <v>5</v>
      </c>
      <c r="K10430">
        <f>AVERAGE(D10430:D10434)</f>
        <v>4</v>
      </c>
      <c r="L10430">
        <f>AVERAGE(D10430:D10449)</f>
        <v>4</v>
      </c>
      <c r="M10430">
        <f>K10430-L10430</f>
        <v>0</v>
      </c>
      <c r="N10430" t="str">
        <f>IF(K10430&gt;L10430,"HIGH ZONE BIAS",IF(K10430&lt;L10430,"LOW ZONE BIAS","EQUILIBRIUM"))</f>
        <v>EQUILIBRIUM</v>
      </c>
    </row>
    <row r="10431">
      <c r="A10431">
        <v>17140</v>
      </c>
      <c r="B10431" t="str">
        <v>2018-01-13</v>
      </c>
      <c r="C10431" t="str">
        <v>Afternoon</v>
      </c>
      <c r="D10431">
        <v>9</v>
      </c>
      <c r="E10431" t="str">
        <f>IF(MOD(D10431,2)=0,"EVEN","ODD")</f>
        <v>ODD</v>
      </c>
      <c r="F10431" t="str">
        <f>IF(D10431&lt;=18,"LOW (1-18)","HIGH (19-36)")</f>
        <v>LOW (1-18)</v>
      </c>
      <c r="G10431">
        <f>INT((D10431-1)/6)+1</f>
        <v>2</v>
      </c>
      <c r="H10431">
        <f>MOD(D10431-1,6)+1</f>
        <v>3</v>
      </c>
      <c r="I10431">
        <f>37-D10431</f>
        <v>28</v>
      </c>
      <c r="J10431">
        <f>ABS(D10431-D10432)</f>
        <v>7</v>
      </c>
      <c r="K10431">
        <f>AVERAGE(D10431:D10435)</f>
        <v>9</v>
      </c>
      <c r="L10431">
        <f>AVERAGE(D10431:D10450)</f>
        <v>9</v>
      </c>
      <c r="M10431">
        <f>K10431-L10431</f>
        <v>0</v>
      </c>
      <c r="N10431" t="str">
        <f>IF(K10431&gt;L10431,"HIGH ZONE BIAS",IF(K10431&lt;L10431,"LOW ZONE BIAS","EQUILIBRIUM"))</f>
        <v>EQUILIBRIUM</v>
      </c>
    </row>
    <row r="10432">
      <c r="A10432">
        <v>17139</v>
      </c>
      <c r="B10432" t="str">
        <v>2018-01-13</v>
      </c>
      <c r="C10432" t="str">
        <v>Midday</v>
      </c>
      <c r="D10432">
        <v>2</v>
      </c>
      <c r="E10432" t="str">
        <f>IF(MOD(D10432,2)=0,"EVEN","ODD")</f>
        <v>EVEN</v>
      </c>
      <c r="F10432" t="str">
        <f>IF(D10432&lt;=18,"LOW (1-18)","HIGH (19-36)")</f>
        <v>LOW (1-18)</v>
      </c>
      <c r="G10432">
        <f>INT((D10432-1)/6)+1</f>
        <v>1</v>
      </c>
      <c r="H10432">
        <f>MOD(D10432-1,6)+1</f>
        <v>2</v>
      </c>
      <c r="I10432">
        <f>37-D10432</f>
        <v>35</v>
      </c>
      <c r="J10432">
        <f>ABS(D10432-D10433)</f>
        <v>33</v>
      </c>
      <c r="K10432">
        <f>AVERAGE(D10432:D10436)</f>
        <v>2</v>
      </c>
      <c r="L10432">
        <f>AVERAGE(D10432:D10451)</f>
        <v>2</v>
      </c>
      <c r="M10432">
        <f>K10432-L10432</f>
        <v>0</v>
      </c>
      <c r="N10432" t="str">
        <f>IF(K10432&gt;L10432,"HIGH ZONE BIAS",IF(K10432&lt;L10432,"LOW ZONE BIAS","EQUILIBRIUM"))</f>
        <v>EQUILIBRIUM</v>
      </c>
    </row>
    <row r="10433">
      <c r="A10433">
        <v>17138</v>
      </c>
      <c r="B10433" t="str">
        <v>2018-01-13</v>
      </c>
      <c r="C10433" t="str">
        <v>Morning</v>
      </c>
      <c r="D10433">
        <v>35</v>
      </c>
      <c r="E10433" t="str">
        <f>IF(MOD(D10433,2)=0,"EVEN","ODD")</f>
        <v>ODD</v>
      </c>
      <c r="F10433" t="str">
        <f>IF(D10433&lt;=18,"LOW (1-18)","HIGH (19-36)")</f>
        <v>HIGH (19-36)</v>
      </c>
      <c r="G10433">
        <f>INT((D10433-1)/6)+1</f>
        <v>6</v>
      </c>
      <c r="H10433">
        <f>MOD(D10433-1,6)+1</f>
        <v>5</v>
      </c>
      <c r="I10433">
        <f>37-D10433</f>
        <v>2</v>
      </c>
      <c r="J10433">
        <f>ABS(D10433-D10434)</f>
        <v>5</v>
      </c>
      <c r="K10433">
        <f>AVERAGE(D10433:D10437)</f>
        <v>35</v>
      </c>
      <c r="L10433">
        <f>AVERAGE(D10433:D10452)</f>
        <v>35</v>
      </c>
      <c r="M10433">
        <f>K10433-L10433</f>
        <v>0</v>
      </c>
      <c r="N10433" t="str">
        <f>IF(K10433&gt;L10433,"HIGH ZONE BIAS",IF(K10433&lt;L10433,"LOW ZONE BIAS","EQUILIBRIUM"))</f>
        <v>EQUILIBRIUM</v>
      </c>
    </row>
    <row r="10434">
      <c r="A10434">
        <v>17137</v>
      </c>
      <c r="B10434" t="str">
        <v>2018-01-12</v>
      </c>
      <c r="C10434" t="str">
        <v>Evening</v>
      </c>
      <c r="D10434">
        <v>30</v>
      </c>
      <c r="E10434" t="str">
        <f>IF(MOD(D10434,2)=0,"EVEN","ODD")</f>
        <v>EVEN</v>
      </c>
      <c r="F10434" t="str">
        <f>IF(D10434&lt;=18,"LOW (1-18)","HIGH (19-36)")</f>
        <v>HIGH (19-36)</v>
      </c>
      <c r="G10434">
        <f>INT((D10434-1)/6)+1</f>
        <v>5</v>
      </c>
      <c r="H10434">
        <f>MOD(D10434-1,6)+1</f>
        <v>6</v>
      </c>
      <c r="I10434">
        <f>37-D10434</f>
        <v>7</v>
      </c>
      <c r="J10434">
        <f>ABS(D10434-D10435)</f>
        <v>5</v>
      </c>
      <c r="K10434">
        <f>AVERAGE(D10434:D10438)</f>
        <v>30</v>
      </c>
      <c r="L10434">
        <f>AVERAGE(D10434:D10453)</f>
        <v>30</v>
      </c>
      <c r="M10434">
        <f>K10434-L10434</f>
        <v>0</v>
      </c>
      <c r="N10434" t="str">
        <f>IF(K10434&gt;L10434,"HIGH ZONE BIAS",IF(K10434&lt;L10434,"LOW ZONE BIAS","EQUILIBRIUM"))</f>
        <v>EQUILIBRIUM</v>
      </c>
    </row>
    <row r="10435">
      <c r="A10435">
        <v>17136</v>
      </c>
      <c r="B10435" t="str">
        <v>2018-01-12</v>
      </c>
      <c r="C10435" t="str">
        <v>Afternoon</v>
      </c>
      <c r="D10435">
        <v>35</v>
      </c>
      <c r="E10435" t="str">
        <f>IF(MOD(D10435,2)=0,"EVEN","ODD")</f>
        <v>ODD</v>
      </c>
      <c r="F10435" t="str">
        <f>IF(D10435&lt;=18,"LOW (1-18)","HIGH (19-36)")</f>
        <v>HIGH (19-36)</v>
      </c>
      <c r="G10435">
        <f>INT((D10435-1)/6)+1</f>
        <v>6</v>
      </c>
      <c r="H10435">
        <f>MOD(D10435-1,6)+1</f>
        <v>5</v>
      </c>
      <c r="I10435">
        <f>37-D10435</f>
        <v>2</v>
      </c>
      <c r="J10435">
        <f>ABS(D10435-D10436)</f>
        <v>22</v>
      </c>
      <c r="K10435">
        <f>AVERAGE(D10435:D10439)</f>
        <v>35</v>
      </c>
      <c r="L10435">
        <f>AVERAGE(D10435:D10454)</f>
        <v>35</v>
      </c>
      <c r="M10435">
        <f>K10435-L10435</f>
        <v>0</v>
      </c>
      <c r="N10435" t="str">
        <f>IF(K10435&gt;L10435,"HIGH ZONE BIAS",IF(K10435&lt;L10435,"LOW ZONE BIAS","EQUILIBRIUM"))</f>
        <v>EQUILIBRIUM</v>
      </c>
    </row>
    <row r="10436">
      <c r="A10436">
        <v>17135</v>
      </c>
      <c r="B10436" t="str">
        <v>2018-01-12</v>
      </c>
      <c r="C10436" t="str">
        <v>Midday</v>
      </c>
      <c r="D10436">
        <v>13</v>
      </c>
      <c r="E10436" t="str">
        <f>IF(MOD(D10436,2)=0,"EVEN","ODD")</f>
        <v>ODD</v>
      </c>
      <c r="F10436" t="str">
        <f>IF(D10436&lt;=18,"LOW (1-18)","HIGH (19-36)")</f>
        <v>LOW (1-18)</v>
      </c>
      <c r="G10436">
        <f>INT((D10436-1)/6)+1</f>
        <v>3</v>
      </c>
      <c r="H10436">
        <f>MOD(D10436-1,6)+1</f>
        <v>1</v>
      </c>
      <c r="I10436">
        <f>37-D10436</f>
        <v>24</v>
      </c>
      <c r="J10436">
        <f>ABS(D10436-D10437)</f>
        <v>14</v>
      </c>
      <c r="K10436">
        <f>AVERAGE(D10436:D10440)</f>
        <v>13</v>
      </c>
      <c r="L10436">
        <f>AVERAGE(D10436:D10455)</f>
        <v>13</v>
      </c>
      <c r="M10436">
        <f>K10436-L10436</f>
        <v>0</v>
      </c>
      <c r="N10436" t="str">
        <f>IF(K10436&gt;L10436,"HIGH ZONE BIAS",IF(K10436&lt;L10436,"LOW ZONE BIAS","EQUILIBRIUM"))</f>
        <v>EQUILIBRIUM</v>
      </c>
    </row>
    <row r="10437">
      <c r="A10437">
        <v>17134</v>
      </c>
      <c r="B10437" t="str">
        <v>2018-01-12</v>
      </c>
      <c r="C10437" t="str">
        <v>Morning</v>
      </c>
      <c r="D10437">
        <v>27</v>
      </c>
      <c r="E10437" t="str">
        <f>IF(MOD(D10437,2)=0,"EVEN","ODD")</f>
        <v>ODD</v>
      </c>
      <c r="F10437" t="str">
        <f>IF(D10437&lt;=18,"LOW (1-18)","HIGH (19-36)")</f>
        <v>HIGH (19-36)</v>
      </c>
      <c r="G10437">
        <f>INT((D10437-1)/6)+1</f>
        <v>5</v>
      </c>
      <c r="H10437">
        <f>MOD(D10437-1,6)+1</f>
        <v>3</v>
      </c>
      <c r="I10437">
        <f>37-D10437</f>
        <v>10</v>
      </c>
      <c r="J10437">
        <f>ABS(D10437-D10438)</f>
        <v>8</v>
      </c>
      <c r="K10437">
        <f>AVERAGE(D10437:D10441)</f>
        <v>27</v>
      </c>
      <c r="L10437">
        <f>AVERAGE(D10437:D10456)</f>
        <v>27</v>
      </c>
      <c r="M10437">
        <f>K10437-L10437</f>
        <v>0</v>
      </c>
      <c r="N10437" t="str">
        <f>IF(K10437&gt;L10437,"HIGH ZONE BIAS",IF(K10437&lt;L10437,"LOW ZONE BIAS","EQUILIBRIUM"))</f>
        <v>EQUILIBRIUM</v>
      </c>
    </row>
    <row r="10438">
      <c r="A10438">
        <v>17133</v>
      </c>
      <c r="B10438" t="str">
        <v>2018-01-11</v>
      </c>
      <c r="C10438" t="str">
        <v>Evening</v>
      </c>
      <c r="D10438">
        <v>35</v>
      </c>
      <c r="E10438" t="str">
        <f>IF(MOD(D10438,2)=0,"EVEN","ODD")</f>
        <v>ODD</v>
      </c>
      <c r="F10438" t="str">
        <f>IF(D10438&lt;=18,"LOW (1-18)","HIGH (19-36)")</f>
        <v>HIGH (19-36)</v>
      </c>
      <c r="G10438">
        <f>INT((D10438-1)/6)+1</f>
        <v>6</v>
      </c>
      <c r="H10438">
        <f>MOD(D10438-1,6)+1</f>
        <v>5</v>
      </c>
      <c r="I10438">
        <f>37-D10438</f>
        <v>2</v>
      </c>
      <c r="J10438">
        <f>ABS(D10438-D10439)</f>
        <v>7</v>
      </c>
      <c r="K10438">
        <f>AVERAGE(D10438:D10442)</f>
        <v>35</v>
      </c>
      <c r="L10438">
        <f>AVERAGE(D10438:D10457)</f>
        <v>35</v>
      </c>
      <c r="M10438">
        <f>K10438-L10438</f>
        <v>0</v>
      </c>
      <c r="N10438" t="str">
        <f>IF(K10438&gt;L10438,"HIGH ZONE BIAS",IF(K10438&lt;L10438,"LOW ZONE BIAS","EQUILIBRIUM"))</f>
        <v>EQUILIBRIUM</v>
      </c>
    </row>
    <row r="10439">
      <c r="A10439">
        <v>17132</v>
      </c>
      <c r="B10439" t="str">
        <v>2018-01-11</v>
      </c>
      <c r="C10439" t="str">
        <v>Afternoon</v>
      </c>
      <c r="D10439">
        <v>28</v>
      </c>
      <c r="E10439" t="str">
        <f>IF(MOD(D10439,2)=0,"EVEN","ODD")</f>
        <v>EVEN</v>
      </c>
      <c r="F10439" t="str">
        <f>IF(D10439&lt;=18,"LOW (1-18)","HIGH (19-36)")</f>
        <v>HIGH (19-36)</v>
      </c>
      <c r="G10439">
        <f>INT((D10439-1)/6)+1</f>
        <v>5</v>
      </c>
      <c r="H10439">
        <f>MOD(D10439-1,6)+1</f>
        <v>4</v>
      </c>
      <c r="I10439">
        <f>37-D10439</f>
        <v>9</v>
      </c>
      <c r="J10439">
        <f>ABS(D10439-D10440)</f>
        <v>9</v>
      </c>
      <c r="K10439">
        <f>AVERAGE(D10439:D10443)</f>
        <v>28</v>
      </c>
      <c r="L10439">
        <f>AVERAGE(D10439:D10458)</f>
        <v>28</v>
      </c>
      <c r="M10439">
        <f>K10439-L10439</f>
        <v>0</v>
      </c>
      <c r="N10439" t="str">
        <f>IF(K10439&gt;L10439,"HIGH ZONE BIAS",IF(K10439&lt;L10439,"LOW ZONE BIAS","EQUILIBRIUM"))</f>
        <v>EQUILIBRIUM</v>
      </c>
    </row>
    <row r="10440">
      <c r="A10440">
        <v>17131</v>
      </c>
      <c r="B10440" t="str">
        <v>2018-01-11</v>
      </c>
      <c r="C10440" t="str">
        <v>Midday</v>
      </c>
      <c r="D10440">
        <v>19</v>
      </c>
      <c r="E10440" t="str">
        <f>IF(MOD(D10440,2)=0,"EVEN","ODD")</f>
        <v>ODD</v>
      </c>
      <c r="F10440" t="str">
        <f>IF(D10440&lt;=18,"LOW (1-18)","HIGH (19-36)")</f>
        <v>HIGH (19-36)</v>
      </c>
      <c r="G10440">
        <f>INT((D10440-1)/6)+1</f>
        <v>4</v>
      </c>
      <c r="H10440">
        <f>MOD(D10440-1,6)+1</f>
        <v>1</v>
      </c>
      <c r="I10440">
        <f>37-D10440</f>
        <v>18</v>
      </c>
      <c r="J10440">
        <f>ABS(D10440-D10441)</f>
        <v>15</v>
      </c>
      <c r="K10440">
        <f>AVERAGE(D10440:D10444)</f>
        <v>19</v>
      </c>
      <c r="L10440">
        <f>AVERAGE(D10440:D10459)</f>
        <v>19</v>
      </c>
      <c r="M10440">
        <f>K10440-L10440</f>
        <v>0</v>
      </c>
      <c r="N10440" t="str">
        <f>IF(K10440&gt;L10440,"HIGH ZONE BIAS",IF(K10440&lt;L10440,"LOW ZONE BIAS","EQUILIBRIUM"))</f>
        <v>EQUILIBRIUM</v>
      </c>
    </row>
    <row r="10441">
      <c r="A10441">
        <v>17130</v>
      </c>
      <c r="B10441" t="str">
        <v>2018-01-11</v>
      </c>
      <c r="C10441" t="str">
        <v>Morning</v>
      </c>
      <c r="D10441">
        <v>34</v>
      </c>
      <c r="E10441" t="str">
        <f>IF(MOD(D10441,2)=0,"EVEN","ODD")</f>
        <v>EVEN</v>
      </c>
      <c r="F10441" t="str">
        <f>IF(D10441&lt;=18,"LOW (1-18)","HIGH (19-36)")</f>
        <v>HIGH (19-36)</v>
      </c>
      <c r="G10441">
        <f>INT((D10441-1)/6)+1</f>
        <v>6</v>
      </c>
      <c r="H10441">
        <f>MOD(D10441-1,6)+1</f>
        <v>4</v>
      </c>
      <c r="I10441">
        <f>37-D10441</f>
        <v>3</v>
      </c>
      <c r="J10441">
        <f>ABS(D10441-D10442)</f>
        <v>27</v>
      </c>
      <c r="K10441">
        <f>AVERAGE(D10441:D10445)</f>
        <v>34</v>
      </c>
      <c r="L10441">
        <f>AVERAGE(D10441:D10460)</f>
        <v>34</v>
      </c>
      <c r="M10441">
        <f>K10441-L10441</f>
        <v>0</v>
      </c>
      <c r="N10441" t="str">
        <f>IF(K10441&gt;L10441,"HIGH ZONE BIAS",IF(K10441&lt;L10441,"LOW ZONE BIAS","EQUILIBRIUM"))</f>
        <v>EQUILIBRIUM</v>
      </c>
    </row>
    <row r="10442">
      <c r="A10442">
        <v>17129</v>
      </c>
      <c r="B10442" t="str">
        <v>2018-01-10</v>
      </c>
      <c r="C10442" t="str">
        <v>Evening</v>
      </c>
      <c r="D10442">
        <v>7</v>
      </c>
      <c r="E10442" t="str">
        <f>IF(MOD(D10442,2)=0,"EVEN","ODD")</f>
        <v>ODD</v>
      </c>
      <c r="F10442" t="str">
        <f>IF(D10442&lt;=18,"LOW (1-18)","HIGH (19-36)")</f>
        <v>LOW (1-18)</v>
      </c>
      <c r="G10442">
        <f>INT((D10442-1)/6)+1</f>
        <v>2</v>
      </c>
      <c r="H10442">
        <f>MOD(D10442-1,6)+1</f>
        <v>1</v>
      </c>
      <c r="I10442">
        <f>37-D10442</f>
        <v>30</v>
      </c>
      <c r="J10442">
        <f>ABS(D10442-D10443)</f>
        <v>1</v>
      </c>
      <c r="K10442">
        <f>AVERAGE(D10442:D10446)</f>
        <v>7</v>
      </c>
      <c r="L10442">
        <f>AVERAGE(D10442:D10461)</f>
        <v>7</v>
      </c>
      <c r="M10442">
        <f>K10442-L10442</f>
        <v>0</v>
      </c>
      <c r="N10442" t="str">
        <f>IF(K10442&gt;L10442,"HIGH ZONE BIAS",IF(K10442&lt;L10442,"LOW ZONE BIAS","EQUILIBRIUM"))</f>
        <v>EQUILIBRIUM</v>
      </c>
    </row>
    <row r="10443">
      <c r="A10443">
        <v>17128</v>
      </c>
      <c r="B10443" t="str">
        <v>2018-01-10</v>
      </c>
      <c r="C10443" t="str">
        <v>Afternoon</v>
      </c>
      <c r="D10443">
        <v>8</v>
      </c>
      <c r="E10443" t="str">
        <f>IF(MOD(D10443,2)=0,"EVEN","ODD")</f>
        <v>EVEN</v>
      </c>
      <c r="F10443" t="str">
        <f>IF(D10443&lt;=18,"LOW (1-18)","HIGH (19-36)")</f>
        <v>LOW (1-18)</v>
      </c>
      <c r="G10443">
        <f>INT((D10443-1)/6)+1</f>
        <v>2</v>
      </c>
      <c r="H10443">
        <f>MOD(D10443-1,6)+1</f>
        <v>2</v>
      </c>
      <c r="I10443">
        <f>37-D10443</f>
        <v>29</v>
      </c>
      <c r="J10443">
        <f>ABS(D10443-D10444)</f>
        <v>19</v>
      </c>
      <c r="K10443">
        <f>AVERAGE(D10443:D10447)</f>
        <v>8</v>
      </c>
      <c r="L10443">
        <f>AVERAGE(D10443:D10462)</f>
        <v>8</v>
      </c>
      <c r="M10443">
        <f>K10443-L10443</f>
        <v>0</v>
      </c>
      <c r="N10443" t="str">
        <f>IF(K10443&gt;L10443,"HIGH ZONE BIAS",IF(K10443&lt;L10443,"LOW ZONE BIAS","EQUILIBRIUM"))</f>
        <v>EQUILIBRIUM</v>
      </c>
    </row>
    <row r="10444">
      <c r="A10444">
        <v>17127</v>
      </c>
      <c r="B10444" t="str">
        <v>2018-01-10</v>
      </c>
      <c r="C10444" t="str">
        <v>Midday</v>
      </c>
      <c r="D10444">
        <v>27</v>
      </c>
      <c r="E10444" t="str">
        <f>IF(MOD(D10444,2)=0,"EVEN","ODD")</f>
        <v>ODD</v>
      </c>
      <c r="F10444" t="str">
        <f>IF(D10444&lt;=18,"LOW (1-18)","HIGH (19-36)")</f>
        <v>HIGH (19-36)</v>
      </c>
      <c r="G10444">
        <f>INT((D10444-1)/6)+1</f>
        <v>5</v>
      </c>
      <c r="H10444">
        <f>MOD(D10444-1,6)+1</f>
        <v>3</v>
      </c>
      <c r="I10444">
        <f>37-D10444</f>
        <v>10</v>
      </c>
      <c r="J10444">
        <f>ABS(D10444-D10445)</f>
        <v>10</v>
      </c>
      <c r="K10444">
        <f>AVERAGE(D10444:D10448)</f>
        <v>27</v>
      </c>
      <c r="L10444">
        <f>AVERAGE(D10444:D10463)</f>
        <v>27</v>
      </c>
      <c r="M10444">
        <f>K10444-L10444</f>
        <v>0</v>
      </c>
      <c r="N10444" t="str">
        <f>IF(K10444&gt;L10444,"HIGH ZONE BIAS",IF(K10444&lt;L10444,"LOW ZONE BIAS","EQUILIBRIUM"))</f>
        <v>EQUILIBRIUM</v>
      </c>
    </row>
    <row r="10445">
      <c r="A10445">
        <v>17126</v>
      </c>
      <c r="B10445" t="str">
        <v>2018-01-10</v>
      </c>
      <c r="C10445" t="str">
        <v>Morning</v>
      </c>
      <c r="D10445">
        <v>17</v>
      </c>
      <c r="E10445" t="str">
        <f>IF(MOD(D10445,2)=0,"EVEN","ODD")</f>
        <v>ODD</v>
      </c>
      <c r="F10445" t="str">
        <f>IF(D10445&lt;=18,"LOW (1-18)","HIGH (19-36)")</f>
        <v>LOW (1-18)</v>
      </c>
      <c r="G10445">
        <f>INT((D10445-1)/6)+1</f>
        <v>3</v>
      </c>
      <c r="H10445">
        <f>MOD(D10445-1,6)+1</f>
        <v>5</v>
      </c>
      <c r="I10445">
        <f>37-D10445</f>
        <v>20</v>
      </c>
      <c r="J10445">
        <f>ABS(D10445-D10446)</f>
        <v>10</v>
      </c>
      <c r="K10445">
        <f>AVERAGE(D10445:D10449)</f>
        <v>17</v>
      </c>
      <c r="L10445">
        <f>AVERAGE(D10445:D10464)</f>
        <v>17</v>
      </c>
      <c r="M10445">
        <f>K10445-L10445</f>
        <v>0</v>
      </c>
      <c r="N10445" t="str">
        <f>IF(K10445&gt;L10445,"HIGH ZONE BIAS",IF(K10445&lt;L10445,"LOW ZONE BIAS","EQUILIBRIUM"))</f>
        <v>EQUILIBRIUM</v>
      </c>
    </row>
    <row r="10446">
      <c r="A10446">
        <v>17125</v>
      </c>
      <c r="B10446" t="str">
        <v>2018-01-09</v>
      </c>
      <c r="C10446" t="str">
        <v>Evening</v>
      </c>
      <c r="D10446">
        <v>7</v>
      </c>
      <c r="E10446" t="str">
        <f>IF(MOD(D10446,2)=0,"EVEN","ODD")</f>
        <v>ODD</v>
      </c>
      <c r="F10446" t="str">
        <f>IF(D10446&lt;=18,"LOW (1-18)","HIGH (19-36)")</f>
        <v>LOW (1-18)</v>
      </c>
      <c r="G10446">
        <f>INT((D10446-1)/6)+1</f>
        <v>2</v>
      </c>
      <c r="H10446">
        <f>MOD(D10446-1,6)+1</f>
        <v>1</v>
      </c>
      <c r="I10446">
        <f>37-D10446</f>
        <v>30</v>
      </c>
      <c r="J10446">
        <f>ABS(D10446-D10447)</f>
        <v>2</v>
      </c>
      <c r="K10446">
        <f>AVERAGE(D10446:D10450)</f>
        <v>7</v>
      </c>
      <c r="L10446">
        <f>AVERAGE(D10446:D10465)</f>
        <v>7</v>
      </c>
      <c r="M10446">
        <f>K10446-L10446</f>
        <v>0</v>
      </c>
      <c r="N10446" t="str">
        <f>IF(K10446&gt;L10446,"HIGH ZONE BIAS",IF(K10446&lt;L10446,"LOW ZONE BIAS","EQUILIBRIUM"))</f>
        <v>EQUILIBRIUM</v>
      </c>
    </row>
    <row r="10447">
      <c r="A10447">
        <v>17124</v>
      </c>
      <c r="B10447" t="str">
        <v>2018-01-09</v>
      </c>
      <c r="C10447" t="str">
        <v>Afternoon</v>
      </c>
      <c r="D10447">
        <v>5</v>
      </c>
      <c r="E10447" t="str">
        <f>IF(MOD(D10447,2)=0,"EVEN","ODD")</f>
        <v>ODD</v>
      </c>
      <c r="F10447" t="str">
        <f>IF(D10447&lt;=18,"LOW (1-18)","HIGH (19-36)")</f>
        <v>LOW (1-18)</v>
      </c>
      <c r="G10447">
        <f>INT((D10447-1)/6)+1</f>
        <v>1</v>
      </c>
      <c r="H10447">
        <f>MOD(D10447-1,6)+1</f>
        <v>5</v>
      </c>
      <c r="I10447">
        <f>37-D10447</f>
        <v>32</v>
      </c>
      <c r="J10447">
        <f>ABS(D10447-D10448)</f>
        <v>7</v>
      </c>
      <c r="K10447">
        <f>AVERAGE(D10447:D10451)</f>
        <v>5</v>
      </c>
      <c r="L10447">
        <f>AVERAGE(D10447:D10466)</f>
        <v>5</v>
      </c>
      <c r="M10447">
        <f>K10447-L10447</f>
        <v>0</v>
      </c>
      <c r="N10447" t="str">
        <f>IF(K10447&gt;L10447,"HIGH ZONE BIAS",IF(K10447&lt;L10447,"LOW ZONE BIAS","EQUILIBRIUM"))</f>
        <v>EQUILIBRIUM</v>
      </c>
    </row>
    <row r="10448">
      <c r="A10448">
        <v>17123</v>
      </c>
      <c r="B10448" t="str">
        <v>2018-01-09</v>
      </c>
      <c r="C10448" t="str">
        <v>Midday</v>
      </c>
      <c r="D10448">
        <v>12</v>
      </c>
      <c r="E10448" t="str">
        <f>IF(MOD(D10448,2)=0,"EVEN","ODD")</f>
        <v>EVEN</v>
      </c>
      <c r="F10448" t="str">
        <f>IF(D10448&lt;=18,"LOW (1-18)","HIGH (19-36)")</f>
        <v>LOW (1-18)</v>
      </c>
      <c r="G10448">
        <f>INT((D10448-1)/6)+1</f>
        <v>2</v>
      </c>
      <c r="H10448">
        <f>MOD(D10448-1,6)+1</f>
        <v>6</v>
      </c>
      <c r="I10448">
        <f>37-D10448</f>
        <v>25</v>
      </c>
      <c r="J10448">
        <f>ABS(D10448-D10449)</f>
        <v>2</v>
      </c>
      <c r="K10448">
        <f>AVERAGE(D10448:D10452)</f>
        <v>12</v>
      </c>
      <c r="L10448">
        <f>AVERAGE(D10448:D10467)</f>
        <v>12</v>
      </c>
      <c r="M10448">
        <f>K10448-L10448</f>
        <v>0</v>
      </c>
      <c r="N10448" t="str">
        <f>IF(K10448&gt;L10448,"HIGH ZONE BIAS",IF(K10448&lt;L10448,"LOW ZONE BIAS","EQUILIBRIUM"))</f>
        <v>EQUILIBRIUM</v>
      </c>
    </row>
    <row r="10449">
      <c r="A10449">
        <v>17122</v>
      </c>
      <c r="B10449" t="str">
        <v>2018-01-09</v>
      </c>
      <c r="C10449" t="str">
        <v>Morning</v>
      </c>
      <c r="D10449">
        <v>14</v>
      </c>
      <c r="E10449" t="str">
        <f>IF(MOD(D10449,2)=0,"EVEN","ODD")</f>
        <v>EVEN</v>
      </c>
      <c r="F10449" t="str">
        <f>IF(D10449&lt;=18,"LOW (1-18)","HIGH (19-36)")</f>
        <v>LOW (1-18)</v>
      </c>
      <c r="G10449">
        <f>INT((D10449-1)/6)+1</f>
        <v>3</v>
      </c>
      <c r="H10449">
        <f>MOD(D10449-1,6)+1</f>
        <v>2</v>
      </c>
      <c r="I10449">
        <f>37-D10449</f>
        <v>23</v>
      </c>
      <c r="J10449">
        <f>ABS(D10449-D10450)</f>
        <v>3</v>
      </c>
      <c r="K10449">
        <f>AVERAGE(D10449:D10453)</f>
        <v>14</v>
      </c>
      <c r="L10449">
        <f>AVERAGE(D10449:D10468)</f>
        <v>14</v>
      </c>
      <c r="M10449">
        <f>K10449-L10449</f>
        <v>0</v>
      </c>
      <c r="N10449" t="str">
        <f>IF(K10449&gt;L10449,"HIGH ZONE BIAS",IF(K10449&lt;L10449,"LOW ZONE BIAS","EQUILIBRIUM"))</f>
        <v>EQUILIBRIUM</v>
      </c>
    </row>
    <row r="10450">
      <c r="A10450">
        <v>17121</v>
      </c>
      <c r="B10450" t="str">
        <v>2018-01-08</v>
      </c>
      <c r="C10450" t="str">
        <v>Evening</v>
      </c>
      <c r="D10450">
        <v>11</v>
      </c>
      <c r="E10450" t="str">
        <f>IF(MOD(D10450,2)=0,"EVEN","ODD")</f>
        <v>ODD</v>
      </c>
      <c r="F10450" t="str">
        <f>IF(D10450&lt;=18,"LOW (1-18)","HIGH (19-36)")</f>
        <v>LOW (1-18)</v>
      </c>
      <c r="G10450">
        <f>INT((D10450-1)/6)+1</f>
        <v>2</v>
      </c>
      <c r="H10450">
        <f>MOD(D10450-1,6)+1</f>
        <v>5</v>
      </c>
      <c r="I10450">
        <f>37-D10450</f>
        <v>26</v>
      </c>
      <c r="J10450">
        <f>ABS(D10450-D10451)</f>
        <v>3</v>
      </c>
      <c r="K10450">
        <f>AVERAGE(D10450:D10454)</f>
        <v>11</v>
      </c>
      <c r="L10450">
        <f>AVERAGE(D10450:D10469)</f>
        <v>11</v>
      </c>
      <c r="M10450">
        <f>K10450-L10450</f>
        <v>0</v>
      </c>
      <c r="N10450" t="str">
        <f>IF(K10450&gt;L10450,"HIGH ZONE BIAS",IF(K10450&lt;L10450,"LOW ZONE BIAS","EQUILIBRIUM"))</f>
        <v>EQUILIBRIUM</v>
      </c>
    </row>
    <row r="10451">
      <c r="A10451">
        <v>17120</v>
      </c>
      <c r="B10451" t="str">
        <v>2018-01-08</v>
      </c>
      <c r="C10451" t="str">
        <v>Afternoon</v>
      </c>
      <c r="D10451">
        <v>8</v>
      </c>
      <c r="E10451" t="str">
        <f>IF(MOD(D10451,2)=0,"EVEN","ODD")</f>
        <v>EVEN</v>
      </c>
      <c r="F10451" t="str">
        <f>IF(D10451&lt;=18,"LOW (1-18)","HIGH (19-36)")</f>
        <v>LOW (1-18)</v>
      </c>
      <c r="G10451">
        <f>INT((D10451-1)/6)+1</f>
        <v>2</v>
      </c>
      <c r="H10451">
        <f>MOD(D10451-1,6)+1</f>
        <v>2</v>
      </c>
      <c r="I10451">
        <f>37-D10451</f>
        <v>29</v>
      </c>
      <c r="J10451">
        <f>ABS(D10451-D10452)</f>
        <v>18</v>
      </c>
      <c r="K10451">
        <f>AVERAGE(D10451:D10455)</f>
        <v>8</v>
      </c>
      <c r="L10451">
        <f>AVERAGE(D10451:D10470)</f>
        <v>8</v>
      </c>
      <c r="M10451">
        <f>K10451-L10451</f>
        <v>0</v>
      </c>
      <c r="N10451" t="str">
        <f>IF(K10451&gt;L10451,"HIGH ZONE BIAS",IF(K10451&lt;L10451,"LOW ZONE BIAS","EQUILIBRIUM"))</f>
        <v>EQUILIBRIUM</v>
      </c>
    </row>
    <row r="10452">
      <c r="A10452">
        <v>17119</v>
      </c>
      <c r="B10452" t="str">
        <v>2018-01-08</v>
      </c>
      <c r="C10452" t="str">
        <v>Midday</v>
      </c>
      <c r="D10452">
        <v>26</v>
      </c>
      <c r="E10452" t="str">
        <f>IF(MOD(D10452,2)=0,"EVEN","ODD")</f>
        <v>EVEN</v>
      </c>
      <c r="F10452" t="str">
        <f>IF(D10452&lt;=18,"LOW (1-18)","HIGH (19-36)")</f>
        <v>HIGH (19-36)</v>
      </c>
      <c r="G10452">
        <f>INT((D10452-1)/6)+1</f>
        <v>5</v>
      </c>
      <c r="H10452">
        <f>MOD(D10452-1,6)+1</f>
        <v>2</v>
      </c>
      <c r="I10452">
        <f>37-D10452</f>
        <v>11</v>
      </c>
      <c r="J10452">
        <f>ABS(D10452-D10453)</f>
        <v>25</v>
      </c>
      <c r="K10452">
        <f>AVERAGE(D10452:D10456)</f>
        <v>26</v>
      </c>
      <c r="L10452">
        <f>AVERAGE(D10452:D10471)</f>
        <v>26</v>
      </c>
      <c r="M10452">
        <f>K10452-L10452</f>
        <v>0</v>
      </c>
      <c r="N10452" t="str">
        <f>IF(K10452&gt;L10452,"HIGH ZONE BIAS",IF(K10452&lt;L10452,"LOW ZONE BIAS","EQUILIBRIUM"))</f>
        <v>EQUILIBRIUM</v>
      </c>
    </row>
    <row r="10453">
      <c r="A10453">
        <v>17118</v>
      </c>
      <c r="B10453" t="str">
        <v>2018-01-08</v>
      </c>
      <c r="C10453" t="str">
        <v>Morning</v>
      </c>
      <c r="D10453">
        <v>1</v>
      </c>
      <c r="E10453" t="str">
        <f>IF(MOD(D10453,2)=0,"EVEN","ODD")</f>
        <v>ODD</v>
      </c>
      <c r="F10453" t="str">
        <f>IF(D10453&lt;=18,"LOW (1-18)","HIGH (19-36)")</f>
        <v>LOW (1-18)</v>
      </c>
      <c r="G10453">
        <f>INT((D10453-1)/6)+1</f>
        <v>1</v>
      </c>
      <c r="H10453">
        <f>MOD(D10453-1,6)+1</f>
        <v>1</v>
      </c>
      <c r="I10453">
        <f>37-D10453</f>
        <v>36</v>
      </c>
      <c r="J10453">
        <f>ABS(D10453-D10454)</f>
        <v>16</v>
      </c>
      <c r="K10453">
        <f>AVERAGE(D10453:D10457)</f>
        <v>1</v>
      </c>
      <c r="L10453">
        <f>AVERAGE(D10453:D10472)</f>
        <v>1</v>
      </c>
      <c r="M10453">
        <f>K10453-L10453</f>
        <v>0</v>
      </c>
      <c r="N10453" t="str">
        <f>IF(K10453&gt;L10453,"HIGH ZONE BIAS",IF(K10453&lt;L10453,"LOW ZONE BIAS","EQUILIBRIUM"))</f>
        <v>EQUILIBRIUM</v>
      </c>
    </row>
    <row r="10454">
      <c r="A10454">
        <v>17117</v>
      </c>
      <c r="B10454" t="str">
        <v>2018-01-06</v>
      </c>
      <c r="C10454" t="str">
        <v>Evening</v>
      </c>
      <c r="D10454">
        <v>17</v>
      </c>
      <c r="E10454" t="str">
        <f>IF(MOD(D10454,2)=0,"EVEN","ODD")</f>
        <v>ODD</v>
      </c>
      <c r="F10454" t="str">
        <f>IF(D10454&lt;=18,"LOW (1-18)","HIGH (19-36)")</f>
        <v>LOW (1-18)</v>
      </c>
      <c r="G10454">
        <f>INT((D10454-1)/6)+1</f>
        <v>3</v>
      </c>
      <c r="H10454">
        <f>MOD(D10454-1,6)+1</f>
        <v>5</v>
      </c>
      <c r="I10454">
        <f>37-D10454</f>
        <v>20</v>
      </c>
      <c r="J10454">
        <f>ABS(D10454-D10455)</f>
        <v>7</v>
      </c>
      <c r="K10454">
        <f>AVERAGE(D10454:D10458)</f>
        <v>17</v>
      </c>
      <c r="L10454">
        <f>AVERAGE(D10454:D10473)</f>
        <v>17</v>
      </c>
      <c r="M10454">
        <f>K10454-L10454</f>
        <v>0</v>
      </c>
      <c r="N10454" t="str">
        <f>IF(K10454&gt;L10454,"HIGH ZONE BIAS",IF(K10454&lt;L10454,"LOW ZONE BIAS","EQUILIBRIUM"))</f>
        <v>EQUILIBRIUM</v>
      </c>
    </row>
    <row r="10455">
      <c r="A10455">
        <v>17116</v>
      </c>
      <c r="B10455" t="str">
        <v>2018-01-06</v>
      </c>
      <c r="C10455" t="str">
        <v>Afternoon</v>
      </c>
      <c r="D10455">
        <v>24</v>
      </c>
      <c r="E10455" t="str">
        <f>IF(MOD(D10455,2)=0,"EVEN","ODD")</f>
        <v>EVEN</v>
      </c>
      <c r="F10455" t="str">
        <f>IF(D10455&lt;=18,"LOW (1-18)","HIGH (19-36)")</f>
        <v>HIGH (19-36)</v>
      </c>
      <c r="G10455">
        <f>INT((D10455-1)/6)+1</f>
        <v>4</v>
      </c>
      <c r="H10455">
        <f>MOD(D10455-1,6)+1</f>
        <v>6</v>
      </c>
      <c r="I10455">
        <f>37-D10455</f>
        <v>13</v>
      </c>
      <c r="J10455">
        <f>ABS(D10455-D10456)</f>
        <v>16</v>
      </c>
      <c r="K10455">
        <f>AVERAGE(D10455:D10459)</f>
        <v>24</v>
      </c>
      <c r="L10455">
        <f>AVERAGE(D10455:D10474)</f>
        <v>24</v>
      </c>
      <c r="M10455">
        <f>K10455-L10455</f>
        <v>0</v>
      </c>
      <c r="N10455" t="str">
        <f>IF(K10455&gt;L10455,"HIGH ZONE BIAS",IF(K10455&lt;L10455,"LOW ZONE BIAS","EQUILIBRIUM"))</f>
        <v>EQUILIBRIUM</v>
      </c>
    </row>
    <row r="10456">
      <c r="A10456">
        <v>17115</v>
      </c>
      <c r="B10456" t="str">
        <v>2018-01-06</v>
      </c>
      <c r="C10456" t="str">
        <v>Midday</v>
      </c>
      <c r="D10456">
        <v>8</v>
      </c>
      <c r="E10456" t="str">
        <f>IF(MOD(D10456,2)=0,"EVEN","ODD")</f>
        <v>EVEN</v>
      </c>
      <c r="F10456" t="str">
        <f>IF(D10456&lt;=18,"LOW (1-18)","HIGH (19-36)")</f>
        <v>LOW (1-18)</v>
      </c>
      <c r="G10456">
        <f>INT((D10456-1)/6)+1</f>
        <v>2</v>
      </c>
      <c r="H10456">
        <f>MOD(D10456-1,6)+1</f>
        <v>2</v>
      </c>
      <c r="I10456">
        <f>37-D10456</f>
        <v>29</v>
      </c>
      <c r="J10456">
        <f>ABS(D10456-D10457)</f>
        <v>7</v>
      </c>
      <c r="K10456">
        <f>AVERAGE(D10456:D10460)</f>
        <v>8</v>
      </c>
      <c r="L10456">
        <f>AVERAGE(D10456:D10475)</f>
        <v>8</v>
      </c>
      <c r="M10456">
        <f>K10456-L10456</f>
        <v>0</v>
      </c>
      <c r="N10456" t="str">
        <f>IF(K10456&gt;L10456,"HIGH ZONE BIAS",IF(K10456&lt;L10456,"LOW ZONE BIAS","EQUILIBRIUM"))</f>
        <v>EQUILIBRIUM</v>
      </c>
    </row>
    <row r="10457">
      <c r="A10457">
        <v>17114</v>
      </c>
      <c r="B10457" t="str">
        <v>2018-01-06</v>
      </c>
      <c r="C10457" t="str">
        <v>Morning</v>
      </c>
      <c r="D10457">
        <v>1</v>
      </c>
      <c r="E10457" t="str">
        <f>IF(MOD(D10457,2)=0,"EVEN","ODD")</f>
        <v>ODD</v>
      </c>
      <c r="F10457" t="str">
        <f>IF(D10457&lt;=18,"LOW (1-18)","HIGH (19-36)")</f>
        <v>LOW (1-18)</v>
      </c>
      <c r="G10457">
        <f>INT((D10457-1)/6)+1</f>
        <v>1</v>
      </c>
      <c r="H10457">
        <f>MOD(D10457-1,6)+1</f>
        <v>1</v>
      </c>
      <c r="I10457">
        <f>37-D10457</f>
        <v>36</v>
      </c>
      <c r="J10457">
        <f>ABS(D10457-D10458)</f>
        <v>30</v>
      </c>
      <c r="K10457">
        <f>AVERAGE(D10457:D10461)</f>
        <v>1</v>
      </c>
      <c r="L10457">
        <f>AVERAGE(D10457:D10476)</f>
        <v>1</v>
      </c>
      <c r="M10457">
        <f>K10457-L10457</f>
        <v>0</v>
      </c>
      <c r="N10457" t="str">
        <f>IF(K10457&gt;L10457,"HIGH ZONE BIAS",IF(K10457&lt;L10457,"LOW ZONE BIAS","EQUILIBRIUM"))</f>
        <v>EQUILIBRIUM</v>
      </c>
    </row>
    <row r="10458">
      <c r="A10458">
        <v>17113</v>
      </c>
      <c r="B10458" t="str">
        <v>2018-01-05</v>
      </c>
      <c r="C10458" t="str">
        <v>Evening</v>
      </c>
      <c r="D10458">
        <v>31</v>
      </c>
      <c r="E10458" t="str">
        <f>IF(MOD(D10458,2)=0,"EVEN","ODD")</f>
        <v>ODD</v>
      </c>
      <c r="F10458" t="str">
        <f>IF(D10458&lt;=18,"LOW (1-18)","HIGH (19-36)")</f>
        <v>HIGH (19-36)</v>
      </c>
      <c r="G10458">
        <f>INT((D10458-1)/6)+1</f>
        <v>6</v>
      </c>
      <c r="H10458">
        <f>MOD(D10458-1,6)+1</f>
        <v>1</v>
      </c>
      <c r="I10458">
        <f>37-D10458</f>
        <v>6</v>
      </c>
      <c r="J10458">
        <f>ABS(D10458-D10459)</f>
        <v>19</v>
      </c>
      <c r="K10458">
        <f>AVERAGE(D10458:D10462)</f>
        <v>31</v>
      </c>
      <c r="L10458">
        <f>AVERAGE(D10458:D10477)</f>
        <v>31</v>
      </c>
      <c r="M10458">
        <f>K10458-L10458</f>
        <v>0</v>
      </c>
      <c r="N10458" t="str">
        <f>IF(K10458&gt;L10458,"HIGH ZONE BIAS",IF(K10458&lt;L10458,"LOW ZONE BIAS","EQUILIBRIUM"))</f>
        <v>EQUILIBRIUM</v>
      </c>
    </row>
    <row r="10459">
      <c r="A10459">
        <v>17112</v>
      </c>
      <c r="B10459" t="str">
        <v>2018-01-05</v>
      </c>
      <c r="C10459" t="str">
        <v>Afternoon</v>
      </c>
      <c r="D10459">
        <v>12</v>
      </c>
      <c r="E10459" t="str">
        <f>IF(MOD(D10459,2)=0,"EVEN","ODD")</f>
        <v>EVEN</v>
      </c>
      <c r="F10459" t="str">
        <f>IF(D10459&lt;=18,"LOW (1-18)","HIGH (19-36)")</f>
        <v>LOW (1-18)</v>
      </c>
      <c r="G10459">
        <f>INT((D10459-1)/6)+1</f>
        <v>2</v>
      </c>
      <c r="H10459">
        <f>MOD(D10459-1,6)+1</f>
        <v>6</v>
      </c>
      <c r="I10459">
        <f>37-D10459</f>
        <v>25</v>
      </c>
      <c r="J10459">
        <f>ABS(D10459-D10460)</f>
        <v>3</v>
      </c>
      <c r="K10459">
        <f>AVERAGE(D10459:D10463)</f>
        <v>12</v>
      </c>
      <c r="L10459">
        <f>AVERAGE(D10459:D10478)</f>
        <v>12</v>
      </c>
      <c r="M10459">
        <f>K10459-L10459</f>
        <v>0</v>
      </c>
      <c r="N10459" t="str">
        <f>IF(K10459&gt;L10459,"HIGH ZONE BIAS",IF(K10459&lt;L10459,"LOW ZONE BIAS","EQUILIBRIUM"))</f>
        <v>EQUILIBRIUM</v>
      </c>
    </row>
    <row r="10460">
      <c r="A10460">
        <v>17111</v>
      </c>
      <c r="B10460" t="str">
        <v>2018-01-05</v>
      </c>
      <c r="C10460" t="str">
        <v>Midday</v>
      </c>
      <c r="D10460">
        <v>9</v>
      </c>
      <c r="E10460" t="str">
        <f>IF(MOD(D10460,2)=0,"EVEN","ODD")</f>
        <v>ODD</v>
      </c>
      <c r="F10460" t="str">
        <f>IF(D10460&lt;=18,"LOW (1-18)","HIGH (19-36)")</f>
        <v>LOW (1-18)</v>
      </c>
      <c r="G10460">
        <f>INT((D10460-1)/6)+1</f>
        <v>2</v>
      </c>
      <c r="H10460">
        <f>MOD(D10460-1,6)+1</f>
        <v>3</v>
      </c>
      <c r="I10460">
        <f>37-D10460</f>
        <v>28</v>
      </c>
      <c r="J10460">
        <f>ABS(D10460-D10461)</f>
        <v>6</v>
      </c>
      <c r="K10460">
        <f>AVERAGE(D10460:D10464)</f>
        <v>9</v>
      </c>
      <c r="L10460">
        <f>AVERAGE(D10460:D10479)</f>
        <v>9</v>
      </c>
      <c r="M10460">
        <f>K10460-L10460</f>
        <v>0</v>
      </c>
      <c r="N10460" t="str">
        <f>IF(K10460&gt;L10460,"HIGH ZONE BIAS",IF(K10460&lt;L10460,"LOW ZONE BIAS","EQUILIBRIUM"))</f>
        <v>EQUILIBRIUM</v>
      </c>
    </row>
    <row r="10461">
      <c r="A10461">
        <v>17110</v>
      </c>
      <c r="B10461" t="str">
        <v>2018-01-05</v>
      </c>
      <c r="C10461" t="str">
        <v>Morning</v>
      </c>
      <c r="D10461">
        <v>3</v>
      </c>
      <c r="E10461" t="str">
        <f>IF(MOD(D10461,2)=0,"EVEN","ODD")</f>
        <v>ODD</v>
      </c>
      <c r="F10461" t="str">
        <f>IF(D10461&lt;=18,"LOW (1-18)","HIGH (19-36)")</f>
        <v>LOW (1-18)</v>
      </c>
      <c r="G10461">
        <f>INT((D10461-1)/6)+1</f>
        <v>1</v>
      </c>
      <c r="H10461">
        <f>MOD(D10461-1,6)+1</f>
        <v>3</v>
      </c>
      <c r="I10461">
        <f>37-D10461</f>
        <v>34</v>
      </c>
      <c r="J10461">
        <f>ABS(D10461-D10462)</f>
        <v>4</v>
      </c>
      <c r="K10461">
        <f>AVERAGE(D10461:D10465)</f>
        <v>3</v>
      </c>
      <c r="L10461">
        <f>AVERAGE(D10461:D10480)</f>
        <v>3</v>
      </c>
      <c r="M10461">
        <f>K10461-L10461</f>
        <v>0</v>
      </c>
      <c r="N10461" t="str">
        <f>IF(K10461&gt;L10461,"HIGH ZONE BIAS",IF(K10461&lt;L10461,"LOW ZONE BIAS","EQUILIBRIUM"))</f>
        <v>EQUILIBRIUM</v>
      </c>
    </row>
    <row r="10462">
      <c r="A10462">
        <v>17109</v>
      </c>
      <c r="B10462" t="str">
        <v>2018-01-04</v>
      </c>
      <c r="C10462" t="str">
        <v>Evening</v>
      </c>
      <c r="D10462">
        <v>7</v>
      </c>
      <c r="E10462" t="str">
        <f>IF(MOD(D10462,2)=0,"EVEN","ODD")</f>
        <v>ODD</v>
      </c>
      <c r="F10462" t="str">
        <f>IF(D10462&lt;=18,"LOW (1-18)","HIGH (19-36)")</f>
        <v>LOW (1-18)</v>
      </c>
      <c r="G10462">
        <f>INT((D10462-1)/6)+1</f>
        <v>2</v>
      </c>
      <c r="H10462">
        <f>MOD(D10462-1,6)+1</f>
        <v>1</v>
      </c>
      <c r="I10462">
        <f>37-D10462</f>
        <v>30</v>
      </c>
      <c r="J10462">
        <f>ABS(D10462-D10463)</f>
        <v>10</v>
      </c>
      <c r="K10462">
        <f>AVERAGE(D10462:D10466)</f>
        <v>7</v>
      </c>
      <c r="L10462">
        <f>AVERAGE(D10462:D10481)</f>
        <v>7</v>
      </c>
      <c r="M10462">
        <f>K10462-L10462</f>
        <v>0</v>
      </c>
      <c r="N10462" t="str">
        <f>IF(K10462&gt;L10462,"HIGH ZONE BIAS",IF(K10462&lt;L10462,"LOW ZONE BIAS","EQUILIBRIUM"))</f>
        <v>EQUILIBRIUM</v>
      </c>
    </row>
    <row r="10463">
      <c r="A10463">
        <v>17108</v>
      </c>
      <c r="B10463" t="str">
        <v>2018-01-04</v>
      </c>
      <c r="C10463" t="str">
        <v>Afternoon</v>
      </c>
      <c r="D10463">
        <v>17</v>
      </c>
      <c r="E10463" t="str">
        <f>IF(MOD(D10463,2)=0,"EVEN","ODD")</f>
        <v>ODD</v>
      </c>
      <c r="F10463" t="str">
        <f>IF(D10463&lt;=18,"LOW (1-18)","HIGH (19-36)")</f>
        <v>LOW (1-18)</v>
      </c>
      <c r="G10463">
        <f>INT((D10463-1)/6)+1</f>
        <v>3</v>
      </c>
      <c r="H10463">
        <f>MOD(D10463-1,6)+1</f>
        <v>5</v>
      </c>
      <c r="I10463">
        <f>37-D10463</f>
        <v>20</v>
      </c>
      <c r="J10463">
        <f>ABS(D10463-D10464)</f>
        <v>13</v>
      </c>
      <c r="K10463">
        <f>AVERAGE(D10463:D10467)</f>
        <v>17</v>
      </c>
      <c r="L10463">
        <f>AVERAGE(D10463:D10482)</f>
        <v>17</v>
      </c>
      <c r="M10463">
        <f>K10463-L10463</f>
        <v>0</v>
      </c>
      <c r="N10463" t="str">
        <f>IF(K10463&gt;L10463,"HIGH ZONE BIAS",IF(K10463&lt;L10463,"LOW ZONE BIAS","EQUILIBRIUM"))</f>
        <v>EQUILIBRIUM</v>
      </c>
    </row>
    <row r="10464">
      <c r="A10464">
        <v>17107</v>
      </c>
      <c r="B10464" t="str">
        <v>2018-01-04</v>
      </c>
      <c r="C10464" t="str">
        <v>Midday</v>
      </c>
      <c r="D10464">
        <v>4</v>
      </c>
      <c r="E10464" t="str">
        <f>IF(MOD(D10464,2)=0,"EVEN","ODD")</f>
        <v>EVEN</v>
      </c>
      <c r="F10464" t="str">
        <f>IF(D10464&lt;=18,"LOW (1-18)","HIGH (19-36)")</f>
        <v>LOW (1-18)</v>
      </c>
      <c r="G10464">
        <f>INT((D10464-1)/6)+1</f>
        <v>1</v>
      </c>
      <c r="H10464">
        <f>MOD(D10464-1,6)+1</f>
        <v>4</v>
      </c>
      <c r="I10464">
        <f>37-D10464</f>
        <v>33</v>
      </c>
      <c r="J10464">
        <f>ABS(D10464-D10465)</f>
        <v>24</v>
      </c>
      <c r="K10464">
        <f>AVERAGE(D10464:D10468)</f>
        <v>4</v>
      </c>
      <c r="L10464">
        <f>AVERAGE(D10464:D10483)</f>
        <v>4</v>
      </c>
      <c r="M10464">
        <f>K10464-L10464</f>
        <v>0</v>
      </c>
      <c r="N10464" t="str">
        <f>IF(K10464&gt;L10464,"HIGH ZONE BIAS",IF(K10464&lt;L10464,"LOW ZONE BIAS","EQUILIBRIUM"))</f>
        <v>EQUILIBRIUM</v>
      </c>
    </row>
    <row r="10465">
      <c r="A10465">
        <v>17106</v>
      </c>
      <c r="B10465" t="str">
        <v>2018-01-04</v>
      </c>
      <c r="C10465" t="str">
        <v>Morning</v>
      </c>
      <c r="D10465">
        <v>28</v>
      </c>
      <c r="E10465" t="str">
        <f>IF(MOD(D10465,2)=0,"EVEN","ODD")</f>
        <v>EVEN</v>
      </c>
      <c r="F10465" t="str">
        <f>IF(D10465&lt;=18,"LOW (1-18)","HIGH (19-36)")</f>
        <v>HIGH (19-36)</v>
      </c>
      <c r="G10465">
        <f>INT((D10465-1)/6)+1</f>
        <v>5</v>
      </c>
      <c r="H10465">
        <f>MOD(D10465-1,6)+1</f>
        <v>4</v>
      </c>
      <c r="I10465">
        <f>37-D10465</f>
        <v>9</v>
      </c>
      <c r="J10465">
        <f>ABS(D10465-D10466)</f>
        <v>23</v>
      </c>
      <c r="K10465">
        <f>AVERAGE(D10465:D10469)</f>
        <v>28</v>
      </c>
      <c r="L10465">
        <f>AVERAGE(D10465:D10484)</f>
        <v>28</v>
      </c>
      <c r="M10465">
        <f>K10465-L10465</f>
        <v>0</v>
      </c>
      <c r="N10465" t="str">
        <f>IF(K10465&gt;L10465,"HIGH ZONE BIAS",IF(K10465&lt;L10465,"LOW ZONE BIAS","EQUILIBRIUM"))</f>
        <v>EQUILIBRIUM</v>
      </c>
    </row>
    <row r="10466">
      <c r="A10466">
        <v>17105</v>
      </c>
      <c r="B10466" t="str">
        <v>2018-01-03</v>
      </c>
      <c r="C10466" t="str">
        <v>Evening</v>
      </c>
      <c r="D10466">
        <v>5</v>
      </c>
      <c r="E10466" t="str">
        <f>IF(MOD(D10466,2)=0,"EVEN","ODD")</f>
        <v>ODD</v>
      </c>
      <c r="F10466" t="str">
        <f>IF(D10466&lt;=18,"LOW (1-18)","HIGH (19-36)")</f>
        <v>LOW (1-18)</v>
      </c>
      <c r="G10466">
        <f>INT((D10466-1)/6)+1</f>
        <v>1</v>
      </c>
      <c r="H10466">
        <f>MOD(D10466-1,6)+1</f>
        <v>5</v>
      </c>
      <c r="I10466">
        <f>37-D10466</f>
        <v>32</v>
      </c>
      <c r="J10466">
        <f>ABS(D10466-D10467)</f>
        <v>18</v>
      </c>
      <c r="K10466">
        <f>AVERAGE(D10466:D10470)</f>
        <v>5</v>
      </c>
      <c r="L10466">
        <f>AVERAGE(D10466:D10485)</f>
        <v>5</v>
      </c>
      <c r="M10466">
        <f>K10466-L10466</f>
        <v>0</v>
      </c>
      <c r="N10466" t="str">
        <f>IF(K10466&gt;L10466,"HIGH ZONE BIAS",IF(K10466&lt;L10466,"LOW ZONE BIAS","EQUILIBRIUM"))</f>
        <v>EQUILIBRIUM</v>
      </c>
    </row>
    <row r="10467">
      <c r="A10467">
        <v>17104</v>
      </c>
      <c r="B10467" t="str">
        <v>2018-01-03</v>
      </c>
      <c r="C10467" t="str">
        <v>Afternoon</v>
      </c>
      <c r="D10467">
        <v>23</v>
      </c>
      <c r="E10467" t="str">
        <f>IF(MOD(D10467,2)=0,"EVEN","ODD")</f>
        <v>ODD</v>
      </c>
      <c r="F10467" t="str">
        <f>IF(D10467&lt;=18,"LOW (1-18)","HIGH (19-36)")</f>
        <v>HIGH (19-36)</v>
      </c>
      <c r="G10467">
        <f>INT((D10467-1)/6)+1</f>
        <v>4</v>
      </c>
      <c r="H10467">
        <f>MOD(D10467-1,6)+1</f>
        <v>5</v>
      </c>
      <c r="I10467">
        <f>37-D10467</f>
        <v>14</v>
      </c>
      <c r="J10467">
        <f>ABS(D10467-D10468)</f>
        <v>6</v>
      </c>
      <c r="K10467">
        <f>AVERAGE(D10467:D10471)</f>
        <v>23</v>
      </c>
      <c r="L10467">
        <f>AVERAGE(D10467:D10486)</f>
        <v>23</v>
      </c>
      <c r="M10467">
        <f>K10467-L10467</f>
        <v>0</v>
      </c>
      <c r="N10467" t="str">
        <f>IF(K10467&gt;L10467,"HIGH ZONE BIAS",IF(K10467&lt;L10467,"LOW ZONE BIAS","EQUILIBRIUM"))</f>
        <v>EQUILIBRIUM</v>
      </c>
    </row>
    <row r="10468">
      <c r="A10468">
        <v>17103</v>
      </c>
      <c r="B10468" t="str">
        <v>2018-01-03</v>
      </c>
      <c r="C10468" t="str">
        <v>Midday</v>
      </c>
      <c r="D10468">
        <v>29</v>
      </c>
      <c r="E10468" t="str">
        <f>IF(MOD(D10468,2)=0,"EVEN","ODD")</f>
        <v>ODD</v>
      </c>
      <c r="F10468" t="str">
        <f>IF(D10468&lt;=18,"LOW (1-18)","HIGH (19-36)")</f>
        <v>HIGH (19-36)</v>
      </c>
      <c r="G10468">
        <f>INT((D10468-1)/6)+1</f>
        <v>5</v>
      </c>
      <c r="H10468">
        <f>MOD(D10468-1,6)+1</f>
        <v>5</v>
      </c>
      <c r="I10468">
        <f>37-D10468</f>
        <v>8</v>
      </c>
      <c r="J10468">
        <f>ABS(D10468-D10469)</f>
        <v>11</v>
      </c>
      <c r="K10468">
        <f>AVERAGE(D10468:D10472)</f>
        <v>29</v>
      </c>
      <c r="L10468">
        <f>AVERAGE(D10468:D10487)</f>
        <v>29</v>
      </c>
      <c r="M10468">
        <f>K10468-L10468</f>
        <v>0</v>
      </c>
      <c r="N10468" t="str">
        <f>IF(K10468&gt;L10468,"HIGH ZONE BIAS",IF(K10468&lt;L10468,"LOW ZONE BIAS","EQUILIBRIUM"))</f>
        <v>EQUILIBRIUM</v>
      </c>
    </row>
    <row r="10469">
      <c r="A10469">
        <v>17102</v>
      </c>
      <c r="B10469" t="str">
        <v>2018-01-03</v>
      </c>
      <c r="C10469" t="str">
        <v>Morning</v>
      </c>
      <c r="D10469">
        <v>18</v>
      </c>
      <c r="E10469" t="str">
        <f>IF(MOD(D10469,2)=0,"EVEN","ODD")</f>
        <v>EVEN</v>
      </c>
      <c r="F10469" t="str">
        <f>IF(D10469&lt;=18,"LOW (1-18)","HIGH (19-36)")</f>
        <v>LOW (1-18)</v>
      </c>
      <c r="G10469">
        <f>INT((D10469-1)/6)+1</f>
        <v>3</v>
      </c>
      <c r="H10469">
        <f>MOD(D10469-1,6)+1</f>
        <v>6</v>
      </c>
      <c r="I10469">
        <f>37-D10469</f>
        <v>19</v>
      </c>
      <c r="J10469">
        <f>ABS(D10469-D10470)</f>
        <v>2</v>
      </c>
      <c r="K10469">
        <f>AVERAGE(D10469:D10473)</f>
        <v>18</v>
      </c>
      <c r="L10469">
        <f>AVERAGE(D10469:D10488)</f>
        <v>18</v>
      </c>
      <c r="M10469">
        <f>K10469-L10469</f>
        <v>0</v>
      </c>
      <c r="N10469" t="str">
        <f>IF(K10469&gt;L10469,"HIGH ZONE BIAS",IF(K10469&lt;L10469,"LOW ZONE BIAS","EQUILIBRIUM"))</f>
        <v>EQUILIBRIUM</v>
      </c>
    </row>
    <row r="10470">
      <c r="A10470">
        <v>17101</v>
      </c>
      <c r="B10470" t="str">
        <v>2018-01-02</v>
      </c>
      <c r="C10470" t="str">
        <v>Evening</v>
      </c>
      <c r="D10470">
        <v>20</v>
      </c>
      <c r="E10470" t="str">
        <f>IF(MOD(D10470,2)=0,"EVEN","ODD")</f>
        <v>EVEN</v>
      </c>
      <c r="F10470" t="str">
        <f>IF(D10470&lt;=18,"LOW (1-18)","HIGH (19-36)")</f>
        <v>HIGH (19-36)</v>
      </c>
      <c r="G10470">
        <f>INT((D10470-1)/6)+1</f>
        <v>4</v>
      </c>
      <c r="H10470">
        <f>MOD(D10470-1,6)+1</f>
        <v>2</v>
      </c>
      <c r="I10470">
        <f>37-D10470</f>
        <v>17</v>
      </c>
      <c r="J10470">
        <f>ABS(D10470-D10471)</f>
        <v>9</v>
      </c>
      <c r="K10470">
        <f>AVERAGE(D10470:D10474)</f>
        <v>20</v>
      </c>
      <c r="L10470">
        <f>AVERAGE(D10470:D10489)</f>
        <v>20</v>
      </c>
      <c r="M10470">
        <f>K10470-L10470</f>
        <v>0</v>
      </c>
      <c r="N10470" t="str">
        <f>IF(K10470&gt;L10470,"HIGH ZONE BIAS",IF(K10470&lt;L10470,"LOW ZONE BIAS","EQUILIBRIUM"))</f>
        <v>EQUILIBRIUM</v>
      </c>
    </row>
    <row r="10471">
      <c r="A10471">
        <v>17100</v>
      </c>
      <c r="B10471" t="str">
        <v>2018-01-02</v>
      </c>
      <c r="C10471" t="str">
        <v>Afternoon</v>
      </c>
      <c r="D10471">
        <v>29</v>
      </c>
      <c r="E10471" t="str">
        <f>IF(MOD(D10471,2)=0,"EVEN","ODD")</f>
        <v>ODD</v>
      </c>
      <c r="F10471" t="str">
        <f>IF(D10471&lt;=18,"LOW (1-18)","HIGH (19-36)")</f>
        <v>HIGH (19-36)</v>
      </c>
      <c r="G10471">
        <f>INT((D10471-1)/6)+1</f>
        <v>5</v>
      </c>
      <c r="H10471">
        <f>MOD(D10471-1,6)+1</f>
        <v>5</v>
      </c>
      <c r="I10471">
        <f>37-D10471</f>
        <v>8</v>
      </c>
      <c r="J10471">
        <f>ABS(D10471-D10472)</f>
        <v>27</v>
      </c>
      <c r="K10471">
        <f>AVERAGE(D10471:D10475)</f>
        <v>29</v>
      </c>
      <c r="L10471">
        <f>AVERAGE(D10471:D10490)</f>
        <v>29</v>
      </c>
      <c r="M10471">
        <f>K10471-L10471</f>
        <v>0</v>
      </c>
      <c r="N10471" t="str">
        <f>IF(K10471&gt;L10471,"HIGH ZONE BIAS",IF(K10471&lt;L10471,"LOW ZONE BIAS","EQUILIBRIUM"))</f>
        <v>EQUILIBRIUM</v>
      </c>
    </row>
    <row r="10472">
      <c r="A10472">
        <v>17099</v>
      </c>
      <c r="B10472" t="str">
        <v>2018-01-02</v>
      </c>
      <c r="C10472" t="str">
        <v>Midday</v>
      </c>
      <c r="D10472">
        <v>2</v>
      </c>
      <c r="E10472" t="str">
        <f>IF(MOD(D10472,2)=0,"EVEN","ODD")</f>
        <v>EVEN</v>
      </c>
      <c r="F10472" t="str">
        <f>IF(D10472&lt;=18,"LOW (1-18)","HIGH (19-36)")</f>
        <v>LOW (1-18)</v>
      </c>
      <c r="G10472">
        <f>INT((D10472-1)/6)+1</f>
        <v>1</v>
      </c>
      <c r="H10472">
        <f>MOD(D10472-1,6)+1</f>
        <v>2</v>
      </c>
      <c r="I10472">
        <f>37-D10472</f>
        <v>35</v>
      </c>
      <c r="J10472">
        <f>ABS(D10472-D10473)</f>
        <v>34</v>
      </c>
      <c r="K10472">
        <f>AVERAGE(D10472:D10476)</f>
        <v>2</v>
      </c>
      <c r="L10472">
        <f>AVERAGE(D10472:D10491)</f>
        <v>2</v>
      </c>
      <c r="M10472">
        <f>K10472-L10472</f>
        <v>0</v>
      </c>
      <c r="N10472" t="str">
        <f>IF(K10472&gt;L10472,"HIGH ZONE BIAS",IF(K10472&lt;L10472,"LOW ZONE BIAS","EQUILIBRIUM"))</f>
        <v>EQUILIBRIUM</v>
      </c>
    </row>
    <row r="10473">
      <c r="A10473">
        <v>17098</v>
      </c>
      <c r="B10473" t="str">
        <v>2018-01-02</v>
      </c>
      <c r="C10473" t="str">
        <v>Morning</v>
      </c>
      <c r="D10473">
        <v>36</v>
      </c>
      <c r="E10473" t="str">
        <f>IF(MOD(D10473,2)=0,"EVEN","ODD")</f>
        <v>EVEN</v>
      </c>
      <c r="F10473" t="str">
        <f>IF(D10473&lt;=18,"LOW (1-18)","HIGH (19-36)")</f>
        <v>HIGH (19-36)</v>
      </c>
      <c r="G10473">
        <f>INT((D10473-1)/6)+1</f>
        <v>6</v>
      </c>
      <c r="H10473">
        <f>MOD(D10473-1,6)+1</f>
        <v>6</v>
      </c>
      <c r="I10473">
        <f>37-D10473</f>
        <v>1</v>
      </c>
      <c r="J10473">
        <f>ABS(D10473-D10474)</f>
        <v>20</v>
      </c>
      <c r="K10473">
        <f>AVERAGE(D10473:D10477)</f>
        <v>36</v>
      </c>
      <c r="L10473">
        <f>AVERAGE(D10473:D10492)</f>
        <v>36</v>
      </c>
      <c r="M10473">
        <f>K10473-L10473</f>
        <v>0</v>
      </c>
      <c r="N10473" t="str">
        <f>IF(K10473&gt;L10473,"HIGH ZONE BIAS",IF(K10473&lt;L10473,"LOW ZONE BIAS","EQUILIBRIUM"))</f>
        <v>EQUILIBRIUM</v>
      </c>
    </row>
    <row r="10474">
      <c r="A10474">
        <v>17097</v>
      </c>
      <c r="B10474" t="str">
        <v>2018-01-01</v>
      </c>
      <c r="C10474" t="str">
        <v>Evening</v>
      </c>
      <c r="D10474">
        <v>16</v>
      </c>
      <c r="E10474" t="str">
        <f>IF(MOD(D10474,2)=0,"EVEN","ODD")</f>
        <v>EVEN</v>
      </c>
      <c r="F10474" t="str">
        <f>IF(D10474&lt;=18,"LOW (1-18)","HIGH (19-36)")</f>
        <v>LOW (1-18)</v>
      </c>
      <c r="G10474">
        <f>INT((D10474-1)/6)+1</f>
        <v>3</v>
      </c>
      <c r="H10474">
        <f>MOD(D10474-1,6)+1</f>
        <v>4</v>
      </c>
      <c r="I10474">
        <f>37-D10474</f>
        <v>21</v>
      </c>
      <c r="J10474">
        <f>ABS(D10474-D10475)</f>
        <v>12</v>
      </c>
      <c r="K10474">
        <f>AVERAGE(D10474:D10478)</f>
        <v>16</v>
      </c>
      <c r="L10474">
        <f>AVERAGE(D10474:D10493)</f>
        <v>16</v>
      </c>
      <c r="M10474">
        <f>K10474-L10474</f>
        <v>0</v>
      </c>
      <c r="N10474" t="str">
        <f>IF(K10474&gt;L10474,"HIGH ZONE BIAS",IF(K10474&lt;L10474,"LOW ZONE BIAS","EQUILIBRIUM"))</f>
        <v>EQUILIBRIUM</v>
      </c>
    </row>
    <row r="10475">
      <c r="A10475">
        <v>17096</v>
      </c>
      <c r="B10475" t="str">
        <v>2018-01-01</v>
      </c>
      <c r="C10475" t="str">
        <v>Afternoon</v>
      </c>
      <c r="D10475">
        <v>4</v>
      </c>
      <c r="E10475" t="str">
        <f>IF(MOD(D10475,2)=0,"EVEN","ODD")</f>
        <v>EVEN</v>
      </c>
      <c r="F10475" t="str">
        <f>IF(D10475&lt;=18,"LOW (1-18)","HIGH (19-36)")</f>
        <v>LOW (1-18)</v>
      </c>
      <c r="G10475">
        <f>INT((D10475-1)/6)+1</f>
        <v>1</v>
      </c>
      <c r="H10475">
        <f>MOD(D10475-1,6)+1</f>
        <v>4</v>
      </c>
      <c r="I10475">
        <f>37-D10475</f>
        <v>33</v>
      </c>
      <c r="J10475">
        <f>ABS(D10475-D10476)</f>
        <v>0</v>
      </c>
      <c r="K10475">
        <f>AVERAGE(D10475:D10479)</f>
        <v>4</v>
      </c>
      <c r="L10475">
        <f>AVERAGE(D10475:D10494)</f>
        <v>4</v>
      </c>
      <c r="M10475">
        <f>K10475-L10475</f>
        <v>0</v>
      </c>
      <c r="N10475" t="str">
        <f>IF(K10475&gt;L10475,"HIGH ZONE BIAS",IF(K10475&lt;L10475,"LOW ZONE BIAS","EQUILIBRIUM"))</f>
        <v>EQUILIBRIUM</v>
      </c>
    </row>
    <row r="10476">
      <c r="A10476">
        <v>17095</v>
      </c>
      <c r="B10476" t="str">
        <v>2018-01-01</v>
      </c>
      <c r="C10476" t="str">
        <v>Midday</v>
      </c>
      <c r="D10476">
        <v>4</v>
      </c>
      <c r="E10476" t="str">
        <f>IF(MOD(D10476,2)=0,"EVEN","ODD")</f>
        <v>EVEN</v>
      </c>
      <c r="F10476" t="str">
        <f>IF(D10476&lt;=18,"LOW (1-18)","HIGH (19-36)")</f>
        <v>LOW (1-18)</v>
      </c>
      <c r="G10476">
        <f>INT((D10476-1)/6)+1</f>
        <v>1</v>
      </c>
      <c r="H10476">
        <f>MOD(D10476-1,6)+1</f>
        <v>4</v>
      </c>
      <c r="I10476">
        <f>37-D10476</f>
        <v>33</v>
      </c>
      <c r="J10476">
        <f>ABS(D10476-D10477)</f>
        <v>4</v>
      </c>
      <c r="K10476">
        <f>AVERAGE(D10476:D10480)</f>
        <v>4</v>
      </c>
      <c r="L10476">
        <f>AVERAGE(D10476:D10495)</f>
        <v>4</v>
      </c>
      <c r="M10476">
        <f>K10476-L10476</f>
        <v>0</v>
      </c>
      <c r="N10476" t="str">
        <f>IF(K10476&gt;L10476,"HIGH ZONE BIAS",IF(K10476&lt;L10476,"LOW ZONE BIAS","EQUILIBRIUM"))</f>
        <v>EQUILIBRIUM</v>
      </c>
    </row>
    <row r="10477">
      <c r="A10477">
        <v>17094</v>
      </c>
      <c r="B10477" t="str">
        <v>2018-01-01</v>
      </c>
      <c r="C10477" t="str">
        <v>Morning</v>
      </c>
      <c r="D10477">
        <v>8</v>
      </c>
      <c r="E10477" t="str">
        <f>IF(MOD(D10477,2)=0,"EVEN","ODD")</f>
        <v>EVEN</v>
      </c>
      <c r="F10477" t="str">
        <f>IF(D10477&lt;=18,"LOW (1-18)","HIGH (19-36)")</f>
        <v>LOW (1-18)</v>
      </c>
      <c r="G10477">
        <f>INT((D10477-1)/6)+1</f>
        <v>2</v>
      </c>
      <c r="H10477">
        <f>MOD(D10477-1,6)+1</f>
        <v>2</v>
      </c>
      <c r="I10477">
        <f>37-D10477</f>
        <v>29</v>
      </c>
      <c r="J10477">
        <f>ABS(D10477-D10478)</f>
        <v>28</v>
      </c>
      <c r="K10477">
        <f>AVERAGE(D10477:D10481)</f>
        <v>8</v>
      </c>
      <c r="L10477">
        <f>AVERAGE(D10477:D10496)</f>
        <v>8</v>
      </c>
      <c r="M10477">
        <f>K10477-L10477</f>
        <v>0</v>
      </c>
      <c r="N10477" t="str">
        <f>IF(K10477&gt;L10477,"HIGH ZONE BIAS",IF(K10477&lt;L10477,"LOW ZONE BIAS","EQUILIBRIUM"))</f>
        <v>EQUILIBRIUM</v>
      </c>
    </row>
    <row r="10478">
      <c r="A10478">
        <v>17093</v>
      </c>
      <c r="B10478" t="str">
        <v>2017-12-30</v>
      </c>
      <c r="C10478" t="str">
        <v>Evening</v>
      </c>
      <c r="D10478">
        <v>36</v>
      </c>
      <c r="E10478" t="str">
        <f>IF(MOD(D10478,2)=0,"EVEN","ODD")</f>
        <v>EVEN</v>
      </c>
      <c r="F10478" t="str">
        <f>IF(D10478&lt;=18,"LOW (1-18)","HIGH (19-36)")</f>
        <v>HIGH (19-36)</v>
      </c>
      <c r="G10478">
        <f>INT((D10478-1)/6)+1</f>
        <v>6</v>
      </c>
      <c r="H10478">
        <f>MOD(D10478-1,6)+1</f>
        <v>6</v>
      </c>
      <c r="I10478">
        <f>37-D10478</f>
        <v>1</v>
      </c>
      <c r="J10478">
        <f>ABS(D10478-D10479)</f>
        <v>33</v>
      </c>
      <c r="K10478">
        <f>AVERAGE(D10478:D10482)</f>
        <v>36</v>
      </c>
      <c r="L10478">
        <f>AVERAGE(D10478:D10497)</f>
        <v>36</v>
      </c>
      <c r="M10478">
        <f>K10478-L10478</f>
        <v>0</v>
      </c>
      <c r="N10478" t="str">
        <f>IF(K10478&gt;L10478,"HIGH ZONE BIAS",IF(K10478&lt;L10478,"LOW ZONE BIAS","EQUILIBRIUM"))</f>
        <v>EQUILIBRIUM</v>
      </c>
    </row>
    <row r="10479">
      <c r="A10479">
        <v>17092</v>
      </c>
      <c r="B10479" t="str">
        <v>2017-12-30</v>
      </c>
      <c r="C10479" t="str">
        <v>Afternoon</v>
      </c>
      <c r="D10479">
        <v>3</v>
      </c>
      <c r="E10479" t="str">
        <f>IF(MOD(D10479,2)=0,"EVEN","ODD")</f>
        <v>ODD</v>
      </c>
      <c r="F10479" t="str">
        <f>IF(D10479&lt;=18,"LOW (1-18)","HIGH (19-36)")</f>
        <v>LOW (1-18)</v>
      </c>
      <c r="G10479">
        <f>INT((D10479-1)/6)+1</f>
        <v>1</v>
      </c>
      <c r="H10479">
        <f>MOD(D10479-1,6)+1</f>
        <v>3</v>
      </c>
      <c r="I10479">
        <f>37-D10479</f>
        <v>34</v>
      </c>
      <c r="J10479">
        <f>ABS(D10479-D10480)</f>
        <v>2</v>
      </c>
      <c r="K10479">
        <f>AVERAGE(D10479:D10483)</f>
        <v>3</v>
      </c>
      <c r="L10479">
        <f>AVERAGE(D10479:D10498)</f>
        <v>3</v>
      </c>
      <c r="M10479">
        <f>K10479-L10479</f>
        <v>0</v>
      </c>
      <c r="N10479" t="str">
        <f>IF(K10479&gt;L10479,"HIGH ZONE BIAS",IF(K10479&lt;L10479,"LOW ZONE BIAS","EQUILIBRIUM"))</f>
        <v>EQUILIBRIUM</v>
      </c>
    </row>
    <row r="10480">
      <c r="A10480">
        <v>17091</v>
      </c>
      <c r="B10480" t="str">
        <v>2017-12-30</v>
      </c>
      <c r="C10480" t="str">
        <v>Midday</v>
      </c>
      <c r="D10480">
        <v>5</v>
      </c>
      <c r="E10480" t="str">
        <f>IF(MOD(D10480,2)=0,"EVEN","ODD")</f>
        <v>ODD</v>
      </c>
      <c r="F10480" t="str">
        <f>IF(D10480&lt;=18,"LOW (1-18)","HIGH (19-36)")</f>
        <v>LOW (1-18)</v>
      </c>
      <c r="G10480">
        <f>INT((D10480-1)/6)+1</f>
        <v>1</v>
      </c>
      <c r="H10480">
        <f>MOD(D10480-1,6)+1</f>
        <v>5</v>
      </c>
      <c r="I10480">
        <f>37-D10480</f>
        <v>32</v>
      </c>
      <c r="J10480">
        <f>ABS(D10480-D10481)</f>
        <v>9</v>
      </c>
      <c r="K10480">
        <f>AVERAGE(D10480:D10484)</f>
        <v>5</v>
      </c>
      <c r="L10480">
        <f>AVERAGE(D10480:D10499)</f>
        <v>5</v>
      </c>
      <c r="M10480">
        <f>K10480-L10480</f>
        <v>0</v>
      </c>
      <c r="N10480" t="str">
        <f>IF(K10480&gt;L10480,"HIGH ZONE BIAS",IF(K10480&lt;L10480,"LOW ZONE BIAS","EQUILIBRIUM"))</f>
        <v>EQUILIBRIUM</v>
      </c>
    </row>
    <row r="10481">
      <c r="A10481">
        <v>17090</v>
      </c>
      <c r="B10481" t="str">
        <v>2017-12-30</v>
      </c>
      <c r="C10481" t="str">
        <v>Morning</v>
      </c>
      <c r="D10481">
        <v>14</v>
      </c>
      <c r="E10481" t="str">
        <f>IF(MOD(D10481,2)=0,"EVEN","ODD")</f>
        <v>EVEN</v>
      </c>
      <c r="F10481" t="str">
        <f>IF(D10481&lt;=18,"LOW (1-18)","HIGH (19-36)")</f>
        <v>LOW (1-18)</v>
      </c>
      <c r="G10481">
        <f>INT((D10481-1)/6)+1</f>
        <v>3</v>
      </c>
      <c r="H10481">
        <f>MOD(D10481-1,6)+1</f>
        <v>2</v>
      </c>
      <c r="I10481">
        <f>37-D10481</f>
        <v>23</v>
      </c>
      <c r="J10481">
        <f>ABS(D10481-D10482)</f>
        <v>5</v>
      </c>
      <c r="K10481">
        <f>AVERAGE(D10481:D10485)</f>
        <v>14</v>
      </c>
      <c r="L10481">
        <f>AVERAGE(D10481:D10500)</f>
        <v>14</v>
      </c>
      <c r="M10481">
        <f>K10481-L10481</f>
        <v>0</v>
      </c>
      <c r="N10481" t="str">
        <f>IF(K10481&gt;L10481,"HIGH ZONE BIAS",IF(K10481&lt;L10481,"LOW ZONE BIAS","EQUILIBRIUM"))</f>
        <v>EQUILIBRIUM</v>
      </c>
    </row>
    <row r="10482">
      <c r="A10482">
        <v>17089</v>
      </c>
      <c r="B10482" t="str">
        <v>2017-12-29</v>
      </c>
      <c r="C10482" t="str">
        <v>Evening</v>
      </c>
      <c r="D10482">
        <v>9</v>
      </c>
      <c r="E10482" t="str">
        <f>IF(MOD(D10482,2)=0,"EVEN","ODD")</f>
        <v>ODD</v>
      </c>
      <c r="F10482" t="str">
        <f>IF(D10482&lt;=18,"LOW (1-18)","HIGH (19-36)")</f>
        <v>LOW (1-18)</v>
      </c>
      <c r="G10482">
        <f>INT((D10482-1)/6)+1</f>
        <v>2</v>
      </c>
      <c r="H10482">
        <f>MOD(D10482-1,6)+1</f>
        <v>3</v>
      </c>
      <c r="I10482">
        <f>37-D10482</f>
        <v>28</v>
      </c>
      <c r="J10482">
        <f>ABS(D10482-D10483)</f>
        <v>5</v>
      </c>
      <c r="K10482">
        <f>AVERAGE(D10482:D10486)</f>
        <v>9</v>
      </c>
      <c r="L10482">
        <f>AVERAGE(D10482:D10501)</f>
        <v>9</v>
      </c>
      <c r="M10482">
        <f>K10482-L10482</f>
        <v>0</v>
      </c>
      <c r="N10482" t="str">
        <f>IF(K10482&gt;L10482,"HIGH ZONE BIAS",IF(K10482&lt;L10482,"LOW ZONE BIAS","EQUILIBRIUM"))</f>
        <v>EQUILIBRIUM</v>
      </c>
    </row>
    <row r="10483">
      <c r="A10483">
        <v>17088</v>
      </c>
      <c r="B10483" t="str">
        <v>2017-12-29</v>
      </c>
      <c r="C10483" t="str">
        <v>Afternoon</v>
      </c>
      <c r="D10483">
        <v>14</v>
      </c>
      <c r="E10483" t="str">
        <f>IF(MOD(D10483,2)=0,"EVEN","ODD")</f>
        <v>EVEN</v>
      </c>
      <c r="F10483" t="str">
        <f>IF(D10483&lt;=18,"LOW (1-18)","HIGH (19-36)")</f>
        <v>LOW (1-18)</v>
      </c>
      <c r="G10483">
        <f>INT((D10483-1)/6)+1</f>
        <v>3</v>
      </c>
      <c r="H10483">
        <f>MOD(D10483-1,6)+1</f>
        <v>2</v>
      </c>
      <c r="I10483">
        <f>37-D10483</f>
        <v>23</v>
      </c>
      <c r="J10483">
        <f>ABS(D10483-D10484)</f>
        <v>3</v>
      </c>
      <c r="K10483">
        <f>AVERAGE(D10483:D10487)</f>
        <v>14</v>
      </c>
      <c r="L10483">
        <f>AVERAGE(D10483:D10502)</f>
        <v>14</v>
      </c>
      <c r="M10483">
        <f>K10483-L10483</f>
        <v>0</v>
      </c>
      <c r="N10483" t="str">
        <f>IF(K10483&gt;L10483,"HIGH ZONE BIAS",IF(K10483&lt;L10483,"LOW ZONE BIAS","EQUILIBRIUM"))</f>
        <v>EQUILIBRIUM</v>
      </c>
    </row>
    <row r="10484">
      <c r="A10484">
        <v>17087</v>
      </c>
      <c r="B10484" t="str">
        <v>2017-12-29</v>
      </c>
      <c r="C10484" t="str">
        <v>Midday</v>
      </c>
      <c r="D10484">
        <v>17</v>
      </c>
      <c r="E10484" t="str">
        <f>IF(MOD(D10484,2)=0,"EVEN","ODD")</f>
        <v>ODD</v>
      </c>
      <c r="F10484" t="str">
        <f>IF(D10484&lt;=18,"LOW (1-18)","HIGH (19-36)")</f>
        <v>LOW (1-18)</v>
      </c>
      <c r="G10484">
        <f>INT((D10484-1)/6)+1</f>
        <v>3</v>
      </c>
      <c r="H10484">
        <f>MOD(D10484-1,6)+1</f>
        <v>5</v>
      </c>
      <c r="I10484">
        <f>37-D10484</f>
        <v>20</v>
      </c>
      <c r="J10484">
        <f>ABS(D10484-D10485)</f>
        <v>11</v>
      </c>
      <c r="K10484">
        <f>AVERAGE(D10484:D10488)</f>
        <v>17</v>
      </c>
      <c r="L10484">
        <f>AVERAGE(D10484:D10503)</f>
        <v>17</v>
      </c>
      <c r="M10484">
        <f>K10484-L10484</f>
        <v>0</v>
      </c>
      <c r="N10484" t="str">
        <f>IF(K10484&gt;L10484,"HIGH ZONE BIAS",IF(K10484&lt;L10484,"LOW ZONE BIAS","EQUILIBRIUM"))</f>
        <v>EQUILIBRIUM</v>
      </c>
    </row>
    <row r="10485">
      <c r="A10485">
        <v>17086</v>
      </c>
      <c r="B10485" t="str">
        <v>2017-12-29</v>
      </c>
      <c r="C10485" t="str">
        <v>Morning</v>
      </c>
      <c r="D10485">
        <v>6</v>
      </c>
      <c r="E10485" t="str">
        <f>IF(MOD(D10485,2)=0,"EVEN","ODD")</f>
        <v>EVEN</v>
      </c>
      <c r="F10485" t="str">
        <f>IF(D10485&lt;=18,"LOW (1-18)","HIGH (19-36)")</f>
        <v>LOW (1-18)</v>
      </c>
      <c r="G10485">
        <f>INT((D10485-1)/6)+1</f>
        <v>1</v>
      </c>
      <c r="H10485">
        <f>MOD(D10485-1,6)+1</f>
        <v>6</v>
      </c>
      <c r="I10485">
        <f>37-D10485</f>
        <v>31</v>
      </c>
      <c r="J10485">
        <f>ABS(D10485-D10486)</f>
        <v>16</v>
      </c>
      <c r="K10485">
        <f>AVERAGE(D10485:D10489)</f>
        <v>6</v>
      </c>
      <c r="L10485">
        <f>AVERAGE(D10485:D10504)</f>
        <v>6</v>
      </c>
      <c r="M10485">
        <f>K10485-L10485</f>
        <v>0</v>
      </c>
      <c r="N10485" t="str">
        <f>IF(K10485&gt;L10485,"HIGH ZONE BIAS",IF(K10485&lt;L10485,"LOW ZONE BIAS","EQUILIBRIUM"))</f>
        <v>EQUILIBRIUM</v>
      </c>
    </row>
    <row r="10486">
      <c r="A10486">
        <v>17085</v>
      </c>
      <c r="B10486" t="str">
        <v>2017-12-28</v>
      </c>
      <c r="C10486" t="str">
        <v>Evening</v>
      </c>
      <c r="D10486">
        <v>22</v>
      </c>
      <c r="E10486" t="str">
        <f>IF(MOD(D10486,2)=0,"EVEN","ODD")</f>
        <v>EVEN</v>
      </c>
      <c r="F10486" t="str">
        <f>IF(D10486&lt;=18,"LOW (1-18)","HIGH (19-36)")</f>
        <v>HIGH (19-36)</v>
      </c>
      <c r="G10486">
        <f>INT((D10486-1)/6)+1</f>
        <v>4</v>
      </c>
      <c r="H10486">
        <f>MOD(D10486-1,6)+1</f>
        <v>4</v>
      </c>
      <c r="I10486">
        <f>37-D10486</f>
        <v>15</v>
      </c>
      <c r="J10486">
        <f>ABS(D10486-D10487)</f>
        <v>8</v>
      </c>
      <c r="K10486">
        <f>AVERAGE(D10486:D10490)</f>
        <v>22</v>
      </c>
      <c r="L10486">
        <f>AVERAGE(D10486:D10505)</f>
        <v>22</v>
      </c>
      <c r="M10486">
        <f>K10486-L10486</f>
        <v>0</v>
      </c>
      <c r="N10486" t="str">
        <f>IF(K10486&gt;L10486,"HIGH ZONE BIAS",IF(K10486&lt;L10486,"LOW ZONE BIAS","EQUILIBRIUM"))</f>
        <v>EQUILIBRIUM</v>
      </c>
    </row>
    <row r="10487">
      <c r="A10487">
        <v>17084</v>
      </c>
      <c r="B10487" t="str">
        <v>2017-12-28</v>
      </c>
      <c r="C10487" t="str">
        <v>Afternoon</v>
      </c>
      <c r="D10487">
        <v>14</v>
      </c>
      <c r="E10487" t="str">
        <f>IF(MOD(D10487,2)=0,"EVEN","ODD")</f>
        <v>EVEN</v>
      </c>
      <c r="F10487" t="str">
        <f>IF(D10487&lt;=18,"LOW (1-18)","HIGH (19-36)")</f>
        <v>LOW (1-18)</v>
      </c>
      <c r="G10487">
        <f>INT((D10487-1)/6)+1</f>
        <v>3</v>
      </c>
      <c r="H10487">
        <f>MOD(D10487-1,6)+1</f>
        <v>2</v>
      </c>
      <c r="I10487">
        <f>37-D10487</f>
        <v>23</v>
      </c>
      <c r="J10487">
        <f>ABS(D10487-D10488)</f>
        <v>6</v>
      </c>
      <c r="K10487">
        <f>AVERAGE(D10487:D10491)</f>
        <v>14</v>
      </c>
      <c r="L10487">
        <f>AVERAGE(D10487:D10506)</f>
        <v>14</v>
      </c>
      <c r="M10487">
        <f>K10487-L10487</f>
        <v>0</v>
      </c>
      <c r="N10487" t="str">
        <f>IF(K10487&gt;L10487,"HIGH ZONE BIAS",IF(K10487&lt;L10487,"LOW ZONE BIAS","EQUILIBRIUM"))</f>
        <v>EQUILIBRIUM</v>
      </c>
    </row>
    <row r="10488">
      <c r="A10488">
        <v>17083</v>
      </c>
      <c r="B10488" t="str">
        <v>2017-12-28</v>
      </c>
      <c r="C10488" t="str">
        <v>Midday</v>
      </c>
      <c r="D10488">
        <v>20</v>
      </c>
      <c r="E10488" t="str">
        <f>IF(MOD(D10488,2)=0,"EVEN","ODD")</f>
        <v>EVEN</v>
      </c>
      <c r="F10488" t="str">
        <f>IF(D10488&lt;=18,"LOW (1-18)","HIGH (19-36)")</f>
        <v>HIGH (19-36)</v>
      </c>
      <c r="G10488">
        <f>INT((D10488-1)/6)+1</f>
        <v>4</v>
      </c>
      <c r="H10488">
        <f>MOD(D10488-1,6)+1</f>
        <v>2</v>
      </c>
      <c r="I10488">
        <f>37-D10488</f>
        <v>17</v>
      </c>
      <c r="J10488">
        <f>ABS(D10488-D10489)</f>
        <v>14</v>
      </c>
      <c r="K10488">
        <f>AVERAGE(D10488:D10492)</f>
        <v>20</v>
      </c>
      <c r="L10488">
        <f>AVERAGE(D10488:D10507)</f>
        <v>20</v>
      </c>
      <c r="M10488">
        <f>K10488-L10488</f>
        <v>0</v>
      </c>
      <c r="N10488" t="str">
        <f>IF(K10488&gt;L10488,"HIGH ZONE BIAS",IF(K10488&lt;L10488,"LOW ZONE BIAS","EQUILIBRIUM"))</f>
        <v>EQUILIBRIUM</v>
      </c>
    </row>
    <row r="10489">
      <c r="A10489">
        <v>17082</v>
      </c>
      <c r="B10489" t="str">
        <v>2017-12-28</v>
      </c>
      <c r="C10489" t="str">
        <v>Morning</v>
      </c>
      <c r="D10489">
        <v>34</v>
      </c>
      <c r="E10489" t="str">
        <f>IF(MOD(D10489,2)=0,"EVEN","ODD")</f>
        <v>EVEN</v>
      </c>
      <c r="F10489" t="str">
        <f>IF(D10489&lt;=18,"LOW (1-18)","HIGH (19-36)")</f>
        <v>HIGH (19-36)</v>
      </c>
      <c r="G10489">
        <f>INT((D10489-1)/6)+1</f>
        <v>6</v>
      </c>
      <c r="H10489">
        <f>MOD(D10489-1,6)+1</f>
        <v>4</v>
      </c>
      <c r="I10489">
        <f>37-D10489</f>
        <v>3</v>
      </c>
      <c r="J10489">
        <f>ABS(D10489-D10490)</f>
        <v>21</v>
      </c>
      <c r="K10489">
        <f>AVERAGE(D10489:D10493)</f>
        <v>34</v>
      </c>
      <c r="L10489">
        <f>AVERAGE(D10489:D10508)</f>
        <v>34</v>
      </c>
      <c r="M10489">
        <f>K10489-L10489</f>
        <v>0</v>
      </c>
      <c r="N10489" t="str">
        <f>IF(K10489&gt;L10489,"HIGH ZONE BIAS",IF(K10489&lt;L10489,"LOW ZONE BIAS","EQUILIBRIUM"))</f>
        <v>EQUILIBRIUM</v>
      </c>
    </row>
    <row r="10490">
      <c r="A10490">
        <v>17081</v>
      </c>
      <c r="B10490" t="str">
        <v>2017-12-27</v>
      </c>
      <c r="C10490" t="str">
        <v>Evening</v>
      </c>
      <c r="D10490">
        <v>13</v>
      </c>
      <c r="E10490" t="str">
        <f>IF(MOD(D10490,2)=0,"EVEN","ODD")</f>
        <v>ODD</v>
      </c>
      <c r="F10490" t="str">
        <f>IF(D10490&lt;=18,"LOW (1-18)","HIGH (19-36)")</f>
        <v>LOW (1-18)</v>
      </c>
      <c r="G10490">
        <f>INT((D10490-1)/6)+1</f>
        <v>3</v>
      </c>
      <c r="H10490">
        <f>MOD(D10490-1,6)+1</f>
        <v>1</v>
      </c>
      <c r="I10490">
        <f>37-D10490</f>
        <v>24</v>
      </c>
      <c r="J10490">
        <f>ABS(D10490-D10491)</f>
        <v>16</v>
      </c>
      <c r="K10490">
        <f>AVERAGE(D10490:D10494)</f>
        <v>13</v>
      </c>
      <c r="L10490">
        <f>AVERAGE(D10490:D10509)</f>
        <v>13</v>
      </c>
      <c r="M10490">
        <f>K10490-L10490</f>
        <v>0</v>
      </c>
      <c r="N10490" t="str">
        <f>IF(K10490&gt;L10490,"HIGH ZONE BIAS",IF(K10490&lt;L10490,"LOW ZONE BIAS","EQUILIBRIUM"))</f>
        <v>EQUILIBRIUM</v>
      </c>
    </row>
    <row r="10491">
      <c r="A10491">
        <v>17080</v>
      </c>
      <c r="B10491" t="str">
        <v>2017-12-27</v>
      </c>
      <c r="C10491" t="str">
        <v>Afternoon</v>
      </c>
      <c r="D10491">
        <v>29</v>
      </c>
      <c r="E10491" t="str">
        <f>IF(MOD(D10491,2)=0,"EVEN","ODD")</f>
        <v>ODD</v>
      </c>
      <c r="F10491" t="str">
        <f>IF(D10491&lt;=18,"LOW (1-18)","HIGH (19-36)")</f>
        <v>HIGH (19-36)</v>
      </c>
      <c r="G10491">
        <f>INT((D10491-1)/6)+1</f>
        <v>5</v>
      </c>
      <c r="H10491">
        <f>MOD(D10491-1,6)+1</f>
        <v>5</v>
      </c>
      <c r="I10491">
        <f>37-D10491</f>
        <v>8</v>
      </c>
      <c r="J10491">
        <f>ABS(D10491-D10492)</f>
        <v>5</v>
      </c>
      <c r="K10491">
        <f>AVERAGE(D10491:D10495)</f>
        <v>29</v>
      </c>
      <c r="L10491">
        <f>AVERAGE(D10491:D10510)</f>
        <v>29</v>
      </c>
      <c r="M10491">
        <f>K10491-L10491</f>
        <v>0</v>
      </c>
      <c r="N10491" t="str">
        <f>IF(K10491&gt;L10491,"HIGH ZONE BIAS",IF(K10491&lt;L10491,"LOW ZONE BIAS","EQUILIBRIUM"))</f>
        <v>EQUILIBRIUM</v>
      </c>
    </row>
    <row r="10492">
      <c r="A10492">
        <v>17079</v>
      </c>
      <c r="B10492" t="str">
        <v>2017-12-27</v>
      </c>
      <c r="C10492" t="str">
        <v>Midday</v>
      </c>
      <c r="D10492">
        <v>34</v>
      </c>
      <c r="E10492" t="str">
        <f>IF(MOD(D10492,2)=0,"EVEN","ODD")</f>
        <v>EVEN</v>
      </c>
      <c r="F10492" t="str">
        <f>IF(D10492&lt;=18,"LOW (1-18)","HIGH (19-36)")</f>
        <v>HIGH (19-36)</v>
      </c>
      <c r="G10492">
        <f>INT((D10492-1)/6)+1</f>
        <v>6</v>
      </c>
      <c r="H10492">
        <f>MOD(D10492-1,6)+1</f>
        <v>4</v>
      </c>
      <c r="I10492">
        <f>37-D10492</f>
        <v>3</v>
      </c>
      <c r="J10492">
        <f>ABS(D10492-D10493)</f>
        <v>19</v>
      </c>
      <c r="K10492">
        <f>AVERAGE(D10492:D10496)</f>
        <v>34</v>
      </c>
      <c r="L10492">
        <f>AVERAGE(D10492:D10511)</f>
        <v>34</v>
      </c>
      <c r="M10492">
        <f>K10492-L10492</f>
        <v>0</v>
      </c>
      <c r="N10492" t="str">
        <f>IF(K10492&gt;L10492,"HIGH ZONE BIAS",IF(K10492&lt;L10492,"LOW ZONE BIAS","EQUILIBRIUM"))</f>
        <v>EQUILIBRIUM</v>
      </c>
    </row>
    <row r="10493">
      <c r="A10493">
        <v>17078</v>
      </c>
      <c r="B10493" t="str">
        <v>2017-12-27</v>
      </c>
      <c r="C10493" t="str">
        <v>Morning</v>
      </c>
      <c r="D10493">
        <v>15</v>
      </c>
      <c r="E10493" t="str">
        <f>IF(MOD(D10493,2)=0,"EVEN","ODD")</f>
        <v>ODD</v>
      </c>
      <c r="F10493" t="str">
        <f>IF(D10493&lt;=18,"LOW (1-18)","HIGH (19-36)")</f>
        <v>LOW (1-18)</v>
      </c>
      <c r="G10493">
        <f>INT((D10493-1)/6)+1</f>
        <v>3</v>
      </c>
      <c r="H10493">
        <f>MOD(D10493-1,6)+1</f>
        <v>3</v>
      </c>
      <c r="I10493">
        <f>37-D10493</f>
        <v>22</v>
      </c>
      <c r="J10493">
        <f>ABS(D10493-D10494)</f>
        <v>4</v>
      </c>
      <c r="K10493">
        <f>AVERAGE(D10493:D10497)</f>
        <v>15</v>
      </c>
      <c r="L10493">
        <f>AVERAGE(D10493:D10512)</f>
        <v>15</v>
      </c>
      <c r="M10493">
        <f>K10493-L10493</f>
        <v>0</v>
      </c>
      <c r="N10493" t="str">
        <f>IF(K10493&gt;L10493,"HIGH ZONE BIAS",IF(K10493&lt;L10493,"LOW ZONE BIAS","EQUILIBRIUM"))</f>
        <v>EQUILIBRIUM</v>
      </c>
    </row>
    <row r="10494">
      <c r="A10494">
        <v>17077</v>
      </c>
      <c r="B10494" t="str">
        <v>2017-12-26</v>
      </c>
      <c r="C10494" t="str">
        <v>Evening</v>
      </c>
      <c r="D10494">
        <v>19</v>
      </c>
      <c r="E10494" t="str">
        <f>IF(MOD(D10494,2)=0,"EVEN","ODD")</f>
        <v>ODD</v>
      </c>
      <c r="F10494" t="str">
        <f>IF(D10494&lt;=18,"LOW (1-18)","HIGH (19-36)")</f>
        <v>HIGH (19-36)</v>
      </c>
      <c r="G10494">
        <f>INT((D10494-1)/6)+1</f>
        <v>4</v>
      </c>
      <c r="H10494">
        <f>MOD(D10494-1,6)+1</f>
        <v>1</v>
      </c>
      <c r="I10494">
        <f>37-D10494</f>
        <v>18</v>
      </c>
      <c r="J10494">
        <f>ABS(D10494-D10495)</f>
        <v>7</v>
      </c>
      <c r="K10494">
        <f>AVERAGE(D10494:D10498)</f>
        <v>19</v>
      </c>
      <c r="L10494">
        <f>AVERAGE(D10494:D10513)</f>
        <v>19</v>
      </c>
      <c r="M10494">
        <f>K10494-L10494</f>
        <v>0</v>
      </c>
      <c r="N10494" t="str">
        <f>IF(K10494&gt;L10494,"HIGH ZONE BIAS",IF(K10494&lt;L10494,"LOW ZONE BIAS","EQUILIBRIUM"))</f>
        <v>EQUILIBRIUM</v>
      </c>
    </row>
    <row r="10495">
      <c r="A10495">
        <v>17076</v>
      </c>
      <c r="B10495" t="str">
        <v>2017-12-26</v>
      </c>
      <c r="C10495" t="str">
        <v>Afternoon</v>
      </c>
      <c r="D10495">
        <v>26</v>
      </c>
      <c r="E10495" t="str">
        <f>IF(MOD(D10495,2)=0,"EVEN","ODD")</f>
        <v>EVEN</v>
      </c>
      <c r="F10495" t="str">
        <f>IF(D10495&lt;=18,"LOW (1-18)","HIGH (19-36)")</f>
        <v>HIGH (19-36)</v>
      </c>
      <c r="G10495">
        <f>INT((D10495-1)/6)+1</f>
        <v>5</v>
      </c>
      <c r="H10495">
        <f>MOD(D10495-1,6)+1</f>
        <v>2</v>
      </c>
      <c r="I10495">
        <f>37-D10495</f>
        <v>11</v>
      </c>
      <c r="J10495">
        <f>ABS(D10495-D10496)</f>
        <v>22</v>
      </c>
      <c r="K10495">
        <f>AVERAGE(D10495:D10499)</f>
        <v>26</v>
      </c>
      <c r="L10495">
        <f>AVERAGE(D10495:D10514)</f>
        <v>26</v>
      </c>
      <c r="M10495">
        <f>K10495-L10495</f>
        <v>0</v>
      </c>
      <c r="N10495" t="str">
        <f>IF(K10495&gt;L10495,"HIGH ZONE BIAS",IF(K10495&lt;L10495,"LOW ZONE BIAS","EQUILIBRIUM"))</f>
        <v>EQUILIBRIUM</v>
      </c>
    </row>
    <row r="10496">
      <c r="A10496">
        <v>17075</v>
      </c>
      <c r="B10496" t="str">
        <v>2017-12-26</v>
      </c>
      <c r="C10496" t="str">
        <v>Midday</v>
      </c>
      <c r="D10496">
        <v>4</v>
      </c>
      <c r="E10496" t="str">
        <f>IF(MOD(D10496,2)=0,"EVEN","ODD")</f>
        <v>EVEN</v>
      </c>
      <c r="F10496" t="str">
        <f>IF(D10496&lt;=18,"LOW (1-18)","HIGH (19-36)")</f>
        <v>LOW (1-18)</v>
      </c>
      <c r="G10496">
        <f>INT((D10496-1)/6)+1</f>
        <v>1</v>
      </c>
      <c r="H10496">
        <f>MOD(D10496-1,6)+1</f>
        <v>4</v>
      </c>
      <c r="I10496">
        <f>37-D10496</f>
        <v>33</v>
      </c>
      <c r="J10496">
        <f>ABS(D10496-D10497)</f>
        <v>16</v>
      </c>
      <c r="K10496">
        <f>AVERAGE(D10496:D10500)</f>
        <v>4</v>
      </c>
      <c r="L10496">
        <f>AVERAGE(D10496:D10515)</f>
        <v>4</v>
      </c>
      <c r="M10496">
        <f>K10496-L10496</f>
        <v>0</v>
      </c>
      <c r="N10496" t="str">
        <f>IF(K10496&gt;L10496,"HIGH ZONE BIAS",IF(K10496&lt;L10496,"LOW ZONE BIAS","EQUILIBRIUM"))</f>
        <v>EQUILIBRIUM</v>
      </c>
    </row>
    <row r="10497">
      <c r="A10497">
        <v>17074</v>
      </c>
      <c r="B10497" t="str">
        <v>2017-12-26</v>
      </c>
      <c r="C10497" t="str">
        <v>Morning</v>
      </c>
      <c r="D10497">
        <v>20</v>
      </c>
      <c r="E10497" t="str">
        <f>IF(MOD(D10497,2)=0,"EVEN","ODD")</f>
        <v>EVEN</v>
      </c>
      <c r="F10497" t="str">
        <f>IF(D10497&lt;=18,"LOW (1-18)","HIGH (19-36)")</f>
        <v>HIGH (19-36)</v>
      </c>
      <c r="G10497">
        <f>INT((D10497-1)/6)+1</f>
        <v>4</v>
      </c>
      <c r="H10497">
        <f>MOD(D10497-1,6)+1</f>
        <v>2</v>
      </c>
      <c r="I10497">
        <f>37-D10497</f>
        <v>17</v>
      </c>
      <c r="J10497">
        <f>ABS(D10497-D10498)</f>
        <v>14</v>
      </c>
      <c r="K10497">
        <f>AVERAGE(D10497:D10501)</f>
        <v>20</v>
      </c>
      <c r="L10497">
        <f>AVERAGE(D10497:D10516)</f>
        <v>20</v>
      </c>
      <c r="M10497">
        <f>K10497-L10497</f>
        <v>0</v>
      </c>
      <c r="N10497" t="str">
        <f>IF(K10497&gt;L10497,"HIGH ZONE BIAS",IF(K10497&lt;L10497,"LOW ZONE BIAS","EQUILIBRIUM"))</f>
        <v>EQUILIBRIUM</v>
      </c>
    </row>
    <row r="10498">
      <c r="A10498">
        <v>17073</v>
      </c>
      <c r="B10498" t="str">
        <v>2017-12-23</v>
      </c>
      <c r="C10498" t="str">
        <v>Evening</v>
      </c>
      <c r="D10498">
        <v>6</v>
      </c>
      <c r="E10498" t="str">
        <f>IF(MOD(D10498,2)=0,"EVEN","ODD")</f>
        <v>EVEN</v>
      </c>
      <c r="F10498" t="str">
        <f>IF(D10498&lt;=18,"LOW (1-18)","HIGH (19-36)")</f>
        <v>LOW (1-18)</v>
      </c>
      <c r="G10498">
        <f>INT((D10498-1)/6)+1</f>
        <v>1</v>
      </c>
      <c r="H10498">
        <f>MOD(D10498-1,6)+1</f>
        <v>6</v>
      </c>
      <c r="I10498">
        <f>37-D10498</f>
        <v>31</v>
      </c>
      <c r="J10498">
        <f>ABS(D10498-D10499)</f>
        <v>0</v>
      </c>
      <c r="K10498">
        <f>AVERAGE(D10498:D10502)</f>
        <v>6</v>
      </c>
      <c r="L10498">
        <f>AVERAGE(D10498:D10517)</f>
        <v>6</v>
      </c>
      <c r="M10498">
        <f>K10498-L10498</f>
        <v>0</v>
      </c>
      <c r="N10498" t="str">
        <f>IF(K10498&gt;L10498,"HIGH ZONE BIAS",IF(K10498&lt;L10498,"LOW ZONE BIAS","EQUILIBRIUM"))</f>
        <v>EQUILIBRIUM</v>
      </c>
    </row>
    <row r="10499">
      <c r="A10499">
        <v>17072</v>
      </c>
      <c r="B10499" t="str">
        <v>2017-12-23</v>
      </c>
      <c r="C10499" t="str">
        <v>Afternoon</v>
      </c>
      <c r="D10499">
        <v>6</v>
      </c>
      <c r="E10499" t="str">
        <f>IF(MOD(D10499,2)=0,"EVEN","ODD")</f>
        <v>EVEN</v>
      </c>
      <c r="F10499" t="str">
        <f>IF(D10499&lt;=18,"LOW (1-18)","HIGH (19-36)")</f>
        <v>LOW (1-18)</v>
      </c>
      <c r="G10499">
        <f>INT((D10499-1)/6)+1</f>
        <v>1</v>
      </c>
      <c r="H10499">
        <f>MOD(D10499-1,6)+1</f>
        <v>6</v>
      </c>
      <c r="I10499">
        <f>37-D10499</f>
        <v>31</v>
      </c>
      <c r="J10499">
        <f>ABS(D10499-D10500)</f>
        <v>4</v>
      </c>
      <c r="K10499">
        <f>AVERAGE(D10499:D10503)</f>
        <v>6</v>
      </c>
      <c r="L10499">
        <f>AVERAGE(D10499:D10518)</f>
        <v>6</v>
      </c>
      <c r="M10499">
        <f>K10499-L10499</f>
        <v>0</v>
      </c>
      <c r="N10499" t="str">
        <f>IF(K10499&gt;L10499,"HIGH ZONE BIAS",IF(K10499&lt;L10499,"LOW ZONE BIAS","EQUILIBRIUM"))</f>
        <v>EQUILIBRIUM</v>
      </c>
    </row>
    <row r="10500">
      <c r="A10500">
        <v>17071</v>
      </c>
      <c r="B10500" t="str">
        <v>2017-12-23</v>
      </c>
      <c r="C10500" t="str">
        <v>Midday</v>
      </c>
      <c r="D10500">
        <v>2</v>
      </c>
      <c r="E10500" t="str">
        <f>IF(MOD(D10500,2)=0,"EVEN","ODD")</f>
        <v>EVEN</v>
      </c>
      <c r="F10500" t="str">
        <f>IF(D10500&lt;=18,"LOW (1-18)","HIGH (19-36)")</f>
        <v>LOW (1-18)</v>
      </c>
      <c r="G10500">
        <f>INT((D10500-1)/6)+1</f>
        <v>1</v>
      </c>
      <c r="H10500">
        <f>MOD(D10500-1,6)+1</f>
        <v>2</v>
      </c>
      <c r="I10500">
        <f>37-D10500</f>
        <v>35</v>
      </c>
      <c r="J10500">
        <f>ABS(D10500-D10501)</f>
        <v>0</v>
      </c>
      <c r="K10500">
        <f>AVERAGE(D10500:D10504)</f>
        <v>2</v>
      </c>
      <c r="L10500">
        <f>AVERAGE(D10500:D10519)</f>
        <v>2</v>
      </c>
      <c r="M10500">
        <f>K10500-L10500</f>
        <v>0</v>
      </c>
      <c r="N10500" t="str">
        <f>IF(K10500&gt;L10500,"HIGH ZONE BIAS",IF(K10500&lt;L10500,"LOW ZONE BIAS","EQUILIBRIUM"))</f>
        <v>EQUILIBRIUM</v>
      </c>
    </row>
    <row r="10501">
      <c r="A10501">
        <v>17070</v>
      </c>
      <c r="B10501" t="str">
        <v>2017-12-23</v>
      </c>
      <c r="C10501" t="str">
        <v>Morning</v>
      </c>
      <c r="D10501">
        <v>2</v>
      </c>
      <c r="E10501" t="str">
        <f>IF(MOD(D10501,2)=0,"EVEN","ODD")</f>
        <v>EVEN</v>
      </c>
      <c r="F10501" t="str">
        <f>IF(D10501&lt;=18,"LOW (1-18)","HIGH (19-36)")</f>
        <v>LOW (1-18)</v>
      </c>
      <c r="G10501">
        <f>INT((D10501-1)/6)+1</f>
        <v>1</v>
      </c>
      <c r="H10501">
        <f>MOD(D10501-1,6)+1</f>
        <v>2</v>
      </c>
      <c r="I10501">
        <f>37-D10501</f>
        <v>35</v>
      </c>
      <c r="J10501">
        <f>ABS(D10501-D10502)</f>
        <v>30</v>
      </c>
      <c r="K10501">
        <f>AVERAGE(D10501:D10505)</f>
        <v>2</v>
      </c>
      <c r="L10501">
        <f>AVERAGE(D10501:D10520)</f>
        <v>2</v>
      </c>
      <c r="M10501">
        <f>K10501-L10501</f>
        <v>0</v>
      </c>
      <c r="N10501" t="str">
        <f>IF(K10501&gt;L10501,"HIGH ZONE BIAS",IF(K10501&lt;L10501,"LOW ZONE BIAS","EQUILIBRIUM"))</f>
        <v>EQUILIBRIUM</v>
      </c>
    </row>
    <row r="10502">
      <c r="A10502">
        <v>17069</v>
      </c>
      <c r="B10502" t="str">
        <v>2017-12-22</v>
      </c>
      <c r="C10502" t="str">
        <v>Evening</v>
      </c>
      <c r="D10502">
        <v>32</v>
      </c>
      <c r="E10502" t="str">
        <f>IF(MOD(D10502,2)=0,"EVEN","ODD")</f>
        <v>EVEN</v>
      </c>
      <c r="F10502" t="str">
        <f>IF(D10502&lt;=18,"LOW (1-18)","HIGH (19-36)")</f>
        <v>HIGH (19-36)</v>
      </c>
      <c r="G10502">
        <f>INT((D10502-1)/6)+1</f>
        <v>6</v>
      </c>
      <c r="H10502">
        <f>MOD(D10502-1,6)+1</f>
        <v>2</v>
      </c>
      <c r="I10502">
        <f>37-D10502</f>
        <v>5</v>
      </c>
      <c r="J10502">
        <f>ABS(D10502-D10503)</f>
        <v>0</v>
      </c>
      <c r="K10502">
        <f>AVERAGE(D10502:D10506)</f>
        <v>32</v>
      </c>
      <c r="L10502">
        <f>AVERAGE(D10502:D10521)</f>
        <v>32</v>
      </c>
      <c r="M10502">
        <f>K10502-L10502</f>
        <v>0</v>
      </c>
      <c r="N10502" t="str">
        <f>IF(K10502&gt;L10502,"HIGH ZONE BIAS",IF(K10502&lt;L10502,"LOW ZONE BIAS","EQUILIBRIUM"))</f>
        <v>EQUILIBRIUM</v>
      </c>
    </row>
    <row r="10503">
      <c r="A10503">
        <v>17068</v>
      </c>
      <c r="B10503" t="str">
        <v>2017-12-22</v>
      </c>
      <c r="C10503" t="str">
        <v>Afternoon</v>
      </c>
      <c r="D10503">
        <v>32</v>
      </c>
      <c r="E10503" t="str">
        <f>IF(MOD(D10503,2)=0,"EVEN","ODD")</f>
        <v>EVEN</v>
      </c>
      <c r="F10503" t="str">
        <f>IF(D10503&lt;=18,"LOW (1-18)","HIGH (19-36)")</f>
        <v>HIGH (19-36)</v>
      </c>
      <c r="G10503">
        <f>INT((D10503-1)/6)+1</f>
        <v>6</v>
      </c>
      <c r="H10503">
        <f>MOD(D10503-1,6)+1</f>
        <v>2</v>
      </c>
      <c r="I10503">
        <f>37-D10503</f>
        <v>5</v>
      </c>
      <c r="J10503">
        <f>ABS(D10503-D10504)</f>
        <v>13</v>
      </c>
      <c r="K10503">
        <f>AVERAGE(D10503:D10507)</f>
        <v>32</v>
      </c>
      <c r="L10503">
        <f>AVERAGE(D10503:D10522)</f>
        <v>32</v>
      </c>
      <c r="M10503">
        <f>K10503-L10503</f>
        <v>0</v>
      </c>
      <c r="N10503" t="str">
        <f>IF(K10503&gt;L10503,"HIGH ZONE BIAS",IF(K10503&lt;L10503,"LOW ZONE BIAS","EQUILIBRIUM"))</f>
        <v>EQUILIBRIUM</v>
      </c>
    </row>
    <row r="10504">
      <c r="A10504">
        <v>17067</v>
      </c>
      <c r="B10504" t="str">
        <v>2017-12-22</v>
      </c>
      <c r="C10504" t="str">
        <v>Midday</v>
      </c>
      <c r="D10504">
        <v>19</v>
      </c>
      <c r="E10504" t="str">
        <f>IF(MOD(D10504,2)=0,"EVEN","ODD")</f>
        <v>ODD</v>
      </c>
      <c r="F10504" t="str">
        <f>IF(D10504&lt;=18,"LOW (1-18)","HIGH (19-36)")</f>
        <v>HIGH (19-36)</v>
      </c>
      <c r="G10504">
        <f>INT((D10504-1)/6)+1</f>
        <v>4</v>
      </c>
      <c r="H10504">
        <f>MOD(D10504-1,6)+1</f>
        <v>1</v>
      </c>
      <c r="I10504">
        <f>37-D10504</f>
        <v>18</v>
      </c>
      <c r="J10504">
        <f>ABS(D10504-D10505)</f>
        <v>8</v>
      </c>
      <c r="K10504">
        <f>AVERAGE(D10504:D10508)</f>
        <v>19</v>
      </c>
      <c r="L10504">
        <f>AVERAGE(D10504:D10523)</f>
        <v>19</v>
      </c>
      <c r="M10504">
        <f>K10504-L10504</f>
        <v>0</v>
      </c>
      <c r="N10504" t="str">
        <f>IF(K10504&gt;L10504,"HIGH ZONE BIAS",IF(K10504&lt;L10504,"LOW ZONE BIAS","EQUILIBRIUM"))</f>
        <v>EQUILIBRIUM</v>
      </c>
    </row>
    <row r="10505">
      <c r="A10505">
        <v>17066</v>
      </c>
      <c r="B10505" t="str">
        <v>2017-12-22</v>
      </c>
      <c r="C10505" t="str">
        <v>Morning</v>
      </c>
      <c r="D10505">
        <v>11</v>
      </c>
      <c r="E10505" t="str">
        <f>IF(MOD(D10505,2)=0,"EVEN","ODD")</f>
        <v>ODD</v>
      </c>
      <c r="F10505" t="str">
        <f>IF(D10505&lt;=18,"LOW (1-18)","HIGH (19-36)")</f>
        <v>LOW (1-18)</v>
      </c>
      <c r="G10505">
        <f>INT((D10505-1)/6)+1</f>
        <v>2</v>
      </c>
      <c r="H10505">
        <f>MOD(D10505-1,6)+1</f>
        <v>5</v>
      </c>
      <c r="I10505">
        <f>37-D10505</f>
        <v>26</v>
      </c>
      <c r="J10505">
        <f>ABS(D10505-D10506)</f>
        <v>22</v>
      </c>
      <c r="K10505">
        <f>AVERAGE(D10505:D10509)</f>
        <v>11</v>
      </c>
      <c r="L10505">
        <f>AVERAGE(D10505:D10524)</f>
        <v>11</v>
      </c>
      <c r="M10505">
        <f>K10505-L10505</f>
        <v>0</v>
      </c>
      <c r="N10505" t="str">
        <f>IF(K10505&gt;L10505,"HIGH ZONE BIAS",IF(K10505&lt;L10505,"LOW ZONE BIAS","EQUILIBRIUM"))</f>
        <v>EQUILIBRIUM</v>
      </c>
    </row>
    <row r="10506">
      <c r="A10506">
        <v>17065</v>
      </c>
      <c r="B10506" t="str">
        <v>2017-12-21</v>
      </c>
      <c r="C10506" t="str">
        <v>Evening</v>
      </c>
      <c r="D10506">
        <v>33</v>
      </c>
      <c r="E10506" t="str">
        <f>IF(MOD(D10506,2)=0,"EVEN","ODD")</f>
        <v>ODD</v>
      </c>
      <c r="F10506" t="str">
        <f>IF(D10506&lt;=18,"LOW (1-18)","HIGH (19-36)")</f>
        <v>HIGH (19-36)</v>
      </c>
      <c r="G10506">
        <f>INT((D10506-1)/6)+1</f>
        <v>6</v>
      </c>
      <c r="H10506">
        <f>MOD(D10506-1,6)+1</f>
        <v>3</v>
      </c>
      <c r="I10506">
        <f>37-D10506</f>
        <v>4</v>
      </c>
      <c r="J10506">
        <f>ABS(D10506-D10507)</f>
        <v>2</v>
      </c>
      <c r="K10506">
        <f>AVERAGE(D10506:D10510)</f>
        <v>33</v>
      </c>
      <c r="L10506">
        <f>AVERAGE(D10506:D10525)</f>
        <v>33</v>
      </c>
      <c r="M10506">
        <f>K10506-L10506</f>
        <v>0</v>
      </c>
      <c r="N10506" t="str">
        <f>IF(K10506&gt;L10506,"HIGH ZONE BIAS",IF(K10506&lt;L10506,"LOW ZONE BIAS","EQUILIBRIUM"))</f>
        <v>EQUILIBRIUM</v>
      </c>
    </row>
    <row r="10507">
      <c r="A10507">
        <v>17064</v>
      </c>
      <c r="B10507" t="str">
        <v>2017-12-21</v>
      </c>
      <c r="C10507" t="str">
        <v>Afternoon</v>
      </c>
      <c r="D10507">
        <v>35</v>
      </c>
      <c r="E10507" t="str">
        <f>IF(MOD(D10507,2)=0,"EVEN","ODD")</f>
        <v>ODD</v>
      </c>
      <c r="F10507" t="str">
        <f>IF(D10507&lt;=18,"LOW (1-18)","HIGH (19-36)")</f>
        <v>HIGH (19-36)</v>
      </c>
      <c r="G10507">
        <f>INT((D10507-1)/6)+1</f>
        <v>6</v>
      </c>
      <c r="H10507">
        <f>MOD(D10507-1,6)+1</f>
        <v>5</v>
      </c>
      <c r="I10507">
        <f>37-D10507</f>
        <v>2</v>
      </c>
      <c r="J10507">
        <f>ABS(D10507-D10508)</f>
        <v>0</v>
      </c>
      <c r="K10507">
        <f>AVERAGE(D10507:D10511)</f>
        <v>35</v>
      </c>
      <c r="L10507">
        <f>AVERAGE(D10507:D10526)</f>
        <v>35</v>
      </c>
      <c r="M10507">
        <f>K10507-L10507</f>
        <v>0</v>
      </c>
      <c r="N10507" t="str">
        <f>IF(K10507&gt;L10507,"HIGH ZONE BIAS",IF(K10507&lt;L10507,"LOW ZONE BIAS","EQUILIBRIUM"))</f>
        <v>EQUILIBRIUM</v>
      </c>
    </row>
    <row r="10508">
      <c r="A10508">
        <v>17063</v>
      </c>
      <c r="B10508" t="str">
        <v>2017-12-21</v>
      </c>
      <c r="C10508" t="str">
        <v>Midday</v>
      </c>
      <c r="D10508">
        <v>35</v>
      </c>
      <c r="E10508" t="str">
        <f>IF(MOD(D10508,2)=0,"EVEN","ODD")</f>
        <v>ODD</v>
      </c>
      <c r="F10508" t="str">
        <f>IF(D10508&lt;=18,"LOW (1-18)","HIGH (19-36)")</f>
        <v>HIGH (19-36)</v>
      </c>
      <c r="G10508">
        <f>INT((D10508-1)/6)+1</f>
        <v>6</v>
      </c>
      <c r="H10508">
        <f>MOD(D10508-1,6)+1</f>
        <v>5</v>
      </c>
      <c r="I10508">
        <f>37-D10508</f>
        <v>2</v>
      </c>
      <c r="J10508">
        <f>ABS(D10508-D10509)</f>
        <v>23</v>
      </c>
      <c r="K10508">
        <f>AVERAGE(D10508:D10512)</f>
        <v>35</v>
      </c>
      <c r="L10508">
        <f>AVERAGE(D10508:D10527)</f>
        <v>35</v>
      </c>
      <c r="M10508">
        <f>K10508-L10508</f>
        <v>0</v>
      </c>
      <c r="N10508" t="str">
        <f>IF(K10508&gt;L10508,"HIGH ZONE BIAS",IF(K10508&lt;L10508,"LOW ZONE BIAS","EQUILIBRIUM"))</f>
        <v>EQUILIBRIUM</v>
      </c>
    </row>
    <row r="10509">
      <c r="A10509">
        <v>17062</v>
      </c>
      <c r="B10509" t="str">
        <v>2017-12-21</v>
      </c>
      <c r="C10509" t="str">
        <v>Morning</v>
      </c>
      <c r="D10509">
        <v>12</v>
      </c>
      <c r="E10509" t="str">
        <f>IF(MOD(D10509,2)=0,"EVEN","ODD")</f>
        <v>EVEN</v>
      </c>
      <c r="F10509" t="str">
        <f>IF(D10509&lt;=18,"LOW (1-18)","HIGH (19-36)")</f>
        <v>LOW (1-18)</v>
      </c>
      <c r="G10509">
        <f>INT((D10509-1)/6)+1</f>
        <v>2</v>
      </c>
      <c r="H10509">
        <f>MOD(D10509-1,6)+1</f>
        <v>6</v>
      </c>
      <c r="I10509">
        <f>37-D10509</f>
        <v>25</v>
      </c>
      <c r="J10509">
        <f>ABS(D10509-D10510)</f>
        <v>2</v>
      </c>
      <c r="K10509">
        <f>AVERAGE(D10509:D10513)</f>
        <v>12</v>
      </c>
      <c r="L10509">
        <f>AVERAGE(D10509:D10528)</f>
        <v>12</v>
      </c>
      <c r="M10509">
        <f>K10509-L10509</f>
        <v>0</v>
      </c>
      <c r="N10509" t="str">
        <f>IF(K10509&gt;L10509,"HIGH ZONE BIAS",IF(K10509&lt;L10509,"LOW ZONE BIAS","EQUILIBRIUM"))</f>
        <v>EQUILIBRIUM</v>
      </c>
    </row>
    <row r="10510">
      <c r="A10510">
        <v>17061</v>
      </c>
      <c r="B10510" t="str">
        <v>2017-12-20</v>
      </c>
      <c r="C10510" t="str">
        <v>Evening</v>
      </c>
      <c r="D10510">
        <v>14</v>
      </c>
      <c r="E10510" t="str">
        <f>IF(MOD(D10510,2)=0,"EVEN","ODD")</f>
        <v>EVEN</v>
      </c>
      <c r="F10510" t="str">
        <f>IF(D10510&lt;=18,"LOW (1-18)","HIGH (19-36)")</f>
        <v>LOW (1-18)</v>
      </c>
      <c r="G10510">
        <f>INT((D10510-1)/6)+1</f>
        <v>3</v>
      </c>
      <c r="H10510">
        <f>MOD(D10510-1,6)+1</f>
        <v>2</v>
      </c>
      <c r="I10510">
        <f>37-D10510</f>
        <v>23</v>
      </c>
      <c r="J10510">
        <f>ABS(D10510-D10511)</f>
        <v>11</v>
      </c>
      <c r="K10510">
        <f>AVERAGE(D10510:D10514)</f>
        <v>14</v>
      </c>
      <c r="L10510">
        <f>AVERAGE(D10510:D10529)</f>
        <v>14</v>
      </c>
      <c r="M10510">
        <f>K10510-L10510</f>
        <v>0</v>
      </c>
      <c r="N10510" t="str">
        <f>IF(K10510&gt;L10510,"HIGH ZONE BIAS",IF(K10510&lt;L10510,"LOW ZONE BIAS","EQUILIBRIUM"))</f>
        <v>EQUILIBRIUM</v>
      </c>
    </row>
    <row r="10511">
      <c r="A10511">
        <v>17060</v>
      </c>
      <c r="B10511" t="str">
        <v>2017-12-20</v>
      </c>
      <c r="C10511" t="str">
        <v>Afternoon</v>
      </c>
      <c r="D10511">
        <v>3</v>
      </c>
      <c r="E10511" t="str">
        <f>IF(MOD(D10511,2)=0,"EVEN","ODD")</f>
        <v>ODD</v>
      </c>
      <c r="F10511" t="str">
        <f>IF(D10511&lt;=18,"LOW (1-18)","HIGH (19-36)")</f>
        <v>LOW (1-18)</v>
      </c>
      <c r="G10511">
        <f>INT((D10511-1)/6)+1</f>
        <v>1</v>
      </c>
      <c r="H10511">
        <f>MOD(D10511-1,6)+1</f>
        <v>3</v>
      </c>
      <c r="I10511">
        <f>37-D10511</f>
        <v>34</v>
      </c>
      <c r="J10511">
        <f>ABS(D10511-D10512)</f>
        <v>7</v>
      </c>
      <c r="K10511">
        <f>AVERAGE(D10511:D10515)</f>
        <v>3</v>
      </c>
      <c r="L10511">
        <f>AVERAGE(D10511:D10530)</f>
        <v>3</v>
      </c>
      <c r="M10511">
        <f>K10511-L10511</f>
        <v>0</v>
      </c>
      <c r="N10511" t="str">
        <f>IF(K10511&gt;L10511,"HIGH ZONE BIAS",IF(K10511&lt;L10511,"LOW ZONE BIAS","EQUILIBRIUM"))</f>
        <v>EQUILIBRIUM</v>
      </c>
    </row>
    <row r="10512">
      <c r="A10512">
        <v>17059</v>
      </c>
      <c r="B10512" t="str">
        <v>2017-12-20</v>
      </c>
      <c r="C10512" t="str">
        <v>Midday</v>
      </c>
      <c r="D10512">
        <v>10</v>
      </c>
      <c r="E10512" t="str">
        <f>IF(MOD(D10512,2)=0,"EVEN","ODD")</f>
        <v>EVEN</v>
      </c>
      <c r="F10512" t="str">
        <f>IF(D10512&lt;=18,"LOW (1-18)","HIGH (19-36)")</f>
        <v>LOW (1-18)</v>
      </c>
      <c r="G10512">
        <f>INT((D10512-1)/6)+1</f>
        <v>2</v>
      </c>
      <c r="H10512">
        <f>MOD(D10512-1,6)+1</f>
        <v>4</v>
      </c>
      <c r="I10512">
        <f>37-D10512</f>
        <v>27</v>
      </c>
      <c r="J10512">
        <f>ABS(D10512-D10513)</f>
        <v>1</v>
      </c>
      <c r="K10512">
        <f>AVERAGE(D10512:D10516)</f>
        <v>10</v>
      </c>
      <c r="L10512">
        <f>AVERAGE(D10512:D10531)</f>
        <v>10</v>
      </c>
      <c r="M10512">
        <f>K10512-L10512</f>
        <v>0</v>
      </c>
      <c r="N10512" t="str">
        <f>IF(K10512&gt;L10512,"HIGH ZONE BIAS",IF(K10512&lt;L10512,"LOW ZONE BIAS","EQUILIBRIUM"))</f>
        <v>EQUILIBRIUM</v>
      </c>
    </row>
    <row r="10513">
      <c r="A10513">
        <v>17058</v>
      </c>
      <c r="B10513" t="str">
        <v>2017-12-20</v>
      </c>
      <c r="C10513" t="str">
        <v>Morning</v>
      </c>
      <c r="D10513">
        <v>9</v>
      </c>
      <c r="E10513" t="str">
        <f>IF(MOD(D10513,2)=0,"EVEN","ODD")</f>
        <v>ODD</v>
      </c>
      <c r="F10513" t="str">
        <f>IF(D10513&lt;=18,"LOW (1-18)","HIGH (19-36)")</f>
        <v>LOW (1-18)</v>
      </c>
      <c r="G10513">
        <f>INT((D10513-1)/6)+1</f>
        <v>2</v>
      </c>
      <c r="H10513">
        <f>MOD(D10513-1,6)+1</f>
        <v>3</v>
      </c>
      <c r="I10513">
        <f>37-D10513</f>
        <v>28</v>
      </c>
      <c r="J10513">
        <f>ABS(D10513-D10514)</f>
        <v>8</v>
      </c>
      <c r="K10513">
        <f>AVERAGE(D10513:D10517)</f>
        <v>9</v>
      </c>
      <c r="L10513">
        <f>AVERAGE(D10513:D10532)</f>
        <v>9</v>
      </c>
      <c r="M10513">
        <f>K10513-L10513</f>
        <v>0</v>
      </c>
      <c r="N10513" t="str">
        <f>IF(K10513&gt;L10513,"HIGH ZONE BIAS",IF(K10513&lt;L10513,"LOW ZONE BIAS","EQUILIBRIUM"))</f>
        <v>EQUILIBRIUM</v>
      </c>
    </row>
    <row r="10514">
      <c r="A10514">
        <v>17057</v>
      </c>
      <c r="B10514" t="str">
        <v>2017-12-19</v>
      </c>
      <c r="C10514" t="str">
        <v>Evening</v>
      </c>
      <c r="D10514">
        <v>17</v>
      </c>
      <c r="E10514" t="str">
        <f>IF(MOD(D10514,2)=0,"EVEN","ODD")</f>
        <v>ODD</v>
      </c>
      <c r="F10514" t="str">
        <f>IF(D10514&lt;=18,"LOW (1-18)","HIGH (19-36)")</f>
        <v>LOW (1-18)</v>
      </c>
      <c r="G10514">
        <f>INT((D10514-1)/6)+1</f>
        <v>3</v>
      </c>
      <c r="H10514">
        <f>MOD(D10514-1,6)+1</f>
        <v>5</v>
      </c>
      <c r="I10514">
        <f>37-D10514</f>
        <v>20</v>
      </c>
      <c r="J10514">
        <f>ABS(D10514-D10515)</f>
        <v>12</v>
      </c>
      <c r="K10514">
        <f>AVERAGE(D10514:D10518)</f>
        <v>17</v>
      </c>
      <c r="L10514">
        <f>AVERAGE(D10514:D10533)</f>
        <v>17</v>
      </c>
      <c r="M10514">
        <f>K10514-L10514</f>
        <v>0</v>
      </c>
      <c r="N10514" t="str">
        <f>IF(K10514&gt;L10514,"HIGH ZONE BIAS",IF(K10514&lt;L10514,"LOW ZONE BIAS","EQUILIBRIUM"))</f>
        <v>EQUILIBRIUM</v>
      </c>
    </row>
    <row r="10515">
      <c r="A10515">
        <v>17056</v>
      </c>
      <c r="B10515" t="str">
        <v>2017-12-19</v>
      </c>
      <c r="C10515" t="str">
        <v>Afternoon</v>
      </c>
      <c r="D10515">
        <v>5</v>
      </c>
      <c r="E10515" t="str">
        <f>IF(MOD(D10515,2)=0,"EVEN","ODD")</f>
        <v>ODD</v>
      </c>
      <c r="F10515" t="str">
        <f>IF(D10515&lt;=18,"LOW (1-18)","HIGH (19-36)")</f>
        <v>LOW (1-18)</v>
      </c>
      <c r="G10515">
        <f>INT((D10515-1)/6)+1</f>
        <v>1</v>
      </c>
      <c r="H10515">
        <f>MOD(D10515-1,6)+1</f>
        <v>5</v>
      </c>
      <c r="I10515">
        <f>37-D10515</f>
        <v>32</v>
      </c>
      <c r="J10515">
        <f>ABS(D10515-D10516)</f>
        <v>30</v>
      </c>
      <c r="K10515">
        <f>AVERAGE(D10515:D10519)</f>
        <v>5</v>
      </c>
      <c r="L10515">
        <f>AVERAGE(D10515:D10534)</f>
        <v>5</v>
      </c>
      <c r="M10515">
        <f>K10515-L10515</f>
        <v>0</v>
      </c>
      <c r="N10515" t="str">
        <f>IF(K10515&gt;L10515,"HIGH ZONE BIAS",IF(K10515&lt;L10515,"LOW ZONE BIAS","EQUILIBRIUM"))</f>
        <v>EQUILIBRIUM</v>
      </c>
    </row>
    <row r="10516">
      <c r="A10516">
        <v>17055</v>
      </c>
      <c r="B10516" t="str">
        <v>2017-12-19</v>
      </c>
      <c r="C10516" t="str">
        <v>Midday</v>
      </c>
      <c r="D10516">
        <v>35</v>
      </c>
      <c r="E10516" t="str">
        <f>IF(MOD(D10516,2)=0,"EVEN","ODD")</f>
        <v>ODD</v>
      </c>
      <c r="F10516" t="str">
        <f>IF(D10516&lt;=18,"LOW (1-18)","HIGH (19-36)")</f>
        <v>HIGH (19-36)</v>
      </c>
      <c r="G10516">
        <f>INT((D10516-1)/6)+1</f>
        <v>6</v>
      </c>
      <c r="H10516">
        <f>MOD(D10516-1,6)+1</f>
        <v>5</v>
      </c>
      <c r="I10516">
        <f>37-D10516</f>
        <v>2</v>
      </c>
      <c r="J10516">
        <f>ABS(D10516-D10517)</f>
        <v>16</v>
      </c>
      <c r="K10516">
        <f>AVERAGE(D10516:D10520)</f>
        <v>35</v>
      </c>
      <c r="L10516">
        <f>AVERAGE(D10516:D10535)</f>
        <v>35</v>
      </c>
      <c r="M10516">
        <f>K10516-L10516</f>
        <v>0</v>
      </c>
      <c r="N10516" t="str">
        <f>IF(K10516&gt;L10516,"HIGH ZONE BIAS",IF(K10516&lt;L10516,"LOW ZONE BIAS","EQUILIBRIUM"))</f>
        <v>EQUILIBRIUM</v>
      </c>
    </row>
    <row r="10517">
      <c r="A10517">
        <v>17054</v>
      </c>
      <c r="B10517" t="str">
        <v>2017-12-19</v>
      </c>
      <c r="C10517" t="str">
        <v>Morning</v>
      </c>
      <c r="D10517">
        <v>19</v>
      </c>
      <c r="E10517" t="str">
        <f>IF(MOD(D10517,2)=0,"EVEN","ODD")</f>
        <v>ODD</v>
      </c>
      <c r="F10517" t="str">
        <f>IF(D10517&lt;=18,"LOW (1-18)","HIGH (19-36)")</f>
        <v>HIGH (19-36)</v>
      </c>
      <c r="G10517">
        <f>INT((D10517-1)/6)+1</f>
        <v>4</v>
      </c>
      <c r="H10517">
        <f>MOD(D10517-1,6)+1</f>
        <v>1</v>
      </c>
      <c r="I10517">
        <f>37-D10517</f>
        <v>18</v>
      </c>
      <c r="J10517">
        <f>ABS(D10517-D10518)</f>
        <v>1</v>
      </c>
      <c r="K10517">
        <f>AVERAGE(D10517:D10521)</f>
        <v>19</v>
      </c>
      <c r="L10517">
        <f>AVERAGE(D10517:D10536)</f>
        <v>19</v>
      </c>
      <c r="M10517">
        <f>K10517-L10517</f>
        <v>0</v>
      </c>
      <c r="N10517" t="str">
        <f>IF(K10517&gt;L10517,"HIGH ZONE BIAS",IF(K10517&lt;L10517,"LOW ZONE BIAS","EQUILIBRIUM"))</f>
        <v>EQUILIBRIUM</v>
      </c>
    </row>
    <row r="10518">
      <c r="A10518">
        <v>17053</v>
      </c>
      <c r="B10518" t="str">
        <v>2017-12-18</v>
      </c>
      <c r="C10518" t="str">
        <v>Evening</v>
      </c>
      <c r="D10518">
        <v>18</v>
      </c>
      <c r="E10518" t="str">
        <f>IF(MOD(D10518,2)=0,"EVEN","ODD")</f>
        <v>EVEN</v>
      </c>
      <c r="F10518" t="str">
        <f>IF(D10518&lt;=18,"LOW (1-18)","HIGH (19-36)")</f>
        <v>LOW (1-18)</v>
      </c>
      <c r="G10518">
        <f>INT((D10518-1)/6)+1</f>
        <v>3</v>
      </c>
      <c r="H10518">
        <f>MOD(D10518-1,6)+1</f>
        <v>6</v>
      </c>
      <c r="I10518">
        <f>37-D10518</f>
        <v>19</v>
      </c>
      <c r="J10518">
        <f>ABS(D10518-D10519)</f>
        <v>16</v>
      </c>
      <c r="K10518">
        <f>AVERAGE(D10518:D10522)</f>
        <v>18</v>
      </c>
      <c r="L10518">
        <f>AVERAGE(D10518:D10537)</f>
        <v>18</v>
      </c>
      <c r="M10518">
        <f>K10518-L10518</f>
        <v>0</v>
      </c>
      <c r="N10518" t="str">
        <f>IF(K10518&gt;L10518,"HIGH ZONE BIAS",IF(K10518&lt;L10518,"LOW ZONE BIAS","EQUILIBRIUM"))</f>
        <v>EQUILIBRIUM</v>
      </c>
    </row>
    <row r="10519">
      <c r="A10519">
        <v>17052</v>
      </c>
      <c r="B10519" t="str">
        <v>2017-12-18</v>
      </c>
      <c r="C10519" t="str">
        <v>Afternoon</v>
      </c>
      <c r="D10519">
        <v>2</v>
      </c>
      <c r="E10519" t="str">
        <f>IF(MOD(D10519,2)=0,"EVEN","ODD")</f>
        <v>EVEN</v>
      </c>
      <c r="F10519" t="str">
        <f>IF(D10519&lt;=18,"LOW (1-18)","HIGH (19-36)")</f>
        <v>LOW (1-18)</v>
      </c>
      <c r="G10519">
        <f>INT((D10519-1)/6)+1</f>
        <v>1</v>
      </c>
      <c r="H10519">
        <f>MOD(D10519-1,6)+1</f>
        <v>2</v>
      </c>
      <c r="I10519">
        <f>37-D10519</f>
        <v>35</v>
      </c>
      <c r="J10519">
        <f>ABS(D10519-D10520)</f>
        <v>22</v>
      </c>
      <c r="K10519">
        <f>AVERAGE(D10519:D10523)</f>
        <v>2</v>
      </c>
      <c r="L10519">
        <f>AVERAGE(D10519:D10538)</f>
        <v>2</v>
      </c>
      <c r="M10519">
        <f>K10519-L10519</f>
        <v>0</v>
      </c>
      <c r="N10519" t="str">
        <f>IF(K10519&gt;L10519,"HIGH ZONE BIAS",IF(K10519&lt;L10519,"LOW ZONE BIAS","EQUILIBRIUM"))</f>
        <v>EQUILIBRIUM</v>
      </c>
    </row>
    <row r="10520">
      <c r="A10520">
        <v>17051</v>
      </c>
      <c r="B10520" t="str">
        <v>2017-12-18</v>
      </c>
      <c r="C10520" t="str">
        <v>Midday</v>
      </c>
      <c r="D10520">
        <v>24</v>
      </c>
      <c r="E10520" t="str">
        <f>IF(MOD(D10520,2)=0,"EVEN","ODD")</f>
        <v>EVEN</v>
      </c>
      <c r="F10520" t="str">
        <f>IF(D10520&lt;=18,"LOW (1-18)","HIGH (19-36)")</f>
        <v>HIGH (19-36)</v>
      </c>
      <c r="G10520">
        <f>INT((D10520-1)/6)+1</f>
        <v>4</v>
      </c>
      <c r="H10520">
        <f>MOD(D10520-1,6)+1</f>
        <v>6</v>
      </c>
      <c r="I10520">
        <f>37-D10520</f>
        <v>13</v>
      </c>
      <c r="J10520">
        <f>ABS(D10520-D10521)</f>
        <v>0</v>
      </c>
      <c r="K10520">
        <f>AVERAGE(D10520:D10524)</f>
        <v>24</v>
      </c>
      <c r="L10520">
        <f>AVERAGE(D10520:D10539)</f>
        <v>24</v>
      </c>
      <c r="M10520">
        <f>K10520-L10520</f>
        <v>0</v>
      </c>
      <c r="N10520" t="str">
        <f>IF(K10520&gt;L10520,"HIGH ZONE BIAS",IF(K10520&lt;L10520,"LOW ZONE BIAS","EQUILIBRIUM"))</f>
        <v>EQUILIBRIUM</v>
      </c>
    </row>
    <row r="10521">
      <c r="A10521">
        <v>17050</v>
      </c>
      <c r="B10521" t="str">
        <v>2017-12-18</v>
      </c>
      <c r="C10521" t="str">
        <v>Morning</v>
      </c>
      <c r="D10521">
        <v>24</v>
      </c>
      <c r="E10521" t="str">
        <f>IF(MOD(D10521,2)=0,"EVEN","ODD")</f>
        <v>EVEN</v>
      </c>
      <c r="F10521" t="str">
        <f>IF(D10521&lt;=18,"LOW (1-18)","HIGH (19-36)")</f>
        <v>HIGH (19-36)</v>
      </c>
      <c r="G10521">
        <f>INT((D10521-1)/6)+1</f>
        <v>4</v>
      </c>
      <c r="H10521">
        <f>MOD(D10521-1,6)+1</f>
        <v>6</v>
      </c>
      <c r="I10521">
        <f>37-D10521</f>
        <v>13</v>
      </c>
      <c r="J10521">
        <f>ABS(D10521-D10522)</f>
        <v>21</v>
      </c>
      <c r="K10521">
        <f>AVERAGE(D10521:D10525)</f>
        <v>24</v>
      </c>
      <c r="L10521">
        <f>AVERAGE(D10521:D10540)</f>
        <v>24</v>
      </c>
      <c r="M10521">
        <f>K10521-L10521</f>
        <v>0</v>
      </c>
      <c r="N10521" t="str">
        <f>IF(K10521&gt;L10521,"HIGH ZONE BIAS",IF(K10521&lt;L10521,"LOW ZONE BIAS","EQUILIBRIUM"))</f>
        <v>EQUILIBRIUM</v>
      </c>
    </row>
    <row r="10522">
      <c r="A10522">
        <v>17049</v>
      </c>
      <c r="B10522" t="str">
        <v>2017-12-16</v>
      </c>
      <c r="C10522" t="str">
        <v>Evening</v>
      </c>
      <c r="D10522">
        <v>3</v>
      </c>
      <c r="E10522" t="str">
        <f>IF(MOD(D10522,2)=0,"EVEN","ODD")</f>
        <v>ODD</v>
      </c>
      <c r="F10522" t="str">
        <f>IF(D10522&lt;=18,"LOW (1-18)","HIGH (19-36)")</f>
        <v>LOW (1-18)</v>
      </c>
      <c r="G10522">
        <f>INT((D10522-1)/6)+1</f>
        <v>1</v>
      </c>
      <c r="H10522">
        <f>MOD(D10522-1,6)+1</f>
        <v>3</v>
      </c>
      <c r="I10522">
        <f>37-D10522</f>
        <v>34</v>
      </c>
      <c r="J10522">
        <f>ABS(D10522-D10523)</f>
        <v>9</v>
      </c>
      <c r="K10522">
        <f>AVERAGE(D10522:D10526)</f>
        <v>3</v>
      </c>
      <c r="L10522">
        <f>AVERAGE(D10522:D10541)</f>
        <v>3</v>
      </c>
      <c r="M10522">
        <f>K10522-L10522</f>
        <v>0</v>
      </c>
      <c r="N10522" t="str">
        <f>IF(K10522&gt;L10522,"HIGH ZONE BIAS",IF(K10522&lt;L10522,"LOW ZONE BIAS","EQUILIBRIUM"))</f>
        <v>EQUILIBRIUM</v>
      </c>
    </row>
    <row r="10523">
      <c r="A10523">
        <v>17048</v>
      </c>
      <c r="B10523" t="str">
        <v>2017-12-16</v>
      </c>
      <c r="C10523" t="str">
        <v>Afternoon</v>
      </c>
      <c r="D10523">
        <v>12</v>
      </c>
      <c r="E10523" t="str">
        <f>IF(MOD(D10523,2)=0,"EVEN","ODD")</f>
        <v>EVEN</v>
      </c>
      <c r="F10523" t="str">
        <f>IF(D10523&lt;=18,"LOW (1-18)","HIGH (19-36)")</f>
        <v>LOW (1-18)</v>
      </c>
      <c r="G10523">
        <f>INT((D10523-1)/6)+1</f>
        <v>2</v>
      </c>
      <c r="H10523">
        <f>MOD(D10523-1,6)+1</f>
        <v>6</v>
      </c>
      <c r="I10523">
        <f>37-D10523</f>
        <v>25</v>
      </c>
      <c r="J10523">
        <f>ABS(D10523-D10524)</f>
        <v>11</v>
      </c>
      <c r="K10523">
        <f>AVERAGE(D10523:D10527)</f>
        <v>12</v>
      </c>
      <c r="L10523">
        <f>AVERAGE(D10523:D10542)</f>
        <v>12</v>
      </c>
      <c r="M10523">
        <f>K10523-L10523</f>
        <v>0</v>
      </c>
      <c r="N10523" t="str">
        <f>IF(K10523&gt;L10523,"HIGH ZONE BIAS",IF(K10523&lt;L10523,"LOW ZONE BIAS","EQUILIBRIUM"))</f>
        <v>EQUILIBRIUM</v>
      </c>
    </row>
    <row r="10524">
      <c r="A10524">
        <v>17047</v>
      </c>
      <c r="B10524" t="str">
        <v>2017-12-16</v>
      </c>
      <c r="C10524" t="str">
        <v>Midday</v>
      </c>
      <c r="D10524">
        <v>23</v>
      </c>
      <c r="E10524" t="str">
        <f>IF(MOD(D10524,2)=0,"EVEN","ODD")</f>
        <v>ODD</v>
      </c>
      <c r="F10524" t="str">
        <f>IF(D10524&lt;=18,"LOW (1-18)","HIGH (19-36)")</f>
        <v>HIGH (19-36)</v>
      </c>
      <c r="G10524">
        <f>INT((D10524-1)/6)+1</f>
        <v>4</v>
      </c>
      <c r="H10524">
        <f>MOD(D10524-1,6)+1</f>
        <v>5</v>
      </c>
      <c r="I10524">
        <f>37-D10524</f>
        <v>14</v>
      </c>
      <c r="J10524">
        <f>ABS(D10524-D10525)</f>
        <v>12</v>
      </c>
      <c r="K10524">
        <f>AVERAGE(D10524:D10528)</f>
        <v>23</v>
      </c>
      <c r="L10524">
        <f>AVERAGE(D10524:D10543)</f>
        <v>23</v>
      </c>
      <c r="M10524">
        <f>K10524-L10524</f>
        <v>0</v>
      </c>
      <c r="N10524" t="str">
        <f>IF(K10524&gt;L10524,"HIGH ZONE BIAS",IF(K10524&lt;L10524,"LOW ZONE BIAS","EQUILIBRIUM"))</f>
        <v>EQUILIBRIUM</v>
      </c>
    </row>
    <row r="10525">
      <c r="A10525">
        <v>17046</v>
      </c>
      <c r="B10525" t="str">
        <v>2017-12-16</v>
      </c>
      <c r="C10525" t="str">
        <v>Morning</v>
      </c>
      <c r="D10525">
        <v>35</v>
      </c>
      <c r="E10525" t="str">
        <f>IF(MOD(D10525,2)=0,"EVEN","ODD")</f>
        <v>ODD</v>
      </c>
      <c r="F10525" t="str">
        <f>IF(D10525&lt;=18,"LOW (1-18)","HIGH (19-36)")</f>
        <v>HIGH (19-36)</v>
      </c>
      <c r="G10525">
        <f>INT((D10525-1)/6)+1</f>
        <v>6</v>
      </c>
      <c r="H10525">
        <f>MOD(D10525-1,6)+1</f>
        <v>5</v>
      </c>
      <c r="I10525">
        <f>37-D10525</f>
        <v>2</v>
      </c>
      <c r="J10525">
        <f>ABS(D10525-D10526)</f>
        <v>33</v>
      </c>
      <c r="K10525">
        <f>AVERAGE(D10525:D10529)</f>
        <v>35</v>
      </c>
      <c r="L10525">
        <f>AVERAGE(D10525:D10544)</f>
        <v>35</v>
      </c>
      <c r="M10525">
        <f>K10525-L10525</f>
        <v>0</v>
      </c>
      <c r="N10525" t="str">
        <f>IF(K10525&gt;L10525,"HIGH ZONE BIAS",IF(K10525&lt;L10525,"LOW ZONE BIAS","EQUILIBRIUM"))</f>
        <v>EQUILIBRIUM</v>
      </c>
    </row>
    <row r="10526">
      <c r="A10526">
        <v>17045</v>
      </c>
      <c r="B10526" t="str">
        <v>2017-12-15</v>
      </c>
      <c r="C10526" t="str">
        <v>Evening</v>
      </c>
      <c r="D10526">
        <v>2</v>
      </c>
      <c r="E10526" t="str">
        <f>IF(MOD(D10526,2)=0,"EVEN","ODD")</f>
        <v>EVEN</v>
      </c>
      <c r="F10526" t="str">
        <f>IF(D10526&lt;=18,"LOW (1-18)","HIGH (19-36)")</f>
        <v>LOW (1-18)</v>
      </c>
      <c r="G10526">
        <f>INT((D10526-1)/6)+1</f>
        <v>1</v>
      </c>
      <c r="H10526">
        <f>MOD(D10526-1,6)+1</f>
        <v>2</v>
      </c>
      <c r="I10526">
        <f>37-D10526</f>
        <v>35</v>
      </c>
      <c r="J10526">
        <f>ABS(D10526-D10527)</f>
        <v>14</v>
      </c>
      <c r="K10526">
        <f>AVERAGE(D10526:D10530)</f>
        <v>2</v>
      </c>
      <c r="L10526">
        <f>AVERAGE(D10526:D10545)</f>
        <v>2</v>
      </c>
      <c r="M10526">
        <f>K10526-L10526</f>
        <v>0</v>
      </c>
      <c r="N10526" t="str">
        <f>IF(K10526&gt;L10526,"HIGH ZONE BIAS",IF(K10526&lt;L10526,"LOW ZONE BIAS","EQUILIBRIUM"))</f>
        <v>EQUILIBRIUM</v>
      </c>
    </row>
    <row r="10527">
      <c r="A10527">
        <v>17044</v>
      </c>
      <c r="B10527" t="str">
        <v>2017-12-15</v>
      </c>
      <c r="C10527" t="str">
        <v>Afternoon</v>
      </c>
      <c r="D10527">
        <v>16</v>
      </c>
      <c r="E10527" t="str">
        <f>IF(MOD(D10527,2)=0,"EVEN","ODD")</f>
        <v>EVEN</v>
      </c>
      <c r="F10527" t="str">
        <f>IF(D10527&lt;=18,"LOW (1-18)","HIGH (19-36)")</f>
        <v>LOW (1-18)</v>
      </c>
      <c r="G10527">
        <f>INT((D10527-1)/6)+1</f>
        <v>3</v>
      </c>
      <c r="H10527">
        <f>MOD(D10527-1,6)+1</f>
        <v>4</v>
      </c>
      <c r="I10527">
        <f>37-D10527</f>
        <v>21</v>
      </c>
      <c r="J10527">
        <f>ABS(D10527-D10528)</f>
        <v>19</v>
      </c>
      <c r="K10527">
        <f>AVERAGE(D10527:D10531)</f>
        <v>16</v>
      </c>
      <c r="L10527">
        <f>AVERAGE(D10527:D10546)</f>
        <v>16</v>
      </c>
      <c r="M10527">
        <f>K10527-L10527</f>
        <v>0</v>
      </c>
      <c r="N10527" t="str">
        <f>IF(K10527&gt;L10527,"HIGH ZONE BIAS",IF(K10527&lt;L10527,"LOW ZONE BIAS","EQUILIBRIUM"))</f>
        <v>EQUILIBRIUM</v>
      </c>
    </row>
    <row r="10528">
      <c r="A10528">
        <v>17043</v>
      </c>
      <c r="B10528" t="str">
        <v>2017-12-15</v>
      </c>
      <c r="C10528" t="str">
        <v>Midday</v>
      </c>
      <c r="D10528">
        <v>35</v>
      </c>
      <c r="E10528" t="str">
        <f>IF(MOD(D10528,2)=0,"EVEN","ODD")</f>
        <v>ODD</v>
      </c>
      <c r="F10528" t="str">
        <f>IF(D10528&lt;=18,"LOW (1-18)","HIGH (19-36)")</f>
        <v>HIGH (19-36)</v>
      </c>
      <c r="G10528">
        <f>INT((D10528-1)/6)+1</f>
        <v>6</v>
      </c>
      <c r="H10528">
        <f>MOD(D10528-1,6)+1</f>
        <v>5</v>
      </c>
      <c r="I10528">
        <f>37-D10528</f>
        <v>2</v>
      </c>
      <c r="J10528">
        <f>ABS(D10528-D10529)</f>
        <v>17</v>
      </c>
      <c r="K10528">
        <f>AVERAGE(D10528:D10532)</f>
        <v>35</v>
      </c>
      <c r="L10528">
        <f>AVERAGE(D10528:D10547)</f>
        <v>35</v>
      </c>
      <c r="M10528">
        <f>K10528-L10528</f>
        <v>0</v>
      </c>
      <c r="N10528" t="str">
        <f>IF(K10528&gt;L10528,"HIGH ZONE BIAS",IF(K10528&lt;L10528,"LOW ZONE BIAS","EQUILIBRIUM"))</f>
        <v>EQUILIBRIUM</v>
      </c>
    </row>
    <row r="10529">
      <c r="A10529">
        <v>17042</v>
      </c>
      <c r="B10529" t="str">
        <v>2017-12-15</v>
      </c>
      <c r="C10529" t="str">
        <v>Morning</v>
      </c>
      <c r="D10529">
        <v>18</v>
      </c>
      <c r="E10529" t="str">
        <f>IF(MOD(D10529,2)=0,"EVEN","ODD")</f>
        <v>EVEN</v>
      </c>
      <c r="F10529" t="str">
        <f>IF(D10529&lt;=18,"LOW (1-18)","HIGH (19-36)")</f>
        <v>LOW (1-18)</v>
      </c>
      <c r="G10529">
        <f>INT((D10529-1)/6)+1</f>
        <v>3</v>
      </c>
      <c r="H10529">
        <f>MOD(D10529-1,6)+1</f>
        <v>6</v>
      </c>
      <c r="I10529">
        <f>37-D10529</f>
        <v>19</v>
      </c>
      <c r="J10529">
        <f>ABS(D10529-D10530)</f>
        <v>13</v>
      </c>
      <c r="K10529">
        <f>AVERAGE(D10529:D10533)</f>
        <v>18</v>
      </c>
      <c r="L10529">
        <f>AVERAGE(D10529:D10548)</f>
        <v>18</v>
      </c>
      <c r="M10529">
        <f>K10529-L10529</f>
        <v>0</v>
      </c>
      <c r="N10529" t="str">
        <f>IF(K10529&gt;L10529,"HIGH ZONE BIAS",IF(K10529&lt;L10529,"LOW ZONE BIAS","EQUILIBRIUM"))</f>
        <v>EQUILIBRIUM</v>
      </c>
    </row>
    <row r="10530">
      <c r="A10530">
        <v>17041</v>
      </c>
      <c r="B10530" t="str">
        <v>2017-12-14</v>
      </c>
      <c r="C10530" t="str">
        <v>Evening</v>
      </c>
      <c r="D10530">
        <v>5</v>
      </c>
      <c r="E10530" t="str">
        <f>IF(MOD(D10530,2)=0,"EVEN","ODD")</f>
        <v>ODD</v>
      </c>
      <c r="F10530" t="str">
        <f>IF(D10530&lt;=18,"LOW (1-18)","HIGH (19-36)")</f>
        <v>LOW (1-18)</v>
      </c>
      <c r="G10530">
        <f>INT((D10530-1)/6)+1</f>
        <v>1</v>
      </c>
      <c r="H10530">
        <f>MOD(D10530-1,6)+1</f>
        <v>5</v>
      </c>
      <c r="I10530">
        <f>37-D10530</f>
        <v>32</v>
      </c>
      <c r="J10530">
        <f>ABS(D10530-D10531)</f>
        <v>29</v>
      </c>
      <c r="K10530">
        <f>AVERAGE(D10530:D10534)</f>
        <v>5</v>
      </c>
      <c r="L10530">
        <f>AVERAGE(D10530:D10549)</f>
        <v>5</v>
      </c>
      <c r="M10530">
        <f>K10530-L10530</f>
        <v>0</v>
      </c>
      <c r="N10530" t="str">
        <f>IF(K10530&gt;L10530,"HIGH ZONE BIAS",IF(K10530&lt;L10530,"LOW ZONE BIAS","EQUILIBRIUM"))</f>
        <v>EQUILIBRIUM</v>
      </c>
    </row>
    <row r="10531">
      <c r="A10531">
        <v>17040</v>
      </c>
      <c r="B10531" t="str">
        <v>2017-12-14</v>
      </c>
      <c r="C10531" t="str">
        <v>Afternoon</v>
      </c>
      <c r="D10531">
        <v>34</v>
      </c>
      <c r="E10531" t="str">
        <f>IF(MOD(D10531,2)=0,"EVEN","ODD")</f>
        <v>EVEN</v>
      </c>
      <c r="F10531" t="str">
        <f>IF(D10531&lt;=18,"LOW (1-18)","HIGH (19-36)")</f>
        <v>HIGH (19-36)</v>
      </c>
      <c r="G10531">
        <f>INT((D10531-1)/6)+1</f>
        <v>6</v>
      </c>
      <c r="H10531">
        <f>MOD(D10531-1,6)+1</f>
        <v>4</v>
      </c>
      <c r="I10531">
        <f>37-D10531</f>
        <v>3</v>
      </c>
      <c r="J10531">
        <f>ABS(D10531-D10532)</f>
        <v>6</v>
      </c>
      <c r="K10531">
        <f>AVERAGE(D10531:D10535)</f>
        <v>34</v>
      </c>
      <c r="L10531">
        <f>AVERAGE(D10531:D10550)</f>
        <v>34</v>
      </c>
      <c r="M10531">
        <f>K10531-L10531</f>
        <v>0</v>
      </c>
      <c r="N10531" t="str">
        <f>IF(K10531&gt;L10531,"HIGH ZONE BIAS",IF(K10531&lt;L10531,"LOW ZONE BIAS","EQUILIBRIUM"))</f>
        <v>EQUILIBRIUM</v>
      </c>
    </row>
    <row r="10532">
      <c r="A10532">
        <v>17039</v>
      </c>
      <c r="B10532" t="str">
        <v>2017-12-14</v>
      </c>
      <c r="C10532" t="str">
        <v>Midday</v>
      </c>
      <c r="D10532">
        <v>28</v>
      </c>
      <c r="E10532" t="str">
        <f>IF(MOD(D10532,2)=0,"EVEN","ODD")</f>
        <v>EVEN</v>
      </c>
      <c r="F10532" t="str">
        <f>IF(D10532&lt;=18,"LOW (1-18)","HIGH (19-36)")</f>
        <v>HIGH (19-36)</v>
      </c>
      <c r="G10532">
        <f>INT((D10532-1)/6)+1</f>
        <v>5</v>
      </c>
      <c r="H10532">
        <f>MOD(D10532-1,6)+1</f>
        <v>4</v>
      </c>
      <c r="I10532">
        <f>37-D10532</f>
        <v>9</v>
      </c>
      <c r="J10532">
        <f>ABS(D10532-D10533)</f>
        <v>0</v>
      </c>
      <c r="K10532">
        <f>AVERAGE(D10532:D10536)</f>
        <v>28</v>
      </c>
      <c r="L10532">
        <f>AVERAGE(D10532:D10551)</f>
        <v>28</v>
      </c>
      <c r="M10532">
        <f>K10532-L10532</f>
        <v>0</v>
      </c>
      <c r="N10532" t="str">
        <f>IF(K10532&gt;L10532,"HIGH ZONE BIAS",IF(K10532&lt;L10532,"LOW ZONE BIAS","EQUILIBRIUM"))</f>
        <v>EQUILIBRIUM</v>
      </c>
    </row>
    <row r="10533">
      <c r="A10533">
        <v>17038</v>
      </c>
      <c r="B10533" t="str">
        <v>2017-12-14</v>
      </c>
      <c r="C10533" t="str">
        <v>Morning</v>
      </c>
      <c r="D10533">
        <v>28</v>
      </c>
      <c r="E10533" t="str">
        <f>IF(MOD(D10533,2)=0,"EVEN","ODD")</f>
        <v>EVEN</v>
      </c>
      <c r="F10533" t="str">
        <f>IF(D10533&lt;=18,"LOW (1-18)","HIGH (19-36)")</f>
        <v>HIGH (19-36)</v>
      </c>
      <c r="G10533">
        <f>INT((D10533-1)/6)+1</f>
        <v>5</v>
      </c>
      <c r="H10533">
        <f>MOD(D10533-1,6)+1</f>
        <v>4</v>
      </c>
      <c r="I10533">
        <f>37-D10533</f>
        <v>9</v>
      </c>
      <c r="J10533">
        <f>ABS(D10533-D10534)</f>
        <v>11</v>
      </c>
      <c r="K10533">
        <f>AVERAGE(D10533:D10537)</f>
        <v>28</v>
      </c>
      <c r="L10533">
        <f>AVERAGE(D10533:D10552)</f>
        <v>28</v>
      </c>
      <c r="M10533">
        <f>K10533-L10533</f>
        <v>0</v>
      </c>
      <c r="N10533" t="str">
        <f>IF(K10533&gt;L10533,"HIGH ZONE BIAS",IF(K10533&lt;L10533,"LOW ZONE BIAS","EQUILIBRIUM"))</f>
        <v>EQUILIBRIUM</v>
      </c>
    </row>
    <row r="10534">
      <c r="A10534">
        <v>17037</v>
      </c>
      <c r="B10534" t="str">
        <v>2017-12-13</v>
      </c>
      <c r="C10534" t="str">
        <v>Evening</v>
      </c>
      <c r="D10534">
        <v>17</v>
      </c>
      <c r="E10534" t="str">
        <f>IF(MOD(D10534,2)=0,"EVEN","ODD")</f>
        <v>ODD</v>
      </c>
      <c r="F10534" t="str">
        <f>IF(D10534&lt;=18,"LOW (1-18)","HIGH (19-36)")</f>
        <v>LOW (1-18)</v>
      </c>
      <c r="G10534">
        <f>INT((D10534-1)/6)+1</f>
        <v>3</v>
      </c>
      <c r="H10534">
        <f>MOD(D10534-1,6)+1</f>
        <v>5</v>
      </c>
      <c r="I10534">
        <f>37-D10534</f>
        <v>20</v>
      </c>
      <c r="J10534">
        <f>ABS(D10534-D10535)</f>
        <v>3</v>
      </c>
      <c r="K10534">
        <f>AVERAGE(D10534:D10538)</f>
        <v>17</v>
      </c>
      <c r="L10534">
        <f>AVERAGE(D10534:D10553)</f>
        <v>17</v>
      </c>
      <c r="M10534">
        <f>K10534-L10534</f>
        <v>0</v>
      </c>
      <c r="N10534" t="str">
        <f>IF(K10534&gt;L10534,"HIGH ZONE BIAS",IF(K10534&lt;L10534,"LOW ZONE BIAS","EQUILIBRIUM"))</f>
        <v>EQUILIBRIUM</v>
      </c>
    </row>
    <row r="10535">
      <c r="A10535">
        <v>17036</v>
      </c>
      <c r="B10535" t="str">
        <v>2017-12-13</v>
      </c>
      <c r="C10535" t="str">
        <v>Afternoon</v>
      </c>
      <c r="D10535">
        <v>20</v>
      </c>
      <c r="E10535" t="str">
        <f>IF(MOD(D10535,2)=0,"EVEN","ODD")</f>
        <v>EVEN</v>
      </c>
      <c r="F10535" t="str">
        <f>IF(D10535&lt;=18,"LOW (1-18)","HIGH (19-36)")</f>
        <v>HIGH (19-36)</v>
      </c>
      <c r="G10535">
        <f>INT((D10535-1)/6)+1</f>
        <v>4</v>
      </c>
      <c r="H10535">
        <f>MOD(D10535-1,6)+1</f>
        <v>2</v>
      </c>
      <c r="I10535">
        <f>37-D10535</f>
        <v>17</v>
      </c>
      <c r="J10535">
        <f>ABS(D10535-D10536)</f>
        <v>4</v>
      </c>
      <c r="K10535">
        <f>AVERAGE(D10535:D10539)</f>
        <v>20</v>
      </c>
      <c r="L10535">
        <f>AVERAGE(D10535:D10554)</f>
        <v>20</v>
      </c>
      <c r="M10535">
        <f>K10535-L10535</f>
        <v>0</v>
      </c>
      <c r="N10535" t="str">
        <f>IF(K10535&gt;L10535,"HIGH ZONE BIAS",IF(K10535&lt;L10535,"LOW ZONE BIAS","EQUILIBRIUM"))</f>
        <v>EQUILIBRIUM</v>
      </c>
    </row>
    <row r="10536">
      <c r="A10536">
        <v>17035</v>
      </c>
      <c r="B10536" t="str">
        <v>2017-12-13</v>
      </c>
      <c r="C10536" t="str">
        <v>Midday</v>
      </c>
      <c r="D10536">
        <v>24</v>
      </c>
      <c r="E10536" t="str">
        <f>IF(MOD(D10536,2)=0,"EVEN","ODD")</f>
        <v>EVEN</v>
      </c>
      <c r="F10536" t="str">
        <f>IF(D10536&lt;=18,"LOW (1-18)","HIGH (19-36)")</f>
        <v>HIGH (19-36)</v>
      </c>
      <c r="G10536">
        <f>INT((D10536-1)/6)+1</f>
        <v>4</v>
      </c>
      <c r="H10536">
        <f>MOD(D10536-1,6)+1</f>
        <v>6</v>
      </c>
      <c r="I10536">
        <f>37-D10536</f>
        <v>13</v>
      </c>
      <c r="J10536">
        <f>ABS(D10536-D10537)</f>
        <v>15</v>
      </c>
      <c r="K10536">
        <f>AVERAGE(D10536:D10540)</f>
        <v>24</v>
      </c>
      <c r="L10536">
        <f>AVERAGE(D10536:D10555)</f>
        <v>24</v>
      </c>
      <c r="M10536">
        <f>K10536-L10536</f>
        <v>0</v>
      </c>
      <c r="N10536" t="str">
        <f>IF(K10536&gt;L10536,"HIGH ZONE BIAS",IF(K10536&lt;L10536,"LOW ZONE BIAS","EQUILIBRIUM"))</f>
        <v>EQUILIBRIUM</v>
      </c>
    </row>
    <row r="10537">
      <c r="A10537">
        <v>17034</v>
      </c>
      <c r="B10537" t="str">
        <v>2017-12-13</v>
      </c>
      <c r="C10537" t="str">
        <v>Morning</v>
      </c>
      <c r="D10537">
        <v>9</v>
      </c>
      <c r="E10537" t="str">
        <f>IF(MOD(D10537,2)=0,"EVEN","ODD")</f>
        <v>ODD</v>
      </c>
      <c r="F10537" t="str">
        <f>IF(D10537&lt;=18,"LOW (1-18)","HIGH (19-36)")</f>
        <v>LOW (1-18)</v>
      </c>
      <c r="G10537">
        <f>INT((D10537-1)/6)+1</f>
        <v>2</v>
      </c>
      <c r="H10537">
        <f>MOD(D10537-1,6)+1</f>
        <v>3</v>
      </c>
      <c r="I10537">
        <f>37-D10537</f>
        <v>28</v>
      </c>
      <c r="J10537">
        <f>ABS(D10537-D10538)</f>
        <v>5</v>
      </c>
      <c r="K10537">
        <f>AVERAGE(D10537:D10541)</f>
        <v>9</v>
      </c>
      <c r="L10537">
        <f>AVERAGE(D10537:D10556)</f>
        <v>9</v>
      </c>
      <c r="M10537">
        <f>K10537-L10537</f>
        <v>0</v>
      </c>
      <c r="N10537" t="str">
        <f>IF(K10537&gt;L10537,"HIGH ZONE BIAS",IF(K10537&lt;L10537,"LOW ZONE BIAS","EQUILIBRIUM"))</f>
        <v>EQUILIBRIUM</v>
      </c>
    </row>
    <row r="10538">
      <c r="A10538">
        <v>17033</v>
      </c>
      <c r="B10538" t="str">
        <v>2017-12-12</v>
      </c>
      <c r="C10538" t="str">
        <v>Evening</v>
      </c>
      <c r="D10538">
        <v>14</v>
      </c>
      <c r="E10538" t="str">
        <f>IF(MOD(D10538,2)=0,"EVEN","ODD")</f>
        <v>EVEN</v>
      </c>
      <c r="F10538" t="str">
        <f>IF(D10538&lt;=18,"LOW (1-18)","HIGH (19-36)")</f>
        <v>LOW (1-18)</v>
      </c>
      <c r="G10538">
        <f>INT((D10538-1)/6)+1</f>
        <v>3</v>
      </c>
      <c r="H10538">
        <f>MOD(D10538-1,6)+1</f>
        <v>2</v>
      </c>
      <c r="I10538">
        <f>37-D10538</f>
        <v>23</v>
      </c>
      <c r="J10538">
        <f>ABS(D10538-D10539)</f>
        <v>7</v>
      </c>
      <c r="K10538">
        <f>AVERAGE(D10538:D10542)</f>
        <v>14</v>
      </c>
      <c r="L10538">
        <f>AVERAGE(D10538:D10557)</f>
        <v>14</v>
      </c>
      <c r="M10538">
        <f>K10538-L10538</f>
        <v>0</v>
      </c>
      <c r="N10538" t="str">
        <f>IF(K10538&gt;L10538,"HIGH ZONE BIAS",IF(K10538&lt;L10538,"LOW ZONE BIAS","EQUILIBRIUM"))</f>
        <v>EQUILIBRIUM</v>
      </c>
    </row>
    <row r="10539">
      <c r="A10539">
        <v>17032</v>
      </c>
      <c r="B10539" t="str">
        <v>2017-12-12</v>
      </c>
      <c r="C10539" t="str">
        <v>Afternoon</v>
      </c>
      <c r="D10539">
        <v>7</v>
      </c>
      <c r="E10539" t="str">
        <f>IF(MOD(D10539,2)=0,"EVEN","ODD")</f>
        <v>ODD</v>
      </c>
      <c r="F10539" t="str">
        <f>IF(D10539&lt;=18,"LOW (1-18)","HIGH (19-36)")</f>
        <v>LOW (1-18)</v>
      </c>
      <c r="G10539">
        <f>INT((D10539-1)/6)+1</f>
        <v>2</v>
      </c>
      <c r="H10539">
        <f>MOD(D10539-1,6)+1</f>
        <v>1</v>
      </c>
      <c r="I10539">
        <f>37-D10539</f>
        <v>30</v>
      </c>
      <c r="J10539">
        <f>ABS(D10539-D10540)</f>
        <v>16</v>
      </c>
      <c r="K10539">
        <f>AVERAGE(D10539:D10543)</f>
        <v>7</v>
      </c>
      <c r="L10539">
        <f>AVERAGE(D10539:D10558)</f>
        <v>7</v>
      </c>
      <c r="M10539">
        <f>K10539-L10539</f>
        <v>0</v>
      </c>
      <c r="N10539" t="str">
        <f>IF(K10539&gt;L10539,"HIGH ZONE BIAS",IF(K10539&lt;L10539,"LOW ZONE BIAS","EQUILIBRIUM"))</f>
        <v>EQUILIBRIUM</v>
      </c>
    </row>
    <row r="10540">
      <c r="A10540">
        <v>17031</v>
      </c>
      <c r="B10540" t="str">
        <v>2017-12-12</v>
      </c>
      <c r="C10540" t="str">
        <v>Midday</v>
      </c>
      <c r="D10540">
        <v>23</v>
      </c>
      <c r="E10540" t="str">
        <f>IF(MOD(D10540,2)=0,"EVEN","ODD")</f>
        <v>ODD</v>
      </c>
      <c r="F10540" t="str">
        <f>IF(D10540&lt;=18,"LOW (1-18)","HIGH (19-36)")</f>
        <v>HIGH (19-36)</v>
      </c>
      <c r="G10540">
        <f>INT((D10540-1)/6)+1</f>
        <v>4</v>
      </c>
      <c r="H10540">
        <f>MOD(D10540-1,6)+1</f>
        <v>5</v>
      </c>
      <c r="I10540">
        <f>37-D10540</f>
        <v>14</v>
      </c>
      <c r="J10540">
        <f>ABS(D10540-D10541)</f>
        <v>12</v>
      </c>
      <c r="K10540">
        <f>AVERAGE(D10540:D10544)</f>
        <v>23</v>
      </c>
      <c r="L10540">
        <f>AVERAGE(D10540:D10559)</f>
        <v>23</v>
      </c>
      <c r="M10540">
        <f>K10540-L10540</f>
        <v>0</v>
      </c>
      <c r="N10540" t="str">
        <f>IF(K10540&gt;L10540,"HIGH ZONE BIAS",IF(K10540&lt;L10540,"LOW ZONE BIAS","EQUILIBRIUM"))</f>
        <v>EQUILIBRIUM</v>
      </c>
    </row>
    <row r="10541">
      <c r="A10541">
        <v>17030</v>
      </c>
      <c r="B10541" t="str">
        <v>2017-12-12</v>
      </c>
      <c r="C10541" t="str">
        <v>Morning</v>
      </c>
      <c r="D10541">
        <v>11</v>
      </c>
      <c r="E10541" t="str">
        <f>IF(MOD(D10541,2)=0,"EVEN","ODD")</f>
        <v>ODD</v>
      </c>
      <c r="F10541" t="str">
        <f>IF(D10541&lt;=18,"LOW (1-18)","HIGH (19-36)")</f>
        <v>LOW (1-18)</v>
      </c>
      <c r="G10541">
        <f>INT((D10541-1)/6)+1</f>
        <v>2</v>
      </c>
      <c r="H10541">
        <f>MOD(D10541-1,6)+1</f>
        <v>5</v>
      </c>
      <c r="I10541">
        <f>37-D10541</f>
        <v>26</v>
      </c>
      <c r="J10541">
        <f>ABS(D10541-D10542)</f>
        <v>23</v>
      </c>
      <c r="K10541">
        <f>AVERAGE(D10541:D10545)</f>
        <v>11</v>
      </c>
      <c r="L10541">
        <f>AVERAGE(D10541:D10560)</f>
        <v>11</v>
      </c>
      <c r="M10541">
        <f>K10541-L10541</f>
        <v>0</v>
      </c>
      <c r="N10541" t="str">
        <f>IF(K10541&gt;L10541,"HIGH ZONE BIAS",IF(K10541&lt;L10541,"LOW ZONE BIAS","EQUILIBRIUM"))</f>
        <v>EQUILIBRIUM</v>
      </c>
    </row>
    <row r="10542">
      <c r="A10542">
        <v>17029</v>
      </c>
      <c r="B10542" t="str">
        <v>2017-12-11</v>
      </c>
      <c r="C10542" t="str">
        <v>Evening</v>
      </c>
      <c r="D10542">
        <v>34</v>
      </c>
      <c r="E10542" t="str">
        <f>IF(MOD(D10542,2)=0,"EVEN","ODD")</f>
        <v>EVEN</v>
      </c>
      <c r="F10542" t="str">
        <f>IF(D10542&lt;=18,"LOW (1-18)","HIGH (19-36)")</f>
        <v>HIGH (19-36)</v>
      </c>
      <c r="G10542">
        <f>INT((D10542-1)/6)+1</f>
        <v>6</v>
      </c>
      <c r="H10542">
        <f>MOD(D10542-1,6)+1</f>
        <v>4</v>
      </c>
      <c r="I10542">
        <f>37-D10542</f>
        <v>3</v>
      </c>
      <c r="J10542">
        <f>ABS(D10542-D10543)</f>
        <v>19</v>
      </c>
      <c r="K10542">
        <f>AVERAGE(D10542:D10546)</f>
        <v>34</v>
      </c>
      <c r="L10542">
        <f>AVERAGE(D10542:D10561)</f>
        <v>34</v>
      </c>
      <c r="M10542">
        <f>K10542-L10542</f>
        <v>0</v>
      </c>
      <c r="N10542" t="str">
        <f>IF(K10542&gt;L10542,"HIGH ZONE BIAS",IF(K10542&lt;L10542,"LOW ZONE BIAS","EQUILIBRIUM"))</f>
        <v>EQUILIBRIUM</v>
      </c>
    </row>
    <row r="10543">
      <c r="A10543">
        <v>17028</v>
      </c>
      <c r="B10543" t="str">
        <v>2017-12-11</v>
      </c>
      <c r="C10543" t="str">
        <v>Afternoon</v>
      </c>
      <c r="D10543">
        <v>15</v>
      </c>
      <c r="E10543" t="str">
        <f>IF(MOD(D10543,2)=0,"EVEN","ODD")</f>
        <v>ODD</v>
      </c>
      <c r="F10543" t="str">
        <f>IF(D10543&lt;=18,"LOW (1-18)","HIGH (19-36)")</f>
        <v>LOW (1-18)</v>
      </c>
      <c r="G10543">
        <f>INT((D10543-1)/6)+1</f>
        <v>3</v>
      </c>
      <c r="H10543">
        <f>MOD(D10543-1,6)+1</f>
        <v>3</v>
      </c>
      <c r="I10543">
        <f>37-D10543</f>
        <v>22</v>
      </c>
      <c r="J10543">
        <f>ABS(D10543-D10544)</f>
        <v>19</v>
      </c>
      <c r="K10543">
        <f>AVERAGE(D10543:D10547)</f>
        <v>15</v>
      </c>
      <c r="L10543">
        <f>AVERAGE(D10543:D10562)</f>
        <v>15</v>
      </c>
      <c r="M10543">
        <f>K10543-L10543</f>
        <v>0</v>
      </c>
      <c r="N10543" t="str">
        <f>IF(K10543&gt;L10543,"HIGH ZONE BIAS",IF(K10543&lt;L10543,"LOW ZONE BIAS","EQUILIBRIUM"))</f>
        <v>EQUILIBRIUM</v>
      </c>
    </row>
    <row r="10544">
      <c r="A10544">
        <v>17027</v>
      </c>
      <c r="B10544" t="str">
        <v>2017-12-11</v>
      </c>
      <c r="C10544" t="str">
        <v>Midday</v>
      </c>
      <c r="D10544">
        <v>34</v>
      </c>
      <c r="E10544" t="str">
        <f>IF(MOD(D10544,2)=0,"EVEN","ODD")</f>
        <v>EVEN</v>
      </c>
      <c r="F10544" t="str">
        <f>IF(D10544&lt;=18,"LOW (1-18)","HIGH (19-36)")</f>
        <v>HIGH (19-36)</v>
      </c>
      <c r="G10544">
        <f>INT((D10544-1)/6)+1</f>
        <v>6</v>
      </c>
      <c r="H10544">
        <f>MOD(D10544-1,6)+1</f>
        <v>4</v>
      </c>
      <c r="I10544">
        <f>37-D10544</f>
        <v>3</v>
      </c>
      <c r="J10544">
        <f>ABS(D10544-D10545)</f>
        <v>25</v>
      </c>
      <c r="K10544">
        <f>AVERAGE(D10544:D10548)</f>
        <v>34</v>
      </c>
      <c r="L10544">
        <f>AVERAGE(D10544:D10563)</f>
        <v>34</v>
      </c>
      <c r="M10544">
        <f>K10544-L10544</f>
        <v>0</v>
      </c>
      <c r="N10544" t="str">
        <f>IF(K10544&gt;L10544,"HIGH ZONE BIAS",IF(K10544&lt;L10544,"LOW ZONE BIAS","EQUILIBRIUM"))</f>
        <v>EQUILIBRIUM</v>
      </c>
    </row>
    <row r="10545">
      <c r="A10545">
        <v>17026</v>
      </c>
      <c r="B10545" t="str">
        <v>2017-12-11</v>
      </c>
      <c r="C10545" t="str">
        <v>Morning</v>
      </c>
      <c r="D10545">
        <v>9</v>
      </c>
      <c r="E10545" t="str">
        <f>IF(MOD(D10545,2)=0,"EVEN","ODD")</f>
        <v>ODD</v>
      </c>
      <c r="F10545" t="str">
        <f>IF(D10545&lt;=18,"LOW (1-18)","HIGH (19-36)")</f>
        <v>LOW (1-18)</v>
      </c>
      <c r="G10545">
        <f>INT((D10545-1)/6)+1</f>
        <v>2</v>
      </c>
      <c r="H10545">
        <f>MOD(D10545-1,6)+1</f>
        <v>3</v>
      </c>
      <c r="I10545">
        <f>37-D10545</f>
        <v>28</v>
      </c>
      <c r="J10545">
        <f>ABS(D10545-D10546)</f>
        <v>17</v>
      </c>
      <c r="K10545">
        <f>AVERAGE(D10545:D10549)</f>
        <v>9</v>
      </c>
      <c r="L10545">
        <f>AVERAGE(D10545:D10564)</f>
        <v>9</v>
      </c>
      <c r="M10545">
        <f>K10545-L10545</f>
        <v>0</v>
      </c>
      <c r="N10545" t="str">
        <f>IF(K10545&gt;L10545,"HIGH ZONE BIAS",IF(K10545&lt;L10545,"LOW ZONE BIAS","EQUILIBRIUM"))</f>
        <v>EQUILIBRIUM</v>
      </c>
    </row>
    <row r="10546">
      <c r="A10546">
        <v>17025</v>
      </c>
      <c r="B10546" t="str">
        <v>2017-12-09</v>
      </c>
      <c r="C10546" t="str">
        <v>Evening</v>
      </c>
      <c r="D10546">
        <v>26</v>
      </c>
      <c r="E10546" t="str">
        <f>IF(MOD(D10546,2)=0,"EVEN","ODD")</f>
        <v>EVEN</v>
      </c>
      <c r="F10546" t="str">
        <f>IF(D10546&lt;=18,"LOW (1-18)","HIGH (19-36)")</f>
        <v>HIGH (19-36)</v>
      </c>
      <c r="G10546">
        <f>INT((D10546-1)/6)+1</f>
        <v>5</v>
      </c>
      <c r="H10546">
        <f>MOD(D10546-1,6)+1</f>
        <v>2</v>
      </c>
      <c r="I10546">
        <f>37-D10546</f>
        <v>11</v>
      </c>
      <c r="J10546">
        <f>ABS(D10546-D10547)</f>
        <v>12</v>
      </c>
      <c r="K10546">
        <f>AVERAGE(D10546:D10550)</f>
        <v>26</v>
      </c>
      <c r="L10546">
        <f>AVERAGE(D10546:D10565)</f>
        <v>26</v>
      </c>
      <c r="M10546">
        <f>K10546-L10546</f>
        <v>0</v>
      </c>
      <c r="N10546" t="str">
        <f>IF(K10546&gt;L10546,"HIGH ZONE BIAS",IF(K10546&lt;L10546,"LOW ZONE BIAS","EQUILIBRIUM"))</f>
        <v>EQUILIBRIUM</v>
      </c>
    </row>
    <row r="10547">
      <c r="A10547">
        <v>17024</v>
      </c>
      <c r="B10547" t="str">
        <v>2017-12-09</v>
      </c>
      <c r="C10547" t="str">
        <v>Afternoon</v>
      </c>
      <c r="D10547">
        <v>14</v>
      </c>
      <c r="E10547" t="str">
        <f>IF(MOD(D10547,2)=0,"EVEN","ODD")</f>
        <v>EVEN</v>
      </c>
      <c r="F10547" t="str">
        <f>IF(D10547&lt;=18,"LOW (1-18)","HIGH (19-36)")</f>
        <v>LOW (1-18)</v>
      </c>
      <c r="G10547">
        <f>INT((D10547-1)/6)+1</f>
        <v>3</v>
      </c>
      <c r="H10547">
        <f>MOD(D10547-1,6)+1</f>
        <v>2</v>
      </c>
      <c r="I10547">
        <f>37-D10547</f>
        <v>23</v>
      </c>
      <c r="J10547">
        <f>ABS(D10547-D10548)</f>
        <v>16</v>
      </c>
      <c r="K10547">
        <f>AVERAGE(D10547:D10551)</f>
        <v>14</v>
      </c>
      <c r="L10547">
        <f>AVERAGE(D10547:D10566)</f>
        <v>14</v>
      </c>
      <c r="M10547">
        <f>K10547-L10547</f>
        <v>0</v>
      </c>
      <c r="N10547" t="str">
        <f>IF(K10547&gt;L10547,"HIGH ZONE BIAS",IF(K10547&lt;L10547,"LOW ZONE BIAS","EQUILIBRIUM"))</f>
        <v>EQUILIBRIUM</v>
      </c>
    </row>
    <row r="10548">
      <c r="A10548">
        <v>17023</v>
      </c>
      <c r="B10548" t="str">
        <v>2017-12-09</v>
      </c>
      <c r="C10548" t="str">
        <v>Midday</v>
      </c>
      <c r="D10548">
        <v>30</v>
      </c>
      <c r="E10548" t="str">
        <f>IF(MOD(D10548,2)=0,"EVEN","ODD")</f>
        <v>EVEN</v>
      </c>
      <c r="F10548" t="str">
        <f>IF(D10548&lt;=18,"LOW (1-18)","HIGH (19-36)")</f>
        <v>HIGH (19-36)</v>
      </c>
      <c r="G10548">
        <f>INT((D10548-1)/6)+1</f>
        <v>5</v>
      </c>
      <c r="H10548">
        <f>MOD(D10548-1,6)+1</f>
        <v>6</v>
      </c>
      <c r="I10548">
        <f>37-D10548</f>
        <v>7</v>
      </c>
      <c r="J10548">
        <f>ABS(D10548-D10549)</f>
        <v>4</v>
      </c>
      <c r="K10548">
        <f>AVERAGE(D10548:D10552)</f>
        <v>30</v>
      </c>
      <c r="L10548">
        <f>AVERAGE(D10548:D10567)</f>
        <v>30</v>
      </c>
      <c r="M10548">
        <f>K10548-L10548</f>
        <v>0</v>
      </c>
      <c r="N10548" t="str">
        <f>IF(K10548&gt;L10548,"HIGH ZONE BIAS",IF(K10548&lt;L10548,"LOW ZONE BIAS","EQUILIBRIUM"))</f>
        <v>EQUILIBRIUM</v>
      </c>
    </row>
    <row r="10549">
      <c r="A10549">
        <v>17022</v>
      </c>
      <c r="B10549" t="str">
        <v>2017-12-09</v>
      </c>
      <c r="C10549" t="str">
        <v>Morning</v>
      </c>
      <c r="D10549">
        <v>26</v>
      </c>
      <c r="E10549" t="str">
        <f>IF(MOD(D10549,2)=0,"EVEN","ODD")</f>
        <v>EVEN</v>
      </c>
      <c r="F10549" t="str">
        <f>IF(D10549&lt;=18,"LOW (1-18)","HIGH (19-36)")</f>
        <v>HIGH (19-36)</v>
      </c>
      <c r="G10549">
        <f>INT((D10549-1)/6)+1</f>
        <v>5</v>
      </c>
      <c r="H10549">
        <f>MOD(D10549-1,6)+1</f>
        <v>2</v>
      </c>
      <c r="I10549">
        <f>37-D10549</f>
        <v>11</v>
      </c>
      <c r="J10549">
        <f>ABS(D10549-D10550)</f>
        <v>3</v>
      </c>
      <c r="K10549">
        <f>AVERAGE(D10549:D10553)</f>
        <v>26</v>
      </c>
      <c r="L10549">
        <f>AVERAGE(D10549:D10568)</f>
        <v>26</v>
      </c>
      <c r="M10549">
        <f>K10549-L10549</f>
        <v>0</v>
      </c>
      <c r="N10549" t="str">
        <f>IF(K10549&gt;L10549,"HIGH ZONE BIAS",IF(K10549&lt;L10549,"LOW ZONE BIAS","EQUILIBRIUM"))</f>
        <v>EQUILIBRIUM</v>
      </c>
    </row>
    <row r="10550">
      <c r="A10550">
        <v>17021</v>
      </c>
      <c r="B10550" t="str">
        <v>2017-12-08</v>
      </c>
      <c r="C10550" t="str">
        <v>Evening</v>
      </c>
      <c r="D10550">
        <v>29</v>
      </c>
      <c r="E10550" t="str">
        <f>IF(MOD(D10550,2)=0,"EVEN","ODD")</f>
        <v>ODD</v>
      </c>
      <c r="F10550" t="str">
        <f>IF(D10550&lt;=18,"LOW (1-18)","HIGH (19-36)")</f>
        <v>HIGH (19-36)</v>
      </c>
      <c r="G10550">
        <f>INT((D10550-1)/6)+1</f>
        <v>5</v>
      </c>
      <c r="H10550">
        <f>MOD(D10550-1,6)+1</f>
        <v>5</v>
      </c>
      <c r="I10550">
        <f>37-D10550</f>
        <v>8</v>
      </c>
      <c r="J10550">
        <f>ABS(D10550-D10551)</f>
        <v>5</v>
      </c>
      <c r="K10550">
        <f>AVERAGE(D10550:D10554)</f>
        <v>29</v>
      </c>
      <c r="L10550">
        <f>AVERAGE(D10550:D10569)</f>
        <v>29</v>
      </c>
      <c r="M10550">
        <f>K10550-L10550</f>
        <v>0</v>
      </c>
      <c r="N10550" t="str">
        <f>IF(K10550&gt;L10550,"HIGH ZONE BIAS",IF(K10550&lt;L10550,"LOW ZONE BIAS","EQUILIBRIUM"))</f>
        <v>EQUILIBRIUM</v>
      </c>
    </row>
    <row r="10551">
      <c r="A10551">
        <v>17020</v>
      </c>
      <c r="B10551" t="str">
        <v>2017-12-08</v>
      </c>
      <c r="C10551" t="str">
        <v>Afternoon</v>
      </c>
      <c r="D10551">
        <v>34</v>
      </c>
      <c r="E10551" t="str">
        <f>IF(MOD(D10551,2)=0,"EVEN","ODD")</f>
        <v>EVEN</v>
      </c>
      <c r="F10551" t="str">
        <f>IF(D10551&lt;=18,"LOW (1-18)","HIGH (19-36)")</f>
        <v>HIGH (19-36)</v>
      </c>
      <c r="G10551">
        <f>INT((D10551-1)/6)+1</f>
        <v>6</v>
      </c>
      <c r="H10551">
        <f>MOD(D10551-1,6)+1</f>
        <v>4</v>
      </c>
      <c r="I10551">
        <f>37-D10551</f>
        <v>3</v>
      </c>
      <c r="J10551">
        <f>ABS(D10551-D10552)</f>
        <v>29</v>
      </c>
      <c r="K10551">
        <f>AVERAGE(D10551:D10555)</f>
        <v>34</v>
      </c>
      <c r="L10551">
        <f>AVERAGE(D10551:D10570)</f>
        <v>34</v>
      </c>
      <c r="M10551">
        <f>K10551-L10551</f>
        <v>0</v>
      </c>
      <c r="N10551" t="str">
        <f>IF(K10551&gt;L10551,"HIGH ZONE BIAS",IF(K10551&lt;L10551,"LOW ZONE BIAS","EQUILIBRIUM"))</f>
        <v>EQUILIBRIUM</v>
      </c>
    </row>
    <row r="10552">
      <c r="A10552">
        <v>17019</v>
      </c>
      <c r="B10552" t="str">
        <v>2017-12-08</v>
      </c>
      <c r="C10552" t="str">
        <v>Midday</v>
      </c>
      <c r="D10552">
        <v>5</v>
      </c>
      <c r="E10552" t="str">
        <f>IF(MOD(D10552,2)=0,"EVEN","ODD")</f>
        <v>ODD</v>
      </c>
      <c r="F10552" t="str">
        <f>IF(D10552&lt;=18,"LOW (1-18)","HIGH (19-36)")</f>
        <v>LOW (1-18)</v>
      </c>
      <c r="G10552">
        <f>INT((D10552-1)/6)+1</f>
        <v>1</v>
      </c>
      <c r="H10552">
        <f>MOD(D10552-1,6)+1</f>
        <v>5</v>
      </c>
      <c r="I10552">
        <f>37-D10552</f>
        <v>32</v>
      </c>
      <c r="J10552">
        <f>ABS(D10552-D10553)</f>
        <v>17</v>
      </c>
      <c r="K10552">
        <f>AVERAGE(D10552:D10556)</f>
        <v>5</v>
      </c>
      <c r="L10552">
        <f>AVERAGE(D10552:D10571)</f>
        <v>5</v>
      </c>
      <c r="M10552">
        <f>K10552-L10552</f>
        <v>0</v>
      </c>
      <c r="N10552" t="str">
        <f>IF(K10552&gt;L10552,"HIGH ZONE BIAS",IF(K10552&lt;L10552,"LOW ZONE BIAS","EQUILIBRIUM"))</f>
        <v>EQUILIBRIUM</v>
      </c>
    </row>
    <row r="10553">
      <c r="A10553">
        <v>17018</v>
      </c>
      <c r="B10553" t="str">
        <v>2017-12-08</v>
      </c>
      <c r="C10553" t="str">
        <v>Morning</v>
      </c>
      <c r="D10553">
        <v>22</v>
      </c>
      <c r="E10553" t="str">
        <f>IF(MOD(D10553,2)=0,"EVEN","ODD")</f>
        <v>EVEN</v>
      </c>
      <c r="F10553" t="str">
        <f>IF(D10553&lt;=18,"LOW (1-18)","HIGH (19-36)")</f>
        <v>HIGH (19-36)</v>
      </c>
      <c r="G10553">
        <f>INT((D10553-1)/6)+1</f>
        <v>4</v>
      </c>
      <c r="H10553">
        <f>MOD(D10553-1,6)+1</f>
        <v>4</v>
      </c>
      <c r="I10553">
        <f>37-D10553</f>
        <v>15</v>
      </c>
      <c r="J10553">
        <f>ABS(D10553-D10554)</f>
        <v>4</v>
      </c>
      <c r="K10553">
        <f>AVERAGE(D10553:D10557)</f>
        <v>22</v>
      </c>
      <c r="L10553">
        <f>AVERAGE(D10553:D10572)</f>
        <v>22</v>
      </c>
      <c r="M10553">
        <f>K10553-L10553</f>
        <v>0</v>
      </c>
      <c r="N10553" t="str">
        <f>IF(K10553&gt;L10553,"HIGH ZONE BIAS",IF(K10553&lt;L10553,"LOW ZONE BIAS","EQUILIBRIUM"))</f>
        <v>EQUILIBRIUM</v>
      </c>
    </row>
    <row r="10554">
      <c r="A10554">
        <v>17017</v>
      </c>
      <c r="B10554" t="str">
        <v>2017-12-07</v>
      </c>
      <c r="C10554" t="str">
        <v>Evening</v>
      </c>
      <c r="D10554">
        <v>26</v>
      </c>
      <c r="E10554" t="str">
        <f>IF(MOD(D10554,2)=0,"EVEN","ODD")</f>
        <v>EVEN</v>
      </c>
      <c r="F10554" t="str">
        <f>IF(D10554&lt;=18,"LOW (1-18)","HIGH (19-36)")</f>
        <v>HIGH (19-36)</v>
      </c>
      <c r="G10554">
        <f>INT((D10554-1)/6)+1</f>
        <v>5</v>
      </c>
      <c r="H10554">
        <f>MOD(D10554-1,6)+1</f>
        <v>2</v>
      </c>
      <c r="I10554">
        <f>37-D10554</f>
        <v>11</v>
      </c>
      <c r="J10554">
        <f>ABS(D10554-D10555)</f>
        <v>6</v>
      </c>
      <c r="K10554">
        <f>AVERAGE(D10554:D10558)</f>
        <v>26</v>
      </c>
      <c r="L10554">
        <f>AVERAGE(D10554:D10573)</f>
        <v>26</v>
      </c>
      <c r="M10554">
        <f>K10554-L10554</f>
        <v>0</v>
      </c>
      <c r="N10554" t="str">
        <f>IF(K10554&gt;L10554,"HIGH ZONE BIAS",IF(K10554&lt;L10554,"LOW ZONE BIAS","EQUILIBRIUM"))</f>
        <v>EQUILIBRIUM</v>
      </c>
    </row>
    <row r="10555">
      <c r="A10555">
        <v>17016</v>
      </c>
      <c r="B10555" t="str">
        <v>2017-12-07</v>
      </c>
      <c r="C10555" t="str">
        <v>Afternoon</v>
      </c>
      <c r="D10555">
        <v>20</v>
      </c>
      <c r="E10555" t="str">
        <f>IF(MOD(D10555,2)=0,"EVEN","ODD")</f>
        <v>EVEN</v>
      </c>
      <c r="F10555" t="str">
        <f>IF(D10555&lt;=18,"LOW (1-18)","HIGH (19-36)")</f>
        <v>HIGH (19-36)</v>
      </c>
      <c r="G10555">
        <f>INT((D10555-1)/6)+1</f>
        <v>4</v>
      </c>
      <c r="H10555">
        <f>MOD(D10555-1,6)+1</f>
        <v>2</v>
      </c>
      <c r="I10555">
        <f>37-D10555</f>
        <v>17</v>
      </c>
      <c r="J10555">
        <f>ABS(D10555-D10556)</f>
        <v>15</v>
      </c>
      <c r="K10555">
        <f>AVERAGE(D10555:D10559)</f>
        <v>20</v>
      </c>
      <c r="L10555">
        <f>AVERAGE(D10555:D10574)</f>
        <v>20</v>
      </c>
      <c r="M10555">
        <f>K10555-L10555</f>
        <v>0</v>
      </c>
      <c r="N10555" t="str">
        <f>IF(K10555&gt;L10555,"HIGH ZONE BIAS",IF(K10555&lt;L10555,"LOW ZONE BIAS","EQUILIBRIUM"))</f>
        <v>EQUILIBRIUM</v>
      </c>
    </row>
    <row r="10556">
      <c r="A10556">
        <v>17015</v>
      </c>
      <c r="B10556" t="str">
        <v>2017-12-07</v>
      </c>
      <c r="C10556" t="str">
        <v>Midday</v>
      </c>
      <c r="D10556">
        <v>5</v>
      </c>
      <c r="E10556" t="str">
        <f>IF(MOD(D10556,2)=0,"EVEN","ODD")</f>
        <v>ODD</v>
      </c>
      <c r="F10556" t="str">
        <f>IF(D10556&lt;=18,"LOW (1-18)","HIGH (19-36)")</f>
        <v>LOW (1-18)</v>
      </c>
      <c r="G10556">
        <f>INT((D10556-1)/6)+1</f>
        <v>1</v>
      </c>
      <c r="H10556">
        <f>MOD(D10556-1,6)+1</f>
        <v>5</v>
      </c>
      <c r="I10556">
        <f>37-D10556</f>
        <v>32</v>
      </c>
      <c r="J10556">
        <f>ABS(D10556-D10557)</f>
        <v>19</v>
      </c>
      <c r="K10556">
        <f>AVERAGE(D10556:D10560)</f>
        <v>5</v>
      </c>
      <c r="L10556">
        <f>AVERAGE(D10556:D10575)</f>
        <v>5</v>
      </c>
      <c r="M10556">
        <f>K10556-L10556</f>
        <v>0</v>
      </c>
      <c r="N10556" t="str">
        <f>IF(K10556&gt;L10556,"HIGH ZONE BIAS",IF(K10556&lt;L10556,"LOW ZONE BIAS","EQUILIBRIUM"))</f>
        <v>EQUILIBRIUM</v>
      </c>
    </row>
    <row r="10557">
      <c r="A10557">
        <v>17014</v>
      </c>
      <c r="B10557" t="str">
        <v>2017-12-07</v>
      </c>
      <c r="C10557" t="str">
        <v>Morning</v>
      </c>
      <c r="D10557">
        <v>24</v>
      </c>
      <c r="E10557" t="str">
        <f>IF(MOD(D10557,2)=0,"EVEN","ODD")</f>
        <v>EVEN</v>
      </c>
      <c r="F10557" t="str">
        <f>IF(D10557&lt;=18,"LOW (1-18)","HIGH (19-36)")</f>
        <v>HIGH (19-36)</v>
      </c>
      <c r="G10557">
        <f>INT((D10557-1)/6)+1</f>
        <v>4</v>
      </c>
      <c r="H10557">
        <f>MOD(D10557-1,6)+1</f>
        <v>6</v>
      </c>
      <c r="I10557">
        <f>37-D10557</f>
        <v>13</v>
      </c>
      <c r="J10557">
        <f>ABS(D10557-D10558)</f>
        <v>14</v>
      </c>
      <c r="K10557">
        <f>AVERAGE(D10557:D10561)</f>
        <v>24</v>
      </c>
      <c r="L10557">
        <f>AVERAGE(D10557:D10576)</f>
        <v>24</v>
      </c>
      <c r="M10557">
        <f>K10557-L10557</f>
        <v>0</v>
      </c>
      <c r="N10557" t="str">
        <f>IF(K10557&gt;L10557,"HIGH ZONE BIAS",IF(K10557&lt;L10557,"LOW ZONE BIAS","EQUILIBRIUM"))</f>
        <v>EQUILIBRIUM</v>
      </c>
    </row>
    <row r="10558">
      <c r="A10558">
        <v>17013</v>
      </c>
      <c r="B10558" t="str">
        <v>2017-12-06</v>
      </c>
      <c r="C10558" t="str">
        <v>Evening</v>
      </c>
      <c r="D10558">
        <v>10</v>
      </c>
      <c r="E10558" t="str">
        <f>IF(MOD(D10558,2)=0,"EVEN","ODD")</f>
        <v>EVEN</v>
      </c>
      <c r="F10558" t="str">
        <f>IF(D10558&lt;=18,"LOW (1-18)","HIGH (19-36)")</f>
        <v>LOW (1-18)</v>
      </c>
      <c r="G10558">
        <f>INT((D10558-1)/6)+1</f>
        <v>2</v>
      </c>
      <c r="H10558">
        <f>MOD(D10558-1,6)+1</f>
        <v>4</v>
      </c>
      <c r="I10558">
        <f>37-D10558</f>
        <v>27</v>
      </c>
      <c r="J10558">
        <f>ABS(D10558-D10559)</f>
        <v>19</v>
      </c>
      <c r="K10558">
        <f>AVERAGE(D10558:D10562)</f>
        <v>10</v>
      </c>
      <c r="L10558">
        <f>AVERAGE(D10558:D10577)</f>
        <v>10</v>
      </c>
      <c r="M10558">
        <f>K10558-L10558</f>
        <v>0</v>
      </c>
      <c r="N10558" t="str">
        <f>IF(K10558&gt;L10558,"HIGH ZONE BIAS",IF(K10558&lt;L10558,"LOW ZONE BIAS","EQUILIBRIUM"))</f>
        <v>EQUILIBRIUM</v>
      </c>
    </row>
    <row r="10559">
      <c r="A10559">
        <v>17012</v>
      </c>
      <c r="B10559" t="str">
        <v>2017-12-06</v>
      </c>
      <c r="C10559" t="str">
        <v>Afternoon</v>
      </c>
      <c r="D10559">
        <v>29</v>
      </c>
      <c r="E10559" t="str">
        <f>IF(MOD(D10559,2)=0,"EVEN","ODD")</f>
        <v>ODD</v>
      </c>
      <c r="F10559" t="str">
        <f>IF(D10559&lt;=18,"LOW (1-18)","HIGH (19-36)")</f>
        <v>HIGH (19-36)</v>
      </c>
      <c r="G10559">
        <f>INT((D10559-1)/6)+1</f>
        <v>5</v>
      </c>
      <c r="H10559">
        <f>MOD(D10559-1,6)+1</f>
        <v>5</v>
      </c>
      <c r="I10559">
        <f>37-D10559</f>
        <v>8</v>
      </c>
      <c r="J10559">
        <f>ABS(D10559-D10560)</f>
        <v>4</v>
      </c>
      <c r="K10559">
        <f>AVERAGE(D10559:D10563)</f>
        <v>29</v>
      </c>
      <c r="L10559">
        <f>AVERAGE(D10559:D10578)</f>
        <v>29</v>
      </c>
      <c r="M10559">
        <f>K10559-L10559</f>
        <v>0</v>
      </c>
      <c r="N10559" t="str">
        <f>IF(K10559&gt;L10559,"HIGH ZONE BIAS",IF(K10559&lt;L10559,"LOW ZONE BIAS","EQUILIBRIUM"))</f>
        <v>EQUILIBRIUM</v>
      </c>
    </row>
    <row r="10560">
      <c r="A10560">
        <v>17011</v>
      </c>
      <c r="B10560" t="str">
        <v>2017-12-06</v>
      </c>
      <c r="C10560" t="str">
        <v>Midday</v>
      </c>
      <c r="D10560">
        <v>25</v>
      </c>
      <c r="E10560" t="str">
        <f>IF(MOD(D10560,2)=0,"EVEN","ODD")</f>
        <v>ODD</v>
      </c>
      <c r="F10560" t="str">
        <f>IF(D10560&lt;=18,"LOW (1-18)","HIGH (19-36)")</f>
        <v>HIGH (19-36)</v>
      </c>
      <c r="G10560">
        <f>INT((D10560-1)/6)+1</f>
        <v>5</v>
      </c>
      <c r="H10560">
        <f>MOD(D10560-1,6)+1</f>
        <v>1</v>
      </c>
      <c r="I10560">
        <f>37-D10560</f>
        <v>12</v>
      </c>
      <c r="J10560">
        <f>ABS(D10560-D10561)</f>
        <v>13</v>
      </c>
      <c r="K10560">
        <f>AVERAGE(D10560:D10564)</f>
        <v>25</v>
      </c>
      <c r="L10560">
        <f>AVERAGE(D10560:D10579)</f>
        <v>25</v>
      </c>
      <c r="M10560">
        <f>K10560-L10560</f>
        <v>0</v>
      </c>
      <c r="N10560" t="str">
        <f>IF(K10560&gt;L10560,"HIGH ZONE BIAS",IF(K10560&lt;L10560,"LOW ZONE BIAS","EQUILIBRIUM"))</f>
        <v>EQUILIBRIUM</v>
      </c>
    </row>
    <row r="10561">
      <c r="A10561">
        <v>17010</v>
      </c>
      <c r="B10561" t="str">
        <v>2017-12-06</v>
      </c>
      <c r="C10561" t="str">
        <v>Morning</v>
      </c>
      <c r="D10561">
        <v>12</v>
      </c>
      <c r="E10561" t="str">
        <f>IF(MOD(D10561,2)=0,"EVEN","ODD")</f>
        <v>EVEN</v>
      </c>
      <c r="F10561" t="str">
        <f>IF(D10561&lt;=18,"LOW (1-18)","HIGH (19-36)")</f>
        <v>LOW (1-18)</v>
      </c>
      <c r="G10561">
        <f>INT((D10561-1)/6)+1</f>
        <v>2</v>
      </c>
      <c r="H10561">
        <f>MOD(D10561-1,6)+1</f>
        <v>6</v>
      </c>
      <c r="I10561">
        <f>37-D10561</f>
        <v>25</v>
      </c>
      <c r="J10561">
        <f>ABS(D10561-D10562)</f>
        <v>1</v>
      </c>
      <c r="K10561">
        <f>AVERAGE(D10561:D10565)</f>
        <v>12</v>
      </c>
      <c r="L10561">
        <f>AVERAGE(D10561:D10580)</f>
        <v>12</v>
      </c>
      <c r="M10561">
        <f>K10561-L10561</f>
        <v>0</v>
      </c>
      <c r="N10561" t="str">
        <f>IF(K10561&gt;L10561,"HIGH ZONE BIAS",IF(K10561&lt;L10561,"LOW ZONE BIAS","EQUILIBRIUM"))</f>
        <v>EQUILIBRIUM</v>
      </c>
    </row>
    <row r="10562">
      <c r="A10562">
        <v>17009</v>
      </c>
      <c r="B10562" t="str">
        <v>2017-12-05</v>
      </c>
      <c r="C10562" t="str">
        <v>Evening</v>
      </c>
      <c r="D10562">
        <v>13</v>
      </c>
      <c r="E10562" t="str">
        <f>IF(MOD(D10562,2)=0,"EVEN","ODD")</f>
        <v>ODD</v>
      </c>
      <c r="F10562" t="str">
        <f>IF(D10562&lt;=18,"LOW (1-18)","HIGH (19-36)")</f>
        <v>LOW (1-18)</v>
      </c>
      <c r="G10562">
        <f>INT((D10562-1)/6)+1</f>
        <v>3</v>
      </c>
      <c r="H10562">
        <f>MOD(D10562-1,6)+1</f>
        <v>1</v>
      </c>
      <c r="I10562">
        <f>37-D10562</f>
        <v>24</v>
      </c>
      <c r="J10562">
        <f>ABS(D10562-D10563)</f>
        <v>12</v>
      </c>
      <c r="K10562">
        <f>AVERAGE(D10562:D10566)</f>
        <v>13</v>
      </c>
      <c r="L10562">
        <f>AVERAGE(D10562:D10581)</f>
        <v>13</v>
      </c>
      <c r="M10562">
        <f>K10562-L10562</f>
        <v>0</v>
      </c>
      <c r="N10562" t="str">
        <f>IF(K10562&gt;L10562,"HIGH ZONE BIAS",IF(K10562&lt;L10562,"LOW ZONE BIAS","EQUILIBRIUM"))</f>
        <v>EQUILIBRIUM</v>
      </c>
    </row>
    <row r="10563">
      <c r="A10563">
        <v>17008</v>
      </c>
      <c r="B10563" t="str">
        <v>2017-12-05</v>
      </c>
      <c r="C10563" t="str">
        <v>Afternoon</v>
      </c>
      <c r="D10563">
        <v>1</v>
      </c>
      <c r="E10563" t="str">
        <f>IF(MOD(D10563,2)=0,"EVEN","ODD")</f>
        <v>ODD</v>
      </c>
      <c r="F10563" t="str">
        <f>IF(D10563&lt;=18,"LOW (1-18)","HIGH (19-36)")</f>
        <v>LOW (1-18)</v>
      </c>
      <c r="G10563">
        <f>INT((D10563-1)/6)+1</f>
        <v>1</v>
      </c>
      <c r="H10563">
        <f>MOD(D10563-1,6)+1</f>
        <v>1</v>
      </c>
      <c r="I10563">
        <f>37-D10563</f>
        <v>36</v>
      </c>
      <c r="J10563">
        <f>ABS(D10563-D10564)</f>
        <v>20</v>
      </c>
      <c r="K10563">
        <f>AVERAGE(D10563:D10567)</f>
        <v>1</v>
      </c>
      <c r="L10563">
        <f>AVERAGE(D10563:D10582)</f>
        <v>1</v>
      </c>
      <c r="M10563">
        <f>K10563-L10563</f>
        <v>0</v>
      </c>
      <c r="N10563" t="str">
        <f>IF(K10563&gt;L10563,"HIGH ZONE BIAS",IF(K10563&lt;L10563,"LOW ZONE BIAS","EQUILIBRIUM"))</f>
        <v>EQUILIBRIUM</v>
      </c>
    </row>
    <row r="10564">
      <c r="A10564">
        <v>17007</v>
      </c>
      <c r="B10564" t="str">
        <v>2017-12-05</v>
      </c>
      <c r="C10564" t="str">
        <v>Midday</v>
      </c>
      <c r="D10564">
        <v>21</v>
      </c>
      <c r="E10564" t="str">
        <f>IF(MOD(D10564,2)=0,"EVEN","ODD")</f>
        <v>ODD</v>
      </c>
      <c r="F10564" t="str">
        <f>IF(D10564&lt;=18,"LOW (1-18)","HIGH (19-36)")</f>
        <v>HIGH (19-36)</v>
      </c>
      <c r="G10564">
        <f>INT((D10564-1)/6)+1</f>
        <v>4</v>
      </c>
      <c r="H10564">
        <f>MOD(D10564-1,6)+1</f>
        <v>3</v>
      </c>
      <c r="I10564">
        <f>37-D10564</f>
        <v>16</v>
      </c>
      <c r="J10564">
        <f>ABS(D10564-D10565)</f>
        <v>6</v>
      </c>
      <c r="K10564">
        <f>AVERAGE(D10564:D10568)</f>
        <v>21</v>
      </c>
      <c r="L10564">
        <f>AVERAGE(D10564:D10583)</f>
        <v>21</v>
      </c>
      <c r="M10564">
        <f>K10564-L10564</f>
        <v>0</v>
      </c>
      <c r="N10564" t="str">
        <f>IF(K10564&gt;L10564,"HIGH ZONE BIAS",IF(K10564&lt;L10564,"LOW ZONE BIAS","EQUILIBRIUM"))</f>
        <v>EQUILIBRIUM</v>
      </c>
    </row>
    <row r="10565">
      <c r="A10565">
        <v>17006</v>
      </c>
      <c r="B10565" t="str">
        <v>2017-12-05</v>
      </c>
      <c r="C10565" t="str">
        <v>Morning</v>
      </c>
      <c r="D10565">
        <v>15</v>
      </c>
      <c r="E10565" t="str">
        <f>IF(MOD(D10565,2)=0,"EVEN","ODD")</f>
        <v>ODD</v>
      </c>
      <c r="F10565" t="str">
        <f>IF(D10565&lt;=18,"LOW (1-18)","HIGH (19-36)")</f>
        <v>LOW (1-18)</v>
      </c>
      <c r="G10565">
        <f>INT((D10565-1)/6)+1</f>
        <v>3</v>
      </c>
      <c r="H10565">
        <f>MOD(D10565-1,6)+1</f>
        <v>3</v>
      </c>
      <c r="I10565">
        <f>37-D10565</f>
        <v>22</v>
      </c>
      <c r="J10565">
        <f>ABS(D10565-D10566)</f>
        <v>2</v>
      </c>
      <c r="K10565">
        <f>AVERAGE(D10565:D10569)</f>
        <v>15</v>
      </c>
      <c r="L10565">
        <f>AVERAGE(D10565:D10584)</f>
        <v>15</v>
      </c>
      <c r="M10565">
        <f>K10565-L10565</f>
        <v>0</v>
      </c>
      <c r="N10565" t="str">
        <f>IF(K10565&gt;L10565,"HIGH ZONE BIAS",IF(K10565&lt;L10565,"LOW ZONE BIAS","EQUILIBRIUM"))</f>
        <v>EQUILIBRIUM</v>
      </c>
    </row>
    <row r="10566">
      <c r="A10566">
        <v>17005</v>
      </c>
      <c r="B10566" t="str">
        <v>2017-12-04</v>
      </c>
      <c r="C10566" t="str">
        <v>Evening</v>
      </c>
      <c r="D10566">
        <v>13</v>
      </c>
      <c r="E10566" t="str">
        <f>IF(MOD(D10566,2)=0,"EVEN","ODD")</f>
        <v>ODD</v>
      </c>
      <c r="F10566" t="str">
        <f>IF(D10566&lt;=18,"LOW (1-18)","HIGH (19-36)")</f>
        <v>LOW (1-18)</v>
      </c>
      <c r="G10566">
        <f>INT((D10566-1)/6)+1</f>
        <v>3</v>
      </c>
      <c r="H10566">
        <f>MOD(D10566-1,6)+1</f>
        <v>1</v>
      </c>
      <c r="I10566">
        <f>37-D10566</f>
        <v>24</v>
      </c>
      <c r="J10566">
        <f>ABS(D10566-D10567)</f>
        <v>5</v>
      </c>
      <c r="K10566">
        <f>AVERAGE(D10566:D10570)</f>
        <v>13</v>
      </c>
      <c r="L10566">
        <f>AVERAGE(D10566:D10585)</f>
        <v>13</v>
      </c>
      <c r="M10566">
        <f>K10566-L10566</f>
        <v>0</v>
      </c>
      <c r="N10566" t="str">
        <f>IF(K10566&gt;L10566,"HIGH ZONE BIAS",IF(K10566&lt;L10566,"LOW ZONE BIAS","EQUILIBRIUM"))</f>
        <v>EQUILIBRIUM</v>
      </c>
    </row>
    <row r="10567">
      <c r="A10567">
        <v>17004</v>
      </c>
      <c r="B10567" t="str">
        <v>2017-12-04</v>
      </c>
      <c r="C10567" t="str">
        <v>Afternoon</v>
      </c>
      <c r="D10567">
        <v>8</v>
      </c>
      <c r="E10567" t="str">
        <f>IF(MOD(D10567,2)=0,"EVEN","ODD")</f>
        <v>EVEN</v>
      </c>
      <c r="F10567" t="str">
        <f>IF(D10567&lt;=18,"LOW (1-18)","HIGH (19-36)")</f>
        <v>LOW (1-18)</v>
      </c>
      <c r="G10567">
        <f>INT((D10567-1)/6)+1</f>
        <v>2</v>
      </c>
      <c r="H10567">
        <f>MOD(D10567-1,6)+1</f>
        <v>2</v>
      </c>
      <c r="I10567">
        <f>37-D10567</f>
        <v>29</v>
      </c>
      <c r="J10567">
        <f>ABS(D10567-D10568)</f>
        <v>13</v>
      </c>
      <c r="K10567">
        <f>AVERAGE(D10567:D10571)</f>
        <v>8</v>
      </c>
      <c r="L10567">
        <f>AVERAGE(D10567:D10586)</f>
        <v>8</v>
      </c>
      <c r="M10567">
        <f>K10567-L10567</f>
        <v>0</v>
      </c>
      <c r="N10567" t="str">
        <f>IF(K10567&gt;L10567,"HIGH ZONE BIAS",IF(K10567&lt;L10567,"LOW ZONE BIAS","EQUILIBRIUM"))</f>
        <v>EQUILIBRIUM</v>
      </c>
    </row>
    <row r="10568">
      <c r="A10568">
        <v>17003</v>
      </c>
      <c r="B10568" t="str">
        <v>2017-12-04</v>
      </c>
      <c r="C10568" t="str">
        <v>Midday</v>
      </c>
      <c r="D10568">
        <v>21</v>
      </c>
      <c r="E10568" t="str">
        <f>IF(MOD(D10568,2)=0,"EVEN","ODD")</f>
        <v>ODD</v>
      </c>
      <c r="F10568" t="str">
        <f>IF(D10568&lt;=18,"LOW (1-18)","HIGH (19-36)")</f>
        <v>HIGH (19-36)</v>
      </c>
      <c r="G10568">
        <f>INT((D10568-1)/6)+1</f>
        <v>4</v>
      </c>
      <c r="H10568">
        <f>MOD(D10568-1,6)+1</f>
        <v>3</v>
      </c>
      <c r="I10568">
        <f>37-D10568</f>
        <v>16</v>
      </c>
      <c r="J10568">
        <f>ABS(D10568-D10569)</f>
        <v>3</v>
      </c>
      <c r="K10568">
        <f>AVERAGE(D10568:D10572)</f>
        <v>21</v>
      </c>
      <c r="L10568">
        <f>AVERAGE(D10568:D10587)</f>
        <v>21</v>
      </c>
      <c r="M10568">
        <f>K10568-L10568</f>
        <v>0</v>
      </c>
      <c r="N10568" t="str">
        <f>IF(K10568&gt;L10568,"HIGH ZONE BIAS",IF(K10568&lt;L10568,"LOW ZONE BIAS","EQUILIBRIUM"))</f>
        <v>EQUILIBRIUM</v>
      </c>
    </row>
    <row r="10569">
      <c r="A10569">
        <v>17002</v>
      </c>
      <c r="B10569" t="str">
        <v>2017-12-04</v>
      </c>
      <c r="C10569" t="str">
        <v>Morning</v>
      </c>
      <c r="D10569">
        <v>24</v>
      </c>
      <c r="E10569" t="str">
        <f>IF(MOD(D10569,2)=0,"EVEN","ODD")</f>
        <v>EVEN</v>
      </c>
      <c r="F10569" t="str">
        <f>IF(D10569&lt;=18,"LOW (1-18)","HIGH (19-36)")</f>
        <v>HIGH (19-36)</v>
      </c>
      <c r="G10569">
        <f>INT((D10569-1)/6)+1</f>
        <v>4</v>
      </c>
      <c r="H10569">
        <f>MOD(D10569-1,6)+1</f>
        <v>6</v>
      </c>
      <c r="I10569">
        <f>37-D10569</f>
        <v>13</v>
      </c>
      <c r="J10569">
        <f>ABS(D10569-D10570)</f>
        <v>0</v>
      </c>
      <c r="K10569">
        <f>AVERAGE(D10569:D10573)</f>
        <v>24</v>
      </c>
      <c r="L10569">
        <f>AVERAGE(D10569:D10588)</f>
        <v>24</v>
      </c>
      <c r="M10569">
        <f>K10569-L10569</f>
        <v>0</v>
      </c>
      <c r="N10569" t="str">
        <f>IF(K10569&gt;L10569,"HIGH ZONE BIAS",IF(K10569&lt;L10569,"LOW ZONE BIAS","EQUILIBRIUM"))</f>
        <v>EQUILIBRIUM</v>
      </c>
    </row>
    <row r="10570">
      <c r="A10570">
        <v>17001</v>
      </c>
      <c r="B10570" t="str">
        <v>2017-12-02</v>
      </c>
      <c r="C10570" t="str">
        <v>Evening</v>
      </c>
      <c r="D10570">
        <v>24</v>
      </c>
      <c r="E10570" t="str">
        <f>IF(MOD(D10570,2)=0,"EVEN","ODD")</f>
        <v>EVEN</v>
      </c>
      <c r="F10570" t="str">
        <f>IF(D10570&lt;=18,"LOW (1-18)","HIGH (19-36)")</f>
        <v>HIGH (19-36)</v>
      </c>
      <c r="G10570">
        <f>INT((D10570-1)/6)+1</f>
        <v>4</v>
      </c>
      <c r="H10570">
        <f>MOD(D10570-1,6)+1</f>
        <v>6</v>
      </c>
      <c r="I10570">
        <f>37-D10570</f>
        <v>13</v>
      </c>
      <c r="J10570">
        <f>ABS(D10570-D10571)</f>
        <v>13</v>
      </c>
      <c r="K10570">
        <f>AVERAGE(D10570:D10574)</f>
        <v>24</v>
      </c>
      <c r="L10570">
        <f>AVERAGE(D10570:D10589)</f>
        <v>24</v>
      </c>
      <c r="M10570">
        <f>K10570-L10570</f>
        <v>0</v>
      </c>
      <c r="N10570" t="str">
        <f>IF(K10570&gt;L10570,"HIGH ZONE BIAS",IF(K10570&lt;L10570,"LOW ZONE BIAS","EQUILIBRIUM"))</f>
        <v>EQUILIBRIUM</v>
      </c>
    </row>
    <row r="10571">
      <c r="A10571">
        <v>17000</v>
      </c>
      <c r="B10571" t="str">
        <v>2017-12-02</v>
      </c>
      <c r="C10571" t="str">
        <v>Afternoon</v>
      </c>
      <c r="D10571">
        <v>11</v>
      </c>
      <c r="E10571" t="str">
        <f>IF(MOD(D10571,2)=0,"EVEN","ODD")</f>
        <v>ODD</v>
      </c>
      <c r="F10571" t="str">
        <f>IF(D10571&lt;=18,"LOW (1-18)","HIGH (19-36)")</f>
        <v>LOW (1-18)</v>
      </c>
      <c r="G10571">
        <f>INT((D10571-1)/6)+1</f>
        <v>2</v>
      </c>
      <c r="H10571">
        <f>MOD(D10571-1,6)+1</f>
        <v>5</v>
      </c>
      <c r="I10571">
        <f>37-D10571</f>
        <v>26</v>
      </c>
      <c r="J10571">
        <f>ABS(D10571-D10572)</f>
        <v>2</v>
      </c>
      <c r="K10571">
        <f>AVERAGE(D10571:D10575)</f>
        <v>11</v>
      </c>
      <c r="L10571">
        <f>AVERAGE(D10571:D10590)</f>
        <v>11</v>
      </c>
      <c r="M10571">
        <f>K10571-L10571</f>
        <v>0</v>
      </c>
      <c r="N10571" t="str">
        <f>IF(K10571&gt;L10571,"HIGH ZONE BIAS",IF(K10571&lt;L10571,"LOW ZONE BIAS","EQUILIBRIUM"))</f>
        <v>EQUILIBRIUM</v>
      </c>
    </row>
    <row r="10572">
      <c r="A10572">
        <v>16999</v>
      </c>
      <c r="B10572" t="str">
        <v>2017-12-02</v>
      </c>
      <c r="C10572" t="str">
        <v>Midday</v>
      </c>
      <c r="D10572">
        <v>13</v>
      </c>
      <c r="E10572" t="str">
        <f>IF(MOD(D10572,2)=0,"EVEN","ODD")</f>
        <v>ODD</v>
      </c>
      <c r="F10572" t="str">
        <f>IF(D10572&lt;=18,"LOW (1-18)","HIGH (19-36)")</f>
        <v>LOW (1-18)</v>
      </c>
      <c r="G10572">
        <f>INT((D10572-1)/6)+1</f>
        <v>3</v>
      </c>
      <c r="H10572">
        <f>MOD(D10572-1,6)+1</f>
        <v>1</v>
      </c>
      <c r="I10572">
        <f>37-D10572</f>
        <v>24</v>
      </c>
      <c r="J10572">
        <f>ABS(D10572-D10573)</f>
        <v>14</v>
      </c>
      <c r="K10572">
        <f>AVERAGE(D10572:D10576)</f>
        <v>13</v>
      </c>
      <c r="L10572">
        <f>AVERAGE(D10572:D10591)</f>
        <v>13</v>
      </c>
      <c r="M10572">
        <f>K10572-L10572</f>
        <v>0</v>
      </c>
      <c r="N10572" t="str">
        <f>IF(K10572&gt;L10572,"HIGH ZONE BIAS",IF(K10572&lt;L10572,"LOW ZONE BIAS","EQUILIBRIUM"))</f>
        <v>EQUILIBRIUM</v>
      </c>
    </row>
    <row r="10573">
      <c r="A10573">
        <v>16998</v>
      </c>
      <c r="B10573" t="str">
        <v>2017-12-02</v>
      </c>
      <c r="C10573" t="str">
        <v>Morning</v>
      </c>
      <c r="D10573">
        <v>27</v>
      </c>
      <c r="E10573" t="str">
        <f>IF(MOD(D10573,2)=0,"EVEN","ODD")</f>
        <v>ODD</v>
      </c>
      <c r="F10573" t="str">
        <f>IF(D10573&lt;=18,"LOW (1-18)","HIGH (19-36)")</f>
        <v>HIGH (19-36)</v>
      </c>
      <c r="G10573">
        <f>INT((D10573-1)/6)+1</f>
        <v>5</v>
      </c>
      <c r="H10573">
        <f>MOD(D10573-1,6)+1</f>
        <v>3</v>
      </c>
      <c r="I10573">
        <f>37-D10573</f>
        <v>10</v>
      </c>
      <c r="J10573">
        <f>ABS(D10573-D10574)</f>
        <v>17</v>
      </c>
      <c r="K10573">
        <f>AVERAGE(D10573:D10577)</f>
        <v>27</v>
      </c>
      <c r="L10573">
        <f>AVERAGE(D10573:D10592)</f>
        <v>27</v>
      </c>
      <c r="M10573">
        <f>K10573-L10573</f>
        <v>0</v>
      </c>
      <c r="N10573" t="str">
        <f>IF(K10573&gt;L10573,"HIGH ZONE BIAS",IF(K10573&lt;L10573,"LOW ZONE BIAS","EQUILIBRIUM"))</f>
        <v>EQUILIBRIUM</v>
      </c>
    </row>
    <row r="10574">
      <c r="A10574">
        <v>16997</v>
      </c>
      <c r="B10574" t="str">
        <v>2017-12-01</v>
      </c>
      <c r="C10574" t="str">
        <v>Evening</v>
      </c>
      <c r="D10574">
        <v>10</v>
      </c>
      <c r="E10574" t="str">
        <f>IF(MOD(D10574,2)=0,"EVEN","ODD")</f>
        <v>EVEN</v>
      </c>
      <c r="F10574" t="str">
        <f>IF(D10574&lt;=18,"LOW (1-18)","HIGH (19-36)")</f>
        <v>LOW (1-18)</v>
      </c>
      <c r="G10574">
        <f>INT((D10574-1)/6)+1</f>
        <v>2</v>
      </c>
      <c r="H10574">
        <f>MOD(D10574-1,6)+1</f>
        <v>4</v>
      </c>
      <c r="I10574">
        <f>37-D10574</f>
        <v>27</v>
      </c>
      <c r="J10574">
        <f>ABS(D10574-D10575)</f>
        <v>1</v>
      </c>
      <c r="K10574">
        <f>AVERAGE(D10574:D10578)</f>
        <v>10</v>
      </c>
      <c r="L10574">
        <f>AVERAGE(D10574:D10593)</f>
        <v>10</v>
      </c>
      <c r="M10574">
        <f>K10574-L10574</f>
        <v>0</v>
      </c>
      <c r="N10574" t="str">
        <f>IF(K10574&gt;L10574,"HIGH ZONE BIAS",IF(K10574&lt;L10574,"LOW ZONE BIAS","EQUILIBRIUM"))</f>
        <v>EQUILIBRIUM</v>
      </c>
    </row>
    <row r="10575">
      <c r="A10575">
        <v>16996</v>
      </c>
      <c r="B10575" t="str">
        <v>2017-12-01</v>
      </c>
      <c r="C10575" t="str">
        <v>Afternoon</v>
      </c>
      <c r="D10575">
        <v>9</v>
      </c>
      <c r="E10575" t="str">
        <f>IF(MOD(D10575,2)=0,"EVEN","ODD")</f>
        <v>ODD</v>
      </c>
      <c r="F10575" t="str">
        <f>IF(D10575&lt;=18,"LOW (1-18)","HIGH (19-36)")</f>
        <v>LOW (1-18)</v>
      </c>
      <c r="G10575">
        <f>INT((D10575-1)/6)+1</f>
        <v>2</v>
      </c>
      <c r="H10575">
        <f>MOD(D10575-1,6)+1</f>
        <v>3</v>
      </c>
      <c r="I10575">
        <f>37-D10575</f>
        <v>28</v>
      </c>
      <c r="J10575">
        <f>ABS(D10575-D10576)</f>
        <v>8</v>
      </c>
      <c r="K10575">
        <f>AVERAGE(D10575:D10579)</f>
        <v>9</v>
      </c>
      <c r="L10575">
        <f>AVERAGE(D10575:D10594)</f>
        <v>9</v>
      </c>
      <c r="M10575">
        <f>K10575-L10575</f>
        <v>0</v>
      </c>
      <c r="N10575" t="str">
        <f>IF(K10575&gt;L10575,"HIGH ZONE BIAS",IF(K10575&lt;L10575,"LOW ZONE BIAS","EQUILIBRIUM"))</f>
        <v>EQUILIBRIUM</v>
      </c>
    </row>
    <row r="10576">
      <c r="A10576">
        <v>16995</v>
      </c>
      <c r="B10576" t="str">
        <v>2017-12-01</v>
      </c>
      <c r="C10576" t="str">
        <v>Midday</v>
      </c>
      <c r="D10576">
        <v>1</v>
      </c>
      <c r="E10576" t="str">
        <f>IF(MOD(D10576,2)=0,"EVEN","ODD")</f>
        <v>ODD</v>
      </c>
      <c r="F10576" t="str">
        <f>IF(D10576&lt;=18,"LOW (1-18)","HIGH (19-36)")</f>
        <v>LOW (1-18)</v>
      </c>
      <c r="G10576">
        <f>INT((D10576-1)/6)+1</f>
        <v>1</v>
      </c>
      <c r="H10576">
        <f>MOD(D10576-1,6)+1</f>
        <v>1</v>
      </c>
      <c r="I10576">
        <f>37-D10576</f>
        <v>36</v>
      </c>
      <c r="J10576">
        <f>ABS(D10576-D10577)</f>
        <v>15</v>
      </c>
      <c r="K10576">
        <f>AVERAGE(D10576:D10580)</f>
        <v>1</v>
      </c>
      <c r="L10576">
        <f>AVERAGE(D10576:D10595)</f>
        <v>1</v>
      </c>
      <c r="M10576">
        <f>K10576-L10576</f>
        <v>0</v>
      </c>
      <c r="N10576" t="str">
        <f>IF(K10576&gt;L10576,"HIGH ZONE BIAS",IF(K10576&lt;L10576,"LOW ZONE BIAS","EQUILIBRIUM"))</f>
        <v>EQUILIBRIUM</v>
      </c>
    </row>
    <row r="10577">
      <c r="A10577">
        <v>16994</v>
      </c>
      <c r="B10577" t="str">
        <v>2017-12-01</v>
      </c>
      <c r="C10577" t="str">
        <v>Morning</v>
      </c>
      <c r="D10577">
        <v>16</v>
      </c>
      <c r="E10577" t="str">
        <f>IF(MOD(D10577,2)=0,"EVEN","ODD")</f>
        <v>EVEN</v>
      </c>
      <c r="F10577" t="str">
        <f>IF(D10577&lt;=18,"LOW (1-18)","HIGH (19-36)")</f>
        <v>LOW (1-18)</v>
      </c>
      <c r="G10577">
        <f>INT((D10577-1)/6)+1</f>
        <v>3</v>
      </c>
      <c r="H10577">
        <f>MOD(D10577-1,6)+1</f>
        <v>4</v>
      </c>
      <c r="I10577">
        <f>37-D10577</f>
        <v>21</v>
      </c>
      <c r="J10577">
        <f>ABS(D10577-D10578)</f>
        <v>17</v>
      </c>
      <c r="K10577">
        <f>AVERAGE(D10577:D10581)</f>
        <v>16</v>
      </c>
      <c r="L10577">
        <f>AVERAGE(D10577:D10596)</f>
        <v>16</v>
      </c>
      <c r="M10577">
        <f>K10577-L10577</f>
        <v>0</v>
      </c>
      <c r="N10577" t="str">
        <f>IF(K10577&gt;L10577,"HIGH ZONE BIAS",IF(K10577&lt;L10577,"LOW ZONE BIAS","EQUILIBRIUM"))</f>
        <v>EQUILIBRIUM</v>
      </c>
    </row>
    <row r="10578">
      <c r="A10578">
        <v>16993</v>
      </c>
      <c r="B10578" t="str">
        <v>2017-11-30</v>
      </c>
      <c r="C10578" t="str">
        <v>Evening</v>
      </c>
      <c r="D10578">
        <v>33</v>
      </c>
      <c r="E10578" t="str">
        <f>IF(MOD(D10578,2)=0,"EVEN","ODD")</f>
        <v>ODD</v>
      </c>
      <c r="F10578" t="str">
        <f>IF(D10578&lt;=18,"LOW (1-18)","HIGH (19-36)")</f>
        <v>HIGH (19-36)</v>
      </c>
      <c r="G10578">
        <f>INT((D10578-1)/6)+1</f>
        <v>6</v>
      </c>
      <c r="H10578">
        <f>MOD(D10578-1,6)+1</f>
        <v>3</v>
      </c>
      <c r="I10578">
        <f>37-D10578</f>
        <v>4</v>
      </c>
      <c r="J10578">
        <f>ABS(D10578-D10579)</f>
        <v>3</v>
      </c>
      <c r="K10578">
        <f>AVERAGE(D10578:D10582)</f>
        <v>33</v>
      </c>
      <c r="L10578">
        <f>AVERAGE(D10578:D10597)</f>
        <v>33</v>
      </c>
      <c r="M10578">
        <f>K10578-L10578</f>
        <v>0</v>
      </c>
      <c r="N10578" t="str">
        <f>IF(K10578&gt;L10578,"HIGH ZONE BIAS",IF(K10578&lt;L10578,"LOW ZONE BIAS","EQUILIBRIUM"))</f>
        <v>EQUILIBRIUM</v>
      </c>
    </row>
    <row r="10579">
      <c r="A10579">
        <v>16992</v>
      </c>
      <c r="B10579" t="str">
        <v>2017-11-30</v>
      </c>
      <c r="C10579" t="str">
        <v>Afternoon</v>
      </c>
      <c r="D10579">
        <v>30</v>
      </c>
      <c r="E10579" t="str">
        <f>IF(MOD(D10579,2)=0,"EVEN","ODD")</f>
        <v>EVEN</v>
      </c>
      <c r="F10579" t="str">
        <f>IF(D10579&lt;=18,"LOW (1-18)","HIGH (19-36)")</f>
        <v>HIGH (19-36)</v>
      </c>
      <c r="G10579">
        <f>INT((D10579-1)/6)+1</f>
        <v>5</v>
      </c>
      <c r="H10579">
        <f>MOD(D10579-1,6)+1</f>
        <v>6</v>
      </c>
      <c r="I10579">
        <f>37-D10579</f>
        <v>7</v>
      </c>
      <c r="J10579">
        <f>ABS(D10579-D10580)</f>
        <v>13</v>
      </c>
      <c r="K10579">
        <f>AVERAGE(D10579:D10583)</f>
        <v>30</v>
      </c>
      <c r="L10579">
        <f>AVERAGE(D10579:D10598)</f>
        <v>30</v>
      </c>
      <c r="M10579">
        <f>K10579-L10579</f>
        <v>0</v>
      </c>
      <c r="N10579" t="str">
        <f>IF(K10579&gt;L10579,"HIGH ZONE BIAS",IF(K10579&lt;L10579,"LOW ZONE BIAS","EQUILIBRIUM"))</f>
        <v>EQUILIBRIUM</v>
      </c>
    </row>
    <row r="10580">
      <c r="A10580">
        <v>16991</v>
      </c>
      <c r="B10580" t="str">
        <v>2017-11-30</v>
      </c>
      <c r="C10580" t="str">
        <v>Midday</v>
      </c>
      <c r="D10580">
        <v>17</v>
      </c>
      <c r="E10580" t="str">
        <f>IF(MOD(D10580,2)=0,"EVEN","ODD")</f>
        <v>ODD</v>
      </c>
      <c r="F10580" t="str">
        <f>IF(D10580&lt;=18,"LOW (1-18)","HIGH (19-36)")</f>
        <v>LOW (1-18)</v>
      </c>
      <c r="G10580">
        <f>INT((D10580-1)/6)+1</f>
        <v>3</v>
      </c>
      <c r="H10580">
        <f>MOD(D10580-1,6)+1</f>
        <v>5</v>
      </c>
      <c r="I10580">
        <f>37-D10580</f>
        <v>20</v>
      </c>
      <c r="J10580">
        <f>ABS(D10580-D10581)</f>
        <v>1</v>
      </c>
      <c r="K10580">
        <f>AVERAGE(D10580:D10584)</f>
        <v>17</v>
      </c>
      <c r="L10580">
        <f>AVERAGE(D10580:D10599)</f>
        <v>17</v>
      </c>
      <c r="M10580">
        <f>K10580-L10580</f>
        <v>0</v>
      </c>
      <c r="N10580" t="str">
        <f>IF(K10580&gt;L10580,"HIGH ZONE BIAS",IF(K10580&lt;L10580,"LOW ZONE BIAS","EQUILIBRIUM"))</f>
        <v>EQUILIBRIUM</v>
      </c>
    </row>
    <row r="10581">
      <c r="A10581">
        <v>16990</v>
      </c>
      <c r="B10581" t="str">
        <v>2017-11-30</v>
      </c>
      <c r="C10581" t="str">
        <v>Morning</v>
      </c>
      <c r="D10581">
        <v>16</v>
      </c>
      <c r="E10581" t="str">
        <f>IF(MOD(D10581,2)=0,"EVEN","ODD")</f>
        <v>EVEN</v>
      </c>
      <c r="F10581" t="str">
        <f>IF(D10581&lt;=18,"LOW (1-18)","HIGH (19-36)")</f>
        <v>LOW (1-18)</v>
      </c>
      <c r="G10581">
        <f>INT((D10581-1)/6)+1</f>
        <v>3</v>
      </c>
      <c r="H10581">
        <f>MOD(D10581-1,6)+1</f>
        <v>4</v>
      </c>
      <c r="I10581">
        <f>37-D10581</f>
        <v>21</v>
      </c>
      <c r="J10581">
        <f>ABS(D10581-D10582)</f>
        <v>8</v>
      </c>
      <c r="K10581">
        <f>AVERAGE(D10581:D10585)</f>
        <v>16</v>
      </c>
      <c r="L10581">
        <f>AVERAGE(D10581:D10600)</f>
        <v>16</v>
      </c>
      <c r="M10581">
        <f>K10581-L10581</f>
        <v>0</v>
      </c>
      <c r="N10581" t="str">
        <f>IF(K10581&gt;L10581,"HIGH ZONE BIAS",IF(K10581&lt;L10581,"LOW ZONE BIAS","EQUILIBRIUM"))</f>
        <v>EQUILIBRIUM</v>
      </c>
    </row>
    <row r="10582">
      <c r="A10582">
        <v>16989</v>
      </c>
      <c r="B10582" t="str">
        <v>2017-11-29</v>
      </c>
      <c r="C10582" t="str">
        <v>Evening</v>
      </c>
      <c r="D10582">
        <v>8</v>
      </c>
      <c r="E10582" t="str">
        <f>IF(MOD(D10582,2)=0,"EVEN","ODD")</f>
        <v>EVEN</v>
      </c>
      <c r="F10582" t="str">
        <f>IF(D10582&lt;=18,"LOW (1-18)","HIGH (19-36)")</f>
        <v>LOW (1-18)</v>
      </c>
      <c r="G10582">
        <f>INT((D10582-1)/6)+1</f>
        <v>2</v>
      </c>
      <c r="H10582">
        <f>MOD(D10582-1,6)+1</f>
        <v>2</v>
      </c>
      <c r="I10582">
        <f>37-D10582</f>
        <v>29</v>
      </c>
      <c r="J10582">
        <f>ABS(D10582-D10583)</f>
        <v>10</v>
      </c>
      <c r="K10582">
        <f>AVERAGE(D10582:D10586)</f>
        <v>8</v>
      </c>
      <c r="L10582">
        <f>AVERAGE(D10582:D10601)</f>
        <v>8</v>
      </c>
      <c r="M10582">
        <f>K10582-L10582</f>
        <v>0</v>
      </c>
      <c r="N10582" t="str">
        <f>IF(K10582&gt;L10582,"HIGH ZONE BIAS",IF(K10582&lt;L10582,"LOW ZONE BIAS","EQUILIBRIUM"))</f>
        <v>EQUILIBRIUM</v>
      </c>
    </row>
    <row r="10583">
      <c r="A10583">
        <v>16988</v>
      </c>
      <c r="B10583" t="str">
        <v>2017-11-29</v>
      </c>
      <c r="C10583" t="str">
        <v>Afternoon</v>
      </c>
      <c r="D10583">
        <v>18</v>
      </c>
      <c r="E10583" t="str">
        <f>IF(MOD(D10583,2)=0,"EVEN","ODD")</f>
        <v>EVEN</v>
      </c>
      <c r="F10583" t="str">
        <f>IF(D10583&lt;=18,"LOW (1-18)","HIGH (19-36)")</f>
        <v>LOW (1-18)</v>
      </c>
      <c r="G10583">
        <f>INT((D10583-1)/6)+1</f>
        <v>3</v>
      </c>
      <c r="H10583">
        <f>MOD(D10583-1,6)+1</f>
        <v>6</v>
      </c>
      <c r="I10583">
        <f>37-D10583</f>
        <v>19</v>
      </c>
      <c r="J10583">
        <f>ABS(D10583-D10584)</f>
        <v>16</v>
      </c>
      <c r="K10583">
        <f>AVERAGE(D10583:D10587)</f>
        <v>18</v>
      </c>
      <c r="L10583">
        <f>AVERAGE(D10583:D10602)</f>
        <v>18</v>
      </c>
      <c r="M10583">
        <f>K10583-L10583</f>
        <v>0</v>
      </c>
      <c r="N10583" t="str">
        <f>IF(K10583&gt;L10583,"HIGH ZONE BIAS",IF(K10583&lt;L10583,"LOW ZONE BIAS","EQUILIBRIUM"))</f>
        <v>EQUILIBRIUM</v>
      </c>
    </row>
    <row r="10584">
      <c r="A10584">
        <v>16987</v>
      </c>
      <c r="B10584" t="str">
        <v>2017-11-29</v>
      </c>
      <c r="C10584" t="str">
        <v>Midday</v>
      </c>
      <c r="D10584">
        <v>2</v>
      </c>
      <c r="E10584" t="str">
        <f>IF(MOD(D10584,2)=0,"EVEN","ODD")</f>
        <v>EVEN</v>
      </c>
      <c r="F10584" t="str">
        <f>IF(D10584&lt;=18,"LOW (1-18)","HIGH (19-36)")</f>
        <v>LOW (1-18)</v>
      </c>
      <c r="G10584">
        <f>INT((D10584-1)/6)+1</f>
        <v>1</v>
      </c>
      <c r="H10584">
        <f>MOD(D10584-1,6)+1</f>
        <v>2</v>
      </c>
      <c r="I10584">
        <f>37-D10584</f>
        <v>35</v>
      </c>
      <c r="J10584">
        <f>ABS(D10584-D10585)</f>
        <v>33</v>
      </c>
      <c r="K10584">
        <f>AVERAGE(D10584:D10588)</f>
        <v>2</v>
      </c>
      <c r="L10584">
        <f>AVERAGE(D10584:D10603)</f>
        <v>2</v>
      </c>
      <c r="M10584">
        <f>K10584-L10584</f>
        <v>0</v>
      </c>
      <c r="N10584" t="str">
        <f>IF(K10584&gt;L10584,"HIGH ZONE BIAS",IF(K10584&lt;L10584,"LOW ZONE BIAS","EQUILIBRIUM"))</f>
        <v>EQUILIBRIUM</v>
      </c>
    </row>
    <row r="10585">
      <c r="A10585">
        <v>16986</v>
      </c>
      <c r="B10585" t="str">
        <v>2017-11-29</v>
      </c>
      <c r="C10585" t="str">
        <v>Morning</v>
      </c>
      <c r="D10585">
        <v>35</v>
      </c>
      <c r="E10585" t="str">
        <f>IF(MOD(D10585,2)=0,"EVEN","ODD")</f>
        <v>ODD</v>
      </c>
      <c r="F10585" t="str">
        <f>IF(D10585&lt;=18,"LOW (1-18)","HIGH (19-36)")</f>
        <v>HIGH (19-36)</v>
      </c>
      <c r="G10585">
        <f>INT((D10585-1)/6)+1</f>
        <v>6</v>
      </c>
      <c r="H10585">
        <f>MOD(D10585-1,6)+1</f>
        <v>5</v>
      </c>
      <c r="I10585">
        <f>37-D10585</f>
        <v>2</v>
      </c>
      <c r="J10585">
        <f>ABS(D10585-D10586)</f>
        <v>9</v>
      </c>
      <c r="K10585">
        <f>AVERAGE(D10585:D10589)</f>
        <v>35</v>
      </c>
      <c r="L10585">
        <f>AVERAGE(D10585:D10604)</f>
        <v>35</v>
      </c>
      <c r="M10585">
        <f>K10585-L10585</f>
        <v>0</v>
      </c>
      <c r="N10585" t="str">
        <f>IF(K10585&gt;L10585,"HIGH ZONE BIAS",IF(K10585&lt;L10585,"LOW ZONE BIAS","EQUILIBRIUM"))</f>
        <v>EQUILIBRIUM</v>
      </c>
    </row>
    <row r="10586">
      <c r="A10586">
        <v>16985</v>
      </c>
      <c r="B10586" t="str">
        <v>2017-11-28</v>
      </c>
      <c r="C10586" t="str">
        <v>Evening</v>
      </c>
      <c r="D10586">
        <v>26</v>
      </c>
      <c r="E10586" t="str">
        <f>IF(MOD(D10586,2)=0,"EVEN","ODD")</f>
        <v>EVEN</v>
      </c>
      <c r="F10586" t="str">
        <f>IF(D10586&lt;=18,"LOW (1-18)","HIGH (19-36)")</f>
        <v>HIGH (19-36)</v>
      </c>
      <c r="G10586">
        <f>INT((D10586-1)/6)+1</f>
        <v>5</v>
      </c>
      <c r="H10586">
        <f>MOD(D10586-1,6)+1</f>
        <v>2</v>
      </c>
      <c r="I10586">
        <f>37-D10586</f>
        <v>11</v>
      </c>
      <c r="J10586">
        <f>ABS(D10586-D10587)</f>
        <v>20</v>
      </c>
      <c r="K10586">
        <f>AVERAGE(D10586:D10590)</f>
        <v>26</v>
      </c>
      <c r="L10586">
        <f>AVERAGE(D10586:D10605)</f>
        <v>26</v>
      </c>
      <c r="M10586">
        <f>K10586-L10586</f>
        <v>0</v>
      </c>
      <c r="N10586" t="str">
        <f>IF(K10586&gt;L10586,"HIGH ZONE BIAS",IF(K10586&lt;L10586,"LOW ZONE BIAS","EQUILIBRIUM"))</f>
        <v>EQUILIBRIUM</v>
      </c>
    </row>
    <row r="10587">
      <c r="A10587">
        <v>16984</v>
      </c>
      <c r="B10587" t="str">
        <v>2017-11-28</v>
      </c>
      <c r="C10587" t="str">
        <v>Afternoon</v>
      </c>
      <c r="D10587">
        <v>6</v>
      </c>
      <c r="E10587" t="str">
        <f>IF(MOD(D10587,2)=0,"EVEN","ODD")</f>
        <v>EVEN</v>
      </c>
      <c r="F10587" t="str">
        <f>IF(D10587&lt;=18,"LOW (1-18)","HIGH (19-36)")</f>
        <v>LOW (1-18)</v>
      </c>
      <c r="G10587">
        <f>INT((D10587-1)/6)+1</f>
        <v>1</v>
      </c>
      <c r="H10587">
        <f>MOD(D10587-1,6)+1</f>
        <v>6</v>
      </c>
      <c r="I10587">
        <f>37-D10587</f>
        <v>31</v>
      </c>
      <c r="J10587">
        <f>ABS(D10587-D10588)</f>
        <v>16</v>
      </c>
      <c r="K10587">
        <f>AVERAGE(D10587:D10591)</f>
        <v>6</v>
      </c>
      <c r="L10587">
        <f>AVERAGE(D10587:D10606)</f>
        <v>6</v>
      </c>
      <c r="M10587">
        <f>K10587-L10587</f>
        <v>0</v>
      </c>
      <c r="N10587" t="str">
        <f>IF(K10587&gt;L10587,"HIGH ZONE BIAS",IF(K10587&lt;L10587,"LOW ZONE BIAS","EQUILIBRIUM"))</f>
        <v>EQUILIBRIUM</v>
      </c>
    </row>
    <row r="10588">
      <c r="A10588">
        <v>16983</v>
      </c>
      <c r="B10588" t="str">
        <v>2017-11-28</v>
      </c>
      <c r="C10588" t="str">
        <v>Midday</v>
      </c>
      <c r="D10588">
        <v>22</v>
      </c>
      <c r="E10588" t="str">
        <f>IF(MOD(D10588,2)=0,"EVEN","ODD")</f>
        <v>EVEN</v>
      </c>
      <c r="F10588" t="str">
        <f>IF(D10588&lt;=18,"LOW (1-18)","HIGH (19-36)")</f>
        <v>HIGH (19-36)</v>
      </c>
      <c r="G10588">
        <f>INT((D10588-1)/6)+1</f>
        <v>4</v>
      </c>
      <c r="H10588">
        <f>MOD(D10588-1,6)+1</f>
        <v>4</v>
      </c>
      <c r="I10588">
        <f>37-D10588</f>
        <v>15</v>
      </c>
      <c r="J10588">
        <f>ABS(D10588-D10589)</f>
        <v>7</v>
      </c>
      <c r="K10588">
        <f>AVERAGE(D10588:D10592)</f>
        <v>22</v>
      </c>
      <c r="L10588">
        <f>AVERAGE(D10588:D10607)</f>
        <v>22</v>
      </c>
      <c r="M10588">
        <f>K10588-L10588</f>
        <v>0</v>
      </c>
      <c r="N10588" t="str">
        <f>IF(K10588&gt;L10588,"HIGH ZONE BIAS",IF(K10588&lt;L10588,"LOW ZONE BIAS","EQUILIBRIUM"))</f>
        <v>EQUILIBRIUM</v>
      </c>
    </row>
    <row r="10589">
      <c r="A10589">
        <v>16982</v>
      </c>
      <c r="B10589" t="str">
        <v>2017-11-28</v>
      </c>
      <c r="C10589" t="str">
        <v>Morning</v>
      </c>
      <c r="D10589">
        <v>15</v>
      </c>
      <c r="E10589" t="str">
        <f>IF(MOD(D10589,2)=0,"EVEN","ODD")</f>
        <v>ODD</v>
      </c>
      <c r="F10589" t="str">
        <f>IF(D10589&lt;=18,"LOW (1-18)","HIGH (19-36)")</f>
        <v>LOW (1-18)</v>
      </c>
      <c r="G10589">
        <f>INT((D10589-1)/6)+1</f>
        <v>3</v>
      </c>
      <c r="H10589">
        <f>MOD(D10589-1,6)+1</f>
        <v>3</v>
      </c>
      <c r="I10589">
        <f>37-D10589</f>
        <v>22</v>
      </c>
      <c r="J10589">
        <f>ABS(D10589-D10590)</f>
        <v>8</v>
      </c>
      <c r="K10589">
        <f>AVERAGE(D10589:D10593)</f>
        <v>15</v>
      </c>
      <c r="L10589">
        <f>AVERAGE(D10589:D10608)</f>
        <v>15</v>
      </c>
      <c r="M10589">
        <f>K10589-L10589</f>
        <v>0</v>
      </c>
      <c r="N10589" t="str">
        <f>IF(K10589&gt;L10589,"HIGH ZONE BIAS",IF(K10589&lt;L10589,"LOW ZONE BIAS","EQUILIBRIUM"))</f>
        <v>EQUILIBRIUM</v>
      </c>
    </row>
    <row r="10590">
      <c r="A10590">
        <v>16981</v>
      </c>
      <c r="B10590" t="str">
        <v>2017-11-27</v>
      </c>
      <c r="C10590" t="str">
        <v>Evening</v>
      </c>
      <c r="D10590">
        <v>23</v>
      </c>
      <c r="E10590" t="str">
        <f>IF(MOD(D10590,2)=0,"EVEN","ODD")</f>
        <v>ODD</v>
      </c>
      <c r="F10590" t="str">
        <f>IF(D10590&lt;=18,"LOW (1-18)","HIGH (19-36)")</f>
        <v>HIGH (19-36)</v>
      </c>
      <c r="G10590">
        <f>INT((D10590-1)/6)+1</f>
        <v>4</v>
      </c>
      <c r="H10590">
        <f>MOD(D10590-1,6)+1</f>
        <v>5</v>
      </c>
      <c r="I10590">
        <f>37-D10590</f>
        <v>14</v>
      </c>
      <c r="J10590">
        <f>ABS(D10590-D10591)</f>
        <v>7</v>
      </c>
      <c r="K10590">
        <f>AVERAGE(D10590:D10594)</f>
        <v>23</v>
      </c>
      <c r="L10590">
        <f>AVERAGE(D10590:D10609)</f>
        <v>23</v>
      </c>
      <c r="M10590">
        <f>K10590-L10590</f>
        <v>0</v>
      </c>
      <c r="N10590" t="str">
        <f>IF(K10590&gt;L10590,"HIGH ZONE BIAS",IF(K10590&lt;L10590,"LOW ZONE BIAS","EQUILIBRIUM"))</f>
        <v>EQUILIBRIUM</v>
      </c>
    </row>
    <row r="10591">
      <c r="A10591">
        <v>16980</v>
      </c>
      <c r="B10591" t="str">
        <v>2017-11-27</v>
      </c>
      <c r="C10591" t="str">
        <v>Afternoon</v>
      </c>
      <c r="D10591">
        <v>16</v>
      </c>
      <c r="E10591" t="str">
        <f>IF(MOD(D10591,2)=0,"EVEN","ODD")</f>
        <v>EVEN</v>
      </c>
      <c r="F10591" t="str">
        <f>IF(D10591&lt;=18,"LOW (1-18)","HIGH (19-36)")</f>
        <v>LOW (1-18)</v>
      </c>
      <c r="G10591">
        <f>INT((D10591-1)/6)+1</f>
        <v>3</v>
      </c>
      <c r="H10591">
        <f>MOD(D10591-1,6)+1</f>
        <v>4</v>
      </c>
      <c r="I10591">
        <f>37-D10591</f>
        <v>21</v>
      </c>
      <c r="J10591">
        <f>ABS(D10591-D10592)</f>
        <v>19</v>
      </c>
      <c r="K10591">
        <f>AVERAGE(D10591:D10595)</f>
        <v>16</v>
      </c>
      <c r="L10591">
        <f>AVERAGE(D10591:D10610)</f>
        <v>16</v>
      </c>
      <c r="M10591">
        <f>K10591-L10591</f>
        <v>0</v>
      </c>
      <c r="N10591" t="str">
        <f>IF(K10591&gt;L10591,"HIGH ZONE BIAS",IF(K10591&lt;L10591,"LOW ZONE BIAS","EQUILIBRIUM"))</f>
        <v>EQUILIBRIUM</v>
      </c>
    </row>
    <row r="10592">
      <c r="A10592">
        <v>16979</v>
      </c>
      <c r="B10592" t="str">
        <v>2017-11-27</v>
      </c>
      <c r="C10592" t="str">
        <v>Midday</v>
      </c>
      <c r="D10592">
        <v>35</v>
      </c>
      <c r="E10592" t="str">
        <f>IF(MOD(D10592,2)=0,"EVEN","ODD")</f>
        <v>ODD</v>
      </c>
      <c r="F10592" t="str">
        <f>IF(D10592&lt;=18,"LOW (1-18)","HIGH (19-36)")</f>
        <v>HIGH (19-36)</v>
      </c>
      <c r="G10592">
        <f>INT((D10592-1)/6)+1</f>
        <v>6</v>
      </c>
      <c r="H10592">
        <f>MOD(D10592-1,6)+1</f>
        <v>5</v>
      </c>
      <c r="I10592">
        <f>37-D10592</f>
        <v>2</v>
      </c>
      <c r="J10592">
        <f>ABS(D10592-D10593)</f>
        <v>10</v>
      </c>
      <c r="K10592">
        <f>AVERAGE(D10592:D10596)</f>
        <v>35</v>
      </c>
      <c r="L10592">
        <f>AVERAGE(D10592:D10611)</f>
        <v>35</v>
      </c>
      <c r="M10592">
        <f>K10592-L10592</f>
        <v>0</v>
      </c>
      <c r="N10592" t="str">
        <f>IF(K10592&gt;L10592,"HIGH ZONE BIAS",IF(K10592&lt;L10592,"LOW ZONE BIAS","EQUILIBRIUM"))</f>
        <v>EQUILIBRIUM</v>
      </c>
    </row>
    <row r="10593">
      <c r="A10593">
        <v>16978</v>
      </c>
      <c r="B10593" t="str">
        <v>2017-11-27</v>
      </c>
      <c r="C10593" t="str">
        <v>Morning</v>
      </c>
      <c r="D10593">
        <v>25</v>
      </c>
      <c r="E10593" t="str">
        <f>IF(MOD(D10593,2)=0,"EVEN","ODD")</f>
        <v>ODD</v>
      </c>
      <c r="F10593" t="str">
        <f>IF(D10593&lt;=18,"LOW (1-18)","HIGH (19-36)")</f>
        <v>HIGH (19-36)</v>
      </c>
      <c r="G10593">
        <f>INT((D10593-1)/6)+1</f>
        <v>5</v>
      </c>
      <c r="H10593">
        <f>MOD(D10593-1,6)+1</f>
        <v>1</v>
      </c>
      <c r="I10593">
        <f>37-D10593</f>
        <v>12</v>
      </c>
      <c r="J10593">
        <f>ABS(D10593-D10594)</f>
        <v>9</v>
      </c>
      <c r="K10593">
        <f>AVERAGE(D10593:D10597)</f>
        <v>25</v>
      </c>
      <c r="L10593">
        <f>AVERAGE(D10593:D10612)</f>
        <v>25</v>
      </c>
      <c r="M10593">
        <f>K10593-L10593</f>
        <v>0</v>
      </c>
      <c r="N10593" t="str">
        <f>IF(K10593&gt;L10593,"HIGH ZONE BIAS",IF(K10593&lt;L10593,"LOW ZONE BIAS","EQUILIBRIUM"))</f>
        <v>EQUILIBRIUM</v>
      </c>
    </row>
    <row r="10594">
      <c r="A10594">
        <v>16977</v>
      </c>
      <c r="B10594" t="str">
        <v>2017-11-25</v>
      </c>
      <c r="C10594" t="str">
        <v>Evening</v>
      </c>
      <c r="D10594">
        <v>34</v>
      </c>
      <c r="E10594" t="str">
        <f>IF(MOD(D10594,2)=0,"EVEN","ODD")</f>
        <v>EVEN</v>
      </c>
      <c r="F10594" t="str">
        <f>IF(D10594&lt;=18,"LOW (1-18)","HIGH (19-36)")</f>
        <v>HIGH (19-36)</v>
      </c>
      <c r="G10594">
        <f>INT((D10594-1)/6)+1</f>
        <v>6</v>
      </c>
      <c r="H10594">
        <f>MOD(D10594-1,6)+1</f>
        <v>4</v>
      </c>
      <c r="I10594">
        <f>37-D10594</f>
        <v>3</v>
      </c>
      <c r="J10594">
        <f>ABS(D10594-D10595)</f>
        <v>25</v>
      </c>
      <c r="K10594">
        <f>AVERAGE(D10594:D10598)</f>
        <v>34</v>
      </c>
      <c r="L10594">
        <f>AVERAGE(D10594:D10613)</f>
        <v>34</v>
      </c>
      <c r="M10594">
        <f>K10594-L10594</f>
        <v>0</v>
      </c>
      <c r="N10594" t="str">
        <f>IF(K10594&gt;L10594,"HIGH ZONE BIAS",IF(K10594&lt;L10594,"LOW ZONE BIAS","EQUILIBRIUM"))</f>
        <v>EQUILIBRIUM</v>
      </c>
    </row>
    <row r="10595">
      <c r="A10595">
        <v>16976</v>
      </c>
      <c r="B10595" t="str">
        <v>2017-11-25</v>
      </c>
      <c r="C10595" t="str">
        <v>Afternoon</v>
      </c>
      <c r="D10595">
        <v>9</v>
      </c>
      <c r="E10595" t="str">
        <f>IF(MOD(D10595,2)=0,"EVEN","ODD")</f>
        <v>ODD</v>
      </c>
      <c r="F10595" t="str">
        <f>IF(D10595&lt;=18,"LOW (1-18)","HIGH (19-36)")</f>
        <v>LOW (1-18)</v>
      </c>
      <c r="G10595">
        <f>INT((D10595-1)/6)+1</f>
        <v>2</v>
      </c>
      <c r="H10595">
        <f>MOD(D10595-1,6)+1</f>
        <v>3</v>
      </c>
      <c r="I10595">
        <f>37-D10595</f>
        <v>28</v>
      </c>
      <c r="J10595">
        <f>ABS(D10595-D10596)</f>
        <v>8</v>
      </c>
      <c r="K10595">
        <f>AVERAGE(D10595:D10599)</f>
        <v>9</v>
      </c>
      <c r="L10595">
        <f>AVERAGE(D10595:D10614)</f>
        <v>9</v>
      </c>
      <c r="M10595">
        <f>K10595-L10595</f>
        <v>0</v>
      </c>
      <c r="N10595" t="str">
        <f>IF(K10595&gt;L10595,"HIGH ZONE BIAS",IF(K10595&lt;L10595,"LOW ZONE BIAS","EQUILIBRIUM"))</f>
        <v>EQUILIBRIUM</v>
      </c>
    </row>
    <row r="10596">
      <c r="A10596">
        <v>16975</v>
      </c>
      <c r="B10596" t="str">
        <v>2017-11-25</v>
      </c>
      <c r="C10596" t="str">
        <v>Midday</v>
      </c>
      <c r="D10596">
        <v>17</v>
      </c>
      <c r="E10596" t="str">
        <f>IF(MOD(D10596,2)=0,"EVEN","ODD")</f>
        <v>ODD</v>
      </c>
      <c r="F10596" t="str">
        <f>IF(D10596&lt;=18,"LOW (1-18)","HIGH (19-36)")</f>
        <v>LOW (1-18)</v>
      </c>
      <c r="G10596">
        <f>INT((D10596-1)/6)+1</f>
        <v>3</v>
      </c>
      <c r="H10596">
        <f>MOD(D10596-1,6)+1</f>
        <v>5</v>
      </c>
      <c r="I10596">
        <f>37-D10596</f>
        <v>20</v>
      </c>
      <c r="J10596">
        <f>ABS(D10596-D10597)</f>
        <v>8</v>
      </c>
      <c r="K10596">
        <f>AVERAGE(D10596:D10600)</f>
        <v>17</v>
      </c>
      <c r="L10596">
        <f>AVERAGE(D10596:D10615)</f>
        <v>17</v>
      </c>
      <c r="M10596">
        <f>K10596-L10596</f>
        <v>0</v>
      </c>
      <c r="N10596" t="str">
        <f>IF(K10596&gt;L10596,"HIGH ZONE BIAS",IF(K10596&lt;L10596,"LOW ZONE BIAS","EQUILIBRIUM"))</f>
        <v>EQUILIBRIUM</v>
      </c>
    </row>
    <row r="10597">
      <c r="A10597">
        <v>16974</v>
      </c>
      <c r="B10597" t="str">
        <v>2017-11-25</v>
      </c>
      <c r="C10597" t="str">
        <v>Morning</v>
      </c>
      <c r="D10597">
        <v>25</v>
      </c>
      <c r="E10597" t="str">
        <f>IF(MOD(D10597,2)=0,"EVEN","ODD")</f>
        <v>ODD</v>
      </c>
      <c r="F10597" t="str">
        <f>IF(D10597&lt;=18,"LOW (1-18)","HIGH (19-36)")</f>
        <v>HIGH (19-36)</v>
      </c>
      <c r="G10597">
        <f>INT((D10597-1)/6)+1</f>
        <v>5</v>
      </c>
      <c r="H10597">
        <f>MOD(D10597-1,6)+1</f>
        <v>1</v>
      </c>
      <c r="I10597">
        <f>37-D10597</f>
        <v>12</v>
      </c>
      <c r="J10597">
        <f>ABS(D10597-D10598)</f>
        <v>9</v>
      </c>
      <c r="K10597">
        <f>AVERAGE(D10597:D10601)</f>
        <v>25</v>
      </c>
      <c r="L10597">
        <f>AVERAGE(D10597:D10616)</f>
        <v>25</v>
      </c>
      <c r="M10597">
        <f>K10597-L10597</f>
        <v>0</v>
      </c>
      <c r="N10597" t="str">
        <f>IF(K10597&gt;L10597,"HIGH ZONE BIAS",IF(K10597&lt;L10597,"LOW ZONE BIAS","EQUILIBRIUM"))</f>
        <v>EQUILIBRIUM</v>
      </c>
    </row>
    <row r="10598">
      <c r="A10598">
        <v>16973</v>
      </c>
      <c r="B10598" t="str">
        <v>2017-11-24</v>
      </c>
      <c r="C10598" t="str">
        <v>Evening</v>
      </c>
      <c r="D10598">
        <v>16</v>
      </c>
      <c r="E10598" t="str">
        <f>IF(MOD(D10598,2)=0,"EVEN","ODD")</f>
        <v>EVEN</v>
      </c>
      <c r="F10598" t="str">
        <f>IF(D10598&lt;=18,"LOW (1-18)","HIGH (19-36)")</f>
        <v>LOW (1-18)</v>
      </c>
      <c r="G10598">
        <f>INT((D10598-1)/6)+1</f>
        <v>3</v>
      </c>
      <c r="H10598">
        <f>MOD(D10598-1,6)+1</f>
        <v>4</v>
      </c>
      <c r="I10598">
        <f>37-D10598</f>
        <v>21</v>
      </c>
      <c r="J10598">
        <f>ABS(D10598-D10599)</f>
        <v>18</v>
      </c>
      <c r="K10598">
        <f>AVERAGE(D10598:D10602)</f>
        <v>16</v>
      </c>
      <c r="L10598">
        <f>AVERAGE(D10598:D10617)</f>
        <v>16</v>
      </c>
      <c r="M10598">
        <f>K10598-L10598</f>
        <v>0</v>
      </c>
      <c r="N10598" t="str">
        <f>IF(K10598&gt;L10598,"HIGH ZONE BIAS",IF(K10598&lt;L10598,"LOW ZONE BIAS","EQUILIBRIUM"))</f>
        <v>EQUILIBRIUM</v>
      </c>
    </row>
    <row r="10599">
      <c r="A10599">
        <v>16972</v>
      </c>
      <c r="B10599" t="str">
        <v>2017-11-24</v>
      </c>
      <c r="C10599" t="str">
        <v>Afternoon</v>
      </c>
      <c r="D10599">
        <v>34</v>
      </c>
      <c r="E10599" t="str">
        <f>IF(MOD(D10599,2)=0,"EVEN","ODD")</f>
        <v>EVEN</v>
      </c>
      <c r="F10599" t="str">
        <f>IF(D10599&lt;=18,"LOW (1-18)","HIGH (19-36)")</f>
        <v>HIGH (19-36)</v>
      </c>
      <c r="G10599">
        <f>INT((D10599-1)/6)+1</f>
        <v>6</v>
      </c>
      <c r="H10599">
        <f>MOD(D10599-1,6)+1</f>
        <v>4</v>
      </c>
      <c r="I10599">
        <f>37-D10599</f>
        <v>3</v>
      </c>
      <c r="J10599">
        <f>ABS(D10599-D10600)</f>
        <v>29</v>
      </c>
      <c r="K10599">
        <f>AVERAGE(D10599:D10603)</f>
        <v>34</v>
      </c>
      <c r="L10599">
        <f>AVERAGE(D10599:D10618)</f>
        <v>34</v>
      </c>
      <c r="M10599">
        <f>K10599-L10599</f>
        <v>0</v>
      </c>
      <c r="N10599" t="str">
        <f>IF(K10599&gt;L10599,"HIGH ZONE BIAS",IF(K10599&lt;L10599,"LOW ZONE BIAS","EQUILIBRIUM"))</f>
        <v>EQUILIBRIUM</v>
      </c>
    </row>
    <row r="10600">
      <c r="A10600">
        <v>16971</v>
      </c>
      <c r="B10600" t="str">
        <v>2017-11-24</v>
      </c>
      <c r="C10600" t="str">
        <v>Midday</v>
      </c>
      <c r="D10600">
        <v>5</v>
      </c>
      <c r="E10600" t="str">
        <f>IF(MOD(D10600,2)=0,"EVEN","ODD")</f>
        <v>ODD</v>
      </c>
      <c r="F10600" t="str">
        <f>IF(D10600&lt;=18,"LOW (1-18)","HIGH (19-36)")</f>
        <v>LOW (1-18)</v>
      </c>
      <c r="G10600">
        <f>INT((D10600-1)/6)+1</f>
        <v>1</v>
      </c>
      <c r="H10600">
        <f>MOD(D10600-1,6)+1</f>
        <v>5</v>
      </c>
      <c r="I10600">
        <f>37-D10600</f>
        <v>32</v>
      </c>
      <c r="J10600">
        <f>ABS(D10600-D10601)</f>
        <v>28</v>
      </c>
      <c r="K10600">
        <f>AVERAGE(D10600:D10604)</f>
        <v>5</v>
      </c>
      <c r="L10600">
        <f>AVERAGE(D10600:D10619)</f>
        <v>5</v>
      </c>
      <c r="M10600">
        <f>K10600-L10600</f>
        <v>0</v>
      </c>
      <c r="N10600" t="str">
        <f>IF(K10600&gt;L10600,"HIGH ZONE BIAS",IF(K10600&lt;L10600,"LOW ZONE BIAS","EQUILIBRIUM"))</f>
        <v>EQUILIBRIUM</v>
      </c>
    </row>
    <row r="10601">
      <c r="A10601">
        <v>16970</v>
      </c>
      <c r="B10601" t="str">
        <v>2017-11-24</v>
      </c>
      <c r="C10601" t="str">
        <v>Morning</v>
      </c>
      <c r="D10601">
        <v>33</v>
      </c>
      <c r="E10601" t="str">
        <f>IF(MOD(D10601,2)=0,"EVEN","ODD")</f>
        <v>ODD</v>
      </c>
      <c r="F10601" t="str">
        <f>IF(D10601&lt;=18,"LOW (1-18)","HIGH (19-36)")</f>
        <v>HIGH (19-36)</v>
      </c>
      <c r="G10601">
        <f>INT((D10601-1)/6)+1</f>
        <v>6</v>
      </c>
      <c r="H10601">
        <f>MOD(D10601-1,6)+1</f>
        <v>3</v>
      </c>
      <c r="I10601">
        <f>37-D10601</f>
        <v>4</v>
      </c>
      <c r="J10601">
        <f>ABS(D10601-D10602)</f>
        <v>12</v>
      </c>
      <c r="K10601">
        <f>AVERAGE(D10601:D10605)</f>
        <v>33</v>
      </c>
      <c r="L10601">
        <f>AVERAGE(D10601:D10620)</f>
        <v>33</v>
      </c>
      <c r="M10601">
        <f>K10601-L10601</f>
        <v>0</v>
      </c>
      <c r="N10601" t="str">
        <f>IF(K10601&gt;L10601,"HIGH ZONE BIAS",IF(K10601&lt;L10601,"LOW ZONE BIAS","EQUILIBRIUM"))</f>
        <v>EQUILIBRIUM</v>
      </c>
    </row>
    <row r="10602">
      <c r="A10602">
        <v>16969</v>
      </c>
      <c r="B10602" t="str">
        <v>2017-11-23</v>
      </c>
      <c r="C10602" t="str">
        <v>Evening</v>
      </c>
      <c r="D10602">
        <v>21</v>
      </c>
      <c r="E10602" t="str">
        <f>IF(MOD(D10602,2)=0,"EVEN","ODD")</f>
        <v>ODD</v>
      </c>
      <c r="F10602" t="str">
        <f>IF(D10602&lt;=18,"LOW (1-18)","HIGH (19-36)")</f>
        <v>HIGH (19-36)</v>
      </c>
      <c r="G10602">
        <f>INT((D10602-1)/6)+1</f>
        <v>4</v>
      </c>
      <c r="H10602">
        <f>MOD(D10602-1,6)+1</f>
        <v>3</v>
      </c>
      <c r="I10602">
        <f>37-D10602</f>
        <v>16</v>
      </c>
      <c r="J10602">
        <f>ABS(D10602-D10603)</f>
        <v>14</v>
      </c>
      <c r="K10602">
        <f>AVERAGE(D10602:D10606)</f>
        <v>21</v>
      </c>
      <c r="L10602">
        <f>AVERAGE(D10602:D10621)</f>
        <v>21</v>
      </c>
      <c r="M10602">
        <f>K10602-L10602</f>
        <v>0</v>
      </c>
      <c r="N10602" t="str">
        <f>IF(K10602&gt;L10602,"HIGH ZONE BIAS",IF(K10602&lt;L10602,"LOW ZONE BIAS","EQUILIBRIUM"))</f>
        <v>EQUILIBRIUM</v>
      </c>
    </row>
    <row r="10603">
      <c r="A10603">
        <v>16968</v>
      </c>
      <c r="B10603" t="str">
        <v>2017-11-23</v>
      </c>
      <c r="C10603" t="str">
        <v>Afternoon</v>
      </c>
      <c r="D10603">
        <v>35</v>
      </c>
      <c r="E10603" t="str">
        <f>IF(MOD(D10603,2)=0,"EVEN","ODD")</f>
        <v>ODD</v>
      </c>
      <c r="F10603" t="str">
        <f>IF(D10603&lt;=18,"LOW (1-18)","HIGH (19-36)")</f>
        <v>HIGH (19-36)</v>
      </c>
      <c r="G10603">
        <f>INT((D10603-1)/6)+1</f>
        <v>6</v>
      </c>
      <c r="H10603">
        <f>MOD(D10603-1,6)+1</f>
        <v>5</v>
      </c>
      <c r="I10603">
        <f>37-D10603</f>
        <v>2</v>
      </c>
      <c r="J10603">
        <f>ABS(D10603-D10604)</f>
        <v>1</v>
      </c>
      <c r="K10603">
        <f>AVERAGE(D10603:D10607)</f>
        <v>35</v>
      </c>
      <c r="L10603">
        <f>AVERAGE(D10603:D10622)</f>
        <v>35</v>
      </c>
      <c r="M10603">
        <f>K10603-L10603</f>
        <v>0</v>
      </c>
      <c r="N10603" t="str">
        <f>IF(K10603&gt;L10603,"HIGH ZONE BIAS",IF(K10603&lt;L10603,"LOW ZONE BIAS","EQUILIBRIUM"))</f>
        <v>EQUILIBRIUM</v>
      </c>
    </row>
    <row r="10604">
      <c r="A10604">
        <v>16967</v>
      </c>
      <c r="B10604" t="str">
        <v>2017-11-23</v>
      </c>
      <c r="C10604" t="str">
        <v>Midday</v>
      </c>
      <c r="D10604">
        <v>36</v>
      </c>
      <c r="E10604" t="str">
        <f>IF(MOD(D10604,2)=0,"EVEN","ODD")</f>
        <v>EVEN</v>
      </c>
      <c r="F10604" t="str">
        <f>IF(D10604&lt;=18,"LOW (1-18)","HIGH (19-36)")</f>
        <v>HIGH (19-36)</v>
      </c>
      <c r="G10604">
        <f>INT((D10604-1)/6)+1</f>
        <v>6</v>
      </c>
      <c r="H10604">
        <f>MOD(D10604-1,6)+1</f>
        <v>6</v>
      </c>
      <c r="I10604">
        <f>37-D10604</f>
        <v>1</v>
      </c>
      <c r="J10604">
        <f>ABS(D10604-D10605)</f>
        <v>5</v>
      </c>
      <c r="K10604">
        <f>AVERAGE(D10604:D10608)</f>
        <v>36</v>
      </c>
      <c r="L10604">
        <f>AVERAGE(D10604:D10623)</f>
        <v>36</v>
      </c>
      <c r="M10604">
        <f>K10604-L10604</f>
        <v>0</v>
      </c>
      <c r="N10604" t="str">
        <f>IF(K10604&gt;L10604,"HIGH ZONE BIAS",IF(K10604&lt;L10604,"LOW ZONE BIAS","EQUILIBRIUM"))</f>
        <v>EQUILIBRIUM</v>
      </c>
    </row>
    <row r="10605">
      <c r="A10605">
        <v>16966</v>
      </c>
      <c r="B10605" t="str">
        <v>2017-11-23</v>
      </c>
      <c r="C10605" t="str">
        <v>Morning</v>
      </c>
      <c r="D10605">
        <v>31</v>
      </c>
      <c r="E10605" t="str">
        <f>IF(MOD(D10605,2)=0,"EVEN","ODD")</f>
        <v>ODD</v>
      </c>
      <c r="F10605" t="str">
        <f>IF(D10605&lt;=18,"LOW (1-18)","HIGH (19-36)")</f>
        <v>HIGH (19-36)</v>
      </c>
      <c r="G10605">
        <f>INT((D10605-1)/6)+1</f>
        <v>6</v>
      </c>
      <c r="H10605">
        <f>MOD(D10605-1,6)+1</f>
        <v>1</v>
      </c>
      <c r="I10605">
        <f>37-D10605</f>
        <v>6</v>
      </c>
      <c r="J10605">
        <f>ABS(D10605-D10606)</f>
        <v>9</v>
      </c>
      <c r="K10605">
        <f>AVERAGE(D10605:D10609)</f>
        <v>31</v>
      </c>
      <c r="L10605">
        <f>AVERAGE(D10605:D10624)</f>
        <v>31</v>
      </c>
      <c r="M10605">
        <f>K10605-L10605</f>
        <v>0</v>
      </c>
      <c r="N10605" t="str">
        <f>IF(K10605&gt;L10605,"HIGH ZONE BIAS",IF(K10605&lt;L10605,"LOW ZONE BIAS","EQUILIBRIUM"))</f>
        <v>EQUILIBRIUM</v>
      </c>
    </row>
    <row r="10606">
      <c r="A10606">
        <v>16965</v>
      </c>
      <c r="B10606" t="str">
        <v>2017-11-22</v>
      </c>
      <c r="C10606" t="str">
        <v>Evening</v>
      </c>
      <c r="D10606">
        <v>22</v>
      </c>
      <c r="E10606" t="str">
        <f>IF(MOD(D10606,2)=0,"EVEN","ODD")</f>
        <v>EVEN</v>
      </c>
      <c r="F10606" t="str">
        <f>IF(D10606&lt;=18,"LOW (1-18)","HIGH (19-36)")</f>
        <v>HIGH (19-36)</v>
      </c>
      <c r="G10606">
        <f>INT((D10606-1)/6)+1</f>
        <v>4</v>
      </c>
      <c r="H10606">
        <f>MOD(D10606-1,6)+1</f>
        <v>4</v>
      </c>
      <c r="I10606">
        <f>37-D10606</f>
        <v>15</v>
      </c>
      <c r="J10606">
        <f>ABS(D10606-D10607)</f>
        <v>14</v>
      </c>
      <c r="K10606">
        <f>AVERAGE(D10606:D10610)</f>
        <v>22</v>
      </c>
      <c r="L10606">
        <f>AVERAGE(D10606:D10625)</f>
        <v>22</v>
      </c>
      <c r="M10606">
        <f>K10606-L10606</f>
        <v>0</v>
      </c>
      <c r="N10606" t="str">
        <f>IF(K10606&gt;L10606,"HIGH ZONE BIAS",IF(K10606&lt;L10606,"LOW ZONE BIAS","EQUILIBRIUM"))</f>
        <v>EQUILIBRIUM</v>
      </c>
    </row>
    <row r="10607">
      <c r="A10607">
        <v>16964</v>
      </c>
      <c r="B10607" t="str">
        <v>2017-11-22</v>
      </c>
      <c r="C10607" t="str">
        <v>Afternoon</v>
      </c>
      <c r="D10607">
        <v>36</v>
      </c>
      <c r="E10607" t="str">
        <f>IF(MOD(D10607,2)=0,"EVEN","ODD")</f>
        <v>EVEN</v>
      </c>
      <c r="F10607" t="str">
        <f>IF(D10607&lt;=18,"LOW (1-18)","HIGH (19-36)")</f>
        <v>HIGH (19-36)</v>
      </c>
      <c r="G10607">
        <f>INT((D10607-1)/6)+1</f>
        <v>6</v>
      </c>
      <c r="H10607">
        <f>MOD(D10607-1,6)+1</f>
        <v>6</v>
      </c>
      <c r="I10607">
        <f>37-D10607</f>
        <v>1</v>
      </c>
      <c r="J10607">
        <f>ABS(D10607-D10608)</f>
        <v>16</v>
      </c>
      <c r="K10607">
        <f>AVERAGE(D10607:D10611)</f>
        <v>36</v>
      </c>
      <c r="L10607">
        <f>AVERAGE(D10607:D10626)</f>
        <v>36</v>
      </c>
      <c r="M10607">
        <f>K10607-L10607</f>
        <v>0</v>
      </c>
      <c r="N10607" t="str">
        <f>IF(K10607&gt;L10607,"HIGH ZONE BIAS",IF(K10607&lt;L10607,"LOW ZONE BIAS","EQUILIBRIUM"))</f>
        <v>EQUILIBRIUM</v>
      </c>
    </row>
    <row r="10608">
      <c r="A10608">
        <v>16963</v>
      </c>
      <c r="B10608" t="str">
        <v>2017-11-22</v>
      </c>
      <c r="C10608" t="str">
        <v>Midday</v>
      </c>
      <c r="D10608">
        <v>20</v>
      </c>
      <c r="E10608" t="str">
        <f>IF(MOD(D10608,2)=0,"EVEN","ODD")</f>
        <v>EVEN</v>
      </c>
      <c r="F10608" t="str">
        <f>IF(D10608&lt;=18,"LOW (1-18)","HIGH (19-36)")</f>
        <v>HIGH (19-36)</v>
      </c>
      <c r="G10608">
        <f>INT((D10608-1)/6)+1</f>
        <v>4</v>
      </c>
      <c r="H10608">
        <f>MOD(D10608-1,6)+1</f>
        <v>2</v>
      </c>
      <c r="I10608">
        <f>37-D10608</f>
        <v>17</v>
      </c>
      <c r="J10608">
        <f>ABS(D10608-D10609)</f>
        <v>15</v>
      </c>
      <c r="K10608">
        <f>AVERAGE(D10608:D10612)</f>
        <v>20</v>
      </c>
      <c r="L10608">
        <f>AVERAGE(D10608:D10627)</f>
        <v>20</v>
      </c>
      <c r="M10608">
        <f>K10608-L10608</f>
        <v>0</v>
      </c>
      <c r="N10608" t="str">
        <f>IF(K10608&gt;L10608,"HIGH ZONE BIAS",IF(K10608&lt;L10608,"LOW ZONE BIAS","EQUILIBRIUM"))</f>
        <v>EQUILIBRIUM</v>
      </c>
    </row>
    <row r="10609">
      <c r="A10609">
        <v>16962</v>
      </c>
      <c r="B10609" t="str">
        <v>2017-11-22</v>
      </c>
      <c r="C10609" t="str">
        <v>Morning</v>
      </c>
      <c r="D10609">
        <v>35</v>
      </c>
      <c r="E10609" t="str">
        <f>IF(MOD(D10609,2)=0,"EVEN","ODD")</f>
        <v>ODD</v>
      </c>
      <c r="F10609" t="str">
        <f>IF(D10609&lt;=18,"LOW (1-18)","HIGH (19-36)")</f>
        <v>HIGH (19-36)</v>
      </c>
      <c r="G10609">
        <f>INT((D10609-1)/6)+1</f>
        <v>6</v>
      </c>
      <c r="H10609">
        <f>MOD(D10609-1,6)+1</f>
        <v>5</v>
      </c>
      <c r="I10609">
        <f>37-D10609</f>
        <v>2</v>
      </c>
      <c r="J10609">
        <f>ABS(D10609-D10610)</f>
        <v>24</v>
      </c>
      <c r="K10609">
        <f>AVERAGE(D10609:D10613)</f>
        <v>35</v>
      </c>
      <c r="L10609">
        <f>AVERAGE(D10609:D10628)</f>
        <v>35</v>
      </c>
      <c r="M10609">
        <f>K10609-L10609</f>
        <v>0</v>
      </c>
      <c r="N10609" t="str">
        <f>IF(K10609&gt;L10609,"HIGH ZONE BIAS",IF(K10609&lt;L10609,"LOW ZONE BIAS","EQUILIBRIUM"))</f>
        <v>EQUILIBRIUM</v>
      </c>
    </row>
    <row r="10610">
      <c r="A10610">
        <v>16961</v>
      </c>
      <c r="B10610" t="str">
        <v>2017-11-21</v>
      </c>
      <c r="C10610" t="str">
        <v>Evening</v>
      </c>
      <c r="D10610">
        <v>11</v>
      </c>
      <c r="E10610" t="str">
        <f>IF(MOD(D10610,2)=0,"EVEN","ODD")</f>
        <v>ODD</v>
      </c>
      <c r="F10610" t="str">
        <f>IF(D10610&lt;=18,"LOW (1-18)","HIGH (19-36)")</f>
        <v>LOW (1-18)</v>
      </c>
      <c r="G10610">
        <f>INT((D10610-1)/6)+1</f>
        <v>2</v>
      </c>
      <c r="H10610">
        <f>MOD(D10610-1,6)+1</f>
        <v>5</v>
      </c>
      <c r="I10610">
        <f>37-D10610</f>
        <v>26</v>
      </c>
      <c r="J10610">
        <f>ABS(D10610-D10611)</f>
        <v>17</v>
      </c>
      <c r="K10610">
        <f>AVERAGE(D10610:D10614)</f>
        <v>11</v>
      </c>
      <c r="L10610">
        <f>AVERAGE(D10610:D10629)</f>
        <v>11</v>
      </c>
      <c r="M10610">
        <f>K10610-L10610</f>
        <v>0</v>
      </c>
      <c r="N10610" t="str">
        <f>IF(K10610&gt;L10610,"HIGH ZONE BIAS",IF(K10610&lt;L10610,"LOW ZONE BIAS","EQUILIBRIUM"))</f>
        <v>EQUILIBRIUM</v>
      </c>
    </row>
    <row r="10611">
      <c r="A10611">
        <v>16960</v>
      </c>
      <c r="B10611" t="str">
        <v>2017-11-21</v>
      </c>
      <c r="C10611" t="str">
        <v>Afternoon</v>
      </c>
      <c r="D10611">
        <v>28</v>
      </c>
      <c r="E10611" t="str">
        <f>IF(MOD(D10611,2)=0,"EVEN","ODD")</f>
        <v>EVEN</v>
      </c>
      <c r="F10611" t="str">
        <f>IF(D10611&lt;=18,"LOW (1-18)","HIGH (19-36)")</f>
        <v>HIGH (19-36)</v>
      </c>
      <c r="G10611">
        <f>INT((D10611-1)/6)+1</f>
        <v>5</v>
      </c>
      <c r="H10611">
        <f>MOD(D10611-1,6)+1</f>
        <v>4</v>
      </c>
      <c r="I10611">
        <f>37-D10611</f>
        <v>9</v>
      </c>
      <c r="J10611">
        <f>ABS(D10611-D10612)</f>
        <v>4</v>
      </c>
      <c r="K10611">
        <f>AVERAGE(D10611:D10615)</f>
        <v>28</v>
      </c>
      <c r="L10611">
        <f>AVERAGE(D10611:D10630)</f>
        <v>28</v>
      </c>
      <c r="M10611">
        <f>K10611-L10611</f>
        <v>0</v>
      </c>
      <c r="N10611" t="str">
        <f>IF(K10611&gt;L10611,"HIGH ZONE BIAS",IF(K10611&lt;L10611,"LOW ZONE BIAS","EQUILIBRIUM"))</f>
        <v>EQUILIBRIUM</v>
      </c>
    </row>
    <row r="10612">
      <c r="A10612">
        <v>16959</v>
      </c>
      <c r="B10612" t="str">
        <v>2017-11-21</v>
      </c>
      <c r="C10612" t="str">
        <v>Midday</v>
      </c>
      <c r="D10612">
        <v>32</v>
      </c>
      <c r="E10612" t="str">
        <f>IF(MOD(D10612,2)=0,"EVEN","ODD")</f>
        <v>EVEN</v>
      </c>
      <c r="F10612" t="str">
        <f>IF(D10612&lt;=18,"LOW (1-18)","HIGH (19-36)")</f>
        <v>HIGH (19-36)</v>
      </c>
      <c r="G10612">
        <f>INT((D10612-1)/6)+1</f>
        <v>6</v>
      </c>
      <c r="H10612">
        <f>MOD(D10612-1,6)+1</f>
        <v>2</v>
      </c>
      <c r="I10612">
        <f>37-D10612</f>
        <v>5</v>
      </c>
      <c r="J10612">
        <f>ABS(D10612-D10613)</f>
        <v>27</v>
      </c>
      <c r="K10612">
        <f>AVERAGE(D10612:D10616)</f>
        <v>32</v>
      </c>
      <c r="L10612">
        <f>AVERAGE(D10612:D10631)</f>
        <v>32</v>
      </c>
      <c r="M10612">
        <f>K10612-L10612</f>
        <v>0</v>
      </c>
      <c r="N10612" t="str">
        <f>IF(K10612&gt;L10612,"HIGH ZONE BIAS",IF(K10612&lt;L10612,"LOW ZONE BIAS","EQUILIBRIUM"))</f>
        <v>EQUILIBRIUM</v>
      </c>
    </row>
    <row r="10613">
      <c r="A10613">
        <v>16958</v>
      </c>
      <c r="B10613" t="str">
        <v>2017-11-21</v>
      </c>
      <c r="C10613" t="str">
        <v>Morning</v>
      </c>
      <c r="D10613">
        <v>5</v>
      </c>
      <c r="E10613" t="str">
        <f>IF(MOD(D10613,2)=0,"EVEN","ODD")</f>
        <v>ODD</v>
      </c>
      <c r="F10613" t="str">
        <f>IF(D10613&lt;=18,"LOW (1-18)","HIGH (19-36)")</f>
        <v>LOW (1-18)</v>
      </c>
      <c r="G10613">
        <f>INT((D10613-1)/6)+1</f>
        <v>1</v>
      </c>
      <c r="H10613">
        <f>MOD(D10613-1,6)+1</f>
        <v>5</v>
      </c>
      <c r="I10613">
        <f>37-D10613</f>
        <v>32</v>
      </c>
      <c r="J10613">
        <f>ABS(D10613-D10614)</f>
        <v>22</v>
      </c>
      <c r="K10613">
        <f>AVERAGE(D10613:D10617)</f>
        <v>5</v>
      </c>
      <c r="L10613">
        <f>AVERAGE(D10613:D10632)</f>
        <v>5</v>
      </c>
      <c r="M10613">
        <f>K10613-L10613</f>
        <v>0</v>
      </c>
      <c r="N10613" t="str">
        <f>IF(K10613&gt;L10613,"HIGH ZONE BIAS",IF(K10613&lt;L10613,"LOW ZONE BIAS","EQUILIBRIUM"))</f>
        <v>EQUILIBRIUM</v>
      </c>
    </row>
    <row r="10614">
      <c r="A10614">
        <v>16957</v>
      </c>
      <c r="B10614" t="str">
        <v>2017-11-20</v>
      </c>
      <c r="C10614" t="str">
        <v>Evening</v>
      </c>
      <c r="D10614">
        <v>27</v>
      </c>
      <c r="E10614" t="str">
        <f>IF(MOD(D10614,2)=0,"EVEN","ODD")</f>
        <v>ODD</v>
      </c>
      <c r="F10614" t="str">
        <f>IF(D10614&lt;=18,"LOW (1-18)","HIGH (19-36)")</f>
        <v>HIGH (19-36)</v>
      </c>
      <c r="G10614">
        <f>INT((D10614-1)/6)+1</f>
        <v>5</v>
      </c>
      <c r="H10614">
        <f>MOD(D10614-1,6)+1</f>
        <v>3</v>
      </c>
      <c r="I10614">
        <f>37-D10614</f>
        <v>10</v>
      </c>
      <c r="J10614">
        <f>ABS(D10614-D10615)</f>
        <v>26</v>
      </c>
      <c r="K10614">
        <f>AVERAGE(D10614:D10618)</f>
        <v>27</v>
      </c>
      <c r="L10614">
        <f>AVERAGE(D10614:D10633)</f>
        <v>27</v>
      </c>
      <c r="M10614">
        <f>K10614-L10614</f>
        <v>0</v>
      </c>
      <c r="N10614" t="str">
        <f>IF(K10614&gt;L10614,"HIGH ZONE BIAS",IF(K10614&lt;L10614,"LOW ZONE BIAS","EQUILIBRIUM"))</f>
        <v>EQUILIBRIUM</v>
      </c>
    </row>
    <row r="10615">
      <c r="A10615">
        <v>16956</v>
      </c>
      <c r="B10615" t="str">
        <v>2017-11-20</v>
      </c>
      <c r="C10615" t="str">
        <v>Afternoon</v>
      </c>
      <c r="D10615">
        <v>1</v>
      </c>
      <c r="E10615" t="str">
        <f>IF(MOD(D10615,2)=0,"EVEN","ODD")</f>
        <v>ODD</v>
      </c>
      <c r="F10615" t="str">
        <f>IF(D10615&lt;=18,"LOW (1-18)","HIGH (19-36)")</f>
        <v>LOW (1-18)</v>
      </c>
      <c r="G10615">
        <f>INT((D10615-1)/6)+1</f>
        <v>1</v>
      </c>
      <c r="H10615">
        <f>MOD(D10615-1,6)+1</f>
        <v>1</v>
      </c>
      <c r="I10615">
        <f>37-D10615</f>
        <v>36</v>
      </c>
      <c r="J10615">
        <f>ABS(D10615-D10616)</f>
        <v>2</v>
      </c>
      <c r="K10615">
        <f>AVERAGE(D10615:D10619)</f>
        <v>1</v>
      </c>
      <c r="L10615">
        <f>AVERAGE(D10615:D10634)</f>
        <v>1</v>
      </c>
      <c r="M10615">
        <f>K10615-L10615</f>
        <v>0</v>
      </c>
      <c r="N10615" t="str">
        <f>IF(K10615&gt;L10615,"HIGH ZONE BIAS",IF(K10615&lt;L10615,"LOW ZONE BIAS","EQUILIBRIUM"))</f>
        <v>EQUILIBRIUM</v>
      </c>
    </row>
    <row r="10616">
      <c r="A10616">
        <v>16955</v>
      </c>
      <c r="B10616" t="str">
        <v>2017-11-20</v>
      </c>
      <c r="C10616" t="str">
        <v>Midday</v>
      </c>
      <c r="D10616">
        <v>3</v>
      </c>
      <c r="E10616" t="str">
        <f>IF(MOD(D10616,2)=0,"EVEN","ODD")</f>
        <v>ODD</v>
      </c>
      <c r="F10616" t="str">
        <f>IF(D10616&lt;=18,"LOW (1-18)","HIGH (19-36)")</f>
        <v>LOW (1-18)</v>
      </c>
      <c r="G10616">
        <f>INT((D10616-1)/6)+1</f>
        <v>1</v>
      </c>
      <c r="H10616">
        <f>MOD(D10616-1,6)+1</f>
        <v>3</v>
      </c>
      <c r="I10616">
        <f>37-D10616</f>
        <v>34</v>
      </c>
      <c r="J10616">
        <f>ABS(D10616-D10617)</f>
        <v>22</v>
      </c>
      <c r="K10616">
        <f>AVERAGE(D10616:D10620)</f>
        <v>3</v>
      </c>
      <c r="L10616">
        <f>AVERAGE(D10616:D10635)</f>
        <v>3</v>
      </c>
      <c r="M10616">
        <f>K10616-L10616</f>
        <v>0</v>
      </c>
      <c r="N10616" t="str">
        <f>IF(K10616&gt;L10616,"HIGH ZONE BIAS",IF(K10616&lt;L10616,"LOW ZONE BIAS","EQUILIBRIUM"))</f>
        <v>EQUILIBRIUM</v>
      </c>
    </row>
    <row r="10617">
      <c r="A10617">
        <v>16954</v>
      </c>
      <c r="B10617" t="str">
        <v>2017-11-20</v>
      </c>
      <c r="C10617" t="str">
        <v>Morning</v>
      </c>
      <c r="D10617">
        <v>25</v>
      </c>
      <c r="E10617" t="str">
        <f>IF(MOD(D10617,2)=0,"EVEN","ODD")</f>
        <v>ODD</v>
      </c>
      <c r="F10617" t="str">
        <f>IF(D10617&lt;=18,"LOW (1-18)","HIGH (19-36)")</f>
        <v>HIGH (19-36)</v>
      </c>
      <c r="G10617">
        <f>INT((D10617-1)/6)+1</f>
        <v>5</v>
      </c>
      <c r="H10617">
        <f>MOD(D10617-1,6)+1</f>
        <v>1</v>
      </c>
      <c r="I10617">
        <f>37-D10617</f>
        <v>12</v>
      </c>
      <c r="J10617">
        <f>ABS(D10617-D10618)</f>
        <v>23</v>
      </c>
      <c r="K10617">
        <f>AVERAGE(D10617:D10621)</f>
        <v>25</v>
      </c>
      <c r="L10617">
        <f>AVERAGE(D10617:D10636)</f>
        <v>25</v>
      </c>
      <c r="M10617">
        <f>K10617-L10617</f>
        <v>0</v>
      </c>
      <c r="N10617" t="str">
        <f>IF(K10617&gt;L10617,"HIGH ZONE BIAS",IF(K10617&lt;L10617,"LOW ZONE BIAS","EQUILIBRIUM"))</f>
        <v>EQUILIBRIUM</v>
      </c>
    </row>
    <row r="10618">
      <c r="A10618">
        <v>16953</v>
      </c>
      <c r="B10618" t="str">
        <v>2017-11-18</v>
      </c>
      <c r="C10618" t="str">
        <v>Evening</v>
      </c>
      <c r="D10618">
        <v>2</v>
      </c>
      <c r="E10618" t="str">
        <f>IF(MOD(D10618,2)=0,"EVEN","ODD")</f>
        <v>EVEN</v>
      </c>
      <c r="F10618" t="str">
        <f>IF(D10618&lt;=18,"LOW (1-18)","HIGH (19-36)")</f>
        <v>LOW (1-18)</v>
      </c>
      <c r="G10618">
        <f>INT((D10618-1)/6)+1</f>
        <v>1</v>
      </c>
      <c r="H10618">
        <f>MOD(D10618-1,6)+1</f>
        <v>2</v>
      </c>
      <c r="I10618">
        <f>37-D10618</f>
        <v>35</v>
      </c>
      <c r="J10618">
        <f>ABS(D10618-D10619)</f>
        <v>22</v>
      </c>
      <c r="K10618">
        <f>AVERAGE(D10618:D10622)</f>
        <v>2</v>
      </c>
      <c r="L10618">
        <f>AVERAGE(D10618:D10637)</f>
        <v>2</v>
      </c>
      <c r="M10618">
        <f>K10618-L10618</f>
        <v>0</v>
      </c>
      <c r="N10618" t="str">
        <f>IF(K10618&gt;L10618,"HIGH ZONE BIAS",IF(K10618&lt;L10618,"LOW ZONE BIAS","EQUILIBRIUM"))</f>
        <v>EQUILIBRIUM</v>
      </c>
    </row>
    <row r="10619">
      <c r="A10619">
        <v>16952</v>
      </c>
      <c r="B10619" t="str">
        <v>2017-11-18</v>
      </c>
      <c r="C10619" t="str">
        <v>Afternoon</v>
      </c>
      <c r="D10619">
        <v>24</v>
      </c>
      <c r="E10619" t="str">
        <f>IF(MOD(D10619,2)=0,"EVEN","ODD")</f>
        <v>EVEN</v>
      </c>
      <c r="F10619" t="str">
        <f>IF(D10619&lt;=18,"LOW (1-18)","HIGH (19-36)")</f>
        <v>HIGH (19-36)</v>
      </c>
      <c r="G10619">
        <f>INT((D10619-1)/6)+1</f>
        <v>4</v>
      </c>
      <c r="H10619">
        <f>MOD(D10619-1,6)+1</f>
        <v>6</v>
      </c>
      <c r="I10619">
        <f>37-D10619</f>
        <v>13</v>
      </c>
      <c r="J10619">
        <f>ABS(D10619-D10620)</f>
        <v>4</v>
      </c>
      <c r="K10619">
        <f>AVERAGE(D10619:D10623)</f>
        <v>24</v>
      </c>
      <c r="L10619">
        <f>AVERAGE(D10619:D10638)</f>
        <v>24</v>
      </c>
      <c r="M10619">
        <f>K10619-L10619</f>
        <v>0</v>
      </c>
      <c r="N10619" t="str">
        <f>IF(K10619&gt;L10619,"HIGH ZONE BIAS",IF(K10619&lt;L10619,"LOW ZONE BIAS","EQUILIBRIUM"))</f>
        <v>EQUILIBRIUM</v>
      </c>
    </row>
    <row r="10620">
      <c r="A10620">
        <v>16951</v>
      </c>
      <c r="B10620" t="str">
        <v>2017-11-18</v>
      </c>
      <c r="C10620" t="str">
        <v>Midday</v>
      </c>
      <c r="D10620">
        <v>20</v>
      </c>
      <c r="E10620" t="str">
        <f>IF(MOD(D10620,2)=0,"EVEN","ODD")</f>
        <v>EVEN</v>
      </c>
      <c r="F10620" t="str">
        <f>IF(D10620&lt;=18,"LOW (1-18)","HIGH (19-36)")</f>
        <v>HIGH (19-36)</v>
      </c>
      <c r="G10620">
        <f>INT((D10620-1)/6)+1</f>
        <v>4</v>
      </c>
      <c r="H10620">
        <f>MOD(D10620-1,6)+1</f>
        <v>2</v>
      </c>
      <c r="I10620">
        <f>37-D10620</f>
        <v>17</v>
      </c>
      <c r="J10620">
        <f>ABS(D10620-D10621)</f>
        <v>12</v>
      </c>
      <c r="K10620">
        <f>AVERAGE(D10620:D10624)</f>
        <v>20</v>
      </c>
      <c r="L10620">
        <f>AVERAGE(D10620:D10639)</f>
        <v>20</v>
      </c>
      <c r="M10620">
        <f>K10620-L10620</f>
        <v>0</v>
      </c>
      <c r="N10620" t="str">
        <f>IF(K10620&gt;L10620,"HIGH ZONE BIAS",IF(K10620&lt;L10620,"LOW ZONE BIAS","EQUILIBRIUM"))</f>
        <v>EQUILIBRIUM</v>
      </c>
    </row>
    <row r="10621">
      <c r="A10621">
        <v>16950</v>
      </c>
      <c r="B10621" t="str">
        <v>2017-11-18</v>
      </c>
      <c r="C10621" t="str">
        <v>Morning</v>
      </c>
      <c r="D10621">
        <v>8</v>
      </c>
      <c r="E10621" t="str">
        <f>IF(MOD(D10621,2)=0,"EVEN","ODD")</f>
        <v>EVEN</v>
      </c>
      <c r="F10621" t="str">
        <f>IF(D10621&lt;=18,"LOW (1-18)","HIGH (19-36)")</f>
        <v>LOW (1-18)</v>
      </c>
      <c r="G10621">
        <f>INT((D10621-1)/6)+1</f>
        <v>2</v>
      </c>
      <c r="H10621">
        <f>MOD(D10621-1,6)+1</f>
        <v>2</v>
      </c>
      <c r="I10621">
        <f>37-D10621</f>
        <v>29</v>
      </c>
      <c r="J10621">
        <f>ABS(D10621-D10622)</f>
        <v>27</v>
      </c>
      <c r="K10621">
        <f>AVERAGE(D10621:D10625)</f>
        <v>8</v>
      </c>
      <c r="L10621">
        <f>AVERAGE(D10621:D10640)</f>
        <v>8</v>
      </c>
      <c r="M10621">
        <f>K10621-L10621</f>
        <v>0</v>
      </c>
      <c r="N10621" t="str">
        <f>IF(K10621&gt;L10621,"HIGH ZONE BIAS",IF(K10621&lt;L10621,"LOW ZONE BIAS","EQUILIBRIUM"))</f>
        <v>EQUILIBRIUM</v>
      </c>
    </row>
    <row r="10622">
      <c r="A10622">
        <v>16949</v>
      </c>
      <c r="B10622" t="str">
        <v>2017-11-17</v>
      </c>
      <c r="C10622" t="str">
        <v>Evening</v>
      </c>
      <c r="D10622">
        <v>35</v>
      </c>
      <c r="E10622" t="str">
        <f>IF(MOD(D10622,2)=0,"EVEN","ODD")</f>
        <v>ODD</v>
      </c>
      <c r="F10622" t="str">
        <f>IF(D10622&lt;=18,"LOW (1-18)","HIGH (19-36)")</f>
        <v>HIGH (19-36)</v>
      </c>
      <c r="G10622">
        <f>INT((D10622-1)/6)+1</f>
        <v>6</v>
      </c>
      <c r="H10622">
        <f>MOD(D10622-1,6)+1</f>
        <v>5</v>
      </c>
      <c r="I10622">
        <f>37-D10622</f>
        <v>2</v>
      </c>
      <c r="J10622">
        <f>ABS(D10622-D10623)</f>
        <v>19</v>
      </c>
      <c r="K10622">
        <f>AVERAGE(D10622:D10626)</f>
        <v>35</v>
      </c>
      <c r="L10622">
        <f>AVERAGE(D10622:D10641)</f>
        <v>35</v>
      </c>
      <c r="M10622">
        <f>K10622-L10622</f>
        <v>0</v>
      </c>
      <c r="N10622" t="str">
        <f>IF(K10622&gt;L10622,"HIGH ZONE BIAS",IF(K10622&lt;L10622,"LOW ZONE BIAS","EQUILIBRIUM"))</f>
        <v>EQUILIBRIUM</v>
      </c>
    </row>
    <row r="10623">
      <c r="A10623">
        <v>16948</v>
      </c>
      <c r="B10623" t="str">
        <v>2017-11-17</v>
      </c>
      <c r="C10623" t="str">
        <v>Afternoon</v>
      </c>
      <c r="D10623">
        <v>16</v>
      </c>
      <c r="E10623" t="str">
        <f>IF(MOD(D10623,2)=0,"EVEN","ODD")</f>
        <v>EVEN</v>
      </c>
      <c r="F10623" t="str">
        <f>IF(D10623&lt;=18,"LOW (1-18)","HIGH (19-36)")</f>
        <v>LOW (1-18)</v>
      </c>
      <c r="G10623">
        <f>INT((D10623-1)/6)+1</f>
        <v>3</v>
      </c>
      <c r="H10623">
        <f>MOD(D10623-1,6)+1</f>
        <v>4</v>
      </c>
      <c r="I10623">
        <f>37-D10623</f>
        <v>21</v>
      </c>
      <c r="J10623">
        <f>ABS(D10623-D10624)</f>
        <v>13</v>
      </c>
      <c r="K10623">
        <f>AVERAGE(D10623:D10627)</f>
        <v>16</v>
      </c>
      <c r="L10623">
        <f>AVERAGE(D10623:D10642)</f>
        <v>16</v>
      </c>
      <c r="M10623">
        <f>K10623-L10623</f>
        <v>0</v>
      </c>
      <c r="N10623" t="str">
        <f>IF(K10623&gt;L10623,"HIGH ZONE BIAS",IF(K10623&lt;L10623,"LOW ZONE BIAS","EQUILIBRIUM"))</f>
        <v>EQUILIBRIUM</v>
      </c>
    </row>
    <row r="10624">
      <c r="A10624">
        <v>16947</v>
      </c>
      <c r="B10624" t="str">
        <v>2017-11-17</v>
      </c>
      <c r="C10624" t="str">
        <v>Midday</v>
      </c>
      <c r="D10624">
        <v>29</v>
      </c>
      <c r="E10624" t="str">
        <f>IF(MOD(D10624,2)=0,"EVEN","ODD")</f>
        <v>ODD</v>
      </c>
      <c r="F10624" t="str">
        <f>IF(D10624&lt;=18,"LOW (1-18)","HIGH (19-36)")</f>
        <v>HIGH (19-36)</v>
      </c>
      <c r="G10624">
        <f>INT((D10624-1)/6)+1</f>
        <v>5</v>
      </c>
      <c r="H10624">
        <f>MOD(D10624-1,6)+1</f>
        <v>5</v>
      </c>
      <c r="I10624">
        <f>37-D10624</f>
        <v>8</v>
      </c>
      <c r="J10624">
        <f>ABS(D10624-D10625)</f>
        <v>12</v>
      </c>
      <c r="K10624">
        <f>AVERAGE(D10624:D10628)</f>
        <v>29</v>
      </c>
      <c r="L10624">
        <f>AVERAGE(D10624:D10643)</f>
        <v>29</v>
      </c>
      <c r="M10624">
        <f>K10624-L10624</f>
        <v>0</v>
      </c>
      <c r="N10624" t="str">
        <f>IF(K10624&gt;L10624,"HIGH ZONE BIAS",IF(K10624&lt;L10624,"LOW ZONE BIAS","EQUILIBRIUM"))</f>
        <v>EQUILIBRIUM</v>
      </c>
    </row>
    <row r="10625">
      <c r="A10625">
        <v>16946</v>
      </c>
      <c r="B10625" t="str">
        <v>2017-11-17</v>
      </c>
      <c r="C10625" t="str">
        <v>Morning</v>
      </c>
      <c r="D10625">
        <v>17</v>
      </c>
      <c r="E10625" t="str">
        <f>IF(MOD(D10625,2)=0,"EVEN","ODD")</f>
        <v>ODD</v>
      </c>
      <c r="F10625" t="str">
        <f>IF(D10625&lt;=18,"LOW (1-18)","HIGH (19-36)")</f>
        <v>LOW (1-18)</v>
      </c>
      <c r="G10625">
        <f>INT((D10625-1)/6)+1</f>
        <v>3</v>
      </c>
      <c r="H10625">
        <f>MOD(D10625-1,6)+1</f>
        <v>5</v>
      </c>
      <c r="I10625">
        <f>37-D10625</f>
        <v>20</v>
      </c>
      <c r="J10625">
        <f>ABS(D10625-D10626)</f>
        <v>7</v>
      </c>
      <c r="K10625">
        <f>AVERAGE(D10625:D10629)</f>
        <v>17</v>
      </c>
      <c r="L10625">
        <f>AVERAGE(D10625:D10644)</f>
        <v>17</v>
      </c>
      <c r="M10625">
        <f>K10625-L10625</f>
        <v>0</v>
      </c>
      <c r="N10625" t="str">
        <f>IF(K10625&gt;L10625,"HIGH ZONE BIAS",IF(K10625&lt;L10625,"LOW ZONE BIAS","EQUILIBRIUM"))</f>
        <v>EQUILIBRIUM</v>
      </c>
    </row>
    <row r="10626">
      <c r="A10626">
        <v>16945</v>
      </c>
      <c r="B10626" t="str">
        <v>2017-11-16</v>
      </c>
      <c r="C10626" t="str">
        <v>Evening</v>
      </c>
      <c r="D10626">
        <v>10</v>
      </c>
      <c r="E10626" t="str">
        <f>IF(MOD(D10626,2)=0,"EVEN","ODD")</f>
        <v>EVEN</v>
      </c>
      <c r="F10626" t="str">
        <f>IF(D10626&lt;=18,"LOW (1-18)","HIGH (19-36)")</f>
        <v>LOW (1-18)</v>
      </c>
      <c r="G10626">
        <f>INT((D10626-1)/6)+1</f>
        <v>2</v>
      </c>
      <c r="H10626">
        <f>MOD(D10626-1,6)+1</f>
        <v>4</v>
      </c>
      <c r="I10626">
        <f>37-D10626</f>
        <v>27</v>
      </c>
      <c r="J10626">
        <f>ABS(D10626-D10627)</f>
        <v>2</v>
      </c>
      <c r="K10626">
        <f>AVERAGE(D10626:D10630)</f>
        <v>10</v>
      </c>
      <c r="L10626">
        <f>AVERAGE(D10626:D10645)</f>
        <v>10</v>
      </c>
      <c r="M10626">
        <f>K10626-L10626</f>
        <v>0</v>
      </c>
      <c r="N10626" t="str">
        <f>IF(K10626&gt;L10626,"HIGH ZONE BIAS",IF(K10626&lt;L10626,"LOW ZONE BIAS","EQUILIBRIUM"))</f>
        <v>EQUILIBRIUM</v>
      </c>
    </row>
    <row r="10627">
      <c r="A10627">
        <v>16944</v>
      </c>
      <c r="B10627" t="str">
        <v>2017-11-16</v>
      </c>
      <c r="C10627" t="str">
        <v>Afternoon</v>
      </c>
      <c r="D10627">
        <v>8</v>
      </c>
      <c r="E10627" t="str">
        <f>IF(MOD(D10627,2)=0,"EVEN","ODD")</f>
        <v>EVEN</v>
      </c>
      <c r="F10627" t="str">
        <f>IF(D10627&lt;=18,"LOW (1-18)","HIGH (19-36)")</f>
        <v>LOW (1-18)</v>
      </c>
      <c r="G10627">
        <f>INT((D10627-1)/6)+1</f>
        <v>2</v>
      </c>
      <c r="H10627">
        <f>MOD(D10627-1,6)+1</f>
        <v>2</v>
      </c>
      <c r="I10627">
        <f>37-D10627</f>
        <v>29</v>
      </c>
      <c r="J10627">
        <f>ABS(D10627-D10628)</f>
        <v>22</v>
      </c>
      <c r="K10627">
        <f>AVERAGE(D10627:D10631)</f>
        <v>8</v>
      </c>
      <c r="L10627">
        <f>AVERAGE(D10627:D10646)</f>
        <v>8</v>
      </c>
      <c r="M10627">
        <f>K10627-L10627</f>
        <v>0</v>
      </c>
      <c r="N10627" t="str">
        <f>IF(K10627&gt;L10627,"HIGH ZONE BIAS",IF(K10627&lt;L10627,"LOW ZONE BIAS","EQUILIBRIUM"))</f>
        <v>EQUILIBRIUM</v>
      </c>
    </row>
    <row r="10628">
      <c r="A10628">
        <v>16943</v>
      </c>
      <c r="B10628" t="str">
        <v>2017-11-16</v>
      </c>
      <c r="C10628" t="str">
        <v>Midday</v>
      </c>
      <c r="D10628">
        <v>30</v>
      </c>
      <c r="E10628" t="str">
        <f>IF(MOD(D10628,2)=0,"EVEN","ODD")</f>
        <v>EVEN</v>
      </c>
      <c r="F10628" t="str">
        <f>IF(D10628&lt;=18,"LOW (1-18)","HIGH (19-36)")</f>
        <v>HIGH (19-36)</v>
      </c>
      <c r="G10628">
        <f>INT((D10628-1)/6)+1</f>
        <v>5</v>
      </c>
      <c r="H10628">
        <f>MOD(D10628-1,6)+1</f>
        <v>6</v>
      </c>
      <c r="I10628">
        <f>37-D10628</f>
        <v>7</v>
      </c>
      <c r="J10628">
        <f>ABS(D10628-D10629)</f>
        <v>29</v>
      </c>
      <c r="K10628">
        <f>AVERAGE(D10628:D10632)</f>
        <v>30</v>
      </c>
      <c r="L10628">
        <f>AVERAGE(D10628:D10647)</f>
        <v>30</v>
      </c>
      <c r="M10628">
        <f>K10628-L10628</f>
        <v>0</v>
      </c>
      <c r="N10628" t="str">
        <f>IF(K10628&gt;L10628,"HIGH ZONE BIAS",IF(K10628&lt;L10628,"LOW ZONE BIAS","EQUILIBRIUM"))</f>
        <v>EQUILIBRIUM</v>
      </c>
    </row>
    <row r="10629">
      <c r="A10629">
        <v>16942</v>
      </c>
      <c r="B10629" t="str">
        <v>2017-11-16</v>
      </c>
      <c r="C10629" t="str">
        <v>Morning</v>
      </c>
      <c r="D10629">
        <v>1</v>
      </c>
      <c r="E10629" t="str">
        <f>IF(MOD(D10629,2)=0,"EVEN","ODD")</f>
        <v>ODD</v>
      </c>
      <c r="F10629" t="str">
        <f>IF(D10629&lt;=18,"LOW (1-18)","HIGH (19-36)")</f>
        <v>LOW (1-18)</v>
      </c>
      <c r="G10629">
        <f>INT((D10629-1)/6)+1</f>
        <v>1</v>
      </c>
      <c r="H10629">
        <f>MOD(D10629-1,6)+1</f>
        <v>1</v>
      </c>
      <c r="I10629">
        <f>37-D10629</f>
        <v>36</v>
      </c>
      <c r="J10629">
        <f>ABS(D10629-D10630)</f>
        <v>17</v>
      </c>
      <c r="K10629">
        <f>AVERAGE(D10629:D10633)</f>
        <v>1</v>
      </c>
      <c r="L10629">
        <f>AVERAGE(D10629:D10648)</f>
        <v>1</v>
      </c>
      <c r="M10629">
        <f>K10629-L10629</f>
        <v>0</v>
      </c>
      <c r="N10629" t="str">
        <f>IF(K10629&gt;L10629,"HIGH ZONE BIAS",IF(K10629&lt;L10629,"LOW ZONE BIAS","EQUILIBRIUM"))</f>
        <v>EQUILIBRIUM</v>
      </c>
    </row>
    <row r="10630">
      <c r="A10630">
        <v>16941</v>
      </c>
      <c r="B10630" t="str">
        <v>2017-11-15</v>
      </c>
      <c r="C10630" t="str">
        <v>Evening</v>
      </c>
      <c r="D10630">
        <v>18</v>
      </c>
      <c r="E10630" t="str">
        <f>IF(MOD(D10630,2)=0,"EVEN","ODD")</f>
        <v>EVEN</v>
      </c>
      <c r="F10630" t="str">
        <f>IF(D10630&lt;=18,"LOW (1-18)","HIGH (19-36)")</f>
        <v>LOW (1-18)</v>
      </c>
      <c r="G10630">
        <f>INT((D10630-1)/6)+1</f>
        <v>3</v>
      </c>
      <c r="H10630">
        <f>MOD(D10630-1,6)+1</f>
        <v>6</v>
      </c>
      <c r="I10630">
        <f>37-D10630</f>
        <v>19</v>
      </c>
      <c r="J10630">
        <f>ABS(D10630-D10631)</f>
        <v>5</v>
      </c>
      <c r="K10630">
        <f>AVERAGE(D10630:D10634)</f>
        <v>18</v>
      </c>
      <c r="L10630">
        <f>AVERAGE(D10630:D10649)</f>
        <v>18</v>
      </c>
      <c r="M10630">
        <f>K10630-L10630</f>
        <v>0</v>
      </c>
      <c r="N10630" t="str">
        <f>IF(K10630&gt;L10630,"HIGH ZONE BIAS",IF(K10630&lt;L10630,"LOW ZONE BIAS","EQUILIBRIUM"))</f>
        <v>EQUILIBRIUM</v>
      </c>
    </row>
    <row r="10631">
      <c r="A10631">
        <v>16940</v>
      </c>
      <c r="B10631" t="str">
        <v>2017-11-15</v>
      </c>
      <c r="C10631" t="str">
        <v>Afternoon</v>
      </c>
      <c r="D10631">
        <v>13</v>
      </c>
      <c r="E10631" t="str">
        <f>IF(MOD(D10631,2)=0,"EVEN","ODD")</f>
        <v>ODD</v>
      </c>
      <c r="F10631" t="str">
        <f>IF(D10631&lt;=18,"LOW (1-18)","HIGH (19-36)")</f>
        <v>LOW (1-18)</v>
      </c>
      <c r="G10631">
        <f>INT((D10631-1)/6)+1</f>
        <v>3</v>
      </c>
      <c r="H10631">
        <f>MOD(D10631-1,6)+1</f>
        <v>1</v>
      </c>
      <c r="I10631">
        <f>37-D10631</f>
        <v>24</v>
      </c>
      <c r="J10631">
        <f>ABS(D10631-D10632)</f>
        <v>4</v>
      </c>
      <c r="K10631">
        <f>AVERAGE(D10631:D10635)</f>
        <v>13</v>
      </c>
      <c r="L10631">
        <f>AVERAGE(D10631:D10650)</f>
        <v>13</v>
      </c>
      <c r="M10631">
        <f>K10631-L10631</f>
        <v>0</v>
      </c>
      <c r="N10631" t="str">
        <f>IF(K10631&gt;L10631,"HIGH ZONE BIAS",IF(K10631&lt;L10631,"LOW ZONE BIAS","EQUILIBRIUM"))</f>
        <v>EQUILIBRIUM</v>
      </c>
    </row>
    <row r="10632">
      <c r="A10632">
        <v>16939</v>
      </c>
      <c r="B10632" t="str">
        <v>2017-11-15</v>
      </c>
      <c r="C10632" t="str">
        <v>Midday</v>
      </c>
      <c r="D10632">
        <v>9</v>
      </c>
      <c r="E10632" t="str">
        <f>IF(MOD(D10632,2)=0,"EVEN","ODD")</f>
        <v>ODD</v>
      </c>
      <c r="F10632" t="str">
        <f>IF(D10632&lt;=18,"LOW (1-18)","HIGH (19-36)")</f>
        <v>LOW (1-18)</v>
      </c>
      <c r="G10632">
        <f>INT((D10632-1)/6)+1</f>
        <v>2</v>
      </c>
      <c r="H10632">
        <f>MOD(D10632-1,6)+1</f>
        <v>3</v>
      </c>
      <c r="I10632">
        <f>37-D10632</f>
        <v>28</v>
      </c>
      <c r="J10632">
        <f>ABS(D10632-D10633)</f>
        <v>13</v>
      </c>
      <c r="K10632">
        <f>AVERAGE(D10632:D10636)</f>
        <v>9</v>
      </c>
      <c r="L10632">
        <f>AVERAGE(D10632:D10651)</f>
        <v>9</v>
      </c>
      <c r="M10632">
        <f>K10632-L10632</f>
        <v>0</v>
      </c>
      <c r="N10632" t="str">
        <f>IF(K10632&gt;L10632,"HIGH ZONE BIAS",IF(K10632&lt;L10632,"LOW ZONE BIAS","EQUILIBRIUM"))</f>
        <v>EQUILIBRIUM</v>
      </c>
    </row>
    <row r="10633">
      <c r="A10633">
        <v>16938</v>
      </c>
      <c r="B10633" t="str">
        <v>2017-11-15</v>
      </c>
      <c r="C10633" t="str">
        <v>Morning</v>
      </c>
      <c r="D10633">
        <v>22</v>
      </c>
      <c r="E10633" t="str">
        <f>IF(MOD(D10633,2)=0,"EVEN","ODD")</f>
        <v>EVEN</v>
      </c>
      <c r="F10633" t="str">
        <f>IF(D10633&lt;=18,"LOW (1-18)","HIGH (19-36)")</f>
        <v>HIGH (19-36)</v>
      </c>
      <c r="G10633">
        <f>INT((D10633-1)/6)+1</f>
        <v>4</v>
      </c>
      <c r="H10633">
        <f>MOD(D10633-1,6)+1</f>
        <v>4</v>
      </c>
      <c r="I10633">
        <f>37-D10633</f>
        <v>15</v>
      </c>
      <c r="J10633">
        <f>ABS(D10633-D10634)</f>
        <v>17</v>
      </c>
      <c r="K10633">
        <f>AVERAGE(D10633:D10637)</f>
        <v>22</v>
      </c>
      <c r="L10633">
        <f>AVERAGE(D10633:D10652)</f>
        <v>22</v>
      </c>
      <c r="M10633">
        <f>K10633-L10633</f>
        <v>0</v>
      </c>
      <c r="N10633" t="str">
        <f>IF(K10633&gt;L10633,"HIGH ZONE BIAS",IF(K10633&lt;L10633,"LOW ZONE BIAS","EQUILIBRIUM"))</f>
        <v>EQUILIBRIUM</v>
      </c>
    </row>
    <row r="10634">
      <c r="A10634">
        <v>16937</v>
      </c>
      <c r="B10634" t="str">
        <v>2017-11-14</v>
      </c>
      <c r="C10634" t="str">
        <v>Evening</v>
      </c>
      <c r="D10634">
        <v>5</v>
      </c>
      <c r="E10634" t="str">
        <f>IF(MOD(D10634,2)=0,"EVEN","ODD")</f>
        <v>ODD</v>
      </c>
      <c r="F10634" t="str">
        <f>IF(D10634&lt;=18,"LOW (1-18)","HIGH (19-36)")</f>
        <v>LOW (1-18)</v>
      </c>
      <c r="G10634">
        <f>INT((D10634-1)/6)+1</f>
        <v>1</v>
      </c>
      <c r="H10634">
        <f>MOD(D10634-1,6)+1</f>
        <v>5</v>
      </c>
      <c r="I10634">
        <f>37-D10634</f>
        <v>32</v>
      </c>
      <c r="J10634">
        <f>ABS(D10634-D10635)</f>
        <v>9</v>
      </c>
      <c r="K10634">
        <f>AVERAGE(D10634:D10638)</f>
        <v>5</v>
      </c>
      <c r="L10634">
        <f>AVERAGE(D10634:D10653)</f>
        <v>5</v>
      </c>
      <c r="M10634">
        <f>K10634-L10634</f>
        <v>0</v>
      </c>
      <c r="N10634" t="str">
        <f>IF(K10634&gt;L10634,"HIGH ZONE BIAS",IF(K10634&lt;L10634,"LOW ZONE BIAS","EQUILIBRIUM"))</f>
        <v>EQUILIBRIUM</v>
      </c>
    </row>
    <row r="10635">
      <c r="A10635">
        <v>16936</v>
      </c>
      <c r="B10635" t="str">
        <v>2017-11-14</v>
      </c>
      <c r="C10635" t="str">
        <v>Afternoon</v>
      </c>
      <c r="D10635">
        <v>14</v>
      </c>
      <c r="E10635" t="str">
        <f>IF(MOD(D10635,2)=0,"EVEN","ODD")</f>
        <v>EVEN</v>
      </c>
      <c r="F10635" t="str">
        <f>IF(D10635&lt;=18,"LOW (1-18)","HIGH (19-36)")</f>
        <v>LOW (1-18)</v>
      </c>
      <c r="G10635">
        <f>INT((D10635-1)/6)+1</f>
        <v>3</v>
      </c>
      <c r="H10635">
        <f>MOD(D10635-1,6)+1</f>
        <v>2</v>
      </c>
      <c r="I10635">
        <f>37-D10635</f>
        <v>23</v>
      </c>
      <c r="J10635">
        <f>ABS(D10635-D10636)</f>
        <v>18</v>
      </c>
      <c r="K10635">
        <f>AVERAGE(D10635:D10639)</f>
        <v>14</v>
      </c>
      <c r="L10635">
        <f>AVERAGE(D10635:D10654)</f>
        <v>14</v>
      </c>
      <c r="M10635">
        <f>K10635-L10635</f>
        <v>0</v>
      </c>
      <c r="N10635" t="str">
        <f>IF(K10635&gt;L10635,"HIGH ZONE BIAS",IF(K10635&lt;L10635,"LOW ZONE BIAS","EQUILIBRIUM"))</f>
        <v>EQUILIBRIUM</v>
      </c>
    </row>
    <row r="10636">
      <c r="A10636">
        <v>16935</v>
      </c>
      <c r="B10636" t="str">
        <v>2017-11-14</v>
      </c>
      <c r="C10636" t="str">
        <v>Midday</v>
      </c>
      <c r="D10636">
        <v>32</v>
      </c>
      <c r="E10636" t="str">
        <f>IF(MOD(D10636,2)=0,"EVEN","ODD")</f>
        <v>EVEN</v>
      </c>
      <c r="F10636" t="str">
        <f>IF(D10636&lt;=18,"LOW (1-18)","HIGH (19-36)")</f>
        <v>HIGH (19-36)</v>
      </c>
      <c r="G10636">
        <f>INT((D10636-1)/6)+1</f>
        <v>6</v>
      </c>
      <c r="H10636">
        <f>MOD(D10636-1,6)+1</f>
        <v>2</v>
      </c>
      <c r="I10636">
        <f>37-D10636</f>
        <v>5</v>
      </c>
      <c r="J10636">
        <f>ABS(D10636-D10637)</f>
        <v>31</v>
      </c>
      <c r="K10636">
        <f>AVERAGE(D10636:D10640)</f>
        <v>32</v>
      </c>
      <c r="L10636">
        <f>AVERAGE(D10636:D10655)</f>
        <v>32</v>
      </c>
      <c r="M10636">
        <f>K10636-L10636</f>
        <v>0</v>
      </c>
      <c r="N10636" t="str">
        <f>IF(K10636&gt;L10636,"HIGH ZONE BIAS",IF(K10636&lt;L10636,"LOW ZONE BIAS","EQUILIBRIUM"))</f>
        <v>EQUILIBRIUM</v>
      </c>
    </row>
    <row r="10637">
      <c r="A10637">
        <v>16934</v>
      </c>
      <c r="B10637" t="str">
        <v>2017-11-14</v>
      </c>
      <c r="C10637" t="str">
        <v>Morning</v>
      </c>
      <c r="D10637">
        <v>1</v>
      </c>
      <c r="E10637" t="str">
        <f>IF(MOD(D10637,2)=0,"EVEN","ODD")</f>
        <v>ODD</v>
      </c>
      <c r="F10637" t="str">
        <f>IF(D10637&lt;=18,"LOW (1-18)","HIGH (19-36)")</f>
        <v>LOW (1-18)</v>
      </c>
      <c r="G10637">
        <f>INT((D10637-1)/6)+1</f>
        <v>1</v>
      </c>
      <c r="H10637">
        <f>MOD(D10637-1,6)+1</f>
        <v>1</v>
      </c>
      <c r="I10637">
        <f>37-D10637</f>
        <v>36</v>
      </c>
      <c r="J10637">
        <f>ABS(D10637-D10638)</f>
        <v>28</v>
      </c>
      <c r="K10637">
        <f>AVERAGE(D10637:D10641)</f>
        <v>1</v>
      </c>
      <c r="L10637">
        <f>AVERAGE(D10637:D10656)</f>
        <v>1</v>
      </c>
      <c r="M10637">
        <f>K10637-L10637</f>
        <v>0</v>
      </c>
      <c r="N10637" t="str">
        <f>IF(K10637&gt;L10637,"HIGH ZONE BIAS",IF(K10637&lt;L10637,"LOW ZONE BIAS","EQUILIBRIUM"))</f>
        <v>EQUILIBRIUM</v>
      </c>
    </row>
    <row r="10638">
      <c r="A10638">
        <v>16933</v>
      </c>
      <c r="B10638" t="str">
        <v>2017-11-13</v>
      </c>
      <c r="C10638" t="str">
        <v>Evening</v>
      </c>
      <c r="D10638">
        <v>29</v>
      </c>
      <c r="E10638" t="str">
        <f>IF(MOD(D10638,2)=0,"EVEN","ODD")</f>
        <v>ODD</v>
      </c>
      <c r="F10638" t="str">
        <f>IF(D10638&lt;=18,"LOW (1-18)","HIGH (19-36)")</f>
        <v>HIGH (19-36)</v>
      </c>
      <c r="G10638">
        <f>INT((D10638-1)/6)+1</f>
        <v>5</v>
      </c>
      <c r="H10638">
        <f>MOD(D10638-1,6)+1</f>
        <v>5</v>
      </c>
      <c r="I10638">
        <f>37-D10638</f>
        <v>8</v>
      </c>
      <c r="J10638">
        <f>ABS(D10638-D10639)</f>
        <v>2</v>
      </c>
      <c r="K10638">
        <f>AVERAGE(D10638:D10642)</f>
        <v>29</v>
      </c>
      <c r="L10638">
        <f>AVERAGE(D10638:D10657)</f>
        <v>29</v>
      </c>
      <c r="M10638">
        <f>K10638-L10638</f>
        <v>0</v>
      </c>
      <c r="N10638" t="str">
        <f>IF(K10638&gt;L10638,"HIGH ZONE BIAS",IF(K10638&lt;L10638,"LOW ZONE BIAS","EQUILIBRIUM"))</f>
        <v>EQUILIBRIUM</v>
      </c>
    </row>
    <row r="10639">
      <c r="A10639">
        <v>16932</v>
      </c>
      <c r="B10639" t="str">
        <v>2017-11-13</v>
      </c>
      <c r="C10639" t="str">
        <v>Afternoon</v>
      </c>
      <c r="D10639">
        <v>27</v>
      </c>
      <c r="E10639" t="str">
        <f>IF(MOD(D10639,2)=0,"EVEN","ODD")</f>
        <v>ODD</v>
      </c>
      <c r="F10639" t="str">
        <f>IF(D10639&lt;=18,"LOW (1-18)","HIGH (19-36)")</f>
        <v>HIGH (19-36)</v>
      </c>
      <c r="G10639">
        <f>INT((D10639-1)/6)+1</f>
        <v>5</v>
      </c>
      <c r="H10639">
        <f>MOD(D10639-1,6)+1</f>
        <v>3</v>
      </c>
      <c r="I10639">
        <f>37-D10639</f>
        <v>10</v>
      </c>
      <c r="J10639">
        <f>ABS(D10639-D10640)</f>
        <v>5</v>
      </c>
      <c r="K10639">
        <f>AVERAGE(D10639:D10643)</f>
        <v>27</v>
      </c>
      <c r="L10639">
        <f>AVERAGE(D10639:D10658)</f>
        <v>27</v>
      </c>
      <c r="M10639">
        <f>K10639-L10639</f>
        <v>0</v>
      </c>
      <c r="N10639" t="str">
        <f>IF(K10639&gt;L10639,"HIGH ZONE BIAS",IF(K10639&lt;L10639,"LOW ZONE BIAS","EQUILIBRIUM"))</f>
        <v>EQUILIBRIUM</v>
      </c>
    </row>
    <row r="10640">
      <c r="A10640">
        <v>16931</v>
      </c>
      <c r="B10640" t="str">
        <v>2017-11-13</v>
      </c>
      <c r="C10640" t="str">
        <v>Midday</v>
      </c>
      <c r="D10640">
        <v>32</v>
      </c>
      <c r="E10640" t="str">
        <f>IF(MOD(D10640,2)=0,"EVEN","ODD")</f>
        <v>EVEN</v>
      </c>
      <c r="F10640" t="str">
        <f>IF(D10640&lt;=18,"LOW (1-18)","HIGH (19-36)")</f>
        <v>HIGH (19-36)</v>
      </c>
      <c r="G10640">
        <f>INT((D10640-1)/6)+1</f>
        <v>6</v>
      </c>
      <c r="H10640">
        <f>MOD(D10640-1,6)+1</f>
        <v>2</v>
      </c>
      <c r="I10640">
        <f>37-D10640</f>
        <v>5</v>
      </c>
      <c r="J10640">
        <f>ABS(D10640-D10641)</f>
        <v>25</v>
      </c>
      <c r="K10640">
        <f>AVERAGE(D10640:D10644)</f>
        <v>32</v>
      </c>
      <c r="L10640">
        <f>AVERAGE(D10640:D10659)</f>
        <v>32</v>
      </c>
      <c r="M10640">
        <f>K10640-L10640</f>
        <v>0</v>
      </c>
      <c r="N10640" t="str">
        <f>IF(K10640&gt;L10640,"HIGH ZONE BIAS",IF(K10640&lt;L10640,"LOW ZONE BIAS","EQUILIBRIUM"))</f>
        <v>EQUILIBRIUM</v>
      </c>
    </row>
    <row r="10641">
      <c r="A10641">
        <v>16930</v>
      </c>
      <c r="B10641" t="str">
        <v>2017-11-13</v>
      </c>
      <c r="C10641" t="str">
        <v>Morning</v>
      </c>
      <c r="D10641">
        <v>7</v>
      </c>
      <c r="E10641" t="str">
        <f>IF(MOD(D10641,2)=0,"EVEN","ODD")</f>
        <v>ODD</v>
      </c>
      <c r="F10641" t="str">
        <f>IF(D10641&lt;=18,"LOW (1-18)","HIGH (19-36)")</f>
        <v>LOW (1-18)</v>
      </c>
      <c r="G10641">
        <f>INT((D10641-1)/6)+1</f>
        <v>2</v>
      </c>
      <c r="H10641">
        <f>MOD(D10641-1,6)+1</f>
        <v>1</v>
      </c>
      <c r="I10641">
        <f>37-D10641</f>
        <v>30</v>
      </c>
      <c r="J10641">
        <f>ABS(D10641-D10642)</f>
        <v>15</v>
      </c>
      <c r="K10641">
        <f>AVERAGE(D10641:D10645)</f>
        <v>7</v>
      </c>
      <c r="L10641">
        <f>AVERAGE(D10641:D10660)</f>
        <v>7</v>
      </c>
      <c r="M10641">
        <f>K10641-L10641</f>
        <v>0</v>
      </c>
      <c r="N10641" t="str">
        <f>IF(K10641&gt;L10641,"HIGH ZONE BIAS",IF(K10641&lt;L10641,"LOW ZONE BIAS","EQUILIBRIUM"))</f>
        <v>EQUILIBRIUM</v>
      </c>
    </row>
    <row r="10642">
      <c r="A10642">
        <v>16929</v>
      </c>
      <c r="B10642" t="str">
        <v>2017-11-11</v>
      </c>
      <c r="C10642" t="str">
        <v>Evening</v>
      </c>
      <c r="D10642">
        <v>22</v>
      </c>
      <c r="E10642" t="str">
        <f>IF(MOD(D10642,2)=0,"EVEN","ODD")</f>
        <v>EVEN</v>
      </c>
      <c r="F10642" t="str">
        <f>IF(D10642&lt;=18,"LOW (1-18)","HIGH (19-36)")</f>
        <v>HIGH (19-36)</v>
      </c>
      <c r="G10642">
        <f>INT((D10642-1)/6)+1</f>
        <v>4</v>
      </c>
      <c r="H10642">
        <f>MOD(D10642-1,6)+1</f>
        <v>4</v>
      </c>
      <c r="I10642">
        <f>37-D10642</f>
        <v>15</v>
      </c>
      <c r="J10642">
        <f>ABS(D10642-D10643)</f>
        <v>4</v>
      </c>
      <c r="K10642">
        <f>AVERAGE(D10642:D10646)</f>
        <v>22</v>
      </c>
      <c r="L10642">
        <f>AVERAGE(D10642:D10661)</f>
        <v>22</v>
      </c>
      <c r="M10642">
        <f>K10642-L10642</f>
        <v>0</v>
      </c>
      <c r="N10642" t="str">
        <f>IF(K10642&gt;L10642,"HIGH ZONE BIAS",IF(K10642&lt;L10642,"LOW ZONE BIAS","EQUILIBRIUM"))</f>
        <v>EQUILIBRIUM</v>
      </c>
    </row>
    <row r="10643">
      <c r="A10643">
        <v>16928</v>
      </c>
      <c r="B10643" t="str">
        <v>2017-11-11</v>
      </c>
      <c r="C10643" t="str">
        <v>Afternoon</v>
      </c>
      <c r="D10643">
        <v>18</v>
      </c>
      <c r="E10643" t="str">
        <f>IF(MOD(D10643,2)=0,"EVEN","ODD")</f>
        <v>EVEN</v>
      </c>
      <c r="F10643" t="str">
        <f>IF(D10643&lt;=18,"LOW (1-18)","HIGH (19-36)")</f>
        <v>LOW (1-18)</v>
      </c>
      <c r="G10643">
        <f>INT((D10643-1)/6)+1</f>
        <v>3</v>
      </c>
      <c r="H10643">
        <f>MOD(D10643-1,6)+1</f>
        <v>6</v>
      </c>
      <c r="I10643">
        <f>37-D10643</f>
        <v>19</v>
      </c>
      <c r="J10643">
        <f>ABS(D10643-D10644)</f>
        <v>14</v>
      </c>
      <c r="K10643">
        <f>AVERAGE(D10643:D10647)</f>
        <v>18</v>
      </c>
      <c r="L10643">
        <f>AVERAGE(D10643:D10662)</f>
        <v>18</v>
      </c>
      <c r="M10643">
        <f>K10643-L10643</f>
        <v>0</v>
      </c>
      <c r="N10643" t="str">
        <f>IF(K10643&gt;L10643,"HIGH ZONE BIAS",IF(K10643&lt;L10643,"LOW ZONE BIAS","EQUILIBRIUM"))</f>
        <v>EQUILIBRIUM</v>
      </c>
    </row>
    <row r="10644">
      <c r="A10644">
        <v>16927</v>
      </c>
      <c r="B10644" t="str">
        <v>2017-11-11</v>
      </c>
      <c r="C10644" t="str">
        <v>Midday</v>
      </c>
      <c r="D10644">
        <v>4</v>
      </c>
      <c r="E10644" t="str">
        <f>IF(MOD(D10644,2)=0,"EVEN","ODD")</f>
        <v>EVEN</v>
      </c>
      <c r="F10644" t="str">
        <f>IF(D10644&lt;=18,"LOW (1-18)","HIGH (19-36)")</f>
        <v>LOW (1-18)</v>
      </c>
      <c r="G10644">
        <f>INT((D10644-1)/6)+1</f>
        <v>1</v>
      </c>
      <c r="H10644">
        <f>MOD(D10644-1,6)+1</f>
        <v>4</v>
      </c>
      <c r="I10644">
        <f>37-D10644</f>
        <v>33</v>
      </c>
      <c r="J10644">
        <f>ABS(D10644-D10645)</f>
        <v>29</v>
      </c>
      <c r="K10644">
        <f>AVERAGE(D10644:D10648)</f>
        <v>4</v>
      </c>
      <c r="L10644">
        <f>AVERAGE(D10644:D10663)</f>
        <v>4</v>
      </c>
      <c r="M10644">
        <f>K10644-L10644</f>
        <v>0</v>
      </c>
      <c r="N10644" t="str">
        <f>IF(K10644&gt;L10644,"HIGH ZONE BIAS",IF(K10644&lt;L10644,"LOW ZONE BIAS","EQUILIBRIUM"))</f>
        <v>EQUILIBRIUM</v>
      </c>
    </row>
    <row r="10645">
      <c r="A10645">
        <v>16926</v>
      </c>
      <c r="B10645" t="str">
        <v>2017-11-11</v>
      </c>
      <c r="C10645" t="str">
        <v>Morning</v>
      </c>
      <c r="D10645">
        <v>33</v>
      </c>
      <c r="E10645" t="str">
        <f>IF(MOD(D10645,2)=0,"EVEN","ODD")</f>
        <v>ODD</v>
      </c>
      <c r="F10645" t="str">
        <f>IF(D10645&lt;=18,"LOW (1-18)","HIGH (19-36)")</f>
        <v>HIGH (19-36)</v>
      </c>
      <c r="G10645">
        <f>INT((D10645-1)/6)+1</f>
        <v>6</v>
      </c>
      <c r="H10645">
        <f>MOD(D10645-1,6)+1</f>
        <v>3</v>
      </c>
      <c r="I10645">
        <f>37-D10645</f>
        <v>4</v>
      </c>
      <c r="J10645">
        <f>ABS(D10645-D10646)</f>
        <v>8</v>
      </c>
      <c r="K10645">
        <f>AVERAGE(D10645:D10649)</f>
        <v>33</v>
      </c>
      <c r="L10645">
        <f>AVERAGE(D10645:D10664)</f>
        <v>33</v>
      </c>
      <c r="M10645">
        <f>K10645-L10645</f>
        <v>0</v>
      </c>
      <c r="N10645" t="str">
        <f>IF(K10645&gt;L10645,"HIGH ZONE BIAS",IF(K10645&lt;L10645,"LOW ZONE BIAS","EQUILIBRIUM"))</f>
        <v>EQUILIBRIUM</v>
      </c>
    </row>
    <row r="10646">
      <c r="A10646">
        <v>16925</v>
      </c>
      <c r="B10646" t="str">
        <v>2017-11-10</v>
      </c>
      <c r="C10646" t="str">
        <v>Evening</v>
      </c>
      <c r="D10646">
        <v>25</v>
      </c>
      <c r="E10646" t="str">
        <f>IF(MOD(D10646,2)=0,"EVEN","ODD")</f>
        <v>ODD</v>
      </c>
      <c r="F10646" t="str">
        <f>IF(D10646&lt;=18,"LOW (1-18)","HIGH (19-36)")</f>
        <v>HIGH (19-36)</v>
      </c>
      <c r="G10646">
        <f>INT((D10646-1)/6)+1</f>
        <v>5</v>
      </c>
      <c r="H10646">
        <f>MOD(D10646-1,6)+1</f>
        <v>1</v>
      </c>
      <c r="I10646">
        <f>37-D10646</f>
        <v>12</v>
      </c>
      <c r="J10646">
        <f>ABS(D10646-D10647)</f>
        <v>13</v>
      </c>
      <c r="K10646">
        <f>AVERAGE(D10646:D10650)</f>
        <v>25</v>
      </c>
      <c r="L10646">
        <f>AVERAGE(D10646:D10665)</f>
        <v>25</v>
      </c>
      <c r="M10646">
        <f>K10646-L10646</f>
        <v>0</v>
      </c>
      <c r="N10646" t="str">
        <f>IF(K10646&gt;L10646,"HIGH ZONE BIAS",IF(K10646&lt;L10646,"LOW ZONE BIAS","EQUILIBRIUM"))</f>
        <v>EQUILIBRIUM</v>
      </c>
    </row>
    <row r="10647">
      <c r="A10647">
        <v>16924</v>
      </c>
      <c r="B10647" t="str">
        <v>2017-11-10</v>
      </c>
      <c r="C10647" t="str">
        <v>Afternoon</v>
      </c>
      <c r="D10647">
        <v>12</v>
      </c>
      <c r="E10647" t="str">
        <f>IF(MOD(D10647,2)=0,"EVEN","ODD")</f>
        <v>EVEN</v>
      </c>
      <c r="F10647" t="str">
        <f>IF(D10647&lt;=18,"LOW (1-18)","HIGH (19-36)")</f>
        <v>LOW (1-18)</v>
      </c>
      <c r="G10647">
        <f>INT((D10647-1)/6)+1</f>
        <v>2</v>
      </c>
      <c r="H10647">
        <f>MOD(D10647-1,6)+1</f>
        <v>6</v>
      </c>
      <c r="I10647">
        <f>37-D10647</f>
        <v>25</v>
      </c>
      <c r="J10647">
        <f>ABS(D10647-D10648)</f>
        <v>19</v>
      </c>
      <c r="K10647">
        <f>AVERAGE(D10647:D10651)</f>
        <v>12</v>
      </c>
      <c r="L10647">
        <f>AVERAGE(D10647:D10666)</f>
        <v>12</v>
      </c>
      <c r="M10647">
        <f>K10647-L10647</f>
        <v>0</v>
      </c>
      <c r="N10647" t="str">
        <f>IF(K10647&gt;L10647,"HIGH ZONE BIAS",IF(K10647&lt;L10647,"LOW ZONE BIAS","EQUILIBRIUM"))</f>
        <v>EQUILIBRIUM</v>
      </c>
    </row>
    <row r="10648">
      <c r="A10648">
        <v>16923</v>
      </c>
      <c r="B10648" t="str">
        <v>2017-11-10</v>
      </c>
      <c r="C10648" t="str">
        <v>Midday</v>
      </c>
      <c r="D10648">
        <v>31</v>
      </c>
      <c r="E10648" t="str">
        <f>IF(MOD(D10648,2)=0,"EVEN","ODD")</f>
        <v>ODD</v>
      </c>
      <c r="F10648" t="str">
        <f>IF(D10648&lt;=18,"LOW (1-18)","HIGH (19-36)")</f>
        <v>HIGH (19-36)</v>
      </c>
      <c r="G10648">
        <f>INT((D10648-1)/6)+1</f>
        <v>6</v>
      </c>
      <c r="H10648">
        <f>MOD(D10648-1,6)+1</f>
        <v>1</v>
      </c>
      <c r="I10648">
        <f>37-D10648</f>
        <v>6</v>
      </c>
      <c r="J10648">
        <f>ABS(D10648-D10649)</f>
        <v>11</v>
      </c>
      <c r="K10648">
        <f>AVERAGE(D10648:D10652)</f>
        <v>31</v>
      </c>
      <c r="L10648">
        <f>AVERAGE(D10648:D10667)</f>
        <v>31</v>
      </c>
      <c r="M10648">
        <f>K10648-L10648</f>
        <v>0</v>
      </c>
      <c r="N10648" t="str">
        <f>IF(K10648&gt;L10648,"HIGH ZONE BIAS",IF(K10648&lt;L10648,"LOW ZONE BIAS","EQUILIBRIUM"))</f>
        <v>EQUILIBRIUM</v>
      </c>
    </row>
    <row r="10649">
      <c r="A10649">
        <v>16922</v>
      </c>
      <c r="B10649" t="str">
        <v>2017-11-10</v>
      </c>
      <c r="C10649" t="str">
        <v>Morning</v>
      </c>
      <c r="D10649">
        <v>20</v>
      </c>
      <c r="E10649" t="str">
        <f>IF(MOD(D10649,2)=0,"EVEN","ODD")</f>
        <v>EVEN</v>
      </c>
      <c r="F10649" t="str">
        <f>IF(D10649&lt;=18,"LOW (1-18)","HIGH (19-36)")</f>
        <v>HIGH (19-36)</v>
      </c>
      <c r="G10649">
        <f>INT((D10649-1)/6)+1</f>
        <v>4</v>
      </c>
      <c r="H10649">
        <f>MOD(D10649-1,6)+1</f>
        <v>2</v>
      </c>
      <c r="I10649">
        <f>37-D10649</f>
        <v>17</v>
      </c>
      <c r="J10649">
        <f>ABS(D10649-D10650)</f>
        <v>15</v>
      </c>
      <c r="K10649">
        <f>AVERAGE(D10649:D10653)</f>
        <v>20</v>
      </c>
      <c r="L10649">
        <f>AVERAGE(D10649:D10668)</f>
        <v>20</v>
      </c>
      <c r="M10649">
        <f>K10649-L10649</f>
        <v>0</v>
      </c>
      <c r="N10649" t="str">
        <f>IF(K10649&gt;L10649,"HIGH ZONE BIAS",IF(K10649&lt;L10649,"LOW ZONE BIAS","EQUILIBRIUM"))</f>
        <v>EQUILIBRIUM</v>
      </c>
    </row>
    <row r="10650">
      <c r="A10650">
        <v>16921</v>
      </c>
      <c r="B10650" t="str">
        <v>2017-11-09</v>
      </c>
      <c r="C10650" t="str">
        <v>Evening</v>
      </c>
      <c r="D10650">
        <v>35</v>
      </c>
      <c r="E10650" t="str">
        <f>IF(MOD(D10650,2)=0,"EVEN","ODD")</f>
        <v>ODD</v>
      </c>
      <c r="F10650" t="str">
        <f>IF(D10650&lt;=18,"LOW (1-18)","HIGH (19-36)")</f>
        <v>HIGH (19-36)</v>
      </c>
      <c r="G10650">
        <f>INT((D10650-1)/6)+1</f>
        <v>6</v>
      </c>
      <c r="H10650">
        <f>MOD(D10650-1,6)+1</f>
        <v>5</v>
      </c>
      <c r="I10650">
        <f>37-D10650</f>
        <v>2</v>
      </c>
      <c r="J10650">
        <f>ABS(D10650-D10651)</f>
        <v>9</v>
      </c>
      <c r="K10650">
        <f>AVERAGE(D10650:D10654)</f>
        <v>35</v>
      </c>
      <c r="L10650">
        <f>AVERAGE(D10650:D10669)</f>
        <v>35</v>
      </c>
      <c r="M10650">
        <f>K10650-L10650</f>
        <v>0</v>
      </c>
      <c r="N10650" t="str">
        <f>IF(K10650&gt;L10650,"HIGH ZONE BIAS",IF(K10650&lt;L10650,"LOW ZONE BIAS","EQUILIBRIUM"))</f>
        <v>EQUILIBRIUM</v>
      </c>
    </row>
    <row r="10651">
      <c r="A10651">
        <v>16920</v>
      </c>
      <c r="B10651" t="str">
        <v>2017-11-09</v>
      </c>
      <c r="C10651" t="str">
        <v>Afternoon</v>
      </c>
      <c r="D10651">
        <v>26</v>
      </c>
      <c r="E10651" t="str">
        <f>IF(MOD(D10651,2)=0,"EVEN","ODD")</f>
        <v>EVEN</v>
      </c>
      <c r="F10651" t="str">
        <f>IF(D10651&lt;=18,"LOW (1-18)","HIGH (19-36)")</f>
        <v>HIGH (19-36)</v>
      </c>
      <c r="G10651">
        <f>INT((D10651-1)/6)+1</f>
        <v>5</v>
      </c>
      <c r="H10651">
        <f>MOD(D10651-1,6)+1</f>
        <v>2</v>
      </c>
      <c r="I10651">
        <f>37-D10651</f>
        <v>11</v>
      </c>
      <c r="J10651">
        <f>ABS(D10651-D10652)</f>
        <v>20</v>
      </c>
      <c r="K10651">
        <f>AVERAGE(D10651:D10655)</f>
        <v>26</v>
      </c>
      <c r="L10651">
        <f>AVERAGE(D10651:D10670)</f>
        <v>26</v>
      </c>
      <c r="M10651">
        <f>K10651-L10651</f>
        <v>0</v>
      </c>
      <c r="N10651" t="str">
        <f>IF(K10651&gt;L10651,"HIGH ZONE BIAS",IF(K10651&lt;L10651,"LOW ZONE BIAS","EQUILIBRIUM"))</f>
        <v>EQUILIBRIUM</v>
      </c>
    </row>
    <row r="10652">
      <c r="A10652">
        <v>16919</v>
      </c>
      <c r="B10652" t="str">
        <v>2017-11-09</v>
      </c>
      <c r="C10652" t="str">
        <v>Midday</v>
      </c>
      <c r="D10652">
        <v>6</v>
      </c>
      <c r="E10652" t="str">
        <f>IF(MOD(D10652,2)=0,"EVEN","ODD")</f>
        <v>EVEN</v>
      </c>
      <c r="F10652" t="str">
        <f>IF(D10652&lt;=18,"LOW (1-18)","HIGH (19-36)")</f>
        <v>LOW (1-18)</v>
      </c>
      <c r="G10652">
        <f>INT((D10652-1)/6)+1</f>
        <v>1</v>
      </c>
      <c r="H10652">
        <f>MOD(D10652-1,6)+1</f>
        <v>6</v>
      </c>
      <c r="I10652">
        <f>37-D10652</f>
        <v>31</v>
      </c>
      <c r="J10652">
        <f>ABS(D10652-D10653)</f>
        <v>5</v>
      </c>
      <c r="K10652">
        <f>AVERAGE(D10652:D10656)</f>
        <v>6</v>
      </c>
      <c r="L10652">
        <f>AVERAGE(D10652:D10671)</f>
        <v>6</v>
      </c>
      <c r="M10652">
        <f>K10652-L10652</f>
        <v>0</v>
      </c>
      <c r="N10652" t="str">
        <f>IF(K10652&gt;L10652,"HIGH ZONE BIAS",IF(K10652&lt;L10652,"LOW ZONE BIAS","EQUILIBRIUM"))</f>
        <v>EQUILIBRIUM</v>
      </c>
    </row>
    <row r="10653">
      <c r="A10653">
        <v>16918</v>
      </c>
      <c r="B10653" t="str">
        <v>2017-11-09</v>
      </c>
      <c r="C10653" t="str">
        <v>Morning</v>
      </c>
      <c r="D10653">
        <v>11</v>
      </c>
      <c r="E10653" t="str">
        <f>IF(MOD(D10653,2)=0,"EVEN","ODD")</f>
        <v>ODD</v>
      </c>
      <c r="F10653" t="str">
        <f>IF(D10653&lt;=18,"LOW (1-18)","HIGH (19-36)")</f>
        <v>LOW (1-18)</v>
      </c>
      <c r="G10653">
        <f>INT((D10653-1)/6)+1</f>
        <v>2</v>
      </c>
      <c r="H10653">
        <f>MOD(D10653-1,6)+1</f>
        <v>5</v>
      </c>
      <c r="I10653">
        <f>37-D10653</f>
        <v>26</v>
      </c>
      <c r="J10653">
        <f>ABS(D10653-D10654)</f>
        <v>21</v>
      </c>
      <c r="K10653">
        <f>AVERAGE(D10653:D10657)</f>
        <v>11</v>
      </c>
      <c r="L10653">
        <f>AVERAGE(D10653:D10672)</f>
        <v>11</v>
      </c>
      <c r="M10653">
        <f>K10653-L10653</f>
        <v>0</v>
      </c>
      <c r="N10653" t="str">
        <f>IF(K10653&gt;L10653,"HIGH ZONE BIAS",IF(K10653&lt;L10653,"LOW ZONE BIAS","EQUILIBRIUM"))</f>
        <v>EQUILIBRIUM</v>
      </c>
    </row>
    <row r="10654">
      <c r="A10654">
        <v>16917</v>
      </c>
      <c r="B10654" t="str">
        <v>2017-11-08</v>
      </c>
      <c r="C10654" t="str">
        <v>Evening</v>
      </c>
      <c r="D10654">
        <v>32</v>
      </c>
      <c r="E10654" t="str">
        <f>IF(MOD(D10654,2)=0,"EVEN","ODD")</f>
        <v>EVEN</v>
      </c>
      <c r="F10654" t="str">
        <f>IF(D10654&lt;=18,"LOW (1-18)","HIGH (19-36)")</f>
        <v>HIGH (19-36)</v>
      </c>
      <c r="G10654">
        <f>INT((D10654-1)/6)+1</f>
        <v>6</v>
      </c>
      <c r="H10654">
        <f>MOD(D10654-1,6)+1</f>
        <v>2</v>
      </c>
      <c r="I10654">
        <f>37-D10654</f>
        <v>5</v>
      </c>
      <c r="J10654">
        <f>ABS(D10654-D10655)</f>
        <v>15</v>
      </c>
      <c r="K10654">
        <f>AVERAGE(D10654:D10658)</f>
        <v>32</v>
      </c>
      <c r="L10654">
        <f>AVERAGE(D10654:D10673)</f>
        <v>32</v>
      </c>
      <c r="M10654">
        <f>K10654-L10654</f>
        <v>0</v>
      </c>
      <c r="N10654" t="str">
        <f>IF(K10654&gt;L10654,"HIGH ZONE BIAS",IF(K10654&lt;L10654,"LOW ZONE BIAS","EQUILIBRIUM"))</f>
        <v>EQUILIBRIUM</v>
      </c>
    </row>
    <row r="10655">
      <c r="A10655">
        <v>16916</v>
      </c>
      <c r="B10655" t="str">
        <v>2017-11-08</v>
      </c>
      <c r="C10655" t="str">
        <v>Afternoon</v>
      </c>
      <c r="D10655">
        <v>17</v>
      </c>
      <c r="E10655" t="str">
        <f>IF(MOD(D10655,2)=0,"EVEN","ODD")</f>
        <v>ODD</v>
      </c>
      <c r="F10655" t="str">
        <f>IF(D10655&lt;=18,"LOW (1-18)","HIGH (19-36)")</f>
        <v>LOW (1-18)</v>
      </c>
      <c r="G10655">
        <f>INT((D10655-1)/6)+1</f>
        <v>3</v>
      </c>
      <c r="H10655">
        <f>MOD(D10655-1,6)+1</f>
        <v>5</v>
      </c>
      <c r="I10655">
        <f>37-D10655</f>
        <v>20</v>
      </c>
      <c r="J10655">
        <f>ABS(D10655-D10656)</f>
        <v>1</v>
      </c>
      <c r="K10655">
        <f>AVERAGE(D10655:D10659)</f>
        <v>17</v>
      </c>
      <c r="L10655">
        <f>AVERAGE(D10655:D10674)</f>
        <v>17</v>
      </c>
      <c r="M10655">
        <f>K10655-L10655</f>
        <v>0</v>
      </c>
      <c r="N10655" t="str">
        <f>IF(K10655&gt;L10655,"HIGH ZONE BIAS",IF(K10655&lt;L10655,"LOW ZONE BIAS","EQUILIBRIUM"))</f>
        <v>EQUILIBRIUM</v>
      </c>
    </row>
    <row r="10656">
      <c r="A10656">
        <v>16915</v>
      </c>
      <c r="B10656" t="str">
        <v>2017-11-08</v>
      </c>
      <c r="C10656" t="str">
        <v>Midday</v>
      </c>
      <c r="D10656">
        <v>16</v>
      </c>
      <c r="E10656" t="str">
        <f>IF(MOD(D10656,2)=0,"EVEN","ODD")</f>
        <v>EVEN</v>
      </c>
      <c r="F10656" t="str">
        <f>IF(D10656&lt;=18,"LOW (1-18)","HIGH (19-36)")</f>
        <v>LOW (1-18)</v>
      </c>
      <c r="G10656">
        <f>INT((D10656-1)/6)+1</f>
        <v>3</v>
      </c>
      <c r="H10656">
        <f>MOD(D10656-1,6)+1</f>
        <v>4</v>
      </c>
      <c r="I10656">
        <f>37-D10656</f>
        <v>21</v>
      </c>
      <c r="J10656">
        <f>ABS(D10656-D10657)</f>
        <v>9</v>
      </c>
      <c r="K10656">
        <f>AVERAGE(D10656:D10660)</f>
        <v>16</v>
      </c>
      <c r="L10656">
        <f>AVERAGE(D10656:D10675)</f>
        <v>16</v>
      </c>
      <c r="M10656">
        <f>K10656-L10656</f>
        <v>0</v>
      </c>
      <c r="N10656" t="str">
        <f>IF(K10656&gt;L10656,"HIGH ZONE BIAS",IF(K10656&lt;L10656,"LOW ZONE BIAS","EQUILIBRIUM"))</f>
        <v>EQUILIBRIUM</v>
      </c>
    </row>
    <row r="10657">
      <c r="A10657">
        <v>16914</v>
      </c>
      <c r="B10657" t="str">
        <v>2017-11-08</v>
      </c>
      <c r="C10657" t="str">
        <v>Morning</v>
      </c>
      <c r="D10657">
        <v>7</v>
      </c>
      <c r="E10657" t="str">
        <f>IF(MOD(D10657,2)=0,"EVEN","ODD")</f>
        <v>ODD</v>
      </c>
      <c r="F10657" t="str">
        <f>IF(D10657&lt;=18,"LOW (1-18)","HIGH (19-36)")</f>
        <v>LOW (1-18)</v>
      </c>
      <c r="G10657">
        <f>INT((D10657-1)/6)+1</f>
        <v>2</v>
      </c>
      <c r="H10657">
        <f>MOD(D10657-1,6)+1</f>
        <v>1</v>
      </c>
      <c r="I10657">
        <f>37-D10657</f>
        <v>30</v>
      </c>
      <c r="J10657">
        <f>ABS(D10657-D10658)</f>
        <v>15</v>
      </c>
      <c r="K10657">
        <f>AVERAGE(D10657:D10661)</f>
        <v>7</v>
      </c>
      <c r="L10657">
        <f>AVERAGE(D10657:D10676)</f>
        <v>7</v>
      </c>
      <c r="M10657">
        <f>K10657-L10657</f>
        <v>0</v>
      </c>
      <c r="N10657" t="str">
        <f>IF(K10657&gt;L10657,"HIGH ZONE BIAS",IF(K10657&lt;L10657,"LOW ZONE BIAS","EQUILIBRIUM"))</f>
        <v>EQUILIBRIUM</v>
      </c>
    </row>
    <row r="10658">
      <c r="A10658">
        <v>16913</v>
      </c>
      <c r="B10658" t="str">
        <v>2017-11-07</v>
      </c>
      <c r="C10658" t="str">
        <v>Evening</v>
      </c>
      <c r="D10658">
        <v>22</v>
      </c>
      <c r="E10658" t="str">
        <f>IF(MOD(D10658,2)=0,"EVEN","ODD")</f>
        <v>EVEN</v>
      </c>
      <c r="F10658" t="str">
        <f>IF(D10658&lt;=18,"LOW (1-18)","HIGH (19-36)")</f>
        <v>HIGH (19-36)</v>
      </c>
      <c r="G10658">
        <f>INT((D10658-1)/6)+1</f>
        <v>4</v>
      </c>
      <c r="H10658">
        <f>MOD(D10658-1,6)+1</f>
        <v>4</v>
      </c>
      <c r="I10658">
        <f>37-D10658</f>
        <v>15</v>
      </c>
      <c r="J10658">
        <f>ABS(D10658-D10659)</f>
        <v>13</v>
      </c>
      <c r="K10658">
        <f>AVERAGE(D10658:D10662)</f>
        <v>22</v>
      </c>
      <c r="L10658">
        <f>AVERAGE(D10658:D10677)</f>
        <v>22</v>
      </c>
      <c r="M10658">
        <f>K10658-L10658</f>
        <v>0</v>
      </c>
      <c r="N10658" t="str">
        <f>IF(K10658&gt;L10658,"HIGH ZONE BIAS",IF(K10658&lt;L10658,"LOW ZONE BIAS","EQUILIBRIUM"))</f>
        <v>EQUILIBRIUM</v>
      </c>
    </row>
    <row r="10659">
      <c r="A10659">
        <v>16912</v>
      </c>
      <c r="B10659" t="str">
        <v>2017-11-07</v>
      </c>
      <c r="C10659" t="str">
        <v>Afternoon</v>
      </c>
      <c r="D10659">
        <v>9</v>
      </c>
      <c r="E10659" t="str">
        <f>IF(MOD(D10659,2)=0,"EVEN","ODD")</f>
        <v>ODD</v>
      </c>
      <c r="F10659" t="str">
        <f>IF(D10659&lt;=18,"LOW (1-18)","HIGH (19-36)")</f>
        <v>LOW (1-18)</v>
      </c>
      <c r="G10659">
        <f>INT((D10659-1)/6)+1</f>
        <v>2</v>
      </c>
      <c r="H10659">
        <f>MOD(D10659-1,6)+1</f>
        <v>3</v>
      </c>
      <c r="I10659">
        <f>37-D10659</f>
        <v>28</v>
      </c>
      <c r="J10659">
        <f>ABS(D10659-D10660)</f>
        <v>2</v>
      </c>
      <c r="K10659">
        <f>AVERAGE(D10659:D10663)</f>
        <v>9</v>
      </c>
      <c r="L10659">
        <f>AVERAGE(D10659:D10678)</f>
        <v>9</v>
      </c>
      <c r="M10659">
        <f>K10659-L10659</f>
        <v>0</v>
      </c>
      <c r="N10659" t="str">
        <f>IF(K10659&gt;L10659,"HIGH ZONE BIAS",IF(K10659&lt;L10659,"LOW ZONE BIAS","EQUILIBRIUM"))</f>
        <v>EQUILIBRIUM</v>
      </c>
    </row>
    <row r="10660">
      <c r="A10660">
        <v>16911</v>
      </c>
      <c r="B10660" t="str">
        <v>2017-11-07</v>
      </c>
      <c r="C10660" t="str">
        <v>Midday</v>
      </c>
      <c r="D10660">
        <v>7</v>
      </c>
      <c r="E10660" t="str">
        <f>IF(MOD(D10660,2)=0,"EVEN","ODD")</f>
        <v>ODD</v>
      </c>
      <c r="F10660" t="str">
        <f>IF(D10660&lt;=18,"LOW (1-18)","HIGH (19-36)")</f>
        <v>LOW (1-18)</v>
      </c>
      <c r="G10660">
        <f>INT((D10660-1)/6)+1</f>
        <v>2</v>
      </c>
      <c r="H10660">
        <f>MOD(D10660-1,6)+1</f>
        <v>1</v>
      </c>
      <c r="I10660">
        <f>37-D10660</f>
        <v>30</v>
      </c>
      <c r="J10660">
        <f>ABS(D10660-D10661)</f>
        <v>16</v>
      </c>
      <c r="K10660">
        <f>AVERAGE(D10660:D10664)</f>
        <v>7</v>
      </c>
      <c r="L10660">
        <f>AVERAGE(D10660:D10679)</f>
        <v>7</v>
      </c>
      <c r="M10660">
        <f>K10660-L10660</f>
        <v>0</v>
      </c>
      <c r="N10660" t="str">
        <f>IF(K10660&gt;L10660,"HIGH ZONE BIAS",IF(K10660&lt;L10660,"LOW ZONE BIAS","EQUILIBRIUM"))</f>
        <v>EQUILIBRIUM</v>
      </c>
    </row>
    <row r="10661">
      <c r="A10661">
        <v>16910</v>
      </c>
      <c r="B10661" t="str">
        <v>2017-11-07</v>
      </c>
      <c r="C10661" t="str">
        <v>Morning</v>
      </c>
      <c r="D10661">
        <v>23</v>
      </c>
      <c r="E10661" t="str">
        <f>IF(MOD(D10661,2)=0,"EVEN","ODD")</f>
        <v>ODD</v>
      </c>
      <c r="F10661" t="str">
        <f>IF(D10661&lt;=18,"LOW (1-18)","HIGH (19-36)")</f>
        <v>HIGH (19-36)</v>
      </c>
      <c r="G10661">
        <f>INT((D10661-1)/6)+1</f>
        <v>4</v>
      </c>
      <c r="H10661">
        <f>MOD(D10661-1,6)+1</f>
        <v>5</v>
      </c>
      <c r="I10661">
        <f>37-D10661</f>
        <v>14</v>
      </c>
      <c r="J10661">
        <f>ABS(D10661-D10662)</f>
        <v>2</v>
      </c>
      <c r="K10661">
        <f>AVERAGE(D10661:D10665)</f>
        <v>23</v>
      </c>
      <c r="L10661">
        <f>AVERAGE(D10661:D10680)</f>
        <v>23</v>
      </c>
      <c r="M10661">
        <f>K10661-L10661</f>
        <v>0</v>
      </c>
      <c r="N10661" t="str">
        <f>IF(K10661&gt;L10661,"HIGH ZONE BIAS",IF(K10661&lt;L10661,"LOW ZONE BIAS","EQUILIBRIUM"))</f>
        <v>EQUILIBRIUM</v>
      </c>
    </row>
    <row r="10662">
      <c r="A10662">
        <v>16909</v>
      </c>
      <c r="B10662" t="str">
        <v>2017-11-06</v>
      </c>
      <c r="C10662" t="str">
        <v>Evening</v>
      </c>
      <c r="D10662">
        <v>25</v>
      </c>
      <c r="E10662" t="str">
        <f>IF(MOD(D10662,2)=0,"EVEN","ODD")</f>
        <v>ODD</v>
      </c>
      <c r="F10662" t="str">
        <f>IF(D10662&lt;=18,"LOW (1-18)","HIGH (19-36)")</f>
        <v>HIGH (19-36)</v>
      </c>
      <c r="G10662">
        <f>INT((D10662-1)/6)+1</f>
        <v>5</v>
      </c>
      <c r="H10662">
        <f>MOD(D10662-1,6)+1</f>
        <v>1</v>
      </c>
      <c r="I10662">
        <f>37-D10662</f>
        <v>12</v>
      </c>
      <c r="J10662">
        <f>ABS(D10662-D10663)</f>
        <v>5</v>
      </c>
      <c r="K10662">
        <f>AVERAGE(D10662:D10666)</f>
        <v>25</v>
      </c>
      <c r="L10662">
        <f>AVERAGE(D10662:D10681)</f>
        <v>25</v>
      </c>
      <c r="M10662">
        <f>K10662-L10662</f>
        <v>0</v>
      </c>
      <c r="N10662" t="str">
        <f>IF(K10662&gt;L10662,"HIGH ZONE BIAS",IF(K10662&lt;L10662,"LOW ZONE BIAS","EQUILIBRIUM"))</f>
        <v>EQUILIBRIUM</v>
      </c>
    </row>
    <row r="10663">
      <c r="A10663">
        <v>16908</v>
      </c>
      <c r="B10663" t="str">
        <v>2017-11-06</v>
      </c>
      <c r="C10663" t="str">
        <v>Afternoon</v>
      </c>
      <c r="D10663">
        <v>30</v>
      </c>
      <c r="E10663" t="str">
        <f>IF(MOD(D10663,2)=0,"EVEN","ODD")</f>
        <v>EVEN</v>
      </c>
      <c r="F10663" t="str">
        <f>IF(D10663&lt;=18,"LOW (1-18)","HIGH (19-36)")</f>
        <v>HIGH (19-36)</v>
      </c>
      <c r="G10663">
        <f>INT((D10663-1)/6)+1</f>
        <v>5</v>
      </c>
      <c r="H10663">
        <f>MOD(D10663-1,6)+1</f>
        <v>6</v>
      </c>
      <c r="I10663">
        <f>37-D10663</f>
        <v>7</v>
      </c>
      <c r="J10663">
        <f>ABS(D10663-D10664)</f>
        <v>21</v>
      </c>
      <c r="K10663">
        <f>AVERAGE(D10663:D10667)</f>
        <v>30</v>
      </c>
      <c r="L10663">
        <f>AVERAGE(D10663:D10682)</f>
        <v>30</v>
      </c>
      <c r="M10663">
        <f>K10663-L10663</f>
        <v>0</v>
      </c>
      <c r="N10663" t="str">
        <f>IF(K10663&gt;L10663,"HIGH ZONE BIAS",IF(K10663&lt;L10663,"LOW ZONE BIAS","EQUILIBRIUM"))</f>
        <v>EQUILIBRIUM</v>
      </c>
    </row>
    <row r="10664">
      <c r="A10664">
        <v>16907</v>
      </c>
      <c r="B10664" t="str">
        <v>2017-11-06</v>
      </c>
      <c r="C10664" t="str">
        <v>Midday</v>
      </c>
      <c r="D10664">
        <v>9</v>
      </c>
      <c r="E10664" t="str">
        <f>IF(MOD(D10664,2)=0,"EVEN","ODD")</f>
        <v>ODD</v>
      </c>
      <c r="F10664" t="str">
        <f>IF(D10664&lt;=18,"LOW (1-18)","HIGH (19-36)")</f>
        <v>LOW (1-18)</v>
      </c>
      <c r="G10664">
        <f>INT((D10664-1)/6)+1</f>
        <v>2</v>
      </c>
      <c r="H10664">
        <f>MOD(D10664-1,6)+1</f>
        <v>3</v>
      </c>
      <c r="I10664">
        <f>37-D10664</f>
        <v>28</v>
      </c>
      <c r="J10664">
        <f>ABS(D10664-D10665)</f>
        <v>26</v>
      </c>
      <c r="K10664">
        <f>AVERAGE(D10664:D10668)</f>
        <v>9</v>
      </c>
      <c r="L10664">
        <f>AVERAGE(D10664:D10683)</f>
        <v>9</v>
      </c>
      <c r="M10664">
        <f>K10664-L10664</f>
        <v>0</v>
      </c>
      <c r="N10664" t="str">
        <f>IF(K10664&gt;L10664,"HIGH ZONE BIAS",IF(K10664&lt;L10664,"LOW ZONE BIAS","EQUILIBRIUM"))</f>
        <v>EQUILIBRIUM</v>
      </c>
    </row>
    <row r="10665">
      <c r="A10665">
        <v>16906</v>
      </c>
      <c r="B10665" t="str">
        <v>2017-11-06</v>
      </c>
      <c r="C10665" t="str">
        <v>Morning</v>
      </c>
      <c r="D10665">
        <v>35</v>
      </c>
      <c r="E10665" t="str">
        <f>IF(MOD(D10665,2)=0,"EVEN","ODD")</f>
        <v>ODD</v>
      </c>
      <c r="F10665" t="str">
        <f>IF(D10665&lt;=18,"LOW (1-18)","HIGH (19-36)")</f>
        <v>HIGH (19-36)</v>
      </c>
      <c r="G10665">
        <f>INT((D10665-1)/6)+1</f>
        <v>6</v>
      </c>
      <c r="H10665">
        <f>MOD(D10665-1,6)+1</f>
        <v>5</v>
      </c>
      <c r="I10665">
        <f>37-D10665</f>
        <v>2</v>
      </c>
      <c r="J10665">
        <f>ABS(D10665-D10666)</f>
        <v>21</v>
      </c>
      <c r="K10665">
        <f>AVERAGE(D10665:D10669)</f>
        <v>35</v>
      </c>
      <c r="L10665">
        <f>AVERAGE(D10665:D10684)</f>
        <v>35</v>
      </c>
      <c r="M10665">
        <f>K10665-L10665</f>
        <v>0</v>
      </c>
      <c r="N10665" t="str">
        <f>IF(K10665&gt;L10665,"HIGH ZONE BIAS",IF(K10665&lt;L10665,"LOW ZONE BIAS","EQUILIBRIUM"))</f>
        <v>EQUILIBRIUM</v>
      </c>
    </row>
    <row r="10666">
      <c r="A10666">
        <v>16905</v>
      </c>
      <c r="B10666" t="str">
        <v>2017-11-04</v>
      </c>
      <c r="C10666" t="str">
        <v>Evening</v>
      </c>
      <c r="D10666">
        <v>14</v>
      </c>
      <c r="E10666" t="str">
        <f>IF(MOD(D10666,2)=0,"EVEN","ODD")</f>
        <v>EVEN</v>
      </c>
      <c r="F10666" t="str">
        <f>IF(D10666&lt;=18,"LOW (1-18)","HIGH (19-36)")</f>
        <v>LOW (1-18)</v>
      </c>
      <c r="G10666">
        <f>INT((D10666-1)/6)+1</f>
        <v>3</v>
      </c>
      <c r="H10666">
        <f>MOD(D10666-1,6)+1</f>
        <v>2</v>
      </c>
      <c r="I10666">
        <f>37-D10666</f>
        <v>23</v>
      </c>
      <c r="J10666">
        <f>ABS(D10666-D10667)</f>
        <v>2</v>
      </c>
      <c r="K10666">
        <f>AVERAGE(D10666:D10670)</f>
        <v>14</v>
      </c>
      <c r="L10666">
        <f>AVERAGE(D10666:D10685)</f>
        <v>14</v>
      </c>
      <c r="M10666">
        <f>K10666-L10666</f>
        <v>0</v>
      </c>
      <c r="N10666" t="str">
        <f>IF(K10666&gt;L10666,"HIGH ZONE BIAS",IF(K10666&lt;L10666,"LOW ZONE BIAS","EQUILIBRIUM"))</f>
        <v>EQUILIBRIUM</v>
      </c>
    </row>
    <row r="10667">
      <c r="A10667">
        <v>16904</v>
      </c>
      <c r="B10667" t="str">
        <v>2017-11-04</v>
      </c>
      <c r="C10667" t="str">
        <v>Afternoon</v>
      </c>
      <c r="D10667">
        <v>16</v>
      </c>
      <c r="E10667" t="str">
        <f>IF(MOD(D10667,2)=0,"EVEN","ODD")</f>
        <v>EVEN</v>
      </c>
      <c r="F10667" t="str">
        <f>IF(D10667&lt;=18,"LOW (1-18)","HIGH (19-36)")</f>
        <v>LOW (1-18)</v>
      </c>
      <c r="G10667">
        <f>INT((D10667-1)/6)+1</f>
        <v>3</v>
      </c>
      <c r="H10667">
        <f>MOD(D10667-1,6)+1</f>
        <v>4</v>
      </c>
      <c r="I10667">
        <f>37-D10667</f>
        <v>21</v>
      </c>
      <c r="J10667">
        <f>ABS(D10667-D10668)</f>
        <v>15</v>
      </c>
      <c r="K10667">
        <f>AVERAGE(D10667:D10671)</f>
        <v>16</v>
      </c>
      <c r="L10667">
        <f>AVERAGE(D10667:D10686)</f>
        <v>16</v>
      </c>
      <c r="M10667">
        <f>K10667-L10667</f>
        <v>0</v>
      </c>
      <c r="N10667" t="str">
        <f>IF(K10667&gt;L10667,"HIGH ZONE BIAS",IF(K10667&lt;L10667,"LOW ZONE BIAS","EQUILIBRIUM"))</f>
        <v>EQUILIBRIUM</v>
      </c>
    </row>
    <row r="10668">
      <c r="A10668">
        <v>16903</v>
      </c>
      <c r="B10668" t="str">
        <v>2017-11-04</v>
      </c>
      <c r="C10668" t="str">
        <v>Midday</v>
      </c>
      <c r="D10668">
        <v>31</v>
      </c>
      <c r="E10668" t="str">
        <f>IF(MOD(D10668,2)=0,"EVEN","ODD")</f>
        <v>ODD</v>
      </c>
      <c r="F10668" t="str">
        <f>IF(D10668&lt;=18,"LOW (1-18)","HIGH (19-36)")</f>
        <v>HIGH (19-36)</v>
      </c>
      <c r="G10668">
        <f>INT((D10668-1)/6)+1</f>
        <v>6</v>
      </c>
      <c r="H10668">
        <f>MOD(D10668-1,6)+1</f>
        <v>1</v>
      </c>
      <c r="I10668">
        <f>37-D10668</f>
        <v>6</v>
      </c>
      <c r="J10668">
        <f>ABS(D10668-D10669)</f>
        <v>0</v>
      </c>
      <c r="K10668">
        <f>AVERAGE(D10668:D10672)</f>
        <v>31</v>
      </c>
      <c r="L10668">
        <f>AVERAGE(D10668:D10687)</f>
        <v>31</v>
      </c>
      <c r="M10668">
        <f>K10668-L10668</f>
        <v>0</v>
      </c>
      <c r="N10668" t="str">
        <f>IF(K10668&gt;L10668,"HIGH ZONE BIAS",IF(K10668&lt;L10668,"LOW ZONE BIAS","EQUILIBRIUM"))</f>
        <v>EQUILIBRIUM</v>
      </c>
    </row>
    <row r="10669">
      <c r="A10669">
        <v>16902</v>
      </c>
      <c r="B10669" t="str">
        <v>2017-11-04</v>
      </c>
      <c r="C10669" t="str">
        <v>Morning</v>
      </c>
      <c r="D10669">
        <v>31</v>
      </c>
      <c r="E10669" t="str">
        <f>IF(MOD(D10669,2)=0,"EVEN","ODD")</f>
        <v>ODD</v>
      </c>
      <c r="F10669" t="str">
        <f>IF(D10669&lt;=18,"LOW (1-18)","HIGH (19-36)")</f>
        <v>HIGH (19-36)</v>
      </c>
      <c r="G10669">
        <f>INT((D10669-1)/6)+1</f>
        <v>6</v>
      </c>
      <c r="H10669">
        <f>MOD(D10669-1,6)+1</f>
        <v>1</v>
      </c>
      <c r="I10669">
        <f>37-D10669</f>
        <v>6</v>
      </c>
      <c r="J10669">
        <f>ABS(D10669-D10670)</f>
        <v>1</v>
      </c>
      <c r="K10669">
        <f>AVERAGE(D10669:D10673)</f>
        <v>31</v>
      </c>
      <c r="L10669">
        <f>AVERAGE(D10669:D10688)</f>
        <v>31</v>
      </c>
      <c r="M10669">
        <f>K10669-L10669</f>
        <v>0</v>
      </c>
      <c r="N10669" t="str">
        <f>IF(K10669&gt;L10669,"HIGH ZONE BIAS",IF(K10669&lt;L10669,"LOW ZONE BIAS","EQUILIBRIUM"))</f>
        <v>EQUILIBRIUM</v>
      </c>
    </row>
    <row r="10670">
      <c r="A10670">
        <v>16901</v>
      </c>
      <c r="B10670" t="str">
        <v>2017-11-03</v>
      </c>
      <c r="C10670" t="str">
        <v>Evening</v>
      </c>
      <c r="D10670">
        <v>32</v>
      </c>
      <c r="E10670" t="str">
        <f>IF(MOD(D10670,2)=0,"EVEN","ODD")</f>
        <v>EVEN</v>
      </c>
      <c r="F10670" t="str">
        <f>IF(D10670&lt;=18,"LOW (1-18)","HIGH (19-36)")</f>
        <v>HIGH (19-36)</v>
      </c>
      <c r="G10670">
        <f>INT((D10670-1)/6)+1</f>
        <v>6</v>
      </c>
      <c r="H10670">
        <f>MOD(D10670-1,6)+1</f>
        <v>2</v>
      </c>
      <c r="I10670">
        <f>37-D10670</f>
        <v>5</v>
      </c>
      <c r="J10670">
        <f>ABS(D10670-D10671)</f>
        <v>3</v>
      </c>
      <c r="K10670">
        <f>AVERAGE(D10670:D10674)</f>
        <v>32</v>
      </c>
      <c r="L10670">
        <f>AVERAGE(D10670:D10689)</f>
        <v>32</v>
      </c>
      <c r="M10670">
        <f>K10670-L10670</f>
        <v>0</v>
      </c>
      <c r="N10670" t="str">
        <f>IF(K10670&gt;L10670,"HIGH ZONE BIAS",IF(K10670&lt;L10670,"LOW ZONE BIAS","EQUILIBRIUM"))</f>
        <v>EQUILIBRIUM</v>
      </c>
    </row>
    <row r="10671">
      <c r="A10671">
        <v>16900</v>
      </c>
      <c r="B10671" t="str">
        <v>2017-11-03</v>
      </c>
      <c r="C10671" t="str">
        <v>Afternoon</v>
      </c>
      <c r="D10671">
        <v>35</v>
      </c>
      <c r="E10671" t="str">
        <f>IF(MOD(D10671,2)=0,"EVEN","ODD")</f>
        <v>ODD</v>
      </c>
      <c r="F10671" t="str">
        <f>IF(D10671&lt;=18,"LOW (1-18)","HIGH (19-36)")</f>
        <v>HIGH (19-36)</v>
      </c>
      <c r="G10671">
        <f>INT((D10671-1)/6)+1</f>
        <v>6</v>
      </c>
      <c r="H10671">
        <f>MOD(D10671-1,6)+1</f>
        <v>5</v>
      </c>
      <c r="I10671">
        <f>37-D10671</f>
        <v>2</v>
      </c>
      <c r="J10671">
        <f>ABS(D10671-D10672)</f>
        <v>2</v>
      </c>
      <c r="K10671">
        <f>AVERAGE(D10671:D10675)</f>
        <v>35</v>
      </c>
      <c r="L10671">
        <f>AVERAGE(D10671:D10690)</f>
        <v>35</v>
      </c>
      <c r="M10671">
        <f>K10671-L10671</f>
        <v>0</v>
      </c>
      <c r="N10671" t="str">
        <f>IF(K10671&gt;L10671,"HIGH ZONE BIAS",IF(K10671&lt;L10671,"LOW ZONE BIAS","EQUILIBRIUM"))</f>
        <v>EQUILIBRIUM</v>
      </c>
    </row>
    <row r="10672">
      <c r="A10672">
        <v>16899</v>
      </c>
      <c r="B10672" t="str">
        <v>2017-11-03</v>
      </c>
      <c r="C10672" t="str">
        <v>Midday</v>
      </c>
      <c r="D10672">
        <v>33</v>
      </c>
      <c r="E10672" t="str">
        <f>IF(MOD(D10672,2)=0,"EVEN","ODD")</f>
        <v>ODD</v>
      </c>
      <c r="F10672" t="str">
        <f>IF(D10672&lt;=18,"LOW (1-18)","HIGH (19-36)")</f>
        <v>HIGH (19-36)</v>
      </c>
      <c r="G10672">
        <f>INT((D10672-1)/6)+1</f>
        <v>6</v>
      </c>
      <c r="H10672">
        <f>MOD(D10672-1,6)+1</f>
        <v>3</v>
      </c>
      <c r="I10672">
        <f>37-D10672</f>
        <v>4</v>
      </c>
      <c r="J10672">
        <f>ABS(D10672-D10673)</f>
        <v>9</v>
      </c>
      <c r="K10672">
        <f>AVERAGE(D10672:D10676)</f>
        <v>33</v>
      </c>
      <c r="L10672">
        <f>AVERAGE(D10672:D10691)</f>
        <v>33</v>
      </c>
      <c r="M10672">
        <f>K10672-L10672</f>
        <v>0</v>
      </c>
      <c r="N10672" t="str">
        <f>IF(K10672&gt;L10672,"HIGH ZONE BIAS",IF(K10672&lt;L10672,"LOW ZONE BIAS","EQUILIBRIUM"))</f>
        <v>EQUILIBRIUM</v>
      </c>
    </row>
    <row r="10673">
      <c r="A10673">
        <v>16898</v>
      </c>
      <c r="B10673" t="str">
        <v>2017-11-03</v>
      </c>
      <c r="C10673" t="str">
        <v>Morning</v>
      </c>
      <c r="D10673">
        <v>24</v>
      </c>
      <c r="E10673" t="str">
        <f>IF(MOD(D10673,2)=0,"EVEN","ODD")</f>
        <v>EVEN</v>
      </c>
      <c r="F10673" t="str">
        <f>IF(D10673&lt;=18,"LOW (1-18)","HIGH (19-36)")</f>
        <v>HIGH (19-36)</v>
      </c>
      <c r="G10673">
        <f>INT((D10673-1)/6)+1</f>
        <v>4</v>
      </c>
      <c r="H10673">
        <f>MOD(D10673-1,6)+1</f>
        <v>6</v>
      </c>
      <c r="I10673">
        <f>37-D10673</f>
        <v>13</v>
      </c>
      <c r="J10673">
        <f>ABS(D10673-D10674)</f>
        <v>6</v>
      </c>
      <c r="K10673">
        <f>AVERAGE(D10673:D10677)</f>
        <v>24</v>
      </c>
      <c r="L10673">
        <f>AVERAGE(D10673:D10692)</f>
        <v>24</v>
      </c>
      <c r="M10673">
        <f>K10673-L10673</f>
        <v>0</v>
      </c>
      <c r="N10673" t="str">
        <f>IF(K10673&gt;L10673,"HIGH ZONE BIAS",IF(K10673&lt;L10673,"LOW ZONE BIAS","EQUILIBRIUM"))</f>
        <v>EQUILIBRIUM</v>
      </c>
    </row>
    <row r="10674">
      <c r="A10674">
        <v>16897</v>
      </c>
      <c r="B10674" t="str">
        <v>2017-11-02</v>
      </c>
      <c r="C10674" t="str">
        <v>Evening</v>
      </c>
      <c r="D10674">
        <v>18</v>
      </c>
      <c r="E10674" t="str">
        <f>IF(MOD(D10674,2)=0,"EVEN","ODD")</f>
        <v>EVEN</v>
      </c>
      <c r="F10674" t="str">
        <f>IF(D10674&lt;=18,"LOW (1-18)","HIGH (19-36)")</f>
        <v>LOW (1-18)</v>
      </c>
      <c r="G10674">
        <f>INT((D10674-1)/6)+1</f>
        <v>3</v>
      </c>
      <c r="H10674">
        <f>MOD(D10674-1,6)+1</f>
        <v>6</v>
      </c>
      <c r="I10674">
        <f>37-D10674</f>
        <v>19</v>
      </c>
      <c r="J10674">
        <f>ABS(D10674-D10675)</f>
        <v>1</v>
      </c>
      <c r="K10674">
        <f>AVERAGE(D10674:D10678)</f>
        <v>18</v>
      </c>
      <c r="L10674">
        <f>AVERAGE(D10674:D10693)</f>
        <v>18</v>
      </c>
      <c r="M10674">
        <f>K10674-L10674</f>
        <v>0</v>
      </c>
      <c r="N10674" t="str">
        <f>IF(K10674&gt;L10674,"HIGH ZONE BIAS",IF(K10674&lt;L10674,"LOW ZONE BIAS","EQUILIBRIUM"))</f>
        <v>EQUILIBRIUM</v>
      </c>
    </row>
    <row r="10675">
      <c r="A10675">
        <v>16896</v>
      </c>
      <c r="B10675" t="str">
        <v>2017-11-02</v>
      </c>
      <c r="C10675" t="str">
        <v>Afternoon</v>
      </c>
      <c r="D10675">
        <v>17</v>
      </c>
      <c r="E10675" t="str">
        <f>IF(MOD(D10675,2)=0,"EVEN","ODD")</f>
        <v>ODD</v>
      </c>
      <c r="F10675" t="str">
        <f>IF(D10675&lt;=18,"LOW (1-18)","HIGH (19-36)")</f>
        <v>LOW (1-18)</v>
      </c>
      <c r="G10675">
        <f>INT((D10675-1)/6)+1</f>
        <v>3</v>
      </c>
      <c r="H10675">
        <f>MOD(D10675-1,6)+1</f>
        <v>5</v>
      </c>
      <c r="I10675">
        <f>37-D10675</f>
        <v>20</v>
      </c>
      <c r="J10675">
        <f>ABS(D10675-D10676)</f>
        <v>18</v>
      </c>
      <c r="K10675">
        <f>AVERAGE(D10675:D10679)</f>
        <v>17</v>
      </c>
      <c r="L10675">
        <f>AVERAGE(D10675:D10694)</f>
        <v>17</v>
      </c>
      <c r="M10675">
        <f>K10675-L10675</f>
        <v>0</v>
      </c>
      <c r="N10675" t="str">
        <f>IF(K10675&gt;L10675,"HIGH ZONE BIAS",IF(K10675&lt;L10675,"LOW ZONE BIAS","EQUILIBRIUM"))</f>
        <v>EQUILIBRIUM</v>
      </c>
    </row>
    <row r="10676">
      <c r="A10676">
        <v>16895</v>
      </c>
      <c r="B10676" t="str">
        <v>2017-11-02</v>
      </c>
      <c r="C10676" t="str">
        <v>Midday</v>
      </c>
      <c r="D10676">
        <v>35</v>
      </c>
      <c r="E10676" t="str">
        <f>IF(MOD(D10676,2)=0,"EVEN","ODD")</f>
        <v>ODD</v>
      </c>
      <c r="F10676" t="str">
        <f>IF(D10676&lt;=18,"LOW (1-18)","HIGH (19-36)")</f>
        <v>HIGH (19-36)</v>
      </c>
      <c r="G10676">
        <f>INT((D10676-1)/6)+1</f>
        <v>6</v>
      </c>
      <c r="H10676">
        <f>MOD(D10676-1,6)+1</f>
        <v>5</v>
      </c>
      <c r="I10676">
        <f>37-D10676</f>
        <v>2</v>
      </c>
      <c r="J10676">
        <f>ABS(D10676-D10677)</f>
        <v>5</v>
      </c>
      <c r="K10676">
        <f>AVERAGE(D10676:D10680)</f>
        <v>35</v>
      </c>
      <c r="L10676">
        <f>AVERAGE(D10676:D10695)</f>
        <v>35</v>
      </c>
      <c r="M10676">
        <f>K10676-L10676</f>
        <v>0</v>
      </c>
      <c r="N10676" t="str">
        <f>IF(K10676&gt;L10676,"HIGH ZONE BIAS",IF(K10676&lt;L10676,"LOW ZONE BIAS","EQUILIBRIUM"))</f>
        <v>EQUILIBRIUM</v>
      </c>
    </row>
    <row r="10677">
      <c r="A10677">
        <v>16894</v>
      </c>
      <c r="B10677" t="str">
        <v>2017-11-02</v>
      </c>
      <c r="C10677" t="str">
        <v>Morning</v>
      </c>
      <c r="D10677">
        <v>30</v>
      </c>
      <c r="E10677" t="str">
        <f>IF(MOD(D10677,2)=0,"EVEN","ODD")</f>
        <v>EVEN</v>
      </c>
      <c r="F10677" t="str">
        <f>IF(D10677&lt;=18,"LOW (1-18)","HIGH (19-36)")</f>
        <v>HIGH (19-36)</v>
      </c>
      <c r="G10677">
        <f>INT((D10677-1)/6)+1</f>
        <v>5</v>
      </c>
      <c r="H10677">
        <f>MOD(D10677-1,6)+1</f>
        <v>6</v>
      </c>
      <c r="I10677">
        <f>37-D10677</f>
        <v>7</v>
      </c>
      <c r="J10677">
        <f>ABS(D10677-D10678)</f>
        <v>5</v>
      </c>
      <c r="K10677">
        <f>AVERAGE(D10677:D10681)</f>
        <v>30</v>
      </c>
      <c r="L10677">
        <f>AVERAGE(D10677:D10696)</f>
        <v>30</v>
      </c>
      <c r="M10677">
        <f>K10677-L10677</f>
        <v>0</v>
      </c>
      <c r="N10677" t="str">
        <f>IF(K10677&gt;L10677,"HIGH ZONE BIAS",IF(K10677&lt;L10677,"LOW ZONE BIAS","EQUILIBRIUM"))</f>
        <v>EQUILIBRIUM</v>
      </c>
    </row>
    <row r="10678">
      <c r="A10678">
        <v>16893</v>
      </c>
      <c r="B10678" t="str">
        <v>2017-11-01</v>
      </c>
      <c r="C10678" t="str">
        <v>Evening</v>
      </c>
      <c r="D10678">
        <v>35</v>
      </c>
      <c r="E10678" t="str">
        <f>IF(MOD(D10678,2)=0,"EVEN","ODD")</f>
        <v>ODD</v>
      </c>
      <c r="F10678" t="str">
        <f>IF(D10678&lt;=18,"LOW (1-18)","HIGH (19-36)")</f>
        <v>HIGH (19-36)</v>
      </c>
      <c r="G10678">
        <f>INT((D10678-1)/6)+1</f>
        <v>6</v>
      </c>
      <c r="H10678">
        <f>MOD(D10678-1,6)+1</f>
        <v>5</v>
      </c>
      <c r="I10678">
        <f>37-D10678</f>
        <v>2</v>
      </c>
      <c r="J10678">
        <f>ABS(D10678-D10679)</f>
        <v>32</v>
      </c>
      <c r="K10678">
        <f>AVERAGE(D10678:D10682)</f>
        <v>35</v>
      </c>
      <c r="L10678">
        <f>AVERAGE(D10678:D10697)</f>
        <v>35</v>
      </c>
      <c r="M10678">
        <f>K10678-L10678</f>
        <v>0</v>
      </c>
      <c r="N10678" t="str">
        <f>IF(K10678&gt;L10678,"HIGH ZONE BIAS",IF(K10678&lt;L10678,"LOW ZONE BIAS","EQUILIBRIUM"))</f>
        <v>EQUILIBRIUM</v>
      </c>
    </row>
    <row r="10679">
      <c r="A10679">
        <v>16892</v>
      </c>
      <c r="B10679" t="str">
        <v>2017-11-01</v>
      </c>
      <c r="C10679" t="str">
        <v>Afternoon</v>
      </c>
      <c r="D10679">
        <v>3</v>
      </c>
      <c r="E10679" t="str">
        <f>IF(MOD(D10679,2)=0,"EVEN","ODD")</f>
        <v>ODD</v>
      </c>
      <c r="F10679" t="str">
        <f>IF(D10679&lt;=18,"LOW (1-18)","HIGH (19-36)")</f>
        <v>LOW (1-18)</v>
      </c>
      <c r="G10679">
        <f>INT((D10679-1)/6)+1</f>
        <v>1</v>
      </c>
      <c r="H10679">
        <f>MOD(D10679-1,6)+1</f>
        <v>3</v>
      </c>
      <c r="I10679">
        <f>37-D10679</f>
        <v>34</v>
      </c>
      <c r="J10679">
        <f>ABS(D10679-D10680)</f>
        <v>29</v>
      </c>
      <c r="K10679">
        <f>AVERAGE(D10679:D10683)</f>
        <v>3</v>
      </c>
      <c r="L10679">
        <f>AVERAGE(D10679:D10698)</f>
        <v>3</v>
      </c>
      <c r="M10679">
        <f>K10679-L10679</f>
        <v>0</v>
      </c>
      <c r="N10679" t="str">
        <f>IF(K10679&gt;L10679,"HIGH ZONE BIAS",IF(K10679&lt;L10679,"LOW ZONE BIAS","EQUILIBRIUM"))</f>
        <v>EQUILIBRIUM</v>
      </c>
    </row>
    <row r="10680">
      <c r="A10680">
        <v>16891</v>
      </c>
      <c r="B10680" t="str">
        <v>2017-11-01</v>
      </c>
      <c r="C10680" t="str">
        <v>Midday</v>
      </c>
      <c r="D10680">
        <v>32</v>
      </c>
      <c r="E10680" t="str">
        <f>IF(MOD(D10680,2)=0,"EVEN","ODD")</f>
        <v>EVEN</v>
      </c>
      <c r="F10680" t="str">
        <f>IF(D10680&lt;=18,"LOW (1-18)","HIGH (19-36)")</f>
        <v>HIGH (19-36)</v>
      </c>
      <c r="G10680">
        <f>INT((D10680-1)/6)+1</f>
        <v>6</v>
      </c>
      <c r="H10680">
        <f>MOD(D10680-1,6)+1</f>
        <v>2</v>
      </c>
      <c r="I10680">
        <f>37-D10680</f>
        <v>5</v>
      </c>
      <c r="J10680">
        <f>ABS(D10680-D10681)</f>
        <v>19</v>
      </c>
      <c r="K10680">
        <f>AVERAGE(D10680:D10684)</f>
        <v>32</v>
      </c>
      <c r="L10680">
        <f>AVERAGE(D10680:D10699)</f>
        <v>32</v>
      </c>
      <c r="M10680">
        <f>K10680-L10680</f>
        <v>0</v>
      </c>
      <c r="N10680" t="str">
        <f>IF(K10680&gt;L10680,"HIGH ZONE BIAS",IF(K10680&lt;L10680,"LOW ZONE BIAS","EQUILIBRIUM"))</f>
        <v>EQUILIBRIUM</v>
      </c>
    </row>
    <row r="10681">
      <c r="A10681">
        <v>16890</v>
      </c>
      <c r="B10681" t="str">
        <v>2017-11-01</v>
      </c>
      <c r="C10681" t="str">
        <v>Morning</v>
      </c>
      <c r="D10681">
        <v>13</v>
      </c>
      <c r="E10681" t="str">
        <f>IF(MOD(D10681,2)=0,"EVEN","ODD")</f>
        <v>ODD</v>
      </c>
      <c r="F10681" t="str">
        <f>IF(D10681&lt;=18,"LOW (1-18)","HIGH (19-36)")</f>
        <v>LOW (1-18)</v>
      </c>
      <c r="G10681">
        <f>INT((D10681-1)/6)+1</f>
        <v>3</v>
      </c>
      <c r="H10681">
        <f>MOD(D10681-1,6)+1</f>
        <v>1</v>
      </c>
      <c r="I10681">
        <f>37-D10681</f>
        <v>24</v>
      </c>
      <c r="J10681">
        <f>ABS(D10681-D10682)</f>
        <v>11</v>
      </c>
      <c r="K10681">
        <f>AVERAGE(D10681:D10685)</f>
        <v>13</v>
      </c>
      <c r="L10681">
        <f>AVERAGE(D10681:D10700)</f>
        <v>13</v>
      </c>
      <c r="M10681">
        <f>K10681-L10681</f>
        <v>0</v>
      </c>
      <c r="N10681" t="str">
        <f>IF(K10681&gt;L10681,"HIGH ZONE BIAS",IF(K10681&lt;L10681,"LOW ZONE BIAS","EQUILIBRIUM"))</f>
        <v>EQUILIBRIUM</v>
      </c>
    </row>
    <row r="10682">
      <c r="A10682">
        <v>16889</v>
      </c>
      <c r="B10682" t="str">
        <v>2017-10-31</v>
      </c>
      <c r="C10682" t="str">
        <v>Evening</v>
      </c>
      <c r="D10682">
        <v>2</v>
      </c>
      <c r="E10682" t="str">
        <f>IF(MOD(D10682,2)=0,"EVEN","ODD")</f>
        <v>EVEN</v>
      </c>
      <c r="F10682" t="str">
        <f>IF(D10682&lt;=18,"LOW (1-18)","HIGH (19-36)")</f>
        <v>LOW (1-18)</v>
      </c>
      <c r="G10682">
        <f>INT((D10682-1)/6)+1</f>
        <v>1</v>
      </c>
      <c r="H10682">
        <f>MOD(D10682-1,6)+1</f>
        <v>2</v>
      </c>
      <c r="I10682">
        <f>37-D10682</f>
        <v>35</v>
      </c>
      <c r="J10682">
        <f>ABS(D10682-D10683)</f>
        <v>24</v>
      </c>
      <c r="K10682">
        <f>AVERAGE(D10682:D10686)</f>
        <v>2</v>
      </c>
      <c r="L10682">
        <f>AVERAGE(D10682:D10701)</f>
        <v>2</v>
      </c>
      <c r="M10682">
        <f>K10682-L10682</f>
        <v>0</v>
      </c>
      <c r="N10682" t="str">
        <f>IF(K10682&gt;L10682,"HIGH ZONE BIAS",IF(K10682&lt;L10682,"LOW ZONE BIAS","EQUILIBRIUM"))</f>
        <v>EQUILIBRIUM</v>
      </c>
    </row>
    <row r="10683">
      <c r="A10683">
        <v>16888</v>
      </c>
      <c r="B10683" t="str">
        <v>2017-10-31</v>
      </c>
      <c r="C10683" t="str">
        <v>Afternoon</v>
      </c>
      <c r="D10683">
        <v>26</v>
      </c>
      <c r="E10683" t="str">
        <f>IF(MOD(D10683,2)=0,"EVEN","ODD")</f>
        <v>EVEN</v>
      </c>
      <c r="F10683" t="str">
        <f>IF(D10683&lt;=18,"LOW (1-18)","HIGH (19-36)")</f>
        <v>HIGH (19-36)</v>
      </c>
      <c r="G10683">
        <f>INT((D10683-1)/6)+1</f>
        <v>5</v>
      </c>
      <c r="H10683">
        <f>MOD(D10683-1,6)+1</f>
        <v>2</v>
      </c>
      <c r="I10683">
        <f>37-D10683</f>
        <v>11</v>
      </c>
      <c r="J10683">
        <f>ABS(D10683-D10684)</f>
        <v>3</v>
      </c>
      <c r="K10683">
        <f>AVERAGE(D10683:D10687)</f>
        <v>26</v>
      </c>
      <c r="L10683">
        <f>AVERAGE(D10683:D10702)</f>
        <v>26</v>
      </c>
      <c r="M10683">
        <f>K10683-L10683</f>
        <v>0</v>
      </c>
      <c r="N10683" t="str">
        <f>IF(K10683&gt;L10683,"HIGH ZONE BIAS",IF(K10683&lt;L10683,"LOW ZONE BIAS","EQUILIBRIUM"))</f>
        <v>EQUILIBRIUM</v>
      </c>
    </row>
    <row r="10684">
      <c r="A10684">
        <v>16887</v>
      </c>
      <c r="B10684" t="str">
        <v>2017-10-31</v>
      </c>
      <c r="C10684" t="str">
        <v>Midday</v>
      </c>
      <c r="D10684">
        <v>23</v>
      </c>
      <c r="E10684" t="str">
        <f>IF(MOD(D10684,2)=0,"EVEN","ODD")</f>
        <v>ODD</v>
      </c>
      <c r="F10684" t="str">
        <f>IF(D10684&lt;=18,"LOW (1-18)","HIGH (19-36)")</f>
        <v>HIGH (19-36)</v>
      </c>
      <c r="G10684">
        <f>INT((D10684-1)/6)+1</f>
        <v>4</v>
      </c>
      <c r="H10684">
        <f>MOD(D10684-1,6)+1</f>
        <v>5</v>
      </c>
      <c r="I10684">
        <f>37-D10684</f>
        <v>14</v>
      </c>
      <c r="J10684">
        <f>ABS(D10684-D10685)</f>
        <v>22</v>
      </c>
      <c r="K10684">
        <f>AVERAGE(D10684:D10688)</f>
        <v>23</v>
      </c>
      <c r="L10684">
        <f>AVERAGE(D10684:D10703)</f>
        <v>23</v>
      </c>
      <c r="M10684">
        <f>K10684-L10684</f>
        <v>0</v>
      </c>
      <c r="N10684" t="str">
        <f>IF(K10684&gt;L10684,"HIGH ZONE BIAS",IF(K10684&lt;L10684,"LOW ZONE BIAS","EQUILIBRIUM"))</f>
        <v>EQUILIBRIUM</v>
      </c>
    </row>
    <row r="10685">
      <c r="A10685">
        <v>16886</v>
      </c>
      <c r="B10685" t="str">
        <v>2017-10-31</v>
      </c>
      <c r="C10685" t="str">
        <v>Morning</v>
      </c>
      <c r="D10685">
        <v>1</v>
      </c>
      <c r="E10685" t="str">
        <f>IF(MOD(D10685,2)=0,"EVEN","ODD")</f>
        <v>ODD</v>
      </c>
      <c r="F10685" t="str">
        <f>IF(D10685&lt;=18,"LOW (1-18)","HIGH (19-36)")</f>
        <v>LOW (1-18)</v>
      </c>
      <c r="G10685">
        <f>INT((D10685-1)/6)+1</f>
        <v>1</v>
      </c>
      <c r="H10685">
        <f>MOD(D10685-1,6)+1</f>
        <v>1</v>
      </c>
      <c r="I10685">
        <f>37-D10685</f>
        <v>36</v>
      </c>
      <c r="J10685">
        <f>ABS(D10685-D10686)</f>
        <v>11</v>
      </c>
      <c r="K10685">
        <f>AVERAGE(D10685:D10689)</f>
        <v>1</v>
      </c>
      <c r="L10685">
        <f>AVERAGE(D10685:D10704)</f>
        <v>1</v>
      </c>
      <c r="M10685">
        <f>K10685-L10685</f>
        <v>0</v>
      </c>
      <c r="N10685" t="str">
        <f>IF(K10685&gt;L10685,"HIGH ZONE BIAS",IF(K10685&lt;L10685,"LOW ZONE BIAS","EQUILIBRIUM"))</f>
        <v>EQUILIBRIUM</v>
      </c>
    </row>
    <row r="10686">
      <c r="A10686">
        <v>16885</v>
      </c>
      <c r="B10686" t="str">
        <v>2017-10-30</v>
      </c>
      <c r="C10686" t="str">
        <v>Evening</v>
      </c>
      <c r="D10686">
        <v>12</v>
      </c>
      <c r="E10686" t="str">
        <f>IF(MOD(D10686,2)=0,"EVEN","ODD")</f>
        <v>EVEN</v>
      </c>
      <c r="F10686" t="str">
        <f>IF(D10686&lt;=18,"LOW (1-18)","HIGH (19-36)")</f>
        <v>LOW (1-18)</v>
      </c>
      <c r="G10686">
        <f>INT((D10686-1)/6)+1</f>
        <v>2</v>
      </c>
      <c r="H10686">
        <f>MOD(D10686-1,6)+1</f>
        <v>6</v>
      </c>
      <c r="I10686">
        <f>37-D10686</f>
        <v>25</v>
      </c>
      <c r="J10686">
        <f>ABS(D10686-D10687)</f>
        <v>4</v>
      </c>
      <c r="K10686">
        <f>AVERAGE(D10686:D10690)</f>
        <v>12</v>
      </c>
      <c r="L10686">
        <f>AVERAGE(D10686:D10705)</f>
        <v>12</v>
      </c>
      <c r="M10686">
        <f>K10686-L10686</f>
        <v>0</v>
      </c>
      <c r="N10686" t="str">
        <f>IF(K10686&gt;L10686,"HIGH ZONE BIAS",IF(K10686&lt;L10686,"LOW ZONE BIAS","EQUILIBRIUM"))</f>
        <v>EQUILIBRIUM</v>
      </c>
    </row>
    <row r="10687">
      <c r="A10687">
        <v>16884</v>
      </c>
      <c r="B10687" t="str">
        <v>2017-10-30</v>
      </c>
      <c r="C10687" t="str">
        <v>Afternoon</v>
      </c>
      <c r="D10687">
        <v>8</v>
      </c>
      <c r="E10687" t="str">
        <f>IF(MOD(D10687,2)=0,"EVEN","ODD")</f>
        <v>EVEN</v>
      </c>
      <c r="F10687" t="str">
        <f>IF(D10687&lt;=18,"LOW (1-18)","HIGH (19-36)")</f>
        <v>LOW (1-18)</v>
      </c>
      <c r="G10687">
        <f>INT((D10687-1)/6)+1</f>
        <v>2</v>
      </c>
      <c r="H10687">
        <f>MOD(D10687-1,6)+1</f>
        <v>2</v>
      </c>
      <c r="I10687">
        <f>37-D10687</f>
        <v>29</v>
      </c>
      <c r="J10687">
        <f>ABS(D10687-D10688)</f>
        <v>5</v>
      </c>
      <c r="K10687">
        <f>AVERAGE(D10687:D10691)</f>
        <v>8</v>
      </c>
      <c r="L10687">
        <f>AVERAGE(D10687:D10706)</f>
        <v>8</v>
      </c>
      <c r="M10687">
        <f>K10687-L10687</f>
        <v>0</v>
      </c>
      <c r="N10687" t="str">
        <f>IF(K10687&gt;L10687,"HIGH ZONE BIAS",IF(K10687&lt;L10687,"LOW ZONE BIAS","EQUILIBRIUM"))</f>
        <v>EQUILIBRIUM</v>
      </c>
    </row>
    <row r="10688">
      <c r="A10688">
        <v>16883</v>
      </c>
      <c r="B10688" t="str">
        <v>2017-10-30</v>
      </c>
      <c r="C10688" t="str">
        <v>Midday</v>
      </c>
      <c r="D10688">
        <v>3</v>
      </c>
      <c r="E10688" t="str">
        <f>IF(MOD(D10688,2)=0,"EVEN","ODD")</f>
        <v>ODD</v>
      </c>
      <c r="F10688" t="str">
        <f>IF(D10688&lt;=18,"LOW (1-18)","HIGH (19-36)")</f>
        <v>LOW (1-18)</v>
      </c>
      <c r="G10688">
        <f>INT((D10688-1)/6)+1</f>
        <v>1</v>
      </c>
      <c r="H10688">
        <f>MOD(D10688-1,6)+1</f>
        <v>3</v>
      </c>
      <c r="I10688">
        <f>37-D10688</f>
        <v>34</v>
      </c>
      <c r="J10688">
        <f>ABS(D10688-D10689)</f>
        <v>31</v>
      </c>
      <c r="K10688">
        <f>AVERAGE(D10688:D10692)</f>
        <v>3</v>
      </c>
      <c r="L10688">
        <f>AVERAGE(D10688:D10707)</f>
        <v>3</v>
      </c>
      <c r="M10688">
        <f>K10688-L10688</f>
        <v>0</v>
      </c>
      <c r="N10688" t="str">
        <f>IF(K10688&gt;L10688,"HIGH ZONE BIAS",IF(K10688&lt;L10688,"LOW ZONE BIAS","EQUILIBRIUM"))</f>
        <v>EQUILIBRIUM</v>
      </c>
    </row>
    <row r="10689">
      <c r="A10689">
        <v>16882</v>
      </c>
      <c r="B10689" t="str">
        <v>2017-10-30</v>
      </c>
      <c r="C10689" t="str">
        <v>Morning</v>
      </c>
      <c r="D10689">
        <v>34</v>
      </c>
      <c r="E10689" t="str">
        <f>IF(MOD(D10689,2)=0,"EVEN","ODD")</f>
        <v>EVEN</v>
      </c>
      <c r="F10689" t="str">
        <f>IF(D10689&lt;=18,"LOW (1-18)","HIGH (19-36)")</f>
        <v>HIGH (19-36)</v>
      </c>
      <c r="G10689">
        <f>INT((D10689-1)/6)+1</f>
        <v>6</v>
      </c>
      <c r="H10689">
        <f>MOD(D10689-1,6)+1</f>
        <v>4</v>
      </c>
      <c r="I10689">
        <f>37-D10689</f>
        <v>3</v>
      </c>
      <c r="J10689">
        <f>ABS(D10689-D10690)</f>
        <v>1</v>
      </c>
      <c r="K10689">
        <f>AVERAGE(D10689:D10693)</f>
        <v>34</v>
      </c>
      <c r="L10689">
        <f>AVERAGE(D10689:D10708)</f>
        <v>34</v>
      </c>
      <c r="M10689">
        <f>K10689-L10689</f>
        <v>0</v>
      </c>
      <c r="N10689" t="str">
        <f>IF(K10689&gt;L10689,"HIGH ZONE BIAS",IF(K10689&lt;L10689,"LOW ZONE BIAS","EQUILIBRIUM"))</f>
        <v>EQUILIBRIUM</v>
      </c>
    </row>
    <row r="10690">
      <c r="A10690">
        <v>16881</v>
      </c>
      <c r="B10690" t="str">
        <v>2017-10-28</v>
      </c>
      <c r="C10690" t="str">
        <v>Evening</v>
      </c>
      <c r="D10690">
        <v>33</v>
      </c>
      <c r="E10690" t="str">
        <f>IF(MOD(D10690,2)=0,"EVEN","ODD")</f>
        <v>ODD</v>
      </c>
      <c r="F10690" t="str">
        <f>IF(D10690&lt;=18,"LOW (1-18)","HIGH (19-36)")</f>
        <v>HIGH (19-36)</v>
      </c>
      <c r="G10690">
        <f>INT((D10690-1)/6)+1</f>
        <v>6</v>
      </c>
      <c r="H10690">
        <f>MOD(D10690-1,6)+1</f>
        <v>3</v>
      </c>
      <c r="I10690">
        <f>37-D10690</f>
        <v>4</v>
      </c>
      <c r="J10690">
        <f>ABS(D10690-D10691)</f>
        <v>18</v>
      </c>
      <c r="K10690">
        <f>AVERAGE(D10690:D10694)</f>
        <v>33</v>
      </c>
      <c r="L10690">
        <f>AVERAGE(D10690:D10709)</f>
        <v>33</v>
      </c>
      <c r="M10690">
        <f>K10690-L10690</f>
        <v>0</v>
      </c>
      <c r="N10690" t="str">
        <f>IF(K10690&gt;L10690,"HIGH ZONE BIAS",IF(K10690&lt;L10690,"LOW ZONE BIAS","EQUILIBRIUM"))</f>
        <v>EQUILIBRIUM</v>
      </c>
    </row>
    <row r="10691">
      <c r="A10691">
        <v>16880</v>
      </c>
      <c r="B10691" t="str">
        <v>2017-10-28</v>
      </c>
      <c r="C10691" t="str">
        <v>Afternoon</v>
      </c>
      <c r="D10691">
        <v>15</v>
      </c>
      <c r="E10691" t="str">
        <f>IF(MOD(D10691,2)=0,"EVEN","ODD")</f>
        <v>ODD</v>
      </c>
      <c r="F10691" t="str">
        <f>IF(D10691&lt;=18,"LOW (1-18)","HIGH (19-36)")</f>
        <v>LOW (1-18)</v>
      </c>
      <c r="G10691">
        <f>INT((D10691-1)/6)+1</f>
        <v>3</v>
      </c>
      <c r="H10691">
        <f>MOD(D10691-1,6)+1</f>
        <v>3</v>
      </c>
      <c r="I10691">
        <f>37-D10691</f>
        <v>22</v>
      </c>
      <c r="J10691">
        <f>ABS(D10691-D10692)</f>
        <v>15</v>
      </c>
      <c r="K10691">
        <f>AVERAGE(D10691:D10695)</f>
        <v>15</v>
      </c>
      <c r="L10691">
        <f>AVERAGE(D10691:D10710)</f>
        <v>15</v>
      </c>
      <c r="M10691">
        <f>K10691-L10691</f>
        <v>0</v>
      </c>
      <c r="N10691" t="str">
        <f>IF(K10691&gt;L10691,"HIGH ZONE BIAS",IF(K10691&lt;L10691,"LOW ZONE BIAS","EQUILIBRIUM"))</f>
        <v>EQUILIBRIUM</v>
      </c>
    </row>
    <row r="10692">
      <c r="A10692">
        <v>16879</v>
      </c>
      <c r="B10692" t="str">
        <v>2017-10-28</v>
      </c>
      <c r="C10692" t="str">
        <v>Midday</v>
      </c>
      <c r="D10692">
        <v>30</v>
      </c>
      <c r="E10692" t="str">
        <f>IF(MOD(D10692,2)=0,"EVEN","ODD")</f>
        <v>EVEN</v>
      </c>
      <c r="F10692" t="str">
        <f>IF(D10692&lt;=18,"LOW (1-18)","HIGH (19-36)")</f>
        <v>HIGH (19-36)</v>
      </c>
      <c r="G10692">
        <f>INT((D10692-1)/6)+1</f>
        <v>5</v>
      </c>
      <c r="H10692">
        <f>MOD(D10692-1,6)+1</f>
        <v>6</v>
      </c>
      <c r="I10692">
        <f>37-D10692</f>
        <v>7</v>
      </c>
      <c r="J10692">
        <f>ABS(D10692-D10693)</f>
        <v>6</v>
      </c>
      <c r="K10692">
        <f>AVERAGE(D10692:D10696)</f>
        <v>30</v>
      </c>
      <c r="L10692">
        <f>AVERAGE(D10692:D10711)</f>
        <v>30</v>
      </c>
      <c r="M10692">
        <f>K10692-L10692</f>
        <v>0</v>
      </c>
      <c r="N10692" t="str">
        <f>IF(K10692&gt;L10692,"HIGH ZONE BIAS",IF(K10692&lt;L10692,"LOW ZONE BIAS","EQUILIBRIUM"))</f>
        <v>EQUILIBRIUM</v>
      </c>
    </row>
    <row r="10693">
      <c r="A10693">
        <v>16878</v>
      </c>
      <c r="B10693" t="str">
        <v>2017-10-28</v>
      </c>
      <c r="C10693" t="str">
        <v>Morning</v>
      </c>
      <c r="D10693">
        <v>24</v>
      </c>
      <c r="E10693" t="str">
        <f>IF(MOD(D10693,2)=0,"EVEN","ODD")</f>
        <v>EVEN</v>
      </c>
      <c r="F10693" t="str">
        <f>IF(D10693&lt;=18,"LOW (1-18)","HIGH (19-36)")</f>
        <v>HIGH (19-36)</v>
      </c>
      <c r="G10693">
        <f>INT((D10693-1)/6)+1</f>
        <v>4</v>
      </c>
      <c r="H10693">
        <f>MOD(D10693-1,6)+1</f>
        <v>6</v>
      </c>
      <c r="I10693">
        <f>37-D10693</f>
        <v>13</v>
      </c>
      <c r="J10693">
        <f>ABS(D10693-D10694)</f>
        <v>1</v>
      </c>
      <c r="K10693">
        <f>AVERAGE(D10693:D10697)</f>
        <v>24</v>
      </c>
      <c r="L10693">
        <f>AVERAGE(D10693:D10712)</f>
        <v>24</v>
      </c>
      <c r="M10693">
        <f>K10693-L10693</f>
        <v>0</v>
      </c>
      <c r="N10693" t="str">
        <f>IF(K10693&gt;L10693,"HIGH ZONE BIAS",IF(K10693&lt;L10693,"LOW ZONE BIAS","EQUILIBRIUM"))</f>
        <v>EQUILIBRIUM</v>
      </c>
    </row>
    <row r="10694">
      <c r="A10694">
        <v>16877</v>
      </c>
      <c r="B10694" t="str">
        <v>2017-10-27</v>
      </c>
      <c r="C10694" t="str">
        <v>Evening</v>
      </c>
      <c r="D10694">
        <v>23</v>
      </c>
      <c r="E10694" t="str">
        <f>IF(MOD(D10694,2)=0,"EVEN","ODD")</f>
        <v>ODD</v>
      </c>
      <c r="F10694" t="str">
        <f>IF(D10694&lt;=18,"LOW (1-18)","HIGH (19-36)")</f>
        <v>HIGH (19-36)</v>
      </c>
      <c r="G10694">
        <f>INT((D10694-1)/6)+1</f>
        <v>4</v>
      </c>
      <c r="H10694">
        <f>MOD(D10694-1,6)+1</f>
        <v>5</v>
      </c>
      <c r="I10694">
        <f>37-D10694</f>
        <v>14</v>
      </c>
      <c r="J10694">
        <f>ABS(D10694-D10695)</f>
        <v>16</v>
      </c>
      <c r="K10694">
        <f>AVERAGE(D10694:D10698)</f>
        <v>23</v>
      </c>
      <c r="L10694">
        <f>AVERAGE(D10694:D10713)</f>
        <v>23</v>
      </c>
      <c r="M10694">
        <f>K10694-L10694</f>
        <v>0</v>
      </c>
      <c r="N10694" t="str">
        <f>IF(K10694&gt;L10694,"HIGH ZONE BIAS",IF(K10694&lt;L10694,"LOW ZONE BIAS","EQUILIBRIUM"))</f>
        <v>EQUILIBRIUM</v>
      </c>
    </row>
    <row r="10695">
      <c r="A10695">
        <v>16876</v>
      </c>
      <c r="B10695" t="str">
        <v>2017-10-27</v>
      </c>
      <c r="C10695" t="str">
        <v>Afternoon</v>
      </c>
      <c r="D10695">
        <v>7</v>
      </c>
      <c r="E10695" t="str">
        <f>IF(MOD(D10695,2)=0,"EVEN","ODD")</f>
        <v>ODD</v>
      </c>
      <c r="F10695" t="str">
        <f>IF(D10695&lt;=18,"LOW (1-18)","HIGH (19-36)")</f>
        <v>LOW (1-18)</v>
      </c>
      <c r="G10695">
        <f>INT((D10695-1)/6)+1</f>
        <v>2</v>
      </c>
      <c r="H10695">
        <f>MOD(D10695-1,6)+1</f>
        <v>1</v>
      </c>
      <c r="I10695">
        <f>37-D10695</f>
        <v>30</v>
      </c>
      <c r="J10695">
        <f>ABS(D10695-D10696)</f>
        <v>21</v>
      </c>
      <c r="K10695">
        <f>AVERAGE(D10695:D10699)</f>
        <v>7</v>
      </c>
      <c r="L10695">
        <f>AVERAGE(D10695:D10714)</f>
        <v>7</v>
      </c>
      <c r="M10695">
        <f>K10695-L10695</f>
        <v>0</v>
      </c>
      <c r="N10695" t="str">
        <f>IF(K10695&gt;L10695,"HIGH ZONE BIAS",IF(K10695&lt;L10695,"LOW ZONE BIAS","EQUILIBRIUM"))</f>
        <v>EQUILIBRIUM</v>
      </c>
    </row>
    <row r="10696">
      <c r="A10696">
        <v>16875</v>
      </c>
      <c r="B10696" t="str">
        <v>2017-10-27</v>
      </c>
      <c r="C10696" t="str">
        <v>Midday</v>
      </c>
      <c r="D10696">
        <v>28</v>
      </c>
      <c r="E10696" t="str">
        <f>IF(MOD(D10696,2)=0,"EVEN","ODD")</f>
        <v>EVEN</v>
      </c>
      <c r="F10696" t="str">
        <f>IF(D10696&lt;=18,"LOW (1-18)","HIGH (19-36)")</f>
        <v>HIGH (19-36)</v>
      </c>
      <c r="G10696">
        <f>INT((D10696-1)/6)+1</f>
        <v>5</v>
      </c>
      <c r="H10696">
        <f>MOD(D10696-1,6)+1</f>
        <v>4</v>
      </c>
      <c r="I10696">
        <f>37-D10696</f>
        <v>9</v>
      </c>
      <c r="J10696">
        <f>ABS(D10696-D10697)</f>
        <v>15</v>
      </c>
      <c r="K10696">
        <f>AVERAGE(D10696:D10700)</f>
        <v>28</v>
      </c>
      <c r="L10696">
        <f>AVERAGE(D10696:D10715)</f>
        <v>28</v>
      </c>
      <c r="M10696">
        <f>K10696-L10696</f>
        <v>0</v>
      </c>
      <c r="N10696" t="str">
        <f>IF(K10696&gt;L10696,"HIGH ZONE BIAS",IF(K10696&lt;L10696,"LOW ZONE BIAS","EQUILIBRIUM"))</f>
        <v>EQUILIBRIUM</v>
      </c>
    </row>
    <row r="10697">
      <c r="A10697">
        <v>16874</v>
      </c>
      <c r="B10697" t="str">
        <v>2017-10-27</v>
      </c>
      <c r="C10697" t="str">
        <v>Morning</v>
      </c>
      <c r="D10697">
        <v>13</v>
      </c>
      <c r="E10697" t="str">
        <f>IF(MOD(D10697,2)=0,"EVEN","ODD")</f>
        <v>ODD</v>
      </c>
      <c r="F10697" t="str">
        <f>IF(D10697&lt;=18,"LOW (1-18)","HIGH (19-36)")</f>
        <v>LOW (1-18)</v>
      </c>
      <c r="G10697">
        <f>INT((D10697-1)/6)+1</f>
        <v>3</v>
      </c>
      <c r="H10697">
        <f>MOD(D10697-1,6)+1</f>
        <v>1</v>
      </c>
      <c r="I10697">
        <f>37-D10697</f>
        <v>24</v>
      </c>
      <c r="J10697">
        <f>ABS(D10697-D10698)</f>
        <v>7</v>
      </c>
      <c r="K10697">
        <f>AVERAGE(D10697:D10701)</f>
        <v>13</v>
      </c>
      <c r="L10697">
        <f>AVERAGE(D10697:D10716)</f>
        <v>13</v>
      </c>
      <c r="M10697">
        <f>K10697-L10697</f>
        <v>0</v>
      </c>
      <c r="N10697" t="str">
        <f>IF(K10697&gt;L10697,"HIGH ZONE BIAS",IF(K10697&lt;L10697,"LOW ZONE BIAS","EQUILIBRIUM"))</f>
        <v>EQUILIBRIUM</v>
      </c>
    </row>
    <row r="10698">
      <c r="A10698">
        <v>16873</v>
      </c>
      <c r="B10698" t="str">
        <v>2017-10-26</v>
      </c>
      <c r="C10698" t="str">
        <v>Evening</v>
      </c>
      <c r="D10698">
        <v>6</v>
      </c>
      <c r="E10698" t="str">
        <f>IF(MOD(D10698,2)=0,"EVEN","ODD")</f>
        <v>EVEN</v>
      </c>
      <c r="F10698" t="str">
        <f>IF(D10698&lt;=18,"LOW (1-18)","HIGH (19-36)")</f>
        <v>LOW (1-18)</v>
      </c>
      <c r="G10698">
        <f>INT((D10698-1)/6)+1</f>
        <v>1</v>
      </c>
      <c r="H10698">
        <f>MOD(D10698-1,6)+1</f>
        <v>6</v>
      </c>
      <c r="I10698">
        <f>37-D10698</f>
        <v>31</v>
      </c>
      <c r="J10698">
        <f>ABS(D10698-D10699)</f>
        <v>10</v>
      </c>
      <c r="K10698">
        <f>AVERAGE(D10698:D10702)</f>
        <v>6</v>
      </c>
      <c r="L10698">
        <f>AVERAGE(D10698:D10717)</f>
        <v>6</v>
      </c>
      <c r="M10698">
        <f>K10698-L10698</f>
        <v>0</v>
      </c>
      <c r="N10698" t="str">
        <f>IF(K10698&gt;L10698,"HIGH ZONE BIAS",IF(K10698&lt;L10698,"LOW ZONE BIAS","EQUILIBRIUM"))</f>
        <v>EQUILIBRIUM</v>
      </c>
    </row>
    <row r="10699">
      <c r="A10699">
        <v>16872</v>
      </c>
      <c r="B10699" t="str">
        <v>2017-10-26</v>
      </c>
      <c r="C10699" t="str">
        <v>Afternoon</v>
      </c>
      <c r="D10699">
        <v>16</v>
      </c>
      <c r="E10699" t="str">
        <f>IF(MOD(D10699,2)=0,"EVEN","ODD")</f>
        <v>EVEN</v>
      </c>
      <c r="F10699" t="str">
        <f>IF(D10699&lt;=18,"LOW (1-18)","HIGH (19-36)")</f>
        <v>LOW (1-18)</v>
      </c>
      <c r="G10699">
        <f>INT((D10699-1)/6)+1</f>
        <v>3</v>
      </c>
      <c r="H10699">
        <f>MOD(D10699-1,6)+1</f>
        <v>4</v>
      </c>
      <c r="I10699">
        <f>37-D10699</f>
        <v>21</v>
      </c>
      <c r="J10699">
        <f>ABS(D10699-D10700)</f>
        <v>0</v>
      </c>
      <c r="K10699">
        <f>AVERAGE(D10699:D10703)</f>
        <v>16</v>
      </c>
      <c r="L10699">
        <f>AVERAGE(D10699:D10718)</f>
        <v>16</v>
      </c>
      <c r="M10699">
        <f>K10699-L10699</f>
        <v>0</v>
      </c>
      <c r="N10699" t="str">
        <f>IF(K10699&gt;L10699,"HIGH ZONE BIAS",IF(K10699&lt;L10699,"LOW ZONE BIAS","EQUILIBRIUM"))</f>
        <v>EQUILIBRIUM</v>
      </c>
    </row>
    <row r="10700">
      <c r="A10700">
        <v>16871</v>
      </c>
      <c r="B10700" t="str">
        <v>2017-10-26</v>
      </c>
      <c r="C10700" t="str">
        <v>Midday</v>
      </c>
      <c r="D10700">
        <v>16</v>
      </c>
      <c r="E10700" t="str">
        <f>IF(MOD(D10700,2)=0,"EVEN","ODD")</f>
        <v>EVEN</v>
      </c>
      <c r="F10700" t="str">
        <f>IF(D10700&lt;=18,"LOW (1-18)","HIGH (19-36)")</f>
        <v>LOW (1-18)</v>
      </c>
      <c r="G10700">
        <f>INT((D10700-1)/6)+1</f>
        <v>3</v>
      </c>
      <c r="H10700">
        <f>MOD(D10700-1,6)+1</f>
        <v>4</v>
      </c>
      <c r="I10700">
        <f>37-D10700</f>
        <v>21</v>
      </c>
      <c r="J10700">
        <f>ABS(D10700-D10701)</f>
        <v>0</v>
      </c>
      <c r="K10700">
        <f>AVERAGE(D10700:D10704)</f>
        <v>16</v>
      </c>
      <c r="L10700">
        <f>AVERAGE(D10700:D10719)</f>
        <v>16</v>
      </c>
      <c r="M10700">
        <f>K10700-L10700</f>
        <v>0</v>
      </c>
      <c r="N10700" t="str">
        <f>IF(K10700&gt;L10700,"HIGH ZONE BIAS",IF(K10700&lt;L10700,"LOW ZONE BIAS","EQUILIBRIUM"))</f>
        <v>EQUILIBRIUM</v>
      </c>
    </row>
    <row r="10701">
      <c r="A10701">
        <v>16870</v>
      </c>
      <c r="B10701" t="str">
        <v>2017-10-26</v>
      </c>
      <c r="C10701" t="str">
        <v>Morning</v>
      </c>
      <c r="D10701">
        <v>16</v>
      </c>
      <c r="E10701" t="str">
        <f>IF(MOD(D10701,2)=0,"EVEN","ODD")</f>
        <v>EVEN</v>
      </c>
      <c r="F10701" t="str">
        <f>IF(D10701&lt;=18,"LOW (1-18)","HIGH (19-36)")</f>
        <v>LOW (1-18)</v>
      </c>
      <c r="G10701">
        <f>INT((D10701-1)/6)+1</f>
        <v>3</v>
      </c>
      <c r="H10701">
        <f>MOD(D10701-1,6)+1</f>
        <v>4</v>
      </c>
      <c r="I10701">
        <f>37-D10701</f>
        <v>21</v>
      </c>
      <c r="J10701">
        <f>ABS(D10701-D10702)</f>
        <v>7</v>
      </c>
      <c r="K10701">
        <f>AVERAGE(D10701:D10705)</f>
        <v>16</v>
      </c>
      <c r="L10701">
        <f>AVERAGE(D10701:D10720)</f>
        <v>16</v>
      </c>
      <c r="M10701">
        <f>K10701-L10701</f>
        <v>0</v>
      </c>
      <c r="N10701" t="str">
        <f>IF(K10701&gt;L10701,"HIGH ZONE BIAS",IF(K10701&lt;L10701,"LOW ZONE BIAS","EQUILIBRIUM"))</f>
        <v>EQUILIBRIUM</v>
      </c>
    </row>
    <row r="10702">
      <c r="A10702">
        <v>16869</v>
      </c>
      <c r="B10702" t="str">
        <v>2017-10-25</v>
      </c>
      <c r="C10702" t="str">
        <v>Evening</v>
      </c>
      <c r="D10702">
        <v>9</v>
      </c>
      <c r="E10702" t="str">
        <f>IF(MOD(D10702,2)=0,"EVEN","ODD")</f>
        <v>ODD</v>
      </c>
      <c r="F10702" t="str">
        <f>IF(D10702&lt;=18,"LOW (1-18)","HIGH (19-36)")</f>
        <v>LOW (1-18)</v>
      </c>
      <c r="G10702">
        <f>INT((D10702-1)/6)+1</f>
        <v>2</v>
      </c>
      <c r="H10702">
        <f>MOD(D10702-1,6)+1</f>
        <v>3</v>
      </c>
      <c r="I10702">
        <f>37-D10702</f>
        <v>28</v>
      </c>
      <c r="J10702">
        <f>ABS(D10702-D10703)</f>
        <v>2</v>
      </c>
      <c r="K10702">
        <f>AVERAGE(D10702:D10706)</f>
        <v>9</v>
      </c>
      <c r="L10702">
        <f>AVERAGE(D10702:D10721)</f>
        <v>9</v>
      </c>
      <c r="M10702">
        <f>K10702-L10702</f>
        <v>0</v>
      </c>
      <c r="N10702" t="str">
        <f>IF(K10702&gt;L10702,"HIGH ZONE BIAS",IF(K10702&lt;L10702,"LOW ZONE BIAS","EQUILIBRIUM"))</f>
        <v>EQUILIBRIUM</v>
      </c>
    </row>
    <row r="10703">
      <c r="A10703">
        <v>16868</v>
      </c>
      <c r="B10703" t="str">
        <v>2017-10-25</v>
      </c>
      <c r="C10703" t="str">
        <v>Afternoon</v>
      </c>
      <c r="D10703">
        <v>7</v>
      </c>
      <c r="E10703" t="str">
        <f>IF(MOD(D10703,2)=0,"EVEN","ODD")</f>
        <v>ODD</v>
      </c>
      <c r="F10703" t="str">
        <f>IF(D10703&lt;=18,"LOW (1-18)","HIGH (19-36)")</f>
        <v>LOW (1-18)</v>
      </c>
      <c r="G10703">
        <f>INT((D10703-1)/6)+1</f>
        <v>2</v>
      </c>
      <c r="H10703">
        <f>MOD(D10703-1,6)+1</f>
        <v>1</v>
      </c>
      <c r="I10703">
        <f>37-D10703</f>
        <v>30</v>
      </c>
      <c r="J10703">
        <f>ABS(D10703-D10704)</f>
        <v>22</v>
      </c>
      <c r="K10703">
        <f>AVERAGE(D10703:D10707)</f>
        <v>7</v>
      </c>
      <c r="L10703">
        <f>AVERAGE(D10703:D10722)</f>
        <v>7</v>
      </c>
      <c r="M10703">
        <f>K10703-L10703</f>
        <v>0</v>
      </c>
      <c r="N10703" t="str">
        <f>IF(K10703&gt;L10703,"HIGH ZONE BIAS",IF(K10703&lt;L10703,"LOW ZONE BIAS","EQUILIBRIUM"))</f>
        <v>EQUILIBRIUM</v>
      </c>
    </row>
    <row r="10704">
      <c r="A10704">
        <v>16867</v>
      </c>
      <c r="B10704" t="str">
        <v>2017-10-25</v>
      </c>
      <c r="C10704" t="str">
        <v>Midday</v>
      </c>
      <c r="D10704">
        <v>29</v>
      </c>
      <c r="E10704" t="str">
        <f>IF(MOD(D10704,2)=0,"EVEN","ODD")</f>
        <v>ODD</v>
      </c>
      <c r="F10704" t="str">
        <f>IF(D10704&lt;=18,"LOW (1-18)","HIGH (19-36)")</f>
        <v>HIGH (19-36)</v>
      </c>
      <c r="G10704">
        <f>INT((D10704-1)/6)+1</f>
        <v>5</v>
      </c>
      <c r="H10704">
        <f>MOD(D10704-1,6)+1</f>
        <v>5</v>
      </c>
      <c r="I10704">
        <f>37-D10704</f>
        <v>8</v>
      </c>
      <c r="J10704">
        <f>ABS(D10704-D10705)</f>
        <v>15</v>
      </c>
      <c r="K10704">
        <f>AVERAGE(D10704:D10708)</f>
        <v>29</v>
      </c>
      <c r="L10704">
        <f>AVERAGE(D10704:D10723)</f>
        <v>29</v>
      </c>
      <c r="M10704">
        <f>K10704-L10704</f>
        <v>0</v>
      </c>
      <c r="N10704" t="str">
        <f>IF(K10704&gt;L10704,"HIGH ZONE BIAS",IF(K10704&lt;L10704,"LOW ZONE BIAS","EQUILIBRIUM"))</f>
        <v>EQUILIBRIUM</v>
      </c>
    </row>
    <row r="10705">
      <c r="A10705">
        <v>16866</v>
      </c>
      <c r="B10705" t="str">
        <v>2017-10-25</v>
      </c>
      <c r="C10705" t="str">
        <v>Morning</v>
      </c>
      <c r="D10705">
        <v>14</v>
      </c>
      <c r="E10705" t="str">
        <f>IF(MOD(D10705,2)=0,"EVEN","ODD")</f>
        <v>EVEN</v>
      </c>
      <c r="F10705" t="str">
        <f>IF(D10705&lt;=18,"LOW (1-18)","HIGH (19-36)")</f>
        <v>LOW (1-18)</v>
      </c>
      <c r="G10705">
        <f>INT((D10705-1)/6)+1</f>
        <v>3</v>
      </c>
      <c r="H10705">
        <f>MOD(D10705-1,6)+1</f>
        <v>2</v>
      </c>
      <c r="I10705">
        <f>37-D10705</f>
        <v>23</v>
      </c>
      <c r="J10705">
        <f>ABS(D10705-D10706)</f>
        <v>9</v>
      </c>
      <c r="K10705">
        <f>AVERAGE(D10705:D10709)</f>
        <v>14</v>
      </c>
      <c r="L10705">
        <f>AVERAGE(D10705:D10724)</f>
        <v>14</v>
      </c>
      <c r="M10705">
        <f>K10705-L10705</f>
        <v>0</v>
      </c>
      <c r="N10705" t="str">
        <f>IF(K10705&gt;L10705,"HIGH ZONE BIAS",IF(K10705&lt;L10705,"LOW ZONE BIAS","EQUILIBRIUM"))</f>
        <v>EQUILIBRIUM</v>
      </c>
    </row>
    <row r="10706">
      <c r="A10706">
        <v>16865</v>
      </c>
      <c r="B10706" t="str">
        <v>2017-10-24</v>
      </c>
      <c r="C10706" t="str">
        <v>Evening</v>
      </c>
      <c r="D10706">
        <v>5</v>
      </c>
      <c r="E10706" t="str">
        <f>IF(MOD(D10706,2)=0,"EVEN","ODD")</f>
        <v>ODD</v>
      </c>
      <c r="F10706" t="str">
        <f>IF(D10706&lt;=18,"LOW (1-18)","HIGH (19-36)")</f>
        <v>LOW (1-18)</v>
      </c>
      <c r="G10706">
        <f>INT((D10706-1)/6)+1</f>
        <v>1</v>
      </c>
      <c r="H10706">
        <f>MOD(D10706-1,6)+1</f>
        <v>5</v>
      </c>
      <c r="I10706">
        <f>37-D10706</f>
        <v>32</v>
      </c>
      <c r="J10706">
        <f>ABS(D10706-D10707)</f>
        <v>9</v>
      </c>
      <c r="K10706">
        <f>AVERAGE(D10706:D10710)</f>
        <v>5</v>
      </c>
      <c r="L10706">
        <f>AVERAGE(D10706:D10725)</f>
        <v>5</v>
      </c>
      <c r="M10706">
        <f>K10706-L10706</f>
        <v>0</v>
      </c>
      <c r="N10706" t="str">
        <f>IF(K10706&gt;L10706,"HIGH ZONE BIAS",IF(K10706&lt;L10706,"LOW ZONE BIAS","EQUILIBRIUM"))</f>
        <v>EQUILIBRIUM</v>
      </c>
    </row>
    <row r="10707">
      <c r="A10707">
        <v>16864</v>
      </c>
      <c r="B10707" t="str">
        <v>2017-10-24</v>
      </c>
      <c r="C10707" t="str">
        <v>Afternoon</v>
      </c>
      <c r="D10707">
        <v>14</v>
      </c>
      <c r="E10707" t="str">
        <f>IF(MOD(D10707,2)=0,"EVEN","ODD")</f>
        <v>EVEN</v>
      </c>
      <c r="F10707" t="str">
        <f>IF(D10707&lt;=18,"LOW (1-18)","HIGH (19-36)")</f>
        <v>LOW (1-18)</v>
      </c>
      <c r="G10707">
        <f>INT((D10707-1)/6)+1</f>
        <v>3</v>
      </c>
      <c r="H10707">
        <f>MOD(D10707-1,6)+1</f>
        <v>2</v>
      </c>
      <c r="I10707">
        <f>37-D10707</f>
        <v>23</v>
      </c>
      <c r="J10707">
        <f>ABS(D10707-D10708)</f>
        <v>6</v>
      </c>
      <c r="K10707">
        <f>AVERAGE(D10707:D10711)</f>
        <v>14</v>
      </c>
      <c r="L10707">
        <f>AVERAGE(D10707:D10726)</f>
        <v>14</v>
      </c>
      <c r="M10707">
        <f>K10707-L10707</f>
        <v>0</v>
      </c>
      <c r="N10707" t="str">
        <f>IF(K10707&gt;L10707,"HIGH ZONE BIAS",IF(K10707&lt;L10707,"LOW ZONE BIAS","EQUILIBRIUM"))</f>
        <v>EQUILIBRIUM</v>
      </c>
    </row>
    <row r="10708">
      <c r="A10708">
        <v>16863</v>
      </c>
      <c r="B10708" t="str">
        <v>2017-10-24</v>
      </c>
      <c r="C10708" t="str">
        <v>Midday</v>
      </c>
      <c r="D10708">
        <v>20</v>
      </c>
      <c r="E10708" t="str">
        <f>IF(MOD(D10708,2)=0,"EVEN","ODD")</f>
        <v>EVEN</v>
      </c>
      <c r="F10708" t="str">
        <f>IF(D10708&lt;=18,"LOW (1-18)","HIGH (19-36)")</f>
        <v>HIGH (19-36)</v>
      </c>
      <c r="G10708">
        <f>INT((D10708-1)/6)+1</f>
        <v>4</v>
      </c>
      <c r="H10708">
        <f>MOD(D10708-1,6)+1</f>
        <v>2</v>
      </c>
      <c r="I10708">
        <f>37-D10708</f>
        <v>17</v>
      </c>
      <c r="J10708">
        <f>ABS(D10708-D10709)</f>
        <v>15</v>
      </c>
      <c r="K10708">
        <f>AVERAGE(D10708:D10712)</f>
        <v>20</v>
      </c>
      <c r="L10708">
        <f>AVERAGE(D10708:D10727)</f>
        <v>20</v>
      </c>
      <c r="M10708">
        <f>K10708-L10708</f>
        <v>0</v>
      </c>
      <c r="N10708" t="str">
        <f>IF(K10708&gt;L10708,"HIGH ZONE BIAS",IF(K10708&lt;L10708,"LOW ZONE BIAS","EQUILIBRIUM"))</f>
        <v>EQUILIBRIUM</v>
      </c>
    </row>
    <row r="10709">
      <c r="A10709">
        <v>16862</v>
      </c>
      <c r="B10709" t="str">
        <v>2017-10-24</v>
      </c>
      <c r="C10709" t="str">
        <v>Morning</v>
      </c>
      <c r="D10709">
        <v>35</v>
      </c>
      <c r="E10709" t="str">
        <f>IF(MOD(D10709,2)=0,"EVEN","ODD")</f>
        <v>ODD</v>
      </c>
      <c r="F10709" t="str">
        <f>IF(D10709&lt;=18,"LOW (1-18)","HIGH (19-36)")</f>
        <v>HIGH (19-36)</v>
      </c>
      <c r="G10709">
        <f>INT((D10709-1)/6)+1</f>
        <v>6</v>
      </c>
      <c r="H10709">
        <f>MOD(D10709-1,6)+1</f>
        <v>5</v>
      </c>
      <c r="I10709">
        <f>37-D10709</f>
        <v>2</v>
      </c>
      <c r="J10709">
        <f>ABS(D10709-D10710)</f>
        <v>28</v>
      </c>
      <c r="K10709">
        <f>AVERAGE(D10709:D10713)</f>
        <v>35</v>
      </c>
      <c r="L10709">
        <f>AVERAGE(D10709:D10728)</f>
        <v>35</v>
      </c>
      <c r="M10709">
        <f>K10709-L10709</f>
        <v>0</v>
      </c>
      <c r="N10709" t="str">
        <f>IF(K10709&gt;L10709,"HIGH ZONE BIAS",IF(K10709&lt;L10709,"LOW ZONE BIAS","EQUILIBRIUM"))</f>
        <v>EQUILIBRIUM</v>
      </c>
    </row>
    <row r="10710">
      <c r="A10710">
        <v>16861</v>
      </c>
      <c r="B10710" t="str">
        <v>2017-10-23</v>
      </c>
      <c r="C10710" t="str">
        <v>Evening</v>
      </c>
      <c r="D10710">
        <v>7</v>
      </c>
      <c r="E10710" t="str">
        <f>IF(MOD(D10710,2)=0,"EVEN","ODD")</f>
        <v>ODD</v>
      </c>
      <c r="F10710" t="str">
        <f>IF(D10710&lt;=18,"LOW (1-18)","HIGH (19-36)")</f>
        <v>LOW (1-18)</v>
      </c>
      <c r="G10710">
        <f>INT((D10710-1)/6)+1</f>
        <v>2</v>
      </c>
      <c r="H10710">
        <f>MOD(D10710-1,6)+1</f>
        <v>1</v>
      </c>
      <c r="I10710">
        <f>37-D10710</f>
        <v>30</v>
      </c>
      <c r="J10710">
        <f>ABS(D10710-D10711)</f>
        <v>14</v>
      </c>
      <c r="K10710">
        <f>AVERAGE(D10710:D10714)</f>
        <v>7</v>
      </c>
      <c r="L10710">
        <f>AVERAGE(D10710:D10729)</f>
        <v>7</v>
      </c>
      <c r="M10710">
        <f>K10710-L10710</f>
        <v>0</v>
      </c>
      <c r="N10710" t="str">
        <f>IF(K10710&gt;L10710,"HIGH ZONE BIAS",IF(K10710&lt;L10710,"LOW ZONE BIAS","EQUILIBRIUM"))</f>
        <v>EQUILIBRIUM</v>
      </c>
    </row>
    <row r="10711">
      <c r="A10711">
        <v>16860</v>
      </c>
      <c r="B10711" t="str">
        <v>2017-10-23</v>
      </c>
      <c r="C10711" t="str">
        <v>Afternoon</v>
      </c>
      <c r="D10711">
        <v>21</v>
      </c>
      <c r="E10711" t="str">
        <f>IF(MOD(D10711,2)=0,"EVEN","ODD")</f>
        <v>ODD</v>
      </c>
      <c r="F10711" t="str">
        <f>IF(D10711&lt;=18,"LOW (1-18)","HIGH (19-36)")</f>
        <v>HIGH (19-36)</v>
      </c>
      <c r="G10711">
        <f>INT((D10711-1)/6)+1</f>
        <v>4</v>
      </c>
      <c r="H10711">
        <f>MOD(D10711-1,6)+1</f>
        <v>3</v>
      </c>
      <c r="I10711">
        <f>37-D10711</f>
        <v>16</v>
      </c>
      <c r="J10711">
        <f>ABS(D10711-D10712)</f>
        <v>12</v>
      </c>
      <c r="K10711">
        <f>AVERAGE(D10711:D10715)</f>
        <v>21</v>
      </c>
      <c r="L10711">
        <f>AVERAGE(D10711:D10730)</f>
        <v>21</v>
      </c>
      <c r="M10711">
        <f>K10711-L10711</f>
        <v>0</v>
      </c>
      <c r="N10711" t="str">
        <f>IF(K10711&gt;L10711,"HIGH ZONE BIAS",IF(K10711&lt;L10711,"LOW ZONE BIAS","EQUILIBRIUM"))</f>
        <v>EQUILIBRIUM</v>
      </c>
    </row>
    <row r="10712">
      <c r="A10712">
        <v>16859</v>
      </c>
      <c r="B10712" t="str">
        <v>2017-10-23</v>
      </c>
      <c r="C10712" t="str">
        <v>Midday</v>
      </c>
      <c r="D10712">
        <v>33</v>
      </c>
      <c r="E10712" t="str">
        <f>IF(MOD(D10712,2)=0,"EVEN","ODD")</f>
        <v>ODD</v>
      </c>
      <c r="F10712" t="str">
        <f>IF(D10712&lt;=18,"LOW (1-18)","HIGH (19-36)")</f>
        <v>HIGH (19-36)</v>
      </c>
      <c r="G10712">
        <f>INT((D10712-1)/6)+1</f>
        <v>6</v>
      </c>
      <c r="H10712">
        <f>MOD(D10712-1,6)+1</f>
        <v>3</v>
      </c>
      <c r="I10712">
        <f>37-D10712</f>
        <v>4</v>
      </c>
      <c r="J10712">
        <f>ABS(D10712-D10713)</f>
        <v>29</v>
      </c>
      <c r="K10712">
        <f>AVERAGE(D10712:D10716)</f>
        <v>33</v>
      </c>
      <c r="L10712">
        <f>AVERAGE(D10712:D10731)</f>
        <v>33</v>
      </c>
      <c r="M10712">
        <f>K10712-L10712</f>
        <v>0</v>
      </c>
      <c r="N10712" t="str">
        <f>IF(K10712&gt;L10712,"HIGH ZONE BIAS",IF(K10712&lt;L10712,"LOW ZONE BIAS","EQUILIBRIUM"))</f>
        <v>EQUILIBRIUM</v>
      </c>
    </row>
    <row r="10713">
      <c r="A10713">
        <v>16858</v>
      </c>
      <c r="B10713" t="str">
        <v>2017-10-23</v>
      </c>
      <c r="C10713" t="str">
        <v>Morning</v>
      </c>
      <c r="D10713">
        <v>4</v>
      </c>
      <c r="E10713" t="str">
        <f>IF(MOD(D10713,2)=0,"EVEN","ODD")</f>
        <v>EVEN</v>
      </c>
      <c r="F10713" t="str">
        <f>IF(D10713&lt;=18,"LOW (1-18)","HIGH (19-36)")</f>
        <v>LOW (1-18)</v>
      </c>
      <c r="G10713">
        <f>INT((D10713-1)/6)+1</f>
        <v>1</v>
      </c>
      <c r="H10713">
        <f>MOD(D10713-1,6)+1</f>
        <v>4</v>
      </c>
      <c r="I10713">
        <f>37-D10713</f>
        <v>33</v>
      </c>
      <c r="J10713">
        <f>ABS(D10713-D10714)</f>
        <v>29</v>
      </c>
      <c r="K10713">
        <f>AVERAGE(D10713:D10717)</f>
        <v>4</v>
      </c>
      <c r="L10713">
        <f>AVERAGE(D10713:D10732)</f>
        <v>4</v>
      </c>
      <c r="M10713">
        <f>K10713-L10713</f>
        <v>0</v>
      </c>
      <c r="N10713" t="str">
        <f>IF(K10713&gt;L10713,"HIGH ZONE BIAS",IF(K10713&lt;L10713,"LOW ZONE BIAS","EQUILIBRIUM"))</f>
        <v>EQUILIBRIUM</v>
      </c>
    </row>
    <row r="10714">
      <c r="A10714">
        <v>16857</v>
      </c>
      <c r="B10714" t="str">
        <v>2017-10-21</v>
      </c>
      <c r="C10714" t="str">
        <v>Evening</v>
      </c>
      <c r="D10714">
        <v>33</v>
      </c>
      <c r="E10714" t="str">
        <f>IF(MOD(D10714,2)=0,"EVEN","ODD")</f>
        <v>ODD</v>
      </c>
      <c r="F10714" t="str">
        <f>IF(D10714&lt;=18,"LOW (1-18)","HIGH (19-36)")</f>
        <v>HIGH (19-36)</v>
      </c>
      <c r="G10714">
        <f>INT((D10714-1)/6)+1</f>
        <v>6</v>
      </c>
      <c r="H10714">
        <f>MOD(D10714-1,6)+1</f>
        <v>3</v>
      </c>
      <c r="I10714">
        <f>37-D10714</f>
        <v>4</v>
      </c>
      <c r="J10714">
        <f>ABS(D10714-D10715)</f>
        <v>12</v>
      </c>
      <c r="K10714">
        <f>AVERAGE(D10714:D10718)</f>
        <v>33</v>
      </c>
      <c r="L10714">
        <f>AVERAGE(D10714:D10733)</f>
        <v>33</v>
      </c>
      <c r="M10714">
        <f>K10714-L10714</f>
        <v>0</v>
      </c>
      <c r="N10714" t="str">
        <f>IF(K10714&gt;L10714,"HIGH ZONE BIAS",IF(K10714&lt;L10714,"LOW ZONE BIAS","EQUILIBRIUM"))</f>
        <v>EQUILIBRIUM</v>
      </c>
    </row>
    <row r="10715">
      <c r="A10715">
        <v>16856</v>
      </c>
      <c r="B10715" t="str">
        <v>2017-10-21</v>
      </c>
      <c r="C10715" t="str">
        <v>Afternoon</v>
      </c>
      <c r="D10715">
        <v>21</v>
      </c>
      <c r="E10715" t="str">
        <f>IF(MOD(D10715,2)=0,"EVEN","ODD")</f>
        <v>ODD</v>
      </c>
      <c r="F10715" t="str">
        <f>IF(D10715&lt;=18,"LOW (1-18)","HIGH (19-36)")</f>
        <v>HIGH (19-36)</v>
      </c>
      <c r="G10715">
        <f>INT((D10715-1)/6)+1</f>
        <v>4</v>
      </c>
      <c r="H10715">
        <f>MOD(D10715-1,6)+1</f>
        <v>3</v>
      </c>
      <c r="I10715">
        <f>37-D10715</f>
        <v>16</v>
      </c>
      <c r="J10715">
        <f>ABS(D10715-D10716)</f>
        <v>5</v>
      </c>
      <c r="K10715">
        <f>AVERAGE(D10715:D10719)</f>
        <v>21</v>
      </c>
      <c r="L10715">
        <f>AVERAGE(D10715:D10734)</f>
        <v>21</v>
      </c>
      <c r="M10715">
        <f>K10715-L10715</f>
        <v>0</v>
      </c>
      <c r="N10715" t="str">
        <f>IF(K10715&gt;L10715,"HIGH ZONE BIAS",IF(K10715&lt;L10715,"LOW ZONE BIAS","EQUILIBRIUM"))</f>
        <v>EQUILIBRIUM</v>
      </c>
    </row>
    <row r="10716">
      <c r="A10716">
        <v>16855</v>
      </c>
      <c r="B10716" t="str">
        <v>2017-10-21</v>
      </c>
      <c r="C10716" t="str">
        <v>Midday</v>
      </c>
      <c r="D10716">
        <v>16</v>
      </c>
      <c r="E10716" t="str">
        <f>IF(MOD(D10716,2)=0,"EVEN","ODD")</f>
        <v>EVEN</v>
      </c>
      <c r="F10716" t="str">
        <f>IF(D10716&lt;=18,"LOW (1-18)","HIGH (19-36)")</f>
        <v>LOW (1-18)</v>
      </c>
      <c r="G10716">
        <f>INT((D10716-1)/6)+1</f>
        <v>3</v>
      </c>
      <c r="H10716">
        <f>MOD(D10716-1,6)+1</f>
        <v>4</v>
      </c>
      <c r="I10716">
        <f>37-D10716</f>
        <v>21</v>
      </c>
      <c r="J10716">
        <f>ABS(D10716-D10717)</f>
        <v>3</v>
      </c>
      <c r="K10716">
        <f>AVERAGE(D10716:D10720)</f>
        <v>16</v>
      </c>
      <c r="L10716">
        <f>AVERAGE(D10716:D10735)</f>
        <v>16</v>
      </c>
      <c r="M10716">
        <f>K10716-L10716</f>
        <v>0</v>
      </c>
      <c r="N10716" t="str">
        <f>IF(K10716&gt;L10716,"HIGH ZONE BIAS",IF(K10716&lt;L10716,"LOW ZONE BIAS","EQUILIBRIUM"))</f>
        <v>EQUILIBRIUM</v>
      </c>
    </row>
    <row r="10717">
      <c r="A10717">
        <v>16854</v>
      </c>
      <c r="B10717" t="str">
        <v>2017-10-21</v>
      </c>
      <c r="C10717" t="str">
        <v>Morning</v>
      </c>
      <c r="D10717">
        <v>19</v>
      </c>
      <c r="E10717" t="str">
        <f>IF(MOD(D10717,2)=0,"EVEN","ODD")</f>
        <v>ODD</v>
      </c>
      <c r="F10717" t="str">
        <f>IF(D10717&lt;=18,"LOW (1-18)","HIGH (19-36)")</f>
        <v>HIGH (19-36)</v>
      </c>
      <c r="G10717">
        <f>INT((D10717-1)/6)+1</f>
        <v>4</v>
      </c>
      <c r="H10717">
        <f>MOD(D10717-1,6)+1</f>
        <v>1</v>
      </c>
      <c r="I10717">
        <f>37-D10717</f>
        <v>18</v>
      </c>
      <c r="J10717">
        <f>ABS(D10717-D10718)</f>
        <v>16</v>
      </c>
      <c r="K10717">
        <f>AVERAGE(D10717:D10721)</f>
        <v>19</v>
      </c>
      <c r="L10717">
        <f>AVERAGE(D10717:D10736)</f>
        <v>19</v>
      </c>
      <c r="M10717">
        <f>K10717-L10717</f>
        <v>0</v>
      </c>
      <c r="N10717" t="str">
        <f>IF(K10717&gt;L10717,"HIGH ZONE BIAS",IF(K10717&lt;L10717,"LOW ZONE BIAS","EQUILIBRIUM"))</f>
        <v>EQUILIBRIUM</v>
      </c>
    </row>
    <row r="10718">
      <c r="A10718">
        <v>16853</v>
      </c>
      <c r="B10718" t="str">
        <v>2017-10-20</v>
      </c>
      <c r="C10718" t="str">
        <v>Evening</v>
      </c>
      <c r="D10718">
        <v>35</v>
      </c>
      <c r="E10718" t="str">
        <f>IF(MOD(D10718,2)=0,"EVEN","ODD")</f>
        <v>ODD</v>
      </c>
      <c r="F10718" t="str">
        <f>IF(D10718&lt;=18,"LOW (1-18)","HIGH (19-36)")</f>
        <v>HIGH (19-36)</v>
      </c>
      <c r="G10718">
        <f>INT((D10718-1)/6)+1</f>
        <v>6</v>
      </c>
      <c r="H10718">
        <f>MOD(D10718-1,6)+1</f>
        <v>5</v>
      </c>
      <c r="I10718">
        <f>37-D10718</f>
        <v>2</v>
      </c>
      <c r="J10718">
        <f>ABS(D10718-D10719)</f>
        <v>17</v>
      </c>
      <c r="K10718">
        <f>AVERAGE(D10718:D10722)</f>
        <v>35</v>
      </c>
      <c r="L10718">
        <f>AVERAGE(D10718:D10737)</f>
        <v>35</v>
      </c>
      <c r="M10718">
        <f>K10718-L10718</f>
        <v>0</v>
      </c>
      <c r="N10718" t="str">
        <f>IF(K10718&gt;L10718,"HIGH ZONE BIAS",IF(K10718&lt;L10718,"LOW ZONE BIAS","EQUILIBRIUM"))</f>
        <v>EQUILIBRIUM</v>
      </c>
    </row>
    <row r="10719">
      <c r="A10719">
        <v>16852</v>
      </c>
      <c r="B10719" t="str">
        <v>2017-10-20</v>
      </c>
      <c r="C10719" t="str">
        <v>Afternoon</v>
      </c>
      <c r="D10719">
        <v>18</v>
      </c>
      <c r="E10719" t="str">
        <f>IF(MOD(D10719,2)=0,"EVEN","ODD")</f>
        <v>EVEN</v>
      </c>
      <c r="F10719" t="str">
        <f>IF(D10719&lt;=18,"LOW (1-18)","HIGH (19-36)")</f>
        <v>LOW (1-18)</v>
      </c>
      <c r="G10719">
        <f>INT((D10719-1)/6)+1</f>
        <v>3</v>
      </c>
      <c r="H10719">
        <f>MOD(D10719-1,6)+1</f>
        <v>6</v>
      </c>
      <c r="I10719">
        <f>37-D10719</f>
        <v>19</v>
      </c>
      <c r="J10719">
        <f>ABS(D10719-D10720)</f>
        <v>5</v>
      </c>
      <c r="K10719">
        <f>AVERAGE(D10719:D10723)</f>
        <v>18</v>
      </c>
      <c r="L10719">
        <f>AVERAGE(D10719:D10738)</f>
        <v>18</v>
      </c>
      <c r="M10719">
        <f>K10719-L10719</f>
        <v>0</v>
      </c>
      <c r="N10719" t="str">
        <f>IF(K10719&gt;L10719,"HIGH ZONE BIAS",IF(K10719&lt;L10719,"LOW ZONE BIAS","EQUILIBRIUM"))</f>
        <v>EQUILIBRIUM</v>
      </c>
    </row>
    <row r="10720">
      <c r="A10720">
        <v>16851</v>
      </c>
      <c r="B10720" t="str">
        <v>2017-10-20</v>
      </c>
      <c r="C10720" t="str">
        <v>Midday</v>
      </c>
      <c r="D10720">
        <v>23</v>
      </c>
      <c r="E10720" t="str">
        <f>IF(MOD(D10720,2)=0,"EVEN","ODD")</f>
        <v>ODD</v>
      </c>
      <c r="F10720" t="str">
        <f>IF(D10720&lt;=18,"LOW (1-18)","HIGH (19-36)")</f>
        <v>HIGH (19-36)</v>
      </c>
      <c r="G10720">
        <f>INT((D10720-1)/6)+1</f>
        <v>4</v>
      </c>
      <c r="H10720">
        <f>MOD(D10720-1,6)+1</f>
        <v>5</v>
      </c>
      <c r="I10720">
        <f>37-D10720</f>
        <v>14</v>
      </c>
      <c r="J10720">
        <f>ABS(D10720-D10721)</f>
        <v>11</v>
      </c>
      <c r="K10720">
        <f>AVERAGE(D10720:D10724)</f>
        <v>23</v>
      </c>
      <c r="L10720">
        <f>AVERAGE(D10720:D10739)</f>
        <v>23</v>
      </c>
      <c r="M10720">
        <f>K10720-L10720</f>
        <v>0</v>
      </c>
      <c r="N10720" t="str">
        <f>IF(K10720&gt;L10720,"HIGH ZONE BIAS",IF(K10720&lt;L10720,"LOW ZONE BIAS","EQUILIBRIUM"))</f>
        <v>EQUILIBRIUM</v>
      </c>
    </row>
    <row r="10721">
      <c r="A10721">
        <v>16850</v>
      </c>
      <c r="B10721" t="str">
        <v>2017-10-20</v>
      </c>
      <c r="C10721" t="str">
        <v>Morning</v>
      </c>
      <c r="D10721">
        <v>12</v>
      </c>
      <c r="E10721" t="str">
        <f>IF(MOD(D10721,2)=0,"EVEN","ODD")</f>
        <v>EVEN</v>
      </c>
      <c r="F10721" t="str">
        <f>IF(D10721&lt;=18,"LOW (1-18)","HIGH (19-36)")</f>
        <v>LOW (1-18)</v>
      </c>
      <c r="G10721">
        <f>INT((D10721-1)/6)+1</f>
        <v>2</v>
      </c>
      <c r="H10721">
        <f>MOD(D10721-1,6)+1</f>
        <v>6</v>
      </c>
      <c r="I10721">
        <f>37-D10721</f>
        <v>25</v>
      </c>
      <c r="J10721">
        <f>ABS(D10721-D10722)</f>
        <v>22</v>
      </c>
      <c r="K10721">
        <f>AVERAGE(D10721:D10725)</f>
        <v>12</v>
      </c>
      <c r="L10721">
        <f>AVERAGE(D10721:D10740)</f>
        <v>12</v>
      </c>
      <c r="M10721">
        <f>K10721-L10721</f>
        <v>0</v>
      </c>
      <c r="N10721" t="str">
        <f>IF(K10721&gt;L10721,"HIGH ZONE BIAS",IF(K10721&lt;L10721,"LOW ZONE BIAS","EQUILIBRIUM"))</f>
        <v>EQUILIBRIUM</v>
      </c>
    </row>
    <row r="10722">
      <c r="A10722">
        <v>16849</v>
      </c>
      <c r="B10722" t="str">
        <v>2017-10-19</v>
      </c>
      <c r="C10722" t="str">
        <v>Evening</v>
      </c>
      <c r="D10722">
        <v>34</v>
      </c>
      <c r="E10722" t="str">
        <f>IF(MOD(D10722,2)=0,"EVEN","ODD")</f>
        <v>EVEN</v>
      </c>
      <c r="F10722" t="str">
        <f>IF(D10722&lt;=18,"LOW (1-18)","HIGH (19-36)")</f>
        <v>HIGH (19-36)</v>
      </c>
      <c r="G10722">
        <f>INT((D10722-1)/6)+1</f>
        <v>6</v>
      </c>
      <c r="H10722">
        <f>MOD(D10722-1,6)+1</f>
        <v>4</v>
      </c>
      <c r="I10722">
        <f>37-D10722</f>
        <v>3</v>
      </c>
      <c r="J10722">
        <f>ABS(D10722-D10723)</f>
        <v>20</v>
      </c>
      <c r="K10722">
        <f>AVERAGE(D10722:D10726)</f>
        <v>34</v>
      </c>
      <c r="L10722">
        <f>AVERAGE(D10722:D10741)</f>
        <v>34</v>
      </c>
      <c r="M10722">
        <f>K10722-L10722</f>
        <v>0</v>
      </c>
      <c r="N10722" t="str">
        <f>IF(K10722&gt;L10722,"HIGH ZONE BIAS",IF(K10722&lt;L10722,"LOW ZONE BIAS","EQUILIBRIUM"))</f>
        <v>EQUILIBRIUM</v>
      </c>
    </row>
    <row r="10723">
      <c r="A10723">
        <v>16848</v>
      </c>
      <c r="B10723" t="str">
        <v>2017-10-19</v>
      </c>
      <c r="C10723" t="str">
        <v>Afternoon</v>
      </c>
      <c r="D10723">
        <v>14</v>
      </c>
      <c r="E10723" t="str">
        <f>IF(MOD(D10723,2)=0,"EVEN","ODD")</f>
        <v>EVEN</v>
      </c>
      <c r="F10723" t="str">
        <f>IF(D10723&lt;=18,"LOW (1-18)","HIGH (19-36)")</f>
        <v>LOW (1-18)</v>
      </c>
      <c r="G10723">
        <f>INT((D10723-1)/6)+1</f>
        <v>3</v>
      </c>
      <c r="H10723">
        <f>MOD(D10723-1,6)+1</f>
        <v>2</v>
      </c>
      <c r="I10723">
        <f>37-D10723</f>
        <v>23</v>
      </c>
      <c r="J10723">
        <f>ABS(D10723-D10724)</f>
        <v>2</v>
      </c>
      <c r="K10723">
        <f>AVERAGE(D10723:D10727)</f>
        <v>14</v>
      </c>
      <c r="L10723">
        <f>AVERAGE(D10723:D10742)</f>
        <v>14</v>
      </c>
      <c r="M10723">
        <f>K10723-L10723</f>
        <v>0</v>
      </c>
      <c r="N10723" t="str">
        <f>IF(K10723&gt;L10723,"HIGH ZONE BIAS",IF(K10723&lt;L10723,"LOW ZONE BIAS","EQUILIBRIUM"))</f>
        <v>EQUILIBRIUM</v>
      </c>
    </row>
    <row r="10724">
      <c r="A10724">
        <v>16847</v>
      </c>
      <c r="B10724" t="str">
        <v>2017-10-19</v>
      </c>
      <c r="C10724" t="str">
        <v>Midday</v>
      </c>
      <c r="D10724">
        <v>12</v>
      </c>
      <c r="E10724" t="str">
        <f>IF(MOD(D10724,2)=0,"EVEN","ODD")</f>
        <v>EVEN</v>
      </c>
      <c r="F10724" t="str">
        <f>IF(D10724&lt;=18,"LOW (1-18)","HIGH (19-36)")</f>
        <v>LOW (1-18)</v>
      </c>
      <c r="G10724">
        <f>INT((D10724-1)/6)+1</f>
        <v>2</v>
      </c>
      <c r="H10724">
        <f>MOD(D10724-1,6)+1</f>
        <v>6</v>
      </c>
      <c r="I10724">
        <f>37-D10724</f>
        <v>25</v>
      </c>
      <c r="J10724">
        <f>ABS(D10724-D10725)</f>
        <v>1</v>
      </c>
      <c r="K10724">
        <f>AVERAGE(D10724:D10728)</f>
        <v>12</v>
      </c>
      <c r="L10724">
        <f>AVERAGE(D10724:D10743)</f>
        <v>12</v>
      </c>
      <c r="M10724">
        <f>K10724-L10724</f>
        <v>0</v>
      </c>
      <c r="N10724" t="str">
        <f>IF(K10724&gt;L10724,"HIGH ZONE BIAS",IF(K10724&lt;L10724,"LOW ZONE BIAS","EQUILIBRIUM"))</f>
        <v>EQUILIBRIUM</v>
      </c>
    </row>
    <row r="10725">
      <c r="A10725">
        <v>16846</v>
      </c>
      <c r="B10725" t="str">
        <v>2017-10-19</v>
      </c>
      <c r="C10725" t="str">
        <v>Morning</v>
      </c>
      <c r="D10725">
        <v>13</v>
      </c>
      <c r="E10725" t="str">
        <f>IF(MOD(D10725,2)=0,"EVEN","ODD")</f>
        <v>ODD</v>
      </c>
      <c r="F10725" t="str">
        <f>IF(D10725&lt;=18,"LOW (1-18)","HIGH (19-36)")</f>
        <v>LOW (1-18)</v>
      </c>
      <c r="G10725">
        <f>INT((D10725-1)/6)+1</f>
        <v>3</v>
      </c>
      <c r="H10725">
        <f>MOD(D10725-1,6)+1</f>
        <v>1</v>
      </c>
      <c r="I10725">
        <f>37-D10725</f>
        <v>24</v>
      </c>
      <c r="J10725">
        <f>ABS(D10725-D10726)</f>
        <v>23</v>
      </c>
      <c r="K10725">
        <f>AVERAGE(D10725:D10729)</f>
        <v>13</v>
      </c>
      <c r="L10725">
        <f>AVERAGE(D10725:D10744)</f>
        <v>13</v>
      </c>
      <c r="M10725">
        <f>K10725-L10725</f>
        <v>0</v>
      </c>
      <c r="N10725" t="str">
        <f>IF(K10725&gt;L10725,"HIGH ZONE BIAS",IF(K10725&lt;L10725,"LOW ZONE BIAS","EQUILIBRIUM"))</f>
        <v>EQUILIBRIUM</v>
      </c>
    </row>
    <row r="10726">
      <c r="A10726">
        <v>16845</v>
      </c>
      <c r="B10726" t="str">
        <v>2017-10-17</v>
      </c>
      <c r="C10726" t="str">
        <v>Evening</v>
      </c>
      <c r="D10726">
        <v>36</v>
      </c>
      <c r="E10726" t="str">
        <f>IF(MOD(D10726,2)=0,"EVEN","ODD")</f>
        <v>EVEN</v>
      </c>
      <c r="F10726" t="str">
        <f>IF(D10726&lt;=18,"LOW (1-18)","HIGH (19-36)")</f>
        <v>HIGH (19-36)</v>
      </c>
      <c r="G10726">
        <f>INT((D10726-1)/6)+1</f>
        <v>6</v>
      </c>
      <c r="H10726">
        <f>MOD(D10726-1,6)+1</f>
        <v>6</v>
      </c>
      <c r="I10726">
        <f>37-D10726</f>
        <v>1</v>
      </c>
      <c r="J10726">
        <f>ABS(D10726-D10727)</f>
        <v>0</v>
      </c>
      <c r="K10726">
        <f>AVERAGE(D10726:D10730)</f>
        <v>36</v>
      </c>
      <c r="L10726">
        <f>AVERAGE(D10726:D10745)</f>
        <v>36</v>
      </c>
      <c r="M10726">
        <f>K10726-L10726</f>
        <v>0</v>
      </c>
      <c r="N10726" t="str">
        <f>IF(K10726&gt;L10726,"HIGH ZONE BIAS",IF(K10726&lt;L10726,"LOW ZONE BIAS","EQUILIBRIUM"))</f>
        <v>EQUILIBRIUM</v>
      </c>
    </row>
    <row r="10727">
      <c r="A10727">
        <v>16844</v>
      </c>
      <c r="B10727" t="str">
        <v>2017-10-17</v>
      </c>
      <c r="C10727" t="str">
        <v>Afternoon</v>
      </c>
      <c r="D10727">
        <v>36</v>
      </c>
      <c r="E10727" t="str">
        <f>IF(MOD(D10727,2)=0,"EVEN","ODD")</f>
        <v>EVEN</v>
      </c>
      <c r="F10727" t="str">
        <f>IF(D10727&lt;=18,"LOW (1-18)","HIGH (19-36)")</f>
        <v>HIGH (19-36)</v>
      </c>
      <c r="G10727">
        <f>INT((D10727-1)/6)+1</f>
        <v>6</v>
      </c>
      <c r="H10727">
        <f>MOD(D10727-1,6)+1</f>
        <v>6</v>
      </c>
      <c r="I10727">
        <f>37-D10727</f>
        <v>1</v>
      </c>
      <c r="J10727">
        <f>ABS(D10727-D10728)</f>
        <v>16</v>
      </c>
      <c r="K10727">
        <f>AVERAGE(D10727:D10731)</f>
        <v>36</v>
      </c>
      <c r="L10727">
        <f>AVERAGE(D10727:D10746)</f>
        <v>36</v>
      </c>
      <c r="M10727">
        <f>K10727-L10727</f>
        <v>0</v>
      </c>
      <c r="N10727" t="str">
        <f>IF(K10727&gt;L10727,"HIGH ZONE BIAS",IF(K10727&lt;L10727,"LOW ZONE BIAS","EQUILIBRIUM"))</f>
        <v>EQUILIBRIUM</v>
      </c>
    </row>
    <row r="10728">
      <c r="A10728">
        <v>16843</v>
      </c>
      <c r="B10728" t="str">
        <v>2017-10-17</v>
      </c>
      <c r="C10728" t="str">
        <v>Midday</v>
      </c>
      <c r="D10728">
        <v>20</v>
      </c>
      <c r="E10728" t="str">
        <f>IF(MOD(D10728,2)=0,"EVEN","ODD")</f>
        <v>EVEN</v>
      </c>
      <c r="F10728" t="str">
        <f>IF(D10728&lt;=18,"LOW (1-18)","HIGH (19-36)")</f>
        <v>HIGH (19-36)</v>
      </c>
      <c r="G10728">
        <f>INT((D10728-1)/6)+1</f>
        <v>4</v>
      </c>
      <c r="H10728">
        <f>MOD(D10728-1,6)+1</f>
        <v>2</v>
      </c>
      <c r="I10728">
        <f>37-D10728</f>
        <v>17</v>
      </c>
      <c r="J10728">
        <f>ABS(D10728-D10729)</f>
        <v>7</v>
      </c>
      <c r="K10728">
        <f>AVERAGE(D10728:D10732)</f>
        <v>20</v>
      </c>
      <c r="L10728">
        <f>AVERAGE(D10728:D10747)</f>
        <v>20</v>
      </c>
      <c r="M10728">
        <f>K10728-L10728</f>
        <v>0</v>
      </c>
      <c r="N10728" t="str">
        <f>IF(K10728&gt;L10728,"HIGH ZONE BIAS",IF(K10728&lt;L10728,"LOW ZONE BIAS","EQUILIBRIUM"))</f>
        <v>EQUILIBRIUM</v>
      </c>
    </row>
    <row r="10729">
      <c r="A10729">
        <v>16842</v>
      </c>
      <c r="B10729" t="str">
        <v>2017-10-17</v>
      </c>
      <c r="C10729" t="str">
        <v>Morning</v>
      </c>
      <c r="D10729">
        <v>13</v>
      </c>
      <c r="E10729" t="str">
        <f>IF(MOD(D10729,2)=0,"EVEN","ODD")</f>
        <v>ODD</v>
      </c>
      <c r="F10729" t="str">
        <f>IF(D10729&lt;=18,"LOW (1-18)","HIGH (19-36)")</f>
        <v>LOW (1-18)</v>
      </c>
      <c r="G10729">
        <f>INT((D10729-1)/6)+1</f>
        <v>3</v>
      </c>
      <c r="H10729">
        <f>MOD(D10729-1,6)+1</f>
        <v>1</v>
      </c>
      <c r="I10729">
        <f>37-D10729</f>
        <v>24</v>
      </c>
      <c r="J10729">
        <f>ABS(D10729-D10730)</f>
        <v>12</v>
      </c>
      <c r="K10729">
        <f>AVERAGE(D10729:D10733)</f>
        <v>13</v>
      </c>
      <c r="L10729">
        <f>AVERAGE(D10729:D10748)</f>
        <v>13</v>
      </c>
      <c r="M10729">
        <f>K10729-L10729</f>
        <v>0</v>
      </c>
      <c r="N10729" t="str">
        <f>IF(K10729&gt;L10729,"HIGH ZONE BIAS",IF(K10729&lt;L10729,"LOW ZONE BIAS","EQUILIBRIUM"))</f>
        <v>EQUILIBRIUM</v>
      </c>
    </row>
    <row r="10730">
      <c r="A10730">
        <v>16841</v>
      </c>
      <c r="B10730" t="str">
        <v>2017-10-16</v>
      </c>
      <c r="C10730" t="str">
        <v>Evening</v>
      </c>
      <c r="D10730">
        <v>25</v>
      </c>
      <c r="E10730" t="str">
        <f>IF(MOD(D10730,2)=0,"EVEN","ODD")</f>
        <v>ODD</v>
      </c>
      <c r="F10730" t="str">
        <f>IF(D10730&lt;=18,"LOW (1-18)","HIGH (19-36)")</f>
        <v>HIGH (19-36)</v>
      </c>
      <c r="G10730">
        <f>INT((D10730-1)/6)+1</f>
        <v>5</v>
      </c>
      <c r="H10730">
        <f>MOD(D10730-1,6)+1</f>
        <v>1</v>
      </c>
      <c r="I10730">
        <f>37-D10730</f>
        <v>12</v>
      </c>
      <c r="J10730">
        <f>ABS(D10730-D10731)</f>
        <v>24</v>
      </c>
      <c r="K10730">
        <f>AVERAGE(D10730:D10734)</f>
        <v>25</v>
      </c>
      <c r="L10730">
        <f>AVERAGE(D10730:D10749)</f>
        <v>25</v>
      </c>
      <c r="M10730">
        <f>K10730-L10730</f>
        <v>0</v>
      </c>
      <c r="N10730" t="str">
        <f>IF(K10730&gt;L10730,"HIGH ZONE BIAS",IF(K10730&lt;L10730,"LOW ZONE BIAS","EQUILIBRIUM"))</f>
        <v>EQUILIBRIUM</v>
      </c>
    </row>
    <row r="10731">
      <c r="A10731">
        <v>16840</v>
      </c>
      <c r="B10731" t="str">
        <v>2017-10-16</v>
      </c>
      <c r="C10731" t="str">
        <v>Afternoon</v>
      </c>
      <c r="D10731">
        <v>1</v>
      </c>
      <c r="E10731" t="str">
        <f>IF(MOD(D10731,2)=0,"EVEN","ODD")</f>
        <v>ODD</v>
      </c>
      <c r="F10731" t="str">
        <f>IF(D10731&lt;=18,"LOW (1-18)","HIGH (19-36)")</f>
        <v>LOW (1-18)</v>
      </c>
      <c r="G10731">
        <f>INT((D10731-1)/6)+1</f>
        <v>1</v>
      </c>
      <c r="H10731">
        <f>MOD(D10731-1,6)+1</f>
        <v>1</v>
      </c>
      <c r="I10731">
        <f>37-D10731</f>
        <v>36</v>
      </c>
      <c r="J10731">
        <f>ABS(D10731-D10732)</f>
        <v>18</v>
      </c>
      <c r="K10731">
        <f>AVERAGE(D10731:D10735)</f>
        <v>1</v>
      </c>
      <c r="L10731">
        <f>AVERAGE(D10731:D10750)</f>
        <v>1</v>
      </c>
      <c r="M10731">
        <f>K10731-L10731</f>
        <v>0</v>
      </c>
      <c r="N10731" t="str">
        <f>IF(K10731&gt;L10731,"HIGH ZONE BIAS",IF(K10731&lt;L10731,"LOW ZONE BIAS","EQUILIBRIUM"))</f>
        <v>EQUILIBRIUM</v>
      </c>
    </row>
    <row r="10732">
      <c r="A10732">
        <v>16839</v>
      </c>
      <c r="B10732" t="str">
        <v>2017-10-16</v>
      </c>
      <c r="C10732" t="str">
        <v>Midday</v>
      </c>
      <c r="D10732">
        <v>19</v>
      </c>
      <c r="E10732" t="str">
        <f>IF(MOD(D10732,2)=0,"EVEN","ODD")</f>
        <v>ODD</v>
      </c>
      <c r="F10732" t="str">
        <f>IF(D10732&lt;=18,"LOW (1-18)","HIGH (19-36)")</f>
        <v>HIGH (19-36)</v>
      </c>
      <c r="G10732">
        <f>INT((D10732-1)/6)+1</f>
        <v>4</v>
      </c>
      <c r="H10732">
        <f>MOD(D10732-1,6)+1</f>
        <v>1</v>
      </c>
      <c r="I10732">
        <f>37-D10732</f>
        <v>18</v>
      </c>
      <c r="J10732">
        <f>ABS(D10732-D10733)</f>
        <v>15</v>
      </c>
      <c r="K10732">
        <f>AVERAGE(D10732:D10736)</f>
        <v>19</v>
      </c>
      <c r="L10732">
        <f>AVERAGE(D10732:D10751)</f>
        <v>19</v>
      </c>
      <c r="M10732">
        <f>K10732-L10732</f>
        <v>0</v>
      </c>
      <c r="N10732" t="str">
        <f>IF(K10732&gt;L10732,"HIGH ZONE BIAS",IF(K10732&lt;L10732,"LOW ZONE BIAS","EQUILIBRIUM"))</f>
        <v>EQUILIBRIUM</v>
      </c>
    </row>
    <row r="10733">
      <c r="A10733">
        <v>16838</v>
      </c>
      <c r="B10733" t="str">
        <v>2017-10-16</v>
      </c>
      <c r="C10733" t="str">
        <v>Morning</v>
      </c>
      <c r="D10733">
        <v>4</v>
      </c>
      <c r="E10733" t="str">
        <f>IF(MOD(D10733,2)=0,"EVEN","ODD")</f>
        <v>EVEN</v>
      </c>
      <c r="F10733" t="str">
        <f>IF(D10733&lt;=18,"LOW (1-18)","HIGH (19-36)")</f>
        <v>LOW (1-18)</v>
      </c>
      <c r="G10733">
        <f>INT((D10733-1)/6)+1</f>
        <v>1</v>
      </c>
      <c r="H10733">
        <f>MOD(D10733-1,6)+1</f>
        <v>4</v>
      </c>
      <c r="I10733">
        <f>37-D10733</f>
        <v>33</v>
      </c>
      <c r="J10733">
        <f>ABS(D10733-D10734)</f>
        <v>3</v>
      </c>
      <c r="K10733">
        <f>AVERAGE(D10733:D10737)</f>
        <v>4</v>
      </c>
      <c r="L10733">
        <f>AVERAGE(D10733:D10752)</f>
        <v>4</v>
      </c>
      <c r="M10733">
        <f>K10733-L10733</f>
        <v>0</v>
      </c>
      <c r="N10733" t="str">
        <f>IF(K10733&gt;L10733,"HIGH ZONE BIAS",IF(K10733&lt;L10733,"LOW ZONE BIAS","EQUILIBRIUM"))</f>
        <v>EQUILIBRIUM</v>
      </c>
    </row>
    <row r="10734">
      <c r="A10734">
        <v>16837</v>
      </c>
      <c r="B10734" t="str">
        <v>2017-10-14</v>
      </c>
      <c r="C10734" t="str">
        <v>Evening</v>
      </c>
      <c r="D10734">
        <v>1</v>
      </c>
      <c r="E10734" t="str">
        <f>IF(MOD(D10734,2)=0,"EVEN","ODD")</f>
        <v>ODD</v>
      </c>
      <c r="F10734" t="str">
        <f>IF(D10734&lt;=18,"LOW (1-18)","HIGH (19-36)")</f>
        <v>LOW (1-18)</v>
      </c>
      <c r="G10734">
        <f>INT((D10734-1)/6)+1</f>
        <v>1</v>
      </c>
      <c r="H10734">
        <f>MOD(D10734-1,6)+1</f>
        <v>1</v>
      </c>
      <c r="I10734">
        <f>37-D10734</f>
        <v>36</v>
      </c>
      <c r="J10734">
        <f>ABS(D10734-D10735)</f>
        <v>31</v>
      </c>
      <c r="K10734">
        <f>AVERAGE(D10734:D10738)</f>
        <v>1</v>
      </c>
      <c r="L10734">
        <f>AVERAGE(D10734:D10753)</f>
        <v>1</v>
      </c>
      <c r="M10734">
        <f>K10734-L10734</f>
        <v>0</v>
      </c>
      <c r="N10734" t="str">
        <f>IF(K10734&gt;L10734,"HIGH ZONE BIAS",IF(K10734&lt;L10734,"LOW ZONE BIAS","EQUILIBRIUM"))</f>
        <v>EQUILIBRIUM</v>
      </c>
    </row>
    <row r="10735">
      <c r="A10735">
        <v>16836</v>
      </c>
      <c r="B10735" t="str">
        <v>2017-10-14</v>
      </c>
      <c r="C10735" t="str">
        <v>Afternoon</v>
      </c>
      <c r="D10735">
        <v>32</v>
      </c>
      <c r="E10735" t="str">
        <f>IF(MOD(D10735,2)=0,"EVEN","ODD")</f>
        <v>EVEN</v>
      </c>
      <c r="F10735" t="str">
        <f>IF(D10735&lt;=18,"LOW (1-18)","HIGH (19-36)")</f>
        <v>HIGH (19-36)</v>
      </c>
      <c r="G10735">
        <f>INT((D10735-1)/6)+1</f>
        <v>6</v>
      </c>
      <c r="H10735">
        <f>MOD(D10735-1,6)+1</f>
        <v>2</v>
      </c>
      <c r="I10735">
        <f>37-D10735</f>
        <v>5</v>
      </c>
      <c r="J10735">
        <f>ABS(D10735-D10736)</f>
        <v>7</v>
      </c>
      <c r="K10735">
        <f>AVERAGE(D10735:D10739)</f>
        <v>32</v>
      </c>
      <c r="L10735">
        <f>AVERAGE(D10735:D10754)</f>
        <v>32</v>
      </c>
      <c r="M10735">
        <f>K10735-L10735</f>
        <v>0</v>
      </c>
      <c r="N10735" t="str">
        <f>IF(K10735&gt;L10735,"HIGH ZONE BIAS",IF(K10735&lt;L10735,"LOW ZONE BIAS","EQUILIBRIUM"))</f>
        <v>EQUILIBRIUM</v>
      </c>
    </row>
    <row r="10736">
      <c r="A10736">
        <v>16835</v>
      </c>
      <c r="B10736" t="str">
        <v>2017-10-14</v>
      </c>
      <c r="C10736" t="str">
        <v>Midday</v>
      </c>
      <c r="D10736">
        <v>25</v>
      </c>
      <c r="E10736" t="str">
        <f>IF(MOD(D10736,2)=0,"EVEN","ODD")</f>
        <v>ODD</v>
      </c>
      <c r="F10736" t="str">
        <f>IF(D10736&lt;=18,"LOW (1-18)","HIGH (19-36)")</f>
        <v>HIGH (19-36)</v>
      </c>
      <c r="G10736">
        <f>INT((D10736-1)/6)+1</f>
        <v>5</v>
      </c>
      <c r="H10736">
        <f>MOD(D10736-1,6)+1</f>
        <v>1</v>
      </c>
      <c r="I10736">
        <f>37-D10736</f>
        <v>12</v>
      </c>
      <c r="J10736">
        <f>ABS(D10736-D10737)</f>
        <v>3</v>
      </c>
      <c r="K10736">
        <f>AVERAGE(D10736:D10740)</f>
        <v>25</v>
      </c>
      <c r="L10736">
        <f>AVERAGE(D10736:D10755)</f>
        <v>25</v>
      </c>
      <c r="M10736">
        <f>K10736-L10736</f>
        <v>0</v>
      </c>
      <c r="N10736" t="str">
        <f>IF(K10736&gt;L10736,"HIGH ZONE BIAS",IF(K10736&lt;L10736,"LOW ZONE BIAS","EQUILIBRIUM"))</f>
        <v>EQUILIBRIUM</v>
      </c>
    </row>
    <row r="10737">
      <c r="A10737">
        <v>16834</v>
      </c>
      <c r="B10737" t="str">
        <v>2017-10-14</v>
      </c>
      <c r="C10737" t="str">
        <v>Morning</v>
      </c>
      <c r="D10737">
        <v>28</v>
      </c>
      <c r="E10737" t="str">
        <f>IF(MOD(D10737,2)=0,"EVEN","ODD")</f>
        <v>EVEN</v>
      </c>
      <c r="F10737" t="str">
        <f>IF(D10737&lt;=18,"LOW (1-18)","HIGH (19-36)")</f>
        <v>HIGH (19-36)</v>
      </c>
      <c r="G10737">
        <f>INT((D10737-1)/6)+1</f>
        <v>5</v>
      </c>
      <c r="H10737">
        <f>MOD(D10737-1,6)+1</f>
        <v>4</v>
      </c>
      <c r="I10737">
        <f>37-D10737</f>
        <v>9</v>
      </c>
      <c r="J10737">
        <f>ABS(D10737-D10738)</f>
        <v>1</v>
      </c>
      <c r="K10737">
        <f>AVERAGE(D10737:D10741)</f>
        <v>28</v>
      </c>
      <c r="L10737">
        <f>AVERAGE(D10737:D10756)</f>
        <v>28</v>
      </c>
      <c r="M10737">
        <f>K10737-L10737</f>
        <v>0</v>
      </c>
      <c r="N10737" t="str">
        <f>IF(K10737&gt;L10737,"HIGH ZONE BIAS",IF(K10737&lt;L10737,"LOW ZONE BIAS","EQUILIBRIUM"))</f>
        <v>EQUILIBRIUM</v>
      </c>
    </row>
    <row r="10738">
      <c r="A10738">
        <v>16833</v>
      </c>
      <c r="B10738" t="str">
        <v>2017-10-13</v>
      </c>
      <c r="C10738" t="str">
        <v>Evening</v>
      </c>
      <c r="D10738">
        <v>27</v>
      </c>
      <c r="E10738" t="str">
        <f>IF(MOD(D10738,2)=0,"EVEN","ODD")</f>
        <v>ODD</v>
      </c>
      <c r="F10738" t="str">
        <f>IF(D10738&lt;=18,"LOW (1-18)","HIGH (19-36)")</f>
        <v>HIGH (19-36)</v>
      </c>
      <c r="G10738">
        <f>INT((D10738-1)/6)+1</f>
        <v>5</v>
      </c>
      <c r="H10738">
        <f>MOD(D10738-1,6)+1</f>
        <v>3</v>
      </c>
      <c r="I10738">
        <f>37-D10738</f>
        <v>10</v>
      </c>
      <c r="J10738">
        <f>ABS(D10738-D10739)</f>
        <v>10</v>
      </c>
      <c r="K10738">
        <f>AVERAGE(D10738:D10742)</f>
        <v>27</v>
      </c>
      <c r="L10738">
        <f>AVERAGE(D10738:D10757)</f>
        <v>27</v>
      </c>
      <c r="M10738">
        <f>K10738-L10738</f>
        <v>0</v>
      </c>
      <c r="N10738" t="str">
        <f>IF(K10738&gt;L10738,"HIGH ZONE BIAS",IF(K10738&lt;L10738,"LOW ZONE BIAS","EQUILIBRIUM"))</f>
        <v>EQUILIBRIUM</v>
      </c>
    </row>
    <row r="10739">
      <c r="A10739">
        <v>16832</v>
      </c>
      <c r="B10739" t="str">
        <v>2017-10-13</v>
      </c>
      <c r="C10739" t="str">
        <v>Afternoon</v>
      </c>
      <c r="D10739">
        <v>17</v>
      </c>
      <c r="E10739" t="str">
        <f>IF(MOD(D10739,2)=0,"EVEN","ODD")</f>
        <v>ODD</v>
      </c>
      <c r="F10739" t="str">
        <f>IF(D10739&lt;=18,"LOW (1-18)","HIGH (19-36)")</f>
        <v>LOW (1-18)</v>
      </c>
      <c r="G10739">
        <f>INT((D10739-1)/6)+1</f>
        <v>3</v>
      </c>
      <c r="H10739">
        <f>MOD(D10739-1,6)+1</f>
        <v>5</v>
      </c>
      <c r="I10739">
        <f>37-D10739</f>
        <v>20</v>
      </c>
      <c r="J10739">
        <f>ABS(D10739-D10740)</f>
        <v>14</v>
      </c>
      <c r="K10739">
        <f>AVERAGE(D10739:D10743)</f>
        <v>17</v>
      </c>
      <c r="L10739">
        <f>AVERAGE(D10739:D10758)</f>
        <v>17</v>
      </c>
      <c r="M10739">
        <f>K10739-L10739</f>
        <v>0</v>
      </c>
      <c r="N10739" t="str">
        <f>IF(K10739&gt;L10739,"HIGH ZONE BIAS",IF(K10739&lt;L10739,"LOW ZONE BIAS","EQUILIBRIUM"))</f>
        <v>EQUILIBRIUM</v>
      </c>
    </row>
    <row r="10740">
      <c r="A10740">
        <v>16831</v>
      </c>
      <c r="B10740" t="str">
        <v>2017-10-13</v>
      </c>
      <c r="C10740" t="str">
        <v>Midday</v>
      </c>
      <c r="D10740">
        <v>3</v>
      </c>
      <c r="E10740" t="str">
        <f>IF(MOD(D10740,2)=0,"EVEN","ODD")</f>
        <v>ODD</v>
      </c>
      <c r="F10740" t="str">
        <f>IF(D10740&lt;=18,"LOW (1-18)","HIGH (19-36)")</f>
        <v>LOW (1-18)</v>
      </c>
      <c r="G10740">
        <f>INT((D10740-1)/6)+1</f>
        <v>1</v>
      </c>
      <c r="H10740">
        <f>MOD(D10740-1,6)+1</f>
        <v>3</v>
      </c>
      <c r="I10740">
        <f>37-D10740</f>
        <v>34</v>
      </c>
      <c r="J10740">
        <f>ABS(D10740-D10741)</f>
        <v>24</v>
      </c>
      <c r="K10740">
        <f>AVERAGE(D10740:D10744)</f>
        <v>3</v>
      </c>
      <c r="L10740">
        <f>AVERAGE(D10740:D10759)</f>
        <v>3</v>
      </c>
      <c r="M10740">
        <f>K10740-L10740</f>
        <v>0</v>
      </c>
      <c r="N10740" t="str">
        <f>IF(K10740&gt;L10740,"HIGH ZONE BIAS",IF(K10740&lt;L10740,"LOW ZONE BIAS","EQUILIBRIUM"))</f>
        <v>EQUILIBRIUM</v>
      </c>
    </row>
    <row r="10741">
      <c r="A10741">
        <v>16830</v>
      </c>
      <c r="B10741" t="str">
        <v>2017-10-13</v>
      </c>
      <c r="C10741" t="str">
        <v>Morning</v>
      </c>
      <c r="D10741">
        <v>27</v>
      </c>
      <c r="E10741" t="str">
        <f>IF(MOD(D10741,2)=0,"EVEN","ODD")</f>
        <v>ODD</v>
      </c>
      <c r="F10741" t="str">
        <f>IF(D10741&lt;=18,"LOW (1-18)","HIGH (19-36)")</f>
        <v>HIGH (19-36)</v>
      </c>
      <c r="G10741">
        <f>INT((D10741-1)/6)+1</f>
        <v>5</v>
      </c>
      <c r="H10741">
        <f>MOD(D10741-1,6)+1</f>
        <v>3</v>
      </c>
      <c r="I10741">
        <f>37-D10741</f>
        <v>10</v>
      </c>
      <c r="J10741">
        <f>ABS(D10741-D10742)</f>
        <v>4</v>
      </c>
      <c r="K10741">
        <f>AVERAGE(D10741:D10745)</f>
        <v>27</v>
      </c>
      <c r="L10741">
        <f>AVERAGE(D10741:D10760)</f>
        <v>27</v>
      </c>
      <c r="M10741">
        <f>K10741-L10741</f>
        <v>0</v>
      </c>
      <c r="N10741" t="str">
        <f>IF(K10741&gt;L10741,"HIGH ZONE BIAS",IF(K10741&lt;L10741,"LOW ZONE BIAS","EQUILIBRIUM"))</f>
        <v>EQUILIBRIUM</v>
      </c>
    </row>
    <row r="10742">
      <c r="A10742">
        <v>16829</v>
      </c>
      <c r="B10742" t="str">
        <v>2017-10-12</v>
      </c>
      <c r="C10742" t="str">
        <v>Evening</v>
      </c>
      <c r="D10742">
        <v>23</v>
      </c>
      <c r="E10742" t="str">
        <f>IF(MOD(D10742,2)=0,"EVEN","ODD")</f>
        <v>ODD</v>
      </c>
      <c r="F10742" t="str">
        <f>IF(D10742&lt;=18,"LOW (1-18)","HIGH (19-36)")</f>
        <v>HIGH (19-36)</v>
      </c>
      <c r="G10742">
        <f>INT((D10742-1)/6)+1</f>
        <v>4</v>
      </c>
      <c r="H10742">
        <f>MOD(D10742-1,6)+1</f>
        <v>5</v>
      </c>
      <c r="I10742">
        <f>37-D10742</f>
        <v>14</v>
      </c>
      <c r="J10742">
        <f>ABS(D10742-D10743)</f>
        <v>7</v>
      </c>
      <c r="K10742">
        <f>AVERAGE(D10742:D10746)</f>
        <v>23</v>
      </c>
      <c r="L10742">
        <f>AVERAGE(D10742:D10761)</f>
        <v>23</v>
      </c>
      <c r="M10742">
        <f>K10742-L10742</f>
        <v>0</v>
      </c>
      <c r="N10742" t="str">
        <f>IF(K10742&gt;L10742,"HIGH ZONE BIAS",IF(K10742&lt;L10742,"LOW ZONE BIAS","EQUILIBRIUM"))</f>
        <v>EQUILIBRIUM</v>
      </c>
    </row>
    <row r="10743">
      <c r="A10743">
        <v>16828</v>
      </c>
      <c r="B10743" t="str">
        <v>2017-10-12</v>
      </c>
      <c r="C10743" t="str">
        <v>Afternoon</v>
      </c>
      <c r="D10743">
        <v>30</v>
      </c>
      <c r="E10743" t="str">
        <f>IF(MOD(D10743,2)=0,"EVEN","ODD")</f>
        <v>EVEN</v>
      </c>
      <c r="F10743" t="str">
        <f>IF(D10743&lt;=18,"LOW (1-18)","HIGH (19-36)")</f>
        <v>HIGH (19-36)</v>
      </c>
      <c r="G10743">
        <f>INT((D10743-1)/6)+1</f>
        <v>5</v>
      </c>
      <c r="H10743">
        <f>MOD(D10743-1,6)+1</f>
        <v>6</v>
      </c>
      <c r="I10743">
        <f>37-D10743</f>
        <v>7</v>
      </c>
      <c r="J10743">
        <f>ABS(D10743-D10744)</f>
        <v>25</v>
      </c>
      <c r="K10743">
        <f>AVERAGE(D10743:D10747)</f>
        <v>30</v>
      </c>
      <c r="L10743">
        <f>AVERAGE(D10743:D10762)</f>
        <v>30</v>
      </c>
      <c r="M10743">
        <f>K10743-L10743</f>
        <v>0</v>
      </c>
      <c r="N10743" t="str">
        <f>IF(K10743&gt;L10743,"HIGH ZONE BIAS",IF(K10743&lt;L10743,"LOW ZONE BIAS","EQUILIBRIUM"))</f>
        <v>EQUILIBRIUM</v>
      </c>
    </row>
    <row r="10744">
      <c r="A10744">
        <v>16827</v>
      </c>
      <c r="B10744" t="str">
        <v>2017-10-12</v>
      </c>
      <c r="C10744" t="str">
        <v>Midday</v>
      </c>
      <c r="D10744">
        <v>5</v>
      </c>
      <c r="E10744" t="str">
        <f>IF(MOD(D10744,2)=0,"EVEN","ODD")</f>
        <v>ODD</v>
      </c>
      <c r="F10744" t="str">
        <f>IF(D10744&lt;=18,"LOW (1-18)","HIGH (19-36)")</f>
        <v>LOW (1-18)</v>
      </c>
      <c r="G10744">
        <f>INT((D10744-1)/6)+1</f>
        <v>1</v>
      </c>
      <c r="H10744">
        <f>MOD(D10744-1,6)+1</f>
        <v>5</v>
      </c>
      <c r="I10744">
        <f>37-D10744</f>
        <v>32</v>
      </c>
      <c r="J10744">
        <f>ABS(D10744-D10745)</f>
        <v>3</v>
      </c>
      <c r="K10744">
        <f>AVERAGE(D10744:D10748)</f>
        <v>5</v>
      </c>
      <c r="L10744">
        <f>AVERAGE(D10744:D10763)</f>
        <v>5</v>
      </c>
      <c r="M10744">
        <f>K10744-L10744</f>
        <v>0</v>
      </c>
      <c r="N10744" t="str">
        <f>IF(K10744&gt;L10744,"HIGH ZONE BIAS",IF(K10744&lt;L10744,"LOW ZONE BIAS","EQUILIBRIUM"))</f>
        <v>EQUILIBRIUM</v>
      </c>
    </row>
    <row r="10745">
      <c r="A10745">
        <v>16826</v>
      </c>
      <c r="B10745" t="str">
        <v>2017-10-12</v>
      </c>
      <c r="C10745" t="str">
        <v>Morning</v>
      </c>
      <c r="D10745">
        <v>2</v>
      </c>
      <c r="E10745" t="str">
        <f>IF(MOD(D10745,2)=0,"EVEN","ODD")</f>
        <v>EVEN</v>
      </c>
      <c r="F10745" t="str">
        <f>IF(D10745&lt;=18,"LOW (1-18)","HIGH (19-36)")</f>
        <v>LOW (1-18)</v>
      </c>
      <c r="G10745">
        <f>INT((D10745-1)/6)+1</f>
        <v>1</v>
      </c>
      <c r="H10745">
        <f>MOD(D10745-1,6)+1</f>
        <v>2</v>
      </c>
      <c r="I10745">
        <f>37-D10745</f>
        <v>35</v>
      </c>
      <c r="J10745">
        <f>ABS(D10745-D10746)</f>
        <v>4</v>
      </c>
      <c r="K10745">
        <f>AVERAGE(D10745:D10749)</f>
        <v>2</v>
      </c>
      <c r="L10745">
        <f>AVERAGE(D10745:D10764)</f>
        <v>2</v>
      </c>
      <c r="M10745">
        <f>K10745-L10745</f>
        <v>0</v>
      </c>
      <c r="N10745" t="str">
        <f>IF(K10745&gt;L10745,"HIGH ZONE BIAS",IF(K10745&lt;L10745,"LOW ZONE BIAS","EQUILIBRIUM"))</f>
        <v>EQUILIBRIUM</v>
      </c>
    </row>
    <row r="10746">
      <c r="A10746">
        <v>16825</v>
      </c>
      <c r="B10746" t="str">
        <v>2017-10-11</v>
      </c>
      <c r="C10746" t="str">
        <v>Evening</v>
      </c>
      <c r="D10746">
        <v>6</v>
      </c>
      <c r="E10746" t="str">
        <f>IF(MOD(D10746,2)=0,"EVEN","ODD")</f>
        <v>EVEN</v>
      </c>
      <c r="F10746" t="str">
        <f>IF(D10746&lt;=18,"LOW (1-18)","HIGH (19-36)")</f>
        <v>LOW (1-18)</v>
      </c>
      <c r="G10746">
        <f>INT((D10746-1)/6)+1</f>
        <v>1</v>
      </c>
      <c r="H10746">
        <f>MOD(D10746-1,6)+1</f>
        <v>6</v>
      </c>
      <c r="I10746">
        <f>37-D10746</f>
        <v>31</v>
      </c>
      <c r="J10746">
        <f>ABS(D10746-D10747)</f>
        <v>11</v>
      </c>
      <c r="K10746">
        <f>AVERAGE(D10746:D10750)</f>
        <v>6</v>
      </c>
      <c r="L10746">
        <f>AVERAGE(D10746:D10765)</f>
        <v>6</v>
      </c>
      <c r="M10746">
        <f>K10746-L10746</f>
        <v>0</v>
      </c>
      <c r="N10746" t="str">
        <f>IF(K10746&gt;L10746,"HIGH ZONE BIAS",IF(K10746&lt;L10746,"LOW ZONE BIAS","EQUILIBRIUM"))</f>
        <v>EQUILIBRIUM</v>
      </c>
    </row>
    <row r="10747">
      <c r="A10747">
        <v>16824</v>
      </c>
      <c r="B10747" t="str">
        <v>2017-10-11</v>
      </c>
      <c r="C10747" t="str">
        <v>Afternoon</v>
      </c>
      <c r="D10747">
        <v>17</v>
      </c>
      <c r="E10747" t="str">
        <f>IF(MOD(D10747,2)=0,"EVEN","ODD")</f>
        <v>ODD</v>
      </c>
      <c r="F10747" t="str">
        <f>IF(D10747&lt;=18,"LOW (1-18)","HIGH (19-36)")</f>
        <v>LOW (1-18)</v>
      </c>
      <c r="G10747">
        <f>INT((D10747-1)/6)+1</f>
        <v>3</v>
      </c>
      <c r="H10747">
        <f>MOD(D10747-1,6)+1</f>
        <v>5</v>
      </c>
      <c r="I10747">
        <f>37-D10747</f>
        <v>20</v>
      </c>
      <c r="J10747">
        <f>ABS(D10747-D10748)</f>
        <v>8</v>
      </c>
      <c r="K10747">
        <f>AVERAGE(D10747:D10751)</f>
        <v>17</v>
      </c>
      <c r="L10747">
        <f>AVERAGE(D10747:D10766)</f>
        <v>17</v>
      </c>
      <c r="M10747">
        <f>K10747-L10747</f>
        <v>0</v>
      </c>
      <c r="N10747" t="str">
        <f>IF(K10747&gt;L10747,"HIGH ZONE BIAS",IF(K10747&lt;L10747,"LOW ZONE BIAS","EQUILIBRIUM"))</f>
        <v>EQUILIBRIUM</v>
      </c>
    </row>
    <row r="10748">
      <c r="A10748">
        <v>16823</v>
      </c>
      <c r="B10748" t="str">
        <v>2017-10-11</v>
      </c>
      <c r="C10748" t="str">
        <v>Midday</v>
      </c>
      <c r="D10748">
        <v>9</v>
      </c>
      <c r="E10748" t="str">
        <f>IF(MOD(D10748,2)=0,"EVEN","ODD")</f>
        <v>ODD</v>
      </c>
      <c r="F10748" t="str">
        <f>IF(D10748&lt;=18,"LOW (1-18)","HIGH (19-36)")</f>
        <v>LOW (1-18)</v>
      </c>
      <c r="G10748">
        <f>INT((D10748-1)/6)+1</f>
        <v>2</v>
      </c>
      <c r="H10748">
        <f>MOD(D10748-1,6)+1</f>
        <v>3</v>
      </c>
      <c r="I10748">
        <f>37-D10748</f>
        <v>28</v>
      </c>
      <c r="J10748">
        <f>ABS(D10748-D10749)</f>
        <v>19</v>
      </c>
      <c r="K10748">
        <f>AVERAGE(D10748:D10752)</f>
        <v>9</v>
      </c>
      <c r="L10748">
        <f>AVERAGE(D10748:D10767)</f>
        <v>9</v>
      </c>
      <c r="M10748">
        <f>K10748-L10748</f>
        <v>0</v>
      </c>
      <c r="N10748" t="str">
        <f>IF(K10748&gt;L10748,"HIGH ZONE BIAS",IF(K10748&lt;L10748,"LOW ZONE BIAS","EQUILIBRIUM"))</f>
        <v>EQUILIBRIUM</v>
      </c>
    </row>
    <row r="10749">
      <c r="A10749">
        <v>16822</v>
      </c>
      <c r="B10749" t="str">
        <v>2017-10-11</v>
      </c>
      <c r="C10749" t="str">
        <v>Morning</v>
      </c>
      <c r="D10749">
        <v>28</v>
      </c>
      <c r="E10749" t="str">
        <f>IF(MOD(D10749,2)=0,"EVEN","ODD")</f>
        <v>EVEN</v>
      </c>
      <c r="F10749" t="str">
        <f>IF(D10749&lt;=18,"LOW (1-18)","HIGH (19-36)")</f>
        <v>HIGH (19-36)</v>
      </c>
      <c r="G10749">
        <f>INT((D10749-1)/6)+1</f>
        <v>5</v>
      </c>
      <c r="H10749">
        <f>MOD(D10749-1,6)+1</f>
        <v>4</v>
      </c>
      <c r="I10749">
        <f>37-D10749</f>
        <v>9</v>
      </c>
      <c r="J10749">
        <f>ABS(D10749-D10750)</f>
        <v>12</v>
      </c>
      <c r="K10749">
        <f>AVERAGE(D10749:D10753)</f>
        <v>28</v>
      </c>
      <c r="L10749">
        <f>AVERAGE(D10749:D10768)</f>
        <v>28</v>
      </c>
      <c r="M10749">
        <f>K10749-L10749</f>
        <v>0</v>
      </c>
      <c r="N10749" t="str">
        <f>IF(K10749&gt;L10749,"HIGH ZONE BIAS",IF(K10749&lt;L10749,"LOW ZONE BIAS","EQUILIBRIUM"))</f>
        <v>EQUILIBRIUM</v>
      </c>
    </row>
    <row r="10750">
      <c r="A10750">
        <v>16821</v>
      </c>
      <c r="B10750" t="str">
        <v>2017-10-10</v>
      </c>
      <c r="C10750" t="str">
        <v>Evening</v>
      </c>
      <c r="D10750">
        <v>16</v>
      </c>
      <c r="E10750" t="str">
        <f>IF(MOD(D10750,2)=0,"EVEN","ODD")</f>
        <v>EVEN</v>
      </c>
      <c r="F10750" t="str">
        <f>IF(D10750&lt;=18,"LOW (1-18)","HIGH (19-36)")</f>
        <v>LOW (1-18)</v>
      </c>
      <c r="G10750">
        <f>INT((D10750-1)/6)+1</f>
        <v>3</v>
      </c>
      <c r="H10750">
        <f>MOD(D10750-1,6)+1</f>
        <v>4</v>
      </c>
      <c r="I10750">
        <f>37-D10750</f>
        <v>21</v>
      </c>
      <c r="J10750">
        <f>ABS(D10750-D10751)</f>
        <v>15</v>
      </c>
      <c r="K10750">
        <f>AVERAGE(D10750:D10754)</f>
        <v>16</v>
      </c>
      <c r="L10750">
        <f>AVERAGE(D10750:D10769)</f>
        <v>16</v>
      </c>
      <c r="M10750">
        <f>K10750-L10750</f>
        <v>0</v>
      </c>
      <c r="N10750" t="str">
        <f>IF(K10750&gt;L10750,"HIGH ZONE BIAS",IF(K10750&lt;L10750,"LOW ZONE BIAS","EQUILIBRIUM"))</f>
        <v>EQUILIBRIUM</v>
      </c>
    </row>
    <row r="10751">
      <c r="A10751">
        <v>16820</v>
      </c>
      <c r="B10751" t="str">
        <v>2017-10-10</v>
      </c>
      <c r="C10751" t="str">
        <v>Afternoon</v>
      </c>
      <c r="D10751">
        <v>1</v>
      </c>
      <c r="E10751" t="str">
        <f>IF(MOD(D10751,2)=0,"EVEN","ODD")</f>
        <v>ODD</v>
      </c>
      <c r="F10751" t="str">
        <f>IF(D10751&lt;=18,"LOW (1-18)","HIGH (19-36)")</f>
        <v>LOW (1-18)</v>
      </c>
      <c r="G10751">
        <f>INT((D10751-1)/6)+1</f>
        <v>1</v>
      </c>
      <c r="H10751">
        <f>MOD(D10751-1,6)+1</f>
        <v>1</v>
      </c>
      <c r="I10751">
        <f>37-D10751</f>
        <v>36</v>
      </c>
      <c r="J10751">
        <f>ABS(D10751-D10752)</f>
        <v>30</v>
      </c>
      <c r="K10751">
        <f>AVERAGE(D10751:D10755)</f>
        <v>1</v>
      </c>
      <c r="L10751">
        <f>AVERAGE(D10751:D10770)</f>
        <v>1</v>
      </c>
      <c r="M10751">
        <f>K10751-L10751</f>
        <v>0</v>
      </c>
      <c r="N10751" t="str">
        <f>IF(K10751&gt;L10751,"HIGH ZONE BIAS",IF(K10751&lt;L10751,"LOW ZONE BIAS","EQUILIBRIUM"))</f>
        <v>EQUILIBRIUM</v>
      </c>
    </row>
    <row r="10752">
      <c r="A10752">
        <v>16819</v>
      </c>
      <c r="B10752" t="str">
        <v>2017-10-10</v>
      </c>
      <c r="C10752" t="str">
        <v>Midday</v>
      </c>
      <c r="D10752">
        <v>31</v>
      </c>
      <c r="E10752" t="str">
        <f>IF(MOD(D10752,2)=0,"EVEN","ODD")</f>
        <v>ODD</v>
      </c>
      <c r="F10752" t="str">
        <f>IF(D10752&lt;=18,"LOW (1-18)","HIGH (19-36)")</f>
        <v>HIGH (19-36)</v>
      </c>
      <c r="G10752">
        <f>INT((D10752-1)/6)+1</f>
        <v>6</v>
      </c>
      <c r="H10752">
        <f>MOD(D10752-1,6)+1</f>
        <v>1</v>
      </c>
      <c r="I10752">
        <f>37-D10752</f>
        <v>6</v>
      </c>
      <c r="J10752">
        <f>ABS(D10752-D10753)</f>
        <v>5</v>
      </c>
      <c r="K10752">
        <f>AVERAGE(D10752:D10756)</f>
        <v>31</v>
      </c>
      <c r="L10752">
        <f>AVERAGE(D10752:D10771)</f>
        <v>31</v>
      </c>
      <c r="M10752">
        <f>K10752-L10752</f>
        <v>0</v>
      </c>
      <c r="N10752" t="str">
        <f>IF(K10752&gt;L10752,"HIGH ZONE BIAS",IF(K10752&lt;L10752,"LOW ZONE BIAS","EQUILIBRIUM"))</f>
        <v>EQUILIBRIUM</v>
      </c>
    </row>
    <row r="10753">
      <c r="A10753">
        <v>16818</v>
      </c>
      <c r="B10753" t="str">
        <v>2017-10-10</v>
      </c>
      <c r="C10753" t="str">
        <v>Morning</v>
      </c>
      <c r="D10753">
        <v>26</v>
      </c>
      <c r="E10753" t="str">
        <f>IF(MOD(D10753,2)=0,"EVEN","ODD")</f>
        <v>EVEN</v>
      </c>
      <c r="F10753" t="str">
        <f>IF(D10753&lt;=18,"LOW (1-18)","HIGH (19-36)")</f>
        <v>HIGH (19-36)</v>
      </c>
      <c r="G10753">
        <f>INT((D10753-1)/6)+1</f>
        <v>5</v>
      </c>
      <c r="H10753">
        <f>MOD(D10753-1,6)+1</f>
        <v>2</v>
      </c>
      <c r="I10753">
        <f>37-D10753</f>
        <v>11</v>
      </c>
      <c r="J10753">
        <f>ABS(D10753-D10754)</f>
        <v>8</v>
      </c>
      <c r="K10753">
        <f>AVERAGE(D10753:D10757)</f>
        <v>26</v>
      </c>
      <c r="L10753">
        <f>AVERAGE(D10753:D10772)</f>
        <v>26</v>
      </c>
      <c r="M10753">
        <f>K10753-L10753</f>
        <v>0</v>
      </c>
      <c r="N10753" t="str">
        <f>IF(K10753&gt;L10753,"HIGH ZONE BIAS",IF(K10753&lt;L10753,"LOW ZONE BIAS","EQUILIBRIUM"))</f>
        <v>EQUILIBRIUM</v>
      </c>
    </row>
    <row r="10754">
      <c r="A10754">
        <v>16817</v>
      </c>
      <c r="B10754" t="str">
        <v>2017-10-09</v>
      </c>
      <c r="C10754" t="str">
        <v>Evening</v>
      </c>
      <c r="D10754">
        <v>34</v>
      </c>
      <c r="E10754" t="str">
        <f>IF(MOD(D10754,2)=0,"EVEN","ODD")</f>
        <v>EVEN</v>
      </c>
      <c r="F10754" t="str">
        <f>IF(D10754&lt;=18,"LOW (1-18)","HIGH (19-36)")</f>
        <v>HIGH (19-36)</v>
      </c>
      <c r="G10754">
        <f>INT((D10754-1)/6)+1</f>
        <v>6</v>
      </c>
      <c r="H10754">
        <f>MOD(D10754-1,6)+1</f>
        <v>4</v>
      </c>
      <c r="I10754">
        <f>37-D10754</f>
        <v>3</v>
      </c>
      <c r="J10754">
        <f>ABS(D10754-D10755)</f>
        <v>20</v>
      </c>
      <c r="K10754">
        <f>AVERAGE(D10754:D10758)</f>
        <v>34</v>
      </c>
      <c r="L10754">
        <f>AVERAGE(D10754:D10773)</f>
        <v>34</v>
      </c>
      <c r="M10754">
        <f>K10754-L10754</f>
        <v>0</v>
      </c>
      <c r="N10754" t="str">
        <f>IF(K10754&gt;L10754,"HIGH ZONE BIAS",IF(K10754&lt;L10754,"LOW ZONE BIAS","EQUILIBRIUM"))</f>
        <v>EQUILIBRIUM</v>
      </c>
    </row>
    <row r="10755">
      <c r="A10755">
        <v>16816</v>
      </c>
      <c r="B10755" t="str">
        <v>2017-10-09</v>
      </c>
      <c r="C10755" t="str">
        <v>Afternoon</v>
      </c>
      <c r="D10755">
        <v>14</v>
      </c>
      <c r="E10755" t="str">
        <f>IF(MOD(D10755,2)=0,"EVEN","ODD")</f>
        <v>EVEN</v>
      </c>
      <c r="F10755" t="str">
        <f>IF(D10755&lt;=18,"LOW (1-18)","HIGH (19-36)")</f>
        <v>LOW (1-18)</v>
      </c>
      <c r="G10755">
        <f>INT((D10755-1)/6)+1</f>
        <v>3</v>
      </c>
      <c r="H10755">
        <f>MOD(D10755-1,6)+1</f>
        <v>2</v>
      </c>
      <c r="I10755">
        <f>37-D10755</f>
        <v>23</v>
      </c>
      <c r="J10755">
        <f>ABS(D10755-D10756)</f>
        <v>17</v>
      </c>
      <c r="K10755">
        <f>AVERAGE(D10755:D10759)</f>
        <v>14</v>
      </c>
      <c r="L10755">
        <f>AVERAGE(D10755:D10774)</f>
        <v>14</v>
      </c>
      <c r="M10755">
        <f>K10755-L10755</f>
        <v>0</v>
      </c>
      <c r="N10755" t="str">
        <f>IF(K10755&gt;L10755,"HIGH ZONE BIAS",IF(K10755&lt;L10755,"LOW ZONE BIAS","EQUILIBRIUM"))</f>
        <v>EQUILIBRIUM</v>
      </c>
    </row>
    <row r="10756">
      <c r="A10756">
        <v>16815</v>
      </c>
      <c r="B10756" t="str">
        <v>2017-10-09</v>
      </c>
      <c r="C10756" t="str">
        <v>Midday</v>
      </c>
      <c r="D10756">
        <v>31</v>
      </c>
      <c r="E10756" t="str">
        <f>IF(MOD(D10756,2)=0,"EVEN","ODD")</f>
        <v>ODD</v>
      </c>
      <c r="F10756" t="str">
        <f>IF(D10756&lt;=18,"LOW (1-18)","HIGH (19-36)")</f>
        <v>HIGH (19-36)</v>
      </c>
      <c r="G10756">
        <f>INT((D10756-1)/6)+1</f>
        <v>6</v>
      </c>
      <c r="H10756">
        <f>MOD(D10756-1,6)+1</f>
        <v>1</v>
      </c>
      <c r="I10756">
        <f>37-D10756</f>
        <v>6</v>
      </c>
      <c r="J10756">
        <f>ABS(D10756-D10757)</f>
        <v>2</v>
      </c>
      <c r="K10756">
        <f>AVERAGE(D10756:D10760)</f>
        <v>31</v>
      </c>
      <c r="L10756">
        <f>AVERAGE(D10756:D10775)</f>
        <v>31</v>
      </c>
      <c r="M10756">
        <f>K10756-L10756</f>
        <v>0</v>
      </c>
      <c r="N10756" t="str">
        <f>IF(K10756&gt;L10756,"HIGH ZONE BIAS",IF(K10756&lt;L10756,"LOW ZONE BIAS","EQUILIBRIUM"))</f>
        <v>EQUILIBRIUM</v>
      </c>
    </row>
    <row r="10757">
      <c r="A10757">
        <v>16814</v>
      </c>
      <c r="B10757" t="str">
        <v>2017-10-09</v>
      </c>
      <c r="C10757" t="str">
        <v>Morning</v>
      </c>
      <c r="D10757">
        <v>33</v>
      </c>
      <c r="E10757" t="str">
        <f>IF(MOD(D10757,2)=0,"EVEN","ODD")</f>
        <v>ODD</v>
      </c>
      <c r="F10757" t="str">
        <f>IF(D10757&lt;=18,"LOW (1-18)","HIGH (19-36)")</f>
        <v>HIGH (19-36)</v>
      </c>
      <c r="G10757">
        <f>INT((D10757-1)/6)+1</f>
        <v>6</v>
      </c>
      <c r="H10757">
        <f>MOD(D10757-1,6)+1</f>
        <v>3</v>
      </c>
      <c r="I10757">
        <f>37-D10757</f>
        <v>4</v>
      </c>
      <c r="J10757">
        <f>ABS(D10757-D10758)</f>
        <v>7</v>
      </c>
      <c r="K10757">
        <f>AVERAGE(D10757:D10761)</f>
        <v>33</v>
      </c>
      <c r="L10757">
        <f>AVERAGE(D10757:D10776)</f>
        <v>33</v>
      </c>
      <c r="M10757">
        <f>K10757-L10757</f>
        <v>0</v>
      </c>
      <c r="N10757" t="str">
        <f>IF(K10757&gt;L10757,"HIGH ZONE BIAS",IF(K10757&lt;L10757,"LOW ZONE BIAS","EQUILIBRIUM"))</f>
        <v>EQUILIBRIUM</v>
      </c>
    </row>
    <row r="10758">
      <c r="A10758">
        <v>16813</v>
      </c>
      <c r="B10758" t="str">
        <v>2017-10-07</v>
      </c>
      <c r="C10758" t="str">
        <v>Evening</v>
      </c>
      <c r="D10758">
        <v>26</v>
      </c>
      <c r="E10758" t="str">
        <f>IF(MOD(D10758,2)=0,"EVEN","ODD")</f>
        <v>EVEN</v>
      </c>
      <c r="F10758" t="str">
        <f>IF(D10758&lt;=18,"LOW (1-18)","HIGH (19-36)")</f>
        <v>HIGH (19-36)</v>
      </c>
      <c r="G10758">
        <f>INT((D10758-1)/6)+1</f>
        <v>5</v>
      </c>
      <c r="H10758">
        <f>MOD(D10758-1,6)+1</f>
        <v>2</v>
      </c>
      <c r="I10758">
        <f>37-D10758</f>
        <v>11</v>
      </c>
      <c r="J10758">
        <f>ABS(D10758-D10759)</f>
        <v>1</v>
      </c>
      <c r="K10758">
        <f>AVERAGE(D10758:D10762)</f>
        <v>26</v>
      </c>
      <c r="L10758">
        <f>AVERAGE(D10758:D10777)</f>
        <v>26</v>
      </c>
      <c r="M10758">
        <f>K10758-L10758</f>
        <v>0</v>
      </c>
      <c r="N10758" t="str">
        <f>IF(K10758&gt;L10758,"HIGH ZONE BIAS",IF(K10758&lt;L10758,"LOW ZONE BIAS","EQUILIBRIUM"))</f>
        <v>EQUILIBRIUM</v>
      </c>
    </row>
    <row r="10759">
      <c r="A10759">
        <v>16812</v>
      </c>
      <c r="B10759" t="str">
        <v>2017-10-07</v>
      </c>
      <c r="C10759" t="str">
        <v>Afternoon</v>
      </c>
      <c r="D10759">
        <v>25</v>
      </c>
      <c r="E10759" t="str">
        <f>IF(MOD(D10759,2)=0,"EVEN","ODD")</f>
        <v>ODD</v>
      </c>
      <c r="F10759" t="str">
        <f>IF(D10759&lt;=18,"LOW (1-18)","HIGH (19-36)")</f>
        <v>HIGH (19-36)</v>
      </c>
      <c r="G10759">
        <f>INT((D10759-1)/6)+1</f>
        <v>5</v>
      </c>
      <c r="H10759">
        <f>MOD(D10759-1,6)+1</f>
        <v>1</v>
      </c>
      <c r="I10759">
        <f>37-D10759</f>
        <v>12</v>
      </c>
      <c r="J10759">
        <f>ABS(D10759-D10760)</f>
        <v>15</v>
      </c>
      <c r="K10759">
        <f>AVERAGE(D10759:D10763)</f>
        <v>25</v>
      </c>
      <c r="L10759">
        <f>AVERAGE(D10759:D10778)</f>
        <v>25</v>
      </c>
      <c r="M10759">
        <f>K10759-L10759</f>
        <v>0</v>
      </c>
      <c r="N10759" t="str">
        <f>IF(K10759&gt;L10759,"HIGH ZONE BIAS",IF(K10759&lt;L10759,"LOW ZONE BIAS","EQUILIBRIUM"))</f>
        <v>EQUILIBRIUM</v>
      </c>
    </row>
    <row r="10760">
      <c r="A10760">
        <v>16811</v>
      </c>
      <c r="B10760" t="str">
        <v>2017-10-07</v>
      </c>
      <c r="C10760" t="str">
        <v>Midday</v>
      </c>
      <c r="D10760">
        <v>10</v>
      </c>
      <c r="E10760" t="str">
        <f>IF(MOD(D10760,2)=0,"EVEN","ODD")</f>
        <v>EVEN</v>
      </c>
      <c r="F10760" t="str">
        <f>IF(D10760&lt;=18,"LOW (1-18)","HIGH (19-36)")</f>
        <v>LOW (1-18)</v>
      </c>
      <c r="G10760">
        <f>INT((D10760-1)/6)+1</f>
        <v>2</v>
      </c>
      <c r="H10760">
        <f>MOD(D10760-1,6)+1</f>
        <v>4</v>
      </c>
      <c r="I10760">
        <f>37-D10760</f>
        <v>27</v>
      </c>
      <c r="J10760">
        <f>ABS(D10760-D10761)</f>
        <v>4</v>
      </c>
      <c r="K10760">
        <f>AVERAGE(D10760:D10764)</f>
        <v>10</v>
      </c>
      <c r="L10760">
        <f>AVERAGE(D10760:D10779)</f>
        <v>10</v>
      </c>
      <c r="M10760">
        <f>K10760-L10760</f>
        <v>0</v>
      </c>
      <c r="N10760" t="str">
        <f>IF(K10760&gt;L10760,"HIGH ZONE BIAS",IF(K10760&lt;L10760,"LOW ZONE BIAS","EQUILIBRIUM"))</f>
        <v>EQUILIBRIUM</v>
      </c>
    </row>
    <row r="10761">
      <c r="A10761">
        <v>16810</v>
      </c>
      <c r="B10761" t="str">
        <v>2017-10-07</v>
      </c>
      <c r="C10761" t="str">
        <v>Morning</v>
      </c>
      <c r="D10761">
        <v>14</v>
      </c>
      <c r="E10761" t="str">
        <f>IF(MOD(D10761,2)=0,"EVEN","ODD")</f>
        <v>EVEN</v>
      </c>
      <c r="F10761" t="str">
        <f>IF(D10761&lt;=18,"LOW (1-18)","HIGH (19-36)")</f>
        <v>LOW (1-18)</v>
      </c>
      <c r="G10761">
        <f>INT((D10761-1)/6)+1</f>
        <v>3</v>
      </c>
      <c r="H10761">
        <f>MOD(D10761-1,6)+1</f>
        <v>2</v>
      </c>
      <c r="I10761">
        <f>37-D10761</f>
        <v>23</v>
      </c>
      <c r="J10761">
        <f>ABS(D10761-D10762)</f>
        <v>13</v>
      </c>
      <c r="K10761">
        <f>AVERAGE(D10761:D10765)</f>
        <v>14</v>
      </c>
      <c r="L10761">
        <f>AVERAGE(D10761:D10780)</f>
        <v>14</v>
      </c>
      <c r="M10761">
        <f>K10761-L10761</f>
        <v>0</v>
      </c>
      <c r="N10761" t="str">
        <f>IF(K10761&gt;L10761,"HIGH ZONE BIAS",IF(K10761&lt;L10761,"LOW ZONE BIAS","EQUILIBRIUM"))</f>
        <v>EQUILIBRIUM</v>
      </c>
    </row>
    <row r="10762">
      <c r="A10762">
        <v>16809</v>
      </c>
      <c r="B10762" t="str">
        <v>2017-10-06</v>
      </c>
      <c r="C10762" t="str">
        <v>Evening</v>
      </c>
      <c r="D10762">
        <v>27</v>
      </c>
      <c r="E10762" t="str">
        <f>IF(MOD(D10762,2)=0,"EVEN","ODD")</f>
        <v>ODD</v>
      </c>
      <c r="F10762" t="str">
        <f>IF(D10762&lt;=18,"LOW (1-18)","HIGH (19-36)")</f>
        <v>HIGH (19-36)</v>
      </c>
      <c r="G10762">
        <f>INT((D10762-1)/6)+1</f>
        <v>5</v>
      </c>
      <c r="H10762">
        <f>MOD(D10762-1,6)+1</f>
        <v>3</v>
      </c>
      <c r="I10762">
        <f>37-D10762</f>
        <v>10</v>
      </c>
      <c r="J10762">
        <f>ABS(D10762-D10763)</f>
        <v>22</v>
      </c>
      <c r="K10762">
        <f>AVERAGE(D10762:D10766)</f>
        <v>27</v>
      </c>
      <c r="L10762">
        <f>AVERAGE(D10762:D10781)</f>
        <v>27</v>
      </c>
      <c r="M10762">
        <f>K10762-L10762</f>
        <v>0</v>
      </c>
      <c r="N10762" t="str">
        <f>IF(K10762&gt;L10762,"HIGH ZONE BIAS",IF(K10762&lt;L10762,"LOW ZONE BIAS","EQUILIBRIUM"))</f>
        <v>EQUILIBRIUM</v>
      </c>
    </row>
    <row r="10763">
      <c r="A10763">
        <v>16808</v>
      </c>
      <c r="B10763" t="str">
        <v>2017-10-06</v>
      </c>
      <c r="C10763" t="str">
        <v>Afternoon</v>
      </c>
      <c r="D10763">
        <v>5</v>
      </c>
      <c r="E10763" t="str">
        <f>IF(MOD(D10763,2)=0,"EVEN","ODD")</f>
        <v>ODD</v>
      </c>
      <c r="F10763" t="str">
        <f>IF(D10763&lt;=18,"LOW (1-18)","HIGH (19-36)")</f>
        <v>LOW (1-18)</v>
      </c>
      <c r="G10763">
        <f>INT((D10763-1)/6)+1</f>
        <v>1</v>
      </c>
      <c r="H10763">
        <f>MOD(D10763-1,6)+1</f>
        <v>5</v>
      </c>
      <c r="I10763">
        <f>37-D10763</f>
        <v>32</v>
      </c>
      <c r="J10763">
        <f>ABS(D10763-D10764)</f>
        <v>2</v>
      </c>
      <c r="K10763">
        <f>AVERAGE(D10763:D10767)</f>
        <v>5</v>
      </c>
      <c r="L10763">
        <f>AVERAGE(D10763:D10782)</f>
        <v>5</v>
      </c>
      <c r="M10763">
        <f>K10763-L10763</f>
        <v>0</v>
      </c>
      <c r="N10763" t="str">
        <f>IF(K10763&gt;L10763,"HIGH ZONE BIAS",IF(K10763&lt;L10763,"LOW ZONE BIAS","EQUILIBRIUM"))</f>
        <v>EQUILIBRIUM</v>
      </c>
    </row>
    <row r="10764">
      <c r="A10764">
        <v>16807</v>
      </c>
      <c r="B10764" t="str">
        <v>2017-10-06</v>
      </c>
      <c r="C10764" t="str">
        <v>Midday</v>
      </c>
      <c r="D10764">
        <v>3</v>
      </c>
      <c r="E10764" t="str">
        <f>IF(MOD(D10764,2)=0,"EVEN","ODD")</f>
        <v>ODD</v>
      </c>
      <c r="F10764" t="str">
        <f>IF(D10764&lt;=18,"LOW (1-18)","HIGH (19-36)")</f>
        <v>LOW (1-18)</v>
      </c>
      <c r="G10764">
        <f>INT((D10764-1)/6)+1</f>
        <v>1</v>
      </c>
      <c r="H10764">
        <f>MOD(D10764-1,6)+1</f>
        <v>3</v>
      </c>
      <c r="I10764">
        <f>37-D10764</f>
        <v>34</v>
      </c>
      <c r="J10764">
        <f>ABS(D10764-D10765)</f>
        <v>0</v>
      </c>
      <c r="K10764">
        <f>AVERAGE(D10764:D10768)</f>
        <v>3</v>
      </c>
      <c r="L10764">
        <f>AVERAGE(D10764:D10783)</f>
        <v>3</v>
      </c>
      <c r="M10764">
        <f>K10764-L10764</f>
        <v>0</v>
      </c>
      <c r="N10764" t="str">
        <f>IF(K10764&gt;L10764,"HIGH ZONE BIAS",IF(K10764&lt;L10764,"LOW ZONE BIAS","EQUILIBRIUM"))</f>
        <v>EQUILIBRIUM</v>
      </c>
    </row>
    <row r="10765">
      <c r="A10765">
        <v>16806</v>
      </c>
      <c r="B10765" t="str">
        <v>2017-10-06</v>
      </c>
      <c r="C10765" t="str">
        <v>Morning</v>
      </c>
      <c r="D10765">
        <v>3</v>
      </c>
      <c r="E10765" t="str">
        <f>IF(MOD(D10765,2)=0,"EVEN","ODD")</f>
        <v>ODD</v>
      </c>
      <c r="F10765" t="str">
        <f>IF(D10765&lt;=18,"LOW (1-18)","HIGH (19-36)")</f>
        <v>LOW (1-18)</v>
      </c>
      <c r="G10765">
        <f>INT((D10765-1)/6)+1</f>
        <v>1</v>
      </c>
      <c r="H10765">
        <f>MOD(D10765-1,6)+1</f>
        <v>3</v>
      </c>
      <c r="I10765">
        <f>37-D10765</f>
        <v>34</v>
      </c>
      <c r="J10765">
        <f>ABS(D10765-D10766)</f>
        <v>12</v>
      </c>
      <c r="K10765">
        <f>AVERAGE(D10765:D10769)</f>
        <v>3</v>
      </c>
      <c r="L10765">
        <f>AVERAGE(D10765:D10784)</f>
        <v>3</v>
      </c>
      <c r="M10765">
        <f>K10765-L10765</f>
        <v>0</v>
      </c>
      <c r="N10765" t="str">
        <f>IF(K10765&gt;L10765,"HIGH ZONE BIAS",IF(K10765&lt;L10765,"LOW ZONE BIAS","EQUILIBRIUM"))</f>
        <v>EQUILIBRIUM</v>
      </c>
    </row>
    <row r="10766">
      <c r="A10766">
        <v>16805</v>
      </c>
      <c r="B10766" t="str">
        <v>2017-10-05</v>
      </c>
      <c r="C10766" t="str">
        <v>Evening</v>
      </c>
      <c r="D10766">
        <v>15</v>
      </c>
      <c r="E10766" t="str">
        <f>IF(MOD(D10766,2)=0,"EVEN","ODD")</f>
        <v>ODD</v>
      </c>
      <c r="F10766" t="str">
        <f>IF(D10766&lt;=18,"LOW (1-18)","HIGH (19-36)")</f>
        <v>LOW (1-18)</v>
      </c>
      <c r="G10766">
        <f>INT((D10766-1)/6)+1</f>
        <v>3</v>
      </c>
      <c r="H10766">
        <f>MOD(D10766-1,6)+1</f>
        <v>3</v>
      </c>
      <c r="I10766">
        <f>37-D10766</f>
        <v>22</v>
      </c>
      <c r="J10766">
        <f>ABS(D10766-D10767)</f>
        <v>13</v>
      </c>
      <c r="K10766">
        <f>AVERAGE(D10766:D10770)</f>
        <v>15</v>
      </c>
      <c r="L10766">
        <f>AVERAGE(D10766:D10785)</f>
        <v>15</v>
      </c>
      <c r="M10766">
        <f>K10766-L10766</f>
        <v>0</v>
      </c>
      <c r="N10766" t="str">
        <f>IF(K10766&gt;L10766,"HIGH ZONE BIAS",IF(K10766&lt;L10766,"LOW ZONE BIAS","EQUILIBRIUM"))</f>
        <v>EQUILIBRIUM</v>
      </c>
    </row>
    <row r="10767">
      <c r="A10767">
        <v>16804</v>
      </c>
      <c r="B10767" t="str">
        <v>2017-10-05</v>
      </c>
      <c r="C10767" t="str">
        <v>Afternoon</v>
      </c>
      <c r="D10767">
        <v>2</v>
      </c>
      <c r="E10767" t="str">
        <f>IF(MOD(D10767,2)=0,"EVEN","ODD")</f>
        <v>EVEN</v>
      </c>
      <c r="F10767" t="str">
        <f>IF(D10767&lt;=18,"LOW (1-18)","HIGH (19-36)")</f>
        <v>LOW (1-18)</v>
      </c>
      <c r="G10767">
        <f>INT((D10767-1)/6)+1</f>
        <v>1</v>
      </c>
      <c r="H10767">
        <f>MOD(D10767-1,6)+1</f>
        <v>2</v>
      </c>
      <c r="I10767">
        <f>37-D10767</f>
        <v>35</v>
      </c>
      <c r="J10767">
        <f>ABS(D10767-D10768)</f>
        <v>25</v>
      </c>
      <c r="K10767">
        <f>AVERAGE(D10767:D10771)</f>
        <v>2</v>
      </c>
      <c r="L10767">
        <f>AVERAGE(D10767:D10786)</f>
        <v>2</v>
      </c>
      <c r="M10767">
        <f>K10767-L10767</f>
        <v>0</v>
      </c>
      <c r="N10767" t="str">
        <f>IF(K10767&gt;L10767,"HIGH ZONE BIAS",IF(K10767&lt;L10767,"LOW ZONE BIAS","EQUILIBRIUM"))</f>
        <v>EQUILIBRIUM</v>
      </c>
    </row>
    <row r="10768">
      <c r="A10768">
        <v>16803</v>
      </c>
      <c r="B10768" t="str">
        <v>2017-10-05</v>
      </c>
      <c r="C10768" t="str">
        <v>Midday</v>
      </c>
      <c r="D10768">
        <v>27</v>
      </c>
      <c r="E10768" t="str">
        <f>IF(MOD(D10768,2)=0,"EVEN","ODD")</f>
        <v>ODD</v>
      </c>
      <c r="F10768" t="str">
        <f>IF(D10768&lt;=18,"LOW (1-18)","HIGH (19-36)")</f>
        <v>HIGH (19-36)</v>
      </c>
      <c r="G10768">
        <f>INT((D10768-1)/6)+1</f>
        <v>5</v>
      </c>
      <c r="H10768">
        <f>MOD(D10768-1,6)+1</f>
        <v>3</v>
      </c>
      <c r="I10768">
        <f>37-D10768</f>
        <v>10</v>
      </c>
      <c r="J10768">
        <f>ABS(D10768-D10769)</f>
        <v>22</v>
      </c>
      <c r="K10768">
        <f>AVERAGE(D10768:D10772)</f>
        <v>27</v>
      </c>
      <c r="L10768">
        <f>AVERAGE(D10768:D10787)</f>
        <v>27</v>
      </c>
      <c r="M10768">
        <f>K10768-L10768</f>
        <v>0</v>
      </c>
      <c r="N10768" t="str">
        <f>IF(K10768&gt;L10768,"HIGH ZONE BIAS",IF(K10768&lt;L10768,"LOW ZONE BIAS","EQUILIBRIUM"))</f>
        <v>EQUILIBRIUM</v>
      </c>
    </row>
    <row r="10769">
      <c r="A10769">
        <v>16802</v>
      </c>
      <c r="B10769" t="str">
        <v>2017-10-05</v>
      </c>
      <c r="C10769" t="str">
        <v>Morning</v>
      </c>
      <c r="D10769">
        <v>5</v>
      </c>
      <c r="E10769" t="str">
        <f>IF(MOD(D10769,2)=0,"EVEN","ODD")</f>
        <v>ODD</v>
      </c>
      <c r="F10769" t="str">
        <f>IF(D10769&lt;=18,"LOW (1-18)","HIGH (19-36)")</f>
        <v>LOW (1-18)</v>
      </c>
      <c r="G10769">
        <f>INT((D10769-1)/6)+1</f>
        <v>1</v>
      </c>
      <c r="H10769">
        <f>MOD(D10769-1,6)+1</f>
        <v>5</v>
      </c>
      <c r="I10769">
        <f>37-D10769</f>
        <v>32</v>
      </c>
      <c r="J10769">
        <f>ABS(D10769-D10770)</f>
        <v>10</v>
      </c>
      <c r="K10769">
        <f>AVERAGE(D10769:D10773)</f>
        <v>5</v>
      </c>
      <c r="L10769">
        <f>AVERAGE(D10769:D10788)</f>
        <v>5</v>
      </c>
      <c r="M10769">
        <f>K10769-L10769</f>
        <v>0</v>
      </c>
      <c r="N10769" t="str">
        <f>IF(K10769&gt;L10769,"HIGH ZONE BIAS",IF(K10769&lt;L10769,"LOW ZONE BIAS","EQUILIBRIUM"))</f>
        <v>EQUILIBRIUM</v>
      </c>
    </row>
    <row r="10770">
      <c r="A10770">
        <v>16801</v>
      </c>
      <c r="B10770" t="str">
        <v>2017-10-04</v>
      </c>
      <c r="C10770" t="str">
        <v>Evening</v>
      </c>
      <c r="D10770">
        <v>15</v>
      </c>
      <c r="E10770" t="str">
        <f>IF(MOD(D10770,2)=0,"EVEN","ODD")</f>
        <v>ODD</v>
      </c>
      <c r="F10770" t="str">
        <f>IF(D10770&lt;=18,"LOW (1-18)","HIGH (19-36)")</f>
        <v>LOW (1-18)</v>
      </c>
      <c r="G10770">
        <f>INT((D10770-1)/6)+1</f>
        <v>3</v>
      </c>
      <c r="H10770">
        <f>MOD(D10770-1,6)+1</f>
        <v>3</v>
      </c>
      <c r="I10770">
        <f>37-D10770</f>
        <v>22</v>
      </c>
      <c r="J10770">
        <f>ABS(D10770-D10771)</f>
        <v>3</v>
      </c>
      <c r="K10770">
        <f>AVERAGE(D10770:D10774)</f>
        <v>15</v>
      </c>
      <c r="L10770">
        <f>AVERAGE(D10770:D10789)</f>
        <v>15</v>
      </c>
      <c r="M10770">
        <f>K10770-L10770</f>
        <v>0</v>
      </c>
      <c r="N10770" t="str">
        <f>IF(K10770&gt;L10770,"HIGH ZONE BIAS",IF(K10770&lt;L10770,"LOW ZONE BIAS","EQUILIBRIUM"))</f>
        <v>EQUILIBRIUM</v>
      </c>
    </row>
    <row r="10771">
      <c r="A10771">
        <v>16800</v>
      </c>
      <c r="B10771" t="str">
        <v>2017-10-04</v>
      </c>
      <c r="C10771" t="str">
        <v>Afternoon</v>
      </c>
      <c r="D10771">
        <v>18</v>
      </c>
      <c r="E10771" t="str">
        <f>IF(MOD(D10771,2)=0,"EVEN","ODD")</f>
        <v>EVEN</v>
      </c>
      <c r="F10771" t="str">
        <f>IF(D10771&lt;=18,"LOW (1-18)","HIGH (19-36)")</f>
        <v>LOW (1-18)</v>
      </c>
      <c r="G10771">
        <f>INT((D10771-1)/6)+1</f>
        <v>3</v>
      </c>
      <c r="H10771">
        <f>MOD(D10771-1,6)+1</f>
        <v>6</v>
      </c>
      <c r="I10771">
        <f>37-D10771</f>
        <v>19</v>
      </c>
      <c r="J10771">
        <f>ABS(D10771-D10772)</f>
        <v>0</v>
      </c>
      <c r="K10771">
        <f>AVERAGE(D10771:D10775)</f>
        <v>18</v>
      </c>
      <c r="L10771">
        <f>AVERAGE(D10771:D10790)</f>
        <v>18</v>
      </c>
      <c r="M10771">
        <f>K10771-L10771</f>
        <v>0</v>
      </c>
      <c r="N10771" t="str">
        <f>IF(K10771&gt;L10771,"HIGH ZONE BIAS",IF(K10771&lt;L10771,"LOW ZONE BIAS","EQUILIBRIUM"))</f>
        <v>EQUILIBRIUM</v>
      </c>
    </row>
    <row r="10772">
      <c r="A10772">
        <v>16799</v>
      </c>
      <c r="B10772" t="str">
        <v>2017-10-04</v>
      </c>
      <c r="C10772" t="str">
        <v>Midday</v>
      </c>
      <c r="D10772">
        <v>18</v>
      </c>
      <c r="E10772" t="str">
        <f>IF(MOD(D10772,2)=0,"EVEN","ODD")</f>
        <v>EVEN</v>
      </c>
      <c r="F10772" t="str">
        <f>IF(D10772&lt;=18,"LOW (1-18)","HIGH (19-36)")</f>
        <v>LOW (1-18)</v>
      </c>
      <c r="G10772">
        <f>INT((D10772-1)/6)+1</f>
        <v>3</v>
      </c>
      <c r="H10772">
        <f>MOD(D10772-1,6)+1</f>
        <v>6</v>
      </c>
      <c r="I10772">
        <f>37-D10772</f>
        <v>19</v>
      </c>
      <c r="J10772">
        <f>ABS(D10772-D10773)</f>
        <v>6</v>
      </c>
      <c r="K10772">
        <f>AVERAGE(D10772:D10776)</f>
        <v>18</v>
      </c>
      <c r="L10772">
        <f>AVERAGE(D10772:D10791)</f>
        <v>18</v>
      </c>
      <c r="M10772">
        <f>K10772-L10772</f>
        <v>0</v>
      </c>
      <c r="N10772" t="str">
        <f>IF(K10772&gt;L10772,"HIGH ZONE BIAS",IF(K10772&lt;L10772,"LOW ZONE BIAS","EQUILIBRIUM"))</f>
        <v>EQUILIBRIUM</v>
      </c>
    </row>
    <row r="10773">
      <c r="A10773">
        <v>16798</v>
      </c>
      <c r="B10773" t="str">
        <v>2017-10-04</v>
      </c>
      <c r="C10773" t="str">
        <v>Morning</v>
      </c>
      <c r="D10773">
        <v>24</v>
      </c>
      <c r="E10773" t="str">
        <f>IF(MOD(D10773,2)=0,"EVEN","ODD")</f>
        <v>EVEN</v>
      </c>
      <c r="F10773" t="str">
        <f>IF(D10773&lt;=18,"LOW (1-18)","HIGH (19-36)")</f>
        <v>HIGH (19-36)</v>
      </c>
      <c r="G10773">
        <f>INT((D10773-1)/6)+1</f>
        <v>4</v>
      </c>
      <c r="H10773">
        <f>MOD(D10773-1,6)+1</f>
        <v>6</v>
      </c>
      <c r="I10773">
        <f>37-D10773</f>
        <v>13</v>
      </c>
      <c r="J10773">
        <f>ABS(D10773-D10774)</f>
        <v>19</v>
      </c>
      <c r="K10773">
        <f>AVERAGE(D10773:D10777)</f>
        <v>24</v>
      </c>
      <c r="L10773">
        <f>AVERAGE(D10773:D10792)</f>
        <v>24</v>
      </c>
      <c r="M10773">
        <f>K10773-L10773</f>
        <v>0</v>
      </c>
      <c r="N10773" t="str">
        <f>IF(K10773&gt;L10773,"HIGH ZONE BIAS",IF(K10773&lt;L10773,"LOW ZONE BIAS","EQUILIBRIUM"))</f>
        <v>EQUILIBRIUM</v>
      </c>
    </row>
    <row r="10774">
      <c r="A10774">
        <v>16797</v>
      </c>
      <c r="B10774" t="str">
        <v>2017-10-03</v>
      </c>
      <c r="C10774" t="str">
        <v>Evening</v>
      </c>
      <c r="D10774">
        <v>5</v>
      </c>
      <c r="E10774" t="str">
        <f>IF(MOD(D10774,2)=0,"EVEN","ODD")</f>
        <v>ODD</v>
      </c>
      <c r="F10774" t="str">
        <f>IF(D10774&lt;=18,"LOW (1-18)","HIGH (19-36)")</f>
        <v>LOW (1-18)</v>
      </c>
      <c r="G10774">
        <f>INT((D10774-1)/6)+1</f>
        <v>1</v>
      </c>
      <c r="H10774">
        <f>MOD(D10774-1,6)+1</f>
        <v>5</v>
      </c>
      <c r="I10774">
        <f>37-D10774</f>
        <v>32</v>
      </c>
      <c r="J10774">
        <f>ABS(D10774-D10775)</f>
        <v>22</v>
      </c>
      <c r="K10774">
        <f>AVERAGE(D10774:D10778)</f>
        <v>5</v>
      </c>
      <c r="L10774">
        <f>AVERAGE(D10774:D10793)</f>
        <v>5</v>
      </c>
      <c r="M10774">
        <f>K10774-L10774</f>
        <v>0</v>
      </c>
      <c r="N10774" t="str">
        <f>IF(K10774&gt;L10774,"HIGH ZONE BIAS",IF(K10774&lt;L10774,"LOW ZONE BIAS","EQUILIBRIUM"))</f>
        <v>EQUILIBRIUM</v>
      </c>
    </row>
    <row r="10775">
      <c r="A10775">
        <v>16796</v>
      </c>
      <c r="B10775" t="str">
        <v>2017-10-03</v>
      </c>
      <c r="C10775" t="str">
        <v>Afternoon</v>
      </c>
      <c r="D10775">
        <v>27</v>
      </c>
      <c r="E10775" t="str">
        <f>IF(MOD(D10775,2)=0,"EVEN","ODD")</f>
        <v>ODD</v>
      </c>
      <c r="F10775" t="str">
        <f>IF(D10775&lt;=18,"LOW (1-18)","HIGH (19-36)")</f>
        <v>HIGH (19-36)</v>
      </c>
      <c r="G10775">
        <f>INT((D10775-1)/6)+1</f>
        <v>5</v>
      </c>
      <c r="H10775">
        <f>MOD(D10775-1,6)+1</f>
        <v>3</v>
      </c>
      <c r="I10775">
        <f>37-D10775</f>
        <v>10</v>
      </c>
      <c r="J10775">
        <f>ABS(D10775-D10776)</f>
        <v>7</v>
      </c>
      <c r="K10775">
        <f>AVERAGE(D10775:D10779)</f>
        <v>27</v>
      </c>
      <c r="L10775">
        <f>AVERAGE(D10775:D10794)</f>
        <v>27</v>
      </c>
      <c r="M10775">
        <f>K10775-L10775</f>
        <v>0</v>
      </c>
      <c r="N10775" t="str">
        <f>IF(K10775&gt;L10775,"HIGH ZONE BIAS",IF(K10775&lt;L10775,"LOW ZONE BIAS","EQUILIBRIUM"))</f>
        <v>EQUILIBRIUM</v>
      </c>
    </row>
    <row r="10776">
      <c r="A10776">
        <v>16795</v>
      </c>
      <c r="B10776" t="str">
        <v>2017-10-03</v>
      </c>
      <c r="C10776" t="str">
        <v>Midday</v>
      </c>
      <c r="D10776">
        <v>34</v>
      </c>
      <c r="E10776" t="str">
        <f>IF(MOD(D10776,2)=0,"EVEN","ODD")</f>
        <v>EVEN</v>
      </c>
      <c r="F10776" t="str">
        <f>IF(D10776&lt;=18,"LOW (1-18)","HIGH (19-36)")</f>
        <v>HIGH (19-36)</v>
      </c>
      <c r="G10776">
        <f>INT((D10776-1)/6)+1</f>
        <v>6</v>
      </c>
      <c r="H10776">
        <f>MOD(D10776-1,6)+1</f>
        <v>4</v>
      </c>
      <c r="I10776">
        <f>37-D10776</f>
        <v>3</v>
      </c>
      <c r="J10776">
        <f>ABS(D10776-D10777)</f>
        <v>23</v>
      </c>
      <c r="K10776">
        <f>AVERAGE(D10776:D10780)</f>
        <v>34</v>
      </c>
      <c r="L10776">
        <f>AVERAGE(D10776:D10795)</f>
        <v>34</v>
      </c>
      <c r="M10776">
        <f>K10776-L10776</f>
        <v>0</v>
      </c>
      <c r="N10776" t="str">
        <f>IF(K10776&gt;L10776,"HIGH ZONE BIAS",IF(K10776&lt;L10776,"LOW ZONE BIAS","EQUILIBRIUM"))</f>
        <v>EQUILIBRIUM</v>
      </c>
    </row>
    <row r="10777">
      <c r="A10777">
        <v>16794</v>
      </c>
      <c r="B10777" t="str">
        <v>2017-10-03</v>
      </c>
      <c r="C10777" t="str">
        <v>Morning</v>
      </c>
      <c r="D10777">
        <v>11</v>
      </c>
      <c r="E10777" t="str">
        <f>IF(MOD(D10777,2)=0,"EVEN","ODD")</f>
        <v>ODD</v>
      </c>
      <c r="F10777" t="str">
        <f>IF(D10777&lt;=18,"LOW (1-18)","HIGH (19-36)")</f>
        <v>LOW (1-18)</v>
      </c>
      <c r="G10777">
        <f>INT((D10777-1)/6)+1</f>
        <v>2</v>
      </c>
      <c r="H10777">
        <f>MOD(D10777-1,6)+1</f>
        <v>5</v>
      </c>
      <c r="I10777">
        <f>37-D10777</f>
        <v>26</v>
      </c>
      <c r="J10777">
        <f>ABS(D10777-D10778)</f>
        <v>2</v>
      </c>
      <c r="K10777">
        <f>AVERAGE(D10777:D10781)</f>
        <v>11</v>
      </c>
      <c r="L10777">
        <f>AVERAGE(D10777:D10796)</f>
        <v>11</v>
      </c>
      <c r="M10777">
        <f>K10777-L10777</f>
        <v>0</v>
      </c>
      <c r="N10777" t="str">
        <f>IF(K10777&gt;L10777,"HIGH ZONE BIAS",IF(K10777&lt;L10777,"LOW ZONE BIAS","EQUILIBRIUM"))</f>
        <v>EQUILIBRIUM</v>
      </c>
    </row>
    <row r="10778">
      <c r="A10778">
        <v>16793</v>
      </c>
      <c r="B10778" t="str">
        <v>2017-10-02</v>
      </c>
      <c r="C10778" t="str">
        <v>Evening</v>
      </c>
      <c r="D10778">
        <v>13</v>
      </c>
      <c r="E10778" t="str">
        <f>IF(MOD(D10778,2)=0,"EVEN","ODD")</f>
        <v>ODD</v>
      </c>
      <c r="F10778" t="str">
        <f>IF(D10778&lt;=18,"LOW (1-18)","HIGH (19-36)")</f>
        <v>LOW (1-18)</v>
      </c>
      <c r="G10778">
        <f>INT((D10778-1)/6)+1</f>
        <v>3</v>
      </c>
      <c r="H10778">
        <f>MOD(D10778-1,6)+1</f>
        <v>1</v>
      </c>
      <c r="I10778">
        <f>37-D10778</f>
        <v>24</v>
      </c>
      <c r="J10778">
        <f>ABS(D10778-D10779)</f>
        <v>10</v>
      </c>
      <c r="K10778">
        <f>AVERAGE(D10778:D10782)</f>
        <v>13</v>
      </c>
      <c r="L10778">
        <f>AVERAGE(D10778:D10797)</f>
        <v>13</v>
      </c>
      <c r="M10778">
        <f>K10778-L10778</f>
        <v>0</v>
      </c>
      <c r="N10778" t="str">
        <f>IF(K10778&gt;L10778,"HIGH ZONE BIAS",IF(K10778&lt;L10778,"LOW ZONE BIAS","EQUILIBRIUM"))</f>
        <v>EQUILIBRIUM</v>
      </c>
    </row>
    <row r="10779">
      <c r="A10779">
        <v>16792</v>
      </c>
      <c r="B10779" t="str">
        <v>2017-10-02</v>
      </c>
      <c r="C10779" t="str">
        <v>Afternoon</v>
      </c>
      <c r="D10779">
        <v>23</v>
      </c>
      <c r="E10779" t="str">
        <f>IF(MOD(D10779,2)=0,"EVEN","ODD")</f>
        <v>ODD</v>
      </c>
      <c r="F10779" t="str">
        <f>IF(D10779&lt;=18,"LOW (1-18)","HIGH (19-36)")</f>
        <v>HIGH (19-36)</v>
      </c>
      <c r="G10779">
        <f>INT((D10779-1)/6)+1</f>
        <v>4</v>
      </c>
      <c r="H10779">
        <f>MOD(D10779-1,6)+1</f>
        <v>5</v>
      </c>
      <c r="I10779">
        <f>37-D10779</f>
        <v>14</v>
      </c>
      <c r="J10779">
        <f>ABS(D10779-D10780)</f>
        <v>1</v>
      </c>
      <c r="K10779">
        <f>AVERAGE(D10779:D10783)</f>
        <v>23</v>
      </c>
      <c r="L10779">
        <f>AVERAGE(D10779:D10798)</f>
        <v>23</v>
      </c>
      <c r="M10779">
        <f>K10779-L10779</f>
        <v>0</v>
      </c>
      <c r="N10779" t="str">
        <f>IF(K10779&gt;L10779,"HIGH ZONE BIAS",IF(K10779&lt;L10779,"LOW ZONE BIAS","EQUILIBRIUM"))</f>
        <v>EQUILIBRIUM</v>
      </c>
    </row>
    <row r="10780">
      <c r="A10780">
        <v>16791</v>
      </c>
      <c r="B10780" t="str">
        <v>2017-10-02</v>
      </c>
      <c r="C10780" t="str">
        <v>Midday</v>
      </c>
      <c r="D10780">
        <v>24</v>
      </c>
      <c r="E10780" t="str">
        <f>IF(MOD(D10780,2)=0,"EVEN","ODD")</f>
        <v>EVEN</v>
      </c>
      <c r="F10780" t="str">
        <f>IF(D10780&lt;=18,"LOW (1-18)","HIGH (19-36)")</f>
        <v>HIGH (19-36)</v>
      </c>
      <c r="G10780">
        <f>INT((D10780-1)/6)+1</f>
        <v>4</v>
      </c>
      <c r="H10780">
        <f>MOD(D10780-1,6)+1</f>
        <v>6</v>
      </c>
      <c r="I10780">
        <f>37-D10780</f>
        <v>13</v>
      </c>
      <c r="J10780">
        <f>ABS(D10780-D10781)</f>
        <v>8</v>
      </c>
      <c r="K10780">
        <f>AVERAGE(D10780:D10784)</f>
        <v>24</v>
      </c>
      <c r="L10780">
        <f>AVERAGE(D10780:D10799)</f>
        <v>24</v>
      </c>
      <c r="M10780">
        <f>K10780-L10780</f>
        <v>0</v>
      </c>
      <c r="N10780" t="str">
        <f>IF(K10780&gt;L10780,"HIGH ZONE BIAS",IF(K10780&lt;L10780,"LOW ZONE BIAS","EQUILIBRIUM"))</f>
        <v>EQUILIBRIUM</v>
      </c>
    </row>
    <row r="10781">
      <c r="A10781">
        <v>16790</v>
      </c>
      <c r="B10781" t="str">
        <v>2017-10-02</v>
      </c>
      <c r="C10781" t="str">
        <v>Morning</v>
      </c>
      <c r="D10781">
        <v>16</v>
      </c>
      <c r="E10781" t="str">
        <f>IF(MOD(D10781,2)=0,"EVEN","ODD")</f>
        <v>EVEN</v>
      </c>
      <c r="F10781" t="str">
        <f>IF(D10781&lt;=18,"LOW (1-18)","HIGH (19-36)")</f>
        <v>LOW (1-18)</v>
      </c>
      <c r="G10781">
        <f>INT((D10781-1)/6)+1</f>
        <v>3</v>
      </c>
      <c r="H10781">
        <f>MOD(D10781-1,6)+1</f>
        <v>4</v>
      </c>
      <c r="I10781">
        <f>37-D10781</f>
        <v>21</v>
      </c>
      <c r="J10781">
        <f>ABS(D10781-D10782)</f>
        <v>3</v>
      </c>
      <c r="K10781">
        <f>AVERAGE(D10781:D10785)</f>
        <v>16</v>
      </c>
      <c r="L10781">
        <f>AVERAGE(D10781:D10800)</f>
        <v>16</v>
      </c>
      <c r="M10781">
        <f>K10781-L10781</f>
        <v>0</v>
      </c>
      <c r="N10781" t="str">
        <f>IF(K10781&gt;L10781,"HIGH ZONE BIAS",IF(K10781&lt;L10781,"LOW ZONE BIAS","EQUILIBRIUM"))</f>
        <v>EQUILIBRIUM</v>
      </c>
    </row>
    <row r="10782">
      <c r="A10782">
        <v>16789</v>
      </c>
      <c r="B10782" t="str">
        <v>2017-09-30</v>
      </c>
      <c r="C10782" t="str">
        <v>Evening</v>
      </c>
      <c r="D10782">
        <v>19</v>
      </c>
      <c r="E10782" t="str">
        <f>IF(MOD(D10782,2)=0,"EVEN","ODD")</f>
        <v>ODD</v>
      </c>
      <c r="F10782" t="str">
        <f>IF(D10782&lt;=18,"LOW (1-18)","HIGH (19-36)")</f>
        <v>HIGH (19-36)</v>
      </c>
      <c r="G10782">
        <f>INT((D10782-1)/6)+1</f>
        <v>4</v>
      </c>
      <c r="H10782">
        <f>MOD(D10782-1,6)+1</f>
        <v>1</v>
      </c>
      <c r="I10782">
        <f>37-D10782</f>
        <v>18</v>
      </c>
      <c r="J10782">
        <f>ABS(D10782-D10783)</f>
        <v>8</v>
      </c>
      <c r="K10782">
        <f>AVERAGE(D10782:D10786)</f>
        <v>19</v>
      </c>
      <c r="L10782">
        <f>AVERAGE(D10782:D10801)</f>
        <v>19</v>
      </c>
      <c r="M10782">
        <f>K10782-L10782</f>
        <v>0</v>
      </c>
      <c r="N10782" t="str">
        <f>IF(K10782&gt;L10782,"HIGH ZONE BIAS",IF(K10782&lt;L10782,"LOW ZONE BIAS","EQUILIBRIUM"))</f>
        <v>EQUILIBRIUM</v>
      </c>
    </row>
    <row r="10783">
      <c r="A10783">
        <v>16788</v>
      </c>
      <c r="B10783" t="str">
        <v>2017-09-30</v>
      </c>
      <c r="C10783" t="str">
        <v>Afternoon</v>
      </c>
      <c r="D10783">
        <v>11</v>
      </c>
      <c r="E10783" t="str">
        <f>IF(MOD(D10783,2)=0,"EVEN","ODD")</f>
        <v>ODD</v>
      </c>
      <c r="F10783" t="str">
        <f>IF(D10783&lt;=18,"LOW (1-18)","HIGH (19-36)")</f>
        <v>LOW (1-18)</v>
      </c>
      <c r="G10783">
        <f>INT((D10783-1)/6)+1</f>
        <v>2</v>
      </c>
      <c r="H10783">
        <f>MOD(D10783-1,6)+1</f>
        <v>5</v>
      </c>
      <c r="I10783">
        <f>37-D10783</f>
        <v>26</v>
      </c>
      <c r="J10783">
        <f>ABS(D10783-D10784)</f>
        <v>9</v>
      </c>
      <c r="K10783">
        <f>AVERAGE(D10783:D10787)</f>
        <v>11</v>
      </c>
      <c r="L10783">
        <f>AVERAGE(D10783:D10802)</f>
        <v>11</v>
      </c>
      <c r="M10783">
        <f>K10783-L10783</f>
        <v>0</v>
      </c>
      <c r="N10783" t="str">
        <f>IF(K10783&gt;L10783,"HIGH ZONE BIAS",IF(K10783&lt;L10783,"LOW ZONE BIAS","EQUILIBRIUM"))</f>
        <v>EQUILIBRIUM</v>
      </c>
    </row>
    <row r="10784">
      <c r="A10784">
        <v>16787</v>
      </c>
      <c r="B10784" t="str">
        <v>2017-09-30</v>
      </c>
      <c r="C10784" t="str">
        <v>Midday</v>
      </c>
      <c r="D10784">
        <v>2</v>
      </c>
      <c r="E10784" t="str">
        <f>IF(MOD(D10784,2)=0,"EVEN","ODD")</f>
        <v>EVEN</v>
      </c>
      <c r="F10784" t="str">
        <f>IF(D10784&lt;=18,"LOW (1-18)","HIGH (19-36)")</f>
        <v>LOW (1-18)</v>
      </c>
      <c r="G10784">
        <f>INT((D10784-1)/6)+1</f>
        <v>1</v>
      </c>
      <c r="H10784">
        <f>MOD(D10784-1,6)+1</f>
        <v>2</v>
      </c>
      <c r="I10784">
        <f>37-D10784</f>
        <v>35</v>
      </c>
      <c r="J10784">
        <f>ABS(D10784-D10785)</f>
        <v>25</v>
      </c>
      <c r="K10784">
        <f>AVERAGE(D10784:D10788)</f>
        <v>2</v>
      </c>
      <c r="L10784">
        <f>AVERAGE(D10784:D10803)</f>
        <v>2</v>
      </c>
      <c r="M10784">
        <f>K10784-L10784</f>
        <v>0</v>
      </c>
      <c r="N10784" t="str">
        <f>IF(K10784&gt;L10784,"HIGH ZONE BIAS",IF(K10784&lt;L10784,"LOW ZONE BIAS","EQUILIBRIUM"))</f>
        <v>EQUILIBRIUM</v>
      </c>
    </row>
    <row r="10785">
      <c r="A10785">
        <v>16786</v>
      </c>
      <c r="B10785" t="str">
        <v>2017-09-30</v>
      </c>
      <c r="C10785" t="str">
        <v>Morning</v>
      </c>
      <c r="D10785">
        <v>27</v>
      </c>
      <c r="E10785" t="str">
        <f>IF(MOD(D10785,2)=0,"EVEN","ODD")</f>
        <v>ODD</v>
      </c>
      <c r="F10785" t="str">
        <f>IF(D10785&lt;=18,"LOW (1-18)","HIGH (19-36)")</f>
        <v>HIGH (19-36)</v>
      </c>
      <c r="G10785">
        <f>INT((D10785-1)/6)+1</f>
        <v>5</v>
      </c>
      <c r="H10785">
        <f>MOD(D10785-1,6)+1</f>
        <v>3</v>
      </c>
      <c r="I10785">
        <f>37-D10785</f>
        <v>10</v>
      </c>
      <c r="J10785">
        <f>ABS(D10785-D10786)</f>
        <v>3</v>
      </c>
      <c r="K10785">
        <f>AVERAGE(D10785:D10789)</f>
        <v>27</v>
      </c>
      <c r="L10785">
        <f>AVERAGE(D10785:D10804)</f>
        <v>27</v>
      </c>
      <c r="M10785">
        <f>K10785-L10785</f>
        <v>0</v>
      </c>
      <c r="N10785" t="str">
        <f>IF(K10785&gt;L10785,"HIGH ZONE BIAS",IF(K10785&lt;L10785,"LOW ZONE BIAS","EQUILIBRIUM"))</f>
        <v>EQUILIBRIUM</v>
      </c>
    </row>
    <row r="10786">
      <c r="A10786">
        <v>16785</v>
      </c>
      <c r="B10786" t="str">
        <v>2017-09-29</v>
      </c>
      <c r="C10786" t="str">
        <v>Evening</v>
      </c>
      <c r="D10786">
        <v>24</v>
      </c>
      <c r="E10786" t="str">
        <f>IF(MOD(D10786,2)=0,"EVEN","ODD")</f>
        <v>EVEN</v>
      </c>
      <c r="F10786" t="str">
        <f>IF(D10786&lt;=18,"LOW (1-18)","HIGH (19-36)")</f>
        <v>HIGH (19-36)</v>
      </c>
      <c r="G10786">
        <f>INT((D10786-1)/6)+1</f>
        <v>4</v>
      </c>
      <c r="H10786">
        <f>MOD(D10786-1,6)+1</f>
        <v>6</v>
      </c>
      <c r="I10786">
        <f>37-D10786</f>
        <v>13</v>
      </c>
      <c r="J10786">
        <f>ABS(D10786-D10787)</f>
        <v>3</v>
      </c>
      <c r="K10786">
        <f>AVERAGE(D10786:D10790)</f>
        <v>24</v>
      </c>
      <c r="L10786">
        <f>AVERAGE(D10786:D10805)</f>
        <v>24</v>
      </c>
      <c r="M10786">
        <f>K10786-L10786</f>
        <v>0</v>
      </c>
      <c r="N10786" t="str">
        <f>IF(K10786&gt;L10786,"HIGH ZONE BIAS",IF(K10786&lt;L10786,"LOW ZONE BIAS","EQUILIBRIUM"))</f>
        <v>EQUILIBRIUM</v>
      </c>
    </row>
    <row r="10787">
      <c r="A10787">
        <v>16784</v>
      </c>
      <c r="B10787" t="str">
        <v>2017-09-29</v>
      </c>
      <c r="C10787" t="str">
        <v>Afternoon</v>
      </c>
      <c r="D10787">
        <v>21</v>
      </c>
      <c r="E10787" t="str">
        <f>IF(MOD(D10787,2)=0,"EVEN","ODD")</f>
        <v>ODD</v>
      </c>
      <c r="F10787" t="str">
        <f>IF(D10787&lt;=18,"LOW (1-18)","HIGH (19-36)")</f>
        <v>HIGH (19-36)</v>
      </c>
      <c r="G10787">
        <f>INT((D10787-1)/6)+1</f>
        <v>4</v>
      </c>
      <c r="H10787">
        <f>MOD(D10787-1,6)+1</f>
        <v>3</v>
      </c>
      <c r="I10787">
        <f>37-D10787</f>
        <v>16</v>
      </c>
      <c r="J10787">
        <f>ABS(D10787-D10788)</f>
        <v>6</v>
      </c>
      <c r="K10787">
        <f>AVERAGE(D10787:D10791)</f>
        <v>21</v>
      </c>
      <c r="L10787">
        <f>AVERAGE(D10787:D10806)</f>
        <v>21</v>
      </c>
      <c r="M10787">
        <f>K10787-L10787</f>
        <v>0</v>
      </c>
      <c r="N10787" t="str">
        <f>IF(K10787&gt;L10787,"HIGH ZONE BIAS",IF(K10787&lt;L10787,"LOW ZONE BIAS","EQUILIBRIUM"))</f>
        <v>EQUILIBRIUM</v>
      </c>
    </row>
    <row r="10788">
      <c r="A10788">
        <v>16783</v>
      </c>
      <c r="B10788" t="str">
        <v>2017-09-29</v>
      </c>
      <c r="C10788" t="str">
        <v>Midday</v>
      </c>
      <c r="D10788">
        <v>27</v>
      </c>
      <c r="E10788" t="str">
        <f>IF(MOD(D10788,2)=0,"EVEN","ODD")</f>
        <v>ODD</v>
      </c>
      <c r="F10788" t="str">
        <f>IF(D10788&lt;=18,"LOW (1-18)","HIGH (19-36)")</f>
        <v>HIGH (19-36)</v>
      </c>
      <c r="G10788">
        <f>INT((D10788-1)/6)+1</f>
        <v>5</v>
      </c>
      <c r="H10788">
        <f>MOD(D10788-1,6)+1</f>
        <v>3</v>
      </c>
      <c r="I10788">
        <f>37-D10788</f>
        <v>10</v>
      </c>
      <c r="J10788">
        <f>ABS(D10788-D10789)</f>
        <v>9</v>
      </c>
      <c r="K10788">
        <f>AVERAGE(D10788:D10792)</f>
        <v>27</v>
      </c>
      <c r="L10788">
        <f>AVERAGE(D10788:D10807)</f>
        <v>27</v>
      </c>
      <c r="M10788">
        <f>K10788-L10788</f>
        <v>0</v>
      </c>
      <c r="N10788" t="str">
        <f>IF(K10788&gt;L10788,"HIGH ZONE BIAS",IF(K10788&lt;L10788,"LOW ZONE BIAS","EQUILIBRIUM"))</f>
        <v>EQUILIBRIUM</v>
      </c>
    </row>
    <row r="10789">
      <c r="A10789">
        <v>16782</v>
      </c>
      <c r="B10789" t="str">
        <v>2017-09-29</v>
      </c>
      <c r="C10789" t="str">
        <v>Morning</v>
      </c>
      <c r="D10789">
        <v>18</v>
      </c>
      <c r="E10789" t="str">
        <f>IF(MOD(D10789,2)=0,"EVEN","ODD")</f>
        <v>EVEN</v>
      </c>
      <c r="F10789" t="str">
        <f>IF(D10789&lt;=18,"LOW (1-18)","HIGH (19-36)")</f>
        <v>LOW (1-18)</v>
      </c>
      <c r="G10789">
        <f>INT((D10789-1)/6)+1</f>
        <v>3</v>
      </c>
      <c r="H10789">
        <f>MOD(D10789-1,6)+1</f>
        <v>6</v>
      </c>
      <c r="I10789">
        <f>37-D10789</f>
        <v>19</v>
      </c>
      <c r="J10789">
        <f>ABS(D10789-D10790)</f>
        <v>8</v>
      </c>
      <c r="K10789">
        <f>AVERAGE(D10789:D10793)</f>
        <v>18</v>
      </c>
      <c r="L10789">
        <f>AVERAGE(D10789:D10808)</f>
        <v>18</v>
      </c>
      <c r="M10789">
        <f>K10789-L10789</f>
        <v>0</v>
      </c>
      <c r="N10789" t="str">
        <f>IF(K10789&gt;L10789,"HIGH ZONE BIAS",IF(K10789&lt;L10789,"LOW ZONE BIAS","EQUILIBRIUM"))</f>
        <v>EQUILIBRIUM</v>
      </c>
    </row>
    <row r="10790">
      <c r="A10790">
        <v>16781</v>
      </c>
      <c r="B10790" t="str">
        <v>2017-09-28</v>
      </c>
      <c r="C10790" t="str">
        <v>Evening</v>
      </c>
      <c r="D10790">
        <v>10</v>
      </c>
      <c r="E10790" t="str">
        <f>IF(MOD(D10790,2)=0,"EVEN","ODD")</f>
        <v>EVEN</v>
      </c>
      <c r="F10790" t="str">
        <f>IF(D10790&lt;=18,"LOW (1-18)","HIGH (19-36)")</f>
        <v>LOW (1-18)</v>
      </c>
      <c r="G10790">
        <f>INT((D10790-1)/6)+1</f>
        <v>2</v>
      </c>
      <c r="H10790">
        <f>MOD(D10790-1,6)+1</f>
        <v>4</v>
      </c>
      <c r="I10790">
        <f>37-D10790</f>
        <v>27</v>
      </c>
      <c r="J10790">
        <f>ABS(D10790-D10791)</f>
        <v>20</v>
      </c>
      <c r="K10790">
        <f>AVERAGE(D10790:D10794)</f>
        <v>10</v>
      </c>
      <c r="L10790">
        <f>AVERAGE(D10790:D10809)</f>
        <v>10</v>
      </c>
      <c r="M10790">
        <f>K10790-L10790</f>
        <v>0</v>
      </c>
      <c r="N10790" t="str">
        <f>IF(K10790&gt;L10790,"HIGH ZONE BIAS",IF(K10790&lt;L10790,"LOW ZONE BIAS","EQUILIBRIUM"))</f>
        <v>EQUILIBRIUM</v>
      </c>
    </row>
    <row r="10791">
      <c r="A10791">
        <v>16780</v>
      </c>
      <c r="B10791" t="str">
        <v>2017-09-28</v>
      </c>
      <c r="C10791" t="str">
        <v>Afternoon</v>
      </c>
      <c r="D10791">
        <v>30</v>
      </c>
      <c r="E10791" t="str">
        <f>IF(MOD(D10791,2)=0,"EVEN","ODD")</f>
        <v>EVEN</v>
      </c>
      <c r="F10791" t="str">
        <f>IF(D10791&lt;=18,"LOW (1-18)","HIGH (19-36)")</f>
        <v>HIGH (19-36)</v>
      </c>
      <c r="G10791">
        <f>INT((D10791-1)/6)+1</f>
        <v>5</v>
      </c>
      <c r="H10791">
        <f>MOD(D10791-1,6)+1</f>
        <v>6</v>
      </c>
      <c r="I10791">
        <f>37-D10791</f>
        <v>7</v>
      </c>
      <c r="J10791">
        <f>ABS(D10791-D10792)</f>
        <v>18</v>
      </c>
      <c r="K10791">
        <f>AVERAGE(D10791:D10795)</f>
        <v>30</v>
      </c>
      <c r="L10791">
        <f>AVERAGE(D10791:D10810)</f>
        <v>30</v>
      </c>
      <c r="M10791">
        <f>K10791-L10791</f>
        <v>0</v>
      </c>
      <c r="N10791" t="str">
        <f>IF(K10791&gt;L10791,"HIGH ZONE BIAS",IF(K10791&lt;L10791,"LOW ZONE BIAS","EQUILIBRIUM"))</f>
        <v>EQUILIBRIUM</v>
      </c>
    </row>
    <row r="10792">
      <c r="A10792">
        <v>16779</v>
      </c>
      <c r="B10792" t="str">
        <v>2017-09-28</v>
      </c>
      <c r="C10792" t="str">
        <v>Midday</v>
      </c>
      <c r="D10792">
        <v>12</v>
      </c>
      <c r="E10792" t="str">
        <f>IF(MOD(D10792,2)=0,"EVEN","ODD")</f>
        <v>EVEN</v>
      </c>
      <c r="F10792" t="str">
        <f>IF(D10792&lt;=18,"LOW (1-18)","HIGH (19-36)")</f>
        <v>LOW (1-18)</v>
      </c>
      <c r="G10792">
        <f>INT((D10792-1)/6)+1</f>
        <v>2</v>
      </c>
      <c r="H10792">
        <f>MOD(D10792-1,6)+1</f>
        <v>6</v>
      </c>
      <c r="I10792">
        <f>37-D10792</f>
        <v>25</v>
      </c>
      <c r="J10792">
        <f>ABS(D10792-D10793)</f>
        <v>15</v>
      </c>
      <c r="K10792">
        <f>AVERAGE(D10792:D10796)</f>
        <v>12</v>
      </c>
      <c r="L10792">
        <f>AVERAGE(D10792:D10811)</f>
        <v>12</v>
      </c>
      <c r="M10792">
        <f>K10792-L10792</f>
        <v>0</v>
      </c>
      <c r="N10792" t="str">
        <f>IF(K10792&gt;L10792,"HIGH ZONE BIAS",IF(K10792&lt;L10792,"LOW ZONE BIAS","EQUILIBRIUM"))</f>
        <v>EQUILIBRIUM</v>
      </c>
    </row>
    <row r="10793">
      <c r="A10793">
        <v>16778</v>
      </c>
      <c r="B10793" t="str">
        <v>2017-09-28</v>
      </c>
      <c r="C10793" t="str">
        <v>Morning</v>
      </c>
      <c r="D10793">
        <v>27</v>
      </c>
      <c r="E10793" t="str">
        <f>IF(MOD(D10793,2)=0,"EVEN","ODD")</f>
        <v>ODD</v>
      </c>
      <c r="F10793" t="str">
        <f>IF(D10793&lt;=18,"LOW (1-18)","HIGH (19-36)")</f>
        <v>HIGH (19-36)</v>
      </c>
      <c r="G10793">
        <f>INT((D10793-1)/6)+1</f>
        <v>5</v>
      </c>
      <c r="H10793">
        <f>MOD(D10793-1,6)+1</f>
        <v>3</v>
      </c>
      <c r="I10793">
        <f>37-D10793</f>
        <v>10</v>
      </c>
      <c r="J10793">
        <f>ABS(D10793-D10794)</f>
        <v>9</v>
      </c>
      <c r="K10793">
        <f>AVERAGE(D10793:D10797)</f>
        <v>27</v>
      </c>
      <c r="L10793">
        <f>AVERAGE(D10793:D10812)</f>
        <v>27</v>
      </c>
      <c r="M10793">
        <f>K10793-L10793</f>
        <v>0</v>
      </c>
      <c r="N10793" t="str">
        <f>IF(K10793&gt;L10793,"HIGH ZONE BIAS",IF(K10793&lt;L10793,"LOW ZONE BIAS","EQUILIBRIUM"))</f>
        <v>EQUILIBRIUM</v>
      </c>
    </row>
    <row r="10794">
      <c r="A10794">
        <v>16777</v>
      </c>
      <c r="B10794" t="str">
        <v>2017-09-27</v>
      </c>
      <c r="C10794" t="str">
        <v>Evening</v>
      </c>
      <c r="D10794">
        <v>36</v>
      </c>
      <c r="E10794" t="str">
        <f>IF(MOD(D10794,2)=0,"EVEN","ODD")</f>
        <v>EVEN</v>
      </c>
      <c r="F10794" t="str">
        <f>IF(D10794&lt;=18,"LOW (1-18)","HIGH (19-36)")</f>
        <v>HIGH (19-36)</v>
      </c>
      <c r="G10794">
        <f>INT((D10794-1)/6)+1</f>
        <v>6</v>
      </c>
      <c r="H10794">
        <f>MOD(D10794-1,6)+1</f>
        <v>6</v>
      </c>
      <c r="I10794">
        <f>37-D10794</f>
        <v>1</v>
      </c>
      <c r="J10794">
        <f>ABS(D10794-D10795)</f>
        <v>1</v>
      </c>
      <c r="K10794">
        <f>AVERAGE(D10794:D10798)</f>
        <v>36</v>
      </c>
      <c r="L10794">
        <f>AVERAGE(D10794:D10813)</f>
        <v>36</v>
      </c>
      <c r="M10794">
        <f>K10794-L10794</f>
        <v>0</v>
      </c>
      <c r="N10794" t="str">
        <f>IF(K10794&gt;L10794,"HIGH ZONE BIAS",IF(K10794&lt;L10794,"LOW ZONE BIAS","EQUILIBRIUM"))</f>
        <v>EQUILIBRIUM</v>
      </c>
    </row>
    <row r="10795">
      <c r="A10795">
        <v>16776</v>
      </c>
      <c r="B10795" t="str">
        <v>2017-09-27</v>
      </c>
      <c r="C10795" t="str">
        <v>Afternoon</v>
      </c>
      <c r="D10795">
        <v>35</v>
      </c>
      <c r="E10795" t="str">
        <f>IF(MOD(D10795,2)=0,"EVEN","ODD")</f>
        <v>ODD</v>
      </c>
      <c r="F10795" t="str">
        <f>IF(D10795&lt;=18,"LOW (1-18)","HIGH (19-36)")</f>
        <v>HIGH (19-36)</v>
      </c>
      <c r="G10795">
        <f>INT((D10795-1)/6)+1</f>
        <v>6</v>
      </c>
      <c r="H10795">
        <f>MOD(D10795-1,6)+1</f>
        <v>5</v>
      </c>
      <c r="I10795">
        <f>37-D10795</f>
        <v>2</v>
      </c>
      <c r="J10795">
        <f>ABS(D10795-D10796)</f>
        <v>23</v>
      </c>
      <c r="K10795">
        <f>AVERAGE(D10795:D10799)</f>
        <v>35</v>
      </c>
      <c r="L10795">
        <f>AVERAGE(D10795:D10814)</f>
        <v>35</v>
      </c>
      <c r="M10795">
        <f>K10795-L10795</f>
        <v>0</v>
      </c>
      <c r="N10795" t="str">
        <f>IF(K10795&gt;L10795,"HIGH ZONE BIAS",IF(K10795&lt;L10795,"LOW ZONE BIAS","EQUILIBRIUM"))</f>
        <v>EQUILIBRIUM</v>
      </c>
    </row>
    <row r="10796">
      <c r="A10796">
        <v>16775</v>
      </c>
      <c r="B10796" t="str">
        <v>2017-09-27</v>
      </c>
      <c r="C10796" t="str">
        <v>Midday</v>
      </c>
      <c r="D10796">
        <v>12</v>
      </c>
      <c r="E10796" t="str">
        <f>IF(MOD(D10796,2)=0,"EVEN","ODD")</f>
        <v>EVEN</v>
      </c>
      <c r="F10796" t="str">
        <f>IF(D10796&lt;=18,"LOW (1-18)","HIGH (19-36)")</f>
        <v>LOW (1-18)</v>
      </c>
      <c r="G10796">
        <f>INT((D10796-1)/6)+1</f>
        <v>2</v>
      </c>
      <c r="H10796">
        <f>MOD(D10796-1,6)+1</f>
        <v>6</v>
      </c>
      <c r="I10796">
        <f>37-D10796</f>
        <v>25</v>
      </c>
      <c r="J10796">
        <f>ABS(D10796-D10797)</f>
        <v>13</v>
      </c>
      <c r="K10796">
        <f>AVERAGE(D10796:D10800)</f>
        <v>12</v>
      </c>
      <c r="L10796">
        <f>AVERAGE(D10796:D10815)</f>
        <v>12</v>
      </c>
      <c r="M10796">
        <f>K10796-L10796</f>
        <v>0</v>
      </c>
      <c r="N10796" t="str">
        <f>IF(K10796&gt;L10796,"HIGH ZONE BIAS",IF(K10796&lt;L10796,"LOW ZONE BIAS","EQUILIBRIUM"))</f>
        <v>EQUILIBRIUM</v>
      </c>
    </row>
    <row r="10797">
      <c r="A10797">
        <v>16774</v>
      </c>
      <c r="B10797" t="str">
        <v>2017-09-27</v>
      </c>
      <c r="C10797" t="str">
        <v>Morning</v>
      </c>
      <c r="D10797">
        <v>25</v>
      </c>
      <c r="E10797" t="str">
        <f>IF(MOD(D10797,2)=0,"EVEN","ODD")</f>
        <v>ODD</v>
      </c>
      <c r="F10797" t="str">
        <f>IF(D10797&lt;=18,"LOW (1-18)","HIGH (19-36)")</f>
        <v>HIGH (19-36)</v>
      </c>
      <c r="G10797">
        <f>INT((D10797-1)/6)+1</f>
        <v>5</v>
      </c>
      <c r="H10797">
        <f>MOD(D10797-1,6)+1</f>
        <v>1</v>
      </c>
      <c r="I10797">
        <f>37-D10797</f>
        <v>12</v>
      </c>
      <c r="J10797">
        <f>ABS(D10797-D10798)</f>
        <v>11</v>
      </c>
      <c r="K10797">
        <f>AVERAGE(D10797:D10801)</f>
        <v>25</v>
      </c>
      <c r="L10797">
        <f>AVERAGE(D10797:D10816)</f>
        <v>25</v>
      </c>
      <c r="M10797">
        <f>K10797-L10797</f>
        <v>0</v>
      </c>
      <c r="N10797" t="str">
        <f>IF(K10797&gt;L10797,"HIGH ZONE BIAS",IF(K10797&lt;L10797,"LOW ZONE BIAS","EQUILIBRIUM"))</f>
        <v>EQUILIBRIUM</v>
      </c>
    </row>
    <row r="10798">
      <c r="A10798">
        <v>16773</v>
      </c>
      <c r="B10798" t="str">
        <v>2017-09-26</v>
      </c>
      <c r="C10798" t="str">
        <v>Evening</v>
      </c>
      <c r="D10798">
        <v>14</v>
      </c>
      <c r="E10798" t="str">
        <f>IF(MOD(D10798,2)=0,"EVEN","ODD")</f>
        <v>EVEN</v>
      </c>
      <c r="F10798" t="str">
        <f>IF(D10798&lt;=18,"LOW (1-18)","HIGH (19-36)")</f>
        <v>LOW (1-18)</v>
      </c>
      <c r="G10798">
        <f>INT((D10798-1)/6)+1</f>
        <v>3</v>
      </c>
      <c r="H10798">
        <f>MOD(D10798-1,6)+1</f>
        <v>2</v>
      </c>
      <c r="I10798">
        <f>37-D10798</f>
        <v>23</v>
      </c>
      <c r="J10798">
        <f>ABS(D10798-D10799)</f>
        <v>14</v>
      </c>
      <c r="K10798">
        <f>AVERAGE(D10798:D10802)</f>
        <v>14</v>
      </c>
      <c r="L10798">
        <f>AVERAGE(D10798:D10817)</f>
        <v>14</v>
      </c>
      <c r="M10798">
        <f>K10798-L10798</f>
        <v>0</v>
      </c>
      <c r="N10798" t="str">
        <f>IF(K10798&gt;L10798,"HIGH ZONE BIAS",IF(K10798&lt;L10798,"LOW ZONE BIAS","EQUILIBRIUM"))</f>
        <v>EQUILIBRIUM</v>
      </c>
    </row>
    <row r="10799">
      <c r="A10799">
        <v>16772</v>
      </c>
      <c r="B10799" t="str">
        <v>2017-09-26</v>
      </c>
      <c r="C10799" t="str">
        <v>Afternoon</v>
      </c>
      <c r="D10799">
        <v>28</v>
      </c>
      <c r="E10799" t="str">
        <f>IF(MOD(D10799,2)=0,"EVEN","ODD")</f>
        <v>EVEN</v>
      </c>
      <c r="F10799" t="str">
        <f>IF(D10799&lt;=18,"LOW (1-18)","HIGH (19-36)")</f>
        <v>HIGH (19-36)</v>
      </c>
      <c r="G10799">
        <f>INT((D10799-1)/6)+1</f>
        <v>5</v>
      </c>
      <c r="H10799">
        <f>MOD(D10799-1,6)+1</f>
        <v>4</v>
      </c>
      <c r="I10799">
        <f>37-D10799</f>
        <v>9</v>
      </c>
      <c r="J10799">
        <f>ABS(D10799-D10800)</f>
        <v>26</v>
      </c>
      <c r="K10799">
        <f>AVERAGE(D10799:D10803)</f>
        <v>28</v>
      </c>
      <c r="L10799">
        <f>AVERAGE(D10799:D10818)</f>
        <v>28</v>
      </c>
      <c r="M10799">
        <f>K10799-L10799</f>
        <v>0</v>
      </c>
      <c r="N10799" t="str">
        <f>IF(K10799&gt;L10799,"HIGH ZONE BIAS",IF(K10799&lt;L10799,"LOW ZONE BIAS","EQUILIBRIUM"))</f>
        <v>EQUILIBRIUM</v>
      </c>
    </row>
    <row r="10800">
      <c r="A10800">
        <v>16771</v>
      </c>
      <c r="B10800" t="str">
        <v>2017-09-26</v>
      </c>
      <c r="C10800" t="str">
        <v>Midday</v>
      </c>
      <c r="D10800">
        <v>2</v>
      </c>
      <c r="E10800" t="str">
        <f>IF(MOD(D10800,2)=0,"EVEN","ODD")</f>
        <v>EVEN</v>
      </c>
      <c r="F10800" t="str">
        <f>IF(D10800&lt;=18,"LOW (1-18)","HIGH (19-36)")</f>
        <v>LOW (1-18)</v>
      </c>
      <c r="G10800">
        <f>INT((D10800-1)/6)+1</f>
        <v>1</v>
      </c>
      <c r="H10800">
        <f>MOD(D10800-1,6)+1</f>
        <v>2</v>
      </c>
      <c r="I10800">
        <f>37-D10800</f>
        <v>35</v>
      </c>
      <c r="J10800">
        <f>ABS(D10800-D10801)</f>
        <v>28</v>
      </c>
      <c r="K10800">
        <f>AVERAGE(D10800:D10804)</f>
        <v>2</v>
      </c>
      <c r="L10800">
        <f>AVERAGE(D10800:D10819)</f>
        <v>2</v>
      </c>
      <c r="M10800">
        <f>K10800-L10800</f>
        <v>0</v>
      </c>
      <c r="N10800" t="str">
        <f>IF(K10800&gt;L10800,"HIGH ZONE BIAS",IF(K10800&lt;L10800,"LOW ZONE BIAS","EQUILIBRIUM"))</f>
        <v>EQUILIBRIUM</v>
      </c>
    </row>
    <row r="10801">
      <c r="A10801">
        <v>16770</v>
      </c>
      <c r="B10801" t="str">
        <v>2017-09-26</v>
      </c>
      <c r="C10801" t="str">
        <v>Morning</v>
      </c>
      <c r="D10801">
        <v>30</v>
      </c>
      <c r="E10801" t="str">
        <f>IF(MOD(D10801,2)=0,"EVEN","ODD")</f>
        <v>EVEN</v>
      </c>
      <c r="F10801" t="str">
        <f>IF(D10801&lt;=18,"LOW (1-18)","HIGH (19-36)")</f>
        <v>HIGH (19-36)</v>
      </c>
      <c r="G10801">
        <f>INT((D10801-1)/6)+1</f>
        <v>5</v>
      </c>
      <c r="H10801">
        <f>MOD(D10801-1,6)+1</f>
        <v>6</v>
      </c>
      <c r="I10801">
        <f>37-D10801</f>
        <v>7</v>
      </c>
      <c r="J10801">
        <f>ABS(D10801-D10802)</f>
        <v>17</v>
      </c>
      <c r="K10801">
        <f>AVERAGE(D10801:D10805)</f>
        <v>30</v>
      </c>
      <c r="L10801">
        <f>AVERAGE(D10801:D10820)</f>
        <v>30</v>
      </c>
      <c r="M10801">
        <f>K10801-L10801</f>
        <v>0</v>
      </c>
      <c r="N10801" t="str">
        <f>IF(K10801&gt;L10801,"HIGH ZONE BIAS",IF(K10801&lt;L10801,"LOW ZONE BIAS","EQUILIBRIUM"))</f>
        <v>EQUILIBRIUM</v>
      </c>
    </row>
    <row r="10802">
      <c r="A10802">
        <v>16769</v>
      </c>
      <c r="B10802" t="str">
        <v>2017-09-25</v>
      </c>
      <c r="C10802" t="str">
        <v>Evening</v>
      </c>
      <c r="D10802">
        <v>13</v>
      </c>
      <c r="E10802" t="str">
        <f>IF(MOD(D10802,2)=0,"EVEN","ODD")</f>
        <v>ODD</v>
      </c>
      <c r="F10802" t="str">
        <f>IF(D10802&lt;=18,"LOW (1-18)","HIGH (19-36)")</f>
        <v>LOW (1-18)</v>
      </c>
      <c r="G10802">
        <f>INT((D10802-1)/6)+1</f>
        <v>3</v>
      </c>
      <c r="H10802">
        <f>MOD(D10802-1,6)+1</f>
        <v>1</v>
      </c>
      <c r="I10802">
        <f>37-D10802</f>
        <v>24</v>
      </c>
      <c r="J10802">
        <f>ABS(D10802-D10803)</f>
        <v>15</v>
      </c>
      <c r="K10802">
        <f>AVERAGE(D10802:D10806)</f>
        <v>13</v>
      </c>
      <c r="L10802">
        <f>AVERAGE(D10802:D10821)</f>
        <v>13</v>
      </c>
      <c r="M10802">
        <f>K10802-L10802</f>
        <v>0</v>
      </c>
      <c r="N10802" t="str">
        <f>IF(K10802&gt;L10802,"HIGH ZONE BIAS",IF(K10802&lt;L10802,"LOW ZONE BIAS","EQUILIBRIUM"))</f>
        <v>EQUILIBRIUM</v>
      </c>
    </row>
    <row r="10803">
      <c r="A10803">
        <v>16768</v>
      </c>
      <c r="B10803" t="str">
        <v>2017-09-25</v>
      </c>
      <c r="C10803" t="str">
        <v>Afternoon</v>
      </c>
      <c r="D10803">
        <v>28</v>
      </c>
      <c r="E10803" t="str">
        <f>IF(MOD(D10803,2)=0,"EVEN","ODD")</f>
        <v>EVEN</v>
      </c>
      <c r="F10803" t="str">
        <f>IF(D10803&lt;=18,"LOW (1-18)","HIGH (19-36)")</f>
        <v>HIGH (19-36)</v>
      </c>
      <c r="G10803">
        <f>INT((D10803-1)/6)+1</f>
        <v>5</v>
      </c>
      <c r="H10803">
        <f>MOD(D10803-1,6)+1</f>
        <v>4</v>
      </c>
      <c r="I10803">
        <f>37-D10803</f>
        <v>9</v>
      </c>
      <c r="J10803">
        <f>ABS(D10803-D10804)</f>
        <v>22</v>
      </c>
      <c r="K10803">
        <f>AVERAGE(D10803:D10807)</f>
        <v>28</v>
      </c>
      <c r="L10803">
        <f>AVERAGE(D10803:D10822)</f>
        <v>28</v>
      </c>
      <c r="M10803">
        <f>K10803-L10803</f>
        <v>0</v>
      </c>
      <c r="N10803" t="str">
        <f>IF(K10803&gt;L10803,"HIGH ZONE BIAS",IF(K10803&lt;L10803,"LOW ZONE BIAS","EQUILIBRIUM"))</f>
        <v>EQUILIBRIUM</v>
      </c>
    </row>
    <row r="10804">
      <c r="A10804">
        <v>16767</v>
      </c>
      <c r="B10804" t="str">
        <v>2017-09-25</v>
      </c>
      <c r="C10804" t="str">
        <v>Midday</v>
      </c>
      <c r="D10804">
        <v>6</v>
      </c>
      <c r="E10804" t="str">
        <f>IF(MOD(D10804,2)=0,"EVEN","ODD")</f>
        <v>EVEN</v>
      </c>
      <c r="F10804" t="str">
        <f>IF(D10804&lt;=18,"LOW (1-18)","HIGH (19-36)")</f>
        <v>LOW (1-18)</v>
      </c>
      <c r="G10804">
        <f>INT((D10804-1)/6)+1</f>
        <v>1</v>
      </c>
      <c r="H10804">
        <f>MOD(D10804-1,6)+1</f>
        <v>6</v>
      </c>
      <c r="I10804">
        <f>37-D10804</f>
        <v>31</v>
      </c>
      <c r="J10804">
        <f>ABS(D10804-D10805)</f>
        <v>17</v>
      </c>
      <c r="K10804">
        <f>AVERAGE(D10804:D10808)</f>
        <v>6</v>
      </c>
      <c r="L10804">
        <f>AVERAGE(D10804:D10823)</f>
        <v>6</v>
      </c>
      <c r="M10804">
        <f>K10804-L10804</f>
        <v>0</v>
      </c>
      <c r="N10804" t="str">
        <f>IF(K10804&gt;L10804,"HIGH ZONE BIAS",IF(K10804&lt;L10804,"LOW ZONE BIAS","EQUILIBRIUM"))</f>
        <v>EQUILIBRIUM</v>
      </c>
    </row>
    <row r="10805">
      <c r="A10805">
        <v>16766</v>
      </c>
      <c r="B10805" t="str">
        <v>2017-09-25</v>
      </c>
      <c r="C10805" t="str">
        <v>Morning</v>
      </c>
      <c r="D10805">
        <v>23</v>
      </c>
      <c r="E10805" t="str">
        <f>IF(MOD(D10805,2)=0,"EVEN","ODD")</f>
        <v>ODD</v>
      </c>
      <c r="F10805" t="str">
        <f>IF(D10805&lt;=18,"LOW (1-18)","HIGH (19-36)")</f>
        <v>HIGH (19-36)</v>
      </c>
      <c r="G10805">
        <f>INT((D10805-1)/6)+1</f>
        <v>4</v>
      </c>
      <c r="H10805">
        <f>MOD(D10805-1,6)+1</f>
        <v>5</v>
      </c>
      <c r="I10805">
        <f>37-D10805</f>
        <v>14</v>
      </c>
      <c r="J10805">
        <f>ABS(D10805-D10806)</f>
        <v>22</v>
      </c>
      <c r="K10805">
        <f>AVERAGE(D10805:D10809)</f>
        <v>23</v>
      </c>
      <c r="L10805">
        <f>AVERAGE(D10805:D10824)</f>
        <v>23</v>
      </c>
      <c r="M10805">
        <f>K10805-L10805</f>
        <v>0</v>
      </c>
      <c r="N10805" t="str">
        <f>IF(K10805&gt;L10805,"HIGH ZONE BIAS",IF(K10805&lt;L10805,"LOW ZONE BIAS","EQUILIBRIUM"))</f>
        <v>EQUILIBRIUM</v>
      </c>
    </row>
    <row r="10806">
      <c r="A10806">
        <v>16765</v>
      </c>
      <c r="B10806" t="str">
        <v>2017-09-23</v>
      </c>
      <c r="C10806" t="str">
        <v>Evening</v>
      </c>
      <c r="D10806">
        <v>1</v>
      </c>
      <c r="E10806" t="str">
        <f>IF(MOD(D10806,2)=0,"EVEN","ODD")</f>
        <v>ODD</v>
      </c>
      <c r="F10806" t="str">
        <f>IF(D10806&lt;=18,"LOW (1-18)","HIGH (19-36)")</f>
        <v>LOW (1-18)</v>
      </c>
      <c r="G10806">
        <f>INT((D10806-1)/6)+1</f>
        <v>1</v>
      </c>
      <c r="H10806">
        <f>MOD(D10806-1,6)+1</f>
        <v>1</v>
      </c>
      <c r="I10806">
        <f>37-D10806</f>
        <v>36</v>
      </c>
      <c r="J10806">
        <f>ABS(D10806-D10807)</f>
        <v>2</v>
      </c>
      <c r="K10806">
        <f>AVERAGE(D10806:D10810)</f>
        <v>1</v>
      </c>
      <c r="L10806">
        <f>AVERAGE(D10806:D10825)</f>
        <v>1</v>
      </c>
      <c r="M10806">
        <f>K10806-L10806</f>
        <v>0</v>
      </c>
      <c r="N10806" t="str">
        <f>IF(K10806&gt;L10806,"HIGH ZONE BIAS",IF(K10806&lt;L10806,"LOW ZONE BIAS","EQUILIBRIUM"))</f>
        <v>EQUILIBRIUM</v>
      </c>
    </row>
    <row r="10807">
      <c r="A10807">
        <v>16764</v>
      </c>
      <c r="B10807" t="str">
        <v>2017-09-23</v>
      </c>
      <c r="C10807" t="str">
        <v>Afternoon</v>
      </c>
      <c r="D10807">
        <v>3</v>
      </c>
      <c r="E10807" t="str">
        <f>IF(MOD(D10807,2)=0,"EVEN","ODD")</f>
        <v>ODD</v>
      </c>
      <c r="F10807" t="str">
        <f>IF(D10807&lt;=18,"LOW (1-18)","HIGH (19-36)")</f>
        <v>LOW (1-18)</v>
      </c>
      <c r="G10807">
        <f>INT((D10807-1)/6)+1</f>
        <v>1</v>
      </c>
      <c r="H10807">
        <f>MOD(D10807-1,6)+1</f>
        <v>3</v>
      </c>
      <c r="I10807">
        <f>37-D10807</f>
        <v>34</v>
      </c>
      <c r="J10807">
        <f>ABS(D10807-D10808)</f>
        <v>10</v>
      </c>
      <c r="K10807">
        <f>AVERAGE(D10807:D10811)</f>
        <v>3</v>
      </c>
      <c r="L10807">
        <f>AVERAGE(D10807:D10826)</f>
        <v>3</v>
      </c>
      <c r="M10807">
        <f>K10807-L10807</f>
        <v>0</v>
      </c>
      <c r="N10807" t="str">
        <f>IF(K10807&gt;L10807,"HIGH ZONE BIAS",IF(K10807&lt;L10807,"LOW ZONE BIAS","EQUILIBRIUM"))</f>
        <v>EQUILIBRIUM</v>
      </c>
    </row>
    <row r="10808">
      <c r="A10808">
        <v>16763</v>
      </c>
      <c r="B10808" t="str">
        <v>2017-09-23</v>
      </c>
      <c r="C10808" t="str">
        <v>Midday</v>
      </c>
      <c r="D10808">
        <v>13</v>
      </c>
      <c r="E10808" t="str">
        <f>IF(MOD(D10808,2)=0,"EVEN","ODD")</f>
        <v>ODD</v>
      </c>
      <c r="F10808" t="str">
        <f>IF(D10808&lt;=18,"LOW (1-18)","HIGH (19-36)")</f>
        <v>LOW (1-18)</v>
      </c>
      <c r="G10808">
        <f>INT((D10808-1)/6)+1</f>
        <v>3</v>
      </c>
      <c r="H10808">
        <f>MOD(D10808-1,6)+1</f>
        <v>1</v>
      </c>
      <c r="I10808">
        <f>37-D10808</f>
        <v>24</v>
      </c>
      <c r="J10808">
        <f>ABS(D10808-D10809)</f>
        <v>21</v>
      </c>
      <c r="K10808">
        <f>AVERAGE(D10808:D10812)</f>
        <v>13</v>
      </c>
      <c r="L10808">
        <f>AVERAGE(D10808:D10827)</f>
        <v>13</v>
      </c>
      <c r="M10808">
        <f>K10808-L10808</f>
        <v>0</v>
      </c>
      <c r="N10808" t="str">
        <f>IF(K10808&gt;L10808,"HIGH ZONE BIAS",IF(K10808&lt;L10808,"LOW ZONE BIAS","EQUILIBRIUM"))</f>
        <v>EQUILIBRIUM</v>
      </c>
    </row>
    <row r="10809">
      <c r="A10809">
        <v>16762</v>
      </c>
      <c r="B10809" t="str">
        <v>2017-09-23</v>
      </c>
      <c r="C10809" t="str">
        <v>Morning</v>
      </c>
      <c r="D10809">
        <v>34</v>
      </c>
      <c r="E10809" t="str">
        <f>IF(MOD(D10809,2)=0,"EVEN","ODD")</f>
        <v>EVEN</v>
      </c>
      <c r="F10809" t="str">
        <f>IF(D10809&lt;=18,"LOW (1-18)","HIGH (19-36)")</f>
        <v>HIGH (19-36)</v>
      </c>
      <c r="G10809">
        <f>INT((D10809-1)/6)+1</f>
        <v>6</v>
      </c>
      <c r="H10809">
        <f>MOD(D10809-1,6)+1</f>
        <v>4</v>
      </c>
      <c r="I10809">
        <f>37-D10809</f>
        <v>3</v>
      </c>
      <c r="J10809">
        <f>ABS(D10809-D10810)</f>
        <v>2</v>
      </c>
      <c r="K10809">
        <f>AVERAGE(D10809:D10813)</f>
        <v>34</v>
      </c>
      <c r="L10809">
        <f>AVERAGE(D10809:D10828)</f>
        <v>34</v>
      </c>
      <c r="M10809">
        <f>K10809-L10809</f>
        <v>0</v>
      </c>
      <c r="N10809" t="str">
        <f>IF(K10809&gt;L10809,"HIGH ZONE BIAS",IF(K10809&lt;L10809,"LOW ZONE BIAS","EQUILIBRIUM"))</f>
        <v>EQUILIBRIUM</v>
      </c>
    </row>
    <row r="10810">
      <c r="A10810">
        <v>16761</v>
      </c>
      <c r="B10810" t="str">
        <v>2017-09-22</v>
      </c>
      <c r="C10810" t="str">
        <v>Evening</v>
      </c>
      <c r="D10810">
        <v>32</v>
      </c>
      <c r="E10810" t="str">
        <f>IF(MOD(D10810,2)=0,"EVEN","ODD")</f>
        <v>EVEN</v>
      </c>
      <c r="F10810" t="str">
        <f>IF(D10810&lt;=18,"LOW (1-18)","HIGH (19-36)")</f>
        <v>HIGH (19-36)</v>
      </c>
      <c r="G10810">
        <f>INT((D10810-1)/6)+1</f>
        <v>6</v>
      </c>
      <c r="H10810">
        <f>MOD(D10810-1,6)+1</f>
        <v>2</v>
      </c>
      <c r="I10810">
        <f>37-D10810</f>
        <v>5</v>
      </c>
      <c r="J10810">
        <f>ABS(D10810-D10811)</f>
        <v>0</v>
      </c>
      <c r="K10810">
        <f>AVERAGE(D10810:D10814)</f>
        <v>32</v>
      </c>
      <c r="L10810">
        <f>AVERAGE(D10810:D10829)</f>
        <v>32</v>
      </c>
      <c r="M10810">
        <f>K10810-L10810</f>
        <v>0</v>
      </c>
      <c r="N10810" t="str">
        <f>IF(K10810&gt;L10810,"HIGH ZONE BIAS",IF(K10810&lt;L10810,"LOW ZONE BIAS","EQUILIBRIUM"))</f>
        <v>EQUILIBRIUM</v>
      </c>
    </row>
    <row r="10811">
      <c r="A10811">
        <v>16760</v>
      </c>
      <c r="B10811" t="str">
        <v>2017-09-22</v>
      </c>
      <c r="C10811" t="str">
        <v>Afternoon</v>
      </c>
      <c r="D10811">
        <v>32</v>
      </c>
      <c r="E10811" t="str">
        <f>IF(MOD(D10811,2)=0,"EVEN","ODD")</f>
        <v>EVEN</v>
      </c>
      <c r="F10811" t="str">
        <f>IF(D10811&lt;=18,"LOW (1-18)","HIGH (19-36)")</f>
        <v>HIGH (19-36)</v>
      </c>
      <c r="G10811">
        <f>INT((D10811-1)/6)+1</f>
        <v>6</v>
      </c>
      <c r="H10811">
        <f>MOD(D10811-1,6)+1</f>
        <v>2</v>
      </c>
      <c r="I10811">
        <f>37-D10811</f>
        <v>5</v>
      </c>
      <c r="J10811">
        <f>ABS(D10811-D10812)</f>
        <v>2</v>
      </c>
      <c r="K10811">
        <f>AVERAGE(D10811:D10815)</f>
        <v>32</v>
      </c>
      <c r="L10811">
        <f>AVERAGE(D10811:D10830)</f>
        <v>32</v>
      </c>
      <c r="M10811">
        <f>K10811-L10811</f>
        <v>0</v>
      </c>
      <c r="N10811" t="str">
        <f>IF(K10811&gt;L10811,"HIGH ZONE BIAS",IF(K10811&lt;L10811,"LOW ZONE BIAS","EQUILIBRIUM"))</f>
        <v>EQUILIBRIUM</v>
      </c>
    </row>
    <row r="10812">
      <c r="A10812">
        <v>16759</v>
      </c>
      <c r="B10812" t="str">
        <v>2017-09-22</v>
      </c>
      <c r="C10812" t="str">
        <v>Midday</v>
      </c>
      <c r="D10812">
        <v>34</v>
      </c>
      <c r="E10812" t="str">
        <f>IF(MOD(D10812,2)=0,"EVEN","ODD")</f>
        <v>EVEN</v>
      </c>
      <c r="F10812" t="str">
        <f>IF(D10812&lt;=18,"LOW (1-18)","HIGH (19-36)")</f>
        <v>HIGH (19-36)</v>
      </c>
      <c r="G10812">
        <f>INT((D10812-1)/6)+1</f>
        <v>6</v>
      </c>
      <c r="H10812">
        <f>MOD(D10812-1,6)+1</f>
        <v>4</v>
      </c>
      <c r="I10812">
        <f>37-D10812</f>
        <v>3</v>
      </c>
      <c r="J10812">
        <f>ABS(D10812-D10813)</f>
        <v>25</v>
      </c>
      <c r="K10812">
        <f>AVERAGE(D10812:D10816)</f>
        <v>34</v>
      </c>
      <c r="L10812">
        <f>AVERAGE(D10812:D10831)</f>
        <v>34</v>
      </c>
      <c r="M10812">
        <f>K10812-L10812</f>
        <v>0</v>
      </c>
      <c r="N10812" t="str">
        <f>IF(K10812&gt;L10812,"HIGH ZONE BIAS",IF(K10812&lt;L10812,"LOW ZONE BIAS","EQUILIBRIUM"))</f>
        <v>EQUILIBRIUM</v>
      </c>
    </row>
    <row r="10813">
      <c r="A10813">
        <v>16758</v>
      </c>
      <c r="B10813" t="str">
        <v>2017-09-22</v>
      </c>
      <c r="C10813" t="str">
        <v>Morning</v>
      </c>
      <c r="D10813">
        <v>9</v>
      </c>
      <c r="E10813" t="str">
        <f>IF(MOD(D10813,2)=0,"EVEN","ODD")</f>
        <v>ODD</v>
      </c>
      <c r="F10813" t="str">
        <f>IF(D10813&lt;=18,"LOW (1-18)","HIGH (19-36)")</f>
        <v>LOW (1-18)</v>
      </c>
      <c r="G10813">
        <f>INT((D10813-1)/6)+1</f>
        <v>2</v>
      </c>
      <c r="H10813">
        <f>MOD(D10813-1,6)+1</f>
        <v>3</v>
      </c>
      <c r="I10813">
        <f>37-D10813</f>
        <v>28</v>
      </c>
      <c r="J10813">
        <f>ABS(D10813-D10814)</f>
        <v>4</v>
      </c>
      <c r="K10813">
        <f>AVERAGE(D10813:D10817)</f>
        <v>9</v>
      </c>
      <c r="L10813">
        <f>AVERAGE(D10813:D10832)</f>
        <v>9</v>
      </c>
      <c r="M10813">
        <f>K10813-L10813</f>
        <v>0</v>
      </c>
      <c r="N10813" t="str">
        <f>IF(K10813&gt;L10813,"HIGH ZONE BIAS",IF(K10813&lt;L10813,"LOW ZONE BIAS","EQUILIBRIUM"))</f>
        <v>EQUILIBRIUM</v>
      </c>
    </row>
    <row r="10814">
      <c r="A10814">
        <v>16757</v>
      </c>
      <c r="B10814" t="str">
        <v>2017-09-21</v>
      </c>
      <c r="C10814" t="str">
        <v>Evening</v>
      </c>
      <c r="D10814">
        <v>5</v>
      </c>
      <c r="E10814" t="str">
        <f>IF(MOD(D10814,2)=0,"EVEN","ODD")</f>
        <v>ODD</v>
      </c>
      <c r="F10814" t="str">
        <f>IF(D10814&lt;=18,"LOW (1-18)","HIGH (19-36)")</f>
        <v>LOW (1-18)</v>
      </c>
      <c r="G10814">
        <f>INT((D10814-1)/6)+1</f>
        <v>1</v>
      </c>
      <c r="H10814">
        <f>MOD(D10814-1,6)+1</f>
        <v>5</v>
      </c>
      <c r="I10814">
        <f>37-D10814</f>
        <v>32</v>
      </c>
      <c r="J10814">
        <f>ABS(D10814-D10815)</f>
        <v>1</v>
      </c>
      <c r="K10814">
        <f>AVERAGE(D10814:D10818)</f>
        <v>5</v>
      </c>
      <c r="L10814">
        <f>AVERAGE(D10814:D10833)</f>
        <v>5</v>
      </c>
      <c r="M10814">
        <f>K10814-L10814</f>
        <v>0</v>
      </c>
      <c r="N10814" t="str">
        <f>IF(K10814&gt;L10814,"HIGH ZONE BIAS",IF(K10814&lt;L10814,"LOW ZONE BIAS","EQUILIBRIUM"))</f>
        <v>EQUILIBRIUM</v>
      </c>
    </row>
    <row r="10815">
      <c r="A10815">
        <v>16756</v>
      </c>
      <c r="B10815" t="str">
        <v>2017-09-21</v>
      </c>
      <c r="C10815" t="str">
        <v>Afternoon</v>
      </c>
      <c r="D10815">
        <v>6</v>
      </c>
      <c r="E10815" t="str">
        <f>IF(MOD(D10815,2)=0,"EVEN","ODD")</f>
        <v>EVEN</v>
      </c>
      <c r="F10815" t="str">
        <f>IF(D10815&lt;=18,"LOW (1-18)","HIGH (19-36)")</f>
        <v>LOW (1-18)</v>
      </c>
      <c r="G10815">
        <f>INT((D10815-1)/6)+1</f>
        <v>1</v>
      </c>
      <c r="H10815">
        <f>MOD(D10815-1,6)+1</f>
        <v>6</v>
      </c>
      <c r="I10815">
        <f>37-D10815</f>
        <v>31</v>
      </c>
      <c r="J10815">
        <f>ABS(D10815-D10816)</f>
        <v>3</v>
      </c>
      <c r="K10815">
        <f>AVERAGE(D10815:D10819)</f>
        <v>6</v>
      </c>
      <c r="L10815">
        <f>AVERAGE(D10815:D10834)</f>
        <v>6</v>
      </c>
      <c r="M10815">
        <f>K10815-L10815</f>
        <v>0</v>
      </c>
      <c r="N10815" t="str">
        <f>IF(K10815&gt;L10815,"HIGH ZONE BIAS",IF(K10815&lt;L10815,"LOW ZONE BIAS","EQUILIBRIUM"))</f>
        <v>EQUILIBRIUM</v>
      </c>
    </row>
    <row r="10816">
      <c r="A10816">
        <v>16755</v>
      </c>
      <c r="B10816" t="str">
        <v>2017-09-21</v>
      </c>
      <c r="C10816" t="str">
        <v>Midday</v>
      </c>
      <c r="D10816">
        <v>3</v>
      </c>
      <c r="E10816" t="str">
        <f>IF(MOD(D10816,2)=0,"EVEN","ODD")</f>
        <v>ODD</v>
      </c>
      <c r="F10816" t="str">
        <f>IF(D10816&lt;=18,"LOW (1-18)","HIGH (19-36)")</f>
        <v>LOW (1-18)</v>
      </c>
      <c r="G10816">
        <f>INT((D10816-1)/6)+1</f>
        <v>1</v>
      </c>
      <c r="H10816">
        <f>MOD(D10816-1,6)+1</f>
        <v>3</v>
      </c>
      <c r="I10816">
        <f>37-D10816</f>
        <v>34</v>
      </c>
      <c r="J10816">
        <f>ABS(D10816-D10817)</f>
        <v>3</v>
      </c>
      <c r="K10816">
        <f>AVERAGE(D10816:D10820)</f>
        <v>3</v>
      </c>
      <c r="L10816">
        <f>AVERAGE(D10816:D10835)</f>
        <v>3</v>
      </c>
      <c r="M10816">
        <f>K10816-L10816</f>
        <v>0</v>
      </c>
      <c r="N10816" t="str">
        <f>IF(K10816&gt;L10816,"HIGH ZONE BIAS",IF(K10816&lt;L10816,"LOW ZONE BIAS","EQUILIBRIUM"))</f>
        <v>EQUILIBRIUM</v>
      </c>
    </row>
    <row r="10817">
      <c r="A10817">
        <v>16754</v>
      </c>
      <c r="B10817" t="str">
        <v>2017-09-21</v>
      </c>
      <c r="C10817" t="str">
        <v>Morning</v>
      </c>
      <c r="D10817">
        <v>6</v>
      </c>
      <c r="E10817" t="str">
        <f>IF(MOD(D10817,2)=0,"EVEN","ODD")</f>
        <v>EVEN</v>
      </c>
      <c r="F10817" t="str">
        <f>IF(D10817&lt;=18,"LOW (1-18)","HIGH (19-36)")</f>
        <v>LOW (1-18)</v>
      </c>
      <c r="G10817">
        <f>INT((D10817-1)/6)+1</f>
        <v>1</v>
      </c>
      <c r="H10817">
        <f>MOD(D10817-1,6)+1</f>
        <v>6</v>
      </c>
      <c r="I10817">
        <f>37-D10817</f>
        <v>31</v>
      </c>
      <c r="J10817">
        <f>ABS(D10817-D10818)</f>
        <v>18</v>
      </c>
      <c r="K10817">
        <f>AVERAGE(D10817:D10821)</f>
        <v>6</v>
      </c>
      <c r="L10817">
        <f>AVERAGE(D10817:D10836)</f>
        <v>6</v>
      </c>
      <c r="M10817">
        <f>K10817-L10817</f>
        <v>0</v>
      </c>
      <c r="N10817" t="str">
        <f>IF(K10817&gt;L10817,"HIGH ZONE BIAS",IF(K10817&lt;L10817,"LOW ZONE BIAS","EQUILIBRIUM"))</f>
        <v>EQUILIBRIUM</v>
      </c>
    </row>
    <row r="10818">
      <c r="A10818">
        <v>16753</v>
      </c>
      <c r="B10818" t="str">
        <v>2017-09-20</v>
      </c>
      <c r="C10818" t="str">
        <v>Evening</v>
      </c>
      <c r="D10818">
        <v>24</v>
      </c>
      <c r="E10818" t="str">
        <f>IF(MOD(D10818,2)=0,"EVEN","ODD")</f>
        <v>EVEN</v>
      </c>
      <c r="F10818" t="str">
        <f>IF(D10818&lt;=18,"LOW (1-18)","HIGH (19-36)")</f>
        <v>HIGH (19-36)</v>
      </c>
      <c r="G10818">
        <f>INT((D10818-1)/6)+1</f>
        <v>4</v>
      </c>
      <c r="H10818">
        <f>MOD(D10818-1,6)+1</f>
        <v>6</v>
      </c>
      <c r="I10818">
        <f>37-D10818</f>
        <v>13</v>
      </c>
      <c r="J10818">
        <f>ABS(D10818-D10819)</f>
        <v>15</v>
      </c>
      <c r="K10818">
        <f>AVERAGE(D10818:D10822)</f>
        <v>24</v>
      </c>
      <c r="L10818">
        <f>AVERAGE(D10818:D10837)</f>
        <v>24</v>
      </c>
      <c r="M10818">
        <f>K10818-L10818</f>
        <v>0</v>
      </c>
      <c r="N10818" t="str">
        <f>IF(K10818&gt;L10818,"HIGH ZONE BIAS",IF(K10818&lt;L10818,"LOW ZONE BIAS","EQUILIBRIUM"))</f>
        <v>EQUILIBRIUM</v>
      </c>
    </row>
    <row r="10819">
      <c r="A10819">
        <v>16752</v>
      </c>
      <c r="B10819" t="str">
        <v>2017-09-20</v>
      </c>
      <c r="C10819" t="str">
        <v>Afternoon</v>
      </c>
      <c r="D10819">
        <v>9</v>
      </c>
      <c r="E10819" t="str">
        <f>IF(MOD(D10819,2)=0,"EVEN","ODD")</f>
        <v>ODD</v>
      </c>
      <c r="F10819" t="str">
        <f>IF(D10819&lt;=18,"LOW (1-18)","HIGH (19-36)")</f>
        <v>LOW (1-18)</v>
      </c>
      <c r="G10819">
        <f>INT((D10819-1)/6)+1</f>
        <v>2</v>
      </c>
      <c r="H10819">
        <f>MOD(D10819-1,6)+1</f>
        <v>3</v>
      </c>
      <c r="I10819">
        <f>37-D10819</f>
        <v>28</v>
      </c>
      <c r="J10819">
        <f>ABS(D10819-D10820)</f>
        <v>0</v>
      </c>
      <c r="K10819">
        <f>AVERAGE(D10819:D10823)</f>
        <v>9</v>
      </c>
      <c r="L10819">
        <f>AVERAGE(D10819:D10838)</f>
        <v>9</v>
      </c>
      <c r="M10819">
        <f>K10819-L10819</f>
        <v>0</v>
      </c>
      <c r="N10819" t="str">
        <f>IF(K10819&gt;L10819,"HIGH ZONE BIAS",IF(K10819&lt;L10819,"LOW ZONE BIAS","EQUILIBRIUM"))</f>
        <v>EQUILIBRIUM</v>
      </c>
    </row>
    <row r="10820">
      <c r="A10820">
        <v>16751</v>
      </c>
      <c r="B10820" t="str">
        <v>2017-09-20</v>
      </c>
      <c r="C10820" t="str">
        <v>Midday</v>
      </c>
      <c r="D10820">
        <v>9</v>
      </c>
      <c r="E10820" t="str">
        <f>IF(MOD(D10820,2)=0,"EVEN","ODD")</f>
        <v>ODD</v>
      </c>
      <c r="F10820" t="str">
        <f>IF(D10820&lt;=18,"LOW (1-18)","HIGH (19-36)")</f>
        <v>LOW (1-18)</v>
      </c>
      <c r="G10820">
        <f>INT((D10820-1)/6)+1</f>
        <v>2</v>
      </c>
      <c r="H10820">
        <f>MOD(D10820-1,6)+1</f>
        <v>3</v>
      </c>
      <c r="I10820">
        <f>37-D10820</f>
        <v>28</v>
      </c>
      <c r="J10820">
        <f>ABS(D10820-D10821)</f>
        <v>8</v>
      </c>
      <c r="K10820">
        <f>AVERAGE(D10820:D10824)</f>
        <v>9</v>
      </c>
      <c r="L10820">
        <f>AVERAGE(D10820:D10839)</f>
        <v>9</v>
      </c>
      <c r="M10820">
        <f>K10820-L10820</f>
        <v>0</v>
      </c>
      <c r="N10820" t="str">
        <f>IF(K10820&gt;L10820,"HIGH ZONE BIAS",IF(K10820&lt;L10820,"LOW ZONE BIAS","EQUILIBRIUM"))</f>
        <v>EQUILIBRIUM</v>
      </c>
    </row>
    <row r="10821">
      <c r="A10821">
        <v>16750</v>
      </c>
      <c r="B10821" t="str">
        <v>2017-09-20</v>
      </c>
      <c r="C10821" t="str">
        <v>Morning</v>
      </c>
      <c r="D10821">
        <v>17</v>
      </c>
      <c r="E10821" t="str">
        <f>IF(MOD(D10821,2)=0,"EVEN","ODD")</f>
        <v>ODD</v>
      </c>
      <c r="F10821" t="str">
        <f>IF(D10821&lt;=18,"LOW (1-18)","HIGH (19-36)")</f>
        <v>LOW (1-18)</v>
      </c>
      <c r="G10821">
        <f>INT((D10821-1)/6)+1</f>
        <v>3</v>
      </c>
      <c r="H10821">
        <f>MOD(D10821-1,6)+1</f>
        <v>5</v>
      </c>
      <c r="I10821">
        <f>37-D10821</f>
        <v>20</v>
      </c>
      <c r="J10821">
        <f>ABS(D10821-D10822)</f>
        <v>1</v>
      </c>
      <c r="K10821">
        <f>AVERAGE(D10821:D10825)</f>
        <v>17</v>
      </c>
      <c r="L10821">
        <f>AVERAGE(D10821:D10840)</f>
        <v>17</v>
      </c>
      <c r="M10821">
        <f>K10821-L10821</f>
        <v>0</v>
      </c>
      <c r="N10821" t="str">
        <f>IF(K10821&gt;L10821,"HIGH ZONE BIAS",IF(K10821&lt;L10821,"LOW ZONE BIAS","EQUILIBRIUM"))</f>
        <v>EQUILIBRIUM</v>
      </c>
    </row>
    <row r="10822">
      <c r="A10822">
        <v>16749</v>
      </c>
      <c r="B10822" t="str">
        <v>2017-09-19</v>
      </c>
      <c r="C10822" t="str">
        <v>Evening</v>
      </c>
      <c r="D10822">
        <v>18</v>
      </c>
      <c r="E10822" t="str">
        <f>IF(MOD(D10822,2)=0,"EVEN","ODD")</f>
        <v>EVEN</v>
      </c>
      <c r="F10822" t="str">
        <f>IF(D10822&lt;=18,"LOW (1-18)","HIGH (19-36)")</f>
        <v>LOW (1-18)</v>
      </c>
      <c r="G10822">
        <f>INT((D10822-1)/6)+1</f>
        <v>3</v>
      </c>
      <c r="H10822">
        <f>MOD(D10822-1,6)+1</f>
        <v>6</v>
      </c>
      <c r="I10822">
        <f>37-D10822</f>
        <v>19</v>
      </c>
      <c r="J10822">
        <f>ABS(D10822-D10823)</f>
        <v>7</v>
      </c>
      <c r="K10822">
        <f>AVERAGE(D10822:D10826)</f>
        <v>18</v>
      </c>
      <c r="L10822">
        <f>AVERAGE(D10822:D10841)</f>
        <v>18</v>
      </c>
      <c r="M10822">
        <f>K10822-L10822</f>
        <v>0</v>
      </c>
      <c r="N10822" t="str">
        <f>IF(K10822&gt;L10822,"HIGH ZONE BIAS",IF(K10822&lt;L10822,"LOW ZONE BIAS","EQUILIBRIUM"))</f>
        <v>EQUILIBRIUM</v>
      </c>
    </row>
    <row r="10823">
      <c r="A10823">
        <v>16748</v>
      </c>
      <c r="B10823" t="str">
        <v>2017-09-19</v>
      </c>
      <c r="C10823" t="str">
        <v>Afternoon</v>
      </c>
      <c r="D10823">
        <v>11</v>
      </c>
      <c r="E10823" t="str">
        <f>IF(MOD(D10823,2)=0,"EVEN","ODD")</f>
        <v>ODD</v>
      </c>
      <c r="F10823" t="str">
        <f>IF(D10823&lt;=18,"LOW (1-18)","HIGH (19-36)")</f>
        <v>LOW (1-18)</v>
      </c>
      <c r="G10823">
        <f>INT((D10823-1)/6)+1</f>
        <v>2</v>
      </c>
      <c r="H10823">
        <f>MOD(D10823-1,6)+1</f>
        <v>5</v>
      </c>
      <c r="I10823">
        <f>37-D10823</f>
        <v>26</v>
      </c>
      <c r="J10823">
        <f>ABS(D10823-D10824)</f>
        <v>4</v>
      </c>
      <c r="K10823">
        <f>AVERAGE(D10823:D10827)</f>
        <v>11</v>
      </c>
      <c r="L10823">
        <f>AVERAGE(D10823:D10842)</f>
        <v>11</v>
      </c>
      <c r="M10823">
        <f>K10823-L10823</f>
        <v>0</v>
      </c>
      <c r="N10823" t="str">
        <f>IF(K10823&gt;L10823,"HIGH ZONE BIAS",IF(K10823&lt;L10823,"LOW ZONE BIAS","EQUILIBRIUM"))</f>
        <v>EQUILIBRIUM</v>
      </c>
    </row>
    <row r="10824">
      <c r="A10824">
        <v>16747</v>
      </c>
      <c r="B10824" t="str">
        <v>2017-09-19</v>
      </c>
      <c r="C10824" t="str">
        <v>Midday</v>
      </c>
      <c r="D10824">
        <v>15</v>
      </c>
      <c r="E10824" t="str">
        <f>IF(MOD(D10824,2)=0,"EVEN","ODD")</f>
        <v>ODD</v>
      </c>
      <c r="F10824" t="str">
        <f>IF(D10824&lt;=18,"LOW (1-18)","HIGH (19-36)")</f>
        <v>LOW (1-18)</v>
      </c>
      <c r="G10824">
        <f>INT((D10824-1)/6)+1</f>
        <v>3</v>
      </c>
      <c r="H10824">
        <f>MOD(D10824-1,6)+1</f>
        <v>3</v>
      </c>
      <c r="I10824">
        <f>37-D10824</f>
        <v>22</v>
      </c>
      <c r="J10824">
        <f>ABS(D10824-D10825)</f>
        <v>12</v>
      </c>
      <c r="K10824">
        <f>AVERAGE(D10824:D10828)</f>
        <v>15</v>
      </c>
      <c r="L10824">
        <f>AVERAGE(D10824:D10843)</f>
        <v>15</v>
      </c>
      <c r="M10824">
        <f>K10824-L10824</f>
        <v>0</v>
      </c>
      <c r="N10824" t="str">
        <f>IF(K10824&gt;L10824,"HIGH ZONE BIAS",IF(K10824&lt;L10824,"LOW ZONE BIAS","EQUILIBRIUM"))</f>
        <v>EQUILIBRIUM</v>
      </c>
    </row>
    <row r="10825">
      <c r="A10825">
        <v>16746</v>
      </c>
      <c r="B10825" t="str">
        <v>2017-09-19</v>
      </c>
      <c r="C10825" t="str">
        <v>Morning</v>
      </c>
      <c r="D10825">
        <v>3</v>
      </c>
      <c r="E10825" t="str">
        <f>IF(MOD(D10825,2)=0,"EVEN","ODD")</f>
        <v>ODD</v>
      </c>
      <c r="F10825" t="str">
        <f>IF(D10825&lt;=18,"LOW (1-18)","HIGH (19-36)")</f>
        <v>LOW (1-18)</v>
      </c>
      <c r="G10825">
        <f>INT((D10825-1)/6)+1</f>
        <v>1</v>
      </c>
      <c r="H10825">
        <f>MOD(D10825-1,6)+1</f>
        <v>3</v>
      </c>
      <c r="I10825">
        <f>37-D10825</f>
        <v>34</v>
      </c>
      <c r="J10825">
        <f>ABS(D10825-D10826)</f>
        <v>6</v>
      </c>
      <c r="K10825">
        <f>AVERAGE(D10825:D10829)</f>
        <v>3</v>
      </c>
      <c r="L10825">
        <f>AVERAGE(D10825:D10844)</f>
        <v>3</v>
      </c>
      <c r="M10825">
        <f>K10825-L10825</f>
        <v>0</v>
      </c>
      <c r="N10825" t="str">
        <f>IF(K10825&gt;L10825,"HIGH ZONE BIAS",IF(K10825&lt;L10825,"LOW ZONE BIAS","EQUILIBRIUM"))</f>
        <v>EQUILIBRIUM</v>
      </c>
    </row>
    <row r="10826">
      <c r="A10826">
        <v>16745</v>
      </c>
      <c r="B10826" t="str">
        <v>2017-09-18</v>
      </c>
      <c r="C10826" t="str">
        <v>Evening</v>
      </c>
      <c r="D10826">
        <v>9</v>
      </c>
      <c r="E10826" t="str">
        <f>IF(MOD(D10826,2)=0,"EVEN","ODD")</f>
        <v>ODD</v>
      </c>
      <c r="F10826" t="str">
        <f>IF(D10826&lt;=18,"LOW (1-18)","HIGH (19-36)")</f>
        <v>LOW (1-18)</v>
      </c>
      <c r="G10826">
        <f>INT((D10826-1)/6)+1</f>
        <v>2</v>
      </c>
      <c r="H10826">
        <f>MOD(D10826-1,6)+1</f>
        <v>3</v>
      </c>
      <c r="I10826">
        <f>37-D10826</f>
        <v>28</v>
      </c>
      <c r="J10826">
        <f>ABS(D10826-D10827)</f>
        <v>12</v>
      </c>
      <c r="K10826">
        <f>AVERAGE(D10826:D10830)</f>
        <v>9</v>
      </c>
      <c r="L10826">
        <f>AVERAGE(D10826:D10845)</f>
        <v>9</v>
      </c>
      <c r="M10826">
        <f>K10826-L10826</f>
        <v>0</v>
      </c>
      <c r="N10826" t="str">
        <f>IF(K10826&gt;L10826,"HIGH ZONE BIAS",IF(K10826&lt;L10826,"LOW ZONE BIAS","EQUILIBRIUM"))</f>
        <v>EQUILIBRIUM</v>
      </c>
    </row>
    <row r="10827">
      <c r="A10827">
        <v>16744</v>
      </c>
      <c r="B10827" t="str">
        <v>2017-09-18</v>
      </c>
      <c r="C10827" t="str">
        <v>Afternoon</v>
      </c>
      <c r="D10827">
        <v>21</v>
      </c>
      <c r="E10827" t="str">
        <f>IF(MOD(D10827,2)=0,"EVEN","ODD")</f>
        <v>ODD</v>
      </c>
      <c r="F10827" t="str">
        <f>IF(D10827&lt;=18,"LOW (1-18)","HIGH (19-36)")</f>
        <v>HIGH (19-36)</v>
      </c>
      <c r="G10827">
        <f>INT((D10827-1)/6)+1</f>
        <v>4</v>
      </c>
      <c r="H10827">
        <f>MOD(D10827-1,6)+1</f>
        <v>3</v>
      </c>
      <c r="I10827">
        <f>37-D10827</f>
        <v>16</v>
      </c>
      <c r="J10827">
        <f>ABS(D10827-D10828)</f>
        <v>8</v>
      </c>
      <c r="K10827">
        <f>AVERAGE(D10827:D10831)</f>
        <v>21</v>
      </c>
      <c r="L10827">
        <f>AVERAGE(D10827:D10846)</f>
        <v>21</v>
      </c>
      <c r="M10827">
        <f>K10827-L10827</f>
        <v>0</v>
      </c>
      <c r="N10827" t="str">
        <f>IF(K10827&gt;L10827,"HIGH ZONE BIAS",IF(K10827&lt;L10827,"LOW ZONE BIAS","EQUILIBRIUM"))</f>
        <v>EQUILIBRIUM</v>
      </c>
    </row>
    <row r="10828">
      <c r="A10828">
        <v>16743</v>
      </c>
      <c r="B10828" t="str">
        <v>2017-09-18</v>
      </c>
      <c r="C10828" t="str">
        <v>Midday</v>
      </c>
      <c r="D10828">
        <v>13</v>
      </c>
      <c r="E10828" t="str">
        <f>IF(MOD(D10828,2)=0,"EVEN","ODD")</f>
        <v>ODD</v>
      </c>
      <c r="F10828" t="str">
        <f>IF(D10828&lt;=18,"LOW (1-18)","HIGH (19-36)")</f>
        <v>LOW (1-18)</v>
      </c>
      <c r="G10828">
        <f>INT((D10828-1)/6)+1</f>
        <v>3</v>
      </c>
      <c r="H10828">
        <f>MOD(D10828-1,6)+1</f>
        <v>1</v>
      </c>
      <c r="I10828">
        <f>37-D10828</f>
        <v>24</v>
      </c>
      <c r="J10828">
        <f>ABS(D10828-D10829)</f>
        <v>12</v>
      </c>
      <c r="K10828">
        <f>AVERAGE(D10828:D10832)</f>
        <v>13</v>
      </c>
      <c r="L10828">
        <f>AVERAGE(D10828:D10847)</f>
        <v>13</v>
      </c>
      <c r="M10828">
        <f>K10828-L10828</f>
        <v>0</v>
      </c>
      <c r="N10828" t="str">
        <f>IF(K10828&gt;L10828,"HIGH ZONE BIAS",IF(K10828&lt;L10828,"LOW ZONE BIAS","EQUILIBRIUM"))</f>
        <v>EQUILIBRIUM</v>
      </c>
    </row>
    <row r="10829">
      <c r="A10829">
        <v>16742</v>
      </c>
      <c r="B10829" t="str">
        <v>2017-09-18</v>
      </c>
      <c r="C10829" t="str">
        <v>Morning</v>
      </c>
      <c r="D10829">
        <v>25</v>
      </c>
      <c r="E10829" t="str">
        <f>IF(MOD(D10829,2)=0,"EVEN","ODD")</f>
        <v>ODD</v>
      </c>
      <c r="F10829" t="str">
        <f>IF(D10829&lt;=18,"LOW (1-18)","HIGH (19-36)")</f>
        <v>HIGH (19-36)</v>
      </c>
      <c r="G10829">
        <f>INT((D10829-1)/6)+1</f>
        <v>5</v>
      </c>
      <c r="H10829">
        <f>MOD(D10829-1,6)+1</f>
        <v>1</v>
      </c>
      <c r="I10829">
        <f>37-D10829</f>
        <v>12</v>
      </c>
      <c r="J10829">
        <f>ABS(D10829-D10830)</f>
        <v>14</v>
      </c>
      <c r="K10829">
        <f>AVERAGE(D10829:D10833)</f>
        <v>25</v>
      </c>
      <c r="L10829">
        <f>AVERAGE(D10829:D10848)</f>
        <v>25</v>
      </c>
      <c r="M10829">
        <f>K10829-L10829</f>
        <v>0</v>
      </c>
      <c r="N10829" t="str">
        <f>IF(K10829&gt;L10829,"HIGH ZONE BIAS",IF(K10829&lt;L10829,"LOW ZONE BIAS","EQUILIBRIUM"))</f>
        <v>EQUILIBRIUM</v>
      </c>
    </row>
    <row r="10830">
      <c r="A10830">
        <v>16741</v>
      </c>
      <c r="B10830" t="str">
        <v>2017-09-16</v>
      </c>
      <c r="C10830" t="str">
        <v>Evening</v>
      </c>
      <c r="D10830">
        <v>11</v>
      </c>
      <c r="E10830" t="str">
        <f>IF(MOD(D10830,2)=0,"EVEN","ODD")</f>
        <v>ODD</v>
      </c>
      <c r="F10830" t="str">
        <f>IF(D10830&lt;=18,"LOW (1-18)","HIGH (19-36)")</f>
        <v>LOW (1-18)</v>
      </c>
      <c r="G10830">
        <f>INT((D10830-1)/6)+1</f>
        <v>2</v>
      </c>
      <c r="H10830">
        <f>MOD(D10830-1,6)+1</f>
        <v>5</v>
      </c>
      <c r="I10830">
        <f>37-D10830</f>
        <v>26</v>
      </c>
      <c r="J10830">
        <f>ABS(D10830-D10831)</f>
        <v>8</v>
      </c>
      <c r="K10830">
        <f>AVERAGE(D10830:D10834)</f>
        <v>11</v>
      </c>
      <c r="L10830">
        <f>AVERAGE(D10830:D10849)</f>
        <v>11</v>
      </c>
      <c r="M10830">
        <f>K10830-L10830</f>
        <v>0</v>
      </c>
      <c r="N10830" t="str">
        <f>IF(K10830&gt;L10830,"HIGH ZONE BIAS",IF(K10830&lt;L10830,"LOW ZONE BIAS","EQUILIBRIUM"))</f>
        <v>EQUILIBRIUM</v>
      </c>
    </row>
    <row r="10831">
      <c r="A10831">
        <v>16740</v>
      </c>
      <c r="B10831" t="str">
        <v>2017-09-16</v>
      </c>
      <c r="C10831" t="str">
        <v>Afternoon</v>
      </c>
      <c r="D10831">
        <v>3</v>
      </c>
      <c r="E10831" t="str">
        <f>IF(MOD(D10831,2)=0,"EVEN","ODD")</f>
        <v>ODD</v>
      </c>
      <c r="F10831" t="str">
        <f>IF(D10831&lt;=18,"LOW (1-18)","HIGH (19-36)")</f>
        <v>LOW (1-18)</v>
      </c>
      <c r="G10831">
        <f>INT((D10831-1)/6)+1</f>
        <v>1</v>
      </c>
      <c r="H10831">
        <f>MOD(D10831-1,6)+1</f>
        <v>3</v>
      </c>
      <c r="I10831">
        <f>37-D10831</f>
        <v>34</v>
      </c>
      <c r="J10831">
        <f>ABS(D10831-D10832)</f>
        <v>23</v>
      </c>
      <c r="K10831">
        <f>AVERAGE(D10831:D10835)</f>
        <v>3</v>
      </c>
      <c r="L10831">
        <f>AVERAGE(D10831:D10850)</f>
        <v>3</v>
      </c>
      <c r="M10831">
        <f>K10831-L10831</f>
        <v>0</v>
      </c>
      <c r="N10831" t="str">
        <f>IF(K10831&gt;L10831,"HIGH ZONE BIAS",IF(K10831&lt;L10831,"LOW ZONE BIAS","EQUILIBRIUM"))</f>
        <v>EQUILIBRIUM</v>
      </c>
    </row>
    <row r="10832">
      <c r="A10832">
        <v>16739</v>
      </c>
      <c r="B10832" t="str">
        <v>2017-09-16</v>
      </c>
      <c r="C10832" t="str">
        <v>Midday</v>
      </c>
      <c r="D10832">
        <v>26</v>
      </c>
      <c r="E10832" t="str">
        <f>IF(MOD(D10832,2)=0,"EVEN","ODD")</f>
        <v>EVEN</v>
      </c>
      <c r="F10832" t="str">
        <f>IF(D10832&lt;=18,"LOW (1-18)","HIGH (19-36)")</f>
        <v>HIGH (19-36)</v>
      </c>
      <c r="G10832">
        <f>INT((D10832-1)/6)+1</f>
        <v>5</v>
      </c>
      <c r="H10832">
        <f>MOD(D10832-1,6)+1</f>
        <v>2</v>
      </c>
      <c r="I10832">
        <f>37-D10832</f>
        <v>11</v>
      </c>
      <c r="J10832">
        <f>ABS(D10832-D10833)</f>
        <v>19</v>
      </c>
      <c r="K10832">
        <f>AVERAGE(D10832:D10836)</f>
        <v>26</v>
      </c>
      <c r="L10832">
        <f>AVERAGE(D10832:D10851)</f>
        <v>26</v>
      </c>
      <c r="M10832">
        <f>K10832-L10832</f>
        <v>0</v>
      </c>
      <c r="N10832" t="str">
        <f>IF(K10832&gt;L10832,"HIGH ZONE BIAS",IF(K10832&lt;L10832,"LOW ZONE BIAS","EQUILIBRIUM"))</f>
        <v>EQUILIBRIUM</v>
      </c>
    </row>
    <row r="10833">
      <c r="A10833">
        <v>16738</v>
      </c>
      <c r="B10833" t="str">
        <v>2017-09-16</v>
      </c>
      <c r="C10833" t="str">
        <v>Morning</v>
      </c>
      <c r="D10833">
        <v>7</v>
      </c>
      <c r="E10833" t="str">
        <f>IF(MOD(D10833,2)=0,"EVEN","ODD")</f>
        <v>ODD</v>
      </c>
      <c r="F10833" t="str">
        <f>IF(D10833&lt;=18,"LOW (1-18)","HIGH (19-36)")</f>
        <v>LOW (1-18)</v>
      </c>
      <c r="G10833">
        <f>INT((D10833-1)/6)+1</f>
        <v>2</v>
      </c>
      <c r="H10833">
        <f>MOD(D10833-1,6)+1</f>
        <v>1</v>
      </c>
      <c r="I10833">
        <f>37-D10833</f>
        <v>30</v>
      </c>
      <c r="J10833">
        <f>ABS(D10833-D10834)</f>
        <v>1</v>
      </c>
      <c r="K10833">
        <f>AVERAGE(D10833:D10837)</f>
        <v>7</v>
      </c>
      <c r="L10833">
        <f>AVERAGE(D10833:D10852)</f>
        <v>7</v>
      </c>
      <c r="M10833">
        <f>K10833-L10833</f>
        <v>0</v>
      </c>
      <c r="N10833" t="str">
        <f>IF(K10833&gt;L10833,"HIGH ZONE BIAS",IF(K10833&lt;L10833,"LOW ZONE BIAS","EQUILIBRIUM"))</f>
        <v>EQUILIBRIUM</v>
      </c>
    </row>
    <row r="10834">
      <c r="A10834">
        <v>16737</v>
      </c>
      <c r="B10834" t="str">
        <v>2017-09-15</v>
      </c>
      <c r="C10834" t="str">
        <v>Evening</v>
      </c>
      <c r="D10834">
        <v>6</v>
      </c>
      <c r="E10834" t="str">
        <f>IF(MOD(D10834,2)=0,"EVEN","ODD")</f>
        <v>EVEN</v>
      </c>
      <c r="F10834" t="str">
        <f>IF(D10834&lt;=18,"LOW (1-18)","HIGH (19-36)")</f>
        <v>LOW (1-18)</v>
      </c>
      <c r="G10834">
        <f>INT((D10834-1)/6)+1</f>
        <v>1</v>
      </c>
      <c r="H10834">
        <f>MOD(D10834-1,6)+1</f>
        <v>6</v>
      </c>
      <c r="I10834">
        <f>37-D10834</f>
        <v>31</v>
      </c>
      <c r="J10834">
        <f>ABS(D10834-D10835)</f>
        <v>8</v>
      </c>
      <c r="K10834">
        <f>AVERAGE(D10834:D10838)</f>
        <v>6</v>
      </c>
      <c r="L10834">
        <f>AVERAGE(D10834:D10853)</f>
        <v>6</v>
      </c>
      <c r="M10834">
        <f>K10834-L10834</f>
        <v>0</v>
      </c>
      <c r="N10834" t="str">
        <f>IF(K10834&gt;L10834,"HIGH ZONE BIAS",IF(K10834&lt;L10834,"LOW ZONE BIAS","EQUILIBRIUM"))</f>
        <v>EQUILIBRIUM</v>
      </c>
    </row>
    <row r="10835">
      <c r="A10835">
        <v>16736</v>
      </c>
      <c r="B10835" t="str">
        <v>2017-09-15</v>
      </c>
      <c r="C10835" t="str">
        <v>Afternoon</v>
      </c>
      <c r="D10835">
        <v>14</v>
      </c>
      <c r="E10835" t="str">
        <f>IF(MOD(D10835,2)=0,"EVEN","ODD")</f>
        <v>EVEN</v>
      </c>
      <c r="F10835" t="str">
        <f>IF(D10835&lt;=18,"LOW (1-18)","HIGH (19-36)")</f>
        <v>LOW (1-18)</v>
      </c>
      <c r="G10835">
        <f>INT((D10835-1)/6)+1</f>
        <v>3</v>
      </c>
      <c r="H10835">
        <f>MOD(D10835-1,6)+1</f>
        <v>2</v>
      </c>
      <c r="I10835">
        <f>37-D10835</f>
        <v>23</v>
      </c>
      <c r="J10835">
        <f>ABS(D10835-D10836)</f>
        <v>21</v>
      </c>
      <c r="K10835">
        <f>AVERAGE(D10835:D10839)</f>
        <v>14</v>
      </c>
      <c r="L10835">
        <f>AVERAGE(D10835:D10854)</f>
        <v>14</v>
      </c>
      <c r="M10835">
        <f>K10835-L10835</f>
        <v>0</v>
      </c>
      <c r="N10835" t="str">
        <f>IF(K10835&gt;L10835,"HIGH ZONE BIAS",IF(K10835&lt;L10835,"LOW ZONE BIAS","EQUILIBRIUM"))</f>
        <v>EQUILIBRIUM</v>
      </c>
    </row>
    <row r="10836">
      <c r="A10836">
        <v>16735</v>
      </c>
      <c r="B10836" t="str">
        <v>2017-09-15</v>
      </c>
      <c r="C10836" t="str">
        <v>Midday</v>
      </c>
      <c r="D10836">
        <v>35</v>
      </c>
      <c r="E10836" t="str">
        <f>IF(MOD(D10836,2)=0,"EVEN","ODD")</f>
        <v>ODD</v>
      </c>
      <c r="F10836" t="str">
        <f>IF(D10836&lt;=18,"LOW (1-18)","HIGH (19-36)")</f>
        <v>HIGH (19-36)</v>
      </c>
      <c r="G10836">
        <f>INT((D10836-1)/6)+1</f>
        <v>6</v>
      </c>
      <c r="H10836">
        <f>MOD(D10836-1,6)+1</f>
        <v>5</v>
      </c>
      <c r="I10836">
        <f>37-D10836</f>
        <v>2</v>
      </c>
      <c r="J10836">
        <f>ABS(D10836-D10837)</f>
        <v>22</v>
      </c>
      <c r="K10836">
        <f>AVERAGE(D10836:D10840)</f>
        <v>35</v>
      </c>
      <c r="L10836">
        <f>AVERAGE(D10836:D10855)</f>
        <v>35</v>
      </c>
      <c r="M10836">
        <f>K10836-L10836</f>
        <v>0</v>
      </c>
      <c r="N10836" t="str">
        <f>IF(K10836&gt;L10836,"HIGH ZONE BIAS",IF(K10836&lt;L10836,"LOW ZONE BIAS","EQUILIBRIUM"))</f>
        <v>EQUILIBRIUM</v>
      </c>
    </row>
    <row r="10837">
      <c r="A10837">
        <v>16734</v>
      </c>
      <c r="B10837" t="str">
        <v>2017-09-15</v>
      </c>
      <c r="C10837" t="str">
        <v>Morning</v>
      </c>
      <c r="D10837">
        <v>13</v>
      </c>
      <c r="E10837" t="str">
        <f>IF(MOD(D10837,2)=0,"EVEN","ODD")</f>
        <v>ODD</v>
      </c>
      <c r="F10837" t="str">
        <f>IF(D10837&lt;=18,"LOW (1-18)","HIGH (19-36)")</f>
        <v>LOW (1-18)</v>
      </c>
      <c r="G10837">
        <f>INT((D10837-1)/6)+1</f>
        <v>3</v>
      </c>
      <c r="H10837">
        <f>MOD(D10837-1,6)+1</f>
        <v>1</v>
      </c>
      <c r="I10837">
        <f>37-D10837</f>
        <v>24</v>
      </c>
      <c r="J10837">
        <f>ABS(D10837-D10838)</f>
        <v>10</v>
      </c>
      <c r="K10837">
        <f>AVERAGE(D10837:D10841)</f>
        <v>13</v>
      </c>
      <c r="L10837">
        <f>AVERAGE(D10837:D10856)</f>
        <v>13</v>
      </c>
      <c r="M10837">
        <f>K10837-L10837</f>
        <v>0</v>
      </c>
      <c r="N10837" t="str">
        <f>IF(K10837&gt;L10837,"HIGH ZONE BIAS",IF(K10837&lt;L10837,"LOW ZONE BIAS","EQUILIBRIUM"))</f>
        <v>EQUILIBRIUM</v>
      </c>
    </row>
    <row r="10838">
      <c r="A10838">
        <v>16733</v>
      </c>
      <c r="B10838" t="str">
        <v>2017-09-14</v>
      </c>
      <c r="C10838" t="str">
        <v>Evening</v>
      </c>
      <c r="D10838">
        <v>3</v>
      </c>
      <c r="E10838" t="str">
        <f>IF(MOD(D10838,2)=0,"EVEN","ODD")</f>
        <v>ODD</v>
      </c>
      <c r="F10838" t="str">
        <f>IF(D10838&lt;=18,"LOW (1-18)","HIGH (19-36)")</f>
        <v>LOW (1-18)</v>
      </c>
      <c r="G10838">
        <f>INT((D10838-1)/6)+1</f>
        <v>1</v>
      </c>
      <c r="H10838">
        <f>MOD(D10838-1,6)+1</f>
        <v>3</v>
      </c>
      <c r="I10838">
        <f>37-D10838</f>
        <v>34</v>
      </c>
      <c r="J10838">
        <f>ABS(D10838-D10839)</f>
        <v>5</v>
      </c>
      <c r="K10838">
        <f>AVERAGE(D10838:D10842)</f>
        <v>3</v>
      </c>
      <c r="L10838">
        <f>AVERAGE(D10838:D10857)</f>
        <v>3</v>
      </c>
      <c r="M10838">
        <f>K10838-L10838</f>
        <v>0</v>
      </c>
      <c r="N10838" t="str">
        <f>IF(K10838&gt;L10838,"HIGH ZONE BIAS",IF(K10838&lt;L10838,"LOW ZONE BIAS","EQUILIBRIUM"))</f>
        <v>EQUILIBRIUM</v>
      </c>
    </row>
    <row r="10839">
      <c r="A10839">
        <v>16732</v>
      </c>
      <c r="B10839" t="str">
        <v>2017-09-14</v>
      </c>
      <c r="C10839" t="str">
        <v>Afternoon</v>
      </c>
      <c r="D10839">
        <v>8</v>
      </c>
      <c r="E10839" t="str">
        <f>IF(MOD(D10839,2)=0,"EVEN","ODD")</f>
        <v>EVEN</v>
      </c>
      <c r="F10839" t="str">
        <f>IF(D10839&lt;=18,"LOW (1-18)","HIGH (19-36)")</f>
        <v>LOW (1-18)</v>
      </c>
      <c r="G10839">
        <f>INT((D10839-1)/6)+1</f>
        <v>2</v>
      </c>
      <c r="H10839">
        <f>MOD(D10839-1,6)+1</f>
        <v>2</v>
      </c>
      <c r="I10839">
        <f>37-D10839</f>
        <v>29</v>
      </c>
      <c r="J10839">
        <f>ABS(D10839-D10840)</f>
        <v>6</v>
      </c>
      <c r="K10839">
        <f>AVERAGE(D10839:D10843)</f>
        <v>8</v>
      </c>
      <c r="L10839">
        <f>AVERAGE(D10839:D10858)</f>
        <v>8</v>
      </c>
      <c r="M10839">
        <f>K10839-L10839</f>
        <v>0</v>
      </c>
      <c r="N10839" t="str">
        <f>IF(K10839&gt;L10839,"HIGH ZONE BIAS",IF(K10839&lt;L10839,"LOW ZONE BIAS","EQUILIBRIUM"))</f>
        <v>EQUILIBRIUM</v>
      </c>
    </row>
    <row r="10840">
      <c r="A10840">
        <v>16731</v>
      </c>
      <c r="B10840" t="str">
        <v>2017-09-14</v>
      </c>
      <c r="C10840" t="str">
        <v>Midday</v>
      </c>
      <c r="D10840">
        <v>14</v>
      </c>
      <c r="E10840" t="str">
        <f>IF(MOD(D10840,2)=0,"EVEN","ODD")</f>
        <v>EVEN</v>
      </c>
      <c r="F10840" t="str">
        <f>IF(D10840&lt;=18,"LOW (1-18)","HIGH (19-36)")</f>
        <v>LOW (1-18)</v>
      </c>
      <c r="G10840">
        <f>INT((D10840-1)/6)+1</f>
        <v>3</v>
      </c>
      <c r="H10840">
        <f>MOD(D10840-1,6)+1</f>
        <v>2</v>
      </c>
      <c r="I10840">
        <f>37-D10840</f>
        <v>23</v>
      </c>
      <c r="J10840">
        <f>ABS(D10840-D10841)</f>
        <v>13</v>
      </c>
      <c r="K10840">
        <f>AVERAGE(D10840:D10844)</f>
        <v>14</v>
      </c>
      <c r="L10840">
        <f>AVERAGE(D10840:D10859)</f>
        <v>14</v>
      </c>
      <c r="M10840">
        <f>K10840-L10840</f>
        <v>0</v>
      </c>
      <c r="N10840" t="str">
        <f>IF(K10840&gt;L10840,"HIGH ZONE BIAS",IF(K10840&lt;L10840,"LOW ZONE BIAS","EQUILIBRIUM"))</f>
        <v>EQUILIBRIUM</v>
      </c>
    </row>
    <row r="10841">
      <c r="A10841">
        <v>16730</v>
      </c>
      <c r="B10841" t="str">
        <v>2017-09-14</v>
      </c>
      <c r="C10841" t="str">
        <v>Morning</v>
      </c>
      <c r="D10841">
        <v>27</v>
      </c>
      <c r="E10841" t="str">
        <f>IF(MOD(D10841,2)=0,"EVEN","ODD")</f>
        <v>ODD</v>
      </c>
      <c r="F10841" t="str">
        <f>IF(D10841&lt;=18,"LOW (1-18)","HIGH (19-36)")</f>
        <v>HIGH (19-36)</v>
      </c>
      <c r="G10841">
        <f>INT((D10841-1)/6)+1</f>
        <v>5</v>
      </c>
      <c r="H10841">
        <f>MOD(D10841-1,6)+1</f>
        <v>3</v>
      </c>
      <c r="I10841">
        <f>37-D10841</f>
        <v>10</v>
      </c>
      <c r="J10841">
        <f>ABS(D10841-D10842)</f>
        <v>22</v>
      </c>
      <c r="K10841">
        <f>AVERAGE(D10841:D10845)</f>
        <v>27</v>
      </c>
      <c r="L10841">
        <f>AVERAGE(D10841:D10860)</f>
        <v>27</v>
      </c>
      <c r="M10841">
        <f>K10841-L10841</f>
        <v>0</v>
      </c>
      <c r="N10841" t="str">
        <f>IF(K10841&gt;L10841,"HIGH ZONE BIAS",IF(K10841&lt;L10841,"LOW ZONE BIAS","EQUILIBRIUM"))</f>
        <v>EQUILIBRIUM</v>
      </c>
    </row>
    <row r="10842">
      <c r="A10842">
        <v>16729</v>
      </c>
      <c r="B10842" t="str">
        <v>2017-09-13</v>
      </c>
      <c r="C10842" t="str">
        <v>Evening</v>
      </c>
      <c r="D10842">
        <v>5</v>
      </c>
      <c r="E10842" t="str">
        <f>IF(MOD(D10842,2)=0,"EVEN","ODD")</f>
        <v>ODD</v>
      </c>
      <c r="F10842" t="str">
        <f>IF(D10842&lt;=18,"LOW (1-18)","HIGH (19-36)")</f>
        <v>LOW (1-18)</v>
      </c>
      <c r="G10842">
        <f>INT((D10842-1)/6)+1</f>
        <v>1</v>
      </c>
      <c r="H10842">
        <f>MOD(D10842-1,6)+1</f>
        <v>5</v>
      </c>
      <c r="I10842">
        <f>37-D10842</f>
        <v>32</v>
      </c>
      <c r="J10842">
        <f>ABS(D10842-D10843)</f>
        <v>1</v>
      </c>
      <c r="K10842">
        <f>AVERAGE(D10842:D10846)</f>
        <v>5</v>
      </c>
      <c r="L10842">
        <f>AVERAGE(D10842:D10861)</f>
        <v>5</v>
      </c>
      <c r="M10842">
        <f>K10842-L10842</f>
        <v>0</v>
      </c>
      <c r="N10842" t="str">
        <f>IF(K10842&gt;L10842,"HIGH ZONE BIAS",IF(K10842&lt;L10842,"LOW ZONE BIAS","EQUILIBRIUM"))</f>
        <v>EQUILIBRIUM</v>
      </c>
    </row>
    <row r="10843">
      <c r="A10843">
        <v>16728</v>
      </c>
      <c r="B10843" t="str">
        <v>2017-09-13</v>
      </c>
      <c r="C10843" t="str">
        <v>Afternoon</v>
      </c>
      <c r="D10843">
        <v>6</v>
      </c>
      <c r="E10843" t="str">
        <f>IF(MOD(D10843,2)=0,"EVEN","ODD")</f>
        <v>EVEN</v>
      </c>
      <c r="F10843" t="str">
        <f>IF(D10843&lt;=18,"LOW (1-18)","HIGH (19-36)")</f>
        <v>LOW (1-18)</v>
      </c>
      <c r="G10843">
        <f>INT((D10843-1)/6)+1</f>
        <v>1</v>
      </c>
      <c r="H10843">
        <f>MOD(D10843-1,6)+1</f>
        <v>6</v>
      </c>
      <c r="I10843">
        <f>37-D10843</f>
        <v>31</v>
      </c>
      <c r="J10843">
        <f>ABS(D10843-D10844)</f>
        <v>14</v>
      </c>
      <c r="K10843">
        <f>AVERAGE(D10843:D10847)</f>
        <v>6</v>
      </c>
      <c r="L10843">
        <f>AVERAGE(D10843:D10862)</f>
        <v>6</v>
      </c>
      <c r="M10843">
        <f>K10843-L10843</f>
        <v>0</v>
      </c>
      <c r="N10843" t="str">
        <f>IF(K10843&gt;L10843,"HIGH ZONE BIAS",IF(K10843&lt;L10843,"LOW ZONE BIAS","EQUILIBRIUM"))</f>
        <v>EQUILIBRIUM</v>
      </c>
    </row>
    <row r="10844">
      <c r="A10844">
        <v>16727</v>
      </c>
      <c r="B10844" t="str">
        <v>2017-09-13</v>
      </c>
      <c r="C10844" t="str">
        <v>Midday</v>
      </c>
      <c r="D10844">
        <v>20</v>
      </c>
      <c r="E10844" t="str">
        <f>IF(MOD(D10844,2)=0,"EVEN","ODD")</f>
        <v>EVEN</v>
      </c>
      <c r="F10844" t="str">
        <f>IF(D10844&lt;=18,"LOW (1-18)","HIGH (19-36)")</f>
        <v>HIGH (19-36)</v>
      </c>
      <c r="G10844">
        <f>INT((D10844-1)/6)+1</f>
        <v>4</v>
      </c>
      <c r="H10844">
        <f>MOD(D10844-1,6)+1</f>
        <v>2</v>
      </c>
      <c r="I10844">
        <f>37-D10844</f>
        <v>17</v>
      </c>
      <c r="J10844">
        <f>ABS(D10844-D10845)</f>
        <v>18</v>
      </c>
      <c r="K10844">
        <f>AVERAGE(D10844:D10848)</f>
        <v>20</v>
      </c>
      <c r="L10844">
        <f>AVERAGE(D10844:D10863)</f>
        <v>20</v>
      </c>
      <c r="M10844">
        <f>K10844-L10844</f>
        <v>0</v>
      </c>
      <c r="N10844" t="str">
        <f>IF(K10844&gt;L10844,"HIGH ZONE BIAS",IF(K10844&lt;L10844,"LOW ZONE BIAS","EQUILIBRIUM"))</f>
        <v>EQUILIBRIUM</v>
      </c>
    </row>
    <row r="10845">
      <c r="A10845">
        <v>16726</v>
      </c>
      <c r="B10845" t="str">
        <v>2017-09-13</v>
      </c>
      <c r="C10845" t="str">
        <v>Morning</v>
      </c>
      <c r="D10845">
        <v>2</v>
      </c>
      <c r="E10845" t="str">
        <f>IF(MOD(D10845,2)=0,"EVEN","ODD")</f>
        <v>EVEN</v>
      </c>
      <c r="F10845" t="str">
        <f>IF(D10845&lt;=18,"LOW (1-18)","HIGH (19-36)")</f>
        <v>LOW (1-18)</v>
      </c>
      <c r="G10845">
        <f>INT((D10845-1)/6)+1</f>
        <v>1</v>
      </c>
      <c r="H10845">
        <f>MOD(D10845-1,6)+1</f>
        <v>2</v>
      </c>
      <c r="I10845">
        <f>37-D10845</f>
        <v>35</v>
      </c>
      <c r="J10845">
        <f>ABS(D10845-D10846)</f>
        <v>9</v>
      </c>
      <c r="K10845">
        <f>AVERAGE(D10845:D10849)</f>
        <v>2</v>
      </c>
      <c r="L10845">
        <f>AVERAGE(D10845:D10864)</f>
        <v>2</v>
      </c>
      <c r="M10845">
        <f>K10845-L10845</f>
        <v>0</v>
      </c>
      <c r="N10845" t="str">
        <f>IF(K10845&gt;L10845,"HIGH ZONE BIAS",IF(K10845&lt;L10845,"LOW ZONE BIAS","EQUILIBRIUM"))</f>
        <v>EQUILIBRIUM</v>
      </c>
    </row>
    <row r="10846">
      <c r="A10846">
        <v>16725</v>
      </c>
      <c r="B10846" t="str">
        <v>2017-09-12</v>
      </c>
      <c r="C10846" t="str">
        <v>Evening</v>
      </c>
      <c r="D10846">
        <v>11</v>
      </c>
      <c r="E10846" t="str">
        <f>IF(MOD(D10846,2)=0,"EVEN","ODD")</f>
        <v>ODD</v>
      </c>
      <c r="F10846" t="str">
        <f>IF(D10846&lt;=18,"LOW (1-18)","HIGH (19-36)")</f>
        <v>LOW (1-18)</v>
      </c>
      <c r="G10846">
        <f>INT((D10846-1)/6)+1</f>
        <v>2</v>
      </c>
      <c r="H10846">
        <f>MOD(D10846-1,6)+1</f>
        <v>5</v>
      </c>
      <c r="I10846">
        <f>37-D10846</f>
        <v>26</v>
      </c>
      <c r="J10846">
        <f>ABS(D10846-D10847)</f>
        <v>0</v>
      </c>
      <c r="K10846">
        <f>AVERAGE(D10846:D10850)</f>
        <v>11</v>
      </c>
      <c r="L10846">
        <f>AVERAGE(D10846:D10865)</f>
        <v>11</v>
      </c>
      <c r="M10846">
        <f>K10846-L10846</f>
        <v>0</v>
      </c>
      <c r="N10846" t="str">
        <f>IF(K10846&gt;L10846,"HIGH ZONE BIAS",IF(K10846&lt;L10846,"LOW ZONE BIAS","EQUILIBRIUM"))</f>
        <v>EQUILIBRIUM</v>
      </c>
    </row>
    <row r="10847">
      <c r="A10847">
        <v>16724</v>
      </c>
      <c r="B10847" t="str">
        <v>2017-09-12</v>
      </c>
      <c r="C10847" t="str">
        <v>Afternoon</v>
      </c>
      <c r="D10847">
        <v>11</v>
      </c>
      <c r="E10847" t="str">
        <f>IF(MOD(D10847,2)=0,"EVEN","ODD")</f>
        <v>ODD</v>
      </c>
      <c r="F10847" t="str">
        <f>IF(D10847&lt;=18,"LOW (1-18)","HIGH (19-36)")</f>
        <v>LOW (1-18)</v>
      </c>
      <c r="G10847">
        <f>INT((D10847-1)/6)+1</f>
        <v>2</v>
      </c>
      <c r="H10847">
        <f>MOD(D10847-1,6)+1</f>
        <v>5</v>
      </c>
      <c r="I10847">
        <f>37-D10847</f>
        <v>26</v>
      </c>
      <c r="J10847">
        <f>ABS(D10847-D10848)</f>
        <v>4</v>
      </c>
      <c r="K10847">
        <f>AVERAGE(D10847:D10851)</f>
        <v>11</v>
      </c>
      <c r="L10847">
        <f>AVERAGE(D10847:D10866)</f>
        <v>11</v>
      </c>
      <c r="M10847">
        <f>K10847-L10847</f>
        <v>0</v>
      </c>
      <c r="N10847" t="str">
        <f>IF(K10847&gt;L10847,"HIGH ZONE BIAS",IF(K10847&lt;L10847,"LOW ZONE BIAS","EQUILIBRIUM"))</f>
        <v>EQUILIBRIUM</v>
      </c>
    </row>
    <row r="10848">
      <c r="A10848">
        <v>16723</v>
      </c>
      <c r="B10848" t="str">
        <v>2017-09-12</v>
      </c>
      <c r="C10848" t="str">
        <v>Midday</v>
      </c>
      <c r="D10848">
        <v>7</v>
      </c>
      <c r="E10848" t="str">
        <f>IF(MOD(D10848,2)=0,"EVEN","ODD")</f>
        <v>ODD</v>
      </c>
      <c r="F10848" t="str">
        <f>IF(D10848&lt;=18,"LOW (1-18)","HIGH (19-36)")</f>
        <v>LOW (1-18)</v>
      </c>
      <c r="G10848">
        <f>INT((D10848-1)/6)+1</f>
        <v>2</v>
      </c>
      <c r="H10848">
        <f>MOD(D10848-1,6)+1</f>
        <v>1</v>
      </c>
      <c r="I10848">
        <f>37-D10848</f>
        <v>30</v>
      </c>
      <c r="J10848">
        <f>ABS(D10848-D10849)</f>
        <v>12</v>
      </c>
      <c r="K10848">
        <f>AVERAGE(D10848:D10852)</f>
        <v>7</v>
      </c>
      <c r="L10848">
        <f>AVERAGE(D10848:D10867)</f>
        <v>7</v>
      </c>
      <c r="M10848">
        <f>K10848-L10848</f>
        <v>0</v>
      </c>
      <c r="N10848" t="str">
        <f>IF(K10848&gt;L10848,"HIGH ZONE BIAS",IF(K10848&lt;L10848,"LOW ZONE BIAS","EQUILIBRIUM"))</f>
        <v>EQUILIBRIUM</v>
      </c>
    </row>
    <row r="10849">
      <c r="A10849">
        <v>16722</v>
      </c>
      <c r="B10849" t="str">
        <v>2017-09-12</v>
      </c>
      <c r="C10849" t="str">
        <v>Morning</v>
      </c>
      <c r="D10849">
        <v>19</v>
      </c>
      <c r="E10849" t="str">
        <f>IF(MOD(D10849,2)=0,"EVEN","ODD")</f>
        <v>ODD</v>
      </c>
      <c r="F10849" t="str">
        <f>IF(D10849&lt;=18,"LOW (1-18)","HIGH (19-36)")</f>
        <v>HIGH (19-36)</v>
      </c>
      <c r="G10849">
        <f>INT((D10849-1)/6)+1</f>
        <v>4</v>
      </c>
      <c r="H10849">
        <f>MOD(D10849-1,6)+1</f>
        <v>1</v>
      </c>
      <c r="I10849">
        <f>37-D10849</f>
        <v>18</v>
      </c>
      <c r="J10849">
        <f>ABS(D10849-D10850)</f>
        <v>3</v>
      </c>
      <c r="K10849">
        <f>AVERAGE(D10849:D10853)</f>
        <v>19</v>
      </c>
      <c r="L10849">
        <f>AVERAGE(D10849:D10868)</f>
        <v>19</v>
      </c>
      <c r="M10849">
        <f>K10849-L10849</f>
        <v>0</v>
      </c>
      <c r="N10849" t="str">
        <f>IF(K10849&gt;L10849,"HIGH ZONE BIAS",IF(K10849&lt;L10849,"LOW ZONE BIAS","EQUILIBRIUM"))</f>
        <v>EQUILIBRIUM</v>
      </c>
    </row>
    <row r="10850">
      <c r="A10850">
        <v>16721</v>
      </c>
      <c r="B10850" t="str">
        <v>2017-09-11</v>
      </c>
      <c r="C10850" t="str">
        <v>Evening</v>
      </c>
      <c r="D10850">
        <v>22</v>
      </c>
      <c r="E10850" t="str">
        <f>IF(MOD(D10850,2)=0,"EVEN","ODD")</f>
        <v>EVEN</v>
      </c>
      <c r="F10850" t="str">
        <f>IF(D10850&lt;=18,"LOW (1-18)","HIGH (19-36)")</f>
        <v>HIGH (19-36)</v>
      </c>
      <c r="G10850">
        <f>INT((D10850-1)/6)+1</f>
        <v>4</v>
      </c>
      <c r="H10850">
        <f>MOD(D10850-1,6)+1</f>
        <v>4</v>
      </c>
      <c r="I10850">
        <f>37-D10850</f>
        <v>15</v>
      </c>
      <c r="J10850">
        <f>ABS(D10850-D10851)</f>
        <v>13</v>
      </c>
      <c r="K10850">
        <f>AVERAGE(D10850:D10854)</f>
        <v>22</v>
      </c>
      <c r="L10850">
        <f>AVERAGE(D10850:D10869)</f>
        <v>22</v>
      </c>
      <c r="M10850">
        <f>K10850-L10850</f>
        <v>0</v>
      </c>
      <c r="N10850" t="str">
        <f>IF(K10850&gt;L10850,"HIGH ZONE BIAS",IF(K10850&lt;L10850,"LOW ZONE BIAS","EQUILIBRIUM"))</f>
        <v>EQUILIBRIUM</v>
      </c>
    </row>
    <row r="10851">
      <c r="A10851">
        <v>16720</v>
      </c>
      <c r="B10851" t="str">
        <v>2017-09-11</v>
      </c>
      <c r="C10851" t="str">
        <v>Afternoon</v>
      </c>
      <c r="D10851">
        <v>9</v>
      </c>
      <c r="E10851" t="str">
        <f>IF(MOD(D10851,2)=0,"EVEN","ODD")</f>
        <v>ODD</v>
      </c>
      <c r="F10851" t="str">
        <f>IF(D10851&lt;=18,"LOW (1-18)","HIGH (19-36)")</f>
        <v>LOW (1-18)</v>
      </c>
      <c r="G10851">
        <f>INT((D10851-1)/6)+1</f>
        <v>2</v>
      </c>
      <c r="H10851">
        <f>MOD(D10851-1,6)+1</f>
        <v>3</v>
      </c>
      <c r="I10851">
        <f>37-D10851</f>
        <v>28</v>
      </c>
      <c r="J10851">
        <f>ABS(D10851-D10852)</f>
        <v>21</v>
      </c>
      <c r="K10851">
        <f>AVERAGE(D10851:D10855)</f>
        <v>9</v>
      </c>
      <c r="L10851">
        <f>AVERAGE(D10851:D10870)</f>
        <v>9</v>
      </c>
      <c r="M10851">
        <f>K10851-L10851</f>
        <v>0</v>
      </c>
      <c r="N10851" t="str">
        <f>IF(K10851&gt;L10851,"HIGH ZONE BIAS",IF(K10851&lt;L10851,"LOW ZONE BIAS","EQUILIBRIUM"))</f>
        <v>EQUILIBRIUM</v>
      </c>
    </row>
    <row r="10852">
      <c r="A10852">
        <v>16719</v>
      </c>
      <c r="B10852" t="str">
        <v>2017-09-11</v>
      </c>
      <c r="C10852" t="str">
        <v>Midday</v>
      </c>
      <c r="D10852">
        <v>30</v>
      </c>
      <c r="E10852" t="str">
        <f>IF(MOD(D10852,2)=0,"EVEN","ODD")</f>
        <v>EVEN</v>
      </c>
      <c r="F10852" t="str">
        <f>IF(D10852&lt;=18,"LOW (1-18)","HIGH (19-36)")</f>
        <v>HIGH (19-36)</v>
      </c>
      <c r="G10852">
        <f>INT((D10852-1)/6)+1</f>
        <v>5</v>
      </c>
      <c r="H10852">
        <f>MOD(D10852-1,6)+1</f>
        <v>6</v>
      </c>
      <c r="I10852">
        <f>37-D10852</f>
        <v>7</v>
      </c>
      <c r="J10852">
        <f>ABS(D10852-D10853)</f>
        <v>28</v>
      </c>
      <c r="K10852">
        <f>AVERAGE(D10852:D10856)</f>
        <v>30</v>
      </c>
      <c r="L10852">
        <f>AVERAGE(D10852:D10871)</f>
        <v>30</v>
      </c>
      <c r="M10852">
        <f>K10852-L10852</f>
        <v>0</v>
      </c>
      <c r="N10852" t="str">
        <f>IF(K10852&gt;L10852,"HIGH ZONE BIAS",IF(K10852&lt;L10852,"LOW ZONE BIAS","EQUILIBRIUM"))</f>
        <v>EQUILIBRIUM</v>
      </c>
    </row>
    <row r="10853">
      <c r="A10853">
        <v>16718</v>
      </c>
      <c r="B10853" t="str">
        <v>2017-09-11</v>
      </c>
      <c r="C10853" t="str">
        <v>Morning</v>
      </c>
      <c r="D10853">
        <v>2</v>
      </c>
      <c r="E10853" t="str">
        <f>IF(MOD(D10853,2)=0,"EVEN","ODD")</f>
        <v>EVEN</v>
      </c>
      <c r="F10853" t="str">
        <f>IF(D10853&lt;=18,"LOW (1-18)","HIGH (19-36)")</f>
        <v>LOW (1-18)</v>
      </c>
      <c r="G10853">
        <f>INT((D10853-1)/6)+1</f>
        <v>1</v>
      </c>
      <c r="H10853">
        <f>MOD(D10853-1,6)+1</f>
        <v>2</v>
      </c>
      <c r="I10853">
        <f>37-D10853</f>
        <v>35</v>
      </c>
      <c r="J10853">
        <f>ABS(D10853-D10854)</f>
        <v>2</v>
      </c>
      <c r="K10853">
        <f>AVERAGE(D10853:D10857)</f>
        <v>2</v>
      </c>
      <c r="L10853">
        <f>AVERAGE(D10853:D10872)</f>
        <v>2</v>
      </c>
      <c r="M10853">
        <f>K10853-L10853</f>
        <v>0</v>
      </c>
      <c r="N10853" t="str">
        <f>IF(K10853&gt;L10853,"HIGH ZONE BIAS",IF(K10853&lt;L10853,"LOW ZONE BIAS","EQUILIBRIUM"))</f>
        <v>EQUILIBRIUM</v>
      </c>
    </row>
    <row r="10854">
      <c r="A10854">
        <v>16717</v>
      </c>
      <c r="B10854" t="str">
        <v>2017-09-09</v>
      </c>
      <c r="C10854" t="str">
        <v>Evening</v>
      </c>
      <c r="D10854">
        <v>4</v>
      </c>
      <c r="E10854" t="str">
        <f>IF(MOD(D10854,2)=0,"EVEN","ODD")</f>
        <v>EVEN</v>
      </c>
      <c r="F10854" t="str">
        <f>IF(D10854&lt;=18,"LOW (1-18)","HIGH (19-36)")</f>
        <v>LOW (1-18)</v>
      </c>
      <c r="G10854">
        <f>INT((D10854-1)/6)+1</f>
        <v>1</v>
      </c>
      <c r="H10854">
        <f>MOD(D10854-1,6)+1</f>
        <v>4</v>
      </c>
      <c r="I10854">
        <f>37-D10854</f>
        <v>33</v>
      </c>
      <c r="J10854">
        <f>ABS(D10854-D10855)</f>
        <v>12</v>
      </c>
      <c r="K10854">
        <f>AVERAGE(D10854:D10858)</f>
        <v>4</v>
      </c>
      <c r="L10854">
        <f>AVERAGE(D10854:D10873)</f>
        <v>4</v>
      </c>
      <c r="M10854">
        <f>K10854-L10854</f>
        <v>0</v>
      </c>
      <c r="N10854" t="str">
        <f>IF(K10854&gt;L10854,"HIGH ZONE BIAS",IF(K10854&lt;L10854,"LOW ZONE BIAS","EQUILIBRIUM"))</f>
        <v>EQUILIBRIUM</v>
      </c>
    </row>
    <row r="10855">
      <c r="A10855">
        <v>16716</v>
      </c>
      <c r="B10855" t="str">
        <v>2017-09-09</v>
      </c>
      <c r="C10855" t="str">
        <v>Afternoon</v>
      </c>
      <c r="D10855">
        <v>16</v>
      </c>
      <c r="E10855" t="str">
        <f>IF(MOD(D10855,2)=0,"EVEN","ODD")</f>
        <v>EVEN</v>
      </c>
      <c r="F10855" t="str">
        <f>IF(D10855&lt;=18,"LOW (1-18)","HIGH (19-36)")</f>
        <v>LOW (1-18)</v>
      </c>
      <c r="G10855">
        <f>INT((D10855-1)/6)+1</f>
        <v>3</v>
      </c>
      <c r="H10855">
        <f>MOD(D10855-1,6)+1</f>
        <v>4</v>
      </c>
      <c r="I10855">
        <f>37-D10855</f>
        <v>21</v>
      </c>
      <c r="J10855">
        <f>ABS(D10855-D10856)</f>
        <v>4</v>
      </c>
      <c r="K10855">
        <f>AVERAGE(D10855:D10859)</f>
        <v>16</v>
      </c>
      <c r="L10855">
        <f>AVERAGE(D10855:D10874)</f>
        <v>16</v>
      </c>
      <c r="M10855">
        <f>K10855-L10855</f>
        <v>0</v>
      </c>
      <c r="N10855" t="str">
        <f>IF(K10855&gt;L10855,"HIGH ZONE BIAS",IF(K10855&lt;L10855,"LOW ZONE BIAS","EQUILIBRIUM"))</f>
        <v>EQUILIBRIUM</v>
      </c>
    </row>
    <row r="10856">
      <c r="A10856">
        <v>16715</v>
      </c>
      <c r="B10856" t="str">
        <v>2017-09-09</v>
      </c>
      <c r="C10856" t="str">
        <v>Midday</v>
      </c>
      <c r="D10856">
        <v>12</v>
      </c>
      <c r="E10856" t="str">
        <f>IF(MOD(D10856,2)=0,"EVEN","ODD")</f>
        <v>EVEN</v>
      </c>
      <c r="F10856" t="str">
        <f>IF(D10856&lt;=18,"LOW (1-18)","HIGH (19-36)")</f>
        <v>LOW (1-18)</v>
      </c>
      <c r="G10856">
        <f>INT((D10856-1)/6)+1</f>
        <v>2</v>
      </c>
      <c r="H10856">
        <f>MOD(D10856-1,6)+1</f>
        <v>6</v>
      </c>
      <c r="I10856">
        <f>37-D10856</f>
        <v>25</v>
      </c>
      <c r="J10856">
        <f>ABS(D10856-D10857)</f>
        <v>2</v>
      </c>
      <c r="K10856">
        <f>AVERAGE(D10856:D10860)</f>
        <v>12</v>
      </c>
      <c r="L10856">
        <f>AVERAGE(D10856:D10875)</f>
        <v>12</v>
      </c>
      <c r="M10856">
        <f>K10856-L10856</f>
        <v>0</v>
      </c>
      <c r="N10856" t="str">
        <f>IF(K10856&gt;L10856,"HIGH ZONE BIAS",IF(K10856&lt;L10856,"LOW ZONE BIAS","EQUILIBRIUM"))</f>
        <v>EQUILIBRIUM</v>
      </c>
    </row>
    <row r="10857">
      <c r="A10857">
        <v>16714</v>
      </c>
      <c r="B10857" t="str">
        <v>2017-09-09</v>
      </c>
      <c r="C10857" t="str">
        <v>Morning</v>
      </c>
      <c r="D10857">
        <v>14</v>
      </c>
      <c r="E10857" t="str">
        <f>IF(MOD(D10857,2)=0,"EVEN","ODD")</f>
        <v>EVEN</v>
      </c>
      <c r="F10857" t="str">
        <f>IF(D10857&lt;=18,"LOW (1-18)","HIGH (19-36)")</f>
        <v>LOW (1-18)</v>
      </c>
      <c r="G10857">
        <f>INT((D10857-1)/6)+1</f>
        <v>3</v>
      </c>
      <c r="H10857">
        <f>MOD(D10857-1,6)+1</f>
        <v>2</v>
      </c>
      <c r="I10857">
        <f>37-D10857</f>
        <v>23</v>
      </c>
      <c r="J10857">
        <f>ABS(D10857-D10858)</f>
        <v>3</v>
      </c>
      <c r="K10857">
        <f>AVERAGE(D10857:D10861)</f>
        <v>14</v>
      </c>
      <c r="L10857">
        <f>AVERAGE(D10857:D10876)</f>
        <v>14</v>
      </c>
      <c r="M10857">
        <f>K10857-L10857</f>
        <v>0</v>
      </c>
      <c r="N10857" t="str">
        <f>IF(K10857&gt;L10857,"HIGH ZONE BIAS",IF(K10857&lt;L10857,"LOW ZONE BIAS","EQUILIBRIUM"))</f>
        <v>EQUILIBRIUM</v>
      </c>
    </row>
    <row r="10858">
      <c r="A10858">
        <v>16713</v>
      </c>
      <c r="B10858" t="str">
        <v>2017-09-08</v>
      </c>
      <c r="C10858" t="str">
        <v>Evening</v>
      </c>
      <c r="D10858">
        <v>11</v>
      </c>
      <c r="E10858" t="str">
        <f>IF(MOD(D10858,2)=0,"EVEN","ODD")</f>
        <v>ODD</v>
      </c>
      <c r="F10858" t="str">
        <f>IF(D10858&lt;=18,"LOW (1-18)","HIGH (19-36)")</f>
        <v>LOW (1-18)</v>
      </c>
      <c r="G10858">
        <f>INT((D10858-1)/6)+1</f>
        <v>2</v>
      </c>
      <c r="H10858">
        <f>MOD(D10858-1,6)+1</f>
        <v>5</v>
      </c>
      <c r="I10858">
        <f>37-D10858</f>
        <v>26</v>
      </c>
      <c r="J10858">
        <f>ABS(D10858-D10859)</f>
        <v>9</v>
      </c>
      <c r="K10858">
        <f>AVERAGE(D10858:D10862)</f>
        <v>11</v>
      </c>
      <c r="L10858">
        <f>AVERAGE(D10858:D10877)</f>
        <v>11</v>
      </c>
      <c r="M10858">
        <f>K10858-L10858</f>
        <v>0</v>
      </c>
      <c r="N10858" t="str">
        <f>IF(K10858&gt;L10858,"HIGH ZONE BIAS",IF(K10858&lt;L10858,"LOW ZONE BIAS","EQUILIBRIUM"))</f>
        <v>EQUILIBRIUM</v>
      </c>
    </row>
    <row r="10859">
      <c r="A10859">
        <v>16712</v>
      </c>
      <c r="B10859" t="str">
        <v>2017-09-08</v>
      </c>
      <c r="C10859" t="str">
        <v>Afternoon</v>
      </c>
      <c r="D10859">
        <v>20</v>
      </c>
      <c r="E10859" t="str">
        <f>IF(MOD(D10859,2)=0,"EVEN","ODD")</f>
        <v>EVEN</v>
      </c>
      <c r="F10859" t="str">
        <f>IF(D10859&lt;=18,"LOW (1-18)","HIGH (19-36)")</f>
        <v>HIGH (19-36)</v>
      </c>
      <c r="G10859">
        <f>INT((D10859-1)/6)+1</f>
        <v>4</v>
      </c>
      <c r="H10859">
        <f>MOD(D10859-1,6)+1</f>
        <v>2</v>
      </c>
      <c r="I10859">
        <f>37-D10859</f>
        <v>17</v>
      </c>
      <c r="J10859">
        <f>ABS(D10859-D10860)</f>
        <v>4</v>
      </c>
      <c r="K10859">
        <f>AVERAGE(D10859:D10863)</f>
        <v>20</v>
      </c>
      <c r="L10859">
        <f>AVERAGE(D10859:D10878)</f>
        <v>20</v>
      </c>
      <c r="M10859">
        <f>K10859-L10859</f>
        <v>0</v>
      </c>
      <c r="N10859" t="str">
        <f>IF(K10859&gt;L10859,"HIGH ZONE BIAS",IF(K10859&lt;L10859,"LOW ZONE BIAS","EQUILIBRIUM"))</f>
        <v>EQUILIBRIUM</v>
      </c>
    </row>
    <row r="10860">
      <c r="A10860">
        <v>16711</v>
      </c>
      <c r="B10860" t="str">
        <v>2017-09-08</v>
      </c>
      <c r="C10860" t="str">
        <v>Midday</v>
      </c>
      <c r="D10860">
        <v>16</v>
      </c>
      <c r="E10860" t="str">
        <f>IF(MOD(D10860,2)=0,"EVEN","ODD")</f>
        <v>EVEN</v>
      </c>
      <c r="F10860" t="str">
        <f>IF(D10860&lt;=18,"LOW (1-18)","HIGH (19-36)")</f>
        <v>LOW (1-18)</v>
      </c>
      <c r="G10860">
        <f>INT((D10860-1)/6)+1</f>
        <v>3</v>
      </c>
      <c r="H10860">
        <f>MOD(D10860-1,6)+1</f>
        <v>4</v>
      </c>
      <c r="I10860">
        <f>37-D10860</f>
        <v>21</v>
      </c>
      <c r="J10860">
        <f>ABS(D10860-D10861)</f>
        <v>12</v>
      </c>
      <c r="K10860">
        <f>AVERAGE(D10860:D10864)</f>
        <v>16</v>
      </c>
      <c r="L10860">
        <f>AVERAGE(D10860:D10879)</f>
        <v>16</v>
      </c>
      <c r="M10860">
        <f>K10860-L10860</f>
        <v>0</v>
      </c>
      <c r="N10860" t="str">
        <f>IF(K10860&gt;L10860,"HIGH ZONE BIAS",IF(K10860&lt;L10860,"LOW ZONE BIAS","EQUILIBRIUM"))</f>
        <v>EQUILIBRIUM</v>
      </c>
    </row>
    <row r="10861">
      <c r="A10861">
        <v>16710</v>
      </c>
      <c r="B10861" t="str">
        <v>2017-09-08</v>
      </c>
      <c r="C10861" t="str">
        <v>Morning</v>
      </c>
      <c r="D10861">
        <v>28</v>
      </c>
      <c r="E10861" t="str">
        <f>IF(MOD(D10861,2)=0,"EVEN","ODD")</f>
        <v>EVEN</v>
      </c>
      <c r="F10861" t="str">
        <f>IF(D10861&lt;=18,"LOW (1-18)","HIGH (19-36)")</f>
        <v>HIGH (19-36)</v>
      </c>
      <c r="G10861">
        <f>INT((D10861-1)/6)+1</f>
        <v>5</v>
      </c>
      <c r="H10861">
        <f>MOD(D10861-1,6)+1</f>
        <v>4</v>
      </c>
      <c r="I10861">
        <f>37-D10861</f>
        <v>9</v>
      </c>
      <c r="J10861">
        <f>ABS(D10861-D10862)</f>
        <v>18</v>
      </c>
      <c r="K10861">
        <f>AVERAGE(D10861:D10865)</f>
        <v>28</v>
      </c>
      <c r="L10861">
        <f>AVERAGE(D10861:D10880)</f>
        <v>28</v>
      </c>
      <c r="M10861">
        <f>K10861-L10861</f>
        <v>0</v>
      </c>
      <c r="N10861" t="str">
        <f>IF(K10861&gt;L10861,"HIGH ZONE BIAS",IF(K10861&lt;L10861,"LOW ZONE BIAS","EQUILIBRIUM"))</f>
        <v>EQUILIBRIUM</v>
      </c>
    </row>
    <row r="10862">
      <c r="A10862">
        <v>16709</v>
      </c>
      <c r="B10862" t="str">
        <v>2017-09-07</v>
      </c>
      <c r="C10862" t="str">
        <v>Evening</v>
      </c>
      <c r="D10862">
        <v>10</v>
      </c>
      <c r="E10862" t="str">
        <f>IF(MOD(D10862,2)=0,"EVEN","ODD")</f>
        <v>EVEN</v>
      </c>
      <c r="F10862" t="str">
        <f>IF(D10862&lt;=18,"LOW (1-18)","HIGH (19-36)")</f>
        <v>LOW (1-18)</v>
      </c>
      <c r="G10862">
        <f>INT((D10862-1)/6)+1</f>
        <v>2</v>
      </c>
      <c r="H10862">
        <f>MOD(D10862-1,6)+1</f>
        <v>4</v>
      </c>
      <c r="I10862">
        <f>37-D10862</f>
        <v>27</v>
      </c>
      <c r="J10862">
        <f>ABS(D10862-D10863)</f>
        <v>16</v>
      </c>
      <c r="K10862">
        <f>AVERAGE(D10862:D10866)</f>
        <v>10</v>
      </c>
      <c r="L10862">
        <f>AVERAGE(D10862:D10881)</f>
        <v>10</v>
      </c>
      <c r="M10862">
        <f>K10862-L10862</f>
        <v>0</v>
      </c>
      <c r="N10862" t="str">
        <f>IF(K10862&gt;L10862,"HIGH ZONE BIAS",IF(K10862&lt;L10862,"LOW ZONE BIAS","EQUILIBRIUM"))</f>
        <v>EQUILIBRIUM</v>
      </c>
    </row>
    <row r="10863">
      <c r="A10863">
        <v>16708</v>
      </c>
      <c r="B10863" t="str">
        <v>2017-09-07</v>
      </c>
      <c r="C10863" t="str">
        <v>Afternoon</v>
      </c>
      <c r="D10863">
        <v>26</v>
      </c>
      <c r="E10863" t="str">
        <f>IF(MOD(D10863,2)=0,"EVEN","ODD")</f>
        <v>EVEN</v>
      </c>
      <c r="F10863" t="str">
        <f>IF(D10863&lt;=18,"LOW (1-18)","HIGH (19-36)")</f>
        <v>HIGH (19-36)</v>
      </c>
      <c r="G10863">
        <f>INT((D10863-1)/6)+1</f>
        <v>5</v>
      </c>
      <c r="H10863">
        <f>MOD(D10863-1,6)+1</f>
        <v>2</v>
      </c>
      <c r="I10863">
        <f>37-D10863</f>
        <v>11</v>
      </c>
      <c r="J10863">
        <f>ABS(D10863-D10864)</f>
        <v>24</v>
      </c>
      <c r="K10863">
        <f>AVERAGE(D10863:D10867)</f>
        <v>26</v>
      </c>
      <c r="L10863">
        <f>AVERAGE(D10863:D10882)</f>
        <v>26</v>
      </c>
      <c r="M10863">
        <f>K10863-L10863</f>
        <v>0</v>
      </c>
      <c r="N10863" t="str">
        <f>IF(K10863&gt;L10863,"HIGH ZONE BIAS",IF(K10863&lt;L10863,"LOW ZONE BIAS","EQUILIBRIUM"))</f>
        <v>EQUILIBRIUM</v>
      </c>
    </row>
    <row r="10864">
      <c r="A10864">
        <v>16707</v>
      </c>
      <c r="B10864" t="str">
        <v>2017-09-07</v>
      </c>
      <c r="C10864" t="str">
        <v>Midday</v>
      </c>
      <c r="D10864">
        <v>2</v>
      </c>
      <c r="E10864" t="str">
        <f>IF(MOD(D10864,2)=0,"EVEN","ODD")</f>
        <v>EVEN</v>
      </c>
      <c r="F10864" t="str">
        <f>IF(D10864&lt;=18,"LOW (1-18)","HIGH (19-36)")</f>
        <v>LOW (1-18)</v>
      </c>
      <c r="G10864">
        <f>INT((D10864-1)/6)+1</f>
        <v>1</v>
      </c>
      <c r="H10864">
        <f>MOD(D10864-1,6)+1</f>
        <v>2</v>
      </c>
      <c r="I10864">
        <f>37-D10864</f>
        <v>35</v>
      </c>
      <c r="J10864">
        <f>ABS(D10864-D10865)</f>
        <v>23</v>
      </c>
      <c r="K10864">
        <f>AVERAGE(D10864:D10868)</f>
        <v>2</v>
      </c>
      <c r="L10864">
        <f>AVERAGE(D10864:D10883)</f>
        <v>2</v>
      </c>
      <c r="M10864">
        <f>K10864-L10864</f>
        <v>0</v>
      </c>
      <c r="N10864" t="str">
        <f>IF(K10864&gt;L10864,"HIGH ZONE BIAS",IF(K10864&lt;L10864,"LOW ZONE BIAS","EQUILIBRIUM"))</f>
        <v>EQUILIBRIUM</v>
      </c>
    </row>
    <row r="10865">
      <c r="A10865">
        <v>16706</v>
      </c>
      <c r="B10865" t="str">
        <v>2017-09-07</v>
      </c>
      <c r="C10865" t="str">
        <v>Morning</v>
      </c>
      <c r="D10865">
        <v>25</v>
      </c>
      <c r="E10865" t="str">
        <f>IF(MOD(D10865,2)=0,"EVEN","ODD")</f>
        <v>ODD</v>
      </c>
      <c r="F10865" t="str">
        <f>IF(D10865&lt;=18,"LOW (1-18)","HIGH (19-36)")</f>
        <v>HIGH (19-36)</v>
      </c>
      <c r="G10865">
        <f>INT((D10865-1)/6)+1</f>
        <v>5</v>
      </c>
      <c r="H10865">
        <f>MOD(D10865-1,6)+1</f>
        <v>1</v>
      </c>
      <c r="I10865">
        <f>37-D10865</f>
        <v>12</v>
      </c>
      <c r="J10865">
        <f>ABS(D10865-D10866)</f>
        <v>1</v>
      </c>
      <c r="K10865">
        <f>AVERAGE(D10865:D10869)</f>
        <v>25</v>
      </c>
      <c r="L10865">
        <f>AVERAGE(D10865:D10884)</f>
        <v>25</v>
      </c>
      <c r="M10865">
        <f>K10865-L10865</f>
        <v>0</v>
      </c>
      <c r="N10865" t="str">
        <f>IF(K10865&gt;L10865,"HIGH ZONE BIAS",IF(K10865&lt;L10865,"LOW ZONE BIAS","EQUILIBRIUM"))</f>
        <v>EQUILIBRIUM</v>
      </c>
    </row>
    <row r="10866">
      <c r="A10866">
        <v>16705</v>
      </c>
      <c r="B10866" t="str">
        <v>2017-09-06</v>
      </c>
      <c r="C10866" t="str">
        <v>Evening</v>
      </c>
      <c r="D10866">
        <v>26</v>
      </c>
      <c r="E10866" t="str">
        <f>IF(MOD(D10866,2)=0,"EVEN","ODD")</f>
        <v>EVEN</v>
      </c>
      <c r="F10866" t="str">
        <f>IF(D10866&lt;=18,"LOW (1-18)","HIGH (19-36)")</f>
        <v>HIGH (19-36)</v>
      </c>
      <c r="G10866">
        <f>INT((D10866-1)/6)+1</f>
        <v>5</v>
      </c>
      <c r="H10866">
        <f>MOD(D10866-1,6)+1</f>
        <v>2</v>
      </c>
      <c r="I10866">
        <f>37-D10866</f>
        <v>11</v>
      </c>
      <c r="J10866">
        <f>ABS(D10866-D10867)</f>
        <v>7</v>
      </c>
      <c r="K10866">
        <f>AVERAGE(D10866:D10870)</f>
        <v>26</v>
      </c>
      <c r="L10866">
        <f>AVERAGE(D10866:D10885)</f>
        <v>26</v>
      </c>
      <c r="M10866">
        <f>K10866-L10866</f>
        <v>0</v>
      </c>
      <c r="N10866" t="str">
        <f>IF(K10866&gt;L10866,"HIGH ZONE BIAS",IF(K10866&lt;L10866,"LOW ZONE BIAS","EQUILIBRIUM"))</f>
        <v>EQUILIBRIUM</v>
      </c>
    </row>
    <row r="10867">
      <c r="A10867">
        <v>16704</v>
      </c>
      <c r="B10867" t="str">
        <v>2017-09-06</v>
      </c>
      <c r="C10867" t="str">
        <v>Afternoon</v>
      </c>
      <c r="D10867">
        <v>19</v>
      </c>
      <c r="E10867" t="str">
        <f>IF(MOD(D10867,2)=0,"EVEN","ODD")</f>
        <v>ODD</v>
      </c>
      <c r="F10867" t="str">
        <f>IF(D10867&lt;=18,"LOW (1-18)","HIGH (19-36)")</f>
        <v>HIGH (19-36)</v>
      </c>
      <c r="G10867">
        <f>INT((D10867-1)/6)+1</f>
        <v>4</v>
      </c>
      <c r="H10867">
        <f>MOD(D10867-1,6)+1</f>
        <v>1</v>
      </c>
      <c r="I10867">
        <f>37-D10867</f>
        <v>18</v>
      </c>
      <c r="J10867">
        <f>ABS(D10867-D10868)</f>
        <v>5</v>
      </c>
      <c r="K10867">
        <f>AVERAGE(D10867:D10871)</f>
        <v>19</v>
      </c>
      <c r="L10867">
        <f>AVERAGE(D10867:D10886)</f>
        <v>19</v>
      </c>
      <c r="M10867">
        <f>K10867-L10867</f>
        <v>0</v>
      </c>
      <c r="N10867" t="str">
        <f>IF(K10867&gt;L10867,"HIGH ZONE BIAS",IF(K10867&lt;L10867,"LOW ZONE BIAS","EQUILIBRIUM"))</f>
        <v>EQUILIBRIUM</v>
      </c>
    </row>
    <row r="10868">
      <c r="A10868">
        <v>16703</v>
      </c>
      <c r="B10868" t="str">
        <v>2017-09-06</v>
      </c>
      <c r="C10868" t="str">
        <v>Midday</v>
      </c>
      <c r="D10868">
        <v>24</v>
      </c>
      <c r="E10868" t="str">
        <f>IF(MOD(D10868,2)=0,"EVEN","ODD")</f>
        <v>EVEN</v>
      </c>
      <c r="F10868" t="str">
        <f>IF(D10868&lt;=18,"LOW (1-18)","HIGH (19-36)")</f>
        <v>HIGH (19-36)</v>
      </c>
      <c r="G10868">
        <f>INT((D10868-1)/6)+1</f>
        <v>4</v>
      </c>
      <c r="H10868">
        <f>MOD(D10868-1,6)+1</f>
        <v>6</v>
      </c>
      <c r="I10868">
        <f>37-D10868</f>
        <v>13</v>
      </c>
      <c r="J10868">
        <f>ABS(D10868-D10869)</f>
        <v>12</v>
      </c>
      <c r="K10868">
        <f>AVERAGE(D10868:D10872)</f>
        <v>24</v>
      </c>
      <c r="L10868">
        <f>AVERAGE(D10868:D10887)</f>
        <v>24</v>
      </c>
      <c r="M10868">
        <f>K10868-L10868</f>
        <v>0</v>
      </c>
      <c r="N10868" t="str">
        <f>IF(K10868&gt;L10868,"HIGH ZONE BIAS",IF(K10868&lt;L10868,"LOW ZONE BIAS","EQUILIBRIUM"))</f>
        <v>EQUILIBRIUM</v>
      </c>
    </row>
    <row r="10869">
      <c r="A10869">
        <v>16702</v>
      </c>
      <c r="B10869" t="str">
        <v>2017-09-06</v>
      </c>
      <c r="C10869" t="str">
        <v>Morning</v>
      </c>
      <c r="D10869">
        <v>12</v>
      </c>
      <c r="E10869" t="str">
        <f>IF(MOD(D10869,2)=0,"EVEN","ODD")</f>
        <v>EVEN</v>
      </c>
      <c r="F10869" t="str">
        <f>IF(D10869&lt;=18,"LOW (1-18)","HIGH (19-36)")</f>
        <v>LOW (1-18)</v>
      </c>
      <c r="G10869">
        <f>INT((D10869-1)/6)+1</f>
        <v>2</v>
      </c>
      <c r="H10869">
        <f>MOD(D10869-1,6)+1</f>
        <v>6</v>
      </c>
      <c r="I10869">
        <f>37-D10869</f>
        <v>25</v>
      </c>
      <c r="J10869">
        <f>ABS(D10869-D10870)</f>
        <v>6</v>
      </c>
      <c r="K10869">
        <f>AVERAGE(D10869:D10873)</f>
        <v>12</v>
      </c>
      <c r="L10869">
        <f>AVERAGE(D10869:D10888)</f>
        <v>12</v>
      </c>
      <c r="M10869">
        <f>K10869-L10869</f>
        <v>0</v>
      </c>
      <c r="N10869" t="str">
        <f>IF(K10869&gt;L10869,"HIGH ZONE BIAS",IF(K10869&lt;L10869,"LOW ZONE BIAS","EQUILIBRIUM"))</f>
        <v>EQUILIBRIUM</v>
      </c>
    </row>
    <row r="10870">
      <c r="A10870">
        <v>16701</v>
      </c>
      <c r="B10870" t="str">
        <v>2017-09-05</v>
      </c>
      <c r="C10870" t="str">
        <v>Evening</v>
      </c>
      <c r="D10870">
        <v>6</v>
      </c>
      <c r="E10870" t="str">
        <f>IF(MOD(D10870,2)=0,"EVEN","ODD")</f>
        <v>EVEN</v>
      </c>
      <c r="F10870" t="str">
        <f>IF(D10870&lt;=18,"LOW (1-18)","HIGH (19-36)")</f>
        <v>LOW (1-18)</v>
      </c>
      <c r="G10870">
        <f>INT((D10870-1)/6)+1</f>
        <v>1</v>
      </c>
      <c r="H10870">
        <f>MOD(D10870-1,6)+1</f>
        <v>6</v>
      </c>
      <c r="I10870">
        <f>37-D10870</f>
        <v>31</v>
      </c>
      <c r="J10870">
        <f>ABS(D10870-D10871)</f>
        <v>1</v>
      </c>
      <c r="K10870">
        <f>AVERAGE(D10870:D10874)</f>
        <v>6</v>
      </c>
      <c r="L10870">
        <f>AVERAGE(D10870:D10889)</f>
        <v>6</v>
      </c>
      <c r="M10870">
        <f>K10870-L10870</f>
        <v>0</v>
      </c>
      <c r="N10870" t="str">
        <f>IF(K10870&gt;L10870,"HIGH ZONE BIAS",IF(K10870&lt;L10870,"LOW ZONE BIAS","EQUILIBRIUM"))</f>
        <v>EQUILIBRIUM</v>
      </c>
    </row>
    <row r="10871">
      <c r="A10871">
        <v>16700</v>
      </c>
      <c r="B10871" t="str">
        <v>2017-09-05</v>
      </c>
      <c r="C10871" t="str">
        <v>Afternoon</v>
      </c>
      <c r="D10871">
        <v>5</v>
      </c>
      <c r="E10871" t="str">
        <f>IF(MOD(D10871,2)=0,"EVEN","ODD")</f>
        <v>ODD</v>
      </c>
      <c r="F10871" t="str">
        <f>IF(D10871&lt;=18,"LOW (1-18)","HIGH (19-36)")</f>
        <v>LOW (1-18)</v>
      </c>
      <c r="G10871">
        <f>INT((D10871-1)/6)+1</f>
        <v>1</v>
      </c>
      <c r="H10871">
        <f>MOD(D10871-1,6)+1</f>
        <v>5</v>
      </c>
      <c r="I10871">
        <f>37-D10871</f>
        <v>32</v>
      </c>
      <c r="J10871">
        <f>ABS(D10871-D10872)</f>
        <v>3</v>
      </c>
      <c r="K10871">
        <f>AVERAGE(D10871:D10875)</f>
        <v>5</v>
      </c>
      <c r="L10871">
        <f>AVERAGE(D10871:D10890)</f>
        <v>5</v>
      </c>
      <c r="M10871">
        <f>K10871-L10871</f>
        <v>0</v>
      </c>
      <c r="N10871" t="str">
        <f>IF(K10871&gt;L10871,"HIGH ZONE BIAS",IF(K10871&lt;L10871,"LOW ZONE BIAS","EQUILIBRIUM"))</f>
        <v>EQUILIBRIUM</v>
      </c>
    </row>
    <row r="10872">
      <c r="A10872">
        <v>16699</v>
      </c>
      <c r="B10872" t="str">
        <v>2017-09-05</v>
      </c>
      <c r="C10872" t="str">
        <v>Midday</v>
      </c>
      <c r="D10872">
        <v>2</v>
      </c>
      <c r="E10872" t="str">
        <f>IF(MOD(D10872,2)=0,"EVEN","ODD")</f>
        <v>EVEN</v>
      </c>
      <c r="F10872" t="str">
        <f>IF(D10872&lt;=18,"LOW (1-18)","HIGH (19-36)")</f>
        <v>LOW (1-18)</v>
      </c>
      <c r="G10872">
        <f>INT((D10872-1)/6)+1</f>
        <v>1</v>
      </c>
      <c r="H10872">
        <f>MOD(D10872-1,6)+1</f>
        <v>2</v>
      </c>
      <c r="I10872">
        <f>37-D10872</f>
        <v>35</v>
      </c>
      <c r="J10872">
        <f>ABS(D10872-D10873)</f>
        <v>9</v>
      </c>
      <c r="K10872">
        <f>AVERAGE(D10872:D10876)</f>
        <v>2</v>
      </c>
      <c r="L10872">
        <f>AVERAGE(D10872:D10891)</f>
        <v>2</v>
      </c>
      <c r="M10872">
        <f>K10872-L10872</f>
        <v>0</v>
      </c>
      <c r="N10872" t="str">
        <f>IF(K10872&gt;L10872,"HIGH ZONE BIAS",IF(K10872&lt;L10872,"LOW ZONE BIAS","EQUILIBRIUM"))</f>
        <v>EQUILIBRIUM</v>
      </c>
    </row>
    <row r="10873">
      <c r="A10873">
        <v>16698</v>
      </c>
      <c r="B10873" t="str">
        <v>2017-09-05</v>
      </c>
      <c r="C10873" t="str">
        <v>Morning</v>
      </c>
      <c r="D10873">
        <v>11</v>
      </c>
      <c r="E10873" t="str">
        <f>IF(MOD(D10873,2)=0,"EVEN","ODD")</f>
        <v>ODD</v>
      </c>
      <c r="F10873" t="str">
        <f>IF(D10873&lt;=18,"LOW (1-18)","HIGH (19-36)")</f>
        <v>LOW (1-18)</v>
      </c>
      <c r="G10873">
        <f>INT((D10873-1)/6)+1</f>
        <v>2</v>
      </c>
      <c r="H10873">
        <f>MOD(D10873-1,6)+1</f>
        <v>5</v>
      </c>
      <c r="I10873">
        <f>37-D10873</f>
        <v>26</v>
      </c>
      <c r="J10873">
        <f>ABS(D10873-D10874)</f>
        <v>3</v>
      </c>
      <c r="K10873">
        <f>AVERAGE(D10873:D10877)</f>
        <v>11</v>
      </c>
      <c r="L10873">
        <f>AVERAGE(D10873:D10892)</f>
        <v>11</v>
      </c>
      <c r="M10873">
        <f>K10873-L10873</f>
        <v>0</v>
      </c>
      <c r="N10873" t="str">
        <f>IF(K10873&gt;L10873,"HIGH ZONE BIAS",IF(K10873&lt;L10873,"LOW ZONE BIAS","EQUILIBRIUM"))</f>
        <v>EQUILIBRIUM</v>
      </c>
    </row>
    <row r="10874">
      <c r="A10874">
        <v>16697</v>
      </c>
      <c r="B10874" t="str">
        <v>2017-09-04</v>
      </c>
      <c r="C10874" t="str">
        <v>Evening</v>
      </c>
      <c r="D10874">
        <v>14</v>
      </c>
      <c r="E10874" t="str">
        <f>IF(MOD(D10874,2)=0,"EVEN","ODD")</f>
        <v>EVEN</v>
      </c>
      <c r="F10874" t="str">
        <f>IF(D10874&lt;=18,"LOW (1-18)","HIGH (19-36)")</f>
        <v>LOW (1-18)</v>
      </c>
      <c r="G10874">
        <f>INT((D10874-1)/6)+1</f>
        <v>3</v>
      </c>
      <c r="H10874">
        <f>MOD(D10874-1,6)+1</f>
        <v>2</v>
      </c>
      <c r="I10874">
        <f>37-D10874</f>
        <v>23</v>
      </c>
      <c r="J10874">
        <f>ABS(D10874-D10875)</f>
        <v>5</v>
      </c>
      <c r="K10874">
        <f>AVERAGE(D10874:D10878)</f>
        <v>14</v>
      </c>
      <c r="L10874">
        <f>AVERAGE(D10874:D10893)</f>
        <v>14</v>
      </c>
      <c r="M10874">
        <f>K10874-L10874</f>
        <v>0</v>
      </c>
      <c r="N10874" t="str">
        <f>IF(K10874&gt;L10874,"HIGH ZONE BIAS",IF(K10874&lt;L10874,"LOW ZONE BIAS","EQUILIBRIUM"))</f>
        <v>EQUILIBRIUM</v>
      </c>
    </row>
    <row r="10875">
      <c r="A10875">
        <v>16696</v>
      </c>
      <c r="B10875" t="str">
        <v>2017-09-04</v>
      </c>
      <c r="C10875" t="str">
        <v>Afternoon</v>
      </c>
      <c r="D10875">
        <v>19</v>
      </c>
      <c r="E10875" t="str">
        <f>IF(MOD(D10875,2)=0,"EVEN","ODD")</f>
        <v>ODD</v>
      </c>
      <c r="F10875" t="str">
        <f>IF(D10875&lt;=18,"LOW (1-18)","HIGH (19-36)")</f>
        <v>HIGH (19-36)</v>
      </c>
      <c r="G10875">
        <f>INT((D10875-1)/6)+1</f>
        <v>4</v>
      </c>
      <c r="H10875">
        <f>MOD(D10875-1,6)+1</f>
        <v>1</v>
      </c>
      <c r="I10875">
        <f>37-D10875</f>
        <v>18</v>
      </c>
      <c r="J10875">
        <f>ABS(D10875-D10876)</f>
        <v>15</v>
      </c>
      <c r="K10875">
        <f>AVERAGE(D10875:D10879)</f>
        <v>19</v>
      </c>
      <c r="L10875">
        <f>AVERAGE(D10875:D10894)</f>
        <v>19</v>
      </c>
      <c r="M10875">
        <f>K10875-L10875</f>
        <v>0</v>
      </c>
      <c r="N10875" t="str">
        <f>IF(K10875&gt;L10875,"HIGH ZONE BIAS",IF(K10875&lt;L10875,"LOW ZONE BIAS","EQUILIBRIUM"))</f>
        <v>EQUILIBRIUM</v>
      </c>
    </row>
    <row r="10876">
      <c r="A10876">
        <v>16695</v>
      </c>
      <c r="B10876" t="str">
        <v>2017-09-04</v>
      </c>
      <c r="C10876" t="str">
        <v>Midday</v>
      </c>
      <c r="D10876">
        <v>4</v>
      </c>
      <c r="E10876" t="str">
        <f>IF(MOD(D10876,2)=0,"EVEN","ODD")</f>
        <v>EVEN</v>
      </c>
      <c r="F10876" t="str">
        <f>IF(D10876&lt;=18,"LOW (1-18)","HIGH (19-36)")</f>
        <v>LOW (1-18)</v>
      </c>
      <c r="G10876">
        <f>INT((D10876-1)/6)+1</f>
        <v>1</v>
      </c>
      <c r="H10876">
        <f>MOD(D10876-1,6)+1</f>
        <v>4</v>
      </c>
      <c r="I10876">
        <f>37-D10876</f>
        <v>33</v>
      </c>
      <c r="J10876">
        <f>ABS(D10876-D10877)</f>
        <v>14</v>
      </c>
      <c r="K10876">
        <f>AVERAGE(D10876:D10880)</f>
        <v>4</v>
      </c>
      <c r="L10876">
        <f>AVERAGE(D10876:D10895)</f>
        <v>4</v>
      </c>
      <c r="M10876">
        <f>K10876-L10876</f>
        <v>0</v>
      </c>
      <c r="N10876" t="str">
        <f>IF(K10876&gt;L10876,"HIGH ZONE BIAS",IF(K10876&lt;L10876,"LOW ZONE BIAS","EQUILIBRIUM"))</f>
        <v>EQUILIBRIUM</v>
      </c>
    </row>
    <row r="10877">
      <c r="A10877">
        <v>16694</v>
      </c>
      <c r="B10877" t="str">
        <v>2017-09-04</v>
      </c>
      <c r="C10877" t="str">
        <v>Morning</v>
      </c>
      <c r="D10877">
        <v>18</v>
      </c>
      <c r="E10877" t="str">
        <f>IF(MOD(D10877,2)=0,"EVEN","ODD")</f>
        <v>EVEN</v>
      </c>
      <c r="F10877" t="str">
        <f>IF(D10877&lt;=18,"LOW (1-18)","HIGH (19-36)")</f>
        <v>LOW (1-18)</v>
      </c>
      <c r="G10877">
        <f>INT((D10877-1)/6)+1</f>
        <v>3</v>
      </c>
      <c r="H10877">
        <f>MOD(D10877-1,6)+1</f>
        <v>6</v>
      </c>
      <c r="I10877">
        <f>37-D10877</f>
        <v>19</v>
      </c>
      <c r="J10877">
        <f>ABS(D10877-D10878)</f>
        <v>14</v>
      </c>
      <c r="K10877">
        <f>AVERAGE(D10877:D10881)</f>
        <v>18</v>
      </c>
      <c r="L10877">
        <f>AVERAGE(D10877:D10896)</f>
        <v>18</v>
      </c>
      <c r="M10877">
        <f>K10877-L10877</f>
        <v>0</v>
      </c>
      <c r="N10877" t="str">
        <f>IF(K10877&gt;L10877,"HIGH ZONE BIAS",IF(K10877&lt;L10877,"LOW ZONE BIAS","EQUILIBRIUM"))</f>
        <v>EQUILIBRIUM</v>
      </c>
    </row>
    <row r="10878">
      <c r="A10878">
        <v>16693</v>
      </c>
      <c r="B10878" t="str">
        <v>2017-09-02</v>
      </c>
      <c r="C10878" t="str">
        <v>Evening</v>
      </c>
      <c r="D10878">
        <v>4</v>
      </c>
      <c r="E10878" t="str">
        <f>IF(MOD(D10878,2)=0,"EVEN","ODD")</f>
        <v>EVEN</v>
      </c>
      <c r="F10878" t="str">
        <f>IF(D10878&lt;=18,"LOW (1-18)","HIGH (19-36)")</f>
        <v>LOW (1-18)</v>
      </c>
      <c r="G10878">
        <f>INT((D10878-1)/6)+1</f>
        <v>1</v>
      </c>
      <c r="H10878">
        <f>MOD(D10878-1,6)+1</f>
        <v>4</v>
      </c>
      <c r="I10878">
        <f>37-D10878</f>
        <v>33</v>
      </c>
      <c r="J10878">
        <f>ABS(D10878-D10879)</f>
        <v>8</v>
      </c>
      <c r="K10878">
        <f>AVERAGE(D10878:D10882)</f>
        <v>4</v>
      </c>
      <c r="L10878">
        <f>AVERAGE(D10878:D10897)</f>
        <v>4</v>
      </c>
      <c r="M10878">
        <f>K10878-L10878</f>
        <v>0</v>
      </c>
      <c r="N10878" t="str">
        <f>IF(K10878&gt;L10878,"HIGH ZONE BIAS",IF(K10878&lt;L10878,"LOW ZONE BIAS","EQUILIBRIUM"))</f>
        <v>EQUILIBRIUM</v>
      </c>
    </row>
    <row r="10879">
      <c r="A10879">
        <v>16692</v>
      </c>
      <c r="B10879" t="str">
        <v>2017-09-02</v>
      </c>
      <c r="C10879" t="str">
        <v>Afternoon</v>
      </c>
      <c r="D10879">
        <v>12</v>
      </c>
      <c r="E10879" t="str">
        <f>IF(MOD(D10879,2)=0,"EVEN","ODD")</f>
        <v>EVEN</v>
      </c>
      <c r="F10879" t="str">
        <f>IF(D10879&lt;=18,"LOW (1-18)","HIGH (19-36)")</f>
        <v>LOW (1-18)</v>
      </c>
      <c r="G10879">
        <f>INT((D10879-1)/6)+1</f>
        <v>2</v>
      </c>
      <c r="H10879">
        <f>MOD(D10879-1,6)+1</f>
        <v>6</v>
      </c>
      <c r="I10879">
        <f>37-D10879</f>
        <v>25</v>
      </c>
      <c r="J10879">
        <f>ABS(D10879-D10880)</f>
        <v>11</v>
      </c>
      <c r="K10879">
        <f>AVERAGE(D10879:D10883)</f>
        <v>12</v>
      </c>
      <c r="L10879">
        <f>AVERAGE(D10879:D10898)</f>
        <v>12</v>
      </c>
      <c r="M10879">
        <f>K10879-L10879</f>
        <v>0</v>
      </c>
      <c r="N10879" t="str">
        <f>IF(K10879&gt;L10879,"HIGH ZONE BIAS",IF(K10879&lt;L10879,"LOW ZONE BIAS","EQUILIBRIUM"))</f>
        <v>EQUILIBRIUM</v>
      </c>
    </row>
    <row r="10880">
      <c r="A10880">
        <v>16691</v>
      </c>
      <c r="B10880" t="str">
        <v>2017-09-02</v>
      </c>
      <c r="C10880" t="str">
        <v>Midday</v>
      </c>
      <c r="D10880">
        <v>23</v>
      </c>
      <c r="E10880" t="str">
        <f>IF(MOD(D10880,2)=0,"EVEN","ODD")</f>
        <v>ODD</v>
      </c>
      <c r="F10880" t="str">
        <f>IF(D10880&lt;=18,"LOW (1-18)","HIGH (19-36)")</f>
        <v>HIGH (19-36)</v>
      </c>
      <c r="G10880">
        <f>INT((D10880-1)/6)+1</f>
        <v>4</v>
      </c>
      <c r="H10880">
        <f>MOD(D10880-1,6)+1</f>
        <v>5</v>
      </c>
      <c r="I10880">
        <f>37-D10880</f>
        <v>14</v>
      </c>
      <c r="J10880">
        <f>ABS(D10880-D10881)</f>
        <v>12</v>
      </c>
      <c r="K10880">
        <f>AVERAGE(D10880:D10884)</f>
        <v>23</v>
      </c>
      <c r="L10880">
        <f>AVERAGE(D10880:D10899)</f>
        <v>23</v>
      </c>
      <c r="M10880">
        <f>K10880-L10880</f>
        <v>0</v>
      </c>
      <c r="N10880" t="str">
        <f>IF(K10880&gt;L10880,"HIGH ZONE BIAS",IF(K10880&lt;L10880,"LOW ZONE BIAS","EQUILIBRIUM"))</f>
        <v>EQUILIBRIUM</v>
      </c>
    </row>
    <row r="10881">
      <c r="A10881">
        <v>16690</v>
      </c>
      <c r="B10881" t="str">
        <v>2017-09-02</v>
      </c>
      <c r="C10881" t="str">
        <v>Morning</v>
      </c>
      <c r="D10881">
        <v>35</v>
      </c>
      <c r="E10881" t="str">
        <f>IF(MOD(D10881,2)=0,"EVEN","ODD")</f>
        <v>ODD</v>
      </c>
      <c r="F10881" t="str">
        <f>IF(D10881&lt;=18,"LOW (1-18)","HIGH (19-36)")</f>
        <v>HIGH (19-36)</v>
      </c>
      <c r="G10881">
        <f>INT((D10881-1)/6)+1</f>
        <v>6</v>
      </c>
      <c r="H10881">
        <f>MOD(D10881-1,6)+1</f>
        <v>5</v>
      </c>
      <c r="I10881">
        <f>37-D10881</f>
        <v>2</v>
      </c>
      <c r="J10881">
        <f>ABS(D10881-D10882)</f>
        <v>18</v>
      </c>
      <c r="K10881">
        <f>AVERAGE(D10881:D10885)</f>
        <v>35</v>
      </c>
      <c r="L10881">
        <f>AVERAGE(D10881:D10900)</f>
        <v>35</v>
      </c>
      <c r="M10881">
        <f>K10881-L10881</f>
        <v>0</v>
      </c>
      <c r="N10881" t="str">
        <f>IF(K10881&gt;L10881,"HIGH ZONE BIAS",IF(K10881&lt;L10881,"LOW ZONE BIAS","EQUILIBRIUM"))</f>
        <v>EQUILIBRIUM</v>
      </c>
    </row>
    <row r="10882">
      <c r="A10882">
        <v>16689</v>
      </c>
      <c r="B10882" t="str">
        <v>2017-09-01</v>
      </c>
      <c r="C10882" t="str">
        <v>Evening</v>
      </c>
      <c r="D10882">
        <v>17</v>
      </c>
      <c r="E10882" t="str">
        <f>IF(MOD(D10882,2)=0,"EVEN","ODD")</f>
        <v>ODD</v>
      </c>
      <c r="F10882" t="str">
        <f>IF(D10882&lt;=18,"LOW (1-18)","HIGH (19-36)")</f>
        <v>LOW (1-18)</v>
      </c>
      <c r="G10882">
        <f>INT((D10882-1)/6)+1</f>
        <v>3</v>
      </c>
      <c r="H10882">
        <f>MOD(D10882-1,6)+1</f>
        <v>5</v>
      </c>
      <c r="I10882">
        <f>37-D10882</f>
        <v>20</v>
      </c>
      <c r="J10882">
        <f>ABS(D10882-D10883)</f>
        <v>18</v>
      </c>
      <c r="K10882">
        <f>AVERAGE(D10882:D10886)</f>
        <v>17</v>
      </c>
      <c r="L10882">
        <f>AVERAGE(D10882:D10901)</f>
        <v>17</v>
      </c>
      <c r="M10882">
        <f>K10882-L10882</f>
        <v>0</v>
      </c>
      <c r="N10882" t="str">
        <f>IF(K10882&gt;L10882,"HIGH ZONE BIAS",IF(K10882&lt;L10882,"LOW ZONE BIAS","EQUILIBRIUM"))</f>
        <v>EQUILIBRIUM</v>
      </c>
    </row>
    <row r="10883">
      <c r="A10883">
        <v>16688</v>
      </c>
      <c r="B10883" t="str">
        <v>2017-09-01</v>
      </c>
      <c r="C10883" t="str">
        <v>Afternoon</v>
      </c>
      <c r="D10883">
        <v>35</v>
      </c>
      <c r="E10883" t="str">
        <f>IF(MOD(D10883,2)=0,"EVEN","ODD")</f>
        <v>ODD</v>
      </c>
      <c r="F10883" t="str">
        <f>IF(D10883&lt;=18,"LOW (1-18)","HIGH (19-36)")</f>
        <v>HIGH (19-36)</v>
      </c>
      <c r="G10883">
        <f>INT((D10883-1)/6)+1</f>
        <v>6</v>
      </c>
      <c r="H10883">
        <f>MOD(D10883-1,6)+1</f>
        <v>5</v>
      </c>
      <c r="I10883">
        <f>37-D10883</f>
        <v>2</v>
      </c>
      <c r="J10883">
        <f>ABS(D10883-D10884)</f>
        <v>4</v>
      </c>
      <c r="K10883">
        <f>AVERAGE(D10883:D10887)</f>
        <v>35</v>
      </c>
      <c r="L10883">
        <f>AVERAGE(D10883:D10902)</f>
        <v>35</v>
      </c>
      <c r="M10883">
        <f>K10883-L10883</f>
        <v>0</v>
      </c>
      <c r="N10883" t="str">
        <f>IF(K10883&gt;L10883,"HIGH ZONE BIAS",IF(K10883&lt;L10883,"LOW ZONE BIAS","EQUILIBRIUM"))</f>
        <v>EQUILIBRIUM</v>
      </c>
    </row>
    <row r="10884">
      <c r="A10884">
        <v>16687</v>
      </c>
      <c r="B10884" t="str">
        <v>2017-09-01</v>
      </c>
      <c r="C10884" t="str">
        <v>Midday</v>
      </c>
      <c r="D10884">
        <v>31</v>
      </c>
      <c r="E10884" t="str">
        <f>IF(MOD(D10884,2)=0,"EVEN","ODD")</f>
        <v>ODD</v>
      </c>
      <c r="F10884" t="str">
        <f>IF(D10884&lt;=18,"LOW (1-18)","HIGH (19-36)")</f>
        <v>HIGH (19-36)</v>
      </c>
      <c r="G10884">
        <f>INT((D10884-1)/6)+1</f>
        <v>6</v>
      </c>
      <c r="H10884">
        <f>MOD(D10884-1,6)+1</f>
        <v>1</v>
      </c>
      <c r="I10884">
        <f>37-D10884</f>
        <v>6</v>
      </c>
      <c r="J10884">
        <f>ABS(D10884-D10885)</f>
        <v>13</v>
      </c>
      <c r="K10884">
        <f>AVERAGE(D10884:D10888)</f>
        <v>31</v>
      </c>
      <c r="L10884">
        <f>AVERAGE(D10884:D10903)</f>
        <v>31</v>
      </c>
      <c r="M10884">
        <f>K10884-L10884</f>
        <v>0</v>
      </c>
      <c r="N10884" t="str">
        <f>IF(K10884&gt;L10884,"HIGH ZONE BIAS",IF(K10884&lt;L10884,"LOW ZONE BIAS","EQUILIBRIUM"))</f>
        <v>EQUILIBRIUM</v>
      </c>
    </row>
    <row r="10885">
      <c r="A10885">
        <v>16686</v>
      </c>
      <c r="B10885" t="str">
        <v>2017-09-01</v>
      </c>
      <c r="C10885" t="str">
        <v>Morning</v>
      </c>
      <c r="D10885">
        <v>18</v>
      </c>
      <c r="E10885" t="str">
        <f>IF(MOD(D10885,2)=0,"EVEN","ODD")</f>
        <v>EVEN</v>
      </c>
      <c r="F10885" t="str">
        <f>IF(D10885&lt;=18,"LOW (1-18)","HIGH (19-36)")</f>
        <v>LOW (1-18)</v>
      </c>
      <c r="G10885">
        <f>INT((D10885-1)/6)+1</f>
        <v>3</v>
      </c>
      <c r="H10885">
        <f>MOD(D10885-1,6)+1</f>
        <v>6</v>
      </c>
      <c r="I10885">
        <f>37-D10885</f>
        <v>19</v>
      </c>
      <c r="J10885">
        <f>ABS(D10885-D10886)</f>
        <v>10</v>
      </c>
      <c r="K10885">
        <f>AVERAGE(D10885:D10889)</f>
        <v>18</v>
      </c>
      <c r="L10885">
        <f>AVERAGE(D10885:D10904)</f>
        <v>18</v>
      </c>
      <c r="M10885">
        <f>K10885-L10885</f>
        <v>0</v>
      </c>
      <c r="N10885" t="str">
        <f>IF(K10885&gt;L10885,"HIGH ZONE BIAS",IF(K10885&lt;L10885,"LOW ZONE BIAS","EQUILIBRIUM"))</f>
        <v>EQUILIBRIUM</v>
      </c>
    </row>
    <row r="10886">
      <c r="A10886">
        <v>16685</v>
      </c>
      <c r="B10886" t="str">
        <v>2017-08-31</v>
      </c>
      <c r="C10886" t="str">
        <v>Evening</v>
      </c>
      <c r="D10886">
        <v>28</v>
      </c>
      <c r="E10886" t="str">
        <f>IF(MOD(D10886,2)=0,"EVEN","ODD")</f>
        <v>EVEN</v>
      </c>
      <c r="F10886" t="str">
        <f>IF(D10886&lt;=18,"LOW (1-18)","HIGH (19-36)")</f>
        <v>HIGH (19-36)</v>
      </c>
      <c r="G10886">
        <f>INT((D10886-1)/6)+1</f>
        <v>5</v>
      </c>
      <c r="H10886">
        <f>MOD(D10886-1,6)+1</f>
        <v>4</v>
      </c>
      <c r="I10886">
        <f>37-D10886</f>
        <v>9</v>
      </c>
      <c r="J10886">
        <f>ABS(D10886-D10887)</f>
        <v>22</v>
      </c>
      <c r="K10886">
        <f>AVERAGE(D10886:D10890)</f>
        <v>28</v>
      </c>
      <c r="L10886">
        <f>AVERAGE(D10886:D10905)</f>
        <v>28</v>
      </c>
      <c r="M10886">
        <f>K10886-L10886</f>
        <v>0</v>
      </c>
      <c r="N10886" t="str">
        <f>IF(K10886&gt;L10886,"HIGH ZONE BIAS",IF(K10886&lt;L10886,"LOW ZONE BIAS","EQUILIBRIUM"))</f>
        <v>EQUILIBRIUM</v>
      </c>
    </row>
    <row r="10887">
      <c r="A10887">
        <v>16684</v>
      </c>
      <c r="B10887" t="str">
        <v>2017-08-31</v>
      </c>
      <c r="C10887" t="str">
        <v>Afternoon</v>
      </c>
      <c r="D10887">
        <v>6</v>
      </c>
      <c r="E10887" t="str">
        <f>IF(MOD(D10887,2)=0,"EVEN","ODD")</f>
        <v>EVEN</v>
      </c>
      <c r="F10887" t="str">
        <f>IF(D10887&lt;=18,"LOW (1-18)","HIGH (19-36)")</f>
        <v>LOW (1-18)</v>
      </c>
      <c r="G10887">
        <f>INT((D10887-1)/6)+1</f>
        <v>1</v>
      </c>
      <c r="H10887">
        <f>MOD(D10887-1,6)+1</f>
        <v>6</v>
      </c>
      <c r="I10887">
        <f>37-D10887</f>
        <v>31</v>
      </c>
      <c r="J10887">
        <f>ABS(D10887-D10888)</f>
        <v>28</v>
      </c>
      <c r="K10887">
        <f>AVERAGE(D10887:D10891)</f>
        <v>6</v>
      </c>
      <c r="L10887">
        <f>AVERAGE(D10887:D10906)</f>
        <v>6</v>
      </c>
      <c r="M10887">
        <f>K10887-L10887</f>
        <v>0</v>
      </c>
      <c r="N10887" t="str">
        <f>IF(K10887&gt;L10887,"HIGH ZONE BIAS",IF(K10887&lt;L10887,"LOW ZONE BIAS","EQUILIBRIUM"))</f>
        <v>EQUILIBRIUM</v>
      </c>
    </row>
    <row r="10888">
      <c r="A10888">
        <v>16683</v>
      </c>
      <c r="B10888" t="str">
        <v>2017-08-31</v>
      </c>
      <c r="C10888" t="str">
        <v>Midday</v>
      </c>
      <c r="D10888">
        <v>34</v>
      </c>
      <c r="E10888" t="str">
        <f>IF(MOD(D10888,2)=0,"EVEN","ODD")</f>
        <v>EVEN</v>
      </c>
      <c r="F10888" t="str">
        <f>IF(D10888&lt;=18,"LOW (1-18)","HIGH (19-36)")</f>
        <v>HIGH (19-36)</v>
      </c>
      <c r="G10888">
        <f>INT((D10888-1)/6)+1</f>
        <v>6</v>
      </c>
      <c r="H10888">
        <f>MOD(D10888-1,6)+1</f>
        <v>4</v>
      </c>
      <c r="I10888">
        <f>37-D10888</f>
        <v>3</v>
      </c>
      <c r="J10888">
        <f>ABS(D10888-D10889)</f>
        <v>31</v>
      </c>
      <c r="K10888">
        <f>AVERAGE(D10888:D10892)</f>
        <v>34</v>
      </c>
      <c r="L10888">
        <f>AVERAGE(D10888:D10907)</f>
        <v>34</v>
      </c>
      <c r="M10888">
        <f>K10888-L10888</f>
        <v>0</v>
      </c>
      <c r="N10888" t="str">
        <f>IF(K10888&gt;L10888,"HIGH ZONE BIAS",IF(K10888&lt;L10888,"LOW ZONE BIAS","EQUILIBRIUM"))</f>
        <v>EQUILIBRIUM</v>
      </c>
    </row>
    <row r="10889">
      <c r="A10889">
        <v>16682</v>
      </c>
      <c r="B10889" t="str">
        <v>2017-08-31</v>
      </c>
      <c r="C10889" t="str">
        <v>Morning</v>
      </c>
      <c r="D10889">
        <v>3</v>
      </c>
      <c r="E10889" t="str">
        <f>IF(MOD(D10889,2)=0,"EVEN","ODD")</f>
        <v>ODD</v>
      </c>
      <c r="F10889" t="str">
        <f>IF(D10889&lt;=18,"LOW (1-18)","HIGH (19-36)")</f>
        <v>LOW (1-18)</v>
      </c>
      <c r="G10889">
        <f>INT((D10889-1)/6)+1</f>
        <v>1</v>
      </c>
      <c r="H10889">
        <f>MOD(D10889-1,6)+1</f>
        <v>3</v>
      </c>
      <c r="I10889">
        <f>37-D10889</f>
        <v>34</v>
      </c>
      <c r="J10889">
        <f>ABS(D10889-D10890)</f>
        <v>5</v>
      </c>
      <c r="K10889">
        <f>AVERAGE(D10889:D10893)</f>
        <v>3</v>
      </c>
      <c r="L10889">
        <f>AVERAGE(D10889:D10908)</f>
        <v>3</v>
      </c>
      <c r="M10889">
        <f>K10889-L10889</f>
        <v>0</v>
      </c>
      <c r="N10889" t="str">
        <f>IF(K10889&gt;L10889,"HIGH ZONE BIAS",IF(K10889&lt;L10889,"LOW ZONE BIAS","EQUILIBRIUM"))</f>
        <v>EQUILIBRIUM</v>
      </c>
    </row>
    <row r="10890">
      <c r="A10890">
        <v>16681</v>
      </c>
      <c r="B10890" t="str">
        <v>2017-08-30</v>
      </c>
      <c r="C10890" t="str">
        <v>Evening</v>
      </c>
      <c r="D10890">
        <v>8</v>
      </c>
      <c r="E10890" t="str">
        <f>IF(MOD(D10890,2)=0,"EVEN","ODD")</f>
        <v>EVEN</v>
      </c>
      <c r="F10890" t="str">
        <f>IF(D10890&lt;=18,"LOW (1-18)","HIGH (19-36)")</f>
        <v>LOW (1-18)</v>
      </c>
      <c r="G10890">
        <f>INT((D10890-1)/6)+1</f>
        <v>2</v>
      </c>
      <c r="H10890">
        <f>MOD(D10890-1,6)+1</f>
        <v>2</v>
      </c>
      <c r="I10890">
        <f>37-D10890</f>
        <v>29</v>
      </c>
      <c r="J10890">
        <f>ABS(D10890-D10891)</f>
        <v>14</v>
      </c>
      <c r="K10890">
        <f>AVERAGE(D10890:D10894)</f>
        <v>8</v>
      </c>
      <c r="L10890">
        <f>AVERAGE(D10890:D10909)</f>
        <v>8</v>
      </c>
      <c r="M10890">
        <f>K10890-L10890</f>
        <v>0</v>
      </c>
      <c r="N10890" t="str">
        <f>IF(K10890&gt;L10890,"HIGH ZONE BIAS",IF(K10890&lt;L10890,"LOW ZONE BIAS","EQUILIBRIUM"))</f>
        <v>EQUILIBRIUM</v>
      </c>
    </row>
    <row r="10891">
      <c r="A10891">
        <v>16680</v>
      </c>
      <c r="B10891" t="str">
        <v>2017-08-30</v>
      </c>
      <c r="C10891" t="str">
        <v>Afternoon</v>
      </c>
      <c r="D10891">
        <v>22</v>
      </c>
      <c r="E10891" t="str">
        <f>IF(MOD(D10891,2)=0,"EVEN","ODD")</f>
        <v>EVEN</v>
      </c>
      <c r="F10891" t="str">
        <f>IF(D10891&lt;=18,"LOW (1-18)","HIGH (19-36)")</f>
        <v>HIGH (19-36)</v>
      </c>
      <c r="G10891">
        <f>INT((D10891-1)/6)+1</f>
        <v>4</v>
      </c>
      <c r="H10891">
        <f>MOD(D10891-1,6)+1</f>
        <v>4</v>
      </c>
      <c r="I10891">
        <f>37-D10891</f>
        <v>15</v>
      </c>
      <c r="J10891">
        <f>ABS(D10891-D10892)</f>
        <v>5</v>
      </c>
      <c r="K10891">
        <f>AVERAGE(D10891:D10895)</f>
        <v>22</v>
      </c>
      <c r="L10891">
        <f>AVERAGE(D10891:D10910)</f>
        <v>22</v>
      </c>
      <c r="M10891">
        <f>K10891-L10891</f>
        <v>0</v>
      </c>
      <c r="N10891" t="str">
        <f>IF(K10891&gt;L10891,"HIGH ZONE BIAS",IF(K10891&lt;L10891,"LOW ZONE BIAS","EQUILIBRIUM"))</f>
        <v>EQUILIBRIUM</v>
      </c>
    </row>
    <row r="10892">
      <c r="A10892">
        <v>16679</v>
      </c>
      <c r="B10892" t="str">
        <v>2017-08-30</v>
      </c>
      <c r="C10892" t="str">
        <v>Midday</v>
      </c>
      <c r="D10892">
        <v>27</v>
      </c>
      <c r="E10892" t="str">
        <f>IF(MOD(D10892,2)=0,"EVEN","ODD")</f>
        <v>ODD</v>
      </c>
      <c r="F10892" t="str">
        <f>IF(D10892&lt;=18,"LOW (1-18)","HIGH (19-36)")</f>
        <v>HIGH (19-36)</v>
      </c>
      <c r="G10892">
        <f>INT((D10892-1)/6)+1</f>
        <v>5</v>
      </c>
      <c r="H10892">
        <f>MOD(D10892-1,6)+1</f>
        <v>3</v>
      </c>
      <c r="I10892">
        <f>37-D10892</f>
        <v>10</v>
      </c>
      <c r="J10892">
        <f>ABS(D10892-D10893)</f>
        <v>9</v>
      </c>
      <c r="K10892">
        <f>AVERAGE(D10892:D10896)</f>
        <v>27</v>
      </c>
      <c r="L10892">
        <f>AVERAGE(D10892:D10911)</f>
        <v>27</v>
      </c>
      <c r="M10892">
        <f>K10892-L10892</f>
        <v>0</v>
      </c>
      <c r="N10892" t="str">
        <f>IF(K10892&gt;L10892,"HIGH ZONE BIAS",IF(K10892&lt;L10892,"LOW ZONE BIAS","EQUILIBRIUM"))</f>
        <v>EQUILIBRIUM</v>
      </c>
    </row>
    <row r="10893">
      <c r="A10893">
        <v>16678</v>
      </c>
      <c r="B10893" t="str">
        <v>2017-08-30</v>
      </c>
      <c r="C10893" t="str">
        <v>Morning</v>
      </c>
      <c r="D10893">
        <v>18</v>
      </c>
      <c r="E10893" t="str">
        <f>IF(MOD(D10893,2)=0,"EVEN","ODD")</f>
        <v>EVEN</v>
      </c>
      <c r="F10893" t="str">
        <f>IF(D10893&lt;=18,"LOW (1-18)","HIGH (19-36)")</f>
        <v>LOW (1-18)</v>
      </c>
      <c r="G10893">
        <f>INT((D10893-1)/6)+1</f>
        <v>3</v>
      </c>
      <c r="H10893">
        <f>MOD(D10893-1,6)+1</f>
        <v>6</v>
      </c>
      <c r="I10893">
        <f>37-D10893</f>
        <v>19</v>
      </c>
      <c r="J10893">
        <f>ABS(D10893-D10894)</f>
        <v>17</v>
      </c>
      <c r="K10893">
        <f>AVERAGE(D10893:D10897)</f>
        <v>18</v>
      </c>
      <c r="L10893">
        <f>AVERAGE(D10893:D10912)</f>
        <v>18</v>
      </c>
      <c r="M10893">
        <f>K10893-L10893</f>
        <v>0</v>
      </c>
      <c r="N10893" t="str">
        <f>IF(K10893&gt;L10893,"HIGH ZONE BIAS",IF(K10893&lt;L10893,"LOW ZONE BIAS","EQUILIBRIUM"))</f>
        <v>EQUILIBRIUM</v>
      </c>
    </row>
    <row r="10894">
      <c r="A10894">
        <v>16677</v>
      </c>
      <c r="B10894" t="str">
        <v>2017-08-29</v>
      </c>
      <c r="C10894" t="str">
        <v>Evening</v>
      </c>
      <c r="D10894">
        <v>35</v>
      </c>
      <c r="E10894" t="str">
        <f>IF(MOD(D10894,2)=0,"EVEN","ODD")</f>
        <v>ODD</v>
      </c>
      <c r="F10894" t="str">
        <f>IF(D10894&lt;=18,"LOW (1-18)","HIGH (19-36)")</f>
        <v>HIGH (19-36)</v>
      </c>
      <c r="G10894">
        <f>INT((D10894-1)/6)+1</f>
        <v>6</v>
      </c>
      <c r="H10894">
        <f>MOD(D10894-1,6)+1</f>
        <v>5</v>
      </c>
      <c r="I10894">
        <f>37-D10894</f>
        <v>2</v>
      </c>
      <c r="J10894">
        <f>ABS(D10894-D10895)</f>
        <v>19</v>
      </c>
      <c r="K10894">
        <f>AVERAGE(D10894:D10898)</f>
        <v>35</v>
      </c>
      <c r="L10894">
        <f>AVERAGE(D10894:D10913)</f>
        <v>35</v>
      </c>
      <c r="M10894">
        <f>K10894-L10894</f>
        <v>0</v>
      </c>
      <c r="N10894" t="str">
        <f>IF(K10894&gt;L10894,"HIGH ZONE BIAS",IF(K10894&lt;L10894,"LOW ZONE BIAS","EQUILIBRIUM"))</f>
        <v>EQUILIBRIUM</v>
      </c>
    </row>
    <row r="10895">
      <c r="A10895">
        <v>16676</v>
      </c>
      <c r="B10895" t="str">
        <v>2017-08-29</v>
      </c>
      <c r="C10895" t="str">
        <v>Afternoon</v>
      </c>
      <c r="D10895">
        <v>16</v>
      </c>
      <c r="E10895" t="str">
        <f>IF(MOD(D10895,2)=0,"EVEN","ODD")</f>
        <v>EVEN</v>
      </c>
      <c r="F10895" t="str">
        <f>IF(D10895&lt;=18,"LOW (1-18)","HIGH (19-36)")</f>
        <v>LOW (1-18)</v>
      </c>
      <c r="G10895">
        <f>INT((D10895-1)/6)+1</f>
        <v>3</v>
      </c>
      <c r="H10895">
        <f>MOD(D10895-1,6)+1</f>
        <v>4</v>
      </c>
      <c r="I10895">
        <f>37-D10895</f>
        <v>21</v>
      </c>
      <c r="J10895">
        <f>ABS(D10895-D10896)</f>
        <v>7</v>
      </c>
      <c r="K10895">
        <f>AVERAGE(D10895:D10899)</f>
        <v>16</v>
      </c>
      <c r="L10895">
        <f>AVERAGE(D10895:D10914)</f>
        <v>16</v>
      </c>
      <c r="M10895">
        <f>K10895-L10895</f>
        <v>0</v>
      </c>
      <c r="N10895" t="str">
        <f>IF(K10895&gt;L10895,"HIGH ZONE BIAS",IF(K10895&lt;L10895,"LOW ZONE BIAS","EQUILIBRIUM"))</f>
        <v>EQUILIBRIUM</v>
      </c>
    </row>
    <row r="10896">
      <c r="A10896">
        <v>16675</v>
      </c>
      <c r="B10896" t="str">
        <v>2017-08-29</v>
      </c>
      <c r="C10896" t="str">
        <v>Midday</v>
      </c>
      <c r="D10896">
        <v>23</v>
      </c>
      <c r="E10896" t="str">
        <f>IF(MOD(D10896,2)=0,"EVEN","ODD")</f>
        <v>ODD</v>
      </c>
      <c r="F10896" t="str">
        <f>IF(D10896&lt;=18,"LOW (1-18)","HIGH (19-36)")</f>
        <v>HIGH (19-36)</v>
      </c>
      <c r="G10896">
        <f>INT((D10896-1)/6)+1</f>
        <v>4</v>
      </c>
      <c r="H10896">
        <f>MOD(D10896-1,6)+1</f>
        <v>5</v>
      </c>
      <c r="I10896">
        <f>37-D10896</f>
        <v>14</v>
      </c>
      <c r="J10896">
        <f>ABS(D10896-D10897)</f>
        <v>6</v>
      </c>
      <c r="K10896">
        <f>AVERAGE(D10896:D10900)</f>
        <v>23</v>
      </c>
      <c r="L10896">
        <f>AVERAGE(D10896:D10915)</f>
        <v>23</v>
      </c>
      <c r="M10896">
        <f>K10896-L10896</f>
        <v>0</v>
      </c>
      <c r="N10896" t="str">
        <f>IF(K10896&gt;L10896,"HIGH ZONE BIAS",IF(K10896&lt;L10896,"LOW ZONE BIAS","EQUILIBRIUM"))</f>
        <v>EQUILIBRIUM</v>
      </c>
    </row>
    <row r="10897">
      <c r="A10897">
        <v>16674</v>
      </c>
      <c r="B10897" t="str">
        <v>2017-08-29</v>
      </c>
      <c r="C10897" t="str">
        <v>Morning</v>
      </c>
      <c r="D10897">
        <v>17</v>
      </c>
      <c r="E10897" t="str">
        <f>IF(MOD(D10897,2)=0,"EVEN","ODD")</f>
        <v>ODD</v>
      </c>
      <c r="F10897" t="str">
        <f>IF(D10897&lt;=18,"LOW (1-18)","HIGH (19-36)")</f>
        <v>LOW (1-18)</v>
      </c>
      <c r="G10897">
        <f>INT((D10897-1)/6)+1</f>
        <v>3</v>
      </c>
      <c r="H10897">
        <f>MOD(D10897-1,6)+1</f>
        <v>5</v>
      </c>
      <c r="I10897">
        <f>37-D10897</f>
        <v>20</v>
      </c>
      <c r="J10897">
        <f>ABS(D10897-D10898)</f>
        <v>9</v>
      </c>
      <c r="K10897">
        <f>AVERAGE(D10897:D10901)</f>
        <v>17</v>
      </c>
      <c r="L10897">
        <f>AVERAGE(D10897:D10916)</f>
        <v>17</v>
      </c>
      <c r="M10897">
        <f>K10897-L10897</f>
        <v>0</v>
      </c>
      <c r="N10897" t="str">
        <f>IF(K10897&gt;L10897,"HIGH ZONE BIAS",IF(K10897&lt;L10897,"LOW ZONE BIAS","EQUILIBRIUM"))</f>
        <v>EQUILIBRIUM</v>
      </c>
    </row>
    <row r="10898">
      <c r="A10898">
        <v>16673</v>
      </c>
      <c r="B10898" t="str">
        <v>2017-08-28</v>
      </c>
      <c r="C10898" t="str">
        <v>Evening</v>
      </c>
      <c r="D10898">
        <v>26</v>
      </c>
      <c r="E10898" t="str">
        <f>IF(MOD(D10898,2)=0,"EVEN","ODD")</f>
        <v>EVEN</v>
      </c>
      <c r="F10898" t="str">
        <f>IF(D10898&lt;=18,"LOW (1-18)","HIGH (19-36)")</f>
        <v>HIGH (19-36)</v>
      </c>
      <c r="G10898">
        <f>INT((D10898-1)/6)+1</f>
        <v>5</v>
      </c>
      <c r="H10898">
        <f>MOD(D10898-1,6)+1</f>
        <v>2</v>
      </c>
      <c r="I10898">
        <f>37-D10898</f>
        <v>11</v>
      </c>
      <c r="J10898">
        <f>ABS(D10898-D10899)</f>
        <v>4</v>
      </c>
      <c r="K10898">
        <f>AVERAGE(D10898:D10902)</f>
        <v>26</v>
      </c>
      <c r="L10898">
        <f>AVERAGE(D10898:D10917)</f>
        <v>26</v>
      </c>
      <c r="M10898">
        <f>K10898-L10898</f>
        <v>0</v>
      </c>
      <c r="N10898" t="str">
        <f>IF(K10898&gt;L10898,"HIGH ZONE BIAS",IF(K10898&lt;L10898,"LOW ZONE BIAS","EQUILIBRIUM"))</f>
        <v>EQUILIBRIUM</v>
      </c>
    </row>
    <row r="10899">
      <c r="A10899">
        <v>16672</v>
      </c>
      <c r="B10899" t="str">
        <v>2017-08-28</v>
      </c>
      <c r="C10899" t="str">
        <v>Afternoon</v>
      </c>
      <c r="D10899">
        <v>30</v>
      </c>
      <c r="E10899" t="str">
        <f>IF(MOD(D10899,2)=0,"EVEN","ODD")</f>
        <v>EVEN</v>
      </c>
      <c r="F10899" t="str">
        <f>IF(D10899&lt;=18,"LOW (1-18)","HIGH (19-36)")</f>
        <v>HIGH (19-36)</v>
      </c>
      <c r="G10899">
        <f>INT((D10899-1)/6)+1</f>
        <v>5</v>
      </c>
      <c r="H10899">
        <f>MOD(D10899-1,6)+1</f>
        <v>6</v>
      </c>
      <c r="I10899">
        <f>37-D10899</f>
        <v>7</v>
      </c>
      <c r="J10899">
        <f>ABS(D10899-D10900)</f>
        <v>22</v>
      </c>
      <c r="K10899">
        <f>AVERAGE(D10899:D10903)</f>
        <v>30</v>
      </c>
      <c r="L10899">
        <f>AVERAGE(D10899:D10918)</f>
        <v>30</v>
      </c>
      <c r="M10899">
        <f>K10899-L10899</f>
        <v>0</v>
      </c>
      <c r="N10899" t="str">
        <f>IF(K10899&gt;L10899,"HIGH ZONE BIAS",IF(K10899&lt;L10899,"LOW ZONE BIAS","EQUILIBRIUM"))</f>
        <v>EQUILIBRIUM</v>
      </c>
    </row>
    <row r="10900">
      <c r="A10900">
        <v>16671</v>
      </c>
      <c r="B10900" t="str">
        <v>2017-08-28</v>
      </c>
      <c r="C10900" t="str">
        <v>Midday</v>
      </c>
      <c r="D10900">
        <v>8</v>
      </c>
      <c r="E10900" t="str">
        <f>IF(MOD(D10900,2)=0,"EVEN","ODD")</f>
        <v>EVEN</v>
      </c>
      <c r="F10900" t="str">
        <f>IF(D10900&lt;=18,"LOW (1-18)","HIGH (19-36)")</f>
        <v>LOW (1-18)</v>
      </c>
      <c r="G10900">
        <f>INT((D10900-1)/6)+1</f>
        <v>2</v>
      </c>
      <c r="H10900">
        <f>MOD(D10900-1,6)+1</f>
        <v>2</v>
      </c>
      <c r="I10900">
        <f>37-D10900</f>
        <v>29</v>
      </c>
      <c r="J10900">
        <f>ABS(D10900-D10901)</f>
        <v>9</v>
      </c>
      <c r="K10900">
        <f>AVERAGE(D10900:D10904)</f>
        <v>8</v>
      </c>
      <c r="L10900">
        <f>AVERAGE(D10900:D10919)</f>
        <v>8</v>
      </c>
      <c r="M10900">
        <f>K10900-L10900</f>
        <v>0</v>
      </c>
      <c r="N10900" t="str">
        <f>IF(K10900&gt;L10900,"HIGH ZONE BIAS",IF(K10900&lt;L10900,"LOW ZONE BIAS","EQUILIBRIUM"))</f>
        <v>EQUILIBRIUM</v>
      </c>
    </row>
    <row r="10901">
      <c r="A10901">
        <v>16670</v>
      </c>
      <c r="B10901" t="str">
        <v>2017-08-28</v>
      </c>
      <c r="C10901" t="str">
        <v>Morning</v>
      </c>
      <c r="D10901">
        <v>17</v>
      </c>
      <c r="E10901" t="str">
        <f>IF(MOD(D10901,2)=0,"EVEN","ODD")</f>
        <v>ODD</v>
      </c>
      <c r="F10901" t="str">
        <f>IF(D10901&lt;=18,"LOW (1-18)","HIGH (19-36)")</f>
        <v>LOW (1-18)</v>
      </c>
      <c r="G10901">
        <f>INT((D10901-1)/6)+1</f>
        <v>3</v>
      </c>
      <c r="H10901">
        <f>MOD(D10901-1,6)+1</f>
        <v>5</v>
      </c>
      <c r="I10901">
        <f>37-D10901</f>
        <v>20</v>
      </c>
      <c r="J10901">
        <f>ABS(D10901-D10902)</f>
        <v>14</v>
      </c>
      <c r="K10901">
        <f>AVERAGE(D10901:D10905)</f>
        <v>17</v>
      </c>
      <c r="L10901">
        <f>AVERAGE(D10901:D10920)</f>
        <v>17</v>
      </c>
      <c r="M10901">
        <f>K10901-L10901</f>
        <v>0</v>
      </c>
      <c r="N10901" t="str">
        <f>IF(K10901&gt;L10901,"HIGH ZONE BIAS",IF(K10901&lt;L10901,"LOW ZONE BIAS","EQUILIBRIUM"))</f>
        <v>EQUILIBRIUM</v>
      </c>
    </row>
    <row r="10902">
      <c r="A10902">
        <v>16669</v>
      </c>
      <c r="B10902" t="str">
        <v>2017-08-26</v>
      </c>
      <c r="C10902" t="str">
        <v>Evening</v>
      </c>
      <c r="D10902">
        <v>3</v>
      </c>
      <c r="E10902" t="str">
        <f>IF(MOD(D10902,2)=0,"EVEN","ODD")</f>
        <v>ODD</v>
      </c>
      <c r="F10902" t="str">
        <f>IF(D10902&lt;=18,"LOW (1-18)","HIGH (19-36)")</f>
        <v>LOW (1-18)</v>
      </c>
      <c r="G10902">
        <f>INT((D10902-1)/6)+1</f>
        <v>1</v>
      </c>
      <c r="H10902">
        <f>MOD(D10902-1,6)+1</f>
        <v>3</v>
      </c>
      <c r="I10902">
        <f>37-D10902</f>
        <v>34</v>
      </c>
      <c r="J10902">
        <f>ABS(D10902-D10903)</f>
        <v>24</v>
      </c>
      <c r="K10902">
        <f>AVERAGE(D10902:D10906)</f>
        <v>3</v>
      </c>
      <c r="L10902">
        <f>AVERAGE(D10902:D10921)</f>
        <v>3</v>
      </c>
      <c r="M10902">
        <f>K10902-L10902</f>
        <v>0</v>
      </c>
      <c r="N10902" t="str">
        <f>IF(K10902&gt;L10902,"HIGH ZONE BIAS",IF(K10902&lt;L10902,"LOW ZONE BIAS","EQUILIBRIUM"))</f>
        <v>EQUILIBRIUM</v>
      </c>
    </row>
    <row r="10903">
      <c r="A10903">
        <v>16668</v>
      </c>
      <c r="B10903" t="str">
        <v>2017-08-26</v>
      </c>
      <c r="C10903" t="str">
        <v>Afternoon</v>
      </c>
      <c r="D10903">
        <v>27</v>
      </c>
      <c r="E10903" t="str">
        <f>IF(MOD(D10903,2)=0,"EVEN","ODD")</f>
        <v>ODD</v>
      </c>
      <c r="F10903" t="str">
        <f>IF(D10903&lt;=18,"LOW (1-18)","HIGH (19-36)")</f>
        <v>HIGH (19-36)</v>
      </c>
      <c r="G10903">
        <f>INT((D10903-1)/6)+1</f>
        <v>5</v>
      </c>
      <c r="H10903">
        <f>MOD(D10903-1,6)+1</f>
        <v>3</v>
      </c>
      <c r="I10903">
        <f>37-D10903</f>
        <v>10</v>
      </c>
      <c r="J10903">
        <f>ABS(D10903-D10904)</f>
        <v>6</v>
      </c>
      <c r="K10903">
        <f>AVERAGE(D10903:D10907)</f>
        <v>27</v>
      </c>
      <c r="L10903">
        <f>AVERAGE(D10903:D10922)</f>
        <v>27</v>
      </c>
      <c r="M10903">
        <f>K10903-L10903</f>
        <v>0</v>
      </c>
      <c r="N10903" t="str">
        <f>IF(K10903&gt;L10903,"HIGH ZONE BIAS",IF(K10903&lt;L10903,"LOW ZONE BIAS","EQUILIBRIUM"))</f>
        <v>EQUILIBRIUM</v>
      </c>
    </row>
    <row r="10904">
      <c r="A10904">
        <v>16667</v>
      </c>
      <c r="B10904" t="str">
        <v>2017-08-26</v>
      </c>
      <c r="C10904" t="str">
        <v>Midday</v>
      </c>
      <c r="D10904">
        <v>21</v>
      </c>
      <c r="E10904" t="str">
        <f>IF(MOD(D10904,2)=0,"EVEN","ODD")</f>
        <v>ODD</v>
      </c>
      <c r="F10904" t="str">
        <f>IF(D10904&lt;=18,"LOW (1-18)","HIGH (19-36)")</f>
        <v>HIGH (19-36)</v>
      </c>
      <c r="G10904">
        <f>INT((D10904-1)/6)+1</f>
        <v>4</v>
      </c>
      <c r="H10904">
        <f>MOD(D10904-1,6)+1</f>
        <v>3</v>
      </c>
      <c r="I10904">
        <f>37-D10904</f>
        <v>16</v>
      </c>
      <c r="J10904">
        <f>ABS(D10904-D10905)</f>
        <v>2</v>
      </c>
      <c r="K10904">
        <f>AVERAGE(D10904:D10908)</f>
        <v>21</v>
      </c>
      <c r="L10904">
        <f>AVERAGE(D10904:D10923)</f>
        <v>21</v>
      </c>
      <c r="M10904">
        <f>K10904-L10904</f>
        <v>0</v>
      </c>
      <c r="N10904" t="str">
        <f>IF(K10904&gt;L10904,"HIGH ZONE BIAS",IF(K10904&lt;L10904,"LOW ZONE BIAS","EQUILIBRIUM"))</f>
        <v>EQUILIBRIUM</v>
      </c>
    </row>
    <row r="10905">
      <c r="A10905">
        <v>16666</v>
      </c>
      <c r="B10905" t="str">
        <v>2017-08-26</v>
      </c>
      <c r="C10905" t="str">
        <v>Morning</v>
      </c>
      <c r="D10905">
        <v>23</v>
      </c>
      <c r="E10905" t="str">
        <f>IF(MOD(D10905,2)=0,"EVEN","ODD")</f>
        <v>ODD</v>
      </c>
      <c r="F10905" t="str">
        <f>IF(D10905&lt;=18,"LOW (1-18)","HIGH (19-36)")</f>
        <v>HIGH (19-36)</v>
      </c>
      <c r="G10905">
        <f>INT((D10905-1)/6)+1</f>
        <v>4</v>
      </c>
      <c r="H10905">
        <f>MOD(D10905-1,6)+1</f>
        <v>5</v>
      </c>
      <c r="I10905">
        <f>37-D10905</f>
        <v>14</v>
      </c>
      <c r="J10905">
        <f>ABS(D10905-D10906)</f>
        <v>14</v>
      </c>
      <c r="K10905">
        <f>AVERAGE(D10905:D10909)</f>
        <v>23</v>
      </c>
      <c r="L10905">
        <f>AVERAGE(D10905:D10924)</f>
        <v>23</v>
      </c>
      <c r="M10905">
        <f>K10905-L10905</f>
        <v>0</v>
      </c>
      <c r="N10905" t="str">
        <f>IF(K10905&gt;L10905,"HIGH ZONE BIAS",IF(K10905&lt;L10905,"LOW ZONE BIAS","EQUILIBRIUM"))</f>
        <v>EQUILIBRIUM</v>
      </c>
    </row>
    <row r="10906">
      <c r="A10906">
        <v>16665</v>
      </c>
      <c r="B10906" t="str">
        <v>2017-08-25</v>
      </c>
      <c r="C10906" t="str">
        <v>Evening</v>
      </c>
      <c r="D10906">
        <v>9</v>
      </c>
      <c r="E10906" t="str">
        <f>IF(MOD(D10906,2)=0,"EVEN","ODD")</f>
        <v>ODD</v>
      </c>
      <c r="F10906" t="str">
        <f>IF(D10906&lt;=18,"LOW (1-18)","HIGH (19-36)")</f>
        <v>LOW (1-18)</v>
      </c>
      <c r="G10906">
        <f>INT((D10906-1)/6)+1</f>
        <v>2</v>
      </c>
      <c r="H10906">
        <f>MOD(D10906-1,6)+1</f>
        <v>3</v>
      </c>
      <c r="I10906">
        <f>37-D10906</f>
        <v>28</v>
      </c>
      <c r="J10906">
        <f>ABS(D10906-D10907)</f>
        <v>5</v>
      </c>
      <c r="K10906">
        <f>AVERAGE(D10906:D10910)</f>
        <v>9</v>
      </c>
      <c r="L10906">
        <f>AVERAGE(D10906:D10925)</f>
        <v>9</v>
      </c>
      <c r="M10906">
        <f>K10906-L10906</f>
        <v>0</v>
      </c>
      <c r="N10906" t="str">
        <f>IF(K10906&gt;L10906,"HIGH ZONE BIAS",IF(K10906&lt;L10906,"LOW ZONE BIAS","EQUILIBRIUM"))</f>
        <v>EQUILIBRIUM</v>
      </c>
    </row>
    <row r="10907">
      <c r="A10907">
        <v>16664</v>
      </c>
      <c r="B10907" t="str">
        <v>2017-08-25</v>
      </c>
      <c r="C10907" t="str">
        <v>Afternoon</v>
      </c>
      <c r="D10907">
        <v>14</v>
      </c>
      <c r="E10907" t="str">
        <f>IF(MOD(D10907,2)=0,"EVEN","ODD")</f>
        <v>EVEN</v>
      </c>
      <c r="F10907" t="str">
        <f>IF(D10907&lt;=18,"LOW (1-18)","HIGH (19-36)")</f>
        <v>LOW (1-18)</v>
      </c>
      <c r="G10907">
        <f>INT((D10907-1)/6)+1</f>
        <v>3</v>
      </c>
      <c r="H10907">
        <f>MOD(D10907-1,6)+1</f>
        <v>2</v>
      </c>
      <c r="I10907">
        <f>37-D10907</f>
        <v>23</v>
      </c>
      <c r="J10907">
        <f>ABS(D10907-D10908)</f>
        <v>10</v>
      </c>
      <c r="K10907">
        <f>AVERAGE(D10907:D10911)</f>
        <v>14</v>
      </c>
      <c r="L10907">
        <f>AVERAGE(D10907:D10926)</f>
        <v>14</v>
      </c>
      <c r="M10907">
        <f>K10907-L10907</f>
        <v>0</v>
      </c>
      <c r="N10907" t="str">
        <f>IF(K10907&gt;L10907,"HIGH ZONE BIAS",IF(K10907&lt;L10907,"LOW ZONE BIAS","EQUILIBRIUM"))</f>
        <v>EQUILIBRIUM</v>
      </c>
    </row>
    <row r="10908">
      <c r="A10908">
        <v>16663</v>
      </c>
      <c r="B10908" t="str">
        <v>2017-08-25</v>
      </c>
      <c r="C10908" t="str">
        <v>Midday</v>
      </c>
      <c r="D10908">
        <v>24</v>
      </c>
      <c r="E10908" t="str">
        <f>IF(MOD(D10908,2)=0,"EVEN","ODD")</f>
        <v>EVEN</v>
      </c>
      <c r="F10908" t="str">
        <f>IF(D10908&lt;=18,"LOW (1-18)","HIGH (19-36)")</f>
        <v>HIGH (19-36)</v>
      </c>
      <c r="G10908">
        <f>INT((D10908-1)/6)+1</f>
        <v>4</v>
      </c>
      <c r="H10908">
        <f>MOD(D10908-1,6)+1</f>
        <v>6</v>
      </c>
      <c r="I10908">
        <f>37-D10908</f>
        <v>13</v>
      </c>
      <c r="J10908">
        <f>ABS(D10908-D10909)</f>
        <v>2</v>
      </c>
      <c r="K10908">
        <f>AVERAGE(D10908:D10912)</f>
        <v>24</v>
      </c>
      <c r="L10908">
        <f>AVERAGE(D10908:D10927)</f>
        <v>24</v>
      </c>
      <c r="M10908">
        <f>K10908-L10908</f>
        <v>0</v>
      </c>
      <c r="N10908" t="str">
        <f>IF(K10908&gt;L10908,"HIGH ZONE BIAS",IF(K10908&lt;L10908,"LOW ZONE BIAS","EQUILIBRIUM"))</f>
        <v>EQUILIBRIUM</v>
      </c>
    </row>
    <row r="10909">
      <c r="A10909">
        <v>16662</v>
      </c>
      <c r="B10909" t="str">
        <v>2017-08-25</v>
      </c>
      <c r="C10909" t="str">
        <v>Morning</v>
      </c>
      <c r="D10909">
        <v>22</v>
      </c>
      <c r="E10909" t="str">
        <f>IF(MOD(D10909,2)=0,"EVEN","ODD")</f>
        <v>EVEN</v>
      </c>
      <c r="F10909" t="str">
        <f>IF(D10909&lt;=18,"LOW (1-18)","HIGH (19-36)")</f>
        <v>HIGH (19-36)</v>
      </c>
      <c r="G10909">
        <f>INT((D10909-1)/6)+1</f>
        <v>4</v>
      </c>
      <c r="H10909">
        <f>MOD(D10909-1,6)+1</f>
        <v>4</v>
      </c>
      <c r="I10909">
        <f>37-D10909</f>
        <v>15</v>
      </c>
      <c r="J10909">
        <f>ABS(D10909-D10910)</f>
        <v>11</v>
      </c>
      <c r="K10909">
        <f>AVERAGE(D10909:D10913)</f>
        <v>22</v>
      </c>
      <c r="L10909">
        <f>AVERAGE(D10909:D10928)</f>
        <v>22</v>
      </c>
      <c r="M10909">
        <f>K10909-L10909</f>
        <v>0</v>
      </c>
      <c r="N10909" t="str">
        <f>IF(K10909&gt;L10909,"HIGH ZONE BIAS",IF(K10909&lt;L10909,"LOW ZONE BIAS","EQUILIBRIUM"))</f>
        <v>EQUILIBRIUM</v>
      </c>
    </row>
    <row r="10910">
      <c r="A10910">
        <v>16661</v>
      </c>
      <c r="B10910" t="str">
        <v>2017-08-24</v>
      </c>
      <c r="C10910" t="str">
        <v>Evening</v>
      </c>
      <c r="D10910">
        <v>33</v>
      </c>
      <c r="E10910" t="str">
        <f>IF(MOD(D10910,2)=0,"EVEN","ODD")</f>
        <v>ODD</v>
      </c>
      <c r="F10910" t="str">
        <f>IF(D10910&lt;=18,"LOW (1-18)","HIGH (19-36)")</f>
        <v>HIGH (19-36)</v>
      </c>
      <c r="G10910">
        <f>INT((D10910-1)/6)+1</f>
        <v>6</v>
      </c>
      <c r="H10910">
        <f>MOD(D10910-1,6)+1</f>
        <v>3</v>
      </c>
      <c r="I10910">
        <f>37-D10910</f>
        <v>4</v>
      </c>
      <c r="J10910">
        <f>ABS(D10910-D10911)</f>
        <v>15</v>
      </c>
      <c r="K10910">
        <f>AVERAGE(D10910:D10914)</f>
        <v>33</v>
      </c>
      <c r="L10910">
        <f>AVERAGE(D10910:D10929)</f>
        <v>33</v>
      </c>
      <c r="M10910">
        <f>K10910-L10910</f>
        <v>0</v>
      </c>
      <c r="N10910" t="str">
        <f>IF(K10910&gt;L10910,"HIGH ZONE BIAS",IF(K10910&lt;L10910,"LOW ZONE BIAS","EQUILIBRIUM"))</f>
        <v>EQUILIBRIUM</v>
      </c>
    </row>
    <row r="10911">
      <c r="A10911">
        <v>16660</v>
      </c>
      <c r="B10911" t="str">
        <v>2017-08-24</v>
      </c>
      <c r="C10911" t="str">
        <v>Afternoon</v>
      </c>
      <c r="D10911">
        <v>18</v>
      </c>
      <c r="E10911" t="str">
        <f>IF(MOD(D10911,2)=0,"EVEN","ODD")</f>
        <v>EVEN</v>
      </c>
      <c r="F10911" t="str">
        <f>IF(D10911&lt;=18,"LOW (1-18)","HIGH (19-36)")</f>
        <v>LOW (1-18)</v>
      </c>
      <c r="G10911">
        <f>INT((D10911-1)/6)+1</f>
        <v>3</v>
      </c>
      <c r="H10911">
        <f>MOD(D10911-1,6)+1</f>
        <v>6</v>
      </c>
      <c r="I10911">
        <f>37-D10911</f>
        <v>19</v>
      </c>
      <c r="J10911">
        <f>ABS(D10911-D10912)</f>
        <v>6</v>
      </c>
      <c r="K10911">
        <f>AVERAGE(D10911:D10915)</f>
        <v>18</v>
      </c>
      <c r="L10911">
        <f>AVERAGE(D10911:D10930)</f>
        <v>18</v>
      </c>
      <c r="M10911">
        <f>K10911-L10911</f>
        <v>0</v>
      </c>
      <c r="N10911" t="str">
        <f>IF(K10911&gt;L10911,"HIGH ZONE BIAS",IF(K10911&lt;L10911,"LOW ZONE BIAS","EQUILIBRIUM"))</f>
        <v>EQUILIBRIUM</v>
      </c>
    </row>
    <row r="10912">
      <c r="A10912">
        <v>16659</v>
      </c>
      <c r="B10912" t="str">
        <v>2017-08-24</v>
      </c>
      <c r="C10912" t="str">
        <v>Midday</v>
      </c>
      <c r="D10912">
        <v>12</v>
      </c>
      <c r="E10912" t="str">
        <f>IF(MOD(D10912,2)=0,"EVEN","ODD")</f>
        <v>EVEN</v>
      </c>
      <c r="F10912" t="str">
        <f>IF(D10912&lt;=18,"LOW (1-18)","HIGH (19-36)")</f>
        <v>LOW (1-18)</v>
      </c>
      <c r="G10912">
        <f>INT((D10912-1)/6)+1</f>
        <v>2</v>
      </c>
      <c r="H10912">
        <f>MOD(D10912-1,6)+1</f>
        <v>6</v>
      </c>
      <c r="I10912">
        <f>37-D10912</f>
        <v>25</v>
      </c>
      <c r="J10912">
        <f>ABS(D10912-D10913)</f>
        <v>9</v>
      </c>
      <c r="K10912">
        <f>AVERAGE(D10912:D10916)</f>
        <v>12</v>
      </c>
      <c r="L10912">
        <f>AVERAGE(D10912:D10931)</f>
        <v>12</v>
      </c>
      <c r="M10912">
        <f>K10912-L10912</f>
        <v>0</v>
      </c>
      <c r="N10912" t="str">
        <f>IF(K10912&gt;L10912,"HIGH ZONE BIAS",IF(K10912&lt;L10912,"LOW ZONE BIAS","EQUILIBRIUM"))</f>
        <v>EQUILIBRIUM</v>
      </c>
    </row>
    <row r="10913">
      <c r="A10913">
        <v>16658</v>
      </c>
      <c r="B10913" t="str">
        <v>2017-08-24</v>
      </c>
      <c r="C10913" t="str">
        <v>Morning</v>
      </c>
      <c r="D10913">
        <v>21</v>
      </c>
      <c r="E10913" t="str">
        <f>IF(MOD(D10913,2)=0,"EVEN","ODD")</f>
        <v>ODD</v>
      </c>
      <c r="F10913" t="str">
        <f>IF(D10913&lt;=18,"LOW (1-18)","HIGH (19-36)")</f>
        <v>HIGH (19-36)</v>
      </c>
      <c r="G10913">
        <f>INT((D10913-1)/6)+1</f>
        <v>4</v>
      </c>
      <c r="H10913">
        <f>MOD(D10913-1,6)+1</f>
        <v>3</v>
      </c>
      <c r="I10913">
        <f>37-D10913</f>
        <v>16</v>
      </c>
      <c r="J10913">
        <f>ABS(D10913-D10914)</f>
        <v>8</v>
      </c>
      <c r="K10913">
        <f>AVERAGE(D10913:D10917)</f>
        <v>21</v>
      </c>
      <c r="L10913">
        <f>AVERAGE(D10913:D10932)</f>
        <v>21</v>
      </c>
      <c r="M10913">
        <f>K10913-L10913</f>
        <v>0</v>
      </c>
      <c r="N10913" t="str">
        <f>IF(K10913&gt;L10913,"HIGH ZONE BIAS",IF(K10913&lt;L10913,"LOW ZONE BIAS","EQUILIBRIUM"))</f>
        <v>EQUILIBRIUM</v>
      </c>
    </row>
    <row r="10914">
      <c r="A10914">
        <v>16657</v>
      </c>
      <c r="B10914" t="str">
        <v>2017-08-23</v>
      </c>
      <c r="C10914" t="str">
        <v>Evening</v>
      </c>
      <c r="D10914">
        <v>13</v>
      </c>
      <c r="E10914" t="str">
        <f>IF(MOD(D10914,2)=0,"EVEN","ODD")</f>
        <v>ODD</v>
      </c>
      <c r="F10914" t="str">
        <f>IF(D10914&lt;=18,"LOW (1-18)","HIGH (19-36)")</f>
        <v>LOW (1-18)</v>
      </c>
      <c r="G10914">
        <f>INT((D10914-1)/6)+1</f>
        <v>3</v>
      </c>
      <c r="H10914">
        <f>MOD(D10914-1,6)+1</f>
        <v>1</v>
      </c>
      <c r="I10914">
        <f>37-D10914</f>
        <v>24</v>
      </c>
      <c r="J10914">
        <f>ABS(D10914-D10915)</f>
        <v>20</v>
      </c>
      <c r="K10914">
        <f>AVERAGE(D10914:D10918)</f>
        <v>13</v>
      </c>
      <c r="L10914">
        <f>AVERAGE(D10914:D10933)</f>
        <v>13</v>
      </c>
      <c r="M10914">
        <f>K10914-L10914</f>
        <v>0</v>
      </c>
      <c r="N10914" t="str">
        <f>IF(K10914&gt;L10914,"HIGH ZONE BIAS",IF(K10914&lt;L10914,"LOW ZONE BIAS","EQUILIBRIUM"))</f>
        <v>EQUILIBRIUM</v>
      </c>
    </row>
    <row r="10915">
      <c r="A10915">
        <v>16656</v>
      </c>
      <c r="B10915" t="str">
        <v>2017-08-23</v>
      </c>
      <c r="C10915" t="str">
        <v>Afternoon</v>
      </c>
      <c r="D10915">
        <v>33</v>
      </c>
      <c r="E10915" t="str">
        <f>IF(MOD(D10915,2)=0,"EVEN","ODD")</f>
        <v>ODD</v>
      </c>
      <c r="F10915" t="str">
        <f>IF(D10915&lt;=18,"LOW (1-18)","HIGH (19-36)")</f>
        <v>HIGH (19-36)</v>
      </c>
      <c r="G10915">
        <f>INT((D10915-1)/6)+1</f>
        <v>6</v>
      </c>
      <c r="H10915">
        <f>MOD(D10915-1,6)+1</f>
        <v>3</v>
      </c>
      <c r="I10915">
        <f>37-D10915</f>
        <v>4</v>
      </c>
      <c r="J10915">
        <f>ABS(D10915-D10916)</f>
        <v>16</v>
      </c>
      <c r="K10915">
        <f>AVERAGE(D10915:D10919)</f>
        <v>33</v>
      </c>
      <c r="L10915">
        <f>AVERAGE(D10915:D10934)</f>
        <v>33</v>
      </c>
      <c r="M10915">
        <f>K10915-L10915</f>
        <v>0</v>
      </c>
      <c r="N10915" t="str">
        <f>IF(K10915&gt;L10915,"HIGH ZONE BIAS",IF(K10915&lt;L10915,"LOW ZONE BIAS","EQUILIBRIUM"))</f>
        <v>EQUILIBRIUM</v>
      </c>
    </row>
    <row r="10916">
      <c r="A10916">
        <v>16655</v>
      </c>
      <c r="B10916" t="str">
        <v>2017-08-23</v>
      </c>
      <c r="C10916" t="str">
        <v>Midday</v>
      </c>
      <c r="D10916">
        <v>17</v>
      </c>
      <c r="E10916" t="str">
        <f>IF(MOD(D10916,2)=0,"EVEN","ODD")</f>
        <v>ODD</v>
      </c>
      <c r="F10916" t="str">
        <f>IF(D10916&lt;=18,"LOW (1-18)","HIGH (19-36)")</f>
        <v>LOW (1-18)</v>
      </c>
      <c r="G10916">
        <f>INT((D10916-1)/6)+1</f>
        <v>3</v>
      </c>
      <c r="H10916">
        <f>MOD(D10916-1,6)+1</f>
        <v>5</v>
      </c>
      <c r="I10916">
        <f>37-D10916</f>
        <v>20</v>
      </c>
      <c r="J10916">
        <f>ABS(D10916-D10917)</f>
        <v>9</v>
      </c>
      <c r="K10916">
        <f>AVERAGE(D10916:D10920)</f>
        <v>17</v>
      </c>
      <c r="L10916">
        <f>AVERAGE(D10916:D10935)</f>
        <v>17</v>
      </c>
      <c r="M10916">
        <f>K10916-L10916</f>
        <v>0</v>
      </c>
      <c r="N10916" t="str">
        <f>IF(K10916&gt;L10916,"HIGH ZONE BIAS",IF(K10916&lt;L10916,"LOW ZONE BIAS","EQUILIBRIUM"))</f>
        <v>EQUILIBRIUM</v>
      </c>
    </row>
    <row r="10917">
      <c r="A10917">
        <v>16654</v>
      </c>
      <c r="B10917" t="str">
        <v>2017-08-23</v>
      </c>
      <c r="C10917" t="str">
        <v>Morning</v>
      </c>
      <c r="D10917">
        <v>26</v>
      </c>
      <c r="E10917" t="str">
        <f>IF(MOD(D10917,2)=0,"EVEN","ODD")</f>
        <v>EVEN</v>
      </c>
      <c r="F10917" t="str">
        <f>IF(D10917&lt;=18,"LOW (1-18)","HIGH (19-36)")</f>
        <v>HIGH (19-36)</v>
      </c>
      <c r="G10917">
        <f>INT((D10917-1)/6)+1</f>
        <v>5</v>
      </c>
      <c r="H10917">
        <f>MOD(D10917-1,6)+1</f>
        <v>2</v>
      </c>
      <c r="I10917">
        <f>37-D10917</f>
        <v>11</v>
      </c>
      <c r="J10917">
        <f>ABS(D10917-D10918)</f>
        <v>6</v>
      </c>
      <c r="K10917">
        <f>AVERAGE(D10917:D10921)</f>
        <v>26</v>
      </c>
      <c r="L10917">
        <f>AVERAGE(D10917:D10936)</f>
        <v>26</v>
      </c>
      <c r="M10917">
        <f>K10917-L10917</f>
        <v>0</v>
      </c>
      <c r="N10917" t="str">
        <f>IF(K10917&gt;L10917,"HIGH ZONE BIAS",IF(K10917&lt;L10917,"LOW ZONE BIAS","EQUILIBRIUM"))</f>
        <v>EQUILIBRIUM</v>
      </c>
    </row>
    <row r="10918">
      <c r="A10918">
        <v>16653</v>
      </c>
      <c r="B10918" t="str">
        <v>2017-08-22</v>
      </c>
      <c r="C10918" t="str">
        <v>Evening</v>
      </c>
      <c r="D10918">
        <v>20</v>
      </c>
      <c r="E10918" t="str">
        <f>IF(MOD(D10918,2)=0,"EVEN","ODD")</f>
        <v>EVEN</v>
      </c>
      <c r="F10918" t="str">
        <f>IF(D10918&lt;=18,"LOW (1-18)","HIGH (19-36)")</f>
        <v>HIGH (19-36)</v>
      </c>
      <c r="G10918">
        <f>INT((D10918-1)/6)+1</f>
        <v>4</v>
      </c>
      <c r="H10918">
        <f>MOD(D10918-1,6)+1</f>
        <v>2</v>
      </c>
      <c r="I10918">
        <f>37-D10918</f>
        <v>17</v>
      </c>
      <c r="J10918">
        <f>ABS(D10918-D10919)</f>
        <v>12</v>
      </c>
      <c r="K10918">
        <f>AVERAGE(D10918:D10922)</f>
        <v>20</v>
      </c>
      <c r="L10918">
        <f>AVERAGE(D10918:D10937)</f>
        <v>20</v>
      </c>
      <c r="M10918">
        <f>K10918-L10918</f>
        <v>0</v>
      </c>
      <c r="N10918" t="str">
        <f>IF(K10918&gt;L10918,"HIGH ZONE BIAS",IF(K10918&lt;L10918,"LOW ZONE BIAS","EQUILIBRIUM"))</f>
        <v>EQUILIBRIUM</v>
      </c>
    </row>
    <row r="10919">
      <c r="A10919">
        <v>16652</v>
      </c>
      <c r="B10919" t="str">
        <v>2017-08-22</v>
      </c>
      <c r="C10919" t="str">
        <v>Afternoon</v>
      </c>
      <c r="D10919">
        <v>8</v>
      </c>
      <c r="E10919" t="str">
        <f>IF(MOD(D10919,2)=0,"EVEN","ODD")</f>
        <v>EVEN</v>
      </c>
      <c r="F10919" t="str">
        <f>IF(D10919&lt;=18,"LOW (1-18)","HIGH (19-36)")</f>
        <v>LOW (1-18)</v>
      </c>
      <c r="G10919">
        <f>INT((D10919-1)/6)+1</f>
        <v>2</v>
      </c>
      <c r="H10919">
        <f>MOD(D10919-1,6)+1</f>
        <v>2</v>
      </c>
      <c r="I10919">
        <f>37-D10919</f>
        <v>29</v>
      </c>
      <c r="J10919">
        <f>ABS(D10919-D10920)</f>
        <v>20</v>
      </c>
      <c r="K10919">
        <f>AVERAGE(D10919:D10923)</f>
        <v>8</v>
      </c>
      <c r="L10919">
        <f>AVERAGE(D10919:D10938)</f>
        <v>8</v>
      </c>
      <c r="M10919">
        <f>K10919-L10919</f>
        <v>0</v>
      </c>
      <c r="N10919" t="str">
        <f>IF(K10919&gt;L10919,"HIGH ZONE BIAS",IF(K10919&lt;L10919,"LOW ZONE BIAS","EQUILIBRIUM"))</f>
        <v>EQUILIBRIUM</v>
      </c>
    </row>
    <row r="10920">
      <c r="A10920">
        <v>16651</v>
      </c>
      <c r="B10920" t="str">
        <v>2017-08-22</v>
      </c>
      <c r="C10920" t="str">
        <v>Midday</v>
      </c>
      <c r="D10920">
        <v>28</v>
      </c>
      <c r="E10920" t="str">
        <f>IF(MOD(D10920,2)=0,"EVEN","ODD")</f>
        <v>EVEN</v>
      </c>
      <c r="F10920" t="str">
        <f>IF(D10920&lt;=18,"LOW (1-18)","HIGH (19-36)")</f>
        <v>HIGH (19-36)</v>
      </c>
      <c r="G10920">
        <f>INT((D10920-1)/6)+1</f>
        <v>5</v>
      </c>
      <c r="H10920">
        <f>MOD(D10920-1,6)+1</f>
        <v>4</v>
      </c>
      <c r="I10920">
        <f>37-D10920</f>
        <v>9</v>
      </c>
      <c r="J10920">
        <f>ABS(D10920-D10921)</f>
        <v>0</v>
      </c>
      <c r="K10920">
        <f>AVERAGE(D10920:D10924)</f>
        <v>28</v>
      </c>
      <c r="L10920">
        <f>AVERAGE(D10920:D10939)</f>
        <v>28</v>
      </c>
      <c r="M10920">
        <f>K10920-L10920</f>
        <v>0</v>
      </c>
      <c r="N10920" t="str">
        <f>IF(K10920&gt;L10920,"HIGH ZONE BIAS",IF(K10920&lt;L10920,"LOW ZONE BIAS","EQUILIBRIUM"))</f>
        <v>EQUILIBRIUM</v>
      </c>
    </row>
    <row r="10921">
      <c r="A10921">
        <v>16650</v>
      </c>
      <c r="B10921" t="str">
        <v>2017-08-22</v>
      </c>
      <c r="C10921" t="str">
        <v>Morning</v>
      </c>
      <c r="D10921">
        <v>28</v>
      </c>
      <c r="E10921" t="str">
        <f>IF(MOD(D10921,2)=0,"EVEN","ODD")</f>
        <v>EVEN</v>
      </c>
      <c r="F10921" t="str">
        <f>IF(D10921&lt;=18,"LOW (1-18)","HIGH (19-36)")</f>
        <v>HIGH (19-36)</v>
      </c>
      <c r="G10921">
        <f>INT((D10921-1)/6)+1</f>
        <v>5</v>
      </c>
      <c r="H10921">
        <f>MOD(D10921-1,6)+1</f>
        <v>4</v>
      </c>
      <c r="I10921">
        <f>37-D10921</f>
        <v>9</v>
      </c>
      <c r="J10921">
        <f>ABS(D10921-D10922)</f>
        <v>3</v>
      </c>
      <c r="K10921">
        <f>AVERAGE(D10921:D10925)</f>
        <v>28</v>
      </c>
      <c r="L10921">
        <f>AVERAGE(D10921:D10940)</f>
        <v>28</v>
      </c>
      <c r="M10921">
        <f>K10921-L10921</f>
        <v>0</v>
      </c>
      <c r="N10921" t="str">
        <f>IF(K10921&gt;L10921,"HIGH ZONE BIAS",IF(K10921&lt;L10921,"LOW ZONE BIAS","EQUILIBRIUM"))</f>
        <v>EQUILIBRIUM</v>
      </c>
    </row>
    <row r="10922">
      <c r="A10922">
        <v>16649</v>
      </c>
      <c r="B10922" t="str">
        <v>2017-08-21</v>
      </c>
      <c r="C10922" t="str">
        <v>Evening</v>
      </c>
      <c r="D10922">
        <v>31</v>
      </c>
      <c r="E10922" t="str">
        <f>IF(MOD(D10922,2)=0,"EVEN","ODD")</f>
        <v>ODD</v>
      </c>
      <c r="F10922" t="str">
        <f>IF(D10922&lt;=18,"LOW (1-18)","HIGH (19-36)")</f>
        <v>HIGH (19-36)</v>
      </c>
      <c r="G10922">
        <f>INT((D10922-1)/6)+1</f>
        <v>6</v>
      </c>
      <c r="H10922">
        <f>MOD(D10922-1,6)+1</f>
        <v>1</v>
      </c>
      <c r="I10922">
        <f>37-D10922</f>
        <v>6</v>
      </c>
      <c r="J10922">
        <f>ABS(D10922-D10923)</f>
        <v>3</v>
      </c>
      <c r="K10922">
        <f>AVERAGE(D10922:D10926)</f>
        <v>31</v>
      </c>
      <c r="L10922">
        <f>AVERAGE(D10922:D10941)</f>
        <v>31</v>
      </c>
      <c r="M10922">
        <f>K10922-L10922</f>
        <v>0</v>
      </c>
      <c r="N10922" t="str">
        <f>IF(K10922&gt;L10922,"HIGH ZONE BIAS",IF(K10922&lt;L10922,"LOW ZONE BIAS","EQUILIBRIUM"))</f>
        <v>EQUILIBRIUM</v>
      </c>
    </row>
    <row r="10923">
      <c r="A10923">
        <v>16648</v>
      </c>
      <c r="B10923" t="str">
        <v>2017-08-21</v>
      </c>
      <c r="C10923" t="str">
        <v>Afternoon</v>
      </c>
      <c r="D10923">
        <v>28</v>
      </c>
      <c r="E10923" t="str">
        <f>IF(MOD(D10923,2)=0,"EVEN","ODD")</f>
        <v>EVEN</v>
      </c>
      <c r="F10923" t="str">
        <f>IF(D10923&lt;=18,"LOW (1-18)","HIGH (19-36)")</f>
        <v>HIGH (19-36)</v>
      </c>
      <c r="G10923">
        <f>INT((D10923-1)/6)+1</f>
        <v>5</v>
      </c>
      <c r="H10923">
        <f>MOD(D10923-1,6)+1</f>
        <v>4</v>
      </c>
      <c r="I10923">
        <f>37-D10923</f>
        <v>9</v>
      </c>
      <c r="J10923">
        <f>ABS(D10923-D10924)</f>
        <v>8</v>
      </c>
      <c r="K10923">
        <f>AVERAGE(D10923:D10927)</f>
        <v>28</v>
      </c>
      <c r="L10923">
        <f>AVERAGE(D10923:D10942)</f>
        <v>28</v>
      </c>
      <c r="M10923">
        <f>K10923-L10923</f>
        <v>0</v>
      </c>
      <c r="N10923" t="str">
        <f>IF(K10923&gt;L10923,"HIGH ZONE BIAS",IF(K10923&lt;L10923,"LOW ZONE BIAS","EQUILIBRIUM"))</f>
        <v>EQUILIBRIUM</v>
      </c>
    </row>
    <row r="10924">
      <c r="A10924">
        <v>16647</v>
      </c>
      <c r="B10924" t="str">
        <v>2017-08-21</v>
      </c>
      <c r="C10924" t="str">
        <v>Midday</v>
      </c>
      <c r="D10924">
        <v>20</v>
      </c>
      <c r="E10924" t="str">
        <f>IF(MOD(D10924,2)=0,"EVEN","ODD")</f>
        <v>EVEN</v>
      </c>
      <c r="F10924" t="str">
        <f>IF(D10924&lt;=18,"LOW (1-18)","HIGH (19-36)")</f>
        <v>HIGH (19-36)</v>
      </c>
      <c r="G10924">
        <f>INT((D10924-1)/6)+1</f>
        <v>4</v>
      </c>
      <c r="H10924">
        <f>MOD(D10924-1,6)+1</f>
        <v>2</v>
      </c>
      <c r="I10924">
        <f>37-D10924</f>
        <v>17</v>
      </c>
      <c r="J10924">
        <f>ABS(D10924-D10925)</f>
        <v>1</v>
      </c>
      <c r="K10924">
        <f>AVERAGE(D10924:D10928)</f>
        <v>20</v>
      </c>
      <c r="L10924">
        <f>AVERAGE(D10924:D10943)</f>
        <v>20</v>
      </c>
      <c r="M10924">
        <f>K10924-L10924</f>
        <v>0</v>
      </c>
      <c r="N10924" t="str">
        <f>IF(K10924&gt;L10924,"HIGH ZONE BIAS",IF(K10924&lt;L10924,"LOW ZONE BIAS","EQUILIBRIUM"))</f>
        <v>EQUILIBRIUM</v>
      </c>
    </row>
    <row r="10925">
      <c r="A10925">
        <v>16646</v>
      </c>
      <c r="B10925" t="str">
        <v>2017-08-21</v>
      </c>
      <c r="C10925" t="str">
        <v>Morning</v>
      </c>
      <c r="D10925">
        <v>21</v>
      </c>
      <c r="E10925" t="str">
        <f>IF(MOD(D10925,2)=0,"EVEN","ODD")</f>
        <v>ODD</v>
      </c>
      <c r="F10925" t="str">
        <f>IF(D10925&lt;=18,"LOW (1-18)","HIGH (19-36)")</f>
        <v>HIGH (19-36)</v>
      </c>
      <c r="G10925">
        <f>INT((D10925-1)/6)+1</f>
        <v>4</v>
      </c>
      <c r="H10925">
        <f>MOD(D10925-1,6)+1</f>
        <v>3</v>
      </c>
      <c r="I10925">
        <f>37-D10925</f>
        <v>16</v>
      </c>
      <c r="J10925">
        <f>ABS(D10925-D10926)</f>
        <v>15</v>
      </c>
      <c r="K10925">
        <f>AVERAGE(D10925:D10929)</f>
        <v>21</v>
      </c>
      <c r="L10925">
        <f>AVERAGE(D10925:D10944)</f>
        <v>21</v>
      </c>
      <c r="M10925">
        <f>K10925-L10925</f>
        <v>0</v>
      </c>
      <c r="N10925" t="str">
        <f>IF(K10925&gt;L10925,"HIGH ZONE BIAS",IF(K10925&lt;L10925,"LOW ZONE BIAS","EQUILIBRIUM"))</f>
        <v>EQUILIBRIUM</v>
      </c>
    </row>
    <row r="10926">
      <c r="A10926">
        <v>16645</v>
      </c>
      <c r="B10926" t="str">
        <v>2017-08-19</v>
      </c>
      <c r="C10926" t="str">
        <v>Evening</v>
      </c>
      <c r="D10926">
        <v>36</v>
      </c>
      <c r="E10926" t="str">
        <f>IF(MOD(D10926,2)=0,"EVEN","ODD")</f>
        <v>EVEN</v>
      </c>
      <c r="F10926" t="str">
        <f>IF(D10926&lt;=18,"LOW (1-18)","HIGH (19-36)")</f>
        <v>HIGH (19-36)</v>
      </c>
      <c r="G10926">
        <f>INT((D10926-1)/6)+1</f>
        <v>6</v>
      </c>
      <c r="H10926">
        <f>MOD(D10926-1,6)+1</f>
        <v>6</v>
      </c>
      <c r="I10926">
        <f>37-D10926</f>
        <v>1</v>
      </c>
      <c r="J10926">
        <f>ABS(D10926-D10927)</f>
        <v>23</v>
      </c>
      <c r="K10926">
        <f>AVERAGE(D10926:D10930)</f>
        <v>36</v>
      </c>
      <c r="L10926">
        <f>AVERAGE(D10926:D10945)</f>
        <v>36</v>
      </c>
      <c r="M10926">
        <f>K10926-L10926</f>
        <v>0</v>
      </c>
      <c r="N10926" t="str">
        <f>IF(K10926&gt;L10926,"HIGH ZONE BIAS",IF(K10926&lt;L10926,"LOW ZONE BIAS","EQUILIBRIUM"))</f>
        <v>EQUILIBRIUM</v>
      </c>
    </row>
    <row r="10927">
      <c r="A10927">
        <v>16644</v>
      </c>
      <c r="B10927" t="str">
        <v>2017-08-19</v>
      </c>
      <c r="C10927" t="str">
        <v>Afternoon</v>
      </c>
      <c r="D10927">
        <v>13</v>
      </c>
      <c r="E10927" t="str">
        <f>IF(MOD(D10927,2)=0,"EVEN","ODD")</f>
        <v>ODD</v>
      </c>
      <c r="F10927" t="str">
        <f>IF(D10927&lt;=18,"LOW (1-18)","HIGH (19-36)")</f>
        <v>LOW (1-18)</v>
      </c>
      <c r="G10927">
        <f>INT((D10927-1)/6)+1</f>
        <v>3</v>
      </c>
      <c r="H10927">
        <f>MOD(D10927-1,6)+1</f>
        <v>1</v>
      </c>
      <c r="I10927">
        <f>37-D10927</f>
        <v>24</v>
      </c>
      <c r="J10927">
        <f>ABS(D10927-D10928)</f>
        <v>3</v>
      </c>
      <c r="K10927">
        <f>AVERAGE(D10927:D10931)</f>
        <v>13</v>
      </c>
      <c r="L10927">
        <f>AVERAGE(D10927:D10946)</f>
        <v>13</v>
      </c>
      <c r="M10927">
        <f>K10927-L10927</f>
        <v>0</v>
      </c>
      <c r="N10927" t="str">
        <f>IF(K10927&gt;L10927,"HIGH ZONE BIAS",IF(K10927&lt;L10927,"LOW ZONE BIAS","EQUILIBRIUM"))</f>
        <v>EQUILIBRIUM</v>
      </c>
    </row>
    <row r="10928">
      <c r="A10928">
        <v>16643</v>
      </c>
      <c r="B10928" t="str">
        <v>2017-08-19</v>
      </c>
      <c r="C10928" t="str">
        <v>Midday</v>
      </c>
      <c r="D10928">
        <v>10</v>
      </c>
      <c r="E10928" t="str">
        <f>IF(MOD(D10928,2)=0,"EVEN","ODD")</f>
        <v>EVEN</v>
      </c>
      <c r="F10928" t="str">
        <f>IF(D10928&lt;=18,"LOW (1-18)","HIGH (19-36)")</f>
        <v>LOW (1-18)</v>
      </c>
      <c r="G10928">
        <f>INT((D10928-1)/6)+1</f>
        <v>2</v>
      </c>
      <c r="H10928">
        <f>MOD(D10928-1,6)+1</f>
        <v>4</v>
      </c>
      <c r="I10928">
        <f>37-D10928</f>
        <v>27</v>
      </c>
      <c r="J10928">
        <f>ABS(D10928-D10929)</f>
        <v>10</v>
      </c>
      <c r="K10928">
        <f>AVERAGE(D10928:D10932)</f>
        <v>10</v>
      </c>
      <c r="L10928">
        <f>AVERAGE(D10928:D10947)</f>
        <v>10</v>
      </c>
      <c r="M10928">
        <f>K10928-L10928</f>
        <v>0</v>
      </c>
      <c r="N10928" t="str">
        <f>IF(K10928&gt;L10928,"HIGH ZONE BIAS",IF(K10928&lt;L10928,"LOW ZONE BIAS","EQUILIBRIUM"))</f>
        <v>EQUILIBRIUM</v>
      </c>
    </row>
    <row r="10929">
      <c r="A10929">
        <v>16642</v>
      </c>
      <c r="B10929" t="str">
        <v>2017-08-19</v>
      </c>
      <c r="C10929" t="str">
        <v>Morning</v>
      </c>
      <c r="D10929">
        <v>20</v>
      </c>
      <c r="E10929" t="str">
        <f>IF(MOD(D10929,2)=0,"EVEN","ODD")</f>
        <v>EVEN</v>
      </c>
      <c r="F10929" t="str">
        <f>IF(D10929&lt;=18,"LOW (1-18)","HIGH (19-36)")</f>
        <v>HIGH (19-36)</v>
      </c>
      <c r="G10929">
        <f>INT((D10929-1)/6)+1</f>
        <v>4</v>
      </c>
      <c r="H10929">
        <f>MOD(D10929-1,6)+1</f>
        <v>2</v>
      </c>
      <c r="I10929">
        <f>37-D10929</f>
        <v>17</v>
      </c>
      <c r="J10929">
        <f>ABS(D10929-D10930)</f>
        <v>5</v>
      </c>
      <c r="K10929">
        <f>AVERAGE(D10929:D10933)</f>
        <v>20</v>
      </c>
      <c r="L10929">
        <f>AVERAGE(D10929:D10948)</f>
        <v>20</v>
      </c>
      <c r="M10929">
        <f>K10929-L10929</f>
        <v>0</v>
      </c>
      <c r="N10929" t="str">
        <f>IF(K10929&gt;L10929,"HIGH ZONE BIAS",IF(K10929&lt;L10929,"LOW ZONE BIAS","EQUILIBRIUM"))</f>
        <v>EQUILIBRIUM</v>
      </c>
    </row>
    <row r="10930">
      <c r="A10930">
        <v>16641</v>
      </c>
      <c r="B10930" t="str">
        <v>2017-08-18</v>
      </c>
      <c r="C10930" t="str">
        <v>Evening</v>
      </c>
      <c r="D10930">
        <v>25</v>
      </c>
      <c r="E10930" t="str">
        <f>IF(MOD(D10930,2)=0,"EVEN","ODD")</f>
        <v>ODD</v>
      </c>
      <c r="F10930" t="str">
        <f>IF(D10930&lt;=18,"LOW (1-18)","HIGH (19-36)")</f>
        <v>HIGH (19-36)</v>
      </c>
      <c r="G10930">
        <f>INT((D10930-1)/6)+1</f>
        <v>5</v>
      </c>
      <c r="H10930">
        <f>MOD(D10930-1,6)+1</f>
        <v>1</v>
      </c>
      <c r="I10930">
        <f>37-D10930</f>
        <v>12</v>
      </c>
      <c r="J10930">
        <f>ABS(D10930-D10931)</f>
        <v>11</v>
      </c>
      <c r="K10930">
        <f>AVERAGE(D10930:D10934)</f>
        <v>25</v>
      </c>
      <c r="L10930">
        <f>AVERAGE(D10930:D10949)</f>
        <v>25</v>
      </c>
      <c r="M10930">
        <f>K10930-L10930</f>
        <v>0</v>
      </c>
      <c r="N10930" t="str">
        <f>IF(K10930&gt;L10930,"HIGH ZONE BIAS",IF(K10930&lt;L10930,"LOW ZONE BIAS","EQUILIBRIUM"))</f>
        <v>EQUILIBRIUM</v>
      </c>
    </row>
    <row r="10931">
      <c r="A10931">
        <v>16640</v>
      </c>
      <c r="B10931" t="str">
        <v>2017-08-18</v>
      </c>
      <c r="C10931" t="str">
        <v>Afternoon</v>
      </c>
      <c r="D10931">
        <v>36</v>
      </c>
      <c r="E10931" t="str">
        <f>IF(MOD(D10931,2)=0,"EVEN","ODD")</f>
        <v>EVEN</v>
      </c>
      <c r="F10931" t="str">
        <f>IF(D10931&lt;=18,"LOW (1-18)","HIGH (19-36)")</f>
        <v>HIGH (19-36)</v>
      </c>
      <c r="G10931">
        <f>INT((D10931-1)/6)+1</f>
        <v>6</v>
      </c>
      <c r="H10931">
        <f>MOD(D10931-1,6)+1</f>
        <v>6</v>
      </c>
      <c r="I10931">
        <f>37-D10931</f>
        <v>1</v>
      </c>
      <c r="J10931">
        <f>ABS(D10931-D10932)</f>
        <v>4</v>
      </c>
      <c r="K10931">
        <f>AVERAGE(D10931:D10935)</f>
        <v>36</v>
      </c>
      <c r="L10931">
        <f>AVERAGE(D10931:D10950)</f>
        <v>36</v>
      </c>
      <c r="M10931">
        <f>K10931-L10931</f>
        <v>0</v>
      </c>
      <c r="N10931" t="str">
        <f>IF(K10931&gt;L10931,"HIGH ZONE BIAS",IF(K10931&lt;L10931,"LOW ZONE BIAS","EQUILIBRIUM"))</f>
        <v>EQUILIBRIUM</v>
      </c>
    </row>
    <row r="10932">
      <c r="A10932">
        <v>16639</v>
      </c>
      <c r="B10932" t="str">
        <v>2017-08-18</v>
      </c>
      <c r="C10932" t="str">
        <v>Midday</v>
      </c>
      <c r="D10932">
        <v>32</v>
      </c>
      <c r="E10932" t="str">
        <f>IF(MOD(D10932,2)=0,"EVEN","ODD")</f>
        <v>EVEN</v>
      </c>
      <c r="F10932" t="str">
        <f>IF(D10932&lt;=18,"LOW (1-18)","HIGH (19-36)")</f>
        <v>HIGH (19-36)</v>
      </c>
      <c r="G10932">
        <f>INT((D10932-1)/6)+1</f>
        <v>6</v>
      </c>
      <c r="H10932">
        <f>MOD(D10932-1,6)+1</f>
        <v>2</v>
      </c>
      <c r="I10932">
        <f>37-D10932</f>
        <v>5</v>
      </c>
      <c r="J10932">
        <f>ABS(D10932-D10933)</f>
        <v>9</v>
      </c>
      <c r="K10932">
        <f>AVERAGE(D10932:D10936)</f>
        <v>32</v>
      </c>
      <c r="L10932">
        <f>AVERAGE(D10932:D10951)</f>
        <v>32</v>
      </c>
      <c r="M10932">
        <f>K10932-L10932</f>
        <v>0</v>
      </c>
      <c r="N10932" t="str">
        <f>IF(K10932&gt;L10932,"HIGH ZONE BIAS",IF(K10932&lt;L10932,"LOW ZONE BIAS","EQUILIBRIUM"))</f>
        <v>EQUILIBRIUM</v>
      </c>
    </row>
    <row r="10933">
      <c r="A10933">
        <v>16638</v>
      </c>
      <c r="B10933" t="str">
        <v>2017-08-18</v>
      </c>
      <c r="C10933" t="str">
        <v>Morning</v>
      </c>
      <c r="D10933">
        <v>23</v>
      </c>
      <c r="E10933" t="str">
        <f>IF(MOD(D10933,2)=0,"EVEN","ODD")</f>
        <v>ODD</v>
      </c>
      <c r="F10933" t="str">
        <f>IF(D10933&lt;=18,"LOW (1-18)","HIGH (19-36)")</f>
        <v>HIGH (19-36)</v>
      </c>
      <c r="G10933">
        <f>INT((D10933-1)/6)+1</f>
        <v>4</v>
      </c>
      <c r="H10933">
        <f>MOD(D10933-1,6)+1</f>
        <v>5</v>
      </c>
      <c r="I10933">
        <f>37-D10933</f>
        <v>14</v>
      </c>
      <c r="J10933">
        <f>ABS(D10933-D10934)</f>
        <v>13</v>
      </c>
      <c r="K10933">
        <f>AVERAGE(D10933:D10937)</f>
        <v>23</v>
      </c>
      <c r="L10933">
        <f>AVERAGE(D10933:D10952)</f>
        <v>23</v>
      </c>
      <c r="M10933">
        <f>K10933-L10933</f>
        <v>0</v>
      </c>
      <c r="N10933" t="str">
        <f>IF(K10933&gt;L10933,"HIGH ZONE BIAS",IF(K10933&lt;L10933,"LOW ZONE BIAS","EQUILIBRIUM"))</f>
        <v>EQUILIBRIUM</v>
      </c>
    </row>
    <row r="10934">
      <c r="A10934">
        <v>16637</v>
      </c>
      <c r="B10934" t="str">
        <v>2017-08-17</v>
      </c>
      <c r="C10934" t="str">
        <v>Evening</v>
      </c>
      <c r="D10934">
        <v>36</v>
      </c>
      <c r="E10934" t="str">
        <f>IF(MOD(D10934,2)=0,"EVEN","ODD")</f>
        <v>EVEN</v>
      </c>
      <c r="F10934" t="str">
        <f>IF(D10934&lt;=18,"LOW (1-18)","HIGH (19-36)")</f>
        <v>HIGH (19-36)</v>
      </c>
      <c r="G10934">
        <f>INT((D10934-1)/6)+1</f>
        <v>6</v>
      </c>
      <c r="H10934">
        <f>MOD(D10934-1,6)+1</f>
        <v>6</v>
      </c>
      <c r="I10934">
        <f>37-D10934</f>
        <v>1</v>
      </c>
      <c r="J10934">
        <f>ABS(D10934-D10935)</f>
        <v>18</v>
      </c>
      <c r="K10934">
        <f>AVERAGE(D10934:D10938)</f>
        <v>36</v>
      </c>
      <c r="L10934">
        <f>AVERAGE(D10934:D10953)</f>
        <v>36</v>
      </c>
      <c r="M10934">
        <f>K10934-L10934</f>
        <v>0</v>
      </c>
      <c r="N10934" t="str">
        <f>IF(K10934&gt;L10934,"HIGH ZONE BIAS",IF(K10934&lt;L10934,"LOW ZONE BIAS","EQUILIBRIUM"))</f>
        <v>EQUILIBRIUM</v>
      </c>
    </row>
    <row r="10935">
      <c r="A10935">
        <v>16636</v>
      </c>
      <c r="B10935" t="str">
        <v>2017-08-17</v>
      </c>
      <c r="C10935" t="str">
        <v>Afternoon</v>
      </c>
      <c r="D10935">
        <v>18</v>
      </c>
      <c r="E10935" t="str">
        <f>IF(MOD(D10935,2)=0,"EVEN","ODD")</f>
        <v>EVEN</v>
      </c>
      <c r="F10935" t="str">
        <f>IF(D10935&lt;=18,"LOW (1-18)","HIGH (19-36)")</f>
        <v>LOW (1-18)</v>
      </c>
      <c r="G10935">
        <f>INT((D10935-1)/6)+1</f>
        <v>3</v>
      </c>
      <c r="H10935">
        <f>MOD(D10935-1,6)+1</f>
        <v>6</v>
      </c>
      <c r="I10935">
        <f>37-D10935</f>
        <v>19</v>
      </c>
      <c r="J10935">
        <f>ABS(D10935-D10936)</f>
        <v>14</v>
      </c>
      <c r="K10935">
        <f>AVERAGE(D10935:D10939)</f>
        <v>18</v>
      </c>
      <c r="L10935">
        <f>AVERAGE(D10935:D10954)</f>
        <v>18</v>
      </c>
      <c r="M10935">
        <f>K10935-L10935</f>
        <v>0</v>
      </c>
      <c r="N10935" t="str">
        <f>IF(K10935&gt;L10935,"HIGH ZONE BIAS",IF(K10935&lt;L10935,"LOW ZONE BIAS","EQUILIBRIUM"))</f>
        <v>EQUILIBRIUM</v>
      </c>
    </row>
    <row r="10936">
      <c r="A10936">
        <v>16635</v>
      </c>
      <c r="B10936" t="str">
        <v>2017-08-17</v>
      </c>
      <c r="C10936" t="str">
        <v>Midday</v>
      </c>
      <c r="D10936">
        <v>4</v>
      </c>
      <c r="E10936" t="str">
        <f>IF(MOD(D10936,2)=0,"EVEN","ODD")</f>
        <v>EVEN</v>
      </c>
      <c r="F10936" t="str">
        <f>IF(D10936&lt;=18,"LOW (1-18)","HIGH (19-36)")</f>
        <v>LOW (1-18)</v>
      </c>
      <c r="G10936">
        <f>INT((D10936-1)/6)+1</f>
        <v>1</v>
      </c>
      <c r="H10936">
        <f>MOD(D10936-1,6)+1</f>
        <v>4</v>
      </c>
      <c r="I10936">
        <f>37-D10936</f>
        <v>33</v>
      </c>
      <c r="J10936">
        <f>ABS(D10936-D10937)</f>
        <v>1</v>
      </c>
      <c r="K10936">
        <f>AVERAGE(D10936:D10940)</f>
        <v>4</v>
      </c>
      <c r="L10936">
        <f>AVERAGE(D10936:D10955)</f>
        <v>4</v>
      </c>
      <c r="M10936">
        <f>K10936-L10936</f>
        <v>0</v>
      </c>
      <c r="N10936" t="str">
        <f>IF(K10936&gt;L10936,"HIGH ZONE BIAS",IF(K10936&lt;L10936,"LOW ZONE BIAS","EQUILIBRIUM"))</f>
        <v>EQUILIBRIUM</v>
      </c>
    </row>
    <row r="10937">
      <c r="A10937">
        <v>16634</v>
      </c>
      <c r="B10937" t="str">
        <v>2017-08-17</v>
      </c>
      <c r="C10937" t="str">
        <v>Morning</v>
      </c>
      <c r="D10937">
        <v>3</v>
      </c>
      <c r="E10937" t="str">
        <f>IF(MOD(D10937,2)=0,"EVEN","ODD")</f>
        <v>ODD</v>
      </c>
      <c r="F10937" t="str">
        <f>IF(D10937&lt;=18,"LOW (1-18)","HIGH (19-36)")</f>
        <v>LOW (1-18)</v>
      </c>
      <c r="G10937">
        <f>INT((D10937-1)/6)+1</f>
        <v>1</v>
      </c>
      <c r="H10937">
        <f>MOD(D10937-1,6)+1</f>
        <v>3</v>
      </c>
      <c r="I10937">
        <f>37-D10937</f>
        <v>34</v>
      </c>
      <c r="J10937">
        <f>ABS(D10937-D10938)</f>
        <v>1</v>
      </c>
      <c r="K10937">
        <f>AVERAGE(D10937:D10941)</f>
        <v>3</v>
      </c>
      <c r="L10937">
        <f>AVERAGE(D10937:D10956)</f>
        <v>3</v>
      </c>
      <c r="M10937">
        <f>K10937-L10937</f>
        <v>0</v>
      </c>
      <c r="N10937" t="str">
        <f>IF(K10937&gt;L10937,"HIGH ZONE BIAS",IF(K10937&lt;L10937,"LOW ZONE BIAS","EQUILIBRIUM"))</f>
        <v>EQUILIBRIUM</v>
      </c>
    </row>
    <row r="10938">
      <c r="A10938">
        <v>16633</v>
      </c>
      <c r="B10938" t="str">
        <v>2017-08-16</v>
      </c>
      <c r="C10938" t="str">
        <v>Evening</v>
      </c>
      <c r="D10938">
        <v>2</v>
      </c>
      <c r="E10938" t="str">
        <f>IF(MOD(D10938,2)=0,"EVEN","ODD")</f>
        <v>EVEN</v>
      </c>
      <c r="F10938" t="str">
        <f>IF(D10938&lt;=18,"LOW (1-18)","HIGH (19-36)")</f>
        <v>LOW (1-18)</v>
      </c>
      <c r="G10938">
        <f>INT((D10938-1)/6)+1</f>
        <v>1</v>
      </c>
      <c r="H10938">
        <f>MOD(D10938-1,6)+1</f>
        <v>2</v>
      </c>
      <c r="I10938">
        <f>37-D10938</f>
        <v>35</v>
      </c>
      <c r="J10938">
        <f>ABS(D10938-D10939)</f>
        <v>9</v>
      </c>
      <c r="K10938">
        <f>AVERAGE(D10938:D10942)</f>
        <v>2</v>
      </c>
      <c r="L10938">
        <f>AVERAGE(D10938:D10957)</f>
        <v>2</v>
      </c>
      <c r="M10938">
        <f>K10938-L10938</f>
        <v>0</v>
      </c>
      <c r="N10938" t="str">
        <f>IF(K10938&gt;L10938,"HIGH ZONE BIAS",IF(K10938&lt;L10938,"LOW ZONE BIAS","EQUILIBRIUM"))</f>
        <v>EQUILIBRIUM</v>
      </c>
    </row>
    <row r="10939">
      <c r="A10939">
        <v>16632</v>
      </c>
      <c r="B10939" t="str">
        <v>2017-08-16</v>
      </c>
      <c r="C10939" t="str">
        <v>Afternoon</v>
      </c>
      <c r="D10939">
        <v>11</v>
      </c>
      <c r="E10939" t="str">
        <f>IF(MOD(D10939,2)=0,"EVEN","ODD")</f>
        <v>ODD</v>
      </c>
      <c r="F10939" t="str">
        <f>IF(D10939&lt;=18,"LOW (1-18)","HIGH (19-36)")</f>
        <v>LOW (1-18)</v>
      </c>
      <c r="G10939">
        <f>INT((D10939-1)/6)+1</f>
        <v>2</v>
      </c>
      <c r="H10939">
        <f>MOD(D10939-1,6)+1</f>
        <v>5</v>
      </c>
      <c r="I10939">
        <f>37-D10939</f>
        <v>26</v>
      </c>
      <c r="J10939">
        <f>ABS(D10939-D10940)</f>
        <v>14</v>
      </c>
      <c r="K10939">
        <f>AVERAGE(D10939:D10943)</f>
        <v>11</v>
      </c>
      <c r="L10939">
        <f>AVERAGE(D10939:D10958)</f>
        <v>11</v>
      </c>
      <c r="M10939">
        <f>K10939-L10939</f>
        <v>0</v>
      </c>
      <c r="N10939" t="str">
        <f>IF(K10939&gt;L10939,"HIGH ZONE BIAS",IF(K10939&lt;L10939,"LOW ZONE BIAS","EQUILIBRIUM"))</f>
        <v>EQUILIBRIUM</v>
      </c>
    </row>
    <row r="10940">
      <c r="A10940">
        <v>16631</v>
      </c>
      <c r="B10940" t="str">
        <v>2017-08-16</v>
      </c>
      <c r="C10940" t="str">
        <v>Midday</v>
      </c>
      <c r="D10940">
        <v>25</v>
      </c>
      <c r="E10940" t="str">
        <f>IF(MOD(D10940,2)=0,"EVEN","ODD")</f>
        <v>ODD</v>
      </c>
      <c r="F10940" t="str">
        <f>IF(D10940&lt;=18,"LOW (1-18)","HIGH (19-36)")</f>
        <v>HIGH (19-36)</v>
      </c>
      <c r="G10940">
        <f>INT((D10940-1)/6)+1</f>
        <v>5</v>
      </c>
      <c r="H10940">
        <f>MOD(D10940-1,6)+1</f>
        <v>1</v>
      </c>
      <c r="I10940">
        <f>37-D10940</f>
        <v>12</v>
      </c>
      <c r="J10940">
        <f>ABS(D10940-D10941)</f>
        <v>5</v>
      </c>
      <c r="K10940">
        <f>AVERAGE(D10940:D10944)</f>
        <v>25</v>
      </c>
      <c r="L10940">
        <f>AVERAGE(D10940:D10959)</f>
        <v>25</v>
      </c>
      <c r="M10940">
        <f>K10940-L10940</f>
        <v>0</v>
      </c>
      <c r="N10940" t="str">
        <f>IF(K10940&gt;L10940,"HIGH ZONE BIAS",IF(K10940&lt;L10940,"LOW ZONE BIAS","EQUILIBRIUM"))</f>
        <v>EQUILIBRIUM</v>
      </c>
    </row>
    <row r="10941">
      <c r="A10941">
        <v>16630</v>
      </c>
      <c r="B10941" t="str">
        <v>2017-08-16</v>
      </c>
      <c r="C10941" t="str">
        <v>Morning</v>
      </c>
      <c r="D10941">
        <v>30</v>
      </c>
      <c r="E10941" t="str">
        <f>IF(MOD(D10941,2)=0,"EVEN","ODD")</f>
        <v>EVEN</v>
      </c>
      <c r="F10941" t="str">
        <f>IF(D10941&lt;=18,"LOW (1-18)","HIGH (19-36)")</f>
        <v>HIGH (19-36)</v>
      </c>
      <c r="G10941">
        <f>INT((D10941-1)/6)+1</f>
        <v>5</v>
      </c>
      <c r="H10941">
        <f>MOD(D10941-1,6)+1</f>
        <v>6</v>
      </c>
      <c r="I10941">
        <f>37-D10941</f>
        <v>7</v>
      </c>
      <c r="J10941">
        <f>ABS(D10941-D10942)</f>
        <v>10</v>
      </c>
      <c r="K10941">
        <f>AVERAGE(D10941:D10945)</f>
        <v>30</v>
      </c>
      <c r="L10941">
        <f>AVERAGE(D10941:D10960)</f>
        <v>30</v>
      </c>
      <c r="M10941">
        <f>K10941-L10941</f>
        <v>0</v>
      </c>
      <c r="N10941" t="str">
        <f>IF(K10941&gt;L10941,"HIGH ZONE BIAS",IF(K10941&lt;L10941,"LOW ZONE BIAS","EQUILIBRIUM"))</f>
        <v>EQUILIBRIUM</v>
      </c>
    </row>
    <row r="10942">
      <c r="A10942">
        <v>16629</v>
      </c>
      <c r="B10942" t="str">
        <v>2017-08-15</v>
      </c>
      <c r="C10942" t="str">
        <v>Evening</v>
      </c>
      <c r="D10942">
        <v>20</v>
      </c>
      <c r="E10942" t="str">
        <f>IF(MOD(D10942,2)=0,"EVEN","ODD")</f>
        <v>EVEN</v>
      </c>
      <c r="F10942" t="str">
        <f>IF(D10942&lt;=18,"LOW (1-18)","HIGH (19-36)")</f>
        <v>HIGH (19-36)</v>
      </c>
      <c r="G10942">
        <f>INT((D10942-1)/6)+1</f>
        <v>4</v>
      </c>
      <c r="H10942">
        <f>MOD(D10942-1,6)+1</f>
        <v>2</v>
      </c>
      <c r="I10942">
        <f>37-D10942</f>
        <v>17</v>
      </c>
      <c r="J10942">
        <f>ABS(D10942-D10943)</f>
        <v>12</v>
      </c>
      <c r="K10942">
        <f>AVERAGE(D10942:D10946)</f>
        <v>20</v>
      </c>
      <c r="L10942">
        <f>AVERAGE(D10942:D10961)</f>
        <v>20</v>
      </c>
      <c r="M10942">
        <f>K10942-L10942</f>
        <v>0</v>
      </c>
      <c r="N10942" t="str">
        <f>IF(K10942&gt;L10942,"HIGH ZONE BIAS",IF(K10942&lt;L10942,"LOW ZONE BIAS","EQUILIBRIUM"))</f>
        <v>EQUILIBRIUM</v>
      </c>
    </row>
    <row r="10943">
      <c r="A10943">
        <v>16628</v>
      </c>
      <c r="B10943" t="str">
        <v>2017-08-15</v>
      </c>
      <c r="C10943" t="str">
        <v>Afternoon</v>
      </c>
      <c r="D10943">
        <v>8</v>
      </c>
      <c r="E10943" t="str">
        <f>IF(MOD(D10943,2)=0,"EVEN","ODD")</f>
        <v>EVEN</v>
      </c>
      <c r="F10943" t="str">
        <f>IF(D10943&lt;=18,"LOW (1-18)","HIGH (19-36)")</f>
        <v>LOW (1-18)</v>
      </c>
      <c r="G10943">
        <f>INT((D10943-1)/6)+1</f>
        <v>2</v>
      </c>
      <c r="H10943">
        <f>MOD(D10943-1,6)+1</f>
        <v>2</v>
      </c>
      <c r="I10943">
        <f>37-D10943</f>
        <v>29</v>
      </c>
      <c r="J10943">
        <f>ABS(D10943-D10944)</f>
        <v>20</v>
      </c>
      <c r="K10943">
        <f>AVERAGE(D10943:D10947)</f>
        <v>8</v>
      </c>
      <c r="L10943">
        <f>AVERAGE(D10943:D10962)</f>
        <v>8</v>
      </c>
      <c r="M10943">
        <f>K10943-L10943</f>
        <v>0</v>
      </c>
      <c r="N10943" t="str">
        <f>IF(K10943&gt;L10943,"HIGH ZONE BIAS",IF(K10943&lt;L10943,"LOW ZONE BIAS","EQUILIBRIUM"))</f>
        <v>EQUILIBRIUM</v>
      </c>
    </row>
    <row r="10944">
      <c r="A10944">
        <v>16627</v>
      </c>
      <c r="B10944" t="str">
        <v>2017-08-15</v>
      </c>
      <c r="C10944" t="str">
        <v>Midday</v>
      </c>
      <c r="D10944">
        <v>28</v>
      </c>
      <c r="E10944" t="str">
        <f>IF(MOD(D10944,2)=0,"EVEN","ODD")</f>
        <v>EVEN</v>
      </c>
      <c r="F10944" t="str">
        <f>IF(D10944&lt;=18,"LOW (1-18)","HIGH (19-36)")</f>
        <v>HIGH (19-36)</v>
      </c>
      <c r="G10944">
        <f>INT((D10944-1)/6)+1</f>
        <v>5</v>
      </c>
      <c r="H10944">
        <f>MOD(D10944-1,6)+1</f>
        <v>4</v>
      </c>
      <c r="I10944">
        <f>37-D10944</f>
        <v>9</v>
      </c>
      <c r="J10944">
        <f>ABS(D10944-D10945)</f>
        <v>23</v>
      </c>
      <c r="K10944">
        <f>AVERAGE(D10944:D10948)</f>
        <v>28</v>
      </c>
      <c r="L10944">
        <f>AVERAGE(D10944:D10963)</f>
        <v>28</v>
      </c>
      <c r="M10944">
        <f>K10944-L10944</f>
        <v>0</v>
      </c>
      <c r="N10944" t="str">
        <f>IF(K10944&gt;L10944,"HIGH ZONE BIAS",IF(K10944&lt;L10944,"LOW ZONE BIAS","EQUILIBRIUM"))</f>
        <v>EQUILIBRIUM</v>
      </c>
    </row>
    <row r="10945">
      <c r="A10945">
        <v>16626</v>
      </c>
      <c r="B10945" t="str">
        <v>2017-08-15</v>
      </c>
      <c r="C10945" t="str">
        <v>Morning</v>
      </c>
      <c r="D10945">
        <v>5</v>
      </c>
      <c r="E10945" t="str">
        <f>IF(MOD(D10945,2)=0,"EVEN","ODD")</f>
        <v>ODD</v>
      </c>
      <c r="F10945" t="str">
        <f>IF(D10945&lt;=18,"LOW (1-18)","HIGH (19-36)")</f>
        <v>LOW (1-18)</v>
      </c>
      <c r="G10945">
        <f>INT((D10945-1)/6)+1</f>
        <v>1</v>
      </c>
      <c r="H10945">
        <f>MOD(D10945-1,6)+1</f>
        <v>5</v>
      </c>
      <c r="I10945">
        <f>37-D10945</f>
        <v>32</v>
      </c>
      <c r="J10945">
        <f>ABS(D10945-D10946)</f>
        <v>11</v>
      </c>
      <c r="K10945">
        <f>AVERAGE(D10945:D10949)</f>
        <v>5</v>
      </c>
      <c r="L10945">
        <f>AVERAGE(D10945:D10964)</f>
        <v>5</v>
      </c>
      <c r="M10945">
        <f>K10945-L10945</f>
        <v>0</v>
      </c>
      <c r="N10945" t="str">
        <f>IF(K10945&gt;L10945,"HIGH ZONE BIAS",IF(K10945&lt;L10945,"LOW ZONE BIAS","EQUILIBRIUM"))</f>
        <v>EQUILIBRIUM</v>
      </c>
    </row>
    <row r="10946">
      <c r="A10946">
        <v>16625</v>
      </c>
      <c r="B10946" t="str">
        <v>2017-08-14</v>
      </c>
      <c r="C10946" t="str">
        <v>Evening</v>
      </c>
      <c r="D10946">
        <v>16</v>
      </c>
      <c r="E10946" t="str">
        <f>IF(MOD(D10946,2)=0,"EVEN","ODD")</f>
        <v>EVEN</v>
      </c>
      <c r="F10946" t="str">
        <f>IF(D10946&lt;=18,"LOW (1-18)","HIGH (19-36)")</f>
        <v>LOW (1-18)</v>
      </c>
      <c r="G10946">
        <f>INT((D10946-1)/6)+1</f>
        <v>3</v>
      </c>
      <c r="H10946">
        <f>MOD(D10946-1,6)+1</f>
        <v>4</v>
      </c>
      <c r="I10946">
        <f>37-D10946</f>
        <v>21</v>
      </c>
      <c r="J10946">
        <f>ABS(D10946-D10947)</f>
        <v>10</v>
      </c>
      <c r="K10946">
        <f>AVERAGE(D10946:D10950)</f>
        <v>16</v>
      </c>
      <c r="L10946">
        <f>AVERAGE(D10946:D10965)</f>
        <v>16</v>
      </c>
      <c r="M10946">
        <f>K10946-L10946</f>
        <v>0</v>
      </c>
      <c r="N10946" t="str">
        <f>IF(K10946&gt;L10946,"HIGH ZONE BIAS",IF(K10946&lt;L10946,"LOW ZONE BIAS","EQUILIBRIUM"))</f>
        <v>EQUILIBRIUM</v>
      </c>
    </row>
    <row r="10947">
      <c r="A10947">
        <v>16624</v>
      </c>
      <c r="B10947" t="str">
        <v>2017-08-14</v>
      </c>
      <c r="C10947" t="str">
        <v>Afternoon</v>
      </c>
      <c r="D10947">
        <v>26</v>
      </c>
      <c r="E10947" t="str">
        <f>IF(MOD(D10947,2)=0,"EVEN","ODD")</f>
        <v>EVEN</v>
      </c>
      <c r="F10947" t="str">
        <f>IF(D10947&lt;=18,"LOW (1-18)","HIGH (19-36)")</f>
        <v>HIGH (19-36)</v>
      </c>
      <c r="G10947">
        <f>INT((D10947-1)/6)+1</f>
        <v>5</v>
      </c>
      <c r="H10947">
        <f>MOD(D10947-1,6)+1</f>
        <v>2</v>
      </c>
      <c r="I10947">
        <f>37-D10947</f>
        <v>11</v>
      </c>
      <c r="J10947">
        <f>ABS(D10947-D10948)</f>
        <v>10</v>
      </c>
      <c r="K10947">
        <f>AVERAGE(D10947:D10951)</f>
        <v>26</v>
      </c>
      <c r="L10947">
        <f>AVERAGE(D10947:D10966)</f>
        <v>26</v>
      </c>
      <c r="M10947">
        <f>K10947-L10947</f>
        <v>0</v>
      </c>
      <c r="N10947" t="str">
        <f>IF(K10947&gt;L10947,"HIGH ZONE BIAS",IF(K10947&lt;L10947,"LOW ZONE BIAS","EQUILIBRIUM"))</f>
        <v>EQUILIBRIUM</v>
      </c>
    </row>
    <row r="10948">
      <c r="A10948">
        <v>16623</v>
      </c>
      <c r="B10948" t="str">
        <v>2017-08-14</v>
      </c>
      <c r="C10948" t="str">
        <v>Midday</v>
      </c>
      <c r="D10948">
        <v>36</v>
      </c>
      <c r="E10948" t="str">
        <f>IF(MOD(D10948,2)=0,"EVEN","ODD")</f>
        <v>EVEN</v>
      </c>
      <c r="F10948" t="str">
        <f>IF(D10948&lt;=18,"LOW (1-18)","HIGH (19-36)")</f>
        <v>HIGH (19-36)</v>
      </c>
      <c r="G10948">
        <f>INT((D10948-1)/6)+1</f>
        <v>6</v>
      </c>
      <c r="H10948">
        <f>MOD(D10948-1,6)+1</f>
        <v>6</v>
      </c>
      <c r="I10948">
        <f>37-D10948</f>
        <v>1</v>
      </c>
      <c r="J10948">
        <f>ABS(D10948-D10949)</f>
        <v>13</v>
      </c>
      <c r="K10948">
        <f>AVERAGE(D10948:D10952)</f>
        <v>36</v>
      </c>
      <c r="L10948">
        <f>AVERAGE(D10948:D10967)</f>
        <v>36</v>
      </c>
      <c r="M10948">
        <f>K10948-L10948</f>
        <v>0</v>
      </c>
      <c r="N10948" t="str">
        <f>IF(K10948&gt;L10948,"HIGH ZONE BIAS",IF(K10948&lt;L10948,"LOW ZONE BIAS","EQUILIBRIUM"))</f>
        <v>EQUILIBRIUM</v>
      </c>
    </row>
    <row r="10949">
      <c r="A10949">
        <v>16622</v>
      </c>
      <c r="B10949" t="str">
        <v>2017-08-14</v>
      </c>
      <c r="C10949" t="str">
        <v>Morning</v>
      </c>
      <c r="D10949">
        <v>23</v>
      </c>
      <c r="E10949" t="str">
        <f>IF(MOD(D10949,2)=0,"EVEN","ODD")</f>
        <v>ODD</v>
      </c>
      <c r="F10949" t="str">
        <f>IF(D10949&lt;=18,"LOW (1-18)","HIGH (19-36)")</f>
        <v>HIGH (19-36)</v>
      </c>
      <c r="G10949">
        <f>INT((D10949-1)/6)+1</f>
        <v>4</v>
      </c>
      <c r="H10949">
        <f>MOD(D10949-1,6)+1</f>
        <v>5</v>
      </c>
      <c r="I10949">
        <f>37-D10949</f>
        <v>14</v>
      </c>
      <c r="J10949">
        <f>ABS(D10949-D10950)</f>
        <v>5</v>
      </c>
      <c r="K10949">
        <f>AVERAGE(D10949:D10953)</f>
        <v>23</v>
      </c>
      <c r="L10949">
        <f>AVERAGE(D10949:D10968)</f>
        <v>23</v>
      </c>
      <c r="M10949">
        <f>K10949-L10949</f>
        <v>0</v>
      </c>
      <c r="N10949" t="str">
        <f>IF(K10949&gt;L10949,"HIGH ZONE BIAS",IF(K10949&lt;L10949,"LOW ZONE BIAS","EQUILIBRIUM"))</f>
        <v>EQUILIBRIUM</v>
      </c>
    </row>
    <row r="10950">
      <c r="A10950">
        <v>16621</v>
      </c>
      <c r="B10950" t="str">
        <v>2017-08-12</v>
      </c>
      <c r="C10950" t="str">
        <v>Evening</v>
      </c>
      <c r="D10950">
        <v>28</v>
      </c>
      <c r="E10950" t="str">
        <f>IF(MOD(D10950,2)=0,"EVEN","ODD")</f>
        <v>EVEN</v>
      </c>
      <c r="F10950" t="str">
        <f>IF(D10950&lt;=18,"LOW (1-18)","HIGH (19-36)")</f>
        <v>HIGH (19-36)</v>
      </c>
      <c r="G10950">
        <f>INT((D10950-1)/6)+1</f>
        <v>5</v>
      </c>
      <c r="H10950">
        <f>MOD(D10950-1,6)+1</f>
        <v>4</v>
      </c>
      <c r="I10950">
        <f>37-D10950</f>
        <v>9</v>
      </c>
      <c r="J10950">
        <f>ABS(D10950-D10951)</f>
        <v>17</v>
      </c>
      <c r="K10950">
        <f>AVERAGE(D10950:D10954)</f>
        <v>28</v>
      </c>
      <c r="L10950">
        <f>AVERAGE(D10950:D10969)</f>
        <v>28</v>
      </c>
      <c r="M10950">
        <f>K10950-L10950</f>
        <v>0</v>
      </c>
      <c r="N10950" t="str">
        <f>IF(K10950&gt;L10950,"HIGH ZONE BIAS",IF(K10950&lt;L10950,"LOW ZONE BIAS","EQUILIBRIUM"))</f>
        <v>EQUILIBRIUM</v>
      </c>
    </row>
    <row r="10951">
      <c r="A10951">
        <v>16620</v>
      </c>
      <c r="B10951" t="str">
        <v>2017-08-12</v>
      </c>
      <c r="C10951" t="str">
        <v>Afternoon</v>
      </c>
      <c r="D10951">
        <v>11</v>
      </c>
      <c r="E10951" t="str">
        <f>IF(MOD(D10951,2)=0,"EVEN","ODD")</f>
        <v>ODD</v>
      </c>
      <c r="F10951" t="str">
        <f>IF(D10951&lt;=18,"LOW (1-18)","HIGH (19-36)")</f>
        <v>LOW (1-18)</v>
      </c>
      <c r="G10951">
        <f>INT((D10951-1)/6)+1</f>
        <v>2</v>
      </c>
      <c r="H10951">
        <f>MOD(D10951-1,6)+1</f>
        <v>5</v>
      </c>
      <c r="I10951">
        <f>37-D10951</f>
        <v>26</v>
      </c>
      <c r="J10951">
        <f>ABS(D10951-D10952)</f>
        <v>13</v>
      </c>
      <c r="K10951">
        <f>AVERAGE(D10951:D10955)</f>
        <v>11</v>
      </c>
      <c r="L10951">
        <f>AVERAGE(D10951:D10970)</f>
        <v>11</v>
      </c>
      <c r="M10951">
        <f>K10951-L10951</f>
        <v>0</v>
      </c>
      <c r="N10951" t="str">
        <f>IF(K10951&gt;L10951,"HIGH ZONE BIAS",IF(K10951&lt;L10951,"LOW ZONE BIAS","EQUILIBRIUM"))</f>
        <v>EQUILIBRIUM</v>
      </c>
    </row>
    <row r="10952">
      <c r="A10952">
        <v>16619</v>
      </c>
      <c r="B10952" t="str">
        <v>2017-08-12</v>
      </c>
      <c r="C10952" t="str">
        <v>Midday</v>
      </c>
      <c r="D10952">
        <v>24</v>
      </c>
      <c r="E10952" t="str">
        <f>IF(MOD(D10952,2)=0,"EVEN","ODD")</f>
        <v>EVEN</v>
      </c>
      <c r="F10952" t="str">
        <f>IF(D10952&lt;=18,"LOW (1-18)","HIGH (19-36)")</f>
        <v>HIGH (19-36)</v>
      </c>
      <c r="G10952">
        <f>INT((D10952-1)/6)+1</f>
        <v>4</v>
      </c>
      <c r="H10952">
        <f>MOD(D10952-1,6)+1</f>
        <v>6</v>
      </c>
      <c r="I10952">
        <f>37-D10952</f>
        <v>13</v>
      </c>
      <c r="J10952">
        <f>ABS(D10952-D10953)</f>
        <v>6</v>
      </c>
      <c r="K10952">
        <f>AVERAGE(D10952:D10956)</f>
        <v>24</v>
      </c>
      <c r="L10952">
        <f>AVERAGE(D10952:D10971)</f>
        <v>24</v>
      </c>
      <c r="M10952">
        <f>K10952-L10952</f>
        <v>0</v>
      </c>
      <c r="N10952" t="str">
        <f>IF(K10952&gt;L10952,"HIGH ZONE BIAS",IF(K10952&lt;L10952,"LOW ZONE BIAS","EQUILIBRIUM"))</f>
        <v>EQUILIBRIUM</v>
      </c>
    </row>
    <row r="10953">
      <c r="A10953">
        <v>16618</v>
      </c>
      <c r="B10953" t="str">
        <v>2017-08-12</v>
      </c>
      <c r="C10953" t="str">
        <v>Morning</v>
      </c>
      <c r="D10953">
        <v>30</v>
      </c>
      <c r="E10953" t="str">
        <f>IF(MOD(D10953,2)=0,"EVEN","ODD")</f>
        <v>EVEN</v>
      </c>
      <c r="F10953" t="str">
        <f>IF(D10953&lt;=18,"LOW (1-18)","HIGH (19-36)")</f>
        <v>HIGH (19-36)</v>
      </c>
      <c r="G10953">
        <f>INT((D10953-1)/6)+1</f>
        <v>5</v>
      </c>
      <c r="H10953">
        <f>MOD(D10953-1,6)+1</f>
        <v>6</v>
      </c>
      <c r="I10953">
        <f>37-D10953</f>
        <v>7</v>
      </c>
      <c r="J10953">
        <f>ABS(D10953-D10954)</f>
        <v>28</v>
      </c>
      <c r="K10953">
        <f>AVERAGE(D10953:D10957)</f>
        <v>30</v>
      </c>
      <c r="L10953">
        <f>AVERAGE(D10953:D10972)</f>
        <v>30</v>
      </c>
      <c r="M10953">
        <f>K10953-L10953</f>
        <v>0</v>
      </c>
      <c r="N10953" t="str">
        <f>IF(K10953&gt;L10953,"HIGH ZONE BIAS",IF(K10953&lt;L10953,"LOW ZONE BIAS","EQUILIBRIUM"))</f>
        <v>EQUILIBRIUM</v>
      </c>
    </row>
    <row r="10954">
      <c r="A10954">
        <v>16617</v>
      </c>
      <c r="B10954" t="str">
        <v>2017-08-11</v>
      </c>
      <c r="C10954" t="str">
        <v>Evening</v>
      </c>
      <c r="D10954">
        <v>2</v>
      </c>
      <c r="E10954" t="str">
        <f>IF(MOD(D10954,2)=0,"EVEN","ODD")</f>
        <v>EVEN</v>
      </c>
      <c r="F10954" t="str">
        <f>IF(D10954&lt;=18,"LOW (1-18)","HIGH (19-36)")</f>
        <v>LOW (1-18)</v>
      </c>
      <c r="G10954">
        <f>INT((D10954-1)/6)+1</f>
        <v>1</v>
      </c>
      <c r="H10954">
        <f>MOD(D10954-1,6)+1</f>
        <v>2</v>
      </c>
      <c r="I10954">
        <f>37-D10954</f>
        <v>35</v>
      </c>
      <c r="J10954">
        <f>ABS(D10954-D10955)</f>
        <v>6</v>
      </c>
      <c r="K10954">
        <f>AVERAGE(D10954:D10958)</f>
        <v>2</v>
      </c>
      <c r="L10954">
        <f>AVERAGE(D10954:D10973)</f>
        <v>2</v>
      </c>
      <c r="M10954">
        <f>K10954-L10954</f>
        <v>0</v>
      </c>
      <c r="N10954" t="str">
        <f>IF(K10954&gt;L10954,"HIGH ZONE BIAS",IF(K10954&lt;L10954,"LOW ZONE BIAS","EQUILIBRIUM"))</f>
        <v>EQUILIBRIUM</v>
      </c>
    </row>
    <row r="10955">
      <c r="A10955">
        <v>16616</v>
      </c>
      <c r="B10955" t="str">
        <v>2017-08-11</v>
      </c>
      <c r="C10955" t="str">
        <v>Afternoon</v>
      </c>
      <c r="D10955">
        <v>8</v>
      </c>
      <c r="E10955" t="str">
        <f>IF(MOD(D10955,2)=0,"EVEN","ODD")</f>
        <v>EVEN</v>
      </c>
      <c r="F10955" t="str">
        <f>IF(D10955&lt;=18,"LOW (1-18)","HIGH (19-36)")</f>
        <v>LOW (1-18)</v>
      </c>
      <c r="G10955">
        <f>INT((D10955-1)/6)+1</f>
        <v>2</v>
      </c>
      <c r="H10955">
        <f>MOD(D10955-1,6)+1</f>
        <v>2</v>
      </c>
      <c r="I10955">
        <f>37-D10955</f>
        <v>29</v>
      </c>
      <c r="J10955">
        <f>ABS(D10955-D10956)</f>
        <v>6</v>
      </c>
      <c r="K10955">
        <f>AVERAGE(D10955:D10959)</f>
        <v>8</v>
      </c>
      <c r="L10955">
        <f>AVERAGE(D10955:D10974)</f>
        <v>8</v>
      </c>
      <c r="M10955">
        <f>K10955-L10955</f>
        <v>0</v>
      </c>
      <c r="N10955" t="str">
        <f>IF(K10955&gt;L10955,"HIGH ZONE BIAS",IF(K10955&lt;L10955,"LOW ZONE BIAS","EQUILIBRIUM"))</f>
        <v>EQUILIBRIUM</v>
      </c>
    </row>
    <row r="10956">
      <c r="A10956">
        <v>16615</v>
      </c>
      <c r="B10956" t="str">
        <v>2017-08-11</v>
      </c>
      <c r="C10956" t="str">
        <v>Midday</v>
      </c>
      <c r="D10956">
        <v>14</v>
      </c>
      <c r="E10956" t="str">
        <f>IF(MOD(D10956,2)=0,"EVEN","ODD")</f>
        <v>EVEN</v>
      </c>
      <c r="F10956" t="str">
        <f>IF(D10956&lt;=18,"LOW (1-18)","HIGH (19-36)")</f>
        <v>LOW (1-18)</v>
      </c>
      <c r="G10956">
        <f>INT((D10956-1)/6)+1</f>
        <v>3</v>
      </c>
      <c r="H10956">
        <f>MOD(D10956-1,6)+1</f>
        <v>2</v>
      </c>
      <c r="I10956">
        <f>37-D10956</f>
        <v>23</v>
      </c>
      <c r="J10956">
        <f>ABS(D10956-D10957)</f>
        <v>7</v>
      </c>
      <c r="K10956">
        <f>AVERAGE(D10956:D10960)</f>
        <v>14</v>
      </c>
      <c r="L10956">
        <f>AVERAGE(D10956:D10975)</f>
        <v>14</v>
      </c>
      <c r="M10956">
        <f>K10956-L10956</f>
        <v>0</v>
      </c>
      <c r="N10956" t="str">
        <f>IF(K10956&gt;L10956,"HIGH ZONE BIAS",IF(K10956&lt;L10956,"LOW ZONE BIAS","EQUILIBRIUM"))</f>
        <v>EQUILIBRIUM</v>
      </c>
    </row>
    <row r="10957">
      <c r="A10957">
        <v>16614</v>
      </c>
      <c r="B10957" t="str">
        <v>2017-08-11</v>
      </c>
      <c r="C10957" t="str">
        <v>Morning</v>
      </c>
      <c r="D10957">
        <v>21</v>
      </c>
      <c r="E10957" t="str">
        <f>IF(MOD(D10957,2)=0,"EVEN","ODD")</f>
        <v>ODD</v>
      </c>
      <c r="F10957" t="str">
        <f>IF(D10957&lt;=18,"LOW (1-18)","HIGH (19-36)")</f>
        <v>HIGH (19-36)</v>
      </c>
      <c r="G10957">
        <f>INT((D10957-1)/6)+1</f>
        <v>4</v>
      </c>
      <c r="H10957">
        <f>MOD(D10957-1,6)+1</f>
        <v>3</v>
      </c>
      <c r="I10957">
        <f>37-D10957</f>
        <v>16</v>
      </c>
      <c r="J10957">
        <f>ABS(D10957-D10958)</f>
        <v>12</v>
      </c>
      <c r="K10957">
        <f>AVERAGE(D10957:D10961)</f>
        <v>21</v>
      </c>
      <c r="L10957">
        <f>AVERAGE(D10957:D10976)</f>
        <v>21</v>
      </c>
      <c r="M10957">
        <f>K10957-L10957</f>
        <v>0</v>
      </c>
      <c r="N10957" t="str">
        <f>IF(K10957&gt;L10957,"HIGH ZONE BIAS",IF(K10957&lt;L10957,"LOW ZONE BIAS","EQUILIBRIUM"))</f>
        <v>EQUILIBRIUM</v>
      </c>
    </row>
    <row r="10958">
      <c r="A10958">
        <v>16613</v>
      </c>
      <c r="B10958" t="str">
        <v>2017-08-10</v>
      </c>
      <c r="C10958" t="str">
        <v>Evening</v>
      </c>
      <c r="D10958">
        <v>33</v>
      </c>
      <c r="E10958" t="str">
        <f>IF(MOD(D10958,2)=0,"EVEN","ODD")</f>
        <v>ODD</v>
      </c>
      <c r="F10958" t="str">
        <f>IF(D10958&lt;=18,"LOW (1-18)","HIGH (19-36)")</f>
        <v>HIGH (19-36)</v>
      </c>
      <c r="G10958">
        <f>INT((D10958-1)/6)+1</f>
        <v>6</v>
      </c>
      <c r="H10958">
        <f>MOD(D10958-1,6)+1</f>
        <v>3</v>
      </c>
      <c r="I10958">
        <f>37-D10958</f>
        <v>4</v>
      </c>
      <c r="J10958">
        <f>ABS(D10958-D10959)</f>
        <v>2</v>
      </c>
      <c r="K10958">
        <f>AVERAGE(D10958:D10962)</f>
        <v>33</v>
      </c>
      <c r="L10958">
        <f>AVERAGE(D10958:D10977)</f>
        <v>33</v>
      </c>
      <c r="M10958">
        <f>K10958-L10958</f>
        <v>0</v>
      </c>
      <c r="N10958" t="str">
        <f>IF(K10958&gt;L10958,"HIGH ZONE BIAS",IF(K10958&lt;L10958,"LOW ZONE BIAS","EQUILIBRIUM"))</f>
        <v>EQUILIBRIUM</v>
      </c>
    </row>
    <row r="10959">
      <c r="A10959">
        <v>16612</v>
      </c>
      <c r="B10959" t="str">
        <v>2017-08-10</v>
      </c>
      <c r="C10959" t="str">
        <v>Afternoon</v>
      </c>
      <c r="D10959">
        <v>35</v>
      </c>
      <c r="E10959" t="str">
        <f>IF(MOD(D10959,2)=0,"EVEN","ODD")</f>
        <v>ODD</v>
      </c>
      <c r="F10959" t="str">
        <f>IF(D10959&lt;=18,"LOW (1-18)","HIGH (19-36)")</f>
        <v>HIGH (19-36)</v>
      </c>
      <c r="G10959">
        <f>INT((D10959-1)/6)+1</f>
        <v>6</v>
      </c>
      <c r="H10959">
        <f>MOD(D10959-1,6)+1</f>
        <v>5</v>
      </c>
      <c r="I10959">
        <f>37-D10959</f>
        <v>2</v>
      </c>
      <c r="J10959">
        <f>ABS(D10959-D10960)</f>
        <v>4</v>
      </c>
      <c r="K10959">
        <f>AVERAGE(D10959:D10963)</f>
        <v>35</v>
      </c>
      <c r="L10959">
        <f>AVERAGE(D10959:D10978)</f>
        <v>35</v>
      </c>
      <c r="M10959">
        <f>K10959-L10959</f>
        <v>0</v>
      </c>
      <c r="N10959" t="str">
        <f>IF(K10959&gt;L10959,"HIGH ZONE BIAS",IF(K10959&lt;L10959,"LOW ZONE BIAS","EQUILIBRIUM"))</f>
        <v>EQUILIBRIUM</v>
      </c>
    </row>
    <row r="10960">
      <c r="A10960">
        <v>16611</v>
      </c>
      <c r="B10960" t="str">
        <v>2017-08-10</v>
      </c>
      <c r="C10960" t="str">
        <v>Midday</v>
      </c>
      <c r="D10960">
        <v>31</v>
      </c>
      <c r="E10960" t="str">
        <f>IF(MOD(D10960,2)=0,"EVEN","ODD")</f>
        <v>ODD</v>
      </c>
      <c r="F10960" t="str">
        <f>IF(D10960&lt;=18,"LOW (1-18)","HIGH (19-36)")</f>
        <v>HIGH (19-36)</v>
      </c>
      <c r="G10960">
        <f>INT((D10960-1)/6)+1</f>
        <v>6</v>
      </c>
      <c r="H10960">
        <f>MOD(D10960-1,6)+1</f>
        <v>1</v>
      </c>
      <c r="I10960">
        <f>37-D10960</f>
        <v>6</v>
      </c>
      <c r="J10960">
        <f>ABS(D10960-D10961)</f>
        <v>1</v>
      </c>
      <c r="K10960">
        <f>AVERAGE(D10960:D10964)</f>
        <v>31</v>
      </c>
      <c r="L10960">
        <f>AVERAGE(D10960:D10979)</f>
        <v>31</v>
      </c>
      <c r="M10960">
        <f>K10960-L10960</f>
        <v>0</v>
      </c>
      <c r="N10960" t="str">
        <f>IF(K10960&gt;L10960,"HIGH ZONE BIAS",IF(K10960&lt;L10960,"LOW ZONE BIAS","EQUILIBRIUM"))</f>
        <v>EQUILIBRIUM</v>
      </c>
    </row>
    <row r="10961">
      <c r="A10961">
        <v>16610</v>
      </c>
      <c r="B10961" t="str">
        <v>2017-08-10</v>
      </c>
      <c r="C10961" t="str">
        <v>Morning</v>
      </c>
      <c r="D10961">
        <v>30</v>
      </c>
      <c r="E10961" t="str">
        <f>IF(MOD(D10961,2)=0,"EVEN","ODD")</f>
        <v>EVEN</v>
      </c>
      <c r="F10961" t="str">
        <f>IF(D10961&lt;=18,"LOW (1-18)","HIGH (19-36)")</f>
        <v>HIGH (19-36)</v>
      </c>
      <c r="G10961">
        <f>INT((D10961-1)/6)+1</f>
        <v>5</v>
      </c>
      <c r="H10961">
        <f>MOD(D10961-1,6)+1</f>
        <v>6</v>
      </c>
      <c r="I10961">
        <f>37-D10961</f>
        <v>7</v>
      </c>
      <c r="J10961">
        <f>ABS(D10961-D10962)</f>
        <v>16</v>
      </c>
      <c r="K10961">
        <f>AVERAGE(D10961:D10965)</f>
        <v>30</v>
      </c>
      <c r="L10961">
        <f>AVERAGE(D10961:D10980)</f>
        <v>30</v>
      </c>
      <c r="M10961">
        <f>K10961-L10961</f>
        <v>0</v>
      </c>
      <c r="N10961" t="str">
        <f>IF(K10961&gt;L10961,"HIGH ZONE BIAS",IF(K10961&lt;L10961,"LOW ZONE BIAS","EQUILIBRIUM"))</f>
        <v>EQUILIBRIUM</v>
      </c>
    </row>
    <row r="10962">
      <c r="A10962">
        <v>16609</v>
      </c>
      <c r="B10962" t="str">
        <v>2017-08-09</v>
      </c>
      <c r="C10962" t="str">
        <v>Evening</v>
      </c>
      <c r="D10962">
        <v>14</v>
      </c>
      <c r="E10962" t="str">
        <f>IF(MOD(D10962,2)=0,"EVEN","ODD")</f>
        <v>EVEN</v>
      </c>
      <c r="F10962" t="str">
        <f>IF(D10962&lt;=18,"LOW (1-18)","HIGH (19-36)")</f>
        <v>LOW (1-18)</v>
      </c>
      <c r="G10962">
        <f>INT((D10962-1)/6)+1</f>
        <v>3</v>
      </c>
      <c r="H10962">
        <f>MOD(D10962-1,6)+1</f>
        <v>2</v>
      </c>
      <c r="I10962">
        <f>37-D10962</f>
        <v>23</v>
      </c>
      <c r="J10962">
        <f>ABS(D10962-D10963)</f>
        <v>4</v>
      </c>
      <c r="K10962">
        <f>AVERAGE(D10962:D10966)</f>
        <v>14</v>
      </c>
      <c r="L10962">
        <f>AVERAGE(D10962:D10981)</f>
        <v>14</v>
      </c>
      <c r="M10962">
        <f>K10962-L10962</f>
        <v>0</v>
      </c>
      <c r="N10962" t="str">
        <f>IF(K10962&gt;L10962,"HIGH ZONE BIAS",IF(K10962&lt;L10962,"LOW ZONE BIAS","EQUILIBRIUM"))</f>
        <v>EQUILIBRIUM</v>
      </c>
    </row>
    <row r="10963">
      <c r="A10963">
        <v>16608</v>
      </c>
      <c r="B10963" t="str">
        <v>2017-08-09</v>
      </c>
      <c r="C10963" t="str">
        <v>Afternoon</v>
      </c>
      <c r="D10963">
        <v>18</v>
      </c>
      <c r="E10963" t="str">
        <f>IF(MOD(D10963,2)=0,"EVEN","ODD")</f>
        <v>EVEN</v>
      </c>
      <c r="F10963" t="str">
        <f>IF(D10963&lt;=18,"LOW (1-18)","HIGH (19-36)")</f>
        <v>LOW (1-18)</v>
      </c>
      <c r="G10963">
        <f>INT((D10963-1)/6)+1</f>
        <v>3</v>
      </c>
      <c r="H10963">
        <f>MOD(D10963-1,6)+1</f>
        <v>6</v>
      </c>
      <c r="I10963">
        <f>37-D10963</f>
        <v>19</v>
      </c>
      <c r="J10963">
        <f>ABS(D10963-D10964)</f>
        <v>3</v>
      </c>
      <c r="K10963">
        <f>AVERAGE(D10963:D10967)</f>
        <v>18</v>
      </c>
      <c r="L10963">
        <f>AVERAGE(D10963:D10982)</f>
        <v>18</v>
      </c>
      <c r="M10963">
        <f>K10963-L10963</f>
        <v>0</v>
      </c>
      <c r="N10963" t="str">
        <f>IF(K10963&gt;L10963,"HIGH ZONE BIAS",IF(K10963&lt;L10963,"LOW ZONE BIAS","EQUILIBRIUM"))</f>
        <v>EQUILIBRIUM</v>
      </c>
    </row>
    <row r="10964">
      <c r="A10964">
        <v>16607</v>
      </c>
      <c r="B10964" t="str">
        <v>2017-08-09</v>
      </c>
      <c r="C10964" t="str">
        <v>Midday</v>
      </c>
      <c r="D10964">
        <v>15</v>
      </c>
      <c r="E10964" t="str">
        <f>IF(MOD(D10964,2)=0,"EVEN","ODD")</f>
        <v>ODD</v>
      </c>
      <c r="F10964" t="str">
        <f>IF(D10964&lt;=18,"LOW (1-18)","HIGH (19-36)")</f>
        <v>LOW (1-18)</v>
      </c>
      <c r="G10964">
        <f>INT((D10964-1)/6)+1</f>
        <v>3</v>
      </c>
      <c r="H10964">
        <f>MOD(D10964-1,6)+1</f>
        <v>3</v>
      </c>
      <c r="I10964">
        <f>37-D10964</f>
        <v>22</v>
      </c>
      <c r="J10964">
        <f>ABS(D10964-D10965)</f>
        <v>8</v>
      </c>
      <c r="K10964">
        <f>AVERAGE(D10964:D10968)</f>
        <v>15</v>
      </c>
      <c r="L10964">
        <f>AVERAGE(D10964:D10983)</f>
        <v>15</v>
      </c>
      <c r="M10964">
        <f>K10964-L10964</f>
        <v>0</v>
      </c>
      <c r="N10964" t="str">
        <f>IF(K10964&gt;L10964,"HIGH ZONE BIAS",IF(K10964&lt;L10964,"LOW ZONE BIAS","EQUILIBRIUM"))</f>
        <v>EQUILIBRIUM</v>
      </c>
    </row>
    <row r="10965">
      <c r="A10965">
        <v>16606</v>
      </c>
      <c r="B10965" t="str">
        <v>2017-08-09</v>
      </c>
      <c r="C10965" t="str">
        <v>Morning</v>
      </c>
      <c r="D10965">
        <v>7</v>
      </c>
      <c r="E10965" t="str">
        <f>IF(MOD(D10965,2)=0,"EVEN","ODD")</f>
        <v>ODD</v>
      </c>
      <c r="F10965" t="str">
        <f>IF(D10965&lt;=18,"LOW (1-18)","HIGH (19-36)")</f>
        <v>LOW (1-18)</v>
      </c>
      <c r="G10965">
        <f>INT((D10965-1)/6)+1</f>
        <v>2</v>
      </c>
      <c r="H10965">
        <f>MOD(D10965-1,6)+1</f>
        <v>1</v>
      </c>
      <c r="I10965">
        <f>37-D10965</f>
        <v>30</v>
      </c>
      <c r="J10965">
        <f>ABS(D10965-D10966)</f>
        <v>9</v>
      </c>
      <c r="K10965">
        <f>AVERAGE(D10965:D10969)</f>
        <v>7</v>
      </c>
      <c r="L10965">
        <f>AVERAGE(D10965:D10984)</f>
        <v>7</v>
      </c>
      <c r="M10965">
        <f>K10965-L10965</f>
        <v>0</v>
      </c>
      <c r="N10965" t="str">
        <f>IF(K10965&gt;L10965,"HIGH ZONE BIAS",IF(K10965&lt;L10965,"LOW ZONE BIAS","EQUILIBRIUM"))</f>
        <v>EQUILIBRIUM</v>
      </c>
    </row>
    <row r="10966">
      <c r="A10966">
        <v>16605</v>
      </c>
      <c r="B10966" t="str">
        <v>2017-08-08</v>
      </c>
      <c r="C10966" t="str">
        <v>Evening</v>
      </c>
      <c r="D10966">
        <v>16</v>
      </c>
      <c r="E10966" t="str">
        <f>IF(MOD(D10966,2)=0,"EVEN","ODD")</f>
        <v>EVEN</v>
      </c>
      <c r="F10966" t="str">
        <f>IF(D10966&lt;=18,"LOW (1-18)","HIGH (19-36)")</f>
        <v>LOW (1-18)</v>
      </c>
      <c r="G10966">
        <f>INT((D10966-1)/6)+1</f>
        <v>3</v>
      </c>
      <c r="H10966">
        <f>MOD(D10966-1,6)+1</f>
        <v>4</v>
      </c>
      <c r="I10966">
        <f>37-D10966</f>
        <v>21</v>
      </c>
      <c r="J10966">
        <f>ABS(D10966-D10967)</f>
        <v>7</v>
      </c>
      <c r="K10966">
        <f>AVERAGE(D10966:D10970)</f>
        <v>16</v>
      </c>
      <c r="L10966">
        <f>AVERAGE(D10966:D10985)</f>
        <v>16</v>
      </c>
      <c r="M10966">
        <f>K10966-L10966</f>
        <v>0</v>
      </c>
      <c r="N10966" t="str">
        <f>IF(K10966&gt;L10966,"HIGH ZONE BIAS",IF(K10966&lt;L10966,"LOW ZONE BIAS","EQUILIBRIUM"))</f>
        <v>EQUILIBRIUM</v>
      </c>
    </row>
    <row r="10967">
      <c r="A10967">
        <v>16604</v>
      </c>
      <c r="B10967" t="str">
        <v>2017-08-08</v>
      </c>
      <c r="C10967" t="str">
        <v>Afternoon</v>
      </c>
      <c r="D10967">
        <v>23</v>
      </c>
      <c r="E10967" t="str">
        <f>IF(MOD(D10967,2)=0,"EVEN","ODD")</f>
        <v>ODD</v>
      </c>
      <c r="F10967" t="str">
        <f>IF(D10967&lt;=18,"LOW (1-18)","HIGH (19-36)")</f>
        <v>HIGH (19-36)</v>
      </c>
      <c r="G10967">
        <f>INT((D10967-1)/6)+1</f>
        <v>4</v>
      </c>
      <c r="H10967">
        <f>MOD(D10967-1,6)+1</f>
        <v>5</v>
      </c>
      <c r="I10967">
        <f>37-D10967</f>
        <v>14</v>
      </c>
      <c r="J10967">
        <f>ABS(D10967-D10968)</f>
        <v>10</v>
      </c>
      <c r="K10967">
        <f>AVERAGE(D10967:D10971)</f>
        <v>23</v>
      </c>
      <c r="L10967">
        <f>AVERAGE(D10967:D10986)</f>
        <v>23</v>
      </c>
      <c r="M10967">
        <f>K10967-L10967</f>
        <v>0</v>
      </c>
      <c r="N10967" t="str">
        <f>IF(K10967&gt;L10967,"HIGH ZONE BIAS",IF(K10967&lt;L10967,"LOW ZONE BIAS","EQUILIBRIUM"))</f>
        <v>EQUILIBRIUM</v>
      </c>
    </row>
    <row r="10968">
      <c r="A10968">
        <v>16603</v>
      </c>
      <c r="B10968" t="str">
        <v>2017-08-08</v>
      </c>
      <c r="C10968" t="str">
        <v>Midday</v>
      </c>
      <c r="D10968">
        <v>33</v>
      </c>
      <c r="E10968" t="str">
        <f>IF(MOD(D10968,2)=0,"EVEN","ODD")</f>
        <v>ODD</v>
      </c>
      <c r="F10968" t="str">
        <f>IF(D10968&lt;=18,"LOW (1-18)","HIGH (19-36)")</f>
        <v>HIGH (19-36)</v>
      </c>
      <c r="G10968">
        <f>INT((D10968-1)/6)+1</f>
        <v>6</v>
      </c>
      <c r="H10968">
        <f>MOD(D10968-1,6)+1</f>
        <v>3</v>
      </c>
      <c r="I10968">
        <f>37-D10968</f>
        <v>4</v>
      </c>
      <c r="J10968">
        <f>ABS(D10968-D10969)</f>
        <v>30</v>
      </c>
      <c r="K10968">
        <f>AVERAGE(D10968:D10972)</f>
        <v>33</v>
      </c>
      <c r="L10968">
        <f>AVERAGE(D10968:D10987)</f>
        <v>33</v>
      </c>
      <c r="M10968">
        <f>K10968-L10968</f>
        <v>0</v>
      </c>
      <c r="N10968" t="str">
        <f>IF(K10968&gt;L10968,"HIGH ZONE BIAS",IF(K10968&lt;L10968,"LOW ZONE BIAS","EQUILIBRIUM"))</f>
        <v>EQUILIBRIUM</v>
      </c>
    </row>
    <row r="10969">
      <c r="A10969">
        <v>16602</v>
      </c>
      <c r="B10969" t="str">
        <v>2017-08-08</v>
      </c>
      <c r="C10969" t="str">
        <v>Morning</v>
      </c>
      <c r="D10969">
        <v>3</v>
      </c>
      <c r="E10969" t="str">
        <f>IF(MOD(D10969,2)=0,"EVEN","ODD")</f>
        <v>ODD</v>
      </c>
      <c r="F10969" t="str">
        <f>IF(D10969&lt;=18,"LOW (1-18)","HIGH (19-36)")</f>
        <v>LOW (1-18)</v>
      </c>
      <c r="G10969">
        <f>INT((D10969-1)/6)+1</f>
        <v>1</v>
      </c>
      <c r="H10969">
        <f>MOD(D10969-1,6)+1</f>
        <v>3</v>
      </c>
      <c r="I10969">
        <f>37-D10969</f>
        <v>34</v>
      </c>
      <c r="J10969">
        <f>ABS(D10969-D10970)</f>
        <v>14</v>
      </c>
      <c r="K10969">
        <f>AVERAGE(D10969:D10973)</f>
        <v>3</v>
      </c>
      <c r="L10969">
        <f>AVERAGE(D10969:D10988)</f>
        <v>3</v>
      </c>
      <c r="M10969">
        <f>K10969-L10969</f>
        <v>0</v>
      </c>
      <c r="N10969" t="str">
        <f>IF(K10969&gt;L10969,"HIGH ZONE BIAS",IF(K10969&lt;L10969,"LOW ZONE BIAS","EQUILIBRIUM"))</f>
        <v>EQUILIBRIUM</v>
      </c>
    </row>
    <row r="10970">
      <c r="A10970">
        <v>16601</v>
      </c>
      <c r="B10970" t="str">
        <v>2017-08-07</v>
      </c>
      <c r="C10970" t="str">
        <v>Evening</v>
      </c>
      <c r="D10970">
        <v>17</v>
      </c>
      <c r="E10970" t="str">
        <f>IF(MOD(D10970,2)=0,"EVEN","ODD")</f>
        <v>ODD</v>
      </c>
      <c r="F10970" t="str">
        <f>IF(D10970&lt;=18,"LOW (1-18)","HIGH (19-36)")</f>
        <v>LOW (1-18)</v>
      </c>
      <c r="G10970">
        <f>INT((D10970-1)/6)+1</f>
        <v>3</v>
      </c>
      <c r="H10970">
        <f>MOD(D10970-1,6)+1</f>
        <v>5</v>
      </c>
      <c r="I10970">
        <f>37-D10970</f>
        <v>20</v>
      </c>
      <c r="J10970">
        <f>ABS(D10970-D10971)</f>
        <v>9</v>
      </c>
      <c r="K10970">
        <f>AVERAGE(D10970:D10974)</f>
        <v>17</v>
      </c>
      <c r="L10970">
        <f>AVERAGE(D10970:D10989)</f>
        <v>17</v>
      </c>
      <c r="M10970">
        <f>K10970-L10970</f>
        <v>0</v>
      </c>
      <c r="N10970" t="str">
        <f>IF(K10970&gt;L10970,"HIGH ZONE BIAS",IF(K10970&lt;L10970,"LOW ZONE BIAS","EQUILIBRIUM"))</f>
        <v>EQUILIBRIUM</v>
      </c>
    </row>
    <row r="10971">
      <c r="A10971">
        <v>16600</v>
      </c>
      <c r="B10971" t="str">
        <v>2017-08-07</v>
      </c>
      <c r="C10971" t="str">
        <v>Afternoon</v>
      </c>
      <c r="D10971">
        <v>8</v>
      </c>
      <c r="E10971" t="str">
        <f>IF(MOD(D10971,2)=0,"EVEN","ODD")</f>
        <v>EVEN</v>
      </c>
      <c r="F10971" t="str">
        <f>IF(D10971&lt;=18,"LOW (1-18)","HIGH (19-36)")</f>
        <v>LOW (1-18)</v>
      </c>
      <c r="G10971">
        <f>INT((D10971-1)/6)+1</f>
        <v>2</v>
      </c>
      <c r="H10971">
        <f>MOD(D10971-1,6)+1</f>
        <v>2</v>
      </c>
      <c r="I10971">
        <f>37-D10971</f>
        <v>29</v>
      </c>
      <c r="J10971">
        <f>ABS(D10971-D10972)</f>
        <v>21</v>
      </c>
      <c r="K10971">
        <f>AVERAGE(D10971:D10975)</f>
        <v>8</v>
      </c>
      <c r="L10971">
        <f>AVERAGE(D10971:D10990)</f>
        <v>8</v>
      </c>
      <c r="M10971">
        <f>K10971-L10971</f>
        <v>0</v>
      </c>
      <c r="N10971" t="str">
        <f>IF(K10971&gt;L10971,"HIGH ZONE BIAS",IF(K10971&lt;L10971,"LOW ZONE BIAS","EQUILIBRIUM"))</f>
        <v>EQUILIBRIUM</v>
      </c>
    </row>
    <row r="10972">
      <c r="A10972">
        <v>16599</v>
      </c>
      <c r="B10972" t="str">
        <v>2017-08-07</v>
      </c>
      <c r="C10972" t="str">
        <v>Midday</v>
      </c>
      <c r="D10972">
        <v>29</v>
      </c>
      <c r="E10972" t="str">
        <f>IF(MOD(D10972,2)=0,"EVEN","ODD")</f>
        <v>ODD</v>
      </c>
      <c r="F10972" t="str">
        <f>IF(D10972&lt;=18,"LOW (1-18)","HIGH (19-36)")</f>
        <v>HIGH (19-36)</v>
      </c>
      <c r="G10972">
        <f>INT((D10972-1)/6)+1</f>
        <v>5</v>
      </c>
      <c r="H10972">
        <f>MOD(D10972-1,6)+1</f>
        <v>5</v>
      </c>
      <c r="I10972">
        <f>37-D10972</f>
        <v>8</v>
      </c>
      <c r="J10972">
        <f>ABS(D10972-D10973)</f>
        <v>18</v>
      </c>
      <c r="K10972">
        <f>AVERAGE(D10972:D10976)</f>
        <v>29</v>
      </c>
      <c r="L10972">
        <f>AVERAGE(D10972:D10991)</f>
        <v>29</v>
      </c>
      <c r="M10972">
        <f>K10972-L10972</f>
        <v>0</v>
      </c>
      <c r="N10972" t="str">
        <f>IF(K10972&gt;L10972,"HIGH ZONE BIAS",IF(K10972&lt;L10972,"LOW ZONE BIAS","EQUILIBRIUM"))</f>
        <v>EQUILIBRIUM</v>
      </c>
    </row>
    <row r="10973">
      <c r="A10973">
        <v>16598</v>
      </c>
      <c r="B10973" t="str">
        <v>2017-08-07</v>
      </c>
      <c r="C10973" t="str">
        <v>Morning</v>
      </c>
      <c r="D10973">
        <v>11</v>
      </c>
      <c r="E10973" t="str">
        <f>IF(MOD(D10973,2)=0,"EVEN","ODD")</f>
        <v>ODD</v>
      </c>
      <c r="F10973" t="str">
        <f>IF(D10973&lt;=18,"LOW (1-18)","HIGH (19-36)")</f>
        <v>LOW (1-18)</v>
      </c>
      <c r="G10973">
        <f>INT((D10973-1)/6)+1</f>
        <v>2</v>
      </c>
      <c r="H10973">
        <f>MOD(D10973-1,6)+1</f>
        <v>5</v>
      </c>
      <c r="I10973">
        <f>37-D10973</f>
        <v>26</v>
      </c>
      <c r="J10973">
        <f>ABS(D10973-D10974)</f>
        <v>5</v>
      </c>
      <c r="K10973">
        <f>AVERAGE(D10973:D10977)</f>
        <v>11</v>
      </c>
      <c r="L10973">
        <f>AVERAGE(D10973:D10992)</f>
        <v>11</v>
      </c>
      <c r="M10973">
        <f>K10973-L10973</f>
        <v>0</v>
      </c>
      <c r="N10973" t="str">
        <f>IF(K10973&gt;L10973,"HIGH ZONE BIAS",IF(K10973&lt;L10973,"LOW ZONE BIAS","EQUILIBRIUM"))</f>
        <v>EQUILIBRIUM</v>
      </c>
    </row>
    <row r="10974">
      <c r="A10974">
        <v>16597</v>
      </c>
      <c r="B10974" t="str">
        <v>2017-08-05</v>
      </c>
      <c r="C10974" t="str">
        <v>Evening</v>
      </c>
      <c r="D10974">
        <v>16</v>
      </c>
      <c r="E10974" t="str">
        <f>IF(MOD(D10974,2)=0,"EVEN","ODD")</f>
        <v>EVEN</v>
      </c>
      <c r="F10974" t="str">
        <f>IF(D10974&lt;=18,"LOW (1-18)","HIGH (19-36)")</f>
        <v>LOW (1-18)</v>
      </c>
      <c r="G10974">
        <f>INT((D10974-1)/6)+1</f>
        <v>3</v>
      </c>
      <c r="H10974">
        <f>MOD(D10974-1,6)+1</f>
        <v>4</v>
      </c>
      <c r="I10974">
        <f>37-D10974</f>
        <v>21</v>
      </c>
      <c r="J10974">
        <f>ABS(D10974-D10975)</f>
        <v>10</v>
      </c>
      <c r="K10974">
        <f>AVERAGE(D10974:D10978)</f>
        <v>16</v>
      </c>
      <c r="L10974">
        <f>AVERAGE(D10974:D10993)</f>
        <v>16</v>
      </c>
      <c r="M10974">
        <f>K10974-L10974</f>
        <v>0</v>
      </c>
      <c r="N10974" t="str">
        <f>IF(K10974&gt;L10974,"HIGH ZONE BIAS",IF(K10974&lt;L10974,"LOW ZONE BIAS","EQUILIBRIUM"))</f>
        <v>EQUILIBRIUM</v>
      </c>
    </row>
    <row r="10975">
      <c r="A10975">
        <v>16596</v>
      </c>
      <c r="B10975" t="str">
        <v>2017-08-05</v>
      </c>
      <c r="C10975" t="str">
        <v>Afternoon</v>
      </c>
      <c r="D10975">
        <v>26</v>
      </c>
      <c r="E10975" t="str">
        <f>IF(MOD(D10975,2)=0,"EVEN","ODD")</f>
        <v>EVEN</v>
      </c>
      <c r="F10975" t="str">
        <f>IF(D10975&lt;=18,"LOW (1-18)","HIGH (19-36)")</f>
        <v>HIGH (19-36)</v>
      </c>
      <c r="G10975">
        <f>INT((D10975-1)/6)+1</f>
        <v>5</v>
      </c>
      <c r="H10975">
        <f>MOD(D10975-1,6)+1</f>
        <v>2</v>
      </c>
      <c r="I10975">
        <f>37-D10975</f>
        <v>11</v>
      </c>
      <c r="J10975">
        <f>ABS(D10975-D10976)</f>
        <v>10</v>
      </c>
      <c r="K10975">
        <f>AVERAGE(D10975:D10979)</f>
        <v>26</v>
      </c>
      <c r="L10975">
        <f>AVERAGE(D10975:D10994)</f>
        <v>26</v>
      </c>
      <c r="M10975">
        <f>K10975-L10975</f>
        <v>0</v>
      </c>
      <c r="N10975" t="str">
        <f>IF(K10975&gt;L10975,"HIGH ZONE BIAS",IF(K10975&lt;L10975,"LOW ZONE BIAS","EQUILIBRIUM"))</f>
        <v>EQUILIBRIUM</v>
      </c>
    </row>
    <row r="10976">
      <c r="A10976">
        <v>16595</v>
      </c>
      <c r="B10976" t="str">
        <v>2017-08-05</v>
      </c>
      <c r="C10976" t="str">
        <v>Midday</v>
      </c>
      <c r="D10976">
        <v>16</v>
      </c>
      <c r="E10976" t="str">
        <f>IF(MOD(D10976,2)=0,"EVEN","ODD")</f>
        <v>EVEN</v>
      </c>
      <c r="F10976" t="str">
        <f>IF(D10976&lt;=18,"LOW (1-18)","HIGH (19-36)")</f>
        <v>LOW (1-18)</v>
      </c>
      <c r="G10976">
        <f>INT((D10976-1)/6)+1</f>
        <v>3</v>
      </c>
      <c r="H10976">
        <f>MOD(D10976-1,6)+1</f>
        <v>4</v>
      </c>
      <c r="I10976">
        <f>37-D10976</f>
        <v>21</v>
      </c>
      <c r="J10976">
        <f>ABS(D10976-D10977)</f>
        <v>12</v>
      </c>
      <c r="K10976">
        <f>AVERAGE(D10976:D10980)</f>
        <v>16</v>
      </c>
      <c r="L10976">
        <f>AVERAGE(D10976:D10995)</f>
        <v>16</v>
      </c>
      <c r="M10976">
        <f>K10976-L10976</f>
        <v>0</v>
      </c>
      <c r="N10976" t="str">
        <f>IF(K10976&gt;L10976,"HIGH ZONE BIAS",IF(K10976&lt;L10976,"LOW ZONE BIAS","EQUILIBRIUM"))</f>
        <v>EQUILIBRIUM</v>
      </c>
    </row>
    <row r="10977">
      <c r="A10977">
        <v>16594</v>
      </c>
      <c r="B10977" t="str">
        <v>2017-08-05</v>
      </c>
      <c r="C10977" t="str">
        <v>Morning</v>
      </c>
      <c r="D10977">
        <v>28</v>
      </c>
      <c r="E10977" t="str">
        <f>IF(MOD(D10977,2)=0,"EVEN","ODD")</f>
        <v>EVEN</v>
      </c>
      <c r="F10977" t="str">
        <f>IF(D10977&lt;=18,"LOW (1-18)","HIGH (19-36)")</f>
        <v>HIGH (19-36)</v>
      </c>
      <c r="G10977">
        <f>INT((D10977-1)/6)+1</f>
        <v>5</v>
      </c>
      <c r="H10977">
        <f>MOD(D10977-1,6)+1</f>
        <v>4</v>
      </c>
      <c r="I10977">
        <f>37-D10977</f>
        <v>9</v>
      </c>
      <c r="J10977">
        <f>ABS(D10977-D10978)</f>
        <v>18</v>
      </c>
      <c r="K10977">
        <f>AVERAGE(D10977:D10981)</f>
        <v>28</v>
      </c>
      <c r="L10977">
        <f>AVERAGE(D10977:D10996)</f>
        <v>28</v>
      </c>
      <c r="M10977">
        <f>K10977-L10977</f>
        <v>0</v>
      </c>
      <c r="N10977" t="str">
        <f>IF(K10977&gt;L10977,"HIGH ZONE BIAS",IF(K10977&lt;L10977,"LOW ZONE BIAS","EQUILIBRIUM"))</f>
        <v>EQUILIBRIUM</v>
      </c>
    </row>
    <row r="10978">
      <c r="A10978">
        <v>16593</v>
      </c>
      <c r="B10978" t="str">
        <v>2017-08-04</v>
      </c>
      <c r="C10978" t="str">
        <v>Evening</v>
      </c>
      <c r="D10978">
        <v>10</v>
      </c>
      <c r="E10978" t="str">
        <f>IF(MOD(D10978,2)=0,"EVEN","ODD")</f>
        <v>EVEN</v>
      </c>
      <c r="F10978" t="str">
        <f>IF(D10978&lt;=18,"LOW (1-18)","HIGH (19-36)")</f>
        <v>LOW (1-18)</v>
      </c>
      <c r="G10978">
        <f>INT((D10978-1)/6)+1</f>
        <v>2</v>
      </c>
      <c r="H10978">
        <f>MOD(D10978-1,6)+1</f>
        <v>4</v>
      </c>
      <c r="I10978">
        <f>37-D10978</f>
        <v>27</v>
      </c>
      <c r="J10978">
        <f>ABS(D10978-D10979)</f>
        <v>4</v>
      </c>
      <c r="K10978">
        <f>AVERAGE(D10978:D10982)</f>
        <v>10</v>
      </c>
      <c r="L10978">
        <f>AVERAGE(D10978:D10997)</f>
        <v>10</v>
      </c>
      <c r="M10978">
        <f>K10978-L10978</f>
        <v>0</v>
      </c>
      <c r="N10978" t="str">
        <f>IF(K10978&gt;L10978,"HIGH ZONE BIAS",IF(K10978&lt;L10978,"LOW ZONE BIAS","EQUILIBRIUM"))</f>
        <v>EQUILIBRIUM</v>
      </c>
    </row>
    <row r="10979">
      <c r="A10979">
        <v>16592</v>
      </c>
      <c r="B10979" t="str">
        <v>2017-08-04</v>
      </c>
      <c r="C10979" t="str">
        <v>Afternoon</v>
      </c>
      <c r="D10979">
        <v>14</v>
      </c>
      <c r="E10979" t="str">
        <f>IF(MOD(D10979,2)=0,"EVEN","ODD")</f>
        <v>EVEN</v>
      </c>
      <c r="F10979" t="str">
        <f>IF(D10979&lt;=18,"LOW (1-18)","HIGH (19-36)")</f>
        <v>LOW (1-18)</v>
      </c>
      <c r="G10979">
        <f>INT((D10979-1)/6)+1</f>
        <v>3</v>
      </c>
      <c r="H10979">
        <f>MOD(D10979-1,6)+1</f>
        <v>2</v>
      </c>
      <c r="I10979">
        <f>37-D10979</f>
        <v>23</v>
      </c>
      <c r="J10979">
        <f>ABS(D10979-D10980)</f>
        <v>12</v>
      </c>
      <c r="K10979">
        <f>AVERAGE(D10979:D10983)</f>
        <v>14</v>
      </c>
      <c r="L10979">
        <f>AVERAGE(D10979:D10998)</f>
        <v>14</v>
      </c>
      <c r="M10979">
        <f>K10979-L10979</f>
        <v>0</v>
      </c>
      <c r="N10979" t="str">
        <f>IF(K10979&gt;L10979,"HIGH ZONE BIAS",IF(K10979&lt;L10979,"LOW ZONE BIAS","EQUILIBRIUM"))</f>
        <v>EQUILIBRIUM</v>
      </c>
    </row>
    <row r="10980">
      <c r="A10980">
        <v>16591</v>
      </c>
      <c r="B10980" t="str">
        <v>2017-08-04</v>
      </c>
      <c r="C10980" t="str">
        <v>Midday</v>
      </c>
      <c r="D10980">
        <v>26</v>
      </c>
      <c r="E10980" t="str">
        <f>IF(MOD(D10980,2)=0,"EVEN","ODD")</f>
        <v>EVEN</v>
      </c>
      <c r="F10980" t="str">
        <f>IF(D10980&lt;=18,"LOW (1-18)","HIGH (19-36)")</f>
        <v>HIGH (19-36)</v>
      </c>
      <c r="G10980">
        <f>INT((D10980-1)/6)+1</f>
        <v>5</v>
      </c>
      <c r="H10980">
        <f>MOD(D10980-1,6)+1</f>
        <v>2</v>
      </c>
      <c r="I10980">
        <f>37-D10980</f>
        <v>11</v>
      </c>
      <c r="J10980">
        <f>ABS(D10980-D10981)</f>
        <v>10</v>
      </c>
      <c r="K10980">
        <f>AVERAGE(D10980:D10984)</f>
        <v>26</v>
      </c>
      <c r="L10980">
        <f>AVERAGE(D10980:D10999)</f>
        <v>26</v>
      </c>
      <c r="M10980">
        <f>K10980-L10980</f>
        <v>0</v>
      </c>
      <c r="N10980" t="str">
        <f>IF(K10980&gt;L10980,"HIGH ZONE BIAS",IF(K10980&lt;L10980,"LOW ZONE BIAS","EQUILIBRIUM"))</f>
        <v>EQUILIBRIUM</v>
      </c>
    </row>
    <row r="10981">
      <c r="A10981">
        <v>16590</v>
      </c>
      <c r="B10981" t="str">
        <v>2017-08-04</v>
      </c>
      <c r="C10981" t="str">
        <v>Morning</v>
      </c>
      <c r="D10981">
        <v>36</v>
      </c>
      <c r="E10981" t="str">
        <f>IF(MOD(D10981,2)=0,"EVEN","ODD")</f>
        <v>EVEN</v>
      </c>
      <c r="F10981" t="str">
        <f>IF(D10981&lt;=18,"LOW (1-18)","HIGH (19-36)")</f>
        <v>HIGH (19-36)</v>
      </c>
      <c r="G10981">
        <f>INT((D10981-1)/6)+1</f>
        <v>6</v>
      </c>
      <c r="H10981">
        <f>MOD(D10981-1,6)+1</f>
        <v>6</v>
      </c>
      <c r="I10981">
        <f>37-D10981</f>
        <v>1</v>
      </c>
      <c r="J10981">
        <f>ABS(D10981-D10982)</f>
        <v>13</v>
      </c>
      <c r="K10981">
        <f>AVERAGE(D10981:D10985)</f>
        <v>36</v>
      </c>
      <c r="L10981">
        <f>AVERAGE(D10981:D11000)</f>
        <v>36</v>
      </c>
      <c r="M10981">
        <f>K10981-L10981</f>
        <v>0</v>
      </c>
      <c r="N10981" t="str">
        <f>IF(K10981&gt;L10981,"HIGH ZONE BIAS",IF(K10981&lt;L10981,"LOW ZONE BIAS","EQUILIBRIUM"))</f>
        <v>EQUILIBRIUM</v>
      </c>
    </row>
    <row r="10982">
      <c r="A10982">
        <v>16589</v>
      </c>
      <c r="B10982" t="str">
        <v>2017-08-03</v>
      </c>
      <c r="C10982" t="str">
        <v>Evening</v>
      </c>
      <c r="D10982">
        <v>23</v>
      </c>
      <c r="E10982" t="str">
        <f>IF(MOD(D10982,2)=0,"EVEN","ODD")</f>
        <v>ODD</v>
      </c>
      <c r="F10982" t="str">
        <f>IF(D10982&lt;=18,"LOW (1-18)","HIGH (19-36)")</f>
        <v>HIGH (19-36)</v>
      </c>
      <c r="G10982">
        <f>INT((D10982-1)/6)+1</f>
        <v>4</v>
      </c>
      <c r="H10982">
        <f>MOD(D10982-1,6)+1</f>
        <v>5</v>
      </c>
      <c r="I10982">
        <f>37-D10982</f>
        <v>14</v>
      </c>
      <c r="J10982">
        <f>ABS(D10982-D10983)</f>
        <v>18</v>
      </c>
      <c r="K10982">
        <f>AVERAGE(D10982:D10986)</f>
        <v>23</v>
      </c>
      <c r="L10982">
        <f>AVERAGE(D10982:D11001)</f>
        <v>23</v>
      </c>
      <c r="M10982">
        <f>K10982-L10982</f>
        <v>0</v>
      </c>
      <c r="N10982" t="str">
        <f>IF(K10982&gt;L10982,"HIGH ZONE BIAS",IF(K10982&lt;L10982,"LOW ZONE BIAS","EQUILIBRIUM"))</f>
        <v>EQUILIBRIUM</v>
      </c>
    </row>
    <row r="10983">
      <c r="A10983">
        <v>16588</v>
      </c>
      <c r="B10983" t="str">
        <v>2017-08-03</v>
      </c>
      <c r="C10983" t="str">
        <v>Afternoon</v>
      </c>
      <c r="D10983">
        <v>5</v>
      </c>
      <c r="E10983" t="str">
        <f>IF(MOD(D10983,2)=0,"EVEN","ODD")</f>
        <v>ODD</v>
      </c>
      <c r="F10983" t="str">
        <f>IF(D10983&lt;=18,"LOW (1-18)","HIGH (19-36)")</f>
        <v>LOW (1-18)</v>
      </c>
      <c r="G10983">
        <f>INT((D10983-1)/6)+1</f>
        <v>1</v>
      </c>
      <c r="H10983">
        <f>MOD(D10983-1,6)+1</f>
        <v>5</v>
      </c>
      <c r="I10983">
        <f>37-D10983</f>
        <v>32</v>
      </c>
      <c r="J10983">
        <f>ABS(D10983-D10984)</f>
        <v>4</v>
      </c>
      <c r="K10983">
        <f>AVERAGE(D10983:D10987)</f>
        <v>5</v>
      </c>
      <c r="L10983">
        <f>AVERAGE(D10983:D11002)</f>
        <v>5</v>
      </c>
      <c r="M10983">
        <f>K10983-L10983</f>
        <v>0</v>
      </c>
      <c r="N10983" t="str">
        <f>IF(K10983&gt;L10983,"HIGH ZONE BIAS",IF(K10983&lt;L10983,"LOW ZONE BIAS","EQUILIBRIUM"))</f>
        <v>EQUILIBRIUM</v>
      </c>
    </row>
    <row r="10984">
      <c r="A10984">
        <v>16587</v>
      </c>
      <c r="B10984" t="str">
        <v>2017-08-03</v>
      </c>
      <c r="C10984" t="str">
        <v>Midday</v>
      </c>
      <c r="D10984">
        <v>9</v>
      </c>
      <c r="E10984" t="str">
        <f>IF(MOD(D10984,2)=0,"EVEN","ODD")</f>
        <v>ODD</v>
      </c>
      <c r="F10984" t="str">
        <f>IF(D10984&lt;=18,"LOW (1-18)","HIGH (19-36)")</f>
        <v>LOW (1-18)</v>
      </c>
      <c r="G10984">
        <f>INT((D10984-1)/6)+1</f>
        <v>2</v>
      </c>
      <c r="H10984">
        <f>MOD(D10984-1,6)+1</f>
        <v>3</v>
      </c>
      <c r="I10984">
        <f>37-D10984</f>
        <v>28</v>
      </c>
      <c r="J10984">
        <f>ABS(D10984-D10985)</f>
        <v>22</v>
      </c>
      <c r="K10984">
        <f>AVERAGE(D10984:D10988)</f>
        <v>9</v>
      </c>
      <c r="L10984">
        <f>AVERAGE(D10984:D11003)</f>
        <v>9</v>
      </c>
      <c r="M10984">
        <f>K10984-L10984</f>
        <v>0</v>
      </c>
      <c r="N10984" t="str">
        <f>IF(K10984&gt;L10984,"HIGH ZONE BIAS",IF(K10984&lt;L10984,"LOW ZONE BIAS","EQUILIBRIUM"))</f>
        <v>EQUILIBRIUM</v>
      </c>
    </row>
    <row r="10985">
      <c r="A10985">
        <v>16586</v>
      </c>
      <c r="B10985" t="str">
        <v>2017-08-03</v>
      </c>
      <c r="C10985" t="str">
        <v>Morning</v>
      </c>
      <c r="D10985">
        <v>31</v>
      </c>
      <c r="E10985" t="str">
        <f>IF(MOD(D10985,2)=0,"EVEN","ODD")</f>
        <v>ODD</v>
      </c>
      <c r="F10985" t="str">
        <f>IF(D10985&lt;=18,"LOW (1-18)","HIGH (19-36)")</f>
        <v>HIGH (19-36)</v>
      </c>
      <c r="G10985">
        <f>INT((D10985-1)/6)+1</f>
        <v>6</v>
      </c>
      <c r="H10985">
        <f>MOD(D10985-1,6)+1</f>
        <v>1</v>
      </c>
      <c r="I10985">
        <f>37-D10985</f>
        <v>6</v>
      </c>
      <c r="J10985">
        <f>ABS(D10985-D10986)</f>
        <v>2</v>
      </c>
      <c r="K10985">
        <f>AVERAGE(D10985:D10989)</f>
        <v>31</v>
      </c>
      <c r="L10985">
        <f>AVERAGE(D10985:D11004)</f>
        <v>31</v>
      </c>
      <c r="M10985">
        <f>K10985-L10985</f>
        <v>0</v>
      </c>
      <c r="N10985" t="str">
        <f>IF(K10985&gt;L10985,"HIGH ZONE BIAS",IF(K10985&lt;L10985,"LOW ZONE BIAS","EQUILIBRIUM"))</f>
        <v>EQUILIBRIUM</v>
      </c>
    </row>
    <row r="10986">
      <c r="A10986">
        <v>16585</v>
      </c>
      <c r="B10986" t="str">
        <v>2017-08-02</v>
      </c>
      <c r="C10986" t="str">
        <v>Evening</v>
      </c>
      <c r="D10986">
        <v>29</v>
      </c>
      <c r="E10986" t="str">
        <f>IF(MOD(D10986,2)=0,"EVEN","ODD")</f>
        <v>ODD</v>
      </c>
      <c r="F10986" t="str">
        <f>IF(D10986&lt;=18,"LOW (1-18)","HIGH (19-36)")</f>
        <v>HIGH (19-36)</v>
      </c>
      <c r="G10986">
        <f>INT((D10986-1)/6)+1</f>
        <v>5</v>
      </c>
      <c r="H10986">
        <f>MOD(D10986-1,6)+1</f>
        <v>5</v>
      </c>
      <c r="I10986">
        <f>37-D10986</f>
        <v>8</v>
      </c>
      <c r="J10986">
        <f>ABS(D10986-D10987)</f>
        <v>28</v>
      </c>
      <c r="K10986">
        <f>AVERAGE(D10986:D10990)</f>
        <v>29</v>
      </c>
      <c r="L10986">
        <f>AVERAGE(D10986:D11005)</f>
        <v>29</v>
      </c>
      <c r="M10986">
        <f>K10986-L10986</f>
        <v>0</v>
      </c>
      <c r="N10986" t="str">
        <f>IF(K10986&gt;L10986,"HIGH ZONE BIAS",IF(K10986&lt;L10986,"LOW ZONE BIAS","EQUILIBRIUM"))</f>
        <v>EQUILIBRIUM</v>
      </c>
    </row>
    <row r="10987">
      <c r="A10987">
        <v>16584</v>
      </c>
      <c r="B10987" t="str">
        <v>2017-08-02</v>
      </c>
      <c r="C10987" t="str">
        <v>Afternoon</v>
      </c>
      <c r="D10987">
        <v>1</v>
      </c>
      <c r="E10987" t="str">
        <f>IF(MOD(D10987,2)=0,"EVEN","ODD")</f>
        <v>ODD</v>
      </c>
      <c r="F10987" t="str">
        <f>IF(D10987&lt;=18,"LOW (1-18)","HIGH (19-36)")</f>
        <v>LOW (1-18)</v>
      </c>
      <c r="G10987">
        <f>INT((D10987-1)/6)+1</f>
        <v>1</v>
      </c>
      <c r="H10987">
        <f>MOD(D10987-1,6)+1</f>
        <v>1</v>
      </c>
      <c r="I10987">
        <f>37-D10987</f>
        <v>36</v>
      </c>
      <c r="J10987">
        <f>ABS(D10987-D10988)</f>
        <v>28</v>
      </c>
      <c r="K10987">
        <f>AVERAGE(D10987:D10991)</f>
        <v>1</v>
      </c>
      <c r="L10987">
        <f>AVERAGE(D10987:D11006)</f>
        <v>1</v>
      </c>
      <c r="M10987">
        <f>K10987-L10987</f>
        <v>0</v>
      </c>
      <c r="N10987" t="str">
        <f>IF(K10987&gt;L10987,"HIGH ZONE BIAS",IF(K10987&lt;L10987,"LOW ZONE BIAS","EQUILIBRIUM"))</f>
        <v>EQUILIBRIUM</v>
      </c>
    </row>
    <row r="10988">
      <c r="A10988">
        <v>16583</v>
      </c>
      <c r="B10988" t="str">
        <v>2017-08-02</v>
      </c>
      <c r="C10988" t="str">
        <v>Midday</v>
      </c>
      <c r="D10988">
        <v>29</v>
      </c>
      <c r="E10988" t="str">
        <f>IF(MOD(D10988,2)=0,"EVEN","ODD")</f>
        <v>ODD</v>
      </c>
      <c r="F10988" t="str">
        <f>IF(D10988&lt;=18,"LOW (1-18)","HIGH (19-36)")</f>
        <v>HIGH (19-36)</v>
      </c>
      <c r="G10988">
        <f>INT((D10988-1)/6)+1</f>
        <v>5</v>
      </c>
      <c r="H10988">
        <f>MOD(D10988-1,6)+1</f>
        <v>5</v>
      </c>
      <c r="I10988">
        <f>37-D10988</f>
        <v>8</v>
      </c>
      <c r="J10988">
        <f>ABS(D10988-D10989)</f>
        <v>14</v>
      </c>
      <c r="K10988">
        <f>AVERAGE(D10988:D10992)</f>
        <v>29</v>
      </c>
      <c r="L10988">
        <f>AVERAGE(D10988:D11007)</f>
        <v>29</v>
      </c>
      <c r="M10988">
        <f>K10988-L10988</f>
        <v>0</v>
      </c>
      <c r="N10988" t="str">
        <f>IF(K10988&gt;L10988,"HIGH ZONE BIAS",IF(K10988&lt;L10988,"LOW ZONE BIAS","EQUILIBRIUM"))</f>
        <v>EQUILIBRIUM</v>
      </c>
    </row>
    <row r="10989">
      <c r="A10989">
        <v>16582</v>
      </c>
      <c r="B10989" t="str">
        <v>2017-08-02</v>
      </c>
      <c r="C10989" t="str">
        <v>Morning</v>
      </c>
      <c r="D10989">
        <v>15</v>
      </c>
      <c r="E10989" t="str">
        <f>IF(MOD(D10989,2)=0,"EVEN","ODD")</f>
        <v>ODD</v>
      </c>
      <c r="F10989" t="str">
        <f>IF(D10989&lt;=18,"LOW (1-18)","HIGH (19-36)")</f>
        <v>LOW (1-18)</v>
      </c>
      <c r="G10989">
        <f>INT((D10989-1)/6)+1</f>
        <v>3</v>
      </c>
      <c r="H10989">
        <f>MOD(D10989-1,6)+1</f>
        <v>3</v>
      </c>
      <c r="I10989">
        <f>37-D10989</f>
        <v>22</v>
      </c>
      <c r="J10989">
        <f>ABS(D10989-D10990)</f>
        <v>5</v>
      </c>
      <c r="K10989">
        <f>AVERAGE(D10989:D10993)</f>
        <v>15</v>
      </c>
      <c r="L10989">
        <f>AVERAGE(D10989:D11008)</f>
        <v>15</v>
      </c>
      <c r="M10989">
        <f>K10989-L10989</f>
        <v>0</v>
      </c>
      <c r="N10989" t="str">
        <f>IF(K10989&gt;L10989,"HIGH ZONE BIAS",IF(K10989&lt;L10989,"LOW ZONE BIAS","EQUILIBRIUM"))</f>
        <v>EQUILIBRIUM</v>
      </c>
    </row>
    <row r="10990">
      <c r="A10990">
        <v>16581</v>
      </c>
      <c r="B10990" t="str">
        <v>2017-08-01</v>
      </c>
      <c r="C10990" t="str">
        <v>Evening</v>
      </c>
      <c r="D10990">
        <v>10</v>
      </c>
      <c r="E10990" t="str">
        <f>IF(MOD(D10990,2)=0,"EVEN","ODD")</f>
        <v>EVEN</v>
      </c>
      <c r="F10990" t="str">
        <f>IF(D10990&lt;=18,"LOW (1-18)","HIGH (19-36)")</f>
        <v>LOW (1-18)</v>
      </c>
      <c r="G10990">
        <f>INT((D10990-1)/6)+1</f>
        <v>2</v>
      </c>
      <c r="H10990">
        <f>MOD(D10990-1,6)+1</f>
        <v>4</v>
      </c>
      <c r="I10990">
        <f>37-D10990</f>
        <v>27</v>
      </c>
      <c r="J10990">
        <f>ABS(D10990-D10991)</f>
        <v>13</v>
      </c>
      <c r="K10990">
        <f>AVERAGE(D10990:D10994)</f>
        <v>10</v>
      </c>
      <c r="L10990">
        <f>AVERAGE(D10990:D11009)</f>
        <v>10</v>
      </c>
      <c r="M10990">
        <f>K10990-L10990</f>
        <v>0</v>
      </c>
      <c r="N10990" t="str">
        <f>IF(K10990&gt;L10990,"HIGH ZONE BIAS",IF(K10990&lt;L10990,"LOW ZONE BIAS","EQUILIBRIUM"))</f>
        <v>EQUILIBRIUM</v>
      </c>
    </row>
    <row r="10991">
      <c r="A10991">
        <v>16580</v>
      </c>
      <c r="B10991" t="str">
        <v>2017-08-01</v>
      </c>
      <c r="C10991" t="str">
        <v>Afternoon</v>
      </c>
      <c r="D10991">
        <v>23</v>
      </c>
      <c r="E10991" t="str">
        <f>IF(MOD(D10991,2)=0,"EVEN","ODD")</f>
        <v>ODD</v>
      </c>
      <c r="F10991" t="str">
        <f>IF(D10991&lt;=18,"LOW (1-18)","HIGH (19-36)")</f>
        <v>HIGH (19-36)</v>
      </c>
      <c r="G10991">
        <f>INT((D10991-1)/6)+1</f>
        <v>4</v>
      </c>
      <c r="H10991">
        <f>MOD(D10991-1,6)+1</f>
        <v>5</v>
      </c>
      <c r="I10991">
        <f>37-D10991</f>
        <v>14</v>
      </c>
      <c r="J10991">
        <f>ABS(D10991-D10992)</f>
        <v>3</v>
      </c>
      <c r="K10991">
        <f>AVERAGE(D10991:D10995)</f>
        <v>23</v>
      </c>
      <c r="L10991">
        <f>AVERAGE(D10991:D11010)</f>
        <v>23</v>
      </c>
      <c r="M10991">
        <f>K10991-L10991</f>
        <v>0</v>
      </c>
      <c r="N10991" t="str">
        <f>IF(K10991&gt;L10991,"HIGH ZONE BIAS",IF(K10991&lt;L10991,"LOW ZONE BIAS","EQUILIBRIUM"))</f>
        <v>EQUILIBRIUM</v>
      </c>
    </row>
    <row r="10992">
      <c r="A10992">
        <v>16579</v>
      </c>
      <c r="B10992" t="str">
        <v>2017-08-01</v>
      </c>
      <c r="C10992" t="str">
        <v>Midday</v>
      </c>
      <c r="D10992">
        <v>26</v>
      </c>
      <c r="E10992" t="str">
        <f>IF(MOD(D10992,2)=0,"EVEN","ODD")</f>
        <v>EVEN</v>
      </c>
      <c r="F10992" t="str">
        <f>IF(D10992&lt;=18,"LOW (1-18)","HIGH (19-36)")</f>
        <v>HIGH (19-36)</v>
      </c>
      <c r="G10992">
        <f>INT((D10992-1)/6)+1</f>
        <v>5</v>
      </c>
      <c r="H10992">
        <f>MOD(D10992-1,6)+1</f>
        <v>2</v>
      </c>
      <c r="I10992">
        <f>37-D10992</f>
        <v>11</v>
      </c>
      <c r="J10992">
        <f>ABS(D10992-D10993)</f>
        <v>3</v>
      </c>
      <c r="K10992">
        <f>AVERAGE(D10992:D10996)</f>
        <v>26</v>
      </c>
      <c r="L10992">
        <f>AVERAGE(D10992:D11011)</f>
        <v>26</v>
      </c>
      <c r="M10992">
        <f>K10992-L10992</f>
        <v>0</v>
      </c>
      <c r="N10992" t="str">
        <f>IF(K10992&gt;L10992,"HIGH ZONE BIAS",IF(K10992&lt;L10992,"LOW ZONE BIAS","EQUILIBRIUM"))</f>
        <v>EQUILIBRIUM</v>
      </c>
    </row>
    <row r="10993">
      <c r="A10993">
        <v>16578</v>
      </c>
      <c r="B10993" t="str">
        <v>2017-08-01</v>
      </c>
      <c r="C10993" t="str">
        <v>Morning</v>
      </c>
      <c r="D10993">
        <v>29</v>
      </c>
      <c r="E10993" t="str">
        <f>IF(MOD(D10993,2)=0,"EVEN","ODD")</f>
        <v>ODD</v>
      </c>
      <c r="F10993" t="str">
        <f>IF(D10993&lt;=18,"LOW (1-18)","HIGH (19-36)")</f>
        <v>HIGH (19-36)</v>
      </c>
      <c r="G10993">
        <f>INT((D10993-1)/6)+1</f>
        <v>5</v>
      </c>
      <c r="H10993">
        <f>MOD(D10993-1,6)+1</f>
        <v>5</v>
      </c>
      <c r="I10993">
        <f>37-D10993</f>
        <v>8</v>
      </c>
      <c r="J10993">
        <f>ABS(D10993-D10994)</f>
        <v>20</v>
      </c>
      <c r="K10993">
        <f>AVERAGE(D10993:D10997)</f>
        <v>29</v>
      </c>
      <c r="L10993">
        <f>AVERAGE(D10993:D11012)</f>
        <v>29</v>
      </c>
      <c r="M10993">
        <f>K10993-L10993</f>
        <v>0</v>
      </c>
      <c r="N10993" t="str">
        <f>IF(K10993&gt;L10993,"HIGH ZONE BIAS",IF(K10993&lt;L10993,"LOW ZONE BIAS","EQUILIBRIUM"))</f>
        <v>EQUILIBRIUM</v>
      </c>
    </row>
    <row r="10994">
      <c r="A10994">
        <v>16577</v>
      </c>
      <c r="B10994" t="str">
        <v>2017-07-31</v>
      </c>
      <c r="C10994" t="str">
        <v>Evening</v>
      </c>
      <c r="D10994">
        <v>9</v>
      </c>
      <c r="E10994" t="str">
        <f>IF(MOD(D10994,2)=0,"EVEN","ODD")</f>
        <v>ODD</v>
      </c>
      <c r="F10994" t="str">
        <f>IF(D10994&lt;=18,"LOW (1-18)","HIGH (19-36)")</f>
        <v>LOW (1-18)</v>
      </c>
      <c r="G10994">
        <f>INT((D10994-1)/6)+1</f>
        <v>2</v>
      </c>
      <c r="H10994">
        <f>MOD(D10994-1,6)+1</f>
        <v>3</v>
      </c>
      <c r="I10994">
        <f>37-D10994</f>
        <v>28</v>
      </c>
      <c r="J10994">
        <f>ABS(D10994-D10995)</f>
        <v>22</v>
      </c>
      <c r="K10994">
        <f>AVERAGE(D10994:D10998)</f>
        <v>9</v>
      </c>
      <c r="L10994">
        <f>AVERAGE(D10994:D11013)</f>
        <v>9</v>
      </c>
      <c r="M10994">
        <f>K10994-L10994</f>
        <v>0</v>
      </c>
      <c r="N10994" t="str">
        <f>IF(K10994&gt;L10994,"HIGH ZONE BIAS",IF(K10994&lt;L10994,"LOW ZONE BIAS","EQUILIBRIUM"))</f>
        <v>EQUILIBRIUM</v>
      </c>
    </row>
    <row r="10995">
      <c r="A10995">
        <v>16576</v>
      </c>
      <c r="B10995" t="str">
        <v>2017-07-31</v>
      </c>
      <c r="C10995" t="str">
        <v>Afternoon</v>
      </c>
      <c r="D10995">
        <v>31</v>
      </c>
      <c r="E10995" t="str">
        <f>IF(MOD(D10995,2)=0,"EVEN","ODD")</f>
        <v>ODD</v>
      </c>
      <c r="F10995" t="str">
        <f>IF(D10995&lt;=18,"LOW (1-18)","HIGH (19-36)")</f>
        <v>HIGH (19-36)</v>
      </c>
      <c r="G10995">
        <f>INT((D10995-1)/6)+1</f>
        <v>6</v>
      </c>
      <c r="H10995">
        <f>MOD(D10995-1,6)+1</f>
        <v>1</v>
      </c>
      <c r="I10995">
        <f>37-D10995</f>
        <v>6</v>
      </c>
      <c r="J10995">
        <f>ABS(D10995-D10996)</f>
        <v>14</v>
      </c>
      <c r="K10995">
        <f>AVERAGE(D10995:D10999)</f>
        <v>31</v>
      </c>
      <c r="L10995">
        <f>AVERAGE(D10995:D11014)</f>
        <v>31</v>
      </c>
      <c r="M10995">
        <f>K10995-L10995</f>
        <v>0</v>
      </c>
      <c r="N10995" t="str">
        <f>IF(K10995&gt;L10995,"HIGH ZONE BIAS",IF(K10995&lt;L10995,"LOW ZONE BIAS","EQUILIBRIUM"))</f>
        <v>EQUILIBRIUM</v>
      </c>
    </row>
    <row r="10996">
      <c r="A10996">
        <v>16575</v>
      </c>
      <c r="B10996" t="str">
        <v>2017-07-31</v>
      </c>
      <c r="C10996" t="str">
        <v>Midday</v>
      </c>
      <c r="D10996">
        <v>17</v>
      </c>
      <c r="E10996" t="str">
        <f>IF(MOD(D10996,2)=0,"EVEN","ODD")</f>
        <v>ODD</v>
      </c>
      <c r="F10996" t="str">
        <f>IF(D10996&lt;=18,"LOW (1-18)","HIGH (19-36)")</f>
        <v>LOW (1-18)</v>
      </c>
      <c r="G10996">
        <f>INT((D10996-1)/6)+1</f>
        <v>3</v>
      </c>
      <c r="H10996">
        <f>MOD(D10996-1,6)+1</f>
        <v>5</v>
      </c>
      <c r="I10996">
        <f>37-D10996</f>
        <v>20</v>
      </c>
      <c r="J10996">
        <f>ABS(D10996-D10997)</f>
        <v>1</v>
      </c>
      <c r="K10996">
        <f>AVERAGE(D10996:D11000)</f>
        <v>17</v>
      </c>
      <c r="L10996">
        <f>AVERAGE(D10996:D11015)</f>
        <v>17</v>
      </c>
      <c r="M10996">
        <f>K10996-L10996</f>
        <v>0</v>
      </c>
      <c r="N10996" t="str">
        <f>IF(K10996&gt;L10996,"HIGH ZONE BIAS",IF(K10996&lt;L10996,"LOW ZONE BIAS","EQUILIBRIUM"))</f>
        <v>EQUILIBRIUM</v>
      </c>
    </row>
    <row r="10997">
      <c r="A10997">
        <v>16574</v>
      </c>
      <c r="B10997" t="str">
        <v>2017-07-31</v>
      </c>
      <c r="C10997" t="str">
        <v>Morning</v>
      </c>
      <c r="D10997">
        <v>16</v>
      </c>
      <c r="E10997" t="str">
        <f>IF(MOD(D10997,2)=0,"EVEN","ODD")</f>
        <v>EVEN</v>
      </c>
      <c r="F10997" t="str">
        <f>IF(D10997&lt;=18,"LOW (1-18)","HIGH (19-36)")</f>
        <v>LOW (1-18)</v>
      </c>
      <c r="G10997">
        <f>INT((D10997-1)/6)+1</f>
        <v>3</v>
      </c>
      <c r="H10997">
        <f>MOD(D10997-1,6)+1</f>
        <v>4</v>
      </c>
      <c r="I10997">
        <f>37-D10997</f>
        <v>21</v>
      </c>
      <c r="J10997">
        <f>ABS(D10997-D10998)</f>
        <v>14</v>
      </c>
      <c r="K10997">
        <f>AVERAGE(D10997:D11001)</f>
        <v>16</v>
      </c>
      <c r="L10997">
        <f>AVERAGE(D10997:D11016)</f>
        <v>16</v>
      </c>
      <c r="M10997">
        <f>K10997-L10997</f>
        <v>0</v>
      </c>
      <c r="N10997" t="str">
        <f>IF(K10997&gt;L10997,"HIGH ZONE BIAS",IF(K10997&lt;L10997,"LOW ZONE BIAS","EQUILIBRIUM"))</f>
        <v>EQUILIBRIUM</v>
      </c>
    </row>
    <row r="10998">
      <c r="A10998">
        <v>16573</v>
      </c>
      <c r="B10998" t="str">
        <v>2017-07-29</v>
      </c>
      <c r="C10998" t="str">
        <v>Evening</v>
      </c>
      <c r="D10998">
        <v>30</v>
      </c>
      <c r="E10998" t="str">
        <f>IF(MOD(D10998,2)=0,"EVEN","ODD")</f>
        <v>EVEN</v>
      </c>
      <c r="F10998" t="str">
        <f>IF(D10998&lt;=18,"LOW (1-18)","HIGH (19-36)")</f>
        <v>HIGH (19-36)</v>
      </c>
      <c r="G10998">
        <f>INT((D10998-1)/6)+1</f>
        <v>5</v>
      </c>
      <c r="H10998">
        <f>MOD(D10998-1,6)+1</f>
        <v>6</v>
      </c>
      <c r="I10998">
        <f>37-D10998</f>
        <v>7</v>
      </c>
      <c r="J10998">
        <f>ABS(D10998-D10999)</f>
        <v>6</v>
      </c>
      <c r="K10998">
        <f>AVERAGE(D10998:D11002)</f>
        <v>30</v>
      </c>
      <c r="L10998">
        <f>AVERAGE(D10998:D11017)</f>
        <v>30</v>
      </c>
      <c r="M10998">
        <f>K10998-L10998</f>
        <v>0</v>
      </c>
      <c r="N10998" t="str">
        <f>IF(K10998&gt;L10998,"HIGH ZONE BIAS",IF(K10998&lt;L10998,"LOW ZONE BIAS","EQUILIBRIUM"))</f>
        <v>EQUILIBRIUM</v>
      </c>
    </row>
    <row r="10999">
      <c r="A10999">
        <v>16572</v>
      </c>
      <c r="B10999" t="str">
        <v>2017-07-29</v>
      </c>
      <c r="C10999" t="str">
        <v>Afternoon</v>
      </c>
      <c r="D10999">
        <v>36</v>
      </c>
      <c r="E10999" t="str">
        <f>IF(MOD(D10999,2)=0,"EVEN","ODD")</f>
        <v>EVEN</v>
      </c>
      <c r="F10999" t="str">
        <f>IF(D10999&lt;=18,"LOW (1-18)","HIGH (19-36)")</f>
        <v>HIGH (19-36)</v>
      </c>
      <c r="G10999">
        <f>INT((D10999-1)/6)+1</f>
        <v>6</v>
      </c>
      <c r="H10999">
        <f>MOD(D10999-1,6)+1</f>
        <v>6</v>
      </c>
      <c r="I10999">
        <f>37-D10999</f>
        <v>1</v>
      </c>
      <c r="J10999">
        <f>ABS(D10999-D11000)</f>
        <v>24</v>
      </c>
      <c r="K10999">
        <f>AVERAGE(D10999:D11003)</f>
        <v>36</v>
      </c>
      <c r="L10999">
        <f>AVERAGE(D10999:D11018)</f>
        <v>36</v>
      </c>
      <c r="M10999">
        <f>K10999-L10999</f>
        <v>0</v>
      </c>
      <c r="N10999" t="str">
        <f>IF(K10999&gt;L10999,"HIGH ZONE BIAS",IF(K10999&lt;L10999,"LOW ZONE BIAS","EQUILIBRIUM"))</f>
        <v>EQUILIBRIUM</v>
      </c>
    </row>
    <row r="11000">
      <c r="A11000">
        <v>16571</v>
      </c>
      <c r="B11000" t="str">
        <v>2017-07-29</v>
      </c>
      <c r="C11000" t="str">
        <v>Midday</v>
      </c>
      <c r="D11000">
        <v>12</v>
      </c>
      <c r="E11000" t="str">
        <f>IF(MOD(D11000,2)=0,"EVEN","ODD")</f>
        <v>EVEN</v>
      </c>
      <c r="F11000" t="str">
        <f>IF(D11000&lt;=18,"LOW (1-18)","HIGH (19-36)")</f>
        <v>LOW (1-18)</v>
      </c>
      <c r="G11000">
        <f>INT((D11000-1)/6)+1</f>
        <v>2</v>
      </c>
      <c r="H11000">
        <f>MOD(D11000-1,6)+1</f>
        <v>6</v>
      </c>
      <c r="I11000">
        <f>37-D11000</f>
        <v>25</v>
      </c>
      <c r="J11000">
        <f>ABS(D11000-D11001)</f>
        <v>15</v>
      </c>
      <c r="K11000">
        <f>AVERAGE(D11000:D11004)</f>
        <v>12</v>
      </c>
      <c r="L11000">
        <f>AVERAGE(D11000:D11019)</f>
        <v>12</v>
      </c>
      <c r="M11000">
        <f>K11000-L11000</f>
        <v>0</v>
      </c>
      <c r="N11000" t="str">
        <f>IF(K11000&gt;L11000,"HIGH ZONE BIAS",IF(K11000&lt;L11000,"LOW ZONE BIAS","EQUILIBRIUM"))</f>
        <v>EQUILIBRIUM</v>
      </c>
    </row>
    <row r="11001">
      <c r="A11001">
        <v>16570</v>
      </c>
      <c r="B11001" t="str">
        <v>2017-07-29</v>
      </c>
      <c r="C11001" t="str">
        <v>Morning</v>
      </c>
      <c r="D11001">
        <v>27</v>
      </c>
      <c r="E11001" t="str">
        <f>IF(MOD(D11001,2)=0,"EVEN","ODD")</f>
        <v>ODD</v>
      </c>
      <c r="F11001" t="str">
        <f>IF(D11001&lt;=18,"LOW (1-18)","HIGH (19-36)")</f>
        <v>HIGH (19-36)</v>
      </c>
      <c r="G11001">
        <f>INT((D11001-1)/6)+1</f>
        <v>5</v>
      </c>
      <c r="H11001">
        <f>MOD(D11001-1,6)+1</f>
        <v>3</v>
      </c>
      <c r="I11001">
        <f>37-D11001</f>
        <v>10</v>
      </c>
      <c r="J11001">
        <f>ABS(D11001-D11002)</f>
        <v>9</v>
      </c>
      <c r="K11001">
        <f>AVERAGE(D11001:D11005)</f>
        <v>27</v>
      </c>
      <c r="L11001">
        <f>AVERAGE(D11001:D11020)</f>
        <v>27</v>
      </c>
      <c r="M11001">
        <f>K11001-L11001</f>
        <v>0</v>
      </c>
      <c r="N11001" t="str">
        <f>IF(K11001&gt;L11001,"HIGH ZONE BIAS",IF(K11001&lt;L11001,"LOW ZONE BIAS","EQUILIBRIUM"))</f>
        <v>EQUILIBRIUM</v>
      </c>
    </row>
    <row r="11002">
      <c r="A11002">
        <v>16569</v>
      </c>
      <c r="B11002" t="str">
        <v>2017-07-28</v>
      </c>
      <c r="C11002" t="str">
        <v>Evening</v>
      </c>
      <c r="D11002">
        <v>36</v>
      </c>
      <c r="E11002" t="str">
        <f>IF(MOD(D11002,2)=0,"EVEN","ODD")</f>
        <v>EVEN</v>
      </c>
      <c r="F11002" t="str">
        <f>IF(D11002&lt;=18,"LOW (1-18)","HIGH (19-36)")</f>
        <v>HIGH (19-36)</v>
      </c>
      <c r="G11002">
        <f>INT((D11002-1)/6)+1</f>
        <v>6</v>
      </c>
      <c r="H11002">
        <f>MOD(D11002-1,6)+1</f>
        <v>6</v>
      </c>
      <c r="I11002">
        <f>37-D11002</f>
        <v>1</v>
      </c>
      <c r="J11002">
        <f>ABS(D11002-D11003)</f>
        <v>3</v>
      </c>
      <c r="K11002">
        <f>AVERAGE(D11002:D11006)</f>
        <v>36</v>
      </c>
      <c r="L11002">
        <f>AVERAGE(D11002:D11021)</f>
        <v>36</v>
      </c>
      <c r="M11002">
        <f>K11002-L11002</f>
        <v>0</v>
      </c>
      <c r="N11002" t="str">
        <f>IF(K11002&gt;L11002,"HIGH ZONE BIAS",IF(K11002&lt;L11002,"LOW ZONE BIAS","EQUILIBRIUM"))</f>
        <v>EQUILIBRIUM</v>
      </c>
    </row>
    <row r="11003">
      <c r="A11003">
        <v>16568</v>
      </c>
      <c r="B11003" t="str">
        <v>2017-07-28</v>
      </c>
      <c r="C11003" t="str">
        <v>Afternoon</v>
      </c>
      <c r="D11003">
        <v>33</v>
      </c>
      <c r="E11003" t="str">
        <f>IF(MOD(D11003,2)=0,"EVEN","ODD")</f>
        <v>ODD</v>
      </c>
      <c r="F11003" t="str">
        <f>IF(D11003&lt;=18,"LOW (1-18)","HIGH (19-36)")</f>
        <v>HIGH (19-36)</v>
      </c>
      <c r="G11003">
        <f>INT((D11003-1)/6)+1</f>
        <v>6</v>
      </c>
      <c r="H11003">
        <f>MOD(D11003-1,6)+1</f>
        <v>3</v>
      </c>
      <c r="I11003">
        <f>37-D11003</f>
        <v>4</v>
      </c>
      <c r="J11003">
        <f>ABS(D11003-D11004)</f>
        <v>9</v>
      </c>
      <c r="K11003">
        <f>AVERAGE(D11003:D11007)</f>
        <v>33</v>
      </c>
      <c r="L11003">
        <f>AVERAGE(D11003:D11022)</f>
        <v>33</v>
      </c>
      <c r="M11003">
        <f>K11003-L11003</f>
        <v>0</v>
      </c>
      <c r="N11003" t="str">
        <f>IF(K11003&gt;L11003,"HIGH ZONE BIAS",IF(K11003&lt;L11003,"LOW ZONE BIAS","EQUILIBRIUM"))</f>
        <v>EQUILIBRIUM</v>
      </c>
    </row>
    <row r="11004">
      <c r="A11004">
        <v>16567</v>
      </c>
      <c r="B11004" t="str">
        <v>2017-07-28</v>
      </c>
      <c r="C11004" t="str">
        <v>Midday</v>
      </c>
      <c r="D11004">
        <v>24</v>
      </c>
      <c r="E11004" t="str">
        <f>IF(MOD(D11004,2)=0,"EVEN","ODD")</f>
        <v>EVEN</v>
      </c>
      <c r="F11004" t="str">
        <f>IF(D11004&lt;=18,"LOW (1-18)","HIGH (19-36)")</f>
        <v>HIGH (19-36)</v>
      </c>
      <c r="G11004">
        <f>INT((D11004-1)/6)+1</f>
        <v>4</v>
      </c>
      <c r="H11004">
        <f>MOD(D11004-1,6)+1</f>
        <v>6</v>
      </c>
      <c r="I11004">
        <f>37-D11004</f>
        <v>13</v>
      </c>
      <c r="J11004">
        <f>ABS(D11004-D11005)</f>
        <v>7</v>
      </c>
      <c r="K11004">
        <f>AVERAGE(D11004:D11008)</f>
        <v>24</v>
      </c>
      <c r="L11004">
        <f>AVERAGE(D11004:D11023)</f>
        <v>24</v>
      </c>
      <c r="M11004">
        <f>K11004-L11004</f>
        <v>0</v>
      </c>
      <c r="N11004" t="str">
        <f>IF(K11004&gt;L11004,"HIGH ZONE BIAS",IF(K11004&lt;L11004,"LOW ZONE BIAS","EQUILIBRIUM"))</f>
        <v>EQUILIBRIUM</v>
      </c>
    </row>
    <row r="11005">
      <c r="A11005">
        <v>16566</v>
      </c>
      <c r="B11005" t="str">
        <v>2017-07-28</v>
      </c>
      <c r="C11005" t="str">
        <v>Morning</v>
      </c>
      <c r="D11005">
        <v>31</v>
      </c>
      <c r="E11005" t="str">
        <f>IF(MOD(D11005,2)=0,"EVEN","ODD")</f>
        <v>ODD</v>
      </c>
      <c r="F11005" t="str">
        <f>IF(D11005&lt;=18,"LOW (1-18)","HIGH (19-36)")</f>
        <v>HIGH (19-36)</v>
      </c>
      <c r="G11005">
        <f>INT((D11005-1)/6)+1</f>
        <v>6</v>
      </c>
      <c r="H11005">
        <f>MOD(D11005-1,6)+1</f>
        <v>1</v>
      </c>
      <c r="I11005">
        <f>37-D11005</f>
        <v>6</v>
      </c>
      <c r="J11005">
        <f>ABS(D11005-D11006)</f>
        <v>30</v>
      </c>
      <c r="K11005">
        <f>AVERAGE(D11005:D11009)</f>
        <v>31</v>
      </c>
      <c r="L11005">
        <f>AVERAGE(D11005:D11024)</f>
        <v>31</v>
      </c>
      <c r="M11005">
        <f>K11005-L11005</f>
        <v>0</v>
      </c>
      <c r="N11005" t="str">
        <f>IF(K11005&gt;L11005,"HIGH ZONE BIAS",IF(K11005&lt;L11005,"LOW ZONE BIAS","EQUILIBRIUM"))</f>
        <v>EQUILIBRIUM</v>
      </c>
    </row>
    <row r="11006">
      <c r="A11006">
        <v>16565</v>
      </c>
      <c r="B11006" t="str">
        <v>2017-07-27</v>
      </c>
      <c r="C11006" t="str">
        <v>Evening</v>
      </c>
      <c r="D11006">
        <v>1</v>
      </c>
      <c r="E11006" t="str">
        <f>IF(MOD(D11006,2)=0,"EVEN","ODD")</f>
        <v>ODD</v>
      </c>
      <c r="F11006" t="str">
        <f>IF(D11006&lt;=18,"LOW (1-18)","HIGH (19-36)")</f>
        <v>LOW (1-18)</v>
      </c>
      <c r="G11006">
        <f>INT((D11006-1)/6)+1</f>
        <v>1</v>
      </c>
      <c r="H11006">
        <f>MOD(D11006-1,6)+1</f>
        <v>1</v>
      </c>
      <c r="I11006">
        <f>37-D11006</f>
        <v>36</v>
      </c>
      <c r="J11006">
        <f>ABS(D11006-D11007)</f>
        <v>34</v>
      </c>
      <c r="K11006">
        <f>AVERAGE(D11006:D11010)</f>
        <v>1</v>
      </c>
      <c r="L11006">
        <f>AVERAGE(D11006:D11025)</f>
        <v>1</v>
      </c>
      <c r="M11006">
        <f>K11006-L11006</f>
        <v>0</v>
      </c>
      <c r="N11006" t="str">
        <f>IF(K11006&gt;L11006,"HIGH ZONE BIAS",IF(K11006&lt;L11006,"LOW ZONE BIAS","EQUILIBRIUM"))</f>
        <v>EQUILIBRIUM</v>
      </c>
    </row>
    <row r="11007">
      <c r="A11007">
        <v>16564</v>
      </c>
      <c r="B11007" t="str">
        <v>2017-07-27</v>
      </c>
      <c r="C11007" t="str">
        <v>Afternoon</v>
      </c>
      <c r="D11007">
        <v>35</v>
      </c>
      <c r="E11007" t="str">
        <f>IF(MOD(D11007,2)=0,"EVEN","ODD")</f>
        <v>ODD</v>
      </c>
      <c r="F11007" t="str">
        <f>IF(D11007&lt;=18,"LOW (1-18)","HIGH (19-36)")</f>
        <v>HIGH (19-36)</v>
      </c>
      <c r="G11007">
        <f>INT((D11007-1)/6)+1</f>
        <v>6</v>
      </c>
      <c r="H11007">
        <f>MOD(D11007-1,6)+1</f>
        <v>5</v>
      </c>
      <c r="I11007">
        <f>37-D11007</f>
        <v>2</v>
      </c>
      <c r="J11007">
        <f>ABS(D11007-D11008)</f>
        <v>31</v>
      </c>
      <c r="K11007">
        <f>AVERAGE(D11007:D11011)</f>
        <v>35</v>
      </c>
      <c r="L11007">
        <f>AVERAGE(D11007:D11026)</f>
        <v>35</v>
      </c>
      <c r="M11007">
        <f>K11007-L11007</f>
        <v>0</v>
      </c>
      <c r="N11007" t="str">
        <f>IF(K11007&gt;L11007,"HIGH ZONE BIAS",IF(K11007&lt;L11007,"LOW ZONE BIAS","EQUILIBRIUM"))</f>
        <v>EQUILIBRIUM</v>
      </c>
    </row>
    <row r="11008">
      <c r="A11008">
        <v>16563</v>
      </c>
      <c r="B11008" t="str">
        <v>2017-07-27</v>
      </c>
      <c r="C11008" t="str">
        <v>Midday</v>
      </c>
      <c r="D11008">
        <v>4</v>
      </c>
      <c r="E11008" t="str">
        <f>IF(MOD(D11008,2)=0,"EVEN","ODD")</f>
        <v>EVEN</v>
      </c>
      <c r="F11008" t="str">
        <f>IF(D11008&lt;=18,"LOW (1-18)","HIGH (19-36)")</f>
        <v>LOW (1-18)</v>
      </c>
      <c r="G11008">
        <f>INT((D11008-1)/6)+1</f>
        <v>1</v>
      </c>
      <c r="H11008">
        <f>MOD(D11008-1,6)+1</f>
        <v>4</v>
      </c>
      <c r="I11008">
        <f>37-D11008</f>
        <v>33</v>
      </c>
      <c r="J11008">
        <f>ABS(D11008-D11009)</f>
        <v>9</v>
      </c>
      <c r="K11008">
        <f>AVERAGE(D11008:D11012)</f>
        <v>4</v>
      </c>
      <c r="L11008">
        <f>AVERAGE(D11008:D11027)</f>
        <v>4</v>
      </c>
      <c r="M11008">
        <f>K11008-L11008</f>
        <v>0</v>
      </c>
      <c r="N11008" t="str">
        <f>IF(K11008&gt;L11008,"HIGH ZONE BIAS",IF(K11008&lt;L11008,"LOW ZONE BIAS","EQUILIBRIUM"))</f>
        <v>EQUILIBRIUM</v>
      </c>
    </row>
    <row r="11009">
      <c r="A11009">
        <v>16562</v>
      </c>
      <c r="B11009" t="str">
        <v>2017-07-27</v>
      </c>
      <c r="C11009" t="str">
        <v>Morning</v>
      </c>
      <c r="D11009">
        <v>13</v>
      </c>
      <c r="E11009" t="str">
        <f>IF(MOD(D11009,2)=0,"EVEN","ODD")</f>
        <v>ODD</v>
      </c>
      <c r="F11009" t="str">
        <f>IF(D11009&lt;=18,"LOW (1-18)","HIGH (19-36)")</f>
        <v>LOW (1-18)</v>
      </c>
      <c r="G11009">
        <f>INT((D11009-1)/6)+1</f>
        <v>3</v>
      </c>
      <c r="H11009">
        <f>MOD(D11009-1,6)+1</f>
        <v>1</v>
      </c>
      <c r="I11009">
        <f>37-D11009</f>
        <v>24</v>
      </c>
      <c r="J11009">
        <f>ABS(D11009-D11010)</f>
        <v>14</v>
      </c>
      <c r="K11009">
        <f>AVERAGE(D11009:D11013)</f>
        <v>13</v>
      </c>
      <c r="L11009">
        <f>AVERAGE(D11009:D11028)</f>
        <v>13</v>
      </c>
      <c r="M11009">
        <f>K11009-L11009</f>
        <v>0</v>
      </c>
      <c r="N11009" t="str">
        <f>IF(K11009&gt;L11009,"HIGH ZONE BIAS",IF(K11009&lt;L11009,"LOW ZONE BIAS","EQUILIBRIUM"))</f>
        <v>EQUILIBRIUM</v>
      </c>
    </row>
    <row r="11010">
      <c r="A11010">
        <v>16561</v>
      </c>
      <c r="B11010" t="str">
        <v>2017-07-26</v>
      </c>
      <c r="C11010" t="str">
        <v>Evening</v>
      </c>
      <c r="D11010">
        <v>27</v>
      </c>
      <c r="E11010" t="str">
        <f>IF(MOD(D11010,2)=0,"EVEN","ODD")</f>
        <v>ODD</v>
      </c>
      <c r="F11010" t="str">
        <f>IF(D11010&lt;=18,"LOW (1-18)","HIGH (19-36)")</f>
        <v>HIGH (19-36)</v>
      </c>
      <c r="G11010">
        <f>INT((D11010-1)/6)+1</f>
        <v>5</v>
      </c>
      <c r="H11010">
        <f>MOD(D11010-1,6)+1</f>
        <v>3</v>
      </c>
      <c r="I11010">
        <f>37-D11010</f>
        <v>10</v>
      </c>
      <c r="J11010">
        <f>ABS(D11010-D11011)</f>
        <v>8</v>
      </c>
      <c r="K11010">
        <f>AVERAGE(D11010:D11014)</f>
        <v>27</v>
      </c>
      <c r="L11010">
        <f>AVERAGE(D11010:D11029)</f>
        <v>27</v>
      </c>
      <c r="M11010">
        <f>K11010-L11010</f>
        <v>0</v>
      </c>
      <c r="N11010" t="str">
        <f>IF(K11010&gt;L11010,"HIGH ZONE BIAS",IF(K11010&lt;L11010,"LOW ZONE BIAS","EQUILIBRIUM"))</f>
        <v>EQUILIBRIUM</v>
      </c>
    </row>
    <row r="11011">
      <c r="A11011">
        <v>16560</v>
      </c>
      <c r="B11011" t="str">
        <v>2017-07-26</v>
      </c>
      <c r="C11011" t="str">
        <v>Afternoon</v>
      </c>
      <c r="D11011">
        <v>19</v>
      </c>
      <c r="E11011" t="str">
        <f>IF(MOD(D11011,2)=0,"EVEN","ODD")</f>
        <v>ODD</v>
      </c>
      <c r="F11011" t="str">
        <f>IF(D11011&lt;=18,"LOW (1-18)","HIGH (19-36)")</f>
        <v>HIGH (19-36)</v>
      </c>
      <c r="G11011">
        <f>INT((D11011-1)/6)+1</f>
        <v>4</v>
      </c>
      <c r="H11011">
        <f>MOD(D11011-1,6)+1</f>
        <v>1</v>
      </c>
      <c r="I11011">
        <f>37-D11011</f>
        <v>18</v>
      </c>
      <c r="J11011">
        <f>ABS(D11011-D11012)</f>
        <v>1</v>
      </c>
      <c r="K11011">
        <f>AVERAGE(D11011:D11015)</f>
        <v>19</v>
      </c>
      <c r="L11011">
        <f>AVERAGE(D11011:D11030)</f>
        <v>19</v>
      </c>
      <c r="M11011">
        <f>K11011-L11011</f>
        <v>0</v>
      </c>
      <c r="N11011" t="str">
        <f>IF(K11011&gt;L11011,"HIGH ZONE BIAS",IF(K11011&lt;L11011,"LOW ZONE BIAS","EQUILIBRIUM"))</f>
        <v>EQUILIBRIUM</v>
      </c>
    </row>
    <row r="11012">
      <c r="A11012">
        <v>16559</v>
      </c>
      <c r="B11012" t="str">
        <v>2017-07-26</v>
      </c>
      <c r="C11012" t="str">
        <v>Midday</v>
      </c>
      <c r="D11012">
        <v>18</v>
      </c>
      <c r="E11012" t="str">
        <f>IF(MOD(D11012,2)=0,"EVEN","ODD")</f>
        <v>EVEN</v>
      </c>
      <c r="F11012" t="str">
        <f>IF(D11012&lt;=18,"LOW (1-18)","HIGH (19-36)")</f>
        <v>LOW (1-18)</v>
      </c>
      <c r="G11012">
        <f>INT((D11012-1)/6)+1</f>
        <v>3</v>
      </c>
      <c r="H11012">
        <f>MOD(D11012-1,6)+1</f>
        <v>6</v>
      </c>
      <c r="I11012">
        <f>37-D11012</f>
        <v>19</v>
      </c>
      <c r="J11012">
        <f>ABS(D11012-D11013)</f>
        <v>17</v>
      </c>
      <c r="K11012">
        <f>AVERAGE(D11012:D11016)</f>
        <v>18</v>
      </c>
      <c r="L11012">
        <f>AVERAGE(D11012:D11031)</f>
        <v>18</v>
      </c>
      <c r="M11012">
        <f>K11012-L11012</f>
        <v>0</v>
      </c>
      <c r="N11012" t="str">
        <f>IF(K11012&gt;L11012,"HIGH ZONE BIAS",IF(K11012&lt;L11012,"LOW ZONE BIAS","EQUILIBRIUM"))</f>
        <v>EQUILIBRIUM</v>
      </c>
    </row>
    <row r="11013">
      <c r="A11013">
        <v>16558</v>
      </c>
      <c r="B11013" t="str">
        <v>2017-07-26</v>
      </c>
      <c r="C11013" t="str">
        <v>Morning</v>
      </c>
      <c r="D11013">
        <v>1</v>
      </c>
      <c r="E11013" t="str">
        <f>IF(MOD(D11013,2)=0,"EVEN","ODD")</f>
        <v>ODD</v>
      </c>
      <c r="F11013" t="str">
        <f>IF(D11013&lt;=18,"LOW (1-18)","HIGH (19-36)")</f>
        <v>LOW (1-18)</v>
      </c>
      <c r="G11013">
        <f>INT((D11013-1)/6)+1</f>
        <v>1</v>
      </c>
      <c r="H11013">
        <f>MOD(D11013-1,6)+1</f>
        <v>1</v>
      </c>
      <c r="I11013">
        <f>37-D11013</f>
        <v>36</v>
      </c>
      <c r="J11013">
        <f>ABS(D11013-D11014)</f>
        <v>33</v>
      </c>
      <c r="K11013">
        <f>AVERAGE(D11013:D11017)</f>
        <v>1</v>
      </c>
      <c r="L11013">
        <f>AVERAGE(D11013:D11032)</f>
        <v>1</v>
      </c>
      <c r="M11013">
        <f>K11013-L11013</f>
        <v>0</v>
      </c>
      <c r="N11013" t="str">
        <f>IF(K11013&gt;L11013,"HIGH ZONE BIAS",IF(K11013&lt;L11013,"LOW ZONE BIAS","EQUILIBRIUM"))</f>
        <v>EQUILIBRIUM</v>
      </c>
    </row>
    <row r="11014">
      <c r="A11014">
        <v>16557</v>
      </c>
      <c r="B11014" t="str">
        <v>2017-07-25</v>
      </c>
      <c r="C11014" t="str">
        <v>Evening</v>
      </c>
      <c r="D11014">
        <v>34</v>
      </c>
      <c r="E11014" t="str">
        <f>IF(MOD(D11014,2)=0,"EVEN","ODD")</f>
        <v>EVEN</v>
      </c>
      <c r="F11014" t="str">
        <f>IF(D11014&lt;=18,"LOW (1-18)","HIGH (19-36)")</f>
        <v>HIGH (19-36)</v>
      </c>
      <c r="G11014">
        <f>INT((D11014-1)/6)+1</f>
        <v>6</v>
      </c>
      <c r="H11014">
        <f>MOD(D11014-1,6)+1</f>
        <v>4</v>
      </c>
      <c r="I11014">
        <f>37-D11014</f>
        <v>3</v>
      </c>
      <c r="J11014">
        <f>ABS(D11014-D11015)</f>
        <v>13</v>
      </c>
      <c r="K11014">
        <f>AVERAGE(D11014:D11018)</f>
        <v>34</v>
      </c>
      <c r="L11014">
        <f>AVERAGE(D11014:D11033)</f>
        <v>34</v>
      </c>
      <c r="M11014">
        <f>K11014-L11014</f>
        <v>0</v>
      </c>
      <c r="N11014" t="str">
        <f>IF(K11014&gt;L11014,"HIGH ZONE BIAS",IF(K11014&lt;L11014,"LOW ZONE BIAS","EQUILIBRIUM"))</f>
        <v>EQUILIBRIUM</v>
      </c>
    </row>
    <row r="11015">
      <c r="A11015">
        <v>16556</v>
      </c>
      <c r="B11015" t="str">
        <v>2017-07-25</v>
      </c>
      <c r="C11015" t="str">
        <v>Afternoon</v>
      </c>
      <c r="D11015">
        <v>21</v>
      </c>
      <c r="E11015" t="str">
        <f>IF(MOD(D11015,2)=0,"EVEN","ODD")</f>
        <v>ODD</v>
      </c>
      <c r="F11015" t="str">
        <f>IF(D11015&lt;=18,"LOW (1-18)","HIGH (19-36)")</f>
        <v>HIGH (19-36)</v>
      </c>
      <c r="G11015">
        <f>INT((D11015-1)/6)+1</f>
        <v>4</v>
      </c>
      <c r="H11015">
        <f>MOD(D11015-1,6)+1</f>
        <v>3</v>
      </c>
      <c r="I11015">
        <f>37-D11015</f>
        <v>16</v>
      </c>
      <c r="J11015">
        <f>ABS(D11015-D11016)</f>
        <v>20</v>
      </c>
      <c r="K11015">
        <f>AVERAGE(D11015:D11019)</f>
        <v>21</v>
      </c>
      <c r="L11015">
        <f>AVERAGE(D11015:D11034)</f>
        <v>21</v>
      </c>
      <c r="M11015">
        <f>K11015-L11015</f>
        <v>0</v>
      </c>
      <c r="N11015" t="str">
        <f>IF(K11015&gt;L11015,"HIGH ZONE BIAS",IF(K11015&lt;L11015,"LOW ZONE BIAS","EQUILIBRIUM"))</f>
        <v>EQUILIBRIUM</v>
      </c>
    </row>
    <row r="11016">
      <c r="A11016">
        <v>16555</v>
      </c>
      <c r="B11016" t="str">
        <v>2017-07-25</v>
      </c>
      <c r="C11016" t="str">
        <v>Midday</v>
      </c>
      <c r="D11016">
        <v>1</v>
      </c>
      <c r="E11016" t="str">
        <f>IF(MOD(D11016,2)=0,"EVEN","ODD")</f>
        <v>ODD</v>
      </c>
      <c r="F11016" t="str">
        <f>IF(D11016&lt;=18,"LOW (1-18)","HIGH (19-36)")</f>
        <v>LOW (1-18)</v>
      </c>
      <c r="G11016">
        <f>INT((D11016-1)/6)+1</f>
        <v>1</v>
      </c>
      <c r="H11016">
        <f>MOD(D11016-1,6)+1</f>
        <v>1</v>
      </c>
      <c r="I11016">
        <f>37-D11016</f>
        <v>36</v>
      </c>
      <c r="J11016">
        <f>ABS(D11016-D11017)</f>
        <v>31</v>
      </c>
      <c r="K11016">
        <f>AVERAGE(D11016:D11020)</f>
        <v>1</v>
      </c>
      <c r="L11016">
        <f>AVERAGE(D11016:D11035)</f>
        <v>1</v>
      </c>
      <c r="M11016">
        <f>K11016-L11016</f>
        <v>0</v>
      </c>
      <c r="N11016" t="str">
        <f>IF(K11016&gt;L11016,"HIGH ZONE BIAS",IF(K11016&lt;L11016,"LOW ZONE BIAS","EQUILIBRIUM"))</f>
        <v>EQUILIBRIUM</v>
      </c>
    </row>
    <row r="11017">
      <c r="A11017">
        <v>16554</v>
      </c>
      <c r="B11017" t="str">
        <v>2017-07-25</v>
      </c>
      <c r="C11017" t="str">
        <v>Morning</v>
      </c>
      <c r="D11017">
        <v>32</v>
      </c>
      <c r="E11017" t="str">
        <f>IF(MOD(D11017,2)=0,"EVEN","ODD")</f>
        <v>EVEN</v>
      </c>
      <c r="F11017" t="str">
        <f>IF(D11017&lt;=18,"LOW (1-18)","HIGH (19-36)")</f>
        <v>HIGH (19-36)</v>
      </c>
      <c r="G11017">
        <f>INT((D11017-1)/6)+1</f>
        <v>6</v>
      </c>
      <c r="H11017">
        <f>MOD(D11017-1,6)+1</f>
        <v>2</v>
      </c>
      <c r="I11017">
        <f>37-D11017</f>
        <v>5</v>
      </c>
      <c r="J11017">
        <f>ABS(D11017-D11018)</f>
        <v>30</v>
      </c>
      <c r="K11017">
        <f>AVERAGE(D11017:D11021)</f>
        <v>32</v>
      </c>
      <c r="L11017">
        <f>AVERAGE(D11017:D11036)</f>
        <v>32</v>
      </c>
      <c r="M11017">
        <f>K11017-L11017</f>
        <v>0</v>
      </c>
      <c r="N11017" t="str">
        <f>IF(K11017&gt;L11017,"HIGH ZONE BIAS",IF(K11017&lt;L11017,"LOW ZONE BIAS","EQUILIBRIUM"))</f>
        <v>EQUILIBRIUM</v>
      </c>
    </row>
    <row r="11018">
      <c r="A11018">
        <v>16553</v>
      </c>
      <c r="B11018" t="str">
        <v>2017-07-24</v>
      </c>
      <c r="C11018" t="str">
        <v>Evening</v>
      </c>
      <c r="D11018">
        <v>2</v>
      </c>
      <c r="E11018" t="str">
        <f>IF(MOD(D11018,2)=0,"EVEN","ODD")</f>
        <v>EVEN</v>
      </c>
      <c r="F11018" t="str">
        <f>IF(D11018&lt;=18,"LOW (1-18)","HIGH (19-36)")</f>
        <v>LOW (1-18)</v>
      </c>
      <c r="G11018">
        <f>INT((D11018-1)/6)+1</f>
        <v>1</v>
      </c>
      <c r="H11018">
        <f>MOD(D11018-1,6)+1</f>
        <v>2</v>
      </c>
      <c r="I11018">
        <f>37-D11018</f>
        <v>35</v>
      </c>
      <c r="J11018">
        <f>ABS(D11018-D11019)</f>
        <v>30</v>
      </c>
      <c r="K11018">
        <f>AVERAGE(D11018:D11022)</f>
        <v>2</v>
      </c>
      <c r="L11018">
        <f>AVERAGE(D11018:D11037)</f>
        <v>2</v>
      </c>
      <c r="M11018">
        <f>K11018-L11018</f>
        <v>0</v>
      </c>
      <c r="N11018" t="str">
        <f>IF(K11018&gt;L11018,"HIGH ZONE BIAS",IF(K11018&lt;L11018,"LOW ZONE BIAS","EQUILIBRIUM"))</f>
        <v>EQUILIBRIUM</v>
      </c>
    </row>
    <row r="11019">
      <c r="A11019">
        <v>16552</v>
      </c>
      <c r="B11019" t="str">
        <v>2017-07-24</v>
      </c>
      <c r="C11019" t="str">
        <v>Afternoon</v>
      </c>
      <c r="D11019">
        <v>32</v>
      </c>
      <c r="E11019" t="str">
        <f>IF(MOD(D11019,2)=0,"EVEN","ODD")</f>
        <v>EVEN</v>
      </c>
      <c r="F11019" t="str">
        <f>IF(D11019&lt;=18,"LOW (1-18)","HIGH (19-36)")</f>
        <v>HIGH (19-36)</v>
      </c>
      <c r="G11019">
        <f>INT((D11019-1)/6)+1</f>
        <v>6</v>
      </c>
      <c r="H11019">
        <f>MOD(D11019-1,6)+1</f>
        <v>2</v>
      </c>
      <c r="I11019">
        <f>37-D11019</f>
        <v>5</v>
      </c>
      <c r="J11019">
        <f>ABS(D11019-D11020)</f>
        <v>28</v>
      </c>
      <c r="K11019">
        <f>AVERAGE(D11019:D11023)</f>
        <v>32</v>
      </c>
      <c r="L11019">
        <f>AVERAGE(D11019:D11038)</f>
        <v>32</v>
      </c>
      <c r="M11019">
        <f>K11019-L11019</f>
        <v>0</v>
      </c>
      <c r="N11019" t="str">
        <f>IF(K11019&gt;L11019,"HIGH ZONE BIAS",IF(K11019&lt;L11019,"LOW ZONE BIAS","EQUILIBRIUM"))</f>
        <v>EQUILIBRIUM</v>
      </c>
    </row>
    <row r="11020">
      <c r="A11020">
        <v>16551</v>
      </c>
      <c r="B11020" t="str">
        <v>2017-07-24</v>
      </c>
      <c r="C11020" t="str">
        <v>Midday</v>
      </c>
      <c r="D11020">
        <v>4</v>
      </c>
      <c r="E11020" t="str">
        <f>IF(MOD(D11020,2)=0,"EVEN","ODD")</f>
        <v>EVEN</v>
      </c>
      <c r="F11020" t="str">
        <f>IF(D11020&lt;=18,"LOW (1-18)","HIGH (19-36)")</f>
        <v>LOW (1-18)</v>
      </c>
      <c r="G11020">
        <f>INT((D11020-1)/6)+1</f>
        <v>1</v>
      </c>
      <c r="H11020">
        <f>MOD(D11020-1,6)+1</f>
        <v>4</v>
      </c>
      <c r="I11020">
        <f>37-D11020</f>
        <v>33</v>
      </c>
      <c r="J11020">
        <f>ABS(D11020-D11021)</f>
        <v>3</v>
      </c>
      <c r="K11020">
        <f>AVERAGE(D11020:D11024)</f>
        <v>4</v>
      </c>
      <c r="L11020">
        <f>AVERAGE(D11020:D11039)</f>
        <v>4</v>
      </c>
      <c r="M11020">
        <f>K11020-L11020</f>
        <v>0</v>
      </c>
      <c r="N11020" t="str">
        <f>IF(K11020&gt;L11020,"HIGH ZONE BIAS",IF(K11020&lt;L11020,"LOW ZONE BIAS","EQUILIBRIUM"))</f>
        <v>EQUILIBRIUM</v>
      </c>
    </row>
    <row r="11021">
      <c r="A11021">
        <v>16550</v>
      </c>
      <c r="B11021" t="str">
        <v>2017-07-24</v>
      </c>
      <c r="C11021" t="str">
        <v>Morning</v>
      </c>
      <c r="D11021">
        <v>1</v>
      </c>
      <c r="E11021" t="str">
        <f>IF(MOD(D11021,2)=0,"EVEN","ODD")</f>
        <v>ODD</v>
      </c>
      <c r="F11021" t="str">
        <f>IF(D11021&lt;=18,"LOW (1-18)","HIGH (19-36)")</f>
        <v>LOW (1-18)</v>
      </c>
      <c r="G11021">
        <f>INT((D11021-1)/6)+1</f>
        <v>1</v>
      </c>
      <c r="H11021">
        <f>MOD(D11021-1,6)+1</f>
        <v>1</v>
      </c>
      <c r="I11021">
        <f>37-D11021</f>
        <v>36</v>
      </c>
      <c r="J11021">
        <f>ABS(D11021-D11022)</f>
        <v>32</v>
      </c>
      <c r="K11021">
        <f>AVERAGE(D11021:D11025)</f>
        <v>1</v>
      </c>
      <c r="L11021">
        <f>AVERAGE(D11021:D11040)</f>
        <v>1</v>
      </c>
      <c r="M11021">
        <f>K11021-L11021</f>
        <v>0</v>
      </c>
      <c r="N11021" t="str">
        <f>IF(K11021&gt;L11021,"HIGH ZONE BIAS",IF(K11021&lt;L11021,"LOW ZONE BIAS","EQUILIBRIUM"))</f>
        <v>EQUILIBRIUM</v>
      </c>
    </row>
    <row r="11022">
      <c r="A11022">
        <v>16549</v>
      </c>
      <c r="B11022" t="str">
        <v>2017-07-22</v>
      </c>
      <c r="C11022" t="str">
        <v>Evening</v>
      </c>
      <c r="D11022">
        <v>33</v>
      </c>
      <c r="E11022" t="str">
        <f>IF(MOD(D11022,2)=0,"EVEN","ODD")</f>
        <v>ODD</v>
      </c>
      <c r="F11022" t="str">
        <f>IF(D11022&lt;=18,"LOW (1-18)","HIGH (19-36)")</f>
        <v>HIGH (19-36)</v>
      </c>
      <c r="G11022">
        <f>INT((D11022-1)/6)+1</f>
        <v>6</v>
      </c>
      <c r="H11022">
        <f>MOD(D11022-1,6)+1</f>
        <v>3</v>
      </c>
      <c r="I11022">
        <f>37-D11022</f>
        <v>4</v>
      </c>
      <c r="J11022">
        <f>ABS(D11022-D11023)</f>
        <v>5</v>
      </c>
      <c r="K11022">
        <f>AVERAGE(D11022:D11026)</f>
        <v>33</v>
      </c>
      <c r="L11022">
        <f>AVERAGE(D11022:D11041)</f>
        <v>33</v>
      </c>
      <c r="M11022">
        <f>K11022-L11022</f>
        <v>0</v>
      </c>
      <c r="N11022" t="str">
        <f>IF(K11022&gt;L11022,"HIGH ZONE BIAS",IF(K11022&lt;L11022,"LOW ZONE BIAS","EQUILIBRIUM"))</f>
        <v>EQUILIBRIUM</v>
      </c>
    </row>
    <row r="11023">
      <c r="A11023">
        <v>16548</v>
      </c>
      <c r="B11023" t="str">
        <v>2017-07-22</v>
      </c>
      <c r="C11023" t="str">
        <v>Afternoon</v>
      </c>
      <c r="D11023">
        <v>28</v>
      </c>
      <c r="E11023" t="str">
        <f>IF(MOD(D11023,2)=0,"EVEN","ODD")</f>
        <v>EVEN</v>
      </c>
      <c r="F11023" t="str">
        <f>IF(D11023&lt;=18,"LOW (1-18)","HIGH (19-36)")</f>
        <v>HIGH (19-36)</v>
      </c>
      <c r="G11023">
        <f>INT((D11023-1)/6)+1</f>
        <v>5</v>
      </c>
      <c r="H11023">
        <f>MOD(D11023-1,6)+1</f>
        <v>4</v>
      </c>
      <c r="I11023">
        <f>37-D11023</f>
        <v>9</v>
      </c>
      <c r="J11023">
        <f>ABS(D11023-D11024)</f>
        <v>18</v>
      </c>
      <c r="K11023">
        <f>AVERAGE(D11023:D11027)</f>
        <v>28</v>
      </c>
      <c r="L11023">
        <f>AVERAGE(D11023:D11042)</f>
        <v>28</v>
      </c>
      <c r="M11023">
        <f>K11023-L11023</f>
        <v>0</v>
      </c>
      <c r="N11023" t="str">
        <f>IF(K11023&gt;L11023,"HIGH ZONE BIAS",IF(K11023&lt;L11023,"LOW ZONE BIAS","EQUILIBRIUM"))</f>
        <v>EQUILIBRIUM</v>
      </c>
    </row>
    <row r="11024">
      <c r="A11024">
        <v>16547</v>
      </c>
      <c r="B11024" t="str">
        <v>2017-07-22</v>
      </c>
      <c r="C11024" t="str">
        <v>Midday</v>
      </c>
      <c r="D11024">
        <v>10</v>
      </c>
      <c r="E11024" t="str">
        <f>IF(MOD(D11024,2)=0,"EVEN","ODD")</f>
        <v>EVEN</v>
      </c>
      <c r="F11024" t="str">
        <f>IF(D11024&lt;=18,"LOW (1-18)","HIGH (19-36)")</f>
        <v>LOW (1-18)</v>
      </c>
      <c r="G11024">
        <f>INT((D11024-1)/6)+1</f>
        <v>2</v>
      </c>
      <c r="H11024">
        <f>MOD(D11024-1,6)+1</f>
        <v>4</v>
      </c>
      <c r="I11024">
        <f>37-D11024</f>
        <v>27</v>
      </c>
      <c r="J11024">
        <f>ABS(D11024-D11025)</f>
        <v>9</v>
      </c>
      <c r="K11024">
        <f>AVERAGE(D11024:D11028)</f>
        <v>10</v>
      </c>
      <c r="L11024">
        <f>AVERAGE(D11024:D11043)</f>
        <v>10</v>
      </c>
      <c r="M11024">
        <f>K11024-L11024</f>
        <v>0</v>
      </c>
      <c r="N11024" t="str">
        <f>IF(K11024&gt;L11024,"HIGH ZONE BIAS",IF(K11024&lt;L11024,"LOW ZONE BIAS","EQUILIBRIUM"))</f>
        <v>EQUILIBRIUM</v>
      </c>
    </row>
    <row r="11025">
      <c r="A11025">
        <v>16546</v>
      </c>
      <c r="B11025" t="str">
        <v>2017-07-22</v>
      </c>
      <c r="C11025" t="str">
        <v>Morning</v>
      </c>
      <c r="D11025">
        <v>19</v>
      </c>
      <c r="E11025" t="str">
        <f>IF(MOD(D11025,2)=0,"EVEN","ODD")</f>
        <v>ODD</v>
      </c>
      <c r="F11025" t="str">
        <f>IF(D11025&lt;=18,"LOW (1-18)","HIGH (19-36)")</f>
        <v>HIGH (19-36)</v>
      </c>
      <c r="G11025">
        <f>INT((D11025-1)/6)+1</f>
        <v>4</v>
      </c>
      <c r="H11025">
        <f>MOD(D11025-1,6)+1</f>
        <v>1</v>
      </c>
      <c r="I11025">
        <f>37-D11025</f>
        <v>18</v>
      </c>
      <c r="J11025">
        <f>ABS(D11025-D11026)</f>
        <v>17</v>
      </c>
      <c r="K11025">
        <f>AVERAGE(D11025:D11029)</f>
        <v>19</v>
      </c>
      <c r="L11025">
        <f>AVERAGE(D11025:D11044)</f>
        <v>19</v>
      </c>
      <c r="M11025">
        <f>K11025-L11025</f>
        <v>0</v>
      </c>
      <c r="N11025" t="str">
        <f>IF(K11025&gt;L11025,"HIGH ZONE BIAS",IF(K11025&lt;L11025,"LOW ZONE BIAS","EQUILIBRIUM"))</f>
        <v>EQUILIBRIUM</v>
      </c>
    </row>
    <row r="11026">
      <c r="A11026">
        <v>16545</v>
      </c>
      <c r="B11026" t="str">
        <v>2017-07-21</v>
      </c>
      <c r="C11026" t="str">
        <v>Evening</v>
      </c>
      <c r="D11026">
        <v>36</v>
      </c>
      <c r="E11026" t="str">
        <f>IF(MOD(D11026,2)=0,"EVEN","ODD")</f>
        <v>EVEN</v>
      </c>
      <c r="F11026" t="str">
        <f>IF(D11026&lt;=18,"LOW (1-18)","HIGH (19-36)")</f>
        <v>HIGH (19-36)</v>
      </c>
      <c r="G11026">
        <f>INT((D11026-1)/6)+1</f>
        <v>6</v>
      </c>
      <c r="H11026">
        <f>MOD(D11026-1,6)+1</f>
        <v>6</v>
      </c>
      <c r="I11026">
        <f>37-D11026</f>
        <v>1</v>
      </c>
      <c r="J11026">
        <f>ABS(D11026-D11027)</f>
        <v>33</v>
      </c>
      <c r="K11026">
        <f>AVERAGE(D11026:D11030)</f>
        <v>36</v>
      </c>
      <c r="L11026">
        <f>AVERAGE(D11026:D11045)</f>
        <v>36</v>
      </c>
      <c r="M11026">
        <f>K11026-L11026</f>
        <v>0</v>
      </c>
      <c r="N11026" t="str">
        <f>IF(K11026&gt;L11026,"HIGH ZONE BIAS",IF(K11026&lt;L11026,"LOW ZONE BIAS","EQUILIBRIUM"))</f>
        <v>EQUILIBRIUM</v>
      </c>
    </row>
    <row r="11027">
      <c r="A11027">
        <v>16544</v>
      </c>
      <c r="B11027" t="str">
        <v>2017-07-21</v>
      </c>
      <c r="C11027" t="str">
        <v>Afternoon</v>
      </c>
      <c r="D11027">
        <v>3</v>
      </c>
      <c r="E11027" t="str">
        <f>IF(MOD(D11027,2)=0,"EVEN","ODD")</f>
        <v>ODD</v>
      </c>
      <c r="F11027" t="str">
        <f>IF(D11027&lt;=18,"LOW (1-18)","HIGH (19-36)")</f>
        <v>LOW (1-18)</v>
      </c>
      <c r="G11027">
        <f>INT((D11027-1)/6)+1</f>
        <v>1</v>
      </c>
      <c r="H11027">
        <f>MOD(D11027-1,6)+1</f>
        <v>3</v>
      </c>
      <c r="I11027">
        <f>37-D11027</f>
        <v>34</v>
      </c>
      <c r="J11027">
        <f>ABS(D11027-D11028)</f>
        <v>0</v>
      </c>
      <c r="K11027">
        <f>AVERAGE(D11027:D11031)</f>
        <v>3</v>
      </c>
      <c r="L11027">
        <f>AVERAGE(D11027:D11046)</f>
        <v>3</v>
      </c>
      <c r="M11027">
        <f>K11027-L11027</f>
        <v>0</v>
      </c>
      <c r="N11027" t="str">
        <f>IF(K11027&gt;L11027,"HIGH ZONE BIAS",IF(K11027&lt;L11027,"LOW ZONE BIAS","EQUILIBRIUM"))</f>
        <v>EQUILIBRIUM</v>
      </c>
    </row>
    <row r="11028">
      <c r="A11028">
        <v>16543</v>
      </c>
      <c r="B11028" t="str">
        <v>2017-07-21</v>
      </c>
      <c r="C11028" t="str">
        <v>Midday</v>
      </c>
      <c r="D11028">
        <v>3</v>
      </c>
      <c r="E11028" t="str">
        <f>IF(MOD(D11028,2)=0,"EVEN","ODD")</f>
        <v>ODD</v>
      </c>
      <c r="F11028" t="str">
        <f>IF(D11028&lt;=18,"LOW (1-18)","HIGH (19-36)")</f>
        <v>LOW (1-18)</v>
      </c>
      <c r="G11028">
        <f>INT((D11028-1)/6)+1</f>
        <v>1</v>
      </c>
      <c r="H11028">
        <f>MOD(D11028-1,6)+1</f>
        <v>3</v>
      </c>
      <c r="I11028">
        <f>37-D11028</f>
        <v>34</v>
      </c>
      <c r="J11028">
        <f>ABS(D11028-D11029)</f>
        <v>5</v>
      </c>
      <c r="K11028">
        <f>AVERAGE(D11028:D11032)</f>
        <v>3</v>
      </c>
      <c r="L11028">
        <f>AVERAGE(D11028:D11047)</f>
        <v>3</v>
      </c>
      <c r="M11028">
        <f>K11028-L11028</f>
        <v>0</v>
      </c>
      <c r="N11028" t="str">
        <f>IF(K11028&gt;L11028,"HIGH ZONE BIAS",IF(K11028&lt;L11028,"LOW ZONE BIAS","EQUILIBRIUM"))</f>
        <v>EQUILIBRIUM</v>
      </c>
    </row>
    <row r="11029">
      <c r="A11029">
        <v>16542</v>
      </c>
      <c r="B11029" t="str">
        <v>2017-07-21</v>
      </c>
      <c r="C11029" t="str">
        <v>Morning</v>
      </c>
      <c r="D11029">
        <v>8</v>
      </c>
      <c r="E11029" t="str">
        <f>IF(MOD(D11029,2)=0,"EVEN","ODD")</f>
        <v>EVEN</v>
      </c>
      <c r="F11029" t="str">
        <f>IF(D11029&lt;=18,"LOW (1-18)","HIGH (19-36)")</f>
        <v>LOW (1-18)</v>
      </c>
      <c r="G11029">
        <f>INT((D11029-1)/6)+1</f>
        <v>2</v>
      </c>
      <c r="H11029">
        <f>MOD(D11029-1,6)+1</f>
        <v>2</v>
      </c>
      <c r="I11029">
        <f>37-D11029</f>
        <v>29</v>
      </c>
      <c r="J11029">
        <f>ABS(D11029-D11030)</f>
        <v>13</v>
      </c>
      <c r="K11029">
        <f>AVERAGE(D11029:D11033)</f>
        <v>8</v>
      </c>
      <c r="L11029">
        <f>AVERAGE(D11029:D11048)</f>
        <v>8</v>
      </c>
      <c r="M11029">
        <f>K11029-L11029</f>
        <v>0</v>
      </c>
      <c r="N11029" t="str">
        <f>IF(K11029&gt;L11029,"HIGH ZONE BIAS",IF(K11029&lt;L11029,"LOW ZONE BIAS","EQUILIBRIUM"))</f>
        <v>EQUILIBRIUM</v>
      </c>
    </row>
    <row r="11030">
      <c r="A11030">
        <v>16541</v>
      </c>
      <c r="B11030" t="str">
        <v>2017-07-20</v>
      </c>
      <c r="C11030" t="str">
        <v>Evening</v>
      </c>
      <c r="D11030">
        <v>21</v>
      </c>
      <c r="E11030" t="str">
        <f>IF(MOD(D11030,2)=0,"EVEN","ODD")</f>
        <v>ODD</v>
      </c>
      <c r="F11030" t="str">
        <f>IF(D11030&lt;=18,"LOW (1-18)","HIGH (19-36)")</f>
        <v>HIGH (19-36)</v>
      </c>
      <c r="G11030">
        <f>INT((D11030-1)/6)+1</f>
        <v>4</v>
      </c>
      <c r="H11030">
        <f>MOD(D11030-1,6)+1</f>
        <v>3</v>
      </c>
      <c r="I11030">
        <f>37-D11030</f>
        <v>16</v>
      </c>
      <c r="J11030">
        <f>ABS(D11030-D11031)</f>
        <v>10</v>
      </c>
      <c r="K11030">
        <f>AVERAGE(D11030:D11034)</f>
        <v>21</v>
      </c>
      <c r="L11030">
        <f>AVERAGE(D11030:D11049)</f>
        <v>21</v>
      </c>
      <c r="M11030">
        <f>K11030-L11030</f>
        <v>0</v>
      </c>
      <c r="N11030" t="str">
        <f>IF(K11030&gt;L11030,"HIGH ZONE BIAS",IF(K11030&lt;L11030,"LOW ZONE BIAS","EQUILIBRIUM"))</f>
        <v>EQUILIBRIUM</v>
      </c>
    </row>
    <row r="11031">
      <c r="A11031">
        <v>16540</v>
      </c>
      <c r="B11031" t="str">
        <v>2017-07-20</v>
      </c>
      <c r="C11031" t="str">
        <v>Afternoon</v>
      </c>
      <c r="D11031">
        <v>11</v>
      </c>
      <c r="E11031" t="str">
        <f>IF(MOD(D11031,2)=0,"EVEN","ODD")</f>
        <v>ODD</v>
      </c>
      <c r="F11031" t="str">
        <f>IF(D11031&lt;=18,"LOW (1-18)","HIGH (19-36)")</f>
        <v>LOW (1-18)</v>
      </c>
      <c r="G11031">
        <f>INT((D11031-1)/6)+1</f>
        <v>2</v>
      </c>
      <c r="H11031">
        <f>MOD(D11031-1,6)+1</f>
        <v>5</v>
      </c>
      <c r="I11031">
        <f>37-D11031</f>
        <v>26</v>
      </c>
      <c r="J11031">
        <f>ABS(D11031-D11032)</f>
        <v>3</v>
      </c>
      <c r="K11031">
        <f>AVERAGE(D11031:D11035)</f>
        <v>11</v>
      </c>
      <c r="L11031">
        <f>AVERAGE(D11031:D11050)</f>
        <v>11</v>
      </c>
      <c r="M11031">
        <f>K11031-L11031</f>
        <v>0</v>
      </c>
      <c r="N11031" t="str">
        <f>IF(K11031&gt;L11031,"HIGH ZONE BIAS",IF(K11031&lt;L11031,"LOW ZONE BIAS","EQUILIBRIUM"))</f>
        <v>EQUILIBRIUM</v>
      </c>
    </row>
    <row r="11032">
      <c r="A11032">
        <v>16539</v>
      </c>
      <c r="B11032" t="str">
        <v>2017-07-20</v>
      </c>
      <c r="C11032" t="str">
        <v>Midday</v>
      </c>
      <c r="D11032">
        <v>8</v>
      </c>
      <c r="E11032" t="str">
        <f>IF(MOD(D11032,2)=0,"EVEN","ODD")</f>
        <v>EVEN</v>
      </c>
      <c r="F11032" t="str">
        <f>IF(D11032&lt;=18,"LOW (1-18)","HIGH (19-36)")</f>
        <v>LOW (1-18)</v>
      </c>
      <c r="G11032">
        <f>INT((D11032-1)/6)+1</f>
        <v>2</v>
      </c>
      <c r="H11032">
        <f>MOD(D11032-1,6)+1</f>
        <v>2</v>
      </c>
      <c r="I11032">
        <f>37-D11032</f>
        <v>29</v>
      </c>
      <c r="J11032">
        <f>ABS(D11032-D11033)</f>
        <v>13</v>
      </c>
      <c r="K11032">
        <f>AVERAGE(D11032:D11036)</f>
        <v>8</v>
      </c>
      <c r="L11032">
        <f>AVERAGE(D11032:D11051)</f>
        <v>8</v>
      </c>
      <c r="M11032">
        <f>K11032-L11032</f>
        <v>0</v>
      </c>
      <c r="N11032" t="str">
        <f>IF(K11032&gt;L11032,"HIGH ZONE BIAS",IF(K11032&lt;L11032,"LOW ZONE BIAS","EQUILIBRIUM"))</f>
        <v>EQUILIBRIUM</v>
      </c>
    </row>
    <row r="11033">
      <c r="A11033">
        <v>16538</v>
      </c>
      <c r="B11033" t="str">
        <v>2017-07-20</v>
      </c>
      <c r="C11033" t="str">
        <v>Morning</v>
      </c>
      <c r="D11033">
        <v>21</v>
      </c>
      <c r="E11033" t="str">
        <f>IF(MOD(D11033,2)=0,"EVEN","ODD")</f>
        <v>ODD</v>
      </c>
      <c r="F11033" t="str">
        <f>IF(D11033&lt;=18,"LOW (1-18)","HIGH (19-36)")</f>
        <v>HIGH (19-36)</v>
      </c>
      <c r="G11033">
        <f>INT((D11033-1)/6)+1</f>
        <v>4</v>
      </c>
      <c r="H11033">
        <f>MOD(D11033-1,6)+1</f>
        <v>3</v>
      </c>
      <c r="I11033">
        <f>37-D11033</f>
        <v>16</v>
      </c>
      <c r="J11033">
        <f>ABS(D11033-D11034)</f>
        <v>15</v>
      </c>
      <c r="K11033">
        <f>AVERAGE(D11033:D11037)</f>
        <v>21</v>
      </c>
      <c r="L11033">
        <f>AVERAGE(D11033:D11052)</f>
        <v>21</v>
      </c>
      <c r="M11033">
        <f>K11033-L11033</f>
        <v>0</v>
      </c>
      <c r="N11033" t="str">
        <f>IF(K11033&gt;L11033,"HIGH ZONE BIAS",IF(K11033&lt;L11033,"LOW ZONE BIAS","EQUILIBRIUM"))</f>
        <v>EQUILIBRIUM</v>
      </c>
    </row>
    <row r="11034">
      <c r="A11034">
        <v>16537</v>
      </c>
      <c r="B11034" t="str">
        <v>2017-07-19</v>
      </c>
      <c r="C11034" t="str">
        <v>Evening</v>
      </c>
      <c r="D11034">
        <v>36</v>
      </c>
      <c r="E11034" t="str">
        <f>IF(MOD(D11034,2)=0,"EVEN","ODD")</f>
        <v>EVEN</v>
      </c>
      <c r="F11034" t="str">
        <f>IF(D11034&lt;=18,"LOW (1-18)","HIGH (19-36)")</f>
        <v>HIGH (19-36)</v>
      </c>
      <c r="G11034">
        <f>INT((D11034-1)/6)+1</f>
        <v>6</v>
      </c>
      <c r="H11034">
        <f>MOD(D11034-1,6)+1</f>
        <v>6</v>
      </c>
      <c r="I11034">
        <f>37-D11034</f>
        <v>1</v>
      </c>
      <c r="J11034">
        <f>ABS(D11034-D11035)</f>
        <v>31</v>
      </c>
      <c r="K11034">
        <f>AVERAGE(D11034:D11038)</f>
        <v>36</v>
      </c>
      <c r="L11034">
        <f>AVERAGE(D11034:D11053)</f>
        <v>36</v>
      </c>
      <c r="M11034">
        <f>K11034-L11034</f>
        <v>0</v>
      </c>
      <c r="N11034" t="str">
        <f>IF(K11034&gt;L11034,"HIGH ZONE BIAS",IF(K11034&lt;L11034,"LOW ZONE BIAS","EQUILIBRIUM"))</f>
        <v>EQUILIBRIUM</v>
      </c>
    </row>
    <row r="11035">
      <c r="A11035">
        <v>16536</v>
      </c>
      <c r="B11035" t="str">
        <v>2017-07-19</v>
      </c>
      <c r="C11035" t="str">
        <v>Afternoon</v>
      </c>
      <c r="D11035">
        <v>5</v>
      </c>
      <c r="E11035" t="str">
        <f>IF(MOD(D11035,2)=0,"EVEN","ODD")</f>
        <v>ODD</v>
      </c>
      <c r="F11035" t="str">
        <f>IF(D11035&lt;=18,"LOW (1-18)","HIGH (19-36)")</f>
        <v>LOW (1-18)</v>
      </c>
      <c r="G11035">
        <f>INT((D11035-1)/6)+1</f>
        <v>1</v>
      </c>
      <c r="H11035">
        <f>MOD(D11035-1,6)+1</f>
        <v>5</v>
      </c>
      <c r="I11035">
        <f>37-D11035</f>
        <v>32</v>
      </c>
      <c r="J11035">
        <f>ABS(D11035-D11036)</f>
        <v>0</v>
      </c>
      <c r="K11035">
        <f>AVERAGE(D11035:D11039)</f>
        <v>5</v>
      </c>
      <c r="L11035">
        <f>AVERAGE(D11035:D11054)</f>
        <v>5</v>
      </c>
      <c r="M11035">
        <f>K11035-L11035</f>
        <v>0</v>
      </c>
      <c r="N11035" t="str">
        <f>IF(K11035&gt;L11035,"HIGH ZONE BIAS",IF(K11035&lt;L11035,"LOW ZONE BIAS","EQUILIBRIUM"))</f>
        <v>EQUILIBRIUM</v>
      </c>
    </row>
    <row r="11036">
      <c r="A11036">
        <v>16535</v>
      </c>
      <c r="B11036" t="str">
        <v>2017-07-19</v>
      </c>
      <c r="C11036" t="str">
        <v>Midday</v>
      </c>
      <c r="D11036">
        <v>5</v>
      </c>
      <c r="E11036" t="str">
        <f>IF(MOD(D11036,2)=0,"EVEN","ODD")</f>
        <v>ODD</v>
      </c>
      <c r="F11036" t="str">
        <f>IF(D11036&lt;=18,"LOW (1-18)","HIGH (19-36)")</f>
        <v>LOW (1-18)</v>
      </c>
      <c r="G11036">
        <f>INT((D11036-1)/6)+1</f>
        <v>1</v>
      </c>
      <c r="H11036">
        <f>MOD(D11036-1,6)+1</f>
        <v>5</v>
      </c>
      <c r="I11036">
        <f>37-D11036</f>
        <v>32</v>
      </c>
      <c r="J11036">
        <f>ABS(D11036-D11037)</f>
        <v>23</v>
      </c>
      <c r="K11036">
        <f>AVERAGE(D11036:D11040)</f>
        <v>5</v>
      </c>
      <c r="L11036">
        <f>AVERAGE(D11036:D11055)</f>
        <v>5</v>
      </c>
      <c r="M11036">
        <f>K11036-L11036</f>
        <v>0</v>
      </c>
      <c r="N11036" t="str">
        <f>IF(K11036&gt;L11036,"HIGH ZONE BIAS",IF(K11036&lt;L11036,"LOW ZONE BIAS","EQUILIBRIUM"))</f>
        <v>EQUILIBRIUM</v>
      </c>
    </row>
    <row r="11037">
      <c r="A11037">
        <v>16534</v>
      </c>
      <c r="B11037" t="str">
        <v>2017-07-19</v>
      </c>
      <c r="C11037" t="str">
        <v>Morning</v>
      </c>
      <c r="D11037">
        <v>28</v>
      </c>
      <c r="E11037" t="str">
        <f>IF(MOD(D11037,2)=0,"EVEN","ODD")</f>
        <v>EVEN</v>
      </c>
      <c r="F11037" t="str">
        <f>IF(D11037&lt;=18,"LOW (1-18)","HIGH (19-36)")</f>
        <v>HIGH (19-36)</v>
      </c>
      <c r="G11037">
        <f>INT((D11037-1)/6)+1</f>
        <v>5</v>
      </c>
      <c r="H11037">
        <f>MOD(D11037-1,6)+1</f>
        <v>4</v>
      </c>
      <c r="I11037">
        <f>37-D11037</f>
        <v>9</v>
      </c>
      <c r="J11037">
        <f>ABS(D11037-D11038)</f>
        <v>21</v>
      </c>
      <c r="K11037">
        <f>AVERAGE(D11037:D11041)</f>
        <v>28</v>
      </c>
      <c r="L11037">
        <f>AVERAGE(D11037:D11056)</f>
        <v>28</v>
      </c>
      <c r="M11037">
        <f>K11037-L11037</f>
        <v>0</v>
      </c>
      <c r="N11037" t="str">
        <f>IF(K11037&gt;L11037,"HIGH ZONE BIAS",IF(K11037&lt;L11037,"LOW ZONE BIAS","EQUILIBRIUM"))</f>
        <v>EQUILIBRIUM</v>
      </c>
    </row>
    <row r="11038">
      <c r="A11038">
        <v>16533</v>
      </c>
      <c r="B11038" t="str">
        <v>2017-07-18</v>
      </c>
      <c r="C11038" t="str">
        <v>Evening</v>
      </c>
      <c r="D11038">
        <v>7</v>
      </c>
      <c r="E11038" t="str">
        <f>IF(MOD(D11038,2)=0,"EVEN","ODD")</f>
        <v>ODD</v>
      </c>
      <c r="F11038" t="str">
        <f>IF(D11038&lt;=18,"LOW (1-18)","HIGH (19-36)")</f>
        <v>LOW (1-18)</v>
      </c>
      <c r="G11038">
        <f>INT((D11038-1)/6)+1</f>
        <v>2</v>
      </c>
      <c r="H11038">
        <f>MOD(D11038-1,6)+1</f>
        <v>1</v>
      </c>
      <c r="I11038">
        <f>37-D11038</f>
        <v>30</v>
      </c>
      <c r="J11038">
        <f>ABS(D11038-D11039)</f>
        <v>4</v>
      </c>
      <c r="K11038">
        <f>AVERAGE(D11038:D11042)</f>
        <v>7</v>
      </c>
      <c r="L11038">
        <f>AVERAGE(D11038:D11057)</f>
        <v>7</v>
      </c>
      <c r="M11038">
        <f>K11038-L11038</f>
        <v>0</v>
      </c>
      <c r="N11038" t="str">
        <f>IF(K11038&gt;L11038,"HIGH ZONE BIAS",IF(K11038&lt;L11038,"LOW ZONE BIAS","EQUILIBRIUM"))</f>
        <v>EQUILIBRIUM</v>
      </c>
    </row>
    <row r="11039">
      <c r="A11039">
        <v>16532</v>
      </c>
      <c r="B11039" t="str">
        <v>2017-07-18</v>
      </c>
      <c r="C11039" t="str">
        <v>Afternoon</v>
      </c>
      <c r="D11039">
        <v>11</v>
      </c>
      <c r="E11039" t="str">
        <f>IF(MOD(D11039,2)=0,"EVEN","ODD")</f>
        <v>ODD</v>
      </c>
      <c r="F11039" t="str">
        <f>IF(D11039&lt;=18,"LOW (1-18)","HIGH (19-36)")</f>
        <v>LOW (1-18)</v>
      </c>
      <c r="G11039">
        <f>INT((D11039-1)/6)+1</f>
        <v>2</v>
      </c>
      <c r="H11039">
        <f>MOD(D11039-1,6)+1</f>
        <v>5</v>
      </c>
      <c r="I11039">
        <f>37-D11039</f>
        <v>26</v>
      </c>
      <c r="J11039">
        <f>ABS(D11039-D11040)</f>
        <v>7</v>
      </c>
      <c r="K11039">
        <f>AVERAGE(D11039:D11043)</f>
        <v>11</v>
      </c>
      <c r="L11039">
        <f>AVERAGE(D11039:D11058)</f>
        <v>11</v>
      </c>
      <c r="M11039">
        <f>K11039-L11039</f>
        <v>0</v>
      </c>
      <c r="N11039" t="str">
        <f>IF(K11039&gt;L11039,"HIGH ZONE BIAS",IF(K11039&lt;L11039,"LOW ZONE BIAS","EQUILIBRIUM"))</f>
        <v>EQUILIBRIUM</v>
      </c>
    </row>
    <row r="11040">
      <c r="A11040">
        <v>16531</v>
      </c>
      <c r="B11040" t="str">
        <v>2017-07-18</v>
      </c>
      <c r="C11040" t="str">
        <v>Midday</v>
      </c>
      <c r="D11040">
        <v>18</v>
      </c>
      <c r="E11040" t="str">
        <f>IF(MOD(D11040,2)=0,"EVEN","ODD")</f>
        <v>EVEN</v>
      </c>
      <c r="F11040" t="str">
        <f>IF(D11040&lt;=18,"LOW (1-18)","HIGH (19-36)")</f>
        <v>LOW (1-18)</v>
      </c>
      <c r="G11040">
        <f>INT((D11040-1)/6)+1</f>
        <v>3</v>
      </c>
      <c r="H11040">
        <f>MOD(D11040-1,6)+1</f>
        <v>6</v>
      </c>
      <c r="I11040">
        <f>37-D11040</f>
        <v>19</v>
      </c>
      <c r="J11040">
        <f>ABS(D11040-D11041)</f>
        <v>5</v>
      </c>
      <c r="K11040">
        <f>AVERAGE(D11040:D11044)</f>
        <v>18</v>
      </c>
      <c r="L11040">
        <f>AVERAGE(D11040:D11059)</f>
        <v>18</v>
      </c>
      <c r="M11040">
        <f>K11040-L11040</f>
        <v>0</v>
      </c>
      <c r="N11040" t="str">
        <f>IF(K11040&gt;L11040,"HIGH ZONE BIAS",IF(K11040&lt;L11040,"LOW ZONE BIAS","EQUILIBRIUM"))</f>
        <v>EQUILIBRIUM</v>
      </c>
    </row>
    <row r="11041">
      <c r="A11041">
        <v>16530</v>
      </c>
      <c r="B11041" t="str">
        <v>2017-07-18</v>
      </c>
      <c r="C11041" t="str">
        <v>Morning</v>
      </c>
      <c r="D11041">
        <v>23</v>
      </c>
      <c r="E11041" t="str">
        <f>IF(MOD(D11041,2)=0,"EVEN","ODD")</f>
        <v>ODD</v>
      </c>
      <c r="F11041" t="str">
        <f>IF(D11041&lt;=18,"LOW (1-18)","HIGH (19-36)")</f>
        <v>HIGH (19-36)</v>
      </c>
      <c r="G11041">
        <f>INT((D11041-1)/6)+1</f>
        <v>4</v>
      </c>
      <c r="H11041">
        <f>MOD(D11041-1,6)+1</f>
        <v>5</v>
      </c>
      <c r="I11041">
        <f>37-D11041</f>
        <v>14</v>
      </c>
      <c r="J11041">
        <f>ABS(D11041-D11042)</f>
        <v>11</v>
      </c>
      <c r="K11041">
        <f>AVERAGE(D11041:D11045)</f>
        <v>23</v>
      </c>
      <c r="L11041">
        <f>AVERAGE(D11041:D11060)</f>
        <v>23</v>
      </c>
      <c r="M11041">
        <f>K11041-L11041</f>
        <v>0</v>
      </c>
      <c r="N11041" t="str">
        <f>IF(K11041&gt;L11041,"HIGH ZONE BIAS",IF(K11041&lt;L11041,"LOW ZONE BIAS","EQUILIBRIUM"))</f>
        <v>EQUILIBRIUM</v>
      </c>
    </row>
    <row r="11042">
      <c r="A11042">
        <v>16529</v>
      </c>
      <c r="B11042" t="str">
        <v>2017-07-17</v>
      </c>
      <c r="C11042" t="str">
        <v>Evening</v>
      </c>
      <c r="D11042">
        <v>34</v>
      </c>
      <c r="E11042" t="str">
        <f>IF(MOD(D11042,2)=0,"EVEN","ODD")</f>
        <v>EVEN</v>
      </c>
      <c r="F11042" t="str">
        <f>IF(D11042&lt;=18,"LOW (1-18)","HIGH (19-36)")</f>
        <v>HIGH (19-36)</v>
      </c>
      <c r="G11042">
        <f>INT((D11042-1)/6)+1</f>
        <v>6</v>
      </c>
      <c r="H11042">
        <f>MOD(D11042-1,6)+1</f>
        <v>4</v>
      </c>
      <c r="I11042">
        <f>37-D11042</f>
        <v>3</v>
      </c>
      <c r="J11042">
        <f>ABS(D11042-D11043)</f>
        <v>19</v>
      </c>
      <c r="K11042">
        <f>AVERAGE(D11042:D11046)</f>
        <v>34</v>
      </c>
      <c r="L11042">
        <f>AVERAGE(D11042:D11061)</f>
        <v>34</v>
      </c>
      <c r="M11042">
        <f>K11042-L11042</f>
        <v>0</v>
      </c>
      <c r="N11042" t="str">
        <f>IF(K11042&gt;L11042,"HIGH ZONE BIAS",IF(K11042&lt;L11042,"LOW ZONE BIAS","EQUILIBRIUM"))</f>
        <v>EQUILIBRIUM</v>
      </c>
    </row>
    <row r="11043">
      <c r="A11043">
        <v>16528</v>
      </c>
      <c r="B11043" t="str">
        <v>2017-07-17</v>
      </c>
      <c r="C11043" t="str">
        <v>Afternoon</v>
      </c>
      <c r="D11043">
        <v>15</v>
      </c>
      <c r="E11043" t="str">
        <f>IF(MOD(D11043,2)=0,"EVEN","ODD")</f>
        <v>ODD</v>
      </c>
      <c r="F11043" t="str">
        <f>IF(D11043&lt;=18,"LOW (1-18)","HIGH (19-36)")</f>
        <v>LOW (1-18)</v>
      </c>
      <c r="G11043">
        <f>INT((D11043-1)/6)+1</f>
        <v>3</v>
      </c>
      <c r="H11043">
        <f>MOD(D11043-1,6)+1</f>
        <v>3</v>
      </c>
      <c r="I11043">
        <f>37-D11043</f>
        <v>22</v>
      </c>
      <c r="J11043">
        <f>ABS(D11043-D11044)</f>
        <v>6</v>
      </c>
      <c r="K11043">
        <f>AVERAGE(D11043:D11047)</f>
        <v>15</v>
      </c>
      <c r="L11043">
        <f>AVERAGE(D11043:D11062)</f>
        <v>15</v>
      </c>
      <c r="M11043">
        <f>K11043-L11043</f>
        <v>0</v>
      </c>
      <c r="N11043" t="str">
        <f>IF(K11043&gt;L11043,"HIGH ZONE BIAS",IF(K11043&lt;L11043,"LOW ZONE BIAS","EQUILIBRIUM"))</f>
        <v>EQUILIBRIUM</v>
      </c>
    </row>
    <row r="11044">
      <c r="A11044">
        <v>16527</v>
      </c>
      <c r="B11044" t="str">
        <v>2017-07-17</v>
      </c>
      <c r="C11044" t="str">
        <v>Midday</v>
      </c>
      <c r="D11044">
        <v>21</v>
      </c>
      <c r="E11044" t="str">
        <f>IF(MOD(D11044,2)=0,"EVEN","ODD")</f>
        <v>ODD</v>
      </c>
      <c r="F11044" t="str">
        <f>IF(D11044&lt;=18,"LOW (1-18)","HIGH (19-36)")</f>
        <v>HIGH (19-36)</v>
      </c>
      <c r="G11044">
        <f>INT((D11044-1)/6)+1</f>
        <v>4</v>
      </c>
      <c r="H11044">
        <f>MOD(D11044-1,6)+1</f>
        <v>3</v>
      </c>
      <c r="I11044">
        <f>37-D11044</f>
        <v>16</v>
      </c>
      <c r="J11044">
        <f>ABS(D11044-D11045)</f>
        <v>5</v>
      </c>
      <c r="K11044">
        <f>AVERAGE(D11044:D11048)</f>
        <v>21</v>
      </c>
      <c r="L11044">
        <f>AVERAGE(D11044:D11063)</f>
        <v>21</v>
      </c>
      <c r="M11044">
        <f>K11044-L11044</f>
        <v>0</v>
      </c>
      <c r="N11044" t="str">
        <f>IF(K11044&gt;L11044,"HIGH ZONE BIAS",IF(K11044&lt;L11044,"LOW ZONE BIAS","EQUILIBRIUM"))</f>
        <v>EQUILIBRIUM</v>
      </c>
    </row>
    <row r="11045">
      <c r="A11045">
        <v>16526</v>
      </c>
      <c r="B11045" t="str">
        <v>2017-07-17</v>
      </c>
      <c r="C11045" t="str">
        <v>Morning</v>
      </c>
      <c r="D11045">
        <v>16</v>
      </c>
      <c r="E11045" t="str">
        <f>IF(MOD(D11045,2)=0,"EVEN","ODD")</f>
        <v>EVEN</v>
      </c>
      <c r="F11045" t="str">
        <f>IF(D11045&lt;=18,"LOW (1-18)","HIGH (19-36)")</f>
        <v>LOW (1-18)</v>
      </c>
      <c r="G11045">
        <f>INT((D11045-1)/6)+1</f>
        <v>3</v>
      </c>
      <c r="H11045">
        <f>MOD(D11045-1,6)+1</f>
        <v>4</v>
      </c>
      <c r="I11045">
        <f>37-D11045</f>
        <v>21</v>
      </c>
      <c r="J11045">
        <f>ABS(D11045-D11046)</f>
        <v>20</v>
      </c>
      <c r="K11045">
        <f>AVERAGE(D11045:D11049)</f>
        <v>16</v>
      </c>
      <c r="L11045">
        <f>AVERAGE(D11045:D11064)</f>
        <v>16</v>
      </c>
      <c r="M11045">
        <f>K11045-L11045</f>
        <v>0</v>
      </c>
      <c r="N11045" t="str">
        <f>IF(K11045&gt;L11045,"HIGH ZONE BIAS",IF(K11045&lt;L11045,"LOW ZONE BIAS","EQUILIBRIUM"))</f>
        <v>EQUILIBRIUM</v>
      </c>
    </row>
    <row r="11046">
      <c r="A11046">
        <v>16525</v>
      </c>
      <c r="B11046" t="str">
        <v>2017-07-15</v>
      </c>
      <c r="C11046" t="str">
        <v>Evening</v>
      </c>
      <c r="D11046">
        <v>36</v>
      </c>
      <c r="E11046" t="str">
        <f>IF(MOD(D11046,2)=0,"EVEN","ODD")</f>
        <v>EVEN</v>
      </c>
      <c r="F11046" t="str">
        <f>IF(D11046&lt;=18,"LOW (1-18)","HIGH (19-36)")</f>
        <v>HIGH (19-36)</v>
      </c>
      <c r="G11046">
        <f>INT((D11046-1)/6)+1</f>
        <v>6</v>
      </c>
      <c r="H11046">
        <f>MOD(D11046-1,6)+1</f>
        <v>6</v>
      </c>
      <c r="I11046">
        <f>37-D11046</f>
        <v>1</v>
      </c>
      <c r="J11046">
        <f>ABS(D11046-D11047)</f>
        <v>22</v>
      </c>
      <c r="K11046">
        <f>AVERAGE(D11046:D11050)</f>
        <v>36</v>
      </c>
      <c r="L11046">
        <f>AVERAGE(D11046:D11065)</f>
        <v>36</v>
      </c>
      <c r="M11046">
        <f>K11046-L11046</f>
        <v>0</v>
      </c>
      <c r="N11046" t="str">
        <f>IF(K11046&gt;L11046,"HIGH ZONE BIAS",IF(K11046&lt;L11046,"LOW ZONE BIAS","EQUILIBRIUM"))</f>
        <v>EQUILIBRIUM</v>
      </c>
    </row>
    <row r="11047">
      <c r="A11047">
        <v>16524</v>
      </c>
      <c r="B11047" t="str">
        <v>2017-07-15</v>
      </c>
      <c r="C11047" t="str">
        <v>Afternoon</v>
      </c>
      <c r="D11047">
        <v>14</v>
      </c>
      <c r="E11047" t="str">
        <f>IF(MOD(D11047,2)=0,"EVEN","ODD")</f>
        <v>EVEN</v>
      </c>
      <c r="F11047" t="str">
        <f>IF(D11047&lt;=18,"LOW (1-18)","HIGH (19-36)")</f>
        <v>LOW (1-18)</v>
      </c>
      <c r="G11047">
        <f>INT((D11047-1)/6)+1</f>
        <v>3</v>
      </c>
      <c r="H11047">
        <f>MOD(D11047-1,6)+1</f>
        <v>2</v>
      </c>
      <c r="I11047">
        <f>37-D11047</f>
        <v>23</v>
      </c>
      <c r="J11047">
        <f>ABS(D11047-D11048)</f>
        <v>20</v>
      </c>
      <c r="K11047">
        <f>AVERAGE(D11047:D11051)</f>
        <v>14</v>
      </c>
      <c r="L11047">
        <f>AVERAGE(D11047:D11066)</f>
        <v>14</v>
      </c>
      <c r="M11047">
        <f>K11047-L11047</f>
        <v>0</v>
      </c>
      <c r="N11047" t="str">
        <f>IF(K11047&gt;L11047,"HIGH ZONE BIAS",IF(K11047&lt;L11047,"LOW ZONE BIAS","EQUILIBRIUM"))</f>
        <v>EQUILIBRIUM</v>
      </c>
    </row>
    <row r="11048">
      <c r="A11048">
        <v>16523</v>
      </c>
      <c r="B11048" t="str">
        <v>2017-07-15</v>
      </c>
      <c r="C11048" t="str">
        <v>Midday</v>
      </c>
      <c r="D11048">
        <v>34</v>
      </c>
      <c r="E11048" t="str">
        <f>IF(MOD(D11048,2)=0,"EVEN","ODD")</f>
        <v>EVEN</v>
      </c>
      <c r="F11048" t="str">
        <f>IF(D11048&lt;=18,"LOW (1-18)","HIGH (19-36)")</f>
        <v>HIGH (19-36)</v>
      </c>
      <c r="G11048">
        <f>INT((D11048-1)/6)+1</f>
        <v>6</v>
      </c>
      <c r="H11048">
        <f>MOD(D11048-1,6)+1</f>
        <v>4</v>
      </c>
      <c r="I11048">
        <f>37-D11048</f>
        <v>3</v>
      </c>
      <c r="J11048">
        <f>ABS(D11048-D11049)</f>
        <v>31</v>
      </c>
      <c r="K11048">
        <f>AVERAGE(D11048:D11052)</f>
        <v>34</v>
      </c>
      <c r="L11048">
        <f>AVERAGE(D11048:D11067)</f>
        <v>34</v>
      </c>
      <c r="M11048">
        <f>K11048-L11048</f>
        <v>0</v>
      </c>
      <c r="N11048" t="str">
        <f>IF(K11048&gt;L11048,"HIGH ZONE BIAS",IF(K11048&lt;L11048,"LOW ZONE BIAS","EQUILIBRIUM"))</f>
        <v>EQUILIBRIUM</v>
      </c>
    </row>
    <row r="11049">
      <c r="A11049">
        <v>16522</v>
      </c>
      <c r="B11049" t="str">
        <v>2017-07-15</v>
      </c>
      <c r="C11049" t="str">
        <v>Morning</v>
      </c>
      <c r="D11049">
        <v>3</v>
      </c>
      <c r="E11049" t="str">
        <f>IF(MOD(D11049,2)=0,"EVEN","ODD")</f>
        <v>ODD</v>
      </c>
      <c r="F11049" t="str">
        <f>IF(D11049&lt;=18,"LOW (1-18)","HIGH (19-36)")</f>
        <v>LOW (1-18)</v>
      </c>
      <c r="G11049">
        <f>INT((D11049-1)/6)+1</f>
        <v>1</v>
      </c>
      <c r="H11049">
        <f>MOD(D11049-1,6)+1</f>
        <v>3</v>
      </c>
      <c r="I11049">
        <f>37-D11049</f>
        <v>34</v>
      </c>
      <c r="J11049">
        <f>ABS(D11049-D11050)</f>
        <v>17</v>
      </c>
      <c r="K11049">
        <f>AVERAGE(D11049:D11053)</f>
        <v>3</v>
      </c>
      <c r="L11049">
        <f>AVERAGE(D11049:D11068)</f>
        <v>3</v>
      </c>
      <c r="M11049">
        <f>K11049-L11049</f>
        <v>0</v>
      </c>
      <c r="N11049" t="str">
        <f>IF(K11049&gt;L11049,"HIGH ZONE BIAS",IF(K11049&lt;L11049,"LOW ZONE BIAS","EQUILIBRIUM"))</f>
        <v>EQUILIBRIUM</v>
      </c>
    </row>
    <row r="11050">
      <c r="A11050">
        <v>16521</v>
      </c>
      <c r="B11050" t="str">
        <v>2017-07-14</v>
      </c>
      <c r="C11050" t="str">
        <v>Evening</v>
      </c>
      <c r="D11050">
        <v>20</v>
      </c>
      <c r="E11050" t="str">
        <f>IF(MOD(D11050,2)=0,"EVEN","ODD")</f>
        <v>EVEN</v>
      </c>
      <c r="F11050" t="str">
        <f>IF(D11050&lt;=18,"LOW (1-18)","HIGH (19-36)")</f>
        <v>HIGH (19-36)</v>
      </c>
      <c r="G11050">
        <f>INT((D11050-1)/6)+1</f>
        <v>4</v>
      </c>
      <c r="H11050">
        <f>MOD(D11050-1,6)+1</f>
        <v>2</v>
      </c>
      <c r="I11050">
        <f>37-D11050</f>
        <v>17</v>
      </c>
      <c r="J11050">
        <f>ABS(D11050-D11051)</f>
        <v>3</v>
      </c>
      <c r="K11050">
        <f>AVERAGE(D11050:D11054)</f>
        <v>20</v>
      </c>
      <c r="L11050">
        <f>AVERAGE(D11050:D11069)</f>
        <v>20</v>
      </c>
      <c r="M11050">
        <f>K11050-L11050</f>
        <v>0</v>
      </c>
      <c r="N11050" t="str">
        <f>IF(K11050&gt;L11050,"HIGH ZONE BIAS",IF(K11050&lt;L11050,"LOW ZONE BIAS","EQUILIBRIUM"))</f>
        <v>EQUILIBRIUM</v>
      </c>
    </row>
    <row r="11051">
      <c r="A11051">
        <v>16520</v>
      </c>
      <c r="B11051" t="str">
        <v>2017-07-14</v>
      </c>
      <c r="C11051" t="str">
        <v>Afternoon</v>
      </c>
      <c r="D11051">
        <v>17</v>
      </c>
      <c r="E11051" t="str">
        <f>IF(MOD(D11051,2)=0,"EVEN","ODD")</f>
        <v>ODD</v>
      </c>
      <c r="F11051" t="str">
        <f>IF(D11051&lt;=18,"LOW (1-18)","HIGH (19-36)")</f>
        <v>LOW (1-18)</v>
      </c>
      <c r="G11051">
        <f>INT((D11051-1)/6)+1</f>
        <v>3</v>
      </c>
      <c r="H11051">
        <f>MOD(D11051-1,6)+1</f>
        <v>5</v>
      </c>
      <c r="I11051">
        <f>37-D11051</f>
        <v>20</v>
      </c>
      <c r="J11051">
        <f>ABS(D11051-D11052)</f>
        <v>9</v>
      </c>
      <c r="K11051">
        <f>AVERAGE(D11051:D11055)</f>
        <v>17</v>
      </c>
      <c r="L11051">
        <f>AVERAGE(D11051:D11070)</f>
        <v>17</v>
      </c>
      <c r="M11051">
        <f>K11051-L11051</f>
        <v>0</v>
      </c>
      <c r="N11051" t="str">
        <f>IF(K11051&gt;L11051,"HIGH ZONE BIAS",IF(K11051&lt;L11051,"LOW ZONE BIAS","EQUILIBRIUM"))</f>
        <v>EQUILIBRIUM</v>
      </c>
    </row>
    <row r="11052">
      <c r="A11052">
        <v>16519</v>
      </c>
      <c r="B11052" t="str">
        <v>2017-07-14</v>
      </c>
      <c r="C11052" t="str">
        <v>Midday</v>
      </c>
      <c r="D11052">
        <v>8</v>
      </c>
      <c r="E11052" t="str">
        <f>IF(MOD(D11052,2)=0,"EVEN","ODD")</f>
        <v>EVEN</v>
      </c>
      <c r="F11052" t="str">
        <f>IF(D11052&lt;=18,"LOW (1-18)","HIGH (19-36)")</f>
        <v>LOW (1-18)</v>
      </c>
      <c r="G11052">
        <f>INT((D11052-1)/6)+1</f>
        <v>2</v>
      </c>
      <c r="H11052">
        <f>MOD(D11052-1,6)+1</f>
        <v>2</v>
      </c>
      <c r="I11052">
        <f>37-D11052</f>
        <v>29</v>
      </c>
      <c r="J11052">
        <f>ABS(D11052-D11053)</f>
        <v>3</v>
      </c>
      <c r="K11052">
        <f>AVERAGE(D11052:D11056)</f>
        <v>8</v>
      </c>
      <c r="L11052">
        <f>AVERAGE(D11052:D11071)</f>
        <v>8</v>
      </c>
      <c r="M11052">
        <f>K11052-L11052</f>
        <v>0</v>
      </c>
      <c r="N11052" t="str">
        <f>IF(K11052&gt;L11052,"HIGH ZONE BIAS",IF(K11052&lt;L11052,"LOW ZONE BIAS","EQUILIBRIUM"))</f>
        <v>EQUILIBRIUM</v>
      </c>
    </row>
    <row r="11053">
      <c r="A11053">
        <v>16518</v>
      </c>
      <c r="B11053" t="str">
        <v>2017-07-14</v>
      </c>
      <c r="C11053" t="str">
        <v>Morning</v>
      </c>
      <c r="D11053">
        <v>5</v>
      </c>
      <c r="E11053" t="str">
        <f>IF(MOD(D11053,2)=0,"EVEN","ODD")</f>
        <v>ODD</v>
      </c>
      <c r="F11053" t="str">
        <f>IF(D11053&lt;=18,"LOW (1-18)","HIGH (19-36)")</f>
        <v>LOW (1-18)</v>
      </c>
      <c r="G11053">
        <f>INT((D11053-1)/6)+1</f>
        <v>1</v>
      </c>
      <c r="H11053">
        <f>MOD(D11053-1,6)+1</f>
        <v>5</v>
      </c>
      <c r="I11053">
        <f>37-D11053</f>
        <v>32</v>
      </c>
      <c r="J11053">
        <f>ABS(D11053-D11054)</f>
        <v>15</v>
      </c>
      <c r="K11053">
        <f>AVERAGE(D11053:D11057)</f>
        <v>5</v>
      </c>
      <c r="L11053">
        <f>AVERAGE(D11053:D11072)</f>
        <v>5</v>
      </c>
      <c r="M11053">
        <f>K11053-L11053</f>
        <v>0</v>
      </c>
      <c r="N11053" t="str">
        <f>IF(K11053&gt;L11053,"HIGH ZONE BIAS",IF(K11053&lt;L11053,"LOW ZONE BIAS","EQUILIBRIUM"))</f>
        <v>EQUILIBRIUM</v>
      </c>
    </row>
    <row r="11054">
      <c r="A11054">
        <v>16517</v>
      </c>
      <c r="B11054" t="str">
        <v>2017-07-13</v>
      </c>
      <c r="C11054" t="str">
        <v>Evening</v>
      </c>
      <c r="D11054">
        <v>20</v>
      </c>
      <c r="E11054" t="str">
        <f>IF(MOD(D11054,2)=0,"EVEN","ODD")</f>
        <v>EVEN</v>
      </c>
      <c r="F11054" t="str">
        <f>IF(D11054&lt;=18,"LOW (1-18)","HIGH (19-36)")</f>
        <v>HIGH (19-36)</v>
      </c>
      <c r="G11054">
        <f>INT((D11054-1)/6)+1</f>
        <v>4</v>
      </c>
      <c r="H11054">
        <f>MOD(D11054-1,6)+1</f>
        <v>2</v>
      </c>
      <c r="I11054">
        <f>37-D11054</f>
        <v>17</v>
      </c>
      <c r="J11054">
        <f>ABS(D11054-D11055)</f>
        <v>4</v>
      </c>
      <c r="K11054">
        <f>AVERAGE(D11054:D11058)</f>
        <v>20</v>
      </c>
      <c r="L11054">
        <f>AVERAGE(D11054:D11073)</f>
        <v>20</v>
      </c>
      <c r="M11054">
        <f>K11054-L11054</f>
        <v>0</v>
      </c>
      <c r="N11054" t="str">
        <f>IF(K11054&gt;L11054,"HIGH ZONE BIAS",IF(K11054&lt;L11054,"LOW ZONE BIAS","EQUILIBRIUM"))</f>
        <v>EQUILIBRIUM</v>
      </c>
    </row>
    <row r="11055">
      <c r="A11055">
        <v>16516</v>
      </c>
      <c r="B11055" t="str">
        <v>2017-07-13</v>
      </c>
      <c r="C11055" t="str">
        <v>Afternoon</v>
      </c>
      <c r="D11055">
        <v>24</v>
      </c>
      <c r="E11055" t="str">
        <f>IF(MOD(D11055,2)=0,"EVEN","ODD")</f>
        <v>EVEN</v>
      </c>
      <c r="F11055" t="str">
        <f>IF(D11055&lt;=18,"LOW (1-18)","HIGH (19-36)")</f>
        <v>HIGH (19-36)</v>
      </c>
      <c r="G11055">
        <f>INT((D11055-1)/6)+1</f>
        <v>4</v>
      </c>
      <c r="H11055">
        <f>MOD(D11055-1,6)+1</f>
        <v>6</v>
      </c>
      <c r="I11055">
        <f>37-D11055</f>
        <v>13</v>
      </c>
      <c r="J11055">
        <f>ABS(D11055-D11056)</f>
        <v>5</v>
      </c>
      <c r="K11055">
        <f>AVERAGE(D11055:D11059)</f>
        <v>24</v>
      </c>
      <c r="L11055">
        <f>AVERAGE(D11055:D11074)</f>
        <v>24</v>
      </c>
      <c r="M11055">
        <f>K11055-L11055</f>
        <v>0</v>
      </c>
      <c r="N11055" t="str">
        <f>IF(K11055&gt;L11055,"HIGH ZONE BIAS",IF(K11055&lt;L11055,"LOW ZONE BIAS","EQUILIBRIUM"))</f>
        <v>EQUILIBRIUM</v>
      </c>
    </row>
    <row r="11056">
      <c r="A11056">
        <v>16515</v>
      </c>
      <c r="B11056" t="str">
        <v>2017-07-13</v>
      </c>
      <c r="C11056" t="str">
        <v>Midday</v>
      </c>
      <c r="D11056">
        <v>19</v>
      </c>
      <c r="E11056" t="str">
        <f>IF(MOD(D11056,2)=0,"EVEN","ODD")</f>
        <v>ODD</v>
      </c>
      <c r="F11056" t="str">
        <f>IF(D11056&lt;=18,"LOW (1-18)","HIGH (19-36)")</f>
        <v>HIGH (19-36)</v>
      </c>
      <c r="G11056">
        <f>INT((D11056-1)/6)+1</f>
        <v>4</v>
      </c>
      <c r="H11056">
        <f>MOD(D11056-1,6)+1</f>
        <v>1</v>
      </c>
      <c r="I11056">
        <f>37-D11056</f>
        <v>18</v>
      </c>
      <c r="J11056">
        <f>ABS(D11056-D11057)</f>
        <v>6</v>
      </c>
      <c r="K11056">
        <f>AVERAGE(D11056:D11060)</f>
        <v>19</v>
      </c>
      <c r="L11056">
        <f>AVERAGE(D11056:D11075)</f>
        <v>19</v>
      </c>
      <c r="M11056">
        <f>K11056-L11056</f>
        <v>0</v>
      </c>
      <c r="N11056" t="str">
        <f>IF(K11056&gt;L11056,"HIGH ZONE BIAS",IF(K11056&lt;L11056,"LOW ZONE BIAS","EQUILIBRIUM"))</f>
        <v>EQUILIBRIUM</v>
      </c>
    </row>
    <row r="11057">
      <c r="A11057">
        <v>16514</v>
      </c>
      <c r="B11057" t="str">
        <v>2017-07-13</v>
      </c>
      <c r="C11057" t="str">
        <v>Morning</v>
      </c>
      <c r="D11057">
        <v>13</v>
      </c>
      <c r="E11057" t="str">
        <f>IF(MOD(D11057,2)=0,"EVEN","ODD")</f>
        <v>ODD</v>
      </c>
      <c r="F11057" t="str">
        <f>IF(D11057&lt;=18,"LOW (1-18)","HIGH (19-36)")</f>
        <v>LOW (1-18)</v>
      </c>
      <c r="G11057">
        <f>INT((D11057-1)/6)+1</f>
        <v>3</v>
      </c>
      <c r="H11057">
        <f>MOD(D11057-1,6)+1</f>
        <v>1</v>
      </c>
      <c r="I11057">
        <f>37-D11057</f>
        <v>24</v>
      </c>
      <c r="J11057">
        <f>ABS(D11057-D11058)</f>
        <v>5</v>
      </c>
      <c r="K11057">
        <f>AVERAGE(D11057:D11061)</f>
        <v>13</v>
      </c>
      <c r="L11057">
        <f>AVERAGE(D11057:D11076)</f>
        <v>13</v>
      </c>
      <c r="M11057">
        <f>K11057-L11057</f>
        <v>0</v>
      </c>
      <c r="N11057" t="str">
        <f>IF(K11057&gt;L11057,"HIGH ZONE BIAS",IF(K11057&lt;L11057,"LOW ZONE BIAS","EQUILIBRIUM"))</f>
        <v>EQUILIBRIUM</v>
      </c>
    </row>
    <row r="11058">
      <c r="A11058">
        <v>16513</v>
      </c>
      <c r="B11058" t="str">
        <v>2017-07-12</v>
      </c>
      <c r="C11058" t="str">
        <v>Evening</v>
      </c>
      <c r="D11058">
        <v>8</v>
      </c>
      <c r="E11058" t="str">
        <f>IF(MOD(D11058,2)=0,"EVEN","ODD")</f>
        <v>EVEN</v>
      </c>
      <c r="F11058" t="str">
        <f>IF(D11058&lt;=18,"LOW (1-18)","HIGH (19-36)")</f>
        <v>LOW (1-18)</v>
      </c>
      <c r="G11058">
        <f>INT((D11058-1)/6)+1</f>
        <v>2</v>
      </c>
      <c r="H11058">
        <f>MOD(D11058-1,6)+1</f>
        <v>2</v>
      </c>
      <c r="I11058">
        <f>37-D11058</f>
        <v>29</v>
      </c>
      <c r="J11058">
        <f>ABS(D11058-D11059)</f>
        <v>6</v>
      </c>
      <c r="K11058">
        <f>AVERAGE(D11058:D11062)</f>
        <v>8</v>
      </c>
      <c r="L11058">
        <f>AVERAGE(D11058:D11077)</f>
        <v>8</v>
      </c>
      <c r="M11058">
        <f>K11058-L11058</f>
        <v>0</v>
      </c>
      <c r="N11058" t="str">
        <f>IF(K11058&gt;L11058,"HIGH ZONE BIAS",IF(K11058&lt;L11058,"LOW ZONE BIAS","EQUILIBRIUM"))</f>
        <v>EQUILIBRIUM</v>
      </c>
    </row>
    <row r="11059">
      <c r="A11059">
        <v>16512</v>
      </c>
      <c r="B11059" t="str">
        <v>2017-07-12</v>
      </c>
      <c r="C11059" t="str">
        <v>Afternoon</v>
      </c>
      <c r="D11059">
        <v>2</v>
      </c>
      <c r="E11059" t="str">
        <f>IF(MOD(D11059,2)=0,"EVEN","ODD")</f>
        <v>EVEN</v>
      </c>
      <c r="F11059" t="str">
        <f>IF(D11059&lt;=18,"LOW (1-18)","HIGH (19-36)")</f>
        <v>LOW (1-18)</v>
      </c>
      <c r="G11059">
        <f>INT((D11059-1)/6)+1</f>
        <v>1</v>
      </c>
      <c r="H11059">
        <f>MOD(D11059-1,6)+1</f>
        <v>2</v>
      </c>
      <c r="I11059">
        <f>37-D11059</f>
        <v>35</v>
      </c>
      <c r="J11059">
        <f>ABS(D11059-D11060)</f>
        <v>19</v>
      </c>
      <c r="K11059">
        <f>AVERAGE(D11059:D11063)</f>
        <v>2</v>
      </c>
      <c r="L11059">
        <f>AVERAGE(D11059:D11078)</f>
        <v>2</v>
      </c>
      <c r="M11059">
        <f>K11059-L11059</f>
        <v>0</v>
      </c>
      <c r="N11059" t="str">
        <f>IF(K11059&gt;L11059,"HIGH ZONE BIAS",IF(K11059&lt;L11059,"LOW ZONE BIAS","EQUILIBRIUM"))</f>
        <v>EQUILIBRIUM</v>
      </c>
    </row>
    <row r="11060">
      <c r="A11060">
        <v>16511</v>
      </c>
      <c r="B11060" t="str">
        <v>2017-07-12</v>
      </c>
      <c r="C11060" t="str">
        <v>Midday</v>
      </c>
      <c r="D11060">
        <v>21</v>
      </c>
      <c r="E11060" t="str">
        <f>IF(MOD(D11060,2)=0,"EVEN","ODD")</f>
        <v>ODD</v>
      </c>
      <c r="F11060" t="str">
        <f>IF(D11060&lt;=18,"LOW (1-18)","HIGH (19-36)")</f>
        <v>HIGH (19-36)</v>
      </c>
      <c r="G11060">
        <f>INT((D11060-1)/6)+1</f>
        <v>4</v>
      </c>
      <c r="H11060">
        <f>MOD(D11060-1,6)+1</f>
        <v>3</v>
      </c>
      <c r="I11060">
        <f>37-D11060</f>
        <v>16</v>
      </c>
      <c r="J11060">
        <f>ABS(D11060-D11061)</f>
        <v>4</v>
      </c>
      <c r="K11060">
        <f>AVERAGE(D11060:D11064)</f>
        <v>21</v>
      </c>
      <c r="L11060">
        <f>AVERAGE(D11060:D11079)</f>
        <v>21</v>
      </c>
      <c r="M11060">
        <f>K11060-L11060</f>
        <v>0</v>
      </c>
      <c r="N11060" t="str">
        <f>IF(K11060&gt;L11060,"HIGH ZONE BIAS",IF(K11060&lt;L11060,"LOW ZONE BIAS","EQUILIBRIUM"))</f>
        <v>EQUILIBRIUM</v>
      </c>
    </row>
    <row r="11061">
      <c r="A11061">
        <v>16510</v>
      </c>
      <c r="B11061" t="str">
        <v>2017-07-12</v>
      </c>
      <c r="C11061" t="str">
        <v>Morning</v>
      </c>
      <c r="D11061">
        <v>25</v>
      </c>
      <c r="E11061" t="str">
        <f>IF(MOD(D11061,2)=0,"EVEN","ODD")</f>
        <v>ODD</v>
      </c>
      <c r="F11061" t="str">
        <f>IF(D11061&lt;=18,"LOW (1-18)","HIGH (19-36)")</f>
        <v>HIGH (19-36)</v>
      </c>
      <c r="G11061">
        <f>INT((D11061-1)/6)+1</f>
        <v>5</v>
      </c>
      <c r="H11061">
        <f>MOD(D11061-1,6)+1</f>
        <v>1</v>
      </c>
      <c r="I11061">
        <f>37-D11061</f>
        <v>12</v>
      </c>
      <c r="J11061">
        <f>ABS(D11061-D11062)</f>
        <v>2</v>
      </c>
      <c r="K11061">
        <f>AVERAGE(D11061:D11065)</f>
        <v>25</v>
      </c>
      <c r="L11061">
        <f>AVERAGE(D11061:D11080)</f>
        <v>25</v>
      </c>
      <c r="M11061">
        <f>K11061-L11061</f>
        <v>0</v>
      </c>
      <c r="N11061" t="str">
        <f>IF(K11061&gt;L11061,"HIGH ZONE BIAS",IF(K11061&lt;L11061,"LOW ZONE BIAS","EQUILIBRIUM"))</f>
        <v>EQUILIBRIUM</v>
      </c>
    </row>
    <row r="11062">
      <c r="A11062">
        <v>16509</v>
      </c>
      <c r="B11062" t="str">
        <v>2017-07-11</v>
      </c>
      <c r="C11062" t="str">
        <v>Evening</v>
      </c>
      <c r="D11062">
        <v>27</v>
      </c>
      <c r="E11062" t="str">
        <f>IF(MOD(D11062,2)=0,"EVEN","ODD")</f>
        <v>ODD</v>
      </c>
      <c r="F11062" t="str">
        <f>IF(D11062&lt;=18,"LOW (1-18)","HIGH (19-36)")</f>
        <v>HIGH (19-36)</v>
      </c>
      <c r="G11062">
        <f>INT((D11062-1)/6)+1</f>
        <v>5</v>
      </c>
      <c r="H11062">
        <f>MOD(D11062-1,6)+1</f>
        <v>3</v>
      </c>
      <c r="I11062">
        <f>37-D11062</f>
        <v>10</v>
      </c>
      <c r="J11062">
        <f>ABS(D11062-D11063)</f>
        <v>2</v>
      </c>
      <c r="K11062">
        <f>AVERAGE(D11062:D11066)</f>
        <v>27</v>
      </c>
      <c r="L11062">
        <f>AVERAGE(D11062:D11081)</f>
        <v>27</v>
      </c>
      <c r="M11062">
        <f>K11062-L11062</f>
        <v>0</v>
      </c>
      <c r="N11062" t="str">
        <f>IF(K11062&gt;L11062,"HIGH ZONE BIAS",IF(K11062&lt;L11062,"LOW ZONE BIAS","EQUILIBRIUM"))</f>
        <v>EQUILIBRIUM</v>
      </c>
    </row>
    <row r="11063">
      <c r="A11063">
        <v>16508</v>
      </c>
      <c r="B11063" t="str">
        <v>2017-07-11</v>
      </c>
      <c r="C11063" t="str">
        <v>Afternoon</v>
      </c>
      <c r="D11063">
        <v>29</v>
      </c>
      <c r="E11063" t="str">
        <f>IF(MOD(D11063,2)=0,"EVEN","ODD")</f>
        <v>ODD</v>
      </c>
      <c r="F11063" t="str">
        <f>IF(D11063&lt;=18,"LOW (1-18)","HIGH (19-36)")</f>
        <v>HIGH (19-36)</v>
      </c>
      <c r="G11063">
        <f>INT((D11063-1)/6)+1</f>
        <v>5</v>
      </c>
      <c r="H11063">
        <f>MOD(D11063-1,6)+1</f>
        <v>5</v>
      </c>
      <c r="I11063">
        <f>37-D11063</f>
        <v>8</v>
      </c>
      <c r="J11063">
        <f>ABS(D11063-D11064)</f>
        <v>13</v>
      </c>
      <c r="K11063">
        <f>AVERAGE(D11063:D11067)</f>
        <v>29</v>
      </c>
      <c r="L11063">
        <f>AVERAGE(D11063:D11082)</f>
        <v>29</v>
      </c>
      <c r="M11063">
        <f>K11063-L11063</f>
        <v>0</v>
      </c>
      <c r="N11063" t="str">
        <f>IF(K11063&gt;L11063,"HIGH ZONE BIAS",IF(K11063&lt;L11063,"LOW ZONE BIAS","EQUILIBRIUM"))</f>
        <v>EQUILIBRIUM</v>
      </c>
    </row>
    <row r="11064">
      <c r="A11064">
        <v>16507</v>
      </c>
      <c r="B11064" t="str">
        <v>2017-07-11</v>
      </c>
      <c r="C11064" t="str">
        <v>Midday</v>
      </c>
      <c r="D11064">
        <v>16</v>
      </c>
      <c r="E11064" t="str">
        <f>IF(MOD(D11064,2)=0,"EVEN","ODD")</f>
        <v>EVEN</v>
      </c>
      <c r="F11064" t="str">
        <f>IF(D11064&lt;=18,"LOW (1-18)","HIGH (19-36)")</f>
        <v>LOW (1-18)</v>
      </c>
      <c r="G11064">
        <f>INT((D11064-1)/6)+1</f>
        <v>3</v>
      </c>
      <c r="H11064">
        <f>MOD(D11064-1,6)+1</f>
        <v>4</v>
      </c>
      <c r="I11064">
        <f>37-D11064</f>
        <v>21</v>
      </c>
      <c r="J11064">
        <f>ABS(D11064-D11065)</f>
        <v>5</v>
      </c>
      <c r="K11064">
        <f>AVERAGE(D11064:D11068)</f>
        <v>16</v>
      </c>
      <c r="L11064">
        <f>AVERAGE(D11064:D11083)</f>
        <v>16</v>
      </c>
      <c r="M11064">
        <f>K11064-L11064</f>
        <v>0</v>
      </c>
      <c r="N11064" t="str">
        <f>IF(K11064&gt;L11064,"HIGH ZONE BIAS",IF(K11064&lt;L11064,"LOW ZONE BIAS","EQUILIBRIUM"))</f>
        <v>EQUILIBRIUM</v>
      </c>
    </row>
    <row r="11065">
      <c r="A11065">
        <v>16506</v>
      </c>
      <c r="B11065" t="str">
        <v>2017-07-11</v>
      </c>
      <c r="C11065" t="str">
        <v>Morning</v>
      </c>
      <c r="D11065">
        <v>21</v>
      </c>
      <c r="E11065" t="str">
        <f>IF(MOD(D11065,2)=0,"EVEN","ODD")</f>
        <v>ODD</v>
      </c>
      <c r="F11065" t="str">
        <f>IF(D11065&lt;=18,"LOW (1-18)","HIGH (19-36)")</f>
        <v>HIGH (19-36)</v>
      </c>
      <c r="G11065">
        <f>INT((D11065-1)/6)+1</f>
        <v>4</v>
      </c>
      <c r="H11065">
        <f>MOD(D11065-1,6)+1</f>
        <v>3</v>
      </c>
      <c r="I11065">
        <f>37-D11065</f>
        <v>16</v>
      </c>
      <c r="J11065">
        <f>ABS(D11065-D11066)</f>
        <v>16</v>
      </c>
      <c r="K11065">
        <f>AVERAGE(D11065:D11069)</f>
        <v>21</v>
      </c>
      <c r="L11065">
        <f>AVERAGE(D11065:D11084)</f>
        <v>21</v>
      </c>
      <c r="M11065">
        <f>K11065-L11065</f>
        <v>0</v>
      </c>
      <c r="N11065" t="str">
        <f>IF(K11065&gt;L11065,"HIGH ZONE BIAS",IF(K11065&lt;L11065,"LOW ZONE BIAS","EQUILIBRIUM"))</f>
        <v>EQUILIBRIUM</v>
      </c>
    </row>
    <row r="11066">
      <c r="A11066">
        <v>16505</v>
      </c>
      <c r="B11066" t="str">
        <v>2017-07-10</v>
      </c>
      <c r="C11066" t="str">
        <v>Evening</v>
      </c>
      <c r="D11066">
        <v>5</v>
      </c>
      <c r="E11066" t="str">
        <f>IF(MOD(D11066,2)=0,"EVEN","ODD")</f>
        <v>ODD</v>
      </c>
      <c r="F11066" t="str">
        <f>IF(D11066&lt;=18,"LOW (1-18)","HIGH (19-36)")</f>
        <v>LOW (1-18)</v>
      </c>
      <c r="G11066">
        <f>INT((D11066-1)/6)+1</f>
        <v>1</v>
      </c>
      <c r="H11066">
        <f>MOD(D11066-1,6)+1</f>
        <v>5</v>
      </c>
      <c r="I11066">
        <f>37-D11066</f>
        <v>32</v>
      </c>
      <c r="J11066">
        <f>ABS(D11066-D11067)</f>
        <v>8</v>
      </c>
      <c r="K11066">
        <f>AVERAGE(D11066:D11070)</f>
        <v>5</v>
      </c>
      <c r="L11066">
        <f>AVERAGE(D11066:D11085)</f>
        <v>5</v>
      </c>
      <c r="M11066">
        <f>K11066-L11066</f>
        <v>0</v>
      </c>
      <c r="N11066" t="str">
        <f>IF(K11066&gt;L11066,"HIGH ZONE BIAS",IF(K11066&lt;L11066,"LOW ZONE BIAS","EQUILIBRIUM"))</f>
        <v>EQUILIBRIUM</v>
      </c>
    </row>
    <row r="11067">
      <c r="A11067">
        <v>16504</v>
      </c>
      <c r="B11067" t="str">
        <v>2017-07-10</v>
      </c>
      <c r="C11067" t="str">
        <v>Afternoon</v>
      </c>
      <c r="D11067">
        <v>13</v>
      </c>
      <c r="E11067" t="str">
        <f>IF(MOD(D11067,2)=0,"EVEN","ODD")</f>
        <v>ODD</v>
      </c>
      <c r="F11067" t="str">
        <f>IF(D11067&lt;=18,"LOW (1-18)","HIGH (19-36)")</f>
        <v>LOW (1-18)</v>
      </c>
      <c r="G11067">
        <f>INT((D11067-1)/6)+1</f>
        <v>3</v>
      </c>
      <c r="H11067">
        <f>MOD(D11067-1,6)+1</f>
        <v>1</v>
      </c>
      <c r="I11067">
        <f>37-D11067</f>
        <v>24</v>
      </c>
      <c r="J11067">
        <f>ABS(D11067-D11068)</f>
        <v>1</v>
      </c>
      <c r="K11067">
        <f>AVERAGE(D11067:D11071)</f>
        <v>13</v>
      </c>
      <c r="L11067">
        <f>AVERAGE(D11067:D11086)</f>
        <v>13</v>
      </c>
      <c r="M11067">
        <f>K11067-L11067</f>
        <v>0</v>
      </c>
      <c r="N11067" t="str">
        <f>IF(K11067&gt;L11067,"HIGH ZONE BIAS",IF(K11067&lt;L11067,"LOW ZONE BIAS","EQUILIBRIUM"))</f>
        <v>EQUILIBRIUM</v>
      </c>
    </row>
    <row r="11068">
      <c r="A11068">
        <v>16503</v>
      </c>
      <c r="B11068" t="str">
        <v>2017-07-10</v>
      </c>
      <c r="C11068" t="str">
        <v>Midday</v>
      </c>
      <c r="D11068">
        <v>14</v>
      </c>
      <c r="E11068" t="str">
        <f>IF(MOD(D11068,2)=0,"EVEN","ODD")</f>
        <v>EVEN</v>
      </c>
      <c r="F11068" t="str">
        <f>IF(D11068&lt;=18,"LOW (1-18)","HIGH (19-36)")</f>
        <v>LOW (1-18)</v>
      </c>
      <c r="G11068">
        <f>INT((D11068-1)/6)+1</f>
        <v>3</v>
      </c>
      <c r="H11068">
        <f>MOD(D11068-1,6)+1</f>
        <v>2</v>
      </c>
      <c r="I11068">
        <f>37-D11068</f>
        <v>23</v>
      </c>
      <c r="J11068">
        <f>ABS(D11068-D11069)</f>
        <v>6</v>
      </c>
      <c r="K11068">
        <f>AVERAGE(D11068:D11072)</f>
        <v>14</v>
      </c>
      <c r="L11068">
        <f>AVERAGE(D11068:D11087)</f>
        <v>14</v>
      </c>
      <c r="M11068">
        <f>K11068-L11068</f>
        <v>0</v>
      </c>
      <c r="N11068" t="str">
        <f>IF(K11068&gt;L11068,"HIGH ZONE BIAS",IF(K11068&lt;L11068,"LOW ZONE BIAS","EQUILIBRIUM"))</f>
        <v>EQUILIBRIUM</v>
      </c>
    </row>
    <row r="11069">
      <c r="A11069">
        <v>16502</v>
      </c>
      <c r="B11069" t="str">
        <v>2017-07-10</v>
      </c>
      <c r="C11069" t="str">
        <v>Morning</v>
      </c>
      <c r="D11069">
        <v>20</v>
      </c>
      <c r="E11069" t="str">
        <f>IF(MOD(D11069,2)=0,"EVEN","ODD")</f>
        <v>EVEN</v>
      </c>
      <c r="F11069" t="str">
        <f>IF(D11069&lt;=18,"LOW (1-18)","HIGH (19-36)")</f>
        <v>HIGH (19-36)</v>
      </c>
      <c r="G11069">
        <f>INT((D11069-1)/6)+1</f>
        <v>4</v>
      </c>
      <c r="H11069">
        <f>MOD(D11069-1,6)+1</f>
        <v>2</v>
      </c>
      <c r="I11069">
        <f>37-D11069</f>
        <v>17</v>
      </c>
      <c r="J11069">
        <f>ABS(D11069-D11070)</f>
        <v>1</v>
      </c>
      <c r="K11069">
        <f>AVERAGE(D11069:D11073)</f>
        <v>20</v>
      </c>
      <c r="L11069">
        <f>AVERAGE(D11069:D11088)</f>
        <v>20</v>
      </c>
      <c r="M11069">
        <f>K11069-L11069</f>
        <v>0</v>
      </c>
      <c r="N11069" t="str">
        <f>IF(K11069&gt;L11069,"HIGH ZONE BIAS",IF(K11069&lt;L11069,"LOW ZONE BIAS","EQUILIBRIUM"))</f>
        <v>EQUILIBRIUM</v>
      </c>
    </row>
    <row r="11070">
      <c r="A11070">
        <v>16501</v>
      </c>
      <c r="B11070" t="str">
        <v>2017-07-08</v>
      </c>
      <c r="C11070" t="str">
        <v>Evening</v>
      </c>
      <c r="D11070">
        <v>21</v>
      </c>
      <c r="E11070" t="str">
        <f>IF(MOD(D11070,2)=0,"EVEN","ODD")</f>
        <v>ODD</v>
      </c>
      <c r="F11070" t="str">
        <f>IF(D11070&lt;=18,"LOW (1-18)","HIGH (19-36)")</f>
        <v>HIGH (19-36)</v>
      </c>
      <c r="G11070">
        <f>INT((D11070-1)/6)+1</f>
        <v>4</v>
      </c>
      <c r="H11070">
        <f>MOD(D11070-1,6)+1</f>
        <v>3</v>
      </c>
      <c r="I11070">
        <f>37-D11070</f>
        <v>16</v>
      </c>
      <c r="J11070">
        <f>ABS(D11070-D11071)</f>
        <v>11</v>
      </c>
      <c r="K11070">
        <f>AVERAGE(D11070:D11074)</f>
        <v>21</v>
      </c>
      <c r="L11070">
        <f>AVERAGE(D11070:D11089)</f>
        <v>21</v>
      </c>
      <c r="M11070">
        <f>K11070-L11070</f>
        <v>0</v>
      </c>
      <c r="N11070" t="str">
        <f>IF(K11070&gt;L11070,"HIGH ZONE BIAS",IF(K11070&lt;L11070,"LOW ZONE BIAS","EQUILIBRIUM"))</f>
        <v>EQUILIBRIUM</v>
      </c>
    </row>
    <row r="11071">
      <c r="A11071">
        <v>16500</v>
      </c>
      <c r="B11071" t="str">
        <v>2017-07-08</v>
      </c>
      <c r="C11071" t="str">
        <v>Afternoon</v>
      </c>
      <c r="D11071">
        <v>32</v>
      </c>
      <c r="E11071" t="str">
        <f>IF(MOD(D11071,2)=0,"EVEN","ODD")</f>
        <v>EVEN</v>
      </c>
      <c r="F11071" t="str">
        <f>IF(D11071&lt;=18,"LOW (1-18)","HIGH (19-36)")</f>
        <v>HIGH (19-36)</v>
      </c>
      <c r="G11071">
        <f>INT((D11071-1)/6)+1</f>
        <v>6</v>
      </c>
      <c r="H11071">
        <f>MOD(D11071-1,6)+1</f>
        <v>2</v>
      </c>
      <c r="I11071">
        <f>37-D11071</f>
        <v>5</v>
      </c>
      <c r="J11071">
        <f>ABS(D11071-D11072)</f>
        <v>26</v>
      </c>
      <c r="K11071">
        <f>AVERAGE(D11071:D11075)</f>
        <v>32</v>
      </c>
      <c r="L11071">
        <f>AVERAGE(D11071:D11090)</f>
        <v>32</v>
      </c>
      <c r="M11071">
        <f>K11071-L11071</f>
        <v>0</v>
      </c>
      <c r="N11071" t="str">
        <f>IF(K11071&gt;L11071,"HIGH ZONE BIAS",IF(K11071&lt;L11071,"LOW ZONE BIAS","EQUILIBRIUM"))</f>
        <v>EQUILIBRIUM</v>
      </c>
    </row>
    <row r="11072">
      <c r="A11072">
        <v>16499</v>
      </c>
      <c r="B11072" t="str">
        <v>2017-07-08</v>
      </c>
      <c r="C11072" t="str">
        <v>Midday</v>
      </c>
      <c r="D11072">
        <v>6</v>
      </c>
      <c r="E11072" t="str">
        <f>IF(MOD(D11072,2)=0,"EVEN","ODD")</f>
        <v>EVEN</v>
      </c>
      <c r="F11072" t="str">
        <f>IF(D11072&lt;=18,"LOW (1-18)","HIGH (19-36)")</f>
        <v>LOW (1-18)</v>
      </c>
      <c r="G11072">
        <f>INT((D11072-1)/6)+1</f>
        <v>1</v>
      </c>
      <c r="H11072">
        <f>MOD(D11072-1,6)+1</f>
        <v>6</v>
      </c>
      <c r="I11072">
        <f>37-D11072</f>
        <v>31</v>
      </c>
      <c r="J11072">
        <f>ABS(D11072-D11073)</f>
        <v>24</v>
      </c>
      <c r="K11072">
        <f>AVERAGE(D11072:D11076)</f>
        <v>6</v>
      </c>
      <c r="L11072">
        <f>AVERAGE(D11072:D11091)</f>
        <v>6</v>
      </c>
      <c r="M11072">
        <f>K11072-L11072</f>
        <v>0</v>
      </c>
      <c r="N11072" t="str">
        <f>IF(K11072&gt;L11072,"HIGH ZONE BIAS",IF(K11072&lt;L11072,"LOW ZONE BIAS","EQUILIBRIUM"))</f>
        <v>EQUILIBRIUM</v>
      </c>
    </row>
    <row r="11073">
      <c r="A11073">
        <v>16498</v>
      </c>
      <c r="B11073" t="str">
        <v>2017-07-08</v>
      </c>
      <c r="C11073" t="str">
        <v>Morning</v>
      </c>
      <c r="D11073">
        <v>30</v>
      </c>
      <c r="E11073" t="str">
        <f>IF(MOD(D11073,2)=0,"EVEN","ODD")</f>
        <v>EVEN</v>
      </c>
      <c r="F11073" t="str">
        <f>IF(D11073&lt;=18,"LOW (1-18)","HIGH (19-36)")</f>
        <v>HIGH (19-36)</v>
      </c>
      <c r="G11073">
        <f>INT((D11073-1)/6)+1</f>
        <v>5</v>
      </c>
      <c r="H11073">
        <f>MOD(D11073-1,6)+1</f>
        <v>6</v>
      </c>
      <c r="I11073">
        <f>37-D11073</f>
        <v>7</v>
      </c>
      <c r="J11073">
        <f>ABS(D11073-D11074)</f>
        <v>22</v>
      </c>
      <c r="K11073">
        <f>AVERAGE(D11073:D11077)</f>
        <v>30</v>
      </c>
      <c r="L11073">
        <f>AVERAGE(D11073:D11092)</f>
        <v>30</v>
      </c>
      <c r="M11073">
        <f>K11073-L11073</f>
        <v>0</v>
      </c>
      <c r="N11073" t="str">
        <f>IF(K11073&gt;L11073,"HIGH ZONE BIAS",IF(K11073&lt;L11073,"LOW ZONE BIAS","EQUILIBRIUM"))</f>
        <v>EQUILIBRIUM</v>
      </c>
    </row>
    <row r="11074">
      <c r="A11074">
        <v>16497</v>
      </c>
      <c r="B11074" t="str">
        <v>2017-07-07</v>
      </c>
      <c r="C11074" t="str">
        <v>Evening</v>
      </c>
      <c r="D11074">
        <v>8</v>
      </c>
      <c r="E11074" t="str">
        <f>IF(MOD(D11074,2)=0,"EVEN","ODD")</f>
        <v>EVEN</v>
      </c>
      <c r="F11074" t="str">
        <f>IF(D11074&lt;=18,"LOW (1-18)","HIGH (19-36)")</f>
        <v>LOW (1-18)</v>
      </c>
      <c r="G11074">
        <f>INT((D11074-1)/6)+1</f>
        <v>2</v>
      </c>
      <c r="H11074">
        <f>MOD(D11074-1,6)+1</f>
        <v>2</v>
      </c>
      <c r="I11074">
        <f>37-D11074</f>
        <v>29</v>
      </c>
      <c r="J11074">
        <f>ABS(D11074-D11075)</f>
        <v>27</v>
      </c>
      <c r="K11074">
        <f>AVERAGE(D11074:D11078)</f>
        <v>8</v>
      </c>
      <c r="L11074">
        <f>AVERAGE(D11074:D11093)</f>
        <v>8</v>
      </c>
      <c r="M11074">
        <f>K11074-L11074</f>
        <v>0</v>
      </c>
      <c r="N11074" t="str">
        <f>IF(K11074&gt;L11074,"HIGH ZONE BIAS",IF(K11074&lt;L11074,"LOW ZONE BIAS","EQUILIBRIUM"))</f>
        <v>EQUILIBRIUM</v>
      </c>
    </row>
    <row r="11075">
      <c r="A11075">
        <v>16496</v>
      </c>
      <c r="B11075" t="str">
        <v>2017-07-07</v>
      </c>
      <c r="C11075" t="str">
        <v>Afternoon</v>
      </c>
      <c r="D11075">
        <v>35</v>
      </c>
      <c r="E11075" t="str">
        <f>IF(MOD(D11075,2)=0,"EVEN","ODD")</f>
        <v>ODD</v>
      </c>
      <c r="F11075" t="str">
        <f>IF(D11075&lt;=18,"LOW (1-18)","HIGH (19-36)")</f>
        <v>HIGH (19-36)</v>
      </c>
      <c r="G11075">
        <f>INT((D11075-1)/6)+1</f>
        <v>6</v>
      </c>
      <c r="H11075">
        <f>MOD(D11075-1,6)+1</f>
        <v>5</v>
      </c>
      <c r="I11075">
        <f>37-D11075</f>
        <v>2</v>
      </c>
      <c r="J11075">
        <f>ABS(D11075-D11076)</f>
        <v>22</v>
      </c>
      <c r="K11075">
        <f>AVERAGE(D11075:D11079)</f>
        <v>35</v>
      </c>
      <c r="L11075">
        <f>AVERAGE(D11075:D11094)</f>
        <v>35</v>
      </c>
      <c r="M11075">
        <f>K11075-L11075</f>
        <v>0</v>
      </c>
      <c r="N11075" t="str">
        <f>IF(K11075&gt;L11075,"HIGH ZONE BIAS",IF(K11075&lt;L11075,"LOW ZONE BIAS","EQUILIBRIUM"))</f>
        <v>EQUILIBRIUM</v>
      </c>
    </row>
    <row r="11076">
      <c r="A11076">
        <v>16495</v>
      </c>
      <c r="B11076" t="str">
        <v>2017-07-07</v>
      </c>
      <c r="C11076" t="str">
        <v>Midday</v>
      </c>
      <c r="D11076">
        <v>13</v>
      </c>
      <c r="E11076" t="str">
        <f>IF(MOD(D11076,2)=0,"EVEN","ODD")</f>
        <v>ODD</v>
      </c>
      <c r="F11076" t="str">
        <f>IF(D11076&lt;=18,"LOW (1-18)","HIGH (19-36)")</f>
        <v>LOW (1-18)</v>
      </c>
      <c r="G11076">
        <f>INT((D11076-1)/6)+1</f>
        <v>3</v>
      </c>
      <c r="H11076">
        <f>MOD(D11076-1,6)+1</f>
        <v>1</v>
      </c>
      <c r="I11076">
        <f>37-D11076</f>
        <v>24</v>
      </c>
      <c r="J11076">
        <f>ABS(D11076-D11077)</f>
        <v>4</v>
      </c>
      <c r="K11076">
        <f>AVERAGE(D11076:D11080)</f>
        <v>13</v>
      </c>
      <c r="L11076">
        <f>AVERAGE(D11076:D11095)</f>
        <v>13</v>
      </c>
      <c r="M11076">
        <f>K11076-L11076</f>
        <v>0</v>
      </c>
      <c r="N11076" t="str">
        <f>IF(K11076&gt;L11076,"HIGH ZONE BIAS",IF(K11076&lt;L11076,"LOW ZONE BIAS","EQUILIBRIUM"))</f>
        <v>EQUILIBRIUM</v>
      </c>
    </row>
    <row r="11077">
      <c r="A11077">
        <v>16494</v>
      </c>
      <c r="B11077" t="str">
        <v>2017-07-07</v>
      </c>
      <c r="C11077" t="str">
        <v>Morning</v>
      </c>
      <c r="D11077">
        <v>9</v>
      </c>
      <c r="E11077" t="str">
        <f>IF(MOD(D11077,2)=0,"EVEN","ODD")</f>
        <v>ODD</v>
      </c>
      <c r="F11077" t="str">
        <f>IF(D11077&lt;=18,"LOW (1-18)","HIGH (19-36)")</f>
        <v>LOW (1-18)</v>
      </c>
      <c r="G11077">
        <f>INT((D11077-1)/6)+1</f>
        <v>2</v>
      </c>
      <c r="H11077">
        <f>MOD(D11077-1,6)+1</f>
        <v>3</v>
      </c>
      <c r="I11077">
        <f>37-D11077</f>
        <v>28</v>
      </c>
      <c r="J11077">
        <f>ABS(D11077-D11078)</f>
        <v>3</v>
      </c>
      <c r="K11077">
        <f>AVERAGE(D11077:D11081)</f>
        <v>9</v>
      </c>
      <c r="L11077">
        <f>AVERAGE(D11077:D11096)</f>
        <v>9</v>
      </c>
      <c r="M11077">
        <f>K11077-L11077</f>
        <v>0</v>
      </c>
      <c r="N11077" t="str">
        <f>IF(K11077&gt;L11077,"HIGH ZONE BIAS",IF(K11077&lt;L11077,"LOW ZONE BIAS","EQUILIBRIUM"))</f>
        <v>EQUILIBRIUM</v>
      </c>
    </row>
    <row r="11078">
      <c r="A11078">
        <v>16493</v>
      </c>
      <c r="B11078" t="str">
        <v>2017-07-06</v>
      </c>
      <c r="C11078" t="str">
        <v>Evening</v>
      </c>
      <c r="D11078">
        <v>12</v>
      </c>
      <c r="E11078" t="str">
        <f>IF(MOD(D11078,2)=0,"EVEN","ODD")</f>
        <v>EVEN</v>
      </c>
      <c r="F11078" t="str">
        <f>IF(D11078&lt;=18,"LOW (1-18)","HIGH (19-36)")</f>
        <v>LOW (1-18)</v>
      </c>
      <c r="G11078">
        <f>INT((D11078-1)/6)+1</f>
        <v>2</v>
      </c>
      <c r="H11078">
        <f>MOD(D11078-1,6)+1</f>
        <v>6</v>
      </c>
      <c r="I11078">
        <f>37-D11078</f>
        <v>25</v>
      </c>
      <c r="J11078">
        <f>ABS(D11078-D11079)</f>
        <v>23</v>
      </c>
      <c r="K11078">
        <f>AVERAGE(D11078:D11082)</f>
        <v>12</v>
      </c>
      <c r="L11078">
        <f>AVERAGE(D11078:D11097)</f>
        <v>12</v>
      </c>
      <c r="M11078">
        <f>K11078-L11078</f>
        <v>0</v>
      </c>
      <c r="N11078" t="str">
        <f>IF(K11078&gt;L11078,"HIGH ZONE BIAS",IF(K11078&lt;L11078,"LOW ZONE BIAS","EQUILIBRIUM"))</f>
        <v>EQUILIBRIUM</v>
      </c>
    </row>
    <row r="11079">
      <c r="A11079">
        <v>16492</v>
      </c>
      <c r="B11079" t="str">
        <v>2017-07-06</v>
      </c>
      <c r="C11079" t="str">
        <v>Afternoon</v>
      </c>
      <c r="D11079">
        <v>35</v>
      </c>
      <c r="E11079" t="str">
        <f>IF(MOD(D11079,2)=0,"EVEN","ODD")</f>
        <v>ODD</v>
      </c>
      <c r="F11079" t="str">
        <f>IF(D11079&lt;=18,"LOW (1-18)","HIGH (19-36)")</f>
        <v>HIGH (19-36)</v>
      </c>
      <c r="G11079">
        <f>INT((D11079-1)/6)+1</f>
        <v>6</v>
      </c>
      <c r="H11079">
        <f>MOD(D11079-1,6)+1</f>
        <v>5</v>
      </c>
      <c r="I11079">
        <f>37-D11079</f>
        <v>2</v>
      </c>
      <c r="J11079">
        <f>ABS(D11079-D11080)</f>
        <v>17</v>
      </c>
      <c r="K11079">
        <f>AVERAGE(D11079:D11083)</f>
        <v>35</v>
      </c>
      <c r="L11079">
        <f>AVERAGE(D11079:D11098)</f>
        <v>35</v>
      </c>
      <c r="M11079">
        <f>K11079-L11079</f>
        <v>0</v>
      </c>
      <c r="N11079" t="str">
        <f>IF(K11079&gt;L11079,"HIGH ZONE BIAS",IF(K11079&lt;L11079,"LOW ZONE BIAS","EQUILIBRIUM"))</f>
        <v>EQUILIBRIUM</v>
      </c>
    </row>
    <row r="11080">
      <c r="A11080">
        <v>16491</v>
      </c>
      <c r="B11080" t="str">
        <v>2017-07-06</v>
      </c>
      <c r="C11080" t="str">
        <v>Midday</v>
      </c>
      <c r="D11080">
        <v>18</v>
      </c>
      <c r="E11080" t="str">
        <f>IF(MOD(D11080,2)=0,"EVEN","ODD")</f>
        <v>EVEN</v>
      </c>
      <c r="F11080" t="str">
        <f>IF(D11080&lt;=18,"LOW (1-18)","HIGH (19-36)")</f>
        <v>LOW (1-18)</v>
      </c>
      <c r="G11080">
        <f>INT((D11080-1)/6)+1</f>
        <v>3</v>
      </c>
      <c r="H11080">
        <f>MOD(D11080-1,6)+1</f>
        <v>6</v>
      </c>
      <c r="I11080">
        <f>37-D11080</f>
        <v>19</v>
      </c>
      <c r="J11080">
        <f>ABS(D11080-D11081)</f>
        <v>16</v>
      </c>
      <c r="K11080">
        <f>AVERAGE(D11080:D11084)</f>
        <v>18</v>
      </c>
      <c r="L11080">
        <f>AVERAGE(D11080:D11099)</f>
        <v>18</v>
      </c>
      <c r="M11080">
        <f>K11080-L11080</f>
        <v>0</v>
      </c>
      <c r="N11080" t="str">
        <f>IF(K11080&gt;L11080,"HIGH ZONE BIAS",IF(K11080&lt;L11080,"LOW ZONE BIAS","EQUILIBRIUM"))</f>
        <v>EQUILIBRIUM</v>
      </c>
    </row>
    <row r="11081">
      <c r="A11081">
        <v>16490</v>
      </c>
      <c r="B11081" t="str">
        <v>2017-07-06</v>
      </c>
      <c r="C11081" t="str">
        <v>Morning</v>
      </c>
      <c r="D11081">
        <v>34</v>
      </c>
      <c r="E11081" t="str">
        <f>IF(MOD(D11081,2)=0,"EVEN","ODD")</f>
        <v>EVEN</v>
      </c>
      <c r="F11081" t="str">
        <f>IF(D11081&lt;=18,"LOW (1-18)","HIGH (19-36)")</f>
        <v>HIGH (19-36)</v>
      </c>
      <c r="G11081">
        <f>INT((D11081-1)/6)+1</f>
        <v>6</v>
      </c>
      <c r="H11081">
        <f>MOD(D11081-1,6)+1</f>
        <v>4</v>
      </c>
      <c r="I11081">
        <f>37-D11081</f>
        <v>3</v>
      </c>
      <c r="J11081">
        <f>ABS(D11081-D11082)</f>
        <v>33</v>
      </c>
      <c r="K11081">
        <f>AVERAGE(D11081:D11085)</f>
        <v>34</v>
      </c>
      <c r="L11081">
        <f>AVERAGE(D11081:D11100)</f>
        <v>34</v>
      </c>
      <c r="M11081">
        <f>K11081-L11081</f>
        <v>0</v>
      </c>
      <c r="N11081" t="str">
        <f>IF(K11081&gt;L11081,"HIGH ZONE BIAS",IF(K11081&lt;L11081,"LOW ZONE BIAS","EQUILIBRIUM"))</f>
        <v>EQUILIBRIUM</v>
      </c>
    </row>
    <row r="11082">
      <c r="A11082">
        <v>16489</v>
      </c>
      <c r="B11082" t="str">
        <v>2017-07-05</v>
      </c>
      <c r="C11082" t="str">
        <v>Evening</v>
      </c>
      <c r="D11082">
        <v>1</v>
      </c>
      <c r="E11082" t="str">
        <f>IF(MOD(D11082,2)=0,"EVEN","ODD")</f>
        <v>ODD</v>
      </c>
      <c r="F11082" t="str">
        <f>IF(D11082&lt;=18,"LOW (1-18)","HIGH (19-36)")</f>
        <v>LOW (1-18)</v>
      </c>
      <c r="G11082">
        <f>INT((D11082-1)/6)+1</f>
        <v>1</v>
      </c>
      <c r="H11082">
        <f>MOD(D11082-1,6)+1</f>
        <v>1</v>
      </c>
      <c r="I11082">
        <f>37-D11082</f>
        <v>36</v>
      </c>
      <c r="J11082">
        <f>ABS(D11082-D11083)</f>
        <v>28</v>
      </c>
      <c r="K11082">
        <f>AVERAGE(D11082:D11086)</f>
        <v>1</v>
      </c>
      <c r="L11082">
        <f>AVERAGE(D11082:D11101)</f>
        <v>1</v>
      </c>
      <c r="M11082">
        <f>K11082-L11082</f>
        <v>0</v>
      </c>
      <c r="N11082" t="str">
        <f>IF(K11082&gt;L11082,"HIGH ZONE BIAS",IF(K11082&lt;L11082,"LOW ZONE BIAS","EQUILIBRIUM"))</f>
        <v>EQUILIBRIUM</v>
      </c>
    </row>
    <row r="11083">
      <c r="A11083">
        <v>16488</v>
      </c>
      <c r="B11083" t="str">
        <v>2017-07-05</v>
      </c>
      <c r="C11083" t="str">
        <v>Afternoon</v>
      </c>
      <c r="D11083">
        <v>29</v>
      </c>
      <c r="E11083" t="str">
        <f>IF(MOD(D11083,2)=0,"EVEN","ODD")</f>
        <v>ODD</v>
      </c>
      <c r="F11083" t="str">
        <f>IF(D11083&lt;=18,"LOW (1-18)","HIGH (19-36)")</f>
        <v>HIGH (19-36)</v>
      </c>
      <c r="G11083">
        <f>INT((D11083-1)/6)+1</f>
        <v>5</v>
      </c>
      <c r="H11083">
        <f>MOD(D11083-1,6)+1</f>
        <v>5</v>
      </c>
      <c r="I11083">
        <f>37-D11083</f>
        <v>8</v>
      </c>
      <c r="J11083">
        <f>ABS(D11083-D11084)</f>
        <v>1</v>
      </c>
      <c r="K11083">
        <f>AVERAGE(D11083:D11087)</f>
        <v>29</v>
      </c>
      <c r="L11083">
        <f>AVERAGE(D11083:D11102)</f>
        <v>29</v>
      </c>
      <c r="M11083">
        <f>K11083-L11083</f>
        <v>0</v>
      </c>
      <c r="N11083" t="str">
        <f>IF(K11083&gt;L11083,"HIGH ZONE BIAS",IF(K11083&lt;L11083,"LOW ZONE BIAS","EQUILIBRIUM"))</f>
        <v>EQUILIBRIUM</v>
      </c>
    </row>
    <row r="11084">
      <c r="A11084">
        <v>16487</v>
      </c>
      <c r="B11084" t="str">
        <v>2017-07-05</v>
      </c>
      <c r="C11084" t="str">
        <v>Midday</v>
      </c>
      <c r="D11084">
        <v>30</v>
      </c>
      <c r="E11084" t="str">
        <f>IF(MOD(D11084,2)=0,"EVEN","ODD")</f>
        <v>EVEN</v>
      </c>
      <c r="F11084" t="str">
        <f>IF(D11084&lt;=18,"LOW (1-18)","HIGH (19-36)")</f>
        <v>HIGH (19-36)</v>
      </c>
      <c r="G11084">
        <f>INT((D11084-1)/6)+1</f>
        <v>5</v>
      </c>
      <c r="H11084">
        <f>MOD(D11084-1,6)+1</f>
        <v>6</v>
      </c>
      <c r="I11084">
        <f>37-D11084</f>
        <v>7</v>
      </c>
      <c r="J11084">
        <f>ABS(D11084-D11085)</f>
        <v>21</v>
      </c>
      <c r="K11084">
        <f>AVERAGE(D11084:D11088)</f>
        <v>30</v>
      </c>
      <c r="L11084">
        <f>AVERAGE(D11084:D11103)</f>
        <v>30</v>
      </c>
      <c r="M11084">
        <f>K11084-L11084</f>
        <v>0</v>
      </c>
      <c r="N11084" t="str">
        <f>IF(K11084&gt;L11084,"HIGH ZONE BIAS",IF(K11084&lt;L11084,"LOW ZONE BIAS","EQUILIBRIUM"))</f>
        <v>EQUILIBRIUM</v>
      </c>
    </row>
    <row r="11085">
      <c r="A11085">
        <v>16486</v>
      </c>
      <c r="B11085" t="str">
        <v>2017-07-05</v>
      </c>
      <c r="C11085" t="str">
        <v>Morning</v>
      </c>
      <c r="D11085">
        <v>9</v>
      </c>
      <c r="E11085" t="str">
        <f>IF(MOD(D11085,2)=0,"EVEN","ODD")</f>
        <v>ODD</v>
      </c>
      <c r="F11085" t="str">
        <f>IF(D11085&lt;=18,"LOW (1-18)","HIGH (19-36)")</f>
        <v>LOW (1-18)</v>
      </c>
      <c r="G11085">
        <f>INT((D11085-1)/6)+1</f>
        <v>2</v>
      </c>
      <c r="H11085">
        <f>MOD(D11085-1,6)+1</f>
        <v>3</v>
      </c>
      <c r="I11085">
        <f>37-D11085</f>
        <v>28</v>
      </c>
      <c r="J11085">
        <f>ABS(D11085-D11086)</f>
        <v>6</v>
      </c>
      <c r="K11085">
        <f>AVERAGE(D11085:D11089)</f>
        <v>9</v>
      </c>
      <c r="L11085">
        <f>AVERAGE(D11085:D11104)</f>
        <v>9</v>
      </c>
      <c r="M11085">
        <f>K11085-L11085</f>
        <v>0</v>
      </c>
      <c r="N11085" t="str">
        <f>IF(K11085&gt;L11085,"HIGH ZONE BIAS",IF(K11085&lt;L11085,"LOW ZONE BIAS","EQUILIBRIUM"))</f>
        <v>EQUILIBRIUM</v>
      </c>
    </row>
    <row r="11086">
      <c r="A11086">
        <v>16485</v>
      </c>
      <c r="B11086" t="str">
        <v>2017-07-04</v>
      </c>
      <c r="C11086" t="str">
        <v>Evening</v>
      </c>
      <c r="D11086">
        <v>15</v>
      </c>
      <c r="E11086" t="str">
        <f>IF(MOD(D11086,2)=0,"EVEN","ODD")</f>
        <v>ODD</v>
      </c>
      <c r="F11086" t="str">
        <f>IF(D11086&lt;=18,"LOW (1-18)","HIGH (19-36)")</f>
        <v>LOW (1-18)</v>
      </c>
      <c r="G11086">
        <f>INT((D11086-1)/6)+1</f>
        <v>3</v>
      </c>
      <c r="H11086">
        <f>MOD(D11086-1,6)+1</f>
        <v>3</v>
      </c>
      <c r="I11086">
        <f>37-D11086</f>
        <v>22</v>
      </c>
      <c r="J11086">
        <f>ABS(D11086-D11087)</f>
        <v>20</v>
      </c>
      <c r="K11086">
        <f>AVERAGE(D11086:D11090)</f>
        <v>15</v>
      </c>
      <c r="L11086">
        <f>AVERAGE(D11086:D11105)</f>
        <v>15</v>
      </c>
      <c r="M11086">
        <f>K11086-L11086</f>
        <v>0</v>
      </c>
      <c r="N11086" t="str">
        <f>IF(K11086&gt;L11086,"HIGH ZONE BIAS",IF(K11086&lt;L11086,"LOW ZONE BIAS","EQUILIBRIUM"))</f>
        <v>EQUILIBRIUM</v>
      </c>
    </row>
    <row r="11087">
      <c r="A11087">
        <v>16484</v>
      </c>
      <c r="B11087" t="str">
        <v>2017-07-04</v>
      </c>
      <c r="C11087" t="str">
        <v>Afternoon</v>
      </c>
      <c r="D11087">
        <v>35</v>
      </c>
      <c r="E11087" t="str">
        <f>IF(MOD(D11087,2)=0,"EVEN","ODD")</f>
        <v>ODD</v>
      </c>
      <c r="F11087" t="str">
        <f>IF(D11087&lt;=18,"LOW (1-18)","HIGH (19-36)")</f>
        <v>HIGH (19-36)</v>
      </c>
      <c r="G11087">
        <f>INT((D11087-1)/6)+1</f>
        <v>6</v>
      </c>
      <c r="H11087">
        <f>MOD(D11087-1,6)+1</f>
        <v>5</v>
      </c>
      <c r="I11087">
        <f>37-D11087</f>
        <v>2</v>
      </c>
      <c r="J11087">
        <f>ABS(D11087-D11088)</f>
        <v>17</v>
      </c>
      <c r="K11087">
        <f>AVERAGE(D11087:D11091)</f>
        <v>35</v>
      </c>
      <c r="L11087">
        <f>AVERAGE(D11087:D11106)</f>
        <v>35</v>
      </c>
      <c r="M11087">
        <f>K11087-L11087</f>
        <v>0</v>
      </c>
      <c r="N11087" t="str">
        <f>IF(K11087&gt;L11087,"HIGH ZONE BIAS",IF(K11087&lt;L11087,"LOW ZONE BIAS","EQUILIBRIUM"))</f>
        <v>EQUILIBRIUM</v>
      </c>
    </row>
    <row r="11088">
      <c r="A11088">
        <v>16483</v>
      </c>
      <c r="B11088" t="str">
        <v>2017-07-04</v>
      </c>
      <c r="C11088" t="str">
        <v>Midday</v>
      </c>
      <c r="D11088">
        <v>18</v>
      </c>
      <c r="E11088" t="str">
        <f>IF(MOD(D11088,2)=0,"EVEN","ODD")</f>
        <v>EVEN</v>
      </c>
      <c r="F11088" t="str">
        <f>IF(D11088&lt;=18,"LOW (1-18)","HIGH (19-36)")</f>
        <v>LOW (1-18)</v>
      </c>
      <c r="G11088">
        <f>INT((D11088-1)/6)+1</f>
        <v>3</v>
      </c>
      <c r="H11088">
        <f>MOD(D11088-1,6)+1</f>
        <v>6</v>
      </c>
      <c r="I11088">
        <f>37-D11088</f>
        <v>19</v>
      </c>
      <c r="J11088">
        <f>ABS(D11088-D11089)</f>
        <v>1</v>
      </c>
      <c r="K11088">
        <f>AVERAGE(D11088:D11092)</f>
        <v>18</v>
      </c>
      <c r="L11088">
        <f>AVERAGE(D11088:D11107)</f>
        <v>18</v>
      </c>
      <c r="M11088">
        <f>K11088-L11088</f>
        <v>0</v>
      </c>
      <c r="N11088" t="str">
        <f>IF(K11088&gt;L11088,"HIGH ZONE BIAS",IF(K11088&lt;L11088,"LOW ZONE BIAS","EQUILIBRIUM"))</f>
        <v>EQUILIBRIUM</v>
      </c>
    </row>
    <row r="11089">
      <c r="A11089">
        <v>16482</v>
      </c>
      <c r="B11089" t="str">
        <v>2017-07-04</v>
      </c>
      <c r="C11089" t="str">
        <v>Morning</v>
      </c>
      <c r="D11089">
        <v>19</v>
      </c>
      <c r="E11089" t="str">
        <f>IF(MOD(D11089,2)=0,"EVEN","ODD")</f>
        <v>ODD</v>
      </c>
      <c r="F11089" t="str">
        <f>IF(D11089&lt;=18,"LOW (1-18)","HIGH (19-36)")</f>
        <v>HIGH (19-36)</v>
      </c>
      <c r="G11089">
        <f>INT((D11089-1)/6)+1</f>
        <v>4</v>
      </c>
      <c r="H11089">
        <f>MOD(D11089-1,6)+1</f>
        <v>1</v>
      </c>
      <c r="I11089">
        <f>37-D11089</f>
        <v>18</v>
      </c>
      <c r="J11089">
        <f>ABS(D11089-D11090)</f>
        <v>10</v>
      </c>
      <c r="K11089">
        <f>AVERAGE(D11089:D11093)</f>
        <v>19</v>
      </c>
      <c r="L11089">
        <f>AVERAGE(D11089:D11108)</f>
        <v>19</v>
      </c>
      <c r="M11089">
        <f>K11089-L11089</f>
        <v>0</v>
      </c>
      <c r="N11089" t="str">
        <f>IF(K11089&gt;L11089,"HIGH ZONE BIAS",IF(K11089&lt;L11089,"LOW ZONE BIAS","EQUILIBRIUM"))</f>
        <v>EQUILIBRIUM</v>
      </c>
    </row>
    <row r="11090">
      <c r="A11090">
        <v>16481</v>
      </c>
      <c r="B11090" t="str">
        <v>2017-07-03</v>
      </c>
      <c r="C11090" t="str">
        <v>Evening</v>
      </c>
      <c r="D11090">
        <v>29</v>
      </c>
      <c r="E11090" t="str">
        <f>IF(MOD(D11090,2)=0,"EVEN","ODD")</f>
        <v>ODD</v>
      </c>
      <c r="F11090" t="str">
        <f>IF(D11090&lt;=18,"LOW (1-18)","HIGH (19-36)")</f>
        <v>HIGH (19-36)</v>
      </c>
      <c r="G11090">
        <f>INT((D11090-1)/6)+1</f>
        <v>5</v>
      </c>
      <c r="H11090">
        <f>MOD(D11090-1,6)+1</f>
        <v>5</v>
      </c>
      <c r="I11090">
        <f>37-D11090</f>
        <v>8</v>
      </c>
      <c r="J11090">
        <f>ABS(D11090-D11091)</f>
        <v>2</v>
      </c>
      <c r="K11090">
        <f>AVERAGE(D11090:D11094)</f>
        <v>29</v>
      </c>
      <c r="L11090">
        <f>AVERAGE(D11090:D11109)</f>
        <v>29</v>
      </c>
      <c r="M11090">
        <f>K11090-L11090</f>
        <v>0</v>
      </c>
      <c r="N11090" t="str">
        <f>IF(K11090&gt;L11090,"HIGH ZONE BIAS",IF(K11090&lt;L11090,"LOW ZONE BIAS","EQUILIBRIUM"))</f>
        <v>EQUILIBRIUM</v>
      </c>
    </row>
    <row r="11091">
      <c r="A11091">
        <v>16480</v>
      </c>
      <c r="B11091" t="str">
        <v>2017-07-03</v>
      </c>
      <c r="C11091" t="str">
        <v>Afternoon</v>
      </c>
      <c r="D11091">
        <v>31</v>
      </c>
      <c r="E11091" t="str">
        <f>IF(MOD(D11091,2)=0,"EVEN","ODD")</f>
        <v>ODD</v>
      </c>
      <c r="F11091" t="str">
        <f>IF(D11091&lt;=18,"LOW (1-18)","HIGH (19-36)")</f>
        <v>HIGH (19-36)</v>
      </c>
      <c r="G11091">
        <f>INT((D11091-1)/6)+1</f>
        <v>6</v>
      </c>
      <c r="H11091">
        <f>MOD(D11091-1,6)+1</f>
        <v>1</v>
      </c>
      <c r="I11091">
        <f>37-D11091</f>
        <v>6</v>
      </c>
      <c r="J11091">
        <f>ABS(D11091-D11092)</f>
        <v>25</v>
      </c>
      <c r="K11091">
        <f>AVERAGE(D11091:D11095)</f>
        <v>31</v>
      </c>
      <c r="L11091">
        <f>AVERAGE(D11091:D11110)</f>
        <v>31</v>
      </c>
      <c r="M11091">
        <f>K11091-L11091</f>
        <v>0</v>
      </c>
      <c r="N11091" t="str">
        <f>IF(K11091&gt;L11091,"HIGH ZONE BIAS",IF(K11091&lt;L11091,"LOW ZONE BIAS","EQUILIBRIUM"))</f>
        <v>EQUILIBRIUM</v>
      </c>
    </row>
    <row r="11092">
      <c r="A11092">
        <v>16479</v>
      </c>
      <c r="B11092" t="str">
        <v>2017-07-03</v>
      </c>
      <c r="C11092" t="str">
        <v>Midday</v>
      </c>
      <c r="D11092">
        <v>6</v>
      </c>
      <c r="E11092" t="str">
        <f>IF(MOD(D11092,2)=0,"EVEN","ODD")</f>
        <v>EVEN</v>
      </c>
      <c r="F11092" t="str">
        <f>IF(D11092&lt;=18,"LOW (1-18)","HIGH (19-36)")</f>
        <v>LOW (1-18)</v>
      </c>
      <c r="G11092">
        <f>INT((D11092-1)/6)+1</f>
        <v>1</v>
      </c>
      <c r="H11092">
        <f>MOD(D11092-1,6)+1</f>
        <v>6</v>
      </c>
      <c r="I11092">
        <f>37-D11092</f>
        <v>31</v>
      </c>
      <c r="J11092">
        <f>ABS(D11092-D11093)</f>
        <v>4</v>
      </c>
      <c r="K11092">
        <f>AVERAGE(D11092:D11096)</f>
        <v>6</v>
      </c>
      <c r="L11092">
        <f>AVERAGE(D11092:D11111)</f>
        <v>6</v>
      </c>
      <c r="M11092">
        <f>K11092-L11092</f>
        <v>0</v>
      </c>
      <c r="N11092" t="str">
        <f>IF(K11092&gt;L11092,"HIGH ZONE BIAS",IF(K11092&lt;L11092,"LOW ZONE BIAS","EQUILIBRIUM"))</f>
        <v>EQUILIBRIUM</v>
      </c>
    </row>
    <row r="11093">
      <c r="A11093">
        <v>16478</v>
      </c>
      <c r="B11093" t="str">
        <v>2017-07-03</v>
      </c>
      <c r="C11093" t="str">
        <v>Morning</v>
      </c>
      <c r="D11093">
        <v>2</v>
      </c>
      <c r="E11093" t="str">
        <f>IF(MOD(D11093,2)=0,"EVEN","ODD")</f>
        <v>EVEN</v>
      </c>
      <c r="F11093" t="str">
        <f>IF(D11093&lt;=18,"LOW (1-18)","HIGH (19-36)")</f>
        <v>LOW (1-18)</v>
      </c>
      <c r="G11093">
        <f>INT((D11093-1)/6)+1</f>
        <v>1</v>
      </c>
      <c r="H11093">
        <f>MOD(D11093-1,6)+1</f>
        <v>2</v>
      </c>
      <c r="I11093">
        <f>37-D11093</f>
        <v>35</v>
      </c>
      <c r="J11093">
        <f>ABS(D11093-D11094)</f>
        <v>5</v>
      </c>
      <c r="K11093">
        <f>AVERAGE(D11093:D11097)</f>
        <v>2</v>
      </c>
      <c r="L11093">
        <f>AVERAGE(D11093:D11112)</f>
        <v>2</v>
      </c>
      <c r="M11093">
        <f>K11093-L11093</f>
        <v>0</v>
      </c>
      <c r="N11093" t="str">
        <f>IF(K11093&gt;L11093,"HIGH ZONE BIAS",IF(K11093&lt;L11093,"LOW ZONE BIAS","EQUILIBRIUM"))</f>
        <v>EQUILIBRIUM</v>
      </c>
    </row>
    <row r="11094">
      <c r="A11094">
        <v>16477</v>
      </c>
      <c r="B11094" t="str">
        <v>2017-07-01</v>
      </c>
      <c r="C11094" t="str">
        <v>Evening</v>
      </c>
      <c r="D11094">
        <v>7</v>
      </c>
      <c r="E11094" t="str">
        <f>IF(MOD(D11094,2)=0,"EVEN","ODD")</f>
        <v>ODD</v>
      </c>
      <c r="F11094" t="str">
        <f>IF(D11094&lt;=18,"LOW (1-18)","HIGH (19-36)")</f>
        <v>LOW (1-18)</v>
      </c>
      <c r="G11094">
        <f>INT((D11094-1)/6)+1</f>
        <v>2</v>
      </c>
      <c r="H11094">
        <f>MOD(D11094-1,6)+1</f>
        <v>1</v>
      </c>
      <c r="I11094">
        <f>37-D11094</f>
        <v>30</v>
      </c>
      <c r="J11094">
        <f>ABS(D11094-D11095)</f>
        <v>20</v>
      </c>
      <c r="K11094">
        <f>AVERAGE(D11094:D11098)</f>
        <v>7</v>
      </c>
      <c r="L11094">
        <f>AVERAGE(D11094:D11113)</f>
        <v>7</v>
      </c>
      <c r="M11094">
        <f>K11094-L11094</f>
        <v>0</v>
      </c>
      <c r="N11094" t="str">
        <f>IF(K11094&gt;L11094,"HIGH ZONE BIAS",IF(K11094&lt;L11094,"LOW ZONE BIAS","EQUILIBRIUM"))</f>
        <v>EQUILIBRIUM</v>
      </c>
    </row>
    <row r="11095">
      <c r="A11095">
        <v>16476</v>
      </c>
      <c r="B11095" t="str">
        <v>2017-07-01</v>
      </c>
      <c r="C11095" t="str">
        <v>Afternoon</v>
      </c>
      <c r="D11095">
        <v>27</v>
      </c>
      <c r="E11095" t="str">
        <f>IF(MOD(D11095,2)=0,"EVEN","ODD")</f>
        <v>ODD</v>
      </c>
      <c r="F11095" t="str">
        <f>IF(D11095&lt;=18,"LOW (1-18)","HIGH (19-36)")</f>
        <v>HIGH (19-36)</v>
      </c>
      <c r="G11095">
        <f>INT((D11095-1)/6)+1</f>
        <v>5</v>
      </c>
      <c r="H11095">
        <f>MOD(D11095-1,6)+1</f>
        <v>3</v>
      </c>
      <c r="I11095">
        <f>37-D11095</f>
        <v>10</v>
      </c>
      <c r="J11095">
        <f>ABS(D11095-D11096)</f>
        <v>22</v>
      </c>
      <c r="K11095">
        <f>AVERAGE(D11095:D11099)</f>
        <v>27</v>
      </c>
      <c r="L11095">
        <f>AVERAGE(D11095:D11114)</f>
        <v>27</v>
      </c>
      <c r="M11095">
        <f>K11095-L11095</f>
        <v>0</v>
      </c>
      <c r="N11095" t="str">
        <f>IF(K11095&gt;L11095,"HIGH ZONE BIAS",IF(K11095&lt;L11095,"LOW ZONE BIAS","EQUILIBRIUM"))</f>
        <v>EQUILIBRIUM</v>
      </c>
    </row>
    <row r="11096">
      <c r="A11096">
        <v>16475</v>
      </c>
      <c r="B11096" t="str">
        <v>2017-07-01</v>
      </c>
      <c r="C11096" t="str">
        <v>Midday</v>
      </c>
      <c r="D11096">
        <v>5</v>
      </c>
      <c r="E11096" t="str">
        <f>IF(MOD(D11096,2)=0,"EVEN","ODD")</f>
        <v>ODD</v>
      </c>
      <c r="F11096" t="str">
        <f>IF(D11096&lt;=18,"LOW (1-18)","HIGH (19-36)")</f>
        <v>LOW (1-18)</v>
      </c>
      <c r="G11096">
        <f>INT((D11096-1)/6)+1</f>
        <v>1</v>
      </c>
      <c r="H11096">
        <f>MOD(D11096-1,6)+1</f>
        <v>5</v>
      </c>
      <c r="I11096">
        <f>37-D11096</f>
        <v>32</v>
      </c>
      <c r="J11096">
        <f>ABS(D11096-D11097)</f>
        <v>6</v>
      </c>
      <c r="K11096">
        <f>AVERAGE(D11096:D11100)</f>
        <v>5</v>
      </c>
      <c r="L11096">
        <f>AVERAGE(D11096:D11115)</f>
        <v>5</v>
      </c>
      <c r="M11096">
        <f>K11096-L11096</f>
        <v>0</v>
      </c>
      <c r="N11096" t="str">
        <f>IF(K11096&gt;L11096,"HIGH ZONE BIAS",IF(K11096&lt;L11096,"LOW ZONE BIAS","EQUILIBRIUM"))</f>
        <v>EQUILIBRIUM</v>
      </c>
    </row>
    <row r="11097">
      <c r="A11097">
        <v>16474</v>
      </c>
      <c r="B11097" t="str">
        <v>2017-07-01</v>
      </c>
      <c r="C11097" t="str">
        <v>Morning</v>
      </c>
      <c r="D11097">
        <v>11</v>
      </c>
      <c r="E11097" t="str">
        <f>IF(MOD(D11097,2)=0,"EVEN","ODD")</f>
        <v>ODD</v>
      </c>
      <c r="F11097" t="str">
        <f>IF(D11097&lt;=18,"LOW (1-18)","HIGH (19-36)")</f>
        <v>LOW (1-18)</v>
      </c>
      <c r="G11097">
        <f>INT((D11097-1)/6)+1</f>
        <v>2</v>
      </c>
      <c r="H11097">
        <f>MOD(D11097-1,6)+1</f>
        <v>5</v>
      </c>
      <c r="I11097">
        <f>37-D11097</f>
        <v>26</v>
      </c>
      <c r="J11097">
        <f>ABS(D11097-D11098)</f>
        <v>8</v>
      </c>
      <c r="K11097">
        <f>AVERAGE(D11097:D11101)</f>
        <v>11</v>
      </c>
      <c r="L11097">
        <f>AVERAGE(D11097:D11116)</f>
        <v>11</v>
      </c>
      <c r="M11097">
        <f>K11097-L11097</f>
        <v>0</v>
      </c>
      <c r="N11097" t="str">
        <f>IF(K11097&gt;L11097,"HIGH ZONE BIAS",IF(K11097&lt;L11097,"LOW ZONE BIAS","EQUILIBRIUM"))</f>
        <v>EQUILIBRIUM</v>
      </c>
    </row>
    <row r="11098">
      <c r="A11098">
        <v>16473</v>
      </c>
      <c r="B11098" t="str">
        <v>2017-06-30</v>
      </c>
      <c r="C11098" t="str">
        <v>Evening</v>
      </c>
      <c r="D11098">
        <v>3</v>
      </c>
      <c r="E11098" t="str">
        <f>IF(MOD(D11098,2)=0,"EVEN","ODD")</f>
        <v>ODD</v>
      </c>
      <c r="F11098" t="str">
        <f>IF(D11098&lt;=18,"LOW (1-18)","HIGH (19-36)")</f>
        <v>LOW (1-18)</v>
      </c>
      <c r="G11098">
        <f>INT((D11098-1)/6)+1</f>
        <v>1</v>
      </c>
      <c r="H11098">
        <f>MOD(D11098-1,6)+1</f>
        <v>3</v>
      </c>
      <c r="I11098">
        <f>37-D11098</f>
        <v>34</v>
      </c>
      <c r="J11098">
        <f>ABS(D11098-D11099)</f>
        <v>4</v>
      </c>
      <c r="K11098">
        <f>AVERAGE(D11098:D11102)</f>
        <v>3</v>
      </c>
      <c r="L11098">
        <f>AVERAGE(D11098:D11117)</f>
        <v>3</v>
      </c>
      <c r="M11098">
        <f>K11098-L11098</f>
        <v>0</v>
      </c>
      <c r="N11098" t="str">
        <f>IF(K11098&gt;L11098,"HIGH ZONE BIAS",IF(K11098&lt;L11098,"LOW ZONE BIAS","EQUILIBRIUM"))</f>
        <v>EQUILIBRIUM</v>
      </c>
    </row>
    <row r="11099">
      <c r="A11099">
        <v>16472</v>
      </c>
      <c r="B11099" t="str">
        <v>2017-06-30</v>
      </c>
      <c r="C11099" t="str">
        <v>Afternoon</v>
      </c>
      <c r="D11099">
        <v>7</v>
      </c>
      <c r="E11099" t="str">
        <f>IF(MOD(D11099,2)=0,"EVEN","ODD")</f>
        <v>ODD</v>
      </c>
      <c r="F11099" t="str">
        <f>IF(D11099&lt;=18,"LOW (1-18)","HIGH (19-36)")</f>
        <v>LOW (1-18)</v>
      </c>
      <c r="G11099">
        <f>INT((D11099-1)/6)+1</f>
        <v>2</v>
      </c>
      <c r="H11099">
        <f>MOD(D11099-1,6)+1</f>
        <v>1</v>
      </c>
      <c r="I11099">
        <f>37-D11099</f>
        <v>30</v>
      </c>
      <c r="J11099">
        <f>ABS(D11099-D11100)</f>
        <v>22</v>
      </c>
      <c r="K11099">
        <f>AVERAGE(D11099:D11103)</f>
        <v>7</v>
      </c>
      <c r="L11099">
        <f>AVERAGE(D11099:D11118)</f>
        <v>7</v>
      </c>
      <c r="M11099">
        <f>K11099-L11099</f>
        <v>0</v>
      </c>
      <c r="N11099" t="str">
        <f>IF(K11099&gt;L11099,"HIGH ZONE BIAS",IF(K11099&lt;L11099,"LOW ZONE BIAS","EQUILIBRIUM"))</f>
        <v>EQUILIBRIUM</v>
      </c>
    </row>
    <row r="11100">
      <c r="A11100">
        <v>16471</v>
      </c>
      <c r="B11100" t="str">
        <v>2017-06-30</v>
      </c>
      <c r="C11100" t="str">
        <v>Midday</v>
      </c>
      <c r="D11100">
        <v>29</v>
      </c>
      <c r="E11100" t="str">
        <f>IF(MOD(D11100,2)=0,"EVEN","ODD")</f>
        <v>ODD</v>
      </c>
      <c r="F11100" t="str">
        <f>IF(D11100&lt;=18,"LOW (1-18)","HIGH (19-36)")</f>
        <v>HIGH (19-36)</v>
      </c>
      <c r="G11100">
        <f>INT((D11100-1)/6)+1</f>
        <v>5</v>
      </c>
      <c r="H11100">
        <f>MOD(D11100-1,6)+1</f>
        <v>5</v>
      </c>
      <c r="I11100">
        <f>37-D11100</f>
        <v>8</v>
      </c>
      <c r="J11100">
        <f>ABS(D11100-D11101)</f>
        <v>6</v>
      </c>
      <c r="K11100">
        <f>AVERAGE(D11100:D11104)</f>
        <v>29</v>
      </c>
      <c r="L11100">
        <f>AVERAGE(D11100:D11119)</f>
        <v>29</v>
      </c>
      <c r="M11100">
        <f>K11100-L11100</f>
        <v>0</v>
      </c>
      <c r="N11100" t="str">
        <f>IF(K11100&gt;L11100,"HIGH ZONE BIAS",IF(K11100&lt;L11100,"LOW ZONE BIAS","EQUILIBRIUM"))</f>
        <v>EQUILIBRIUM</v>
      </c>
    </row>
    <row r="11101">
      <c r="A11101">
        <v>16470</v>
      </c>
      <c r="B11101" t="str">
        <v>2017-06-30</v>
      </c>
      <c r="C11101" t="str">
        <v>Morning</v>
      </c>
      <c r="D11101">
        <v>23</v>
      </c>
      <c r="E11101" t="str">
        <f>IF(MOD(D11101,2)=0,"EVEN","ODD")</f>
        <v>ODD</v>
      </c>
      <c r="F11101" t="str">
        <f>IF(D11101&lt;=18,"LOW (1-18)","HIGH (19-36)")</f>
        <v>HIGH (19-36)</v>
      </c>
      <c r="G11101">
        <f>INT((D11101-1)/6)+1</f>
        <v>4</v>
      </c>
      <c r="H11101">
        <f>MOD(D11101-1,6)+1</f>
        <v>5</v>
      </c>
      <c r="I11101">
        <f>37-D11101</f>
        <v>14</v>
      </c>
      <c r="J11101">
        <f>ABS(D11101-D11102)</f>
        <v>2</v>
      </c>
      <c r="K11101">
        <f>AVERAGE(D11101:D11105)</f>
        <v>23</v>
      </c>
      <c r="L11101">
        <f>AVERAGE(D11101:D11120)</f>
        <v>23</v>
      </c>
      <c r="M11101">
        <f>K11101-L11101</f>
        <v>0</v>
      </c>
      <c r="N11101" t="str">
        <f>IF(K11101&gt;L11101,"HIGH ZONE BIAS",IF(K11101&lt;L11101,"LOW ZONE BIAS","EQUILIBRIUM"))</f>
        <v>EQUILIBRIUM</v>
      </c>
    </row>
    <row r="11102">
      <c r="A11102">
        <v>16469</v>
      </c>
      <c r="B11102" t="str">
        <v>2017-06-29</v>
      </c>
      <c r="C11102" t="str">
        <v>Evening</v>
      </c>
      <c r="D11102">
        <v>21</v>
      </c>
      <c r="E11102" t="str">
        <f>IF(MOD(D11102,2)=0,"EVEN","ODD")</f>
        <v>ODD</v>
      </c>
      <c r="F11102" t="str">
        <f>IF(D11102&lt;=18,"LOW (1-18)","HIGH (19-36)")</f>
        <v>HIGH (19-36)</v>
      </c>
      <c r="G11102">
        <f>INT((D11102-1)/6)+1</f>
        <v>4</v>
      </c>
      <c r="H11102">
        <f>MOD(D11102-1,6)+1</f>
        <v>3</v>
      </c>
      <c r="I11102">
        <f>37-D11102</f>
        <v>16</v>
      </c>
      <c r="J11102">
        <f>ABS(D11102-D11103)</f>
        <v>5</v>
      </c>
      <c r="K11102">
        <f>AVERAGE(D11102:D11106)</f>
        <v>21</v>
      </c>
      <c r="L11102">
        <f>AVERAGE(D11102:D11121)</f>
        <v>21</v>
      </c>
      <c r="M11102">
        <f>K11102-L11102</f>
        <v>0</v>
      </c>
      <c r="N11102" t="str">
        <f>IF(K11102&gt;L11102,"HIGH ZONE BIAS",IF(K11102&lt;L11102,"LOW ZONE BIAS","EQUILIBRIUM"))</f>
        <v>EQUILIBRIUM</v>
      </c>
    </row>
    <row r="11103">
      <c r="A11103">
        <v>16468</v>
      </c>
      <c r="B11103" t="str">
        <v>2017-06-29</v>
      </c>
      <c r="C11103" t="str">
        <v>Afternoon</v>
      </c>
      <c r="D11103">
        <v>16</v>
      </c>
      <c r="E11103" t="str">
        <f>IF(MOD(D11103,2)=0,"EVEN","ODD")</f>
        <v>EVEN</v>
      </c>
      <c r="F11103" t="str">
        <f>IF(D11103&lt;=18,"LOW (1-18)","HIGH (19-36)")</f>
        <v>LOW (1-18)</v>
      </c>
      <c r="G11103">
        <f>INT((D11103-1)/6)+1</f>
        <v>3</v>
      </c>
      <c r="H11103">
        <f>MOD(D11103-1,6)+1</f>
        <v>4</v>
      </c>
      <c r="I11103">
        <f>37-D11103</f>
        <v>21</v>
      </c>
      <c r="J11103">
        <f>ABS(D11103-D11104)</f>
        <v>7</v>
      </c>
      <c r="K11103">
        <f>AVERAGE(D11103:D11107)</f>
        <v>16</v>
      </c>
      <c r="L11103">
        <f>AVERAGE(D11103:D11122)</f>
        <v>16</v>
      </c>
      <c r="M11103">
        <f>K11103-L11103</f>
        <v>0</v>
      </c>
      <c r="N11103" t="str">
        <f>IF(K11103&gt;L11103,"HIGH ZONE BIAS",IF(K11103&lt;L11103,"LOW ZONE BIAS","EQUILIBRIUM"))</f>
        <v>EQUILIBRIUM</v>
      </c>
    </row>
    <row r="11104">
      <c r="A11104">
        <v>16467</v>
      </c>
      <c r="B11104" t="str">
        <v>2017-06-29</v>
      </c>
      <c r="C11104" t="str">
        <v>Midday</v>
      </c>
      <c r="D11104">
        <v>9</v>
      </c>
      <c r="E11104" t="str">
        <f>IF(MOD(D11104,2)=0,"EVEN","ODD")</f>
        <v>ODD</v>
      </c>
      <c r="F11104" t="str">
        <f>IF(D11104&lt;=18,"LOW (1-18)","HIGH (19-36)")</f>
        <v>LOW (1-18)</v>
      </c>
      <c r="G11104">
        <f>INT((D11104-1)/6)+1</f>
        <v>2</v>
      </c>
      <c r="H11104">
        <f>MOD(D11104-1,6)+1</f>
        <v>3</v>
      </c>
      <c r="I11104">
        <f>37-D11104</f>
        <v>28</v>
      </c>
      <c r="J11104">
        <f>ABS(D11104-D11105)</f>
        <v>6</v>
      </c>
      <c r="K11104">
        <f>AVERAGE(D11104:D11108)</f>
        <v>9</v>
      </c>
      <c r="L11104">
        <f>AVERAGE(D11104:D11123)</f>
        <v>9</v>
      </c>
      <c r="M11104">
        <f>K11104-L11104</f>
        <v>0</v>
      </c>
      <c r="N11104" t="str">
        <f>IF(K11104&gt;L11104,"HIGH ZONE BIAS",IF(K11104&lt;L11104,"LOW ZONE BIAS","EQUILIBRIUM"))</f>
        <v>EQUILIBRIUM</v>
      </c>
    </row>
    <row r="11105">
      <c r="A11105">
        <v>16466</v>
      </c>
      <c r="B11105" t="str">
        <v>2017-06-29</v>
      </c>
      <c r="C11105" t="str">
        <v>Morning</v>
      </c>
      <c r="D11105">
        <v>3</v>
      </c>
      <c r="E11105" t="str">
        <f>IF(MOD(D11105,2)=0,"EVEN","ODD")</f>
        <v>ODD</v>
      </c>
      <c r="F11105" t="str">
        <f>IF(D11105&lt;=18,"LOW (1-18)","HIGH (19-36)")</f>
        <v>LOW (1-18)</v>
      </c>
      <c r="G11105">
        <f>INT((D11105-1)/6)+1</f>
        <v>1</v>
      </c>
      <c r="H11105">
        <f>MOD(D11105-1,6)+1</f>
        <v>3</v>
      </c>
      <c r="I11105">
        <f>37-D11105</f>
        <v>34</v>
      </c>
      <c r="J11105">
        <f>ABS(D11105-D11106)</f>
        <v>21</v>
      </c>
      <c r="K11105">
        <f>AVERAGE(D11105:D11109)</f>
        <v>3</v>
      </c>
      <c r="L11105">
        <f>AVERAGE(D11105:D11124)</f>
        <v>3</v>
      </c>
      <c r="M11105">
        <f>K11105-L11105</f>
        <v>0</v>
      </c>
      <c r="N11105" t="str">
        <f>IF(K11105&gt;L11105,"HIGH ZONE BIAS",IF(K11105&lt;L11105,"LOW ZONE BIAS","EQUILIBRIUM"))</f>
        <v>EQUILIBRIUM</v>
      </c>
    </row>
    <row r="11106">
      <c r="A11106">
        <v>16465</v>
      </c>
      <c r="B11106" t="str">
        <v>2017-06-28</v>
      </c>
      <c r="C11106" t="str">
        <v>Evening</v>
      </c>
      <c r="D11106">
        <v>24</v>
      </c>
      <c r="E11106" t="str">
        <f>IF(MOD(D11106,2)=0,"EVEN","ODD")</f>
        <v>EVEN</v>
      </c>
      <c r="F11106" t="str">
        <f>IF(D11106&lt;=18,"LOW (1-18)","HIGH (19-36)")</f>
        <v>HIGH (19-36)</v>
      </c>
      <c r="G11106">
        <f>INT((D11106-1)/6)+1</f>
        <v>4</v>
      </c>
      <c r="H11106">
        <f>MOD(D11106-1,6)+1</f>
        <v>6</v>
      </c>
      <c r="I11106">
        <f>37-D11106</f>
        <v>13</v>
      </c>
      <c r="J11106">
        <f>ABS(D11106-D11107)</f>
        <v>10</v>
      </c>
      <c r="K11106">
        <f>AVERAGE(D11106:D11110)</f>
        <v>24</v>
      </c>
      <c r="L11106">
        <f>AVERAGE(D11106:D11125)</f>
        <v>24</v>
      </c>
      <c r="M11106">
        <f>K11106-L11106</f>
        <v>0</v>
      </c>
      <c r="N11106" t="str">
        <f>IF(K11106&gt;L11106,"HIGH ZONE BIAS",IF(K11106&lt;L11106,"LOW ZONE BIAS","EQUILIBRIUM"))</f>
        <v>EQUILIBRIUM</v>
      </c>
    </row>
    <row r="11107">
      <c r="A11107">
        <v>16464</v>
      </c>
      <c r="B11107" t="str">
        <v>2017-06-28</v>
      </c>
      <c r="C11107" t="str">
        <v>Afternoon</v>
      </c>
      <c r="D11107">
        <v>34</v>
      </c>
      <c r="E11107" t="str">
        <f>IF(MOD(D11107,2)=0,"EVEN","ODD")</f>
        <v>EVEN</v>
      </c>
      <c r="F11107" t="str">
        <f>IF(D11107&lt;=18,"LOW (1-18)","HIGH (19-36)")</f>
        <v>HIGH (19-36)</v>
      </c>
      <c r="G11107">
        <f>INT((D11107-1)/6)+1</f>
        <v>6</v>
      </c>
      <c r="H11107">
        <f>MOD(D11107-1,6)+1</f>
        <v>4</v>
      </c>
      <c r="I11107">
        <f>37-D11107</f>
        <v>3</v>
      </c>
      <c r="J11107">
        <f>ABS(D11107-D11108)</f>
        <v>28</v>
      </c>
      <c r="K11107">
        <f>AVERAGE(D11107:D11111)</f>
        <v>34</v>
      </c>
      <c r="L11107">
        <f>AVERAGE(D11107:D11126)</f>
        <v>34</v>
      </c>
      <c r="M11107">
        <f>K11107-L11107</f>
        <v>0</v>
      </c>
      <c r="N11107" t="str">
        <f>IF(K11107&gt;L11107,"HIGH ZONE BIAS",IF(K11107&lt;L11107,"LOW ZONE BIAS","EQUILIBRIUM"))</f>
        <v>EQUILIBRIUM</v>
      </c>
    </row>
    <row r="11108">
      <c r="A11108">
        <v>16463</v>
      </c>
      <c r="B11108" t="str">
        <v>2017-06-28</v>
      </c>
      <c r="C11108" t="str">
        <v>Midday</v>
      </c>
      <c r="D11108">
        <v>6</v>
      </c>
      <c r="E11108" t="str">
        <f>IF(MOD(D11108,2)=0,"EVEN","ODD")</f>
        <v>EVEN</v>
      </c>
      <c r="F11108" t="str">
        <f>IF(D11108&lt;=18,"LOW (1-18)","HIGH (19-36)")</f>
        <v>LOW (1-18)</v>
      </c>
      <c r="G11108">
        <f>INT((D11108-1)/6)+1</f>
        <v>1</v>
      </c>
      <c r="H11108">
        <f>MOD(D11108-1,6)+1</f>
        <v>6</v>
      </c>
      <c r="I11108">
        <f>37-D11108</f>
        <v>31</v>
      </c>
      <c r="J11108">
        <f>ABS(D11108-D11109)</f>
        <v>4</v>
      </c>
      <c r="K11108">
        <f>AVERAGE(D11108:D11112)</f>
        <v>6</v>
      </c>
      <c r="L11108">
        <f>AVERAGE(D11108:D11127)</f>
        <v>6</v>
      </c>
      <c r="M11108">
        <f>K11108-L11108</f>
        <v>0</v>
      </c>
      <c r="N11108" t="str">
        <f>IF(K11108&gt;L11108,"HIGH ZONE BIAS",IF(K11108&lt;L11108,"LOW ZONE BIAS","EQUILIBRIUM"))</f>
        <v>EQUILIBRIUM</v>
      </c>
    </row>
    <row r="11109">
      <c r="A11109">
        <v>16462</v>
      </c>
      <c r="B11109" t="str">
        <v>2017-06-28</v>
      </c>
      <c r="C11109" t="str">
        <v>Morning</v>
      </c>
      <c r="D11109">
        <v>10</v>
      </c>
      <c r="E11109" t="str">
        <f>IF(MOD(D11109,2)=0,"EVEN","ODD")</f>
        <v>EVEN</v>
      </c>
      <c r="F11109" t="str">
        <f>IF(D11109&lt;=18,"LOW (1-18)","HIGH (19-36)")</f>
        <v>LOW (1-18)</v>
      </c>
      <c r="G11109">
        <f>INT((D11109-1)/6)+1</f>
        <v>2</v>
      </c>
      <c r="H11109">
        <f>MOD(D11109-1,6)+1</f>
        <v>4</v>
      </c>
      <c r="I11109">
        <f>37-D11109</f>
        <v>27</v>
      </c>
      <c r="J11109">
        <f>ABS(D11109-D11110)</f>
        <v>7</v>
      </c>
      <c r="K11109">
        <f>AVERAGE(D11109:D11113)</f>
        <v>10</v>
      </c>
      <c r="L11109">
        <f>AVERAGE(D11109:D11128)</f>
        <v>10</v>
      </c>
      <c r="M11109">
        <f>K11109-L11109</f>
        <v>0</v>
      </c>
      <c r="N11109" t="str">
        <f>IF(K11109&gt;L11109,"HIGH ZONE BIAS",IF(K11109&lt;L11109,"LOW ZONE BIAS","EQUILIBRIUM"))</f>
        <v>EQUILIBRIUM</v>
      </c>
    </row>
    <row r="11110">
      <c r="A11110">
        <v>16461</v>
      </c>
      <c r="B11110" t="str">
        <v>2017-06-27</v>
      </c>
      <c r="C11110" t="str">
        <v>Evening</v>
      </c>
      <c r="D11110">
        <v>17</v>
      </c>
      <c r="E11110" t="str">
        <f>IF(MOD(D11110,2)=0,"EVEN","ODD")</f>
        <v>ODD</v>
      </c>
      <c r="F11110" t="str">
        <f>IF(D11110&lt;=18,"LOW (1-18)","HIGH (19-36)")</f>
        <v>LOW (1-18)</v>
      </c>
      <c r="G11110">
        <f>INT((D11110-1)/6)+1</f>
        <v>3</v>
      </c>
      <c r="H11110">
        <f>MOD(D11110-1,6)+1</f>
        <v>5</v>
      </c>
      <c r="I11110">
        <f>37-D11110</f>
        <v>20</v>
      </c>
      <c r="J11110">
        <f>ABS(D11110-D11111)</f>
        <v>11</v>
      </c>
      <c r="K11110">
        <f>AVERAGE(D11110:D11114)</f>
        <v>17</v>
      </c>
      <c r="L11110">
        <f>AVERAGE(D11110:D11129)</f>
        <v>17</v>
      </c>
      <c r="M11110">
        <f>K11110-L11110</f>
        <v>0</v>
      </c>
      <c r="N11110" t="str">
        <f>IF(K11110&gt;L11110,"HIGH ZONE BIAS",IF(K11110&lt;L11110,"LOW ZONE BIAS","EQUILIBRIUM"))</f>
        <v>EQUILIBRIUM</v>
      </c>
    </row>
    <row r="11111">
      <c r="A11111">
        <v>16460</v>
      </c>
      <c r="B11111" t="str">
        <v>2017-06-27</v>
      </c>
      <c r="C11111" t="str">
        <v>Afternoon</v>
      </c>
      <c r="D11111">
        <v>6</v>
      </c>
      <c r="E11111" t="str">
        <f>IF(MOD(D11111,2)=0,"EVEN","ODD")</f>
        <v>EVEN</v>
      </c>
      <c r="F11111" t="str">
        <f>IF(D11111&lt;=18,"LOW (1-18)","HIGH (19-36)")</f>
        <v>LOW (1-18)</v>
      </c>
      <c r="G11111">
        <f>INT((D11111-1)/6)+1</f>
        <v>1</v>
      </c>
      <c r="H11111">
        <f>MOD(D11111-1,6)+1</f>
        <v>6</v>
      </c>
      <c r="I11111">
        <f>37-D11111</f>
        <v>31</v>
      </c>
      <c r="J11111">
        <f>ABS(D11111-D11112)</f>
        <v>14</v>
      </c>
      <c r="K11111">
        <f>AVERAGE(D11111:D11115)</f>
        <v>6</v>
      </c>
      <c r="L11111">
        <f>AVERAGE(D11111:D11130)</f>
        <v>6</v>
      </c>
      <c r="M11111">
        <f>K11111-L11111</f>
        <v>0</v>
      </c>
      <c r="N11111" t="str">
        <f>IF(K11111&gt;L11111,"HIGH ZONE BIAS",IF(K11111&lt;L11111,"LOW ZONE BIAS","EQUILIBRIUM"))</f>
        <v>EQUILIBRIUM</v>
      </c>
    </row>
    <row r="11112">
      <c r="A11112">
        <v>16459</v>
      </c>
      <c r="B11112" t="str">
        <v>2017-06-27</v>
      </c>
      <c r="C11112" t="str">
        <v>Midday</v>
      </c>
      <c r="D11112">
        <v>20</v>
      </c>
      <c r="E11112" t="str">
        <f>IF(MOD(D11112,2)=0,"EVEN","ODD")</f>
        <v>EVEN</v>
      </c>
      <c r="F11112" t="str">
        <f>IF(D11112&lt;=18,"LOW (1-18)","HIGH (19-36)")</f>
        <v>HIGH (19-36)</v>
      </c>
      <c r="G11112">
        <f>INT((D11112-1)/6)+1</f>
        <v>4</v>
      </c>
      <c r="H11112">
        <f>MOD(D11112-1,6)+1</f>
        <v>2</v>
      </c>
      <c r="I11112">
        <f>37-D11112</f>
        <v>17</v>
      </c>
      <c r="J11112">
        <f>ABS(D11112-D11113)</f>
        <v>13</v>
      </c>
      <c r="K11112">
        <f>AVERAGE(D11112:D11116)</f>
        <v>20</v>
      </c>
      <c r="L11112">
        <f>AVERAGE(D11112:D11131)</f>
        <v>20</v>
      </c>
      <c r="M11112">
        <f>K11112-L11112</f>
        <v>0</v>
      </c>
      <c r="N11112" t="str">
        <f>IF(K11112&gt;L11112,"HIGH ZONE BIAS",IF(K11112&lt;L11112,"LOW ZONE BIAS","EQUILIBRIUM"))</f>
        <v>EQUILIBRIUM</v>
      </c>
    </row>
    <row r="11113">
      <c r="A11113">
        <v>16458</v>
      </c>
      <c r="B11113" t="str">
        <v>2017-06-27</v>
      </c>
      <c r="C11113" t="str">
        <v>Morning</v>
      </c>
      <c r="D11113">
        <v>7</v>
      </c>
      <c r="E11113" t="str">
        <f>IF(MOD(D11113,2)=0,"EVEN","ODD")</f>
        <v>ODD</v>
      </c>
      <c r="F11113" t="str">
        <f>IF(D11113&lt;=18,"LOW (1-18)","HIGH (19-36)")</f>
        <v>LOW (1-18)</v>
      </c>
      <c r="G11113">
        <f>INT((D11113-1)/6)+1</f>
        <v>2</v>
      </c>
      <c r="H11113">
        <f>MOD(D11113-1,6)+1</f>
        <v>1</v>
      </c>
      <c r="I11113">
        <f>37-D11113</f>
        <v>30</v>
      </c>
      <c r="J11113">
        <f>ABS(D11113-D11114)</f>
        <v>11</v>
      </c>
      <c r="K11113">
        <f>AVERAGE(D11113:D11117)</f>
        <v>7</v>
      </c>
      <c r="L11113">
        <f>AVERAGE(D11113:D11132)</f>
        <v>7</v>
      </c>
      <c r="M11113">
        <f>K11113-L11113</f>
        <v>0</v>
      </c>
      <c r="N11113" t="str">
        <f>IF(K11113&gt;L11113,"HIGH ZONE BIAS",IF(K11113&lt;L11113,"LOW ZONE BIAS","EQUILIBRIUM"))</f>
        <v>EQUILIBRIUM</v>
      </c>
    </row>
    <row r="11114">
      <c r="A11114">
        <v>16457</v>
      </c>
      <c r="B11114" t="str">
        <v>2017-06-24</v>
      </c>
      <c r="C11114" t="str">
        <v>Evening</v>
      </c>
      <c r="D11114">
        <v>18</v>
      </c>
      <c r="E11114" t="str">
        <f>IF(MOD(D11114,2)=0,"EVEN","ODD")</f>
        <v>EVEN</v>
      </c>
      <c r="F11114" t="str">
        <f>IF(D11114&lt;=18,"LOW (1-18)","HIGH (19-36)")</f>
        <v>LOW (1-18)</v>
      </c>
      <c r="G11114">
        <f>INT((D11114-1)/6)+1</f>
        <v>3</v>
      </c>
      <c r="H11114">
        <f>MOD(D11114-1,6)+1</f>
        <v>6</v>
      </c>
      <c r="I11114">
        <f>37-D11114</f>
        <v>19</v>
      </c>
      <c r="J11114">
        <f>ABS(D11114-D11115)</f>
        <v>6</v>
      </c>
      <c r="K11114">
        <f>AVERAGE(D11114:D11118)</f>
        <v>18</v>
      </c>
      <c r="L11114">
        <f>AVERAGE(D11114:D11133)</f>
        <v>18</v>
      </c>
      <c r="M11114">
        <f>K11114-L11114</f>
        <v>0</v>
      </c>
      <c r="N11114" t="str">
        <f>IF(K11114&gt;L11114,"HIGH ZONE BIAS",IF(K11114&lt;L11114,"LOW ZONE BIAS","EQUILIBRIUM"))</f>
        <v>EQUILIBRIUM</v>
      </c>
    </row>
    <row r="11115">
      <c r="A11115">
        <v>16456</v>
      </c>
      <c r="B11115" t="str">
        <v>2017-06-24</v>
      </c>
      <c r="C11115" t="str">
        <v>Afternoon</v>
      </c>
      <c r="D11115">
        <v>24</v>
      </c>
      <c r="E11115" t="str">
        <f>IF(MOD(D11115,2)=0,"EVEN","ODD")</f>
        <v>EVEN</v>
      </c>
      <c r="F11115" t="str">
        <f>IF(D11115&lt;=18,"LOW (1-18)","HIGH (19-36)")</f>
        <v>HIGH (19-36)</v>
      </c>
      <c r="G11115">
        <f>INT((D11115-1)/6)+1</f>
        <v>4</v>
      </c>
      <c r="H11115">
        <f>MOD(D11115-1,6)+1</f>
        <v>6</v>
      </c>
      <c r="I11115">
        <f>37-D11115</f>
        <v>13</v>
      </c>
      <c r="J11115">
        <f>ABS(D11115-D11116)</f>
        <v>8</v>
      </c>
      <c r="K11115">
        <f>AVERAGE(D11115:D11119)</f>
        <v>24</v>
      </c>
      <c r="L11115">
        <f>AVERAGE(D11115:D11134)</f>
        <v>24</v>
      </c>
      <c r="M11115">
        <f>K11115-L11115</f>
        <v>0</v>
      </c>
      <c r="N11115" t="str">
        <f>IF(K11115&gt;L11115,"HIGH ZONE BIAS",IF(K11115&lt;L11115,"LOW ZONE BIAS","EQUILIBRIUM"))</f>
        <v>EQUILIBRIUM</v>
      </c>
    </row>
    <row r="11116">
      <c r="A11116">
        <v>16455</v>
      </c>
      <c r="B11116" t="str">
        <v>2017-06-24</v>
      </c>
      <c r="C11116" t="str">
        <v>Midday</v>
      </c>
      <c r="D11116">
        <v>32</v>
      </c>
      <c r="E11116" t="str">
        <f>IF(MOD(D11116,2)=0,"EVEN","ODD")</f>
        <v>EVEN</v>
      </c>
      <c r="F11116" t="str">
        <f>IF(D11116&lt;=18,"LOW (1-18)","HIGH (19-36)")</f>
        <v>HIGH (19-36)</v>
      </c>
      <c r="G11116">
        <f>INT((D11116-1)/6)+1</f>
        <v>6</v>
      </c>
      <c r="H11116">
        <f>MOD(D11116-1,6)+1</f>
        <v>2</v>
      </c>
      <c r="I11116">
        <f>37-D11116</f>
        <v>5</v>
      </c>
      <c r="J11116">
        <f>ABS(D11116-D11117)</f>
        <v>2</v>
      </c>
      <c r="K11116">
        <f>AVERAGE(D11116:D11120)</f>
        <v>32</v>
      </c>
      <c r="L11116">
        <f>AVERAGE(D11116:D11135)</f>
        <v>32</v>
      </c>
      <c r="M11116">
        <f>K11116-L11116</f>
        <v>0</v>
      </c>
      <c r="N11116" t="str">
        <f>IF(K11116&gt;L11116,"HIGH ZONE BIAS",IF(K11116&lt;L11116,"LOW ZONE BIAS","EQUILIBRIUM"))</f>
        <v>EQUILIBRIUM</v>
      </c>
    </row>
    <row r="11117">
      <c r="A11117">
        <v>16454</v>
      </c>
      <c r="B11117" t="str">
        <v>2017-06-24</v>
      </c>
      <c r="C11117" t="str">
        <v>Morning</v>
      </c>
      <c r="D11117">
        <v>34</v>
      </c>
      <c r="E11117" t="str">
        <f>IF(MOD(D11117,2)=0,"EVEN","ODD")</f>
        <v>EVEN</v>
      </c>
      <c r="F11117" t="str">
        <f>IF(D11117&lt;=18,"LOW (1-18)","HIGH (19-36)")</f>
        <v>HIGH (19-36)</v>
      </c>
      <c r="G11117">
        <f>INT((D11117-1)/6)+1</f>
        <v>6</v>
      </c>
      <c r="H11117">
        <f>MOD(D11117-1,6)+1</f>
        <v>4</v>
      </c>
      <c r="I11117">
        <f>37-D11117</f>
        <v>3</v>
      </c>
      <c r="J11117">
        <f>ABS(D11117-D11118)</f>
        <v>10</v>
      </c>
      <c r="K11117">
        <f>AVERAGE(D11117:D11121)</f>
        <v>34</v>
      </c>
      <c r="L11117">
        <f>AVERAGE(D11117:D11136)</f>
        <v>34</v>
      </c>
      <c r="M11117">
        <f>K11117-L11117</f>
        <v>0</v>
      </c>
      <c r="N11117" t="str">
        <f>IF(K11117&gt;L11117,"HIGH ZONE BIAS",IF(K11117&lt;L11117,"LOW ZONE BIAS","EQUILIBRIUM"))</f>
        <v>EQUILIBRIUM</v>
      </c>
    </row>
    <row r="11118">
      <c r="A11118">
        <v>16453</v>
      </c>
      <c r="B11118" t="str">
        <v>2017-06-23</v>
      </c>
      <c r="C11118" t="str">
        <v>Evening</v>
      </c>
      <c r="D11118">
        <v>24</v>
      </c>
      <c r="E11118" t="str">
        <f>IF(MOD(D11118,2)=0,"EVEN","ODD")</f>
        <v>EVEN</v>
      </c>
      <c r="F11118" t="str">
        <f>IF(D11118&lt;=18,"LOW (1-18)","HIGH (19-36)")</f>
        <v>HIGH (19-36)</v>
      </c>
      <c r="G11118">
        <f>INT((D11118-1)/6)+1</f>
        <v>4</v>
      </c>
      <c r="H11118">
        <f>MOD(D11118-1,6)+1</f>
        <v>6</v>
      </c>
      <c r="I11118">
        <f>37-D11118</f>
        <v>13</v>
      </c>
      <c r="J11118">
        <f>ABS(D11118-D11119)</f>
        <v>17</v>
      </c>
      <c r="K11118">
        <f>AVERAGE(D11118:D11122)</f>
        <v>24</v>
      </c>
      <c r="L11118">
        <f>AVERAGE(D11118:D11137)</f>
        <v>24</v>
      </c>
      <c r="M11118">
        <f>K11118-L11118</f>
        <v>0</v>
      </c>
      <c r="N11118" t="str">
        <f>IF(K11118&gt;L11118,"HIGH ZONE BIAS",IF(K11118&lt;L11118,"LOW ZONE BIAS","EQUILIBRIUM"))</f>
        <v>EQUILIBRIUM</v>
      </c>
    </row>
    <row r="11119">
      <c r="A11119">
        <v>16452</v>
      </c>
      <c r="B11119" t="str">
        <v>2017-06-23</v>
      </c>
      <c r="C11119" t="str">
        <v>Afternoon</v>
      </c>
      <c r="D11119">
        <v>7</v>
      </c>
      <c r="E11119" t="str">
        <f>IF(MOD(D11119,2)=0,"EVEN","ODD")</f>
        <v>ODD</v>
      </c>
      <c r="F11119" t="str">
        <f>IF(D11119&lt;=18,"LOW (1-18)","HIGH (19-36)")</f>
        <v>LOW (1-18)</v>
      </c>
      <c r="G11119">
        <f>INT((D11119-1)/6)+1</f>
        <v>2</v>
      </c>
      <c r="H11119">
        <f>MOD(D11119-1,6)+1</f>
        <v>1</v>
      </c>
      <c r="I11119">
        <f>37-D11119</f>
        <v>30</v>
      </c>
      <c r="J11119">
        <f>ABS(D11119-D11120)</f>
        <v>19</v>
      </c>
      <c r="K11119">
        <f>AVERAGE(D11119:D11123)</f>
        <v>7</v>
      </c>
      <c r="L11119">
        <f>AVERAGE(D11119:D11138)</f>
        <v>7</v>
      </c>
      <c r="M11119">
        <f>K11119-L11119</f>
        <v>0</v>
      </c>
      <c r="N11119" t="str">
        <f>IF(K11119&gt;L11119,"HIGH ZONE BIAS",IF(K11119&lt;L11119,"LOW ZONE BIAS","EQUILIBRIUM"))</f>
        <v>EQUILIBRIUM</v>
      </c>
    </row>
    <row r="11120">
      <c r="A11120">
        <v>16451</v>
      </c>
      <c r="B11120" t="str">
        <v>2017-06-23</v>
      </c>
      <c r="C11120" t="str">
        <v>Midday</v>
      </c>
      <c r="D11120">
        <v>26</v>
      </c>
      <c r="E11120" t="str">
        <f>IF(MOD(D11120,2)=0,"EVEN","ODD")</f>
        <v>EVEN</v>
      </c>
      <c r="F11120" t="str">
        <f>IF(D11120&lt;=18,"LOW (1-18)","HIGH (19-36)")</f>
        <v>HIGH (19-36)</v>
      </c>
      <c r="G11120">
        <f>INT((D11120-1)/6)+1</f>
        <v>5</v>
      </c>
      <c r="H11120">
        <f>MOD(D11120-1,6)+1</f>
        <v>2</v>
      </c>
      <c r="I11120">
        <f>37-D11120</f>
        <v>11</v>
      </c>
      <c r="J11120">
        <f>ABS(D11120-D11121)</f>
        <v>8</v>
      </c>
      <c r="K11120">
        <f>AVERAGE(D11120:D11124)</f>
        <v>26</v>
      </c>
      <c r="L11120">
        <f>AVERAGE(D11120:D11139)</f>
        <v>26</v>
      </c>
      <c r="M11120">
        <f>K11120-L11120</f>
        <v>0</v>
      </c>
      <c r="N11120" t="str">
        <f>IF(K11120&gt;L11120,"HIGH ZONE BIAS",IF(K11120&lt;L11120,"LOW ZONE BIAS","EQUILIBRIUM"))</f>
        <v>EQUILIBRIUM</v>
      </c>
    </row>
    <row r="11121">
      <c r="A11121">
        <v>16450</v>
      </c>
      <c r="B11121" t="str">
        <v>2017-06-23</v>
      </c>
      <c r="C11121" t="str">
        <v>Morning</v>
      </c>
      <c r="D11121">
        <v>18</v>
      </c>
      <c r="E11121" t="str">
        <f>IF(MOD(D11121,2)=0,"EVEN","ODD")</f>
        <v>EVEN</v>
      </c>
      <c r="F11121" t="str">
        <f>IF(D11121&lt;=18,"LOW (1-18)","HIGH (19-36)")</f>
        <v>LOW (1-18)</v>
      </c>
      <c r="G11121">
        <f>INT((D11121-1)/6)+1</f>
        <v>3</v>
      </c>
      <c r="H11121">
        <f>MOD(D11121-1,6)+1</f>
        <v>6</v>
      </c>
      <c r="I11121">
        <f>37-D11121</f>
        <v>19</v>
      </c>
      <c r="J11121">
        <f>ABS(D11121-D11122)</f>
        <v>10</v>
      </c>
      <c r="K11121">
        <f>AVERAGE(D11121:D11125)</f>
        <v>18</v>
      </c>
      <c r="L11121">
        <f>AVERAGE(D11121:D11140)</f>
        <v>18</v>
      </c>
      <c r="M11121">
        <f>K11121-L11121</f>
        <v>0</v>
      </c>
      <c r="N11121" t="str">
        <f>IF(K11121&gt;L11121,"HIGH ZONE BIAS",IF(K11121&lt;L11121,"LOW ZONE BIAS","EQUILIBRIUM"))</f>
        <v>EQUILIBRIUM</v>
      </c>
    </row>
    <row r="11122">
      <c r="A11122">
        <v>16449</v>
      </c>
      <c r="B11122" t="str">
        <v>2017-06-22</v>
      </c>
      <c r="C11122" t="str">
        <v>Evening</v>
      </c>
      <c r="D11122">
        <v>8</v>
      </c>
      <c r="E11122" t="str">
        <f>IF(MOD(D11122,2)=0,"EVEN","ODD")</f>
        <v>EVEN</v>
      </c>
      <c r="F11122" t="str">
        <f>IF(D11122&lt;=18,"LOW (1-18)","HIGH (19-36)")</f>
        <v>LOW (1-18)</v>
      </c>
      <c r="G11122">
        <f>INT((D11122-1)/6)+1</f>
        <v>2</v>
      </c>
      <c r="H11122">
        <f>MOD(D11122-1,6)+1</f>
        <v>2</v>
      </c>
      <c r="I11122">
        <f>37-D11122</f>
        <v>29</v>
      </c>
      <c r="J11122">
        <f>ABS(D11122-D11123)</f>
        <v>12</v>
      </c>
      <c r="K11122">
        <f>AVERAGE(D11122:D11126)</f>
        <v>8</v>
      </c>
      <c r="L11122">
        <f>AVERAGE(D11122:D11141)</f>
        <v>8</v>
      </c>
      <c r="M11122">
        <f>K11122-L11122</f>
        <v>0</v>
      </c>
      <c r="N11122" t="str">
        <f>IF(K11122&gt;L11122,"HIGH ZONE BIAS",IF(K11122&lt;L11122,"LOW ZONE BIAS","EQUILIBRIUM"))</f>
        <v>EQUILIBRIUM</v>
      </c>
    </row>
    <row r="11123">
      <c r="A11123">
        <v>16448</v>
      </c>
      <c r="B11123" t="str">
        <v>2017-06-22</v>
      </c>
      <c r="C11123" t="str">
        <v>Afternoon</v>
      </c>
      <c r="D11123">
        <v>20</v>
      </c>
      <c r="E11123" t="str">
        <f>IF(MOD(D11123,2)=0,"EVEN","ODD")</f>
        <v>EVEN</v>
      </c>
      <c r="F11123" t="str">
        <f>IF(D11123&lt;=18,"LOW (1-18)","HIGH (19-36)")</f>
        <v>HIGH (19-36)</v>
      </c>
      <c r="G11123">
        <f>INT((D11123-1)/6)+1</f>
        <v>4</v>
      </c>
      <c r="H11123">
        <f>MOD(D11123-1,6)+1</f>
        <v>2</v>
      </c>
      <c r="I11123">
        <f>37-D11123</f>
        <v>17</v>
      </c>
      <c r="J11123">
        <f>ABS(D11123-D11124)</f>
        <v>12</v>
      </c>
      <c r="K11123">
        <f>AVERAGE(D11123:D11127)</f>
        <v>20</v>
      </c>
      <c r="L11123">
        <f>AVERAGE(D11123:D11142)</f>
        <v>20</v>
      </c>
      <c r="M11123">
        <f>K11123-L11123</f>
        <v>0</v>
      </c>
      <c r="N11123" t="str">
        <f>IF(K11123&gt;L11123,"HIGH ZONE BIAS",IF(K11123&lt;L11123,"LOW ZONE BIAS","EQUILIBRIUM"))</f>
        <v>EQUILIBRIUM</v>
      </c>
    </row>
    <row r="11124">
      <c r="A11124">
        <v>16447</v>
      </c>
      <c r="B11124" t="str">
        <v>2017-06-22</v>
      </c>
      <c r="C11124" t="str">
        <v>Midday</v>
      </c>
      <c r="D11124">
        <v>32</v>
      </c>
      <c r="E11124" t="str">
        <f>IF(MOD(D11124,2)=0,"EVEN","ODD")</f>
        <v>EVEN</v>
      </c>
      <c r="F11124" t="str">
        <f>IF(D11124&lt;=18,"LOW (1-18)","HIGH (19-36)")</f>
        <v>HIGH (19-36)</v>
      </c>
      <c r="G11124">
        <f>INT((D11124-1)/6)+1</f>
        <v>6</v>
      </c>
      <c r="H11124">
        <f>MOD(D11124-1,6)+1</f>
        <v>2</v>
      </c>
      <c r="I11124">
        <f>37-D11124</f>
        <v>5</v>
      </c>
      <c r="J11124">
        <f>ABS(D11124-D11125)</f>
        <v>25</v>
      </c>
      <c r="K11124">
        <f>AVERAGE(D11124:D11128)</f>
        <v>32</v>
      </c>
      <c r="L11124">
        <f>AVERAGE(D11124:D11143)</f>
        <v>32</v>
      </c>
      <c r="M11124">
        <f>K11124-L11124</f>
        <v>0</v>
      </c>
      <c r="N11124" t="str">
        <f>IF(K11124&gt;L11124,"HIGH ZONE BIAS",IF(K11124&lt;L11124,"LOW ZONE BIAS","EQUILIBRIUM"))</f>
        <v>EQUILIBRIUM</v>
      </c>
    </row>
    <row r="11125">
      <c r="A11125">
        <v>16446</v>
      </c>
      <c r="B11125" t="str">
        <v>2017-06-22</v>
      </c>
      <c r="C11125" t="str">
        <v>Morning</v>
      </c>
      <c r="D11125">
        <v>7</v>
      </c>
      <c r="E11125" t="str">
        <f>IF(MOD(D11125,2)=0,"EVEN","ODD")</f>
        <v>ODD</v>
      </c>
      <c r="F11125" t="str">
        <f>IF(D11125&lt;=18,"LOW (1-18)","HIGH (19-36)")</f>
        <v>LOW (1-18)</v>
      </c>
      <c r="G11125">
        <f>INT((D11125-1)/6)+1</f>
        <v>2</v>
      </c>
      <c r="H11125">
        <f>MOD(D11125-1,6)+1</f>
        <v>1</v>
      </c>
      <c r="I11125">
        <f>37-D11125</f>
        <v>30</v>
      </c>
      <c r="J11125">
        <f>ABS(D11125-D11126)</f>
        <v>3</v>
      </c>
      <c r="K11125">
        <f>AVERAGE(D11125:D11129)</f>
        <v>7</v>
      </c>
      <c r="L11125">
        <f>AVERAGE(D11125:D11144)</f>
        <v>7</v>
      </c>
      <c r="M11125">
        <f>K11125-L11125</f>
        <v>0</v>
      </c>
      <c r="N11125" t="str">
        <f>IF(K11125&gt;L11125,"HIGH ZONE BIAS",IF(K11125&lt;L11125,"LOW ZONE BIAS","EQUILIBRIUM"))</f>
        <v>EQUILIBRIUM</v>
      </c>
    </row>
    <row r="11126">
      <c r="A11126">
        <v>16445</v>
      </c>
      <c r="B11126" t="str">
        <v>2017-06-21</v>
      </c>
      <c r="C11126" t="str">
        <v>Evening</v>
      </c>
      <c r="D11126">
        <v>10</v>
      </c>
      <c r="E11126" t="str">
        <f>IF(MOD(D11126,2)=0,"EVEN","ODD")</f>
        <v>EVEN</v>
      </c>
      <c r="F11126" t="str">
        <f>IF(D11126&lt;=18,"LOW (1-18)","HIGH (19-36)")</f>
        <v>LOW (1-18)</v>
      </c>
      <c r="G11126">
        <f>INT((D11126-1)/6)+1</f>
        <v>2</v>
      </c>
      <c r="H11126">
        <f>MOD(D11126-1,6)+1</f>
        <v>4</v>
      </c>
      <c r="I11126">
        <f>37-D11126</f>
        <v>27</v>
      </c>
      <c r="J11126">
        <f>ABS(D11126-D11127)</f>
        <v>7</v>
      </c>
      <c r="K11126">
        <f>AVERAGE(D11126:D11130)</f>
        <v>10</v>
      </c>
      <c r="L11126">
        <f>AVERAGE(D11126:D11145)</f>
        <v>10</v>
      </c>
      <c r="M11126">
        <f>K11126-L11126</f>
        <v>0</v>
      </c>
      <c r="N11126" t="str">
        <f>IF(K11126&gt;L11126,"HIGH ZONE BIAS",IF(K11126&lt;L11126,"LOW ZONE BIAS","EQUILIBRIUM"))</f>
        <v>EQUILIBRIUM</v>
      </c>
    </row>
    <row r="11127">
      <c r="A11127">
        <v>16444</v>
      </c>
      <c r="B11127" t="str">
        <v>2017-06-21</v>
      </c>
      <c r="C11127" t="str">
        <v>Afternoon</v>
      </c>
      <c r="D11127">
        <v>3</v>
      </c>
      <c r="E11127" t="str">
        <f>IF(MOD(D11127,2)=0,"EVEN","ODD")</f>
        <v>ODD</v>
      </c>
      <c r="F11127" t="str">
        <f>IF(D11127&lt;=18,"LOW (1-18)","HIGH (19-36)")</f>
        <v>LOW (1-18)</v>
      </c>
      <c r="G11127">
        <f>INT((D11127-1)/6)+1</f>
        <v>1</v>
      </c>
      <c r="H11127">
        <f>MOD(D11127-1,6)+1</f>
        <v>3</v>
      </c>
      <c r="I11127">
        <f>37-D11127</f>
        <v>34</v>
      </c>
      <c r="J11127">
        <f>ABS(D11127-D11128)</f>
        <v>12</v>
      </c>
      <c r="K11127">
        <f>AVERAGE(D11127:D11131)</f>
        <v>3</v>
      </c>
      <c r="L11127">
        <f>AVERAGE(D11127:D11146)</f>
        <v>3</v>
      </c>
      <c r="M11127">
        <f>K11127-L11127</f>
        <v>0</v>
      </c>
      <c r="N11127" t="str">
        <f>IF(K11127&gt;L11127,"HIGH ZONE BIAS",IF(K11127&lt;L11127,"LOW ZONE BIAS","EQUILIBRIUM"))</f>
        <v>EQUILIBRIUM</v>
      </c>
    </row>
    <row r="11128">
      <c r="A11128">
        <v>16443</v>
      </c>
      <c r="B11128" t="str">
        <v>2017-06-21</v>
      </c>
      <c r="C11128" t="str">
        <v>Midday</v>
      </c>
      <c r="D11128">
        <v>15</v>
      </c>
      <c r="E11128" t="str">
        <f>IF(MOD(D11128,2)=0,"EVEN","ODD")</f>
        <v>ODD</v>
      </c>
      <c r="F11128" t="str">
        <f>IF(D11128&lt;=18,"LOW (1-18)","HIGH (19-36)")</f>
        <v>LOW (1-18)</v>
      </c>
      <c r="G11128">
        <f>INT((D11128-1)/6)+1</f>
        <v>3</v>
      </c>
      <c r="H11128">
        <f>MOD(D11128-1,6)+1</f>
        <v>3</v>
      </c>
      <c r="I11128">
        <f>37-D11128</f>
        <v>22</v>
      </c>
      <c r="J11128">
        <f>ABS(D11128-D11129)</f>
        <v>13</v>
      </c>
      <c r="K11128">
        <f>AVERAGE(D11128:D11132)</f>
        <v>15</v>
      </c>
      <c r="L11128">
        <f>AVERAGE(D11128:D11147)</f>
        <v>15</v>
      </c>
      <c r="M11128">
        <f>K11128-L11128</f>
        <v>0</v>
      </c>
      <c r="N11128" t="str">
        <f>IF(K11128&gt;L11128,"HIGH ZONE BIAS",IF(K11128&lt;L11128,"LOW ZONE BIAS","EQUILIBRIUM"))</f>
        <v>EQUILIBRIUM</v>
      </c>
    </row>
    <row r="11129">
      <c r="A11129">
        <v>16442</v>
      </c>
      <c r="B11129" t="str">
        <v>2017-06-21</v>
      </c>
      <c r="C11129" t="str">
        <v>Morning</v>
      </c>
      <c r="D11129">
        <v>2</v>
      </c>
      <c r="E11129" t="str">
        <f>IF(MOD(D11129,2)=0,"EVEN","ODD")</f>
        <v>EVEN</v>
      </c>
      <c r="F11129" t="str">
        <f>IF(D11129&lt;=18,"LOW (1-18)","HIGH (19-36)")</f>
        <v>LOW (1-18)</v>
      </c>
      <c r="G11129">
        <f>INT((D11129-1)/6)+1</f>
        <v>1</v>
      </c>
      <c r="H11129">
        <f>MOD(D11129-1,6)+1</f>
        <v>2</v>
      </c>
      <c r="I11129">
        <f>37-D11129</f>
        <v>35</v>
      </c>
      <c r="J11129">
        <f>ABS(D11129-D11130)</f>
        <v>18</v>
      </c>
      <c r="K11129">
        <f>AVERAGE(D11129:D11133)</f>
        <v>2</v>
      </c>
      <c r="L11129">
        <f>AVERAGE(D11129:D11148)</f>
        <v>2</v>
      </c>
      <c r="M11129">
        <f>K11129-L11129</f>
        <v>0</v>
      </c>
      <c r="N11129" t="str">
        <f>IF(K11129&gt;L11129,"HIGH ZONE BIAS",IF(K11129&lt;L11129,"LOW ZONE BIAS","EQUILIBRIUM"))</f>
        <v>EQUILIBRIUM</v>
      </c>
    </row>
    <row r="11130">
      <c r="A11130">
        <v>16441</v>
      </c>
      <c r="B11130" t="str">
        <v>2017-06-20</v>
      </c>
      <c r="C11130" t="str">
        <v>Evening</v>
      </c>
      <c r="D11130">
        <v>20</v>
      </c>
      <c r="E11130" t="str">
        <f>IF(MOD(D11130,2)=0,"EVEN","ODD")</f>
        <v>EVEN</v>
      </c>
      <c r="F11130" t="str">
        <f>IF(D11130&lt;=18,"LOW (1-18)","HIGH (19-36)")</f>
        <v>HIGH (19-36)</v>
      </c>
      <c r="G11130">
        <f>INT((D11130-1)/6)+1</f>
        <v>4</v>
      </c>
      <c r="H11130">
        <f>MOD(D11130-1,6)+1</f>
        <v>2</v>
      </c>
      <c r="I11130">
        <f>37-D11130</f>
        <v>17</v>
      </c>
      <c r="J11130">
        <f>ABS(D11130-D11131)</f>
        <v>5</v>
      </c>
      <c r="K11130">
        <f>AVERAGE(D11130:D11134)</f>
        <v>20</v>
      </c>
      <c r="L11130">
        <f>AVERAGE(D11130:D11149)</f>
        <v>20</v>
      </c>
      <c r="M11130">
        <f>K11130-L11130</f>
        <v>0</v>
      </c>
      <c r="N11130" t="str">
        <f>IF(K11130&gt;L11130,"HIGH ZONE BIAS",IF(K11130&lt;L11130,"LOW ZONE BIAS","EQUILIBRIUM"))</f>
        <v>EQUILIBRIUM</v>
      </c>
    </row>
    <row r="11131">
      <c r="A11131">
        <v>16440</v>
      </c>
      <c r="B11131" t="str">
        <v>2017-06-20</v>
      </c>
      <c r="C11131" t="str">
        <v>Afternoon</v>
      </c>
      <c r="D11131">
        <v>15</v>
      </c>
      <c r="E11131" t="str">
        <f>IF(MOD(D11131,2)=0,"EVEN","ODD")</f>
        <v>ODD</v>
      </c>
      <c r="F11131" t="str">
        <f>IF(D11131&lt;=18,"LOW (1-18)","HIGH (19-36)")</f>
        <v>LOW (1-18)</v>
      </c>
      <c r="G11131">
        <f>INT((D11131-1)/6)+1</f>
        <v>3</v>
      </c>
      <c r="H11131">
        <f>MOD(D11131-1,6)+1</f>
        <v>3</v>
      </c>
      <c r="I11131">
        <f>37-D11131</f>
        <v>22</v>
      </c>
      <c r="J11131">
        <f>ABS(D11131-D11132)</f>
        <v>7</v>
      </c>
      <c r="K11131">
        <f>AVERAGE(D11131:D11135)</f>
        <v>15</v>
      </c>
      <c r="L11131">
        <f>AVERAGE(D11131:D11150)</f>
        <v>15</v>
      </c>
      <c r="M11131">
        <f>K11131-L11131</f>
        <v>0</v>
      </c>
      <c r="N11131" t="str">
        <f>IF(K11131&gt;L11131,"HIGH ZONE BIAS",IF(K11131&lt;L11131,"LOW ZONE BIAS","EQUILIBRIUM"))</f>
        <v>EQUILIBRIUM</v>
      </c>
    </row>
    <row r="11132">
      <c r="A11132">
        <v>16439</v>
      </c>
      <c r="B11132" t="str">
        <v>2017-06-20</v>
      </c>
      <c r="C11132" t="str">
        <v>Midday</v>
      </c>
      <c r="D11132">
        <v>8</v>
      </c>
      <c r="E11132" t="str">
        <f>IF(MOD(D11132,2)=0,"EVEN","ODD")</f>
        <v>EVEN</v>
      </c>
      <c r="F11132" t="str">
        <f>IF(D11132&lt;=18,"LOW (1-18)","HIGH (19-36)")</f>
        <v>LOW (1-18)</v>
      </c>
      <c r="G11132">
        <f>INT((D11132-1)/6)+1</f>
        <v>2</v>
      </c>
      <c r="H11132">
        <f>MOD(D11132-1,6)+1</f>
        <v>2</v>
      </c>
      <c r="I11132">
        <f>37-D11132</f>
        <v>29</v>
      </c>
      <c r="J11132">
        <f>ABS(D11132-D11133)</f>
        <v>2</v>
      </c>
      <c r="K11132">
        <f>AVERAGE(D11132:D11136)</f>
        <v>8</v>
      </c>
      <c r="L11132">
        <f>AVERAGE(D11132:D11151)</f>
        <v>8</v>
      </c>
      <c r="M11132">
        <f>K11132-L11132</f>
        <v>0</v>
      </c>
      <c r="N11132" t="str">
        <f>IF(K11132&gt;L11132,"HIGH ZONE BIAS",IF(K11132&lt;L11132,"LOW ZONE BIAS","EQUILIBRIUM"))</f>
        <v>EQUILIBRIUM</v>
      </c>
    </row>
    <row r="11133">
      <c r="A11133">
        <v>16438</v>
      </c>
      <c r="B11133" t="str">
        <v>2017-06-20</v>
      </c>
      <c r="C11133" t="str">
        <v>Morning</v>
      </c>
      <c r="D11133">
        <v>10</v>
      </c>
      <c r="E11133" t="str">
        <f>IF(MOD(D11133,2)=0,"EVEN","ODD")</f>
        <v>EVEN</v>
      </c>
      <c r="F11133" t="str">
        <f>IF(D11133&lt;=18,"LOW (1-18)","HIGH (19-36)")</f>
        <v>LOW (1-18)</v>
      </c>
      <c r="G11133">
        <f>INT((D11133-1)/6)+1</f>
        <v>2</v>
      </c>
      <c r="H11133">
        <f>MOD(D11133-1,6)+1</f>
        <v>4</v>
      </c>
      <c r="I11133">
        <f>37-D11133</f>
        <v>27</v>
      </c>
      <c r="J11133">
        <f>ABS(D11133-D11134)</f>
        <v>13</v>
      </c>
      <c r="K11133">
        <f>AVERAGE(D11133:D11137)</f>
        <v>10</v>
      </c>
      <c r="L11133">
        <f>AVERAGE(D11133:D11152)</f>
        <v>10</v>
      </c>
      <c r="M11133">
        <f>K11133-L11133</f>
        <v>0</v>
      </c>
      <c r="N11133" t="str">
        <f>IF(K11133&gt;L11133,"HIGH ZONE BIAS",IF(K11133&lt;L11133,"LOW ZONE BIAS","EQUILIBRIUM"))</f>
        <v>EQUILIBRIUM</v>
      </c>
    </row>
    <row r="11134">
      <c r="A11134">
        <v>16437</v>
      </c>
      <c r="B11134" t="str">
        <v>2017-06-19</v>
      </c>
      <c r="C11134" t="str">
        <v>Evening</v>
      </c>
      <c r="D11134">
        <v>23</v>
      </c>
      <c r="E11134" t="str">
        <f>IF(MOD(D11134,2)=0,"EVEN","ODD")</f>
        <v>ODD</v>
      </c>
      <c r="F11134" t="str">
        <f>IF(D11134&lt;=18,"LOW (1-18)","HIGH (19-36)")</f>
        <v>HIGH (19-36)</v>
      </c>
      <c r="G11134">
        <f>INT((D11134-1)/6)+1</f>
        <v>4</v>
      </c>
      <c r="H11134">
        <f>MOD(D11134-1,6)+1</f>
        <v>5</v>
      </c>
      <c r="I11134">
        <f>37-D11134</f>
        <v>14</v>
      </c>
      <c r="J11134">
        <f>ABS(D11134-D11135)</f>
        <v>9</v>
      </c>
      <c r="K11134">
        <f>AVERAGE(D11134:D11138)</f>
        <v>23</v>
      </c>
      <c r="L11134">
        <f>AVERAGE(D11134:D11153)</f>
        <v>23</v>
      </c>
      <c r="M11134">
        <f>K11134-L11134</f>
        <v>0</v>
      </c>
      <c r="N11134" t="str">
        <f>IF(K11134&gt;L11134,"HIGH ZONE BIAS",IF(K11134&lt;L11134,"LOW ZONE BIAS","EQUILIBRIUM"))</f>
        <v>EQUILIBRIUM</v>
      </c>
    </row>
    <row r="11135">
      <c r="A11135">
        <v>16436</v>
      </c>
      <c r="B11135" t="str">
        <v>2017-06-19</v>
      </c>
      <c r="C11135" t="str">
        <v>Afternoon</v>
      </c>
      <c r="D11135">
        <v>14</v>
      </c>
      <c r="E11135" t="str">
        <f>IF(MOD(D11135,2)=0,"EVEN","ODD")</f>
        <v>EVEN</v>
      </c>
      <c r="F11135" t="str">
        <f>IF(D11135&lt;=18,"LOW (1-18)","HIGH (19-36)")</f>
        <v>LOW (1-18)</v>
      </c>
      <c r="G11135">
        <f>INT((D11135-1)/6)+1</f>
        <v>3</v>
      </c>
      <c r="H11135">
        <f>MOD(D11135-1,6)+1</f>
        <v>2</v>
      </c>
      <c r="I11135">
        <f>37-D11135</f>
        <v>23</v>
      </c>
      <c r="J11135">
        <f>ABS(D11135-D11136)</f>
        <v>5</v>
      </c>
      <c r="K11135">
        <f>AVERAGE(D11135:D11139)</f>
        <v>14</v>
      </c>
      <c r="L11135">
        <f>AVERAGE(D11135:D11154)</f>
        <v>14</v>
      </c>
      <c r="M11135">
        <f>K11135-L11135</f>
        <v>0</v>
      </c>
      <c r="N11135" t="str">
        <f>IF(K11135&gt;L11135,"HIGH ZONE BIAS",IF(K11135&lt;L11135,"LOW ZONE BIAS","EQUILIBRIUM"))</f>
        <v>EQUILIBRIUM</v>
      </c>
    </row>
    <row r="11136">
      <c r="A11136">
        <v>16435</v>
      </c>
      <c r="B11136" t="str">
        <v>2017-06-19</v>
      </c>
      <c r="C11136" t="str">
        <v>Midday</v>
      </c>
      <c r="D11136">
        <v>9</v>
      </c>
      <c r="E11136" t="str">
        <f>IF(MOD(D11136,2)=0,"EVEN","ODD")</f>
        <v>ODD</v>
      </c>
      <c r="F11136" t="str">
        <f>IF(D11136&lt;=18,"LOW (1-18)","HIGH (19-36)")</f>
        <v>LOW (1-18)</v>
      </c>
      <c r="G11136">
        <f>INT((D11136-1)/6)+1</f>
        <v>2</v>
      </c>
      <c r="H11136">
        <f>MOD(D11136-1,6)+1</f>
        <v>3</v>
      </c>
      <c r="I11136">
        <f>37-D11136</f>
        <v>28</v>
      </c>
      <c r="J11136">
        <f>ABS(D11136-D11137)</f>
        <v>19</v>
      </c>
      <c r="K11136">
        <f>AVERAGE(D11136:D11140)</f>
        <v>9</v>
      </c>
      <c r="L11136">
        <f>AVERAGE(D11136:D11155)</f>
        <v>9</v>
      </c>
      <c r="M11136">
        <f>K11136-L11136</f>
        <v>0</v>
      </c>
      <c r="N11136" t="str">
        <f>IF(K11136&gt;L11136,"HIGH ZONE BIAS",IF(K11136&lt;L11136,"LOW ZONE BIAS","EQUILIBRIUM"))</f>
        <v>EQUILIBRIUM</v>
      </c>
    </row>
    <row r="11137">
      <c r="A11137">
        <v>16434</v>
      </c>
      <c r="B11137" t="str">
        <v>2017-06-19</v>
      </c>
      <c r="C11137" t="str">
        <v>Morning</v>
      </c>
      <c r="D11137">
        <v>28</v>
      </c>
      <c r="E11137" t="str">
        <f>IF(MOD(D11137,2)=0,"EVEN","ODD")</f>
        <v>EVEN</v>
      </c>
      <c r="F11137" t="str">
        <f>IF(D11137&lt;=18,"LOW (1-18)","HIGH (19-36)")</f>
        <v>HIGH (19-36)</v>
      </c>
      <c r="G11137">
        <f>INT((D11137-1)/6)+1</f>
        <v>5</v>
      </c>
      <c r="H11137">
        <f>MOD(D11137-1,6)+1</f>
        <v>4</v>
      </c>
      <c r="I11137">
        <f>37-D11137</f>
        <v>9</v>
      </c>
      <c r="J11137">
        <f>ABS(D11137-D11138)</f>
        <v>9</v>
      </c>
      <c r="K11137">
        <f>AVERAGE(D11137:D11141)</f>
        <v>28</v>
      </c>
      <c r="L11137">
        <f>AVERAGE(D11137:D11156)</f>
        <v>28</v>
      </c>
      <c r="M11137">
        <f>K11137-L11137</f>
        <v>0</v>
      </c>
      <c r="N11137" t="str">
        <f>IF(K11137&gt;L11137,"HIGH ZONE BIAS",IF(K11137&lt;L11137,"LOW ZONE BIAS","EQUILIBRIUM"))</f>
        <v>EQUILIBRIUM</v>
      </c>
    </row>
    <row r="11138">
      <c r="A11138">
        <v>16433</v>
      </c>
      <c r="B11138" t="str">
        <v>2017-06-17</v>
      </c>
      <c r="C11138" t="str">
        <v>Evening</v>
      </c>
      <c r="D11138">
        <v>19</v>
      </c>
      <c r="E11138" t="str">
        <f>IF(MOD(D11138,2)=0,"EVEN","ODD")</f>
        <v>ODD</v>
      </c>
      <c r="F11138" t="str">
        <f>IF(D11138&lt;=18,"LOW (1-18)","HIGH (19-36)")</f>
        <v>HIGH (19-36)</v>
      </c>
      <c r="G11138">
        <f>INT((D11138-1)/6)+1</f>
        <v>4</v>
      </c>
      <c r="H11138">
        <f>MOD(D11138-1,6)+1</f>
        <v>1</v>
      </c>
      <c r="I11138">
        <f>37-D11138</f>
        <v>18</v>
      </c>
      <c r="J11138">
        <f>ABS(D11138-D11139)</f>
        <v>14</v>
      </c>
      <c r="K11138">
        <f>AVERAGE(D11138:D11142)</f>
        <v>19</v>
      </c>
      <c r="L11138">
        <f>AVERAGE(D11138:D11157)</f>
        <v>19</v>
      </c>
      <c r="M11138">
        <f>K11138-L11138</f>
        <v>0</v>
      </c>
      <c r="N11138" t="str">
        <f>IF(K11138&gt;L11138,"HIGH ZONE BIAS",IF(K11138&lt;L11138,"LOW ZONE BIAS","EQUILIBRIUM"))</f>
        <v>EQUILIBRIUM</v>
      </c>
    </row>
    <row r="11139">
      <c r="A11139">
        <v>16432</v>
      </c>
      <c r="B11139" t="str">
        <v>2017-06-17</v>
      </c>
      <c r="C11139" t="str">
        <v>Afternoon</v>
      </c>
      <c r="D11139">
        <v>33</v>
      </c>
      <c r="E11139" t="str">
        <f>IF(MOD(D11139,2)=0,"EVEN","ODD")</f>
        <v>ODD</v>
      </c>
      <c r="F11139" t="str">
        <f>IF(D11139&lt;=18,"LOW (1-18)","HIGH (19-36)")</f>
        <v>HIGH (19-36)</v>
      </c>
      <c r="G11139">
        <f>INT((D11139-1)/6)+1</f>
        <v>6</v>
      </c>
      <c r="H11139">
        <f>MOD(D11139-1,6)+1</f>
        <v>3</v>
      </c>
      <c r="I11139">
        <f>37-D11139</f>
        <v>4</v>
      </c>
      <c r="J11139">
        <f>ABS(D11139-D11140)</f>
        <v>18</v>
      </c>
      <c r="K11139">
        <f>AVERAGE(D11139:D11143)</f>
        <v>33</v>
      </c>
      <c r="L11139">
        <f>AVERAGE(D11139:D11158)</f>
        <v>33</v>
      </c>
      <c r="M11139">
        <f>K11139-L11139</f>
        <v>0</v>
      </c>
      <c r="N11139" t="str">
        <f>IF(K11139&gt;L11139,"HIGH ZONE BIAS",IF(K11139&lt;L11139,"LOW ZONE BIAS","EQUILIBRIUM"))</f>
        <v>EQUILIBRIUM</v>
      </c>
    </row>
    <row r="11140">
      <c r="A11140">
        <v>16431</v>
      </c>
      <c r="B11140" t="str">
        <v>2017-06-17</v>
      </c>
      <c r="C11140" t="str">
        <v>Midday</v>
      </c>
      <c r="D11140">
        <v>15</v>
      </c>
      <c r="E11140" t="str">
        <f>IF(MOD(D11140,2)=0,"EVEN","ODD")</f>
        <v>ODD</v>
      </c>
      <c r="F11140" t="str">
        <f>IF(D11140&lt;=18,"LOW (1-18)","HIGH (19-36)")</f>
        <v>LOW (1-18)</v>
      </c>
      <c r="G11140">
        <f>INT((D11140-1)/6)+1</f>
        <v>3</v>
      </c>
      <c r="H11140">
        <f>MOD(D11140-1,6)+1</f>
        <v>3</v>
      </c>
      <c r="I11140">
        <f>37-D11140</f>
        <v>22</v>
      </c>
      <c r="J11140">
        <f>ABS(D11140-D11141)</f>
        <v>4</v>
      </c>
      <c r="K11140">
        <f>AVERAGE(D11140:D11144)</f>
        <v>15</v>
      </c>
      <c r="L11140">
        <f>AVERAGE(D11140:D11159)</f>
        <v>15</v>
      </c>
      <c r="M11140">
        <f>K11140-L11140</f>
        <v>0</v>
      </c>
      <c r="N11140" t="str">
        <f>IF(K11140&gt;L11140,"HIGH ZONE BIAS",IF(K11140&lt;L11140,"LOW ZONE BIAS","EQUILIBRIUM"))</f>
        <v>EQUILIBRIUM</v>
      </c>
    </row>
    <row r="11141">
      <c r="A11141">
        <v>16430</v>
      </c>
      <c r="B11141" t="str">
        <v>2017-06-17</v>
      </c>
      <c r="C11141" t="str">
        <v>Morning</v>
      </c>
      <c r="D11141">
        <v>11</v>
      </c>
      <c r="E11141" t="str">
        <f>IF(MOD(D11141,2)=0,"EVEN","ODD")</f>
        <v>ODD</v>
      </c>
      <c r="F11141" t="str">
        <f>IF(D11141&lt;=18,"LOW (1-18)","HIGH (19-36)")</f>
        <v>LOW (1-18)</v>
      </c>
      <c r="G11141">
        <f>INT((D11141-1)/6)+1</f>
        <v>2</v>
      </c>
      <c r="H11141">
        <f>MOD(D11141-1,6)+1</f>
        <v>5</v>
      </c>
      <c r="I11141">
        <f>37-D11141</f>
        <v>26</v>
      </c>
      <c r="J11141">
        <f>ABS(D11141-D11142)</f>
        <v>17</v>
      </c>
      <c r="K11141">
        <f>AVERAGE(D11141:D11145)</f>
        <v>11</v>
      </c>
      <c r="L11141">
        <f>AVERAGE(D11141:D11160)</f>
        <v>11</v>
      </c>
      <c r="M11141">
        <f>K11141-L11141</f>
        <v>0</v>
      </c>
      <c r="N11141" t="str">
        <f>IF(K11141&gt;L11141,"HIGH ZONE BIAS",IF(K11141&lt;L11141,"LOW ZONE BIAS","EQUILIBRIUM"))</f>
        <v>EQUILIBRIUM</v>
      </c>
    </row>
    <row r="11142">
      <c r="A11142">
        <v>16429</v>
      </c>
      <c r="B11142" t="str">
        <v>2017-06-16</v>
      </c>
      <c r="C11142" t="str">
        <v>Evening</v>
      </c>
      <c r="D11142">
        <v>28</v>
      </c>
      <c r="E11142" t="str">
        <f>IF(MOD(D11142,2)=0,"EVEN","ODD")</f>
        <v>EVEN</v>
      </c>
      <c r="F11142" t="str">
        <f>IF(D11142&lt;=18,"LOW (1-18)","HIGH (19-36)")</f>
        <v>HIGH (19-36)</v>
      </c>
      <c r="G11142">
        <f>INT((D11142-1)/6)+1</f>
        <v>5</v>
      </c>
      <c r="H11142">
        <f>MOD(D11142-1,6)+1</f>
        <v>4</v>
      </c>
      <c r="I11142">
        <f>37-D11142</f>
        <v>9</v>
      </c>
      <c r="J11142">
        <f>ABS(D11142-D11143)</f>
        <v>19</v>
      </c>
      <c r="K11142">
        <f>AVERAGE(D11142:D11146)</f>
        <v>28</v>
      </c>
      <c r="L11142">
        <f>AVERAGE(D11142:D11161)</f>
        <v>28</v>
      </c>
      <c r="M11142">
        <f>K11142-L11142</f>
        <v>0</v>
      </c>
      <c r="N11142" t="str">
        <f>IF(K11142&gt;L11142,"HIGH ZONE BIAS",IF(K11142&lt;L11142,"LOW ZONE BIAS","EQUILIBRIUM"))</f>
        <v>EQUILIBRIUM</v>
      </c>
    </row>
    <row r="11143">
      <c r="A11143">
        <v>16428</v>
      </c>
      <c r="B11143" t="str">
        <v>2017-06-16</v>
      </c>
      <c r="C11143" t="str">
        <v>Afternoon</v>
      </c>
      <c r="D11143">
        <v>9</v>
      </c>
      <c r="E11143" t="str">
        <f>IF(MOD(D11143,2)=0,"EVEN","ODD")</f>
        <v>ODD</v>
      </c>
      <c r="F11143" t="str">
        <f>IF(D11143&lt;=18,"LOW (1-18)","HIGH (19-36)")</f>
        <v>LOW (1-18)</v>
      </c>
      <c r="G11143">
        <f>INT((D11143-1)/6)+1</f>
        <v>2</v>
      </c>
      <c r="H11143">
        <f>MOD(D11143-1,6)+1</f>
        <v>3</v>
      </c>
      <c r="I11143">
        <f>37-D11143</f>
        <v>28</v>
      </c>
      <c r="J11143">
        <f>ABS(D11143-D11144)</f>
        <v>5</v>
      </c>
      <c r="K11143">
        <f>AVERAGE(D11143:D11147)</f>
        <v>9</v>
      </c>
      <c r="L11143">
        <f>AVERAGE(D11143:D11162)</f>
        <v>9</v>
      </c>
      <c r="M11143">
        <f>K11143-L11143</f>
        <v>0</v>
      </c>
      <c r="N11143" t="str">
        <f>IF(K11143&gt;L11143,"HIGH ZONE BIAS",IF(K11143&lt;L11143,"LOW ZONE BIAS","EQUILIBRIUM"))</f>
        <v>EQUILIBRIUM</v>
      </c>
    </row>
    <row r="11144">
      <c r="A11144">
        <v>16427</v>
      </c>
      <c r="B11144" t="str">
        <v>2017-06-16</v>
      </c>
      <c r="C11144" t="str">
        <v>Midday</v>
      </c>
      <c r="D11144">
        <v>14</v>
      </c>
      <c r="E11144" t="str">
        <f>IF(MOD(D11144,2)=0,"EVEN","ODD")</f>
        <v>EVEN</v>
      </c>
      <c r="F11144" t="str">
        <f>IF(D11144&lt;=18,"LOW (1-18)","HIGH (19-36)")</f>
        <v>LOW (1-18)</v>
      </c>
      <c r="G11144">
        <f>INT((D11144-1)/6)+1</f>
        <v>3</v>
      </c>
      <c r="H11144">
        <f>MOD(D11144-1,6)+1</f>
        <v>2</v>
      </c>
      <c r="I11144">
        <f>37-D11144</f>
        <v>23</v>
      </c>
      <c r="J11144">
        <f>ABS(D11144-D11145)</f>
        <v>9</v>
      </c>
      <c r="K11144">
        <f>AVERAGE(D11144:D11148)</f>
        <v>14</v>
      </c>
      <c r="L11144">
        <f>AVERAGE(D11144:D11163)</f>
        <v>14</v>
      </c>
      <c r="M11144">
        <f>K11144-L11144</f>
        <v>0</v>
      </c>
      <c r="N11144" t="str">
        <f>IF(K11144&gt;L11144,"HIGH ZONE BIAS",IF(K11144&lt;L11144,"LOW ZONE BIAS","EQUILIBRIUM"))</f>
        <v>EQUILIBRIUM</v>
      </c>
    </row>
    <row r="11145">
      <c r="A11145">
        <v>16426</v>
      </c>
      <c r="B11145" t="str">
        <v>2017-06-16</v>
      </c>
      <c r="C11145" t="str">
        <v>Morning</v>
      </c>
      <c r="D11145">
        <v>23</v>
      </c>
      <c r="E11145" t="str">
        <f>IF(MOD(D11145,2)=0,"EVEN","ODD")</f>
        <v>ODD</v>
      </c>
      <c r="F11145" t="str">
        <f>IF(D11145&lt;=18,"LOW (1-18)","HIGH (19-36)")</f>
        <v>HIGH (19-36)</v>
      </c>
      <c r="G11145">
        <f>INT((D11145-1)/6)+1</f>
        <v>4</v>
      </c>
      <c r="H11145">
        <f>MOD(D11145-1,6)+1</f>
        <v>5</v>
      </c>
      <c r="I11145">
        <f>37-D11145</f>
        <v>14</v>
      </c>
      <c r="J11145">
        <f>ABS(D11145-D11146)</f>
        <v>0</v>
      </c>
      <c r="K11145">
        <f>AVERAGE(D11145:D11149)</f>
        <v>23</v>
      </c>
      <c r="L11145">
        <f>AVERAGE(D11145:D11164)</f>
        <v>23</v>
      </c>
      <c r="M11145">
        <f>K11145-L11145</f>
        <v>0</v>
      </c>
      <c r="N11145" t="str">
        <f>IF(K11145&gt;L11145,"HIGH ZONE BIAS",IF(K11145&lt;L11145,"LOW ZONE BIAS","EQUILIBRIUM"))</f>
        <v>EQUILIBRIUM</v>
      </c>
    </row>
    <row r="11146">
      <c r="A11146">
        <v>16425</v>
      </c>
      <c r="B11146" t="str">
        <v>2017-06-14</v>
      </c>
      <c r="C11146" t="str">
        <v>Evening</v>
      </c>
      <c r="D11146">
        <v>23</v>
      </c>
      <c r="E11146" t="str">
        <f>IF(MOD(D11146,2)=0,"EVEN","ODD")</f>
        <v>ODD</v>
      </c>
      <c r="F11146" t="str">
        <f>IF(D11146&lt;=18,"LOW (1-18)","HIGH (19-36)")</f>
        <v>HIGH (19-36)</v>
      </c>
      <c r="G11146">
        <f>INT((D11146-1)/6)+1</f>
        <v>4</v>
      </c>
      <c r="H11146">
        <f>MOD(D11146-1,6)+1</f>
        <v>5</v>
      </c>
      <c r="I11146">
        <f>37-D11146</f>
        <v>14</v>
      </c>
      <c r="J11146">
        <f>ABS(D11146-D11147)</f>
        <v>7</v>
      </c>
      <c r="K11146">
        <f>AVERAGE(D11146:D11150)</f>
        <v>23</v>
      </c>
      <c r="L11146">
        <f>AVERAGE(D11146:D11165)</f>
        <v>23</v>
      </c>
      <c r="M11146">
        <f>K11146-L11146</f>
        <v>0</v>
      </c>
      <c r="N11146" t="str">
        <f>IF(K11146&gt;L11146,"HIGH ZONE BIAS",IF(K11146&lt;L11146,"LOW ZONE BIAS","EQUILIBRIUM"))</f>
        <v>EQUILIBRIUM</v>
      </c>
    </row>
    <row r="11147">
      <c r="A11147">
        <v>16424</v>
      </c>
      <c r="B11147" t="str">
        <v>2017-06-14</v>
      </c>
      <c r="C11147" t="str">
        <v>Afternoon</v>
      </c>
      <c r="D11147">
        <v>16</v>
      </c>
      <c r="E11147" t="str">
        <f>IF(MOD(D11147,2)=0,"EVEN","ODD")</f>
        <v>EVEN</v>
      </c>
      <c r="F11147" t="str">
        <f>IF(D11147&lt;=18,"LOW (1-18)","HIGH (19-36)")</f>
        <v>LOW (1-18)</v>
      </c>
      <c r="G11147">
        <f>INT((D11147-1)/6)+1</f>
        <v>3</v>
      </c>
      <c r="H11147">
        <f>MOD(D11147-1,6)+1</f>
        <v>4</v>
      </c>
      <c r="I11147">
        <f>37-D11147</f>
        <v>21</v>
      </c>
      <c r="J11147">
        <f>ABS(D11147-D11148)</f>
        <v>15</v>
      </c>
      <c r="K11147">
        <f>AVERAGE(D11147:D11151)</f>
        <v>16</v>
      </c>
      <c r="L11147">
        <f>AVERAGE(D11147:D11166)</f>
        <v>16</v>
      </c>
      <c r="M11147">
        <f>K11147-L11147</f>
        <v>0</v>
      </c>
      <c r="N11147" t="str">
        <f>IF(K11147&gt;L11147,"HIGH ZONE BIAS",IF(K11147&lt;L11147,"LOW ZONE BIAS","EQUILIBRIUM"))</f>
        <v>EQUILIBRIUM</v>
      </c>
    </row>
    <row r="11148">
      <c r="A11148">
        <v>16423</v>
      </c>
      <c r="B11148" t="str">
        <v>2017-06-14</v>
      </c>
      <c r="C11148" t="str">
        <v>Midday</v>
      </c>
      <c r="D11148">
        <v>31</v>
      </c>
      <c r="E11148" t="str">
        <f>IF(MOD(D11148,2)=0,"EVEN","ODD")</f>
        <v>ODD</v>
      </c>
      <c r="F11148" t="str">
        <f>IF(D11148&lt;=18,"LOW (1-18)","HIGH (19-36)")</f>
        <v>HIGH (19-36)</v>
      </c>
      <c r="G11148">
        <f>INT((D11148-1)/6)+1</f>
        <v>6</v>
      </c>
      <c r="H11148">
        <f>MOD(D11148-1,6)+1</f>
        <v>1</v>
      </c>
      <c r="I11148">
        <f>37-D11148</f>
        <v>6</v>
      </c>
      <c r="J11148">
        <f>ABS(D11148-D11149)</f>
        <v>5</v>
      </c>
      <c r="K11148">
        <f>AVERAGE(D11148:D11152)</f>
        <v>31</v>
      </c>
      <c r="L11148">
        <f>AVERAGE(D11148:D11167)</f>
        <v>31</v>
      </c>
      <c r="M11148">
        <f>K11148-L11148</f>
        <v>0</v>
      </c>
      <c r="N11148" t="str">
        <f>IF(K11148&gt;L11148,"HIGH ZONE BIAS",IF(K11148&lt;L11148,"LOW ZONE BIAS","EQUILIBRIUM"))</f>
        <v>EQUILIBRIUM</v>
      </c>
    </row>
    <row r="11149">
      <c r="A11149">
        <v>16422</v>
      </c>
      <c r="B11149" t="str">
        <v>2017-06-14</v>
      </c>
      <c r="C11149" t="str">
        <v>Morning</v>
      </c>
      <c r="D11149">
        <v>36</v>
      </c>
      <c r="E11149" t="str">
        <f>IF(MOD(D11149,2)=0,"EVEN","ODD")</f>
        <v>EVEN</v>
      </c>
      <c r="F11149" t="str">
        <f>IF(D11149&lt;=18,"LOW (1-18)","HIGH (19-36)")</f>
        <v>HIGH (19-36)</v>
      </c>
      <c r="G11149">
        <f>INT((D11149-1)/6)+1</f>
        <v>6</v>
      </c>
      <c r="H11149">
        <f>MOD(D11149-1,6)+1</f>
        <v>6</v>
      </c>
      <c r="I11149">
        <f>37-D11149</f>
        <v>1</v>
      </c>
      <c r="J11149">
        <f>ABS(D11149-D11150)</f>
        <v>11</v>
      </c>
      <c r="K11149">
        <f>AVERAGE(D11149:D11153)</f>
        <v>36</v>
      </c>
      <c r="L11149">
        <f>AVERAGE(D11149:D11168)</f>
        <v>36</v>
      </c>
      <c r="M11149">
        <f>K11149-L11149</f>
        <v>0</v>
      </c>
      <c r="N11149" t="str">
        <f>IF(K11149&gt;L11149,"HIGH ZONE BIAS",IF(K11149&lt;L11149,"LOW ZONE BIAS","EQUILIBRIUM"))</f>
        <v>EQUILIBRIUM</v>
      </c>
    </row>
    <row r="11150">
      <c r="A11150">
        <v>16421</v>
      </c>
      <c r="B11150" t="str">
        <v>2017-06-13</v>
      </c>
      <c r="C11150" t="str">
        <v>Evening</v>
      </c>
      <c r="D11150">
        <v>25</v>
      </c>
      <c r="E11150" t="str">
        <f>IF(MOD(D11150,2)=0,"EVEN","ODD")</f>
        <v>ODD</v>
      </c>
      <c r="F11150" t="str">
        <f>IF(D11150&lt;=18,"LOW (1-18)","HIGH (19-36)")</f>
        <v>HIGH (19-36)</v>
      </c>
      <c r="G11150">
        <f>INT((D11150-1)/6)+1</f>
        <v>5</v>
      </c>
      <c r="H11150">
        <f>MOD(D11150-1,6)+1</f>
        <v>1</v>
      </c>
      <c r="I11150">
        <f>37-D11150</f>
        <v>12</v>
      </c>
      <c r="J11150">
        <f>ABS(D11150-D11151)</f>
        <v>5</v>
      </c>
      <c r="K11150">
        <f>AVERAGE(D11150:D11154)</f>
        <v>25</v>
      </c>
      <c r="L11150">
        <f>AVERAGE(D11150:D11169)</f>
        <v>25</v>
      </c>
      <c r="M11150">
        <f>K11150-L11150</f>
        <v>0</v>
      </c>
      <c r="N11150" t="str">
        <f>IF(K11150&gt;L11150,"HIGH ZONE BIAS",IF(K11150&lt;L11150,"LOW ZONE BIAS","EQUILIBRIUM"))</f>
        <v>EQUILIBRIUM</v>
      </c>
    </row>
    <row r="11151">
      <c r="A11151">
        <v>16420</v>
      </c>
      <c r="B11151" t="str">
        <v>2017-06-13</v>
      </c>
      <c r="C11151" t="str">
        <v>Afternoon</v>
      </c>
      <c r="D11151">
        <v>20</v>
      </c>
      <c r="E11151" t="str">
        <f>IF(MOD(D11151,2)=0,"EVEN","ODD")</f>
        <v>EVEN</v>
      </c>
      <c r="F11151" t="str">
        <f>IF(D11151&lt;=18,"LOW (1-18)","HIGH (19-36)")</f>
        <v>HIGH (19-36)</v>
      </c>
      <c r="G11151">
        <f>INT((D11151-1)/6)+1</f>
        <v>4</v>
      </c>
      <c r="H11151">
        <f>MOD(D11151-1,6)+1</f>
        <v>2</v>
      </c>
      <c r="I11151">
        <f>37-D11151</f>
        <v>17</v>
      </c>
      <c r="J11151">
        <f>ABS(D11151-D11152)</f>
        <v>4</v>
      </c>
      <c r="K11151">
        <f>AVERAGE(D11151:D11155)</f>
        <v>20</v>
      </c>
      <c r="L11151">
        <f>AVERAGE(D11151:D11170)</f>
        <v>20</v>
      </c>
      <c r="M11151">
        <f>K11151-L11151</f>
        <v>0</v>
      </c>
      <c r="N11151" t="str">
        <f>IF(K11151&gt;L11151,"HIGH ZONE BIAS",IF(K11151&lt;L11151,"LOW ZONE BIAS","EQUILIBRIUM"))</f>
        <v>EQUILIBRIUM</v>
      </c>
    </row>
    <row r="11152">
      <c r="A11152">
        <v>16419</v>
      </c>
      <c r="B11152" t="str">
        <v>2017-06-13</v>
      </c>
      <c r="C11152" t="str">
        <v>Midday</v>
      </c>
      <c r="D11152">
        <v>24</v>
      </c>
      <c r="E11152" t="str">
        <f>IF(MOD(D11152,2)=0,"EVEN","ODD")</f>
        <v>EVEN</v>
      </c>
      <c r="F11152" t="str">
        <f>IF(D11152&lt;=18,"LOW (1-18)","HIGH (19-36)")</f>
        <v>HIGH (19-36)</v>
      </c>
      <c r="G11152">
        <f>INT((D11152-1)/6)+1</f>
        <v>4</v>
      </c>
      <c r="H11152">
        <f>MOD(D11152-1,6)+1</f>
        <v>6</v>
      </c>
      <c r="I11152">
        <f>37-D11152</f>
        <v>13</v>
      </c>
      <c r="J11152">
        <f>ABS(D11152-D11153)</f>
        <v>5</v>
      </c>
      <c r="K11152">
        <f>AVERAGE(D11152:D11156)</f>
        <v>24</v>
      </c>
      <c r="L11152">
        <f>AVERAGE(D11152:D11171)</f>
        <v>24</v>
      </c>
      <c r="M11152">
        <f>K11152-L11152</f>
        <v>0</v>
      </c>
      <c r="N11152" t="str">
        <f>IF(K11152&gt;L11152,"HIGH ZONE BIAS",IF(K11152&lt;L11152,"LOW ZONE BIAS","EQUILIBRIUM"))</f>
        <v>EQUILIBRIUM</v>
      </c>
    </row>
    <row r="11153">
      <c r="A11153">
        <v>16418</v>
      </c>
      <c r="B11153" t="str">
        <v>2017-06-13</v>
      </c>
      <c r="C11153" t="str">
        <v>Morning</v>
      </c>
      <c r="D11153">
        <v>19</v>
      </c>
      <c r="E11153" t="str">
        <f>IF(MOD(D11153,2)=0,"EVEN","ODD")</f>
        <v>ODD</v>
      </c>
      <c r="F11153" t="str">
        <f>IF(D11153&lt;=18,"LOW (1-18)","HIGH (19-36)")</f>
        <v>HIGH (19-36)</v>
      </c>
      <c r="G11153">
        <f>INT((D11153-1)/6)+1</f>
        <v>4</v>
      </c>
      <c r="H11153">
        <f>MOD(D11153-1,6)+1</f>
        <v>1</v>
      </c>
      <c r="I11153">
        <f>37-D11153</f>
        <v>18</v>
      </c>
      <c r="J11153">
        <f>ABS(D11153-D11154)</f>
        <v>14</v>
      </c>
      <c r="K11153">
        <f>AVERAGE(D11153:D11157)</f>
        <v>19</v>
      </c>
      <c r="L11153">
        <f>AVERAGE(D11153:D11172)</f>
        <v>19</v>
      </c>
      <c r="M11153">
        <f>K11153-L11153</f>
        <v>0</v>
      </c>
      <c r="N11153" t="str">
        <f>IF(K11153&gt;L11153,"HIGH ZONE BIAS",IF(K11153&lt;L11153,"LOW ZONE BIAS","EQUILIBRIUM"))</f>
        <v>EQUILIBRIUM</v>
      </c>
    </row>
    <row r="11154">
      <c r="A11154">
        <v>16417</v>
      </c>
      <c r="B11154" t="str">
        <v>2017-06-12</v>
      </c>
      <c r="C11154" t="str">
        <v>Evening</v>
      </c>
      <c r="D11154">
        <v>5</v>
      </c>
      <c r="E11154" t="str">
        <f>IF(MOD(D11154,2)=0,"EVEN","ODD")</f>
        <v>ODD</v>
      </c>
      <c r="F11154" t="str">
        <f>IF(D11154&lt;=18,"LOW (1-18)","HIGH (19-36)")</f>
        <v>LOW (1-18)</v>
      </c>
      <c r="G11154">
        <f>INT((D11154-1)/6)+1</f>
        <v>1</v>
      </c>
      <c r="H11154">
        <f>MOD(D11154-1,6)+1</f>
        <v>5</v>
      </c>
      <c r="I11154">
        <f>37-D11154</f>
        <v>32</v>
      </c>
      <c r="J11154">
        <f>ABS(D11154-D11155)</f>
        <v>2</v>
      </c>
      <c r="K11154">
        <f>AVERAGE(D11154:D11158)</f>
        <v>5</v>
      </c>
      <c r="L11154">
        <f>AVERAGE(D11154:D11173)</f>
        <v>5</v>
      </c>
      <c r="M11154">
        <f>K11154-L11154</f>
        <v>0</v>
      </c>
      <c r="N11154" t="str">
        <f>IF(K11154&gt;L11154,"HIGH ZONE BIAS",IF(K11154&lt;L11154,"LOW ZONE BIAS","EQUILIBRIUM"))</f>
        <v>EQUILIBRIUM</v>
      </c>
    </row>
    <row r="11155">
      <c r="A11155">
        <v>16416</v>
      </c>
      <c r="B11155" t="str">
        <v>2017-06-12</v>
      </c>
      <c r="C11155" t="str">
        <v>Afternoon</v>
      </c>
      <c r="D11155">
        <v>3</v>
      </c>
      <c r="E11155" t="str">
        <f>IF(MOD(D11155,2)=0,"EVEN","ODD")</f>
        <v>ODD</v>
      </c>
      <c r="F11155" t="str">
        <f>IF(D11155&lt;=18,"LOW (1-18)","HIGH (19-36)")</f>
        <v>LOW (1-18)</v>
      </c>
      <c r="G11155">
        <f>INT((D11155-1)/6)+1</f>
        <v>1</v>
      </c>
      <c r="H11155">
        <f>MOD(D11155-1,6)+1</f>
        <v>3</v>
      </c>
      <c r="I11155">
        <f>37-D11155</f>
        <v>34</v>
      </c>
      <c r="J11155">
        <f>ABS(D11155-D11156)</f>
        <v>33</v>
      </c>
      <c r="K11155">
        <f>AVERAGE(D11155:D11159)</f>
        <v>3</v>
      </c>
      <c r="L11155">
        <f>AVERAGE(D11155:D11174)</f>
        <v>3</v>
      </c>
      <c r="M11155">
        <f>K11155-L11155</f>
        <v>0</v>
      </c>
      <c r="N11155" t="str">
        <f>IF(K11155&gt;L11155,"HIGH ZONE BIAS",IF(K11155&lt;L11155,"LOW ZONE BIAS","EQUILIBRIUM"))</f>
        <v>EQUILIBRIUM</v>
      </c>
    </row>
    <row r="11156">
      <c r="A11156">
        <v>16415</v>
      </c>
      <c r="B11156" t="str">
        <v>2017-06-12</v>
      </c>
      <c r="C11156" t="str">
        <v>Midday</v>
      </c>
      <c r="D11156">
        <v>36</v>
      </c>
      <c r="E11156" t="str">
        <f>IF(MOD(D11156,2)=0,"EVEN","ODD")</f>
        <v>EVEN</v>
      </c>
      <c r="F11156" t="str">
        <f>IF(D11156&lt;=18,"LOW (1-18)","HIGH (19-36)")</f>
        <v>HIGH (19-36)</v>
      </c>
      <c r="G11156">
        <f>INT((D11156-1)/6)+1</f>
        <v>6</v>
      </c>
      <c r="H11156">
        <f>MOD(D11156-1,6)+1</f>
        <v>6</v>
      </c>
      <c r="I11156">
        <f>37-D11156</f>
        <v>1</v>
      </c>
      <c r="J11156">
        <f>ABS(D11156-D11157)</f>
        <v>5</v>
      </c>
      <c r="K11156">
        <f>AVERAGE(D11156:D11160)</f>
        <v>36</v>
      </c>
      <c r="L11156">
        <f>AVERAGE(D11156:D11175)</f>
        <v>36</v>
      </c>
      <c r="M11156">
        <f>K11156-L11156</f>
        <v>0</v>
      </c>
      <c r="N11156" t="str">
        <f>IF(K11156&gt;L11156,"HIGH ZONE BIAS",IF(K11156&lt;L11156,"LOW ZONE BIAS","EQUILIBRIUM"))</f>
        <v>EQUILIBRIUM</v>
      </c>
    </row>
    <row r="11157">
      <c r="A11157">
        <v>16414</v>
      </c>
      <c r="B11157" t="str">
        <v>2017-06-12</v>
      </c>
      <c r="C11157" t="str">
        <v>Morning</v>
      </c>
      <c r="D11157">
        <v>31</v>
      </c>
      <c r="E11157" t="str">
        <f>IF(MOD(D11157,2)=0,"EVEN","ODD")</f>
        <v>ODD</v>
      </c>
      <c r="F11157" t="str">
        <f>IF(D11157&lt;=18,"LOW (1-18)","HIGH (19-36)")</f>
        <v>HIGH (19-36)</v>
      </c>
      <c r="G11157">
        <f>INT((D11157-1)/6)+1</f>
        <v>6</v>
      </c>
      <c r="H11157">
        <f>MOD(D11157-1,6)+1</f>
        <v>1</v>
      </c>
      <c r="I11157">
        <f>37-D11157</f>
        <v>6</v>
      </c>
      <c r="J11157">
        <f>ABS(D11157-D11158)</f>
        <v>12</v>
      </c>
      <c r="K11157">
        <f>AVERAGE(D11157:D11161)</f>
        <v>31</v>
      </c>
      <c r="L11157">
        <f>AVERAGE(D11157:D11176)</f>
        <v>31</v>
      </c>
      <c r="M11157">
        <f>K11157-L11157</f>
        <v>0</v>
      </c>
      <c r="N11157" t="str">
        <f>IF(K11157&gt;L11157,"HIGH ZONE BIAS",IF(K11157&lt;L11157,"LOW ZONE BIAS","EQUILIBRIUM"))</f>
        <v>EQUILIBRIUM</v>
      </c>
    </row>
    <row r="11158">
      <c r="A11158">
        <v>16413</v>
      </c>
      <c r="B11158" t="str">
        <v>2017-06-10</v>
      </c>
      <c r="C11158" t="str">
        <v>Evening</v>
      </c>
      <c r="D11158">
        <v>19</v>
      </c>
      <c r="E11158" t="str">
        <f>IF(MOD(D11158,2)=0,"EVEN","ODD")</f>
        <v>ODD</v>
      </c>
      <c r="F11158" t="str">
        <f>IF(D11158&lt;=18,"LOW (1-18)","HIGH (19-36)")</f>
        <v>HIGH (19-36)</v>
      </c>
      <c r="G11158">
        <f>INT((D11158-1)/6)+1</f>
        <v>4</v>
      </c>
      <c r="H11158">
        <f>MOD(D11158-1,6)+1</f>
        <v>1</v>
      </c>
      <c r="I11158">
        <f>37-D11158</f>
        <v>18</v>
      </c>
      <c r="J11158">
        <f>ABS(D11158-D11159)</f>
        <v>2</v>
      </c>
      <c r="K11158">
        <f>AVERAGE(D11158:D11162)</f>
        <v>19</v>
      </c>
      <c r="L11158">
        <f>AVERAGE(D11158:D11177)</f>
        <v>19</v>
      </c>
      <c r="M11158">
        <f>K11158-L11158</f>
        <v>0</v>
      </c>
      <c r="N11158" t="str">
        <f>IF(K11158&gt;L11158,"HIGH ZONE BIAS",IF(K11158&lt;L11158,"LOW ZONE BIAS","EQUILIBRIUM"))</f>
        <v>EQUILIBRIUM</v>
      </c>
    </row>
    <row r="11159">
      <c r="A11159">
        <v>16412</v>
      </c>
      <c r="B11159" t="str">
        <v>2017-06-10</v>
      </c>
      <c r="C11159" t="str">
        <v>Afternoon</v>
      </c>
      <c r="D11159">
        <v>21</v>
      </c>
      <c r="E11159" t="str">
        <f>IF(MOD(D11159,2)=0,"EVEN","ODD")</f>
        <v>ODD</v>
      </c>
      <c r="F11159" t="str">
        <f>IF(D11159&lt;=18,"LOW (1-18)","HIGH (19-36)")</f>
        <v>HIGH (19-36)</v>
      </c>
      <c r="G11159">
        <f>INT((D11159-1)/6)+1</f>
        <v>4</v>
      </c>
      <c r="H11159">
        <f>MOD(D11159-1,6)+1</f>
        <v>3</v>
      </c>
      <c r="I11159">
        <f>37-D11159</f>
        <v>16</v>
      </c>
      <c r="J11159">
        <f>ABS(D11159-D11160)</f>
        <v>11</v>
      </c>
      <c r="K11159">
        <f>AVERAGE(D11159:D11163)</f>
        <v>21</v>
      </c>
      <c r="L11159">
        <f>AVERAGE(D11159:D11178)</f>
        <v>21</v>
      </c>
      <c r="M11159">
        <f>K11159-L11159</f>
        <v>0</v>
      </c>
      <c r="N11159" t="str">
        <f>IF(K11159&gt;L11159,"HIGH ZONE BIAS",IF(K11159&lt;L11159,"LOW ZONE BIAS","EQUILIBRIUM"))</f>
        <v>EQUILIBRIUM</v>
      </c>
    </row>
    <row r="11160">
      <c r="A11160">
        <v>16411</v>
      </c>
      <c r="B11160" t="str">
        <v>2017-06-10</v>
      </c>
      <c r="C11160" t="str">
        <v>Midday</v>
      </c>
      <c r="D11160">
        <v>32</v>
      </c>
      <c r="E11160" t="str">
        <f>IF(MOD(D11160,2)=0,"EVEN","ODD")</f>
        <v>EVEN</v>
      </c>
      <c r="F11160" t="str">
        <f>IF(D11160&lt;=18,"LOW (1-18)","HIGH (19-36)")</f>
        <v>HIGH (19-36)</v>
      </c>
      <c r="G11160">
        <f>INT((D11160-1)/6)+1</f>
        <v>6</v>
      </c>
      <c r="H11160">
        <f>MOD(D11160-1,6)+1</f>
        <v>2</v>
      </c>
      <c r="I11160">
        <f>37-D11160</f>
        <v>5</v>
      </c>
      <c r="J11160">
        <f>ABS(D11160-D11161)</f>
        <v>9</v>
      </c>
      <c r="K11160">
        <f>AVERAGE(D11160:D11164)</f>
        <v>32</v>
      </c>
      <c r="L11160">
        <f>AVERAGE(D11160:D11179)</f>
        <v>32</v>
      </c>
      <c r="M11160">
        <f>K11160-L11160</f>
        <v>0</v>
      </c>
      <c r="N11160" t="str">
        <f>IF(K11160&gt;L11160,"HIGH ZONE BIAS",IF(K11160&lt;L11160,"LOW ZONE BIAS","EQUILIBRIUM"))</f>
        <v>EQUILIBRIUM</v>
      </c>
    </row>
    <row r="11161">
      <c r="A11161">
        <v>16410</v>
      </c>
      <c r="B11161" t="str">
        <v>2017-06-10</v>
      </c>
      <c r="C11161" t="str">
        <v>Morning</v>
      </c>
      <c r="D11161">
        <v>23</v>
      </c>
      <c r="E11161" t="str">
        <f>IF(MOD(D11161,2)=0,"EVEN","ODD")</f>
        <v>ODD</v>
      </c>
      <c r="F11161" t="str">
        <f>IF(D11161&lt;=18,"LOW (1-18)","HIGH (19-36)")</f>
        <v>HIGH (19-36)</v>
      </c>
      <c r="G11161">
        <f>INT((D11161-1)/6)+1</f>
        <v>4</v>
      </c>
      <c r="H11161">
        <f>MOD(D11161-1,6)+1</f>
        <v>5</v>
      </c>
      <c r="I11161">
        <f>37-D11161</f>
        <v>14</v>
      </c>
      <c r="J11161">
        <f>ABS(D11161-D11162)</f>
        <v>2</v>
      </c>
      <c r="K11161">
        <f>AVERAGE(D11161:D11165)</f>
        <v>23</v>
      </c>
      <c r="L11161">
        <f>AVERAGE(D11161:D11180)</f>
        <v>23</v>
      </c>
      <c r="M11161">
        <f>K11161-L11161</f>
        <v>0</v>
      </c>
      <c r="N11161" t="str">
        <f>IF(K11161&gt;L11161,"HIGH ZONE BIAS",IF(K11161&lt;L11161,"LOW ZONE BIAS","EQUILIBRIUM"))</f>
        <v>EQUILIBRIUM</v>
      </c>
    </row>
    <row r="11162">
      <c r="A11162">
        <v>16409</v>
      </c>
      <c r="B11162" t="str">
        <v>2017-06-09</v>
      </c>
      <c r="C11162" t="str">
        <v>Evening</v>
      </c>
      <c r="D11162">
        <v>21</v>
      </c>
      <c r="E11162" t="str">
        <f>IF(MOD(D11162,2)=0,"EVEN","ODD")</f>
        <v>ODD</v>
      </c>
      <c r="F11162" t="str">
        <f>IF(D11162&lt;=18,"LOW (1-18)","HIGH (19-36)")</f>
        <v>HIGH (19-36)</v>
      </c>
      <c r="G11162">
        <f>INT((D11162-1)/6)+1</f>
        <v>4</v>
      </c>
      <c r="H11162">
        <f>MOD(D11162-1,6)+1</f>
        <v>3</v>
      </c>
      <c r="I11162">
        <f>37-D11162</f>
        <v>16</v>
      </c>
      <c r="J11162">
        <f>ABS(D11162-D11163)</f>
        <v>0</v>
      </c>
      <c r="K11162">
        <f>AVERAGE(D11162:D11166)</f>
        <v>21</v>
      </c>
      <c r="L11162">
        <f>AVERAGE(D11162:D11181)</f>
        <v>21</v>
      </c>
      <c r="M11162">
        <f>K11162-L11162</f>
        <v>0</v>
      </c>
      <c r="N11162" t="str">
        <f>IF(K11162&gt;L11162,"HIGH ZONE BIAS",IF(K11162&lt;L11162,"LOW ZONE BIAS","EQUILIBRIUM"))</f>
        <v>EQUILIBRIUM</v>
      </c>
    </row>
    <row r="11163">
      <c r="A11163">
        <v>16408</v>
      </c>
      <c r="B11163" t="str">
        <v>2017-06-09</v>
      </c>
      <c r="C11163" t="str">
        <v>Afternoon</v>
      </c>
      <c r="D11163">
        <v>21</v>
      </c>
      <c r="E11163" t="str">
        <f>IF(MOD(D11163,2)=0,"EVEN","ODD")</f>
        <v>ODD</v>
      </c>
      <c r="F11163" t="str">
        <f>IF(D11163&lt;=18,"LOW (1-18)","HIGH (19-36)")</f>
        <v>HIGH (19-36)</v>
      </c>
      <c r="G11163">
        <f>INT((D11163-1)/6)+1</f>
        <v>4</v>
      </c>
      <c r="H11163">
        <f>MOD(D11163-1,6)+1</f>
        <v>3</v>
      </c>
      <c r="I11163">
        <f>37-D11163</f>
        <v>16</v>
      </c>
      <c r="J11163">
        <f>ABS(D11163-D11164)</f>
        <v>2</v>
      </c>
      <c r="K11163">
        <f>AVERAGE(D11163:D11167)</f>
        <v>21</v>
      </c>
      <c r="L11163">
        <f>AVERAGE(D11163:D11182)</f>
        <v>21</v>
      </c>
      <c r="M11163">
        <f>K11163-L11163</f>
        <v>0</v>
      </c>
      <c r="N11163" t="str">
        <f>IF(K11163&gt;L11163,"HIGH ZONE BIAS",IF(K11163&lt;L11163,"LOW ZONE BIAS","EQUILIBRIUM"))</f>
        <v>EQUILIBRIUM</v>
      </c>
    </row>
    <row r="11164">
      <c r="A11164">
        <v>16407</v>
      </c>
      <c r="B11164" t="str">
        <v>2017-06-09</v>
      </c>
      <c r="C11164" t="str">
        <v>Midday</v>
      </c>
      <c r="D11164">
        <v>23</v>
      </c>
      <c r="E11164" t="str">
        <f>IF(MOD(D11164,2)=0,"EVEN","ODD")</f>
        <v>ODD</v>
      </c>
      <c r="F11164" t="str">
        <f>IF(D11164&lt;=18,"LOW (1-18)","HIGH (19-36)")</f>
        <v>HIGH (19-36)</v>
      </c>
      <c r="G11164">
        <f>INT((D11164-1)/6)+1</f>
        <v>4</v>
      </c>
      <c r="H11164">
        <f>MOD(D11164-1,6)+1</f>
        <v>5</v>
      </c>
      <c r="I11164">
        <f>37-D11164</f>
        <v>14</v>
      </c>
      <c r="J11164">
        <f>ABS(D11164-D11165)</f>
        <v>11</v>
      </c>
      <c r="K11164">
        <f>AVERAGE(D11164:D11168)</f>
        <v>23</v>
      </c>
      <c r="L11164">
        <f>AVERAGE(D11164:D11183)</f>
        <v>23</v>
      </c>
      <c r="M11164">
        <f>K11164-L11164</f>
        <v>0</v>
      </c>
      <c r="N11164" t="str">
        <f>IF(K11164&gt;L11164,"HIGH ZONE BIAS",IF(K11164&lt;L11164,"LOW ZONE BIAS","EQUILIBRIUM"))</f>
        <v>EQUILIBRIUM</v>
      </c>
    </row>
    <row r="11165">
      <c r="A11165">
        <v>16406</v>
      </c>
      <c r="B11165" t="str">
        <v>2017-06-09</v>
      </c>
      <c r="C11165" t="str">
        <v>Morning</v>
      </c>
      <c r="D11165">
        <v>34</v>
      </c>
      <c r="E11165" t="str">
        <f>IF(MOD(D11165,2)=0,"EVEN","ODD")</f>
        <v>EVEN</v>
      </c>
      <c r="F11165" t="str">
        <f>IF(D11165&lt;=18,"LOW (1-18)","HIGH (19-36)")</f>
        <v>HIGH (19-36)</v>
      </c>
      <c r="G11165">
        <f>INT((D11165-1)/6)+1</f>
        <v>6</v>
      </c>
      <c r="H11165">
        <f>MOD(D11165-1,6)+1</f>
        <v>4</v>
      </c>
      <c r="I11165">
        <f>37-D11165</f>
        <v>3</v>
      </c>
      <c r="J11165">
        <f>ABS(D11165-D11166)</f>
        <v>2</v>
      </c>
      <c r="K11165">
        <f>AVERAGE(D11165:D11169)</f>
        <v>34</v>
      </c>
      <c r="L11165">
        <f>AVERAGE(D11165:D11184)</f>
        <v>34</v>
      </c>
      <c r="M11165">
        <f>K11165-L11165</f>
        <v>0</v>
      </c>
      <c r="N11165" t="str">
        <f>IF(K11165&gt;L11165,"HIGH ZONE BIAS",IF(K11165&lt;L11165,"LOW ZONE BIAS","EQUILIBRIUM"))</f>
        <v>EQUILIBRIUM</v>
      </c>
    </row>
    <row r="11166">
      <c r="A11166">
        <v>16405</v>
      </c>
      <c r="B11166" t="str">
        <v>2017-06-08</v>
      </c>
      <c r="C11166" t="str">
        <v>Evening</v>
      </c>
      <c r="D11166">
        <v>32</v>
      </c>
      <c r="E11166" t="str">
        <f>IF(MOD(D11166,2)=0,"EVEN","ODD")</f>
        <v>EVEN</v>
      </c>
      <c r="F11166" t="str">
        <f>IF(D11166&lt;=18,"LOW (1-18)","HIGH (19-36)")</f>
        <v>HIGH (19-36)</v>
      </c>
      <c r="G11166">
        <f>INT((D11166-1)/6)+1</f>
        <v>6</v>
      </c>
      <c r="H11166">
        <f>MOD(D11166-1,6)+1</f>
        <v>2</v>
      </c>
      <c r="I11166">
        <f>37-D11166</f>
        <v>5</v>
      </c>
      <c r="J11166">
        <f>ABS(D11166-D11167)</f>
        <v>15</v>
      </c>
      <c r="K11166">
        <f>AVERAGE(D11166:D11170)</f>
        <v>32</v>
      </c>
      <c r="L11166">
        <f>AVERAGE(D11166:D11185)</f>
        <v>32</v>
      </c>
      <c r="M11166">
        <f>K11166-L11166</f>
        <v>0</v>
      </c>
      <c r="N11166" t="str">
        <f>IF(K11166&gt;L11166,"HIGH ZONE BIAS",IF(K11166&lt;L11166,"LOW ZONE BIAS","EQUILIBRIUM"))</f>
        <v>EQUILIBRIUM</v>
      </c>
    </row>
    <row r="11167">
      <c r="A11167">
        <v>16404</v>
      </c>
      <c r="B11167" t="str">
        <v>2017-06-08</v>
      </c>
      <c r="C11167" t="str">
        <v>Afternoon</v>
      </c>
      <c r="D11167">
        <v>17</v>
      </c>
      <c r="E11167" t="str">
        <f>IF(MOD(D11167,2)=0,"EVEN","ODD")</f>
        <v>ODD</v>
      </c>
      <c r="F11167" t="str">
        <f>IF(D11167&lt;=18,"LOW (1-18)","HIGH (19-36)")</f>
        <v>LOW (1-18)</v>
      </c>
      <c r="G11167">
        <f>INT((D11167-1)/6)+1</f>
        <v>3</v>
      </c>
      <c r="H11167">
        <f>MOD(D11167-1,6)+1</f>
        <v>5</v>
      </c>
      <c r="I11167">
        <f>37-D11167</f>
        <v>20</v>
      </c>
      <c r="J11167">
        <f>ABS(D11167-D11168)</f>
        <v>12</v>
      </c>
      <c r="K11167">
        <f>AVERAGE(D11167:D11171)</f>
        <v>17</v>
      </c>
      <c r="L11167">
        <f>AVERAGE(D11167:D11186)</f>
        <v>17</v>
      </c>
      <c r="M11167">
        <f>K11167-L11167</f>
        <v>0</v>
      </c>
      <c r="N11167" t="str">
        <f>IF(K11167&gt;L11167,"HIGH ZONE BIAS",IF(K11167&lt;L11167,"LOW ZONE BIAS","EQUILIBRIUM"))</f>
        <v>EQUILIBRIUM</v>
      </c>
    </row>
    <row r="11168">
      <c r="A11168">
        <v>16403</v>
      </c>
      <c r="B11168" t="str">
        <v>2017-06-08</v>
      </c>
      <c r="C11168" t="str">
        <v>Midday</v>
      </c>
      <c r="D11168">
        <v>29</v>
      </c>
      <c r="E11168" t="str">
        <f>IF(MOD(D11168,2)=0,"EVEN","ODD")</f>
        <v>ODD</v>
      </c>
      <c r="F11168" t="str">
        <f>IF(D11168&lt;=18,"LOW (1-18)","HIGH (19-36)")</f>
        <v>HIGH (19-36)</v>
      </c>
      <c r="G11168">
        <f>INT((D11168-1)/6)+1</f>
        <v>5</v>
      </c>
      <c r="H11168">
        <f>MOD(D11168-1,6)+1</f>
        <v>5</v>
      </c>
      <c r="I11168">
        <f>37-D11168</f>
        <v>8</v>
      </c>
      <c r="J11168">
        <f>ABS(D11168-D11169)</f>
        <v>4</v>
      </c>
      <c r="K11168">
        <f>AVERAGE(D11168:D11172)</f>
        <v>29</v>
      </c>
      <c r="L11168">
        <f>AVERAGE(D11168:D11187)</f>
        <v>29</v>
      </c>
      <c r="M11168">
        <f>K11168-L11168</f>
        <v>0</v>
      </c>
      <c r="N11168" t="str">
        <f>IF(K11168&gt;L11168,"HIGH ZONE BIAS",IF(K11168&lt;L11168,"LOW ZONE BIAS","EQUILIBRIUM"))</f>
        <v>EQUILIBRIUM</v>
      </c>
    </row>
    <row r="11169">
      <c r="A11169">
        <v>16402</v>
      </c>
      <c r="B11169" t="str">
        <v>2017-06-08</v>
      </c>
      <c r="C11169" t="str">
        <v>Morning</v>
      </c>
      <c r="D11169">
        <v>25</v>
      </c>
      <c r="E11169" t="str">
        <f>IF(MOD(D11169,2)=0,"EVEN","ODD")</f>
        <v>ODD</v>
      </c>
      <c r="F11169" t="str">
        <f>IF(D11169&lt;=18,"LOW (1-18)","HIGH (19-36)")</f>
        <v>HIGH (19-36)</v>
      </c>
      <c r="G11169">
        <f>INT((D11169-1)/6)+1</f>
        <v>5</v>
      </c>
      <c r="H11169">
        <f>MOD(D11169-1,6)+1</f>
        <v>1</v>
      </c>
      <c r="I11169">
        <f>37-D11169</f>
        <v>12</v>
      </c>
      <c r="J11169">
        <f>ABS(D11169-D11170)</f>
        <v>16</v>
      </c>
      <c r="K11169">
        <f>AVERAGE(D11169:D11173)</f>
        <v>25</v>
      </c>
      <c r="L11169">
        <f>AVERAGE(D11169:D11188)</f>
        <v>25</v>
      </c>
      <c r="M11169">
        <f>K11169-L11169</f>
        <v>0</v>
      </c>
      <c r="N11169" t="str">
        <f>IF(K11169&gt;L11169,"HIGH ZONE BIAS",IF(K11169&lt;L11169,"LOW ZONE BIAS","EQUILIBRIUM"))</f>
        <v>EQUILIBRIUM</v>
      </c>
    </row>
    <row r="11170">
      <c r="A11170">
        <v>16401</v>
      </c>
      <c r="B11170" t="str">
        <v>2017-06-07</v>
      </c>
      <c r="C11170" t="str">
        <v>Evening</v>
      </c>
      <c r="D11170">
        <v>9</v>
      </c>
      <c r="E11170" t="str">
        <f>IF(MOD(D11170,2)=0,"EVEN","ODD")</f>
        <v>ODD</v>
      </c>
      <c r="F11170" t="str">
        <f>IF(D11170&lt;=18,"LOW (1-18)","HIGH (19-36)")</f>
        <v>LOW (1-18)</v>
      </c>
      <c r="G11170">
        <f>INT((D11170-1)/6)+1</f>
        <v>2</v>
      </c>
      <c r="H11170">
        <f>MOD(D11170-1,6)+1</f>
        <v>3</v>
      </c>
      <c r="I11170">
        <f>37-D11170</f>
        <v>28</v>
      </c>
      <c r="J11170">
        <f>ABS(D11170-D11171)</f>
        <v>8</v>
      </c>
      <c r="K11170">
        <f>AVERAGE(D11170:D11174)</f>
        <v>9</v>
      </c>
      <c r="L11170">
        <f>AVERAGE(D11170:D11189)</f>
        <v>9</v>
      </c>
      <c r="M11170">
        <f>K11170-L11170</f>
        <v>0</v>
      </c>
      <c r="N11170" t="str">
        <f>IF(K11170&gt;L11170,"HIGH ZONE BIAS",IF(K11170&lt;L11170,"LOW ZONE BIAS","EQUILIBRIUM"))</f>
        <v>EQUILIBRIUM</v>
      </c>
    </row>
    <row r="11171">
      <c r="A11171">
        <v>16400</v>
      </c>
      <c r="B11171" t="str">
        <v>2017-06-07</v>
      </c>
      <c r="C11171" t="str">
        <v>Afternoon</v>
      </c>
      <c r="D11171">
        <v>1</v>
      </c>
      <c r="E11171" t="str">
        <f>IF(MOD(D11171,2)=0,"EVEN","ODD")</f>
        <v>ODD</v>
      </c>
      <c r="F11171" t="str">
        <f>IF(D11171&lt;=18,"LOW (1-18)","HIGH (19-36)")</f>
        <v>LOW (1-18)</v>
      </c>
      <c r="G11171">
        <f>INT((D11171-1)/6)+1</f>
        <v>1</v>
      </c>
      <c r="H11171">
        <f>MOD(D11171-1,6)+1</f>
        <v>1</v>
      </c>
      <c r="I11171">
        <f>37-D11171</f>
        <v>36</v>
      </c>
      <c r="J11171">
        <f>ABS(D11171-D11172)</f>
        <v>28</v>
      </c>
      <c r="K11171">
        <f>AVERAGE(D11171:D11175)</f>
        <v>1</v>
      </c>
      <c r="L11171">
        <f>AVERAGE(D11171:D11190)</f>
        <v>1</v>
      </c>
      <c r="M11171">
        <f>K11171-L11171</f>
        <v>0</v>
      </c>
      <c r="N11171" t="str">
        <f>IF(K11171&gt;L11171,"HIGH ZONE BIAS",IF(K11171&lt;L11171,"LOW ZONE BIAS","EQUILIBRIUM"))</f>
        <v>EQUILIBRIUM</v>
      </c>
    </row>
    <row r="11172">
      <c r="A11172">
        <v>16399</v>
      </c>
      <c r="B11172" t="str">
        <v>2017-06-07</v>
      </c>
      <c r="C11172" t="str">
        <v>Midday</v>
      </c>
      <c r="D11172">
        <v>29</v>
      </c>
      <c r="E11172" t="str">
        <f>IF(MOD(D11172,2)=0,"EVEN","ODD")</f>
        <v>ODD</v>
      </c>
      <c r="F11172" t="str">
        <f>IF(D11172&lt;=18,"LOW (1-18)","HIGH (19-36)")</f>
        <v>HIGH (19-36)</v>
      </c>
      <c r="G11172">
        <f>INT((D11172-1)/6)+1</f>
        <v>5</v>
      </c>
      <c r="H11172">
        <f>MOD(D11172-1,6)+1</f>
        <v>5</v>
      </c>
      <c r="I11172">
        <f>37-D11172</f>
        <v>8</v>
      </c>
      <c r="J11172">
        <f>ABS(D11172-D11173)</f>
        <v>15</v>
      </c>
      <c r="K11172">
        <f>AVERAGE(D11172:D11176)</f>
        <v>29</v>
      </c>
      <c r="L11172">
        <f>AVERAGE(D11172:D11191)</f>
        <v>29</v>
      </c>
      <c r="M11172">
        <f>K11172-L11172</f>
        <v>0</v>
      </c>
      <c r="N11172" t="str">
        <f>IF(K11172&gt;L11172,"HIGH ZONE BIAS",IF(K11172&lt;L11172,"LOW ZONE BIAS","EQUILIBRIUM"))</f>
        <v>EQUILIBRIUM</v>
      </c>
    </row>
    <row r="11173">
      <c r="A11173">
        <v>16398</v>
      </c>
      <c r="B11173" t="str">
        <v>2017-06-07</v>
      </c>
      <c r="C11173" t="str">
        <v>Morning</v>
      </c>
      <c r="D11173">
        <v>14</v>
      </c>
      <c r="E11173" t="str">
        <f>IF(MOD(D11173,2)=0,"EVEN","ODD")</f>
        <v>EVEN</v>
      </c>
      <c r="F11173" t="str">
        <f>IF(D11173&lt;=18,"LOW (1-18)","HIGH (19-36)")</f>
        <v>LOW (1-18)</v>
      </c>
      <c r="G11173">
        <f>INT((D11173-1)/6)+1</f>
        <v>3</v>
      </c>
      <c r="H11173">
        <f>MOD(D11173-1,6)+1</f>
        <v>2</v>
      </c>
      <c r="I11173">
        <f>37-D11173</f>
        <v>23</v>
      </c>
      <c r="J11173">
        <f>ABS(D11173-D11174)</f>
        <v>22</v>
      </c>
      <c r="K11173">
        <f>AVERAGE(D11173:D11177)</f>
        <v>14</v>
      </c>
      <c r="L11173">
        <f>AVERAGE(D11173:D11192)</f>
        <v>14</v>
      </c>
      <c r="M11173">
        <f>K11173-L11173</f>
        <v>0</v>
      </c>
      <c r="N11173" t="str">
        <f>IF(K11173&gt;L11173,"HIGH ZONE BIAS",IF(K11173&lt;L11173,"LOW ZONE BIAS","EQUILIBRIUM"))</f>
        <v>EQUILIBRIUM</v>
      </c>
    </row>
    <row r="11174">
      <c r="A11174">
        <v>16397</v>
      </c>
      <c r="B11174" t="str">
        <v>2017-06-06</v>
      </c>
      <c r="C11174" t="str">
        <v>Evening</v>
      </c>
      <c r="D11174">
        <v>36</v>
      </c>
      <c r="E11174" t="str">
        <f>IF(MOD(D11174,2)=0,"EVEN","ODD")</f>
        <v>EVEN</v>
      </c>
      <c r="F11174" t="str">
        <f>IF(D11174&lt;=18,"LOW (1-18)","HIGH (19-36)")</f>
        <v>HIGH (19-36)</v>
      </c>
      <c r="G11174">
        <f>INT((D11174-1)/6)+1</f>
        <v>6</v>
      </c>
      <c r="H11174">
        <f>MOD(D11174-1,6)+1</f>
        <v>6</v>
      </c>
      <c r="I11174">
        <f>37-D11174</f>
        <v>1</v>
      </c>
      <c r="J11174">
        <f>ABS(D11174-D11175)</f>
        <v>24</v>
      </c>
      <c r="K11174">
        <f>AVERAGE(D11174:D11178)</f>
        <v>36</v>
      </c>
      <c r="L11174">
        <f>AVERAGE(D11174:D11193)</f>
        <v>36</v>
      </c>
      <c r="M11174">
        <f>K11174-L11174</f>
        <v>0</v>
      </c>
      <c r="N11174" t="str">
        <f>IF(K11174&gt;L11174,"HIGH ZONE BIAS",IF(K11174&lt;L11174,"LOW ZONE BIAS","EQUILIBRIUM"))</f>
        <v>EQUILIBRIUM</v>
      </c>
    </row>
    <row r="11175">
      <c r="A11175">
        <v>16396</v>
      </c>
      <c r="B11175" t="str">
        <v>2017-06-06</v>
      </c>
      <c r="C11175" t="str">
        <v>Afternoon</v>
      </c>
      <c r="D11175">
        <v>12</v>
      </c>
      <c r="E11175" t="str">
        <f>IF(MOD(D11175,2)=0,"EVEN","ODD")</f>
        <v>EVEN</v>
      </c>
      <c r="F11175" t="str">
        <f>IF(D11175&lt;=18,"LOW (1-18)","HIGH (19-36)")</f>
        <v>LOW (1-18)</v>
      </c>
      <c r="G11175">
        <f>INT((D11175-1)/6)+1</f>
        <v>2</v>
      </c>
      <c r="H11175">
        <f>MOD(D11175-1,6)+1</f>
        <v>6</v>
      </c>
      <c r="I11175">
        <f>37-D11175</f>
        <v>25</v>
      </c>
      <c r="J11175">
        <f>ABS(D11175-D11176)</f>
        <v>9</v>
      </c>
      <c r="K11175">
        <f>AVERAGE(D11175:D11179)</f>
        <v>12</v>
      </c>
      <c r="L11175">
        <f>AVERAGE(D11175:D11194)</f>
        <v>12</v>
      </c>
      <c r="M11175">
        <f>K11175-L11175</f>
        <v>0</v>
      </c>
      <c r="N11175" t="str">
        <f>IF(K11175&gt;L11175,"HIGH ZONE BIAS",IF(K11175&lt;L11175,"LOW ZONE BIAS","EQUILIBRIUM"))</f>
        <v>EQUILIBRIUM</v>
      </c>
    </row>
    <row r="11176">
      <c r="A11176">
        <v>16395</v>
      </c>
      <c r="B11176" t="str">
        <v>2017-06-06</v>
      </c>
      <c r="C11176" t="str">
        <v>Midday</v>
      </c>
      <c r="D11176">
        <v>21</v>
      </c>
      <c r="E11176" t="str">
        <f>IF(MOD(D11176,2)=0,"EVEN","ODD")</f>
        <v>ODD</v>
      </c>
      <c r="F11176" t="str">
        <f>IF(D11176&lt;=18,"LOW (1-18)","HIGH (19-36)")</f>
        <v>HIGH (19-36)</v>
      </c>
      <c r="G11176">
        <f>INT((D11176-1)/6)+1</f>
        <v>4</v>
      </c>
      <c r="H11176">
        <f>MOD(D11176-1,6)+1</f>
        <v>3</v>
      </c>
      <c r="I11176">
        <f>37-D11176</f>
        <v>16</v>
      </c>
      <c r="J11176">
        <f>ABS(D11176-D11177)</f>
        <v>10</v>
      </c>
      <c r="K11176">
        <f>AVERAGE(D11176:D11180)</f>
        <v>21</v>
      </c>
      <c r="L11176">
        <f>AVERAGE(D11176:D11195)</f>
        <v>21</v>
      </c>
      <c r="M11176">
        <f>K11176-L11176</f>
        <v>0</v>
      </c>
      <c r="N11176" t="str">
        <f>IF(K11176&gt;L11176,"HIGH ZONE BIAS",IF(K11176&lt;L11176,"LOW ZONE BIAS","EQUILIBRIUM"))</f>
        <v>EQUILIBRIUM</v>
      </c>
    </row>
    <row r="11177">
      <c r="A11177">
        <v>16394</v>
      </c>
      <c r="B11177" t="str">
        <v>2017-06-06</v>
      </c>
      <c r="C11177" t="str">
        <v>Morning</v>
      </c>
      <c r="D11177">
        <v>11</v>
      </c>
      <c r="E11177" t="str">
        <f>IF(MOD(D11177,2)=0,"EVEN","ODD")</f>
        <v>ODD</v>
      </c>
      <c r="F11177" t="str">
        <f>IF(D11177&lt;=18,"LOW (1-18)","HIGH (19-36)")</f>
        <v>LOW (1-18)</v>
      </c>
      <c r="G11177">
        <f>INT((D11177-1)/6)+1</f>
        <v>2</v>
      </c>
      <c r="H11177">
        <f>MOD(D11177-1,6)+1</f>
        <v>5</v>
      </c>
      <c r="I11177">
        <f>37-D11177</f>
        <v>26</v>
      </c>
      <c r="J11177">
        <f>ABS(D11177-D11178)</f>
        <v>1</v>
      </c>
      <c r="K11177">
        <f>AVERAGE(D11177:D11181)</f>
        <v>11</v>
      </c>
      <c r="L11177">
        <f>AVERAGE(D11177:D11196)</f>
        <v>11</v>
      </c>
      <c r="M11177">
        <f>K11177-L11177</f>
        <v>0</v>
      </c>
      <c r="N11177" t="str">
        <f>IF(K11177&gt;L11177,"HIGH ZONE BIAS",IF(K11177&lt;L11177,"LOW ZONE BIAS","EQUILIBRIUM"))</f>
        <v>EQUILIBRIUM</v>
      </c>
    </row>
    <row r="11178">
      <c r="A11178">
        <v>16393</v>
      </c>
      <c r="B11178" t="str">
        <v>2017-06-05</v>
      </c>
      <c r="C11178" t="str">
        <v>Evening</v>
      </c>
      <c r="D11178">
        <v>10</v>
      </c>
      <c r="E11178" t="str">
        <f>IF(MOD(D11178,2)=0,"EVEN","ODD")</f>
        <v>EVEN</v>
      </c>
      <c r="F11178" t="str">
        <f>IF(D11178&lt;=18,"LOW (1-18)","HIGH (19-36)")</f>
        <v>LOW (1-18)</v>
      </c>
      <c r="G11178">
        <f>INT((D11178-1)/6)+1</f>
        <v>2</v>
      </c>
      <c r="H11178">
        <f>MOD(D11178-1,6)+1</f>
        <v>4</v>
      </c>
      <c r="I11178">
        <f>37-D11178</f>
        <v>27</v>
      </c>
      <c r="J11178">
        <f>ABS(D11178-D11179)</f>
        <v>1</v>
      </c>
      <c r="K11178">
        <f>AVERAGE(D11178:D11182)</f>
        <v>10</v>
      </c>
      <c r="L11178">
        <f>AVERAGE(D11178:D11197)</f>
        <v>10</v>
      </c>
      <c r="M11178">
        <f>K11178-L11178</f>
        <v>0</v>
      </c>
      <c r="N11178" t="str">
        <f>IF(K11178&gt;L11178,"HIGH ZONE BIAS",IF(K11178&lt;L11178,"LOW ZONE BIAS","EQUILIBRIUM"))</f>
        <v>EQUILIBRIUM</v>
      </c>
    </row>
    <row r="11179">
      <c r="A11179">
        <v>16392</v>
      </c>
      <c r="B11179" t="str">
        <v>2017-06-05</v>
      </c>
      <c r="C11179" t="str">
        <v>Afternoon</v>
      </c>
      <c r="D11179">
        <v>11</v>
      </c>
      <c r="E11179" t="str">
        <f>IF(MOD(D11179,2)=0,"EVEN","ODD")</f>
        <v>ODD</v>
      </c>
      <c r="F11179" t="str">
        <f>IF(D11179&lt;=18,"LOW (1-18)","HIGH (19-36)")</f>
        <v>LOW (1-18)</v>
      </c>
      <c r="G11179">
        <f>INT((D11179-1)/6)+1</f>
        <v>2</v>
      </c>
      <c r="H11179">
        <f>MOD(D11179-1,6)+1</f>
        <v>5</v>
      </c>
      <c r="I11179">
        <f>37-D11179</f>
        <v>26</v>
      </c>
      <c r="J11179">
        <f>ABS(D11179-D11180)</f>
        <v>3</v>
      </c>
      <c r="K11179">
        <f>AVERAGE(D11179:D11183)</f>
        <v>11</v>
      </c>
      <c r="L11179">
        <f>AVERAGE(D11179:D11198)</f>
        <v>11</v>
      </c>
      <c r="M11179">
        <f>K11179-L11179</f>
        <v>0</v>
      </c>
      <c r="N11179" t="str">
        <f>IF(K11179&gt;L11179,"HIGH ZONE BIAS",IF(K11179&lt;L11179,"LOW ZONE BIAS","EQUILIBRIUM"))</f>
        <v>EQUILIBRIUM</v>
      </c>
    </row>
    <row r="11180">
      <c r="A11180">
        <v>16391</v>
      </c>
      <c r="B11180" t="str">
        <v>2017-06-05</v>
      </c>
      <c r="C11180" t="str">
        <v>Midday</v>
      </c>
      <c r="D11180">
        <v>14</v>
      </c>
      <c r="E11180" t="str">
        <f>IF(MOD(D11180,2)=0,"EVEN","ODD")</f>
        <v>EVEN</v>
      </c>
      <c r="F11180" t="str">
        <f>IF(D11180&lt;=18,"LOW (1-18)","HIGH (19-36)")</f>
        <v>LOW (1-18)</v>
      </c>
      <c r="G11180">
        <f>INT((D11180-1)/6)+1</f>
        <v>3</v>
      </c>
      <c r="H11180">
        <f>MOD(D11180-1,6)+1</f>
        <v>2</v>
      </c>
      <c r="I11180">
        <f>37-D11180</f>
        <v>23</v>
      </c>
      <c r="J11180">
        <f>ABS(D11180-D11181)</f>
        <v>5</v>
      </c>
      <c r="K11180">
        <f>AVERAGE(D11180:D11184)</f>
        <v>14</v>
      </c>
      <c r="L11180">
        <f>AVERAGE(D11180:D11199)</f>
        <v>14</v>
      </c>
      <c r="M11180">
        <f>K11180-L11180</f>
        <v>0</v>
      </c>
      <c r="N11180" t="str">
        <f>IF(K11180&gt;L11180,"HIGH ZONE BIAS",IF(K11180&lt;L11180,"LOW ZONE BIAS","EQUILIBRIUM"))</f>
        <v>EQUILIBRIUM</v>
      </c>
    </row>
    <row r="11181">
      <c r="A11181">
        <v>16390</v>
      </c>
      <c r="B11181" t="str">
        <v>2017-06-05</v>
      </c>
      <c r="C11181" t="str">
        <v>Morning</v>
      </c>
      <c r="D11181">
        <v>19</v>
      </c>
      <c r="E11181" t="str">
        <f>IF(MOD(D11181,2)=0,"EVEN","ODD")</f>
        <v>ODD</v>
      </c>
      <c r="F11181" t="str">
        <f>IF(D11181&lt;=18,"LOW (1-18)","HIGH (19-36)")</f>
        <v>HIGH (19-36)</v>
      </c>
      <c r="G11181">
        <f>INT((D11181-1)/6)+1</f>
        <v>4</v>
      </c>
      <c r="H11181">
        <f>MOD(D11181-1,6)+1</f>
        <v>1</v>
      </c>
      <c r="I11181">
        <f>37-D11181</f>
        <v>18</v>
      </c>
      <c r="J11181">
        <f>ABS(D11181-D11182)</f>
        <v>0</v>
      </c>
      <c r="K11181">
        <f>AVERAGE(D11181:D11185)</f>
        <v>19</v>
      </c>
      <c r="L11181">
        <f>AVERAGE(D11181:D11200)</f>
        <v>19</v>
      </c>
      <c r="M11181">
        <f>K11181-L11181</f>
        <v>0</v>
      </c>
      <c r="N11181" t="str">
        <f>IF(K11181&gt;L11181,"HIGH ZONE BIAS",IF(K11181&lt;L11181,"LOW ZONE BIAS","EQUILIBRIUM"))</f>
        <v>EQUILIBRIUM</v>
      </c>
    </row>
    <row r="11182">
      <c r="A11182">
        <v>16389</v>
      </c>
      <c r="B11182" t="str">
        <v>2017-06-03</v>
      </c>
      <c r="C11182" t="str">
        <v>Evening</v>
      </c>
      <c r="D11182">
        <v>19</v>
      </c>
      <c r="E11182" t="str">
        <f>IF(MOD(D11182,2)=0,"EVEN","ODD")</f>
        <v>ODD</v>
      </c>
      <c r="F11182" t="str">
        <f>IF(D11182&lt;=18,"LOW (1-18)","HIGH (19-36)")</f>
        <v>HIGH (19-36)</v>
      </c>
      <c r="G11182">
        <f>INT((D11182-1)/6)+1</f>
        <v>4</v>
      </c>
      <c r="H11182">
        <f>MOD(D11182-1,6)+1</f>
        <v>1</v>
      </c>
      <c r="I11182">
        <f>37-D11182</f>
        <v>18</v>
      </c>
      <c r="J11182">
        <f>ABS(D11182-D11183)</f>
        <v>15</v>
      </c>
      <c r="K11182">
        <f>AVERAGE(D11182:D11186)</f>
        <v>19</v>
      </c>
      <c r="L11182">
        <f>AVERAGE(D11182:D11201)</f>
        <v>19</v>
      </c>
      <c r="M11182">
        <f>K11182-L11182</f>
        <v>0</v>
      </c>
      <c r="N11182" t="str">
        <f>IF(K11182&gt;L11182,"HIGH ZONE BIAS",IF(K11182&lt;L11182,"LOW ZONE BIAS","EQUILIBRIUM"))</f>
        <v>EQUILIBRIUM</v>
      </c>
    </row>
    <row r="11183">
      <c r="A11183">
        <v>16388</v>
      </c>
      <c r="B11183" t="str">
        <v>2017-06-03</v>
      </c>
      <c r="C11183" t="str">
        <v>Afternoon</v>
      </c>
      <c r="D11183">
        <v>4</v>
      </c>
      <c r="E11183" t="str">
        <f>IF(MOD(D11183,2)=0,"EVEN","ODD")</f>
        <v>EVEN</v>
      </c>
      <c r="F11183" t="str">
        <f>IF(D11183&lt;=18,"LOW (1-18)","HIGH (19-36)")</f>
        <v>LOW (1-18)</v>
      </c>
      <c r="G11183">
        <f>INT((D11183-1)/6)+1</f>
        <v>1</v>
      </c>
      <c r="H11183">
        <f>MOD(D11183-1,6)+1</f>
        <v>4</v>
      </c>
      <c r="I11183">
        <f>37-D11183</f>
        <v>33</v>
      </c>
      <c r="J11183">
        <f>ABS(D11183-D11184)</f>
        <v>15</v>
      </c>
      <c r="K11183">
        <f>AVERAGE(D11183:D11187)</f>
        <v>4</v>
      </c>
      <c r="L11183">
        <f>AVERAGE(D11183:D11202)</f>
        <v>4</v>
      </c>
      <c r="M11183">
        <f>K11183-L11183</f>
        <v>0</v>
      </c>
      <c r="N11183" t="str">
        <f>IF(K11183&gt;L11183,"HIGH ZONE BIAS",IF(K11183&lt;L11183,"LOW ZONE BIAS","EQUILIBRIUM"))</f>
        <v>EQUILIBRIUM</v>
      </c>
    </row>
    <row r="11184">
      <c r="A11184">
        <v>16387</v>
      </c>
      <c r="B11184" t="str">
        <v>2017-06-03</v>
      </c>
      <c r="C11184" t="str">
        <v>Midday</v>
      </c>
      <c r="D11184">
        <v>19</v>
      </c>
      <c r="E11184" t="str">
        <f>IF(MOD(D11184,2)=0,"EVEN","ODD")</f>
        <v>ODD</v>
      </c>
      <c r="F11184" t="str">
        <f>IF(D11184&lt;=18,"LOW (1-18)","HIGH (19-36)")</f>
        <v>HIGH (19-36)</v>
      </c>
      <c r="G11184">
        <f>INT((D11184-1)/6)+1</f>
        <v>4</v>
      </c>
      <c r="H11184">
        <f>MOD(D11184-1,6)+1</f>
        <v>1</v>
      </c>
      <c r="I11184">
        <f>37-D11184</f>
        <v>18</v>
      </c>
      <c r="J11184">
        <f>ABS(D11184-D11185)</f>
        <v>4</v>
      </c>
      <c r="K11184">
        <f>AVERAGE(D11184:D11188)</f>
        <v>19</v>
      </c>
      <c r="L11184">
        <f>AVERAGE(D11184:D11203)</f>
        <v>19</v>
      </c>
      <c r="M11184">
        <f>K11184-L11184</f>
        <v>0</v>
      </c>
      <c r="N11184" t="str">
        <f>IF(K11184&gt;L11184,"HIGH ZONE BIAS",IF(K11184&lt;L11184,"LOW ZONE BIAS","EQUILIBRIUM"))</f>
        <v>EQUILIBRIUM</v>
      </c>
    </row>
    <row r="11185">
      <c r="A11185">
        <v>16386</v>
      </c>
      <c r="B11185" t="str">
        <v>2017-06-03</v>
      </c>
      <c r="C11185" t="str">
        <v>Morning</v>
      </c>
      <c r="D11185">
        <v>15</v>
      </c>
      <c r="E11185" t="str">
        <f>IF(MOD(D11185,2)=0,"EVEN","ODD")</f>
        <v>ODD</v>
      </c>
      <c r="F11185" t="str">
        <f>IF(D11185&lt;=18,"LOW (1-18)","HIGH (19-36)")</f>
        <v>LOW (1-18)</v>
      </c>
      <c r="G11185">
        <f>INT((D11185-1)/6)+1</f>
        <v>3</v>
      </c>
      <c r="H11185">
        <f>MOD(D11185-1,6)+1</f>
        <v>3</v>
      </c>
      <c r="I11185">
        <f>37-D11185</f>
        <v>22</v>
      </c>
      <c r="J11185">
        <f>ABS(D11185-D11186)</f>
        <v>12</v>
      </c>
      <c r="K11185">
        <f>AVERAGE(D11185:D11189)</f>
        <v>15</v>
      </c>
      <c r="L11185">
        <f>AVERAGE(D11185:D11204)</f>
        <v>15</v>
      </c>
      <c r="M11185">
        <f>K11185-L11185</f>
        <v>0</v>
      </c>
      <c r="N11185" t="str">
        <f>IF(K11185&gt;L11185,"HIGH ZONE BIAS",IF(K11185&lt;L11185,"LOW ZONE BIAS","EQUILIBRIUM"))</f>
        <v>EQUILIBRIUM</v>
      </c>
    </row>
    <row r="11186">
      <c r="A11186">
        <v>16385</v>
      </c>
      <c r="B11186" t="str">
        <v>2017-06-02</v>
      </c>
      <c r="C11186" t="str">
        <v>Evening</v>
      </c>
      <c r="D11186">
        <v>27</v>
      </c>
      <c r="E11186" t="str">
        <f>IF(MOD(D11186,2)=0,"EVEN","ODD")</f>
        <v>ODD</v>
      </c>
      <c r="F11186" t="str">
        <f>IF(D11186&lt;=18,"LOW (1-18)","HIGH (19-36)")</f>
        <v>HIGH (19-36)</v>
      </c>
      <c r="G11186">
        <f>INT((D11186-1)/6)+1</f>
        <v>5</v>
      </c>
      <c r="H11186">
        <f>MOD(D11186-1,6)+1</f>
        <v>3</v>
      </c>
      <c r="I11186">
        <f>37-D11186</f>
        <v>10</v>
      </c>
      <c r="J11186">
        <f>ABS(D11186-D11187)</f>
        <v>7</v>
      </c>
      <c r="K11186">
        <f>AVERAGE(D11186:D11190)</f>
        <v>27</v>
      </c>
      <c r="L11186">
        <f>AVERAGE(D11186:D11205)</f>
        <v>27</v>
      </c>
      <c r="M11186">
        <f>K11186-L11186</f>
        <v>0</v>
      </c>
      <c r="N11186" t="str">
        <f>IF(K11186&gt;L11186,"HIGH ZONE BIAS",IF(K11186&lt;L11186,"LOW ZONE BIAS","EQUILIBRIUM"))</f>
        <v>EQUILIBRIUM</v>
      </c>
    </row>
    <row r="11187">
      <c r="A11187">
        <v>16384</v>
      </c>
      <c r="B11187" t="str">
        <v>2017-06-02</v>
      </c>
      <c r="C11187" t="str">
        <v>Afternoon</v>
      </c>
      <c r="D11187">
        <v>34</v>
      </c>
      <c r="E11187" t="str">
        <f>IF(MOD(D11187,2)=0,"EVEN","ODD")</f>
        <v>EVEN</v>
      </c>
      <c r="F11187" t="str">
        <f>IF(D11187&lt;=18,"LOW (1-18)","HIGH (19-36)")</f>
        <v>HIGH (19-36)</v>
      </c>
      <c r="G11187">
        <f>INT((D11187-1)/6)+1</f>
        <v>6</v>
      </c>
      <c r="H11187">
        <f>MOD(D11187-1,6)+1</f>
        <v>4</v>
      </c>
      <c r="I11187">
        <f>37-D11187</f>
        <v>3</v>
      </c>
      <c r="J11187">
        <f>ABS(D11187-D11188)</f>
        <v>21</v>
      </c>
      <c r="K11187">
        <f>AVERAGE(D11187:D11191)</f>
        <v>34</v>
      </c>
      <c r="L11187">
        <f>AVERAGE(D11187:D11206)</f>
        <v>34</v>
      </c>
      <c r="M11187">
        <f>K11187-L11187</f>
        <v>0</v>
      </c>
      <c r="N11187" t="str">
        <f>IF(K11187&gt;L11187,"HIGH ZONE BIAS",IF(K11187&lt;L11187,"LOW ZONE BIAS","EQUILIBRIUM"))</f>
        <v>EQUILIBRIUM</v>
      </c>
    </row>
    <row r="11188">
      <c r="A11188">
        <v>16383</v>
      </c>
      <c r="B11188" t="str">
        <v>2017-06-02</v>
      </c>
      <c r="C11188" t="str">
        <v>Midday</v>
      </c>
      <c r="D11188">
        <v>13</v>
      </c>
      <c r="E11188" t="str">
        <f>IF(MOD(D11188,2)=0,"EVEN","ODD")</f>
        <v>ODD</v>
      </c>
      <c r="F11188" t="str">
        <f>IF(D11188&lt;=18,"LOW (1-18)","HIGH (19-36)")</f>
        <v>LOW (1-18)</v>
      </c>
      <c r="G11188">
        <f>INT((D11188-1)/6)+1</f>
        <v>3</v>
      </c>
      <c r="H11188">
        <f>MOD(D11188-1,6)+1</f>
        <v>1</v>
      </c>
      <c r="I11188">
        <f>37-D11188</f>
        <v>24</v>
      </c>
      <c r="J11188">
        <f>ABS(D11188-D11189)</f>
        <v>4</v>
      </c>
      <c r="K11188">
        <f>AVERAGE(D11188:D11192)</f>
        <v>13</v>
      </c>
      <c r="L11188">
        <f>AVERAGE(D11188:D11207)</f>
        <v>13</v>
      </c>
      <c r="M11188">
        <f>K11188-L11188</f>
        <v>0</v>
      </c>
      <c r="N11188" t="str">
        <f>IF(K11188&gt;L11188,"HIGH ZONE BIAS",IF(K11188&lt;L11188,"LOW ZONE BIAS","EQUILIBRIUM"))</f>
        <v>EQUILIBRIUM</v>
      </c>
    </row>
    <row r="11189">
      <c r="A11189">
        <v>16382</v>
      </c>
      <c r="B11189" t="str">
        <v>2017-06-02</v>
      </c>
      <c r="C11189" t="str">
        <v>Morning</v>
      </c>
      <c r="D11189">
        <v>17</v>
      </c>
      <c r="E11189" t="str">
        <f>IF(MOD(D11189,2)=0,"EVEN","ODD")</f>
        <v>ODD</v>
      </c>
      <c r="F11189" t="str">
        <f>IF(D11189&lt;=18,"LOW (1-18)","HIGH (19-36)")</f>
        <v>LOW (1-18)</v>
      </c>
      <c r="G11189">
        <f>INT((D11189-1)/6)+1</f>
        <v>3</v>
      </c>
      <c r="H11189">
        <f>MOD(D11189-1,6)+1</f>
        <v>5</v>
      </c>
      <c r="I11189">
        <f>37-D11189</f>
        <v>20</v>
      </c>
      <c r="J11189">
        <f>ABS(D11189-D11190)</f>
        <v>12</v>
      </c>
      <c r="K11189">
        <f>AVERAGE(D11189:D11193)</f>
        <v>17</v>
      </c>
      <c r="L11189">
        <f>AVERAGE(D11189:D11208)</f>
        <v>17</v>
      </c>
      <c r="M11189">
        <f>K11189-L11189</f>
        <v>0</v>
      </c>
      <c r="N11189" t="str">
        <f>IF(K11189&gt;L11189,"HIGH ZONE BIAS",IF(K11189&lt;L11189,"LOW ZONE BIAS","EQUILIBRIUM"))</f>
        <v>EQUILIBRIUM</v>
      </c>
    </row>
    <row r="11190">
      <c r="A11190">
        <v>16381</v>
      </c>
      <c r="B11190" t="str">
        <v>2017-06-01</v>
      </c>
      <c r="C11190" t="str">
        <v>Evening</v>
      </c>
      <c r="D11190">
        <v>29</v>
      </c>
      <c r="E11190" t="str">
        <f>IF(MOD(D11190,2)=0,"EVEN","ODD")</f>
        <v>ODD</v>
      </c>
      <c r="F11190" t="str">
        <f>IF(D11190&lt;=18,"LOW (1-18)","HIGH (19-36)")</f>
        <v>HIGH (19-36)</v>
      </c>
      <c r="G11190">
        <f>INT((D11190-1)/6)+1</f>
        <v>5</v>
      </c>
      <c r="H11190">
        <f>MOD(D11190-1,6)+1</f>
        <v>5</v>
      </c>
      <c r="I11190">
        <f>37-D11190</f>
        <v>8</v>
      </c>
      <c r="J11190">
        <f>ABS(D11190-D11191)</f>
        <v>11</v>
      </c>
      <c r="K11190">
        <f>AVERAGE(D11190:D11194)</f>
        <v>29</v>
      </c>
      <c r="L11190">
        <f>AVERAGE(D11190:D11209)</f>
        <v>29</v>
      </c>
      <c r="M11190">
        <f>K11190-L11190</f>
        <v>0</v>
      </c>
      <c r="N11190" t="str">
        <f>IF(K11190&gt;L11190,"HIGH ZONE BIAS",IF(K11190&lt;L11190,"LOW ZONE BIAS","EQUILIBRIUM"))</f>
        <v>EQUILIBRIUM</v>
      </c>
    </row>
    <row r="11191">
      <c r="A11191">
        <v>16380</v>
      </c>
      <c r="B11191" t="str">
        <v>2017-06-01</v>
      </c>
      <c r="C11191" t="str">
        <v>Afternoon</v>
      </c>
      <c r="D11191">
        <v>18</v>
      </c>
      <c r="E11191" t="str">
        <f>IF(MOD(D11191,2)=0,"EVEN","ODD")</f>
        <v>EVEN</v>
      </c>
      <c r="F11191" t="str">
        <f>IF(D11191&lt;=18,"LOW (1-18)","HIGH (19-36)")</f>
        <v>LOW (1-18)</v>
      </c>
      <c r="G11191">
        <f>INT((D11191-1)/6)+1</f>
        <v>3</v>
      </c>
      <c r="H11191">
        <f>MOD(D11191-1,6)+1</f>
        <v>6</v>
      </c>
      <c r="I11191">
        <f>37-D11191</f>
        <v>19</v>
      </c>
      <c r="J11191">
        <f>ABS(D11191-D11192)</f>
        <v>13</v>
      </c>
      <c r="K11191">
        <f>AVERAGE(D11191:D11195)</f>
        <v>18</v>
      </c>
      <c r="L11191">
        <f>AVERAGE(D11191:D11210)</f>
        <v>18</v>
      </c>
      <c r="M11191">
        <f>K11191-L11191</f>
        <v>0</v>
      </c>
      <c r="N11191" t="str">
        <f>IF(K11191&gt;L11191,"HIGH ZONE BIAS",IF(K11191&lt;L11191,"LOW ZONE BIAS","EQUILIBRIUM"))</f>
        <v>EQUILIBRIUM</v>
      </c>
    </row>
    <row r="11192">
      <c r="A11192">
        <v>16379</v>
      </c>
      <c r="B11192" t="str">
        <v>2017-06-01</v>
      </c>
      <c r="C11192" t="str">
        <v>Midday</v>
      </c>
      <c r="D11192">
        <v>5</v>
      </c>
      <c r="E11192" t="str">
        <f>IF(MOD(D11192,2)=0,"EVEN","ODD")</f>
        <v>ODD</v>
      </c>
      <c r="F11192" t="str">
        <f>IF(D11192&lt;=18,"LOW (1-18)","HIGH (19-36)")</f>
        <v>LOW (1-18)</v>
      </c>
      <c r="G11192">
        <f>INT((D11192-1)/6)+1</f>
        <v>1</v>
      </c>
      <c r="H11192">
        <f>MOD(D11192-1,6)+1</f>
        <v>5</v>
      </c>
      <c r="I11192">
        <f>37-D11192</f>
        <v>32</v>
      </c>
      <c r="J11192">
        <f>ABS(D11192-D11193)</f>
        <v>14</v>
      </c>
      <c r="K11192">
        <f>AVERAGE(D11192:D11196)</f>
        <v>5</v>
      </c>
      <c r="L11192">
        <f>AVERAGE(D11192:D11211)</f>
        <v>5</v>
      </c>
      <c r="M11192">
        <f>K11192-L11192</f>
        <v>0</v>
      </c>
      <c r="N11192" t="str">
        <f>IF(K11192&gt;L11192,"HIGH ZONE BIAS",IF(K11192&lt;L11192,"LOW ZONE BIAS","EQUILIBRIUM"))</f>
        <v>EQUILIBRIUM</v>
      </c>
    </row>
    <row r="11193">
      <c r="A11193">
        <v>16378</v>
      </c>
      <c r="B11193" t="str">
        <v>2017-06-01</v>
      </c>
      <c r="C11193" t="str">
        <v>Morning</v>
      </c>
      <c r="D11193">
        <v>19</v>
      </c>
      <c r="E11193" t="str">
        <f>IF(MOD(D11193,2)=0,"EVEN","ODD")</f>
        <v>ODD</v>
      </c>
      <c r="F11193" t="str">
        <f>IF(D11193&lt;=18,"LOW (1-18)","HIGH (19-36)")</f>
        <v>HIGH (19-36)</v>
      </c>
      <c r="G11193">
        <f>INT((D11193-1)/6)+1</f>
        <v>4</v>
      </c>
      <c r="H11193">
        <f>MOD(D11193-1,6)+1</f>
        <v>1</v>
      </c>
      <c r="I11193">
        <f>37-D11193</f>
        <v>18</v>
      </c>
      <c r="J11193">
        <f>ABS(D11193-D11194)</f>
        <v>5</v>
      </c>
      <c r="K11193">
        <f>AVERAGE(D11193:D11197)</f>
        <v>19</v>
      </c>
      <c r="L11193">
        <f>AVERAGE(D11193:D11212)</f>
        <v>19</v>
      </c>
      <c r="M11193">
        <f>K11193-L11193</f>
        <v>0</v>
      </c>
      <c r="N11193" t="str">
        <f>IF(K11193&gt;L11193,"HIGH ZONE BIAS",IF(K11193&lt;L11193,"LOW ZONE BIAS","EQUILIBRIUM"))</f>
        <v>EQUILIBRIUM</v>
      </c>
    </row>
    <row r="11194">
      <c r="A11194">
        <v>16377</v>
      </c>
      <c r="B11194" t="str">
        <v>2017-05-31</v>
      </c>
      <c r="C11194" t="str">
        <v>Evening</v>
      </c>
      <c r="D11194">
        <v>14</v>
      </c>
      <c r="E11194" t="str">
        <f>IF(MOD(D11194,2)=0,"EVEN","ODD")</f>
        <v>EVEN</v>
      </c>
      <c r="F11194" t="str">
        <f>IF(D11194&lt;=18,"LOW (1-18)","HIGH (19-36)")</f>
        <v>LOW (1-18)</v>
      </c>
      <c r="G11194">
        <f>INT((D11194-1)/6)+1</f>
        <v>3</v>
      </c>
      <c r="H11194">
        <f>MOD(D11194-1,6)+1</f>
        <v>2</v>
      </c>
      <c r="I11194">
        <f>37-D11194</f>
        <v>23</v>
      </c>
      <c r="J11194">
        <f>ABS(D11194-D11195)</f>
        <v>11</v>
      </c>
      <c r="K11194">
        <f>AVERAGE(D11194:D11198)</f>
        <v>14</v>
      </c>
      <c r="L11194">
        <f>AVERAGE(D11194:D11213)</f>
        <v>14</v>
      </c>
      <c r="M11194">
        <f>K11194-L11194</f>
        <v>0</v>
      </c>
      <c r="N11194" t="str">
        <f>IF(K11194&gt;L11194,"HIGH ZONE BIAS",IF(K11194&lt;L11194,"LOW ZONE BIAS","EQUILIBRIUM"))</f>
        <v>EQUILIBRIUM</v>
      </c>
    </row>
    <row r="11195">
      <c r="A11195">
        <v>16376</v>
      </c>
      <c r="B11195" t="str">
        <v>2017-05-31</v>
      </c>
      <c r="C11195" t="str">
        <v>Afternoon</v>
      </c>
      <c r="D11195">
        <v>3</v>
      </c>
      <c r="E11195" t="str">
        <f>IF(MOD(D11195,2)=0,"EVEN","ODD")</f>
        <v>ODD</v>
      </c>
      <c r="F11195" t="str">
        <f>IF(D11195&lt;=18,"LOW (1-18)","HIGH (19-36)")</f>
        <v>LOW (1-18)</v>
      </c>
      <c r="G11195">
        <f>INT((D11195-1)/6)+1</f>
        <v>1</v>
      </c>
      <c r="H11195">
        <f>MOD(D11195-1,6)+1</f>
        <v>3</v>
      </c>
      <c r="I11195">
        <f>37-D11195</f>
        <v>34</v>
      </c>
      <c r="J11195">
        <f>ABS(D11195-D11196)</f>
        <v>3</v>
      </c>
      <c r="K11195">
        <f>AVERAGE(D11195:D11199)</f>
        <v>3</v>
      </c>
      <c r="L11195">
        <f>AVERAGE(D11195:D11214)</f>
        <v>3</v>
      </c>
      <c r="M11195">
        <f>K11195-L11195</f>
        <v>0</v>
      </c>
      <c r="N11195" t="str">
        <f>IF(K11195&gt;L11195,"HIGH ZONE BIAS",IF(K11195&lt;L11195,"LOW ZONE BIAS","EQUILIBRIUM"))</f>
        <v>EQUILIBRIUM</v>
      </c>
    </row>
    <row r="11196">
      <c r="A11196">
        <v>16375</v>
      </c>
      <c r="B11196" t="str">
        <v>2017-05-31</v>
      </c>
      <c r="C11196" t="str">
        <v>Midday</v>
      </c>
      <c r="D11196">
        <v>6</v>
      </c>
      <c r="E11196" t="str">
        <f>IF(MOD(D11196,2)=0,"EVEN","ODD")</f>
        <v>EVEN</v>
      </c>
      <c r="F11196" t="str">
        <f>IF(D11196&lt;=18,"LOW (1-18)","HIGH (19-36)")</f>
        <v>LOW (1-18)</v>
      </c>
      <c r="G11196">
        <f>INT((D11196-1)/6)+1</f>
        <v>1</v>
      </c>
      <c r="H11196">
        <f>MOD(D11196-1,6)+1</f>
        <v>6</v>
      </c>
      <c r="I11196">
        <f>37-D11196</f>
        <v>31</v>
      </c>
      <c r="J11196">
        <f>ABS(D11196-D11197)</f>
        <v>4</v>
      </c>
      <c r="K11196">
        <f>AVERAGE(D11196:D11200)</f>
        <v>6</v>
      </c>
      <c r="L11196">
        <f>AVERAGE(D11196:D11215)</f>
        <v>6</v>
      </c>
      <c r="M11196">
        <f>K11196-L11196</f>
        <v>0</v>
      </c>
      <c r="N11196" t="str">
        <f>IF(K11196&gt;L11196,"HIGH ZONE BIAS",IF(K11196&lt;L11196,"LOW ZONE BIAS","EQUILIBRIUM"))</f>
        <v>EQUILIBRIUM</v>
      </c>
    </row>
    <row r="11197">
      <c r="A11197">
        <v>16374</v>
      </c>
      <c r="B11197" t="str">
        <v>2017-05-31</v>
      </c>
      <c r="C11197" t="str">
        <v>Morning</v>
      </c>
      <c r="D11197">
        <v>10</v>
      </c>
      <c r="E11197" t="str">
        <f>IF(MOD(D11197,2)=0,"EVEN","ODD")</f>
        <v>EVEN</v>
      </c>
      <c r="F11197" t="str">
        <f>IF(D11197&lt;=18,"LOW (1-18)","HIGH (19-36)")</f>
        <v>LOW (1-18)</v>
      </c>
      <c r="G11197">
        <f>INT((D11197-1)/6)+1</f>
        <v>2</v>
      </c>
      <c r="H11197">
        <f>MOD(D11197-1,6)+1</f>
        <v>4</v>
      </c>
      <c r="I11197">
        <f>37-D11197</f>
        <v>27</v>
      </c>
      <c r="J11197">
        <f>ABS(D11197-D11198)</f>
        <v>12</v>
      </c>
      <c r="K11197">
        <f>AVERAGE(D11197:D11201)</f>
        <v>10</v>
      </c>
      <c r="L11197">
        <f>AVERAGE(D11197:D11216)</f>
        <v>10</v>
      </c>
      <c r="M11197">
        <f>K11197-L11197</f>
        <v>0</v>
      </c>
      <c r="N11197" t="str">
        <f>IF(K11197&gt;L11197,"HIGH ZONE BIAS",IF(K11197&lt;L11197,"LOW ZONE BIAS","EQUILIBRIUM"))</f>
        <v>EQUILIBRIUM</v>
      </c>
    </row>
    <row r="11198">
      <c r="A11198">
        <v>16373</v>
      </c>
      <c r="B11198" t="str">
        <v>2017-05-30</v>
      </c>
      <c r="C11198" t="str">
        <v>Evening</v>
      </c>
      <c r="D11198">
        <v>22</v>
      </c>
      <c r="E11198" t="str">
        <f>IF(MOD(D11198,2)=0,"EVEN","ODD")</f>
        <v>EVEN</v>
      </c>
      <c r="F11198" t="str">
        <f>IF(D11198&lt;=18,"LOW (1-18)","HIGH (19-36)")</f>
        <v>HIGH (19-36)</v>
      </c>
      <c r="G11198">
        <f>INT((D11198-1)/6)+1</f>
        <v>4</v>
      </c>
      <c r="H11198">
        <f>MOD(D11198-1,6)+1</f>
        <v>4</v>
      </c>
      <c r="I11198">
        <f>37-D11198</f>
        <v>15</v>
      </c>
      <c r="J11198">
        <f>ABS(D11198-D11199)</f>
        <v>4</v>
      </c>
      <c r="K11198">
        <f>AVERAGE(D11198:D11202)</f>
        <v>22</v>
      </c>
      <c r="L11198">
        <f>AVERAGE(D11198:D11217)</f>
        <v>22</v>
      </c>
      <c r="M11198">
        <f>K11198-L11198</f>
        <v>0</v>
      </c>
      <c r="N11198" t="str">
        <f>IF(K11198&gt;L11198,"HIGH ZONE BIAS",IF(K11198&lt;L11198,"LOW ZONE BIAS","EQUILIBRIUM"))</f>
        <v>EQUILIBRIUM</v>
      </c>
    </row>
    <row r="11199">
      <c r="A11199">
        <v>16372</v>
      </c>
      <c r="B11199" t="str">
        <v>2017-05-30</v>
      </c>
      <c r="C11199" t="str">
        <v>Afternoon</v>
      </c>
      <c r="D11199">
        <v>26</v>
      </c>
      <c r="E11199" t="str">
        <f>IF(MOD(D11199,2)=0,"EVEN","ODD")</f>
        <v>EVEN</v>
      </c>
      <c r="F11199" t="str">
        <f>IF(D11199&lt;=18,"LOW (1-18)","HIGH (19-36)")</f>
        <v>HIGH (19-36)</v>
      </c>
      <c r="G11199">
        <f>INT((D11199-1)/6)+1</f>
        <v>5</v>
      </c>
      <c r="H11199">
        <f>MOD(D11199-1,6)+1</f>
        <v>2</v>
      </c>
      <c r="I11199">
        <f>37-D11199</f>
        <v>11</v>
      </c>
      <c r="J11199">
        <f>ABS(D11199-D11200)</f>
        <v>14</v>
      </c>
      <c r="K11199">
        <f>AVERAGE(D11199:D11203)</f>
        <v>26</v>
      </c>
      <c r="L11199">
        <f>AVERAGE(D11199:D11218)</f>
        <v>26</v>
      </c>
      <c r="M11199">
        <f>K11199-L11199</f>
        <v>0</v>
      </c>
      <c r="N11199" t="str">
        <f>IF(K11199&gt;L11199,"HIGH ZONE BIAS",IF(K11199&lt;L11199,"LOW ZONE BIAS","EQUILIBRIUM"))</f>
        <v>EQUILIBRIUM</v>
      </c>
    </row>
    <row r="11200">
      <c r="A11200">
        <v>16371</v>
      </c>
      <c r="B11200" t="str">
        <v>2017-05-30</v>
      </c>
      <c r="C11200" t="str">
        <v>Midday</v>
      </c>
      <c r="D11200">
        <v>12</v>
      </c>
      <c r="E11200" t="str">
        <f>IF(MOD(D11200,2)=0,"EVEN","ODD")</f>
        <v>EVEN</v>
      </c>
      <c r="F11200" t="str">
        <f>IF(D11200&lt;=18,"LOW (1-18)","HIGH (19-36)")</f>
        <v>LOW (1-18)</v>
      </c>
      <c r="G11200">
        <f>INT((D11200-1)/6)+1</f>
        <v>2</v>
      </c>
      <c r="H11200">
        <f>MOD(D11200-1,6)+1</f>
        <v>6</v>
      </c>
      <c r="I11200">
        <f>37-D11200</f>
        <v>25</v>
      </c>
      <c r="J11200">
        <f>ABS(D11200-D11201)</f>
        <v>4</v>
      </c>
      <c r="K11200">
        <f>AVERAGE(D11200:D11204)</f>
        <v>12</v>
      </c>
      <c r="L11200">
        <f>AVERAGE(D11200:D11219)</f>
        <v>12</v>
      </c>
      <c r="M11200">
        <f>K11200-L11200</f>
        <v>0</v>
      </c>
      <c r="N11200" t="str">
        <f>IF(K11200&gt;L11200,"HIGH ZONE BIAS",IF(K11200&lt;L11200,"LOW ZONE BIAS","EQUILIBRIUM"))</f>
        <v>EQUILIBRIUM</v>
      </c>
    </row>
    <row r="11201">
      <c r="A11201">
        <v>16370</v>
      </c>
      <c r="B11201" t="str">
        <v>2017-05-30</v>
      </c>
      <c r="C11201" t="str">
        <v>Morning</v>
      </c>
      <c r="D11201">
        <v>8</v>
      </c>
      <c r="E11201" t="str">
        <f>IF(MOD(D11201,2)=0,"EVEN","ODD")</f>
        <v>EVEN</v>
      </c>
      <c r="F11201" t="str">
        <f>IF(D11201&lt;=18,"LOW (1-18)","HIGH (19-36)")</f>
        <v>LOW (1-18)</v>
      </c>
      <c r="G11201">
        <f>INT((D11201-1)/6)+1</f>
        <v>2</v>
      </c>
      <c r="H11201">
        <f>MOD(D11201-1,6)+1</f>
        <v>2</v>
      </c>
      <c r="I11201">
        <f>37-D11201</f>
        <v>29</v>
      </c>
      <c r="J11201">
        <f>ABS(D11201-D11202)</f>
        <v>1</v>
      </c>
      <c r="K11201">
        <f>AVERAGE(D11201:D11205)</f>
        <v>8</v>
      </c>
      <c r="L11201">
        <f>AVERAGE(D11201:D11220)</f>
        <v>8</v>
      </c>
      <c r="M11201">
        <f>K11201-L11201</f>
        <v>0</v>
      </c>
      <c r="N11201" t="str">
        <f>IF(K11201&gt;L11201,"HIGH ZONE BIAS",IF(K11201&lt;L11201,"LOW ZONE BIAS","EQUILIBRIUM"))</f>
        <v>EQUILIBRIUM</v>
      </c>
    </row>
    <row r="11202">
      <c r="A11202">
        <v>16369</v>
      </c>
      <c r="B11202" t="str">
        <v>2017-05-29</v>
      </c>
      <c r="C11202" t="str">
        <v>Evening</v>
      </c>
      <c r="D11202">
        <v>9</v>
      </c>
      <c r="E11202" t="str">
        <f>IF(MOD(D11202,2)=0,"EVEN","ODD")</f>
        <v>ODD</v>
      </c>
      <c r="F11202" t="str">
        <f>IF(D11202&lt;=18,"LOW (1-18)","HIGH (19-36)")</f>
        <v>LOW (1-18)</v>
      </c>
      <c r="G11202">
        <f>INT((D11202-1)/6)+1</f>
        <v>2</v>
      </c>
      <c r="H11202">
        <f>MOD(D11202-1,6)+1</f>
        <v>3</v>
      </c>
      <c r="I11202">
        <f>37-D11202</f>
        <v>28</v>
      </c>
      <c r="J11202">
        <f>ABS(D11202-D11203)</f>
        <v>26</v>
      </c>
      <c r="K11202">
        <f>AVERAGE(D11202:D11206)</f>
        <v>9</v>
      </c>
      <c r="L11202">
        <f>AVERAGE(D11202:D11221)</f>
        <v>9</v>
      </c>
      <c r="M11202">
        <f>K11202-L11202</f>
        <v>0</v>
      </c>
      <c r="N11202" t="str">
        <f>IF(K11202&gt;L11202,"HIGH ZONE BIAS",IF(K11202&lt;L11202,"LOW ZONE BIAS","EQUILIBRIUM"))</f>
        <v>EQUILIBRIUM</v>
      </c>
    </row>
    <row r="11203">
      <c r="A11203">
        <v>16368</v>
      </c>
      <c r="B11203" t="str">
        <v>2017-05-29</v>
      </c>
      <c r="C11203" t="str">
        <v>Afternoon</v>
      </c>
      <c r="D11203">
        <v>35</v>
      </c>
      <c r="E11203" t="str">
        <f>IF(MOD(D11203,2)=0,"EVEN","ODD")</f>
        <v>ODD</v>
      </c>
      <c r="F11203" t="str">
        <f>IF(D11203&lt;=18,"LOW (1-18)","HIGH (19-36)")</f>
        <v>HIGH (19-36)</v>
      </c>
      <c r="G11203">
        <f>INT((D11203-1)/6)+1</f>
        <v>6</v>
      </c>
      <c r="H11203">
        <f>MOD(D11203-1,6)+1</f>
        <v>5</v>
      </c>
      <c r="I11203">
        <f>37-D11203</f>
        <v>2</v>
      </c>
      <c r="J11203">
        <f>ABS(D11203-D11204)</f>
        <v>18</v>
      </c>
      <c r="K11203">
        <f>AVERAGE(D11203:D11207)</f>
        <v>35</v>
      </c>
      <c r="L11203">
        <f>AVERAGE(D11203:D11222)</f>
        <v>35</v>
      </c>
      <c r="M11203">
        <f>K11203-L11203</f>
        <v>0</v>
      </c>
      <c r="N11203" t="str">
        <f>IF(K11203&gt;L11203,"HIGH ZONE BIAS",IF(K11203&lt;L11203,"LOW ZONE BIAS","EQUILIBRIUM"))</f>
        <v>EQUILIBRIUM</v>
      </c>
    </row>
    <row r="11204">
      <c r="A11204">
        <v>16367</v>
      </c>
      <c r="B11204" t="str">
        <v>2017-05-29</v>
      </c>
      <c r="C11204" t="str">
        <v>Midday</v>
      </c>
      <c r="D11204">
        <v>17</v>
      </c>
      <c r="E11204" t="str">
        <f>IF(MOD(D11204,2)=0,"EVEN","ODD")</f>
        <v>ODD</v>
      </c>
      <c r="F11204" t="str">
        <f>IF(D11204&lt;=18,"LOW (1-18)","HIGH (19-36)")</f>
        <v>LOW (1-18)</v>
      </c>
      <c r="G11204">
        <f>INT((D11204-1)/6)+1</f>
        <v>3</v>
      </c>
      <c r="H11204">
        <f>MOD(D11204-1,6)+1</f>
        <v>5</v>
      </c>
      <c r="I11204">
        <f>37-D11204</f>
        <v>20</v>
      </c>
      <c r="J11204">
        <f>ABS(D11204-D11205)</f>
        <v>3</v>
      </c>
      <c r="K11204">
        <f>AVERAGE(D11204:D11208)</f>
        <v>17</v>
      </c>
      <c r="L11204">
        <f>AVERAGE(D11204:D11223)</f>
        <v>17</v>
      </c>
      <c r="M11204">
        <f>K11204-L11204</f>
        <v>0</v>
      </c>
      <c r="N11204" t="str">
        <f>IF(K11204&gt;L11204,"HIGH ZONE BIAS",IF(K11204&lt;L11204,"LOW ZONE BIAS","EQUILIBRIUM"))</f>
        <v>EQUILIBRIUM</v>
      </c>
    </row>
    <row r="11205">
      <c r="A11205">
        <v>16366</v>
      </c>
      <c r="B11205" t="str">
        <v>2017-05-29</v>
      </c>
      <c r="C11205" t="str">
        <v>Morning</v>
      </c>
      <c r="D11205">
        <v>14</v>
      </c>
      <c r="E11205" t="str">
        <f>IF(MOD(D11205,2)=0,"EVEN","ODD")</f>
        <v>EVEN</v>
      </c>
      <c r="F11205" t="str">
        <f>IF(D11205&lt;=18,"LOW (1-18)","HIGH (19-36)")</f>
        <v>LOW (1-18)</v>
      </c>
      <c r="G11205">
        <f>INT((D11205-1)/6)+1</f>
        <v>3</v>
      </c>
      <c r="H11205">
        <f>MOD(D11205-1,6)+1</f>
        <v>2</v>
      </c>
      <c r="I11205">
        <f>37-D11205</f>
        <v>23</v>
      </c>
      <c r="J11205">
        <f>ABS(D11205-D11206)</f>
        <v>4</v>
      </c>
      <c r="K11205">
        <f>AVERAGE(D11205:D11209)</f>
        <v>14</v>
      </c>
      <c r="L11205">
        <f>AVERAGE(D11205:D11224)</f>
        <v>14</v>
      </c>
      <c r="M11205">
        <f>K11205-L11205</f>
        <v>0</v>
      </c>
      <c r="N11205" t="str">
        <f>IF(K11205&gt;L11205,"HIGH ZONE BIAS",IF(K11205&lt;L11205,"LOW ZONE BIAS","EQUILIBRIUM"))</f>
        <v>EQUILIBRIUM</v>
      </c>
    </row>
    <row r="11206">
      <c r="A11206">
        <v>16365</v>
      </c>
      <c r="B11206" t="str">
        <v>2017-05-27</v>
      </c>
      <c r="C11206" t="str">
        <v>Evening</v>
      </c>
      <c r="D11206">
        <v>10</v>
      </c>
      <c r="E11206" t="str">
        <f>IF(MOD(D11206,2)=0,"EVEN","ODD")</f>
        <v>EVEN</v>
      </c>
      <c r="F11206" t="str">
        <f>IF(D11206&lt;=18,"LOW (1-18)","HIGH (19-36)")</f>
        <v>LOW (1-18)</v>
      </c>
      <c r="G11206">
        <f>INT((D11206-1)/6)+1</f>
        <v>2</v>
      </c>
      <c r="H11206">
        <f>MOD(D11206-1,6)+1</f>
        <v>4</v>
      </c>
      <c r="I11206">
        <f>37-D11206</f>
        <v>27</v>
      </c>
      <c r="J11206">
        <f>ABS(D11206-D11207)</f>
        <v>12</v>
      </c>
      <c r="K11206">
        <f>AVERAGE(D11206:D11210)</f>
        <v>10</v>
      </c>
      <c r="L11206">
        <f>AVERAGE(D11206:D11225)</f>
        <v>10</v>
      </c>
      <c r="M11206">
        <f>K11206-L11206</f>
        <v>0</v>
      </c>
      <c r="N11206" t="str">
        <f>IF(K11206&gt;L11206,"HIGH ZONE BIAS",IF(K11206&lt;L11206,"LOW ZONE BIAS","EQUILIBRIUM"))</f>
        <v>EQUILIBRIUM</v>
      </c>
    </row>
    <row r="11207">
      <c r="A11207">
        <v>16364</v>
      </c>
      <c r="B11207" t="str">
        <v>2017-05-27</v>
      </c>
      <c r="C11207" t="str">
        <v>Afternoon</v>
      </c>
      <c r="D11207">
        <v>22</v>
      </c>
      <c r="E11207" t="str">
        <f>IF(MOD(D11207,2)=0,"EVEN","ODD")</f>
        <v>EVEN</v>
      </c>
      <c r="F11207" t="str">
        <f>IF(D11207&lt;=18,"LOW (1-18)","HIGH (19-36)")</f>
        <v>HIGH (19-36)</v>
      </c>
      <c r="G11207">
        <f>INT((D11207-1)/6)+1</f>
        <v>4</v>
      </c>
      <c r="H11207">
        <f>MOD(D11207-1,6)+1</f>
        <v>4</v>
      </c>
      <c r="I11207">
        <f>37-D11207</f>
        <v>15</v>
      </c>
      <c r="J11207">
        <f>ABS(D11207-D11208)</f>
        <v>0</v>
      </c>
      <c r="K11207">
        <f>AVERAGE(D11207:D11211)</f>
        <v>22</v>
      </c>
      <c r="L11207">
        <f>AVERAGE(D11207:D11226)</f>
        <v>22</v>
      </c>
      <c r="M11207">
        <f>K11207-L11207</f>
        <v>0</v>
      </c>
      <c r="N11207" t="str">
        <f>IF(K11207&gt;L11207,"HIGH ZONE BIAS",IF(K11207&lt;L11207,"LOW ZONE BIAS","EQUILIBRIUM"))</f>
        <v>EQUILIBRIUM</v>
      </c>
    </row>
    <row r="11208">
      <c r="A11208">
        <v>16363</v>
      </c>
      <c r="B11208" t="str">
        <v>2017-05-27</v>
      </c>
      <c r="C11208" t="str">
        <v>Midday</v>
      </c>
      <c r="D11208">
        <v>22</v>
      </c>
      <c r="E11208" t="str">
        <f>IF(MOD(D11208,2)=0,"EVEN","ODD")</f>
        <v>EVEN</v>
      </c>
      <c r="F11208" t="str">
        <f>IF(D11208&lt;=18,"LOW (1-18)","HIGH (19-36)")</f>
        <v>HIGH (19-36)</v>
      </c>
      <c r="G11208">
        <f>INT((D11208-1)/6)+1</f>
        <v>4</v>
      </c>
      <c r="H11208">
        <f>MOD(D11208-1,6)+1</f>
        <v>4</v>
      </c>
      <c r="I11208">
        <f>37-D11208</f>
        <v>15</v>
      </c>
      <c r="J11208">
        <f>ABS(D11208-D11209)</f>
        <v>1</v>
      </c>
      <c r="K11208">
        <f>AVERAGE(D11208:D11212)</f>
        <v>22</v>
      </c>
      <c r="L11208">
        <f>AVERAGE(D11208:D11227)</f>
        <v>22</v>
      </c>
      <c r="M11208">
        <f>K11208-L11208</f>
        <v>0</v>
      </c>
      <c r="N11208" t="str">
        <f>IF(K11208&gt;L11208,"HIGH ZONE BIAS",IF(K11208&lt;L11208,"LOW ZONE BIAS","EQUILIBRIUM"))</f>
        <v>EQUILIBRIUM</v>
      </c>
    </row>
    <row r="11209">
      <c r="A11209">
        <v>16362</v>
      </c>
      <c r="B11209" t="str">
        <v>2017-05-27</v>
      </c>
      <c r="C11209" t="str">
        <v>Morning</v>
      </c>
      <c r="D11209">
        <v>21</v>
      </c>
      <c r="E11209" t="str">
        <f>IF(MOD(D11209,2)=0,"EVEN","ODD")</f>
        <v>ODD</v>
      </c>
      <c r="F11209" t="str">
        <f>IF(D11209&lt;=18,"LOW (1-18)","HIGH (19-36)")</f>
        <v>HIGH (19-36)</v>
      </c>
      <c r="G11209">
        <f>INT((D11209-1)/6)+1</f>
        <v>4</v>
      </c>
      <c r="H11209">
        <f>MOD(D11209-1,6)+1</f>
        <v>3</v>
      </c>
      <c r="I11209">
        <f>37-D11209</f>
        <v>16</v>
      </c>
      <c r="J11209">
        <f>ABS(D11209-D11210)</f>
        <v>10</v>
      </c>
      <c r="K11209">
        <f>AVERAGE(D11209:D11213)</f>
        <v>21</v>
      </c>
      <c r="L11209">
        <f>AVERAGE(D11209:D11228)</f>
        <v>21</v>
      </c>
      <c r="M11209">
        <f>K11209-L11209</f>
        <v>0</v>
      </c>
      <c r="N11209" t="str">
        <f>IF(K11209&gt;L11209,"HIGH ZONE BIAS",IF(K11209&lt;L11209,"LOW ZONE BIAS","EQUILIBRIUM"))</f>
        <v>EQUILIBRIUM</v>
      </c>
    </row>
    <row r="11210">
      <c r="A11210">
        <v>16361</v>
      </c>
      <c r="B11210" t="str">
        <v>2017-05-26</v>
      </c>
      <c r="C11210" t="str">
        <v>Evening</v>
      </c>
      <c r="D11210">
        <v>11</v>
      </c>
      <c r="E11210" t="str">
        <f>IF(MOD(D11210,2)=0,"EVEN","ODD")</f>
        <v>ODD</v>
      </c>
      <c r="F11210" t="str">
        <f>IF(D11210&lt;=18,"LOW (1-18)","HIGH (19-36)")</f>
        <v>LOW (1-18)</v>
      </c>
      <c r="G11210">
        <f>INT((D11210-1)/6)+1</f>
        <v>2</v>
      </c>
      <c r="H11210">
        <f>MOD(D11210-1,6)+1</f>
        <v>5</v>
      </c>
      <c r="I11210">
        <f>37-D11210</f>
        <v>26</v>
      </c>
      <c r="J11210">
        <f>ABS(D11210-D11211)</f>
        <v>2</v>
      </c>
      <c r="K11210">
        <f>AVERAGE(D11210:D11214)</f>
        <v>11</v>
      </c>
      <c r="L11210">
        <f>AVERAGE(D11210:D11229)</f>
        <v>11</v>
      </c>
      <c r="M11210">
        <f>K11210-L11210</f>
        <v>0</v>
      </c>
      <c r="N11210" t="str">
        <f>IF(K11210&gt;L11210,"HIGH ZONE BIAS",IF(K11210&lt;L11210,"LOW ZONE BIAS","EQUILIBRIUM"))</f>
        <v>EQUILIBRIUM</v>
      </c>
    </row>
    <row r="11211">
      <c r="A11211">
        <v>16360</v>
      </c>
      <c r="B11211" t="str">
        <v>2017-05-26</v>
      </c>
      <c r="C11211" t="str">
        <v>Afternoon</v>
      </c>
      <c r="D11211">
        <v>9</v>
      </c>
      <c r="E11211" t="str">
        <f>IF(MOD(D11211,2)=0,"EVEN","ODD")</f>
        <v>ODD</v>
      </c>
      <c r="F11211" t="str">
        <f>IF(D11211&lt;=18,"LOW (1-18)","HIGH (19-36)")</f>
        <v>LOW (1-18)</v>
      </c>
      <c r="G11211">
        <f>INT((D11211-1)/6)+1</f>
        <v>2</v>
      </c>
      <c r="H11211">
        <f>MOD(D11211-1,6)+1</f>
        <v>3</v>
      </c>
      <c r="I11211">
        <f>37-D11211</f>
        <v>28</v>
      </c>
      <c r="J11211">
        <f>ABS(D11211-D11212)</f>
        <v>5</v>
      </c>
      <c r="K11211">
        <f>AVERAGE(D11211:D11215)</f>
        <v>9</v>
      </c>
      <c r="L11211">
        <f>AVERAGE(D11211:D11230)</f>
        <v>9</v>
      </c>
      <c r="M11211">
        <f>K11211-L11211</f>
        <v>0</v>
      </c>
      <c r="N11211" t="str">
        <f>IF(K11211&gt;L11211,"HIGH ZONE BIAS",IF(K11211&lt;L11211,"LOW ZONE BIAS","EQUILIBRIUM"))</f>
        <v>EQUILIBRIUM</v>
      </c>
    </row>
    <row r="11212">
      <c r="A11212">
        <v>16359</v>
      </c>
      <c r="B11212" t="str">
        <v>2017-05-26</v>
      </c>
      <c r="C11212" t="str">
        <v>Midday</v>
      </c>
      <c r="D11212">
        <v>4</v>
      </c>
      <c r="E11212" t="str">
        <f>IF(MOD(D11212,2)=0,"EVEN","ODD")</f>
        <v>EVEN</v>
      </c>
      <c r="F11212" t="str">
        <f>IF(D11212&lt;=18,"LOW (1-18)","HIGH (19-36)")</f>
        <v>LOW (1-18)</v>
      </c>
      <c r="G11212">
        <f>INT((D11212-1)/6)+1</f>
        <v>1</v>
      </c>
      <c r="H11212">
        <f>MOD(D11212-1,6)+1</f>
        <v>4</v>
      </c>
      <c r="I11212">
        <f>37-D11212</f>
        <v>33</v>
      </c>
      <c r="J11212">
        <f>ABS(D11212-D11213)</f>
        <v>15</v>
      </c>
      <c r="K11212">
        <f>AVERAGE(D11212:D11216)</f>
        <v>4</v>
      </c>
      <c r="L11212">
        <f>AVERAGE(D11212:D11231)</f>
        <v>4</v>
      </c>
      <c r="M11212">
        <f>K11212-L11212</f>
        <v>0</v>
      </c>
      <c r="N11212" t="str">
        <f>IF(K11212&gt;L11212,"HIGH ZONE BIAS",IF(K11212&lt;L11212,"LOW ZONE BIAS","EQUILIBRIUM"))</f>
        <v>EQUILIBRIUM</v>
      </c>
    </row>
    <row r="11213">
      <c r="A11213">
        <v>16358</v>
      </c>
      <c r="B11213" t="str">
        <v>2017-05-26</v>
      </c>
      <c r="C11213" t="str">
        <v>Morning</v>
      </c>
      <c r="D11213">
        <v>19</v>
      </c>
      <c r="E11213" t="str">
        <f>IF(MOD(D11213,2)=0,"EVEN","ODD")</f>
        <v>ODD</v>
      </c>
      <c r="F11213" t="str">
        <f>IF(D11213&lt;=18,"LOW (1-18)","HIGH (19-36)")</f>
        <v>HIGH (19-36)</v>
      </c>
      <c r="G11213">
        <f>INT((D11213-1)/6)+1</f>
        <v>4</v>
      </c>
      <c r="H11213">
        <f>MOD(D11213-1,6)+1</f>
        <v>1</v>
      </c>
      <c r="I11213">
        <f>37-D11213</f>
        <v>18</v>
      </c>
      <c r="J11213">
        <f>ABS(D11213-D11214)</f>
        <v>15</v>
      </c>
      <c r="K11213">
        <f>AVERAGE(D11213:D11217)</f>
        <v>19</v>
      </c>
      <c r="L11213">
        <f>AVERAGE(D11213:D11232)</f>
        <v>19</v>
      </c>
      <c r="M11213">
        <f>K11213-L11213</f>
        <v>0</v>
      </c>
      <c r="N11213" t="str">
        <f>IF(K11213&gt;L11213,"HIGH ZONE BIAS",IF(K11213&lt;L11213,"LOW ZONE BIAS","EQUILIBRIUM"))</f>
        <v>EQUILIBRIUM</v>
      </c>
    </row>
    <row r="11214">
      <c r="A11214">
        <v>16357</v>
      </c>
      <c r="B11214" t="str">
        <v>2017-05-25</v>
      </c>
      <c r="C11214" t="str">
        <v>Evening</v>
      </c>
      <c r="D11214">
        <v>34</v>
      </c>
      <c r="E11214" t="str">
        <f>IF(MOD(D11214,2)=0,"EVEN","ODD")</f>
        <v>EVEN</v>
      </c>
      <c r="F11214" t="str">
        <f>IF(D11214&lt;=18,"LOW (1-18)","HIGH (19-36)")</f>
        <v>HIGH (19-36)</v>
      </c>
      <c r="G11214">
        <f>INT((D11214-1)/6)+1</f>
        <v>6</v>
      </c>
      <c r="H11214">
        <f>MOD(D11214-1,6)+1</f>
        <v>4</v>
      </c>
      <c r="I11214">
        <f>37-D11214</f>
        <v>3</v>
      </c>
      <c r="J11214">
        <f>ABS(D11214-D11215)</f>
        <v>17</v>
      </c>
      <c r="K11214">
        <f>AVERAGE(D11214:D11218)</f>
        <v>34</v>
      </c>
      <c r="L11214">
        <f>AVERAGE(D11214:D11233)</f>
        <v>34</v>
      </c>
      <c r="M11214">
        <f>K11214-L11214</f>
        <v>0</v>
      </c>
      <c r="N11214" t="str">
        <f>IF(K11214&gt;L11214,"HIGH ZONE BIAS",IF(K11214&lt;L11214,"LOW ZONE BIAS","EQUILIBRIUM"))</f>
        <v>EQUILIBRIUM</v>
      </c>
    </row>
    <row r="11215">
      <c r="A11215">
        <v>16356</v>
      </c>
      <c r="B11215" t="str">
        <v>2017-05-25</v>
      </c>
      <c r="C11215" t="str">
        <v>Afternoon</v>
      </c>
      <c r="D11215">
        <v>17</v>
      </c>
      <c r="E11215" t="str">
        <f>IF(MOD(D11215,2)=0,"EVEN","ODD")</f>
        <v>ODD</v>
      </c>
      <c r="F11215" t="str">
        <f>IF(D11215&lt;=18,"LOW (1-18)","HIGH (19-36)")</f>
        <v>LOW (1-18)</v>
      </c>
      <c r="G11215">
        <f>INT((D11215-1)/6)+1</f>
        <v>3</v>
      </c>
      <c r="H11215">
        <f>MOD(D11215-1,6)+1</f>
        <v>5</v>
      </c>
      <c r="I11215">
        <f>37-D11215</f>
        <v>20</v>
      </c>
      <c r="J11215">
        <f>ABS(D11215-D11216)</f>
        <v>4</v>
      </c>
      <c r="K11215">
        <f>AVERAGE(D11215:D11219)</f>
        <v>17</v>
      </c>
      <c r="L11215">
        <f>AVERAGE(D11215:D11234)</f>
        <v>17</v>
      </c>
      <c r="M11215">
        <f>K11215-L11215</f>
        <v>0</v>
      </c>
      <c r="N11215" t="str">
        <f>IF(K11215&gt;L11215,"HIGH ZONE BIAS",IF(K11215&lt;L11215,"LOW ZONE BIAS","EQUILIBRIUM"))</f>
        <v>EQUILIBRIUM</v>
      </c>
    </row>
    <row r="11216">
      <c r="A11216">
        <v>16355</v>
      </c>
      <c r="B11216" t="str">
        <v>2017-05-25</v>
      </c>
      <c r="C11216" t="str">
        <v>Midday</v>
      </c>
      <c r="D11216">
        <v>13</v>
      </c>
      <c r="E11216" t="str">
        <f>IF(MOD(D11216,2)=0,"EVEN","ODD")</f>
        <v>ODD</v>
      </c>
      <c r="F11216" t="str">
        <f>IF(D11216&lt;=18,"LOW (1-18)","HIGH (19-36)")</f>
        <v>LOW (1-18)</v>
      </c>
      <c r="G11216">
        <f>INT((D11216-1)/6)+1</f>
        <v>3</v>
      </c>
      <c r="H11216">
        <f>MOD(D11216-1,6)+1</f>
        <v>1</v>
      </c>
      <c r="I11216">
        <f>37-D11216</f>
        <v>24</v>
      </c>
      <c r="J11216">
        <f>ABS(D11216-D11217)</f>
        <v>11</v>
      </c>
      <c r="K11216">
        <f>AVERAGE(D11216:D11220)</f>
        <v>13</v>
      </c>
      <c r="L11216">
        <f>AVERAGE(D11216:D11235)</f>
        <v>13</v>
      </c>
      <c r="M11216">
        <f>K11216-L11216</f>
        <v>0</v>
      </c>
      <c r="N11216" t="str">
        <f>IF(K11216&gt;L11216,"HIGH ZONE BIAS",IF(K11216&lt;L11216,"LOW ZONE BIAS","EQUILIBRIUM"))</f>
        <v>EQUILIBRIUM</v>
      </c>
    </row>
    <row r="11217">
      <c r="A11217">
        <v>16354</v>
      </c>
      <c r="B11217" t="str">
        <v>2017-05-25</v>
      </c>
      <c r="C11217" t="str">
        <v>Morning</v>
      </c>
      <c r="D11217">
        <v>2</v>
      </c>
      <c r="E11217" t="str">
        <f>IF(MOD(D11217,2)=0,"EVEN","ODD")</f>
        <v>EVEN</v>
      </c>
      <c r="F11217" t="str">
        <f>IF(D11217&lt;=18,"LOW (1-18)","HIGH (19-36)")</f>
        <v>LOW (1-18)</v>
      </c>
      <c r="G11217">
        <f>INT((D11217-1)/6)+1</f>
        <v>1</v>
      </c>
      <c r="H11217">
        <f>MOD(D11217-1,6)+1</f>
        <v>2</v>
      </c>
      <c r="I11217">
        <f>37-D11217</f>
        <v>35</v>
      </c>
      <c r="J11217">
        <f>ABS(D11217-D11218)</f>
        <v>2</v>
      </c>
      <c r="K11217">
        <f>AVERAGE(D11217:D11221)</f>
        <v>2</v>
      </c>
      <c r="L11217">
        <f>AVERAGE(D11217:D11236)</f>
        <v>2</v>
      </c>
      <c r="M11217">
        <f>K11217-L11217</f>
        <v>0</v>
      </c>
      <c r="N11217" t="str">
        <f>IF(K11217&gt;L11217,"HIGH ZONE BIAS",IF(K11217&lt;L11217,"LOW ZONE BIAS","EQUILIBRIUM"))</f>
        <v>EQUILIBRIUM</v>
      </c>
    </row>
    <row r="11218">
      <c r="A11218">
        <v>16353</v>
      </c>
      <c r="B11218" t="str">
        <v>2017-05-24</v>
      </c>
      <c r="C11218" t="str">
        <v>Evening</v>
      </c>
      <c r="D11218">
        <v>4</v>
      </c>
      <c r="E11218" t="str">
        <f>IF(MOD(D11218,2)=0,"EVEN","ODD")</f>
        <v>EVEN</v>
      </c>
      <c r="F11218" t="str">
        <f>IF(D11218&lt;=18,"LOW (1-18)","HIGH (19-36)")</f>
        <v>LOW (1-18)</v>
      </c>
      <c r="G11218">
        <f>INT((D11218-1)/6)+1</f>
        <v>1</v>
      </c>
      <c r="H11218">
        <f>MOD(D11218-1,6)+1</f>
        <v>4</v>
      </c>
      <c r="I11218">
        <f>37-D11218</f>
        <v>33</v>
      </c>
      <c r="J11218">
        <f>ABS(D11218-D11219)</f>
        <v>29</v>
      </c>
      <c r="K11218">
        <f>AVERAGE(D11218:D11222)</f>
        <v>4</v>
      </c>
      <c r="L11218">
        <f>AVERAGE(D11218:D11237)</f>
        <v>4</v>
      </c>
      <c r="M11218">
        <f>K11218-L11218</f>
        <v>0</v>
      </c>
      <c r="N11218" t="str">
        <f>IF(K11218&gt;L11218,"HIGH ZONE BIAS",IF(K11218&lt;L11218,"LOW ZONE BIAS","EQUILIBRIUM"))</f>
        <v>EQUILIBRIUM</v>
      </c>
    </row>
    <row r="11219">
      <c r="A11219">
        <v>16352</v>
      </c>
      <c r="B11219" t="str">
        <v>2017-05-24</v>
      </c>
      <c r="C11219" t="str">
        <v>Afternoon</v>
      </c>
      <c r="D11219">
        <v>33</v>
      </c>
      <c r="E11219" t="str">
        <f>IF(MOD(D11219,2)=0,"EVEN","ODD")</f>
        <v>ODD</v>
      </c>
      <c r="F11219" t="str">
        <f>IF(D11219&lt;=18,"LOW (1-18)","HIGH (19-36)")</f>
        <v>HIGH (19-36)</v>
      </c>
      <c r="G11219">
        <f>INT((D11219-1)/6)+1</f>
        <v>6</v>
      </c>
      <c r="H11219">
        <f>MOD(D11219-1,6)+1</f>
        <v>3</v>
      </c>
      <c r="I11219">
        <f>37-D11219</f>
        <v>4</v>
      </c>
      <c r="J11219">
        <f>ABS(D11219-D11220)</f>
        <v>6</v>
      </c>
      <c r="K11219">
        <f>AVERAGE(D11219:D11223)</f>
        <v>33</v>
      </c>
      <c r="L11219">
        <f>AVERAGE(D11219:D11238)</f>
        <v>33</v>
      </c>
      <c r="M11219">
        <f>K11219-L11219</f>
        <v>0</v>
      </c>
      <c r="N11219" t="str">
        <f>IF(K11219&gt;L11219,"HIGH ZONE BIAS",IF(K11219&lt;L11219,"LOW ZONE BIAS","EQUILIBRIUM"))</f>
        <v>EQUILIBRIUM</v>
      </c>
    </row>
    <row r="11220">
      <c r="A11220">
        <v>16351</v>
      </c>
      <c r="B11220" t="str">
        <v>2017-05-24</v>
      </c>
      <c r="C11220" t="str">
        <v>Midday</v>
      </c>
      <c r="D11220">
        <v>27</v>
      </c>
      <c r="E11220" t="str">
        <f>IF(MOD(D11220,2)=0,"EVEN","ODD")</f>
        <v>ODD</v>
      </c>
      <c r="F11220" t="str">
        <f>IF(D11220&lt;=18,"LOW (1-18)","HIGH (19-36)")</f>
        <v>HIGH (19-36)</v>
      </c>
      <c r="G11220">
        <f>INT((D11220-1)/6)+1</f>
        <v>5</v>
      </c>
      <c r="H11220">
        <f>MOD(D11220-1,6)+1</f>
        <v>3</v>
      </c>
      <c r="I11220">
        <f>37-D11220</f>
        <v>10</v>
      </c>
      <c r="J11220">
        <f>ABS(D11220-D11221)</f>
        <v>24</v>
      </c>
      <c r="K11220">
        <f>AVERAGE(D11220:D11224)</f>
        <v>27</v>
      </c>
      <c r="L11220">
        <f>AVERAGE(D11220:D11239)</f>
        <v>27</v>
      </c>
      <c r="M11220">
        <f>K11220-L11220</f>
        <v>0</v>
      </c>
      <c r="N11220" t="str">
        <f>IF(K11220&gt;L11220,"HIGH ZONE BIAS",IF(K11220&lt;L11220,"LOW ZONE BIAS","EQUILIBRIUM"))</f>
        <v>EQUILIBRIUM</v>
      </c>
    </row>
    <row r="11221">
      <c r="A11221">
        <v>16350</v>
      </c>
      <c r="B11221" t="str">
        <v>2017-05-24</v>
      </c>
      <c r="C11221" t="str">
        <v>Morning</v>
      </c>
      <c r="D11221">
        <v>3</v>
      </c>
      <c r="E11221" t="str">
        <f>IF(MOD(D11221,2)=0,"EVEN","ODD")</f>
        <v>ODD</v>
      </c>
      <c r="F11221" t="str">
        <f>IF(D11221&lt;=18,"LOW (1-18)","HIGH (19-36)")</f>
        <v>LOW (1-18)</v>
      </c>
      <c r="G11221">
        <f>INT((D11221-1)/6)+1</f>
        <v>1</v>
      </c>
      <c r="H11221">
        <f>MOD(D11221-1,6)+1</f>
        <v>3</v>
      </c>
      <c r="I11221">
        <f>37-D11221</f>
        <v>34</v>
      </c>
      <c r="J11221">
        <f>ABS(D11221-D11222)</f>
        <v>24</v>
      </c>
      <c r="K11221">
        <f>AVERAGE(D11221:D11225)</f>
        <v>3</v>
      </c>
      <c r="L11221">
        <f>AVERAGE(D11221:D11240)</f>
        <v>3</v>
      </c>
      <c r="M11221">
        <f>K11221-L11221</f>
        <v>0</v>
      </c>
      <c r="N11221" t="str">
        <f>IF(K11221&gt;L11221,"HIGH ZONE BIAS",IF(K11221&lt;L11221,"LOW ZONE BIAS","EQUILIBRIUM"))</f>
        <v>EQUILIBRIUM</v>
      </c>
    </row>
    <row r="11222">
      <c r="A11222">
        <v>16349</v>
      </c>
      <c r="B11222" t="str">
        <v>2017-05-23</v>
      </c>
      <c r="C11222" t="str">
        <v>Evening</v>
      </c>
      <c r="D11222">
        <v>27</v>
      </c>
      <c r="E11222" t="str">
        <f>IF(MOD(D11222,2)=0,"EVEN","ODD")</f>
        <v>ODD</v>
      </c>
      <c r="F11222" t="str">
        <f>IF(D11222&lt;=18,"LOW (1-18)","HIGH (19-36)")</f>
        <v>HIGH (19-36)</v>
      </c>
      <c r="G11222">
        <f>INT((D11222-1)/6)+1</f>
        <v>5</v>
      </c>
      <c r="H11222">
        <f>MOD(D11222-1,6)+1</f>
        <v>3</v>
      </c>
      <c r="I11222">
        <f>37-D11222</f>
        <v>10</v>
      </c>
      <c r="J11222">
        <f>ABS(D11222-D11223)</f>
        <v>3</v>
      </c>
      <c r="K11222">
        <f>AVERAGE(D11222:D11226)</f>
        <v>27</v>
      </c>
      <c r="L11222">
        <f>AVERAGE(D11222:D11241)</f>
        <v>27</v>
      </c>
      <c r="M11222">
        <f>K11222-L11222</f>
        <v>0</v>
      </c>
      <c r="N11222" t="str">
        <f>IF(K11222&gt;L11222,"HIGH ZONE BIAS",IF(K11222&lt;L11222,"LOW ZONE BIAS","EQUILIBRIUM"))</f>
        <v>EQUILIBRIUM</v>
      </c>
    </row>
    <row r="11223">
      <c r="A11223">
        <v>16348</v>
      </c>
      <c r="B11223" t="str">
        <v>2017-05-23</v>
      </c>
      <c r="C11223" t="str">
        <v>Afternoon</v>
      </c>
      <c r="D11223">
        <v>30</v>
      </c>
      <c r="E11223" t="str">
        <f>IF(MOD(D11223,2)=0,"EVEN","ODD")</f>
        <v>EVEN</v>
      </c>
      <c r="F11223" t="str">
        <f>IF(D11223&lt;=18,"LOW (1-18)","HIGH (19-36)")</f>
        <v>HIGH (19-36)</v>
      </c>
      <c r="G11223">
        <f>INT((D11223-1)/6)+1</f>
        <v>5</v>
      </c>
      <c r="H11223">
        <f>MOD(D11223-1,6)+1</f>
        <v>6</v>
      </c>
      <c r="I11223">
        <f>37-D11223</f>
        <v>7</v>
      </c>
      <c r="J11223">
        <f>ABS(D11223-D11224)</f>
        <v>11</v>
      </c>
      <c r="K11223">
        <f>AVERAGE(D11223:D11227)</f>
        <v>30</v>
      </c>
      <c r="L11223">
        <f>AVERAGE(D11223:D11242)</f>
        <v>30</v>
      </c>
      <c r="M11223">
        <f>K11223-L11223</f>
        <v>0</v>
      </c>
      <c r="N11223" t="str">
        <f>IF(K11223&gt;L11223,"HIGH ZONE BIAS",IF(K11223&lt;L11223,"LOW ZONE BIAS","EQUILIBRIUM"))</f>
        <v>EQUILIBRIUM</v>
      </c>
    </row>
    <row r="11224">
      <c r="A11224">
        <v>16347</v>
      </c>
      <c r="B11224" t="str">
        <v>2017-05-23</v>
      </c>
      <c r="C11224" t="str">
        <v>Midday</v>
      </c>
      <c r="D11224">
        <v>19</v>
      </c>
      <c r="E11224" t="str">
        <f>IF(MOD(D11224,2)=0,"EVEN","ODD")</f>
        <v>ODD</v>
      </c>
      <c r="F11224" t="str">
        <f>IF(D11224&lt;=18,"LOW (1-18)","HIGH (19-36)")</f>
        <v>HIGH (19-36)</v>
      </c>
      <c r="G11224">
        <f>INT((D11224-1)/6)+1</f>
        <v>4</v>
      </c>
      <c r="H11224">
        <f>MOD(D11224-1,6)+1</f>
        <v>1</v>
      </c>
      <c r="I11224">
        <f>37-D11224</f>
        <v>18</v>
      </c>
      <c r="J11224">
        <f>ABS(D11224-D11225)</f>
        <v>10</v>
      </c>
      <c r="K11224">
        <f>AVERAGE(D11224:D11228)</f>
        <v>19</v>
      </c>
      <c r="L11224">
        <f>AVERAGE(D11224:D11243)</f>
        <v>19</v>
      </c>
      <c r="M11224">
        <f>K11224-L11224</f>
        <v>0</v>
      </c>
      <c r="N11224" t="str">
        <f>IF(K11224&gt;L11224,"HIGH ZONE BIAS",IF(K11224&lt;L11224,"LOW ZONE BIAS","EQUILIBRIUM"))</f>
        <v>EQUILIBRIUM</v>
      </c>
    </row>
    <row r="11225">
      <c r="A11225">
        <v>16346</v>
      </c>
      <c r="B11225" t="str">
        <v>2017-05-23</v>
      </c>
      <c r="C11225" t="str">
        <v>Morning</v>
      </c>
      <c r="D11225">
        <v>9</v>
      </c>
      <c r="E11225" t="str">
        <f>IF(MOD(D11225,2)=0,"EVEN","ODD")</f>
        <v>ODD</v>
      </c>
      <c r="F11225" t="str">
        <f>IF(D11225&lt;=18,"LOW (1-18)","HIGH (19-36)")</f>
        <v>LOW (1-18)</v>
      </c>
      <c r="G11225">
        <f>INT((D11225-1)/6)+1</f>
        <v>2</v>
      </c>
      <c r="H11225">
        <f>MOD(D11225-1,6)+1</f>
        <v>3</v>
      </c>
      <c r="I11225">
        <f>37-D11225</f>
        <v>28</v>
      </c>
      <c r="J11225">
        <f>ABS(D11225-D11226)</f>
        <v>8</v>
      </c>
      <c r="K11225">
        <f>AVERAGE(D11225:D11229)</f>
        <v>9</v>
      </c>
      <c r="L11225">
        <f>AVERAGE(D11225:D11244)</f>
        <v>9</v>
      </c>
      <c r="M11225">
        <f>K11225-L11225</f>
        <v>0</v>
      </c>
      <c r="N11225" t="str">
        <f>IF(K11225&gt;L11225,"HIGH ZONE BIAS",IF(K11225&lt;L11225,"LOW ZONE BIAS","EQUILIBRIUM"))</f>
        <v>EQUILIBRIUM</v>
      </c>
    </row>
    <row r="11226">
      <c r="A11226">
        <v>16345</v>
      </c>
      <c r="B11226" t="str">
        <v>2017-05-22</v>
      </c>
      <c r="C11226" t="str">
        <v>Evening</v>
      </c>
      <c r="D11226">
        <v>17</v>
      </c>
      <c r="E11226" t="str">
        <f>IF(MOD(D11226,2)=0,"EVEN","ODD")</f>
        <v>ODD</v>
      </c>
      <c r="F11226" t="str">
        <f>IF(D11226&lt;=18,"LOW (1-18)","HIGH (19-36)")</f>
        <v>LOW (1-18)</v>
      </c>
      <c r="G11226">
        <f>INT((D11226-1)/6)+1</f>
        <v>3</v>
      </c>
      <c r="H11226">
        <f>MOD(D11226-1,6)+1</f>
        <v>5</v>
      </c>
      <c r="I11226">
        <f>37-D11226</f>
        <v>20</v>
      </c>
      <c r="J11226">
        <f>ABS(D11226-D11227)</f>
        <v>6</v>
      </c>
      <c r="K11226">
        <f>AVERAGE(D11226:D11230)</f>
        <v>17</v>
      </c>
      <c r="L11226">
        <f>AVERAGE(D11226:D11245)</f>
        <v>17</v>
      </c>
      <c r="M11226">
        <f>K11226-L11226</f>
        <v>0</v>
      </c>
      <c r="N11226" t="str">
        <f>IF(K11226&gt;L11226,"HIGH ZONE BIAS",IF(K11226&lt;L11226,"LOW ZONE BIAS","EQUILIBRIUM"))</f>
        <v>EQUILIBRIUM</v>
      </c>
    </row>
    <row r="11227">
      <c r="A11227">
        <v>16344</v>
      </c>
      <c r="B11227" t="str">
        <v>2017-05-22</v>
      </c>
      <c r="C11227" t="str">
        <v>Afternoon</v>
      </c>
      <c r="D11227">
        <v>11</v>
      </c>
      <c r="E11227" t="str">
        <f>IF(MOD(D11227,2)=0,"EVEN","ODD")</f>
        <v>ODD</v>
      </c>
      <c r="F11227" t="str">
        <f>IF(D11227&lt;=18,"LOW (1-18)","HIGH (19-36)")</f>
        <v>LOW (1-18)</v>
      </c>
      <c r="G11227">
        <f>INT((D11227-1)/6)+1</f>
        <v>2</v>
      </c>
      <c r="H11227">
        <f>MOD(D11227-1,6)+1</f>
        <v>5</v>
      </c>
      <c r="I11227">
        <f>37-D11227</f>
        <v>26</v>
      </c>
      <c r="J11227">
        <f>ABS(D11227-D11228)</f>
        <v>17</v>
      </c>
      <c r="K11227">
        <f>AVERAGE(D11227:D11231)</f>
        <v>11</v>
      </c>
      <c r="L11227">
        <f>AVERAGE(D11227:D11246)</f>
        <v>11</v>
      </c>
      <c r="M11227">
        <f>K11227-L11227</f>
        <v>0</v>
      </c>
      <c r="N11227" t="str">
        <f>IF(K11227&gt;L11227,"HIGH ZONE BIAS",IF(K11227&lt;L11227,"LOW ZONE BIAS","EQUILIBRIUM"))</f>
        <v>EQUILIBRIUM</v>
      </c>
    </row>
    <row r="11228">
      <c r="A11228">
        <v>16343</v>
      </c>
      <c r="B11228" t="str">
        <v>2017-05-22</v>
      </c>
      <c r="C11228" t="str">
        <v>Midday</v>
      </c>
      <c r="D11228">
        <v>28</v>
      </c>
      <c r="E11228" t="str">
        <f>IF(MOD(D11228,2)=0,"EVEN","ODD")</f>
        <v>EVEN</v>
      </c>
      <c r="F11228" t="str">
        <f>IF(D11228&lt;=18,"LOW (1-18)","HIGH (19-36)")</f>
        <v>HIGH (19-36)</v>
      </c>
      <c r="G11228">
        <f>INT((D11228-1)/6)+1</f>
        <v>5</v>
      </c>
      <c r="H11228">
        <f>MOD(D11228-1,6)+1</f>
        <v>4</v>
      </c>
      <c r="I11228">
        <f>37-D11228</f>
        <v>9</v>
      </c>
      <c r="J11228">
        <f>ABS(D11228-D11229)</f>
        <v>7</v>
      </c>
      <c r="K11228">
        <f>AVERAGE(D11228:D11232)</f>
        <v>28</v>
      </c>
      <c r="L11228">
        <f>AVERAGE(D11228:D11247)</f>
        <v>28</v>
      </c>
      <c r="M11228">
        <f>K11228-L11228</f>
        <v>0</v>
      </c>
      <c r="N11228" t="str">
        <f>IF(K11228&gt;L11228,"HIGH ZONE BIAS",IF(K11228&lt;L11228,"LOW ZONE BIAS","EQUILIBRIUM"))</f>
        <v>EQUILIBRIUM</v>
      </c>
    </row>
    <row r="11229">
      <c r="A11229">
        <v>16342</v>
      </c>
      <c r="B11229" t="str">
        <v>2017-05-22</v>
      </c>
      <c r="C11229" t="str">
        <v>Morning</v>
      </c>
      <c r="D11229">
        <v>35</v>
      </c>
      <c r="E11229" t="str">
        <f>IF(MOD(D11229,2)=0,"EVEN","ODD")</f>
        <v>ODD</v>
      </c>
      <c r="F11229" t="str">
        <f>IF(D11229&lt;=18,"LOW (1-18)","HIGH (19-36)")</f>
        <v>HIGH (19-36)</v>
      </c>
      <c r="G11229">
        <f>INT((D11229-1)/6)+1</f>
        <v>6</v>
      </c>
      <c r="H11229">
        <f>MOD(D11229-1,6)+1</f>
        <v>5</v>
      </c>
      <c r="I11229">
        <f>37-D11229</f>
        <v>2</v>
      </c>
      <c r="J11229">
        <f>ABS(D11229-D11230)</f>
        <v>17</v>
      </c>
      <c r="K11229">
        <f>AVERAGE(D11229:D11233)</f>
        <v>35</v>
      </c>
      <c r="L11229">
        <f>AVERAGE(D11229:D11248)</f>
        <v>35</v>
      </c>
      <c r="M11229">
        <f>K11229-L11229</f>
        <v>0</v>
      </c>
      <c r="N11229" t="str">
        <f>IF(K11229&gt;L11229,"HIGH ZONE BIAS",IF(K11229&lt;L11229,"LOW ZONE BIAS","EQUILIBRIUM"))</f>
        <v>EQUILIBRIUM</v>
      </c>
    </row>
    <row r="11230">
      <c r="A11230">
        <v>16341</v>
      </c>
      <c r="B11230" t="str">
        <v>2017-05-20</v>
      </c>
      <c r="C11230" t="str">
        <v>Evening</v>
      </c>
      <c r="D11230">
        <v>18</v>
      </c>
      <c r="E11230" t="str">
        <f>IF(MOD(D11230,2)=0,"EVEN","ODD")</f>
        <v>EVEN</v>
      </c>
      <c r="F11230" t="str">
        <f>IF(D11230&lt;=18,"LOW (1-18)","HIGH (19-36)")</f>
        <v>LOW (1-18)</v>
      </c>
      <c r="G11230">
        <f>INT((D11230-1)/6)+1</f>
        <v>3</v>
      </c>
      <c r="H11230">
        <f>MOD(D11230-1,6)+1</f>
        <v>6</v>
      </c>
      <c r="I11230">
        <f>37-D11230</f>
        <v>19</v>
      </c>
      <c r="J11230">
        <f>ABS(D11230-D11231)</f>
        <v>4</v>
      </c>
      <c r="K11230">
        <f>AVERAGE(D11230:D11234)</f>
        <v>18</v>
      </c>
      <c r="L11230">
        <f>AVERAGE(D11230:D11249)</f>
        <v>18</v>
      </c>
      <c r="M11230">
        <f>K11230-L11230</f>
        <v>0</v>
      </c>
      <c r="N11230" t="str">
        <f>IF(K11230&gt;L11230,"HIGH ZONE BIAS",IF(K11230&lt;L11230,"LOW ZONE BIAS","EQUILIBRIUM"))</f>
        <v>EQUILIBRIUM</v>
      </c>
    </row>
    <row r="11231">
      <c r="A11231">
        <v>16340</v>
      </c>
      <c r="B11231" t="str">
        <v>2017-05-20</v>
      </c>
      <c r="C11231" t="str">
        <v>Afternoon</v>
      </c>
      <c r="D11231">
        <v>14</v>
      </c>
      <c r="E11231" t="str">
        <f>IF(MOD(D11231,2)=0,"EVEN","ODD")</f>
        <v>EVEN</v>
      </c>
      <c r="F11231" t="str">
        <f>IF(D11231&lt;=18,"LOW (1-18)","HIGH (19-36)")</f>
        <v>LOW (1-18)</v>
      </c>
      <c r="G11231">
        <f>INT((D11231-1)/6)+1</f>
        <v>3</v>
      </c>
      <c r="H11231">
        <f>MOD(D11231-1,6)+1</f>
        <v>2</v>
      </c>
      <c r="I11231">
        <f>37-D11231</f>
        <v>23</v>
      </c>
      <c r="J11231">
        <f>ABS(D11231-D11232)</f>
        <v>14</v>
      </c>
      <c r="K11231">
        <f>AVERAGE(D11231:D11235)</f>
        <v>14</v>
      </c>
      <c r="L11231">
        <f>AVERAGE(D11231:D11250)</f>
        <v>14</v>
      </c>
      <c r="M11231">
        <f>K11231-L11231</f>
        <v>0</v>
      </c>
      <c r="N11231" t="str">
        <f>IF(K11231&gt;L11231,"HIGH ZONE BIAS",IF(K11231&lt;L11231,"LOW ZONE BIAS","EQUILIBRIUM"))</f>
        <v>EQUILIBRIUM</v>
      </c>
    </row>
    <row r="11232">
      <c r="A11232">
        <v>16339</v>
      </c>
      <c r="B11232" t="str">
        <v>2017-05-20</v>
      </c>
      <c r="C11232" t="str">
        <v>Midday</v>
      </c>
      <c r="D11232">
        <v>28</v>
      </c>
      <c r="E11232" t="str">
        <f>IF(MOD(D11232,2)=0,"EVEN","ODD")</f>
        <v>EVEN</v>
      </c>
      <c r="F11232" t="str">
        <f>IF(D11232&lt;=18,"LOW (1-18)","HIGH (19-36)")</f>
        <v>HIGH (19-36)</v>
      </c>
      <c r="G11232">
        <f>INT((D11232-1)/6)+1</f>
        <v>5</v>
      </c>
      <c r="H11232">
        <f>MOD(D11232-1,6)+1</f>
        <v>4</v>
      </c>
      <c r="I11232">
        <f>37-D11232</f>
        <v>9</v>
      </c>
      <c r="J11232">
        <f>ABS(D11232-D11233)</f>
        <v>21</v>
      </c>
      <c r="K11232">
        <f>AVERAGE(D11232:D11236)</f>
        <v>28</v>
      </c>
      <c r="L11232">
        <f>AVERAGE(D11232:D11251)</f>
        <v>28</v>
      </c>
      <c r="M11232">
        <f>K11232-L11232</f>
        <v>0</v>
      </c>
      <c r="N11232" t="str">
        <f>IF(K11232&gt;L11232,"HIGH ZONE BIAS",IF(K11232&lt;L11232,"LOW ZONE BIAS","EQUILIBRIUM"))</f>
        <v>EQUILIBRIUM</v>
      </c>
    </row>
    <row r="11233">
      <c r="A11233">
        <v>16338</v>
      </c>
      <c r="B11233" t="str">
        <v>2017-05-20</v>
      </c>
      <c r="C11233" t="str">
        <v>Morning</v>
      </c>
      <c r="D11233">
        <v>7</v>
      </c>
      <c r="E11233" t="str">
        <f>IF(MOD(D11233,2)=0,"EVEN","ODD")</f>
        <v>ODD</v>
      </c>
      <c r="F11233" t="str">
        <f>IF(D11233&lt;=18,"LOW (1-18)","HIGH (19-36)")</f>
        <v>LOW (1-18)</v>
      </c>
      <c r="G11233">
        <f>INT((D11233-1)/6)+1</f>
        <v>2</v>
      </c>
      <c r="H11233">
        <f>MOD(D11233-1,6)+1</f>
        <v>1</v>
      </c>
      <c r="I11233">
        <f>37-D11233</f>
        <v>30</v>
      </c>
      <c r="J11233">
        <f>ABS(D11233-D11234)</f>
        <v>27</v>
      </c>
      <c r="K11233">
        <f>AVERAGE(D11233:D11237)</f>
        <v>7</v>
      </c>
      <c r="L11233">
        <f>AVERAGE(D11233:D11252)</f>
        <v>7</v>
      </c>
      <c r="M11233">
        <f>K11233-L11233</f>
        <v>0</v>
      </c>
      <c r="N11233" t="str">
        <f>IF(K11233&gt;L11233,"HIGH ZONE BIAS",IF(K11233&lt;L11233,"LOW ZONE BIAS","EQUILIBRIUM"))</f>
        <v>EQUILIBRIUM</v>
      </c>
    </row>
    <row r="11234">
      <c r="A11234">
        <v>16337</v>
      </c>
      <c r="B11234" t="str">
        <v>2017-05-19</v>
      </c>
      <c r="C11234" t="str">
        <v>Evening</v>
      </c>
      <c r="D11234">
        <v>34</v>
      </c>
      <c r="E11234" t="str">
        <f>IF(MOD(D11234,2)=0,"EVEN","ODD")</f>
        <v>EVEN</v>
      </c>
      <c r="F11234" t="str">
        <f>IF(D11234&lt;=18,"LOW (1-18)","HIGH (19-36)")</f>
        <v>HIGH (19-36)</v>
      </c>
      <c r="G11234">
        <f>INT((D11234-1)/6)+1</f>
        <v>6</v>
      </c>
      <c r="H11234">
        <f>MOD(D11234-1,6)+1</f>
        <v>4</v>
      </c>
      <c r="I11234">
        <f>37-D11234</f>
        <v>3</v>
      </c>
      <c r="J11234">
        <f>ABS(D11234-D11235)</f>
        <v>28</v>
      </c>
      <c r="K11234">
        <f>AVERAGE(D11234:D11238)</f>
        <v>34</v>
      </c>
      <c r="L11234">
        <f>AVERAGE(D11234:D11253)</f>
        <v>34</v>
      </c>
      <c r="M11234">
        <f>K11234-L11234</f>
        <v>0</v>
      </c>
      <c r="N11234" t="str">
        <f>IF(K11234&gt;L11234,"HIGH ZONE BIAS",IF(K11234&lt;L11234,"LOW ZONE BIAS","EQUILIBRIUM"))</f>
        <v>EQUILIBRIUM</v>
      </c>
    </row>
    <row r="11235">
      <c r="A11235">
        <v>16336</v>
      </c>
      <c r="B11235" t="str">
        <v>2017-05-19</v>
      </c>
      <c r="C11235" t="str">
        <v>Afternoon</v>
      </c>
      <c r="D11235">
        <v>6</v>
      </c>
      <c r="E11235" t="str">
        <f>IF(MOD(D11235,2)=0,"EVEN","ODD")</f>
        <v>EVEN</v>
      </c>
      <c r="F11235" t="str">
        <f>IF(D11235&lt;=18,"LOW (1-18)","HIGH (19-36)")</f>
        <v>LOW (1-18)</v>
      </c>
      <c r="G11235">
        <f>INT((D11235-1)/6)+1</f>
        <v>1</v>
      </c>
      <c r="H11235">
        <f>MOD(D11235-1,6)+1</f>
        <v>6</v>
      </c>
      <c r="I11235">
        <f>37-D11235</f>
        <v>31</v>
      </c>
      <c r="J11235">
        <f>ABS(D11235-D11236)</f>
        <v>3</v>
      </c>
      <c r="K11235">
        <f>AVERAGE(D11235:D11239)</f>
        <v>6</v>
      </c>
      <c r="L11235">
        <f>AVERAGE(D11235:D11254)</f>
        <v>6</v>
      </c>
      <c r="M11235">
        <f>K11235-L11235</f>
        <v>0</v>
      </c>
      <c r="N11235" t="str">
        <f>IF(K11235&gt;L11235,"HIGH ZONE BIAS",IF(K11235&lt;L11235,"LOW ZONE BIAS","EQUILIBRIUM"))</f>
        <v>EQUILIBRIUM</v>
      </c>
    </row>
    <row r="11236">
      <c r="A11236">
        <v>16335</v>
      </c>
      <c r="B11236" t="str">
        <v>2017-05-19</v>
      </c>
      <c r="C11236" t="str">
        <v>Midday</v>
      </c>
      <c r="D11236">
        <v>3</v>
      </c>
      <c r="E11236" t="str">
        <f>IF(MOD(D11236,2)=0,"EVEN","ODD")</f>
        <v>ODD</v>
      </c>
      <c r="F11236" t="str">
        <f>IF(D11236&lt;=18,"LOW (1-18)","HIGH (19-36)")</f>
        <v>LOW (1-18)</v>
      </c>
      <c r="G11236">
        <f>INT((D11236-1)/6)+1</f>
        <v>1</v>
      </c>
      <c r="H11236">
        <f>MOD(D11236-1,6)+1</f>
        <v>3</v>
      </c>
      <c r="I11236">
        <f>37-D11236</f>
        <v>34</v>
      </c>
      <c r="J11236">
        <f>ABS(D11236-D11237)</f>
        <v>4</v>
      </c>
      <c r="K11236">
        <f>AVERAGE(D11236:D11240)</f>
        <v>3</v>
      </c>
      <c r="L11236">
        <f>AVERAGE(D11236:D11255)</f>
        <v>3</v>
      </c>
      <c r="M11236">
        <f>K11236-L11236</f>
        <v>0</v>
      </c>
      <c r="N11236" t="str">
        <f>IF(K11236&gt;L11236,"HIGH ZONE BIAS",IF(K11236&lt;L11236,"LOW ZONE BIAS","EQUILIBRIUM"))</f>
        <v>EQUILIBRIUM</v>
      </c>
    </row>
    <row r="11237">
      <c r="A11237">
        <v>16334</v>
      </c>
      <c r="B11237" t="str">
        <v>2017-05-19</v>
      </c>
      <c r="C11237" t="str">
        <v>Morning</v>
      </c>
      <c r="D11237">
        <v>7</v>
      </c>
      <c r="E11237" t="str">
        <f>IF(MOD(D11237,2)=0,"EVEN","ODD")</f>
        <v>ODD</v>
      </c>
      <c r="F11237" t="str">
        <f>IF(D11237&lt;=18,"LOW (1-18)","HIGH (19-36)")</f>
        <v>LOW (1-18)</v>
      </c>
      <c r="G11237">
        <f>INT((D11237-1)/6)+1</f>
        <v>2</v>
      </c>
      <c r="H11237">
        <f>MOD(D11237-1,6)+1</f>
        <v>1</v>
      </c>
      <c r="I11237">
        <f>37-D11237</f>
        <v>30</v>
      </c>
      <c r="J11237">
        <f>ABS(D11237-D11238)</f>
        <v>5</v>
      </c>
      <c r="K11237">
        <f>AVERAGE(D11237:D11241)</f>
        <v>7</v>
      </c>
      <c r="L11237">
        <f>AVERAGE(D11237:D11256)</f>
        <v>7</v>
      </c>
      <c r="M11237">
        <f>K11237-L11237</f>
        <v>0</v>
      </c>
      <c r="N11237" t="str">
        <f>IF(K11237&gt;L11237,"HIGH ZONE BIAS",IF(K11237&lt;L11237,"LOW ZONE BIAS","EQUILIBRIUM"))</f>
        <v>EQUILIBRIUM</v>
      </c>
    </row>
    <row r="11238">
      <c r="A11238">
        <v>16333</v>
      </c>
      <c r="B11238" t="str">
        <v>2017-05-18</v>
      </c>
      <c r="C11238" t="str">
        <v>Evening</v>
      </c>
      <c r="D11238">
        <v>2</v>
      </c>
      <c r="E11238" t="str">
        <f>IF(MOD(D11238,2)=0,"EVEN","ODD")</f>
        <v>EVEN</v>
      </c>
      <c r="F11238" t="str">
        <f>IF(D11238&lt;=18,"LOW (1-18)","HIGH (19-36)")</f>
        <v>LOW (1-18)</v>
      </c>
      <c r="G11238">
        <f>INT((D11238-1)/6)+1</f>
        <v>1</v>
      </c>
      <c r="H11238">
        <f>MOD(D11238-1,6)+1</f>
        <v>2</v>
      </c>
      <c r="I11238">
        <f>37-D11238</f>
        <v>35</v>
      </c>
      <c r="J11238">
        <f>ABS(D11238-D11239)</f>
        <v>21</v>
      </c>
      <c r="K11238">
        <f>AVERAGE(D11238:D11242)</f>
        <v>2</v>
      </c>
      <c r="L11238">
        <f>AVERAGE(D11238:D11257)</f>
        <v>2</v>
      </c>
      <c r="M11238">
        <f>K11238-L11238</f>
        <v>0</v>
      </c>
      <c r="N11238" t="str">
        <f>IF(K11238&gt;L11238,"HIGH ZONE BIAS",IF(K11238&lt;L11238,"LOW ZONE BIAS","EQUILIBRIUM"))</f>
        <v>EQUILIBRIUM</v>
      </c>
    </row>
    <row r="11239">
      <c r="A11239">
        <v>16332</v>
      </c>
      <c r="B11239" t="str">
        <v>2017-05-18</v>
      </c>
      <c r="C11239" t="str">
        <v>Afternoon</v>
      </c>
      <c r="D11239">
        <v>23</v>
      </c>
      <c r="E11239" t="str">
        <f>IF(MOD(D11239,2)=0,"EVEN","ODD")</f>
        <v>ODD</v>
      </c>
      <c r="F11239" t="str">
        <f>IF(D11239&lt;=18,"LOW (1-18)","HIGH (19-36)")</f>
        <v>HIGH (19-36)</v>
      </c>
      <c r="G11239">
        <f>INT((D11239-1)/6)+1</f>
        <v>4</v>
      </c>
      <c r="H11239">
        <f>MOD(D11239-1,6)+1</f>
        <v>5</v>
      </c>
      <c r="I11239">
        <f>37-D11239</f>
        <v>14</v>
      </c>
      <c r="J11239">
        <f>ABS(D11239-D11240)</f>
        <v>15</v>
      </c>
      <c r="K11239">
        <f>AVERAGE(D11239:D11243)</f>
        <v>23</v>
      </c>
      <c r="L11239">
        <f>AVERAGE(D11239:D11258)</f>
        <v>23</v>
      </c>
      <c r="M11239">
        <f>K11239-L11239</f>
        <v>0</v>
      </c>
      <c r="N11239" t="str">
        <f>IF(K11239&gt;L11239,"HIGH ZONE BIAS",IF(K11239&lt;L11239,"LOW ZONE BIAS","EQUILIBRIUM"))</f>
        <v>EQUILIBRIUM</v>
      </c>
    </row>
    <row r="11240">
      <c r="A11240">
        <v>16331</v>
      </c>
      <c r="B11240" t="str">
        <v>2017-05-18</v>
      </c>
      <c r="C11240" t="str">
        <v>Midday</v>
      </c>
      <c r="D11240">
        <v>8</v>
      </c>
      <c r="E11240" t="str">
        <f>IF(MOD(D11240,2)=0,"EVEN","ODD")</f>
        <v>EVEN</v>
      </c>
      <c r="F11240" t="str">
        <f>IF(D11240&lt;=18,"LOW (1-18)","HIGH (19-36)")</f>
        <v>LOW (1-18)</v>
      </c>
      <c r="G11240">
        <f>INT((D11240-1)/6)+1</f>
        <v>2</v>
      </c>
      <c r="H11240">
        <f>MOD(D11240-1,6)+1</f>
        <v>2</v>
      </c>
      <c r="I11240">
        <f>37-D11240</f>
        <v>29</v>
      </c>
      <c r="J11240">
        <f>ABS(D11240-D11241)</f>
        <v>9</v>
      </c>
      <c r="K11240">
        <f>AVERAGE(D11240:D11244)</f>
        <v>8</v>
      </c>
      <c r="L11240">
        <f>AVERAGE(D11240:D11259)</f>
        <v>8</v>
      </c>
      <c r="M11240">
        <f>K11240-L11240</f>
        <v>0</v>
      </c>
      <c r="N11240" t="str">
        <f>IF(K11240&gt;L11240,"HIGH ZONE BIAS",IF(K11240&lt;L11240,"LOW ZONE BIAS","EQUILIBRIUM"))</f>
        <v>EQUILIBRIUM</v>
      </c>
    </row>
    <row r="11241">
      <c r="A11241">
        <v>16330</v>
      </c>
      <c r="B11241" t="str">
        <v>2017-05-18</v>
      </c>
      <c r="C11241" t="str">
        <v>Morning</v>
      </c>
      <c r="D11241">
        <v>17</v>
      </c>
      <c r="E11241" t="str">
        <f>IF(MOD(D11241,2)=0,"EVEN","ODD")</f>
        <v>ODD</v>
      </c>
      <c r="F11241" t="str">
        <f>IF(D11241&lt;=18,"LOW (1-18)","HIGH (19-36)")</f>
        <v>LOW (1-18)</v>
      </c>
      <c r="G11241">
        <f>INT((D11241-1)/6)+1</f>
        <v>3</v>
      </c>
      <c r="H11241">
        <f>MOD(D11241-1,6)+1</f>
        <v>5</v>
      </c>
      <c r="I11241">
        <f>37-D11241</f>
        <v>20</v>
      </c>
      <c r="J11241">
        <f>ABS(D11241-D11242)</f>
        <v>10</v>
      </c>
      <c r="K11241">
        <f>AVERAGE(D11241:D11245)</f>
        <v>17</v>
      </c>
      <c r="L11241">
        <f>AVERAGE(D11241:D11260)</f>
        <v>17</v>
      </c>
      <c r="M11241">
        <f>K11241-L11241</f>
        <v>0</v>
      </c>
      <c r="N11241" t="str">
        <f>IF(K11241&gt;L11241,"HIGH ZONE BIAS",IF(K11241&lt;L11241,"LOW ZONE BIAS","EQUILIBRIUM"))</f>
        <v>EQUILIBRIUM</v>
      </c>
    </row>
    <row r="11242">
      <c r="A11242">
        <v>16329</v>
      </c>
      <c r="B11242" t="str">
        <v>2017-05-17</v>
      </c>
      <c r="C11242" t="str">
        <v>Evening</v>
      </c>
      <c r="D11242">
        <v>27</v>
      </c>
      <c r="E11242" t="str">
        <f>IF(MOD(D11242,2)=0,"EVEN","ODD")</f>
        <v>ODD</v>
      </c>
      <c r="F11242" t="str">
        <f>IF(D11242&lt;=18,"LOW (1-18)","HIGH (19-36)")</f>
        <v>HIGH (19-36)</v>
      </c>
      <c r="G11242">
        <f>INT((D11242-1)/6)+1</f>
        <v>5</v>
      </c>
      <c r="H11242">
        <f>MOD(D11242-1,6)+1</f>
        <v>3</v>
      </c>
      <c r="I11242">
        <f>37-D11242</f>
        <v>10</v>
      </c>
      <c r="J11242">
        <f>ABS(D11242-D11243)</f>
        <v>10</v>
      </c>
      <c r="K11242">
        <f>AVERAGE(D11242:D11246)</f>
        <v>27</v>
      </c>
      <c r="L11242">
        <f>AVERAGE(D11242:D11261)</f>
        <v>27</v>
      </c>
      <c r="M11242">
        <f>K11242-L11242</f>
        <v>0</v>
      </c>
      <c r="N11242" t="str">
        <f>IF(K11242&gt;L11242,"HIGH ZONE BIAS",IF(K11242&lt;L11242,"LOW ZONE BIAS","EQUILIBRIUM"))</f>
        <v>EQUILIBRIUM</v>
      </c>
    </row>
    <row r="11243">
      <c r="A11243">
        <v>16328</v>
      </c>
      <c r="B11243" t="str">
        <v>2017-05-17</v>
      </c>
      <c r="C11243" t="str">
        <v>Afternoon</v>
      </c>
      <c r="D11243">
        <v>17</v>
      </c>
      <c r="E11243" t="str">
        <f>IF(MOD(D11243,2)=0,"EVEN","ODD")</f>
        <v>ODD</v>
      </c>
      <c r="F11243" t="str">
        <f>IF(D11243&lt;=18,"LOW (1-18)","HIGH (19-36)")</f>
        <v>LOW (1-18)</v>
      </c>
      <c r="G11243">
        <f>INT((D11243-1)/6)+1</f>
        <v>3</v>
      </c>
      <c r="H11243">
        <f>MOD(D11243-1,6)+1</f>
        <v>5</v>
      </c>
      <c r="I11243">
        <f>37-D11243</f>
        <v>20</v>
      </c>
      <c r="J11243">
        <f>ABS(D11243-D11244)</f>
        <v>6</v>
      </c>
      <c r="K11243">
        <f>AVERAGE(D11243:D11247)</f>
        <v>17</v>
      </c>
      <c r="L11243">
        <f>AVERAGE(D11243:D11262)</f>
        <v>17</v>
      </c>
      <c r="M11243">
        <f>K11243-L11243</f>
        <v>0</v>
      </c>
      <c r="N11243" t="str">
        <f>IF(K11243&gt;L11243,"HIGH ZONE BIAS",IF(K11243&lt;L11243,"LOW ZONE BIAS","EQUILIBRIUM"))</f>
        <v>EQUILIBRIUM</v>
      </c>
    </row>
    <row r="11244">
      <c r="A11244">
        <v>16327</v>
      </c>
      <c r="B11244" t="str">
        <v>2017-05-17</v>
      </c>
      <c r="C11244" t="str">
        <v>Midday</v>
      </c>
      <c r="D11244">
        <v>11</v>
      </c>
      <c r="E11244" t="str">
        <f>IF(MOD(D11244,2)=0,"EVEN","ODD")</f>
        <v>ODD</v>
      </c>
      <c r="F11244" t="str">
        <f>IF(D11244&lt;=18,"LOW (1-18)","HIGH (19-36)")</f>
        <v>LOW (1-18)</v>
      </c>
      <c r="G11244">
        <f>INT((D11244-1)/6)+1</f>
        <v>2</v>
      </c>
      <c r="H11244">
        <f>MOD(D11244-1,6)+1</f>
        <v>5</v>
      </c>
      <c r="I11244">
        <f>37-D11244</f>
        <v>26</v>
      </c>
      <c r="J11244">
        <f>ABS(D11244-D11245)</f>
        <v>6</v>
      </c>
      <c r="K11244">
        <f>AVERAGE(D11244:D11248)</f>
        <v>11</v>
      </c>
      <c r="L11244">
        <f>AVERAGE(D11244:D11263)</f>
        <v>11</v>
      </c>
      <c r="M11244">
        <f>K11244-L11244</f>
        <v>0</v>
      </c>
      <c r="N11244" t="str">
        <f>IF(K11244&gt;L11244,"HIGH ZONE BIAS",IF(K11244&lt;L11244,"LOW ZONE BIAS","EQUILIBRIUM"))</f>
        <v>EQUILIBRIUM</v>
      </c>
    </row>
    <row r="11245">
      <c r="A11245">
        <v>16326</v>
      </c>
      <c r="B11245" t="str">
        <v>2017-05-17</v>
      </c>
      <c r="C11245" t="str">
        <v>Morning</v>
      </c>
      <c r="D11245">
        <v>5</v>
      </c>
      <c r="E11245" t="str">
        <f>IF(MOD(D11245,2)=0,"EVEN","ODD")</f>
        <v>ODD</v>
      </c>
      <c r="F11245" t="str">
        <f>IF(D11245&lt;=18,"LOW (1-18)","HIGH (19-36)")</f>
        <v>LOW (1-18)</v>
      </c>
      <c r="G11245">
        <f>INT((D11245-1)/6)+1</f>
        <v>1</v>
      </c>
      <c r="H11245">
        <f>MOD(D11245-1,6)+1</f>
        <v>5</v>
      </c>
      <c r="I11245">
        <f>37-D11245</f>
        <v>32</v>
      </c>
      <c r="J11245">
        <f>ABS(D11245-D11246)</f>
        <v>4</v>
      </c>
      <c r="K11245">
        <f>AVERAGE(D11245:D11249)</f>
        <v>5</v>
      </c>
      <c r="L11245">
        <f>AVERAGE(D11245:D11264)</f>
        <v>5</v>
      </c>
      <c r="M11245">
        <f>K11245-L11245</f>
        <v>0</v>
      </c>
      <c r="N11245" t="str">
        <f>IF(K11245&gt;L11245,"HIGH ZONE BIAS",IF(K11245&lt;L11245,"LOW ZONE BIAS","EQUILIBRIUM"))</f>
        <v>EQUILIBRIUM</v>
      </c>
    </row>
    <row r="11246">
      <c r="A11246">
        <v>16325</v>
      </c>
      <c r="B11246" t="str">
        <v>2017-05-16</v>
      </c>
      <c r="C11246" t="str">
        <v>Evening</v>
      </c>
      <c r="D11246">
        <v>1</v>
      </c>
      <c r="E11246" t="str">
        <f>IF(MOD(D11246,2)=0,"EVEN","ODD")</f>
        <v>ODD</v>
      </c>
      <c r="F11246" t="str">
        <f>IF(D11246&lt;=18,"LOW (1-18)","HIGH (19-36)")</f>
        <v>LOW (1-18)</v>
      </c>
      <c r="G11246">
        <f>INT((D11246-1)/6)+1</f>
        <v>1</v>
      </c>
      <c r="H11246">
        <f>MOD(D11246-1,6)+1</f>
        <v>1</v>
      </c>
      <c r="I11246">
        <f>37-D11246</f>
        <v>36</v>
      </c>
      <c r="J11246">
        <f>ABS(D11246-D11247)</f>
        <v>17</v>
      </c>
      <c r="K11246">
        <f>AVERAGE(D11246:D11250)</f>
        <v>1</v>
      </c>
      <c r="L11246">
        <f>AVERAGE(D11246:D11265)</f>
        <v>1</v>
      </c>
      <c r="M11246">
        <f>K11246-L11246</f>
        <v>0</v>
      </c>
      <c r="N11246" t="str">
        <f>IF(K11246&gt;L11246,"HIGH ZONE BIAS",IF(K11246&lt;L11246,"LOW ZONE BIAS","EQUILIBRIUM"))</f>
        <v>EQUILIBRIUM</v>
      </c>
    </row>
    <row r="11247">
      <c r="A11247">
        <v>16324</v>
      </c>
      <c r="B11247" t="str">
        <v>2017-05-16</v>
      </c>
      <c r="C11247" t="str">
        <v>Afternoon</v>
      </c>
      <c r="D11247">
        <v>18</v>
      </c>
      <c r="E11247" t="str">
        <f>IF(MOD(D11247,2)=0,"EVEN","ODD")</f>
        <v>EVEN</v>
      </c>
      <c r="F11247" t="str">
        <f>IF(D11247&lt;=18,"LOW (1-18)","HIGH (19-36)")</f>
        <v>LOW (1-18)</v>
      </c>
      <c r="G11247">
        <f>INT((D11247-1)/6)+1</f>
        <v>3</v>
      </c>
      <c r="H11247">
        <f>MOD(D11247-1,6)+1</f>
        <v>6</v>
      </c>
      <c r="I11247">
        <f>37-D11247</f>
        <v>19</v>
      </c>
      <c r="J11247">
        <f>ABS(D11247-D11248)</f>
        <v>17</v>
      </c>
      <c r="K11247">
        <f>AVERAGE(D11247:D11251)</f>
        <v>18</v>
      </c>
      <c r="L11247">
        <f>AVERAGE(D11247:D11266)</f>
        <v>18</v>
      </c>
      <c r="M11247">
        <f>K11247-L11247</f>
        <v>0</v>
      </c>
      <c r="N11247" t="str">
        <f>IF(K11247&gt;L11247,"HIGH ZONE BIAS",IF(K11247&lt;L11247,"LOW ZONE BIAS","EQUILIBRIUM"))</f>
        <v>EQUILIBRIUM</v>
      </c>
    </row>
    <row r="11248">
      <c r="A11248">
        <v>16323</v>
      </c>
      <c r="B11248" t="str">
        <v>2017-05-16</v>
      </c>
      <c r="C11248" t="str">
        <v>Midday</v>
      </c>
      <c r="D11248">
        <v>35</v>
      </c>
      <c r="E11248" t="str">
        <f>IF(MOD(D11248,2)=0,"EVEN","ODD")</f>
        <v>ODD</v>
      </c>
      <c r="F11248" t="str">
        <f>IF(D11248&lt;=18,"LOW (1-18)","HIGH (19-36)")</f>
        <v>HIGH (19-36)</v>
      </c>
      <c r="G11248">
        <f>INT((D11248-1)/6)+1</f>
        <v>6</v>
      </c>
      <c r="H11248">
        <f>MOD(D11248-1,6)+1</f>
        <v>5</v>
      </c>
      <c r="I11248">
        <f>37-D11248</f>
        <v>2</v>
      </c>
      <c r="J11248">
        <f>ABS(D11248-D11249)</f>
        <v>0</v>
      </c>
      <c r="K11248">
        <f>AVERAGE(D11248:D11252)</f>
        <v>35</v>
      </c>
      <c r="L11248">
        <f>AVERAGE(D11248:D11267)</f>
        <v>35</v>
      </c>
      <c r="M11248">
        <f>K11248-L11248</f>
        <v>0</v>
      </c>
      <c r="N11248" t="str">
        <f>IF(K11248&gt;L11248,"HIGH ZONE BIAS",IF(K11248&lt;L11248,"LOW ZONE BIAS","EQUILIBRIUM"))</f>
        <v>EQUILIBRIUM</v>
      </c>
    </row>
    <row r="11249">
      <c r="A11249">
        <v>16322</v>
      </c>
      <c r="B11249" t="str">
        <v>2017-05-16</v>
      </c>
      <c r="C11249" t="str">
        <v>Morning</v>
      </c>
      <c r="D11249">
        <v>35</v>
      </c>
      <c r="E11249" t="str">
        <f>IF(MOD(D11249,2)=0,"EVEN","ODD")</f>
        <v>ODD</v>
      </c>
      <c r="F11249" t="str">
        <f>IF(D11249&lt;=18,"LOW (1-18)","HIGH (19-36)")</f>
        <v>HIGH (19-36)</v>
      </c>
      <c r="G11249">
        <f>INT((D11249-1)/6)+1</f>
        <v>6</v>
      </c>
      <c r="H11249">
        <f>MOD(D11249-1,6)+1</f>
        <v>5</v>
      </c>
      <c r="I11249">
        <f>37-D11249</f>
        <v>2</v>
      </c>
      <c r="J11249">
        <f>ABS(D11249-D11250)</f>
        <v>6</v>
      </c>
      <c r="K11249">
        <f>AVERAGE(D11249:D11253)</f>
        <v>35</v>
      </c>
      <c r="L11249">
        <f>AVERAGE(D11249:D11268)</f>
        <v>35</v>
      </c>
      <c r="M11249">
        <f>K11249-L11249</f>
        <v>0</v>
      </c>
      <c r="N11249" t="str">
        <f>IF(K11249&gt;L11249,"HIGH ZONE BIAS",IF(K11249&lt;L11249,"LOW ZONE BIAS","EQUILIBRIUM"))</f>
        <v>EQUILIBRIUM</v>
      </c>
    </row>
    <row r="11250">
      <c r="A11250">
        <v>16321</v>
      </c>
      <c r="B11250" t="str">
        <v>2017-05-15</v>
      </c>
      <c r="C11250" t="str">
        <v>Evening</v>
      </c>
      <c r="D11250">
        <v>29</v>
      </c>
      <c r="E11250" t="str">
        <f>IF(MOD(D11250,2)=0,"EVEN","ODD")</f>
        <v>ODD</v>
      </c>
      <c r="F11250" t="str">
        <f>IF(D11250&lt;=18,"LOW (1-18)","HIGH (19-36)")</f>
        <v>HIGH (19-36)</v>
      </c>
      <c r="G11250">
        <f>INT((D11250-1)/6)+1</f>
        <v>5</v>
      </c>
      <c r="H11250">
        <f>MOD(D11250-1,6)+1</f>
        <v>5</v>
      </c>
      <c r="I11250">
        <f>37-D11250</f>
        <v>8</v>
      </c>
      <c r="J11250">
        <f>ABS(D11250-D11251)</f>
        <v>4</v>
      </c>
      <c r="K11250">
        <f>AVERAGE(D11250:D11254)</f>
        <v>29</v>
      </c>
      <c r="L11250">
        <f>AVERAGE(D11250:D11269)</f>
        <v>29</v>
      </c>
      <c r="M11250">
        <f>K11250-L11250</f>
        <v>0</v>
      </c>
      <c r="N11250" t="str">
        <f>IF(K11250&gt;L11250,"HIGH ZONE BIAS",IF(K11250&lt;L11250,"LOW ZONE BIAS","EQUILIBRIUM"))</f>
        <v>EQUILIBRIUM</v>
      </c>
    </row>
    <row r="11251">
      <c r="A11251">
        <v>16320</v>
      </c>
      <c r="B11251" t="str">
        <v>2017-05-15</v>
      </c>
      <c r="C11251" t="str">
        <v>Afternoon</v>
      </c>
      <c r="D11251">
        <v>33</v>
      </c>
      <c r="E11251" t="str">
        <f>IF(MOD(D11251,2)=0,"EVEN","ODD")</f>
        <v>ODD</v>
      </c>
      <c r="F11251" t="str">
        <f>IF(D11251&lt;=18,"LOW (1-18)","HIGH (19-36)")</f>
        <v>HIGH (19-36)</v>
      </c>
      <c r="G11251">
        <f>INT((D11251-1)/6)+1</f>
        <v>6</v>
      </c>
      <c r="H11251">
        <f>MOD(D11251-1,6)+1</f>
        <v>3</v>
      </c>
      <c r="I11251">
        <f>37-D11251</f>
        <v>4</v>
      </c>
      <c r="J11251">
        <f>ABS(D11251-D11252)</f>
        <v>30</v>
      </c>
      <c r="K11251">
        <f>AVERAGE(D11251:D11255)</f>
        <v>33</v>
      </c>
      <c r="L11251">
        <f>AVERAGE(D11251:D11270)</f>
        <v>33</v>
      </c>
      <c r="M11251">
        <f>K11251-L11251</f>
        <v>0</v>
      </c>
      <c r="N11251" t="str">
        <f>IF(K11251&gt;L11251,"HIGH ZONE BIAS",IF(K11251&lt;L11251,"LOW ZONE BIAS","EQUILIBRIUM"))</f>
        <v>EQUILIBRIUM</v>
      </c>
    </row>
    <row r="11252">
      <c r="A11252">
        <v>16319</v>
      </c>
      <c r="B11252" t="str">
        <v>2017-05-15</v>
      </c>
      <c r="C11252" t="str">
        <v>Midday</v>
      </c>
      <c r="D11252">
        <v>3</v>
      </c>
      <c r="E11252" t="str">
        <f>IF(MOD(D11252,2)=0,"EVEN","ODD")</f>
        <v>ODD</v>
      </c>
      <c r="F11252" t="str">
        <f>IF(D11252&lt;=18,"LOW (1-18)","HIGH (19-36)")</f>
        <v>LOW (1-18)</v>
      </c>
      <c r="G11252">
        <f>INT((D11252-1)/6)+1</f>
        <v>1</v>
      </c>
      <c r="H11252">
        <f>MOD(D11252-1,6)+1</f>
        <v>3</v>
      </c>
      <c r="I11252">
        <f>37-D11252</f>
        <v>34</v>
      </c>
      <c r="J11252">
        <f>ABS(D11252-D11253)</f>
        <v>9</v>
      </c>
      <c r="K11252">
        <f>AVERAGE(D11252:D11256)</f>
        <v>3</v>
      </c>
      <c r="L11252">
        <f>AVERAGE(D11252:D11271)</f>
        <v>3</v>
      </c>
      <c r="M11252">
        <f>K11252-L11252</f>
        <v>0</v>
      </c>
      <c r="N11252" t="str">
        <f>IF(K11252&gt;L11252,"HIGH ZONE BIAS",IF(K11252&lt;L11252,"LOW ZONE BIAS","EQUILIBRIUM"))</f>
        <v>EQUILIBRIUM</v>
      </c>
    </row>
    <row r="11253">
      <c r="A11253">
        <v>16318</v>
      </c>
      <c r="B11253" t="str">
        <v>2017-05-15</v>
      </c>
      <c r="C11253" t="str">
        <v>Morning</v>
      </c>
      <c r="D11253">
        <v>12</v>
      </c>
      <c r="E11253" t="str">
        <f>IF(MOD(D11253,2)=0,"EVEN","ODD")</f>
        <v>EVEN</v>
      </c>
      <c r="F11253" t="str">
        <f>IF(D11253&lt;=18,"LOW (1-18)","HIGH (19-36)")</f>
        <v>LOW (1-18)</v>
      </c>
      <c r="G11253">
        <f>INT((D11253-1)/6)+1</f>
        <v>2</v>
      </c>
      <c r="H11253">
        <f>MOD(D11253-1,6)+1</f>
        <v>6</v>
      </c>
      <c r="I11253">
        <f>37-D11253</f>
        <v>25</v>
      </c>
      <c r="J11253">
        <f>ABS(D11253-D11254)</f>
        <v>3</v>
      </c>
      <c r="K11253">
        <f>AVERAGE(D11253:D11257)</f>
        <v>12</v>
      </c>
      <c r="L11253">
        <f>AVERAGE(D11253:D11272)</f>
        <v>12</v>
      </c>
      <c r="M11253">
        <f>K11253-L11253</f>
        <v>0</v>
      </c>
      <c r="N11253" t="str">
        <f>IF(K11253&gt;L11253,"HIGH ZONE BIAS",IF(K11253&lt;L11253,"LOW ZONE BIAS","EQUILIBRIUM"))</f>
        <v>EQUILIBRIUM</v>
      </c>
    </row>
    <row r="11254">
      <c r="A11254">
        <v>16317</v>
      </c>
      <c r="B11254" t="str">
        <v>2017-05-13</v>
      </c>
      <c r="C11254" t="str">
        <v>Evening</v>
      </c>
      <c r="D11254">
        <v>9</v>
      </c>
      <c r="E11254" t="str">
        <f>IF(MOD(D11254,2)=0,"EVEN","ODD")</f>
        <v>ODD</v>
      </c>
      <c r="F11254" t="str">
        <f>IF(D11254&lt;=18,"LOW (1-18)","HIGH (19-36)")</f>
        <v>LOW (1-18)</v>
      </c>
      <c r="G11254">
        <f>INT((D11254-1)/6)+1</f>
        <v>2</v>
      </c>
      <c r="H11254">
        <f>MOD(D11254-1,6)+1</f>
        <v>3</v>
      </c>
      <c r="I11254">
        <f>37-D11254</f>
        <v>28</v>
      </c>
      <c r="J11254">
        <f>ABS(D11254-D11255)</f>
        <v>4</v>
      </c>
      <c r="K11254">
        <f>AVERAGE(D11254:D11258)</f>
        <v>9</v>
      </c>
      <c r="L11254">
        <f>AVERAGE(D11254:D11273)</f>
        <v>9</v>
      </c>
      <c r="M11254">
        <f>K11254-L11254</f>
        <v>0</v>
      </c>
      <c r="N11254" t="str">
        <f>IF(K11254&gt;L11254,"HIGH ZONE BIAS",IF(K11254&lt;L11254,"LOW ZONE BIAS","EQUILIBRIUM"))</f>
        <v>EQUILIBRIUM</v>
      </c>
    </row>
    <row r="11255">
      <c r="A11255">
        <v>16316</v>
      </c>
      <c r="B11255" t="str">
        <v>2017-05-13</v>
      </c>
      <c r="C11255" t="str">
        <v>Afternoon</v>
      </c>
      <c r="D11255">
        <v>5</v>
      </c>
      <c r="E11255" t="str">
        <f>IF(MOD(D11255,2)=0,"EVEN","ODD")</f>
        <v>ODD</v>
      </c>
      <c r="F11255" t="str">
        <f>IF(D11255&lt;=18,"LOW (1-18)","HIGH (19-36)")</f>
        <v>LOW (1-18)</v>
      </c>
      <c r="G11255">
        <f>INT((D11255-1)/6)+1</f>
        <v>1</v>
      </c>
      <c r="H11255">
        <f>MOD(D11255-1,6)+1</f>
        <v>5</v>
      </c>
      <c r="I11255">
        <f>37-D11255</f>
        <v>32</v>
      </c>
      <c r="J11255">
        <f>ABS(D11255-D11256)</f>
        <v>7</v>
      </c>
      <c r="K11255">
        <f>AVERAGE(D11255:D11259)</f>
        <v>5</v>
      </c>
      <c r="L11255">
        <f>AVERAGE(D11255:D11274)</f>
        <v>5</v>
      </c>
      <c r="M11255">
        <f>K11255-L11255</f>
        <v>0</v>
      </c>
      <c r="N11255" t="str">
        <f>IF(K11255&gt;L11255,"HIGH ZONE BIAS",IF(K11255&lt;L11255,"LOW ZONE BIAS","EQUILIBRIUM"))</f>
        <v>EQUILIBRIUM</v>
      </c>
    </row>
    <row r="11256">
      <c r="A11256">
        <v>16315</v>
      </c>
      <c r="B11256" t="str">
        <v>2017-05-13</v>
      </c>
      <c r="C11256" t="str">
        <v>Midday</v>
      </c>
      <c r="D11256">
        <v>12</v>
      </c>
      <c r="E11256" t="str">
        <f>IF(MOD(D11256,2)=0,"EVEN","ODD")</f>
        <v>EVEN</v>
      </c>
      <c r="F11256" t="str">
        <f>IF(D11256&lt;=18,"LOW (1-18)","HIGH (19-36)")</f>
        <v>LOW (1-18)</v>
      </c>
      <c r="G11256">
        <f>INT((D11256-1)/6)+1</f>
        <v>2</v>
      </c>
      <c r="H11256">
        <f>MOD(D11256-1,6)+1</f>
        <v>6</v>
      </c>
      <c r="I11256">
        <f>37-D11256</f>
        <v>25</v>
      </c>
      <c r="J11256">
        <f>ABS(D11256-D11257)</f>
        <v>6</v>
      </c>
      <c r="K11256">
        <f>AVERAGE(D11256:D11260)</f>
        <v>12</v>
      </c>
      <c r="L11256">
        <f>AVERAGE(D11256:D11275)</f>
        <v>12</v>
      </c>
      <c r="M11256">
        <f>K11256-L11256</f>
        <v>0</v>
      </c>
      <c r="N11256" t="str">
        <f>IF(K11256&gt;L11256,"HIGH ZONE BIAS",IF(K11256&lt;L11256,"LOW ZONE BIAS","EQUILIBRIUM"))</f>
        <v>EQUILIBRIUM</v>
      </c>
    </row>
    <row r="11257">
      <c r="A11257">
        <v>16314</v>
      </c>
      <c r="B11257" t="str">
        <v>2017-05-13</v>
      </c>
      <c r="C11257" t="str">
        <v>Morning</v>
      </c>
      <c r="D11257">
        <v>18</v>
      </c>
      <c r="E11257" t="str">
        <f>IF(MOD(D11257,2)=0,"EVEN","ODD")</f>
        <v>EVEN</v>
      </c>
      <c r="F11257" t="str">
        <f>IF(D11257&lt;=18,"LOW (1-18)","HIGH (19-36)")</f>
        <v>LOW (1-18)</v>
      </c>
      <c r="G11257">
        <f>INT((D11257-1)/6)+1</f>
        <v>3</v>
      </c>
      <c r="H11257">
        <f>MOD(D11257-1,6)+1</f>
        <v>6</v>
      </c>
      <c r="I11257">
        <f>37-D11257</f>
        <v>19</v>
      </c>
      <c r="J11257">
        <f>ABS(D11257-D11258)</f>
        <v>8</v>
      </c>
      <c r="K11257">
        <f>AVERAGE(D11257:D11261)</f>
        <v>18</v>
      </c>
      <c r="L11257">
        <f>AVERAGE(D11257:D11276)</f>
        <v>18</v>
      </c>
      <c r="M11257">
        <f>K11257-L11257</f>
        <v>0</v>
      </c>
      <c r="N11257" t="str">
        <f>IF(K11257&gt;L11257,"HIGH ZONE BIAS",IF(K11257&lt;L11257,"LOW ZONE BIAS","EQUILIBRIUM"))</f>
        <v>EQUILIBRIUM</v>
      </c>
    </row>
    <row r="11258">
      <c r="A11258">
        <v>16313</v>
      </c>
      <c r="B11258" t="str">
        <v>2017-05-12</v>
      </c>
      <c r="C11258" t="str">
        <v>Evening</v>
      </c>
      <c r="D11258">
        <v>26</v>
      </c>
      <c r="E11258" t="str">
        <f>IF(MOD(D11258,2)=0,"EVEN","ODD")</f>
        <v>EVEN</v>
      </c>
      <c r="F11258" t="str">
        <f>IF(D11258&lt;=18,"LOW (1-18)","HIGH (19-36)")</f>
        <v>HIGH (19-36)</v>
      </c>
      <c r="G11258">
        <f>INT((D11258-1)/6)+1</f>
        <v>5</v>
      </c>
      <c r="H11258">
        <f>MOD(D11258-1,6)+1</f>
        <v>2</v>
      </c>
      <c r="I11258">
        <f>37-D11258</f>
        <v>11</v>
      </c>
      <c r="J11258">
        <f>ABS(D11258-D11259)</f>
        <v>15</v>
      </c>
      <c r="K11258">
        <f>AVERAGE(D11258:D11262)</f>
        <v>26</v>
      </c>
      <c r="L11258">
        <f>AVERAGE(D11258:D11277)</f>
        <v>26</v>
      </c>
      <c r="M11258">
        <f>K11258-L11258</f>
        <v>0</v>
      </c>
      <c r="N11258" t="str">
        <f>IF(K11258&gt;L11258,"HIGH ZONE BIAS",IF(K11258&lt;L11258,"LOW ZONE BIAS","EQUILIBRIUM"))</f>
        <v>EQUILIBRIUM</v>
      </c>
    </row>
    <row r="11259">
      <c r="A11259">
        <v>16312</v>
      </c>
      <c r="B11259" t="str">
        <v>2017-05-12</v>
      </c>
      <c r="C11259" t="str">
        <v>Afternoon</v>
      </c>
      <c r="D11259">
        <v>11</v>
      </c>
      <c r="E11259" t="str">
        <f>IF(MOD(D11259,2)=0,"EVEN","ODD")</f>
        <v>ODD</v>
      </c>
      <c r="F11259" t="str">
        <f>IF(D11259&lt;=18,"LOW (1-18)","HIGH (19-36)")</f>
        <v>LOW (1-18)</v>
      </c>
      <c r="G11259">
        <f>INT((D11259-1)/6)+1</f>
        <v>2</v>
      </c>
      <c r="H11259">
        <f>MOD(D11259-1,6)+1</f>
        <v>5</v>
      </c>
      <c r="I11259">
        <f>37-D11259</f>
        <v>26</v>
      </c>
      <c r="J11259">
        <f>ABS(D11259-D11260)</f>
        <v>16</v>
      </c>
      <c r="K11259">
        <f>AVERAGE(D11259:D11263)</f>
        <v>11</v>
      </c>
      <c r="L11259">
        <f>AVERAGE(D11259:D11278)</f>
        <v>11</v>
      </c>
      <c r="M11259">
        <f>K11259-L11259</f>
        <v>0</v>
      </c>
      <c r="N11259" t="str">
        <f>IF(K11259&gt;L11259,"HIGH ZONE BIAS",IF(K11259&lt;L11259,"LOW ZONE BIAS","EQUILIBRIUM"))</f>
        <v>EQUILIBRIUM</v>
      </c>
    </row>
    <row r="11260">
      <c r="A11260">
        <v>16311</v>
      </c>
      <c r="B11260" t="str">
        <v>2017-05-12</v>
      </c>
      <c r="C11260" t="str">
        <v>Midday</v>
      </c>
      <c r="D11260">
        <v>27</v>
      </c>
      <c r="E11260" t="str">
        <f>IF(MOD(D11260,2)=0,"EVEN","ODD")</f>
        <v>ODD</v>
      </c>
      <c r="F11260" t="str">
        <f>IF(D11260&lt;=18,"LOW (1-18)","HIGH (19-36)")</f>
        <v>HIGH (19-36)</v>
      </c>
      <c r="G11260">
        <f>INT((D11260-1)/6)+1</f>
        <v>5</v>
      </c>
      <c r="H11260">
        <f>MOD(D11260-1,6)+1</f>
        <v>3</v>
      </c>
      <c r="I11260">
        <f>37-D11260</f>
        <v>10</v>
      </c>
      <c r="J11260">
        <f>ABS(D11260-D11261)</f>
        <v>4</v>
      </c>
      <c r="K11260">
        <f>AVERAGE(D11260:D11264)</f>
        <v>27</v>
      </c>
      <c r="L11260">
        <f>AVERAGE(D11260:D11279)</f>
        <v>27</v>
      </c>
      <c r="M11260">
        <f>K11260-L11260</f>
        <v>0</v>
      </c>
      <c r="N11260" t="str">
        <f>IF(K11260&gt;L11260,"HIGH ZONE BIAS",IF(K11260&lt;L11260,"LOW ZONE BIAS","EQUILIBRIUM"))</f>
        <v>EQUILIBRIUM</v>
      </c>
    </row>
    <row r="11261">
      <c r="A11261">
        <v>16310</v>
      </c>
      <c r="B11261" t="str">
        <v>2017-05-12</v>
      </c>
      <c r="C11261" t="str">
        <v>Morning</v>
      </c>
      <c r="D11261">
        <v>31</v>
      </c>
      <c r="E11261" t="str">
        <f>IF(MOD(D11261,2)=0,"EVEN","ODD")</f>
        <v>ODD</v>
      </c>
      <c r="F11261" t="str">
        <f>IF(D11261&lt;=18,"LOW (1-18)","HIGH (19-36)")</f>
        <v>HIGH (19-36)</v>
      </c>
      <c r="G11261">
        <f>INT((D11261-1)/6)+1</f>
        <v>6</v>
      </c>
      <c r="H11261">
        <f>MOD(D11261-1,6)+1</f>
        <v>1</v>
      </c>
      <c r="I11261">
        <f>37-D11261</f>
        <v>6</v>
      </c>
      <c r="J11261">
        <f>ABS(D11261-D11262)</f>
        <v>4</v>
      </c>
      <c r="K11261">
        <f>AVERAGE(D11261:D11265)</f>
        <v>31</v>
      </c>
      <c r="L11261">
        <f>AVERAGE(D11261:D11280)</f>
        <v>31</v>
      </c>
      <c r="M11261">
        <f>K11261-L11261</f>
        <v>0</v>
      </c>
      <c r="N11261" t="str">
        <f>IF(K11261&gt;L11261,"HIGH ZONE BIAS",IF(K11261&lt;L11261,"LOW ZONE BIAS","EQUILIBRIUM"))</f>
        <v>EQUILIBRIUM</v>
      </c>
    </row>
    <row r="11262">
      <c r="A11262">
        <v>16309</v>
      </c>
      <c r="B11262" t="str">
        <v>2017-05-11</v>
      </c>
      <c r="C11262" t="str">
        <v>Evening</v>
      </c>
      <c r="D11262">
        <v>35</v>
      </c>
      <c r="E11262" t="str">
        <f>IF(MOD(D11262,2)=0,"EVEN","ODD")</f>
        <v>ODD</v>
      </c>
      <c r="F11262" t="str">
        <f>IF(D11262&lt;=18,"LOW (1-18)","HIGH (19-36)")</f>
        <v>HIGH (19-36)</v>
      </c>
      <c r="G11262">
        <f>INT((D11262-1)/6)+1</f>
        <v>6</v>
      </c>
      <c r="H11262">
        <f>MOD(D11262-1,6)+1</f>
        <v>5</v>
      </c>
      <c r="I11262">
        <f>37-D11262</f>
        <v>2</v>
      </c>
      <c r="J11262">
        <f>ABS(D11262-D11263)</f>
        <v>6</v>
      </c>
      <c r="K11262">
        <f>AVERAGE(D11262:D11266)</f>
        <v>35</v>
      </c>
      <c r="L11262">
        <f>AVERAGE(D11262:D11281)</f>
        <v>35</v>
      </c>
      <c r="M11262">
        <f>K11262-L11262</f>
        <v>0</v>
      </c>
      <c r="N11262" t="str">
        <f>IF(K11262&gt;L11262,"HIGH ZONE BIAS",IF(K11262&lt;L11262,"LOW ZONE BIAS","EQUILIBRIUM"))</f>
        <v>EQUILIBRIUM</v>
      </c>
    </row>
    <row r="11263">
      <c r="A11263">
        <v>16308</v>
      </c>
      <c r="B11263" t="str">
        <v>2017-05-11</v>
      </c>
      <c r="C11263" t="str">
        <v>Afternoon</v>
      </c>
      <c r="D11263">
        <v>29</v>
      </c>
      <c r="E11263" t="str">
        <f>IF(MOD(D11263,2)=0,"EVEN","ODD")</f>
        <v>ODD</v>
      </c>
      <c r="F11263" t="str">
        <f>IF(D11263&lt;=18,"LOW (1-18)","HIGH (19-36)")</f>
        <v>HIGH (19-36)</v>
      </c>
      <c r="G11263">
        <f>INT((D11263-1)/6)+1</f>
        <v>5</v>
      </c>
      <c r="H11263">
        <f>MOD(D11263-1,6)+1</f>
        <v>5</v>
      </c>
      <c r="I11263">
        <f>37-D11263</f>
        <v>8</v>
      </c>
      <c r="J11263">
        <f>ABS(D11263-D11264)</f>
        <v>2</v>
      </c>
      <c r="K11263">
        <f>AVERAGE(D11263:D11267)</f>
        <v>29</v>
      </c>
      <c r="L11263">
        <f>AVERAGE(D11263:D11282)</f>
        <v>29</v>
      </c>
      <c r="M11263">
        <f>K11263-L11263</f>
        <v>0</v>
      </c>
      <c r="N11263" t="str">
        <f>IF(K11263&gt;L11263,"HIGH ZONE BIAS",IF(K11263&lt;L11263,"LOW ZONE BIAS","EQUILIBRIUM"))</f>
        <v>EQUILIBRIUM</v>
      </c>
    </row>
    <row r="11264">
      <c r="A11264">
        <v>16307</v>
      </c>
      <c r="B11264" t="str">
        <v>2017-05-11</v>
      </c>
      <c r="C11264" t="str">
        <v>Midday</v>
      </c>
      <c r="D11264">
        <v>31</v>
      </c>
      <c r="E11264" t="str">
        <f>IF(MOD(D11264,2)=0,"EVEN","ODD")</f>
        <v>ODD</v>
      </c>
      <c r="F11264" t="str">
        <f>IF(D11264&lt;=18,"LOW (1-18)","HIGH (19-36)")</f>
        <v>HIGH (19-36)</v>
      </c>
      <c r="G11264">
        <f>INT((D11264-1)/6)+1</f>
        <v>6</v>
      </c>
      <c r="H11264">
        <f>MOD(D11264-1,6)+1</f>
        <v>1</v>
      </c>
      <c r="I11264">
        <f>37-D11264</f>
        <v>6</v>
      </c>
      <c r="J11264">
        <f>ABS(D11264-D11265)</f>
        <v>4</v>
      </c>
      <c r="K11264">
        <f>AVERAGE(D11264:D11268)</f>
        <v>31</v>
      </c>
      <c r="L11264">
        <f>AVERAGE(D11264:D11283)</f>
        <v>31</v>
      </c>
      <c r="M11264">
        <f>K11264-L11264</f>
        <v>0</v>
      </c>
      <c r="N11264" t="str">
        <f>IF(K11264&gt;L11264,"HIGH ZONE BIAS",IF(K11264&lt;L11264,"LOW ZONE BIAS","EQUILIBRIUM"))</f>
        <v>EQUILIBRIUM</v>
      </c>
    </row>
    <row r="11265">
      <c r="A11265">
        <v>16306</v>
      </c>
      <c r="B11265" t="str">
        <v>2017-05-11</v>
      </c>
      <c r="C11265" t="str">
        <v>Morning</v>
      </c>
      <c r="D11265">
        <v>35</v>
      </c>
      <c r="E11265" t="str">
        <f>IF(MOD(D11265,2)=0,"EVEN","ODD")</f>
        <v>ODD</v>
      </c>
      <c r="F11265" t="str">
        <f>IF(D11265&lt;=18,"LOW (1-18)","HIGH (19-36)")</f>
        <v>HIGH (19-36)</v>
      </c>
      <c r="G11265">
        <f>INT((D11265-1)/6)+1</f>
        <v>6</v>
      </c>
      <c r="H11265">
        <f>MOD(D11265-1,6)+1</f>
        <v>5</v>
      </c>
      <c r="I11265">
        <f>37-D11265</f>
        <v>2</v>
      </c>
      <c r="J11265">
        <f>ABS(D11265-D11266)</f>
        <v>14</v>
      </c>
      <c r="K11265">
        <f>AVERAGE(D11265:D11269)</f>
        <v>35</v>
      </c>
      <c r="L11265">
        <f>AVERAGE(D11265:D11284)</f>
        <v>35</v>
      </c>
      <c r="M11265">
        <f>K11265-L11265</f>
        <v>0</v>
      </c>
      <c r="N11265" t="str">
        <f>IF(K11265&gt;L11265,"HIGH ZONE BIAS",IF(K11265&lt;L11265,"LOW ZONE BIAS","EQUILIBRIUM"))</f>
        <v>EQUILIBRIUM</v>
      </c>
    </row>
    <row r="11266">
      <c r="A11266">
        <v>16305</v>
      </c>
      <c r="B11266" t="str">
        <v>2017-05-10</v>
      </c>
      <c r="C11266" t="str">
        <v>Evening</v>
      </c>
      <c r="D11266">
        <v>21</v>
      </c>
      <c r="E11266" t="str">
        <f>IF(MOD(D11266,2)=0,"EVEN","ODD")</f>
        <v>ODD</v>
      </c>
      <c r="F11266" t="str">
        <f>IF(D11266&lt;=18,"LOW (1-18)","HIGH (19-36)")</f>
        <v>HIGH (19-36)</v>
      </c>
      <c r="G11266">
        <f>INT((D11266-1)/6)+1</f>
        <v>4</v>
      </c>
      <c r="H11266">
        <f>MOD(D11266-1,6)+1</f>
        <v>3</v>
      </c>
      <c r="I11266">
        <f>37-D11266</f>
        <v>16</v>
      </c>
      <c r="J11266">
        <f>ABS(D11266-D11267)</f>
        <v>3</v>
      </c>
      <c r="K11266">
        <f>AVERAGE(D11266:D11270)</f>
        <v>21</v>
      </c>
      <c r="L11266">
        <f>AVERAGE(D11266:D11285)</f>
        <v>21</v>
      </c>
      <c r="M11266">
        <f>K11266-L11266</f>
        <v>0</v>
      </c>
      <c r="N11266" t="str">
        <f>IF(K11266&gt;L11266,"HIGH ZONE BIAS",IF(K11266&lt;L11266,"LOW ZONE BIAS","EQUILIBRIUM"))</f>
        <v>EQUILIBRIUM</v>
      </c>
    </row>
    <row r="11267">
      <c r="A11267">
        <v>16304</v>
      </c>
      <c r="B11267" t="str">
        <v>2017-05-10</v>
      </c>
      <c r="C11267" t="str">
        <v>Afternoon</v>
      </c>
      <c r="D11267">
        <v>24</v>
      </c>
      <c r="E11267" t="str">
        <f>IF(MOD(D11267,2)=0,"EVEN","ODD")</f>
        <v>EVEN</v>
      </c>
      <c r="F11267" t="str">
        <f>IF(D11267&lt;=18,"LOW (1-18)","HIGH (19-36)")</f>
        <v>HIGH (19-36)</v>
      </c>
      <c r="G11267">
        <f>INT((D11267-1)/6)+1</f>
        <v>4</v>
      </c>
      <c r="H11267">
        <f>MOD(D11267-1,6)+1</f>
        <v>6</v>
      </c>
      <c r="I11267">
        <f>37-D11267</f>
        <v>13</v>
      </c>
      <c r="J11267">
        <f>ABS(D11267-D11268)</f>
        <v>12</v>
      </c>
      <c r="K11267">
        <f>AVERAGE(D11267:D11271)</f>
        <v>24</v>
      </c>
      <c r="L11267">
        <f>AVERAGE(D11267:D11286)</f>
        <v>24</v>
      </c>
      <c r="M11267">
        <f>K11267-L11267</f>
        <v>0</v>
      </c>
      <c r="N11267" t="str">
        <f>IF(K11267&gt;L11267,"HIGH ZONE BIAS",IF(K11267&lt;L11267,"LOW ZONE BIAS","EQUILIBRIUM"))</f>
        <v>EQUILIBRIUM</v>
      </c>
    </row>
    <row r="11268">
      <c r="A11268">
        <v>16303</v>
      </c>
      <c r="B11268" t="str">
        <v>2017-05-10</v>
      </c>
      <c r="C11268" t="str">
        <v>Midday</v>
      </c>
      <c r="D11268">
        <v>12</v>
      </c>
      <c r="E11268" t="str">
        <f>IF(MOD(D11268,2)=0,"EVEN","ODD")</f>
        <v>EVEN</v>
      </c>
      <c r="F11268" t="str">
        <f>IF(D11268&lt;=18,"LOW (1-18)","HIGH (19-36)")</f>
        <v>LOW (1-18)</v>
      </c>
      <c r="G11268">
        <f>INT((D11268-1)/6)+1</f>
        <v>2</v>
      </c>
      <c r="H11268">
        <f>MOD(D11268-1,6)+1</f>
        <v>6</v>
      </c>
      <c r="I11268">
        <f>37-D11268</f>
        <v>25</v>
      </c>
      <c r="J11268">
        <f>ABS(D11268-D11269)</f>
        <v>9</v>
      </c>
      <c r="K11268">
        <f>AVERAGE(D11268:D11272)</f>
        <v>12</v>
      </c>
      <c r="L11268">
        <f>AVERAGE(D11268:D11287)</f>
        <v>12</v>
      </c>
      <c r="M11268">
        <f>K11268-L11268</f>
        <v>0</v>
      </c>
      <c r="N11268" t="str">
        <f>IF(K11268&gt;L11268,"HIGH ZONE BIAS",IF(K11268&lt;L11268,"LOW ZONE BIAS","EQUILIBRIUM"))</f>
        <v>EQUILIBRIUM</v>
      </c>
    </row>
    <row r="11269">
      <c r="A11269">
        <v>16302</v>
      </c>
      <c r="B11269" t="str">
        <v>2017-05-10</v>
      </c>
      <c r="C11269" t="str">
        <v>Morning</v>
      </c>
      <c r="D11269">
        <v>21</v>
      </c>
      <c r="E11269" t="str">
        <f>IF(MOD(D11269,2)=0,"EVEN","ODD")</f>
        <v>ODD</v>
      </c>
      <c r="F11269" t="str">
        <f>IF(D11269&lt;=18,"LOW (1-18)","HIGH (19-36)")</f>
        <v>HIGH (19-36)</v>
      </c>
      <c r="G11269">
        <f>INT((D11269-1)/6)+1</f>
        <v>4</v>
      </c>
      <c r="H11269">
        <f>MOD(D11269-1,6)+1</f>
        <v>3</v>
      </c>
      <c r="I11269">
        <f>37-D11269</f>
        <v>16</v>
      </c>
      <c r="J11269">
        <f>ABS(D11269-D11270)</f>
        <v>7</v>
      </c>
      <c r="K11269">
        <f>AVERAGE(D11269:D11273)</f>
        <v>21</v>
      </c>
      <c r="L11269">
        <f>AVERAGE(D11269:D11288)</f>
        <v>21</v>
      </c>
      <c r="M11269">
        <f>K11269-L11269</f>
        <v>0</v>
      </c>
      <c r="N11269" t="str">
        <f>IF(K11269&gt;L11269,"HIGH ZONE BIAS",IF(K11269&lt;L11269,"LOW ZONE BIAS","EQUILIBRIUM"))</f>
        <v>EQUILIBRIUM</v>
      </c>
    </row>
    <row r="11270">
      <c r="A11270">
        <v>16301</v>
      </c>
      <c r="B11270" t="str">
        <v>2017-05-09</v>
      </c>
      <c r="C11270" t="str">
        <v>Evening</v>
      </c>
      <c r="D11270">
        <v>28</v>
      </c>
      <c r="E11270" t="str">
        <f>IF(MOD(D11270,2)=0,"EVEN","ODD")</f>
        <v>EVEN</v>
      </c>
      <c r="F11270" t="str">
        <f>IF(D11270&lt;=18,"LOW (1-18)","HIGH (19-36)")</f>
        <v>HIGH (19-36)</v>
      </c>
      <c r="G11270">
        <f>INT((D11270-1)/6)+1</f>
        <v>5</v>
      </c>
      <c r="H11270">
        <f>MOD(D11270-1,6)+1</f>
        <v>4</v>
      </c>
      <c r="I11270">
        <f>37-D11270</f>
        <v>9</v>
      </c>
      <c r="J11270">
        <f>ABS(D11270-D11271)</f>
        <v>12</v>
      </c>
      <c r="K11270">
        <f>AVERAGE(D11270:D11274)</f>
        <v>28</v>
      </c>
      <c r="L11270">
        <f>AVERAGE(D11270:D11289)</f>
        <v>28</v>
      </c>
      <c r="M11270">
        <f>K11270-L11270</f>
        <v>0</v>
      </c>
      <c r="N11270" t="str">
        <f>IF(K11270&gt;L11270,"HIGH ZONE BIAS",IF(K11270&lt;L11270,"LOW ZONE BIAS","EQUILIBRIUM"))</f>
        <v>EQUILIBRIUM</v>
      </c>
    </row>
    <row r="11271">
      <c r="A11271">
        <v>16300</v>
      </c>
      <c r="B11271" t="str">
        <v>2017-05-09</v>
      </c>
      <c r="C11271" t="str">
        <v>Afternoon</v>
      </c>
      <c r="D11271">
        <v>16</v>
      </c>
      <c r="E11271" t="str">
        <f>IF(MOD(D11271,2)=0,"EVEN","ODD")</f>
        <v>EVEN</v>
      </c>
      <c r="F11271" t="str">
        <f>IF(D11271&lt;=18,"LOW (1-18)","HIGH (19-36)")</f>
        <v>LOW (1-18)</v>
      </c>
      <c r="G11271">
        <f>INT((D11271-1)/6)+1</f>
        <v>3</v>
      </c>
      <c r="H11271">
        <f>MOD(D11271-1,6)+1</f>
        <v>4</v>
      </c>
      <c r="I11271">
        <f>37-D11271</f>
        <v>21</v>
      </c>
      <c r="J11271">
        <f>ABS(D11271-D11272)</f>
        <v>13</v>
      </c>
      <c r="K11271">
        <f>AVERAGE(D11271:D11275)</f>
        <v>16</v>
      </c>
      <c r="L11271">
        <f>AVERAGE(D11271:D11290)</f>
        <v>16</v>
      </c>
      <c r="M11271">
        <f>K11271-L11271</f>
        <v>0</v>
      </c>
      <c r="N11271" t="str">
        <f>IF(K11271&gt;L11271,"HIGH ZONE BIAS",IF(K11271&lt;L11271,"LOW ZONE BIAS","EQUILIBRIUM"))</f>
        <v>EQUILIBRIUM</v>
      </c>
    </row>
    <row r="11272">
      <c r="A11272">
        <v>16299</v>
      </c>
      <c r="B11272" t="str">
        <v>2017-05-09</v>
      </c>
      <c r="C11272" t="str">
        <v>Midday</v>
      </c>
      <c r="D11272">
        <v>29</v>
      </c>
      <c r="E11272" t="str">
        <f>IF(MOD(D11272,2)=0,"EVEN","ODD")</f>
        <v>ODD</v>
      </c>
      <c r="F11272" t="str">
        <f>IF(D11272&lt;=18,"LOW (1-18)","HIGH (19-36)")</f>
        <v>HIGH (19-36)</v>
      </c>
      <c r="G11272">
        <f>INT((D11272-1)/6)+1</f>
        <v>5</v>
      </c>
      <c r="H11272">
        <f>MOD(D11272-1,6)+1</f>
        <v>5</v>
      </c>
      <c r="I11272">
        <f>37-D11272</f>
        <v>8</v>
      </c>
      <c r="J11272">
        <f>ABS(D11272-D11273)</f>
        <v>2</v>
      </c>
      <c r="K11272">
        <f>AVERAGE(D11272:D11276)</f>
        <v>29</v>
      </c>
      <c r="L11272">
        <f>AVERAGE(D11272:D11291)</f>
        <v>29</v>
      </c>
      <c r="M11272">
        <f>K11272-L11272</f>
        <v>0</v>
      </c>
      <c r="N11272" t="str">
        <f>IF(K11272&gt;L11272,"HIGH ZONE BIAS",IF(K11272&lt;L11272,"LOW ZONE BIAS","EQUILIBRIUM"))</f>
        <v>EQUILIBRIUM</v>
      </c>
    </row>
    <row r="11273">
      <c r="A11273">
        <v>16298</v>
      </c>
      <c r="B11273" t="str">
        <v>2017-05-09</v>
      </c>
      <c r="C11273" t="str">
        <v>Morning</v>
      </c>
      <c r="D11273">
        <v>27</v>
      </c>
      <c r="E11273" t="str">
        <f>IF(MOD(D11273,2)=0,"EVEN","ODD")</f>
        <v>ODD</v>
      </c>
      <c r="F11273" t="str">
        <f>IF(D11273&lt;=18,"LOW (1-18)","HIGH (19-36)")</f>
        <v>HIGH (19-36)</v>
      </c>
      <c r="G11273">
        <f>INT((D11273-1)/6)+1</f>
        <v>5</v>
      </c>
      <c r="H11273">
        <f>MOD(D11273-1,6)+1</f>
        <v>3</v>
      </c>
      <c r="I11273">
        <f>37-D11273</f>
        <v>10</v>
      </c>
      <c r="J11273">
        <f>ABS(D11273-D11274)</f>
        <v>4</v>
      </c>
      <c r="K11273">
        <f>AVERAGE(D11273:D11277)</f>
        <v>27</v>
      </c>
      <c r="L11273">
        <f>AVERAGE(D11273:D11292)</f>
        <v>27</v>
      </c>
      <c r="M11273">
        <f>K11273-L11273</f>
        <v>0</v>
      </c>
      <c r="N11273" t="str">
        <f>IF(K11273&gt;L11273,"HIGH ZONE BIAS",IF(K11273&lt;L11273,"LOW ZONE BIAS","EQUILIBRIUM"))</f>
        <v>EQUILIBRIUM</v>
      </c>
    </row>
    <row r="11274">
      <c r="A11274">
        <v>16297</v>
      </c>
      <c r="B11274" t="str">
        <v>2017-05-08</v>
      </c>
      <c r="C11274" t="str">
        <v>Evening</v>
      </c>
      <c r="D11274">
        <v>31</v>
      </c>
      <c r="E11274" t="str">
        <f>IF(MOD(D11274,2)=0,"EVEN","ODD")</f>
        <v>ODD</v>
      </c>
      <c r="F11274" t="str">
        <f>IF(D11274&lt;=18,"LOW (1-18)","HIGH (19-36)")</f>
        <v>HIGH (19-36)</v>
      </c>
      <c r="G11274">
        <f>INT((D11274-1)/6)+1</f>
        <v>6</v>
      </c>
      <c r="H11274">
        <f>MOD(D11274-1,6)+1</f>
        <v>1</v>
      </c>
      <c r="I11274">
        <f>37-D11274</f>
        <v>6</v>
      </c>
      <c r="J11274">
        <f>ABS(D11274-D11275)</f>
        <v>10</v>
      </c>
      <c r="K11274">
        <f>AVERAGE(D11274:D11278)</f>
        <v>31</v>
      </c>
      <c r="L11274">
        <f>AVERAGE(D11274:D11293)</f>
        <v>31</v>
      </c>
      <c r="M11274">
        <f>K11274-L11274</f>
        <v>0</v>
      </c>
      <c r="N11274" t="str">
        <f>IF(K11274&gt;L11274,"HIGH ZONE BIAS",IF(K11274&lt;L11274,"LOW ZONE BIAS","EQUILIBRIUM"))</f>
        <v>EQUILIBRIUM</v>
      </c>
    </row>
    <row r="11275">
      <c r="A11275">
        <v>16296</v>
      </c>
      <c r="B11275" t="str">
        <v>2017-05-08</v>
      </c>
      <c r="C11275" t="str">
        <v>Afternoon</v>
      </c>
      <c r="D11275">
        <v>21</v>
      </c>
      <c r="E11275" t="str">
        <f>IF(MOD(D11275,2)=0,"EVEN","ODD")</f>
        <v>ODD</v>
      </c>
      <c r="F11275" t="str">
        <f>IF(D11275&lt;=18,"LOW (1-18)","HIGH (19-36)")</f>
        <v>HIGH (19-36)</v>
      </c>
      <c r="G11275">
        <f>INT((D11275-1)/6)+1</f>
        <v>4</v>
      </c>
      <c r="H11275">
        <f>MOD(D11275-1,6)+1</f>
        <v>3</v>
      </c>
      <c r="I11275">
        <f>37-D11275</f>
        <v>16</v>
      </c>
      <c r="J11275">
        <f>ABS(D11275-D11276)</f>
        <v>15</v>
      </c>
      <c r="K11275">
        <f>AVERAGE(D11275:D11279)</f>
        <v>21</v>
      </c>
      <c r="L11275">
        <f>AVERAGE(D11275:D11294)</f>
        <v>21</v>
      </c>
      <c r="M11275">
        <f>K11275-L11275</f>
        <v>0</v>
      </c>
      <c r="N11275" t="str">
        <f>IF(K11275&gt;L11275,"HIGH ZONE BIAS",IF(K11275&lt;L11275,"LOW ZONE BIAS","EQUILIBRIUM"))</f>
        <v>EQUILIBRIUM</v>
      </c>
    </row>
    <row r="11276">
      <c r="A11276">
        <v>16295</v>
      </c>
      <c r="B11276" t="str">
        <v>2017-05-08</v>
      </c>
      <c r="C11276" t="str">
        <v>Midday</v>
      </c>
      <c r="D11276">
        <v>36</v>
      </c>
      <c r="E11276" t="str">
        <f>IF(MOD(D11276,2)=0,"EVEN","ODD")</f>
        <v>EVEN</v>
      </c>
      <c r="F11276" t="str">
        <f>IF(D11276&lt;=18,"LOW (1-18)","HIGH (19-36)")</f>
        <v>HIGH (19-36)</v>
      </c>
      <c r="G11276">
        <f>INT((D11276-1)/6)+1</f>
        <v>6</v>
      </c>
      <c r="H11276">
        <f>MOD(D11276-1,6)+1</f>
        <v>6</v>
      </c>
      <c r="I11276">
        <f>37-D11276</f>
        <v>1</v>
      </c>
      <c r="J11276">
        <f>ABS(D11276-D11277)</f>
        <v>16</v>
      </c>
      <c r="K11276">
        <f>AVERAGE(D11276:D11280)</f>
        <v>36</v>
      </c>
      <c r="L11276">
        <f>AVERAGE(D11276:D11295)</f>
        <v>36</v>
      </c>
      <c r="M11276">
        <f>K11276-L11276</f>
        <v>0</v>
      </c>
      <c r="N11276" t="str">
        <f>IF(K11276&gt;L11276,"HIGH ZONE BIAS",IF(K11276&lt;L11276,"LOW ZONE BIAS","EQUILIBRIUM"))</f>
        <v>EQUILIBRIUM</v>
      </c>
    </row>
    <row r="11277">
      <c r="A11277">
        <v>16294</v>
      </c>
      <c r="B11277" t="str">
        <v>2017-05-08</v>
      </c>
      <c r="C11277" t="str">
        <v>Morning</v>
      </c>
      <c r="D11277">
        <v>20</v>
      </c>
      <c r="E11277" t="str">
        <f>IF(MOD(D11277,2)=0,"EVEN","ODD")</f>
        <v>EVEN</v>
      </c>
      <c r="F11277" t="str">
        <f>IF(D11277&lt;=18,"LOW (1-18)","HIGH (19-36)")</f>
        <v>HIGH (19-36)</v>
      </c>
      <c r="G11277">
        <f>INT((D11277-1)/6)+1</f>
        <v>4</v>
      </c>
      <c r="H11277">
        <f>MOD(D11277-1,6)+1</f>
        <v>2</v>
      </c>
      <c r="I11277">
        <f>37-D11277</f>
        <v>17</v>
      </c>
      <c r="J11277">
        <f>ABS(D11277-D11278)</f>
        <v>13</v>
      </c>
      <c r="K11277">
        <f>AVERAGE(D11277:D11281)</f>
        <v>20</v>
      </c>
      <c r="L11277">
        <f>AVERAGE(D11277:D11296)</f>
        <v>20</v>
      </c>
      <c r="M11277">
        <f>K11277-L11277</f>
        <v>0</v>
      </c>
      <c r="N11277" t="str">
        <f>IF(K11277&gt;L11277,"HIGH ZONE BIAS",IF(K11277&lt;L11277,"LOW ZONE BIAS","EQUILIBRIUM"))</f>
        <v>EQUILIBRIUM</v>
      </c>
    </row>
    <row r="11278">
      <c r="A11278">
        <v>16293</v>
      </c>
      <c r="B11278" t="str">
        <v>2017-05-06</v>
      </c>
      <c r="C11278" t="str">
        <v>Evening</v>
      </c>
      <c r="D11278">
        <v>33</v>
      </c>
      <c r="E11278" t="str">
        <f>IF(MOD(D11278,2)=0,"EVEN","ODD")</f>
        <v>ODD</v>
      </c>
      <c r="F11278" t="str">
        <f>IF(D11278&lt;=18,"LOW (1-18)","HIGH (19-36)")</f>
        <v>HIGH (19-36)</v>
      </c>
      <c r="G11278">
        <f>INT((D11278-1)/6)+1</f>
        <v>6</v>
      </c>
      <c r="H11278">
        <f>MOD(D11278-1,6)+1</f>
        <v>3</v>
      </c>
      <c r="I11278">
        <f>37-D11278</f>
        <v>4</v>
      </c>
      <c r="J11278">
        <f>ABS(D11278-D11279)</f>
        <v>2</v>
      </c>
      <c r="K11278">
        <f>AVERAGE(D11278:D11282)</f>
        <v>33</v>
      </c>
      <c r="L11278">
        <f>AVERAGE(D11278:D11297)</f>
        <v>33</v>
      </c>
      <c r="M11278">
        <f>K11278-L11278</f>
        <v>0</v>
      </c>
      <c r="N11278" t="str">
        <f>IF(K11278&gt;L11278,"HIGH ZONE BIAS",IF(K11278&lt;L11278,"LOW ZONE BIAS","EQUILIBRIUM"))</f>
        <v>EQUILIBRIUM</v>
      </c>
    </row>
    <row r="11279">
      <c r="A11279">
        <v>16292</v>
      </c>
      <c r="B11279" t="str">
        <v>2017-05-06</v>
      </c>
      <c r="C11279" t="str">
        <v>Afternoon</v>
      </c>
      <c r="D11279">
        <v>35</v>
      </c>
      <c r="E11279" t="str">
        <f>IF(MOD(D11279,2)=0,"EVEN","ODD")</f>
        <v>ODD</v>
      </c>
      <c r="F11279" t="str">
        <f>IF(D11279&lt;=18,"LOW (1-18)","HIGH (19-36)")</f>
        <v>HIGH (19-36)</v>
      </c>
      <c r="G11279">
        <f>INT((D11279-1)/6)+1</f>
        <v>6</v>
      </c>
      <c r="H11279">
        <f>MOD(D11279-1,6)+1</f>
        <v>5</v>
      </c>
      <c r="I11279">
        <f>37-D11279</f>
        <v>2</v>
      </c>
      <c r="J11279">
        <f>ABS(D11279-D11280)</f>
        <v>25</v>
      </c>
      <c r="K11279">
        <f>AVERAGE(D11279:D11283)</f>
        <v>35</v>
      </c>
      <c r="L11279">
        <f>AVERAGE(D11279:D11298)</f>
        <v>35</v>
      </c>
      <c r="M11279">
        <f>K11279-L11279</f>
        <v>0</v>
      </c>
      <c r="N11279" t="str">
        <f>IF(K11279&gt;L11279,"HIGH ZONE BIAS",IF(K11279&lt;L11279,"LOW ZONE BIAS","EQUILIBRIUM"))</f>
        <v>EQUILIBRIUM</v>
      </c>
    </row>
    <row r="11280">
      <c r="A11280">
        <v>16291</v>
      </c>
      <c r="B11280" t="str">
        <v>2017-05-06</v>
      </c>
      <c r="C11280" t="str">
        <v>Midday</v>
      </c>
      <c r="D11280">
        <v>10</v>
      </c>
      <c r="E11280" t="str">
        <f>IF(MOD(D11280,2)=0,"EVEN","ODD")</f>
        <v>EVEN</v>
      </c>
      <c r="F11280" t="str">
        <f>IF(D11280&lt;=18,"LOW (1-18)","HIGH (19-36)")</f>
        <v>LOW (1-18)</v>
      </c>
      <c r="G11280">
        <f>INT((D11280-1)/6)+1</f>
        <v>2</v>
      </c>
      <c r="H11280">
        <f>MOD(D11280-1,6)+1</f>
        <v>4</v>
      </c>
      <c r="I11280">
        <f>37-D11280</f>
        <v>27</v>
      </c>
      <c r="J11280">
        <f>ABS(D11280-D11281)</f>
        <v>3</v>
      </c>
      <c r="K11280">
        <f>AVERAGE(D11280:D11284)</f>
        <v>10</v>
      </c>
      <c r="L11280">
        <f>AVERAGE(D11280:D11299)</f>
        <v>10</v>
      </c>
      <c r="M11280">
        <f>K11280-L11280</f>
        <v>0</v>
      </c>
      <c r="N11280" t="str">
        <f>IF(K11280&gt;L11280,"HIGH ZONE BIAS",IF(K11280&lt;L11280,"LOW ZONE BIAS","EQUILIBRIUM"))</f>
        <v>EQUILIBRIUM</v>
      </c>
    </row>
    <row r="11281">
      <c r="A11281">
        <v>16290</v>
      </c>
      <c r="B11281" t="str">
        <v>2017-05-06</v>
      </c>
      <c r="C11281" t="str">
        <v>Morning</v>
      </c>
      <c r="D11281">
        <v>7</v>
      </c>
      <c r="E11281" t="str">
        <f>IF(MOD(D11281,2)=0,"EVEN","ODD")</f>
        <v>ODD</v>
      </c>
      <c r="F11281" t="str">
        <f>IF(D11281&lt;=18,"LOW (1-18)","HIGH (19-36)")</f>
        <v>LOW (1-18)</v>
      </c>
      <c r="G11281">
        <f>INT((D11281-1)/6)+1</f>
        <v>2</v>
      </c>
      <c r="H11281">
        <f>MOD(D11281-1,6)+1</f>
        <v>1</v>
      </c>
      <c r="I11281">
        <f>37-D11281</f>
        <v>30</v>
      </c>
      <c r="J11281">
        <f>ABS(D11281-D11282)</f>
        <v>14</v>
      </c>
      <c r="K11281">
        <f>AVERAGE(D11281:D11285)</f>
        <v>7</v>
      </c>
      <c r="L11281">
        <f>AVERAGE(D11281:D11300)</f>
        <v>7</v>
      </c>
      <c r="M11281">
        <f>K11281-L11281</f>
        <v>0</v>
      </c>
      <c r="N11281" t="str">
        <f>IF(K11281&gt;L11281,"HIGH ZONE BIAS",IF(K11281&lt;L11281,"LOW ZONE BIAS","EQUILIBRIUM"))</f>
        <v>EQUILIBRIUM</v>
      </c>
    </row>
    <row r="11282">
      <c r="A11282">
        <v>16289</v>
      </c>
      <c r="B11282" t="str">
        <v>2017-05-05</v>
      </c>
      <c r="C11282" t="str">
        <v>Evening</v>
      </c>
      <c r="D11282">
        <v>21</v>
      </c>
      <c r="E11282" t="str">
        <f>IF(MOD(D11282,2)=0,"EVEN","ODD")</f>
        <v>ODD</v>
      </c>
      <c r="F11282" t="str">
        <f>IF(D11282&lt;=18,"LOW (1-18)","HIGH (19-36)")</f>
        <v>HIGH (19-36)</v>
      </c>
      <c r="G11282">
        <f>INT((D11282-1)/6)+1</f>
        <v>4</v>
      </c>
      <c r="H11282">
        <f>MOD(D11282-1,6)+1</f>
        <v>3</v>
      </c>
      <c r="I11282">
        <f>37-D11282</f>
        <v>16</v>
      </c>
      <c r="J11282">
        <f>ABS(D11282-D11283)</f>
        <v>14</v>
      </c>
      <c r="K11282">
        <f>AVERAGE(D11282:D11286)</f>
        <v>21</v>
      </c>
      <c r="L11282">
        <f>AVERAGE(D11282:D11301)</f>
        <v>21</v>
      </c>
      <c r="M11282">
        <f>K11282-L11282</f>
        <v>0</v>
      </c>
      <c r="N11282" t="str">
        <f>IF(K11282&gt;L11282,"HIGH ZONE BIAS",IF(K11282&lt;L11282,"LOW ZONE BIAS","EQUILIBRIUM"))</f>
        <v>EQUILIBRIUM</v>
      </c>
    </row>
    <row r="11283">
      <c r="A11283">
        <v>16288</v>
      </c>
      <c r="B11283" t="str">
        <v>2017-05-05</v>
      </c>
      <c r="C11283" t="str">
        <v>Afternoon</v>
      </c>
      <c r="D11283">
        <v>35</v>
      </c>
      <c r="E11283" t="str">
        <f>IF(MOD(D11283,2)=0,"EVEN","ODD")</f>
        <v>ODD</v>
      </c>
      <c r="F11283" t="str">
        <f>IF(D11283&lt;=18,"LOW (1-18)","HIGH (19-36)")</f>
        <v>HIGH (19-36)</v>
      </c>
      <c r="G11283">
        <f>INT((D11283-1)/6)+1</f>
        <v>6</v>
      </c>
      <c r="H11283">
        <f>MOD(D11283-1,6)+1</f>
        <v>5</v>
      </c>
      <c r="I11283">
        <f>37-D11283</f>
        <v>2</v>
      </c>
      <c r="J11283">
        <f>ABS(D11283-D11284)</f>
        <v>22</v>
      </c>
      <c r="K11283">
        <f>AVERAGE(D11283:D11287)</f>
        <v>35</v>
      </c>
      <c r="L11283">
        <f>AVERAGE(D11283:D11302)</f>
        <v>35</v>
      </c>
      <c r="M11283">
        <f>K11283-L11283</f>
        <v>0</v>
      </c>
      <c r="N11283" t="str">
        <f>IF(K11283&gt;L11283,"HIGH ZONE BIAS",IF(K11283&lt;L11283,"LOW ZONE BIAS","EQUILIBRIUM"))</f>
        <v>EQUILIBRIUM</v>
      </c>
    </row>
    <row r="11284">
      <c r="A11284">
        <v>16287</v>
      </c>
      <c r="B11284" t="str">
        <v>2017-05-05</v>
      </c>
      <c r="C11284" t="str">
        <v>Midday</v>
      </c>
      <c r="D11284">
        <v>13</v>
      </c>
      <c r="E11284" t="str">
        <f>IF(MOD(D11284,2)=0,"EVEN","ODD")</f>
        <v>ODD</v>
      </c>
      <c r="F11284" t="str">
        <f>IF(D11284&lt;=18,"LOW (1-18)","HIGH (19-36)")</f>
        <v>LOW (1-18)</v>
      </c>
      <c r="G11284">
        <f>INT((D11284-1)/6)+1</f>
        <v>3</v>
      </c>
      <c r="H11284">
        <f>MOD(D11284-1,6)+1</f>
        <v>1</v>
      </c>
      <c r="I11284">
        <f>37-D11284</f>
        <v>24</v>
      </c>
      <c r="J11284">
        <f>ABS(D11284-D11285)</f>
        <v>5</v>
      </c>
      <c r="K11284">
        <f>AVERAGE(D11284:D11288)</f>
        <v>13</v>
      </c>
      <c r="L11284">
        <f>AVERAGE(D11284:D11303)</f>
        <v>13</v>
      </c>
      <c r="M11284">
        <f>K11284-L11284</f>
        <v>0</v>
      </c>
      <c r="N11284" t="str">
        <f>IF(K11284&gt;L11284,"HIGH ZONE BIAS",IF(K11284&lt;L11284,"LOW ZONE BIAS","EQUILIBRIUM"))</f>
        <v>EQUILIBRIUM</v>
      </c>
    </row>
    <row r="11285">
      <c r="A11285">
        <v>16286</v>
      </c>
      <c r="B11285" t="str">
        <v>2017-05-05</v>
      </c>
      <c r="C11285" t="str">
        <v>Morning</v>
      </c>
      <c r="D11285">
        <v>18</v>
      </c>
      <c r="E11285" t="str">
        <f>IF(MOD(D11285,2)=0,"EVEN","ODD")</f>
        <v>EVEN</v>
      </c>
      <c r="F11285" t="str">
        <f>IF(D11285&lt;=18,"LOW (1-18)","HIGH (19-36)")</f>
        <v>LOW (1-18)</v>
      </c>
      <c r="G11285">
        <f>INT((D11285-1)/6)+1</f>
        <v>3</v>
      </c>
      <c r="H11285">
        <f>MOD(D11285-1,6)+1</f>
        <v>6</v>
      </c>
      <c r="I11285">
        <f>37-D11285</f>
        <v>19</v>
      </c>
      <c r="J11285">
        <f>ABS(D11285-D11286)</f>
        <v>8</v>
      </c>
      <c r="K11285">
        <f>AVERAGE(D11285:D11289)</f>
        <v>18</v>
      </c>
      <c r="L11285">
        <f>AVERAGE(D11285:D11304)</f>
        <v>18</v>
      </c>
      <c r="M11285">
        <f>K11285-L11285</f>
        <v>0</v>
      </c>
      <c r="N11285" t="str">
        <f>IF(K11285&gt;L11285,"HIGH ZONE BIAS",IF(K11285&lt;L11285,"LOW ZONE BIAS","EQUILIBRIUM"))</f>
        <v>EQUILIBRIUM</v>
      </c>
    </row>
    <row r="11286">
      <c r="A11286">
        <v>16285</v>
      </c>
      <c r="B11286" t="str">
        <v>2017-05-04</v>
      </c>
      <c r="C11286" t="str">
        <v>Evening</v>
      </c>
      <c r="D11286">
        <v>26</v>
      </c>
      <c r="E11286" t="str">
        <f>IF(MOD(D11286,2)=0,"EVEN","ODD")</f>
        <v>EVEN</v>
      </c>
      <c r="F11286" t="str">
        <f>IF(D11286&lt;=18,"LOW (1-18)","HIGH (19-36)")</f>
        <v>HIGH (19-36)</v>
      </c>
      <c r="G11286">
        <f>INT((D11286-1)/6)+1</f>
        <v>5</v>
      </c>
      <c r="H11286">
        <f>MOD(D11286-1,6)+1</f>
        <v>2</v>
      </c>
      <c r="I11286">
        <f>37-D11286</f>
        <v>11</v>
      </c>
      <c r="J11286">
        <f>ABS(D11286-D11287)</f>
        <v>20</v>
      </c>
      <c r="K11286">
        <f>AVERAGE(D11286:D11290)</f>
        <v>26</v>
      </c>
      <c r="L11286">
        <f>AVERAGE(D11286:D11305)</f>
        <v>26</v>
      </c>
      <c r="M11286">
        <f>K11286-L11286</f>
        <v>0</v>
      </c>
      <c r="N11286" t="str">
        <f>IF(K11286&gt;L11286,"HIGH ZONE BIAS",IF(K11286&lt;L11286,"LOW ZONE BIAS","EQUILIBRIUM"))</f>
        <v>EQUILIBRIUM</v>
      </c>
    </row>
    <row r="11287">
      <c r="A11287">
        <v>16284</v>
      </c>
      <c r="B11287" t="str">
        <v>2017-05-04</v>
      </c>
      <c r="C11287" t="str">
        <v>Afternoon</v>
      </c>
      <c r="D11287">
        <v>6</v>
      </c>
      <c r="E11287" t="str">
        <f>IF(MOD(D11287,2)=0,"EVEN","ODD")</f>
        <v>EVEN</v>
      </c>
      <c r="F11287" t="str">
        <f>IF(D11287&lt;=18,"LOW (1-18)","HIGH (19-36)")</f>
        <v>LOW (1-18)</v>
      </c>
      <c r="G11287">
        <f>INT((D11287-1)/6)+1</f>
        <v>1</v>
      </c>
      <c r="H11287">
        <f>MOD(D11287-1,6)+1</f>
        <v>6</v>
      </c>
      <c r="I11287">
        <f>37-D11287</f>
        <v>31</v>
      </c>
      <c r="J11287">
        <f>ABS(D11287-D11288)</f>
        <v>29</v>
      </c>
      <c r="K11287">
        <f>AVERAGE(D11287:D11291)</f>
        <v>6</v>
      </c>
      <c r="L11287">
        <f>AVERAGE(D11287:D11306)</f>
        <v>6</v>
      </c>
      <c r="M11287">
        <f>K11287-L11287</f>
        <v>0</v>
      </c>
      <c r="N11287" t="str">
        <f>IF(K11287&gt;L11287,"HIGH ZONE BIAS",IF(K11287&lt;L11287,"LOW ZONE BIAS","EQUILIBRIUM"))</f>
        <v>EQUILIBRIUM</v>
      </c>
    </row>
    <row r="11288">
      <c r="A11288">
        <v>16283</v>
      </c>
      <c r="B11288" t="str">
        <v>2017-05-04</v>
      </c>
      <c r="C11288" t="str">
        <v>Midday</v>
      </c>
      <c r="D11288">
        <v>35</v>
      </c>
      <c r="E11288" t="str">
        <f>IF(MOD(D11288,2)=0,"EVEN","ODD")</f>
        <v>ODD</v>
      </c>
      <c r="F11288" t="str">
        <f>IF(D11288&lt;=18,"LOW (1-18)","HIGH (19-36)")</f>
        <v>HIGH (19-36)</v>
      </c>
      <c r="G11288">
        <f>INT((D11288-1)/6)+1</f>
        <v>6</v>
      </c>
      <c r="H11288">
        <f>MOD(D11288-1,6)+1</f>
        <v>5</v>
      </c>
      <c r="I11288">
        <f>37-D11288</f>
        <v>2</v>
      </c>
      <c r="J11288">
        <f>ABS(D11288-D11289)</f>
        <v>6</v>
      </c>
      <c r="K11288">
        <f>AVERAGE(D11288:D11292)</f>
        <v>35</v>
      </c>
      <c r="L11288">
        <f>AVERAGE(D11288:D11307)</f>
        <v>35</v>
      </c>
      <c r="M11288">
        <f>K11288-L11288</f>
        <v>0</v>
      </c>
      <c r="N11288" t="str">
        <f>IF(K11288&gt;L11288,"HIGH ZONE BIAS",IF(K11288&lt;L11288,"LOW ZONE BIAS","EQUILIBRIUM"))</f>
        <v>EQUILIBRIUM</v>
      </c>
    </row>
    <row r="11289">
      <c r="A11289">
        <v>16282</v>
      </c>
      <c r="B11289" t="str">
        <v>2017-05-04</v>
      </c>
      <c r="C11289" t="str">
        <v>Morning</v>
      </c>
      <c r="D11289">
        <v>29</v>
      </c>
      <c r="E11289" t="str">
        <f>IF(MOD(D11289,2)=0,"EVEN","ODD")</f>
        <v>ODD</v>
      </c>
      <c r="F11289" t="str">
        <f>IF(D11289&lt;=18,"LOW (1-18)","HIGH (19-36)")</f>
        <v>HIGH (19-36)</v>
      </c>
      <c r="G11289">
        <f>INT((D11289-1)/6)+1</f>
        <v>5</v>
      </c>
      <c r="H11289">
        <f>MOD(D11289-1,6)+1</f>
        <v>5</v>
      </c>
      <c r="I11289">
        <f>37-D11289</f>
        <v>8</v>
      </c>
      <c r="J11289">
        <f>ABS(D11289-D11290)</f>
        <v>6</v>
      </c>
      <c r="K11289">
        <f>AVERAGE(D11289:D11293)</f>
        <v>29</v>
      </c>
      <c r="L11289">
        <f>AVERAGE(D11289:D11308)</f>
        <v>29</v>
      </c>
      <c r="M11289">
        <f>K11289-L11289</f>
        <v>0</v>
      </c>
      <c r="N11289" t="str">
        <f>IF(K11289&gt;L11289,"HIGH ZONE BIAS",IF(K11289&lt;L11289,"LOW ZONE BIAS","EQUILIBRIUM"))</f>
        <v>EQUILIBRIUM</v>
      </c>
    </row>
    <row r="11290">
      <c r="A11290">
        <v>16281</v>
      </c>
      <c r="B11290" t="str">
        <v>2017-05-03</v>
      </c>
      <c r="C11290" t="str">
        <v>Evening</v>
      </c>
      <c r="D11290">
        <v>35</v>
      </c>
      <c r="E11290" t="str">
        <f>IF(MOD(D11290,2)=0,"EVEN","ODD")</f>
        <v>ODD</v>
      </c>
      <c r="F11290" t="str">
        <f>IF(D11290&lt;=18,"LOW (1-18)","HIGH (19-36)")</f>
        <v>HIGH (19-36)</v>
      </c>
      <c r="G11290">
        <f>INT((D11290-1)/6)+1</f>
        <v>6</v>
      </c>
      <c r="H11290">
        <f>MOD(D11290-1,6)+1</f>
        <v>5</v>
      </c>
      <c r="I11290">
        <f>37-D11290</f>
        <v>2</v>
      </c>
      <c r="J11290">
        <f>ABS(D11290-D11291)</f>
        <v>1</v>
      </c>
      <c r="K11290">
        <f>AVERAGE(D11290:D11294)</f>
        <v>35</v>
      </c>
      <c r="L11290">
        <f>AVERAGE(D11290:D11309)</f>
        <v>35</v>
      </c>
      <c r="M11290">
        <f>K11290-L11290</f>
        <v>0</v>
      </c>
      <c r="N11290" t="str">
        <f>IF(K11290&gt;L11290,"HIGH ZONE BIAS",IF(K11290&lt;L11290,"LOW ZONE BIAS","EQUILIBRIUM"))</f>
        <v>EQUILIBRIUM</v>
      </c>
    </row>
    <row r="11291">
      <c r="A11291">
        <v>16280</v>
      </c>
      <c r="B11291" t="str">
        <v>2017-05-03</v>
      </c>
      <c r="C11291" t="str">
        <v>Afternoon</v>
      </c>
      <c r="D11291">
        <v>36</v>
      </c>
      <c r="E11291" t="str">
        <f>IF(MOD(D11291,2)=0,"EVEN","ODD")</f>
        <v>EVEN</v>
      </c>
      <c r="F11291" t="str">
        <f>IF(D11291&lt;=18,"LOW (1-18)","HIGH (19-36)")</f>
        <v>HIGH (19-36)</v>
      </c>
      <c r="G11291">
        <f>INT((D11291-1)/6)+1</f>
        <v>6</v>
      </c>
      <c r="H11291">
        <f>MOD(D11291-1,6)+1</f>
        <v>6</v>
      </c>
      <c r="I11291">
        <f>37-D11291</f>
        <v>1</v>
      </c>
      <c r="J11291">
        <f>ABS(D11291-D11292)</f>
        <v>4</v>
      </c>
      <c r="K11291">
        <f>AVERAGE(D11291:D11295)</f>
        <v>36</v>
      </c>
      <c r="L11291">
        <f>AVERAGE(D11291:D11310)</f>
        <v>36</v>
      </c>
      <c r="M11291">
        <f>K11291-L11291</f>
        <v>0</v>
      </c>
      <c r="N11291" t="str">
        <f>IF(K11291&gt;L11291,"HIGH ZONE BIAS",IF(K11291&lt;L11291,"LOW ZONE BIAS","EQUILIBRIUM"))</f>
        <v>EQUILIBRIUM</v>
      </c>
    </row>
    <row r="11292">
      <c r="A11292">
        <v>16279</v>
      </c>
      <c r="B11292" t="str">
        <v>2017-05-03</v>
      </c>
      <c r="C11292" t="str">
        <v>Midday</v>
      </c>
      <c r="D11292">
        <v>32</v>
      </c>
      <c r="E11292" t="str">
        <f>IF(MOD(D11292,2)=0,"EVEN","ODD")</f>
        <v>EVEN</v>
      </c>
      <c r="F11292" t="str">
        <f>IF(D11292&lt;=18,"LOW (1-18)","HIGH (19-36)")</f>
        <v>HIGH (19-36)</v>
      </c>
      <c r="G11292">
        <f>INT((D11292-1)/6)+1</f>
        <v>6</v>
      </c>
      <c r="H11292">
        <f>MOD(D11292-1,6)+1</f>
        <v>2</v>
      </c>
      <c r="I11292">
        <f>37-D11292</f>
        <v>5</v>
      </c>
      <c r="J11292">
        <f>ABS(D11292-D11293)</f>
        <v>4</v>
      </c>
      <c r="K11292">
        <f>AVERAGE(D11292:D11296)</f>
        <v>32</v>
      </c>
      <c r="L11292">
        <f>AVERAGE(D11292:D11311)</f>
        <v>32</v>
      </c>
      <c r="M11292">
        <f>K11292-L11292</f>
        <v>0</v>
      </c>
      <c r="N11292" t="str">
        <f>IF(K11292&gt;L11292,"HIGH ZONE BIAS",IF(K11292&lt;L11292,"LOW ZONE BIAS","EQUILIBRIUM"))</f>
        <v>EQUILIBRIUM</v>
      </c>
    </row>
    <row r="11293">
      <c r="A11293">
        <v>16278</v>
      </c>
      <c r="B11293" t="str">
        <v>2017-05-03</v>
      </c>
      <c r="C11293" t="str">
        <v>Morning</v>
      </c>
      <c r="D11293">
        <v>28</v>
      </c>
      <c r="E11293" t="str">
        <f>IF(MOD(D11293,2)=0,"EVEN","ODD")</f>
        <v>EVEN</v>
      </c>
      <c r="F11293" t="str">
        <f>IF(D11293&lt;=18,"LOW (1-18)","HIGH (19-36)")</f>
        <v>HIGH (19-36)</v>
      </c>
      <c r="G11293">
        <f>INT((D11293-1)/6)+1</f>
        <v>5</v>
      </c>
      <c r="H11293">
        <f>MOD(D11293-1,6)+1</f>
        <v>4</v>
      </c>
      <c r="I11293">
        <f>37-D11293</f>
        <v>9</v>
      </c>
      <c r="J11293">
        <f>ABS(D11293-D11294)</f>
        <v>18</v>
      </c>
      <c r="K11293">
        <f>AVERAGE(D11293:D11297)</f>
        <v>28</v>
      </c>
      <c r="L11293">
        <f>AVERAGE(D11293:D11312)</f>
        <v>28</v>
      </c>
      <c r="M11293">
        <f>K11293-L11293</f>
        <v>0</v>
      </c>
      <c r="N11293" t="str">
        <f>IF(K11293&gt;L11293,"HIGH ZONE BIAS",IF(K11293&lt;L11293,"LOW ZONE BIAS","EQUILIBRIUM"))</f>
        <v>EQUILIBRIUM</v>
      </c>
    </row>
    <row r="11294">
      <c r="A11294">
        <v>16277</v>
      </c>
      <c r="B11294" t="str">
        <v>2017-05-02</v>
      </c>
      <c r="C11294" t="str">
        <v>Evening</v>
      </c>
      <c r="D11294">
        <v>10</v>
      </c>
      <c r="E11294" t="str">
        <f>IF(MOD(D11294,2)=0,"EVEN","ODD")</f>
        <v>EVEN</v>
      </c>
      <c r="F11294" t="str">
        <f>IF(D11294&lt;=18,"LOW (1-18)","HIGH (19-36)")</f>
        <v>LOW (1-18)</v>
      </c>
      <c r="G11294">
        <f>INT((D11294-1)/6)+1</f>
        <v>2</v>
      </c>
      <c r="H11294">
        <f>MOD(D11294-1,6)+1</f>
        <v>4</v>
      </c>
      <c r="I11294">
        <f>37-D11294</f>
        <v>27</v>
      </c>
      <c r="J11294">
        <f>ABS(D11294-D11295)</f>
        <v>20</v>
      </c>
      <c r="K11294">
        <f>AVERAGE(D11294:D11298)</f>
        <v>10</v>
      </c>
      <c r="L11294">
        <f>AVERAGE(D11294:D11313)</f>
        <v>10</v>
      </c>
      <c r="M11294">
        <f>K11294-L11294</f>
        <v>0</v>
      </c>
      <c r="N11294" t="str">
        <f>IF(K11294&gt;L11294,"HIGH ZONE BIAS",IF(K11294&lt;L11294,"LOW ZONE BIAS","EQUILIBRIUM"))</f>
        <v>EQUILIBRIUM</v>
      </c>
    </row>
    <row r="11295">
      <c r="A11295">
        <v>16276</v>
      </c>
      <c r="B11295" t="str">
        <v>2017-05-02</v>
      </c>
      <c r="C11295" t="str">
        <v>Afternoon</v>
      </c>
      <c r="D11295">
        <v>30</v>
      </c>
      <c r="E11295" t="str">
        <f>IF(MOD(D11295,2)=0,"EVEN","ODD")</f>
        <v>EVEN</v>
      </c>
      <c r="F11295" t="str">
        <f>IF(D11295&lt;=18,"LOW (1-18)","HIGH (19-36)")</f>
        <v>HIGH (19-36)</v>
      </c>
      <c r="G11295">
        <f>INT((D11295-1)/6)+1</f>
        <v>5</v>
      </c>
      <c r="H11295">
        <f>MOD(D11295-1,6)+1</f>
        <v>6</v>
      </c>
      <c r="I11295">
        <f>37-D11295</f>
        <v>7</v>
      </c>
      <c r="J11295">
        <f>ABS(D11295-D11296)</f>
        <v>17</v>
      </c>
      <c r="K11295">
        <f>AVERAGE(D11295:D11299)</f>
        <v>30</v>
      </c>
      <c r="L11295">
        <f>AVERAGE(D11295:D11314)</f>
        <v>30</v>
      </c>
      <c r="M11295">
        <f>K11295-L11295</f>
        <v>0</v>
      </c>
      <c r="N11295" t="str">
        <f>IF(K11295&gt;L11295,"HIGH ZONE BIAS",IF(K11295&lt;L11295,"LOW ZONE BIAS","EQUILIBRIUM"))</f>
        <v>EQUILIBRIUM</v>
      </c>
    </row>
    <row r="11296">
      <c r="A11296">
        <v>16275</v>
      </c>
      <c r="B11296" t="str">
        <v>2017-05-02</v>
      </c>
      <c r="C11296" t="str">
        <v>Midday</v>
      </c>
      <c r="D11296">
        <v>13</v>
      </c>
      <c r="E11296" t="str">
        <f>IF(MOD(D11296,2)=0,"EVEN","ODD")</f>
        <v>ODD</v>
      </c>
      <c r="F11296" t="str">
        <f>IF(D11296&lt;=18,"LOW (1-18)","HIGH (19-36)")</f>
        <v>LOW (1-18)</v>
      </c>
      <c r="G11296">
        <f>INT((D11296-1)/6)+1</f>
        <v>3</v>
      </c>
      <c r="H11296">
        <f>MOD(D11296-1,6)+1</f>
        <v>1</v>
      </c>
      <c r="I11296">
        <f>37-D11296</f>
        <v>24</v>
      </c>
      <c r="J11296">
        <f>ABS(D11296-D11297)</f>
        <v>0</v>
      </c>
      <c r="K11296">
        <f>AVERAGE(D11296:D11300)</f>
        <v>13</v>
      </c>
      <c r="L11296">
        <f>AVERAGE(D11296:D11315)</f>
        <v>13</v>
      </c>
      <c r="M11296">
        <f>K11296-L11296</f>
        <v>0</v>
      </c>
      <c r="N11296" t="str">
        <f>IF(K11296&gt;L11296,"HIGH ZONE BIAS",IF(K11296&lt;L11296,"LOW ZONE BIAS","EQUILIBRIUM"))</f>
        <v>EQUILIBRIUM</v>
      </c>
    </row>
    <row r="11297">
      <c r="A11297">
        <v>16274</v>
      </c>
      <c r="B11297" t="str">
        <v>2017-05-02</v>
      </c>
      <c r="C11297" t="str">
        <v>Morning</v>
      </c>
      <c r="D11297">
        <v>13</v>
      </c>
      <c r="E11297" t="str">
        <f>IF(MOD(D11297,2)=0,"EVEN","ODD")</f>
        <v>ODD</v>
      </c>
      <c r="F11297" t="str">
        <f>IF(D11297&lt;=18,"LOW (1-18)","HIGH (19-36)")</f>
        <v>LOW (1-18)</v>
      </c>
      <c r="G11297">
        <f>INT((D11297-1)/6)+1</f>
        <v>3</v>
      </c>
      <c r="H11297">
        <f>MOD(D11297-1,6)+1</f>
        <v>1</v>
      </c>
      <c r="I11297">
        <f>37-D11297</f>
        <v>24</v>
      </c>
      <c r="J11297">
        <f>ABS(D11297-D11298)</f>
        <v>10</v>
      </c>
      <c r="K11297">
        <f>AVERAGE(D11297:D11301)</f>
        <v>13</v>
      </c>
      <c r="L11297">
        <f>AVERAGE(D11297:D11316)</f>
        <v>13</v>
      </c>
      <c r="M11297">
        <f>K11297-L11297</f>
        <v>0</v>
      </c>
      <c r="N11297" t="str">
        <f>IF(K11297&gt;L11297,"HIGH ZONE BIAS",IF(K11297&lt;L11297,"LOW ZONE BIAS","EQUILIBRIUM"))</f>
        <v>EQUILIBRIUM</v>
      </c>
    </row>
    <row r="11298">
      <c r="A11298">
        <v>16273</v>
      </c>
      <c r="B11298" t="str">
        <v>2017-05-01</v>
      </c>
      <c r="C11298" t="str">
        <v>Evening</v>
      </c>
      <c r="D11298">
        <v>23</v>
      </c>
      <c r="E11298" t="str">
        <f>IF(MOD(D11298,2)=0,"EVEN","ODD")</f>
        <v>ODD</v>
      </c>
      <c r="F11298" t="str">
        <f>IF(D11298&lt;=18,"LOW (1-18)","HIGH (19-36)")</f>
        <v>HIGH (19-36)</v>
      </c>
      <c r="G11298">
        <f>INT((D11298-1)/6)+1</f>
        <v>4</v>
      </c>
      <c r="H11298">
        <f>MOD(D11298-1,6)+1</f>
        <v>5</v>
      </c>
      <c r="I11298">
        <f>37-D11298</f>
        <v>14</v>
      </c>
      <c r="J11298">
        <f>ABS(D11298-D11299)</f>
        <v>15</v>
      </c>
      <c r="K11298">
        <f>AVERAGE(D11298:D11302)</f>
        <v>23</v>
      </c>
      <c r="L11298">
        <f>AVERAGE(D11298:D11317)</f>
        <v>23</v>
      </c>
      <c r="M11298">
        <f>K11298-L11298</f>
        <v>0</v>
      </c>
      <c r="N11298" t="str">
        <f>IF(K11298&gt;L11298,"HIGH ZONE BIAS",IF(K11298&lt;L11298,"LOW ZONE BIAS","EQUILIBRIUM"))</f>
        <v>EQUILIBRIUM</v>
      </c>
    </row>
    <row r="11299">
      <c r="A11299">
        <v>16272</v>
      </c>
      <c r="B11299" t="str">
        <v>2017-05-01</v>
      </c>
      <c r="C11299" t="str">
        <v>Afternoon</v>
      </c>
      <c r="D11299">
        <v>8</v>
      </c>
      <c r="E11299" t="str">
        <f>IF(MOD(D11299,2)=0,"EVEN","ODD")</f>
        <v>EVEN</v>
      </c>
      <c r="F11299" t="str">
        <f>IF(D11299&lt;=18,"LOW (1-18)","HIGH (19-36)")</f>
        <v>LOW (1-18)</v>
      </c>
      <c r="G11299">
        <f>INT((D11299-1)/6)+1</f>
        <v>2</v>
      </c>
      <c r="H11299">
        <f>MOD(D11299-1,6)+1</f>
        <v>2</v>
      </c>
      <c r="I11299">
        <f>37-D11299</f>
        <v>29</v>
      </c>
      <c r="J11299">
        <f>ABS(D11299-D11300)</f>
        <v>6</v>
      </c>
      <c r="K11299">
        <f>AVERAGE(D11299:D11303)</f>
        <v>8</v>
      </c>
      <c r="L11299">
        <f>AVERAGE(D11299:D11318)</f>
        <v>8</v>
      </c>
      <c r="M11299">
        <f>K11299-L11299</f>
        <v>0</v>
      </c>
      <c r="N11299" t="str">
        <f>IF(K11299&gt;L11299,"HIGH ZONE BIAS",IF(K11299&lt;L11299,"LOW ZONE BIAS","EQUILIBRIUM"))</f>
        <v>EQUILIBRIUM</v>
      </c>
    </row>
    <row r="11300">
      <c r="A11300">
        <v>16271</v>
      </c>
      <c r="B11300" t="str">
        <v>2017-05-01</v>
      </c>
      <c r="C11300" t="str">
        <v>Midday</v>
      </c>
      <c r="D11300">
        <v>14</v>
      </c>
      <c r="E11300" t="str">
        <f>IF(MOD(D11300,2)=0,"EVEN","ODD")</f>
        <v>EVEN</v>
      </c>
      <c r="F11300" t="str">
        <f>IF(D11300&lt;=18,"LOW (1-18)","HIGH (19-36)")</f>
        <v>LOW (1-18)</v>
      </c>
      <c r="G11300">
        <f>INT((D11300-1)/6)+1</f>
        <v>3</v>
      </c>
      <c r="H11300">
        <f>MOD(D11300-1,6)+1</f>
        <v>2</v>
      </c>
      <c r="I11300">
        <f>37-D11300</f>
        <v>23</v>
      </c>
      <c r="J11300">
        <f>ABS(D11300-D11301)</f>
        <v>8</v>
      </c>
      <c r="K11300">
        <f>AVERAGE(D11300:D11304)</f>
        <v>14</v>
      </c>
      <c r="L11300">
        <f>AVERAGE(D11300:D11319)</f>
        <v>14</v>
      </c>
      <c r="M11300">
        <f>K11300-L11300</f>
        <v>0</v>
      </c>
      <c r="N11300" t="str">
        <f>IF(K11300&gt;L11300,"HIGH ZONE BIAS",IF(K11300&lt;L11300,"LOW ZONE BIAS","EQUILIBRIUM"))</f>
        <v>EQUILIBRIUM</v>
      </c>
    </row>
    <row r="11301">
      <c r="A11301">
        <v>16270</v>
      </c>
      <c r="B11301" t="str">
        <v>2017-05-01</v>
      </c>
      <c r="C11301" t="str">
        <v>Morning</v>
      </c>
      <c r="D11301">
        <v>22</v>
      </c>
      <c r="E11301" t="str">
        <f>IF(MOD(D11301,2)=0,"EVEN","ODD")</f>
        <v>EVEN</v>
      </c>
      <c r="F11301" t="str">
        <f>IF(D11301&lt;=18,"LOW (1-18)","HIGH (19-36)")</f>
        <v>HIGH (19-36)</v>
      </c>
      <c r="G11301">
        <f>INT((D11301-1)/6)+1</f>
        <v>4</v>
      </c>
      <c r="H11301">
        <f>MOD(D11301-1,6)+1</f>
        <v>4</v>
      </c>
      <c r="I11301">
        <f>37-D11301</f>
        <v>15</v>
      </c>
      <c r="J11301">
        <f>ABS(D11301-D11302)</f>
        <v>4</v>
      </c>
      <c r="K11301">
        <f>AVERAGE(D11301:D11305)</f>
        <v>22</v>
      </c>
      <c r="L11301">
        <f>AVERAGE(D11301:D11320)</f>
        <v>22</v>
      </c>
      <c r="M11301">
        <f>K11301-L11301</f>
        <v>0</v>
      </c>
      <c r="N11301" t="str">
        <f>IF(K11301&gt;L11301,"HIGH ZONE BIAS",IF(K11301&lt;L11301,"LOW ZONE BIAS","EQUILIBRIUM"))</f>
        <v>EQUILIBRIUM</v>
      </c>
    </row>
    <row r="11302">
      <c r="A11302">
        <v>16269</v>
      </c>
      <c r="B11302" t="str">
        <v>2017-04-29</v>
      </c>
      <c r="C11302" t="str">
        <v>Evening</v>
      </c>
      <c r="D11302">
        <v>26</v>
      </c>
      <c r="E11302" t="str">
        <f>IF(MOD(D11302,2)=0,"EVEN","ODD")</f>
        <v>EVEN</v>
      </c>
      <c r="F11302" t="str">
        <f>IF(D11302&lt;=18,"LOW (1-18)","HIGH (19-36)")</f>
        <v>HIGH (19-36)</v>
      </c>
      <c r="G11302">
        <f>INT((D11302-1)/6)+1</f>
        <v>5</v>
      </c>
      <c r="H11302">
        <f>MOD(D11302-1,6)+1</f>
        <v>2</v>
      </c>
      <c r="I11302">
        <f>37-D11302</f>
        <v>11</v>
      </c>
      <c r="J11302">
        <f>ABS(D11302-D11303)</f>
        <v>21</v>
      </c>
      <c r="K11302">
        <f>AVERAGE(D11302:D11306)</f>
        <v>26</v>
      </c>
      <c r="L11302">
        <f>AVERAGE(D11302:D11321)</f>
        <v>26</v>
      </c>
      <c r="M11302">
        <f>K11302-L11302</f>
        <v>0</v>
      </c>
      <c r="N11302" t="str">
        <f>IF(K11302&gt;L11302,"HIGH ZONE BIAS",IF(K11302&lt;L11302,"LOW ZONE BIAS","EQUILIBRIUM"))</f>
        <v>EQUILIBRIUM</v>
      </c>
    </row>
    <row r="11303">
      <c r="A11303">
        <v>16268</v>
      </c>
      <c r="B11303" t="str">
        <v>2017-04-29</v>
      </c>
      <c r="C11303" t="str">
        <v>Afternoon</v>
      </c>
      <c r="D11303">
        <v>5</v>
      </c>
      <c r="E11303" t="str">
        <f>IF(MOD(D11303,2)=0,"EVEN","ODD")</f>
        <v>ODD</v>
      </c>
      <c r="F11303" t="str">
        <f>IF(D11303&lt;=18,"LOW (1-18)","HIGH (19-36)")</f>
        <v>LOW (1-18)</v>
      </c>
      <c r="G11303">
        <f>INT((D11303-1)/6)+1</f>
        <v>1</v>
      </c>
      <c r="H11303">
        <f>MOD(D11303-1,6)+1</f>
        <v>5</v>
      </c>
      <c r="I11303">
        <f>37-D11303</f>
        <v>32</v>
      </c>
      <c r="J11303">
        <f>ABS(D11303-D11304)</f>
        <v>13</v>
      </c>
      <c r="K11303">
        <f>AVERAGE(D11303:D11307)</f>
        <v>5</v>
      </c>
      <c r="L11303">
        <f>AVERAGE(D11303:D11322)</f>
        <v>5</v>
      </c>
      <c r="M11303">
        <f>K11303-L11303</f>
        <v>0</v>
      </c>
      <c r="N11303" t="str">
        <f>IF(K11303&gt;L11303,"HIGH ZONE BIAS",IF(K11303&lt;L11303,"LOW ZONE BIAS","EQUILIBRIUM"))</f>
        <v>EQUILIBRIUM</v>
      </c>
    </row>
    <row r="11304">
      <c r="A11304">
        <v>16267</v>
      </c>
      <c r="B11304" t="str">
        <v>2017-04-29</v>
      </c>
      <c r="C11304" t="str">
        <v>Midday</v>
      </c>
      <c r="D11304">
        <v>18</v>
      </c>
      <c r="E11304" t="str">
        <f>IF(MOD(D11304,2)=0,"EVEN","ODD")</f>
        <v>EVEN</v>
      </c>
      <c r="F11304" t="str">
        <f>IF(D11304&lt;=18,"LOW (1-18)","HIGH (19-36)")</f>
        <v>LOW (1-18)</v>
      </c>
      <c r="G11304">
        <f>INT((D11304-1)/6)+1</f>
        <v>3</v>
      </c>
      <c r="H11304">
        <f>MOD(D11304-1,6)+1</f>
        <v>6</v>
      </c>
      <c r="I11304">
        <f>37-D11304</f>
        <v>19</v>
      </c>
      <c r="J11304">
        <f>ABS(D11304-D11305)</f>
        <v>5</v>
      </c>
      <c r="K11304">
        <f>AVERAGE(D11304:D11308)</f>
        <v>18</v>
      </c>
      <c r="L11304">
        <f>AVERAGE(D11304:D11323)</f>
        <v>18</v>
      </c>
      <c r="M11304">
        <f>K11304-L11304</f>
        <v>0</v>
      </c>
      <c r="N11304" t="str">
        <f>IF(K11304&gt;L11304,"HIGH ZONE BIAS",IF(K11304&lt;L11304,"LOW ZONE BIAS","EQUILIBRIUM"))</f>
        <v>EQUILIBRIUM</v>
      </c>
    </row>
    <row r="11305">
      <c r="A11305">
        <v>16266</v>
      </c>
      <c r="B11305" t="str">
        <v>2017-04-29</v>
      </c>
      <c r="C11305" t="str">
        <v>Morning</v>
      </c>
      <c r="D11305">
        <v>13</v>
      </c>
      <c r="E11305" t="str">
        <f>IF(MOD(D11305,2)=0,"EVEN","ODD")</f>
        <v>ODD</v>
      </c>
      <c r="F11305" t="str">
        <f>IF(D11305&lt;=18,"LOW (1-18)","HIGH (19-36)")</f>
        <v>LOW (1-18)</v>
      </c>
      <c r="G11305">
        <f>INT((D11305-1)/6)+1</f>
        <v>3</v>
      </c>
      <c r="H11305">
        <f>MOD(D11305-1,6)+1</f>
        <v>1</v>
      </c>
      <c r="I11305">
        <f>37-D11305</f>
        <v>24</v>
      </c>
      <c r="J11305">
        <f>ABS(D11305-D11306)</f>
        <v>4</v>
      </c>
      <c r="K11305">
        <f>AVERAGE(D11305:D11309)</f>
        <v>13</v>
      </c>
      <c r="L11305">
        <f>AVERAGE(D11305:D11324)</f>
        <v>13</v>
      </c>
      <c r="M11305">
        <f>K11305-L11305</f>
        <v>0</v>
      </c>
      <c r="N11305" t="str">
        <f>IF(K11305&gt;L11305,"HIGH ZONE BIAS",IF(K11305&lt;L11305,"LOW ZONE BIAS","EQUILIBRIUM"))</f>
        <v>EQUILIBRIUM</v>
      </c>
    </row>
    <row r="11306">
      <c r="A11306">
        <v>16265</v>
      </c>
      <c r="B11306" t="str">
        <v>2017-04-28</v>
      </c>
      <c r="C11306" t="str">
        <v>Evening</v>
      </c>
      <c r="D11306">
        <v>9</v>
      </c>
      <c r="E11306" t="str">
        <f>IF(MOD(D11306,2)=0,"EVEN","ODD")</f>
        <v>ODD</v>
      </c>
      <c r="F11306" t="str">
        <f>IF(D11306&lt;=18,"LOW (1-18)","HIGH (19-36)")</f>
        <v>LOW (1-18)</v>
      </c>
      <c r="G11306">
        <f>INT((D11306-1)/6)+1</f>
        <v>2</v>
      </c>
      <c r="H11306">
        <f>MOD(D11306-1,6)+1</f>
        <v>3</v>
      </c>
      <c r="I11306">
        <f>37-D11306</f>
        <v>28</v>
      </c>
      <c r="J11306">
        <f>ABS(D11306-D11307)</f>
        <v>0</v>
      </c>
      <c r="K11306">
        <f>AVERAGE(D11306:D11310)</f>
        <v>9</v>
      </c>
      <c r="L11306">
        <f>AVERAGE(D11306:D11325)</f>
        <v>9</v>
      </c>
      <c r="M11306">
        <f>K11306-L11306</f>
        <v>0</v>
      </c>
      <c r="N11306" t="str">
        <f>IF(K11306&gt;L11306,"HIGH ZONE BIAS",IF(K11306&lt;L11306,"LOW ZONE BIAS","EQUILIBRIUM"))</f>
        <v>EQUILIBRIUM</v>
      </c>
    </row>
    <row r="11307">
      <c r="A11307">
        <v>16264</v>
      </c>
      <c r="B11307" t="str">
        <v>2017-04-28</v>
      </c>
      <c r="C11307" t="str">
        <v>Afternoon</v>
      </c>
      <c r="D11307">
        <v>9</v>
      </c>
      <c r="E11307" t="str">
        <f>IF(MOD(D11307,2)=0,"EVEN","ODD")</f>
        <v>ODD</v>
      </c>
      <c r="F11307" t="str">
        <f>IF(D11307&lt;=18,"LOW (1-18)","HIGH (19-36)")</f>
        <v>LOW (1-18)</v>
      </c>
      <c r="G11307">
        <f>INT((D11307-1)/6)+1</f>
        <v>2</v>
      </c>
      <c r="H11307">
        <f>MOD(D11307-1,6)+1</f>
        <v>3</v>
      </c>
      <c r="I11307">
        <f>37-D11307</f>
        <v>28</v>
      </c>
      <c r="J11307">
        <f>ABS(D11307-D11308)</f>
        <v>24</v>
      </c>
      <c r="K11307">
        <f>AVERAGE(D11307:D11311)</f>
        <v>9</v>
      </c>
      <c r="L11307">
        <f>AVERAGE(D11307:D11326)</f>
        <v>9</v>
      </c>
      <c r="M11307">
        <f>K11307-L11307</f>
        <v>0</v>
      </c>
      <c r="N11307" t="str">
        <f>IF(K11307&gt;L11307,"HIGH ZONE BIAS",IF(K11307&lt;L11307,"LOW ZONE BIAS","EQUILIBRIUM"))</f>
        <v>EQUILIBRIUM</v>
      </c>
    </row>
    <row r="11308">
      <c r="A11308">
        <v>16263</v>
      </c>
      <c r="B11308" t="str">
        <v>2017-04-28</v>
      </c>
      <c r="C11308" t="str">
        <v>Midday</v>
      </c>
      <c r="D11308">
        <v>33</v>
      </c>
      <c r="E11308" t="str">
        <f>IF(MOD(D11308,2)=0,"EVEN","ODD")</f>
        <v>ODD</v>
      </c>
      <c r="F11308" t="str">
        <f>IF(D11308&lt;=18,"LOW (1-18)","HIGH (19-36)")</f>
        <v>HIGH (19-36)</v>
      </c>
      <c r="G11308">
        <f>INT((D11308-1)/6)+1</f>
        <v>6</v>
      </c>
      <c r="H11308">
        <f>MOD(D11308-1,6)+1</f>
        <v>3</v>
      </c>
      <c r="I11308">
        <f>37-D11308</f>
        <v>4</v>
      </c>
      <c r="J11308">
        <f>ABS(D11308-D11309)</f>
        <v>6</v>
      </c>
      <c r="K11308">
        <f>AVERAGE(D11308:D11312)</f>
        <v>33</v>
      </c>
      <c r="L11308">
        <f>AVERAGE(D11308:D11327)</f>
        <v>33</v>
      </c>
      <c r="M11308">
        <f>K11308-L11308</f>
        <v>0</v>
      </c>
      <c r="N11308" t="str">
        <f>IF(K11308&gt;L11308,"HIGH ZONE BIAS",IF(K11308&lt;L11308,"LOW ZONE BIAS","EQUILIBRIUM"))</f>
        <v>EQUILIBRIUM</v>
      </c>
    </row>
    <row r="11309">
      <c r="A11309">
        <v>16262</v>
      </c>
      <c r="B11309" t="str">
        <v>2017-04-28</v>
      </c>
      <c r="C11309" t="str">
        <v>Morning</v>
      </c>
      <c r="D11309">
        <v>27</v>
      </c>
      <c r="E11309" t="str">
        <f>IF(MOD(D11309,2)=0,"EVEN","ODD")</f>
        <v>ODD</v>
      </c>
      <c r="F11309" t="str">
        <f>IF(D11309&lt;=18,"LOW (1-18)","HIGH (19-36)")</f>
        <v>HIGH (19-36)</v>
      </c>
      <c r="G11309">
        <f>INT((D11309-1)/6)+1</f>
        <v>5</v>
      </c>
      <c r="H11309">
        <f>MOD(D11309-1,6)+1</f>
        <v>3</v>
      </c>
      <c r="I11309">
        <f>37-D11309</f>
        <v>10</v>
      </c>
      <c r="J11309">
        <f>ABS(D11309-D11310)</f>
        <v>13</v>
      </c>
      <c r="K11309">
        <f>AVERAGE(D11309:D11313)</f>
        <v>27</v>
      </c>
      <c r="L11309">
        <f>AVERAGE(D11309:D11328)</f>
        <v>27</v>
      </c>
      <c r="M11309">
        <f>K11309-L11309</f>
        <v>0</v>
      </c>
      <c r="N11309" t="str">
        <f>IF(K11309&gt;L11309,"HIGH ZONE BIAS",IF(K11309&lt;L11309,"LOW ZONE BIAS","EQUILIBRIUM"))</f>
        <v>EQUILIBRIUM</v>
      </c>
    </row>
    <row r="11310">
      <c r="A11310">
        <v>16261</v>
      </c>
      <c r="B11310" t="str">
        <v>2017-04-27</v>
      </c>
      <c r="C11310" t="str">
        <v>Evening</v>
      </c>
      <c r="D11310">
        <v>14</v>
      </c>
      <c r="E11310" t="str">
        <f>IF(MOD(D11310,2)=0,"EVEN","ODD")</f>
        <v>EVEN</v>
      </c>
      <c r="F11310" t="str">
        <f>IF(D11310&lt;=18,"LOW (1-18)","HIGH (19-36)")</f>
        <v>LOW (1-18)</v>
      </c>
      <c r="G11310">
        <f>INT((D11310-1)/6)+1</f>
        <v>3</v>
      </c>
      <c r="H11310">
        <f>MOD(D11310-1,6)+1</f>
        <v>2</v>
      </c>
      <c r="I11310">
        <f>37-D11310</f>
        <v>23</v>
      </c>
      <c r="J11310">
        <f>ABS(D11310-D11311)</f>
        <v>7</v>
      </c>
      <c r="K11310">
        <f>AVERAGE(D11310:D11314)</f>
        <v>14</v>
      </c>
      <c r="L11310">
        <f>AVERAGE(D11310:D11329)</f>
        <v>14</v>
      </c>
      <c r="M11310">
        <f>K11310-L11310</f>
        <v>0</v>
      </c>
      <c r="N11310" t="str">
        <f>IF(K11310&gt;L11310,"HIGH ZONE BIAS",IF(K11310&lt;L11310,"LOW ZONE BIAS","EQUILIBRIUM"))</f>
        <v>EQUILIBRIUM</v>
      </c>
    </row>
    <row r="11311">
      <c r="A11311">
        <v>16260</v>
      </c>
      <c r="B11311" t="str">
        <v>2017-04-27</v>
      </c>
      <c r="C11311" t="str">
        <v>Afternoon</v>
      </c>
      <c r="D11311">
        <v>7</v>
      </c>
      <c r="E11311" t="str">
        <f>IF(MOD(D11311,2)=0,"EVEN","ODD")</f>
        <v>ODD</v>
      </c>
      <c r="F11311" t="str">
        <f>IF(D11311&lt;=18,"LOW (1-18)","HIGH (19-36)")</f>
        <v>LOW (1-18)</v>
      </c>
      <c r="G11311">
        <f>INT((D11311-1)/6)+1</f>
        <v>2</v>
      </c>
      <c r="H11311">
        <f>MOD(D11311-1,6)+1</f>
        <v>1</v>
      </c>
      <c r="I11311">
        <f>37-D11311</f>
        <v>30</v>
      </c>
      <c r="J11311">
        <f>ABS(D11311-D11312)</f>
        <v>10</v>
      </c>
      <c r="K11311">
        <f>AVERAGE(D11311:D11315)</f>
        <v>7</v>
      </c>
      <c r="L11311">
        <f>AVERAGE(D11311:D11330)</f>
        <v>7</v>
      </c>
      <c r="M11311">
        <f>K11311-L11311</f>
        <v>0</v>
      </c>
      <c r="N11311" t="str">
        <f>IF(K11311&gt;L11311,"HIGH ZONE BIAS",IF(K11311&lt;L11311,"LOW ZONE BIAS","EQUILIBRIUM"))</f>
        <v>EQUILIBRIUM</v>
      </c>
    </row>
    <row r="11312">
      <c r="A11312">
        <v>16259</v>
      </c>
      <c r="B11312" t="str">
        <v>2017-04-27</v>
      </c>
      <c r="C11312" t="str">
        <v>Midday</v>
      </c>
      <c r="D11312">
        <v>17</v>
      </c>
      <c r="E11312" t="str">
        <f>IF(MOD(D11312,2)=0,"EVEN","ODD")</f>
        <v>ODD</v>
      </c>
      <c r="F11312" t="str">
        <f>IF(D11312&lt;=18,"LOW (1-18)","HIGH (19-36)")</f>
        <v>LOW (1-18)</v>
      </c>
      <c r="G11312">
        <f>INT((D11312-1)/6)+1</f>
        <v>3</v>
      </c>
      <c r="H11312">
        <f>MOD(D11312-1,6)+1</f>
        <v>5</v>
      </c>
      <c r="I11312">
        <f>37-D11312</f>
        <v>20</v>
      </c>
      <c r="J11312">
        <f>ABS(D11312-D11313)</f>
        <v>15</v>
      </c>
      <c r="K11312">
        <f>AVERAGE(D11312:D11316)</f>
        <v>17</v>
      </c>
      <c r="L11312">
        <f>AVERAGE(D11312:D11331)</f>
        <v>17</v>
      </c>
      <c r="M11312">
        <f>K11312-L11312</f>
        <v>0</v>
      </c>
      <c r="N11312" t="str">
        <f>IF(K11312&gt;L11312,"HIGH ZONE BIAS",IF(K11312&lt;L11312,"LOW ZONE BIAS","EQUILIBRIUM"))</f>
        <v>EQUILIBRIUM</v>
      </c>
    </row>
    <row r="11313">
      <c r="A11313">
        <v>16258</v>
      </c>
      <c r="B11313" t="str">
        <v>2017-04-27</v>
      </c>
      <c r="C11313" t="str">
        <v>Morning</v>
      </c>
      <c r="D11313">
        <v>32</v>
      </c>
      <c r="E11313" t="str">
        <f>IF(MOD(D11313,2)=0,"EVEN","ODD")</f>
        <v>EVEN</v>
      </c>
      <c r="F11313" t="str">
        <f>IF(D11313&lt;=18,"LOW (1-18)","HIGH (19-36)")</f>
        <v>HIGH (19-36)</v>
      </c>
      <c r="G11313">
        <f>INT((D11313-1)/6)+1</f>
        <v>6</v>
      </c>
      <c r="H11313">
        <f>MOD(D11313-1,6)+1</f>
        <v>2</v>
      </c>
      <c r="I11313">
        <f>37-D11313</f>
        <v>5</v>
      </c>
      <c r="J11313">
        <f>ABS(D11313-D11314)</f>
        <v>28</v>
      </c>
      <c r="K11313">
        <f>AVERAGE(D11313:D11317)</f>
        <v>32</v>
      </c>
      <c r="L11313">
        <f>AVERAGE(D11313:D11332)</f>
        <v>32</v>
      </c>
      <c r="M11313">
        <f>K11313-L11313</f>
        <v>0</v>
      </c>
      <c r="N11313" t="str">
        <f>IF(K11313&gt;L11313,"HIGH ZONE BIAS",IF(K11313&lt;L11313,"LOW ZONE BIAS","EQUILIBRIUM"))</f>
        <v>EQUILIBRIUM</v>
      </c>
    </row>
    <row r="11314">
      <c r="A11314">
        <v>16257</v>
      </c>
      <c r="B11314" t="str">
        <v>2017-04-26</v>
      </c>
      <c r="C11314" t="str">
        <v>Evening</v>
      </c>
      <c r="D11314">
        <v>4</v>
      </c>
      <c r="E11314" t="str">
        <f>IF(MOD(D11314,2)=0,"EVEN","ODD")</f>
        <v>EVEN</v>
      </c>
      <c r="F11314" t="str">
        <f>IF(D11314&lt;=18,"LOW (1-18)","HIGH (19-36)")</f>
        <v>LOW (1-18)</v>
      </c>
      <c r="G11314">
        <f>INT((D11314-1)/6)+1</f>
        <v>1</v>
      </c>
      <c r="H11314">
        <f>MOD(D11314-1,6)+1</f>
        <v>4</v>
      </c>
      <c r="I11314">
        <f>37-D11314</f>
        <v>33</v>
      </c>
      <c r="J11314">
        <f>ABS(D11314-D11315)</f>
        <v>8</v>
      </c>
      <c r="K11314">
        <f>AVERAGE(D11314:D11318)</f>
        <v>4</v>
      </c>
      <c r="L11314">
        <f>AVERAGE(D11314:D11333)</f>
        <v>4</v>
      </c>
      <c r="M11314">
        <f>K11314-L11314</f>
        <v>0</v>
      </c>
      <c r="N11314" t="str">
        <f>IF(K11314&gt;L11314,"HIGH ZONE BIAS",IF(K11314&lt;L11314,"LOW ZONE BIAS","EQUILIBRIUM"))</f>
        <v>EQUILIBRIUM</v>
      </c>
    </row>
    <row r="11315">
      <c r="A11315">
        <v>16256</v>
      </c>
      <c r="B11315" t="str">
        <v>2017-04-26</v>
      </c>
      <c r="C11315" t="str">
        <v>Afternoon</v>
      </c>
      <c r="D11315">
        <v>12</v>
      </c>
      <c r="E11315" t="str">
        <f>IF(MOD(D11315,2)=0,"EVEN","ODD")</f>
        <v>EVEN</v>
      </c>
      <c r="F11315" t="str">
        <f>IF(D11315&lt;=18,"LOW (1-18)","HIGH (19-36)")</f>
        <v>LOW (1-18)</v>
      </c>
      <c r="G11315">
        <f>INT((D11315-1)/6)+1</f>
        <v>2</v>
      </c>
      <c r="H11315">
        <f>MOD(D11315-1,6)+1</f>
        <v>6</v>
      </c>
      <c r="I11315">
        <f>37-D11315</f>
        <v>25</v>
      </c>
      <c r="J11315">
        <f>ABS(D11315-D11316)</f>
        <v>23</v>
      </c>
      <c r="K11315">
        <f>AVERAGE(D11315:D11319)</f>
        <v>12</v>
      </c>
      <c r="L11315">
        <f>AVERAGE(D11315:D11334)</f>
        <v>12</v>
      </c>
      <c r="M11315">
        <f>K11315-L11315</f>
        <v>0</v>
      </c>
      <c r="N11315" t="str">
        <f>IF(K11315&gt;L11315,"HIGH ZONE BIAS",IF(K11315&lt;L11315,"LOW ZONE BIAS","EQUILIBRIUM"))</f>
        <v>EQUILIBRIUM</v>
      </c>
    </row>
    <row r="11316">
      <c r="A11316">
        <v>16255</v>
      </c>
      <c r="B11316" t="str">
        <v>2017-04-26</v>
      </c>
      <c r="C11316" t="str">
        <v>Midday</v>
      </c>
      <c r="D11316">
        <v>35</v>
      </c>
      <c r="E11316" t="str">
        <f>IF(MOD(D11316,2)=0,"EVEN","ODD")</f>
        <v>ODD</v>
      </c>
      <c r="F11316" t="str">
        <f>IF(D11316&lt;=18,"LOW (1-18)","HIGH (19-36)")</f>
        <v>HIGH (19-36)</v>
      </c>
      <c r="G11316">
        <f>INT((D11316-1)/6)+1</f>
        <v>6</v>
      </c>
      <c r="H11316">
        <f>MOD(D11316-1,6)+1</f>
        <v>5</v>
      </c>
      <c r="I11316">
        <f>37-D11316</f>
        <v>2</v>
      </c>
      <c r="J11316">
        <f>ABS(D11316-D11317)</f>
        <v>22</v>
      </c>
      <c r="K11316">
        <f>AVERAGE(D11316:D11320)</f>
        <v>35</v>
      </c>
      <c r="L11316">
        <f>AVERAGE(D11316:D11335)</f>
        <v>35</v>
      </c>
      <c r="M11316">
        <f>K11316-L11316</f>
        <v>0</v>
      </c>
      <c r="N11316" t="str">
        <f>IF(K11316&gt;L11316,"HIGH ZONE BIAS",IF(K11316&lt;L11316,"LOW ZONE BIAS","EQUILIBRIUM"))</f>
        <v>EQUILIBRIUM</v>
      </c>
    </row>
    <row r="11317">
      <c r="A11317">
        <v>16254</v>
      </c>
      <c r="B11317" t="str">
        <v>2017-04-26</v>
      </c>
      <c r="C11317" t="str">
        <v>Morning</v>
      </c>
      <c r="D11317">
        <v>13</v>
      </c>
      <c r="E11317" t="str">
        <f>IF(MOD(D11317,2)=0,"EVEN","ODD")</f>
        <v>ODD</v>
      </c>
      <c r="F11317" t="str">
        <f>IF(D11317&lt;=18,"LOW (1-18)","HIGH (19-36)")</f>
        <v>LOW (1-18)</v>
      </c>
      <c r="G11317">
        <f>INT((D11317-1)/6)+1</f>
        <v>3</v>
      </c>
      <c r="H11317">
        <f>MOD(D11317-1,6)+1</f>
        <v>1</v>
      </c>
      <c r="I11317">
        <f>37-D11317</f>
        <v>24</v>
      </c>
      <c r="J11317">
        <f>ABS(D11317-D11318)</f>
        <v>22</v>
      </c>
      <c r="K11317">
        <f>AVERAGE(D11317:D11321)</f>
        <v>13</v>
      </c>
      <c r="L11317">
        <f>AVERAGE(D11317:D11336)</f>
        <v>13</v>
      </c>
      <c r="M11317">
        <f>K11317-L11317</f>
        <v>0</v>
      </c>
      <c r="N11317" t="str">
        <f>IF(K11317&gt;L11317,"HIGH ZONE BIAS",IF(K11317&lt;L11317,"LOW ZONE BIAS","EQUILIBRIUM"))</f>
        <v>EQUILIBRIUM</v>
      </c>
    </row>
    <row r="11318">
      <c r="A11318">
        <v>16253</v>
      </c>
      <c r="B11318" t="str">
        <v>2017-04-25</v>
      </c>
      <c r="C11318" t="str">
        <v>Evening</v>
      </c>
      <c r="D11318">
        <v>35</v>
      </c>
      <c r="E11318" t="str">
        <f>IF(MOD(D11318,2)=0,"EVEN","ODD")</f>
        <v>ODD</v>
      </c>
      <c r="F11318" t="str">
        <f>IF(D11318&lt;=18,"LOW (1-18)","HIGH (19-36)")</f>
        <v>HIGH (19-36)</v>
      </c>
      <c r="G11318">
        <f>INT((D11318-1)/6)+1</f>
        <v>6</v>
      </c>
      <c r="H11318">
        <f>MOD(D11318-1,6)+1</f>
        <v>5</v>
      </c>
      <c r="I11318">
        <f>37-D11318</f>
        <v>2</v>
      </c>
      <c r="J11318">
        <f>ABS(D11318-D11319)</f>
        <v>21</v>
      </c>
      <c r="K11318">
        <f>AVERAGE(D11318:D11322)</f>
        <v>35</v>
      </c>
      <c r="L11318">
        <f>AVERAGE(D11318:D11337)</f>
        <v>35</v>
      </c>
      <c r="M11318">
        <f>K11318-L11318</f>
        <v>0</v>
      </c>
      <c r="N11318" t="str">
        <f>IF(K11318&gt;L11318,"HIGH ZONE BIAS",IF(K11318&lt;L11318,"LOW ZONE BIAS","EQUILIBRIUM"))</f>
        <v>EQUILIBRIUM</v>
      </c>
    </row>
    <row r="11319">
      <c r="A11319">
        <v>16252</v>
      </c>
      <c r="B11319" t="str">
        <v>2017-04-25</v>
      </c>
      <c r="C11319" t="str">
        <v>Afternoon</v>
      </c>
      <c r="D11319">
        <v>14</v>
      </c>
      <c r="E11319" t="str">
        <f>IF(MOD(D11319,2)=0,"EVEN","ODD")</f>
        <v>EVEN</v>
      </c>
      <c r="F11319" t="str">
        <f>IF(D11319&lt;=18,"LOW (1-18)","HIGH (19-36)")</f>
        <v>LOW (1-18)</v>
      </c>
      <c r="G11319">
        <f>INT((D11319-1)/6)+1</f>
        <v>3</v>
      </c>
      <c r="H11319">
        <f>MOD(D11319-1,6)+1</f>
        <v>2</v>
      </c>
      <c r="I11319">
        <f>37-D11319</f>
        <v>23</v>
      </c>
      <c r="J11319">
        <f>ABS(D11319-D11320)</f>
        <v>14</v>
      </c>
      <c r="K11319">
        <f>AVERAGE(D11319:D11323)</f>
        <v>14</v>
      </c>
      <c r="L11319">
        <f>AVERAGE(D11319:D11338)</f>
        <v>14</v>
      </c>
      <c r="M11319">
        <f>K11319-L11319</f>
        <v>0</v>
      </c>
      <c r="N11319" t="str">
        <f>IF(K11319&gt;L11319,"HIGH ZONE BIAS",IF(K11319&lt;L11319,"LOW ZONE BIAS","EQUILIBRIUM"))</f>
        <v>EQUILIBRIUM</v>
      </c>
    </row>
    <row r="11320">
      <c r="A11320">
        <v>16251</v>
      </c>
      <c r="B11320" t="str">
        <v>2017-04-25</v>
      </c>
      <c r="C11320" t="str">
        <v>Midday</v>
      </c>
      <c r="D11320">
        <v>28</v>
      </c>
      <c r="E11320" t="str">
        <f>IF(MOD(D11320,2)=0,"EVEN","ODD")</f>
        <v>EVEN</v>
      </c>
      <c r="F11320" t="str">
        <f>IF(D11320&lt;=18,"LOW (1-18)","HIGH (19-36)")</f>
        <v>HIGH (19-36)</v>
      </c>
      <c r="G11320">
        <f>INT((D11320-1)/6)+1</f>
        <v>5</v>
      </c>
      <c r="H11320">
        <f>MOD(D11320-1,6)+1</f>
        <v>4</v>
      </c>
      <c r="I11320">
        <f>37-D11320</f>
        <v>9</v>
      </c>
      <c r="J11320">
        <f>ABS(D11320-D11321)</f>
        <v>26</v>
      </c>
      <c r="K11320">
        <f>AVERAGE(D11320:D11324)</f>
        <v>28</v>
      </c>
      <c r="L11320">
        <f>AVERAGE(D11320:D11339)</f>
        <v>28</v>
      </c>
      <c r="M11320">
        <f>K11320-L11320</f>
        <v>0</v>
      </c>
      <c r="N11320" t="str">
        <f>IF(K11320&gt;L11320,"HIGH ZONE BIAS",IF(K11320&lt;L11320,"LOW ZONE BIAS","EQUILIBRIUM"))</f>
        <v>EQUILIBRIUM</v>
      </c>
    </row>
    <row r="11321">
      <c r="A11321">
        <v>16250</v>
      </c>
      <c r="B11321" t="str">
        <v>2017-04-25</v>
      </c>
      <c r="C11321" t="str">
        <v>Morning</v>
      </c>
      <c r="D11321">
        <v>2</v>
      </c>
      <c r="E11321" t="str">
        <f>IF(MOD(D11321,2)=0,"EVEN","ODD")</f>
        <v>EVEN</v>
      </c>
      <c r="F11321" t="str">
        <f>IF(D11321&lt;=18,"LOW (1-18)","HIGH (19-36)")</f>
        <v>LOW (1-18)</v>
      </c>
      <c r="G11321">
        <f>INT((D11321-1)/6)+1</f>
        <v>1</v>
      </c>
      <c r="H11321">
        <f>MOD(D11321-1,6)+1</f>
        <v>2</v>
      </c>
      <c r="I11321">
        <f>37-D11321</f>
        <v>35</v>
      </c>
      <c r="J11321">
        <f>ABS(D11321-D11322)</f>
        <v>22</v>
      </c>
      <c r="K11321">
        <f>AVERAGE(D11321:D11325)</f>
        <v>2</v>
      </c>
      <c r="L11321">
        <f>AVERAGE(D11321:D11340)</f>
        <v>2</v>
      </c>
      <c r="M11321">
        <f>K11321-L11321</f>
        <v>0</v>
      </c>
      <c r="N11321" t="str">
        <f>IF(K11321&gt;L11321,"HIGH ZONE BIAS",IF(K11321&lt;L11321,"LOW ZONE BIAS","EQUILIBRIUM"))</f>
        <v>EQUILIBRIUM</v>
      </c>
    </row>
    <row r="11322">
      <c r="A11322">
        <v>16249</v>
      </c>
      <c r="B11322" t="str">
        <v>2017-04-24</v>
      </c>
      <c r="C11322" t="str">
        <v>Evening</v>
      </c>
      <c r="D11322">
        <v>24</v>
      </c>
      <c r="E11322" t="str">
        <f>IF(MOD(D11322,2)=0,"EVEN","ODD")</f>
        <v>EVEN</v>
      </c>
      <c r="F11322" t="str">
        <f>IF(D11322&lt;=18,"LOW (1-18)","HIGH (19-36)")</f>
        <v>HIGH (19-36)</v>
      </c>
      <c r="G11322">
        <f>INT((D11322-1)/6)+1</f>
        <v>4</v>
      </c>
      <c r="H11322">
        <f>MOD(D11322-1,6)+1</f>
        <v>6</v>
      </c>
      <c r="I11322">
        <f>37-D11322</f>
        <v>13</v>
      </c>
      <c r="J11322">
        <f>ABS(D11322-D11323)</f>
        <v>10</v>
      </c>
      <c r="K11322">
        <f>AVERAGE(D11322:D11326)</f>
        <v>24</v>
      </c>
      <c r="L11322">
        <f>AVERAGE(D11322:D11341)</f>
        <v>24</v>
      </c>
      <c r="M11322">
        <f>K11322-L11322</f>
        <v>0</v>
      </c>
      <c r="N11322" t="str">
        <f>IF(K11322&gt;L11322,"HIGH ZONE BIAS",IF(K11322&lt;L11322,"LOW ZONE BIAS","EQUILIBRIUM"))</f>
        <v>EQUILIBRIUM</v>
      </c>
    </row>
    <row r="11323">
      <c r="A11323">
        <v>16248</v>
      </c>
      <c r="B11323" t="str">
        <v>2017-04-24</v>
      </c>
      <c r="C11323" t="str">
        <v>Afternoon</v>
      </c>
      <c r="D11323">
        <v>14</v>
      </c>
      <c r="E11323" t="str">
        <f>IF(MOD(D11323,2)=0,"EVEN","ODD")</f>
        <v>EVEN</v>
      </c>
      <c r="F11323" t="str">
        <f>IF(D11323&lt;=18,"LOW (1-18)","HIGH (19-36)")</f>
        <v>LOW (1-18)</v>
      </c>
      <c r="G11323">
        <f>INT((D11323-1)/6)+1</f>
        <v>3</v>
      </c>
      <c r="H11323">
        <f>MOD(D11323-1,6)+1</f>
        <v>2</v>
      </c>
      <c r="I11323">
        <f>37-D11323</f>
        <v>23</v>
      </c>
      <c r="J11323">
        <f>ABS(D11323-D11324)</f>
        <v>16</v>
      </c>
      <c r="K11323">
        <f>AVERAGE(D11323:D11327)</f>
        <v>14</v>
      </c>
      <c r="L11323">
        <f>AVERAGE(D11323:D11342)</f>
        <v>14</v>
      </c>
      <c r="M11323">
        <f>K11323-L11323</f>
        <v>0</v>
      </c>
      <c r="N11323" t="str">
        <f>IF(K11323&gt;L11323,"HIGH ZONE BIAS",IF(K11323&lt;L11323,"LOW ZONE BIAS","EQUILIBRIUM"))</f>
        <v>EQUILIBRIUM</v>
      </c>
    </row>
    <row r="11324">
      <c r="A11324">
        <v>16247</v>
      </c>
      <c r="B11324" t="str">
        <v>2017-04-24</v>
      </c>
      <c r="C11324" t="str">
        <v>Midday</v>
      </c>
      <c r="D11324">
        <v>30</v>
      </c>
      <c r="E11324" t="str">
        <f>IF(MOD(D11324,2)=0,"EVEN","ODD")</f>
        <v>EVEN</v>
      </c>
      <c r="F11324" t="str">
        <f>IF(D11324&lt;=18,"LOW (1-18)","HIGH (19-36)")</f>
        <v>HIGH (19-36)</v>
      </c>
      <c r="G11324">
        <f>INT((D11324-1)/6)+1</f>
        <v>5</v>
      </c>
      <c r="H11324">
        <f>MOD(D11324-1,6)+1</f>
        <v>6</v>
      </c>
      <c r="I11324">
        <f>37-D11324</f>
        <v>7</v>
      </c>
      <c r="J11324">
        <f>ABS(D11324-D11325)</f>
        <v>11</v>
      </c>
      <c r="K11324">
        <f>AVERAGE(D11324:D11328)</f>
        <v>30</v>
      </c>
      <c r="L11324">
        <f>AVERAGE(D11324:D11343)</f>
        <v>30</v>
      </c>
      <c r="M11324">
        <f>K11324-L11324</f>
        <v>0</v>
      </c>
      <c r="N11324" t="str">
        <f>IF(K11324&gt;L11324,"HIGH ZONE BIAS",IF(K11324&lt;L11324,"LOW ZONE BIAS","EQUILIBRIUM"))</f>
        <v>EQUILIBRIUM</v>
      </c>
    </row>
    <row r="11325">
      <c r="A11325">
        <v>16246</v>
      </c>
      <c r="B11325" t="str">
        <v>2017-04-24</v>
      </c>
      <c r="C11325" t="str">
        <v>Morning</v>
      </c>
      <c r="D11325">
        <v>19</v>
      </c>
      <c r="E11325" t="str">
        <f>IF(MOD(D11325,2)=0,"EVEN","ODD")</f>
        <v>ODD</v>
      </c>
      <c r="F11325" t="str">
        <f>IF(D11325&lt;=18,"LOW (1-18)","HIGH (19-36)")</f>
        <v>HIGH (19-36)</v>
      </c>
      <c r="G11325">
        <f>INT((D11325-1)/6)+1</f>
        <v>4</v>
      </c>
      <c r="H11325">
        <f>MOD(D11325-1,6)+1</f>
        <v>1</v>
      </c>
      <c r="I11325">
        <f>37-D11325</f>
        <v>18</v>
      </c>
      <c r="J11325">
        <f>ABS(D11325-D11326)</f>
        <v>7</v>
      </c>
      <c r="K11325">
        <f>AVERAGE(D11325:D11329)</f>
        <v>19</v>
      </c>
      <c r="L11325">
        <f>AVERAGE(D11325:D11344)</f>
        <v>19</v>
      </c>
      <c r="M11325">
        <f>K11325-L11325</f>
        <v>0</v>
      </c>
      <c r="N11325" t="str">
        <f>IF(K11325&gt;L11325,"HIGH ZONE BIAS",IF(K11325&lt;L11325,"LOW ZONE BIAS","EQUILIBRIUM"))</f>
        <v>EQUILIBRIUM</v>
      </c>
    </row>
    <row r="11326">
      <c r="A11326">
        <v>16245</v>
      </c>
      <c r="B11326" t="str">
        <v>2017-04-22</v>
      </c>
      <c r="C11326" t="str">
        <v>Evening</v>
      </c>
      <c r="D11326">
        <v>26</v>
      </c>
      <c r="E11326" t="str">
        <f>IF(MOD(D11326,2)=0,"EVEN","ODD")</f>
        <v>EVEN</v>
      </c>
      <c r="F11326" t="str">
        <f>IF(D11326&lt;=18,"LOW (1-18)","HIGH (19-36)")</f>
        <v>HIGH (19-36)</v>
      </c>
      <c r="G11326">
        <f>INT((D11326-1)/6)+1</f>
        <v>5</v>
      </c>
      <c r="H11326">
        <f>MOD(D11326-1,6)+1</f>
        <v>2</v>
      </c>
      <c r="I11326">
        <f>37-D11326</f>
        <v>11</v>
      </c>
      <c r="J11326">
        <f>ABS(D11326-D11327)</f>
        <v>10</v>
      </c>
      <c r="K11326">
        <f>AVERAGE(D11326:D11330)</f>
        <v>26</v>
      </c>
      <c r="L11326">
        <f>AVERAGE(D11326:D11345)</f>
        <v>26</v>
      </c>
      <c r="M11326">
        <f>K11326-L11326</f>
        <v>0</v>
      </c>
      <c r="N11326" t="str">
        <f>IF(K11326&gt;L11326,"HIGH ZONE BIAS",IF(K11326&lt;L11326,"LOW ZONE BIAS","EQUILIBRIUM"))</f>
        <v>EQUILIBRIUM</v>
      </c>
    </row>
    <row r="11327">
      <c r="A11327">
        <v>16244</v>
      </c>
      <c r="B11327" t="str">
        <v>2017-04-22</v>
      </c>
      <c r="C11327" t="str">
        <v>Afternoon</v>
      </c>
      <c r="D11327">
        <v>16</v>
      </c>
      <c r="E11327" t="str">
        <f>IF(MOD(D11327,2)=0,"EVEN","ODD")</f>
        <v>EVEN</v>
      </c>
      <c r="F11327" t="str">
        <f>IF(D11327&lt;=18,"LOW (1-18)","HIGH (19-36)")</f>
        <v>LOW (1-18)</v>
      </c>
      <c r="G11327">
        <f>INT((D11327-1)/6)+1</f>
        <v>3</v>
      </c>
      <c r="H11327">
        <f>MOD(D11327-1,6)+1</f>
        <v>4</v>
      </c>
      <c r="I11327">
        <f>37-D11327</f>
        <v>21</v>
      </c>
      <c r="J11327">
        <f>ABS(D11327-D11328)</f>
        <v>15</v>
      </c>
      <c r="K11327">
        <f>AVERAGE(D11327:D11331)</f>
        <v>16</v>
      </c>
      <c r="L11327">
        <f>AVERAGE(D11327:D11346)</f>
        <v>16</v>
      </c>
      <c r="M11327">
        <f>K11327-L11327</f>
        <v>0</v>
      </c>
      <c r="N11327" t="str">
        <f>IF(K11327&gt;L11327,"HIGH ZONE BIAS",IF(K11327&lt;L11327,"LOW ZONE BIAS","EQUILIBRIUM"))</f>
        <v>EQUILIBRIUM</v>
      </c>
    </row>
    <row r="11328">
      <c r="A11328">
        <v>16243</v>
      </c>
      <c r="B11328" t="str">
        <v>2017-04-22</v>
      </c>
      <c r="C11328" t="str">
        <v>Midday</v>
      </c>
      <c r="D11328">
        <v>31</v>
      </c>
      <c r="E11328" t="str">
        <f>IF(MOD(D11328,2)=0,"EVEN","ODD")</f>
        <v>ODD</v>
      </c>
      <c r="F11328" t="str">
        <f>IF(D11328&lt;=18,"LOW (1-18)","HIGH (19-36)")</f>
        <v>HIGH (19-36)</v>
      </c>
      <c r="G11328">
        <f>INT((D11328-1)/6)+1</f>
        <v>6</v>
      </c>
      <c r="H11328">
        <f>MOD(D11328-1,6)+1</f>
        <v>1</v>
      </c>
      <c r="I11328">
        <f>37-D11328</f>
        <v>6</v>
      </c>
      <c r="J11328">
        <f>ABS(D11328-D11329)</f>
        <v>15</v>
      </c>
      <c r="K11328">
        <f>AVERAGE(D11328:D11332)</f>
        <v>31</v>
      </c>
      <c r="L11328">
        <f>AVERAGE(D11328:D11347)</f>
        <v>31</v>
      </c>
      <c r="M11328">
        <f>K11328-L11328</f>
        <v>0</v>
      </c>
      <c r="N11328" t="str">
        <f>IF(K11328&gt;L11328,"HIGH ZONE BIAS",IF(K11328&lt;L11328,"LOW ZONE BIAS","EQUILIBRIUM"))</f>
        <v>EQUILIBRIUM</v>
      </c>
    </row>
    <row r="11329">
      <c r="A11329">
        <v>16242</v>
      </c>
      <c r="B11329" t="str">
        <v>2017-04-22</v>
      </c>
      <c r="C11329" t="str">
        <v>Morning</v>
      </c>
      <c r="D11329">
        <v>16</v>
      </c>
      <c r="E11329" t="str">
        <f>IF(MOD(D11329,2)=0,"EVEN","ODD")</f>
        <v>EVEN</v>
      </c>
      <c r="F11329" t="str">
        <f>IF(D11329&lt;=18,"LOW (1-18)","HIGH (19-36)")</f>
        <v>LOW (1-18)</v>
      </c>
      <c r="G11329">
        <f>INT((D11329-1)/6)+1</f>
        <v>3</v>
      </c>
      <c r="H11329">
        <f>MOD(D11329-1,6)+1</f>
        <v>4</v>
      </c>
      <c r="I11329">
        <f>37-D11329</f>
        <v>21</v>
      </c>
      <c r="J11329">
        <f>ABS(D11329-D11330)</f>
        <v>7</v>
      </c>
      <c r="K11329">
        <f>AVERAGE(D11329:D11333)</f>
        <v>16</v>
      </c>
      <c r="L11329">
        <f>AVERAGE(D11329:D11348)</f>
        <v>16</v>
      </c>
      <c r="M11329">
        <f>K11329-L11329</f>
        <v>0</v>
      </c>
      <c r="N11329" t="str">
        <f>IF(K11329&gt;L11329,"HIGH ZONE BIAS",IF(K11329&lt;L11329,"LOW ZONE BIAS","EQUILIBRIUM"))</f>
        <v>EQUILIBRIUM</v>
      </c>
    </row>
    <row r="11330">
      <c r="A11330">
        <v>16241</v>
      </c>
      <c r="B11330" t="str">
        <v>2017-04-21</v>
      </c>
      <c r="C11330" t="str">
        <v>Evening</v>
      </c>
      <c r="D11330">
        <v>9</v>
      </c>
      <c r="E11330" t="str">
        <f>IF(MOD(D11330,2)=0,"EVEN","ODD")</f>
        <v>ODD</v>
      </c>
      <c r="F11330" t="str">
        <f>IF(D11330&lt;=18,"LOW (1-18)","HIGH (19-36)")</f>
        <v>LOW (1-18)</v>
      </c>
      <c r="G11330">
        <f>INT((D11330-1)/6)+1</f>
        <v>2</v>
      </c>
      <c r="H11330">
        <f>MOD(D11330-1,6)+1</f>
        <v>3</v>
      </c>
      <c r="I11330">
        <f>37-D11330</f>
        <v>28</v>
      </c>
      <c r="J11330">
        <f>ABS(D11330-D11331)</f>
        <v>17</v>
      </c>
      <c r="K11330">
        <f>AVERAGE(D11330:D11334)</f>
        <v>9</v>
      </c>
      <c r="L11330">
        <f>AVERAGE(D11330:D11349)</f>
        <v>9</v>
      </c>
      <c r="M11330">
        <f>K11330-L11330</f>
        <v>0</v>
      </c>
      <c r="N11330" t="str">
        <f>IF(K11330&gt;L11330,"HIGH ZONE BIAS",IF(K11330&lt;L11330,"LOW ZONE BIAS","EQUILIBRIUM"))</f>
        <v>EQUILIBRIUM</v>
      </c>
    </row>
    <row r="11331">
      <c r="A11331">
        <v>16240</v>
      </c>
      <c r="B11331" t="str">
        <v>2017-04-21</v>
      </c>
      <c r="C11331" t="str">
        <v>Afternoon</v>
      </c>
      <c r="D11331">
        <v>26</v>
      </c>
      <c r="E11331" t="str">
        <f>IF(MOD(D11331,2)=0,"EVEN","ODD")</f>
        <v>EVEN</v>
      </c>
      <c r="F11331" t="str">
        <f>IF(D11331&lt;=18,"LOW (1-18)","HIGH (19-36)")</f>
        <v>HIGH (19-36)</v>
      </c>
      <c r="G11331">
        <f>INT((D11331-1)/6)+1</f>
        <v>5</v>
      </c>
      <c r="H11331">
        <f>MOD(D11331-1,6)+1</f>
        <v>2</v>
      </c>
      <c r="I11331">
        <f>37-D11331</f>
        <v>11</v>
      </c>
      <c r="J11331">
        <f>ABS(D11331-D11332)</f>
        <v>21</v>
      </c>
      <c r="K11331">
        <f>AVERAGE(D11331:D11335)</f>
        <v>26</v>
      </c>
      <c r="L11331">
        <f>AVERAGE(D11331:D11350)</f>
        <v>26</v>
      </c>
      <c r="M11331">
        <f>K11331-L11331</f>
        <v>0</v>
      </c>
      <c r="N11331" t="str">
        <f>IF(K11331&gt;L11331,"HIGH ZONE BIAS",IF(K11331&lt;L11331,"LOW ZONE BIAS","EQUILIBRIUM"))</f>
        <v>EQUILIBRIUM</v>
      </c>
    </row>
    <row r="11332">
      <c r="A11332">
        <v>16239</v>
      </c>
      <c r="B11332" t="str">
        <v>2017-04-21</v>
      </c>
      <c r="C11332" t="str">
        <v>Midday</v>
      </c>
      <c r="D11332">
        <v>5</v>
      </c>
      <c r="E11332" t="str">
        <f>IF(MOD(D11332,2)=0,"EVEN","ODD")</f>
        <v>ODD</v>
      </c>
      <c r="F11332" t="str">
        <f>IF(D11332&lt;=18,"LOW (1-18)","HIGH (19-36)")</f>
        <v>LOW (1-18)</v>
      </c>
      <c r="G11332">
        <f>INT((D11332-1)/6)+1</f>
        <v>1</v>
      </c>
      <c r="H11332">
        <f>MOD(D11332-1,6)+1</f>
        <v>5</v>
      </c>
      <c r="I11332">
        <f>37-D11332</f>
        <v>32</v>
      </c>
      <c r="J11332">
        <f>ABS(D11332-D11333)</f>
        <v>7</v>
      </c>
      <c r="K11332">
        <f>AVERAGE(D11332:D11336)</f>
        <v>5</v>
      </c>
      <c r="L11332">
        <f>AVERAGE(D11332:D11351)</f>
        <v>5</v>
      </c>
      <c r="M11332">
        <f>K11332-L11332</f>
        <v>0</v>
      </c>
      <c r="N11332" t="str">
        <f>IF(K11332&gt;L11332,"HIGH ZONE BIAS",IF(K11332&lt;L11332,"LOW ZONE BIAS","EQUILIBRIUM"))</f>
        <v>EQUILIBRIUM</v>
      </c>
    </row>
    <row r="11333">
      <c r="A11333">
        <v>16238</v>
      </c>
      <c r="B11333" t="str">
        <v>2017-04-21</v>
      </c>
      <c r="C11333" t="str">
        <v>Morning</v>
      </c>
      <c r="D11333">
        <v>12</v>
      </c>
      <c r="E11333" t="str">
        <f>IF(MOD(D11333,2)=0,"EVEN","ODD")</f>
        <v>EVEN</v>
      </c>
      <c r="F11333" t="str">
        <f>IF(D11333&lt;=18,"LOW (1-18)","HIGH (19-36)")</f>
        <v>LOW (1-18)</v>
      </c>
      <c r="G11333">
        <f>INT((D11333-1)/6)+1</f>
        <v>2</v>
      </c>
      <c r="H11333">
        <f>MOD(D11333-1,6)+1</f>
        <v>6</v>
      </c>
      <c r="I11333">
        <f>37-D11333</f>
        <v>25</v>
      </c>
      <c r="J11333">
        <f>ABS(D11333-D11334)</f>
        <v>6</v>
      </c>
      <c r="K11333">
        <f>AVERAGE(D11333:D11337)</f>
        <v>12</v>
      </c>
      <c r="L11333">
        <f>AVERAGE(D11333:D11352)</f>
        <v>12</v>
      </c>
      <c r="M11333">
        <f>K11333-L11333</f>
        <v>0</v>
      </c>
      <c r="N11333" t="str">
        <f>IF(K11333&gt;L11333,"HIGH ZONE BIAS",IF(K11333&lt;L11333,"LOW ZONE BIAS","EQUILIBRIUM"))</f>
        <v>EQUILIBRIUM</v>
      </c>
    </row>
    <row r="11334">
      <c r="A11334">
        <v>16237</v>
      </c>
      <c r="B11334" t="str">
        <v>2017-04-20</v>
      </c>
      <c r="C11334" t="str">
        <v>Evening</v>
      </c>
      <c r="D11334">
        <v>6</v>
      </c>
      <c r="E11334" t="str">
        <f>IF(MOD(D11334,2)=0,"EVEN","ODD")</f>
        <v>EVEN</v>
      </c>
      <c r="F11334" t="str">
        <f>IF(D11334&lt;=18,"LOW (1-18)","HIGH (19-36)")</f>
        <v>LOW (1-18)</v>
      </c>
      <c r="G11334">
        <f>INT((D11334-1)/6)+1</f>
        <v>1</v>
      </c>
      <c r="H11334">
        <f>MOD(D11334-1,6)+1</f>
        <v>6</v>
      </c>
      <c r="I11334">
        <f>37-D11334</f>
        <v>31</v>
      </c>
      <c r="J11334">
        <f>ABS(D11334-D11335)</f>
        <v>11</v>
      </c>
      <c r="K11334">
        <f>AVERAGE(D11334:D11338)</f>
        <v>6</v>
      </c>
      <c r="L11334">
        <f>AVERAGE(D11334:D11353)</f>
        <v>6</v>
      </c>
      <c r="M11334">
        <f>K11334-L11334</f>
        <v>0</v>
      </c>
      <c r="N11334" t="str">
        <f>IF(K11334&gt;L11334,"HIGH ZONE BIAS",IF(K11334&lt;L11334,"LOW ZONE BIAS","EQUILIBRIUM"))</f>
        <v>EQUILIBRIUM</v>
      </c>
    </row>
    <row r="11335">
      <c r="A11335">
        <v>16236</v>
      </c>
      <c r="B11335" t="str">
        <v>2017-04-20</v>
      </c>
      <c r="C11335" t="str">
        <v>Afternoon</v>
      </c>
      <c r="D11335">
        <v>17</v>
      </c>
      <c r="E11335" t="str">
        <f>IF(MOD(D11335,2)=0,"EVEN","ODD")</f>
        <v>ODD</v>
      </c>
      <c r="F11335" t="str">
        <f>IF(D11335&lt;=18,"LOW (1-18)","HIGH (19-36)")</f>
        <v>LOW (1-18)</v>
      </c>
      <c r="G11335">
        <f>INT((D11335-1)/6)+1</f>
        <v>3</v>
      </c>
      <c r="H11335">
        <f>MOD(D11335-1,6)+1</f>
        <v>5</v>
      </c>
      <c r="I11335">
        <f>37-D11335</f>
        <v>20</v>
      </c>
      <c r="J11335">
        <f>ABS(D11335-D11336)</f>
        <v>4</v>
      </c>
      <c r="K11335">
        <f>AVERAGE(D11335:D11339)</f>
        <v>17</v>
      </c>
      <c r="L11335">
        <f>AVERAGE(D11335:D11354)</f>
        <v>17</v>
      </c>
      <c r="M11335">
        <f>K11335-L11335</f>
        <v>0</v>
      </c>
      <c r="N11335" t="str">
        <f>IF(K11335&gt;L11335,"HIGH ZONE BIAS",IF(K11335&lt;L11335,"LOW ZONE BIAS","EQUILIBRIUM"))</f>
        <v>EQUILIBRIUM</v>
      </c>
    </row>
    <row r="11336">
      <c r="A11336">
        <v>16235</v>
      </c>
      <c r="B11336" t="str">
        <v>2017-04-20</v>
      </c>
      <c r="C11336" t="str">
        <v>Midday</v>
      </c>
      <c r="D11336">
        <v>21</v>
      </c>
      <c r="E11336" t="str">
        <f>IF(MOD(D11336,2)=0,"EVEN","ODD")</f>
        <v>ODD</v>
      </c>
      <c r="F11336" t="str">
        <f>IF(D11336&lt;=18,"LOW (1-18)","HIGH (19-36)")</f>
        <v>HIGH (19-36)</v>
      </c>
      <c r="G11336">
        <f>INT((D11336-1)/6)+1</f>
        <v>4</v>
      </c>
      <c r="H11336">
        <f>MOD(D11336-1,6)+1</f>
        <v>3</v>
      </c>
      <c r="I11336">
        <f>37-D11336</f>
        <v>16</v>
      </c>
      <c r="J11336">
        <f>ABS(D11336-D11337)</f>
        <v>8</v>
      </c>
      <c r="K11336">
        <f>AVERAGE(D11336:D11340)</f>
        <v>21</v>
      </c>
      <c r="L11336">
        <f>AVERAGE(D11336:D11355)</f>
        <v>21</v>
      </c>
      <c r="M11336">
        <f>K11336-L11336</f>
        <v>0</v>
      </c>
      <c r="N11336" t="str">
        <f>IF(K11336&gt;L11336,"HIGH ZONE BIAS",IF(K11336&lt;L11336,"LOW ZONE BIAS","EQUILIBRIUM"))</f>
        <v>EQUILIBRIUM</v>
      </c>
    </row>
    <row r="11337">
      <c r="A11337">
        <v>16234</v>
      </c>
      <c r="B11337" t="str">
        <v>2017-04-20</v>
      </c>
      <c r="C11337" t="str">
        <v>Morning</v>
      </c>
      <c r="D11337">
        <v>29</v>
      </c>
      <c r="E11337" t="str">
        <f>IF(MOD(D11337,2)=0,"EVEN","ODD")</f>
        <v>ODD</v>
      </c>
      <c r="F11337" t="str">
        <f>IF(D11337&lt;=18,"LOW (1-18)","HIGH (19-36)")</f>
        <v>HIGH (19-36)</v>
      </c>
      <c r="G11337">
        <f>INT((D11337-1)/6)+1</f>
        <v>5</v>
      </c>
      <c r="H11337">
        <f>MOD(D11337-1,6)+1</f>
        <v>5</v>
      </c>
      <c r="I11337">
        <f>37-D11337</f>
        <v>8</v>
      </c>
      <c r="J11337">
        <f>ABS(D11337-D11338)</f>
        <v>7</v>
      </c>
      <c r="K11337">
        <f>AVERAGE(D11337:D11341)</f>
        <v>29</v>
      </c>
      <c r="L11337">
        <f>AVERAGE(D11337:D11356)</f>
        <v>29</v>
      </c>
      <c r="M11337">
        <f>K11337-L11337</f>
        <v>0</v>
      </c>
      <c r="N11337" t="str">
        <f>IF(K11337&gt;L11337,"HIGH ZONE BIAS",IF(K11337&lt;L11337,"LOW ZONE BIAS","EQUILIBRIUM"))</f>
        <v>EQUILIBRIUM</v>
      </c>
    </row>
    <row r="11338">
      <c r="A11338">
        <v>16233</v>
      </c>
      <c r="B11338" t="str">
        <v>2017-04-19</v>
      </c>
      <c r="C11338" t="str">
        <v>Evening</v>
      </c>
      <c r="D11338">
        <v>36</v>
      </c>
      <c r="E11338" t="str">
        <f>IF(MOD(D11338,2)=0,"EVEN","ODD")</f>
        <v>EVEN</v>
      </c>
      <c r="F11338" t="str">
        <f>IF(D11338&lt;=18,"LOW (1-18)","HIGH (19-36)")</f>
        <v>HIGH (19-36)</v>
      </c>
      <c r="G11338">
        <f>INT((D11338-1)/6)+1</f>
        <v>6</v>
      </c>
      <c r="H11338">
        <f>MOD(D11338-1,6)+1</f>
        <v>6</v>
      </c>
      <c r="I11338">
        <f>37-D11338</f>
        <v>1</v>
      </c>
      <c r="J11338">
        <f>ABS(D11338-D11339)</f>
        <v>31</v>
      </c>
      <c r="K11338">
        <f>AVERAGE(D11338:D11342)</f>
        <v>36</v>
      </c>
      <c r="L11338">
        <f>AVERAGE(D11338:D11357)</f>
        <v>36</v>
      </c>
      <c r="M11338">
        <f>K11338-L11338</f>
        <v>0</v>
      </c>
      <c r="N11338" t="str">
        <f>IF(K11338&gt;L11338,"HIGH ZONE BIAS",IF(K11338&lt;L11338,"LOW ZONE BIAS","EQUILIBRIUM"))</f>
        <v>EQUILIBRIUM</v>
      </c>
    </row>
    <row r="11339">
      <c r="A11339">
        <v>16232</v>
      </c>
      <c r="B11339" t="str">
        <v>2017-04-19</v>
      </c>
      <c r="C11339" t="str">
        <v>Afternoon</v>
      </c>
      <c r="D11339">
        <v>5</v>
      </c>
      <c r="E11339" t="str">
        <f>IF(MOD(D11339,2)=0,"EVEN","ODD")</f>
        <v>ODD</v>
      </c>
      <c r="F11339" t="str">
        <f>IF(D11339&lt;=18,"LOW (1-18)","HIGH (19-36)")</f>
        <v>LOW (1-18)</v>
      </c>
      <c r="G11339">
        <f>INT((D11339-1)/6)+1</f>
        <v>1</v>
      </c>
      <c r="H11339">
        <f>MOD(D11339-1,6)+1</f>
        <v>5</v>
      </c>
      <c r="I11339">
        <f>37-D11339</f>
        <v>32</v>
      </c>
      <c r="J11339">
        <f>ABS(D11339-D11340)</f>
        <v>30</v>
      </c>
      <c r="K11339">
        <f>AVERAGE(D11339:D11343)</f>
        <v>5</v>
      </c>
      <c r="L11339">
        <f>AVERAGE(D11339:D11358)</f>
        <v>5</v>
      </c>
      <c r="M11339">
        <f>K11339-L11339</f>
        <v>0</v>
      </c>
      <c r="N11339" t="str">
        <f>IF(K11339&gt;L11339,"HIGH ZONE BIAS",IF(K11339&lt;L11339,"LOW ZONE BIAS","EQUILIBRIUM"))</f>
        <v>EQUILIBRIUM</v>
      </c>
    </row>
    <row r="11340">
      <c r="A11340">
        <v>16231</v>
      </c>
      <c r="B11340" t="str">
        <v>2017-04-19</v>
      </c>
      <c r="C11340" t="str">
        <v>Midday</v>
      </c>
      <c r="D11340">
        <v>35</v>
      </c>
      <c r="E11340" t="str">
        <f>IF(MOD(D11340,2)=0,"EVEN","ODD")</f>
        <v>ODD</v>
      </c>
      <c r="F11340" t="str">
        <f>IF(D11340&lt;=18,"LOW (1-18)","HIGH (19-36)")</f>
        <v>HIGH (19-36)</v>
      </c>
      <c r="G11340">
        <f>INT((D11340-1)/6)+1</f>
        <v>6</v>
      </c>
      <c r="H11340">
        <f>MOD(D11340-1,6)+1</f>
        <v>5</v>
      </c>
      <c r="I11340">
        <f>37-D11340</f>
        <v>2</v>
      </c>
      <c r="J11340">
        <f>ABS(D11340-D11341)</f>
        <v>5</v>
      </c>
      <c r="K11340">
        <f>AVERAGE(D11340:D11344)</f>
        <v>35</v>
      </c>
      <c r="L11340">
        <f>AVERAGE(D11340:D11359)</f>
        <v>35</v>
      </c>
      <c r="M11340">
        <f>K11340-L11340</f>
        <v>0</v>
      </c>
      <c r="N11340" t="str">
        <f>IF(K11340&gt;L11340,"HIGH ZONE BIAS",IF(K11340&lt;L11340,"LOW ZONE BIAS","EQUILIBRIUM"))</f>
        <v>EQUILIBRIUM</v>
      </c>
    </row>
    <row r="11341">
      <c r="A11341">
        <v>16230</v>
      </c>
      <c r="B11341" t="str">
        <v>2017-04-19</v>
      </c>
      <c r="C11341" t="str">
        <v>Morning</v>
      </c>
      <c r="D11341">
        <v>30</v>
      </c>
      <c r="E11341" t="str">
        <f>IF(MOD(D11341,2)=0,"EVEN","ODD")</f>
        <v>EVEN</v>
      </c>
      <c r="F11341" t="str">
        <f>IF(D11341&lt;=18,"LOW (1-18)","HIGH (19-36)")</f>
        <v>HIGH (19-36)</v>
      </c>
      <c r="G11341">
        <f>INT((D11341-1)/6)+1</f>
        <v>5</v>
      </c>
      <c r="H11341">
        <f>MOD(D11341-1,6)+1</f>
        <v>6</v>
      </c>
      <c r="I11341">
        <f>37-D11341</f>
        <v>7</v>
      </c>
      <c r="J11341">
        <f>ABS(D11341-D11342)</f>
        <v>0</v>
      </c>
      <c r="K11341">
        <f>AVERAGE(D11341:D11345)</f>
        <v>30</v>
      </c>
      <c r="L11341">
        <f>AVERAGE(D11341:D11360)</f>
        <v>30</v>
      </c>
      <c r="M11341">
        <f>K11341-L11341</f>
        <v>0</v>
      </c>
      <c r="N11341" t="str">
        <f>IF(K11341&gt;L11341,"HIGH ZONE BIAS",IF(K11341&lt;L11341,"LOW ZONE BIAS","EQUILIBRIUM"))</f>
        <v>EQUILIBRIUM</v>
      </c>
    </row>
    <row r="11342">
      <c r="A11342">
        <v>16229</v>
      </c>
      <c r="B11342" t="str">
        <v>2017-04-18</v>
      </c>
      <c r="C11342" t="str">
        <v>Evening</v>
      </c>
      <c r="D11342">
        <v>30</v>
      </c>
      <c r="E11342" t="str">
        <f>IF(MOD(D11342,2)=0,"EVEN","ODD")</f>
        <v>EVEN</v>
      </c>
      <c r="F11342" t="str">
        <f>IF(D11342&lt;=18,"LOW (1-18)","HIGH (19-36)")</f>
        <v>HIGH (19-36)</v>
      </c>
      <c r="G11342">
        <f>INT((D11342-1)/6)+1</f>
        <v>5</v>
      </c>
      <c r="H11342">
        <f>MOD(D11342-1,6)+1</f>
        <v>6</v>
      </c>
      <c r="I11342">
        <f>37-D11342</f>
        <v>7</v>
      </c>
      <c r="J11342">
        <f>ABS(D11342-D11343)</f>
        <v>2</v>
      </c>
      <c r="K11342">
        <f>AVERAGE(D11342:D11346)</f>
        <v>30</v>
      </c>
      <c r="L11342">
        <f>AVERAGE(D11342:D11361)</f>
        <v>30</v>
      </c>
      <c r="M11342">
        <f>K11342-L11342</f>
        <v>0</v>
      </c>
      <c r="N11342" t="str">
        <f>IF(K11342&gt;L11342,"HIGH ZONE BIAS",IF(K11342&lt;L11342,"LOW ZONE BIAS","EQUILIBRIUM"))</f>
        <v>EQUILIBRIUM</v>
      </c>
    </row>
    <row r="11343">
      <c r="A11343">
        <v>16228</v>
      </c>
      <c r="B11343" t="str">
        <v>2017-04-18</v>
      </c>
      <c r="C11343" t="str">
        <v>Afternoon</v>
      </c>
      <c r="D11343">
        <v>28</v>
      </c>
      <c r="E11343" t="str">
        <f>IF(MOD(D11343,2)=0,"EVEN","ODD")</f>
        <v>EVEN</v>
      </c>
      <c r="F11343" t="str">
        <f>IF(D11343&lt;=18,"LOW (1-18)","HIGH (19-36)")</f>
        <v>HIGH (19-36)</v>
      </c>
      <c r="G11343">
        <f>INT((D11343-1)/6)+1</f>
        <v>5</v>
      </c>
      <c r="H11343">
        <f>MOD(D11343-1,6)+1</f>
        <v>4</v>
      </c>
      <c r="I11343">
        <f>37-D11343</f>
        <v>9</v>
      </c>
      <c r="J11343">
        <f>ABS(D11343-D11344)</f>
        <v>10</v>
      </c>
      <c r="K11343">
        <f>AVERAGE(D11343:D11347)</f>
        <v>28</v>
      </c>
      <c r="L11343">
        <f>AVERAGE(D11343:D11362)</f>
        <v>28</v>
      </c>
      <c r="M11343">
        <f>K11343-L11343</f>
        <v>0</v>
      </c>
      <c r="N11343" t="str">
        <f>IF(K11343&gt;L11343,"HIGH ZONE BIAS",IF(K11343&lt;L11343,"LOW ZONE BIAS","EQUILIBRIUM"))</f>
        <v>EQUILIBRIUM</v>
      </c>
    </row>
    <row r="11344">
      <c r="A11344">
        <v>16227</v>
      </c>
      <c r="B11344" t="str">
        <v>2017-04-18</v>
      </c>
      <c r="C11344" t="str">
        <v>Midday</v>
      </c>
      <c r="D11344">
        <v>18</v>
      </c>
      <c r="E11344" t="str">
        <f>IF(MOD(D11344,2)=0,"EVEN","ODD")</f>
        <v>EVEN</v>
      </c>
      <c r="F11344" t="str">
        <f>IF(D11344&lt;=18,"LOW (1-18)","HIGH (19-36)")</f>
        <v>LOW (1-18)</v>
      </c>
      <c r="G11344">
        <f>INT((D11344-1)/6)+1</f>
        <v>3</v>
      </c>
      <c r="H11344">
        <f>MOD(D11344-1,6)+1</f>
        <v>6</v>
      </c>
      <c r="I11344">
        <f>37-D11344</f>
        <v>19</v>
      </c>
      <c r="J11344">
        <f>ABS(D11344-D11345)</f>
        <v>7</v>
      </c>
      <c r="K11344">
        <f>AVERAGE(D11344:D11348)</f>
        <v>18</v>
      </c>
      <c r="L11344">
        <f>AVERAGE(D11344:D11363)</f>
        <v>18</v>
      </c>
      <c r="M11344">
        <f>K11344-L11344</f>
        <v>0</v>
      </c>
      <c r="N11344" t="str">
        <f>IF(K11344&gt;L11344,"HIGH ZONE BIAS",IF(K11344&lt;L11344,"LOW ZONE BIAS","EQUILIBRIUM"))</f>
        <v>EQUILIBRIUM</v>
      </c>
    </row>
    <row r="11345">
      <c r="A11345">
        <v>16226</v>
      </c>
      <c r="B11345" t="str">
        <v>2017-04-18</v>
      </c>
      <c r="C11345" t="str">
        <v>Morning</v>
      </c>
      <c r="D11345">
        <v>11</v>
      </c>
      <c r="E11345" t="str">
        <f>IF(MOD(D11345,2)=0,"EVEN","ODD")</f>
        <v>ODD</v>
      </c>
      <c r="F11345" t="str">
        <f>IF(D11345&lt;=18,"LOW (1-18)","HIGH (19-36)")</f>
        <v>LOW (1-18)</v>
      </c>
      <c r="G11345">
        <f>INT((D11345-1)/6)+1</f>
        <v>2</v>
      </c>
      <c r="H11345">
        <f>MOD(D11345-1,6)+1</f>
        <v>5</v>
      </c>
      <c r="I11345">
        <f>37-D11345</f>
        <v>26</v>
      </c>
      <c r="J11345">
        <f>ABS(D11345-D11346)</f>
        <v>12</v>
      </c>
      <c r="K11345">
        <f>AVERAGE(D11345:D11349)</f>
        <v>11</v>
      </c>
      <c r="L11345">
        <f>AVERAGE(D11345:D11364)</f>
        <v>11</v>
      </c>
      <c r="M11345">
        <f>K11345-L11345</f>
        <v>0</v>
      </c>
      <c r="N11345" t="str">
        <f>IF(K11345&gt;L11345,"HIGH ZONE BIAS",IF(K11345&lt;L11345,"LOW ZONE BIAS","EQUILIBRIUM"))</f>
        <v>EQUILIBRIUM</v>
      </c>
    </row>
    <row r="11346">
      <c r="A11346">
        <v>16225</v>
      </c>
      <c r="B11346" t="str">
        <v>2017-04-17</v>
      </c>
      <c r="C11346" t="str">
        <v>Evening</v>
      </c>
      <c r="D11346">
        <v>23</v>
      </c>
      <c r="E11346" t="str">
        <f>IF(MOD(D11346,2)=0,"EVEN","ODD")</f>
        <v>ODD</v>
      </c>
      <c r="F11346" t="str">
        <f>IF(D11346&lt;=18,"LOW (1-18)","HIGH (19-36)")</f>
        <v>HIGH (19-36)</v>
      </c>
      <c r="G11346">
        <f>INT((D11346-1)/6)+1</f>
        <v>4</v>
      </c>
      <c r="H11346">
        <f>MOD(D11346-1,6)+1</f>
        <v>5</v>
      </c>
      <c r="I11346">
        <f>37-D11346</f>
        <v>14</v>
      </c>
      <c r="J11346">
        <f>ABS(D11346-D11347)</f>
        <v>2</v>
      </c>
      <c r="K11346">
        <f>AVERAGE(D11346:D11350)</f>
        <v>23</v>
      </c>
      <c r="L11346">
        <f>AVERAGE(D11346:D11365)</f>
        <v>23</v>
      </c>
      <c r="M11346">
        <f>K11346-L11346</f>
        <v>0</v>
      </c>
      <c r="N11346" t="str">
        <f>IF(K11346&gt;L11346,"HIGH ZONE BIAS",IF(K11346&lt;L11346,"LOW ZONE BIAS","EQUILIBRIUM"))</f>
        <v>EQUILIBRIUM</v>
      </c>
    </row>
    <row r="11347">
      <c r="A11347">
        <v>16224</v>
      </c>
      <c r="B11347" t="str">
        <v>2017-04-17</v>
      </c>
      <c r="C11347" t="str">
        <v>Afternoon</v>
      </c>
      <c r="D11347">
        <v>21</v>
      </c>
      <c r="E11347" t="str">
        <f>IF(MOD(D11347,2)=0,"EVEN","ODD")</f>
        <v>ODD</v>
      </c>
      <c r="F11347" t="str">
        <f>IF(D11347&lt;=18,"LOW (1-18)","HIGH (19-36)")</f>
        <v>HIGH (19-36)</v>
      </c>
      <c r="G11347">
        <f>INT((D11347-1)/6)+1</f>
        <v>4</v>
      </c>
      <c r="H11347">
        <f>MOD(D11347-1,6)+1</f>
        <v>3</v>
      </c>
      <c r="I11347">
        <f>37-D11347</f>
        <v>16</v>
      </c>
      <c r="J11347">
        <f>ABS(D11347-D11348)</f>
        <v>11</v>
      </c>
      <c r="K11347">
        <f>AVERAGE(D11347:D11351)</f>
        <v>21</v>
      </c>
      <c r="L11347">
        <f>AVERAGE(D11347:D11366)</f>
        <v>21</v>
      </c>
      <c r="M11347">
        <f>K11347-L11347</f>
        <v>0</v>
      </c>
      <c r="N11347" t="str">
        <f>IF(K11347&gt;L11347,"HIGH ZONE BIAS",IF(K11347&lt;L11347,"LOW ZONE BIAS","EQUILIBRIUM"))</f>
        <v>EQUILIBRIUM</v>
      </c>
    </row>
    <row r="11348">
      <c r="A11348">
        <v>16223</v>
      </c>
      <c r="B11348" t="str">
        <v>2017-04-17</v>
      </c>
      <c r="C11348" t="str">
        <v>Midday</v>
      </c>
      <c r="D11348">
        <v>32</v>
      </c>
      <c r="E11348" t="str">
        <f>IF(MOD(D11348,2)=0,"EVEN","ODD")</f>
        <v>EVEN</v>
      </c>
      <c r="F11348" t="str">
        <f>IF(D11348&lt;=18,"LOW (1-18)","HIGH (19-36)")</f>
        <v>HIGH (19-36)</v>
      </c>
      <c r="G11348">
        <f>INT((D11348-1)/6)+1</f>
        <v>6</v>
      </c>
      <c r="H11348">
        <f>MOD(D11348-1,6)+1</f>
        <v>2</v>
      </c>
      <c r="I11348">
        <f>37-D11348</f>
        <v>5</v>
      </c>
      <c r="J11348">
        <f>ABS(D11348-D11349)</f>
        <v>6</v>
      </c>
      <c r="K11348">
        <f>AVERAGE(D11348:D11352)</f>
        <v>32</v>
      </c>
      <c r="L11348">
        <f>AVERAGE(D11348:D11367)</f>
        <v>32</v>
      </c>
      <c r="M11348">
        <f>K11348-L11348</f>
        <v>0</v>
      </c>
      <c r="N11348" t="str">
        <f>IF(K11348&gt;L11348,"HIGH ZONE BIAS",IF(K11348&lt;L11348,"LOW ZONE BIAS","EQUILIBRIUM"))</f>
        <v>EQUILIBRIUM</v>
      </c>
    </row>
    <row r="11349">
      <c r="A11349">
        <v>16222</v>
      </c>
      <c r="B11349" t="str">
        <v>2017-04-17</v>
      </c>
      <c r="C11349" t="str">
        <v>Morning</v>
      </c>
      <c r="D11349">
        <v>26</v>
      </c>
      <c r="E11349" t="str">
        <f>IF(MOD(D11349,2)=0,"EVEN","ODD")</f>
        <v>EVEN</v>
      </c>
      <c r="F11349" t="str">
        <f>IF(D11349&lt;=18,"LOW (1-18)","HIGH (19-36)")</f>
        <v>HIGH (19-36)</v>
      </c>
      <c r="G11349">
        <f>INT((D11349-1)/6)+1</f>
        <v>5</v>
      </c>
      <c r="H11349">
        <f>MOD(D11349-1,6)+1</f>
        <v>2</v>
      </c>
      <c r="I11349">
        <f>37-D11349</f>
        <v>11</v>
      </c>
      <c r="J11349">
        <f>ABS(D11349-D11350)</f>
        <v>9</v>
      </c>
      <c r="K11349">
        <f>AVERAGE(D11349:D11353)</f>
        <v>26</v>
      </c>
      <c r="L11349">
        <f>AVERAGE(D11349:D11368)</f>
        <v>26</v>
      </c>
      <c r="M11349">
        <f>K11349-L11349</f>
        <v>0</v>
      </c>
      <c r="N11349" t="str">
        <f>IF(K11349&gt;L11349,"HIGH ZONE BIAS",IF(K11349&lt;L11349,"LOW ZONE BIAS","EQUILIBRIUM"))</f>
        <v>EQUILIBRIUM</v>
      </c>
    </row>
    <row r="11350">
      <c r="A11350">
        <v>16221</v>
      </c>
      <c r="B11350" t="str">
        <v>2017-04-15</v>
      </c>
      <c r="C11350" t="str">
        <v>Evening</v>
      </c>
      <c r="D11350">
        <v>17</v>
      </c>
      <c r="E11350" t="str">
        <f>IF(MOD(D11350,2)=0,"EVEN","ODD")</f>
        <v>ODD</v>
      </c>
      <c r="F11350" t="str">
        <f>IF(D11350&lt;=18,"LOW (1-18)","HIGH (19-36)")</f>
        <v>LOW (1-18)</v>
      </c>
      <c r="G11350">
        <f>INT((D11350-1)/6)+1</f>
        <v>3</v>
      </c>
      <c r="H11350">
        <f>MOD(D11350-1,6)+1</f>
        <v>5</v>
      </c>
      <c r="I11350">
        <f>37-D11350</f>
        <v>20</v>
      </c>
      <c r="J11350">
        <f>ABS(D11350-D11351)</f>
        <v>16</v>
      </c>
      <c r="K11350">
        <f>AVERAGE(D11350:D11354)</f>
        <v>17</v>
      </c>
      <c r="L11350">
        <f>AVERAGE(D11350:D11369)</f>
        <v>17</v>
      </c>
      <c r="M11350">
        <f>K11350-L11350</f>
        <v>0</v>
      </c>
      <c r="N11350" t="str">
        <f>IF(K11350&gt;L11350,"HIGH ZONE BIAS",IF(K11350&lt;L11350,"LOW ZONE BIAS","EQUILIBRIUM"))</f>
        <v>EQUILIBRIUM</v>
      </c>
    </row>
    <row r="11351">
      <c r="A11351">
        <v>16220</v>
      </c>
      <c r="B11351" t="str">
        <v>2017-04-15</v>
      </c>
      <c r="C11351" t="str">
        <v>Afternoon</v>
      </c>
      <c r="D11351">
        <v>1</v>
      </c>
      <c r="E11351" t="str">
        <f>IF(MOD(D11351,2)=0,"EVEN","ODD")</f>
        <v>ODD</v>
      </c>
      <c r="F11351" t="str">
        <f>IF(D11351&lt;=18,"LOW (1-18)","HIGH (19-36)")</f>
        <v>LOW (1-18)</v>
      </c>
      <c r="G11351">
        <f>INT((D11351-1)/6)+1</f>
        <v>1</v>
      </c>
      <c r="H11351">
        <f>MOD(D11351-1,6)+1</f>
        <v>1</v>
      </c>
      <c r="I11351">
        <f>37-D11351</f>
        <v>36</v>
      </c>
      <c r="J11351">
        <f>ABS(D11351-D11352)</f>
        <v>12</v>
      </c>
      <c r="K11351">
        <f>AVERAGE(D11351:D11355)</f>
        <v>1</v>
      </c>
      <c r="L11351">
        <f>AVERAGE(D11351:D11370)</f>
        <v>1</v>
      </c>
      <c r="M11351">
        <f>K11351-L11351</f>
        <v>0</v>
      </c>
      <c r="N11351" t="str">
        <f>IF(K11351&gt;L11351,"HIGH ZONE BIAS",IF(K11351&lt;L11351,"LOW ZONE BIAS","EQUILIBRIUM"))</f>
        <v>EQUILIBRIUM</v>
      </c>
    </row>
    <row r="11352">
      <c r="A11352">
        <v>16219</v>
      </c>
      <c r="B11352" t="str">
        <v>2017-04-15</v>
      </c>
      <c r="C11352" t="str">
        <v>Midday</v>
      </c>
      <c r="D11352">
        <v>13</v>
      </c>
      <c r="E11352" t="str">
        <f>IF(MOD(D11352,2)=0,"EVEN","ODD")</f>
        <v>ODD</v>
      </c>
      <c r="F11352" t="str">
        <f>IF(D11352&lt;=18,"LOW (1-18)","HIGH (19-36)")</f>
        <v>LOW (1-18)</v>
      </c>
      <c r="G11352">
        <f>INT((D11352-1)/6)+1</f>
        <v>3</v>
      </c>
      <c r="H11352">
        <f>MOD(D11352-1,6)+1</f>
        <v>1</v>
      </c>
      <c r="I11352">
        <f>37-D11352</f>
        <v>24</v>
      </c>
      <c r="J11352">
        <f>ABS(D11352-D11353)</f>
        <v>13</v>
      </c>
      <c r="K11352">
        <f>AVERAGE(D11352:D11356)</f>
        <v>13</v>
      </c>
      <c r="L11352">
        <f>AVERAGE(D11352:D11371)</f>
        <v>13</v>
      </c>
      <c r="M11352">
        <f>K11352-L11352</f>
        <v>0</v>
      </c>
      <c r="N11352" t="str">
        <f>IF(K11352&gt;L11352,"HIGH ZONE BIAS",IF(K11352&lt;L11352,"LOW ZONE BIAS","EQUILIBRIUM"))</f>
        <v>EQUILIBRIUM</v>
      </c>
    </row>
    <row r="11353">
      <c r="A11353">
        <v>16218</v>
      </c>
      <c r="B11353" t="str">
        <v>2017-04-15</v>
      </c>
      <c r="C11353" t="str">
        <v>Morning</v>
      </c>
      <c r="D11353">
        <v>26</v>
      </c>
      <c r="E11353" t="str">
        <f>IF(MOD(D11353,2)=0,"EVEN","ODD")</f>
        <v>EVEN</v>
      </c>
      <c r="F11353" t="str">
        <f>IF(D11353&lt;=18,"LOW (1-18)","HIGH (19-36)")</f>
        <v>HIGH (19-36)</v>
      </c>
      <c r="G11353">
        <f>INT((D11353-1)/6)+1</f>
        <v>5</v>
      </c>
      <c r="H11353">
        <f>MOD(D11353-1,6)+1</f>
        <v>2</v>
      </c>
      <c r="I11353">
        <f>37-D11353</f>
        <v>11</v>
      </c>
      <c r="J11353">
        <f>ABS(D11353-D11354)</f>
        <v>10</v>
      </c>
      <c r="K11353">
        <f>AVERAGE(D11353:D11357)</f>
        <v>26</v>
      </c>
      <c r="L11353">
        <f>AVERAGE(D11353:D11372)</f>
        <v>26</v>
      </c>
      <c r="M11353">
        <f>K11353-L11353</f>
        <v>0</v>
      </c>
      <c r="N11353" t="str">
        <f>IF(K11353&gt;L11353,"HIGH ZONE BIAS",IF(K11353&lt;L11353,"LOW ZONE BIAS","EQUILIBRIUM"))</f>
        <v>EQUILIBRIUM</v>
      </c>
    </row>
    <row r="11354">
      <c r="A11354">
        <v>16217</v>
      </c>
      <c r="B11354" t="str">
        <v>2017-04-13</v>
      </c>
      <c r="C11354" t="str">
        <v>Evening</v>
      </c>
      <c r="D11354">
        <v>36</v>
      </c>
      <c r="E11354" t="str">
        <f>IF(MOD(D11354,2)=0,"EVEN","ODD")</f>
        <v>EVEN</v>
      </c>
      <c r="F11354" t="str">
        <f>IF(D11354&lt;=18,"LOW (1-18)","HIGH (19-36)")</f>
        <v>HIGH (19-36)</v>
      </c>
      <c r="G11354">
        <f>INT((D11354-1)/6)+1</f>
        <v>6</v>
      </c>
      <c r="H11354">
        <f>MOD(D11354-1,6)+1</f>
        <v>6</v>
      </c>
      <c r="I11354">
        <f>37-D11354</f>
        <v>1</v>
      </c>
      <c r="J11354">
        <f>ABS(D11354-D11355)</f>
        <v>18</v>
      </c>
      <c r="K11354">
        <f>AVERAGE(D11354:D11358)</f>
        <v>36</v>
      </c>
      <c r="L11354">
        <f>AVERAGE(D11354:D11373)</f>
        <v>36</v>
      </c>
      <c r="M11354">
        <f>K11354-L11354</f>
        <v>0</v>
      </c>
      <c r="N11354" t="str">
        <f>IF(K11354&gt;L11354,"HIGH ZONE BIAS",IF(K11354&lt;L11354,"LOW ZONE BIAS","EQUILIBRIUM"))</f>
        <v>EQUILIBRIUM</v>
      </c>
    </row>
    <row r="11355">
      <c r="A11355">
        <v>16216</v>
      </c>
      <c r="B11355" t="str">
        <v>2017-04-13</v>
      </c>
      <c r="C11355" t="str">
        <v>Afternoon</v>
      </c>
      <c r="D11355">
        <v>18</v>
      </c>
      <c r="E11355" t="str">
        <f>IF(MOD(D11355,2)=0,"EVEN","ODD")</f>
        <v>EVEN</v>
      </c>
      <c r="F11355" t="str">
        <f>IF(D11355&lt;=18,"LOW (1-18)","HIGH (19-36)")</f>
        <v>LOW (1-18)</v>
      </c>
      <c r="G11355">
        <f>INT((D11355-1)/6)+1</f>
        <v>3</v>
      </c>
      <c r="H11355">
        <f>MOD(D11355-1,6)+1</f>
        <v>6</v>
      </c>
      <c r="I11355">
        <f>37-D11355</f>
        <v>19</v>
      </c>
      <c r="J11355">
        <f>ABS(D11355-D11356)</f>
        <v>15</v>
      </c>
      <c r="K11355">
        <f>AVERAGE(D11355:D11359)</f>
        <v>18</v>
      </c>
      <c r="L11355">
        <f>AVERAGE(D11355:D11374)</f>
        <v>18</v>
      </c>
      <c r="M11355">
        <f>K11355-L11355</f>
        <v>0</v>
      </c>
      <c r="N11355" t="str">
        <f>IF(K11355&gt;L11355,"HIGH ZONE BIAS",IF(K11355&lt;L11355,"LOW ZONE BIAS","EQUILIBRIUM"))</f>
        <v>EQUILIBRIUM</v>
      </c>
    </row>
    <row r="11356">
      <c r="A11356">
        <v>16215</v>
      </c>
      <c r="B11356" t="str">
        <v>2017-04-13</v>
      </c>
      <c r="C11356" t="str">
        <v>Midday</v>
      </c>
      <c r="D11356">
        <v>33</v>
      </c>
      <c r="E11356" t="str">
        <f>IF(MOD(D11356,2)=0,"EVEN","ODD")</f>
        <v>ODD</v>
      </c>
      <c r="F11356" t="str">
        <f>IF(D11356&lt;=18,"LOW (1-18)","HIGH (19-36)")</f>
        <v>HIGH (19-36)</v>
      </c>
      <c r="G11356">
        <f>INT((D11356-1)/6)+1</f>
        <v>6</v>
      </c>
      <c r="H11356">
        <f>MOD(D11356-1,6)+1</f>
        <v>3</v>
      </c>
      <c r="I11356">
        <f>37-D11356</f>
        <v>4</v>
      </c>
      <c r="J11356">
        <f>ABS(D11356-D11357)</f>
        <v>6</v>
      </c>
      <c r="K11356">
        <f>AVERAGE(D11356:D11360)</f>
        <v>33</v>
      </c>
      <c r="L11356">
        <f>AVERAGE(D11356:D11375)</f>
        <v>33</v>
      </c>
      <c r="M11356">
        <f>K11356-L11356</f>
        <v>0</v>
      </c>
      <c r="N11356" t="str">
        <f>IF(K11356&gt;L11356,"HIGH ZONE BIAS",IF(K11356&lt;L11356,"LOW ZONE BIAS","EQUILIBRIUM"))</f>
        <v>EQUILIBRIUM</v>
      </c>
    </row>
    <row r="11357">
      <c r="A11357">
        <v>16214</v>
      </c>
      <c r="B11357" t="str">
        <v>2017-04-13</v>
      </c>
      <c r="C11357" t="str">
        <v>Morning</v>
      </c>
      <c r="D11357">
        <v>27</v>
      </c>
      <c r="E11357" t="str">
        <f>IF(MOD(D11357,2)=0,"EVEN","ODD")</f>
        <v>ODD</v>
      </c>
      <c r="F11357" t="str">
        <f>IF(D11357&lt;=18,"LOW (1-18)","HIGH (19-36)")</f>
        <v>HIGH (19-36)</v>
      </c>
      <c r="G11357">
        <f>INT((D11357-1)/6)+1</f>
        <v>5</v>
      </c>
      <c r="H11357">
        <f>MOD(D11357-1,6)+1</f>
        <v>3</v>
      </c>
      <c r="I11357">
        <f>37-D11357</f>
        <v>10</v>
      </c>
      <c r="J11357">
        <f>ABS(D11357-D11358)</f>
        <v>8</v>
      </c>
      <c r="K11357">
        <f>AVERAGE(D11357:D11361)</f>
        <v>27</v>
      </c>
      <c r="L11357">
        <f>AVERAGE(D11357:D11376)</f>
        <v>27</v>
      </c>
      <c r="M11357">
        <f>K11357-L11357</f>
        <v>0</v>
      </c>
      <c r="N11357" t="str">
        <f>IF(K11357&gt;L11357,"HIGH ZONE BIAS",IF(K11357&lt;L11357,"LOW ZONE BIAS","EQUILIBRIUM"))</f>
        <v>EQUILIBRIUM</v>
      </c>
    </row>
    <row r="11358">
      <c r="A11358">
        <v>16213</v>
      </c>
      <c r="B11358" t="str">
        <v>2017-04-12</v>
      </c>
      <c r="C11358" t="str">
        <v>Evening</v>
      </c>
      <c r="D11358">
        <v>19</v>
      </c>
      <c r="E11358" t="str">
        <f>IF(MOD(D11358,2)=0,"EVEN","ODD")</f>
        <v>ODD</v>
      </c>
      <c r="F11358" t="str">
        <f>IF(D11358&lt;=18,"LOW (1-18)","HIGH (19-36)")</f>
        <v>HIGH (19-36)</v>
      </c>
      <c r="G11358">
        <f>INT((D11358-1)/6)+1</f>
        <v>4</v>
      </c>
      <c r="H11358">
        <f>MOD(D11358-1,6)+1</f>
        <v>1</v>
      </c>
      <c r="I11358">
        <f>37-D11358</f>
        <v>18</v>
      </c>
      <c r="J11358">
        <f>ABS(D11358-D11359)</f>
        <v>2</v>
      </c>
      <c r="K11358">
        <f>AVERAGE(D11358:D11362)</f>
        <v>19</v>
      </c>
      <c r="L11358">
        <f>AVERAGE(D11358:D11377)</f>
        <v>19</v>
      </c>
      <c r="M11358">
        <f>K11358-L11358</f>
        <v>0</v>
      </c>
      <c r="N11358" t="str">
        <f>IF(K11358&gt;L11358,"HIGH ZONE BIAS",IF(K11358&lt;L11358,"LOW ZONE BIAS","EQUILIBRIUM"))</f>
        <v>EQUILIBRIUM</v>
      </c>
    </row>
    <row r="11359">
      <c r="A11359">
        <v>16212</v>
      </c>
      <c r="B11359" t="str">
        <v>2017-04-12</v>
      </c>
      <c r="C11359" t="str">
        <v>Afternoon</v>
      </c>
      <c r="D11359">
        <v>17</v>
      </c>
      <c r="E11359" t="str">
        <f>IF(MOD(D11359,2)=0,"EVEN","ODD")</f>
        <v>ODD</v>
      </c>
      <c r="F11359" t="str">
        <f>IF(D11359&lt;=18,"LOW (1-18)","HIGH (19-36)")</f>
        <v>LOW (1-18)</v>
      </c>
      <c r="G11359">
        <f>INT((D11359-1)/6)+1</f>
        <v>3</v>
      </c>
      <c r="H11359">
        <f>MOD(D11359-1,6)+1</f>
        <v>5</v>
      </c>
      <c r="I11359">
        <f>37-D11359</f>
        <v>20</v>
      </c>
      <c r="J11359">
        <f>ABS(D11359-D11360)</f>
        <v>5</v>
      </c>
      <c r="K11359">
        <f>AVERAGE(D11359:D11363)</f>
        <v>17</v>
      </c>
      <c r="L11359">
        <f>AVERAGE(D11359:D11378)</f>
        <v>17</v>
      </c>
      <c r="M11359">
        <f>K11359-L11359</f>
        <v>0</v>
      </c>
      <c r="N11359" t="str">
        <f>IF(K11359&gt;L11359,"HIGH ZONE BIAS",IF(K11359&lt;L11359,"LOW ZONE BIAS","EQUILIBRIUM"))</f>
        <v>EQUILIBRIUM</v>
      </c>
    </row>
    <row r="11360">
      <c r="A11360">
        <v>16211</v>
      </c>
      <c r="B11360" t="str">
        <v>2017-04-12</v>
      </c>
      <c r="C11360" t="str">
        <v>Midday</v>
      </c>
      <c r="D11360">
        <v>22</v>
      </c>
      <c r="E11360" t="str">
        <f>IF(MOD(D11360,2)=0,"EVEN","ODD")</f>
        <v>EVEN</v>
      </c>
      <c r="F11360" t="str">
        <f>IF(D11360&lt;=18,"LOW (1-18)","HIGH (19-36)")</f>
        <v>HIGH (19-36)</v>
      </c>
      <c r="G11360">
        <f>INT((D11360-1)/6)+1</f>
        <v>4</v>
      </c>
      <c r="H11360">
        <f>MOD(D11360-1,6)+1</f>
        <v>4</v>
      </c>
      <c r="I11360">
        <f>37-D11360</f>
        <v>15</v>
      </c>
      <c r="J11360">
        <f>ABS(D11360-D11361)</f>
        <v>8</v>
      </c>
      <c r="K11360">
        <f>AVERAGE(D11360:D11364)</f>
        <v>22</v>
      </c>
      <c r="L11360">
        <f>AVERAGE(D11360:D11379)</f>
        <v>22</v>
      </c>
      <c r="M11360">
        <f>K11360-L11360</f>
        <v>0</v>
      </c>
      <c r="N11360" t="str">
        <f>IF(K11360&gt;L11360,"HIGH ZONE BIAS",IF(K11360&lt;L11360,"LOW ZONE BIAS","EQUILIBRIUM"))</f>
        <v>EQUILIBRIUM</v>
      </c>
    </row>
    <row r="11361">
      <c r="A11361">
        <v>16210</v>
      </c>
      <c r="B11361" t="str">
        <v>2017-04-12</v>
      </c>
      <c r="C11361" t="str">
        <v>Morning</v>
      </c>
      <c r="D11361">
        <v>30</v>
      </c>
      <c r="E11361" t="str">
        <f>IF(MOD(D11361,2)=0,"EVEN","ODD")</f>
        <v>EVEN</v>
      </c>
      <c r="F11361" t="str">
        <f>IF(D11361&lt;=18,"LOW (1-18)","HIGH (19-36)")</f>
        <v>HIGH (19-36)</v>
      </c>
      <c r="G11361">
        <f>INT((D11361-1)/6)+1</f>
        <v>5</v>
      </c>
      <c r="H11361">
        <f>MOD(D11361-1,6)+1</f>
        <v>6</v>
      </c>
      <c r="I11361">
        <f>37-D11361</f>
        <v>7</v>
      </c>
      <c r="J11361">
        <f>ABS(D11361-D11362)</f>
        <v>4</v>
      </c>
      <c r="K11361">
        <f>AVERAGE(D11361:D11365)</f>
        <v>30</v>
      </c>
      <c r="L11361">
        <f>AVERAGE(D11361:D11380)</f>
        <v>30</v>
      </c>
      <c r="M11361">
        <f>K11361-L11361</f>
        <v>0</v>
      </c>
      <c r="N11361" t="str">
        <f>IF(K11361&gt;L11361,"HIGH ZONE BIAS",IF(K11361&lt;L11361,"LOW ZONE BIAS","EQUILIBRIUM"))</f>
        <v>EQUILIBRIUM</v>
      </c>
    </row>
    <row r="11362">
      <c r="A11362">
        <v>16209</v>
      </c>
      <c r="B11362" t="str">
        <v>2017-04-11</v>
      </c>
      <c r="C11362" t="str">
        <v>Evening</v>
      </c>
      <c r="D11362">
        <v>34</v>
      </c>
      <c r="E11362" t="str">
        <f>IF(MOD(D11362,2)=0,"EVEN","ODD")</f>
        <v>EVEN</v>
      </c>
      <c r="F11362" t="str">
        <f>IF(D11362&lt;=18,"LOW (1-18)","HIGH (19-36)")</f>
        <v>HIGH (19-36)</v>
      </c>
      <c r="G11362">
        <f>INT((D11362-1)/6)+1</f>
        <v>6</v>
      </c>
      <c r="H11362">
        <f>MOD(D11362-1,6)+1</f>
        <v>4</v>
      </c>
      <c r="I11362">
        <f>37-D11362</f>
        <v>3</v>
      </c>
      <c r="J11362">
        <f>ABS(D11362-D11363)</f>
        <v>22</v>
      </c>
      <c r="K11362">
        <f>AVERAGE(D11362:D11366)</f>
        <v>34</v>
      </c>
      <c r="L11362">
        <f>AVERAGE(D11362:D11381)</f>
        <v>34</v>
      </c>
      <c r="M11362">
        <f>K11362-L11362</f>
        <v>0</v>
      </c>
      <c r="N11362" t="str">
        <f>IF(K11362&gt;L11362,"HIGH ZONE BIAS",IF(K11362&lt;L11362,"LOW ZONE BIAS","EQUILIBRIUM"))</f>
        <v>EQUILIBRIUM</v>
      </c>
    </row>
    <row r="11363">
      <c r="A11363">
        <v>16208</v>
      </c>
      <c r="B11363" t="str">
        <v>2017-04-11</v>
      </c>
      <c r="C11363" t="str">
        <v>Afternoon</v>
      </c>
      <c r="D11363">
        <v>12</v>
      </c>
      <c r="E11363" t="str">
        <f>IF(MOD(D11363,2)=0,"EVEN","ODD")</f>
        <v>EVEN</v>
      </c>
      <c r="F11363" t="str">
        <f>IF(D11363&lt;=18,"LOW (1-18)","HIGH (19-36)")</f>
        <v>LOW (1-18)</v>
      </c>
      <c r="G11363">
        <f>INT((D11363-1)/6)+1</f>
        <v>2</v>
      </c>
      <c r="H11363">
        <f>MOD(D11363-1,6)+1</f>
        <v>6</v>
      </c>
      <c r="I11363">
        <f>37-D11363</f>
        <v>25</v>
      </c>
      <c r="J11363">
        <f>ABS(D11363-D11364)</f>
        <v>0</v>
      </c>
      <c r="K11363">
        <f>AVERAGE(D11363:D11367)</f>
        <v>12</v>
      </c>
      <c r="L11363">
        <f>AVERAGE(D11363:D11382)</f>
        <v>12</v>
      </c>
      <c r="M11363">
        <f>K11363-L11363</f>
        <v>0</v>
      </c>
      <c r="N11363" t="str">
        <f>IF(K11363&gt;L11363,"HIGH ZONE BIAS",IF(K11363&lt;L11363,"LOW ZONE BIAS","EQUILIBRIUM"))</f>
        <v>EQUILIBRIUM</v>
      </c>
    </row>
    <row r="11364">
      <c r="A11364">
        <v>16207</v>
      </c>
      <c r="B11364" t="str">
        <v>2017-04-11</v>
      </c>
      <c r="C11364" t="str">
        <v>Midday</v>
      </c>
      <c r="D11364">
        <v>12</v>
      </c>
      <c r="E11364" t="str">
        <f>IF(MOD(D11364,2)=0,"EVEN","ODD")</f>
        <v>EVEN</v>
      </c>
      <c r="F11364" t="str">
        <f>IF(D11364&lt;=18,"LOW (1-18)","HIGH (19-36)")</f>
        <v>LOW (1-18)</v>
      </c>
      <c r="G11364">
        <f>INT((D11364-1)/6)+1</f>
        <v>2</v>
      </c>
      <c r="H11364">
        <f>MOD(D11364-1,6)+1</f>
        <v>6</v>
      </c>
      <c r="I11364">
        <f>37-D11364</f>
        <v>25</v>
      </c>
      <c r="J11364">
        <f>ABS(D11364-D11365)</f>
        <v>10</v>
      </c>
      <c r="K11364">
        <f>AVERAGE(D11364:D11368)</f>
        <v>12</v>
      </c>
      <c r="L11364">
        <f>AVERAGE(D11364:D11383)</f>
        <v>12</v>
      </c>
      <c r="M11364">
        <f>K11364-L11364</f>
        <v>0</v>
      </c>
      <c r="N11364" t="str">
        <f>IF(K11364&gt;L11364,"HIGH ZONE BIAS",IF(K11364&lt;L11364,"LOW ZONE BIAS","EQUILIBRIUM"))</f>
        <v>EQUILIBRIUM</v>
      </c>
    </row>
    <row r="11365">
      <c r="A11365">
        <v>16206</v>
      </c>
      <c r="B11365" t="str">
        <v>2017-04-11</v>
      </c>
      <c r="C11365" t="str">
        <v>Morning</v>
      </c>
      <c r="D11365">
        <v>2</v>
      </c>
      <c r="E11365" t="str">
        <f>IF(MOD(D11365,2)=0,"EVEN","ODD")</f>
        <v>EVEN</v>
      </c>
      <c r="F11365" t="str">
        <f>IF(D11365&lt;=18,"LOW (1-18)","HIGH (19-36)")</f>
        <v>LOW (1-18)</v>
      </c>
      <c r="G11365">
        <f>INT((D11365-1)/6)+1</f>
        <v>1</v>
      </c>
      <c r="H11365">
        <f>MOD(D11365-1,6)+1</f>
        <v>2</v>
      </c>
      <c r="I11365">
        <f>37-D11365</f>
        <v>35</v>
      </c>
      <c r="J11365">
        <f>ABS(D11365-D11366)</f>
        <v>15</v>
      </c>
      <c r="K11365">
        <f>AVERAGE(D11365:D11369)</f>
        <v>2</v>
      </c>
      <c r="L11365">
        <f>AVERAGE(D11365:D11384)</f>
        <v>2</v>
      </c>
      <c r="M11365">
        <f>K11365-L11365</f>
        <v>0</v>
      </c>
      <c r="N11365" t="str">
        <f>IF(K11365&gt;L11365,"HIGH ZONE BIAS",IF(K11365&lt;L11365,"LOW ZONE BIAS","EQUILIBRIUM"))</f>
        <v>EQUILIBRIUM</v>
      </c>
    </row>
    <row r="11366">
      <c r="A11366">
        <v>16205</v>
      </c>
      <c r="B11366" t="str">
        <v>2017-04-10</v>
      </c>
      <c r="C11366" t="str">
        <v>Evening</v>
      </c>
      <c r="D11366">
        <v>17</v>
      </c>
      <c r="E11366" t="str">
        <f>IF(MOD(D11366,2)=0,"EVEN","ODD")</f>
        <v>ODD</v>
      </c>
      <c r="F11366" t="str">
        <f>IF(D11366&lt;=18,"LOW (1-18)","HIGH (19-36)")</f>
        <v>LOW (1-18)</v>
      </c>
      <c r="G11366">
        <f>INT((D11366-1)/6)+1</f>
        <v>3</v>
      </c>
      <c r="H11366">
        <f>MOD(D11366-1,6)+1</f>
        <v>5</v>
      </c>
      <c r="I11366">
        <f>37-D11366</f>
        <v>20</v>
      </c>
      <c r="J11366">
        <f>ABS(D11366-D11367)</f>
        <v>15</v>
      </c>
      <c r="K11366">
        <f>AVERAGE(D11366:D11370)</f>
        <v>17</v>
      </c>
      <c r="L11366">
        <f>AVERAGE(D11366:D11385)</f>
        <v>17</v>
      </c>
      <c r="M11366">
        <f>K11366-L11366</f>
        <v>0</v>
      </c>
      <c r="N11366" t="str">
        <f>IF(K11366&gt;L11366,"HIGH ZONE BIAS",IF(K11366&lt;L11366,"LOW ZONE BIAS","EQUILIBRIUM"))</f>
        <v>EQUILIBRIUM</v>
      </c>
    </row>
    <row r="11367">
      <c r="A11367">
        <v>16204</v>
      </c>
      <c r="B11367" t="str">
        <v>2017-04-10</v>
      </c>
      <c r="C11367" t="str">
        <v>Afternoon</v>
      </c>
      <c r="D11367">
        <v>32</v>
      </c>
      <c r="E11367" t="str">
        <f>IF(MOD(D11367,2)=0,"EVEN","ODD")</f>
        <v>EVEN</v>
      </c>
      <c r="F11367" t="str">
        <f>IF(D11367&lt;=18,"LOW (1-18)","HIGH (19-36)")</f>
        <v>HIGH (19-36)</v>
      </c>
      <c r="G11367">
        <f>INT((D11367-1)/6)+1</f>
        <v>6</v>
      </c>
      <c r="H11367">
        <f>MOD(D11367-1,6)+1</f>
        <v>2</v>
      </c>
      <c r="I11367">
        <f>37-D11367</f>
        <v>5</v>
      </c>
      <c r="J11367">
        <f>ABS(D11367-D11368)</f>
        <v>18</v>
      </c>
      <c r="K11367">
        <f>AVERAGE(D11367:D11371)</f>
        <v>32</v>
      </c>
      <c r="L11367">
        <f>AVERAGE(D11367:D11386)</f>
        <v>32</v>
      </c>
      <c r="M11367">
        <f>K11367-L11367</f>
        <v>0</v>
      </c>
      <c r="N11367" t="str">
        <f>IF(K11367&gt;L11367,"HIGH ZONE BIAS",IF(K11367&lt;L11367,"LOW ZONE BIAS","EQUILIBRIUM"))</f>
        <v>EQUILIBRIUM</v>
      </c>
    </row>
    <row r="11368">
      <c r="A11368">
        <v>16203</v>
      </c>
      <c r="B11368" t="str">
        <v>2017-04-10</v>
      </c>
      <c r="C11368" t="str">
        <v>Midday</v>
      </c>
      <c r="D11368">
        <v>14</v>
      </c>
      <c r="E11368" t="str">
        <f>IF(MOD(D11368,2)=0,"EVEN","ODD")</f>
        <v>EVEN</v>
      </c>
      <c r="F11368" t="str">
        <f>IF(D11368&lt;=18,"LOW (1-18)","HIGH (19-36)")</f>
        <v>LOW (1-18)</v>
      </c>
      <c r="G11368">
        <f>INT((D11368-1)/6)+1</f>
        <v>3</v>
      </c>
      <c r="H11368">
        <f>MOD(D11368-1,6)+1</f>
        <v>2</v>
      </c>
      <c r="I11368">
        <f>37-D11368</f>
        <v>23</v>
      </c>
      <c r="J11368">
        <f>ABS(D11368-D11369)</f>
        <v>10</v>
      </c>
      <c r="K11368">
        <f>AVERAGE(D11368:D11372)</f>
        <v>14</v>
      </c>
      <c r="L11368">
        <f>AVERAGE(D11368:D11387)</f>
        <v>14</v>
      </c>
      <c r="M11368">
        <f>K11368-L11368</f>
        <v>0</v>
      </c>
      <c r="N11368" t="str">
        <f>IF(K11368&gt;L11368,"HIGH ZONE BIAS",IF(K11368&lt;L11368,"LOW ZONE BIAS","EQUILIBRIUM"))</f>
        <v>EQUILIBRIUM</v>
      </c>
    </row>
    <row r="11369">
      <c r="A11369">
        <v>16202</v>
      </c>
      <c r="B11369" t="str">
        <v>2017-04-10</v>
      </c>
      <c r="C11369" t="str">
        <v>Morning</v>
      </c>
      <c r="D11369">
        <v>24</v>
      </c>
      <c r="E11369" t="str">
        <f>IF(MOD(D11369,2)=0,"EVEN","ODD")</f>
        <v>EVEN</v>
      </c>
      <c r="F11369" t="str">
        <f>IF(D11369&lt;=18,"LOW (1-18)","HIGH (19-36)")</f>
        <v>HIGH (19-36)</v>
      </c>
      <c r="G11369">
        <f>INT((D11369-1)/6)+1</f>
        <v>4</v>
      </c>
      <c r="H11369">
        <f>MOD(D11369-1,6)+1</f>
        <v>6</v>
      </c>
      <c r="I11369">
        <f>37-D11369</f>
        <v>13</v>
      </c>
      <c r="J11369">
        <f>ABS(D11369-D11370)</f>
        <v>1</v>
      </c>
      <c r="K11369">
        <f>AVERAGE(D11369:D11373)</f>
        <v>24</v>
      </c>
      <c r="L11369">
        <f>AVERAGE(D11369:D11388)</f>
        <v>24</v>
      </c>
      <c r="M11369">
        <f>K11369-L11369</f>
        <v>0</v>
      </c>
      <c r="N11369" t="str">
        <f>IF(K11369&gt;L11369,"HIGH ZONE BIAS",IF(K11369&lt;L11369,"LOW ZONE BIAS","EQUILIBRIUM"))</f>
        <v>EQUILIBRIUM</v>
      </c>
    </row>
    <row r="11370">
      <c r="A11370">
        <v>16201</v>
      </c>
      <c r="B11370" t="str">
        <v>2017-04-08</v>
      </c>
      <c r="C11370" t="str">
        <v>Evening</v>
      </c>
      <c r="D11370">
        <v>25</v>
      </c>
      <c r="E11370" t="str">
        <f>IF(MOD(D11370,2)=0,"EVEN","ODD")</f>
        <v>ODD</v>
      </c>
      <c r="F11370" t="str">
        <f>IF(D11370&lt;=18,"LOW (1-18)","HIGH (19-36)")</f>
        <v>HIGH (19-36)</v>
      </c>
      <c r="G11370">
        <f>INT((D11370-1)/6)+1</f>
        <v>5</v>
      </c>
      <c r="H11370">
        <f>MOD(D11370-1,6)+1</f>
        <v>1</v>
      </c>
      <c r="I11370">
        <f>37-D11370</f>
        <v>12</v>
      </c>
      <c r="J11370">
        <f>ABS(D11370-D11371)</f>
        <v>6</v>
      </c>
      <c r="K11370">
        <f>AVERAGE(D11370:D11374)</f>
        <v>25</v>
      </c>
      <c r="L11370">
        <f>AVERAGE(D11370:D11389)</f>
        <v>25</v>
      </c>
      <c r="M11370">
        <f>K11370-L11370</f>
        <v>0</v>
      </c>
      <c r="N11370" t="str">
        <f>IF(K11370&gt;L11370,"HIGH ZONE BIAS",IF(K11370&lt;L11370,"LOW ZONE BIAS","EQUILIBRIUM"))</f>
        <v>EQUILIBRIUM</v>
      </c>
    </row>
    <row r="11371">
      <c r="A11371">
        <v>16200</v>
      </c>
      <c r="B11371" t="str">
        <v>2017-04-08</v>
      </c>
      <c r="C11371" t="str">
        <v>Afternoon</v>
      </c>
      <c r="D11371">
        <v>31</v>
      </c>
      <c r="E11371" t="str">
        <f>IF(MOD(D11371,2)=0,"EVEN","ODD")</f>
        <v>ODD</v>
      </c>
      <c r="F11371" t="str">
        <f>IF(D11371&lt;=18,"LOW (1-18)","HIGH (19-36)")</f>
        <v>HIGH (19-36)</v>
      </c>
      <c r="G11371">
        <f>INT((D11371-1)/6)+1</f>
        <v>6</v>
      </c>
      <c r="H11371">
        <f>MOD(D11371-1,6)+1</f>
        <v>1</v>
      </c>
      <c r="I11371">
        <f>37-D11371</f>
        <v>6</v>
      </c>
      <c r="J11371">
        <f>ABS(D11371-D11372)</f>
        <v>1</v>
      </c>
      <c r="K11371">
        <f>AVERAGE(D11371:D11375)</f>
        <v>31</v>
      </c>
      <c r="L11371">
        <f>AVERAGE(D11371:D11390)</f>
        <v>31</v>
      </c>
      <c r="M11371">
        <f>K11371-L11371</f>
        <v>0</v>
      </c>
      <c r="N11371" t="str">
        <f>IF(K11371&gt;L11371,"HIGH ZONE BIAS",IF(K11371&lt;L11371,"LOW ZONE BIAS","EQUILIBRIUM"))</f>
        <v>EQUILIBRIUM</v>
      </c>
    </row>
    <row r="11372">
      <c r="A11372">
        <v>16199</v>
      </c>
      <c r="B11372" t="str">
        <v>2017-04-08</v>
      </c>
      <c r="C11372" t="str">
        <v>Midday</v>
      </c>
      <c r="D11372">
        <v>32</v>
      </c>
      <c r="E11372" t="str">
        <f>IF(MOD(D11372,2)=0,"EVEN","ODD")</f>
        <v>EVEN</v>
      </c>
      <c r="F11372" t="str">
        <f>IF(D11372&lt;=18,"LOW (1-18)","HIGH (19-36)")</f>
        <v>HIGH (19-36)</v>
      </c>
      <c r="G11372">
        <f>INT((D11372-1)/6)+1</f>
        <v>6</v>
      </c>
      <c r="H11372">
        <f>MOD(D11372-1,6)+1</f>
        <v>2</v>
      </c>
      <c r="I11372">
        <f>37-D11372</f>
        <v>5</v>
      </c>
      <c r="J11372">
        <f>ABS(D11372-D11373)</f>
        <v>24</v>
      </c>
      <c r="K11372">
        <f>AVERAGE(D11372:D11376)</f>
        <v>32</v>
      </c>
      <c r="L11372">
        <f>AVERAGE(D11372:D11391)</f>
        <v>32</v>
      </c>
      <c r="M11372">
        <f>K11372-L11372</f>
        <v>0</v>
      </c>
      <c r="N11372" t="str">
        <f>IF(K11372&gt;L11372,"HIGH ZONE BIAS",IF(K11372&lt;L11372,"LOW ZONE BIAS","EQUILIBRIUM"))</f>
        <v>EQUILIBRIUM</v>
      </c>
    </row>
    <row r="11373">
      <c r="A11373">
        <v>16198</v>
      </c>
      <c r="B11373" t="str">
        <v>2017-04-08</v>
      </c>
      <c r="C11373" t="str">
        <v>Morning</v>
      </c>
      <c r="D11373">
        <v>8</v>
      </c>
      <c r="E11373" t="str">
        <f>IF(MOD(D11373,2)=0,"EVEN","ODD")</f>
        <v>EVEN</v>
      </c>
      <c r="F11373" t="str">
        <f>IF(D11373&lt;=18,"LOW (1-18)","HIGH (19-36)")</f>
        <v>LOW (1-18)</v>
      </c>
      <c r="G11373">
        <f>INT((D11373-1)/6)+1</f>
        <v>2</v>
      </c>
      <c r="H11373">
        <f>MOD(D11373-1,6)+1</f>
        <v>2</v>
      </c>
      <c r="I11373">
        <f>37-D11373</f>
        <v>29</v>
      </c>
      <c r="J11373">
        <f>ABS(D11373-D11374)</f>
        <v>16</v>
      </c>
      <c r="K11373">
        <f>AVERAGE(D11373:D11377)</f>
        <v>8</v>
      </c>
      <c r="L11373">
        <f>AVERAGE(D11373:D11392)</f>
        <v>8</v>
      </c>
      <c r="M11373">
        <f>K11373-L11373</f>
        <v>0</v>
      </c>
      <c r="N11373" t="str">
        <f>IF(K11373&gt;L11373,"HIGH ZONE BIAS",IF(K11373&lt;L11373,"LOW ZONE BIAS","EQUILIBRIUM"))</f>
        <v>EQUILIBRIUM</v>
      </c>
    </row>
    <row r="11374">
      <c r="A11374">
        <v>16197</v>
      </c>
      <c r="B11374" t="str">
        <v>2017-04-07</v>
      </c>
      <c r="C11374" t="str">
        <v>Evening</v>
      </c>
      <c r="D11374">
        <v>24</v>
      </c>
      <c r="E11374" t="str">
        <f>IF(MOD(D11374,2)=0,"EVEN","ODD")</f>
        <v>EVEN</v>
      </c>
      <c r="F11374" t="str">
        <f>IF(D11374&lt;=18,"LOW (1-18)","HIGH (19-36)")</f>
        <v>HIGH (19-36)</v>
      </c>
      <c r="G11374">
        <f>INT((D11374-1)/6)+1</f>
        <v>4</v>
      </c>
      <c r="H11374">
        <f>MOD(D11374-1,6)+1</f>
        <v>6</v>
      </c>
      <c r="I11374">
        <f>37-D11374</f>
        <v>13</v>
      </c>
      <c r="J11374">
        <f>ABS(D11374-D11375)</f>
        <v>22</v>
      </c>
      <c r="K11374">
        <f>AVERAGE(D11374:D11378)</f>
        <v>24</v>
      </c>
      <c r="L11374">
        <f>AVERAGE(D11374:D11393)</f>
        <v>24</v>
      </c>
      <c r="M11374">
        <f>K11374-L11374</f>
        <v>0</v>
      </c>
      <c r="N11374" t="str">
        <f>IF(K11374&gt;L11374,"HIGH ZONE BIAS",IF(K11374&lt;L11374,"LOW ZONE BIAS","EQUILIBRIUM"))</f>
        <v>EQUILIBRIUM</v>
      </c>
    </row>
    <row r="11375">
      <c r="A11375">
        <v>16196</v>
      </c>
      <c r="B11375" t="str">
        <v>2017-04-07</v>
      </c>
      <c r="C11375" t="str">
        <v>Afternoon</v>
      </c>
      <c r="D11375">
        <v>2</v>
      </c>
      <c r="E11375" t="str">
        <f>IF(MOD(D11375,2)=0,"EVEN","ODD")</f>
        <v>EVEN</v>
      </c>
      <c r="F11375" t="str">
        <f>IF(D11375&lt;=18,"LOW (1-18)","HIGH (19-36)")</f>
        <v>LOW (1-18)</v>
      </c>
      <c r="G11375">
        <f>INT((D11375-1)/6)+1</f>
        <v>1</v>
      </c>
      <c r="H11375">
        <f>MOD(D11375-1,6)+1</f>
        <v>2</v>
      </c>
      <c r="I11375">
        <f>37-D11375</f>
        <v>35</v>
      </c>
      <c r="J11375">
        <f>ABS(D11375-D11376)</f>
        <v>13</v>
      </c>
      <c r="K11375">
        <f>AVERAGE(D11375:D11379)</f>
        <v>2</v>
      </c>
      <c r="L11375">
        <f>AVERAGE(D11375:D11394)</f>
        <v>2</v>
      </c>
      <c r="M11375">
        <f>K11375-L11375</f>
        <v>0</v>
      </c>
      <c r="N11375" t="str">
        <f>IF(K11375&gt;L11375,"HIGH ZONE BIAS",IF(K11375&lt;L11375,"LOW ZONE BIAS","EQUILIBRIUM"))</f>
        <v>EQUILIBRIUM</v>
      </c>
    </row>
    <row r="11376">
      <c r="A11376">
        <v>16195</v>
      </c>
      <c r="B11376" t="str">
        <v>2017-04-07</v>
      </c>
      <c r="C11376" t="str">
        <v>Midday</v>
      </c>
      <c r="D11376">
        <v>15</v>
      </c>
      <c r="E11376" t="str">
        <f>IF(MOD(D11376,2)=0,"EVEN","ODD")</f>
        <v>ODD</v>
      </c>
      <c r="F11376" t="str">
        <f>IF(D11376&lt;=18,"LOW (1-18)","HIGH (19-36)")</f>
        <v>LOW (1-18)</v>
      </c>
      <c r="G11376">
        <f>INT((D11376-1)/6)+1</f>
        <v>3</v>
      </c>
      <c r="H11376">
        <f>MOD(D11376-1,6)+1</f>
        <v>3</v>
      </c>
      <c r="I11376">
        <f>37-D11376</f>
        <v>22</v>
      </c>
      <c r="J11376">
        <f>ABS(D11376-D11377)</f>
        <v>18</v>
      </c>
      <c r="K11376">
        <f>AVERAGE(D11376:D11380)</f>
        <v>15</v>
      </c>
      <c r="L11376">
        <f>AVERAGE(D11376:D11395)</f>
        <v>15</v>
      </c>
      <c r="M11376">
        <f>K11376-L11376</f>
        <v>0</v>
      </c>
      <c r="N11376" t="str">
        <f>IF(K11376&gt;L11376,"HIGH ZONE BIAS",IF(K11376&lt;L11376,"LOW ZONE BIAS","EQUILIBRIUM"))</f>
        <v>EQUILIBRIUM</v>
      </c>
    </row>
    <row r="11377">
      <c r="A11377">
        <v>16194</v>
      </c>
      <c r="B11377" t="str">
        <v>2017-04-07</v>
      </c>
      <c r="C11377" t="str">
        <v>Morning</v>
      </c>
      <c r="D11377">
        <v>33</v>
      </c>
      <c r="E11377" t="str">
        <f>IF(MOD(D11377,2)=0,"EVEN","ODD")</f>
        <v>ODD</v>
      </c>
      <c r="F11377" t="str">
        <f>IF(D11377&lt;=18,"LOW (1-18)","HIGH (19-36)")</f>
        <v>HIGH (19-36)</v>
      </c>
      <c r="G11377">
        <f>INT((D11377-1)/6)+1</f>
        <v>6</v>
      </c>
      <c r="H11377">
        <f>MOD(D11377-1,6)+1</f>
        <v>3</v>
      </c>
      <c r="I11377">
        <f>37-D11377</f>
        <v>4</v>
      </c>
      <c r="J11377">
        <f>ABS(D11377-D11378)</f>
        <v>22</v>
      </c>
      <c r="K11377">
        <f>AVERAGE(D11377:D11381)</f>
        <v>33</v>
      </c>
      <c r="L11377">
        <f>AVERAGE(D11377:D11396)</f>
        <v>33</v>
      </c>
      <c r="M11377">
        <f>K11377-L11377</f>
        <v>0</v>
      </c>
      <c r="N11377" t="str">
        <f>IF(K11377&gt;L11377,"HIGH ZONE BIAS",IF(K11377&lt;L11377,"LOW ZONE BIAS","EQUILIBRIUM"))</f>
        <v>EQUILIBRIUM</v>
      </c>
    </row>
    <row r="11378">
      <c r="A11378">
        <v>16193</v>
      </c>
      <c r="B11378" t="str">
        <v>2017-04-06</v>
      </c>
      <c r="C11378" t="str">
        <v>Evening</v>
      </c>
      <c r="D11378">
        <v>11</v>
      </c>
      <c r="E11378" t="str">
        <f>IF(MOD(D11378,2)=0,"EVEN","ODD")</f>
        <v>ODD</v>
      </c>
      <c r="F11378" t="str">
        <f>IF(D11378&lt;=18,"LOW (1-18)","HIGH (19-36)")</f>
        <v>LOW (1-18)</v>
      </c>
      <c r="G11378">
        <f>INT((D11378-1)/6)+1</f>
        <v>2</v>
      </c>
      <c r="H11378">
        <f>MOD(D11378-1,6)+1</f>
        <v>5</v>
      </c>
      <c r="I11378">
        <f>37-D11378</f>
        <v>26</v>
      </c>
      <c r="J11378">
        <f>ABS(D11378-D11379)</f>
        <v>10</v>
      </c>
      <c r="K11378">
        <f>AVERAGE(D11378:D11382)</f>
        <v>11</v>
      </c>
      <c r="L11378">
        <f>AVERAGE(D11378:D11397)</f>
        <v>11</v>
      </c>
      <c r="M11378">
        <f>K11378-L11378</f>
        <v>0</v>
      </c>
      <c r="N11378" t="str">
        <f>IF(K11378&gt;L11378,"HIGH ZONE BIAS",IF(K11378&lt;L11378,"LOW ZONE BIAS","EQUILIBRIUM"))</f>
        <v>EQUILIBRIUM</v>
      </c>
    </row>
    <row r="11379">
      <c r="A11379">
        <v>16192</v>
      </c>
      <c r="B11379" t="str">
        <v>2017-04-06</v>
      </c>
      <c r="C11379" t="str">
        <v>Afternoon</v>
      </c>
      <c r="D11379">
        <v>21</v>
      </c>
      <c r="E11379" t="str">
        <f>IF(MOD(D11379,2)=0,"EVEN","ODD")</f>
        <v>ODD</v>
      </c>
      <c r="F11379" t="str">
        <f>IF(D11379&lt;=18,"LOW (1-18)","HIGH (19-36)")</f>
        <v>HIGH (19-36)</v>
      </c>
      <c r="G11379">
        <f>INT((D11379-1)/6)+1</f>
        <v>4</v>
      </c>
      <c r="H11379">
        <f>MOD(D11379-1,6)+1</f>
        <v>3</v>
      </c>
      <c r="I11379">
        <f>37-D11379</f>
        <v>16</v>
      </c>
      <c r="J11379">
        <f>ABS(D11379-D11380)</f>
        <v>9</v>
      </c>
      <c r="K11379">
        <f>AVERAGE(D11379:D11383)</f>
        <v>21</v>
      </c>
      <c r="L11379">
        <f>AVERAGE(D11379:D11398)</f>
        <v>21</v>
      </c>
      <c r="M11379">
        <f>K11379-L11379</f>
        <v>0</v>
      </c>
      <c r="N11379" t="str">
        <f>IF(K11379&gt;L11379,"HIGH ZONE BIAS",IF(K11379&lt;L11379,"LOW ZONE BIAS","EQUILIBRIUM"))</f>
        <v>EQUILIBRIUM</v>
      </c>
    </row>
    <row r="11380">
      <c r="A11380">
        <v>16191</v>
      </c>
      <c r="B11380" t="str">
        <v>2017-04-06</v>
      </c>
      <c r="C11380" t="str">
        <v>Midday</v>
      </c>
      <c r="D11380">
        <v>12</v>
      </c>
      <c r="E11380" t="str">
        <f>IF(MOD(D11380,2)=0,"EVEN","ODD")</f>
        <v>EVEN</v>
      </c>
      <c r="F11380" t="str">
        <f>IF(D11380&lt;=18,"LOW (1-18)","HIGH (19-36)")</f>
        <v>LOW (1-18)</v>
      </c>
      <c r="G11380">
        <f>INT((D11380-1)/6)+1</f>
        <v>2</v>
      </c>
      <c r="H11380">
        <f>MOD(D11380-1,6)+1</f>
        <v>6</v>
      </c>
      <c r="I11380">
        <f>37-D11380</f>
        <v>25</v>
      </c>
      <c r="J11380">
        <f>ABS(D11380-D11381)</f>
        <v>7</v>
      </c>
      <c r="K11380">
        <f>AVERAGE(D11380:D11384)</f>
        <v>12</v>
      </c>
      <c r="L11380">
        <f>AVERAGE(D11380:D11399)</f>
        <v>12</v>
      </c>
      <c r="M11380">
        <f>K11380-L11380</f>
        <v>0</v>
      </c>
      <c r="N11380" t="str">
        <f>IF(K11380&gt;L11380,"HIGH ZONE BIAS",IF(K11380&lt;L11380,"LOW ZONE BIAS","EQUILIBRIUM"))</f>
        <v>EQUILIBRIUM</v>
      </c>
    </row>
    <row r="11381">
      <c r="A11381">
        <v>16190</v>
      </c>
      <c r="B11381" t="str">
        <v>2017-04-06</v>
      </c>
      <c r="C11381" t="str">
        <v>Morning</v>
      </c>
      <c r="D11381">
        <v>5</v>
      </c>
      <c r="E11381" t="str">
        <f>IF(MOD(D11381,2)=0,"EVEN","ODD")</f>
        <v>ODD</v>
      </c>
      <c r="F11381" t="str">
        <f>IF(D11381&lt;=18,"LOW (1-18)","HIGH (19-36)")</f>
        <v>LOW (1-18)</v>
      </c>
      <c r="G11381">
        <f>INT((D11381-1)/6)+1</f>
        <v>1</v>
      </c>
      <c r="H11381">
        <f>MOD(D11381-1,6)+1</f>
        <v>5</v>
      </c>
      <c r="I11381">
        <f>37-D11381</f>
        <v>32</v>
      </c>
      <c r="J11381">
        <f>ABS(D11381-D11382)</f>
        <v>16</v>
      </c>
      <c r="K11381">
        <f>AVERAGE(D11381:D11385)</f>
        <v>5</v>
      </c>
      <c r="L11381">
        <f>AVERAGE(D11381:D11400)</f>
        <v>5</v>
      </c>
      <c r="M11381">
        <f>K11381-L11381</f>
        <v>0</v>
      </c>
      <c r="N11381" t="str">
        <f>IF(K11381&gt;L11381,"HIGH ZONE BIAS",IF(K11381&lt;L11381,"LOW ZONE BIAS","EQUILIBRIUM"))</f>
        <v>EQUILIBRIUM</v>
      </c>
    </row>
    <row r="11382">
      <c r="A11382">
        <v>16189</v>
      </c>
      <c r="B11382" t="str">
        <v>2017-04-05</v>
      </c>
      <c r="C11382" t="str">
        <v>Evening</v>
      </c>
      <c r="D11382">
        <v>21</v>
      </c>
      <c r="E11382" t="str">
        <f>IF(MOD(D11382,2)=0,"EVEN","ODD")</f>
        <v>ODD</v>
      </c>
      <c r="F11382" t="str">
        <f>IF(D11382&lt;=18,"LOW (1-18)","HIGH (19-36)")</f>
        <v>HIGH (19-36)</v>
      </c>
      <c r="G11382">
        <f>INT((D11382-1)/6)+1</f>
        <v>4</v>
      </c>
      <c r="H11382">
        <f>MOD(D11382-1,6)+1</f>
        <v>3</v>
      </c>
      <c r="I11382">
        <f>37-D11382</f>
        <v>16</v>
      </c>
      <c r="J11382">
        <f>ABS(D11382-D11383)</f>
        <v>3</v>
      </c>
      <c r="K11382">
        <f>AVERAGE(D11382:D11386)</f>
        <v>21</v>
      </c>
      <c r="L11382">
        <f>AVERAGE(D11382:D11401)</f>
        <v>21</v>
      </c>
      <c r="M11382">
        <f>K11382-L11382</f>
        <v>0</v>
      </c>
      <c r="N11382" t="str">
        <f>IF(K11382&gt;L11382,"HIGH ZONE BIAS",IF(K11382&lt;L11382,"LOW ZONE BIAS","EQUILIBRIUM"))</f>
        <v>EQUILIBRIUM</v>
      </c>
    </row>
    <row r="11383">
      <c r="A11383">
        <v>16188</v>
      </c>
      <c r="B11383" t="str">
        <v>2017-04-05</v>
      </c>
      <c r="C11383" t="str">
        <v>Afternoon</v>
      </c>
      <c r="D11383">
        <v>24</v>
      </c>
      <c r="E11383" t="str">
        <f>IF(MOD(D11383,2)=0,"EVEN","ODD")</f>
        <v>EVEN</v>
      </c>
      <c r="F11383" t="str">
        <f>IF(D11383&lt;=18,"LOW (1-18)","HIGH (19-36)")</f>
        <v>HIGH (19-36)</v>
      </c>
      <c r="G11383">
        <f>INT((D11383-1)/6)+1</f>
        <v>4</v>
      </c>
      <c r="H11383">
        <f>MOD(D11383-1,6)+1</f>
        <v>6</v>
      </c>
      <c r="I11383">
        <f>37-D11383</f>
        <v>13</v>
      </c>
      <c r="J11383">
        <f>ABS(D11383-D11384)</f>
        <v>14</v>
      </c>
      <c r="K11383">
        <f>AVERAGE(D11383:D11387)</f>
        <v>24</v>
      </c>
      <c r="L11383">
        <f>AVERAGE(D11383:D11402)</f>
        <v>24</v>
      </c>
      <c r="M11383">
        <f>K11383-L11383</f>
        <v>0</v>
      </c>
      <c r="N11383" t="str">
        <f>IF(K11383&gt;L11383,"HIGH ZONE BIAS",IF(K11383&lt;L11383,"LOW ZONE BIAS","EQUILIBRIUM"))</f>
        <v>EQUILIBRIUM</v>
      </c>
    </row>
    <row r="11384">
      <c r="A11384">
        <v>16187</v>
      </c>
      <c r="B11384" t="str">
        <v>2017-04-05</v>
      </c>
      <c r="C11384" t="str">
        <v>Midday</v>
      </c>
      <c r="D11384">
        <v>10</v>
      </c>
      <c r="E11384" t="str">
        <f>IF(MOD(D11384,2)=0,"EVEN","ODD")</f>
        <v>EVEN</v>
      </c>
      <c r="F11384" t="str">
        <f>IF(D11384&lt;=18,"LOW (1-18)","HIGH (19-36)")</f>
        <v>LOW (1-18)</v>
      </c>
      <c r="G11384">
        <f>INT((D11384-1)/6)+1</f>
        <v>2</v>
      </c>
      <c r="H11384">
        <f>MOD(D11384-1,6)+1</f>
        <v>4</v>
      </c>
      <c r="I11384">
        <f>37-D11384</f>
        <v>27</v>
      </c>
      <c r="J11384">
        <f>ABS(D11384-D11385)</f>
        <v>25</v>
      </c>
      <c r="K11384">
        <f>AVERAGE(D11384:D11388)</f>
        <v>10</v>
      </c>
      <c r="L11384">
        <f>AVERAGE(D11384:D11403)</f>
        <v>10</v>
      </c>
      <c r="M11384">
        <f>K11384-L11384</f>
        <v>0</v>
      </c>
      <c r="N11384" t="str">
        <f>IF(K11384&gt;L11384,"HIGH ZONE BIAS",IF(K11384&lt;L11384,"LOW ZONE BIAS","EQUILIBRIUM"))</f>
        <v>EQUILIBRIUM</v>
      </c>
    </row>
    <row r="11385">
      <c r="A11385">
        <v>16186</v>
      </c>
      <c r="B11385" t="str">
        <v>2017-04-05</v>
      </c>
      <c r="C11385" t="str">
        <v>Morning</v>
      </c>
      <c r="D11385">
        <v>35</v>
      </c>
      <c r="E11385" t="str">
        <f>IF(MOD(D11385,2)=0,"EVEN","ODD")</f>
        <v>ODD</v>
      </c>
      <c r="F11385" t="str">
        <f>IF(D11385&lt;=18,"LOW (1-18)","HIGH (19-36)")</f>
        <v>HIGH (19-36)</v>
      </c>
      <c r="G11385">
        <f>INT((D11385-1)/6)+1</f>
        <v>6</v>
      </c>
      <c r="H11385">
        <f>MOD(D11385-1,6)+1</f>
        <v>5</v>
      </c>
      <c r="I11385">
        <f>37-D11385</f>
        <v>2</v>
      </c>
      <c r="J11385">
        <f>ABS(D11385-D11386)</f>
        <v>18</v>
      </c>
      <c r="K11385">
        <f>AVERAGE(D11385:D11389)</f>
        <v>35</v>
      </c>
      <c r="L11385">
        <f>AVERAGE(D11385:D11404)</f>
        <v>35</v>
      </c>
      <c r="M11385">
        <f>K11385-L11385</f>
        <v>0</v>
      </c>
      <c r="N11385" t="str">
        <f>IF(K11385&gt;L11385,"HIGH ZONE BIAS",IF(K11385&lt;L11385,"LOW ZONE BIAS","EQUILIBRIUM"))</f>
        <v>EQUILIBRIUM</v>
      </c>
    </row>
    <row r="11386">
      <c r="A11386">
        <v>16185</v>
      </c>
      <c r="B11386" t="str">
        <v>2017-04-04</v>
      </c>
      <c r="C11386" t="str">
        <v>Evening</v>
      </c>
      <c r="D11386">
        <v>17</v>
      </c>
      <c r="E11386" t="str">
        <f>IF(MOD(D11386,2)=0,"EVEN","ODD")</f>
        <v>ODD</v>
      </c>
      <c r="F11386" t="str">
        <f>IF(D11386&lt;=18,"LOW (1-18)","HIGH (19-36)")</f>
        <v>LOW (1-18)</v>
      </c>
      <c r="G11386">
        <f>INT((D11386-1)/6)+1</f>
        <v>3</v>
      </c>
      <c r="H11386">
        <f>MOD(D11386-1,6)+1</f>
        <v>5</v>
      </c>
      <c r="I11386">
        <f>37-D11386</f>
        <v>20</v>
      </c>
      <c r="J11386">
        <f>ABS(D11386-D11387)</f>
        <v>10</v>
      </c>
      <c r="K11386">
        <f>AVERAGE(D11386:D11390)</f>
        <v>17</v>
      </c>
      <c r="L11386">
        <f>AVERAGE(D11386:D11405)</f>
        <v>17</v>
      </c>
      <c r="M11386">
        <f>K11386-L11386</f>
        <v>0</v>
      </c>
      <c r="N11386" t="str">
        <f>IF(K11386&gt;L11386,"HIGH ZONE BIAS",IF(K11386&lt;L11386,"LOW ZONE BIAS","EQUILIBRIUM"))</f>
        <v>EQUILIBRIUM</v>
      </c>
    </row>
    <row r="11387">
      <c r="A11387">
        <v>16184</v>
      </c>
      <c r="B11387" t="str">
        <v>2017-04-04</v>
      </c>
      <c r="C11387" t="str">
        <v>Afternoon</v>
      </c>
      <c r="D11387">
        <v>7</v>
      </c>
      <c r="E11387" t="str">
        <f>IF(MOD(D11387,2)=0,"EVEN","ODD")</f>
        <v>ODD</v>
      </c>
      <c r="F11387" t="str">
        <f>IF(D11387&lt;=18,"LOW (1-18)","HIGH (19-36)")</f>
        <v>LOW (1-18)</v>
      </c>
      <c r="G11387">
        <f>INT((D11387-1)/6)+1</f>
        <v>2</v>
      </c>
      <c r="H11387">
        <f>MOD(D11387-1,6)+1</f>
        <v>1</v>
      </c>
      <c r="I11387">
        <f>37-D11387</f>
        <v>30</v>
      </c>
      <c r="J11387">
        <f>ABS(D11387-D11388)</f>
        <v>20</v>
      </c>
      <c r="K11387">
        <f>AVERAGE(D11387:D11391)</f>
        <v>7</v>
      </c>
      <c r="L11387">
        <f>AVERAGE(D11387:D11406)</f>
        <v>7</v>
      </c>
      <c r="M11387">
        <f>K11387-L11387</f>
        <v>0</v>
      </c>
      <c r="N11387" t="str">
        <f>IF(K11387&gt;L11387,"HIGH ZONE BIAS",IF(K11387&lt;L11387,"LOW ZONE BIAS","EQUILIBRIUM"))</f>
        <v>EQUILIBRIUM</v>
      </c>
    </row>
    <row r="11388">
      <c r="A11388">
        <v>16183</v>
      </c>
      <c r="B11388" t="str">
        <v>2017-04-04</v>
      </c>
      <c r="C11388" t="str">
        <v>Midday</v>
      </c>
      <c r="D11388">
        <v>27</v>
      </c>
      <c r="E11388" t="str">
        <f>IF(MOD(D11388,2)=0,"EVEN","ODD")</f>
        <v>ODD</v>
      </c>
      <c r="F11388" t="str">
        <f>IF(D11388&lt;=18,"LOW (1-18)","HIGH (19-36)")</f>
        <v>HIGH (19-36)</v>
      </c>
      <c r="G11388">
        <f>INT((D11388-1)/6)+1</f>
        <v>5</v>
      </c>
      <c r="H11388">
        <f>MOD(D11388-1,6)+1</f>
        <v>3</v>
      </c>
      <c r="I11388">
        <f>37-D11388</f>
        <v>10</v>
      </c>
      <c r="J11388">
        <f>ABS(D11388-D11389)</f>
        <v>12</v>
      </c>
      <c r="K11388">
        <f>AVERAGE(D11388:D11392)</f>
        <v>27</v>
      </c>
      <c r="L11388">
        <f>AVERAGE(D11388:D11407)</f>
        <v>27</v>
      </c>
      <c r="M11388">
        <f>K11388-L11388</f>
        <v>0</v>
      </c>
      <c r="N11388" t="str">
        <f>IF(K11388&gt;L11388,"HIGH ZONE BIAS",IF(K11388&lt;L11388,"LOW ZONE BIAS","EQUILIBRIUM"))</f>
        <v>EQUILIBRIUM</v>
      </c>
    </row>
    <row r="11389">
      <c r="A11389">
        <v>16182</v>
      </c>
      <c r="B11389" t="str">
        <v>2017-04-04</v>
      </c>
      <c r="C11389" t="str">
        <v>Morning</v>
      </c>
      <c r="D11389">
        <v>15</v>
      </c>
      <c r="E11389" t="str">
        <f>IF(MOD(D11389,2)=0,"EVEN","ODD")</f>
        <v>ODD</v>
      </c>
      <c r="F11389" t="str">
        <f>IF(D11389&lt;=18,"LOW (1-18)","HIGH (19-36)")</f>
        <v>LOW (1-18)</v>
      </c>
      <c r="G11389">
        <f>INT((D11389-1)/6)+1</f>
        <v>3</v>
      </c>
      <c r="H11389">
        <f>MOD(D11389-1,6)+1</f>
        <v>3</v>
      </c>
      <c r="I11389">
        <f>37-D11389</f>
        <v>22</v>
      </c>
      <c r="J11389">
        <f>ABS(D11389-D11390)</f>
        <v>8</v>
      </c>
      <c r="K11389">
        <f>AVERAGE(D11389:D11393)</f>
        <v>15</v>
      </c>
      <c r="L11389">
        <f>AVERAGE(D11389:D11408)</f>
        <v>15</v>
      </c>
      <c r="M11389">
        <f>K11389-L11389</f>
        <v>0</v>
      </c>
      <c r="N11389" t="str">
        <f>IF(K11389&gt;L11389,"HIGH ZONE BIAS",IF(K11389&lt;L11389,"LOW ZONE BIAS","EQUILIBRIUM"))</f>
        <v>EQUILIBRIUM</v>
      </c>
    </row>
    <row r="11390">
      <c r="A11390">
        <v>16181</v>
      </c>
      <c r="B11390" t="str">
        <v>2017-04-03</v>
      </c>
      <c r="C11390" t="str">
        <v>Evening</v>
      </c>
      <c r="D11390">
        <v>23</v>
      </c>
      <c r="E11390" t="str">
        <f>IF(MOD(D11390,2)=0,"EVEN","ODD")</f>
        <v>ODD</v>
      </c>
      <c r="F11390" t="str">
        <f>IF(D11390&lt;=18,"LOW (1-18)","HIGH (19-36)")</f>
        <v>HIGH (19-36)</v>
      </c>
      <c r="G11390">
        <f>INT((D11390-1)/6)+1</f>
        <v>4</v>
      </c>
      <c r="H11390">
        <f>MOD(D11390-1,6)+1</f>
        <v>5</v>
      </c>
      <c r="I11390">
        <f>37-D11390</f>
        <v>14</v>
      </c>
      <c r="J11390">
        <f>ABS(D11390-D11391)</f>
        <v>3</v>
      </c>
      <c r="K11390">
        <f>AVERAGE(D11390:D11394)</f>
        <v>23</v>
      </c>
      <c r="L11390">
        <f>AVERAGE(D11390:D11409)</f>
        <v>23</v>
      </c>
      <c r="M11390">
        <f>K11390-L11390</f>
        <v>0</v>
      </c>
      <c r="N11390" t="str">
        <f>IF(K11390&gt;L11390,"HIGH ZONE BIAS",IF(K11390&lt;L11390,"LOW ZONE BIAS","EQUILIBRIUM"))</f>
        <v>EQUILIBRIUM</v>
      </c>
    </row>
    <row r="11391">
      <c r="A11391">
        <v>16180</v>
      </c>
      <c r="B11391" t="str">
        <v>2017-04-03</v>
      </c>
      <c r="C11391" t="str">
        <v>Afternoon</v>
      </c>
      <c r="D11391">
        <v>20</v>
      </c>
      <c r="E11391" t="str">
        <f>IF(MOD(D11391,2)=0,"EVEN","ODD")</f>
        <v>EVEN</v>
      </c>
      <c r="F11391" t="str">
        <f>IF(D11391&lt;=18,"LOW (1-18)","HIGH (19-36)")</f>
        <v>HIGH (19-36)</v>
      </c>
      <c r="G11391">
        <f>INT((D11391-1)/6)+1</f>
        <v>4</v>
      </c>
      <c r="H11391">
        <f>MOD(D11391-1,6)+1</f>
        <v>2</v>
      </c>
      <c r="I11391">
        <f>37-D11391</f>
        <v>17</v>
      </c>
      <c r="J11391">
        <f>ABS(D11391-D11392)</f>
        <v>3</v>
      </c>
      <c r="K11391">
        <f>AVERAGE(D11391:D11395)</f>
        <v>20</v>
      </c>
      <c r="L11391">
        <f>AVERAGE(D11391:D11410)</f>
        <v>20</v>
      </c>
      <c r="M11391">
        <f>K11391-L11391</f>
        <v>0</v>
      </c>
      <c r="N11391" t="str">
        <f>IF(K11391&gt;L11391,"HIGH ZONE BIAS",IF(K11391&lt;L11391,"LOW ZONE BIAS","EQUILIBRIUM"))</f>
        <v>EQUILIBRIUM</v>
      </c>
    </row>
    <row r="11392">
      <c r="A11392">
        <v>16179</v>
      </c>
      <c r="B11392" t="str">
        <v>2017-04-03</v>
      </c>
      <c r="C11392" t="str">
        <v>Midday</v>
      </c>
      <c r="D11392">
        <v>23</v>
      </c>
      <c r="E11392" t="str">
        <f>IF(MOD(D11392,2)=0,"EVEN","ODD")</f>
        <v>ODD</v>
      </c>
      <c r="F11392" t="str">
        <f>IF(D11392&lt;=18,"LOW (1-18)","HIGH (19-36)")</f>
        <v>HIGH (19-36)</v>
      </c>
      <c r="G11392">
        <f>INT((D11392-1)/6)+1</f>
        <v>4</v>
      </c>
      <c r="H11392">
        <f>MOD(D11392-1,6)+1</f>
        <v>5</v>
      </c>
      <c r="I11392">
        <f>37-D11392</f>
        <v>14</v>
      </c>
      <c r="J11392">
        <f>ABS(D11392-D11393)</f>
        <v>4</v>
      </c>
      <c r="K11392">
        <f>AVERAGE(D11392:D11396)</f>
        <v>23</v>
      </c>
      <c r="L11392">
        <f>AVERAGE(D11392:D11411)</f>
        <v>23</v>
      </c>
      <c r="M11392">
        <f>K11392-L11392</f>
        <v>0</v>
      </c>
      <c r="N11392" t="str">
        <f>IF(K11392&gt;L11392,"HIGH ZONE BIAS",IF(K11392&lt;L11392,"LOW ZONE BIAS","EQUILIBRIUM"))</f>
        <v>EQUILIBRIUM</v>
      </c>
    </row>
    <row r="11393">
      <c r="A11393">
        <v>16178</v>
      </c>
      <c r="B11393" t="str">
        <v>2017-04-03</v>
      </c>
      <c r="C11393" t="str">
        <v>Morning</v>
      </c>
      <c r="D11393">
        <v>27</v>
      </c>
      <c r="E11393" t="str">
        <f>IF(MOD(D11393,2)=0,"EVEN","ODD")</f>
        <v>ODD</v>
      </c>
      <c r="F11393" t="str">
        <f>IF(D11393&lt;=18,"LOW (1-18)","HIGH (19-36)")</f>
        <v>HIGH (19-36)</v>
      </c>
      <c r="G11393">
        <f>INT((D11393-1)/6)+1</f>
        <v>5</v>
      </c>
      <c r="H11393">
        <f>MOD(D11393-1,6)+1</f>
        <v>3</v>
      </c>
      <c r="I11393">
        <f>37-D11393</f>
        <v>10</v>
      </c>
      <c r="J11393">
        <f>ABS(D11393-D11394)</f>
        <v>11</v>
      </c>
      <c r="K11393">
        <f>AVERAGE(D11393:D11397)</f>
        <v>27</v>
      </c>
      <c r="L11393">
        <f>AVERAGE(D11393:D11412)</f>
        <v>27</v>
      </c>
      <c r="M11393">
        <f>K11393-L11393</f>
        <v>0</v>
      </c>
      <c r="N11393" t="str">
        <f>IF(K11393&gt;L11393,"HIGH ZONE BIAS",IF(K11393&lt;L11393,"LOW ZONE BIAS","EQUILIBRIUM"))</f>
        <v>EQUILIBRIUM</v>
      </c>
    </row>
    <row r="11394">
      <c r="A11394">
        <v>16177</v>
      </c>
      <c r="B11394" t="str">
        <v>2017-04-01</v>
      </c>
      <c r="C11394" t="str">
        <v>Evening</v>
      </c>
      <c r="D11394">
        <v>16</v>
      </c>
      <c r="E11394" t="str">
        <f>IF(MOD(D11394,2)=0,"EVEN","ODD")</f>
        <v>EVEN</v>
      </c>
      <c r="F11394" t="str">
        <f>IF(D11394&lt;=18,"LOW (1-18)","HIGH (19-36)")</f>
        <v>LOW (1-18)</v>
      </c>
      <c r="G11394">
        <f>INT((D11394-1)/6)+1</f>
        <v>3</v>
      </c>
      <c r="H11394">
        <f>MOD(D11394-1,6)+1</f>
        <v>4</v>
      </c>
      <c r="I11394">
        <f>37-D11394</f>
        <v>21</v>
      </c>
      <c r="J11394">
        <f>ABS(D11394-D11395)</f>
        <v>19</v>
      </c>
      <c r="K11394">
        <f>AVERAGE(D11394:D11398)</f>
        <v>16</v>
      </c>
      <c r="L11394">
        <f>AVERAGE(D11394:D11413)</f>
        <v>16</v>
      </c>
      <c r="M11394">
        <f>K11394-L11394</f>
        <v>0</v>
      </c>
      <c r="N11394" t="str">
        <f>IF(K11394&gt;L11394,"HIGH ZONE BIAS",IF(K11394&lt;L11394,"LOW ZONE BIAS","EQUILIBRIUM"))</f>
        <v>EQUILIBRIUM</v>
      </c>
    </row>
    <row r="11395">
      <c r="A11395">
        <v>16176</v>
      </c>
      <c r="B11395" t="str">
        <v>2017-04-01</v>
      </c>
      <c r="C11395" t="str">
        <v>Afternoon</v>
      </c>
      <c r="D11395">
        <v>35</v>
      </c>
      <c r="E11395" t="str">
        <f>IF(MOD(D11395,2)=0,"EVEN","ODD")</f>
        <v>ODD</v>
      </c>
      <c r="F11395" t="str">
        <f>IF(D11395&lt;=18,"LOW (1-18)","HIGH (19-36)")</f>
        <v>HIGH (19-36)</v>
      </c>
      <c r="G11395">
        <f>INT((D11395-1)/6)+1</f>
        <v>6</v>
      </c>
      <c r="H11395">
        <f>MOD(D11395-1,6)+1</f>
        <v>5</v>
      </c>
      <c r="I11395">
        <f>37-D11395</f>
        <v>2</v>
      </c>
      <c r="J11395">
        <f>ABS(D11395-D11396)</f>
        <v>10</v>
      </c>
      <c r="K11395">
        <f>AVERAGE(D11395:D11399)</f>
        <v>35</v>
      </c>
      <c r="L11395">
        <f>AVERAGE(D11395:D11414)</f>
        <v>35</v>
      </c>
      <c r="M11395">
        <f>K11395-L11395</f>
        <v>0</v>
      </c>
      <c r="N11395" t="str">
        <f>IF(K11395&gt;L11395,"HIGH ZONE BIAS",IF(K11395&lt;L11395,"LOW ZONE BIAS","EQUILIBRIUM"))</f>
        <v>EQUILIBRIUM</v>
      </c>
    </row>
    <row r="11396">
      <c r="A11396">
        <v>16175</v>
      </c>
      <c r="B11396" t="str">
        <v>2017-04-01</v>
      </c>
      <c r="C11396" t="str">
        <v>Midday</v>
      </c>
      <c r="D11396">
        <v>25</v>
      </c>
      <c r="E11396" t="str">
        <f>IF(MOD(D11396,2)=0,"EVEN","ODD")</f>
        <v>ODD</v>
      </c>
      <c r="F11396" t="str">
        <f>IF(D11396&lt;=18,"LOW (1-18)","HIGH (19-36)")</f>
        <v>HIGH (19-36)</v>
      </c>
      <c r="G11396">
        <f>INT((D11396-1)/6)+1</f>
        <v>5</v>
      </c>
      <c r="H11396">
        <f>MOD(D11396-1,6)+1</f>
        <v>1</v>
      </c>
      <c r="I11396">
        <f>37-D11396</f>
        <v>12</v>
      </c>
      <c r="J11396">
        <f>ABS(D11396-D11397)</f>
        <v>19</v>
      </c>
      <c r="K11396">
        <f>AVERAGE(D11396:D11400)</f>
        <v>25</v>
      </c>
      <c r="L11396">
        <f>AVERAGE(D11396:D11415)</f>
        <v>25</v>
      </c>
      <c r="M11396">
        <f>K11396-L11396</f>
        <v>0</v>
      </c>
      <c r="N11396" t="str">
        <f>IF(K11396&gt;L11396,"HIGH ZONE BIAS",IF(K11396&lt;L11396,"LOW ZONE BIAS","EQUILIBRIUM"))</f>
        <v>EQUILIBRIUM</v>
      </c>
    </row>
    <row r="11397">
      <c r="A11397">
        <v>16174</v>
      </c>
      <c r="B11397" t="str">
        <v>2017-04-01</v>
      </c>
      <c r="C11397" t="str">
        <v>Morning</v>
      </c>
      <c r="D11397">
        <v>6</v>
      </c>
      <c r="E11397" t="str">
        <f>IF(MOD(D11397,2)=0,"EVEN","ODD")</f>
        <v>EVEN</v>
      </c>
      <c r="F11397" t="str">
        <f>IF(D11397&lt;=18,"LOW (1-18)","HIGH (19-36)")</f>
        <v>LOW (1-18)</v>
      </c>
      <c r="G11397">
        <f>INT((D11397-1)/6)+1</f>
        <v>1</v>
      </c>
      <c r="H11397">
        <f>MOD(D11397-1,6)+1</f>
        <v>6</v>
      </c>
      <c r="I11397">
        <f>37-D11397</f>
        <v>31</v>
      </c>
      <c r="J11397">
        <f>ABS(D11397-D11398)</f>
        <v>14</v>
      </c>
      <c r="K11397">
        <f>AVERAGE(D11397:D11401)</f>
        <v>6</v>
      </c>
      <c r="L11397">
        <f>AVERAGE(D11397:D11416)</f>
        <v>6</v>
      </c>
      <c r="M11397">
        <f>K11397-L11397</f>
        <v>0</v>
      </c>
      <c r="N11397" t="str">
        <f>IF(K11397&gt;L11397,"HIGH ZONE BIAS",IF(K11397&lt;L11397,"LOW ZONE BIAS","EQUILIBRIUM"))</f>
        <v>EQUILIBRIUM</v>
      </c>
    </row>
    <row r="11398">
      <c r="A11398">
        <v>16173</v>
      </c>
      <c r="B11398" t="str">
        <v>2017-03-31</v>
      </c>
      <c r="C11398" t="str">
        <v>Evening</v>
      </c>
      <c r="D11398">
        <v>20</v>
      </c>
      <c r="E11398" t="str">
        <f>IF(MOD(D11398,2)=0,"EVEN","ODD")</f>
        <v>EVEN</v>
      </c>
      <c r="F11398" t="str">
        <f>IF(D11398&lt;=18,"LOW (1-18)","HIGH (19-36)")</f>
        <v>HIGH (19-36)</v>
      </c>
      <c r="G11398">
        <f>INT((D11398-1)/6)+1</f>
        <v>4</v>
      </c>
      <c r="H11398">
        <f>MOD(D11398-1,6)+1</f>
        <v>2</v>
      </c>
      <c r="I11398">
        <f>37-D11398</f>
        <v>17</v>
      </c>
      <c r="J11398">
        <f>ABS(D11398-D11399)</f>
        <v>14</v>
      </c>
      <c r="K11398">
        <f>AVERAGE(D11398:D11402)</f>
        <v>20</v>
      </c>
      <c r="L11398">
        <f>AVERAGE(D11398:D11417)</f>
        <v>20</v>
      </c>
      <c r="M11398">
        <f>K11398-L11398</f>
        <v>0</v>
      </c>
      <c r="N11398" t="str">
        <f>IF(K11398&gt;L11398,"HIGH ZONE BIAS",IF(K11398&lt;L11398,"LOW ZONE BIAS","EQUILIBRIUM"))</f>
        <v>EQUILIBRIUM</v>
      </c>
    </row>
    <row r="11399">
      <c r="A11399">
        <v>16172</v>
      </c>
      <c r="B11399" t="str">
        <v>2017-03-31</v>
      </c>
      <c r="C11399" t="str">
        <v>Afternoon</v>
      </c>
      <c r="D11399">
        <v>34</v>
      </c>
      <c r="E11399" t="str">
        <f>IF(MOD(D11399,2)=0,"EVEN","ODD")</f>
        <v>EVEN</v>
      </c>
      <c r="F11399" t="str">
        <f>IF(D11399&lt;=18,"LOW (1-18)","HIGH (19-36)")</f>
        <v>HIGH (19-36)</v>
      </c>
      <c r="G11399">
        <f>INT((D11399-1)/6)+1</f>
        <v>6</v>
      </c>
      <c r="H11399">
        <f>MOD(D11399-1,6)+1</f>
        <v>4</v>
      </c>
      <c r="I11399">
        <f>37-D11399</f>
        <v>3</v>
      </c>
      <c r="J11399">
        <f>ABS(D11399-D11400)</f>
        <v>3</v>
      </c>
      <c r="K11399">
        <f>AVERAGE(D11399:D11403)</f>
        <v>34</v>
      </c>
      <c r="L11399">
        <f>AVERAGE(D11399:D11418)</f>
        <v>34</v>
      </c>
      <c r="M11399">
        <f>K11399-L11399</f>
        <v>0</v>
      </c>
      <c r="N11399" t="str">
        <f>IF(K11399&gt;L11399,"HIGH ZONE BIAS",IF(K11399&lt;L11399,"LOW ZONE BIAS","EQUILIBRIUM"))</f>
        <v>EQUILIBRIUM</v>
      </c>
    </row>
    <row r="11400">
      <c r="A11400">
        <v>16171</v>
      </c>
      <c r="B11400" t="str">
        <v>2017-03-31</v>
      </c>
      <c r="C11400" t="str">
        <v>Midday</v>
      </c>
      <c r="D11400">
        <v>31</v>
      </c>
      <c r="E11400" t="str">
        <f>IF(MOD(D11400,2)=0,"EVEN","ODD")</f>
        <v>ODD</v>
      </c>
      <c r="F11400" t="str">
        <f>IF(D11400&lt;=18,"LOW (1-18)","HIGH (19-36)")</f>
        <v>HIGH (19-36)</v>
      </c>
      <c r="G11400">
        <f>INT((D11400-1)/6)+1</f>
        <v>6</v>
      </c>
      <c r="H11400">
        <f>MOD(D11400-1,6)+1</f>
        <v>1</v>
      </c>
      <c r="I11400">
        <f>37-D11400</f>
        <v>6</v>
      </c>
      <c r="J11400">
        <f>ABS(D11400-D11401)</f>
        <v>30</v>
      </c>
      <c r="K11400">
        <f>AVERAGE(D11400:D11404)</f>
        <v>31</v>
      </c>
      <c r="L11400">
        <f>AVERAGE(D11400:D11419)</f>
        <v>31</v>
      </c>
      <c r="M11400">
        <f>K11400-L11400</f>
        <v>0</v>
      </c>
      <c r="N11400" t="str">
        <f>IF(K11400&gt;L11400,"HIGH ZONE BIAS",IF(K11400&lt;L11400,"LOW ZONE BIAS","EQUILIBRIUM"))</f>
        <v>EQUILIBRIUM</v>
      </c>
    </row>
    <row r="11401">
      <c r="A11401">
        <v>16170</v>
      </c>
      <c r="B11401" t="str">
        <v>2017-03-31</v>
      </c>
      <c r="C11401" t="str">
        <v>Morning</v>
      </c>
      <c r="D11401">
        <v>1</v>
      </c>
      <c r="E11401" t="str">
        <f>IF(MOD(D11401,2)=0,"EVEN","ODD")</f>
        <v>ODD</v>
      </c>
      <c r="F11401" t="str">
        <f>IF(D11401&lt;=18,"LOW (1-18)","HIGH (19-36)")</f>
        <v>LOW (1-18)</v>
      </c>
      <c r="G11401">
        <f>INT((D11401-1)/6)+1</f>
        <v>1</v>
      </c>
      <c r="H11401">
        <f>MOD(D11401-1,6)+1</f>
        <v>1</v>
      </c>
      <c r="I11401">
        <f>37-D11401</f>
        <v>36</v>
      </c>
      <c r="J11401">
        <f>ABS(D11401-D11402)</f>
        <v>18</v>
      </c>
      <c r="K11401">
        <f>AVERAGE(D11401:D11405)</f>
        <v>1</v>
      </c>
      <c r="L11401">
        <f>AVERAGE(D11401:D11420)</f>
        <v>1</v>
      </c>
      <c r="M11401">
        <f>K11401-L11401</f>
        <v>0</v>
      </c>
      <c r="N11401" t="str">
        <f>IF(K11401&gt;L11401,"HIGH ZONE BIAS",IF(K11401&lt;L11401,"LOW ZONE BIAS","EQUILIBRIUM"))</f>
        <v>EQUILIBRIUM</v>
      </c>
    </row>
    <row r="11402">
      <c r="A11402">
        <v>16169</v>
      </c>
      <c r="B11402" t="str">
        <v>2017-03-29</v>
      </c>
      <c r="C11402" t="str">
        <v>Evening</v>
      </c>
      <c r="D11402">
        <v>19</v>
      </c>
      <c r="E11402" t="str">
        <f>IF(MOD(D11402,2)=0,"EVEN","ODD")</f>
        <v>ODD</v>
      </c>
      <c r="F11402" t="str">
        <f>IF(D11402&lt;=18,"LOW (1-18)","HIGH (19-36)")</f>
        <v>HIGH (19-36)</v>
      </c>
      <c r="G11402">
        <f>INT((D11402-1)/6)+1</f>
        <v>4</v>
      </c>
      <c r="H11402">
        <f>MOD(D11402-1,6)+1</f>
        <v>1</v>
      </c>
      <c r="I11402">
        <f>37-D11402</f>
        <v>18</v>
      </c>
      <c r="J11402">
        <f>ABS(D11402-D11403)</f>
        <v>9</v>
      </c>
      <c r="K11402">
        <f>AVERAGE(D11402:D11406)</f>
        <v>19</v>
      </c>
      <c r="L11402">
        <f>AVERAGE(D11402:D11421)</f>
        <v>19</v>
      </c>
      <c r="M11402">
        <f>K11402-L11402</f>
        <v>0</v>
      </c>
      <c r="N11402" t="str">
        <f>IF(K11402&gt;L11402,"HIGH ZONE BIAS",IF(K11402&lt;L11402,"LOW ZONE BIAS","EQUILIBRIUM"))</f>
        <v>EQUILIBRIUM</v>
      </c>
    </row>
    <row r="11403">
      <c r="A11403">
        <v>16168</v>
      </c>
      <c r="B11403" t="str">
        <v>2017-03-29</v>
      </c>
      <c r="C11403" t="str">
        <v>Afternoon</v>
      </c>
      <c r="D11403">
        <v>28</v>
      </c>
      <c r="E11403" t="str">
        <f>IF(MOD(D11403,2)=0,"EVEN","ODD")</f>
        <v>EVEN</v>
      </c>
      <c r="F11403" t="str">
        <f>IF(D11403&lt;=18,"LOW (1-18)","HIGH (19-36)")</f>
        <v>HIGH (19-36)</v>
      </c>
      <c r="G11403">
        <f>INT((D11403-1)/6)+1</f>
        <v>5</v>
      </c>
      <c r="H11403">
        <f>MOD(D11403-1,6)+1</f>
        <v>4</v>
      </c>
      <c r="I11403">
        <f>37-D11403</f>
        <v>9</v>
      </c>
      <c r="J11403">
        <f>ABS(D11403-D11404)</f>
        <v>22</v>
      </c>
      <c r="K11403">
        <f>AVERAGE(D11403:D11407)</f>
        <v>28</v>
      </c>
      <c r="L11403">
        <f>AVERAGE(D11403:D11422)</f>
        <v>28</v>
      </c>
      <c r="M11403">
        <f>K11403-L11403</f>
        <v>0</v>
      </c>
      <c r="N11403" t="str">
        <f>IF(K11403&gt;L11403,"HIGH ZONE BIAS",IF(K11403&lt;L11403,"LOW ZONE BIAS","EQUILIBRIUM"))</f>
        <v>EQUILIBRIUM</v>
      </c>
    </row>
    <row r="11404">
      <c r="A11404">
        <v>16167</v>
      </c>
      <c r="B11404" t="str">
        <v>2017-03-29</v>
      </c>
      <c r="C11404" t="str">
        <v>Midday</v>
      </c>
      <c r="D11404">
        <v>6</v>
      </c>
      <c r="E11404" t="str">
        <f>IF(MOD(D11404,2)=0,"EVEN","ODD")</f>
        <v>EVEN</v>
      </c>
      <c r="F11404" t="str">
        <f>IF(D11404&lt;=18,"LOW (1-18)","HIGH (19-36)")</f>
        <v>LOW (1-18)</v>
      </c>
      <c r="G11404">
        <f>INT((D11404-1)/6)+1</f>
        <v>1</v>
      </c>
      <c r="H11404">
        <f>MOD(D11404-1,6)+1</f>
        <v>6</v>
      </c>
      <c r="I11404">
        <f>37-D11404</f>
        <v>31</v>
      </c>
      <c r="J11404">
        <f>ABS(D11404-D11405)</f>
        <v>9</v>
      </c>
      <c r="K11404">
        <f>AVERAGE(D11404:D11408)</f>
        <v>6</v>
      </c>
      <c r="L11404">
        <f>AVERAGE(D11404:D11423)</f>
        <v>6</v>
      </c>
      <c r="M11404">
        <f>K11404-L11404</f>
        <v>0</v>
      </c>
      <c r="N11404" t="str">
        <f>IF(K11404&gt;L11404,"HIGH ZONE BIAS",IF(K11404&lt;L11404,"LOW ZONE BIAS","EQUILIBRIUM"))</f>
        <v>EQUILIBRIUM</v>
      </c>
    </row>
    <row r="11405">
      <c r="A11405">
        <v>16166</v>
      </c>
      <c r="B11405" t="str">
        <v>2017-03-29</v>
      </c>
      <c r="C11405" t="str">
        <v>Morning</v>
      </c>
      <c r="D11405">
        <v>15</v>
      </c>
      <c r="E11405" t="str">
        <f>IF(MOD(D11405,2)=0,"EVEN","ODD")</f>
        <v>ODD</v>
      </c>
      <c r="F11405" t="str">
        <f>IF(D11405&lt;=18,"LOW (1-18)","HIGH (19-36)")</f>
        <v>LOW (1-18)</v>
      </c>
      <c r="G11405">
        <f>INT((D11405-1)/6)+1</f>
        <v>3</v>
      </c>
      <c r="H11405">
        <f>MOD(D11405-1,6)+1</f>
        <v>3</v>
      </c>
      <c r="I11405">
        <f>37-D11405</f>
        <v>22</v>
      </c>
      <c r="J11405">
        <f>ABS(D11405-D11406)</f>
        <v>1</v>
      </c>
      <c r="K11405">
        <f>AVERAGE(D11405:D11409)</f>
        <v>15</v>
      </c>
      <c r="L11405">
        <f>AVERAGE(D11405:D11424)</f>
        <v>15</v>
      </c>
      <c r="M11405">
        <f>K11405-L11405</f>
        <v>0</v>
      </c>
      <c r="N11405" t="str">
        <f>IF(K11405&gt;L11405,"HIGH ZONE BIAS",IF(K11405&lt;L11405,"LOW ZONE BIAS","EQUILIBRIUM"))</f>
        <v>EQUILIBRIUM</v>
      </c>
    </row>
    <row r="11406">
      <c r="A11406">
        <v>16165</v>
      </c>
      <c r="B11406" t="str">
        <v>2017-03-28</v>
      </c>
      <c r="C11406" t="str">
        <v>Evening</v>
      </c>
      <c r="D11406">
        <v>14</v>
      </c>
      <c r="E11406" t="str">
        <f>IF(MOD(D11406,2)=0,"EVEN","ODD")</f>
        <v>EVEN</v>
      </c>
      <c r="F11406" t="str">
        <f>IF(D11406&lt;=18,"LOW (1-18)","HIGH (19-36)")</f>
        <v>LOW (1-18)</v>
      </c>
      <c r="G11406">
        <f>INT((D11406-1)/6)+1</f>
        <v>3</v>
      </c>
      <c r="H11406">
        <f>MOD(D11406-1,6)+1</f>
        <v>2</v>
      </c>
      <c r="I11406">
        <f>37-D11406</f>
        <v>23</v>
      </c>
      <c r="J11406">
        <f>ABS(D11406-D11407)</f>
        <v>3</v>
      </c>
      <c r="K11406">
        <f>AVERAGE(D11406:D11410)</f>
        <v>14</v>
      </c>
      <c r="L11406">
        <f>AVERAGE(D11406:D11425)</f>
        <v>14</v>
      </c>
      <c r="M11406">
        <f>K11406-L11406</f>
        <v>0</v>
      </c>
      <c r="N11406" t="str">
        <f>IF(K11406&gt;L11406,"HIGH ZONE BIAS",IF(K11406&lt;L11406,"LOW ZONE BIAS","EQUILIBRIUM"))</f>
        <v>EQUILIBRIUM</v>
      </c>
    </row>
    <row r="11407">
      <c r="A11407">
        <v>16164</v>
      </c>
      <c r="B11407" t="str">
        <v>2017-03-28</v>
      </c>
      <c r="C11407" t="str">
        <v>Afternoon</v>
      </c>
      <c r="D11407">
        <v>11</v>
      </c>
      <c r="E11407" t="str">
        <f>IF(MOD(D11407,2)=0,"EVEN","ODD")</f>
        <v>ODD</v>
      </c>
      <c r="F11407" t="str">
        <f>IF(D11407&lt;=18,"LOW (1-18)","HIGH (19-36)")</f>
        <v>LOW (1-18)</v>
      </c>
      <c r="G11407">
        <f>INT((D11407-1)/6)+1</f>
        <v>2</v>
      </c>
      <c r="H11407">
        <f>MOD(D11407-1,6)+1</f>
        <v>5</v>
      </c>
      <c r="I11407">
        <f>37-D11407</f>
        <v>26</v>
      </c>
      <c r="J11407">
        <f>ABS(D11407-D11408)</f>
        <v>22</v>
      </c>
      <c r="K11407">
        <f>AVERAGE(D11407:D11411)</f>
        <v>11</v>
      </c>
      <c r="L11407">
        <f>AVERAGE(D11407:D11426)</f>
        <v>11</v>
      </c>
      <c r="M11407">
        <f>K11407-L11407</f>
        <v>0</v>
      </c>
      <c r="N11407" t="str">
        <f>IF(K11407&gt;L11407,"HIGH ZONE BIAS",IF(K11407&lt;L11407,"LOW ZONE BIAS","EQUILIBRIUM"))</f>
        <v>EQUILIBRIUM</v>
      </c>
    </row>
    <row r="11408">
      <c r="A11408">
        <v>16163</v>
      </c>
      <c r="B11408" t="str">
        <v>2017-03-28</v>
      </c>
      <c r="C11408" t="str">
        <v>Midday</v>
      </c>
      <c r="D11408">
        <v>33</v>
      </c>
      <c r="E11408" t="str">
        <f>IF(MOD(D11408,2)=0,"EVEN","ODD")</f>
        <v>ODD</v>
      </c>
      <c r="F11408" t="str">
        <f>IF(D11408&lt;=18,"LOW (1-18)","HIGH (19-36)")</f>
        <v>HIGH (19-36)</v>
      </c>
      <c r="G11408">
        <f>INT((D11408-1)/6)+1</f>
        <v>6</v>
      </c>
      <c r="H11408">
        <f>MOD(D11408-1,6)+1</f>
        <v>3</v>
      </c>
      <c r="I11408">
        <f>37-D11408</f>
        <v>4</v>
      </c>
      <c r="J11408">
        <f>ABS(D11408-D11409)</f>
        <v>13</v>
      </c>
      <c r="K11408">
        <f>AVERAGE(D11408:D11412)</f>
        <v>33</v>
      </c>
      <c r="L11408">
        <f>AVERAGE(D11408:D11427)</f>
        <v>33</v>
      </c>
      <c r="M11408">
        <f>K11408-L11408</f>
        <v>0</v>
      </c>
      <c r="N11408" t="str">
        <f>IF(K11408&gt;L11408,"HIGH ZONE BIAS",IF(K11408&lt;L11408,"LOW ZONE BIAS","EQUILIBRIUM"))</f>
        <v>EQUILIBRIUM</v>
      </c>
    </row>
    <row r="11409">
      <c r="A11409">
        <v>16162</v>
      </c>
      <c r="B11409" t="str">
        <v>2017-03-28</v>
      </c>
      <c r="C11409" t="str">
        <v>Morning</v>
      </c>
      <c r="D11409">
        <v>20</v>
      </c>
      <c r="E11409" t="str">
        <f>IF(MOD(D11409,2)=0,"EVEN","ODD")</f>
        <v>EVEN</v>
      </c>
      <c r="F11409" t="str">
        <f>IF(D11409&lt;=18,"LOW (1-18)","HIGH (19-36)")</f>
        <v>HIGH (19-36)</v>
      </c>
      <c r="G11409">
        <f>INT((D11409-1)/6)+1</f>
        <v>4</v>
      </c>
      <c r="H11409">
        <f>MOD(D11409-1,6)+1</f>
        <v>2</v>
      </c>
      <c r="I11409">
        <f>37-D11409</f>
        <v>17</v>
      </c>
      <c r="J11409">
        <f>ABS(D11409-D11410)</f>
        <v>17</v>
      </c>
      <c r="K11409">
        <f>AVERAGE(D11409:D11413)</f>
        <v>20</v>
      </c>
      <c r="L11409">
        <f>AVERAGE(D11409:D11428)</f>
        <v>20</v>
      </c>
      <c r="M11409">
        <f>K11409-L11409</f>
        <v>0</v>
      </c>
      <c r="N11409" t="str">
        <f>IF(K11409&gt;L11409,"HIGH ZONE BIAS",IF(K11409&lt;L11409,"LOW ZONE BIAS","EQUILIBRIUM"))</f>
        <v>EQUILIBRIUM</v>
      </c>
    </row>
    <row r="11410">
      <c r="A11410">
        <v>16161</v>
      </c>
      <c r="B11410" t="str">
        <v>2017-03-27</v>
      </c>
      <c r="C11410" t="str">
        <v>Evening</v>
      </c>
      <c r="D11410">
        <v>3</v>
      </c>
      <c r="E11410" t="str">
        <f>IF(MOD(D11410,2)=0,"EVEN","ODD")</f>
        <v>ODD</v>
      </c>
      <c r="F11410" t="str">
        <f>IF(D11410&lt;=18,"LOW (1-18)","HIGH (19-36)")</f>
        <v>LOW (1-18)</v>
      </c>
      <c r="G11410">
        <f>INT((D11410-1)/6)+1</f>
        <v>1</v>
      </c>
      <c r="H11410">
        <f>MOD(D11410-1,6)+1</f>
        <v>3</v>
      </c>
      <c r="I11410">
        <f>37-D11410</f>
        <v>34</v>
      </c>
      <c r="J11410">
        <f>ABS(D11410-D11411)</f>
        <v>4</v>
      </c>
      <c r="K11410">
        <f>AVERAGE(D11410:D11414)</f>
        <v>3</v>
      </c>
      <c r="L11410">
        <f>AVERAGE(D11410:D11429)</f>
        <v>3</v>
      </c>
      <c r="M11410">
        <f>K11410-L11410</f>
        <v>0</v>
      </c>
      <c r="N11410" t="str">
        <f>IF(K11410&gt;L11410,"HIGH ZONE BIAS",IF(K11410&lt;L11410,"LOW ZONE BIAS","EQUILIBRIUM"))</f>
        <v>EQUILIBRIUM</v>
      </c>
    </row>
    <row r="11411">
      <c r="A11411">
        <v>16160</v>
      </c>
      <c r="B11411" t="str">
        <v>2017-03-27</v>
      </c>
      <c r="C11411" t="str">
        <v>Afternoon</v>
      </c>
      <c r="D11411">
        <v>7</v>
      </c>
      <c r="E11411" t="str">
        <f>IF(MOD(D11411,2)=0,"EVEN","ODD")</f>
        <v>ODD</v>
      </c>
      <c r="F11411" t="str">
        <f>IF(D11411&lt;=18,"LOW (1-18)","HIGH (19-36)")</f>
        <v>LOW (1-18)</v>
      </c>
      <c r="G11411">
        <f>INT((D11411-1)/6)+1</f>
        <v>2</v>
      </c>
      <c r="H11411">
        <f>MOD(D11411-1,6)+1</f>
        <v>1</v>
      </c>
      <c r="I11411">
        <f>37-D11411</f>
        <v>30</v>
      </c>
      <c r="J11411">
        <f>ABS(D11411-D11412)</f>
        <v>6</v>
      </c>
      <c r="K11411">
        <f>AVERAGE(D11411:D11415)</f>
        <v>7</v>
      </c>
      <c r="L11411">
        <f>AVERAGE(D11411:D11430)</f>
        <v>7</v>
      </c>
      <c r="M11411">
        <f>K11411-L11411</f>
        <v>0</v>
      </c>
      <c r="N11411" t="str">
        <f>IF(K11411&gt;L11411,"HIGH ZONE BIAS",IF(K11411&lt;L11411,"LOW ZONE BIAS","EQUILIBRIUM"))</f>
        <v>EQUILIBRIUM</v>
      </c>
    </row>
    <row r="11412">
      <c r="A11412">
        <v>16159</v>
      </c>
      <c r="B11412" t="str">
        <v>2017-03-27</v>
      </c>
      <c r="C11412" t="str">
        <v>Midday</v>
      </c>
      <c r="D11412">
        <v>13</v>
      </c>
      <c r="E11412" t="str">
        <f>IF(MOD(D11412,2)=0,"EVEN","ODD")</f>
        <v>ODD</v>
      </c>
      <c r="F11412" t="str">
        <f>IF(D11412&lt;=18,"LOW (1-18)","HIGH (19-36)")</f>
        <v>LOW (1-18)</v>
      </c>
      <c r="G11412">
        <f>INT((D11412-1)/6)+1</f>
        <v>3</v>
      </c>
      <c r="H11412">
        <f>MOD(D11412-1,6)+1</f>
        <v>1</v>
      </c>
      <c r="I11412">
        <f>37-D11412</f>
        <v>24</v>
      </c>
      <c r="J11412">
        <f>ABS(D11412-D11413)</f>
        <v>1</v>
      </c>
      <c r="K11412">
        <f>AVERAGE(D11412:D11416)</f>
        <v>13</v>
      </c>
      <c r="L11412">
        <f>AVERAGE(D11412:D11431)</f>
        <v>13</v>
      </c>
      <c r="M11412">
        <f>K11412-L11412</f>
        <v>0</v>
      </c>
      <c r="N11412" t="str">
        <f>IF(K11412&gt;L11412,"HIGH ZONE BIAS",IF(K11412&lt;L11412,"LOW ZONE BIAS","EQUILIBRIUM"))</f>
        <v>EQUILIBRIUM</v>
      </c>
    </row>
    <row r="11413">
      <c r="A11413">
        <v>16158</v>
      </c>
      <c r="B11413" t="str">
        <v>2017-03-27</v>
      </c>
      <c r="C11413" t="str">
        <v>Morning</v>
      </c>
      <c r="D11413">
        <v>12</v>
      </c>
      <c r="E11413" t="str">
        <f>IF(MOD(D11413,2)=0,"EVEN","ODD")</f>
        <v>EVEN</v>
      </c>
      <c r="F11413" t="str">
        <f>IF(D11413&lt;=18,"LOW (1-18)","HIGH (19-36)")</f>
        <v>LOW (1-18)</v>
      </c>
      <c r="G11413">
        <f>INT((D11413-1)/6)+1</f>
        <v>2</v>
      </c>
      <c r="H11413">
        <f>MOD(D11413-1,6)+1</f>
        <v>6</v>
      </c>
      <c r="I11413">
        <f>37-D11413</f>
        <v>25</v>
      </c>
      <c r="J11413">
        <f>ABS(D11413-D11414)</f>
        <v>18</v>
      </c>
      <c r="K11413">
        <f>AVERAGE(D11413:D11417)</f>
        <v>12</v>
      </c>
      <c r="L11413">
        <f>AVERAGE(D11413:D11432)</f>
        <v>12</v>
      </c>
      <c r="M11413">
        <f>K11413-L11413</f>
        <v>0</v>
      </c>
      <c r="N11413" t="str">
        <f>IF(K11413&gt;L11413,"HIGH ZONE BIAS",IF(K11413&lt;L11413,"LOW ZONE BIAS","EQUILIBRIUM"))</f>
        <v>EQUILIBRIUM</v>
      </c>
    </row>
    <row r="11414">
      <c r="A11414">
        <v>16157</v>
      </c>
      <c r="B11414" t="str">
        <v>2017-03-25</v>
      </c>
      <c r="C11414" t="str">
        <v>Evening</v>
      </c>
      <c r="D11414">
        <v>30</v>
      </c>
      <c r="E11414" t="str">
        <f>IF(MOD(D11414,2)=0,"EVEN","ODD")</f>
        <v>EVEN</v>
      </c>
      <c r="F11414" t="str">
        <f>IF(D11414&lt;=18,"LOW (1-18)","HIGH (19-36)")</f>
        <v>HIGH (19-36)</v>
      </c>
      <c r="G11414">
        <f>INT((D11414-1)/6)+1</f>
        <v>5</v>
      </c>
      <c r="H11414">
        <f>MOD(D11414-1,6)+1</f>
        <v>6</v>
      </c>
      <c r="I11414">
        <f>37-D11414</f>
        <v>7</v>
      </c>
      <c r="J11414">
        <f>ABS(D11414-D11415)</f>
        <v>22</v>
      </c>
      <c r="K11414">
        <f>AVERAGE(D11414:D11418)</f>
        <v>30</v>
      </c>
      <c r="L11414">
        <f>AVERAGE(D11414:D11433)</f>
        <v>30</v>
      </c>
      <c r="M11414">
        <f>K11414-L11414</f>
        <v>0</v>
      </c>
      <c r="N11414" t="str">
        <f>IF(K11414&gt;L11414,"HIGH ZONE BIAS",IF(K11414&lt;L11414,"LOW ZONE BIAS","EQUILIBRIUM"))</f>
        <v>EQUILIBRIUM</v>
      </c>
    </row>
    <row r="11415">
      <c r="A11415">
        <v>16156</v>
      </c>
      <c r="B11415" t="str">
        <v>2017-03-25</v>
      </c>
      <c r="C11415" t="str">
        <v>Afternoon</v>
      </c>
      <c r="D11415">
        <v>8</v>
      </c>
      <c r="E11415" t="str">
        <f>IF(MOD(D11415,2)=0,"EVEN","ODD")</f>
        <v>EVEN</v>
      </c>
      <c r="F11415" t="str">
        <f>IF(D11415&lt;=18,"LOW (1-18)","HIGH (19-36)")</f>
        <v>LOW (1-18)</v>
      </c>
      <c r="G11415">
        <f>INT((D11415-1)/6)+1</f>
        <v>2</v>
      </c>
      <c r="H11415">
        <f>MOD(D11415-1,6)+1</f>
        <v>2</v>
      </c>
      <c r="I11415">
        <f>37-D11415</f>
        <v>29</v>
      </c>
      <c r="J11415">
        <f>ABS(D11415-D11416)</f>
        <v>5</v>
      </c>
      <c r="K11415">
        <f>AVERAGE(D11415:D11419)</f>
        <v>8</v>
      </c>
      <c r="L11415">
        <f>AVERAGE(D11415:D11434)</f>
        <v>8</v>
      </c>
      <c r="M11415">
        <f>K11415-L11415</f>
        <v>0</v>
      </c>
      <c r="N11415" t="str">
        <f>IF(K11415&gt;L11415,"HIGH ZONE BIAS",IF(K11415&lt;L11415,"LOW ZONE BIAS","EQUILIBRIUM"))</f>
        <v>EQUILIBRIUM</v>
      </c>
    </row>
    <row r="11416">
      <c r="A11416">
        <v>16155</v>
      </c>
      <c r="B11416" t="str">
        <v>2017-03-25</v>
      </c>
      <c r="C11416" t="str">
        <v>Midday</v>
      </c>
      <c r="D11416">
        <v>3</v>
      </c>
      <c r="E11416" t="str">
        <f>IF(MOD(D11416,2)=0,"EVEN","ODD")</f>
        <v>ODD</v>
      </c>
      <c r="F11416" t="str">
        <f>IF(D11416&lt;=18,"LOW (1-18)","HIGH (19-36)")</f>
        <v>LOW (1-18)</v>
      </c>
      <c r="G11416">
        <f>INT((D11416-1)/6)+1</f>
        <v>1</v>
      </c>
      <c r="H11416">
        <f>MOD(D11416-1,6)+1</f>
        <v>3</v>
      </c>
      <c r="I11416">
        <f>37-D11416</f>
        <v>34</v>
      </c>
      <c r="J11416">
        <f>ABS(D11416-D11417)</f>
        <v>18</v>
      </c>
      <c r="K11416">
        <f>AVERAGE(D11416:D11420)</f>
        <v>3</v>
      </c>
      <c r="L11416">
        <f>AVERAGE(D11416:D11435)</f>
        <v>3</v>
      </c>
      <c r="M11416">
        <f>K11416-L11416</f>
        <v>0</v>
      </c>
      <c r="N11416" t="str">
        <f>IF(K11416&gt;L11416,"HIGH ZONE BIAS",IF(K11416&lt;L11416,"LOW ZONE BIAS","EQUILIBRIUM"))</f>
        <v>EQUILIBRIUM</v>
      </c>
    </row>
    <row r="11417">
      <c r="A11417">
        <v>16154</v>
      </c>
      <c r="B11417" t="str">
        <v>2017-03-25</v>
      </c>
      <c r="C11417" t="str">
        <v>Morning</v>
      </c>
      <c r="D11417">
        <v>21</v>
      </c>
      <c r="E11417" t="str">
        <f>IF(MOD(D11417,2)=0,"EVEN","ODD")</f>
        <v>ODD</v>
      </c>
      <c r="F11417" t="str">
        <f>IF(D11417&lt;=18,"LOW (1-18)","HIGH (19-36)")</f>
        <v>HIGH (19-36)</v>
      </c>
      <c r="G11417">
        <f>INT((D11417-1)/6)+1</f>
        <v>4</v>
      </c>
      <c r="H11417">
        <f>MOD(D11417-1,6)+1</f>
        <v>3</v>
      </c>
      <c r="I11417">
        <f>37-D11417</f>
        <v>16</v>
      </c>
      <c r="J11417">
        <f>ABS(D11417-D11418)</f>
        <v>8</v>
      </c>
      <c r="K11417">
        <f>AVERAGE(D11417:D11421)</f>
        <v>21</v>
      </c>
      <c r="L11417">
        <f>AVERAGE(D11417:D11436)</f>
        <v>21</v>
      </c>
      <c r="M11417">
        <f>K11417-L11417</f>
        <v>0</v>
      </c>
      <c r="N11417" t="str">
        <f>IF(K11417&gt;L11417,"HIGH ZONE BIAS",IF(K11417&lt;L11417,"LOW ZONE BIAS","EQUILIBRIUM"))</f>
        <v>EQUILIBRIUM</v>
      </c>
    </row>
    <row r="11418">
      <c r="A11418">
        <v>16153</v>
      </c>
      <c r="B11418" t="str">
        <v>2017-03-24</v>
      </c>
      <c r="C11418" t="str">
        <v>Evening</v>
      </c>
      <c r="D11418">
        <v>13</v>
      </c>
      <c r="E11418" t="str">
        <f>IF(MOD(D11418,2)=0,"EVEN","ODD")</f>
        <v>ODD</v>
      </c>
      <c r="F11418" t="str">
        <f>IF(D11418&lt;=18,"LOW (1-18)","HIGH (19-36)")</f>
        <v>LOW (1-18)</v>
      </c>
      <c r="G11418">
        <f>INT((D11418-1)/6)+1</f>
        <v>3</v>
      </c>
      <c r="H11418">
        <f>MOD(D11418-1,6)+1</f>
        <v>1</v>
      </c>
      <c r="I11418">
        <f>37-D11418</f>
        <v>24</v>
      </c>
      <c r="J11418">
        <f>ABS(D11418-D11419)</f>
        <v>6</v>
      </c>
      <c r="K11418">
        <f>AVERAGE(D11418:D11422)</f>
        <v>13</v>
      </c>
      <c r="L11418">
        <f>AVERAGE(D11418:D11437)</f>
        <v>13</v>
      </c>
      <c r="M11418">
        <f>K11418-L11418</f>
        <v>0</v>
      </c>
      <c r="N11418" t="str">
        <f>IF(K11418&gt;L11418,"HIGH ZONE BIAS",IF(K11418&lt;L11418,"LOW ZONE BIAS","EQUILIBRIUM"))</f>
        <v>EQUILIBRIUM</v>
      </c>
    </row>
    <row r="11419">
      <c r="A11419">
        <v>16152</v>
      </c>
      <c r="B11419" t="str">
        <v>2017-03-24</v>
      </c>
      <c r="C11419" t="str">
        <v>Afternoon</v>
      </c>
      <c r="D11419">
        <v>7</v>
      </c>
      <c r="E11419" t="str">
        <f>IF(MOD(D11419,2)=0,"EVEN","ODD")</f>
        <v>ODD</v>
      </c>
      <c r="F11419" t="str">
        <f>IF(D11419&lt;=18,"LOW (1-18)","HIGH (19-36)")</f>
        <v>LOW (1-18)</v>
      </c>
      <c r="G11419">
        <f>INT((D11419-1)/6)+1</f>
        <v>2</v>
      </c>
      <c r="H11419">
        <f>MOD(D11419-1,6)+1</f>
        <v>1</v>
      </c>
      <c r="I11419">
        <f>37-D11419</f>
        <v>30</v>
      </c>
      <c r="J11419">
        <f>ABS(D11419-D11420)</f>
        <v>8</v>
      </c>
      <c r="K11419">
        <f>AVERAGE(D11419:D11423)</f>
        <v>7</v>
      </c>
      <c r="L11419">
        <f>AVERAGE(D11419:D11438)</f>
        <v>7</v>
      </c>
      <c r="M11419">
        <f>K11419-L11419</f>
        <v>0</v>
      </c>
      <c r="N11419" t="str">
        <f>IF(K11419&gt;L11419,"HIGH ZONE BIAS",IF(K11419&lt;L11419,"LOW ZONE BIAS","EQUILIBRIUM"))</f>
        <v>EQUILIBRIUM</v>
      </c>
    </row>
    <row r="11420">
      <c r="A11420">
        <v>16151</v>
      </c>
      <c r="B11420" t="str">
        <v>2017-03-24</v>
      </c>
      <c r="C11420" t="str">
        <v>Midday</v>
      </c>
      <c r="D11420">
        <v>15</v>
      </c>
      <c r="E11420" t="str">
        <f>IF(MOD(D11420,2)=0,"EVEN","ODD")</f>
        <v>ODD</v>
      </c>
      <c r="F11420" t="str">
        <f>IF(D11420&lt;=18,"LOW (1-18)","HIGH (19-36)")</f>
        <v>LOW (1-18)</v>
      </c>
      <c r="G11420">
        <f>INT((D11420-1)/6)+1</f>
        <v>3</v>
      </c>
      <c r="H11420">
        <f>MOD(D11420-1,6)+1</f>
        <v>3</v>
      </c>
      <c r="I11420">
        <f>37-D11420</f>
        <v>22</v>
      </c>
      <c r="J11420">
        <f>ABS(D11420-D11421)</f>
        <v>1</v>
      </c>
      <c r="K11420">
        <f>AVERAGE(D11420:D11424)</f>
        <v>15</v>
      </c>
      <c r="L11420">
        <f>AVERAGE(D11420:D11439)</f>
        <v>15</v>
      </c>
      <c r="M11420">
        <f>K11420-L11420</f>
        <v>0</v>
      </c>
      <c r="N11420" t="str">
        <f>IF(K11420&gt;L11420,"HIGH ZONE BIAS",IF(K11420&lt;L11420,"LOW ZONE BIAS","EQUILIBRIUM"))</f>
        <v>EQUILIBRIUM</v>
      </c>
    </row>
    <row r="11421">
      <c r="A11421">
        <v>16150</v>
      </c>
      <c r="B11421" t="str">
        <v>2017-03-24</v>
      </c>
      <c r="C11421" t="str">
        <v>Morning</v>
      </c>
      <c r="D11421">
        <v>16</v>
      </c>
      <c r="E11421" t="str">
        <f>IF(MOD(D11421,2)=0,"EVEN","ODD")</f>
        <v>EVEN</v>
      </c>
      <c r="F11421" t="str">
        <f>IF(D11421&lt;=18,"LOW (1-18)","HIGH (19-36)")</f>
        <v>LOW (1-18)</v>
      </c>
      <c r="G11421">
        <f>INT((D11421-1)/6)+1</f>
        <v>3</v>
      </c>
      <c r="H11421">
        <f>MOD(D11421-1,6)+1</f>
        <v>4</v>
      </c>
      <c r="I11421">
        <f>37-D11421</f>
        <v>21</v>
      </c>
      <c r="J11421">
        <f>ABS(D11421-D11422)</f>
        <v>10</v>
      </c>
      <c r="K11421">
        <f>AVERAGE(D11421:D11425)</f>
        <v>16</v>
      </c>
      <c r="L11421">
        <f>AVERAGE(D11421:D11440)</f>
        <v>16</v>
      </c>
      <c r="M11421">
        <f>K11421-L11421</f>
        <v>0</v>
      </c>
      <c r="N11421" t="str">
        <f>IF(K11421&gt;L11421,"HIGH ZONE BIAS",IF(K11421&lt;L11421,"LOW ZONE BIAS","EQUILIBRIUM"))</f>
        <v>EQUILIBRIUM</v>
      </c>
    </row>
    <row r="11422">
      <c r="A11422">
        <v>16149</v>
      </c>
      <c r="B11422" t="str">
        <v>2017-03-23</v>
      </c>
      <c r="C11422" t="str">
        <v>Evening</v>
      </c>
      <c r="D11422">
        <v>26</v>
      </c>
      <c r="E11422" t="str">
        <f>IF(MOD(D11422,2)=0,"EVEN","ODD")</f>
        <v>EVEN</v>
      </c>
      <c r="F11422" t="str">
        <f>IF(D11422&lt;=18,"LOW (1-18)","HIGH (19-36)")</f>
        <v>HIGH (19-36)</v>
      </c>
      <c r="G11422">
        <f>INT((D11422-1)/6)+1</f>
        <v>5</v>
      </c>
      <c r="H11422">
        <f>MOD(D11422-1,6)+1</f>
        <v>2</v>
      </c>
      <c r="I11422">
        <f>37-D11422</f>
        <v>11</v>
      </c>
      <c r="J11422">
        <f>ABS(D11422-D11423)</f>
        <v>10</v>
      </c>
      <c r="K11422">
        <f>AVERAGE(D11422:D11426)</f>
        <v>26</v>
      </c>
      <c r="L11422">
        <f>AVERAGE(D11422:D11441)</f>
        <v>26</v>
      </c>
      <c r="M11422">
        <f>K11422-L11422</f>
        <v>0</v>
      </c>
      <c r="N11422" t="str">
        <f>IF(K11422&gt;L11422,"HIGH ZONE BIAS",IF(K11422&lt;L11422,"LOW ZONE BIAS","EQUILIBRIUM"))</f>
        <v>EQUILIBRIUM</v>
      </c>
    </row>
    <row r="11423">
      <c r="A11423">
        <v>16148</v>
      </c>
      <c r="B11423" t="str">
        <v>2017-03-23</v>
      </c>
      <c r="C11423" t="str">
        <v>Afternoon</v>
      </c>
      <c r="D11423">
        <v>16</v>
      </c>
      <c r="E11423" t="str">
        <f>IF(MOD(D11423,2)=0,"EVEN","ODD")</f>
        <v>EVEN</v>
      </c>
      <c r="F11423" t="str">
        <f>IF(D11423&lt;=18,"LOW (1-18)","HIGH (19-36)")</f>
        <v>LOW (1-18)</v>
      </c>
      <c r="G11423">
        <f>INT((D11423-1)/6)+1</f>
        <v>3</v>
      </c>
      <c r="H11423">
        <f>MOD(D11423-1,6)+1</f>
        <v>4</v>
      </c>
      <c r="I11423">
        <f>37-D11423</f>
        <v>21</v>
      </c>
      <c r="J11423">
        <f>ABS(D11423-D11424)</f>
        <v>2</v>
      </c>
      <c r="K11423">
        <f>AVERAGE(D11423:D11427)</f>
        <v>16</v>
      </c>
      <c r="L11423">
        <f>AVERAGE(D11423:D11442)</f>
        <v>16</v>
      </c>
      <c r="M11423">
        <f>K11423-L11423</f>
        <v>0</v>
      </c>
      <c r="N11423" t="str">
        <f>IF(K11423&gt;L11423,"HIGH ZONE BIAS",IF(K11423&lt;L11423,"LOW ZONE BIAS","EQUILIBRIUM"))</f>
        <v>EQUILIBRIUM</v>
      </c>
    </row>
    <row r="11424">
      <c r="A11424">
        <v>16147</v>
      </c>
      <c r="B11424" t="str">
        <v>2017-03-23</v>
      </c>
      <c r="C11424" t="str">
        <v>Midday</v>
      </c>
      <c r="D11424">
        <v>18</v>
      </c>
      <c r="E11424" t="str">
        <f>IF(MOD(D11424,2)=0,"EVEN","ODD")</f>
        <v>EVEN</v>
      </c>
      <c r="F11424" t="str">
        <f>IF(D11424&lt;=18,"LOW (1-18)","HIGH (19-36)")</f>
        <v>LOW (1-18)</v>
      </c>
      <c r="G11424">
        <f>INT((D11424-1)/6)+1</f>
        <v>3</v>
      </c>
      <c r="H11424">
        <f>MOD(D11424-1,6)+1</f>
        <v>6</v>
      </c>
      <c r="I11424">
        <f>37-D11424</f>
        <v>19</v>
      </c>
      <c r="J11424">
        <f>ABS(D11424-D11425)</f>
        <v>6</v>
      </c>
      <c r="K11424">
        <f>AVERAGE(D11424:D11428)</f>
        <v>18</v>
      </c>
      <c r="L11424">
        <f>AVERAGE(D11424:D11443)</f>
        <v>18</v>
      </c>
      <c r="M11424">
        <f>K11424-L11424</f>
        <v>0</v>
      </c>
      <c r="N11424" t="str">
        <f>IF(K11424&gt;L11424,"HIGH ZONE BIAS",IF(K11424&lt;L11424,"LOW ZONE BIAS","EQUILIBRIUM"))</f>
        <v>EQUILIBRIUM</v>
      </c>
    </row>
    <row r="11425">
      <c r="A11425">
        <v>16146</v>
      </c>
      <c r="B11425" t="str">
        <v>2017-03-23</v>
      </c>
      <c r="C11425" t="str">
        <v>Morning</v>
      </c>
      <c r="D11425">
        <v>24</v>
      </c>
      <c r="E11425" t="str">
        <f>IF(MOD(D11425,2)=0,"EVEN","ODD")</f>
        <v>EVEN</v>
      </c>
      <c r="F11425" t="str">
        <f>IF(D11425&lt;=18,"LOW (1-18)","HIGH (19-36)")</f>
        <v>HIGH (19-36)</v>
      </c>
      <c r="G11425">
        <f>INT((D11425-1)/6)+1</f>
        <v>4</v>
      </c>
      <c r="H11425">
        <f>MOD(D11425-1,6)+1</f>
        <v>6</v>
      </c>
      <c r="I11425">
        <f>37-D11425</f>
        <v>13</v>
      </c>
      <c r="J11425">
        <f>ABS(D11425-D11426)</f>
        <v>21</v>
      </c>
      <c r="K11425">
        <f>AVERAGE(D11425:D11429)</f>
        <v>24</v>
      </c>
      <c r="L11425">
        <f>AVERAGE(D11425:D11444)</f>
        <v>24</v>
      </c>
      <c r="M11425">
        <f>K11425-L11425</f>
        <v>0</v>
      </c>
      <c r="N11425" t="str">
        <f>IF(K11425&gt;L11425,"HIGH ZONE BIAS",IF(K11425&lt;L11425,"LOW ZONE BIAS","EQUILIBRIUM"))</f>
        <v>EQUILIBRIUM</v>
      </c>
    </row>
    <row r="11426">
      <c r="A11426">
        <v>16145</v>
      </c>
      <c r="B11426" t="str">
        <v>2017-03-22</v>
      </c>
      <c r="C11426" t="str">
        <v>Evening</v>
      </c>
      <c r="D11426">
        <v>3</v>
      </c>
      <c r="E11426" t="str">
        <f>IF(MOD(D11426,2)=0,"EVEN","ODD")</f>
        <v>ODD</v>
      </c>
      <c r="F11426" t="str">
        <f>IF(D11426&lt;=18,"LOW (1-18)","HIGH (19-36)")</f>
        <v>LOW (1-18)</v>
      </c>
      <c r="G11426">
        <f>INT((D11426-1)/6)+1</f>
        <v>1</v>
      </c>
      <c r="H11426">
        <f>MOD(D11426-1,6)+1</f>
        <v>3</v>
      </c>
      <c r="I11426">
        <f>37-D11426</f>
        <v>34</v>
      </c>
      <c r="J11426">
        <f>ABS(D11426-D11427)</f>
        <v>6</v>
      </c>
      <c r="K11426">
        <f>AVERAGE(D11426:D11430)</f>
        <v>3</v>
      </c>
      <c r="L11426">
        <f>AVERAGE(D11426:D11445)</f>
        <v>3</v>
      </c>
      <c r="M11426">
        <f>K11426-L11426</f>
        <v>0</v>
      </c>
      <c r="N11426" t="str">
        <f>IF(K11426&gt;L11426,"HIGH ZONE BIAS",IF(K11426&lt;L11426,"LOW ZONE BIAS","EQUILIBRIUM"))</f>
        <v>EQUILIBRIUM</v>
      </c>
    </row>
    <row r="11427">
      <c r="A11427">
        <v>16144</v>
      </c>
      <c r="B11427" t="str">
        <v>2017-03-22</v>
      </c>
      <c r="C11427" t="str">
        <v>Afternoon</v>
      </c>
      <c r="D11427">
        <v>9</v>
      </c>
      <c r="E11427" t="str">
        <f>IF(MOD(D11427,2)=0,"EVEN","ODD")</f>
        <v>ODD</v>
      </c>
      <c r="F11427" t="str">
        <f>IF(D11427&lt;=18,"LOW (1-18)","HIGH (19-36)")</f>
        <v>LOW (1-18)</v>
      </c>
      <c r="G11427">
        <f>INT((D11427-1)/6)+1</f>
        <v>2</v>
      </c>
      <c r="H11427">
        <f>MOD(D11427-1,6)+1</f>
        <v>3</v>
      </c>
      <c r="I11427">
        <f>37-D11427</f>
        <v>28</v>
      </c>
      <c r="J11427">
        <f>ABS(D11427-D11428)</f>
        <v>20</v>
      </c>
      <c r="K11427">
        <f>AVERAGE(D11427:D11431)</f>
        <v>9</v>
      </c>
      <c r="L11427">
        <f>AVERAGE(D11427:D11446)</f>
        <v>9</v>
      </c>
      <c r="M11427">
        <f>K11427-L11427</f>
        <v>0</v>
      </c>
      <c r="N11427" t="str">
        <f>IF(K11427&gt;L11427,"HIGH ZONE BIAS",IF(K11427&lt;L11427,"LOW ZONE BIAS","EQUILIBRIUM"))</f>
        <v>EQUILIBRIUM</v>
      </c>
    </row>
    <row r="11428">
      <c r="A11428">
        <v>16143</v>
      </c>
      <c r="B11428" t="str">
        <v>2017-03-22</v>
      </c>
      <c r="C11428" t="str">
        <v>Midday</v>
      </c>
      <c r="D11428">
        <v>29</v>
      </c>
      <c r="E11428" t="str">
        <f>IF(MOD(D11428,2)=0,"EVEN","ODD")</f>
        <v>ODD</v>
      </c>
      <c r="F11428" t="str">
        <f>IF(D11428&lt;=18,"LOW (1-18)","HIGH (19-36)")</f>
        <v>HIGH (19-36)</v>
      </c>
      <c r="G11428">
        <f>INT((D11428-1)/6)+1</f>
        <v>5</v>
      </c>
      <c r="H11428">
        <f>MOD(D11428-1,6)+1</f>
        <v>5</v>
      </c>
      <c r="I11428">
        <f>37-D11428</f>
        <v>8</v>
      </c>
      <c r="J11428">
        <f>ABS(D11428-D11429)</f>
        <v>23</v>
      </c>
      <c r="K11428">
        <f>AVERAGE(D11428:D11432)</f>
        <v>29</v>
      </c>
      <c r="L11428">
        <f>AVERAGE(D11428:D11447)</f>
        <v>29</v>
      </c>
      <c r="M11428">
        <f>K11428-L11428</f>
        <v>0</v>
      </c>
      <c r="N11428" t="str">
        <f>IF(K11428&gt;L11428,"HIGH ZONE BIAS",IF(K11428&lt;L11428,"LOW ZONE BIAS","EQUILIBRIUM"))</f>
        <v>EQUILIBRIUM</v>
      </c>
    </row>
    <row r="11429">
      <c r="A11429">
        <v>16142</v>
      </c>
      <c r="B11429" t="str">
        <v>2017-03-22</v>
      </c>
      <c r="C11429" t="str">
        <v>Morning</v>
      </c>
      <c r="D11429">
        <v>6</v>
      </c>
      <c r="E11429" t="str">
        <f>IF(MOD(D11429,2)=0,"EVEN","ODD")</f>
        <v>EVEN</v>
      </c>
      <c r="F11429" t="str">
        <f>IF(D11429&lt;=18,"LOW (1-18)","HIGH (19-36)")</f>
        <v>LOW (1-18)</v>
      </c>
      <c r="G11429">
        <f>INT((D11429-1)/6)+1</f>
        <v>1</v>
      </c>
      <c r="H11429">
        <f>MOD(D11429-1,6)+1</f>
        <v>6</v>
      </c>
      <c r="I11429">
        <f>37-D11429</f>
        <v>31</v>
      </c>
      <c r="J11429">
        <f>ABS(D11429-D11430)</f>
        <v>12</v>
      </c>
      <c r="K11429">
        <f>AVERAGE(D11429:D11433)</f>
        <v>6</v>
      </c>
      <c r="L11429">
        <f>AVERAGE(D11429:D11448)</f>
        <v>6</v>
      </c>
      <c r="M11429">
        <f>K11429-L11429</f>
        <v>0</v>
      </c>
      <c r="N11429" t="str">
        <f>IF(K11429&gt;L11429,"HIGH ZONE BIAS",IF(K11429&lt;L11429,"LOW ZONE BIAS","EQUILIBRIUM"))</f>
        <v>EQUILIBRIUM</v>
      </c>
    </row>
    <row r="11430">
      <c r="A11430">
        <v>16141</v>
      </c>
      <c r="B11430" t="str">
        <v>2017-03-21</v>
      </c>
      <c r="C11430" t="str">
        <v>Evening</v>
      </c>
      <c r="D11430">
        <v>18</v>
      </c>
      <c r="E11430" t="str">
        <f>IF(MOD(D11430,2)=0,"EVEN","ODD")</f>
        <v>EVEN</v>
      </c>
      <c r="F11430" t="str">
        <f>IF(D11430&lt;=18,"LOW (1-18)","HIGH (19-36)")</f>
        <v>LOW (1-18)</v>
      </c>
      <c r="G11430">
        <f>INT((D11430-1)/6)+1</f>
        <v>3</v>
      </c>
      <c r="H11430">
        <f>MOD(D11430-1,6)+1</f>
        <v>6</v>
      </c>
      <c r="I11430">
        <f>37-D11430</f>
        <v>19</v>
      </c>
      <c r="J11430">
        <f>ABS(D11430-D11431)</f>
        <v>3</v>
      </c>
      <c r="K11430">
        <f>AVERAGE(D11430:D11434)</f>
        <v>18</v>
      </c>
      <c r="L11430">
        <f>AVERAGE(D11430:D11449)</f>
        <v>18</v>
      </c>
      <c r="M11430">
        <f>K11430-L11430</f>
        <v>0</v>
      </c>
      <c r="N11430" t="str">
        <f>IF(K11430&gt;L11430,"HIGH ZONE BIAS",IF(K11430&lt;L11430,"LOW ZONE BIAS","EQUILIBRIUM"))</f>
        <v>EQUILIBRIUM</v>
      </c>
    </row>
    <row r="11431">
      <c r="A11431">
        <v>16140</v>
      </c>
      <c r="B11431" t="str">
        <v>2017-03-21</v>
      </c>
      <c r="C11431" t="str">
        <v>Afternoon</v>
      </c>
      <c r="D11431">
        <v>21</v>
      </c>
      <c r="E11431" t="str">
        <f>IF(MOD(D11431,2)=0,"EVEN","ODD")</f>
        <v>ODD</v>
      </c>
      <c r="F11431" t="str">
        <f>IF(D11431&lt;=18,"LOW (1-18)","HIGH (19-36)")</f>
        <v>HIGH (19-36)</v>
      </c>
      <c r="G11431">
        <f>INT((D11431-1)/6)+1</f>
        <v>4</v>
      </c>
      <c r="H11431">
        <f>MOD(D11431-1,6)+1</f>
        <v>3</v>
      </c>
      <c r="I11431">
        <f>37-D11431</f>
        <v>16</v>
      </c>
      <c r="J11431">
        <f>ABS(D11431-D11432)</f>
        <v>5</v>
      </c>
      <c r="K11431">
        <f>AVERAGE(D11431:D11435)</f>
        <v>21</v>
      </c>
      <c r="L11431">
        <f>AVERAGE(D11431:D11450)</f>
        <v>21</v>
      </c>
      <c r="M11431">
        <f>K11431-L11431</f>
        <v>0</v>
      </c>
      <c r="N11431" t="str">
        <f>IF(K11431&gt;L11431,"HIGH ZONE BIAS",IF(K11431&lt;L11431,"LOW ZONE BIAS","EQUILIBRIUM"))</f>
        <v>EQUILIBRIUM</v>
      </c>
    </row>
    <row r="11432">
      <c r="A11432">
        <v>16139</v>
      </c>
      <c r="B11432" t="str">
        <v>2017-03-21</v>
      </c>
      <c r="C11432" t="str">
        <v>Midday</v>
      </c>
      <c r="D11432">
        <v>26</v>
      </c>
      <c r="E11432" t="str">
        <f>IF(MOD(D11432,2)=0,"EVEN","ODD")</f>
        <v>EVEN</v>
      </c>
      <c r="F11432" t="str">
        <f>IF(D11432&lt;=18,"LOW (1-18)","HIGH (19-36)")</f>
        <v>HIGH (19-36)</v>
      </c>
      <c r="G11432">
        <f>INT((D11432-1)/6)+1</f>
        <v>5</v>
      </c>
      <c r="H11432">
        <f>MOD(D11432-1,6)+1</f>
        <v>2</v>
      </c>
      <c r="I11432">
        <f>37-D11432</f>
        <v>11</v>
      </c>
      <c r="J11432">
        <f>ABS(D11432-D11433)</f>
        <v>3</v>
      </c>
      <c r="K11432">
        <f>AVERAGE(D11432:D11436)</f>
        <v>26</v>
      </c>
      <c r="L11432">
        <f>AVERAGE(D11432:D11451)</f>
        <v>26</v>
      </c>
      <c r="M11432">
        <f>K11432-L11432</f>
        <v>0</v>
      </c>
      <c r="N11432" t="str">
        <f>IF(K11432&gt;L11432,"HIGH ZONE BIAS",IF(K11432&lt;L11432,"LOW ZONE BIAS","EQUILIBRIUM"))</f>
        <v>EQUILIBRIUM</v>
      </c>
    </row>
    <row r="11433">
      <c r="A11433">
        <v>16138</v>
      </c>
      <c r="B11433" t="str">
        <v>2017-03-21</v>
      </c>
      <c r="C11433" t="str">
        <v>Morning</v>
      </c>
      <c r="D11433">
        <v>29</v>
      </c>
      <c r="E11433" t="str">
        <f>IF(MOD(D11433,2)=0,"EVEN","ODD")</f>
        <v>ODD</v>
      </c>
      <c r="F11433" t="str">
        <f>IF(D11433&lt;=18,"LOW (1-18)","HIGH (19-36)")</f>
        <v>HIGH (19-36)</v>
      </c>
      <c r="G11433">
        <f>INT((D11433-1)/6)+1</f>
        <v>5</v>
      </c>
      <c r="H11433">
        <f>MOD(D11433-1,6)+1</f>
        <v>5</v>
      </c>
      <c r="I11433">
        <f>37-D11433</f>
        <v>8</v>
      </c>
      <c r="J11433">
        <f>ABS(D11433-D11434)</f>
        <v>20</v>
      </c>
      <c r="K11433">
        <f>AVERAGE(D11433:D11437)</f>
        <v>29</v>
      </c>
      <c r="L11433">
        <f>AVERAGE(D11433:D11452)</f>
        <v>29</v>
      </c>
      <c r="M11433">
        <f>K11433-L11433</f>
        <v>0</v>
      </c>
      <c r="N11433" t="str">
        <f>IF(K11433&gt;L11433,"HIGH ZONE BIAS",IF(K11433&lt;L11433,"LOW ZONE BIAS","EQUILIBRIUM"))</f>
        <v>EQUILIBRIUM</v>
      </c>
    </row>
    <row r="11434">
      <c r="A11434">
        <v>16137</v>
      </c>
      <c r="B11434" t="str">
        <v>2017-03-20</v>
      </c>
      <c r="C11434" t="str">
        <v>Evening</v>
      </c>
      <c r="D11434">
        <v>9</v>
      </c>
      <c r="E11434" t="str">
        <f>IF(MOD(D11434,2)=0,"EVEN","ODD")</f>
        <v>ODD</v>
      </c>
      <c r="F11434" t="str">
        <f>IF(D11434&lt;=18,"LOW (1-18)","HIGH (19-36)")</f>
        <v>LOW (1-18)</v>
      </c>
      <c r="G11434">
        <f>INT((D11434-1)/6)+1</f>
        <v>2</v>
      </c>
      <c r="H11434">
        <f>MOD(D11434-1,6)+1</f>
        <v>3</v>
      </c>
      <c r="I11434">
        <f>37-D11434</f>
        <v>28</v>
      </c>
      <c r="J11434">
        <f>ABS(D11434-D11435)</f>
        <v>6</v>
      </c>
      <c r="K11434">
        <f>AVERAGE(D11434:D11438)</f>
        <v>9</v>
      </c>
      <c r="L11434">
        <f>AVERAGE(D11434:D11453)</f>
        <v>9</v>
      </c>
      <c r="M11434">
        <f>K11434-L11434</f>
        <v>0</v>
      </c>
      <c r="N11434" t="str">
        <f>IF(K11434&gt;L11434,"HIGH ZONE BIAS",IF(K11434&lt;L11434,"LOW ZONE BIAS","EQUILIBRIUM"))</f>
        <v>EQUILIBRIUM</v>
      </c>
    </row>
    <row r="11435">
      <c r="A11435">
        <v>16136</v>
      </c>
      <c r="B11435" t="str">
        <v>2017-03-20</v>
      </c>
      <c r="C11435" t="str">
        <v>Afternoon</v>
      </c>
      <c r="D11435">
        <v>3</v>
      </c>
      <c r="E11435" t="str">
        <f>IF(MOD(D11435,2)=0,"EVEN","ODD")</f>
        <v>ODD</v>
      </c>
      <c r="F11435" t="str">
        <f>IF(D11435&lt;=18,"LOW (1-18)","HIGH (19-36)")</f>
        <v>LOW (1-18)</v>
      </c>
      <c r="G11435">
        <f>INT((D11435-1)/6)+1</f>
        <v>1</v>
      </c>
      <c r="H11435">
        <f>MOD(D11435-1,6)+1</f>
        <v>3</v>
      </c>
      <c r="I11435">
        <f>37-D11435</f>
        <v>34</v>
      </c>
      <c r="J11435">
        <f>ABS(D11435-D11436)</f>
        <v>12</v>
      </c>
      <c r="K11435">
        <f>AVERAGE(D11435:D11439)</f>
        <v>3</v>
      </c>
      <c r="L11435">
        <f>AVERAGE(D11435:D11454)</f>
        <v>3</v>
      </c>
      <c r="M11435">
        <f>K11435-L11435</f>
        <v>0</v>
      </c>
      <c r="N11435" t="str">
        <f>IF(K11435&gt;L11435,"HIGH ZONE BIAS",IF(K11435&lt;L11435,"LOW ZONE BIAS","EQUILIBRIUM"))</f>
        <v>EQUILIBRIUM</v>
      </c>
    </row>
    <row r="11436">
      <c r="A11436">
        <v>16135</v>
      </c>
      <c r="B11436" t="str">
        <v>2017-03-20</v>
      </c>
      <c r="C11436" t="str">
        <v>Midday</v>
      </c>
      <c r="D11436">
        <v>15</v>
      </c>
      <c r="E11436" t="str">
        <f>IF(MOD(D11436,2)=0,"EVEN","ODD")</f>
        <v>ODD</v>
      </c>
      <c r="F11436" t="str">
        <f>IF(D11436&lt;=18,"LOW (1-18)","HIGH (19-36)")</f>
        <v>LOW (1-18)</v>
      </c>
      <c r="G11436">
        <f>INT((D11436-1)/6)+1</f>
        <v>3</v>
      </c>
      <c r="H11436">
        <f>MOD(D11436-1,6)+1</f>
        <v>3</v>
      </c>
      <c r="I11436">
        <f>37-D11436</f>
        <v>22</v>
      </c>
      <c r="J11436">
        <f>ABS(D11436-D11437)</f>
        <v>6</v>
      </c>
      <c r="K11436">
        <f>AVERAGE(D11436:D11440)</f>
        <v>15</v>
      </c>
      <c r="L11436">
        <f>AVERAGE(D11436:D11455)</f>
        <v>15</v>
      </c>
      <c r="M11436">
        <f>K11436-L11436</f>
        <v>0</v>
      </c>
      <c r="N11436" t="str">
        <f>IF(K11436&gt;L11436,"HIGH ZONE BIAS",IF(K11436&lt;L11436,"LOW ZONE BIAS","EQUILIBRIUM"))</f>
        <v>EQUILIBRIUM</v>
      </c>
    </row>
    <row r="11437">
      <c r="A11437">
        <v>16134</v>
      </c>
      <c r="B11437" t="str">
        <v>2017-03-20</v>
      </c>
      <c r="C11437" t="str">
        <v>Morning</v>
      </c>
      <c r="D11437">
        <v>21</v>
      </c>
      <c r="E11437" t="str">
        <f>IF(MOD(D11437,2)=0,"EVEN","ODD")</f>
        <v>ODD</v>
      </c>
      <c r="F11437" t="str">
        <f>IF(D11437&lt;=18,"LOW (1-18)","HIGH (19-36)")</f>
        <v>HIGH (19-36)</v>
      </c>
      <c r="G11437">
        <f>INT((D11437-1)/6)+1</f>
        <v>4</v>
      </c>
      <c r="H11437">
        <f>MOD(D11437-1,6)+1</f>
        <v>3</v>
      </c>
      <c r="I11437">
        <f>37-D11437</f>
        <v>16</v>
      </c>
      <c r="J11437">
        <f>ABS(D11437-D11438)</f>
        <v>16</v>
      </c>
      <c r="K11437">
        <f>AVERAGE(D11437:D11441)</f>
        <v>21</v>
      </c>
      <c r="L11437">
        <f>AVERAGE(D11437:D11456)</f>
        <v>21</v>
      </c>
      <c r="M11437">
        <f>K11437-L11437</f>
        <v>0</v>
      </c>
      <c r="N11437" t="str">
        <f>IF(K11437&gt;L11437,"HIGH ZONE BIAS",IF(K11437&lt;L11437,"LOW ZONE BIAS","EQUILIBRIUM"))</f>
        <v>EQUILIBRIUM</v>
      </c>
    </row>
    <row r="11438">
      <c r="A11438">
        <v>16133</v>
      </c>
      <c r="B11438" t="str">
        <v>2017-03-18</v>
      </c>
      <c r="C11438" t="str">
        <v>Evening</v>
      </c>
      <c r="D11438">
        <v>5</v>
      </c>
      <c r="E11438" t="str">
        <f>IF(MOD(D11438,2)=0,"EVEN","ODD")</f>
        <v>ODD</v>
      </c>
      <c r="F11438" t="str">
        <f>IF(D11438&lt;=18,"LOW (1-18)","HIGH (19-36)")</f>
        <v>LOW (1-18)</v>
      </c>
      <c r="G11438">
        <f>INT((D11438-1)/6)+1</f>
        <v>1</v>
      </c>
      <c r="H11438">
        <f>MOD(D11438-1,6)+1</f>
        <v>5</v>
      </c>
      <c r="I11438">
        <f>37-D11438</f>
        <v>32</v>
      </c>
      <c r="J11438">
        <f>ABS(D11438-D11439)</f>
        <v>25</v>
      </c>
      <c r="K11438">
        <f>AVERAGE(D11438:D11442)</f>
        <v>5</v>
      </c>
      <c r="L11438">
        <f>AVERAGE(D11438:D11457)</f>
        <v>5</v>
      </c>
      <c r="M11438">
        <f>K11438-L11438</f>
        <v>0</v>
      </c>
      <c r="N11438" t="str">
        <f>IF(K11438&gt;L11438,"HIGH ZONE BIAS",IF(K11438&lt;L11438,"LOW ZONE BIAS","EQUILIBRIUM"))</f>
        <v>EQUILIBRIUM</v>
      </c>
    </row>
    <row r="11439">
      <c r="A11439">
        <v>16132</v>
      </c>
      <c r="B11439" t="str">
        <v>2017-03-18</v>
      </c>
      <c r="C11439" t="str">
        <v>Afternoon</v>
      </c>
      <c r="D11439">
        <v>30</v>
      </c>
      <c r="E11439" t="str">
        <f>IF(MOD(D11439,2)=0,"EVEN","ODD")</f>
        <v>EVEN</v>
      </c>
      <c r="F11439" t="str">
        <f>IF(D11439&lt;=18,"LOW (1-18)","HIGH (19-36)")</f>
        <v>HIGH (19-36)</v>
      </c>
      <c r="G11439">
        <f>INT((D11439-1)/6)+1</f>
        <v>5</v>
      </c>
      <c r="H11439">
        <f>MOD(D11439-1,6)+1</f>
        <v>6</v>
      </c>
      <c r="I11439">
        <f>37-D11439</f>
        <v>7</v>
      </c>
      <c r="J11439">
        <f>ABS(D11439-D11440)</f>
        <v>2</v>
      </c>
      <c r="K11439">
        <f>AVERAGE(D11439:D11443)</f>
        <v>30</v>
      </c>
      <c r="L11439">
        <f>AVERAGE(D11439:D11458)</f>
        <v>30</v>
      </c>
      <c r="M11439">
        <f>K11439-L11439</f>
        <v>0</v>
      </c>
      <c r="N11439" t="str">
        <f>IF(K11439&gt;L11439,"HIGH ZONE BIAS",IF(K11439&lt;L11439,"LOW ZONE BIAS","EQUILIBRIUM"))</f>
        <v>EQUILIBRIUM</v>
      </c>
    </row>
    <row r="11440">
      <c r="A11440">
        <v>16131</v>
      </c>
      <c r="B11440" t="str">
        <v>2017-03-18</v>
      </c>
      <c r="C11440" t="str">
        <v>Midday</v>
      </c>
      <c r="D11440">
        <v>28</v>
      </c>
      <c r="E11440" t="str">
        <f>IF(MOD(D11440,2)=0,"EVEN","ODD")</f>
        <v>EVEN</v>
      </c>
      <c r="F11440" t="str">
        <f>IF(D11440&lt;=18,"LOW (1-18)","HIGH (19-36)")</f>
        <v>HIGH (19-36)</v>
      </c>
      <c r="G11440">
        <f>INT((D11440-1)/6)+1</f>
        <v>5</v>
      </c>
      <c r="H11440">
        <f>MOD(D11440-1,6)+1</f>
        <v>4</v>
      </c>
      <c r="I11440">
        <f>37-D11440</f>
        <v>9</v>
      </c>
      <c r="J11440">
        <f>ABS(D11440-D11441)</f>
        <v>0</v>
      </c>
      <c r="K11440">
        <f>AVERAGE(D11440:D11444)</f>
        <v>28</v>
      </c>
      <c r="L11440">
        <f>AVERAGE(D11440:D11459)</f>
        <v>28</v>
      </c>
      <c r="M11440">
        <f>K11440-L11440</f>
        <v>0</v>
      </c>
      <c r="N11440" t="str">
        <f>IF(K11440&gt;L11440,"HIGH ZONE BIAS",IF(K11440&lt;L11440,"LOW ZONE BIAS","EQUILIBRIUM"))</f>
        <v>EQUILIBRIUM</v>
      </c>
    </row>
    <row r="11441">
      <c r="A11441">
        <v>16130</v>
      </c>
      <c r="B11441" t="str">
        <v>2017-03-18</v>
      </c>
      <c r="C11441" t="str">
        <v>Morning</v>
      </c>
      <c r="D11441">
        <v>28</v>
      </c>
      <c r="E11441" t="str">
        <f>IF(MOD(D11441,2)=0,"EVEN","ODD")</f>
        <v>EVEN</v>
      </c>
      <c r="F11441" t="str">
        <f>IF(D11441&lt;=18,"LOW (1-18)","HIGH (19-36)")</f>
        <v>HIGH (19-36)</v>
      </c>
      <c r="G11441">
        <f>INT((D11441-1)/6)+1</f>
        <v>5</v>
      </c>
      <c r="H11441">
        <f>MOD(D11441-1,6)+1</f>
        <v>4</v>
      </c>
      <c r="I11441">
        <f>37-D11441</f>
        <v>9</v>
      </c>
      <c r="J11441">
        <f>ABS(D11441-D11442)</f>
        <v>7</v>
      </c>
      <c r="K11441">
        <f>AVERAGE(D11441:D11445)</f>
        <v>28</v>
      </c>
      <c r="L11441">
        <f>AVERAGE(D11441:D11460)</f>
        <v>28</v>
      </c>
      <c r="M11441">
        <f>K11441-L11441</f>
        <v>0</v>
      </c>
      <c r="N11441" t="str">
        <f>IF(K11441&gt;L11441,"HIGH ZONE BIAS",IF(K11441&lt;L11441,"LOW ZONE BIAS","EQUILIBRIUM"))</f>
        <v>EQUILIBRIUM</v>
      </c>
    </row>
    <row r="11442">
      <c r="A11442">
        <v>16129</v>
      </c>
      <c r="B11442" t="str">
        <v>2017-03-17</v>
      </c>
      <c r="C11442" t="str">
        <v>Evening</v>
      </c>
      <c r="D11442">
        <v>35</v>
      </c>
      <c r="E11442" t="str">
        <f>IF(MOD(D11442,2)=0,"EVEN","ODD")</f>
        <v>ODD</v>
      </c>
      <c r="F11442" t="str">
        <f>IF(D11442&lt;=18,"LOW (1-18)","HIGH (19-36)")</f>
        <v>HIGH (19-36)</v>
      </c>
      <c r="G11442">
        <f>INT((D11442-1)/6)+1</f>
        <v>6</v>
      </c>
      <c r="H11442">
        <f>MOD(D11442-1,6)+1</f>
        <v>5</v>
      </c>
      <c r="I11442">
        <f>37-D11442</f>
        <v>2</v>
      </c>
      <c r="J11442">
        <f>ABS(D11442-D11443)</f>
        <v>2</v>
      </c>
      <c r="K11442">
        <f>AVERAGE(D11442:D11446)</f>
        <v>35</v>
      </c>
      <c r="L11442">
        <f>AVERAGE(D11442:D11461)</f>
        <v>35</v>
      </c>
      <c r="M11442">
        <f>K11442-L11442</f>
        <v>0</v>
      </c>
      <c r="N11442" t="str">
        <f>IF(K11442&gt;L11442,"HIGH ZONE BIAS",IF(K11442&lt;L11442,"LOW ZONE BIAS","EQUILIBRIUM"))</f>
        <v>EQUILIBRIUM</v>
      </c>
    </row>
    <row r="11443">
      <c r="A11443">
        <v>16128</v>
      </c>
      <c r="B11443" t="str">
        <v>2017-03-17</v>
      </c>
      <c r="C11443" t="str">
        <v>Afternoon</v>
      </c>
      <c r="D11443">
        <v>33</v>
      </c>
      <c r="E11443" t="str">
        <f>IF(MOD(D11443,2)=0,"EVEN","ODD")</f>
        <v>ODD</v>
      </c>
      <c r="F11443" t="str">
        <f>IF(D11443&lt;=18,"LOW (1-18)","HIGH (19-36)")</f>
        <v>HIGH (19-36)</v>
      </c>
      <c r="G11443">
        <f>INT((D11443-1)/6)+1</f>
        <v>6</v>
      </c>
      <c r="H11443">
        <f>MOD(D11443-1,6)+1</f>
        <v>3</v>
      </c>
      <c r="I11443">
        <f>37-D11443</f>
        <v>4</v>
      </c>
      <c r="J11443">
        <f>ABS(D11443-D11444)</f>
        <v>14</v>
      </c>
      <c r="K11443">
        <f>AVERAGE(D11443:D11447)</f>
        <v>33</v>
      </c>
      <c r="L11443">
        <f>AVERAGE(D11443:D11462)</f>
        <v>33</v>
      </c>
      <c r="M11443">
        <f>K11443-L11443</f>
        <v>0</v>
      </c>
      <c r="N11443" t="str">
        <f>IF(K11443&gt;L11443,"HIGH ZONE BIAS",IF(K11443&lt;L11443,"LOW ZONE BIAS","EQUILIBRIUM"))</f>
        <v>EQUILIBRIUM</v>
      </c>
    </row>
    <row r="11444">
      <c r="A11444">
        <v>16127</v>
      </c>
      <c r="B11444" t="str">
        <v>2017-03-17</v>
      </c>
      <c r="C11444" t="str">
        <v>Midday</v>
      </c>
      <c r="D11444">
        <v>19</v>
      </c>
      <c r="E11444" t="str">
        <f>IF(MOD(D11444,2)=0,"EVEN","ODD")</f>
        <v>ODD</v>
      </c>
      <c r="F11444" t="str">
        <f>IF(D11444&lt;=18,"LOW (1-18)","HIGH (19-36)")</f>
        <v>HIGH (19-36)</v>
      </c>
      <c r="G11444">
        <f>INT((D11444-1)/6)+1</f>
        <v>4</v>
      </c>
      <c r="H11444">
        <f>MOD(D11444-1,6)+1</f>
        <v>1</v>
      </c>
      <c r="I11444">
        <f>37-D11444</f>
        <v>18</v>
      </c>
      <c r="J11444">
        <f>ABS(D11444-D11445)</f>
        <v>4</v>
      </c>
      <c r="K11444">
        <f>AVERAGE(D11444:D11448)</f>
        <v>19</v>
      </c>
      <c r="L11444">
        <f>AVERAGE(D11444:D11463)</f>
        <v>19</v>
      </c>
      <c r="M11444">
        <f>K11444-L11444</f>
        <v>0</v>
      </c>
      <c r="N11444" t="str">
        <f>IF(K11444&gt;L11444,"HIGH ZONE BIAS",IF(K11444&lt;L11444,"LOW ZONE BIAS","EQUILIBRIUM"))</f>
        <v>EQUILIBRIUM</v>
      </c>
    </row>
    <row r="11445">
      <c r="A11445">
        <v>16126</v>
      </c>
      <c r="B11445" t="str">
        <v>2017-03-17</v>
      </c>
      <c r="C11445" t="str">
        <v>Morning</v>
      </c>
      <c r="D11445">
        <v>23</v>
      </c>
      <c r="E11445" t="str">
        <f>IF(MOD(D11445,2)=0,"EVEN","ODD")</f>
        <v>ODD</v>
      </c>
      <c r="F11445" t="str">
        <f>IF(D11445&lt;=18,"LOW (1-18)","HIGH (19-36)")</f>
        <v>HIGH (19-36)</v>
      </c>
      <c r="G11445">
        <f>INT((D11445-1)/6)+1</f>
        <v>4</v>
      </c>
      <c r="H11445">
        <f>MOD(D11445-1,6)+1</f>
        <v>5</v>
      </c>
      <c r="I11445">
        <f>37-D11445</f>
        <v>14</v>
      </c>
      <c r="J11445">
        <f>ABS(D11445-D11446)</f>
        <v>3</v>
      </c>
      <c r="K11445">
        <f>AVERAGE(D11445:D11449)</f>
        <v>23</v>
      </c>
      <c r="L11445">
        <f>AVERAGE(D11445:D11464)</f>
        <v>23</v>
      </c>
      <c r="M11445">
        <f>K11445-L11445</f>
        <v>0</v>
      </c>
      <c r="N11445" t="str">
        <f>IF(K11445&gt;L11445,"HIGH ZONE BIAS",IF(K11445&lt;L11445,"LOW ZONE BIAS","EQUILIBRIUM"))</f>
        <v>EQUILIBRIUM</v>
      </c>
    </row>
    <row r="11446">
      <c r="A11446">
        <v>16125</v>
      </c>
      <c r="B11446" t="str">
        <v>2017-03-16</v>
      </c>
      <c r="C11446" t="str">
        <v>Evening</v>
      </c>
      <c r="D11446">
        <v>26</v>
      </c>
      <c r="E11446" t="str">
        <f>IF(MOD(D11446,2)=0,"EVEN","ODD")</f>
        <v>EVEN</v>
      </c>
      <c r="F11446" t="str">
        <f>IF(D11446&lt;=18,"LOW (1-18)","HIGH (19-36)")</f>
        <v>HIGH (19-36)</v>
      </c>
      <c r="G11446">
        <f>INT((D11446-1)/6)+1</f>
        <v>5</v>
      </c>
      <c r="H11446">
        <f>MOD(D11446-1,6)+1</f>
        <v>2</v>
      </c>
      <c r="I11446">
        <f>37-D11446</f>
        <v>11</v>
      </c>
      <c r="J11446">
        <f>ABS(D11446-D11447)</f>
        <v>23</v>
      </c>
      <c r="K11446">
        <f>AVERAGE(D11446:D11450)</f>
        <v>26</v>
      </c>
      <c r="L11446">
        <f>AVERAGE(D11446:D11465)</f>
        <v>26</v>
      </c>
      <c r="M11446">
        <f>K11446-L11446</f>
        <v>0</v>
      </c>
      <c r="N11446" t="str">
        <f>IF(K11446&gt;L11446,"HIGH ZONE BIAS",IF(K11446&lt;L11446,"LOW ZONE BIAS","EQUILIBRIUM"))</f>
        <v>EQUILIBRIUM</v>
      </c>
    </row>
    <row r="11447">
      <c r="A11447">
        <v>16124</v>
      </c>
      <c r="B11447" t="str">
        <v>2017-03-16</v>
      </c>
      <c r="C11447" t="str">
        <v>Afternoon</v>
      </c>
      <c r="D11447">
        <v>3</v>
      </c>
      <c r="E11447" t="str">
        <f>IF(MOD(D11447,2)=0,"EVEN","ODD")</f>
        <v>ODD</v>
      </c>
      <c r="F11447" t="str">
        <f>IF(D11447&lt;=18,"LOW (1-18)","HIGH (19-36)")</f>
        <v>LOW (1-18)</v>
      </c>
      <c r="G11447">
        <f>INT((D11447-1)/6)+1</f>
        <v>1</v>
      </c>
      <c r="H11447">
        <f>MOD(D11447-1,6)+1</f>
        <v>3</v>
      </c>
      <c r="I11447">
        <f>37-D11447</f>
        <v>34</v>
      </c>
      <c r="J11447">
        <f>ABS(D11447-D11448)</f>
        <v>2</v>
      </c>
      <c r="K11447">
        <f>AVERAGE(D11447:D11451)</f>
        <v>3</v>
      </c>
      <c r="L11447">
        <f>AVERAGE(D11447:D11466)</f>
        <v>3</v>
      </c>
      <c r="M11447">
        <f>K11447-L11447</f>
        <v>0</v>
      </c>
      <c r="N11447" t="str">
        <f>IF(K11447&gt;L11447,"HIGH ZONE BIAS",IF(K11447&lt;L11447,"LOW ZONE BIAS","EQUILIBRIUM"))</f>
        <v>EQUILIBRIUM</v>
      </c>
    </row>
    <row r="11448">
      <c r="A11448">
        <v>16123</v>
      </c>
      <c r="B11448" t="str">
        <v>2017-03-16</v>
      </c>
      <c r="C11448" t="str">
        <v>Midday</v>
      </c>
      <c r="D11448">
        <v>5</v>
      </c>
      <c r="E11448" t="str">
        <f>IF(MOD(D11448,2)=0,"EVEN","ODD")</f>
        <v>ODD</v>
      </c>
      <c r="F11448" t="str">
        <f>IF(D11448&lt;=18,"LOW (1-18)","HIGH (19-36)")</f>
        <v>LOW (1-18)</v>
      </c>
      <c r="G11448">
        <f>INT((D11448-1)/6)+1</f>
        <v>1</v>
      </c>
      <c r="H11448">
        <f>MOD(D11448-1,6)+1</f>
        <v>5</v>
      </c>
      <c r="I11448">
        <f>37-D11448</f>
        <v>32</v>
      </c>
      <c r="J11448">
        <f>ABS(D11448-D11449)</f>
        <v>29</v>
      </c>
      <c r="K11448">
        <f>AVERAGE(D11448:D11452)</f>
        <v>5</v>
      </c>
      <c r="L11448">
        <f>AVERAGE(D11448:D11467)</f>
        <v>5</v>
      </c>
      <c r="M11448">
        <f>K11448-L11448</f>
        <v>0</v>
      </c>
      <c r="N11448" t="str">
        <f>IF(K11448&gt;L11448,"HIGH ZONE BIAS",IF(K11448&lt;L11448,"LOW ZONE BIAS","EQUILIBRIUM"))</f>
        <v>EQUILIBRIUM</v>
      </c>
    </row>
    <row r="11449">
      <c r="A11449">
        <v>16122</v>
      </c>
      <c r="B11449" t="str">
        <v>2017-03-16</v>
      </c>
      <c r="C11449" t="str">
        <v>Morning</v>
      </c>
      <c r="D11449">
        <v>34</v>
      </c>
      <c r="E11449" t="str">
        <f>IF(MOD(D11449,2)=0,"EVEN","ODD")</f>
        <v>EVEN</v>
      </c>
      <c r="F11449" t="str">
        <f>IF(D11449&lt;=18,"LOW (1-18)","HIGH (19-36)")</f>
        <v>HIGH (19-36)</v>
      </c>
      <c r="G11449">
        <f>INT((D11449-1)/6)+1</f>
        <v>6</v>
      </c>
      <c r="H11449">
        <f>MOD(D11449-1,6)+1</f>
        <v>4</v>
      </c>
      <c r="I11449">
        <f>37-D11449</f>
        <v>3</v>
      </c>
      <c r="J11449">
        <f>ABS(D11449-D11450)</f>
        <v>20</v>
      </c>
      <c r="K11449">
        <f>AVERAGE(D11449:D11453)</f>
        <v>34</v>
      </c>
      <c r="L11449">
        <f>AVERAGE(D11449:D11468)</f>
        <v>34</v>
      </c>
      <c r="M11449">
        <f>K11449-L11449</f>
        <v>0</v>
      </c>
      <c r="N11449" t="str">
        <f>IF(K11449&gt;L11449,"HIGH ZONE BIAS",IF(K11449&lt;L11449,"LOW ZONE BIAS","EQUILIBRIUM"))</f>
        <v>EQUILIBRIUM</v>
      </c>
    </row>
    <row r="11450">
      <c r="A11450">
        <v>16121</v>
      </c>
      <c r="B11450" t="str">
        <v>2017-03-15</v>
      </c>
      <c r="C11450" t="str">
        <v>Evening</v>
      </c>
      <c r="D11450">
        <v>14</v>
      </c>
      <c r="E11450" t="str">
        <f>IF(MOD(D11450,2)=0,"EVEN","ODD")</f>
        <v>EVEN</v>
      </c>
      <c r="F11450" t="str">
        <f>IF(D11450&lt;=18,"LOW (1-18)","HIGH (19-36)")</f>
        <v>LOW (1-18)</v>
      </c>
      <c r="G11450">
        <f>INT((D11450-1)/6)+1</f>
        <v>3</v>
      </c>
      <c r="H11450">
        <f>MOD(D11450-1,6)+1</f>
        <v>2</v>
      </c>
      <c r="I11450">
        <f>37-D11450</f>
        <v>23</v>
      </c>
      <c r="J11450">
        <f>ABS(D11450-D11451)</f>
        <v>3</v>
      </c>
      <c r="K11450">
        <f>AVERAGE(D11450:D11454)</f>
        <v>14</v>
      </c>
      <c r="L11450">
        <f>AVERAGE(D11450:D11469)</f>
        <v>14</v>
      </c>
      <c r="M11450">
        <f>K11450-L11450</f>
        <v>0</v>
      </c>
      <c r="N11450" t="str">
        <f>IF(K11450&gt;L11450,"HIGH ZONE BIAS",IF(K11450&lt;L11450,"LOW ZONE BIAS","EQUILIBRIUM"))</f>
        <v>EQUILIBRIUM</v>
      </c>
    </row>
    <row r="11451">
      <c r="A11451">
        <v>16120</v>
      </c>
      <c r="B11451" t="str">
        <v>2017-03-15</v>
      </c>
      <c r="C11451" t="str">
        <v>Afternoon</v>
      </c>
      <c r="D11451">
        <v>17</v>
      </c>
      <c r="E11451" t="str">
        <f>IF(MOD(D11451,2)=0,"EVEN","ODD")</f>
        <v>ODD</v>
      </c>
      <c r="F11451" t="str">
        <f>IF(D11451&lt;=18,"LOW (1-18)","HIGH (19-36)")</f>
        <v>LOW (1-18)</v>
      </c>
      <c r="G11451">
        <f>INT((D11451-1)/6)+1</f>
        <v>3</v>
      </c>
      <c r="H11451">
        <f>MOD(D11451-1,6)+1</f>
        <v>5</v>
      </c>
      <c r="I11451">
        <f>37-D11451</f>
        <v>20</v>
      </c>
      <c r="J11451">
        <f>ABS(D11451-D11452)</f>
        <v>11</v>
      </c>
      <c r="K11451">
        <f>AVERAGE(D11451:D11455)</f>
        <v>17</v>
      </c>
      <c r="L11451">
        <f>AVERAGE(D11451:D11470)</f>
        <v>17</v>
      </c>
      <c r="M11451">
        <f>K11451-L11451</f>
        <v>0</v>
      </c>
      <c r="N11451" t="str">
        <f>IF(K11451&gt;L11451,"HIGH ZONE BIAS",IF(K11451&lt;L11451,"LOW ZONE BIAS","EQUILIBRIUM"))</f>
        <v>EQUILIBRIUM</v>
      </c>
    </row>
    <row r="11452">
      <c r="A11452">
        <v>16119</v>
      </c>
      <c r="B11452" t="str">
        <v>2017-03-15</v>
      </c>
      <c r="C11452" t="str">
        <v>Midday</v>
      </c>
      <c r="D11452">
        <v>6</v>
      </c>
      <c r="E11452" t="str">
        <f>IF(MOD(D11452,2)=0,"EVEN","ODD")</f>
        <v>EVEN</v>
      </c>
      <c r="F11452" t="str">
        <f>IF(D11452&lt;=18,"LOW (1-18)","HIGH (19-36)")</f>
        <v>LOW (1-18)</v>
      </c>
      <c r="G11452">
        <f>INT((D11452-1)/6)+1</f>
        <v>1</v>
      </c>
      <c r="H11452">
        <f>MOD(D11452-1,6)+1</f>
        <v>6</v>
      </c>
      <c r="I11452">
        <f>37-D11452</f>
        <v>31</v>
      </c>
      <c r="J11452">
        <f>ABS(D11452-D11453)</f>
        <v>17</v>
      </c>
      <c r="K11452">
        <f>AVERAGE(D11452:D11456)</f>
        <v>6</v>
      </c>
      <c r="L11452">
        <f>AVERAGE(D11452:D11471)</f>
        <v>6</v>
      </c>
      <c r="M11452">
        <f>K11452-L11452</f>
        <v>0</v>
      </c>
      <c r="N11452" t="str">
        <f>IF(K11452&gt;L11452,"HIGH ZONE BIAS",IF(K11452&lt;L11452,"LOW ZONE BIAS","EQUILIBRIUM"))</f>
        <v>EQUILIBRIUM</v>
      </c>
    </row>
    <row r="11453">
      <c r="A11453">
        <v>16118</v>
      </c>
      <c r="B11453" t="str">
        <v>2017-03-15</v>
      </c>
      <c r="C11453" t="str">
        <v>Morning</v>
      </c>
      <c r="D11453">
        <v>23</v>
      </c>
      <c r="E11453" t="str">
        <f>IF(MOD(D11453,2)=0,"EVEN","ODD")</f>
        <v>ODD</v>
      </c>
      <c r="F11453" t="str">
        <f>IF(D11453&lt;=18,"LOW (1-18)","HIGH (19-36)")</f>
        <v>HIGH (19-36)</v>
      </c>
      <c r="G11453">
        <f>INT((D11453-1)/6)+1</f>
        <v>4</v>
      </c>
      <c r="H11453">
        <f>MOD(D11453-1,6)+1</f>
        <v>5</v>
      </c>
      <c r="I11453">
        <f>37-D11453</f>
        <v>14</v>
      </c>
      <c r="J11453">
        <f>ABS(D11453-D11454)</f>
        <v>3</v>
      </c>
      <c r="K11453">
        <f>AVERAGE(D11453:D11457)</f>
        <v>23</v>
      </c>
      <c r="L11453">
        <f>AVERAGE(D11453:D11472)</f>
        <v>23</v>
      </c>
      <c r="M11453">
        <f>K11453-L11453</f>
        <v>0</v>
      </c>
      <c r="N11453" t="str">
        <f>IF(K11453&gt;L11453,"HIGH ZONE BIAS",IF(K11453&lt;L11453,"LOW ZONE BIAS","EQUILIBRIUM"))</f>
        <v>EQUILIBRIUM</v>
      </c>
    </row>
    <row r="11454">
      <c r="A11454">
        <v>16117</v>
      </c>
      <c r="B11454" t="str">
        <v>2017-03-14</v>
      </c>
      <c r="C11454" t="str">
        <v>Evening</v>
      </c>
      <c r="D11454">
        <v>20</v>
      </c>
      <c r="E11454" t="str">
        <f>IF(MOD(D11454,2)=0,"EVEN","ODD")</f>
        <v>EVEN</v>
      </c>
      <c r="F11454" t="str">
        <f>IF(D11454&lt;=18,"LOW (1-18)","HIGH (19-36)")</f>
        <v>HIGH (19-36)</v>
      </c>
      <c r="G11454">
        <f>INT((D11454-1)/6)+1</f>
        <v>4</v>
      </c>
      <c r="H11454">
        <f>MOD(D11454-1,6)+1</f>
        <v>2</v>
      </c>
      <c r="I11454">
        <f>37-D11454</f>
        <v>17</v>
      </c>
      <c r="J11454">
        <f>ABS(D11454-D11455)</f>
        <v>19</v>
      </c>
      <c r="K11454">
        <f>AVERAGE(D11454:D11458)</f>
        <v>20</v>
      </c>
      <c r="L11454">
        <f>AVERAGE(D11454:D11473)</f>
        <v>20</v>
      </c>
      <c r="M11454">
        <f>K11454-L11454</f>
        <v>0</v>
      </c>
      <c r="N11454" t="str">
        <f>IF(K11454&gt;L11454,"HIGH ZONE BIAS",IF(K11454&lt;L11454,"LOW ZONE BIAS","EQUILIBRIUM"))</f>
        <v>EQUILIBRIUM</v>
      </c>
    </row>
    <row r="11455">
      <c r="A11455">
        <v>16116</v>
      </c>
      <c r="B11455" t="str">
        <v>2017-03-14</v>
      </c>
      <c r="C11455" t="str">
        <v>Afternoon</v>
      </c>
      <c r="D11455">
        <v>1</v>
      </c>
      <c r="E11455" t="str">
        <f>IF(MOD(D11455,2)=0,"EVEN","ODD")</f>
        <v>ODD</v>
      </c>
      <c r="F11455" t="str">
        <f>IF(D11455&lt;=18,"LOW (1-18)","HIGH (19-36)")</f>
        <v>LOW (1-18)</v>
      </c>
      <c r="G11455">
        <f>INT((D11455-1)/6)+1</f>
        <v>1</v>
      </c>
      <c r="H11455">
        <f>MOD(D11455-1,6)+1</f>
        <v>1</v>
      </c>
      <c r="I11455">
        <f>37-D11455</f>
        <v>36</v>
      </c>
      <c r="J11455">
        <f>ABS(D11455-D11456)</f>
        <v>7</v>
      </c>
      <c r="K11455">
        <f>AVERAGE(D11455:D11459)</f>
        <v>1</v>
      </c>
      <c r="L11455">
        <f>AVERAGE(D11455:D11474)</f>
        <v>1</v>
      </c>
      <c r="M11455">
        <f>K11455-L11455</f>
        <v>0</v>
      </c>
      <c r="N11455" t="str">
        <f>IF(K11455&gt;L11455,"HIGH ZONE BIAS",IF(K11455&lt;L11455,"LOW ZONE BIAS","EQUILIBRIUM"))</f>
        <v>EQUILIBRIUM</v>
      </c>
    </row>
    <row r="11456">
      <c r="A11456">
        <v>16115</v>
      </c>
      <c r="B11456" t="str">
        <v>2017-03-14</v>
      </c>
      <c r="C11456" t="str">
        <v>Midday</v>
      </c>
      <c r="D11456">
        <v>8</v>
      </c>
      <c r="E11456" t="str">
        <f>IF(MOD(D11456,2)=0,"EVEN","ODD")</f>
        <v>EVEN</v>
      </c>
      <c r="F11456" t="str">
        <f>IF(D11456&lt;=18,"LOW (1-18)","HIGH (19-36)")</f>
        <v>LOW (1-18)</v>
      </c>
      <c r="G11456">
        <f>INT((D11456-1)/6)+1</f>
        <v>2</v>
      </c>
      <c r="H11456">
        <f>MOD(D11456-1,6)+1</f>
        <v>2</v>
      </c>
      <c r="I11456">
        <f>37-D11456</f>
        <v>29</v>
      </c>
      <c r="J11456">
        <f>ABS(D11456-D11457)</f>
        <v>8</v>
      </c>
      <c r="K11456">
        <f>AVERAGE(D11456:D11460)</f>
        <v>8</v>
      </c>
      <c r="L11456">
        <f>AVERAGE(D11456:D11475)</f>
        <v>8</v>
      </c>
      <c r="M11456">
        <f>K11456-L11456</f>
        <v>0</v>
      </c>
      <c r="N11456" t="str">
        <f>IF(K11456&gt;L11456,"HIGH ZONE BIAS",IF(K11456&lt;L11456,"LOW ZONE BIAS","EQUILIBRIUM"))</f>
        <v>EQUILIBRIUM</v>
      </c>
    </row>
    <row r="11457">
      <c r="A11457">
        <v>16114</v>
      </c>
      <c r="B11457" t="str">
        <v>2017-03-14</v>
      </c>
      <c r="C11457" t="str">
        <v>Morning</v>
      </c>
      <c r="D11457">
        <v>16</v>
      </c>
      <c r="E11457" t="str">
        <f>IF(MOD(D11457,2)=0,"EVEN","ODD")</f>
        <v>EVEN</v>
      </c>
      <c r="F11457" t="str">
        <f>IF(D11457&lt;=18,"LOW (1-18)","HIGH (19-36)")</f>
        <v>LOW (1-18)</v>
      </c>
      <c r="G11457">
        <f>INT((D11457-1)/6)+1</f>
        <v>3</v>
      </c>
      <c r="H11457">
        <f>MOD(D11457-1,6)+1</f>
        <v>4</v>
      </c>
      <c r="I11457">
        <f>37-D11457</f>
        <v>21</v>
      </c>
      <c r="J11457">
        <f>ABS(D11457-D11458)</f>
        <v>5</v>
      </c>
      <c r="K11457">
        <f>AVERAGE(D11457:D11461)</f>
        <v>16</v>
      </c>
      <c r="L11457">
        <f>AVERAGE(D11457:D11476)</f>
        <v>16</v>
      </c>
      <c r="M11457">
        <f>K11457-L11457</f>
        <v>0</v>
      </c>
      <c r="N11457" t="str">
        <f>IF(K11457&gt;L11457,"HIGH ZONE BIAS",IF(K11457&lt;L11457,"LOW ZONE BIAS","EQUILIBRIUM"))</f>
        <v>EQUILIBRIUM</v>
      </c>
    </row>
    <row r="11458">
      <c r="A11458">
        <v>16113</v>
      </c>
      <c r="B11458" t="str">
        <v>2017-03-13</v>
      </c>
      <c r="C11458" t="str">
        <v>Evening</v>
      </c>
      <c r="D11458">
        <v>21</v>
      </c>
      <c r="E11458" t="str">
        <f>IF(MOD(D11458,2)=0,"EVEN","ODD")</f>
        <v>ODD</v>
      </c>
      <c r="F11458" t="str">
        <f>IF(D11458&lt;=18,"LOW (1-18)","HIGH (19-36)")</f>
        <v>HIGH (19-36)</v>
      </c>
      <c r="G11458">
        <f>INT((D11458-1)/6)+1</f>
        <v>4</v>
      </c>
      <c r="H11458">
        <f>MOD(D11458-1,6)+1</f>
        <v>3</v>
      </c>
      <c r="I11458">
        <f>37-D11458</f>
        <v>16</v>
      </c>
      <c r="J11458">
        <f>ABS(D11458-D11459)</f>
        <v>1</v>
      </c>
      <c r="K11458">
        <f>AVERAGE(D11458:D11462)</f>
        <v>21</v>
      </c>
      <c r="L11458">
        <f>AVERAGE(D11458:D11477)</f>
        <v>21</v>
      </c>
      <c r="M11458">
        <f>K11458-L11458</f>
        <v>0</v>
      </c>
      <c r="N11458" t="str">
        <f>IF(K11458&gt;L11458,"HIGH ZONE BIAS",IF(K11458&lt;L11458,"LOW ZONE BIAS","EQUILIBRIUM"))</f>
        <v>EQUILIBRIUM</v>
      </c>
    </row>
    <row r="11459">
      <c r="A11459">
        <v>16112</v>
      </c>
      <c r="B11459" t="str">
        <v>2017-03-13</v>
      </c>
      <c r="C11459" t="str">
        <v>Afternoon</v>
      </c>
      <c r="D11459">
        <v>20</v>
      </c>
      <c r="E11459" t="str">
        <f>IF(MOD(D11459,2)=0,"EVEN","ODD")</f>
        <v>EVEN</v>
      </c>
      <c r="F11459" t="str">
        <f>IF(D11459&lt;=18,"LOW (1-18)","HIGH (19-36)")</f>
        <v>HIGH (19-36)</v>
      </c>
      <c r="G11459">
        <f>INT((D11459-1)/6)+1</f>
        <v>4</v>
      </c>
      <c r="H11459">
        <f>MOD(D11459-1,6)+1</f>
        <v>2</v>
      </c>
      <c r="I11459">
        <f>37-D11459</f>
        <v>17</v>
      </c>
      <c r="J11459">
        <f>ABS(D11459-D11460)</f>
        <v>19</v>
      </c>
      <c r="K11459">
        <f>AVERAGE(D11459:D11463)</f>
        <v>20</v>
      </c>
      <c r="L11459">
        <f>AVERAGE(D11459:D11478)</f>
        <v>20</v>
      </c>
      <c r="M11459">
        <f>K11459-L11459</f>
        <v>0</v>
      </c>
      <c r="N11459" t="str">
        <f>IF(K11459&gt;L11459,"HIGH ZONE BIAS",IF(K11459&lt;L11459,"LOW ZONE BIAS","EQUILIBRIUM"))</f>
        <v>EQUILIBRIUM</v>
      </c>
    </row>
    <row r="11460">
      <c r="A11460">
        <v>16111</v>
      </c>
      <c r="B11460" t="str">
        <v>2017-03-13</v>
      </c>
      <c r="C11460" t="str">
        <v>Midday</v>
      </c>
      <c r="D11460">
        <v>1</v>
      </c>
      <c r="E11460" t="str">
        <f>IF(MOD(D11460,2)=0,"EVEN","ODD")</f>
        <v>ODD</v>
      </c>
      <c r="F11460" t="str">
        <f>IF(D11460&lt;=18,"LOW (1-18)","HIGH (19-36)")</f>
        <v>LOW (1-18)</v>
      </c>
      <c r="G11460">
        <f>INT((D11460-1)/6)+1</f>
        <v>1</v>
      </c>
      <c r="H11460">
        <f>MOD(D11460-1,6)+1</f>
        <v>1</v>
      </c>
      <c r="I11460">
        <f>37-D11460</f>
        <v>36</v>
      </c>
      <c r="J11460">
        <f>ABS(D11460-D11461)</f>
        <v>23</v>
      </c>
      <c r="K11460">
        <f>AVERAGE(D11460:D11464)</f>
        <v>1</v>
      </c>
      <c r="L11460">
        <f>AVERAGE(D11460:D11479)</f>
        <v>1</v>
      </c>
      <c r="M11460">
        <f>K11460-L11460</f>
        <v>0</v>
      </c>
      <c r="N11460" t="str">
        <f>IF(K11460&gt;L11460,"HIGH ZONE BIAS",IF(K11460&lt;L11460,"LOW ZONE BIAS","EQUILIBRIUM"))</f>
        <v>EQUILIBRIUM</v>
      </c>
    </row>
    <row r="11461">
      <c r="A11461">
        <v>16110</v>
      </c>
      <c r="B11461" t="str">
        <v>2017-03-13</v>
      </c>
      <c r="C11461" t="str">
        <v>Morning</v>
      </c>
      <c r="D11461">
        <v>24</v>
      </c>
      <c r="E11461" t="str">
        <f>IF(MOD(D11461,2)=0,"EVEN","ODD")</f>
        <v>EVEN</v>
      </c>
      <c r="F11461" t="str">
        <f>IF(D11461&lt;=18,"LOW (1-18)","HIGH (19-36)")</f>
        <v>HIGH (19-36)</v>
      </c>
      <c r="G11461">
        <f>INT((D11461-1)/6)+1</f>
        <v>4</v>
      </c>
      <c r="H11461">
        <f>MOD(D11461-1,6)+1</f>
        <v>6</v>
      </c>
      <c r="I11461">
        <f>37-D11461</f>
        <v>13</v>
      </c>
      <c r="J11461">
        <f>ABS(D11461-D11462)</f>
        <v>5</v>
      </c>
      <c r="K11461">
        <f>AVERAGE(D11461:D11465)</f>
        <v>24</v>
      </c>
      <c r="L11461">
        <f>AVERAGE(D11461:D11480)</f>
        <v>24</v>
      </c>
      <c r="M11461">
        <f>K11461-L11461</f>
        <v>0</v>
      </c>
      <c r="N11461" t="str">
        <f>IF(K11461&gt;L11461,"HIGH ZONE BIAS",IF(K11461&lt;L11461,"LOW ZONE BIAS","EQUILIBRIUM"))</f>
        <v>EQUILIBRIUM</v>
      </c>
    </row>
    <row r="11462">
      <c r="A11462">
        <v>16109</v>
      </c>
      <c r="B11462" t="str">
        <v>2017-03-11</v>
      </c>
      <c r="C11462" t="str">
        <v>Evening</v>
      </c>
      <c r="D11462">
        <v>29</v>
      </c>
      <c r="E11462" t="str">
        <f>IF(MOD(D11462,2)=0,"EVEN","ODD")</f>
        <v>ODD</v>
      </c>
      <c r="F11462" t="str">
        <f>IF(D11462&lt;=18,"LOW (1-18)","HIGH (19-36)")</f>
        <v>HIGH (19-36)</v>
      </c>
      <c r="G11462">
        <f>INT((D11462-1)/6)+1</f>
        <v>5</v>
      </c>
      <c r="H11462">
        <f>MOD(D11462-1,6)+1</f>
        <v>5</v>
      </c>
      <c r="I11462">
        <f>37-D11462</f>
        <v>8</v>
      </c>
      <c r="J11462">
        <f>ABS(D11462-D11463)</f>
        <v>26</v>
      </c>
      <c r="K11462">
        <f>AVERAGE(D11462:D11466)</f>
        <v>29</v>
      </c>
      <c r="L11462">
        <f>AVERAGE(D11462:D11481)</f>
        <v>29</v>
      </c>
      <c r="M11462">
        <f>K11462-L11462</f>
        <v>0</v>
      </c>
      <c r="N11462" t="str">
        <f>IF(K11462&gt;L11462,"HIGH ZONE BIAS",IF(K11462&lt;L11462,"LOW ZONE BIAS","EQUILIBRIUM"))</f>
        <v>EQUILIBRIUM</v>
      </c>
    </row>
    <row r="11463">
      <c r="A11463">
        <v>16108</v>
      </c>
      <c r="B11463" t="str">
        <v>2017-03-11</v>
      </c>
      <c r="C11463" t="str">
        <v>Afternoon</v>
      </c>
      <c r="D11463">
        <v>3</v>
      </c>
      <c r="E11463" t="str">
        <f>IF(MOD(D11463,2)=0,"EVEN","ODD")</f>
        <v>ODD</v>
      </c>
      <c r="F11463" t="str">
        <f>IF(D11463&lt;=18,"LOW (1-18)","HIGH (19-36)")</f>
        <v>LOW (1-18)</v>
      </c>
      <c r="G11463">
        <f>INT((D11463-1)/6)+1</f>
        <v>1</v>
      </c>
      <c r="H11463">
        <f>MOD(D11463-1,6)+1</f>
        <v>3</v>
      </c>
      <c r="I11463">
        <f>37-D11463</f>
        <v>34</v>
      </c>
      <c r="J11463">
        <f>ABS(D11463-D11464)</f>
        <v>4</v>
      </c>
      <c r="K11463">
        <f>AVERAGE(D11463:D11467)</f>
        <v>3</v>
      </c>
      <c r="L11463">
        <f>AVERAGE(D11463:D11482)</f>
        <v>3</v>
      </c>
      <c r="M11463">
        <f>K11463-L11463</f>
        <v>0</v>
      </c>
      <c r="N11463" t="str">
        <f>IF(K11463&gt;L11463,"HIGH ZONE BIAS",IF(K11463&lt;L11463,"LOW ZONE BIAS","EQUILIBRIUM"))</f>
        <v>EQUILIBRIUM</v>
      </c>
    </row>
    <row r="11464">
      <c r="A11464">
        <v>16107</v>
      </c>
      <c r="B11464" t="str">
        <v>2017-03-11</v>
      </c>
      <c r="C11464" t="str">
        <v>Midday</v>
      </c>
      <c r="D11464">
        <v>7</v>
      </c>
      <c r="E11464" t="str">
        <f>IF(MOD(D11464,2)=0,"EVEN","ODD")</f>
        <v>ODD</v>
      </c>
      <c r="F11464" t="str">
        <f>IF(D11464&lt;=18,"LOW (1-18)","HIGH (19-36)")</f>
        <v>LOW (1-18)</v>
      </c>
      <c r="G11464">
        <f>INT((D11464-1)/6)+1</f>
        <v>2</v>
      </c>
      <c r="H11464">
        <f>MOD(D11464-1,6)+1</f>
        <v>1</v>
      </c>
      <c r="I11464">
        <f>37-D11464</f>
        <v>30</v>
      </c>
      <c r="J11464">
        <f>ABS(D11464-D11465)</f>
        <v>10</v>
      </c>
      <c r="K11464">
        <f>AVERAGE(D11464:D11468)</f>
        <v>7</v>
      </c>
      <c r="L11464">
        <f>AVERAGE(D11464:D11483)</f>
        <v>7</v>
      </c>
      <c r="M11464">
        <f>K11464-L11464</f>
        <v>0</v>
      </c>
      <c r="N11464" t="str">
        <f>IF(K11464&gt;L11464,"HIGH ZONE BIAS",IF(K11464&lt;L11464,"LOW ZONE BIAS","EQUILIBRIUM"))</f>
        <v>EQUILIBRIUM</v>
      </c>
    </row>
    <row r="11465">
      <c r="A11465">
        <v>16106</v>
      </c>
      <c r="B11465" t="str">
        <v>2017-03-11</v>
      </c>
      <c r="C11465" t="str">
        <v>Morning</v>
      </c>
      <c r="D11465">
        <v>17</v>
      </c>
      <c r="E11465" t="str">
        <f>IF(MOD(D11465,2)=0,"EVEN","ODD")</f>
        <v>ODD</v>
      </c>
      <c r="F11465" t="str">
        <f>IF(D11465&lt;=18,"LOW (1-18)","HIGH (19-36)")</f>
        <v>LOW (1-18)</v>
      </c>
      <c r="G11465">
        <f>INT((D11465-1)/6)+1</f>
        <v>3</v>
      </c>
      <c r="H11465">
        <f>MOD(D11465-1,6)+1</f>
        <v>5</v>
      </c>
      <c r="I11465">
        <f>37-D11465</f>
        <v>20</v>
      </c>
      <c r="J11465">
        <f>ABS(D11465-D11466)</f>
        <v>10</v>
      </c>
      <c r="K11465">
        <f>AVERAGE(D11465:D11469)</f>
        <v>17</v>
      </c>
      <c r="L11465">
        <f>AVERAGE(D11465:D11484)</f>
        <v>17</v>
      </c>
      <c r="M11465">
        <f>K11465-L11465</f>
        <v>0</v>
      </c>
      <c r="N11465" t="str">
        <f>IF(K11465&gt;L11465,"HIGH ZONE BIAS",IF(K11465&lt;L11465,"LOW ZONE BIAS","EQUILIBRIUM"))</f>
        <v>EQUILIBRIUM</v>
      </c>
    </row>
    <row r="11466">
      <c r="A11466">
        <v>16105</v>
      </c>
      <c r="B11466" t="str">
        <v>2017-03-10</v>
      </c>
      <c r="C11466" t="str">
        <v>Evening</v>
      </c>
      <c r="D11466">
        <v>7</v>
      </c>
      <c r="E11466" t="str">
        <f>IF(MOD(D11466,2)=0,"EVEN","ODD")</f>
        <v>ODD</v>
      </c>
      <c r="F11466" t="str">
        <f>IF(D11466&lt;=18,"LOW (1-18)","HIGH (19-36)")</f>
        <v>LOW (1-18)</v>
      </c>
      <c r="G11466">
        <f>INT((D11466-1)/6)+1</f>
        <v>2</v>
      </c>
      <c r="H11466">
        <f>MOD(D11466-1,6)+1</f>
        <v>1</v>
      </c>
      <c r="I11466">
        <f>37-D11466</f>
        <v>30</v>
      </c>
      <c r="J11466">
        <f>ABS(D11466-D11467)</f>
        <v>3</v>
      </c>
      <c r="K11466">
        <f>AVERAGE(D11466:D11470)</f>
        <v>7</v>
      </c>
      <c r="L11466">
        <f>AVERAGE(D11466:D11485)</f>
        <v>7</v>
      </c>
      <c r="M11466">
        <f>K11466-L11466</f>
        <v>0</v>
      </c>
      <c r="N11466" t="str">
        <f>IF(K11466&gt;L11466,"HIGH ZONE BIAS",IF(K11466&lt;L11466,"LOW ZONE BIAS","EQUILIBRIUM"))</f>
        <v>EQUILIBRIUM</v>
      </c>
    </row>
    <row r="11467">
      <c r="A11467">
        <v>16104</v>
      </c>
      <c r="B11467" t="str">
        <v>2017-03-10</v>
      </c>
      <c r="C11467" t="str">
        <v>Afternoon</v>
      </c>
      <c r="D11467">
        <v>4</v>
      </c>
      <c r="E11467" t="str">
        <f>IF(MOD(D11467,2)=0,"EVEN","ODD")</f>
        <v>EVEN</v>
      </c>
      <c r="F11467" t="str">
        <f>IF(D11467&lt;=18,"LOW (1-18)","HIGH (19-36)")</f>
        <v>LOW (1-18)</v>
      </c>
      <c r="G11467">
        <f>INT((D11467-1)/6)+1</f>
        <v>1</v>
      </c>
      <c r="H11467">
        <f>MOD(D11467-1,6)+1</f>
        <v>4</v>
      </c>
      <c r="I11467">
        <f>37-D11467</f>
        <v>33</v>
      </c>
      <c r="J11467">
        <f>ABS(D11467-D11468)</f>
        <v>15</v>
      </c>
      <c r="K11467">
        <f>AVERAGE(D11467:D11471)</f>
        <v>4</v>
      </c>
      <c r="L11467">
        <f>AVERAGE(D11467:D11486)</f>
        <v>4</v>
      </c>
      <c r="M11467">
        <f>K11467-L11467</f>
        <v>0</v>
      </c>
      <c r="N11467" t="str">
        <f>IF(K11467&gt;L11467,"HIGH ZONE BIAS",IF(K11467&lt;L11467,"LOW ZONE BIAS","EQUILIBRIUM"))</f>
        <v>EQUILIBRIUM</v>
      </c>
    </row>
    <row r="11468">
      <c r="A11468">
        <v>16103</v>
      </c>
      <c r="B11468" t="str">
        <v>2017-03-10</v>
      </c>
      <c r="C11468" t="str">
        <v>Midday</v>
      </c>
      <c r="D11468">
        <v>19</v>
      </c>
      <c r="E11468" t="str">
        <f>IF(MOD(D11468,2)=0,"EVEN","ODD")</f>
        <v>ODD</v>
      </c>
      <c r="F11468" t="str">
        <f>IF(D11468&lt;=18,"LOW (1-18)","HIGH (19-36)")</f>
        <v>HIGH (19-36)</v>
      </c>
      <c r="G11468">
        <f>INT((D11468-1)/6)+1</f>
        <v>4</v>
      </c>
      <c r="H11468">
        <f>MOD(D11468-1,6)+1</f>
        <v>1</v>
      </c>
      <c r="I11468">
        <f>37-D11468</f>
        <v>18</v>
      </c>
      <c r="J11468">
        <f>ABS(D11468-D11469)</f>
        <v>12</v>
      </c>
      <c r="K11468">
        <f>AVERAGE(D11468:D11472)</f>
        <v>19</v>
      </c>
      <c r="L11468">
        <f>AVERAGE(D11468:D11487)</f>
        <v>19</v>
      </c>
      <c r="M11468">
        <f>K11468-L11468</f>
        <v>0</v>
      </c>
      <c r="N11468" t="str">
        <f>IF(K11468&gt;L11468,"HIGH ZONE BIAS",IF(K11468&lt;L11468,"LOW ZONE BIAS","EQUILIBRIUM"))</f>
        <v>EQUILIBRIUM</v>
      </c>
    </row>
    <row r="11469">
      <c r="A11469">
        <v>16102</v>
      </c>
      <c r="B11469" t="str">
        <v>2017-03-10</v>
      </c>
      <c r="C11469" t="str">
        <v>Morning</v>
      </c>
      <c r="D11469">
        <v>31</v>
      </c>
      <c r="E11469" t="str">
        <f>IF(MOD(D11469,2)=0,"EVEN","ODD")</f>
        <v>ODD</v>
      </c>
      <c r="F11469" t="str">
        <f>IF(D11469&lt;=18,"LOW (1-18)","HIGH (19-36)")</f>
        <v>HIGH (19-36)</v>
      </c>
      <c r="G11469">
        <f>INT((D11469-1)/6)+1</f>
        <v>6</v>
      </c>
      <c r="H11469">
        <f>MOD(D11469-1,6)+1</f>
        <v>1</v>
      </c>
      <c r="I11469">
        <f>37-D11469</f>
        <v>6</v>
      </c>
      <c r="J11469">
        <f>ABS(D11469-D11470)</f>
        <v>29</v>
      </c>
      <c r="K11469">
        <f>AVERAGE(D11469:D11473)</f>
        <v>31</v>
      </c>
      <c r="L11469">
        <f>AVERAGE(D11469:D11488)</f>
        <v>31</v>
      </c>
      <c r="M11469">
        <f>K11469-L11469</f>
        <v>0</v>
      </c>
      <c r="N11469" t="str">
        <f>IF(K11469&gt;L11469,"HIGH ZONE BIAS",IF(K11469&lt;L11469,"LOW ZONE BIAS","EQUILIBRIUM"))</f>
        <v>EQUILIBRIUM</v>
      </c>
    </row>
    <row r="11470">
      <c r="A11470">
        <v>16101</v>
      </c>
      <c r="B11470" t="str">
        <v>2017-03-09</v>
      </c>
      <c r="C11470" t="str">
        <v>Evening</v>
      </c>
      <c r="D11470">
        <v>2</v>
      </c>
      <c r="E11470" t="str">
        <f>IF(MOD(D11470,2)=0,"EVEN","ODD")</f>
        <v>EVEN</v>
      </c>
      <c r="F11470" t="str">
        <f>IF(D11470&lt;=18,"LOW (1-18)","HIGH (19-36)")</f>
        <v>LOW (1-18)</v>
      </c>
      <c r="G11470">
        <f>INT((D11470-1)/6)+1</f>
        <v>1</v>
      </c>
      <c r="H11470">
        <f>MOD(D11470-1,6)+1</f>
        <v>2</v>
      </c>
      <c r="I11470">
        <f>37-D11470</f>
        <v>35</v>
      </c>
      <c r="J11470">
        <f>ABS(D11470-D11471)</f>
        <v>29</v>
      </c>
      <c r="K11470">
        <f>AVERAGE(D11470:D11474)</f>
        <v>2</v>
      </c>
      <c r="L11470">
        <f>AVERAGE(D11470:D11489)</f>
        <v>2</v>
      </c>
      <c r="M11470">
        <f>K11470-L11470</f>
        <v>0</v>
      </c>
      <c r="N11470" t="str">
        <f>IF(K11470&gt;L11470,"HIGH ZONE BIAS",IF(K11470&lt;L11470,"LOW ZONE BIAS","EQUILIBRIUM"))</f>
        <v>EQUILIBRIUM</v>
      </c>
    </row>
    <row r="11471">
      <c r="A11471">
        <v>16100</v>
      </c>
      <c r="B11471" t="str">
        <v>2017-03-09</v>
      </c>
      <c r="C11471" t="str">
        <v>Afternoon</v>
      </c>
      <c r="D11471">
        <v>31</v>
      </c>
      <c r="E11471" t="str">
        <f>IF(MOD(D11471,2)=0,"EVEN","ODD")</f>
        <v>ODD</v>
      </c>
      <c r="F11471" t="str">
        <f>IF(D11471&lt;=18,"LOW (1-18)","HIGH (19-36)")</f>
        <v>HIGH (19-36)</v>
      </c>
      <c r="G11471">
        <f>INT((D11471-1)/6)+1</f>
        <v>6</v>
      </c>
      <c r="H11471">
        <f>MOD(D11471-1,6)+1</f>
        <v>1</v>
      </c>
      <c r="I11471">
        <f>37-D11471</f>
        <v>6</v>
      </c>
      <c r="J11471">
        <f>ABS(D11471-D11472)</f>
        <v>12</v>
      </c>
      <c r="K11471">
        <f>AVERAGE(D11471:D11475)</f>
        <v>31</v>
      </c>
      <c r="L11471">
        <f>AVERAGE(D11471:D11490)</f>
        <v>31</v>
      </c>
      <c r="M11471">
        <f>K11471-L11471</f>
        <v>0</v>
      </c>
      <c r="N11471" t="str">
        <f>IF(K11471&gt;L11471,"HIGH ZONE BIAS",IF(K11471&lt;L11471,"LOW ZONE BIAS","EQUILIBRIUM"))</f>
        <v>EQUILIBRIUM</v>
      </c>
    </row>
    <row r="11472">
      <c r="A11472">
        <v>16099</v>
      </c>
      <c r="B11472" t="str">
        <v>2017-03-09</v>
      </c>
      <c r="C11472" t="str">
        <v>Midday</v>
      </c>
      <c r="D11472">
        <v>19</v>
      </c>
      <c r="E11472" t="str">
        <f>IF(MOD(D11472,2)=0,"EVEN","ODD")</f>
        <v>ODD</v>
      </c>
      <c r="F11472" t="str">
        <f>IF(D11472&lt;=18,"LOW (1-18)","HIGH (19-36)")</f>
        <v>HIGH (19-36)</v>
      </c>
      <c r="G11472">
        <f>INT((D11472-1)/6)+1</f>
        <v>4</v>
      </c>
      <c r="H11472">
        <f>MOD(D11472-1,6)+1</f>
        <v>1</v>
      </c>
      <c r="I11472">
        <f>37-D11472</f>
        <v>18</v>
      </c>
      <c r="J11472">
        <f>ABS(D11472-D11473)</f>
        <v>9</v>
      </c>
      <c r="K11472">
        <f>AVERAGE(D11472:D11476)</f>
        <v>19</v>
      </c>
      <c r="L11472">
        <f>AVERAGE(D11472:D11491)</f>
        <v>19</v>
      </c>
      <c r="M11472">
        <f>K11472-L11472</f>
        <v>0</v>
      </c>
      <c r="N11472" t="str">
        <f>IF(K11472&gt;L11472,"HIGH ZONE BIAS",IF(K11472&lt;L11472,"LOW ZONE BIAS","EQUILIBRIUM"))</f>
        <v>EQUILIBRIUM</v>
      </c>
    </row>
    <row r="11473">
      <c r="A11473">
        <v>16098</v>
      </c>
      <c r="B11473" t="str">
        <v>2017-03-09</v>
      </c>
      <c r="C11473" t="str">
        <v>Morning</v>
      </c>
      <c r="D11473">
        <v>28</v>
      </c>
      <c r="E11473" t="str">
        <f>IF(MOD(D11473,2)=0,"EVEN","ODD")</f>
        <v>EVEN</v>
      </c>
      <c r="F11473" t="str">
        <f>IF(D11473&lt;=18,"LOW (1-18)","HIGH (19-36)")</f>
        <v>HIGH (19-36)</v>
      </c>
      <c r="G11473">
        <f>INT((D11473-1)/6)+1</f>
        <v>5</v>
      </c>
      <c r="H11473">
        <f>MOD(D11473-1,6)+1</f>
        <v>4</v>
      </c>
      <c r="I11473">
        <f>37-D11473</f>
        <v>9</v>
      </c>
      <c r="J11473">
        <f>ABS(D11473-D11474)</f>
        <v>7</v>
      </c>
      <c r="K11473">
        <f>AVERAGE(D11473:D11477)</f>
        <v>28</v>
      </c>
      <c r="L11473">
        <f>AVERAGE(D11473:D11492)</f>
        <v>28</v>
      </c>
      <c r="M11473">
        <f>K11473-L11473</f>
        <v>0</v>
      </c>
      <c r="N11473" t="str">
        <f>IF(K11473&gt;L11473,"HIGH ZONE BIAS",IF(K11473&lt;L11473,"LOW ZONE BIAS","EQUILIBRIUM"))</f>
        <v>EQUILIBRIUM</v>
      </c>
    </row>
    <row r="11474">
      <c r="A11474">
        <v>16097</v>
      </c>
      <c r="B11474" t="str">
        <v>2017-03-08</v>
      </c>
      <c r="C11474" t="str">
        <v>Evening</v>
      </c>
      <c r="D11474">
        <v>21</v>
      </c>
      <c r="E11474" t="str">
        <f>IF(MOD(D11474,2)=0,"EVEN","ODD")</f>
        <v>ODD</v>
      </c>
      <c r="F11474" t="str">
        <f>IF(D11474&lt;=18,"LOW (1-18)","HIGH (19-36)")</f>
        <v>HIGH (19-36)</v>
      </c>
      <c r="G11474">
        <f>INT((D11474-1)/6)+1</f>
        <v>4</v>
      </c>
      <c r="H11474">
        <f>MOD(D11474-1,6)+1</f>
        <v>3</v>
      </c>
      <c r="I11474">
        <f>37-D11474</f>
        <v>16</v>
      </c>
      <c r="J11474">
        <f>ABS(D11474-D11475)</f>
        <v>9</v>
      </c>
      <c r="K11474">
        <f>AVERAGE(D11474:D11478)</f>
        <v>21</v>
      </c>
      <c r="L11474">
        <f>AVERAGE(D11474:D11493)</f>
        <v>21</v>
      </c>
      <c r="M11474">
        <f>K11474-L11474</f>
        <v>0</v>
      </c>
      <c r="N11474" t="str">
        <f>IF(K11474&gt;L11474,"HIGH ZONE BIAS",IF(K11474&lt;L11474,"LOW ZONE BIAS","EQUILIBRIUM"))</f>
        <v>EQUILIBRIUM</v>
      </c>
    </row>
    <row r="11475">
      <c r="A11475">
        <v>16096</v>
      </c>
      <c r="B11475" t="str">
        <v>2017-03-08</v>
      </c>
      <c r="C11475" t="str">
        <v>Afternoon</v>
      </c>
      <c r="D11475">
        <v>30</v>
      </c>
      <c r="E11475" t="str">
        <f>IF(MOD(D11475,2)=0,"EVEN","ODD")</f>
        <v>EVEN</v>
      </c>
      <c r="F11475" t="str">
        <f>IF(D11475&lt;=18,"LOW (1-18)","HIGH (19-36)")</f>
        <v>HIGH (19-36)</v>
      </c>
      <c r="G11475">
        <f>INT((D11475-1)/6)+1</f>
        <v>5</v>
      </c>
      <c r="H11475">
        <f>MOD(D11475-1,6)+1</f>
        <v>6</v>
      </c>
      <c r="I11475">
        <f>37-D11475</f>
        <v>7</v>
      </c>
      <c r="J11475">
        <f>ABS(D11475-D11476)</f>
        <v>14</v>
      </c>
      <c r="K11475">
        <f>AVERAGE(D11475:D11479)</f>
        <v>30</v>
      </c>
      <c r="L11475">
        <f>AVERAGE(D11475:D11494)</f>
        <v>30</v>
      </c>
      <c r="M11475">
        <f>K11475-L11475</f>
        <v>0</v>
      </c>
      <c r="N11475" t="str">
        <f>IF(K11475&gt;L11475,"HIGH ZONE BIAS",IF(K11475&lt;L11475,"LOW ZONE BIAS","EQUILIBRIUM"))</f>
        <v>EQUILIBRIUM</v>
      </c>
    </row>
    <row r="11476">
      <c r="A11476">
        <v>16095</v>
      </c>
      <c r="B11476" t="str">
        <v>2017-03-08</v>
      </c>
      <c r="C11476" t="str">
        <v>Midday</v>
      </c>
      <c r="D11476">
        <v>16</v>
      </c>
      <c r="E11476" t="str">
        <f>IF(MOD(D11476,2)=0,"EVEN","ODD")</f>
        <v>EVEN</v>
      </c>
      <c r="F11476" t="str">
        <f>IF(D11476&lt;=18,"LOW (1-18)","HIGH (19-36)")</f>
        <v>LOW (1-18)</v>
      </c>
      <c r="G11476">
        <f>INT((D11476-1)/6)+1</f>
        <v>3</v>
      </c>
      <c r="H11476">
        <f>MOD(D11476-1,6)+1</f>
        <v>4</v>
      </c>
      <c r="I11476">
        <f>37-D11476</f>
        <v>21</v>
      </c>
      <c r="J11476">
        <f>ABS(D11476-D11477)</f>
        <v>9</v>
      </c>
      <c r="K11476">
        <f>AVERAGE(D11476:D11480)</f>
        <v>16</v>
      </c>
      <c r="L11476">
        <f>AVERAGE(D11476:D11495)</f>
        <v>16</v>
      </c>
      <c r="M11476">
        <f>K11476-L11476</f>
        <v>0</v>
      </c>
      <c r="N11476" t="str">
        <f>IF(K11476&gt;L11476,"HIGH ZONE BIAS",IF(K11476&lt;L11476,"LOW ZONE BIAS","EQUILIBRIUM"))</f>
        <v>EQUILIBRIUM</v>
      </c>
    </row>
    <row r="11477">
      <c r="A11477">
        <v>16094</v>
      </c>
      <c r="B11477" t="str">
        <v>2017-03-08</v>
      </c>
      <c r="C11477" t="str">
        <v>Morning</v>
      </c>
      <c r="D11477">
        <v>25</v>
      </c>
      <c r="E11477" t="str">
        <f>IF(MOD(D11477,2)=0,"EVEN","ODD")</f>
        <v>ODD</v>
      </c>
      <c r="F11477" t="str">
        <f>IF(D11477&lt;=18,"LOW (1-18)","HIGH (19-36)")</f>
        <v>HIGH (19-36)</v>
      </c>
      <c r="G11477">
        <f>INT((D11477-1)/6)+1</f>
        <v>5</v>
      </c>
      <c r="H11477">
        <f>MOD(D11477-1,6)+1</f>
        <v>1</v>
      </c>
      <c r="I11477">
        <f>37-D11477</f>
        <v>12</v>
      </c>
      <c r="J11477">
        <f>ABS(D11477-D11478)</f>
        <v>11</v>
      </c>
      <c r="K11477">
        <f>AVERAGE(D11477:D11481)</f>
        <v>25</v>
      </c>
      <c r="L11477">
        <f>AVERAGE(D11477:D11496)</f>
        <v>25</v>
      </c>
      <c r="M11477">
        <f>K11477-L11477</f>
        <v>0</v>
      </c>
      <c r="N11477" t="str">
        <f>IF(K11477&gt;L11477,"HIGH ZONE BIAS",IF(K11477&lt;L11477,"LOW ZONE BIAS","EQUILIBRIUM"))</f>
        <v>EQUILIBRIUM</v>
      </c>
    </row>
    <row r="11478">
      <c r="A11478">
        <v>16093</v>
      </c>
      <c r="B11478" t="str">
        <v>2017-03-07</v>
      </c>
      <c r="C11478" t="str">
        <v>Evening</v>
      </c>
      <c r="D11478">
        <v>36</v>
      </c>
      <c r="E11478" t="str">
        <f>IF(MOD(D11478,2)=0,"EVEN","ODD")</f>
        <v>EVEN</v>
      </c>
      <c r="F11478" t="str">
        <f>IF(D11478&lt;=18,"LOW (1-18)","HIGH (19-36)")</f>
        <v>HIGH (19-36)</v>
      </c>
      <c r="G11478">
        <f>INT((D11478-1)/6)+1</f>
        <v>6</v>
      </c>
      <c r="H11478">
        <f>MOD(D11478-1,6)+1</f>
        <v>6</v>
      </c>
      <c r="I11478">
        <f>37-D11478</f>
        <v>1</v>
      </c>
      <c r="J11478">
        <f>ABS(D11478-D11479)</f>
        <v>23</v>
      </c>
      <c r="K11478">
        <f>AVERAGE(D11478:D11482)</f>
        <v>36</v>
      </c>
      <c r="L11478">
        <f>AVERAGE(D11478:D11497)</f>
        <v>36</v>
      </c>
      <c r="M11478">
        <f>K11478-L11478</f>
        <v>0</v>
      </c>
      <c r="N11478" t="str">
        <f>IF(K11478&gt;L11478,"HIGH ZONE BIAS",IF(K11478&lt;L11478,"LOW ZONE BIAS","EQUILIBRIUM"))</f>
        <v>EQUILIBRIUM</v>
      </c>
    </row>
    <row r="11479">
      <c r="A11479">
        <v>16092</v>
      </c>
      <c r="B11479" t="str">
        <v>2017-03-07</v>
      </c>
      <c r="C11479" t="str">
        <v>Afternoon</v>
      </c>
      <c r="D11479">
        <v>13</v>
      </c>
      <c r="E11479" t="str">
        <f>IF(MOD(D11479,2)=0,"EVEN","ODD")</f>
        <v>ODD</v>
      </c>
      <c r="F11479" t="str">
        <f>IF(D11479&lt;=18,"LOW (1-18)","HIGH (19-36)")</f>
        <v>LOW (1-18)</v>
      </c>
      <c r="G11479">
        <f>INT((D11479-1)/6)+1</f>
        <v>3</v>
      </c>
      <c r="H11479">
        <f>MOD(D11479-1,6)+1</f>
        <v>1</v>
      </c>
      <c r="I11479">
        <f>37-D11479</f>
        <v>24</v>
      </c>
      <c r="J11479">
        <f>ABS(D11479-D11480)</f>
        <v>19</v>
      </c>
      <c r="K11479">
        <f>AVERAGE(D11479:D11483)</f>
        <v>13</v>
      </c>
      <c r="L11479">
        <f>AVERAGE(D11479:D11498)</f>
        <v>13</v>
      </c>
      <c r="M11479">
        <f>K11479-L11479</f>
        <v>0</v>
      </c>
      <c r="N11479" t="str">
        <f>IF(K11479&gt;L11479,"HIGH ZONE BIAS",IF(K11479&lt;L11479,"LOW ZONE BIAS","EQUILIBRIUM"))</f>
        <v>EQUILIBRIUM</v>
      </c>
    </row>
    <row r="11480">
      <c r="A11480">
        <v>16091</v>
      </c>
      <c r="B11480" t="str">
        <v>2017-03-07</v>
      </c>
      <c r="C11480" t="str">
        <v>Midday</v>
      </c>
      <c r="D11480">
        <v>32</v>
      </c>
      <c r="E11480" t="str">
        <f>IF(MOD(D11480,2)=0,"EVEN","ODD")</f>
        <v>EVEN</v>
      </c>
      <c r="F11480" t="str">
        <f>IF(D11480&lt;=18,"LOW (1-18)","HIGH (19-36)")</f>
        <v>HIGH (19-36)</v>
      </c>
      <c r="G11480">
        <f>INT((D11480-1)/6)+1</f>
        <v>6</v>
      </c>
      <c r="H11480">
        <f>MOD(D11480-1,6)+1</f>
        <v>2</v>
      </c>
      <c r="I11480">
        <f>37-D11480</f>
        <v>5</v>
      </c>
      <c r="J11480">
        <f>ABS(D11480-D11481)</f>
        <v>8</v>
      </c>
      <c r="K11480">
        <f>AVERAGE(D11480:D11484)</f>
        <v>32</v>
      </c>
      <c r="L11480">
        <f>AVERAGE(D11480:D11499)</f>
        <v>32</v>
      </c>
      <c r="M11480">
        <f>K11480-L11480</f>
        <v>0</v>
      </c>
      <c r="N11480" t="str">
        <f>IF(K11480&gt;L11480,"HIGH ZONE BIAS",IF(K11480&lt;L11480,"LOW ZONE BIAS","EQUILIBRIUM"))</f>
        <v>EQUILIBRIUM</v>
      </c>
    </row>
    <row r="11481">
      <c r="A11481">
        <v>16090</v>
      </c>
      <c r="B11481" t="str">
        <v>2017-03-07</v>
      </c>
      <c r="C11481" t="str">
        <v>Morning</v>
      </c>
      <c r="D11481">
        <v>24</v>
      </c>
      <c r="E11481" t="str">
        <f>IF(MOD(D11481,2)=0,"EVEN","ODD")</f>
        <v>EVEN</v>
      </c>
      <c r="F11481" t="str">
        <f>IF(D11481&lt;=18,"LOW (1-18)","HIGH (19-36)")</f>
        <v>HIGH (19-36)</v>
      </c>
      <c r="G11481">
        <f>INT((D11481-1)/6)+1</f>
        <v>4</v>
      </c>
      <c r="H11481">
        <f>MOD(D11481-1,6)+1</f>
        <v>6</v>
      </c>
      <c r="I11481">
        <f>37-D11481</f>
        <v>13</v>
      </c>
      <c r="J11481">
        <f>ABS(D11481-D11482)</f>
        <v>3</v>
      </c>
      <c r="K11481">
        <f>AVERAGE(D11481:D11485)</f>
        <v>24</v>
      </c>
      <c r="L11481">
        <f>AVERAGE(D11481:D11500)</f>
        <v>24</v>
      </c>
      <c r="M11481">
        <f>K11481-L11481</f>
        <v>0</v>
      </c>
      <c r="N11481" t="str">
        <f>IF(K11481&gt;L11481,"HIGH ZONE BIAS",IF(K11481&lt;L11481,"LOW ZONE BIAS","EQUILIBRIUM"))</f>
        <v>EQUILIBRIUM</v>
      </c>
    </row>
    <row r="11482">
      <c r="A11482">
        <v>16089</v>
      </c>
      <c r="B11482" t="str">
        <v>2017-03-06</v>
      </c>
      <c r="C11482" t="str">
        <v>Evening</v>
      </c>
      <c r="D11482">
        <v>27</v>
      </c>
      <c r="E11482" t="str">
        <f>IF(MOD(D11482,2)=0,"EVEN","ODD")</f>
        <v>ODD</v>
      </c>
      <c r="F11482" t="str">
        <f>IF(D11482&lt;=18,"LOW (1-18)","HIGH (19-36)")</f>
        <v>HIGH (19-36)</v>
      </c>
      <c r="G11482">
        <f>INT((D11482-1)/6)+1</f>
        <v>5</v>
      </c>
      <c r="H11482">
        <f>MOD(D11482-1,6)+1</f>
        <v>3</v>
      </c>
      <c r="I11482">
        <f>37-D11482</f>
        <v>10</v>
      </c>
      <c r="J11482">
        <f>ABS(D11482-D11483)</f>
        <v>22</v>
      </c>
      <c r="K11482">
        <f>AVERAGE(D11482:D11486)</f>
        <v>27</v>
      </c>
      <c r="L11482">
        <f>AVERAGE(D11482:D11501)</f>
        <v>27</v>
      </c>
      <c r="M11482">
        <f>K11482-L11482</f>
        <v>0</v>
      </c>
      <c r="N11482" t="str">
        <f>IF(K11482&gt;L11482,"HIGH ZONE BIAS",IF(K11482&lt;L11482,"LOW ZONE BIAS","EQUILIBRIUM"))</f>
        <v>EQUILIBRIUM</v>
      </c>
    </row>
    <row r="11483">
      <c r="A11483">
        <v>16088</v>
      </c>
      <c r="B11483" t="str">
        <v>2017-03-06</v>
      </c>
      <c r="C11483" t="str">
        <v>Afternoon</v>
      </c>
      <c r="D11483">
        <v>5</v>
      </c>
      <c r="E11483" t="str">
        <f>IF(MOD(D11483,2)=0,"EVEN","ODD")</f>
        <v>ODD</v>
      </c>
      <c r="F11483" t="str">
        <f>IF(D11483&lt;=18,"LOW (1-18)","HIGH (19-36)")</f>
        <v>LOW (1-18)</v>
      </c>
      <c r="G11483">
        <f>INT((D11483-1)/6)+1</f>
        <v>1</v>
      </c>
      <c r="H11483">
        <f>MOD(D11483-1,6)+1</f>
        <v>5</v>
      </c>
      <c r="I11483">
        <f>37-D11483</f>
        <v>32</v>
      </c>
      <c r="J11483">
        <f>ABS(D11483-D11484)</f>
        <v>30</v>
      </c>
      <c r="K11483">
        <f>AVERAGE(D11483:D11487)</f>
        <v>5</v>
      </c>
      <c r="L11483">
        <f>AVERAGE(D11483:D11502)</f>
        <v>5</v>
      </c>
      <c r="M11483">
        <f>K11483-L11483</f>
        <v>0</v>
      </c>
      <c r="N11483" t="str">
        <f>IF(K11483&gt;L11483,"HIGH ZONE BIAS",IF(K11483&lt;L11483,"LOW ZONE BIAS","EQUILIBRIUM"))</f>
        <v>EQUILIBRIUM</v>
      </c>
    </row>
    <row r="11484">
      <c r="A11484">
        <v>16087</v>
      </c>
      <c r="B11484" t="str">
        <v>2017-03-06</v>
      </c>
      <c r="C11484" t="str">
        <v>Midday</v>
      </c>
      <c r="D11484">
        <v>35</v>
      </c>
      <c r="E11484" t="str">
        <f>IF(MOD(D11484,2)=0,"EVEN","ODD")</f>
        <v>ODD</v>
      </c>
      <c r="F11484" t="str">
        <f>IF(D11484&lt;=18,"LOW (1-18)","HIGH (19-36)")</f>
        <v>HIGH (19-36)</v>
      </c>
      <c r="G11484">
        <f>INT((D11484-1)/6)+1</f>
        <v>6</v>
      </c>
      <c r="H11484">
        <f>MOD(D11484-1,6)+1</f>
        <v>5</v>
      </c>
      <c r="I11484">
        <f>37-D11484</f>
        <v>2</v>
      </c>
      <c r="J11484">
        <f>ABS(D11484-D11485)</f>
        <v>31</v>
      </c>
      <c r="K11484">
        <f>AVERAGE(D11484:D11488)</f>
        <v>35</v>
      </c>
      <c r="L11484">
        <f>AVERAGE(D11484:D11503)</f>
        <v>35</v>
      </c>
      <c r="M11484">
        <f>K11484-L11484</f>
        <v>0</v>
      </c>
      <c r="N11484" t="str">
        <f>IF(K11484&gt;L11484,"HIGH ZONE BIAS",IF(K11484&lt;L11484,"LOW ZONE BIAS","EQUILIBRIUM"))</f>
        <v>EQUILIBRIUM</v>
      </c>
    </row>
    <row r="11485">
      <c r="A11485">
        <v>16086</v>
      </c>
      <c r="B11485" t="str">
        <v>2017-03-06</v>
      </c>
      <c r="C11485" t="str">
        <v>Morning</v>
      </c>
      <c r="D11485">
        <v>4</v>
      </c>
      <c r="E11485" t="str">
        <f>IF(MOD(D11485,2)=0,"EVEN","ODD")</f>
        <v>EVEN</v>
      </c>
      <c r="F11485" t="str">
        <f>IF(D11485&lt;=18,"LOW (1-18)","HIGH (19-36)")</f>
        <v>LOW (1-18)</v>
      </c>
      <c r="G11485">
        <f>INT((D11485-1)/6)+1</f>
        <v>1</v>
      </c>
      <c r="H11485">
        <f>MOD(D11485-1,6)+1</f>
        <v>4</v>
      </c>
      <c r="I11485">
        <f>37-D11485</f>
        <v>33</v>
      </c>
      <c r="J11485">
        <f>ABS(D11485-D11486)</f>
        <v>7</v>
      </c>
      <c r="K11485">
        <f>AVERAGE(D11485:D11489)</f>
        <v>4</v>
      </c>
      <c r="L11485">
        <f>AVERAGE(D11485:D11504)</f>
        <v>4</v>
      </c>
      <c r="M11485">
        <f>K11485-L11485</f>
        <v>0</v>
      </c>
      <c r="N11485" t="str">
        <f>IF(K11485&gt;L11485,"HIGH ZONE BIAS",IF(K11485&lt;L11485,"LOW ZONE BIAS","EQUILIBRIUM"))</f>
        <v>EQUILIBRIUM</v>
      </c>
    </row>
    <row r="11486">
      <c r="A11486">
        <v>16085</v>
      </c>
      <c r="B11486" t="str">
        <v>2017-03-04</v>
      </c>
      <c r="C11486" t="str">
        <v>Evening</v>
      </c>
      <c r="D11486">
        <v>11</v>
      </c>
      <c r="E11486" t="str">
        <f>IF(MOD(D11486,2)=0,"EVEN","ODD")</f>
        <v>ODD</v>
      </c>
      <c r="F11486" t="str">
        <f>IF(D11486&lt;=18,"LOW (1-18)","HIGH (19-36)")</f>
        <v>LOW (1-18)</v>
      </c>
      <c r="G11486">
        <f>INT((D11486-1)/6)+1</f>
        <v>2</v>
      </c>
      <c r="H11486">
        <f>MOD(D11486-1,6)+1</f>
        <v>5</v>
      </c>
      <c r="I11486">
        <f>37-D11486</f>
        <v>26</v>
      </c>
      <c r="J11486">
        <f>ABS(D11486-D11487)</f>
        <v>11</v>
      </c>
      <c r="K11486">
        <f>AVERAGE(D11486:D11490)</f>
        <v>11</v>
      </c>
      <c r="L11486">
        <f>AVERAGE(D11486:D11505)</f>
        <v>11</v>
      </c>
      <c r="M11486">
        <f>K11486-L11486</f>
        <v>0</v>
      </c>
      <c r="N11486" t="str">
        <f>IF(K11486&gt;L11486,"HIGH ZONE BIAS",IF(K11486&lt;L11486,"LOW ZONE BIAS","EQUILIBRIUM"))</f>
        <v>EQUILIBRIUM</v>
      </c>
    </row>
    <row r="11487">
      <c r="A11487">
        <v>16084</v>
      </c>
      <c r="B11487" t="str">
        <v>2017-03-04</v>
      </c>
      <c r="C11487" t="str">
        <v>Afternoon</v>
      </c>
      <c r="D11487">
        <v>22</v>
      </c>
      <c r="E11487" t="str">
        <f>IF(MOD(D11487,2)=0,"EVEN","ODD")</f>
        <v>EVEN</v>
      </c>
      <c r="F11487" t="str">
        <f>IF(D11487&lt;=18,"LOW (1-18)","HIGH (19-36)")</f>
        <v>HIGH (19-36)</v>
      </c>
      <c r="G11487">
        <f>INT((D11487-1)/6)+1</f>
        <v>4</v>
      </c>
      <c r="H11487">
        <f>MOD(D11487-1,6)+1</f>
        <v>4</v>
      </c>
      <c r="I11487">
        <f>37-D11487</f>
        <v>15</v>
      </c>
      <c r="J11487">
        <f>ABS(D11487-D11488)</f>
        <v>2</v>
      </c>
      <c r="K11487">
        <f>AVERAGE(D11487:D11491)</f>
        <v>22</v>
      </c>
      <c r="L11487">
        <f>AVERAGE(D11487:D11506)</f>
        <v>22</v>
      </c>
      <c r="M11487">
        <f>K11487-L11487</f>
        <v>0</v>
      </c>
      <c r="N11487" t="str">
        <f>IF(K11487&gt;L11487,"HIGH ZONE BIAS",IF(K11487&lt;L11487,"LOW ZONE BIAS","EQUILIBRIUM"))</f>
        <v>EQUILIBRIUM</v>
      </c>
    </row>
    <row r="11488">
      <c r="A11488">
        <v>16083</v>
      </c>
      <c r="B11488" t="str">
        <v>2017-03-04</v>
      </c>
      <c r="C11488" t="str">
        <v>Midday</v>
      </c>
      <c r="D11488">
        <v>24</v>
      </c>
      <c r="E11488" t="str">
        <f>IF(MOD(D11488,2)=0,"EVEN","ODD")</f>
        <v>EVEN</v>
      </c>
      <c r="F11488" t="str">
        <f>IF(D11488&lt;=18,"LOW (1-18)","HIGH (19-36)")</f>
        <v>HIGH (19-36)</v>
      </c>
      <c r="G11488">
        <f>INT((D11488-1)/6)+1</f>
        <v>4</v>
      </c>
      <c r="H11488">
        <f>MOD(D11488-1,6)+1</f>
        <v>6</v>
      </c>
      <c r="I11488">
        <f>37-D11488</f>
        <v>13</v>
      </c>
      <c r="J11488">
        <f>ABS(D11488-D11489)</f>
        <v>5</v>
      </c>
      <c r="K11488">
        <f>AVERAGE(D11488:D11492)</f>
        <v>24</v>
      </c>
      <c r="L11488">
        <f>AVERAGE(D11488:D11507)</f>
        <v>24</v>
      </c>
      <c r="M11488">
        <f>K11488-L11488</f>
        <v>0</v>
      </c>
      <c r="N11488" t="str">
        <f>IF(K11488&gt;L11488,"HIGH ZONE BIAS",IF(K11488&lt;L11488,"LOW ZONE BIAS","EQUILIBRIUM"))</f>
        <v>EQUILIBRIUM</v>
      </c>
    </row>
    <row r="11489">
      <c r="A11489">
        <v>16082</v>
      </c>
      <c r="B11489" t="str">
        <v>2017-03-04</v>
      </c>
      <c r="C11489" t="str">
        <v>Morning</v>
      </c>
      <c r="D11489">
        <v>19</v>
      </c>
      <c r="E11489" t="str">
        <f>IF(MOD(D11489,2)=0,"EVEN","ODD")</f>
        <v>ODD</v>
      </c>
      <c r="F11489" t="str">
        <f>IF(D11489&lt;=18,"LOW (1-18)","HIGH (19-36)")</f>
        <v>HIGH (19-36)</v>
      </c>
      <c r="G11489">
        <f>INT((D11489-1)/6)+1</f>
        <v>4</v>
      </c>
      <c r="H11489">
        <f>MOD(D11489-1,6)+1</f>
        <v>1</v>
      </c>
      <c r="I11489">
        <f>37-D11489</f>
        <v>18</v>
      </c>
      <c r="J11489">
        <f>ABS(D11489-D11490)</f>
        <v>13</v>
      </c>
      <c r="K11489">
        <f>AVERAGE(D11489:D11493)</f>
        <v>19</v>
      </c>
      <c r="L11489">
        <f>AVERAGE(D11489:D11508)</f>
        <v>19</v>
      </c>
      <c r="M11489">
        <f>K11489-L11489</f>
        <v>0</v>
      </c>
      <c r="N11489" t="str">
        <f>IF(K11489&gt;L11489,"HIGH ZONE BIAS",IF(K11489&lt;L11489,"LOW ZONE BIAS","EQUILIBRIUM"))</f>
        <v>EQUILIBRIUM</v>
      </c>
    </row>
    <row r="11490">
      <c r="A11490">
        <v>16081</v>
      </c>
      <c r="B11490" t="str">
        <v>2017-03-03</v>
      </c>
      <c r="C11490" t="str">
        <v>Evening</v>
      </c>
      <c r="D11490">
        <v>32</v>
      </c>
      <c r="E11490" t="str">
        <f>IF(MOD(D11490,2)=0,"EVEN","ODD")</f>
        <v>EVEN</v>
      </c>
      <c r="F11490" t="str">
        <f>IF(D11490&lt;=18,"LOW (1-18)","HIGH (19-36)")</f>
        <v>HIGH (19-36)</v>
      </c>
      <c r="G11490">
        <f>INT((D11490-1)/6)+1</f>
        <v>6</v>
      </c>
      <c r="H11490">
        <f>MOD(D11490-1,6)+1</f>
        <v>2</v>
      </c>
      <c r="I11490">
        <f>37-D11490</f>
        <v>5</v>
      </c>
      <c r="J11490">
        <f>ABS(D11490-D11491)</f>
        <v>27</v>
      </c>
      <c r="K11490">
        <f>AVERAGE(D11490:D11494)</f>
        <v>32</v>
      </c>
      <c r="L11490">
        <f>AVERAGE(D11490:D11509)</f>
        <v>32</v>
      </c>
      <c r="M11490">
        <f>K11490-L11490</f>
        <v>0</v>
      </c>
      <c r="N11490" t="str">
        <f>IF(K11490&gt;L11490,"HIGH ZONE BIAS",IF(K11490&lt;L11490,"LOW ZONE BIAS","EQUILIBRIUM"))</f>
        <v>EQUILIBRIUM</v>
      </c>
    </row>
    <row r="11491">
      <c r="A11491">
        <v>16080</v>
      </c>
      <c r="B11491" t="str">
        <v>2017-03-03</v>
      </c>
      <c r="C11491" t="str">
        <v>Afternoon</v>
      </c>
      <c r="D11491">
        <v>5</v>
      </c>
      <c r="E11491" t="str">
        <f>IF(MOD(D11491,2)=0,"EVEN","ODD")</f>
        <v>ODD</v>
      </c>
      <c r="F11491" t="str">
        <f>IF(D11491&lt;=18,"LOW (1-18)","HIGH (19-36)")</f>
        <v>LOW (1-18)</v>
      </c>
      <c r="G11491">
        <f>INT((D11491-1)/6)+1</f>
        <v>1</v>
      </c>
      <c r="H11491">
        <f>MOD(D11491-1,6)+1</f>
        <v>5</v>
      </c>
      <c r="I11491">
        <f>37-D11491</f>
        <v>32</v>
      </c>
      <c r="J11491">
        <f>ABS(D11491-D11492)</f>
        <v>20</v>
      </c>
      <c r="K11491">
        <f>AVERAGE(D11491:D11495)</f>
        <v>5</v>
      </c>
      <c r="L11491">
        <f>AVERAGE(D11491:D11510)</f>
        <v>5</v>
      </c>
      <c r="M11491">
        <f>K11491-L11491</f>
        <v>0</v>
      </c>
      <c r="N11491" t="str">
        <f>IF(K11491&gt;L11491,"HIGH ZONE BIAS",IF(K11491&lt;L11491,"LOW ZONE BIAS","EQUILIBRIUM"))</f>
        <v>EQUILIBRIUM</v>
      </c>
    </row>
    <row r="11492">
      <c r="A11492">
        <v>16079</v>
      </c>
      <c r="B11492" t="str">
        <v>2017-03-03</v>
      </c>
      <c r="C11492" t="str">
        <v>Midday</v>
      </c>
      <c r="D11492">
        <v>25</v>
      </c>
      <c r="E11492" t="str">
        <f>IF(MOD(D11492,2)=0,"EVEN","ODD")</f>
        <v>ODD</v>
      </c>
      <c r="F11492" t="str">
        <f>IF(D11492&lt;=18,"LOW (1-18)","HIGH (19-36)")</f>
        <v>HIGH (19-36)</v>
      </c>
      <c r="G11492">
        <f>INT((D11492-1)/6)+1</f>
        <v>5</v>
      </c>
      <c r="H11492">
        <f>MOD(D11492-1,6)+1</f>
        <v>1</v>
      </c>
      <c r="I11492">
        <f>37-D11492</f>
        <v>12</v>
      </c>
      <c r="J11492">
        <f>ABS(D11492-D11493)</f>
        <v>7</v>
      </c>
      <c r="K11492">
        <f>AVERAGE(D11492:D11496)</f>
        <v>25</v>
      </c>
      <c r="L11492">
        <f>AVERAGE(D11492:D11511)</f>
        <v>25</v>
      </c>
      <c r="M11492">
        <f>K11492-L11492</f>
        <v>0</v>
      </c>
      <c r="N11492" t="str">
        <f>IF(K11492&gt;L11492,"HIGH ZONE BIAS",IF(K11492&lt;L11492,"LOW ZONE BIAS","EQUILIBRIUM"))</f>
        <v>EQUILIBRIUM</v>
      </c>
    </row>
    <row r="11493">
      <c r="A11493">
        <v>16078</v>
      </c>
      <c r="B11493" t="str">
        <v>2017-03-03</v>
      </c>
      <c r="C11493" t="str">
        <v>Morning</v>
      </c>
      <c r="D11493">
        <v>18</v>
      </c>
      <c r="E11493" t="str">
        <f>IF(MOD(D11493,2)=0,"EVEN","ODD")</f>
        <v>EVEN</v>
      </c>
      <c r="F11493" t="str">
        <f>IF(D11493&lt;=18,"LOW (1-18)","HIGH (19-36)")</f>
        <v>LOW (1-18)</v>
      </c>
      <c r="G11493">
        <f>INT((D11493-1)/6)+1</f>
        <v>3</v>
      </c>
      <c r="H11493">
        <f>MOD(D11493-1,6)+1</f>
        <v>6</v>
      </c>
      <c r="I11493">
        <f>37-D11493</f>
        <v>19</v>
      </c>
      <c r="J11493">
        <f>ABS(D11493-D11494)</f>
        <v>1</v>
      </c>
      <c r="K11493">
        <f>AVERAGE(D11493:D11497)</f>
        <v>18</v>
      </c>
      <c r="L11493">
        <f>AVERAGE(D11493:D11512)</f>
        <v>18</v>
      </c>
      <c r="M11493">
        <f>K11493-L11493</f>
        <v>0</v>
      </c>
      <c r="N11493" t="str">
        <f>IF(K11493&gt;L11493,"HIGH ZONE BIAS",IF(K11493&lt;L11493,"LOW ZONE BIAS","EQUILIBRIUM"))</f>
        <v>EQUILIBRIUM</v>
      </c>
    </row>
    <row r="11494">
      <c r="A11494">
        <v>16077</v>
      </c>
      <c r="B11494" t="str">
        <v>2017-03-02</v>
      </c>
      <c r="C11494" t="str">
        <v>Evening</v>
      </c>
      <c r="D11494">
        <v>17</v>
      </c>
      <c r="E11494" t="str">
        <f>IF(MOD(D11494,2)=0,"EVEN","ODD")</f>
        <v>ODD</v>
      </c>
      <c r="F11494" t="str">
        <f>IF(D11494&lt;=18,"LOW (1-18)","HIGH (19-36)")</f>
        <v>LOW (1-18)</v>
      </c>
      <c r="G11494">
        <f>INT((D11494-1)/6)+1</f>
        <v>3</v>
      </c>
      <c r="H11494">
        <f>MOD(D11494-1,6)+1</f>
        <v>5</v>
      </c>
      <c r="I11494">
        <f>37-D11494</f>
        <v>20</v>
      </c>
      <c r="J11494">
        <f>ABS(D11494-D11495)</f>
        <v>11</v>
      </c>
      <c r="K11494">
        <f>AVERAGE(D11494:D11498)</f>
        <v>17</v>
      </c>
      <c r="L11494">
        <f>AVERAGE(D11494:D11513)</f>
        <v>17</v>
      </c>
      <c r="M11494">
        <f>K11494-L11494</f>
        <v>0</v>
      </c>
      <c r="N11494" t="str">
        <f>IF(K11494&gt;L11494,"HIGH ZONE BIAS",IF(K11494&lt;L11494,"LOW ZONE BIAS","EQUILIBRIUM"))</f>
        <v>EQUILIBRIUM</v>
      </c>
    </row>
    <row r="11495">
      <c r="A11495">
        <v>16076</v>
      </c>
      <c r="B11495" t="str">
        <v>2017-03-02</v>
      </c>
      <c r="C11495" t="str">
        <v>Afternoon</v>
      </c>
      <c r="D11495">
        <v>6</v>
      </c>
      <c r="E11495" t="str">
        <f>IF(MOD(D11495,2)=0,"EVEN","ODD")</f>
        <v>EVEN</v>
      </c>
      <c r="F11495" t="str">
        <f>IF(D11495&lt;=18,"LOW (1-18)","HIGH (19-36)")</f>
        <v>LOW (1-18)</v>
      </c>
      <c r="G11495">
        <f>INT((D11495-1)/6)+1</f>
        <v>1</v>
      </c>
      <c r="H11495">
        <f>MOD(D11495-1,6)+1</f>
        <v>6</v>
      </c>
      <c r="I11495">
        <f>37-D11495</f>
        <v>31</v>
      </c>
      <c r="J11495">
        <f>ABS(D11495-D11496)</f>
        <v>4</v>
      </c>
      <c r="K11495">
        <f>AVERAGE(D11495:D11499)</f>
        <v>6</v>
      </c>
      <c r="L11495">
        <f>AVERAGE(D11495:D11514)</f>
        <v>6</v>
      </c>
      <c r="M11495">
        <f>K11495-L11495</f>
        <v>0</v>
      </c>
      <c r="N11495" t="str">
        <f>IF(K11495&gt;L11495,"HIGH ZONE BIAS",IF(K11495&lt;L11495,"LOW ZONE BIAS","EQUILIBRIUM"))</f>
        <v>EQUILIBRIUM</v>
      </c>
    </row>
    <row r="11496">
      <c r="A11496">
        <v>16075</v>
      </c>
      <c r="B11496" t="str">
        <v>2017-03-02</v>
      </c>
      <c r="C11496" t="str">
        <v>Midday</v>
      </c>
      <c r="D11496">
        <v>10</v>
      </c>
      <c r="E11496" t="str">
        <f>IF(MOD(D11496,2)=0,"EVEN","ODD")</f>
        <v>EVEN</v>
      </c>
      <c r="F11496" t="str">
        <f>IF(D11496&lt;=18,"LOW (1-18)","HIGH (19-36)")</f>
        <v>LOW (1-18)</v>
      </c>
      <c r="G11496">
        <f>INT((D11496-1)/6)+1</f>
        <v>2</v>
      </c>
      <c r="H11496">
        <f>MOD(D11496-1,6)+1</f>
        <v>4</v>
      </c>
      <c r="I11496">
        <f>37-D11496</f>
        <v>27</v>
      </c>
      <c r="J11496">
        <f>ABS(D11496-D11497)</f>
        <v>9</v>
      </c>
      <c r="K11496">
        <f>AVERAGE(D11496:D11500)</f>
        <v>10</v>
      </c>
      <c r="L11496">
        <f>AVERAGE(D11496:D11515)</f>
        <v>10</v>
      </c>
      <c r="M11496">
        <f>K11496-L11496</f>
        <v>0</v>
      </c>
      <c r="N11496" t="str">
        <f>IF(K11496&gt;L11496,"HIGH ZONE BIAS",IF(K11496&lt;L11496,"LOW ZONE BIAS","EQUILIBRIUM"))</f>
        <v>EQUILIBRIUM</v>
      </c>
    </row>
    <row r="11497">
      <c r="A11497">
        <v>16074</v>
      </c>
      <c r="B11497" t="str">
        <v>2017-03-02</v>
      </c>
      <c r="C11497" t="str">
        <v>Morning</v>
      </c>
      <c r="D11497">
        <v>1</v>
      </c>
      <c r="E11497" t="str">
        <f>IF(MOD(D11497,2)=0,"EVEN","ODD")</f>
        <v>ODD</v>
      </c>
      <c r="F11497" t="str">
        <f>IF(D11497&lt;=18,"LOW (1-18)","HIGH (19-36)")</f>
        <v>LOW (1-18)</v>
      </c>
      <c r="G11497">
        <f>INT((D11497-1)/6)+1</f>
        <v>1</v>
      </c>
      <c r="H11497">
        <f>MOD(D11497-1,6)+1</f>
        <v>1</v>
      </c>
      <c r="I11497">
        <f>37-D11497</f>
        <v>36</v>
      </c>
      <c r="J11497">
        <f>ABS(D11497-D11498)</f>
        <v>17</v>
      </c>
      <c r="K11497">
        <f>AVERAGE(D11497:D11501)</f>
        <v>1</v>
      </c>
      <c r="L11497">
        <f>AVERAGE(D11497:D11516)</f>
        <v>1</v>
      </c>
      <c r="M11497">
        <f>K11497-L11497</f>
        <v>0</v>
      </c>
      <c r="N11497" t="str">
        <f>IF(K11497&gt;L11497,"HIGH ZONE BIAS",IF(K11497&lt;L11497,"LOW ZONE BIAS","EQUILIBRIUM"))</f>
        <v>EQUILIBRIUM</v>
      </c>
    </row>
    <row r="11498">
      <c r="A11498">
        <v>16073</v>
      </c>
      <c r="B11498" t="str">
        <v>2017-03-01</v>
      </c>
      <c r="C11498" t="str">
        <v>Evening</v>
      </c>
      <c r="D11498">
        <v>18</v>
      </c>
      <c r="E11498" t="str">
        <f>IF(MOD(D11498,2)=0,"EVEN","ODD")</f>
        <v>EVEN</v>
      </c>
      <c r="F11498" t="str">
        <f>IF(D11498&lt;=18,"LOW (1-18)","HIGH (19-36)")</f>
        <v>LOW (1-18)</v>
      </c>
      <c r="G11498">
        <f>INT((D11498-1)/6)+1</f>
        <v>3</v>
      </c>
      <c r="H11498">
        <f>MOD(D11498-1,6)+1</f>
        <v>6</v>
      </c>
      <c r="I11498">
        <f>37-D11498</f>
        <v>19</v>
      </c>
      <c r="J11498">
        <f>ABS(D11498-D11499)</f>
        <v>17</v>
      </c>
      <c r="K11498">
        <f>AVERAGE(D11498:D11502)</f>
        <v>18</v>
      </c>
      <c r="L11498">
        <f>AVERAGE(D11498:D11517)</f>
        <v>18</v>
      </c>
      <c r="M11498">
        <f>K11498-L11498</f>
        <v>0</v>
      </c>
      <c r="N11498" t="str">
        <f>IF(K11498&gt;L11498,"HIGH ZONE BIAS",IF(K11498&lt;L11498,"LOW ZONE BIAS","EQUILIBRIUM"))</f>
        <v>EQUILIBRIUM</v>
      </c>
    </row>
    <row r="11499">
      <c r="A11499">
        <v>16072</v>
      </c>
      <c r="B11499" t="str">
        <v>2017-03-01</v>
      </c>
      <c r="C11499" t="str">
        <v>Afternoon</v>
      </c>
      <c r="D11499">
        <v>1</v>
      </c>
      <c r="E11499" t="str">
        <f>IF(MOD(D11499,2)=0,"EVEN","ODD")</f>
        <v>ODD</v>
      </c>
      <c r="F11499" t="str">
        <f>IF(D11499&lt;=18,"LOW (1-18)","HIGH (19-36)")</f>
        <v>LOW (1-18)</v>
      </c>
      <c r="G11499">
        <f>INT((D11499-1)/6)+1</f>
        <v>1</v>
      </c>
      <c r="H11499">
        <f>MOD(D11499-1,6)+1</f>
        <v>1</v>
      </c>
      <c r="I11499">
        <f>37-D11499</f>
        <v>36</v>
      </c>
      <c r="J11499">
        <f>ABS(D11499-D11500)</f>
        <v>15</v>
      </c>
      <c r="K11499">
        <f>AVERAGE(D11499:D11503)</f>
        <v>1</v>
      </c>
      <c r="L11499">
        <f>AVERAGE(D11499:D11518)</f>
        <v>1</v>
      </c>
      <c r="M11499">
        <f>K11499-L11499</f>
        <v>0</v>
      </c>
      <c r="N11499" t="str">
        <f>IF(K11499&gt;L11499,"HIGH ZONE BIAS",IF(K11499&lt;L11499,"LOW ZONE BIAS","EQUILIBRIUM"))</f>
        <v>EQUILIBRIUM</v>
      </c>
    </row>
    <row r="11500">
      <c r="A11500">
        <v>16071</v>
      </c>
      <c r="B11500" t="str">
        <v>2017-03-01</v>
      </c>
      <c r="C11500" t="str">
        <v>Midday</v>
      </c>
      <c r="D11500">
        <v>16</v>
      </c>
      <c r="E11500" t="str">
        <f>IF(MOD(D11500,2)=0,"EVEN","ODD")</f>
        <v>EVEN</v>
      </c>
      <c r="F11500" t="str">
        <f>IF(D11500&lt;=18,"LOW (1-18)","HIGH (19-36)")</f>
        <v>LOW (1-18)</v>
      </c>
      <c r="G11500">
        <f>INT((D11500-1)/6)+1</f>
        <v>3</v>
      </c>
      <c r="H11500">
        <f>MOD(D11500-1,6)+1</f>
        <v>4</v>
      </c>
      <c r="I11500">
        <f>37-D11500</f>
        <v>21</v>
      </c>
      <c r="J11500">
        <f>ABS(D11500-D11501)</f>
        <v>13</v>
      </c>
      <c r="K11500">
        <f>AVERAGE(D11500:D11504)</f>
        <v>16</v>
      </c>
      <c r="L11500">
        <f>AVERAGE(D11500:D11519)</f>
        <v>16</v>
      </c>
      <c r="M11500">
        <f>K11500-L11500</f>
        <v>0</v>
      </c>
      <c r="N11500" t="str">
        <f>IF(K11500&gt;L11500,"HIGH ZONE BIAS",IF(K11500&lt;L11500,"LOW ZONE BIAS","EQUILIBRIUM"))</f>
        <v>EQUILIBRIUM</v>
      </c>
    </row>
    <row r="11501">
      <c r="A11501">
        <v>16070</v>
      </c>
      <c r="B11501" t="str">
        <v>2017-03-01</v>
      </c>
      <c r="C11501" t="str">
        <v>Morning</v>
      </c>
      <c r="D11501">
        <v>29</v>
      </c>
      <c r="E11501" t="str">
        <f>IF(MOD(D11501,2)=0,"EVEN","ODD")</f>
        <v>ODD</v>
      </c>
      <c r="F11501" t="str">
        <f>IF(D11501&lt;=18,"LOW (1-18)","HIGH (19-36)")</f>
        <v>HIGH (19-36)</v>
      </c>
      <c r="G11501">
        <f>INT((D11501-1)/6)+1</f>
        <v>5</v>
      </c>
      <c r="H11501">
        <f>MOD(D11501-1,6)+1</f>
        <v>5</v>
      </c>
      <c r="I11501">
        <f>37-D11501</f>
        <v>8</v>
      </c>
      <c r="J11501">
        <f>ABS(D11501-D11502)</f>
        <v>12</v>
      </c>
      <c r="K11501">
        <f>AVERAGE(D11501:D11505)</f>
        <v>29</v>
      </c>
      <c r="L11501">
        <f>AVERAGE(D11501:D11520)</f>
        <v>29</v>
      </c>
      <c r="M11501">
        <f>K11501-L11501</f>
        <v>0</v>
      </c>
      <c r="N11501" t="str">
        <f>IF(K11501&gt;L11501,"HIGH ZONE BIAS",IF(K11501&lt;L11501,"LOW ZONE BIAS","EQUILIBRIUM"))</f>
        <v>EQUILIBRIUM</v>
      </c>
    </row>
    <row r="11502">
      <c r="A11502">
        <v>16069</v>
      </c>
      <c r="B11502" t="str">
        <v>2017-02-28</v>
      </c>
      <c r="C11502" t="str">
        <v>Evening</v>
      </c>
      <c r="D11502">
        <v>17</v>
      </c>
      <c r="E11502" t="str">
        <f>IF(MOD(D11502,2)=0,"EVEN","ODD")</f>
        <v>ODD</v>
      </c>
      <c r="F11502" t="str">
        <f>IF(D11502&lt;=18,"LOW (1-18)","HIGH (19-36)")</f>
        <v>LOW (1-18)</v>
      </c>
      <c r="G11502">
        <f>INT((D11502-1)/6)+1</f>
        <v>3</v>
      </c>
      <c r="H11502">
        <f>MOD(D11502-1,6)+1</f>
        <v>5</v>
      </c>
      <c r="I11502">
        <f>37-D11502</f>
        <v>20</v>
      </c>
      <c r="J11502">
        <f>ABS(D11502-D11503)</f>
        <v>8</v>
      </c>
      <c r="K11502">
        <f>AVERAGE(D11502:D11506)</f>
        <v>17</v>
      </c>
      <c r="L11502">
        <f>AVERAGE(D11502:D11521)</f>
        <v>17</v>
      </c>
      <c r="M11502">
        <f>K11502-L11502</f>
        <v>0</v>
      </c>
      <c r="N11502" t="str">
        <f>IF(K11502&gt;L11502,"HIGH ZONE BIAS",IF(K11502&lt;L11502,"LOW ZONE BIAS","EQUILIBRIUM"))</f>
        <v>EQUILIBRIUM</v>
      </c>
    </row>
    <row r="11503">
      <c r="A11503">
        <v>16068</v>
      </c>
      <c r="B11503" t="str">
        <v>2017-02-28</v>
      </c>
      <c r="C11503" t="str">
        <v>Afternoon</v>
      </c>
      <c r="D11503">
        <v>25</v>
      </c>
      <c r="E11503" t="str">
        <f>IF(MOD(D11503,2)=0,"EVEN","ODD")</f>
        <v>ODD</v>
      </c>
      <c r="F11503" t="str">
        <f>IF(D11503&lt;=18,"LOW (1-18)","HIGH (19-36)")</f>
        <v>HIGH (19-36)</v>
      </c>
      <c r="G11503">
        <f>INT((D11503-1)/6)+1</f>
        <v>5</v>
      </c>
      <c r="H11503">
        <f>MOD(D11503-1,6)+1</f>
        <v>1</v>
      </c>
      <c r="I11503">
        <f>37-D11503</f>
        <v>12</v>
      </c>
      <c r="J11503">
        <f>ABS(D11503-D11504)</f>
        <v>13</v>
      </c>
      <c r="K11503">
        <f>AVERAGE(D11503:D11507)</f>
        <v>25</v>
      </c>
      <c r="L11503">
        <f>AVERAGE(D11503:D11522)</f>
        <v>25</v>
      </c>
      <c r="M11503">
        <f>K11503-L11503</f>
        <v>0</v>
      </c>
      <c r="N11503" t="str">
        <f>IF(K11503&gt;L11503,"HIGH ZONE BIAS",IF(K11503&lt;L11503,"LOW ZONE BIAS","EQUILIBRIUM"))</f>
        <v>EQUILIBRIUM</v>
      </c>
    </row>
    <row r="11504">
      <c r="A11504">
        <v>16067</v>
      </c>
      <c r="B11504" t="str">
        <v>2017-02-28</v>
      </c>
      <c r="C11504" t="str">
        <v>Midday</v>
      </c>
      <c r="D11504">
        <v>12</v>
      </c>
      <c r="E11504" t="str">
        <f>IF(MOD(D11504,2)=0,"EVEN","ODD")</f>
        <v>EVEN</v>
      </c>
      <c r="F11504" t="str">
        <f>IF(D11504&lt;=18,"LOW (1-18)","HIGH (19-36)")</f>
        <v>LOW (1-18)</v>
      </c>
      <c r="G11504">
        <f>INT((D11504-1)/6)+1</f>
        <v>2</v>
      </c>
      <c r="H11504">
        <f>MOD(D11504-1,6)+1</f>
        <v>6</v>
      </c>
      <c r="I11504">
        <f>37-D11504</f>
        <v>25</v>
      </c>
      <c r="J11504">
        <f>ABS(D11504-D11505)</f>
        <v>12</v>
      </c>
      <c r="K11504">
        <f>AVERAGE(D11504:D11508)</f>
        <v>12</v>
      </c>
      <c r="L11504">
        <f>AVERAGE(D11504:D11523)</f>
        <v>12</v>
      </c>
      <c r="M11504">
        <f>K11504-L11504</f>
        <v>0</v>
      </c>
      <c r="N11504" t="str">
        <f>IF(K11504&gt;L11504,"HIGH ZONE BIAS",IF(K11504&lt;L11504,"LOW ZONE BIAS","EQUILIBRIUM"))</f>
        <v>EQUILIBRIUM</v>
      </c>
    </row>
    <row r="11505">
      <c r="A11505">
        <v>16066</v>
      </c>
      <c r="B11505" t="str">
        <v>2017-02-28</v>
      </c>
      <c r="C11505" t="str">
        <v>Morning</v>
      </c>
      <c r="D11505">
        <v>24</v>
      </c>
      <c r="E11505" t="str">
        <f>IF(MOD(D11505,2)=0,"EVEN","ODD")</f>
        <v>EVEN</v>
      </c>
      <c r="F11505" t="str">
        <f>IF(D11505&lt;=18,"LOW (1-18)","HIGH (19-36)")</f>
        <v>HIGH (19-36)</v>
      </c>
      <c r="G11505">
        <f>INT((D11505-1)/6)+1</f>
        <v>4</v>
      </c>
      <c r="H11505">
        <f>MOD(D11505-1,6)+1</f>
        <v>6</v>
      </c>
      <c r="I11505">
        <f>37-D11505</f>
        <v>13</v>
      </c>
      <c r="J11505">
        <f>ABS(D11505-D11506)</f>
        <v>5</v>
      </c>
      <c r="K11505">
        <f>AVERAGE(D11505:D11509)</f>
        <v>24</v>
      </c>
      <c r="L11505">
        <f>AVERAGE(D11505:D11524)</f>
        <v>24</v>
      </c>
      <c r="M11505">
        <f>K11505-L11505</f>
        <v>0</v>
      </c>
      <c r="N11505" t="str">
        <f>IF(K11505&gt;L11505,"HIGH ZONE BIAS",IF(K11505&lt;L11505,"LOW ZONE BIAS","EQUILIBRIUM"))</f>
        <v>EQUILIBRIUM</v>
      </c>
    </row>
    <row r="11506">
      <c r="A11506">
        <v>16065</v>
      </c>
      <c r="B11506" t="str">
        <v>2017-02-27</v>
      </c>
      <c r="C11506" t="str">
        <v>Evening</v>
      </c>
      <c r="D11506">
        <v>19</v>
      </c>
      <c r="E11506" t="str">
        <f>IF(MOD(D11506,2)=0,"EVEN","ODD")</f>
        <v>ODD</v>
      </c>
      <c r="F11506" t="str">
        <f>IF(D11506&lt;=18,"LOW (1-18)","HIGH (19-36)")</f>
        <v>HIGH (19-36)</v>
      </c>
      <c r="G11506">
        <f>INT((D11506-1)/6)+1</f>
        <v>4</v>
      </c>
      <c r="H11506">
        <f>MOD(D11506-1,6)+1</f>
        <v>1</v>
      </c>
      <c r="I11506">
        <f>37-D11506</f>
        <v>18</v>
      </c>
      <c r="J11506">
        <f>ABS(D11506-D11507)</f>
        <v>10</v>
      </c>
      <c r="K11506">
        <f>AVERAGE(D11506:D11510)</f>
        <v>19</v>
      </c>
      <c r="L11506">
        <f>AVERAGE(D11506:D11525)</f>
        <v>19</v>
      </c>
      <c r="M11506">
        <f>K11506-L11506</f>
        <v>0</v>
      </c>
      <c r="N11506" t="str">
        <f>IF(K11506&gt;L11506,"HIGH ZONE BIAS",IF(K11506&lt;L11506,"LOW ZONE BIAS","EQUILIBRIUM"))</f>
        <v>EQUILIBRIUM</v>
      </c>
    </row>
    <row r="11507">
      <c r="A11507">
        <v>16064</v>
      </c>
      <c r="B11507" t="str">
        <v>2017-02-27</v>
      </c>
      <c r="C11507" t="str">
        <v>Afternoon</v>
      </c>
      <c r="D11507">
        <v>9</v>
      </c>
      <c r="E11507" t="str">
        <f>IF(MOD(D11507,2)=0,"EVEN","ODD")</f>
        <v>ODD</v>
      </c>
      <c r="F11507" t="str">
        <f>IF(D11507&lt;=18,"LOW (1-18)","HIGH (19-36)")</f>
        <v>LOW (1-18)</v>
      </c>
      <c r="G11507">
        <f>INT((D11507-1)/6)+1</f>
        <v>2</v>
      </c>
      <c r="H11507">
        <f>MOD(D11507-1,6)+1</f>
        <v>3</v>
      </c>
      <c r="I11507">
        <f>37-D11507</f>
        <v>28</v>
      </c>
      <c r="J11507">
        <f>ABS(D11507-D11508)</f>
        <v>18</v>
      </c>
      <c r="K11507">
        <f>AVERAGE(D11507:D11511)</f>
        <v>9</v>
      </c>
      <c r="L11507">
        <f>AVERAGE(D11507:D11526)</f>
        <v>9</v>
      </c>
      <c r="M11507">
        <f>K11507-L11507</f>
        <v>0</v>
      </c>
      <c r="N11507" t="str">
        <f>IF(K11507&gt;L11507,"HIGH ZONE BIAS",IF(K11507&lt;L11507,"LOW ZONE BIAS","EQUILIBRIUM"))</f>
        <v>EQUILIBRIUM</v>
      </c>
    </row>
    <row r="11508">
      <c r="A11508">
        <v>16063</v>
      </c>
      <c r="B11508" t="str">
        <v>2017-02-27</v>
      </c>
      <c r="C11508" t="str">
        <v>Midday</v>
      </c>
      <c r="D11508">
        <v>27</v>
      </c>
      <c r="E11508" t="str">
        <f>IF(MOD(D11508,2)=0,"EVEN","ODD")</f>
        <v>ODD</v>
      </c>
      <c r="F11508" t="str">
        <f>IF(D11508&lt;=18,"LOW (1-18)","HIGH (19-36)")</f>
        <v>HIGH (19-36)</v>
      </c>
      <c r="G11508">
        <f>INT((D11508-1)/6)+1</f>
        <v>5</v>
      </c>
      <c r="H11508">
        <f>MOD(D11508-1,6)+1</f>
        <v>3</v>
      </c>
      <c r="I11508">
        <f>37-D11508</f>
        <v>10</v>
      </c>
      <c r="J11508">
        <f>ABS(D11508-D11509)</f>
        <v>19</v>
      </c>
      <c r="K11508">
        <f>AVERAGE(D11508:D11512)</f>
        <v>27</v>
      </c>
      <c r="L11508">
        <f>AVERAGE(D11508:D11527)</f>
        <v>27</v>
      </c>
      <c r="M11508">
        <f>K11508-L11508</f>
        <v>0</v>
      </c>
      <c r="N11508" t="str">
        <f>IF(K11508&gt;L11508,"HIGH ZONE BIAS",IF(K11508&lt;L11508,"LOW ZONE BIAS","EQUILIBRIUM"))</f>
        <v>EQUILIBRIUM</v>
      </c>
    </row>
    <row r="11509">
      <c r="A11509">
        <v>16062</v>
      </c>
      <c r="B11509" t="str">
        <v>2017-02-27</v>
      </c>
      <c r="C11509" t="str">
        <v>Morning</v>
      </c>
      <c r="D11509">
        <v>8</v>
      </c>
      <c r="E11509" t="str">
        <f>IF(MOD(D11509,2)=0,"EVEN","ODD")</f>
        <v>EVEN</v>
      </c>
      <c r="F11509" t="str">
        <f>IF(D11509&lt;=18,"LOW (1-18)","HIGH (19-36)")</f>
        <v>LOW (1-18)</v>
      </c>
      <c r="G11509">
        <f>INT((D11509-1)/6)+1</f>
        <v>2</v>
      </c>
      <c r="H11509">
        <f>MOD(D11509-1,6)+1</f>
        <v>2</v>
      </c>
      <c r="I11509">
        <f>37-D11509</f>
        <v>29</v>
      </c>
      <c r="J11509">
        <f>ABS(D11509-D11510)</f>
        <v>27</v>
      </c>
      <c r="K11509">
        <f>AVERAGE(D11509:D11513)</f>
        <v>8</v>
      </c>
      <c r="L11509">
        <f>AVERAGE(D11509:D11528)</f>
        <v>8</v>
      </c>
      <c r="M11509">
        <f>K11509-L11509</f>
        <v>0</v>
      </c>
      <c r="N11509" t="str">
        <f>IF(K11509&gt;L11509,"HIGH ZONE BIAS",IF(K11509&lt;L11509,"LOW ZONE BIAS","EQUILIBRIUM"))</f>
        <v>EQUILIBRIUM</v>
      </c>
    </row>
    <row r="11510">
      <c r="A11510">
        <v>16061</v>
      </c>
      <c r="B11510" t="str">
        <v>2017-02-25</v>
      </c>
      <c r="C11510" t="str">
        <v>Evening</v>
      </c>
      <c r="D11510">
        <v>35</v>
      </c>
      <c r="E11510" t="str">
        <f>IF(MOD(D11510,2)=0,"EVEN","ODD")</f>
        <v>ODD</v>
      </c>
      <c r="F11510" t="str">
        <f>IF(D11510&lt;=18,"LOW (1-18)","HIGH (19-36)")</f>
        <v>HIGH (19-36)</v>
      </c>
      <c r="G11510">
        <f>INT((D11510-1)/6)+1</f>
        <v>6</v>
      </c>
      <c r="H11510">
        <f>MOD(D11510-1,6)+1</f>
        <v>5</v>
      </c>
      <c r="I11510">
        <f>37-D11510</f>
        <v>2</v>
      </c>
      <c r="J11510">
        <f>ABS(D11510-D11511)</f>
        <v>18</v>
      </c>
      <c r="K11510">
        <f>AVERAGE(D11510:D11514)</f>
        <v>35</v>
      </c>
      <c r="L11510">
        <f>AVERAGE(D11510:D11529)</f>
        <v>35</v>
      </c>
      <c r="M11510">
        <f>K11510-L11510</f>
        <v>0</v>
      </c>
      <c r="N11510" t="str">
        <f>IF(K11510&gt;L11510,"HIGH ZONE BIAS",IF(K11510&lt;L11510,"LOW ZONE BIAS","EQUILIBRIUM"))</f>
        <v>EQUILIBRIUM</v>
      </c>
    </row>
    <row r="11511">
      <c r="A11511">
        <v>16060</v>
      </c>
      <c r="B11511" t="str">
        <v>2017-02-25</v>
      </c>
      <c r="C11511" t="str">
        <v>Afternoon</v>
      </c>
      <c r="D11511">
        <v>17</v>
      </c>
      <c r="E11511" t="str">
        <f>IF(MOD(D11511,2)=0,"EVEN","ODD")</f>
        <v>ODD</v>
      </c>
      <c r="F11511" t="str">
        <f>IF(D11511&lt;=18,"LOW (1-18)","HIGH (19-36)")</f>
        <v>LOW (1-18)</v>
      </c>
      <c r="G11511">
        <f>INT((D11511-1)/6)+1</f>
        <v>3</v>
      </c>
      <c r="H11511">
        <f>MOD(D11511-1,6)+1</f>
        <v>5</v>
      </c>
      <c r="I11511">
        <f>37-D11511</f>
        <v>20</v>
      </c>
      <c r="J11511">
        <f>ABS(D11511-D11512)</f>
        <v>6</v>
      </c>
      <c r="K11511">
        <f>AVERAGE(D11511:D11515)</f>
        <v>17</v>
      </c>
      <c r="L11511">
        <f>AVERAGE(D11511:D11530)</f>
        <v>17</v>
      </c>
      <c r="M11511">
        <f>K11511-L11511</f>
        <v>0</v>
      </c>
      <c r="N11511" t="str">
        <f>IF(K11511&gt;L11511,"HIGH ZONE BIAS",IF(K11511&lt;L11511,"LOW ZONE BIAS","EQUILIBRIUM"))</f>
        <v>EQUILIBRIUM</v>
      </c>
    </row>
    <row r="11512">
      <c r="A11512">
        <v>16059</v>
      </c>
      <c r="B11512" t="str">
        <v>2017-02-25</v>
      </c>
      <c r="C11512" t="str">
        <v>Midday</v>
      </c>
      <c r="D11512">
        <v>11</v>
      </c>
      <c r="E11512" t="str">
        <f>IF(MOD(D11512,2)=0,"EVEN","ODD")</f>
        <v>ODD</v>
      </c>
      <c r="F11512" t="str">
        <f>IF(D11512&lt;=18,"LOW (1-18)","HIGH (19-36)")</f>
        <v>LOW (1-18)</v>
      </c>
      <c r="G11512">
        <f>INT((D11512-1)/6)+1</f>
        <v>2</v>
      </c>
      <c r="H11512">
        <f>MOD(D11512-1,6)+1</f>
        <v>5</v>
      </c>
      <c r="I11512">
        <f>37-D11512</f>
        <v>26</v>
      </c>
      <c r="J11512">
        <f>ABS(D11512-D11513)</f>
        <v>1</v>
      </c>
      <c r="K11512">
        <f>AVERAGE(D11512:D11516)</f>
        <v>11</v>
      </c>
      <c r="L11512">
        <f>AVERAGE(D11512:D11531)</f>
        <v>11</v>
      </c>
      <c r="M11512">
        <f>K11512-L11512</f>
        <v>0</v>
      </c>
      <c r="N11512" t="str">
        <f>IF(K11512&gt;L11512,"HIGH ZONE BIAS",IF(K11512&lt;L11512,"LOW ZONE BIAS","EQUILIBRIUM"))</f>
        <v>EQUILIBRIUM</v>
      </c>
    </row>
    <row r="11513">
      <c r="A11513">
        <v>16058</v>
      </c>
      <c r="B11513" t="str">
        <v>2017-02-25</v>
      </c>
      <c r="C11513" t="str">
        <v>Morning</v>
      </c>
      <c r="D11513">
        <v>12</v>
      </c>
      <c r="E11513" t="str">
        <f>IF(MOD(D11513,2)=0,"EVEN","ODD")</f>
        <v>EVEN</v>
      </c>
      <c r="F11513" t="str">
        <f>IF(D11513&lt;=18,"LOW (1-18)","HIGH (19-36)")</f>
        <v>LOW (1-18)</v>
      </c>
      <c r="G11513">
        <f>INT((D11513-1)/6)+1</f>
        <v>2</v>
      </c>
      <c r="H11513">
        <f>MOD(D11513-1,6)+1</f>
        <v>6</v>
      </c>
      <c r="I11513">
        <f>37-D11513</f>
        <v>25</v>
      </c>
      <c r="J11513">
        <f>ABS(D11513-D11514)</f>
        <v>11</v>
      </c>
      <c r="K11513">
        <f>AVERAGE(D11513:D11517)</f>
        <v>12</v>
      </c>
      <c r="L11513">
        <f>AVERAGE(D11513:D11532)</f>
        <v>12</v>
      </c>
      <c r="M11513">
        <f>K11513-L11513</f>
        <v>0</v>
      </c>
      <c r="N11513" t="str">
        <f>IF(K11513&gt;L11513,"HIGH ZONE BIAS",IF(K11513&lt;L11513,"LOW ZONE BIAS","EQUILIBRIUM"))</f>
        <v>EQUILIBRIUM</v>
      </c>
    </row>
    <row r="11514">
      <c r="A11514">
        <v>16057</v>
      </c>
      <c r="B11514" t="str">
        <v>2017-02-24</v>
      </c>
      <c r="C11514" t="str">
        <v>Evening</v>
      </c>
      <c r="D11514">
        <v>1</v>
      </c>
      <c r="E11514" t="str">
        <f>IF(MOD(D11514,2)=0,"EVEN","ODD")</f>
        <v>ODD</v>
      </c>
      <c r="F11514" t="str">
        <f>IF(D11514&lt;=18,"LOW (1-18)","HIGH (19-36)")</f>
        <v>LOW (1-18)</v>
      </c>
      <c r="G11514">
        <f>INT((D11514-1)/6)+1</f>
        <v>1</v>
      </c>
      <c r="H11514">
        <f>MOD(D11514-1,6)+1</f>
        <v>1</v>
      </c>
      <c r="I11514">
        <f>37-D11514</f>
        <v>36</v>
      </c>
      <c r="J11514">
        <f>ABS(D11514-D11515)</f>
        <v>27</v>
      </c>
      <c r="K11514">
        <f>AVERAGE(D11514:D11518)</f>
        <v>1</v>
      </c>
      <c r="L11514">
        <f>AVERAGE(D11514:D11533)</f>
        <v>1</v>
      </c>
      <c r="M11514">
        <f>K11514-L11514</f>
        <v>0</v>
      </c>
      <c r="N11514" t="str">
        <f>IF(K11514&gt;L11514,"HIGH ZONE BIAS",IF(K11514&lt;L11514,"LOW ZONE BIAS","EQUILIBRIUM"))</f>
        <v>EQUILIBRIUM</v>
      </c>
    </row>
    <row r="11515">
      <c r="A11515">
        <v>16056</v>
      </c>
      <c r="B11515" t="str">
        <v>2017-02-24</v>
      </c>
      <c r="C11515" t="str">
        <v>Afternoon</v>
      </c>
      <c r="D11515">
        <v>28</v>
      </c>
      <c r="E11515" t="str">
        <f>IF(MOD(D11515,2)=0,"EVEN","ODD")</f>
        <v>EVEN</v>
      </c>
      <c r="F11515" t="str">
        <f>IF(D11515&lt;=18,"LOW (1-18)","HIGH (19-36)")</f>
        <v>HIGH (19-36)</v>
      </c>
      <c r="G11515">
        <f>INT((D11515-1)/6)+1</f>
        <v>5</v>
      </c>
      <c r="H11515">
        <f>MOD(D11515-1,6)+1</f>
        <v>4</v>
      </c>
      <c r="I11515">
        <f>37-D11515</f>
        <v>9</v>
      </c>
      <c r="J11515">
        <f>ABS(D11515-D11516)</f>
        <v>5</v>
      </c>
      <c r="K11515">
        <f>AVERAGE(D11515:D11519)</f>
        <v>28</v>
      </c>
      <c r="L11515">
        <f>AVERAGE(D11515:D11534)</f>
        <v>28</v>
      </c>
      <c r="M11515">
        <f>K11515-L11515</f>
        <v>0</v>
      </c>
      <c r="N11515" t="str">
        <f>IF(K11515&gt;L11515,"HIGH ZONE BIAS",IF(K11515&lt;L11515,"LOW ZONE BIAS","EQUILIBRIUM"))</f>
        <v>EQUILIBRIUM</v>
      </c>
    </row>
    <row r="11516">
      <c r="A11516">
        <v>16055</v>
      </c>
      <c r="B11516" t="str">
        <v>2017-02-24</v>
      </c>
      <c r="C11516" t="str">
        <v>Midday</v>
      </c>
      <c r="D11516">
        <v>33</v>
      </c>
      <c r="E11516" t="str">
        <f>IF(MOD(D11516,2)=0,"EVEN","ODD")</f>
        <v>ODD</v>
      </c>
      <c r="F11516" t="str">
        <f>IF(D11516&lt;=18,"LOW (1-18)","HIGH (19-36)")</f>
        <v>HIGH (19-36)</v>
      </c>
      <c r="G11516">
        <f>INT((D11516-1)/6)+1</f>
        <v>6</v>
      </c>
      <c r="H11516">
        <f>MOD(D11516-1,6)+1</f>
        <v>3</v>
      </c>
      <c r="I11516">
        <f>37-D11516</f>
        <v>4</v>
      </c>
      <c r="J11516">
        <f>ABS(D11516-D11517)</f>
        <v>30</v>
      </c>
      <c r="K11516">
        <f>AVERAGE(D11516:D11520)</f>
        <v>33</v>
      </c>
      <c r="L11516">
        <f>AVERAGE(D11516:D11535)</f>
        <v>33</v>
      </c>
      <c r="M11516">
        <f>K11516-L11516</f>
        <v>0</v>
      </c>
      <c r="N11516" t="str">
        <f>IF(K11516&gt;L11516,"HIGH ZONE BIAS",IF(K11516&lt;L11516,"LOW ZONE BIAS","EQUILIBRIUM"))</f>
        <v>EQUILIBRIUM</v>
      </c>
    </row>
    <row r="11517">
      <c r="A11517">
        <v>16054</v>
      </c>
      <c r="B11517" t="str">
        <v>2017-02-24</v>
      </c>
      <c r="C11517" t="str">
        <v>Morning</v>
      </c>
      <c r="D11517">
        <v>3</v>
      </c>
      <c r="E11517" t="str">
        <f>IF(MOD(D11517,2)=0,"EVEN","ODD")</f>
        <v>ODD</v>
      </c>
      <c r="F11517" t="str">
        <f>IF(D11517&lt;=18,"LOW (1-18)","HIGH (19-36)")</f>
        <v>LOW (1-18)</v>
      </c>
      <c r="G11517">
        <f>INT((D11517-1)/6)+1</f>
        <v>1</v>
      </c>
      <c r="H11517">
        <f>MOD(D11517-1,6)+1</f>
        <v>3</v>
      </c>
      <c r="I11517">
        <f>37-D11517</f>
        <v>34</v>
      </c>
      <c r="J11517">
        <f>ABS(D11517-D11518)</f>
        <v>28</v>
      </c>
      <c r="K11517">
        <f>AVERAGE(D11517:D11521)</f>
        <v>3</v>
      </c>
      <c r="L11517">
        <f>AVERAGE(D11517:D11536)</f>
        <v>3</v>
      </c>
      <c r="M11517">
        <f>K11517-L11517</f>
        <v>0</v>
      </c>
      <c r="N11517" t="str">
        <f>IF(K11517&gt;L11517,"HIGH ZONE BIAS",IF(K11517&lt;L11517,"LOW ZONE BIAS","EQUILIBRIUM"))</f>
        <v>EQUILIBRIUM</v>
      </c>
    </row>
    <row r="11518">
      <c r="A11518">
        <v>16053</v>
      </c>
      <c r="B11518" t="str">
        <v>2017-02-23</v>
      </c>
      <c r="C11518" t="str">
        <v>Evening</v>
      </c>
      <c r="D11518">
        <v>31</v>
      </c>
      <c r="E11518" t="str">
        <f>IF(MOD(D11518,2)=0,"EVEN","ODD")</f>
        <v>ODD</v>
      </c>
      <c r="F11518" t="str">
        <f>IF(D11518&lt;=18,"LOW (1-18)","HIGH (19-36)")</f>
        <v>HIGH (19-36)</v>
      </c>
      <c r="G11518">
        <f>INT((D11518-1)/6)+1</f>
        <v>6</v>
      </c>
      <c r="H11518">
        <f>MOD(D11518-1,6)+1</f>
        <v>1</v>
      </c>
      <c r="I11518">
        <f>37-D11518</f>
        <v>6</v>
      </c>
      <c r="J11518">
        <f>ABS(D11518-D11519)</f>
        <v>11</v>
      </c>
      <c r="K11518">
        <f>AVERAGE(D11518:D11522)</f>
        <v>31</v>
      </c>
      <c r="L11518">
        <f>AVERAGE(D11518:D11537)</f>
        <v>31</v>
      </c>
      <c r="M11518">
        <f>K11518-L11518</f>
        <v>0</v>
      </c>
      <c r="N11518" t="str">
        <f>IF(K11518&gt;L11518,"HIGH ZONE BIAS",IF(K11518&lt;L11518,"LOW ZONE BIAS","EQUILIBRIUM"))</f>
        <v>EQUILIBRIUM</v>
      </c>
    </row>
    <row r="11519">
      <c r="A11519">
        <v>16052</v>
      </c>
      <c r="B11519" t="str">
        <v>2017-02-23</v>
      </c>
      <c r="C11519" t="str">
        <v>Afternoon</v>
      </c>
      <c r="D11519">
        <v>20</v>
      </c>
      <c r="E11519" t="str">
        <f>IF(MOD(D11519,2)=0,"EVEN","ODD")</f>
        <v>EVEN</v>
      </c>
      <c r="F11519" t="str">
        <f>IF(D11519&lt;=18,"LOW (1-18)","HIGH (19-36)")</f>
        <v>HIGH (19-36)</v>
      </c>
      <c r="G11519">
        <f>INT((D11519-1)/6)+1</f>
        <v>4</v>
      </c>
      <c r="H11519">
        <f>MOD(D11519-1,6)+1</f>
        <v>2</v>
      </c>
      <c r="I11519">
        <f>37-D11519</f>
        <v>17</v>
      </c>
      <c r="J11519">
        <f>ABS(D11519-D11520)</f>
        <v>6</v>
      </c>
      <c r="K11519">
        <f>AVERAGE(D11519:D11523)</f>
        <v>20</v>
      </c>
      <c r="L11519">
        <f>AVERAGE(D11519:D11538)</f>
        <v>20</v>
      </c>
      <c r="M11519">
        <f>K11519-L11519</f>
        <v>0</v>
      </c>
      <c r="N11519" t="str">
        <f>IF(K11519&gt;L11519,"HIGH ZONE BIAS",IF(K11519&lt;L11519,"LOW ZONE BIAS","EQUILIBRIUM"))</f>
        <v>EQUILIBRIUM</v>
      </c>
    </row>
    <row r="11520">
      <c r="A11520">
        <v>16051</v>
      </c>
      <c r="B11520" t="str">
        <v>2017-02-23</v>
      </c>
      <c r="C11520" t="str">
        <v>Midday</v>
      </c>
      <c r="D11520">
        <v>14</v>
      </c>
      <c r="E11520" t="str">
        <f>IF(MOD(D11520,2)=0,"EVEN","ODD")</f>
        <v>EVEN</v>
      </c>
      <c r="F11520" t="str">
        <f>IF(D11520&lt;=18,"LOW (1-18)","HIGH (19-36)")</f>
        <v>LOW (1-18)</v>
      </c>
      <c r="G11520">
        <f>INT((D11520-1)/6)+1</f>
        <v>3</v>
      </c>
      <c r="H11520">
        <f>MOD(D11520-1,6)+1</f>
        <v>2</v>
      </c>
      <c r="I11520">
        <f>37-D11520</f>
        <v>23</v>
      </c>
      <c r="J11520">
        <f>ABS(D11520-D11521)</f>
        <v>0</v>
      </c>
      <c r="K11520">
        <f>AVERAGE(D11520:D11524)</f>
        <v>14</v>
      </c>
      <c r="L11520">
        <f>AVERAGE(D11520:D11539)</f>
        <v>14</v>
      </c>
      <c r="M11520">
        <f>K11520-L11520</f>
        <v>0</v>
      </c>
      <c r="N11520" t="str">
        <f>IF(K11520&gt;L11520,"HIGH ZONE BIAS",IF(K11520&lt;L11520,"LOW ZONE BIAS","EQUILIBRIUM"))</f>
        <v>EQUILIBRIUM</v>
      </c>
    </row>
    <row r="11521">
      <c r="A11521">
        <v>16050</v>
      </c>
      <c r="B11521" t="str">
        <v>2017-02-23</v>
      </c>
      <c r="C11521" t="str">
        <v>Morning</v>
      </c>
      <c r="D11521">
        <v>14</v>
      </c>
      <c r="E11521" t="str">
        <f>IF(MOD(D11521,2)=0,"EVEN","ODD")</f>
        <v>EVEN</v>
      </c>
      <c r="F11521" t="str">
        <f>IF(D11521&lt;=18,"LOW (1-18)","HIGH (19-36)")</f>
        <v>LOW (1-18)</v>
      </c>
      <c r="G11521">
        <f>INT((D11521-1)/6)+1</f>
        <v>3</v>
      </c>
      <c r="H11521">
        <f>MOD(D11521-1,6)+1</f>
        <v>2</v>
      </c>
      <c r="I11521">
        <f>37-D11521</f>
        <v>23</v>
      </c>
      <c r="J11521">
        <f>ABS(D11521-D11522)</f>
        <v>12</v>
      </c>
      <c r="K11521">
        <f>AVERAGE(D11521:D11525)</f>
        <v>14</v>
      </c>
      <c r="L11521">
        <f>AVERAGE(D11521:D11540)</f>
        <v>14</v>
      </c>
      <c r="M11521">
        <f>K11521-L11521</f>
        <v>0</v>
      </c>
      <c r="N11521" t="str">
        <f>IF(K11521&gt;L11521,"HIGH ZONE BIAS",IF(K11521&lt;L11521,"LOW ZONE BIAS","EQUILIBRIUM"))</f>
        <v>EQUILIBRIUM</v>
      </c>
    </row>
    <row r="11522">
      <c r="A11522">
        <v>16049</v>
      </c>
      <c r="B11522" t="str">
        <v>2017-02-22</v>
      </c>
      <c r="C11522" t="str">
        <v>Evening</v>
      </c>
      <c r="D11522">
        <v>2</v>
      </c>
      <c r="E11522" t="str">
        <f>IF(MOD(D11522,2)=0,"EVEN","ODD")</f>
        <v>EVEN</v>
      </c>
      <c r="F11522" t="str">
        <f>IF(D11522&lt;=18,"LOW (1-18)","HIGH (19-36)")</f>
        <v>LOW (1-18)</v>
      </c>
      <c r="G11522">
        <f>INT((D11522-1)/6)+1</f>
        <v>1</v>
      </c>
      <c r="H11522">
        <f>MOD(D11522-1,6)+1</f>
        <v>2</v>
      </c>
      <c r="I11522">
        <f>37-D11522</f>
        <v>35</v>
      </c>
      <c r="J11522">
        <f>ABS(D11522-D11523)</f>
        <v>28</v>
      </c>
      <c r="K11522">
        <f>AVERAGE(D11522:D11526)</f>
        <v>2</v>
      </c>
      <c r="L11522">
        <f>AVERAGE(D11522:D11541)</f>
        <v>2</v>
      </c>
      <c r="M11522">
        <f>K11522-L11522</f>
        <v>0</v>
      </c>
      <c r="N11522" t="str">
        <f>IF(K11522&gt;L11522,"HIGH ZONE BIAS",IF(K11522&lt;L11522,"LOW ZONE BIAS","EQUILIBRIUM"))</f>
        <v>EQUILIBRIUM</v>
      </c>
    </row>
    <row r="11523">
      <c r="A11523">
        <v>16048</v>
      </c>
      <c r="B11523" t="str">
        <v>2017-02-22</v>
      </c>
      <c r="C11523" t="str">
        <v>Afternoon</v>
      </c>
      <c r="D11523">
        <v>30</v>
      </c>
      <c r="E11523" t="str">
        <f>IF(MOD(D11523,2)=0,"EVEN","ODD")</f>
        <v>EVEN</v>
      </c>
      <c r="F11523" t="str">
        <f>IF(D11523&lt;=18,"LOW (1-18)","HIGH (19-36)")</f>
        <v>HIGH (19-36)</v>
      </c>
      <c r="G11523">
        <f>INT((D11523-1)/6)+1</f>
        <v>5</v>
      </c>
      <c r="H11523">
        <f>MOD(D11523-1,6)+1</f>
        <v>6</v>
      </c>
      <c r="I11523">
        <f>37-D11523</f>
        <v>7</v>
      </c>
      <c r="J11523">
        <f>ABS(D11523-D11524)</f>
        <v>11</v>
      </c>
      <c r="K11523">
        <f>AVERAGE(D11523:D11527)</f>
        <v>30</v>
      </c>
      <c r="L11523">
        <f>AVERAGE(D11523:D11542)</f>
        <v>30</v>
      </c>
      <c r="M11523">
        <f>K11523-L11523</f>
        <v>0</v>
      </c>
      <c r="N11523" t="str">
        <f>IF(K11523&gt;L11523,"HIGH ZONE BIAS",IF(K11523&lt;L11523,"LOW ZONE BIAS","EQUILIBRIUM"))</f>
        <v>EQUILIBRIUM</v>
      </c>
    </row>
    <row r="11524">
      <c r="A11524">
        <v>16047</v>
      </c>
      <c r="B11524" t="str">
        <v>2017-02-22</v>
      </c>
      <c r="C11524" t="str">
        <v>Midday</v>
      </c>
      <c r="D11524">
        <v>19</v>
      </c>
      <c r="E11524" t="str">
        <f>IF(MOD(D11524,2)=0,"EVEN","ODD")</f>
        <v>ODD</v>
      </c>
      <c r="F11524" t="str">
        <f>IF(D11524&lt;=18,"LOW (1-18)","HIGH (19-36)")</f>
        <v>HIGH (19-36)</v>
      </c>
      <c r="G11524">
        <f>INT((D11524-1)/6)+1</f>
        <v>4</v>
      </c>
      <c r="H11524">
        <f>MOD(D11524-1,6)+1</f>
        <v>1</v>
      </c>
      <c r="I11524">
        <f>37-D11524</f>
        <v>18</v>
      </c>
      <c r="J11524">
        <f>ABS(D11524-D11525)</f>
        <v>3</v>
      </c>
      <c r="K11524">
        <f>AVERAGE(D11524:D11528)</f>
        <v>19</v>
      </c>
      <c r="L11524">
        <f>AVERAGE(D11524:D11543)</f>
        <v>19</v>
      </c>
      <c r="M11524">
        <f>K11524-L11524</f>
        <v>0</v>
      </c>
      <c r="N11524" t="str">
        <f>IF(K11524&gt;L11524,"HIGH ZONE BIAS",IF(K11524&lt;L11524,"LOW ZONE BIAS","EQUILIBRIUM"))</f>
        <v>EQUILIBRIUM</v>
      </c>
    </row>
    <row r="11525">
      <c r="A11525">
        <v>16046</v>
      </c>
      <c r="B11525" t="str">
        <v>2017-02-22</v>
      </c>
      <c r="C11525" t="str">
        <v>Morning</v>
      </c>
      <c r="D11525">
        <v>16</v>
      </c>
      <c r="E11525" t="str">
        <f>IF(MOD(D11525,2)=0,"EVEN","ODD")</f>
        <v>EVEN</v>
      </c>
      <c r="F11525" t="str">
        <f>IF(D11525&lt;=18,"LOW (1-18)","HIGH (19-36)")</f>
        <v>LOW (1-18)</v>
      </c>
      <c r="G11525">
        <f>INT((D11525-1)/6)+1</f>
        <v>3</v>
      </c>
      <c r="H11525">
        <f>MOD(D11525-1,6)+1</f>
        <v>4</v>
      </c>
      <c r="I11525">
        <f>37-D11525</f>
        <v>21</v>
      </c>
      <c r="J11525">
        <f>ABS(D11525-D11526)</f>
        <v>15</v>
      </c>
      <c r="K11525">
        <f>AVERAGE(D11525:D11529)</f>
        <v>16</v>
      </c>
      <c r="L11525">
        <f>AVERAGE(D11525:D11544)</f>
        <v>16</v>
      </c>
      <c r="M11525">
        <f>K11525-L11525</f>
        <v>0</v>
      </c>
      <c r="N11525" t="str">
        <f>IF(K11525&gt;L11525,"HIGH ZONE BIAS",IF(K11525&lt;L11525,"LOW ZONE BIAS","EQUILIBRIUM"))</f>
        <v>EQUILIBRIUM</v>
      </c>
    </row>
    <row r="11526">
      <c r="A11526">
        <v>16045</v>
      </c>
      <c r="B11526" t="str">
        <v>2017-02-21</v>
      </c>
      <c r="C11526" t="str">
        <v>Evening</v>
      </c>
      <c r="D11526">
        <v>31</v>
      </c>
      <c r="E11526" t="str">
        <f>IF(MOD(D11526,2)=0,"EVEN","ODD")</f>
        <v>ODD</v>
      </c>
      <c r="F11526" t="str">
        <f>IF(D11526&lt;=18,"LOW (1-18)","HIGH (19-36)")</f>
        <v>HIGH (19-36)</v>
      </c>
      <c r="G11526">
        <f>INT((D11526-1)/6)+1</f>
        <v>6</v>
      </c>
      <c r="H11526">
        <f>MOD(D11526-1,6)+1</f>
        <v>1</v>
      </c>
      <c r="I11526">
        <f>37-D11526</f>
        <v>6</v>
      </c>
      <c r="J11526">
        <f>ABS(D11526-D11527)</f>
        <v>16</v>
      </c>
      <c r="K11526">
        <f>AVERAGE(D11526:D11530)</f>
        <v>31</v>
      </c>
      <c r="L11526">
        <f>AVERAGE(D11526:D11545)</f>
        <v>31</v>
      </c>
      <c r="M11526">
        <f>K11526-L11526</f>
        <v>0</v>
      </c>
      <c r="N11526" t="str">
        <f>IF(K11526&gt;L11526,"HIGH ZONE BIAS",IF(K11526&lt;L11526,"LOW ZONE BIAS","EQUILIBRIUM"))</f>
        <v>EQUILIBRIUM</v>
      </c>
    </row>
    <row r="11527">
      <c r="A11527">
        <v>16044</v>
      </c>
      <c r="B11527" t="str">
        <v>2017-02-21</v>
      </c>
      <c r="C11527" t="str">
        <v>Afternoon</v>
      </c>
      <c r="D11527">
        <v>15</v>
      </c>
      <c r="E11527" t="str">
        <f>IF(MOD(D11527,2)=0,"EVEN","ODD")</f>
        <v>ODD</v>
      </c>
      <c r="F11527" t="str">
        <f>IF(D11527&lt;=18,"LOW (1-18)","HIGH (19-36)")</f>
        <v>LOW (1-18)</v>
      </c>
      <c r="G11527">
        <f>INT((D11527-1)/6)+1</f>
        <v>3</v>
      </c>
      <c r="H11527">
        <f>MOD(D11527-1,6)+1</f>
        <v>3</v>
      </c>
      <c r="I11527">
        <f>37-D11527</f>
        <v>22</v>
      </c>
      <c r="J11527">
        <f>ABS(D11527-D11528)</f>
        <v>6</v>
      </c>
      <c r="K11527">
        <f>AVERAGE(D11527:D11531)</f>
        <v>15</v>
      </c>
      <c r="L11527">
        <f>AVERAGE(D11527:D11546)</f>
        <v>15</v>
      </c>
      <c r="M11527">
        <f>K11527-L11527</f>
        <v>0</v>
      </c>
      <c r="N11527" t="str">
        <f>IF(K11527&gt;L11527,"HIGH ZONE BIAS",IF(K11527&lt;L11527,"LOW ZONE BIAS","EQUILIBRIUM"))</f>
        <v>EQUILIBRIUM</v>
      </c>
    </row>
    <row r="11528">
      <c r="A11528">
        <v>16043</v>
      </c>
      <c r="B11528" t="str">
        <v>2017-02-21</v>
      </c>
      <c r="C11528" t="str">
        <v>Midday</v>
      </c>
      <c r="D11528">
        <v>9</v>
      </c>
      <c r="E11528" t="str">
        <f>IF(MOD(D11528,2)=0,"EVEN","ODD")</f>
        <v>ODD</v>
      </c>
      <c r="F11528" t="str">
        <f>IF(D11528&lt;=18,"LOW (1-18)","HIGH (19-36)")</f>
        <v>LOW (1-18)</v>
      </c>
      <c r="G11528">
        <f>INT((D11528-1)/6)+1</f>
        <v>2</v>
      </c>
      <c r="H11528">
        <f>MOD(D11528-1,6)+1</f>
        <v>3</v>
      </c>
      <c r="I11528">
        <f>37-D11528</f>
        <v>28</v>
      </c>
      <c r="J11528">
        <f>ABS(D11528-D11529)</f>
        <v>8</v>
      </c>
      <c r="K11528">
        <f>AVERAGE(D11528:D11532)</f>
        <v>9</v>
      </c>
      <c r="L11528">
        <f>AVERAGE(D11528:D11547)</f>
        <v>9</v>
      </c>
      <c r="M11528">
        <f>K11528-L11528</f>
        <v>0</v>
      </c>
      <c r="N11528" t="str">
        <f>IF(K11528&gt;L11528,"HIGH ZONE BIAS",IF(K11528&lt;L11528,"LOW ZONE BIAS","EQUILIBRIUM"))</f>
        <v>EQUILIBRIUM</v>
      </c>
    </row>
    <row r="11529">
      <c r="A11529">
        <v>16042</v>
      </c>
      <c r="B11529" t="str">
        <v>2017-02-21</v>
      </c>
      <c r="C11529" t="str">
        <v>Morning</v>
      </c>
      <c r="D11529">
        <v>1</v>
      </c>
      <c r="E11529" t="str">
        <f>IF(MOD(D11529,2)=0,"EVEN","ODD")</f>
        <v>ODD</v>
      </c>
      <c r="F11529" t="str">
        <f>IF(D11529&lt;=18,"LOW (1-18)","HIGH (19-36)")</f>
        <v>LOW (1-18)</v>
      </c>
      <c r="G11529">
        <f>INT((D11529-1)/6)+1</f>
        <v>1</v>
      </c>
      <c r="H11529">
        <f>MOD(D11529-1,6)+1</f>
        <v>1</v>
      </c>
      <c r="I11529">
        <f>37-D11529</f>
        <v>36</v>
      </c>
      <c r="J11529">
        <f>ABS(D11529-D11530)</f>
        <v>17</v>
      </c>
      <c r="K11529">
        <f>AVERAGE(D11529:D11533)</f>
        <v>1</v>
      </c>
      <c r="L11529">
        <f>AVERAGE(D11529:D11548)</f>
        <v>1</v>
      </c>
      <c r="M11529">
        <f>K11529-L11529</f>
        <v>0</v>
      </c>
      <c r="N11529" t="str">
        <f>IF(K11529&gt;L11529,"HIGH ZONE BIAS",IF(K11529&lt;L11529,"LOW ZONE BIAS","EQUILIBRIUM"))</f>
        <v>EQUILIBRIUM</v>
      </c>
    </row>
    <row r="11530">
      <c r="A11530">
        <v>16041</v>
      </c>
      <c r="B11530" t="str">
        <v>2017-02-20</v>
      </c>
      <c r="C11530" t="str">
        <v>Evening</v>
      </c>
      <c r="D11530">
        <v>18</v>
      </c>
      <c r="E11530" t="str">
        <f>IF(MOD(D11530,2)=0,"EVEN","ODD")</f>
        <v>EVEN</v>
      </c>
      <c r="F11530" t="str">
        <f>IF(D11530&lt;=18,"LOW (1-18)","HIGH (19-36)")</f>
        <v>LOW (1-18)</v>
      </c>
      <c r="G11530">
        <f>INT((D11530-1)/6)+1</f>
        <v>3</v>
      </c>
      <c r="H11530">
        <f>MOD(D11530-1,6)+1</f>
        <v>6</v>
      </c>
      <c r="I11530">
        <f>37-D11530</f>
        <v>19</v>
      </c>
      <c r="J11530">
        <f>ABS(D11530-D11531)</f>
        <v>1</v>
      </c>
      <c r="K11530">
        <f>AVERAGE(D11530:D11534)</f>
        <v>18</v>
      </c>
      <c r="L11530">
        <f>AVERAGE(D11530:D11549)</f>
        <v>18</v>
      </c>
      <c r="M11530">
        <f>K11530-L11530</f>
        <v>0</v>
      </c>
      <c r="N11530" t="str">
        <f>IF(K11530&gt;L11530,"HIGH ZONE BIAS",IF(K11530&lt;L11530,"LOW ZONE BIAS","EQUILIBRIUM"))</f>
        <v>EQUILIBRIUM</v>
      </c>
    </row>
    <row r="11531">
      <c r="A11531">
        <v>16040</v>
      </c>
      <c r="B11531" t="str">
        <v>2017-02-20</v>
      </c>
      <c r="C11531" t="str">
        <v>Afternoon</v>
      </c>
      <c r="D11531">
        <v>19</v>
      </c>
      <c r="E11531" t="str">
        <f>IF(MOD(D11531,2)=0,"EVEN","ODD")</f>
        <v>ODD</v>
      </c>
      <c r="F11531" t="str">
        <f>IF(D11531&lt;=18,"LOW (1-18)","HIGH (19-36)")</f>
        <v>HIGH (19-36)</v>
      </c>
      <c r="G11531">
        <f>INT((D11531-1)/6)+1</f>
        <v>4</v>
      </c>
      <c r="H11531">
        <f>MOD(D11531-1,6)+1</f>
        <v>1</v>
      </c>
      <c r="I11531">
        <f>37-D11531</f>
        <v>18</v>
      </c>
      <c r="J11531">
        <f>ABS(D11531-D11532)</f>
        <v>10</v>
      </c>
      <c r="K11531">
        <f>AVERAGE(D11531:D11535)</f>
        <v>19</v>
      </c>
      <c r="L11531">
        <f>AVERAGE(D11531:D11550)</f>
        <v>19</v>
      </c>
      <c r="M11531">
        <f>K11531-L11531</f>
        <v>0</v>
      </c>
      <c r="N11531" t="str">
        <f>IF(K11531&gt;L11531,"HIGH ZONE BIAS",IF(K11531&lt;L11531,"LOW ZONE BIAS","EQUILIBRIUM"))</f>
        <v>EQUILIBRIUM</v>
      </c>
    </row>
    <row r="11532">
      <c r="A11532">
        <v>16039</v>
      </c>
      <c r="B11532" t="str">
        <v>2017-02-20</v>
      </c>
      <c r="C11532" t="str">
        <v>Midday</v>
      </c>
      <c r="D11532">
        <v>29</v>
      </c>
      <c r="E11532" t="str">
        <f>IF(MOD(D11532,2)=0,"EVEN","ODD")</f>
        <v>ODD</v>
      </c>
      <c r="F11532" t="str">
        <f>IF(D11532&lt;=18,"LOW (1-18)","HIGH (19-36)")</f>
        <v>HIGH (19-36)</v>
      </c>
      <c r="G11532">
        <f>INT((D11532-1)/6)+1</f>
        <v>5</v>
      </c>
      <c r="H11532">
        <f>MOD(D11532-1,6)+1</f>
        <v>5</v>
      </c>
      <c r="I11532">
        <f>37-D11532</f>
        <v>8</v>
      </c>
      <c r="J11532">
        <f>ABS(D11532-D11533)</f>
        <v>17</v>
      </c>
      <c r="K11532">
        <f>AVERAGE(D11532:D11536)</f>
        <v>29</v>
      </c>
      <c r="L11532">
        <f>AVERAGE(D11532:D11551)</f>
        <v>29</v>
      </c>
      <c r="M11532">
        <f>K11532-L11532</f>
        <v>0</v>
      </c>
      <c r="N11532" t="str">
        <f>IF(K11532&gt;L11532,"HIGH ZONE BIAS",IF(K11532&lt;L11532,"LOW ZONE BIAS","EQUILIBRIUM"))</f>
        <v>EQUILIBRIUM</v>
      </c>
    </row>
    <row r="11533">
      <c r="A11533">
        <v>16038</v>
      </c>
      <c r="B11533" t="str">
        <v>2017-02-20</v>
      </c>
      <c r="C11533" t="str">
        <v>Morning</v>
      </c>
      <c r="D11533">
        <v>12</v>
      </c>
      <c r="E11533" t="str">
        <f>IF(MOD(D11533,2)=0,"EVEN","ODD")</f>
        <v>EVEN</v>
      </c>
      <c r="F11533" t="str">
        <f>IF(D11533&lt;=18,"LOW (1-18)","HIGH (19-36)")</f>
        <v>LOW (1-18)</v>
      </c>
      <c r="G11533">
        <f>INT((D11533-1)/6)+1</f>
        <v>2</v>
      </c>
      <c r="H11533">
        <f>MOD(D11533-1,6)+1</f>
        <v>6</v>
      </c>
      <c r="I11533">
        <f>37-D11533</f>
        <v>25</v>
      </c>
      <c r="J11533">
        <f>ABS(D11533-D11534)</f>
        <v>20</v>
      </c>
      <c r="K11533">
        <f>AVERAGE(D11533:D11537)</f>
        <v>12</v>
      </c>
      <c r="L11533">
        <f>AVERAGE(D11533:D11552)</f>
        <v>12</v>
      </c>
      <c r="M11533">
        <f>K11533-L11533</f>
        <v>0</v>
      </c>
      <c r="N11533" t="str">
        <f>IF(K11533&gt;L11533,"HIGH ZONE BIAS",IF(K11533&lt;L11533,"LOW ZONE BIAS","EQUILIBRIUM"))</f>
        <v>EQUILIBRIUM</v>
      </c>
    </row>
    <row r="11534">
      <c r="A11534">
        <v>16037</v>
      </c>
      <c r="B11534" t="str">
        <v>2017-02-18</v>
      </c>
      <c r="C11534" t="str">
        <v>Evening</v>
      </c>
      <c r="D11534">
        <v>32</v>
      </c>
      <c r="E11534" t="str">
        <f>IF(MOD(D11534,2)=0,"EVEN","ODD")</f>
        <v>EVEN</v>
      </c>
      <c r="F11534" t="str">
        <f>IF(D11534&lt;=18,"LOW (1-18)","HIGH (19-36)")</f>
        <v>HIGH (19-36)</v>
      </c>
      <c r="G11534">
        <f>INT((D11534-1)/6)+1</f>
        <v>6</v>
      </c>
      <c r="H11534">
        <f>MOD(D11534-1,6)+1</f>
        <v>2</v>
      </c>
      <c r="I11534">
        <f>37-D11534</f>
        <v>5</v>
      </c>
      <c r="J11534">
        <f>ABS(D11534-D11535)</f>
        <v>28</v>
      </c>
      <c r="K11534">
        <f>AVERAGE(D11534:D11538)</f>
        <v>32</v>
      </c>
      <c r="L11534">
        <f>AVERAGE(D11534:D11553)</f>
        <v>32</v>
      </c>
      <c r="M11534">
        <f>K11534-L11534</f>
        <v>0</v>
      </c>
      <c r="N11534" t="str">
        <f>IF(K11534&gt;L11534,"HIGH ZONE BIAS",IF(K11534&lt;L11534,"LOW ZONE BIAS","EQUILIBRIUM"))</f>
        <v>EQUILIBRIUM</v>
      </c>
    </row>
    <row r="11535">
      <c r="A11535">
        <v>16036</v>
      </c>
      <c r="B11535" t="str">
        <v>2017-02-18</v>
      </c>
      <c r="C11535" t="str">
        <v>Afternoon</v>
      </c>
      <c r="D11535">
        <v>4</v>
      </c>
      <c r="E11535" t="str">
        <f>IF(MOD(D11535,2)=0,"EVEN","ODD")</f>
        <v>EVEN</v>
      </c>
      <c r="F11535" t="str">
        <f>IF(D11535&lt;=18,"LOW (1-18)","HIGH (19-36)")</f>
        <v>LOW (1-18)</v>
      </c>
      <c r="G11535">
        <f>INT((D11535-1)/6)+1</f>
        <v>1</v>
      </c>
      <c r="H11535">
        <f>MOD(D11535-1,6)+1</f>
        <v>4</v>
      </c>
      <c r="I11535">
        <f>37-D11535</f>
        <v>33</v>
      </c>
      <c r="J11535">
        <f>ABS(D11535-D11536)</f>
        <v>6</v>
      </c>
      <c r="K11535">
        <f>AVERAGE(D11535:D11539)</f>
        <v>4</v>
      </c>
      <c r="L11535">
        <f>AVERAGE(D11535:D11554)</f>
        <v>4</v>
      </c>
      <c r="M11535">
        <f>K11535-L11535</f>
        <v>0</v>
      </c>
      <c r="N11535" t="str">
        <f>IF(K11535&gt;L11535,"HIGH ZONE BIAS",IF(K11535&lt;L11535,"LOW ZONE BIAS","EQUILIBRIUM"))</f>
        <v>EQUILIBRIUM</v>
      </c>
    </row>
    <row r="11536">
      <c r="A11536">
        <v>16035</v>
      </c>
      <c r="B11536" t="str">
        <v>2017-02-18</v>
      </c>
      <c r="C11536" t="str">
        <v>Midday</v>
      </c>
      <c r="D11536">
        <v>10</v>
      </c>
      <c r="E11536" t="str">
        <f>IF(MOD(D11536,2)=0,"EVEN","ODD")</f>
        <v>EVEN</v>
      </c>
      <c r="F11536" t="str">
        <f>IF(D11536&lt;=18,"LOW (1-18)","HIGH (19-36)")</f>
        <v>LOW (1-18)</v>
      </c>
      <c r="G11536">
        <f>INT((D11536-1)/6)+1</f>
        <v>2</v>
      </c>
      <c r="H11536">
        <f>MOD(D11536-1,6)+1</f>
        <v>4</v>
      </c>
      <c r="I11536">
        <f>37-D11536</f>
        <v>27</v>
      </c>
      <c r="J11536">
        <f>ABS(D11536-D11537)</f>
        <v>0</v>
      </c>
      <c r="K11536">
        <f>AVERAGE(D11536:D11540)</f>
        <v>10</v>
      </c>
      <c r="L11536">
        <f>AVERAGE(D11536:D11555)</f>
        <v>10</v>
      </c>
      <c r="M11536">
        <f>K11536-L11536</f>
        <v>0</v>
      </c>
      <c r="N11536" t="str">
        <f>IF(K11536&gt;L11536,"HIGH ZONE BIAS",IF(K11536&lt;L11536,"LOW ZONE BIAS","EQUILIBRIUM"))</f>
        <v>EQUILIBRIUM</v>
      </c>
    </row>
    <row r="11537">
      <c r="A11537">
        <v>16034</v>
      </c>
      <c r="B11537" t="str">
        <v>2017-02-18</v>
      </c>
      <c r="C11537" t="str">
        <v>Morning</v>
      </c>
      <c r="D11537">
        <v>10</v>
      </c>
      <c r="E11537" t="str">
        <f>IF(MOD(D11537,2)=0,"EVEN","ODD")</f>
        <v>EVEN</v>
      </c>
      <c r="F11537" t="str">
        <f>IF(D11537&lt;=18,"LOW (1-18)","HIGH (19-36)")</f>
        <v>LOW (1-18)</v>
      </c>
      <c r="G11537">
        <f>INT((D11537-1)/6)+1</f>
        <v>2</v>
      </c>
      <c r="H11537">
        <f>MOD(D11537-1,6)+1</f>
        <v>4</v>
      </c>
      <c r="I11537">
        <f>37-D11537</f>
        <v>27</v>
      </c>
      <c r="J11537">
        <f>ABS(D11537-D11538)</f>
        <v>5</v>
      </c>
      <c r="K11537">
        <f>AVERAGE(D11537:D11541)</f>
        <v>10</v>
      </c>
      <c r="L11537">
        <f>AVERAGE(D11537:D11556)</f>
        <v>10</v>
      </c>
      <c r="M11537">
        <f>K11537-L11537</f>
        <v>0</v>
      </c>
      <c r="N11537" t="str">
        <f>IF(K11537&gt;L11537,"HIGH ZONE BIAS",IF(K11537&lt;L11537,"LOW ZONE BIAS","EQUILIBRIUM"))</f>
        <v>EQUILIBRIUM</v>
      </c>
    </row>
    <row r="11538">
      <c r="A11538">
        <v>16033</v>
      </c>
      <c r="B11538" t="str">
        <v>2017-02-17</v>
      </c>
      <c r="C11538" t="str">
        <v>Evening</v>
      </c>
      <c r="D11538">
        <v>15</v>
      </c>
      <c r="E11538" t="str">
        <f>IF(MOD(D11538,2)=0,"EVEN","ODD")</f>
        <v>ODD</v>
      </c>
      <c r="F11538" t="str">
        <f>IF(D11538&lt;=18,"LOW (1-18)","HIGH (19-36)")</f>
        <v>LOW (1-18)</v>
      </c>
      <c r="G11538">
        <f>INT((D11538-1)/6)+1</f>
        <v>3</v>
      </c>
      <c r="H11538">
        <f>MOD(D11538-1,6)+1</f>
        <v>3</v>
      </c>
      <c r="I11538">
        <f>37-D11538</f>
        <v>22</v>
      </c>
      <c r="J11538">
        <f>ABS(D11538-D11539)</f>
        <v>11</v>
      </c>
      <c r="K11538">
        <f>AVERAGE(D11538:D11542)</f>
        <v>15</v>
      </c>
      <c r="L11538">
        <f>AVERAGE(D11538:D11557)</f>
        <v>15</v>
      </c>
      <c r="M11538">
        <f>K11538-L11538</f>
        <v>0</v>
      </c>
      <c r="N11538" t="str">
        <f>IF(K11538&gt;L11538,"HIGH ZONE BIAS",IF(K11538&lt;L11538,"LOW ZONE BIAS","EQUILIBRIUM"))</f>
        <v>EQUILIBRIUM</v>
      </c>
    </row>
    <row r="11539">
      <c r="A11539">
        <v>16032</v>
      </c>
      <c r="B11539" t="str">
        <v>2017-02-17</v>
      </c>
      <c r="C11539" t="str">
        <v>Afternoon</v>
      </c>
      <c r="D11539">
        <v>26</v>
      </c>
      <c r="E11539" t="str">
        <f>IF(MOD(D11539,2)=0,"EVEN","ODD")</f>
        <v>EVEN</v>
      </c>
      <c r="F11539" t="str">
        <f>IF(D11539&lt;=18,"LOW (1-18)","HIGH (19-36)")</f>
        <v>HIGH (19-36)</v>
      </c>
      <c r="G11539">
        <f>INT((D11539-1)/6)+1</f>
        <v>5</v>
      </c>
      <c r="H11539">
        <f>MOD(D11539-1,6)+1</f>
        <v>2</v>
      </c>
      <c r="I11539">
        <f>37-D11539</f>
        <v>11</v>
      </c>
      <c r="J11539">
        <f>ABS(D11539-D11540)</f>
        <v>4</v>
      </c>
      <c r="K11539">
        <f>AVERAGE(D11539:D11543)</f>
        <v>26</v>
      </c>
      <c r="L11539">
        <f>AVERAGE(D11539:D11558)</f>
        <v>26</v>
      </c>
      <c r="M11539">
        <f>K11539-L11539</f>
        <v>0</v>
      </c>
      <c r="N11539" t="str">
        <f>IF(K11539&gt;L11539,"HIGH ZONE BIAS",IF(K11539&lt;L11539,"LOW ZONE BIAS","EQUILIBRIUM"))</f>
        <v>EQUILIBRIUM</v>
      </c>
    </row>
    <row r="11540">
      <c r="A11540">
        <v>16031</v>
      </c>
      <c r="B11540" t="str">
        <v>2017-02-17</v>
      </c>
      <c r="C11540" t="str">
        <v>Midday</v>
      </c>
      <c r="D11540">
        <v>22</v>
      </c>
      <c r="E11540" t="str">
        <f>IF(MOD(D11540,2)=0,"EVEN","ODD")</f>
        <v>EVEN</v>
      </c>
      <c r="F11540" t="str">
        <f>IF(D11540&lt;=18,"LOW (1-18)","HIGH (19-36)")</f>
        <v>HIGH (19-36)</v>
      </c>
      <c r="G11540">
        <f>INT((D11540-1)/6)+1</f>
        <v>4</v>
      </c>
      <c r="H11540">
        <f>MOD(D11540-1,6)+1</f>
        <v>4</v>
      </c>
      <c r="I11540">
        <f>37-D11540</f>
        <v>15</v>
      </c>
      <c r="J11540">
        <f>ABS(D11540-D11541)</f>
        <v>18</v>
      </c>
      <c r="K11540">
        <f>AVERAGE(D11540:D11544)</f>
        <v>22</v>
      </c>
      <c r="L11540">
        <f>AVERAGE(D11540:D11559)</f>
        <v>22</v>
      </c>
      <c r="M11540">
        <f>K11540-L11540</f>
        <v>0</v>
      </c>
      <c r="N11540" t="str">
        <f>IF(K11540&gt;L11540,"HIGH ZONE BIAS",IF(K11540&lt;L11540,"LOW ZONE BIAS","EQUILIBRIUM"))</f>
        <v>EQUILIBRIUM</v>
      </c>
    </row>
    <row r="11541">
      <c r="A11541">
        <v>16030</v>
      </c>
      <c r="B11541" t="str">
        <v>2017-02-17</v>
      </c>
      <c r="C11541" t="str">
        <v>Morning</v>
      </c>
      <c r="D11541">
        <v>4</v>
      </c>
      <c r="E11541" t="str">
        <f>IF(MOD(D11541,2)=0,"EVEN","ODD")</f>
        <v>EVEN</v>
      </c>
      <c r="F11541" t="str">
        <f>IF(D11541&lt;=18,"LOW (1-18)","HIGH (19-36)")</f>
        <v>LOW (1-18)</v>
      </c>
      <c r="G11541">
        <f>INT((D11541-1)/6)+1</f>
        <v>1</v>
      </c>
      <c r="H11541">
        <f>MOD(D11541-1,6)+1</f>
        <v>4</v>
      </c>
      <c r="I11541">
        <f>37-D11541</f>
        <v>33</v>
      </c>
      <c r="J11541">
        <f>ABS(D11541-D11542)</f>
        <v>24</v>
      </c>
      <c r="K11541">
        <f>AVERAGE(D11541:D11545)</f>
        <v>4</v>
      </c>
      <c r="L11541">
        <f>AVERAGE(D11541:D11560)</f>
        <v>4</v>
      </c>
      <c r="M11541">
        <f>K11541-L11541</f>
        <v>0</v>
      </c>
      <c r="N11541" t="str">
        <f>IF(K11541&gt;L11541,"HIGH ZONE BIAS",IF(K11541&lt;L11541,"LOW ZONE BIAS","EQUILIBRIUM"))</f>
        <v>EQUILIBRIUM</v>
      </c>
    </row>
    <row r="11542">
      <c r="A11542">
        <v>16029</v>
      </c>
      <c r="B11542" t="str">
        <v>2017-02-16</v>
      </c>
      <c r="C11542" t="str">
        <v>Evening</v>
      </c>
      <c r="D11542">
        <v>28</v>
      </c>
      <c r="E11542" t="str">
        <f>IF(MOD(D11542,2)=0,"EVEN","ODD")</f>
        <v>EVEN</v>
      </c>
      <c r="F11542" t="str">
        <f>IF(D11542&lt;=18,"LOW (1-18)","HIGH (19-36)")</f>
        <v>HIGH (19-36)</v>
      </c>
      <c r="G11542">
        <f>INT((D11542-1)/6)+1</f>
        <v>5</v>
      </c>
      <c r="H11542">
        <f>MOD(D11542-1,6)+1</f>
        <v>4</v>
      </c>
      <c r="I11542">
        <f>37-D11542</f>
        <v>9</v>
      </c>
      <c r="J11542">
        <f>ABS(D11542-D11543)</f>
        <v>22</v>
      </c>
      <c r="K11542">
        <f>AVERAGE(D11542:D11546)</f>
        <v>28</v>
      </c>
      <c r="L11542">
        <f>AVERAGE(D11542:D11561)</f>
        <v>28</v>
      </c>
      <c r="M11542">
        <f>K11542-L11542</f>
        <v>0</v>
      </c>
      <c r="N11542" t="str">
        <f>IF(K11542&gt;L11542,"HIGH ZONE BIAS",IF(K11542&lt;L11542,"LOW ZONE BIAS","EQUILIBRIUM"))</f>
        <v>EQUILIBRIUM</v>
      </c>
    </row>
    <row r="11543">
      <c r="A11543">
        <v>16028</v>
      </c>
      <c r="B11543" t="str">
        <v>2017-02-16</v>
      </c>
      <c r="C11543" t="str">
        <v>Afternoon</v>
      </c>
      <c r="D11543">
        <v>6</v>
      </c>
      <c r="E11543" t="str">
        <f>IF(MOD(D11543,2)=0,"EVEN","ODD")</f>
        <v>EVEN</v>
      </c>
      <c r="F11543" t="str">
        <f>IF(D11543&lt;=18,"LOW (1-18)","HIGH (19-36)")</f>
        <v>LOW (1-18)</v>
      </c>
      <c r="G11543">
        <f>INT((D11543-1)/6)+1</f>
        <v>1</v>
      </c>
      <c r="H11543">
        <f>MOD(D11543-1,6)+1</f>
        <v>6</v>
      </c>
      <c r="I11543">
        <f>37-D11543</f>
        <v>31</v>
      </c>
      <c r="J11543">
        <f>ABS(D11543-D11544)</f>
        <v>24</v>
      </c>
      <c r="K11543">
        <f>AVERAGE(D11543:D11547)</f>
        <v>6</v>
      </c>
      <c r="L11543">
        <f>AVERAGE(D11543:D11562)</f>
        <v>6</v>
      </c>
      <c r="M11543">
        <f>K11543-L11543</f>
        <v>0</v>
      </c>
      <c r="N11543" t="str">
        <f>IF(K11543&gt;L11543,"HIGH ZONE BIAS",IF(K11543&lt;L11543,"LOW ZONE BIAS","EQUILIBRIUM"))</f>
        <v>EQUILIBRIUM</v>
      </c>
    </row>
    <row r="11544">
      <c r="A11544">
        <v>16027</v>
      </c>
      <c r="B11544" t="str">
        <v>2017-02-16</v>
      </c>
      <c r="C11544" t="str">
        <v>Midday</v>
      </c>
      <c r="D11544">
        <v>30</v>
      </c>
      <c r="E11544" t="str">
        <f>IF(MOD(D11544,2)=0,"EVEN","ODD")</f>
        <v>EVEN</v>
      </c>
      <c r="F11544" t="str">
        <f>IF(D11544&lt;=18,"LOW (1-18)","HIGH (19-36)")</f>
        <v>HIGH (19-36)</v>
      </c>
      <c r="G11544">
        <f>INT((D11544-1)/6)+1</f>
        <v>5</v>
      </c>
      <c r="H11544">
        <f>MOD(D11544-1,6)+1</f>
        <v>6</v>
      </c>
      <c r="I11544">
        <f>37-D11544</f>
        <v>7</v>
      </c>
      <c r="J11544">
        <f>ABS(D11544-D11545)</f>
        <v>20</v>
      </c>
      <c r="K11544">
        <f>AVERAGE(D11544:D11548)</f>
        <v>30</v>
      </c>
      <c r="L11544">
        <f>AVERAGE(D11544:D11563)</f>
        <v>30</v>
      </c>
      <c r="M11544">
        <f>K11544-L11544</f>
        <v>0</v>
      </c>
      <c r="N11544" t="str">
        <f>IF(K11544&gt;L11544,"HIGH ZONE BIAS",IF(K11544&lt;L11544,"LOW ZONE BIAS","EQUILIBRIUM"))</f>
        <v>EQUILIBRIUM</v>
      </c>
    </row>
    <row r="11545">
      <c r="A11545">
        <v>16026</v>
      </c>
      <c r="B11545" t="str">
        <v>2017-02-16</v>
      </c>
      <c r="C11545" t="str">
        <v>Morning</v>
      </c>
      <c r="D11545">
        <v>10</v>
      </c>
      <c r="E11545" t="str">
        <f>IF(MOD(D11545,2)=0,"EVEN","ODD")</f>
        <v>EVEN</v>
      </c>
      <c r="F11545" t="str">
        <f>IF(D11545&lt;=18,"LOW (1-18)","HIGH (19-36)")</f>
        <v>LOW (1-18)</v>
      </c>
      <c r="G11545">
        <f>INT((D11545-1)/6)+1</f>
        <v>2</v>
      </c>
      <c r="H11545">
        <f>MOD(D11545-1,6)+1</f>
        <v>4</v>
      </c>
      <c r="I11545">
        <f>37-D11545</f>
        <v>27</v>
      </c>
      <c r="J11545">
        <f>ABS(D11545-D11546)</f>
        <v>21</v>
      </c>
      <c r="K11545">
        <f>AVERAGE(D11545:D11549)</f>
        <v>10</v>
      </c>
      <c r="L11545">
        <f>AVERAGE(D11545:D11564)</f>
        <v>10</v>
      </c>
      <c r="M11545">
        <f>K11545-L11545</f>
        <v>0</v>
      </c>
      <c r="N11545" t="str">
        <f>IF(K11545&gt;L11545,"HIGH ZONE BIAS",IF(K11545&lt;L11545,"LOW ZONE BIAS","EQUILIBRIUM"))</f>
        <v>EQUILIBRIUM</v>
      </c>
    </row>
    <row r="11546">
      <c r="A11546">
        <v>16025</v>
      </c>
      <c r="B11546" t="str">
        <v>2017-02-15</v>
      </c>
      <c r="C11546" t="str">
        <v>Evening</v>
      </c>
      <c r="D11546">
        <v>31</v>
      </c>
      <c r="E11546" t="str">
        <f>IF(MOD(D11546,2)=0,"EVEN","ODD")</f>
        <v>ODD</v>
      </c>
      <c r="F11546" t="str">
        <f>IF(D11546&lt;=18,"LOW (1-18)","HIGH (19-36)")</f>
        <v>HIGH (19-36)</v>
      </c>
      <c r="G11546">
        <f>INT((D11546-1)/6)+1</f>
        <v>6</v>
      </c>
      <c r="H11546">
        <f>MOD(D11546-1,6)+1</f>
        <v>1</v>
      </c>
      <c r="I11546">
        <f>37-D11546</f>
        <v>6</v>
      </c>
      <c r="J11546">
        <f>ABS(D11546-D11547)</f>
        <v>6</v>
      </c>
      <c r="K11546">
        <f>AVERAGE(D11546:D11550)</f>
        <v>31</v>
      </c>
      <c r="L11546">
        <f>AVERAGE(D11546:D11565)</f>
        <v>31</v>
      </c>
      <c r="M11546">
        <f>K11546-L11546</f>
        <v>0</v>
      </c>
      <c r="N11546" t="str">
        <f>IF(K11546&gt;L11546,"HIGH ZONE BIAS",IF(K11546&lt;L11546,"LOW ZONE BIAS","EQUILIBRIUM"))</f>
        <v>EQUILIBRIUM</v>
      </c>
    </row>
    <row r="11547">
      <c r="A11547">
        <v>16024</v>
      </c>
      <c r="B11547" t="str">
        <v>2017-02-15</v>
      </c>
      <c r="C11547" t="str">
        <v>Afternoon</v>
      </c>
      <c r="D11547">
        <v>25</v>
      </c>
      <c r="E11547" t="str">
        <f>IF(MOD(D11547,2)=0,"EVEN","ODD")</f>
        <v>ODD</v>
      </c>
      <c r="F11547" t="str">
        <f>IF(D11547&lt;=18,"LOW (1-18)","HIGH (19-36)")</f>
        <v>HIGH (19-36)</v>
      </c>
      <c r="G11547">
        <f>INT((D11547-1)/6)+1</f>
        <v>5</v>
      </c>
      <c r="H11547">
        <f>MOD(D11547-1,6)+1</f>
        <v>1</v>
      </c>
      <c r="I11547">
        <f>37-D11547</f>
        <v>12</v>
      </c>
      <c r="J11547">
        <f>ABS(D11547-D11548)</f>
        <v>11</v>
      </c>
      <c r="K11547">
        <f>AVERAGE(D11547:D11551)</f>
        <v>25</v>
      </c>
      <c r="L11547">
        <f>AVERAGE(D11547:D11566)</f>
        <v>25</v>
      </c>
      <c r="M11547">
        <f>K11547-L11547</f>
        <v>0</v>
      </c>
      <c r="N11547" t="str">
        <f>IF(K11547&gt;L11547,"HIGH ZONE BIAS",IF(K11547&lt;L11547,"LOW ZONE BIAS","EQUILIBRIUM"))</f>
        <v>EQUILIBRIUM</v>
      </c>
    </row>
    <row r="11548">
      <c r="A11548">
        <v>16023</v>
      </c>
      <c r="B11548" t="str">
        <v>2017-02-15</v>
      </c>
      <c r="C11548" t="str">
        <v>Midday</v>
      </c>
      <c r="D11548">
        <v>36</v>
      </c>
      <c r="E11548" t="str">
        <f>IF(MOD(D11548,2)=0,"EVEN","ODD")</f>
        <v>EVEN</v>
      </c>
      <c r="F11548" t="str">
        <f>IF(D11548&lt;=18,"LOW (1-18)","HIGH (19-36)")</f>
        <v>HIGH (19-36)</v>
      </c>
      <c r="G11548">
        <f>INT((D11548-1)/6)+1</f>
        <v>6</v>
      </c>
      <c r="H11548">
        <f>MOD(D11548-1,6)+1</f>
        <v>6</v>
      </c>
      <c r="I11548">
        <f>37-D11548</f>
        <v>1</v>
      </c>
      <c r="J11548">
        <f>ABS(D11548-D11549)</f>
        <v>5</v>
      </c>
      <c r="K11548">
        <f>AVERAGE(D11548:D11552)</f>
        <v>36</v>
      </c>
      <c r="L11548">
        <f>AVERAGE(D11548:D11567)</f>
        <v>36</v>
      </c>
      <c r="M11548">
        <f>K11548-L11548</f>
        <v>0</v>
      </c>
      <c r="N11548" t="str">
        <f>IF(K11548&gt;L11548,"HIGH ZONE BIAS",IF(K11548&lt;L11548,"LOW ZONE BIAS","EQUILIBRIUM"))</f>
        <v>EQUILIBRIUM</v>
      </c>
    </row>
    <row r="11549">
      <c r="A11549">
        <v>16022</v>
      </c>
      <c r="B11549" t="str">
        <v>2017-02-15</v>
      </c>
      <c r="C11549" t="str">
        <v>Morning</v>
      </c>
      <c r="D11549">
        <v>31</v>
      </c>
      <c r="E11549" t="str">
        <f>IF(MOD(D11549,2)=0,"EVEN","ODD")</f>
        <v>ODD</v>
      </c>
      <c r="F11549" t="str">
        <f>IF(D11549&lt;=18,"LOW (1-18)","HIGH (19-36)")</f>
        <v>HIGH (19-36)</v>
      </c>
      <c r="G11549">
        <f>INT((D11549-1)/6)+1</f>
        <v>6</v>
      </c>
      <c r="H11549">
        <f>MOD(D11549-1,6)+1</f>
        <v>1</v>
      </c>
      <c r="I11549">
        <f>37-D11549</f>
        <v>6</v>
      </c>
      <c r="J11549">
        <f>ABS(D11549-D11550)</f>
        <v>11</v>
      </c>
      <c r="K11549">
        <f>AVERAGE(D11549:D11553)</f>
        <v>31</v>
      </c>
      <c r="L11549">
        <f>AVERAGE(D11549:D11568)</f>
        <v>31</v>
      </c>
      <c r="M11549">
        <f>K11549-L11549</f>
        <v>0</v>
      </c>
      <c r="N11549" t="str">
        <f>IF(K11549&gt;L11549,"HIGH ZONE BIAS",IF(K11549&lt;L11549,"LOW ZONE BIAS","EQUILIBRIUM"))</f>
        <v>EQUILIBRIUM</v>
      </c>
    </row>
    <row r="11550">
      <c r="A11550">
        <v>16021</v>
      </c>
      <c r="B11550" t="str">
        <v>2017-02-14</v>
      </c>
      <c r="C11550" t="str">
        <v>Evening</v>
      </c>
      <c r="D11550">
        <v>20</v>
      </c>
      <c r="E11550" t="str">
        <f>IF(MOD(D11550,2)=0,"EVEN","ODD")</f>
        <v>EVEN</v>
      </c>
      <c r="F11550" t="str">
        <f>IF(D11550&lt;=18,"LOW (1-18)","HIGH (19-36)")</f>
        <v>HIGH (19-36)</v>
      </c>
      <c r="G11550">
        <f>INT((D11550-1)/6)+1</f>
        <v>4</v>
      </c>
      <c r="H11550">
        <f>MOD(D11550-1,6)+1</f>
        <v>2</v>
      </c>
      <c r="I11550">
        <f>37-D11550</f>
        <v>17</v>
      </c>
      <c r="J11550">
        <f>ABS(D11550-D11551)</f>
        <v>0</v>
      </c>
      <c r="K11550">
        <f>AVERAGE(D11550:D11554)</f>
        <v>20</v>
      </c>
      <c r="L11550">
        <f>AVERAGE(D11550:D11569)</f>
        <v>20</v>
      </c>
      <c r="M11550">
        <f>K11550-L11550</f>
        <v>0</v>
      </c>
      <c r="N11550" t="str">
        <f>IF(K11550&gt;L11550,"HIGH ZONE BIAS",IF(K11550&lt;L11550,"LOW ZONE BIAS","EQUILIBRIUM"))</f>
        <v>EQUILIBRIUM</v>
      </c>
    </row>
    <row r="11551">
      <c r="A11551">
        <v>16020</v>
      </c>
      <c r="B11551" t="str">
        <v>2017-02-14</v>
      </c>
      <c r="C11551" t="str">
        <v>Afternoon</v>
      </c>
      <c r="D11551">
        <v>20</v>
      </c>
      <c r="E11551" t="str">
        <f>IF(MOD(D11551,2)=0,"EVEN","ODD")</f>
        <v>EVEN</v>
      </c>
      <c r="F11551" t="str">
        <f>IF(D11551&lt;=18,"LOW (1-18)","HIGH (19-36)")</f>
        <v>HIGH (19-36)</v>
      </c>
      <c r="G11551">
        <f>INT((D11551-1)/6)+1</f>
        <v>4</v>
      </c>
      <c r="H11551">
        <f>MOD(D11551-1,6)+1</f>
        <v>2</v>
      </c>
      <c r="I11551">
        <f>37-D11551</f>
        <v>17</v>
      </c>
      <c r="J11551">
        <f>ABS(D11551-D11552)</f>
        <v>15</v>
      </c>
      <c r="K11551">
        <f>AVERAGE(D11551:D11555)</f>
        <v>20</v>
      </c>
      <c r="L11551">
        <f>AVERAGE(D11551:D11570)</f>
        <v>20</v>
      </c>
      <c r="M11551">
        <f>K11551-L11551</f>
        <v>0</v>
      </c>
      <c r="N11551" t="str">
        <f>IF(K11551&gt;L11551,"HIGH ZONE BIAS",IF(K11551&lt;L11551,"LOW ZONE BIAS","EQUILIBRIUM"))</f>
        <v>EQUILIBRIUM</v>
      </c>
    </row>
    <row r="11552">
      <c r="A11552">
        <v>16019</v>
      </c>
      <c r="B11552" t="str">
        <v>2017-02-14</v>
      </c>
      <c r="C11552" t="str">
        <v>Midday</v>
      </c>
      <c r="D11552">
        <v>5</v>
      </c>
      <c r="E11552" t="str">
        <f>IF(MOD(D11552,2)=0,"EVEN","ODD")</f>
        <v>ODD</v>
      </c>
      <c r="F11552" t="str">
        <f>IF(D11552&lt;=18,"LOW (1-18)","HIGH (19-36)")</f>
        <v>LOW (1-18)</v>
      </c>
      <c r="G11552">
        <f>INT((D11552-1)/6)+1</f>
        <v>1</v>
      </c>
      <c r="H11552">
        <f>MOD(D11552-1,6)+1</f>
        <v>5</v>
      </c>
      <c r="I11552">
        <f>37-D11552</f>
        <v>32</v>
      </c>
      <c r="J11552">
        <f>ABS(D11552-D11553)</f>
        <v>10</v>
      </c>
      <c r="K11552">
        <f>AVERAGE(D11552:D11556)</f>
        <v>5</v>
      </c>
      <c r="L11552">
        <f>AVERAGE(D11552:D11571)</f>
        <v>5</v>
      </c>
      <c r="M11552">
        <f>K11552-L11552</f>
        <v>0</v>
      </c>
      <c r="N11552" t="str">
        <f>IF(K11552&gt;L11552,"HIGH ZONE BIAS",IF(K11552&lt;L11552,"LOW ZONE BIAS","EQUILIBRIUM"))</f>
        <v>EQUILIBRIUM</v>
      </c>
    </row>
    <row r="11553">
      <c r="A11553">
        <v>16018</v>
      </c>
      <c r="B11553" t="str">
        <v>2017-02-14</v>
      </c>
      <c r="C11553" t="str">
        <v>Morning</v>
      </c>
      <c r="D11553">
        <v>15</v>
      </c>
      <c r="E11553" t="str">
        <f>IF(MOD(D11553,2)=0,"EVEN","ODD")</f>
        <v>ODD</v>
      </c>
      <c r="F11553" t="str">
        <f>IF(D11553&lt;=18,"LOW (1-18)","HIGH (19-36)")</f>
        <v>LOW (1-18)</v>
      </c>
      <c r="G11553">
        <f>INT((D11553-1)/6)+1</f>
        <v>3</v>
      </c>
      <c r="H11553">
        <f>MOD(D11553-1,6)+1</f>
        <v>3</v>
      </c>
      <c r="I11553">
        <f>37-D11553</f>
        <v>22</v>
      </c>
      <c r="J11553">
        <f>ABS(D11553-D11554)</f>
        <v>16</v>
      </c>
      <c r="K11553">
        <f>AVERAGE(D11553:D11557)</f>
        <v>15</v>
      </c>
      <c r="L11553">
        <f>AVERAGE(D11553:D11572)</f>
        <v>15</v>
      </c>
      <c r="M11553">
        <f>K11553-L11553</f>
        <v>0</v>
      </c>
      <c r="N11553" t="str">
        <f>IF(K11553&gt;L11553,"HIGH ZONE BIAS",IF(K11553&lt;L11553,"LOW ZONE BIAS","EQUILIBRIUM"))</f>
        <v>EQUILIBRIUM</v>
      </c>
    </row>
    <row r="11554">
      <c r="A11554">
        <v>16017</v>
      </c>
      <c r="B11554" t="str">
        <v>2017-02-13</v>
      </c>
      <c r="C11554" t="str">
        <v>Evening</v>
      </c>
      <c r="D11554">
        <v>31</v>
      </c>
      <c r="E11554" t="str">
        <f>IF(MOD(D11554,2)=0,"EVEN","ODD")</f>
        <v>ODD</v>
      </c>
      <c r="F11554" t="str">
        <f>IF(D11554&lt;=18,"LOW (1-18)","HIGH (19-36)")</f>
        <v>HIGH (19-36)</v>
      </c>
      <c r="G11554">
        <f>INT((D11554-1)/6)+1</f>
        <v>6</v>
      </c>
      <c r="H11554">
        <f>MOD(D11554-1,6)+1</f>
        <v>1</v>
      </c>
      <c r="I11554">
        <f>37-D11554</f>
        <v>6</v>
      </c>
      <c r="J11554">
        <f>ABS(D11554-D11555)</f>
        <v>8</v>
      </c>
      <c r="K11554">
        <f>AVERAGE(D11554:D11558)</f>
        <v>31</v>
      </c>
      <c r="L11554">
        <f>AVERAGE(D11554:D11573)</f>
        <v>31</v>
      </c>
      <c r="M11554">
        <f>K11554-L11554</f>
        <v>0</v>
      </c>
      <c r="N11554" t="str">
        <f>IF(K11554&gt;L11554,"HIGH ZONE BIAS",IF(K11554&lt;L11554,"LOW ZONE BIAS","EQUILIBRIUM"))</f>
        <v>EQUILIBRIUM</v>
      </c>
    </row>
    <row r="11555">
      <c r="A11555">
        <v>16016</v>
      </c>
      <c r="B11555" t="str">
        <v>2017-02-13</v>
      </c>
      <c r="C11555" t="str">
        <v>Afternoon</v>
      </c>
      <c r="D11555">
        <v>23</v>
      </c>
      <c r="E11555" t="str">
        <f>IF(MOD(D11555,2)=0,"EVEN","ODD")</f>
        <v>ODD</v>
      </c>
      <c r="F11555" t="str">
        <f>IF(D11555&lt;=18,"LOW (1-18)","HIGH (19-36)")</f>
        <v>HIGH (19-36)</v>
      </c>
      <c r="G11555">
        <f>INT((D11555-1)/6)+1</f>
        <v>4</v>
      </c>
      <c r="H11555">
        <f>MOD(D11555-1,6)+1</f>
        <v>5</v>
      </c>
      <c r="I11555">
        <f>37-D11555</f>
        <v>14</v>
      </c>
      <c r="J11555">
        <f>ABS(D11555-D11556)</f>
        <v>18</v>
      </c>
      <c r="K11555">
        <f>AVERAGE(D11555:D11559)</f>
        <v>23</v>
      </c>
      <c r="L11555">
        <f>AVERAGE(D11555:D11574)</f>
        <v>23</v>
      </c>
      <c r="M11555">
        <f>K11555-L11555</f>
        <v>0</v>
      </c>
      <c r="N11555" t="str">
        <f>IF(K11555&gt;L11555,"HIGH ZONE BIAS",IF(K11555&lt;L11555,"LOW ZONE BIAS","EQUILIBRIUM"))</f>
        <v>EQUILIBRIUM</v>
      </c>
    </row>
    <row r="11556">
      <c r="A11556">
        <v>16015</v>
      </c>
      <c r="B11556" t="str">
        <v>2017-02-13</v>
      </c>
      <c r="C11556" t="str">
        <v>Midday</v>
      </c>
      <c r="D11556">
        <v>5</v>
      </c>
      <c r="E11556" t="str">
        <f>IF(MOD(D11556,2)=0,"EVEN","ODD")</f>
        <v>ODD</v>
      </c>
      <c r="F11556" t="str">
        <f>IF(D11556&lt;=18,"LOW (1-18)","HIGH (19-36)")</f>
        <v>LOW (1-18)</v>
      </c>
      <c r="G11556">
        <f>INT((D11556-1)/6)+1</f>
        <v>1</v>
      </c>
      <c r="H11556">
        <f>MOD(D11556-1,6)+1</f>
        <v>5</v>
      </c>
      <c r="I11556">
        <f>37-D11556</f>
        <v>32</v>
      </c>
      <c r="J11556">
        <f>ABS(D11556-D11557)</f>
        <v>21</v>
      </c>
      <c r="K11556">
        <f>AVERAGE(D11556:D11560)</f>
        <v>5</v>
      </c>
      <c r="L11556">
        <f>AVERAGE(D11556:D11575)</f>
        <v>5</v>
      </c>
      <c r="M11556">
        <f>K11556-L11556</f>
        <v>0</v>
      </c>
      <c r="N11556" t="str">
        <f>IF(K11556&gt;L11556,"HIGH ZONE BIAS",IF(K11556&lt;L11556,"LOW ZONE BIAS","EQUILIBRIUM"))</f>
        <v>EQUILIBRIUM</v>
      </c>
    </row>
    <row r="11557">
      <c r="A11557">
        <v>16014</v>
      </c>
      <c r="B11557" t="str">
        <v>2017-02-13</v>
      </c>
      <c r="C11557" t="str">
        <v>Morning</v>
      </c>
      <c r="D11557">
        <v>26</v>
      </c>
      <c r="E11557" t="str">
        <f>IF(MOD(D11557,2)=0,"EVEN","ODD")</f>
        <v>EVEN</v>
      </c>
      <c r="F11557" t="str">
        <f>IF(D11557&lt;=18,"LOW (1-18)","HIGH (19-36)")</f>
        <v>HIGH (19-36)</v>
      </c>
      <c r="G11557">
        <f>INT((D11557-1)/6)+1</f>
        <v>5</v>
      </c>
      <c r="H11557">
        <f>MOD(D11557-1,6)+1</f>
        <v>2</v>
      </c>
      <c r="I11557">
        <f>37-D11557</f>
        <v>11</v>
      </c>
      <c r="J11557">
        <f>ABS(D11557-D11558)</f>
        <v>18</v>
      </c>
      <c r="K11557">
        <f>AVERAGE(D11557:D11561)</f>
        <v>26</v>
      </c>
      <c r="L11557">
        <f>AVERAGE(D11557:D11576)</f>
        <v>26</v>
      </c>
      <c r="M11557">
        <f>K11557-L11557</f>
        <v>0</v>
      </c>
      <c r="N11557" t="str">
        <f>IF(K11557&gt;L11557,"HIGH ZONE BIAS",IF(K11557&lt;L11557,"LOW ZONE BIAS","EQUILIBRIUM"))</f>
        <v>EQUILIBRIUM</v>
      </c>
    </row>
    <row r="11558">
      <c r="A11558">
        <v>16013</v>
      </c>
      <c r="B11558" t="str">
        <v>2017-02-11</v>
      </c>
      <c r="C11558" t="str">
        <v>Evening</v>
      </c>
      <c r="D11558">
        <v>8</v>
      </c>
      <c r="E11558" t="str">
        <f>IF(MOD(D11558,2)=0,"EVEN","ODD")</f>
        <v>EVEN</v>
      </c>
      <c r="F11558" t="str">
        <f>IF(D11558&lt;=18,"LOW (1-18)","HIGH (19-36)")</f>
        <v>LOW (1-18)</v>
      </c>
      <c r="G11558">
        <f>INT((D11558-1)/6)+1</f>
        <v>2</v>
      </c>
      <c r="H11558">
        <f>MOD(D11558-1,6)+1</f>
        <v>2</v>
      </c>
      <c r="I11558">
        <f>37-D11558</f>
        <v>29</v>
      </c>
      <c r="J11558">
        <f>ABS(D11558-D11559)</f>
        <v>20</v>
      </c>
      <c r="K11558">
        <f>AVERAGE(D11558:D11562)</f>
        <v>8</v>
      </c>
      <c r="L11558">
        <f>AVERAGE(D11558:D11577)</f>
        <v>8</v>
      </c>
      <c r="M11558">
        <f>K11558-L11558</f>
        <v>0</v>
      </c>
      <c r="N11558" t="str">
        <f>IF(K11558&gt;L11558,"HIGH ZONE BIAS",IF(K11558&lt;L11558,"LOW ZONE BIAS","EQUILIBRIUM"))</f>
        <v>EQUILIBRIUM</v>
      </c>
    </row>
    <row r="11559">
      <c r="A11559">
        <v>16012</v>
      </c>
      <c r="B11559" t="str">
        <v>2017-02-11</v>
      </c>
      <c r="C11559" t="str">
        <v>Afternoon</v>
      </c>
      <c r="D11559">
        <v>28</v>
      </c>
      <c r="E11559" t="str">
        <f>IF(MOD(D11559,2)=0,"EVEN","ODD")</f>
        <v>EVEN</v>
      </c>
      <c r="F11559" t="str">
        <f>IF(D11559&lt;=18,"LOW (1-18)","HIGH (19-36)")</f>
        <v>HIGH (19-36)</v>
      </c>
      <c r="G11559">
        <f>INT((D11559-1)/6)+1</f>
        <v>5</v>
      </c>
      <c r="H11559">
        <f>MOD(D11559-1,6)+1</f>
        <v>4</v>
      </c>
      <c r="I11559">
        <f>37-D11559</f>
        <v>9</v>
      </c>
      <c r="J11559">
        <f>ABS(D11559-D11560)</f>
        <v>13</v>
      </c>
      <c r="K11559">
        <f>AVERAGE(D11559:D11563)</f>
        <v>28</v>
      </c>
      <c r="L11559">
        <f>AVERAGE(D11559:D11578)</f>
        <v>28</v>
      </c>
      <c r="M11559">
        <f>K11559-L11559</f>
        <v>0</v>
      </c>
      <c r="N11559" t="str">
        <f>IF(K11559&gt;L11559,"HIGH ZONE BIAS",IF(K11559&lt;L11559,"LOW ZONE BIAS","EQUILIBRIUM"))</f>
        <v>EQUILIBRIUM</v>
      </c>
    </row>
    <row r="11560">
      <c r="A11560">
        <v>16011</v>
      </c>
      <c r="B11560" t="str">
        <v>2017-02-11</v>
      </c>
      <c r="C11560" t="str">
        <v>Midday</v>
      </c>
      <c r="D11560">
        <v>15</v>
      </c>
      <c r="E11560" t="str">
        <f>IF(MOD(D11560,2)=0,"EVEN","ODD")</f>
        <v>ODD</v>
      </c>
      <c r="F11560" t="str">
        <f>IF(D11560&lt;=18,"LOW (1-18)","HIGH (19-36)")</f>
        <v>LOW (1-18)</v>
      </c>
      <c r="G11560">
        <f>INT((D11560-1)/6)+1</f>
        <v>3</v>
      </c>
      <c r="H11560">
        <f>MOD(D11560-1,6)+1</f>
        <v>3</v>
      </c>
      <c r="I11560">
        <f>37-D11560</f>
        <v>22</v>
      </c>
      <c r="J11560">
        <f>ABS(D11560-D11561)</f>
        <v>15</v>
      </c>
      <c r="K11560">
        <f>AVERAGE(D11560:D11564)</f>
        <v>15</v>
      </c>
      <c r="L11560">
        <f>AVERAGE(D11560:D11579)</f>
        <v>15</v>
      </c>
      <c r="M11560">
        <f>K11560-L11560</f>
        <v>0</v>
      </c>
      <c r="N11560" t="str">
        <f>IF(K11560&gt;L11560,"HIGH ZONE BIAS",IF(K11560&lt;L11560,"LOW ZONE BIAS","EQUILIBRIUM"))</f>
        <v>EQUILIBRIUM</v>
      </c>
    </row>
    <row r="11561">
      <c r="A11561">
        <v>16010</v>
      </c>
      <c r="B11561" t="str">
        <v>2017-02-11</v>
      </c>
      <c r="C11561" t="str">
        <v>Morning</v>
      </c>
      <c r="D11561">
        <v>30</v>
      </c>
      <c r="E11561" t="str">
        <f>IF(MOD(D11561,2)=0,"EVEN","ODD")</f>
        <v>EVEN</v>
      </c>
      <c r="F11561" t="str">
        <f>IF(D11561&lt;=18,"LOW (1-18)","HIGH (19-36)")</f>
        <v>HIGH (19-36)</v>
      </c>
      <c r="G11561">
        <f>INT((D11561-1)/6)+1</f>
        <v>5</v>
      </c>
      <c r="H11561">
        <f>MOD(D11561-1,6)+1</f>
        <v>6</v>
      </c>
      <c r="I11561">
        <f>37-D11561</f>
        <v>7</v>
      </c>
      <c r="J11561">
        <f>ABS(D11561-D11562)</f>
        <v>17</v>
      </c>
      <c r="K11561">
        <f>AVERAGE(D11561:D11565)</f>
        <v>30</v>
      </c>
      <c r="L11561">
        <f>AVERAGE(D11561:D11580)</f>
        <v>30</v>
      </c>
      <c r="M11561">
        <f>K11561-L11561</f>
        <v>0</v>
      </c>
      <c r="N11561" t="str">
        <f>IF(K11561&gt;L11561,"HIGH ZONE BIAS",IF(K11561&lt;L11561,"LOW ZONE BIAS","EQUILIBRIUM"))</f>
        <v>EQUILIBRIUM</v>
      </c>
    </row>
    <row r="11562">
      <c r="A11562">
        <v>16009</v>
      </c>
      <c r="B11562" t="str">
        <v>2017-02-10</v>
      </c>
      <c r="C11562" t="str">
        <v>Evening</v>
      </c>
      <c r="D11562">
        <v>13</v>
      </c>
      <c r="E11562" t="str">
        <f>IF(MOD(D11562,2)=0,"EVEN","ODD")</f>
        <v>ODD</v>
      </c>
      <c r="F11562" t="str">
        <f>IF(D11562&lt;=18,"LOW (1-18)","HIGH (19-36)")</f>
        <v>LOW (1-18)</v>
      </c>
      <c r="G11562">
        <f>INT((D11562-1)/6)+1</f>
        <v>3</v>
      </c>
      <c r="H11562">
        <f>MOD(D11562-1,6)+1</f>
        <v>1</v>
      </c>
      <c r="I11562">
        <f>37-D11562</f>
        <v>24</v>
      </c>
      <c r="J11562">
        <f>ABS(D11562-D11563)</f>
        <v>5</v>
      </c>
      <c r="K11562">
        <f>AVERAGE(D11562:D11566)</f>
        <v>13</v>
      </c>
      <c r="L11562">
        <f>AVERAGE(D11562:D11581)</f>
        <v>13</v>
      </c>
      <c r="M11562">
        <f>K11562-L11562</f>
        <v>0</v>
      </c>
      <c r="N11562" t="str">
        <f>IF(K11562&gt;L11562,"HIGH ZONE BIAS",IF(K11562&lt;L11562,"LOW ZONE BIAS","EQUILIBRIUM"))</f>
        <v>EQUILIBRIUM</v>
      </c>
    </row>
    <row r="11563">
      <c r="A11563">
        <v>16008</v>
      </c>
      <c r="B11563" t="str">
        <v>2017-02-10</v>
      </c>
      <c r="C11563" t="str">
        <v>Afternoon</v>
      </c>
      <c r="D11563">
        <v>8</v>
      </c>
      <c r="E11563" t="str">
        <f>IF(MOD(D11563,2)=0,"EVEN","ODD")</f>
        <v>EVEN</v>
      </c>
      <c r="F11563" t="str">
        <f>IF(D11563&lt;=18,"LOW (1-18)","HIGH (19-36)")</f>
        <v>LOW (1-18)</v>
      </c>
      <c r="G11563">
        <f>INT((D11563-1)/6)+1</f>
        <v>2</v>
      </c>
      <c r="H11563">
        <f>MOD(D11563-1,6)+1</f>
        <v>2</v>
      </c>
      <c r="I11563">
        <f>37-D11563</f>
        <v>29</v>
      </c>
      <c r="J11563">
        <f>ABS(D11563-D11564)</f>
        <v>25</v>
      </c>
      <c r="K11563">
        <f>AVERAGE(D11563:D11567)</f>
        <v>8</v>
      </c>
      <c r="L11563">
        <f>AVERAGE(D11563:D11582)</f>
        <v>8</v>
      </c>
      <c r="M11563">
        <f>K11563-L11563</f>
        <v>0</v>
      </c>
      <c r="N11563" t="str">
        <f>IF(K11563&gt;L11563,"HIGH ZONE BIAS",IF(K11563&lt;L11563,"LOW ZONE BIAS","EQUILIBRIUM"))</f>
        <v>EQUILIBRIUM</v>
      </c>
    </row>
    <row r="11564">
      <c r="A11564">
        <v>16007</v>
      </c>
      <c r="B11564" t="str">
        <v>2017-02-10</v>
      </c>
      <c r="C11564" t="str">
        <v>Midday</v>
      </c>
      <c r="D11564">
        <v>33</v>
      </c>
      <c r="E11564" t="str">
        <f>IF(MOD(D11564,2)=0,"EVEN","ODD")</f>
        <v>ODD</v>
      </c>
      <c r="F11564" t="str">
        <f>IF(D11564&lt;=18,"LOW (1-18)","HIGH (19-36)")</f>
        <v>HIGH (19-36)</v>
      </c>
      <c r="G11564">
        <f>INT((D11564-1)/6)+1</f>
        <v>6</v>
      </c>
      <c r="H11564">
        <f>MOD(D11564-1,6)+1</f>
        <v>3</v>
      </c>
      <c r="I11564">
        <f>37-D11564</f>
        <v>4</v>
      </c>
      <c r="J11564">
        <f>ABS(D11564-D11565)</f>
        <v>12</v>
      </c>
      <c r="K11564">
        <f>AVERAGE(D11564:D11568)</f>
        <v>33</v>
      </c>
      <c r="L11564">
        <f>AVERAGE(D11564:D11583)</f>
        <v>33</v>
      </c>
      <c r="M11564">
        <f>K11564-L11564</f>
        <v>0</v>
      </c>
      <c r="N11564" t="str">
        <f>IF(K11564&gt;L11564,"HIGH ZONE BIAS",IF(K11564&lt;L11564,"LOW ZONE BIAS","EQUILIBRIUM"))</f>
        <v>EQUILIBRIUM</v>
      </c>
    </row>
    <row r="11565">
      <c r="A11565">
        <v>16006</v>
      </c>
      <c r="B11565" t="str">
        <v>2017-02-10</v>
      </c>
      <c r="C11565" t="str">
        <v>Morning</v>
      </c>
      <c r="D11565">
        <v>21</v>
      </c>
      <c r="E11565" t="str">
        <f>IF(MOD(D11565,2)=0,"EVEN","ODD")</f>
        <v>ODD</v>
      </c>
      <c r="F11565" t="str">
        <f>IF(D11565&lt;=18,"LOW (1-18)","HIGH (19-36)")</f>
        <v>HIGH (19-36)</v>
      </c>
      <c r="G11565">
        <f>INT((D11565-1)/6)+1</f>
        <v>4</v>
      </c>
      <c r="H11565">
        <f>MOD(D11565-1,6)+1</f>
        <v>3</v>
      </c>
      <c r="I11565">
        <f>37-D11565</f>
        <v>16</v>
      </c>
      <c r="J11565">
        <f>ABS(D11565-D11566)</f>
        <v>5</v>
      </c>
      <c r="K11565">
        <f>AVERAGE(D11565:D11569)</f>
        <v>21</v>
      </c>
      <c r="L11565">
        <f>AVERAGE(D11565:D11584)</f>
        <v>21</v>
      </c>
      <c r="M11565">
        <f>K11565-L11565</f>
        <v>0</v>
      </c>
      <c r="N11565" t="str">
        <f>IF(K11565&gt;L11565,"HIGH ZONE BIAS",IF(K11565&lt;L11565,"LOW ZONE BIAS","EQUILIBRIUM"))</f>
        <v>EQUILIBRIUM</v>
      </c>
    </row>
    <row r="11566">
      <c r="A11566">
        <v>16005</v>
      </c>
      <c r="B11566" t="str">
        <v>2017-02-09</v>
      </c>
      <c r="C11566" t="str">
        <v>Evening</v>
      </c>
      <c r="D11566">
        <v>26</v>
      </c>
      <c r="E11566" t="str">
        <f>IF(MOD(D11566,2)=0,"EVEN","ODD")</f>
        <v>EVEN</v>
      </c>
      <c r="F11566" t="str">
        <f>IF(D11566&lt;=18,"LOW (1-18)","HIGH (19-36)")</f>
        <v>HIGH (19-36)</v>
      </c>
      <c r="G11566">
        <f>INT((D11566-1)/6)+1</f>
        <v>5</v>
      </c>
      <c r="H11566">
        <f>MOD(D11566-1,6)+1</f>
        <v>2</v>
      </c>
      <c r="I11566">
        <f>37-D11566</f>
        <v>11</v>
      </c>
      <c r="J11566">
        <f>ABS(D11566-D11567)</f>
        <v>10</v>
      </c>
      <c r="K11566">
        <f>AVERAGE(D11566:D11570)</f>
        <v>26</v>
      </c>
      <c r="L11566">
        <f>AVERAGE(D11566:D11585)</f>
        <v>26</v>
      </c>
      <c r="M11566">
        <f>K11566-L11566</f>
        <v>0</v>
      </c>
      <c r="N11566" t="str">
        <f>IF(K11566&gt;L11566,"HIGH ZONE BIAS",IF(K11566&lt;L11566,"LOW ZONE BIAS","EQUILIBRIUM"))</f>
        <v>EQUILIBRIUM</v>
      </c>
    </row>
    <row r="11567">
      <c r="A11567">
        <v>16004</v>
      </c>
      <c r="B11567" t="str">
        <v>2017-02-09</v>
      </c>
      <c r="C11567" t="str">
        <v>Afternoon</v>
      </c>
      <c r="D11567">
        <v>36</v>
      </c>
      <c r="E11567" t="str">
        <f>IF(MOD(D11567,2)=0,"EVEN","ODD")</f>
        <v>EVEN</v>
      </c>
      <c r="F11567" t="str">
        <f>IF(D11567&lt;=18,"LOW (1-18)","HIGH (19-36)")</f>
        <v>HIGH (19-36)</v>
      </c>
      <c r="G11567">
        <f>INT((D11567-1)/6)+1</f>
        <v>6</v>
      </c>
      <c r="H11567">
        <f>MOD(D11567-1,6)+1</f>
        <v>6</v>
      </c>
      <c r="I11567">
        <f>37-D11567</f>
        <v>1</v>
      </c>
      <c r="J11567">
        <f>ABS(D11567-D11568)</f>
        <v>18</v>
      </c>
      <c r="K11567">
        <f>AVERAGE(D11567:D11571)</f>
        <v>36</v>
      </c>
      <c r="L11567">
        <f>AVERAGE(D11567:D11586)</f>
        <v>36</v>
      </c>
      <c r="M11567">
        <f>K11567-L11567</f>
        <v>0</v>
      </c>
      <c r="N11567" t="str">
        <f>IF(K11567&gt;L11567,"HIGH ZONE BIAS",IF(K11567&lt;L11567,"LOW ZONE BIAS","EQUILIBRIUM"))</f>
        <v>EQUILIBRIUM</v>
      </c>
    </row>
    <row r="11568">
      <c r="A11568">
        <v>16003</v>
      </c>
      <c r="B11568" t="str">
        <v>2017-02-09</v>
      </c>
      <c r="C11568" t="str">
        <v>Midday</v>
      </c>
      <c r="D11568">
        <v>18</v>
      </c>
      <c r="E11568" t="str">
        <f>IF(MOD(D11568,2)=0,"EVEN","ODD")</f>
        <v>EVEN</v>
      </c>
      <c r="F11568" t="str">
        <f>IF(D11568&lt;=18,"LOW (1-18)","HIGH (19-36)")</f>
        <v>LOW (1-18)</v>
      </c>
      <c r="G11568">
        <f>INT((D11568-1)/6)+1</f>
        <v>3</v>
      </c>
      <c r="H11568">
        <f>MOD(D11568-1,6)+1</f>
        <v>6</v>
      </c>
      <c r="I11568">
        <f>37-D11568</f>
        <v>19</v>
      </c>
      <c r="J11568">
        <f>ABS(D11568-D11569)</f>
        <v>7</v>
      </c>
      <c r="K11568">
        <f>AVERAGE(D11568:D11572)</f>
        <v>18</v>
      </c>
      <c r="L11568">
        <f>AVERAGE(D11568:D11587)</f>
        <v>18</v>
      </c>
      <c r="M11568">
        <f>K11568-L11568</f>
        <v>0</v>
      </c>
      <c r="N11568" t="str">
        <f>IF(K11568&gt;L11568,"HIGH ZONE BIAS",IF(K11568&lt;L11568,"LOW ZONE BIAS","EQUILIBRIUM"))</f>
        <v>EQUILIBRIUM</v>
      </c>
    </row>
    <row r="11569">
      <c r="A11569">
        <v>16002</v>
      </c>
      <c r="B11569" t="str">
        <v>2017-02-09</v>
      </c>
      <c r="C11569" t="str">
        <v>Morning</v>
      </c>
      <c r="D11569">
        <v>11</v>
      </c>
      <c r="E11569" t="str">
        <f>IF(MOD(D11569,2)=0,"EVEN","ODD")</f>
        <v>ODD</v>
      </c>
      <c r="F11569" t="str">
        <f>IF(D11569&lt;=18,"LOW (1-18)","HIGH (19-36)")</f>
        <v>LOW (1-18)</v>
      </c>
      <c r="G11569">
        <f>INT((D11569-1)/6)+1</f>
        <v>2</v>
      </c>
      <c r="H11569">
        <f>MOD(D11569-1,6)+1</f>
        <v>5</v>
      </c>
      <c r="I11569">
        <f>37-D11569</f>
        <v>26</v>
      </c>
      <c r="J11569">
        <f>ABS(D11569-D11570)</f>
        <v>10</v>
      </c>
      <c r="K11569">
        <f>AVERAGE(D11569:D11573)</f>
        <v>11</v>
      </c>
      <c r="L11569">
        <f>AVERAGE(D11569:D11588)</f>
        <v>11</v>
      </c>
      <c r="M11569">
        <f>K11569-L11569</f>
        <v>0</v>
      </c>
      <c r="N11569" t="str">
        <f>IF(K11569&gt;L11569,"HIGH ZONE BIAS",IF(K11569&lt;L11569,"LOW ZONE BIAS","EQUILIBRIUM"))</f>
        <v>EQUILIBRIUM</v>
      </c>
    </row>
    <row r="11570">
      <c r="A11570">
        <v>16001</v>
      </c>
      <c r="B11570" t="str">
        <v>2017-02-08</v>
      </c>
      <c r="C11570" t="str">
        <v>Evening</v>
      </c>
      <c r="D11570">
        <v>21</v>
      </c>
      <c r="E11570" t="str">
        <f>IF(MOD(D11570,2)=0,"EVEN","ODD")</f>
        <v>ODD</v>
      </c>
      <c r="F11570" t="str">
        <f>IF(D11570&lt;=18,"LOW (1-18)","HIGH (19-36)")</f>
        <v>HIGH (19-36)</v>
      </c>
      <c r="G11570">
        <f>INT((D11570-1)/6)+1</f>
        <v>4</v>
      </c>
      <c r="H11570">
        <f>MOD(D11570-1,6)+1</f>
        <v>3</v>
      </c>
      <c r="I11570">
        <f>37-D11570</f>
        <v>16</v>
      </c>
      <c r="J11570">
        <f>ABS(D11570-D11571)</f>
        <v>16</v>
      </c>
      <c r="K11570">
        <f>AVERAGE(D11570:D11574)</f>
        <v>21</v>
      </c>
      <c r="L11570">
        <f>AVERAGE(D11570:D11589)</f>
        <v>21</v>
      </c>
      <c r="M11570">
        <f>K11570-L11570</f>
        <v>0</v>
      </c>
      <c r="N11570" t="str">
        <f>IF(K11570&gt;L11570,"HIGH ZONE BIAS",IF(K11570&lt;L11570,"LOW ZONE BIAS","EQUILIBRIUM"))</f>
        <v>EQUILIBRIUM</v>
      </c>
    </row>
    <row r="11571">
      <c r="A11571">
        <v>16000</v>
      </c>
      <c r="B11571" t="str">
        <v>2017-02-08</v>
      </c>
      <c r="C11571" t="str">
        <v>Afternoon</v>
      </c>
      <c r="D11571">
        <v>5</v>
      </c>
      <c r="E11571" t="str">
        <f>IF(MOD(D11571,2)=0,"EVEN","ODD")</f>
        <v>ODD</v>
      </c>
      <c r="F11571" t="str">
        <f>IF(D11571&lt;=18,"LOW (1-18)","HIGH (19-36)")</f>
        <v>LOW (1-18)</v>
      </c>
      <c r="G11571">
        <f>INT((D11571-1)/6)+1</f>
        <v>1</v>
      </c>
      <c r="H11571">
        <f>MOD(D11571-1,6)+1</f>
        <v>5</v>
      </c>
      <c r="I11571">
        <f>37-D11571</f>
        <v>32</v>
      </c>
      <c r="J11571">
        <f>ABS(D11571-D11572)</f>
        <v>4</v>
      </c>
      <c r="K11571">
        <f>AVERAGE(D11571:D11575)</f>
        <v>5</v>
      </c>
      <c r="L11571">
        <f>AVERAGE(D11571:D11590)</f>
        <v>5</v>
      </c>
      <c r="M11571">
        <f>K11571-L11571</f>
        <v>0</v>
      </c>
      <c r="N11571" t="str">
        <f>IF(K11571&gt;L11571,"HIGH ZONE BIAS",IF(K11571&lt;L11571,"LOW ZONE BIAS","EQUILIBRIUM"))</f>
        <v>EQUILIBRIUM</v>
      </c>
    </row>
    <row r="11572">
      <c r="A11572">
        <v>15999</v>
      </c>
      <c r="B11572" t="str">
        <v>2017-02-08</v>
      </c>
      <c r="C11572" t="str">
        <v>Midday</v>
      </c>
      <c r="D11572">
        <v>1</v>
      </c>
      <c r="E11572" t="str">
        <f>IF(MOD(D11572,2)=0,"EVEN","ODD")</f>
        <v>ODD</v>
      </c>
      <c r="F11572" t="str">
        <f>IF(D11572&lt;=18,"LOW (1-18)","HIGH (19-36)")</f>
        <v>LOW (1-18)</v>
      </c>
      <c r="G11572">
        <f>INT((D11572-1)/6)+1</f>
        <v>1</v>
      </c>
      <c r="H11572">
        <f>MOD(D11572-1,6)+1</f>
        <v>1</v>
      </c>
      <c r="I11572">
        <f>37-D11572</f>
        <v>36</v>
      </c>
      <c r="J11572">
        <f>ABS(D11572-D11573)</f>
        <v>2</v>
      </c>
      <c r="K11572">
        <f>AVERAGE(D11572:D11576)</f>
        <v>1</v>
      </c>
      <c r="L11572">
        <f>AVERAGE(D11572:D11591)</f>
        <v>1</v>
      </c>
      <c r="M11572">
        <f>K11572-L11572</f>
        <v>0</v>
      </c>
      <c r="N11572" t="str">
        <f>IF(K11572&gt;L11572,"HIGH ZONE BIAS",IF(K11572&lt;L11572,"LOW ZONE BIAS","EQUILIBRIUM"))</f>
        <v>EQUILIBRIUM</v>
      </c>
    </row>
    <row r="11573">
      <c r="A11573">
        <v>15998</v>
      </c>
      <c r="B11573" t="str">
        <v>2017-02-08</v>
      </c>
      <c r="C11573" t="str">
        <v>Morning</v>
      </c>
      <c r="D11573">
        <v>3</v>
      </c>
      <c r="E11573" t="str">
        <f>IF(MOD(D11573,2)=0,"EVEN","ODD")</f>
        <v>ODD</v>
      </c>
      <c r="F11573" t="str">
        <f>IF(D11573&lt;=18,"LOW (1-18)","HIGH (19-36)")</f>
        <v>LOW (1-18)</v>
      </c>
      <c r="G11573">
        <f>INT((D11573-1)/6)+1</f>
        <v>1</v>
      </c>
      <c r="H11573">
        <f>MOD(D11573-1,6)+1</f>
        <v>3</v>
      </c>
      <c r="I11573">
        <f>37-D11573</f>
        <v>34</v>
      </c>
      <c r="J11573">
        <f>ABS(D11573-D11574)</f>
        <v>2</v>
      </c>
      <c r="K11573">
        <f>AVERAGE(D11573:D11577)</f>
        <v>3</v>
      </c>
      <c r="L11573">
        <f>AVERAGE(D11573:D11592)</f>
        <v>3</v>
      </c>
      <c r="M11573">
        <f>K11573-L11573</f>
        <v>0</v>
      </c>
      <c r="N11573" t="str">
        <f>IF(K11573&gt;L11573,"HIGH ZONE BIAS",IF(K11573&lt;L11573,"LOW ZONE BIAS","EQUILIBRIUM"))</f>
        <v>EQUILIBRIUM</v>
      </c>
    </row>
    <row r="11574">
      <c r="A11574">
        <v>15997</v>
      </c>
      <c r="B11574" t="str">
        <v>2017-02-07</v>
      </c>
      <c r="C11574" t="str">
        <v>Evening</v>
      </c>
      <c r="D11574">
        <v>5</v>
      </c>
      <c r="E11574" t="str">
        <f>IF(MOD(D11574,2)=0,"EVEN","ODD")</f>
        <v>ODD</v>
      </c>
      <c r="F11574" t="str">
        <f>IF(D11574&lt;=18,"LOW (1-18)","HIGH (19-36)")</f>
        <v>LOW (1-18)</v>
      </c>
      <c r="G11574">
        <f>INT((D11574-1)/6)+1</f>
        <v>1</v>
      </c>
      <c r="H11574">
        <f>MOD(D11574-1,6)+1</f>
        <v>5</v>
      </c>
      <c r="I11574">
        <f>37-D11574</f>
        <v>32</v>
      </c>
      <c r="J11574">
        <f>ABS(D11574-D11575)</f>
        <v>30</v>
      </c>
      <c r="K11574">
        <f>AVERAGE(D11574:D11578)</f>
        <v>5</v>
      </c>
      <c r="L11574">
        <f>AVERAGE(D11574:D11593)</f>
        <v>5</v>
      </c>
      <c r="M11574">
        <f>K11574-L11574</f>
        <v>0</v>
      </c>
      <c r="N11574" t="str">
        <f>IF(K11574&gt;L11574,"HIGH ZONE BIAS",IF(K11574&lt;L11574,"LOW ZONE BIAS","EQUILIBRIUM"))</f>
        <v>EQUILIBRIUM</v>
      </c>
    </row>
    <row r="11575">
      <c r="A11575">
        <v>15996</v>
      </c>
      <c r="B11575" t="str">
        <v>2017-02-07</v>
      </c>
      <c r="C11575" t="str">
        <v>Afternoon</v>
      </c>
      <c r="D11575">
        <v>35</v>
      </c>
      <c r="E11575" t="str">
        <f>IF(MOD(D11575,2)=0,"EVEN","ODD")</f>
        <v>ODD</v>
      </c>
      <c r="F11575" t="str">
        <f>IF(D11575&lt;=18,"LOW (1-18)","HIGH (19-36)")</f>
        <v>HIGH (19-36)</v>
      </c>
      <c r="G11575">
        <f>INT((D11575-1)/6)+1</f>
        <v>6</v>
      </c>
      <c r="H11575">
        <f>MOD(D11575-1,6)+1</f>
        <v>5</v>
      </c>
      <c r="I11575">
        <f>37-D11575</f>
        <v>2</v>
      </c>
      <c r="J11575">
        <f>ABS(D11575-D11576)</f>
        <v>14</v>
      </c>
      <c r="K11575">
        <f>AVERAGE(D11575:D11579)</f>
        <v>35</v>
      </c>
      <c r="L11575">
        <f>AVERAGE(D11575:D11594)</f>
        <v>35</v>
      </c>
      <c r="M11575">
        <f>K11575-L11575</f>
        <v>0</v>
      </c>
      <c r="N11575" t="str">
        <f>IF(K11575&gt;L11575,"HIGH ZONE BIAS",IF(K11575&lt;L11575,"LOW ZONE BIAS","EQUILIBRIUM"))</f>
        <v>EQUILIBRIUM</v>
      </c>
    </row>
    <row r="11576">
      <c r="A11576">
        <v>15995</v>
      </c>
      <c r="B11576" t="str">
        <v>2017-02-07</v>
      </c>
      <c r="C11576" t="str">
        <v>Midday</v>
      </c>
      <c r="D11576">
        <v>21</v>
      </c>
      <c r="E11576" t="str">
        <f>IF(MOD(D11576,2)=0,"EVEN","ODD")</f>
        <v>ODD</v>
      </c>
      <c r="F11576" t="str">
        <f>IF(D11576&lt;=18,"LOW (1-18)","HIGH (19-36)")</f>
        <v>HIGH (19-36)</v>
      </c>
      <c r="G11576">
        <f>INT((D11576-1)/6)+1</f>
        <v>4</v>
      </c>
      <c r="H11576">
        <f>MOD(D11576-1,6)+1</f>
        <v>3</v>
      </c>
      <c r="I11576">
        <f>37-D11576</f>
        <v>16</v>
      </c>
      <c r="J11576">
        <f>ABS(D11576-D11577)</f>
        <v>4</v>
      </c>
      <c r="K11576">
        <f>AVERAGE(D11576:D11580)</f>
        <v>21</v>
      </c>
      <c r="L11576">
        <f>AVERAGE(D11576:D11595)</f>
        <v>21</v>
      </c>
      <c r="M11576">
        <f>K11576-L11576</f>
        <v>0</v>
      </c>
      <c r="N11576" t="str">
        <f>IF(K11576&gt;L11576,"HIGH ZONE BIAS",IF(K11576&lt;L11576,"LOW ZONE BIAS","EQUILIBRIUM"))</f>
        <v>EQUILIBRIUM</v>
      </c>
    </row>
    <row r="11577">
      <c r="A11577">
        <v>15994</v>
      </c>
      <c r="B11577" t="str">
        <v>2017-02-07</v>
      </c>
      <c r="C11577" t="str">
        <v>Morning</v>
      </c>
      <c r="D11577">
        <v>25</v>
      </c>
      <c r="E11577" t="str">
        <f>IF(MOD(D11577,2)=0,"EVEN","ODD")</f>
        <v>ODD</v>
      </c>
      <c r="F11577" t="str">
        <f>IF(D11577&lt;=18,"LOW (1-18)","HIGH (19-36)")</f>
        <v>HIGH (19-36)</v>
      </c>
      <c r="G11577">
        <f>INT((D11577-1)/6)+1</f>
        <v>5</v>
      </c>
      <c r="H11577">
        <f>MOD(D11577-1,6)+1</f>
        <v>1</v>
      </c>
      <c r="I11577">
        <f>37-D11577</f>
        <v>12</v>
      </c>
      <c r="J11577">
        <f>ABS(D11577-D11578)</f>
        <v>11</v>
      </c>
      <c r="K11577">
        <f>AVERAGE(D11577:D11581)</f>
        <v>25</v>
      </c>
      <c r="L11577">
        <f>AVERAGE(D11577:D11596)</f>
        <v>25</v>
      </c>
      <c r="M11577">
        <f>K11577-L11577</f>
        <v>0</v>
      </c>
      <c r="N11577" t="str">
        <f>IF(K11577&gt;L11577,"HIGH ZONE BIAS",IF(K11577&lt;L11577,"LOW ZONE BIAS","EQUILIBRIUM"))</f>
        <v>EQUILIBRIUM</v>
      </c>
    </row>
    <row r="11578">
      <c r="A11578">
        <v>15993</v>
      </c>
      <c r="B11578" t="str">
        <v>2017-02-06</v>
      </c>
      <c r="C11578" t="str">
        <v>Evening</v>
      </c>
      <c r="D11578">
        <v>36</v>
      </c>
      <c r="E11578" t="str">
        <f>IF(MOD(D11578,2)=0,"EVEN","ODD")</f>
        <v>EVEN</v>
      </c>
      <c r="F11578" t="str">
        <f>IF(D11578&lt;=18,"LOW (1-18)","HIGH (19-36)")</f>
        <v>HIGH (19-36)</v>
      </c>
      <c r="G11578">
        <f>INT((D11578-1)/6)+1</f>
        <v>6</v>
      </c>
      <c r="H11578">
        <f>MOD(D11578-1,6)+1</f>
        <v>6</v>
      </c>
      <c r="I11578">
        <f>37-D11578</f>
        <v>1</v>
      </c>
      <c r="J11578">
        <f>ABS(D11578-D11579)</f>
        <v>8</v>
      </c>
      <c r="K11578">
        <f>AVERAGE(D11578:D11582)</f>
        <v>36</v>
      </c>
      <c r="L11578">
        <f>AVERAGE(D11578:D11597)</f>
        <v>36</v>
      </c>
      <c r="M11578">
        <f>K11578-L11578</f>
        <v>0</v>
      </c>
      <c r="N11578" t="str">
        <f>IF(K11578&gt;L11578,"HIGH ZONE BIAS",IF(K11578&lt;L11578,"LOW ZONE BIAS","EQUILIBRIUM"))</f>
        <v>EQUILIBRIUM</v>
      </c>
    </row>
    <row r="11579">
      <c r="A11579">
        <v>15992</v>
      </c>
      <c r="B11579" t="str">
        <v>2017-02-06</v>
      </c>
      <c r="C11579" t="str">
        <v>Afternoon</v>
      </c>
      <c r="D11579">
        <v>28</v>
      </c>
      <c r="E11579" t="str">
        <f>IF(MOD(D11579,2)=0,"EVEN","ODD")</f>
        <v>EVEN</v>
      </c>
      <c r="F11579" t="str">
        <f>IF(D11579&lt;=18,"LOW (1-18)","HIGH (19-36)")</f>
        <v>HIGH (19-36)</v>
      </c>
      <c r="G11579">
        <f>INT((D11579-1)/6)+1</f>
        <v>5</v>
      </c>
      <c r="H11579">
        <f>MOD(D11579-1,6)+1</f>
        <v>4</v>
      </c>
      <c r="I11579">
        <f>37-D11579</f>
        <v>9</v>
      </c>
      <c r="J11579">
        <f>ABS(D11579-D11580)</f>
        <v>15</v>
      </c>
      <c r="K11579">
        <f>AVERAGE(D11579:D11583)</f>
        <v>28</v>
      </c>
      <c r="L11579">
        <f>AVERAGE(D11579:D11598)</f>
        <v>28</v>
      </c>
      <c r="M11579">
        <f>K11579-L11579</f>
        <v>0</v>
      </c>
      <c r="N11579" t="str">
        <f>IF(K11579&gt;L11579,"HIGH ZONE BIAS",IF(K11579&lt;L11579,"LOW ZONE BIAS","EQUILIBRIUM"))</f>
        <v>EQUILIBRIUM</v>
      </c>
    </row>
    <row r="11580">
      <c r="A11580">
        <v>15991</v>
      </c>
      <c r="B11580" t="str">
        <v>2017-02-06</v>
      </c>
      <c r="C11580" t="str">
        <v>Midday</v>
      </c>
      <c r="D11580">
        <v>13</v>
      </c>
      <c r="E11580" t="str">
        <f>IF(MOD(D11580,2)=0,"EVEN","ODD")</f>
        <v>ODD</v>
      </c>
      <c r="F11580" t="str">
        <f>IF(D11580&lt;=18,"LOW (1-18)","HIGH (19-36)")</f>
        <v>LOW (1-18)</v>
      </c>
      <c r="G11580">
        <f>INT((D11580-1)/6)+1</f>
        <v>3</v>
      </c>
      <c r="H11580">
        <f>MOD(D11580-1,6)+1</f>
        <v>1</v>
      </c>
      <c r="I11580">
        <f>37-D11580</f>
        <v>24</v>
      </c>
      <c r="J11580">
        <f>ABS(D11580-D11581)</f>
        <v>22</v>
      </c>
      <c r="K11580">
        <f>AVERAGE(D11580:D11584)</f>
        <v>13</v>
      </c>
      <c r="L11580">
        <f>AVERAGE(D11580:D11599)</f>
        <v>13</v>
      </c>
      <c r="M11580">
        <f>K11580-L11580</f>
        <v>0</v>
      </c>
      <c r="N11580" t="str">
        <f>IF(K11580&gt;L11580,"HIGH ZONE BIAS",IF(K11580&lt;L11580,"LOW ZONE BIAS","EQUILIBRIUM"))</f>
        <v>EQUILIBRIUM</v>
      </c>
    </row>
    <row r="11581">
      <c r="A11581">
        <v>15990</v>
      </c>
      <c r="B11581" t="str">
        <v>2017-02-06</v>
      </c>
      <c r="C11581" t="str">
        <v>Morning</v>
      </c>
      <c r="D11581">
        <v>35</v>
      </c>
      <c r="E11581" t="str">
        <f>IF(MOD(D11581,2)=0,"EVEN","ODD")</f>
        <v>ODD</v>
      </c>
      <c r="F11581" t="str">
        <f>IF(D11581&lt;=18,"LOW (1-18)","HIGH (19-36)")</f>
        <v>HIGH (19-36)</v>
      </c>
      <c r="G11581">
        <f>INT((D11581-1)/6)+1</f>
        <v>6</v>
      </c>
      <c r="H11581">
        <f>MOD(D11581-1,6)+1</f>
        <v>5</v>
      </c>
      <c r="I11581">
        <f>37-D11581</f>
        <v>2</v>
      </c>
      <c r="J11581">
        <f>ABS(D11581-D11582)</f>
        <v>1</v>
      </c>
      <c r="K11581">
        <f>AVERAGE(D11581:D11585)</f>
        <v>35</v>
      </c>
      <c r="L11581">
        <f>AVERAGE(D11581:D11600)</f>
        <v>35</v>
      </c>
      <c r="M11581">
        <f>K11581-L11581</f>
        <v>0</v>
      </c>
      <c r="N11581" t="str">
        <f>IF(K11581&gt;L11581,"HIGH ZONE BIAS",IF(K11581&lt;L11581,"LOW ZONE BIAS","EQUILIBRIUM"))</f>
        <v>EQUILIBRIUM</v>
      </c>
    </row>
    <row r="11582">
      <c r="A11582">
        <v>15989</v>
      </c>
      <c r="B11582" t="str">
        <v>2017-02-04</v>
      </c>
      <c r="C11582" t="str">
        <v>Evening</v>
      </c>
      <c r="D11582">
        <v>34</v>
      </c>
      <c r="E11582" t="str">
        <f>IF(MOD(D11582,2)=0,"EVEN","ODD")</f>
        <v>EVEN</v>
      </c>
      <c r="F11582" t="str">
        <f>IF(D11582&lt;=18,"LOW (1-18)","HIGH (19-36)")</f>
        <v>HIGH (19-36)</v>
      </c>
      <c r="G11582">
        <f>INT((D11582-1)/6)+1</f>
        <v>6</v>
      </c>
      <c r="H11582">
        <f>MOD(D11582-1,6)+1</f>
        <v>4</v>
      </c>
      <c r="I11582">
        <f>37-D11582</f>
        <v>3</v>
      </c>
      <c r="J11582">
        <f>ABS(D11582-D11583)</f>
        <v>16</v>
      </c>
      <c r="K11582">
        <f>AVERAGE(D11582:D11586)</f>
        <v>34</v>
      </c>
      <c r="L11582">
        <f>AVERAGE(D11582:D11601)</f>
        <v>34</v>
      </c>
      <c r="M11582">
        <f>K11582-L11582</f>
        <v>0</v>
      </c>
      <c r="N11582" t="str">
        <f>IF(K11582&gt;L11582,"HIGH ZONE BIAS",IF(K11582&lt;L11582,"LOW ZONE BIAS","EQUILIBRIUM"))</f>
        <v>EQUILIBRIUM</v>
      </c>
    </row>
    <row r="11583">
      <c r="A11583">
        <v>15988</v>
      </c>
      <c r="B11583" t="str">
        <v>2017-02-04</v>
      </c>
      <c r="C11583" t="str">
        <v>Afternoon</v>
      </c>
      <c r="D11583">
        <v>18</v>
      </c>
      <c r="E11583" t="str">
        <f>IF(MOD(D11583,2)=0,"EVEN","ODD")</f>
        <v>EVEN</v>
      </c>
      <c r="F11583" t="str">
        <f>IF(D11583&lt;=18,"LOW (1-18)","HIGH (19-36)")</f>
        <v>LOW (1-18)</v>
      </c>
      <c r="G11583">
        <f>INT((D11583-1)/6)+1</f>
        <v>3</v>
      </c>
      <c r="H11583">
        <f>MOD(D11583-1,6)+1</f>
        <v>6</v>
      </c>
      <c r="I11583">
        <f>37-D11583</f>
        <v>19</v>
      </c>
      <c r="J11583">
        <f>ABS(D11583-D11584)</f>
        <v>9</v>
      </c>
      <c r="K11583">
        <f>AVERAGE(D11583:D11587)</f>
        <v>18</v>
      </c>
      <c r="L11583">
        <f>AVERAGE(D11583:D11602)</f>
        <v>18</v>
      </c>
      <c r="M11583">
        <f>K11583-L11583</f>
        <v>0</v>
      </c>
      <c r="N11583" t="str">
        <f>IF(K11583&gt;L11583,"HIGH ZONE BIAS",IF(K11583&lt;L11583,"LOW ZONE BIAS","EQUILIBRIUM"))</f>
        <v>EQUILIBRIUM</v>
      </c>
    </row>
    <row r="11584">
      <c r="A11584">
        <v>15987</v>
      </c>
      <c r="B11584" t="str">
        <v>2017-02-04</v>
      </c>
      <c r="C11584" t="str">
        <v>Midday</v>
      </c>
      <c r="D11584">
        <v>27</v>
      </c>
      <c r="E11584" t="str">
        <f>IF(MOD(D11584,2)=0,"EVEN","ODD")</f>
        <v>ODD</v>
      </c>
      <c r="F11584" t="str">
        <f>IF(D11584&lt;=18,"LOW (1-18)","HIGH (19-36)")</f>
        <v>HIGH (19-36)</v>
      </c>
      <c r="G11584">
        <f>INT((D11584-1)/6)+1</f>
        <v>5</v>
      </c>
      <c r="H11584">
        <f>MOD(D11584-1,6)+1</f>
        <v>3</v>
      </c>
      <c r="I11584">
        <f>37-D11584</f>
        <v>10</v>
      </c>
      <c r="J11584">
        <f>ABS(D11584-D11585)</f>
        <v>24</v>
      </c>
      <c r="K11584">
        <f>AVERAGE(D11584:D11588)</f>
        <v>27</v>
      </c>
      <c r="L11584">
        <f>AVERAGE(D11584:D11603)</f>
        <v>27</v>
      </c>
      <c r="M11584">
        <f>K11584-L11584</f>
        <v>0</v>
      </c>
      <c r="N11584" t="str">
        <f>IF(K11584&gt;L11584,"HIGH ZONE BIAS",IF(K11584&lt;L11584,"LOW ZONE BIAS","EQUILIBRIUM"))</f>
        <v>EQUILIBRIUM</v>
      </c>
    </row>
    <row r="11585">
      <c r="A11585">
        <v>15986</v>
      </c>
      <c r="B11585" t="str">
        <v>2017-02-04</v>
      </c>
      <c r="C11585" t="str">
        <v>Morning</v>
      </c>
      <c r="D11585">
        <v>3</v>
      </c>
      <c r="E11585" t="str">
        <f>IF(MOD(D11585,2)=0,"EVEN","ODD")</f>
        <v>ODD</v>
      </c>
      <c r="F11585" t="str">
        <f>IF(D11585&lt;=18,"LOW (1-18)","HIGH (19-36)")</f>
        <v>LOW (1-18)</v>
      </c>
      <c r="G11585">
        <f>INT((D11585-1)/6)+1</f>
        <v>1</v>
      </c>
      <c r="H11585">
        <f>MOD(D11585-1,6)+1</f>
        <v>3</v>
      </c>
      <c r="I11585">
        <f>37-D11585</f>
        <v>34</v>
      </c>
      <c r="J11585">
        <f>ABS(D11585-D11586)</f>
        <v>15</v>
      </c>
      <c r="K11585">
        <f>AVERAGE(D11585:D11589)</f>
        <v>3</v>
      </c>
      <c r="L11585">
        <f>AVERAGE(D11585:D11604)</f>
        <v>3</v>
      </c>
      <c r="M11585">
        <f>K11585-L11585</f>
        <v>0</v>
      </c>
      <c r="N11585" t="str">
        <f>IF(K11585&gt;L11585,"HIGH ZONE BIAS",IF(K11585&lt;L11585,"LOW ZONE BIAS","EQUILIBRIUM"))</f>
        <v>EQUILIBRIUM</v>
      </c>
    </row>
    <row r="11586">
      <c r="A11586">
        <v>15985</v>
      </c>
      <c r="B11586" t="str">
        <v>2017-02-03</v>
      </c>
      <c r="C11586" t="str">
        <v>Evening</v>
      </c>
      <c r="D11586">
        <v>18</v>
      </c>
      <c r="E11586" t="str">
        <f>IF(MOD(D11586,2)=0,"EVEN","ODD")</f>
        <v>EVEN</v>
      </c>
      <c r="F11586" t="str">
        <f>IF(D11586&lt;=18,"LOW (1-18)","HIGH (19-36)")</f>
        <v>LOW (1-18)</v>
      </c>
      <c r="G11586">
        <f>INT((D11586-1)/6)+1</f>
        <v>3</v>
      </c>
      <c r="H11586">
        <f>MOD(D11586-1,6)+1</f>
        <v>6</v>
      </c>
      <c r="I11586">
        <f>37-D11586</f>
        <v>19</v>
      </c>
      <c r="J11586">
        <f>ABS(D11586-D11587)</f>
        <v>5</v>
      </c>
      <c r="K11586">
        <f>AVERAGE(D11586:D11590)</f>
        <v>18</v>
      </c>
      <c r="L11586">
        <f>AVERAGE(D11586:D11605)</f>
        <v>18</v>
      </c>
      <c r="M11586">
        <f>K11586-L11586</f>
        <v>0</v>
      </c>
      <c r="N11586" t="str">
        <f>IF(K11586&gt;L11586,"HIGH ZONE BIAS",IF(K11586&lt;L11586,"LOW ZONE BIAS","EQUILIBRIUM"))</f>
        <v>EQUILIBRIUM</v>
      </c>
    </row>
    <row r="11587">
      <c r="A11587">
        <v>15984</v>
      </c>
      <c r="B11587" t="str">
        <v>2017-02-03</v>
      </c>
      <c r="C11587" t="str">
        <v>Afternoon</v>
      </c>
      <c r="D11587">
        <v>13</v>
      </c>
      <c r="E11587" t="str">
        <f>IF(MOD(D11587,2)=0,"EVEN","ODD")</f>
        <v>ODD</v>
      </c>
      <c r="F11587" t="str">
        <f>IF(D11587&lt;=18,"LOW (1-18)","HIGH (19-36)")</f>
        <v>LOW (1-18)</v>
      </c>
      <c r="G11587">
        <f>INT((D11587-1)/6)+1</f>
        <v>3</v>
      </c>
      <c r="H11587">
        <f>MOD(D11587-1,6)+1</f>
        <v>1</v>
      </c>
      <c r="I11587">
        <f>37-D11587</f>
        <v>24</v>
      </c>
      <c r="J11587">
        <f>ABS(D11587-D11588)</f>
        <v>4</v>
      </c>
      <c r="K11587">
        <f>AVERAGE(D11587:D11591)</f>
        <v>13</v>
      </c>
      <c r="L11587">
        <f>AVERAGE(D11587:D11606)</f>
        <v>13</v>
      </c>
      <c r="M11587">
        <f>K11587-L11587</f>
        <v>0</v>
      </c>
      <c r="N11587" t="str">
        <f>IF(K11587&gt;L11587,"HIGH ZONE BIAS",IF(K11587&lt;L11587,"LOW ZONE BIAS","EQUILIBRIUM"))</f>
        <v>EQUILIBRIUM</v>
      </c>
    </row>
    <row r="11588">
      <c r="A11588">
        <v>15983</v>
      </c>
      <c r="B11588" t="str">
        <v>2017-02-03</v>
      </c>
      <c r="C11588" t="str">
        <v>Midday</v>
      </c>
      <c r="D11588">
        <v>17</v>
      </c>
      <c r="E11588" t="str">
        <f>IF(MOD(D11588,2)=0,"EVEN","ODD")</f>
        <v>ODD</v>
      </c>
      <c r="F11588" t="str">
        <f>IF(D11588&lt;=18,"LOW (1-18)","HIGH (19-36)")</f>
        <v>LOW (1-18)</v>
      </c>
      <c r="G11588">
        <f>INT((D11588-1)/6)+1</f>
        <v>3</v>
      </c>
      <c r="H11588">
        <f>MOD(D11588-1,6)+1</f>
        <v>5</v>
      </c>
      <c r="I11588">
        <f>37-D11588</f>
        <v>20</v>
      </c>
      <c r="J11588">
        <f>ABS(D11588-D11589)</f>
        <v>14</v>
      </c>
      <c r="K11588">
        <f>AVERAGE(D11588:D11592)</f>
        <v>17</v>
      </c>
      <c r="L11588">
        <f>AVERAGE(D11588:D11607)</f>
        <v>17</v>
      </c>
      <c r="M11588">
        <f>K11588-L11588</f>
        <v>0</v>
      </c>
      <c r="N11588" t="str">
        <f>IF(K11588&gt;L11588,"HIGH ZONE BIAS",IF(K11588&lt;L11588,"LOW ZONE BIAS","EQUILIBRIUM"))</f>
        <v>EQUILIBRIUM</v>
      </c>
    </row>
    <row r="11589">
      <c r="A11589">
        <v>15982</v>
      </c>
      <c r="B11589" t="str">
        <v>2017-02-03</v>
      </c>
      <c r="C11589" t="str">
        <v>Morning</v>
      </c>
      <c r="D11589">
        <v>3</v>
      </c>
      <c r="E11589" t="str">
        <f>IF(MOD(D11589,2)=0,"EVEN","ODD")</f>
        <v>ODD</v>
      </c>
      <c r="F11589" t="str">
        <f>IF(D11589&lt;=18,"LOW (1-18)","HIGH (19-36)")</f>
        <v>LOW (1-18)</v>
      </c>
      <c r="G11589">
        <f>INT((D11589-1)/6)+1</f>
        <v>1</v>
      </c>
      <c r="H11589">
        <f>MOD(D11589-1,6)+1</f>
        <v>3</v>
      </c>
      <c r="I11589">
        <f>37-D11589</f>
        <v>34</v>
      </c>
      <c r="J11589">
        <f>ABS(D11589-D11590)</f>
        <v>28</v>
      </c>
      <c r="K11589">
        <f>AVERAGE(D11589:D11593)</f>
        <v>3</v>
      </c>
      <c r="L11589">
        <f>AVERAGE(D11589:D11608)</f>
        <v>3</v>
      </c>
      <c r="M11589">
        <f>K11589-L11589</f>
        <v>0</v>
      </c>
      <c r="N11589" t="str">
        <f>IF(K11589&gt;L11589,"HIGH ZONE BIAS",IF(K11589&lt;L11589,"LOW ZONE BIAS","EQUILIBRIUM"))</f>
        <v>EQUILIBRIUM</v>
      </c>
    </row>
    <row r="11590">
      <c r="A11590">
        <v>15981</v>
      </c>
      <c r="B11590" t="str">
        <v>2017-02-02</v>
      </c>
      <c r="C11590" t="str">
        <v>Evening</v>
      </c>
      <c r="D11590">
        <v>31</v>
      </c>
      <c r="E11590" t="str">
        <f>IF(MOD(D11590,2)=0,"EVEN","ODD")</f>
        <v>ODD</v>
      </c>
      <c r="F11590" t="str">
        <f>IF(D11590&lt;=18,"LOW (1-18)","HIGH (19-36)")</f>
        <v>HIGH (19-36)</v>
      </c>
      <c r="G11590">
        <f>INT((D11590-1)/6)+1</f>
        <v>6</v>
      </c>
      <c r="H11590">
        <f>MOD(D11590-1,6)+1</f>
        <v>1</v>
      </c>
      <c r="I11590">
        <f>37-D11590</f>
        <v>6</v>
      </c>
      <c r="J11590">
        <f>ABS(D11590-D11591)</f>
        <v>20</v>
      </c>
      <c r="K11590">
        <f>AVERAGE(D11590:D11594)</f>
        <v>31</v>
      </c>
      <c r="L11590">
        <f>AVERAGE(D11590:D11609)</f>
        <v>31</v>
      </c>
      <c r="M11590">
        <f>K11590-L11590</f>
        <v>0</v>
      </c>
      <c r="N11590" t="str">
        <f>IF(K11590&gt;L11590,"HIGH ZONE BIAS",IF(K11590&lt;L11590,"LOW ZONE BIAS","EQUILIBRIUM"))</f>
        <v>EQUILIBRIUM</v>
      </c>
    </row>
    <row r="11591">
      <c r="A11591">
        <v>15980</v>
      </c>
      <c r="B11591" t="str">
        <v>2017-02-02</v>
      </c>
      <c r="C11591" t="str">
        <v>Afternoon</v>
      </c>
      <c r="D11591">
        <v>11</v>
      </c>
      <c r="E11591" t="str">
        <f>IF(MOD(D11591,2)=0,"EVEN","ODD")</f>
        <v>ODD</v>
      </c>
      <c r="F11591" t="str">
        <f>IF(D11591&lt;=18,"LOW (1-18)","HIGH (19-36)")</f>
        <v>LOW (1-18)</v>
      </c>
      <c r="G11591">
        <f>INT((D11591-1)/6)+1</f>
        <v>2</v>
      </c>
      <c r="H11591">
        <f>MOD(D11591-1,6)+1</f>
        <v>5</v>
      </c>
      <c r="I11591">
        <f>37-D11591</f>
        <v>26</v>
      </c>
      <c r="J11591">
        <f>ABS(D11591-D11592)</f>
        <v>8</v>
      </c>
      <c r="K11591">
        <f>AVERAGE(D11591:D11595)</f>
        <v>11</v>
      </c>
      <c r="L11591">
        <f>AVERAGE(D11591:D11610)</f>
        <v>11</v>
      </c>
      <c r="M11591">
        <f>K11591-L11591</f>
        <v>0</v>
      </c>
      <c r="N11591" t="str">
        <f>IF(K11591&gt;L11591,"HIGH ZONE BIAS",IF(K11591&lt;L11591,"LOW ZONE BIAS","EQUILIBRIUM"))</f>
        <v>EQUILIBRIUM</v>
      </c>
    </row>
    <row r="11592">
      <c r="A11592">
        <v>15979</v>
      </c>
      <c r="B11592" t="str">
        <v>2017-02-02</v>
      </c>
      <c r="C11592" t="str">
        <v>Midday</v>
      </c>
      <c r="D11592">
        <v>3</v>
      </c>
      <c r="E11592" t="str">
        <f>IF(MOD(D11592,2)=0,"EVEN","ODD")</f>
        <v>ODD</v>
      </c>
      <c r="F11592" t="str">
        <f>IF(D11592&lt;=18,"LOW (1-18)","HIGH (19-36)")</f>
        <v>LOW (1-18)</v>
      </c>
      <c r="G11592">
        <f>INT((D11592-1)/6)+1</f>
        <v>1</v>
      </c>
      <c r="H11592">
        <f>MOD(D11592-1,6)+1</f>
        <v>3</v>
      </c>
      <c r="I11592">
        <f>37-D11592</f>
        <v>34</v>
      </c>
      <c r="J11592">
        <f>ABS(D11592-D11593)</f>
        <v>4</v>
      </c>
      <c r="K11592">
        <f>AVERAGE(D11592:D11596)</f>
        <v>3</v>
      </c>
      <c r="L11592">
        <f>AVERAGE(D11592:D11611)</f>
        <v>3</v>
      </c>
      <c r="M11592">
        <f>K11592-L11592</f>
        <v>0</v>
      </c>
      <c r="N11592" t="str">
        <f>IF(K11592&gt;L11592,"HIGH ZONE BIAS",IF(K11592&lt;L11592,"LOW ZONE BIAS","EQUILIBRIUM"))</f>
        <v>EQUILIBRIUM</v>
      </c>
    </row>
    <row r="11593">
      <c r="A11593">
        <v>15978</v>
      </c>
      <c r="B11593" t="str">
        <v>2017-02-02</v>
      </c>
      <c r="C11593" t="str">
        <v>Morning</v>
      </c>
      <c r="D11593">
        <v>7</v>
      </c>
      <c r="E11593" t="str">
        <f>IF(MOD(D11593,2)=0,"EVEN","ODD")</f>
        <v>ODD</v>
      </c>
      <c r="F11593" t="str">
        <f>IF(D11593&lt;=18,"LOW (1-18)","HIGH (19-36)")</f>
        <v>LOW (1-18)</v>
      </c>
      <c r="G11593">
        <f>INT((D11593-1)/6)+1</f>
        <v>2</v>
      </c>
      <c r="H11593">
        <f>MOD(D11593-1,6)+1</f>
        <v>1</v>
      </c>
      <c r="I11593">
        <f>37-D11593</f>
        <v>30</v>
      </c>
      <c r="J11593">
        <f>ABS(D11593-D11594)</f>
        <v>4</v>
      </c>
      <c r="K11593">
        <f>AVERAGE(D11593:D11597)</f>
        <v>7</v>
      </c>
      <c r="L11593">
        <f>AVERAGE(D11593:D11612)</f>
        <v>7</v>
      </c>
      <c r="M11593">
        <f>K11593-L11593</f>
        <v>0</v>
      </c>
      <c r="N11593" t="str">
        <f>IF(K11593&gt;L11593,"HIGH ZONE BIAS",IF(K11593&lt;L11593,"LOW ZONE BIAS","EQUILIBRIUM"))</f>
        <v>EQUILIBRIUM</v>
      </c>
    </row>
    <row r="11594">
      <c r="A11594">
        <v>15977</v>
      </c>
      <c r="B11594" t="str">
        <v>2017-02-01</v>
      </c>
      <c r="C11594" t="str">
        <v>Evening</v>
      </c>
      <c r="D11594">
        <v>11</v>
      </c>
      <c r="E11594" t="str">
        <f>IF(MOD(D11594,2)=0,"EVEN","ODD")</f>
        <v>ODD</v>
      </c>
      <c r="F11594" t="str">
        <f>IF(D11594&lt;=18,"LOW (1-18)","HIGH (19-36)")</f>
        <v>LOW (1-18)</v>
      </c>
      <c r="G11594">
        <f>INT((D11594-1)/6)+1</f>
        <v>2</v>
      </c>
      <c r="H11594">
        <f>MOD(D11594-1,6)+1</f>
        <v>5</v>
      </c>
      <c r="I11594">
        <f>37-D11594</f>
        <v>26</v>
      </c>
      <c r="J11594">
        <f>ABS(D11594-D11595)</f>
        <v>23</v>
      </c>
      <c r="K11594">
        <f>AVERAGE(D11594:D11598)</f>
        <v>11</v>
      </c>
      <c r="L11594">
        <f>AVERAGE(D11594:D11613)</f>
        <v>11</v>
      </c>
      <c r="M11594">
        <f>K11594-L11594</f>
        <v>0</v>
      </c>
      <c r="N11594" t="str">
        <f>IF(K11594&gt;L11594,"HIGH ZONE BIAS",IF(K11594&lt;L11594,"LOW ZONE BIAS","EQUILIBRIUM"))</f>
        <v>EQUILIBRIUM</v>
      </c>
    </row>
    <row r="11595">
      <c r="A11595">
        <v>15976</v>
      </c>
      <c r="B11595" t="str">
        <v>2017-02-01</v>
      </c>
      <c r="C11595" t="str">
        <v>Afternoon</v>
      </c>
      <c r="D11595">
        <v>34</v>
      </c>
      <c r="E11595" t="str">
        <f>IF(MOD(D11595,2)=0,"EVEN","ODD")</f>
        <v>EVEN</v>
      </c>
      <c r="F11595" t="str">
        <f>IF(D11595&lt;=18,"LOW (1-18)","HIGH (19-36)")</f>
        <v>HIGH (19-36)</v>
      </c>
      <c r="G11595">
        <f>INT((D11595-1)/6)+1</f>
        <v>6</v>
      </c>
      <c r="H11595">
        <f>MOD(D11595-1,6)+1</f>
        <v>4</v>
      </c>
      <c r="I11595">
        <f>37-D11595</f>
        <v>3</v>
      </c>
      <c r="J11595">
        <f>ABS(D11595-D11596)</f>
        <v>3</v>
      </c>
      <c r="K11595">
        <f>AVERAGE(D11595:D11599)</f>
        <v>34</v>
      </c>
      <c r="L11595">
        <f>AVERAGE(D11595:D11614)</f>
        <v>34</v>
      </c>
      <c r="M11595">
        <f>K11595-L11595</f>
        <v>0</v>
      </c>
      <c r="N11595" t="str">
        <f>IF(K11595&gt;L11595,"HIGH ZONE BIAS",IF(K11595&lt;L11595,"LOW ZONE BIAS","EQUILIBRIUM"))</f>
        <v>EQUILIBRIUM</v>
      </c>
    </row>
    <row r="11596">
      <c r="A11596">
        <v>15975</v>
      </c>
      <c r="B11596" t="str">
        <v>2017-02-01</v>
      </c>
      <c r="C11596" t="str">
        <v>Midday</v>
      </c>
      <c r="D11596">
        <v>31</v>
      </c>
      <c r="E11596" t="str">
        <f>IF(MOD(D11596,2)=0,"EVEN","ODD")</f>
        <v>ODD</v>
      </c>
      <c r="F11596" t="str">
        <f>IF(D11596&lt;=18,"LOW (1-18)","HIGH (19-36)")</f>
        <v>HIGH (19-36)</v>
      </c>
      <c r="G11596">
        <f>INT((D11596-1)/6)+1</f>
        <v>6</v>
      </c>
      <c r="H11596">
        <f>MOD(D11596-1,6)+1</f>
        <v>1</v>
      </c>
      <c r="I11596">
        <f>37-D11596</f>
        <v>6</v>
      </c>
      <c r="J11596">
        <f>ABS(D11596-D11597)</f>
        <v>24</v>
      </c>
      <c r="K11596">
        <f>AVERAGE(D11596:D11600)</f>
        <v>31</v>
      </c>
      <c r="L11596">
        <f>AVERAGE(D11596:D11615)</f>
        <v>31</v>
      </c>
      <c r="M11596">
        <f>K11596-L11596</f>
        <v>0</v>
      </c>
      <c r="N11596" t="str">
        <f>IF(K11596&gt;L11596,"HIGH ZONE BIAS",IF(K11596&lt;L11596,"LOW ZONE BIAS","EQUILIBRIUM"))</f>
        <v>EQUILIBRIUM</v>
      </c>
    </row>
    <row r="11597">
      <c r="A11597">
        <v>15974</v>
      </c>
      <c r="B11597" t="str">
        <v>2017-02-01</v>
      </c>
      <c r="C11597" t="str">
        <v>Morning</v>
      </c>
      <c r="D11597">
        <v>7</v>
      </c>
      <c r="E11597" t="str">
        <f>IF(MOD(D11597,2)=0,"EVEN","ODD")</f>
        <v>ODD</v>
      </c>
      <c r="F11597" t="str">
        <f>IF(D11597&lt;=18,"LOW (1-18)","HIGH (19-36)")</f>
        <v>LOW (1-18)</v>
      </c>
      <c r="G11597">
        <f>INT((D11597-1)/6)+1</f>
        <v>2</v>
      </c>
      <c r="H11597">
        <f>MOD(D11597-1,6)+1</f>
        <v>1</v>
      </c>
      <c r="I11597">
        <f>37-D11597</f>
        <v>30</v>
      </c>
      <c r="J11597">
        <f>ABS(D11597-D11598)</f>
        <v>4</v>
      </c>
      <c r="K11597">
        <f>AVERAGE(D11597:D11601)</f>
        <v>7</v>
      </c>
      <c r="L11597">
        <f>AVERAGE(D11597:D11616)</f>
        <v>7</v>
      </c>
      <c r="M11597">
        <f>K11597-L11597</f>
        <v>0</v>
      </c>
      <c r="N11597" t="str">
        <f>IF(K11597&gt;L11597,"HIGH ZONE BIAS",IF(K11597&lt;L11597,"LOW ZONE BIAS","EQUILIBRIUM"))</f>
        <v>EQUILIBRIUM</v>
      </c>
    </row>
    <row r="11598">
      <c r="A11598">
        <v>15973</v>
      </c>
      <c r="B11598" t="str">
        <v>2017-01-31</v>
      </c>
      <c r="C11598" t="str">
        <v>Evening</v>
      </c>
      <c r="D11598">
        <v>3</v>
      </c>
      <c r="E11598" t="str">
        <f>IF(MOD(D11598,2)=0,"EVEN","ODD")</f>
        <v>ODD</v>
      </c>
      <c r="F11598" t="str">
        <f>IF(D11598&lt;=18,"LOW (1-18)","HIGH (19-36)")</f>
        <v>LOW (1-18)</v>
      </c>
      <c r="G11598">
        <f>INT((D11598-1)/6)+1</f>
        <v>1</v>
      </c>
      <c r="H11598">
        <f>MOD(D11598-1,6)+1</f>
        <v>3</v>
      </c>
      <c r="I11598">
        <f>37-D11598</f>
        <v>34</v>
      </c>
      <c r="J11598">
        <f>ABS(D11598-D11599)</f>
        <v>9</v>
      </c>
      <c r="K11598">
        <f>AVERAGE(D11598:D11602)</f>
        <v>3</v>
      </c>
      <c r="L11598">
        <f>AVERAGE(D11598:D11617)</f>
        <v>3</v>
      </c>
      <c r="M11598">
        <f>K11598-L11598</f>
        <v>0</v>
      </c>
      <c r="N11598" t="str">
        <f>IF(K11598&gt;L11598,"HIGH ZONE BIAS",IF(K11598&lt;L11598,"LOW ZONE BIAS","EQUILIBRIUM"))</f>
        <v>EQUILIBRIUM</v>
      </c>
    </row>
    <row r="11599">
      <c r="A11599">
        <v>15972</v>
      </c>
      <c r="B11599" t="str">
        <v>2017-01-31</v>
      </c>
      <c r="C11599" t="str">
        <v>Afternoon</v>
      </c>
      <c r="D11599">
        <v>12</v>
      </c>
      <c r="E11599" t="str">
        <f>IF(MOD(D11599,2)=0,"EVEN","ODD")</f>
        <v>EVEN</v>
      </c>
      <c r="F11599" t="str">
        <f>IF(D11599&lt;=18,"LOW (1-18)","HIGH (19-36)")</f>
        <v>LOW (1-18)</v>
      </c>
      <c r="G11599">
        <f>INT((D11599-1)/6)+1</f>
        <v>2</v>
      </c>
      <c r="H11599">
        <f>MOD(D11599-1,6)+1</f>
        <v>6</v>
      </c>
      <c r="I11599">
        <f>37-D11599</f>
        <v>25</v>
      </c>
      <c r="J11599">
        <f>ABS(D11599-D11600)</f>
        <v>5</v>
      </c>
      <c r="K11599">
        <f>AVERAGE(D11599:D11603)</f>
        <v>12</v>
      </c>
      <c r="L11599">
        <f>AVERAGE(D11599:D11618)</f>
        <v>12</v>
      </c>
      <c r="M11599">
        <f>K11599-L11599</f>
        <v>0</v>
      </c>
      <c r="N11599" t="str">
        <f>IF(K11599&gt;L11599,"HIGH ZONE BIAS",IF(K11599&lt;L11599,"LOW ZONE BIAS","EQUILIBRIUM"))</f>
        <v>EQUILIBRIUM</v>
      </c>
    </row>
    <row r="11600">
      <c r="A11600">
        <v>15971</v>
      </c>
      <c r="B11600" t="str">
        <v>2017-01-31</v>
      </c>
      <c r="C11600" t="str">
        <v>Midday</v>
      </c>
      <c r="D11600">
        <v>7</v>
      </c>
      <c r="E11600" t="str">
        <f>IF(MOD(D11600,2)=0,"EVEN","ODD")</f>
        <v>ODD</v>
      </c>
      <c r="F11600" t="str">
        <f>IF(D11600&lt;=18,"LOW (1-18)","HIGH (19-36)")</f>
        <v>LOW (1-18)</v>
      </c>
      <c r="G11600">
        <f>INT((D11600-1)/6)+1</f>
        <v>2</v>
      </c>
      <c r="H11600">
        <f>MOD(D11600-1,6)+1</f>
        <v>1</v>
      </c>
      <c r="I11600">
        <f>37-D11600</f>
        <v>30</v>
      </c>
      <c r="J11600">
        <f>ABS(D11600-D11601)</f>
        <v>17</v>
      </c>
      <c r="K11600">
        <f>AVERAGE(D11600:D11604)</f>
        <v>7</v>
      </c>
      <c r="L11600">
        <f>AVERAGE(D11600:D11619)</f>
        <v>7</v>
      </c>
      <c r="M11600">
        <f>K11600-L11600</f>
        <v>0</v>
      </c>
      <c r="N11600" t="str">
        <f>IF(K11600&gt;L11600,"HIGH ZONE BIAS",IF(K11600&lt;L11600,"LOW ZONE BIAS","EQUILIBRIUM"))</f>
        <v>EQUILIBRIUM</v>
      </c>
    </row>
    <row r="11601">
      <c r="A11601">
        <v>15970</v>
      </c>
      <c r="B11601" t="str">
        <v>2017-01-31</v>
      </c>
      <c r="C11601" t="str">
        <v>Morning</v>
      </c>
      <c r="D11601">
        <v>24</v>
      </c>
      <c r="E11601" t="str">
        <f>IF(MOD(D11601,2)=0,"EVEN","ODD")</f>
        <v>EVEN</v>
      </c>
      <c r="F11601" t="str">
        <f>IF(D11601&lt;=18,"LOW (1-18)","HIGH (19-36)")</f>
        <v>HIGH (19-36)</v>
      </c>
      <c r="G11601">
        <f>INT((D11601-1)/6)+1</f>
        <v>4</v>
      </c>
      <c r="H11601">
        <f>MOD(D11601-1,6)+1</f>
        <v>6</v>
      </c>
      <c r="I11601">
        <f>37-D11601</f>
        <v>13</v>
      </c>
      <c r="J11601">
        <f>ABS(D11601-D11602)</f>
        <v>16</v>
      </c>
      <c r="K11601">
        <f>AVERAGE(D11601:D11605)</f>
        <v>24</v>
      </c>
      <c r="L11601">
        <f>AVERAGE(D11601:D11620)</f>
        <v>24</v>
      </c>
      <c r="M11601">
        <f>K11601-L11601</f>
        <v>0</v>
      </c>
      <c r="N11601" t="str">
        <f>IF(K11601&gt;L11601,"HIGH ZONE BIAS",IF(K11601&lt;L11601,"LOW ZONE BIAS","EQUILIBRIUM"))</f>
        <v>EQUILIBRIUM</v>
      </c>
    </row>
    <row r="11602">
      <c r="A11602">
        <v>15969</v>
      </c>
      <c r="B11602" t="str">
        <v>2017-01-30</v>
      </c>
      <c r="C11602" t="str">
        <v>Evening</v>
      </c>
      <c r="D11602">
        <v>8</v>
      </c>
      <c r="E11602" t="str">
        <f>IF(MOD(D11602,2)=0,"EVEN","ODD")</f>
        <v>EVEN</v>
      </c>
      <c r="F11602" t="str">
        <f>IF(D11602&lt;=18,"LOW (1-18)","HIGH (19-36)")</f>
        <v>LOW (1-18)</v>
      </c>
      <c r="G11602">
        <f>INT((D11602-1)/6)+1</f>
        <v>2</v>
      </c>
      <c r="H11602">
        <f>MOD(D11602-1,6)+1</f>
        <v>2</v>
      </c>
      <c r="I11602">
        <f>37-D11602</f>
        <v>29</v>
      </c>
      <c r="J11602">
        <f>ABS(D11602-D11603)</f>
        <v>15</v>
      </c>
      <c r="K11602">
        <f>AVERAGE(D11602:D11606)</f>
        <v>8</v>
      </c>
      <c r="L11602">
        <f>AVERAGE(D11602:D11621)</f>
        <v>8</v>
      </c>
      <c r="M11602">
        <f>K11602-L11602</f>
        <v>0</v>
      </c>
      <c r="N11602" t="str">
        <f>IF(K11602&gt;L11602,"HIGH ZONE BIAS",IF(K11602&lt;L11602,"LOW ZONE BIAS","EQUILIBRIUM"))</f>
        <v>EQUILIBRIUM</v>
      </c>
    </row>
    <row r="11603">
      <c r="A11603">
        <v>15968</v>
      </c>
      <c r="B11603" t="str">
        <v>2017-01-30</v>
      </c>
      <c r="C11603" t="str">
        <v>Afternoon</v>
      </c>
      <c r="D11603">
        <v>23</v>
      </c>
      <c r="E11603" t="str">
        <f>IF(MOD(D11603,2)=0,"EVEN","ODD")</f>
        <v>ODD</v>
      </c>
      <c r="F11603" t="str">
        <f>IF(D11603&lt;=18,"LOW (1-18)","HIGH (19-36)")</f>
        <v>HIGH (19-36)</v>
      </c>
      <c r="G11603">
        <f>INT((D11603-1)/6)+1</f>
        <v>4</v>
      </c>
      <c r="H11603">
        <f>MOD(D11603-1,6)+1</f>
        <v>5</v>
      </c>
      <c r="I11603">
        <f>37-D11603</f>
        <v>14</v>
      </c>
      <c r="J11603">
        <f>ABS(D11603-D11604)</f>
        <v>22</v>
      </c>
      <c r="K11603">
        <f>AVERAGE(D11603:D11607)</f>
        <v>23</v>
      </c>
      <c r="L11603">
        <f>AVERAGE(D11603:D11622)</f>
        <v>23</v>
      </c>
      <c r="M11603">
        <f>K11603-L11603</f>
        <v>0</v>
      </c>
      <c r="N11603" t="str">
        <f>IF(K11603&gt;L11603,"HIGH ZONE BIAS",IF(K11603&lt;L11603,"LOW ZONE BIAS","EQUILIBRIUM"))</f>
        <v>EQUILIBRIUM</v>
      </c>
    </row>
    <row r="11604">
      <c r="A11604">
        <v>15967</v>
      </c>
      <c r="B11604" t="str">
        <v>2017-01-30</v>
      </c>
      <c r="C11604" t="str">
        <v>Midday</v>
      </c>
      <c r="D11604">
        <v>1</v>
      </c>
      <c r="E11604" t="str">
        <f>IF(MOD(D11604,2)=0,"EVEN","ODD")</f>
        <v>ODD</v>
      </c>
      <c r="F11604" t="str">
        <f>IF(D11604&lt;=18,"LOW (1-18)","HIGH (19-36)")</f>
        <v>LOW (1-18)</v>
      </c>
      <c r="G11604">
        <f>INT((D11604-1)/6)+1</f>
        <v>1</v>
      </c>
      <c r="H11604">
        <f>MOD(D11604-1,6)+1</f>
        <v>1</v>
      </c>
      <c r="I11604">
        <f>37-D11604</f>
        <v>36</v>
      </c>
      <c r="J11604">
        <f>ABS(D11604-D11605)</f>
        <v>14</v>
      </c>
      <c r="K11604">
        <f>AVERAGE(D11604:D11608)</f>
        <v>1</v>
      </c>
      <c r="L11604">
        <f>AVERAGE(D11604:D11623)</f>
        <v>1</v>
      </c>
      <c r="M11604">
        <f>K11604-L11604</f>
        <v>0</v>
      </c>
      <c r="N11604" t="str">
        <f>IF(K11604&gt;L11604,"HIGH ZONE BIAS",IF(K11604&lt;L11604,"LOW ZONE BIAS","EQUILIBRIUM"))</f>
        <v>EQUILIBRIUM</v>
      </c>
    </row>
    <row r="11605">
      <c r="A11605">
        <v>15966</v>
      </c>
      <c r="B11605" t="str">
        <v>2017-01-30</v>
      </c>
      <c r="C11605" t="str">
        <v>Morning</v>
      </c>
      <c r="D11605">
        <v>15</v>
      </c>
      <c r="E11605" t="str">
        <f>IF(MOD(D11605,2)=0,"EVEN","ODD")</f>
        <v>ODD</v>
      </c>
      <c r="F11605" t="str">
        <f>IF(D11605&lt;=18,"LOW (1-18)","HIGH (19-36)")</f>
        <v>LOW (1-18)</v>
      </c>
      <c r="G11605">
        <f>INT((D11605-1)/6)+1</f>
        <v>3</v>
      </c>
      <c r="H11605">
        <f>MOD(D11605-1,6)+1</f>
        <v>3</v>
      </c>
      <c r="I11605">
        <f>37-D11605</f>
        <v>22</v>
      </c>
      <c r="J11605">
        <f>ABS(D11605-D11606)</f>
        <v>3</v>
      </c>
      <c r="K11605">
        <f>AVERAGE(D11605:D11609)</f>
        <v>15</v>
      </c>
      <c r="L11605">
        <f>AVERAGE(D11605:D11624)</f>
        <v>15</v>
      </c>
      <c r="M11605">
        <f>K11605-L11605</f>
        <v>0</v>
      </c>
      <c r="N11605" t="str">
        <f>IF(K11605&gt;L11605,"HIGH ZONE BIAS",IF(K11605&lt;L11605,"LOW ZONE BIAS","EQUILIBRIUM"))</f>
        <v>EQUILIBRIUM</v>
      </c>
    </row>
    <row r="11606">
      <c r="A11606">
        <v>15965</v>
      </c>
      <c r="B11606" t="str">
        <v>2017-01-28</v>
      </c>
      <c r="C11606" t="str">
        <v>Evening</v>
      </c>
      <c r="D11606">
        <v>12</v>
      </c>
      <c r="E11606" t="str">
        <f>IF(MOD(D11606,2)=0,"EVEN","ODD")</f>
        <v>EVEN</v>
      </c>
      <c r="F11606" t="str">
        <f>IF(D11606&lt;=18,"LOW (1-18)","HIGH (19-36)")</f>
        <v>LOW (1-18)</v>
      </c>
      <c r="G11606">
        <f>INT((D11606-1)/6)+1</f>
        <v>2</v>
      </c>
      <c r="H11606">
        <f>MOD(D11606-1,6)+1</f>
        <v>6</v>
      </c>
      <c r="I11606">
        <f>37-D11606</f>
        <v>25</v>
      </c>
      <c r="J11606">
        <f>ABS(D11606-D11607)</f>
        <v>14</v>
      </c>
      <c r="K11606">
        <f>AVERAGE(D11606:D11610)</f>
        <v>12</v>
      </c>
      <c r="L11606">
        <f>AVERAGE(D11606:D11625)</f>
        <v>12</v>
      </c>
      <c r="M11606">
        <f>K11606-L11606</f>
        <v>0</v>
      </c>
      <c r="N11606" t="str">
        <f>IF(K11606&gt;L11606,"HIGH ZONE BIAS",IF(K11606&lt;L11606,"LOW ZONE BIAS","EQUILIBRIUM"))</f>
        <v>EQUILIBRIUM</v>
      </c>
    </row>
    <row r="11607">
      <c r="A11607">
        <v>15964</v>
      </c>
      <c r="B11607" t="str">
        <v>2017-01-28</v>
      </c>
      <c r="C11607" t="str">
        <v>Afternoon</v>
      </c>
      <c r="D11607">
        <v>26</v>
      </c>
      <c r="E11607" t="str">
        <f>IF(MOD(D11607,2)=0,"EVEN","ODD")</f>
        <v>EVEN</v>
      </c>
      <c r="F11607" t="str">
        <f>IF(D11607&lt;=18,"LOW (1-18)","HIGH (19-36)")</f>
        <v>HIGH (19-36)</v>
      </c>
      <c r="G11607">
        <f>INT((D11607-1)/6)+1</f>
        <v>5</v>
      </c>
      <c r="H11607">
        <f>MOD(D11607-1,6)+1</f>
        <v>2</v>
      </c>
      <c r="I11607">
        <f>37-D11607</f>
        <v>11</v>
      </c>
      <c r="J11607">
        <f>ABS(D11607-D11608)</f>
        <v>2</v>
      </c>
      <c r="K11607">
        <f>AVERAGE(D11607:D11611)</f>
        <v>26</v>
      </c>
      <c r="L11607">
        <f>AVERAGE(D11607:D11626)</f>
        <v>26</v>
      </c>
      <c r="M11607">
        <f>K11607-L11607</f>
        <v>0</v>
      </c>
      <c r="N11607" t="str">
        <f>IF(K11607&gt;L11607,"HIGH ZONE BIAS",IF(K11607&lt;L11607,"LOW ZONE BIAS","EQUILIBRIUM"))</f>
        <v>EQUILIBRIUM</v>
      </c>
    </row>
    <row r="11608">
      <c r="A11608">
        <v>15963</v>
      </c>
      <c r="B11608" t="str">
        <v>2017-01-28</v>
      </c>
      <c r="C11608" t="str">
        <v>Midday</v>
      </c>
      <c r="D11608">
        <v>24</v>
      </c>
      <c r="E11608" t="str">
        <f>IF(MOD(D11608,2)=0,"EVEN","ODD")</f>
        <v>EVEN</v>
      </c>
      <c r="F11608" t="str">
        <f>IF(D11608&lt;=18,"LOW (1-18)","HIGH (19-36)")</f>
        <v>HIGH (19-36)</v>
      </c>
      <c r="G11608">
        <f>INT((D11608-1)/6)+1</f>
        <v>4</v>
      </c>
      <c r="H11608">
        <f>MOD(D11608-1,6)+1</f>
        <v>6</v>
      </c>
      <c r="I11608">
        <f>37-D11608</f>
        <v>13</v>
      </c>
      <c r="J11608">
        <f>ABS(D11608-D11609)</f>
        <v>8</v>
      </c>
      <c r="K11608">
        <f>AVERAGE(D11608:D11612)</f>
        <v>24</v>
      </c>
      <c r="L11608">
        <f>AVERAGE(D11608:D11627)</f>
        <v>24</v>
      </c>
      <c r="M11608">
        <f>K11608-L11608</f>
        <v>0</v>
      </c>
      <c r="N11608" t="str">
        <f>IF(K11608&gt;L11608,"HIGH ZONE BIAS",IF(K11608&lt;L11608,"LOW ZONE BIAS","EQUILIBRIUM"))</f>
        <v>EQUILIBRIUM</v>
      </c>
    </row>
    <row r="11609">
      <c r="A11609">
        <v>15962</v>
      </c>
      <c r="B11609" t="str">
        <v>2017-01-28</v>
      </c>
      <c r="C11609" t="str">
        <v>Morning</v>
      </c>
      <c r="D11609">
        <v>32</v>
      </c>
      <c r="E11609" t="str">
        <f>IF(MOD(D11609,2)=0,"EVEN","ODD")</f>
        <v>EVEN</v>
      </c>
      <c r="F11609" t="str">
        <f>IF(D11609&lt;=18,"LOW (1-18)","HIGH (19-36)")</f>
        <v>HIGH (19-36)</v>
      </c>
      <c r="G11609">
        <f>INT((D11609-1)/6)+1</f>
        <v>6</v>
      </c>
      <c r="H11609">
        <f>MOD(D11609-1,6)+1</f>
        <v>2</v>
      </c>
      <c r="I11609">
        <f>37-D11609</f>
        <v>5</v>
      </c>
      <c r="J11609">
        <f>ABS(D11609-D11610)</f>
        <v>24</v>
      </c>
      <c r="K11609">
        <f>AVERAGE(D11609:D11613)</f>
        <v>32</v>
      </c>
      <c r="L11609">
        <f>AVERAGE(D11609:D11628)</f>
        <v>32</v>
      </c>
      <c r="M11609">
        <f>K11609-L11609</f>
        <v>0</v>
      </c>
      <c r="N11609" t="str">
        <f>IF(K11609&gt;L11609,"HIGH ZONE BIAS",IF(K11609&lt;L11609,"LOW ZONE BIAS","EQUILIBRIUM"))</f>
        <v>EQUILIBRIUM</v>
      </c>
    </row>
    <row r="11610">
      <c r="A11610">
        <v>15961</v>
      </c>
      <c r="B11610" t="str">
        <v>2017-01-27</v>
      </c>
      <c r="C11610" t="str">
        <v>Evening</v>
      </c>
      <c r="D11610">
        <v>8</v>
      </c>
      <c r="E11610" t="str">
        <f>IF(MOD(D11610,2)=0,"EVEN","ODD")</f>
        <v>EVEN</v>
      </c>
      <c r="F11610" t="str">
        <f>IF(D11610&lt;=18,"LOW (1-18)","HIGH (19-36)")</f>
        <v>LOW (1-18)</v>
      </c>
      <c r="G11610">
        <f>INT((D11610-1)/6)+1</f>
        <v>2</v>
      </c>
      <c r="H11610">
        <f>MOD(D11610-1,6)+1</f>
        <v>2</v>
      </c>
      <c r="I11610">
        <f>37-D11610</f>
        <v>29</v>
      </c>
      <c r="J11610">
        <f>ABS(D11610-D11611)</f>
        <v>20</v>
      </c>
      <c r="K11610">
        <f>AVERAGE(D11610:D11614)</f>
        <v>8</v>
      </c>
      <c r="L11610">
        <f>AVERAGE(D11610:D11629)</f>
        <v>8</v>
      </c>
      <c r="M11610">
        <f>K11610-L11610</f>
        <v>0</v>
      </c>
      <c r="N11610" t="str">
        <f>IF(K11610&gt;L11610,"HIGH ZONE BIAS",IF(K11610&lt;L11610,"LOW ZONE BIAS","EQUILIBRIUM"))</f>
        <v>EQUILIBRIUM</v>
      </c>
    </row>
    <row r="11611">
      <c r="A11611">
        <v>15960</v>
      </c>
      <c r="B11611" t="str">
        <v>2017-01-27</v>
      </c>
      <c r="C11611" t="str">
        <v>Afternoon</v>
      </c>
      <c r="D11611">
        <v>28</v>
      </c>
      <c r="E11611" t="str">
        <f>IF(MOD(D11611,2)=0,"EVEN","ODD")</f>
        <v>EVEN</v>
      </c>
      <c r="F11611" t="str">
        <f>IF(D11611&lt;=18,"LOW (1-18)","HIGH (19-36)")</f>
        <v>HIGH (19-36)</v>
      </c>
      <c r="G11611">
        <f>INT((D11611-1)/6)+1</f>
        <v>5</v>
      </c>
      <c r="H11611">
        <f>MOD(D11611-1,6)+1</f>
        <v>4</v>
      </c>
      <c r="I11611">
        <f>37-D11611</f>
        <v>9</v>
      </c>
      <c r="J11611">
        <f>ABS(D11611-D11612)</f>
        <v>1</v>
      </c>
      <c r="K11611">
        <f>AVERAGE(D11611:D11615)</f>
        <v>28</v>
      </c>
      <c r="L11611">
        <f>AVERAGE(D11611:D11630)</f>
        <v>28</v>
      </c>
      <c r="M11611">
        <f>K11611-L11611</f>
        <v>0</v>
      </c>
      <c r="N11611" t="str">
        <f>IF(K11611&gt;L11611,"HIGH ZONE BIAS",IF(K11611&lt;L11611,"LOW ZONE BIAS","EQUILIBRIUM"))</f>
        <v>EQUILIBRIUM</v>
      </c>
    </row>
    <row r="11612">
      <c r="A11612">
        <v>15959</v>
      </c>
      <c r="B11612" t="str">
        <v>2017-01-27</v>
      </c>
      <c r="C11612" t="str">
        <v>Midday</v>
      </c>
      <c r="D11612">
        <v>27</v>
      </c>
      <c r="E11612" t="str">
        <f>IF(MOD(D11612,2)=0,"EVEN","ODD")</f>
        <v>ODD</v>
      </c>
      <c r="F11612" t="str">
        <f>IF(D11612&lt;=18,"LOW (1-18)","HIGH (19-36)")</f>
        <v>HIGH (19-36)</v>
      </c>
      <c r="G11612">
        <f>INT((D11612-1)/6)+1</f>
        <v>5</v>
      </c>
      <c r="H11612">
        <f>MOD(D11612-1,6)+1</f>
        <v>3</v>
      </c>
      <c r="I11612">
        <f>37-D11612</f>
        <v>10</v>
      </c>
      <c r="J11612">
        <f>ABS(D11612-D11613)</f>
        <v>3</v>
      </c>
      <c r="K11612">
        <f>AVERAGE(D11612:D11616)</f>
        <v>27</v>
      </c>
      <c r="L11612">
        <f>AVERAGE(D11612:D11631)</f>
        <v>27</v>
      </c>
      <c r="M11612">
        <f>K11612-L11612</f>
        <v>0</v>
      </c>
      <c r="N11612" t="str">
        <f>IF(K11612&gt;L11612,"HIGH ZONE BIAS",IF(K11612&lt;L11612,"LOW ZONE BIAS","EQUILIBRIUM"))</f>
        <v>EQUILIBRIUM</v>
      </c>
    </row>
    <row r="11613">
      <c r="A11613">
        <v>15958</v>
      </c>
      <c r="B11613" t="str">
        <v>2017-01-27</v>
      </c>
      <c r="C11613" t="str">
        <v>Morning</v>
      </c>
      <c r="D11613">
        <v>30</v>
      </c>
      <c r="E11613" t="str">
        <f>IF(MOD(D11613,2)=0,"EVEN","ODD")</f>
        <v>EVEN</v>
      </c>
      <c r="F11613" t="str">
        <f>IF(D11613&lt;=18,"LOW (1-18)","HIGH (19-36)")</f>
        <v>HIGH (19-36)</v>
      </c>
      <c r="G11613">
        <f>INT((D11613-1)/6)+1</f>
        <v>5</v>
      </c>
      <c r="H11613">
        <f>MOD(D11613-1,6)+1</f>
        <v>6</v>
      </c>
      <c r="I11613">
        <f>37-D11613</f>
        <v>7</v>
      </c>
      <c r="J11613">
        <f>ABS(D11613-D11614)</f>
        <v>27</v>
      </c>
      <c r="K11613">
        <f>AVERAGE(D11613:D11617)</f>
        <v>30</v>
      </c>
      <c r="L11613">
        <f>AVERAGE(D11613:D11632)</f>
        <v>30</v>
      </c>
      <c r="M11613">
        <f>K11613-L11613</f>
        <v>0</v>
      </c>
      <c r="N11613" t="str">
        <f>IF(K11613&gt;L11613,"HIGH ZONE BIAS",IF(K11613&lt;L11613,"LOW ZONE BIAS","EQUILIBRIUM"))</f>
        <v>EQUILIBRIUM</v>
      </c>
    </row>
    <row r="11614">
      <c r="A11614">
        <v>15957</v>
      </c>
      <c r="B11614" t="str">
        <v>2017-01-26</v>
      </c>
      <c r="C11614" t="str">
        <v>Evening</v>
      </c>
      <c r="D11614">
        <v>3</v>
      </c>
      <c r="E11614" t="str">
        <f>IF(MOD(D11614,2)=0,"EVEN","ODD")</f>
        <v>ODD</v>
      </c>
      <c r="F11614" t="str">
        <f>IF(D11614&lt;=18,"LOW (1-18)","HIGH (19-36)")</f>
        <v>LOW (1-18)</v>
      </c>
      <c r="G11614">
        <f>INT((D11614-1)/6)+1</f>
        <v>1</v>
      </c>
      <c r="H11614">
        <f>MOD(D11614-1,6)+1</f>
        <v>3</v>
      </c>
      <c r="I11614">
        <f>37-D11614</f>
        <v>34</v>
      </c>
      <c r="J11614">
        <f>ABS(D11614-D11615)</f>
        <v>2</v>
      </c>
      <c r="K11614">
        <f>AVERAGE(D11614:D11618)</f>
        <v>3</v>
      </c>
      <c r="L11614">
        <f>AVERAGE(D11614:D11633)</f>
        <v>3</v>
      </c>
      <c r="M11614">
        <f>K11614-L11614</f>
        <v>0</v>
      </c>
      <c r="N11614" t="str">
        <f>IF(K11614&gt;L11614,"HIGH ZONE BIAS",IF(K11614&lt;L11614,"LOW ZONE BIAS","EQUILIBRIUM"))</f>
        <v>EQUILIBRIUM</v>
      </c>
    </row>
    <row r="11615">
      <c r="A11615">
        <v>15956</v>
      </c>
      <c r="B11615" t="str">
        <v>2017-01-26</v>
      </c>
      <c r="C11615" t="str">
        <v>Afternoon</v>
      </c>
      <c r="D11615">
        <v>5</v>
      </c>
      <c r="E11615" t="str">
        <f>IF(MOD(D11615,2)=0,"EVEN","ODD")</f>
        <v>ODD</v>
      </c>
      <c r="F11615" t="str">
        <f>IF(D11615&lt;=18,"LOW (1-18)","HIGH (19-36)")</f>
        <v>LOW (1-18)</v>
      </c>
      <c r="G11615">
        <f>INT((D11615-1)/6)+1</f>
        <v>1</v>
      </c>
      <c r="H11615">
        <f>MOD(D11615-1,6)+1</f>
        <v>5</v>
      </c>
      <c r="I11615">
        <f>37-D11615</f>
        <v>32</v>
      </c>
      <c r="J11615">
        <f>ABS(D11615-D11616)</f>
        <v>4</v>
      </c>
      <c r="K11615">
        <f>AVERAGE(D11615:D11619)</f>
        <v>5</v>
      </c>
      <c r="L11615">
        <f>AVERAGE(D11615:D11634)</f>
        <v>5</v>
      </c>
      <c r="M11615">
        <f>K11615-L11615</f>
        <v>0</v>
      </c>
      <c r="N11615" t="str">
        <f>IF(K11615&gt;L11615,"HIGH ZONE BIAS",IF(K11615&lt;L11615,"LOW ZONE BIAS","EQUILIBRIUM"))</f>
        <v>EQUILIBRIUM</v>
      </c>
    </row>
    <row r="11616">
      <c r="A11616">
        <v>15955</v>
      </c>
      <c r="B11616" t="str">
        <v>2017-01-26</v>
      </c>
      <c r="C11616" t="str">
        <v>Midday</v>
      </c>
      <c r="D11616">
        <v>9</v>
      </c>
      <c r="E11616" t="str">
        <f>IF(MOD(D11616,2)=0,"EVEN","ODD")</f>
        <v>ODD</v>
      </c>
      <c r="F11616" t="str">
        <f>IF(D11616&lt;=18,"LOW (1-18)","HIGH (19-36)")</f>
        <v>LOW (1-18)</v>
      </c>
      <c r="G11616">
        <f>INT((D11616-1)/6)+1</f>
        <v>2</v>
      </c>
      <c r="H11616">
        <f>MOD(D11616-1,6)+1</f>
        <v>3</v>
      </c>
      <c r="I11616">
        <f>37-D11616</f>
        <v>28</v>
      </c>
      <c r="J11616">
        <f>ABS(D11616-D11617)</f>
        <v>6</v>
      </c>
      <c r="K11616">
        <f>AVERAGE(D11616:D11620)</f>
        <v>9</v>
      </c>
      <c r="L11616">
        <f>AVERAGE(D11616:D11635)</f>
        <v>9</v>
      </c>
      <c r="M11616">
        <f>K11616-L11616</f>
        <v>0</v>
      </c>
      <c r="N11616" t="str">
        <f>IF(K11616&gt;L11616,"HIGH ZONE BIAS",IF(K11616&lt;L11616,"LOW ZONE BIAS","EQUILIBRIUM"))</f>
        <v>EQUILIBRIUM</v>
      </c>
    </row>
    <row r="11617">
      <c r="A11617">
        <v>15954</v>
      </c>
      <c r="B11617" t="str">
        <v>2017-01-26</v>
      </c>
      <c r="C11617" t="str">
        <v>Morning</v>
      </c>
      <c r="D11617">
        <v>3</v>
      </c>
      <c r="E11617" t="str">
        <f>IF(MOD(D11617,2)=0,"EVEN","ODD")</f>
        <v>ODD</v>
      </c>
      <c r="F11617" t="str">
        <f>IF(D11617&lt;=18,"LOW (1-18)","HIGH (19-36)")</f>
        <v>LOW (1-18)</v>
      </c>
      <c r="G11617">
        <f>INT((D11617-1)/6)+1</f>
        <v>1</v>
      </c>
      <c r="H11617">
        <f>MOD(D11617-1,6)+1</f>
        <v>3</v>
      </c>
      <c r="I11617">
        <f>37-D11617</f>
        <v>34</v>
      </c>
      <c r="J11617">
        <f>ABS(D11617-D11618)</f>
        <v>2</v>
      </c>
      <c r="K11617">
        <f>AVERAGE(D11617:D11621)</f>
        <v>3</v>
      </c>
      <c r="L11617">
        <f>AVERAGE(D11617:D11636)</f>
        <v>3</v>
      </c>
      <c r="M11617">
        <f>K11617-L11617</f>
        <v>0</v>
      </c>
      <c r="N11617" t="str">
        <f>IF(K11617&gt;L11617,"HIGH ZONE BIAS",IF(K11617&lt;L11617,"LOW ZONE BIAS","EQUILIBRIUM"))</f>
        <v>EQUILIBRIUM</v>
      </c>
    </row>
    <row r="11618">
      <c r="A11618">
        <v>15953</v>
      </c>
      <c r="B11618" t="str">
        <v>2017-01-25</v>
      </c>
      <c r="C11618" t="str">
        <v>Evening</v>
      </c>
      <c r="D11618">
        <v>5</v>
      </c>
      <c r="E11618" t="str">
        <f>IF(MOD(D11618,2)=0,"EVEN","ODD")</f>
        <v>ODD</v>
      </c>
      <c r="F11618" t="str">
        <f>IF(D11618&lt;=18,"LOW (1-18)","HIGH (19-36)")</f>
        <v>LOW (1-18)</v>
      </c>
      <c r="G11618">
        <f>INT((D11618-1)/6)+1</f>
        <v>1</v>
      </c>
      <c r="H11618">
        <f>MOD(D11618-1,6)+1</f>
        <v>5</v>
      </c>
      <c r="I11618">
        <f>37-D11618</f>
        <v>32</v>
      </c>
      <c r="J11618">
        <f>ABS(D11618-D11619)</f>
        <v>18</v>
      </c>
      <c r="K11618">
        <f>AVERAGE(D11618:D11622)</f>
        <v>5</v>
      </c>
      <c r="L11618">
        <f>AVERAGE(D11618:D11637)</f>
        <v>5</v>
      </c>
      <c r="M11618">
        <f>K11618-L11618</f>
        <v>0</v>
      </c>
      <c r="N11618" t="str">
        <f>IF(K11618&gt;L11618,"HIGH ZONE BIAS",IF(K11618&lt;L11618,"LOW ZONE BIAS","EQUILIBRIUM"))</f>
        <v>EQUILIBRIUM</v>
      </c>
    </row>
    <row r="11619">
      <c r="A11619">
        <v>15952</v>
      </c>
      <c r="B11619" t="str">
        <v>2017-01-25</v>
      </c>
      <c r="C11619" t="str">
        <v>Afternoon</v>
      </c>
      <c r="D11619">
        <v>23</v>
      </c>
      <c r="E11619" t="str">
        <f>IF(MOD(D11619,2)=0,"EVEN","ODD")</f>
        <v>ODD</v>
      </c>
      <c r="F11619" t="str">
        <f>IF(D11619&lt;=18,"LOW (1-18)","HIGH (19-36)")</f>
        <v>HIGH (19-36)</v>
      </c>
      <c r="G11619">
        <f>INT((D11619-1)/6)+1</f>
        <v>4</v>
      </c>
      <c r="H11619">
        <f>MOD(D11619-1,6)+1</f>
        <v>5</v>
      </c>
      <c r="I11619">
        <f>37-D11619</f>
        <v>14</v>
      </c>
      <c r="J11619">
        <f>ABS(D11619-D11620)</f>
        <v>8</v>
      </c>
      <c r="K11619">
        <f>AVERAGE(D11619:D11623)</f>
        <v>23</v>
      </c>
      <c r="L11619">
        <f>AVERAGE(D11619:D11638)</f>
        <v>23</v>
      </c>
      <c r="M11619">
        <f>K11619-L11619</f>
        <v>0</v>
      </c>
      <c r="N11619" t="str">
        <f>IF(K11619&gt;L11619,"HIGH ZONE BIAS",IF(K11619&lt;L11619,"LOW ZONE BIAS","EQUILIBRIUM"))</f>
        <v>EQUILIBRIUM</v>
      </c>
    </row>
    <row r="11620">
      <c r="A11620">
        <v>15951</v>
      </c>
      <c r="B11620" t="str">
        <v>2017-01-25</v>
      </c>
      <c r="C11620" t="str">
        <v>Midday</v>
      </c>
      <c r="D11620">
        <v>31</v>
      </c>
      <c r="E11620" t="str">
        <f>IF(MOD(D11620,2)=0,"EVEN","ODD")</f>
        <v>ODD</v>
      </c>
      <c r="F11620" t="str">
        <f>IF(D11620&lt;=18,"LOW (1-18)","HIGH (19-36)")</f>
        <v>HIGH (19-36)</v>
      </c>
      <c r="G11620">
        <f>INT((D11620-1)/6)+1</f>
        <v>6</v>
      </c>
      <c r="H11620">
        <f>MOD(D11620-1,6)+1</f>
        <v>1</v>
      </c>
      <c r="I11620">
        <f>37-D11620</f>
        <v>6</v>
      </c>
      <c r="J11620">
        <f>ABS(D11620-D11621)</f>
        <v>3</v>
      </c>
      <c r="K11620">
        <f>AVERAGE(D11620:D11624)</f>
        <v>31</v>
      </c>
      <c r="L11620">
        <f>AVERAGE(D11620:D11639)</f>
        <v>31</v>
      </c>
      <c r="M11620">
        <f>K11620-L11620</f>
        <v>0</v>
      </c>
      <c r="N11620" t="str">
        <f>IF(K11620&gt;L11620,"HIGH ZONE BIAS",IF(K11620&lt;L11620,"LOW ZONE BIAS","EQUILIBRIUM"))</f>
        <v>EQUILIBRIUM</v>
      </c>
    </row>
    <row r="11621">
      <c r="A11621">
        <v>15950</v>
      </c>
      <c r="B11621" t="str">
        <v>2017-01-25</v>
      </c>
      <c r="C11621" t="str">
        <v>Morning</v>
      </c>
      <c r="D11621">
        <v>28</v>
      </c>
      <c r="E11621" t="str">
        <f>IF(MOD(D11621,2)=0,"EVEN","ODD")</f>
        <v>EVEN</v>
      </c>
      <c r="F11621" t="str">
        <f>IF(D11621&lt;=18,"LOW (1-18)","HIGH (19-36)")</f>
        <v>HIGH (19-36)</v>
      </c>
      <c r="G11621">
        <f>INT((D11621-1)/6)+1</f>
        <v>5</v>
      </c>
      <c r="H11621">
        <f>MOD(D11621-1,6)+1</f>
        <v>4</v>
      </c>
      <c r="I11621">
        <f>37-D11621</f>
        <v>9</v>
      </c>
      <c r="J11621">
        <f>ABS(D11621-D11622)</f>
        <v>1</v>
      </c>
      <c r="K11621">
        <f>AVERAGE(D11621:D11625)</f>
        <v>28</v>
      </c>
      <c r="L11621">
        <f>AVERAGE(D11621:D11640)</f>
        <v>28</v>
      </c>
      <c r="M11621">
        <f>K11621-L11621</f>
        <v>0</v>
      </c>
      <c r="N11621" t="str">
        <f>IF(K11621&gt;L11621,"HIGH ZONE BIAS",IF(K11621&lt;L11621,"LOW ZONE BIAS","EQUILIBRIUM"))</f>
        <v>EQUILIBRIUM</v>
      </c>
    </row>
    <row r="11622">
      <c r="A11622">
        <v>15949</v>
      </c>
      <c r="B11622" t="str">
        <v>2017-01-24</v>
      </c>
      <c r="C11622" t="str">
        <v>Evening</v>
      </c>
      <c r="D11622">
        <v>29</v>
      </c>
      <c r="E11622" t="str">
        <f>IF(MOD(D11622,2)=0,"EVEN","ODD")</f>
        <v>ODD</v>
      </c>
      <c r="F11622" t="str">
        <f>IF(D11622&lt;=18,"LOW (1-18)","HIGH (19-36)")</f>
        <v>HIGH (19-36)</v>
      </c>
      <c r="G11622">
        <f>INT((D11622-1)/6)+1</f>
        <v>5</v>
      </c>
      <c r="H11622">
        <f>MOD(D11622-1,6)+1</f>
        <v>5</v>
      </c>
      <c r="I11622">
        <f>37-D11622</f>
        <v>8</v>
      </c>
      <c r="J11622">
        <f>ABS(D11622-D11623)</f>
        <v>28</v>
      </c>
      <c r="K11622">
        <f>AVERAGE(D11622:D11626)</f>
        <v>29</v>
      </c>
      <c r="L11622">
        <f>AVERAGE(D11622:D11641)</f>
        <v>29</v>
      </c>
      <c r="M11622">
        <f>K11622-L11622</f>
        <v>0</v>
      </c>
      <c r="N11622" t="str">
        <f>IF(K11622&gt;L11622,"HIGH ZONE BIAS",IF(K11622&lt;L11622,"LOW ZONE BIAS","EQUILIBRIUM"))</f>
        <v>EQUILIBRIUM</v>
      </c>
    </row>
    <row r="11623">
      <c r="A11623">
        <v>15948</v>
      </c>
      <c r="B11623" t="str">
        <v>2017-01-24</v>
      </c>
      <c r="C11623" t="str">
        <v>Afternoon</v>
      </c>
      <c r="D11623">
        <v>1</v>
      </c>
      <c r="E11623" t="str">
        <f>IF(MOD(D11623,2)=0,"EVEN","ODD")</f>
        <v>ODD</v>
      </c>
      <c r="F11623" t="str">
        <f>IF(D11623&lt;=18,"LOW (1-18)","HIGH (19-36)")</f>
        <v>LOW (1-18)</v>
      </c>
      <c r="G11623">
        <f>INT((D11623-1)/6)+1</f>
        <v>1</v>
      </c>
      <c r="H11623">
        <f>MOD(D11623-1,6)+1</f>
        <v>1</v>
      </c>
      <c r="I11623">
        <f>37-D11623</f>
        <v>36</v>
      </c>
      <c r="J11623">
        <f>ABS(D11623-D11624)</f>
        <v>12</v>
      </c>
      <c r="K11623">
        <f>AVERAGE(D11623:D11627)</f>
        <v>1</v>
      </c>
      <c r="L11623">
        <f>AVERAGE(D11623:D11642)</f>
        <v>1</v>
      </c>
      <c r="M11623">
        <f>K11623-L11623</f>
        <v>0</v>
      </c>
      <c r="N11623" t="str">
        <f>IF(K11623&gt;L11623,"HIGH ZONE BIAS",IF(K11623&lt;L11623,"LOW ZONE BIAS","EQUILIBRIUM"))</f>
        <v>EQUILIBRIUM</v>
      </c>
    </row>
    <row r="11624">
      <c r="A11624">
        <v>15947</v>
      </c>
      <c r="B11624" t="str">
        <v>2017-01-24</v>
      </c>
      <c r="C11624" t="str">
        <v>Midday</v>
      </c>
      <c r="D11624">
        <v>13</v>
      </c>
      <c r="E11624" t="str">
        <f>IF(MOD(D11624,2)=0,"EVEN","ODD")</f>
        <v>ODD</v>
      </c>
      <c r="F11624" t="str">
        <f>IF(D11624&lt;=18,"LOW (1-18)","HIGH (19-36)")</f>
        <v>LOW (1-18)</v>
      </c>
      <c r="G11624">
        <f>INT((D11624-1)/6)+1</f>
        <v>3</v>
      </c>
      <c r="H11624">
        <f>MOD(D11624-1,6)+1</f>
        <v>1</v>
      </c>
      <c r="I11624">
        <f>37-D11624</f>
        <v>24</v>
      </c>
      <c r="J11624">
        <f>ABS(D11624-D11625)</f>
        <v>8</v>
      </c>
      <c r="K11624">
        <f>AVERAGE(D11624:D11628)</f>
        <v>13</v>
      </c>
      <c r="L11624">
        <f>AVERAGE(D11624:D11643)</f>
        <v>13</v>
      </c>
      <c r="M11624">
        <f>K11624-L11624</f>
        <v>0</v>
      </c>
      <c r="N11624" t="str">
        <f>IF(K11624&gt;L11624,"HIGH ZONE BIAS",IF(K11624&lt;L11624,"LOW ZONE BIAS","EQUILIBRIUM"))</f>
        <v>EQUILIBRIUM</v>
      </c>
    </row>
    <row r="11625">
      <c r="A11625">
        <v>15946</v>
      </c>
      <c r="B11625" t="str">
        <v>2017-01-24</v>
      </c>
      <c r="C11625" t="str">
        <v>Morning</v>
      </c>
      <c r="D11625">
        <v>21</v>
      </c>
      <c r="E11625" t="str">
        <f>IF(MOD(D11625,2)=0,"EVEN","ODD")</f>
        <v>ODD</v>
      </c>
      <c r="F11625" t="str">
        <f>IF(D11625&lt;=18,"LOW (1-18)","HIGH (19-36)")</f>
        <v>HIGH (19-36)</v>
      </c>
      <c r="G11625">
        <f>INT((D11625-1)/6)+1</f>
        <v>4</v>
      </c>
      <c r="H11625">
        <f>MOD(D11625-1,6)+1</f>
        <v>3</v>
      </c>
      <c r="I11625">
        <f>37-D11625</f>
        <v>16</v>
      </c>
      <c r="J11625">
        <f>ABS(D11625-D11626)</f>
        <v>4</v>
      </c>
      <c r="K11625">
        <f>AVERAGE(D11625:D11629)</f>
        <v>21</v>
      </c>
      <c r="L11625">
        <f>AVERAGE(D11625:D11644)</f>
        <v>21</v>
      </c>
      <c r="M11625">
        <f>K11625-L11625</f>
        <v>0</v>
      </c>
      <c r="N11625" t="str">
        <f>IF(K11625&gt;L11625,"HIGH ZONE BIAS",IF(K11625&lt;L11625,"LOW ZONE BIAS","EQUILIBRIUM"))</f>
        <v>EQUILIBRIUM</v>
      </c>
    </row>
    <row r="11626">
      <c r="A11626">
        <v>15945</v>
      </c>
      <c r="B11626" t="str">
        <v>2017-01-23</v>
      </c>
      <c r="C11626" t="str">
        <v>Evening</v>
      </c>
      <c r="D11626">
        <v>17</v>
      </c>
      <c r="E11626" t="str">
        <f>IF(MOD(D11626,2)=0,"EVEN","ODD")</f>
        <v>ODD</v>
      </c>
      <c r="F11626" t="str">
        <f>IF(D11626&lt;=18,"LOW (1-18)","HIGH (19-36)")</f>
        <v>LOW (1-18)</v>
      </c>
      <c r="G11626">
        <f>INT((D11626-1)/6)+1</f>
        <v>3</v>
      </c>
      <c r="H11626">
        <f>MOD(D11626-1,6)+1</f>
        <v>5</v>
      </c>
      <c r="I11626">
        <f>37-D11626</f>
        <v>20</v>
      </c>
      <c r="J11626">
        <f>ABS(D11626-D11627)</f>
        <v>9</v>
      </c>
      <c r="K11626">
        <f>AVERAGE(D11626:D11630)</f>
        <v>17</v>
      </c>
      <c r="L11626">
        <f>AVERAGE(D11626:D11645)</f>
        <v>17</v>
      </c>
      <c r="M11626">
        <f>K11626-L11626</f>
        <v>0</v>
      </c>
      <c r="N11626" t="str">
        <f>IF(K11626&gt;L11626,"HIGH ZONE BIAS",IF(K11626&lt;L11626,"LOW ZONE BIAS","EQUILIBRIUM"))</f>
        <v>EQUILIBRIUM</v>
      </c>
    </row>
    <row r="11627">
      <c r="A11627">
        <v>15944</v>
      </c>
      <c r="B11627" t="str">
        <v>2017-01-23</v>
      </c>
      <c r="C11627" t="str">
        <v>Afternoon</v>
      </c>
      <c r="D11627">
        <v>8</v>
      </c>
      <c r="E11627" t="str">
        <f>IF(MOD(D11627,2)=0,"EVEN","ODD")</f>
        <v>EVEN</v>
      </c>
      <c r="F11627" t="str">
        <f>IF(D11627&lt;=18,"LOW (1-18)","HIGH (19-36)")</f>
        <v>LOW (1-18)</v>
      </c>
      <c r="G11627">
        <f>INT((D11627-1)/6)+1</f>
        <v>2</v>
      </c>
      <c r="H11627">
        <f>MOD(D11627-1,6)+1</f>
        <v>2</v>
      </c>
      <c r="I11627">
        <f>37-D11627</f>
        <v>29</v>
      </c>
      <c r="J11627">
        <f>ABS(D11627-D11628)</f>
        <v>4</v>
      </c>
      <c r="K11627">
        <f>AVERAGE(D11627:D11631)</f>
        <v>8</v>
      </c>
      <c r="L11627">
        <f>AVERAGE(D11627:D11646)</f>
        <v>8</v>
      </c>
      <c r="M11627">
        <f>K11627-L11627</f>
        <v>0</v>
      </c>
      <c r="N11627" t="str">
        <f>IF(K11627&gt;L11627,"HIGH ZONE BIAS",IF(K11627&lt;L11627,"LOW ZONE BIAS","EQUILIBRIUM"))</f>
        <v>EQUILIBRIUM</v>
      </c>
    </row>
    <row r="11628">
      <c r="A11628">
        <v>15943</v>
      </c>
      <c r="B11628" t="str">
        <v>2017-01-23</v>
      </c>
      <c r="C11628" t="str">
        <v>Midday</v>
      </c>
      <c r="D11628">
        <v>4</v>
      </c>
      <c r="E11628" t="str">
        <f>IF(MOD(D11628,2)=0,"EVEN","ODD")</f>
        <v>EVEN</v>
      </c>
      <c r="F11628" t="str">
        <f>IF(D11628&lt;=18,"LOW (1-18)","HIGH (19-36)")</f>
        <v>LOW (1-18)</v>
      </c>
      <c r="G11628">
        <f>INT((D11628-1)/6)+1</f>
        <v>1</v>
      </c>
      <c r="H11628">
        <f>MOD(D11628-1,6)+1</f>
        <v>4</v>
      </c>
      <c r="I11628">
        <f>37-D11628</f>
        <v>33</v>
      </c>
      <c r="J11628">
        <f>ABS(D11628-D11629)</f>
        <v>20</v>
      </c>
      <c r="K11628">
        <f>AVERAGE(D11628:D11632)</f>
        <v>4</v>
      </c>
      <c r="L11628">
        <f>AVERAGE(D11628:D11647)</f>
        <v>4</v>
      </c>
      <c r="M11628">
        <f>K11628-L11628</f>
        <v>0</v>
      </c>
      <c r="N11628" t="str">
        <f>IF(K11628&gt;L11628,"HIGH ZONE BIAS",IF(K11628&lt;L11628,"LOW ZONE BIAS","EQUILIBRIUM"))</f>
        <v>EQUILIBRIUM</v>
      </c>
    </row>
    <row r="11629">
      <c r="A11629">
        <v>15942</v>
      </c>
      <c r="B11629" t="str">
        <v>2017-01-23</v>
      </c>
      <c r="C11629" t="str">
        <v>Morning</v>
      </c>
      <c r="D11629">
        <v>24</v>
      </c>
      <c r="E11629" t="str">
        <f>IF(MOD(D11629,2)=0,"EVEN","ODD")</f>
        <v>EVEN</v>
      </c>
      <c r="F11629" t="str">
        <f>IF(D11629&lt;=18,"LOW (1-18)","HIGH (19-36)")</f>
        <v>HIGH (19-36)</v>
      </c>
      <c r="G11629">
        <f>INT((D11629-1)/6)+1</f>
        <v>4</v>
      </c>
      <c r="H11629">
        <f>MOD(D11629-1,6)+1</f>
        <v>6</v>
      </c>
      <c r="I11629">
        <f>37-D11629</f>
        <v>13</v>
      </c>
      <c r="J11629">
        <f>ABS(D11629-D11630)</f>
        <v>6</v>
      </c>
      <c r="K11629">
        <f>AVERAGE(D11629:D11633)</f>
        <v>24</v>
      </c>
      <c r="L11629">
        <f>AVERAGE(D11629:D11648)</f>
        <v>24</v>
      </c>
      <c r="M11629">
        <f>K11629-L11629</f>
        <v>0</v>
      </c>
      <c r="N11629" t="str">
        <f>IF(K11629&gt;L11629,"HIGH ZONE BIAS",IF(K11629&lt;L11629,"LOW ZONE BIAS","EQUILIBRIUM"))</f>
        <v>EQUILIBRIUM</v>
      </c>
    </row>
    <row r="11630">
      <c r="A11630">
        <v>15941</v>
      </c>
      <c r="B11630" t="str">
        <v>2017-01-21</v>
      </c>
      <c r="C11630" t="str">
        <v>Evening</v>
      </c>
      <c r="D11630">
        <v>30</v>
      </c>
      <c r="E11630" t="str">
        <f>IF(MOD(D11630,2)=0,"EVEN","ODD")</f>
        <v>EVEN</v>
      </c>
      <c r="F11630" t="str">
        <f>IF(D11630&lt;=18,"LOW (1-18)","HIGH (19-36)")</f>
        <v>HIGH (19-36)</v>
      </c>
      <c r="G11630">
        <f>INT((D11630-1)/6)+1</f>
        <v>5</v>
      </c>
      <c r="H11630">
        <f>MOD(D11630-1,6)+1</f>
        <v>6</v>
      </c>
      <c r="I11630">
        <f>37-D11630</f>
        <v>7</v>
      </c>
      <c r="J11630">
        <f>ABS(D11630-D11631)</f>
        <v>19</v>
      </c>
      <c r="K11630">
        <f>AVERAGE(D11630:D11634)</f>
        <v>30</v>
      </c>
      <c r="L11630">
        <f>AVERAGE(D11630:D11649)</f>
        <v>30</v>
      </c>
      <c r="M11630">
        <f>K11630-L11630</f>
        <v>0</v>
      </c>
      <c r="N11630" t="str">
        <f>IF(K11630&gt;L11630,"HIGH ZONE BIAS",IF(K11630&lt;L11630,"LOW ZONE BIAS","EQUILIBRIUM"))</f>
        <v>EQUILIBRIUM</v>
      </c>
    </row>
    <row r="11631">
      <c r="A11631">
        <v>15940</v>
      </c>
      <c r="B11631" t="str">
        <v>2017-01-21</v>
      </c>
      <c r="C11631" t="str">
        <v>Afternoon</v>
      </c>
      <c r="D11631">
        <v>11</v>
      </c>
      <c r="E11631" t="str">
        <f>IF(MOD(D11631,2)=0,"EVEN","ODD")</f>
        <v>ODD</v>
      </c>
      <c r="F11631" t="str">
        <f>IF(D11631&lt;=18,"LOW (1-18)","HIGH (19-36)")</f>
        <v>LOW (1-18)</v>
      </c>
      <c r="G11631">
        <f>INT((D11631-1)/6)+1</f>
        <v>2</v>
      </c>
      <c r="H11631">
        <f>MOD(D11631-1,6)+1</f>
        <v>5</v>
      </c>
      <c r="I11631">
        <f>37-D11631</f>
        <v>26</v>
      </c>
      <c r="J11631">
        <f>ABS(D11631-D11632)</f>
        <v>9</v>
      </c>
      <c r="K11631">
        <f>AVERAGE(D11631:D11635)</f>
        <v>11</v>
      </c>
      <c r="L11631">
        <f>AVERAGE(D11631:D11650)</f>
        <v>11</v>
      </c>
      <c r="M11631">
        <f>K11631-L11631</f>
        <v>0</v>
      </c>
      <c r="N11631" t="str">
        <f>IF(K11631&gt;L11631,"HIGH ZONE BIAS",IF(K11631&lt;L11631,"LOW ZONE BIAS","EQUILIBRIUM"))</f>
        <v>EQUILIBRIUM</v>
      </c>
    </row>
    <row r="11632">
      <c r="A11632">
        <v>15939</v>
      </c>
      <c r="B11632" t="str">
        <v>2017-01-21</v>
      </c>
      <c r="C11632" t="str">
        <v>Midday</v>
      </c>
      <c r="D11632">
        <v>20</v>
      </c>
      <c r="E11632" t="str">
        <f>IF(MOD(D11632,2)=0,"EVEN","ODD")</f>
        <v>EVEN</v>
      </c>
      <c r="F11632" t="str">
        <f>IF(D11632&lt;=18,"LOW (1-18)","HIGH (19-36)")</f>
        <v>HIGH (19-36)</v>
      </c>
      <c r="G11632">
        <f>INT((D11632-1)/6)+1</f>
        <v>4</v>
      </c>
      <c r="H11632">
        <f>MOD(D11632-1,6)+1</f>
        <v>2</v>
      </c>
      <c r="I11632">
        <f>37-D11632</f>
        <v>17</v>
      </c>
      <c r="J11632">
        <f>ABS(D11632-D11633)</f>
        <v>4</v>
      </c>
      <c r="K11632">
        <f>AVERAGE(D11632:D11636)</f>
        <v>20</v>
      </c>
      <c r="L11632">
        <f>AVERAGE(D11632:D11651)</f>
        <v>20</v>
      </c>
      <c r="M11632">
        <f>K11632-L11632</f>
        <v>0</v>
      </c>
      <c r="N11632" t="str">
        <f>IF(K11632&gt;L11632,"HIGH ZONE BIAS",IF(K11632&lt;L11632,"LOW ZONE BIAS","EQUILIBRIUM"))</f>
        <v>EQUILIBRIUM</v>
      </c>
    </row>
    <row r="11633">
      <c r="A11633">
        <v>15938</v>
      </c>
      <c r="B11633" t="str">
        <v>2017-01-21</v>
      </c>
      <c r="C11633" t="str">
        <v>Morning</v>
      </c>
      <c r="D11633">
        <v>16</v>
      </c>
      <c r="E11633" t="str">
        <f>IF(MOD(D11633,2)=0,"EVEN","ODD")</f>
        <v>EVEN</v>
      </c>
      <c r="F11633" t="str">
        <f>IF(D11633&lt;=18,"LOW (1-18)","HIGH (19-36)")</f>
        <v>LOW (1-18)</v>
      </c>
      <c r="G11633">
        <f>INT((D11633-1)/6)+1</f>
        <v>3</v>
      </c>
      <c r="H11633">
        <f>MOD(D11633-1,6)+1</f>
        <v>4</v>
      </c>
      <c r="I11633">
        <f>37-D11633</f>
        <v>21</v>
      </c>
      <c r="J11633">
        <f>ABS(D11633-D11634)</f>
        <v>12</v>
      </c>
      <c r="K11633">
        <f>AVERAGE(D11633:D11637)</f>
        <v>16</v>
      </c>
      <c r="L11633">
        <f>AVERAGE(D11633:D11652)</f>
        <v>16</v>
      </c>
      <c r="M11633">
        <f>K11633-L11633</f>
        <v>0</v>
      </c>
      <c r="N11633" t="str">
        <f>IF(K11633&gt;L11633,"HIGH ZONE BIAS",IF(K11633&lt;L11633,"LOW ZONE BIAS","EQUILIBRIUM"))</f>
        <v>EQUILIBRIUM</v>
      </c>
    </row>
    <row r="11634">
      <c r="A11634">
        <v>15937</v>
      </c>
      <c r="B11634" t="str">
        <v>2017-01-20</v>
      </c>
      <c r="C11634" t="str">
        <v>Evening</v>
      </c>
      <c r="D11634">
        <v>28</v>
      </c>
      <c r="E11634" t="str">
        <f>IF(MOD(D11634,2)=0,"EVEN","ODD")</f>
        <v>EVEN</v>
      </c>
      <c r="F11634" t="str">
        <f>IF(D11634&lt;=18,"LOW (1-18)","HIGH (19-36)")</f>
        <v>HIGH (19-36)</v>
      </c>
      <c r="G11634">
        <f>INT((D11634-1)/6)+1</f>
        <v>5</v>
      </c>
      <c r="H11634">
        <f>MOD(D11634-1,6)+1</f>
        <v>4</v>
      </c>
      <c r="I11634">
        <f>37-D11634</f>
        <v>9</v>
      </c>
      <c r="J11634">
        <f>ABS(D11634-D11635)</f>
        <v>17</v>
      </c>
      <c r="K11634">
        <f>AVERAGE(D11634:D11638)</f>
        <v>28</v>
      </c>
      <c r="L11634">
        <f>AVERAGE(D11634:D11653)</f>
        <v>28</v>
      </c>
      <c r="M11634">
        <f>K11634-L11634</f>
        <v>0</v>
      </c>
      <c r="N11634" t="str">
        <f>IF(K11634&gt;L11634,"HIGH ZONE BIAS",IF(K11634&lt;L11634,"LOW ZONE BIAS","EQUILIBRIUM"))</f>
        <v>EQUILIBRIUM</v>
      </c>
    </row>
    <row r="11635">
      <c r="A11635">
        <v>15936</v>
      </c>
      <c r="B11635" t="str">
        <v>2017-01-20</v>
      </c>
      <c r="C11635" t="str">
        <v>Afternoon</v>
      </c>
      <c r="D11635">
        <v>11</v>
      </c>
      <c r="E11635" t="str">
        <f>IF(MOD(D11635,2)=0,"EVEN","ODD")</f>
        <v>ODD</v>
      </c>
      <c r="F11635" t="str">
        <f>IF(D11635&lt;=18,"LOW (1-18)","HIGH (19-36)")</f>
        <v>LOW (1-18)</v>
      </c>
      <c r="G11635">
        <f>INT((D11635-1)/6)+1</f>
        <v>2</v>
      </c>
      <c r="H11635">
        <f>MOD(D11635-1,6)+1</f>
        <v>5</v>
      </c>
      <c r="I11635">
        <f>37-D11635</f>
        <v>26</v>
      </c>
      <c r="J11635">
        <f>ABS(D11635-D11636)</f>
        <v>5</v>
      </c>
      <c r="K11635">
        <f>AVERAGE(D11635:D11639)</f>
        <v>11</v>
      </c>
      <c r="L11635">
        <f>AVERAGE(D11635:D11654)</f>
        <v>11</v>
      </c>
      <c r="M11635">
        <f>K11635-L11635</f>
        <v>0</v>
      </c>
      <c r="N11635" t="str">
        <f>IF(K11635&gt;L11635,"HIGH ZONE BIAS",IF(K11635&lt;L11635,"LOW ZONE BIAS","EQUILIBRIUM"))</f>
        <v>EQUILIBRIUM</v>
      </c>
    </row>
    <row r="11636">
      <c r="A11636">
        <v>15935</v>
      </c>
      <c r="B11636" t="str">
        <v>2017-01-20</v>
      </c>
      <c r="C11636" t="str">
        <v>Midday</v>
      </c>
      <c r="D11636">
        <v>6</v>
      </c>
      <c r="E11636" t="str">
        <f>IF(MOD(D11636,2)=0,"EVEN","ODD")</f>
        <v>EVEN</v>
      </c>
      <c r="F11636" t="str">
        <f>IF(D11636&lt;=18,"LOW (1-18)","HIGH (19-36)")</f>
        <v>LOW (1-18)</v>
      </c>
      <c r="G11636">
        <f>INT((D11636-1)/6)+1</f>
        <v>1</v>
      </c>
      <c r="H11636">
        <f>MOD(D11636-1,6)+1</f>
        <v>6</v>
      </c>
      <c r="I11636">
        <f>37-D11636</f>
        <v>31</v>
      </c>
      <c r="J11636">
        <f>ABS(D11636-D11637)</f>
        <v>17</v>
      </c>
      <c r="K11636">
        <f>AVERAGE(D11636:D11640)</f>
        <v>6</v>
      </c>
      <c r="L11636">
        <f>AVERAGE(D11636:D11655)</f>
        <v>6</v>
      </c>
      <c r="M11636">
        <f>K11636-L11636</f>
        <v>0</v>
      </c>
      <c r="N11636" t="str">
        <f>IF(K11636&gt;L11636,"HIGH ZONE BIAS",IF(K11636&lt;L11636,"LOW ZONE BIAS","EQUILIBRIUM"))</f>
        <v>EQUILIBRIUM</v>
      </c>
    </row>
    <row r="11637">
      <c r="A11637">
        <v>15934</v>
      </c>
      <c r="B11637" t="str">
        <v>2017-01-20</v>
      </c>
      <c r="C11637" t="str">
        <v>Morning</v>
      </c>
      <c r="D11637">
        <v>23</v>
      </c>
      <c r="E11637" t="str">
        <f>IF(MOD(D11637,2)=0,"EVEN","ODD")</f>
        <v>ODD</v>
      </c>
      <c r="F11637" t="str">
        <f>IF(D11637&lt;=18,"LOW (1-18)","HIGH (19-36)")</f>
        <v>HIGH (19-36)</v>
      </c>
      <c r="G11637">
        <f>INT((D11637-1)/6)+1</f>
        <v>4</v>
      </c>
      <c r="H11637">
        <f>MOD(D11637-1,6)+1</f>
        <v>5</v>
      </c>
      <c r="I11637">
        <f>37-D11637</f>
        <v>14</v>
      </c>
      <c r="J11637">
        <f>ABS(D11637-D11638)</f>
        <v>21</v>
      </c>
      <c r="K11637">
        <f>AVERAGE(D11637:D11641)</f>
        <v>23</v>
      </c>
      <c r="L11637">
        <f>AVERAGE(D11637:D11656)</f>
        <v>23</v>
      </c>
      <c r="M11637">
        <f>K11637-L11637</f>
        <v>0</v>
      </c>
      <c r="N11637" t="str">
        <f>IF(K11637&gt;L11637,"HIGH ZONE BIAS",IF(K11637&lt;L11637,"LOW ZONE BIAS","EQUILIBRIUM"))</f>
        <v>EQUILIBRIUM</v>
      </c>
    </row>
    <row r="11638">
      <c r="A11638">
        <v>15933</v>
      </c>
      <c r="B11638" t="str">
        <v>2017-01-19</v>
      </c>
      <c r="C11638" t="str">
        <v>Evening</v>
      </c>
      <c r="D11638">
        <v>2</v>
      </c>
      <c r="E11638" t="str">
        <f>IF(MOD(D11638,2)=0,"EVEN","ODD")</f>
        <v>EVEN</v>
      </c>
      <c r="F11638" t="str">
        <f>IF(D11638&lt;=18,"LOW (1-18)","HIGH (19-36)")</f>
        <v>LOW (1-18)</v>
      </c>
      <c r="G11638">
        <f>INT((D11638-1)/6)+1</f>
        <v>1</v>
      </c>
      <c r="H11638">
        <f>MOD(D11638-1,6)+1</f>
        <v>2</v>
      </c>
      <c r="I11638">
        <f>37-D11638</f>
        <v>35</v>
      </c>
      <c r="J11638">
        <f>ABS(D11638-D11639)</f>
        <v>15</v>
      </c>
      <c r="K11638">
        <f>AVERAGE(D11638:D11642)</f>
        <v>2</v>
      </c>
      <c r="L11638">
        <f>AVERAGE(D11638:D11657)</f>
        <v>2</v>
      </c>
      <c r="M11638">
        <f>K11638-L11638</f>
        <v>0</v>
      </c>
      <c r="N11638" t="str">
        <f>IF(K11638&gt;L11638,"HIGH ZONE BIAS",IF(K11638&lt;L11638,"LOW ZONE BIAS","EQUILIBRIUM"))</f>
        <v>EQUILIBRIUM</v>
      </c>
    </row>
    <row r="11639">
      <c r="A11639">
        <v>15932</v>
      </c>
      <c r="B11639" t="str">
        <v>2017-01-19</v>
      </c>
      <c r="C11639" t="str">
        <v>Afternoon</v>
      </c>
      <c r="D11639">
        <v>17</v>
      </c>
      <c r="E11639" t="str">
        <f>IF(MOD(D11639,2)=0,"EVEN","ODD")</f>
        <v>ODD</v>
      </c>
      <c r="F11639" t="str">
        <f>IF(D11639&lt;=18,"LOW (1-18)","HIGH (19-36)")</f>
        <v>LOW (1-18)</v>
      </c>
      <c r="G11639">
        <f>INT((D11639-1)/6)+1</f>
        <v>3</v>
      </c>
      <c r="H11639">
        <f>MOD(D11639-1,6)+1</f>
        <v>5</v>
      </c>
      <c r="I11639">
        <f>37-D11639</f>
        <v>20</v>
      </c>
      <c r="J11639">
        <f>ABS(D11639-D11640)</f>
        <v>3</v>
      </c>
      <c r="K11639">
        <f>AVERAGE(D11639:D11643)</f>
        <v>17</v>
      </c>
      <c r="L11639">
        <f>AVERAGE(D11639:D11658)</f>
        <v>17</v>
      </c>
      <c r="M11639">
        <f>K11639-L11639</f>
        <v>0</v>
      </c>
      <c r="N11639" t="str">
        <f>IF(K11639&gt;L11639,"HIGH ZONE BIAS",IF(K11639&lt;L11639,"LOW ZONE BIAS","EQUILIBRIUM"))</f>
        <v>EQUILIBRIUM</v>
      </c>
    </row>
    <row r="11640">
      <c r="A11640">
        <v>15931</v>
      </c>
      <c r="B11640" t="str">
        <v>2017-01-19</v>
      </c>
      <c r="C11640" t="str">
        <v>Midday</v>
      </c>
      <c r="D11640">
        <v>14</v>
      </c>
      <c r="E11640" t="str">
        <f>IF(MOD(D11640,2)=0,"EVEN","ODD")</f>
        <v>EVEN</v>
      </c>
      <c r="F11640" t="str">
        <f>IF(D11640&lt;=18,"LOW (1-18)","HIGH (19-36)")</f>
        <v>LOW (1-18)</v>
      </c>
      <c r="G11640">
        <f>INT((D11640-1)/6)+1</f>
        <v>3</v>
      </c>
      <c r="H11640">
        <f>MOD(D11640-1,6)+1</f>
        <v>2</v>
      </c>
      <c r="I11640">
        <f>37-D11640</f>
        <v>23</v>
      </c>
      <c r="J11640">
        <f>ABS(D11640-D11641)</f>
        <v>4</v>
      </c>
      <c r="K11640">
        <f>AVERAGE(D11640:D11644)</f>
        <v>14</v>
      </c>
      <c r="L11640">
        <f>AVERAGE(D11640:D11659)</f>
        <v>14</v>
      </c>
      <c r="M11640">
        <f>K11640-L11640</f>
        <v>0</v>
      </c>
      <c r="N11640" t="str">
        <f>IF(K11640&gt;L11640,"HIGH ZONE BIAS",IF(K11640&lt;L11640,"LOW ZONE BIAS","EQUILIBRIUM"))</f>
        <v>EQUILIBRIUM</v>
      </c>
    </row>
    <row r="11641">
      <c r="A11641">
        <v>15930</v>
      </c>
      <c r="B11641" t="str">
        <v>2017-01-19</v>
      </c>
      <c r="C11641" t="str">
        <v>Morning</v>
      </c>
      <c r="D11641">
        <v>18</v>
      </c>
      <c r="E11641" t="str">
        <f>IF(MOD(D11641,2)=0,"EVEN","ODD")</f>
        <v>EVEN</v>
      </c>
      <c r="F11641" t="str">
        <f>IF(D11641&lt;=18,"LOW (1-18)","HIGH (19-36)")</f>
        <v>LOW (1-18)</v>
      </c>
      <c r="G11641">
        <f>INT((D11641-1)/6)+1</f>
        <v>3</v>
      </c>
      <c r="H11641">
        <f>MOD(D11641-1,6)+1</f>
        <v>6</v>
      </c>
      <c r="I11641">
        <f>37-D11641</f>
        <v>19</v>
      </c>
      <c r="J11641">
        <f>ABS(D11641-D11642)</f>
        <v>9</v>
      </c>
      <c r="K11641">
        <f>AVERAGE(D11641:D11645)</f>
        <v>18</v>
      </c>
      <c r="L11641">
        <f>AVERAGE(D11641:D11660)</f>
        <v>18</v>
      </c>
      <c r="M11641">
        <f>K11641-L11641</f>
        <v>0</v>
      </c>
      <c r="N11641" t="str">
        <f>IF(K11641&gt;L11641,"HIGH ZONE BIAS",IF(K11641&lt;L11641,"LOW ZONE BIAS","EQUILIBRIUM"))</f>
        <v>EQUILIBRIUM</v>
      </c>
    </row>
    <row r="11642">
      <c r="A11642">
        <v>15929</v>
      </c>
      <c r="B11642" t="str">
        <v>2017-01-18</v>
      </c>
      <c r="C11642" t="str">
        <v>Evening</v>
      </c>
      <c r="D11642">
        <v>27</v>
      </c>
      <c r="E11642" t="str">
        <f>IF(MOD(D11642,2)=0,"EVEN","ODD")</f>
        <v>ODD</v>
      </c>
      <c r="F11642" t="str">
        <f>IF(D11642&lt;=18,"LOW (1-18)","HIGH (19-36)")</f>
        <v>HIGH (19-36)</v>
      </c>
      <c r="G11642">
        <f>INT((D11642-1)/6)+1</f>
        <v>5</v>
      </c>
      <c r="H11642">
        <f>MOD(D11642-1,6)+1</f>
        <v>3</v>
      </c>
      <c r="I11642">
        <f>37-D11642</f>
        <v>10</v>
      </c>
      <c r="J11642">
        <f>ABS(D11642-D11643)</f>
        <v>4</v>
      </c>
      <c r="K11642">
        <f>AVERAGE(D11642:D11646)</f>
        <v>27</v>
      </c>
      <c r="L11642">
        <f>AVERAGE(D11642:D11661)</f>
        <v>27</v>
      </c>
      <c r="M11642">
        <f>K11642-L11642</f>
        <v>0</v>
      </c>
      <c r="N11642" t="str">
        <f>IF(K11642&gt;L11642,"HIGH ZONE BIAS",IF(K11642&lt;L11642,"LOW ZONE BIAS","EQUILIBRIUM"))</f>
        <v>EQUILIBRIUM</v>
      </c>
    </row>
    <row r="11643">
      <c r="A11643">
        <v>15928</v>
      </c>
      <c r="B11643" t="str">
        <v>2017-01-18</v>
      </c>
      <c r="C11643" t="str">
        <v>Afternoon</v>
      </c>
      <c r="D11643">
        <v>31</v>
      </c>
      <c r="E11643" t="str">
        <f>IF(MOD(D11643,2)=0,"EVEN","ODD")</f>
        <v>ODD</v>
      </c>
      <c r="F11643" t="str">
        <f>IF(D11643&lt;=18,"LOW (1-18)","HIGH (19-36)")</f>
        <v>HIGH (19-36)</v>
      </c>
      <c r="G11643">
        <f>INT((D11643-1)/6)+1</f>
        <v>6</v>
      </c>
      <c r="H11643">
        <f>MOD(D11643-1,6)+1</f>
        <v>1</v>
      </c>
      <c r="I11643">
        <f>37-D11643</f>
        <v>6</v>
      </c>
      <c r="J11643">
        <f>ABS(D11643-D11644)</f>
        <v>3</v>
      </c>
      <c r="K11643">
        <f>AVERAGE(D11643:D11647)</f>
        <v>31</v>
      </c>
      <c r="L11643">
        <f>AVERAGE(D11643:D11662)</f>
        <v>31</v>
      </c>
      <c r="M11643">
        <f>K11643-L11643</f>
        <v>0</v>
      </c>
      <c r="N11643" t="str">
        <f>IF(K11643&gt;L11643,"HIGH ZONE BIAS",IF(K11643&lt;L11643,"LOW ZONE BIAS","EQUILIBRIUM"))</f>
        <v>EQUILIBRIUM</v>
      </c>
    </row>
    <row r="11644">
      <c r="A11644">
        <v>15927</v>
      </c>
      <c r="B11644" t="str">
        <v>2017-01-18</v>
      </c>
      <c r="C11644" t="str">
        <v>Midday</v>
      </c>
      <c r="D11644">
        <v>34</v>
      </c>
      <c r="E11644" t="str">
        <f>IF(MOD(D11644,2)=0,"EVEN","ODD")</f>
        <v>EVEN</v>
      </c>
      <c r="F11644" t="str">
        <f>IF(D11644&lt;=18,"LOW (1-18)","HIGH (19-36)")</f>
        <v>HIGH (19-36)</v>
      </c>
      <c r="G11644">
        <f>INT((D11644-1)/6)+1</f>
        <v>6</v>
      </c>
      <c r="H11644">
        <f>MOD(D11644-1,6)+1</f>
        <v>4</v>
      </c>
      <c r="I11644">
        <f>37-D11644</f>
        <v>3</v>
      </c>
      <c r="J11644">
        <f>ABS(D11644-D11645)</f>
        <v>32</v>
      </c>
      <c r="K11644">
        <f>AVERAGE(D11644:D11648)</f>
        <v>34</v>
      </c>
      <c r="L11644">
        <f>AVERAGE(D11644:D11663)</f>
        <v>34</v>
      </c>
      <c r="M11644">
        <f>K11644-L11644</f>
        <v>0</v>
      </c>
      <c r="N11644" t="str">
        <f>IF(K11644&gt;L11644,"HIGH ZONE BIAS",IF(K11644&lt;L11644,"LOW ZONE BIAS","EQUILIBRIUM"))</f>
        <v>EQUILIBRIUM</v>
      </c>
    </row>
    <row r="11645">
      <c r="A11645">
        <v>15926</v>
      </c>
      <c r="B11645" t="str">
        <v>2017-01-18</v>
      </c>
      <c r="C11645" t="str">
        <v>Morning</v>
      </c>
      <c r="D11645">
        <v>2</v>
      </c>
      <c r="E11645" t="str">
        <f>IF(MOD(D11645,2)=0,"EVEN","ODD")</f>
        <v>EVEN</v>
      </c>
      <c r="F11645" t="str">
        <f>IF(D11645&lt;=18,"LOW (1-18)","HIGH (19-36)")</f>
        <v>LOW (1-18)</v>
      </c>
      <c r="G11645">
        <f>INT((D11645-1)/6)+1</f>
        <v>1</v>
      </c>
      <c r="H11645">
        <f>MOD(D11645-1,6)+1</f>
        <v>2</v>
      </c>
      <c r="I11645">
        <f>37-D11645</f>
        <v>35</v>
      </c>
      <c r="J11645">
        <f>ABS(D11645-D11646)</f>
        <v>21</v>
      </c>
      <c r="K11645">
        <f>AVERAGE(D11645:D11649)</f>
        <v>2</v>
      </c>
      <c r="L11645">
        <f>AVERAGE(D11645:D11664)</f>
        <v>2</v>
      </c>
      <c r="M11645">
        <f>K11645-L11645</f>
        <v>0</v>
      </c>
      <c r="N11645" t="str">
        <f>IF(K11645&gt;L11645,"HIGH ZONE BIAS",IF(K11645&lt;L11645,"LOW ZONE BIAS","EQUILIBRIUM"))</f>
        <v>EQUILIBRIUM</v>
      </c>
    </row>
    <row r="11646">
      <c r="A11646">
        <v>15925</v>
      </c>
      <c r="B11646" t="str">
        <v>2017-01-17</v>
      </c>
      <c r="C11646" t="str">
        <v>Evening</v>
      </c>
      <c r="D11646">
        <v>23</v>
      </c>
      <c r="E11646" t="str">
        <f>IF(MOD(D11646,2)=0,"EVEN","ODD")</f>
        <v>ODD</v>
      </c>
      <c r="F11646" t="str">
        <f>IF(D11646&lt;=18,"LOW (1-18)","HIGH (19-36)")</f>
        <v>HIGH (19-36)</v>
      </c>
      <c r="G11646">
        <f>INT((D11646-1)/6)+1</f>
        <v>4</v>
      </c>
      <c r="H11646">
        <f>MOD(D11646-1,6)+1</f>
        <v>5</v>
      </c>
      <c r="I11646">
        <f>37-D11646</f>
        <v>14</v>
      </c>
      <c r="J11646">
        <f>ABS(D11646-D11647)</f>
        <v>1</v>
      </c>
      <c r="K11646">
        <f>AVERAGE(D11646:D11650)</f>
        <v>23</v>
      </c>
      <c r="L11646">
        <f>AVERAGE(D11646:D11665)</f>
        <v>23</v>
      </c>
      <c r="M11646">
        <f>K11646-L11646</f>
        <v>0</v>
      </c>
      <c r="N11646" t="str">
        <f>IF(K11646&gt;L11646,"HIGH ZONE BIAS",IF(K11646&lt;L11646,"LOW ZONE BIAS","EQUILIBRIUM"))</f>
        <v>EQUILIBRIUM</v>
      </c>
    </row>
    <row r="11647">
      <c r="A11647">
        <v>15924</v>
      </c>
      <c r="B11647" t="str">
        <v>2017-01-17</v>
      </c>
      <c r="C11647" t="str">
        <v>Afternoon</v>
      </c>
      <c r="D11647">
        <v>22</v>
      </c>
      <c r="E11647" t="str">
        <f>IF(MOD(D11647,2)=0,"EVEN","ODD")</f>
        <v>EVEN</v>
      </c>
      <c r="F11647" t="str">
        <f>IF(D11647&lt;=18,"LOW (1-18)","HIGH (19-36)")</f>
        <v>HIGH (19-36)</v>
      </c>
      <c r="G11647">
        <f>INT((D11647-1)/6)+1</f>
        <v>4</v>
      </c>
      <c r="H11647">
        <f>MOD(D11647-1,6)+1</f>
        <v>4</v>
      </c>
      <c r="I11647">
        <f>37-D11647</f>
        <v>15</v>
      </c>
      <c r="J11647">
        <f>ABS(D11647-D11648)</f>
        <v>13</v>
      </c>
      <c r="K11647">
        <f>AVERAGE(D11647:D11651)</f>
        <v>22</v>
      </c>
      <c r="L11647">
        <f>AVERAGE(D11647:D11666)</f>
        <v>22</v>
      </c>
      <c r="M11647">
        <f>K11647-L11647</f>
        <v>0</v>
      </c>
      <c r="N11647" t="str">
        <f>IF(K11647&gt;L11647,"HIGH ZONE BIAS",IF(K11647&lt;L11647,"LOW ZONE BIAS","EQUILIBRIUM"))</f>
        <v>EQUILIBRIUM</v>
      </c>
    </row>
    <row r="11648">
      <c r="A11648">
        <v>15923</v>
      </c>
      <c r="B11648" t="str">
        <v>2017-01-17</v>
      </c>
      <c r="C11648" t="str">
        <v>Midday</v>
      </c>
      <c r="D11648">
        <v>35</v>
      </c>
      <c r="E11648" t="str">
        <f>IF(MOD(D11648,2)=0,"EVEN","ODD")</f>
        <v>ODD</v>
      </c>
      <c r="F11648" t="str">
        <f>IF(D11648&lt;=18,"LOW (1-18)","HIGH (19-36)")</f>
        <v>HIGH (19-36)</v>
      </c>
      <c r="G11648">
        <f>INT((D11648-1)/6)+1</f>
        <v>6</v>
      </c>
      <c r="H11648">
        <f>MOD(D11648-1,6)+1</f>
        <v>5</v>
      </c>
      <c r="I11648">
        <f>37-D11648</f>
        <v>2</v>
      </c>
      <c r="J11648">
        <f>ABS(D11648-D11649)</f>
        <v>17</v>
      </c>
      <c r="K11648">
        <f>AVERAGE(D11648:D11652)</f>
        <v>35</v>
      </c>
      <c r="L11648">
        <f>AVERAGE(D11648:D11667)</f>
        <v>35</v>
      </c>
      <c r="M11648">
        <f>K11648-L11648</f>
        <v>0</v>
      </c>
      <c r="N11648" t="str">
        <f>IF(K11648&gt;L11648,"HIGH ZONE BIAS",IF(K11648&lt;L11648,"LOW ZONE BIAS","EQUILIBRIUM"))</f>
        <v>EQUILIBRIUM</v>
      </c>
    </row>
    <row r="11649">
      <c r="A11649">
        <v>15922</v>
      </c>
      <c r="B11649" t="str">
        <v>2017-01-17</v>
      </c>
      <c r="C11649" t="str">
        <v>Morning</v>
      </c>
      <c r="D11649">
        <v>18</v>
      </c>
      <c r="E11649" t="str">
        <f>IF(MOD(D11649,2)=0,"EVEN","ODD")</f>
        <v>EVEN</v>
      </c>
      <c r="F11649" t="str">
        <f>IF(D11649&lt;=18,"LOW (1-18)","HIGH (19-36)")</f>
        <v>LOW (1-18)</v>
      </c>
      <c r="G11649">
        <f>INT((D11649-1)/6)+1</f>
        <v>3</v>
      </c>
      <c r="H11649">
        <f>MOD(D11649-1,6)+1</f>
        <v>6</v>
      </c>
      <c r="I11649">
        <f>37-D11649</f>
        <v>19</v>
      </c>
      <c r="J11649">
        <f>ABS(D11649-D11650)</f>
        <v>2</v>
      </c>
      <c r="K11649">
        <f>AVERAGE(D11649:D11653)</f>
        <v>18</v>
      </c>
      <c r="L11649">
        <f>AVERAGE(D11649:D11668)</f>
        <v>18</v>
      </c>
      <c r="M11649">
        <f>K11649-L11649</f>
        <v>0</v>
      </c>
      <c r="N11649" t="str">
        <f>IF(K11649&gt;L11649,"HIGH ZONE BIAS",IF(K11649&lt;L11649,"LOW ZONE BIAS","EQUILIBRIUM"))</f>
        <v>EQUILIBRIUM</v>
      </c>
    </row>
    <row r="11650">
      <c r="A11650">
        <v>15921</v>
      </c>
      <c r="B11650" t="str">
        <v>2017-01-16</v>
      </c>
      <c r="C11650" t="str">
        <v>Evening</v>
      </c>
      <c r="D11650">
        <v>16</v>
      </c>
      <c r="E11650" t="str">
        <f>IF(MOD(D11650,2)=0,"EVEN","ODD")</f>
        <v>EVEN</v>
      </c>
      <c r="F11650" t="str">
        <f>IF(D11650&lt;=18,"LOW (1-18)","HIGH (19-36)")</f>
        <v>LOW (1-18)</v>
      </c>
      <c r="G11650">
        <f>INT((D11650-1)/6)+1</f>
        <v>3</v>
      </c>
      <c r="H11650">
        <f>MOD(D11650-1,6)+1</f>
        <v>4</v>
      </c>
      <c r="I11650">
        <f>37-D11650</f>
        <v>21</v>
      </c>
      <c r="J11650">
        <f>ABS(D11650-D11651)</f>
        <v>2</v>
      </c>
      <c r="K11650">
        <f>AVERAGE(D11650:D11654)</f>
        <v>16</v>
      </c>
      <c r="L11650">
        <f>AVERAGE(D11650:D11669)</f>
        <v>16</v>
      </c>
      <c r="M11650">
        <f>K11650-L11650</f>
        <v>0</v>
      </c>
      <c r="N11650" t="str">
        <f>IF(K11650&gt;L11650,"HIGH ZONE BIAS",IF(K11650&lt;L11650,"LOW ZONE BIAS","EQUILIBRIUM"))</f>
        <v>EQUILIBRIUM</v>
      </c>
    </row>
    <row r="11651">
      <c r="A11651">
        <v>15920</v>
      </c>
      <c r="B11651" t="str">
        <v>2017-01-16</v>
      </c>
      <c r="C11651" t="str">
        <v>Afternoon</v>
      </c>
      <c r="D11651">
        <v>14</v>
      </c>
      <c r="E11651" t="str">
        <f>IF(MOD(D11651,2)=0,"EVEN","ODD")</f>
        <v>EVEN</v>
      </c>
      <c r="F11651" t="str">
        <f>IF(D11651&lt;=18,"LOW (1-18)","HIGH (19-36)")</f>
        <v>LOW (1-18)</v>
      </c>
      <c r="G11651">
        <f>INT((D11651-1)/6)+1</f>
        <v>3</v>
      </c>
      <c r="H11651">
        <f>MOD(D11651-1,6)+1</f>
        <v>2</v>
      </c>
      <c r="I11651">
        <f>37-D11651</f>
        <v>23</v>
      </c>
      <c r="J11651">
        <f>ABS(D11651-D11652)</f>
        <v>9</v>
      </c>
      <c r="K11651">
        <f>AVERAGE(D11651:D11655)</f>
        <v>14</v>
      </c>
      <c r="L11651">
        <f>AVERAGE(D11651:D11670)</f>
        <v>14</v>
      </c>
      <c r="M11651">
        <f>K11651-L11651</f>
        <v>0</v>
      </c>
      <c r="N11651" t="str">
        <f>IF(K11651&gt;L11651,"HIGH ZONE BIAS",IF(K11651&lt;L11651,"LOW ZONE BIAS","EQUILIBRIUM"))</f>
        <v>EQUILIBRIUM</v>
      </c>
    </row>
    <row r="11652">
      <c r="A11652">
        <v>15919</v>
      </c>
      <c r="B11652" t="str">
        <v>2017-01-16</v>
      </c>
      <c r="C11652" t="str">
        <v>Midday</v>
      </c>
      <c r="D11652">
        <v>23</v>
      </c>
      <c r="E11652" t="str">
        <f>IF(MOD(D11652,2)=0,"EVEN","ODD")</f>
        <v>ODD</v>
      </c>
      <c r="F11652" t="str">
        <f>IF(D11652&lt;=18,"LOW (1-18)","HIGH (19-36)")</f>
        <v>HIGH (19-36)</v>
      </c>
      <c r="G11652">
        <f>INT((D11652-1)/6)+1</f>
        <v>4</v>
      </c>
      <c r="H11652">
        <f>MOD(D11652-1,6)+1</f>
        <v>5</v>
      </c>
      <c r="I11652">
        <f>37-D11652</f>
        <v>14</v>
      </c>
      <c r="J11652">
        <f>ABS(D11652-D11653)</f>
        <v>22</v>
      </c>
      <c r="K11652">
        <f>AVERAGE(D11652:D11656)</f>
        <v>23</v>
      </c>
      <c r="L11652">
        <f>AVERAGE(D11652:D11671)</f>
        <v>23</v>
      </c>
      <c r="M11652">
        <f>K11652-L11652</f>
        <v>0</v>
      </c>
      <c r="N11652" t="str">
        <f>IF(K11652&gt;L11652,"HIGH ZONE BIAS",IF(K11652&lt;L11652,"LOW ZONE BIAS","EQUILIBRIUM"))</f>
        <v>EQUILIBRIUM</v>
      </c>
    </row>
    <row r="11653">
      <c r="A11653">
        <v>15918</v>
      </c>
      <c r="B11653" t="str">
        <v>2017-01-16</v>
      </c>
      <c r="C11653" t="str">
        <v>Morning</v>
      </c>
      <c r="D11653">
        <v>1</v>
      </c>
      <c r="E11653" t="str">
        <f>IF(MOD(D11653,2)=0,"EVEN","ODD")</f>
        <v>ODD</v>
      </c>
      <c r="F11653" t="str">
        <f>IF(D11653&lt;=18,"LOW (1-18)","HIGH (19-36)")</f>
        <v>LOW (1-18)</v>
      </c>
      <c r="G11653">
        <f>INT((D11653-1)/6)+1</f>
        <v>1</v>
      </c>
      <c r="H11653">
        <f>MOD(D11653-1,6)+1</f>
        <v>1</v>
      </c>
      <c r="I11653">
        <f>37-D11653</f>
        <v>36</v>
      </c>
      <c r="J11653">
        <f>ABS(D11653-D11654)</f>
        <v>4</v>
      </c>
      <c r="K11653">
        <f>AVERAGE(D11653:D11657)</f>
        <v>1</v>
      </c>
      <c r="L11653">
        <f>AVERAGE(D11653:D11672)</f>
        <v>1</v>
      </c>
      <c r="M11653">
        <f>K11653-L11653</f>
        <v>0</v>
      </c>
      <c r="N11653" t="str">
        <f>IF(K11653&gt;L11653,"HIGH ZONE BIAS",IF(K11653&lt;L11653,"LOW ZONE BIAS","EQUILIBRIUM"))</f>
        <v>EQUILIBRIUM</v>
      </c>
    </row>
    <row r="11654">
      <c r="A11654">
        <v>15917</v>
      </c>
      <c r="B11654" t="str">
        <v>2017-01-14</v>
      </c>
      <c r="C11654" t="str">
        <v>Evening</v>
      </c>
      <c r="D11654">
        <v>5</v>
      </c>
      <c r="E11654" t="str">
        <f>IF(MOD(D11654,2)=0,"EVEN","ODD")</f>
        <v>ODD</v>
      </c>
      <c r="F11654" t="str">
        <f>IF(D11654&lt;=18,"LOW (1-18)","HIGH (19-36)")</f>
        <v>LOW (1-18)</v>
      </c>
      <c r="G11654">
        <f>INT((D11654-1)/6)+1</f>
        <v>1</v>
      </c>
      <c r="H11654">
        <f>MOD(D11654-1,6)+1</f>
        <v>5</v>
      </c>
      <c r="I11654">
        <f>37-D11654</f>
        <v>32</v>
      </c>
      <c r="J11654">
        <f>ABS(D11654-D11655)</f>
        <v>7</v>
      </c>
      <c r="K11654">
        <f>AVERAGE(D11654:D11658)</f>
        <v>5</v>
      </c>
      <c r="L11654">
        <f>AVERAGE(D11654:D11673)</f>
        <v>5</v>
      </c>
      <c r="M11654">
        <f>K11654-L11654</f>
        <v>0</v>
      </c>
      <c r="N11654" t="str">
        <f>IF(K11654&gt;L11654,"HIGH ZONE BIAS",IF(K11654&lt;L11654,"LOW ZONE BIAS","EQUILIBRIUM"))</f>
        <v>EQUILIBRIUM</v>
      </c>
    </row>
    <row r="11655">
      <c r="A11655">
        <v>15916</v>
      </c>
      <c r="B11655" t="str">
        <v>2017-01-14</v>
      </c>
      <c r="C11655" t="str">
        <v>Afternoon</v>
      </c>
      <c r="D11655">
        <v>12</v>
      </c>
      <c r="E11655" t="str">
        <f>IF(MOD(D11655,2)=0,"EVEN","ODD")</f>
        <v>EVEN</v>
      </c>
      <c r="F11655" t="str">
        <f>IF(D11655&lt;=18,"LOW (1-18)","HIGH (19-36)")</f>
        <v>LOW (1-18)</v>
      </c>
      <c r="G11655">
        <f>INT((D11655-1)/6)+1</f>
        <v>2</v>
      </c>
      <c r="H11655">
        <f>MOD(D11655-1,6)+1</f>
        <v>6</v>
      </c>
      <c r="I11655">
        <f>37-D11655</f>
        <v>25</v>
      </c>
      <c r="J11655">
        <f>ABS(D11655-D11656)</f>
        <v>9</v>
      </c>
      <c r="K11655">
        <f>AVERAGE(D11655:D11659)</f>
        <v>12</v>
      </c>
      <c r="L11655">
        <f>AVERAGE(D11655:D11674)</f>
        <v>12</v>
      </c>
      <c r="M11655">
        <f>K11655-L11655</f>
        <v>0</v>
      </c>
      <c r="N11655" t="str">
        <f>IF(K11655&gt;L11655,"HIGH ZONE BIAS",IF(K11655&lt;L11655,"LOW ZONE BIAS","EQUILIBRIUM"))</f>
        <v>EQUILIBRIUM</v>
      </c>
    </row>
    <row r="11656">
      <c r="A11656">
        <v>15915</v>
      </c>
      <c r="B11656" t="str">
        <v>2017-01-14</v>
      </c>
      <c r="C11656" t="str">
        <v>Midday</v>
      </c>
      <c r="D11656">
        <v>21</v>
      </c>
      <c r="E11656" t="str">
        <f>IF(MOD(D11656,2)=0,"EVEN","ODD")</f>
        <v>ODD</v>
      </c>
      <c r="F11656" t="str">
        <f>IF(D11656&lt;=18,"LOW (1-18)","HIGH (19-36)")</f>
        <v>HIGH (19-36)</v>
      </c>
      <c r="G11656">
        <f>INT((D11656-1)/6)+1</f>
        <v>4</v>
      </c>
      <c r="H11656">
        <f>MOD(D11656-1,6)+1</f>
        <v>3</v>
      </c>
      <c r="I11656">
        <f>37-D11656</f>
        <v>16</v>
      </c>
      <c r="J11656">
        <f>ABS(D11656-D11657)</f>
        <v>12</v>
      </c>
      <c r="K11656">
        <f>AVERAGE(D11656:D11660)</f>
        <v>21</v>
      </c>
      <c r="L11656">
        <f>AVERAGE(D11656:D11675)</f>
        <v>21</v>
      </c>
      <c r="M11656">
        <f>K11656-L11656</f>
        <v>0</v>
      </c>
      <c r="N11656" t="str">
        <f>IF(K11656&gt;L11656,"HIGH ZONE BIAS",IF(K11656&lt;L11656,"LOW ZONE BIAS","EQUILIBRIUM"))</f>
        <v>EQUILIBRIUM</v>
      </c>
    </row>
    <row r="11657">
      <c r="A11657">
        <v>15914</v>
      </c>
      <c r="B11657" t="str">
        <v>2017-01-14</v>
      </c>
      <c r="C11657" t="str">
        <v>Morning</v>
      </c>
      <c r="D11657">
        <v>9</v>
      </c>
      <c r="E11657" t="str">
        <f>IF(MOD(D11657,2)=0,"EVEN","ODD")</f>
        <v>ODD</v>
      </c>
      <c r="F11657" t="str">
        <f>IF(D11657&lt;=18,"LOW (1-18)","HIGH (19-36)")</f>
        <v>LOW (1-18)</v>
      </c>
      <c r="G11657">
        <f>INT((D11657-1)/6)+1</f>
        <v>2</v>
      </c>
      <c r="H11657">
        <f>MOD(D11657-1,6)+1</f>
        <v>3</v>
      </c>
      <c r="I11657">
        <f>37-D11657</f>
        <v>28</v>
      </c>
      <c r="J11657">
        <f>ABS(D11657-D11658)</f>
        <v>5</v>
      </c>
      <c r="K11657">
        <f>AVERAGE(D11657:D11661)</f>
        <v>9</v>
      </c>
      <c r="L11657">
        <f>AVERAGE(D11657:D11676)</f>
        <v>9</v>
      </c>
      <c r="M11657">
        <f>K11657-L11657</f>
        <v>0</v>
      </c>
      <c r="N11657" t="str">
        <f>IF(K11657&gt;L11657,"HIGH ZONE BIAS",IF(K11657&lt;L11657,"LOW ZONE BIAS","EQUILIBRIUM"))</f>
        <v>EQUILIBRIUM</v>
      </c>
    </row>
    <row r="11658">
      <c r="A11658">
        <v>15913</v>
      </c>
      <c r="B11658" t="str">
        <v>2017-01-13</v>
      </c>
      <c r="C11658" t="str">
        <v>Evening</v>
      </c>
      <c r="D11658">
        <v>14</v>
      </c>
      <c r="E11658" t="str">
        <f>IF(MOD(D11658,2)=0,"EVEN","ODD")</f>
        <v>EVEN</v>
      </c>
      <c r="F11658" t="str">
        <f>IF(D11658&lt;=18,"LOW (1-18)","HIGH (19-36)")</f>
        <v>LOW (1-18)</v>
      </c>
      <c r="G11658">
        <f>INT((D11658-1)/6)+1</f>
        <v>3</v>
      </c>
      <c r="H11658">
        <f>MOD(D11658-1,6)+1</f>
        <v>2</v>
      </c>
      <c r="I11658">
        <f>37-D11658</f>
        <v>23</v>
      </c>
      <c r="J11658">
        <f>ABS(D11658-D11659)</f>
        <v>4</v>
      </c>
      <c r="K11658">
        <f>AVERAGE(D11658:D11662)</f>
        <v>14</v>
      </c>
      <c r="L11658">
        <f>AVERAGE(D11658:D11677)</f>
        <v>14</v>
      </c>
      <c r="M11658">
        <f>K11658-L11658</f>
        <v>0</v>
      </c>
      <c r="N11658" t="str">
        <f>IF(K11658&gt;L11658,"HIGH ZONE BIAS",IF(K11658&lt;L11658,"LOW ZONE BIAS","EQUILIBRIUM"))</f>
        <v>EQUILIBRIUM</v>
      </c>
    </row>
    <row r="11659">
      <c r="A11659">
        <v>15912</v>
      </c>
      <c r="B11659" t="str">
        <v>2017-01-13</v>
      </c>
      <c r="C11659" t="str">
        <v>Afternoon</v>
      </c>
      <c r="D11659">
        <v>10</v>
      </c>
      <c r="E11659" t="str">
        <f>IF(MOD(D11659,2)=0,"EVEN","ODD")</f>
        <v>EVEN</v>
      </c>
      <c r="F11659" t="str">
        <f>IF(D11659&lt;=18,"LOW (1-18)","HIGH (19-36)")</f>
        <v>LOW (1-18)</v>
      </c>
      <c r="G11659">
        <f>INT((D11659-1)/6)+1</f>
        <v>2</v>
      </c>
      <c r="H11659">
        <f>MOD(D11659-1,6)+1</f>
        <v>4</v>
      </c>
      <c r="I11659">
        <f>37-D11659</f>
        <v>27</v>
      </c>
      <c r="J11659">
        <f>ABS(D11659-D11660)</f>
        <v>21</v>
      </c>
      <c r="K11659">
        <f>AVERAGE(D11659:D11663)</f>
        <v>10</v>
      </c>
      <c r="L11659">
        <f>AVERAGE(D11659:D11678)</f>
        <v>10</v>
      </c>
      <c r="M11659">
        <f>K11659-L11659</f>
        <v>0</v>
      </c>
      <c r="N11659" t="str">
        <f>IF(K11659&gt;L11659,"HIGH ZONE BIAS",IF(K11659&lt;L11659,"LOW ZONE BIAS","EQUILIBRIUM"))</f>
        <v>EQUILIBRIUM</v>
      </c>
    </row>
    <row r="11660">
      <c r="A11660">
        <v>15911</v>
      </c>
      <c r="B11660" t="str">
        <v>2017-01-13</v>
      </c>
      <c r="C11660" t="str">
        <v>Midday</v>
      </c>
      <c r="D11660">
        <v>31</v>
      </c>
      <c r="E11660" t="str">
        <f>IF(MOD(D11660,2)=0,"EVEN","ODD")</f>
        <v>ODD</v>
      </c>
      <c r="F11660" t="str">
        <f>IF(D11660&lt;=18,"LOW (1-18)","HIGH (19-36)")</f>
        <v>HIGH (19-36)</v>
      </c>
      <c r="G11660">
        <f>INT((D11660-1)/6)+1</f>
        <v>6</v>
      </c>
      <c r="H11660">
        <f>MOD(D11660-1,6)+1</f>
        <v>1</v>
      </c>
      <c r="I11660">
        <f>37-D11660</f>
        <v>6</v>
      </c>
      <c r="J11660">
        <f>ABS(D11660-D11661)</f>
        <v>21</v>
      </c>
      <c r="K11660">
        <f>AVERAGE(D11660:D11664)</f>
        <v>31</v>
      </c>
      <c r="L11660">
        <f>AVERAGE(D11660:D11679)</f>
        <v>31</v>
      </c>
      <c r="M11660">
        <f>K11660-L11660</f>
        <v>0</v>
      </c>
      <c r="N11660" t="str">
        <f>IF(K11660&gt;L11660,"HIGH ZONE BIAS",IF(K11660&lt;L11660,"LOW ZONE BIAS","EQUILIBRIUM"))</f>
        <v>EQUILIBRIUM</v>
      </c>
    </row>
    <row r="11661">
      <c r="A11661">
        <v>15910</v>
      </c>
      <c r="B11661" t="str">
        <v>2017-01-13</v>
      </c>
      <c r="C11661" t="str">
        <v>Morning</v>
      </c>
      <c r="D11661">
        <v>10</v>
      </c>
      <c r="E11661" t="str">
        <f>IF(MOD(D11661,2)=0,"EVEN","ODD")</f>
        <v>EVEN</v>
      </c>
      <c r="F11661" t="str">
        <f>IF(D11661&lt;=18,"LOW (1-18)","HIGH (19-36)")</f>
        <v>LOW (1-18)</v>
      </c>
      <c r="G11661">
        <f>INT((D11661-1)/6)+1</f>
        <v>2</v>
      </c>
      <c r="H11661">
        <f>MOD(D11661-1,6)+1</f>
        <v>4</v>
      </c>
      <c r="I11661">
        <f>37-D11661</f>
        <v>27</v>
      </c>
      <c r="J11661">
        <f>ABS(D11661-D11662)</f>
        <v>7</v>
      </c>
      <c r="K11661">
        <f>AVERAGE(D11661:D11665)</f>
        <v>10</v>
      </c>
      <c r="L11661">
        <f>AVERAGE(D11661:D11680)</f>
        <v>10</v>
      </c>
      <c r="M11661">
        <f>K11661-L11661</f>
        <v>0</v>
      </c>
      <c r="N11661" t="str">
        <f>IF(K11661&gt;L11661,"HIGH ZONE BIAS",IF(K11661&lt;L11661,"LOW ZONE BIAS","EQUILIBRIUM"))</f>
        <v>EQUILIBRIUM</v>
      </c>
    </row>
    <row r="11662">
      <c r="A11662">
        <v>15909</v>
      </c>
      <c r="B11662" t="str">
        <v>2017-01-12</v>
      </c>
      <c r="C11662" t="str">
        <v>Evening</v>
      </c>
      <c r="D11662">
        <v>17</v>
      </c>
      <c r="E11662" t="str">
        <f>IF(MOD(D11662,2)=0,"EVEN","ODD")</f>
        <v>ODD</v>
      </c>
      <c r="F11662" t="str">
        <f>IF(D11662&lt;=18,"LOW (1-18)","HIGH (19-36)")</f>
        <v>LOW (1-18)</v>
      </c>
      <c r="G11662">
        <f>INT((D11662-1)/6)+1</f>
        <v>3</v>
      </c>
      <c r="H11662">
        <f>MOD(D11662-1,6)+1</f>
        <v>5</v>
      </c>
      <c r="I11662">
        <f>37-D11662</f>
        <v>20</v>
      </c>
      <c r="J11662">
        <f>ABS(D11662-D11663)</f>
        <v>18</v>
      </c>
      <c r="K11662">
        <f>AVERAGE(D11662:D11666)</f>
        <v>17</v>
      </c>
      <c r="L11662">
        <f>AVERAGE(D11662:D11681)</f>
        <v>17</v>
      </c>
      <c r="M11662">
        <f>K11662-L11662</f>
        <v>0</v>
      </c>
      <c r="N11662" t="str">
        <f>IF(K11662&gt;L11662,"HIGH ZONE BIAS",IF(K11662&lt;L11662,"LOW ZONE BIAS","EQUILIBRIUM"))</f>
        <v>EQUILIBRIUM</v>
      </c>
    </row>
    <row r="11663">
      <c r="A11663">
        <v>15908</v>
      </c>
      <c r="B11663" t="str">
        <v>2017-01-12</v>
      </c>
      <c r="C11663" t="str">
        <v>Afternoon</v>
      </c>
      <c r="D11663">
        <v>35</v>
      </c>
      <c r="E11663" t="str">
        <f>IF(MOD(D11663,2)=0,"EVEN","ODD")</f>
        <v>ODD</v>
      </c>
      <c r="F11663" t="str">
        <f>IF(D11663&lt;=18,"LOW (1-18)","HIGH (19-36)")</f>
        <v>HIGH (19-36)</v>
      </c>
      <c r="G11663">
        <f>INT((D11663-1)/6)+1</f>
        <v>6</v>
      </c>
      <c r="H11663">
        <f>MOD(D11663-1,6)+1</f>
        <v>5</v>
      </c>
      <c r="I11663">
        <f>37-D11663</f>
        <v>2</v>
      </c>
      <c r="J11663">
        <f>ABS(D11663-D11664)</f>
        <v>10</v>
      </c>
      <c r="K11663">
        <f>AVERAGE(D11663:D11667)</f>
        <v>35</v>
      </c>
      <c r="L11663">
        <f>AVERAGE(D11663:D11682)</f>
        <v>35</v>
      </c>
      <c r="M11663">
        <f>K11663-L11663</f>
        <v>0</v>
      </c>
      <c r="N11663" t="str">
        <f>IF(K11663&gt;L11663,"HIGH ZONE BIAS",IF(K11663&lt;L11663,"LOW ZONE BIAS","EQUILIBRIUM"))</f>
        <v>EQUILIBRIUM</v>
      </c>
    </row>
    <row r="11664">
      <c r="A11664">
        <v>15907</v>
      </c>
      <c r="B11664" t="str">
        <v>2017-01-12</v>
      </c>
      <c r="C11664" t="str">
        <v>Midday</v>
      </c>
      <c r="D11664">
        <v>25</v>
      </c>
      <c r="E11664" t="str">
        <f>IF(MOD(D11664,2)=0,"EVEN","ODD")</f>
        <v>ODD</v>
      </c>
      <c r="F11664" t="str">
        <f>IF(D11664&lt;=18,"LOW (1-18)","HIGH (19-36)")</f>
        <v>HIGH (19-36)</v>
      </c>
      <c r="G11664">
        <f>INT((D11664-1)/6)+1</f>
        <v>5</v>
      </c>
      <c r="H11664">
        <f>MOD(D11664-1,6)+1</f>
        <v>1</v>
      </c>
      <c r="I11664">
        <f>37-D11664</f>
        <v>12</v>
      </c>
      <c r="J11664">
        <f>ABS(D11664-D11665)</f>
        <v>12</v>
      </c>
      <c r="K11664">
        <f>AVERAGE(D11664:D11668)</f>
        <v>25</v>
      </c>
      <c r="L11664">
        <f>AVERAGE(D11664:D11683)</f>
        <v>25</v>
      </c>
      <c r="M11664">
        <f>K11664-L11664</f>
        <v>0</v>
      </c>
      <c r="N11664" t="str">
        <f>IF(K11664&gt;L11664,"HIGH ZONE BIAS",IF(K11664&lt;L11664,"LOW ZONE BIAS","EQUILIBRIUM"))</f>
        <v>EQUILIBRIUM</v>
      </c>
    </row>
    <row r="11665">
      <c r="A11665">
        <v>15906</v>
      </c>
      <c r="B11665" t="str">
        <v>2017-01-12</v>
      </c>
      <c r="C11665" t="str">
        <v>Morning</v>
      </c>
      <c r="D11665">
        <v>13</v>
      </c>
      <c r="E11665" t="str">
        <f>IF(MOD(D11665,2)=0,"EVEN","ODD")</f>
        <v>ODD</v>
      </c>
      <c r="F11665" t="str">
        <f>IF(D11665&lt;=18,"LOW (1-18)","HIGH (19-36)")</f>
        <v>LOW (1-18)</v>
      </c>
      <c r="G11665">
        <f>INT((D11665-1)/6)+1</f>
        <v>3</v>
      </c>
      <c r="H11665">
        <f>MOD(D11665-1,6)+1</f>
        <v>1</v>
      </c>
      <c r="I11665">
        <f>37-D11665</f>
        <v>24</v>
      </c>
      <c r="J11665">
        <f>ABS(D11665-D11666)</f>
        <v>15</v>
      </c>
      <c r="K11665">
        <f>AVERAGE(D11665:D11669)</f>
        <v>13</v>
      </c>
      <c r="L11665">
        <f>AVERAGE(D11665:D11684)</f>
        <v>13</v>
      </c>
      <c r="M11665">
        <f>K11665-L11665</f>
        <v>0</v>
      </c>
      <c r="N11665" t="str">
        <f>IF(K11665&gt;L11665,"HIGH ZONE BIAS",IF(K11665&lt;L11665,"LOW ZONE BIAS","EQUILIBRIUM"))</f>
        <v>EQUILIBRIUM</v>
      </c>
    </row>
    <row r="11666">
      <c r="A11666">
        <v>15905</v>
      </c>
      <c r="B11666" t="str">
        <v>2017-01-11</v>
      </c>
      <c r="C11666" t="str">
        <v>Evening</v>
      </c>
      <c r="D11666">
        <v>28</v>
      </c>
      <c r="E11666" t="str">
        <f>IF(MOD(D11666,2)=0,"EVEN","ODD")</f>
        <v>EVEN</v>
      </c>
      <c r="F11666" t="str">
        <f>IF(D11666&lt;=18,"LOW (1-18)","HIGH (19-36)")</f>
        <v>HIGH (19-36)</v>
      </c>
      <c r="G11666">
        <f>INT((D11666-1)/6)+1</f>
        <v>5</v>
      </c>
      <c r="H11666">
        <f>MOD(D11666-1,6)+1</f>
        <v>4</v>
      </c>
      <c r="I11666">
        <f>37-D11666</f>
        <v>9</v>
      </c>
      <c r="J11666">
        <f>ABS(D11666-D11667)</f>
        <v>4</v>
      </c>
      <c r="K11666">
        <f>AVERAGE(D11666:D11670)</f>
        <v>28</v>
      </c>
      <c r="L11666">
        <f>AVERAGE(D11666:D11685)</f>
        <v>28</v>
      </c>
      <c r="M11666">
        <f>K11666-L11666</f>
        <v>0</v>
      </c>
      <c r="N11666" t="str">
        <f>IF(K11666&gt;L11666,"HIGH ZONE BIAS",IF(K11666&lt;L11666,"LOW ZONE BIAS","EQUILIBRIUM"))</f>
        <v>EQUILIBRIUM</v>
      </c>
    </row>
    <row r="11667">
      <c r="A11667">
        <v>15904</v>
      </c>
      <c r="B11667" t="str">
        <v>2017-01-11</v>
      </c>
      <c r="C11667" t="str">
        <v>Afternoon</v>
      </c>
      <c r="D11667">
        <v>32</v>
      </c>
      <c r="E11667" t="str">
        <f>IF(MOD(D11667,2)=0,"EVEN","ODD")</f>
        <v>EVEN</v>
      </c>
      <c r="F11667" t="str">
        <f>IF(D11667&lt;=18,"LOW (1-18)","HIGH (19-36)")</f>
        <v>HIGH (19-36)</v>
      </c>
      <c r="G11667">
        <f>INT((D11667-1)/6)+1</f>
        <v>6</v>
      </c>
      <c r="H11667">
        <f>MOD(D11667-1,6)+1</f>
        <v>2</v>
      </c>
      <c r="I11667">
        <f>37-D11667</f>
        <v>5</v>
      </c>
      <c r="J11667">
        <f>ABS(D11667-D11668)</f>
        <v>1</v>
      </c>
      <c r="K11667">
        <f>AVERAGE(D11667:D11671)</f>
        <v>32</v>
      </c>
      <c r="L11667">
        <f>AVERAGE(D11667:D11686)</f>
        <v>32</v>
      </c>
      <c r="M11667">
        <f>K11667-L11667</f>
        <v>0</v>
      </c>
      <c r="N11667" t="str">
        <f>IF(K11667&gt;L11667,"HIGH ZONE BIAS",IF(K11667&lt;L11667,"LOW ZONE BIAS","EQUILIBRIUM"))</f>
        <v>EQUILIBRIUM</v>
      </c>
    </row>
    <row r="11668">
      <c r="A11668">
        <v>15903</v>
      </c>
      <c r="B11668" t="str">
        <v>2017-01-11</v>
      </c>
      <c r="C11668" t="str">
        <v>Midday</v>
      </c>
      <c r="D11668">
        <v>33</v>
      </c>
      <c r="E11668" t="str">
        <f>IF(MOD(D11668,2)=0,"EVEN","ODD")</f>
        <v>ODD</v>
      </c>
      <c r="F11668" t="str">
        <f>IF(D11668&lt;=18,"LOW (1-18)","HIGH (19-36)")</f>
        <v>HIGH (19-36)</v>
      </c>
      <c r="G11668">
        <f>INT((D11668-1)/6)+1</f>
        <v>6</v>
      </c>
      <c r="H11668">
        <f>MOD(D11668-1,6)+1</f>
        <v>3</v>
      </c>
      <c r="I11668">
        <f>37-D11668</f>
        <v>4</v>
      </c>
      <c r="J11668">
        <f>ABS(D11668-D11669)</f>
        <v>15</v>
      </c>
      <c r="K11668">
        <f>AVERAGE(D11668:D11672)</f>
        <v>33</v>
      </c>
      <c r="L11668">
        <f>AVERAGE(D11668:D11687)</f>
        <v>33</v>
      </c>
      <c r="M11668">
        <f>K11668-L11668</f>
        <v>0</v>
      </c>
      <c r="N11668" t="str">
        <f>IF(K11668&gt;L11668,"HIGH ZONE BIAS",IF(K11668&lt;L11668,"LOW ZONE BIAS","EQUILIBRIUM"))</f>
        <v>EQUILIBRIUM</v>
      </c>
    </row>
    <row r="11669">
      <c r="A11669">
        <v>15902</v>
      </c>
      <c r="B11669" t="str">
        <v>2017-01-11</v>
      </c>
      <c r="C11669" t="str">
        <v>Morning</v>
      </c>
      <c r="D11669">
        <v>18</v>
      </c>
      <c r="E11669" t="str">
        <f>IF(MOD(D11669,2)=0,"EVEN","ODD")</f>
        <v>EVEN</v>
      </c>
      <c r="F11669" t="str">
        <f>IF(D11669&lt;=18,"LOW (1-18)","HIGH (19-36)")</f>
        <v>LOW (1-18)</v>
      </c>
      <c r="G11669">
        <f>INT((D11669-1)/6)+1</f>
        <v>3</v>
      </c>
      <c r="H11669">
        <f>MOD(D11669-1,6)+1</f>
        <v>6</v>
      </c>
      <c r="I11669">
        <f>37-D11669</f>
        <v>19</v>
      </c>
      <c r="J11669">
        <f>ABS(D11669-D11670)</f>
        <v>4</v>
      </c>
      <c r="K11669">
        <f>AVERAGE(D11669:D11673)</f>
        <v>18</v>
      </c>
      <c r="L11669">
        <f>AVERAGE(D11669:D11688)</f>
        <v>18</v>
      </c>
      <c r="M11669">
        <f>K11669-L11669</f>
        <v>0</v>
      </c>
      <c r="N11669" t="str">
        <f>IF(K11669&gt;L11669,"HIGH ZONE BIAS",IF(K11669&lt;L11669,"LOW ZONE BIAS","EQUILIBRIUM"))</f>
        <v>EQUILIBRIUM</v>
      </c>
    </row>
    <row r="11670">
      <c r="A11670">
        <v>15901</v>
      </c>
      <c r="B11670" t="str">
        <v>2017-01-10</v>
      </c>
      <c r="C11670" t="str">
        <v>Evening</v>
      </c>
      <c r="D11670">
        <v>22</v>
      </c>
      <c r="E11670" t="str">
        <f>IF(MOD(D11670,2)=0,"EVEN","ODD")</f>
        <v>EVEN</v>
      </c>
      <c r="F11670" t="str">
        <f>IF(D11670&lt;=18,"LOW (1-18)","HIGH (19-36)")</f>
        <v>HIGH (19-36)</v>
      </c>
      <c r="G11670">
        <f>INT((D11670-1)/6)+1</f>
        <v>4</v>
      </c>
      <c r="H11670">
        <f>MOD(D11670-1,6)+1</f>
        <v>4</v>
      </c>
      <c r="I11670">
        <f>37-D11670</f>
        <v>15</v>
      </c>
      <c r="J11670">
        <f>ABS(D11670-D11671)</f>
        <v>9</v>
      </c>
      <c r="K11670">
        <f>AVERAGE(D11670:D11674)</f>
        <v>22</v>
      </c>
      <c r="L11670">
        <f>AVERAGE(D11670:D11689)</f>
        <v>22</v>
      </c>
      <c r="M11670">
        <f>K11670-L11670</f>
        <v>0</v>
      </c>
      <c r="N11670" t="str">
        <f>IF(K11670&gt;L11670,"HIGH ZONE BIAS",IF(K11670&lt;L11670,"LOW ZONE BIAS","EQUILIBRIUM"))</f>
        <v>EQUILIBRIUM</v>
      </c>
    </row>
    <row r="11671">
      <c r="A11671">
        <v>15900</v>
      </c>
      <c r="B11671" t="str">
        <v>2017-01-10</v>
      </c>
      <c r="C11671" t="str">
        <v>Afternoon</v>
      </c>
      <c r="D11671">
        <v>31</v>
      </c>
      <c r="E11671" t="str">
        <f>IF(MOD(D11671,2)=0,"EVEN","ODD")</f>
        <v>ODD</v>
      </c>
      <c r="F11671" t="str">
        <f>IF(D11671&lt;=18,"LOW (1-18)","HIGH (19-36)")</f>
        <v>HIGH (19-36)</v>
      </c>
      <c r="G11671">
        <f>INT((D11671-1)/6)+1</f>
        <v>6</v>
      </c>
      <c r="H11671">
        <f>MOD(D11671-1,6)+1</f>
        <v>1</v>
      </c>
      <c r="I11671">
        <f>37-D11671</f>
        <v>6</v>
      </c>
      <c r="J11671">
        <f>ABS(D11671-D11672)</f>
        <v>28</v>
      </c>
      <c r="K11671">
        <f>AVERAGE(D11671:D11675)</f>
        <v>31</v>
      </c>
      <c r="L11671">
        <f>AVERAGE(D11671:D11690)</f>
        <v>31</v>
      </c>
      <c r="M11671">
        <f>K11671-L11671</f>
        <v>0</v>
      </c>
      <c r="N11671" t="str">
        <f>IF(K11671&gt;L11671,"HIGH ZONE BIAS",IF(K11671&lt;L11671,"LOW ZONE BIAS","EQUILIBRIUM"))</f>
        <v>EQUILIBRIUM</v>
      </c>
    </row>
    <row r="11672">
      <c r="A11672">
        <v>15899</v>
      </c>
      <c r="B11672" t="str">
        <v>2017-01-10</v>
      </c>
      <c r="C11672" t="str">
        <v>Midday</v>
      </c>
      <c r="D11672">
        <v>3</v>
      </c>
      <c r="E11672" t="str">
        <f>IF(MOD(D11672,2)=0,"EVEN","ODD")</f>
        <v>ODD</v>
      </c>
      <c r="F11672" t="str">
        <f>IF(D11672&lt;=18,"LOW (1-18)","HIGH (19-36)")</f>
        <v>LOW (1-18)</v>
      </c>
      <c r="G11672">
        <f>INT((D11672-1)/6)+1</f>
        <v>1</v>
      </c>
      <c r="H11672">
        <f>MOD(D11672-1,6)+1</f>
        <v>3</v>
      </c>
      <c r="I11672">
        <f>37-D11672</f>
        <v>34</v>
      </c>
      <c r="J11672">
        <f>ABS(D11672-D11673)</f>
        <v>18</v>
      </c>
      <c r="K11672">
        <f>AVERAGE(D11672:D11676)</f>
        <v>3</v>
      </c>
      <c r="L11672">
        <f>AVERAGE(D11672:D11691)</f>
        <v>3</v>
      </c>
      <c r="M11672">
        <f>K11672-L11672</f>
        <v>0</v>
      </c>
      <c r="N11672" t="str">
        <f>IF(K11672&gt;L11672,"HIGH ZONE BIAS",IF(K11672&lt;L11672,"LOW ZONE BIAS","EQUILIBRIUM"))</f>
        <v>EQUILIBRIUM</v>
      </c>
    </row>
    <row r="11673">
      <c r="A11673">
        <v>15898</v>
      </c>
      <c r="B11673" t="str">
        <v>2017-01-10</v>
      </c>
      <c r="C11673" t="str">
        <v>Morning</v>
      </c>
      <c r="D11673">
        <v>21</v>
      </c>
      <c r="E11673" t="str">
        <f>IF(MOD(D11673,2)=0,"EVEN","ODD")</f>
        <v>ODD</v>
      </c>
      <c r="F11673" t="str">
        <f>IF(D11673&lt;=18,"LOW (1-18)","HIGH (19-36)")</f>
        <v>HIGH (19-36)</v>
      </c>
      <c r="G11673">
        <f>INT((D11673-1)/6)+1</f>
        <v>4</v>
      </c>
      <c r="H11673">
        <f>MOD(D11673-1,6)+1</f>
        <v>3</v>
      </c>
      <c r="I11673">
        <f>37-D11673</f>
        <v>16</v>
      </c>
      <c r="J11673">
        <f>ABS(D11673-D11674)</f>
        <v>7</v>
      </c>
      <c r="K11673">
        <f>AVERAGE(D11673:D11677)</f>
        <v>21</v>
      </c>
      <c r="L11673">
        <f>AVERAGE(D11673:D11692)</f>
        <v>21</v>
      </c>
      <c r="M11673">
        <f>K11673-L11673</f>
        <v>0</v>
      </c>
      <c r="N11673" t="str">
        <f>IF(K11673&gt;L11673,"HIGH ZONE BIAS",IF(K11673&lt;L11673,"LOW ZONE BIAS","EQUILIBRIUM"))</f>
        <v>EQUILIBRIUM</v>
      </c>
    </row>
    <row r="11674">
      <c r="A11674">
        <v>15897</v>
      </c>
      <c r="B11674" t="str">
        <v>2017-01-09</v>
      </c>
      <c r="C11674" t="str">
        <v>Evening</v>
      </c>
      <c r="D11674">
        <v>14</v>
      </c>
      <c r="E11674" t="str">
        <f>IF(MOD(D11674,2)=0,"EVEN","ODD")</f>
        <v>EVEN</v>
      </c>
      <c r="F11674" t="str">
        <f>IF(D11674&lt;=18,"LOW (1-18)","HIGH (19-36)")</f>
        <v>LOW (1-18)</v>
      </c>
      <c r="G11674">
        <f>INT((D11674-1)/6)+1</f>
        <v>3</v>
      </c>
      <c r="H11674">
        <f>MOD(D11674-1,6)+1</f>
        <v>2</v>
      </c>
      <c r="I11674">
        <f>37-D11674</f>
        <v>23</v>
      </c>
      <c r="J11674">
        <f>ABS(D11674-D11675)</f>
        <v>18</v>
      </c>
      <c r="K11674">
        <f>AVERAGE(D11674:D11678)</f>
        <v>14</v>
      </c>
      <c r="L11674">
        <f>AVERAGE(D11674:D11693)</f>
        <v>14</v>
      </c>
      <c r="M11674">
        <f>K11674-L11674</f>
        <v>0</v>
      </c>
      <c r="N11674" t="str">
        <f>IF(K11674&gt;L11674,"HIGH ZONE BIAS",IF(K11674&lt;L11674,"LOW ZONE BIAS","EQUILIBRIUM"))</f>
        <v>EQUILIBRIUM</v>
      </c>
    </row>
    <row r="11675">
      <c r="A11675">
        <v>15896</v>
      </c>
      <c r="B11675" t="str">
        <v>2017-01-09</v>
      </c>
      <c r="C11675" t="str">
        <v>Afternoon</v>
      </c>
      <c r="D11675">
        <v>32</v>
      </c>
      <c r="E11675" t="str">
        <f>IF(MOD(D11675,2)=0,"EVEN","ODD")</f>
        <v>EVEN</v>
      </c>
      <c r="F11675" t="str">
        <f>IF(D11675&lt;=18,"LOW (1-18)","HIGH (19-36)")</f>
        <v>HIGH (19-36)</v>
      </c>
      <c r="G11675">
        <f>INT((D11675-1)/6)+1</f>
        <v>6</v>
      </c>
      <c r="H11675">
        <f>MOD(D11675-1,6)+1</f>
        <v>2</v>
      </c>
      <c r="I11675">
        <f>37-D11675</f>
        <v>5</v>
      </c>
      <c r="J11675">
        <f>ABS(D11675-D11676)</f>
        <v>27</v>
      </c>
      <c r="K11675">
        <f>AVERAGE(D11675:D11679)</f>
        <v>32</v>
      </c>
      <c r="L11675">
        <f>AVERAGE(D11675:D11694)</f>
        <v>32</v>
      </c>
      <c r="M11675">
        <f>K11675-L11675</f>
        <v>0</v>
      </c>
      <c r="N11675" t="str">
        <f>IF(K11675&gt;L11675,"HIGH ZONE BIAS",IF(K11675&lt;L11675,"LOW ZONE BIAS","EQUILIBRIUM"))</f>
        <v>EQUILIBRIUM</v>
      </c>
    </row>
    <row r="11676">
      <c r="A11676">
        <v>15895</v>
      </c>
      <c r="B11676" t="str">
        <v>2017-01-09</v>
      </c>
      <c r="C11676" t="str">
        <v>Midday</v>
      </c>
      <c r="D11676">
        <v>5</v>
      </c>
      <c r="E11676" t="str">
        <f>IF(MOD(D11676,2)=0,"EVEN","ODD")</f>
        <v>ODD</v>
      </c>
      <c r="F11676" t="str">
        <f>IF(D11676&lt;=18,"LOW (1-18)","HIGH (19-36)")</f>
        <v>LOW (1-18)</v>
      </c>
      <c r="G11676">
        <f>INT((D11676-1)/6)+1</f>
        <v>1</v>
      </c>
      <c r="H11676">
        <f>MOD(D11676-1,6)+1</f>
        <v>5</v>
      </c>
      <c r="I11676">
        <f>37-D11676</f>
        <v>32</v>
      </c>
      <c r="J11676">
        <f>ABS(D11676-D11677)</f>
        <v>6</v>
      </c>
      <c r="K11676">
        <f>AVERAGE(D11676:D11680)</f>
        <v>5</v>
      </c>
      <c r="L11676">
        <f>AVERAGE(D11676:D11695)</f>
        <v>5</v>
      </c>
      <c r="M11676">
        <f>K11676-L11676</f>
        <v>0</v>
      </c>
      <c r="N11676" t="str">
        <f>IF(K11676&gt;L11676,"HIGH ZONE BIAS",IF(K11676&lt;L11676,"LOW ZONE BIAS","EQUILIBRIUM"))</f>
        <v>EQUILIBRIUM</v>
      </c>
    </row>
    <row r="11677">
      <c r="A11677">
        <v>15894</v>
      </c>
      <c r="B11677" t="str">
        <v>2017-01-09</v>
      </c>
      <c r="C11677" t="str">
        <v>Morning</v>
      </c>
      <c r="D11677">
        <v>11</v>
      </c>
      <c r="E11677" t="str">
        <f>IF(MOD(D11677,2)=0,"EVEN","ODD")</f>
        <v>ODD</v>
      </c>
      <c r="F11677" t="str">
        <f>IF(D11677&lt;=18,"LOW (1-18)","HIGH (19-36)")</f>
        <v>LOW (1-18)</v>
      </c>
      <c r="G11677">
        <f>INT((D11677-1)/6)+1</f>
        <v>2</v>
      </c>
      <c r="H11677">
        <f>MOD(D11677-1,6)+1</f>
        <v>5</v>
      </c>
      <c r="I11677">
        <f>37-D11677</f>
        <v>26</v>
      </c>
      <c r="J11677">
        <f>ABS(D11677-D11678)</f>
        <v>12</v>
      </c>
      <c r="K11677">
        <f>AVERAGE(D11677:D11681)</f>
        <v>11</v>
      </c>
      <c r="L11677">
        <f>AVERAGE(D11677:D11696)</f>
        <v>11</v>
      </c>
      <c r="M11677">
        <f>K11677-L11677</f>
        <v>0</v>
      </c>
      <c r="N11677" t="str">
        <f>IF(K11677&gt;L11677,"HIGH ZONE BIAS",IF(K11677&lt;L11677,"LOW ZONE BIAS","EQUILIBRIUM"))</f>
        <v>EQUILIBRIUM</v>
      </c>
    </row>
    <row r="11678">
      <c r="A11678">
        <v>15893</v>
      </c>
      <c r="B11678" t="str">
        <v>2017-01-07</v>
      </c>
      <c r="C11678" t="str">
        <v>Evening</v>
      </c>
      <c r="D11678">
        <v>23</v>
      </c>
      <c r="E11678" t="str">
        <f>IF(MOD(D11678,2)=0,"EVEN","ODD")</f>
        <v>ODD</v>
      </c>
      <c r="F11678" t="str">
        <f>IF(D11678&lt;=18,"LOW (1-18)","HIGH (19-36)")</f>
        <v>HIGH (19-36)</v>
      </c>
      <c r="G11678">
        <f>INT((D11678-1)/6)+1</f>
        <v>4</v>
      </c>
      <c r="H11678">
        <f>MOD(D11678-1,6)+1</f>
        <v>5</v>
      </c>
      <c r="I11678">
        <f>37-D11678</f>
        <v>14</v>
      </c>
      <c r="J11678">
        <f>ABS(D11678-D11679)</f>
        <v>10</v>
      </c>
      <c r="K11678">
        <f>AVERAGE(D11678:D11682)</f>
        <v>23</v>
      </c>
      <c r="L11678">
        <f>AVERAGE(D11678:D11697)</f>
        <v>23</v>
      </c>
      <c r="M11678">
        <f>K11678-L11678</f>
        <v>0</v>
      </c>
      <c r="N11678" t="str">
        <f>IF(K11678&gt;L11678,"HIGH ZONE BIAS",IF(K11678&lt;L11678,"LOW ZONE BIAS","EQUILIBRIUM"))</f>
        <v>EQUILIBRIUM</v>
      </c>
    </row>
    <row r="11679">
      <c r="A11679">
        <v>15892</v>
      </c>
      <c r="B11679" t="str">
        <v>2017-01-07</v>
      </c>
      <c r="C11679" t="str">
        <v>Afternoon</v>
      </c>
      <c r="D11679">
        <v>13</v>
      </c>
      <c r="E11679" t="str">
        <f>IF(MOD(D11679,2)=0,"EVEN","ODD")</f>
        <v>ODD</v>
      </c>
      <c r="F11679" t="str">
        <f>IF(D11679&lt;=18,"LOW (1-18)","HIGH (19-36)")</f>
        <v>LOW (1-18)</v>
      </c>
      <c r="G11679">
        <f>INT((D11679-1)/6)+1</f>
        <v>3</v>
      </c>
      <c r="H11679">
        <f>MOD(D11679-1,6)+1</f>
        <v>1</v>
      </c>
      <c r="I11679">
        <f>37-D11679</f>
        <v>24</v>
      </c>
      <c r="J11679">
        <f>ABS(D11679-D11680)</f>
        <v>4</v>
      </c>
      <c r="K11679">
        <f>AVERAGE(D11679:D11683)</f>
        <v>13</v>
      </c>
      <c r="L11679">
        <f>AVERAGE(D11679:D11698)</f>
        <v>13</v>
      </c>
      <c r="M11679">
        <f>K11679-L11679</f>
        <v>0</v>
      </c>
      <c r="N11679" t="str">
        <f>IF(K11679&gt;L11679,"HIGH ZONE BIAS",IF(K11679&lt;L11679,"LOW ZONE BIAS","EQUILIBRIUM"))</f>
        <v>EQUILIBRIUM</v>
      </c>
    </row>
    <row r="11680">
      <c r="A11680">
        <v>15891</v>
      </c>
      <c r="B11680" t="str">
        <v>2017-01-07</v>
      </c>
      <c r="C11680" t="str">
        <v>Midday</v>
      </c>
      <c r="D11680">
        <v>17</v>
      </c>
      <c r="E11680" t="str">
        <f>IF(MOD(D11680,2)=0,"EVEN","ODD")</f>
        <v>ODD</v>
      </c>
      <c r="F11680" t="str">
        <f>IF(D11680&lt;=18,"LOW (1-18)","HIGH (19-36)")</f>
        <v>LOW (1-18)</v>
      </c>
      <c r="G11680">
        <f>INT((D11680-1)/6)+1</f>
        <v>3</v>
      </c>
      <c r="H11680">
        <f>MOD(D11680-1,6)+1</f>
        <v>5</v>
      </c>
      <c r="I11680">
        <f>37-D11680</f>
        <v>20</v>
      </c>
      <c r="J11680">
        <f>ABS(D11680-D11681)</f>
        <v>8</v>
      </c>
      <c r="K11680">
        <f>AVERAGE(D11680:D11684)</f>
        <v>17</v>
      </c>
      <c r="L11680">
        <f>AVERAGE(D11680:D11699)</f>
        <v>17</v>
      </c>
      <c r="M11680">
        <f>K11680-L11680</f>
        <v>0</v>
      </c>
      <c r="N11680" t="str">
        <f>IF(K11680&gt;L11680,"HIGH ZONE BIAS",IF(K11680&lt;L11680,"LOW ZONE BIAS","EQUILIBRIUM"))</f>
        <v>EQUILIBRIUM</v>
      </c>
    </row>
    <row r="11681">
      <c r="A11681">
        <v>15890</v>
      </c>
      <c r="B11681" t="str">
        <v>2017-01-07</v>
      </c>
      <c r="C11681" t="str">
        <v>Morning</v>
      </c>
      <c r="D11681">
        <v>25</v>
      </c>
      <c r="E11681" t="str">
        <f>IF(MOD(D11681,2)=0,"EVEN","ODD")</f>
        <v>ODD</v>
      </c>
      <c r="F11681" t="str">
        <f>IF(D11681&lt;=18,"LOW (1-18)","HIGH (19-36)")</f>
        <v>HIGH (19-36)</v>
      </c>
      <c r="G11681">
        <f>INT((D11681-1)/6)+1</f>
        <v>5</v>
      </c>
      <c r="H11681">
        <f>MOD(D11681-1,6)+1</f>
        <v>1</v>
      </c>
      <c r="I11681">
        <f>37-D11681</f>
        <v>12</v>
      </c>
      <c r="J11681">
        <f>ABS(D11681-D11682)</f>
        <v>0</v>
      </c>
      <c r="K11681">
        <f>AVERAGE(D11681:D11685)</f>
        <v>25</v>
      </c>
      <c r="L11681">
        <f>AVERAGE(D11681:D11700)</f>
        <v>25</v>
      </c>
      <c r="M11681">
        <f>K11681-L11681</f>
        <v>0</v>
      </c>
      <c r="N11681" t="str">
        <f>IF(K11681&gt;L11681,"HIGH ZONE BIAS",IF(K11681&lt;L11681,"LOW ZONE BIAS","EQUILIBRIUM"))</f>
        <v>EQUILIBRIUM</v>
      </c>
    </row>
    <row r="11682">
      <c r="A11682">
        <v>15889</v>
      </c>
      <c r="B11682" t="str">
        <v>2017-01-06</v>
      </c>
      <c r="C11682" t="str">
        <v>Evening</v>
      </c>
      <c r="D11682">
        <v>25</v>
      </c>
      <c r="E11682" t="str">
        <f>IF(MOD(D11682,2)=0,"EVEN","ODD")</f>
        <v>ODD</v>
      </c>
      <c r="F11682" t="str">
        <f>IF(D11682&lt;=18,"LOW (1-18)","HIGH (19-36)")</f>
        <v>HIGH (19-36)</v>
      </c>
      <c r="G11682">
        <f>INT((D11682-1)/6)+1</f>
        <v>5</v>
      </c>
      <c r="H11682">
        <f>MOD(D11682-1,6)+1</f>
        <v>1</v>
      </c>
      <c r="I11682">
        <f>37-D11682</f>
        <v>12</v>
      </c>
      <c r="J11682">
        <f>ABS(D11682-D11683)</f>
        <v>11</v>
      </c>
      <c r="K11682">
        <f>AVERAGE(D11682:D11686)</f>
        <v>25</v>
      </c>
      <c r="L11682">
        <f>AVERAGE(D11682:D11701)</f>
        <v>25</v>
      </c>
      <c r="M11682">
        <f>K11682-L11682</f>
        <v>0</v>
      </c>
      <c r="N11682" t="str">
        <f>IF(K11682&gt;L11682,"HIGH ZONE BIAS",IF(K11682&lt;L11682,"LOW ZONE BIAS","EQUILIBRIUM"))</f>
        <v>EQUILIBRIUM</v>
      </c>
    </row>
    <row r="11683">
      <c r="A11683">
        <v>15888</v>
      </c>
      <c r="B11683" t="str">
        <v>2017-01-06</v>
      </c>
      <c r="C11683" t="str">
        <v>Afternoon</v>
      </c>
      <c r="D11683">
        <v>14</v>
      </c>
      <c r="E11683" t="str">
        <f>IF(MOD(D11683,2)=0,"EVEN","ODD")</f>
        <v>EVEN</v>
      </c>
      <c r="F11683" t="str">
        <f>IF(D11683&lt;=18,"LOW (1-18)","HIGH (19-36)")</f>
        <v>LOW (1-18)</v>
      </c>
      <c r="G11683">
        <f>INT((D11683-1)/6)+1</f>
        <v>3</v>
      </c>
      <c r="H11683">
        <f>MOD(D11683-1,6)+1</f>
        <v>2</v>
      </c>
      <c r="I11683">
        <f>37-D11683</f>
        <v>23</v>
      </c>
      <c r="J11683">
        <f>ABS(D11683-D11684)</f>
        <v>10</v>
      </c>
      <c r="K11683">
        <f>AVERAGE(D11683:D11687)</f>
        <v>14</v>
      </c>
      <c r="L11683">
        <f>AVERAGE(D11683:D11702)</f>
        <v>14</v>
      </c>
      <c r="M11683">
        <f>K11683-L11683</f>
        <v>0</v>
      </c>
      <c r="N11683" t="str">
        <f>IF(K11683&gt;L11683,"HIGH ZONE BIAS",IF(K11683&lt;L11683,"LOW ZONE BIAS","EQUILIBRIUM"))</f>
        <v>EQUILIBRIUM</v>
      </c>
    </row>
    <row r="11684">
      <c r="A11684">
        <v>15887</v>
      </c>
      <c r="B11684" t="str">
        <v>2017-01-06</v>
      </c>
      <c r="C11684" t="str">
        <v>Midday</v>
      </c>
      <c r="D11684">
        <v>24</v>
      </c>
      <c r="E11684" t="str">
        <f>IF(MOD(D11684,2)=0,"EVEN","ODD")</f>
        <v>EVEN</v>
      </c>
      <c r="F11684" t="str">
        <f>IF(D11684&lt;=18,"LOW (1-18)","HIGH (19-36)")</f>
        <v>HIGH (19-36)</v>
      </c>
      <c r="G11684">
        <f>INT((D11684-1)/6)+1</f>
        <v>4</v>
      </c>
      <c r="H11684">
        <f>MOD(D11684-1,6)+1</f>
        <v>6</v>
      </c>
      <c r="I11684">
        <f>37-D11684</f>
        <v>13</v>
      </c>
      <c r="J11684">
        <f>ABS(D11684-D11685)</f>
        <v>11</v>
      </c>
      <c r="K11684">
        <f>AVERAGE(D11684:D11688)</f>
        <v>24</v>
      </c>
      <c r="L11684">
        <f>AVERAGE(D11684:D11703)</f>
        <v>24</v>
      </c>
      <c r="M11684">
        <f>K11684-L11684</f>
        <v>0</v>
      </c>
      <c r="N11684" t="str">
        <f>IF(K11684&gt;L11684,"HIGH ZONE BIAS",IF(K11684&lt;L11684,"LOW ZONE BIAS","EQUILIBRIUM"))</f>
        <v>EQUILIBRIUM</v>
      </c>
    </row>
    <row r="11685">
      <c r="A11685">
        <v>15886</v>
      </c>
      <c r="B11685" t="str">
        <v>2017-01-06</v>
      </c>
      <c r="C11685" t="str">
        <v>Morning</v>
      </c>
      <c r="D11685">
        <v>13</v>
      </c>
      <c r="E11685" t="str">
        <f>IF(MOD(D11685,2)=0,"EVEN","ODD")</f>
        <v>ODD</v>
      </c>
      <c r="F11685" t="str">
        <f>IF(D11685&lt;=18,"LOW (1-18)","HIGH (19-36)")</f>
        <v>LOW (1-18)</v>
      </c>
      <c r="G11685">
        <f>INT((D11685-1)/6)+1</f>
        <v>3</v>
      </c>
      <c r="H11685">
        <f>MOD(D11685-1,6)+1</f>
        <v>1</v>
      </c>
      <c r="I11685">
        <f>37-D11685</f>
        <v>24</v>
      </c>
      <c r="J11685">
        <f>ABS(D11685-D11686)</f>
        <v>9</v>
      </c>
      <c r="K11685">
        <f>AVERAGE(D11685:D11689)</f>
        <v>13</v>
      </c>
      <c r="L11685">
        <f>AVERAGE(D11685:D11704)</f>
        <v>13</v>
      </c>
      <c r="M11685">
        <f>K11685-L11685</f>
        <v>0</v>
      </c>
      <c r="N11685" t="str">
        <f>IF(K11685&gt;L11685,"HIGH ZONE BIAS",IF(K11685&lt;L11685,"LOW ZONE BIAS","EQUILIBRIUM"))</f>
        <v>EQUILIBRIUM</v>
      </c>
    </row>
    <row r="11686">
      <c r="A11686">
        <v>15885</v>
      </c>
      <c r="B11686" t="str">
        <v>2017-01-05</v>
      </c>
      <c r="C11686" t="str">
        <v>Evening</v>
      </c>
      <c r="D11686">
        <v>4</v>
      </c>
      <c r="E11686" t="str">
        <f>IF(MOD(D11686,2)=0,"EVEN","ODD")</f>
        <v>EVEN</v>
      </c>
      <c r="F11686" t="str">
        <f>IF(D11686&lt;=18,"LOW (1-18)","HIGH (19-36)")</f>
        <v>LOW (1-18)</v>
      </c>
      <c r="G11686">
        <f>INT((D11686-1)/6)+1</f>
        <v>1</v>
      </c>
      <c r="H11686">
        <f>MOD(D11686-1,6)+1</f>
        <v>4</v>
      </c>
      <c r="I11686">
        <f>37-D11686</f>
        <v>33</v>
      </c>
      <c r="J11686">
        <f>ABS(D11686-D11687)</f>
        <v>29</v>
      </c>
      <c r="K11686">
        <f>AVERAGE(D11686:D11690)</f>
        <v>4</v>
      </c>
      <c r="L11686">
        <f>AVERAGE(D11686:D11705)</f>
        <v>4</v>
      </c>
      <c r="M11686">
        <f>K11686-L11686</f>
        <v>0</v>
      </c>
      <c r="N11686" t="str">
        <f>IF(K11686&gt;L11686,"HIGH ZONE BIAS",IF(K11686&lt;L11686,"LOW ZONE BIAS","EQUILIBRIUM"))</f>
        <v>EQUILIBRIUM</v>
      </c>
    </row>
    <row r="11687">
      <c r="A11687">
        <v>15884</v>
      </c>
      <c r="B11687" t="str">
        <v>2017-01-05</v>
      </c>
      <c r="C11687" t="str">
        <v>Afternoon</v>
      </c>
      <c r="D11687">
        <v>33</v>
      </c>
      <c r="E11687" t="str">
        <f>IF(MOD(D11687,2)=0,"EVEN","ODD")</f>
        <v>ODD</v>
      </c>
      <c r="F11687" t="str">
        <f>IF(D11687&lt;=18,"LOW (1-18)","HIGH (19-36)")</f>
        <v>HIGH (19-36)</v>
      </c>
      <c r="G11687">
        <f>INT((D11687-1)/6)+1</f>
        <v>6</v>
      </c>
      <c r="H11687">
        <f>MOD(D11687-1,6)+1</f>
        <v>3</v>
      </c>
      <c r="I11687">
        <f>37-D11687</f>
        <v>4</v>
      </c>
      <c r="J11687">
        <f>ABS(D11687-D11688)</f>
        <v>18</v>
      </c>
      <c r="K11687">
        <f>AVERAGE(D11687:D11691)</f>
        <v>33</v>
      </c>
      <c r="L11687">
        <f>AVERAGE(D11687:D11706)</f>
        <v>33</v>
      </c>
      <c r="M11687">
        <f>K11687-L11687</f>
        <v>0</v>
      </c>
      <c r="N11687" t="str">
        <f>IF(K11687&gt;L11687,"HIGH ZONE BIAS",IF(K11687&lt;L11687,"LOW ZONE BIAS","EQUILIBRIUM"))</f>
        <v>EQUILIBRIUM</v>
      </c>
    </row>
    <row r="11688">
      <c r="A11688">
        <v>15883</v>
      </c>
      <c r="B11688" t="str">
        <v>2017-01-05</v>
      </c>
      <c r="C11688" t="str">
        <v>Midday</v>
      </c>
      <c r="D11688">
        <v>15</v>
      </c>
      <c r="E11688" t="str">
        <f>IF(MOD(D11688,2)=0,"EVEN","ODD")</f>
        <v>ODD</v>
      </c>
      <c r="F11688" t="str">
        <f>IF(D11688&lt;=18,"LOW (1-18)","HIGH (19-36)")</f>
        <v>LOW (1-18)</v>
      </c>
      <c r="G11688">
        <f>INT((D11688-1)/6)+1</f>
        <v>3</v>
      </c>
      <c r="H11688">
        <f>MOD(D11688-1,6)+1</f>
        <v>3</v>
      </c>
      <c r="I11688">
        <f>37-D11688</f>
        <v>22</v>
      </c>
      <c r="J11688">
        <f>ABS(D11688-D11689)</f>
        <v>10</v>
      </c>
      <c r="K11688">
        <f>AVERAGE(D11688:D11692)</f>
        <v>15</v>
      </c>
      <c r="L11688">
        <f>AVERAGE(D11688:D11707)</f>
        <v>15</v>
      </c>
      <c r="M11688">
        <f>K11688-L11688</f>
        <v>0</v>
      </c>
      <c r="N11688" t="str">
        <f>IF(K11688&gt;L11688,"HIGH ZONE BIAS",IF(K11688&lt;L11688,"LOW ZONE BIAS","EQUILIBRIUM"))</f>
        <v>EQUILIBRIUM</v>
      </c>
    </row>
    <row r="11689">
      <c r="A11689">
        <v>15882</v>
      </c>
      <c r="B11689" t="str">
        <v>2017-01-05</v>
      </c>
      <c r="C11689" t="str">
        <v>Morning</v>
      </c>
      <c r="D11689">
        <v>5</v>
      </c>
      <c r="E11689" t="str">
        <f>IF(MOD(D11689,2)=0,"EVEN","ODD")</f>
        <v>ODD</v>
      </c>
      <c r="F11689" t="str">
        <f>IF(D11689&lt;=18,"LOW (1-18)","HIGH (19-36)")</f>
        <v>LOW (1-18)</v>
      </c>
      <c r="G11689">
        <f>INT((D11689-1)/6)+1</f>
        <v>1</v>
      </c>
      <c r="H11689">
        <f>MOD(D11689-1,6)+1</f>
        <v>5</v>
      </c>
      <c r="I11689">
        <f>37-D11689</f>
        <v>32</v>
      </c>
      <c r="J11689">
        <f>ABS(D11689-D11690)</f>
        <v>17</v>
      </c>
      <c r="K11689">
        <f>AVERAGE(D11689:D11693)</f>
        <v>5</v>
      </c>
      <c r="L11689">
        <f>AVERAGE(D11689:D11708)</f>
        <v>5</v>
      </c>
      <c r="M11689">
        <f>K11689-L11689</f>
        <v>0</v>
      </c>
      <c r="N11689" t="str">
        <f>IF(K11689&gt;L11689,"HIGH ZONE BIAS",IF(K11689&lt;L11689,"LOW ZONE BIAS","EQUILIBRIUM"))</f>
        <v>EQUILIBRIUM</v>
      </c>
    </row>
    <row r="11690">
      <c r="A11690">
        <v>15881</v>
      </c>
      <c r="B11690" t="str">
        <v>2017-01-04</v>
      </c>
      <c r="C11690" t="str">
        <v>Evening</v>
      </c>
      <c r="D11690">
        <v>22</v>
      </c>
      <c r="E11690" t="str">
        <f>IF(MOD(D11690,2)=0,"EVEN","ODD")</f>
        <v>EVEN</v>
      </c>
      <c r="F11690" t="str">
        <f>IF(D11690&lt;=18,"LOW (1-18)","HIGH (19-36)")</f>
        <v>HIGH (19-36)</v>
      </c>
      <c r="G11690">
        <f>INT((D11690-1)/6)+1</f>
        <v>4</v>
      </c>
      <c r="H11690">
        <f>MOD(D11690-1,6)+1</f>
        <v>4</v>
      </c>
      <c r="I11690">
        <f>37-D11690</f>
        <v>15</v>
      </c>
      <c r="J11690">
        <f>ABS(D11690-D11691)</f>
        <v>4</v>
      </c>
      <c r="K11690">
        <f>AVERAGE(D11690:D11694)</f>
        <v>22</v>
      </c>
      <c r="L11690">
        <f>AVERAGE(D11690:D11709)</f>
        <v>22</v>
      </c>
      <c r="M11690">
        <f>K11690-L11690</f>
        <v>0</v>
      </c>
      <c r="N11690" t="str">
        <f>IF(K11690&gt;L11690,"HIGH ZONE BIAS",IF(K11690&lt;L11690,"LOW ZONE BIAS","EQUILIBRIUM"))</f>
        <v>EQUILIBRIUM</v>
      </c>
    </row>
    <row r="11691">
      <c r="A11691">
        <v>15880</v>
      </c>
      <c r="B11691" t="str">
        <v>2017-01-04</v>
      </c>
      <c r="C11691" t="str">
        <v>Afternoon</v>
      </c>
      <c r="D11691">
        <v>18</v>
      </c>
      <c r="E11691" t="str">
        <f>IF(MOD(D11691,2)=0,"EVEN","ODD")</f>
        <v>EVEN</v>
      </c>
      <c r="F11691" t="str">
        <f>IF(D11691&lt;=18,"LOW (1-18)","HIGH (19-36)")</f>
        <v>LOW (1-18)</v>
      </c>
      <c r="G11691">
        <f>INT((D11691-1)/6)+1</f>
        <v>3</v>
      </c>
      <c r="H11691">
        <f>MOD(D11691-1,6)+1</f>
        <v>6</v>
      </c>
      <c r="I11691">
        <f>37-D11691</f>
        <v>19</v>
      </c>
      <c r="J11691">
        <f>ABS(D11691-D11692)</f>
        <v>8</v>
      </c>
      <c r="K11691">
        <f>AVERAGE(D11691:D11695)</f>
        <v>18</v>
      </c>
      <c r="L11691">
        <f>AVERAGE(D11691:D11710)</f>
        <v>18</v>
      </c>
      <c r="M11691">
        <f>K11691-L11691</f>
        <v>0</v>
      </c>
      <c r="N11691" t="str">
        <f>IF(K11691&gt;L11691,"HIGH ZONE BIAS",IF(K11691&lt;L11691,"LOW ZONE BIAS","EQUILIBRIUM"))</f>
        <v>EQUILIBRIUM</v>
      </c>
    </row>
    <row r="11692">
      <c r="A11692">
        <v>15879</v>
      </c>
      <c r="B11692" t="str">
        <v>2017-01-04</v>
      </c>
      <c r="C11692" t="str">
        <v>Midday</v>
      </c>
      <c r="D11692">
        <v>10</v>
      </c>
      <c r="E11692" t="str">
        <f>IF(MOD(D11692,2)=0,"EVEN","ODD")</f>
        <v>EVEN</v>
      </c>
      <c r="F11692" t="str">
        <f>IF(D11692&lt;=18,"LOW (1-18)","HIGH (19-36)")</f>
        <v>LOW (1-18)</v>
      </c>
      <c r="G11692">
        <f>INT((D11692-1)/6)+1</f>
        <v>2</v>
      </c>
      <c r="H11692">
        <f>MOD(D11692-1,6)+1</f>
        <v>4</v>
      </c>
      <c r="I11692">
        <f>37-D11692</f>
        <v>27</v>
      </c>
      <c r="J11692">
        <f>ABS(D11692-D11693)</f>
        <v>19</v>
      </c>
      <c r="K11692">
        <f>AVERAGE(D11692:D11696)</f>
        <v>10</v>
      </c>
      <c r="L11692">
        <f>AVERAGE(D11692:D11711)</f>
        <v>10</v>
      </c>
      <c r="M11692">
        <f>K11692-L11692</f>
        <v>0</v>
      </c>
      <c r="N11692" t="str">
        <f>IF(K11692&gt;L11692,"HIGH ZONE BIAS",IF(K11692&lt;L11692,"LOW ZONE BIAS","EQUILIBRIUM"))</f>
        <v>EQUILIBRIUM</v>
      </c>
    </row>
    <row r="11693">
      <c r="A11693">
        <v>15878</v>
      </c>
      <c r="B11693" t="str">
        <v>2017-01-04</v>
      </c>
      <c r="C11693" t="str">
        <v>Morning</v>
      </c>
      <c r="D11693">
        <v>29</v>
      </c>
      <c r="E11693" t="str">
        <f>IF(MOD(D11693,2)=0,"EVEN","ODD")</f>
        <v>ODD</v>
      </c>
      <c r="F11693" t="str">
        <f>IF(D11693&lt;=18,"LOW (1-18)","HIGH (19-36)")</f>
        <v>HIGH (19-36)</v>
      </c>
      <c r="G11693">
        <f>INT((D11693-1)/6)+1</f>
        <v>5</v>
      </c>
      <c r="H11693">
        <f>MOD(D11693-1,6)+1</f>
        <v>5</v>
      </c>
      <c r="I11693">
        <f>37-D11693</f>
        <v>8</v>
      </c>
      <c r="J11693">
        <f>ABS(D11693-D11694)</f>
        <v>9</v>
      </c>
      <c r="K11693">
        <f>AVERAGE(D11693:D11697)</f>
        <v>29</v>
      </c>
      <c r="L11693">
        <f>AVERAGE(D11693:D11712)</f>
        <v>29</v>
      </c>
      <c r="M11693">
        <f>K11693-L11693</f>
        <v>0</v>
      </c>
      <c r="N11693" t="str">
        <f>IF(K11693&gt;L11693,"HIGH ZONE BIAS",IF(K11693&lt;L11693,"LOW ZONE BIAS","EQUILIBRIUM"))</f>
        <v>EQUILIBRIUM</v>
      </c>
    </row>
    <row r="11694">
      <c r="A11694">
        <v>15877</v>
      </c>
      <c r="B11694" t="str">
        <v>2017-01-03</v>
      </c>
      <c r="C11694" t="str">
        <v>Evening</v>
      </c>
      <c r="D11694">
        <v>20</v>
      </c>
      <c r="E11694" t="str">
        <f>IF(MOD(D11694,2)=0,"EVEN","ODD")</f>
        <v>EVEN</v>
      </c>
      <c r="F11694" t="str">
        <f>IF(D11694&lt;=18,"LOW (1-18)","HIGH (19-36)")</f>
        <v>HIGH (19-36)</v>
      </c>
      <c r="G11694">
        <f>INT((D11694-1)/6)+1</f>
        <v>4</v>
      </c>
      <c r="H11694">
        <f>MOD(D11694-1,6)+1</f>
        <v>2</v>
      </c>
      <c r="I11694">
        <f>37-D11694</f>
        <v>17</v>
      </c>
      <c r="J11694">
        <f>ABS(D11694-D11695)</f>
        <v>16</v>
      </c>
      <c r="K11694">
        <f>AVERAGE(D11694:D11698)</f>
        <v>20</v>
      </c>
      <c r="L11694">
        <f>AVERAGE(D11694:D11713)</f>
        <v>20</v>
      </c>
      <c r="M11694">
        <f>K11694-L11694</f>
        <v>0</v>
      </c>
      <c r="N11694" t="str">
        <f>IF(K11694&gt;L11694,"HIGH ZONE BIAS",IF(K11694&lt;L11694,"LOW ZONE BIAS","EQUILIBRIUM"))</f>
        <v>EQUILIBRIUM</v>
      </c>
    </row>
    <row r="11695">
      <c r="A11695">
        <v>15876</v>
      </c>
      <c r="B11695" t="str">
        <v>2017-01-03</v>
      </c>
      <c r="C11695" t="str">
        <v>Afternoon</v>
      </c>
      <c r="D11695">
        <v>4</v>
      </c>
      <c r="E11695" t="str">
        <f>IF(MOD(D11695,2)=0,"EVEN","ODD")</f>
        <v>EVEN</v>
      </c>
      <c r="F11695" t="str">
        <f>IF(D11695&lt;=18,"LOW (1-18)","HIGH (19-36)")</f>
        <v>LOW (1-18)</v>
      </c>
      <c r="G11695">
        <f>INT((D11695-1)/6)+1</f>
        <v>1</v>
      </c>
      <c r="H11695">
        <f>MOD(D11695-1,6)+1</f>
        <v>4</v>
      </c>
      <c r="I11695">
        <f>37-D11695</f>
        <v>33</v>
      </c>
      <c r="J11695">
        <f>ABS(D11695-D11696)</f>
        <v>3</v>
      </c>
      <c r="K11695">
        <f>AVERAGE(D11695:D11699)</f>
        <v>4</v>
      </c>
      <c r="L11695">
        <f>AVERAGE(D11695:D11714)</f>
        <v>4</v>
      </c>
      <c r="M11695">
        <f>K11695-L11695</f>
        <v>0</v>
      </c>
      <c r="N11695" t="str">
        <f>IF(K11695&gt;L11695,"HIGH ZONE BIAS",IF(K11695&lt;L11695,"LOW ZONE BIAS","EQUILIBRIUM"))</f>
        <v>EQUILIBRIUM</v>
      </c>
    </row>
    <row r="11696">
      <c r="A11696">
        <v>15875</v>
      </c>
      <c r="B11696" t="str">
        <v>2017-01-03</v>
      </c>
      <c r="C11696" t="str">
        <v>Midday</v>
      </c>
      <c r="D11696">
        <v>7</v>
      </c>
      <c r="E11696" t="str">
        <f>IF(MOD(D11696,2)=0,"EVEN","ODD")</f>
        <v>ODD</v>
      </c>
      <c r="F11696" t="str">
        <f>IF(D11696&lt;=18,"LOW (1-18)","HIGH (19-36)")</f>
        <v>LOW (1-18)</v>
      </c>
      <c r="G11696">
        <f>INT((D11696-1)/6)+1</f>
        <v>2</v>
      </c>
      <c r="H11696">
        <f>MOD(D11696-1,6)+1</f>
        <v>1</v>
      </c>
      <c r="I11696">
        <f>37-D11696</f>
        <v>30</v>
      </c>
      <c r="J11696">
        <f>ABS(D11696-D11697)</f>
        <v>1</v>
      </c>
      <c r="K11696">
        <f>AVERAGE(D11696:D11700)</f>
        <v>7</v>
      </c>
      <c r="L11696">
        <f>AVERAGE(D11696:D11715)</f>
        <v>7</v>
      </c>
      <c r="M11696">
        <f>K11696-L11696</f>
        <v>0</v>
      </c>
      <c r="N11696" t="str">
        <f>IF(K11696&gt;L11696,"HIGH ZONE BIAS",IF(K11696&lt;L11696,"LOW ZONE BIAS","EQUILIBRIUM"))</f>
        <v>EQUILIBRIUM</v>
      </c>
    </row>
    <row r="11697">
      <c r="A11697">
        <v>15874</v>
      </c>
      <c r="B11697" t="str">
        <v>2017-01-03</v>
      </c>
      <c r="C11697" t="str">
        <v>Morning</v>
      </c>
      <c r="D11697">
        <v>8</v>
      </c>
      <c r="E11697" t="str">
        <f>IF(MOD(D11697,2)=0,"EVEN","ODD")</f>
        <v>EVEN</v>
      </c>
      <c r="F11697" t="str">
        <f>IF(D11697&lt;=18,"LOW (1-18)","HIGH (19-36)")</f>
        <v>LOW (1-18)</v>
      </c>
      <c r="G11697">
        <f>INT((D11697-1)/6)+1</f>
        <v>2</v>
      </c>
      <c r="H11697">
        <f>MOD(D11697-1,6)+1</f>
        <v>2</v>
      </c>
      <c r="I11697">
        <f>37-D11697</f>
        <v>29</v>
      </c>
      <c r="J11697">
        <f>ABS(D11697-D11698)</f>
        <v>5</v>
      </c>
      <c r="K11697">
        <f>AVERAGE(D11697:D11701)</f>
        <v>8</v>
      </c>
      <c r="L11697">
        <f>AVERAGE(D11697:D11716)</f>
        <v>8</v>
      </c>
      <c r="M11697">
        <f>K11697-L11697</f>
        <v>0</v>
      </c>
      <c r="N11697" t="str">
        <f>IF(K11697&gt;L11697,"HIGH ZONE BIAS",IF(K11697&lt;L11697,"LOW ZONE BIAS","EQUILIBRIUM"))</f>
        <v>EQUILIBRIUM</v>
      </c>
    </row>
    <row r="11698">
      <c r="A11698">
        <v>15873</v>
      </c>
      <c r="B11698" t="str">
        <v>2017-01-02</v>
      </c>
      <c r="C11698" t="str">
        <v>Evening</v>
      </c>
      <c r="D11698">
        <v>3</v>
      </c>
      <c r="E11698" t="str">
        <f>IF(MOD(D11698,2)=0,"EVEN","ODD")</f>
        <v>ODD</v>
      </c>
      <c r="F11698" t="str">
        <f>IF(D11698&lt;=18,"LOW (1-18)","HIGH (19-36)")</f>
        <v>LOW (1-18)</v>
      </c>
      <c r="G11698">
        <f>INT((D11698-1)/6)+1</f>
        <v>1</v>
      </c>
      <c r="H11698">
        <f>MOD(D11698-1,6)+1</f>
        <v>3</v>
      </c>
      <c r="I11698">
        <f>37-D11698</f>
        <v>34</v>
      </c>
      <c r="J11698">
        <f>ABS(D11698-D11699)</f>
        <v>3</v>
      </c>
      <c r="K11698">
        <f>AVERAGE(D11698:D11702)</f>
        <v>3</v>
      </c>
      <c r="L11698">
        <f>AVERAGE(D11698:D11717)</f>
        <v>3</v>
      </c>
      <c r="M11698">
        <f>K11698-L11698</f>
        <v>0</v>
      </c>
      <c r="N11698" t="str">
        <f>IF(K11698&gt;L11698,"HIGH ZONE BIAS",IF(K11698&lt;L11698,"LOW ZONE BIAS","EQUILIBRIUM"))</f>
        <v>EQUILIBRIUM</v>
      </c>
    </row>
    <row r="11699">
      <c r="A11699">
        <v>15872</v>
      </c>
      <c r="B11699" t="str">
        <v>2017-01-02</v>
      </c>
      <c r="C11699" t="str">
        <v>Afternoon</v>
      </c>
      <c r="D11699">
        <v>6</v>
      </c>
      <c r="E11699" t="str">
        <f>IF(MOD(D11699,2)=0,"EVEN","ODD")</f>
        <v>EVEN</v>
      </c>
      <c r="F11699" t="str">
        <f>IF(D11699&lt;=18,"LOW (1-18)","HIGH (19-36)")</f>
        <v>LOW (1-18)</v>
      </c>
      <c r="G11699">
        <f>INT((D11699-1)/6)+1</f>
        <v>1</v>
      </c>
      <c r="H11699">
        <f>MOD(D11699-1,6)+1</f>
        <v>6</v>
      </c>
      <c r="I11699">
        <f>37-D11699</f>
        <v>31</v>
      </c>
      <c r="J11699">
        <f>ABS(D11699-D11700)</f>
        <v>27</v>
      </c>
      <c r="K11699">
        <f>AVERAGE(D11699:D11703)</f>
        <v>6</v>
      </c>
      <c r="L11699">
        <f>AVERAGE(D11699:D11718)</f>
        <v>6</v>
      </c>
      <c r="M11699">
        <f>K11699-L11699</f>
        <v>0</v>
      </c>
      <c r="N11699" t="str">
        <f>IF(K11699&gt;L11699,"HIGH ZONE BIAS",IF(K11699&lt;L11699,"LOW ZONE BIAS","EQUILIBRIUM"))</f>
        <v>EQUILIBRIUM</v>
      </c>
    </row>
    <row r="11700">
      <c r="A11700">
        <v>15871</v>
      </c>
      <c r="B11700" t="str">
        <v>2017-01-02</v>
      </c>
      <c r="C11700" t="str">
        <v>Midday</v>
      </c>
      <c r="D11700">
        <v>33</v>
      </c>
      <c r="E11700" t="str">
        <f>IF(MOD(D11700,2)=0,"EVEN","ODD")</f>
        <v>ODD</v>
      </c>
      <c r="F11700" t="str">
        <f>IF(D11700&lt;=18,"LOW (1-18)","HIGH (19-36)")</f>
        <v>HIGH (19-36)</v>
      </c>
      <c r="G11700">
        <f>INT((D11700-1)/6)+1</f>
        <v>6</v>
      </c>
      <c r="H11700">
        <f>MOD(D11700-1,6)+1</f>
        <v>3</v>
      </c>
      <c r="I11700">
        <f>37-D11700</f>
        <v>4</v>
      </c>
      <c r="J11700">
        <f>ABS(D11700-D11701)</f>
        <v>32</v>
      </c>
      <c r="K11700">
        <f>AVERAGE(D11700:D11704)</f>
        <v>33</v>
      </c>
      <c r="L11700">
        <f>AVERAGE(D11700:D11719)</f>
        <v>33</v>
      </c>
      <c r="M11700">
        <f>K11700-L11700</f>
        <v>0</v>
      </c>
      <c r="N11700" t="str">
        <f>IF(K11700&gt;L11700,"HIGH ZONE BIAS",IF(K11700&lt;L11700,"LOW ZONE BIAS","EQUILIBRIUM"))</f>
        <v>EQUILIBRIUM</v>
      </c>
    </row>
    <row r="11701">
      <c r="A11701">
        <v>15870</v>
      </c>
      <c r="B11701" t="str">
        <v>2017-01-02</v>
      </c>
      <c r="C11701" t="str">
        <v>Morning</v>
      </c>
      <c r="D11701">
        <v>1</v>
      </c>
      <c r="E11701" t="str">
        <f>IF(MOD(D11701,2)=0,"EVEN","ODD")</f>
        <v>ODD</v>
      </c>
      <c r="F11701" t="str">
        <f>IF(D11701&lt;=18,"LOW (1-18)","HIGH (19-36)")</f>
        <v>LOW (1-18)</v>
      </c>
      <c r="G11701">
        <f>INT((D11701-1)/6)+1</f>
        <v>1</v>
      </c>
      <c r="H11701">
        <f>MOD(D11701-1,6)+1</f>
        <v>1</v>
      </c>
      <c r="I11701">
        <f>37-D11701</f>
        <v>36</v>
      </c>
      <c r="J11701">
        <f>ABS(D11701-D11702)</f>
        <v>28</v>
      </c>
      <c r="K11701">
        <f>AVERAGE(D11701:D11705)</f>
        <v>1</v>
      </c>
      <c r="L11701">
        <f>AVERAGE(D11701:D11720)</f>
        <v>1</v>
      </c>
      <c r="M11701">
        <f>K11701-L11701</f>
        <v>0</v>
      </c>
      <c r="N11701" t="str">
        <f>IF(K11701&gt;L11701,"HIGH ZONE BIAS",IF(K11701&lt;L11701,"LOW ZONE BIAS","EQUILIBRIUM"))</f>
        <v>EQUILIBRIUM</v>
      </c>
    </row>
    <row r="11702">
      <c r="A11702">
        <v>15869</v>
      </c>
      <c r="B11702" t="str">
        <v>2016-12-31</v>
      </c>
      <c r="C11702" t="str">
        <v>Evening</v>
      </c>
      <c r="D11702">
        <v>29</v>
      </c>
      <c r="E11702" t="str">
        <f>IF(MOD(D11702,2)=0,"EVEN","ODD")</f>
        <v>ODD</v>
      </c>
      <c r="F11702" t="str">
        <f>IF(D11702&lt;=18,"LOW (1-18)","HIGH (19-36)")</f>
        <v>HIGH (19-36)</v>
      </c>
      <c r="G11702">
        <f>INT((D11702-1)/6)+1</f>
        <v>5</v>
      </c>
      <c r="H11702">
        <f>MOD(D11702-1,6)+1</f>
        <v>5</v>
      </c>
      <c r="I11702">
        <f>37-D11702</f>
        <v>8</v>
      </c>
      <c r="J11702">
        <f>ABS(D11702-D11703)</f>
        <v>3</v>
      </c>
      <c r="K11702">
        <f>AVERAGE(D11702:D11706)</f>
        <v>29</v>
      </c>
      <c r="L11702">
        <f>AVERAGE(D11702:D11721)</f>
        <v>29</v>
      </c>
      <c r="M11702">
        <f>K11702-L11702</f>
        <v>0</v>
      </c>
      <c r="N11702" t="str">
        <f>IF(K11702&gt;L11702,"HIGH ZONE BIAS",IF(K11702&lt;L11702,"LOW ZONE BIAS","EQUILIBRIUM"))</f>
        <v>EQUILIBRIUM</v>
      </c>
    </row>
    <row r="11703">
      <c r="A11703">
        <v>15868</v>
      </c>
      <c r="B11703" t="str">
        <v>2016-12-31</v>
      </c>
      <c r="C11703" t="str">
        <v>Afternoon</v>
      </c>
      <c r="D11703">
        <v>32</v>
      </c>
      <c r="E11703" t="str">
        <f>IF(MOD(D11703,2)=0,"EVEN","ODD")</f>
        <v>EVEN</v>
      </c>
      <c r="F11703" t="str">
        <f>IF(D11703&lt;=18,"LOW (1-18)","HIGH (19-36)")</f>
        <v>HIGH (19-36)</v>
      </c>
      <c r="G11703">
        <f>INT((D11703-1)/6)+1</f>
        <v>6</v>
      </c>
      <c r="H11703">
        <f>MOD(D11703-1,6)+1</f>
        <v>2</v>
      </c>
      <c r="I11703">
        <f>37-D11703</f>
        <v>5</v>
      </c>
      <c r="J11703">
        <f>ABS(D11703-D11704)</f>
        <v>25</v>
      </c>
      <c r="K11703">
        <f>AVERAGE(D11703:D11707)</f>
        <v>32</v>
      </c>
      <c r="L11703">
        <f>AVERAGE(D11703:D11722)</f>
        <v>32</v>
      </c>
      <c r="M11703">
        <f>K11703-L11703</f>
        <v>0</v>
      </c>
      <c r="N11703" t="str">
        <f>IF(K11703&gt;L11703,"HIGH ZONE BIAS",IF(K11703&lt;L11703,"LOW ZONE BIAS","EQUILIBRIUM"))</f>
        <v>EQUILIBRIUM</v>
      </c>
    </row>
    <row r="11704">
      <c r="A11704">
        <v>15867</v>
      </c>
      <c r="B11704" t="str">
        <v>2016-12-31</v>
      </c>
      <c r="C11704" t="str">
        <v>Midday</v>
      </c>
      <c r="D11704">
        <v>7</v>
      </c>
      <c r="E11704" t="str">
        <f>IF(MOD(D11704,2)=0,"EVEN","ODD")</f>
        <v>ODD</v>
      </c>
      <c r="F11704" t="str">
        <f>IF(D11704&lt;=18,"LOW (1-18)","HIGH (19-36)")</f>
        <v>LOW (1-18)</v>
      </c>
      <c r="G11704">
        <f>INT((D11704-1)/6)+1</f>
        <v>2</v>
      </c>
      <c r="H11704">
        <f>MOD(D11704-1,6)+1</f>
        <v>1</v>
      </c>
      <c r="I11704">
        <f>37-D11704</f>
        <v>30</v>
      </c>
      <c r="J11704">
        <f>ABS(D11704-D11705)</f>
        <v>6</v>
      </c>
      <c r="K11704">
        <f>AVERAGE(D11704:D11708)</f>
        <v>7</v>
      </c>
      <c r="L11704">
        <f>AVERAGE(D11704:D11723)</f>
        <v>7</v>
      </c>
      <c r="M11704">
        <f>K11704-L11704</f>
        <v>0</v>
      </c>
      <c r="N11704" t="str">
        <f>IF(K11704&gt;L11704,"HIGH ZONE BIAS",IF(K11704&lt;L11704,"LOW ZONE BIAS","EQUILIBRIUM"))</f>
        <v>EQUILIBRIUM</v>
      </c>
    </row>
    <row r="11705">
      <c r="A11705">
        <v>15866</v>
      </c>
      <c r="B11705" t="str">
        <v>2016-12-31</v>
      </c>
      <c r="C11705" t="str">
        <v>Morning</v>
      </c>
      <c r="D11705">
        <v>1</v>
      </c>
      <c r="E11705" t="str">
        <f>IF(MOD(D11705,2)=0,"EVEN","ODD")</f>
        <v>ODD</v>
      </c>
      <c r="F11705" t="str">
        <f>IF(D11705&lt;=18,"LOW (1-18)","HIGH (19-36)")</f>
        <v>LOW (1-18)</v>
      </c>
      <c r="G11705">
        <f>INT((D11705-1)/6)+1</f>
        <v>1</v>
      </c>
      <c r="H11705">
        <f>MOD(D11705-1,6)+1</f>
        <v>1</v>
      </c>
      <c r="I11705">
        <f>37-D11705</f>
        <v>36</v>
      </c>
      <c r="J11705">
        <f>ABS(D11705-D11706)</f>
        <v>25</v>
      </c>
      <c r="K11705">
        <f>AVERAGE(D11705:D11709)</f>
        <v>1</v>
      </c>
      <c r="L11705">
        <f>AVERAGE(D11705:D11724)</f>
        <v>1</v>
      </c>
      <c r="M11705">
        <f>K11705-L11705</f>
        <v>0</v>
      </c>
      <c r="N11705" t="str">
        <f>IF(K11705&gt;L11705,"HIGH ZONE BIAS",IF(K11705&lt;L11705,"LOW ZONE BIAS","EQUILIBRIUM"))</f>
        <v>EQUILIBRIUM</v>
      </c>
    </row>
    <row r="11706">
      <c r="A11706">
        <v>15865</v>
      </c>
      <c r="B11706" t="str">
        <v>2016-12-30</v>
      </c>
      <c r="C11706" t="str">
        <v>Evening</v>
      </c>
      <c r="D11706">
        <v>26</v>
      </c>
      <c r="E11706" t="str">
        <f>IF(MOD(D11706,2)=0,"EVEN","ODD")</f>
        <v>EVEN</v>
      </c>
      <c r="F11706" t="str">
        <f>IF(D11706&lt;=18,"LOW (1-18)","HIGH (19-36)")</f>
        <v>HIGH (19-36)</v>
      </c>
      <c r="G11706">
        <f>INT((D11706-1)/6)+1</f>
        <v>5</v>
      </c>
      <c r="H11706">
        <f>MOD(D11706-1,6)+1</f>
        <v>2</v>
      </c>
      <c r="I11706">
        <f>37-D11706</f>
        <v>11</v>
      </c>
      <c r="J11706">
        <f>ABS(D11706-D11707)</f>
        <v>18</v>
      </c>
      <c r="K11706">
        <f>AVERAGE(D11706:D11710)</f>
        <v>26</v>
      </c>
      <c r="L11706">
        <f>AVERAGE(D11706:D11725)</f>
        <v>26</v>
      </c>
      <c r="M11706">
        <f>K11706-L11706</f>
        <v>0</v>
      </c>
      <c r="N11706" t="str">
        <f>IF(K11706&gt;L11706,"HIGH ZONE BIAS",IF(K11706&lt;L11706,"LOW ZONE BIAS","EQUILIBRIUM"))</f>
        <v>EQUILIBRIUM</v>
      </c>
    </row>
    <row r="11707">
      <c r="A11707">
        <v>15864</v>
      </c>
      <c r="B11707" t="str">
        <v>2016-12-30</v>
      </c>
      <c r="C11707" t="str">
        <v>Afternoon</v>
      </c>
      <c r="D11707">
        <v>8</v>
      </c>
      <c r="E11707" t="str">
        <f>IF(MOD(D11707,2)=0,"EVEN","ODD")</f>
        <v>EVEN</v>
      </c>
      <c r="F11707" t="str">
        <f>IF(D11707&lt;=18,"LOW (1-18)","HIGH (19-36)")</f>
        <v>LOW (1-18)</v>
      </c>
      <c r="G11707">
        <f>INT((D11707-1)/6)+1</f>
        <v>2</v>
      </c>
      <c r="H11707">
        <f>MOD(D11707-1,6)+1</f>
        <v>2</v>
      </c>
      <c r="I11707">
        <f>37-D11707</f>
        <v>29</v>
      </c>
      <c r="J11707">
        <f>ABS(D11707-D11708)</f>
        <v>12</v>
      </c>
      <c r="K11707">
        <f>AVERAGE(D11707:D11711)</f>
        <v>8</v>
      </c>
      <c r="L11707">
        <f>AVERAGE(D11707:D11726)</f>
        <v>8</v>
      </c>
      <c r="M11707">
        <f>K11707-L11707</f>
        <v>0</v>
      </c>
      <c r="N11707" t="str">
        <f>IF(K11707&gt;L11707,"HIGH ZONE BIAS",IF(K11707&lt;L11707,"LOW ZONE BIAS","EQUILIBRIUM"))</f>
        <v>EQUILIBRIUM</v>
      </c>
    </row>
    <row r="11708">
      <c r="A11708">
        <v>15863</v>
      </c>
      <c r="B11708" t="str">
        <v>2016-12-30</v>
      </c>
      <c r="C11708" t="str">
        <v>Midday</v>
      </c>
      <c r="D11708">
        <v>20</v>
      </c>
      <c r="E11708" t="str">
        <f>IF(MOD(D11708,2)=0,"EVEN","ODD")</f>
        <v>EVEN</v>
      </c>
      <c r="F11708" t="str">
        <f>IF(D11708&lt;=18,"LOW (1-18)","HIGH (19-36)")</f>
        <v>HIGH (19-36)</v>
      </c>
      <c r="G11708">
        <f>INT((D11708-1)/6)+1</f>
        <v>4</v>
      </c>
      <c r="H11708">
        <f>MOD(D11708-1,6)+1</f>
        <v>2</v>
      </c>
      <c r="I11708">
        <f>37-D11708</f>
        <v>17</v>
      </c>
      <c r="J11708">
        <f>ABS(D11708-D11709)</f>
        <v>6</v>
      </c>
      <c r="K11708">
        <f>AVERAGE(D11708:D11712)</f>
        <v>20</v>
      </c>
      <c r="L11708">
        <f>AVERAGE(D11708:D11727)</f>
        <v>20</v>
      </c>
      <c r="M11708">
        <f>K11708-L11708</f>
        <v>0</v>
      </c>
      <c r="N11708" t="str">
        <f>IF(K11708&gt;L11708,"HIGH ZONE BIAS",IF(K11708&lt;L11708,"LOW ZONE BIAS","EQUILIBRIUM"))</f>
        <v>EQUILIBRIUM</v>
      </c>
    </row>
    <row r="11709">
      <c r="A11709">
        <v>15862</v>
      </c>
      <c r="B11709" t="str">
        <v>2016-12-30</v>
      </c>
      <c r="C11709" t="str">
        <v>Morning</v>
      </c>
      <c r="D11709">
        <v>26</v>
      </c>
      <c r="E11709" t="str">
        <f>IF(MOD(D11709,2)=0,"EVEN","ODD")</f>
        <v>EVEN</v>
      </c>
      <c r="F11709" t="str">
        <f>IF(D11709&lt;=18,"LOW (1-18)","HIGH (19-36)")</f>
        <v>HIGH (19-36)</v>
      </c>
      <c r="G11709">
        <f>INT((D11709-1)/6)+1</f>
        <v>5</v>
      </c>
      <c r="H11709">
        <f>MOD(D11709-1,6)+1</f>
        <v>2</v>
      </c>
      <c r="I11709">
        <f>37-D11709</f>
        <v>11</v>
      </c>
      <c r="J11709">
        <f>ABS(D11709-D11710)</f>
        <v>19</v>
      </c>
      <c r="K11709">
        <f>AVERAGE(D11709:D11713)</f>
        <v>26</v>
      </c>
      <c r="L11709">
        <f>AVERAGE(D11709:D11728)</f>
        <v>26</v>
      </c>
      <c r="M11709">
        <f>K11709-L11709</f>
        <v>0</v>
      </c>
      <c r="N11709" t="str">
        <f>IF(K11709&gt;L11709,"HIGH ZONE BIAS",IF(K11709&lt;L11709,"LOW ZONE BIAS","EQUILIBRIUM"))</f>
        <v>EQUILIBRIUM</v>
      </c>
    </row>
    <row r="11710">
      <c r="A11710">
        <v>15861</v>
      </c>
      <c r="B11710" t="str">
        <v>2016-12-29</v>
      </c>
      <c r="C11710" t="str">
        <v>Evening</v>
      </c>
      <c r="D11710">
        <v>7</v>
      </c>
      <c r="E11710" t="str">
        <f>IF(MOD(D11710,2)=0,"EVEN","ODD")</f>
        <v>ODD</v>
      </c>
      <c r="F11710" t="str">
        <f>IF(D11710&lt;=18,"LOW (1-18)","HIGH (19-36)")</f>
        <v>LOW (1-18)</v>
      </c>
      <c r="G11710">
        <f>INT((D11710-1)/6)+1</f>
        <v>2</v>
      </c>
      <c r="H11710">
        <f>MOD(D11710-1,6)+1</f>
        <v>1</v>
      </c>
      <c r="I11710">
        <f>37-D11710</f>
        <v>30</v>
      </c>
      <c r="J11710">
        <f>ABS(D11710-D11711)</f>
        <v>21</v>
      </c>
      <c r="K11710">
        <f>AVERAGE(D11710:D11714)</f>
        <v>7</v>
      </c>
      <c r="L11710">
        <f>AVERAGE(D11710:D11729)</f>
        <v>7</v>
      </c>
      <c r="M11710">
        <f>K11710-L11710</f>
        <v>0</v>
      </c>
      <c r="N11710" t="str">
        <f>IF(K11710&gt;L11710,"HIGH ZONE BIAS",IF(K11710&lt;L11710,"LOW ZONE BIAS","EQUILIBRIUM"))</f>
        <v>EQUILIBRIUM</v>
      </c>
    </row>
    <row r="11711">
      <c r="A11711">
        <v>15860</v>
      </c>
      <c r="B11711" t="str">
        <v>2016-12-29</v>
      </c>
      <c r="C11711" t="str">
        <v>Afternoon</v>
      </c>
      <c r="D11711">
        <v>28</v>
      </c>
      <c r="E11711" t="str">
        <f>IF(MOD(D11711,2)=0,"EVEN","ODD")</f>
        <v>EVEN</v>
      </c>
      <c r="F11711" t="str">
        <f>IF(D11711&lt;=18,"LOW (1-18)","HIGH (19-36)")</f>
        <v>HIGH (19-36)</v>
      </c>
      <c r="G11711">
        <f>INT((D11711-1)/6)+1</f>
        <v>5</v>
      </c>
      <c r="H11711">
        <f>MOD(D11711-1,6)+1</f>
        <v>4</v>
      </c>
      <c r="I11711">
        <f>37-D11711</f>
        <v>9</v>
      </c>
      <c r="J11711">
        <f>ABS(D11711-D11712)</f>
        <v>26</v>
      </c>
      <c r="K11711">
        <f>AVERAGE(D11711:D11715)</f>
        <v>28</v>
      </c>
      <c r="L11711">
        <f>AVERAGE(D11711:D11730)</f>
        <v>28</v>
      </c>
      <c r="M11711">
        <f>K11711-L11711</f>
        <v>0</v>
      </c>
      <c r="N11711" t="str">
        <f>IF(K11711&gt;L11711,"HIGH ZONE BIAS",IF(K11711&lt;L11711,"LOW ZONE BIAS","EQUILIBRIUM"))</f>
        <v>EQUILIBRIUM</v>
      </c>
    </row>
    <row r="11712">
      <c r="A11712">
        <v>15859</v>
      </c>
      <c r="B11712" t="str">
        <v>2016-12-29</v>
      </c>
      <c r="C11712" t="str">
        <v>Midday</v>
      </c>
      <c r="D11712">
        <v>2</v>
      </c>
      <c r="E11712" t="str">
        <f>IF(MOD(D11712,2)=0,"EVEN","ODD")</f>
        <v>EVEN</v>
      </c>
      <c r="F11712" t="str">
        <f>IF(D11712&lt;=18,"LOW (1-18)","HIGH (19-36)")</f>
        <v>LOW (1-18)</v>
      </c>
      <c r="G11712">
        <f>INT((D11712-1)/6)+1</f>
        <v>1</v>
      </c>
      <c r="H11712">
        <f>MOD(D11712-1,6)+1</f>
        <v>2</v>
      </c>
      <c r="I11712">
        <f>37-D11712</f>
        <v>35</v>
      </c>
      <c r="J11712">
        <f>ABS(D11712-D11713)</f>
        <v>14</v>
      </c>
      <c r="K11712">
        <f>AVERAGE(D11712:D11716)</f>
        <v>2</v>
      </c>
      <c r="L11712">
        <f>AVERAGE(D11712:D11731)</f>
        <v>2</v>
      </c>
      <c r="M11712">
        <f>K11712-L11712</f>
        <v>0</v>
      </c>
      <c r="N11712" t="str">
        <f>IF(K11712&gt;L11712,"HIGH ZONE BIAS",IF(K11712&lt;L11712,"LOW ZONE BIAS","EQUILIBRIUM"))</f>
        <v>EQUILIBRIUM</v>
      </c>
    </row>
    <row r="11713">
      <c r="A11713">
        <v>15858</v>
      </c>
      <c r="B11713" t="str">
        <v>2016-12-29</v>
      </c>
      <c r="C11713" t="str">
        <v>Morning</v>
      </c>
      <c r="D11713">
        <v>16</v>
      </c>
      <c r="E11713" t="str">
        <f>IF(MOD(D11713,2)=0,"EVEN","ODD")</f>
        <v>EVEN</v>
      </c>
      <c r="F11713" t="str">
        <f>IF(D11713&lt;=18,"LOW (1-18)","HIGH (19-36)")</f>
        <v>LOW (1-18)</v>
      </c>
      <c r="G11713">
        <f>INT((D11713-1)/6)+1</f>
        <v>3</v>
      </c>
      <c r="H11713">
        <f>MOD(D11713-1,6)+1</f>
        <v>4</v>
      </c>
      <c r="I11713">
        <f>37-D11713</f>
        <v>21</v>
      </c>
      <c r="J11713">
        <f>ABS(D11713-D11714)</f>
        <v>8</v>
      </c>
      <c r="K11713">
        <f>AVERAGE(D11713:D11717)</f>
        <v>16</v>
      </c>
      <c r="L11713">
        <f>AVERAGE(D11713:D11732)</f>
        <v>16</v>
      </c>
      <c r="M11713">
        <f>K11713-L11713</f>
        <v>0</v>
      </c>
      <c r="N11713" t="str">
        <f>IF(K11713&gt;L11713,"HIGH ZONE BIAS",IF(K11713&lt;L11713,"LOW ZONE BIAS","EQUILIBRIUM"))</f>
        <v>EQUILIBRIUM</v>
      </c>
    </row>
    <row r="11714">
      <c r="A11714">
        <v>15857</v>
      </c>
      <c r="B11714" t="str">
        <v>2016-12-28</v>
      </c>
      <c r="C11714" t="str">
        <v>Evening</v>
      </c>
      <c r="D11714">
        <v>24</v>
      </c>
      <c r="E11714" t="str">
        <f>IF(MOD(D11714,2)=0,"EVEN","ODD")</f>
        <v>EVEN</v>
      </c>
      <c r="F11714" t="str">
        <f>IF(D11714&lt;=18,"LOW (1-18)","HIGH (19-36)")</f>
        <v>HIGH (19-36)</v>
      </c>
      <c r="G11714">
        <f>INT((D11714-1)/6)+1</f>
        <v>4</v>
      </c>
      <c r="H11714">
        <f>MOD(D11714-1,6)+1</f>
        <v>6</v>
      </c>
      <c r="I11714">
        <f>37-D11714</f>
        <v>13</v>
      </c>
      <c r="J11714">
        <f>ABS(D11714-D11715)</f>
        <v>4</v>
      </c>
      <c r="K11714">
        <f>AVERAGE(D11714:D11718)</f>
        <v>24</v>
      </c>
      <c r="L11714">
        <f>AVERAGE(D11714:D11733)</f>
        <v>24</v>
      </c>
      <c r="M11714">
        <f>K11714-L11714</f>
        <v>0</v>
      </c>
      <c r="N11714" t="str">
        <f>IF(K11714&gt;L11714,"HIGH ZONE BIAS",IF(K11714&lt;L11714,"LOW ZONE BIAS","EQUILIBRIUM"))</f>
        <v>EQUILIBRIUM</v>
      </c>
    </row>
    <row r="11715">
      <c r="A11715">
        <v>15856</v>
      </c>
      <c r="B11715" t="str">
        <v>2016-12-28</v>
      </c>
      <c r="C11715" t="str">
        <v>Afternoon</v>
      </c>
      <c r="D11715">
        <v>28</v>
      </c>
      <c r="E11715" t="str">
        <f>IF(MOD(D11715,2)=0,"EVEN","ODD")</f>
        <v>EVEN</v>
      </c>
      <c r="F11715" t="str">
        <f>IF(D11715&lt;=18,"LOW (1-18)","HIGH (19-36)")</f>
        <v>HIGH (19-36)</v>
      </c>
      <c r="G11715">
        <f>INT((D11715-1)/6)+1</f>
        <v>5</v>
      </c>
      <c r="H11715">
        <f>MOD(D11715-1,6)+1</f>
        <v>4</v>
      </c>
      <c r="I11715">
        <f>37-D11715</f>
        <v>9</v>
      </c>
      <c r="J11715">
        <f>ABS(D11715-D11716)</f>
        <v>7</v>
      </c>
      <c r="K11715">
        <f>AVERAGE(D11715:D11719)</f>
        <v>28</v>
      </c>
      <c r="L11715">
        <f>AVERAGE(D11715:D11734)</f>
        <v>28</v>
      </c>
      <c r="M11715">
        <f>K11715-L11715</f>
        <v>0</v>
      </c>
      <c r="N11715" t="str">
        <f>IF(K11715&gt;L11715,"HIGH ZONE BIAS",IF(K11715&lt;L11715,"LOW ZONE BIAS","EQUILIBRIUM"))</f>
        <v>EQUILIBRIUM</v>
      </c>
    </row>
    <row r="11716">
      <c r="A11716">
        <v>15855</v>
      </c>
      <c r="B11716" t="str">
        <v>2016-12-28</v>
      </c>
      <c r="C11716" t="str">
        <v>Midday</v>
      </c>
      <c r="D11716">
        <v>35</v>
      </c>
      <c r="E11716" t="str">
        <f>IF(MOD(D11716,2)=0,"EVEN","ODD")</f>
        <v>ODD</v>
      </c>
      <c r="F11716" t="str">
        <f>IF(D11716&lt;=18,"LOW (1-18)","HIGH (19-36)")</f>
        <v>HIGH (19-36)</v>
      </c>
      <c r="G11716">
        <f>INT((D11716-1)/6)+1</f>
        <v>6</v>
      </c>
      <c r="H11716">
        <f>MOD(D11716-1,6)+1</f>
        <v>5</v>
      </c>
      <c r="I11716">
        <f>37-D11716</f>
        <v>2</v>
      </c>
      <c r="J11716">
        <f>ABS(D11716-D11717)</f>
        <v>13</v>
      </c>
      <c r="K11716">
        <f>AVERAGE(D11716:D11720)</f>
        <v>35</v>
      </c>
      <c r="L11716">
        <f>AVERAGE(D11716:D11735)</f>
        <v>35</v>
      </c>
      <c r="M11716">
        <f>K11716-L11716</f>
        <v>0</v>
      </c>
      <c r="N11716" t="str">
        <f>IF(K11716&gt;L11716,"HIGH ZONE BIAS",IF(K11716&lt;L11716,"LOW ZONE BIAS","EQUILIBRIUM"))</f>
        <v>EQUILIBRIUM</v>
      </c>
    </row>
    <row r="11717">
      <c r="A11717">
        <v>15854</v>
      </c>
      <c r="B11717" t="str">
        <v>2016-12-28</v>
      </c>
      <c r="C11717" t="str">
        <v>Morning</v>
      </c>
      <c r="D11717">
        <v>22</v>
      </c>
      <c r="E11717" t="str">
        <f>IF(MOD(D11717,2)=0,"EVEN","ODD")</f>
        <v>EVEN</v>
      </c>
      <c r="F11717" t="str">
        <f>IF(D11717&lt;=18,"LOW (1-18)","HIGH (19-36)")</f>
        <v>HIGH (19-36)</v>
      </c>
      <c r="G11717">
        <f>INT((D11717-1)/6)+1</f>
        <v>4</v>
      </c>
      <c r="H11717">
        <f>MOD(D11717-1,6)+1</f>
        <v>4</v>
      </c>
      <c r="I11717">
        <f>37-D11717</f>
        <v>15</v>
      </c>
      <c r="J11717">
        <f>ABS(D11717-D11718)</f>
        <v>8</v>
      </c>
      <c r="K11717">
        <f>AVERAGE(D11717:D11721)</f>
        <v>22</v>
      </c>
      <c r="L11717">
        <f>AVERAGE(D11717:D11736)</f>
        <v>22</v>
      </c>
      <c r="M11717">
        <f>K11717-L11717</f>
        <v>0</v>
      </c>
      <c r="N11717" t="str">
        <f>IF(K11717&gt;L11717,"HIGH ZONE BIAS",IF(K11717&lt;L11717,"LOW ZONE BIAS","EQUILIBRIUM"))</f>
        <v>EQUILIBRIUM</v>
      </c>
    </row>
    <row r="11718">
      <c r="A11718">
        <v>15853</v>
      </c>
      <c r="B11718" t="str">
        <v>2016-12-27</v>
      </c>
      <c r="C11718" t="str">
        <v>Evening</v>
      </c>
      <c r="D11718">
        <v>30</v>
      </c>
      <c r="E11718" t="str">
        <f>IF(MOD(D11718,2)=0,"EVEN","ODD")</f>
        <v>EVEN</v>
      </c>
      <c r="F11718" t="str">
        <f>IF(D11718&lt;=18,"LOW (1-18)","HIGH (19-36)")</f>
        <v>HIGH (19-36)</v>
      </c>
      <c r="G11718">
        <f>INT((D11718-1)/6)+1</f>
        <v>5</v>
      </c>
      <c r="H11718">
        <f>MOD(D11718-1,6)+1</f>
        <v>6</v>
      </c>
      <c r="I11718">
        <f>37-D11718</f>
        <v>7</v>
      </c>
      <c r="J11718">
        <f>ABS(D11718-D11719)</f>
        <v>20</v>
      </c>
      <c r="K11718">
        <f>AVERAGE(D11718:D11722)</f>
        <v>30</v>
      </c>
      <c r="L11718">
        <f>AVERAGE(D11718:D11737)</f>
        <v>30</v>
      </c>
      <c r="M11718">
        <f>K11718-L11718</f>
        <v>0</v>
      </c>
      <c r="N11718" t="str">
        <f>IF(K11718&gt;L11718,"HIGH ZONE BIAS",IF(K11718&lt;L11718,"LOW ZONE BIAS","EQUILIBRIUM"))</f>
        <v>EQUILIBRIUM</v>
      </c>
    </row>
    <row r="11719">
      <c r="A11719">
        <v>15852</v>
      </c>
      <c r="B11719" t="str">
        <v>2016-12-27</v>
      </c>
      <c r="C11719" t="str">
        <v>Afternoon</v>
      </c>
      <c r="D11719">
        <v>10</v>
      </c>
      <c r="E11719" t="str">
        <f>IF(MOD(D11719,2)=0,"EVEN","ODD")</f>
        <v>EVEN</v>
      </c>
      <c r="F11719" t="str">
        <f>IF(D11719&lt;=18,"LOW (1-18)","HIGH (19-36)")</f>
        <v>LOW (1-18)</v>
      </c>
      <c r="G11719">
        <f>INT((D11719-1)/6)+1</f>
        <v>2</v>
      </c>
      <c r="H11719">
        <f>MOD(D11719-1,6)+1</f>
        <v>4</v>
      </c>
      <c r="I11719">
        <f>37-D11719</f>
        <v>27</v>
      </c>
      <c r="J11719">
        <f>ABS(D11719-D11720)</f>
        <v>12</v>
      </c>
      <c r="K11719">
        <f>AVERAGE(D11719:D11723)</f>
        <v>10</v>
      </c>
      <c r="L11719">
        <f>AVERAGE(D11719:D11738)</f>
        <v>10</v>
      </c>
      <c r="M11719">
        <f>K11719-L11719</f>
        <v>0</v>
      </c>
      <c r="N11719" t="str">
        <f>IF(K11719&gt;L11719,"HIGH ZONE BIAS",IF(K11719&lt;L11719,"LOW ZONE BIAS","EQUILIBRIUM"))</f>
        <v>EQUILIBRIUM</v>
      </c>
    </row>
    <row r="11720">
      <c r="A11720">
        <v>15851</v>
      </c>
      <c r="B11720" t="str">
        <v>2016-12-27</v>
      </c>
      <c r="C11720" t="str">
        <v>Midday</v>
      </c>
      <c r="D11720">
        <v>22</v>
      </c>
      <c r="E11720" t="str">
        <f>IF(MOD(D11720,2)=0,"EVEN","ODD")</f>
        <v>EVEN</v>
      </c>
      <c r="F11720" t="str">
        <f>IF(D11720&lt;=18,"LOW (1-18)","HIGH (19-36)")</f>
        <v>HIGH (19-36)</v>
      </c>
      <c r="G11720">
        <f>INT((D11720-1)/6)+1</f>
        <v>4</v>
      </c>
      <c r="H11720">
        <f>MOD(D11720-1,6)+1</f>
        <v>4</v>
      </c>
      <c r="I11720">
        <f>37-D11720</f>
        <v>15</v>
      </c>
      <c r="J11720">
        <f>ABS(D11720-D11721)</f>
        <v>4</v>
      </c>
      <c r="K11720">
        <f>AVERAGE(D11720:D11724)</f>
        <v>22</v>
      </c>
      <c r="L11720">
        <f>AVERAGE(D11720:D11739)</f>
        <v>22</v>
      </c>
      <c r="M11720">
        <f>K11720-L11720</f>
        <v>0</v>
      </c>
      <c r="N11720" t="str">
        <f>IF(K11720&gt;L11720,"HIGH ZONE BIAS",IF(K11720&lt;L11720,"LOW ZONE BIAS","EQUILIBRIUM"))</f>
        <v>EQUILIBRIUM</v>
      </c>
    </row>
    <row r="11721">
      <c r="A11721">
        <v>15850</v>
      </c>
      <c r="B11721" t="str">
        <v>2016-12-27</v>
      </c>
      <c r="C11721" t="str">
        <v>Morning</v>
      </c>
      <c r="D11721">
        <v>26</v>
      </c>
      <c r="E11721" t="str">
        <f>IF(MOD(D11721,2)=0,"EVEN","ODD")</f>
        <v>EVEN</v>
      </c>
      <c r="F11721" t="str">
        <f>IF(D11721&lt;=18,"LOW (1-18)","HIGH (19-36)")</f>
        <v>HIGH (19-36)</v>
      </c>
      <c r="G11721">
        <f>INT((D11721-1)/6)+1</f>
        <v>5</v>
      </c>
      <c r="H11721">
        <f>MOD(D11721-1,6)+1</f>
        <v>2</v>
      </c>
      <c r="I11721">
        <f>37-D11721</f>
        <v>11</v>
      </c>
      <c r="J11721">
        <f>ABS(D11721-D11722)</f>
        <v>8</v>
      </c>
      <c r="K11721">
        <f>AVERAGE(D11721:D11725)</f>
        <v>26</v>
      </c>
      <c r="L11721">
        <f>AVERAGE(D11721:D11740)</f>
        <v>26</v>
      </c>
      <c r="M11721">
        <f>K11721-L11721</f>
        <v>0</v>
      </c>
      <c r="N11721" t="str">
        <f>IF(K11721&gt;L11721,"HIGH ZONE BIAS",IF(K11721&lt;L11721,"LOW ZONE BIAS","EQUILIBRIUM"))</f>
        <v>EQUILIBRIUM</v>
      </c>
    </row>
    <row r="11722">
      <c r="A11722">
        <v>15849</v>
      </c>
      <c r="B11722" t="str">
        <v>2016-12-26</v>
      </c>
      <c r="C11722" t="str">
        <v>Evening</v>
      </c>
      <c r="D11722">
        <v>18</v>
      </c>
      <c r="E11722" t="str">
        <f>IF(MOD(D11722,2)=0,"EVEN","ODD")</f>
        <v>EVEN</v>
      </c>
      <c r="F11722" t="str">
        <f>IF(D11722&lt;=18,"LOW (1-18)","HIGH (19-36)")</f>
        <v>LOW (1-18)</v>
      </c>
      <c r="G11722">
        <f>INT((D11722-1)/6)+1</f>
        <v>3</v>
      </c>
      <c r="H11722">
        <f>MOD(D11722-1,6)+1</f>
        <v>6</v>
      </c>
      <c r="I11722">
        <f>37-D11722</f>
        <v>19</v>
      </c>
      <c r="J11722">
        <f>ABS(D11722-D11723)</f>
        <v>11</v>
      </c>
      <c r="K11722">
        <f>AVERAGE(D11722:D11726)</f>
        <v>18</v>
      </c>
      <c r="L11722">
        <f>AVERAGE(D11722:D11741)</f>
        <v>18</v>
      </c>
      <c r="M11722">
        <f>K11722-L11722</f>
        <v>0</v>
      </c>
      <c r="N11722" t="str">
        <f>IF(K11722&gt;L11722,"HIGH ZONE BIAS",IF(K11722&lt;L11722,"LOW ZONE BIAS","EQUILIBRIUM"))</f>
        <v>EQUILIBRIUM</v>
      </c>
    </row>
    <row r="11723">
      <c r="A11723">
        <v>15848</v>
      </c>
      <c r="B11723" t="str">
        <v>2016-12-26</v>
      </c>
      <c r="C11723" t="str">
        <v>Afternoon</v>
      </c>
      <c r="D11723">
        <v>29</v>
      </c>
      <c r="E11723" t="str">
        <f>IF(MOD(D11723,2)=0,"EVEN","ODD")</f>
        <v>ODD</v>
      </c>
      <c r="F11723" t="str">
        <f>IF(D11723&lt;=18,"LOW (1-18)","HIGH (19-36)")</f>
        <v>HIGH (19-36)</v>
      </c>
      <c r="G11723">
        <f>INT((D11723-1)/6)+1</f>
        <v>5</v>
      </c>
      <c r="H11723">
        <f>MOD(D11723-1,6)+1</f>
        <v>5</v>
      </c>
      <c r="I11723">
        <f>37-D11723</f>
        <v>8</v>
      </c>
      <c r="J11723">
        <f>ABS(D11723-D11724)</f>
        <v>16</v>
      </c>
      <c r="K11723">
        <f>AVERAGE(D11723:D11727)</f>
        <v>29</v>
      </c>
      <c r="L11723">
        <f>AVERAGE(D11723:D11742)</f>
        <v>29</v>
      </c>
      <c r="M11723">
        <f>K11723-L11723</f>
        <v>0</v>
      </c>
      <c r="N11723" t="str">
        <f>IF(K11723&gt;L11723,"HIGH ZONE BIAS",IF(K11723&lt;L11723,"LOW ZONE BIAS","EQUILIBRIUM"))</f>
        <v>EQUILIBRIUM</v>
      </c>
    </row>
    <row r="11724">
      <c r="A11724">
        <v>15847</v>
      </c>
      <c r="B11724" t="str">
        <v>2016-12-26</v>
      </c>
      <c r="C11724" t="str">
        <v>Midday</v>
      </c>
      <c r="D11724">
        <v>13</v>
      </c>
      <c r="E11724" t="str">
        <f>IF(MOD(D11724,2)=0,"EVEN","ODD")</f>
        <v>ODD</v>
      </c>
      <c r="F11724" t="str">
        <f>IF(D11724&lt;=18,"LOW (1-18)","HIGH (19-36)")</f>
        <v>LOW (1-18)</v>
      </c>
      <c r="G11724">
        <f>INT((D11724-1)/6)+1</f>
        <v>3</v>
      </c>
      <c r="H11724">
        <f>MOD(D11724-1,6)+1</f>
        <v>1</v>
      </c>
      <c r="I11724">
        <f>37-D11724</f>
        <v>24</v>
      </c>
      <c r="J11724">
        <f>ABS(D11724-D11725)</f>
        <v>0</v>
      </c>
      <c r="K11724">
        <f>AVERAGE(D11724:D11728)</f>
        <v>13</v>
      </c>
      <c r="L11724">
        <f>AVERAGE(D11724:D11743)</f>
        <v>13</v>
      </c>
      <c r="M11724">
        <f>K11724-L11724</f>
        <v>0</v>
      </c>
      <c r="N11724" t="str">
        <f>IF(K11724&gt;L11724,"HIGH ZONE BIAS",IF(K11724&lt;L11724,"LOW ZONE BIAS","EQUILIBRIUM"))</f>
        <v>EQUILIBRIUM</v>
      </c>
    </row>
    <row r="11725">
      <c r="A11725">
        <v>15846</v>
      </c>
      <c r="B11725" t="str">
        <v>2016-12-26</v>
      </c>
      <c r="C11725" t="str">
        <v>Morning</v>
      </c>
      <c r="D11725">
        <v>13</v>
      </c>
      <c r="E11725" t="str">
        <f>IF(MOD(D11725,2)=0,"EVEN","ODD")</f>
        <v>ODD</v>
      </c>
      <c r="F11725" t="str">
        <f>IF(D11725&lt;=18,"LOW (1-18)","HIGH (19-36)")</f>
        <v>LOW (1-18)</v>
      </c>
      <c r="G11725">
        <f>INT((D11725-1)/6)+1</f>
        <v>3</v>
      </c>
      <c r="H11725">
        <f>MOD(D11725-1,6)+1</f>
        <v>1</v>
      </c>
      <c r="I11725">
        <f>37-D11725</f>
        <v>24</v>
      </c>
      <c r="J11725">
        <f>ABS(D11725-D11726)</f>
        <v>4</v>
      </c>
      <c r="K11725">
        <f>AVERAGE(D11725:D11729)</f>
        <v>13</v>
      </c>
      <c r="L11725">
        <f>AVERAGE(D11725:D11744)</f>
        <v>13</v>
      </c>
      <c r="M11725">
        <f>K11725-L11725</f>
        <v>0</v>
      </c>
      <c r="N11725" t="str">
        <f>IF(K11725&gt;L11725,"HIGH ZONE BIAS",IF(K11725&lt;L11725,"LOW ZONE BIAS","EQUILIBRIUM"))</f>
        <v>EQUILIBRIUM</v>
      </c>
    </row>
    <row r="11726">
      <c r="A11726">
        <v>15845</v>
      </c>
      <c r="B11726" t="str">
        <v>2016-12-24</v>
      </c>
      <c r="C11726" t="str">
        <v>Evening</v>
      </c>
      <c r="D11726">
        <v>9</v>
      </c>
      <c r="E11726" t="str">
        <f>IF(MOD(D11726,2)=0,"EVEN","ODD")</f>
        <v>ODD</v>
      </c>
      <c r="F11726" t="str">
        <f>IF(D11726&lt;=18,"LOW (1-18)","HIGH (19-36)")</f>
        <v>LOW (1-18)</v>
      </c>
      <c r="G11726">
        <f>INT((D11726-1)/6)+1</f>
        <v>2</v>
      </c>
      <c r="H11726">
        <f>MOD(D11726-1,6)+1</f>
        <v>3</v>
      </c>
      <c r="I11726">
        <f>37-D11726</f>
        <v>28</v>
      </c>
      <c r="J11726">
        <f>ABS(D11726-D11727)</f>
        <v>9</v>
      </c>
      <c r="K11726">
        <f>AVERAGE(D11726:D11730)</f>
        <v>9</v>
      </c>
      <c r="L11726">
        <f>AVERAGE(D11726:D11745)</f>
        <v>9</v>
      </c>
      <c r="M11726">
        <f>K11726-L11726</f>
        <v>0</v>
      </c>
      <c r="N11726" t="str">
        <f>IF(K11726&gt;L11726,"HIGH ZONE BIAS",IF(K11726&lt;L11726,"LOW ZONE BIAS","EQUILIBRIUM"))</f>
        <v>EQUILIBRIUM</v>
      </c>
    </row>
    <row r="11727">
      <c r="A11727">
        <v>15844</v>
      </c>
      <c r="B11727" t="str">
        <v>2016-12-24</v>
      </c>
      <c r="C11727" t="str">
        <v>Afternoon</v>
      </c>
      <c r="D11727">
        <v>18</v>
      </c>
      <c r="E11727" t="str">
        <f>IF(MOD(D11727,2)=0,"EVEN","ODD")</f>
        <v>EVEN</v>
      </c>
      <c r="F11727" t="str">
        <f>IF(D11727&lt;=18,"LOW (1-18)","HIGH (19-36)")</f>
        <v>LOW (1-18)</v>
      </c>
      <c r="G11727">
        <f>INT((D11727-1)/6)+1</f>
        <v>3</v>
      </c>
      <c r="H11727">
        <f>MOD(D11727-1,6)+1</f>
        <v>6</v>
      </c>
      <c r="I11727">
        <f>37-D11727</f>
        <v>19</v>
      </c>
      <c r="J11727">
        <f>ABS(D11727-D11728)</f>
        <v>10</v>
      </c>
      <c r="K11727">
        <f>AVERAGE(D11727:D11731)</f>
        <v>18</v>
      </c>
      <c r="L11727">
        <f>AVERAGE(D11727:D11746)</f>
        <v>18</v>
      </c>
      <c r="M11727">
        <f>K11727-L11727</f>
        <v>0</v>
      </c>
      <c r="N11727" t="str">
        <f>IF(K11727&gt;L11727,"HIGH ZONE BIAS",IF(K11727&lt;L11727,"LOW ZONE BIAS","EQUILIBRIUM"))</f>
        <v>EQUILIBRIUM</v>
      </c>
    </row>
    <row r="11728">
      <c r="A11728">
        <v>15843</v>
      </c>
      <c r="B11728" t="str">
        <v>2016-12-24</v>
      </c>
      <c r="C11728" t="str">
        <v>Midday</v>
      </c>
      <c r="D11728">
        <v>8</v>
      </c>
      <c r="E11728" t="str">
        <f>IF(MOD(D11728,2)=0,"EVEN","ODD")</f>
        <v>EVEN</v>
      </c>
      <c r="F11728" t="str">
        <f>IF(D11728&lt;=18,"LOW (1-18)","HIGH (19-36)")</f>
        <v>LOW (1-18)</v>
      </c>
      <c r="G11728">
        <f>INT((D11728-1)/6)+1</f>
        <v>2</v>
      </c>
      <c r="H11728">
        <f>MOD(D11728-1,6)+1</f>
        <v>2</v>
      </c>
      <c r="I11728">
        <f>37-D11728</f>
        <v>29</v>
      </c>
      <c r="J11728">
        <f>ABS(D11728-D11729)</f>
        <v>17</v>
      </c>
      <c r="K11728">
        <f>AVERAGE(D11728:D11732)</f>
        <v>8</v>
      </c>
      <c r="L11728">
        <f>AVERAGE(D11728:D11747)</f>
        <v>8</v>
      </c>
      <c r="M11728">
        <f>K11728-L11728</f>
        <v>0</v>
      </c>
      <c r="N11728" t="str">
        <f>IF(K11728&gt;L11728,"HIGH ZONE BIAS",IF(K11728&lt;L11728,"LOW ZONE BIAS","EQUILIBRIUM"))</f>
        <v>EQUILIBRIUM</v>
      </c>
    </row>
    <row r="11729">
      <c r="A11729">
        <v>15842</v>
      </c>
      <c r="B11729" t="str">
        <v>2016-12-24</v>
      </c>
      <c r="C11729" t="str">
        <v>Morning</v>
      </c>
      <c r="D11729">
        <v>25</v>
      </c>
      <c r="E11729" t="str">
        <f>IF(MOD(D11729,2)=0,"EVEN","ODD")</f>
        <v>ODD</v>
      </c>
      <c r="F11729" t="str">
        <f>IF(D11729&lt;=18,"LOW (1-18)","HIGH (19-36)")</f>
        <v>HIGH (19-36)</v>
      </c>
      <c r="G11729">
        <f>INT((D11729-1)/6)+1</f>
        <v>5</v>
      </c>
      <c r="H11729">
        <f>MOD(D11729-1,6)+1</f>
        <v>1</v>
      </c>
      <c r="I11729">
        <f>37-D11729</f>
        <v>12</v>
      </c>
      <c r="J11729">
        <f>ABS(D11729-D11730)</f>
        <v>19</v>
      </c>
      <c r="K11729">
        <f>AVERAGE(D11729:D11733)</f>
        <v>25</v>
      </c>
      <c r="L11729">
        <f>AVERAGE(D11729:D11748)</f>
        <v>25</v>
      </c>
      <c r="M11729">
        <f>K11729-L11729</f>
        <v>0</v>
      </c>
      <c r="N11729" t="str">
        <f>IF(K11729&gt;L11729,"HIGH ZONE BIAS",IF(K11729&lt;L11729,"LOW ZONE BIAS","EQUILIBRIUM"))</f>
        <v>EQUILIBRIUM</v>
      </c>
    </row>
    <row r="11730">
      <c r="A11730">
        <v>15841</v>
      </c>
      <c r="B11730" t="str">
        <v>2016-12-23</v>
      </c>
      <c r="C11730" t="str">
        <v>Evening</v>
      </c>
      <c r="D11730">
        <v>6</v>
      </c>
      <c r="E11730" t="str">
        <f>IF(MOD(D11730,2)=0,"EVEN","ODD")</f>
        <v>EVEN</v>
      </c>
      <c r="F11730" t="str">
        <f>IF(D11730&lt;=18,"LOW (1-18)","HIGH (19-36)")</f>
        <v>LOW (1-18)</v>
      </c>
      <c r="G11730">
        <f>INT((D11730-1)/6)+1</f>
        <v>1</v>
      </c>
      <c r="H11730">
        <f>MOD(D11730-1,6)+1</f>
        <v>6</v>
      </c>
      <c r="I11730">
        <f>37-D11730</f>
        <v>31</v>
      </c>
      <c r="J11730">
        <f>ABS(D11730-D11731)</f>
        <v>19</v>
      </c>
      <c r="K11730">
        <f>AVERAGE(D11730:D11734)</f>
        <v>6</v>
      </c>
      <c r="L11730">
        <f>AVERAGE(D11730:D11749)</f>
        <v>6</v>
      </c>
      <c r="M11730">
        <f>K11730-L11730</f>
        <v>0</v>
      </c>
      <c r="N11730" t="str">
        <f>IF(K11730&gt;L11730,"HIGH ZONE BIAS",IF(K11730&lt;L11730,"LOW ZONE BIAS","EQUILIBRIUM"))</f>
        <v>EQUILIBRIUM</v>
      </c>
    </row>
    <row r="11731">
      <c r="A11731">
        <v>15840</v>
      </c>
      <c r="B11731" t="str">
        <v>2016-12-23</v>
      </c>
      <c r="C11731" t="str">
        <v>Afternoon</v>
      </c>
      <c r="D11731">
        <v>25</v>
      </c>
      <c r="E11731" t="str">
        <f>IF(MOD(D11731,2)=0,"EVEN","ODD")</f>
        <v>ODD</v>
      </c>
      <c r="F11731" t="str">
        <f>IF(D11731&lt;=18,"LOW (1-18)","HIGH (19-36)")</f>
        <v>HIGH (19-36)</v>
      </c>
      <c r="G11731">
        <f>INT((D11731-1)/6)+1</f>
        <v>5</v>
      </c>
      <c r="H11731">
        <f>MOD(D11731-1,6)+1</f>
        <v>1</v>
      </c>
      <c r="I11731">
        <f>37-D11731</f>
        <v>12</v>
      </c>
      <c r="J11731">
        <f>ABS(D11731-D11732)</f>
        <v>18</v>
      </c>
      <c r="K11731">
        <f>AVERAGE(D11731:D11735)</f>
        <v>25</v>
      </c>
      <c r="L11731">
        <f>AVERAGE(D11731:D11750)</f>
        <v>25</v>
      </c>
      <c r="M11731">
        <f>K11731-L11731</f>
        <v>0</v>
      </c>
      <c r="N11731" t="str">
        <f>IF(K11731&gt;L11731,"HIGH ZONE BIAS",IF(K11731&lt;L11731,"LOW ZONE BIAS","EQUILIBRIUM"))</f>
        <v>EQUILIBRIUM</v>
      </c>
    </row>
    <row r="11732">
      <c r="A11732">
        <v>15839</v>
      </c>
      <c r="B11732" t="str">
        <v>2016-12-23</v>
      </c>
      <c r="C11732" t="str">
        <v>Midday</v>
      </c>
      <c r="D11732">
        <v>7</v>
      </c>
      <c r="E11732" t="str">
        <f>IF(MOD(D11732,2)=0,"EVEN","ODD")</f>
        <v>ODD</v>
      </c>
      <c r="F11732" t="str">
        <f>IF(D11732&lt;=18,"LOW (1-18)","HIGH (19-36)")</f>
        <v>LOW (1-18)</v>
      </c>
      <c r="G11732">
        <f>INT((D11732-1)/6)+1</f>
        <v>2</v>
      </c>
      <c r="H11732">
        <f>MOD(D11732-1,6)+1</f>
        <v>1</v>
      </c>
      <c r="I11732">
        <f>37-D11732</f>
        <v>30</v>
      </c>
      <c r="J11732">
        <f>ABS(D11732-D11733)</f>
        <v>20</v>
      </c>
      <c r="K11732">
        <f>AVERAGE(D11732:D11736)</f>
        <v>7</v>
      </c>
      <c r="L11732">
        <f>AVERAGE(D11732:D11751)</f>
        <v>7</v>
      </c>
      <c r="M11732">
        <f>K11732-L11732</f>
        <v>0</v>
      </c>
      <c r="N11732" t="str">
        <f>IF(K11732&gt;L11732,"HIGH ZONE BIAS",IF(K11732&lt;L11732,"LOW ZONE BIAS","EQUILIBRIUM"))</f>
        <v>EQUILIBRIUM</v>
      </c>
    </row>
    <row r="11733">
      <c r="A11733">
        <v>15838</v>
      </c>
      <c r="B11733" t="str">
        <v>2016-12-23</v>
      </c>
      <c r="C11733" t="str">
        <v>Morning</v>
      </c>
      <c r="D11733">
        <v>27</v>
      </c>
      <c r="E11733" t="str">
        <f>IF(MOD(D11733,2)=0,"EVEN","ODD")</f>
        <v>ODD</v>
      </c>
      <c r="F11733" t="str">
        <f>IF(D11733&lt;=18,"LOW (1-18)","HIGH (19-36)")</f>
        <v>HIGH (19-36)</v>
      </c>
      <c r="G11733">
        <f>INT((D11733-1)/6)+1</f>
        <v>5</v>
      </c>
      <c r="H11733">
        <f>MOD(D11733-1,6)+1</f>
        <v>3</v>
      </c>
      <c r="I11733">
        <f>37-D11733</f>
        <v>10</v>
      </c>
      <c r="J11733">
        <f>ABS(D11733-D11734)</f>
        <v>4</v>
      </c>
      <c r="K11733">
        <f>AVERAGE(D11733:D11737)</f>
        <v>27</v>
      </c>
      <c r="L11733">
        <f>AVERAGE(D11733:D11752)</f>
        <v>27</v>
      </c>
      <c r="M11733">
        <f>K11733-L11733</f>
        <v>0</v>
      </c>
      <c r="N11733" t="str">
        <f>IF(K11733&gt;L11733,"HIGH ZONE BIAS",IF(K11733&lt;L11733,"LOW ZONE BIAS","EQUILIBRIUM"))</f>
        <v>EQUILIBRIUM</v>
      </c>
    </row>
    <row r="11734">
      <c r="A11734">
        <v>15837</v>
      </c>
      <c r="B11734" t="str">
        <v>2016-12-22</v>
      </c>
      <c r="C11734" t="str">
        <v>Evening</v>
      </c>
      <c r="D11734">
        <v>31</v>
      </c>
      <c r="E11734" t="str">
        <f>IF(MOD(D11734,2)=0,"EVEN","ODD")</f>
        <v>ODD</v>
      </c>
      <c r="F11734" t="str">
        <f>IF(D11734&lt;=18,"LOW (1-18)","HIGH (19-36)")</f>
        <v>HIGH (19-36)</v>
      </c>
      <c r="G11734">
        <f>INT((D11734-1)/6)+1</f>
        <v>6</v>
      </c>
      <c r="H11734">
        <f>MOD(D11734-1,6)+1</f>
        <v>1</v>
      </c>
      <c r="I11734">
        <f>37-D11734</f>
        <v>6</v>
      </c>
      <c r="J11734">
        <f>ABS(D11734-D11735)</f>
        <v>8</v>
      </c>
      <c r="K11734">
        <f>AVERAGE(D11734:D11738)</f>
        <v>31</v>
      </c>
      <c r="L11734">
        <f>AVERAGE(D11734:D11753)</f>
        <v>31</v>
      </c>
      <c r="M11734">
        <f>K11734-L11734</f>
        <v>0</v>
      </c>
      <c r="N11734" t="str">
        <f>IF(K11734&gt;L11734,"HIGH ZONE BIAS",IF(K11734&lt;L11734,"LOW ZONE BIAS","EQUILIBRIUM"))</f>
        <v>EQUILIBRIUM</v>
      </c>
    </row>
    <row r="11735">
      <c r="A11735">
        <v>15836</v>
      </c>
      <c r="B11735" t="str">
        <v>2016-12-22</v>
      </c>
      <c r="C11735" t="str">
        <v>Afternoon</v>
      </c>
      <c r="D11735">
        <v>23</v>
      </c>
      <c r="E11735" t="str">
        <f>IF(MOD(D11735,2)=0,"EVEN","ODD")</f>
        <v>ODD</v>
      </c>
      <c r="F11735" t="str">
        <f>IF(D11735&lt;=18,"LOW (1-18)","HIGH (19-36)")</f>
        <v>HIGH (19-36)</v>
      </c>
      <c r="G11735">
        <f>INT((D11735-1)/6)+1</f>
        <v>4</v>
      </c>
      <c r="H11735">
        <f>MOD(D11735-1,6)+1</f>
        <v>5</v>
      </c>
      <c r="I11735">
        <f>37-D11735</f>
        <v>14</v>
      </c>
      <c r="J11735">
        <f>ABS(D11735-D11736)</f>
        <v>4</v>
      </c>
      <c r="K11735">
        <f>AVERAGE(D11735:D11739)</f>
        <v>23</v>
      </c>
      <c r="L11735">
        <f>AVERAGE(D11735:D11754)</f>
        <v>23</v>
      </c>
      <c r="M11735">
        <f>K11735-L11735</f>
        <v>0</v>
      </c>
      <c r="N11735" t="str">
        <f>IF(K11735&gt;L11735,"HIGH ZONE BIAS",IF(K11735&lt;L11735,"LOW ZONE BIAS","EQUILIBRIUM"))</f>
        <v>EQUILIBRIUM</v>
      </c>
    </row>
    <row r="11736">
      <c r="A11736">
        <v>15835</v>
      </c>
      <c r="B11736" t="str">
        <v>2016-12-22</v>
      </c>
      <c r="C11736" t="str">
        <v>Midday</v>
      </c>
      <c r="D11736">
        <v>19</v>
      </c>
      <c r="E11736" t="str">
        <f>IF(MOD(D11736,2)=0,"EVEN","ODD")</f>
        <v>ODD</v>
      </c>
      <c r="F11736" t="str">
        <f>IF(D11736&lt;=18,"LOW (1-18)","HIGH (19-36)")</f>
        <v>HIGH (19-36)</v>
      </c>
      <c r="G11736">
        <f>INT((D11736-1)/6)+1</f>
        <v>4</v>
      </c>
      <c r="H11736">
        <f>MOD(D11736-1,6)+1</f>
        <v>1</v>
      </c>
      <c r="I11736">
        <f>37-D11736</f>
        <v>18</v>
      </c>
      <c r="J11736">
        <f>ABS(D11736-D11737)</f>
        <v>7</v>
      </c>
      <c r="K11736">
        <f>AVERAGE(D11736:D11740)</f>
        <v>19</v>
      </c>
      <c r="L11736">
        <f>AVERAGE(D11736:D11755)</f>
        <v>19</v>
      </c>
      <c r="M11736">
        <f>K11736-L11736</f>
        <v>0</v>
      </c>
      <c r="N11736" t="str">
        <f>IF(K11736&gt;L11736,"HIGH ZONE BIAS",IF(K11736&lt;L11736,"LOW ZONE BIAS","EQUILIBRIUM"))</f>
        <v>EQUILIBRIUM</v>
      </c>
    </row>
    <row r="11737">
      <c r="A11737">
        <v>15834</v>
      </c>
      <c r="B11737" t="str">
        <v>2016-12-22</v>
      </c>
      <c r="C11737" t="str">
        <v>Morning</v>
      </c>
      <c r="D11737">
        <v>12</v>
      </c>
      <c r="E11737" t="str">
        <f>IF(MOD(D11737,2)=0,"EVEN","ODD")</f>
        <v>EVEN</v>
      </c>
      <c r="F11737" t="str">
        <f>IF(D11737&lt;=18,"LOW (1-18)","HIGH (19-36)")</f>
        <v>LOW (1-18)</v>
      </c>
      <c r="G11737">
        <f>INT((D11737-1)/6)+1</f>
        <v>2</v>
      </c>
      <c r="H11737">
        <f>MOD(D11737-1,6)+1</f>
        <v>6</v>
      </c>
      <c r="I11737">
        <f>37-D11737</f>
        <v>25</v>
      </c>
      <c r="J11737">
        <f>ABS(D11737-D11738)</f>
        <v>10</v>
      </c>
      <c r="K11737">
        <f>AVERAGE(D11737:D11741)</f>
        <v>12</v>
      </c>
      <c r="L11737">
        <f>AVERAGE(D11737:D11756)</f>
        <v>12</v>
      </c>
      <c r="M11737">
        <f>K11737-L11737</f>
        <v>0</v>
      </c>
      <c r="N11737" t="str">
        <f>IF(K11737&gt;L11737,"HIGH ZONE BIAS",IF(K11737&lt;L11737,"LOW ZONE BIAS","EQUILIBRIUM"))</f>
        <v>EQUILIBRIUM</v>
      </c>
    </row>
    <row r="11738">
      <c r="A11738">
        <v>15833</v>
      </c>
      <c r="B11738" t="str">
        <v>2016-12-21</v>
      </c>
      <c r="C11738" t="str">
        <v>Evening</v>
      </c>
      <c r="D11738">
        <v>22</v>
      </c>
      <c r="E11738" t="str">
        <f>IF(MOD(D11738,2)=0,"EVEN","ODD")</f>
        <v>EVEN</v>
      </c>
      <c r="F11738" t="str">
        <f>IF(D11738&lt;=18,"LOW (1-18)","HIGH (19-36)")</f>
        <v>HIGH (19-36)</v>
      </c>
      <c r="G11738">
        <f>INT((D11738-1)/6)+1</f>
        <v>4</v>
      </c>
      <c r="H11738">
        <f>MOD(D11738-1,6)+1</f>
        <v>4</v>
      </c>
      <c r="I11738">
        <f>37-D11738</f>
        <v>15</v>
      </c>
      <c r="J11738">
        <f>ABS(D11738-D11739)</f>
        <v>2</v>
      </c>
      <c r="K11738">
        <f>AVERAGE(D11738:D11742)</f>
        <v>22</v>
      </c>
      <c r="L11738">
        <f>AVERAGE(D11738:D11757)</f>
        <v>22</v>
      </c>
      <c r="M11738">
        <f>K11738-L11738</f>
        <v>0</v>
      </c>
      <c r="N11738" t="str">
        <f>IF(K11738&gt;L11738,"HIGH ZONE BIAS",IF(K11738&lt;L11738,"LOW ZONE BIAS","EQUILIBRIUM"))</f>
        <v>EQUILIBRIUM</v>
      </c>
    </row>
    <row r="11739">
      <c r="A11739">
        <v>15832</v>
      </c>
      <c r="B11739" t="str">
        <v>2016-12-21</v>
      </c>
      <c r="C11739" t="str">
        <v>Afternoon</v>
      </c>
      <c r="D11739">
        <v>24</v>
      </c>
      <c r="E11739" t="str">
        <f>IF(MOD(D11739,2)=0,"EVEN","ODD")</f>
        <v>EVEN</v>
      </c>
      <c r="F11739" t="str">
        <f>IF(D11739&lt;=18,"LOW (1-18)","HIGH (19-36)")</f>
        <v>HIGH (19-36)</v>
      </c>
      <c r="G11739">
        <f>INT((D11739-1)/6)+1</f>
        <v>4</v>
      </c>
      <c r="H11739">
        <f>MOD(D11739-1,6)+1</f>
        <v>6</v>
      </c>
      <c r="I11739">
        <f>37-D11739</f>
        <v>13</v>
      </c>
      <c r="J11739">
        <f>ABS(D11739-D11740)</f>
        <v>12</v>
      </c>
      <c r="K11739">
        <f>AVERAGE(D11739:D11743)</f>
        <v>24</v>
      </c>
      <c r="L11739">
        <f>AVERAGE(D11739:D11758)</f>
        <v>24</v>
      </c>
      <c r="M11739">
        <f>K11739-L11739</f>
        <v>0</v>
      </c>
      <c r="N11739" t="str">
        <f>IF(K11739&gt;L11739,"HIGH ZONE BIAS",IF(K11739&lt;L11739,"LOW ZONE BIAS","EQUILIBRIUM"))</f>
        <v>EQUILIBRIUM</v>
      </c>
    </row>
    <row r="11740">
      <c r="A11740">
        <v>15831</v>
      </c>
      <c r="B11740" t="str">
        <v>2016-12-21</v>
      </c>
      <c r="C11740" t="str">
        <v>Midday</v>
      </c>
      <c r="D11740">
        <v>36</v>
      </c>
      <c r="E11740" t="str">
        <f>IF(MOD(D11740,2)=0,"EVEN","ODD")</f>
        <v>EVEN</v>
      </c>
      <c r="F11740" t="str">
        <f>IF(D11740&lt;=18,"LOW (1-18)","HIGH (19-36)")</f>
        <v>HIGH (19-36)</v>
      </c>
      <c r="G11740">
        <f>INT((D11740-1)/6)+1</f>
        <v>6</v>
      </c>
      <c r="H11740">
        <f>MOD(D11740-1,6)+1</f>
        <v>6</v>
      </c>
      <c r="I11740">
        <f>37-D11740</f>
        <v>1</v>
      </c>
      <c r="J11740">
        <f>ABS(D11740-D11741)</f>
        <v>11</v>
      </c>
      <c r="K11740">
        <f>AVERAGE(D11740:D11744)</f>
        <v>36</v>
      </c>
      <c r="L11740">
        <f>AVERAGE(D11740:D11759)</f>
        <v>36</v>
      </c>
      <c r="M11740">
        <f>K11740-L11740</f>
        <v>0</v>
      </c>
      <c r="N11740" t="str">
        <f>IF(K11740&gt;L11740,"HIGH ZONE BIAS",IF(K11740&lt;L11740,"LOW ZONE BIAS","EQUILIBRIUM"))</f>
        <v>EQUILIBRIUM</v>
      </c>
    </row>
    <row r="11741">
      <c r="A11741">
        <v>15830</v>
      </c>
      <c r="B11741" t="str">
        <v>2016-12-21</v>
      </c>
      <c r="C11741" t="str">
        <v>Morning</v>
      </c>
      <c r="D11741">
        <v>25</v>
      </c>
      <c r="E11741" t="str">
        <f>IF(MOD(D11741,2)=0,"EVEN","ODD")</f>
        <v>ODD</v>
      </c>
      <c r="F11741" t="str">
        <f>IF(D11741&lt;=18,"LOW (1-18)","HIGH (19-36)")</f>
        <v>HIGH (19-36)</v>
      </c>
      <c r="G11741">
        <f>INT((D11741-1)/6)+1</f>
        <v>5</v>
      </c>
      <c r="H11741">
        <f>MOD(D11741-1,6)+1</f>
        <v>1</v>
      </c>
      <c r="I11741">
        <f>37-D11741</f>
        <v>12</v>
      </c>
      <c r="J11741">
        <f>ABS(D11741-D11742)</f>
        <v>5</v>
      </c>
      <c r="K11741">
        <f>AVERAGE(D11741:D11745)</f>
        <v>25</v>
      </c>
      <c r="L11741">
        <f>AVERAGE(D11741:D11760)</f>
        <v>25</v>
      </c>
      <c r="M11741">
        <f>K11741-L11741</f>
        <v>0</v>
      </c>
      <c r="N11741" t="str">
        <f>IF(K11741&gt;L11741,"HIGH ZONE BIAS",IF(K11741&lt;L11741,"LOW ZONE BIAS","EQUILIBRIUM"))</f>
        <v>EQUILIBRIUM</v>
      </c>
    </row>
    <row r="11742">
      <c r="A11742">
        <v>15829</v>
      </c>
      <c r="B11742" t="str">
        <v>2016-12-20</v>
      </c>
      <c r="C11742" t="str">
        <v>Evening</v>
      </c>
      <c r="D11742">
        <v>20</v>
      </c>
      <c r="E11742" t="str">
        <f>IF(MOD(D11742,2)=0,"EVEN","ODD")</f>
        <v>EVEN</v>
      </c>
      <c r="F11742" t="str">
        <f>IF(D11742&lt;=18,"LOW (1-18)","HIGH (19-36)")</f>
        <v>HIGH (19-36)</v>
      </c>
      <c r="G11742">
        <f>INT((D11742-1)/6)+1</f>
        <v>4</v>
      </c>
      <c r="H11742">
        <f>MOD(D11742-1,6)+1</f>
        <v>2</v>
      </c>
      <c r="I11742">
        <f>37-D11742</f>
        <v>17</v>
      </c>
      <c r="J11742">
        <f>ABS(D11742-D11743)</f>
        <v>15</v>
      </c>
      <c r="K11742">
        <f>AVERAGE(D11742:D11746)</f>
        <v>20</v>
      </c>
      <c r="L11742">
        <f>AVERAGE(D11742:D11761)</f>
        <v>20</v>
      </c>
      <c r="M11742">
        <f>K11742-L11742</f>
        <v>0</v>
      </c>
      <c r="N11742" t="str">
        <f>IF(K11742&gt;L11742,"HIGH ZONE BIAS",IF(K11742&lt;L11742,"LOW ZONE BIAS","EQUILIBRIUM"))</f>
        <v>EQUILIBRIUM</v>
      </c>
    </row>
    <row r="11743">
      <c r="A11743">
        <v>15828</v>
      </c>
      <c r="B11743" t="str">
        <v>2016-12-20</v>
      </c>
      <c r="C11743" t="str">
        <v>Afternoon</v>
      </c>
      <c r="D11743">
        <v>35</v>
      </c>
      <c r="E11743" t="str">
        <f>IF(MOD(D11743,2)=0,"EVEN","ODD")</f>
        <v>ODD</v>
      </c>
      <c r="F11743" t="str">
        <f>IF(D11743&lt;=18,"LOW (1-18)","HIGH (19-36)")</f>
        <v>HIGH (19-36)</v>
      </c>
      <c r="G11743">
        <f>INT((D11743-1)/6)+1</f>
        <v>6</v>
      </c>
      <c r="H11743">
        <f>MOD(D11743-1,6)+1</f>
        <v>5</v>
      </c>
      <c r="I11743">
        <f>37-D11743</f>
        <v>2</v>
      </c>
      <c r="J11743">
        <f>ABS(D11743-D11744)</f>
        <v>15</v>
      </c>
      <c r="K11743">
        <f>AVERAGE(D11743:D11747)</f>
        <v>35</v>
      </c>
      <c r="L11743">
        <f>AVERAGE(D11743:D11762)</f>
        <v>35</v>
      </c>
      <c r="M11743">
        <f>K11743-L11743</f>
        <v>0</v>
      </c>
      <c r="N11743" t="str">
        <f>IF(K11743&gt;L11743,"HIGH ZONE BIAS",IF(K11743&lt;L11743,"LOW ZONE BIAS","EQUILIBRIUM"))</f>
        <v>EQUILIBRIUM</v>
      </c>
    </row>
    <row r="11744">
      <c r="A11744">
        <v>15827</v>
      </c>
      <c r="B11744" t="str">
        <v>2016-12-20</v>
      </c>
      <c r="C11744" t="str">
        <v>Midday</v>
      </c>
      <c r="D11744">
        <v>20</v>
      </c>
      <c r="E11744" t="str">
        <f>IF(MOD(D11744,2)=0,"EVEN","ODD")</f>
        <v>EVEN</v>
      </c>
      <c r="F11744" t="str">
        <f>IF(D11744&lt;=18,"LOW (1-18)","HIGH (19-36)")</f>
        <v>HIGH (19-36)</v>
      </c>
      <c r="G11744">
        <f>INT((D11744-1)/6)+1</f>
        <v>4</v>
      </c>
      <c r="H11744">
        <f>MOD(D11744-1,6)+1</f>
        <v>2</v>
      </c>
      <c r="I11744">
        <f>37-D11744</f>
        <v>17</v>
      </c>
      <c r="J11744">
        <f>ABS(D11744-D11745)</f>
        <v>12</v>
      </c>
      <c r="K11744">
        <f>AVERAGE(D11744:D11748)</f>
        <v>20</v>
      </c>
      <c r="L11744">
        <f>AVERAGE(D11744:D11763)</f>
        <v>20</v>
      </c>
      <c r="M11744">
        <f>K11744-L11744</f>
        <v>0</v>
      </c>
      <c r="N11744" t="str">
        <f>IF(K11744&gt;L11744,"HIGH ZONE BIAS",IF(K11744&lt;L11744,"LOW ZONE BIAS","EQUILIBRIUM"))</f>
        <v>EQUILIBRIUM</v>
      </c>
    </row>
    <row r="11745">
      <c r="A11745">
        <v>15826</v>
      </c>
      <c r="B11745" t="str">
        <v>2016-12-20</v>
      </c>
      <c r="C11745" t="str">
        <v>Morning</v>
      </c>
      <c r="D11745">
        <v>8</v>
      </c>
      <c r="E11745" t="str">
        <f>IF(MOD(D11745,2)=0,"EVEN","ODD")</f>
        <v>EVEN</v>
      </c>
      <c r="F11745" t="str">
        <f>IF(D11745&lt;=18,"LOW (1-18)","HIGH (19-36)")</f>
        <v>LOW (1-18)</v>
      </c>
      <c r="G11745">
        <f>INT((D11745-1)/6)+1</f>
        <v>2</v>
      </c>
      <c r="H11745">
        <f>MOD(D11745-1,6)+1</f>
        <v>2</v>
      </c>
      <c r="I11745">
        <f>37-D11745</f>
        <v>29</v>
      </c>
      <c r="J11745">
        <f>ABS(D11745-D11746)</f>
        <v>18</v>
      </c>
      <c r="K11745">
        <f>AVERAGE(D11745:D11749)</f>
        <v>8</v>
      </c>
      <c r="L11745">
        <f>AVERAGE(D11745:D11764)</f>
        <v>8</v>
      </c>
      <c r="M11745">
        <f>K11745-L11745</f>
        <v>0</v>
      </c>
      <c r="N11745" t="str">
        <f>IF(K11745&gt;L11745,"HIGH ZONE BIAS",IF(K11745&lt;L11745,"LOW ZONE BIAS","EQUILIBRIUM"))</f>
        <v>EQUILIBRIUM</v>
      </c>
    </row>
    <row r="11746">
      <c r="A11746">
        <v>15825</v>
      </c>
      <c r="B11746" t="str">
        <v>2016-12-19</v>
      </c>
      <c r="C11746" t="str">
        <v>Evening</v>
      </c>
      <c r="D11746">
        <v>26</v>
      </c>
      <c r="E11746" t="str">
        <f>IF(MOD(D11746,2)=0,"EVEN","ODD")</f>
        <v>EVEN</v>
      </c>
      <c r="F11746" t="str">
        <f>IF(D11746&lt;=18,"LOW (1-18)","HIGH (19-36)")</f>
        <v>HIGH (19-36)</v>
      </c>
      <c r="G11746">
        <f>INT((D11746-1)/6)+1</f>
        <v>5</v>
      </c>
      <c r="H11746">
        <f>MOD(D11746-1,6)+1</f>
        <v>2</v>
      </c>
      <c r="I11746">
        <f>37-D11746</f>
        <v>11</v>
      </c>
      <c r="J11746">
        <f>ABS(D11746-D11747)</f>
        <v>4</v>
      </c>
      <c r="K11746">
        <f>AVERAGE(D11746:D11750)</f>
        <v>26</v>
      </c>
      <c r="L11746">
        <f>AVERAGE(D11746:D11765)</f>
        <v>26</v>
      </c>
      <c r="M11746">
        <f>K11746-L11746</f>
        <v>0</v>
      </c>
      <c r="N11746" t="str">
        <f>IF(K11746&gt;L11746,"HIGH ZONE BIAS",IF(K11746&lt;L11746,"LOW ZONE BIAS","EQUILIBRIUM"))</f>
        <v>EQUILIBRIUM</v>
      </c>
    </row>
    <row r="11747">
      <c r="A11747">
        <v>15824</v>
      </c>
      <c r="B11747" t="str">
        <v>2016-12-19</v>
      </c>
      <c r="C11747" t="str">
        <v>Afternoon</v>
      </c>
      <c r="D11747">
        <v>22</v>
      </c>
      <c r="E11747" t="str">
        <f>IF(MOD(D11747,2)=0,"EVEN","ODD")</f>
        <v>EVEN</v>
      </c>
      <c r="F11747" t="str">
        <f>IF(D11747&lt;=18,"LOW (1-18)","HIGH (19-36)")</f>
        <v>HIGH (19-36)</v>
      </c>
      <c r="G11747">
        <f>INT((D11747-1)/6)+1</f>
        <v>4</v>
      </c>
      <c r="H11747">
        <f>MOD(D11747-1,6)+1</f>
        <v>4</v>
      </c>
      <c r="I11747">
        <f>37-D11747</f>
        <v>15</v>
      </c>
      <c r="J11747">
        <f>ABS(D11747-D11748)</f>
        <v>10</v>
      </c>
      <c r="K11747">
        <f>AVERAGE(D11747:D11751)</f>
        <v>22</v>
      </c>
      <c r="L11747">
        <f>AVERAGE(D11747:D11766)</f>
        <v>22</v>
      </c>
      <c r="M11747">
        <f>K11747-L11747</f>
        <v>0</v>
      </c>
      <c r="N11747" t="str">
        <f>IF(K11747&gt;L11747,"HIGH ZONE BIAS",IF(K11747&lt;L11747,"LOW ZONE BIAS","EQUILIBRIUM"))</f>
        <v>EQUILIBRIUM</v>
      </c>
    </row>
    <row r="11748">
      <c r="A11748">
        <v>15823</v>
      </c>
      <c r="B11748" t="str">
        <v>2016-12-19</v>
      </c>
      <c r="C11748" t="str">
        <v>Midday</v>
      </c>
      <c r="D11748">
        <v>12</v>
      </c>
      <c r="E11748" t="str">
        <f>IF(MOD(D11748,2)=0,"EVEN","ODD")</f>
        <v>EVEN</v>
      </c>
      <c r="F11748" t="str">
        <f>IF(D11748&lt;=18,"LOW (1-18)","HIGH (19-36)")</f>
        <v>LOW (1-18)</v>
      </c>
      <c r="G11748">
        <f>INT((D11748-1)/6)+1</f>
        <v>2</v>
      </c>
      <c r="H11748">
        <f>MOD(D11748-1,6)+1</f>
        <v>6</v>
      </c>
      <c r="I11748">
        <f>37-D11748</f>
        <v>25</v>
      </c>
      <c r="J11748">
        <f>ABS(D11748-D11749)</f>
        <v>11</v>
      </c>
      <c r="K11748">
        <f>AVERAGE(D11748:D11752)</f>
        <v>12</v>
      </c>
      <c r="L11748">
        <f>AVERAGE(D11748:D11767)</f>
        <v>12</v>
      </c>
      <c r="M11748">
        <f>K11748-L11748</f>
        <v>0</v>
      </c>
      <c r="N11748" t="str">
        <f>IF(K11748&gt;L11748,"HIGH ZONE BIAS",IF(K11748&lt;L11748,"LOW ZONE BIAS","EQUILIBRIUM"))</f>
        <v>EQUILIBRIUM</v>
      </c>
    </row>
    <row r="11749">
      <c r="A11749">
        <v>15822</v>
      </c>
      <c r="B11749" t="str">
        <v>2016-12-19</v>
      </c>
      <c r="C11749" t="str">
        <v>Morning</v>
      </c>
      <c r="D11749">
        <v>1</v>
      </c>
      <c r="E11749" t="str">
        <f>IF(MOD(D11749,2)=0,"EVEN","ODD")</f>
        <v>ODD</v>
      </c>
      <c r="F11749" t="str">
        <f>IF(D11749&lt;=18,"LOW (1-18)","HIGH (19-36)")</f>
        <v>LOW (1-18)</v>
      </c>
      <c r="G11749">
        <f>INT((D11749-1)/6)+1</f>
        <v>1</v>
      </c>
      <c r="H11749">
        <f>MOD(D11749-1,6)+1</f>
        <v>1</v>
      </c>
      <c r="I11749">
        <f>37-D11749</f>
        <v>36</v>
      </c>
      <c r="J11749">
        <f>ABS(D11749-D11750)</f>
        <v>0</v>
      </c>
      <c r="K11749">
        <f>AVERAGE(D11749:D11753)</f>
        <v>1</v>
      </c>
      <c r="L11749">
        <f>AVERAGE(D11749:D11768)</f>
        <v>1</v>
      </c>
      <c r="M11749">
        <f>K11749-L11749</f>
        <v>0</v>
      </c>
      <c r="N11749" t="str">
        <f>IF(K11749&gt;L11749,"HIGH ZONE BIAS",IF(K11749&lt;L11749,"LOW ZONE BIAS","EQUILIBRIUM"))</f>
        <v>EQUILIBRIUM</v>
      </c>
    </row>
    <row r="11750">
      <c r="A11750">
        <v>15821</v>
      </c>
      <c r="B11750" t="str">
        <v>2016-12-17</v>
      </c>
      <c r="C11750" t="str">
        <v>Evening</v>
      </c>
      <c r="D11750">
        <v>1</v>
      </c>
      <c r="E11750" t="str">
        <f>IF(MOD(D11750,2)=0,"EVEN","ODD")</f>
        <v>ODD</v>
      </c>
      <c r="F11750" t="str">
        <f>IF(D11750&lt;=18,"LOW (1-18)","HIGH (19-36)")</f>
        <v>LOW (1-18)</v>
      </c>
      <c r="G11750">
        <f>INT((D11750-1)/6)+1</f>
        <v>1</v>
      </c>
      <c r="H11750">
        <f>MOD(D11750-1,6)+1</f>
        <v>1</v>
      </c>
      <c r="I11750">
        <f>37-D11750</f>
        <v>36</v>
      </c>
      <c r="J11750">
        <f>ABS(D11750-D11751)</f>
        <v>9</v>
      </c>
      <c r="K11750">
        <f>AVERAGE(D11750:D11754)</f>
        <v>1</v>
      </c>
      <c r="L11750">
        <f>AVERAGE(D11750:D11769)</f>
        <v>1</v>
      </c>
      <c r="M11750">
        <f>K11750-L11750</f>
        <v>0</v>
      </c>
      <c r="N11750" t="str">
        <f>IF(K11750&gt;L11750,"HIGH ZONE BIAS",IF(K11750&lt;L11750,"LOW ZONE BIAS","EQUILIBRIUM"))</f>
        <v>EQUILIBRIUM</v>
      </c>
    </row>
    <row r="11751">
      <c r="A11751">
        <v>15820</v>
      </c>
      <c r="B11751" t="str">
        <v>2016-12-17</v>
      </c>
      <c r="C11751" t="str">
        <v>Afternoon</v>
      </c>
      <c r="D11751">
        <v>10</v>
      </c>
      <c r="E11751" t="str">
        <f>IF(MOD(D11751,2)=0,"EVEN","ODD")</f>
        <v>EVEN</v>
      </c>
      <c r="F11751" t="str">
        <f>IF(D11751&lt;=18,"LOW (1-18)","HIGH (19-36)")</f>
        <v>LOW (1-18)</v>
      </c>
      <c r="G11751">
        <f>INT((D11751-1)/6)+1</f>
        <v>2</v>
      </c>
      <c r="H11751">
        <f>MOD(D11751-1,6)+1</f>
        <v>4</v>
      </c>
      <c r="I11751">
        <f>37-D11751</f>
        <v>27</v>
      </c>
      <c r="J11751">
        <f>ABS(D11751-D11752)</f>
        <v>1</v>
      </c>
      <c r="K11751">
        <f>AVERAGE(D11751:D11755)</f>
        <v>10</v>
      </c>
      <c r="L11751">
        <f>AVERAGE(D11751:D11770)</f>
        <v>10</v>
      </c>
      <c r="M11751">
        <f>K11751-L11751</f>
        <v>0</v>
      </c>
      <c r="N11751" t="str">
        <f>IF(K11751&gt;L11751,"HIGH ZONE BIAS",IF(K11751&lt;L11751,"LOW ZONE BIAS","EQUILIBRIUM"))</f>
        <v>EQUILIBRIUM</v>
      </c>
    </row>
    <row r="11752">
      <c r="A11752">
        <v>15819</v>
      </c>
      <c r="B11752" t="str">
        <v>2016-12-17</v>
      </c>
      <c r="C11752" t="str">
        <v>Midday</v>
      </c>
      <c r="D11752">
        <v>11</v>
      </c>
      <c r="E11752" t="str">
        <f>IF(MOD(D11752,2)=0,"EVEN","ODD")</f>
        <v>ODD</v>
      </c>
      <c r="F11752" t="str">
        <f>IF(D11752&lt;=18,"LOW (1-18)","HIGH (19-36)")</f>
        <v>LOW (1-18)</v>
      </c>
      <c r="G11752">
        <f>INT((D11752-1)/6)+1</f>
        <v>2</v>
      </c>
      <c r="H11752">
        <f>MOD(D11752-1,6)+1</f>
        <v>5</v>
      </c>
      <c r="I11752">
        <f>37-D11752</f>
        <v>26</v>
      </c>
      <c r="J11752">
        <f>ABS(D11752-D11753)</f>
        <v>6</v>
      </c>
      <c r="K11752">
        <f>AVERAGE(D11752:D11756)</f>
        <v>11</v>
      </c>
      <c r="L11752">
        <f>AVERAGE(D11752:D11771)</f>
        <v>11</v>
      </c>
      <c r="M11752">
        <f>K11752-L11752</f>
        <v>0</v>
      </c>
      <c r="N11752" t="str">
        <f>IF(K11752&gt;L11752,"HIGH ZONE BIAS",IF(K11752&lt;L11752,"LOW ZONE BIAS","EQUILIBRIUM"))</f>
        <v>EQUILIBRIUM</v>
      </c>
    </row>
    <row r="11753">
      <c r="A11753">
        <v>15818</v>
      </c>
      <c r="B11753" t="str">
        <v>2016-12-17</v>
      </c>
      <c r="C11753" t="str">
        <v>Morning</v>
      </c>
      <c r="D11753">
        <v>17</v>
      </c>
      <c r="E11753" t="str">
        <f>IF(MOD(D11753,2)=0,"EVEN","ODD")</f>
        <v>ODD</v>
      </c>
      <c r="F11753" t="str">
        <f>IF(D11753&lt;=18,"LOW (1-18)","HIGH (19-36)")</f>
        <v>LOW (1-18)</v>
      </c>
      <c r="G11753">
        <f>INT((D11753-1)/6)+1</f>
        <v>3</v>
      </c>
      <c r="H11753">
        <f>MOD(D11753-1,6)+1</f>
        <v>5</v>
      </c>
      <c r="I11753">
        <f>37-D11753</f>
        <v>20</v>
      </c>
      <c r="J11753">
        <f>ABS(D11753-D11754)</f>
        <v>1</v>
      </c>
      <c r="K11753">
        <f>AVERAGE(D11753:D11757)</f>
        <v>17</v>
      </c>
      <c r="L11753">
        <f>AVERAGE(D11753:D11772)</f>
        <v>17</v>
      </c>
      <c r="M11753">
        <f>K11753-L11753</f>
        <v>0</v>
      </c>
      <c r="N11753" t="str">
        <f>IF(K11753&gt;L11753,"HIGH ZONE BIAS",IF(K11753&lt;L11753,"LOW ZONE BIAS","EQUILIBRIUM"))</f>
        <v>EQUILIBRIUM</v>
      </c>
    </row>
    <row r="11754">
      <c r="A11754">
        <v>15817</v>
      </c>
      <c r="B11754" t="str">
        <v>2016-12-16</v>
      </c>
      <c r="C11754" t="str">
        <v>Evening</v>
      </c>
      <c r="D11754">
        <v>16</v>
      </c>
      <c r="E11754" t="str">
        <f>IF(MOD(D11754,2)=0,"EVEN","ODD")</f>
        <v>EVEN</v>
      </c>
      <c r="F11754" t="str">
        <f>IF(D11754&lt;=18,"LOW (1-18)","HIGH (19-36)")</f>
        <v>LOW (1-18)</v>
      </c>
      <c r="G11754">
        <f>INT((D11754-1)/6)+1</f>
        <v>3</v>
      </c>
      <c r="H11754">
        <f>MOD(D11754-1,6)+1</f>
        <v>4</v>
      </c>
      <c r="I11754">
        <f>37-D11754</f>
        <v>21</v>
      </c>
      <c r="J11754">
        <f>ABS(D11754-D11755)</f>
        <v>8</v>
      </c>
      <c r="K11754">
        <f>AVERAGE(D11754:D11758)</f>
        <v>16</v>
      </c>
      <c r="L11754">
        <f>AVERAGE(D11754:D11773)</f>
        <v>16</v>
      </c>
      <c r="M11754">
        <f>K11754-L11754</f>
        <v>0</v>
      </c>
      <c r="N11754" t="str">
        <f>IF(K11754&gt;L11754,"HIGH ZONE BIAS",IF(K11754&lt;L11754,"LOW ZONE BIAS","EQUILIBRIUM"))</f>
        <v>EQUILIBRIUM</v>
      </c>
    </row>
    <row r="11755">
      <c r="A11755">
        <v>15816</v>
      </c>
      <c r="B11755" t="str">
        <v>2016-12-16</v>
      </c>
      <c r="C11755" t="str">
        <v>Afternoon</v>
      </c>
      <c r="D11755">
        <v>8</v>
      </c>
      <c r="E11755" t="str">
        <f>IF(MOD(D11755,2)=0,"EVEN","ODD")</f>
        <v>EVEN</v>
      </c>
      <c r="F11755" t="str">
        <f>IF(D11755&lt;=18,"LOW (1-18)","HIGH (19-36)")</f>
        <v>LOW (1-18)</v>
      </c>
      <c r="G11755">
        <f>INT((D11755-1)/6)+1</f>
        <v>2</v>
      </c>
      <c r="H11755">
        <f>MOD(D11755-1,6)+1</f>
        <v>2</v>
      </c>
      <c r="I11755">
        <f>37-D11755</f>
        <v>29</v>
      </c>
      <c r="J11755">
        <f>ABS(D11755-D11756)</f>
        <v>6</v>
      </c>
      <c r="K11755">
        <f>AVERAGE(D11755:D11759)</f>
        <v>8</v>
      </c>
      <c r="L11755">
        <f>AVERAGE(D11755:D11774)</f>
        <v>8</v>
      </c>
      <c r="M11755">
        <f>K11755-L11755</f>
        <v>0</v>
      </c>
      <c r="N11755" t="str">
        <f>IF(K11755&gt;L11755,"HIGH ZONE BIAS",IF(K11755&lt;L11755,"LOW ZONE BIAS","EQUILIBRIUM"))</f>
        <v>EQUILIBRIUM</v>
      </c>
    </row>
    <row r="11756">
      <c r="A11756">
        <v>15815</v>
      </c>
      <c r="B11756" t="str">
        <v>2016-12-16</v>
      </c>
      <c r="C11756" t="str">
        <v>Midday</v>
      </c>
      <c r="D11756">
        <v>2</v>
      </c>
      <c r="E11756" t="str">
        <f>IF(MOD(D11756,2)=0,"EVEN","ODD")</f>
        <v>EVEN</v>
      </c>
      <c r="F11756" t="str">
        <f>IF(D11756&lt;=18,"LOW (1-18)","HIGH (19-36)")</f>
        <v>LOW (1-18)</v>
      </c>
      <c r="G11756">
        <f>INT((D11756-1)/6)+1</f>
        <v>1</v>
      </c>
      <c r="H11756">
        <f>MOD(D11756-1,6)+1</f>
        <v>2</v>
      </c>
      <c r="I11756">
        <f>37-D11756</f>
        <v>35</v>
      </c>
      <c r="J11756">
        <f>ABS(D11756-D11757)</f>
        <v>30</v>
      </c>
      <c r="K11756">
        <f>AVERAGE(D11756:D11760)</f>
        <v>2</v>
      </c>
      <c r="L11756">
        <f>AVERAGE(D11756:D11775)</f>
        <v>2</v>
      </c>
      <c r="M11756">
        <f>K11756-L11756</f>
        <v>0</v>
      </c>
      <c r="N11756" t="str">
        <f>IF(K11756&gt;L11756,"HIGH ZONE BIAS",IF(K11756&lt;L11756,"LOW ZONE BIAS","EQUILIBRIUM"))</f>
        <v>EQUILIBRIUM</v>
      </c>
    </row>
    <row r="11757">
      <c r="A11757">
        <v>15814</v>
      </c>
      <c r="B11757" t="str">
        <v>2016-12-16</v>
      </c>
      <c r="C11757" t="str">
        <v>Morning</v>
      </c>
      <c r="D11757">
        <v>32</v>
      </c>
      <c r="E11757" t="str">
        <f>IF(MOD(D11757,2)=0,"EVEN","ODD")</f>
        <v>EVEN</v>
      </c>
      <c r="F11757" t="str">
        <f>IF(D11757&lt;=18,"LOW (1-18)","HIGH (19-36)")</f>
        <v>HIGH (19-36)</v>
      </c>
      <c r="G11757">
        <f>INT((D11757-1)/6)+1</f>
        <v>6</v>
      </c>
      <c r="H11757">
        <f>MOD(D11757-1,6)+1</f>
        <v>2</v>
      </c>
      <c r="I11757">
        <f>37-D11757</f>
        <v>5</v>
      </c>
      <c r="J11757">
        <f>ABS(D11757-D11758)</f>
        <v>26</v>
      </c>
      <c r="K11757">
        <f>AVERAGE(D11757:D11761)</f>
        <v>32</v>
      </c>
      <c r="L11757">
        <f>AVERAGE(D11757:D11776)</f>
        <v>32</v>
      </c>
      <c r="M11757">
        <f>K11757-L11757</f>
        <v>0</v>
      </c>
      <c r="N11757" t="str">
        <f>IF(K11757&gt;L11757,"HIGH ZONE BIAS",IF(K11757&lt;L11757,"LOW ZONE BIAS","EQUILIBRIUM"))</f>
        <v>EQUILIBRIUM</v>
      </c>
    </row>
    <row r="11758">
      <c r="A11758">
        <v>15813</v>
      </c>
      <c r="B11758" t="str">
        <v>2016-12-15</v>
      </c>
      <c r="C11758" t="str">
        <v>Evening</v>
      </c>
      <c r="D11758">
        <v>6</v>
      </c>
      <c r="E11758" t="str">
        <f>IF(MOD(D11758,2)=0,"EVEN","ODD")</f>
        <v>EVEN</v>
      </c>
      <c r="F11758" t="str">
        <f>IF(D11758&lt;=18,"LOW (1-18)","HIGH (19-36)")</f>
        <v>LOW (1-18)</v>
      </c>
      <c r="G11758">
        <f>INT((D11758-1)/6)+1</f>
        <v>1</v>
      </c>
      <c r="H11758">
        <f>MOD(D11758-1,6)+1</f>
        <v>6</v>
      </c>
      <c r="I11758">
        <f>37-D11758</f>
        <v>31</v>
      </c>
      <c r="J11758">
        <f>ABS(D11758-D11759)</f>
        <v>13</v>
      </c>
      <c r="K11758">
        <f>AVERAGE(D11758:D11762)</f>
        <v>6</v>
      </c>
      <c r="L11758">
        <f>AVERAGE(D11758:D11777)</f>
        <v>6</v>
      </c>
      <c r="M11758">
        <f>K11758-L11758</f>
        <v>0</v>
      </c>
      <c r="N11758" t="str">
        <f>IF(K11758&gt;L11758,"HIGH ZONE BIAS",IF(K11758&lt;L11758,"LOW ZONE BIAS","EQUILIBRIUM"))</f>
        <v>EQUILIBRIUM</v>
      </c>
    </row>
    <row r="11759">
      <c r="A11759">
        <v>15812</v>
      </c>
      <c r="B11759" t="str">
        <v>2016-12-15</v>
      </c>
      <c r="C11759" t="str">
        <v>Afternoon</v>
      </c>
      <c r="D11759">
        <v>19</v>
      </c>
      <c r="E11759" t="str">
        <f>IF(MOD(D11759,2)=0,"EVEN","ODD")</f>
        <v>ODD</v>
      </c>
      <c r="F11759" t="str">
        <f>IF(D11759&lt;=18,"LOW (1-18)","HIGH (19-36)")</f>
        <v>HIGH (19-36)</v>
      </c>
      <c r="G11759">
        <f>INT((D11759-1)/6)+1</f>
        <v>4</v>
      </c>
      <c r="H11759">
        <f>MOD(D11759-1,6)+1</f>
        <v>1</v>
      </c>
      <c r="I11759">
        <f>37-D11759</f>
        <v>18</v>
      </c>
      <c r="J11759">
        <f>ABS(D11759-D11760)</f>
        <v>13</v>
      </c>
      <c r="K11759">
        <f>AVERAGE(D11759:D11763)</f>
        <v>19</v>
      </c>
      <c r="L11759">
        <f>AVERAGE(D11759:D11778)</f>
        <v>19</v>
      </c>
      <c r="M11759">
        <f>K11759-L11759</f>
        <v>0</v>
      </c>
      <c r="N11759" t="str">
        <f>IF(K11759&gt;L11759,"HIGH ZONE BIAS",IF(K11759&lt;L11759,"LOW ZONE BIAS","EQUILIBRIUM"))</f>
        <v>EQUILIBRIUM</v>
      </c>
    </row>
    <row r="11760">
      <c r="A11760">
        <v>15811</v>
      </c>
      <c r="B11760" t="str">
        <v>2016-12-15</v>
      </c>
      <c r="C11760" t="str">
        <v>Midday</v>
      </c>
      <c r="D11760">
        <v>32</v>
      </c>
      <c r="E11760" t="str">
        <f>IF(MOD(D11760,2)=0,"EVEN","ODD")</f>
        <v>EVEN</v>
      </c>
      <c r="F11760" t="str">
        <f>IF(D11760&lt;=18,"LOW (1-18)","HIGH (19-36)")</f>
        <v>HIGH (19-36)</v>
      </c>
      <c r="G11760">
        <f>INT((D11760-1)/6)+1</f>
        <v>6</v>
      </c>
      <c r="H11760">
        <f>MOD(D11760-1,6)+1</f>
        <v>2</v>
      </c>
      <c r="I11760">
        <f>37-D11760</f>
        <v>5</v>
      </c>
      <c r="J11760">
        <f>ABS(D11760-D11761)</f>
        <v>1</v>
      </c>
      <c r="K11760">
        <f>AVERAGE(D11760:D11764)</f>
        <v>32</v>
      </c>
      <c r="L11760">
        <f>AVERAGE(D11760:D11779)</f>
        <v>32</v>
      </c>
      <c r="M11760">
        <f>K11760-L11760</f>
        <v>0</v>
      </c>
      <c r="N11760" t="str">
        <f>IF(K11760&gt;L11760,"HIGH ZONE BIAS",IF(K11760&lt;L11760,"LOW ZONE BIAS","EQUILIBRIUM"))</f>
        <v>EQUILIBRIUM</v>
      </c>
    </row>
    <row r="11761">
      <c r="A11761">
        <v>15810</v>
      </c>
      <c r="B11761" t="str">
        <v>2016-12-15</v>
      </c>
      <c r="C11761" t="str">
        <v>Morning</v>
      </c>
      <c r="D11761">
        <v>33</v>
      </c>
      <c r="E11761" t="str">
        <f>IF(MOD(D11761,2)=0,"EVEN","ODD")</f>
        <v>ODD</v>
      </c>
      <c r="F11761" t="str">
        <f>IF(D11761&lt;=18,"LOW (1-18)","HIGH (19-36)")</f>
        <v>HIGH (19-36)</v>
      </c>
      <c r="G11761">
        <f>INT((D11761-1)/6)+1</f>
        <v>6</v>
      </c>
      <c r="H11761">
        <f>MOD(D11761-1,6)+1</f>
        <v>3</v>
      </c>
      <c r="I11761">
        <f>37-D11761</f>
        <v>4</v>
      </c>
      <c r="J11761">
        <f>ABS(D11761-D11762)</f>
        <v>13</v>
      </c>
      <c r="K11761">
        <f>AVERAGE(D11761:D11765)</f>
        <v>33</v>
      </c>
      <c r="L11761">
        <f>AVERAGE(D11761:D11780)</f>
        <v>33</v>
      </c>
      <c r="M11761">
        <f>K11761-L11761</f>
        <v>0</v>
      </c>
      <c r="N11761" t="str">
        <f>IF(K11761&gt;L11761,"HIGH ZONE BIAS",IF(K11761&lt;L11761,"LOW ZONE BIAS","EQUILIBRIUM"))</f>
        <v>EQUILIBRIUM</v>
      </c>
    </row>
    <row r="11762">
      <c r="A11762">
        <v>15809</v>
      </c>
      <c r="B11762" t="str">
        <v>2016-12-14</v>
      </c>
      <c r="C11762" t="str">
        <v>Evening</v>
      </c>
      <c r="D11762">
        <v>20</v>
      </c>
      <c r="E11762" t="str">
        <f>IF(MOD(D11762,2)=0,"EVEN","ODD")</f>
        <v>EVEN</v>
      </c>
      <c r="F11762" t="str">
        <f>IF(D11762&lt;=18,"LOW (1-18)","HIGH (19-36)")</f>
        <v>HIGH (19-36)</v>
      </c>
      <c r="G11762">
        <f>INT((D11762-1)/6)+1</f>
        <v>4</v>
      </c>
      <c r="H11762">
        <f>MOD(D11762-1,6)+1</f>
        <v>2</v>
      </c>
      <c r="I11762">
        <f>37-D11762</f>
        <v>17</v>
      </c>
      <c r="J11762">
        <f>ABS(D11762-D11763)</f>
        <v>19</v>
      </c>
      <c r="K11762">
        <f>AVERAGE(D11762:D11766)</f>
        <v>20</v>
      </c>
      <c r="L11762">
        <f>AVERAGE(D11762:D11781)</f>
        <v>20</v>
      </c>
      <c r="M11762">
        <f>K11762-L11762</f>
        <v>0</v>
      </c>
      <c r="N11762" t="str">
        <f>IF(K11762&gt;L11762,"HIGH ZONE BIAS",IF(K11762&lt;L11762,"LOW ZONE BIAS","EQUILIBRIUM"))</f>
        <v>EQUILIBRIUM</v>
      </c>
    </row>
    <row r="11763">
      <c r="A11763">
        <v>15808</v>
      </c>
      <c r="B11763" t="str">
        <v>2016-12-14</v>
      </c>
      <c r="C11763" t="str">
        <v>Afternoon</v>
      </c>
      <c r="D11763">
        <v>1</v>
      </c>
      <c r="E11763" t="str">
        <f>IF(MOD(D11763,2)=0,"EVEN","ODD")</f>
        <v>ODD</v>
      </c>
      <c r="F11763" t="str">
        <f>IF(D11763&lt;=18,"LOW (1-18)","HIGH (19-36)")</f>
        <v>LOW (1-18)</v>
      </c>
      <c r="G11763">
        <f>INT((D11763-1)/6)+1</f>
        <v>1</v>
      </c>
      <c r="H11763">
        <f>MOD(D11763-1,6)+1</f>
        <v>1</v>
      </c>
      <c r="I11763">
        <f>37-D11763</f>
        <v>36</v>
      </c>
      <c r="J11763">
        <f>ABS(D11763-D11764)</f>
        <v>28</v>
      </c>
      <c r="K11763">
        <f>AVERAGE(D11763:D11767)</f>
        <v>1</v>
      </c>
      <c r="L11763">
        <f>AVERAGE(D11763:D11782)</f>
        <v>1</v>
      </c>
      <c r="M11763">
        <f>K11763-L11763</f>
        <v>0</v>
      </c>
      <c r="N11763" t="str">
        <f>IF(K11763&gt;L11763,"HIGH ZONE BIAS",IF(K11763&lt;L11763,"LOW ZONE BIAS","EQUILIBRIUM"))</f>
        <v>EQUILIBRIUM</v>
      </c>
    </row>
    <row r="11764">
      <c r="A11764">
        <v>15807</v>
      </c>
      <c r="B11764" t="str">
        <v>2016-12-14</v>
      </c>
      <c r="C11764" t="str">
        <v>Midday</v>
      </c>
      <c r="D11764">
        <v>29</v>
      </c>
      <c r="E11764" t="str">
        <f>IF(MOD(D11764,2)=0,"EVEN","ODD")</f>
        <v>ODD</v>
      </c>
      <c r="F11764" t="str">
        <f>IF(D11764&lt;=18,"LOW (1-18)","HIGH (19-36)")</f>
        <v>HIGH (19-36)</v>
      </c>
      <c r="G11764">
        <f>INT((D11764-1)/6)+1</f>
        <v>5</v>
      </c>
      <c r="H11764">
        <f>MOD(D11764-1,6)+1</f>
        <v>5</v>
      </c>
      <c r="I11764">
        <f>37-D11764</f>
        <v>8</v>
      </c>
      <c r="J11764">
        <f>ABS(D11764-D11765)</f>
        <v>3</v>
      </c>
      <c r="K11764">
        <f>AVERAGE(D11764:D11768)</f>
        <v>29</v>
      </c>
      <c r="L11764">
        <f>AVERAGE(D11764:D11783)</f>
        <v>29</v>
      </c>
      <c r="M11764">
        <f>K11764-L11764</f>
        <v>0</v>
      </c>
      <c r="N11764" t="str">
        <f>IF(K11764&gt;L11764,"HIGH ZONE BIAS",IF(K11764&lt;L11764,"LOW ZONE BIAS","EQUILIBRIUM"))</f>
        <v>EQUILIBRIUM</v>
      </c>
    </row>
    <row r="11765">
      <c r="A11765">
        <v>15806</v>
      </c>
      <c r="B11765" t="str">
        <v>2016-12-14</v>
      </c>
      <c r="C11765" t="str">
        <v>Morning</v>
      </c>
      <c r="D11765">
        <v>26</v>
      </c>
      <c r="E11765" t="str">
        <f>IF(MOD(D11765,2)=0,"EVEN","ODD")</f>
        <v>EVEN</v>
      </c>
      <c r="F11765" t="str">
        <f>IF(D11765&lt;=18,"LOW (1-18)","HIGH (19-36)")</f>
        <v>HIGH (19-36)</v>
      </c>
      <c r="G11765">
        <f>INT((D11765-1)/6)+1</f>
        <v>5</v>
      </c>
      <c r="H11765">
        <f>MOD(D11765-1,6)+1</f>
        <v>2</v>
      </c>
      <c r="I11765">
        <f>37-D11765</f>
        <v>11</v>
      </c>
      <c r="J11765">
        <f>ABS(D11765-D11766)</f>
        <v>17</v>
      </c>
      <c r="K11765">
        <f>AVERAGE(D11765:D11769)</f>
        <v>26</v>
      </c>
      <c r="L11765">
        <f>AVERAGE(D11765:D11784)</f>
        <v>26</v>
      </c>
      <c r="M11765">
        <f>K11765-L11765</f>
        <v>0</v>
      </c>
      <c r="N11765" t="str">
        <f>IF(K11765&gt;L11765,"HIGH ZONE BIAS",IF(K11765&lt;L11765,"LOW ZONE BIAS","EQUILIBRIUM"))</f>
        <v>EQUILIBRIUM</v>
      </c>
    </row>
    <row r="11766">
      <c r="A11766">
        <v>15805</v>
      </c>
      <c r="B11766" t="str">
        <v>2016-12-13</v>
      </c>
      <c r="C11766" t="str">
        <v>Evening</v>
      </c>
      <c r="D11766">
        <v>9</v>
      </c>
      <c r="E11766" t="str">
        <f>IF(MOD(D11766,2)=0,"EVEN","ODD")</f>
        <v>ODD</v>
      </c>
      <c r="F11766" t="str">
        <f>IF(D11766&lt;=18,"LOW (1-18)","HIGH (19-36)")</f>
        <v>LOW (1-18)</v>
      </c>
      <c r="G11766">
        <f>INT((D11766-1)/6)+1</f>
        <v>2</v>
      </c>
      <c r="H11766">
        <f>MOD(D11766-1,6)+1</f>
        <v>3</v>
      </c>
      <c r="I11766">
        <f>37-D11766</f>
        <v>28</v>
      </c>
      <c r="J11766">
        <f>ABS(D11766-D11767)</f>
        <v>15</v>
      </c>
      <c r="K11766">
        <f>AVERAGE(D11766:D11770)</f>
        <v>9</v>
      </c>
      <c r="L11766">
        <f>AVERAGE(D11766:D11785)</f>
        <v>9</v>
      </c>
      <c r="M11766">
        <f>K11766-L11766</f>
        <v>0</v>
      </c>
      <c r="N11766" t="str">
        <f>IF(K11766&gt;L11766,"HIGH ZONE BIAS",IF(K11766&lt;L11766,"LOW ZONE BIAS","EQUILIBRIUM"))</f>
        <v>EQUILIBRIUM</v>
      </c>
    </row>
    <row r="11767">
      <c r="A11767">
        <v>15804</v>
      </c>
      <c r="B11767" t="str">
        <v>2016-12-13</v>
      </c>
      <c r="C11767" t="str">
        <v>Afternoon</v>
      </c>
      <c r="D11767">
        <v>24</v>
      </c>
      <c r="E11767" t="str">
        <f>IF(MOD(D11767,2)=0,"EVEN","ODD")</f>
        <v>EVEN</v>
      </c>
      <c r="F11767" t="str">
        <f>IF(D11767&lt;=18,"LOW (1-18)","HIGH (19-36)")</f>
        <v>HIGH (19-36)</v>
      </c>
      <c r="G11767">
        <f>INT((D11767-1)/6)+1</f>
        <v>4</v>
      </c>
      <c r="H11767">
        <f>MOD(D11767-1,6)+1</f>
        <v>6</v>
      </c>
      <c r="I11767">
        <f>37-D11767</f>
        <v>13</v>
      </c>
      <c r="J11767">
        <f>ABS(D11767-D11768)</f>
        <v>7</v>
      </c>
      <c r="K11767">
        <f>AVERAGE(D11767:D11771)</f>
        <v>24</v>
      </c>
      <c r="L11767">
        <f>AVERAGE(D11767:D11786)</f>
        <v>24</v>
      </c>
      <c r="M11767">
        <f>K11767-L11767</f>
        <v>0</v>
      </c>
      <c r="N11767" t="str">
        <f>IF(K11767&gt;L11767,"HIGH ZONE BIAS",IF(K11767&lt;L11767,"LOW ZONE BIAS","EQUILIBRIUM"))</f>
        <v>EQUILIBRIUM</v>
      </c>
    </row>
    <row r="11768">
      <c r="A11768">
        <v>15803</v>
      </c>
      <c r="B11768" t="str">
        <v>2016-12-13</v>
      </c>
      <c r="C11768" t="str">
        <v>Midday</v>
      </c>
      <c r="D11768">
        <v>17</v>
      </c>
      <c r="E11768" t="str">
        <f>IF(MOD(D11768,2)=0,"EVEN","ODD")</f>
        <v>ODD</v>
      </c>
      <c r="F11768" t="str">
        <f>IF(D11768&lt;=18,"LOW (1-18)","HIGH (19-36)")</f>
        <v>LOW (1-18)</v>
      </c>
      <c r="G11768">
        <f>INT((D11768-1)/6)+1</f>
        <v>3</v>
      </c>
      <c r="H11768">
        <f>MOD(D11768-1,6)+1</f>
        <v>5</v>
      </c>
      <c r="I11768">
        <f>37-D11768</f>
        <v>20</v>
      </c>
      <c r="J11768">
        <f>ABS(D11768-D11769)</f>
        <v>3</v>
      </c>
      <c r="K11768">
        <f>AVERAGE(D11768:D11772)</f>
        <v>17</v>
      </c>
      <c r="L11768">
        <f>AVERAGE(D11768:D11787)</f>
        <v>17</v>
      </c>
      <c r="M11768">
        <f>K11768-L11768</f>
        <v>0</v>
      </c>
      <c r="N11768" t="str">
        <f>IF(K11768&gt;L11768,"HIGH ZONE BIAS",IF(K11768&lt;L11768,"LOW ZONE BIAS","EQUILIBRIUM"))</f>
        <v>EQUILIBRIUM</v>
      </c>
    </row>
    <row r="11769">
      <c r="A11769">
        <v>15802</v>
      </c>
      <c r="B11769" t="str">
        <v>2016-12-13</v>
      </c>
      <c r="C11769" t="str">
        <v>Morning</v>
      </c>
      <c r="D11769">
        <v>20</v>
      </c>
      <c r="E11769" t="str">
        <f>IF(MOD(D11769,2)=0,"EVEN","ODD")</f>
        <v>EVEN</v>
      </c>
      <c r="F11769" t="str">
        <f>IF(D11769&lt;=18,"LOW (1-18)","HIGH (19-36)")</f>
        <v>HIGH (19-36)</v>
      </c>
      <c r="G11769">
        <f>INT((D11769-1)/6)+1</f>
        <v>4</v>
      </c>
      <c r="H11769">
        <f>MOD(D11769-1,6)+1</f>
        <v>2</v>
      </c>
      <c r="I11769">
        <f>37-D11769</f>
        <v>17</v>
      </c>
      <c r="J11769">
        <f>ABS(D11769-D11770)</f>
        <v>13</v>
      </c>
      <c r="K11769">
        <f>AVERAGE(D11769:D11773)</f>
        <v>20</v>
      </c>
      <c r="L11769">
        <f>AVERAGE(D11769:D11788)</f>
        <v>20</v>
      </c>
      <c r="M11769">
        <f>K11769-L11769</f>
        <v>0</v>
      </c>
      <c r="N11769" t="str">
        <f>IF(K11769&gt;L11769,"HIGH ZONE BIAS",IF(K11769&lt;L11769,"LOW ZONE BIAS","EQUILIBRIUM"))</f>
        <v>EQUILIBRIUM</v>
      </c>
    </row>
    <row r="11770">
      <c r="A11770">
        <v>15801</v>
      </c>
      <c r="B11770" t="str">
        <v>2016-12-12</v>
      </c>
      <c r="C11770" t="str">
        <v>Evening</v>
      </c>
      <c r="D11770">
        <v>7</v>
      </c>
      <c r="E11770" t="str">
        <f>IF(MOD(D11770,2)=0,"EVEN","ODD")</f>
        <v>ODD</v>
      </c>
      <c r="F11770" t="str">
        <f>IF(D11770&lt;=18,"LOW (1-18)","HIGH (19-36)")</f>
        <v>LOW (1-18)</v>
      </c>
      <c r="G11770">
        <f>INT((D11770-1)/6)+1</f>
        <v>2</v>
      </c>
      <c r="H11770">
        <f>MOD(D11770-1,6)+1</f>
        <v>1</v>
      </c>
      <c r="I11770">
        <f>37-D11770</f>
        <v>30</v>
      </c>
      <c r="J11770">
        <f>ABS(D11770-D11771)</f>
        <v>15</v>
      </c>
      <c r="K11770">
        <f>AVERAGE(D11770:D11774)</f>
        <v>7</v>
      </c>
      <c r="L11770">
        <f>AVERAGE(D11770:D11789)</f>
        <v>7</v>
      </c>
      <c r="M11770">
        <f>K11770-L11770</f>
        <v>0</v>
      </c>
      <c r="N11770" t="str">
        <f>IF(K11770&gt;L11770,"HIGH ZONE BIAS",IF(K11770&lt;L11770,"LOW ZONE BIAS","EQUILIBRIUM"))</f>
        <v>EQUILIBRIUM</v>
      </c>
    </row>
    <row r="11771">
      <c r="A11771">
        <v>15800</v>
      </c>
      <c r="B11771" t="str">
        <v>2016-12-12</v>
      </c>
      <c r="C11771" t="str">
        <v>Afternoon</v>
      </c>
      <c r="D11771">
        <v>22</v>
      </c>
      <c r="E11771" t="str">
        <f>IF(MOD(D11771,2)=0,"EVEN","ODD")</f>
        <v>EVEN</v>
      </c>
      <c r="F11771" t="str">
        <f>IF(D11771&lt;=18,"LOW (1-18)","HIGH (19-36)")</f>
        <v>HIGH (19-36)</v>
      </c>
      <c r="G11771">
        <f>INT((D11771-1)/6)+1</f>
        <v>4</v>
      </c>
      <c r="H11771">
        <f>MOD(D11771-1,6)+1</f>
        <v>4</v>
      </c>
      <c r="I11771">
        <f>37-D11771</f>
        <v>15</v>
      </c>
      <c r="J11771">
        <f>ABS(D11771-D11772)</f>
        <v>15</v>
      </c>
      <c r="K11771">
        <f>AVERAGE(D11771:D11775)</f>
        <v>22</v>
      </c>
      <c r="L11771">
        <f>AVERAGE(D11771:D11790)</f>
        <v>22</v>
      </c>
      <c r="M11771">
        <f>K11771-L11771</f>
        <v>0</v>
      </c>
      <c r="N11771" t="str">
        <f>IF(K11771&gt;L11771,"HIGH ZONE BIAS",IF(K11771&lt;L11771,"LOW ZONE BIAS","EQUILIBRIUM"))</f>
        <v>EQUILIBRIUM</v>
      </c>
    </row>
    <row r="11772">
      <c r="A11772">
        <v>15799</v>
      </c>
      <c r="B11772" t="str">
        <v>2016-12-12</v>
      </c>
      <c r="C11772" t="str">
        <v>Midday</v>
      </c>
      <c r="D11772">
        <v>7</v>
      </c>
      <c r="E11772" t="str">
        <f>IF(MOD(D11772,2)=0,"EVEN","ODD")</f>
        <v>ODD</v>
      </c>
      <c r="F11772" t="str">
        <f>IF(D11772&lt;=18,"LOW (1-18)","HIGH (19-36)")</f>
        <v>LOW (1-18)</v>
      </c>
      <c r="G11772">
        <f>INT((D11772-1)/6)+1</f>
        <v>2</v>
      </c>
      <c r="H11772">
        <f>MOD(D11772-1,6)+1</f>
        <v>1</v>
      </c>
      <c r="I11772">
        <f>37-D11772</f>
        <v>30</v>
      </c>
      <c r="J11772">
        <f>ABS(D11772-D11773)</f>
        <v>12</v>
      </c>
      <c r="K11772">
        <f>AVERAGE(D11772:D11776)</f>
        <v>7</v>
      </c>
      <c r="L11772">
        <f>AVERAGE(D11772:D11791)</f>
        <v>7</v>
      </c>
      <c r="M11772">
        <f>K11772-L11772</f>
        <v>0</v>
      </c>
      <c r="N11772" t="str">
        <f>IF(K11772&gt;L11772,"HIGH ZONE BIAS",IF(K11772&lt;L11772,"LOW ZONE BIAS","EQUILIBRIUM"))</f>
        <v>EQUILIBRIUM</v>
      </c>
    </row>
    <row r="11773">
      <c r="A11773">
        <v>15798</v>
      </c>
      <c r="B11773" t="str">
        <v>2016-12-12</v>
      </c>
      <c r="C11773" t="str">
        <v>Morning</v>
      </c>
      <c r="D11773">
        <v>19</v>
      </c>
      <c r="E11773" t="str">
        <f>IF(MOD(D11773,2)=0,"EVEN","ODD")</f>
        <v>ODD</v>
      </c>
      <c r="F11773" t="str">
        <f>IF(D11773&lt;=18,"LOW (1-18)","HIGH (19-36)")</f>
        <v>HIGH (19-36)</v>
      </c>
      <c r="G11773">
        <f>INT((D11773-1)/6)+1</f>
        <v>4</v>
      </c>
      <c r="H11773">
        <f>MOD(D11773-1,6)+1</f>
        <v>1</v>
      </c>
      <c r="I11773">
        <f>37-D11773</f>
        <v>18</v>
      </c>
      <c r="J11773">
        <f>ABS(D11773-D11774)</f>
        <v>17</v>
      </c>
      <c r="K11773">
        <f>AVERAGE(D11773:D11777)</f>
        <v>19</v>
      </c>
      <c r="L11773">
        <f>AVERAGE(D11773:D11792)</f>
        <v>19</v>
      </c>
      <c r="M11773">
        <f>K11773-L11773</f>
        <v>0</v>
      </c>
      <c r="N11773" t="str">
        <f>IF(K11773&gt;L11773,"HIGH ZONE BIAS",IF(K11773&lt;L11773,"LOW ZONE BIAS","EQUILIBRIUM"))</f>
        <v>EQUILIBRIUM</v>
      </c>
    </row>
    <row r="11774">
      <c r="A11774">
        <v>15797</v>
      </c>
      <c r="B11774" t="str">
        <v>2016-12-10</v>
      </c>
      <c r="C11774" t="str">
        <v>Evening</v>
      </c>
      <c r="D11774">
        <v>36</v>
      </c>
      <c r="E11774" t="str">
        <f>IF(MOD(D11774,2)=0,"EVEN","ODD")</f>
        <v>EVEN</v>
      </c>
      <c r="F11774" t="str">
        <f>IF(D11774&lt;=18,"LOW (1-18)","HIGH (19-36)")</f>
        <v>HIGH (19-36)</v>
      </c>
      <c r="G11774">
        <f>INT((D11774-1)/6)+1</f>
        <v>6</v>
      </c>
      <c r="H11774">
        <f>MOD(D11774-1,6)+1</f>
        <v>6</v>
      </c>
      <c r="I11774">
        <f>37-D11774</f>
        <v>1</v>
      </c>
      <c r="J11774">
        <f>ABS(D11774-D11775)</f>
        <v>31</v>
      </c>
      <c r="K11774">
        <f>AVERAGE(D11774:D11778)</f>
        <v>36</v>
      </c>
      <c r="L11774">
        <f>AVERAGE(D11774:D11793)</f>
        <v>36</v>
      </c>
      <c r="M11774">
        <f>K11774-L11774</f>
        <v>0</v>
      </c>
      <c r="N11774" t="str">
        <f>IF(K11774&gt;L11774,"HIGH ZONE BIAS",IF(K11774&lt;L11774,"LOW ZONE BIAS","EQUILIBRIUM"))</f>
        <v>EQUILIBRIUM</v>
      </c>
    </row>
    <row r="11775">
      <c r="A11775">
        <v>15796</v>
      </c>
      <c r="B11775" t="str">
        <v>2016-12-10</v>
      </c>
      <c r="C11775" t="str">
        <v>Afternoon</v>
      </c>
      <c r="D11775">
        <v>5</v>
      </c>
      <c r="E11775" t="str">
        <f>IF(MOD(D11775,2)=0,"EVEN","ODD")</f>
        <v>ODD</v>
      </c>
      <c r="F11775" t="str">
        <f>IF(D11775&lt;=18,"LOW (1-18)","HIGH (19-36)")</f>
        <v>LOW (1-18)</v>
      </c>
      <c r="G11775">
        <f>INT((D11775-1)/6)+1</f>
        <v>1</v>
      </c>
      <c r="H11775">
        <f>MOD(D11775-1,6)+1</f>
        <v>5</v>
      </c>
      <c r="I11775">
        <f>37-D11775</f>
        <v>32</v>
      </c>
      <c r="J11775">
        <f>ABS(D11775-D11776)</f>
        <v>8</v>
      </c>
      <c r="K11775">
        <f>AVERAGE(D11775:D11779)</f>
        <v>5</v>
      </c>
      <c r="L11775">
        <f>AVERAGE(D11775:D11794)</f>
        <v>5</v>
      </c>
      <c r="M11775">
        <f>K11775-L11775</f>
        <v>0</v>
      </c>
      <c r="N11775" t="str">
        <f>IF(K11775&gt;L11775,"HIGH ZONE BIAS",IF(K11775&lt;L11775,"LOW ZONE BIAS","EQUILIBRIUM"))</f>
        <v>EQUILIBRIUM</v>
      </c>
    </row>
    <row r="11776">
      <c r="A11776">
        <v>15795</v>
      </c>
      <c r="B11776" t="str">
        <v>2016-12-10</v>
      </c>
      <c r="C11776" t="str">
        <v>Midday</v>
      </c>
      <c r="D11776">
        <v>13</v>
      </c>
      <c r="E11776" t="str">
        <f>IF(MOD(D11776,2)=0,"EVEN","ODD")</f>
        <v>ODD</v>
      </c>
      <c r="F11776" t="str">
        <f>IF(D11776&lt;=18,"LOW (1-18)","HIGH (19-36)")</f>
        <v>LOW (1-18)</v>
      </c>
      <c r="G11776">
        <f>INT((D11776-1)/6)+1</f>
        <v>3</v>
      </c>
      <c r="H11776">
        <f>MOD(D11776-1,6)+1</f>
        <v>1</v>
      </c>
      <c r="I11776">
        <f>37-D11776</f>
        <v>24</v>
      </c>
      <c r="J11776">
        <f>ABS(D11776-D11777)</f>
        <v>0</v>
      </c>
      <c r="K11776">
        <f>AVERAGE(D11776:D11780)</f>
        <v>13</v>
      </c>
      <c r="L11776">
        <f>AVERAGE(D11776:D11795)</f>
        <v>13</v>
      </c>
      <c r="M11776">
        <f>K11776-L11776</f>
        <v>0</v>
      </c>
      <c r="N11776" t="str">
        <f>IF(K11776&gt;L11776,"HIGH ZONE BIAS",IF(K11776&lt;L11776,"LOW ZONE BIAS","EQUILIBRIUM"))</f>
        <v>EQUILIBRIUM</v>
      </c>
    </row>
    <row r="11777">
      <c r="A11777">
        <v>15794</v>
      </c>
      <c r="B11777" t="str">
        <v>2016-12-10</v>
      </c>
      <c r="C11777" t="str">
        <v>Morning</v>
      </c>
      <c r="D11777">
        <v>13</v>
      </c>
      <c r="E11777" t="str">
        <f>IF(MOD(D11777,2)=0,"EVEN","ODD")</f>
        <v>ODD</v>
      </c>
      <c r="F11777" t="str">
        <f>IF(D11777&lt;=18,"LOW (1-18)","HIGH (19-36)")</f>
        <v>LOW (1-18)</v>
      </c>
      <c r="G11777">
        <f>INT((D11777-1)/6)+1</f>
        <v>3</v>
      </c>
      <c r="H11777">
        <f>MOD(D11777-1,6)+1</f>
        <v>1</v>
      </c>
      <c r="I11777">
        <f>37-D11777</f>
        <v>24</v>
      </c>
      <c r="J11777">
        <f>ABS(D11777-D11778)</f>
        <v>11</v>
      </c>
      <c r="K11777">
        <f>AVERAGE(D11777:D11781)</f>
        <v>13</v>
      </c>
      <c r="L11777">
        <f>AVERAGE(D11777:D11796)</f>
        <v>13</v>
      </c>
      <c r="M11777">
        <f>K11777-L11777</f>
        <v>0</v>
      </c>
      <c r="N11777" t="str">
        <f>IF(K11777&gt;L11777,"HIGH ZONE BIAS",IF(K11777&lt;L11777,"LOW ZONE BIAS","EQUILIBRIUM"))</f>
        <v>EQUILIBRIUM</v>
      </c>
    </row>
    <row r="11778">
      <c r="A11778">
        <v>15793</v>
      </c>
      <c r="B11778" t="str">
        <v>2016-12-09</v>
      </c>
      <c r="C11778" t="str">
        <v>Evening</v>
      </c>
      <c r="D11778">
        <v>24</v>
      </c>
      <c r="E11778" t="str">
        <f>IF(MOD(D11778,2)=0,"EVEN","ODD")</f>
        <v>EVEN</v>
      </c>
      <c r="F11778" t="str">
        <f>IF(D11778&lt;=18,"LOW (1-18)","HIGH (19-36)")</f>
        <v>HIGH (19-36)</v>
      </c>
      <c r="G11778">
        <f>INT((D11778-1)/6)+1</f>
        <v>4</v>
      </c>
      <c r="H11778">
        <f>MOD(D11778-1,6)+1</f>
        <v>6</v>
      </c>
      <c r="I11778">
        <f>37-D11778</f>
        <v>13</v>
      </c>
      <c r="J11778">
        <f>ABS(D11778-D11779)</f>
        <v>21</v>
      </c>
      <c r="K11778">
        <f>AVERAGE(D11778:D11782)</f>
        <v>24</v>
      </c>
      <c r="L11778">
        <f>AVERAGE(D11778:D11797)</f>
        <v>24</v>
      </c>
      <c r="M11778">
        <f>K11778-L11778</f>
        <v>0</v>
      </c>
      <c r="N11778" t="str">
        <f>IF(K11778&gt;L11778,"HIGH ZONE BIAS",IF(K11778&lt;L11778,"LOW ZONE BIAS","EQUILIBRIUM"))</f>
        <v>EQUILIBRIUM</v>
      </c>
    </row>
    <row r="11779">
      <c r="A11779">
        <v>15792</v>
      </c>
      <c r="B11779" t="str">
        <v>2016-12-09</v>
      </c>
      <c r="C11779" t="str">
        <v>Afternoon</v>
      </c>
      <c r="D11779">
        <v>3</v>
      </c>
      <c r="E11779" t="str">
        <f>IF(MOD(D11779,2)=0,"EVEN","ODD")</f>
        <v>ODD</v>
      </c>
      <c r="F11779" t="str">
        <f>IF(D11779&lt;=18,"LOW (1-18)","HIGH (19-36)")</f>
        <v>LOW (1-18)</v>
      </c>
      <c r="G11779">
        <f>INT((D11779-1)/6)+1</f>
        <v>1</v>
      </c>
      <c r="H11779">
        <f>MOD(D11779-1,6)+1</f>
        <v>3</v>
      </c>
      <c r="I11779">
        <f>37-D11779</f>
        <v>34</v>
      </c>
      <c r="J11779">
        <f>ABS(D11779-D11780)</f>
        <v>1</v>
      </c>
      <c r="K11779">
        <f>AVERAGE(D11779:D11783)</f>
        <v>3</v>
      </c>
      <c r="L11779">
        <f>AVERAGE(D11779:D11798)</f>
        <v>3</v>
      </c>
      <c r="M11779">
        <f>K11779-L11779</f>
        <v>0</v>
      </c>
      <c r="N11779" t="str">
        <f>IF(K11779&gt;L11779,"HIGH ZONE BIAS",IF(K11779&lt;L11779,"LOW ZONE BIAS","EQUILIBRIUM"))</f>
        <v>EQUILIBRIUM</v>
      </c>
    </row>
    <row r="11780">
      <c r="A11780">
        <v>15791</v>
      </c>
      <c r="B11780" t="str">
        <v>2016-12-09</v>
      </c>
      <c r="C11780" t="str">
        <v>Midday</v>
      </c>
      <c r="D11780">
        <v>2</v>
      </c>
      <c r="E11780" t="str">
        <f>IF(MOD(D11780,2)=0,"EVEN","ODD")</f>
        <v>EVEN</v>
      </c>
      <c r="F11780" t="str">
        <f>IF(D11780&lt;=18,"LOW (1-18)","HIGH (19-36)")</f>
        <v>LOW (1-18)</v>
      </c>
      <c r="G11780">
        <f>INT((D11780-1)/6)+1</f>
        <v>1</v>
      </c>
      <c r="H11780">
        <f>MOD(D11780-1,6)+1</f>
        <v>2</v>
      </c>
      <c r="I11780">
        <f>37-D11780</f>
        <v>35</v>
      </c>
      <c r="J11780">
        <f>ABS(D11780-D11781)</f>
        <v>1</v>
      </c>
      <c r="K11780">
        <f>AVERAGE(D11780:D11784)</f>
        <v>2</v>
      </c>
      <c r="L11780">
        <f>AVERAGE(D11780:D11799)</f>
        <v>2</v>
      </c>
      <c r="M11780">
        <f>K11780-L11780</f>
        <v>0</v>
      </c>
      <c r="N11780" t="str">
        <f>IF(K11780&gt;L11780,"HIGH ZONE BIAS",IF(K11780&lt;L11780,"LOW ZONE BIAS","EQUILIBRIUM"))</f>
        <v>EQUILIBRIUM</v>
      </c>
    </row>
    <row r="11781">
      <c r="A11781">
        <v>15790</v>
      </c>
      <c r="B11781" t="str">
        <v>2016-12-09</v>
      </c>
      <c r="C11781" t="str">
        <v>Morning</v>
      </c>
      <c r="D11781">
        <v>1</v>
      </c>
      <c r="E11781" t="str">
        <f>IF(MOD(D11781,2)=0,"EVEN","ODD")</f>
        <v>ODD</v>
      </c>
      <c r="F11781" t="str">
        <f>IF(D11781&lt;=18,"LOW (1-18)","HIGH (19-36)")</f>
        <v>LOW (1-18)</v>
      </c>
      <c r="G11781">
        <f>INT((D11781-1)/6)+1</f>
        <v>1</v>
      </c>
      <c r="H11781">
        <f>MOD(D11781-1,6)+1</f>
        <v>1</v>
      </c>
      <c r="I11781">
        <f>37-D11781</f>
        <v>36</v>
      </c>
      <c r="J11781">
        <f>ABS(D11781-D11782)</f>
        <v>5</v>
      </c>
      <c r="K11781">
        <f>AVERAGE(D11781:D11785)</f>
        <v>1</v>
      </c>
      <c r="L11781">
        <f>AVERAGE(D11781:D11800)</f>
        <v>1</v>
      </c>
      <c r="M11781">
        <f>K11781-L11781</f>
        <v>0</v>
      </c>
      <c r="N11781" t="str">
        <f>IF(K11781&gt;L11781,"HIGH ZONE BIAS",IF(K11781&lt;L11781,"LOW ZONE BIAS","EQUILIBRIUM"))</f>
        <v>EQUILIBRIUM</v>
      </c>
    </row>
    <row r="11782">
      <c r="A11782">
        <v>15789</v>
      </c>
      <c r="B11782" t="str">
        <v>2016-12-08</v>
      </c>
      <c r="C11782" t="str">
        <v>Evening</v>
      </c>
      <c r="D11782">
        <v>6</v>
      </c>
      <c r="E11782" t="str">
        <f>IF(MOD(D11782,2)=0,"EVEN","ODD")</f>
        <v>EVEN</v>
      </c>
      <c r="F11782" t="str">
        <f>IF(D11782&lt;=18,"LOW (1-18)","HIGH (19-36)")</f>
        <v>LOW (1-18)</v>
      </c>
      <c r="G11782">
        <f>INT((D11782-1)/6)+1</f>
        <v>1</v>
      </c>
      <c r="H11782">
        <f>MOD(D11782-1,6)+1</f>
        <v>6</v>
      </c>
      <c r="I11782">
        <f>37-D11782</f>
        <v>31</v>
      </c>
      <c r="J11782">
        <f>ABS(D11782-D11783)</f>
        <v>30</v>
      </c>
      <c r="K11782">
        <f>AVERAGE(D11782:D11786)</f>
        <v>6</v>
      </c>
      <c r="L11782">
        <f>AVERAGE(D11782:D11801)</f>
        <v>6</v>
      </c>
      <c r="M11782">
        <f>K11782-L11782</f>
        <v>0</v>
      </c>
      <c r="N11782" t="str">
        <f>IF(K11782&gt;L11782,"HIGH ZONE BIAS",IF(K11782&lt;L11782,"LOW ZONE BIAS","EQUILIBRIUM"))</f>
        <v>EQUILIBRIUM</v>
      </c>
    </row>
    <row r="11783">
      <c r="A11783">
        <v>15788</v>
      </c>
      <c r="B11783" t="str">
        <v>2016-12-08</v>
      </c>
      <c r="C11783" t="str">
        <v>Afternoon</v>
      </c>
      <c r="D11783">
        <v>36</v>
      </c>
      <c r="E11783" t="str">
        <f>IF(MOD(D11783,2)=0,"EVEN","ODD")</f>
        <v>EVEN</v>
      </c>
      <c r="F11783" t="str">
        <f>IF(D11783&lt;=18,"LOW (1-18)","HIGH (19-36)")</f>
        <v>HIGH (19-36)</v>
      </c>
      <c r="G11783">
        <f>INT((D11783-1)/6)+1</f>
        <v>6</v>
      </c>
      <c r="H11783">
        <f>MOD(D11783-1,6)+1</f>
        <v>6</v>
      </c>
      <c r="I11783">
        <f>37-D11783</f>
        <v>1</v>
      </c>
      <c r="J11783">
        <f>ABS(D11783-D11784)</f>
        <v>8</v>
      </c>
      <c r="K11783">
        <f>AVERAGE(D11783:D11787)</f>
        <v>36</v>
      </c>
      <c r="L11783">
        <f>AVERAGE(D11783:D11802)</f>
        <v>36</v>
      </c>
      <c r="M11783">
        <f>K11783-L11783</f>
        <v>0</v>
      </c>
      <c r="N11783" t="str">
        <f>IF(K11783&gt;L11783,"HIGH ZONE BIAS",IF(K11783&lt;L11783,"LOW ZONE BIAS","EQUILIBRIUM"))</f>
        <v>EQUILIBRIUM</v>
      </c>
    </row>
    <row r="11784">
      <c r="A11784">
        <v>15787</v>
      </c>
      <c r="B11784" t="str">
        <v>2016-12-08</v>
      </c>
      <c r="C11784" t="str">
        <v>Midday</v>
      </c>
      <c r="D11784">
        <v>28</v>
      </c>
      <c r="E11784" t="str">
        <f>IF(MOD(D11784,2)=0,"EVEN","ODD")</f>
        <v>EVEN</v>
      </c>
      <c r="F11784" t="str">
        <f>IF(D11784&lt;=18,"LOW (1-18)","HIGH (19-36)")</f>
        <v>HIGH (19-36)</v>
      </c>
      <c r="G11784">
        <f>INT((D11784-1)/6)+1</f>
        <v>5</v>
      </c>
      <c r="H11784">
        <f>MOD(D11784-1,6)+1</f>
        <v>4</v>
      </c>
      <c r="I11784">
        <f>37-D11784</f>
        <v>9</v>
      </c>
      <c r="J11784">
        <f>ABS(D11784-D11785)</f>
        <v>11</v>
      </c>
      <c r="K11784">
        <f>AVERAGE(D11784:D11788)</f>
        <v>28</v>
      </c>
      <c r="L11784">
        <f>AVERAGE(D11784:D11803)</f>
        <v>28</v>
      </c>
      <c r="M11784">
        <f>K11784-L11784</f>
        <v>0</v>
      </c>
      <c r="N11784" t="str">
        <f>IF(K11784&gt;L11784,"HIGH ZONE BIAS",IF(K11784&lt;L11784,"LOW ZONE BIAS","EQUILIBRIUM"))</f>
        <v>EQUILIBRIUM</v>
      </c>
    </row>
    <row r="11785">
      <c r="A11785">
        <v>15786</v>
      </c>
      <c r="B11785" t="str">
        <v>2016-12-08</v>
      </c>
      <c r="C11785" t="str">
        <v>Morning</v>
      </c>
      <c r="D11785">
        <v>17</v>
      </c>
      <c r="E11785" t="str">
        <f>IF(MOD(D11785,2)=0,"EVEN","ODD")</f>
        <v>ODD</v>
      </c>
      <c r="F11785" t="str">
        <f>IF(D11785&lt;=18,"LOW (1-18)","HIGH (19-36)")</f>
        <v>LOW (1-18)</v>
      </c>
      <c r="G11785">
        <f>INT((D11785-1)/6)+1</f>
        <v>3</v>
      </c>
      <c r="H11785">
        <f>MOD(D11785-1,6)+1</f>
        <v>5</v>
      </c>
      <c r="I11785">
        <f>37-D11785</f>
        <v>20</v>
      </c>
      <c r="J11785">
        <f>ABS(D11785-D11786)</f>
        <v>6</v>
      </c>
      <c r="K11785">
        <f>AVERAGE(D11785:D11789)</f>
        <v>17</v>
      </c>
      <c r="L11785">
        <f>AVERAGE(D11785:D11804)</f>
        <v>17</v>
      </c>
      <c r="M11785">
        <f>K11785-L11785</f>
        <v>0</v>
      </c>
      <c r="N11785" t="str">
        <f>IF(K11785&gt;L11785,"HIGH ZONE BIAS",IF(K11785&lt;L11785,"LOW ZONE BIAS","EQUILIBRIUM"))</f>
        <v>EQUILIBRIUM</v>
      </c>
    </row>
    <row r="11786">
      <c r="A11786">
        <v>15785</v>
      </c>
      <c r="B11786" t="str">
        <v>2016-12-07</v>
      </c>
      <c r="C11786" t="str">
        <v>Evening</v>
      </c>
      <c r="D11786">
        <v>11</v>
      </c>
      <c r="E11786" t="str">
        <f>IF(MOD(D11786,2)=0,"EVEN","ODD")</f>
        <v>ODD</v>
      </c>
      <c r="F11786" t="str">
        <f>IF(D11786&lt;=18,"LOW (1-18)","HIGH (19-36)")</f>
        <v>LOW (1-18)</v>
      </c>
      <c r="G11786">
        <f>INT((D11786-1)/6)+1</f>
        <v>2</v>
      </c>
      <c r="H11786">
        <f>MOD(D11786-1,6)+1</f>
        <v>5</v>
      </c>
      <c r="I11786">
        <f>37-D11786</f>
        <v>26</v>
      </c>
      <c r="J11786">
        <f>ABS(D11786-D11787)</f>
        <v>7</v>
      </c>
      <c r="K11786">
        <f>AVERAGE(D11786:D11790)</f>
        <v>11</v>
      </c>
      <c r="L11786">
        <f>AVERAGE(D11786:D11805)</f>
        <v>11</v>
      </c>
      <c r="M11786">
        <f>K11786-L11786</f>
        <v>0</v>
      </c>
      <c r="N11786" t="str">
        <f>IF(K11786&gt;L11786,"HIGH ZONE BIAS",IF(K11786&lt;L11786,"LOW ZONE BIAS","EQUILIBRIUM"))</f>
        <v>EQUILIBRIUM</v>
      </c>
    </row>
    <row r="11787">
      <c r="A11787">
        <v>15784</v>
      </c>
      <c r="B11787" t="str">
        <v>2016-12-07</v>
      </c>
      <c r="C11787" t="str">
        <v>Afternoon</v>
      </c>
      <c r="D11787">
        <v>18</v>
      </c>
      <c r="E11787" t="str">
        <f>IF(MOD(D11787,2)=0,"EVEN","ODD")</f>
        <v>EVEN</v>
      </c>
      <c r="F11787" t="str">
        <f>IF(D11787&lt;=18,"LOW (1-18)","HIGH (19-36)")</f>
        <v>LOW (1-18)</v>
      </c>
      <c r="G11787">
        <f>INT((D11787-1)/6)+1</f>
        <v>3</v>
      </c>
      <c r="H11787">
        <f>MOD(D11787-1,6)+1</f>
        <v>6</v>
      </c>
      <c r="I11787">
        <f>37-D11787</f>
        <v>19</v>
      </c>
      <c r="J11787">
        <f>ABS(D11787-D11788)</f>
        <v>6</v>
      </c>
      <c r="K11787">
        <f>AVERAGE(D11787:D11791)</f>
        <v>18</v>
      </c>
      <c r="L11787">
        <f>AVERAGE(D11787:D11806)</f>
        <v>18</v>
      </c>
      <c r="M11787">
        <f>K11787-L11787</f>
        <v>0</v>
      </c>
      <c r="N11787" t="str">
        <f>IF(K11787&gt;L11787,"HIGH ZONE BIAS",IF(K11787&lt;L11787,"LOW ZONE BIAS","EQUILIBRIUM"))</f>
        <v>EQUILIBRIUM</v>
      </c>
    </row>
    <row r="11788">
      <c r="A11788">
        <v>15783</v>
      </c>
      <c r="B11788" t="str">
        <v>2016-12-07</v>
      </c>
      <c r="C11788" t="str">
        <v>Midday</v>
      </c>
      <c r="D11788">
        <v>12</v>
      </c>
      <c r="E11788" t="str">
        <f>IF(MOD(D11788,2)=0,"EVEN","ODD")</f>
        <v>EVEN</v>
      </c>
      <c r="F11788" t="str">
        <f>IF(D11788&lt;=18,"LOW (1-18)","HIGH (19-36)")</f>
        <v>LOW (1-18)</v>
      </c>
      <c r="G11788">
        <f>INT((D11788-1)/6)+1</f>
        <v>2</v>
      </c>
      <c r="H11788">
        <f>MOD(D11788-1,6)+1</f>
        <v>6</v>
      </c>
      <c r="I11788">
        <f>37-D11788</f>
        <v>25</v>
      </c>
      <c r="J11788">
        <f>ABS(D11788-D11789)</f>
        <v>9</v>
      </c>
      <c r="K11788">
        <f>AVERAGE(D11788:D11792)</f>
        <v>12</v>
      </c>
      <c r="L11788">
        <f>AVERAGE(D11788:D11807)</f>
        <v>12</v>
      </c>
      <c r="M11788">
        <f>K11788-L11788</f>
        <v>0</v>
      </c>
      <c r="N11788" t="str">
        <f>IF(K11788&gt;L11788,"HIGH ZONE BIAS",IF(K11788&lt;L11788,"LOW ZONE BIAS","EQUILIBRIUM"))</f>
        <v>EQUILIBRIUM</v>
      </c>
    </row>
    <row r="11789">
      <c r="A11789">
        <v>15782</v>
      </c>
      <c r="B11789" t="str">
        <v>2016-12-07</v>
      </c>
      <c r="C11789" t="str">
        <v>Morning</v>
      </c>
      <c r="D11789">
        <v>3</v>
      </c>
      <c r="E11789" t="str">
        <f>IF(MOD(D11789,2)=0,"EVEN","ODD")</f>
        <v>ODD</v>
      </c>
      <c r="F11789" t="str">
        <f>IF(D11789&lt;=18,"LOW (1-18)","HIGH (19-36)")</f>
        <v>LOW (1-18)</v>
      </c>
      <c r="G11789">
        <f>INT((D11789-1)/6)+1</f>
        <v>1</v>
      </c>
      <c r="H11789">
        <f>MOD(D11789-1,6)+1</f>
        <v>3</v>
      </c>
      <c r="I11789">
        <f>37-D11789</f>
        <v>34</v>
      </c>
      <c r="J11789">
        <f>ABS(D11789-D11790)</f>
        <v>27</v>
      </c>
      <c r="K11789">
        <f>AVERAGE(D11789:D11793)</f>
        <v>3</v>
      </c>
      <c r="L11789">
        <f>AVERAGE(D11789:D11808)</f>
        <v>3</v>
      </c>
      <c r="M11789">
        <f>K11789-L11789</f>
        <v>0</v>
      </c>
      <c r="N11789" t="str">
        <f>IF(K11789&gt;L11789,"HIGH ZONE BIAS",IF(K11789&lt;L11789,"LOW ZONE BIAS","EQUILIBRIUM"))</f>
        <v>EQUILIBRIUM</v>
      </c>
    </row>
    <row r="11790">
      <c r="A11790">
        <v>15781</v>
      </c>
      <c r="B11790" t="str">
        <v>2016-12-06</v>
      </c>
      <c r="C11790" t="str">
        <v>Evening</v>
      </c>
      <c r="D11790">
        <v>30</v>
      </c>
      <c r="E11790" t="str">
        <f>IF(MOD(D11790,2)=0,"EVEN","ODD")</f>
        <v>EVEN</v>
      </c>
      <c r="F11790" t="str">
        <f>IF(D11790&lt;=18,"LOW (1-18)","HIGH (19-36)")</f>
        <v>HIGH (19-36)</v>
      </c>
      <c r="G11790">
        <f>INT((D11790-1)/6)+1</f>
        <v>5</v>
      </c>
      <c r="H11790">
        <f>MOD(D11790-1,6)+1</f>
        <v>6</v>
      </c>
      <c r="I11790">
        <f>37-D11790</f>
        <v>7</v>
      </c>
      <c r="J11790">
        <f>ABS(D11790-D11791)</f>
        <v>8</v>
      </c>
      <c r="K11790">
        <f>AVERAGE(D11790:D11794)</f>
        <v>30</v>
      </c>
      <c r="L11790">
        <f>AVERAGE(D11790:D11809)</f>
        <v>30</v>
      </c>
      <c r="M11790">
        <f>K11790-L11790</f>
        <v>0</v>
      </c>
      <c r="N11790" t="str">
        <f>IF(K11790&gt;L11790,"HIGH ZONE BIAS",IF(K11790&lt;L11790,"LOW ZONE BIAS","EQUILIBRIUM"))</f>
        <v>EQUILIBRIUM</v>
      </c>
    </row>
    <row r="11791">
      <c r="A11791">
        <v>15780</v>
      </c>
      <c r="B11791" t="str">
        <v>2016-12-06</v>
      </c>
      <c r="C11791" t="str">
        <v>Afternoon</v>
      </c>
      <c r="D11791">
        <v>22</v>
      </c>
      <c r="E11791" t="str">
        <f>IF(MOD(D11791,2)=0,"EVEN","ODD")</f>
        <v>EVEN</v>
      </c>
      <c r="F11791" t="str">
        <f>IF(D11791&lt;=18,"LOW (1-18)","HIGH (19-36)")</f>
        <v>HIGH (19-36)</v>
      </c>
      <c r="G11791">
        <f>INT((D11791-1)/6)+1</f>
        <v>4</v>
      </c>
      <c r="H11791">
        <f>MOD(D11791-1,6)+1</f>
        <v>4</v>
      </c>
      <c r="I11791">
        <f>37-D11791</f>
        <v>15</v>
      </c>
      <c r="J11791">
        <f>ABS(D11791-D11792)</f>
        <v>4</v>
      </c>
      <c r="K11791">
        <f>AVERAGE(D11791:D11795)</f>
        <v>22</v>
      </c>
      <c r="L11791">
        <f>AVERAGE(D11791:D11810)</f>
        <v>22</v>
      </c>
      <c r="M11791">
        <f>K11791-L11791</f>
        <v>0</v>
      </c>
      <c r="N11791" t="str">
        <f>IF(K11791&gt;L11791,"HIGH ZONE BIAS",IF(K11791&lt;L11791,"LOW ZONE BIAS","EQUILIBRIUM"))</f>
        <v>EQUILIBRIUM</v>
      </c>
    </row>
    <row r="11792">
      <c r="A11792">
        <v>15779</v>
      </c>
      <c r="B11792" t="str">
        <v>2016-12-06</v>
      </c>
      <c r="C11792" t="str">
        <v>Midday</v>
      </c>
      <c r="D11792">
        <v>26</v>
      </c>
      <c r="E11792" t="str">
        <f>IF(MOD(D11792,2)=0,"EVEN","ODD")</f>
        <v>EVEN</v>
      </c>
      <c r="F11792" t="str">
        <f>IF(D11792&lt;=18,"LOW (1-18)","HIGH (19-36)")</f>
        <v>HIGH (19-36)</v>
      </c>
      <c r="G11792">
        <f>INT((D11792-1)/6)+1</f>
        <v>5</v>
      </c>
      <c r="H11792">
        <f>MOD(D11792-1,6)+1</f>
        <v>2</v>
      </c>
      <c r="I11792">
        <f>37-D11792</f>
        <v>11</v>
      </c>
      <c r="J11792">
        <f>ABS(D11792-D11793)</f>
        <v>14</v>
      </c>
      <c r="K11792">
        <f>AVERAGE(D11792:D11796)</f>
        <v>26</v>
      </c>
      <c r="L11792">
        <f>AVERAGE(D11792:D11811)</f>
        <v>26</v>
      </c>
      <c r="M11792">
        <f>K11792-L11792</f>
        <v>0</v>
      </c>
      <c r="N11792" t="str">
        <f>IF(K11792&gt;L11792,"HIGH ZONE BIAS",IF(K11792&lt;L11792,"LOW ZONE BIAS","EQUILIBRIUM"))</f>
        <v>EQUILIBRIUM</v>
      </c>
    </row>
    <row r="11793">
      <c r="A11793">
        <v>15778</v>
      </c>
      <c r="B11793" t="str">
        <v>2016-12-06</v>
      </c>
      <c r="C11793" t="str">
        <v>Morning</v>
      </c>
      <c r="D11793">
        <v>12</v>
      </c>
      <c r="E11793" t="str">
        <f>IF(MOD(D11793,2)=0,"EVEN","ODD")</f>
        <v>EVEN</v>
      </c>
      <c r="F11793" t="str">
        <f>IF(D11793&lt;=18,"LOW (1-18)","HIGH (19-36)")</f>
        <v>LOW (1-18)</v>
      </c>
      <c r="G11793">
        <f>INT((D11793-1)/6)+1</f>
        <v>2</v>
      </c>
      <c r="H11793">
        <f>MOD(D11793-1,6)+1</f>
        <v>6</v>
      </c>
      <c r="I11793">
        <f>37-D11793</f>
        <v>25</v>
      </c>
      <c r="J11793">
        <f>ABS(D11793-D11794)</f>
        <v>3</v>
      </c>
      <c r="K11793">
        <f>AVERAGE(D11793:D11797)</f>
        <v>12</v>
      </c>
      <c r="L11793">
        <f>AVERAGE(D11793:D11812)</f>
        <v>12</v>
      </c>
      <c r="M11793">
        <f>K11793-L11793</f>
        <v>0</v>
      </c>
      <c r="N11793" t="str">
        <f>IF(K11793&gt;L11793,"HIGH ZONE BIAS",IF(K11793&lt;L11793,"LOW ZONE BIAS","EQUILIBRIUM"))</f>
        <v>EQUILIBRIUM</v>
      </c>
    </row>
    <row r="11794">
      <c r="A11794">
        <v>15777</v>
      </c>
      <c r="B11794" t="str">
        <v>2016-12-05</v>
      </c>
      <c r="C11794" t="str">
        <v>Evening</v>
      </c>
      <c r="D11794">
        <v>15</v>
      </c>
      <c r="E11794" t="str">
        <f>IF(MOD(D11794,2)=0,"EVEN","ODD")</f>
        <v>ODD</v>
      </c>
      <c r="F11794" t="str">
        <f>IF(D11794&lt;=18,"LOW (1-18)","HIGH (19-36)")</f>
        <v>LOW (1-18)</v>
      </c>
      <c r="G11794">
        <f>INT((D11794-1)/6)+1</f>
        <v>3</v>
      </c>
      <c r="H11794">
        <f>MOD(D11794-1,6)+1</f>
        <v>3</v>
      </c>
      <c r="I11794">
        <f>37-D11794</f>
        <v>22</v>
      </c>
      <c r="J11794">
        <f>ABS(D11794-D11795)</f>
        <v>7</v>
      </c>
      <c r="K11794">
        <f>AVERAGE(D11794:D11798)</f>
        <v>15</v>
      </c>
      <c r="L11794">
        <f>AVERAGE(D11794:D11813)</f>
        <v>15</v>
      </c>
      <c r="M11794">
        <f>K11794-L11794</f>
        <v>0</v>
      </c>
      <c r="N11794" t="str">
        <f>IF(K11794&gt;L11794,"HIGH ZONE BIAS",IF(K11794&lt;L11794,"LOW ZONE BIAS","EQUILIBRIUM"))</f>
        <v>EQUILIBRIUM</v>
      </c>
    </row>
    <row r="11795">
      <c r="A11795">
        <v>15776</v>
      </c>
      <c r="B11795" t="str">
        <v>2016-12-05</v>
      </c>
      <c r="C11795" t="str">
        <v>Afternoon</v>
      </c>
      <c r="D11795">
        <v>22</v>
      </c>
      <c r="E11795" t="str">
        <f>IF(MOD(D11795,2)=0,"EVEN","ODD")</f>
        <v>EVEN</v>
      </c>
      <c r="F11795" t="str">
        <f>IF(D11795&lt;=18,"LOW (1-18)","HIGH (19-36)")</f>
        <v>HIGH (19-36)</v>
      </c>
      <c r="G11795">
        <f>INT((D11795-1)/6)+1</f>
        <v>4</v>
      </c>
      <c r="H11795">
        <f>MOD(D11795-1,6)+1</f>
        <v>4</v>
      </c>
      <c r="I11795">
        <f>37-D11795</f>
        <v>15</v>
      </c>
      <c r="J11795">
        <f>ABS(D11795-D11796)</f>
        <v>4</v>
      </c>
      <c r="K11795">
        <f>AVERAGE(D11795:D11799)</f>
        <v>22</v>
      </c>
      <c r="L11795">
        <f>AVERAGE(D11795:D11814)</f>
        <v>22</v>
      </c>
      <c r="M11795">
        <f>K11795-L11795</f>
        <v>0</v>
      </c>
      <c r="N11795" t="str">
        <f>IF(K11795&gt;L11795,"HIGH ZONE BIAS",IF(K11795&lt;L11795,"LOW ZONE BIAS","EQUILIBRIUM"))</f>
        <v>EQUILIBRIUM</v>
      </c>
    </row>
    <row r="11796">
      <c r="A11796">
        <v>15775</v>
      </c>
      <c r="B11796" t="str">
        <v>2016-12-05</v>
      </c>
      <c r="C11796" t="str">
        <v>Midday</v>
      </c>
      <c r="D11796">
        <v>26</v>
      </c>
      <c r="E11796" t="str">
        <f>IF(MOD(D11796,2)=0,"EVEN","ODD")</f>
        <v>EVEN</v>
      </c>
      <c r="F11796" t="str">
        <f>IF(D11796&lt;=18,"LOW (1-18)","HIGH (19-36)")</f>
        <v>HIGH (19-36)</v>
      </c>
      <c r="G11796">
        <f>INT((D11796-1)/6)+1</f>
        <v>5</v>
      </c>
      <c r="H11796">
        <f>MOD(D11796-1,6)+1</f>
        <v>2</v>
      </c>
      <c r="I11796">
        <f>37-D11796</f>
        <v>11</v>
      </c>
      <c r="J11796">
        <f>ABS(D11796-D11797)</f>
        <v>10</v>
      </c>
      <c r="K11796">
        <f>AVERAGE(D11796:D11800)</f>
        <v>26</v>
      </c>
      <c r="L11796">
        <f>AVERAGE(D11796:D11815)</f>
        <v>26</v>
      </c>
      <c r="M11796">
        <f>K11796-L11796</f>
        <v>0</v>
      </c>
      <c r="N11796" t="str">
        <f>IF(K11796&gt;L11796,"HIGH ZONE BIAS",IF(K11796&lt;L11796,"LOW ZONE BIAS","EQUILIBRIUM"))</f>
        <v>EQUILIBRIUM</v>
      </c>
    </row>
    <row r="11797">
      <c r="A11797">
        <v>15774</v>
      </c>
      <c r="B11797" t="str">
        <v>2016-12-05</v>
      </c>
      <c r="C11797" t="str">
        <v>Morning</v>
      </c>
      <c r="D11797">
        <v>36</v>
      </c>
      <c r="E11797" t="str">
        <f>IF(MOD(D11797,2)=0,"EVEN","ODD")</f>
        <v>EVEN</v>
      </c>
      <c r="F11797" t="str">
        <f>IF(D11797&lt;=18,"LOW (1-18)","HIGH (19-36)")</f>
        <v>HIGH (19-36)</v>
      </c>
      <c r="G11797">
        <f>INT((D11797-1)/6)+1</f>
        <v>6</v>
      </c>
      <c r="H11797">
        <f>MOD(D11797-1,6)+1</f>
        <v>6</v>
      </c>
      <c r="I11797">
        <f>37-D11797</f>
        <v>1</v>
      </c>
      <c r="J11797">
        <f>ABS(D11797-D11798)</f>
        <v>31</v>
      </c>
      <c r="K11797">
        <f>AVERAGE(D11797:D11801)</f>
        <v>36</v>
      </c>
      <c r="L11797">
        <f>AVERAGE(D11797:D11816)</f>
        <v>36</v>
      </c>
      <c r="M11797">
        <f>K11797-L11797</f>
        <v>0</v>
      </c>
      <c r="N11797" t="str">
        <f>IF(K11797&gt;L11797,"HIGH ZONE BIAS",IF(K11797&lt;L11797,"LOW ZONE BIAS","EQUILIBRIUM"))</f>
        <v>EQUILIBRIUM</v>
      </c>
    </row>
    <row r="11798">
      <c r="A11798">
        <v>15773</v>
      </c>
      <c r="B11798" t="str">
        <v>2016-12-03</v>
      </c>
      <c r="C11798" t="str">
        <v>Evening</v>
      </c>
      <c r="D11798">
        <v>5</v>
      </c>
      <c r="E11798" t="str">
        <f>IF(MOD(D11798,2)=0,"EVEN","ODD")</f>
        <v>ODD</v>
      </c>
      <c r="F11798" t="str">
        <f>IF(D11798&lt;=18,"LOW (1-18)","HIGH (19-36)")</f>
        <v>LOW (1-18)</v>
      </c>
      <c r="G11798">
        <f>INT((D11798-1)/6)+1</f>
        <v>1</v>
      </c>
      <c r="H11798">
        <f>MOD(D11798-1,6)+1</f>
        <v>5</v>
      </c>
      <c r="I11798">
        <f>37-D11798</f>
        <v>32</v>
      </c>
      <c r="J11798">
        <f>ABS(D11798-D11799)</f>
        <v>7</v>
      </c>
      <c r="K11798">
        <f>AVERAGE(D11798:D11802)</f>
        <v>5</v>
      </c>
      <c r="L11798">
        <f>AVERAGE(D11798:D11817)</f>
        <v>5</v>
      </c>
      <c r="M11798">
        <f>K11798-L11798</f>
        <v>0</v>
      </c>
      <c r="N11798" t="str">
        <f>IF(K11798&gt;L11798,"HIGH ZONE BIAS",IF(K11798&lt;L11798,"LOW ZONE BIAS","EQUILIBRIUM"))</f>
        <v>EQUILIBRIUM</v>
      </c>
    </row>
    <row r="11799">
      <c r="A11799">
        <v>15772</v>
      </c>
      <c r="B11799" t="str">
        <v>2016-12-03</v>
      </c>
      <c r="C11799" t="str">
        <v>Afternoon</v>
      </c>
      <c r="D11799">
        <v>12</v>
      </c>
      <c r="E11799" t="str">
        <f>IF(MOD(D11799,2)=0,"EVEN","ODD")</f>
        <v>EVEN</v>
      </c>
      <c r="F11799" t="str">
        <f>IF(D11799&lt;=18,"LOW (1-18)","HIGH (19-36)")</f>
        <v>LOW (1-18)</v>
      </c>
      <c r="G11799">
        <f>INT((D11799-1)/6)+1</f>
        <v>2</v>
      </c>
      <c r="H11799">
        <f>MOD(D11799-1,6)+1</f>
        <v>6</v>
      </c>
      <c r="I11799">
        <f>37-D11799</f>
        <v>25</v>
      </c>
      <c r="J11799">
        <f>ABS(D11799-D11800)</f>
        <v>10</v>
      </c>
      <c r="K11799">
        <f>AVERAGE(D11799:D11803)</f>
        <v>12</v>
      </c>
      <c r="L11799">
        <f>AVERAGE(D11799:D11818)</f>
        <v>12</v>
      </c>
      <c r="M11799">
        <f>K11799-L11799</f>
        <v>0</v>
      </c>
      <c r="N11799" t="str">
        <f>IF(K11799&gt;L11799,"HIGH ZONE BIAS",IF(K11799&lt;L11799,"LOW ZONE BIAS","EQUILIBRIUM"))</f>
        <v>EQUILIBRIUM</v>
      </c>
    </row>
    <row r="11800">
      <c r="A11800">
        <v>15771</v>
      </c>
      <c r="B11800" t="str">
        <v>2016-12-03</v>
      </c>
      <c r="C11800" t="str">
        <v>Midday</v>
      </c>
      <c r="D11800">
        <v>2</v>
      </c>
      <c r="E11800" t="str">
        <f>IF(MOD(D11800,2)=0,"EVEN","ODD")</f>
        <v>EVEN</v>
      </c>
      <c r="F11800" t="str">
        <f>IF(D11800&lt;=18,"LOW (1-18)","HIGH (19-36)")</f>
        <v>LOW (1-18)</v>
      </c>
      <c r="G11800">
        <f>INT((D11800-1)/6)+1</f>
        <v>1</v>
      </c>
      <c r="H11800">
        <f>MOD(D11800-1,6)+1</f>
        <v>2</v>
      </c>
      <c r="I11800">
        <f>37-D11800</f>
        <v>35</v>
      </c>
      <c r="J11800">
        <f>ABS(D11800-D11801)</f>
        <v>33</v>
      </c>
      <c r="K11800">
        <f>AVERAGE(D11800:D11804)</f>
        <v>2</v>
      </c>
      <c r="L11800">
        <f>AVERAGE(D11800:D11819)</f>
        <v>2</v>
      </c>
      <c r="M11800">
        <f>K11800-L11800</f>
        <v>0</v>
      </c>
      <c r="N11800" t="str">
        <f>IF(K11800&gt;L11800,"HIGH ZONE BIAS",IF(K11800&lt;L11800,"LOW ZONE BIAS","EQUILIBRIUM"))</f>
        <v>EQUILIBRIUM</v>
      </c>
    </row>
    <row r="11801">
      <c r="A11801">
        <v>15770</v>
      </c>
      <c r="B11801" t="str">
        <v>2016-12-03</v>
      </c>
      <c r="C11801" t="str">
        <v>Morning</v>
      </c>
      <c r="D11801">
        <v>35</v>
      </c>
      <c r="E11801" t="str">
        <f>IF(MOD(D11801,2)=0,"EVEN","ODD")</f>
        <v>ODD</v>
      </c>
      <c r="F11801" t="str">
        <f>IF(D11801&lt;=18,"LOW (1-18)","HIGH (19-36)")</f>
        <v>HIGH (19-36)</v>
      </c>
      <c r="G11801">
        <f>INT((D11801-1)/6)+1</f>
        <v>6</v>
      </c>
      <c r="H11801">
        <f>MOD(D11801-1,6)+1</f>
        <v>5</v>
      </c>
      <c r="I11801">
        <f>37-D11801</f>
        <v>2</v>
      </c>
      <c r="J11801">
        <f>ABS(D11801-D11802)</f>
        <v>25</v>
      </c>
      <c r="K11801">
        <f>AVERAGE(D11801:D11805)</f>
        <v>35</v>
      </c>
      <c r="L11801">
        <f>AVERAGE(D11801:D11820)</f>
        <v>35</v>
      </c>
      <c r="M11801">
        <f>K11801-L11801</f>
        <v>0</v>
      </c>
      <c r="N11801" t="str">
        <f>IF(K11801&gt;L11801,"HIGH ZONE BIAS",IF(K11801&lt;L11801,"LOW ZONE BIAS","EQUILIBRIUM"))</f>
        <v>EQUILIBRIUM</v>
      </c>
    </row>
    <row r="11802">
      <c r="A11802">
        <v>15769</v>
      </c>
      <c r="B11802" t="str">
        <v>2016-12-02</v>
      </c>
      <c r="C11802" t="str">
        <v>Evening</v>
      </c>
      <c r="D11802">
        <v>10</v>
      </c>
      <c r="E11802" t="str">
        <f>IF(MOD(D11802,2)=0,"EVEN","ODD")</f>
        <v>EVEN</v>
      </c>
      <c r="F11802" t="str">
        <f>IF(D11802&lt;=18,"LOW (1-18)","HIGH (19-36)")</f>
        <v>LOW (1-18)</v>
      </c>
      <c r="G11802">
        <f>INT((D11802-1)/6)+1</f>
        <v>2</v>
      </c>
      <c r="H11802">
        <f>MOD(D11802-1,6)+1</f>
        <v>4</v>
      </c>
      <c r="I11802">
        <f>37-D11802</f>
        <v>27</v>
      </c>
      <c r="J11802">
        <f>ABS(D11802-D11803)</f>
        <v>3</v>
      </c>
      <c r="K11802">
        <f>AVERAGE(D11802:D11806)</f>
        <v>10</v>
      </c>
      <c r="L11802">
        <f>AVERAGE(D11802:D11821)</f>
        <v>10</v>
      </c>
      <c r="M11802">
        <f>K11802-L11802</f>
        <v>0</v>
      </c>
      <c r="N11802" t="str">
        <f>IF(K11802&gt;L11802,"HIGH ZONE BIAS",IF(K11802&lt;L11802,"LOW ZONE BIAS","EQUILIBRIUM"))</f>
        <v>EQUILIBRIUM</v>
      </c>
    </row>
    <row r="11803">
      <c r="A11803">
        <v>15768</v>
      </c>
      <c r="B11803" t="str">
        <v>2016-12-02</v>
      </c>
      <c r="C11803" t="str">
        <v>Afternoon</v>
      </c>
      <c r="D11803">
        <v>7</v>
      </c>
      <c r="E11803" t="str">
        <f>IF(MOD(D11803,2)=0,"EVEN","ODD")</f>
        <v>ODD</v>
      </c>
      <c r="F11803" t="str">
        <f>IF(D11803&lt;=18,"LOW (1-18)","HIGH (19-36)")</f>
        <v>LOW (1-18)</v>
      </c>
      <c r="G11803">
        <f>INT((D11803-1)/6)+1</f>
        <v>2</v>
      </c>
      <c r="H11803">
        <f>MOD(D11803-1,6)+1</f>
        <v>1</v>
      </c>
      <c r="I11803">
        <f>37-D11803</f>
        <v>30</v>
      </c>
      <c r="J11803">
        <f>ABS(D11803-D11804)</f>
        <v>5</v>
      </c>
      <c r="K11803">
        <f>AVERAGE(D11803:D11807)</f>
        <v>7</v>
      </c>
      <c r="L11803">
        <f>AVERAGE(D11803:D11822)</f>
        <v>7</v>
      </c>
      <c r="M11803">
        <f>K11803-L11803</f>
        <v>0</v>
      </c>
      <c r="N11803" t="str">
        <f>IF(K11803&gt;L11803,"HIGH ZONE BIAS",IF(K11803&lt;L11803,"LOW ZONE BIAS","EQUILIBRIUM"))</f>
        <v>EQUILIBRIUM</v>
      </c>
    </row>
    <row r="11804">
      <c r="A11804">
        <v>15767</v>
      </c>
      <c r="B11804" t="str">
        <v>2016-12-02</v>
      </c>
      <c r="C11804" t="str">
        <v>Midday</v>
      </c>
      <c r="D11804">
        <v>2</v>
      </c>
      <c r="E11804" t="str">
        <f>IF(MOD(D11804,2)=0,"EVEN","ODD")</f>
        <v>EVEN</v>
      </c>
      <c r="F11804" t="str">
        <f>IF(D11804&lt;=18,"LOW (1-18)","HIGH (19-36)")</f>
        <v>LOW (1-18)</v>
      </c>
      <c r="G11804">
        <f>INT((D11804-1)/6)+1</f>
        <v>1</v>
      </c>
      <c r="H11804">
        <f>MOD(D11804-1,6)+1</f>
        <v>2</v>
      </c>
      <c r="I11804">
        <f>37-D11804</f>
        <v>35</v>
      </c>
      <c r="J11804">
        <f>ABS(D11804-D11805)</f>
        <v>15</v>
      </c>
      <c r="K11804">
        <f>AVERAGE(D11804:D11808)</f>
        <v>2</v>
      </c>
      <c r="L11804">
        <f>AVERAGE(D11804:D11823)</f>
        <v>2</v>
      </c>
      <c r="M11804">
        <f>K11804-L11804</f>
        <v>0</v>
      </c>
      <c r="N11804" t="str">
        <f>IF(K11804&gt;L11804,"HIGH ZONE BIAS",IF(K11804&lt;L11804,"LOW ZONE BIAS","EQUILIBRIUM"))</f>
        <v>EQUILIBRIUM</v>
      </c>
    </row>
    <row r="11805">
      <c r="A11805">
        <v>15766</v>
      </c>
      <c r="B11805" t="str">
        <v>2016-12-02</v>
      </c>
      <c r="C11805" t="str">
        <v>Morning</v>
      </c>
      <c r="D11805">
        <v>17</v>
      </c>
      <c r="E11805" t="str">
        <f>IF(MOD(D11805,2)=0,"EVEN","ODD")</f>
        <v>ODD</v>
      </c>
      <c r="F11805" t="str">
        <f>IF(D11805&lt;=18,"LOW (1-18)","HIGH (19-36)")</f>
        <v>LOW (1-18)</v>
      </c>
      <c r="G11805">
        <f>INT((D11805-1)/6)+1</f>
        <v>3</v>
      </c>
      <c r="H11805">
        <f>MOD(D11805-1,6)+1</f>
        <v>5</v>
      </c>
      <c r="I11805">
        <f>37-D11805</f>
        <v>20</v>
      </c>
      <c r="J11805">
        <f>ABS(D11805-D11806)</f>
        <v>8</v>
      </c>
      <c r="K11805">
        <f>AVERAGE(D11805:D11809)</f>
        <v>17</v>
      </c>
      <c r="L11805">
        <f>AVERAGE(D11805:D11824)</f>
        <v>17</v>
      </c>
      <c r="M11805">
        <f>K11805-L11805</f>
        <v>0</v>
      </c>
      <c r="N11805" t="str">
        <f>IF(K11805&gt;L11805,"HIGH ZONE BIAS",IF(K11805&lt;L11805,"LOW ZONE BIAS","EQUILIBRIUM"))</f>
        <v>EQUILIBRIUM</v>
      </c>
    </row>
    <row r="11806">
      <c r="A11806">
        <v>15765</v>
      </c>
      <c r="B11806" t="str">
        <v>2016-12-01</v>
      </c>
      <c r="C11806" t="str">
        <v>Evening</v>
      </c>
      <c r="D11806">
        <v>25</v>
      </c>
      <c r="E11806" t="str">
        <f>IF(MOD(D11806,2)=0,"EVEN","ODD")</f>
        <v>ODD</v>
      </c>
      <c r="F11806" t="str">
        <f>IF(D11806&lt;=18,"LOW (1-18)","HIGH (19-36)")</f>
        <v>HIGH (19-36)</v>
      </c>
      <c r="G11806">
        <f>INT((D11806-1)/6)+1</f>
        <v>5</v>
      </c>
      <c r="H11806">
        <f>MOD(D11806-1,6)+1</f>
        <v>1</v>
      </c>
      <c r="I11806">
        <f>37-D11806</f>
        <v>12</v>
      </c>
      <c r="J11806">
        <f>ABS(D11806-D11807)</f>
        <v>18</v>
      </c>
      <c r="K11806">
        <f>AVERAGE(D11806:D11810)</f>
        <v>25</v>
      </c>
      <c r="L11806">
        <f>AVERAGE(D11806:D11825)</f>
        <v>25</v>
      </c>
      <c r="M11806">
        <f>K11806-L11806</f>
        <v>0</v>
      </c>
      <c r="N11806" t="str">
        <f>IF(K11806&gt;L11806,"HIGH ZONE BIAS",IF(K11806&lt;L11806,"LOW ZONE BIAS","EQUILIBRIUM"))</f>
        <v>EQUILIBRIUM</v>
      </c>
    </row>
    <row r="11807">
      <c r="A11807">
        <v>15764</v>
      </c>
      <c r="B11807" t="str">
        <v>2016-12-01</v>
      </c>
      <c r="C11807" t="str">
        <v>Afternoon</v>
      </c>
      <c r="D11807">
        <v>7</v>
      </c>
      <c r="E11807" t="str">
        <f>IF(MOD(D11807,2)=0,"EVEN","ODD")</f>
        <v>ODD</v>
      </c>
      <c r="F11807" t="str">
        <f>IF(D11807&lt;=18,"LOW (1-18)","HIGH (19-36)")</f>
        <v>LOW (1-18)</v>
      </c>
      <c r="G11807">
        <f>INT((D11807-1)/6)+1</f>
        <v>2</v>
      </c>
      <c r="H11807">
        <f>MOD(D11807-1,6)+1</f>
        <v>1</v>
      </c>
      <c r="I11807">
        <f>37-D11807</f>
        <v>30</v>
      </c>
      <c r="J11807">
        <f>ABS(D11807-D11808)</f>
        <v>21</v>
      </c>
      <c r="K11807">
        <f>AVERAGE(D11807:D11811)</f>
        <v>7</v>
      </c>
      <c r="L11807">
        <f>AVERAGE(D11807:D11826)</f>
        <v>7</v>
      </c>
      <c r="M11807">
        <f>K11807-L11807</f>
        <v>0</v>
      </c>
      <c r="N11807" t="str">
        <f>IF(K11807&gt;L11807,"HIGH ZONE BIAS",IF(K11807&lt;L11807,"LOW ZONE BIAS","EQUILIBRIUM"))</f>
        <v>EQUILIBRIUM</v>
      </c>
    </row>
    <row r="11808">
      <c r="A11808">
        <v>15763</v>
      </c>
      <c r="B11808" t="str">
        <v>2016-12-01</v>
      </c>
      <c r="C11808" t="str">
        <v>Midday</v>
      </c>
      <c r="D11808">
        <v>28</v>
      </c>
      <c r="E11808" t="str">
        <f>IF(MOD(D11808,2)=0,"EVEN","ODD")</f>
        <v>EVEN</v>
      </c>
      <c r="F11808" t="str">
        <f>IF(D11808&lt;=18,"LOW (1-18)","HIGH (19-36)")</f>
        <v>HIGH (19-36)</v>
      </c>
      <c r="G11808">
        <f>INT((D11808-1)/6)+1</f>
        <v>5</v>
      </c>
      <c r="H11808">
        <f>MOD(D11808-1,6)+1</f>
        <v>4</v>
      </c>
      <c r="I11808">
        <f>37-D11808</f>
        <v>9</v>
      </c>
      <c r="J11808">
        <f>ABS(D11808-D11809)</f>
        <v>1</v>
      </c>
      <c r="K11808">
        <f>AVERAGE(D11808:D11812)</f>
        <v>28</v>
      </c>
      <c r="L11808">
        <f>AVERAGE(D11808:D11827)</f>
        <v>28</v>
      </c>
      <c r="M11808">
        <f>K11808-L11808</f>
        <v>0</v>
      </c>
      <c r="N11808" t="str">
        <f>IF(K11808&gt;L11808,"HIGH ZONE BIAS",IF(K11808&lt;L11808,"LOW ZONE BIAS","EQUILIBRIUM"))</f>
        <v>EQUILIBRIUM</v>
      </c>
    </row>
    <row r="11809">
      <c r="A11809">
        <v>15762</v>
      </c>
      <c r="B11809" t="str">
        <v>2016-12-01</v>
      </c>
      <c r="C11809" t="str">
        <v>Morning</v>
      </c>
      <c r="D11809">
        <v>29</v>
      </c>
      <c r="E11809" t="str">
        <f>IF(MOD(D11809,2)=0,"EVEN","ODD")</f>
        <v>ODD</v>
      </c>
      <c r="F11809" t="str">
        <f>IF(D11809&lt;=18,"LOW (1-18)","HIGH (19-36)")</f>
        <v>HIGH (19-36)</v>
      </c>
      <c r="G11809">
        <f>INT((D11809-1)/6)+1</f>
        <v>5</v>
      </c>
      <c r="H11809">
        <f>MOD(D11809-1,6)+1</f>
        <v>5</v>
      </c>
      <c r="I11809">
        <f>37-D11809</f>
        <v>8</v>
      </c>
      <c r="J11809">
        <f>ABS(D11809-D11810)</f>
        <v>16</v>
      </c>
      <c r="K11809">
        <f>AVERAGE(D11809:D11813)</f>
        <v>29</v>
      </c>
      <c r="L11809">
        <f>AVERAGE(D11809:D11828)</f>
        <v>29</v>
      </c>
      <c r="M11809">
        <f>K11809-L11809</f>
        <v>0</v>
      </c>
      <c r="N11809" t="str">
        <f>IF(K11809&gt;L11809,"HIGH ZONE BIAS",IF(K11809&lt;L11809,"LOW ZONE BIAS","EQUILIBRIUM"))</f>
        <v>EQUILIBRIUM</v>
      </c>
    </row>
    <row r="11810">
      <c r="A11810">
        <v>15761</v>
      </c>
      <c r="B11810" t="str">
        <v>2016-11-30</v>
      </c>
      <c r="C11810" t="str">
        <v>Evening</v>
      </c>
      <c r="D11810">
        <v>13</v>
      </c>
      <c r="E11810" t="str">
        <f>IF(MOD(D11810,2)=0,"EVEN","ODD")</f>
        <v>ODD</v>
      </c>
      <c r="F11810" t="str">
        <f>IF(D11810&lt;=18,"LOW (1-18)","HIGH (19-36)")</f>
        <v>LOW (1-18)</v>
      </c>
      <c r="G11810">
        <f>INT((D11810-1)/6)+1</f>
        <v>3</v>
      </c>
      <c r="H11810">
        <f>MOD(D11810-1,6)+1</f>
        <v>1</v>
      </c>
      <c r="I11810">
        <f>37-D11810</f>
        <v>24</v>
      </c>
      <c r="J11810">
        <f>ABS(D11810-D11811)</f>
        <v>21</v>
      </c>
      <c r="K11810">
        <f>AVERAGE(D11810:D11814)</f>
        <v>13</v>
      </c>
      <c r="L11810">
        <f>AVERAGE(D11810:D11829)</f>
        <v>13</v>
      </c>
      <c r="M11810">
        <f>K11810-L11810</f>
        <v>0</v>
      </c>
      <c r="N11810" t="str">
        <f>IF(K11810&gt;L11810,"HIGH ZONE BIAS",IF(K11810&lt;L11810,"LOW ZONE BIAS","EQUILIBRIUM"))</f>
        <v>EQUILIBRIUM</v>
      </c>
    </row>
    <row r="11811">
      <c r="A11811">
        <v>15760</v>
      </c>
      <c r="B11811" t="str">
        <v>2016-11-30</v>
      </c>
      <c r="C11811" t="str">
        <v>Afternoon</v>
      </c>
      <c r="D11811">
        <v>34</v>
      </c>
      <c r="E11811" t="str">
        <f>IF(MOD(D11811,2)=0,"EVEN","ODD")</f>
        <v>EVEN</v>
      </c>
      <c r="F11811" t="str">
        <f>IF(D11811&lt;=18,"LOW (1-18)","HIGH (19-36)")</f>
        <v>HIGH (19-36)</v>
      </c>
      <c r="G11811">
        <f>INT((D11811-1)/6)+1</f>
        <v>6</v>
      </c>
      <c r="H11811">
        <f>MOD(D11811-1,6)+1</f>
        <v>4</v>
      </c>
      <c r="I11811">
        <f>37-D11811</f>
        <v>3</v>
      </c>
      <c r="J11811">
        <f>ABS(D11811-D11812)</f>
        <v>3</v>
      </c>
      <c r="K11811">
        <f>AVERAGE(D11811:D11815)</f>
        <v>34</v>
      </c>
      <c r="L11811">
        <f>AVERAGE(D11811:D11830)</f>
        <v>34</v>
      </c>
      <c r="M11811">
        <f>K11811-L11811</f>
        <v>0</v>
      </c>
      <c r="N11811" t="str">
        <f>IF(K11811&gt;L11811,"HIGH ZONE BIAS",IF(K11811&lt;L11811,"LOW ZONE BIAS","EQUILIBRIUM"))</f>
        <v>EQUILIBRIUM</v>
      </c>
    </row>
    <row r="11812">
      <c r="A11812">
        <v>15759</v>
      </c>
      <c r="B11812" t="str">
        <v>2016-11-30</v>
      </c>
      <c r="C11812" t="str">
        <v>Midday</v>
      </c>
      <c r="D11812">
        <v>31</v>
      </c>
      <c r="E11812" t="str">
        <f>IF(MOD(D11812,2)=0,"EVEN","ODD")</f>
        <v>ODD</v>
      </c>
      <c r="F11812" t="str">
        <f>IF(D11812&lt;=18,"LOW (1-18)","HIGH (19-36)")</f>
        <v>HIGH (19-36)</v>
      </c>
      <c r="G11812">
        <f>INT((D11812-1)/6)+1</f>
        <v>6</v>
      </c>
      <c r="H11812">
        <f>MOD(D11812-1,6)+1</f>
        <v>1</v>
      </c>
      <c r="I11812">
        <f>37-D11812</f>
        <v>6</v>
      </c>
      <c r="J11812">
        <f>ABS(D11812-D11813)</f>
        <v>18</v>
      </c>
      <c r="K11812">
        <f>AVERAGE(D11812:D11816)</f>
        <v>31</v>
      </c>
      <c r="L11812">
        <f>AVERAGE(D11812:D11831)</f>
        <v>31</v>
      </c>
      <c r="M11812">
        <f>K11812-L11812</f>
        <v>0</v>
      </c>
      <c r="N11812" t="str">
        <f>IF(K11812&gt;L11812,"HIGH ZONE BIAS",IF(K11812&lt;L11812,"LOW ZONE BIAS","EQUILIBRIUM"))</f>
        <v>EQUILIBRIUM</v>
      </c>
    </row>
    <row r="11813">
      <c r="A11813">
        <v>15758</v>
      </c>
      <c r="B11813" t="str">
        <v>2016-11-30</v>
      </c>
      <c r="C11813" t="str">
        <v>Morning</v>
      </c>
      <c r="D11813">
        <v>13</v>
      </c>
      <c r="E11813" t="str">
        <f>IF(MOD(D11813,2)=0,"EVEN","ODD")</f>
        <v>ODD</v>
      </c>
      <c r="F11813" t="str">
        <f>IF(D11813&lt;=18,"LOW (1-18)","HIGH (19-36)")</f>
        <v>LOW (1-18)</v>
      </c>
      <c r="G11813">
        <f>INT((D11813-1)/6)+1</f>
        <v>3</v>
      </c>
      <c r="H11813">
        <f>MOD(D11813-1,6)+1</f>
        <v>1</v>
      </c>
      <c r="I11813">
        <f>37-D11813</f>
        <v>24</v>
      </c>
      <c r="J11813">
        <f>ABS(D11813-D11814)</f>
        <v>1</v>
      </c>
      <c r="K11813">
        <f>AVERAGE(D11813:D11817)</f>
        <v>13</v>
      </c>
      <c r="L11813">
        <f>AVERAGE(D11813:D11832)</f>
        <v>13</v>
      </c>
      <c r="M11813">
        <f>K11813-L11813</f>
        <v>0</v>
      </c>
      <c r="N11813" t="str">
        <f>IF(K11813&gt;L11813,"HIGH ZONE BIAS",IF(K11813&lt;L11813,"LOW ZONE BIAS","EQUILIBRIUM"))</f>
        <v>EQUILIBRIUM</v>
      </c>
    </row>
    <row r="11814">
      <c r="A11814">
        <v>15757</v>
      </c>
      <c r="B11814" t="str">
        <v>2016-11-29</v>
      </c>
      <c r="C11814" t="str">
        <v>Evening</v>
      </c>
      <c r="D11814">
        <v>14</v>
      </c>
      <c r="E11814" t="str">
        <f>IF(MOD(D11814,2)=0,"EVEN","ODD")</f>
        <v>EVEN</v>
      </c>
      <c r="F11814" t="str">
        <f>IF(D11814&lt;=18,"LOW (1-18)","HIGH (19-36)")</f>
        <v>LOW (1-18)</v>
      </c>
      <c r="G11814">
        <f>INT((D11814-1)/6)+1</f>
        <v>3</v>
      </c>
      <c r="H11814">
        <f>MOD(D11814-1,6)+1</f>
        <v>2</v>
      </c>
      <c r="I11814">
        <f>37-D11814</f>
        <v>23</v>
      </c>
      <c r="J11814">
        <f>ABS(D11814-D11815)</f>
        <v>6</v>
      </c>
      <c r="K11814">
        <f>AVERAGE(D11814:D11818)</f>
        <v>14</v>
      </c>
      <c r="L11814">
        <f>AVERAGE(D11814:D11833)</f>
        <v>14</v>
      </c>
      <c r="M11814">
        <f>K11814-L11814</f>
        <v>0</v>
      </c>
      <c r="N11814" t="str">
        <f>IF(K11814&gt;L11814,"HIGH ZONE BIAS",IF(K11814&lt;L11814,"LOW ZONE BIAS","EQUILIBRIUM"))</f>
        <v>EQUILIBRIUM</v>
      </c>
    </row>
    <row r="11815">
      <c r="A11815">
        <v>15756</v>
      </c>
      <c r="B11815" t="str">
        <v>2016-11-29</v>
      </c>
      <c r="C11815" t="str">
        <v>Afternoon</v>
      </c>
      <c r="D11815">
        <v>20</v>
      </c>
      <c r="E11815" t="str">
        <f>IF(MOD(D11815,2)=0,"EVEN","ODD")</f>
        <v>EVEN</v>
      </c>
      <c r="F11815" t="str">
        <f>IF(D11815&lt;=18,"LOW (1-18)","HIGH (19-36)")</f>
        <v>HIGH (19-36)</v>
      </c>
      <c r="G11815">
        <f>INT((D11815-1)/6)+1</f>
        <v>4</v>
      </c>
      <c r="H11815">
        <f>MOD(D11815-1,6)+1</f>
        <v>2</v>
      </c>
      <c r="I11815">
        <f>37-D11815</f>
        <v>17</v>
      </c>
      <c r="J11815">
        <f>ABS(D11815-D11816)</f>
        <v>14</v>
      </c>
      <c r="K11815">
        <f>AVERAGE(D11815:D11819)</f>
        <v>20</v>
      </c>
      <c r="L11815">
        <f>AVERAGE(D11815:D11834)</f>
        <v>20</v>
      </c>
      <c r="M11815">
        <f>K11815-L11815</f>
        <v>0</v>
      </c>
      <c r="N11815" t="str">
        <f>IF(K11815&gt;L11815,"HIGH ZONE BIAS",IF(K11815&lt;L11815,"LOW ZONE BIAS","EQUILIBRIUM"))</f>
        <v>EQUILIBRIUM</v>
      </c>
    </row>
    <row r="11816">
      <c r="A11816">
        <v>15755</v>
      </c>
      <c r="B11816" t="str">
        <v>2016-11-29</v>
      </c>
      <c r="C11816" t="str">
        <v>Midday</v>
      </c>
      <c r="D11816">
        <v>34</v>
      </c>
      <c r="E11816" t="str">
        <f>IF(MOD(D11816,2)=0,"EVEN","ODD")</f>
        <v>EVEN</v>
      </c>
      <c r="F11816" t="str">
        <f>IF(D11816&lt;=18,"LOW (1-18)","HIGH (19-36)")</f>
        <v>HIGH (19-36)</v>
      </c>
      <c r="G11816">
        <f>INT((D11816-1)/6)+1</f>
        <v>6</v>
      </c>
      <c r="H11816">
        <f>MOD(D11816-1,6)+1</f>
        <v>4</v>
      </c>
      <c r="I11816">
        <f>37-D11816</f>
        <v>3</v>
      </c>
      <c r="J11816">
        <f>ABS(D11816-D11817)</f>
        <v>2</v>
      </c>
      <c r="K11816">
        <f>AVERAGE(D11816:D11820)</f>
        <v>34</v>
      </c>
      <c r="L11816">
        <f>AVERAGE(D11816:D11835)</f>
        <v>34</v>
      </c>
      <c r="M11816">
        <f>K11816-L11816</f>
        <v>0</v>
      </c>
      <c r="N11816" t="str">
        <f>IF(K11816&gt;L11816,"HIGH ZONE BIAS",IF(K11816&lt;L11816,"LOW ZONE BIAS","EQUILIBRIUM"))</f>
        <v>EQUILIBRIUM</v>
      </c>
    </row>
    <row r="11817">
      <c r="A11817">
        <v>15754</v>
      </c>
      <c r="B11817" t="str">
        <v>2016-11-29</v>
      </c>
      <c r="C11817" t="str">
        <v>Morning</v>
      </c>
      <c r="D11817">
        <v>36</v>
      </c>
      <c r="E11817" t="str">
        <f>IF(MOD(D11817,2)=0,"EVEN","ODD")</f>
        <v>EVEN</v>
      </c>
      <c r="F11817" t="str">
        <f>IF(D11817&lt;=18,"LOW (1-18)","HIGH (19-36)")</f>
        <v>HIGH (19-36)</v>
      </c>
      <c r="G11817">
        <f>INT((D11817-1)/6)+1</f>
        <v>6</v>
      </c>
      <c r="H11817">
        <f>MOD(D11817-1,6)+1</f>
        <v>6</v>
      </c>
      <c r="I11817">
        <f>37-D11817</f>
        <v>1</v>
      </c>
      <c r="J11817">
        <f>ABS(D11817-D11818)</f>
        <v>7</v>
      </c>
      <c r="K11817">
        <f>AVERAGE(D11817:D11821)</f>
        <v>36</v>
      </c>
      <c r="L11817">
        <f>AVERAGE(D11817:D11836)</f>
        <v>36</v>
      </c>
      <c r="M11817">
        <f>K11817-L11817</f>
        <v>0</v>
      </c>
      <c r="N11817" t="str">
        <f>IF(K11817&gt;L11817,"HIGH ZONE BIAS",IF(K11817&lt;L11817,"LOW ZONE BIAS","EQUILIBRIUM"))</f>
        <v>EQUILIBRIUM</v>
      </c>
    </row>
    <row r="11818">
      <c r="A11818">
        <v>15753</v>
      </c>
      <c r="B11818" t="str">
        <v>2016-11-28</v>
      </c>
      <c r="C11818" t="str">
        <v>Evening</v>
      </c>
      <c r="D11818">
        <v>29</v>
      </c>
      <c r="E11818" t="str">
        <f>IF(MOD(D11818,2)=0,"EVEN","ODD")</f>
        <v>ODD</v>
      </c>
      <c r="F11818" t="str">
        <f>IF(D11818&lt;=18,"LOW (1-18)","HIGH (19-36)")</f>
        <v>HIGH (19-36)</v>
      </c>
      <c r="G11818">
        <f>INT((D11818-1)/6)+1</f>
        <v>5</v>
      </c>
      <c r="H11818">
        <f>MOD(D11818-1,6)+1</f>
        <v>5</v>
      </c>
      <c r="I11818">
        <f>37-D11818</f>
        <v>8</v>
      </c>
      <c r="J11818">
        <f>ABS(D11818-D11819)</f>
        <v>13</v>
      </c>
      <c r="K11818">
        <f>AVERAGE(D11818:D11822)</f>
        <v>29</v>
      </c>
      <c r="L11818">
        <f>AVERAGE(D11818:D11837)</f>
        <v>29</v>
      </c>
      <c r="M11818">
        <f>K11818-L11818</f>
        <v>0</v>
      </c>
      <c r="N11818" t="str">
        <f>IF(K11818&gt;L11818,"HIGH ZONE BIAS",IF(K11818&lt;L11818,"LOW ZONE BIAS","EQUILIBRIUM"))</f>
        <v>EQUILIBRIUM</v>
      </c>
    </row>
    <row r="11819">
      <c r="A11819">
        <v>15752</v>
      </c>
      <c r="B11819" t="str">
        <v>2016-11-28</v>
      </c>
      <c r="C11819" t="str">
        <v>Afternoon</v>
      </c>
      <c r="D11819">
        <v>16</v>
      </c>
      <c r="E11819" t="str">
        <f>IF(MOD(D11819,2)=0,"EVEN","ODD")</f>
        <v>EVEN</v>
      </c>
      <c r="F11819" t="str">
        <f>IF(D11819&lt;=18,"LOW (1-18)","HIGH (19-36)")</f>
        <v>LOW (1-18)</v>
      </c>
      <c r="G11819">
        <f>INT((D11819-1)/6)+1</f>
        <v>3</v>
      </c>
      <c r="H11819">
        <f>MOD(D11819-1,6)+1</f>
        <v>4</v>
      </c>
      <c r="I11819">
        <f>37-D11819</f>
        <v>21</v>
      </c>
      <c r="J11819">
        <f>ABS(D11819-D11820)</f>
        <v>4</v>
      </c>
      <c r="K11819">
        <f>AVERAGE(D11819:D11823)</f>
        <v>16</v>
      </c>
      <c r="L11819">
        <f>AVERAGE(D11819:D11838)</f>
        <v>16</v>
      </c>
      <c r="M11819">
        <f>K11819-L11819</f>
        <v>0</v>
      </c>
      <c r="N11819" t="str">
        <f>IF(K11819&gt;L11819,"HIGH ZONE BIAS",IF(K11819&lt;L11819,"LOW ZONE BIAS","EQUILIBRIUM"))</f>
        <v>EQUILIBRIUM</v>
      </c>
    </row>
    <row r="11820">
      <c r="A11820">
        <v>15751</v>
      </c>
      <c r="B11820" t="str">
        <v>2016-11-28</v>
      </c>
      <c r="C11820" t="str">
        <v>Midday</v>
      </c>
      <c r="D11820">
        <v>12</v>
      </c>
      <c r="E11820" t="str">
        <f>IF(MOD(D11820,2)=0,"EVEN","ODD")</f>
        <v>EVEN</v>
      </c>
      <c r="F11820" t="str">
        <f>IF(D11820&lt;=18,"LOW (1-18)","HIGH (19-36)")</f>
        <v>LOW (1-18)</v>
      </c>
      <c r="G11820">
        <f>INT((D11820-1)/6)+1</f>
        <v>2</v>
      </c>
      <c r="H11820">
        <f>MOD(D11820-1,6)+1</f>
        <v>6</v>
      </c>
      <c r="I11820">
        <f>37-D11820</f>
        <v>25</v>
      </c>
      <c r="J11820">
        <f>ABS(D11820-D11821)</f>
        <v>1</v>
      </c>
      <c r="K11820">
        <f>AVERAGE(D11820:D11824)</f>
        <v>12</v>
      </c>
      <c r="L11820">
        <f>AVERAGE(D11820:D11839)</f>
        <v>12</v>
      </c>
      <c r="M11820">
        <f>K11820-L11820</f>
        <v>0</v>
      </c>
      <c r="N11820" t="str">
        <f>IF(K11820&gt;L11820,"HIGH ZONE BIAS",IF(K11820&lt;L11820,"LOW ZONE BIAS","EQUILIBRIUM"))</f>
        <v>EQUILIBRIUM</v>
      </c>
    </row>
    <row r="11821">
      <c r="A11821">
        <v>15750</v>
      </c>
      <c r="B11821" t="str">
        <v>2016-11-28</v>
      </c>
      <c r="C11821" t="str">
        <v>Morning</v>
      </c>
      <c r="D11821">
        <v>11</v>
      </c>
      <c r="E11821" t="str">
        <f>IF(MOD(D11821,2)=0,"EVEN","ODD")</f>
        <v>ODD</v>
      </c>
      <c r="F11821" t="str">
        <f>IF(D11821&lt;=18,"LOW (1-18)","HIGH (19-36)")</f>
        <v>LOW (1-18)</v>
      </c>
      <c r="G11821">
        <f>INT((D11821-1)/6)+1</f>
        <v>2</v>
      </c>
      <c r="H11821">
        <f>MOD(D11821-1,6)+1</f>
        <v>5</v>
      </c>
      <c r="I11821">
        <f>37-D11821</f>
        <v>26</v>
      </c>
      <c r="J11821">
        <f>ABS(D11821-D11822)</f>
        <v>3</v>
      </c>
      <c r="K11821">
        <f>AVERAGE(D11821:D11825)</f>
        <v>11</v>
      </c>
      <c r="L11821">
        <f>AVERAGE(D11821:D11840)</f>
        <v>11</v>
      </c>
      <c r="M11821">
        <f>K11821-L11821</f>
        <v>0</v>
      </c>
      <c r="N11821" t="str">
        <f>IF(K11821&gt;L11821,"HIGH ZONE BIAS",IF(K11821&lt;L11821,"LOW ZONE BIAS","EQUILIBRIUM"))</f>
        <v>EQUILIBRIUM</v>
      </c>
    </row>
    <row r="11822">
      <c r="A11822">
        <v>15749</v>
      </c>
      <c r="B11822" t="str">
        <v>2016-11-26</v>
      </c>
      <c r="C11822" t="str">
        <v>Evening</v>
      </c>
      <c r="D11822">
        <v>14</v>
      </c>
      <c r="E11822" t="str">
        <f>IF(MOD(D11822,2)=0,"EVEN","ODD")</f>
        <v>EVEN</v>
      </c>
      <c r="F11822" t="str">
        <f>IF(D11822&lt;=18,"LOW (1-18)","HIGH (19-36)")</f>
        <v>LOW (1-18)</v>
      </c>
      <c r="G11822">
        <f>INT((D11822-1)/6)+1</f>
        <v>3</v>
      </c>
      <c r="H11822">
        <f>MOD(D11822-1,6)+1</f>
        <v>2</v>
      </c>
      <c r="I11822">
        <f>37-D11822</f>
        <v>23</v>
      </c>
      <c r="J11822">
        <f>ABS(D11822-D11823)</f>
        <v>4</v>
      </c>
      <c r="K11822">
        <f>AVERAGE(D11822:D11826)</f>
        <v>14</v>
      </c>
      <c r="L11822">
        <f>AVERAGE(D11822:D11841)</f>
        <v>14</v>
      </c>
      <c r="M11822">
        <f>K11822-L11822</f>
        <v>0</v>
      </c>
      <c r="N11822" t="str">
        <f>IF(K11822&gt;L11822,"HIGH ZONE BIAS",IF(K11822&lt;L11822,"LOW ZONE BIAS","EQUILIBRIUM"))</f>
        <v>EQUILIBRIUM</v>
      </c>
    </row>
    <row r="11823">
      <c r="A11823">
        <v>15748</v>
      </c>
      <c r="B11823" t="str">
        <v>2016-11-26</v>
      </c>
      <c r="C11823" t="str">
        <v>Afternoon</v>
      </c>
      <c r="D11823">
        <v>10</v>
      </c>
      <c r="E11823" t="str">
        <f>IF(MOD(D11823,2)=0,"EVEN","ODD")</f>
        <v>EVEN</v>
      </c>
      <c r="F11823" t="str">
        <f>IF(D11823&lt;=18,"LOW (1-18)","HIGH (19-36)")</f>
        <v>LOW (1-18)</v>
      </c>
      <c r="G11823">
        <f>INT((D11823-1)/6)+1</f>
        <v>2</v>
      </c>
      <c r="H11823">
        <f>MOD(D11823-1,6)+1</f>
        <v>4</v>
      </c>
      <c r="I11823">
        <f>37-D11823</f>
        <v>27</v>
      </c>
      <c r="J11823">
        <f>ABS(D11823-D11824)</f>
        <v>4</v>
      </c>
      <c r="K11823">
        <f>AVERAGE(D11823:D11827)</f>
        <v>10</v>
      </c>
      <c r="L11823">
        <f>AVERAGE(D11823:D11842)</f>
        <v>10</v>
      </c>
      <c r="M11823">
        <f>K11823-L11823</f>
        <v>0</v>
      </c>
      <c r="N11823" t="str">
        <f>IF(K11823&gt;L11823,"HIGH ZONE BIAS",IF(K11823&lt;L11823,"LOW ZONE BIAS","EQUILIBRIUM"))</f>
        <v>EQUILIBRIUM</v>
      </c>
    </row>
    <row r="11824">
      <c r="A11824">
        <v>15747</v>
      </c>
      <c r="B11824" t="str">
        <v>2016-11-26</v>
      </c>
      <c r="C11824" t="str">
        <v>Midday</v>
      </c>
      <c r="D11824">
        <v>14</v>
      </c>
      <c r="E11824" t="str">
        <f>IF(MOD(D11824,2)=0,"EVEN","ODD")</f>
        <v>EVEN</v>
      </c>
      <c r="F11824" t="str">
        <f>IF(D11824&lt;=18,"LOW (1-18)","HIGH (19-36)")</f>
        <v>LOW (1-18)</v>
      </c>
      <c r="G11824">
        <f>INT((D11824-1)/6)+1</f>
        <v>3</v>
      </c>
      <c r="H11824">
        <f>MOD(D11824-1,6)+1</f>
        <v>2</v>
      </c>
      <c r="I11824">
        <f>37-D11824</f>
        <v>23</v>
      </c>
      <c r="J11824">
        <f>ABS(D11824-D11825)</f>
        <v>5</v>
      </c>
      <c r="K11824">
        <f>AVERAGE(D11824:D11828)</f>
        <v>14</v>
      </c>
      <c r="L11824">
        <f>AVERAGE(D11824:D11843)</f>
        <v>14</v>
      </c>
      <c r="M11824">
        <f>K11824-L11824</f>
        <v>0</v>
      </c>
      <c r="N11824" t="str">
        <f>IF(K11824&gt;L11824,"HIGH ZONE BIAS",IF(K11824&lt;L11824,"LOW ZONE BIAS","EQUILIBRIUM"))</f>
        <v>EQUILIBRIUM</v>
      </c>
    </row>
    <row r="11825">
      <c r="A11825">
        <v>15746</v>
      </c>
      <c r="B11825" t="str">
        <v>2016-11-26</v>
      </c>
      <c r="C11825" t="str">
        <v>Morning</v>
      </c>
      <c r="D11825">
        <v>19</v>
      </c>
      <c r="E11825" t="str">
        <f>IF(MOD(D11825,2)=0,"EVEN","ODD")</f>
        <v>ODD</v>
      </c>
      <c r="F11825" t="str">
        <f>IF(D11825&lt;=18,"LOW (1-18)","HIGH (19-36)")</f>
        <v>HIGH (19-36)</v>
      </c>
      <c r="G11825">
        <f>INT((D11825-1)/6)+1</f>
        <v>4</v>
      </c>
      <c r="H11825">
        <f>MOD(D11825-1,6)+1</f>
        <v>1</v>
      </c>
      <c r="I11825">
        <f>37-D11825</f>
        <v>18</v>
      </c>
      <c r="J11825">
        <f>ABS(D11825-D11826)</f>
        <v>7</v>
      </c>
      <c r="K11825">
        <f>AVERAGE(D11825:D11829)</f>
        <v>19</v>
      </c>
      <c r="L11825">
        <f>AVERAGE(D11825:D11844)</f>
        <v>19</v>
      </c>
      <c r="M11825">
        <f>K11825-L11825</f>
        <v>0</v>
      </c>
      <c r="N11825" t="str">
        <f>IF(K11825&gt;L11825,"HIGH ZONE BIAS",IF(K11825&lt;L11825,"LOW ZONE BIAS","EQUILIBRIUM"))</f>
        <v>EQUILIBRIUM</v>
      </c>
    </row>
    <row r="11826">
      <c r="A11826">
        <v>15745</v>
      </c>
      <c r="B11826" t="str">
        <v>2016-11-25</v>
      </c>
      <c r="C11826" t="str">
        <v>Evening</v>
      </c>
      <c r="D11826">
        <v>12</v>
      </c>
      <c r="E11826" t="str">
        <f>IF(MOD(D11826,2)=0,"EVEN","ODD")</f>
        <v>EVEN</v>
      </c>
      <c r="F11826" t="str">
        <f>IF(D11826&lt;=18,"LOW (1-18)","HIGH (19-36)")</f>
        <v>LOW (1-18)</v>
      </c>
      <c r="G11826">
        <f>INT((D11826-1)/6)+1</f>
        <v>2</v>
      </c>
      <c r="H11826">
        <f>MOD(D11826-1,6)+1</f>
        <v>6</v>
      </c>
      <c r="I11826">
        <f>37-D11826</f>
        <v>25</v>
      </c>
      <c r="J11826">
        <f>ABS(D11826-D11827)</f>
        <v>22</v>
      </c>
      <c r="K11826">
        <f>AVERAGE(D11826:D11830)</f>
        <v>12</v>
      </c>
      <c r="L11826">
        <f>AVERAGE(D11826:D11845)</f>
        <v>12</v>
      </c>
      <c r="M11826">
        <f>K11826-L11826</f>
        <v>0</v>
      </c>
      <c r="N11826" t="str">
        <f>IF(K11826&gt;L11826,"HIGH ZONE BIAS",IF(K11826&lt;L11826,"LOW ZONE BIAS","EQUILIBRIUM"))</f>
        <v>EQUILIBRIUM</v>
      </c>
    </row>
    <row r="11827">
      <c r="A11827">
        <v>15744</v>
      </c>
      <c r="B11827" t="str">
        <v>2016-11-25</v>
      </c>
      <c r="C11827" t="str">
        <v>Afternoon</v>
      </c>
      <c r="D11827">
        <v>34</v>
      </c>
      <c r="E11827" t="str">
        <f>IF(MOD(D11827,2)=0,"EVEN","ODD")</f>
        <v>EVEN</v>
      </c>
      <c r="F11827" t="str">
        <f>IF(D11827&lt;=18,"LOW (1-18)","HIGH (19-36)")</f>
        <v>HIGH (19-36)</v>
      </c>
      <c r="G11827">
        <f>INT((D11827-1)/6)+1</f>
        <v>6</v>
      </c>
      <c r="H11827">
        <f>MOD(D11827-1,6)+1</f>
        <v>4</v>
      </c>
      <c r="I11827">
        <f>37-D11827</f>
        <v>3</v>
      </c>
      <c r="J11827">
        <f>ABS(D11827-D11828)</f>
        <v>32</v>
      </c>
      <c r="K11827">
        <f>AVERAGE(D11827:D11831)</f>
        <v>34</v>
      </c>
      <c r="L11827">
        <f>AVERAGE(D11827:D11846)</f>
        <v>34</v>
      </c>
      <c r="M11827">
        <f>K11827-L11827</f>
        <v>0</v>
      </c>
      <c r="N11827" t="str">
        <f>IF(K11827&gt;L11827,"HIGH ZONE BIAS",IF(K11827&lt;L11827,"LOW ZONE BIAS","EQUILIBRIUM"))</f>
        <v>EQUILIBRIUM</v>
      </c>
    </row>
    <row r="11828">
      <c r="A11828">
        <v>15743</v>
      </c>
      <c r="B11828" t="str">
        <v>2016-11-25</v>
      </c>
      <c r="C11828" t="str">
        <v>Midday</v>
      </c>
      <c r="D11828">
        <v>2</v>
      </c>
      <c r="E11828" t="str">
        <f>IF(MOD(D11828,2)=0,"EVEN","ODD")</f>
        <v>EVEN</v>
      </c>
      <c r="F11828" t="str">
        <f>IF(D11828&lt;=18,"LOW (1-18)","HIGH (19-36)")</f>
        <v>LOW (1-18)</v>
      </c>
      <c r="G11828">
        <f>INT((D11828-1)/6)+1</f>
        <v>1</v>
      </c>
      <c r="H11828">
        <f>MOD(D11828-1,6)+1</f>
        <v>2</v>
      </c>
      <c r="I11828">
        <f>37-D11828</f>
        <v>35</v>
      </c>
      <c r="J11828">
        <f>ABS(D11828-D11829)</f>
        <v>28</v>
      </c>
      <c r="K11828">
        <f>AVERAGE(D11828:D11832)</f>
        <v>2</v>
      </c>
      <c r="L11828">
        <f>AVERAGE(D11828:D11847)</f>
        <v>2</v>
      </c>
      <c r="M11828">
        <f>K11828-L11828</f>
        <v>0</v>
      </c>
      <c r="N11828" t="str">
        <f>IF(K11828&gt;L11828,"HIGH ZONE BIAS",IF(K11828&lt;L11828,"LOW ZONE BIAS","EQUILIBRIUM"))</f>
        <v>EQUILIBRIUM</v>
      </c>
    </row>
    <row r="11829">
      <c r="A11829">
        <v>15742</v>
      </c>
      <c r="B11829" t="str">
        <v>2016-11-25</v>
      </c>
      <c r="C11829" t="str">
        <v>Morning</v>
      </c>
      <c r="D11829">
        <v>30</v>
      </c>
      <c r="E11829" t="str">
        <f>IF(MOD(D11829,2)=0,"EVEN","ODD")</f>
        <v>EVEN</v>
      </c>
      <c r="F11829" t="str">
        <f>IF(D11829&lt;=18,"LOW (1-18)","HIGH (19-36)")</f>
        <v>HIGH (19-36)</v>
      </c>
      <c r="G11829">
        <f>INT((D11829-1)/6)+1</f>
        <v>5</v>
      </c>
      <c r="H11829">
        <f>MOD(D11829-1,6)+1</f>
        <v>6</v>
      </c>
      <c r="I11829">
        <f>37-D11829</f>
        <v>7</v>
      </c>
      <c r="J11829">
        <f>ABS(D11829-D11830)</f>
        <v>22</v>
      </c>
      <c r="K11829">
        <f>AVERAGE(D11829:D11833)</f>
        <v>30</v>
      </c>
      <c r="L11829">
        <f>AVERAGE(D11829:D11848)</f>
        <v>30</v>
      </c>
      <c r="M11829">
        <f>K11829-L11829</f>
        <v>0</v>
      </c>
      <c r="N11829" t="str">
        <f>IF(K11829&gt;L11829,"HIGH ZONE BIAS",IF(K11829&lt;L11829,"LOW ZONE BIAS","EQUILIBRIUM"))</f>
        <v>EQUILIBRIUM</v>
      </c>
    </row>
    <row r="11830">
      <c r="A11830">
        <v>15741</v>
      </c>
      <c r="B11830" t="str">
        <v>2016-11-24</v>
      </c>
      <c r="C11830" t="str">
        <v>Evening</v>
      </c>
      <c r="D11830">
        <v>8</v>
      </c>
      <c r="E11830" t="str">
        <f>IF(MOD(D11830,2)=0,"EVEN","ODD")</f>
        <v>EVEN</v>
      </c>
      <c r="F11830" t="str">
        <f>IF(D11830&lt;=18,"LOW (1-18)","HIGH (19-36)")</f>
        <v>LOW (1-18)</v>
      </c>
      <c r="G11830">
        <f>INT((D11830-1)/6)+1</f>
        <v>2</v>
      </c>
      <c r="H11830">
        <f>MOD(D11830-1,6)+1</f>
        <v>2</v>
      </c>
      <c r="I11830">
        <f>37-D11830</f>
        <v>29</v>
      </c>
      <c r="J11830">
        <f>ABS(D11830-D11831)</f>
        <v>7</v>
      </c>
      <c r="K11830">
        <f>AVERAGE(D11830:D11834)</f>
        <v>8</v>
      </c>
      <c r="L11830">
        <f>AVERAGE(D11830:D11849)</f>
        <v>8</v>
      </c>
      <c r="M11830">
        <f>K11830-L11830</f>
        <v>0</v>
      </c>
      <c r="N11830" t="str">
        <f>IF(K11830&gt;L11830,"HIGH ZONE BIAS",IF(K11830&lt;L11830,"LOW ZONE BIAS","EQUILIBRIUM"))</f>
        <v>EQUILIBRIUM</v>
      </c>
    </row>
    <row r="11831">
      <c r="A11831">
        <v>15740</v>
      </c>
      <c r="B11831" t="str">
        <v>2016-11-24</v>
      </c>
      <c r="C11831" t="str">
        <v>Afternoon</v>
      </c>
      <c r="D11831">
        <v>1</v>
      </c>
      <c r="E11831" t="str">
        <f>IF(MOD(D11831,2)=0,"EVEN","ODD")</f>
        <v>ODD</v>
      </c>
      <c r="F11831" t="str">
        <f>IF(D11831&lt;=18,"LOW (1-18)","HIGH (19-36)")</f>
        <v>LOW (1-18)</v>
      </c>
      <c r="G11831">
        <f>INT((D11831-1)/6)+1</f>
        <v>1</v>
      </c>
      <c r="H11831">
        <f>MOD(D11831-1,6)+1</f>
        <v>1</v>
      </c>
      <c r="I11831">
        <f>37-D11831</f>
        <v>36</v>
      </c>
      <c r="J11831">
        <f>ABS(D11831-D11832)</f>
        <v>6</v>
      </c>
      <c r="K11831">
        <f>AVERAGE(D11831:D11835)</f>
        <v>1</v>
      </c>
      <c r="L11831">
        <f>AVERAGE(D11831:D11850)</f>
        <v>1</v>
      </c>
      <c r="M11831">
        <f>K11831-L11831</f>
        <v>0</v>
      </c>
      <c r="N11831" t="str">
        <f>IF(K11831&gt;L11831,"HIGH ZONE BIAS",IF(K11831&lt;L11831,"LOW ZONE BIAS","EQUILIBRIUM"))</f>
        <v>EQUILIBRIUM</v>
      </c>
    </row>
    <row r="11832">
      <c r="A11832">
        <v>15739</v>
      </c>
      <c r="B11832" t="str">
        <v>2016-11-24</v>
      </c>
      <c r="C11832" t="str">
        <v>Midday</v>
      </c>
      <c r="D11832">
        <v>7</v>
      </c>
      <c r="E11832" t="str">
        <f>IF(MOD(D11832,2)=0,"EVEN","ODD")</f>
        <v>ODD</v>
      </c>
      <c r="F11832" t="str">
        <f>IF(D11832&lt;=18,"LOW (1-18)","HIGH (19-36)")</f>
        <v>LOW (1-18)</v>
      </c>
      <c r="G11832">
        <f>INT((D11832-1)/6)+1</f>
        <v>2</v>
      </c>
      <c r="H11832">
        <f>MOD(D11832-1,6)+1</f>
        <v>1</v>
      </c>
      <c r="I11832">
        <f>37-D11832</f>
        <v>30</v>
      </c>
      <c r="J11832">
        <f>ABS(D11832-D11833)</f>
        <v>20</v>
      </c>
      <c r="K11832">
        <f>AVERAGE(D11832:D11836)</f>
        <v>7</v>
      </c>
      <c r="L11832">
        <f>AVERAGE(D11832:D11851)</f>
        <v>7</v>
      </c>
      <c r="M11832">
        <f>K11832-L11832</f>
        <v>0</v>
      </c>
      <c r="N11832" t="str">
        <f>IF(K11832&gt;L11832,"HIGH ZONE BIAS",IF(K11832&lt;L11832,"LOW ZONE BIAS","EQUILIBRIUM"))</f>
        <v>EQUILIBRIUM</v>
      </c>
    </row>
    <row r="11833">
      <c r="A11833">
        <v>15738</v>
      </c>
      <c r="B11833" t="str">
        <v>2016-11-24</v>
      </c>
      <c r="C11833" t="str">
        <v>Morning</v>
      </c>
      <c r="D11833">
        <v>27</v>
      </c>
      <c r="E11833" t="str">
        <f>IF(MOD(D11833,2)=0,"EVEN","ODD")</f>
        <v>ODD</v>
      </c>
      <c r="F11833" t="str">
        <f>IF(D11833&lt;=18,"LOW (1-18)","HIGH (19-36)")</f>
        <v>HIGH (19-36)</v>
      </c>
      <c r="G11833">
        <f>INT((D11833-1)/6)+1</f>
        <v>5</v>
      </c>
      <c r="H11833">
        <f>MOD(D11833-1,6)+1</f>
        <v>3</v>
      </c>
      <c r="I11833">
        <f>37-D11833</f>
        <v>10</v>
      </c>
      <c r="J11833">
        <f>ABS(D11833-D11834)</f>
        <v>17</v>
      </c>
      <c r="K11833">
        <f>AVERAGE(D11833:D11837)</f>
        <v>27</v>
      </c>
      <c r="L11833">
        <f>AVERAGE(D11833:D11852)</f>
        <v>27</v>
      </c>
      <c r="M11833">
        <f>K11833-L11833</f>
        <v>0</v>
      </c>
      <c r="N11833" t="str">
        <f>IF(K11833&gt;L11833,"HIGH ZONE BIAS",IF(K11833&lt;L11833,"LOW ZONE BIAS","EQUILIBRIUM"))</f>
        <v>EQUILIBRIUM</v>
      </c>
    </row>
    <row r="11834">
      <c r="A11834">
        <v>15737</v>
      </c>
      <c r="B11834" t="str">
        <v>2016-11-23</v>
      </c>
      <c r="C11834" t="str">
        <v>Evening</v>
      </c>
      <c r="D11834">
        <v>10</v>
      </c>
      <c r="E11834" t="str">
        <f>IF(MOD(D11834,2)=0,"EVEN","ODD")</f>
        <v>EVEN</v>
      </c>
      <c r="F11834" t="str">
        <f>IF(D11834&lt;=18,"LOW (1-18)","HIGH (19-36)")</f>
        <v>LOW (1-18)</v>
      </c>
      <c r="G11834">
        <f>INT((D11834-1)/6)+1</f>
        <v>2</v>
      </c>
      <c r="H11834">
        <f>MOD(D11834-1,6)+1</f>
        <v>4</v>
      </c>
      <c r="I11834">
        <f>37-D11834</f>
        <v>27</v>
      </c>
      <c r="J11834">
        <f>ABS(D11834-D11835)</f>
        <v>13</v>
      </c>
      <c r="K11834">
        <f>AVERAGE(D11834:D11838)</f>
        <v>10</v>
      </c>
      <c r="L11834">
        <f>AVERAGE(D11834:D11853)</f>
        <v>10</v>
      </c>
      <c r="M11834">
        <f>K11834-L11834</f>
        <v>0</v>
      </c>
      <c r="N11834" t="str">
        <f>IF(K11834&gt;L11834,"HIGH ZONE BIAS",IF(K11834&lt;L11834,"LOW ZONE BIAS","EQUILIBRIUM"))</f>
        <v>EQUILIBRIUM</v>
      </c>
    </row>
    <row r="11835">
      <c r="A11835">
        <v>15736</v>
      </c>
      <c r="B11835" t="str">
        <v>2016-11-23</v>
      </c>
      <c r="C11835" t="str">
        <v>Afternoon</v>
      </c>
      <c r="D11835">
        <v>23</v>
      </c>
      <c r="E11835" t="str">
        <f>IF(MOD(D11835,2)=0,"EVEN","ODD")</f>
        <v>ODD</v>
      </c>
      <c r="F11835" t="str">
        <f>IF(D11835&lt;=18,"LOW (1-18)","HIGH (19-36)")</f>
        <v>HIGH (19-36)</v>
      </c>
      <c r="G11835">
        <f>INT((D11835-1)/6)+1</f>
        <v>4</v>
      </c>
      <c r="H11835">
        <f>MOD(D11835-1,6)+1</f>
        <v>5</v>
      </c>
      <c r="I11835">
        <f>37-D11835</f>
        <v>14</v>
      </c>
      <c r="J11835">
        <f>ABS(D11835-D11836)</f>
        <v>3</v>
      </c>
      <c r="K11835">
        <f>AVERAGE(D11835:D11839)</f>
        <v>23</v>
      </c>
      <c r="L11835">
        <f>AVERAGE(D11835:D11854)</f>
        <v>23</v>
      </c>
      <c r="M11835">
        <f>K11835-L11835</f>
        <v>0</v>
      </c>
      <c r="N11835" t="str">
        <f>IF(K11835&gt;L11835,"HIGH ZONE BIAS",IF(K11835&lt;L11835,"LOW ZONE BIAS","EQUILIBRIUM"))</f>
        <v>EQUILIBRIUM</v>
      </c>
    </row>
    <row r="11836">
      <c r="A11836">
        <v>15735</v>
      </c>
      <c r="B11836" t="str">
        <v>2016-11-23</v>
      </c>
      <c r="C11836" t="str">
        <v>Midday</v>
      </c>
      <c r="D11836">
        <v>26</v>
      </c>
      <c r="E11836" t="str">
        <f>IF(MOD(D11836,2)=0,"EVEN","ODD")</f>
        <v>EVEN</v>
      </c>
      <c r="F11836" t="str">
        <f>IF(D11836&lt;=18,"LOW (1-18)","HIGH (19-36)")</f>
        <v>HIGH (19-36)</v>
      </c>
      <c r="G11836">
        <f>INT((D11836-1)/6)+1</f>
        <v>5</v>
      </c>
      <c r="H11836">
        <f>MOD(D11836-1,6)+1</f>
        <v>2</v>
      </c>
      <c r="I11836">
        <f>37-D11836</f>
        <v>11</v>
      </c>
      <c r="J11836">
        <f>ABS(D11836-D11837)</f>
        <v>15</v>
      </c>
      <c r="K11836">
        <f>AVERAGE(D11836:D11840)</f>
        <v>26</v>
      </c>
      <c r="L11836">
        <f>AVERAGE(D11836:D11855)</f>
        <v>26</v>
      </c>
      <c r="M11836">
        <f>K11836-L11836</f>
        <v>0</v>
      </c>
      <c r="N11836" t="str">
        <f>IF(K11836&gt;L11836,"HIGH ZONE BIAS",IF(K11836&lt;L11836,"LOW ZONE BIAS","EQUILIBRIUM"))</f>
        <v>EQUILIBRIUM</v>
      </c>
    </row>
    <row r="11837">
      <c r="A11837">
        <v>15734</v>
      </c>
      <c r="B11837" t="str">
        <v>2016-11-23</v>
      </c>
      <c r="C11837" t="str">
        <v>Morning</v>
      </c>
      <c r="D11837">
        <v>11</v>
      </c>
      <c r="E11837" t="str">
        <f>IF(MOD(D11837,2)=0,"EVEN","ODD")</f>
        <v>ODD</v>
      </c>
      <c r="F11837" t="str">
        <f>IF(D11837&lt;=18,"LOW (1-18)","HIGH (19-36)")</f>
        <v>LOW (1-18)</v>
      </c>
      <c r="G11837">
        <f>INT((D11837-1)/6)+1</f>
        <v>2</v>
      </c>
      <c r="H11837">
        <f>MOD(D11837-1,6)+1</f>
        <v>5</v>
      </c>
      <c r="I11837">
        <f>37-D11837</f>
        <v>26</v>
      </c>
      <c r="J11837">
        <f>ABS(D11837-D11838)</f>
        <v>2</v>
      </c>
      <c r="K11837">
        <f>AVERAGE(D11837:D11841)</f>
        <v>11</v>
      </c>
      <c r="L11837">
        <f>AVERAGE(D11837:D11856)</f>
        <v>11</v>
      </c>
      <c r="M11837">
        <f>K11837-L11837</f>
        <v>0</v>
      </c>
      <c r="N11837" t="str">
        <f>IF(K11837&gt;L11837,"HIGH ZONE BIAS",IF(K11837&lt;L11837,"LOW ZONE BIAS","EQUILIBRIUM"))</f>
        <v>EQUILIBRIUM</v>
      </c>
    </row>
    <row r="11838">
      <c r="A11838">
        <v>15733</v>
      </c>
      <c r="B11838" t="str">
        <v>2016-11-22</v>
      </c>
      <c r="C11838" t="str">
        <v>Evening</v>
      </c>
      <c r="D11838">
        <v>9</v>
      </c>
      <c r="E11838" t="str">
        <f>IF(MOD(D11838,2)=0,"EVEN","ODD")</f>
        <v>ODD</v>
      </c>
      <c r="F11838" t="str">
        <f>IF(D11838&lt;=18,"LOW (1-18)","HIGH (19-36)")</f>
        <v>LOW (1-18)</v>
      </c>
      <c r="G11838">
        <f>INT((D11838-1)/6)+1</f>
        <v>2</v>
      </c>
      <c r="H11838">
        <f>MOD(D11838-1,6)+1</f>
        <v>3</v>
      </c>
      <c r="I11838">
        <f>37-D11838</f>
        <v>28</v>
      </c>
      <c r="J11838">
        <f>ABS(D11838-D11839)</f>
        <v>4</v>
      </c>
      <c r="K11838">
        <f>AVERAGE(D11838:D11842)</f>
        <v>9</v>
      </c>
      <c r="L11838">
        <f>AVERAGE(D11838:D11857)</f>
        <v>9</v>
      </c>
      <c r="M11838">
        <f>K11838-L11838</f>
        <v>0</v>
      </c>
      <c r="N11838" t="str">
        <f>IF(K11838&gt;L11838,"HIGH ZONE BIAS",IF(K11838&lt;L11838,"LOW ZONE BIAS","EQUILIBRIUM"))</f>
        <v>EQUILIBRIUM</v>
      </c>
    </row>
    <row r="11839">
      <c r="A11839">
        <v>15732</v>
      </c>
      <c r="B11839" t="str">
        <v>2016-11-22</v>
      </c>
      <c r="C11839" t="str">
        <v>Afternoon</v>
      </c>
      <c r="D11839">
        <v>13</v>
      </c>
      <c r="E11839" t="str">
        <f>IF(MOD(D11839,2)=0,"EVEN","ODD")</f>
        <v>ODD</v>
      </c>
      <c r="F11839" t="str">
        <f>IF(D11839&lt;=18,"LOW (1-18)","HIGH (19-36)")</f>
        <v>LOW (1-18)</v>
      </c>
      <c r="G11839">
        <f>INT((D11839-1)/6)+1</f>
        <v>3</v>
      </c>
      <c r="H11839">
        <f>MOD(D11839-1,6)+1</f>
        <v>1</v>
      </c>
      <c r="I11839">
        <f>37-D11839</f>
        <v>24</v>
      </c>
      <c r="J11839">
        <f>ABS(D11839-D11840)</f>
        <v>19</v>
      </c>
      <c r="K11839">
        <f>AVERAGE(D11839:D11843)</f>
        <v>13</v>
      </c>
      <c r="L11839">
        <f>AVERAGE(D11839:D11858)</f>
        <v>13</v>
      </c>
      <c r="M11839">
        <f>K11839-L11839</f>
        <v>0</v>
      </c>
      <c r="N11839" t="str">
        <f>IF(K11839&gt;L11839,"HIGH ZONE BIAS",IF(K11839&lt;L11839,"LOW ZONE BIAS","EQUILIBRIUM"))</f>
        <v>EQUILIBRIUM</v>
      </c>
    </row>
    <row r="11840">
      <c r="A11840">
        <v>15731</v>
      </c>
      <c r="B11840" t="str">
        <v>2016-11-22</v>
      </c>
      <c r="C11840" t="str">
        <v>Midday</v>
      </c>
      <c r="D11840">
        <v>32</v>
      </c>
      <c r="E11840" t="str">
        <f>IF(MOD(D11840,2)=0,"EVEN","ODD")</f>
        <v>EVEN</v>
      </c>
      <c r="F11840" t="str">
        <f>IF(D11840&lt;=18,"LOW (1-18)","HIGH (19-36)")</f>
        <v>HIGH (19-36)</v>
      </c>
      <c r="G11840">
        <f>INT((D11840-1)/6)+1</f>
        <v>6</v>
      </c>
      <c r="H11840">
        <f>MOD(D11840-1,6)+1</f>
        <v>2</v>
      </c>
      <c r="I11840">
        <f>37-D11840</f>
        <v>5</v>
      </c>
      <c r="J11840">
        <f>ABS(D11840-D11841)</f>
        <v>30</v>
      </c>
      <c r="K11840">
        <f>AVERAGE(D11840:D11844)</f>
        <v>32</v>
      </c>
      <c r="L11840">
        <f>AVERAGE(D11840:D11859)</f>
        <v>32</v>
      </c>
      <c r="M11840">
        <f>K11840-L11840</f>
        <v>0</v>
      </c>
      <c r="N11840" t="str">
        <f>IF(K11840&gt;L11840,"HIGH ZONE BIAS",IF(K11840&lt;L11840,"LOW ZONE BIAS","EQUILIBRIUM"))</f>
        <v>EQUILIBRIUM</v>
      </c>
    </row>
    <row r="11841">
      <c r="A11841">
        <v>15730</v>
      </c>
      <c r="B11841" t="str">
        <v>2016-11-22</v>
      </c>
      <c r="C11841" t="str">
        <v>Morning</v>
      </c>
      <c r="D11841">
        <v>2</v>
      </c>
      <c r="E11841" t="str">
        <f>IF(MOD(D11841,2)=0,"EVEN","ODD")</f>
        <v>EVEN</v>
      </c>
      <c r="F11841" t="str">
        <f>IF(D11841&lt;=18,"LOW (1-18)","HIGH (19-36)")</f>
        <v>LOW (1-18)</v>
      </c>
      <c r="G11841">
        <f>INT((D11841-1)/6)+1</f>
        <v>1</v>
      </c>
      <c r="H11841">
        <f>MOD(D11841-1,6)+1</f>
        <v>2</v>
      </c>
      <c r="I11841">
        <f>37-D11841</f>
        <v>35</v>
      </c>
      <c r="J11841">
        <f>ABS(D11841-D11842)</f>
        <v>22</v>
      </c>
      <c r="K11841">
        <f>AVERAGE(D11841:D11845)</f>
        <v>2</v>
      </c>
      <c r="L11841">
        <f>AVERAGE(D11841:D11860)</f>
        <v>2</v>
      </c>
      <c r="M11841">
        <f>K11841-L11841</f>
        <v>0</v>
      </c>
      <c r="N11841" t="str">
        <f>IF(K11841&gt;L11841,"HIGH ZONE BIAS",IF(K11841&lt;L11841,"LOW ZONE BIAS","EQUILIBRIUM"))</f>
        <v>EQUILIBRIUM</v>
      </c>
    </row>
    <row r="11842">
      <c r="A11842">
        <v>15729</v>
      </c>
      <c r="B11842" t="str">
        <v>2016-11-21</v>
      </c>
      <c r="C11842" t="str">
        <v>Evening</v>
      </c>
      <c r="D11842">
        <v>24</v>
      </c>
      <c r="E11842" t="str">
        <f>IF(MOD(D11842,2)=0,"EVEN","ODD")</f>
        <v>EVEN</v>
      </c>
      <c r="F11842" t="str">
        <f>IF(D11842&lt;=18,"LOW (1-18)","HIGH (19-36)")</f>
        <v>HIGH (19-36)</v>
      </c>
      <c r="G11842">
        <f>INT((D11842-1)/6)+1</f>
        <v>4</v>
      </c>
      <c r="H11842">
        <f>MOD(D11842-1,6)+1</f>
        <v>6</v>
      </c>
      <c r="I11842">
        <f>37-D11842</f>
        <v>13</v>
      </c>
      <c r="J11842">
        <f>ABS(D11842-D11843)</f>
        <v>2</v>
      </c>
      <c r="K11842">
        <f>AVERAGE(D11842:D11846)</f>
        <v>24</v>
      </c>
      <c r="L11842">
        <f>AVERAGE(D11842:D11861)</f>
        <v>24</v>
      </c>
      <c r="M11842">
        <f>K11842-L11842</f>
        <v>0</v>
      </c>
      <c r="N11842" t="str">
        <f>IF(K11842&gt;L11842,"HIGH ZONE BIAS",IF(K11842&lt;L11842,"LOW ZONE BIAS","EQUILIBRIUM"))</f>
        <v>EQUILIBRIUM</v>
      </c>
    </row>
    <row r="11843">
      <c r="A11843">
        <v>15728</v>
      </c>
      <c r="B11843" t="str">
        <v>2016-11-21</v>
      </c>
      <c r="C11843" t="str">
        <v>Afternoon</v>
      </c>
      <c r="D11843">
        <v>22</v>
      </c>
      <c r="E11843" t="str">
        <f>IF(MOD(D11843,2)=0,"EVEN","ODD")</f>
        <v>EVEN</v>
      </c>
      <c r="F11843" t="str">
        <f>IF(D11843&lt;=18,"LOW (1-18)","HIGH (19-36)")</f>
        <v>HIGH (19-36)</v>
      </c>
      <c r="G11843">
        <f>INT((D11843-1)/6)+1</f>
        <v>4</v>
      </c>
      <c r="H11843">
        <f>MOD(D11843-1,6)+1</f>
        <v>4</v>
      </c>
      <c r="I11843">
        <f>37-D11843</f>
        <v>15</v>
      </c>
      <c r="J11843">
        <f>ABS(D11843-D11844)</f>
        <v>12</v>
      </c>
      <c r="K11843">
        <f>AVERAGE(D11843:D11847)</f>
        <v>22</v>
      </c>
      <c r="L11843">
        <f>AVERAGE(D11843:D11862)</f>
        <v>22</v>
      </c>
      <c r="M11843">
        <f>K11843-L11843</f>
        <v>0</v>
      </c>
      <c r="N11843" t="str">
        <f>IF(K11843&gt;L11843,"HIGH ZONE BIAS",IF(K11843&lt;L11843,"LOW ZONE BIAS","EQUILIBRIUM"))</f>
        <v>EQUILIBRIUM</v>
      </c>
    </row>
    <row r="11844">
      <c r="A11844">
        <v>15727</v>
      </c>
      <c r="B11844" t="str">
        <v>2016-11-21</v>
      </c>
      <c r="C11844" t="str">
        <v>Midday</v>
      </c>
      <c r="D11844">
        <v>34</v>
      </c>
      <c r="E11844" t="str">
        <f>IF(MOD(D11844,2)=0,"EVEN","ODD")</f>
        <v>EVEN</v>
      </c>
      <c r="F11844" t="str">
        <f>IF(D11844&lt;=18,"LOW (1-18)","HIGH (19-36)")</f>
        <v>HIGH (19-36)</v>
      </c>
      <c r="G11844">
        <f>INT((D11844-1)/6)+1</f>
        <v>6</v>
      </c>
      <c r="H11844">
        <f>MOD(D11844-1,6)+1</f>
        <v>4</v>
      </c>
      <c r="I11844">
        <f>37-D11844</f>
        <v>3</v>
      </c>
      <c r="J11844">
        <f>ABS(D11844-D11845)</f>
        <v>5</v>
      </c>
      <c r="K11844">
        <f>AVERAGE(D11844:D11848)</f>
        <v>34</v>
      </c>
      <c r="L11844">
        <f>AVERAGE(D11844:D11863)</f>
        <v>34</v>
      </c>
      <c r="M11844">
        <f>K11844-L11844</f>
        <v>0</v>
      </c>
      <c r="N11844" t="str">
        <f>IF(K11844&gt;L11844,"HIGH ZONE BIAS",IF(K11844&lt;L11844,"LOW ZONE BIAS","EQUILIBRIUM"))</f>
        <v>EQUILIBRIUM</v>
      </c>
    </row>
    <row r="11845">
      <c r="A11845">
        <v>15726</v>
      </c>
      <c r="B11845" t="str">
        <v>2016-11-21</v>
      </c>
      <c r="C11845" t="str">
        <v>Morning</v>
      </c>
      <c r="D11845">
        <v>29</v>
      </c>
      <c r="E11845" t="str">
        <f>IF(MOD(D11845,2)=0,"EVEN","ODD")</f>
        <v>ODD</v>
      </c>
      <c r="F11845" t="str">
        <f>IF(D11845&lt;=18,"LOW (1-18)","HIGH (19-36)")</f>
        <v>HIGH (19-36)</v>
      </c>
      <c r="G11845">
        <f>INT((D11845-1)/6)+1</f>
        <v>5</v>
      </c>
      <c r="H11845">
        <f>MOD(D11845-1,6)+1</f>
        <v>5</v>
      </c>
      <c r="I11845">
        <f>37-D11845</f>
        <v>8</v>
      </c>
      <c r="J11845">
        <f>ABS(D11845-D11846)</f>
        <v>3</v>
      </c>
      <c r="K11845">
        <f>AVERAGE(D11845:D11849)</f>
        <v>29</v>
      </c>
      <c r="L11845">
        <f>AVERAGE(D11845:D11864)</f>
        <v>29</v>
      </c>
      <c r="M11845">
        <f>K11845-L11845</f>
        <v>0</v>
      </c>
      <c r="N11845" t="str">
        <f>IF(K11845&gt;L11845,"HIGH ZONE BIAS",IF(K11845&lt;L11845,"LOW ZONE BIAS","EQUILIBRIUM"))</f>
        <v>EQUILIBRIUM</v>
      </c>
    </row>
    <row r="11846">
      <c r="A11846">
        <v>15725</v>
      </c>
      <c r="B11846" t="str">
        <v>2016-11-19</v>
      </c>
      <c r="C11846" t="str">
        <v>Evening</v>
      </c>
      <c r="D11846">
        <v>26</v>
      </c>
      <c r="E11846" t="str">
        <f>IF(MOD(D11846,2)=0,"EVEN","ODD")</f>
        <v>EVEN</v>
      </c>
      <c r="F11846" t="str">
        <f>IF(D11846&lt;=18,"LOW (1-18)","HIGH (19-36)")</f>
        <v>HIGH (19-36)</v>
      </c>
      <c r="G11846">
        <f>INT((D11846-1)/6)+1</f>
        <v>5</v>
      </c>
      <c r="H11846">
        <f>MOD(D11846-1,6)+1</f>
        <v>2</v>
      </c>
      <c r="I11846">
        <f>37-D11846</f>
        <v>11</v>
      </c>
      <c r="J11846">
        <f>ABS(D11846-D11847)</f>
        <v>14</v>
      </c>
      <c r="K11846">
        <f>AVERAGE(D11846:D11850)</f>
        <v>26</v>
      </c>
      <c r="L11846">
        <f>AVERAGE(D11846:D11865)</f>
        <v>26</v>
      </c>
      <c r="M11846">
        <f>K11846-L11846</f>
        <v>0</v>
      </c>
      <c r="N11846" t="str">
        <f>IF(K11846&gt;L11846,"HIGH ZONE BIAS",IF(K11846&lt;L11846,"LOW ZONE BIAS","EQUILIBRIUM"))</f>
        <v>EQUILIBRIUM</v>
      </c>
    </row>
    <row r="11847">
      <c r="A11847">
        <v>15724</v>
      </c>
      <c r="B11847" t="str">
        <v>2016-11-19</v>
      </c>
      <c r="C11847" t="str">
        <v>Afternoon</v>
      </c>
      <c r="D11847">
        <v>12</v>
      </c>
      <c r="E11847" t="str">
        <f>IF(MOD(D11847,2)=0,"EVEN","ODD")</f>
        <v>EVEN</v>
      </c>
      <c r="F11847" t="str">
        <f>IF(D11847&lt;=18,"LOW (1-18)","HIGH (19-36)")</f>
        <v>LOW (1-18)</v>
      </c>
      <c r="G11847">
        <f>INT((D11847-1)/6)+1</f>
        <v>2</v>
      </c>
      <c r="H11847">
        <f>MOD(D11847-1,6)+1</f>
        <v>6</v>
      </c>
      <c r="I11847">
        <f>37-D11847</f>
        <v>25</v>
      </c>
      <c r="J11847">
        <f>ABS(D11847-D11848)</f>
        <v>1</v>
      </c>
      <c r="K11847">
        <f>AVERAGE(D11847:D11851)</f>
        <v>12</v>
      </c>
      <c r="L11847">
        <f>AVERAGE(D11847:D11866)</f>
        <v>12</v>
      </c>
      <c r="M11847">
        <f>K11847-L11847</f>
        <v>0</v>
      </c>
      <c r="N11847" t="str">
        <f>IF(K11847&gt;L11847,"HIGH ZONE BIAS",IF(K11847&lt;L11847,"LOW ZONE BIAS","EQUILIBRIUM"))</f>
        <v>EQUILIBRIUM</v>
      </c>
    </row>
    <row r="11848">
      <c r="A11848">
        <v>15723</v>
      </c>
      <c r="B11848" t="str">
        <v>2016-11-19</v>
      </c>
      <c r="C11848" t="str">
        <v>Midday</v>
      </c>
      <c r="D11848">
        <v>13</v>
      </c>
      <c r="E11848" t="str">
        <f>IF(MOD(D11848,2)=0,"EVEN","ODD")</f>
        <v>ODD</v>
      </c>
      <c r="F11848" t="str">
        <f>IF(D11848&lt;=18,"LOW (1-18)","HIGH (19-36)")</f>
        <v>LOW (1-18)</v>
      </c>
      <c r="G11848">
        <f>INT((D11848-1)/6)+1</f>
        <v>3</v>
      </c>
      <c r="H11848">
        <f>MOD(D11848-1,6)+1</f>
        <v>1</v>
      </c>
      <c r="I11848">
        <f>37-D11848</f>
        <v>24</v>
      </c>
      <c r="J11848">
        <f>ABS(D11848-D11849)</f>
        <v>3</v>
      </c>
      <c r="K11848">
        <f>AVERAGE(D11848:D11852)</f>
        <v>13</v>
      </c>
      <c r="L11848">
        <f>AVERAGE(D11848:D11867)</f>
        <v>13</v>
      </c>
      <c r="M11848">
        <f>K11848-L11848</f>
        <v>0</v>
      </c>
      <c r="N11848" t="str">
        <f>IF(K11848&gt;L11848,"HIGH ZONE BIAS",IF(K11848&lt;L11848,"LOW ZONE BIAS","EQUILIBRIUM"))</f>
        <v>EQUILIBRIUM</v>
      </c>
    </row>
    <row r="11849">
      <c r="A11849">
        <v>15722</v>
      </c>
      <c r="B11849" t="str">
        <v>2016-11-19</v>
      </c>
      <c r="C11849" t="str">
        <v>Morning</v>
      </c>
      <c r="D11849">
        <v>16</v>
      </c>
      <c r="E11849" t="str">
        <f>IF(MOD(D11849,2)=0,"EVEN","ODD")</f>
        <v>EVEN</v>
      </c>
      <c r="F11849" t="str">
        <f>IF(D11849&lt;=18,"LOW (1-18)","HIGH (19-36)")</f>
        <v>LOW (1-18)</v>
      </c>
      <c r="G11849">
        <f>INT((D11849-1)/6)+1</f>
        <v>3</v>
      </c>
      <c r="H11849">
        <f>MOD(D11849-1,6)+1</f>
        <v>4</v>
      </c>
      <c r="I11849">
        <f>37-D11849</f>
        <v>21</v>
      </c>
      <c r="J11849">
        <f>ABS(D11849-D11850)</f>
        <v>2</v>
      </c>
      <c r="K11849">
        <f>AVERAGE(D11849:D11853)</f>
        <v>16</v>
      </c>
      <c r="L11849">
        <f>AVERAGE(D11849:D11868)</f>
        <v>16</v>
      </c>
      <c r="M11849">
        <f>K11849-L11849</f>
        <v>0</v>
      </c>
      <c r="N11849" t="str">
        <f>IF(K11849&gt;L11849,"HIGH ZONE BIAS",IF(K11849&lt;L11849,"LOW ZONE BIAS","EQUILIBRIUM"))</f>
        <v>EQUILIBRIUM</v>
      </c>
    </row>
    <row r="11850">
      <c r="A11850">
        <v>15721</v>
      </c>
      <c r="B11850" t="str">
        <v>2016-11-18</v>
      </c>
      <c r="C11850" t="str">
        <v>Evening</v>
      </c>
      <c r="D11850">
        <v>14</v>
      </c>
      <c r="E11850" t="str">
        <f>IF(MOD(D11850,2)=0,"EVEN","ODD")</f>
        <v>EVEN</v>
      </c>
      <c r="F11850" t="str">
        <f>IF(D11850&lt;=18,"LOW (1-18)","HIGH (19-36)")</f>
        <v>LOW (1-18)</v>
      </c>
      <c r="G11850">
        <f>INT((D11850-1)/6)+1</f>
        <v>3</v>
      </c>
      <c r="H11850">
        <f>MOD(D11850-1,6)+1</f>
        <v>2</v>
      </c>
      <c r="I11850">
        <f>37-D11850</f>
        <v>23</v>
      </c>
      <c r="J11850">
        <f>ABS(D11850-D11851)</f>
        <v>3</v>
      </c>
      <c r="K11850">
        <f>AVERAGE(D11850:D11854)</f>
        <v>14</v>
      </c>
      <c r="L11850">
        <f>AVERAGE(D11850:D11869)</f>
        <v>14</v>
      </c>
      <c r="M11850">
        <f>K11850-L11850</f>
        <v>0</v>
      </c>
      <c r="N11850" t="str">
        <f>IF(K11850&gt;L11850,"HIGH ZONE BIAS",IF(K11850&lt;L11850,"LOW ZONE BIAS","EQUILIBRIUM"))</f>
        <v>EQUILIBRIUM</v>
      </c>
    </row>
    <row r="11851">
      <c r="A11851">
        <v>15720</v>
      </c>
      <c r="B11851" t="str">
        <v>2016-11-18</v>
      </c>
      <c r="C11851" t="str">
        <v>Afternoon</v>
      </c>
      <c r="D11851">
        <v>11</v>
      </c>
      <c r="E11851" t="str">
        <f>IF(MOD(D11851,2)=0,"EVEN","ODD")</f>
        <v>ODD</v>
      </c>
      <c r="F11851" t="str">
        <f>IF(D11851&lt;=18,"LOW (1-18)","HIGH (19-36)")</f>
        <v>LOW (1-18)</v>
      </c>
      <c r="G11851">
        <f>INT((D11851-1)/6)+1</f>
        <v>2</v>
      </c>
      <c r="H11851">
        <f>MOD(D11851-1,6)+1</f>
        <v>5</v>
      </c>
      <c r="I11851">
        <f>37-D11851</f>
        <v>26</v>
      </c>
      <c r="J11851">
        <f>ABS(D11851-D11852)</f>
        <v>21</v>
      </c>
      <c r="K11851">
        <f>AVERAGE(D11851:D11855)</f>
        <v>11</v>
      </c>
      <c r="L11851">
        <f>AVERAGE(D11851:D11870)</f>
        <v>11</v>
      </c>
      <c r="M11851">
        <f>K11851-L11851</f>
        <v>0</v>
      </c>
      <c r="N11851" t="str">
        <f>IF(K11851&gt;L11851,"HIGH ZONE BIAS",IF(K11851&lt;L11851,"LOW ZONE BIAS","EQUILIBRIUM"))</f>
        <v>EQUILIBRIUM</v>
      </c>
    </row>
    <row r="11852">
      <c r="A11852">
        <v>15719</v>
      </c>
      <c r="B11852" t="str">
        <v>2016-11-18</v>
      </c>
      <c r="C11852" t="str">
        <v>Midday</v>
      </c>
      <c r="D11852">
        <v>32</v>
      </c>
      <c r="E11852" t="str">
        <f>IF(MOD(D11852,2)=0,"EVEN","ODD")</f>
        <v>EVEN</v>
      </c>
      <c r="F11852" t="str">
        <f>IF(D11852&lt;=18,"LOW (1-18)","HIGH (19-36)")</f>
        <v>HIGH (19-36)</v>
      </c>
      <c r="G11852">
        <f>INT((D11852-1)/6)+1</f>
        <v>6</v>
      </c>
      <c r="H11852">
        <f>MOD(D11852-1,6)+1</f>
        <v>2</v>
      </c>
      <c r="I11852">
        <f>37-D11852</f>
        <v>5</v>
      </c>
      <c r="J11852">
        <f>ABS(D11852-D11853)</f>
        <v>7</v>
      </c>
      <c r="K11852">
        <f>AVERAGE(D11852:D11856)</f>
        <v>32</v>
      </c>
      <c r="L11852">
        <f>AVERAGE(D11852:D11871)</f>
        <v>32</v>
      </c>
      <c r="M11852">
        <f>K11852-L11852</f>
        <v>0</v>
      </c>
      <c r="N11852" t="str">
        <f>IF(K11852&gt;L11852,"HIGH ZONE BIAS",IF(K11852&lt;L11852,"LOW ZONE BIAS","EQUILIBRIUM"))</f>
        <v>EQUILIBRIUM</v>
      </c>
    </row>
    <row r="11853">
      <c r="A11853">
        <v>15718</v>
      </c>
      <c r="B11853" t="str">
        <v>2016-11-18</v>
      </c>
      <c r="C11853" t="str">
        <v>Morning</v>
      </c>
      <c r="D11853">
        <v>25</v>
      </c>
      <c r="E11853" t="str">
        <f>IF(MOD(D11853,2)=0,"EVEN","ODD")</f>
        <v>ODD</v>
      </c>
      <c r="F11853" t="str">
        <f>IF(D11853&lt;=18,"LOW (1-18)","HIGH (19-36)")</f>
        <v>HIGH (19-36)</v>
      </c>
      <c r="G11853">
        <f>INT((D11853-1)/6)+1</f>
        <v>5</v>
      </c>
      <c r="H11853">
        <f>MOD(D11853-1,6)+1</f>
        <v>1</v>
      </c>
      <c r="I11853">
        <f>37-D11853</f>
        <v>12</v>
      </c>
      <c r="J11853">
        <f>ABS(D11853-D11854)</f>
        <v>19</v>
      </c>
      <c r="K11853">
        <f>AVERAGE(D11853:D11857)</f>
        <v>25</v>
      </c>
      <c r="L11853">
        <f>AVERAGE(D11853:D11872)</f>
        <v>25</v>
      </c>
      <c r="M11853">
        <f>K11853-L11853</f>
        <v>0</v>
      </c>
      <c r="N11853" t="str">
        <f>IF(K11853&gt;L11853,"HIGH ZONE BIAS",IF(K11853&lt;L11853,"LOW ZONE BIAS","EQUILIBRIUM"))</f>
        <v>EQUILIBRIUM</v>
      </c>
    </row>
    <row r="11854">
      <c r="A11854">
        <v>15717</v>
      </c>
      <c r="B11854" t="str">
        <v>2016-11-17</v>
      </c>
      <c r="C11854" t="str">
        <v>Evening</v>
      </c>
      <c r="D11854">
        <v>6</v>
      </c>
      <c r="E11854" t="str">
        <f>IF(MOD(D11854,2)=0,"EVEN","ODD")</f>
        <v>EVEN</v>
      </c>
      <c r="F11854" t="str">
        <f>IF(D11854&lt;=18,"LOW (1-18)","HIGH (19-36)")</f>
        <v>LOW (1-18)</v>
      </c>
      <c r="G11854">
        <f>INT((D11854-1)/6)+1</f>
        <v>1</v>
      </c>
      <c r="H11854">
        <f>MOD(D11854-1,6)+1</f>
        <v>6</v>
      </c>
      <c r="I11854">
        <f>37-D11854</f>
        <v>31</v>
      </c>
      <c r="J11854">
        <f>ABS(D11854-D11855)</f>
        <v>1</v>
      </c>
      <c r="K11854">
        <f>AVERAGE(D11854:D11858)</f>
        <v>6</v>
      </c>
      <c r="L11854">
        <f>AVERAGE(D11854:D11873)</f>
        <v>6</v>
      </c>
      <c r="M11854">
        <f>K11854-L11854</f>
        <v>0</v>
      </c>
      <c r="N11854" t="str">
        <f>IF(K11854&gt;L11854,"HIGH ZONE BIAS",IF(K11854&lt;L11854,"LOW ZONE BIAS","EQUILIBRIUM"))</f>
        <v>EQUILIBRIUM</v>
      </c>
    </row>
    <row r="11855">
      <c r="A11855">
        <v>15716</v>
      </c>
      <c r="B11855" t="str">
        <v>2016-11-17</v>
      </c>
      <c r="C11855" t="str">
        <v>Afternoon</v>
      </c>
      <c r="D11855">
        <v>5</v>
      </c>
      <c r="E11855" t="str">
        <f>IF(MOD(D11855,2)=0,"EVEN","ODD")</f>
        <v>ODD</v>
      </c>
      <c r="F11855" t="str">
        <f>IF(D11855&lt;=18,"LOW (1-18)","HIGH (19-36)")</f>
        <v>LOW (1-18)</v>
      </c>
      <c r="G11855">
        <f>INT((D11855-1)/6)+1</f>
        <v>1</v>
      </c>
      <c r="H11855">
        <f>MOD(D11855-1,6)+1</f>
        <v>5</v>
      </c>
      <c r="I11855">
        <f>37-D11855</f>
        <v>32</v>
      </c>
      <c r="J11855">
        <f>ABS(D11855-D11856)</f>
        <v>14</v>
      </c>
      <c r="K11855">
        <f>AVERAGE(D11855:D11859)</f>
        <v>5</v>
      </c>
      <c r="L11855">
        <f>AVERAGE(D11855:D11874)</f>
        <v>5</v>
      </c>
      <c r="M11855">
        <f>K11855-L11855</f>
        <v>0</v>
      </c>
      <c r="N11855" t="str">
        <f>IF(K11855&gt;L11855,"HIGH ZONE BIAS",IF(K11855&lt;L11855,"LOW ZONE BIAS","EQUILIBRIUM"))</f>
        <v>EQUILIBRIUM</v>
      </c>
    </row>
    <row r="11856">
      <c r="A11856">
        <v>15715</v>
      </c>
      <c r="B11856" t="str">
        <v>2016-11-17</v>
      </c>
      <c r="C11856" t="str">
        <v>Midday</v>
      </c>
      <c r="D11856">
        <v>19</v>
      </c>
      <c r="E11856" t="str">
        <f>IF(MOD(D11856,2)=0,"EVEN","ODD")</f>
        <v>ODD</v>
      </c>
      <c r="F11856" t="str">
        <f>IF(D11856&lt;=18,"LOW (1-18)","HIGH (19-36)")</f>
        <v>HIGH (19-36)</v>
      </c>
      <c r="G11856">
        <f>INT((D11856-1)/6)+1</f>
        <v>4</v>
      </c>
      <c r="H11856">
        <f>MOD(D11856-1,6)+1</f>
        <v>1</v>
      </c>
      <c r="I11856">
        <f>37-D11856</f>
        <v>18</v>
      </c>
      <c r="J11856">
        <f>ABS(D11856-D11857)</f>
        <v>4</v>
      </c>
      <c r="K11856">
        <f>AVERAGE(D11856:D11860)</f>
        <v>19</v>
      </c>
      <c r="L11856">
        <f>AVERAGE(D11856:D11875)</f>
        <v>19</v>
      </c>
      <c r="M11856">
        <f>K11856-L11856</f>
        <v>0</v>
      </c>
      <c r="N11856" t="str">
        <f>IF(K11856&gt;L11856,"HIGH ZONE BIAS",IF(K11856&lt;L11856,"LOW ZONE BIAS","EQUILIBRIUM"))</f>
        <v>EQUILIBRIUM</v>
      </c>
    </row>
    <row r="11857">
      <c r="A11857">
        <v>15714</v>
      </c>
      <c r="B11857" t="str">
        <v>2016-11-17</v>
      </c>
      <c r="C11857" t="str">
        <v>Morning</v>
      </c>
      <c r="D11857">
        <v>15</v>
      </c>
      <c r="E11857" t="str">
        <f>IF(MOD(D11857,2)=0,"EVEN","ODD")</f>
        <v>ODD</v>
      </c>
      <c r="F11857" t="str">
        <f>IF(D11857&lt;=18,"LOW (1-18)","HIGH (19-36)")</f>
        <v>LOW (1-18)</v>
      </c>
      <c r="G11857">
        <f>INT((D11857-1)/6)+1</f>
        <v>3</v>
      </c>
      <c r="H11857">
        <f>MOD(D11857-1,6)+1</f>
        <v>3</v>
      </c>
      <c r="I11857">
        <f>37-D11857</f>
        <v>22</v>
      </c>
      <c r="J11857">
        <f>ABS(D11857-D11858)</f>
        <v>3</v>
      </c>
      <c r="K11857">
        <f>AVERAGE(D11857:D11861)</f>
        <v>15</v>
      </c>
      <c r="L11857">
        <f>AVERAGE(D11857:D11876)</f>
        <v>15</v>
      </c>
      <c r="M11857">
        <f>K11857-L11857</f>
        <v>0</v>
      </c>
      <c r="N11857" t="str">
        <f>IF(K11857&gt;L11857,"HIGH ZONE BIAS",IF(K11857&lt;L11857,"LOW ZONE BIAS","EQUILIBRIUM"))</f>
        <v>EQUILIBRIUM</v>
      </c>
    </row>
    <row r="11858">
      <c r="A11858">
        <v>15713</v>
      </c>
      <c r="B11858" t="str">
        <v>2016-11-16</v>
      </c>
      <c r="C11858" t="str">
        <v>Evening</v>
      </c>
      <c r="D11858">
        <v>12</v>
      </c>
      <c r="E11858" t="str">
        <f>IF(MOD(D11858,2)=0,"EVEN","ODD")</f>
        <v>EVEN</v>
      </c>
      <c r="F11858" t="str">
        <f>IF(D11858&lt;=18,"LOW (1-18)","HIGH (19-36)")</f>
        <v>LOW (1-18)</v>
      </c>
      <c r="G11858">
        <f>INT((D11858-1)/6)+1</f>
        <v>2</v>
      </c>
      <c r="H11858">
        <f>MOD(D11858-1,6)+1</f>
        <v>6</v>
      </c>
      <c r="I11858">
        <f>37-D11858</f>
        <v>25</v>
      </c>
      <c r="J11858">
        <f>ABS(D11858-D11859)</f>
        <v>22</v>
      </c>
      <c r="K11858">
        <f>AVERAGE(D11858:D11862)</f>
        <v>12</v>
      </c>
      <c r="L11858">
        <f>AVERAGE(D11858:D11877)</f>
        <v>12</v>
      </c>
      <c r="M11858">
        <f>K11858-L11858</f>
        <v>0</v>
      </c>
      <c r="N11858" t="str">
        <f>IF(K11858&gt;L11858,"HIGH ZONE BIAS",IF(K11858&lt;L11858,"LOW ZONE BIAS","EQUILIBRIUM"))</f>
        <v>EQUILIBRIUM</v>
      </c>
    </row>
    <row r="11859">
      <c r="A11859">
        <v>15712</v>
      </c>
      <c r="B11859" t="str">
        <v>2016-11-16</v>
      </c>
      <c r="C11859" t="str">
        <v>Afternoon</v>
      </c>
      <c r="D11859">
        <v>34</v>
      </c>
      <c r="E11859" t="str">
        <f>IF(MOD(D11859,2)=0,"EVEN","ODD")</f>
        <v>EVEN</v>
      </c>
      <c r="F11859" t="str">
        <f>IF(D11859&lt;=18,"LOW (1-18)","HIGH (19-36)")</f>
        <v>HIGH (19-36)</v>
      </c>
      <c r="G11859">
        <f>INT((D11859-1)/6)+1</f>
        <v>6</v>
      </c>
      <c r="H11859">
        <f>MOD(D11859-1,6)+1</f>
        <v>4</v>
      </c>
      <c r="I11859">
        <f>37-D11859</f>
        <v>3</v>
      </c>
      <c r="J11859">
        <f>ABS(D11859-D11860)</f>
        <v>14</v>
      </c>
      <c r="K11859">
        <f>AVERAGE(D11859:D11863)</f>
        <v>34</v>
      </c>
      <c r="L11859">
        <f>AVERAGE(D11859:D11878)</f>
        <v>34</v>
      </c>
      <c r="M11859">
        <f>K11859-L11859</f>
        <v>0</v>
      </c>
      <c r="N11859" t="str">
        <f>IF(K11859&gt;L11859,"HIGH ZONE BIAS",IF(K11859&lt;L11859,"LOW ZONE BIAS","EQUILIBRIUM"))</f>
        <v>EQUILIBRIUM</v>
      </c>
    </row>
    <row r="11860">
      <c r="A11860">
        <v>15711</v>
      </c>
      <c r="B11860" t="str">
        <v>2016-11-16</v>
      </c>
      <c r="C11860" t="str">
        <v>Midday</v>
      </c>
      <c r="D11860">
        <v>20</v>
      </c>
      <c r="E11860" t="str">
        <f>IF(MOD(D11860,2)=0,"EVEN","ODD")</f>
        <v>EVEN</v>
      </c>
      <c r="F11860" t="str">
        <f>IF(D11860&lt;=18,"LOW (1-18)","HIGH (19-36)")</f>
        <v>HIGH (19-36)</v>
      </c>
      <c r="G11860">
        <f>INT((D11860-1)/6)+1</f>
        <v>4</v>
      </c>
      <c r="H11860">
        <f>MOD(D11860-1,6)+1</f>
        <v>2</v>
      </c>
      <c r="I11860">
        <f>37-D11860</f>
        <v>17</v>
      </c>
      <c r="J11860">
        <f>ABS(D11860-D11861)</f>
        <v>1</v>
      </c>
      <c r="K11860">
        <f>AVERAGE(D11860:D11864)</f>
        <v>20</v>
      </c>
      <c r="L11860">
        <f>AVERAGE(D11860:D11879)</f>
        <v>20</v>
      </c>
      <c r="M11860">
        <f>K11860-L11860</f>
        <v>0</v>
      </c>
      <c r="N11860" t="str">
        <f>IF(K11860&gt;L11860,"HIGH ZONE BIAS",IF(K11860&lt;L11860,"LOW ZONE BIAS","EQUILIBRIUM"))</f>
        <v>EQUILIBRIUM</v>
      </c>
    </row>
    <row r="11861">
      <c r="A11861">
        <v>15710</v>
      </c>
      <c r="B11861" t="str">
        <v>2016-11-16</v>
      </c>
      <c r="C11861" t="str">
        <v>Morning</v>
      </c>
      <c r="D11861">
        <v>21</v>
      </c>
      <c r="E11861" t="str">
        <f>IF(MOD(D11861,2)=0,"EVEN","ODD")</f>
        <v>ODD</v>
      </c>
      <c r="F11861" t="str">
        <f>IF(D11861&lt;=18,"LOW (1-18)","HIGH (19-36)")</f>
        <v>HIGH (19-36)</v>
      </c>
      <c r="G11861">
        <f>INT((D11861-1)/6)+1</f>
        <v>4</v>
      </c>
      <c r="H11861">
        <f>MOD(D11861-1,6)+1</f>
        <v>3</v>
      </c>
      <c r="I11861">
        <f>37-D11861</f>
        <v>16</v>
      </c>
      <c r="J11861">
        <f>ABS(D11861-D11862)</f>
        <v>4</v>
      </c>
      <c r="K11861">
        <f>AVERAGE(D11861:D11865)</f>
        <v>21</v>
      </c>
      <c r="L11861">
        <f>AVERAGE(D11861:D11880)</f>
        <v>21</v>
      </c>
      <c r="M11861">
        <f>K11861-L11861</f>
        <v>0</v>
      </c>
      <c r="N11861" t="str">
        <f>IF(K11861&gt;L11861,"HIGH ZONE BIAS",IF(K11861&lt;L11861,"LOW ZONE BIAS","EQUILIBRIUM"))</f>
        <v>EQUILIBRIUM</v>
      </c>
    </row>
    <row r="11862">
      <c r="A11862">
        <v>15709</v>
      </c>
      <c r="B11862" t="str">
        <v>2016-11-15</v>
      </c>
      <c r="C11862" t="str">
        <v>Evening</v>
      </c>
      <c r="D11862">
        <v>25</v>
      </c>
      <c r="E11862" t="str">
        <f>IF(MOD(D11862,2)=0,"EVEN","ODD")</f>
        <v>ODD</v>
      </c>
      <c r="F11862" t="str">
        <f>IF(D11862&lt;=18,"LOW (1-18)","HIGH (19-36)")</f>
        <v>HIGH (19-36)</v>
      </c>
      <c r="G11862">
        <f>INT((D11862-1)/6)+1</f>
        <v>5</v>
      </c>
      <c r="H11862">
        <f>MOD(D11862-1,6)+1</f>
        <v>1</v>
      </c>
      <c r="I11862">
        <f>37-D11862</f>
        <v>12</v>
      </c>
      <c r="J11862">
        <f>ABS(D11862-D11863)</f>
        <v>17</v>
      </c>
      <c r="K11862">
        <f>AVERAGE(D11862:D11866)</f>
        <v>25</v>
      </c>
      <c r="L11862">
        <f>AVERAGE(D11862:D11881)</f>
        <v>25</v>
      </c>
      <c r="M11862">
        <f>K11862-L11862</f>
        <v>0</v>
      </c>
      <c r="N11862" t="str">
        <f>IF(K11862&gt;L11862,"HIGH ZONE BIAS",IF(K11862&lt;L11862,"LOW ZONE BIAS","EQUILIBRIUM"))</f>
        <v>EQUILIBRIUM</v>
      </c>
    </row>
    <row r="11863">
      <c r="A11863">
        <v>15708</v>
      </c>
      <c r="B11863" t="str">
        <v>2016-11-15</v>
      </c>
      <c r="C11863" t="str">
        <v>Afternoon</v>
      </c>
      <c r="D11863">
        <v>8</v>
      </c>
      <c r="E11863" t="str">
        <f>IF(MOD(D11863,2)=0,"EVEN","ODD")</f>
        <v>EVEN</v>
      </c>
      <c r="F11863" t="str">
        <f>IF(D11863&lt;=18,"LOW (1-18)","HIGH (19-36)")</f>
        <v>LOW (1-18)</v>
      </c>
      <c r="G11863">
        <f>INT((D11863-1)/6)+1</f>
        <v>2</v>
      </c>
      <c r="H11863">
        <f>MOD(D11863-1,6)+1</f>
        <v>2</v>
      </c>
      <c r="I11863">
        <f>37-D11863</f>
        <v>29</v>
      </c>
      <c r="J11863">
        <f>ABS(D11863-D11864)</f>
        <v>0</v>
      </c>
      <c r="K11863">
        <f>AVERAGE(D11863:D11867)</f>
        <v>8</v>
      </c>
      <c r="L11863">
        <f>AVERAGE(D11863:D11882)</f>
        <v>8</v>
      </c>
      <c r="M11863">
        <f>K11863-L11863</f>
        <v>0</v>
      </c>
      <c r="N11863" t="str">
        <f>IF(K11863&gt;L11863,"HIGH ZONE BIAS",IF(K11863&lt;L11863,"LOW ZONE BIAS","EQUILIBRIUM"))</f>
        <v>EQUILIBRIUM</v>
      </c>
    </row>
    <row r="11864">
      <c r="A11864">
        <v>15707</v>
      </c>
      <c r="B11864" t="str">
        <v>2016-11-15</v>
      </c>
      <c r="C11864" t="str">
        <v>Midday</v>
      </c>
      <c r="D11864">
        <v>8</v>
      </c>
      <c r="E11864" t="str">
        <f>IF(MOD(D11864,2)=0,"EVEN","ODD")</f>
        <v>EVEN</v>
      </c>
      <c r="F11864" t="str">
        <f>IF(D11864&lt;=18,"LOW (1-18)","HIGH (19-36)")</f>
        <v>LOW (1-18)</v>
      </c>
      <c r="G11864">
        <f>INT((D11864-1)/6)+1</f>
        <v>2</v>
      </c>
      <c r="H11864">
        <f>MOD(D11864-1,6)+1</f>
        <v>2</v>
      </c>
      <c r="I11864">
        <f>37-D11864</f>
        <v>29</v>
      </c>
      <c r="J11864">
        <f>ABS(D11864-D11865)</f>
        <v>10</v>
      </c>
      <c r="K11864">
        <f>AVERAGE(D11864:D11868)</f>
        <v>8</v>
      </c>
      <c r="L11864">
        <f>AVERAGE(D11864:D11883)</f>
        <v>8</v>
      </c>
      <c r="M11864">
        <f>K11864-L11864</f>
        <v>0</v>
      </c>
      <c r="N11864" t="str">
        <f>IF(K11864&gt;L11864,"HIGH ZONE BIAS",IF(K11864&lt;L11864,"LOW ZONE BIAS","EQUILIBRIUM"))</f>
        <v>EQUILIBRIUM</v>
      </c>
    </row>
    <row r="11865">
      <c r="A11865">
        <v>15706</v>
      </c>
      <c r="B11865" t="str">
        <v>2016-11-15</v>
      </c>
      <c r="C11865" t="str">
        <v>Morning</v>
      </c>
      <c r="D11865">
        <v>18</v>
      </c>
      <c r="E11865" t="str">
        <f>IF(MOD(D11865,2)=0,"EVEN","ODD")</f>
        <v>EVEN</v>
      </c>
      <c r="F11865" t="str">
        <f>IF(D11865&lt;=18,"LOW (1-18)","HIGH (19-36)")</f>
        <v>LOW (1-18)</v>
      </c>
      <c r="G11865">
        <f>INT((D11865-1)/6)+1</f>
        <v>3</v>
      </c>
      <c r="H11865">
        <f>MOD(D11865-1,6)+1</f>
        <v>6</v>
      </c>
      <c r="I11865">
        <f>37-D11865</f>
        <v>19</v>
      </c>
      <c r="J11865">
        <f>ABS(D11865-D11866)</f>
        <v>10</v>
      </c>
      <c r="K11865">
        <f>AVERAGE(D11865:D11869)</f>
        <v>18</v>
      </c>
      <c r="L11865">
        <f>AVERAGE(D11865:D11884)</f>
        <v>18</v>
      </c>
      <c r="M11865">
        <f>K11865-L11865</f>
        <v>0</v>
      </c>
      <c r="N11865" t="str">
        <f>IF(K11865&gt;L11865,"HIGH ZONE BIAS",IF(K11865&lt;L11865,"LOW ZONE BIAS","EQUILIBRIUM"))</f>
        <v>EQUILIBRIUM</v>
      </c>
    </row>
    <row r="11866">
      <c r="A11866">
        <v>15705</v>
      </c>
      <c r="B11866" t="str">
        <v>2016-11-14</v>
      </c>
      <c r="C11866" t="str">
        <v>Evening</v>
      </c>
      <c r="D11866">
        <v>28</v>
      </c>
      <c r="E11866" t="str">
        <f>IF(MOD(D11866,2)=0,"EVEN","ODD")</f>
        <v>EVEN</v>
      </c>
      <c r="F11866" t="str">
        <f>IF(D11866&lt;=18,"LOW (1-18)","HIGH (19-36)")</f>
        <v>HIGH (19-36)</v>
      </c>
      <c r="G11866">
        <f>INT((D11866-1)/6)+1</f>
        <v>5</v>
      </c>
      <c r="H11866">
        <f>MOD(D11866-1,6)+1</f>
        <v>4</v>
      </c>
      <c r="I11866">
        <f>37-D11866</f>
        <v>9</v>
      </c>
      <c r="J11866">
        <f>ABS(D11866-D11867)</f>
        <v>4</v>
      </c>
      <c r="K11866">
        <f>AVERAGE(D11866:D11870)</f>
        <v>28</v>
      </c>
      <c r="L11866">
        <f>AVERAGE(D11866:D11885)</f>
        <v>28</v>
      </c>
      <c r="M11866">
        <f>K11866-L11866</f>
        <v>0</v>
      </c>
      <c r="N11866" t="str">
        <f>IF(K11866&gt;L11866,"HIGH ZONE BIAS",IF(K11866&lt;L11866,"LOW ZONE BIAS","EQUILIBRIUM"))</f>
        <v>EQUILIBRIUM</v>
      </c>
    </row>
    <row r="11867">
      <c r="A11867">
        <v>15704</v>
      </c>
      <c r="B11867" t="str">
        <v>2016-11-14</v>
      </c>
      <c r="C11867" t="str">
        <v>Afternoon</v>
      </c>
      <c r="D11867">
        <v>24</v>
      </c>
      <c r="E11867" t="str">
        <f>IF(MOD(D11867,2)=0,"EVEN","ODD")</f>
        <v>EVEN</v>
      </c>
      <c r="F11867" t="str">
        <f>IF(D11867&lt;=18,"LOW (1-18)","HIGH (19-36)")</f>
        <v>HIGH (19-36)</v>
      </c>
      <c r="G11867">
        <f>INT((D11867-1)/6)+1</f>
        <v>4</v>
      </c>
      <c r="H11867">
        <f>MOD(D11867-1,6)+1</f>
        <v>6</v>
      </c>
      <c r="I11867">
        <f>37-D11867</f>
        <v>13</v>
      </c>
      <c r="J11867">
        <f>ABS(D11867-D11868)</f>
        <v>15</v>
      </c>
      <c r="K11867">
        <f>AVERAGE(D11867:D11871)</f>
        <v>24</v>
      </c>
      <c r="L11867">
        <f>AVERAGE(D11867:D11886)</f>
        <v>24</v>
      </c>
      <c r="M11867">
        <f>K11867-L11867</f>
        <v>0</v>
      </c>
      <c r="N11867" t="str">
        <f>IF(K11867&gt;L11867,"HIGH ZONE BIAS",IF(K11867&lt;L11867,"LOW ZONE BIAS","EQUILIBRIUM"))</f>
        <v>EQUILIBRIUM</v>
      </c>
    </row>
    <row r="11868">
      <c r="A11868">
        <v>15703</v>
      </c>
      <c r="B11868" t="str">
        <v>2016-11-14</v>
      </c>
      <c r="C11868" t="str">
        <v>Midday</v>
      </c>
      <c r="D11868">
        <v>9</v>
      </c>
      <c r="E11868" t="str">
        <f>IF(MOD(D11868,2)=0,"EVEN","ODD")</f>
        <v>ODD</v>
      </c>
      <c r="F11868" t="str">
        <f>IF(D11868&lt;=18,"LOW (1-18)","HIGH (19-36)")</f>
        <v>LOW (1-18)</v>
      </c>
      <c r="G11868">
        <f>INT((D11868-1)/6)+1</f>
        <v>2</v>
      </c>
      <c r="H11868">
        <f>MOD(D11868-1,6)+1</f>
        <v>3</v>
      </c>
      <c r="I11868">
        <f>37-D11868</f>
        <v>28</v>
      </c>
      <c r="J11868">
        <f>ABS(D11868-D11869)</f>
        <v>22</v>
      </c>
      <c r="K11868">
        <f>AVERAGE(D11868:D11872)</f>
        <v>9</v>
      </c>
      <c r="L11868">
        <f>AVERAGE(D11868:D11887)</f>
        <v>9</v>
      </c>
      <c r="M11868">
        <f>K11868-L11868</f>
        <v>0</v>
      </c>
      <c r="N11868" t="str">
        <f>IF(K11868&gt;L11868,"HIGH ZONE BIAS",IF(K11868&lt;L11868,"LOW ZONE BIAS","EQUILIBRIUM"))</f>
        <v>EQUILIBRIUM</v>
      </c>
    </row>
    <row r="11869">
      <c r="A11869">
        <v>15702</v>
      </c>
      <c r="B11869" t="str">
        <v>2016-11-14</v>
      </c>
      <c r="C11869" t="str">
        <v>Morning</v>
      </c>
      <c r="D11869">
        <v>31</v>
      </c>
      <c r="E11869" t="str">
        <f>IF(MOD(D11869,2)=0,"EVEN","ODD")</f>
        <v>ODD</v>
      </c>
      <c r="F11869" t="str">
        <f>IF(D11869&lt;=18,"LOW (1-18)","HIGH (19-36)")</f>
        <v>HIGH (19-36)</v>
      </c>
      <c r="G11869">
        <f>INT((D11869-1)/6)+1</f>
        <v>6</v>
      </c>
      <c r="H11869">
        <f>MOD(D11869-1,6)+1</f>
        <v>1</v>
      </c>
      <c r="I11869">
        <f>37-D11869</f>
        <v>6</v>
      </c>
      <c r="J11869">
        <f>ABS(D11869-D11870)</f>
        <v>2</v>
      </c>
      <c r="K11869">
        <f>AVERAGE(D11869:D11873)</f>
        <v>31</v>
      </c>
      <c r="L11869">
        <f>AVERAGE(D11869:D11888)</f>
        <v>31</v>
      </c>
      <c r="M11869">
        <f>K11869-L11869</f>
        <v>0</v>
      </c>
      <c r="N11869" t="str">
        <f>IF(K11869&gt;L11869,"HIGH ZONE BIAS",IF(K11869&lt;L11869,"LOW ZONE BIAS","EQUILIBRIUM"))</f>
        <v>EQUILIBRIUM</v>
      </c>
    </row>
    <row r="11870">
      <c r="A11870">
        <v>15701</v>
      </c>
      <c r="B11870" t="str">
        <v>2016-11-12</v>
      </c>
      <c r="C11870" t="str">
        <v>Evening</v>
      </c>
      <c r="D11870">
        <v>29</v>
      </c>
      <c r="E11870" t="str">
        <f>IF(MOD(D11870,2)=0,"EVEN","ODD")</f>
        <v>ODD</v>
      </c>
      <c r="F11870" t="str">
        <f>IF(D11870&lt;=18,"LOW (1-18)","HIGH (19-36)")</f>
        <v>HIGH (19-36)</v>
      </c>
      <c r="G11870">
        <f>INT((D11870-1)/6)+1</f>
        <v>5</v>
      </c>
      <c r="H11870">
        <f>MOD(D11870-1,6)+1</f>
        <v>5</v>
      </c>
      <c r="I11870">
        <f>37-D11870</f>
        <v>8</v>
      </c>
      <c r="J11870">
        <f>ABS(D11870-D11871)</f>
        <v>18</v>
      </c>
      <c r="K11870">
        <f>AVERAGE(D11870:D11874)</f>
        <v>29</v>
      </c>
      <c r="L11870">
        <f>AVERAGE(D11870:D11889)</f>
        <v>29</v>
      </c>
      <c r="M11870">
        <f>K11870-L11870</f>
        <v>0</v>
      </c>
      <c r="N11870" t="str">
        <f>IF(K11870&gt;L11870,"HIGH ZONE BIAS",IF(K11870&lt;L11870,"LOW ZONE BIAS","EQUILIBRIUM"))</f>
        <v>EQUILIBRIUM</v>
      </c>
    </row>
    <row r="11871">
      <c r="A11871">
        <v>15700</v>
      </c>
      <c r="B11871" t="str">
        <v>2016-11-12</v>
      </c>
      <c r="C11871" t="str">
        <v>Afternoon</v>
      </c>
      <c r="D11871">
        <v>11</v>
      </c>
      <c r="E11871" t="str">
        <f>IF(MOD(D11871,2)=0,"EVEN","ODD")</f>
        <v>ODD</v>
      </c>
      <c r="F11871" t="str">
        <f>IF(D11871&lt;=18,"LOW (1-18)","HIGH (19-36)")</f>
        <v>LOW (1-18)</v>
      </c>
      <c r="G11871">
        <f>INT((D11871-1)/6)+1</f>
        <v>2</v>
      </c>
      <c r="H11871">
        <f>MOD(D11871-1,6)+1</f>
        <v>5</v>
      </c>
      <c r="I11871">
        <f>37-D11871</f>
        <v>26</v>
      </c>
      <c r="J11871">
        <f>ABS(D11871-D11872)</f>
        <v>2</v>
      </c>
      <c r="K11871">
        <f>AVERAGE(D11871:D11875)</f>
        <v>11</v>
      </c>
      <c r="L11871">
        <f>AVERAGE(D11871:D11890)</f>
        <v>11</v>
      </c>
      <c r="M11871">
        <f>K11871-L11871</f>
        <v>0</v>
      </c>
      <c r="N11871" t="str">
        <f>IF(K11871&gt;L11871,"HIGH ZONE BIAS",IF(K11871&lt;L11871,"LOW ZONE BIAS","EQUILIBRIUM"))</f>
        <v>EQUILIBRIUM</v>
      </c>
    </row>
    <row r="11872">
      <c r="A11872">
        <v>15699</v>
      </c>
      <c r="B11872" t="str">
        <v>2016-11-12</v>
      </c>
      <c r="C11872" t="str">
        <v>Midday</v>
      </c>
      <c r="D11872">
        <v>13</v>
      </c>
      <c r="E11872" t="str">
        <f>IF(MOD(D11872,2)=0,"EVEN","ODD")</f>
        <v>ODD</v>
      </c>
      <c r="F11872" t="str">
        <f>IF(D11872&lt;=18,"LOW (1-18)","HIGH (19-36)")</f>
        <v>LOW (1-18)</v>
      </c>
      <c r="G11872">
        <f>INT((D11872-1)/6)+1</f>
        <v>3</v>
      </c>
      <c r="H11872">
        <f>MOD(D11872-1,6)+1</f>
        <v>1</v>
      </c>
      <c r="I11872">
        <f>37-D11872</f>
        <v>24</v>
      </c>
      <c r="J11872">
        <f>ABS(D11872-D11873)</f>
        <v>6</v>
      </c>
      <c r="K11872">
        <f>AVERAGE(D11872:D11876)</f>
        <v>13</v>
      </c>
      <c r="L11872">
        <f>AVERAGE(D11872:D11891)</f>
        <v>13</v>
      </c>
      <c r="M11872">
        <f>K11872-L11872</f>
        <v>0</v>
      </c>
      <c r="N11872" t="str">
        <f>IF(K11872&gt;L11872,"HIGH ZONE BIAS",IF(K11872&lt;L11872,"LOW ZONE BIAS","EQUILIBRIUM"))</f>
        <v>EQUILIBRIUM</v>
      </c>
    </row>
    <row r="11873">
      <c r="A11873">
        <v>15698</v>
      </c>
      <c r="B11873" t="str">
        <v>2016-11-12</v>
      </c>
      <c r="C11873" t="str">
        <v>Morning</v>
      </c>
      <c r="D11873">
        <v>19</v>
      </c>
      <c r="E11873" t="str">
        <f>IF(MOD(D11873,2)=0,"EVEN","ODD")</f>
        <v>ODD</v>
      </c>
      <c r="F11873" t="str">
        <f>IF(D11873&lt;=18,"LOW (1-18)","HIGH (19-36)")</f>
        <v>HIGH (19-36)</v>
      </c>
      <c r="G11873">
        <f>INT((D11873-1)/6)+1</f>
        <v>4</v>
      </c>
      <c r="H11873">
        <f>MOD(D11873-1,6)+1</f>
        <v>1</v>
      </c>
      <c r="I11873">
        <f>37-D11873</f>
        <v>18</v>
      </c>
      <c r="J11873">
        <f>ABS(D11873-D11874)</f>
        <v>14</v>
      </c>
      <c r="K11873">
        <f>AVERAGE(D11873:D11877)</f>
        <v>19</v>
      </c>
      <c r="L11873">
        <f>AVERAGE(D11873:D11892)</f>
        <v>19</v>
      </c>
      <c r="M11873">
        <f>K11873-L11873</f>
        <v>0</v>
      </c>
      <c r="N11873" t="str">
        <f>IF(K11873&gt;L11873,"HIGH ZONE BIAS",IF(K11873&lt;L11873,"LOW ZONE BIAS","EQUILIBRIUM"))</f>
        <v>EQUILIBRIUM</v>
      </c>
    </row>
    <row r="11874">
      <c r="A11874">
        <v>15697</v>
      </c>
      <c r="B11874" t="str">
        <v>2016-11-11</v>
      </c>
      <c r="C11874" t="str">
        <v>Evening</v>
      </c>
      <c r="D11874">
        <v>33</v>
      </c>
      <c r="E11874" t="str">
        <f>IF(MOD(D11874,2)=0,"EVEN","ODD")</f>
        <v>ODD</v>
      </c>
      <c r="F11874" t="str">
        <f>IF(D11874&lt;=18,"LOW (1-18)","HIGH (19-36)")</f>
        <v>HIGH (19-36)</v>
      </c>
      <c r="G11874">
        <f>INT((D11874-1)/6)+1</f>
        <v>6</v>
      </c>
      <c r="H11874">
        <f>MOD(D11874-1,6)+1</f>
        <v>3</v>
      </c>
      <c r="I11874">
        <f>37-D11874</f>
        <v>4</v>
      </c>
      <c r="J11874">
        <f>ABS(D11874-D11875)</f>
        <v>27</v>
      </c>
      <c r="K11874">
        <f>AVERAGE(D11874:D11878)</f>
        <v>33</v>
      </c>
      <c r="L11874">
        <f>AVERAGE(D11874:D11893)</f>
        <v>33</v>
      </c>
      <c r="M11874">
        <f>K11874-L11874</f>
        <v>0</v>
      </c>
      <c r="N11874" t="str">
        <f>IF(K11874&gt;L11874,"HIGH ZONE BIAS",IF(K11874&lt;L11874,"LOW ZONE BIAS","EQUILIBRIUM"))</f>
        <v>EQUILIBRIUM</v>
      </c>
    </row>
    <row r="11875">
      <c r="A11875">
        <v>15696</v>
      </c>
      <c r="B11875" t="str">
        <v>2016-11-11</v>
      </c>
      <c r="C11875" t="str">
        <v>Afternoon</v>
      </c>
      <c r="D11875">
        <v>6</v>
      </c>
      <c r="E11875" t="str">
        <f>IF(MOD(D11875,2)=0,"EVEN","ODD")</f>
        <v>EVEN</v>
      </c>
      <c r="F11875" t="str">
        <f>IF(D11875&lt;=18,"LOW (1-18)","HIGH (19-36)")</f>
        <v>LOW (1-18)</v>
      </c>
      <c r="G11875">
        <f>INT((D11875-1)/6)+1</f>
        <v>1</v>
      </c>
      <c r="H11875">
        <f>MOD(D11875-1,6)+1</f>
        <v>6</v>
      </c>
      <c r="I11875">
        <f>37-D11875</f>
        <v>31</v>
      </c>
      <c r="J11875">
        <f>ABS(D11875-D11876)</f>
        <v>0</v>
      </c>
      <c r="K11875">
        <f>AVERAGE(D11875:D11879)</f>
        <v>6</v>
      </c>
      <c r="L11875">
        <f>AVERAGE(D11875:D11894)</f>
        <v>6</v>
      </c>
      <c r="M11875">
        <f>K11875-L11875</f>
        <v>0</v>
      </c>
      <c r="N11875" t="str">
        <f>IF(K11875&gt;L11875,"HIGH ZONE BIAS",IF(K11875&lt;L11875,"LOW ZONE BIAS","EQUILIBRIUM"))</f>
        <v>EQUILIBRIUM</v>
      </c>
    </row>
    <row r="11876">
      <c r="A11876">
        <v>15695</v>
      </c>
      <c r="B11876" t="str">
        <v>2016-11-11</v>
      </c>
      <c r="C11876" t="str">
        <v>Midday</v>
      </c>
      <c r="D11876">
        <v>6</v>
      </c>
      <c r="E11876" t="str">
        <f>IF(MOD(D11876,2)=0,"EVEN","ODD")</f>
        <v>EVEN</v>
      </c>
      <c r="F11876" t="str">
        <f>IF(D11876&lt;=18,"LOW (1-18)","HIGH (19-36)")</f>
        <v>LOW (1-18)</v>
      </c>
      <c r="G11876">
        <f>INT((D11876-1)/6)+1</f>
        <v>1</v>
      </c>
      <c r="H11876">
        <f>MOD(D11876-1,6)+1</f>
        <v>6</v>
      </c>
      <c r="I11876">
        <f>37-D11876</f>
        <v>31</v>
      </c>
      <c r="J11876">
        <f>ABS(D11876-D11877)</f>
        <v>17</v>
      </c>
      <c r="K11876">
        <f>AVERAGE(D11876:D11880)</f>
        <v>6</v>
      </c>
      <c r="L11876">
        <f>AVERAGE(D11876:D11895)</f>
        <v>6</v>
      </c>
      <c r="M11876">
        <f>K11876-L11876</f>
        <v>0</v>
      </c>
      <c r="N11876" t="str">
        <f>IF(K11876&gt;L11876,"HIGH ZONE BIAS",IF(K11876&lt;L11876,"LOW ZONE BIAS","EQUILIBRIUM"))</f>
        <v>EQUILIBRIUM</v>
      </c>
    </row>
    <row r="11877">
      <c r="A11877">
        <v>15694</v>
      </c>
      <c r="B11877" t="str">
        <v>2016-11-11</v>
      </c>
      <c r="C11877" t="str">
        <v>Morning</v>
      </c>
      <c r="D11877">
        <v>23</v>
      </c>
      <c r="E11877" t="str">
        <f>IF(MOD(D11877,2)=0,"EVEN","ODD")</f>
        <v>ODD</v>
      </c>
      <c r="F11877" t="str">
        <f>IF(D11877&lt;=18,"LOW (1-18)","HIGH (19-36)")</f>
        <v>HIGH (19-36)</v>
      </c>
      <c r="G11877">
        <f>INT((D11877-1)/6)+1</f>
        <v>4</v>
      </c>
      <c r="H11877">
        <f>MOD(D11877-1,6)+1</f>
        <v>5</v>
      </c>
      <c r="I11877">
        <f>37-D11877</f>
        <v>14</v>
      </c>
      <c r="J11877">
        <f>ABS(D11877-D11878)</f>
        <v>3</v>
      </c>
      <c r="K11877">
        <f>AVERAGE(D11877:D11881)</f>
        <v>23</v>
      </c>
      <c r="L11877">
        <f>AVERAGE(D11877:D11896)</f>
        <v>23</v>
      </c>
      <c r="M11877">
        <f>K11877-L11877</f>
        <v>0</v>
      </c>
      <c r="N11877" t="str">
        <f>IF(K11877&gt;L11877,"HIGH ZONE BIAS",IF(K11877&lt;L11877,"LOW ZONE BIAS","EQUILIBRIUM"))</f>
        <v>EQUILIBRIUM</v>
      </c>
    </row>
    <row r="11878">
      <c r="A11878">
        <v>15693</v>
      </c>
      <c r="B11878" t="str">
        <v>2016-11-10</v>
      </c>
      <c r="C11878" t="str">
        <v>Evening</v>
      </c>
      <c r="D11878">
        <v>20</v>
      </c>
      <c r="E11878" t="str">
        <f>IF(MOD(D11878,2)=0,"EVEN","ODD")</f>
        <v>EVEN</v>
      </c>
      <c r="F11878" t="str">
        <f>IF(D11878&lt;=18,"LOW (1-18)","HIGH (19-36)")</f>
        <v>HIGH (19-36)</v>
      </c>
      <c r="G11878">
        <f>INT((D11878-1)/6)+1</f>
        <v>4</v>
      </c>
      <c r="H11878">
        <f>MOD(D11878-1,6)+1</f>
        <v>2</v>
      </c>
      <c r="I11878">
        <f>37-D11878</f>
        <v>17</v>
      </c>
      <c r="J11878">
        <f>ABS(D11878-D11879)</f>
        <v>0</v>
      </c>
      <c r="K11878">
        <f>AVERAGE(D11878:D11882)</f>
        <v>20</v>
      </c>
      <c r="L11878">
        <f>AVERAGE(D11878:D11897)</f>
        <v>20</v>
      </c>
      <c r="M11878">
        <f>K11878-L11878</f>
        <v>0</v>
      </c>
      <c r="N11878" t="str">
        <f>IF(K11878&gt;L11878,"HIGH ZONE BIAS",IF(K11878&lt;L11878,"LOW ZONE BIAS","EQUILIBRIUM"))</f>
        <v>EQUILIBRIUM</v>
      </c>
    </row>
    <row r="11879">
      <c r="A11879">
        <v>15692</v>
      </c>
      <c r="B11879" t="str">
        <v>2016-11-10</v>
      </c>
      <c r="C11879" t="str">
        <v>Afternoon</v>
      </c>
      <c r="D11879">
        <v>20</v>
      </c>
      <c r="E11879" t="str">
        <f>IF(MOD(D11879,2)=0,"EVEN","ODD")</f>
        <v>EVEN</v>
      </c>
      <c r="F11879" t="str">
        <f>IF(D11879&lt;=18,"LOW (1-18)","HIGH (19-36)")</f>
        <v>HIGH (19-36)</v>
      </c>
      <c r="G11879">
        <f>INT((D11879-1)/6)+1</f>
        <v>4</v>
      </c>
      <c r="H11879">
        <f>MOD(D11879-1,6)+1</f>
        <v>2</v>
      </c>
      <c r="I11879">
        <f>37-D11879</f>
        <v>17</v>
      </c>
      <c r="J11879">
        <f>ABS(D11879-D11880)</f>
        <v>16</v>
      </c>
      <c r="K11879">
        <f>AVERAGE(D11879:D11883)</f>
        <v>20</v>
      </c>
      <c r="L11879">
        <f>AVERAGE(D11879:D11898)</f>
        <v>20</v>
      </c>
      <c r="M11879">
        <f>K11879-L11879</f>
        <v>0</v>
      </c>
      <c r="N11879" t="str">
        <f>IF(K11879&gt;L11879,"HIGH ZONE BIAS",IF(K11879&lt;L11879,"LOW ZONE BIAS","EQUILIBRIUM"))</f>
        <v>EQUILIBRIUM</v>
      </c>
    </row>
    <row r="11880">
      <c r="A11880">
        <v>15691</v>
      </c>
      <c r="B11880" t="str">
        <v>2016-11-10</v>
      </c>
      <c r="C11880" t="str">
        <v>Midday</v>
      </c>
      <c r="D11880">
        <v>36</v>
      </c>
      <c r="E11880" t="str">
        <f>IF(MOD(D11880,2)=0,"EVEN","ODD")</f>
        <v>EVEN</v>
      </c>
      <c r="F11880" t="str">
        <f>IF(D11880&lt;=18,"LOW (1-18)","HIGH (19-36)")</f>
        <v>HIGH (19-36)</v>
      </c>
      <c r="G11880">
        <f>INT((D11880-1)/6)+1</f>
        <v>6</v>
      </c>
      <c r="H11880">
        <f>MOD(D11880-1,6)+1</f>
        <v>6</v>
      </c>
      <c r="I11880">
        <f>37-D11880</f>
        <v>1</v>
      </c>
      <c r="J11880">
        <f>ABS(D11880-D11881)</f>
        <v>20</v>
      </c>
      <c r="K11880">
        <f>AVERAGE(D11880:D11884)</f>
        <v>36</v>
      </c>
      <c r="L11880">
        <f>AVERAGE(D11880:D11899)</f>
        <v>36</v>
      </c>
      <c r="M11880">
        <f>K11880-L11880</f>
        <v>0</v>
      </c>
      <c r="N11880" t="str">
        <f>IF(K11880&gt;L11880,"HIGH ZONE BIAS",IF(K11880&lt;L11880,"LOW ZONE BIAS","EQUILIBRIUM"))</f>
        <v>EQUILIBRIUM</v>
      </c>
    </row>
    <row r="11881">
      <c r="A11881">
        <v>15690</v>
      </c>
      <c r="B11881" t="str">
        <v>2016-11-10</v>
      </c>
      <c r="C11881" t="str">
        <v>Morning</v>
      </c>
      <c r="D11881">
        <v>16</v>
      </c>
      <c r="E11881" t="str">
        <f>IF(MOD(D11881,2)=0,"EVEN","ODD")</f>
        <v>EVEN</v>
      </c>
      <c r="F11881" t="str">
        <f>IF(D11881&lt;=18,"LOW (1-18)","HIGH (19-36)")</f>
        <v>LOW (1-18)</v>
      </c>
      <c r="G11881">
        <f>INT((D11881-1)/6)+1</f>
        <v>3</v>
      </c>
      <c r="H11881">
        <f>MOD(D11881-1,6)+1</f>
        <v>4</v>
      </c>
      <c r="I11881">
        <f>37-D11881</f>
        <v>21</v>
      </c>
      <c r="J11881">
        <f>ABS(D11881-D11882)</f>
        <v>7</v>
      </c>
      <c r="K11881">
        <f>AVERAGE(D11881:D11885)</f>
        <v>16</v>
      </c>
      <c r="L11881">
        <f>AVERAGE(D11881:D11900)</f>
        <v>16</v>
      </c>
      <c r="M11881">
        <f>K11881-L11881</f>
        <v>0</v>
      </c>
      <c r="N11881" t="str">
        <f>IF(K11881&gt;L11881,"HIGH ZONE BIAS",IF(K11881&lt;L11881,"LOW ZONE BIAS","EQUILIBRIUM"))</f>
        <v>EQUILIBRIUM</v>
      </c>
    </row>
    <row r="11882">
      <c r="A11882">
        <v>15689</v>
      </c>
      <c r="B11882" t="str">
        <v>2016-11-09</v>
      </c>
      <c r="C11882" t="str">
        <v>Evening</v>
      </c>
      <c r="D11882">
        <v>23</v>
      </c>
      <c r="E11882" t="str">
        <f>IF(MOD(D11882,2)=0,"EVEN","ODD")</f>
        <v>ODD</v>
      </c>
      <c r="F11882" t="str">
        <f>IF(D11882&lt;=18,"LOW (1-18)","HIGH (19-36)")</f>
        <v>HIGH (19-36)</v>
      </c>
      <c r="G11882">
        <f>INT((D11882-1)/6)+1</f>
        <v>4</v>
      </c>
      <c r="H11882">
        <f>MOD(D11882-1,6)+1</f>
        <v>5</v>
      </c>
      <c r="I11882">
        <f>37-D11882</f>
        <v>14</v>
      </c>
      <c r="J11882">
        <f>ABS(D11882-D11883)</f>
        <v>17</v>
      </c>
      <c r="K11882">
        <f>AVERAGE(D11882:D11886)</f>
        <v>23</v>
      </c>
      <c r="L11882">
        <f>AVERAGE(D11882:D11901)</f>
        <v>23</v>
      </c>
      <c r="M11882">
        <f>K11882-L11882</f>
        <v>0</v>
      </c>
      <c r="N11882" t="str">
        <f>IF(K11882&gt;L11882,"HIGH ZONE BIAS",IF(K11882&lt;L11882,"LOW ZONE BIAS","EQUILIBRIUM"))</f>
        <v>EQUILIBRIUM</v>
      </c>
    </row>
    <row r="11883">
      <c r="A11883">
        <v>15688</v>
      </c>
      <c r="B11883" t="str">
        <v>2016-11-09</v>
      </c>
      <c r="C11883" t="str">
        <v>Afternoon</v>
      </c>
      <c r="D11883">
        <v>6</v>
      </c>
      <c r="E11883" t="str">
        <f>IF(MOD(D11883,2)=0,"EVEN","ODD")</f>
        <v>EVEN</v>
      </c>
      <c r="F11883" t="str">
        <f>IF(D11883&lt;=18,"LOW (1-18)","HIGH (19-36)")</f>
        <v>LOW (1-18)</v>
      </c>
      <c r="G11883">
        <f>INT((D11883-1)/6)+1</f>
        <v>1</v>
      </c>
      <c r="H11883">
        <f>MOD(D11883-1,6)+1</f>
        <v>6</v>
      </c>
      <c r="I11883">
        <f>37-D11883</f>
        <v>31</v>
      </c>
      <c r="J11883">
        <f>ABS(D11883-D11884)</f>
        <v>20</v>
      </c>
      <c r="K11883">
        <f>AVERAGE(D11883:D11887)</f>
        <v>6</v>
      </c>
      <c r="L11883">
        <f>AVERAGE(D11883:D11902)</f>
        <v>6</v>
      </c>
      <c r="M11883">
        <f>K11883-L11883</f>
        <v>0</v>
      </c>
      <c r="N11883" t="str">
        <f>IF(K11883&gt;L11883,"HIGH ZONE BIAS",IF(K11883&lt;L11883,"LOW ZONE BIAS","EQUILIBRIUM"))</f>
        <v>EQUILIBRIUM</v>
      </c>
    </row>
    <row r="11884">
      <c r="A11884">
        <v>15687</v>
      </c>
      <c r="B11884" t="str">
        <v>2016-11-09</v>
      </c>
      <c r="C11884" t="str">
        <v>Midday</v>
      </c>
      <c r="D11884">
        <v>26</v>
      </c>
      <c r="E11884" t="str">
        <f>IF(MOD(D11884,2)=0,"EVEN","ODD")</f>
        <v>EVEN</v>
      </c>
      <c r="F11884" t="str">
        <f>IF(D11884&lt;=18,"LOW (1-18)","HIGH (19-36)")</f>
        <v>HIGH (19-36)</v>
      </c>
      <c r="G11884">
        <f>INT((D11884-1)/6)+1</f>
        <v>5</v>
      </c>
      <c r="H11884">
        <f>MOD(D11884-1,6)+1</f>
        <v>2</v>
      </c>
      <c r="I11884">
        <f>37-D11884</f>
        <v>11</v>
      </c>
      <c r="J11884">
        <f>ABS(D11884-D11885)</f>
        <v>9</v>
      </c>
      <c r="K11884">
        <f>AVERAGE(D11884:D11888)</f>
        <v>26</v>
      </c>
      <c r="L11884">
        <f>AVERAGE(D11884:D11903)</f>
        <v>26</v>
      </c>
      <c r="M11884">
        <f>K11884-L11884</f>
        <v>0</v>
      </c>
      <c r="N11884" t="str">
        <f>IF(K11884&gt;L11884,"HIGH ZONE BIAS",IF(K11884&lt;L11884,"LOW ZONE BIAS","EQUILIBRIUM"))</f>
        <v>EQUILIBRIUM</v>
      </c>
    </row>
    <row r="11885">
      <c r="A11885">
        <v>15686</v>
      </c>
      <c r="B11885" t="str">
        <v>2016-11-09</v>
      </c>
      <c r="C11885" t="str">
        <v>Morning</v>
      </c>
      <c r="D11885">
        <v>35</v>
      </c>
      <c r="E11885" t="str">
        <f>IF(MOD(D11885,2)=0,"EVEN","ODD")</f>
        <v>ODD</v>
      </c>
      <c r="F11885" t="str">
        <f>IF(D11885&lt;=18,"LOW (1-18)","HIGH (19-36)")</f>
        <v>HIGH (19-36)</v>
      </c>
      <c r="G11885">
        <f>INT((D11885-1)/6)+1</f>
        <v>6</v>
      </c>
      <c r="H11885">
        <f>MOD(D11885-1,6)+1</f>
        <v>5</v>
      </c>
      <c r="I11885">
        <f>37-D11885</f>
        <v>2</v>
      </c>
      <c r="J11885">
        <f>ABS(D11885-D11886)</f>
        <v>27</v>
      </c>
      <c r="K11885">
        <f>AVERAGE(D11885:D11889)</f>
        <v>35</v>
      </c>
      <c r="L11885">
        <f>AVERAGE(D11885:D11904)</f>
        <v>35</v>
      </c>
      <c r="M11885">
        <f>K11885-L11885</f>
        <v>0</v>
      </c>
      <c r="N11885" t="str">
        <f>IF(K11885&gt;L11885,"HIGH ZONE BIAS",IF(K11885&lt;L11885,"LOW ZONE BIAS","EQUILIBRIUM"))</f>
        <v>EQUILIBRIUM</v>
      </c>
    </row>
    <row r="11886">
      <c r="A11886">
        <v>15685</v>
      </c>
      <c r="B11886" t="str">
        <v>2016-11-08</v>
      </c>
      <c r="C11886" t="str">
        <v>Evening</v>
      </c>
      <c r="D11886">
        <v>8</v>
      </c>
      <c r="E11886" t="str">
        <f>IF(MOD(D11886,2)=0,"EVEN","ODD")</f>
        <v>EVEN</v>
      </c>
      <c r="F11886" t="str">
        <f>IF(D11886&lt;=18,"LOW (1-18)","HIGH (19-36)")</f>
        <v>LOW (1-18)</v>
      </c>
      <c r="G11886">
        <f>INT((D11886-1)/6)+1</f>
        <v>2</v>
      </c>
      <c r="H11886">
        <f>MOD(D11886-1,6)+1</f>
        <v>2</v>
      </c>
      <c r="I11886">
        <f>37-D11886</f>
        <v>29</v>
      </c>
      <c r="J11886">
        <f>ABS(D11886-D11887)</f>
        <v>3</v>
      </c>
      <c r="K11886">
        <f>AVERAGE(D11886:D11890)</f>
        <v>8</v>
      </c>
      <c r="L11886">
        <f>AVERAGE(D11886:D11905)</f>
        <v>8</v>
      </c>
      <c r="M11886">
        <f>K11886-L11886</f>
        <v>0</v>
      </c>
      <c r="N11886" t="str">
        <f>IF(K11886&gt;L11886,"HIGH ZONE BIAS",IF(K11886&lt;L11886,"LOW ZONE BIAS","EQUILIBRIUM"))</f>
        <v>EQUILIBRIUM</v>
      </c>
    </row>
    <row r="11887">
      <c r="A11887">
        <v>15684</v>
      </c>
      <c r="B11887" t="str">
        <v>2016-11-08</v>
      </c>
      <c r="C11887" t="str">
        <v>Afternoon</v>
      </c>
      <c r="D11887">
        <v>11</v>
      </c>
      <c r="E11887" t="str">
        <f>IF(MOD(D11887,2)=0,"EVEN","ODD")</f>
        <v>ODD</v>
      </c>
      <c r="F11887" t="str">
        <f>IF(D11887&lt;=18,"LOW (1-18)","HIGH (19-36)")</f>
        <v>LOW (1-18)</v>
      </c>
      <c r="G11887">
        <f>INT((D11887-1)/6)+1</f>
        <v>2</v>
      </c>
      <c r="H11887">
        <f>MOD(D11887-1,6)+1</f>
        <v>5</v>
      </c>
      <c r="I11887">
        <f>37-D11887</f>
        <v>26</v>
      </c>
      <c r="J11887">
        <f>ABS(D11887-D11888)</f>
        <v>19</v>
      </c>
      <c r="K11887">
        <f>AVERAGE(D11887:D11891)</f>
        <v>11</v>
      </c>
      <c r="L11887">
        <f>AVERAGE(D11887:D11906)</f>
        <v>11</v>
      </c>
      <c r="M11887">
        <f>K11887-L11887</f>
        <v>0</v>
      </c>
      <c r="N11887" t="str">
        <f>IF(K11887&gt;L11887,"HIGH ZONE BIAS",IF(K11887&lt;L11887,"LOW ZONE BIAS","EQUILIBRIUM"))</f>
        <v>EQUILIBRIUM</v>
      </c>
    </row>
    <row r="11888">
      <c r="A11888">
        <v>15683</v>
      </c>
      <c r="B11888" t="str">
        <v>2016-11-08</v>
      </c>
      <c r="C11888" t="str">
        <v>Midday</v>
      </c>
      <c r="D11888">
        <v>30</v>
      </c>
      <c r="E11888" t="str">
        <f>IF(MOD(D11888,2)=0,"EVEN","ODD")</f>
        <v>EVEN</v>
      </c>
      <c r="F11888" t="str">
        <f>IF(D11888&lt;=18,"LOW (1-18)","HIGH (19-36)")</f>
        <v>HIGH (19-36)</v>
      </c>
      <c r="G11888">
        <f>INT((D11888-1)/6)+1</f>
        <v>5</v>
      </c>
      <c r="H11888">
        <f>MOD(D11888-1,6)+1</f>
        <v>6</v>
      </c>
      <c r="I11888">
        <f>37-D11888</f>
        <v>7</v>
      </c>
      <c r="J11888">
        <f>ABS(D11888-D11889)</f>
        <v>23</v>
      </c>
      <c r="K11888">
        <f>AVERAGE(D11888:D11892)</f>
        <v>30</v>
      </c>
      <c r="L11888">
        <f>AVERAGE(D11888:D11907)</f>
        <v>30</v>
      </c>
      <c r="M11888">
        <f>K11888-L11888</f>
        <v>0</v>
      </c>
      <c r="N11888" t="str">
        <f>IF(K11888&gt;L11888,"HIGH ZONE BIAS",IF(K11888&lt;L11888,"LOW ZONE BIAS","EQUILIBRIUM"))</f>
        <v>EQUILIBRIUM</v>
      </c>
    </row>
    <row r="11889">
      <c r="A11889">
        <v>15682</v>
      </c>
      <c r="B11889" t="str">
        <v>2016-11-08</v>
      </c>
      <c r="C11889" t="str">
        <v>Morning</v>
      </c>
      <c r="D11889">
        <v>7</v>
      </c>
      <c r="E11889" t="str">
        <f>IF(MOD(D11889,2)=0,"EVEN","ODD")</f>
        <v>ODD</v>
      </c>
      <c r="F11889" t="str">
        <f>IF(D11889&lt;=18,"LOW (1-18)","HIGH (19-36)")</f>
        <v>LOW (1-18)</v>
      </c>
      <c r="G11889">
        <f>INT((D11889-1)/6)+1</f>
        <v>2</v>
      </c>
      <c r="H11889">
        <f>MOD(D11889-1,6)+1</f>
        <v>1</v>
      </c>
      <c r="I11889">
        <f>37-D11889</f>
        <v>30</v>
      </c>
      <c r="J11889">
        <f>ABS(D11889-D11890)</f>
        <v>1</v>
      </c>
      <c r="K11889">
        <f>AVERAGE(D11889:D11893)</f>
        <v>7</v>
      </c>
      <c r="L11889">
        <f>AVERAGE(D11889:D11908)</f>
        <v>7</v>
      </c>
      <c r="M11889">
        <f>K11889-L11889</f>
        <v>0</v>
      </c>
      <c r="N11889" t="str">
        <f>IF(K11889&gt;L11889,"HIGH ZONE BIAS",IF(K11889&lt;L11889,"LOW ZONE BIAS","EQUILIBRIUM"))</f>
        <v>EQUILIBRIUM</v>
      </c>
    </row>
    <row r="11890">
      <c r="A11890">
        <v>15681</v>
      </c>
      <c r="B11890" t="str">
        <v>2016-11-07</v>
      </c>
      <c r="C11890" t="str">
        <v>Evening</v>
      </c>
      <c r="D11890">
        <v>8</v>
      </c>
      <c r="E11890" t="str">
        <f>IF(MOD(D11890,2)=0,"EVEN","ODD")</f>
        <v>EVEN</v>
      </c>
      <c r="F11890" t="str">
        <f>IF(D11890&lt;=18,"LOW (1-18)","HIGH (19-36)")</f>
        <v>LOW (1-18)</v>
      </c>
      <c r="G11890">
        <f>INT((D11890-1)/6)+1</f>
        <v>2</v>
      </c>
      <c r="H11890">
        <f>MOD(D11890-1,6)+1</f>
        <v>2</v>
      </c>
      <c r="I11890">
        <f>37-D11890</f>
        <v>29</v>
      </c>
      <c r="J11890">
        <f>ABS(D11890-D11891)</f>
        <v>25</v>
      </c>
      <c r="K11890">
        <f>AVERAGE(D11890:D11894)</f>
        <v>8</v>
      </c>
      <c r="L11890">
        <f>AVERAGE(D11890:D11909)</f>
        <v>8</v>
      </c>
      <c r="M11890">
        <f>K11890-L11890</f>
        <v>0</v>
      </c>
      <c r="N11890" t="str">
        <f>IF(K11890&gt;L11890,"HIGH ZONE BIAS",IF(K11890&lt;L11890,"LOW ZONE BIAS","EQUILIBRIUM"))</f>
        <v>EQUILIBRIUM</v>
      </c>
    </row>
    <row r="11891">
      <c r="A11891">
        <v>15680</v>
      </c>
      <c r="B11891" t="str">
        <v>2016-11-07</v>
      </c>
      <c r="C11891" t="str">
        <v>Afternoon</v>
      </c>
      <c r="D11891">
        <v>33</v>
      </c>
      <c r="E11891" t="str">
        <f>IF(MOD(D11891,2)=0,"EVEN","ODD")</f>
        <v>ODD</v>
      </c>
      <c r="F11891" t="str">
        <f>IF(D11891&lt;=18,"LOW (1-18)","HIGH (19-36)")</f>
        <v>HIGH (19-36)</v>
      </c>
      <c r="G11891">
        <f>INT((D11891-1)/6)+1</f>
        <v>6</v>
      </c>
      <c r="H11891">
        <f>MOD(D11891-1,6)+1</f>
        <v>3</v>
      </c>
      <c r="I11891">
        <f>37-D11891</f>
        <v>4</v>
      </c>
      <c r="J11891">
        <f>ABS(D11891-D11892)</f>
        <v>16</v>
      </c>
      <c r="K11891">
        <f>AVERAGE(D11891:D11895)</f>
        <v>33</v>
      </c>
      <c r="L11891">
        <f>AVERAGE(D11891:D11910)</f>
        <v>33</v>
      </c>
      <c r="M11891">
        <f>K11891-L11891</f>
        <v>0</v>
      </c>
      <c r="N11891" t="str">
        <f>IF(K11891&gt;L11891,"HIGH ZONE BIAS",IF(K11891&lt;L11891,"LOW ZONE BIAS","EQUILIBRIUM"))</f>
        <v>EQUILIBRIUM</v>
      </c>
    </row>
    <row r="11892">
      <c r="A11892">
        <v>15679</v>
      </c>
      <c r="B11892" t="str">
        <v>2016-11-07</v>
      </c>
      <c r="C11892" t="str">
        <v>Midday</v>
      </c>
      <c r="D11892">
        <v>17</v>
      </c>
      <c r="E11892" t="str">
        <f>IF(MOD(D11892,2)=0,"EVEN","ODD")</f>
        <v>ODD</v>
      </c>
      <c r="F11892" t="str">
        <f>IF(D11892&lt;=18,"LOW (1-18)","HIGH (19-36)")</f>
        <v>LOW (1-18)</v>
      </c>
      <c r="G11892">
        <f>INT((D11892-1)/6)+1</f>
        <v>3</v>
      </c>
      <c r="H11892">
        <f>MOD(D11892-1,6)+1</f>
        <v>5</v>
      </c>
      <c r="I11892">
        <f>37-D11892</f>
        <v>20</v>
      </c>
      <c r="J11892">
        <f>ABS(D11892-D11893)</f>
        <v>1</v>
      </c>
      <c r="K11892">
        <f>AVERAGE(D11892:D11896)</f>
        <v>17</v>
      </c>
      <c r="L11892">
        <f>AVERAGE(D11892:D11911)</f>
        <v>17</v>
      </c>
      <c r="M11892">
        <f>K11892-L11892</f>
        <v>0</v>
      </c>
      <c r="N11892" t="str">
        <f>IF(K11892&gt;L11892,"HIGH ZONE BIAS",IF(K11892&lt;L11892,"LOW ZONE BIAS","EQUILIBRIUM"))</f>
        <v>EQUILIBRIUM</v>
      </c>
    </row>
    <row r="11893">
      <c r="A11893">
        <v>15678</v>
      </c>
      <c r="B11893" t="str">
        <v>2016-11-07</v>
      </c>
      <c r="C11893" t="str">
        <v>Morning</v>
      </c>
      <c r="D11893">
        <v>18</v>
      </c>
      <c r="E11893" t="str">
        <f>IF(MOD(D11893,2)=0,"EVEN","ODD")</f>
        <v>EVEN</v>
      </c>
      <c r="F11893" t="str">
        <f>IF(D11893&lt;=18,"LOW (1-18)","HIGH (19-36)")</f>
        <v>LOW (1-18)</v>
      </c>
      <c r="G11893">
        <f>INT((D11893-1)/6)+1</f>
        <v>3</v>
      </c>
      <c r="H11893">
        <f>MOD(D11893-1,6)+1</f>
        <v>6</v>
      </c>
      <c r="I11893">
        <f>37-D11893</f>
        <v>19</v>
      </c>
      <c r="J11893">
        <f>ABS(D11893-D11894)</f>
        <v>17</v>
      </c>
      <c r="K11893">
        <f>AVERAGE(D11893:D11897)</f>
        <v>18</v>
      </c>
      <c r="L11893">
        <f>AVERAGE(D11893:D11912)</f>
        <v>18</v>
      </c>
      <c r="M11893">
        <f>K11893-L11893</f>
        <v>0</v>
      </c>
      <c r="N11893" t="str">
        <f>IF(K11893&gt;L11893,"HIGH ZONE BIAS",IF(K11893&lt;L11893,"LOW ZONE BIAS","EQUILIBRIUM"))</f>
        <v>EQUILIBRIUM</v>
      </c>
    </row>
    <row r="11894">
      <c r="A11894">
        <v>15677</v>
      </c>
      <c r="B11894" t="str">
        <v>2016-11-05</v>
      </c>
      <c r="C11894" t="str">
        <v>Evening</v>
      </c>
      <c r="D11894">
        <v>1</v>
      </c>
      <c r="E11894" t="str">
        <f>IF(MOD(D11894,2)=0,"EVEN","ODD")</f>
        <v>ODD</v>
      </c>
      <c r="F11894" t="str">
        <f>IF(D11894&lt;=18,"LOW (1-18)","HIGH (19-36)")</f>
        <v>LOW (1-18)</v>
      </c>
      <c r="G11894">
        <f>INT((D11894-1)/6)+1</f>
        <v>1</v>
      </c>
      <c r="H11894">
        <f>MOD(D11894-1,6)+1</f>
        <v>1</v>
      </c>
      <c r="I11894">
        <f>37-D11894</f>
        <v>36</v>
      </c>
      <c r="J11894">
        <f>ABS(D11894-D11895)</f>
        <v>0</v>
      </c>
      <c r="K11894">
        <f>AVERAGE(D11894:D11898)</f>
        <v>1</v>
      </c>
      <c r="L11894">
        <f>AVERAGE(D11894:D11913)</f>
        <v>1</v>
      </c>
      <c r="M11894">
        <f>K11894-L11894</f>
        <v>0</v>
      </c>
      <c r="N11894" t="str">
        <f>IF(K11894&gt;L11894,"HIGH ZONE BIAS",IF(K11894&lt;L11894,"LOW ZONE BIAS","EQUILIBRIUM"))</f>
        <v>EQUILIBRIUM</v>
      </c>
    </row>
    <row r="11895">
      <c r="A11895">
        <v>15676</v>
      </c>
      <c r="B11895" t="str">
        <v>2016-11-05</v>
      </c>
      <c r="C11895" t="str">
        <v>Afternoon</v>
      </c>
      <c r="D11895">
        <v>1</v>
      </c>
      <c r="E11895" t="str">
        <f>IF(MOD(D11895,2)=0,"EVEN","ODD")</f>
        <v>ODD</v>
      </c>
      <c r="F11895" t="str">
        <f>IF(D11895&lt;=18,"LOW (1-18)","HIGH (19-36)")</f>
        <v>LOW (1-18)</v>
      </c>
      <c r="G11895">
        <f>INT((D11895-1)/6)+1</f>
        <v>1</v>
      </c>
      <c r="H11895">
        <f>MOD(D11895-1,6)+1</f>
        <v>1</v>
      </c>
      <c r="I11895">
        <f>37-D11895</f>
        <v>36</v>
      </c>
      <c r="J11895">
        <f>ABS(D11895-D11896)</f>
        <v>1</v>
      </c>
      <c r="K11895">
        <f>AVERAGE(D11895:D11899)</f>
        <v>1</v>
      </c>
      <c r="L11895">
        <f>AVERAGE(D11895:D11914)</f>
        <v>1</v>
      </c>
      <c r="M11895">
        <f>K11895-L11895</f>
        <v>0</v>
      </c>
      <c r="N11895" t="str">
        <f>IF(K11895&gt;L11895,"HIGH ZONE BIAS",IF(K11895&lt;L11895,"LOW ZONE BIAS","EQUILIBRIUM"))</f>
        <v>EQUILIBRIUM</v>
      </c>
    </row>
    <row r="11896">
      <c r="A11896">
        <v>15675</v>
      </c>
      <c r="B11896" t="str">
        <v>2016-11-05</v>
      </c>
      <c r="C11896" t="str">
        <v>Midday</v>
      </c>
      <c r="D11896">
        <v>2</v>
      </c>
      <c r="E11896" t="str">
        <f>IF(MOD(D11896,2)=0,"EVEN","ODD")</f>
        <v>EVEN</v>
      </c>
      <c r="F11896" t="str">
        <f>IF(D11896&lt;=18,"LOW (1-18)","HIGH (19-36)")</f>
        <v>LOW (1-18)</v>
      </c>
      <c r="G11896">
        <f>INT((D11896-1)/6)+1</f>
        <v>1</v>
      </c>
      <c r="H11896">
        <f>MOD(D11896-1,6)+1</f>
        <v>2</v>
      </c>
      <c r="I11896">
        <f>37-D11896</f>
        <v>35</v>
      </c>
      <c r="J11896">
        <f>ABS(D11896-D11897)</f>
        <v>8</v>
      </c>
      <c r="K11896">
        <f>AVERAGE(D11896:D11900)</f>
        <v>2</v>
      </c>
      <c r="L11896">
        <f>AVERAGE(D11896:D11915)</f>
        <v>2</v>
      </c>
      <c r="M11896">
        <f>K11896-L11896</f>
        <v>0</v>
      </c>
      <c r="N11896" t="str">
        <f>IF(K11896&gt;L11896,"HIGH ZONE BIAS",IF(K11896&lt;L11896,"LOW ZONE BIAS","EQUILIBRIUM"))</f>
        <v>EQUILIBRIUM</v>
      </c>
    </row>
    <row r="11897">
      <c r="A11897">
        <v>15674</v>
      </c>
      <c r="B11897" t="str">
        <v>2016-11-05</v>
      </c>
      <c r="C11897" t="str">
        <v>Morning</v>
      </c>
      <c r="D11897">
        <v>10</v>
      </c>
      <c r="E11897" t="str">
        <f>IF(MOD(D11897,2)=0,"EVEN","ODD")</f>
        <v>EVEN</v>
      </c>
      <c r="F11897" t="str">
        <f>IF(D11897&lt;=18,"LOW (1-18)","HIGH (19-36)")</f>
        <v>LOW (1-18)</v>
      </c>
      <c r="G11897">
        <f>INT((D11897-1)/6)+1</f>
        <v>2</v>
      </c>
      <c r="H11897">
        <f>MOD(D11897-1,6)+1</f>
        <v>4</v>
      </c>
      <c r="I11897">
        <f>37-D11897</f>
        <v>27</v>
      </c>
      <c r="J11897">
        <f>ABS(D11897-D11898)</f>
        <v>10</v>
      </c>
      <c r="K11897">
        <f>AVERAGE(D11897:D11901)</f>
        <v>10</v>
      </c>
      <c r="L11897">
        <f>AVERAGE(D11897:D11916)</f>
        <v>10</v>
      </c>
      <c r="M11897">
        <f>K11897-L11897</f>
        <v>0</v>
      </c>
      <c r="N11897" t="str">
        <f>IF(K11897&gt;L11897,"HIGH ZONE BIAS",IF(K11897&lt;L11897,"LOW ZONE BIAS","EQUILIBRIUM"))</f>
        <v>EQUILIBRIUM</v>
      </c>
    </row>
    <row r="11898">
      <c r="A11898">
        <v>15673</v>
      </c>
      <c r="B11898" t="str">
        <v>2016-11-04</v>
      </c>
      <c r="C11898" t="str">
        <v>Evening</v>
      </c>
      <c r="D11898">
        <v>20</v>
      </c>
      <c r="E11898" t="str">
        <f>IF(MOD(D11898,2)=0,"EVEN","ODD")</f>
        <v>EVEN</v>
      </c>
      <c r="F11898" t="str">
        <f>IF(D11898&lt;=18,"LOW (1-18)","HIGH (19-36)")</f>
        <v>HIGH (19-36)</v>
      </c>
      <c r="G11898">
        <f>INT((D11898-1)/6)+1</f>
        <v>4</v>
      </c>
      <c r="H11898">
        <f>MOD(D11898-1,6)+1</f>
        <v>2</v>
      </c>
      <c r="I11898">
        <f>37-D11898</f>
        <v>17</v>
      </c>
      <c r="J11898">
        <f>ABS(D11898-D11899)</f>
        <v>16</v>
      </c>
      <c r="K11898">
        <f>AVERAGE(D11898:D11902)</f>
        <v>20</v>
      </c>
      <c r="L11898">
        <f>AVERAGE(D11898:D11917)</f>
        <v>20</v>
      </c>
      <c r="M11898">
        <f>K11898-L11898</f>
        <v>0</v>
      </c>
      <c r="N11898" t="str">
        <f>IF(K11898&gt;L11898,"HIGH ZONE BIAS",IF(K11898&lt;L11898,"LOW ZONE BIAS","EQUILIBRIUM"))</f>
        <v>EQUILIBRIUM</v>
      </c>
    </row>
    <row r="11899">
      <c r="A11899">
        <v>15672</v>
      </c>
      <c r="B11899" t="str">
        <v>2016-11-04</v>
      </c>
      <c r="C11899" t="str">
        <v>Afternoon</v>
      </c>
      <c r="D11899">
        <v>36</v>
      </c>
      <c r="E11899" t="str">
        <f>IF(MOD(D11899,2)=0,"EVEN","ODD")</f>
        <v>EVEN</v>
      </c>
      <c r="F11899" t="str">
        <f>IF(D11899&lt;=18,"LOW (1-18)","HIGH (19-36)")</f>
        <v>HIGH (19-36)</v>
      </c>
      <c r="G11899">
        <f>INT((D11899-1)/6)+1</f>
        <v>6</v>
      </c>
      <c r="H11899">
        <f>MOD(D11899-1,6)+1</f>
        <v>6</v>
      </c>
      <c r="I11899">
        <f>37-D11899</f>
        <v>1</v>
      </c>
      <c r="J11899">
        <f>ABS(D11899-D11900)</f>
        <v>20</v>
      </c>
      <c r="K11899">
        <f>AVERAGE(D11899:D11903)</f>
        <v>36</v>
      </c>
      <c r="L11899">
        <f>AVERAGE(D11899:D11918)</f>
        <v>36</v>
      </c>
      <c r="M11899">
        <f>K11899-L11899</f>
        <v>0</v>
      </c>
      <c r="N11899" t="str">
        <f>IF(K11899&gt;L11899,"HIGH ZONE BIAS",IF(K11899&lt;L11899,"LOW ZONE BIAS","EQUILIBRIUM"))</f>
        <v>EQUILIBRIUM</v>
      </c>
    </row>
    <row r="11900">
      <c r="A11900">
        <v>15671</v>
      </c>
      <c r="B11900" t="str">
        <v>2016-11-04</v>
      </c>
      <c r="C11900" t="str">
        <v>Midday</v>
      </c>
      <c r="D11900">
        <v>16</v>
      </c>
      <c r="E11900" t="str">
        <f>IF(MOD(D11900,2)=0,"EVEN","ODD")</f>
        <v>EVEN</v>
      </c>
      <c r="F11900" t="str">
        <f>IF(D11900&lt;=18,"LOW (1-18)","HIGH (19-36)")</f>
        <v>LOW (1-18)</v>
      </c>
      <c r="G11900">
        <f>INT((D11900-1)/6)+1</f>
        <v>3</v>
      </c>
      <c r="H11900">
        <f>MOD(D11900-1,6)+1</f>
        <v>4</v>
      </c>
      <c r="I11900">
        <f>37-D11900</f>
        <v>21</v>
      </c>
      <c r="J11900">
        <f>ABS(D11900-D11901)</f>
        <v>13</v>
      </c>
      <c r="K11900">
        <f>AVERAGE(D11900:D11904)</f>
        <v>16</v>
      </c>
      <c r="L11900">
        <f>AVERAGE(D11900:D11919)</f>
        <v>16</v>
      </c>
      <c r="M11900">
        <f>K11900-L11900</f>
        <v>0</v>
      </c>
      <c r="N11900" t="str">
        <f>IF(K11900&gt;L11900,"HIGH ZONE BIAS",IF(K11900&lt;L11900,"LOW ZONE BIAS","EQUILIBRIUM"))</f>
        <v>EQUILIBRIUM</v>
      </c>
    </row>
    <row r="11901">
      <c r="A11901">
        <v>15670</v>
      </c>
      <c r="B11901" t="str">
        <v>2016-11-04</v>
      </c>
      <c r="C11901" t="str">
        <v>Morning</v>
      </c>
      <c r="D11901">
        <v>29</v>
      </c>
      <c r="E11901" t="str">
        <f>IF(MOD(D11901,2)=0,"EVEN","ODD")</f>
        <v>ODD</v>
      </c>
      <c r="F11901" t="str">
        <f>IF(D11901&lt;=18,"LOW (1-18)","HIGH (19-36)")</f>
        <v>HIGH (19-36)</v>
      </c>
      <c r="G11901">
        <f>INT((D11901-1)/6)+1</f>
        <v>5</v>
      </c>
      <c r="H11901">
        <f>MOD(D11901-1,6)+1</f>
        <v>5</v>
      </c>
      <c r="I11901">
        <f>37-D11901</f>
        <v>8</v>
      </c>
      <c r="J11901">
        <f>ABS(D11901-D11902)</f>
        <v>28</v>
      </c>
      <c r="K11901">
        <f>AVERAGE(D11901:D11905)</f>
        <v>29</v>
      </c>
      <c r="L11901">
        <f>AVERAGE(D11901:D11920)</f>
        <v>29</v>
      </c>
      <c r="M11901">
        <f>K11901-L11901</f>
        <v>0</v>
      </c>
      <c r="N11901" t="str">
        <f>IF(K11901&gt;L11901,"HIGH ZONE BIAS",IF(K11901&lt;L11901,"LOW ZONE BIAS","EQUILIBRIUM"))</f>
        <v>EQUILIBRIUM</v>
      </c>
    </row>
    <row r="11902">
      <c r="A11902">
        <v>15669</v>
      </c>
      <c r="B11902" t="str">
        <v>2016-11-03</v>
      </c>
      <c r="C11902" t="str">
        <v>Evening</v>
      </c>
      <c r="D11902">
        <v>1</v>
      </c>
      <c r="E11902" t="str">
        <f>IF(MOD(D11902,2)=0,"EVEN","ODD")</f>
        <v>ODD</v>
      </c>
      <c r="F11902" t="str">
        <f>IF(D11902&lt;=18,"LOW (1-18)","HIGH (19-36)")</f>
        <v>LOW (1-18)</v>
      </c>
      <c r="G11902">
        <f>INT((D11902-1)/6)+1</f>
        <v>1</v>
      </c>
      <c r="H11902">
        <f>MOD(D11902-1,6)+1</f>
        <v>1</v>
      </c>
      <c r="I11902">
        <f>37-D11902</f>
        <v>36</v>
      </c>
      <c r="J11902">
        <f>ABS(D11902-D11903)</f>
        <v>35</v>
      </c>
      <c r="K11902">
        <f>AVERAGE(D11902:D11906)</f>
        <v>1</v>
      </c>
      <c r="L11902">
        <f>AVERAGE(D11902:D11921)</f>
        <v>1</v>
      </c>
      <c r="M11902">
        <f>K11902-L11902</f>
        <v>0</v>
      </c>
      <c r="N11902" t="str">
        <f>IF(K11902&gt;L11902,"HIGH ZONE BIAS",IF(K11902&lt;L11902,"LOW ZONE BIAS","EQUILIBRIUM"))</f>
        <v>EQUILIBRIUM</v>
      </c>
    </row>
    <row r="11903">
      <c r="A11903">
        <v>15668</v>
      </c>
      <c r="B11903" t="str">
        <v>2016-11-03</v>
      </c>
      <c r="C11903" t="str">
        <v>Afternoon</v>
      </c>
      <c r="D11903">
        <v>36</v>
      </c>
      <c r="E11903" t="str">
        <f>IF(MOD(D11903,2)=0,"EVEN","ODD")</f>
        <v>EVEN</v>
      </c>
      <c r="F11903" t="str">
        <f>IF(D11903&lt;=18,"LOW (1-18)","HIGH (19-36)")</f>
        <v>HIGH (19-36)</v>
      </c>
      <c r="G11903">
        <f>INT((D11903-1)/6)+1</f>
        <v>6</v>
      </c>
      <c r="H11903">
        <f>MOD(D11903-1,6)+1</f>
        <v>6</v>
      </c>
      <c r="I11903">
        <f>37-D11903</f>
        <v>1</v>
      </c>
      <c r="J11903">
        <f>ABS(D11903-D11904)</f>
        <v>13</v>
      </c>
      <c r="K11903">
        <f>AVERAGE(D11903:D11907)</f>
        <v>36</v>
      </c>
      <c r="L11903">
        <f>AVERAGE(D11903:D11922)</f>
        <v>36</v>
      </c>
      <c r="M11903">
        <f>K11903-L11903</f>
        <v>0</v>
      </c>
      <c r="N11903" t="str">
        <f>IF(K11903&gt;L11903,"HIGH ZONE BIAS",IF(K11903&lt;L11903,"LOW ZONE BIAS","EQUILIBRIUM"))</f>
        <v>EQUILIBRIUM</v>
      </c>
    </row>
    <row r="11904">
      <c r="A11904">
        <v>15667</v>
      </c>
      <c r="B11904" t="str">
        <v>2016-11-03</v>
      </c>
      <c r="C11904" t="str">
        <v>Midday</v>
      </c>
      <c r="D11904">
        <v>23</v>
      </c>
      <c r="E11904" t="str">
        <f>IF(MOD(D11904,2)=0,"EVEN","ODD")</f>
        <v>ODD</v>
      </c>
      <c r="F11904" t="str">
        <f>IF(D11904&lt;=18,"LOW (1-18)","HIGH (19-36)")</f>
        <v>HIGH (19-36)</v>
      </c>
      <c r="G11904">
        <f>INT((D11904-1)/6)+1</f>
        <v>4</v>
      </c>
      <c r="H11904">
        <f>MOD(D11904-1,6)+1</f>
        <v>5</v>
      </c>
      <c r="I11904">
        <f>37-D11904</f>
        <v>14</v>
      </c>
      <c r="J11904">
        <f>ABS(D11904-D11905)</f>
        <v>13</v>
      </c>
      <c r="K11904">
        <f>AVERAGE(D11904:D11908)</f>
        <v>23</v>
      </c>
      <c r="L11904">
        <f>AVERAGE(D11904:D11923)</f>
        <v>23</v>
      </c>
      <c r="M11904">
        <f>K11904-L11904</f>
        <v>0</v>
      </c>
      <c r="N11904" t="str">
        <f>IF(K11904&gt;L11904,"HIGH ZONE BIAS",IF(K11904&lt;L11904,"LOW ZONE BIAS","EQUILIBRIUM"))</f>
        <v>EQUILIBRIUM</v>
      </c>
    </row>
    <row r="11905">
      <c r="A11905">
        <v>15666</v>
      </c>
      <c r="B11905" t="str">
        <v>2016-11-03</v>
      </c>
      <c r="C11905" t="str">
        <v>Morning</v>
      </c>
      <c r="D11905">
        <v>36</v>
      </c>
      <c r="E11905" t="str">
        <f>IF(MOD(D11905,2)=0,"EVEN","ODD")</f>
        <v>EVEN</v>
      </c>
      <c r="F11905" t="str">
        <f>IF(D11905&lt;=18,"LOW (1-18)","HIGH (19-36)")</f>
        <v>HIGH (19-36)</v>
      </c>
      <c r="G11905">
        <f>INT((D11905-1)/6)+1</f>
        <v>6</v>
      </c>
      <c r="H11905">
        <f>MOD(D11905-1,6)+1</f>
        <v>6</v>
      </c>
      <c r="I11905">
        <f>37-D11905</f>
        <v>1</v>
      </c>
      <c r="J11905">
        <f>ABS(D11905-D11906)</f>
        <v>5</v>
      </c>
      <c r="K11905">
        <f>AVERAGE(D11905:D11909)</f>
        <v>36</v>
      </c>
      <c r="L11905">
        <f>AVERAGE(D11905:D11924)</f>
        <v>36</v>
      </c>
      <c r="M11905">
        <f>K11905-L11905</f>
        <v>0</v>
      </c>
      <c r="N11905" t="str">
        <f>IF(K11905&gt;L11905,"HIGH ZONE BIAS",IF(K11905&lt;L11905,"LOW ZONE BIAS","EQUILIBRIUM"))</f>
        <v>EQUILIBRIUM</v>
      </c>
    </row>
    <row r="11906">
      <c r="A11906">
        <v>15665</v>
      </c>
      <c r="B11906" t="str">
        <v>2016-11-02</v>
      </c>
      <c r="C11906" t="str">
        <v>Evening</v>
      </c>
      <c r="D11906">
        <v>31</v>
      </c>
      <c r="E11906" t="str">
        <f>IF(MOD(D11906,2)=0,"EVEN","ODD")</f>
        <v>ODD</v>
      </c>
      <c r="F11906" t="str">
        <f>IF(D11906&lt;=18,"LOW (1-18)","HIGH (19-36)")</f>
        <v>HIGH (19-36)</v>
      </c>
      <c r="G11906">
        <f>INT((D11906-1)/6)+1</f>
        <v>6</v>
      </c>
      <c r="H11906">
        <f>MOD(D11906-1,6)+1</f>
        <v>1</v>
      </c>
      <c r="I11906">
        <f>37-D11906</f>
        <v>6</v>
      </c>
      <c r="J11906">
        <f>ABS(D11906-D11907)</f>
        <v>13</v>
      </c>
      <c r="K11906">
        <f>AVERAGE(D11906:D11910)</f>
        <v>31</v>
      </c>
      <c r="L11906">
        <f>AVERAGE(D11906:D11925)</f>
        <v>31</v>
      </c>
      <c r="M11906">
        <f>K11906-L11906</f>
        <v>0</v>
      </c>
      <c r="N11906" t="str">
        <f>IF(K11906&gt;L11906,"HIGH ZONE BIAS",IF(K11906&lt;L11906,"LOW ZONE BIAS","EQUILIBRIUM"))</f>
        <v>EQUILIBRIUM</v>
      </c>
    </row>
    <row r="11907">
      <c r="A11907">
        <v>15664</v>
      </c>
      <c r="B11907" t="str">
        <v>2016-11-02</v>
      </c>
      <c r="C11907" t="str">
        <v>Afternoon</v>
      </c>
      <c r="D11907">
        <v>18</v>
      </c>
      <c r="E11907" t="str">
        <f>IF(MOD(D11907,2)=0,"EVEN","ODD")</f>
        <v>EVEN</v>
      </c>
      <c r="F11907" t="str">
        <f>IF(D11907&lt;=18,"LOW (1-18)","HIGH (19-36)")</f>
        <v>LOW (1-18)</v>
      </c>
      <c r="G11907">
        <f>INT((D11907-1)/6)+1</f>
        <v>3</v>
      </c>
      <c r="H11907">
        <f>MOD(D11907-1,6)+1</f>
        <v>6</v>
      </c>
      <c r="I11907">
        <f>37-D11907</f>
        <v>19</v>
      </c>
      <c r="J11907">
        <f>ABS(D11907-D11908)</f>
        <v>13</v>
      </c>
      <c r="K11907">
        <f>AVERAGE(D11907:D11911)</f>
        <v>18</v>
      </c>
      <c r="L11907">
        <f>AVERAGE(D11907:D11926)</f>
        <v>18</v>
      </c>
      <c r="M11907">
        <f>K11907-L11907</f>
        <v>0</v>
      </c>
      <c r="N11907" t="str">
        <f>IF(K11907&gt;L11907,"HIGH ZONE BIAS",IF(K11907&lt;L11907,"LOW ZONE BIAS","EQUILIBRIUM"))</f>
        <v>EQUILIBRIUM</v>
      </c>
    </row>
    <row r="11908">
      <c r="A11908">
        <v>15663</v>
      </c>
      <c r="B11908" t="str">
        <v>2016-11-02</v>
      </c>
      <c r="C11908" t="str">
        <v>Midday</v>
      </c>
      <c r="D11908">
        <v>31</v>
      </c>
      <c r="E11908" t="str">
        <f>IF(MOD(D11908,2)=0,"EVEN","ODD")</f>
        <v>ODD</v>
      </c>
      <c r="F11908" t="str">
        <f>IF(D11908&lt;=18,"LOW (1-18)","HIGH (19-36)")</f>
        <v>HIGH (19-36)</v>
      </c>
      <c r="G11908">
        <f>INT((D11908-1)/6)+1</f>
        <v>6</v>
      </c>
      <c r="H11908">
        <f>MOD(D11908-1,6)+1</f>
        <v>1</v>
      </c>
      <c r="I11908">
        <f>37-D11908</f>
        <v>6</v>
      </c>
      <c r="J11908">
        <f>ABS(D11908-D11909)</f>
        <v>24</v>
      </c>
      <c r="K11908">
        <f>AVERAGE(D11908:D11912)</f>
        <v>31</v>
      </c>
      <c r="L11908">
        <f>AVERAGE(D11908:D11927)</f>
        <v>31</v>
      </c>
      <c r="M11908">
        <f>K11908-L11908</f>
        <v>0</v>
      </c>
      <c r="N11908" t="str">
        <f>IF(K11908&gt;L11908,"HIGH ZONE BIAS",IF(K11908&lt;L11908,"LOW ZONE BIAS","EQUILIBRIUM"))</f>
        <v>EQUILIBRIUM</v>
      </c>
    </row>
    <row r="11909">
      <c r="A11909">
        <v>15662</v>
      </c>
      <c r="B11909" t="str">
        <v>2016-11-02</v>
      </c>
      <c r="C11909" t="str">
        <v>Morning</v>
      </c>
      <c r="D11909">
        <v>7</v>
      </c>
      <c r="E11909" t="str">
        <f>IF(MOD(D11909,2)=0,"EVEN","ODD")</f>
        <v>ODD</v>
      </c>
      <c r="F11909" t="str">
        <f>IF(D11909&lt;=18,"LOW (1-18)","HIGH (19-36)")</f>
        <v>LOW (1-18)</v>
      </c>
      <c r="G11909">
        <f>INT((D11909-1)/6)+1</f>
        <v>2</v>
      </c>
      <c r="H11909">
        <f>MOD(D11909-1,6)+1</f>
        <v>1</v>
      </c>
      <c r="I11909">
        <f>37-D11909</f>
        <v>30</v>
      </c>
      <c r="J11909">
        <f>ABS(D11909-D11910)</f>
        <v>8</v>
      </c>
      <c r="K11909">
        <f>AVERAGE(D11909:D11913)</f>
        <v>7</v>
      </c>
      <c r="L11909">
        <f>AVERAGE(D11909:D11928)</f>
        <v>7</v>
      </c>
      <c r="M11909">
        <f>K11909-L11909</f>
        <v>0</v>
      </c>
      <c r="N11909" t="str">
        <f>IF(K11909&gt;L11909,"HIGH ZONE BIAS",IF(K11909&lt;L11909,"LOW ZONE BIAS","EQUILIBRIUM"))</f>
        <v>EQUILIBRIUM</v>
      </c>
    </row>
    <row r="11910">
      <c r="A11910">
        <v>15661</v>
      </c>
      <c r="B11910" t="str">
        <v>2016-11-01</v>
      </c>
      <c r="C11910" t="str">
        <v>Evening</v>
      </c>
      <c r="D11910">
        <v>15</v>
      </c>
      <c r="E11910" t="str">
        <f>IF(MOD(D11910,2)=0,"EVEN","ODD")</f>
        <v>ODD</v>
      </c>
      <c r="F11910" t="str">
        <f>IF(D11910&lt;=18,"LOW (1-18)","HIGH (19-36)")</f>
        <v>LOW (1-18)</v>
      </c>
      <c r="G11910">
        <f>INT((D11910-1)/6)+1</f>
        <v>3</v>
      </c>
      <c r="H11910">
        <f>MOD(D11910-1,6)+1</f>
        <v>3</v>
      </c>
      <c r="I11910">
        <f>37-D11910</f>
        <v>22</v>
      </c>
      <c r="J11910">
        <f>ABS(D11910-D11911)</f>
        <v>1</v>
      </c>
      <c r="K11910">
        <f>AVERAGE(D11910:D11914)</f>
        <v>15</v>
      </c>
      <c r="L11910">
        <f>AVERAGE(D11910:D11929)</f>
        <v>15</v>
      </c>
      <c r="M11910">
        <f>K11910-L11910</f>
        <v>0</v>
      </c>
      <c r="N11910" t="str">
        <f>IF(K11910&gt;L11910,"HIGH ZONE BIAS",IF(K11910&lt;L11910,"LOW ZONE BIAS","EQUILIBRIUM"))</f>
        <v>EQUILIBRIUM</v>
      </c>
    </row>
    <row r="11911">
      <c r="A11911">
        <v>15660</v>
      </c>
      <c r="B11911" t="str">
        <v>2016-11-01</v>
      </c>
      <c r="C11911" t="str">
        <v>Afternoon</v>
      </c>
      <c r="D11911">
        <v>14</v>
      </c>
      <c r="E11911" t="str">
        <f>IF(MOD(D11911,2)=0,"EVEN","ODD")</f>
        <v>EVEN</v>
      </c>
      <c r="F11911" t="str">
        <f>IF(D11911&lt;=18,"LOW (1-18)","HIGH (19-36)")</f>
        <v>LOW (1-18)</v>
      </c>
      <c r="G11911">
        <f>INT((D11911-1)/6)+1</f>
        <v>3</v>
      </c>
      <c r="H11911">
        <f>MOD(D11911-1,6)+1</f>
        <v>2</v>
      </c>
      <c r="I11911">
        <f>37-D11911</f>
        <v>23</v>
      </c>
      <c r="J11911">
        <f>ABS(D11911-D11912)</f>
        <v>3</v>
      </c>
      <c r="K11911">
        <f>AVERAGE(D11911:D11915)</f>
        <v>14</v>
      </c>
      <c r="L11911">
        <f>AVERAGE(D11911:D11930)</f>
        <v>14</v>
      </c>
      <c r="M11911">
        <f>K11911-L11911</f>
        <v>0</v>
      </c>
      <c r="N11911" t="str">
        <f>IF(K11911&gt;L11911,"HIGH ZONE BIAS",IF(K11911&lt;L11911,"LOW ZONE BIAS","EQUILIBRIUM"))</f>
        <v>EQUILIBRIUM</v>
      </c>
    </row>
    <row r="11912">
      <c r="A11912">
        <v>15659</v>
      </c>
      <c r="B11912" t="str">
        <v>2016-11-01</v>
      </c>
      <c r="C11912" t="str">
        <v>Midday</v>
      </c>
      <c r="D11912">
        <v>11</v>
      </c>
      <c r="E11912" t="str">
        <f>IF(MOD(D11912,2)=0,"EVEN","ODD")</f>
        <v>ODD</v>
      </c>
      <c r="F11912" t="str">
        <f>IF(D11912&lt;=18,"LOW (1-18)","HIGH (19-36)")</f>
        <v>LOW (1-18)</v>
      </c>
      <c r="G11912">
        <f>INT((D11912-1)/6)+1</f>
        <v>2</v>
      </c>
      <c r="H11912">
        <f>MOD(D11912-1,6)+1</f>
        <v>5</v>
      </c>
      <c r="I11912">
        <f>37-D11912</f>
        <v>26</v>
      </c>
      <c r="J11912">
        <f>ABS(D11912-D11913)</f>
        <v>19</v>
      </c>
      <c r="K11912">
        <f>AVERAGE(D11912:D11916)</f>
        <v>11</v>
      </c>
      <c r="L11912">
        <f>AVERAGE(D11912:D11931)</f>
        <v>11</v>
      </c>
      <c r="M11912">
        <f>K11912-L11912</f>
        <v>0</v>
      </c>
      <c r="N11912" t="str">
        <f>IF(K11912&gt;L11912,"HIGH ZONE BIAS",IF(K11912&lt;L11912,"LOW ZONE BIAS","EQUILIBRIUM"))</f>
        <v>EQUILIBRIUM</v>
      </c>
    </row>
    <row r="11913">
      <c r="A11913">
        <v>15658</v>
      </c>
      <c r="B11913" t="str">
        <v>2016-11-01</v>
      </c>
      <c r="C11913" t="str">
        <v>Morning</v>
      </c>
      <c r="D11913">
        <v>30</v>
      </c>
      <c r="E11913" t="str">
        <f>IF(MOD(D11913,2)=0,"EVEN","ODD")</f>
        <v>EVEN</v>
      </c>
      <c r="F11913" t="str">
        <f>IF(D11913&lt;=18,"LOW (1-18)","HIGH (19-36)")</f>
        <v>HIGH (19-36)</v>
      </c>
      <c r="G11913">
        <f>INT((D11913-1)/6)+1</f>
        <v>5</v>
      </c>
      <c r="H11913">
        <f>MOD(D11913-1,6)+1</f>
        <v>6</v>
      </c>
      <c r="I11913">
        <f>37-D11913</f>
        <v>7</v>
      </c>
      <c r="J11913">
        <f>ABS(D11913-D11914)</f>
        <v>27</v>
      </c>
      <c r="K11913">
        <f>AVERAGE(D11913:D11917)</f>
        <v>30</v>
      </c>
      <c r="L11913">
        <f>AVERAGE(D11913:D11932)</f>
        <v>30</v>
      </c>
      <c r="M11913">
        <f>K11913-L11913</f>
        <v>0</v>
      </c>
      <c r="N11913" t="str">
        <f>IF(K11913&gt;L11913,"HIGH ZONE BIAS",IF(K11913&lt;L11913,"LOW ZONE BIAS","EQUILIBRIUM"))</f>
        <v>EQUILIBRIUM</v>
      </c>
    </row>
    <row r="11914">
      <c r="A11914">
        <v>15657</v>
      </c>
      <c r="B11914" t="str">
        <v>2016-10-31</v>
      </c>
      <c r="C11914" t="str">
        <v>Evening</v>
      </c>
      <c r="D11914">
        <v>3</v>
      </c>
      <c r="E11914" t="str">
        <f>IF(MOD(D11914,2)=0,"EVEN","ODD")</f>
        <v>ODD</v>
      </c>
      <c r="F11914" t="str">
        <f>IF(D11914&lt;=18,"LOW (1-18)","HIGH (19-36)")</f>
        <v>LOW (1-18)</v>
      </c>
      <c r="G11914">
        <f>INT((D11914-1)/6)+1</f>
        <v>1</v>
      </c>
      <c r="H11914">
        <f>MOD(D11914-1,6)+1</f>
        <v>3</v>
      </c>
      <c r="I11914">
        <f>37-D11914</f>
        <v>34</v>
      </c>
      <c r="J11914">
        <f>ABS(D11914-D11915)</f>
        <v>16</v>
      </c>
      <c r="K11914">
        <f>AVERAGE(D11914:D11918)</f>
        <v>3</v>
      </c>
      <c r="L11914">
        <f>AVERAGE(D11914:D11933)</f>
        <v>3</v>
      </c>
      <c r="M11914">
        <f>K11914-L11914</f>
        <v>0</v>
      </c>
      <c r="N11914" t="str">
        <f>IF(K11914&gt;L11914,"HIGH ZONE BIAS",IF(K11914&lt;L11914,"LOW ZONE BIAS","EQUILIBRIUM"))</f>
        <v>EQUILIBRIUM</v>
      </c>
    </row>
    <row r="11915">
      <c r="A11915">
        <v>15656</v>
      </c>
      <c r="B11915" t="str">
        <v>2016-10-31</v>
      </c>
      <c r="C11915" t="str">
        <v>Afternoon</v>
      </c>
      <c r="D11915">
        <v>19</v>
      </c>
      <c r="E11915" t="str">
        <f>IF(MOD(D11915,2)=0,"EVEN","ODD")</f>
        <v>ODD</v>
      </c>
      <c r="F11915" t="str">
        <f>IF(D11915&lt;=18,"LOW (1-18)","HIGH (19-36)")</f>
        <v>HIGH (19-36)</v>
      </c>
      <c r="G11915">
        <f>INT((D11915-1)/6)+1</f>
        <v>4</v>
      </c>
      <c r="H11915">
        <f>MOD(D11915-1,6)+1</f>
        <v>1</v>
      </c>
      <c r="I11915">
        <f>37-D11915</f>
        <v>18</v>
      </c>
      <c r="J11915">
        <f>ABS(D11915-D11916)</f>
        <v>12</v>
      </c>
      <c r="K11915">
        <f>AVERAGE(D11915:D11919)</f>
        <v>19</v>
      </c>
      <c r="L11915">
        <f>AVERAGE(D11915:D11934)</f>
        <v>19</v>
      </c>
      <c r="M11915">
        <f>K11915-L11915</f>
        <v>0</v>
      </c>
      <c r="N11915" t="str">
        <f>IF(K11915&gt;L11915,"HIGH ZONE BIAS",IF(K11915&lt;L11915,"LOW ZONE BIAS","EQUILIBRIUM"))</f>
        <v>EQUILIBRIUM</v>
      </c>
    </row>
    <row r="11916">
      <c r="A11916">
        <v>15655</v>
      </c>
      <c r="B11916" t="str">
        <v>2016-10-31</v>
      </c>
      <c r="C11916" t="str">
        <v>Midday</v>
      </c>
      <c r="D11916">
        <v>7</v>
      </c>
      <c r="E11916" t="str">
        <f>IF(MOD(D11916,2)=0,"EVEN","ODD")</f>
        <v>ODD</v>
      </c>
      <c r="F11916" t="str">
        <f>IF(D11916&lt;=18,"LOW (1-18)","HIGH (19-36)")</f>
        <v>LOW (1-18)</v>
      </c>
      <c r="G11916">
        <f>INT((D11916-1)/6)+1</f>
        <v>2</v>
      </c>
      <c r="H11916">
        <f>MOD(D11916-1,6)+1</f>
        <v>1</v>
      </c>
      <c r="I11916">
        <f>37-D11916</f>
        <v>30</v>
      </c>
      <c r="J11916">
        <f>ABS(D11916-D11917)</f>
        <v>11</v>
      </c>
      <c r="K11916">
        <f>AVERAGE(D11916:D11920)</f>
        <v>7</v>
      </c>
      <c r="L11916">
        <f>AVERAGE(D11916:D11935)</f>
        <v>7</v>
      </c>
      <c r="M11916">
        <f>K11916-L11916</f>
        <v>0</v>
      </c>
      <c r="N11916" t="str">
        <f>IF(K11916&gt;L11916,"HIGH ZONE BIAS",IF(K11916&lt;L11916,"LOW ZONE BIAS","EQUILIBRIUM"))</f>
        <v>EQUILIBRIUM</v>
      </c>
    </row>
    <row r="11917">
      <c r="A11917">
        <v>15654</v>
      </c>
      <c r="B11917" t="str">
        <v>2016-10-31</v>
      </c>
      <c r="C11917" t="str">
        <v>Morning</v>
      </c>
      <c r="D11917">
        <v>18</v>
      </c>
      <c r="E11917" t="str">
        <f>IF(MOD(D11917,2)=0,"EVEN","ODD")</f>
        <v>EVEN</v>
      </c>
      <c r="F11917" t="str">
        <f>IF(D11917&lt;=18,"LOW (1-18)","HIGH (19-36)")</f>
        <v>LOW (1-18)</v>
      </c>
      <c r="G11917">
        <f>INT((D11917-1)/6)+1</f>
        <v>3</v>
      </c>
      <c r="H11917">
        <f>MOD(D11917-1,6)+1</f>
        <v>6</v>
      </c>
      <c r="I11917">
        <f>37-D11917</f>
        <v>19</v>
      </c>
      <c r="J11917">
        <f>ABS(D11917-D11918)</f>
        <v>8</v>
      </c>
      <c r="K11917">
        <f>AVERAGE(D11917:D11921)</f>
        <v>18</v>
      </c>
      <c r="L11917">
        <f>AVERAGE(D11917:D11936)</f>
        <v>18</v>
      </c>
      <c r="M11917">
        <f>K11917-L11917</f>
        <v>0</v>
      </c>
      <c r="N11917" t="str">
        <f>IF(K11917&gt;L11917,"HIGH ZONE BIAS",IF(K11917&lt;L11917,"LOW ZONE BIAS","EQUILIBRIUM"))</f>
        <v>EQUILIBRIUM</v>
      </c>
    </row>
    <row r="11918">
      <c r="A11918">
        <v>15653</v>
      </c>
      <c r="B11918" t="str">
        <v>2016-10-28</v>
      </c>
      <c r="C11918" t="str">
        <v>Evening</v>
      </c>
      <c r="D11918">
        <v>26</v>
      </c>
      <c r="E11918" t="str">
        <f>IF(MOD(D11918,2)=0,"EVEN","ODD")</f>
        <v>EVEN</v>
      </c>
      <c r="F11918" t="str">
        <f>IF(D11918&lt;=18,"LOW (1-18)","HIGH (19-36)")</f>
        <v>HIGH (19-36)</v>
      </c>
      <c r="G11918">
        <f>INT((D11918-1)/6)+1</f>
        <v>5</v>
      </c>
      <c r="H11918">
        <f>MOD(D11918-1,6)+1</f>
        <v>2</v>
      </c>
      <c r="I11918">
        <f>37-D11918</f>
        <v>11</v>
      </c>
      <c r="J11918">
        <f>ABS(D11918-D11919)</f>
        <v>3</v>
      </c>
      <c r="K11918">
        <f>AVERAGE(D11918:D11922)</f>
        <v>26</v>
      </c>
      <c r="L11918">
        <f>AVERAGE(D11918:D11937)</f>
        <v>26</v>
      </c>
      <c r="M11918">
        <f>K11918-L11918</f>
        <v>0</v>
      </c>
      <c r="N11918" t="str">
        <f>IF(K11918&gt;L11918,"HIGH ZONE BIAS",IF(K11918&lt;L11918,"LOW ZONE BIAS","EQUILIBRIUM"))</f>
        <v>EQUILIBRIUM</v>
      </c>
    </row>
    <row r="11919">
      <c r="A11919">
        <v>15652</v>
      </c>
      <c r="B11919" t="str">
        <v>2016-10-28</v>
      </c>
      <c r="C11919" t="str">
        <v>Afternoon</v>
      </c>
      <c r="D11919">
        <v>29</v>
      </c>
      <c r="E11919" t="str">
        <f>IF(MOD(D11919,2)=0,"EVEN","ODD")</f>
        <v>ODD</v>
      </c>
      <c r="F11919" t="str">
        <f>IF(D11919&lt;=18,"LOW (1-18)","HIGH (19-36)")</f>
        <v>HIGH (19-36)</v>
      </c>
      <c r="G11919">
        <f>INT((D11919-1)/6)+1</f>
        <v>5</v>
      </c>
      <c r="H11919">
        <f>MOD(D11919-1,6)+1</f>
        <v>5</v>
      </c>
      <c r="I11919">
        <f>37-D11919</f>
        <v>8</v>
      </c>
      <c r="J11919">
        <f>ABS(D11919-D11920)</f>
        <v>6</v>
      </c>
      <c r="K11919">
        <f>AVERAGE(D11919:D11923)</f>
        <v>29</v>
      </c>
      <c r="L11919">
        <f>AVERAGE(D11919:D11938)</f>
        <v>29</v>
      </c>
      <c r="M11919">
        <f>K11919-L11919</f>
        <v>0</v>
      </c>
      <c r="N11919" t="str">
        <f>IF(K11919&gt;L11919,"HIGH ZONE BIAS",IF(K11919&lt;L11919,"LOW ZONE BIAS","EQUILIBRIUM"))</f>
        <v>EQUILIBRIUM</v>
      </c>
    </row>
    <row r="11920">
      <c r="A11920">
        <v>15651</v>
      </c>
      <c r="B11920" t="str">
        <v>2016-10-28</v>
      </c>
      <c r="C11920" t="str">
        <v>Midday</v>
      </c>
      <c r="D11920">
        <v>35</v>
      </c>
      <c r="E11920" t="str">
        <f>IF(MOD(D11920,2)=0,"EVEN","ODD")</f>
        <v>ODD</v>
      </c>
      <c r="F11920" t="str">
        <f>IF(D11920&lt;=18,"LOW (1-18)","HIGH (19-36)")</f>
        <v>HIGH (19-36)</v>
      </c>
      <c r="G11920">
        <f>INT((D11920-1)/6)+1</f>
        <v>6</v>
      </c>
      <c r="H11920">
        <f>MOD(D11920-1,6)+1</f>
        <v>5</v>
      </c>
      <c r="I11920">
        <f>37-D11920</f>
        <v>2</v>
      </c>
      <c r="J11920">
        <f>ABS(D11920-D11921)</f>
        <v>13</v>
      </c>
      <c r="K11920">
        <f>AVERAGE(D11920:D11924)</f>
        <v>35</v>
      </c>
      <c r="L11920">
        <f>AVERAGE(D11920:D11939)</f>
        <v>35</v>
      </c>
      <c r="M11920">
        <f>K11920-L11920</f>
        <v>0</v>
      </c>
      <c r="N11920" t="str">
        <f>IF(K11920&gt;L11920,"HIGH ZONE BIAS",IF(K11920&lt;L11920,"LOW ZONE BIAS","EQUILIBRIUM"))</f>
        <v>EQUILIBRIUM</v>
      </c>
    </row>
    <row r="11921">
      <c r="A11921">
        <v>15650</v>
      </c>
      <c r="B11921" t="str">
        <v>2016-10-28</v>
      </c>
      <c r="C11921" t="str">
        <v>Morning</v>
      </c>
      <c r="D11921">
        <v>22</v>
      </c>
      <c r="E11921" t="str">
        <f>IF(MOD(D11921,2)=0,"EVEN","ODD")</f>
        <v>EVEN</v>
      </c>
      <c r="F11921" t="str">
        <f>IF(D11921&lt;=18,"LOW (1-18)","HIGH (19-36)")</f>
        <v>HIGH (19-36)</v>
      </c>
      <c r="G11921">
        <f>INT((D11921-1)/6)+1</f>
        <v>4</v>
      </c>
      <c r="H11921">
        <f>MOD(D11921-1,6)+1</f>
        <v>4</v>
      </c>
      <c r="I11921">
        <f>37-D11921</f>
        <v>15</v>
      </c>
      <c r="J11921">
        <f>ABS(D11921-D11922)</f>
        <v>12</v>
      </c>
      <c r="K11921">
        <f>AVERAGE(D11921:D11925)</f>
        <v>22</v>
      </c>
      <c r="L11921">
        <f>AVERAGE(D11921:D11940)</f>
        <v>22</v>
      </c>
      <c r="M11921">
        <f>K11921-L11921</f>
        <v>0</v>
      </c>
      <c r="N11921" t="str">
        <f>IF(K11921&gt;L11921,"HIGH ZONE BIAS",IF(K11921&lt;L11921,"LOW ZONE BIAS","EQUILIBRIUM"))</f>
        <v>EQUILIBRIUM</v>
      </c>
    </row>
    <row r="11922">
      <c r="A11922">
        <v>15649</v>
      </c>
      <c r="B11922" t="str">
        <v>2016-10-27</v>
      </c>
      <c r="C11922" t="str">
        <v>Evening</v>
      </c>
      <c r="D11922">
        <v>34</v>
      </c>
      <c r="E11922" t="str">
        <f>IF(MOD(D11922,2)=0,"EVEN","ODD")</f>
        <v>EVEN</v>
      </c>
      <c r="F11922" t="str">
        <f>IF(D11922&lt;=18,"LOW (1-18)","HIGH (19-36)")</f>
        <v>HIGH (19-36)</v>
      </c>
      <c r="G11922">
        <f>INT((D11922-1)/6)+1</f>
        <v>6</v>
      </c>
      <c r="H11922">
        <f>MOD(D11922-1,6)+1</f>
        <v>4</v>
      </c>
      <c r="I11922">
        <f>37-D11922</f>
        <v>3</v>
      </c>
      <c r="J11922">
        <f>ABS(D11922-D11923)</f>
        <v>1</v>
      </c>
      <c r="K11922">
        <f>AVERAGE(D11922:D11926)</f>
        <v>34</v>
      </c>
      <c r="L11922">
        <f>AVERAGE(D11922:D11941)</f>
        <v>34</v>
      </c>
      <c r="M11922">
        <f>K11922-L11922</f>
        <v>0</v>
      </c>
      <c r="N11922" t="str">
        <f>IF(K11922&gt;L11922,"HIGH ZONE BIAS",IF(K11922&lt;L11922,"LOW ZONE BIAS","EQUILIBRIUM"))</f>
        <v>EQUILIBRIUM</v>
      </c>
    </row>
    <row r="11923">
      <c r="A11923">
        <v>15648</v>
      </c>
      <c r="B11923" t="str">
        <v>2016-10-27</v>
      </c>
      <c r="C11923" t="str">
        <v>Afternoon</v>
      </c>
      <c r="D11923">
        <v>33</v>
      </c>
      <c r="E11923" t="str">
        <f>IF(MOD(D11923,2)=0,"EVEN","ODD")</f>
        <v>ODD</v>
      </c>
      <c r="F11923" t="str">
        <f>IF(D11923&lt;=18,"LOW (1-18)","HIGH (19-36)")</f>
        <v>HIGH (19-36)</v>
      </c>
      <c r="G11923">
        <f>INT((D11923-1)/6)+1</f>
        <v>6</v>
      </c>
      <c r="H11923">
        <f>MOD(D11923-1,6)+1</f>
        <v>3</v>
      </c>
      <c r="I11923">
        <f>37-D11923</f>
        <v>4</v>
      </c>
      <c r="J11923">
        <f>ABS(D11923-D11924)</f>
        <v>29</v>
      </c>
      <c r="K11923">
        <f>AVERAGE(D11923:D11927)</f>
        <v>33</v>
      </c>
      <c r="L11923">
        <f>AVERAGE(D11923:D11942)</f>
        <v>33</v>
      </c>
      <c r="M11923">
        <f>K11923-L11923</f>
        <v>0</v>
      </c>
      <c r="N11923" t="str">
        <f>IF(K11923&gt;L11923,"HIGH ZONE BIAS",IF(K11923&lt;L11923,"LOW ZONE BIAS","EQUILIBRIUM"))</f>
        <v>EQUILIBRIUM</v>
      </c>
    </row>
    <row r="11924">
      <c r="A11924">
        <v>15647</v>
      </c>
      <c r="B11924" t="str">
        <v>2016-10-27</v>
      </c>
      <c r="C11924" t="str">
        <v>Midday</v>
      </c>
      <c r="D11924">
        <v>4</v>
      </c>
      <c r="E11924" t="str">
        <f>IF(MOD(D11924,2)=0,"EVEN","ODD")</f>
        <v>EVEN</v>
      </c>
      <c r="F11924" t="str">
        <f>IF(D11924&lt;=18,"LOW (1-18)","HIGH (19-36)")</f>
        <v>LOW (1-18)</v>
      </c>
      <c r="G11924">
        <f>INT((D11924-1)/6)+1</f>
        <v>1</v>
      </c>
      <c r="H11924">
        <f>MOD(D11924-1,6)+1</f>
        <v>4</v>
      </c>
      <c r="I11924">
        <f>37-D11924</f>
        <v>33</v>
      </c>
      <c r="J11924">
        <f>ABS(D11924-D11925)</f>
        <v>30</v>
      </c>
      <c r="K11924">
        <f>AVERAGE(D11924:D11928)</f>
        <v>4</v>
      </c>
      <c r="L11924">
        <f>AVERAGE(D11924:D11943)</f>
        <v>4</v>
      </c>
      <c r="M11924">
        <f>K11924-L11924</f>
        <v>0</v>
      </c>
      <c r="N11924" t="str">
        <f>IF(K11924&gt;L11924,"HIGH ZONE BIAS",IF(K11924&lt;L11924,"LOW ZONE BIAS","EQUILIBRIUM"))</f>
        <v>EQUILIBRIUM</v>
      </c>
    </row>
    <row r="11925">
      <c r="A11925">
        <v>15646</v>
      </c>
      <c r="B11925" t="str">
        <v>2016-10-27</v>
      </c>
      <c r="C11925" t="str">
        <v>Morning</v>
      </c>
      <c r="D11925">
        <v>34</v>
      </c>
      <c r="E11925" t="str">
        <f>IF(MOD(D11925,2)=0,"EVEN","ODD")</f>
        <v>EVEN</v>
      </c>
      <c r="F11925" t="str">
        <f>IF(D11925&lt;=18,"LOW (1-18)","HIGH (19-36)")</f>
        <v>HIGH (19-36)</v>
      </c>
      <c r="G11925">
        <f>INT((D11925-1)/6)+1</f>
        <v>6</v>
      </c>
      <c r="H11925">
        <f>MOD(D11925-1,6)+1</f>
        <v>4</v>
      </c>
      <c r="I11925">
        <f>37-D11925</f>
        <v>3</v>
      </c>
      <c r="J11925">
        <f>ABS(D11925-D11926)</f>
        <v>31</v>
      </c>
      <c r="K11925">
        <f>AVERAGE(D11925:D11929)</f>
        <v>34</v>
      </c>
      <c r="L11925">
        <f>AVERAGE(D11925:D11944)</f>
        <v>34</v>
      </c>
      <c r="M11925">
        <f>K11925-L11925</f>
        <v>0</v>
      </c>
      <c r="N11925" t="str">
        <f>IF(K11925&gt;L11925,"HIGH ZONE BIAS",IF(K11925&lt;L11925,"LOW ZONE BIAS","EQUILIBRIUM"))</f>
        <v>EQUILIBRIUM</v>
      </c>
    </row>
    <row r="11926">
      <c r="A11926">
        <v>15645</v>
      </c>
      <c r="B11926" t="str">
        <v>2016-10-26</v>
      </c>
      <c r="C11926" t="str">
        <v>Evening</v>
      </c>
      <c r="D11926">
        <v>3</v>
      </c>
      <c r="E11926" t="str">
        <f>IF(MOD(D11926,2)=0,"EVEN","ODD")</f>
        <v>ODD</v>
      </c>
      <c r="F11926" t="str">
        <f>IF(D11926&lt;=18,"LOW (1-18)","HIGH (19-36)")</f>
        <v>LOW (1-18)</v>
      </c>
      <c r="G11926">
        <f>INT((D11926-1)/6)+1</f>
        <v>1</v>
      </c>
      <c r="H11926">
        <f>MOD(D11926-1,6)+1</f>
        <v>3</v>
      </c>
      <c r="I11926">
        <f>37-D11926</f>
        <v>34</v>
      </c>
      <c r="J11926">
        <f>ABS(D11926-D11927)</f>
        <v>7</v>
      </c>
      <c r="K11926">
        <f>AVERAGE(D11926:D11930)</f>
        <v>3</v>
      </c>
      <c r="L11926">
        <f>AVERAGE(D11926:D11945)</f>
        <v>3</v>
      </c>
      <c r="M11926">
        <f>K11926-L11926</f>
        <v>0</v>
      </c>
      <c r="N11926" t="str">
        <f>IF(K11926&gt;L11926,"HIGH ZONE BIAS",IF(K11926&lt;L11926,"LOW ZONE BIAS","EQUILIBRIUM"))</f>
        <v>EQUILIBRIUM</v>
      </c>
    </row>
    <row r="11927">
      <c r="A11927">
        <v>15644</v>
      </c>
      <c r="B11927" t="str">
        <v>2016-10-26</v>
      </c>
      <c r="C11927" t="str">
        <v>Afternoon</v>
      </c>
      <c r="D11927">
        <v>10</v>
      </c>
      <c r="E11927" t="str">
        <f>IF(MOD(D11927,2)=0,"EVEN","ODD")</f>
        <v>EVEN</v>
      </c>
      <c r="F11927" t="str">
        <f>IF(D11927&lt;=18,"LOW (1-18)","HIGH (19-36)")</f>
        <v>LOW (1-18)</v>
      </c>
      <c r="G11927">
        <f>INT((D11927-1)/6)+1</f>
        <v>2</v>
      </c>
      <c r="H11927">
        <f>MOD(D11927-1,6)+1</f>
        <v>4</v>
      </c>
      <c r="I11927">
        <f>37-D11927</f>
        <v>27</v>
      </c>
      <c r="J11927">
        <f>ABS(D11927-D11928)</f>
        <v>14</v>
      </c>
      <c r="K11927">
        <f>AVERAGE(D11927:D11931)</f>
        <v>10</v>
      </c>
      <c r="L11927">
        <f>AVERAGE(D11927:D11946)</f>
        <v>10</v>
      </c>
      <c r="M11927">
        <f>K11927-L11927</f>
        <v>0</v>
      </c>
      <c r="N11927" t="str">
        <f>IF(K11927&gt;L11927,"HIGH ZONE BIAS",IF(K11927&lt;L11927,"LOW ZONE BIAS","EQUILIBRIUM"))</f>
        <v>EQUILIBRIUM</v>
      </c>
    </row>
    <row r="11928">
      <c r="A11928">
        <v>15643</v>
      </c>
      <c r="B11928" t="str">
        <v>2016-10-26</v>
      </c>
      <c r="C11928" t="str">
        <v>Midday</v>
      </c>
      <c r="D11928">
        <v>24</v>
      </c>
      <c r="E11928" t="str">
        <f>IF(MOD(D11928,2)=0,"EVEN","ODD")</f>
        <v>EVEN</v>
      </c>
      <c r="F11928" t="str">
        <f>IF(D11928&lt;=18,"LOW (1-18)","HIGH (19-36)")</f>
        <v>HIGH (19-36)</v>
      </c>
      <c r="G11928">
        <f>INT((D11928-1)/6)+1</f>
        <v>4</v>
      </c>
      <c r="H11928">
        <f>MOD(D11928-1,6)+1</f>
        <v>6</v>
      </c>
      <c r="I11928">
        <f>37-D11928</f>
        <v>13</v>
      </c>
      <c r="J11928">
        <f>ABS(D11928-D11929)</f>
        <v>8</v>
      </c>
      <c r="K11928">
        <f>AVERAGE(D11928:D11932)</f>
        <v>24</v>
      </c>
      <c r="L11928">
        <f>AVERAGE(D11928:D11947)</f>
        <v>24</v>
      </c>
      <c r="M11928">
        <f>K11928-L11928</f>
        <v>0</v>
      </c>
      <c r="N11928" t="str">
        <f>IF(K11928&gt;L11928,"HIGH ZONE BIAS",IF(K11928&lt;L11928,"LOW ZONE BIAS","EQUILIBRIUM"))</f>
        <v>EQUILIBRIUM</v>
      </c>
    </row>
    <row r="11929">
      <c r="A11929">
        <v>15642</v>
      </c>
      <c r="B11929" t="str">
        <v>2016-10-26</v>
      </c>
      <c r="C11929" t="str">
        <v>Morning</v>
      </c>
      <c r="D11929">
        <v>32</v>
      </c>
      <c r="E11929" t="str">
        <f>IF(MOD(D11929,2)=0,"EVEN","ODD")</f>
        <v>EVEN</v>
      </c>
      <c r="F11929" t="str">
        <f>IF(D11929&lt;=18,"LOW (1-18)","HIGH (19-36)")</f>
        <v>HIGH (19-36)</v>
      </c>
      <c r="G11929">
        <f>INT((D11929-1)/6)+1</f>
        <v>6</v>
      </c>
      <c r="H11929">
        <f>MOD(D11929-1,6)+1</f>
        <v>2</v>
      </c>
      <c r="I11929">
        <f>37-D11929</f>
        <v>5</v>
      </c>
      <c r="J11929">
        <f>ABS(D11929-D11930)</f>
        <v>10</v>
      </c>
      <c r="K11929">
        <f>AVERAGE(D11929:D11933)</f>
        <v>32</v>
      </c>
      <c r="L11929">
        <f>AVERAGE(D11929:D11948)</f>
        <v>32</v>
      </c>
      <c r="M11929">
        <f>K11929-L11929</f>
        <v>0</v>
      </c>
      <c r="N11929" t="str">
        <f>IF(K11929&gt;L11929,"HIGH ZONE BIAS",IF(K11929&lt;L11929,"LOW ZONE BIAS","EQUILIBRIUM"))</f>
        <v>EQUILIBRIUM</v>
      </c>
    </row>
    <row r="11930">
      <c r="A11930">
        <v>15641</v>
      </c>
      <c r="B11930" t="str">
        <v>2016-10-25</v>
      </c>
      <c r="C11930" t="str">
        <v>Evening</v>
      </c>
      <c r="D11930">
        <v>22</v>
      </c>
      <c r="E11930" t="str">
        <f>IF(MOD(D11930,2)=0,"EVEN","ODD")</f>
        <v>EVEN</v>
      </c>
      <c r="F11930" t="str">
        <f>IF(D11930&lt;=18,"LOW (1-18)","HIGH (19-36)")</f>
        <v>HIGH (19-36)</v>
      </c>
      <c r="G11930">
        <f>INT((D11930-1)/6)+1</f>
        <v>4</v>
      </c>
      <c r="H11930">
        <f>MOD(D11930-1,6)+1</f>
        <v>4</v>
      </c>
      <c r="I11930">
        <f>37-D11930</f>
        <v>15</v>
      </c>
      <c r="J11930">
        <f>ABS(D11930-D11931)</f>
        <v>0</v>
      </c>
      <c r="K11930">
        <f>AVERAGE(D11930:D11934)</f>
        <v>22</v>
      </c>
      <c r="L11930">
        <f>AVERAGE(D11930:D11949)</f>
        <v>22</v>
      </c>
      <c r="M11930">
        <f>K11930-L11930</f>
        <v>0</v>
      </c>
      <c r="N11930" t="str">
        <f>IF(K11930&gt;L11930,"HIGH ZONE BIAS",IF(K11930&lt;L11930,"LOW ZONE BIAS","EQUILIBRIUM"))</f>
        <v>EQUILIBRIUM</v>
      </c>
    </row>
    <row r="11931">
      <c r="A11931">
        <v>15640</v>
      </c>
      <c r="B11931" t="str">
        <v>2016-10-25</v>
      </c>
      <c r="C11931" t="str">
        <v>Afternoon</v>
      </c>
      <c r="D11931">
        <v>22</v>
      </c>
      <c r="E11931" t="str">
        <f>IF(MOD(D11931,2)=0,"EVEN","ODD")</f>
        <v>EVEN</v>
      </c>
      <c r="F11931" t="str">
        <f>IF(D11931&lt;=18,"LOW (1-18)","HIGH (19-36)")</f>
        <v>HIGH (19-36)</v>
      </c>
      <c r="G11931">
        <f>INT((D11931-1)/6)+1</f>
        <v>4</v>
      </c>
      <c r="H11931">
        <f>MOD(D11931-1,6)+1</f>
        <v>4</v>
      </c>
      <c r="I11931">
        <f>37-D11931</f>
        <v>15</v>
      </c>
      <c r="J11931">
        <f>ABS(D11931-D11932)</f>
        <v>1</v>
      </c>
      <c r="K11931">
        <f>AVERAGE(D11931:D11935)</f>
        <v>22</v>
      </c>
      <c r="L11931">
        <f>AVERAGE(D11931:D11950)</f>
        <v>22</v>
      </c>
      <c r="M11931">
        <f>K11931-L11931</f>
        <v>0</v>
      </c>
      <c r="N11931" t="str">
        <f>IF(K11931&gt;L11931,"HIGH ZONE BIAS",IF(K11931&lt;L11931,"LOW ZONE BIAS","EQUILIBRIUM"))</f>
        <v>EQUILIBRIUM</v>
      </c>
    </row>
    <row r="11932">
      <c r="A11932">
        <v>15639</v>
      </c>
      <c r="B11932" t="str">
        <v>2016-10-25</v>
      </c>
      <c r="C11932" t="str">
        <v>Midday</v>
      </c>
      <c r="D11932">
        <v>21</v>
      </c>
      <c r="E11932" t="str">
        <f>IF(MOD(D11932,2)=0,"EVEN","ODD")</f>
        <v>ODD</v>
      </c>
      <c r="F11932" t="str">
        <f>IF(D11932&lt;=18,"LOW (1-18)","HIGH (19-36)")</f>
        <v>HIGH (19-36)</v>
      </c>
      <c r="G11932">
        <f>INT((D11932-1)/6)+1</f>
        <v>4</v>
      </c>
      <c r="H11932">
        <f>MOD(D11932-1,6)+1</f>
        <v>3</v>
      </c>
      <c r="I11932">
        <f>37-D11932</f>
        <v>16</v>
      </c>
      <c r="J11932">
        <f>ABS(D11932-D11933)</f>
        <v>8</v>
      </c>
      <c r="K11932">
        <f>AVERAGE(D11932:D11936)</f>
        <v>21</v>
      </c>
      <c r="L11932">
        <f>AVERAGE(D11932:D11951)</f>
        <v>21</v>
      </c>
      <c r="M11932">
        <f>K11932-L11932</f>
        <v>0</v>
      </c>
      <c r="N11932" t="str">
        <f>IF(K11932&gt;L11932,"HIGH ZONE BIAS",IF(K11932&lt;L11932,"LOW ZONE BIAS","EQUILIBRIUM"))</f>
        <v>EQUILIBRIUM</v>
      </c>
    </row>
    <row r="11933">
      <c r="A11933">
        <v>15638</v>
      </c>
      <c r="B11933" t="str">
        <v>2016-10-25</v>
      </c>
      <c r="C11933" t="str">
        <v>Morning</v>
      </c>
      <c r="D11933">
        <v>29</v>
      </c>
      <c r="E11933" t="str">
        <f>IF(MOD(D11933,2)=0,"EVEN","ODD")</f>
        <v>ODD</v>
      </c>
      <c r="F11933" t="str">
        <f>IF(D11933&lt;=18,"LOW (1-18)","HIGH (19-36)")</f>
        <v>HIGH (19-36)</v>
      </c>
      <c r="G11933">
        <f>INT((D11933-1)/6)+1</f>
        <v>5</v>
      </c>
      <c r="H11933">
        <f>MOD(D11933-1,6)+1</f>
        <v>5</v>
      </c>
      <c r="I11933">
        <f>37-D11933</f>
        <v>8</v>
      </c>
      <c r="J11933">
        <f>ABS(D11933-D11934)</f>
        <v>21</v>
      </c>
      <c r="K11933">
        <f>AVERAGE(D11933:D11937)</f>
        <v>29</v>
      </c>
      <c r="L11933">
        <f>AVERAGE(D11933:D11952)</f>
        <v>29</v>
      </c>
      <c r="M11933">
        <f>K11933-L11933</f>
        <v>0</v>
      </c>
      <c r="N11933" t="str">
        <f>IF(K11933&gt;L11933,"HIGH ZONE BIAS",IF(K11933&lt;L11933,"LOW ZONE BIAS","EQUILIBRIUM"))</f>
        <v>EQUILIBRIUM</v>
      </c>
    </row>
    <row r="11934">
      <c r="A11934">
        <v>15637</v>
      </c>
      <c r="B11934" t="str">
        <v>2016-10-24</v>
      </c>
      <c r="C11934" t="str">
        <v>Evening</v>
      </c>
      <c r="D11934">
        <v>8</v>
      </c>
      <c r="E11934" t="str">
        <f>IF(MOD(D11934,2)=0,"EVEN","ODD")</f>
        <v>EVEN</v>
      </c>
      <c r="F11934" t="str">
        <f>IF(D11934&lt;=18,"LOW (1-18)","HIGH (19-36)")</f>
        <v>LOW (1-18)</v>
      </c>
      <c r="G11934">
        <f>INT((D11934-1)/6)+1</f>
        <v>2</v>
      </c>
      <c r="H11934">
        <f>MOD(D11934-1,6)+1</f>
        <v>2</v>
      </c>
      <c r="I11934">
        <f>37-D11934</f>
        <v>29</v>
      </c>
      <c r="J11934">
        <f>ABS(D11934-D11935)</f>
        <v>5</v>
      </c>
      <c r="K11934">
        <f>AVERAGE(D11934:D11938)</f>
        <v>8</v>
      </c>
      <c r="L11934">
        <f>AVERAGE(D11934:D11953)</f>
        <v>8</v>
      </c>
      <c r="M11934">
        <f>K11934-L11934</f>
        <v>0</v>
      </c>
      <c r="N11934" t="str">
        <f>IF(K11934&gt;L11934,"HIGH ZONE BIAS",IF(K11934&lt;L11934,"LOW ZONE BIAS","EQUILIBRIUM"))</f>
        <v>EQUILIBRIUM</v>
      </c>
    </row>
    <row r="11935">
      <c r="A11935">
        <v>15636</v>
      </c>
      <c r="B11935" t="str">
        <v>2016-10-24</v>
      </c>
      <c r="C11935" t="str">
        <v>Afternoon</v>
      </c>
      <c r="D11935">
        <v>3</v>
      </c>
      <c r="E11935" t="str">
        <f>IF(MOD(D11935,2)=0,"EVEN","ODD")</f>
        <v>ODD</v>
      </c>
      <c r="F11935" t="str">
        <f>IF(D11935&lt;=18,"LOW (1-18)","HIGH (19-36)")</f>
        <v>LOW (1-18)</v>
      </c>
      <c r="G11935">
        <f>INT((D11935-1)/6)+1</f>
        <v>1</v>
      </c>
      <c r="H11935">
        <f>MOD(D11935-1,6)+1</f>
        <v>3</v>
      </c>
      <c r="I11935">
        <f>37-D11935</f>
        <v>34</v>
      </c>
      <c r="J11935">
        <f>ABS(D11935-D11936)</f>
        <v>26</v>
      </c>
      <c r="K11935">
        <f>AVERAGE(D11935:D11939)</f>
        <v>3</v>
      </c>
      <c r="L11935">
        <f>AVERAGE(D11935:D11954)</f>
        <v>3</v>
      </c>
      <c r="M11935">
        <f>K11935-L11935</f>
        <v>0</v>
      </c>
      <c r="N11935" t="str">
        <f>IF(K11935&gt;L11935,"HIGH ZONE BIAS",IF(K11935&lt;L11935,"LOW ZONE BIAS","EQUILIBRIUM"))</f>
        <v>EQUILIBRIUM</v>
      </c>
    </row>
    <row r="11936">
      <c r="A11936">
        <v>15635</v>
      </c>
      <c r="B11936" t="str">
        <v>2016-10-24</v>
      </c>
      <c r="C11936" t="str">
        <v>Midday</v>
      </c>
      <c r="D11936">
        <v>29</v>
      </c>
      <c r="E11936" t="str">
        <f>IF(MOD(D11936,2)=0,"EVEN","ODD")</f>
        <v>ODD</v>
      </c>
      <c r="F11936" t="str">
        <f>IF(D11936&lt;=18,"LOW (1-18)","HIGH (19-36)")</f>
        <v>HIGH (19-36)</v>
      </c>
      <c r="G11936">
        <f>INT((D11936-1)/6)+1</f>
        <v>5</v>
      </c>
      <c r="H11936">
        <f>MOD(D11936-1,6)+1</f>
        <v>5</v>
      </c>
      <c r="I11936">
        <f>37-D11936</f>
        <v>8</v>
      </c>
      <c r="J11936">
        <f>ABS(D11936-D11937)</f>
        <v>8</v>
      </c>
      <c r="K11936">
        <f>AVERAGE(D11936:D11940)</f>
        <v>29</v>
      </c>
      <c r="L11936">
        <f>AVERAGE(D11936:D11955)</f>
        <v>29</v>
      </c>
      <c r="M11936">
        <f>K11936-L11936</f>
        <v>0</v>
      </c>
      <c r="N11936" t="str">
        <f>IF(K11936&gt;L11936,"HIGH ZONE BIAS",IF(K11936&lt;L11936,"LOW ZONE BIAS","EQUILIBRIUM"))</f>
        <v>EQUILIBRIUM</v>
      </c>
    </row>
    <row r="11937">
      <c r="A11937">
        <v>15634</v>
      </c>
      <c r="B11937" t="str">
        <v>2016-10-24</v>
      </c>
      <c r="C11937" t="str">
        <v>Morning</v>
      </c>
      <c r="D11937">
        <v>21</v>
      </c>
      <c r="E11937" t="str">
        <f>IF(MOD(D11937,2)=0,"EVEN","ODD")</f>
        <v>ODD</v>
      </c>
      <c r="F11937" t="str">
        <f>IF(D11937&lt;=18,"LOW (1-18)","HIGH (19-36)")</f>
        <v>HIGH (19-36)</v>
      </c>
      <c r="G11937">
        <f>INT((D11937-1)/6)+1</f>
        <v>4</v>
      </c>
      <c r="H11937">
        <f>MOD(D11937-1,6)+1</f>
        <v>3</v>
      </c>
      <c r="I11937">
        <f>37-D11937</f>
        <v>16</v>
      </c>
      <c r="J11937">
        <f>ABS(D11937-D11938)</f>
        <v>2</v>
      </c>
      <c r="K11937">
        <f>AVERAGE(D11937:D11941)</f>
        <v>21</v>
      </c>
      <c r="L11937">
        <f>AVERAGE(D11937:D11956)</f>
        <v>21</v>
      </c>
      <c r="M11937">
        <f>K11937-L11937</f>
        <v>0</v>
      </c>
      <c r="N11937" t="str">
        <f>IF(K11937&gt;L11937,"HIGH ZONE BIAS",IF(K11937&lt;L11937,"LOW ZONE BIAS","EQUILIBRIUM"))</f>
        <v>EQUILIBRIUM</v>
      </c>
    </row>
    <row r="11938">
      <c r="A11938">
        <v>15633</v>
      </c>
      <c r="B11938" t="str">
        <v>2016-10-22</v>
      </c>
      <c r="C11938" t="str">
        <v>Evening</v>
      </c>
      <c r="D11938">
        <v>23</v>
      </c>
      <c r="E11938" t="str">
        <f>IF(MOD(D11938,2)=0,"EVEN","ODD")</f>
        <v>ODD</v>
      </c>
      <c r="F11938" t="str">
        <f>IF(D11938&lt;=18,"LOW (1-18)","HIGH (19-36)")</f>
        <v>HIGH (19-36)</v>
      </c>
      <c r="G11938">
        <f>INT((D11938-1)/6)+1</f>
        <v>4</v>
      </c>
      <c r="H11938">
        <f>MOD(D11938-1,6)+1</f>
        <v>5</v>
      </c>
      <c r="I11938">
        <f>37-D11938</f>
        <v>14</v>
      </c>
      <c r="J11938">
        <f>ABS(D11938-D11939)</f>
        <v>14</v>
      </c>
      <c r="K11938">
        <f>AVERAGE(D11938:D11942)</f>
        <v>23</v>
      </c>
      <c r="L11938">
        <f>AVERAGE(D11938:D11957)</f>
        <v>23</v>
      </c>
      <c r="M11938">
        <f>K11938-L11938</f>
        <v>0</v>
      </c>
      <c r="N11938" t="str">
        <f>IF(K11938&gt;L11938,"HIGH ZONE BIAS",IF(K11938&lt;L11938,"LOW ZONE BIAS","EQUILIBRIUM"))</f>
        <v>EQUILIBRIUM</v>
      </c>
    </row>
    <row r="11939">
      <c r="A11939">
        <v>15632</v>
      </c>
      <c r="B11939" t="str">
        <v>2016-10-22</v>
      </c>
      <c r="C11939" t="str">
        <v>Afternoon</v>
      </c>
      <c r="D11939">
        <v>9</v>
      </c>
      <c r="E11939" t="str">
        <f>IF(MOD(D11939,2)=0,"EVEN","ODD")</f>
        <v>ODD</v>
      </c>
      <c r="F11939" t="str">
        <f>IF(D11939&lt;=18,"LOW (1-18)","HIGH (19-36)")</f>
        <v>LOW (1-18)</v>
      </c>
      <c r="G11939">
        <f>INT((D11939-1)/6)+1</f>
        <v>2</v>
      </c>
      <c r="H11939">
        <f>MOD(D11939-1,6)+1</f>
        <v>3</v>
      </c>
      <c r="I11939">
        <f>37-D11939</f>
        <v>28</v>
      </c>
      <c r="J11939">
        <f>ABS(D11939-D11940)</f>
        <v>10</v>
      </c>
      <c r="K11939">
        <f>AVERAGE(D11939:D11943)</f>
        <v>9</v>
      </c>
      <c r="L11939">
        <f>AVERAGE(D11939:D11958)</f>
        <v>9</v>
      </c>
      <c r="M11939">
        <f>K11939-L11939</f>
        <v>0</v>
      </c>
      <c r="N11939" t="str">
        <f>IF(K11939&gt;L11939,"HIGH ZONE BIAS",IF(K11939&lt;L11939,"LOW ZONE BIAS","EQUILIBRIUM"))</f>
        <v>EQUILIBRIUM</v>
      </c>
    </row>
    <row r="11940">
      <c r="A11940">
        <v>15631</v>
      </c>
      <c r="B11940" t="str">
        <v>2016-10-22</v>
      </c>
      <c r="C11940" t="str">
        <v>Midday</v>
      </c>
      <c r="D11940">
        <v>19</v>
      </c>
      <c r="E11940" t="str">
        <f>IF(MOD(D11940,2)=0,"EVEN","ODD")</f>
        <v>ODD</v>
      </c>
      <c r="F11940" t="str">
        <f>IF(D11940&lt;=18,"LOW (1-18)","HIGH (19-36)")</f>
        <v>HIGH (19-36)</v>
      </c>
      <c r="G11940">
        <f>INT((D11940-1)/6)+1</f>
        <v>4</v>
      </c>
      <c r="H11940">
        <f>MOD(D11940-1,6)+1</f>
        <v>1</v>
      </c>
      <c r="I11940">
        <f>37-D11940</f>
        <v>18</v>
      </c>
      <c r="J11940">
        <f>ABS(D11940-D11941)</f>
        <v>16</v>
      </c>
      <c r="K11940">
        <f>AVERAGE(D11940:D11944)</f>
        <v>19</v>
      </c>
      <c r="L11940">
        <f>AVERAGE(D11940:D11959)</f>
        <v>19</v>
      </c>
      <c r="M11940">
        <f>K11940-L11940</f>
        <v>0</v>
      </c>
      <c r="N11940" t="str">
        <f>IF(K11940&gt;L11940,"HIGH ZONE BIAS",IF(K11940&lt;L11940,"LOW ZONE BIAS","EQUILIBRIUM"))</f>
        <v>EQUILIBRIUM</v>
      </c>
    </row>
    <row r="11941">
      <c r="A11941">
        <v>15630</v>
      </c>
      <c r="B11941" t="str">
        <v>2016-10-22</v>
      </c>
      <c r="C11941" t="str">
        <v>Morning</v>
      </c>
      <c r="D11941">
        <v>3</v>
      </c>
      <c r="E11941" t="str">
        <f>IF(MOD(D11941,2)=0,"EVEN","ODD")</f>
        <v>ODD</v>
      </c>
      <c r="F11941" t="str">
        <f>IF(D11941&lt;=18,"LOW (1-18)","HIGH (19-36)")</f>
        <v>LOW (1-18)</v>
      </c>
      <c r="G11941">
        <f>INT((D11941-1)/6)+1</f>
        <v>1</v>
      </c>
      <c r="H11941">
        <f>MOD(D11941-1,6)+1</f>
        <v>3</v>
      </c>
      <c r="I11941">
        <f>37-D11941</f>
        <v>34</v>
      </c>
      <c r="J11941">
        <f>ABS(D11941-D11942)</f>
        <v>15</v>
      </c>
      <c r="K11941">
        <f>AVERAGE(D11941:D11945)</f>
        <v>3</v>
      </c>
      <c r="L11941">
        <f>AVERAGE(D11941:D11960)</f>
        <v>3</v>
      </c>
      <c r="M11941">
        <f>K11941-L11941</f>
        <v>0</v>
      </c>
      <c r="N11941" t="str">
        <f>IF(K11941&gt;L11941,"HIGH ZONE BIAS",IF(K11941&lt;L11941,"LOW ZONE BIAS","EQUILIBRIUM"))</f>
        <v>EQUILIBRIUM</v>
      </c>
    </row>
    <row r="11942">
      <c r="A11942">
        <v>15629</v>
      </c>
      <c r="B11942" t="str">
        <v>2016-10-21</v>
      </c>
      <c r="C11942" t="str">
        <v>Evening</v>
      </c>
      <c r="D11942">
        <v>18</v>
      </c>
      <c r="E11942" t="str">
        <f>IF(MOD(D11942,2)=0,"EVEN","ODD")</f>
        <v>EVEN</v>
      </c>
      <c r="F11942" t="str">
        <f>IF(D11942&lt;=18,"LOW (1-18)","HIGH (19-36)")</f>
        <v>LOW (1-18)</v>
      </c>
      <c r="G11942">
        <f>INT((D11942-1)/6)+1</f>
        <v>3</v>
      </c>
      <c r="H11942">
        <f>MOD(D11942-1,6)+1</f>
        <v>6</v>
      </c>
      <c r="I11942">
        <f>37-D11942</f>
        <v>19</v>
      </c>
      <c r="J11942">
        <f>ABS(D11942-D11943)</f>
        <v>15</v>
      </c>
      <c r="K11942">
        <f>AVERAGE(D11942:D11946)</f>
        <v>18</v>
      </c>
      <c r="L11942">
        <f>AVERAGE(D11942:D11961)</f>
        <v>18</v>
      </c>
      <c r="M11942">
        <f>K11942-L11942</f>
        <v>0</v>
      </c>
      <c r="N11942" t="str">
        <f>IF(K11942&gt;L11942,"HIGH ZONE BIAS",IF(K11942&lt;L11942,"LOW ZONE BIAS","EQUILIBRIUM"))</f>
        <v>EQUILIBRIUM</v>
      </c>
    </row>
    <row r="11943">
      <c r="A11943">
        <v>15628</v>
      </c>
      <c r="B11943" t="str">
        <v>2016-10-21</v>
      </c>
      <c r="C11943" t="str">
        <v>Afternoon</v>
      </c>
      <c r="D11943">
        <v>33</v>
      </c>
      <c r="E11943" t="str">
        <f>IF(MOD(D11943,2)=0,"EVEN","ODD")</f>
        <v>ODD</v>
      </c>
      <c r="F11943" t="str">
        <f>IF(D11943&lt;=18,"LOW (1-18)","HIGH (19-36)")</f>
        <v>HIGH (19-36)</v>
      </c>
      <c r="G11943">
        <f>INT((D11943-1)/6)+1</f>
        <v>6</v>
      </c>
      <c r="H11943">
        <f>MOD(D11943-1,6)+1</f>
        <v>3</v>
      </c>
      <c r="I11943">
        <f>37-D11943</f>
        <v>4</v>
      </c>
      <c r="J11943">
        <f>ABS(D11943-D11944)</f>
        <v>27</v>
      </c>
      <c r="K11943">
        <f>AVERAGE(D11943:D11947)</f>
        <v>33</v>
      </c>
      <c r="L11943">
        <f>AVERAGE(D11943:D11962)</f>
        <v>33</v>
      </c>
      <c r="M11943">
        <f>K11943-L11943</f>
        <v>0</v>
      </c>
      <c r="N11943" t="str">
        <f>IF(K11943&gt;L11943,"HIGH ZONE BIAS",IF(K11943&lt;L11943,"LOW ZONE BIAS","EQUILIBRIUM"))</f>
        <v>EQUILIBRIUM</v>
      </c>
    </row>
    <row r="11944">
      <c r="A11944">
        <v>15627</v>
      </c>
      <c r="B11944" t="str">
        <v>2016-10-21</v>
      </c>
      <c r="C11944" t="str">
        <v>Midday</v>
      </c>
      <c r="D11944">
        <v>6</v>
      </c>
      <c r="E11944" t="str">
        <f>IF(MOD(D11944,2)=0,"EVEN","ODD")</f>
        <v>EVEN</v>
      </c>
      <c r="F11944" t="str">
        <f>IF(D11944&lt;=18,"LOW (1-18)","HIGH (19-36)")</f>
        <v>LOW (1-18)</v>
      </c>
      <c r="G11944">
        <f>INT((D11944-1)/6)+1</f>
        <v>1</v>
      </c>
      <c r="H11944">
        <f>MOD(D11944-1,6)+1</f>
        <v>6</v>
      </c>
      <c r="I11944">
        <f>37-D11944</f>
        <v>31</v>
      </c>
      <c r="J11944">
        <f>ABS(D11944-D11945)</f>
        <v>0</v>
      </c>
      <c r="K11944">
        <f>AVERAGE(D11944:D11948)</f>
        <v>6</v>
      </c>
      <c r="L11944">
        <f>AVERAGE(D11944:D11963)</f>
        <v>6</v>
      </c>
      <c r="M11944">
        <f>K11944-L11944</f>
        <v>0</v>
      </c>
      <c r="N11944" t="str">
        <f>IF(K11944&gt;L11944,"HIGH ZONE BIAS",IF(K11944&lt;L11944,"LOW ZONE BIAS","EQUILIBRIUM"))</f>
        <v>EQUILIBRIUM</v>
      </c>
    </row>
    <row r="11945">
      <c r="A11945">
        <v>15626</v>
      </c>
      <c r="B11945" t="str">
        <v>2016-10-21</v>
      </c>
      <c r="C11945" t="str">
        <v>Morning</v>
      </c>
      <c r="D11945">
        <v>6</v>
      </c>
      <c r="E11945" t="str">
        <f>IF(MOD(D11945,2)=0,"EVEN","ODD")</f>
        <v>EVEN</v>
      </c>
      <c r="F11945" t="str">
        <f>IF(D11945&lt;=18,"LOW (1-18)","HIGH (19-36)")</f>
        <v>LOW (1-18)</v>
      </c>
      <c r="G11945">
        <f>INT((D11945-1)/6)+1</f>
        <v>1</v>
      </c>
      <c r="H11945">
        <f>MOD(D11945-1,6)+1</f>
        <v>6</v>
      </c>
      <c r="I11945">
        <f>37-D11945</f>
        <v>31</v>
      </c>
      <c r="J11945">
        <f>ABS(D11945-D11946)</f>
        <v>30</v>
      </c>
      <c r="K11945">
        <f>AVERAGE(D11945:D11949)</f>
        <v>6</v>
      </c>
      <c r="L11945">
        <f>AVERAGE(D11945:D11964)</f>
        <v>6</v>
      </c>
      <c r="M11945">
        <f>K11945-L11945</f>
        <v>0</v>
      </c>
      <c r="N11945" t="str">
        <f>IF(K11945&gt;L11945,"HIGH ZONE BIAS",IF(K11945&lt;L11945,"LOW ZONE BIAS","EQUILIBRIUM"))</f>
        <v>EQUILIBRIUM</v>
      </c>
    </row>
    <row r="11946">
      <c r="A11946">
        <v>15625</v>
      </c>
      <c r="B11946" t="str">
        <v>2016-10-20</v>
      </c>
      <c r="C11946" t="str">
        <v>Evening</v>
      </c>
      <c r="D11946">
        <v>36</v>
      </c>
      <c r="E11946" t="str">
        <f>IF(MOD(D11946,2)=0,"EVEN","ODD")</f>
        <v>EVEN</v>
      </c>
      <c r="F11946" t="str">
        <f>IF(D11946&lt;=18,"LOW (1-18)","HIGH (19-36)")</f>
        <v>HIGH (19-36)</v>
      </c>
      <c r="G11946">
        <f>INT((D11946-1)/6)+1</f>
        <v>6</v>
      </c>
      <c r="H11946">
        <f>MOD(D11946-1,6)+1</f>
        <v>6</v>
      </c>
      <c r="I11946">
        <f>37-D11946</f>
        <v>1</v>
      </c>
      <c r="J11946">
        <f>ABS(D11946-D11947)</f>
        <v>15</v>
      </c>
      <c r="K11946">
        <f>AVERAGE(D11946:D11950)</f>
        <v>36</v>
      </c>
      <c r="L11946">
        <f>AVERAGE(D11946:D11965)</f>
        <v>36</v>
      </c>
      <c r="M11946">
        <f>K11946-L11946</f>
        <v>0</v>
      </c>
      <c r="N11946" t="str">
        <f>IF(K11946&gt;L11946,"HIGH ZONE BIAS",IF(K11946&lt;L11946,"LOW ZONE BIAS","EQUILIBRIUM"))</f>
        <v>EQUILIBRIUM</v>
      </c>
    </row>
    <row r="11947">
      <c r="A11947">
        <v>15624</v>
      </c>
      <c r="B11947" t="str">
        <v>2016-10-20</v>
      </c>
      <c r="C11947" t="str">
        <v>Afternoon</v>
      </c>
      <c r="D11947">
        <v>21</v>
      </c>
      <c r="E11947" t="str">
        <f>IF(MOD(D11947,2)=0,"EVEN","ODD")</f>
        <v>ODD</v>
      </c>
      <c r="F11947" t="str">
        <f>IF(D11947&lt;=18,"LOW (1-18)","HIGH (19-36)")</f>
        <v>HIGH (19-36)</v>
      </c>
      <c r="G11947">
        <f>INT((D11947-1)/6)+1</f>
        <v>4</v>
      </c>
      <c r="H11947">
        <f>MOD(D11947-1,6)+1</f>
        <v>3</v>
      </c>
      <c r="I11947">
        <f>37-D11947</f>
        <v>16</v>
      </c>
      <c r="J11947">
        <f>ABS(D11947-D11948)</f>
        <v>0</v>
      </c>
      <c r="K11947">
        <f>AVERAGE(D11947:D11951)</f>
        <v>21</v>
      </c>
      <c r="L11947">
        <f>AVERAGE(D11947:D11966)</f>
        <v>21</v>
      </c>
      <c r="M11947">
        <f>K11947-L11947</f>
        <v>0</v>
      </c>
      <c r="N11947" t="str">
        <f>IF(K11947&gt;L11947,"HIGH ZONE BIAS",IF(K11947&lt;L11947,"LOW ZONE BIAS","EQUILIBRIUM"))</f>
        <v>EQUILIBRIUM</v>
      </c>
    </row>
    <row r="11948">
      <c r="A11948">
        <v>15623</v>
      </c>
      <c r="B11948" t="str">
        <v>2016-10-20</v>
      </c>
      <c r="C11948" t="str">
        <v>Midday</v>
      </c>
      <c r="D11948">
        <v>21</v>
      </c>
      <c r="E11948" t="str">
        <f>IF(MOD(D11948,2)=0,"EVEN","ODD")</f>
        <v>ODD</v>
      </c>
      <c r="F11948" t="str">
        <f>IF(D11948&lt;=18,"LOW (1-18)","HIGH (19-36)")</f>
        <v>HIGH (19-36)</v>
      </c>
      <c r="G11948">
        <f>INT((D11948-1)/6)+1</f>
        <v>4</v>
      </c>
      <c r="H11948">
        <f>MOD(D11948-1,6)+1</f>
        <v>3</v>
      </c>
      <c r="I11948">
        <f>37-D11948</f>
        <v>16</v>
      </c>
      <c r="J11948">
        <f>ABS(D11948-D11949)</f>
        <v>2</v>
      </c>
      <c r="K11948">
        <f>AVERAGE(D11948:D11952)</f>
        <v>21</v>
      </c>
      <c r="L11948">
        <f>AVERAGE(D11948:D11967)</f>
        <v>21</v>
      </c>
      <c r="M11948">
        <f>K11948-L11948</f>
        <v>0</v>
      </c>
      <c r="N11948" t="str">
        <f>IF(K11948&gt;L11948,"HIGH ZONE BIAS",IF(K11948&lt;L11948,"LOW ZONE BIAS","EQUILIBRIUM"))</f>
        <v>EQUILIBRIUM</v>
      </c>
    </row>
    <row r="11949">
      <c r="A11949">
        <v>15622</v>
      </c>
      <c r="B11949" t="str">
        <v>2016-10-20</v>
      </c>
      <c r="C11949" t="str">
        <v>Morning</v>
      </c>
      <c r="D11949">
        <v>23</v>
      </c>
      <c r="E11949" t="str">
        <f>IF(MOD(D11949,2)=0,"EVEN","ODD")</f>
        <v>ODD</v>
      </c>
      <c r="F11949" t="str">
        <f>IF(D11949&lt;=18,"LOW (1-18)","HIGH (19-36)")</f>
        <v>HIGH (19-36)</v>
      </c>
      <c r="G11949">
        <f>INT((D11949-1)/6)+1</f>
        <v>4</v>
      </c>
      <c r="H11949">
        <f>MOD(D11949-1,6)+1</f>
        <v>5</v>
      </c>
      <c r="I11949">
        <f>37-D11949</f>
        <v>14</v>
      </c>
      <c r="J11949">
        <f>ABS(D11949-D11950)</f>
        <v>8</v>
      </c>
      <c r="K11949">
        <f>AVERAGE(D11949:D11953)</f>
        <v>23</v>
      </c>
      <c r="L11949">
        <f>AVERAGE(D11949:D11968)</f>
        <v>23</v>
      </c>
      <c r="M11949">
        <f>K11949-L11949</f>
        <v>0</v>
      </c>
      <c r="N11949" t="str">
        <f>IF(K11949&gt;L11949,"HIGH ZONE BIAS",IF(K11949&lt;L11949,"LOW ZONE BIAS","EQUILIBRIUM"))</f>
        <v>EQUILIBRIUM</v>
      </c>
    </row>
    <row r="11950">
      <c r="A11950">
        <v>15621</v>
      </c>
      <c r="B11950" t="str">
        <v>2016-10-19</v>
      </c>
      <c r="C11950" t="str">
        <v>Evening</v>
      </c>
      <c r="D11950">
        <v>15</v>
      </c>
      <c r="E11950" t="str">
        <f>IF(MOD(D11950,2)=0,"EVEN","ODD")</f>
        <v>ODD</v>
      </c>
      <c r="F11950" t="str">
        <f>IF(D11950&lt;=18,"LOW (1-18)","HIGH (19-36)")</f>
        <v>LOW (1-18)</v>
      </c>
      <c r="G11950">
        <f>INT((D11950-1)/6)+1</f>
        <v>3</v>
      </c>
      <c r="H11950">
        <f>MOD(D11950-1,6)+1</f>
        <v>3</v>
      </c>
      <c r="I11950">
        <f>37-D11950</f>
        <v>22</v>
      </c>
      <c r="J11950">
        <f>ABS(D11950-D11951)</f>
        <v>17</v>
      </c>
      <c r="K11950">
        <f>AVERAGE(D11950:D11954)</f>
        <v>15</v>
      </c>
      <c r="L11950">
        <f>AVERAGE(D11950:D11969)</f>
        <v>15</v>
      </c>
      <c r="M11950">
        <f>K11950-L11950</f>
        <v>0</v>
      </c>
      <c r="N11950" t="str">
        <f>IF(K11950&gt;L11950,"HIGH ZONE BIAS",IF(K11950&lt;L11950,"LOW ZONE BIAS","EQUILIBRIUM"))</f>
        <v>EQUILIBRIUM</v>
      </c>
    </row>
    <row r="11951">
      <c r="A11951">
        <v>15620</v>
      </c>
      <c r="B11951" t="str">
        <v>2016-10-19</v>
      </c>
      <c r="C11951" t="str">
        <v>Afternoon</v>
      </c>
      <c r="D11951">
        <v>32</v>
      </c>
      <c r="E11951" t="str">
        <f>IF(MOD(D11951,2)=0,"EVEN","ODD")</f>
        <v>EVEN</v>
      </c>
      <c r="F11951" t="str">
        <f>IF(D11951&lt;=18,"LOW (1-18)","HIGH (19-36)")</f>
        <v>HIGH (19-36)</v>
      </c>
      <c r="G11951">
        <f>INT((D11951-1)/6)+1</f>
        <v>6</v>
      </c>
      <c r="H11951">
        <f>MOD(D11951-1,6)+1</f>
        <v>2</v>
      </c>
      <c r="I11951">
        <f>37-D11951</f>
        <v>5</v>
      </c>
      <c r="J11951">
        <f>ABS(D11951-D11952)</f>
        <v>26</v>
      </c>
      <c r="K11951">
        <f>AVERAGE(D11951:D11955)</f>
        <v>32</v>
      </c>
      <c r="L11951">
        <f>AVERAGE(D11951:D11970)</f>
        <v>32</v>
      </c>
      <c r="M11951">
        <f>K11951-L11951</f>
        <v>0</v>
      </c>
      <c r="N11951" t="str">
        <f>IF(K11951&gt;L11951,"HIGH ZONE BIAS",IF(K11951&lt;L11951,"LOW ZONE BIAS","EQUILIBRIUM"))</f>
        <v>EQUILIBRIUM</v>
      </c>
    </row>
    <row r="11952">
      <c r="A11952">
        <v>15619</v>
      </c>
      <c r="B11952" t="str">
        <v>2016-10-19</v>
      </c>
      <c r="C11952" t="str">
        <v>Midday</v>
      </c>
      <c r="D11952">
        <v>6</v>
      </c>
      <c r="E11952" t="str">
        <f>IF(MOD(D11952,2)=0,"EVEN","ODD")</f>
        <v>EVEN</v>
      </c>
      <c r="F11952" t="str">
        <f>IF(D11952&lt;=18,"LOW (1-18)","HIGH (19-36)")</f>
        <v>LOW (1-18)</v>
      </c>
      <c r="G11952">
        <f>INT((D11952-1)/6)+1</f>
        <v>1</v>
      </c>
      <c r="H11952">
        <f>MOD(D11952-1,6)+1</f>
        <v>6</v>
      </c>
      <c r="I11952">
        <f>37-D11952</f>
        <v>31</v>
      </c>
      <c r="J11952">
        <f>ABS(D11952-D11953)</f>
        <v>9</v>
      </c>
      <c r="K11952">
        <f>AVERAGE(D11952:D11956)</f>
        <v>6</v>
      </c>
      <c r="L11952">
        <f>AVERAGE(D11952:D11971)</f>
        <v>6</v>
      </c>
      <c r="M11952">
        <f>K11952-L11952</f>
        <v>0</v>
      </c>
      <c r="N11952" t="str">
        <f>IF(K11952&gt;L11952,"HIGH ZONE BIAS",IF(K11952&lt;L11952,"LOW ZONE BIAS","EQUILIBRIUM"))</f>
        <v>EQUILIBRIUM</v>
      </c>
    </row>
    <row r="11953">
      <c r="A11953">
        <v>15618</v>
      </c>
      <c r="B11953" t="str">
        <v>2016-10-19</v>
      </c>
      <c r="C11953" t="str">
        <v>Morning</v>
      </c>
      <c r="D11953">
        <v>15</v>
      </c>
      <c r="E11953" t="str">
        <f>IF(MOD(D11953,2)=0,"EVEN","ODD")</f>
        <v>ODD</v>
      </c>
      <c r="F11953" t="str">
        <f>IF(D11953&lt;=18,"LOW (1-18)","HIGH (19-36)")</f>
        <v>LOW (1-18)</v>
      </c>
      <c r="G11953">
        <f>INT((D11953-1)/6)+1</f>
        <v>3</v>
      </c>
      <c r="H11953">
        <f>MOD(D11953-1,6)+1</f>
        <v>3</v>
      </c>
      <c r="I11953">
        <f>37-D11953</f>
        <v>22</v>
      </c>
      <c r="J11953">
        <f>ABS(D11953-D11954)</f>
        <v>13</v>
      </c>
      <c r="K11953">
        <f>AVERAGE(D11953:D11957)</f>
        <v>15</v>
      </c>
      <c r="L11953">
        <f>AVERAGE(D11953:D11972)</f>
        <v>15</v>
      </c>
      <c r="M11953">
        <f>K11953-L11953</f>
        <v>0</v>
      </c>
      <c r="N11953" t="str">
        <f>IF(K11953&gt;L11953,"HIGH ZONE BIAS",IF(K11953&lt;L11953,"LOW ZONE BIAS","EQUILIBRIUM"))</f>
        <v>EQUILIBRIUM</v>
      </c>
    </row>
    <row r="11954">
      <c r="A11954">
        <v>15617</v>
      </c>
      <c r="B11954" t="str">
        <v>2016-10-18</v>
      </c>
      <c r="C11954" t="str">
        <v>Evening</v>
      </c>
      <c r="D11954">
        <v>28</v>
      </c>
      <c r="E11954" t="str">
        <f>IF(MOD(D11954,2)=0,"EVEN","ODD")</f>
        <v>EVEN</v>
      </c>
      <c r="F11954" t="str">
        <f>IF(D11954&lt;=18,"LOW (1-18)","HIGH (19-36)")</f>
        <v>HIGH (19-36)</v>
      </c>
      <c r="G11954">
        <f>INT((D11954-1)/6)+1</f>
        <v>5</v>
      </c>
      <c r="H11954">
        <f>MOD(D11954-1,6)+1</f>
        <v>4</v>
      </c>
      <c r="I11954">
        <f>37-D11954</f>
        <v>9</v>
      </c>
      <c r="J11954">
        <f>ABS(D11954-D11955)</f>
        <v>3</v>
      </c>
      <c r="K11954">
        <f>AVERAGE(D11954:D11958)</f>
        <v>28</v>
      </c>
      <c r="L11954">
        <f>AVERAGE(D11954:D11973)</f>
        <v>28</v>
      </c>
      <c r="M11954">
        <f>K11954-L11954</f>
        <v>0</v>
      </c>
      <c r="N11954" t="str">
        <f>IF(K11954&gt;L11954,"HIGH ZONE BIAS",IF(K11954&lt;L11954,"LOW ZONE BIAS","EQUILIBRIUM"))</f>
        <v>EQUILIBRIUM</v>
      </c>
    </row>
    <row r="11955">
      <c r="A11955">
        <v>15616</v>
      </c>
      <c r="B11955" t="str">
        <v>2016-10-18</v>
      </c>
      <c r="C11955" t="str">
        <v>Afternoon</v>
      </c>
      <c r="D11955">
        <v>25</v>
      </c>
      <c r="E11955" t="str">
        <f>IF(MOD(D11955,2)=0,"EVEN","ODD")</f>
        <v>ODD</v>
      </c>
      <c r="F11955" t="str">
        <f>IF(D11955&lt;=18,"LOW (1-18)","HIGH (19-36)")</f>
        <v>HIGH (19-36)</v>
      </c>
      <c r="G11955">
        <f>INT((D11955-1)/6)+1</f>
        <v>5</v>
      </c>
      <c r="H11955">
        <f>MOD(D11955-1,6)+1</f>
        <v>1</v>
      </c>
      <c r="I11955">
        <f>37-D11955</f>
        <v>12</v>
      </c>
      <c r="J11955">
        <f>ABS(D11955-D11956)</f>
        <v>9</v>
      </c>
      <c r="K11955">
        <f>AVERAGE(D11955:D11959)</f>
        <v>25</v>
      </c>
      <c r="L11955">
        <f>AVERAGE(D11955:D11974)</f>
        <v>25</v>
      </c>
      <c r="M11955">
        <f>K11955-L11955</f>
        <v>0</v>
      </c>
      <c r="N11955" t="str">
        <f>IF(K11955&gt;L11955,"HIGH ZONE BIAS",IF(K11955&lt;L11955,"LOW ZONE BIAS","EQUILIBRIUM"))</f>
        <v>EQUILIBRIUM</v>
      </c>
    </row>
    <row r="11956">
      <c r="A11956">
        <v>15615</v>
      </c>
      <c r="B11956" t="str">
        <v>2016-10-18</v>
      </c>
      <c r="C11956" t="str">
        <v>Midday</v>
      </c>
      <c r="D11956">
        <v>34</v>
      </c>
      <c r="E11956" t="str">
        <f>IF(MOD(D11956,2)=0,"EVEN","ODD")</f>
        <v>EVEN</v>
      </c>
      <c r="F11956" t="str">
        <f>IF(D11956&lt;=18,"LOW (1-18)","HIGH (19-36)")</f>
        <v>HIGH (19-36)</v>
      </c>
      <c r="G11956">
        <f>INT((D11956-1)/6)+1</f>
        <v>6</v>
      </c>
      <c r="H11956">
        <f>MOD(D11956-1,6)+1</f>
        <v>4</v>
      </c>
      <c r="I11956">
        <f>37-D11956</f>
        <v>3</v>
      </c>
      <c r="J11956">
        <f>ABS(D11956-D11957)</f>
        <v>24</v>
      </c>
      <c r="K11956">
        <f>AVERAGE(D11956:D11960)</f>
        <v>34</v>
      </c>
      <c r="L11956">
        <f>AVERAGE(D11956:D11975)</f>
        <v>34</v>
      </c>
      <c r="M11956">
        <f>K11956-L11956</f>
        <v>0</v>
      </c>
      <c r="N11956" t="str">
        <f>IF(K11956&gt;L11956,"HIGH ZONE BIAS",IF(K11956&lt;L11956,"LOW ZONE BIAS","EQUILIBRIUM"))</f>
        <v>EQUILIBRIUM</v>
      </c>
    </row>
    <row r="11957">
      <c r="A11957">
        <v>15614</v>
      </c>
      <c r="B11957" t="str">
        <v>2016-10-18</v>
      </c>
      <c r="C11957" t="str">
        <v>Morning</v>
      </c>
      <c r="D11957">
        <v>10</v>
      </c>
      <c r="E11957" t="str">
        <f>IF(MOD(D11957,2)=0,"EVEN","ODD")</f>
        <v>EVEN</v>
      </c>
      <c r="F11957" t="str">
        <f>IF(D11957&lt;=18,"LOW (1-18)","HIGH (19-36)")</f>
        <v>LOW (1-18)</v>
      </c>
      <c r="G11957">
        <f>INT((D11957-1)/6)+1</f>
        <v>2</v>
      </c>
      <c r="H11957">
        <f>MOD(D11957-1,6)+1</f>
        <v>4</v>
      </c>
      <c r="I11957">
        <f>37-D11957</f>
        <v>27</v>
      </c>
      <c r="J11957">
        <f>ABS(D11957-D11958)</f>
        <v>17</v>
      </c>
      <c r="K11957">
        <f>AVERAGE(D11957:D11961)</f>
        <v>10</v>
      </c>
      <c r="L11957">
        <f>AVERAGE(D11957:D11976)</f>
        <v>10</v>
      </c>
      <c r="M11957">
        <f>K11957-L11957</f>
        <v>0</v>
      </c>
      <c r="N11957" t="str">
        <f>IF(K11957&gt;L11957,"HIGH ZONE BIAS",IF(K11957&lt;L11957,"LOW ZONE BIAS","EQUILIBRIUM"))</f>
        <v>EQUILIBRIUM</v>
      </c>
    </row>
    <row r="11958">
      <c r="A11958">
        <v>15613</v>
      </c>
      <c r="B11958" t="str">
        <v>2016-10-17</v>
      </c>
      <c r="C11958" t="str">
        <v>Evening</v>
      </c>
      <c r="D11958">
        <v>27</v>
      </c>
      <c r="E11958" t="str">
        <f>IF(MOD(D11958,2)=0,"EVEN","ODD")</f>
        <v>ODD</v>
      </c>
      <c r="F11958" t="str">
        <f>IF(D11958&lt;=18,"LOW (1-18)","HIGH (19-36)")</f>
        <v>HIGH (19-36)</v>
      </c>
      <c r="G11958">
        <f>INT((D11958-1)/6)+1</f>
        <v>5</v>
      </c>
      <c r="H11958">
        <f>MOD(D11958-1,6)+1</f>
        <v>3</v>
      </c>
      <c r="I11958">
        <f>37-D11958</f>
        <v>10</v>
      </c>
      <c r="J11958">
        <f>ABS(D11958-D11959)</f>
        <v>21</v>
      </c>
      <c r="K11958">
        <f>AVERAGE(D11958:D11962)</f>
        <v>27</v>
      </c>
      <c r="L11958">
        <f>AVERAGE(D11958:D11977)</f>
        <v>27</v>
      </c>
      <c r="M11958">
        <f>K11958-L11958</f>
        <v>0</v>
      </c>
      <c r="N11958" t="str">
        <f>IF(K11958&gt;L11958,"HIGH ZONE BIAS",IF(K11958&lt;L11958,"LOW ZONE BIAS","EQUILIBRIUM"))</f>
        <v>EQUILIBRIUM</v>
      </c>
    </row>
    <row r="11959">
      <c r="A11959">
        <v>15612</v>
      </c>
      <c r="B11959" t="str">
        <v>2016-10-17</v>
      </c>
      <c r="C11959" t="str">
        <v>Afternoon</v>
      </c>
      <c r="D11959">
        <v>6</v>
      </c>
      <c r="E11959" t="str">
        <f>IF(MOD(D11959,2)=0,"EVEN","ODD")</f>
        <v>EVEN</v>
      </c>
      <c r="F11959" t="str">
        <f>IF(D11959&lt;=18,"LOW (1-18)","HIGH (19-36)")</f>
        <v>LOW (1-18)</v>
      </c>
      <c r="G11959">
        <f>INT((D11959-1)/6)+1</f>
        <v>1</v>
      </c>
      <c r="H11959">
        <f>MOD(D11959-1,6)+1</f>
        <v>6</v>
      </c>
      <c r="I11959">
        <f>37-D11959</f>
        <v>31</v>
      </c>
      <c r="J11959">
        <f>ABS(D11959-D11960)</f>
        <v>17</v>
      </c>
      <c r="K11959">
        <f>AVERAGE(D11959:D11963)</f>
        <v>6</v>
      </c>
      <c r="L11959">
        <f>AVERAGE(D11959:D11978)</f>
        <v>6</v>
      </c>
      <c r="M11959">
        <f>K11959-L11959</f>
        <v>0</v>
      </c>
      <c r="N11959" t="str">
        <f>IF(K11959&gt;L11959,"HIGH ZONE BIAS",IF(K11959&lt;L11959,"LOW ZONE BIAS","EQUILIBRIUM"))</f>
        <v>EQUILIBRIUM</v>
      </c>
    </row>
    <row r="11960">
      <c r="A11960">
        <v>15611</v>
      </c>
      <c r="B11960" t="str">
        <v>2016-10-17</v>
      </c>
      <c r="C11960" t="str">
        <v>Midday</v>
      </c>
      <c r="D11960">
        <v>23</v>
      </c>
      <c r="E11960" t="str">
        <f>IF(MOD(D11960,2)=0,"EVEN","ODD")</f>
        <v>ODD</v>
      </c>
      <c r="F11960" t="str">
        <f>IF(D11960&lt;=18,"LOW (1-18)","HIGH (19-36)")</f>
        <v>HIGH (19-36)</v>
      </c>
      <c r="G11960">
        <f>INT((D11960-1)/6)+1</f>
        <v>4</v>
      </c>
      <c r="H11960">
        <f>MOD(D11960-1,6)+1</f>
        <v>5</v>
      </c>
      <c r="I11960">
        <f>37-D11960</f>
        <v>14</v>
      </c>
      <c r="J11960">
        <f>ABS(D11960-D11961)</f>
        <v>4</v>
      </c>
      <c r="K11960">
        <f>AVERAGE(D11960:D11964)</f>
        <v>23</v>
      </c>
      <c r="L11960">
        <f>AVERAGE(D11960:D11979)</f>
        <v>23</v>
      </c>
      <c r="M11960">
        <f>K11960-L11960</f>
        <v>0</v>
      </c>
      <c r="N11960" t="str">
        <f>IF(K11960&gt;L11960,"HIGH ZONE BIAS",IF(K11960&lt;L11960,"LOW ZONE BIAS","EQUILIBRIUM"))</f>
        <v>EQUILIBRIUM</v>
      </c>
    </row>
    <row r="11961">
      <c r="A11961">
        <v>15610</v>
      </c>
      <c r="B11961" t="str">
        <v>2016-10-17</v>
      </c>
      <c r="C11961" t="str">
        <v>Morning</v>
      </c>
      <c r="D11961">
        <v>19</v>
      </c>
      <c r="E11961" t="str">
        <f>IF(MOD(D11961,2)=0,"EVEN","ODD")</f>
        <v>ODD</v>
      </c>
      <c r="F11961" t="str">
        <f>IF(D11961&lt;=18,"LOW (1-18)","HIGH (19-36)")</f>
        <v>HIGH (19-36)</v>
      </c>
      <c r="G11961">
        <f>INT((D11961-1)/6)+1</f>
        <v>4</v>
      </c>
      <c r="H11961">
        <f>MOD(D11961-1,6)+1</f>
        <v>1</v>
      </c>
      <c r="I11961">
        <f>37-D11961</f>
        <v>18</v>
      </c>
      <c r="J11961">
        <f>ABS(D11961-D11962)</f>
        <v>4</v>
      </c>
      <c r="K11961">
        <f>AVERAGE(D11961:D11965)</f>
        <v>19</v>
      </c>
      <c r="L11961">
        <f>AVERAGE(D11961:D11980)</f>
        <v>19</v>
      </c>
      <c r="M11961">
        <f>K11961-L11961</f>
        <v>0</v>
      </c>
      <c r="N11961" t="str">
        <f>IF(K11961&gt;L11961,"HIGH ZONE BIAS",IF(K11961&lt;L11961,"LOW ZONE BIAS","EQUILIBRIUM"))</f>
        <v>EQUILIBRIUM</v>
      </c>
    </row>
    <row r="11962">
      <c r="A11962">
        <v>15609</v>
      </c>
      <c r="B11962" t="str">
        <v>2016-10-15</v>
      </c>
      <c r="C11962" t="str">
        <v>Evening</v>
      </c>
      <c r="D11962">
        <v>23</v>
      </c>
      <c r="E11962" t="str">
        <f>IF(MOD(D11962,2)=0,"EVEN","ODD")</f>
        <v>ODD</v>
      </c>
      <c r="F11962" t="str">
        <f>IF(D11962&lt;=18,"LOW (1-18)","HIGH (19-36)")</f>
        <v>HIGH (19-36)</v>
      </c>
      <c r="G11962">
        <f>INT((D11962-1)/6)+1</f>
        <v>4</v>
      </c>
      <c r="H11962">
        <f>MOD(D11962-1,6)+1</f>
        <v>5</v>
      </c>
      <c r="I11962">
        <f>37-D11962</f>
        <v>14</v>
      </c>
      <c r="J11962">
        <f>ABS(D11962-D11963)</f>
        <v>5</v>
      </c>
      <c r="K11962">
        <f>AVERAGE(D11962:D11966)</f>
        <v>23</v>
      </c>
      <c r="L11962">
        <f>AVERAGE(D11962:D11981)</f>
        <v>23</v>
      </c>
      <c r="M11962">
        <f>K11962-L11962</f>
        <v>0</v>
      </c>
      <c r="N11962" t="str">
        <f>IF(K11962&gt;L11962,"HIGH ZONE BIAS",IF(K11962&lt;L11962,"LOW ZONE BIAS","EQUILIBRIUM"))</f>
        <v>EQUILIBRIUM</v>
      </c>
    </row>
    <row r="11963">
      <c r="A11963">
        <v>15608</v>
      </c>
      <c r="B11963" t="str">
        <v>2016-10-15</v>
      </c>
      <c r="C11963" t="str">
        <v>Afternoon</v>
      </c>
      <c r="D11963">
        <v>28</v>
      </c>
      <c r="E11963" t="str">
        <f>IF(MOD(D11963,2)=0,"EVEN","ODD")</f>
        <v>EVEN</v>
      </c>
      <c r="F11963" t="str">
        <f>IF(D11963&lt;=18,"LOW (1-18)","HIGH (19-36)")</f>
        <v>HIGH (19-36)</v>
      </c>
      <c r="G11963">
        <f>INT((D11963-1)/6)+1</f>
        <v>5</v>
      </c>
      <c r="H11963">
        <f>MOD(D11963-1,6)+1</f>
        <v>4</v>
      </c>
      <c r="I11963">
        <f>37-D11963</f>
        <v>9</v>
      </c>
      <c r="J11963">
        <f>ABS(D11963-D11964)</f>
        <v>22</v>
      </c>
      <c r="K11963">
        <f>AVERAGE(D11963:D11967)</f>
        <v>28</v>
      </c>
      <c r="L11963">
        <f>AVERAGE(D11963:D11982)</f>
        <v>28</v>
      </c>
      <c r="M11963">
        <f>K11963-L11963</f>
        <v>0</v>
      </c>
      <c r="N11963" t="str">
        <f>IF(K11963&gt;L11963,"HIGH ZONE BIAS",IF(K11963&lt;L11963,"LOW ZONE BIAS","EQUILIBRIUM"))</f>
        <v>EQUILIBRIUM</v>
      </c>
    </row>
    <row r="11964">
      <c r="A11964">
        <v>15607</v>
      </c>
      <c r="B11964" t="str">
        <v>2016-10-15</v>
      </c>
      <c r="C11964" t="str">
        <v>Midday</v>
      </c>
      <c r="D11964">
        <v>6</v>
      </c>
      <c r="E11964" t="str">
        <f>IF(MOD(D11964,2)=0,"EVEN","ODD")</f>
        <v>EVEN</v>
      </c>
      <c r="F11964" t="str">
        <f>IF(D11964&lt;=18,"LOW (1-18)","HIGH (19-36)")</f>
        <v>LOW (1-18)</v>
      </c>
      <c r="G11964">
        <f>INT((D11964-1)/6)+1</f>
        <v>1</v>
      </c>
      <c r="H11964">
        <f>MOD(D11964-1,6)+1</f>
        <v>6</v>
      </c>
      <c r="I11964">
        <f>37-D11964</f>
        <v>31</v>
      </c>
      <c r="J11964">
        <f>ABS(D11964-D11965)</f>
        <v>21</v>
      </c>
      <c r="K11964">
        <f>AVERAGE(D11964:D11968)</f>
        <v>6</v>
      </c>
      <c r="L11964">
        <f>AVERAGE(D11964:D11983)</f>
        <v>6</v>
      </c>
      <c r="M11964">
        <f>K11964-L11964</f>
        <v>0</v>
      </c>
      <c r="N11964" t="str">
        <f>IF(K11964&gt;L11964,"HIGH ZONE BIAS",IF(K11964&lt;L11964,"LOW ZONE BIAS","EQUILIBRIUM"))</f>
        <v>EQUILIBRIUM</v>
      </c>
    </row>
    <row r="11965">
      <c r="A11965">
        <v>15606</v>
      </c>
      <c r="B11965" t="str">
        <v>2016-10-15</v>
      </c>
      <c r="C11965" t="str">
        <v>Morning</v>
      </c>
      <c r="D11965">
        <v>27</v>
      </c>
      <c r="E11965" t="str">
        <f>IF(MOD(D11965,2)=0,"EVEN","ODD")</f>
        <v>ODD</v>
      </c>
      <c r="F11965" t="str">
        <f>IF(D11965&lt;=18,"LOW (1-18)","HIGH (19-36)")</f>
        <v>HIGH (19-36)</v>
      </c>
      <c r="G11965">
        <f>INT((D11965-1)/6)+1</f>
        <v>5</v>
      </c>
      <c r="H11965">
        <f>MOD(D11965-1,6)+1</f>
        <v>3</v>
      </c>
      <c r="I11965">
        <f>37-D11965</f>
        <v>10</v>
      </c>
      <c r="J11965">
        <f>ABS(D11965-D11966)</f>
        <v>13</v>
      </c>
      <c r="K11965">
        <f>AVERAGE(D11965:D11969)</f>
        <v>27</v>
      </c>
      <c r="L11965">
        <f>AVERAGE(D11965:D11984)</f>
        <v>27</v>
      </c>
      <c r="M11965">
        <f>K11965-L11965</f>
        <v>0</v>
      </c>
      <c r="N11965" t="str">
        <f>IF(K11965&gt;L11965,"HIGH ZONE BIAS",IF(K11965&lt;L11965,"LOW ZONE BIAS","EQUILIBRIUM"))</f>
        <v>EQUILIBRIUM</v>
      </c>
    </row>
    <row r="11966">
      <c r="A11966">
        <v>15605</v>
      </c>
      <c r="B11966" t="str">
        <v>2016-10-14</v>
      </c>
      <c r="C11966" t="str">
        <v>Evening</v>
      </c>
      <c r="D11966">
        <v>14</v>
      </c>
      <c r="E11966" t="str">
        <f>IF(MOD(D11966,2)=0,"EVEN","ODD")</f>
        <v>EVEN</v>
      </c>
      <c r="F11966" t="str">
        <f>IF(D11966&lt;=18,"LOW (1-18)","HIGH (19-36)")</f>
        <v>LOW (1-18)</v>
      </c>
      <c r="G11966">
        <f>INT((D11966-1)/6)+1</f>
        <v>3</v>
      </c>
      <c r="H11966">
        <f>MOD(D11966-1,6)+1</f>
        <v>2</v>
      </c>
      <c r="I11966">
        <f>37-D11966</f>
        <v>23</v>
      </c>
      <c r="J11966">
        <f>ABS(D11966-D11967)</f>
        <v>3</v>
      </c>
      <c r="K11966">
        <f>AVERAGE(D11966:D11970)</f>
        <v>14</v>
      </c>
      <c r="L11966">
        <f>AVERAGE(D11966:D11985)</f>
        <v>14</v>
      </c>
      <c r="M11966">
        <f>K11966-L11966</f>
        <v>0</v>
      </c>
      <c r="N11966" t="str">
        <f>IF(K11966&gt;L11966,"HIGH ZONE BIAS",IF(K11966&lt;L11966,"LOW ZONE BIAS","EQUILIBRIUM"))</f>
        <v>EQUILIBRIUM</v>
      </c>
    </row>
    <row r="11967">
      <c r="A11967">
        <v>15604</v>
      </c>
      <c r="B11967" t="str">
        <v>2016-10-14</v>
      </c>
      <c r="C11967" t="str">
        <v>Afternoon</v>
      </c>
      <c r="D11967">
        <v>17</v>
      </c>
      <c r="E11967" t="str">
        <f>IF(MOD(D11967,2)=0,"EVEN","ODD")</f>
        <v>ODD</v>
      </c>
      <c r="F11967" t="str">
        <f>IF(D11967&lt;=18,"LOW (1-18)","HIGH (19-36)")</f>
        <v>LOW (1-18)</v>
      </c>
      <c r="G11967">
        <f>INT((D11967-1)/6)+1</f>
        <v>3</v>
      </c>
      <c r="H11967">
        <f>MOD(D11967-1,6)+1</f>
        <v>5</v>
      </c>
      <c r="I11967">
        <f>37-D11967</f>
        <v>20</v>
      </c>
      <c r="J11967">
        <f>ABS(D11967-D11968)</f>
        <v>15</v>
      </c>
      <c r="K11967">
        <f>AVERAGE(D11967:D11971)</f>
        <v>17</v>
      </c>
      <c r="L11967">
        <f>AVERAGE(D11967:D11986)</f>
        <v>17</v>
      </c>
      <c r="M11967">
        <f>K11967-L11967</f>
        <v>0</v>
      </c>
      <c r="N11967" t="str">
        <f>IF(K11967&gt;L11967,"HIGH ZONE BIAS",IF(K11967&lt;L11967,"LOW ZONE BIAS","EQUILIBRIUM"))</f>
        <v>EQUILIBRIUM</v>
      </c>
    </row>
    <row r="11968">
      <c r="A11968">
        <v>15603</v>
      </c>
      <c r="B11968" t="str">
        <v>2016-10-14</v>
      </c>
      <c r="C11968" t="str">
        <v>Midday</v>
      </c>
      <c r="D11968">
        <v>2</v>
      </c>
      <c r="E11968" t="str">
        <f>IF(MOD(D11968,2)=0,"EVEN","ODD")</f>
        <v>EVEN</v>
      </c>
      <c r="F11968" t="str">
        <f>IF(D11968&lt;=18,"LOW (1-18)","HIGH (19-36)")</f>
        <v>LOW (1-18)</v>
      </c>
      <c r="G11968">
        <f>INT((D11968-1)/6)+1</f>
        <v>1</v>
      </c>
      <c r="H11968">
        <f>MOD(D11968-1,6)+1</f>
        <v>2</v>
      </c>
      <c r="I11968">
        <f>37-D11968</f>
        <v>35</v>
      </c>
      <c r="J11968">
        <f>ABS(D11968-D11969)</f>
        <v>29</v>
      </c>
      <c r="K11968">
        <f>AVERAGE(D11968:D11972)</f>
        <v>2</v>
      </c>
      <c r="L11968">
        <f>AVERAGE(D11968:D11987)</f>
        <v>2</v>
      </c>
      <c r="M11968">
        <f>K11968-L11968</f>
        <v>0</v>
      </c>
      <c r="N11968" t="str">
        <f>IF(K11968&gt;L11968,"HIGH ZONE BIAS",IF(K11968&lt;L11968,"LOW ZONE BIAS","EQUILIBRIUM"))</f>
        <v>EQUILIBRIUM</v>
      </c>
    </row>
    <row r="11969">
      <c r="A11969">
        <v>15602</v>
      </c>
      <c r="B11969" t="str">
        <v>2016-10-14</v>
      </c>
      <c r="C11969" t="str">
        <v>Morning</v>
      </c>
      <c r="D11969">
        <v>31</v>
      </c>
      <c r="E11969" t="str">
        <f>IF(MOD(D11969,2)=0,"EVEN","ODD")</f>
        <v>ODD</v>
      </c>
      <c r="F11969" t="str">
        <f>IF(D11969&lt;=18,"LOW (1-18)","HIGH (19-36)")</f>
        <v>HIGH (19-36)</v>
      </c>
      <c r="G11969">
        <f>INT((D11969-1)/6)+1</f>
        <v>6</v>
      </c>
      <c r="H11969">
        <f>MOD(D11969-1,6)+1</f>
        <v>1</v>
      </c>
      <c r="I11969">
        <f>37-D11969</f>
        <v>6</v>
      </c>
      <c r="J11969">
        <f>ABS(D11969-D11970)</f>
        <v>25</v>
      </c>
      <c r="K11969">
        <f>AVERAGE(D11969:D11973)</f>
        <v>31</v>
      </c>
      <c r="L11969">
        <f>AVERAGE(D11969:D11988)</f>
        <v>31</v>
      </c>
      <c r="M11969">
        <f>K11969-L11969</f>
        <v>0</v>
      </c>
      <c r="N11969" t="str">
        <f>IF(K11969&gt;L11969,"HIGH ZONE BIAS",IF(K11969&lt;L11969,"LOW ZONE BIAS","EQUILIBRIUM"))</f>
        <v>EQUILIBRIUM</v>
      </c>
    </row>
    <row r="11970">
      <c r="A11970">
        <v>15601</v>
      </c>
      <c r="B11970" t="str">
        <v>2016-10-13</v>
      </c>
      <c r="C11970" t="str">
        <v>Evening</v>
      </c>
      <c r="D11970">
        <v>6</v>
      </c>
      <c r="E11970" t="str">
        <f>IF(MOD(D11970,2)=0,"EVEN","ODD")</f>
        <v>EVEN</v>
      </c>
      <c r="F11970" t="str">
        <f>IF(D11970&lt;=18,"LOW (1-18)","HIGH (19-36)")</f>
        <v>LOW (1-18)</v>
      </c>
      <c r="G11970">
        <f>INT((D11970-1)/6)+1</f>
        <v>1</v>
      </c>
      <c r="H11970">
        <f>MOD(D11970-1,6)+1</f>
        <v>6</v>
      </c>
      <c r="I11970">
        <f>37-D11970</f>
        <v>31</v>
      </c>
      <c r="J11970">
        <f>ABS(D11970-D11971)</f>
        <v>5</v>
      </c>
      <c r="K11970">
        <f>AVERAGE(D11970:D11974)</f>
        <v>6</v>
      </c>
      <c r="L11970">
        <f>AVERAGE(D11970:D11989)</f>
        <v>6</v>
      </c>
      <c r="M11970">
        <f>K11970-L11970</f>
        <v>0</v>
      </c>
      <c r="N11970" t="str">
        <f>IF(K11970&gt;L11970,"HIGH ZONE BIAS",IF(K11970&lt;L11970,"LOW ZONE BIAS","EQUILIBRIUM"))</f>
        <v>EQUILIBRIUM</v>
      </c>
    </row>
    <row r="11971">
      <c r="A11971">
        <v>15600</v>
      </c>
      <c r="B11971" t="str">
        <v>2016-10-13</v>
      </c>
      <c r="C11971" t="str">
        <v>Afternoon</v>
      </c>
      <c r="D11971">
        <v>11</v>
      </c>
      <c r="E11971" t="str">
        <f>IF(MOD(D11971,2)=0,"EVEN","ODD")</f>
        <v>ODD</v>
      </c>
      <c r="F11971" t="str">
        <f>IF(D11971&lt;=18,"LOW (1-18)","HIGH (19-36)")</f>
        <v>LOW (1-18)</v>
      </c>
      <c r="G11971">
        <f>INT((D11971-1)/6)+1</f>
        <v>2</v>
      </c>
      <c r="H11971">
        <f>MOD(D11971-1,6)+1</f>
        <v>5</v>
      </c>
      <c r="I11971">
        <f>37-D11971</f>
        <v>26</v>
      </c>
      <c r="J11971">
        <f>ABS(D11971-D11972)</f>
        <v>18</v>
      </c>
      <c r="K11971">
        <f>AVERAGE(D11971:D11975)</f>
        <v>11</v>
      </c>
      <c r="L11971">
        <f>AVERAGE(D11971:D11990)</f>
        <v>11</v>
      </c>
      <c r="M11971">
        <f>K11971-L11971</f>
        <v>0</v>
      </c>
      <c r="N11971" t="str">
        <f>IF(K11971&gt;L11971,"HIGH ZONE BIAS",IF(K11971&lt;L11971,"LOW ZONE BIAS","EQUILIBRIUM"))</f>
        <v>EQUILIBRIUM</v>
      </c>
    </row>
    <row r="11972">
      <c r="A11972">
        <v>15599</v>
      </c>
      <c r="B11972" t="str">
        <v>2016-10-13</v>
      </c>
      <c r="C11972" t="str">
        <v>Midday</v>
      </c>
      <c r="D11972">
        <v>29</v>
      </c>
      <c r="E11972" t="str">
        <f>IF(MOD(D11972,2)=0,"EVEN","ODD")</f>
        <v>ODD</v>
      </c>
      <c r="F11972" t="str">
        <f>IF(D11972&lt;=18,"LOW (1-18)","HIGH (19-36)")</f>
        <v>HIGH (19-36)</v>
      </c>
      <c r="G11972">
        <f>INT((D11972-1)/6)+1</f>
        <v>5</v>
      </c>
      <c r="H11972">
        <f>MOD(D11972-1,6)+1</f>
        <v>5</v>
      </c>
      <c r="I11972">
        <f>37-D11972</f>
        <v>8</v>
      </c>
      <c r="J11972">
        <f>ABS(D11972-D11973)</f>
        <v>1</v>
      </c>
      <c r="K11972">
        <f>AVERAGE(D11972:D11976)</f>
        <v>29</v>
      </c>
      <c r="L11972">
        <f>AVERAGE(D11972:D11991)</f>
        <v>29</v>
      </c>
      <c r="M11972">
        <f>K11972-L11972</f>
        <v>0</v>
      </c>
      <c r="N11972" t="str">
        <f>IF(K11972&gt;L11972,"HIGH ZONE BIAS",IF(K11972&lt;L11972,"LOW ZONE BIAS","EQUILIBRIUM"))</f>
        <v>EQUILIBRIUM</v>
      </c>
    </row>
    <row r="11973">
      <c r="A11973">
        <v>15598</v>
      </c>
      <c r="B11973" t="str">
        <v>2016-10-13</v>
      </c>
      <c r="C11973" t="str">
        <v>Morning</v>
      </c>
      <c r="D11973">
        <v>30</v>
      </c>
      <c r="E11973" t="str">
        <f>IF(MOD(D11973,2)=0,"EVEN","ODD")</f>
        <v>EVEN</v>
      </c>
      <c r="F11973" t="str">
        <f>IF(D11973&lt;=18,"LOW (1-18)","HIGH (19-36)")</f>
        <v>HIGH (19-36)</v>
      </c>
      <c r="G11973">
        <f>INT((D11973-1)/6)+1</f>
        <v>5</v>
      </c>
      <c r="H11973">
        <f>MOD(D11973-1,6)+1</f>
        <v>6</v>
      </c>
      <c r="I11973">
        <f>37-D11973</f>
        <v>7</v>
      </c>
      <c r="J11973">
        <f>ABS(D11973-D11974)</f>
        <v>2</v>
      </c>
      <c r="K11973">
        <f>AVERAGE(D11973:D11977)</f>
        <v>30</v>
      </c>
      <c r="L11973">
        <f>AVERAGE(D11973:D11992)</f>
        <v>30</v>
      </c>
      <c r="M11973">
        <f>K11973-L11973</f>
        <v>0</v>
      </c>
      <c r="N11973" t="str">
        <f>IF(K11973&gt;L11973,"HIGH ZONE BIAS",IF(K11973&lt;L11973,"LOW ZONE BIAS","EQUILIBRIUM"))</f>
        <v>EQUILIBRIUM</v>
      </c>
    </row>
    <row r="11974">
      <c r="A11974">
        <v>15597</v>
      </c>
      <c r="B11974" t="str">
        <v>2016-10-12</v>
      </c>
      <c r="C11974" t="str">
        <v>Evening</v>
      </c>
      <c r="D11974">
        <v>28</v>
      </c>
      <c r="E11974" t="str">
        <f>IF(MOD(D11974,2)=0,"EVEN","ODD")</f>
        <v>EVEN</v>
      </c>
      <c r="F11974" t="str">
        <f>IF(D11974&lt;=18,"LOW (1-18)","HIGH (19-36)")</f>
        <v>HIGH (19-36)</v>
      </c>
      <c r="G11974">
        <f>INT((D11974-1)/6)+1</f>
        <v>5</v>
      </c>
      <c r="H11974">
        <f>MOD(D11974-1,6)+1</f>
        <v>4</v>
      </c>
      <c r="I11974">
        <f>37-D11974</f>
        <v>9</v>
      </c>
      <c r="J11974">
        <f>ABS(D11974-D11975)</f>
        <v>8</v>
      </c>
      <c r="K11974">
        <f>AVERAGE(D11974:D11978)</f>
        <v>28</v>
      </c>
      <c r="L11974">
        <f>AVERAGE(D11974:D11993)</f>
        <v>28</v>
      </c>
      <c r="M11974">
        <f>K11974-L11974</f>
        <v>0</v>
      </c>
      <c r="N11974" t="str">
        <f>IF(K11974&gt;L11974,"HIGH ZONE BIAS",IF(K11974&lt;L11974,"LOW ZONE BIAS","EQUILIBRIUM"))</f>
        <v>EQUILIBRIUM</v>
      </c>
    </row>
    <row r="11975">
      <c r="A11975">
        <v>15596</v>
      </c>
      <c r="B11975" t="str">
        <v>2016-10-12</v>
      </c>
      <c r="C11975" t="str">
        <v>Afternoon</v>
      </c>
      <c r="D11975">
        <v>36</v>
      </c>
      <c r="E11975" t="str">
        <f>IF(MOD(D11975,2)=0,"EVEN","ODD")</f>
        <v>EVEN</v>
      </c>
      <c r="F11975" t="str">
        <f>IF(D11975&lt;=18,"LOW (1-18)","HIGH (19-36)")</f>
        <v>HIGH (19-36)</v>
      </c>
      <c r="G11975">
        <f>INT((D11975-1)/6)+1</f>
        <v>6</v>
      </c>
      <c r="H11975">
        <f>MOD(D11975-1,6)+1</f>
        <v>6</v>
      </c>
      <c r="I11975">
        <f>37-D11975</f>
        <v>1</v>
      </c>
      <c r="J11975">
        <f>ABS(D11975-D11976)</f>
        <v>1</v>
      </c>
      <c r="K11975">
        <f>AVERAGE(D11975:D11979)</f>
        <v>36</v>
      </c>
      <c r="L11975">
        <f>AVERAGE(D11975:D11994)</f>
        <v>36</v>
      </c>
      <c r="M11975">
        <f>K11975-L11975</f>
        <v>0</v>
      </c>
      <c r="N11975" t="str">
        <f>IF(K11975&gt;L11975,"HIGH ZONE BIAS",IF(K11975&lt;L11975,"LOW ZONE BIAS","EQUILIBRIUM"))</f>
        <v>EQUILIBRIUM</v>
      </c>
    </row>
    <row r="11976">
      <c r="A11976">
        <v>15595</v>
      </c>
      <c r="B11976" t="str">
        <v>2016-10-12</v>
      </c>
      <c r="C11976" t="str">
        <v>Midday</v>
      </c>
      <c r="D11976">
        <v>35</v>
      </c>
      <c r="E11976" t="str">
        <f>IF(MOD(D11976,2)=0,"EVEN","ODD")</f>
        <v>ODD</v>
      </c>
      <c r="F11976" t="str">
        <f>IF(D11976&lt;=18,"LOW (1-18)","HIGH (19-36)")</f>
        <v>HIGH (19-36)</v>
      </c>
      <c r="G11976">
        <f>INT((D11976-1)/6)+1</f>
        <v>6</v>
      </c>
      <c r="H11976">
        <f>MOD(D11976-1,6)+1</f>
        <v>5</v>
      </c>
      <c r="I11976">
        <f>37-D11976</f>
        <v>2</v>
      </c>
      <c r="J11976">
        <f>ABS(D11976-D11977)</f>
        <v>14</v>
      </c>
      <c r="K11976">
        <f>AVERAGE(D11976:D11980)</f>
        <v>35</v>
      </c>
      <c r="L11976">
        <f>AVERAGE(D11976:D11995)</f>
        <v>35</v>
      </c>
      <c r="M11976">
        <f>K11976-L11976</f>
        <v>0</v>
      </c>
      <c r="N11976" t="str">
        <f>IF(K11976&gt;L11976,"HIGH ZONE BIAS",IF(K11976&lt;L11976,"LOW ZONE BIAS","EQUILIBRIUM"))</f>
        <v>EQUILIBRIUM</v>
      </c>
    </row>
    <row r="11977">
      <c r="A11977">
        <v>15594</v>
      </c>
      <c r="B11977" t="str">
        <v>2016-10-12</v>
      </c>
      <c r="C11977" t="str">
        <v>Morning</v>
      </c>
      <c r="D11977">
        <v>21</v>
      </c>
      <c r="E11977" t="str">
        <f>IF(MOD(D11977,2)=0,"EVEN","ODD")</f>
        <v>ODD</v>
      </c>
      <c r="F11977" t="str">
        <f>IF(D11977&lt;=18,"LOW (1-18)","HIGH (19-36)")</f>
        <v>HIGH (19-36)</v>
      </c>
      <c r="G11977">
        <f>INT((D11977-1)/6)+1</f>
        <v>4</v>
      </c>
      <c r="H11977">
        <f>MOD(D11977-1,6)+1</f>
        <v>3</v>
      </c>
      <c r="I11977">
        <f>37-D11977</f>
        <v>16</v>
      </c>
      <c r="J11977">
        <f>ABS(D11977-D11978)</f>
        <v>4</v>
      </c>
      <c r="K11977">
        <f>AVERAGE(D11977:D11981)</f>
        <v>21</v>
      </c>
      <c r="L11977">
        <f>AVERAGE(D11977:D11996)</f>
        <v>21</v>
      </c>
      <c r="M11977">
        <f>K11977-L11977</f>
        <v>0</v>
      </c>
      <c r="N11977" t="str">
        <f>IF(K11977&gt;L11977,"HIGH ZONE BIAS",IF(K11977&lt;L11977,"LOW ZONE BIAS","EQUILIBRIUM"))</f>
        <v>EQUILIBRIUM</v>
      </c>
    </row>
    <row r="11978">
      <c r="A11978">
        <v>15593</v>
      </c>
      <c r="B11978" t="str">
        <v>2016-10-11</v>
      </c>
      <c r="C11978" t="str">
        <v>Evening</v>
      </c>
      <c r="D11978">
        <v>17</v>
      </c>
      <c r="E11978" t="str">
        <f>IF(MOD(D11978,2)=0,"EVEN","ODD")</f>
        <v>ODD</v>
      </c>
      <c r="F11978" t="str">
        <f>IF(D11978&lt;=18,"LOW (1-18)","HIGH (19-36)")</f>
        <v>LOW (1-18)</v>
      </c>
      <c r="G11978">
        <f>INT((D11978-1)/6)+1</f>
        <v>3</v>
      </c>
      <c r="H11978">
        <f>MOD(D11978-1,6)+1</f>
        <v>5</v>
      </c>
      <c r="I11978">
        <f>37-D11978</f>
        <v>20</v>
      </c>
      <c r="J11978">
        <f>ABS(D11978-D11979)</f>
        <v>15</v>
      </c>
      <c r="K11978">
        <f>AVERAGE(D11978:D11982)</f>
        <v>17</v>
      </c>
      <c r="L11978">
        <f>AVERAGE(D11978:D11997)</f>
        <v>17</v>
      </c>
      <c r="M11978">
        <f>K11978-L11978</f>
        <v>0</v>
      </c>
      <c r="N11978" t="str">
        <f>IF(K11978&gt;L11978,"HIGH ZONE BIAS",IF(K11978&lt;L11978,"LOW ZONE BIAS","EQUILIBRIUM"))</f>
        <v>EQUILIBRIUM</v>
      </c>
    </row>
    <row r="11979">
      <c r="A11979">
        <v>15592</v>
      </c>
      <c r="B11979" t="str">
        <v>2016-10-11</v>
      </c>
      <c r="C11979" t="str">
        <v>Afternoon</v>
      </c>
      <c r="D11979">
        <v>2</v>
      </c>
      <c r="E11979" t="str">
        <f>IF(MOD(D11979,2)=0,"EVEN","ODD")</f>
        <v>EVEN</v>
      </c>
      <c r="F11979" t="str">
        <f>IF(D11979&lt;=18,"LOW (1-18)","HIGH (19-36)")</f>
        <v>LOW (1-18)</v>
      </c>
      <c r="G11979">
        <f>INT((D11979-1)/6)+1</f>
        <v>1</v>
      </c>
      <c r="H11979">
        <f>MOD(D11979-1,6)+1</f>
        <v>2</v>
      </c>
      <c r="I11979">
        <f>37-D11979</f>
        <v>35</v>
      </c>
      <c r="J11979">
        <f>ABS(D11979-D11980)</f>
        <v>1</v>
      </c>
      <c r="K11979">
        <f>AVERAGE(D11979:D11983)</f>
        <v>2</v>
      </c>
      <c r="L11979">
        <f>AVERAGE(D11979:D11998)</f>
        <v>2</v>
      </c>
      <c r="M11979">
        <f>K11979-L11979</f>
        <v>0</v>
      </c>
      <c r="N11979" t="str">
        <f>IF(K11979&gt;L11979,"HIGH ZONE BIAS",IF(K11979&lt;L11979,"LOW ZONE BIAS","EQUILIBRIUM"))</f>
        <v>EQUILIBRIUM</v>
      </c>
    </row>
    <row r="11980">
      <c r="A11980">
        <v>15591</v>
      </c>
      <c r="B11980" t="str">
        <v>2016-10-11</v>
      </c>
      <c r="C11980" t="str">
        <v>Midday</v>
      </c>
      <c r="D11980">
        <v>1</v>
      </c>
      <c r="E11980" t="str">
        <f>IF(MOD(D11980,2)=0,"EVEN","ODD")</f>
        <v>ODD</v>
      </c>
      <c r="F11980" t="str">
        <f>IF(D11980&lt;=18,"LOW (1-18)","HIGH (19-36)")</f>
        <v>LOW (1-18)</v>
      </c>
      <c r="G11980">
        <f>INT((D11980-1)/6)+1</f>
        <v>1</v>
      </c>
      <c r="H11980">
        <f>MOD(D11980-1,6)+1</f>
        <v>1</v>
      </c>
      <c r="I11980">
        <f>37-D11980</f>
        <v>36</v>
      </c>
      <c r="J11980">
        <f>ABS(D11980-D11981)</f>
        <v>24</v>
      </c>
      <c r="K11980">
        <f>AVERAGE(D11980:D11984)</f>
        <v>1</v>
      </c>
      <c r="L11980">
        <f>AVERAGE(D11980:D11999)</f>
        <v>1</v>
      </c>
      <c r="M11980">
        <f>K11980-L11980</f>
        <v>0</v>
      </c>
      <c r="N11980" t="str">
        <f>IF(K11980&gt;L11980,"HIGH ZONE BIAS",IF(K11980&lt;L11980,"LOW ZONE BIAS","EQUILIBRIUM"))</f>
        <v>EQUILIBRIUM</v>
      </c>
    </row>
    <row r="11981">
      <c r="A11981">
        <v>15590</v>
      </c>
      <c r="B11981" t="str">
        <v>2016-10-11</v>
      </c>
      <c r="C11981" t="str">
        <v>Morning</v>
      </c>
      <c r="D11981">
        <v>25</v>
      </c>
      <c r="E11981" t="str">
        <f>IF(MOD(D11981,2)=0,"EVEN","ODD")</f>
        <v>ODD</v>
      </c>
      <c r="F11981" t="str">
        <f>IF(D11981&lt;=18,"LOW (1-18)","HIGH (19-36)")</f>
        <v>HIGH (19-36)</v>
      </c>
      <c r="G11981">
        <f>INT((D11981-1)/6)+1</f>
        <v>5</v>
      </c>
      <c r="H11981">
        <f>MOD(D11981-1,6)+1</f>
        <v>1</v>
      </c>
      <c r="I11981">
        <f>37-D11981</f>
        <v>12</v>
      </c>
      <c r="J11981">
        <f>ABS(D11981-D11982)</f>
        <v>4</v>
      </c>
      <c r="K11981">
        <f>AVERAGE(D11981:D11985)</f>
        <v>25</v>
      </c>
      <c r="L11981">
        <f>AVERAGE(D11981:D12000)</f>
        <v>25</v>
      </c>
      <c r="M11981">
        <f>K11981-L11981</f>
        <v>0</v>
      </c>
      <c r="N11981" t="str">
        <f>IF(K11981&gt;L11981,"HIGH ZONE BIAS",IF(K11981&lt;L11981,"LOW ZONE BIAS","EQUILIBRIUM"))</f>
        <v>EQUILIBRIUM</v>
      </c>
    </row>
    <row r="11982">
      <c r="A11982">
        <v>15589</v>
      </c>
      <c r="B11982" t="str">
        <v>2016-10-10</v>
      </c>
      <c r="C11982" t="str">
        <v>Evening</v>
      </c>
      <c r="D11982">
        <v>21</v>
      </c>
      <c r="E11982" t="str">
        <f>IF(MOD(D11982,2)=0,"EVEN","ODD")</f>
        <v>ODD</v>
      </c>
      <c r="F11982" t="str">
        <f>IF(D11982&lt;=18,"LOW (1-18)","HIGH (19-36)")</f>
        <v>HIGH (19-36)</v>
      </c>
      <c r="G11982">
        <f>INT((D11982-1)/6)+1</f>
        <v>4</v>
      </c>
      <c r="H11982">
        <f>MOD(D11982-1,6)+1</f>
        <v>3</v>
      </c>
      <c r="I11982">
        <f>37-D11982</f>
        <v>16</v>
      </c>
      <c r="J11982">
        <f>ABS(D11982-D11983)</f>
        <v>12</v>
      </c>
      <c r="K11982">
        <f>AVERAGE(D11982:D11986)</f>
        <v>21</v>
      </c>
      <c r="L11982">
        <f>AVERAGE(D11982:D12001)</f>
        <v>21</v>
      </c>
      <c r="M11982">
        <f>K11982-L11982</f>
        <v>0</v>
      </c>
      <c r="N11982" t="str">
        <f>IF(K11982&gt;L11982,"HIGH ZONE BIAS",IF(K11982&lt;L11982,"LOW ZONE BIAS","EQUILIBRIUM"))</f>
        <v>EQUILIBRIUM</v>
      </c>
    </row>
    <row r="11983">
      <c r="A11983">
        <v>15588</v>
      </c>
      <c r="B11983" t="str">
        <v>2016-10-10</v>
      </c>
      <c r="C11983" t="str">
        <v>Afternoon</v>
      </c>
      <c r="D11983">
        <v>33</v>
      </c>
      <c r="E11983" t="str">
        <f>IF(MOD(D11983,2)=0,"EVEN","ODD")</f>
        <v>ODD</v>
      </c>
      <c r="F11983" t="str">
        <f>IF(D11983&lt;=18,"LOW (1-18)","HIGH (19-36)")</f>
        <v>HIGH (19-36)</v>
      </c>
      <c r="G11983">
        <f>INT((D11983-1)/6)+1</f>
        <v>6</v>
      </c>
      <c r="H11983">
        <f>MOD(D11983-1,6)+1</f>
        <v>3</v>
      </c>
      <c r="I11983">
        <f>37-D11983</f>
        <v>4</v>
      </c>
      <c r="J11983">
        <f>ABS(D11983-D11984)</f>
        <v>11</v>
      </c>
      <c r="K11983">
        <f>AVERAGE(D11983:D11987)</f>
        <v>33</v>
      </c>
      <c r="L11983">
        <f>AVERAGE(D11983:D12002)</f>
        <v>33</v>
      </c>
      <c r="M11983">
        <f>K11983-L11983</f>
        <v>0</v>
      </c>
      <c r="N11983" t="str">
        <f>IF(K11983&gt;L11983,"HIGH ZONE BIAS",IF(K11983&lt;L11983,"LOW ZONE BIAS","EQUILIBRIUM"))</f>
        <v>EQUILIBRIUM</v>
      </c>
    </row>
    <row r="11984">
      <c r="A11984">
        <v>15587</v>
      </c>
      <c r="B11984" t="str">
        <v>2016-10-10</v>
      </c>
      <c r="C11984" t="str">
        <v>Midday</v>
      </c>
      <c r="D11984">
        <v>22</v>
      </c>
      <c r="E11984" t="str">
        <f>IF(MOD(D11984,2)=0,"EVEN","ODD")</f>
        <v>EVEN</v>
      </c>
      <c r="F11984" t="str">
        <f>IF(D11984&lt;=18,"LOW (1-18)","HIGH (19-36)")</f>
        <v>HIGH (19-36)</v>
      </c>
      <c r="G11984">
        <f>INT((D11984-1)/6)+1</f>
        <v>4</v>
      </c>
      <c r="H11984">
        <f>MOD(D11984-1,6)+1</f>
        <v>4</v>
      </c>
      <c r="I11984">
        <f>37-D11984</f>
        <v>15</v>
      </c>
      <c r="J11984">
        <f>ABS(D11984-D11985)</f>
        <v>13</v>
      </c>
      <c r="K11984">
        <f>AVERAGE(D11984:D11988)</f>
        <v>22</v>
      </c>
      <c r="L11984">
        <f>AVERAGE(D11984:D12003)</f>
        <v>22</v>
      </c>
      <c r="M11984">
        <f>K11984-L11984</f>
        <v>0</v>
      </c>
      <c r="N11984" t="str">
        <f>IF(K11984&gt;L11984,"HIGH ZONE BIAS",IF(K11984&lt;L11984,"LOW ZONE BIAS","EQUILIBRIUM"))</f>
        <v>EQUILIBRIUM</v>
      </c>
    </row>
    <row r="11985">
      <c r="A11985">
        <v>15586</v>
      </c>
      <c r="B11985" t="str">
        <v>2016-10-10</v>
      </c>
      <c r="C11985" t="str">
        <v>Morning</v>
      </c>
      <c r="D11985">
        <v>35</v>
      </c>
      <c r="E11985" t="str">
        <f>IF(MOD(D11985,2)=0,"EVEN","ODD")</f>
        <v>ODD</v>
      </c>
      <c r="F11985" t="str">
        <f>IF(D11985&lt;=18,"LOW (1-18)","HIGH (19-36)")</f>
        <v>HIGH (19-36)</v>
      </c>
      <c r="G11985">
        <f>INT((D11985-1)/6)+1</f>
        <v>6</v>
      </c>
      <c r="H11985">
        <f>MOD(D11985-1,6)+1</f>
        <v>5</v>
      </c>
      <c r="I11985">
        <f>37-D11985</f>
        <v>2</v>
      </c>
      <c r="J11985">
        <f>ABS(D11985-D11986)</f>
        <v>25</v>
      </c>
      <c r="K11985">
        <f>AVERAGE(D11985:D11989)</f>
        <v>35</v>
      </c>
      <c r="L11985">
        <f>AVERAGE(D11985:D12004)</f>
        <v>35</v>
      </c>
      <c r="M11985">
        <f>K11985-L11985</f>
        <v>0</v>
      </c>
      <c r="N11985" t="str">
        <f>IF(K11985&gt;L11985,"HIGH ZONE BIAS",IF(K11985&lt;L11985,"LOW ZONE BIAS","EQUILIBRIUM"))</f>
        <v>EQUILIBRIUM</v>
      </c>
    </row>
    <row r="11986">
      <c r="A11986">
        <v>15585</v>
      </c>
      <c r="B11986" t="str">
        <v>2016-10-08</v>
      </c>
      <c r="C11986" t="str">
        <v>Evening</v>
      </c>
      <c r="D11986">
        <v>10</v>
      </c>
      <c r="E11986" t="str">
        <f>IF(MOD(D11986,2)=0,"EVEN","ODD")</f>
        <v>EVEN</v>
      </c>
      <c r="F11986" t="str">
        <f>IF(D11986&lt;=18,"LOW (1-18)","HIGH (19-36)")</f>
        <v>LOW (1-18)</v>
      </c>
      <c r="G11986">
        <f>INT((D11986-1)/6)+1</f>
        <v>2</v>
      </c>
      <c r="H11986">
        <f>MOD(D11986-1,6)+1</f>
        <v>4</v>
      </c>
      <c r="I11986">
        <f>37-D11986</f>
        <v>27</v>
      </c>
      <c r="J11986">
        <f>ABS(D11986-D11987)</f>
        <v>1</v>
      </c>
      <c r="K11986">
        <f>AVERAGE(D11986:D11990)</f>
        <v>10</v>
      </c>
      <c r="L11986">
        <f>AVERAGE(D11986:D12005)</f>
        <v>10</v>
      </c>
      <c r="M11986">
        <f>K11986-L11986</f>
        <v>0</v>
      </c>
      <c r="N11986" t="str">
        <f>IF(K11986&gt;L11986,"HIGH ZONE BIAS",IF(K11986&lt;L11986,"LOW ZONE BIAS","EQUILIBRIUM"))</f>
        <v>EQUILIBRIUM</v>
      </c>
    </row>
    <row r="11987">
      <c r="A11987">
        <v>15584</v>
      </c>
      <c r="B11987" t="str">
        <v>2016-10-08</v>
      </c>
      <c r="C11987" t="str">
        <v>Afternoon</v>
      </c>
      <c r="D11987">
        <v>11</v>
      </c>
      <c r="E11987" t="str">
        <f>IF(MOD(D11987,2)=0,"EVEN","ODD")</f>
        <v>ODD</v>
      </c>
      <c r="F11987" t="str">
        <f>IF(D11987&lt;=18,"LOW (1-18)","HIGH (19-36)")</f>
        <v>LOW (1-18)</v>
      </c>
      <c r="G11987">
        <f>INT((D11987-1)/6)+1</f>
        <v>2</v>
      </c>
      <c r="H11987">
        <f>MOD(D11987-1,6)+1</f>
        <v>5</v>
      </c>
      <c r="I11987">
        <f>37-D11987</f>
        <v>26</v>
      </c>
      <c r="J11987">
        <f>ABS(D11987-D11988)</f>
        <v>5</v>
      </c>
      <c r="K11987">
        <f>AVERAGE(D11987:D11991)</f>
        <v>11</v>
      </c>
      <c r="L11987">
        <f>AVERAGE(D11987:D12006)</f>
        <v>11</v>
      </c>
      <c r="M11987">
        <f>K11987-L11987</f>
        <v>0</v>
      </c>
      <c r="N11987" t="str">
        <f>IF(K11987&gt;L11987,"HIGH ZONE BIAS",IF(K11987&lt;L11987,"LOW ZONE BIAS","EQUILIBRIUM"))</f>
        <v>EQUILIBRIUM</v>
      </c>
    </row>
    <row r="11988">
      <c r="A11988">
        <v>15583</v>
      </c>
      <c r="B11988" t="str">
        <v>2016-10-08</v>
      </c>
      <c r="C11988" t="str">
        <v>Midday</v>
      </c>
      <c r="D11988">
        <v>16</v>
      </c>
      <c r="E11988" t="str">
        <f>IF(MOD(D11988,2)=0,"EVEN","ODD")</f>
        <v>EVEN</v>
      </c>
      <c r="F11988" t="str">
        <f>IF(D11988&lt;=18,"LOW (1-18)","HIGH (19-36)")</f>
        <v>LOW (1-18)</v>
      </c>
      <c r="G11988">
        <f>INT((D11988-1)/6)+1</f>
        <v>3</v>
      </c>
      <c r="H11988">
        <f>MOD(D11988-1,6)+1</f>
        <v>4</v>
      </c>
      <c r="I11988">
        <f>37-D11988</f>
        <v>21</v>
      </c>
      <c r="J11988">
        <f>ABS(D11988-D11989)</f>
        <v>1</v>
      </c>
      <c r="K11988">
        <f>AVERAGE(D11988:D11992)</f>
        <v>16</v>
      </c>
      <c r="L11988">
        <f>AVERAGE(D11988:D12007)</f>
        <v>16</v>
      </c>
      <c r="M11988">
        <f>K11988-L11988</f>
        <v>0</v>
      </c>
      <c r="N11988" t="str">
        <f>IF(K11988&gt;L11988,"HIGH ZONE BIAS",IF(K11988&lt;L11988,"LOW ZONE BIAS","EQUILIBRIUM"))</f>
        <v>EQUILIBRIUM</v>
      </c>
    </row>
    <row r="11989">
      <c r="A11989">
        <v>15582</v>
      </c>
      <c r="B11989" t="str">
        <v>2016-10-08</v>
      </c>
      <c r="C11989" t="str">
        <v>Morning</v>
      </c>
      <c r="D11989">
        <v>17</v>
      </c>
      <c r="E11989" t="str">
        <f>IF(MOD(D11989,2)=0,"EVEN","ODD")</f>
        <v>ODD</v>
      </c>
      <c r="F11989" t="str">
        <f>IF(D11989&lt;=18,"LOW (1-18)","HIGH (19-36)")</f>
        <v>LOW (1-18)</v>
      </c>
      <c r="G11989">
        <f>INT((D11989-1)/6)+1</f>
        <v>3</v>
      </c>
      <c r="H11989">
        <f>MOD(D11989-1,6)+1</f>
        <v>5</v>
      </c>
      <c r="I11989">
        <f>37-D11989</f>
        <v>20</v>
      </c>
      <c r="J11989">
        <f>ABS(D11989-D11990)</f>
        <v>0</v>
      </c>
      <c r="K11989">
        <f>AVERAGE(D11989:D11993)</f>
        <v>17</v>
      </c>
      <c r="L11989">
        <f>AVERAGE(D11989:D12008)</f>
        <v>17</v>
      </c>
      <c r="M11989">
        <f>K11989-L11989</f>
        <v>0</v>
      </c>
      <c r="N11989" t="str">
        <f>IF(K11989&gt;L11989,"HIGH ZONE BIAS",IF(K11989&lt;L11989,"LOW ZONE BIAS","EQUILIBRIUM"))</f>
        <v>EQUILIBRIUM</v>
      </c>
    </row>
    <row r="11990">
      <c r="A11990">
        <v>15581</v>
      </c>
      <c r="B11990" t="str">
        <v>2016-10-07</v>
      </c>
      <c r="C11990" t="str">
        <v>Evening</v>
      </c>
      <c r="D11990">
        <v>17</v>
      </c>
      <c r="E11990" t="str">
        <f>IF(MOD(D11990,2)=0,"EVEN","ODD")</f>
        <v>ODD</v>
      </c>
      <c r="F11990" t="str">
        <f>IF(D11990&lt;=18,"LOW (1-18)","HIGH (19-36)")</f>
        <v>LOW (1-18)</v>
      </c>
      <c r="G11990">
        <f>INT((D11990-1)/6)+1</f>
        <v>3</v>
      </c>
      <c r="H11990">
        <f>MOD(D11990-1,6)+1</f>
        <v>5</v>
      </c>
      <c r="I11990">
        <f>37-D11990</f>
        <v>20</v>
      </c>
      <c r="J11990">
        <f>ABS(D11990-D11991)</f>
        <v>5</v>
      </c>
      <c r="K11990">
        <f>AVERAGE(D11990:D11994)</f>
        <v>17</v>
      </c>
      <c r="L11990">
        <f>AVERAGE(D11990:D12009)</f>
        <v>17</v>
      </c>
      <c r="M11990">
        <f>K11990-L11990</f>
        <v>0</v>
      </c>
      <c r="N11990" t="str">
        <f>IF(K11990&gt;L11990,"HIGH ZONE BIAS",IF(K11990&lt;L11990,"LOW ZONE BIAS","EQUILIBRIUM"))</f>
        <v>EQUILIBRIUM</v>
      </c>
    </row>
    <row r="11991">
      <c r="A11991">
        <v>15580</v>
      </c>
      <c r="B11991" t="str">
        <v>2016-10-07</v>
      </c>
      <c r="C11991" t="str">
        <v>Afternoon</v>
      </c>
      <c r="D11991">
        <v>22</v>
      </c>
      <c r="E11991" t="str">
        <f>IF(MOD(D11991,2)=0,"EVEN","ODD")</f>
        <v>EVEN</v>
      </c>
      <c r="F11991" t="str">
        <f>IF(D11991&lt;=18,"LOW (1-18)","HIGH (19-36)")</f>
        <v>HIGH (19-36)</v>
      </c>
      <c r="G11991">
        <f>INT((D11991-1)/6)+1</f>
        <v>4</v>
      </c>
      <c r="H11991">
        <f>MOD(D11991-1,6)+1</f>
        <v>4</v>
      </c>
      <c r="I11991">
        <f>37-D11991</f>
        <v>15</v>
      </c>
      <c r="J11991">
        <f>ABS(D11991-D11992)</f>
        <v>9</v>
      </c>
      <c r="K11991">
        <f>AVERAGE(D11991:D11995)</f>
        <v>22</v>
      </c>
      <c r="L11991">
        <f>AVERAGE(D11991:D12010)</f>
        <v>22</v>
      </c>
      <c r="M11991">
        <f>K11991-L11991</f>
        <v>0</v>
      </c>
      <c r="N11991" t="str">
        <f>IF(K11991&gt;L11991,"HIGH ZONE BIAS",IF(K11991&lt;L11991,"LOW ZONE BIAS","EQUILIBRIUM"))</f>
        <v>EQUILIBRIUM</v>
      </c>
    </row>
    <row r="11992">
      <c r="A11992">
        <v>15579</v>
      </c>
      <c r="B11992" t="str">
        <v>2016-10-07</v>
      </c>
      <c r="C11992" t="str">
        <v>Midday</v>
      </c>
      <c r="D11992">
        <v>31</v>
      </c>
      <c r="E11992" t="str">
        <f>IF(MOD(D11992,2)=0,"EVEN","ODD")</f>
        <v>ODD</v>
      </c>
      <c r="F11992" t="str">
        <f>IF(D11992&lt;=18,"LOW (1-18)","HIGH (19-36)")</f>
        <v>HIGH (19-36)</v>
      </c>
      <c r="G11992">
        <f>INT((D11992-1)/6)+1</f>
        <v>6</v>
      </c>
      <c r="H11992">
        <f>MOD(D11992-1,6)+1</f>
        <v>1</v>
      </c>
      <c r="I11992">
        <f>37-D11992</f>
        <v>6</v>
      </c>
      <c r="J11992">
        <f>ABS(D11992-D11993)</f>
        <v>25</v>
      </c>
      <c r="K11992">
        <f>AVERAGE(D11992:D11996)</f>
        <v>31</v>
      </c>
      <c r="L11992">
        <f>AVERAGE(D11992:D12011)</f>
        <v>31</v>
      </c>
      <c r="M11992">
        <f>K11992-L11992</f>
        <v>0</v>
      </c>
      <c r="N11992" t="str">
        <f>IF(K11992&gt;L11992,"HIGH ZONE BIAS",IF(K11992&lt;L11992,"LOW ZONE BIAS","EQUILIBRIUM"))</f>
        <v>EQUILIBRIUM</v>
      </c>
    </row>
    <row r="11993">
      <c r="A11993">
        <v>15578</v>
      </c>
      <c r="B11993" t="str">
        <v>2016-10-07</v>
      </c>
      <c r="C11993" t="str">
        <v>Morning</v>
      </c>
      <c r="D11993">
        <v>6</v>
      </c>
      <c r="E11993" t="str">
        <f>IF(MOD(D11993,2)=0,"EVEN","ODD")</f>
        <v>EVEN</v>
      </c>
      <c r="F11993" t="str">
        <f>IF(D11993&lt;=18,"LOW (1-18)","HIGH (19-36)")</f>
        <v>LOW (1-18)</v>
      </c>
      <c r="G11993">
        <f>INT((D11993-1)/6)+1</f>
        <v>1</v>
      </c>
      <c r="H11993">
        <f>MOD(D11993-1,6)+1</f>
        <v>6</v>
      </c>
      <c r="I11993">
        <f>37-D11993</f>
        <v>31</v>
      </c>
      <c r="J11993">
        <f>ABS(D11993-D11994)</f>
        <v>30</v>
      </c>
      <c r="K11993">
        <f>AVERAGE(D11993:D11997)</f>
        <v>6</v>
      </c>
      <c r="L11993">
        <f>AVERAGE(D11993:D12012)</f>
        <v>6</v>
      </c>
      <c r="M11993">
        <f>K11993-L11993</f>
        <v>0</v>
      </c>
      <c r="N11993" t="str">
        <f>IF(K11993&gt;L11993,"HIGH ZONE BIAS",IF(K11993&lt;L11993,"LOW ZONE BIAS","EQUILIBRIUM"))</f>
        <v>EQUILIBRIUM</v>
      </c>
    </row>
    <row r="11994">
      <c r="A11994">
        <v>15577</v>
      </c>
      <c r="B11994" t="str">
        <v>2016-10-06</v>
      </c>
      <c r="C11994" t="str">
        <v>Evening</v>
      </c>
      <c r="D11994">
        <v>36</v>
      </c>
      <c r="E11994" t="str">
        <f>IF(MOD(D11994,2)=0,"EVEN","ODD")</f>
        <v>EVEN</v>
      </c>
      <c r="F11994" t="str">
        <f>IF(D11994&lt;=18,"LOW (1-18)","HIGH (19-36)")</f>
        <v>HIGH (19-36)</v>
      </c>
      <c r="G11994">
        <f>INT((D11994-1)/6)+1</f>
        <v>6</v>
      </c>
      <c r="H11994">
        <f>MOD(D11994-1,6)+1</f>
        <v>6</v>
      </c>
      <c r="I11994">
        <f>37-D11994</f>
        <v>1</v>
      </c>
      <c r="J11994">
        <f>ABS(D11994-D11995)</f>
        <v>16</v>
      </c>
      <c r="K11994">
        <f>AVERAGE(D11994:D11998)</f>
        <v>36</v>
      </c>
      <c r="L11994">
        <f>AVERAGE(D11994:D12013)</f>
        <v>36</v>
      </c>
      <c r="M11994">
        <f>K11994-L11994</f>
        <v>0</v>
      </c>
      <c r="N11994" t="str">
        <f>IF(K11994&gt;L11994,"HIGH ZONE BIAS",IF(K11994&lt;L11994,"LOW ZONE BIAS","EQUILIBRIUM"))</f>
        <v>EQUILIBRIUM</v>
      </c>
    </row>
    <row r="11995">
      <c r="A11995">
        <v>15576</v>
      </c>
      <c r="B11995" t="str">
        <v>2016-10-06</v>
      </c>
      <c r="C11995" t="str">
        <v>Afternoon</v>
      </c>
      <c r="D11995">
        <v>20</v>
      </c>
      <c r="E11995" t="str">
        <f>IF(MOD(D11995,2)=0,"EVEN","ODD")</f>
        <v>EVEN</v>
      </c>
      <c r="F11995" t="str">
        <f>IF(D11995&lt;=18,"LOW (1-18)","HIGH (19-36)")</f>
        <v>HIGH (19-36)</v>
      </c>
      <c r="G11995">
        <f>INT((D11995-1)/6)+1</f>
        <v>4</v>
      </c>
      <c r="H11995">
        <f>MOD(D11995-1,6)+1</f>
        <v>2</v>
      </c>
      <c r="I11995">
        <f>37-D11995</f>
        <v>17</v>
      </c>
      <c r="J11995">
        <f>ABS(D11995-D11996)</f>
        <v>1</v>
      </c>
      <c r="K11995">
        <f>AVERAGE(D11995:D11999)</f>
        <v>20</v>
      </c>
      <c r="L11995">
        <f>AVERAGE(D11995:D12014)</f>
        <v>20</v>
      </c>
      <c r="M11995">
        <f>K11995-L11995</f>
        <v>0</v>
      </c>
      <c r="N11995" t="str">
        <f>IF(K11995&gt;L11995,"HIGH ZONE BIAS",IF(K11995&lt;L11995,"LOW ZONE BIAS","EQUILIBRIUM"))</f>
        <v>EQUILIBRIUM</v>
      </c>
    </row>
    <row r="11996">
      <c r="A11996">
        <v>15575</v>
      </c>
      <c r="B11996" t="str">
        <v>2016-10-06</v>
      </c>
      <c r="C11996" t="str">
        <v>Midday</v>
      </c>
      <c r="D11996">
        <v>21</v>
      </c>
      <c r="E11996" t="str">
        <f>IF(MOD(D11996,2)=0,"EVEN","ODD")</f>
        <v>ODD</v>
      </c>
      <c r="F11996" t="str">
        <f>IF(D11996&lt;=18,"LOW (1-18)","HIGH (19-36)")</f>
        <v>HIGH (19-36)</v>
      </c>
      <c r="G11996">
        <f>INT((D11996-1)/6)+1</f>
        <v>4</v>
      </c>
      <c r="H11996">
        <f>MOD(D11996-1,6)+1</f>
        <v>3</v>
      </c>
      <c r="I11996">
        <f>37-D11996</f>
        <v>16</v>
      </c>
      <c r="J11996">
        <f>ABS(D11996-D11997)</f>
        <v>7</v>
      </c>
      <c r="K11996">
        <f>AVERAGE(D11996:D12000)</f>
        <v>21</v>
      </c>
      <c r="L11996">
        <f>AVERAGE(D11996:D12015)</f>
        <v>21</v>
      </c>
      <c r="M11996">
        <f>K11996-L11996</f>
        <v>0</v>
      </c>
      <c r="N11996" t="str">
        <f>IF(K11996&gt;L11996,"HIGH ZONE BIAS",IF(K11996&lt;L11996,"LOW ZONE BIAS","EQUILIBRIUM"))</f>
        <v>EQUILIBRIUM</v>
      </c>
    </row>
    <row r="11997">
      <c r="A11997">
        <v>15574</v>
      </c>
      <c r="B11997" t="str">
        <v>2016-10-06</v>
      </c>
      <c r="C11997" t="str">
        <v>Morning</v>
      </c>
      <c r="D11997">
        <v>28</v>
      </c>
      <c r="E11997" t="str">
        <f>IF(MOD(D11997,2)=0,"EVEN","ODD")</f>
        <v>EVEN</v>
      </c>
      <c r="F11997" t="str">
        <f>IF(D11997&lt;=18,"LOW (1-18)","HIGH (19-36)")</f>
        <v>HIGH (19-36)</v>
      </c>
      <c r="G11997">
        <f>INT((D11997-1)/6)+1</f>
        <v>5</v>
      </c>
      <c r="H11997">
        <f>MOD(D11997-1,6)+1</f>
        <v>4</v>
      </c>
      <c r="I11997">
        <f>37-D11997</f>
        <v>9</v>
      </c>
      <c r="J11997">
        <f>ABS(D11997-D11998)</f>
        <v>9</v>
      </c>
      <c r="K11997">
        <f>AVERAGE(D11997:D12001)</f>
        <v>28</v>
      </c>
      <c r="L11997">
        <f>AVERAGE(D11997:D12016)</f>
        <v>28</v>
      </c>
      <c r="M11997">
        <f>K11997-L11997</f>
        <v>0</v>
      </c>
      <c r="N11997" t="str">
        <f>IF(K11997&gt;L11997,"HIGH ZONE BIAS",IF(K11997&lt;L11997,"LOW ZONE BIAS","EQUILIBRIUM"))</f>
        <v>EQUILIBRIUM</v>
      </c>
    </row>
    <row r="11998">
      <c r="A11998">
        <v>15573</v>
      </c>
      <c r="B11998" t="str">
        <v>2016-10-05</v>
      </c>
      <c r="C11998" t="str">
        <v>Evening</v>
      </c>
      <c r="D11998">
        <v>19</v>
      </c>
      <c r="E11998" t="str">
        <f>IF(MOD(D11998,2)=0,"EVEN","ODD")</f>
        <v>ODD</v>
      </c>
      <c r="F11998" t="str">
        <f>IF(D11998&lt;=18,"LOW (1-18)","HIGH (19-36)")</f>
        <v>HIGH (19-36)</v>
      </c>
      <c r="G11998">
        <f>INT((D11998-1)/6)+1</f>
        <v>4</v>
      </c>
      <c r="H11998">
        <f>MOD(D11998-1,6)+1</f>
        <v>1</v>
      </c>
      <c r="I11998">
        <f>37-D11998</f>
        <v>18</v>
      </c>
      <c r="J11998">
        <f>ABS(D11998-D11999)</f>
        <v>1</v>
      </c>
      <c r="K11998">
        <f>AVERAGE(D11998:D12002)</f>
        <v>19</v>
      </c>
      <c r="L11998">
        <f>AVERAGE(D11998:D12017)</f>
        <v>19</v>
      </c>
      <c r="M11998">
        <f>K11998-L11998</f>
        <v>0</v>
      </c>
      <c r="N11998" t="str">
        <f>IF(K11998&gt;L11998,"HIGH ZONE BIAS",IF(K11998&lt;L11998,"LOW ZONE BIAS","EQUILIBRIUM"))</f>
        <v>EQUILIBRIUM</v>
      </c>
    </row>
    <row r="11999">
      <c r="A11999">
        <v>15572</v>
      </c>
      <c r="B11999" t="str">
        <v>2016-10-05</v>
      </c>
      <c r="C11999" t="str">
        <v>Afternoon</v>
      </c>
      <c r="D11999">
        <v>20</v>
      </c>
      <c r="E11999" t="str">
        <f>IF(MOD(D11999,2)=0,"EVEN","ODD")</f>
        <v>EVEN</v>
      </c>
      <c r="F11999" t="str">
        <f>IF(D11999&lt;=18,"LOW (1-18)","HIGH (19-36)")</f>
        <v>HIGH (19-36)</v>
      </c>
      <c r="G11999">
        <f>INT((D11999-1)/6)+1</f>
        <v>4</v>
      </c>
      <c r="H11999">
        <f>MOD(D11999-1,6)+1</f>
        <v>2</v>
      </c>
      <c r="I11999">
        <f>37-D11999</f>
        <v>17</v>
      </c>
      <c r="J11999">
        <f>ABS(D11999-D12000)</f>
        <v>15</v>
      </c>
      <c r="K11999">
        <f>AVERAGE(D11999:D12003)</f>
        <v>20</v>
      </c>
      <c r="L11999">
        <f>AVERAGE(D11999:D12018)</f>
        <v>20</v>
      </c>
      <c r="M11999">
        <f>K11999-L11999</f>
        <v>0</v>
      </c>
      <c r="N11999" t="str">
        <f>IF(K11999&gt;L11999,"HIGH ZONE BIAS",IF(K11999&lt;L11999,"LOW ZONE BIAS","EQUILIBRIUM"))</f>
        <v>EQUILIBRIUM</v>
      </c>
    </row>
    <row r="12000">
      <c r="A12000">
        <v>15571</v>
      </c>
      <c r="B12000" t="str">
        <v>2016-10-05</v>
      </c>
      <c r="C12000" t="str">
        <v>Midday</v>
      </c>
      <c r="D12000">
        <v>5</v>
      </c>
      <c r="E12000" t="str">
        <f>IF(MOD(D12000,2)=0,"EVEN","ODD")</f>
        <v>ODD</v>
      </c>
      <c r="F12000" t="str">
        <f>IF(D12000&lt;=18,"LOW (1-18)","HIGH (19-36)")</f>
        <v>LOW (1-18)</v>
      </c>
      <c r="G12000">
        <f>INT((D12000-1)/6)+1</f>
        <v>1</v>
      </c>
      <c r="H12000">
        <f>MOD(D12000-1,6)+1</f>
        <v>5</v>
      </c>
      <c r="I12000">
        <f>37-D12000</f>
        <v>32</v>
      </c>
      <c r="J12000">
        <f>ABS(D12000-D12001)</f>
        <v>22</v>
      </c>
      <c r="K12000">
        <f>AVERAGE(D12000:D12004)</f>
        <v>5</v>
      </c>
      <c r="L12000">
        <f>AVERAGE(D12000:D12019)</f>
        <v>5</v>
      </c>
      <c r="M12000">
        <f>K12000-L12000</f>
        <v>0</v>
      </c>
      <c r="N12000" t="str">
        <f>IF(K12000&gt;L12000,"HIGH ZONE BIAS",IF(K12000&lt;L12000,"LOW ZONE BIAS","EQUILIBRIUM"))</f>
        <v>EQUILIBRIUM</v>
      </c>
    </row>
    <row r="12001">
      <c r="A12001">
        <v>15570</v>
      </c>
      <c r="B12001" t="str">
        <v>2016-10-05</v>
      </c>
      <c r="C12001" t="str">
        <v>Morning</v>
      </c>
      <c r="D12001">
        <v>27</v>
      </c>
      <c r="E12001" t="str">
        <f>IF(MOD(D12001,2)=0,"EVEN","ODD")</f>
        <v>ODD</v>
      </c>
      <c r="F12001" t="str">
        <f>IF(D12001&lt;=18,"LOW (1-18)","HIGH (19-36)")</f>
        <v>HIGH (19-36)</v>
      </c>
      <c r="G12001">
        <f>INT((D12001-1)/6)+1</f>
        <v>5</v>
      </c>
      <c r="H12001">
        <f>MOD(D12001-1,6)+1</f>
        <v>3</v>
      </c>
      <c r="I12001">
        <f>37-D12001</f>
        <v>10</v>
      </c>
      <c r="J12001">
        <f>ABS(D12001-D12002)</f>
        <v>18</v>
      </c>
      <c r="K12001">
        <f>AVERAGE(D12001:D12005)</f>
        <v>27</v>
      </c>
      <c r="L12001">
        <f>AVERAGE(D12001:D12020)</f>
        <v>27</v>
      </c>
      <c r="M12001">
        <f>K12001-L12001</f>
        <v>0</v>
      </c>
      <c r="N12001" t="str">
        <f>IF(K12001&gt;L12001,"HIGH ZONE BIAS",IF(K12001&lt;L12001,"LOW ZONE BIAS","EQUILIBRIUM"))</f>
        <v>EQUILIBRIUM</v>
      </c>
    </row>
    <row r="12002">
      <c r="A12002">
        <v>15569</v>
      </c>
      <c r="B12002" t="str">
        <v>2016-10-04</v>
      </c>
      <c r="C12002" t="str">
        <v>Evening</v>
      </c>
      <c r="D12002">
        <v>9</v>
      </c>
      <c r="E12002" t="str">
        <f>IF(MOD(D12002,2)=0,"EVEN","ODD")</f>
        <v>ODD</v>
      </c>
      <c r="F12002" t="str">
        <f>IF(D12002&lt;=18,"LOW (1-18)","HIGH (19-36)")</f>
        <v>LOW (1-18)</v>
      </c>
      <c r="G12002">
        <f>INT((D12002-1)/6)+1</f>
        <v>2</v>
      </c>
      <c r="H12002">
        <f>MOD(D12002-1,6)+1</f>
        <v>3</v>
      </c>
      <c r="I12002">
        <f>37-D12002</f>
        <v>28</v>
      </c>
      <c r="J12002">
        <f>ABS(D12002-D12003)</f>
        <v>7</v>
      </c>
      <c r="K12002">
        <f>AVERAGE(D12002:D12006)</f>
        <v>9</v>
      </c>
      <c r="L12002">
        <f>AVERAGE(D12002:D12021)</f>
        <v>9</v>
      </c>
      <c r="M12002">
        <f>K12002-L12002</f>
        <v>0</v>
      </c>
      <c r="N12002" t="str">
        <f>IF(K12002&gt;L12002,"HIGH ZONE BIAS",IF(K12002&lt;L12002,"LOW ZONE BIAS","EQUILIBRIUM"))</f>
        <v>EQUILIBRIUM</v>
      </c>
    </row>
    <row r="12003">
      <c r="A12003">
        <v>15568</v>
      </c>
      <c r="B12003" t="str">
        <v>2016-10-04</v>
      </c>
      <c r="C12003" t="str">
        <v>Afternoon</v>
      </c>
      <c r="D12003">
        <v>2</v>
      </c>
      <c r="E12003" t="str">
        <f>IF(MOD(D12003,2)=0,"EVEN","ODD")</f>
        <v>EVEN</v>
      </c>
      <c r="F12003" t="str">
        <f>IF(D12003&lt;=18,"LOW (1-18)","HIGH (19-36)")</f>
        <v>LOW (1-18)</v>
      </c>
      <c r="G12003">
        <f>INT((D12003-1)/6)+1</f>
        <v>1</v>
      </c>
      <c r="H12003">
        <f>MOD(D12003-1,6)+1</f>
        <v>2</v>
      </c>
      <c r="I12003">
        <f>37-D12003</f>
        <v>35</v>
      </c>
      <c r="J12003">
        <f>ABS(D12003-D12004)</f>
        <v>9</v>
      </c>
      <c r="K12003">
        <f>AVERAGE(D12003:D12007)</f>
        <v>2</v>
      </c>
      <c r="L12003">
        <f>AVERAGE(D12003:D12022)</f>
        <v>2</v>
      </c>
      <c r="M12003">
        <f>K12003-L12003</f>
        <v>0</v>
      </c>
      <c r="N12003" t="str">
        <f>IF(K12003&gt;L12003,"HIGH ZONE BIAS",IF(K12003&lt;L12003,"LOW ZONE BIAS","EQUILIBRIUM"))</f>
        <v>EQUILIBRIUM</v>
      </c>
    </row>
    <row r="12004">
      <c r="A12004">
        <v>15567</v>
      </c>
      <c r="B12004" t="str">
        <v>2016-10-04</v>
      </c>
      <c r="C12004" t="str">
        <v>Midday</v>
      </c>
      <c r="D12004">
        <v>11</v>
      </c>
      <c r="E12004" t="str">
        <f>IF(MOD(D12004,2)=0,"EVEN","ODD")</f>
        <v>ODD</v>
      </c>
      <c r="F12004" t="str">
        <f>IF(D12004&lt;=18,"LOW (1-18)","HIGH (19-36)")</f>
        <v>LOW (1-18)</v>
      </c>
      <c r="G12004">
        <f>INT((D12004-1)/6)+1</f>
        <v>2</v>
      </c>
      <c r="H12004">
        <f>MOD(D12004-1,6)+1</f>
        <v>5</v>
      </c>
      <c r="I12004">
        <f>37-D12004</f>
        <v>26</v>
      </c>
      <c r="J12004">
        <f>ABS(D12004-D12005)</f>
        <v>7</v>
      </c>
      <c r="K12004">
        <f>AVERAGE(D12004:D12008)</f>
        <v>11</v>
      </c>
      <c r="L12004">
        <f>AVERAGE(D12004:D12023)</f>
        <v>11</v>
      </c>
      <c r="M12004">
        <f>K12004-L12004</f>
        <v>0</v>
      </c>
      <c r="N12004" t="str">
        <f>IF(K12004&gt;L12004,"HIGH ZONE BIAS",IF(K12004&lt;L12004,"LOW ZONE BIAS","EQUILIBRIUM"))</f>
        <v>EQUILIBRIUM</v>
      </c>
    </row>
    <row r="12005">
      <c r="A12005">
        <v>15566</v>
      </c>
      <c r="B12005" t="str">
        <v>2016-10-04</v>
      </c>
      <c r="C12005" t="str">
        <v>Morning</v>
      </c>
      <c r="D12005">
        <v>4</v>
      </c>
      <c r="E12005" t="str">
        <f>IF(MOD(D12005,2)=0,"EVEN","ODD")</f>
        <v>EVEN</v>
      </c>
      <c r="F12005" t="str">
        <f>IF(D12005&lt;=18,"LOW (1-18)","HIGH (19-36)")</f>
        <v>LOW (1-18)</v>
      </c>
      <c r="G12005">
        <f>INT((D12005-1)/6)+1</f>
        <v>1</v>
      </c>
      <c r="H12005">
        <f>MOD(D12005-1,6)+1</f>
        <v>4</v>
      </c>
      <c r="I12005">
        <f>37-D12005</f>
        <v>33</v>
      </c>
      <c r="J12005">
        <f>ABS(D12005-D12006)</f>
        <v>10</v>
      </c>
      <c r="K12005">
        <f>AVERAGE(D12005:D12009)</f>
        <v>4</v>
      </c>
      <c r="L12005">
        <f>AVERAGE(D12005:D12024)</f>
        <v>4</v>
      </c>
      <c r="M12005">
        <f>K12005-L12005</f>
        <v>0</v>
      </c>
      <c r="N12005" t="str">
        <f>IF(K12005&gt;L12005,"HIGH ZONE BIAS",IF(K12005&lt;L12005,"LOW ZONE BIAS","EQUILIBRIUM"))</f>
        <v>EQUILIBRIUM</v>
      </c>
    </row>
    <row r="12006">
      <c r="A12006">
        <v>15565</v>
      </c>
      <c r="B12006" t="str">
        <v>2016-10-03</v>
      </c>
      <c r="C12006" t="str">
        <v>Evening</v>
      </c>
      <c r="D12006">
        <v>14</v>
      </c>
      <c r="E12006" t="str">
        <f>IF(MOD(D12006,2)=0,"EVEN","ODD")</f>
        <v>EVEN</v>
      </c>
      <c r="F12006" t="str">
        <f>IF(D12006&lt;=18,"LOW (1-18)","HIGH (19-36)")</f>
        <v>LOW (1-18)</v>
      </c>
      <c r="G12006">
        <f>INT((D12006-1)/6)+1</f>
        <v>3</v>
      </c>
      <c r="H12006">
        <f>MOD(D12006-1,6)+1</f>
        <v>2</v>
      </c>
      <c r="I12006">
        <f>37-D12006</f>
        <v>23</v>
      </c>
      <c r="J12006">
        <f>ABS(D12006-D12007)</f>
        <v>9</v>
      </c>
      <c r="K12006">
        <f>AVERAGE(D12006:D12010)</f>
        <v>14</v>
      </c>
      <c r="L12006">
        <f>AVERAGE(D12006:D12025)</f>
        <v>14</v>
      </c>
      <c r="M12006">
        <f>K12006-L12006</f>
        <v>0</v>
      </c>
      <c r="N12006" t="str">
        <f>IF(K12006&gt;L12006,"HIGH ZONE BIAS",IF(K12006&lt;L12006,"LOW ZONE BIAS","EQUILIBRIUM"))</f>
        <v>EQUILIBRIUM</v>
      </c>
    </row>
    <row r="12007">
      <c r="A12007">
        <v>15564</v>
      </c>
      <c r="B12007" t="str">
        <v>2016-10-03</v>
      </c>
      <c r="C12007" t="str">
        <v>Afternoon</v>
      </c>
      <c r="D12007">
        <v>23</v>
      </c>
      <c r="E12007" t="str">
        <f>IF(MOD(D12007,2)=0,"EVEN","ODD")</f>
        <v>ODD</v>
      </c>
      <c r="F12007" t="str">
        <f>IF(D12007&lt;=18,"LOW (1-18)","HIGH (19-36)")</f>
        <v>HIGH (19-36)</v>
      </c>
      <c r="G12007">
        <f>INT((D12007-1)/6)+1</f>
        <v>4</v>
      </c>
      <c r="H12007">
        <f>MOD(D12007-1,6)+1</f>
        <v>5</v>
      </c>
      <c r="I12007">
        <f>37-D12007</f>
        <v>14</v>
      </c>
      <c r="J12007">
        <f>ABS(D12007-D12008)</f>
        <v>13</v>
      </c>
      <c r="K12007">
        <f>AVERAGE(D12007:D12011)</f>
        <v>23</v>
      </c>
      <c r="L12007">
        <f>AVERAGE(D12007:D12026)</f>
        <v>23</v>
      </c>
      <c r="M12007">
        <f>K12007-L12007</f>
        <v>0</v>
      </c>
      <c r="N12007" t="str">
        <f>IF(K12007&gt;L12007,"HIGH ZONE BIAS",IF(K12007&lt;L12007,"LOW ZONE BIAS","EQUILIBRIUM"))</f>
        <v>EQUILIBRIUM</v>
      </c>
    </row>
    <row r="12008">
      <c r="A12008">
        <v>15563</v>
      </c>
      <c r="B12008" t="str">
        <v>2016-10-03</v>
      </c>
      <c r="C12008" t="str">
        <v>Midday</v>
      </c>
      <c r="D12008">
        <v>36</v>
      </c>
      <c r="E12008" t="str">
        <f>IF(MOD(D12008,2)=0,"EVEN","ODD")</f>
        <v>EVEN</v>
      </c>
      <c r="F12008" t="str">
        <f>IF(D12008&lt;=18,"LOW (1-18)","HIGH (19-36)")</f>
        <v>HIGH (19-36)</v>
      </c>
      <c r="G12008">
        <f>INT((D12008-1)/6)+1</f>
        <v>6</v>
      </c>
      <c r="H12008">
        <f>MOD(D12008-1,6)+1</f>
        <v>6</v>
      </c>
      <c r="I12008">
        <f>37-D12008</f>
        <v>1</v>
      </c>
      <c r="J12008">
        <f>ABS(D12008-D12009)</f>
        <v>14</v>
      </c>
      <c r="K12008">
        <f>AVERAGE(D12008:D12012)</f>
        <v>36</v>
      </c>
      <c r="L12008">
        <f>AVERAGE(D12008:D12027)</f>
        <v>36</v>
      </c>
      <c r="M12008">
        <f>K12008-L12008</f>
        <v>0</v>
      </c>
      <c r="N12008" t="str">
        <f>IF(K12008&gt;L12008,"HIGH ZONE BIAS",IF(K12008&lt;L12008,"LOW ZONE BIAS","EQUILIBRIUM"))</f>
        <v>EQUILIBRIUM</v>
      </c>
    </row>
    <row r="12009">
      <c r="A12009">
        <v>15562</v>
      </c>
      <c r="B12009" t="str">
        <v>2016-10-03</v>
      </c>
      <c r="C12009" t="str">
        <v>Morning</v>
      </c>
      <c r="D12009">
        <v>22</v>
      </c>
      <c r="E12009" t="str">
        <f>IF(MOD(D12009,2)=0,"EVEN","ODD")</f>
        <v>EVEN</v>
      </c>
      <c r="F12009" t="str">
        <f>IF(D12009&lt;=18,"LOW (1-18)","HIGH (19-36)")</f>
        <v>HIGH (19-36)</v>
      </c>
      <c r="G12009">
        <f>INT((D12009-1)/6)+1</f>
        <v>4</v>
      </c>
      <c r="H12009">
        <f>MOD(D12009-1,6)+1</f>
        <v>4</v>
      </c>
      <c r="I12009">
        <f>37-D12009</f>
        <v>15</v>
      </c>
      <c r="J12009">
        <f>ABS(D12009-D12010)</f>
        <v>14</v>
      </c>
      <c r="K12009">
        <f>AVERAGE(D12009:D12013)</f>
        <v>22</v>
      </c>
      <c r="L12009">
        <f>AVERAGE(D12009:D12028)</f>
        <v>22</v>
      </c>
      <c r="M12009">
        <f>K12009-L12009</f>
        <v>0</v>
      </c>
      <c r="N12009" t="str">
        <f>IF(K12009&gt;L12009,"HIGH ZONE BIAS",IF(K12009&lt;L12009,"LOW ZONE BIAS","EQUILIBRIUM"))</f>
        <v>EQUILIBRIUM</v>
      </c>
    </row>
    <row r="12010">
      <c r="A12010">
        <v>15561</v>
      </c>
      <c r="B12010" t="str">
        <v>2016-10-01</v>
      </c>
      <c r="C12010" t="str">
        <v>Evening</v>
      </c>
      <c r="D12010">
        <v>8</v>
      </c>
      <c r="E12010" t="str">
        <f>IF(MOD(D12010,2)=0,"EVEN","ODD")</f>
        <v>EVEN</v>
      </c>
      <c r="F12010" t="str">
        <f>IF(D12010&lt;=18,"LOW (1-18)","HIGH (19-36)")</f>
        <v>LOW (1-18)</v>
      </c>
      <c r="G12010">
        <f>INT((D12010-1)/6)+1</f>
        <v>2</v>
      </c>
      <c r="H12010">
        <f>MOD(D12010-1,6)+1</f>
        <v>2</v>
      </c>
      <c r="I12010">
        <f>37-D12010</f>
        <v>29</v>
      </c>
      <c r="J12010">
        <f>ABS(D12010-D12011)</f>
        <v>7</v>
      </c>
      <c r="K12010">
        <f>AVERAGE(D12010:D12014)</f>
        <v>8</v>
      </c>
      <c r="L12010">
        <f>AVERAGE(D12010:D12029)</f>
        <v>8</v>
      </c>
      <c r="M12010">
        <f>K12010-L12010</f>
        <v>0</v>
      </c>
      <c r="N12010" t="str">
        <f>IF(K12010&gt;L12010,"HIGH ZONE BIAS",IF(K12010&lt;L12010,"LOW ZONE BIAS","EQUILIBRIUM"))</f>
        <v>EQUILIBRIUM</v>
      </c>
    </row>
    <row r="12011">
      <c r="A12011">
        <v>15560</v>
      </c>
      <c r="B12011" t="str">
        <v>2016-10-01</v>
      </c>
      <c r="C12011" t="str">
        <v>Afternoon</v>
      </c>
      <c r="D12011">
        <v>1</v>
      </c>
      <c r="E12011" t="str">
        <f>IF(MOD(D12011,2)=0,"EVEN","ODD")</f>
        <v>ODD</v>
      </c>
      <c r="F12011" t="str">
        <f>IF(D12011&lt;=18,"LOW (1-18)","HIGH (19-36)")</f>
        <v>LOW (1-18)</v>
      </c>
      <c r="G12011">
        <f>INT((D12011-1)/6)+1</f>
        <v>1</v>
      </c>
      <c r="H12011">
        <f>MOD(D12011-1,6)+1</f>
        <v>1</v>
      </c>
      <c r="I12011">
        <f>37-D12011</f>
        <v>36</v>
      </c>
      <c r="J12011">
        <f>ABS(D12011-D12012)</f>
        <v>28</v>
      </c>
      <c r="K12011">
        <f>AVERAGE(D12011:D12015)</f>
        <v>1</v>
      </c>
      <c r="L12011">
        <f>AVERAGE(D12011:D12030)</f>
        <v>1</v>
      </c>
      <c r="M12011">
        <f>K12011-L12011</f>
        <v>0</v>
      </c>
      <c r="N12011" t="str">
        <f>IF(K12011&gt;L12011,"HIGH ZONE BIAS",IF(K12011&lt;L12011,"LOW ZONE BIAS","EQUILIBRIUM"))</f>
        <v>EQUILIBRIUM</v>
      </c>
    </row>
    <row r="12012">
      <c r="A12012">
        <v>15559</v>
      </c>
      <c r="B12012" t="str">
        <v>2016-10-01</v>
      </c>
      <c r="C12012" t="str">
        <v>Midday</v>
      </c>
      <c r="D12012">
        <v>29</v>
      </c>
      <c r="E12012" t="str">
        <f>IF(MOD(D12012,2)=0,"EVEN","ODD")</f>
        <v>ODD</v>
      </c>
      <c r="F12012" t="str">
        <f>IF(D12012&lt;=18,"LOW (1-18)","HIGH (19-36)")</f>
        <v>HIGH (19-36)</v>
      </c>
      <c r="G12012">
        <f>INT((D12012-1)/6)+1</f>
        <v>5</v>
      </c>
      <c r="H12012">
        <f>MOD(D12012-1,6)+1</f>
        <v>5</v>
      </c>
      <c r="I12012">
        <f>37-D12012</f>
        <v>8</v>
      </c>
      <c r="J12012">
        <f>ABS(D12012-D12013)</f>
        <v>4</v>
      </c>
      <c r="K12012">
        <f>AVERAGE(D12012:D12016)</f>
        <v>29</v>
      </c>
      <c r="L12012">
        <f>AVERAGE(D12012:D12031)</f>
        <v>29</v>
      </c>
      <c r="M12012">
        <f>K12012-L12012</f>
        <v>0</v>
      </c>
      <c r="N12012" t="str">
        <f>IF(K12012&gt;L12012,"HIGH ZONE BIAS",IF(K12012&lt;L12012,"LOW ZONE BIAS","EQUILIBRIUM"))</f>
        <v>EQUILIBRIUM</v>
      </c>
    </row>
    <row r="12013">
      <c r="A12013">
        <v>15558</v>
      </c>
      <c r="B12013" t="str">
        <v>2016-10-01</v>
      </c>
      <c r="C12013" t="str">
        <v>Morning</v>
      </c>
      <c r="D12013">
        <v>33</v>
      </c>
      <c r="E12013" t="str">
        <f>IF(MOD(D12013,2)=0,"EVEN","ODD")</f>
        <v>ODD</v>
      </c>
      <c r="F12013" t="str">
        <f>IF(D12013&lt;=18,"LOW (1-18)","HIGH (19-36)")</f>
        <v>HIGH (19-36)</v>
      </c>
      <c r="G12013">
        <f>INT((D12013-1)/6)+1</f>
        <v>6</v>
      </c>
      <c r="H12013">
        <f>MOD(D12013-1,6)+1</f>
        <v>3</v>
      </c>
      <c r="I12013">
        <f>37-D12013</f>
        <v>4</v>
      </c>
      <c r="J12013">
        <f>ABS(D12013-D12014)</f>
        <v>1</v>
      </c>
      <c r="K12013">
        <f>AVERAGE(D12013:D12017)</f>
        <v>33</v>
      </c>
      <c r="L12013">
        <f>AVERAGE(D12013:D12032)</f>
        <v>33</v>
      </c>
      <c r="M12013">
        <f>K12013-L12013</f>
        <v>0</v>
      </c>
      <c r="N12013" t="str">
        <f>IF(K12013&gt;L12013,"HIGH ZONE BIAS",IF(K12013&lt;L12013,"LOW ZONE BIAS","EQUILIBRIUM"))</f>
        <v>EQUILIBRIUM</v>
      </c>
    </row>
    <row r="12014">
      <c r="A12014">
        <v>15557</v>
      </c>
      <c r="B12014" t="str">
        <v>2016-09-30</v>
      </c>
      <c r="C12014" t="str">
        <v>Evening</v>
      </c>
      <c r="D12014">
        <v>32</v>
      </c>
      <c r="E12014" t="str">
        <f>IF(MOD(D12014,2)=0,"EVEN","ODD")</f>
        <v>EVEN</v>
      </c>
      <c r="F12014" t="str">
        <f>IF(D12014&lt;=18,"LOW (1-18)","HIGH (19-36)")</f>
        <v>HIGH (19-36)</v>
      </c>
      <c r="G12014">
        <f>INT((D12014-1)/6)+1</f>
        <v>6</v>
      </c>
      <c r="H12014">
        <f>MOD(D12014-1,6)+1</f>
        <v>2</v>
      </c>
      <c r="I12014">
        <f>37-D12014</f>
        <v>5</v>
      </c>
      <c r="J12014">
        <f>ABS(D12014-D12015)</f>
        <v>13</v>
      </c>
      <c r="K12014">
        <f>AVERAGE(D12014:D12018)</f>
        <v>32</v>
      </c>
      <c r="L12014">
        <f>AVERAGE(D12014:D12033)</f>
        <v>32</v>
      </c>
      <c r="M12014">
        <f>K12014-L12014</f>
        <v>0</v>
      </c>
      <c r="N12014" t="str">
        <f>IF(K12014&gt;L12014,"HIGH ZONE BIAS",IF(K12014&lt;L12014,"LOW ZONE BIAS","EQUILIBRIUM"))</f>
        <v>EQUILIBRIUM</v>
      </c>
    </row>
    <row r="12015">
      <c r="A12015">
        <v>15556</v>
      </c>
      <c r="B12015" t="str">
        <v>2016-09-30</v>
      </c>
      <c r="C12015" t="str">
        <v>Afternoon</v>
      </c>
      <c r="D12015">
        <v>19</v>
      </c>
      <c r="E12015" t="str">
        <f>IF(MOD(D12015,2)=0,"EVEN","ODD")</f>
        <v>ODD</v>
      </c>
      <c r="F12015" t="str">
        <f>IF(D12015&lt;=18,"LOW (1-18)","HIGH (19-36)")</f>
        <v>HIGH (19-36)</v>
      </c>
      <c r="G12015">
        <f>INT((D12015-1)/6)+1</f>
        <v>4</v>
      </c>
      <c r="H12015">
        <f>MOD(D12015-1,6)+1</f>
        <v>1</v>
      </c>
      <c r="I12015">
        <f>37-D12015</f>
        <v>18</v>
      </c>
      <c r="J12015">
        <f>ABS(D12015-D12016)</f>
        <v>5</v>
      </c>
      <c r="K12015">
        <f>AVERAGE(D12015:D12019)</f>
        <v>19</v>
      </c>
      <c r="L12015">
        <f>AVERAGE(D12015:D12034)</f>
        <v>19</v>
      </c>
      <c r="M12015">
        <f>K12015-L12015</f>
        <v>0</v>
      </c>
      <c r="N12015" t="str">
        <f>IF(K12015&gt;L12015,"HIGH ZONE BIAS",IF(K12015&lt;L12015,"LOW ZONE BIAS","EQUILIBRIUM"))</f>
        <v>EQUILIBRIUM</v>
      </c>
    </row>
    <row r="12016">
      <c r="A12016">
        <v>15555</v>
      </c>
      <c r="B12016" t="str">
        <v>2016-09-30</v>
      </c>
      <c r="C12016" t="str">
        <v>Midday</v>
      </c>
      <c r="D12016">
        <v>24</v>
      </c>
      <c r="E12016" t="str">
        <f>IF(MOD(D12016,2)=0,"EVEN","ODD")</f>
        <v>EVEN</v>
      </c>
      <c r="F12016" t="str">
        <f>IF(D12016&lt;=18,"LOW (1-18)","HIGH (19-36)")</f>
        <v>HIGH (19-36)</v>
      </c>
      <c r="G12016">
        <f>INT((D12016-1)/6)+1</f>
        <v>4</v>
      </c>
      <c r="H12016">
        <f>MOD(D12016-1,6)+1</f>
        <v>6</v>
      </c>
      <c r="I12016">
        <f>37-D12016</f>
        <v>13</v>
      </c>
      <c r="J12016">
        <f>ABS(D12016-D12017)</f>
        <v>10</v>
      </c>
      <c r="K12016">
        <f>AVERAGE(D12016:D12020)</f>
        <v>24</v>
      </c>
      <c r="L12016">
        <f>AVERAGE(D12016:D12035)</f>
        <v>24</v>
      </c>
      <c r="M12016">
        <f>K12016-L12016</f>
        <v>0</v>
      </c>
      <c r="N12016" t="str">
        <f>IF(K12016&gt;L12016,"HIGH ZONE BIAS",IF(K12016&lt;L12016,"LOW ZONE BIAS","EQUILIBRIUM"))</f>
        <v>EQUILIBRIUM</v>
      </c>
    </row>
    <row r="12017">
      <c r="A12017">
        <v>15554</v>
      </c>
      <c r="B12017" t="str">
        <v>2016-09-30</v>
      </c>
      <c r="C12017" t="str">
        <v>Morning</v>
      </c>
      <c r="D12017">
        <v>14</v>
      </c>
      <c r="E12017" t="str">
        <f>IF(MOD(D12017,2)=0,"EVEN","ODD")</f>
        <v>EVEN</v>
      </c>
      <c r="F12017" t="str">
        <f>IF(D12017&lt;=18,"LOW (1-18)","HIGH (19-36)")</f>
        <v>LOW (1-18)</v>
      </c>
      <c r="G12017">
        <f>INT((D12017-1)/6)+1</f>
        <v>3</v>
      </c>
      <c r="H12017">
        <f>MOD(D12017-1,6)+1</f>
        <v>2</v>
      </c>
      <c r="I12017">
        <f>37-D12017</f>
        <v>23</v>
      </c>
      <c r="J12017">
        <f>ABS(D12017-D12018)</f>
        <v>8</v>
      </c>
      <c r="K12017">
        <f>AVERAGE(D12017:D12021)</f>
        <v>14</v>
      </c>
      <c r="L12017">
        <f>AVERAGE(D12017:D12036)</f>
        <v>14</v>
      </c>
      <c r="M12017">
        <f>K12017-L12017</f>
        <v>0</v>
      </c>
      <c r="N12017" t="str">
        <f>IF(K12017&gt;L12017,"HIGH ZONE BIAS",IF(K12017&lt;L12017,"LOW ZONE BIAS","EQUILIBRIUM"))</f>
        <v>EQUILIBRIUM</v>
      </c>
    </row>
    <row r="12018">
      <c r="A12018">
        <v>15553</v>
      </c>
      <c r="B12018" t="str">
        <v>2016-09-29</v>
      </c>
      <c r="C12018" t="str">
        <v>Evening</v>
      </c>
      <c r="D12018">
        <v>22</v>
      </c>
      <c r="E12018" t="str">
        <f>IF(MOD(D12018,2)=0,"EVEN","ODD")</f>
        <v>EVEN</v>
      </c>
      <c r="F12018" t="str">
        <f>IF(D12018&lt;=18,"LOW (1-18)","HIGH (19-36)")</f>
        <v>HIGH (19-36)</v>
      </c>
      <c r="G12018">
        <f>INT((D12018-1)/6)+1</f>
        <v>4</v>
      </c>
      <c r="H12018">
        <f>MOD(D12018-1,6)+1</f>
        <v>4</v>
      </c>
      <c r="I12018">
        <f>37-D12018</f>
        <v>15</v>
      </c>
      <c r="J12018">
        <f>ABS(D12018-D12019)</f>
        <v>5</v>
      </c>
      <c r="K12018">
        <f>AVERAGE(D12018:D12022)</f>
        <v>22</v>
      </c>
      <c r="L12018">
        <f>AVERAGE(D12018:D12037)</f>
        <v>22</v>
      </c>
      <c r="M12018">
        <f>K12018-L12018</f>
        <v>0</v>
      </c>
      <c r="N12018" t="str">
        <f>IF(K12018&gt;L12018,"HIGH ZONE BIAS",IF(K12018&lt;L12018,"LOW ZONE BIAS","EQUILIBRIUM"))</f>
        <v>EQUILIBRIUM</v>
      </c>
    </row>
    <row r="12019">
      <c r="A12019">
        <v>15552</v>
      </c>
      <c r="B12019" t="str">
        <v>2016-09-29</v>
      </c>
      <c r="C12019" t="str">
        <v>Afternoon</v>
      </c>
      <c r="D12019">
        <v>17</v>
      </c>
      <c r="E12019" t="str">
        <f>IF(MOD(D12019,2)=0,"EVEN","ODD")</f>
        <v>ODD</v>
      </c>
      <c r="F12019" t="str">
        <f>IF(D12019&lt;=18,"LOW (1-18)","HIGH (19-36)")</f>
        <v>LOW (1-18)</v>
      </c>
      <c r="G12019">
        <f>INT((D12019-1)/6)+1</f>
        <v>3</v>
      </c>
      <c r="H12019">
        <f>MOD(D12019-1,6)+1</f>
        <v>5</v>
      </c>
      <c r="I12019">
        <f>37-D12019</f>
        <v>20</v>
      </c>
      <c r="J12019">
        <f>ABS(D12019-D12020)</f>
        <v>5</v>
      </c>
      <c r="K12019">
        <f>AVERAGE(D12019:D12023)</f>
        <v>17</v>
      </c>
      <c r="L12019">
        <f>AVERAGE(D12019:D12038)</f>
        <v>17</v>
      </c>
      <c r="M12019">
        <f>K12019-L12019</f>
        <v>0</v>
      </c>
      <c r="N12019" t="str">
        <f>IF(K12019&gt;L12019,"HIGH ZONE BIAS",IF(K12019&lt;L12019,"LOW ZONE BIAS","EQUILIBRIUM"))</f>
        <v>EQUILIBRIUM</v>
      </c>
    </row>
    <row r="12020">
      <c r="A12020">
        <v>15551</v>
      </c>
      <c r="B12020" t="str">
        <v>2016-09-29</v>
      </c>
      <c r="C12020" t="str">
        <v>Midday</v>
      </c>
      <c r="D12020">
        <v>22</v>
      </c>
      <c r="E12020" t="str">
        <f>IF(MOD(D12020,2)=0,"EVEN","ODD")</f>
        <v>EVEN</v>
      </c>
      <c r="F12020" t="str">
        <f>IF(D12020&lt;=18,"LOW (1-18)","HIGH (19-36)")</f>
        <v>HIGH (19-36)</v>
      </c>
      <c r="G12020">
        <f>INT((D12020-1)/6)+1</f>
        <v>4</v>
      </c>
      <c r="H12020">
        <f>MOD(D12020-1,6)+1</f>
        <v>4</v>
      </c>
      <c r="I12020">
        <f>37-D12020</f>
        <v>15</v>
      </c>
      <c r="J12020">
        <f>ABS(D12020-D12021)</f>
        <v>2</v>
      </c>
      <c r="K12020">
        <f>AVERAGE(D12020:D12024)</f>
        <v>22</v>
      </c>
      <c r="L12020">
        <f>AVERAGE(D12020:D12039)</f>
        <v>22</v>
      </c>
      <c r="M12020">
        <f>K12020-L12020</f>
        <v>0</v>
      </c>
      <c r="N12020" t="str">
        <f>IF(K12020&gt;L12020,"HIGH ZONE BIAS",IF(K12020&lt;L12020,"LOW ZONE BIAS","EQUILIBRIUM"))</f>
        <v>EQUILIBRIUM</v>
      </c>
    </row>
    <row r="12021">
      <c r="A12021">
        <v>15550</v>
      </c>
      <c r="B12021" t="str">
        <v>2016-09-29</v>
      </c>
      <c r="C12021" t="str">
        <v>Morning</v>
      </c>
      <c r="D12021">
        <v>24</v>
      </c>
      <c r="E12021" t="str">
        <f>IF(MOD(D12021,2)=0,"EVEN","ODD")</f>
        <v>EVEN</v>
      </c>
      <c r="F12021" t="str">
        <f>IF(D12021&lt;=18,"LOW (1-18)","HIGH (19-36)")</f>
        <v>HIGH (19-36)</v>
      </c>
      <c r="G12021">
        <f>INT((D12021-1)/6)+1</f>
        <v>4</v>
      </c>
      <c r="H12021">
        <f>MOD(D12021-1,6)+1</f>
        <v>6</v>
      </c>
      <c r="I12021">
        <f>37-D12021</f>
        <v>13</v>
      </c>
      <c r="J12021">
        <f>ABS(D12021-D12022)</f>
        <v>23</v>
      </c>
      <c r="K12021">
        <f>AVERAGE(D12021:D12025)</f>
        <v>24</v>
      </c>
      <c r="L12021">
        <f>AVERAGE(D12021:D12040)</f>
        <v>24</v>
      </c>
      <c r="M12021">
        <f>K12021-L12021</f>
        <v>0</v>
      </c>
      <c r="N12021" t="str">
        <f>IF(K12021&gt;L12021,"HIGH ZONE BIAS",IF(K12021&lt;L12021,"LOW ZONE BIAS","EQUILIBRIUM"))</f>
        <v>EQUILIBRIUM</v>
      </c>
    </row>
    <row r="12022">
      <c r="A12022">
        <v>15549</v>
      </c>
      <c r="B12022" t="str">
        <v>2016-09-28</v>
      </c>
      <c r="C12022" t="str">
        <v>Evening</v>
      </c>
      <c r="D12022">
        <v>1</v>
      </c>
      <c r="E12022" t="str">
        <f>IF(MOD(D12022,2)=0,"EVEN","ODD")</f>
        <v>ODD</v>
      </c>
      <c r="F12022" t="str">
        <f>IF(D12022&lt;=18,"LOW (1-18)","HIGH (19-36)")</f>
        <v>LOW (1-18)</v>
      </c>
      <c r="G12022">
        <f>INT((D12022-1)/6)+1</f>
        <v>1</v>
      </c>
      <c r="H12022">
        <f>MOD(D12022-1,6)+1</f>
        <v>1</v>
      </c>
      <c r="I12022">
        <f>37-D12022</f>
        <v>36</v>
      </c>
      <c r="J12022">
        <f>ABS(D12022-D12023)</f>
        <v>3</v>
      </c>
      <c r="K12022">
        <f>AVERAGE(D12022:D12026)</f>
        <v>1</v>
      </c>
      <c r="L12022">
        <f>AVERAGE(D12022:D12041)</f>
        <v>1</v>
      </c>
      <c r="M12022">
        <f>K12022-L12022</f>
        <v>0</v>
      </c>
      <c r="N12022" t="str">
        <f>IF(K12022&gt;L12022,"HIGH ZONE BIAS",IF(K12022&lt;L12022,"LOW ZONE BIAS","EQUILIBRIUM"))</f>
        <v>EQUILIBRIUM</v>
      </c>
    </row>
    <row r="12023">
      <c r="A12023">
        <v>15548</v>
      </c>
      <c r="B12023" t="str">
        <v>2016-09-28</v>
      </c>
      <c r="C12023" t="str">
        <v>Afternoon</v>
      </c>
      <c r="D12023">
        <v>4</v>
      </c>
      <c r="E12023" t="str">
        <f>IF(MOD(D12023,2)=0,"EVEN","ODD")</f>
        <v>EVEN</v>
      </c>
      <c r="F12023" t="str">
        <f>IF(D12023&lt;=18,"LOW (1-18)","HIGH (19-36)")</f>
        <v>LOW (1-18)</v>
      </c>
      <c r="G12023">
        <f>INT((D12023-1)/6)+1</f>
        <v>1</v>
      </c>
      <c r="H12023">
        <f>MOD(D12023-1,6)+1</f>
        <v>4</v>
      </c>
      <c r="I12023">
        <f>37-D12023</f>
        <v>33</v>
      </c>
      <c r="J12023">
        <f>ABS(D12023-D12024)</f>
        <v>17</v>
      </c>
      <c r="K12023">
        <f>AVERAGE(D12023:D12027)</f>
        <v>4</v>
      </c>
      <c r="L12023">
        <f>AVERAGE(D12023:D12042)</f>
        <v>4</v>
      </c>
      <c r="M12023">
        <f>K12023-L12023</f>
        <v>0</v>
      </c>
      <c r="N12023" t="str">
        <f>IF(K12023&gt;L12023,"HIGH ZONE BIAS",IF(K12023&lt;L12023,"LOW ZONE BIAS","EQUILIBRIUM"))</f>
        <v>EQUILIBRIUM</v>
      </c>
    </row>
    <row r="12024">
      <c r="A12024">
        <v>15547</v>
      </c>
      <c r="B12024" t="str">
        <v>2016-09-28</v>
      </c>
      <c r="C12024" t="str">
        <v>Midday</v>
      </c>
      <c r="D12024">
        <v>21</v>
      </c>
      <c r="E12024" t="str">
        <f>IF(MOD(D12024,2)=0,"EVEN","ODD")</f>
        <v>ODD</v>
      </c>
      <c r="F12024" t="str">
        <f>IF(D12024&lt;=18,"LOW (1-18)","HIGH (19-36)")</f>
        <v>HIGH (19-36)</v>
      </c>
      <c r="G12024">
        <f>INT((D12024-1)/6)+1</f>
        <v>4</v>
      </c>
      <c r="H12024">
        <f>MOD(D12024-1,6)+1</f>
        <v>3</v>
      </c>
      <c r="I12024">
        <f>37-D12024</f>
        <v>16</v>
      </c>
      <c r="J12024">
        <f>ABS(D12024-D12025)</f>
        <v>11</v>
      </c>
      <c r="K12024">
        <f>AVERAGE(D12024:D12028)</f>
        <v>21</v>
      </c>
      <c r="L12024">
        <f>AVERAGE(D12024:D12043)</f>
        <v>21</v>
      </c>
      <c r="M12024">
        <f>K12024-L12024</f>
        <v>0</v>
      </c>
      <c r="N12024" t="str">
        <f>IF(K12024&gt;L12024,"HIGH ZONE BIAS",IF(K12024&lt;L12024,"LOW ZONE BIAS","EQUILIBRIUM"))</f>
        <v>EQUILIBRIUM</v>
      </c>
    </row>
    <row r="12025">
      <c r="A12025">
        <v>15546</v>
      </c>
      <c r="B12025" t="str">
        <v>2016-09-28</v>
      </c>
      <c r="C12025" t="str">
        <v>Morning</v>
      </c>
      <c r="D12025">
        <v>32</v>
      </c>
      <c r="E12025" t="str">
        <f>IF(MOD(D12025,2)=0,"EVEN","ODD")</f>
        <v>EVEN</v>
      </c>
      <c r="F12025" t="str">
        <f>IF(D12025&lt;=18,"LOW (1-18)","HIGH (19-36)")</f>
        <v>HIGH (19-36)</v>
      </c>
      <c r="G12025">
        <f>INT((D12025-1)/6)+1</f>
        <v>6</v>
      </c>
      <c r="H12025">
        <f>MOD(D12025-1,6)+1</f>
        <v>2</v>
      </c>
      <c r="I12025">
        <f>37-D12025</f>
        <v>5</v>
      </c>
      <c r="J12025">
        <f>ABS(D12025-D12026)</f>
        <v>3</v>
      </c>
      <c r="K12025">
        <f>AVERAGE(D12025:D12029)</f>
        <v>32</v>
      </c>
      <c r="L12025">
        <f>AVERAGE(D12025:D12044)</f>
        <v>32</v>
      </c>
      <c r="M12025">
        <f>K12025-L12025</f>
        <v>0</v>
      </c>
      <c r="N12025" t="str">
        <f>IF(K12025&gt;L12025,"HIGH ZONE BIAS",IF(K12025&lt;L12025,"LOW ZONE BIAS","EQUILIBRIUM"))</f>
        <v>EQUILIBRIUM</v>
      </c>
    </row>
    <row r="12026">
      <c r="A12026">
        <v>15545</v>
      </c>
      <c r="B12026" t="str">
        <v>2016-09-27</v>
      </c>
      <c r="C12026" t="str">
        <v>Evening</v>
      </c>
      <c r="D12026">
        <v>35</v>
      </c>
      <c r="E12026" t="str">
        <f>IF(MOD(D12026,2)=0,"EVEN","ODD")</f>
        <v>ODD</v>
      </c>
      <c r="F12026" t="str">
        <f>IF(D12026&lt;=18,"LOW (1-18)","HIGH (19-36)")</f>
        <v>HIGH (19-36)</v>
      </c>
      <c r="G12026">
        <f>INT((D12026-1)/6)+1</f>
        <v>6</v>
      </c>
      <c r="H12026">
        <f>MOD(D12026-1,6)+1</f>
        <v>5</v>
      </c>
      <c r="I12026">
        <f>37-D12026</f>
        <v>2</v>
      </c>
      <c r="J12026">
        <f>ABS(D12026-D12027)</f>
        <v>34</v>
      </c>
      <c r="K12026">
        <f>AVERAGE(D12026:D12030)</f>
        <v>35</v>
      </c>
      <c r="L12026">
        <f>AVERAGE(D12026:D12045)</f>
        <v>35</v>
      </c>
      <c r="M12026">
        <f>K12026-L12026</f>
        <v>0</v>
      </c>
      <c r="N12026" t="str">
        <f>IF(K12026&gt;L12026,"HIGH ZONE BIAS",IF(K12026&lt;L12026,"LOW ZONE BIAS","EQUILIBRIUM"))</f>
        <v>EQUILIBRIUM</v>
      </c>
    </row>
    <row r="12027">
      <c r="A12027">
        <v>15544</v>
      </c>
      <c r="B12027" t="str">
        <v>2016-09-27</v>
      </c>
      <c r="C12027" t="str">
        <v>Afternoon</v>
      </c>
      <c r="D12027">
        <v>1</v>
      </c>
      <c r="E12027" t="str">
        <f>IF(MOD(D12027,2)=0,"EVEN","ODD")</f>
        <v>ODD</v>
      </c>
      <c r="F12027" t="str">
        <f>IF(D12027&lt;=18,"LOW (1-18)","HIGH (19-36)")</f>
        <v>LOW (1-18)</v>
      </c>
      <c r="G12027">
        <f>INT((D12027-1)/6)+1</f>
        <v>1</v>
      </c>
      <c r="H12027">
        <f>MOD(D12027-1,6)+1</f>
        <v>1</v>
      </c>
      <c r="I12027">
        <f>37-D12027</f>
        <v>36</v>
      </c>
      <c r="J12027">
        <f>ABS(D12027-D12028)</f>
        <v>17</v>
      </c>
      <c r="K12027">
        <f>AVERAGE(D12027:D12031)</f>
        <v>1</v>
      </c>
      <c r="L12027">
        <f>AVERAGE(D12027:D12046)</f>
        <v>1</v>
      </c>
      <c r="M12027">
        <f>K12027-L12027</f>
        <v>0</v>
      </c>
      <c r="N12027" t="str">
        <f>IF(K12027&gt;L12027,"HIGH ZONE BIAS",IF(K12027&lt;L12027,"LOW ZONE BIAS","EQUILIBRIUM"))</f>
        <v>EQUILIBRIUM</v>
      </c>
    </row>
    <row r="12028">
      <c r="A12028">
        <v>15543</v>
      </c>
      <c r="B12028" t="str">
        <v>2016-09-27</v>
      </c>
      <c r="C12028" t="str">
        <v>Midday</v>
      </c>
      <c r="D12028">
        <v>18</v>
      </c>
      <c r="E12028" t="str">
        <f>IF(MOD(D12028,2)=0,"EVEN","ODD")</f>
        <v>EVEN</v>
      </c>
      <c r="F12028" t="str">
        <f>IF(D12028&lt;=18,"LOW (1-18)","HIGH (19-36)")</f>
        <v>LOW (1-18)</v>
      </c>
      <c r="G12028">
        <f>INT((D12028-1)/6)+1</f>
        <v>3</v>
      </c>
      <c r="H12028">
        <f>MOD(D12028-1,6)+1</f>
        <v>6</v>
      </c>
      <c r="I12028">
        <f>37-D12028</f>
        <v>19</v>
      </c>
      <c r="J12028">
        <f>ABS(D12028-D12029)</f>
        <v>11</v>
      </c>
      <c r="K12028">
        <f>AVERAGE(D12028:D12032)</f>
        <v>18</v>
      </c>
      <c r="L12028">
        <f>AVERAGE(D12028:D12047)</f>
        <v>18</v>
      </c>
      <c r="M12028">
        <f>K12028-L12028</f>
        <v>0</v>
      </c>
      <c r="N12028" t="str">
        <f>IF(K12028&gt;L12028,"HIGH ZONE BIAS",IF(K12028&lt;L12028,"LOW ZONE BIAS","EQUILIBRIUM"))</f>
        <v>EQUILIBRIUM</v>
      </c>
    </row>
    <row r="12029">
      <c r="A12029">
        <v>15542</v>
      </c>
      <c r="B12029" t="str">
        <v>2016-09-27</v>
      </c>
      <c r="C12029" t="str">
        <v>Morning</v>
      </c>
      <c r="D12029">
        <v>29</v>
      </c>
      <c r="E12029" t="str">
        <f>IF(MOD(D12029,2)=0,"EVEN","ODD")</f>
        <v>ODD</v>
      </c>
      <c r="F12029" t="str">
        <f>IF(D12029&lt;=18,"LOW (1-18)","HIGH (19-36)")</f>
        <v>HIGH (19-36)</v>
      </c>
      <c r="G12029">
        <f>INT((D12029-1)/6)+1</f>
        <v>5</v>
      </c>
      <c r="H12029">
        <f>MOD(D12029-1,6)+1</f>
        <v>5</v>
      </c>
      <c r="I12029">
        <f>37-D12029</f>
        <v>8</v>
      </c>
      <c r="J12029">
        <f>ABS(D12029-D12030)</f>
        <v>10</v>
      </c>
      <c r="K12029">
        <f>AVERAGE(D12029:D12033)</f>
        <v>29</v>
      </c>
      <c r="L12029">
        <f>AVERAGE(D12029:D12048)</f>
        <v>29</v>
      </c>
      <c r="M12029">
        <f>K12029-L12029</f>
        <v>0</v>
      </c>
      <c r="N12029" t="str">
        <f>IF(K12029&gt;L12029,"HIGH ZONE BIAS",IF(K12029&lt;L12029,"LOW ZONE BIAS","EQUILIBRIUM"))</f>
        <v>EQUILIBRIUM</v>
      </c>
    </row>
    <row r="12030">
      <c r="A12030">
        <v>15541</v>
      </c>
      <c r="B12030" t="str">
        <v>2016-09-26</v>
      </c>
      <c r="C12030" t="str">
        <v>Evening</v>
      </c>
      <c r="D12030">
        <v>19</v>
      </c>
      <c r="E12030" t="str">
        <f>IF(MOD(D12030,2)=0,"EVEN","ODD")</f>
        <v>ODD</v>
      </c>
      <c r="F12030" t="str">
        <f>IF(D12030&lt;=18,"LOW (1-18)","HIGH (19-36)")</f>
        <v>HIGH (19-36)</v>
      </c>
      <c r="G12030">
        <f>INT((D12030-1)/6)+1</f>
        <v>4</v>
      </c>
      <c r="H12030">
        <f>MOD(D12030-1,6)+1</f>
        <v>1</v>
      </c>
      <c r="I12030">
        <f>37-D12030</f>
        <v>18</v>
      </c>
      <c r="J12030">
        <f>ABS(D12030-D12031)</f>
        <v>5</v>
      </c>
      <c r="K12030">
        <f>AVERAGE(D12030:D12034)</f>
        <v>19</v>
      </c>
      <c r="L12030">
        <f>AVERAGE(D12030:D12049)</f>
        <v>19</v>
      </c>
      <c r="M12030">
        <f>K12030-L12030</f>
        <v>0</v>
      </c>
      <c r="N12030" t="str">
        <f>IF(K12030&gt;L12030,"HIGH ZONE BIAS",IF(K12030&lt;L12030,"LOW ZONE BIAS","EQUILIBRIUM"))</f>
        <v>EQUILIBRIUM</v>
      </c>
    </row>
    <row r="12031">
      <c r="A12031">
        <v>15540</v>
      </c>
      <c r="B12031" t="str">
        <v>2016-09-26</v>
      </c>
      <c r="C12031" t="str">
        <v>Afternoon</v>
      </c>
      <c r="D12031">
        <v>14</v>
      </c>
      <c r="E12031" t="str">
        <f>IF(MOD(D12031,2)=0,"EVEN","ODD")</f>
        <v>EVEN</v>
      </c>
      <c r="F12031" t="str">
        <f>IF(D12031&lt;=18,"LOW (1-18)","HIGH (19-36)")</f>
        <v>LOW (1-18)</v>
      </c>
      <c r="G12031">
        <f>INT((D12031-1)/6)+1</f>
        <v>3</v>
      </c>
      <c r="H12031">
        <f>MOD(D12031-1,6)+1</f>
        <v>2</v>
      </c>
      <c r="I12031">
        <f>37-D12031</f>
        <v>23</v>
      </c>
      <c r="J12031">
        <f>ABS(D12031-D12032)</f>
        <v>16</v>
      </c>
      <c r="K12031">
        <f>AVERAGE(D12031:D12035)</f>
        <v>14</v>
      </c>
      <c r="L12031">
        <f>AVERAGE(D12031:D12050)</f>
        <v>14</v>
      </c>
      <c r="M12031">
        <f>K12031-L12031</f>
        <v>0</v>
      </c>
      <c r="N12031" t="str">
        <f>IF(K12031&gt;L12031,"HIGH ZONE BIAS",IF(K12031&lt;L12031,"LOW ZONE BIAS","EQUILIBRIUM"))</f>
        <v>EQUILIBRIUM</v>
      </c>
    </row>
    <row r="12032">
      <c r="A12032">
        <v>15539</v>
      </c>
      <c r="B12032" t="str">
        <v>2016-09-26</v>
      </c>
      <c r="C12032" t="str">
        <v>Midday</v>
      </c>
      <c r="D12032">
        <v>30</v>
      </c>
      <c r="E12032" t="str">
        <f>IF(MOD(D12032,2)=0,"EVEN","ODD")</f>
        <v>EVEN</v>
      </c>
      <c r="F12032" t="str">
        <f>IF(D12032&lt;=18,"LOW (1-18)","HIGH (19-36)")</f>
        <v>HIGH (19-36)</v>
      </c>
      <c r="G12032">
        <f>INT((D12032-1)/6)+1</f>
        <v>5</v>
      </c>
      <c r="H12032">
        <f>MOD(D12032-1,6)+1</f>
        <v>6</v>
      </c>
      <c r="I12032">
        <f>37-D12032</f>
        <v>7</v>
      </c>
      <c r="J12032">
        <f>ABS(D12032-D12033)</f>
        <v>8</v>
      </c>
      <c r="K12032">
        <f>AVERAGE(D12032:D12036)</f>
        <v>30</v>
      </c>
      <c r="L12032">
        <f>AVERAGE(D12032:D12051)</f>
        <v>30</v>
      </c>
      <c r="M12032">
        <f>K12032-L12032</f>
        <v>0</v>
      </c>
      <c r="N12032" t="str">
        <f>IF(K12032&gt;L12032,"HIGH ZONE BIAS",IF(K12032&lt;L12032,"LOW ZONE BIAS","EQUILIBRIUM"))</f>
        <v>EQUILIBRIUM</v>
      </c>
    </row>
    <row r="12033">
      <c r="A12033">
        <v>15538</v>
      </c>
      <c r="B12033" t="str">
        <v>2016-09-26</v>
      </c>
      <c r="C12033" t="str">
        <v>Morning</v>
      </c>
      <c r="D12033">
        <v>22</v>
      </c>
      <c r="E12033" t="str">
        <f>IF(MOD(D12033,2)=0,"EVEN","ODD")</f>
        <v>EVEN</v>
      </c>
      <c r="F12033" t="str">
        <f>IF(D12033&lt;=18,"LOW (1-18)","HIGH (19-36)")</f>
        <v>HIGH (19-36)</v>
      </c>
      <c r="G12033">
        <f>INT((D12033-1)/6)+1</f>
        <v>4</v>
      </c>
      <c r="H12033">
        <f>MOD(D12033-1,6)+1</f>
        <v>4</v>
      </c>
      <c r="I12033">
        <f>37-D12033</f>
        <v>15</v>
      </c>
      <c r="J12033">
        <f>ABS(D12033-D12034)</f>
        <v>4</v>
      </c>
      <c r="K12033">
        <f>AVERAGE(D12033:D12037)</f>
        <v>22</v>
      </c>
      <c r="L12033">
        <f>AVERAGE(D12033:D12052)</f>
        <v>22</v>
      </c>
      <c r="M12033">
        <f>K12033-L12033</f>
        <v>0</v>
      </c>
      <c r="N12033" t="str">
        <f>IF(K12033&gt;L12033,"HIGH ZONE BIAS",IF(K12033&lt;L12033,"LOW ZONE BIAS","EQUILIBRIUM"))</f>
        <v>EQUILIBRIUM</v>
      </c>
    </row>
    <row r="12034">
      <c r="A12034">
        <v>15537</v>
      </c>
      <c r="B12034" t="str">
        <v>2016-09-24</v>
      </c>
      <c r="C12034" t="str">
        <v>Evening</v>
      </c>
      <c r="D12034">
        <v>26</v>
      </c>
      <c r="E12034" t="str">
        <f>IF(MOD(D12034,2)=0,"EVEN","ODD")</f>
        <v>EVEN</v>
      </c>
      <c r="F12034" t="str">
        <f>IF(D12034&lt;=18,"LOW (1-18)","HIGH (19-36)")</f>
        <v>HIGH (19-36)</v>
      </c>
      <c r="G12034">
        <f>INT((D12034-1)/6)+1</f>
        <v>5</v>
      </c>
      <c r="H12034">
        <f>MOD(D12034-1,6)+1</f>
        <v>2</v>
      </c>
      <c r="I12034">
        <f>37-D12034</f>
        <v>11</v>
      </c>
      <c r="J12034">
        <f>ABS(D12034-D12035)</f>
        <v>6</v>
      </c>
      <c r="K12034">
        <f>AVERAGE(D12034:D12038)</f>
        <v>26</v>
      </c>
      <c r="L12034">
        <f>AVERAGE(D12034:D12053)</f>
        <v>26</v>
      </c>
      <c r="M12034">
        <f>K12034-L12034</f>
        <v>0</v>
      </c>
      <c r="N12034" t="str">
        <f>IF(K12034&gt;L12034,"HIGH ZONE BIAS",IF(K12034&lt;L12034,"LOW ZONE BIAS","EQUILIBRIUM"))</f>
        <v>EQUILIBRIUM</v>
      </c>
    </row>
    <row r="12035">
      <c r="A12035">
        <v>15536</v>
      </c>
      <c r="B12035" t="str">
        <v>2016-09-24</v>
      </c>
      <c r="C12035" t="str">
        <v>Afternoon</v>
      </c>
      <c r="D12035">
        <v>20</v>
      </c>
      <c r="E12035" t="str">
        <f>IF(MOD(D12035,2)=0,"EVEN","ODD")</f>
        <v>EVEN</v>
      </c>
      <c r="F12035" t="str">
        <f>IF(D12035&lt;=18,"LOW (1-18)","HIGH (19-36)")</f>
        <v>HIGH (19-36)</v>
      </c>
      <c r="G12035">
        <f>INT((D12035-1)/6)+1</f>
        <v>4</v>
      </c>
      <c r="H12035">
        <f>MOD(D12035-1,6)+1</f>
        <v>2</v>
      </c>
      <c r="I12035">
        <f>37-D12035</f>
        <v>17</v>
      </c>
      <c r="J12035">
        <f>ABS(D12035-D12036)</f>
        <v>14</v>
      </c>
      <c r="K12035">
        <f>AVERAGE(D12035:D12039)</f>
        <v>20</v>
      </c>
      <c r="L12035">
        <f>AVERAGE(D12035:D12054)</f>
        <v>20</v>
      </c>
      <c r="M12035">
        <f>K12035-L12035</f>
        <v>0</v>
      </c>
      <c r="N12035" t="str">
        <f>IF(K12035&gt;L12035,"HIGH ZONE BIAS",IF(K12035&lt;L12035,"LOW ZONE BIAS","EQUILIBRIUM"))</f>
        <v>EQUILIBRIUM</v>
      </c>
    </row>
    <row r="12036">
      <c r="A12036">
        <v>15535</v>
      </c>
      <c r="B12036" t="str">
        <v>2016-09-24</v>
      </c>
      <c r="C12036" t="str">
        <v>Midday</v>
      </c>
      <c r="D12036">
        <v>6</v>
      </c>
      <c r="E12036" t="str">
        <f>IF(MOD(D12036,2)=0,"EVEN","ODD")</f>
        <v>EVEN</v>
      </c>
      <c r="F12036" t="str">
        <f>IF(D12036&lt;=18,"LOW (1-18)","HIGH (19-36)")</f>
        <v>LOW (1-18)</v>
      </c>
      <c r="G12036">
        <f>INT((D12036-1)/6)+1</f>
        <v>1</v>
      </c>
      <c r="H12036">
        <f>MOD(D12036-1,6)+1</f>
        <v>6</v>
      </c>
      <c r="I12036">
        <f>37-D12036</f>
        <v>31</v>
      </c>
      <c r="J12036">
        <f>ABS(D12036-D12037)</f>
        <v>12</v>
      </c>
      <c r="K12036">
        <f>AVERAGE(D12036:D12040)</f>
        <v>6</v>
      </c>
      <c r="L12036">
        <f>AVERAGE(D12036:D12055)</f>
        <v>6</v>
      </c>
      <c r="M12036">
        <f>K12036-L12036</f>
        <v>0</v>
      </c>
      <c r="N12036" t="str">
        <f>IF(K12036&gt;L12036,"HIGH ZONE BIAS",IF(K12036&lt;L12036,"LOW ZONE BIAS","EQUILIBRIUM"))</f>
        <v>EQUILIBRIUM</v>
      </c>
    </row>
    <row r="12037">
      <c r="A12037">
        <v>15534</v>
      </c>
      <c r="B12037" t="str">
        <v>2016-09-24</v>
      </c>
      <c r="C12037" t="str">
        <v>Morning</v>
      </c>
      <c r="D12037">
        <v>18</v>
      </c>
      <c r="E12037" t="str">
        <f>IF(MOD(D12037,2)=0,"EVEN","ODD")</f>
        <v>EVEN</v>
      </c>
      <c r="F12037" t="str">
        <f>IF(D12037&lt;=18,"LOW (1-18)","HIGH (19-36)")</f>
        <v>LOW (1-18)</v>
      </c>
      <c r="G12037">
        <f>INT((D12037-1)/6)+1</f>
        <v>3</v>
      </c>
      <c r="H12037">
        <f>MOD(D12037-1,6)+1</f>
        <v>6</v>
      </c>
      <c r="I12037">
        <f>37-D12037</f>
        <v>19</v>
      </c>
      <c r="J12037">
        <f>ABS(D12037-D12038)</f>
        <v>6</v>
      </c>
      <c r="K12037">
        <f>AVERAGE(D12037:D12041)</f>
        <v>18</v>
      </c>
      <c r="L12037">
        <f>AVERAGE(D12037:D12056)</f>
        <v>18</v>
      </c>
      <c r="M12037">
        <f>K12037-L12037</f>
        <v>0</v>
      </c>
      <c r="N12037" t="str">
        <f>IF(K12037&gt;L12037,"HIGH ZONE BIAS",IF(K12037&lt;L12037,"LOW ZONE BIAS","EQUILIBRIUM"))</f>
        <v>EQUILIBRIUM</v>
      </c>
    </row>
    <row r="12038">
      <c r="A12038">
        <v>15533</v>
      </c>
      <c r="B12038" t="str">
        <v>2016-09-23</v>
      </c>
      <c r="C12038" t="str">
        <v>Evening</v>
      </c>
      <c r="D12038">
        <v>12</v>
      </c>
      <c r="E12038" t="str">
        <f>IF(MOD(D12038,2)=0,"EVEN","ODD")</f>
        <v>EVEN</v>
      </c>
      <c r="F12038" t="str">
        <f>IF(D12038&lt;=18,"LOW (1-18)","HIGH (19-36)")</f>
        <v>LOW (1-18)</v>
      </c>
      <c r="G12038">
        <f>INT((D12038-1)/6)+1</f>
        <v>2</v>
      </c>
      <c r="H12038">
        <f>MOD(D12038-1,6)+1</f>
        <v>6</v>
      </c>
      <c r="I12038">
        <f>37-D12038</f>
        <v>25</v>
      </c>
      <c r="J12038">
        <f>ABS(D12038-D12039)</f>
        <v>24</v>
      </c>
      <c r="K12038">
        <f>AVERAGE(D12038:D12042)</f>
        <v>12</v>
      </c>
      <c r="L12038">
        <f>AVERAGE(D12038:D12057)</f>
        <v>12</v>
      </c>
      <c r="M12038">
        <f>K12038-L12038</f>
        <v>0</v>
      </c>
      <c r="N12038" t="str">
        <f>IF(K12038&gt;L12038,"HIGH ZONE BIAS",IF(K12038&lt;L12038,"LOW ZONE BIAS","EQUILIBRIUM"))</f>
        <v>EQUILIBRIUM</v>
      </c>
    </row>
    <row r="12039">
      <c r="A12039">
        <v>15532</v>
      </c>
      <c r="B12039" t="str">
        <v>2016-09-23</v>
      </c>
      <c r="C12039" t="str">
        <v>Afternoon</v>
      </c>
      <c r="D12039">
        <v>36</v>
      </c>
      <c r="E12039" t="str">
        <f>IF(MOD(D12039,2)=0,"EVEN","ODD")</f>
        <v>EVEN</v>
      </c>
      <c r="F12039" t="str">
        <f>IF(D12039&lt;=18,"LOW (1-18)","HIGH (19-36)")</f>
        <v>HIGH (19-36)</v>
      </c>
      <c r="G12039">
        <f>INT((D12039-1)/6)+1</f>
        <v>6</v>
      </c>
      <c r="H12039">
        <f>MOD(D12039-1,6)+1</f>
        <v>6</v>
      </c>
      <c r="I12039">
        <f>37-D12039</f>
        <v>1</v>
      </c>
      <c r="J12039">
        <f>ABS(D12039-D12040)</f>
        <v>12</v>
      </c>
      <c r="K12039">
        <f>AVERAGE(D12039:D12043)</f>
        <v>36</v>
      </c>
      <c r="L12039">
        <f>AVERAGE(D12039:D12058)</f>
        <v>36</v>
      </c>
      <c r="M12039">
        <f>K12039-L12039</f>
        <v>0</v>
      </c>
      <c r="N12039" t="str">
        <f>IF(K12039&gt;L12039,"HIGH ZONE BIAS",IF(K12039&lt;L12039,"LOW ZONE BIAS","EQUILIBRIUM"))</f>
        <v>EQUILIBRIUM</v>
      </c>
    </row>
    <row r="12040">
      <c r="A12040">
        <v>15531</v>
      </c>
      <c r="B12040" t="str">
        <v>2016-09-23</v>
      </c>
      <c r="C12040" t="str">
        <v>Midday</v>
      </c>
      <c r="D12040">
        <v>24</v>
      </c>
      <c r="E12040" t="str">
        <f>IF(MOD(D12040,2)=0,"EVEN","ODD")</f>
        <v>EVEN</v>
      </c>
      <c r="F12040" t="str">
        <f>IF(D12040&lt;=18,"LOW (1-18)","HIGH (19-36)")</f>
        <v>HIGH (19-36)</v>
      </c>
      <c r="G12040">
        <f>INT((D12040-1)/6)+1</f>
        <v>4</v>
      </c>
      <c r="H12040">
        <f>MOD(D12040-1,6)+1</f>
        <v>6</v>
      </c>
      <c r="I12040">
        <f>37-D12040</f>
        <v>13</v>
      </c>
      <c r="J12040">
        <f>ABS(D12040-D12041)</f>
        <v>18</v>
      </c>
      <c r="K12040">
        <f>AVERAGE(D12040:D12044)</f>
        <v>24</v>
      </c>
      <c r="L12040">
        <f>AVERAGE(D12040:D12059)</f>
        <v>24</v>
      </c>
      <c r="M12040">
        <f>K12040-L12040</f>
        <v>0</v>
      </c>
      <c r="N12040" t="str">
        <f>IF(K12040&gt;L12040,"HIGH ZONE BIAS",IF(K12040&lt;L12040,"LOW ZONE BIAS","EQUILIBRIUM"))</f>
        <v>EQUILIBRIUM</v>
      </c>
    </row>
    <row r="12041">
      <c r="A12041">
        <v>15530</v>
      </c>
      <c r="B12041" t="str">
        <v>2016-09-23</v>
      </c>
      <c r="C12041" t="str">
        <v>Morning</v>
      </c>
      <c r="D12041">
        <v>6</v>
      </c>
      <c r="E12041" t="str">
        <f>IF(MOD(D12041,2)=0,"EVEN","ODD")</f>
        <v>EVEN</v>
      </c>
      <c r="F12041" t="str">
        <f>IF(D12041&lt;=18,"LOW (1-18)","HIGH (19-36)")</f>
        <v>LOW (1-18)</v>
      </c>
      <c r="G12041">
        <f>INT((D12041-1)/6)+1</f>
        <v>1</v>
      </c>
      <c r="H12041">
        <f>MOD(D12041-1,6)+1</f>
        <v>6</v>
      </c>
      <c r="I12041">
        <f>37-D12041</f>
        <v>31</v>
      </c>
      <c r="J12041">
        <f>ABS(D12041-D12042)</f>
        <v>22</v>
      </c>
      <c r="K12041">
        <f>AVERAGE(D12041:D12045)</f>
        <v>6</v>
      </c>
      <c r="L12041">
        <f>AVERAGE(D12041:D12060)</f>
        <v>6</v>
      </c>
      <c r="M12041">
        <f>K12041-L12041</f>
        <v>0</v>
      </c>
      <c r="N12041" t="str">
        <f>IF(K12041&gt;L12041,"HIGH ZONE BIAS",IF(K12041&lt;L12041,"LOW ZONE BIAS","EQUILIBRIUM"))</f>
        <v>EQUILIBRIUM</v>
      </c>
    </row>
    <row r="12042">
      <c r="A12042">
        <v>15529</v>
      </c>
      <c r="B12042" t="str">
        <v>2016-09-22</v>
      </c>
      <c r="C12042" t="str">
        <v>Evening</v>
      </c>
      <c r="D12042">
        <v>28</v>
      </c>
      <c r="E12042" t="str">
        <f>IF(MOD(D12042,2)=0,"EVEN","ODD")</f>
        <v>EVEN</v>
      </c>
      <c r="F12042" t="str">
        <f>IF(D12042&lt;=18,"LOW (1-18)","HIGH (19-36)")</f>
        <v>HIGH (19-36)</v>
      </c>
      <c r="G12042">
        <f>INT((D12042-1)/6)+1</f>
        <v>5</v>
      </c>
      <c r="H12042">
        <f>MOD(D12042-1,6)+1</f>
        <v>4</v>
      </c>
      <c r="I12042">
        <f>37-D12042</f>
        <v>9</v>
      </c>
      <c r="J12042">
        <f>ABS(D12042-D12043)</f>
        <v>27</v>
      </c>
      <c r="K12042">
        <f>AVERAGE(D12042:D12046)</f>
        <v>28</v>
      </c>
      <c r="L12042">
        <f>AVERAGE(D12042:D12061)</f>
        <v>28</v>
      </c>
      <c r="M12042">
        <f>K12042-L12042</f>
        <v>0</v>
      </c>
      <c r="N12042" t="str">
        <f>IF(K12042&gt;L12042,"HIGH ZONE BIAS",IF(K12042&lt;L12042,"LOW ZONE BIAS","EQUILIBRIUM"))</f>
        <v>EQUILIBRIUM</v>
      </c>
    </row>
    <row r="12043">
      <c r="A12043">
        <v>15528</v>
      </c>
      <c r="B12043" t="str">
        <v>2016-09-22</v>
      </c>
      <c r="C12043" t="str">
        <v>Afternoon</v>
      </c>
      <c r="D12043">
        <v>1</v>
      </c>
      <c r="E12043" t="str">
        <f>IF(MOD(D12043,2)=0,"EVEN","ODD")</f>
        <v>ODD</v>
      </c>
      <c r="F12043" t="str">
        <f>IF(D12043&lt;=18,"LOW (1-18)","HIGH (19-36)")</f>
        <v>LOW (1-18)</v>
      </c>
      <c r="G12043">
        <f>INT((D12043-1)/6)+1</f>
        <v>1</v>
      </c>
      <c r="H12043">
        <f>MOD(D12043-1,6)+1</f>
        <v>1</v>
      </c>
      <c r="I12043">
        <f>37-D12043</f>
        <v>36</v>
      </c>
      <c r="J12043">
        <f>ABS(D12043-D12044)</f>
        <v>34</v>
      </c>
      <c r="K12043">
        <f>AVERAGE(D12043:D12047)</f>
        <v>1</v>
      </c>
      <c r="L12043">
        <f>AVERAGE(D12043:D12062)</f>
        <v>1</v>
      </c>
      <c r="M12043">
        <f>K12043-L12043</f>
        <v>0</v>
      </c>
      <c r="N12043" t="str">
        <f>IF(K12043&gt;L12043,"HIGH ZONE BIAS",IF(K12043&lt;L12043,"LOW ZONE BIAS","EQUILIBRIUM"))</f>
        <v>EQUILIBRIUM</v>
      </c>
    </row>
    <row r="12044">
      <c r="A12044">
        <v>15527</v>
      </c>
      <c r="B12044" t="str">
        <v>2016-09-22</v>
      </c>
      <c r="C12044" t="str">
        <v>Midday</v>
      </c>
      <c r="D12044">
        <v>35</v>
      </c>
      <c r="E12044" t="str">
        <f>IF(MOD(D12044,2)=0,"EVEN","ODD")</f>
        <v>ODD</v>
      </c>
      <c r="F12044" t="str">
        <f>IF(D12044&lt;=18,"LOW (1-18)","HIGH (19-36)")</f>
        <v>HIGH (19-36)</v>
      </c>
      <c r="G12044">
        <f>INT((D12044-1)/6)+1</f>
        <v>6</v>
      </c>
      <c r="H12044">
        <f>MOD(D12044-1,6)+1</f>
        <v>5</v>
      </c>
      <c r="I12044">
        <f>37-D12044</f>
        <v>2</v>
      </c>
      <c r="J12044">
        <f>ABS(D12044-D12045)</f>
        <v>3</v>
      </c>
      <c r="K12044">
        <f>AVERAGE(D12044:D12048)</f>
        <v>35</v>
      </c>
      <c r="L12044">
        <f>AVERAGE(D12044:D12063)</f>
        <v>35</v>
      </c>
      <c r="M12044">
        <f>K12044-L12044</f>
        <v>0</v>
      </c>
      <c r="N12044" t="str">
        <f>IF(K12044&gt;L12044,"HIGH ZONE BIAS",IF(K12044&lt;L12044,"LOW ZONE BIAS","EQUILIBRIUM"))</f>
        <v>EQUILIBRIUM</v>
      </c>
    </row>
    <row r="12045">
      <c r="A12045">
        <v>15526</v>
      </c>
      <c r="B12045" t="str">
        <v>2016-09-22</v>
      </c>
      <c r="C12045" t="str">
        <v>Morning</v>
      </c>
      <c r="D12045">
        <v>32</v>
      </c>
      <c r="E12045" t="str">
        <f>IF(MOD(D12045,2)=0,"EVEN","ODD")</f>
        <v>EVEN</v>
      </c>
      <c r="F12045" t="str">
        <f>IF(D12045&lt;=18,"LOW (1-18)","HIGH (19-36)")</f>
        <v>HIGH (19-36)</v>
      </c>
      <c r="G12045">
        <f>INT((D12045-1)/6)+1</f>
        <v>6</v>
      </c>
      <c r="H12045">
        <f>MOD(D12045-1,6)+1</f>
        <v>2</v>
      </c>
      <c r="I12045">
        <f>37-D12045</f>
        <v>5</v>
      </c>
      <c r="J12045">
        <f>ABS(D12045-D12046)</f>
        <v>4</v>
      </c>
      <c r="K12045">
        <f>AVERAGE(D12045:D12049)</f>
        <v>32</v>
      </c>
      <c r="L12045">
        <f>AVERAGE(D12045:D12064)</f>
        <v>32</v>
      </c>
      <c r="M12045">
        <f>K12045-L12045</f>
        <v>0</v>
      </c>
      <c r="N12045" t="str">
        <f>IF(K12045&gt;L12045,"HIGH ZONE BIAS",IF(K12045&lt;L12045,"LOW ZONE BIAS","EQUILIBRIUM"))</f>
        <v>EQUILIBRIUM</v>
      </c>
    </row>
    <row r="12046">
      <c r="A12046">
        <v>15525</v>
      </c>
      <c r="B12046" t="str">
        <v>2016-09-21</v>
      </c>
      <c r="C12046" t="str">
        <v>Evening</v>
      </c>
      <c r="D12046">
        <v>36</v>
      </c>
      <c r="E12046" t="str">
        <f>IF(MOD(D12046,2)=0,"EVEN","ODD")</f>
        <v>EVEN</v>
      </c>
      <c r="F12046" t="str">
        <f>IF(D12046&lt;=18,"LOW (1-18)","HIGH (19-36)")</f>
        <v>HIGH (19-36)</v>
      </c>
      <c r="G12046">
        <f>INT((D12046-1)/6)+1</f>
        <v>6</v>
      </c>
      <c r="H12046">
        <f>MOD(D12046-1,6)+1</f>
        <v>6</v>
      </c>
      <c r="I12046">
        <f>37-D12046</f>
        <v>1</v>
      </c>
      <c r="J12046">
        <f>ABS(D12046-D12047)</f>
        <v>27</v>
      </c>
      <c r="K12046">
        <f>AVERAGE(D12046:D12050)</f>
        <v>36</v>
      </c>
      <c r="L12046">
        <f>AVERAGE(D12046:D12065)</f>
        <v>36</v>
      </c>
      <c r="M12046">
        <f>K12046-L12046</f>
        <v>0</v>
      </c>
      <c r="N12046" t="str">
        <f>IF(K12046&gt;L12046,"HIGH ZONE BIAS",IF(K12046&lt;L12046,"LOW ZONE BIAS","EQUILIBRIUM"))</f>
        <v>EQUILIBRIUM</v>
      </c>
    </row>
    <row r="12047">
      <c r="A12047">
        <v>15524</v>
      </c>
      <c r="B12047" t="str">
        <v>2016-09-21</v>
      </c>
      <c r="C12047" t="str">
        <v>Afternoon</v>
      </c>
      <c r="D12047">
        <v>9</v>
      </c>
      <c r="E12047" t="str">
        <f>IF(MOD(D12047,2)=0,"EVEN","ODD")</f>
        <v>ODD</v>
      </c>
      <c r="F12047" t="str">
        <f>IF(D12047&lt;=18,"LOW (1-18)","HIGH (19-36)")</f>
        <v>LOW (1-18)</v>
      </c>
      <c r="G12047">
        <f>INT((D12047-1)/6)+1</f>
        <v>2</v>
      </c>
      <c r="H12047">
        <f>MOD(D12047-1,6)+1</f>
        <v>3</v>
      </c>
      <c r="I12047">
        <f>37-D12047</f>
        <v>28</v>
      </c>
      <c r="J12047">
        <f>ABS(D12047-D12048)</f>
        <v>3</v>
      </c>
      <c r="K12047">
        <f>AVERAGE(D12047:D12051)</f>
        <v>9</v>
      </c>
      <c r="L12047">
        <f>AVERAGE(D12047:D12066)</f>
        <v>9</v>
      </c>
      <c r="M12047">
        <f>K12047-L12047</f>
        <v>0</v>
      </c>
      <c r="N12047" t="str">
        <f>IF(K12047&gt;L12047,"HIGH ZONE BIAS",IF(K12047&lt;L12047,"LOW ZONE BIAS","EQUILIBRIUM"))</f>
        <v>EQUILIBRIUM</v>
      </c>
    </row>
    <row r="12048">
      <c r="A12048">
        <v>15523</v>
      </c>
      <c r="B12048" t="str">
        <v>2016-09-21</v>
      </c>
      <c r="C12048" t="str">
        <v>Midday</v>
      </c>
      <c r="D12048">
        <v>6</v>
      </c>
      <c r="E12048" t="str">
        <f>IF(MOD(D12048,2)=0,"EVEN","ODD")</f>
        <v>EVEN</v>
      </c>
      <c r="F12048" t="str">
        <f>IF(D12048&lt;=18,"LOW (1-18)","HIGH (19-36)")</f>
        <v>LOW (1-18)</v>
      </c>
      <c r="G12048">
        <f>INT((D12048-1)/6)+1</f>
        <v>1</v>
      </c>
      <c r="H12048">
        <f>MOD(D12048-1,6)+1</f>
        <v>6</v>
      </c>
      <c r="I12048">
        <f>37-D12048</f>
        <v>31</v>
      </c>
      <c r="J12048">
        <f>ABS(D12048-D12049)</f>
        <v>23</v>
      </c>
      <c r="K12048">
        <f>AVERAGE(D12048:D12052)</f>
        <v>6</v>
      </c>
      <c r="L12048">
        <f>AVERAGE(D12048:D12067)</f>
        <v>6</v>
      </c>
      <c r="M12048">
        <f>K12048-L12048</f>
        <v>0</v>
      </c>
      <c r="N12048" t="str">
        <f>IF(K12048&gt;L12048,"HIGH ZONE BIAS",IF(K12048&lt;L12048,"LOW ZONE BIAS","EQUILIBRIUM"))</f>
        <v>EQUILIBRIUM</v>
      </c>
    </row>
    <row r="12049">
      <c r="A12049">
        <v>15522</v>
      </c>
      <c r="B12049" t="str">
        <v>2016-09-21</v>
      </c>
      <c r="C12049" t="str">
        <v>Morning</v>
      </c>
      <c r="D12049">
        <v>29</v>
      </c>
      <c r="E12049" t="str">
        <f>IF(MOD(D12049,2)=0,"EVEN","ODD")</f>
        <v>ODD</v>
      </c>
      <c r="F12049" t="str">
        <f>IF(D12049&lt;=18,"LOW (1-18)","HIGH (19-36)")</f>
        <v>HIGH (19-36)</v>
      </c>
      <c r="G12049">
        <f>INT((D12049-1)/6)+1</f>
        <v>5</v>
      </c>
      <c r="H12049">
        <f>MOD(D12049-1,6)+1</f>
        <v>5</v>
      </c>
      <c r="I12049">
        <f>37-D12049</f>
        <v>8</v>
      </c>
      <c r="J12049">
        <f>ABS(D12049-D12050)</f>
        <v>0</v>
      </c>
      <c r="K12049">
        <f>AVERAGE(D12049:D12053)</f>
        <v>29</v>
      </c>
      <c r="L12049">
        <f>AVERAGE(D12049:D12068)</f>
        <v>29</v>
      </c>
      <c r="M12049">
        <f>K12049-L12049</f>
        <v>0</v>
      </c>
      <c r="N12049" t="str">
        <f>IF(K12049&gt;L12049,"HIGH ZONE BIAS",IF(K12049&lt;L12049,"LOW ZONE BIAS","EQUILIBRIUM"))</f>
        <v>EQUILIBRIUM</v>
      </c>
    </row>
    <row r="12050">
      <c r="A12050">
        <v>15521</v>
      </c>
      <c r="B12050" t="str">
        <v>2016-09-20</v>
      </c>
      <c r="C12050" t="str">
        <v>Evening</v>
      </c>
      <c r="D12050">
        <v>29</v>
      </c>
      <c r="E12050" t="str">
        <f>IF(MOD(D12050,2)=0,"EVEN","ODD")</f>
        <v>ODD</v>
      </c>
      <c r="F12050" t="str">
        <f>IF(D12050&lt;=18,"LOW (1-18)","HIGH (19-36)")</f>
        <v>HIGH (19-36)</v>
      </c>
      <c r="G12050">
        <f>INT((D12050-1)/6)+1</f>
        <v>5</v>
      </c>
      <c r="H12050">
        <f>MOD(D12050-1,6)+1</f>
        <v>5</v>
      </c>
      <c r="I12050">
        <f>37-D12050</f>
        <v>8</v>
      </c>
      <c r="J12050">
        <f>ABS(D12050-D12051)</f>
        <v>10</v>
      </c>
      <c r="K12050">
        <f>AVERAGE(D12050:D12054)</f>
        <v>29</v>
      </c>
      <c r="L12050">
        <f>AVERAGE(D12050:D12069)</f>
        <v>29</v>
      </c>
      <c r="M12050">
        <f>K12050-L12050</f>
        <v>0</v>
      </c>
      <c r="N12050" t="str">
        <f>IF(K12050&gt;L12050,"HIGH ZONE BIAS",IF(K12050&lt;L12050,"LOW ZONE BIAS","EQUILIBRIUM"))</f>
        <v>EQUILIBRIUM</v>
      </c>
    </row>
    <row r="12051">
      <c r="A12051">
        <v>15520</v>
      </c>
      <c r="B12051" t="str">
        <v>2016-09-20</v>
      </c>
      <c r="C12051" t="str">
        <v>Afternoon</v>
      </c>
      <c r="D12051">
        <v>19</v>
      </c>
      <c r="E12051" t="str">
        <f>IF(MOD(D12051,2)=0,"EVEN","ODD")</f>
        <v>ODD</v>
      </c>
      <c r="F12051" t="str">
        <f>IF(D12051&lt;=18,"LOW (1-18)","HIGH (19-36)")</f>
        <v>HIGH (19-36)</v>
      </c>
      <c r="G12051">
        <f>INT((D12051-1)/6)+1</f>
        <v>4</v>
      </c>
      <c r="H12051">
        <f>MOD(D12051-1,6)+1</f>
        <v>1</v>
      </c>
      <c r="I12051">
        <f>37-D12051</f>
        <v>18</v>
      </c>
      <c r="J12051">
        <f>ABS(D12051-D12052)</f>
        <v>17</v>
      </c>
      <c r="K12051">
        <f>AVERAGE(D12051:D12055)</f>
        <v>19</v>
      </c>
      <c r="L12051">
        <f>AVERAGE(D12051:D12070)</f>
        <v>19</v>
      </c>
      <c r="M12051">
        <f>K12051-L12051</f>
        <v>0</v>
      </c>
      <c r="N12051" t="str">
        <f>IF(K12051&gt;L12051,"HIGH ZONE BIAS",IF(K12051&lt;L12051,"LOW ZONE BIAS","EQUILIBRIUM"))</f>
        <v>EQUILIBRIUM</v>
      </c>
    </row>
    <row r="12052">
      <c r="A12052">
        <v>15519</v>
      </c>
      <c r="B12052" t="str">
        <v>2016-09-20</v>
      </c>
      <c r="C12052" t="str">
        <v>Midday</v>
      </c>
      <c r="D12052">
        <v>36</v>
      </c>
      <c r="E12052" t="str">
        <f>IF(MOD(D12052,2)=0,"EVEN","ODD")</f>
        <v>EVEN</v>
      </c>
      <c r="F12052" t="str">
        <f>IF(D12052&lt;=18,"LOW (1-18)","HIGH (19-36)")</f>
        <v>HIGH (19-36)</v>
      </c>
      <c r="G12052">
        <f>INT((D12052-1)/6)+1</f>
        <v>6</v>
      </c>
      <c r="H12052">
        <f>MOD(D12052-1,6)+1</f>
        <v>6</v>
      </c>
      <c r="I12052">
        <f>37-D12052</f>
        <v>1</v>
      </c>
      <c r="J12052">
        <f>ABS(D12052-D12053)</f>
        <v>10</v>
      </c>
      <c r="K12052">
        <f>AVERAGE(D12052:D12056)</f>
        <v>36</v>
      </c>
      <c r="L12052">
        <f>AVERAGE(D12052:D12071)</f>
        <v>36</v>
      </c>
      <c r="M12052">
        <f>K12052-L12052</f>
        <v>0</v>
      </c>
      <c r="N12052" t="str">
        <f>IF(K12052&gt;L12052,"HIGH ZONE BIAS",IF(K12052&lt;L12052,"LOW ZONE BIAS","EQUILIBRIUM"))</f>
        <v>EQUILIBRIUM</v>
      </c>
    </row>
    <row r="12053">
      <c r="A12053">
        <v>15518</v>
      </c>
      <c r="B12053" t="str">
        <v>2016-09-20</v>
      </c>
      <c r="C12053" t="str">
        <v>Morning</v>
      </c>
      <c r="D12053">
        <v>26</v>
      </c>
      <c r="E12053" t="str">
        <f>IF(MOD(D12053,2)=0,"EVEN","ODD")</f>
        <v>EVEN</v>
      </c>
      <c r="F12053" t="str">
        <f>IF(D12053&lt;=18,"LOW (1-18)","HIGH (19-36)")</f>
        <v>HIGH (19-36)</v>
      </c>
      <c r="G12053">
        <f>INT((D12053-1)/6)+1</f>
        <v>5</v>
      </c>
      <c r="H12053">
        <f>MOD(D12053-1,6)+1</f>
        <v>2</v>
      </c>
      <c r="I12053">
        <f>37-D12053</f>
        <v>11</v>
      </c>
      <c r="J12053">
        <f>ABS(D12053-D12054)</f>
        <v>7</v>
      </c>
      <c r="K12053">
        <f>AVERAGE(D12053:D12057)</f>
        <v>26</v>
      </c>
      <c r="L12053">
        <f>AVERAGE(D12053:D12072)</f>
        <v>26</v>
      </c>
      <c r="M12053">
        <f>K12053-L12053</f>
        <v>0</v>
      </c>
      <c r="N12053" t="str">
        <f>IF(K12053&gt;L12053,"HIGH ZONE BIAS",IF(K12053&lt;L12053,"LOW ZONE BIAS","EQUILIBRIUM"))</f>
        <v>EQUILIBRIUM</v>
      </c>
    </row>
    <row r="12054">
      <c r="A12054">
        <v>15517</v>
      </c>
      <c r="B12054" t="str">
        <v>2016-09-19</v>
      </c>
      <c r="C12054" t="str">
        <v>Evening</v>
      </c>
      <c r="D12054">
        <v>19</v>
      </c>
      <c r="E12054" t="str">
        <f>IF(MOD(D12054,2)=0,"EVEN","ODD")</f>
        <v>ODD</v>
      </c>
      <c r="F12054" t="str">
        <f>IF(D12054&lt;=18,"LOW (1-18)","HIGH (19-36)")</f>
        <v>HIGH (19-36)</v>
      </c>
      <c r="G12054">
        <f>INT((D12054-1)/6)+1</f>
        <v>4</v>
      </c>
      <c r="H12054">
        <f>MOD(D12054-1,6)+1</f>
        <v>1</v>
      </c>
      <c r="I12054">
        <f>37-D12054</f>
        <v>18</v>
      </c>
      <c r="J12054">
        <f>ABS(D12054-D12055)</f>
        <v>7</v>
      </c>
      <c r="K12054">
        <f>AVERAGE(D12054:D12058)</f>
        <v>19</v>
      </c>
      <c r="L12054">
        <f>AVERAGE(D12054:D12073)</f>
        <v>19</v>
      </c>
      <c r="M12054">
        <f>K12054-L12054</f>
        <v>0</v>
      </c>
      <c r="N12054" t="str">
        <f>IF(K12054&gt;L12054,"HIGH ZONE BIAS",IF(K12054&lt;L12054,"LOW ZONE BIAS","EQUILIBRIUM"))</f>
        <v>EQUILIBRIUM</v>
      </c>
    </row>
    <row r="12055">
      <c r="A12055">
        <v>15516</v>
      </c>
      <c r="B12055" t="str">
        <v>2016-09-19</v>
      </c>
      <c r="C12055" t="str">
        <v>Afternoon</v>
      </c>
      <c r="D12055">
        <v>12</v>
      </c>
      <c r="E12055" t="str">
        <f>IF(MOD(D12055,2)=0,"EVEN","ODD")</f>
        <v>EVEN</v>
      </c>
      <c r="F12055" t="str">
        <f>IF(D12055&lt;=18,"LOW (1-18)","HIGH (19-36)")</f>
        <v>LOW (1-18)</v>
      </c>
      <c r="G12055">
        <f>INT((D12055-1)/6)+1</f>
        <v>2</v>
      </c>
      <c r="H12055">
        <f>MOD(D12055-1,6)+1</f>
        <v>6</v>
      </c>
      <c r="I12055">
        <f>37-D12055</f>
        <v>25</v>
      </c>
      <c r="J12055">
        <f>ABS(D12055-D12056)</f>
        <v>24</v>
      </c>
      <c r="K12055">
        <f>AVERAGE(D12055:D12059)</f>
        <v>12</v>
      </c>
      <c r="L12055">
        <f>AVERAGE(D12055:D12074)</f>
        <v>12</v>
      </c>
      <c r="M12055">
        <f>K12055-L12055</f>
        <v>0</v>
      </c>
      <c r="N12055" t="str">
        <f>IF(K12055&gt;L12055,"HIGH ZONE BIAS",IF(K12055&lt;L12055,"LOW ZONE BIAS","EQUILIBRIUM"))</f>
        <v>EQUILIBRIUM</v>
      </c>
    </row>
    <row r="12056">
      <c r="A12056">
        <v>15515</v>
      </c>
      <c r="B12056" t="str">
        <v>2016-09-19</v>
      </c>
      <c r="C12056" t="str">
        <v>Midday</v>
      </c>
      <c r="D12056">
        <v>36</v>
      </c>
      <c r="E12056" t="str">
        <f>IF(MOD(D12056,2)=0,"EVEN","ODD")</f>
        <v>EVEN</v>
      </c>
      <c r="F12056" t="str">
        <f>IF(D12056&lt;=18,"LOW (1-18)","HIGH (19-36)")</f>
        <v>HIGH (19-36)</v>
      </c>
      <c r="G12056">
        <f>INT((D12056-1)/6)+1</f>
        <v>6</v>
      </c>
      <c r="H12056">
        <f>MOD(D12056-1,6)+1</f>
        <v>6</v>
      </c>
      <c r="I12056">
        <f>37-D12056</f>
        <v>1</v>
      </c>
      <c r="J12056">
        <f>ABS(D12056-D12057)</f>
        <v>18</v>
      </c>
      <c r="K12056">
        <f>AVERAGE(D12056:D12060)</f>
        <v>36</v>
      </c>
      <c r="L12056">
        <f>AVERAGE(D12056:D12075)</f>
        <v>36</v>
      </c>
      <c r="M12056">
        <f>K12056-L12056</f>
        <v>0</v>
      </c>
      <c r="N12056" t="str">
        <f>IF(K12056&gt;L12056,"HIGH ZONE BIAS",IF(K12056&lt;L12056,"LOW ZONE BIAS","EQUILIBRIUM"))</f>
        <v>EQUILIBRIUM</v>
      </c>
    </row>
    <row r="12057">
      <c r="A12057">
        <v>15514</v>
      </c>
      <c r="B12057" t="str">
        <v>2016-09-19</v>
      </c>
      <c r="C12057" t="str">
        <v>Morning</v>
      </c>
      <c r="D12057">
        <v>18</v>
      </c>
      <c r="E12057" t="str">
        <f>IF(MOD(D12057,2)=0,"EVEN","ODD")</f>
        <v>EVEN</v>
      </c>
      <c r="F12057" t="str">
        <f>IF(D12057&lt;=18,"LOW (1-18)","HIGH (19-36)")</f>
        <v>LOW (1-18)</v>
      </c>
      <c r="G12057">
        <f>INT((D12057-1)/6)+1</f>
        <v>3</v>
      </c>
      <c r="H12057">
        <f>MOD(D12057-1,6)+1</f>
        <v>6</v>
      </c>
      <c r="I12057">
        <f>37-D12057</f>
        <v>19</v>
      </c>
      <c r="J12057">
        <f>ABS(D12057-D12058)</f>
        <v>4</v>
      </c>
      <c r="K12057">
        <f>AVERAGE(D12057:D12061)</f>
        <v>18</v>
      </c>
      <c r="L12057">
        <f>AVERAGE(D12057:D12076)</f>
        <v>18</v>
      </c>
      <c r="M12057">
        <f>K12057-L12057</f>
        <v>0</v>
      </c>
      <c r="N12057" t="str">
        <f>IF(K12057&gt;L12057,"HIGH ZONE BIAS",IF(K12057&lt;L12057,"LOW ZONE BIAS","EQUILIBRIUM"))</f>
        <v>EQUILIBRIUM</v>
      </c>
    </row>
    <row r="12058">
      <c r="A12058">
        <v>15513</v>
      </c>
      <c r="B12058" t="str">
        <v>2016-09-17</v>
      </c>
      <c r="C12058" t="str">
        <v>Evening</v>
      </c>
      <c r="D12058">
        <v>14</v>
      </c>
      <c r="E12058" t="str">
        <f>IF(MOD(D12058,2)=0,"EVEN","ODD")</f>
        <v>EVEN</v>
      </c>
      <c r="F12058" t="str">
        <f>IF(D12058&lt;=18,"LOW (1-18)","HIGH (19-36)")</f>
        <v>LOW (1-18)</v>
      </c>
      <c r="G12058">
        <f>INT((D12058-1)/6)+1</f>
        <v>3</v>
      </c>
      <c r="H12058">
        <f>MOD(D12058-1,6)+1</f>
        <v>2</v>
      </c>
      <c r="I12058">
        <f>37-D12058</f>
        <v>23</v>
      </c>
      <c r="J12058">
        <f>ABS(D12058-D12059)</f>
        <v>4</v>
      </c>
      <c r="K12058">
        <f>AVERAGE(D12058:D12062)</f>
        <v>14</v>
      </c>
      <c r="L12058">
        <f>AVERAGE(D12058:D12077)</f>
        <v>14</v>
      </c>
      <c r="M12058">
        <f>K12058-L12058</f>
        <v>0</v>
      </c>
      <c r="N12058" t="str">
        <f>IF(K12058&gt;L12058,"HIGH ZONE BIAS",IF(K12058&lt;L12058,"LOW ZONE BIAS","EQUILIBRIUM"))</f>
        <v>EQUILIBRIUM</v>
      </c>
    </row>
    <row r="12059">
      <c r="A12059">
        <v>15512</v>
      </c>
      <c r="B12059" t="str">
        <v>2016-09-17</v>
      </c>
      <c r="C12059" t="str">
        <v>Afternoon</v>
      </c>
      <c r="D12059">
        <v>10</v>
      </c>
      <c r="E12059" t="str">
        <f>IF(MOD(D12059,2)=0,"EVEN","ODD")</f>
        <v>EVEN</v>
      </c>
      <c r="F12059" t="str">
        <f>IF(D12059&lt;=18,"LOW (1-18)","HIGH (19-36)")</f>
        <v>LOW (1-18)</v>
      </c>
      <c r="G12059">
        <f>INT((D12059-1)/6)+1</f>
        <v>2</v>
      </c>
      <c r="H12059">
        <f>MOD(D12059-1,6)+1</f>
        <v>4</v>
      </c>
      <c r="I12059">
        <f>37-D12059</f>
        <v>27</v>
      </c>
      <c r="J12059">
        <f>ABS(D12059-D12060)</f>
        <v>6</v>
      </c>
      <c r="K12059">
        <f>AVERAGE(D12059:D12063)</f>
        <v>10</v>
      </c>
      <c r="L12059">
        <f>AVERAGE(D12059:D12078)</f>
        <v>10</v>
      </c>
      <c r="M12059">
        <f>K12059-L12059</f>
        <v>0</v>
      </c>
      <c r="N12059" t="str">
        <f>IF(K12059&gt;L12059,"HIGH ZONE BIAS",IF(K12059&lt;L12059,"LOW ZONE BIAS","EQUILIBRIUM"))</f>
        <v>EQUILIBRIUM</v>
      </c>
    </row>
    <row r="12060">
      <c r="A12060">
        <v>15511</v>
      </c>
      <c r="B12060" t="str">
        <v>2016-09-17</v>
      </c>
      <c r="C12060" t="str">
        <v>Midday</v>
      </c>
      <c r="D12060">
        <v>16</v>
      </c>
      <c r="E12060" t="str">
        <f>IF(MOD(D12060,2)=0,"EVEN","ODD")</f>
        <v>EVEN</v>
      </c>
      <c r="F12060" t="str">
        <f>IF(D12060&lt;=18,"LOW (1-18)","HIGH (19-36)")</f>
        <v>LOW (1-18)</v>
      </c>
      <c r="G12060">
        <f>INT((D12060-1)/6)+1</f>
        <v>3</v>
      </c>
      <c r="H12060">
        <f>MOD(D12060-1,6)+1</f>
        <v>4</v>
      </c>
      <c r="I12060">
        <f>37-D12060</f>
        <v>21</v>
      </c>
      <c r="J12060">
        <f>ABS(D12060-D12061)</f>
        <v>20</v>
      </c>
      <c r="K12060">
        <f>AVERAGE(D12060:D12064)</f>
        <v>16</v>
      </c>
      <c r="L12060">
        <f>AVERAGE(D12060:D12079)</f>
        <v>16</v>
      </c>
      <c r="M12060">
        <f>K12060-L12060</f>
        <v>0</v>
      </c>
      <c r="N12060" t="str">
        <f>IF(K12060&gt;L12060,"HIGH ZONE BIAS",IF(K12060&lt;L12060,"LOW ZONE BIAS","EQUILIBRIUM"))</f>
        <v>EQUILIBRIUM</v>
      </c>
    </row>
    <row r="12061">
      <c r="A12061">
        <v>15510</v>
      </c>
      <c r="B12061" t="str">
        <v>2016-09-17</v>
      </c>
      <c r="C12061" t="str">
        <v>Morning</v>
      </c>
      <c r="D12061">
        <v>36</v>
      </c>
      <c r="E12061" t="str">
        <f>IF(MOD(D12061,2)=0,"EVEN","ODD")</f>
        <v>EVEN</v>
      </c>
      <c r="F12061" t="str">
        <f>IF(D12061&lt;=18,"LOW (1-18)","HIGH (19-36)")</f>
        <v>HIGH (19-36)</v>
      </c>
      <c r="G12061">
        <f>INT((D12061-1)/6)+1</f>
        <v>6</v>
      </c>
      <c r="H12061">
        <f>MOD(D12061-1,6)+1</f>
        <v>6</v>
      </c>
      <c r="I12061">
        <f>37-D12061</f>
        <v>1</v>
      </c>
      <c r="J12061">
        <f>ABS(D12061-D12062)</f>
        <v>18</v>
      </c>
      <c r="K12061">
        <f>AVERAGE(D12061:D12065)</f>
        <v>36</v>
      </c>
      <c r="L12061">
        <f>AVERAGE(D12061:D12080)</f>
        <v>36</v>
      </c>
      <c r="M12061">
        <f>K12061-L12061</f>
        <v>0</v>
      </c>
      <c r="N12061" t="str">
        <f>IF(K12061&gt;L12061,"HIGH ZONE BIAS",IF(K12061&lt;L12061,"LOW ZONE BIAS","EQUILIBRIUM"))</f>
        <v>EQUILIBRIUM</v>
      </c>
    </row>
    <row r="12062">
      <c r="A12062">
        <v>15509</v>
      </c>
      <c r="B12062" t="str">
        <v>2016-09-16</v>
      </c>
      <c r="C12062" t="str">
        <v>Evening</v>
      </c>
      <c r="D12062">
        <v>18</v>
      </c>
      <c r="E12062" t="str">
        <f>IF(MOD(D12062,2)=0,"EVEN","ODD")</f>
        <v>EVEN</v>
      </c>
      <c r="F12062" t="str">
        <f>IF(D12062&lt;=18,"LOW (1-18)","HIGH (19-36)")</f>
        <v>LOW (1-18)</v>
      </c>
      <c r="G12062">
        <f>INT((D12062-1)/6)+1</f>
        <v>3</v>
      </c>
      <c r="H12062">
        <f>MOD(D12062-1,6)+1</f>
        <v>6</v>
      </c>
      <c r="I12062">
        <f>37-D12062</f>
        <v>19</v>
      </c>
      <c r="J12062">
        <f>ABS(D12062-D12063)</f>
        <v>7</v>
      </c>
      <c r="K12062">
        <f>AVERAGE(D12062:D12066)</f>
        <v>18</v>
      </c>
      <c r="L12062">
        <f>AVERAGE(D12062:D12081)</f>
        <v>18</v>
      </c>
      <c r="M12062">
        <f>K12062-L12062</f>
        <v>0</v>
      </c>
      <c r="N12062" t="str">
        <f>IF(K12062&gt;L12062,"HIGH ZONE BIAS",IF(K12062&lt;L12062,"LOW ZONE BIAS","EQUILIBRIUM"))</f>
        <v>EQUILIBRIUM</v>
      </c>
    </row>
    <row r="12063">
      <c r="A12063">
        <v>15508</v>
      </c>
      <c r="B12063" t="str">
        <v>2016-09-16</v>
      </c>
      <c r="C12063" t="str">
        <v>Afternoon</v>
      </c>
      <c r="D12063">
        <v>11</v>
      </c>
      <c r="E12063" t="str">
        <f>IF(MOD(D12063,2)=0,"EVEN","ODD")</f>
        <v>ODD</v>
      </c>
      <c r="F12063" t="str">
        <f>IF(D12063&lt;=18,"LOW (1-18)","HIGH (19-36)")</f>
        <v>LOW (1-18)</v>
      </c>
      <c r="G12063">
        <f>INT((D12063-1)/6)+1</f>
        <v>2</v>
      </c>
      <c r="H12063">
        <f>MOD(D12063-1,6)+1</f>
        <v>5</v>
      </c>
      <c r="I12063">
        <f>37-D12063</f>
        <v>26</v>
      </c>
      <c r="J12063">
        <f>ABS(D12063-D12064)</f>
        <v>13</v>
      </c>
      <c r="K12063">
        <f>AVERAGE(D12063:D12067)</f>
        <v>11</v>
      </c>
      <c r="L12063">
        <f>AVERAGE(D12063:D12082)</f>
        <v>11</v>
      </c>
      <c r="M12063">
        <f>K12063-L12063</f>
        <v>0</v>
      </c>
      <c r="N12063" t="str">
        <f>IF(K12063&gt;L12063,"HIGH ZONE BIAS",IF(K12063&lt;L12063,"LOW ZONE BIAS","EQUILIBRIUM"))</f>
        <v>EQUILIBRIUM</v>
      </c>
    </row>
    <row r="12064">
      <c r="A12064">
        <v>15507</v>
      </c>
      <c r="B12064" t="str">
        <v>2016-09-16</v>
      </c>
      <c r="C12064" t="str">
        <v>Midday</v>
      </c>
      <c r="D12064">
        <v>24</v>
      </c>
      <c r="E12064" t="str">
        <f>IF(MOD(D12064,2)=0,"EVEN","ODD")</f>
        <v>EVEN</v>
      </c>
      <c r="F12064" t="str">
        <f>IF(D12064&lt;=18,"LOW (1-18)","HIGH (19-36)")</f>
        <v>HIGH (19-36)</v>
      </c>
      <c r="G12064">
        <f>INT((D12064-1)/6)+1</f>
        <v>4</v>
      </c>
      <c r="H12064">
        <f>MOD(D12064-1,6)+1</f>
        <v>6</v>
      </c>
      <c r="I12064">
        <f>37-D12064</f>
        <v>13</v>
      </c>
      <c r="J12064">
        <f>ABS(D12064-D12065)</f>
        <v>20</v>
      </c>
      <c r="K12064">
        <f>AVERAGE(D12064:D12068)</f>
        <v>24</v>
      </c>
      <c r="L12064">
        <f>AVERAGE(D12064:D12083)</f>
        <v>24</v>
      </c>
      <c r="M12064">
        <f>K12064-L12064</f>
        <v>0</v>
      </c>
      <c r="N12064" t="str">
        <f>IF(K12064&gt;L12064,"HIGH ZONE BIAS",IF(K12064&lt;L12064,"LOW ZONE BIAS","EQUILIBRIUM"))</f>
        <v>EQUILIBRIUM</v>
      </c>
    </row>
    <row r="12065">
      <c r="A12065">
        <v>15506</v>
      </c>
      <c r="B12065" t="str">
        <v>2016-09-16</v>
      </c>
      <c r="C12065" t="str">
        <v>Morning</v>
      </c>
      <c r="D12065">
        <v>4</v>
      </c>
      <c r="E12065" t="str">
        <f>IF(MOD(D12065,2)=0,"EVEN","ODD")</f>
        <v>EVEN</v>
      </c>
      <c r="F12065" t="str">
        <f>IF(D12065&lt;=18,"LOW (1-18)","HIGH (19-36)")</f>
        <v>LOW (1-18)</v>
      </c>
      <c r="G12065">
        <f>INT((D12065-1)/6)+1</f>
        <v>1</v>
      </c>
      <c r="H12065">
        <f>MOD(D12065-1,6)+1</f>
        <v>4</v>
      </c>
      <c r="I12065">
        <f>37-D12065</f>
        <v>33</v>
      </c>
      <c r="J12065">
        <f>ABS(D12065-D12066)</f>
        <v>1</v>
      </c>
      <c r="K12065">
        <f>AVERAGE(D12065:D12069)</f>
        <v>4</v>
      </c>
      <c r="L12065">
        <f>AVERAGE(D12065:D12084)</f>
        <v>4</v>
      </c>
      <c r="M12065">
        <f>K12065-L12065</f>
        <v>0</v>
      </c>
      <c r="N12065" t="str">
        <f>IF(K12065&gt;L12065,"HIGH ZONE BIAS",IF(K12065&lt;L12065,"LOW ZONE BIAS","EQUILIBRIUM"))</f>
        <v>EQUILIBRIUM</v>
      </c>
    </row>
    <row r="12066">
      <c r="A12066">
        <v>15505</v>
      </c>
      <c r="B12066" t="str">
        <v>2016-09-15</v>
      </c>
      <c r="C12066" t="str">
        <v>Evening</v>
      </c>
      <c r="D12066">
        <v>3</v>
      </c>
      <c r="E12066" t="str">
        <f>IF(MOD(D12066,2)=0,"EVEN","ODD")</f>
        <v>ODD</v>
      </c>
      <c r="F12066" t="str">
        <f>IF(D12066&lt;=18,"LOW (1-18)","HIGH (19-36)")</f>
        <v>LOW (1-18)</v>
      </c>
      <c r="G12066">
        <f>INT((D12066-1)/6)+1</f>
        <v>1</v>
      </c>
      <c r="H12066">
        <f>MOD(D12066-1,6)+1</f>
        <v>3</v>
      </c>
      <c r="I12066">
        <f>37-D12066</f>
        <v>34</v>
      </c>
      <c r="J12066">
        <f>ABS(D12066-D12067)</f>
        <v>5</v>
      </c>
      <c r="K12066">
        <f>AVERAGE(D12066:D12070)</f>
        <v>3</v>
      </c>
      <c r="L12066">
        <f>AVERAGE(D12066:D12085)</f>
        <v>3</v>
      </c>
      <c r="M12066">
        <f>K12066-L12066</f>
        <v>0</v>
      </c>
      <c r="N12066" t="str">
        <f>IF(K12066&gt;L12066,"HIGH ZONE BIAS",IF(K12066&lt;L12066,"LOW ZONE BIAS","EQUILIBRIUM"))</f>
        <v>EQUILIBRIUM</v>
      </c>
    </row>
    <row r="12067">
      <c r="A12067">
        <v>15504</v>
      </c>
      <c r="B12067" t="str">
        <v>2016-09-15</v>
      </c>
      <c r="C12067" t="str">
        <v>Afternoon</v>
      </c>
      <c r="D12067">
        <v>8</v>
      </c>
      <c r="E12067" t="str">
        <f>IF(MOD(D12067,2)=0,"EVEN","ODD")</f>
        <v>EVEN</v>
      </c>
      <c r="F12067" t="str">
        <f>IF(D12067&lt;=18,"LOW (1-18)","HIGH (19-36)")</f>
        <v>LOW (1-18)</v>
      </c>
      <c r="G12067">
        <f>INT((D12067-1)/6)+1</f>
        <v>2</v>
      </c>
      <c r="H12067">
        <f>MOD(D12067-1,6)+1</f>
        <v>2</v>
      </c>
      <c r="I12067">
        <f>37-D12067</f>
        <v>29</v>
      </c>
      <c r="J12067">
        <f>ABS(D12067-D12068)</f>
        <v>3</v>
      </c>
      <c r="K12067">
        <f>AVERAGE(D12067:D12071)</f>
        <v>8</v>
      </c>
      <c r="L12067">
        <f>AVERAGE(D12067:D12086)</f>
        <v>8</v>
      </c>
      <c r="M12067">
        <f>K12067-L12067</f>
        <v>0</v>
      </c>
      <c r="N12067" t="str">
        <f>IF(K12067&gt;L12067,"HIGH ZONE BIAS",IF(K12067&lt;L12067,"LOW ZONE BIAS","EQUILIBRIUM"))</f>
        <v>EQUILIBRIUM</v>
      </c>
    </row>
    <row r="12068">
      <c r="A12068">
        <v>15503</v>
      </c>
      <c r="B12068" t="str">
        <v>2016-09-15</v>
      </c>
      <c r="C12068" t="str">
        <v>Midday</v>
      </c>
      <c r="D12068">
        <v>11</v>
      </c>
      <c r="E12068" t="str">
        <f>IF(MOD(D12068,2)=0,"EVEN","ODD")</f>
        <v>ODD</v>
      </c>
      <c r="F12068" t="str">
        <f>IF(D12068&lt;=18,"LOW (1-18)","HIGH (19-36)")</f>
        <v>LOW (1-18)</v>
      </c>
      <c r="G12068">
        <f>INT((D12068-1)/6)+1</f>
        <v>2</v>
      </c>
      <c r="H12068">
        <f>MOD(D12068-1,6)+1</f>
        <v>5</v>
      </c>
      <c r="I12068">
        <f>37-D12068</f>
        <v>26</v>
      </c>
      <c r="J12068">
        <f>ABS(D12068-D12069)</f>
        <v>5</v>
      </c>
      <c r="K12068">
        <f>AVERAGE(D12068:D12072)</f>
        <v>11</v>
      </c>
      <c r="L12068">
        <f>AVERAGE(D12068:D12087)</f>
        <v>11</v>
      </c>
      <c r="M12068">
        <f>K12068-L12068</f>
        <v>0</v>
      </c>
      <c r="N12068" t="str">
        <f>IF(K12068&gt;L12068,"HIGH ZONE BIAS",IF(K12068&lt;L12068,"LOW ZONE BIAS","EQUILIBRIUM"))</f>
        <v>EQUILIBRIUM</v>
      </c>
    </row>
    <row r="12069">
      <c r="A12069">
        <v>15502</v>
      </c>
      <c r="B12069" t="str">
        <v>2016-09-15</v>
      </c>
      <c r="C12069" t="str">
        <v>Morning</v>
      </c>
      <c r="D12069">
        <v>16</v>
      </c>
      <c r="E12069" t="str">
        <f>IF(MOD(D12069,2)=0,"EVEN","ODD")</f>
        <v>EVEN</v>
      </c>
      <c r="F12069" t="str">
        <f>IF(D12069&lt;=18,"LOW (1-18)","HIGH (19-36)")</f>
        <v>LOW (1-18)</v>
      </c>
      <c r="G12069">
        <f>INT((D12069-1)/6)+1</f>
        <v>3</v>
      </c>
      <c r="H12069">
        <f>MOD(D12069-1,6)+1</f>
        <v>4</v>
      </c>
      <c r="I12069">
        <f>37-D12069</f>
        <v>21</v>
      </c>
      <c r="J12069">
        <f>ABS(D12069-D12070)</f>
        <v>8</v>
      </c>
      <c r="K12069">
        <f>AVERAGE(D12069:D12073)</f>
        <v>16</v>
      </c>
      <c r="L12069">
        <f>AVERAGE(D12069:D12088)</f>
        <v>16</v>
      </c>
      <c r="M12069">
        <f>K12069-L12069</f>
        <v>0</v>
      </c>
      <c r="N12069" t="str">
        <f>IF(K12069&gt;L12069,"HIGH ZONE BIAS",IF(K12069&lt;L12069,"LOW ZONE BIAS","EQUILIBRIUM"))</f>
        <v>EQUILIBRIUM</v>
      </c>
    </row>
    <row r="12070">
      <c r="A12070">
        <v>15501</v>
      </c>
      <c r="B12070" t="str">
        <v>2016-09-14</v>
      </c>
      <c r="C12070" t="str">
        <v>Evening</v>
      </c>
      <c r="D12070">
        <v>8</v>
      </c>
      <c r="E12070" t="str">
        <f>IF(MOD(D12070,2)=0,"EVEN","ODD")</f>
        <v>EVEN</v>
      </c>
      <c r="F12070" t="str">
        <f>IF(D12070&lt;=18,"LOW (1-18)","HIGH (19-36)")</f>
        <v>LOW (1-18)</v>
      </c>
      <c r="G12070">
        <f>INT((D12070-1)/6)+1</f>
        <v>2</v>
      </c>
      <c r="H12070">
        <f>MOD(D12070-1,6)+1</f>
        <v>2</v>
      </c>
      <c r="I12070">
        <f>37-D12070</f>
        <v>29</v>
      </c>
      <c r="J12070">
        <f>ABS(D12070-D12071)</f>
        <v>21</v>
      </c>
      <c r="K12070">
        <f>AVERAGE(D12070:D12074)</f>
        <v>8</v>
      </c>
      <c r="L12070">
        <f>AVERAGE(D12070:D12089)</f>
        <v>8</v>
      </c>
      <c r="M12070">
        <f>K12070-L12070</f>
        <v>0</v>
      </c>
      <c r="N12070" t="str">
        <f>IF(K12070&gt;L12070,"HIGH ZONE BIAS",IF(K12070&lt;L12070,"LOW ZONE BIAS","EQUILIBRIUM"))</f>
        <v>EQUILIBRIUM</v>
      </c>
    </row>
    <row r="12071">
      <c r="A12071">
        <v>15500</v>
      </c>
      <c r="B12071" t="str">
        <v>2016-09-14</v>
      </c>
      <c r="C12071" t="str">
        <v>Afternoon</v>
      </c>
      <c r="D12071">
        <v>29</v>
      </c>
      <c r="E12071" t="str">
        <f>IF(MOD(D12071,2)=0,"EVEN","ODD")</f>
        <v>ODD</v>
      </c>
      <c r="F12071" t="str">
        <f>IF(D12071&lt;=18,"LOW (1-18)","HIGH (19-36)")</f>
        <v>HIGH (19-36)</v>
      </c>
      <c r="G12071">
        <f>INT((D12071-1)/6)+1</f>
        <v>5</v>
      </c>
      <c r="H12071">
        <f>MOD(D12071-1,6)+1</f>
        <v>5</v>
      </c>
      <c r="I12071">
        <f>37-D12071</f>
        <v>8</v>
      </c>
      <c r="J12071">
        <f>ABS(D12071-D12072)</f>
        <v>5</v>
      </c>
      <c r="K12071">
        <f>AVERAGE(D12071:D12075)</f>
        <v>29</v>
      </c>
      <c r="L12071">
        <f>AVERAGE(D12071:D12090)</f>
        <v>29</v>
      </c>
      <c r="M12071">
        <f>K12071-L12071</f>
        <v>0</v>
      </c>
      <c r="N12071" t="str">
        <f>IF(K12071&gt;L12071,"HIGH ZONE BIAS",IF(K12071&lt;L12071,"LOW ZONE BIAS","EQUILIBRIUM"))</f>
        <v>EQUILIBRIUM</v>
      </c>
    </row>
    <row r="12072">
      <c r="A12072">
        <v>15499</v>
      </c>
      <c r="B12072" t="str">
        <v>2016-09-14</v>
      </c>
      <c r="C12072" t="str">
        <v>Midday</v>
      </c>
      <c r="D12072">
        <v>34</v>
      </c>
      <c r="E12072" t="str">
        <f>IF(MOD(D12072,2)=0,"EVEN","ODD")</f>
        <v>EVEN</v>
      </c>
      <c r="F12072" t="str">
        <f>IF(D12072&lt;=18,"LOW (1-18)","HIGH (19-36)")</f>
        <v>HIGH (19-36)</v>
      </c>
      <c r="G12072">
        <f>INT((D12072-1)/6)+1</f>
        <v>6</v>
      </c>
      <c r="H12072">
        <f>MOD(D12072-1,6)+1</f>
        <v>4</v>
      </c>
      <c r="I12072">
        <f>37-D12072</f>
        <v>3</v>
      </c>
      <c r="J12072">
        <f>ABS(D12072-D12073)</f>
        <v>8</v>
      </c>
      <c r="K12072">
        <f>AVERAGE(D12072:D12076)</f>
        <v>34</v>
      </c>
      <c r="L12072">
        <f>AVERAGE(D12072:D12091)</f>
        <v>34</v>
      </c>
      <c r="M12072">
        <f>K12072-L12072</f>
        <v>0</v>
      </c>
      <c r="N12072" t="str">
        <f>IF(K12072&gt;L12072,"HIGH ZONE BIAS",IF(K12072&lt;L12072,"LOW ZONE BIAS","EQUILIBRIUM"))</f>
        <v>EQUILIBRIUM</v>
      </c>
    </row>
    <row r="12073">
      <c r="A12073">
        <v>15498</v>
      </c>
      <c r="B12073" t="str">
        <v>2016-09-14</v>
      </c>
      <c r="C12073" t="str">
        <v>Morning</v>
      </c>
      <c r="D12073">
        <v>26</v>
      </c>
      <c r="E12073" t="str">
        <f>IF(MOD(D12073,2)=0,"EVEN","ODD")</f>
        <v>EVEN</v>
      </c>
      <c r="F12073" t="str">
        <f>IF(D12073&lt;=18,"LOW (1-18)","HIGH (19-36)")</f>
        <v>HIGH (19-36)</v>
      </c>
      <c r="G12073">
        <f>INT((D12073-1)/6)+1</f>
        <v>5</v>
      </c>
      <c r="H12073">
        <f>MOD(D12073-1,6)+1</f>
        <v>2</v>
      </c>
      <c r="I12073">
        <f>37-D12073</f>
        <v>11</v>
      </c>
      <c r="J12073">
        <f>ABS(D12073-D12074)</f>
        <v>3</v>
      </c>
      <c r="K12073">
        <f>AVERAGE(D12073:D12077)</f>
        <v>26</v>
      </c>
      <c r="L12073">
        <f>AVERAGE(D12073:D12092)</f>
        <v>26</v>
      </c>
      <c r="M12073">
        <f>K12073-L12073</f>
        <v>0</v>
      </c>
      <c r="N12073" t="str">
        <f>IF(K12073&gt;L12073,"HIGH ZONE BIAS",IF(K12073&lt;L12073,"LOW ZONE BIAS","EQUILIBRIUM"))</f>
        <v>EQUILIBRIUM</v>
      </c>
    </row>
    <row r="12074">
      <c r="A12074">
        <v>15497</v>
      </c>
      <c r="B12074" t="str">
        <v>2016-09-13</v>
      </c>
      <c r="C12074" t="str">
        <v>Evening</v>
      </c>
      <c r="D12074">
        <v>29</v>
      </c>
      <c r="E12074" t="str">
        <f>IF(MOD(D12074,2)=0,"EVEN","ODD")</f>
        <v>ODD</v>
      </c>
      <c r="F12074" t="str">
        <f>IF(D12074&lt;=18,"LOW (1-18)","HIGH (19-36)")</f>
        <v>HIGH (19-36)</v>
      </c>
      <c r="G12074">
        <f>INT((D12074-1)/6)+1</f>
        <v>5</v>
      </c>
      <c r="H12074">
        <f>MOD(D12074-1,6)+1</f>
        <v>5</v>
      </c>
      <c r="I12074">
        <f>37-D12074</f>
        <v>8</v>
      </c>
      <c r="J12074">
        <f>ABS(D12074-D12075)</f>
        <v>5</v>
      </c>
      <c r="K12074">
        <f>AVERAGE(D12074:D12078)</f>
        <v>29</v>
      </c>
      <c r="L12074">
        <f>AVERAGE(D12074:D12093)</f>
        <v>29</v>
      </c>
      <c r="M12074">
        <f>K12074-L12074</f>
        <v>0</v>
      </c>
      <c r="N12074" t="str">
        <f>IF(K12074&gt;L12074,"HIGH ZONE BIAS",IF(K12074&lt;L12074,"LOW ZONE BIAS","EQUILIBRIUM"))</f>
        <v>EQUILIBRIUM</v>
      </c>
    </row>
    <row r="12075">
      <c r="A12075">
        <v>15496</v>
      </c>
      <c r="B12075" t="str">
        <v>2016-09-13</v>
      </c>
      <c r="C12075" t="str">
        <v>Afternoon</v>
      </c>
      <c r="D12075">
        <v>34</v>
      </c>
      <c r="E12075" t="str">
        <f>IF(MOD(D12075,2)=0,"EVEN","ODD")</f>
        <v>EVEN</v>
      </c>
      <c r="F12075" t="str">
        <f>IF(D12075&lt;=18,"LOW (1-18)","HIGH (19-36)")</f>
        <v>HIGH (19-36)</v>
      </c>
      <c r="G12075">
        <f>INT((D12075-1)/6)+1</f>
        <v>6</v>
      </c>
      <c r="H12075">
        <f>MOD(D12075-1,6)+1</f>
        <v>4</v>
      </c>
      <c r="I12075">
        <f>37-D12075</f>
        <v>3</v>
      </c>
      <c r="J12075">
        <f>ABS(D12075-D12076)</f>
        <v>16</v>
      </c>
      <c r="K12075">
        <f>AVERAGE(D12075:D12079)</f>
        <v>34</v>
      </c>
      <c r="L12075">
        <f>AVERAGE(D12075:D12094)</f>
        <v>34</v>
      </c>
      <c r="M12075">
        <f>K12075-L12075</f>
        <v>0</v>
      </c>
      <c r="N12075" t="str">
        <f>IF(K12075&gt;L12075,"HIGH ZONE BIAS",IF(K12075&lt;L12075,"LOW ZONE BIAS","EQUILIBRIUM"))</f>
        <v>EQUILIBRIUM</v>
      </c>
    </row>
    <row r="12076">
      <c r="A12076">
        <v>15495</v>
      </c>
      <c r="B12076" t="str">
        <v>2016-09-13</v>
      </c>
      <c r="C12076" t="str">
        <v>Midday</v>
      </c>
      <c r="D12076">
        <v>18</v>
      </c>
      <c r="E12076" t="str">
        <f>IF(MOD(D12076,2)=0,"EVEN","ODD")</f>
        <v>EVEN</v>
      </c>
      <c r="F12076" t="str">
        <f>IF(D12076&lt;=18,"LOW (1-18)","HIGH (19-36)")</f>
        <v>LOW (1-18)</v>
      </c>
      <c r="G12076">
        <f>INT((D12076-1)/6)+1</f>
        <v>3</v>
      </c>
      <c r="H12076">
        <f>MOD(D12076-1,6)+1</f>
        <v>6</v>
      </c>
      <c r="I12076">
        <f>37-D12076</f>
        <v>19</v>
      </c>
      <c r="J12076">
        <f>ABS(D12076-D12077)</f>
        <v>2</v>
      </c>
      <c r="K12076">
        <f>AVERAGE(D12076:D12080)</f>
        <v>18</v>
      </c>
      <c r="L12076">
        <f>AVERAGE(D12076:D12095)</f>
        <v>18</v>
      </c>
      <c r="M12076">
        <f>K12076-L12076</f>
        <v>0</v>
      </c>
      <c r="N12076" t="str">
        <f>IF(K12076&gt;L12076,"HIGH ZONE BIAS",IF(K12076&lt;L12076,"LOW ZONE BIAS","EQUILIBRIUM"))</f>
        <v>EQUILIBRIUM</v>
      </c>
    </row>
    <row r="12077">
      <c r="A12077">
        <v>15494</v>
      </c>
      <c r="B12077" t="str">
        <v>2016-09-13</v>
      </c>
      <c r="C12077" t="str">
        <v>Morning</v>
      </c>
      <c r="D12077">
        <v>16</v>
      </c>
      <c r="E12077" t="str">
        <f>IF(MOD(D12077,2)=0,"EVEN","ODD")</f>
        <v>EVEN</v>
      </c>
      <c r="F12077" t="str">
        <f>IF(D12077&lt;=18,"LOW (1-18)","HIGH (19-36)")</f>
        <v>LOW (1-18)</v>
      </c>
      <c r="G12077">
        <f>INT((D12077-1)/6)+1</f>
        <v>3</v>
      </c>
      <c r="H12077">
        <f>MOD(D12077-1,6)+1</f>
        <v>4</v>
      </c>
      <c r="I12077">
        <f>37-D12077</f>
        <v>21</v>
      </c>
      <c r="J12077">
        <f>ABS(D12077-D12078)</f>
        <v>14</v>
      </c>
      <c r="K12077">
        <f>AVERAGE(D12077:D12081)</f>
        <v>16</v>
      </c>
      <c r="L12077">
        <f>AVERAGE(D12077:D12096)</f>
        <v>16</v>
      </c>
      <c r="M12077">
        <f>K12077-L12077</f>
        <v>0</v>
      </c>
      <c r="N12077" t="str">
        <f>IF(K12077&gt;L12077,"HIGH ZONE BIAS",IF(K12077&lt;L12077,"LOW ZONE BIAS","EQUILIBRIUM"))</f>
        <v>EQUILIBRIUM</v>
      </c>
    </row>
    <row r="12078">
      <c r="A12078">
        <v>15493</v>
      </c>
      <c r="B12078" t="str">
        <v>2016-09-12</v>
      </c>
      <c r="C12078" t="str">
        <v>Evening</v>
      </c>
      <c r="D12078">
        <v>2</v>
      </c>
      <c r="E12078" t="str">
        <f>IF(MOD(D12078,2)=0,"EVEN","ODD")</f>
        <v>EVEN</v>
      </c>
      <c r="F12078" t="str">
        <f>IF(D12078&lt;=18,"LOW (1-18)","HIGH (19-36)")</f>
        <v>LOW (1-18)</v>
      </c>
      <c r="G12078">
        <f>INT((D12078-1)/6)+1</f>
        <v>1</v>
      </c>
      <c r="H12078">
        <f>MOD(D12078-1,6)+1</f>
        <v>2</v>
      </c>
      <c r="I12078">
        <f>37-D12078</f>
        <v>35</v>
      </c>
      <c r="J12078">
        <f>ABS(D12078-D12079)</f>
        <v>18</v>
      </c>
      <c r="K12078">
        <f>AVERAGE(D12078:D12082)</f>
        <v>2</v>
      </c>
      <c r="L12078">
        <f>AVERAGE(D12078:D12097)</f>
        <v>2</v>
      </c>
      <c r="M12078">
        <f>K12078-L12078</f>
        <v>0</v>
      </c>
      <c r="N12078" t="str">
        <f>IF(K12078&gt;L12078,"HIGH ZONE BIAS",IF(K12078&lt;L12078,"LOW ZONE BIAS","EQUILIBRIUM"))</f>
        <v>EQUILIBRIUM</v>
      </c>
    </row>
    <row r="12079">
      <c r="A12079">
        <v>15492</v>
      </c>
      <c r="B12079" t="str">
        <v>2016-09-12</v>
      </c>
      <c r="C12079" t="str">
        <v>Afternoon</v>
      </c>
      <c r="D12079">
        <v>20</v>
      </c>
      <c r="E12079" t="str">
        <f>IF(MOD(D12079,2)=0,"EVEN","ODD")</f>
        <v>EVEN</v>
      </c>
      <c r="F12079" t="str">
        <f>IF(D12079&lt;=18,"LOW (1-18)","HIGH (19-36)")</f>
        <v>HIGH (19-36)</v>
      </c>
      <c r="G12079">
        <f>INT((D12079-1)/6)+1</f>
        <v>4</v>
      </c>
      <c r="H12079">
        <f>MOD(D12079-1,6)+1</f>
        <v>2</v>
      </c>
      <c r="I12079">
        <f>37-D12079</f>
        <v>17</v>
      </c>
      <c r="J12079">
        <f>ABS(D12079-D12080)</f>
        <v>5</v>
      </c>
      <c r="K12079">
        <f>AVERAGE(D12079:D12083)</f>
        <v>20</v>
      </c>
      <c r="L12079">
        <f>AVERAGE(D12079:D12098)</f>
        <v>20</v>
      </c>
      <c r="M12079">
        <f>K12079-L12079</f>
        <v>0</v>
      </c>
      <c r="N12079" t="str">
        <f>IF(K12079&gt;L12079,"HIGH ZONE BIAS",IF(K12079&lt;L12079,"LOW ZONE BIAS","EQUILIBRIUM"))</f>
        <v>EQUILIBRIUM</v>
      </c>
    </row>
    <row r="12080">
      <c r="A12080">
        <v>15491</v>
      </c>
      <c r="B12080" t="str">
        <v>2016-09-12</v>
      </c>
      <c r="C12080" t="str">
        <v>Midday</v>
      </c>
      <c r="D12080">
        <v>25</v>
      </c>
      <c r="E12080" t="str">
        <f>IF(MOD(D12080,2)=0,"EVEN","ODD")</f>
        <v>ODD</v>
      </c>
      <c r="F12080" t="str">
        <f>IF(D12080&lt;=18,"LOW (1-18)","HIGH (19-36)")</f>
        <v>HIGH (19-36)</v>
      </c>
      <c r="G12080">
        <f>INT((D12080-1)/6)+1</f>
        <v>5</v>
      </c>
      <c r="H12080">
        <f>MOD(D12080-1,6)+1</f>
        <v>1</v>
      </c>
      <c r="I12080">
        <f>37-D12080</f>
        <v>12</v>
      </c>
      <c r="J12080">
        <f>ABS(D12080-D12081)</f>
        <v>3</v>
      </c>
      <c r="K12080">
        <f>AVERAGE(D12080:D12084)</f>
        <v>25</v>
      </c>
      <c r="L12080">
        <f>AVERAGE(D12080:D12099)</f>
        <v>25</v>
      </c>
      <c r="M12080">
        <f>K12080-L12080</f>
        <v>0</v>
      </c>
      <c r="N12080" t="str">
        <f>IF(K12080&gt;L12080,"HIGH ZONE BIAS",IF(K12080&lt;L12080,"LOW ZONE BIAS","EQUILIBRIUM"))</f>
        <v>EQUILIBRIUM</v>
      </c>
    </row>
    <row r="12081">
      <c r="A12081">
        <v>15490</v>
      </c>
      <c r="B12081" t="str">
        <v>2016-09-12</v>
      </c>
      <c r="C12081" t="str">
        <v>Morning</v>
      </c>
      <c r="D12081">
        <v>28</v>
      </c>
      <c r="E12081" t="str">
        <f>IF(MOD(D12081,2)=0,"EVEN","ODD")</f>
        <v>EVEN</v>
      </c>
      <c r="F12081" t="str">
        <f>IF(D12081&lt;=18,"LOW (1-18)","HIGH (19-36)")</f>
        <v>HIGH (19-36)</v>
      </c>
      <c r="G12081">
        <f>INT((D12081-1)/6)+1</f>
        <v>5</v>
      </c>
      <c r="H12081">
        <f>MOD(D12081-1,6)+1</f>
        <v>4</v>
      </c>
      <c r="I12081">
        <f>37-D12081</f>
        <v>9</v>
      </c>
      <c r="J12081">
        <f>ABS(D12081-D12082)</f>
        <v>1</v>
      </c>
      <c r="K12081">
        <f>AVERAGE(D12081:D12085)</f>
        <v>28</v>
      </c>
      <c r="L12081">
        <f>AVERAGE(D12081:D12100)</f>
        <v>28</v>
      </c>
      <c r="M12081">
        <f>K12081-L12081</f>
        <v>0</v>
      </c>
      <c r="N12081" t="str">
        <f>IF(K12081&gt;L12081,"HIGH ZONE BIAS",IF(K12081&lt;L12081,"LOW ZONE BIAS","EQUILIBRIUM"))</f>
        <v>EQUILIBRIUM</v>
      </c>
    </row>
    <row r="12082">
      <c r="A12082">
        <v>15489</v>
      </c>
      <c r="B12082" t="str">
        <v>2016-09-10</v>
      </c>
      <c r="C12082" t="str">
        <v>Evening</v>
      </c>
      <c r="D12082">
        <v>27</v>
      </c>
      <c r="E12082" t="str">
        <f>IF(MOD(D12082,2)=0,"EVEN","ODD")</f>
        <v>ODD</v>
      </c>
      <c r="F12082" t="str">
        <f>IF(D12082&lt;=18,"LOW (1-18)","HIGH (19-36)")</f>
        <v>HIGH (19-36)</v>
      </c>
      <c r="G12082">
        <f>INT((D12082-1)/6)+1</f>
        <v>5</v>
      </c>
      <c r="H12082">
        <f>MOD(D12082-1,6)+1</f>
        <v>3</v>
      </c>
      <c r="I12082">
        <f>37-D12082</f>
        <v>10</v>
      </c>
      <c r="J12082">
        <f>ABS(D12082-D12083)</f>
        <v>26</v>
      </c>
      <c r="K12082">
        <f>AVERAGE(D12082:D12086)</f>
        <v>27</v>
      </c>
      <c r="L12082">
        <f>AVERAGE(D12082:D12101)</f>
        <v>27</v>
      </c>
      <c r="M12082">
        <f>K12082-L12082</f>
        <v>0</v>
      </c>
      <c r="N12082" t="str">
        <f>IF(K12082&gt;L12082,"HIGH ZONE BIAS",IF(K12082&lt;L12082,"LOW ZONE BIAS","EQUILIBRIUM"))</f>
        <v>EQUILIBRIUM</v>
      </c>
    </row>
    <row r="12083">
      <c r="A12083">
        <v>15488</v>
      </c>
      <c r="B12083" t="str">
        <v>2016-09-10</v>
      </c>
      <c r="C12083" t="str">
        <v>Afternoon</v>
      </c>
      <c r="D12083">
        <v>1</v>
      </c>
      <c r="E12083" t="str">
        <f>IF(MOD(D12083,2)=0,"EVEN","ODD")</f>
        <v>ODD</v>
      </c>
      <c r="F12083" t="str">
        <f>IF(D12083&lt;=18,"LOW (1-18)","HIGH (19-36)")</f>
        <v>LOW (1-18)</v>
      </c>
      <c r="G12083">
        <f>INT((D12083-1)/6)+1</f>
        <v>1</v>
      </c>
      <c r="H12083">
        <f>MOD(D12083-1,6)+1</f>
        <v>1</v>
      </c>
      <c r="I12083">
        <f>37-D12083</f>
        <v>36</v>
      </c>
      <c r="J12083">
        <f>ABS(D12083-D12084)</f>
        <v>21</v>
      </c>
      <c r="K12083">
        <f>AVERAGE(D12083:D12087)</f>
        <v>1</v>
      </c>
      <c r="L12083">
        <f>AVERAGE(D12083:D12102)</f>
        <v>1</v>
      </c>
      <c r="M12083">
        <f>K12083-L12083</f>
        <v>0</v>
      </c>
      <c r="N12083" t="str">
        <f>IF(K12083&gt;L12083,"HIGH ZONE BIAS",IF(K12083&lt;L12083,"LOW ZONE BIAS","EQUILIBRIUM"))</f>
        <v>EQUILIBRIUM</v>
      </c>
    </row>
    <row r="12084">
      <c r="A12084">
        <v>15487</v>
      </c>
      <c r="B12084" t="str">
        <v>2016-09-10</v>
      </c>
      <c r="C12084" t="str">
        <v>Midday</v>
      </c>
      <c r="D12084">
        <v>22</v>
      </c>
      <c r="E12084" t="str">
        <f>IF(MOD(D12084,2)=0,"EVEN","ODD")</f>
        <v>EVEN</v>
      </c>
      <c r="F12084" t="str">
        <f>IF(D12084&lt;=18,"LOW (1-18)","HIGH (19-36)")</f>
        <v>HIGH (19-36)</v>
      </c>
      <c r="G12084">
        <f>INT((D12084-1)/6)+1</f>
        <v>4</v>
      </c>
      <c r="H12084">
        <f>MOD(D12084-1,6)+1</f>
        <v>4</v>
      </c>
      <c r="I12084">
        <f>37-D12084</f>
        <v>15</v>
      </c>
      <c r="J12084">
        <f>ABS(D12084-D12085)</f>
        <v>20</v>
      </c>
      <c r="K12084">
        <f>AVERAGE(D12084:D12088)</f>
        <v>22</v>
      </c>
      <c r="L12084">
        <f>AVERAGE(D12084:D12103)</f>
        <v>22</v>
      </c>
      <c r="M12084">
        <f>K12084-L12084</f>
        <v>0</v>
      </c>
      <c r="N12084" t="str">
        <f>IF(K12084&gt;L12084,"HIGH ZONE BIAS",IF(K12084&lt;L12084,"LOW ZONE BIAS","EQUILIBRIUM"))</f>
        <v>EQUILIBRIUM</v>
      </c>
    </row>
    <row r="12085">
      <c r="A12085">
        <v>15486</v>
      </c>
      <c r="B12085" t="str">
        <v>2016-09-10</v>
      </c>
      <c r="C12085" t="str">
        <v>Morning</v>
      </c>
      <c r="D12085">
        <v>2</v>
      </c>
      <c r="E12085" t="str">
        <f>IF(MOD(D12085,2)=0,"EVEN","ODD")</f>
        <v>EVEN</v>
      </c>
      <c r="F12085" t="str">
        <f>IF(D12085&lt;=18,"LOW (1-18)","HIGH (19-36)")</f>
        <v>LOW (1-18)</v>
      </c>
      <c r="G12085">
        <f>INT((D12085-1)/6)+1</f>
        <v>1</v>
      </c>
      <c r="H12085">
        <f>MOD(D12085-1,6)+1</f>
        <v>2</v>
      </c>
      <c r="I12085">
        <f>37-D12085</f>
        <v>35</v>
      </c>
      <c r="J12085">
        <f>ABS(D12085-D12086)</f>
        <v>22</v>
      </c>
      <c r="K12085">
        <f>AVERAGE(D12085:D12089)</f>
        <v>2</v>
      </c>
      <c r="L12085">
        <f>AVERAGE(D12085:D12104)</f>
        <v>2</v>
      </c>
      <c r="M12085">
        <f>K12085-L12085</f>
        <v>0</v>
      </c>
      <c r="N12085" t="str">
        <f>IF(K12085&gt;L12085,"HIGH ZONE BIAS",IF(K12085&lt;L12085,"LOW ZONE BIAS","EQUILIBRIUM"))</f>
        <v>EQUILIBRIUM</v>
      </c>
    </row>
    <row r="12086">
      <c r="A12086">
        <v>15485</v>
      </c>
      <c r="B12086" t="str">
        <v>2016-09-09</v>
      </c>
      <c r="C12086" t="str">
        <v>Evening</v>
      </c>
      <c r="D12086">
        <v>24</v>
      </c>
      <c r="E12086" t="str">
        <f>IF(MOD(D12086,2)=0,"EVEN","ODD")</f>
        <v>EVEN</v>
      </c>
      <c r="F12086" t="str">
        <f>IF(D12086&lt;=18,"LOW (1-18)","HIGH (19-36)")</f>
        <v>HIGH (19-36)</v>
      </c>
      <c r="G12086">
        <f>INT((D12086-1)/6)+1</f>
        <v>4</v>
      </c>
      <c r="H12086">
        <f>MOD(D12086-1,6)+1</f>
        <v>6</v>
      </c>
      <c r="I12086">
        <f>37-D12086</f>
        <v>13</v>
      </c>
      <c r="J12086">
        <f>ABS(D12086-D12087)</f>
        <v>12</v>
      </c>
      <c r="K12086">
        <f>AVERAGE(D12086:D12090)</f>
        <v>24</v>
      </c>
      <c r="L12086">
        <f>AVERAGE(D12086:D12105)</f>
        <v>24</v>
      </c>
      <c r="M12086">
        <f>K12086-L12086</f>
        <v>0</v>
      </c>
      <c r="N12086" t="str">
        <f>IF(K12086&gt;L12086,"HIGH ZONE BIAS",IF(K12086&lt;L12086,"LOW ZONE BIAS","EQUILIBRIUM"))</f>
        <v>EQUILIBRIUM</v>
      </c>
    </row>
    <row r="12087">
      <c r="A12087">
        <v>15484</v>
      </c>
      <c r="B12087" t="str">
        <v>2016-09-09</v>
      </c>
      <c r="C12087" t="str">
        <v>Afternoon</v>
      </c>
      <c r="D12087">
        <v>36</v>
      </c>
      <c r="E12087" t="str">
        <f>IF(MOD(D12087,2)=0,"EVEN","ODD")</f>
        <v>EVEN</v>
      </c>
      <c r="F12087" t="str">
        <f>IF(D12087&lt;=18,"LOW (1-18)","HIGH (19-36)")</f>
        <v>HIGH (19-36)</v>
      </c>
      <c r="G12087">
        <f>INT((D12087-1)/6)+1</f>
        <v>6</v>
      </c>
      <c r="H12087">
        <f>MOD(D12087-1,6)+1</f>
        <v>6</v>
      </c>
      <c r="I12087">
        <f>37-D12087</f>
        <v>1</v>
      </c>
      <c r="J12087">
        <f>ABS(D12087-D12088)</f>
        <v>21</v>
      </c>
      <c r="K12087">
        <f>AVERAGE(D12087:D12091)</f>
        <v>36</v>
      </c>
      <c r="L12087">
        <f>AVERAGE(D12087:D12106)</f>
        <v>36</v>
      </c>
      <c r="M12087">
        <f>K12087-L12087</f>
        <v>0</v>
      </c>
      <c r="N12087" t="str">
        <f>IF(K12087&gt;L12087,"HIGH ZONE BIAS",IF(K12087&lt;L12087,"LOW ZONE BIAS","EQUILIBRIUM"))</f>
        <v>EQUILIBRIUM</v>
      </c>
    </row>
    <row r="12088">
      <c r="A12088">
        <v>15483</v>
      </c>
      <c r="B12088" t="str">
        <v>2016-09-09</v>
      </c>
      <c r="C12088" t="str">
        <v>Midday</v>
      </c>
      <c r="D12088">
        <v>15</v>
      </c>
      <c r="E12088" t="str">
        <f>IF(MOD(D12088,2)=0,"EVEN","ODD")</f>
        <v>ODD</v>
      </c>
      <c r="F12088" t="str">
        <f>IF(D12088&lt;=18,"LOW (1-18)","HIGH (19-36)")</f>
        <v>LOW (1-18)</v>
      </c>
      <c r="G12088">
        <f>INT((D12088-1)/6)+1</f>
        <v>3</v>
      </c>
      <c r="H12088">
        <f>MOD(D12088-1,6)+1</f>
        <v>3</v>
      </c>
      <c r="I12088">
        <f>37-D12088</f>
        <v>22</v>
      </c>
      <c r="J12088">
        <f>ABS(D12088-D12089)</f>
        <v>8</v>
      </c>
      <c r="K12088">
        <f>AVERAGE(D12088:D12092)</f>
        <v>15</v>
      </c>
      <c r="L12088">
        <f>AVERAGE(D12088:D12107)</f>
        <v>15</v>
      </c>
      <c r="M12088">
        <f>K12088-L12088</f>
        <v>0</v>
      </c>
      <c r="N12088" t="str">
        <f>IF(K12088&gt;L12088,"HIGH ZONE BIAS",IF(K12088&lt;L12088,"LOW ZONE BIAS","EQUILIBRIUM"))</f>
        <v>EQUILIBRIUM</v>
      </c>
    </row>
    <row r="12089">
      <c r="A12089">
        <v>15482</v>
      </c>
      <c r="B12089" t="str">
        <v>2016-09-09</v>
      </c>
      <c r="C12089" t="str">
        <v>Morning</v>
      </c>
      <c r="D12089">
        <v>23</v>
      </c>
      <c r="E12089" t="str">
        <f>IF(MOD(D12089,2)=0,"EVEN","ODD")</f>
        <v>ODD</v>
      </c>
      <c r="F12089" t="str">
        <f>IF(D12089&lt;=18,"LOW (1-18)","HIGH (19-36)")</f>
        <v>HIGH (19-36)</v>
      </c>
      <c r="G12089">
        <f>INT((D12089-1)/6)+1</f>
        <v>4</v>
      </c>
      <c r="H12089">
        <f>MOD(D12089-1,6)+1</f>
        <v>5</v>
      </c>
      <c r="I12089">
        <f>37-D12089</f>
        <v>14</v>
      </c>
      <c r="J12089">
        <f>ABS(D12089-D12090)</f>
        <v>20</v>
      </c>
      <c r="K12089">
        <f>AVERAGE(D12089:D12093)</f>
        <v>23</v>
      </c>
      <c r="L12089">
        <f>AVERAGE(D12089:D12108)</f>
        <v>23</v>
      </c>
      <c r="M12089">
        <f>K12089-L12089</f>
        <v>0</v>
      </c>
      <c r="N12089" t="str">
        <f>IF(K12089&gt;L12089,"HIGH ZONE BIAS",IF(K12089&lt;L12089,"LOW ZONE BIAS","EQUILIBRIUM"))</f>
        <v>EQUILIBRIUM</v>
      </c>
    </row>
    <row r="12090">
      <c r="A12090">
        <v>15481</v>
      </c>
      <c r="B12090" t="str">
        <v>2016-09-08</v>
      </c>
      <c r="C12090" t="str">
        <v>Evening</v>
      </c>
      <c r="D12090">
        <v>3</v>
      </c>
      <c r="E12090" t="str">
        <f>IF(MOD(D12090,2)=0,"EVEN","ODD")</f>
        <v>ODD</v>
      </c>
      <c r="F12090" t="str">
        <f>IF(D12090&lt;=18,"LOW (1-18)","HIGH (19-36)")</f>
        <v>LOW (1-18)</v>
      </c>
      <c r="G12090">
        <f>INT((D12090-1)/6)+1</f>
        <v>1</v>
      </c>
      <c r="H12090">
        <f>MOD(D12090-1,6)+1</f>
        <v>3</v>
      </c>
      <c r="I12090">
        <f>37-D12090</f>
        <v>34</v>
      </c>
      <c r="J12090">
        <f>ABS(D12090-D12091)</f>
        <v>31</v>
      </c>
      <c r="K12090">
        <f>AVERAGE(D12090:D12094)</f>
        <v>3</v>
      </c>
      <c r="L12090">
        <f>AVERAGE(D12090:D12109)</f>
        <v>3</v>
      </c>
      <c r="M12090">
        <f>K12090-L12090</f>
        <v>0</v>
      </c>
      <c r="N12090" t="str">
        <f>IF(K12090&gt;L12090,"HIGH ZONE BIAS",IF(K12090&lt;L12090,"LOW ZONE BIAS","EQUILIBRIUM"))</f>
        <v>EQUILIBRIUM</v>
      </c>
    </row>
    <row r="12091">
      <c r="A12091">
        <v>15480</v>
      </c>
      <c r="B12091" t="str">
        <v>2016-09-08</v>
      </c>
      <c r="C12091" t="str">
        <v>Afternoon</v>
      </c>
      <c r="D12091">
        <v>34</v>
      </c>
      <c r="E12091" t="str">
        <f>IF(MOD(D12091,2)=0,"EVEN","ODD")</f>
        <v>EVEN</v>
      </c>
      <c r="F12091" t="str">
        <f>IF(D12091&lt;=18,"LOW (1-18)","HIGH (19-36)")</f>
        <v>HIGH (19-36)</v>
      </c>
      <c r="G12091">
        <f>INT((D12091-1)/6)+1</f>
        <v>6</v>
      </c>
      <c r="H12091">
        <f>MOD(D12091-1,6)+1</f>
        <v>4</v>
      </c>
      <c r="I12091">
        <f>37-D12091</f>
        <v>3</v>
      </c>
      <c r="J12091">
        <f>ABS(D12091-D12092)</f>
        <v>20</v>
      </c>
      <c r="K12091">
        <f>AVERAGE(D12091:D12095)</f>
        <v>34</v>
      </c>
      <c r="L12091">
        <f>AVERAGE(D12091:D12110)</f>
        <v>34</v>
      </c>
      <c r="M12091">
        <f>K12091-L12091</f>
        <v>0</v>
      </c>
      <c r="N12091" t="str">
        <f>IF(K12091&gt;L12091,"HIGH ZONE BIAS",IF(K12091&lt;L12091,"LOW ZONE BIAS","EQUILIBRIUM"))</f>
        <v>EQUILIBRIUM</v>
      </c>
    </row>
    <row r="12092">
      <c r="A12092">
        <v>15479</v>
      </c>
      <c r="B12092" t="str">
        <v>2016-09-08</v>
      </c>
      <c r="C12092" t="str">
        <v>Midday</v>
      </c>
      <c r="D12092">
        <v>14</v>
      </c>
      <c r="E12092" t="str">
        <f>IF(MOD(D12092,2)=0,"EVEN","ODD")</f>
        <v>EVEN</v>
      </c>
      <c r="F12092" t="str">
        <f>IF(D12092&lt;=18,"LOW (1-18)","HIGH (19-36)")</f>
        <v>LOW (1-18)</v>
      </c>
      <c r="G12092">
        <f>INT((D12092-1)/6)+1</f>
        <v>3</v>
      </c>
      <c r="H12092">
        <f>MOD(D12092-1,6)+1</f>
        <v>2</v>
      </c>
      <c r="I12092">
        <f>37-D12092</f>
        <v>23</v>
      </c>
      <c r="J12092">
        <f>ABS(D12092-D12093)</f>
        <v>2</v>
      </c>
      <c r="K12092">
        <f>AVERAGE(D12092:D12096)</f>
        <v>14</v>
      </c>
      <c r="L12092">
        <f>AVERAGE(D12092:D12111)</f>
        <v>14</v>
      </c>
      <c r="M12092">
        <f>K12092-L12092</f>
        <v>0</v>
      </c>
      <c r="N12092" t="str">
        <f>IF(K12092&gt;L12092,"HIGH ZONE BIAS",IF(K12092&lt;L12092,"LOW ZONE BIAS","EQUILIBRIUM"))</f>
        <v>EQUILIBRIUM</v>
      </c>
    </row>
    <row r="12093">
      <c r="A12093">
        <v>15478</v>
      </c>
      <c r="B12093" t="str">
        <v>2016-09-08</v>
      </c>
      <c r="C12093" t="str">
        <v>Morning</v>
      </c>
      <c r="D12093">
        <v>16</v>
      </c>
      <c r="E12093" t="str">
        <f>IF(MOD(D12093,2)=0,"EVEN","ODD")</f>
        <v>EVEN</v>
      </c>
      <c r="F12093" t="str">
        <f>IF(D12093&lt;=18,"LOW (1-18)","HIGH (19-36)")</f>
        <v>LOW (1-18)</v>
      </c>
      <c r="G12093">
        <f>INT((D12093-1)/6)+1</f>
        <v>3</v>
      </c>
      <c r="H12093">
        <f>MOD(D12093-1,6)+1</f>
        <v>4</v>
      </c>
      <c r="I12093">
        <f>37-D12093</f>
        <v>21</v>
      </c>
      <c r="J12093">
        <f>ABS(D12093-D12094)</f>
        <v>9</v>
      </c>
      <c r="K12093">
        <f>AVERAGE(D12093:D12097)</f>
        <v>16</v>
      </c>
      <c r="L12093">
        <f>AVERAGE(D12093:D12112)</f>
        <v>16</v>
      </c>
      <c r="M12093">
        <f>K12093-L12093</f>
        <v>0</v>
      </c>
      <c r="N12093" t="str">
        <f>IF(K12093&gt;L12093,"HIGH ZONE BIAS",IF(K12093&lt;L12093,"LOW ZONE BIAS","EQUILIBRIUM"))</f>
        <v>EQUILIBRIUM</v>
      </c>
    </row>
    <row r="12094">
      <c r="A12094">
        <v>15477</v>
      </c>
      <c r="B12094" t="str">
        <v>2016-09-07</v>
      </c>
      <c r="C12094" t="str">
        <v>Evening</v>
      </c>
      <c r="D12094">
        <v>7</v>
      </c>
      <c r="E12094" t="str">
        <f>IF(MOD(D12094,2)=0,"EVEN","ODD")</f>
        <v>ODD</v>
      </c>
      <c r="F12094" t="str">
        <f>IF(D12094&lt;=18,"LOW (1-18)","HIGH (19-36)")</f>
        <v>LOW (1-18)</v>
      </c>
      <c r="G12094">
        <f>INT((D12094-1)/6)+1</f>
        <v>2</v>
      </c>
      <c r="H12094">
        <f>MOD(D12094-1,6)+1</f>
        <v>1</v>
      </c>
      <c r="I12094">
        <f>37-D12094</f>
        <v>30</v>
      </c>
      <c r="J12094">
        <f>ABS(D12094-D12095)</f>
        <v>10</v>
      </c>
      <c r="K12094">
        <f>AVERAGE(D12094:D12098)</f>
        <v>7</v>
      </c>
      <c r="L12094">
        <f>AVERAGE(D12094:D12113)</f>
        <v>7</v>
      </c>
      <c r="M12094">
        <f>K12094-L12094</f>
        <v>0</v>
      </c>
      <c r="N12094" t="str">
        <f>IF(K12094&gt;L12094,"HIGH ZONE BIAS",IF(K12094&lt;L12094,"LOW ZONE BIAS","EQUILIBRIUM"))</f>
        <v>EQUILIBRIUM</v>
      </c>
    </row>
    <row r="12095">
      <c r="A12095">
        <v>15476</v>
      </c>
      <c r="B12095" t="str">
        <v>2016-09-07</v>
      </c>
      <c r="C12095" t="str">
        <v>Afternoon</v>
      </c>
      <c r="D12095">
        <v>17</v>
      </c>
      <c r="E12095" t="str">
        <f>IF(MOD(D12095,2)=0,"EVEN","ODD")</f>
        <v>ODD</v>
      </c>
      <c r="F12095" t="str">
        <f>IF(D12095&lt;=18,"LOW (1-18)","HIGH (19-36)")</f>
        <v>LOW (1-18)</v>
      </c>
      <c r="G12095">
        <f>INT((D12095-1)/6)+1</f>
        <v>3</v>
      </c>
      <c r="H12095">
        <f>MOD(D12095-1,6)+1</f>
        <v>5</v>
      </c>
      <c r="I12095">
        <f>37-D12095</f>
        <v>20</v>
      </c>
      <c r="J12095">
        <f>ABS(D12095-D12096)</f>
        <v>2</v>
      </c>
      <c r="K12095">
        <f>AVERAGE(D12095:D12099)</f>
        <v>17</v>
      </c>
      <c r="L12095">
        <f>AVERAGE(D12095:D12114)</f>
        <v>17</v>
      </c>
      <c r="M12095">
        <f>K12095-L12095</f>
        <v>0</v>
      </c>
      <c r="N12095" t="str">
        <f>IF(K12095&gt;L12095,"HIGH ZONE BIAS",IF(K12095&lt;L12095,"LOW ZONE BIAS","EQUILIBRIUM"))</f>
        <v>EQUILIBRIUM</v>
      </c>
    </row>
    <row r="12096">
      <c r="A12096">
        <v>15475</v>
      </c>
      <c r="B12096" t="str">
        <v>2016-09-07</v>
      </c>
      <c r="C12096" t="str">
        <v>Midday</v>
      </c>
      <c r="D12096">
        <v>15</v>
      </c>
      <c r="E12096" t="str">
        <f>IF(MOD(D12096,2)=0,"EVEN","ODD")</f>
        <v>ODD</v>
      </c>
      <c r="F12096" t="str">
        <f>IF(D12096&lt;=18,"LOW (1-18)","HIGH (19-36)")</f>
        <v>LOW (1-18)</v>
      </c>
      <c r="G12096">
        <f>INT((D12096-1)/6)+1</f>
        <v>3</v>
      </c>
      <c r="H12096">
        <f>MOD(D12096-1,6)+1</f>
        <v>3</v>
      </c>
      <c r="I12096">
        <f>37-D12096</f>
        <v>22</v>
      </c>
      <c r="J12096">
        <f>ABS(D12096-D12097)</f>
        <v>4</v>
      </c>
      <c r="K12096">
        <f>AVERAGE(D12096:D12100)</f>
        <v>15</v>
      </c>
      <c r="L12096">
        <f>AVERAGE(D12096:D12115)</f>
        <v>15</v>
      </c>
      <c r="M12096">
        <f>K12096-L12096</f>
        <v>0</v>
      </c>
      <c r="N12096" t="str">
        <f>IF(K12096&gt;L12096,"HIGH ZONE BIAS",IF(K12096&lt;L12096,"LOW ZONE BIAS","EQUILIBRIUM"))</f>
        <v>EQUILIBRIUM</v>
      </c>
    </row>
    <row r="12097">
      <c r="A12097">
        <v>15474</v>
      </c>
      <c r="B12097" t="str">
        <v>2016-09-07</v>
      </c>
      <c r="C12097" t="str">
        <v>Morning</v>
      </c>
      <c r="D12097">
        <v>11</v>
      </c>
      <c r="E12097" t="str">
        <f>IF(MOD(D12097,2)=0,"EVEN","ODD")</f>
        <v>ODD</v>
      </c>
      <c r="F12097" t="str">
        <f>IF(D12097&lt;=18,"LOW (1-18)","HIGH (19-36)")</f>
        <v>LOW (1-18)</v>
      </c>
      <c r="G12097">
        <f>INT((D12097-1)/6)+1</f>
        <v>2</v>
      </c>
      <c r="H12097">
        <f>MOD(D12097-1,6)+1</f>
        <v>5</v>
      </c>
      <c r="I12097">
        <f>37-D12097</f>
        <v>26</v>
      </c>
      <c r="J12097">
        <f>ABS(D12097-D12098)</f>
        <v>15</v>
      </c>
      <c r="K12097">
        <f>AVERAGE(D12097:D12101)</f>
        <v>11</v>
      </c>
      <c r="L12097">
        <f>AVERAGE(D12097:D12116)</f>
        <v>11</v>
      </c>
      <c r="M12097">
        <f>K12097-L12097</f>
        <v>0</v>
      </c>
      <c r="N12097" t="str">
        <f>IF(K12097&gt;L12097,"HIGH ZONE BIAS",IF(K12097&lt;L12097,"LOW ZONE BIAS","EQUILIBRIUM"))</f>
        <v>EQUILIBRIUM</v>
      </c>
    </row>
    <row r="12098">
      <c r="A12098">
        <v>15473</v>
      </c>
      <c r="B12098" t="str">
        <v>2016-09-06</v>
      </c>
      <c r="C12098" t="str">
        <v>Evening</v>
      </c>
      <c r="D12098">
        <v>26</v>
      </c>
      <c r="E12098" t="str">
        <f>IF(MOD(D12098,2)=0,"EVEN","ODD")</f>
        <v>EVEN</v>
      </c>
      <c r="F12098" t="str">
        <f>IF(D12098&lt;=18,"LOW (1-18)","HIGH (19-36)")</f>
        <v>HIGH (19-36)</v>
      </c>
      <c r="G12098">
        <f>INT((D12098-1)/6)+1</f>
        <v>5</v>
      </c>
      <c r="H12098">
        <f>MOD(D12098-1,6)+1</f>
        <v>2</v>
      </c>
      <c r="I12098">
        <f>37-D12098</f>
        <v>11</v>
      </c>
      <c r="J12098">
        <f>ABS(D12098-D12099)</f>
        <v>3</v>
      </c>
      <c r="K12098">
        <f>AVERAGE(D12098:D12102)</f>
        <v>26</v>
      </c>
      <c r="L12098">
        <f>AVERAGE(D12098:D12117)</f>
        <v>26</v>
      </c>
      <c r="M12098">
        <f>K12098-L12098</f>
        <v>0</v>
      </c>
      <c r="N12098" t="str">
        <f>IF(K12098&gt;L12098,"HIGH ZONE BIAS",IF(K12098&lt;L12098,"LOW ZONE BIAS","EQUILIBRIUM"))</f>
        <v>EQUILIBRIUM</v>
      </c>
    </row>
    <row r="12099">
      <c r="A12099">
        <v>15472</v>
      </c>
      <c r="B12099" t="str">
        <v>2016-09-06</v>
      </c>
      <c r="C12099" t="str">
        <v>Afternoon</v>
      </c>
      <c r="D12099">
        <v>23</v>
      </c>
      <c r="E12099" t="str">
        <f>IF(MOD(D12099,2)=0,"EVEN","ODD")</f>
        <v>ODD</v>
      </c>
      <c r="F12099" t="str">
        <f>IF(D12099&lt;=18,"LOW (1-18)","HIGH (19-36)")</f>
        <v>HIGH (19-36)</v>
      </c>
      <c r="G12099">
        <f>INT((D12099-1)/6)+1</f>
        <v>4</v>
      </c>
      <c r="H12099">
        <f>MOD(D12099-1,6)+1</f>
        <v>5</v>
      </c>
      <c r="I12099">
        <f>37-D12099</f>
        <v>14</v>
      </c>
      <c r="J12099">
        <f>ABS(D12099-D12100)</f>
        <v>10</v>
      </c>
      <c r="K12099">
        <f>AVERAGE(D12099:D12103)</f>
        <v>23</v>
      </c>
      <c r="L12099">
        <f>AVERAGE(D12099:D12118)</f>
        <v>23</v>
      </c>
      <c r="M12099">
        <f>K12099-L12099</f>
        <v>0</v>
      </c>
      <c r="N12099" t="str">
        <f>IF(K12099&gt;L12099,"HIGH ZONE BIAS",IF(K12099&lt;L12099,"LOW ZONE BIAS","EQUILIBRIUM"))</f>
        <v>EQUILIBRIUM</v>
      </c>
    </row>
    <row r="12100">
      <c r="A12100">
        <v>15471</v>
      </c>
      <c r="B12100" t="str">
        <v>2016-09-06</v>
      </c>
      <c r="C12100" t="str">
        <v>Midday</v>
      </c>
      <c r="D12100">
        <v>13</v>
      </c>
      <c r="E12100" t="str">
        <f>IF(MOD(D12100,2)=0,"EVEN","ODD")</f>
        <v>ODD</v>
      </c>
      <c r="F12100" t="str">
        <f>IF(D12100&lt;=18,"LOW (1-18)","HIGH (19-36)")</f>
        <v>LOW (1-18)</v>
      </c>
      <c r="G12100">
        <f>INT((D12100-1)/6)+1</f>
        <v>3</v>
      </c>
      <c r="H12100">
        <f>MOD(D12100-1,6)+1</f>
        <v>1</v>
      </c>
      <c r="I12100">
        <f>37-D12100</f>
        <v>24</v>
      </c>
      <c r="J12100">
        <f>ABS(D12100-D12101)</f>
        <v>1</v>
      </c>
      <c r="K12100">
        <f>AVERAGE(D12100:D12104)</f>
        <v>13</v>
      </c>
      <c r="L12100">
        <f>AVERAGE(D12100:D12119)</f>
        <v>13</v>
      </c>
      <c r="M12100">
        <f>K12100-L12100</f>
        <v>0</v>
      </c>
      <c r="N12100" t="str">
        <f>IF(K12100&gt;L12100,"HIGH ZONE BIAS",IF(K12100&lt;L12100,"LOW ZONE BIAS","EQUILIBRIUM"))</f>
        <v>EQUILIBRIUM</v>
      </c>
    </row>
    <row r="12101">
      <c r="A12101">
        <v>15470</v>
      </c>
      <c r="B12101" t="str">
        <v>2016-09-06</v>
      </c>
      <c r="C12101" t="str">
        <v>Morning</v>
      </c>
      <c r="D12101">
        <v>12</v>
      </c>
      <c r="E12101" t="str">
        <f>IF(MOD(D12101,2)=0,"EVEN","ODD")</f>
        <v>EVEN</v>
      </c>
      <c r="F12101" t="str">
        <f>IF(D12101&lt;=18,"LOW (1-18)","HIGH (19-36)")</f>
        <v>LOW (1-18)</v>
      </c>
      <c r="G12101">
        <f>INT((D12101-1)/6)+1</f>
        <v>2</v>
      </c>
      <c r="H12101">
        <f>MOD(D12101-1,6)+1</f>
        <v>6</v>
      </c>
      <c r="I12101">
        <f>37-D12101</f>
        <v>25</v>
      </c>
      <c r="J12101">
        <f>ABS(D12101-D12102)</f>
        <v>20</v>
      </c>
      <c r="K12101">
        <f>AVERAGE(D12101:D12105)</f>
        <v>12</v>
      </c>
      <c r="L12101">
        <f>AVERAGE(D12101:D12120)</f>
        <v>12</v>
      </c>
      <c r="M12101">
        <f>K12101-L12101</f>
        <v>0</v>
      </c>
      <c r="N12101" t="str">
        <f>IF(K12101&gt;L12101,"HIGH ZONE BIAS",IF(K12101&lt;L12101,"LOW ZONE BIAS","EQUILIBRIUM"))</f>
        <v>EQUILIBRIUM</v>
      </c>
    </row>
    <row r="12102">
      <c r="A12102">
        <v>15469</v>
      </c>
      <c r="B12102" t="str">
        <v>2016-09-05</v>
      </c>
      <c r="C12102" t="str">
        <v>Evening</v>
      </c>
      <c r="D12102">
        <v>32</v>
      </c>
      <c r="E12102" t="str">
        <f>IF(MOD(D12102,2)=0,"EVEN","ODD")</f>
        <v>EVEN</v>
      </c>
      <c r="F12102" t="str">
        <f>IF(D12102&lt;=18,"LOW (1-18)","HIGH (19-36)")</f>
        <v>HIGH (19-36)</v>
      </c>
      <c r="G12102">
        <f>INT((D12102-1)/6)+1</f>
        <v>6</v>
      </c>
      <c r="H12102">
        <f>MOD(D12102-1,6)+1</f>
        <v>2</v>
      </c>
      <c r="I12102">
        <f>37-D12102</f>
        <v>5</v>
      </c>
      <c r="J12102">
        <f>ABS(D12102-D12103)</f>
        <v>30</v>
      </c>
      <c r="K12102">
        <f>AVERAGE(D12102:D12106)</f>
        <v>32</v>
      </c>
      <c r="L12102">
        <f>AVERAGE(D12102:D12121)</f>
        <v>32</v>
      </c>
      <c r="M12102">
        <f>K12102-L12102</f>
        <v>0</v>
      </c>
      <c r="N12102" t="str">
        <f>IF(K12102&gt;L12102,"HIGH ZONE BIAS",IF(K12102&lt;L12102,"LOW ZONE BIAS","EQUILIBRIUM"))</f>
        <v>EQUILIBRIUM</v>
      </c>
    </row>
    <row r="12103">
      <c r="A12103">
        <v>15468</v>
      </c>
      <c r="B12103" t="str">
        <v>2016-09-05</v>
      </c>
      <c r="C12103" t="str">
        <v>Afternoon</v>
      </c>
      <c r="D12103">
        <v>2</v>
      </c>
      <c r="E12103" t="str">
        <f>IF(MOD(D12103,2)=0,"EVEN","ODD")</f>
        <v>EVEN</v>
      </c>
      <c r="F12103" t="str">
        <f>IF(D12103&lt;=18,"LOW (1-18)","HIGH (19-36)")</f>
        <v>LOW (1-18)</v>
      </c>
      <c r="G12103">
        <f>INT((D12103-1)/6)+1</f>
        <v>1</v>
      </c>
      <c r="H12103">
        <f>MOD(D12103-1,6)+1</f>
        <v>2</v>
      </c>
      <c r="I12103">
        <f>37-D12103</f>
        <v>35</v>
      </c>
      <c r="J12103">
        <f>ABS(D12103-D12104)</f>
        <v>20</v>
      </c>
      <c r="K12103">
        <f>AVERAGE(D12103:D12107)</f>
        <v>2</v>
      </c>
      <c r="L12103">
        <f>AVERAGE(D12103:D12122)</f>
        <v>2</v>
      </c>
      <c r="M12103">
        <f>K12103-L12103</f>
        <v>0</v>
      </c>
      <c r="N12103" t="str">
        <f>IF(K12103&gt;L12103,"HIGH ZONE BIAS",IF(K12103&lt;L12103,"LOW ZONE BIAS","EQUILIBRIUM"))</f>
        <v>EQUILIBRIUM</v>
      </c>
    </row>
    <row r="12104">
      <c r="A12104">
        <v>15467</v>
      </c>
      <c r="B12104" t="str">
        <v>2016-09-05</v>
      </c>
      <c r="C12104" t="str">
        <v>Midday</v>
      </c>
      <c r="D12104">
        <v>22</v>
      </c>
      <c r="E12104" t="str">
        <f>IF(MOD(D12104,2)=0,"EVEN","ODD")</f>
        <v>EVEN</v>
      </c>
      <c r="F12104" t="str">
        <f>IF(D12104&lt;=18,"LOW (1-18)","HIGH (19-36)")</f>
        <v>HIGH (19-36)</v>
      </c>
      <c r="G12104">
        <f>INT((D12104-1)/6)+1</f>
        <v>4</v>
      </c>
      <c r="H12104">
        <f>MOD(D12104-1,6)+1</f>
        <v>4</v>
      </c>
      <c r="I12104">
        <f>37-D12104</f>
        <v>15</v>
      </c>
      <c r="J12104">
        <f>ABS(D12104-D12105)</f>
        <v>3</v>
      </c>
      <c r="K12104">
        <f>AVERAGE(D12104:D12108)</f>
        <v>22</v>
      </c>
      <c r="L12104">
        <f>AVERAGE(D12104:D12123)</f>
        <v>22</v>
      </c>
      <c r="M12104">
        <f>K12104-L12104</f>
        <v>0</v>
      </c>
      <c r="N12104" t="str">
        <f>IF(K12104&gt;L12104,"HIGH ZONE BIAS",IF(K12104&lt;L12104,"LOW ZONE BIAS","EQUILIBRIUM"))</f>
        <v>EQUILIBRIUM</v>
      </c>
    </row>
    <row r="12105">
      <c r="A12105">
        <v>15466</v>
      </c>
      <c r="B12105" t="str">
        <v>2016-09-05</v>
      </c>
      <c r="C12105" t="str">
        <v>Morning</v>
      </c>
      <c r="D12105">
        <v>25</v>
      </c>
      <c r="E12105" t="str">
        <f>IF(MOD(D12105,2)=0,"EVEN","ODD")</f>
        <v>ODD</v>
      </c>
      <c r="F12105" t="str">
        <f>IF(D12105&lt;=18,"LOW (1-18)","HIGH (19-36)")</f>
        <v>HIGH (19-36)</v>
      </c>
      <c r="G12105">
        <f>INT((D12105-1)/6)+1</f>
        <v>5</v>
      </c>
      <c r="H12105">
        <f>MOD(D12105-1,6)+1</f>
        <v>1</v>
      </c>
      <c r="I12105">
        <f>37-D12105</f>
        <v>12</v>
      </c>
      <c r="J12105">
        <f>ABS(D12105-D12106)</f>
        <v>13</v>
      </c>
      <c r="K12105">
        <f>AVERAGE(D12105:D12109)</f>
        <v>25</v>
      </c>
      <c r="L12105">
        <f>AVERAGE(D12105:D12124)</f>
        <v>25</v>
      </c>
      <c r="M12105">
        <f>K12105-L12105</f>
        <v>0</v>
      </c>
      <c r="N12105" t="str">
        <f>IF(K12105&gt;L12105,"HIGH ZONE BIAS",IF(K12105&lt;L12105,"LOW ZONE BIAS","EQUILIBRIUM"))</f>
        <v>EQUILIBRIUM</v>
      </c>
    </row>
    <row r="12106">
      <c r="A12106">
        <v>15465</v>
      </c>
      <c r="B12106" t="str">
        <v>2016-09-03</v>
      </c>
      <c r="C12106" t="str">
        <v>Evening</v>
      </c>
      <c r="D12106">
        <v>12</v>
      </c>
      <c r="E12106" t="str">
        <f>IF(MOD(D12106,2)=0,"EVEN","ODD")</f>
        <v>EVEN</v>
      </c>
      <c r="F12106" t="str">
        <f>IF(D12106&lt;=18,"LOW (1-18)","HIGH (19-36)")</f>
        <v>LOW (1-18)</v>
      </c>
      <c r="G12106">
        <f>INT((D12106-1)/6)+1</f>
        <v>2</v>
      </c>
      <c r="H12106">
        <f>MOD(D12106-1,6)+1</f>
        <v>6</v>
      </c>
      <c r="I12106">
        <f>37-D12106</f>
        <v>25</v>
      </c>
      <c r="J12106">
        <f>ABS(D12106-D12107)</f>
        <v>5</v>
      </c>
      <c r="K12106">
        <f>AVERAGE(D12106:D12110)</f>
        <v>12</v>
      </c>
      <c r="L12106">
        <f>AVERAGE(D12106:D12125)</f>
        <v>12</v>
      </c>
      <c r="M12106">
        <f>K12106-L12106</f>
        <v>0</v>
      </c>
      <c r="N12106" t="str">
        <f>IF(K12106&gt;L12106,"HIGH ZONE BIAS",IF(K12106&lt;L12106,"LOW ZONE BIAS","EQUILIBRIUM"))</f>
        <v>EQUILIBRIUM</v>
      </c>
    </row>
    <row r="12107">
      <c r="A12107">
        <v>15464</v>
      </c>
      <c r="B12107" t="str">
        <v>2016-09-03</v>
      </c>
      <c r="C12107" t="str">
        <v>Afternoon</v>
      </c>
      <c r="D12107">
        <v>7</v>
      </c>
      <c r="E12107" t="str">
        <f>IF(MOD(D12107,2)=0,"EVEN","ODD")</f>
        <v>ODD</v>
      </c>
      <c r="F12107" t="str">
        <f>IF(D12107&lt;=18,"LOW (1-18)","HIGH (19-36)")</f>
        <v>LOW (1-18)</v>
      </c>
      <c r="G12107">
        <f>INT((D12107-1)/6)+1</f>
        <v>2</v>
      </c>
      <c r="H12107">
        <f>MOD(D12107-1,6)+1</f>
        <v>1</v>
      </c>
      <c r="I12107">
        <f>37-D12107</f>
        <v>30</v>
      </c>
      <c r="J12107">
        <f>ABS(D12107-D12108)</f>
        <v>0</v>
      </c>
      <c r="K12107">
        <f>AVERAGE(D12107:D12111)</f>
        <v>7</v>
      </c>
      <c r="L12107">
        <f>AVERAGE(D12107:D12126)</f>
        <v>7</v>
      </c>
      <c r="M12107">
        <f>K12107-L12107</f>
        <v>0</v>
      </c>
      <c r="N12107" t="str">
        <f>IF(K12107&gt;L12107,"HIGH ZONE BIAS",IF(K12107&lt;L12107,"LOW ZONE BIAS","EQUILIBRIUM"))</f>
        <v>EQUILIBRIUM</v>
      </c>
    </row>
    <row r="12108">
      <c r="A12108">
        <v>15463</v>
      </c>
      <c r="B12108" t="str">
        <v>2016-09-03</v>
      </c>
      <c r="C12108" t="str">
        <v>Midday</v>
      </c>
      <c r="D12108">
        <v>7</v>
      </c>
      <c r="E12108" t="str">
        <f>IF(MOD(D12108,2)=0,"EVEN","ODD")</f>
        <v>ODD</v>
      </c>
      <c r="F12108" t="str">
        <f>IF(D12108&lt;=18,"LOW (1-18)","HIGH (19-36)")</f>
        <v>LOW (1-18)</v>
      </c>
      <c r="G12108">
        <f>INT((D12108-1)/6)+1</f>
        <v>2</v>
      </c>
      <c r="H12108">
        <f>MOD(D12108-1,6)+1</f>
        <v>1</v>
      </c>
      <c r="I12108">
        <f>37-D12108</f>
        <v>30</v>
      </c>
      <c r="J12108">
        <f>ABS(D12108-D12109)</f>
        <v>16</v>
      </c>
      <c r="K12108">
        <f>AVERAGE(D12108:D12112)</f>
        <v>7</v>
      </c>
      <c r="L12108">
        <f>AVERAGE(D12108:D12127)</f>
        <v>7</v>
      </c>
      <c r="M12108">
        <f>K12108-L12108</f>
        <v>0</v>
      </c>
      <c r="N12108" t="str">
        <f>IF(K12108&gt;L12108,"HIGH ZONE BIAS",IF(K12108&lt;L12108,"LOW ZONE BIAS","EQUILIBRIUM"))</f>
        <v>EQUILIBRIUM</v>
      </c>
    </row>
    <row r="12109">
      <c r="A12109">
        <v>15462</v>
      </c>
      <c r="B12109" t="str">
        <v>2016-09-03</v>
      </c>
      <c r="C12109" t="str">
        <v>Morning</v>
      </c>
      <c r="D12109">
        <v>23</v>
      </c>
      <c r="E12109" t="str">
        <f>IF(MOD(D12109,2)=0,"EVEN","ODD")</f>
        <v>ODD</v>
      </c>
      <c r="F12109" t="str">
        <f>IF(D12109&lt;=18,"LOW (1-18)","HIGH (19-36)")</f>
        <v>HIGH (19-36)</v>
      </c>
      <c r="G12109">
        <f>INT((D12109-1)/6)+1</f>
        <v>4</v>
      </c>
      <c r="H12109">
        <f>MOD(D12109-1,6)+1</f>
        <v>5</v>
      </c>
      <c r="I12109">
        <f>37-D12109</f>
        <v>14</v>
      </c>
      <c r="J12109">
        <f>ABS(D12109-D12110)</f>
        <v>5</v>
      </c>
      <c r="K12109">
        <f>AVERAGE(D12109:D12113)</f>
        <v>23</v>
      </c>
      <c r="L12109">
        <f>AVERAGE(D12109:D12128)</f>
        <v>23</v>
      </c>
      <c r="M12109">
        <f>K12109-L12109</f>
        <v>0</v>
      </c>
      <c r="N12109" t="str">
        <f>IF(K12109&gt;L12109,"HIGH ZONE BIAS",IF(K12109&lt;L12109,"LOW ZONE BIAS","EQUILIBRIUM"))</f>
        <v>EQUILIBRIUM</v>
      </c>
    </row>
    <row r="12110">
      <c r="A12110">
        <v>15461</v>
      </c>
      <c r="B12110" t="str">
        <v>2016-09-02</v>
      </c>
      <c r="C12110" t="str">
        <v>Evening</v>
      </c>
      <c r="D12110">
        <v>28</v>
      </c>
      <c r="E12110" t="str">
        <f>IF(MOD(D12110,2)=0,"EVEN","ODD")</f>
        <v>EVEN</v>
      </c>
      <c r="F12110" t="str">
        <f>IF(D12110&lt;=18,"LOW (1-18)","HIGH (19-36)")</f>
        <v>HIGH (19-36)</v>
      </c>
      <c r="G12110">
        <f>INT((D12110-1)/6)+1</f>
        <v>5</v>
      </c>
      <c r="H12110">
        <f>MOD(D12110-1,6)+1</f>
        <v>4</v>
      </c>
      <c r="I12110">
        <f>37-D12110</f>
        <v>9</v>
      </c>
      <c r="J12110">
        <f>ABS(D12110-D12111)</f>
        <v>1</v>
      </c>
      <c r="K12110">
        <f>AVERAGE(D12110:D12114)</f>
        <v>28</v>
      </c>
      <c r="L12110">
        <f>AVERAGE(D12110:D12129)</f>
        <v>28</v>
      </c>
      <c r="M12110">
        <f>K12110-L12110</f>
        <v>0</v>
      </c>
      <c r="N12110" t="str">
        <f>IF(K12110&gt;L12110,"HIGH ZONE BIAS",IF(K12110&lt;L12110,"LOW ZONE BIAS","EQUILIBRIUM"))</f>
        <v>EQUILIBRIUM</v>
      </c>
    </row>
    <row r="12111">
      <c r="A12111">
        <v>15460</v>
      </c>
      <c r="B12111" t="str">
        <v>2016-09-02</v>
      </c>
      <c r="C12111" t="str">
        <v>Afternoon</v>
      </c>
      <c r="D12111">
        <v>29</v>
      </c>
      <c r="E12111" t="str">
        <f>IF(MOD(D12111,2)=0,"EVEN","ODD")</f>
        <v>ODD</v>
      </c>
      <c r="F12111" t="str">
        <f>IF(D12111&lt;=18,"LOW (1-18)","HIGH (19-36)")</f>
        <v>HIGH (19-36)</v>
      </c>
      <c r="G12111">
        <f>INT((D12111-1)/6)+1</f>
        <v>5</v>
      </c>
      <c r="H12111">
        <f>MOD(D12111-1,6)+1</f>
        <v>5</v>
      </c>
      <c r="I12111">
        <f>37-D12111</f>
        <v>8</v>
      </c>
      <c r="J12111">
        <f>ABS(D12111-D12112)</f>
        <v>11</v>
      </c>
      <c r="K12111">
        <f>AVERAGE(D12111:D12115)</f>
        <v>29</v>
      </c>
      <c r="L12111">
        <f>AVERAGE(D12111:D12130)</f>
        <v>29</v>
      </c>
      <c r="M12111">
        <f>K12111-L12111</f>
        <v>0</v>
      </c>
      <c r="N12111" t="str">
        <f>IF(K12111&gt;L12111,"HIGH ZONE BIAS",IF(K12111&lt;L12111,"LOW ZONE BIAS","EQUILIBRIUM"))</f>
        <v>EQUILIBRIUM</v>
      </c>
    </row>
    <row r="12112">
      <c r="A12112">
        <v>15459</v>
      </c>
      <c r="B12112" t="str">
        <v>2016-09-02</v>
      </c>
      <c r="C12112" t="str">
        <v>Midday</v>
      </c>
      <c r="D12112">
        <v>18</v>
      </c>
      <c r="E12112" t="str">
        <f>IF(MOD(D12112,2)=0,"EVEN","ODD")</f>
        <v>EVEN</v>
      </c>
      <c r="F12112" t="str">
        <f>IF(D12112&lt;=18,"LOW (1-18)","HIGH (19-36)")</f>
        <v>LOW (1-18)</v>
      </c>
      <c r="G12112">
        <f>INT((D12112-1)/6)+1</f>
        <v>3</v>
      </c>
      <c r="H12112">
        <f>MOD(D12112-1,6)+1</f>
        <v>6</v>
      </c>
      <c r="I12112">
        <f>37-D12112</f>
        <v>19</v>
      </c>
      <c r="J12112">
        <f>ABS(D12112-D12113)</f>
        <v>3</v>
      </c>
      <c r="K12112">
        <f>AVERAGE(D12112:D12116)</f>
        <v>18</v>
      </c>
      <c r="L12112">
        <f>AVERAGE(D12112:D12131)</f>
        <v>18</v>
      </c>
      <c r="M12112">
        <f>K12112-L12112</f>
        <v>0</v>
      </c>
      <c r="N12112" t="str">
        <f>IF(K12112&gt;L12112,"HIGH ZONE BIAS",IF(K12112&lt;L12112,"LOW ZONE BIAS","EQUILIBRIUM"))</f>
        <v>EQUILIBRIUM</v>
      </c>
    </row>
    <row r="12113">
      <c r="A12113">
        <v>15458</v>
      </c>
      <c r="B12113" t="str">
        <v>2016-09-02</v>
      </c>
      <c r="C12113" t="str">
        <v>Morning</v>
      </c>
      <c r="D12113">
        <v>21</v>
      </c>
      <c r="E12113" t="str">
        <f>IF(MOD(D12113,2)=0,"EVEN","ODD")</f>
        <v>ODD</v>
      </c>
      <c r="F12113" t="str">
        <f>IF(D12113&lt;=18,"LOW (1-18)","HIGH (19-36)")</f>
        <v>HIGH (19-36)</v>
      </c>
      <c r="G12113">
        <f>INT((D12113-1)/6)+1</f>
        <v>4</v>
      </c>
      <c r="H12113">
        <f>MOD(D12113-1,6)+1</f>
        <v>3</v>
      </c>
      <c r="I12113">
        <f>37-D12113</f>
        <v>16</v>
      </c>
      <c r="J12113">
        <f>ABS(D12113-D12114)</f>
        <v>15</v>
      </c>
      <c r="K12113">
        <f>AVERAGE(D12113:D12117)</f>
        <v>21</v>
      </c>
      <c r="L12113">
        <f>AVERAGE(D12113:D12132)</f>
        <v>21</v>
      </c>
      <c r="M12113">
        <f>K12113-L12113</f>
        <v>0</v>
      </c>
      <c r="N12113" t="str">
        <f>IF(K12113&gt;L12113,"HIGH ZONE BIAS",IF(K12113&lt;L12113,"LOW ZONE BIAS","EQUILIBRIUM"))</f>
        <v>EQUILIBRIUM</v>
      </c>
    </row>
    <row r="12114">
      <c r="A12114">
        <v>15457</v>
      </c>
      <c r="B12114" t="str">
        <v>2016-09-01</v>
      </c>
      <c r="C12114" t="str">
        <v>Evening</v>
      </c>
      <c r="D12114">
        <v>6</v>
      </c>
      <c r="E12114" t="str">
        <f>IF(MOD(D12114,2)=0,"EVEN","ODD")</f>
        <v>EVEN</v>
      </c>
      <c r="F12114" t="str">
        <f>IF(D12114&lt;=18,"LOW (1-18)","HIGH (19-36)")</f>
        <v>LOW (1-18)</v>
      </c>
      <c r="G12114">
        <f>INT((D12114-1)/6)+1</f>
        <v>1</v>
      </c>
      <c r="H12114">
        <f>MOD(D12114-1,6)+1</f>
        <v>6</v>
      </c>
      <c r="I12114">
        <f>37-D12114</f>
        <v>31</v>
      </c>
      <c r="J12114">
        <f>ABS(D12114-D12115)</f>
        <v>10</v>
      </c>
      <c r="K12114">
        <f>AVERAGE(D12114:D12118)</f>
        <v>6</v>
      </c>
      <c r="L12114">
        <f>AVERAGE(D12114:D12133)</f>
        <v>6</v>
      </c>
      <c r="M12114">
        <f>K12114-L12114</f>
        <v>0</v>
      </c>
      <c r="N12114" t="str">
        <f>IF(K12114&gt;L12114,"HIGH ZONE BIAS",IF(K12114&lt;L12114,"LOW ZONE BIAS","EQUILIBRIUM"))</f>
        <v>EQUILIBRIUM</v>
      </c>
    </row>
    <row r="12115">
      <c r="A12115">
        <v>15456</v>
      </c>
      <c r="B12115" t="str">
        <v>2016-09-01</v>
      </c>
      <c r="C12115" t="str">
        <v>Afternoon</v>
      </c>
      <c r="D12115">
        <v>16</v>
      </c>
      <c r="E12115" t="str">
        <f>IF(MOD(D12115,2)=0,"EVEN","ODD")</f>
        <v>EVEN</v>
      </c>
      <c r="F12115" t="str">
        <f>IF(D12115&lt;=18,"LOW (1-18)","HIGH (19-36)")</f>
        <v>LOW (1-18)</v>
      </c>
      <c r="G12115">
        <f>INT((D12115-1)/6)+1</f>
        <v>3</v>
      </c>
      <c r="H12115">
        <f>MOD(D12115-1,6)+1</f>
        <v>4</v>
      </c>
      <c r="I12115">
        <f>37-D12115</f>
        <v>21</v>
      </c>
      <c r="J12115">
        <f>ABS(D12115-D12116)</f>
        <v>14</v>
      </c>
      <c r="K12115">
        <f>AVERAGE(D12115:D12119)</f>
        <v>16</v>
      </c>
      <c r="L12115">
        <f>AVERAGE(D12115:D12134)</f>
        <v>16</v>
      </c>
      <c r="M12115">
        <f>K12115-L12115</f>
        <v>0</v>
      </c>
      <c r="N12115" t="str">
        <f>IF(K12115&gt;L12115,"HIGH ZONE BIAS",IF(K12115&lt;L12115,"LOW ZONE BIAS","EQUILIBRIUM"))</f>
        <v>EQUILIBRIUM</v>
      </c>
    </row>
    <row r="12116">
      <c r="A12116">
        <v>15455</v>
      </c>
      <c r="B12116" t="str">
        <v>2016-09-01</v>
      </c>
      <c r="C12116" t="str">
        <v>Midday</v>
      </c>
      <c r="D12116">
        <v>30</v>
      </c>
      <c r="E12116" t="str">
        <f>IF(MOD(D12116,2)=0,"EVEN","ODD")</f>
        <v>EVEN</v>
      </c>
      <c r="F12116" t="str">
        <f>IF(D12116&lt;=18,"LOW (1-18)","HIGH (19-36)")</f>
        <v>HIGH (19-36)</v>
      </c>
      <c r="G12116">
        <f>INT((D12116-1)/6)+1</f>
        <v>5</v>
      </c>
      <c r="H12116">
        <f>MOD(D12116-1,6)+1</f>
        <v>6</v>
      </c>
      <c r="I12116">
        <f>37-D12116</f>
        <v>7</v>
      </c>
      <c r="J12116">
        <f>ABS(D12116-D12117)</f>
        <v>4</v>
      </c>
      <c r="K12116">
        <f>AVERAGE(D12116:D12120)</f>
        <v>30</v>
      </c>
      <c r="L12116">
        <f>AVERAGE(D12116:D12135)</f>
        <v>30</v>
      </c>
      <c r="M12116">
        <f>K12116-L12116</f>
        <v>0</v>
      </c>
      <c r="N12116" t="str">
        <f>IF(K12116&gt;L12116,"HIGH ZONE BIAS",IF(K12116&lt;L12116,"LOW ZONE BIAS","EQUILIBRIUM"))</f>
        <v>EQUILIBRIUM</v>
      </c>
    </row>
    <row r="12117">
      <c r="A12117">
        <v>15454</v>
      </c>
      <c r="B12117" t="str">
        <v>2016-09-01</v>
      </c>
      <c r="C12117" t="str">
        <v>Morning</v>
      </c>
      <c r="D12117">
        <v>34</v>
      </c>
      <c r="E12117" t="str">
        <f>IF(MOD(D12117,2)=0,"EVEN","ODD")</f>
        <v>EVEN</v>
      </c>
      <c r="F12117" t="str">
        <f>IF(D12117&lt;=18,"LOW (1-18)","HIGH (19-36)")</f>
        <v>HIGH (19-36)</v>
      </c>
      <c r="G12117">
        <f>INT((D12117-1)/6)+1</f>
        <v>6</v>
      </c>
      <c r="H12117">
        <f>MOD(D12117-1,6)+1</f>
        <v>4</v>
      </c>
      <c r="I12117">
        <f>37-D12117</f>
        <v>3</v>
      </c>
      <c r="J12117">
        <f>ABS(D12117-D12118)</f>
        <v>23</v>
      </c>
      <c r="K12117">
        <f>AVERAGE(D12117:D12121)</f>
        <v>34</v>
      </c>
      <c r="L12117">
        <f>AVERAGE(D12117:D12136)</f>
        <v>34</v>
      </c>
      <c r="M12117">
        <f>K12117-L12117</f>
        <v>0</v>
      </c>
      <c r="N12117" t="str">
        <f>IF(K12117&gt;L12117,"HIGH ZONE BIAS",IF(K12117&lt;L12117,"LOW ZONE BIAS","EQUILIBRIUM"))</f>
        <v>EQUILIBRIUM</v>
      </c>
    </row>
    <row r="12118">
      <c r="A12118">
        <v>15453</v>
      </c>
      <c r="B12118" t="str">
        <v>2016-08-31</v>
      </c>
      <c r="C12118" t="str">
        <v>Evening</v>
      </c>
      <c r="D12118">
        <v>11</v>
      </c>
      <c r="E12118" t="str">
        <f>IF(MOD(D12118,2)=0,"EVEN","ODD")</f>
        <v>ODD</v>
      </c>
      <c r="F12118" t="str">
        <f>IF(D12118&lt;=18,"LOW (1-18)","HIGH (19-36)")</f>
        <v>LOW (1-18)</v>
      </c>
      <c r="G12118">
        <f>INT((D12118-1)/6)+1</f>
        <v>2</v>
      </c>
      <c r="H12118">
        <f>MOD(D12118-1,6)+1</f>
        <v>5</v>
      </c>
      <c r="I12118">
        <f>37-D12118</f>
        <v>26</v>
      </c>
      <c r="J12118">
        <f>ABS(D12118-D12119)</f>
        <v>10</v>
      </c>
      <c r="K12118">
        <f>AVERAGE(D12118:D12122)</f>
        <v>11</v>
      </c>
      <c r="L12118">
        <f>AVERAGE(D12118:D12137)</f>
        <v>11</v>
      </c>
      <c r="M12118">
        <f>K12118-L12118</f>
        <v>0</v>
      </c>
      <c r="N12118" t="str">
        <f>IF(K12118&gt;L12118,"HIGH ZONE BIAS",IF(K12118&lt;L12118,"LOW ZONE BIAS","EQUILIBRIUM"))</f>
        <v>EQUILIBRIUM</v>
      </c>
    </row>
    <row r="12119">
      <c r="A12119">
        <v>15452</v>
      </c>
      <c r="B12119" t="str">
        <v>2016-08-31</v>
      </c>
      <c r="C12119" t="str">
        <v>Afternoon</v>
      </c>
      <c r="D12119">
        <v>1</v>
      </c>
      <c r="E12119" t="str">
        <f>IF(MOD(D12119,2)=0,"EVEN","ODD")</f>
        <v>ODD</v>
      </c>
      <c r="F12119" t="str">
        <f>IF(D12119&lt;=18,"LOW (1-18)","HIGH (19-36)")</f>
        <v>LOW (1-18)</v>
      </c>
      <c r="G12119">
        <f>INT((D12119-1)/6)+1</f>
        <v>1</v>
      </c>
      <c r="H12119">
        <f>MOD(D12119-1,6)+1</f>
        <v>1</v>
      </c>
      <c r="I12119">
        <f>37-D12119</f>
        <v>36</v>
      </c>
      <c r="J12119">
        <f>ABS(D12119-D12120)</f>
        <v>26</v>
      </c>
      <c r="K12119">
        <f>AVERAGE(D12119:D12123)</f>
        <v>1</v>
      </c>
      <c r="L12119">
        <f>AVERAGE(D12119:D12138)</f>
        <v>1</v>
      </c>
      <c r="M12119">
        <f>K12119-L12119</f>
        <v>0</v>
      </c>
      <c r="N12119" t="str">
        <f>IF(K12119&gt;L12119,"HIGH ZONE BIAS",IF(K12119&lt;L12119,"LOW ZONE BIAS","EQUILIBRIUM"))</f>
        <v>EQUILIBRIUM</v>
      </c>
    </row>
    <row r="12120">
      <c r="A12120">
        <v>15451</v>
      </c>
      <c r="B12120" t="str">
        <v>2016-08-31</v>
      </c>
      <c r="C12120" t="str">
        <v>Midday</v>
      </c>
      <c r="D12120">
        <v>27</v>
      </c>
      <c r="E12120" t="str">
        <f>IF(MOD(D12120,2)=0,"EVEN","ODD")</f>
        <v>ODD</v>
      </c>
      <c r="F12120" t="str">
        <f>IF(D12120&lt;=18,"LOW (1-18)","HIGH (19-36)")</f>
        <v>HIGH (19-36)</v>
      </c>
      <c r="G12120">
        <f>INT((D12120-1)/6)+1</f>
        <v>5</v>
      </c>
      <c r="H12120">
        <f>MOD(D12120-1,6)+1</f>
        <v>3</v>
      </c>
      <c r="I12120">
        <f>37-D12120</f>
        <v>10</v>
      </c>
      <c r="J12120">
        <f>ABS(D12120-D12121)</f>
        <v>15</v>
      </c>
      <c r="K12120">
        <f>AVERAGE(D12120:D12124)</f>
        <v>27</v>
      </c>
      <c r="L12120">
        <f>AVERAGE(D12120:D12139)</f>
        <v>27</v>
      </c>
      <c r="M12120">
        <f>K12120-L12120</f>
        <v>0</v>
      </c>
      <c r="N12120" t="str">
        <f>IF(K12120&gt;L12120,"HIGH ZONE BIAS",IF(K12120&lt;L12120,"LOW ZONE BIAS","EQUILIBRIUM"))</f>
        <v>EQUILIBRIUM</v>
      </c>
    </row>
    <row r="12121">
      <c r="A12121">
        <v>15450</v>
      </c>
      <c r="B12121" t="str">
        <v>2016-08-31</v>
      </c>
      <c r="C12121" t="str">
        <v>Morning</v>
      </c>
      <c r="D12121">
        <v>12</v>
      </c>
      <c r="E12121" t="str">
        <f>IF(MOD(D12121,2)=0,"EVEN","ODD")</f>
        <v>EVEN</v>
      </c>
      <c r="F12121" t="str">
        <f>IF(D12121&lt;=18,"LOW (1-18)","HIGH (19-36)")</f>
        <v>LOW (1-18)</v>
      </c>
      <c r="G12121">
        <f>INT((D12121-1)/6)+1</f>
        <v>2</v>
      </c>
      <c r="H12121">
        <f>MOD(D12121-1,6)+1</f>
        <v>6</v>
      </c>
      <c r="I12121">
        <f>37-D12121</f>
        <v>25</v>
      </c>
      <c r="J12121">
        <f>ABS(D12121-D12122)</f>
        <v>21</v>
      </c>
      <c r="K12121">
        <f>AVERAGE(D12121:D12125)</f>
        <v>12</v>
      </c>
      <c r="L12121">
        <f>AVERAGE(D12121:D12140)</f>
        <v>12</v>
      </c>
      <c r="M12121">
        <f>K12121-L12121</f>
        <v>0</v>
      </c>
      <c r="N12121" t="str">
        <f>IF(K12121&gt;L12121,"HIGH ZONE BIAS",IF(K12121&lt;L12121,"LOW ZONE BIAS","EQUILIBRIUM"))</f>
        <v>EQUILIBRIUM</v>
      </c>
    </row>
    <row r="12122">
      <c r="A12122">
        <v>15449</v>
      </c>
      <c r="B12122" t="str">
        <v>2016-08-30</v>
      </c>
      <c r="C12122" t="str">
        <v>Evening</v>
      </c>
      <c r="D12122">
        <v>33</v>
      </c>
      <c r="E12122" t="str">
        <f>IF(MOD(D12122,2)=0,"EVEN","ODD")</f>
        <v>ODD</v>
      </c>
      <c r="F12122" t="str">
        <f>IF(D12122&lt;=18,"LOW (1-18)","HIGH (19-36)")</f>
        <v>HIGH (19-36)</v>
      </c>
      <c r="G12122">
        <f>INT((D12122-1)/6)+1</f>
        <v>6</v>
      </c>
      <c r="H12122">
        <f>MOD(D12122-1,6)+1</f>
        <v>3</v>
      </c>
      <c r="I12122">
        <f>37-D12122</f>
        <v>4</v>
      </c>
      <c r="J12122">
        <f>ABS(D12122-D12123)</f>
        <v>21</v>
      </c>
      <c r="K12122">
        <f>AVERAGE(D12122:D12126)</f>
        <v>33</v>
      </c>
      <c r="L12122">
        <f>AVERAGE(D12122:D12141)</f>
        <v>33</v>
      </c>
      <c r="M12122">
        <f>K12122-L12122</f>
        <v>0</v>
      </c>
      <c r="N12122" t="str">
        <f>IF(K12122&gt;L12122,"HIGH ZONE BIAS",IF(K12122&lt;L12122,"LOW ZONE BIAS","EQUILIBRIUM"))</f>
        <v>EQUILIBRIUM</v>
      </c>
    </row>
    <row r="12123">
      <c r="A12123">
        <v>15448</v>
      </c>
      <c r="B12123" t="str">
        <v>2016-08-30</v>
      </c>
      <c r="C12123" t="str">
        <v>Afternoon</v>
      </c>
      <c r="D12123">
        <v>12</v>
      </c>
      <c r="E12123" t="str">
        <f>IF(MOD(D12123,2)=0,"EVEN","ODD")</f>
        <v>EVEN</v>
      </c>
      <c r="F12123" t="str">
        <f>IF(D12123&lt;=18,"LOW (1-18)","HIGH (19-36)")</f>
        <v>LOW (1-18)</v>
      </c>
      <c r="G12123">
        <f>INT((D12123-1)/6)+1</f>
        <v>2</v>
      </c>
      <c r="H12123">
        <f>MOD(D12123-1,6)+1</f>
        <v>6</v>
      </c>
      <c r="I12123">
        <f>37-D12123</f>
        <v>25</v>
      </c>
      <c r="J12123">
        <f>ABS(D12123-D12124)</f>
        <v>5</v>
      </c>
      <c r="K12123">
        <f>AVERAGE(D12123:D12127)</f>
        <v>12</v>
      </c>
      <c r="L12123">
        <f>AVERAGE(D12123:D12142)</f>
        <v>12</v>
      </c>
      <c r="M12123">
        <f>K12123-L12123</f>
        <v>0</v>
      </c>
      <c r="N12123" t="str">
        <f>IF(K12123&gt;L12123,"HIGH ZONE BIAS",IF(K12123&lt;L12123,"LOW ZONE BIAS","EQUILIBRIUM"))</f>
        <v>EQUILIBRIUM</v>
      </c>
    </row>
    <row r="12124">
      <c r="A12124">
        <v>15447</v>
      </c>
      <c r="B12124" t="str">
        <v>2016-08-30</v>
      </c>
      <c r="C12124" t="str">
        <v>Midday</v>
      </c>
      <c r="D12124">
        <v>7</v>
      </c>
      <c r="E12124" t="str">
        <f>IF(MOD(D12124,2)=0,"EVEN","ODD")</f>
        <v>ODD</v>
      </c>
      <c r="F12124" t="str">
        <f>IF(D12124&lt;=18,"LOW (1-18)","HIGH (19-36)")</f>
        <v>LOW (1-18)</v>
      </c>
      <c r="G12124">
        <f>INT((D12124-1)/6)+1</f>
        <v>2</v>
      </c>
      <c r="H12124">
        <f>MOD(D12124-1,6)+1</f>
        <v>1</v>
      </c>
      <c r="I12124">
        <f>37-D12124</f>
        <v>30</v>
      </c>
      <c r="J12124">
        <f>ABS(D12124-D12125)</f>
        <v>29</v>
      </c>
      <c r="K12124">
        <f>AVERAGE(D12124:D12128)</f>
        <v>7</v>
      </c>
      <c r="L12124">
        <f>AVERAGE(D12124:D12143)</f>
        <v>7</v>
      </c>
      <c r="M12124">
        <f>K12124-L12124</f>
        <v>0</v>
      </c>
      <c r="N12124" t="str">
        <f>IF(K12124&gt;L12124,"HIGH ZONE BIAS",IF(K12124&lt;L12124,"LOW ZONE BIAS","EQUILIBRIUM"))</f>
        <v>EQUILIBRIUM</v>
      </c>
    </row>
    <row r="12125">
      <c r="A12125">
        <v>15446</v>
      </c>
      <c r="B12125" t="str">
        <v>2016-08-30</v>
      </c>
      <c r="C12125" t="str">
        <v>Morning</v>
      </c>
      <c r="D12125">
        <v>36</v>
      </c>
      <c r="E12125" t="str">
        <f>IF(MOD(D12125,2)=0,"EVEN","ODD")</f>
        <v>EVEN</v>
      </c>
      <c r="F12125" t="str">
        <f>IF(D12125&lt;=18,"LOW (1-18)","HIGH (19-36)")</f>
        <v>HIGH (19-36)</v>
      </c>
      <c r="G12125">
        <f>INT((D12125-1)/6)+1</f>
        <v>6</v>
      </c>
      <c r="H12125">
        <f>MOD(D12125-1,6)+1</f>
        <v>6</v>
      </c>
      <c r="I12125">
        <f>37-D12125</f>
        <v>1</v>
      </c>
      <c r="J12125">
        <f>ABS(D12125-D12126)</f>
        <v>19</v>
      </c>
      <c r="K12125">
        <f>AVERAGE(D12125:D12129)</f>
        <v>36</v>
      </c>
      <c r="L12125">
        <f>AVERAGE(D12125:D12144)</f>
        <v>36</v>
      </c>
      <c r="M12125">
        <f>K12125-L12125</f>
        <v>0</v>
      </c>
      <c r="N12125" t="str">
        <f>IF(K12125&gt;L12125,"HIGH ZONE BIAS",IF(K12125&lt;L12125,"LOW ZONE BIAS","EQUILIBRIUM"))</f>
        <v>EQUILIBRIUM</v>
      </c>
    </row>
    <row r="12126">
      <c r="A12126">
        <v>15445</v>
      </c>
      <c r="B12126" t="str">
        <v>2016-08-29</v>
      </c>
      <c r="C12126" t="str">
        <v>Evening</v>
      </c>
      <c r="D12126">
        <v>17</v>
      </c>
      <c r="E12126" t="str">
        <f>IF(MOD(D12126,2)=0,"EVEN","ODD")</f>
        <v>ODD</v>
      </c>
      <c r="F12126" t="str">
        <f>IF(D12126&lt;=18,"LOW (1-18)","HIGH (19-36)")</f>
        <v>LOW (1-18)</v>
      </c>
      <c r="G12126">
        <f>INT((D12126-1)/6)+1</f>
        <v>3</v>
      </c>
      <c r="H12126">
        <f>MOD(D12126-1,6)+1</f>
        <v>5</v>
      </c>
      <c r="I12126">
        <f>37-D12126</f>
        <v>20</v>
      </c>
      <c r="J12126">
        <f>ABS(D12126-D12127)</f>
        <v>11</v>
      </c>
      <c r="K12126">
        <f>AVERAGE(D12126:D12130)</f>
        <v>17</v>
      </c>
      <c r="L12126">
        <f>AVERAGE(D12126:D12145)</f>
        <v>17</v>
      </c>
      <c r="M12126">
        <f>K12126-L12126</f>
        <v>0</v>
      </c>
      <c r="N12126" t="str">
        <f>IF(K12126&gt;L12126,"HIGH ZONE BIAS",IF(K12126&lt;L12126,"LOW ZONE BIAS","EQUILIBRIUM"))</f>
        <v>EQUILIBRIUM</v>
      </c>
    </row>
    <row r="12127">
      <c r="A12127">
        <v>15444</v>
      </c>
      <c r="B12127" t="str">
        <v>2016-08-29</v>
      </c>
      <c r="C12127" t="str">
        <v>Afternoon</v>
      </c>
      <c r="D12127">
        <v>6</v>
      </c>
      <c r="E12127" t="str">
        <f>IF(MOD(D12127,2)=0,"EVEN","ODD")</f>
        <v>EVEN</v>
      </c>
      <c r="F12127" t="str">
        <f>IF(D12127&lt;=18,"LOW (1-18)","HIGH (19-36)")</f>
        <v>LOW (1-18)</v>
      </c>
      <c r="G12127">
        <f>INT((D12127-1)/6)+1</f>
        <v>1</v>
      </c>
      <c r="H12127">
        <f>MOD(D12127-1,6)+1</f>
        <v>6</v>
      </c>
      <c r="I12127">
        <f>37-D12127</f>
        <v>31</v>
      </c>
      <c r="J12127">
        <f>ABS(D12127-D12128)</f>
        <v>17</v>
      </c>
      <c r="K12127">
        <f>AVERAGE(D12127:D12131)</f>
        <v>6</v>
      </c>
      <c r="L12127">
        <f>AVERAGE(D12127:D12146)</f>
        <v>6</v>
      </c>
      <c r="M12127">
        <f>K12127-L12127</f>
        <v>0</v>
      </c>
      <c r="N12127" t="str">
        <f>IF(K12127&gt;L12127,"HIGH ZONE BIAS",IF(K12127&lt;L12127,"LOW ZONE BIAS","EQUILIBRIUM"))</f>
        <v>EQUILIBRIUM</v>
      </c>
    </row>
    <row r="12128">
      <c r="A12128">
        <v>15443</v>
      </c>
      <c r="B12128" t="str">
        <v>2016-08-29</v>
      </c>
      <c r="C12128" t="str">
        <v>Midday</v>
      </c>
      <c r="D12128">
        <v>23</v>
      </c>
      <c r="E12128" t="str">
        <f>IF(MOD(D12128,2)=0,"EVEN","ODD")</f>
        <v>ODD</v>
      </c>
      <c r="F12128" t="str">
        <f>IF(D12128&lt;=18,"LOW (1-18)","HIGH (19-36)")</f>
        <v>HIGH (19-36)</v>
      </c>
      <c r="G12128">
        <f>INT((D12128-1)/6)+1</f>
        <v>4</v>
      </c>
      <c r="H12128">
        <f>MOD(D12128-1,6)+1</f>
        <v>5</v>
      </c>
      <c r="I12128">
        <f>37-D12128</f>
        <v>14</v>
      </c>
      <c r="J12128">
        <f>ABS(D12128-D12129)</f>
        <v>9</v>
      </c>
      <c r="K12128">
        <f>AVERAGE(D12128:D12132)</f>
        <v>23</v>
      </c>
      <c r="L12128">
        <f>AVERAGE(D12128:D12147)</f>
        <v>23</v>
      </c>
      <c r="M12128">
        <f>K12128-L12128</f>
        <v>0</v>
      </c>
      <c r="N12128" t="str">
        <f>IF(K12128&gt;L12128,"HIGH ZONE BIAS",IF(K12128&lt;L12128,"LOW ZONE BIAS","EQUILIBRIUM"))</f>
        <v>EQUILIBRIUM</v>
      </c>
    </row>
    <row r="12129">
      <c r="A12129">
        <v>15442</v>
      </c>
      <c r="B12129" t="str">
        <v>2016-08-29</v>
      </c>
      <c r="C12129" t="str">
        <v>Morning</v>
      </c>
      <c r="D12129">
        <v>32</v>
      </c>
      <c r="E12129" t="str">
        <f>IF(MOD(D12129,2)=0,"EVEN","ODD")</f>
        <v>EVEN</v>
      </c>
      <c r="F12129" t="str">
        <f>IF(D12129&lt;=18,"LOW (1-18)","HIGH (19-36)")</f>
        <v>HIGH (19-36)</v>
      </c>
      <c r="G12129">
        <f>INT((D12129-1)/6)+1</f>
        <v>6</v>
      </c>
      <c r="H12129">
        <f>MOD(D12129-1,6)+1</f>
        <v>2</v>
      </c>
      <c r="I12129">
        <f>37-D12129</f>
        <v>5</v>
      </c>
      <c r="J12129">
        <f>ABS(D12129-D12130)</f>
        <v>2</v>
      </c>
      <c r="K12129">
        <f>AVERAGE(D12129:D12133)</f>
        <v>32</v>
      </c>
      <c r="L12129">
        <f>AVERAGE(D12129:D12148)</f>
        <v>32</v>
      </c>
      <c r="M12129">
        <f>K12129-L12129</f>
        <v>0</v>
      </c>
      <c r="N12129" t="str">
        <f>IF(K12129&gt;L12129,"HIGH ZONE BIAS",IF(K12129&lt;L12129,"LOW ZONE BIAS","EQUILIBRIUM"))</f>
        <v>EQUILIBRIUM</v>
      </c>
    </row>
    <row r="12130">
      <c r="A12130">
        <v>15441</v>
      </c>
      <c r="B12130" t="str">
        <v>2016-08-27</v>
      </c>
      <c r="C12130" t="str">
        <v>Evening</v>
      </c>
      <c r="D12130">
        <v>30</v>
      </c>
      <c r="E12130" t="str">
        <f>IF(MOD(D12130,2)=0,"EVEN","ODD")</f>
        <v>EVEN</v>
      </c>
      <c r="F12130" t="str">
        <f>IF(D12130&lt;=18,"LOW (1-18)","HIGH (19-36)")</f>
        <v>HIGH (19-36)</v>
      </c>
      <c r="G12130">
        <f>INT((D12130-1)/6)+1</f>
        <v>5</v>
      </c>
      <c r="H12130">
        <f>MOD(D12130-1,6)+1</f>
        <v>6</v>
      </c>
      <c r="I12130">
        <f>37-D12130</f>
        <v>7</v>
      </c>
      <c r="J12130">
        <f>ABS(D12130-D12131)</f>
        <v>24</v>
      </c>
      <c r="K12130">
        <f>AVERAGE(D12130:D12134)</f>
        <v>30</v>
      </c>
      <c r="L12130">
        <f>AVERAGE(D12130:D12149)</f>
        <v>30</v>
      </c>
      <c r="M12130">
        <f>K12130-L12130</f>
        <v>0</v>
      </c>
      <c r="N12130" t="str">
        <f>IF(K12130&gt;L12130,"HIGH ZONE BIAS",IF(K12130&lt;L12130,"LOW ZONE BIAS","EQUILIBRIUM"))</f>
        <v>EQUILIBRIUM</v>
      </c>
    </row>
    <row r="12131">
      <c r="A12131">
        <v>15440</v>
      </c>
      <c r="B12131" t="str">
        <v>2016-08-27</v>
      </c>
      <c r="C12131" t="str">
        <v>Afternoon</v>
      </c>
      <c r="D12131">
        <v>6</v>
      </c>
      <c r="E12131" t="str">
        <f>IF(MOD(D12131,2)=0,"EVEN","ODD")</f>
        <v>EVEN</v>
      </c>
      <c r="F12131" t="str">
        <f>IF(D12131&lt;=18,"LOW (1-18)","HIGH (19-36)")</f>
        <v>LOW (1-18)</v>
      </c>
      <c r="G12131">
        <f>INT((D12131-1)/6)+1</f>
        <v>1</v>
      </c>
      <c r="H12131">
        <f>MOD(D12131-1,6)+1</f>
        <v>6</v>
      </c>
      <c r="I12131">
        <f>37-D12131</f>
        <v>31</v>
      </c>
      <c r="J12131">
        <f>ABS(D12131-D12132)</f>
        <v>28</v>
      </c>
      <c r="K12131">
        <f>AVERAGE(D12131:D12135)</f>
        <v>6</v>
      </c>
      <c r="L12131">
        <f>AVERAGE(D12131:D12150)</f>
        <v>6</v>
      </c>
      <c r="M12131">
        <f>K12131-L12131</f>
        <v>0</v>
      </c>
      <c r="N12131" t="str">
        <f>IF(K12131&gt;L12131,"HIGH ZONE BIAS",IF(K12131&lt;L12131,"LOW ZONE BIAS","EQUILIBRIUM"))</f>
        <v>EQUILIBRIUM</v>
      </c>
    </row>
    <row r="12132">
      <c r="A12132">
        <v>15439</v>
      </c>
      <c r="B12132" t="str">
        <v>2016-08-27</v>
      </c>
      <c r="C12132" t="str">
        <v>Midday</v>
      </c>
      <c r="D12132">
        <v>34</v>
      </c>
      <c r="E12132" t="str">
        <f>IF(MOD(D12132,2)=0,"EVEN","ODD")</f>
        <v>EVEN</v>
      </c>
      <c r="F12132" t="str">
        <f>IF(D12132&lt;=18,"LOW (1-18)","HIGH (19-36)")</f>
        <v>HIGH (19-36)</v>
      </c>
      <c r="G12132">
        <f>INT((D12132-1)/6)+1</f>
        <v>6</v>
      </c>
      <c r="H12132">
        <f>MOD(D12132-1,6)+1</f>
        <v>4</v>
      </c>
      <c r="I12132">
        <f>37-D12132</f>
        <v>3</v>
      </c>
      <c r="J12132">
        <f>ABS(D12132-D12133)</f>
        <v>11</v>
      </c>
      <c r="K12132">
        <f>AVERAGE(D12132:D12136)</f>
        <v>34</v>
      </c>
      <c r="L12132">
        <f>AVERAGE(D12132:D12151)</f>
        <v>34</v>
      </c>
      <c r="M12132">
        <f>K12132-L12132</f>
        <v>0</v>
      </c>
      <c r="N12132" t="str">
        <f>IF(K12132&gt;L12132,"HIGH ZONE BIAS",IF(K12132&lt;L12132,"LOW ZONE BIAS","EQUILIBRIUM"))</f>
        <v>EQUILIBRIUM</v>
      </c>
    </row>
    <row r="12133">
      <c r="A12133">
        <v>15438</v>
      </c>
      <c r="B12133" t="str">
        <v>2016-08-27</v>
      </c>
      <c r="C12133" t="str">
        <v>Morning</v>
      </c>
      <c r="D12133">
        <v>23</v>
      </c>
      <c r="E12133" t="str">
        <f>IF(MOD(D12133,2)=0,"EVEN","ODD")</f>
        <v>ODD</v>
      </c>
      <c r="F12133" t="str">
        <f>IF(D12133&lt;=18,"LOW (1-18)","HIGH (19-36)")</f>
        <v>HIGH (19-36)</v>
      </c>
      <c r="G12133">
        <f>INT((D12133-1)/6)+1</f>
        <v>4</v>
      </c>
      <c r="H12133">
        <f>MOD(D12133-1,6)+1</f>
        <v>5</v>
      </c>
      <c r="I12133">
        <f>37-D12133</f>
        <v>14</v>
      </c>
      <c r="J12133">
        <f>ABS(D12133-D12134)</f>
        <v>9</v>
      </c>
      <c r="K12133">
        <f>AVERAGE(D12133:D12137)</f>
        <v>23</v>
      </c>
      <c r="L12133">
        <f>AVERAGE(D12133:D12152)</f>
        <v>23</v>
      </c>
      <c r="M12133">
        <f>K12133-L12133</f>
        <v>0</v>
      </c>
      <c r="N12133" t="str">
        <f>IF(K12133&gt;L12133,"HIGH ZONE BIAS",IF(K12133&lt;L12133,"LOW ZONE BIAS","EQUILIBRIUM"))</f>
        <v>EQUILIBRIUM</v>
      </c>
    </row>
    <row r="12134">
      <c r="A12134">
        <v>15437</v>
      </c>
      <c r="B12134" t="str">
        <v>2016-08-26</v>
      </c>
      <c r="C12134" t="str">
        <v>Evening</v>
      </c>
      <c r="D12134">
        <v>32</v>
      </c>
      <c r="E12134" t="str">
        <f>IF(MOD(D12134,2)=0,"EVEN","ODD")</f>
        <v>EVEN</v>
      </c>
      <c r="F12134" t="str">
        <f>IF(D12134&lt;=18,"LOW (1-18)","HIGH (19-36)")</f>
        <v>HIGH (19-36)</v>
      </c>
      <c r="G12134">
        <f>INT((D12134-1)/6)+1</f>
        <v>6</v>
      </c>
      <c r="H12134">
        <f>MOD(D12134-1,6)+1</f>
        <v>2</v>
      </c>
      <c r="I12134">
        <f>37-D12134</f>
        <v>5</v>
      </c>
      <c r="J12134">
        <f>ABS(D12134-D12135)</f>
        <v>12</v>
      </c>
      <c r="K12134">
        <f>AVERAGE(D12134:D12138)</f>
        <v>32</v>
      </c>
      <c r="L12134">
        <f>AVERAGE(D12134:D12153)</f>
        <v>32</v>
      </c>
      <c r="M12134">
        <f>K12134-L12134</f>
        <v>0</v>
      </c>
      <c r="N12134" t="str">
        <f>IF(K12134&gt;L12134,"HIGH ZONE BIAS",IF(K12134&lt;L12134,"LOW ZONE BIAS","EQUILIBRIUM"))</f>
        <v>EQUILIBRIUM</v>
      </c>
    </row>
    <row r="12135">
      <c r="A12135">
        <v>15436</v>
      </c>
      <c r="B12135" t="str">
        <v>2016-08-26</v>
      </c>
      <c r="C12135" t="str">
        <v>Afternoon</v>
      </c>
      <c r="D12135">
        <v>20</v>
      </c>
      <c r="E12135" t="str">
        <f>IF(MOD(D12135,2)=0,"EVEN","ODD")</f>
        <v>EVEN</v>
      </c>
      <c r="F12135" t="str">
        <f>IF(D12135&lt;=18,"LOW (1-18)","HIGH (19-36)")</f>
        <v>HIGH (19-36)</v>
      </c>
      <c r="G12135">
        <f>INT((D12135-1)/6)+1</f>
        <v>4</v>
      </c>
      <c r="H12135">
        <f>MOD(D12135-1,6)+1</f>
        <v>2</v>
      </c>
      <c r="I12135">
        <f>37-D12135</f>
        <v>17</v>
      </c>
      <c r="J12135">
        <f>ABS(D12135-D12136)</f>
        <v>15</v>
      </c>
      <c r="K12135">
        <f>AVERAGE(D12135:D12139)</f>
        <v>20</v>
      </c>
      <c r="L12135">
        <f>AVERAGE(D12135:D12154)</f>
        <v>20</v>
      </c>
      <c r="M12135">
        <f>K12135-L12135</f>
        <v>0</v>
      </c>
      <c r="N12135" t="str">
        <f>IF(K12135&gt;L12135,"HIGH ZONE BIAS",IF(K12135&lt;L12135,"LOW ZONE BIAS","EQUILIBRIUM"))</f>
        <v>EQUILIBRIUM</v>
      </c>
    </row>
    <row r="12136">
      <c r="A12136">
        <v>15435</v>
      </c>
      <c r="B12136" t="str">
        <v>2016-08-26</v>
      </c>
      <c r="C12136" t="str">
        <v>Midday</v>
      </c>
      <c r="D12136">
        <v>35</v>
      </c>
      <c r="E12136" t="str">
        <f>IF(MOD(D12136,2)=0,"EVEN","ODD")</f>
        <v>ODD</v>
      </c>
      <c r="F12136" t="str">
        <f>IF(D12136&lt;=18,"LOW (1-18)","HIGH (19-36)")</f>
        <v>HIGH (19-36)</v>
      </c>
      <c r="G12136">
        <f>INT((D12136-1)/6)+1</f>
        <v>6</v>
      </c>
      <c r="H12136">
        <f>MOD(D12136-1,6)+1</f>
        <v>5</v>
      </c>
      <c r="I12136">
        <f>37-D12136</f>
        <v>2</v>
      </c>
      <c r="J12136">
        <f>ABS(D12136-D12137)</f>
        <v>32</v>
      </c>
      <c r="K12136">
        <f>AVERAGE(D12136:D12140)</f>
        <v>35</v>
      </c>
      <c r="L12136">
        <f>AVERAGE(D12136:D12155)</f>
        <v>35</v>
      </c>
      <c r="M12136">
        <f>K12136-L12136</f>
        <v>0</v>
      </c>
      <c r="N12136" t="str">
        <f>IF(K12136&gt;L12136,"HIGH ZONE BIAS",IF(K12136&lt;L12136,"LOW ZONE BIAS","EQUILIBRIUM"))</f>
        <v>EQUILIBRIUM</v>
      </c>
    </row>
    <row r="12137">
      <c r="A12137">
        <v>15434</v>
      </c>
      <c r="B12137" t="str">
        <v>2016-08-26</v>
      </c>
      <c r="C12137" t="str">
        <v>Morning</v>
      </c>
      <c r="D12137">
        <v>3</v>
      </c>
      <c r="E12137" t="str">
        <f>IF(MOD(D12137,2)=0,"EVEN","ODD")</f>
        <v>ODD</v>
      </c>
      <c r="F12137" t="str">
        <f>IF(D12137&lt;=18,"LOW (1-18)","HIGH (19-36)")</f>
        <v>LOW (1-18)</v>
      </c>
      <c r="G12137">
        <f>INT((D12137-1)/6)+1</f>
        <v>1</v>
      </c>
      <c r="H12137">
        <f>MOD(D12137-1,6)+1</f>
        <v>3</v>
      </c>
      <c r="I12137">
        <f>37-D12137</f>
        <v>34</v>
      </c>
      <c r="J12137">
        <f>ABS(D12137-D12138)</f>
        <v>18</v>
      </c>
      <c r="K12137">
        <f>AVERAGE(D12137:D12141)</f>
        <v>3</v>
      </c>
      <c r="L12137">
        <f>AVERAGE(D12137:D12156)</f>
        <v>3</v>
      </c>
      <c r="M12137">
        <f>K12137-L12137</f>
        <v>0</v>
      </c>
      <c r="N12137" t="str">
        <f>IF(K12137&gt;L12137,"HIGH ZONE BIAS",IF(K12137&lt;L12137,"LOW ZONE BIAS","EQUILIBRIUM"))</f>
        <v>EQUILIBRIUM</v>
      </c>
    </row>
    <row r="12138">
      <c r="A12138">
        <v>15433</v>
      </c>
      <c r="B12138" t="str">
        <v>2016-08-25</v>
      </c>
      <c r="C12138" t="str">
        <v>Evening</v>
      </c>
      <c r="D12138">
        <v>21</v>
      </c>
      <c r="E12138" t="str">
        <f>IF(MOD(D12138,2)=0,"EVEN","ODD")</f>
        <v>ODD</v>
      </c>
      <c r="F12138" t="str">
        <f>IF(D12138&lt;=18,"LOW (1-18)","HIGH (19-36)")</f>
        <v>HIGH (19-36)</v>
      </c>
      <c r="G12138">
        <f>INT((D12138-1)/6)+1</f>
        <v>4</v>
      </c>
      <c r="H12138">
        <f>MOD(D12138-1,6)+1</f>
        <v>3</v>
      </c>
      <c r="I12138">
        <f>37-D12138</f>
        <v>16</v>
      </c>
      <c r="J12138">
        <f>ABS(D12138-D12139)</f>
        <v>3</v>
      </c>
      <c r="K12138">
        <f>AVERAGE(D12138:D12142)</f>
        <v>21</v>
      </c>
      <c r="L12138">
        <f>AVERAGE(D12138:D12157)</f>
        <v>21</v>
      </c>
      <c r="M12138">
        <f>K12138-L12138</f>
        <v>0</v>
      </c>
      <c r="N12138" t="str">
        <f>IF(K12138&gt;L12138,"HIGH ZONE BIAS",IF(K12138&lt;L12138,"LOW ZONE BIAS","EQUILIBRIUM"))</f>
        <v>EQUILIBRIUM</v>
      </c>
    </row>
    <row r="12139">
      <c r="A12139">
        <v>15432</v>
      </c>
      <c r="B12139" t="str">
        <v>2016-08-25</v>
      </c>
      <c r="C12139" t="str">
        <v>Afternoon</v>
      </c>
      <c r="D12139">
        <v>18</v>
      </c>
      <c r="E12139" t="str">
        <f>IF(MOD(D12139,2)=0,"EVEN","ODD")</f>
        <v>EVEN</v>
      </c>
      <c r="F12139" t="str">
        <f>IF(D12139&lt;=18,"LOW (1-18)","HIGH (19-36)")</f>
        <v>LOW (1-18)</v>
      </c>
      <c r="G12139">
        <f>INT((D12139-1)/6)+1</f>
        <v>3</v>
      </c>
      <c r="H12139">
        <f>MOD(D12139-1,6)+1</f>
        <v>6</v>
      </c>
      <c r="I12139">
        <f>37-D12139</f>
        <v>19</v>
      </c>
      <c r="J12139">
        <f>ABS(D12139-D12140)</f>
        <v>3</v>
      </c>
      <c r="K12139">
        <f>AVERAGE(D12139:D12143)</f>
        <v>18</v>
      </c>
      <c r="L12139">
        <f>AVERAGE(D12139:D12158)</f>
        <v>18</v>
      </c>
      <c r="M12139">
        <f>K12139-L12139</f>
        <v>0</v>
      </c>
      <c r="N12139" t="str">
        <f>IF(K12139&gt;L12139,"HIGH ZONE BIAS",IF(K12139&lt;L12139,"LOW ZONE BIAS","EQUILIBRIUM"))</f>
        <v>EQUILIBRIUM</v>
      </c>
    </row>
    <row r="12140">
      <c r="A12140">
        <v>15431</v>
      </c>
      <c r="B12140" t="str">
        <v>2016-08-25</v>
      </c>
      <c r="C12140" t="str">
        <v>Midday</v>
      </c>
      <c r="D12140">
        <v>21</v>
      </c>
      <c r="E12140" t="str">
        <f>IF(MOD(D12140,2)=0,"EVEN","ODD")</f>
        <v>ODD</v>
      </c>
      <c r="F12140" t="str">
        <f>IF(D12140&lt;=18,"LOW (1-18)","HIGH (19-36)")</f>
        <v>HIGH (19-36)</v>
      </c>
      <c r="G12140">
        <f>INT((D12140-1)/6)+1</f>
        <v>4</v>
      </c>
      <c r="H12140">
        <f>MOD(D12140-1,6)+1</f>
        <v>3</v>
      </c>
      <c r="I12140">
        <f>37-D12140</f>
        <v>16</v>
      </c>
      <c r="J12140">
        <f>ABS(D12140-D12141)</f>
        <v>12</v>
      </c>
      <c r="K12140">
        <f>AVERAGE(D12140:D12144)</f>
        <v>21</v>
      </c>
      <c r="L12140">
        <f>AVERAGE(D12140:D12159)</f>
        <v>21</v>
      </c>
      <c r="M12140">
        <f>K12140-L12140</f>
        <v>0</v>
      </c>
      <c r="N12140" t="str">
        <f>IF(K12140&gt;L12140,"HIGH ZONE BIAS",IF(K12140&lt;L12140,"LOW ZONE BIAS","EQUILIBRIUM"))</f>
        <v>EQUILIBRIUM</v>
      </c>
    </row>
    <row r="12141">
      <c r="A12141">
        <v>15430</v>
      </c>
      <c r="B12141" t="str">
        <v>2016-08-25</v>
      </c>
      <c r="C12141" t="str">
        <v>Morning</v>
      </c>
      <c r="D12141">
        <v>9</v>
      </c>
      <c r="E12141" t="str">
        <f>IF(MOD(D12141,2)=0,"EVEN","ODD")</f>
        <v>ODD</v>
      </c>
      <c r="F12141" t="str">
        <f>IF(D12141&lt;=18,"LOW (1-18)","HIGH (19-36)")</f>
        <v>LOW (1-18)</v>
      </c>
      <c r="G12141">
        <f>INT((D12141-1)/6)+1</f>
        <v>2</v>
      </c>
      <c r="H12141">
        <f>MOD(D12141-1,6)+1</f>
        <v>3</v>
      </c>
      <c r="I12141">
        <f>37-D12141</f>
        <v>28</v>
      </c>
      <c r="J12141">
        <f>ABS(D12141-D12142)</f>
        <v>1</v>
      </c>
      <c r="K12141">
        <f>AVERAGE(D12141:D12145)</f>
        <v>9</v>
      </c>
      <c r="L12141">
        <f>AVERAGE(D12141:D12160)</f>
        <v>9</v>
      </c>
      <c r="M12141">
        <f>K12141-L12141</f>
        <v>0</v>
      </c>
      <c r="N12141" t="str">
        <f>IF(K12141&gt;L12141,"HIGH ZONE BIAS",IF(K12141&lt;L12141,"LOW ZONE BIAS","EQUILIBRIUM"))</f>
        <v>EQUILIBRIUM</v>
      </c>
    </row>
    <row r="12142">
      <c r="A12142">
        <v>15429</v>
      </c>
      <c r="B12142" t="str">
        <v>2016-08-24</v>
      </c>
      <c r="C12142" t="str">
        <v>Evening</v>
      </c>
      <c r="D12142">
        <v>8</v>
      </c>
      <c r="E12142" t="str">
        <f>IF(MOD(D12142,2)=0,"EVEN","ODD")</f>
        <v>EVEN</v>
      </c>
      <c r="F12142" t="str">
        <f>IF(D12142&lt;=18,"LOW (1-18)","HIGH (19-36)")</f>
        <v>LOW (1-18)</v>
      </c>
      <c r="G12142">
        <f>INT((D12142-1)/6)+1</f>
        <v>2</v>
      </c>
      <c r="H12142">
        <f>MOD(D12142-1,6)+1</f>
        <v>2</v>
      </c>
      <c r="I12142">
        <f>37-D12142</f>
        <v>29</v>
      </c>
      <c r="J12142">
        <f>ABS(D12142-D12143)</f>
        <v>5</v>
      </c>
      <c r="K12142">
        <f>AVERAGE(D12142:D12146)</f>
        <v>8</v>
      </c>
      <c r="L12142">
        <f>AVERAGE(D12142:D12161)</f>
        <v>8</v>
      </c>
      <c r="M12142">
        <f>K12142-L12142</f>
        <v>0</v>
      </c>
      <c r="N12142" t="str">
        <f>IF(K12142&gt;L12142,"HIGH ZONE BIAS",IF(K12142&lt;L12142,"LOW ZONE BIAS","EQUILIBRIUM"))</f>
        <v>EQUILIBRIUM</v>
      </c>
    </row>
    <row r="12143">
      <c r="A12143">
        <v>15428</v>
      </c>
      <c r="B12143" t="str">
        <v>2016-08-24</v>
      </c>
      <c r="C12143" t="str">
        <v>Afternoon</v>
      </c>
      <c r="D12143">
        <v>3</v>
      </c>
      <c r="E12143" t="str">
        <f>IF(MOD(D12143,2)=0,"EVEN","ODD")</f>
        <v>ODD</v>
      </c>
      <c r="F12143" t="str">
        <f>IF(D12143&lt;=18,"LOW (1-18)","HIGH (19-36)")</f>
        <v>LOW (1-18)</v>
      </c>
      <c r="G12143">
        <f>INT((D12143-1)/6)+1</f>
        <v>1</v>
      </c>
      <c r="H12143">
        <f>MOD(D12143-1,6)+1</f>
        <v>3</v>
      </c>
      <c r="I12143">
        <f>37-D12143</f>
        <v>34</v>
      </c>
      <c r="J12143">
        <f>ABS(D12143-D12144)</f>
        <v>19</v>
      </c>
      <c r="K12143">
        <f>AVERAGE(D12143:D12147)</f>
        <v>3</v>
      </c>
      <c r="L12143">
        <f>AVERAGE(D12143:D12162)</f>
        <v>3</v>
      </c>
      <c r="M12143">
        <f>K12143-L12143</f>
        <v>0</v>
      </c>
      <c r="N12143" t="str">
        <f>IF(K12143&gt;L12143,"HIGH ZONE BIAS",IF(K12143&lt;L12143,"LOW ZONE BIAS","EQUILIBRIUM"))</f>
        <v>EQUILIBRIUM</v>
      </c>
    </row>
    <row r="12144">
      <c r="A12144">
        <v>15427</v>
      </c>
      <c r="B12144" t="str">
        <v>2016-08-24</v>
      </c>
      <c r="C12144" t="str">
        <v>Midday</v>
      </c>
      <c r="D12144">
        <v>22</v>
      </c>
      <c r="E12144" t="str">
        <f>IF(MOD(D12144,2)=0,"EVEN","ODD")</f>
        <v>EVEN</v>
      </c>
      <c r="F12144" t="str">
        <f>IF(D12144&lt;=18,"LOW (1-18)","HIGH (19-36)")</f>
        <v>HIGH (19-36)</v>
      </c>
      <c r="G12144">
        <f>INT((D12144-1)/6)+1</f>
        <v>4</v>
      </c>
      <c r="H12144">
        <f>MOD(D12144-1,6)+1</f>
        <v>4</v>
      </c>
      <c r="I12144">
        <f>37-D12144</f>
        <v>15</v>
      </c>
      <c r="J12144">
        <f>ABS(D12144-D12145)</f>
        <v>2</v>
      </c>
      <c r="K12144">
        <f>AVERAGE(D12144:D12148)</f>
        <v>22</v>
      </c>
      <c r="L12144">
        <f>AVERAGE(D12144:D12163)</f>
        <v>22</v>
      </c>
      <c r="M12144">
        <f>K12144-L12144</f>
        <v>0</v>
      </c>
      <c r="N12144" t="str">
        <f>IF(K12144&gt;L12144,"HIGH ZONE BIAS",IF(K12144&lt;L12144,"LOW ZONE BIAS","EQUILIBRIUM"))</f>
        <v>EQUILIBRIUM</v>
      </c>
    </row>
    <row r="12145">
      <c r="A12145">
        <v>15426</v>
      </c>
      <c r="B12145" t="str">
        <v>2016-08-24</v>
      </c>
      <c r="C12145" t="str">
        <v>Morning</v>
      </c>
      <c r="D12145">
        <v>24</v>
      </c>
      <c r="E12145" t="str">
        <f>IF(MOD(D12145,2)=0,"EVEN","ODD")</f>
        <v>EVEN</v>
      </c>
      <c r="F12145" t="str">
        <f>IF(D12145&lt;=18,"LOW (1-18)","HIGH (19-36)")</f>
        <v>HIGH (19-36)</v>
      </c>
      <c r="G12145">
        <f>INT((D12145-1)/6)+1</f>
        <v>4</v>
      </c>
      <c r="H12145">
        <f>MOD(D12145-1,6)+1</f>
        <v>6</v>
      </c>
      <c r="I12145">
        <f>37-D12145</f>
        <v>13</v>
      </c>
      <c r="J12145">
        <f>ABS(D12145-D12146)</f>
        <v>0</v>
      </c>
      <c r="K12145">
        <f>AVERAGE(D12145:D12149)</f>
        <v>24</v>
      </c>
      <c r="L12145">
        <f>AVERAGE(D12145:D12164)</f>
        <v>24</v>
      </c>
      <c r="M12145">
        <f>K12145-L12145</f>
        <v>0</v>
      </c>
      <c r="N12145" t="str">
        <f>IF(K12145&gt;L12145,"HIGH ZONE BIAS",IF(K12145&lt;L12145,"LOW ZONE BIAS","EQUILIBRIUM"))</f>
        <v>EQUILIBRIUM</v>
      </c>
    </row>
    <row r="12146">
      <c r="A12146">
        <v>15425</v>
      </c>
      <c r="B12146" t="str">
        <v>2016-08-23</v>
      </c>
      <c r="C12146" t="str">
        <v>Evening</v>
      </c>
      <c r="D12146">
        <v>24</v>
      </c>
      <c r="E12146" t="str">
        <f>IF(MOD(D12146,2)=0,"EVEN","ODD")</f>
        <v>EVEN</v>
      </c>
      <c r="F12146" t="str">
        <f>IF(D12146&lt;=18,"LOW (1-18)","HIGH (19-36)")</f>
        <v>HIGH (19-36)</v>
      </c>
      <c r="G12146">
        <f>INT((D12146-1)/6)+1</f>
        <v>4</v>
      </c>
      <c r="H12146">
        <f>MOD(D12146-1,6)+1</f>
        <v>6</v>
      </c>
      <c r="I12146">
        <f>37-D12146</f>
        <v>13</v>
      </c>
      <c r="J12146">
        <f>ABS(D12146-D12147)</f>
        <v>11</v>
      </c>
      <c r="K12146">
        <f>AVERAGE(D12146:D12150)</f>
        <v>24</v>
      </c>
      <c r="L12146">
        <f>AVERAGE(D12146:D12165)</f>
        <v>24</v>
      </c>
      <c r="M12146">
        <f>K12146-L12146</f>
        <v>0</v>
      </c>
      <c r="N12146" t="str">
        <f>IF(K12146&gt;L12146,"HIGH ZONE BIAS",IF(K12146&lt;L12146,"LOW ZONE BIAS","EQUILIBRIUM"))</f>
        <v>EQUILIBRIUM</v>
      </c>
    </row>
    <row r="12147">
      <c r="A12147">
        <v>15424</v>
      </c>
      <c r="B12147" t="str">
        <v>2016-08-23</v>
      </c>
      <c r="C12147" t="str">
        <v>Afternoon</v>
      </c>
      <c r="D12147">
        <v>13</v>
      </c>
      <c r="E12147" t="str">
        <f>IF(MOD(D12147,2)=0,"EVEN","ODD")</f>
        <v>ODD</v>
      </c>
      <c r="F12147" t="str">
        <f>IF(D12147&lt;=18,"LOW (1-18)","HIGH (19-36)")</f>
        <v>LOW (1-18)</v>
      </c>
      <c r="G12147">
        <f>INT((D12147-1)/6)+1</f>
        <v>3</v>
      </c>
      <c r="H12147">
        <f>MOD(D12147-1,6)+1</f>
        <v>1</v>
      </c>
      <c r="I12147">
        <f>37-D12147</f>
        <v>24</v>
      </c>
      <c r="J12147">
        <f>ABS(D12147-D12148)</f>
        <v>1</v>
      </c>
      <c r="K12147">
        <f>AVERAGE(D12147:D12151)</f>
        <v>13</v>
      </c>
      <c r="L12147">
        <f>AVERAGE(D12147:D12166)</f>
        <v>13</v>
      </c>
      <c r="M12147">
        <f>K12147-L12147</f>
        <v>0</v>
      </c>
      <c r="N12147" t="str">
        <f>IF(K12147&gt;L12147,"HIGH ZONE BIAS",IF(K12147&lt;L12147,"LOW ZONE BIAS","EQUILIBRIUM"))</f>
        <v>EQUILIBRIUM</v>
      </c>
    </row>
    <row r="12148">
      <c r="A12148">
        <v>15423</v>
      </c>
      <c r="B12148" t="str">
        <v>2016-08-23</v>
      </c>
      <c r="C12148" t="str">
        <v>Midday</v>
      </c>
      <c r="D12148">
        <v>14</v>
      </c>
      <c r="E12148" t="str">
        <f>IF(MOD(D12148,2)=0,"EVEN","ODD")</f>
        <v>EVEN</v>
      </c>
      <c r="F12148" t="str">
        <f>IF(D12148&lt;=18,"LOW (1-18)","HIGH (19-36)")</f>
        <v>LOW (1-18)</v>
      </c>
      <c r="G12148">
        <f>INT((D12148-1)/6)+1</f>
        <v>3</v>
      </c>
      <c r="H12148">
        <f>MOD(D12148-1,6)+1</f>
        <v>2</v>
      </c>
      <c r="I12148">
        <f>37-D12148</f>
        <v>23</v>
      </c>
      <c r="J12148">
        <f>ABS(D12148-D12149)</f>
        <v>8</v>
      </c>
      <c r="K12148">
        <f>AVERAGE(D12148:D12152)</f>
        <v>14</v>
      </c>
      <c r="L12148">
        <f>AVERAGE(D12148:D12167)</f>
        <v>14</v>
      </c>
      <c r="M12148">
        <f>K12148-L12148</f>
        <v>0</v>
      </c>
      <c r="N12148" t="str">
        <f>IF(K12148&gt;L12148,"HIGH ZONE BIAS",IF(K12148&lt;L12148,"LOW ZONE BIAS","EQUILIBRIUM"))</f>
        <v>EQUILIBRIUM</v>
      </c>
    </row>
    <row r="12149">
      <c r="A12149">
        <v>15422</v>
      </c>
      <c r="B12149" t="str">
        <v>2016-08-23</v>
      </c>
      <c r="C12149" t="str">
        <v>Morning</v>
      </c>
      <c r="D12149">
        <v>6</v>
      </c>
      <c r="E12149" t="str">
        <f>IF(MOD(D12149,2)=0,"EVEN","ODD")</f>
        <v>EVEN</v>
      </c>
      <c r="F12149" t="str">
        <f>IF(D12149&lt;=18,"LOW (1-18)","HIGH (19-36)")</f>
        <v>LOW (1-18)</v>
      </c>
      <c r="G12149">
        <f>INT((D12149-1)/6)+1</f>
        <v>1</v>
      </c>
      <c r="H12149">
        <f>MOD(D12149-1,6)+1</f>
        <v>6</v>
      </c>
      <c r="I12149">
        <f>37-D12149</f>
        <v>31</v>
      </c>
      <c r="J12149">
        <f>ABS(D12149-D12150)</f>
        <v>14</v>
      </c>
      <c r="K12149">
        <f>AVERAGE(D12149:D12153)</f>
        <v>6</v>
      </c>
      <c r="L12149">
        <f>AVERAGE(D12149:D12168)</f>
        <v>6</v>
      </c>
      <c r="M12149">
        <f>K12149-L12149</f>
        <v>0</v>
      </c>
      <c r="N12149" t="str">
        <f>IF(K12149&gt;L12149,"HIGH ZONE BIAS",IF(K12149&lt;L12149,"LOW ZONE BIAS","EQUILIBRIUM"))</f>
        <v>EQUILIBRIUM</v>
      </c>
    </row>
    <row r="12150">
      <c r="A12150">
        <v>15421</v>
      </c>
      <c r="B12150" t="str">
        <v>2016-08-22</v>
      </c>
      <c r="C12150" t="str">
        <v>Evening</v>
      </c>
      <c r="D12150">
        <v>20</v>
      </c>
      <c r="E12150" t="str">
        <f>IF(MOD(D12150,2)=0,"EVEN","ODD")</f>
        <v>EVEN</v>
      </c>
      <c r="F12150" t="str">
        <f>IF(D12150&lt;=18,"LOW (1-18)","HIGH (19-36)")</f>
        <v>HIGH (19-36)</v>
      </c>
      <c r="G12150">
        <f>INT((D12150-1)/6)+1</f>
        <v>4</v>
      </c>
      <c r="H12150">
        <f>MOD(D12150-1,6)+1</f>
        <v>2</v>
      </c>
      <c r="I12150">
        <f>37-D12150</f>
        <v>17</v>
      </c>
      <c r="J12150">
        <f>ABS(D12150-D12151)</f>
        <v>12</v>
      </c>
      <c r="K12150">
        <f>AVERAGE(D12150:D12154)</f>
        <v>20</v>
      </c>
      <c r="L12150">
        <f>AVERAGE(D12150:D12169)</f>
        <v>20</v>
      </c>
      <c r="M12150">
        <f>K12150-L12150</f>
        <v>0</v>
      </c>
      <c r="N12150" t="str">
        <f>IF(K12150&gt;L12150,"HIGH ZONE BIAS",IF(K12150&lt;L12150,"LOW ZONE BIAS","EQUILIBRIUM"))</f>
        <v>EQUILIBRIUM</v>
      </c>
    </row>
    <row r="12151">
      <c r="A12151">
        <v>15420</v>
      </c>
      <c r="B12151" t="str">
        <v>2016-08-22</v>
      </c>
      <c r="C12151" t="str">
        <v>Afternoon</v>
      </c>
      <c r="D12151">
        <v>32</v>
      </c>
      <c r="E12151" t="str">
        <f>IF(MOD(D12151,2)=0,"EVEN","ODD")</f>
        <v>EVEN</v>
      </c>
      <c r="F12151" t="str">
        <f>IF(D12151&lt;=18,"LOW (1-18)","HIGH (19-36)")</f>
        <v>HIGH (19-36)</v>
      </c>
      <c r="G12151">
        <f>INT((D12151-1)/6)+1</f>
        <v>6</v>
      </c>
      <c r="H12151">
        <f>MOD(D12151-1,6)+1</f>
        <v>2</v>
      </c>
      <c r="I12151">
        <f>37-D12151</f>
        <v>5</v>
      </c>
      <c r="J12151">
        <f>ABS(D12151-D12152)</f>
        <v>5</v>
      </c>
      <c r="K12151">
        <f>AVERAGE(D12151:D12155)</f>
        <v>32</v>
      </c>
      <c r="L12151">
        <f>AVERAGE(D12151:D12170)</f>
        <v>32</v>
      </c>
      <c r="M12151">
        <f>K12151-L12151</f>
        <v>0</v>
      </c>
      <c r="N12151" t="str">
        <f>IF(K12151&gt;L12151,"HIGH ZONE BIAS",IF(K12151&lt;L12151,"LOW ZONE BIAS","EQUILIBRIUM"))</f>
        <v>EQUILIBRIUM</v>
      </c>
    </row>
    <row r="12152">
      <c r="A12152">
        <v>15419</v>
      </c>
      <c r="B12152" t="str">
        <v>2016-08-22</v>
      </c>
      <c r="C12152" t="str">
        <v>Midday</v>
      </c>
      <c r="D12152">
        <v>27</v>
      </c>
      <c r="E12152" t="str">
        <f>IF(MOD(D12152,2)=0,"EVEN","ODD")</f>
        <v>ODD</v>
      </c>
      <c r="F12152" t="str">
        <f>IF(D12152&lt;=18,"LOW (1-18)","HIGH (19-36)")</f>
        <v>HIGH (19-36)</v>
      </c>
      <c r="G12152">
        <f>INT((D12152-1)/6)+1</f>
        <v>5</v>
      </c>
      <c r="H12152">
        <f>MOD(D12152-1,6)+1</f>
        <v>3</v>
      </c>
      <c r="I12152">
        <f>37-D12152</f>
        <v>10</v>
      </c>
      <c r="J12152">
        <f>ABS(D12152-D12153)</f>
        <v>5</v>
      </c>
      <c r="K12152">
        <f>AVERAGE(D12152:D12156)</f>
        <v>27</v>
      </c>
      <c r="L12152">
        <f>AVERAGE(D12152:D12171)</f>
        <v>27</v>
      </c>
      <c r="M12152">
        <f>K12152-L12152</f>
        <v>0</v>
      </c>
      <c r="N12152" t="str">
        <f>IF(K12152&gt;L12152,"HIGH ZONE BIAS",IF(K12152&lt;L12152,"LOW ZONE BIAS","EQUILIBRIUM"))</f>
        <v>EQUILIBRIUM</v>
      </c>
    </row>
    <row r="12153">
      <c r="A12153">
        <v>15418</v>
      </c>
      <c r="B12153" t="str">
        <v>2016-08-22</v>
      </c>
      <c r="C12153" t="str">
        <v>Morning</v>
      </c>
      <c r="D12153">
        <v>22</v>
      </c>
      <c r="E12153" t="str">
        <f>IF(MOD(D12153,2)=0,"EVEN","ODD")</f>
        <v>EVEN</v>
      </c>
      <c r="F12153" t="str">
        <f>IF(D12153&lt;=18,"LOW (1-18)","HIGH (19-36)")</f>
        <v>HIGH (19-36)</v>
      </c>
      <c r="G12153">
        <f>INT((D12153-1)/6)+1</f>
        <v>4</v>
      </c>
      <c r="H12153">
        <f>MOD(D12153-1,6)+1</f>
        <v>4</v>
      </c>
      <c r="I12153">
        <f>37-D12153</f>
        <v>15</v>
      </c>
      <c r="J12153">
        <f>ABS(D12153-D12154)</f>
        <v>14</v>
      </c>
      <c r="K12153">
        <f>AVERAGE(D12153:D12157)</f>
        <v>22</v>
      </c>
      <c r="L12153">
        <f>AVERAGE(D12153:D12172)</f>
        <v>22</v>
      </c>
      <c r="M12153">
        <f>K12153-L12153</f>
        <v>0</v>
      </c>
      <c r="N12153" t="str">
        <f>IF(K12153&gt;L12153,"HIGH ZONE BIAS",IF(K12153&lt;L12153,"LOW ZONE BIAS","EQUILIBRIUM"))</f>
        <v>EQUILIBRIUM</v>
      </c>
    </row>
    <row r="12154">
      <c r="A12154">
        <v>15417</v>
      </c>
      <c r="B12154" t="str">
        <v>2016-08-20</v>
      </c>
      <c r="C12154" t="str">
        <v>Evening</v>
      </c>
      <c r="D12154">
        <v>36</v>
      </c>
      <c r="E12154" t="str">
        <f>IF(MOD(D12154,2)=0,"EVEN","ODD")</f>
        <v>EVEN</v>
      </c>
      <c r="F12154" t="str">
        <f>IF(D12154&lt;=18,"LOW (1-18)","HIGH (19-36)")</f>
        <v>HIGH (19-36)</v>
      </c>
      <c r="G12154">
        <f>INT((D12154-1)/6)+1</f>
        <v>6</v>
      </c>
      <c r="H12154">
        <f>MOD(D12154-1,6)+1</f>
        <v>6</v>
      </c>
      <c r="I12154">
        <f>37-D12154</f>
        <v>1</v>
      </c>
      <c r="J12154">
        <f>ABS(D12154-D12155)</f>
        <v>35</v>
      </c>
      <c r="K12154">
        <f>AVERAGE(D12154:D12158)</f>
        <v>36</v>
      </c>
      <c r="L12154">
        <f>AVERAGE(D12154:D12173)</f>
        <v>36</v>
      </c>
      <c r="M12154">
        <f>K12154-L12154</f>
        <v>0</v>
      </c>
      <c r="N12154" t="str">
        <f>IF(K12154&gt;L12154,"HIGH ZONE BIAS",IF(K12154&lt;L12154,"LOW ZONE BIAS","EQUILIBRIUM"))</f>
        <v>EQUILIBRIUM</v>
      </c>
    </row>
    <row r="12155">
      <c r="A12155">
        <v>15416</v>
      </c>
      <c r="B12155" t="str">
        <v>2016-08-20</v>
      </c>
      <c r="C12155" t="str">
        <v>Afternoon</v>
      </c>
      <c r="D12155">
        <v>1</v>
      </c>
      <c r="E12155" t="str">
        <f>IF(MOD(D12155,2)=0,"EVEN","ODD")</f>
        <v>ODD</v>
      </c>
      <c r="F12155" t="str">
        <f>IF(D12155&lt;=18,"LOW (1-18)","HIGH (19-36)")</f>
        <v>LOW (1-18)</v>
      </c>
      <c r="G12155">
        <f>INT((D12155-1)/6)+1</f>
        <v>1</v>
      </c>
      <c r="H12155">
        <f>MOD(D12155-1,6)+1</f>
        <v>1</v>
      </c>
      <c r="I12155">
        <f>37-D12155</f>
        <v>36</v>
      </c>
      <c r="J12155">
        <f>ABS(D12155-D12156)</f>
        <v>8</v>
      </c>
      <c r="K12155">
        <f>AVERAGE(D12155:D12159)</f>
        <v>1</v>
      </c>
      <c r="L12155">
        <f>AVERAGE(D12155:D12174)</f>
        <v>1</v>
      </c>
      <c r="M12155">
        <f>K12155-L12155</f>
        <v>0</v>
      </c>
      <c r="N12155" t="str">
        <f>IF(K12155&gt;L12155,"HIGH ZONE BIAS",IF(K12155&lt;L12155,"LOW ZONE BIAS","EQUILIBRIUM"))</f>
        <v>EQUILIBRIUM</v>
      </c>
    </row>
    <row r="12156">
      <c r="A12156">
        <v>15415</v>
      </c>
      <c r="B12156" t="str">
        <v>2016-08-20</v>
      </c>
      <c r="C12156" t="str">
        <v>Midday</v>
      </c>
      <c r="D12156">
        <v>9</v>
      </c>
      <c r="E12156" t="str">
        <f>IF(MOD(D12156,2)=0,"EVEN","ODD")</f>
        <v>ODD</v>
      </c>
      <c r="F12156" t="str">
        <f>IF(D12156&lt;=18,"LOW (1-18)","HIGH (19-36)")</f>
        <v>LOW (1-18)</v>
      </c>
      <c r="G12156">
        <f>INT((D12156-1)/6)+1</f>
        <v>2</v>
      </c>
      <c r="H12156">
        <f>MOD(D12156-1,6)+1</f>
        <v>3</v>
      </c>
      <c r="I12156">
        <f>37-D12156</f>
        <v>28</v>
      </c>
      <c r="J12156">
        <f>ABS(D12156-D12157)</f>
        <v>7</v>
      </c>
      <c r="K12156">
        <f>AVERAGE(D12156:D12160)</f>
        <v>9</v>
      </c>
      <c r="L12156">
        <f>AVERAGE(D12156:D12175)</f>
        <v>9</v>
      </c>
      <c r="M12156">
        <f>K12156-L12156</f>
        <v>0</v>
      </c>
      <c r="N12156" t="str">
        <f>IF(K12156&gt;L12156,"HIGH ZONE BIAS",IF(K12156&lt;L12156,"LOW ZONE BIAS","EQUILIBRIUM"))</f>
        <v>EQUILIBRIUM</v>
      </c>
    </row>
    <row r="12157">
      <c r="A12157">
        <v>15414</v>
      </c>
      <c r="B12157" t="str">
        <v>2016-08-20</v>
      </c>
      <c r="C12157" t="str">
        <v>Morning</v>
      </c>
      <c r="D12157">
        <v>2</v>
      </c>
      <c r="E12157" t="str">
        <f>IF(MOD(D12157,2)=0,"EVEN","ODD")</f>
        <v>EVEN</v>
      </c>
      <c r="F12157" t="str">
        <f>IF(D12157&lt;=18,"LOW (1-18)","HIGH (19-36)")</f>
        <v>LOW (1-18)</v>
      </c>
      <c r="G12157">
        <f>INT((D12157-1)/6)+1</f>
        <v>1</v>
      </c>
      <c r="H12157">
        <f>MOD(D12157-1,6)+1</f>
        <v>2</v>
      </c>
      <c r="I12157">
        <f>37-D12157</f>
        <v>35</v>
      </c>
      <c r="J12157">
        <f>ABS(D12157-D12158)</f>
        <v>24</v>
      </c>
      <c r="K12157">
        <f>AVERAGE(D12157:D12161)</f>
        <v>2</v>
      </c>
      <c r="L12157">
        <f>AVERAGE(D12157:D12176)</f>
        <v>2</v>
      </c>
      <c r="M12157">
        <f>K12157-L12157</f>
        <v>0</v>
      </c>
      <c r="N12157" t="str">
        <f>IF(K12157&gt;L12157,"HIGH ZONE BIAS",IF(K12157&lt;L12157,"LOW ZONE BIAS","EQUILIBRIUM"))</f>
        <v>EQUILIBRIUM</v>
      </c>
    </row>
    <row r="12158">
      <c r="A12158">
        <v>15413</v>
      </c>
      <c r="B12158" t="str">
        <v>2016-08-19</v>
      </c>
      <c r="C12158" t="str">
        <v>Evening</v>
      </c>
      <c r="D12158">
        <v>26</v>
      </c>
      <c r="E12158" t="str">
        <f>IF(MOD(D12158,2)=0,"EVEN","ODD")</f>
        <v>EVEN</v>
      </c>
      <c r="F12158" t="str">
        <f>IF(D12158&lt;=18,"LOW (1-18)","HIGH (19-36)")</f>
        <v>HIGH (19-36)</v>
      </c>
      <c r="G12158">
        <f>INT((D12158-1)/6)+1</f>
        <v>5</v>
      </c>
      <c r="H12158">
        <f>MOD(D12158-1,6)+1</f>
        <v>2</v>
      </c>
      <c r="I12158">
        <f>37-D12158</f>
        <v>11</v>
      </c>
      <c r="J12158">
        <f>ABS(D12158-D12159)</f>
        <v>10</v>
      </c>
      <c r="K12158">
        <f>AVERAGE(D12158:D12162)</f>
        <v>26</v>
      </c>
      <c r="L12158">
        <f>AVERAGE(D12158:D12177)</f>
        <v>26</v>
      </c>
      <c r="M12158">
        <f>K12158-L12158</f>
        <v>0</v>
      </c>
      <c r="N12158" t="str">
        <f>IF(K12158&gt;L12158,"HIGH ZONE BIAS",IF(K12158&lt;L12158,"LOW ZONE BIAS","EQUILIBRIUM"))</f>
        <v>EQUILIBRIUM</v>
      </c>
    </row>
    <row r="12159">
      <c r="A12159">
        <v>15412</v>
      </c>
      <c r="B12159" t="str">
        <v>2016-08-19</v>
      </c>
      <c r="C12159" t="str">
        <v>Afternoon</v>
      </c>
      <c r="D12159">
        <v>36</v>
      </c>
      <c r="E12159" t="str">
        <f>IF(MOD(D12159,2)=0,"EVEN","ODD")</f>
        <v>EVEN</v>
      </c>
      <c r="F12159" t="str">
        <f>IF(D12159&lt;=18,"LOW (1-18)","HIGH (19-36)")</f>
        <v>HIGH (19-36)</v>
      </c>
      <c r="G12159">
        <f>INT((D12159-1)/6)+1</f>
        <v>6</v>
      </c>
      <c r="H12159">
        <f>MOD(D12159-1,6)+1</f>
        <v>6</v>
      </c>
      <c r="I12159">
        <f>37-D12159</f>
        <v>1</v>
      </c>
      <c r="J12159">
        <f>ABS(D12159-D12160)</f>
        <v>26</v>
      </c>
      <c r="K12159">
        <f>AVERAGE(D12159:D12163)</f>
        <v>36</v>
      </c>
      <c r="L12159">
        <f>AVERAGE(D12159:D12178)</f>
        <v>36</v>
      </c>
      <c r="M12159">
        <f>K12159-L12159</f>
        <v>0</v>
      </c>
      <c r="N12159" t="str">
        <f>IF(K12159&gt;L12159,"HIGH ZONE BIAS",IF(K12159&lt;L12159,"LOW ZONE BIAS","EQUILIBRIUM"))</f>
        <v>EQUILIBRIUM</v>
      </c>
    </row>
    <row r="12160">
      <c r="A12160">
        <v>15411</v>
      </c>
      <c r="B12160" t="str">
        <v>2016-08-19</v>
      </c>
      <c r="C12160" t="str">
        <v>Midday</v>
      </c>
      <c r="D12160">
        <v>10</v>
      </c>
      <c r="E12160" t="str">
        <f>IF(MOD(D12160,2)=0,"EVEN","ODD")</f>
        <v>EVEN</v>
      </c>
      <c r="F12160" t="str">
        <f>IF(D12160&lt;=18,"LOW (1-18)","HIGH (19-36)")</f>
        <v>LOW (1-18)</v>
      </c>
      <c r="G12160">
        <f>INT((D12160-1)/6)+1</f>
        <v>2</v>
      </c>
      <c r="H12160">
        <f>MOD(D12160-1,6)+1</f>
        <v>4</v>
      </c>
      <c r="I12160">
        <f>37-D12160</f>
        <v>27</v>
      </c>
      <c r="J12160">
        <f>ABS(D12160-D12161)</f>
        <v>1</v>
      </c>
      <c r="K12160">
        <f>AVERAGE(D12160:D12164)</f>
        <v>10</v>
      </c>
      <c r="L12160">
        <f>AVERAGE(D12160:D12179)</f>
        <v>10</v>
      </c>
      <c r="M12160">
        <f>K12160-L12160</f>
        <v>0</v>
      </c>
      <c r="N12160" t="str">
        <f>IF(K12160&gt;L12160,"HIGH ZONE BIAS",IF(K12160&lt;L12160,"LOW ZONE BIAS","EQUILIBRIUM"))</f>
        <v>EQUILIBRIUM</v>
      </c>
    </row>
    <row r="12161">
      <c r="A12161">
        <v>15410</v>
      </c>
      <c r="B12161" t="str">
        <v>2016-08-19</v>
      </c>
      <c r="C12161" t="str">
        <v>Morning</v>
      </c>
      <c r="D12161">
        <v>9</v>
      </c>
      <c r="E12161" t="str">
        <f>IF(MOD(D12161,2)=0,"EVEN","ODD")</f>
        <v>ODD</v>
      </c>
      <c r="F12161" t="str">
        <f>IF(D12161&lt;=18,"LOW (1-18)","HIGH (19-36)")</f>
        <v>LOW (1-18)</v>
      </c>
      <c r="G12161">
        <f>INT((D12161-1)/6)+1</f>
        <v>2</v>
      </c>
      <c r="H12161">
        <f>MOD(D12161-1,6)+1</f>
        <v>3</v>
      </c>
      <c r="I12161">
        <f>37-D12161</f>
        <v>28</v>
      </c>
      <c r="J12161">
        <f>ABS(D12161-D12162)</f>
        <v>3</v>
      </c>
      <c r="K12161">
        <f>AVERAGE(D12161:D12165)</f>
        <v>9</v>
      </c>
      <c r="L12161">
        <f>AVERAGE(D12161:D12180)</f>
        <v>9</v>
      </c>
      <c r="M12161">
        <f>K12161-L12161</f>
        <v>0</v>
      </c>
      <c r="N12161" t="str">
        <f>IF(K12161&gt;L12161,"HIGH ZONE BIAS",IF(K12161&lt;L12161,"LOW ZONE BIAS","EQUILIBRIUM"))</f>
        <v>EQUILIBRIUM</v>
      </c>
    </row>
    <row r="12162">
      <c r="A12162">
        <v>15409</v>
      </c>
      <c r="B12162" t="str">
        <v>2016-08-18</v>
      </c>
      <c r="C12162" t="str">
        <v>Evening</v>
      </c>
      <c r="D12162">
        <v>12</v>
      </c>
      <c r="E12162" t="str">
        <f>IF(MOD(D12162,2)=0,"EVEN","ODD")</f>
        <v>EVEN</v>
      </c>
      <c r="F12162" t="str">
        <f>IF(D12162&lt;=18,"LOW (1-18)","HIGH (19-36)")</f>
        <v>LOW (1-18)</v>
      </c>
      <c r="G12162">
        <f>INT((D12162-1)/6)+1</f>
        <v>2</v>
      </c>
      <c r="H12162">
        <f>MOD(D12162-1,6)+1</f>
        <v>6</v>
      </c>
      <c r="I12162">
        <f>37-D12162</f>
        <v>25</v>
      </c>
      <c r="J12162">
        <f>ABS(D12162-D12163)</f>
        <v>3</v>
      </c>
      <c r="K12162">
        <f>AVERAGE(D12162:D12166)</f>
        <v>12</v>
      </c>
      <c r="L12162">
        <f>AVERAGE(D12162:D12181)</f>
        <v>12</v>
      </c>
      <c r="M12162">
        <f>K12162-L12162</f>
        <v>0</v>
      </c>
      <c r="N12162" t="str">
        <f>IF(K12162&gt;L12162,"HIGH ZONE BIAS",IF(K12162&lt;L12162,"LOW ZONE BIAS","EQUILIBRIUM"))</f>
        <v>EQUILIBRIUM</v>
      </c>
    </row>
    <row r="12163">
      <c r="A12163">
        <v>15408</v>
      </c>
      <c r="B12163" t="str">
        <v>2016-08-18</v>
      </c>
      <c r="C12163" t="str">
        <v>Afternoon</v>
      </c>
      <c r="D12163">
        <v>9</v>
      </c>
      <c r="E12163" t="str">
        <f>IF(MOD(D12163,2)=0,"EVEN","ODD")</f>
        <v>ODD</v>
      </c>
      <c r="F12163" t="str">
        <f>IF(D12163&lt;=18,"LOW (1-18)","HIGH (19-36)")</f>
        <v>LOW (1-18)</v>
      </c>
      <c r="G12163">
        <f>INT((D12163-1)/6)+1</f>
        <v>2</v>
      </c>
      <c r="H12163">
        <f>MOD(D12163-1,6)+1</f>
        <v>3</v>
      </c>
      <c r="I12163">
        <f>37-D12163</f>
        <v>28</v>
      </c>
      <c r="J12163">
        <f>ABS(D12163-D12164)</f>
        <v>25</v>
      </c>
      <c r="K12163">
        <f>AVERAGE(D12163:D12167)</f>
        <v>9</v>
      </c>
      <c r="L12163">
        <f>AVERAGE(D12163:D12182)</f>
        <v>9</v>
      </c>
      <c r="M12163">
        <f>K12163-L12163</f>
        <v>0</v>
      </c>
      <c r="N12163" t="str">
        <f>IF(K12163&gt;L12163,"HIGH ZONE BIAS",IF(K12163&lt;L12163,"LOW ZONE BIAS","EQUILIBRIUM"))</f>
        <v>EQUILIBRIUM</v>
      </c>
    </row>
    <row r="12164">
      <c r="A12164">
        <v>15407</v>
      </c>
      <c r="B12164" t="str">
        <v>2016-08-18</v>
      </c>
      <c r="C12164" t="str">
        <v>Midday</v>
      </c>
      <c r="D12164">
        <v>34</v>
      </c>
      <c r="E12164" t="str">
        <f>IF(MOD(D12164,2)=0,"EVEN","ODD")</f>
        <v>EVEN</v>
      </c>
      <c r="F12164" t="str">
        <f>IF(D12164&lt;=18,"LOW (1-18)","HIGH (19-36)")</f>
        <v>HIGH (19-36)</v>
      </c>
      <c r="G12164">
        <f>INT((D12164-1)/6)+1</f>
        <v>6</v>
      </c>
      <c r="H12164">
        <f>MOD(D12164-1,6)+1</f>
        <v>4</v>
      </c>
      <c r="I12164">
        <f>37-D12164</f>
        <v>3</v>
      </c>
      <c r="J12164">
        <f>ABS(D12164-D12165)</f>
        <v>33</v>
      </c>
      <c r="K12164">
        <f>AVERAGE(D12164:D12168)</f>
        <v>34</v>
      </c>
      <c r="L12164">
        <f>AVERAGE(D12164:D12183)</f>
        <v>34</v>
      </c>
      <c r="M12164">
        <f>K12164-L12164</f>
        <v>0</v>
      </c>
      <c r="N12164" t="str">
        <f>IF(K12164&gt;L12164,"HIGH ZONE BIAS",IF(K12164&lt;L12164,"LOW ZONE BIAS","EQUILIBRIUM"))</f>
        <v>EQUILIBRIUM</v>
      </c>
    </row>
    <row r="12165">
      <c r="A12165">
        <v>15406</v>
      </c>
      <c r="B12165" t="str">
        <v>2016-08-18</v>
      </c>
      <c r="C12165" t="str">
        <v>Morning</v>
      </c>
      <c r="D12165">
        <v>1</v>
      </c>
      <c r="E12165" t="str">
        <f>IF(MOD(D12165,2)=0,"EVEN","ODD")</f>
        <v>ODD</v>
      </c>
      <c r="F12165" t="str">
        <f>IF(D12165&lt;=18,"LOW (1-18)","HIGH (19-36)")</f>
        <v>LOW (1-18)</v>
      </c>
      <c r="G12165">
        <f>INT((D12165-1)/6)+1</f>
        <v>1</v>
      </c>
      <c r="H12165">
        <f>MOD(D12165-1,6)+1</f>
        <v>1</v>
      </c>
      <c r="I12165">
        <f>37-D12165</f>
        <v>36</v>
      </c>
      <c r="J12165">
        <f>ABS(D12165-D12166)</f>
        <v>18</v>
      </c>
      <c r="K12165">
        <f>AVERAGE(D12165:D12169)</f>
        <v>1</v>
      </c>
      <c r="L12165">
        <f>AVERAGE(D12165:D12184)</f>
        <v>1</v>
      </c>
      <c r="M12165">
        <f>K12165-L12165</f>
        <v>0</v>
      </c>
      <c r="N12165" t="str">
        <f>IF(K12165&gt;L12165,"HIGH ZONE BIAS",IF(K12165&lt;L12165,"LOW ZONE BIAS","EQUILIBRIUM"))</f>
        <v>EQUILIBRIUM</v>
      </c>
    </row>
    <row r="12166">
      <c r="A12166">
        <v>15405</v>
      </c>
      <c r="B12166" t="str">
        <v>2016-08-17</v>
      </c>
      <c r="C12166" t="str">
        <v>Evening</v>
      </c>
      <c r="D12166">
        <v>19</v>
      </c>
      <c r="E12166" t="str">
        <f>IF(MOD(D12166,2)=0,"EVEN","ODD")</f>
        <v>ODD</v>
      </c>
      <c r="F12166" t="str">
        <f>IF(D12166&lt;=18,"LOW (1-18)","HIGH (19-36)")</f>
        <v>HIGH (19-36)</v>
      </c>
      <c r="G12166">
        <f>INT((D12166-1)/6)+1</f>
        <v>4</v>
      </c>
      <c r="H12166">
        <f>MOD(D12166-1,6)+1</f>
        <v>1</v>
      </c>
      <c r="I12166">
        <f>37-D12166</f>
        <v>18</v>
      </c>
      <c r="J12166">
        <f>ABS(D12166-D12167)</f>
        <v>11</v>
      </c>
      <c r="K12166">
        <f>AVERAGE(D12166:D12170)</f>
        <v>19</v>
      </c>
      <c r="L12166">
        <f>AVERAGE(D12166:D12185)</f>
        <v>19</v>
      </c>
      <c r="M12166">
        <f>K12166-L12166</f>
        <v>0</v>
      </c>
      <c r="N12166" t="str">
        <f>IF(K12166&gt;L12166,"HIGH ZONE BIAS",IF(K12166&lt;L12166,"LOW ZONE BIAS","EQUILIBRIUM"))</f>
        <v>EQUILIBRIUM</v>
      </c>
    </row>
    <row r="12167">
      <c r="A12167">
        <v>15404</v>
      </c>
      <c r="B12167" t="str">
        <v>2016-08-17</v>
      </c>
      <c r="C12167" t="str">
        <v>Afternoon</v>
      </c>
      <c r="D12167">
        <v>8</v>
      </c>
      <c r="E12167" t="str">
        <f>IF(MOD(D12167,2)=0,"EVEN","ODD")</f>
        <v>EVEN</v>
      </c>
      <c r="F12167" t="str">
        <f>IF(D12167&lt;=18,"LOW (1-18)","HIGH (19-36)")</f>
        <v>LOW (1-18)</v>
      </c>
      <c r="G12167">
        <f>INT((D12167-1)/6)+1</f>
        <v>2</v>
      </c>
      <c r="H12167">
        <f>MOD(D12167-1,6)+1</f>
        <v>2</v>
      </c>
      <c r="I12167">
        <f>37-D12167</f>
        <v>29</v>
      </c>
      <c r="J12167">
        <f>ABS(D12167-D12168)</f>
        <v>7</v>
      </c>
      <c r="K12167">
        <f>AVERAGE(D12167:D12171)</f>
        <v>8</v>
      </c>
      <c r="L12167">
        <f>AVERAGE(D12167:D12186)</f>
        <v>8</v>
      </c>
      <c r="M12167">
        <f>K12167-L12167</f>
        <v>0</v>
      </c>
      <c r="N12167" t="str">
        <f>IF(K12167&gt;L12167,"HIGH ZONE BIAS",IF(K12167&lt;L12167,"LOW ZONE BIAS","EQUILIBRIUM"))</f>
        <v>EQUILIBRIUM</v>
      </c>
    </row>
    <row r="12168">
      <c r="A12168">
        <v>15403</v>
      </c>
      <c r="B12168" t="str">
        <v>2016-08-17</v>
      </c>
      <c r="C12168" t="str">
        <v>Midday</v>
      </c>
      <c r="D12168">
        <v>1</v>
      </c>
      <c r="E12168" t="str">
        <f>IF(MOD(D12168,2)=0,"EVEN","ODD")</f>
        <v>ODD</v>
      </c>
      <c r="F12168" t="str">
        <f>IF(D12168&lt;=18,"LOW (1-18)","HIGH (19-36)")</f>
        <v>LOW (1-18)</v>
      </c>
      <c r="G12168">
        <f>INT((D12168-1)/6)+1</f>
        <v>1</v>
      </c>
      <c r="H12168">
        <f>MOD(D12168-1,6)+1</f>
        <v>1</v>
      </c>
      <c r="I12168">
        <f>37-D12168</f>
        <v>36</v>
      </c>
      <c r="J12168">
        <f>ABS(D12168-D12169)</f>
        <v>10</v>
      </c>
      <c r="K12168">
        <f>AVERAGE(D12168:D12172)</f>
        <v>1</v>
      </c>
      <c r="L12168">
        <f>AVERAGE(D12168:D12187)</f>
        <v>1</v>
      </c>
      <c r="M12168">
        <f>K12168-L12168</f>
        <v>0</v>
      </c>
      <c r="N12168" t="str">
        <f>IF(K12168&gt;L12168,"HIGH ZONE BIAS",IF(K12168&lt;L12168,"LOW ZONE BIAS","EQUILIBRIUM"))</f>
        <v>EQUILIBRIUM</v>
      </c>
    </row>
    <row r="12169">
      <c r="A12169">
        <v>15402</v>
      </c>
      <c r="B12169" t="str">
        <v>2016-08-17</v>
      </c>
      <c r="C12169" t="str">
        <v>Morning</v>
      </c>
      <c r="D12169">
        <v>11</v>
      </c>
      <c r="E12169" t="str">
        <f>IF(MOD(D12169,2)=0,"EVEN","ODD")</f>
        <v>ODD</v>
      </c>
      <c r="F12169" t="str">
        <f>IF(D12169&lt;=18,"LOW (1-18)","HIGH (19-36)")</f>
        <v>LOW (1-18)</v>
      </c>
      <c r="G12169">
        <f>INT((D12169-1)/6)+1</f>
        <v>2</v>
      </c>
      <c r="H12169">
        <f>MOD(D12169-1,6)+1</f>
        <v>5</v>
      </c>
      <c r="I12169">
        <f>37-D12169</f>
        <v>26</v>
      </c>
      <c r="J12169">
        <f>ABS(D12169-D12170)</f>
        <v>20</v>
      </c>
      <c r="K12169">
        <f>AVERAGE(D12169:D12173)</f>
        <v>11</v>
      </c>
      <c r="L12169">
        <f>AVERAGE(D12169:D12188)</f>
        <v>11</v>
      </c>
      <c r="M12169">
        <f>K12169-L12169</f>
        <v>0</v>
      </c>
      <c r="N12169" t="str">
        <f>IF(K12169&gt;L12169,"HIGH ZONE BIAS",IF(K12169&lt;L12169,"LOW ZONE BIAS","EQUILIBRIUM"))</f>
        <v>EQUILIBRIUM</v>
      </c>
    </row>
    <row r="12170">
      <c r="A12170">
        <v>15401</v>
      </c>
      <c r="B12170" t="str">
        <v>2016-08-16</v>
      </c>
      <c r="C12170" t="str">
        <v>Evening</v>
      </c>
      <c r="D12170">
        <v>31</v>
      </c>
      <c r="E12170" t="str">
        <f>IF(MOD(D12170,2)=0,"EVEN","ODD")</f>
        <v>ODD</v>
      </c>
      <c r="F12170" t="str">
        <f>IF(D12170&lt;=18,"LOW (1-18)","HIGH (19-36)")</f>
        <v>HIGH (19-36)</v>
      </c>
      <c r="G12170">
        <f>INT((D12170-1)/6)+1</f>
        <v>6</v>
      </c>
      <c r="H12170">
        <f>MOD(D12170-1,6)+1</f>
        <v>1</v>
      </c>
      <c r="I12170">
        <f>37-D12170</f>
        <v>6</v>
      </c>
      <c r="J12170">
        <f>ABS(D12170-D12171)</f>
        <v>3</v>
      </c>
      <c r="K12170">
        <f>AVERAGE(D12170:D12174)</f>
        <v>31</v>
      </c>
      <c r="L12170">
        <f>AVERAGE(D12170:D12189)</f>
        <v>31</v>
      </c>
      <c r="M12170">
        <f>K12170-L12170</f>
        <v>0</v>
      </c>
      <c r="N12170" t="str">
        <f>IF(K12170&gt;L12170,"HIGH ZONE BIAS",IF(K12170&lt;L12170,"LOW ZONE BIAS","EQUILIBRIUM"))</f>
        <v>EQUILIBRIUM</v>
      </c>
    </row>
    <row r="12171">
      <c r="A12171">
        <v>15400</v>
      </c>
      <c r="B12171" t="str">
        <v>2016-08-16</v>
      </c>
      <c r="C12171" t="str">
        <v>Afternoon</v>
      </c>
      <c r="D12171">
        <v>28</v>
      </c>
      <c r="E12171" t="str">
        <f>IF(MOD(D12171,2)=0,"EVEN","ODD")</f>
        <v>EVEN</v>
      </c>
      <c r="F12171" t="str">
        <f>IF(D12171&lt;=18,"LOW (1-18)","HIGH (19-36)")</f>
        <v>HIGH (19-36)</v>
      </c>
      <c r="G12171">
        <f>INT((D12171-1)/6)+1</f>
        <v>5</v>
      </c>
      <c r="H12171">
        <f>MOD(D12171-1,6)+1</f>
        <v>4</v>
      </c>
      <c r="I12171">
        <f>37-D12171</f>
        <v>9</v>
      </c>
      <c r="J12171">
        <f>ABS(D12171-D12172)</f>
        <v>13</v>
      </c>
      <c r="K12171">
        <f>AVERAGE(D12171:D12175)</f>
        <v>28</v>
      </c>
      <c r="L12171">
        <f>AVERAGE(D12171:D12190)</f>
        <v>28</v>
      </c>
      <c r="M12171">
        <f>K12171-L12171</f>
        <v>0</v>
      </c>
      <c r="N12171" t="str">
        <f>IF(K12171&gt;L12171,"HIGH ZONE BIAS",IF(K12171&lt;L12171,"LOW ZONE BIAS","EQUILIBRIUM"))</f>
        <v>EQUILIBRIUM</v>
      </c>
    </row>
    <row r="12172">
      <c r="A12172">
        <v>15399</v>
      </c>
      <c r="B12172" t="str">
        <v>2016-08-16</v>
      </c>
      <c r="C12172" t="str">
        <v>Midday</v>
      </c>
      <c r="D12172">
        <v>15</v>
      </c>
      <c r="E12172" t="str">
        <f>IF(MOD(D12172,2)=0,"EVEN","ODD")</f>
        <v>ODD</v>
      </c>
      <c r="F12172" t="str">
        <f>IF(D12172&lt;=18,"LOW (1-18)","HIGH (19-36)")</f>
        <v>LOW (1-18)</v>
      </c>
      <c r="G12172">
        <f>INT((D12172-1)/6)+1</f>
        <v>3</v>
      </c>
      <c r="H12172">
        <f>MOD(D12172-1,6)+1</f>
        <v>3</v>
      </c>
      <c r="I12172">
        <f>37-D12172</f>
        <v>22</v>
      </c>
      <c r="J12172">
        <f>ABS(D12172-D12173)</f>
        <v>14</v>
      </c>
      <c r="K12172">
        <f>AVERAGE(D12172:D12176)</f>
        <v>15</v>
      </c>
      <c r="L12172">
        <f>AVERAGE(D12172:D12191)</f>
        <v>15</v>
      </c>
      <c r="M12172">
        <f>K12172-L12172</f>
        <v>0</v>
      </c>
      <c r="N12172" t="str">
        <f>IF(K12172&gt;L12172,"HIGH ZONE BIAS",IF(K12172&lt;L12172,"LOW ZONE BIAS","EQUILIBRIUM"))</f>
        <v>EQUILIBRIUM</v>
      </c>
    </row>
    <row r="12173">
      <c r="A12173">
        <v>15398</v>
      </c>
      <c r="B12173" t="str">
        <v>2016-08-16</v>
      </c>
      <c r="C12173" t="str">
        <v>Morning</v>
      </c>
      <c r="D12173">
        <v>29</v>
      </c>
      <c r="E12173" t="str">
        <f>IF(MOD(D12173,2)=0,"EVEN","ODD")</f>
        <v>ODD</v>
      </c>
      <c r="F12173" t="str">
        <f>IF(D12173&lt;=18,"LOW (1-18)","HIGH (19-36)")</f>
        <v>HIGH (19-36)</v>
      </c>
      <c r="G12173">
        <f>INT((D12173-1)/6)+1</f>
        <v>5</v>
      </c>
      <c r="H12173">
        <f>MOD(D12173-1,6)+1</f>
        <v>5</v>
      </c>
      <c r="I12173">
        <f>37-D12173</f>
        <v>8</v>
      </c>
      <c r="J12173">
        <f>ABS(D12173-D12174)</f>
        <v>8</v>
      </c>
      <c r="K12173">
        <f>AVERAGE(D12173:D12177)</f>
        <v>29</v>
      </c>
      <c r="L12173">
        <f>AVERAGE(D12173:D12192)</f>
        <v>29</v>
      </c>
      <c r="M12173">
        <f>K12173-L12173</f>
        <v>0</v>
      </c>
      <c r="N12173" t="str">
        <f>IF(K12173&gt;L12173,"HIGH ZONE BIAS",IF(K12173&lt;L12173,"LOW ZONE BIAS","EQUILIBRIUM"))</f>
        <v>EQUILIBRIUM</v>
      </c>
    </row>
    <row r="12174">
      <c r="A12174">
        <v>15397</v>
      </c>
      <c r="B12174" t="str">
        <v>2016-08-15</v>
      </c>
      <c r="C12174" t="str">
        <v>Evening</v>
      </c>
      <c r="D12174">
        <v>21</v>
      </c>
      <c r="E12174" t="str">
        <f>IF(MOD(D12174,2)=0,"EVEN","ODD")</f>
        <v>ODD</v>
      </c>
      <c r="F12174" t="str">
        <f>IF(D12174&lt;=18,"LOW (1-18)","HIGH (19-36)")</f>
        <v>HIGH (19-36)</v>
      </c>
      <c r="G12174">
        <f>INT((D12174-1)/6)+1</f>
        <v>4</v>
      </c>
      <c r="H12174">
        <f>MOD(D12174-1,6)+1</f>
        <v>3</v>
      </c>
      <c r="I12174">
        <f>37-D12174</f>
        <v>16</v>
      </c>
      <c r="J12174">
        <f>ABS(D12174-D12175)</f>
        <v>1</v>
      </c>
      <c r="K12174">
        <f>AVERAGE(D12174:D12178)</f>
        <v>21</v>
      </c>
      <c r="L12174">
        <f>AVERAGE(D12174:D12193)</f>
        <v>21</v>
      </c>
      <c r="M12174">
        <f>K12174-L12174</f>
        <v>0</v>
      </c>
      <c r="N12174" t="str">
        <f>IF(K12174&gt;L12174,"HIGH ZONE BIAS",IF(K12174&lt;L12174,"LOW ZONE BIAS","EQUILIBRIUM"))</f>
        <v>EQUILIBRIUM</v>
      </c>
    </row>
    <row r="12175">
      <c r="A12175">
        <v>15396</v>
      </c>
      <c r="B12175" t="str">
        <v>2016-08-15</v>
      </c>
      <c r="C12175" t="str">
        <v>Afternoon</v>
      </c>
      <c r="D12175">
        <v>20</v>
      </c>
      <c r="E12175" t="str">
        <f>IF(MOD(D12175,2)=0,"EVEN","ODD")</f>
        <v>EVEN</v>
      </c>
      <c r="F12175" t="str">
        <f>IF(D12175&lt;=18,"LOW (1-18)","HIGH (19-36)")</f>
        <v>HIGH (19-36)</v>
      </c>
      <c r="G12175">
        <f>INT((D12175-1)/6)+1</f>
        <v>4</v>
      </c>
      <c r="H12175">
        <f>MOD(D12175-1,6)+1</f>
        <v>2</v>
      </c>
      <c r="I12175">
        <f>37-D12175</f>
        <v>17</v>
      </c>
      <c r="J12175">
        <f>ABS(D12175-D12176)</f>
        <v>9</v>
      </c>
      <c r="K12175">
        <f>AVERAGE(D12175:D12179)</f>
        <v>20</v>
      </c>
      <c r="L12175">
        <f>AVERAGE(D12175:D12194)</f>
        <v>20</v>
      </c>
      <c r="M12175">
        <f>K12175-L12175</f>
        <v>0</v>
      </c>
      <c r="N12175" t="str">
        <f>IF(K12175&gt;L12175,"HIGH ZONE BIAS",IF(K12175&lt;L12175,"LOW ZONE BIAS","EQUILIBRIUM"))</f>
        <v>EQUILIBRIUM</v>
      </c>
    </row>
    <row r="12176">
      <c r="A12176">
        <v>15395</v>
      </c>
      <c r="B12176" t="str">
        <v>2016-08-15</v>
      </c>
      <c r="C12176" t="str">
        <v>Midday</v>
      </c>
      <c r="D12176">
        <v>29</v>
      </c>
      <c r="E12176" t="str">
        <f>IF(MOD(D12176,2)=0,"EVEN","ODD")</f>
        <v>ODD</v>
      </c>
      <c r="F12176" t="str">
        <f>IF(D12176&lt;=18,"LOW (1-18)","HIGH (19-36)")</f>
        <v>HIGH (19-36)</v>
      </c>
      <c r="G12176">
        <f>INT((D12176-1)/6)+1</f>
        <v>5</v>
      </c>
      <c r="H12176">
        <f>MOD(D12176-1,6)+1</f>
        <v>5</v>
      </c>
      <c r="I12176">
        <f>37-D12176</f>
        <v>8</v>
      </c>
      <c r="J12176">
        <f>ABS(D12176-D12177)</f>
        <v>12</v>
      </c>
      <c r="K12176">
        <f>AVERAGE(D12176:D12180)</f>
        <v>29</v>
      </c>
      <c r="L12176">
        <f>AVERAGE(D12176:D12195)</f>
        <v>29</v>
      </c>
      <c r="M12176">
        <f>K12176-L12176</f>
        <v>0</v>
      </c>
      <c r="N12176" t="str">
        <f>IF(K12176&gt;L12176,"HIGH ZONE BIAS",IF(K12176&lt;L12176,"LOW ZONE BIAS","EQUILIBRIUM"))</f>
        <v>EQUILIBRIUM</v>
      </c>
    </row>
    <row r="12177">
      <c r="A12177">
        <v>15394</v>
      </c>
      <c r="B12177" t="str">
        <v>2016-08-15</v>
      </c>
      <c r="C12177" t="str">
        <v>Morning</v>
      </c>
      <c r="D12177">
        <v>17</v>
      </c>
      <c r="E12177" t="str">
        <f>IF(MOD(D12177,2)=0,"EVEN","ODD")</f>
        <v>ODD</v>
      </c>
      <c r="F12177" t="str">
        <f>IF(D12177&lt;=18,"LOW (1-18)","HIGH (19-36)")</f>
        <v>LOW (1-18)</v>
      </c>
      <c r="G12177">
        <f>INT((D12177-1)/6)+1</f>
        <v>3</v>
      </c>
      <c r="H12177">
        <f>MOD(D12177-1,6)+1</f>
        <v>5</v>
      </c>
      <c r="I12177">
        <f>37-D12177</f>
        <v>20</v>
      </c>
      <c r="J12177">
        <f>ABS(D12177-D12178)</f>
        <v>3</v>
      </c>
      <c r="K12177">
        <f>AVERAGE(D12177:D12181)</f>
        <v>17</v>
      </c>
      <c r="L12177">
        <f>AVERAGE(D12177:D12196)</f>
        <v>17</v>
      </c>
      <c r="M12177">
        <f>K12177-L12177</f>
        <v>0</v>
      </c>
      <c r="N12177" t="str">
        <f>IF(K12177&gt;L12177,"HIGH ZONE BIAS",IF(K12177&lt;L12177,"LOW ZONE BIAS","EQUILIBRIUM"))</f>
        <v>EQUILIBRIUM</v>
      </c>
    </row>
    <row r="12178">
      <c r="A12178">
        <v>15393</v>
      </c>
      <c r="B12178" t="str">
        <v>2016-08-13</v>
      </c>
      <c r="C12178" t="str">
        <v>Evening</v>
      </c>
      <c r="D12178">
        <v>20</v>
      </c>
      <c r="E12178" t="str">
        <f>IF(MOD(D12178,2)=0,"EVEN","ODD")</f>
        <v>EVEN</v>
      </c>
      <c r="F12178" t="str">
        <f>IF(D12178&lt;=18,"LOW (1-18)","HIGH (19-36)")</f>
        <v>HIGH (19-36)</v>
      </c>
      <c r="G12178">
        <f>INT((D12178-1)/6)+1</f>
        <v>4</v>
      </c>
      <c r="H12178">
        <f>MOD(D12178-1,6)+1</f>
        <v>2</v>
      </c>
      <c r="I12178">
        <f>37-D12178</f>
        <v>17</v>
      </c>
      <c r="J12178">
        <f>ABS(D12178-D12179)</f>
        <v>10</v>
      </c>
      <c r="K12178">
        <f>AVERAGE(D12178:D12182)</f>
        <v>20</v>
      </c>
      <c r="L12178">
        <f>AVERAGE(D12178:D12197)</f>
        <v>20</v>
      </c>
      <c r="M12178">
        <f>K12178-L12178</f>
        <v>0</v>
      </c>
      <c r="N12178" t="str">
        <f>IF(K12178&gt;L12178,"HIGH ZONE BIAS",IF(K12178&lt;L12178,"LOW ZONE BIAS","EQUILIBRIUM"))</f>
        <v>EQUILIBRIUM</v>
      </c>
    </row>
    <row r="12179">
      <c r="A12179">
        <v>15392</v>
      </c>
      <c r="B12179" t="str">
        <v>2016-08-13</v>
      </c>
      <c r="C12179" t="str">
        <v>Afternoon</v>
      </c>
      <c r="D12179">
        <v>10</v>
      </c>
      <c r="E12179" t="str">
        <f>IF(MOD(D12179,2)=0,"EVEN","ODD")</f>
        <v>EVEN</v>
      </c>
      <c r="F12179" t="str">
        <f>IF(D12179&lt;=18,"LOW (1-18)","HIGH (19-36)")</f>
        <v>LOW (1-18)</v>
      </c>
      <c r="G12179">
        <f>INT((D12179-1)/6)+1</f>
        <v>2</v>
      </c>
      <c r="H12179">
        <f>MOD(D12179-1,6)+1</f>
        <v>4</v>
      </c>
      <c r="I12179">
        <f>37-D12179</f>
        <v>27</v>
      </c>
      <c r="J12179">
        <f>ABS(D12179-D12180)</f>
        <v>10</v>
      </c>
      <c r="K12179">
        <f>AVERAGE(D12179:D12183)</f>
        <v>10</v>
      </c>
      <c r="L12179">
        <f>AVERAGE(D12179:D12198)</f>
        <v>10</v>
      </c>
      <c r="M12179">
        <f>K12179-L12179</f>
        <v>0</v>
      </c>
      <c r="N12179" t="str">
        <f>IF(K12179&gt;L12179,"HIGH ZONE BIAS",IF(K12179&lt;L12179,"LOW ZONE BIAS","EQUILIBRIUM"))</f>
        <v>EQUILIBRIUM</v>
      </c>
    </row>
    <row r="12180">
      <c r="A12180">
        <v>15391</v>
      </c>
      <c r="B12180" t="str">
        <v>2016-08-13</v>
      </c>
      <c r="C12180" t="str">
        <v>Midday</v>
      </c>
      <c r="D12180">
        <v>20</v>
      </c>
      <c r="E12180" t="str">
        <f>IF(MOD(D12180,2)=0,"EVEN","ODD")</f>
        <v>EVEN</v>
      </c>
      <c r="F12180" t="str">
        <f>IF(D12180&lt;=18,"LOW (1-18)","HIGH (19-36)")</f>
        <v>HIGH (19-36)</v>
      </c>
      <c r="G12180">
        <f>INT((D12180-1)/6)+1</f>
        <v>4</v>
      </c>
      <c r="H12180">
        <f>MOD(D12180-1,6)+1</f>
        <v>2</v>
      </c>
      <c r="I12180">
        <f>37-D12180</f>
        <v>17</v>
      </c>
      <c r="J12180">
        <f>ABS(D12180-D12181)</f>
        <v>8</v>
      </c>
      <c r="K12180">
        <f>AVERAGE(D12180:D12184)</f>
        <v>20</v>
      </c>
      <c r="L12180">
        <f>AVERAGE(D12180:D12199)</f>
        <v>20</v>
      </c>
      <c r="M12180">
        <f>K12180-L12180</f>
        <v>0</v>
      </c>
      <c r="N12180" t="str">
        <f>IF(K12180&gt;L12180,"HIGH ZONE BIAS",IF(K12180&lt;L12180,"LOW ZONE BIAS","EQUILIBRIUM"))</f>
        <v>EQUILIBRIUM</v>
      </c>
    </row>
    <row r="12181">
      <c r="A12181">
        <v>15390</v>
      </c>
      <c r="B12181" t="str">
        <v>2016-08-13</v>
      </c>
      <c r="C12181" t="str">
        <v>Morning</v>
      </c>
      <c r="D12181">
        <v>12</v>
      </c>
      <c r="E12181" t="str">
        <f>IF(MOD(D12181,2)=0,"EVEN","ODD")</f>
        <v>EVEN</v>
      </c>
      <c r="F12181" t="str">
        <f>IF(D12181&lt;=18,"LOW (1-18)","HIGH (19-36)")</f>
        <v>LOW (1-18)</v>
      </c>
      <c r="G12181">
        <f>INT((D12181-1)/6)+1</f>
        <v>2</v>
      </c>
      <c r="H12181">
        <f>MOD(D12181-1,6)+1</f>
        <v>6</v>
      </c>
      <c r="I12181">
        <f>37-D12181</f>
        <v>25</v>
      </c>
      <c r="J12181">
        <f>ABS(D12181-D12182)</f>
        <v>22</v>
      </c>
      <c r="K12181">
        <f>AVERAGE(D12181:D12185)</f>
        <v>12</v>
      </c>
      <c r="L12181">
        <f>AVERAGE(D12181:D12200)</f>
        <v>12</v>
      </c>
      <c r="M12181">
        <f>K12181-L12181</f>
        <v>0</v>
      </c>
      <c r="N12181" t="str">
        <f>IF(K12181&gt;L12181,"HIGH ZONE BIAS",IF(K12181&lt;L12181,"LOW ZONE BIAS","EQUILIBRIUM"))</f>
        <v>EQUILIBRIUM</v>
      </c>
    </row>
    <row r="12182">
      <c r="A12182">
        <v>15389</v>
      </c>
      <c r="B12182" t="str">
        <v>2016-08-12</v>
      </c>
      <c r="C12182" t="str">
        <v>Evening</v>
      </c>
      <c r="D12182">
        <v>34</v>
      </c>
      <c r="E12182" t="str">
        <f>IF(MOD(D12182,2)=0,"EVEN","ODD")</f>
        <v>EVEN</v>
      </c>
      <c r="F12182" t="str">
        <f>IF(D12182&lt;=18,"LOW (1-18)","HIGH (19-36)")</f>
        <v>HIGH (19-36)</v>
      </c>
      <c r="G12182">
        <f>INT((D12182-1)/6)+1</f>
        <v>6</v>
      </c>
      <c r="H12182">
        <f>MOD(D12182-1,6)+1</f>
        <v>4</v>
      </c>
      <c r="I12182">
        <f>37-D12182</f>
        <v>3</v>
      </c>
      <c r="J12182">
        <f>ABS(D12182-D12183)</f>
        <v>9</v>
      </c>
      <c r="K12182">
        <f>AVERAGE(D12182:D12186)</f>
        <v>34</v>
      </c>
      <c r="L12182">
        <f>AVERAGE(D12182:D12201)</f>
        <v>34</v>
      </c>
      <c r="M12182">
        <f>K12182-L12182</f>
        <v>0</v>
      </c>
      <c r="N12182" t="str">
        <f>IF(K12182&gt;L12182,"HIGH ZONE BIAS",IF(K12182&lt;L12182,"LOW ZONE BIAS","EQUILIBRIUM"))</f>
        <v>EQUILIBRIUM</v>
      </c>
    </row>
    <row r="12183">
      <c r="A12183">
        <v>15388</v>
      </c>
      <c r="B12183" t="str">
        <v>2016-08-12</v>
      </c>
      <c r="C12183" t="str">
        <v>Afternoon</v>
      </c>
      <c r="D12183">
        <v>25</v>
      </c>
      <c r="E12183" t="str">
        <f>IF(MOD(D12183,2)=0,"EVEN","ODD")</f>
        <v>ODD</v>
      </c>
      <c r="F12183" t="str">
        <f>IF(D12183&lt;=18,"LOW (1-18)","HIGH (19-36)")</f>
        <v>HIGH (19-36)</v>
      </c>
      <c r="G12183">
        <f>INT((D12183-1)/6)+1</f>
        <v>5</v>
      </c>
      <c r="H12183">
        <f>MOD(D12183-1,6)+1</f>
        <v>1</v>
      </c>
      <c r="I12183">
        <f>37-D12183</f>
        <v>12</v>
      </c>
      <c r="J12183">
        <f>ABS(D12183-D12184)</f>
        <v>11</v>
      </c>
      <c r="K12183">
        <f>AVERAGE(D12183:D12187)</f>
        <v>25</v>
      </c>
      <c r="L12183">
        <f>AVERAGE(D12183:D12202)</f>
        <v>25</v>
      </c>
      <c r="M12183">
        <f>K12183-L12183</f>
        <v>0</v>
      </c>
      <c r="N12183" t="str">
        <f>IF(K12183&gt;L12183,"HIGH ZONE BIAS",IF(K12183&lt;L12183,"LOW ZONE BIAS","EQUILIBRIUM"))</f>
        <v>EQUILIBRIUM</v>
      </c>
    </row>
    <row r="12184">
      <c r="A12184">
        <v>15387</v>
      </c>
      <c r="B12184" t="str">
        <v>2016-08-12</v>
      </c>
      <c r="C12184" t="str">
        <v>Midday</v>
      </c>
      <c r="D12184">
        <v>36</v>
      </c>
      <c r="E12184" t="str">
        <f>IF(MOD(D12184,2)=0,"EVEN","ODD")</f>
        <v>EVEN</v>
      </c>
      <c r="F12184" t="str">
        <f>IF(D12184&lt;=18,"LOW (1-18)","HIGH (19-36)")</f>
        <v>HIGH (19-36)</v>
      </c>
      <c r="G12184">
        <f>INT((D12184-1)/6)+1</f>
        <v>6</v>
      </c>
      <c r="H12184">
        <f>MOD(D12184-1,6)+1</f>
        <v>6</v>
      </c>
      <c r="I12184">
        <f>37-D12184</f>
        <v>1</v>
      </c>
      <c r="J12184">
        <f>ABS(D12184-D12185)</f>
        <v>29</v>
      </c>
      <c r="K12184">
        <f>AVERAGE(D12184:D12188)</f>
        <v>36</v>
      </c>
      <c r="L12184">
        <f>AVERAGE(D12184:D12203)</f>
        <v>36</v>
      </c>
      <c r="M12184">
        <f>K12184-L12184</f>
        <v>0</v>
      </c>
      <c r="N12184" t="str">
        <f>IF(K12184&gt;L12184,"HIGH ZONE BIAS",IF(K12184&lt;L12184,"LOW ZONE BIAS","EQUILIBRIUM"))</f>
        <v>EQUILIBRIUM</v>
      </c>
    </row>
    <row r="12185">
      <c r="A12185">
        <v>15386</v>
      </c>
      <c r="B12185" t="str">
        <v>2016-08-12</v>
      </c>
      <c r="C12185" t="str">
        <v>Morning</v>
      </c>
      <c r="D12185">
        <v>7</v>
      </c>
      <c r="E12185" t="str">
        <f>IF(MOD(D12185,2)=0,"EVEN","ODD")</f>
        <v>ODD</v>
      </c>
      <c r="F12185" t="str">
        <f>IF(D12185&lt;=18,"LOW (1-18)","HIGH (19-36)")</f>
        <v>LOW (1-18)</v>
      </c>
      <c r="G12185">
        <f>INT((D12185-1)/6)+1</f>
        <v>2</v>
      </c>
      <c r="H12185">
        <f>MOD(D12185-1,6)+1</f>
        <v>1</v>
      </c>
      <c r="I12185">
        <f>37-D12185</f>
        <v>30</v>
      </c>
      <c r="J12185">
        <f>ABS(D12185-D12186)</f>
        <v>6</v>
      </c>
      <c r="K12185">
        <f>AVERAGE(D12185:D12189)</f>
        <v>7</v>
      </c>
      <c r="L12185">
        <f>AVERAGE(D12185:D12204)</f>
        <v>7</v>
      </c>
      <c r="M12185">
        <f>K12185-L12185</f>
        <v>0</v>
      </c>
      <c r="N12185" t="str">
        <f>IF(K12185&gt;L12185,"HIGH ZONE BIAS",IF(K12185&lt;L12185,"LOW ZONE BIAS","EQUILIBRIUM"))</f>
        <v>EQUILIBRIUM</v>
      </c>
    </row>
    <row r="12186">
      <c r="A12186">
        <v>15385</v>
      </c>
      <c r="B12186" t="str">
        <v>2016-08-11</v>
      </c>
      <c r="C12186" t="str">
        <v>Evening</v>
      </c>
      <c r="D12186">
        <v>13</v>
      </c>
      <c r="E12186" t="str">
        <f>IF(MOD(D12186,2)=0,"EVEN","ODD")</f>
        <v>ODD</v>
      </c>
      <c r="F12186" t="str">
        <f>IF(D12186&lt;=18,"LOW (1-18)","HIGH (19-36)")</f>
        <v>LOW (1-18)</v>
      </c>
      <c r="G12186">
        <f>INT((D12186-1)/6)+1</f>
        <v>3</v>
      </c>
      <c r="H12186">
        <f>MOD(D12186-1,6)+1</f>
        <v>1</v>
      </c>
      <c r="I12186">
        <f>37-D12186</f>
        <v>24</v>
      </c>
      <c r="J12186">
        <f>ABS(D12186-D12187)</f>
        <v>1</v>
      </c>
      <c r="K12186">
        <f>AVERAGE(D12186:D12190)</f>
        <v>13</v>
      </c>
      <c r="L12186">
        <f>AVERAGE(D12186:D12205)</f>
        <v>13</v>
      </c>
      <c r="M12186">
        <f>K12186-L12186</f>
        <v>0</v>
      </c>
      <c r="N12186" t="str">
        <f>IF(K12186&gt;L12186,"HIGH ZONE BIAS",IF(K12186&lt;L12186,"LOW ZONE BIAS","EQUILIBRIUM"))</f>
        <v>EQUILIBRIUM</v>
      </c>
    </row>
    <row r="12187">
      <c r="A12187">
        <v>15384</v>
      </c>
      <c r="B12187" t="str">
        <v>2016-08-11</v>
      </c>
      <c r="C12187" t="str">
        <v>Afternoon</v>
      </c>
      <c r="D12187">
        <v>12</v>
      </c>
      <c r="E12187" t="str">
        <f>IF(MOD(D12187,2)=0,"EVEN","ODD")</f>
        <v>EVEN</v>
      </c>
      <c r="F12187" t="str">
        <f>IF(D12187&lt;=18,"LOW (1-18)","HIGH (19-36)")</f>
        <v>LOW (1-18)</v>
      </c>
      <c r="G12187">
        <f>INT((D12187-1)/6)+1</f>
        <v>2</v>
      </c>
      <c r="H12187">
        <f>MOD(D12187-1,6)+1</f>
        <v>6</v>
      </c>
      <c r="I12187">
        <f>37-D12187</f>
        <v>25</v>
      </c>
      <c r="J12187">
        <f>ABS(D12187-D12188)</f>
        <v>10</v>
      </c>
      <c r="K12187">
        <f>AVERAGE(D12187:D12191)</f>
        <v>12</v>
      </c>
      <c r="L12187">
        <f>AVERAGE(D12187:D12206)</f>
        <v>12</v>
      </c>
      <c r="M12187">
        <f>K12187-L12187</f>
        <v>0</v>
      </c>
      <c r="N12187" t="str">
        <f>IF(K12187&gt;L12187,"HIGH ZONE BIAS",IF(K12187&lt;L12187,"LOW ZONE BIAS","EQUILIBRIUM"))</f>
        <v>EQUILIBRIUM</v>
      </c>
    </row>
    <row r="12188">
      <c r="A12188">
        <v>15383</v>
      </c>
      <c r="B12188" t="str">
        <v>2016-08-11</v>
      </c>
      <c r="C12188" t="str">
        <v>Midday</v>
      </c>
      <c r="D12188">
        <v>22</v>
      </c>
      <c r="E12188" t="str">
        <f>IF(MOD(D12188,2)=0,"EVEN","ODD")</f>
        <v>EVEN</v>
      </c>
      <c r="F12188" t="str">
        <f>IF(D12188&lt;=18,"LOW (1-18)","HIGH (19-36)")</f>
        <v>HIGH (19-36)</v>
      </c>
      <c r="G12188">
        <f>INT((D12188-1)/6)+1</f>
        <v>4</v>
      </c>
      <c r="H12188">
        <f>MOD(D12188-1,6)+1</f>
        <v>4</v>
      </c>
      <c r="I12188">
        <f>37-D12188</f>
        <v>15</v>
      </c>
      <c r="J12188">
        <f>ABS(D12188-D12189)</f>
        <v>16</v>
      </c>
      <c r="K12188">
        <f>AVERAGE(D12188:D12192)</f>
        <v>22</v>
      </c>
      <c r="L12188">
        <f>AVERAGE(D12188:D12207)</f>
        <v>22</v>
      </c>
      <c r="M12188">
        <f>K12188-L12188</f>
        <v>0</v>
      </c>
      <c r="N12188" t="str">
        <f>IF(K12188&gt;L12188,"HIGH ZONE BIAS",IF(K12188&lt;L12188,"LOW ZONE BIAS","EQUILIBRIUM"))</f>
        <v>EQUILIBRIUM</v>
      </c>
    </row>
    <row r="12189">
      <c r="A12189">
        <v>15382</v>
      </c>
      <c r="B12189" t="str">
        <v>2016-08-11</v>
      </c>
      <c r="C12189" t="str">
        <v>Morning</v>
      </c>
      <c r="D12189">
        <v>6</v>
      </c>
      <c r="E12189" t="str">
        <f>IF(MOD(D12189,2)=0,"EVEN","ODD")</f>
        <v>EVEN</v>
      </c>
      <c r="F12189" t="str">
        <f>IF(D12189&lt;=18,"LOW (1-18)","HIGH (19-36)")</f>
        <v>LOW (1-18)</v>
      </c>
      <c r="G12189">
        <f>INT((D12189-1)/6)+1</f>
        <v>1</v>
      </c>
      <c r="H12189">
        <f>MOD(D12189-1,6)+1</f>
        <v>6</v>
      </c>
      <c r="I12189">
        <f>37-D12189</f>
        <v>31</v>
      </c>
      <c r="J12189">
        <f>ABS(D12189-D12190)</f>
        <v>4</v>
      </c>
      <c r="K12189">
        <f>AVERAGE(D12189:D12193)</f>
        <v>6</v>
      </c>
      <c r="L12189">
        <f>AVERAGE(D12189:D12208)</f>
        <v>6</v>
      </c>
      <c r="M12189">
        <f>K12189-L12189</f>
        <v>0</v>
      </c>
      <c r="N12189" t="str">
        <f>IF(K12189&gt;L12189,"HIGH ZONE BIAS",IF(K12189&lt;L12189,"LOW ZONE BIAS","EQUILIBRIUM"))</f>
        <v>EQUILIBRIUM</v>
      </c>
    </row>
    <row r="12190">
      <c r="A12190">
        <v>15381</v>
      </c>
      <c r="B12190" t="str">
        <v>2016-08-10</v>
      </c>
      <c r="C12190" t="str">
        <v>Evening</v>
      </c>
      <c r="D12190">
        <v>2</v>
      </c>
      <c r="E12190" t="str">
        <f>IF(MOD(D12190,2)=0,"EVEN","ODD")</f>
        <v>EVEN</v>
      </c>
      <c r="F12190" t="str">
        <f>IF(D12190&lt;=18,"LOW (1-18)","HIGH (19-36)")</f>
        <v>LOW (1-18)</v>
      </c>
      <c r="G12190">
        <f>INT((D12190-1)/6)+1</f>
        <v>1</v>
      </c>
      <c r="H12190">
        <f>MOD(D12190-1,6)+1</f>
        <v>2</v>
      </c>
      <c r="I12190">
        <f>37-D12190</f>
        <v>35</v>
      </c>
      <c r="J12190">
        <f>ABS(D12190-D12191)</f>
        <v>1</v>
      </c>
      <c r="K12190">
        <f>AVERAGE(D12190:D12194)</f>
        <v>2</v>
      </c>
      <c r="L12190">
        <f>AVERAGE(D12190:D12209)</f>
        <v>2</v>
      </c>
      <c r="M12190">
        <f>K12190-L12190</f>
        <v>0</v>
      </c>
      <c r="N12190" t="str">
        <f>IF(K12190&gt;L12190,"HIGH ZONE BIAS",IF(K12190&lt;L12190,"LOW ZONE BIAS","EQUILIBRIUM"))</f>
        <v>EQUILIBRIUM</v>
      </c>
    </row>
    <row r="12191">
      <c r="A12191">
        <v>15380</v>
      </c>
      <c r="B12191" t="str">
        <v>2016-08-10</v>
      </c>
      <c r="C12191" t="str">
        <v>Afternoon</v>
      </c>
      <c r="D12191">
        <v>1</v>
      </c>
      <c r="E12191" t="str">
        <f>IF(MOD(D12191,2)=0,"EVEN","ODD")</f>
        <v>ODD</v>
      </c>
      <c r="F12191" t="str">
        <f>IF(D12191&lt;=18,"LOW (1-18)","HIGH (19-36)")</f>
        <v>LOW (1-18)</v>
      </c>
      <c r="G12191">
        <f>INT((D12191-1)/6)+1</f>
        <v>1</v>
      </c>
      <c r="H12191">
        <f>MOD(D12191-1,6)+1</f>
        <v>1</v>
      </c>
      <c r="I12191">
        <f>37-D12191</f>
        <v>36</v>
      </c>
      <c r="J12191">
        <f>ABS(D12191-D12192)</f>
        <v>2</v>
      </c>
      <c r="K12191">
        <f>AVERAGE(D12191:D12195)</f>
        <v>1</v>
      </c>
      <c r="L12191">
        <f>AVERAGE(D12191:D12210)</f>
        <v>1</v>
      </c>
      <c r="M12191">
        <f>K12191-L12191</f>
        <v>0</v>
      </c>
      <c r="N12191" t="str">
        <f>IF(K12191&gt;L12191,"HIGH ZONE BIAS",IF(K12191&lt;L12191,"LOW ZONE BIAS","EQUILIBRIUM"))</f>
        <v>EQUILIBRIUM</v>
      </c>
    </row>
    <row r="12192">
      <c r="A12192">
        <v>15379</v>
      </c>
      <c r="B12192" t="str">
        <v>2016-08-10</v>
      </c>
      <c r="C12192" t="str">
        <v>Midday</v>
      </c>
      <c r="D12192">
        <v>3</v>
      </c>
      <c r="E12192" t="str">
        <f>IF(MOD(D12192,2)=0,"EVEN","ODD")</f>
        <v>ODD</v>
      </c>
      <c r="F12192" t="str">
        <f>IF(D12192&lt;=18,"LOW (1-18)","HIGH (19-36)")</f>
        <v>LOW (1-18)</v>
      </c>
      <c r="G12192">
        <f>INT((D12192-1)/6)+1</f>
        <v>1</v>
      </c>
      <c r="H12192">
        <f>MOD(D12192-1,6)+1</f>
        <v>3</v>
      </c>
      <c r="I12192">
        <f>37-D12192</f>
        <v>34</v>
      </c>
      <c r="J12192">
        <f>ABS(D12192-D12193)</f>
        <v>19</v>
      </c>
      <c r="K12192">
        <f>AVERAGE(D12192:D12196)</f>
        <v>3</v>
      </c>
      <c r="L12192">
        <f>AVERAGE(D12192:D12211)</f>
        <v>3</v>
      </c>
      <c r="M12192">
        <f>K12192-L12192</f>
        <v>0</v>
      </c>
      <c r="N12192" t="str">
        <f>IF(K12192&gt;L12192,"HIGH ZONE BIAS",IF(K12192&lt;L12192,"LOW ZONE BIAS","EQUILIBRIUM"))</f>
        <v>EQUILIBRIUM</v>
      </c>
    </row>
    <row r="12193">
      <c r="A12193">
        <v>15378</v>
      </c>
      <c r="B12193" t="str">
        <v>2016-08-10</v>
      </c>
      <c r="C12193" t="str">
        <v>Morning</v>
      </c>
      <c r="D12193">
        <v>22</v>
      </c>
      <c r="E12193" t="str">
        <f>IF(MOD(D12193,2)=0,"EVEN","ODD")</f>
        <v>EVEN</v>
      </c>
      <c r="F12193" t="str">
        <f>IF(D12193&lt;=18,"LOW (1-18)","HIGH (19-36)")</f>
        <v>HIGH (19-36)</v>
      </c>
      <c r="G12193">
        <f>INT((D12193-1)/6)+1</f>
        <v>4</v>
      </c>
      <c r="H12193">
        <f>MOD(D12193-1,6)+1</f>
        <v>4</v>
      </c>
      <c r="I12193">
        <f>37-D12193</f>
        <v>15</v>
      </c>
      <c r="J12193">
        <f>ABS(D12193-D12194)</f>
        <v>10</v>
      </c>
      <c r="K12193">
        <f>AVERAGE(D12193:D12197)</f>
        <v>22</v>
      </c>
      <c r="L12193">
        <f>AVERAGE(D12193:D12212)</f>
        <v>22</v>
      </c>
      <c r="M12193">
        <f>K12193-L12193</f>
        <v>0</v>
      </c>
      <c r="N12193" t="str">
        <f>IF(K12193&gt;L12193,"HIGH ZONE BIAS",IF(K12193&lt;L12193,"LOW ZONE BIAS","EQUILIBRIUM"))</f>
        <v>EQUILIBRIUM</v>
      </c>
    </row>
    <row r="12194">
      <c r="A12194">
        <v>15377</v>
      </c>
      <c r="B12194" t="str">
        <v>2016-08-09</v>
      </c>
      <c r="C12194" t="str">
        <v>Evening</v>
      </c>
      <c r="D12194">
        <v>12</v>
      </c>
      <c r="E12194" t="str">
        <f>IF(MOD(D12194,2)=0,"EVEN","ODD")</f>
        <v>EVEN</v>
      </c>
      <c r="F12194" t="str">
        <f>IF(D12194&lt;=18,"LOW (1-18)","HIGH (19-36)")</f>
        <v>LOW (1-18)</v>
      </c>
      <c r="G12194">
        <f>INT((D12194-1)/6)+1</f>
        <v>2</v>
      </c>
      <c r="H12194">
        <f>MOD(D12194-1,6)+1</f>
        <v>6</v>
      </c>
      <c r="I12194">
        <f>37-D12194</f>
        <v>25</v>
      </c>
      <c r="J12194">
        <f>ABS(D12194-D12195)</f>
        <v>24</v>
      </c>
      <c r="K12194">
        <f>AVERAGE(D12194:D12198)</f>
        <v>12</v>
      </c>
      <c r="L12194">
        <f>AVERAGE(D12194:D12213)</f>
        <v>12</v>
      </c>
      <c r="M12194">
        <f>K12194-L12194</f>
        <v>0</v>
      </c>
      <c r="N12194" t="str">
        <f>IF(K12194&gt;L12194,"HIGH ZONE BIAS",IF(K12194&lt;L12194,"LOW ZONE BIAS","EQUILIBRIUM"))</f>
        <v>EQUILIBRIUM</v>
      </c>
    </row>
    <row r="12195">
      <c r="A12195">
        <v>15376</v>
      </c>
      <c r="B12195" t="str">
        <v>2016-08-09</v>
      </c>
      <c r="C12195" t="str">
        <v>Afternoon</v>
      </c>
      <c r="D12195">
        <v>36</v>
      </c>
      <c r="E12195" t="str">
        <f>IF(MOD(D12195,2)=0,"EVEN","ODD")</f>
        <v>EVEN</v>
      </c>
      <c r="F12195" t="str">
        <f>IF(D12195&lt;=18,"LOW (1-18)","HIGH (19-36)")</f>
        <v>HIGH (19-36)</v>
      </c>
      <c r="G12195">
        <f>INT((D12195-1)/6)+1</f>
        <v>6</v>
      </c>
      <c r="H12195">
        <f>MOD(D12195-1,6)+1</f>
        <v>6</v>
      </c>
      <c r="I12195">
        <f>37-D12195</f>
        <v>1</v>
      </c>
      <c r="J12195">
        <f>ABS(D12195-D12196)</f>
        <v>30</v>
      </c>
      <c r="K12195">
        <f>AVERAGE(D12195:D12199)</f>
        <v>36</v>
      </c>
      <c r="L12195">
        <f>AVERAGE(D12195:D12214)</f>
        <v>36</v>
      </c>
      <c r="M12195">
        <f>K12195-L12195</f>
        <v>0</v>
      </c>
      <c r="N12195" t="str">
        <f>IF(K12195&gt;L12195,"HIGH ZONE BIAS",IF(K12195&lt;L12195,"LOW ZONE BIAS","EQUILIBRIUM"))</f>
        <v>EQUILIBRIUM</v>
      </c>
    </row>
    <row r="12196">
      <c r="A12196">
        <v>15375</v>
      </c>
      <c r="B12196" t="str">
        <v>2016-08-09</v>
      </c>
      <c r="C12196" t="str">
        <v>Midday</v>
      </c>
      <c r="D12196">
        <v>6</v>
      </c>
      <c r="E12196" t="str">
        <f>IF(MOD(D12196,2)=0,"EVEN","ODD")</f>
        <v>EVEN</v>
      </c>
      <c r="F12196" t="str">
        <f>IF(D12196&lt;=18,"LOW (1-18)","HIGH (19-36)")</f>
        <v>LOW (1-18)</v>
      </c>
      <c r="G12196">
        <f>INT((D12196-1)/6)+1</f>
        <v>1</v>
      </c>
      <c r="H12196">
        <f>MOD(D12196-1,6)+1</f>
        <v>6</v>
      </c>
      <c r="I12196">
        <f>37-D12196</f>
        <v>31</v>
      </c>
      <c r="J12196">
        <f>ABS(D12196-D12197)</f>
        <v>2</v>
      </c>
      <c r="K12196">
        <f>AVERAGE(D12196:D12200)</f>
        <v>6</v>
      </c>
      <c r="L12196">
        <f>AVERAGE(D12196:D12215)</f>
        <v>6</v>
      </c>
      <c r="M12196">
        <f>K12196-L12196</f>
        <v>0</v>
      </c>
      <c r="N12196" t="str">
        <f>IF(K12196&gt;L12196,"HIGH ZONE BIAS",IF(K12196&lt;L12196,"LOW ZONE BIAS","EQUILIBRIUM"))</f>
        <v>EQUILIBRIUM</v>
      </c>
    </row>
    <row r="12197">
      <c r="A12197">
        <v>15374</v>
      </c>
      <c r="B12197" t="str">
        <v>2016-08-09</v>
      </c>
      <c r="C12197" t="str">
        <v>Morning</v>
      </c>
      <c r="D12197">
        <v>4</v>
      </c>
      <c r="E12197" t="str">
        <f>IF(MOD(D12197,2)=0,"EVEN","ODD")</f>
        <v>EVEN</v>
      </c>
      <c r="F12197" t="str">
        <f>IF(D12197&lt;=18,"LOW (1-18)","HIGH (19-36)")</f>
        <v>LOW (1-18)</v>
      </c>
      <c r="G12197">
        <f>INT((D12197-1)/6)+1</f>
        <v>1</v>
      </c>
      <c r="H12197">
        <f>MOD(D12197-1,6)+1</f>
        <v>4</v>
      </c>
      <c r="I12197">
        <f>37-D12197</f>
        <v>33</v>
      </c>
      <c r="J12197">
        <f>ABS(D12197-D12198)</f>
        <v>22</v>
      </c>
      <c r="K12197">
        <f>AVERAGE(D12197:D12201)</f>
        <v>4</v>
      </c>
      <c r="L12197">
        <f>AVERAGE(D12197:D12216)</f>
        <v>4</v>
      </c>
      <c r="M12197">
        <f>K12197-L12197</f>
        <v>0</v>
      </c>
      <c r="N12197" t="str">
        <f>IF(K12197&gt;L12197,"HIGH ZONE BIAS",IF(K12197&lt;L12197,"LOW ZONE BIAS","EQUILIBRIUM"))</f>
        <v>EQUILIBRIUM</v>
      </c>
    </row>
    <row r="12198">
      <c r="A12198">
        <v>15373</v>
      </c>
      <c r="B12198" t="str">
        <v>2016-08-08</v>
      </c>
      <c r="C12198" t="str">
        <v>Evening</v>
      </c>
      <c r="D12198">
        <v>26</v>
      </c>
      <c r="E12198" t="str">
        <f>IF(MOD(D12198,2)=0,"EVEN","ODD")</f>
        <v>EVEN</v>
      </c>
      <c r="F12198" t="str">
        <f>IF(D12198&lt;=18,"LOW (1-18)","HIGH (19-36)")</f>
        <v>HIGH (19-36)</v>
      </c>
      <c r="G12198">
        <f>INT((D12198-1)/6)+1</f>
        <v>5</v>
      </c>
      <c r="H12198">
        <f>MOD(D12198-1,6)+1</f>
        <v>2</v>
      </c>
      <c r="I12198">
        <f>37-D12198</f>
        <v>11</v>
      </c>
      <c r="J12198">
        <f>ABS(D12198-D12199)</f>
        <v>2</v>
      </c>
      <c r="K12198">
        <f>AVERAGE(D12198:D12202)</f>
        <v>26</v>
      </c>
      <c r="L12198">
        <f>AVERAGE(D12198:D12217)</f>
        <v>26</v>
      </c>
      <c r="M12198">
        <f>K12198-L12198</f>
        <v>0</v>
      </c>
      <c r="N12198" t="str">
        <f>IF(K12198&gt;L12198,"HIGH ZONE BIAS",IF(K12198&lt;L12198,"LOW ZONE BIAS","EQUILIBRIUM"))</f>
        <v>EQUILIBRIUM</v>
      </c>
    </row>
    <row r="12199">
      <c r="A12199">
        <v>15372</v>
      </c>
      <c r="B12199" t="str">
        <v>2016-08-08</v>
      </c>
      <c r="C12199" t="str">
        <v>Afternoon</v>
      </c>
      <c r="D12199">
        <v>28</v>
      </c>
      <c r="E12199" t="str">
        <f>IF(MOD(D12199,2)=0,"EVEN","ODD")</f>
        <v>EVEN</v>
      </c>
      <c r="F12199" t="str">
        <f>IF(D12199&lt;=18,"LOW (1-18)","HIGH (19-36)")</f>
        <v>HIGH (19-36)</v>
      </c>
      <c r="G12199">
        <f>INT((D12199-1)/6)+1</f>
        <v>5</v>
      </c>
      <c r="H12199">
        <f>MOD(D12199-1,6)+1</f>
        <v>4</v>
      </c>
      <c r="I12199">
        <f>37-D12199</f>
        <v>9</v>
      </c>
      <c r="J12199">
        <f>ABS(D12199-D12200)</f>
        <v>24</v>
      </c>
      <c r="K12199">
        <f>AVERAGE(D12199:D12203)</f>
        <v>28</v>
      </c>
      <c r="L12199">
        <f>AVERAGE(D12199:D12218)</f>
        <v>28</v>
      </c>
      <c r="M12199">
        <f>K12199-L12199</f>
        <v>0</v>
      </c>
      <c r="N12199" t="str">
        <f>IF(K12199&gt;L12199,"HIGH ZONE BIAS",IF(K12199&lt;L12199,"LOW ZONE BIAS","EQUILIBRIUM"))</f>
        <v>EQUILIBRIUM</v>
      </c>
    </row>
    <row r="12200">
      <c r="A12200">
        <v>15371</v>
      </c>
      <c r="B12200" t="str">
        <v>2016-08-08</v>
      </c>
      <c r="C12200" t="str">
        <v>Midday</v>
      </c>
      <c r="D12200">
        <v>4</v>
      </c>
      <c r="E12200" t="str">
        <f>IF(MOD(D12200,2)=0,"EVEN","ODD")</f>
        <v>EVEN</v>
      </c>
      <c r="F12200" t="str">
        <f>IF(D12200&lt;=18,"LOW (1-18)","HIGH (19-36)")</f>
        <v>LOW (1-18)</v>
      </c>
      <c r="G12200">
        <f>INT((D12200-1)/6)+1</f>
        <v>1</v>
      </c>
      <c r="H12200">
        <f>MOD(D12200-1,6)+1</f>
        <v>4</v>
      </c>
      <c r="I12200">
        <f>37-D12200</f>
        <v>33</v>
      </c>
      <c r="J12200">
        <f>ABS(D12200-D12201)</f>
        <v>1</v>
      </c>
      <c r="K12200">
        <f>AVERAGE(D12200:D12204)</f>
        <v>4</v>
      </c>
      <c r="L12200">
        <f>AVERAGE(D12200:D12219)</f>
        <v>4</v>
      </c>
      <c r="M12200">
        <f>K12200-L12200</f>
        <v>0</v>
      </c>
      <c r="N12200" t="str">
        <f>IF(K12200&gt;L12200,"HIGH ZONE BIAS",IF(K12200&lt;L12200,"LOW ZONE BIAS","EQUILIBRIUM"))</f>
        <v>EQUILIBRIUM</v>
      </c>
    </row>
    <row r="12201">
      <c r="A12201">
        <v>15370</v>
      </c>
      <c r="B12201" t="str">
        <v>2016-08-08</v>
      </c>
      <c r="C12201" t="str">
        <v>Morning</v>
      </c>
      <c r="D12201">
        <v>5</v>
      </c>
      <c r="E12201" t="str">
        <f>IF(MOD(D12201,2)=0,"EVEN","ODD")</f>
        <v>ODD</v>
      </c>
      <c r="F12201" t="str">
        <f>IF(D12201&lt;=18,"LOW (1-18)","HIGH (19-36)")</f>
        <v>LOW (1-18)</v>
      </c>
      <c r="G12201">
        <f>INT((D12201-1)/6)+1</f>
        <v>1</v>
      </c>
      <c r="H12201">
        <f>MOD(D12201-1,6)+1</f>
        <v>5</v>
      </c>
      <c r="I12201">
        <f>37-D12201</f>
        <v>32</v>
      </c>
      <c r="J12201">
        <f>ABS(D12201-D12202)</f>
        <v>26</v>
      </c>
      <c r="K12201">
        <f>AVERAGE(D12201:D12205)</f>
        <v>5</v>
      </c>
      <c r="L12201">
        <f>AVERAGE(D12201:D12220)</f>
        <v>5</v>
      </c>
      <c r="M12201">
        <f>K12201-L12201</f>
        <v>0</v>
      </c>
      <c r="N12201" t="str">
        <f>IF(K12201&gt;L12201,"HIGH ZONE BIAS",IF(K12201&lt;L12201,"LOW ZONE BIAS","EQUILIBRIUM"))</f>
        <v>EQUILIBRIUM</v>
      </c>
    </row>
    <row r="12202">
      <c r="A12202">
        <v>15369</v>
      </c>
      <c r="B12202" t="str">
        <v>2016-08-06</v>
      </c>
      <c r="C12202" t="str">
        <v>Evening</v>
      </c>
      <c r="D12202">
        <v>31</v>
      </c>
      <c r="E12202" t="str">
        <f>IF(MOD(D12202,2)=0,"EVEN","ODD")</f>
        <v>ODD</v>
      </c>
      <c r="F12202" t="str">
        <f>IF(D12202&lt;=18,"LOW (1-18)","HIGH (19-36)")</f>
        <v>HIGH (19-36)</v>
      </c>
      <c r="G12202">
        <f>INT((D12202-1)/6)+1</f>
        <v>6</v>
      </c>
      <c r="H12202">
        <f>MOD(D12202-1,6)+1</f>
        <v>1</v>
      </c>
      <c r="I12202">
        <f>37-D12202</f>
        <v>6</v>
      </c>
      <c r="J12202">
        <f>ABS(D12202-D12203)</f>
        <v>29</v>
      </c>
      <c r="K12202">
        <f>AVERAGE(D12202:D12206)</f>
        <v>31</v>
      </c>
      <c r="L12202">
        <f>AVERAGE(D12202:D12221)</f>
        <v>31</v>
      </c>
      <c r="M12202">
        <f>K12202-L12202</f>
        <v>0</v>
      </c>
      <c r="N12202" t="str">
        <f>IF(K12202&gt;L12202,"HIGH ZONE BIAS",IF(K12202&lt;L12202,"LOW ZONE BIAS","EQUILIBRIUM"))</f>
        <v>EQUILIBRIUM</v>
      </c>
    </row>
    <row r="12203">
      <c r="A12203">
        <v>15368</v>
      </c>
      <c r="B12203" t="str">
        <v>2016-08-06</v>
      </c>
      <c r="C12203" t="str">
        <v>Afternoon</v>
      </c>
      <c r="D12203">
        <v>2</v>
      </c>
      <c r="E12203" t="str">
        <f>IF(MOD(D12203,2)=0,"EVEN","ODD")</f>
        <v>EVEN</v>
      </c>
      <c r="F12203" t="str">
        <f>IF(D12203&lt;=18,"LOW (1-18)","HIGH (19-36)")</f>
        <v>LOW (1-18)</v>
      </c>
      <c r="G12203">
        <f>INT((D12203-1)/6)+1</f>
        <v>1</v>
      </c>
      <c r="H12203">
        <f>MOD(D12203-1,6)+1</f>
        <v>2</v>
      </c>
      <c r="I12203">
        <f>37-D12203</f>
        <v>35</v>
      </c>
      <c r="J12203">
        <f>ABS(D12203-D12204)</f>
        <v>34</v>
      </c>
      <c r="K12203">
        <f>AVERAGE(D12203:D12207)</f>
        <v>2</v>
      </c>
      <c r="L12203">
        <f>AVERAGE(D12203:D12222)</f>
        <v>2</v>
      </c>
      <c r="M12203">
        <f>K12203-L12203</f>
        <v>0</v>
      </c>
      <c r="N12203" t="str">
        <f>IF(K12203&gt;L12203,"HIGH ZONE BIAS",IF(K12203&lt;L12203,"LOW ZONE BIAS","EQUILIBRIUM"))</f>
        <v>EQUILIBRIUM</v>
      </c>
    </row>
    <row r="12204">
      <c r="A12204">
        <v>15367</v>
      </c>
      <c r="B12204" t="str">
        <v>2016-08-06</v>
      </c>
      <c r="C12204" t="str">
        <v>Midday</v>
      </c>
      <c r="D12204">
        <v>36</v>
      </c>
      <c r="E12204" t="str">
        <f>IF(MOD(D12204,2)=0,"EVEN","ODD")</f>
        <v>EVEN</v>
      </c>
      <c r="F12204" t="str">
        <f>IF(D12204&lt;=18,"LOW (1-18)","HIGH (19-36)")</f>
        <v>HIGH (19-36)</v>
      </c>
      <c r="G12204">
        <f>INT((D12204-1)/6)+1</f>
        <v>6</v>
      </c>
      <c r="H12204">
        <f>MOD(D12204-1,6)+1</f>
        <v>6</v>
      </c>
      <c r="I12204">
        <f>37-D12204</f>
        <v>1</v>
      </c>
      <c r="J12204">
        <f>ABS(D12204-D12205)</f>
        <v>15</v>
      </c>
      <c r="K12204">
        <f>AVERAGE(D12204:D12208)</f>
        <v>36</v>
      </c>
      <c r="L12204">
        <f>AVERAGE(D12204:D12223)</f>
        <v>36</v>
      </c>
      <c r="M12204">
        <f>K12204-L12204</f>
        <v>0</v>
      </c>
      <c r="N12204" t="str">
        <f>IF(K12204&gt;L12204,"HIGH ZONE BIAS",IF(K12204&lt;L12204,"LOW ZONE BIAS","EQUILIBRIUM"))</f>
        <v>EQUILIBRIUM</v>
      </c>
    </row>
    <row r="12205">
      <c r="A12205">
        <v>15366</v>
      </c>
      <c r="B12205" t="str">
        <v>2016-08-06</v>
      </c>
      <c r="C12205" t="str">
        <v>Morning</v>
      </c>
      <c r="D12205">
        <v>21</v>
      </c>
      <c r="E12205" t="str">
        <f>IF(MOD(D12205,2)=0,"EVEN","ODD")</f>
        <v>ODD</v>
      </c>
      <c r="F12205" t="str">
        <f>IF(D12205&lt;=18,"LOW (1-18)","HIGH (19-36)")</f>
        <v>HIGH (19-36)</v>
      </c>
      <c r="G12205">
        <f>INT((D12205-1)/6)+1</f>
        <v>4</v>
      </c>
      <c r="H12205">
        <f>MOD(D12205-1,6)+1</f>
        <v>3</v>
      </c>
      <c r="I12205">
        <f>37-D12205</f>
        <v>16</v>
      </c>
      <c r="J12205">
        <f>ABS(D12205-D12206)</f>
        <v>2</v>
      </c>
      <c r="K12205">
        <f>AVERAGE(D12205:D12209)</f>
        <v>21</v>
      </c>
      <c r="L12205">
        <f>AVERAGE(D12205:D12224)</f>
        <v>21</v>
      </c>
      <c r="M12205">
        <f>K12205-L12205</f>
        <v>0</v>
      </c>
      <c r="N12205" t="str">
        <f>IF(K12205&gt;L12205,"HIGH ZONE BIAS",IF(K12205&lt;L12205,"LOW ZONE BIAS","EQUILIBRIUM"))</f>
        <v>EQUILIBRIUM</v>
      </c>
    </row>
    <row r="12206">
      <c r="A12206">
        <v>15365</v>
      </c>
      <c r="B12206" t="str">
        <v>2016-08-05</v>
      </c>
      <c r="C12206" t="str">
        <v>Evening</v>
      </c>
      <c r="D12206">
        <v>23</v>
      </c>
      <c r="E12206" t="str">
        <f>IF(MOD(D12206,2)=0,"EVEN","ODD")</f>
        <v>ODD</v>
      </c>
      <c r="F12206" t="str">
        <f>IF(D12206&lt;=18,"LOW (1-18)","HIGH (19-36)")</f>
        <v>HIGH (19-36)</v>
      </c>
      <c r="G12206">
        <f>INT((D12206-1)/6)+1</f>
        <v>4</v>
      </c>
      <c r="H12206">
        <f>MOD(D12206-1,6)+1</f>
        <v>5</v>
      </c>
      <c r="I12206">
        <f>37-D12206</f>
        <v>14</v>
      </c>
      <c r="J12206">
        <f>ABS(D12206-D12207)</f>
        <v>19</v>
      </c>
      <c r="K12206">
        <f>AVERAGE(D12206:D12210)</f>
        <v>23</v>
      </c>
      <c r="L12206">
        <f>AVERAGE(D12206:D12225)</f>
        <v>23</v>
      </c>
      <c r="M12206">
        <f>K12206-L12206</f>
        <v>0</v>
      </c>
      <c r="N12206" t="str">
        <f>IF(K12206&gt;L12206,"HIGH ZONE BIAS",IF(K12206&lt;L12206,"LOW ZONE BIAS","EQUILIBRIUM"))</f>
        <v>EQUILIBRIUM</v>
      </c>
    </row>
    <row r="12207">
      <c r="A12207">
        <v>15364</v>
      </c>
      <c r="B12207" t="str">
        <v>2016-08-05</v>
      </c>
      <c r="C12207" t="str">
        <v>Afternoon</v>
      </c>
      <c r="D12207">
        <v>4</v>
      </c>
      <c r="E12207" t="str">
        <f>IF(MOD(D12207,2)=0,"EVEN","ODD")</f>
        <v>EVEN</v>
      </c>
      <c r="F12207" t="str">
        <f>IF(D12207&lt;=18,"LOW (1-18)","HIGH (19-36)")</f>
        <v>LOW (1-18)</v>
      </c>
      <c r="G12207">
        <f>INT((D12207-1)/6)+1</f>
        <v>1</v>
      </c>
      <c r="H12207">
        <f>MOD(D12207-1,6)+1</f>
        <v>4</v>
      </c>
      <c r="I12207">
        <f>37-D12207</f>
        <v>33</v>
      </c>
      <c r="J12207">
        <f>ABS(D12207-D12208)</f>
        <v>27</v>
      </c>
      <c r="K12207">
        <f>AVERAGE(D12207:D12211)</f>
        <v>4</v>
      </c>
      <c r="L12207">
        <f>AVERAGE(D12207:D12226)</f>
        <v>4</v>
      </c>
      <c r="M12207">
        <f>K12207-L12207</f>
        <v>0</v>
      </c>
      <c r="N12207" t="str">
        <f>IF(K12207&gt;L12207,"HIGH ZONE BIAS",IF(K12207&lt;L12207,"LOW ZONE BIAS","EQUILIBRIUM"))</f>
        <v>EQUILIBRIUM</v>
      </c>
    </row>
    <row r="12208">
      <c r="A12208">
        <v>15363</v>
      </c>
      <c r="B12208" t="str">
        <v>2016-08-05</v>
      </c>
      <c r="C12208" t="str">
        <v>Midday</v>
      </c>
      <c r="D12208">
        <v>31</v>
      </c>
      <c r="E12208" t="str">
        <f>IF(MOD(D12208,2)=0,"EVEN","ODD")</f>
        <v>ODD</v>
      </c>
      <c r="F12208" t="str">
        <f>IF(D12208&lt;=18,"LOW (1-18)","HIGH (19-36)")</f>
        <v>HIGH (19-36)</v>
      </c>
      <c r="G12208">
        <f>INT((D12208-1)/6)+1</f>
        <v>6</v>
      </c>
      <c r="H12208">
        <f>MOD(D12208-1,6)+1</f>
        <v>1</v>
      </c>
      <c r="I12208">
        <f>37-D12208</f>
        <v>6</v>
      </c>
      <c r="J12208">
        <f>ABS(D12208-D12209)</f>
        <v>3</v>
      </c>
      <c r="K12208">
        <f>AVERAGE(D12208:D12212)</f>
        <v>31</v>
      </c>
      <c r="L12208">
        <f>AVERAGE(D12208:D12227)</f>
        <v>31</v>
      </c>
      <c r="M12208">
        <f>K12208-L12208</f>
        <v>0</v>
      </c>
      <c r="N12208" t="str">
        <f>IF(K12208&gt;L12208,"HIGH ZONE BIAS",IF(K12208&lt;L12208,"LOW ZONE BIAS","EQUILIBRIUM"))</f>
        <v>EQUILIBRIUM</v>
      </c>
    </row>
    <row r="12209">
      <c r="A12209">
        <v>15362</v>
      </c>
      <c r="B12209" t="str">
        <v>2016-08-05</v>
      </c>
      <c r="C12209" t="str">
        <v>Morning</v>
      </c>
      <c r="D12209">
        <v>34</v>
      </c>
      <c r="E12209" t="str">
        <f>IF(MOD(D12209,2)=0,"EVEN","ODD")</f>
        <v>EVEN</v>
      </c>
      <c r="F12209" t="str">
        <f>IF(D12209&lt;=18,"LOW (1-18)","HIGH (19-36)")</f>
        <v>HIGH (19-36)</v>
      </c>
      <c r="G12209">
        <f>INT((D12209-1)/6)+1</f>
        <v>6</v>
      </c>
      <c r="H12209">
        <f>MOD(D12209-1,6)+1</f>
        <v>4</v>
      </c>
      <c r="I12209">
        <f>37-D12209</f>
        <v>3</v>
      </c>
      <c r="J12209">
        <f>ABS(D12209-D12210)</f>
        <v>25</v>
      </c>
      <c r="K12209">
        <f>AVERAGE(D12209:D12213)</f>
        <v>34</v>
      </c>
      <c r="L12209">
        <f>AVERAGE(D12209:D12228)</f>
        <v>34</v>
      </c>
      <c r="M12209">
        <f>K12209-L12209</f>
        <v>0</v>
      </c>
      <c r="N12209" t="str">
        <f>IF(K12209&gt;L12209,"HIGH ZONE BIAS",IF(K12209&lt;L12209,"LOW ZONE BIAS","EQUILIBRIUM"))</f>
        <v>EQUILIBRIUM</v>
      </c>
    </row>
    <row r="12210">
      <c r="A12210">
        <v>15361</v>
      </c>
      <c r="B12210" t="str">
        <v>2016-08-04</v>
      </c>
      <c r="C12210" t="str">
        <v>Evening</v>
      </c>
      <c r="D12210">
        <v>9</v>
      </c>
      <c r="E12210" t="str">
        <f>IF(MOD(D12210,2)=0,"EVEN","ODD")</f>
        <v>ODD</v>
      </c>
      <c r="F12210" t="str">
        <f>IF(D12210&lt;=18,"LOW (1-18)","HIGH (19-36)")</f>
        <v>LOW (1-18)</v>
      </c>
      <c r="G12210">
        <f>INT((D12210-1)/6)+1</f>
        <v>2</v>
      </c>
      <c r="H12210">
        <f>MOD(D12210-1,6)+1</f>
        <v>3</v>
      </c>
      <c r="I12210">
        <f>37-D12210</f>
        <v>28</v>
      </c>
      <c r="J12210">
        <f>ABS(D12210-D12211)</f>
        <v>13</v>
      </c>
      <c r="K12210">
        <f>AVERAGE(D12210:D12214)</f>
        <v>9</v>
      </c>
      <c r="L12210">
        <f>AVERAGE(D12210:D12229)</f>
        <v>9</v>
      </c>
      <c r="M12210">
        <f>K12210-L12210</f>
        <v>0</v>
      </c>
      <c r="N12210" t="str">
        <f>IF(K12210&gt;L12210,"HIGH ZONE BIAS",IF(K12210&lt;L12210,"LOW ZONE BIAS","EQUILIBRIUM"))</f>
        <v>EQUILIBRIUM</v>
      </c>
    </row>
    <row r="12211">
      <c r="A12211">
        <v>15360</v>
      </c>
      <c r="B12211" t="str">
        <v>2016-08-04</v>
      </c>
      <c r="C12211" t="str">
        <v>Afternoon</v>
      </c>
      <c r="D12211">
        <v>22</v>
      </c>
      <c r="E12211" t="str">
        <f>IF(MOD(D12211,2)=0,"EVEN","ODD")</f>
        <v>EVEN</v>
      </c>
      <c r="F12211" t="str">
        <f>IF(D12211&lt;=18,"LOW (1-18)","HIGH (19-36)")</f>
        <v>HIGH (19-36)</v>
      </c>
      <c r="G12211">
        <f>INT((D12211-1)/6)+1</f>
        <v>4</v>
      </c>
      <c r="H12211">
        <f>MOD(D12211-1,6)+1</f>
        <v>4</v>
      </c>
      <c r="I12211">
        <f>37-D12211</f>
        <v>15</v>
      </c>
      <c r="J12211">
        <f>ABS(D12211-D12212)</f>
        <v>3</v>
      </c>
      <c r="K12211">
        <f>AVERAGE(D12211:D12215)</f>
        <v>22</v>
      </c>
      <c r="L12211">
        <f>AVERAGE(D12211:D12230)</f>
        <v>22</v>
      </c>
      <c r="M12211">
        <f>K12211-L12211</f>
        <v>0</v>
      </c>
      <c r="N12211" t="str">
        <f>IF(K12211&gt;L12211,"HIGH ZONE BIAS",IF(K12211&lt;L12211,"LOW ZONE BIAS","EQUILIBRIUM"))</f>
        <v>EQUILIBRIUM</v>
      </c>
    </row>
    <row r="12212">
      <c r="A12212">
        <v>15359</v>
      </c>
      <c r="B12212" t="str">
        <v>2016-08-04</v>
      </c>
      <c r="C12212" t="str">
        <v>Midday</v>
      </c>
      <c r="D12212">
        <v>25</v>
      </c>
      <c r="E12212" t="str">
        <f>IF(MOD(D12212,2)=0,"EVEN","ODD")</f>
        <v>ODD</v>
      </c>
      <c r="F12212" t="str">
        <f>IF(D12212&lt;=18,"LOW (1-18)","HIGH (19-36)")</f>
        <v>HIGH (19-36)</v>
      </c>
      <c r="G12212">
        <f>INT((D12212-1)/6)+1</f>
        <v>5</v>
      </c>
      <c r="H12212">
        <f>MOD(D12212-1,6)+1</f>
        <v>1</v>
      </c>
      <c r="I12212">
        <f>37-D12212</f>
        <v>12</v>
      </c>
      <c r="J12212">
        <f>ABS(D12212-D12213)</f>
        <v>7</v>
      </c>
      <c r="K12212">
        <f>AVERAGE(D12212:D12216)</f>
        <v>25</v>
      </c>
      <c r="L12212">
        <f>AVERAGE(D12212:D12231)</f>
        <v>25</v>
      </c>
      <c r="M12212">
        <f>K12212-L12212</f>
        <v>0</v>
      </c>
      <c r="N12212" t="str">
        <f>IF(K12212&gt;L12212,"HIGH ZONE BIAS",IF(K12212&lt;L12212,"LOW ZONE BIAS","EQUILIBRIUM"))</f>
        <v>EQUILIBRIUM</v>
      </c>
    </row>
    <row r="12213">
      <c r="A12213">
        <v>15358</v>
      </c>
      <c r="B12213" t="str">
        <v>2016-08-04</v>
      </c>
      <c r="C12213" t="str">
        <v>Morning</v>
      </c>
      <c r="D12213">
        <v>18</v>
      </c>
      <c r="E12213" t="str">
        <f>IF(MOD(D12213,2)=0,"EVEN","ODD")</f>
        <v>EVEN</v>
      </c>
      <c r="F12213" t="str">
        <f>IF(D12213&lt;=18,"LOW (1-18)","HIGH (19-36)")</f>
        <v>LOW (1-18)</v>
      </c>
      <c r="G12213">
        <f>INT((D12213-1)/6)+1</f>
        <v>3</v>
      </c>
      <c r="H12213">
        <f>MOD(D12213-1,6)+1</f>
        <v>6</v>
      </c>
      <c r="I12213">
        <f>37-D12213</f>
        <v>19</v>
      </c>
      <c r="J12213">
        <f>ABS(D12213-D12214)</f>
        <v>3</v>
      </c>
      <c r="K12213">
        <f>AVERAGE(D12213:D12217)</f>
        <v>18</v>
      </c>
      <c r="L12213">
        <f>AVERAGE(D12213:D12232)</f>
        <v>18</v>
      </c>
      <c r="M12213">
        <f>K12213-L12213</f>
        <v>0</v>
      </c>
      <c r="N12213" t="str">
        <f>IF(K12213&gt;L12213,"HIGH ZONE BIAS",IF(K12213&lt;L12213,"LOW ZONE BIAS","EQUILIBRIUM"))</f>
        <v>EQUILIBRIUM</v>
      </c>
    </row>
    <row r="12214">
      <c r="A12214">
        <v>15357</v>
      </c>
      <c r="B12214" t="str">
        <v>2016-08-03</v>
      </c>
      <c r="C12214" t="str">
        <v>Evening</v>
      </c>
      <c r="D12214">
        <v>21</v>
      </c>
      <c r="E12214" t="str">
        <f>IF(MOD(D12214,2)=0,"EVEN","ODD")</f>
        <v>ODD</v>
      </c>
      <c r="F12214" t="str">
        <f>IF(D12214&lt;=18,"LOW (1-18)","HIGH (19-36)")</f>
        <v>HIGH (19-36)</v>
      </c>
      <c r="G12214">
        <f>INT((D12214-1)/6)+1</f>
        <v>4</v>
      </c>
      <c r="H12214">
        <f>MOD(D12214-1,6)+1</f>
        <v>3</v>
      </c>
      <c r="I12214">
        <f>37-D12214</f>
        <v>16</v>
      </c>
      <c r="J12214">
        <f>ABS(D12214-D12215)</f>
        <v>7</v>
      </c>
      <c r="K12214">
        <f>AVERAGE(D12214:D12218)</f>
        <v>21</v>
      </c>
      <c r="L12214">
        <f>AVERAGE(D12214:D12233)</f>
        <v>21</v>
      </c>
      <c r="M12214">
        <f>K12214-L12214</f>
        <v>0</v>
      </c>
      <c r="N12214" t="str">
        <f>IF(K12214&gt;L12214,"HIGH ZONE BIAS",IF(K12214&lt;L12214,"LOW ZONE BIAS","EQUILIBRIUM"))</f>
        <v>EQUILIBRIUM</v>
      </c>
    </row>
    <row r="12215">
      <c r="A12215">
        <v>15356</v>
      </c>
      <c r="B12215" t="str">
        <v>2016-08-03</v>
      </c>
      <c r="C12215" t="str">
        <v>Afternoon</v>
      </c>
      <c r="D12215">
        <v>28</v>
      </c>
      <c r="E12215" t="str">
        <f>IF(MOD(D12215,2)=0,"EVEN","ODD")</f>
        <v>EVEN</v>
      </c>
      <c r="F12215" t="str">
        <f>IF(D12215&lt;=18,"LOW (1-18)","HIGH (19-36)")</f>
        <v>HIGH (19-36)</v>
      </c>
      <c r="G12215">
        <f>INT((D12215-1)/6)+1</f>
        <v>5</v>
      </c>
      <c r="H12215">
        <f>MOD(D12215-1,6)+1</f>
        <v>4</v>
      </c>
      <c r="I12215">
        <f>37-D12215</f>
        <v>9</v>
      </c>
      <c r="J12215">
        <f>ABS(D12215-D12216)</f>
        <v>5</v>
      </c>
      <c r="K12215">
        <f>AVERAGE(D12215:D12219)</f>
        <v>28</v>
      </c>
      <c r="L12215">
        <f>AVERAGE(D12215:D12234)</f>
        <v>28</v>
      </c>
      <c r="M12215">
        <f>K12215-L12215</f>
        <v>0</v>
      </c>
      <c r="N12215" t="str">
        <f>IF(K12215&gt;L12215,"HIGH ZONE BIAS",IF(K12215&lt;L12215,"LOW ZONE BIAS","EQUILIBRIUM"))</f>
        <v>EQUILIBRIUM</v>
      </c>
    </row>
    <row r="12216">
      <c r="A12216">
        <v>15355</v>
      </c>
      <c r="B12216" t="str">
        <v>2016-08-03</v>
      </c>
      <c r="C12216" t="str">
        <v>Midday</v>
      </c>
      <c r="D12216">
        <v>23</v>
      </c>
      <c r="E12216" t="str">
        <f>IF(MOD(D12216,2)=0,"EVEN","ODD")</f>
        <v>ODD</v>
      </c>
      <c r="F12216" t="str">
        <f>IF(D12216&lt;=18,"LOW (1-18)","HIGH (19-36)")</f>
        <v>HIGH (19-36)</v>
      </c>
      <c r="G12216">
        <f>INT((D12216-1)/6)+1</f>
        <v>4</v>
      </c>
      <c r="H12216">
        <f>MOD(D12216-1,6)+1</f>
        <v>5</v>
      </c>
      <c r="I12216">
        <f>37-D12216</f>
        <v>14</v>
      </c>
      <c r="J12216">
        <f>ABS(D12216-D12217)</f>
        <v>8</v>
      </c>
      <c r="K12216">
        <f>AVERAGE(D12216:D12220)</f>
        <v>23</v>
      </c>
      <c r="L12216">
        <f>AVERAGE(D12216:D12235)</f>
        <v>23</v>
      </c>
      <c r="M12216">
        <f>K12216-L12216</f>
        <v>0</v>
      </c>
      <c r="N12216" t="str">
        <f>IF(K12216&gt;L12216,"HIGH ZONE BIAS",IF(K12216&lt;L12216,"LOW ZONE BIAS","EQUILIBRIUM"))</f>
        <v>EQUILIBRIUM</v>
      </c>
    </row>
    <row r="12217">
      <c r="A12217">
        <v>15354</v>
      </c>
      <c r="B12217" t="str">
        <v>2016-08-03</v>
      </c>
      <c r="C12217" t="str">
        <v>Morning</v>
      </c>
      <c r="D12217">
        <v>15</v>
      </c>
      <c r="E12217" t="str">
        <f>IF(MOD(D12217,2)=0,"EVEN","ODD")</f>
        <v>ODD</v>
      </c>
      <c r="F12217" t="str">
        <f>IF(D12217&lt;=18,"LOW (1-18)","HIGH (19-36)")</f>
        <v>LOW (1-18)</v>
      </c>
      <c r="G12217">
        <f>INT((D12217-1)/6)+1</f>
        <v>3</v>
      </c>
      <c r="H12217">
        <f>MOD(D12217-1,6)+1</f>
        <v>3</v>
      </c>
      <c r="I12217">
        <f>37-D12217</f>
        <v>22</v>
      </c>
      <c r="J12217">
        <f>ABS(D12217-D12218)</f>
        <v>2</v>
      </c>
      <c r="K12217">
        <f>AVERAGE(D12217:D12221)</f>
        <v>15</v>
      </c>
      <c r="L12217">
        <f>AVERAGE(D12217:D12236)</f>
        <v>15</v>
      </c>
      <c r="M12217">
        <f>K12217-L12217</f>
        <v>0</v>
      </c>
      <c r="N12217" t="str">
        <f>IF(K12217&gt;L12217,"HIGH ZONE BIAS",IF(K12217&lt;L12217,"LOW ZONE BIAS","EQUILIBRIUM"))</f>
        <v>EQUILIBRIUM</v>
      </c>
    </row>
    <row r="12218">
      <c r="A12218">
        <v>15353</v>
      </c>
      <c r="B12218" t="str">
        <v>2016-08-02</v>
      </c>
      <c r="C12218" t="str">
        <v>Evening</v>
      </c>
      <c r="D12218">
        <v>17</v>
      </c>
      <c r="E12218" t="str">
        <f>IF(MOD(D12218,2)=0,"EVEN","ODD")</f>
        <v>ODD</v>
      </c>
      <c r="F12218" t="str">
        <f>IF(D12218&lt;=18,"LOW (1-18)","HIGH (19-36)")</f>
        <v>LOW (1-18)</v>
      </c>
      <c r="G12218">
        <f>INT((D12218-1)/6)+1</f>
        <v>3</v>
      </c>
      <c r="H12218">
        <f>MOD(D12218-1,6)+1</f>
        <v>5</v>
      </c>
      <c r="I12218">
        <f>37-D12218</f>
        <v>20</v>
      </c>
      <c r="J12218">
        <f>ABS(D12218-D12219)</f>
        <v>14</v>
      </c>
      <c r="K12218">
        <f>AVERAGE(D12218:D12222)</f>
        <v>17</v>
      </c>
      <c r="L12218">
        <f>AVERAGE(D12218:D12237)</f>
        <v>17</v>
      </c>
      <c r="M12218">
        <f>K12218-L12218</f>
        <v>0</v>
      </c>
      <c r="N12218" t="str">
        <f>IF(K12218&gt;L12218,"HIGH ZONE BIAS",IF(K12218&lt;L12218,"LOW ZONE BIAS","EQUILIBRIUM"))</f>
        <v>EQUILIBRIUM</v>
      </c>
    </row>
    <row r="12219">
      <c r="A12219">
        <v>15352</v>
      </c>
      <c r="B12219" t="str">
        <v>2016-08-02</v>
      </c>
      <c r="C12219" t="str">
        <v>Afternoon</v>
      </c>
      <c r="D12219">
        <v>31</v>
      </c>
      <c r="E12219" t="str">
        <f>IF(MOD(D12219,2)=0,"EVEN","ODD")</f>
        <v>ODD</v>
      </c>
      <c r="F12219" t="str">
        <f>IF(D12219&lt;=18,"LOW (1-18)","HIGH (19-36)")</f>
        <v>HIGH (19-36)</v>
      </c>
      <c r="G12219">
        <f>INT((D12219-1)/6)+1</f>
        <v>6</v>
      </c>
      <c r="H12219">
        <f>MOD(D12219-1,6)+1</f>
        <v>1</v>
      </c>
      <c r="I12219">
        <f>37-D12219</f>
        <v>6</v>
      </c>
      <c r="J12219">
        <f>ABS(D12219-D12220)</f>
        <v>4</v>
      </c>
      <c r="K12219">
        <f>AVERAGE(D12219:D12223)</f>
        <v>31</v>
      </c>
      <c r="L12219">
        <f>AVERAGE(D12219:D12238)</f>
        <v>31</v>
      </c>
      <c r="M12219">
        <f>K12219-L12219</f>
        <v>0</v>
      </c>
      <c r="N12219" t="str">
        <f>IF(K12219&gt;L12219,"HIGH ZONE BIAS",IF(K12219&lt;L12219,"LOW ZONE BIAS","EQUILIBRIUM"))</f>
        <v>EQUILIBRIUM</v>
      </c>
    </row>
    <row r="12220">
      <c r="A12220">
        <v>15351</v>
      </c>
      <c r="B12220" t="str">
        <v>2016-08-02</v>
      </c>
      <c r="C12220" t="str">
        <v>Midday</v>
      </c>
      <c r="D12220">
        <v>27</v>
      </c>
      <c r="E12220" t="str">
        <f>IF(MOD(D12220,2)=0,"EVEN","ODD")</f>
        <v>ODD</v>
      </c>
      <c r="F12220" t="str">
        <f>IF(D12220&lt;=18,"LOW (1-18)","HIGH (19-36)")</f>
        <v>HIGH (19-36)</v>
      </c>
      <c r="G12220">
        <f>INT((D12220-1)/6)+1</f>
        <v>5</v>
      </c>
      <c r="H12220">
        <f>MOD(D12220-1,6)+1</f>
        <v>3</v>
      </c>
      <c r="I12220">
        <f>37-D12220</f>
        <v>10</v>
      </c>
      <c r="J12220">
        <f>ABS(D12220-D12221)</f>
        <v>24</v>
      </c>
      <c r="K12220">
        <f>AVERAGE(D12220:D12224)</f>
        <v>27</v>
      </c>
      <c r="L12220">
        <f>AVERAGE(D12220:D12239)</f>
        <v>27</v>
      </c>
      <c r="M12220">
        <f>K12220-L12220</f>
        <v>0</v>
      </c>
      <c r="N12220" t="str">
        <f>IF(K12220&gt;L12220,"HIGH ZONE BIAS",IF(K12220&lt;L12220,"LOW ZONE BIAS","EQUILIBRIUM"))</f>
        <v>EQUILIBRIUM</v>
      </c>
    </row>
    <row r="12221">
      <c r="A12221">
        <v>15350</v>
      </c>
      <c r="B12221" t="str">
        <v>2016-08-02</v>
      </c>
      <c r="C12221" t="str">
        <v>Morning</v>
      </c>
      <c r="D12221">
        <v>3</v>
      </c>
      <c r="E12221" t="str">
        <f>IF(MOD(D12221,2)=0,"EVEN","ODD")</f>
        <v>ODD</v>
      </c>
      <c r="F12221" t="str">
        <f>IF(D12221&lt;=18,"LOW (1-18)","HIGH (19-36)")</f>
        <v>LOW (1-18)</v>
      </c>
      <c r="G12221">
        <f>INT((D12221-1)/6)+1</f>
        <v>1</v>
      </c>
      <c r="H12221">
        <f>MOD(D12221-1,6)+1</f>
        <v>3</v>
      </c>
      <c r="I12221">
        <f>37-D12221</f>
        <v>34</v>
      </c>
      <c r="J12221">
        <f>ABS(D12221-D12222)</f>
        <v>12</v>
      </c>
      <c r="K12221">
        <f>AVERAGE(D12221:D12225)</f>
        <v>3</v>
      </c>
      <c r="L12221">
        <f>AVERAGE(D12221:D12240)</f>
        <v>3</v>
      </c>
      <c r="M12221">
        <f>K12221-L12221</f>
        <v>0</v>
      </c>
      <c r="N12221" t="str">
        <f>IF(K12221&gt;L12221,"HIGH ZONE BIAS",IF(K12221&lt;L12221,"LOW ZONE BIAS","EQUILIBRIUM"))</f>
        <v>EQUILIBRIUM</v>
      </c>
    </row>
    <row r="12222">
      <c r="A12222">
        <v>15349</v>
      </c>
      <c r="B12222" t="str">
        <v>2016-08-01</v>
      </c>
      <c r="C12222" t="str">
        <v>Evening</v>
      </c>
      <c r="D12222">
        <v>15</v>
      </c>
      <c r="E12222" t="str">
        <f>IF(MOD(D12222,2)=0,"EVEN","ODD")</f>
        <v>ODD</v>
      </c>
      <c r="F12222" t="str">
        <f>IF(D12222&lt;=18,"LOW (1-18)","HIGH (19-36)")</f>
        <v>LOW (1-18)</v>
      </c>
      <c r="G12222">
        <f>INT((D12222-1)/6)+1</f>
        <v>3</v>
      </c>
      <c r="H12222">
        <f>MOD(D12222-1,6)+1</f>
        <v>3</v>
      </c>
      <c r="I12222">
        <f>37-D12222</f>
        <v>22</v>
      </c>
      <c r="J12222">
        <f>ABS(D12222-D12223)</f>
        <v>5</v>
      </c>
      <c r="K12222">
        <f>AVERAGE(D12222:D12226)</f>
        <v>15</v>
      </c>
      <c r="L12222">
        <f>AVERAGE(D12222:D12241)</f>
        <v>15</v>
      </c>
      <c r="M12222">
        <f>K12222-L12222</f>
        <v>0</v>
      </c>
      <c r="N12222" t="str">
        <f>IF(K12222&gt;L12222,"HIGH ZONE BIAS",IF(K12222&lt;L12222,"LOW ZONE BIAS","EQUILIBRIUM"))</f>
        <v>EQUILIBRIUM</v>
      </c>
    </row>
    <row r="12223">
      <c r="A12223">
        <v>15348</v>
      </c>
      <c r="B12223" t="str">
        <v>2016-08-01</v>
      </c>
      <c r="C12223" t="str">
        <v>Afternoon</v>
      </c>
      <c r="D12223">
        <v>20</v>
      </c>
      <c r="E12223" t="str">
        <f>IF(MOD(D12223,2)=0,"EVEN","ODD")</f>
        <v>EVEN</v>
      </c>
      <c r="F12223" t="str">
        <f>IF(D12223&lt;=18,"LOW (1-18)","HIGH (19-36)")</f>
        <v>HIGH (19-36)</v>
      </c>
      <c r="G12223">
        <f>INT((D12223-1)/6)+1</f>
        <v>4</v>
      </c>
      <c r="H12223">
        <f>MOD(D12223-1,6)+1</f>
        <v>2</v>
      </c>
      <c r="I12223">
        <f>37-D12223</f>
        <v>17</v>
      </c>
      <c r="J12223">
        <f>ABS(D12223-D12224)</f>
        <v>5</v>
      </c>
      <c r="K12223">
        <f>AVERAGE(D12223:D12227)</f>
        <v>20</v>
      </c>
      <c r="L12223">
        <f>AVERAGE(D12223:D12242)</f>
        <v>20</v>
      </c>
      <c r="M12223">
        <f>K12223-L12223</f>
        <v>0</v>
      </c>
      <c r="N12223" t="str">
        <f>IF(K12223&gt;L12223,"HIGH ZONE BIAS",IF(K12223&lt;L12223,"LOW ZONE BIAS","EQUILIBRIUM"))</f>
        <v>EQUILIBRIUM</v>
      </c>
    </row>
    <row r="12224">
      <c r="A12224">
        <v>15347</v>
      </c>
      <c r="B12224" t="str">
        <v>2016-08-01</v>
      </c>
      <c r="C12224" t="str">
        <v>Midday</v>
      </c>
      <c r="D12224">
        <v>25</v>
      </c>
      <c r="E12224" t="str">
        <f>IF(MOD(D12224,2)=0,"EVEN","ODD")</f>
        <v>ODD</v>
      </c>
      <c r="F12224" t="str">
        <f>IF(D12224&lt;=18,"LOW (1-18)","HIGH (19-36)")</f>
        <v>HIGH (19-36)</v>
      </c>
      <c r="G12224">
        <f>INT((D12224-1)/6)+1</f>
        <v>5</v>
      </c>
      <c r="H12224">
        <f>MOD(D12224-1,6)+1</f>
        <v>1</v>
      </c>
      <c r="I12224">
        <f>37-D12224</f>
        <v>12</v>
      </c>
      <c r="J12224">
        <f>ABS(D12224-D12225)</f>
        <v>21</v>
      </c>
      <c r="K12224">
        <f>AVERAGE(D12224:D12228)</f>
        <v>25</v>
      </c>
      <c r="L12224">
        <f>AVERAGE(D12224:D12243)</f>
        <v>25</v>
      </c>
      <c r="M12224">
        <f>K12224-L12224</f>
        <v>0</v>
      </c>
      <c r="N12224" t="str">
        <f>IF(K12224&gt;L12224,"HIGH ZONE BIAS",IF(K12224&lt;L12224,"LOW ZONE BIAS","EQUILIBRIUM"))</f>
        <v>EQUILIBRIUM</v>
      </c>
    </row>
    <row r="12225">
      <c r="A12225">
        <v>15346</v>
      </c>
      <c r="B12225" t="str">
        <v>2016-08-01</v>
      </c>
      <c r="C12225" t="str">
        <v>Morning</v>
      </c>
      <c r="D12225">
        <v>4</v>
      </c>
      <c r="E12225" t="str">
        <f>IF(MOD(D12225,2)=0,"EVEN","ODD")</f>
        <v>EVEN</v>
      </c>
      <c r="F12225" t="str">
        <f>IF(D12225&lt;=18,"LOW (1-18)","HIGH (19-36)")</f>
        <v>LOW (1-18)</v>
      </c>
      <c r="G12225">
        <f>INT((D12225-1)/6)+1</f>
        <v>1</v>
      </c>
      <c r="H12225">
        <f>MOD(D12225-1,6)+1</f>
        <v>4</v>
      </c>
      <c r="I12225">
        <f>37-D12225</f>
        <v>33</v>
      </c>
      <c r="J12225">
        <f>ABS(D12225-D12226)</f>
        <v>12</v>
      </c>
      <c r="K12225">
        <f>AVERAGE(D12225:D12229)</f>
        <v>4</v>
      </c>
      <c r="L12225">
        <f>AVERAGE(D12225:D12244)</f>
        <v>4</v>
      </c>
      <c r="M12225">
        <f>K12225-L12225</f>
        <v>0</v>
      </c>
      <c r="N12225" t="str">
        <f>IF(K12225&gt;L12225,"HIGH ZONE BIAS",IF(K12225&lt;L12225,"LOW ZONE BIAS","EQUILIBRIUM"))</f>
        <v>EQUILIBRIUM</v>
      </c>
    </row>
    <row r="12226">
      <c r="A12226">
        <v>15345</v>
      </c>
      <c r="B12226" t="str">
        <v>2016-07-30</v>
      </c>
      <c r="C12226" t="str">
        <v>Evening</v>
      </c>
      <c r="D12226">
        <v>16</v>
      </c>
      <c r="E12226" t="str">
        <f>IF(MOD(D12226,2)=0,"EVEN","ODD")</f>
        <v>EVEN</v>
      </c>
      <c r="F12226" t="str">
        <f>IF(D12226&lt;=18,"LOW (1-18)","HIGH (19-36)")</f>
        <v>LOW (1-18)</v>
      </c>
      <c r="G12226">
        <f>INT((D12226-1)/6)+1</f>
        <v>3</v>
      </c>
      <c r="H12226">
        <f>MOD(D12226-1,6)+1</f>
        <v>4</v>
      </c>
      <c r="I12226">
        <f>37-D12226</f>
        <v>21</v>
      </c>
      <c r="J12226">
        <f>ABS(D12226-D12227)</f>
        <v>13</v>
      </c>
      <c r="K12226">
        <f>AVERAGE(D12226:D12230)</f>
        <v>16</v>
      </c>
      <c r="L12226">
        <f>AVERAGE(D12226:D12245)</f>
        <v>16</v>
      </c>
      <c r="M12226">
        <f>K12226-L12226</f>
        <v>0</v>
      </c>
      <c r="N12226" t="str">
        <f>IF(K12226&gt;L12226,"HIGH ZONE BIAS",IF(K12226&lt;L12226,"LOW ZONE BIAS","EQUILIBRIUM"))</f>
        <v>EQUILIBRIUM</v>
      </c>
    </row>
    <row r="12227">
      <c r="A12227">
        <v>15344</v>
      </c>
      <c r="B12227" t="str">
        <v>2016-07-30</v>
      </c>
      <c r="C12227" t="str">
        <v>Afternoon</v>
      </c>
      <c r="D12227">
        <v>29</v>
      </c>
      <c r="E12227" t="str">
        <f>IF(MOD(D12227,2)=0,"EVEN","ODD")</f>
        <v>ODD</v>
      </c>
      <c r="F12227" t="str">
        <f>IF(D12227&lt;=18,"LOW (1-18)","HIGH (19-36)")</f>
        <v>HIGH (19-36)</v>
      </c>
      <c r="G12227">
        <f>INT((D12227-1)/6)+1</f>
        <v>5</v>
      </c>
      <c r="H12227">
        <f>MOD(D12227-1,6)+1</f>
        <v>5</v>
      </c>
      <c r="I12227">
        <f>37-D12227</f>
        <v>8</v>
      </c>
      <c r="J12227">
        <f>ABS(D12227-D12228)</f>
        <v>17</v>
      </c>
      <c r="K12227">
        <f>AVERAGE(D12227:D12231)</f>
        <v>29</v>
      </c>
      <c r="L12227">
        <f>AVERAGE(D12227:D12246)</f>
        <v>29</v>
      </c>
      <c r="M12227">
        <f>K12227-L12227</f>
        <v>0</v>
      </c>
      <c r="N12227" t="str">
        <f>IF(K12227&gt;L12227,"HIGH ZONE BIAS",IF(K12227&lt;L12227,"LOW ZONE BIAS","EQUILIBRIUM"))</f>
        <v>EQUILIBRIUM</v>
      </c>
    </row>
    <row r="12228">
      <c r="A12228">
        <v>15343</v>
      </c>
      <c r="B12228" t="str">
        <v>2016-07-30</v>
      </c>
      <c r="C12228" t="str">
        <v>Midday</v>
      </c>
      <c r="D12228">
        <v>12</v>
      </c>
      <c r="E12228" t="str">
        <f>IF(MOD(D12228,2)=0,"EVEN","ODD")</f>
        <v>EVEN</v>
      </c>
      <c r="F12228" t="str">
        <f>IF(D12228&lt;=18,"LOW (1-18)","HIGH (19-36)")</f>
        <v>LOW (1-18)</v>
      </c>
      <c r="G12228">
        <f>INT((D12228-1)/6)+1</f>
        <v>2</v>
      </c>
      <c r="H12228">
        <f>MOD(D12228-1,6)+1</f>
        <v>6</v>
      </c>
      <c r="I12228">
        <f>37-D12228</f>
        <v>25</v>
      </c>
      <c r="J12228">
        <f>ABS(D12228-D12229)</f>
        <v>8</v>
      </c>
      <c r="K12228">
        <f>AVERAGE(D12228:D12232)</f>
        <v>12</v>
      </c>
      <c r="L12228">
        <f>AVERAGE(D12228:D12247)</f>
        <v>12</v>
      </c>
      <c r="M12228">
        <f>K12228-L12228</f>
        <v>0</v>
      </c>
      <c r="N12228" t="str">
        <f>IF(K12228&gt;L12228,"HIGH ZONE BIAS",IF(K12228&lt;L12228,"LOW ZONE BIAS","EQUILIBRIUM"))</f>
        <v>EQUILIBRIUM</v>
      </c>
    </row>
    <row r="12229">
      <c r="A12229">
        <v>15342</v>
      </c>
      <c r="B12229" t="str">
        <v>2016-07-30</v>
      </c>
      <c r="C12229" t="str">
        <v>Morning</v>
      </c>
      <c r="D12229">
        <v>4</v>
      </c>
      <c r="E12229" t="str">
        <f>IF(MOD(D12229,2)=0,"EVEN","ODD")</f>
        <v>EVEN</v>
      </c>
      <c r="F12229" t="str">
        <f>IF(D12229&lt;=18,"LOW (1-18)","HIGH (19-36)")</f>
        <v>LOW (1-18)</v>
      </c>
      <c r="G12229">
        <f>INT((D12229-1)/6)+1</f>
        <v>1</v>
      </c>
      <c r="H12229">
        <f>MOD(D12229-1,6)+1</f>
        <v>4</v>
      </c>
      <c r="I12229">
        <f>37-D12229</f>
        <v>33</v>
      </c>
      <c r="J12229">
        <f>ABS(D12229-D12230)</f>
        <v>23</v>
      </c>
      <c r="K12229">
        <f>AVERAGE(D12229:D12233)</f>
        <v>4</v>
      </c>
      <c r="L12229">
        <f>AVERAGE(D12229:D12248)</f>
        <v>4</v>
      </c>
      <c r="M12229">
        <f>K12229-L12229</f>
        <v>0</v>
      </c>
      <c r="N12229" t="str">
        <f>IF(K12229&gt;L12229,"HIGH ZONE BIAS",IF(K12229&lt;L12229,"LOW ZONE BIAS","EQUILIBRIUM"))</f>
        <v>EQUILIBRIUM</v>
      </c>
    </row>
    <row r="12230">
      <c r="A12230">
        <v>15341</v>
      </c>
      <c r="B12230" t="str">
        <v>2016-07-29</v>
      </c>
      <c r="C12230" t="str">
        <v>Evening</v>
      </c>
      <c r="D12230">
        <v>27</v>
      </c>
      <c r="E12230" t="str">
        <f>IF(MOD(D12230,2)=0,"EVEN","ODD")</f>
        <v>ODD</v>
      </c>
      <c r="F12230" t="str">
        <f>IF(D12230&lt;=18,"LOW (1-18)","HIGH (19-36)")</f>
        <v>HIGH (19-36)</v>
      </c>
      <c r="G12230">
        <f>INT((D12230-1)/6)+1</f>
        <v>5</v>
      </c>
      <c r="H12230">
        <f>MOD(D12230-1,6)+1</f>
        <v>3</v>
      </c>
      <c r="I12230">
        <f>37-D12230</f>
        <v>10</v>
      </c>
      <c r="J12230">
        <f>ABS(D12230-D12231)</f>
        <v>8</v>
      </c>
      <c r="K12230">
        <f>AVERAGE(D12230:D12234)</f>
        <v>27</v>
      </c>
      <c r="L12230">
        <f>AVERAGE(D12230:D12249)</f>
        <v>27</v>
      </c>
      <c r="M12230">
        <f>K12230-L12230</f>
        <v>0</v>
      </c>
      <c r="N12230" t="str">
        <f>IF(K12230&gt;L12230,"HIGH ZONE BIAS",IF(K12230&lt;L12230,"LOW ZONE BIAS","EQUILIBRIUM"))</f>
        <v>EQUILIBRIUM</v>
      </c>
    </row>
    <row r="12231">
      <c r="A12231">
        <v>15340</v>
      </c>
      <c r="B12231" t="str">
        <v>2016-07-29</v>
      </c>
      <c r="C12231" t="str">
        <v>Afternoon</v>
      </c>
      <c r="D12231">
        <v>35</v>
      </c>
      <c r="E12231" t="str">
        <f>IF(MOD(D12231,2)=0,"EVEN","ODD")</f>
        <v>ODD</v>
      </c>
      <c r="F12231" t="str">
        <f>IF(D12231&lt;=18,"LOW (1-18)","HIGH (19-36)")</f>
        <v>HIGH (19-36)</v>
      </c>
      <c r="G12231">
        <f>INT((D12231-1)/6)+1</f>
        <v>6</v>
      </c>
      <c r="H12231">
        <f>MOD(D12231-1,6)+1</f>
        <v>5</v>
      </c>
      <c r="I12231">
        <f>37-D12231</f>
        <v>2</v>
      </c>
      <c r="J12231">
        <f>ABS(D12231-D12232)</f>
        <v>5</v>
      </c>
      <c r="K12231">
        <f>AVERAGE(D12231:D12235)</f>
        <v>35</v>
      </c>
      <c r="L12231">
        <f>AVERAGE(D12231:D12250)</f>
        <v>35</v>
      </c>
      <c r="M12231">
        <f>K12231-L12231</f>
        <v>0</v>
      </c>
      <c r="N12231" t="str">
        <f>IF(K12231&gt;L12231,"HIGH ZONE BIAS",IF(K12231&lt;L12231,"LOW ZONE BIAS","EQUILIBRIUM"))</f>
        <v>EQUILIBRIUM</v>
      </c>
    </row>
    <row r="12232">
      <c r="A12232">
        <v>15339</v>
      </c>
      <c r="B12232" t="str">
        <v>2016-07-29</v>
      </c>
      <c r="C12232" t="str">
        <v>Midday</v>
      </c>
      <c r="D12232">
        <v>30</v>
      </c>
      <c r="E12232" t="str">
        <f>IF(MOD(D12232,2)=0,"EVEN","ODD")</f>
        <v>EVEN</v>
      </c>
      <c r="F12232" t="str">
        <f>IF(D12232&lt;=18,"LOW (1-18)","HIGH (19-36)")</f>
        <v>HIGH (19-36)</v>
      </c>
      <c r="G12232">
        <f>INT((D12232-1)/6)+1</f>
        <v>5</v>
      </c>
      <c r="H12232">
        <f>MOD(D12232-1,6)+1</f>
        <v>6</v>
      </c>
      <c r="I12232">
        <f>37-D12232</f>
        <v>7</v>
      </c>
      <c r="J12232">
        <f>ABS(D12232-D12233)</f>
        <v>24</v>
      </c>
      <c r="K12232">
        <f>AVERAGE(D12232:D12236)</f>
        <v>30</v>
      </c>
      <c r="L12232">
        <f>AVERAGE(D12232:D12251)</f>
        <v>30</v>
      </c>
      <c r="M12232">
        <f>K12232-L12232</f>
        <v>0</v>
      </c>
      <c r="N12232" t="str">
        <f>IF(K12232&gt;L12232,"HIGH ZONE BIAS",IF(K12232&lt;L12232,"LOW ZONE BIAS","EQUILIBRIUM"))</f>
        <v>EQUILIBRIUM</v>
      </c>
    </row>
    <row r="12233">
      <c r="A12233">
        <v>15338</v>
      </c>
      <c r="B12233" t="str">
        <v>2016-07-29</v>
      </c>
      <c r="C12233" t="str">
        <v>Morning</v>
      </c>
      <c r="D12233">
        <v>6</v>
      </c>
      <c r="E12233" t="str">
        <f>IF(MOD(D12233,2)=0,"EVEN","ODD")</f>
        <v>EVEN</v>
      </c>
      <c r="F12233" t="str">
        <f>IF(D12233&lt;=18,"LOW (1-18)","HIGH (19-36)")</f>
        <v>LOW (1-18)</v>
      </c>
      <c r="G12233">
        <f>INT((D12233-1)/6)+1</f>
        <v>1</v>
      </c>
      <c r="H12233">
        <f>MOD(D12233-1,6)+1</f>
        <v>6</v>
      </c>
      <c r="I12233">
        <f>37-D12233</f>
        <v>31</v>
      </c>
      <c r="J12233">
        <f>ABS(D12233-D12234)</f>
        <v>4</v>
      </c>
      <c r="K12233">
        <f>AVERAGE(D12233:D12237)</f>
        <v>6</v>
      </c>
      <c r="L12233">
        <f>AVERAGE(D12233:D12252)</f>
        <v>6</v>
      </c>
      <c r="M12233">
        <f>K12233-L12233</f>
        <v>0</v>
      </c>
      <c r="N12233" t="str">
        <f>IF(K12233&gt;L12233,"HIGH ZONE BIAS",IF(K12233&lt;L12233,"LOW ZONE BIAS","EQUILIBRIUM"))</f>
        <v>EQUILIBRIUM</v>
      </c>
    </row>
    <row r="12234">
      <c r="A12234">
        <v>15337</v>
      </c>
      <c r="B12234" t="str">
        <v>2016-07-28</v>
      </c>
      <c r="C12234" t="str">
        <v>Evening</v>
      </c>
      <c r="D12234">
        <v>2</v>
      </c>
      <c r="E12234" t="str">
        <f>IF(MOD(D12234,2)=0,"EVEN","ODD")</f>
        <v>EVEN</v>
      </c>
      <c r="F12234" t="str">
        <f>IF(D12234&lt;=18,"LOW (1-18)","HIGH (19-36)")</f>
        <v>LOW (1-18)</v>
      </c>
      <c r="G12234">
        <f>INT((D12234-1)/6)+1</f>
        <v>1</v>
      </c>
      <c r="H12234">
        <f>MOD(D12234-1,6)+1</f>
        <v>2</v>
      </c>
      <c r="I12234">
        <f>37-D12234</f>
        <v>35</v>
      </c>
      <c r="J12234">
        <f>ABS(D12234-D12235)</f>
        <v>5</v>
      </c>
      <c r="K12234">
        <f>AVERAGE(D12234:D12238)</f>
        <v>2</v>
      </c>
      <c r="L12234">
        <f>AVERAGE(D12234:D12253)</f>
        <v>2</v>
      </c>
      <c r="M12234">
        <f>K12234-L12234</f>
        <v>0</v>
      </c>
      <c r="N12234" t="str">
        <f>IF(K12234&gt;L12234,"HIGH ZONE BIAS",IF(K12234&lt;L12234,"LOW ZONE BIAS","EQUILIBRIUM"))</f>
        <v>EQUILIBRIUM</v>
      </c>
    </row>
    <row r="12235">
      <c r="A12235">
        <v>15336</v>
      </c>
      <c r="B12235" t="str">
        <v>2016-07-28</v>
      </c>
      <c r="C12235" t="str">
        <v>Afternoon</v>
      </c>
      <c r="D12235">
        <v>7</v>
      </c>
      <c r="E12235" t="str">
        <f>IF(MOD(D12235,2)=0,"EVEN","ODD")</f>
        <v>ODD</v>
      </c>
      <c r="F12235" t="str">
        <f>IF(D12235&lt;=18,"LOW (1-18)","HIGH (19-36)")</f>
        <v>LOW (1-18)</v>
      </c>
      <c r="G12235">
        <f>INT((D12235-1)/6)+1</f>
        <v>2</v>
      </c>
      <c r="H12235">
        <f>MOD(D12235-1,6)+1</f>
        <v>1</v>
      </c>
      <c r="I12235">
        <f>37-D12235</f>
        <v>30</v>
      </c>
      <c r="J12235">
        <f>ABS(D12235-D12236)</f>
        <v>3</v>
      </c>
      <c r="K12235">
        <f>AVERAGE(D12235:D12239)</f>
        <v>7</v>
      </c>
      <c r="L12235">
        <f>AVERAGE(D12235:D12254)</f>
        <v>7</v>
      </c>
      <c r="M12235">
        <f>K12235-L12235</f>
        <v>0</v>
      </c>
      <c r="N12235" t="str">
        <f>IF(K12235&gt;L12235,"HIGH ZONE BIAS",IF(K12235&lt;L12235,"LOW ZONE BIAS","EQUILIBRIUM"))</f>
        <v>EQUILIBRIUM</v>
      </c>
    </row>
    <row r="12236">
      <c r="A12236">
        <v>15335</v>
      </c>
      <c r="B12236" t="str">
        <v>2016-07-28</v>
      </c>
      <c r="C12236" t="str">
        <v>Midday</v>
      </c>
      <c r="D12236">
        <v>4</v>
      </c>
      <c r="E12236" t="str">
        <f>IF(MOD(D12236,2)=0,"EVEN","ODD")</f>
        <v>EVEN</v>
      </c>
      <c r="F12236" t="str">
        <f>IF(D12236&lt;=18,"LOW (1-18)","HIGH (19-36)")</f>
        <v>LOW (1-18)</v>
      </c>
      <c r="G12236">
        <f>INT((D12236-1)/6)+1</f>
        <v>1</v>
      </c>
      <c r="H12236">
        <f>MOD(D12236-1,6)+1</f>
        <v>4</v>
      </c>
      <c r="I12236">
        <f>37-D12236</f>
        <v>33</v>
      </c>
      <c r="J12236">
        <f>ABS(D12236-D12237)</f>
        <v>27</v>
      </c>
      <c r="K12236">
        <f>AVERAGE(D12236:D12240)</f>
        <v>4</v>
      </c>
      <c r="L12236">
        <f>AVERAGE(D12236:D12255)</f>
        <v>4</v>
      </c>
      <c r="M12236">
        <f>K12236-L12236</f>
        <v>0</v>
      </c>
      <c r="N12236" t="str">
        <f>IF(K12236&gt;L12236,"HIGH ZONE BIAS",IF(K12236&lt;L12236,"LOW ZONE BIAS","EQUILIBRIUM"))</f>
        <v>EQUILIBRIUM</v>
      </c>
    </row>
    <row r="12237">
      <c r="A12237">
        <v>15334</v>
      </c>
      <c r="B12237" t="str">
        <v>2016-07-28</v>
      </c>
      <c r="C12237" t="str">
        <v>Morning</v>
      </c>
      <c r="D12237">
        <v>31</v>
      </c>
      <c r="E12237" t="str">
        <f>IF(MOD(D12237,2)=0,"EVEN","ODD")</f>
        <v>ODD</v>
      </c>
      <c r="F12237" t="str">
        <f>IF(D12237&lt;=18,"LOW (1-18)","HIGH (19-36)")</f>
        <v>HIGH (19-36)</v>
      </c>
      <c r="G12237">
        <f>INT((D12237-1)/6)+1</f>
        <v>6</v>
      </c>
      <c r="H12237">
        <f>MOD(D12237-1,6)+1</f>
        <v>1</v>
      </c>
      <c r="I12237">
        <f>37-D12237</f>
        <v>6</v>
      </c>
      <c r="J12237">
        <f>ABS(D12237-D12238)</f>
        <v>7</v>
      </c>
      <c r="K12237">
        <f>AVERAGE(D12237:D12241)</f>
        <v>31</v>
      </c>
      <c r="L12237">
        <f>AVERAGE(D12237:D12256)</f>
        <v>31</v>
      </c>
      <c r="M12237">
        <f>K12237-L12237</f>
        <v>0</v>
      </c>
      <c r="N12237" t="str">
        <f>IF(K12237&gt;L12237,"HIGH ZONE BIAS",IF(K12237&lt;L12237,"LOW ZONE BIAS","EQUILIBRIUM"))</f>
        <v>EQUILIBRIUM</v>
      </c>
    </row>
    <row r="12238">
      <c r="A12238">
        <v>15333</v>
      </c>
      <c r="B12238" t="str">
        <v>2016-07-27</v>
      </c>
      <c r="C12238" t="str">
        <v>Evening</v>
      </c>
      <c r="D12238">
        <v>24</v>
      </c>
      <c r="E12238" t="str">
        <f>IF(MOD(D12238,2)=0,"EVEN","ODD")</f>
        <v>EVEN</v>
      </c>
      <c r="F12238" t="str">
        <f>IF(D12238&lt;=18,"LOW (1-18)","HIGH (19-36)")</f>
        <v>HIGH (19-36)</v>
      </c>
      <c r="G12238">
        <f>INT((D12238-1)/6)+1</f>
        <v>4</v>
      </c>
      <c r="H12238">
        <f>MOD(D12238-1,6)+1</f>
        <v>6</v>
      </c>
      <c r="I12238">
        <f>37-D12238</f>
        <v>13</v>
      </c>
      <c r="J12238">
        <f>ABS(D12238-D12239)</f>
        <v>2</v>
      </c>
      <c r="K12238">
        <f>AVERAGE(D12238:D12242)</f>
        <v>24</v>
      </c>
      <c r="L12238">
        <f>AVERAGE(D12238:D12257)</f>
        <v>24</v>
      </c>
      <c r="M12238">
        <f>K12238-L12238</f>
        <v>0</v>
      </c>
      <c r="N12238" t="str">
        <f>IF(K12238&gt;L12238,"HIGH ZONE BIAS",IF(K12238&lt;L12238,"LOW ZONE BIAS","EQUILIBRIUM"))</f>
        <v>EQUILIBRIUM</v>
      </c>
    </row>
    <row r="12239">
      <c r="A12239">
        <v>15332</v>
      </c>
      <c r="B12239" t="str">
        <v>2016-07-27</v>
      </c>
      <c r="C12239" t="str">
        <v>Afternoon</v>
      </c>
      <c r="D12239">
        <v>26</v>
      </c>
      <c r="E12239" t="str">
        <f>IF(MOD(D12239,2)=0,"EVEN","ODD")</f>
        <v>EVEN</v>
      </c>
      <c r="F12239" t="str">
        <f>IF(D12239&lt;=18,"LOW (1-18)","HIGH (19-36)")</f>
        <v>HIGH (19-36)</v>
      </c>
      <c r="G12239">
        <f>INT((D12239-1)/6)+1</f>
        <v>5</v>
      </c>
      <c r="H12239">
        <f>MOD(D12239-1,6)+1</f>
        <v>2</v>
      </c>
      <c r="I12239">
        <f>37-D12239</f>
        <v>11</v>
      </c>
      <c r="J12239">
        <f>ABS(D12239-D12240)</f>
        <v>6</v>
      </c>
      <c r="K12239">
        <f>AVERAGE(D12239:D12243)</f>
        <v>26</v>
      </c>
      <c r="L12239">
        <f>AVERAGE(D12239:D12258)</f>
        <v>26</v>
      </c>
      <c r="M12239">
        <f>K12239-L12239</f>
        <v>0</v>
      </c>
      <c r="N12239" t="str">
        <f>IF(K12239&gt;L12239,"HIGH ZONE BIAS",IF(K12239&lt;L12239,"LOW ZONE BIAS","EQUILIBRIUM"))</f>
        <v>EQUILIBRIUM</v>
      </c>
    </row>
    <row r="12240">
      <c r="A12240">
        <v>15331</v>
      </c>
      <c r="B12240" t="str">
        <v>2016-07-27</v>
      </c>
      <c r="C12240" t="str">
        <v>Midday</v>
      </c>
      <c r="D12240">
        <v>20</v>
      </c>
      <c r="E12240" t="str">
        <f>IF(MOD(D12240,2)=0,"EVEN","ODD")</f>
        <v>EVEN</v>
      </c>
      <c r="F12240" t="str">
        <f>IF(D12240&lt;=18,"LOW (1-18)","HIGH (19-36)")</f>
        <v>HIGH (19-36)</v>
      </c>
      <c r="G12240">
        <f>INT((D12240-1)/6)+1</f>
        <v>4</v>
      </c>
      <c r="H12240">
        <f>MOD(D12240-1,6)+1</f>
        <v>2</v>
      </c>
      <c r="I12240">
        <f>37-D12240</f>
        <v>17</v>
      </c>
      <c r="J12240">
        <f>ABS(D12240-D12241)</f>
        <v>14</v>
      </c>
      <c r="K12240">
        <f>AVERAGE(D12240:D12244)</f>
        <v>20</v>
      </c>
      <c r="L12240">
        <f>AVERAGE(D12240:D12259)</f>
        <v>20</v>
      </c>
      <c r="M12240">
        <f>K12240-L12240</f>
        <v>0</v>
      </c>
      <c r="N12240" t="str">
        <f>IF(K12240&gt;L12240,"HIGH ZONE BIAS",IF(K12240&lt;L12240,"LOW ZONE BIAS","EQUILIBRIUM"))</f>
        <v>EQUILIBRIUM</v>
      </c>
    </row>
    <row r="12241">
      <c r="A12241">
        <v>15330</v>
      </c>
      <c r="B12241" t="str">
        <v>2016-07-27</v>
      </c>
      <c r="C12241" t="str">
        <v>Morning</v>
      </c>
      <c r="D12241">
        <v>34</v>
      </c>
      <c r="E12241" t="str">
        <f>IF(MOD(D12241,2)=0,"EVEN","ODD")</f>
        <v>EVEN</v>
      </c>
      <c r="F12241" t="str">
        <f>IF(D12241&lt;=18,"LOW (1-18)","HIGH (19-36)")</f>
        <v>HIGH (19-36)</v>
      </c>
      <c r="G12241">
        <f>INT((D12241-1)/6)+1</f>
        <v>6</v>
      </c>
      <c r="H12241">
        <f>MOD(D12241-1,6)+1</f>
        <v>4</v>
      </c>
      <c r="I12241">
        <f>37-D12241</f>
        <v>3</v>
      </c>
      <c r="J12241">
        <f>ABS(D12241-D12242)</f>
        <v>20</v>
      </c>
      <c r="K12241">
        <f>AVERAGE(D12241:D12245)</f>
        <v>34</v>
      </c>
      <c r="L12241">
        <f>AVERAGE(D12241:D12260)</f>
        <v>34</v>
      </c>
      <c r="M12241">
        <f>K12241-L12241</f>
        <v>0</v>
      </c>
      <c r="N12241" t="str">
        <f>IF(K12241&gt;L12241,"HIGH ZONE BIAS",IF(K12241&lt;L12241,"LOW ZONE BIAS","EQUILIBRIUM"))</f>
        <v>EQUILIBRIUM</v>
      </c>
    </row>
    <row r="12242">
      <c r="A12242">
        <v>15329</v>
      </c>
      <c r="B12242" t="str">
        <v>2016-07-26</v>
      </c>
      <c r="C12242" t="str">
        <v>Evening</v>
      </c>
      <c r="D12242">
        <v>14</v>
      </c>
      <c r="E12242" t="str">
        <f>IF(MOD(D12242,2)=0,"EVEN","ODD")</f>
        <v>EVEN</v>
      </c>
      <c r="F12242" t="str">
        <f>IF(D12242&lt;=18,"LOW (1-18)","HIGH (19-36)")</f>
        <v>LOW (1-18)</v>
      </c>
      <c r="G12242">
        <f>INT((D12242-1)/6)+1</f>
        <v>3</v>
      </c>
      <c r="H12242">
        <f>MOD(D12242-1,6)+1</f>
        <v>2</v>
      </c>
      <c r="I12242">
        <f>37-D12242</f>
        <v>23</v>
      </c>
      <c r="J12242">
        <f>ABS(D12242-D12243)</f>
        <v>11</v>
      </c>
      <c r="K12242">
        <f>AVERAGE(D12242:D12246)</f>
        <v>14</v>
      </c>
      <c r="L12242">
        <f>AVERAGE(D12242:D12261)</f>
        <v>14</v>
      </c>
      <c r="M12242">
        <f>K12242-L12242</f>
        <v>0</v>
      </c>
      <c r="N12242" t="str">
        <f>IF(K12242&gt;L12242,"HIGH ZONE BIAS",IF(K12242&lt;L12242,"LOW ZONE BIAS","EQUILIBRIUM"))</f>
        <v>EQUILIBRIUM</v>
      </c>
    </row>
    <row r="12243">
      <c r="A12243">
        <v>15328</v>
      </c>
      <c r="B12243" t="str">
        <v>2016-07-26</v>
      </c>
      <c r="C12243" t="str">
        <v>Afternoon</v>
      </c>
      <c r="D12243">
        <v>25</v>
      </c>
      <c r="E12243" t="str">
        <f>IF(MOD(D12243,2)=0,"EVEN","ODD")</f>
        <v>ODD</v>
      </c>
      <c r="F12243" t="str">
        <f>IF(D12243&lt;=18,"LOW (1-18)","HIGH (19-36)")</f>
        <v>HIGH (19-36)</v>
      </c>
      <c r="G12243">
        <f>INT((D12243-1)/6)+1</f>
        <v>5</v>
      </c>
      <c r="H12243">
        <f>MOD(D12243-1,6)+1</f>
        <v>1</v>
      </c>
      <c r="I12243">
        <f>37-D12243</f>
        <v>12</v>
      </c>
      <c r="J12243">
        <f>ABS(D12243-D12244)</f>
        <v>8</v>
      </c>
      <c r="K12243">
        <f>AVERAGE(D12243:D12247)</f>
        <v>25</v>
      </c>
      <c r="L12243">
        <f>AVERAGE(D12243:D12262)</f>
        <v>25</v>
      </c>
      <c r="M12243">
        <f>K12243-L12243</f>
        <v>0</v>
      </c>
      <c r="N12243" t="str">
        <f>IF(K12243&gt;L12243,"HIGH ZONE BIAS",IF(K12243&lt;L12243,"LOW ZONE BIAS","EQUILIBRIUM"))</f>
        <v>EQUILIBRIUM</v>
      </c>
    </row>
    <row r="12244">
      <c r="A12244">
        <v>15327</v>
      </c>
      <c r="B12244" t="str">
        <v>2016-07-26</v>
      </c>
      <c r="C12244" t="str">
        <v>Midday</v>
      </c>
      <c r="D12244">
        <v>33</v>
      </c>
      <c r="E12244" t="str">
        <f>IF(MOD(D12244,2)=0,"EVEN","ODD")</f>
        <v>ODD</v>
      </c>
      <c r="F12244" t="str">
        <f>IF(D12244&lt;=18,"LOW (1-18)","HIGH (19-36)")</f>
        <v>HIGH (19-36)</v>
      </c>
      <c r="G12244">
        <f>INT((D12244-1)/6)+1</f>
        <v>6</v>
      </c>
      <c r="H12244">
        <f>MOD(D12244-1,6)+1</f>
        <v>3</v>
      </c>
      <c r="I12244">
        <f>37-D12244</f>
        <v>4</v>
      </c>
      <c r="J12244">
        <f>ABS(D12244-D12245)</f>
        <v>25</v>
      </c>
      <c r="K12244">
        <f>AVERAGE(D12244:D12248)</f>
        <v>33</v>
      </c>
      <c r="L12244">
        <f>AVERAGE(D12244:D12263)</f>
        <v>33</v>
      </c>
      <c r="M12244">
        <f>K12244-L12244</f>
        <v>0</v>
      </c>
      <c r="N12244" t="str">
        <f>IF(K12244&gt;L12244,"HIGH ZONE BIAS",IF(K12244&lt;L12244,"LOW ZONE BIAS","EQUILIBRIUM"))</f>
        <v>EQUILIBRIUM</v>
      </c>
    </row>
    <row r="12245">
      <c r="A12245">
        <v>15326</v>
      </c>
      <c r="B12245" t="str">
        <v>2016-07-26</v>
      </c>
      <c r="C12245" t="str">
        <v>Morning</v>
      </c>
      <c r="D12245">
        <v>8</v>
      </c>
      <c r="E12245" t="str">
        <f>IF(MOD(D12245,2)=0,"EVEN","ODD")</f>
        <v>EVEN</v>
      </c>
      <c r="F12245" t="str">
        <f>IF(D12245&lt;=18,"LOW (1-18)","HIGH (19-36)")</f>
        <v>LOW (1-18)</v>
      </c>
      <c r="G12245">
        <f>INT((D12245-1)/6)+1</f>
        <v>2</v>
      </c>
      <c r="H12245">
        <f>MOD(D12245-1,6)+1</f>
        <v>2</v>
      </c>
      <c r="I12245">
        <f>37-D12245</f>
        <v>29</v>
      </c>
      <c r="J12245">
        <f>ABS(D12245-D12246)</f>
        <v>11</v>
      </c>
      <c r="K12245">
        <f>AVERAGE(D12245:D12249)</f>
        <v>8</v>
      </c>
      <c r="L12245">
        <f>AVERAGE(D12245:D12264)</f>
        <v>8</v>
      </c>
      <c r="M12245">
        <f>K12245-L12245</f>
        <v>0</v>
      </c>
      <c r="N12245" t="str">
        <f>IF(K12245&gt;L12245,"HIGH ZONE BIAS",IF(K12245&lt;L12245,"LOW ZONE BIAS","EQUILIBRIUM"))</f>
        <v>EQUILIBRIUM</v>
      </c>
    </row>
    <row r="12246">
      <c r="A12246">
        <v>15325</v>
      </c>
      <c r="B12246" t="str">
        <v>2016-07-25</v>
      </c>
      <c r="C12246" t="str">
        <v>Evening</v>
      </c>
      <c r="D12246">
        <v>19</v>
      </c>
      <c r="E12246" t="str">
        <f>IF(MOD(D12246,2)=0,"EVEN","ODD")</f>
        <v>ODD</v>
      </c>
      <c r="F12246" t="str">
        <f>IF(D12246&lt;=18,"LOW (1-18)","HIGH (19-36)")</f>
        <v>HIGH (19-36)</v>
      </c>
      <c r="G12246">
        <f>INT((D12246-1)/6)+1</f>
        <v>4</v>
      </c>
      <c r="H12246">
        <f>MOD(D12246-1,6)+1</f>
        <v>1</v>
      </c>
      <c r="I12246">
        <f>37-D12246</f>
        <v>18</v>
      </c>
      <c r="J12246">
        <f>ABS(D12246-D12247)</f>
        <v>11</v>
      </c>
      <c r="K12246">
        <f>AVERAGE(D12246:D12250)</f>
        <v>19</v>
      </c>
      <c r="L12246">
        <f>AVERAGE(D12246:D12265)</f>
        <v>19</v>
      </c>
      <c r="M12246">
        <f>K12246-L12246</f>
        <v>0</v>
      </c>
      <c r="N12246" t="str">
        <f>IF(K12246&gt;L12246,"HIGH ZONE BIAS",IF(K12246&lt;L12246,"LOW ZONE BIAS","EQUILIBRIUM"))</f>
        <v>EQUILIBRIUM</v>
      </c>
    </row>
    <row r="12247">
      <c r="A12247">
        <v>15324</v>
      </c>
      <c r="B12247" t="str">
        <v>2016-07-25</v>
      </c>
      <c r="C12247" t="str">
        <v>Afternoon</v>
      </c>
      <c r="D12247">
        <v>30</v>
      </c>
      <c r="E12247" t="str">
        <f>IF(MOD(D12247,2)=0,"EVEN","ODD")</f>
        <v>EVEN</v>
      </c>
      <c r="F12247" t="str">
        <f>IF(D12247&lt;=18,"LOW (1-18)","HIGH (19-36)")</f>
        <v>HIGH (19-36)</v>
      </c>
      <c r="G12247">
        <f>INT((D12247-1)/6)+1</f>
        <v>5</v>
      </c>
      <c r="H12247">
        <f>MOD(D12247-1,6)+1</f>
        <v>6</v>
      </c>
      <c r="I12247">
        <f>37-D12247</f>
        <v>7</v>
      </c>
      <c r="J12247">
        <f>ABS(D12247-D12248)</f>
        <v>0</v>
      </c>
      <c r="K12247">
        <f>AVERAGE(D12247:D12251)</f>
        <v>30</v>
      </c>
      <c r="L12247">
        <f>AVERAGE(D12247:D12266)</f>
        <v>30</v>
      </c>
      <c r="M12247">
        <f>K12247-L12247</f>
        <v>0</v>
      </c>
      <c r="N12247" t="str">
        <f>IF(K12247&gt;L12247,"HIGH ZONE BIAS",IF(K12247&lt;L12247,"LOW ZONE BIAS","EQUILIBRIUM"))</f>
        <v>EQUILIBRIUM</v>
      </c>
    </row>
    <row r="12248">
      <c r="A12248">
        <v>15323</v>
      </c>
      <c r="B12248" t="str">
        <v>2016-07-25</v>
      </c>
      <c r="C12248" t="str">
        <v>Midday</v>
      </c>
      <c r="D12248">
        <v>30</v>
      </c>
      <c r="E12248" t="str">
        <f>IF(MOD(D12248,2)=0,"EVEN","ODD")</f>
        <v>EVEN</v>
      </c>
      <c r="F12248" t="str">
        <f>IF(D12248&lt;=18,"LOW (1-18)","HIGH (19-36)")</f>
        <v>HIGH (19-36)</v>
      </c>
      <c r="G12248">
        <f>INT((D12248-1)/6)+1</f>
        <v>5</v>
      </c>
      <c r="H12248">
        <f>MOD(D12248-1,6)+1</f>
        <v>6</v>
      </c>
      <c r="I12248">
        <f>37-D12248</f>
        <v>7</v>
      </c>
      <c r="J12248">
        <f>ABS(D12248-D12249)</f>
        <v>10</v>
      </c>
      <c r="K12248">
        <f>AVERAGE(D12248:D12252)</f>
        <v>30</v>
      </c>
      <c r="L12248">
        <f>AVERAGE(D12248:D12267)</f>
        <v>30</v>
      </c>
      <c r="M12248">
        <f>K12248-L12248</f>
        <v>0</v>
      </c>
      <c r="N12248" t="str">
        <f>IF(K12248&gt;L12248,"HIGH ZONE BIAS",IF(K12248&lt;L12248,"LOW ZONE BIAS","EQUILIBRIUM"))</f>
        <v>EQUILIBRIUM</v>
      </c>
    </row>
    <row r="12249">
      <c r="A12249">
        <v>15322</v>
      </c>
      <c r="B12249" t="str">
        <v>2016-07-25</v>
      </c>
      <c r="C12249" t="str">
        <v>Morning</v>
      </c>
      <c r="D12249">
        <v>20</v>
      </c>
      <c r="E12249" t="str">
        <f>IF(MOD(D12249,2)=0,"EVEN","ODD")</f>
        <v>EVEN</v>
      </c>
      <c r="F12249" t="str">
        <f>IF(D12249&lt;=18,"LOW (1-18)","HIGH (19-36)")</f>
        <v>HIGH (19-36)</v>
      </c>
      <c r="G12249">
        <f>INT((D12249-1)/6)+1</f>
        <v>4</v>
      </c>
      <c r="H12249">
        <f>MOD(D12249-1,6)+1</f>
        <v>2</v>
      </c>
      <c r="I12249">
        <f>37-D12249</f>
        <v>17</v>
      </c>
      <c r="J12249">
        <f>ABS(D12249-D12250)</f>
        <v>3</v>
      </c>
      <c r="K12249">
        <f>AVERAGE(D12249:D12253)</f>
        <v>20</v>
      </c>
      <c r="L12249">
        <f>AVERAGE(D12249:D12268)</f>
        <v>20</v>
      </c>
      <c r="M12249">
        <f>K12249-L12249</f>
        <v>0</v>
      </c>
      <c r="N12249" t="str">
        <f>IF(K12249&gt;L12249,"HIGH ZONE BIAS",IF(K12249&lt;L12249,"LOW ZONE BIAS","EQUILIBRIUM"))</f>
        <v>EQUILIBRIUM</v>
      </c>
    </row>
    <row r="12250">
      <c r="A12250">
        <v>15321</v>
      </c>
      <c r="B12250" t="str">
        <v>2016-07-23</v>
      </c>
      <c r="C12250" t="str">
        <v>Evening</v>
      </c>
      <c r="D12250">
        <v>17</v>
      </c>
      <c r="E12250" t="str">
        <f>IF(MOD(D12250,2)=0,"EVEN","ODD")</f>
        <v>ODD</v>
      </c>
      <c r="F12250" t="str">
        <f>IF(D12250&lt;=18,"LOW (1-18)","HIGH (19-36)")</f>
        <v>LOW (1-18)</v>
      </c>
      <c r="G12250">
        <f>INT((D12250-1)/6)+1</f>
        <v>3</v>
      </c>
      <c r="H12250">
        <f>MOD(D12250-1,6)+1</f>
        <v>5</v>
      </c>
      <c r="I12250">
        <f>37-D12250</f>
        <v>20</v>
      </c>
      <c r="J12250">
        <f>ABS(D12250-D12251)</f>
        <v>14</v>
      </c>
      <c r="K12250">
        <f>AVERAGE(D12250:D12254)</f>
        <v>17</v>
      </c>
      <c r="L12250">
        <f>AVERAGE(D12250:D12269)</f>
        <v>17</v>
      </c>
      <c r="M12250">
        <f>K12250-L12250</f>
        <v>0</v>
      </c>
      <c r="N12250" t="str">
        <f>IF(K12250&gt;L12250,"HIGH ZONE BIAS",IF(K12250&lt;L12250,"LOW ZONE BIAS","EQUILIBRIUM"))</f>
        <v>EQUILIBRIUM</v>
      </c>
    </row>
    <row r="12251">
      <c r="A12251">
        <v>15320</v>
      </c>
      <c r="B12251" t="str">
        <v>2016-07-23</v>
      </c>
      <c r="C12251" t="str">
        <v>Afternoon</v>
      </c>
      <c r="D12251">
        <v>31</v>
      </c>
      <c r="E12251" t="str">
        <f>IF(MOD(D12251,2)=0,"EVEN","ODD")</f>
        <v>ODD</v>
      </c>
      <c r="F12251" t="str">
        <f>IF(D12251&lt;=18,"LOW (1-18)","HIGH (19-36)")</f>
        <v>HIGH (19-36)</v>
      </c>
      <c r="G12251">
        <f>INT((D12251-1)/6)+1</f>
        <v>6</v>
      </c>
      <c r="H12251">
        <f>MOD(D12251-1,6)+1</f>
        <v>1</v>
      </c>
      <c r="I12251">
        <f>37-D12251</f>
        <v>6</v>
      </c>
      <c r="J12251">
        <f>ABS(D12251-D12252)</f>
        <v>7</v>
      </c>
      <c r="K12251">
        <f>AVERAGE(D12251:D12255)</f>
        <v>31</v>
      </c>
      <c r="L12251">
        <f>AVERAGE(D12251:D12270)</f>
        <v>31</v>
      </c>
      <c r="M12251">
        <f>K12251-L12251</f>
        <v>0</v>
      </c>
      <c r="N12251" t="str">
        <f>IF(K12251&gt;L12251,"HIGH ZONE BIAS",IF(K12251&lt;L12251,"LOW ZONE BIAS","EQUILIBRIUM"))</f>
        <v>EQUILIBRIUM</v>
      </c>
    </row>
    <row r="12252">
      <c r="A12252">
        <v>15319</v>
      </c>
      <c r="B12252" t="str">
        <v>2016-07-23</v>
      </c>
      <c r="C12252" t="str">
        <v>Midday</v>
      </c>
      <c r="D12252">
        <v>24</v>
      </c>
      <c r="E12252" t="str">
        <f>IF(MOD(D12252,2)=0,"EVEN","ODD")</f>
        <v>EVEN</v>
      </c>
      <c r="F12252" t="str">
        <f>IF(D12252&lt;=18,"LOW (1-18)","HIGH (19-36)")</f>
        <v>HIGH (19-36)</v>
      </c>
      <c r="G12252">
        <f>INT((D12252-1)/6)+1</f>
        <v>4</v>
      </c>
      <c r="H12252">
        <f>MOD(D12252-1,6)+1</f>
        <v>6</v>
      </c>
      <c r="I12252">
        <f>37-D12252</f>
        <v>13</v>
      </c>
      <c r="J12252">
        <f>ABS(D12252-D12253)</f>
        <v>2</v>
      </c>
      <c r="K12252">
        <f>AVERAGE(D12252:D12256)</f>
        <v>24</v>
      </c>
      <c r="L12252">
        <f>AVERAGE(D12252:D12271)</f>
        <v>24</v>
      </c>
      <c r="M12252">
        <f>K12252-L12252</f>
        <v>0</v>
      </c>
      <c r="N12252" t="str">
        <f>IF(K12252&gt;L12252,"HIGH ZONE BIAS",IF(K12252&lt;L12252,"LOW ZONE BIAS","EQUILIBRIUM"))</f>
        <v>EQUILIBRIUM</v>
      </c>
    </row>
    <row r="12253">
      <c r="A12253">
        <v>15318</v>
      </c>
      <c r="B12253" t="str">
        <v>2016-07-23</v>
      </c>
      <c r="C12253" t="str">
        <v>Morning</v>
      </c>
      <c r="D12253">
        <v>22</v>
      </c>
      <c r="E12253" t="str">
        <f>IF(MOD(D12253,2)=0,"EVEN","ODD")</f>
        <v>EVEN</v>
      </c>
      <c r="F12253" t="str">
        <f>IF(D12253&lt;=18,"LOW (1-18)","HIGH (19-36)")</f>
        <v>HIGH (19-36)</v>
      </c>
      <c r="G12253">
        <f>INT((D12253-1)/6)+1</f>
        <v>4</v>
      </c>
      <c r="H12253">
        <f>MOD(D12253-1,6)+1</f>
        <v>4</v>
      </c>
      <c r="I12253">
        <f>37-D12253</f>
        <v>15</v>
      </c>
      <c r="J12253">
        <f>ABS(D12253-D12254)</f>
        <v>11</v>
      </c>
      <c r="K12253">
        <f>AVERAGE(D12253:D12257)</f>
        <v>22</v>
      </c>
      <c r="L12253">
        <f>AVERAGE(D12253:D12272)</f>
        <v>22</v>
      </c>
      <c r="M12253">
        <f>K12253-L12253</f>
        <v>0</v>
      </c>
      <c r="N12253" t="str">
        <f>IF(K12253&gt;L12253,"HIGH ZONE BIAS",IF(K12253&lt;L12253,"LOW ZONE BIAS","EQUILIBRIUM"))</f>
        <v>EQUILIBRIUM</v>
      </c>
    </row>
    <row r="12254">
      <c r="A12254">
        <v>15317</v>
      </c>
      <c r="B12254" t="str">
        <v>2016-07-22</v>
      </c>
      <c r="C12254" t="str">
        <v>Evening</v>
      </c>
      <c r="D12254">
        <v>11</v>
      </c>
      <c r="E12254" t="str">
        <f>IF(MOD(D12254,2)=0,"EVEN","ODD")</f>
        <v>ODD</v>
      </c>
      <c r="F12254" t="str">
        <f>IF(D12254&lt;=18,"LOW (1-18)","HIGH (19-36)")</f>
        <v>LOW (1-18)</v>
      </c>
      <c r="G12254">
        <f>INT((D12254-1)/6)+1</f>
        <v>2</v>
      </c>
      <c r="H12254">
        <f>MOD(D12254-1,6)+1</f>
        <v>5</v>
      </c>
      <c r="I12254">
        <f>37-D12254</f>
        <v>26</v>
      </c>
      <c r="J12254">
        <f>ABS(D12254-D12255)</f>
        <v>1</v>
      </c>
      <c r="K12254">
        <f>AVERAGE(D12254:D12258)</f>
        <v>11</v>
      </c>
      <c r="L12254">
        <f>AVERAGE(D12254:D12273)</f>
        <v>11</v>
      </c>
      <c r="M12254">
        <f>K12254-L12254</f>
        <v>0</v>
      </c>
      <c r="N12254" t="str">
        <f>IF(K12254&gt;L12254,"HIGH ZONE BIAS",IF(K12254&lt;L12254,"LOW ZONE BIAS","EQUILIBRIUM"))</f>
        <v>EQUILIBRIUM</v>
      </c>
    </row>
    <row r="12255">
      <c r="A12255">
        <v>15316</v>
      </c>
      <c r="B12255" t="str">
        <v>2016-07-22</v>
      </c>
      <c r="C12255" t="str">
        <v>Afternoon</v>
      </c>
      <c r="D12255">
        <v>12</v>
      </c>
      <c r="E12255" t="str">
        <f>IF(MOD(D12255,2)=0,"EVEN","ODD")</f>
        <v>EVEN</v>
      </c>
      <c r="F12255" t="str">
        <f>IF(D12255&lt;=18,"LOW (1-18)","HIGH (19-36)")</f>
        <v>LOW (1-18)</v>
      </c>
      <c r="G12255">
        <f>INT((D12255-1)/6)+1</f>
        <v>2</v>
      </c>
      <c r="H12255">
        <f>MOD(D12255-1,6)+1</f>
        <v>6</v>
      </c>
      <c r="I12255">
        <f>37-D12255</f>
        <v>25</v>
      </c>
      <c r="J12255">
        <f>ABS(D12255-D12256)</f>
        <v>21</v>
      </c>
      <c r="K12255">
        <f>AVERAGE(D12255:D12259)</f>
        <v>12</v>
      </c>
      <c r="L12255">
        <f>AVERAGE(D12255:D12274)</f>
        <v>12</v>
      </c>
      <c r="M12255">
        <f>K12255-L12255</f>
        <v>0</v>
      </c>
      <c r="N12255" t="str">
        <f>IF(K12255&gt;L12255,"HIGH ZONE BIAS",IF(K12255&lt;L12255,"LOW ZONE BIAS","EQUILIBRIUM"))</f>
        <v>EQUILIBRIUM</v>
      </c>
    </row>
    <row r="12256">
      <c r="A12256">
        <v>15315</v>
      </c>
      <c r="B12256" t="str">
        <v>2016-07-22</v>
      </c>
      <c r="C12256" t="str">
        <v>Midday</v>
      </c>
      <c r="D12256">
        <v>33</v>
      </c>
      <c r="E12256" t="str">
        <f>IF(MOD(D12256,2)=0,"EVEN","ODD")</f>
        <v>ODD</v>
      </c>
      <c r="F12256" t="str">
        <f>IF(D12256&lt;=18,"LOW (1-18)","HIGH (19-36)")</f>
        <v>HIGH (19-36)</v>
      </c>
      <c r="G12256">
        <f>INT((D12256-1)/6)+1</f>
        <v>6</v>
      </c>
      <c r="H12256">
        <f>MOD(D12256-1,6)+1</f>
        <v>3</v>
      </c>
      <c r="I12256">
        <f>37-D12256</f>
        <v>4</v>
      </c>
      <c r="J12256">
        <f>ABS(D12256-D12257)</f>
        <v>3</v>
      </c>
      <c r="K12256">
        <f>AVERAGE(D12256:D12260)</f>
        <v>33</v>
      </c>
      <c r="L12256">
        <f>AVERAGE(D12256:D12275)</f>
        <v>33</v>
      </c>
      <c r="M12256">
        <f>K12256-L12256</f>
        <v>0</v>
      </c>
      <c r="N12256" t="str">
        <f>IF(K12256&gt;L12256,"HIGH ZONE BIAS",IF(K12256&lt;L12256,"LOW ZONE BIAS","EQUILIBRIUM"))</f>
        <v>EQUILIBRIUM</v>
      </c>
    </row>
    <row r="12257">
      <c r="A12257">
        <v>15314</v>
      </c>
      <c r="B12257" t="str">
        <v>2016-07-22</v>
      </c>
      <c r="C12257" t="str">
        <v>Morning</v>
      </c>
      <c r="D12257">
        <v>30</v>
      </c>
      <c r="E12257" t="str">
        <f>IF(MOD(D12257,2)=0,"EVEN","ODD")</f>
        <v>EVEN</v>
      </c>
      <c r="F12257" t="str">
        <f>IF(D12257&lt;=18,"LOW (1-18)","HIGH (19-36)")</f>
        <v>HIGH (19-36)</v>
      </c>
      <c r="G12257">
        <f>INT((D12257-1)/6)+1</f>
        <v>5</v>
      </c>
      <c r="H12257">
        <f>MOD(D12257-1,6)+1</f>
        <v>6</v>
      </c>
      <c r="I12257">
        <f>37-D12257</f>
        <v>7</v>
      </c>
      <c r="J12257">
        <f>ABS(D12257-D12258)</f>
        <v>17</v>
      </c>
      <c r="K12257">
        <f>AVERAGE(D12257:D12261)</f>
        <v>30</v>
      </c>
      <c r="L12257">
        <f>AVERAGE(D12257:D12276)</f>
        <v>30</v>
      </c>
      <c r="M12257">
        <f>K12257-L12257</f>
        <v>0</v>
      </c>
      <c r="N12257" t="str">
        <f>IF(K12257&gt;L12257,"HIGH ZONE BIAS",IF(K12257&lt;L12257,"LOW ZONE BIAS","EQUILIBRIUM"))</f>
        <v>EQUILIBRIUM</v>
      </c>
    </row>
    <row r="12258">
      <c r="A12258">
        <v>15313</v>
      </c>
      <c r="B12258" t="str">
        <v>2016-07-21</v>
      </c>
      <c r="C12258" t="str">
        <v>Evening</v>
      </c>
      <c r="D12258">
        <v>13</v>
      </c>
      <c r="E12258" t="str">
        <f>IF(MOD(D12258,2)=0,"EVEN","ODD")</f>
        <v>ODD</v>
      </c>
      <c r="F12258" t="str">
        <f>IF(D12258&lt;=18,"LOW (1-18)","HIGH (19-36)")</f>
        <v>LOW (1-18)</v>
      </c>
      <c r="G12258">
        <f>INT((D12258-1)/6)+1</f>
        <v>3</v>
      </c>
      <c r="H12258">
        <f>MOD(D12258-1,6)+1</f>
        <v>1</v>
      </c>
      <c r="I12258">
        <f>37-D12258</f>
        <v>24</v>
      </c>
      <c r="J12258">
        <f>ABS(D12258-D12259)</f>
        <v>12</v>
      </c>
      <c r="K12258">
        <f>AVERAGE(D12258:D12262)</f>
        <v>13</v>
      </c>
      <c r="L12258">
        <f>AVERAGE(D12258:D12277)</f>
        <v>13</v>
      </c>
      <c r="M12258">
        <f>K12258-L12258</f>
        <v>0</v>
      </c>
      <c r="N12258" t="str">
        <f>IF(K12258&gt;L12258,"HIGH ZONE BIAS",IF(K12258&lt;L12258,"LOW ZONE BIAS","EQUILIBRIUM"))</f>
        <v>EQUILIBRIUM</v>
      </c>
    </row>
    <row r="12259">
      <c r="A12259">
        <v>15312</v>
      </c>
      <c r="B12259" t="str">
        <v>2016-07-21</v>
      </c>
      <c r="C12259" t="str">
        <v>Afternoon</v>
      </c>
      <c r="D12259">
        <v>25</v>
      </c>
      <c r="E12259" t="str">
        <f>IF(MOD(D12259,2)=0,"EVEN","ODD")</f>
        <v>ODD</v>
      </c>
      <c r="F12259" t="str">
        <f>IF(D12259&lt;=18,"LOW (1-18)","HIGH (19-36)")</f>
        <v>HIGH (19-36)</v>
      </c>
      <c r="G12259">
        <f>INT((D12259-1)/6)+1</f>
        <v>5</v>
      </c>
      <c r="H12259">
        <f>MOD(D12259-1,6)+1</f>
        <v>1</v>
      </c>
      <c r="I12259">
        <f>37-D12259</f>
        <v>12</v>
      </c>
      <c r="J12259">
        <f>ABS(D12259-D12260)</f>
        <v>0</v>
      </c>
      <c r="K12259">
        <f>AVERAGE(D12259:D12263)</f>
        <v>25</v>
      </c>
      <c r="L12259">
        <f>AVERAGE(D12259:D12278)</f>
        <v>25</v>
      </c>
      <c r="M12259">
        <f>K12259-L12259</f>
        <v>0</v>
      </c>
      <c r="N12259" t="str">
        <f>IF(K12259&gt;L12259,"HIGH ZONE BIAS",IF(K12259&lt;L12259,"LOW ZONE BIAS","EQUILIBRIUM"))</f>
        <v>EQUILIBRIUM</v>
      </c>
    </row>
    <row r="12260">
      <c r="A12260">
        <v>15311</v>
      </c>
      <c r="B12260" t="str">
        <v>2016-07-21</v>
      </c>
      <c r="C12260" t="str">
        <v>Midday</v>
      </c>
      <c r="D12260">
        <v>25</v>
      </c>
      <c r="E12260" t="str">
        <f>IF(MOD(D12260,2)=0,"EVEN","ODD")</f>
        <v>ODD</v>
      </c>
      <c r="F12260" t="str">
        <f>IF(D12260&lt;=18,"LOW (1-18)","HIGH (19-36)")</f>
        <v>HIGH (19-36)</v>
      </c>
      <c r="G12260">
        <f>INT((D12260-1)/6)+1</f>
        <v>5</v>
      </c>
      <c r="H12260">
        <f>MOD(D12260-1,6)+1</f>
        <v>1</v>
      </c>
      <c r="I12260">
        <f>37-D12260</f>
        <v>12</v>
      </c>
      <c r="J12260">
        <f>ABS(D12260-D12261)</f>
        <v>11</v>
      </c>
      <c r="K12260">
        <f>AVERAGE(D12260:D12264)</f>
        <v>25</v>
      </c>
      <c r="L12260">
        <f>AVERAGE(D12260:D12279)</f>
        <v>25</v>
      </c>
      <c r="M12260">
        <f>K12260-L12260</f>
        <v>0</v>
      </c>
      <c r="N12260" t="str">
        <f>IF(K12260&gt;L12260,"HIGH ZONE BIAS",IF(K12260&lt;L12260,"LOW ZONE BIAS","EQUILIBRIUM"))</f>
        <v>EQUILIBRIUM</v>
      </c>
    </row>
    <row r="12261">
      <c r="A12261">
        <v>15310</v>
      </c>
      <c r="B12261" t="str">
        <v>2016-07-21</v>
      </c>
      <c r="C12261" t="str">
        <v>Morning</v>
      </c>
      <c r="D12261">
        <v>36</v>
      </c>
      <c r="E12261" t="str">
        <f>IF(MOD(D12261,2)=0,"EVEN","ODD")</f>
        <v>EVEN</v>
      </c>
      <c r="F12261" t="str">
        <f>IF(D12261&lt;=18,"LOW (1-18)","HIGH (19-36)")</f>
        <v>HIGH (19-36)</v>
      </c>
      <c r="G12261">
        <f>INT((D12261-1)/6)+1</f>
        <v>6</v>
      </c>
      <c r="H12261">
        <f>MOD(D12261-1,6)+1</f>
        <v>6</v>
      </c>
      <c r="I12261">
        <f>37-D12261</f>
        <v>1</v>
      </c>
      <c r="J12261">
        <f>ABS(D12261-D12262)</f>
        <v>26</v>
      </c>
      <c r="K12261">
        <f>AVERAGE(D12261:D12265)</f>
        <v>36</v>
      </c>
      <c r="L12261">
        <f>AVERAGE(D12261:D12280)</f>
        <v>36</v>
      </c>
      <c r="M12261">
        <f>K12261-L12261</f>
        <v>0</v>
      </c>
      <c r="N12261" t="str">
        <f>IF(K12261&gt;L12261,"HIGH ZONE BIAS",IF(K12261&lt;L12261,"LOW ZONE BIAS","EQUILIBRIUM"))</f>
        <v>EQUILIBRIUM</v>
      </c>
    </row>
    <row r="12262">
      <c r="A12262">
        <v>15309</v>
      </c>
      <c r="B12262" t="str">
        <v>2016-07-20</v>
      </c>
      <c r="C12262" t="str">
        <v>Evening</v>
      </c>
      <c r="D12262">
        <v>10</v>
      </c>
      <c r="E12262" t="str">
        <f>IF(MOD(D12262,2)=0,"EVEN","ODD")</f>
        <v>EVEN</v>
      </c>
      <c r="F12262" t="str">
        <f>IF(D12262&lt;=18,"LOW (1-18)","HIGH (19-36)")</f>
        <v>LOW (1-18)</v>
      </c>
      <c r="G12262">
        <f>INT((D12262-1)/6)+1</f>
        <v>2</v>
      </c>
      <c r="H12262">
        <f>MOD(D12262-1,6)+1</f>
        <v>4</v>
      </c>
      <c r="I12262">
        <f>37-D12262</f>
        <v>27</v>
      </c>
      <c r="J12262">
        <f>ABS(D12262-D12263)</f>
        <v>4</v>
      </c>
      <c r="K12262">
        <f>AVERAGE(D12262:D12266)</f>
        <v>10</v>
      </c>
      <c r="L12262">
        <f>AVERAGE(D12262:D12281)</f>
        <v>10</v>
      </c>
      <c r="M12262">
        <f>K12262-L12262</f>
        <v>0</v>
      </c>
      <c r="N12262" t="str">
        <f>IF(K12262&gt;L12262,"HIGH ZONE BIAS",IF(K12262&lt;L12262,"LOW ZONE BIAS","EQUILIBRIUM"))</f>
        <v>EQUILIBRIUM</v>
      </c>
    </row>
    <row r="12263">
      <c r="A12263">
        <v>15308</v>
      </c>
      <c r="B12263" t="str">
        <v>2016-07-20</v>
      </c>
      <c r="C12263" t="str">
        <v>Afternoon</v>
      </c>
      <c r="D12263">
        <v>14</v>
      </c>
      <c r="E12263" t="str">
        <f>IF(MOD(D12263,2)=0,"EVEN","ODD")</f>
        <v>EVEN</v>
      </c>
      <c r="F12263" t="str">
        <f>IF(D12263&lt;=18,"LOW (1-18)","HIGH (19-36)")</f>
        <v>LOW (1-18)</v>
      </c>
      <c r="G12263">
        <f>INT((D12263-1)/6)+1</f>
        <v>3</v>
      </c>
      <c r="H12263">
        <f>MOD(D12263-1,6)+1</f>
        <v>2</v>
      </c>
      <c r="I12263">
        <f>37-D12263</f>
        <v>23</v>
      </c>
      <c r="J12263">
        <f>ABS(D12263-D12264)</f>
        <v>18</v>
      </c>
      <c r="K12263">
        <f>AVERAGE(D12263:D12267)</f>
        <v>14</v>
      </c>
      <c r="L12263">
        <f>AVERAGE(D12263:D12282)</f>
        <v>14</v>
      </c>
      <c r="M12263">
        <f>K12263-L12263</f>
        <v>0</v>
      </c>
      <c r="N12263" t="str">
        <f>IF(K12263&gt;L12263,"HIGH ZONE BIAS",IF(K12263&lt;L12263,"LOW ZONE BIAS","EQUILIBRIUM"))</f>
        <v>EQUILIBRIUM</v>
      </c>
    </row>
    <row r="12264">
      <c r="A12264">
        <v>15307</v>
      </c>
      <c r="B12264" t="str">
        <v>2016-07-20</v>
      </c>
      <c r="C12264" t="str">
        <v>Midday</v>
      </c>
      <c r="D12264">
        <v>32</v>
      </c>
      <c r="E12264" t="str">
        <f>IF(MOD(D12264,2)=0,"EVEN","ODD")</f>
        <v>EVEN</v>
      </c>
      <c r="F12264" t="str">
        <f>IF(D12264&lt;=18,"LOW (1-18)","HIGH (19-36)")</f>
        <v>HIGH (19-36)</v>
      </c>
      <c r="G12264">
        <f>INT((D12264-1)/6)+1</f>
        <v>6</v>
      </c>
      <c r="H12264">
        <f>MOD(D12264-1,6)+1</f>
        <v>2</v>
      </c>
      <c r="I12264">
        <f>37-D12264</f>
        <v>5</v>
      </c>
      <c r="J12264">
        <f>ABS(D12264-D12265)</f>
        <v>4</v>
      </c>
      <c r="K12264">
        <f>AVERAGE(D12264:D12268)</f>
        <v>32</v>
      </c>
      <c r="L12264">
        <f>AVERAGE(D12264:D12283)</f>
        <v>32</v>
      </c>
      <c r="M12264">
        <f>K12264-L12264</f>
        <v>0</v>
      </c>
      <c r="N12264" t="str">
        <f>IF(K12264&gt;L12264,"HIGH ZONE BIAS",IF(K12264&lt;L12264,"LOW ZONE BIAS","EQUILIBRIUM"))</f>
        <v>EQUILIBRIUM</v>
      </c>
    </row>
    <row r="12265">
      <c r="A12265">
        <v>15306</v>
      </c>
      <c r="B12265" t="str">
        <v>2016-07-20</v>
      </c>
      <c r="C12265" t="str">
        <v>Morning</v>
      </c>
      <c r="D12265">
        <v>28</v>
      </c>
      <c r="E12265" t="str">
        <f>IF(MOD(D12265,2)=0,"EVEN","ODD")</f>
        <v>EVEN</v>
      </c>
      <c r="F12265" t="str">
        <f>IF(D12265&lt;=18,"LOW (1-18)","HIGH (19-36)")</f>
        <v>HIGH (19-36)</v>
      </c>
      <c r="G12265">
        <f>INT((D12265-1)/6)+1</f>
        <v>5</v>
      </c>
      <c r="H12265">
        <f>MOD(D12265-1,6)+1</f>
        <v>4</v>
      </c>
      <c r="I12265">
        <f>37-D12265</f>
        <v>9</v>
      </c>
      <c r="J12265">
        <f>ABS(D12265-D12266)</f>
        <v>3</v>
      </c>
      <c r="K12265">
        <f>AVERAGE(D12265:D12269)</f>
        <v>28</v>
      </c>
      <c r="L12265">
        <f>AVERAGE(D12265:D12284)</f>
        <v>28</v>
      </c>
      <c r="M12265">
        <f>K12265-L12265</f>
        <v>0</v>
      </c>
      <c r="N12265" t="str">
        <f>IF(K12265&gt;L12265,"HIGH ZONE BIAS",IF(K12265&lt;L12265,"LOW ZONE BIAS","EQUILIBRIUM"))</f>
        <v>EQUILIBRIUM</v>
      </c>
    </row>
    <row r="12266">
      <c r="A12266">
        <v>15305</v>
      </c>
      <c r="B12266" t="str">
        <v>2016-07-19</v>
      </c>
      <c r="C12266" t="str">
        <v>Evening</v>
      </c>
      <c r="D12266">
        <v>25</v>
      </c>
      <c r="E12266" t="str">
        <f>IF(MOD(D12266,2)=0,"EVEN","ODD")</f>
        <v>ODD</v>
      </c>
      <c r="F12266" t="str">
        <f>IF(D12266&lt;=18,"LOW (1-18)","HIGH (19-36)")</f>
        <v>HIGH (19-36)</v>
      </c>
      <c r="G12266">
        <f>INT((D12266-1)/6)+1</f>
        <v>5</v>
      </c>
      <c r="H12266">
        <f>MOD(D12266-1,6)+1</f>
        <v>1</v>
      </c>
      <c r="I12266">
        <f>37-D12266</f>
        <v>12</v>
      </c>
      <c r="J12266">
        <f>ABS(D12266-D12267)</f>
        <v>18</v>
      </c>
      <c r="K12266">
        <f>AVERAGE(D12266:D12270)</f>
        <v>25</v>
      </c>
      <c r="L12266">
        <f>AVERAGE(D12266:D12285)</f>
        <v>25</v>
      </c>
      <c r="M12266">
        <f>K12266-L12266</f>
        <v>0</v>
      </c>
      <c r="N12266" t="str">
        <f>IF(K12266&gt;L12266,"HIGH ZONE BIAS",IF(K12266&lt;L12266,"LOW ZONE BIAS","EQUILIBRIUM"))</f>
        <v>EQUILIBRIUM</v>
      </c>
    </row>
    <row r="12267">
      <c r="A12267">
        <v>15304</v>
      </c>
      <c r="B12267" t="str">
        <v>2016-07-19</v>
      </c>
      <c r="C12267" t="str">
        <v>Afternoon</v>
      </c>
      <c r="D12267">
        <v>7</v>
      </c>
      <c r="E12267" t="str">
        <f>IF(MOD(D12267,2)=0,"EVEN","ODD")</f>
        <v>ODD</v>
      </c>
      <c r="F12267" t="str">
        <f>IF(D12267&lt;=18,"LOW (1-18)","HIGH (19-36)")</f>
        <v>LOW (1-18)</v>
      </c>
      <c r="G12267">
        <f>INT((D12267-1)/6)+1</f>
        <v>2</v>
      </c>
      <c r="H12267">
        <f>MOD(D12267-1,6)+1</f>
        <v>1</v>
      </c>
      <c r="I12267">
        <f>37-D12267</f>
        <v>30</v>
      </c>
      <c r="J12267">
        <f>ABS(D12267-D12268)</f>
        <v>13</v>
      </c>
      <c r="K12267">
        <f>AVERAGE(D12267:D12271)</f>
        <v>7</v>
      </c>
      <c r="L12267">
        <f>AVERAGE(D12267:D12286)</f>
        <v>7</v>
      </c>
      <c r="M12267">
        <f>K12267-L12267</f>
        <v>0</v>
      </c>
      <c r="N12267" t="str">
        <f>IF(K12267&gt;L12267,"HIGH ZONE BIAS",IF(K12267&lt;L12267,"LOW ZONE BIAS","EQUILIBRIUM"))</f>
        <v>EQUILIBRIUM</v>
      </c>
    </row>
    <row r="12268">
      <c r="A12268">
        <v>15303</v>
      </c>
      <c r="B12268" t="str">
        <v>2016-07-19</v>
      </c>
      <c r="C12268" t="str">
        <v>Midday</v>
      </c>
      <c r="D12268">
        <v>20</v>
      </c>
      <c r="E12268" t="str">
        <f>IF(MOD(D12268,2)=0,"EVEN","ODD")</f>
        <v>EVEN</v>
      </c>
      <c r="F12268" t="str">
        <f>IF(D12268&lt;=18,"LOW (1-18)","HIGH (19-36)")</f>
        <v>HIGH (19-36)</v>
      </c>
      <c r="G12268">
        <f>INT((D12268-1)/6)+1</f>
        <v>4</v>
      </c>
      <c r="H12268">
        <f>MOD(D12268-1,6)+1</f>
        <v>2</v>
      </c>
      <c r="I12268">
        <f>37-D12268</f>
        <v>17</v>
      </c>
      <c r="J12268">
        <f>ABS(D12268-D12269)</f>
        <v>12</v>
      </c>
      <c r="K12268">
        <f>AVERAGE(D12268:D12272)</f>
        <v>20</v>
      </c>
      <c r="L12268">
        <f>AVERAGE(D12268:D12287)</f>
        <v>20</v>
      </c>
      <c r="M12268">
        <f>K12268-L12268</f>
        <v>0</v>
      </c>
      <c r="N12268" t="str">
        <f>IF(K12268&gt;L12268,"HIGH ZONE BIAS",IF(K12268&lt;L12268,"LOW ZONE BIAS","EQUILIBRIUM"))</f>
        <v>EQUILIBRIUM</v>
      </c>
    </row>
    <row r="12269">
      <c r="A12269">
        <v>15302</v>
      </c>
      <c r="B12269" t="str">
        <v>2016-07-19</v>
      </c>
      <c r="C12269" t="str">
        <v>Morning</v>
      </c>
      <c r="D12269">
        <v>8</v>
      </c>
      <c r="E12269" t="str">
        <f>IF(MOD(D12269,2)=0,"EVEN","ODD")</f>
        <v>EVEN</v>
      </c>
      <c r="F12269" t="str">
        <f>IF(D12269&lt;=18,"LOW (1-18)","HIGH (19-36)")</f>
        <v>LOW (1-18)</v>
      </c>
      <c r="G12269">
        <f>INT((D12269-1)/6)+1</f>
        <v>2</v>
      </c>
      <c r="H12269">
        <f>MOD(D12269-1,6)+1</f>
        <v>2</v>
      </c>
      <c r="I12269">
        <f>37-D12269</f>
        <v>29</v>
      </c>
      <c r="J12269">
        <f>ABS(D12269-D12270)</f>
        <v>1</v>
      </c>
      <c r="K12269">
        <f>AVERAGE(D12269:D12273)</f>
        <v>8</v>
      </c>
      <c r="L12269">
        <f>AVERAGE(D12269:D12288)</f>
        <v>8</v>
      </c>
      <c r="M12269">
        <f>K12269-L12269</f>
        <v>0</v>
      </c>
      <c r="N12269" t="str">
        <f>IF(K12269&gt;L12269,"HIGH ZONE BIAS",IF(K12269&lt;L12269,"LOW ZONE BIAS","EQUILIBRIUM"))</f>
        <v>EQUILIBRIUM</v>
      </c>
    </row>
    <row r="12270">
      <c r="A12270">
        <v>15301</v>
      </c>
      <c r="B12270" t="str">
        <v>2016-07-18</v>
      </c>
      <c r="C12270" t="str">
        <v>Evening</v>
      </c>
      <c r="D12270">
        <v>7</v>
      </c>
      <c r="E12270" t="str">
        <f>IF(MOD(D12270,2)=0,"EVEN","ODD")</f>
        <v>ODD</v>
      </c>
      <c r="F12270" t="str">
        <f>IF(D12270&lt;=18,"LOW (1-18)","HIGH (19-36)")</f>
        <v>LOW (1-18)</v>
      </c>
      <c r="G12270">
        <f>INT((D12270-1)/6)+1</f>
        <v>2</v>
      </c>
      <c r="H12270">
        <f>MOD(D12270-1,6)+1</f>
        <v>1</v>
      </c>
      <c r="I12270">
        <f>37-D12270</f>
        <v>30</v>
      </c>
      <c r="J12270">
        <f>ABS(D12270-D12271)</f>
        <v>23</v>
      </c>
      <c r="K12270">
        <f>AVERAGE(D12270:D12274)</f>
        <v>7</v>
      </c>
      <c r="L12270">
        <f>AVERAGE(D12270:D12289)</f>
        <v>7</v>
      </c>
      <c r="M12270">
        <f>K12270-L12270</f>
        <v>0</v>
      </c>
      <c r="N12270" t="str">
        <f>IF(K12270&gt;L12270,"HIGH ZONE BIAS",IF(K12270&lt;L12270,"LOW ZONE BIAS","EQUILIBRIUM"))</f>
        <v>EQUILIBRIUM</v>
      </c>
    </row>
    <row r="12271">
      <c r="A12271">
        <v>15300</v>
      </c>
      <c r="B12271" t="str">
        <v>2016-07-18</v>
      </c>
      <c r="C12271" t="str">
        <v>Afternoon</v>
      </c>
      <c r="D12271">
        <v>30</v>
      </c>
      <c r="E12271" t="str">
        <f>IF(MOD(D12271,2)=0,"EVEN","ODD")</f>
        <v>EVEN</v>
      </c>
      <c r="F12271" t="str">
        <f>IF(D12271&lt;=18,"LOW (1-18)","HIGH (19-36)")</f>
        <v>HIGH (19-36)</v>
      </c>
      <c r="G12271">
        <f>INT((D12271-1)/6)+1</f>
        <v>5</v>
      </c>
      <c r="H12271">
        <f>MOD(D12271-1,6)+1</f>
        <v>6</v>
      </c>
      <c r="I12271">
        <f>37-D12271</f>
        <v>7</v>
      </c>
      <c r="J12271">
        <f>ABS(D12271-D12272)</f>
        <v>28</v>
      </c>
      <c r="K12271">
        <f>AVERAGE(D12271:D12275)</f>
        <v>30</v>
      </c>
      <c r="L12271">
        <f>AVERAGE(D12271:D12290)</f>
        <v>30</v>
      </c>
      <c r="M12271">
        <f>K12271-L12271</f>
        <v>0</v>
      </c>
      <c r="N12271" t="str">
        <f>IF(K12271&gt;L12271,"HIGH ZONE BIAS",IF(K12271&lt;L12271,"LOW ZONE BIAS","EQUILIBRIUM"))</f>
        <v>EQUILIBRIUM</v>
      </c>
    </row>
    <row r="12272">
      <c r="A12272">
        <v>15299</v>
      </c>
      <c r="B12272" t="str">
        <v>2016-07-18</v>
      </c>
      <c r="C12272" t="str">
        <v>Midday</v>
      </c>
      <c r="D12272">
        <v>2</v>
      </c>
      <c r="E12272" t="str">
        <f>IF(MOD(D12272,2)=0,"EVEN","ODD")</f>
        <v>EVEN</v>
      </c>
      <c r="F12272" t="str">
        <f>IF(D12272&lt;=18,"LOW (1-18)","HIGH (19-36)")</f>
        <v>LOW (1-18)</v>
      </c>
      <c r="G12272">
        <f>INT((D12272-1)/6)+1</f>
        <v>1</v>
      </c>
      <c r="H12272">
        <f>MOD(D12272-1,6)+1</f>
        <v>2</v>
      </c>
      <c r="I12272">
        <f>37-D12272</f>
        <v>35</v>
      </c>
      <c r="J12272">
        <f>ABS(D12272-D12273)</f>
        <v>16</v>
      </c>
      <c r="K12272">
        <f>AVERAGE(D12272:D12276)</f>
        <v>2</v>
      </c>
      <c r="L12272">
        <f>AVERAGE(D12272:D12291)</f>
        <v>2</v>
      </c>
      <c r="M12272">
        <f>K12272-L12272</f>
        <v>0</v>
      </c>
      <c r="N12272" t="str">
        <f>IF(K12272&gt;L12272,"HIGH ZONE BIAS",IF(K12272&lt;L12272,"LOW ZONE BIAS","EQUILIBRIUM"))</f>
        <v>EQUILIBRIUM</v>
      </c>
    </row>
    <row r="12273">
      <c r="A12273">
        <v>15298</v>
      </c>
      <c r="B12273" t="str">
        <v>2016-07-18</v>
      </c>
      <c r="C12273" t="str">
        <v>Morning</v>
      </c>
      <c r="D12273">
        <v>18</v>
      </c>
      <c r="E12273" t="str">
        <f>IF(MOD(D12273,2)=0,"EVEN","ODD")</f>
        <v>EVEN</v>
      </c>
      <c r="F12273" t="str">
        <f>IF(D12273&lt;=18,"LOW (1-18)","HIGH (19-36)")</f>
        <v>LOW (1-18)</v>
      </c>
      <c r="G12273">
        <f>INT((D12273-1)/6)+1</f>
        <v>3</v>
      </c>
      <c r="H12273">
        <f>MOD(D12273-1,6)+1</f>
        <v>6</v>
      </c>
      <c r="I12273">
        <f>37-D12273</f>
        <v>19</v>
      </c>
      <c r="J12273">
        <f>ABS(D12273-D12274)</f>
        <v>17</v>
      </c>
      <c r="K12273">
        <f>AVERAGE(D12273:D12277)</f>
        <v>18</v>
      </c>
      <c r="L12273">
        <f>AVERAGE(D12273:D12292)</f>
        <v>18</v>
      </c>
      <c r="M12273">
        <f>K12273-L12273</f>
        <v>0</v>
      </c>
      <c r="N12273" t="str">
        <f>IF(K12273&gt;L12273,"HIGH ZONE BIAS",IF(K12273&lt;L12273,"LOW ZONE BIAS","EQUILIBRIUM"))</f>
        <v>EQUILIBRIUM</v>
      </c>
    </row>
    <row r="12274">
      <c r="A12274">
        <v>15297</v>
      </c>
      <c r="B12274" t="str">
        <v>2016-07-16</v>
      </c>
      <c r="C12274" t="str">
        <v>Evening</v>
      </c>
      <c r="D12274">
        <v>35</v>
      </c>
      <c r="E12274" t="str">
        <f>IF(MOD(D12274,2)=0,"EVEN","ODD")</f>
        <v>ODD</v>
      </c>
      <c r="F12274" t="str">
        <f>IF(D12274&lt;=18,"LOW (1-18)","HIGH (19-36)")</f>
        <v>HIGH (19-36)</v>
      </c>
      <c r="G12274">
        <f>INT((D12274-1)/6)+1</f>
        <v>6</v>
      </c>
      <c r="H12274">
        <f>MOD(D12274-1,6)+1</f>
        <v>5</v>
      </c>
      <c r="I12274">
        <f>37-D12274</f>
        <v>2</v>
      </c>
      <c r="J12274">
        <f>ABS(D12274-D12275)</f>
        <v>8</v>
      </c>
      <c r="K12274">
        <f>AVERAGE(D12274:D12278)</f>
        <v>35</v>
      </c>
      <c r="L12274">
        <f>AVERAGE(D12274:D12293)</f>
        <v>35</v>
      </c>
      <c r="M12274">
        <f>K12274-L12274</f>
        <v>0</v>
      </c>
      <c r="N12274" t="str">
        <f>IF(K12274&gt;L12274,"HIGH ZONE BIAS",IF(K12274&lt;L12274,"LOW ZONE BIAS","EQUILIBRIUM"))</f>
        <v>EQUILIBRIUM</v>
      </c>
    </row>
    <row r="12275">
      <c r="A12275">
        <v>15296</v>
      </c>
      <c r="B12275" t="str">
        <v>2016-07-16</v>
      </c>
      <c r="C12275" t="str">
        <v>Afternoon</v>
      </c>
      <c r="D12275">
        <v>27</v>
      </c>
      <c r="E12275" t="str">
        <f>IF(MOD(D12275,2)=0,"EVEN","ODD")</f>
        <v>ODD</v>
      </c>
      <c r="F12275" t="str">
        <f>IF(D12275&lt;=18,"LOW (1-18)","HIGH (19-36)")</f>
        <v>HIGH (19-36)</v>
      </c>
      <c r="G12275">
        <f>INT((D12275-1)/6)+1</f>
        <v>5</v>
      </c>
      <c r="H12275">
        <f>MOD(D12275-1,6)+1</f>
        <v>3</v>
      </c>
      <c r="I12275">
        <f>37-D12275</f>
        <v>10</v>
      </c>
      <c r="J12275">
        <f>ABS(D12275-D12276)</f>
        <v>25</v>
      </c>
      <c r="K12275">
        <f>AVERAGE(D12275:D12279)</f>
        <v>27</v>
      </c>
      <c r="L12275">
        <f>AVERAGE(D12275:D12294)</f>
        <v>27</v>
      </c>
      <c r="M12275">
        <f>K12275-L12275</f>
        <v>0</v>
      </c>
      <c r="N12275" t="str">
        <f>IF(K12275&gt;L12275,"HIGH ZONE BIAS",IF(K12275&lt;L12275,"LOW ZONE BIAS","EQUILIBRIUM"))</f>
        <v>EQUILIBRIUM</v>
      </c>
    </row>
    <row r="12276">
      <c r="A12276">
        <v>15295</v>
      </c>
      <c r="B12276" t="str">
        <v>2016-07-16</v>
      </c>
      <c r="C12276" t="str">
        <v>Midday</v>
      </c>
      <c r="D12276">
        <v>2</v>
      </c>
      <c r="E12276" t="str">
        <f>IF(MOD(D12276,2)=0,"EVEN","ODD")</f>
        <v>EVEN</v>
      </c>
      <c r="F12276" t="str">
        <f>IF(D12276&lt;=18,"LOW (1-18)","HIGH (19-36)")</f>
        <v>LOW (1-18)</v>
      </c>
      <c r="G12276">
        <f>INT((D12276-1)/6)+1</f>
        <v>1</v>
      </c>
      <c r="H12276">
        <f>MOD(D12276-1,6)+1</f>
        <v>2</v>
      </c>
      <c r="I12276">
        <f>37-D12276</f>
        <v>35</v>
      </c>
      <c r="J12276">
        <f>ABS(D12276-D12277)</f>
        <v>20</v>
      </c>
      <c r="K12276">
        <f>AVERAGE(D12276:D12280)</f>
        <v>2</v>
      </c>
      <c r="L12276">
        <f>AVERAGE(D12276:D12295)</f>
        <v>2</v>
      </c>
      <c r="M12276">
        <f>K12276-L12276</f>
        <v>0</v>
      </c>
      <c r="N12276" t="str">
        <f>IF(K12276&gt;L12276,"HIGH ZONE BIAS",IF(K12276&lt;L12276,"LOW ZONE BIAS","EQUILIBRIUM"))</f>
        <v>EQUILIBRIUM</v>
      </c>
    </row>
    <row r="12277">
      <c r="A12277">
        <v>15294</v>
      </c>
      <c r="B12277" t="str">
        <v>2016-07-16</v>
      </c>
      <c r="C12277" t="str">
        <v>Morning</v>
      </c>
      <c r="D12277">
        <v>22</v>
      </c>
      <c r="E12277" t="str">
        <f>IF(MOD(D12277,2)=0,"EVEN","ODD")</f>
        <v>EVEN</v>
      </c>
      <c r="F12277" t="str">
        <f>IF(D12277&lt;=18,"LOW (1-18)","HIGH (19-36)")</f>
        <v>HIGH (19-36)</v>
      </c>
      <c r="G12277">
        <f>INT((D12277-1)/6)+1</f>
        <v>4</v>
      </c>
      <c r="H12277">
        <f>MOD(D12277-1,6)+1</f>
        <v>4</v>
      </c>
      <c r="I12277">
        <f>37-D12277</f>
        <v>15</v>
      </c>
      <c r="J12277">
        <f>ABS(D12277-D12278)</f>
        <v>6</v>
      </c>
      <c r="K12277">
        <f>AVERAGE(D12277:D12281)</f>
        <v>22</v>
      </c>
      <c r="L12277">
        <f>AVERAGE(D12277:D12296)</f>
        <v>22</v>
      </c>
      <c r="M12277">
        <f>K12277-L12277</f>
        <v>0</v>
      </c>
      <c r="N12277" t="str">
        <f>IF(K12277&gt;L12277,"HIGH ZONE BIAS",IF(K12277&lt;L12277,"LOW ZONE BIAS","EQUILIBRIUM"))</f>
        <v>EQUILIBRIUM</v>
      </c>
    </row>
    <row r="12278">
      <c r="A12278">
        <v>15293</v>
      </c>
      <c r="B12278" t="str">
        <v>2016-07-15</v>
      </c>
      <c r="C12278" t="str">
        <v>Evening</v>
      </c>
      <c r="D12278">
        <v>16</v>
      </c>
      <c r="E12278" t="str">
        <f>IF(MOD(D12278,2)=0,"EVEN","ODD")</f>
        <v>EVEN</v>
      </c>
      <c r="F12278" t="str">
        <f>IF(D12278&lt;=18,"LOW (1-18)","HIGH (19-36)")</f>
        <v>LOW (1-18)</v>
      </c>
      <c r="G12278">
        <f>INT((D12278-1)/6)+1</f>
        <v>3</v>
      </c>
      <c r="H12278">
        <f>MOD(D12278-1,6)+1</f>
        <v>4</v>
      </c>
      <c r="I12278">
        <f>37-D12278</f>
        <v>21</v>
      </c>
      <c r="J12278">
        <f>ABS(D12278-D12279)</f>
        <v>7</v>
      </c>
      <c r="K12278">
        <f>AVERAGE(D12278:D12282)</f>
        <v>16</v>
      </c>
      <c r="L12278">
        <f>AVERAGE(D12278:D12297)</f>
        <v>16</v>
      </c>
      <c r="M12278">
        <f>K12278-L12278</f>
        <v>0</v>
      </c>
      <c r="N12278" t="str">
        <f>IF(K12278&gt;L12278,"HIGH ZONE BIAS",IF(K12278&lt;L12278,"LOW ZONE BIAS","EQUILIBRIUM"))</f>
        <v>EQUILIBRIUM</v>
      </c>
    </row>
    <row r="12279">
      <c r="A12279">
        <v>15292</v>
      </c>
      <c r="B12279" t="str">
        <v>2016-07-15</v>
      </c>
      <c r="C12279" t="str">
        <v>Afternoon</v>
      </c>
      <c r="D12279">
        <v>9</v>
      </c>
      <c r="E12279" t="str">
        <f>IF(MOD(D12279,2)=0,"EVEN","ODD")</f>
        <v>ODD</v>
      </c>
      <c r="F12279" t="str">
        <f>IF(D12279&lt;=18,"LOW (1-18)","HIGH (19-36)")</f>
        <v>LOW (1-18)</v>
      </c>
      <c r="G12279">
        <f>INT((D12279-1)/6)+1</f>
        <v>2</v>
      </c>
      <c r="H12279">
        <f>MOD(D12279-1,6)+1</f>
        <v>3</v>
      </c>
      <c r="I12279">
        <f>37-D12279</f>
        <v>28</v>
      </c>
      <c r="J12279">
        <f>ABS(D12279-D12280)</f>
        <v>4</v>
      </c>
      <c r="K12279">
        <f>AVERAGE(D12279:D12283)</f>
        <v>9</v>
      </c>
      <c r="L12279">
        <f>AVERAGE(D12279:D12298)</f>
        <v>9</v>
      </c>
      <c r="M12279">
        <f>K12279-L12279</f>
        <v>0</v>
      </c>
      <c r="N12279" t="str">
        <f>IF(K12279&gt;L12279,"HIGH ZONE BIAS",IF(K12279&lt;L12279,"LOW ZONE BIAS","EQUILIBRIUM"))</f>
        <v>EQUILIBRIUM</v>
      </c>
    </row>
    <row r="12280">
      <c r="A12280">
        <v>15291</v>
      </c>
      <c r="B12280" t="str">
        <v>2016-07-15</v>
      </c>
      <c r="C12280" t="str">
        <v>Midday</v>
      </c>
      <c r="D12280">
        <v>13</v>
      </c>
      <c r="E12280" t="str">
        <f>IF(MOD(D12280,2)=0,"EVEN","ODD")</f>
        <v>ODD</v>
      </c>
      <c r="F12280" t="str">
        <f>IF(D12280&lt;=18,"LOW (1-18)","HIGH (19-36)")</f>
        <v>LOW (1-18)</v>
      </c>
      <c r="G12280">
        <f>INT((D12280-1)/6)+1</f>
        <v>3</v>
      </c>
      <c r="H12280">
        <f>MOD(D12280-1,6)+1</f>
        <v>1</v>
      </c>
      <c r="I12280">
        <f>37-D12280</f>
        <v>24</v>
      </c>
      <c r="J12280">
        <f>ABS(D12280-D12281)</f>
        <v>9</v>
      </c>
      <c r="K12280">
        <f>AVERAGE(D12280:D12284)</f>
        <v>13</v>
      </c>
      <c r="L12280">
        <f>AVERAGE(D12280:D12299)</f>
        <v>13</v>
      </c>
      <c r="M12280">
        <f>K12280-L12280</f>
        <v>0</v>
      </c>
      <c r="N12280" t="str">
        <f>IF(K12280&gt;L12280,"HIGH ZONE BIAS",IF(K12280&lt;L12280,"LOW ZONE BIAS","EQUILIBRIUM"))</f>
        <v>EQUILIBRIUM</v>
      </c>
    </row>
    <row r="12281">
      <c r="A12281">
        <v>15290</v>
      </c>
      <c r="B12281" t="str">
        <v>2016-07-15</v>
      </c>
      <c r="C12281" t="str">
        <v>Morning</v>
      </c>
      <c r="D12281">
        <v>22</v>
      </c>
      <c r="E12281" t="str">
        <f>IF(MOD(D12281,2)=0,"EVEN","ODD")</f>
        <v>EVEN</v>
      </c>
      <c r="F12281" t="str">
        <f>IF(D12281&lt;=18,"LOW (1-18)","HIGH (19-36)")</f>
        <v>HIGH (19-36)</v>
      </c>
      <c r="G12281">
        <f>INT((D12281-1)/6)+1</f>
        <v>4</v>
      </c>
      <c r="H12281">
        <f>MOD(D12281-1,6)+1</f>
        <v>4</v>
      </c>
      <c r="I12281">
        <f>37-D12281</f>
        <v>15</v>
      </c>
      <c r="J12281">
        <f>ABS(D12281-D12282)</f>
        <v>15</v>
      </c>
      <c r="K12281">
        <f>AVERAGE(D12281:D12285)</f>
        <v>22</v>
      </c>
      <c r="L12281">
        <f>AVERAGE(D12281:D12300)</f>
        <v>22</v>
      </c>
      <c r="M12281">
        <f>K12281-L12281</f>
        <v>0</v>
      </c>
      <c r="N12281" t="str">
        <f>IF(K12281&gt;L12281,"HIGH ZONE BIAS",IF(K12281&lt;L12281,"LOW ZONE BIAS","EQUILIBRIUM"))</f>
        <v>EQUILIBRIUM</v>
      </c>
    </row>
    <row r="12282">
      <c r="A12282">
        <v>15289</v>
      </c>
      <c r="B12282" t="str">
        <v>2016-07-14</v>
      </c>
      <c r="C12282" t="str">
        <v>Evening</v>
      </c>
      <c r="D12282">
        <v>7</v>
      </c>
      <c r="E12282" t="str">
        <f>IF(MOD(D12282,2)=0,"EVEN","ODD")</f>
        <v>ODD</v>
      </c>
      <c r="F12282" t="str">
        <f>IF(D12282&lt;=18,"LOW (1-18)","HIGH (19-36)")</f>
        <v>LOW (1-18)</v>
      </c>
      <c r="G12282">
        <f>INT((D12282-1)/6)+1</f>
        <v>2</v>
      </c>
      <c r="H12282">
        <f>MOD(D12282-1,6)+1</f>
        <v>1</v>
      </c>
      <c r="I12282">
        <f>37-D12282</f>
        <v>30</v>
      </c>
      <c r="J12282">
        <f>ABS(D12282-D12283)</f>
        <v>8</v>
      </c>
      <c r="K12282">
        <f>AVERAGE(D12282:D12286)</f>
        <v>7</v>
      </c>
      <c r="L12282">
        <f>AVERAGE(D12282:D12301)</f>
        <v>7</v>
      </c>
      <c r="M12282">
        <f>K12282-L12282</f>
        <v>0</v>
      </c>
      <c r="N12282" t="str">
        <f>IF(K12282&gt;L12282,"HIGH ZONE BIAS",IF(K12282&lt;L12282,"LOW ZONE BIAS","EQUILIBRIUM"))</f>
        <v>EQUILIBRIUM</v>
      </c>
    </row>
    <row r="12283">
      <c r="A12283">
        <v>15288</v>
      </c>
      <c r="B12283" t="str">
        <v>2016-07-14</v>
      </c>
      <c r="C12283" t="str">
        <v>Afternoon</v>
      </c>
      <c r="D12283">
        <v>15</v>
      </c>
      <c r="E12283" t="str">
        <f>IF(MOD(D12283,2)=0,"EVEN","ODD")</f>
        <v>ODD</v>
      </c>
      <c r="F12283" t="str">
        <f>IF(D12283&lt;=18,"LOW (1-18)","HIGH (19-36)")</f>
        <v>LOW (1-18)</v>
      </c>
      <c r="G12283">
        <f>INT((D12283-1)/6)+1</f>
        <v>3</v>
      </c>
      <c r="H12283">
        <f>MOD(D12283-1,6)+1</f>
        <v>3</v>
      </c>
      <c r="I12283">
        <f>37-D12283</f>
        <v>22</v>
      </c>
      <c r="J12283">
        <f>ABS(D12283-D12284)</f>
        <v>17</v>
      </c>
      <c r="K12283">
        <f>AVERAGE(D12283:D12287)</f>
        <v>15</v>
      </c>
      <c r="L12283">
        <f>AVERAGE(D12283:D12302)</f>
        <v>15</v>
      </c>
      <c r="M12283">
        <f>K12283-L12283</f>
        <v>0</v>
      </c>
      <c r="N12283" t="str">
        <f>IF(K12283&gt;L12283,"HIGH ZONE BIAS",IF(K12283&lt;L12283,"LOW ZONE BIAS","EQUILIBRIUM"))</f>
        <v>EQUILIBRIUM</v>
      </c>
    </row>
    <row r="12284">
      <c r="A12284">
        <v>15287</v>
      </c>
      <c r="B12284" t="str">
        <v>2016-07-14</v>
      </c>
      <c r="C12284" t="str">
        <v>Midday</v>
      </c>
      <c r="D12284">
        <v>32</v>
      </c>
      <c r="E12284" t="str">
        <f>IF(MOD(D12284,2)=0,"EVEN","ODD")</f>
        <v>EVEN</v>
      </c>
      <c r="F12284" t="str">
        <f>IF(D12284&lt;=18,"LOW (1-18)","HIGH (19-36)")</f>
        <v>HIGH (19-36)</v>
      </c>
      <c r="G12284">
        <f>INT((D12284-1)/6)+1</f>
        <v>6</v>
      </c>
      <c r="H12284">
        <f>MOD(D12284-1,6)+1</f>
        <v>2</v>
      </c>
      <c r="I12284">
        <f>37-D12284</f>
        <v>5</v>
      </c>
      <c r="J12284">
        <f>ABS(D12284-D12285)</f>
        <v>0</v>
      </c>
      <c r="K12284">
        <f>AVERAGE(D12284:D12288)</f>
        <v>32</v>
      </c>
      <c r="L12284">
        <f>AVERAGE(D12284:D12303)</f>
        <v>32</v>
      </c>
      <c r="M12284">
        <f>K12284-L12284</f>
        <v>0</v>
      </c>
      <c r="N12284" t="str">
        <f>IF(K12284&gt;L12284,"HIGH ZONE BIAS",IF(K12284&lt;L12284,"LOW ZONE BIAS","EQUILIBRIUM"))</f>
        <v>EQUILIBRIUM</v>
      </c>
    </row>
    <row r="12285">
      <c r="A12285">
        <v>15286</v>
      </c>
      <c r="B12285" t="str">
        <v>2016-07-14</v>
      </c>
      <c r="C12285" t="str">
        <v>Morning</v>
      </c>
      <c r="D12285">
        <v>32</v>
      </c>
      <c r="E12285" t="str">
        <f>IF(MOD(D12285,2)=0,"EVEN","ODD")</f>
        <v>EVEN</v>
      </c>
      <c r="F12285" t="str">
        <f>IF(D12285&lt;=18,"LOW (1-18)","HIGH (19-36)")</f>
        <v>HIGH (19-36)</v>
      </c>
      <c r="G12285">
        <f>INT((D12285-1)/6)+1</f>
        <v>6</v>
      </c>
      <c r="H12285">
        <f>MOD(D12285-1,6)+1</f>
        <v>2</v>
      </c>
      <c r="I12285">
        <f>37-D12285</f>
        <v>5</v>
      </c>
      <c r="J12285">
        <f>ABS(D12285-D12286)</f>
        <v>4</v>
      </c>
      <c r="K12285">
        <f>AVERAGE(D12285:D12289)</f>
        <v>32</v>
      </c>
      <c r="L12285">
        <f>AVERAGE(D12285:D12304)</f>
        <v>32</v>
      </c>
      <c r="M12285">
        <f>K12285-L12285</f>
        <v>0</v>
      </c>
      <c r="N12285" t="str">
        <f>IF(K12285&gt;L12285,"HIGH ZONE BIAS",IF(K12285&lt;L12285,"LOW ZONE BIAS","EQUILIBRIUM"))</f>
        <v>EQUILIBRIUM</v>
      </c>
    </row>
    <row r="12286">
      <c r="A12286">
        <v>15285</v>
      </c>
      <c r="B12286" t="str">
        <v>2016-07-13</v>
      </c>
      <c r="C12286" t="str">
        <v>Evening</v>
      </c>
      <c r="D12286">
        <v>28</v>
      </c>
      <c r="E12286" t="str">
        <f>IF(MOD(D12286,2)=0,"EVEN","ODD")</f>
        <v>EVEN</v>
      </c>
      <c r="F12286" t="str">
        <f>IF(D12286&lt;=18,"LOW (1-18)","HIGH (19-36)")</f>
        <v>HIGH (19-36)</v>
      </c>
      <c r="G12286">
        <f>INT((D12286-1)/6)+1</f>
        <v>5</v>
      </c>
      <c r="H12286">
        <f>MOD(D12286-1,6)+1</f>
        <v>4</v>
      </c>
      <c r="I12286">
        <f>37-D12286</f>
        <v>9</v>
      </c>
      <c r="J12286">
        <f>ABS(D12286-D12287)</f>
        <v>7</v>
      </c>
      <c r="K12286">
        <f>AVERAGE(D12286:D12290)</f>
        <v>28</v>
      </c>
      <c r="L12286">
        <f>AVERAGE(D12286:D12305)</f>
        <v>28</v>
      </c>
      <c r="M12286">
        <f>K12286-L12286</f>
        <v>0</v>
      </c>
      <c r="N12286" t="str">
        <f>IF(K12286&gt;L12286,"HIGH ZONE BIAS",IF(K12286&lt;L12286,"LOW ZONE BIAS","EQUILIBRIUM"))</f>
        <v>EQUILIBRIUM</v>
      </c>
    </row>
    <row r="12287">
      <c r="A12287">
        <v>15284</v>
      </c>
      <c r="B12287" t="str">
        <v>2016-07-13</v>
      </c>
      <c r="C12287" t="str">
        <v>Afternoon</v>
      </c>
      <c r="D12287">
        <v>21</v>
      </c>
      <c r="E12287" t="str">
        <f>IF(MOD(D12287,2)=0,"EVEN","ODD")</f>
        <v>ODD</v>
      </c>
      <c r="F12287" t="str">
        <f>IF(D12287&lt;=18,"LOW (1-18)","HIGH (19-36)")</f>
        <v>HIGH (19-36)</v>
      </c>
      <c r="G12287">
        <f>INT((D12287-1)/6)+1</f>
        <v>4</v>
      </c>
      <c r="H12287">
        <f>MOD(D12287-1,6)+1</f>
        <v>3</v>
      </c>
      <c r="I12287">
        <f>37-D12287</f>
        <v>16</v>
      </c>
      <c r="J12287">
        <f>ABS(D12287-D12288)</f>
        <v>1</v>
      </c>
      <c r="K12287">
        <f>AVERAGE(D12287:D12291)</f>
        <v>21</v>
      </c>
      <c r="L12287">
        <f>AVERAGE(D12287:D12306)</f>
        <v>21</v>
      </c>
      <c r="M12287">
        <f>K12287-L12287</f>
        <v>0</v>
      </c>
      <c r="N12287" t="str">
        <f>IF(K12287&gt;L12287,"HIGH ZONE BIAS",IF(K12287&lt;L12287,"LOW ZONE BIAS","EQUILIBRIUM"))</f>
        <v>EQUILIBRIUM</v>
      </c>
    </row>
    <row r="12288">
      <c r="A12288">
        <v>15283</v>
      </c>
      <c r="B12288" t="str">
        <v>2016-07-13</v>
      </c>
      <c r="C12288" t="str">
        <v>Midday</v>
      </c>
      <c r="D12288">
        <v>22</v>
      </c>
      <c r="E12288" t="str">
        <f>IF(MOD(D12288,2)=0,"EVEN","ODD")</f>
        <v>EVEN</v>
      </c>
      <c r="F12288" t="str">
        <f>IF(D12288&lt;=18,"LOW (1-18)","HIGH (19-36)")</f>
        <v>HIGH (19-36)</v>
      </c>
      <c r="G12288">
        <f>INT((D12288-1)/6)+1</f>
        <v>4</v>
      </c>
      <c r="H12288">
        <f>MOD(D12288-1,6)+1</f>
        <v>4</v>
      </c>
      <c r="I12288">
        <f>37-D12288</f>
        <v>15</v>
      </c>
      <c r="J12288">
        <f>ABS(D12288-D12289)</f>
        <v>6</v>
      </c>
      <c r="K12288">
        <f>AVERAGE(D12288:D12292)</f>
        <v>22</v>
      </c>
      <c r="L12288">
        <f>AVERAGE(D12288:D12307)</f>
        <v>22</v>
      </c>
      <c r="M12288">
        <f>K12288-L12288</f>
        <v>0</v>
      </c>
      <c r="N12288" t="str">
        <f>IF(K12288&gt;L12288,"HIGH ZONE BIAS",IF(K12288&lt;L12288,"LOW ZONE BIAS","EQUILIBRIUM"))</f>
        <v>EQUILIBRIUM</v>
      </c>
    </row>
    <row r="12289">
      <c r="A12289">
        <v>15282</v>
      </c>
      <c r="B12289" t="str">
        <v>2016-07-13</v>
      </c>
      <c r="C12289" t="str">
        <v>Morning</v>
      </c>
      <c r="D12289">
        <v>28</v>
      </c>
      <c r="E12289" t="str">
        <f>IF(MOD(D12289,2)=0,"EVEN","ODD")</f>
        <v>EVEN</v>
      </c>
      <c r="F12289" t="str">
        <f>IF(D12289&lt;=18,"LOW (1-18)","HIGH (19-36)")</f>
        <v>HIGH (19-36)</v>
      </c>
      <c r="G12289">
        <f>INT((D12289-1)/6)+1</f>
        <v>5</v>
      </c>
      <c r="H12289">
        <f>MOD(D12289-1,6)+1</f>
        <v>4</v>
      </c>
      <c r="I12289">
        <f>37-D12289</f>
        <v>9</v>
      </c>
      <c r="J12289">
        <f>ABS(D12289-D12290)</f>
        <v>24</v>
      </c>
      <c r="K12289">
        <f>AVERAGE(D12289:D12293)</f>
        <v>28</v>
      </c>
      <c r="L12289">
        <f>AVERAGE(D12289:D12308)</f>
        <v>28</v>
      </c>
      <c r="M12289">
        <f>K12289-L12289</f>
        <v>0</v>
      </c>
      <c r="N12289" t="str">
        <f>IF(K12289&gt;L12289,"HIGH ZONE BIAS",IF(K12289&lt;L12289,"LOW ZONE BIAS","EQUILIBRIUM"))</f>
        <v>EQUILIBRIUM</v>
      </c>
    </row>
    <row r="12290">
      <c r="A12290">
        <v>15281</v>
      </c>
      <c r="B12290" t="str">
        <v>2016-07-12</v>
      </c>
      <c r="C12290" t="str">
        <v>Evening</v>
      </c>
      <c r="D12290">
        <v>4</v>
      </c>
      <c r="E12290" t="str">
        <f>IF(MOD(D12290,2)=0,"EVEN","ODD")</f>
        <v>EVEN</v>
      </c>
      <c r="F12290" t="str">
        <f>IF(D12290&lt;=18,"LOW (1-18)","HIGH (19-36)")</f>
        <v>LOW (1-18)</v>
      </c>
      <c r="G12290">
        <f>INT((D12290-1)/6)+1</f>
        <v>1</v>
      </c>
      <c r="H12290">
        <f>MOD(D12290-1,6)+1</f>
        <v>4</v>
      </c>
      <c r="I12290">
        <f>37-D12290</f>
        <v>33</v>
      </c>
      <c r="J12290">
        <f>ABS(D12290-D12291)</f>
        <v>1</v>
      </c>
      <c r="K12290">
        <f>AVERAGE(D12290:D12294)</f>
        <v>4</v>
      </c>
      <c r="L12290">
        <f>AVERAGE(D12290:D12309)</f>
        <v>4</v>
      </c>
      <c r="M12290">
        <f>K12290-L12290</f>
        <v>0</v>
      </c>
      <c r="N12290" t="str">
        <f>IF(K12290&gt;L12290,"HIGH ZONE BIAS",IF(K12290&lt;L12290,"LOW ZONE BIAS","EQUILIBRIUM"))</f>
        <v>EQUILIBRIUM</v>
      </c>
    </row>
    <row r="12291">
      <c r="A12291">
        <v>15280</v>
      </c>
      <c r="B12291" t="str">
        <v>2016-07-12</v>
      </c>
      <c r="C12291" t="str">
        <v>Afternoon</v>
      </c>
      <c r="D12291">
        <v>5</v>
      </c>
      <c r="E12291" t="str">
        <f>IF(MOD(D12291,2)=0,"EVEN","ODD")</f>
        <v>ODD</v>
      </c>
      <c r="F12291" t="str">
        <f>IF(D12291&lt;=18,"LOW (1-18)","HIGH (19-36)")</f>
        <v>LOW (1-18)</v>
      </c>
      <c r="G12291">
        <f>INT((D12291-1)/6)+1</f>
        <v>1</v>
      </c>
      <c r="H12291">
        <f>MOD(D12291-1,6)+1</f>
        <v>5</v>
      </c>
      <c r="I12291">
        <f>37-D12291</f>
        <v>32</v>
      </c>
      <c r="J12291">
        <f>ABS(D12291-D12292)</f>
        <v>3</v>
      </c>
      <c r="K12291">
        <f>AVERAGE(D12291:D12295)</f>
        <v>5</v>
      </c>
      <c r="L12291">
        <f>AVERAGE(D12291:D12310)</f>
        <v>5</v>
      </c>
      <c r="M12291">
        <f>K12291-L12291</f>
        <v>0</v>
      </c>
      <c r="N12291" t="str">
        <f>IF(K12291&gt;L12291,"HIGH ZONE BIAS",IF(K12291&lt;L12291,"LOW ZONE BIAS","EQUILIBRIUM"))</f>
        <v>EQUILIBRIUM</v>
      </c>
    </row>
    <row r="12292">
      <c r="A12292">
        <v>15279</v>
      </c>
      <c r="B12292" t="str">
        <v>2016-07-12</v>
      </c>
      <c r="C12292" t="str">
        <v>Midday</v>
      </c>
      <c r="D12292">
        <v>2</v>
      </c>
      <c r="E12292" t="str">
        <f>IF(MOD(D12292,2)=0,"EVEN","ODD")</f>
        <v>EVEN</v>
      </c>
      <c r="F12292" t="str">
        <f>IF(D12292&lt;=18,"LOW (1-18)","HIGH (19-36)")</f>
        <v>LOW (1-18)</v>
      </c>
      <c r="G12292">
        <f>INT((D12292-1)/6)+1</f>
        <v>1</v>
      </c>
      <c r="H12292">
        <f>MOD(D12292-1,6)+1</f>
        <v>2</v>
      </c>
      <c r="I12292">
        <f>37-D12292</f>
        <v>35</v>
      </c>
      <c r="J12292">
        <f>ABS(D12292-D12293)</f>
        <v>4</v>
      </c>
      <c r="K12292">
        <f>AVERAGE(D12292:D12296)</f>
        <v>2</v>
      </c>
      <c r="L12292">
        <f>AVERAGE(D12292:D12311)</f>
        <v>2</v>
      </c>
      <c r="M12292">
        <f>K12292-L12292</f>
        <v>0</v>
      </c>
      <c r="N12292" t="str">
        <f>IF(K12292&gt;L12292,"HIGH ZONE BIAS",IF(K12292&lt;L12292,"LOW ZONE BIAS","EQUILIBRIUM"))</f>
        <v>EQUILIBRIUM</v>
      </c>
    </row>
    <row r="12293">
      <c r="A12293">
        <v>15278</v>
      </c>
      <c r="B12293" t="str">
        <v>2016-07-12</v>
      </c>
      <c r="C12293" t="str">
        <v>Morning</v>
      </c>
      <c r="D12293">
        <v>6</v>
      </c>
      <c r="E12293" t="str">
        <f>IF(MOD(D12293,2)=0,"EVEN","ODD")</f>
        <v>EVEN</v>
      </c>
      <c r="F12293" t="str">
        <f>IF(D12293&lt;=18,"LOW (1-18)","HIGH (19-36)")</f>
        <v>LOW (1-18)</v>
      </c>
      <c r="G12293">
        <f>INT((D12293-1)/6)+1</f>
        <v>1</v>
      </c>
      <c r="H12293">
        <f>MOD(D12293-1,6)+1</f>
        <v>6</v>
      </c>
      <c r="I12293">
        <f>37-D12293</f>
        <v>31</v>
      </c>
      <c r="J12293">
        <f>ABS(D12293-D12294)</f>
        <v>26</v>
      </c>
      <c r="K12293">
        <f>AVERAGE(D12293:D12297)</f>
        <v>6</v>
      </c>
      <c r="L12293">
        <f>AVERAGE(D12293:D12312)</f>
        <v>6</v>
      </c>
      <c r="M12293">
        <f>K12293-L12293</f>
        <v>0</v>
      </c>
      <c r="N12293" t="str">
        <f>IF(K12293&gt;L12293,"HIGH ZONE BIAS",IF(K12293&lt;L12293,"LOW ZONE BIAS","EQUILIBRIUM"))</f>
        <v>EQUILIBRIUM</v>
      </c>
    </row>
    <row r="12294">
      <c r="A12294">
        <v>15277</v>
      </c>
      <c r="B12294" t="str">
        <v>2016-07-11</v>
      </c>
      <c r="C12294" t="str">
        <v>Evening</v>
      </c>
      <c r="D12294">
        <v>32</v>
      </c>
      <c r="E12294" t="str">
        <f>IF(MOD(D12294,2)=0,"EVEN","ODD")</f>
        <v>EVEN</v>
      </c>
      <c r="F12294" t="str">
        <f>IF(D12294&lt;=18,"LOW (1-18)","HIGH (19-36)")</f>
        <v>HIGH (19-36)</v>
      </c>
      <c r="G12294">
        <f>INT((D12294-1)/6)+1</f>
        <v>6</v>
      </c>
      <c r="H12294">
        <f>MOD(D12294-1,6)+1</f>
        <v>2</v>
      </c>
      <c r="I12294">
        <f>37-D12294</f>
        <v>5</v>
      </c>
      <c r="J12294">
        <f>ABS(D12294-D12295)</f>
        <v>22</v>
      </c>
      <c r="K12294">
        <f>AVERAGE(D12294:D12298)</f>
        <v>32</v>
      </c>
      <c r="L12294">
        <f>AVERAGE(D12294:D12313)</f>
        <v>32</v>
      </c>
      <c r="M12294">
        <f>K12294-L12294</f>
        <v>0</v>
      </c>
      <c r="N12294" t="str">
        <f>IF(K12294&gt;L12294,"HIGH ZONE BIAS",IF(K12294&lt;L12294,"LOW ZONE BIAS","EQUILIBRIUM"))</f>
        <v>EQUILIBRIUM</v>
      </c>
    </row>
    <row r="12295">
      <c r="A12295">
        <v>15276</v>
      </c>
      <c r="B12295" t="str">
        <v>2016-07-11</v>
      </c>
      <c r="C12295" t="str">
        <v>Afternoon</v>
      </c>
      <c r="D12295">
        <v>10</v>
      </c>
      <c r="E12295" t="str">
        <f>IF(MOD(D12295,2)=0,"EVEN","ODD")</f>
        <v>EVEN</v>
      </c>
      <c r="F12295" t="str">
        <f>IF(D12295&lt;=18,"LOW (1-18)","HIGH (19-36)")</f>
        <v>LOW (1-18)</v>
      </c>
      <c r="G12295">
        <f>INT((D12295-1)/6)+1</f>
        <v>2</v>
      </c>
      <c r="H12295">
        <f>MOD(D12295-1,6)+1</f>
        <v>4</v>
      </c>
      <c r="I12295">
        <f>37-D12295</f>
        <v>27</v>
      </c>
      <c r="J12295">
        <f>ABS(D12295-D12296)</f>
        <v>22</v>
      </c>
      <c r="K12295">
        <f>AVERAGE(D12295:D12299)</f>
        <v>10</v>
      </c>
      <c r="L12295">
        <f>AVERAGE(D12295:D12314)</f>
        <v>10</v>
      </c>
      <c r="M12295">
        <f>K12295-L12295</f>
        <v>0</v>
      </c>
      <c r="N12295" t="str">
        <f>IF(K12295&gt;L12295,"HIGH ZONE BIAS",IF(K12295&lt;L12295,"LOW ZONE BIAS","EQUILIBRIUM"))</f>
        <v>EQUILIBRIUM</v>
      </c>
    </row>
    <row r="12296">
      <c r="A12296">
        <v>15275</v>
      </c>
      <c r="B12296" t="str">
        <v>2016-07-11</v>
      </c>
      <c r="C12296" t="str">
        <v>Midday</v>
      </c>
      <c r="D12296">
        <v>32</v>
      </c>
      <c r="E12296" t="str">
        <f>IF(MOD(D12296,2)=0,"EVEN","ODD")</f>
        <v>EVEN</v>
      </c>
      <c r="F12296" t="str">
        <f>IF(D12296&lt;=18,"LOW (1-18)","HIGH (19-36)")</f>
        <v>HIGH (19-36)</v>
      </c>
      <c r="G12296">
        <f>INT((D12296-1)/6)+1</f>
        <v>6</v>
      </c>
      <c r="H12296">
        <f>MOD(D12296-1,6)+1</f>
        <v>2</v>
      </c>
      <c r="I12296">
        <f>37-D12296</f>
        <v>5</v>
      </c>
      <c r="J12296">
        <f>ABS(D12296-D12297)</f>
        <v>24</v>
      </c>
      <c r="K12296">
        <f>AVERAGE(D12296:D12300)</f>
        <v>32</v>
      </c>
      <c r="L12296">
        <f>AVERAGE(D12296:D12315)</f>
        <v>32</v>
      </c>
      <c r="M12296">
        <f>K12296-L12296</f>
        <v>0</v>
      </c>
      <c r="N12296" t="str">
        <f>IF(K12296&gt;L12296,"HIGH ZONE BIAS",IF(K12296&lt;L12296,"LOW ZONE BIAS","EQUILIBRIUM"))</f>
        <v>EQUILIBRIUM</v>
      </c>
    </row>
    <row r="12297">
      <c r="A12297">
        <v>15274</v>
      </c>
      <c r="B12297" t="str">
        <v>2016-07-11</v>
      </c>
      <c r="C12297" t="str">
        <v>Morning</v>
      </c>
      <c r="D12297">
        <v>8</v>
      </c>
      <c r="E12297" t="str">
        <f>IF(MOD(D12297,2)=0,"EVEN","ODD")</f>
        <v>EVEN</v>
      </c>
      <c r="F12297" t="str">
        <f>IF(D12297&lt;=18,"LOW (1-18)","HIGH (19-36)")</f>
        <v>LOW (1-18)</v>
      </c>
      <c r="G12297">
        <f>INT((D12297-1)/6)+1</f>
        <v>2</v>
      </c>
      <c r="H12297">
        <f>MOD(D12297-1,6)+1</f>
        <v>2</v>
      </c>
      <c r="I12297">
        <f>37-D12297</f>
        <v>29</v>
      </c>
      <c r="J12297">
        <f>ABS(D12297-D12298)</f>
        <v>6</v>
      </c>
      <c r="K12297">
        <f>AVERAGE(D12297:D12301)</f>
        <v>8</v>
      </c>
      <c r="L12297">
        <f>AVERAGE(D12297:D12316)</f>
        <v>8</v>
      </c>
      <c r="M12297">
        <f>K12297-L12297</f>
        <v>0</v>
      </c>
      <c r="N12297" t="str">
        <f>IF(K12297&gt;L12297,"HIGH ZONE BIAS",IF(K12297&lt;L12297,"LOW ZONE BIAS","EQUILIBRIUM"))</f>
        <v>EQUILIBRIUM</v>
      </c>
    </row>
    <row r="12298">
      <c r="A12298">
        <v>15273</v>
      </c>
      <c r="B12298" t="str">
        <v>2016-07-09</v>
      </c>
      <c r="C12298" t="str">
        <v>Evening</v>
      </c>
      <c r="D12298">
        <v>14</v>
      </c>
      <c r="E12298" t="str">
        <f>IF(MOD(D12298,2)=0,"EVEN","ODD")</f>
        <v>EVEN</v>
      </c>
      <c r="F12298" t="str">
        <f>IF(D12298&lt;=18,"LOW (1-18)","HIGH (19-36)")</f>
        <v>LOW (1-18)</v>
      </c>
      <c r="G12298">
        <f>INT((D12298-1)/6)+1</f>
        <v>3</v>
      </c>
      <c r="H12298">
        <f>MOD(D12298-1,6)+1</f>
        <v>2</v>
      </c>
      <c r="I12298">
        <f>37-D12298</f>
        <v>23</v>
      </c>
      <c r="J12298">
        <f>ABS(D12298-D12299)</f>
        <v>7</v>
      </c>
      <c r="K12298">
        <f>AVERAGE(D12298:D12302)</f>
        <v>14</v>
      </c>
      <c r="L12298">
        <f>AVERAGE(D12298:D12317)</f>
        <v>14</v>
      </c>
      <c r="M12298">
        <f>K12298-L12298</f>
        <v>0</v>
      </c>
      <c r="N12298" t="str">
        <f>IF(K12298&gt;L12298,"HIGH ZONE BIAS",IF(K12298&lt;L12298,"LOW ZONE BIAS","EQUILIBRIUM"))</f>
        <v>EQUILIBRIUM</v>
      </c>
    </row>
    <row r="12299">
      <c r="A12299">
        <v>15272</v>
      </c>
      <c r="B12299" t="str">
        <v>2016-07-09</v>
      </c>
      <c r="C12299" t="str">
        <v>Afternoon</v>
      </c>
      <c r="D12299">
        <v>21</v>
      </c>
      <c r="E12299" t="str">
        <f>IF(MOD(D12299,2)=0,"EVEN","ODD")</f>
        <v>ODD</v>
      </c>
      <c r="F12299" t="str">
        <f>IF(D12299&lt;=18,"LOW (1-18)","HIGH (19-36)")</f>
        <v>HIGH (19-36)</v>
      </c>
      <c r="G12299">
        <f>INT((D12299-1)/6)+1</f>
        <v>4</v>
      </c>
      <c r="H12299">
        <f>MOD(D12299-1,6)+1</f>
        <v>3</v>
      </c>
      <c r="I12299">
        <f>37-D12299</f>
        <v>16</v>
      </c>
      <c r="J12299">
        <f>ABS(D12299-D12300)</f>
        <v>19</v>
      </c>
      <c r="K12299">
        <f>AVERAGE(D12299:D12303)</f>
        <v>21</v>
      </c>
      <c r="L12299">
        <f>AVERAGE(D12299:D12318)</f>
        <v>21</v>
      </c>
      <c r="M12299">
        <f>K12299-L12299</f>
        <v>0</v>
      </c>
      <c r="N12299" t="str">
        <f>IF(K12299&gt;L12299,"HIGH ZONE BIAS",IF(K12299&lt;L12299,"LOW ZONE BIAS","EQUILIBRIUM"))</f>
        <v>EQUILIBRIUM</v>
      </c>
    </row>
    <row r="12300">
      <c r="A12300">
        <v>15271</v>
      </c>
      <c r="B12300" t="str">
        <v>2016-07-09</v>
      </c>
      <c r="C12300" t="str">
        <v>Midday</v>
      </c>
      <c r="D12300">
        <v>2</v>
      </c>
      <c r="E12300" t="str">
        <f>IF(MOD(D12300,2)=0,"EVEN","ODD")</f>
        <v>EVEN</v>
      </c>
      <c r="F12300" t="str">
        <f>IF(D12300&lt;=18,"LOW (1-18)","HIGH (19-36)")</f>
        <v>LOW (1-18)</v>
      </c>
      <c r="G12300">
        <f>INT((D12300-1)/6)+1</f>
        <v>1</v>
      </c>
      <c r="H12300">
        <f>MOD(D12300-1,6)+1</f>
        <v>2</v>
      </c>
      <c r="I12300">
        <f>37-D12300</f>
        <v>35</v>
      </c>
      <c r="J12300">
        <f>ABS(D12300-D12301)</f>
        <v>30</v>
      </c>
      <c r="K12300">
        <f>AVERAGE(D12300:D12304)</f>
        <v>2</v>
      </c>
      <c r="L12300">
        <f>AVERAGE(D12300:D12319)</f>
        <v>2</v>
      </c>
      <c r="M12300">
        <f>K12300-L12300</f>
        <v>0</v>
      </c>
      <c r="N12300" t="str">
        <f>IF(K12300&gt;L12300,"HIGH ZONE BIAS",IF(K12300&lt;L12300,"LOW ZONE BIAS","EQUILIBRIUM"))</f>
        <v>EQUILIBRIUM</v>
      </c>
    </row>
    <row r="12301">
      <c r="A12301">
        <v>15270</v>
      </c>
      <c r="B12301" t="str">
        <v>2016-07-09</v>
      </c>
      <c r="C12301" t="str">
        <v>Morning</v>
      </c>
      <c r="D12301">
        <v>32</v>
      </c>
      <c r="E12301" t="str">
        <f>IF(MOD(D12301,2)=0,"EVEN","ODD")</f>
        <v>EVEN</v>
      </c>
      <c r="F12301" t="str">
        <f>IF(D12301&lt;=18,"LOW (1-18)","HIGH (19-36)")</f>
        <v>HIGH (19-36)</v>
      </c>
      <c r="G12301">
        <f>INT((D12301-1)/6)+1</f>
        <v>6</v>
      </c>
      <c r="H12301">
        <f>MOD(D12301-1,6)+1</f>
        <v>2</v>
      </c>
      <c r="I12301">
        <f>37-D12301</f>
        <v>5</v>
      </c>
      <c r="J12301">
        <f>ABS(D12301-D12302)</f>
        <v>8</v>
      </c>
      <c r="K12301">
        <f>AVERAGE(D12301:D12305)</f>
        <v>32</v>
      </c>
      <c r="L12301">
        <f>AVERAGE(D12301:D12320)</f>
        <v>32</v>
      </c>
      <c r="M12301">
        <f>K12301-L12301</f>
        <v>0</v>
      </c>
      <c r="N12301" t="str">
        <f>IF(K12301&gt;L12301,"HIGH ZONE BIAS",IF(K12301&lt;L12301,"LOW ZONE BIAS","EQUILIBRIUM"))</f>
        <v>EQUILIBRIUM</v>
      </c>
    </row>
    <row r="12302">
      <c r="A12302">
        <v>15269</v>
      </c>
      <c r="B12302" t="str">
        <v>2016-07-08</v>
      </c>
      <c r="C12302" t="str">
        <v>Evening</v>
      </c>
      <c r="D12302">
        <v>24</v>
      </c>
      <c r="E12302" t="str">
        <f>IF(MOD(D12302,2)=0,"EVEN","ODD")</f>
        <v>EVEN</v>
      </c>
      <c r="F12302" t="str">
        <f>IF(D12302&lt;=18,"LOW (1-18)","HIGH (19-36)")</f>
        <v>HIGH (19-36)</v>
      </c>
      <c r="G12302">
        <f>INT((D12302-1)/6)+1</f>
        <v>4</v>
      </c>
      <c r="H12302">
        <f>MOD(D12302-1,6)+1</f>
        <v>6</v>
      </c>
      <c r="I12302">
        <f>37-D12302</f>
        <v>13</v>
      </c>
      <c r="J12302">
        <f>ABS(D12302-D12303)</f>
        <v>3</v>
      </c>
      <c r="K12302">
        <f>AVERAGE(D12302:D12306)</f>
        <v>24</v>
      </c>
      <c r="L12302">
        <f>AVERAGE(D12302:D12321)</f>
        <v>24</v>
      </c>
      <c r="M12302">
        <f>K12302-L12302</f>
        <v>0</v>
      </c>
      <c r="N12302" t="str">
        <f>IF(K12302&gt;L12302,"HIGH ZONE BIAS",IF(K12302&lt;L12302,"LOW ZONE BIAS","EQUILIBRIUM"))</f>
        <v>EQUILIBRIUM</v>
      </c>
    </row>
    <row r="12303">
      <c r="A12303">
        <v>15268</v>
      </c>
      <c r="B12303" t="str">
        <v>2016-07-08</v>
      </c>
      <c r="C12303" t="str">
        <v>Afternoon</v>
      </c>
      <c r="D12303">
        <v>21</v>
      </c>
      <c r="E12303" t="str">
        <f>IF(MOD(D12303,2)=0,"EVEN","ODD")</f>
        <v>ODD</v>
      </c>
      <c r="F12303" t="str">
        <f>IF(D12303&lt;=18,"LOW (1-18)","HIGH (19-36)")</f>
        <v>HIGH (19-36)</v>
      </c>
      <c r="G12303">
        <f>INT((D12303-1)/6)+1</f>
        <v>4</v>
      </c>
      <c r="H12303">
        <f>MOD(D12303-1,6)+1</f>
        <v>3</v>
      </c>
      <c r="I12303">
        <f>37-D12303</f>
        <v>16</v>
      </c>
      <c r="J12303">
        <f>ABS(D12303-D12304)</f>
        <v>10</v>
      </c>
      <c r="K12303">
        <f>AVERAGE(D12303:D12307)</f>
        <v>21</v>
      </c>
      <c r="L12303">
        <f>AVERAGE(D12303:D12322)</f>
        <v>21</v>
      </c>
      <c r="M12303">
        <f>K12303-L12303</f>
        <v>0</v>
      </c>
      <c r="N12303" t="str">
        <f>IF(K12303&gt;L12303,"HIGH ZONE BIAS",IF(K12303&lt;L12303,"LOW ZONE BIAS","EQUILIBRIUM"))</f>
        <v>EQUILIBRIUM</v>
      </c>
    </row>
    <row r="12304">
      <c r="A12304">
        <v>15267</v>
      </c>
      <c r="B12304" t="str">
        <v>2016-07-08</v>
      </c>
      <c r="C12304" t="str">
        <v>Midday</v>
      </c>
      <c r="D12304">
        <v>11</v>
      </c>
      <c r="E12304" t="str">
        <f>IF(MOD(D12304,2)=0,"EVEN","ODD")</f>
        <v>ODD</v>
      </c>
      <c r="F12304" t="str">
        <f>IF(D12304&lt;=18,"LOW (1-18)","HIGH (19-36)")</f>
        <v>LOW (1-18)</v>
      </c>
      <c r="G12304">
        <f>INT((D12304-1)/6)+1</f>
        <v>2</v>
      </c>
      <c r="H12304">
        <f>MOD(D12304-1,6)+1</f>
        <v>5</v>
      </c>
      <c r="I12304">
        <f>37-D12304</f>
        <v>26</v>
      </c>
      <c r="J12304">
        <f>ABS(D12304-D12305)</f>
        <v>1</v>
      </c>
      <c r="K12304">
        <f>AVERAGE(D12304:D12308)</f>
        <v>11</v>
      </c>
      <c r="L12304">
        <f>AVERAGE(D12304:D12323)</f>
        <v>11</v>
      </c>
      <c r="M12304">
        <f>K12304-L12304</f>
        <v>0</v>
      </c>
      <c r="N12304" t="str">
        <f>IF(K12304&gt;L12304,"HIGH ZONE BIAS",IF(K12304&lt;L12304,"LOW ZONE BIAS","EQUILIBRIUM"))</f>
        <v>EQUILIBRIUM</v>
      </c>
    </row>
    <row r="12305">
      <c r="A12305">
        <v>15266</v>
      </c>
      <c r="B12305" t="str">
        <v>2016-07-08</v>
      </c>
      <c r="C12305" t="str">
        <v>Morning</v>
      </c>
      <c r="D12305">
        <v>10</v>
      </c>
      <c r="E12305" t="str">
        <f>IF(MOD(D12305,2)=0,"EVEN","ODD")</f>
        <v>EVEN</v>
      </c>
      <c r="F12305" t="str">
        <f>IF(D12305&lt;=18,"LOW (1-18)","HIGH (19-36)")</f>
        <v>LOW (1-18)</v>
      </c>
      <c r="G12305">
        <f>INT((D12305-1)/6)+1</f>
        <v>2</v>
      </c>
      <c r="H12305">
        <f>MOD(D12305-1,6)+1</f>
        <v>4</v>
      </c>
      <c r="I12305">
        <f>37-D12305</f>
        <v>27</v>
      </c>
      <c r="J12305">
        <f>ABS(D12305-D12306)</f>
        <v>18</v>
      </c>
      <c r="K12305">
        <f>AVERAGE(D12305:D12309)</f>
        <v>10</v>
      </c>
      <c r="L12305">
        <f>AVERAGE(D12305:D12324)</f>
        <v>10</v>
      </c>
      <c r="M12305">
        <f>K12305-L12305</f>
        <v>0</v>
      </c>
      <c r="N12305" t="str">
        <f>IF(K12305&gt;L12305,"HIGH ZONE BIAS",IF(K12305&lt;L12305,"LOW ZONE BIAS","EQUILIBRIUM"))</f>
        <v>EQUILIBRIUM</v>
      </c>
    </row>
    <row r="12306">
      <c r="A12306">
        <v>15265</v>
      </c>
      <c r="B12306" t="str">
        <v>2016-07-07</v>
      </c>
      <c r="C12306" t="str">
        <v>Evening</v>
      </c>
      <c r="D12306">
        <v>28</v>
      </c>
      <c r="E12306" t="str">
        <f>IF(MOD(D12306,2)=0,"EVEN","ODD")</f>
        <v>EVEN</v>
      </c>
      <c r="F12306" t="str">
        <f>IF(D12306&lt;=18,"LOW (1-18)","HIGH (19-36)")</f>
        <v>HIGH (19-36)</v>
      </c>
      <c r="G12306">
        <f>INT((D12306-1)/6)+1</f>
        <v>5</v>
      </c>
      <c r="H12306">
        <f>MOD(D12306-1,6)+1</f>
        <v>4</v>
      </c>
      <c r="I12306">
        <f>37-D12306</f>
        <v>9</v>
      </c>
      <c r="J12306">
        <f>ABS(D12306-D12307)</f>
        <v>2</v>
      </c>
      <c r="K12306">
        <f>AVERAGE(D12306:D12310)</f>
        <v>28</v>
      </c>
      <c r="L12306">
        <f>AVERAGE(D12306:D12325)</f>
        <v>28</v>
      </c>
      <c r="M12306">
        <f>K12306-L12306</f>
        <v>0</v>
      </c>
      <c r="N12306" t="str">
        <f>IF(K12306&gt;L12306,"HIGH ZONE BIAS",IF(K12306&lt;L12306,"LOW ZONE BIAS","EQUILIBRIUM"))</f>
        <v>EQUILIBRIUM</v>
      </c>
    </row>
    <row r="12307">
      <c r="A12307">
        <v>15264</v>
      </c>
      <c r="B12307" t="str">
        <v>2016-07-07</v>
      </c>
      <c r="C12307" t="str">
        <v>Afternoon</v>
      </c>
      <c r="D12307">
        <v>30</v>
      </c>
      <c r="E12307" t="str">
        <f>IF(MOD(D12307,2)=0,"EVEN","ODD")</f>
        <v>EVEN</v>
      </c>
      <c r="F12307" t="str">
        <f>IF(D12307&lt;=18,"LOW (1-18)","HIGH (19-36)")</f>
        <v>HIGH (19-36)</v>
      </c>
      <c r="G12307">
        <f>INT((D12307-1)/6)+1</f>
        <v>5</v>
      </c>
      <c r="H12307">
        <f>MOD(D12307-1,6)+1</f>
        <v>6</v>
      </c>
      <c r="I12307">
        <f>37-D12307</f>
        <v>7</v>
      </c>
      <c r="J12307">
        <f>ABS(D12307-D12308)</f>
        <v>26</v>
      </c>
      <c r="K12307">
        <f>AVERAGE(D12307:D12311)</f>
        <v>30</v>
      </c>
      <c r="L12307">
        <f>AVERAGE(D12307:D12326)</f>
        <v>30</v>
      </c>
      <c r="M12307">
        <f>K12307-L12307</f>
        <v>0</v>
      </c>
      <c r="N12307" t="str">
        <f>IF(K12307&gt;L12307,"HIGH ZONE BIAS",IF(K12307&lt;L12307,"LOW ZONE BIAS","EQUILIBRIUM"))</f>
        <v>EQUILIBRIUM</v>
      </c>
    </row>
    <row r="12308">
      <c r="A12308">
        <v>15263</v>
      </c>
      <c r="B12308" t="str">
        <v>2016-07-07</v>
      </c>
      <c r="C12308" t="str">
        <v>Midday</v>
      </c>
      <c r="D12308">
        <v>4</v>
      </c>
      <c r="E12308" t="str">
        <f>IF(MOD(D12308,2)=0,"EVEN","ODD")</f>
        <v>EVEN</v>
      </c>
      <c r="F12308" t="str">
        <f>IF(D12308&lt;=18,"LOW (1-18)","HIGH (19-36)")</f>
        <v>LOW (1-18)</v>
      </c>
      <c r="G12308">
        <f>INT((D12308-1)/6)+1</f>
        <v>1</v>
      </c>
      <c r="H12308">
        <f>MOD(D12308-1,6)+1</f>
        <v>4</v>
      </c>
      <c r="I12308">
        <f>37-D12308</f>
        <v>33</v>
      </c>
      <c r="J12308">
        <f>ABS(D12308-D12309)</f>
        <v>21</v>
      </c>
      <c r="K12308">
        <f>AVERAGE(D12308:D12312)</f>
        <v>4</v>
      </c>
      <c r="L12308">
        <f>AVERAGE(D12308:D12327)</f>
        <v>4</v>
      </c>
      <c r="M12308">
        <f>K12308-L12308</f>
        <v>0</v>
      </c>
      <c r="N12308" t="str">
        <f>IF(K12308&gt;L12308,"HIGH ZONE BIAS",IF(K12308&lt;L12308,"LOW ZONE BIAS","EQUILIBRIUM"))</f>
        <v>EQUILIBRIUM</v>
      </c>
    </row>
    <row r="12309">
      <c r="A12309">
        <v>15262</v>
      </c>
      <c r="B12309" t="str">
        <v>2016-07-07</v>
      </c>
      <c r="C12309" t="str">
        <v>Morning</v>
      </c>
      <c r="D12309">
        <v>25</v>
      </c>
      <c r="E12309" t="str">
        <f>IF(MOD(D12309,2)=0,"EVEN","ODD")</f>
        <v>ODD</v>
      </c>
      <c r="F12309" t="str">
        <f>IF(D12309&lt;=18,"LOW (1-18)","HIGH (19-36)")</f>
        <v>HIGH (19-36)</v>
      </c>
      <c r="G12309">
        <f>INT((D12309-1)/6)+1</f>
        <v>5</v>
      </c>
      <c r="H12309">
        <f>MOD(D12309-1,6)+1</f>
        <v>1</v>
      </c>
      <c r="I12309">
        <f>37-D12309</f>
        <v>12</v>
      </c>
      <c r="J12309">
        <f>ABS(D12309-D12310)</f>
        <v>13</v>
      </c>
      <c r="K12309">
        <f>AVERAGE(D12309:D12313)</f>
        <v>25</v>
      </c>
      <c r="L12309">
        <f>AVERAGE(D12309:D12328)</f>
        <v>25</v>
      </c>
      <c r="M12309">
        <f>K12309-L12309</f>
        <v>0</v>
      </c>
      <c r="N12309" t="str">
        <f>IF(K12309&gt;L12309,"HIGH ZONE BIAS",IF(K12309&lt;L12309,"LOW ZONE BIAS","EQUILIBRIUM"))</f>
        <v>EQUILIBRIUM</v>
      </c>
    </row>
    <row r="12310">
      <c r="A12310">
        <v>15261</v>
      </c>
      <c r="B12310" t="str">
        <v>2016-07-05</v>
      </c>
      <c r="C12310" t="str">
        <v>Evening</v>
      </c>
      <c r="D12310">
        <v>12</v>
      </c>
      <c r="E12310" t="str">
        <f>IF(MOD(D12310,2)=0,"EVEN","ODD")</f>
        <v>EVEN</v>
      </c>
      <c r="F12310" t="str">
        <f>IF(D12310&lt;=18,"LOW (1-18)","HIGH (19-36)")</f>
        <v>LOW (1-18)</v>
      </c>
      <c r="G12310">
        <f>INT((D12310-1)/6)+1</f>
        <v>2</v>
      </c>
      <c r="H12310">
        <f>MOD(D12310-1,6)+1</f>
        <v>6</v>
      </c>
      <c r="I12310">
        <f>37-D12310</f>
        <v>25</v>
      </c>
      <c r="J12310">
        <f>ABS(D12310-D12311)</f>
        <v>12</v>
      </c>
      <c r="K12310">
        <f>AVERAGE(D12310:D12314)</f>
        <v>12</v>
      </c>
      <c r="L12310">
        <f>AVERAGE(D12310:D12329)</f>
        <v>12</v>
      </c>
      <c r="M12310">
        <f>K12310-L12310</f>
        <v>0</v>
      </c>
      <c r="N12310" t="str">
        <f>IF(K12310&gt;L12310,"HIGH ZONE BIAS",IF(K12310&lt;L12310,"LOW ZONE BIAS","EQUILIBRIUM"))</f>
        <v>EQUILIBRIUM</v>
      </c>
    </row>
    <row r="12311">
      <c r="A12311">
        <v>15260</v>
      </c>
      <c r="B12311" t="str">
        <v>2016-07-05</v>
      </c>
      <c r="C12311" t="str">
        <v>Afternoon</v>
      </c>
      <c r="D12311">
        <v>24</v>
      </c>
      <c r="E12311" t="str">
        <f>IF(MOD(D12311,2)=0,"EVEN","ODD")</f>
        <v>EVEN</v>
      </c>
      <c r="F12311" t="str">
        <f>IF(D12311&lt;=18,"LOW (1-18)","HIGH (19-36)")</f>
        <v>HIGH (19-36)</v>
      </c>
      <c r="G12311">
        <f>INT((D12311-1)/6)+1</f>
        <v>4</v>
      </c>
      <c r="H12311">
        <f>MOD(D12311-1,6)+1</f>
        <v>6</v>
      </c>
      <c r="I12311">
        <f>37-D12311</f>
        <v>13</v>
      </c>
      <c r="J12311">
        <f>ABS(D12311-D12312)</f>
        <v>3</v>
      </c>
      <c r="K12311">
        <f>AVERAGE(D12311:D12315)</f>
        <v>24</v>
      </c>
      <c r="L12311">
        <f>AVERAGE(D12311:D12330)</f>
        <v>24</v>
      </c>
      <c r="M12311">
        <f>K12311-L12311</f>
        <v>0</v>
      </c>
      <c r="N12311" t="str">
        <f>IF(K12311&gt;L12311,"HIGH ZONE BIAS",IF(K12311&lt;L12311,"LOW ZONE BIAS","EQUILIBRIUM"))</f>
        <v>EQUILIBRIUM</v>
      </c>
    </row>
    <row r="12312">
      <c r="A12312">
        <v>15259</v>
      </c>
      <c r="B12312" t="str">
        <v>2016-07-05</v>
      </c>
      <c r="C12312" t="str">
        <v>Midday</v>
      </c>
      <c r="D12312">
        <v>21</v>
      </c>
      <c r="E12312" t="str">
        <f>IF(MOD(D12312,2)=0,"EVEN","ODD")</f>
        <v>ODD</v>
      </c>
      <c r="F12312" t="str">
        <f>IF(D12312&lt;=18,"LOW (1-18)","HIGH (19-36)")</f>
        <v>HIGH (19-36)</v>
      </c>
      <c r="G12312">
        <f>INT((D12312-1)/6)+1</f>
        <v>4</v>
      </c>
      <c r="H12312">
        <f>MOD(D12312-1,6)+1</f>
        <v>3</v>
      </c>
      <c r="I12312">
        <f>37-D12312</f>
        <v>16</v>
      </c>
      <c r="J12312">
        <f>ABS(D12312-D12313)</f>
        <v>2</v>
      </c>
      <c r="K12312">
        <f>AVERAGE(D12312:D12316)</f>
        <v>21</v>
      </c>
      <c r="L12312">
        <f>AVERAGE(D12312:D12331)</f>
        <v>21</v>
      </c>
      <c r="M12312">
        <f>K12312-L12312</f>
        <v>0</v>
      </c>
      <c r="N12312" t="str">
        <f>IF(K12312&gt;L12312,"HIGH ZONE BIAS",IF(K12312&lt;L12312,"LOW ZONE BIAS","EQUILIBRIUM"))</f>
        <v>EQUILIBRIUM</v>
      </c>
    </row>
    <row r="12313">
      <c r="A12313">
        <v>15258</v>
      </c>
      <c r="B12313" t="str">
        <v>2016-07-05</v>
      </c>
      <c r="C12313" t="str">
        <v>Morning</v>
      </c>
      <c r="D12313">
        <v>23</v>
      </c>
      <c r="E12313" t="str">
        <f>IF(MOD(D12313,2)=0,"EVEN","ODD")</f>
        <v>ODD</v>
      </c>
      <c r="F12313" t="str">
        <f>IF(D12313&lt;=18,"LOW (1-18)","HIGH (19-36)")</f>
        <v>HIGH (19-36)</v>
      </c>
      <c r="G12313">
        <f>INT((D12313-1)/6)+1</f>
        <v>4</v>
      </c>
      <c r="H12313">
        <f>MOD(D12313-1,6)+1</f>
        <v>5</v>
      </c>
      <c r="I12313">
        <f>37-D12313</f>
        <v>14</v>
      </c>
      <c r="J12313">
        <f>ABS(D12313-D12314)</f>
        <v>10</v>
      </c>
      <c r="K12313">
        <f>AVERAGE(D12313:D12317)</f>
        <v>23</v>
      </c>
      <c r="L12313">
        <f>AVERAGE(D12313:D12332)</f>
        <v>23</v>
      </c>
      <c r="M12313">
        <f>K12313-L12313</f>
        <v>0</v>
      </c>
      <c r="N12313" t="str">
        <f>IF(K12313&gt;L12313,"HIGH ZONE BIAS",IF(K12313&lt;L12313,"LOW ZONE BIAS","EQUILIBRIUM"))</f>
        <v>EQUILIBRIUM</v>
      </c>
    </row>
    <row r="12314">
      <c r="A12314">
        <v>15257</v>
      </c>
      <c r="B12314" t="str">
        <v>2016-07-04</v>
      </c>
      <c r="C12314" t="str">
        <v>Evening</v>
      </c>
      <c r="D12314">
        <v>13</v>
      </c>
      <c r="E12314" t="str">
        <f>IF(MOD(D12314,2)=0,"EVEN","ODD")</f>
        <v>ODD</v>
      </c>
      <c r="F12314" t="str">
        <f>IF(D12314&lt;=18,"LOW (1-18)","HIGH (19-36)")</f>
        <v>LOW (1-18)</v>
      </c>
      <c r="G12314">
        <f>INT((D12314-1)/6)+1</f>
        <v>3</v>
      </c>
      <c r="H12314">
        <f>MOD(D12314-1,6)+1</f>
        <v>1</v>
      </c>
      <c r="I12314">
        <f>37-D12314</f>
        <v>24</v>
      </c>
      <c r="J12314">
        <f>ABS(D12314-D12315)</f>
        <v>3</v>
      </c>
      <c r="K12314">
        <f>AVERAGE(D12314:D12318)</f>
        <v>13</v>
      </c>
      <c r="L12314">
        <f>AVERAGE(D12314:D12333)</f>
        <v>13</v>
      </c>
      <c r="M12314">
        <f>K12314-L12314</f>
        <v>0</v>
      </c>
      <c r="N12314" t="str">
        <f>IF(K12314&gt;L12314,"HIGH ZONE BIAS",IF(K12314&lt;L12314,"LOW ZONE BIAS","EQUILIBRIUM"))</f>
        <v>EQUILIBRIUM</v>
      </c>
    </row>
    <row r="12315">
      <c r="A12315">
        <v>15256</v>
      </c>
      <c r="B12315" t="str">
        <v>2016-07-04</v>
      </c>
      <c r="C12315" t="str">
        <v>Afternoon</v>
      </c>
      <c r="D12315">
        <v>16</v>
      </c>
      <c r="E12315" t="str">
        <f>IF(MOD(D12315,2)=0,"EVEN","ODD")</f>
        <v>EVEN</v>
      </c>
      <c r="F12315" t="str">
        <f>IF(D12315&lt;=18,"LOW (1-18)","HIGH (19-36)")</f>
        <v>LOW (1-18)</v>
      </c>
      <c r="G12315">
        <f>INT((D12315-1)/6)+1</f>
        <v>3</v>
      </c>
      <c r="H12315">
        <f>MOD(D12315-1,6)+1</f>
        <v>4</v>
      </c>
      <c r="I12315">
        <f>37-D12315</f>
        <v>21</v>
      </c>
      <c r="J12315">
        <f>ABS(D12315-D12316)</f>
        <v>3</v>
      </c>
      <c r="K12315">
        <f>AVERAGE(D12315:D12319)</f>
        <v>16</v>
      </c>
      <c r="L12315">
        <f>AVERAGE(D12315:D12334)</f>
        <v>16</v>
      </c>
      <c r="M12315">
        <f>K12315-L12315</f>
        <v>0</v>
      </c>
      <c r="N12315" t="str">
        <f>IF(K12315&gt;L12315,"HIGH ZONE BIAS",IF(K12315&lt;L12315,"LOW ZONE BIAS","EQUILIBRIUM"))</f>
        <v>EQUILIBRIUM</v>
      </c>
    </row>
    <row r="12316">
      <c r="A12316">
        <v>15255</v>
      </c>
      <c r="B12316" t="str">
        <v>2016-07-04</v>
      </c>
      <c r="C12316" t="str">
        <v>Midday</v>
      </c>
      <c r="D12316">
        <v>19</v>
      </c>
      <c r="E12316" t="str">
        <f>IF(MOD(D12316,2)=0,"EVEN","ODD")</f>
        <v>ODD</v>
      </c>
      <c r="F12316" t="str">
        <f>IF(D12316&lt;=18,"LOW (1-18)","HIGH (19-36)")</f>
        <v>HIGH (19-36)</v>
      </c>
      <c r="G12316">
        <f>INT((D12316-1)/6)+1</f>
        <v>4</v>
      </c>
      <c r="H12316">
        <f>MOD(D12316-1,6)+1</f>
        <v>1</v>
      </c>
      <c r="I12316">
        <f>37-D12316</f>
        <v>18</v>
      </c>
      <c r="J12316">
        <f>ABS(D12316-D12317)</f>
        <v>6</v>
      </c>
      <c r="K12316">
        <f>AVERAGE(D12316:D12320)</f>
        <v>19</v>
      </c>
      <c r="L12316">
        <f>AVERAGE(D12316:D12335)</f>
        <v>19</v>
      </c>
      <c r="M12316">
        <f>K12316-L12316</f>
        <v>0</v>
      </c>
      <c r="N12316" t="str">
        <f>IF(K12316&gt;L12316,"HIGH ZONE BIAS",IF(K12316&lt;L12316,"LOW ZONE BIAS","EQUILIBRIUM"))</f>
        <v>EQUILIBRIUM</v>
      </c>
    </row>
    <row r="12317">
      <c r="A12317">
        <v>15254</v>
      </c>
      <c r="B12317" t="str">
        <v>2016-07-04</v>
      </c>
      <c r="C12317" t="str">
        <v>Morning</v>
      </c>
      <c r="D12317">
        <v>25</v>
      </c>
      <c r="E12317" t="str">
        <f>IF(MOD(D12317,2)=0,"EVEN","ODD")</f>
        <v>ODD</v>
      </c>
      <c r="F12317" t="str">
        <f>IF(D12317&lt;=18,"LOW (1-18)","HIGH (19-36)")</f>
        <v>HIGH (19-36)</v>
      </c>
      <c r="G12317">
        <f>INT((D12317-1)/6)+1</f>
        <v>5</v>
      </c>
      <c r="H12317">
        <f>MOD(D12317-1,6)+1</f>
        <v>1</v>
      </c>
      <c r="I12317">
        <f>37-D12317</f>
        <v>12</v>
      </c>
      <c r="J12317">
        <f>ABS(D12317-D12318)</f>
        <v>4</v>
      </c>
      <c r="K12317">
        <f>AVERAGE(D12317:D12321)</f>
        <v>25</v>
      </c>
      <c r="L12317">
        <f>AVERAGE(D12317:D12336)</f>
        <v>25</v>
      </c>
      <c r="M12317">
        <f>K12317-L12317</f>
        <v>0</v>
      </c>
      <c r="N12317" t="str">
        <f>IF(K12317&gt;L12317,"HIGH ZONE BIAS",IF(K12317&lt;L12317,"LOW ZONE BIAS","EQUILIBRIUM"))</f>
        <v>EQUILIBRIUM</v>
      </c>
    </row>
    <row r="12318">
      <c r="A12318">
        <v>15253</v>
      </c>
      <c r="B12318" t="str">
        <v>2016-07-02</v>
      </c>
      <c r="C12318" t="str">
        <v>Evening</v>
      </c>
      <c r="D12318">
        <v>29</v>
      </c>
      <c r="E12318" t="str">
        <f>IF(MOD(D12318,2)=0,"EVEN","ODD")</f>
        <v>ODD</v>
      </c>
      <c r="F12318" t="str">
        <f>IF(D12318&lt;=18,"LOW (1-18)","HIGH (19-36)")</f>
        <v>HIGH (19-36)</v>
      </c>
      <c r="G12318">
        <f>INT((D12318-1)/6)+1</f>
        <v>5</v>
      </c>
      <c r="H12318">
        <f>MOD(D12318-1,6)+1</f>
        <v>5</v>
      </c>
      <c r="I12318">
        <f>37-D12318</f>
        <v>8</v>
      </c>
      <c r="J12318">
        <f>ABS(D12318-D12319)</f>
        <v>1</v>
      </c>
      <c r="K12318">
        <f>AVERAGE(D12318:D12322)</f>
        <v>29</v>
      </c>
      <c r="L12318">
        <f>AVERAGE(D12318:D12337)</f>
        <v>29</v>
      </c>
      <c r="M12318">
        <f>K12318-L12318</f>
        <v>0</v>
      </c>
      <c r="N12318" t="str">
        <f>IF(K12318&gt;L12318,"HIGH ZONE BIAS",IF(K12318&lt;L12318,"LOW ZONE BIAS","EQUILIBRIUM"))</f>
        <v>EQUILIBRIUM</v>
      </c>
    </row>
    <row r="12319">
      <c r="A12319">
        <v>15252</v>
      </c>
      <c r="B12319" t="str">
        <v>2016-07-02</v>
      </c>
      <c r="C12319" t="str">
        <v>Afternoon</v>
      </c>
      <c r="D12319">
        <v>30</v>
      </c>
      <c r="E12319" t="str">
        <f>IF(MOD(D12319,2)=0,"EVEN","ODD")</f>
        <v>EVEN</v>
      </c>
      <c r="F12319" t="str">
        <f>IF(D12319&lt;=18,"LOW (1-18)","HIGH (19-36)")</f>
        <v>HIGH (19-36)</v>
      </c>
      <c r="G12319">
        <f>INT((D12319-1)/6)+1</f>
        <v>5</v>
      </c>
      <c r="H12319">
        <f>MOD(D12319-1,6)+1</f>
        <v>6</v>
      </c>
      <c r="I12319">
        <f>37-D12319</f>
        <v>7</v>
      </c>
      <c r="J12319">
        <f>ABS(D12319-D12320)</f>
        <v>1</v>
      </c>
      <c r="K12319">
        <f>AVERAGE(D12319:D12323)</f>
        <v>30</v>
      </c>
      <c r="L12319">
        <f>AVERAGE(D12319:D12338)</f>
        <v>30</v>
      </c>
      <c r="M12319">
        <f>K12319-L12319</f>
        <v>0</v>
      </c>
      <c r="N12319" t="str">
        <f>IF(K12319&gt;L12319,"HIGH ZONE BIAS",IF(K12319&lt;L12319,"LOW ZONE BIAS","EQUILIBRIUM"))</f>
        <v>EQUILIBRIUM</v>
      </c>
    </row>
    <row r="12320">
      <c r="A12320">
        <v>15251</v>
      </c>
      <c r="B12320" t="str">
        <v>2016-07-02</v>
      </c>
      <c r="C12320" t="str">
        <v>Midday</v>
      </c>
      <c r="D12320">
        <v>31</v>
      </c>
      <c r="E12320" t="str">
        <f>IF(MOD(D12320,2)=0,"EVEN","ODD")</f>
        <v>ODD</v>
      </c>
      <c r="F12320" t="str">
        <f>IF(D12320&lt;=18,"LOW (1-18)","HIGH (19-36)")</f>
        <v>HIGH (19-36)</v>
      </c>
      <c r="G12320">
        <f>INT((D12320-1)/6)+1</f>
        <v>6</v>
      </c>
      <c r="H12320">
        <f>MOD(D12320-1,6)+1</f>
        <v>1</v>
      </c>
      <c r="I12320">
        <f>37-D12320</f>
        <v>6</v>
      </c>
      <c r="J12320">
        <f>ABS(D12320-D12321)</f>
        <v>2</v>
      </c>
      <c r="K12320">
        <f>AVERAGE(D12320:D12324)</f>
        <v>31</v>
      </c>
      <c r="L12320">
        <f>AVERAGE(D12320:D12339)</f>
        <v>31</v>
      </c>
      <c r="M12320">
        <f>K12320-L12320</f>
        <v>0</v>
      </c>
      <c r="N12320" t="str">
        <f>IF(K12320&gt;L12320,"HIGH ZONE BIAS",IF(K12320&lt;L12320,"LOW ZONE BIAS","EQUILIBRIUM"))</f>
        <v>EQUILIBRIUM</v>
      </c>
    </row>
    <row r="12321">
      <c r="A12321">
        <v>15250</v>
      </c>
      <c r="B12321" t="str">
        <v>2016-07-02</v>
      </c>
      <c r="C12321" t="str">
        <v>Morning</v>
      </c>
      <c r="D12321">
        <v>29</v>
      </c>
      <c r="E12321" t="str">
        <f>IF(MOD(D12321,2)=0,"EVEN","ODD")</f>
        <v>ODD</v>
      </c>
      <c r="F12321" t="str">
        <f>IF(D12321&lt;=18,"LOW (1-18)","HIGH (19-36)")</f>
        <v>HIGH (19-36)</v>
      </c>
      <c r="G12321">
        <f>INT((D12321-1)/6)+1</f>
        <v>5</v>
      </c>
      <c r="H12321">
        <f>MOD(D12321-1,6)+1</f>
        <v>5</v>
      </c>
      <c r="I12321">
        <f>37-D12321</f>
        <v>8</v>
      </c>
      <c r="J12321">
        <f>ABS(D12321-D12322)</f>
        <v>5</v>
      </c>
      <c r="K12321">
        <f>AVERAGE(D12321:D12325)</f>
        <v>29</v>
      </c>
      <c r="L12321">
        <f>AVERAGE(D12321:D12340)</f>
        <v>29</v>
      </c>
      <c r="M12321">
        <f>K12321-L12321</f>
        <v>0</v>
      </c>
      <c r="N12321" t="str">
        <f>IF(K12321&gt;L12321,"HIGH ZONE BIAS",IF(K12321&lt;L12321,"LOW ZONE BIAS","EQUILIBRIUM"))</f>
        <v>EQUILIBRIUM</v>
      </c>
    </row>
    <row r="12322">
      <c r="A12322">
        <v>15249</v>
      </c>
      <c r="B12322" t="str">
        <v>2016-07-01</v>
      </c>
      <c r="C12322" t="str">
        <v>Evening</v>
      </c>
      <c r="D12322">
        <v>34</v>
      </c>
      <c r="E12322" t="str">
        <f>IF(MOD(D12322,2)=0,"EVEN","ODD")</f>
        <v>EVEN</v>
      </c>
      <c r="F12322" t="str">
        <f>IF(D12322&lt;=18,"LOW (1-18)","HIGH (19-36)")</f>
        <v>HIGH (19-36)</v>
      </c>
      <c r="G12322">
        <f>INT((D12322-1)/6)+1</f>
        <v>6</v>
      </c>
      <c r="H12322">
        <f>MOD(D12322-1,6)+1</f>
        <v>4</v>
      </c>
      <c r="I12322">
        <f>37-D12322</f>
        <v>3</v>
      </c>
      <c r="J12322">
        <f>ABS(D12322-D12323)</f>
        <v>8</v>
      </c>
      <c r="K12322">
        <f>AVERAGE(D12322:D12326)</f>
        <v>34</v>
      </c>
      <c r="L12322">
        <f>AVERAGE(D12322:D12341)</f>
        <v>34</v>
      </c>
      <c r="M12322">
        <f>K12322-L12322</f>
        <v>0</v>
      </c>
      <c r="N12322" t="str">
        <f>IF(K12322&gt;L12322,"HIGH ZONE BIAS",IF(K12322&lt;L12322,"LOW ZONE BIAS","EQUILIBRIUM"))</f>
        <v>EQUILIBRIUM</v>
      </c>
    </row>
    <row r="12323">
      <c r="A12323">
        <v>15248</v>
      </c>
      <c r="B12323" t="str">
        <v>2016-07-01</v>
      </c>
      <c r="C12323" t="str">
        <v>Afternoon</v>
      </c>
      <c r="D12323">
        <v>26</v>
      </c>
      <c r="E12323" t="str">
        <f>IF(MOD(D12323,2)=0,"EVEN","ODD")</f>
        <v>EVEN</v>
      </c>
      <c r="F12323" t="str">
        <f>IF(D12323&lt;=18,"LOW (1-18)","HIGH (19-36)")</f>
        <v>HIGH (19-36)</v>
      </c>
      <c r="G12323">
        <f>INT((D12323-1)/6)+1</f>
        <v>5</v>
      </c>
      <c r="H12323">
        <f>MOD(D12323-1,6)+1</f>
        <v>2</v>
      </c>
      <c r="I12323">
        <f>37-D12323</f>
        <v>11</v>
      </c>
      <c r="J12323">
        <f>ABS(D12323-D12324)</f>
        <v>5</v>
      </c>
      <c r="K12323">
        <f>AVERAGE(D12323:D12327)</f>
        <v>26</v>
      </c>
      <c r="L12323">
        <f>AVERAGE(D12323:D12342)</f>
        <v>26</v>
      </c>
      <c r="M12323">
        <f>K12323-L12323</f>
        <v>0</v>
      </c>
      <c r="N12323" t="str">
        <f>IF(K12323&gt;L12323,"HIGH ZONE BIAS",IF(K12323&lt;L12323,"LOW ZONE BIAS","EQUILIBRIUM"))</f>
        <v>EQUILIBRIUM</v>
      </c>
    </row>
    <row r="12324">
      <c r="A12324">
        <v>15247</v>
      </c>
      <c r="B12324" t="str">
        <v>2016-07-01</v>
      </c>
      <c r="C12324" t="str">
        <v>Midday</v>
      </c>
      <c r="D12324">
        <v>21</v>
      </c>
      <c r="E12324" t="str">
        <f>IF(MOD(D12324,2)=0,"EVEN","ODD")</f>
        <v>ODD</v>
      </c>
      <c r="F12324" t="str">
        <f>IF(D12324&lt;=18,"LOW (1-18)","HIGH (19-36)")</f>
        <v>HIGH (19-36)</v>
      </c>
      <c r="G12324">
        <f>INT((D12324-1)/6)+1</f>
        <v>4</v>
      </c>
      <c r="H12324">
        <f>MOD(D12324-1,6)+1</f>
        <v>3</v>
      </c>
      <c r="I12324">
        <f>37-D12324</f>
        <v>16</v>
      </c>
      <c r="J12324">
        <f>ABS(D12324-D12325)</f>
        <v>14</v>
      </c>
      <c r="K12324">
        <f>AVERAGE(D12324:D12328)</f>
        <v>21</v>
      </c>
      <c r="L12324">
        <f>AVERAGE(D12324:D12343)</f>
        <v>21</v>
      </c>
      <c r="M12324">
        <f>K12324-L12324</f>
        <v>0</v>
      </c>
      <c r="N12324" t="str">
        <f>IF(K12324&gt;L12324,"HIGH ZONE BIAS",IF(K12324&lt;L12324,"LOW ZONE BIAS","EQUILIBRIUM"))</f>
        <v>EQUILIBRIUM</v>
      </c>
    </row>
    <row r="12325">
      <c r="A12325">
        <v>15246</v>
      </c>
      <c r="B12325" t="str">
        <v>2016-07-01</v>
      </c>
      <c r="C12325" t="str">
        <v>Morning</v>
      </c>
      <c r="D12325">
        <v>7</v>
      </c>
      <c r="E12325" t="str">
        <f>IF(MOD(D12325,2)=0,"EVEN","ODD")</f>
        <v>ODD</v>
      </c>
      <c r="F12325" t="str">
        <f>IF(D12325&lt;=18,"LOW (1-18)","HIGH (19-36)")</f>
        <v>LOW (1-18)</v>
      </c>
      <c r="G12325">
        <f>INT((D12325-1)/6)+1</f>
        <v>2</v>
      </c>
      <c r="H12325">
        <f>MOD(D12325-1,6)+1</f>
        <v>1</v>
      </c>
      <c r="I12325">
        <f>37-D12325</f>
        <v>30</v>
      </c>
      <c r="J12325">
        <f>ABS(D12325-D12326)</f>
        <v>1</v>
      </c>
      <c r="K12325">
        <f>AVERAGE(D12325:D12329)</f>
        <v>7</v>
      </c>
      <c r="L12325">
        <f>AVERAGE(D12325:D12344)</f>
        <v>7</v>
      </c>
      <c r="M12325">
        <f>K12325-L12325</f>
        <v>0</v>
      </c>
      <c r="N12325" t="str">
        <f>IF(K12325&gt;L12325,"HIGH ZONE BIAS",IF(K12325&lt;L12325,"LOW ZONE BIAS","EQUILIBRIUM"))</f>
        <v>EQUILIBRIUM</v>
      </c>
    </row>
    <row r="12326">
      <c r="A12326">
        <v>15245</v>
      </c>
      <c r="B12326" t="str">
        <v>2016-06-30</v>
      </c>
      <c r="C12326" t="str">
        <v>Evening</v>
      </c>
      <c r="D12326">
        <v>6</v>
      </c>
      <c r="E12326" t="str">
        <f>IF(MOD(D12326,2)=0,"EVEN","ODD")</f>
        <v>EVEN</v>
      </c>
      <c r="F12326" t="str">
        <f>IF(D12326&lt;=18,"LOW (1-18)","HIGH (19-36)")</f>
        <v>LOW (1-18)</v>
      </c>
      <c r="G12326">
        <f>INT((D12326-1)/6)+1</f>
        <v>1</v>
      </c>
      <c r="H12326">
        <f>MOD(D12326-1,6)+1</f>
        <v>6</v>
      </c>
      <c r="I12326">
        <f>37-D12326</f>
        <v>31</v>
      </c>
      <c r="J12326">
        <f>ABS(D12326-D12327)</f>
        <v>30</v>
      </c>
      <c r="K12326">
        <f>AVERAGE(D12326:D12330)</f>
        <v>6</v>
      </c>
      <c r="L12326">
        <f>AVERAGE(D12326:D12345)</f>
        <v>6</v>
      </c>
      <c r="M12326">
        <f>K12326-L12326</f>
        <v>0</v>
      </c>
      <c r="N12326" t="str">
        <f>IF(K12326&gt;L12326,"HIGH ZONE BIAS",IF(K12326&lt;L12326,"LOW ZONE BIAS","EQUILIBRIUM"))</f>
        <v>EQUILIBRIUM</v>
      </c>
    </row>
    <row r="12327">
      <c r="A12327">
        <v>15244</v>
      </c>
      <c r="B12327" t="str">
        <v>2016-06-30</v>
      </c>
      <c r="C12327" t="str">
        <v>Afternoon</v>
      </c>
      <c r="D12327">
        <v>36</v>
      </c>
      <c r="E12327" t="str">
        <f>IF(MOD(D12327,2)=0,"EVEN","ODD")</f>
        <v>EVEN</v>
      </c>
      <c r="F12327" t="str">
        <f>IF(D12327&lt;=18,"LOW (1-18)","HIGH (19-36)")</f>
        <v>HIGH (19-36)</v>
      </c>
      <c r="G12327">
        <f>INT((D12327-1)/6)+1</f>
        <v>6</v>
      </c>
      <c r="H12327">
        <f>MOD(D12327-1,6)+1</f>
        <v>6</v>
      </c>
      <c r="I12327">
        <f>37-D12327</f>
        <v>1</v>
      </c>
      <c r="J12327">
        <f>ABS(D12327-D12328)</f>
        <v>27</v>
      </c>
      <c r="K12327">
        <f>AVERAGE(D12327:D12331)</f>
        <v>36</v>
      </c>
      <c r="L12327">
        <f>AVERAGE(D12327:D12346)</f>
        <v>36</v>
      </c>
      <c r="M12327">
        <f>K12327-L12327</f>
        <v>0</v>
      </c>
      <c r="N12327" t="str">
        <f>IF(K12327&gt;L12327,"HIGH ZONE BIAS",IF(K12327&lt;L12327,"LOW ZONE BIAS","EQUILIBRIUM"))</f>
        <v>EQUILIBRIUM</v>
      </c>
    </row>
    <row r="12328">
      <c r="A12328">
        <v>15243</v>
      </c>
      <c r="B12328" t="str">
        <v>2016-06-30</v>
      </c>
      <c r="C12328" t="str">
        <v>Midday</v>
      </c>
      <c r="D12328">
        <v>9</v>
      </c>
      <c r="E12328" t="str">
        <f>IF(MOD(D12328,2)=0,"EVEN","ODD")</f>
        <v>ODD</v>
      </c>
      <c r="F12328" t="str">
        <f>IF(D12328&lt;=18,"LOW (1-18)","HIGH (19-36)")</f>
        <v>LOW (1-18)</v>
      </c>
      <c r="G12328">
        <f>INT((D12328-1)/6)+1</f>
        <v>2</v>
      </c>
      <c r="H12328">
        <f>MOD(D12328-1,6)+1</f>
        <v>3</v>
      </c>
      <c r="I12328">
        <f>37-D12328</f>
        <v>28</v>
      </c>
      <c r="J12328">
        <f>ABS(D12328-D12329)</f>
        <v>6</v>
      </c>
      <c r="K12328">
        <f>AVERAGE(D12328:D12332)</f>
        <v>9</v>
      </c>
      <c r="L12328">
        <f>AVERAGE(D12328:D12347)</f>
        <v>9</v>
      </c>
      <c r="M12328">
        <f>K12328-L12328</f>
        <v>0</v>
      </c>
      <c r="N12328" t="str">
        <f>IF(K12328&gt;L12328,"HIGH ZONE BIAS",IF(K12328&lt;L12328,"LOW ZONE BIAS","EQUILIBRIUM"))</f>
        <v>EQUILIBRIUM</v>
      </c>
    </row>
    <row r="12329">
      <c r="A12329">
        <v>15242</v>
      </c>
      <c r="B12329" t="str">
        <v>2016-06-30</v>
      </c>
      <c r="C12329" t="str">
        <v>Morning</v>
      </c>
      <c r="D12329">
        <v>3</v>
      </c>
      <c r="E12329" t="str">
        <f>IF(MOD(D12329,2)=0,"EVEN","ODD")</f>
        <v>ODD</v>
      </c>
      <c r="F12329" t="str">
        <f>IF(D12329&lt;=18,"LOW (1-18)","HIGH (19-36)")</f>
        <v>LOW (1-18)</v>
      </c>
      <c r="G12329">
        <f>INT((D12329-1)/6)+1</f>
        <v>1</v>
      </c>
      <c r="H12329">
        <f>MOD(D12329-1,6)+1</f>
        <v>3</v>
      </c>
      <c r="I12329">
        <f>37-D12329</f>
        <v>34</v>
      </c>
      <c r="J12329">
        <f>ABS(D12329-D12330)</f>
        <v>18</v>
      </c>
      <c r="K12329">
        <f>AVERAGE(D12329:D12333)</f>
        <v>3</v>
      </c>
      <c r="L12329">
        <f>AVERAGE(D12329:D12348)</f>
        <v>3</v>
      </c>
      <c r="M12329">
        <f>K12329-L12329</f>
        <v>0</v>
      </c>
      <c r="N12329" t="str">
        <f>IF(K12329&gt;L12329,"HIGH ZONE BIAS",IF(K12329&lt;L12329,"LOW ZONE BIAS","EQUILIBRIUM"))</f>
        <v>EQUILIBRIUM</v>
      </c>
    </row>
    <row r="12330">
      <c r="A12330">
        <v>15241</v>
      </c>
      <c r="B12330" t="str">
        <v>2016-06-29</v>
      </c>
      <c r="C12330" t="str">
        <v>Evening</v>
      </c>
      <c r="D12330">
        <v>21</v>
      </c>
      <c r="E12330" t="str">
        <f>IF(MOD(D12330,2)=0,"EVEN","ODD")</f>
        <v>ODD</v>
      </c>
      <c r="F12330" t="str">
        <f>IF(D12330&lt;=18,"LOW (1-18)","HIGH (19-36)")</f>
        <v>HIGH (19-36)</v>
      </c>
      <c r="G12330">
        <f>INT((D12330-1)/6)+1</f>
        <v>4</v>
      </c>
      <c r="H12330">
        <f>MOD(D12330-1,6)+1</f>
        <v>3</v>
      </c>
      <c r="I12330">
        <f>37-D12330</f>
        <v>16</v>
      </c>
      <c r="J12330">
        <f>ABS(D12330-D12331)</f>
        <v>9</v>
      </c>
      <c r="K12330">
        <f>AVERAGE(D12330:D12334)</f>
        <v>21</v>
      </c>
      <c r="L12330">
        <f>AVERAGE(D12330:D12349)</f>
        <v>21</v>
      </c>
      <c r="M12330">
        <f>K12330-L12330</f>
        <v>0</v>
      </c>
      <c r="N12330" t="str">
        <f>IF(K12330&gt;L12330,"HIGH ZONE BIAS",IF(K12330&lt;L12330,"LOW ZONE BIAS","EQUILIBRIUM"))</f>
        <v>EQUILIBRIUM</v>
      </c>
    </row>
    <row r="12331">
      <c r="A12331">
        <v>15240</v>
      </c>
      <c r="B12331" t="str">
        <v>2016-06-29</v>
      </c>
      <c r="C12331" t="str">
        <v>Afternoon</v>
      </c>
      <c r="D12331">
        <v>12</v>
      </c>
      <c r="E12331" t="str">
        <f>IF(MOD(D12331,2)=0,"EVEN","ODD")</f>
        <v>EVEN</v>
      </c>
      <c r="F12331" t="str">
        <f>IF(D12331&lt;=18,"LOW (1-18)","HIGH (19-36)")</f>
        <v>LOW (1-18)</v>
      </c>
      <c r="G12331">
        <f>INT((D12331-1)/6)+1</f>
        <v>2</v>
      </c>
      <c r="H12331">
        <f>MOD(D12331-1,6)+1</f>
        <v>6</v>
      </c>
      <c r="I12331">
        <f>37-D12331</f>
        <v>25</v>
      </c>
      <c r="J12331">
        <f>ABS(D12331-D12332)</f>
        <v>4</v>
      </c>
      <c r="K12331">
        <f>AVERAGE(D12331:D12335)</f>
        <v>12</v>
      </c>
      <c r="L12331">
        <f>AVERAGE(D12331:D12350)</f>
        <v>12</v>
      </c>
      <c r="M12331">
        <f>K12331-L12331</f>
        <v>0</v>
      </c>
      <c r="N12331" t="str">
        <f>IF(K12331&gt;L12331,"HIGH ZONE BIAS",IF(K12331&lt;L12331,"LOW ZONE BIAS","EQUILIBRIUM"))</f>
        <v>EQUILIBRIUM</v>
      </c>
    </row>
    <row r="12332">
      <c r="A12332">
        <v>15239</v>
      </c>
      <c r="B12332" t="str">
        <v>2016-06-29</v>
      </c>
      <c r="C12332" t="str">
        <v>Midday</v>
      </c>
      <c r="D12332">
        <v>16</v>
      </c>
      <c r="E12332" t="str">
        <f>IF(MOD(D12332,2)=0,"EVEN","ODD")</f>
        <v>EVEN</v>
      </c>
      <c r="F12332" t="str">
        <f>IF(D12332&lt;=18,"LOW (1-18)","HIGH (19-36)")</f>
        <v>LOW (1-18)</v>
      </c>
      <c r="G12332">
        <f>INT((D12332-1)/6)+1</f>
        <v>3</v>
      </c>
      <c r="H12332">
        <f>MOD(D12332-1,6)+1</f>
        <v>4</v>
      </c>
      <c r="I12332">
        <f>37-D12332</f>
        <v>21</v>
      </c>
      <c r="J12332">
        <f>ABS(D12332-D12333)</f>
        <v>5</v>
      </c>
      <c r="K12332">
        <f>AVERAGE(D12332:D12336)</f>
        <v>16</v>
      </c>
      <c r="L12332">
        <f>AVERAGE(D12332:D12351)</f>
        <v>16</v>
      </c>
      <c r="M12332">
        <f>K12332-L12332</f>
        <v>0</v>
      </c>
      <c r="N12332" t="str">
        <f>IF(K12332&gt;L12332,"HIGH ZONE BIAS",IF(K12332&lt;L12332,"LOW ZONE BIAS","EQUILIBRIUM"))</f>
        <v>EQUILIBRIUM</v>
      </c>
    </row>
    <row r="12333">
      <c r="A12333">
        <v>15238</v>
      </c>
      <c r="B12333" t="str">
        <v>2016-06-29</v>
      </c>
      <c r="C12333" t="str">
        <v>Morning</v>
      </c>
      <c r="D12333">
        <v>21</v>
      </c>
      <c r="E12333" t="str">
        <f>IF(MOD(D12333,2)=0,"EVEN","ODD")</f>
        <v>ODD</v>
      </c>
      <c r="F12333" t="str">
        <f>IF(D12333&lt;=18,"LOW (1-18)","HIGH (19-36)")</f>
        <v>HIGH (19-36)</v>
      </c>
      <c r="G12333">
        <f>INT((D12333-1)/6)+1</f>
        <v>4</v>
      </c>
      <c r="H12333">
        <f>MOD(D12333-1,6)+1</f>
        <v>3</v>
      </c>
      <c r="I12333">
        <f>37-D12333</f>
        <v>16</v>
      </c>
      <c r="J12333">
        <f>ABS(D12333-D12334)</f>
        <v>18</v>
      </c>
      <c r="K12333">
        <f>AVERAGE(D12333:D12337)</f>
        <v>21</v>
      </c>
      <c r="L12333">
        <f>AVERAGE(D12333:D12352)</f>
        <v>21</v>
      </c>
      <c r="M12333">
        <f>K12333-L12333</f>
        <v>0</v>
      </c>
      <c r="N12333" t="str">
        <f>IF(K12333&gt;L12333,"HIGH ZONE BIAS",IF(K12333&lt;L12333,"LOW ZONE BIAS","EQUILIBRIUM"))</f>
        <v>EQUILIBRIUM</v>
      </c>
    </row>
    <row r="12334">
      <c r="A12334">
        <v>15237</v>
      </c>
      <c r="B12334" t="str">
        <v>2016-06-28</v>
      </c>
      <c r="C12334" t="str">
        <v>Evening</v>
      </c>
      <c r="D12334">
        <v>3</v>
      </c>
      <c r="E12334" t="str">
        <f>IF(MOD(D12334,2)=0,"EVEN","ODD")</f>
        <v>ODD</v>
      </c>
      <c r="F12334" t="str">
        <f>IF(D12334&lt;=18,"LOW (1-18)","HIGH (19-36)")</f>
        <v>LOW (1-18)</v>
      </c>
      <c r="G12334">
        <f>INT((D12334-1)/6)+1</f>
        <v>1</v>
      </c>
      <c r="H12334">
        <f>MOD(D12334-1,6)+1</f>
        <v>3</v>
      </c>
      <c r="I12334">
        <f>37-D12334</f>
        <v>34</v>
      </c>
      <c r="J12334">
        <f>ABS(D12334-D12335)</f>
        <v>6</v>
      </c>
      <c r="K12334">
        <f>AVERAGE(D12334:D12338)</f>
        <v>3</v>
      </c>
      <c r="L12334">
        <f>AVERAGE(D12334:D12353)</f>
        <v>3</v>
      </c>
      <c r="M12334">
        <f>K12334-L12334</f>
        <v>0</v>
      </c>
      <c r="N12334" t="str">
        <f>IF(K12334&gt;L12334,"HIGH ZONE BIAS",IF(K12334&lt;L12334,"LOW ZONE BIAS","EQUILIBRIUM"))</f>
        <v>EQUILIBRIUM</v>
      </c>
    </row>
    <row r="12335">
      <c r="A12335">
        <v>15236</v>
      </c>
      <c r="B12335" t="str">
        <v>2016-06-28</v>
      </c>
      <c r="C12335" t="str">
        <v>Afternoon</v>
      </c>
      <c r="D12335">
        <v>9</v>
      </c>
      <c r="E12335" t="str">
        <f>IF(MOD(D12335,2)=0,"EVEN","ODD")</f>
        <v>ODD</v>
      </c>
      <c r="F12335" t="str">
        <f>IF(D12335&lt;=18,"LOW (1-18)","HIGH (19-36)")</f>
        <v>LOW (1-18)</v>
      </c>
      <c r="G12335">
        <f>INT((D12335-1)/6)+1</f>
        <v>2</v>
      </c>
      <c r="H12335">
        <f>MOD(D12335-1,6)+1</f>
        <v>3</v>
      </c>
      <c r="I12335">
        <f>37-D12335</f>
        <v>28</v>
      </c>
      <c r="J12335">
        <f>ABS(D12335-D12336)</f>
        <v>2</v>
      </c>
      <c r="K12335">
        <f>AVERAGE(D12335:D12339)</f>
        <v>9</v>
      </c>
      <c r="L12335">
        <f>AVERAGE(D12335:D12354)</f>
        <v>9</v>
      </c>
      <c r="M12335">
        <f>K12335-L12335</f>
        <v>0</v>
      </c>
      <c r="N12335" t="str">
        <f>IF(K12335&gt;L12335,"HIGH ZONE BIAS",IF(K12335&lt;L12335,"LOW ZONE BIAS","EQUILIBRIUM"))</f>
        <v>EQUILIBRIUM</v>
      </c>
    </row>
    <row r="12336">
      <c r="A12336">
        <v>15235</v>
      </c>
      <c r="B12336" t="str">
        <v>2016-06-28</v>
      </c>
      <c r="C12336" t="str">
        <v>Midday</v>
      </c>
      <c r="D12336">
        <v>11</v>
      </c>
      <c r="E12336" t="str">
        <f>IF(MOD(D12336,2)=0,"EVEN","ODD")</f>
        <v>ODD</v>
      </c>
      <c r="F12336" t="str">
        <f>IF(D12336&lt;=18,"LOW (1-18)","HIGH (19-36)")</f>
        <v>LOW (1-18)</v>
      </c>
      <c r="G12336">
        <f>INT((D12336-1)/6)+1</f>
        <v>2</v>
      </c>
      <c r="H12336">
        <f>MOD(D12336-1,6)+1</f>
        <v>5</v>
      </c>
      <c r="I12336">
        <f>37-D12336</f>
        <v>26</v>
      </c>
      <c r="J12336">
        <f>ABS(D12336-D12337)</f>
        <v>0</v>
      </c>
      <c r="K12336">
        <f>AVERAGE(D12336:D12340)</f>
        <v>11</v>
      </c>
      <c r="L12336">
        <f>AVERAGE(D12336:D12355)</f>
        <v>11</v>
      </c>
      <c r="M12336">
        <f>K12336-L12336</f>
        <v>0</v>
      </c>
      <c r="N12336" t="str">
        <f>IF(K12336&gt;L12336,"HIGH ZONE BIAS",IF(K12336&lt;L12336,"LOW ZONE BIAS","EQUILIBRIUM"))</f>
        <v>EQUILIBRIUM</v>
      </c>
    </row>
    <row r="12337">
      <c r="A12337">
        <v>15234</v>
      </c>
      <c r="B12337" t="str">
        <v>2016-06-28</v>
      </c>
      <c r="C12337" t="str">
        <v>Morning</v>
      </c>
      <c r="D12337">
        <v>11</v>
      </c>
      <c r="E12337" t="str">
        <f>IF(MOD(D12337,2)=0,"EVEN","ODD")</f>
        <v>ODD</v>
      </c>
      <c r="F12337" t="str">
        <f>IF(D12337&lt;=18,"LOW (1-18)","HIGH (19-36)")</f>
        <v>LOW (1-18)</v>
      </c>
      <c r="G12337">
        <f>INT((D12337-1)/6)+1</f>
        <v>2</v>
      </c>
      <c r="H12337">
        <f>MOD(D12337-1,6)+1</f>
        <v>5</v>
      </c>
      <c r="I12337">
        <f>37-D12337</f>
        <v>26</v>
      </c>
      <c r="J12337">
        <f>ABS(D12337-D12338)</f>
        <v>1</v>
      </c>
      <c r="K12337">
        <f>AVERAGE(D12337:D12341)</f>
        <v>11</v>
      </c>
      <c r="L12337">
        <f>AVERAGE(D12337:D12356)</f>
        <v>11</v>
      </c>
      <c r="M12337">
        <f>K12337-L12337</f>
        <v>0</v>
      </c>
      <c r="N12337" t="str">
        <f>IF(K12337&gt;L12337,"HIGH ZONE BIAS",IF(K12337&lt;L12337,"LOW ZONE BIAS","EQUILIBRIUM"))</f>
        <v>EQUILIBRIUM</v>
      </c>
    </row>
    <row r="12338">
      <c r="A12338">
        <v>15233</v>
      </c>
      <c r="B12338" t="str">
        <v>2016-06-27</v>
      </c>
      <c r="C12338" t="str">
        <v>Evening</v>
      </c>
      <c r="D12338">
        <v>12</v>
      </c>
      <c r="E12338" t="str">
        <f>IF(MOD(D12338,2)=0,"EVEN","ODD")</f>
        <v>EVEN</v>
      </c>
      <c r="F12338" t="str">
        <f>IF(D12338&lt;=18,"LOW (1-18)","HIGH (19-36)")</f>
        <v>LOW (1-18)</v>
      </c>
      <c r="G12338">
        <f>INT((D12338-1)/6)+1</f>
        <v>2</v>
      </c>
      <c r="H12338">
        <f>MOD(D12338-1,6)+1</f>
        <v>6</v>
      </c>
      <c r="I12338">
        <f>37-D12338</f>
        <v>25</v>
      </c>
      <c r="J12338">
        <f>ABS(D12338-D12339)</f>
        <v>20</v>
      </c>
      <c r="K12338">
        <f>AVERAGE(D12338:D12342)</f>
        <v>12</v>
      </c>
      <c r="L12338">
        <f>AVERAGE(D12338:D12357)</f>
        <v>12</v>
      </c>
      <c r="M12338">
        <f>K12338-L12338</f>
        <v>0</v>
      </c>
      <c r="N12338" t="str">
        <f>IF(K12338&gt;L12338,"HIGH ZONE BIAS",IF(K12338&lt;L12338,"LOW ZONE BIAS","EQUILIBRIUM"))</f>
        <v>EQUILIBRIUM</v>
      </c>
    </row>
    <row r="12339">
      <c r="A12339">
        <v>15232</v>
      </c>
      <c r="B12339" t="str">
        <v>2016-06-27</v>
      </c>
      <c r="C12339" t="str">
        <v>Afternoon</v>
      </c>
      <c r="D12339">
        <v>32</v>
      </c>
      <c r="E12339" t="str">
        <f>IF(MOD(D12339,2)=0,"EVEN","ODD")</f>
        <v>EVEN</v>
      </c>
      <c r="F12339" t="str">
        <f>IF(D12339&lt;=18,"LOW (1-18)","HIGH (19-36)")</f>
        <v>HIGH (19-36)</v>
      </c>
      <c r="G12339">
        <f>INT((D12339-1)/6)+1</f>
        <v>6</v>
      </c>
      <c r="H12339">
        <f>MOD(D12339-1,6)+1</f>
        <v>2</v>
      </c>
      <c r="I12339">
        <f>37-D12339</f>
        <v>5</v>
      </c>
      <c r="J12339">
        <f>ABS(D12339-D12340)</f>
        <v>9</v>
      </c>
      <c r="K12339">
        <f>AVERAGE(D12339:D12343)</f>
        <v>32</v>
      </c>
      <c r="L12339">
        <f>AVERAGE(D12339:D12358)</f>
        <v>32</v>
      </c>
      <c r="M12339">
        <f>K12339-L12339</f>
        <v>0</v>
      </c>
      <c r="N12339" t="str">
        <f>IF(K12339&gt;L12339,"HIGH ZONE BIAS",IF(K12339&lt;L12339,"LOW ZONE BIAS","EQUILIBRIUM"))</f>
        <v>EQUILIBRIUM</v>
      </c>
    </row>
    <row r="12340">
      <c r="A12340">
        <v>15231</v>
      </c>
      <c r="B12340" t="str">
        <v>2016-06-27</v>
      </c>
      <c r="C12340" t="str">
        <v>Midday</v>
      </c>
      <c r="D12340">
        <v>23</v>
      </c>
      <c r="E12340" t="str">
        <f>IF(MOD(D12340,2)=0,"EVEN","ODD")</f>
        <v>ODD</v>
      </c>
      <c r="F12340" t="str">
        <f>IF(D12340&lt;=18,"LOW (1-18)","HIGH (19-36)")</f>
        <v>HIGH (19-36)</v>
      </c>
      <c r="G12340">
        <f>INT((D12340-1)/6)+1</f>
        <v>4</v>
      </c>
      <c r="H12340">
        <f>MOD(D12340-1,6)+1</f>
        <v>5</v>
      </c>
      <c r="I12340">
        <f>37-D12340</f>
        <v>14</v>
      </c>
      <c r="J12340">
        <f>ABS(D12340-D12341)</f>
        <v>22</v>
      </c>
      <c r="K12340">
        <f>AVERAGE(D12340:D12344)</f>
        <v>23</v>
      </c>
      <c r="L12340">
        <f>AVERAGE(D12340:D12359)</f>
        <v>23</v>
      </c>
      <c r="M12340">
        <f>K12340-L12340</f>
        <v>0</v>
      </c>
      <c r="N12340" t="str">
        <f>IF(K12340&gt;L12340,"HIGH ZONE BIAS",IF(K12340&lt;L12340,"LOW ZONE BIAS","EQUILIBRIUM"))</f>
        <v>EQUILIBRIUM</v>
      </c>
    </row>
    <row r="12341">
      <c r="A12341">
        <v>15230</v>
      </c>
      <c r="B12341" t="str">
        <v>2016-06-27</v>
      </c>
      <c r="C12341" t="str">
        <v>Morning</v>
      </c>
      <c r="D12341">
        <v>1</v>
      </c>
      <c r="E12341" t="str">
        <f>IF(MOD(D12341,2)=0,"EVEN","ODD")</f>
        <v>ODD</v>
      </c>
      <c r="F12341" t="str">
        <f>IF(D12341&lt;=18,"LOW (1-18)","HIGH (19-36)")</f>
        <v>LOW (1-18)</v>
      </c>
      <c r="G12341">
        <f>INT((D12341-1)/6)+1</f>
        <v>1</v>
      </c>
      <c r="H12341">
        <f>MOD(D12341-1,6)+1</f>
        <v>1</v>
      </c>
      <c r="I12341">
        <f>37-D12341</f>
        <v>36</v>
      </c>
      <c r="J12341">
        <f>ABS(D12341-D12342)</f>
        <v>20</v>
      </c>
      <c r="K12341">
        <f>AVERAGE(D12341:D12345)</f>
        <v>1</v>
      </c>
      <c r="L12341">
        <f>AVERAGE(D12341:D12360)</f>
        <v>1</v>
      </c>
      <c r="M12341">
        <f>K12341-L12341</f>
        <v>0</v>
      </c>
      <c r="N12341" t="str">
        <f>IF(K12341&gt;L12341,"HIGH ZONE BIAS",IF(K12341&lt;L12341,"LOW ZONE BIAS","EQUILIBRIUM"))</f>
        <v>EQUILIBRIUM</v>
      </c>
    </row>
    <row r="12342">
      <c r="A12342">
        <v>15229</v>
      </c>
      <c r="B12342" t="str">
        <v>2016-06-25</v>
      </c>
      <c r="C12342" t="str">
        <v>Evening</v>
      </c>
      <c r="D12342">
        <v>21</v>
      </c>
      <c r="E12342" t="str">
        <f>IF(MOD(D12342,2)=0,"EVEN","ODD")</f>
        <v>ODD</v>
      </c>
      <c r="F12342" t="str">
        <f>IF(D12342&lt;=18,"LOW (1-18)","HIGH (19-36)")</f>
        <v>HIGH (19-36)</v>
      </c>
      <c r="G12342">
        <f>INT((D12342-1)/6)+1</f>
        <v>4</v>
      </c>
      <c r="H12342">
        <f>MOD(D12342-1,6)+1</f>
        <v>3</v>
      </c>
      <c r="I12342">
        <f>37-D12342</f>
        <v>16</v>
      </c>
      <c r="J12342">
        <f>ABS(D12342-D12343)</f>
        <v>15</v>
      </c>
      <c r="K12342">
        <f>AVERAGE(D12342:D12346)</f>
        <v>21</v>
      </c>
      <c r="L12342">
        <f>AVERAGE(D12342:D12361)</f>
        <v>21</v>
      </c>
      <c r="M12342">
        <f>K12342-L12342</f>
        <v>0</v>
      </c>
      <c r="N12342" t="str">
        <f>IF(K12342&gt;L12342,"HIGH ZONE BIAS",IF(K12342&lt;L12342,"LOW ZONE BIAS","EQUILIBRIUM"))</f>
        <v>EQUILIBRIUM</v>
      </c>
    </row>
    <row r="12343">
      <c r="A12343">
        <v>15228</v>
      </c>
      <c r="B12343" t="str">
        <v>2016-06-25</v>
      </c>
      <c r="C12343" t="str">
        <v>Afternoon</v>
      </c>
      <c r="D12343">
        <v>6</v>
      </c>
      <c r="E12343" t="str">
        <f>IF(MOD(D12343,2)=0,"EVEN","ODD")</f>
        <v>EVEN</v>
      </c>
      <c r="F12343" t="str">
        <f>IF(D12343&lt;=18,"LOW (1-18)","HIGH (19-36)")</f>
        <v>LOW (1-18)</v>
      </c>
      <c r="G12343">
        <f>INT((D12343-1)/6)+1</f>
        <v>1</v>
      </c>
      <c r="H12343">
        <f>MOD(D12343-1,6)+1</f>
        <v>6</v>
      </c>
      <c r="I12343">
        <f>37-D12343</f>
        <v>31</v>
      </c>
      <c r="J12343">
        <f>ABS(D12343-D12344)</f>
        <v>11</v>
      </c>
      <c r="K12343">
        <f>AVERAGE(D12343:D12347)</f>
        <v>6</v>
      </c>
      <c r="L12343">
        <f>AVERAGE(D12343:D12362)</f>
        <v>6</v>
      </c>
      <c r="M12343">
        <f>K12343-L12343</f>
        <v>0</v>
      </c>
      <c r="N12343" t="str">
        <f>IF(K12343&gt;L12343,"HIGH ZONE BIAS",IF(K12343&lt;L12343,"LOW ZONE BIAS","EQUILIBRIUM"))</f>
        <v>EQUILIBRIUM</v>
      </c>
    </row>
    <row r="12344">
      <c r="A12344">
        <v>15227</v>
      </c>
      <c r="B12344" t="str">
        <v>2016-06-25</v>
      </c>
      <c r="C12344" t="str">
        <v>Midday</v>
      </c>
      <c r="D12344">
        <v>17</v>
      </c>
      <c r="E12344" t="str">
        <f>IF(MOD(D12344,2)=0,"EVEN","ODD")</f>
        <v>ODD</v>
      </c>
      <c r="F12344" t="str">
        <f>IF(D12344&lt;=18,"LOW (1-18)","HIGH (19-36)")</f>
        <v>LOW (1-18)</v>
      </c>
      <c r="G12344">
        <f>INT((D12344-1)/6)+1</f>
        <v>3</v>
      </c>
      <c r="H12344">
        <f>MOD(D12344-1,6)+1</f>
        <v>5</v>
      </c>
      <c r="I12344">
        <f>37-D12344</f>
        <v>20</v>
      </c>
      <c r="J12344">
        <f>ABS(D12344-D12345)</f>
        <v>15</v>
      </c>
      <c r="K12344">
        <f>AVERAGE(D12344:D12348)</f>
        <v>17</v>
      </c>
      <c r="L12344">
        <f>AVERAGE(D12344:D12363)</f>
        <v>17</v>
      </c>
      <c r="M12344">
        <f>K12344-L12344</f>
        <v>0</v>
      </c>
      <c r="N12344" t="str">
        <f>IF(K12344&gt;L12344,"HIGH ZONE BIAS",IF(K12344&lt;L12344,"LOW ZONE BIAS","EQUILIBRIUM"))</f>
        <v>EQUILIBRIUM</v>
      </c>
    </row>
    <row r="12345">
      <c r="A12345">
        <v>15226</v>
      </c>
      <c r="B12345" t="str">
        <v>2016-06-25</v>
      </c>
      <c r="C12345" t="str">
        <v>Morning</v>
      </c>
      <c r="D12345">
        <v>32</v>
      </c>
      <c r="E12345" t="str">
        <f>IF(MOD(D12345,2)=0,"EVEN","ODD")</f>
        <v>EVEN</v>
      </c>
      <c r="F12345" t="str">
        <f>IF(D12345&lt;=18,"LOW (1-18)","HIGH (19-36)")</f>
        <v>HIGH (19-36)</v>
      </c>
      <c r="G12345">
        <f>INT((D12345-1)/6)+1</f>
        <v>6</v>
      </c>
      <c r="H12345">
        <f>MOD(D12345-1,6)+1</f>
        <v>2</v>
      </c>
      <c r="I12345">
        <f>37-D12345</f>
        <v>5</v>
      </c>
      <c r="J12345">
        <f>ABS(D12345-D12346)</f>
        <v>2</v>
      </c>
      <c r="K12345">
        <f>AVERAGE(D12345:D12349)</f>
        <v>32</v>
      </c>
      <c r="L12345">
        <f>AVERAGE(D12345:D12364)</f>
        <v>32</v>
      </c>
      <c r="M12345">
        <f>K12345-L12345</f>
        <v>0</v>
      </c>
      <c r="N12345" t="str">
        <f>IF(K12345&gt;L12345,"HIGH ZONE BIAS",IF(K12345&lt;L12345,"LOW ZONE BIAS","EQUILIBRIUM"))</f>
        <v>EQUILIBRIUM</v>
      </c>
    </row>
    <row r="12346">
      <c r="A12346">
        <v>15225</v>
      </c>
      <c r="B12346" t="str">
        <v>2016-06-24</v>
      </c>
      <c r="C12346" t="str">
        <v>Evening</v>
      </c>
      <c r="D12346">
        <v>30</v>
      </c>
      <c r="E12346" t="str">
        <f>IF(MOD(D12346,2)=0,"EVEN","ODD")</f>
        <v>EVEN</v>
      </c>
      <c r="F12346" t="str">
        <f>IF(D12346&lt;=18,"LOW (1-18)","HIGH (19-36)")</f>
        <v>HIGH (19-36)</v>
      </c>
      <c r="G12346">
        <f>INT((D12346-1)/6)+1</f>
        <v>5</v>
      </c>
      <c r="H12346">
        <f>MOD(D12346-1,6)+1</f>
        <v>6</v>
      </c>
      <c r="I12346">
        <f>37-D12346</f>
        <v>7</v>
      </c>
      <c r="J12346">
        <f>ABS(D12346-D12347)</f>
        <v>25</v>
      </c>
      <c r="K12346">
        <f>AVERAGE(D12346:D12350)</f>
        <v>30</v>
      </c>
      <c r="L12346">
        <f>AVERAGE(D12346:D12365)</f>
        <v>30</v>
      </c>
      <c r="M12346">
        <f>K12346-L12346</f>
        <v>0</v>
      </c>
      <c r="N12346" t="str">
        <f>IF(K12346&gt;L12346,"HIGH ZONE BIAS",IF(K12346&lt;L12346,"LOW ZONE BIAS","EQUILIBRIUM"))</f>
        <v>EQUILIBRIUM</v>
      </c>
    </row>
    <row r="12347">
      <c r="A12347">
        <v>15224</v>
      </c>
      <c r="B12347" t="str">
        <v>2016-06-24</v>
      </c>
      <c r="C12347" t="str">
        <v>Afternoon</v>
      </c>
      <c r="D12347">
        <v>5</v>
      </c>
      <c r="E12347" t="str">
        <f>IF(MOD(D12347,2)=0,"EVEN","ODD")</f>
        <v>ODD</v>
      </c>
      <c r="F12347" t="str">
        <f>IF(D12347&lt;=18,"LOW (1-18)","HIGH (19-36)")</f>
        <v>LOW (1-18)</v>
      </c>
      <c r="G12347">
        <f>INT((D12347-1)/6)+1</f>
        <v>1</v>
      </c>
      <c r="H12347">
        <f>MOD(D12347-1,6)+1</f>
        <v>5</v>
      </c>
      <c r="I12347">
        <f>37-D12347</f>
        <v>32</v>
      </c>
      <c r="J12347">
        <f>ABS(D12347-D12348)</f>
        <v>10</v>
      </c>
      <c r="K12347">
        <f>AVERAGE(D12347:D12351)</f>
        <v>5</v>
      </c>
      <c r="L12347">
        <f>AVERAGE(D12347:D12366)</f>
        <v>5</v>
      </c>
      <c r="M12347">
        <f>K12347-L12347</f>
        <v>0</v>
      </c>
      <c r="N12347" t="str">
        <f>IF(K12347&gt;L12347,"HIGH ZONE BIAS",IF(K12347&lt;L12347,"LOW ZONE BIAS","EQUILIBRIUM"))</f>
        <v>EQUILIBRIUM</v>
      </c>
    </row>
    <row r="12348">
      <c r="A12348">
        <v>15223</v>
      </c>
      <c r="B12348" t="str">
        <v>2016-06-24</v>
      </c>
      <c r="C12348" t="str">
        <v>Midday</v>
      </c>
      <c r="D12348">
        <v>15</v>
      </c>
      <c r="E12348" t="str">
        <f>IF(MOD(D12348,2)=0,"EVEN","ODD")</f>
        <v>ODD</v>
      </c>
      <c r="F12348" t="str">
        <f>IF(D12348&lt;=18,"LOW (1-18)","HIGH (19-36)")</f>
        <v>LOW (1-18)</v>
      </c>
      <c r="G12348">
        <f>INT((D12348-1)/6)+1</f>
        <v>3</v>
      </c>
      <c r="H12348">
        <f>MOD(D12348-1,6)+1</f>
        <v>3</v>
      </c>
      <c r="I12348">
        <f>37-D12348</f>
        <v>22</v>
      </c>
      <c r="J12348">
        <f>ABS(D12348-D12349)</f>
        <v>18</v>
      </c>
      <c r="K12348">
        <f>AVERAGE(D12348:D12352)</f>
        <v>15</v>
      </c>
      <c r="L12348">
        <f>AVERAGE(D12348:D12367)</f>
        <v>15</v>
      </c>
      <c r="M12348">
        <f>K12348-L12348</f>
        <v>0</v>
      </c>
      <c r="N12348" t="str">
        <f>IF(K12348&gt;L12348,"HIGH ZONE BIAS",IF(K12348&lt;L12348,"LOW ZONE BIAS","EQUILIBRIUM"))</f>
        <v>EQUILIBRIUM</v>
      </c>
    </row>
    <row r="12349">
      <c r="A12349">
        <v>15222</v>
      </c>
      <c r="B12349" t="str">
        <v>2016-06-24</v>
      </c>
      <c r="C12349" t="str">
        <v>Morning</v>
      </c>
      <c r="D12349">
        <v>33</v>
      </c>
      <c r="E12349" t="str">
        <f>IF(MOD(D12349,2)=0,"EVEN","ODD")</f>
        <v>ODD</v>
      </c>
      <c r="F12349" t="str">
        <f>IF(D12349&lt;=18,"LOW (1-18)","HIGH (19-36)")</f>
        <v>HIGH (19-36)</v>
      </c>
      <c r="G12349">
        <f>INT((D12349-1)/6)+1</f>
        <v>6</v>
      </c>
      <c r="H12349">
        <f>MOD(D12349-1,6)+1</f>
        <v>3</v>
      </c>
      <c r="I12349">
        <f>37-D12349</f>
        <v>4</v>
      </c>
      <c r="J12349">
        <f>ABS(D12349-D12350)</f>
        <v>28</v>
      </c>
      <c r="K12349">
        <f>AVERAGE(D12349:D12353)</f>
        <v>33</v>
      </c>
      <c r="L12349">
        <f>AVERAGE(D12349:D12368)</f>
        <v>33</v>
      </c>
      <c r="M12349">
        <f>K12349-L12349</f>
        <v>0</v>
      </c>
      <c r="N12349" t="str">
        <f>IF(K12349&gt;L12349,"HIGH ZONE BIAS",IF(K12349&lt;L12349,"LOW ZONE BIAS","EQUILIBRIUM"))</f>
        <v>EQUILIBRIUM</v>
      </c>
    </row>
    <row r="12350">
      <c r="A12350">
        <v>15221</v>
      </c>
      <c r="B12350" t="str">
        <v>2016-06-23</v>
      </c>
      <c r="C12350" t="str">
        <v>Evening</v>
      </c>
      <c r="D12350">
        <v>5</v>
      </c>
      <c r="E12350" t="str">
        <f>IF(MOD(D12350,2)=0,"EVEN","ODD")</f>
        <v>ODD</v>
      </c>
      <c r="F12350" t="str">
        <f>IF(D12350&lt;=18,"LOW (1-18)","HIGH (19-36)")</f>
        <v>LOW (1-18)</v>
      </c>
      <c r="G12350">
        <f>INT((D12350-1)/6)+1</f>
        <v>1</v>
      </c>
      <c r="H12350">
        <f>MOD(D12350-1,6)+1</f>
        <v>5</v>
      </c>
      <c r="I12350">
        <f>37-D12350</f>
        <v>32</v>
      </c>
      <c r="J12350">
        <f>ABS(D12350-D12351)</f>
        <v>9</v>
      </c>
      <c r="K12350">
        <f>AVERAGE(D12350:D12354)</f>
        <v>5</v>
      </c>
      <c r="L12350">
        <f>AVERAGE(D12350:D12369)</f>
        <v>5</v>
      </c>
      <c r="M12350">
        <f>K12350-L12350</f>
        <v>0</v>
      </c>
      <c r="N12350" t="str">
        <f>IF(K12350&gt;L12350,"HIGH ZONE BIAS",IF(K12350&lt;L12350,"LOW ZONE BIAS","EQUILIBRIUM"))</f>
        <v>EQUILIBRIUM</v>
      </c>
    </row>
    <row r="12351">
      <c r="A12351">
        <v>15220</v>
      </c>
      <c r="B12351" t="str">
        <v>2016-06-23</v>
      </c>
      <c r="C12351" t="str">
        <v>Afternoon</v>
      </c>
      <c r="D12351">
        <v>14</v>
      </c>
      <c r="E12351" t="str">
        <f>IF(MOD(D12351,2)=0,"EVEN","ODD")</f>
        <v>EVEN</v>
      </c>
      <c r="F12351" t="str">
        <f>IF(D12351&lt;=18,"LOW (1-18)","HIGH (19-36)")</f>
        <v>LOW (1-18)</v>
      </c>
      <c r="G12351">
        <f>INT((D12351-1)/6)+1</f>
        <v>3</v>
      </c>
      <c r="H12351">
        <f>MOD(D12351-1,6)+1</f>
        <v>2</v>
      </c>
      <c r="I12351">
        <f>37-D12351</f>
        <v>23</v>
      </c>
      <c r="J12351">
        <f>ABS(D12351-D12352)</f>
        <v>22</v>
      </c>
      <c r="K12351">
        <f>AVERAGE(D12351:D12355)</f>
        <v>14</v>
      </c>
      <c r="L12351">
        <f>AVERAGE(D12351:D12370)</f>
        <v>14</v>
      </c>
      <c r="M12351">
        <f>K12351-L12351</f>
        <v>0</v>
      </c>
      <c r="N12351" t="str">
        <f>IF(K12351&gt;L12351,"HIGH ZONE BIAS",IF(K12351&lt;L12351,"LOW ZONE BIAS","EQUILIBRIUM"))</f>
        <v>EQUILIBRIUM</v>
      </c>
    </row>
    <row r="12352">
      <c r="A12352">
        <v>15219</v>
      </c>
      <c r="B12352" t="str">
        <v>2016-06-23</v>
      </c>
      <c r="C12352" t="str">
        <v>Midday</v>
      </c>
      <c r="D12352">
        <v>36</v>
      </c>
      <c r="E12352" t="str">
        <f>IF(MOD(D12352,2)=0,"EVEN","ODD")</f>
        <v>EVEN</v>
      </c>
      <c r="F12352" t="str">
        <f>IF(D12352&lt;=18,"LOW (1-18)","HIGH (19-36)")</f>
        <v>HIGH (19-36)</v>
      </c>
      <c r="G12352">
        <f>INT((D12352-1)/6)+1</f>
        <v>6</v>
      </c>
      <c r="H12352">
        <f>MOD(D12352-1,6)+1</f>
        <v>6</v>
      </c>
      <c r="I12352">
        <f>37-D12352</f>
        <v>1</v>
      </c>
      <c r="J12352">
        <f>ABS(D12352-D12353)</f>
        <v>16</v>
      </c>
      <c r="K12352">
        <f>AVERAGE(D12352:D12356)</f>
        <v>36</v>
      </c>
      <c r="L12352">
        <f>AVERAGE(D12352:D12371)</f>
        <v>36</v>
      </c>
      <c r="M12352">
        <f>K12352-L12352</f>
        <v>0</v>
      </c>
      <c r="N12352" t="str">
        <f>IF(K12352&gt;L12352,"HIGH ZONE BIAS",IF(K12352&lt;L12352,"LOW ZONE BIAS","EQUILIBRIUM"))</f>
        <v>EQUILIBRIUM</v>
      </c>
    </row>
    <row r="12353">
      <c r="A12353">
        <v>15218</v>
      </c>
      <c r="B12353" t="str">
        <v>2016-06-23</v>
      </c>
      <c r="C12353" t="str">
        <v>Morning</v>
      </c>
      <c r="D12353">
        <v>20</v>
      </c>
      <c r="E12353" t="str">
        <f>IF(MOD(D12353,2)=0,"EVEN","ODD")</f>
        <v>EVEN</v>
      </c>
      <c r="F12353" t="str">
        <f>IF(D12353&lt;=18,"LOW (1-18)","HIGH (19-36)")</f>
        <v>HIGH (19-36)</v>
      </c>
      <c r="G12353">
        <f>INT((D12353-1)/6)+1</f>
        <v>4</v>
      </c>
      <c r="H12353">
        <f>MOD(D12353-1,6)+1</f>
        <v>2</v>
      </c>
      <c r="I12353">
        <f>37-D12353</f>
        <v>17</v>
      </c>
      <c r="J12353">
        <f>ABS(D12353-D12354)</f>
        <v>2</v>
      </c>
      <c r="K12353">
        <f>AVERAGE(D12353:D12357)</f>
        <v>20</v>
      </c>
      <c r="L12353">
        <f>AVERAGE(D12353:D12372)</f>
        <v>20</v>
      </c>
      <c r="M12353">
        <f>K12353-L12353</f>
        <v>0</v>
      </c>
      <c r="N12353" t="str">
        <f>IF(K12353&gt;L12353,"HIGH ZONE BIAS",IF(K12353&lt;L12353,"LOW ZONE BIAS","EQUILIBRIUM"))</f>
        <v>EQUILIBRIUM</v>
      </c>
    </row>
    <row r="12354">
      <c r="A12354">
        <v>15217</v>
      </c>
      <c r="B12354" t="str">
        <v>2016-06-22</v>
      </c>
      <c r="C12354" t="str">
        <v>Evening</v>
      </c>
      <c r="D12354">
        <v>18</v>
      </c>
      <c r="E12354" t="str">
        <f>IF(MOD(D12354,2)=0,"EVEN","ODD")</f>
        <v>EVEN</v>
      </c>
      <c r="F12354" t="str">
        <f>IF(D12354&lt;=18,"LOW (1-18)","HIGH (19-36)")</f>
        <v>LOW (1-18)</v>
      </c>
      <c r="G12354">
        <f>INT((D12354-1)/6)+1</f>
        <v>3</v>
      </c>
      <c r="H12354">
        <f>MOD(D12354-1,6)+1</f>
        <v>6</v>
      </c>
      <c r="I12354">
        <f>37-D12354</f>
        <v>19</v>
      </c>
      <c r="J12354">
        <f>ABS(D12354-D12355)</f>
        <v>6</v>
      </c>
      <c r="K12354">
        <f>AVERAGE(D12354:D12358)</f>
        <v>18</v>
      </c>
      <c r="L12354">
        <f>AVERAGE(D12354:D12373)</f>
        <v>18</v>
      </c>
      <c r="M12354">
        <f>K12354-L12354</f>
        <v>0</v>
      </c>
      <c r="N12354" t="str">
        <f>IF(K12354&gt;L12354,"HIGH ZONE BIAS",IF(K12354&lt;L12354,"LOW ZONE BIAS","EQUILIBRIUM"))</f>
        <v>EQUILIBRIUM</v>
      </c>
    </row>
    <row r="12355">
      <c r="A12355">
        <v>15216</v>
      </c>
      <c r="B12355" t="str">
        <v>2016-06-22</v>
      </c>
      <c r="C12355" t="str">
        <v>Afternoon</v>
      </c>
      <c r="D12355">
        <v>24</v>
      </c>
      <c r="E12355" t="str">
        <f>IF(MOD(D12355,2)=0,"EVEN","ODD")</f>
        <v>EVEN</v>
      </c>
      <c r="F12355" t="str">
        <f>IF(D12355&lt;=18,"LOW (1-18)","HIGH (19-36)")</f>
        <v>HIGH (19-36)</v>
      </c>
      <c r="G12355">
        <f>INT((D12355-1)/6)+1</f>
        <v>4</v>
      </c>
      <c r="H12355">
        <f>MOD(D12355-1,6)+1</f>
        <v>6</v>
      </c>
      <c r="I12355">
        <f>37-D12355</f>
        <v>13</v>
      </c>
      <c r="J12355">
        <f>ABS(D12355-D12356)</f>
        <v>0</v>
      </c>
      <c r="K12355">
        <f>AVERAGE(D12355:D12359)</f>
        <v>24</v>
      </c>
      <c r="L12355">
        <f>AVERAGE(D12355:D12374)</f>
        <v>24</v>
      </c>
      <c r="M12355">
        <f>K12355-L12355</f>
        <v>0</v>
      </c>
      <c r="N12355" t="str">
        <f>IF(K12355&gt;L12355,"HIGH ZONE BIAS",IF(K12355&lt;L12355,"LOW ZONE BIAS","EQUILIBRIUM"))</f>
        <v>EQUILIBRIUM</v>
      </c>
    </row>
    <row r="12356">
      <c r="A12356">
        <v>15215</v>
      </c>
      <c r="B12356" t="str">
        <v>2016-06-22</v>
      </c>
      <c r="C12356" t="str">
        <v>Midday</v>
      </c>
      <c r="D12356">
        <v>24</v>
      </c>
      <c r="E12356" t="str">
        <f>IF(MOD(D12356,2)=0,"EVEN","ODD")</f>
        <v>EVEN</v>
      </c>
      <c r="F12356" t="str">
        <f>IF(D12356&lt;=18,"LOW (1-18)","HIGH (19-36)")</f>
        <v>HIGH (19-36)</v>
      </c>
      <c r="G12356">
        <f>INT((D12356-1)/6)+1</f>
        <v>4</v>
      </c>
      <c r="H12356">
        <f>MOD(D12356-1,6)+1</f>
        <v>6</v>
      </c>
      <c r="I12356">
        <f>37-D12356</f>
        <v>13</v>
      </c>
      <c r="J12356">
        <f>ABS(D12356-D12357)</f>
        <v>23</v>
      </c>
      <c r="K12356">
        <f>AVERAGE(D12356:D12360)</f>
        <v>24</v>
      </c>
      <c r="L12356">
        <f>AVERAGE(D12356:D12375)</f>
        <v>24</v>
      </c>
      <c r="M12356">
        <f>K12356-L12356</f>
        <v>0</v>
      </c>
      <c r="N12356" t="str">
        <f>IF(K12356&gt;L12356,"HIGH ZONE BIAS",IF(K12356&lt;L12356,"LOW ZONE BIAS","EQUILIBRIUM"))</f>
        <v>EQUILIBRIUM</v>
      </c>
    </row>
    <row r="12357">
      <c r="A12357">
        <v>15214</v>
      </c>
      <c r="B12357" t="str">
        <v>2016-06-22</v>
      </c>
      <c r="C12357" t="str">
        <v>Morning</v>
      </c>
      <c r="D12357">
        <v>1</v>
      </c>
      <c r="E12357" t="str">
        <f>IF(MOD(D12357,2)=0,"EVEN","ODD")</f>
        <v>ODD</v>
      </c>
      <c r="F12357" t="str">
        <f>IF(D12357&lt;=18,"LOW (1-18)","HIGH (19-36)")</f>
        <v>LOW (1-18)</v>
      </c>
      <c r="G12357">
        <f>INT((D12357-1)/6)+1</f>
        <v>1</v>
      </c>
      <c r="H12357">
        <f>MOD(D12357-1,6)+1</f>
        <v>1</v>
      </c>
      <c r="I12357">
        <f>37-D12357</f>
        <v>36</v>
      </c>
      <c r="J12357">
        <f>ABS(D12357-D12358)</f>
        <v>30</v>
      </c>
      <c r="K12357">
        <f>AVERAGE(D12357:D12361)</f>
        <v>1</v>
      </c>
      <c r="L12357">
        <f>AVERAGE(D12357:D12376)</f>
        <v>1</v>
      </c>
      <c r="M12357">
        <f>K12357-L12357</f>
        <v>0</v>
      </c>
      <c r="N12357" t="str">
        <f>IF(K12357&gt;L12357,"HIGH ZONE BIAS",IF(K12357&lt;L12357,"LOW ZONE BIAS","EQUILIBRIUM"))</f>
        <v>EQUILIBRIUM</v>
      </c>
    </row>
    <row r="12358">
      <c r="A12358">
        <v>15213</v>
      </c>
      <c r="B12358" t="str">
        <v>2016-06-21</v>
      </c>
      <c r="C12358" t="str">
        <v>Evening</v>
      </c>
      <c r="D12358">
        <v>31</v>
      </c>
      <c r="E12358" t="str">
        <f>IF(MOD(D12358,2)=0,"EVEN","ODD")</f>
        <v>ODD</v>
      </c>
      <c r="F12358" t="str">
        <f>IF(D12358&lt;=18,"LOW (1-18)","HIGH (19-36)")</f>
        <v>HIGH (19-36)</v>
      </c>
      <c r="G12358">
        <f>INT((D12358-1)/6)+1</f>
        <v>6</v>
      </c>
      <c r="H12358">
        <f>MOD(D12358-1,6)+1</f>
        <v>1</v>
      </c>
      <c r="I12358">
        <f>37-D12358</f>
        <v>6</v>
      </c>
      <c r="J12358">
        <f>ABS(D12358-D12359)</f>
        <v>5</v>
      </c>
      <c r="K12358">
        <f>AVERAGE(D12358:D12362)</f>
        <v>31</v>
      </c>
      <c r="L12358">
        <f>AVERAGE(D12358:D12377)</f>
        <v>31</v>
      </c>
      <c r="M12358">
        <f>K12358-L12358</f>
        <v>0</v>
      </c>
      <c r="N12358" t="str">
        <f>IF(K12358&gt;L12358,"HIGH ZONE BIAS",IF(K12358&lt;L12358,"LOW ZONE BIAS","EQUILIBRIUM"))</f>
        <v>EQUILIBRIUM</v>
      </c>
    </row>
    <row r="12359">
      <c r="A12359">
        <v>15212</v>
      </c>
      <c r="B12359" t="str">
        <v>2016-06-21</v>
      </c>
      <c r="C12359" t="str">
        <v>Afternoon</v>
      </c>
      <c r="D12359">
        <v>26</v>
      </c>
      <c r="E12359" t="str">
        <f>IF(MOD(D12359,2)=0,"EVEN","ODD")</f>
        <v>EVEN</v>
      </c>
      <c r="F12359" t="str">
        <f>IF(D12359&lt;=18,"LOW (1-18)","HIGH (19-36)")</f>
        <v>HIGH (19-36)</v>
      </c>
      <c r="G12359">
        <f>INT((D12359-1)/6)+1</f>
        <v>5</v>
      </c>
      <c r="H12359">
        <f>MOD(D12359-1,6)+1</f>
        <v>2</v>
      </c>
      <c r="I12359">
        <f>37-D12359</f>
        <v>11</v>
      </c>
      <c r="J12359">
        <f>ABS(D12359-D12360)</f>
        <v>21</v>
      </c>
      <c r="K12359">
        <f>AVERAGE(D12359:D12363)</f>
        <v>26</v>
      </c>
      <c r="L12359">
        <f>AVERAGE(D12359:D12378)</f>
        <v>26</v>
      </c>
      <c r="M12359">
        <f>K12359-L12359</f>
        <v>0</v>
      </c>
      <c r="N12359" t="str">
        <f>IF(K12359&gt;L12359,"HIGH ZONE BIAS",IF(K12359&lt;L12359,"LOW ZONE BIAS","EQUILIBRIUM"))</f>
        <v>EQUILIBRIUM</v>
      </c>
    </row>
    <row r="12360">
      <c r="A12360">
        <v>15211</v>
      </c>
      <c r="B12360" t="str">
        <v>2016-06-21</v>
      </c>
      <c r="C12360" t="str">
        <v>Midday</v>
      </c>
      <c r="D12360">
        <v>5</v>
      </c>
      <c r="E12360" t="str">
        <f>IF(MOD(D12360,2)=0,"EVEN","ODD")</f>
        <v>ODD</v>
      </c>
      <c r="F12360" t="str">
        <f>IF(D12360&lt;=18,"LOW (1-18)","HIGH (19-36)")</f>
        <v>LOW (1-18)</v>
      </c>
      <c r="G12360">
        <f>INT((D12360-1)/6)+1</f>
        <v>1</v>
      </c>
      <c r="H12360">
        <f>MOD(D12360-1,6)+1</f>
        <v>5</v>
      </c>
      <c r="I12360">
        <f>37-D12360</f>
        <v>32</v>
      </c>
      <c r="J12360">
        <f>ABS(D12360-D12361)</f>
        <v>4</v>
      </c>
      <c r="K12360">
        <f>AVERAGE(D12360:D12364)</f>
        <v>5</v>
      </c>
      <c r="L12360">
        <f>AVERAGE(D12360:D12379)</f>
        <v>5</v>
      </c>
      <c r="M12360">
        <f>K12360-L12360</f>
        <v>0</v>
      </c>
      <c r="N12360" t="str">
        <f>IF(K12360&gt;L12360,"HIGH ZONE BIAS",IF(K12360&lt;L12360,"LOW ZONE BIAS","EQUILIBRIUM"))</f>
        <v>EQUILIBRIUM</v>
      </c>
    </row>
    <row r="12361">
      <c r="A12361">
        <v>15210</v>
      </c>
      <c r="B12361" t="str">
        <v>2016-06-21</v>
      </c>
      <c r="C12361" t="str">
        <v>Morning</v>
      </c>
      <c r="D12361">
        <v>9</v>
      </c>
      <c r="E12361" t="str">
        <f>IF(MOD(D12361,2)=0,"EVEN","ODD")</f>
        <v>ODD</v>
      </c>
      <c r="F12361" t="str">
        <f>IF(D12361&lt;=18,"LOW (1-18)","HIGH (19-36)")</f>
        <v>LOW (1-18)</v>
      </c>
      <c r="G12361">
        <f>INT((D12361-1)/6)+1</f>
        <v>2</v>
      </c>
      <c r="H12361">
        <f>MOD(D12361-1,6)+1</f>
        <v>3</v>
      </c>
      <c r="I12361">
        <f>37-D12361</f>
        <v>28</v>
      </c>
      <c r="J12361">
        <f>ABS(D12361-D12362)</f>
        <v>7</v>
      </c>
      <c r="K12361">
        <f>AVERAGE(D12361:D12365)</f>
        <v>9</v>
      </c>
      <c r="L12361">
        <f>AVERAGE(D12361:D12380)</f>
        <v>9</v>
      </c>
      <c r="M12361">
        <f>K12361-L12361</f>
        <v>0</v>
      </c>
      <c r="N12361" t="str">
        <f>IF(K12361&gt;L12361,"HIGH ZONE BIAS",IF(K12361&lt;L12361,"LOW ZONE BIAS","EQUILIBRIUM"))</f>
        <v>EQUILIBRIUM</v>
      </c>
    </row>
    <row r="12362">
      <c r="A12362">
        <v>15209</v>
      </c>
      <c r="B12362" t="str">
        <v>2016-06-20</v>
      </c>
      <c r="C12362" t="str">
        <v>Evening</v>
      </c>
      <c r="D12362">
        <v>16</v>
      </c>
      <c r="E12362" t="str">
        <f>IF(MOD(D12362,2)=0,"EVEN","ODD")</f>
        <v>EVEN</v>
      </c>
      <c r="F12362" t="str">
        <f>IF(D12362&lt;=18,"LOW (1-18)","HIGH (19-36)")</f>
        <v>LOW (1-18)</v>
      </c>
      <c r="G12362">
        <f>INT((D12362-1)/6)+1</f>
        <v>3</v>
      </c>
      <c r="H12362">
        <f>MOD(D12362-1,6)+1</f>
        <v>4</v>
      </c>
      <c r="I12362">
        <f>37-D12362</f>
        <v>21</v>
      </c>
      <c r="J12362">
        <f>ABS(D12362-D12363)</f>
        <v>12</v>
      </c>
      <c r="K12362">
        <f>AVERAGE(D12362:D12366)</f>
        <v>16</v>
      </c>
      <c r="L12362">
        <f>AVERAGE(D12362:D12381)</f>
        <v>16</v>
      </c>
      <c r="M12362">
        <f>K12362-L12362</f>
        <v>0</v>
      </c>
      <c r="N12362" t="str">
        <f>IF(K12362&gt;L12362,"HIGH ZONE BIAS",IF(K12362&lt;L12362,"LOW ZONE BIAS","EQUILIBRIUM"))</f>
        <v>EQUILIBRIUM</v>
      </c>
    </row>
    <row r="12363">
      <c r="A12363">
        <v>15208</v>
      </c>
      <c r="B12363" t="str">
        <v>2016-06-20</v>
      </c>
      <c r="C12363" t="str">
        <v>Afternoon</v>
      </c>
      <c r="D12363">
        <v>4</v>
      </c>
      <c r="E12363" t="str">
        <f>IF(MOD(D12363,2)=0,"EVEN","ODD")</f>
        <v>EVEN</v>
      </c>
      <c r="F12363" t="str">
        <f>IF(D12363&lt;=18,"LOW (1-18)","HIGH (19-36)")</f>
        <v>LOW (1-18)</v>
      </c>
      <c r="G12363">
        <f>INT((D12363-1)/6)+1</f>
        <v>1</v>
      </c>
      <c r="H12363">
        <f>MOD(D12363-1,6)+1</f>
        <v>4</v>
      </c>
      <c r="I12363">
        <f>37-D12363</f>
        <v>33</v>
      </c>
      <c r="J12363">
        <f>ABS(D12363-D12364)</f>
        <v>17</v>
      </c>
      <c r="K12363">
        <f>AVERAGE(D12363:D12367)</f>
        <v>4</v>
      </c>
      <c r="L12363">
        <f>AVERAGE(D12363:D12382)</f>
        <v>4</v>
      </c>
      <c r="M12363">
        <f>K12363-L12363</f>
        <v>0</v>
      </c>
      <c r="N12363" t="str">
        <f>IF(K12363&gt;L12363,"HIGH ZONE BIAS",IF(K12363&lt;L12363,"LOW ZONE BIAS","EQUILIBRIUM"))</f>
        <v>EQUILIBRIUM</v>
      </c>
    </row>
    <row r="12364">
      <c r="A12364">
        <v>15207</v>
      </c>
      <c r="B12364" t="str">
        <v>2016-06-20</v>
      </c>
      <c r="C12364" t="str">
        <v>Midday</v>
      </c>
      <c r="D12364">
        <v>21</v>
      </c>
      <c r="E12364" t="str">
        <f>IF(MOD(D12364,2)=0,"EVEN","ODD")</f>
        <v>ODD</v>
      </c>
      <c r="F12364" t="str">
        <f>IF(D12364&lt;=18,"LOW (1-18)","HIGH (19-36)")</f>
        <v>HIGH (19-36)</v>
      </c>
      <c r="G12364">
        <f>INT((D12364-1)/6)+1</f>
        <v>4</v>
      </c>
      <c r="H12364">
        <f>MOD(D12364-1,6)+1</f>
        <v>3</v>
      </c>
      <c r="I12364">
        <f>37-D12364</f>
        <v>16</v>
      </c>
      <c r="J12364">
        <f>ABS(D12364-D12365)</f>
        <v>0</v>
      </c>
      <c r="K12364">
        <f>AVERAGE(D12364:D12368)</f>
        <v>21</v>
      </c>
      <c r="L12364">
        <f>AVERAGE(D12364:D12383)</f>
        <v>21</v>
      </c>
      <c r="M12364">
        <f>K12364-L12364</f>
        <v>0</v>
      </c>
      <c r="N12364" t="str">
        <f>IF(K12364&gt;L12364,"HIGH ZONE BIAS",IF(K12364&lt;L12364,"LOW ZONE BIAS","EQUILIBRIUM"))</f>
        <v>EQUILIBRIUM</v>
      </c>
    </row>
    <row r="12365">
      <c r="A12365">
        <v>15206</v>
      </c>
      <c r="B12365" t="str">
        <v>2016-06-20</v>
      </c>
      <c r="C12365" t="str">
        <v>Morning</v>
      </c>
      <c r="D12365">
        <v>21</v>
      </c>
      <c r="E12365" t="str">
        <f>IF(MOD(D12365,2)=0,"EVEN","ODD")</f>
        <v>ODD</v>
      </c>
      <c r="F12365" t="str">
        <f>IF(D12365&lt;=18,"LOW (1-18)","HIGH (19-36)")</f>
        <v>HIGH (19-36)</v>
      </c>
      <c r="G12365">
        <f>INT((D12365-1)/6)+1</f>
        <v>4</v>
      </c>
      <c r="H12365">
        <f>MOD(D12365-1,6)+1</f>
        <v>3</v>
      </c>
      <c r="I12365">
        <f>37-D12365</f>
        <v>16</v>
      </c>
      <c r="J12365">
        <f>ABS(D12365-D12366)</f>
        <v>9</v>
      </c>
      <c r="K12365">
        <f>AVERAGE(D12365:D12369)</f>
        <v>21</v>
      </c>
      <c r="L12365">
        <f>AVERAGE(D12365:D12384)</f>
        <v>21</v>
      </c>
      <c r="M12365">
        <f>K12365-L12365</f>
        <v>0</v>
      </c>
      <c r="N12365" t="str">
        <f>IF(K12365&gt;L12365,"HIGH ZONE BIAS",IF(K12365&lt;L12365,"LOW ZONE BIAS","EQUILIBRIUM"))</f>
        <v>EQUILIBRIUM</v>
      </c>
    </row>
    <row r="12366">
      <c r="A12366">
        <v>15205</v>
      </c>
      <c r="B12366" t="str">
        <v>2016-06-18</v>
      </c>
      <c r="C12366" t="str">
        <v>Evening</v>
      </c>
      <c r="D12366">
        <v>30</v>
      </c>
      <c r="E12366" t="str">
        <f>IF(MOD(D12366,2)=0,"EVEN","ODD")</f>
        <v>EVEN</v>
      </c>
      <c r="F12366" t="str">
        <f>IF(D12366&lt;=18,"LOW (1-18)","HIGH (19-36)")</f>
        <v>HIGH (19-36)</v>
      </c>
      <c r="G12366">
        <f>INT((D12366-1)/6)+1</f>
        <v>5</v>
      </c>
      <c r="H12366">
        <f>MOD(D12366-1,6)+1</f>
        <v>6</v>
      </c>
      <c r="I12366">
        <f>37-D12366</f>
        <v>7</v>
      </c>
      <c r="J12366">
        <f>ABS(D12366-D12367)</f>
        <v>16</v>
      </c>
      <c r="K12366">
        <f>AVERAGE(D12366:D12370)</f>
        <v>30</v>
      </c>
      <c r="L12366">
        <f>AVERAGE(D12366:D12385)</f>
        <v>30</v>
      </c>
      <c r="M12366">
        <f>K12366-L12366</f>
        <v>0</v>
      </c>
      <c r="N12366" t="str">
        <f>IF(K12366&gt;L12366,"HIGH ZONE BIAS",IF(K12366&lt;L12366,"LOW ZONE BIAS","EQUILIBRIUM"))</f>
        <v>EQUILIBRIUM</v>
      </c>
    </row>
    <row r="12367">
      <c r="A12367">
        <v>15204</v>
      </c>
      <c r="B12367" t="str">
        <v>2016-06-18</v>
      </c>
      <c r="C12367" t="str">
        <v>Afternoon</v>
      </c>
      <c r="D12367">
        <v>14</v>
      </c>
      <c r="E12367" t="str">
        <f>IF(MOD(D12367,2)=0,"EVEN","ODD")</f>
        <v>EVEN</v>
      </c>
      <c r="F12367" t="str">
        <f>IF(D12367&lt;=18,"LOW (1-18)","HIGH (19-36)")</f>
        <v>LOW (1-18)</v>
      </c>
      <c r="G12367">
        <f>INT((D12367-1)/6)+1</f>
        <v>3</v>
      </c>
      <c r="H12367">
        <f>MOD(D12367-1,6)+1</f>
        <v>2</v>
      </c>
      <c r="I12367">
        <f>37-D12367</f>
        <v>23</v>
      </c>
      <c r="J12367">
        <f>ABS(D12367-D12368)</f>
        <v>11</v>
      </c>
      <c r="K12367">
        <f>AVERAGE(D12367:D12371)</f>
        <v>14</v>
      </c>
      <c r="L12367">
        <f>AVERAGE(D12367:D12386)</f>
        <v>14</v>
      </c>
      <c r="M12367">
        <f>K12367-L12367</f>
        <v>0</v>
      </c>
      <c r="N12367" t="str">
        <f>IF(K12367&gt;L12367,"HIGH ZONE BIAS",IF(K12367&lt;L12367,"LOW ZONE BIAS","EQUILIBRIUM"))</f>
        <v>EQUILIBRIUM</v>
      </c>
    </row>
    <row r="12368">
      <c r="A12368">
        <v>15203</v>
      </c>
      <c r="B12368" t="str">
        <v>2016-06-18</v>
      </c>
      <c r="C12368" t="str">
        <v>Midday</v>
      </c>
      <c r="D12368">
        <v>25</v>
      </c>
      <c r="E12368" t="str">
        <f>IF(MOD(D12368,2)=0,"EVEN","ODD")</f>
        <v>ODD</v>
      </c>
      <c r="F12368" t="str">
        <f>IF(D12368&lt;=18,"LOW (1-18)","HIGH (19-36)")</f>
        <v>HIGH (19-36)</v>
      </c>
      <c r="G12368">
        <f>INT((D12368-1)/6)+1</f>
        <v>5</v>
      </c>
      <c r="H12368">
        <f>MOD(D12368-1,6)+1</f>
        <v>1</v>
      </c>
      <c r="I12368">
        <f>37-D12368</f>
        <v>12</v>
      </c>
      <c r="J12368">
        <f>ABS(D12368-D12369)</f>
        <v>8</v>
      </c>
      <c r="K12368">
        <f>AVERAGE(D12368:D12372)</f>
        <v>25</v>
      </c>
      <c r="L12368">
        <f>AVERAGE(D12368:D12387)</f>
        <v>25</v>
      </c>
      <c r="M12368">
        <f>K12368-L12368</f>
        <v>0</v>
      </c>
      <c r="N12368" t="str">
        <f>IF(K12368&gt;L12368,"HIGH ZONE BIAS",IF(K12368&lt;L12368,"LOW ZONE BIAS","EQUILIBRIUM"))</f>
        <v>EQUILIBRIUM</v>
      </c>
    </row>
    <row r="12369">
      <c r="A12369">
        <v>15202</v>
      </c>
      <c r="B12369" t="str">
        <v>2016-06-18</v>
      </c>
      <c r="C12369" t="str">
        <v>Morning</v>
      </c>
      <c r="D12369">
        <v>17</v>
      </c>
      <c r="E12369" t="str">
        <f>IF(MOD(D12369,2)=0,"EVEN","ODD")</f>
        <v>ODD</v>
      </c>
      <c r="F12369" t="str">
        <f>IF(D12369&lt;=18,"LOW (1-18)","HIGH (19-36)")</f>
        <v>LOW (1-18)</v>
      </c>
      <c r="G12369">
        <f>INT((D12369-1)/6)+1</f>
        <v>3</v>
      </c>
      <c r="H12369">
        <f>MOD(D12369-1,6)+1</f>
        <v>5</v>
      </c>
      <c r="I12369">
        <f>37-D12369</f>
        <v>20</v>
      </c>
      <c r="J12369">
        <f>ABS(D12369-D12370)</f>
        <v>16</v>
      </c>
      <c r="K12369">
        <f>AVERAGE(D12369:D12373)</f>
        <v>17</v>
      </c>
      <c r="L12369">
        <f>AVERAGE(D12369:D12388)</f>
        <v>17</v>
      </c>
      <c r="M12369">
        <f>K12369-L12369</f>
        <v>0</v>
      </c>
      <c r="N12369" t="str">
        <f>IF(K12369&gt;L12369,"HIGH ZONE BIAS",IF(K12369&lt;L12369,"LOW ZONE BIAS","EQUILIBRIUM"))</f>
        <v>EQUILIBRIUM</v>
      </c>
    </row>
    <row r="12370">
      <c r="A12370">
        <v>15201</v>
      </c>
      <c r="B12370" t="str">
        <v>2016-06-17</v>
      </c>
      <c r="C12370" t="str">
        <v>Evening</v>
      </c>
      <c r="D12370">
        <v>33</v>
      </c>
      <c r="E12370" t="str">
        <f>IF(MOD(D12370,2)=0,"EVEN","ODD")</f>
        <v>ODD</v>
      </c>
      <c r="F12370" t="str">
        <f>IF(D12370&lt;=18,"LOW (1-18)","HIGH (19-36)")</f>
        <v>HIGH (19-36)</v>
      </c>
      <c r="G12370">
        <f>INT((D12370-1)/6)+1</f>
        <v>6</v>
      </c>
      <c r="H12370">
        <f>MOD(D12370-1,6)+1</f>
        <v>3</v>
      </c>
      <c r="I12370">
        <f>37-D12370</f>
        <v>4</v>
      </c>
      <c r="J12370">
        <f>ABS(D12370-D12371)</f>
        <v>11</v>
      </c>
      <c r="K12370">
        <f>AVERAGE(D12370:D12374)</f>
        <v>33</v>
      </c>
      <c r="L12370">
        <f>AVERAGE(D12370:D12389)</f>
        <v>33</v>
      </c>
      <c r="M12370">
        <f>K12370-L12370</f>
        <v>0</v>
      </c>
      <c r="N12370" t="str">
        <f>IF(K12370&gt;L12370,"HIGH ZONE BIAS",IF(K12370&lt;L12370,"LOW ZONE BIAS","EQUILIBRIUM"))</f>
        <v>EQUILIBRIUM</v>
      </c>
    </row>
    <row r="12371">
      <c r="A12371">
        <v>15200</v>
      </c>
      <c r="B12371" t="str">
        <v>2016-06-17</v>
      </c>
      <c r="C12371" t="str">
        <v>Afternoon</v>
      </c>
      <c r="D12371">
        <v>22</v>
      </c>
      <c r="E12371" t="str">
        <f>IF(MOD(D12371,2)=0,"EVEN","ODD")</f>
        <v>EVEN</v>
      </c>
      <c r="F12371" t="str">
        <f>IF(D12371&lt;=18,"LOW (1-18)","HIGH (19-36)")</f>
        <v>HIGH (19-36)</v>
      </c>
      <c r="G12371">
        <f>INT((D12371-1)/6)+1</f>
        <v>4</v>
      </c>
      <c r="H12371">
        <f>MOD(D12371-1,6)+1</f>
        <v>4</v>
      </c>
      <c r="I12371">
        <f>37-D12371</f>
        <v>15</v>
      </c>
      <c r="J12371">
        <f>ABS(D12371-D12372)</f>
        <v>7</v>
      </c>
      <c r="K12371">
        <f>AVERAGE(D12371:D12375)</f>
        <v>22</v>
      </c>
      <c r="L12371">
        <f>AVERAGE(D12371:D12390)</f>
        <v>22</v>
      </c>
      <c r="M12371">
        <f>K12371-L12371</f>
        <v>0</v>
      </c>
      <c r="N12371" t="str">
        <f>IF(K12371&gt;L12371,"HIGH ZONE BIAS",IF(K12371&lt;L12371,"LOW ZONE BIAS","EQUILIBRIUM"))</f>
        <v>EQUILIBRIUM</v>
      </c>
    </row>
    <row r="12372">
      <c r="A12372">
        <v>15199</v>
      </c>
      <c r="B12372" t="str">
        <v>2016-06-17</v>
      </c>
      <c r="C12372" t="str">
        <v>Midday</v>
      </c>
      <c r="D12372">
        <v>15</v>
      </c>
      <c r="E12372" t="str">
        <f>IF(MOD(D12372,2)=0,"EVEN","ODD")</f>
        <v>ODD</v>
      </c>
      <c r="F12372" t="str">
        <f>IF(D12372&lt;=18,"LOW (1-18)","HIGH (19-36)")</f>
        <v>LOW (1-18)</v>
      </c>
      <c r="G12372">
        <f>INT((D12372-1)/6)+1</f>
        <v>3</v>
      </c>
      <c r="H12372">
        <f>MOD(D12372-1,6)+1</f>
        <v>3</v>
      </c>
      <c r="I12372">
        <f>37-D12372</f>
        <v>22</v>
      </c>
      <c r="J12372">
        <f>ABS(D12372-D12373)</f>
        <v>19</v>
      </c>
      <c r="K12372">
        <f>AVERAGE(D12372:D12376)</f>
        <v>15</v>
      </c>
      <c r="L12372">
        <f>AVERAGE(D12372:D12391)</f>
        <v>15</v>
      </c>
      <c r="M12372">
        <f>K12372-L12372</f>
        <v>0</v>
      </c>
      <c r="N12372" t="str">
        <f>IF(K12372&gt;L12372,"HIGH ZONE BIAS",IF(K12372&lt;L12372,"LOW ZONE BIAS","EQUILIBRIUM"))</f>
        <v>EQUILIBRIUM</v>
      </c>
    </row>
    <row r="12373">
      <c r="A12373">
        <v>15198</v>
      </c>
      <c r="B12373" t="str">
        <v>2016-06-17</v>
      </c>
      <c r="C12373" t="str">
        <v>Morning</v>
      </c>
      <c r="D12373">
        <v>34</v>
      </c>
      <c r="E12373" t="str">
        <f>IF(MOD(D12373,2)=0,"EVEN","ODD")</f>
        <v>EVEN</v>
      </c>
      <c r="F12373" t="str">
        <f>IF(D12373&lt;=18,"LOW (1-18)","HIGH (19-36)")</f>
        <v>HIGH (19-36)</v>
      </c>
      <c r="G12373">
        <f>INT((D12373-1)/6)+1</f>
        <v>6</v>
      </c>
      <c r="H12373">
        <f>MOD(D12373-1,6)+1</f>
        <v>4</v>
      </c>
      <c r="I12373">
        <f>37-D12373</f>
        <v>3</v>
      </c>
      <c r="J12373">
        <f>ABS(D12373-D12374)</f>
        <v>16</v>
      </c>
      <c r="K12373">
        <f>AVERAGE(D12373:D12377)</f>
        <v>34</v>
      </c>
      <c r="L12373">
        <f>AVERAGE(D12373:D12392)</f>
        <v>34</v>
      </c>
      <c r="M12373">
        <f>K12373-L12373</f>
        <v>0</v>
      </c>
      <c r="N12373" t="str">
        <f>IF(K12373&gt;L12373,"HIGH ZONE BIAS",IF(K12373&lt;L12373,"LOW ZONE BIAS","EQUILIBRIUM"))</f>
        <v>EQUILIBRIUM</v>
      </c>
    </row>
    <row r="12374">
      <c r="A12374">
        <v>15197</v>
      </c>
      <c r="B12374" t="str">
        <v>2016-06-16</v>
      </c>
      <c r="C12374" t="str">
        <v>Evening</v>
      </c>
      <c r="D12374">
        <v>18</v>
      </c>
      <c r="E12374" t="str">
        <f>IF(MOD(D12374,2)=0,"EVEN","ODD")</f>
        <v>EVEN</v>
      </c>
      <c r="F12374" t="str">
        <f>IF(D12374&lt;=18,"LOW (1-18)","HIGH (19-36)")</f>
        <v>LOW (1-18)</v>
      </c>
      <c r="G12374">
        <f>INT((D12374-1)/6)+1</f>
        <v>3</v>
      </c>
      <c r="H12374">
        <f>MOD(D12374-1,6)+1</f>
        <v>6</v>
      </c>
      <c r="I12374">
        <f>37-D12374</f>
        <v>19</v>
      </c>
      <c r="J12374">
        <f>ABS(D12374-D12375)</f>
        <v>15</v>
      </c>
      <c r="K12374">
        <f>AVERAGE(D12374:D12378)</f>
        <v>18</v>
      </c>
      <c r="L12374">
        <f>AVERAGE(D12374:D12393)</f>
        <v>18</v>
      </c>
      <c r="M12374">
        <f>K12374-L12374</f>
        <v>0</v>
      </c>
      <c r="N12374" t="str">
        <f>IF(K12374&gt;L12374,"HIGH ZONE BIAS",IF(K12374&lt;L12374,"LOW ZONE BIAS","EQUILIBRIUM"))</f>
        <v>EQUILIBRIUM</v>
      </c>
    </row>
    <row r="12375">
      <c r="A12375">
        <v>15196</v>
      </c>
      <c r="B12375" t="str">
        <v>2016-06-16</v>
      </c>
      <c r="C12375" t="str">
        <v>Afternoon</v>
      </c>
      <c r="D12375">
        <v>33</v>
      </c>
      <c r="E12375" t="str">
        <f>IF(MOD(D12375,2)=0,"EVEN","ODD")</f>
        <v>ODD</v>
      </c>
      <c r="F12375" t="str">
        <f>IF(D12375&lt;=18,"LOW (1-18)","HIGH (19-36)")</f>
        <v>HIGH (19-36)</v>
      </c>
      <c r="G12375">
        <f>INT((D12375-1)/6)+1</f>
        <v>6</v>
      </c>
      <c r="H12375">
        <f>MOD(D12375-1,6)+1</f>
        <v>3</v>
      </c>
      <c r="I12375">
        <f>37-D12375</f>
        <v>4</v>
      </c>
      <c r="J12375">
        <f>ABS(D12375-D12376)</f>
        <v>24</v>
      </c>
      <c r="K12375">
        <f>AVERAGE(D12375:D12379)</f>
        <v>33</v>
      </c>
      <c r="L12375">
        <f>AVERAGE(D12375:D12394)</f>
        <v>33</v>
      </c>
      <c r="M12375">
        <f>K12375-L12375</f>
        <v>0</v>
      </c>
      <c r="N12375" t="str">
        <f>IF(K12375&gt;L12375,"HIGH ZONE BIAS",IF(K12375&lt;L12375,"LOW ZONE BIAS","EQUILIBRIUM"))</f>
        <v>EQUILIBRIUM</v>
      </c>
    </row>
    <row r="12376">
      <c r="A12376">
        <v>15195</v>
      </c>
      <c r="B12376" t="str">
        <v>2016-06-16</v>
      </c>
      <c r="C12376" t="str">
        <v>Midday</v>
      </c>
      <c r="D12376">
        <v>9</v>
      </c>
      <c r="E12376" t="str">
        <f>IF(MOD(D12376,2)=0,"EVEN","ODD")</f>
        <v>ODD</v>
      </c>
      <c r="F12376" t="str">
        <f>IF(D12376&lt;=18,"LOW (1-18)","HIGH (19-36)")</f>
        <v>LOW (1-18)</v>
      </c>
      <c r="G12376">
        <f>INT((D12376-1)/6)+1</f>
        <v>2</v>
      </c>
      <c r="H12376">
        <f>MOD(D12376-1,6)+1</f>
        <v>3</v>
      </c>
      <c r="I12376">
        <f>37-D12376</f>
        <v>28</v>
      </c>
      <c r="J12376">
        <f>ABS(D12376-D12377)</f>
        <v>6</v>
      </c>
      <c r="K12376">
        <f>AVERAGE(D12376:D12380)</f>
        <v>9</v>
      </c>
      <c r="L12376">
        <f>AVERAGE(D12376:D12395)</f>
        <v>9</v>
      </c>
      <c r="M12376">
        <f>K12376-L12376</f>
        <v>0</v>
      </c>
      <c r="N12376" t="str">
        <f>IF(K12376&gt;L12376,"HIGH ZONE BIAS",IF(K12376&lt;L12376,"LOW ZONE BIAS","EQUILIBRIUM"))</f>
        <v>EQUILIBRIUM</v>
      </c>
    </row>
    <row r="12377">
      <c r="A12377">
        <v>15194</v>
      </c>
      <c r="B12377" t="str">
        <v>2016-06-16</v>
      </c>
      <c r="C12377" t="str">
        <v>Morning</v>
      </c>
      <c r="D12377">
        <v>3</v>
      </c>
      <c r="E12377" t="str">
        <f>IF(MOD(D12377,2)=0,"EVEN","ODD")</f>
        <v>ODD</v>
      </c>
      <c r="F12377" t="str">
        <f>IF(D12377&lt;=18,"LOW (1-18)","HIGH (19-36)")</f>
        <v>LOW (1-18)</v>
      </c>
      <c r="G12377">
        <f>INT((D12377-1)/6)+1</f>
        <v>1</v>
      </c>
      <c r="H12377">
        <f>MOD(D12377-1,6)+1</f>
        <v>3</v>
      </c>
      <c r="I12377">
        <f>37-D12377</f>
        <v>34</v>
      </c>
      <c r="J12377">
        <f>ABS(D12377-D12378)</f>
        <v>25</v>
      </c>
      <c r="K12377">
        <f>AVERAGE(D12377:D12381)</f>
        <v>3</v>
      </c>
      <c r="L12377">
        <f>AVERAGE(D12377:D12396)</f>
        <v>3</v>
      </c>
      <c r="M12377">
        <f>K12377-L12377</f>
        <v>0</v>
      </c>
      <c r="N12377" t="str">
        <f>IF(K12377&gt;L12377,"HIGH ZONE BIAS",IF(K12377&lt;L12377,"LOW ZONE BIAS","EQUILIBRIUM"))</f>
        <v>EQUILIBRIUM</v>
      </c>
    </row>
    <row r="12378">
      <c r="A12378">
        <v>15193</v>
      </c>
      <c r="B12378" t="str">
        <v>2016-06-15</v>
      </c>
      <c r="C12378" t="str">
        <v>Evening</v>
      </c>
      <c r="D12378">
        <v>28</v>
      </c>
      <c r="E12378" t="str">
        <f>IF(MOD(D12378,2)=0,"EVEN","ODD")</f>
        <v>EVEN</v>
      </c>
      <c r="F12378" t="str">
        <f>IF(D12378&lt;=18,"LOW (1-18)","HIGH (19-36)")</f>
        <v>HIGH (19-36)</v>
      </c>
      <c r="G12378">
        <f>INT((D12378-1)/6)+1</f>
        <v>5</v>
      </c>
      <c r="H12378">
        <f>MOD(D12378-1,6)+1</f>
        <v>4</v>
      </c>
      <c r="I12378">
        <f>37-D12378</f>
        <v>9</v>
      </c>
      <c r="J12378">
        <f>ABS(D12378-D12379)</f>
        <v>10</v>
      </c>
      <c r="K12378">
        <f>AVERAGE(D12378:D12382)</f>
        <v>28</v>
      </c>
      <c r="L12378">
        <f>AVERAGE(D12378:D12397)</f>
        <v>28</v>
      </c>
      <c r="M12378">
        <f>K12378-L12378</f>
        <v>0</v>
      </c>
      <c r="N12378" t="str">
        <f>IF(K12378&gt;L12378,"HIGH ZONE BIAS",IF(K12378&lt;L12378,"LOW ZONE BIAS","EQUILIBRIUM"))</f>
        <v>EQUILIBRIUM</v>
      </c>
    </row>
    <row r="12379">
      <c r="A12379">
        <v>15192</v>
      </c>
      <c r="B12379" t="str">
        <v>2016-06-15</v>
      </c>
      <c r="C12379" t="str">
        <v>Afternoon</v>
      </c>
      <c r="D12379">
        <v>18</v>
      </c>
      <c r="E12379" t="str">
        <f>IF(MOD(D12379,2)=0,"EVEN","ODD")</f>
        <v>EVEN</v>
      </c>
      <c r="F12379" t="str">
        <f>IF(D12379&lt;=18,"LOW (1-18)","HIGH (19-36)")</f>
        <v>LOW (1-18)</v>
      </c>
      <c r="G12379">
        <f>INT((D12379-1)/6)+1</f>
        <v>3</v>
      </c>
      <c r="H12379">
        <f>MOD(D12379-1,6)+1</f>
        <v>6</v>
      </c>
      <c r="I12379">
        <f>37-D12379</f>
        <v>19</v>
      </c>
      <c r="J12379">
        <f>ABS(D12379-D12380)</f>
        <v>12</v>
      </c>
      <c r="K12379">
        <f>AVERAGE(D12379:D12383)</f>
        <v>18</v>
      </c>
      <c r="L12379">
        <f>AVERAGE(D12379:D12398)</f>
        <v>18</v>
      </c>
      <c r="M12379">
        <f>K12379-L12379</f>
        <v>0</v>
      </c>
      <c r="N12379" t="str">
        <f>IF(K12379&gt;L12379,"HIGH ZONE BIAS",IF(K12379&lt;L12379,"LOW ZONE BIAS","EQUILIBRIUM"))</f>
        <v>EQUILIBRIUM</v>
      </c>
    </row>
    <row r="12380">
      <c r="A12380">
        <v>15191</v>
      </c>
      <c r="B12380" t="str">
        <v>2016-06-15</v>
      </c>
      <c r="C12380" t="str">
        <v>Midday</v>
      </c>
      <c r="D12380">
        <v>6</v>
      </c>
      <c r="E12380" t="str">
        <f>IF(MOD(D12380,2)=0,"EVEN","ODD")</f>
        <v>EVEN</v>
      </c>
      <c r="F12380" t="str">
        <f>IF(D12380&lt;=18,"LOW (1-18)","HIGH (19-36)")</f>
        <v>LOW (1-18)</v>
      </c>
      <c r="G12380">
        <f>INT((D12380-1)/6)+1</f>
        <v>1</v>
      </c>
      <c r="H12380">
        <f>MOD(D12380-1,6)+1</f>
        <v>6</v>
      </c>
      <c r="I12380">
        <f>37-D12380</f>
        <v>31</v>
      </c>
      <c r="J12380">
        <f>ABS(D12380-D12381)</f>
        <v>9</v>
      </c>
      <c r="K12380">
        <f>AVERAGE(D12380:D12384)</f>
        <v>6</v>
      </c>
      <c r="L12380">
        <f>AVERAGE(D12380:D12399)</f>
        <v>6</v>
      </c>
      <c r="M12380">
        <f>K12380-L12380</f>
        <v>0</v>
      </c>
      <c r="N12380" t="str">
        <f>IF(K12380&gt;L12380,"HIGH ZONE BIAS",IF(K12380&lt;L12380,"LOW ZONE BIAS","EQUILIBRIUM"))</f>
        <v>EQUILIBRIUM</v>
      </c>
    </row>
    <row r="12381">
      <c r="A12381">
        <v>15190</v>
      </c>
      <c r="B12381" t="str">
        <v>2016-06-15</v>
      </c>
      <c r="C12381" t="str">
        <v>Morning</v>
      </c>
      <c r="D12381">
        <v>15</v>
      </c>
      <c r="E12381" t="str">
        <f>IF(MOD(D12381,2)=0,"EVEN","ODD")</f>
        <v>ODD</v>
      </c>
      <c r="F12381" t="str">
        <f>IF(D12381&lt;=18,"LOW (1-18)","HIGH (19-36)")</f>
        <v>LOW (1-18)</v>
      </c>
      <c r="G12381">
        <f>INT((D12381-1)/6)+1</f>
        <v>3</v>
      </c>
      <c r="H12381">
        <f>MOD(D12381-1,6)+1</f>
        <v>3</v>
      </c>
      <c r="I12381">
        <f>37-D12381</f>
        <v>22</v>
      </c>
      <c r="J12381">
        <f>ABS(D12381-D12382)</f>
        <v>7</v>
      </c>
      <c r="K12381">
        <f>AVERAGE(D12381:D12385)</f>
        <v>15</v>
      </c>
      <c r="L12381">
        <f>AVERAGE(D12381:D12400)</f>
        <v>15</v>
      </c>
      <c r="M12381">
        <f>K12381-L12381</f>
        <v>0</v>
      </c>
      <c r="N12381" t="str">
        <f>IF(K12381&gt;L12381,"HIGH ZONE BIAS",IF(K12381&lt;L12381,"LOW ZONE BIAS","EQUILIBRIUM"))</f>
        <v>EQUILIBRIUM</v>
      </c>
    </row>
    <row r="12382">
      <c r="A12382">
        <v>15189</v>
      </c>
      <c r="B12382" t="str">
        <v>2016-06-14</v>
      </c>
      <c r="C12382" t="str">
        <v>Evening</v>
      </c>
      <c r="D12382">
        <v>22</v>
      </c>
      <c r="E12382" t="str">
        <f>IF(MOD(D12382,2)=0,"EVEN","ODD")</f>
        <v>EVEN</v>
      </c>
      <c r="F12382" t="str">
        <f>IF(D12382&lt;=18,"LOW (1-18)","HIGH (19-36)")</f>
        <v>HIGH (19-36)</v>
      </c>
      <c r="G12382">
        <f>INT((D12382-1)/6)+1</f>
        <v>4</v>
      </c>
      <c r="H12382">
        <f>MOD(D12382-1,6)+1</f>
        <v>4</v>
      </c>
      <c r="I12382">
        <f>37-D12382</f>
        <v>15</v>
      </c>
      <c r="J12382">
        <f>ABS(D12382-D12383)</f>
        <v>3</v>
      </c>
      <c r="K12382">
        <f>AVERAGE(D12382:D12386)</f>
        <v>22</v>
      </c>
      <c r="L12382">
        <f>AVERAGE(D12382:D12401)</f>
        <v>22</v>
      </c>
      <c r="M12382">
        <f>K12382-L12382</f>
        <v>0</v>
      </c>
      <c r="N12382" t="str">
        <f>IF(K12382&gt;L12382,"HIGH ZONE BIAS",IF(K12382&lt;L12382,"LOW ZONE BIAS","EQUILIBRIUM"))</f>
        <v>EQUILIBRIUM</v>
      </c>
    </row>
    <row r="12383">
      <c r="A12383">
        <v>15188</v>
      </c>
      <c r="B12383" t="str">
        <v>2016-06-14</v>
      </c>
      <c r="C12383" t="str">
        <v>Afternoon</v>
      </c>
      <c r="D12383">
        <v>25</v>
      </c>
      <c r="E12383" t="str">
        <f>IF(MOD(D12383,2)=0,"EVEN","ODD")</f>
        <v>ODD</v>
      </c>
      <c r="F12383" t="str">
        <f>IF(D12383&lt;=18,"LOW (1-18)","HIGH (19-36)")</f>
        <v>HIGH (19-36)</v>
      </c>
      <c r="G12383">
        <f>INT((D12383-1)/6)+1</f>
        <v>5</v>
      </c>
      <c r="H12383">
        <f>MOD(D12383-1,6)+1</f>
        <v>1</v>
      </c>
      <c r="I12383">
        <f>37-D12383</f>
        <v>12</v>
      </c>
      <c r="J12383">
        <f>ABS(D12383-D12384)</f>
        <v>7</v>
      </c>
      <c r="K12383">
        <f>AVERAGE(D12383:D12387)</f>
        <v>25</v>
      </c>
      <c r="L12383">
        <f>AVERAGE(D12383:D12402)</f>
        <v>25</v>
      </c>
      <c r="M12383">
        <f>K12383-L12383</f>
        <v>0</v>
      </c>
      <c r="N12383" t="str">
        <f>IF(K12383&gt;L12383,"HIGH ZONE BIAS",IF(K12383&lt;L12383,"LOW ZONE BIAS","EQUILIBRIUM"))</f>
        <v>EQUILIBRIUM</v>
      </c>
    </row>
    <row r="12384">
      <c r="A12384">
        <v>15187</v>
      </c>
      <c r="B12384" t="str">
        <v>2016-06-14</v>
      </c>
      <c r="C12384" t="str">
        <v>Midday</v>
      </c>
      <c r="D12384">
        <v>32</v>
      </c>
      <c r="E12384" t="str">
        <f>IF(MOD(D12384,2)=0,"EVEN","ODD")</f>
        <v>EVEN</v>
      </c>
      <c r="F12384" t="str">
        <f>IF(D12384&lt;=18,"LOW (1-18)","HIGH (19-36)")</f>
        <v>HIGH (19-36)</v>
      </c>
      <c r="G12384">
        <f>INT((D12384-1)/6)+1</f>
        <v>6</v>
      </c>
      <c r="H12384">
        <f>MOD(D12384-1,6)+1</f>
        <v>2</v>
      </c>
      <c r="I12384">
        <f>37-D12384</f>
        <v>5</v>
      </c>
      <c r="J12384">
        <f>ABS(D12384-D12385)</f>
        <v>8</v>
      </c>
      <c r="K12384">
        <f>AVERAGE(D12384:D12388)</f>
        <v>32</v>
      </c>
      <c r="L12384">
        <f>AVERAGE(D12384:D12403)</f>
        <v>32</v>
      </c>
      <c r="M12384">
        <f>K12384-L12384</f>
        <v>0</v>
      </c>
      <c r="N12384" t="str">
        <f>IF(K12384&gt;L12384,"HIGH ZONE BIAS",IF(K12384&lt;L12384,"LOW ZONE BIAS","EQUILIBRIUM"))</f>
        <v>EQUILIBRIUM</v>
      </c>
    </row>
    <row r="12385">
      <c r="A12385">
        <v>15186</v>
      </c>
      <c r="B12385" t="str">
        <v>2016-06-14</v>
      </c>
      <c r="C12385" t="str">
        <v>Morning</v>
      </c>
      <c r="D12385">
        <v>24</v>
      </c>
      <c r="E12385" t="str">
        <f>IF(MOD(D12385,2)=0,"EVEN","ODD")</f>
        <v>EVEN</v>
      </c>
      <c r="F12385" t="str">
        <f>IF(D12385&lt;=18,"LOW (1-18)","HIGH (19-36)")</f>
        <v>HIGH (19-36)</v>
      </c>
      <c r="G12385">
        <f>INT((D12385-1)/6)+1</f>
        <v>4</v>
      </c>
      <c r="H12385">
        <f>MOD(D12385-1,6)+1</f>
        <v>6</v>
      </c>
      <c r="I12385">
        <f>37-D12385</f>
        <v>13</v>
      </c>
      <c r="J12385">
        <f>ABS(D12385-D12386)</f>
        <v>11</v>
      </c>
      <c r="K12385">
        <f>AVERAGE(D12385:D12389)</f>
        <v>24</v>
      </c>
      <c r="L12385">
        <f>AVERAGE(D12385:D12404)</f>
        <v>24</v>
      </c>
      <c r="M12385">
        <f>K12385-L12385</f>
        <v>0</v>
      </c>
      <c r="N12385" t="str">
        <f>IF(K12385&gt;L12385,"HIGH ZONE BIAS",IF(K12385&lt;L12385,"LOW ZONE BIAS","EQUILIBRIUM"))</f>
        <v>EQUILIBRIUM</v>
      </c>
    </row>
    <row r="12386">
      <c r="A12386">
        <v>15185</v>
      </c>
      <c r="B12386" t="str">
        <v>2016-06-13</v>
      </c>
      <c r="C12386" t="str">
        <v>Evening</v>
      </c>
      <c r="D12386">
        <v>13</v>
      </c>
      <c r="E12386" t="str">
        <f>IF(MOD(D12386,2)=0,"EVEN","ODD")</f>
        <v>ODD</v>
      </c>
      <c r="F12386" t="str">
        <f>IF(D12386&lt;=18,"LOW (1-18)","HIGH (19-36)")</f>
        <v>LOW (1-18)</v>
      </c>
      <c r="G12386">
        <f>INT((D12386-1)/6)+1</f>
        <v>3</v>
      </c>
      <c r="H12386">
        <f>MOD(D12386-1,6)+1</f>
        <v>1</v>
      </c>
      <c r="I12386">
        <f>37-D12386</f>
        <v>24</v>
      </c>
      <c r="J12386">
        <f>ABS(D12386-D12387)</f>
        <v>17</v>
      </c>
      <c r="K12386">
        <f>AVERAGE(D12386:D12390)</f>
        <v>13</v>
      </c>
      <c r="L12386">
        <f>AVERAGE(D12386:D12405)</f>
        <v>13</v>
      </c>
      <c r="M12386">
        <f>K12386-L12386</f>
        <v>0</v>
      </c>
      <c r="N12386" t="str">
        <f>IF(K12386&gt;L12386,"HIGH ZONE BIAS",IF(K12386&lt;L12386,"LOW ZONE BIAS","EQUILIBRIUM"))</f>
        <v>EQUILIBRIUM</v>
      </c>
    </row>
    <row r="12387">
      <c r="A12387">
        <v>15184</v>
      </c>
      <c r="B12387" t="str">
        <v>2016-06-13</v>
      </c>
      <c r="C12387" t="str">
        <v>Afternoon</v>
      </c>
      <c r="D12387">
        <v>30</v>
      </c>
      <c r="E12387" t="str">
        <f>IF(MOD(D12387,2)=0,"EVEN","ODD")</f>
        <v>EVEN</v>
      </c>
      <c r="F12387" t="str">
        <f>IF(D12387&lt;=18,"LOW (1-18)","HIGH (19-36)")</f>
        <v>HIGH (19-36)</v>
      </c>
      <c r="G12387">
        <f>INT((D12387-1)/6)+1</f>
        <v>5</v>
      </c>
      <c r="H12387">
        <f>MOD(D12387-1,6)+1</f>
        <v>6</v>
      </c>
      <c r="I12387">
        <f>37-D12387</f>
        <v>7</v>
      </c>
      <c r="J12387">
        <f>ABS(D12387-D12388)</f>
        <v>23</v>
      </c>
      <c r="K12387">
        <f>AVERAGE(D12387:D12391)</f>
        <v>30</v>
      </c>
      <c r="L12387">
        <f>AVERAGE(D12387:D12406)</f>
        <v>30</v>
      </c>
      <c r="M12387">
        <f>K12387-L12387</f>
        <v>0</v>
      </c>
      <c r="N12387" t="str">
        <f>IF(K12387&gt;L12387,"HIGH ZONE BIAS",IF(K12387&lt;L12387,"LOW ZONE BIAS","EQUILIBRIUM"))</f>
        <v>EQUILIBRIUM</v>
      </c>
    </row>
    <row r="12388">
      <c r="A12388">
        <v>15183</v>
      </c>
      <c r="B12388" t="str">
        <v>2016-06-13</v>
      </c>
      <c r="C12388" t="str">
        <v>Midday</v>
      </c>
      <c r="D12388">
        <v>7</v>
      </c>
      <c r="E12388" t="str">
        <f>IF(MOD(D12388,2)=0,"EVEN","ODD")</f>
        <v>ODD</v>
      </c>
      <c r="F12388" t="str">
        <f>IF(D12388&lt;=18,"LOW (1-18)","HIGH (19-36)")</f>
        <v>LOW (1-18)</v>
      </c>
      <c r="G12388">
        <f>INT((D12388-1)/6)+1</f>
        <v>2</v>
      </c>
      <c r="H12388">
        <f>MOD(D12388-1,6)+1</f>
        <v>1</v>
      </c>
      <c r="I12388">
        <f>37-D12388</f>
        <v>30</v>
      </c>
      <c r="J12388">
        <f>ABS(D12388-D12389)</f>
        <v>3</v>
      </c>
      <c r="K12388">
        <f>AVERAGE(D12388:D12392)</f>
        <v>7</v>
      </c>
      <c r="L12388">
        <f>AVERAGE(D12388:D12407)</f>
        <v>7</v>
      </c>
      <c r="M12388">
        <f>K12388-L12388</f>
        <v>0</v>
      </c>
      <c r="N12388" t="str">
        <f>IF(K12388&gt;L12388,"HIGH ZONE BIAS",IF(K12388&lt;L12388,"LOW ZONE BIAS","EQUILIBRIUM"))</f>
        <v>EQUILIBRIUM</v>
      </c>
    </row>
    <row r="12389">
      <c r="A12389">
        <v>15182</v>
      </c>
      <c r="B12389" t="str">
        <v>2016-06-13</v>
      </c>
      <c r="C12389" t="str">
        <v>Morning</v>
      </c>
      <c r="D12389">
        <v>10</v>
      </c>
      <c r="E12389" t="str">
        <f>IF(MOD(D12389,2)=0,"EVEN","ODD")</f>
        <v>EVEN</v>
      </c>
      <c r="F12389" t="str">
        <f>IF(D12389&lt;=18,"LOW (1-18)","HIGH (19-36)")</f>
        <v>LOW (1-18)</v>
      </c>
      <c r="G12389">
        <f>INT((D12389-1)/6)+1</f>
        <v>2</v>
      </c>
      <c r="H12389">
        <f>MOD(D12389-1,6)+1</f>
        <v>4</v>
      </c>
      <c r="I12389">
        <f>37-D12389</f>
        <v>27</v>
      </c>
      <c r="J12389">
        <f>ABS(D12389-D12390)</f>
        <v>7</v>
      </c>
      <c r="K12389">
        <f>AVERAGE(D12389:D12393)</f>
        <v>10</v>
      </c>
      <c r="L12389">
        <f>AVERAGE(D12389:D12408)</f>
        <v>10</v>
      </c>
      <c r="M12389">
        <f>K12389-L12389</f>
        <v>0</v>
      </c>
      <c r="N12389" t="str">
        <f>IF(K12389&gt;L12389,"HIGH ZONE BIAS",IF(K12389&lt;L12389,"LOW ZONE BIAS","EQUILIBRIUM"))</f>
        <v>EQUILIBRIUM</v>
      </c>
    </row>
    <row r="12390">
      <c r="A12390">
        <v>15181</v>
      </c>
      <c r="B12390" t="str">
        <v>2016-06-11</v>
      </c>
      <c r="C12390" t="str">
        <v>Evening</v>
      </c>
      <c r="D12390">
        <v>17</v>
      </c>
      <c r="E12390" t="str">
        <f>IF(MOD(D12390,2)=0,"EVEN","ODD")</f>
        <v>ODD</v>
      </c>
      <c r="F12390" t="str">
        <f>IF(D12390&lt;=18,"LOW (1-18)","HIGH (19-36)")</f>
        <v>LOW (1-18)</v>
      </c>
      <c r="G12390">
        <f>INT((D12390-1)/6)+1</f>
        <v>3</v>
      </c>
      <c r="H12390">
        <f>MOD(D12390-1,6)+1</f>
        <v>5</v>
      </c>
      <c r="I12390">
        <f>37-D12390</f>
        <v>20</v>
      </c>
      <c r="J12390">
        <f>ABS(D12390-D12391)</f>
        <v>14</v>
      </c>
      <c r="K12390">
        <f>AVERAGE(D12390:D12394)</f>
        <v>17</v>
      </c>
      <c r="L12390">
        <f>AVERAGE(D12390:D12409)</f>
        <v>17</v>
      </c>
      <c r="M12390">
        <f>K12390-L12390</f>
        <v>0</v>
      </c>
      <c r="N12390" t="str">
        <f>IF(K12390&gt;L12390,"HIGH ZONE BIAS",IF(K12390&lt;L12390,"LOW ZONE BIAS","EQUILIBRIUM"))</f>
        <v>EQUILIBRIUM</v>
      </c>
    </row>
    <row r="12391">
      <c r="A12391">
        <v>15180</v>
      </c>
      <c r="B12391" t="str">
        <v>2016-06-11</v>
      </c>
      <c r="C12391" t="str">
        <v>Afternoon</v>
      </c>
      <c r="D12391">
        <v>3</v>
      </c>
      <c r="E12391" t="str">
        <f>IF(MOD(D12391,2)=0,"EVEN","ODD")</f>
        <v>ODD</v>
      </c>
      <c r="F12391" t="str">
        <f>IF(D12391&lt;=18,"LOW (1-18)","HIGH (19-36)")</f>
        <v>LOW (1-18)</v>
      </c>
      <c r="G12391">
        <f>INT((D12391-1)/6)+1</f>
        <v>1</v>
      </c>
      <c r="H12391">
        <f>MOD(D12391-1,6)+1</f>
        <v>3</v>
      </c>
      <c r="I12391">
        <f>37-D12391</f>
        <v>34</v>
      </c>
      <c r="J12391">
        <f>ABS(D12391-D12392)</f>
        <v>20</v>
      </c>
      <c r="K12391">
        <f>AVERAGE(D12391:D12395)</f>
        <v>3</v>
      </c>
      <c r="L12391">
        <f>AVERAGE(D12391:D12410)</f>
        <v>3</v>
      </c>
      <c r="M12391">
        <f>K12391-L12391</f>
        <v>0</v>
      </c>
      <c r="N12391" t="str">
        <f>IF(K12391&gt;L12391,"HIGH ZONE BIAS",IF(K12391&lt;L12391,"LOW ZONE BIAS","EQUILIBRIUM"))</f>
        <v>EQUILIBRIUM</v>
      </c>
    </row>
    <row r="12392">
      <c r="A12392">
        <v>15179</v>
      </c>
      <c r="B12392" t="str">
        <v>2016-06-11</v>
      </c>
      <c r="C12392" t="str">
        <v>Midday</v>
      </c>
      <c r="D12392">
        <v>23</v>
      </c>
      <c r="E12392" t="str">
        <f>IF(MOD(D12392,2)=0,"EVEN","ODD")</f>
        <v>ODD</v>
      </c>
      <c r="F12392" t="str">
        <f>IF(D12392&lt;=18,"LOW (1-18)","HIGH (19-36)")</f>
        <v>HIGH (19-36)</v>
      </c>
      <c r="G12392">
        <f>INT((D12392-1)/6)+1</f>
        <v>4</v>
      </c>
      <c r="H12392">
        <f>MOD(D12392-1,6)+1</f>
        <v>5</v>
      </c>
      <c r="I12392">
        <f>37-D12392</f>
        <v>14</v>
      </c>
      <c r="J12392">
        <f>ABS(D12392-D12393)</f>
        <v>1</v>
      </c>
      <c r="K12392">
        <f>AVERAGE(D12392:D12396)</f>
        <v>23</v>
      </c>
      <c r="L12392">
        <f>AVERAGE(D12392:D12411)</f>
        <v>23</v>
      </c>
      <c r="M12392">
        <f>K12392-L12392</f>
        <v>0</v>
      </c>
      <c r="N12392" t="str">
        <f>IF(K12392&gt;L12392,"HIGH ZONE BIAS",IF(K12392&lt;L12392,"LOW ZONE BIAS","EQUILIBRIUM"))</f>
        <v>EQUILIBRIUM</v>
      </c>
    </row>
    <row r="12393">
      <c r="A12393">
        <v>15178</v>
      </c>
      <c r="B12393" t="str">
        <v>2016-06-11</v>
      </c>
      <c r="C12393" t="str">
        <v>Morning</v>
      </c>
      <c r="D12393">
        <v>22</v>
      </c>
      <c r="E12393" t="str">
        <f>IF(MOD(D12393,2)=0,"EVEN","ODD")</f>
        <v>EVEN</v>
      </c>
      <c r="F12393" t="str">
        <f>IF(D12393&lt;=18,"LOW (1-18)","HIGH (19-36)")</f>
        <v>HIGH (19-36)</v>
      </c>
      <c r="G12393">
        <f>INT((D12393-1)/6)+1</f>
        <v>4</v>
      </c>
      <c r="H12393">
        <f>MOD(D12393-1,6)+1</f>
        <v>4</v>
      </c>
      <c r="I12393">
        <f>37-D12393</f>
        <v>15</v>
      </c>
      <c r="J12393">
        <f>ABS(D12393-D12394)</f>
        <v>16</v>
      </c>
      <c r="K12393">
        <f>AVERAGE(D12393:D12397)</f>
        <v>22</v>
      </c>
      <c r="L12393">
        <f>AVERAGE(D12393:D12412)</f>
        <v>22</v>
      </c>
      <c r="M12393">
        <f>K12393-L12393</f>
        <v>0</v>
      </c>
      <c r="N12393" t="str">
        <f>IF(K12393&gt;L12393,"HIGH ZONE BIAS",IF(K12393&lt;L12393,"LOW ZONE BIAS","EQUILIBRIUM"))</f>
        <v>EQUILIBRIUM</v>
      </c>
    </row>
    <row r="12394">
      <c r="A12394">
        <v>15177</v>
      </c>
      <c r="B12394" t="str">
        <v>2016-06-10</v>
      </c>
      <c r="C12394" t="str">
        <v>Evening</v>
      </c>
      <c r="D12394">
        <v>6</v>
      </c>
      <c r="E12394" t="str">
        <f>IF(MOD(D12394,2)=0,"EVEN","ODD")</f>
        <v>EVEN</v>
      </c>
      <c r="F12394" t="str">
        <f>IF(D12394&lt;=18,"LOW (1-18)","HIGH (19-36)")</f>
        <v>LOW (1-18)</v>
      </c>
      <c r="G12394">
        <f>INT((D12394-1)/6)+1</f>
        <v>1</v>
      </c>
      <c r="H12394">
        <f>MOD(D12394-1,6)+1</f>
        <v>6</v>
      </c>
      <c r="I12394">
        <f>37-D12394</f>
        <v>31</v>
      </c>
      <c r="J12394">
        <f>ABS(D12394-D12395)</f>
        <v>30</v>
      </c>
      <c r="K12394">
        <f>AVERAGE(D12394:D12398)</f>
        <v>6</v>
      </c>
      <c r="L12394">
        <f>AVERAGE(D12394:D12413)</f>
        <v>6</v>
      </c>
      <c r="M12394">
        <f>K12394-L12394</f>
        <v>0</v>
      </c>
      <c r="N12394" t="str">
        <f>IF(K12394&gt;L12394,"HIGH ZONE BIAS",IF(K12394&lt;L12394,"LOW ZONE BIAS","EQUILIBRIUM"))</f>
        <v>EQUILIBRIUM</v>
      </c>
    </row>
    <row r="12395">
      <c r="A12395">
        <v>15176</v>
      </c>
      <c r="B12395" t="str">
        <v>2016-06-10</v>
      </c>
      <c r="C12395" t="str">
        <v>Afternoon</v>
      </c>
      <c r="D12395">
        <v>36</v>
      </c>
      <c r="E12395" t="str">
        <f>IF(MOD(D12395,2)=0,"EVEN","ODD")</f>
        <v>EVEN</v>
      </c>
      <c r="F12395" t="str">
        <f>IF(D12395&lt;=18,"LOW (1-18)","HIGH (19-36)")</f>
        <v>HIGH (19-36)</v>
      </c>
      <c r="G12395">
        <f>INT((D12395-1)/6)+1</f>
        <v>6</v>
      </c>
      <c r="H12395">
        <f>MOD(D12395-1,6)+1</f>
        <v>6</v>
      </c>
      <c r="I12395">
        <f>37-D12395</f>
        <v>1</v>
      </c>
      <c r="J12395">
        <f>ABS(D12395-D12396)</f>
        <v>4</v>
      </c>
      <c r="K12395">
        <f>AVERAGE(D12395:D12399)</f>
        <v>36</v>
      </c>
      <c r="L12395">
        <f>AVERAGE(D12395:D12414)</f>
        <v>36</v>
      </c>
      <c r="M12395">
        <f>K12395-L12395</f>
        <v>0</v>
      </c>
      <c r="N12395" t="str">
        <f>IF(K12395&gt;L12395,"HIGH ZONE BIAS",IF(K12395&lt;L12395,"LOW ZONE BIAS","EQUILIBRIUM"))</f>
        <v>EQUILIBRIUM</v>
      </c>
    </row>
    <row r="12396">
      <c r="A12396">
        <v>15175</v>
      </c>
      <c r="B12396" t="str">
        <v>2016-06-10</v>
      </c>
      <c r="C12396" t="str">
        <v>Midday</v>
      </c>
      <c r="D12396">
        <v>32</v>
      </c>
      <c r="E12396" t="str">
        <f>IF(MOD(D12396,2)=0,"EVEN","ODD")</f>
        <v>EVEN</v>
      </c>
      <c r="F12396" t="str">
        <f>IF(D12396&lt;=18,"LOW (1-18)","HIGH (19-36)")</f>
        <v>HIGH (19-36)</v>
      </c>
      <c r="G12396">
        <f>INT((D12396-1)/6)+1</f>
        <v>6</v>
      </c>
      <c r="H12396">
        <f>MOD(D12396-1,6)+1</f>
        <v>2</v>
      </c>
      <c r="I12396">
        <f>37-D12396</f>
        <v>5</v>
      </c>
      <c r="J12396">
        <f>ABS(D12396-D12397)</f>
        <v>2</v>
      </c>
      <c r="K12396">
        <f>AVERAGE(D12396:D12400)</f>
        <v>32</v>
      </c>
      <c r="L12396">
        <f>AVERAGE(D12396:D12415)</f>
        <v>32</v>
      </c>
      <c r="M12396">
        <f>K12396-L12396</f>
        <v>0</v>
      </c>
      <c r="N12396" t="str">
        <f>IF(K12396&gt;L12396,"HIGH ZONE BIAS",IF(K12396&lt;L12396,"LOW ZONE BIAS","EQUILIBRIUM"))</f>
        <v>EQUILIBRIUM</v>
      </c>
    </row>
    <row r="12397">
      <c r="A12397">
        <v>15174</v>
      </c>
      <c r="B12397" t="str">
        <v>2016-06-10</v>
      </c>
      <c r="C12397" t="str">
        <v>Morning</v>
      </c>
      <c r="D12397">
        <v>30</v>
      </c>
      <c r="E12397" t="str">
        <f>IF(MOD(D12397,2)=0,"EVEN","ODD")</f>
        <v>EVEN</v>
      </c>
      <c r="F12397" t="str">
        <f>IF(D12397&lt;=18,"LOW (1-18)","HIGH (19-36)")</f>
        <v>HIGH (19-36)</v>
      </c>
      <c r="G12397">
        <f>INT((D12397-1)/6)+1</f>
        <v>5</v>
      </c>
      <c r="H12397">
        <f>MOD(D12397-1,6)+1</f>
        <v>6</v>
      </c>
      <c r="I12397">
        <f>37-D12397</f>
        <v>7</v>
      </c>
      <c r="J12397">
        <f>ABS(D12397-D12398)</f>
        <v>22</v>
      </c>
      <c r="K12397">
        <f>AVERAGE(D12397:D12401)</f>
        <v>30</v>
      </c>
      <c r="L12397">
        <f>AVERAGE(D12397:D12416)</f>
        <v>30</v>
      </c>
      <c r="M12397">
        <f>K12397-L12397</f>
        <v>0</v>
      </c>
      <c r="N12397" t="str">
        <f>IF(K12397&gt;L12397,"HIGH ZONE BIAS",IF(K12397&lt;L12397,"LOW ZONE BIAS","EQUILIBRIUM"))</f>
        <v>EQUILIBRIUM</v>
      </c>
    </row>
    <row r="12398">
      <c r="A12398">
        <v>15173</v>
      </c>
      <c r="B12398" t="str">
        <v>2016-06-09</v>
      </c>
      <c r="C12398" t="str">
        <v>Evening</v>
      </c>
      <c r="D12398">
        <v>8</v>
      </c>
      <c r="E12398" t="str">
        <f>IF(MOD(D12398,2)=0,"EVEN","ODD")</f>
        <v>EVEN</v>
      </c>
      <c r="F12398" t="str">
        <f>IF(D12398&lt;=18,"LOW (1-18)","HIGH (19-36)")</f>
        <v>LOW (1-18)</v>
      </c>
      <c r="G12398">
        <f>INT((D12398-1)/6)+1</f>
        <v>2</v>
      </c>
      <c r="H12398">
        <f>MOD(D12398-1,6)+1</f>
        <v>2</v>
      </c>
      <c r="I12398">
        <f>37-D12398</f>
        <v>29</v>
      </c>
      <c r="J12398">
        <f>ABS(D12398-D12399)</f>
        <v>5</v>
      </c>
      <c r="K12398">
        <f>AVERAGE(D12398:D12402)</f>
        <v>8</v>
      </c>
      <c r="L12398">
        <f>AVERAGE(D12398:D12417)</f>
        <v>8</v>
      </c>
      <c r="M12398">
        <f>K12398-L12398</f>
        <v>0</v>
      </c>
      <c r="N12398" t="str">
        <f>IF(K12398&gt;L12398,"HIGH ZONE BIAS",IF(K12398&lt;L12398,"LOW ZONE BIAS","EQUILIBRIUM"))</f>
        <v>EQUILIBRIUM</v>
      </c>
    </row>
    <row r="12399">
      <c r="A12399">
        <v>15172</v>
      </c>
      <c r="B12399" t="str">
        <v>2016-06-09</v>
      </c>
      <c r="C12399" t="str">
        <v>Afternoon</v>
      </c>
      <c r="D12399">
        <v>13</v>
      </c>
      <c r="E12399" t="str">
        <f>IF(MOD(D12399,2)=0,"EVEN","ODD")</f>
        <v>ODD</v>
      </c>
      <c r="F12399" t="str">
        <f>IF(D12399&lt;=18,"LOW (1-18)","HIGH (19-36)")</f>
        <v>LOW (1-18)</v>
      </c>
      <c r="G12399">
        <f>INT((D12399-1)/6)+1</f>
        <v>3</v>
      </c>
      <c r="H12399">
        <f>MOD(D12399-1,6)+1</f>
        <v>1</v>
      </c>
      <c r="I12399">
        <f>37-D12399</f>
        <v>24</v>
      </c>
      <c r="J12399">
        <f>ABS(D12399-D12400)</f>
        <v>5</v>
      </c>
      <c r="K12399">
        <f>AVERAGE(D12399:D12403)</f>
        <v>13</v>
      </c>
      <c r="L12399">
        <f>AVERAGE(D12399:D12418)</f>
        <v>13</v>
      </c>
      <c r="M12399">
        <f>K12399-L12399</f>
        <v>0</v>
      </c>
      <c r="N12399" t="str">
        <f>IF(K12399&gt;L12399,"HIGH ZONE BIAS",IF(K12399&lt;L12399,"LOW ZONE BIAS","EQUILIBRIUM"))</f>
        <v>EQUILIBRIUM</v>
      </c>
    </row>
    <row r="12400">
      <c r="A12400">
        <v>15171</v>
      </c>
      <c r="B12400" t="str">
        <v>2016-06-09</v>
      </c>
      <c r="C12400" t="str">
        <v>Midday</v>
      </c>
      <c r="D12400">
        <v>18</v>
      </c>
      <c r="E12400" t="str">
        <f>IF(MOD(D12400,2)=0,"EVEN","ODD")</f>
        <v>EVEN</v>
      </c>
      <c r="F12400" t="str">
        <f>IF(D12400&lt;=18,"LOW (1-18)","HIGH (19-36)")</f>
        <v>LOW (1-18)</v>
      </c>
      <c r="G12400">
        <f>INT((D12400-1)/6)+1</f>
        <v>3</v>
      </c>
      <c r="H12400">
        <f>MOD(D12400-1,6)+1</f>
        <v>6</v>
      </c>
      <c r="I12400">
        <f>37-D12400</f>
        <v>19</v>
      </c>
      <c r="J12400">
        <f>ABS(D12400-D12401)</f>
        <v>2</v>
      </c>
      <c r="K12400">
        <f>AVERAGE(D12400:D12404)</f>
        <v>18</v>
      </c>
      <c r="L12400">
        <f>AVERAGE(D12400:D12419)</f>
        <v>18</v>
      </c>
      <c r="M12400">
        <f>K12400-L12400</f>
        <v>0</v>
      </c>
      <c r="N12400" t="str">
        <f>IF(K12400&gt;L12400,"HIGH ZONE BIAS",IF(K12400&lt;L12400,"LOW ZONE BIAS","EQUILIBRIUM"))</f>
        <v>EQUILIBRIUM</v>
      </c>
    </row>
    <row r="12401">
      <c r="A12401">
        <v>15170</v>
      </c>
      <c r="B12401" t="str">
        <v>2016-06-09</v>
      </c>
      <c r="C12401" t="str">
        <v>Morning</v>
      </c>
      <c r="D12401">
        <v>16</v>
      </c>
      <c r="E12401" t="str">
        <f>IF(MOD(D12401,2)=0,"EVEN","ODD")</f>
        <v>EVEN</v>
      </c>
      <c r="F12401" t="str">
        <f>IF(D12401&lt;=18,"LOW (1-18)","HIGH (19-36)")</f>
        <v>LOW (1-18)</v>
      </c>
      <c r="G12401">
        <f>INT((D12401-1)/6)+1</f>
        <v>3</v>
      </c>
      <c r="H12401">
        <f>MOD(D12401-1,6)+1</f>
        <v>4</v>
      </c>
      <c r="I12401">
        <f>37-D12401</f>
        <v>21</v>
      </c>
      <c r="J12401">
        <f>ABS(D12401-D12402)</f>
        <v>4</v>
      </c>
      <c r="K12401">
        <f>AVERAGE(D12401:D12405)</f>
        <v>16</v>
      </c>
      <c r="L12401">
        <f>AVERAGE(D12401:D12420)</f>
        <v>16</v>
      </c>
      <c r="M12401">
        <f>K12401-L12401</f>
        <v>0</v>
      </c>
      <c r="N12401" t="str">
        <f>IF(K12401&gt;L12401,"HIGH ZONE BIAS",IF(K12401&lt;L12401,"LOW ZONE BIAS","EQUILIBRIUM"))</f>
        <v>EQUILIBRIUM</v>
      </c>
    </row>
    <row r="12402">
      <c r="A12402">
        <v>15169</v>
      </c>
      <c r="B12402" t="str">
        <v>2016-06-08</v>
      </c>
      <c r="C12402" t="str">
        <v>Evening</v>
      </c>
      <c r="D12402">
        <v>12</v>
      </c>
      <c r="E12402" t="str">
        <f>IF(MOD(D12402,2)=0,"EVEN","ODD")</f>
        <v>EVEN</v>
      </c>
      <c r="F12402" t="str">
        <f>IF(D12402&lt;=18,"LOW (1-18)","HIGH (19-36)")</f>
        <v>LOW (1-18)</v>
      </c>
      <c r="G12402">
        <f>INT((D12402-1)/6)+1</f>
        <v>2</v>
      </c>
      <c r="H12402">
        <f>MOD(D12402-1,6)+1</f>
        <v>6</v>
      </c>
      <c r="I12402">
        <f>37-D12402</f>
        <v>25</v>
      </c>
      <c r="J12402">
        <f>ABS(D12402-D12403)</f>
        <v>19</v>
      </c>
      <c r="K12402">
        <f>AVERAGE(D12402:D12406)</f>
        <v>12</v>
      </c>
      <c r="L12402">
        <f>AVERAGE(D12402:D12421)</f>
        <v>12</v>
      </c>
      <c r="M12402">
        <f>K12402-L12402</f>
        <v>0</v>
      </c>
      <c r="N12402" t="str">
        <f>IF(K12402&gt;L12402,"HIGH ZONE BIAS",IF(K12402&lt;L12402,"LOW ZONE BIAS","EQUILIBRIUM"))</f>
        <v>EQUILIBRIUM</v>
      </c>
    </row>
    <row r="12403">
      <c r="A12403">
        <v>15168</v>
      </c>
      <c r="B12403" t="str">
        <v>2016-06-08</v>
      </c>
      <c r="C12403" t="str">
        <v>Afternoon</v>
      </c>
      <c r="D12403">
        <v>31</v>
      </c>
      <c r="E12403" t="str">
        <f>IF(MOD(D12403,2)=0,"EVEN","ODD")</f>
        <v>ODD</v>
      </c>
      <c r="F12403" t="str">
        <f>IF(D12403&lt;=18,"LOW (1-18)","HIGH (19-36)")</f>
        <v>HIGH (19-36)</v>
      </c>
      <c r="G12403">
        <f>INT((D12403-1)/6)+1</f>
        <v>6</v>
      </c>
      <c r="H12403">
        <f>MOD(D12403-1,6)+1</f>
        <v>1</v>
      </c>
      <c r="I12403">
        <f>37-D12403</f>
        <v>6</v>
      </c>
      <c r="J12403">
        <f>ABS(D12403-D12404)</f>
        <v>7</v>
      </c>
      <c r="K12403">
        <f>AVERAGE(D12403:D12407)</f>
        <v>31</v>
      </c>
      <c r="L12403">
        <f>AVERAGE(D12403:D12422)</f>
        <v>31</v>
      </c>
      <c r="M12403">
        <f>K12403-L12403</f>
        <v>0</v>
      </c>
      <c r="N12403" t="str">
        <f>IF(K12403&gt;L12403,"HIGH ZONE BIAS",IF(K12403&lt;L12403,"LOW ZONE BIAS","EQUILIBRIUM"))</f>
        <v>EQUILIBRIUM</v>
      </c>
    </row>
    <row r="12404">
      <c r="A12404">
        <v>15167</v>
      </c>
      <c r="B12404" t="str">
        <v>2016-06-08</v>
      </c>
      <c r="C12404" t="str">
        <v>Midday</v>
      </c>
      <c r="D12404">
        <v>24</v>
      </c>
      <c r="E12404" t="str">
        <f>IF(MOD(D12404,2)=0,"EVEN","ODD")</f>
        <v>EVEN</v>
      </c>
      <c r="F12404" t="str">
        <f>IF(D12404&lt;=18,"LOW (1-18)","HIGH (19-36)")</f>
        <v>HIGH (19-36)</v>
      </c>
      <c r="G12404">
        <f>INT((D12404-1)/6)+1</f>
        <v>4</v>
      </c>
      <c r="H12404">
        <f>MOD(D12404-1,6)+1</f>
        <v>6</v>
      </c>
      <c r="I12404">
        <f>37-D12404</f>
        <v>13</v>
      </c>
      <c r="J12404">
        <f>ABS(D12404-D12405)</f>
        <v>7</v>
      </c>
      <c r="K12404">
        <f>AVERAGE(D12404:D12408)</f>
        <v>24</v>
      </c>
      <c r="L12404">
        <f>AVERAGE(D12404:D12423)</f>
        <v>24</v>
      </c>
      <c r="M12404">
        <f>K12404-L12404</f>
        <v>0</v>
      </c>
      <c r="N12404" t="str">
        <f>IF(K12404&gt;L12404,"HIGH ZONE BIAS",IF(K12404&lt;L12404,"LOW ZONE BIAS","EQUILIBRIUM"))</f>
        <v>EQUILIBRIUM</v>
      </c>
    </row>
    <row r="12405">
      <c r="A12405">
        <v>15166</v>
      </c>
      <c r="B12405" t="str">
        <v>2016-06-08</v>
      </c>
      <c r="C12405" t="str">
        <v>Morning</v>
      </c>
      <c r="D12405">
        <v>17</v>
      </c>
      <c r="E12405" t="str">
        <f>IF(MOD(D12405,2)=0,"EVEN","ODD")</f>
        <v>ODD</v>
      </c>
      <c r="F12405" t="str">
        <f>IF(D12405&lt;=18,"LOW (1-18)","HIGH (19-36)")</f>
        <v>LOW (1-18)</v>
      </c>
      <c r="G12405">
        <f>INT((D12405-1)/6)+1</f>
        <v>3</v>
      </c>
      <c r="H12405">
        <f>MOD(D12405-1,6)+1</f>
        <v>5</v>
      </c>
      <c r="I12405">
        <f>37-D12405</f>
        <v>20</v>
      </c>
      <c r="J12405">
        <f>ABS(D12405-D12406)</f>
        <v>7</v>
      </c>
      <c r="K12405">
        <f>AVERAGE(D12405:D12409)</f>
        <v>17</v>
      </c>
      <c r="L12405">
        <f>AVERAGE(D12405:D12424)</f>
        <v>17</v>
      </c>
      <c r="M12405">
        <f>K12405-L12405</f>
        <v>0</v>
      </c>
      <c r="N12405" t="str">
        <f>IF(K12405&gt;L12405,"HIGH ZONE BIAS",IF(K12405&lt;L12405,"LOW ZONE BIAS","EQUILIBRIUM"))</f>
        <v>EQUILIBRIUM</v>
      </c>
    </row>
    <row r="12406">
      <c r="A12406">
        <v>15165</v>
      </c>
      <c r="B12406" t="str">
        <v>2016-06-07</v>
      </c>
      <c r="C12406" t="str">
        <v>Evening</v>
      </c>
      <c r="D12406">
        <v>10</v>
      </c>
      <c r="E12406" t="str">
        <f>IF(MOD(D12406,2)=0,"EVEN","ODD")</f>
        <v>EVEN</v>
      </c>
      <c r="F12406" t="str">
        <f>IF(D12406&lt;=18,"LOW (1-18)","HIGH (19-36)")</f>
        <v>LOW (1-18)</v>
      </c>
      <c r="G12406">
        <f>INT((D12406-1)/6)+1</f>
        <v>2</v>
      </c>
      <c r="H12406">
        <f>MOD(D12406-1,6)+1</f>
        <v>4</v>
      </c>
      <c r="I12406">
        <f>37-D12406</f>
        <v>27</v>
      </c>
      <c r="J12406">
        <f>ABS(D12406-D12407)</f>
        <v>6</v>
      </c>
      <c r="K12406">
        <f>AVERAGE(D12406:D12410)</f>
        <v>10</v>
      </c>
      <c r="L12406">
        <f>AVERAGE(D12406:D12425)</f>
        <v>10</v>
      </c>
      <c r="M12406">
        <f>K12406-L12406</f>
        <v>0</v>
      </c>
      <c r="N12406" t="str">
        <f>IF(K12406&gt;L12406,"HIGH ZONE BIAS",IF(K12406&lt;L12406,"LOW ZONE BIAS","EQUILIBRIUM"))</f>
        <v>EQUILIBRIUM</v>
      </c>
    </row>
    <row r="12407">
      <c r="A12407">
        <v>15164</v>
      </c>
      <c r="B12407" t="str">
        <v>2016-06-07</v>
      </c>
      <c r="C12407" t="str">
        <v>Afternoon</v>
      </c>
      <c r="D12407">
        <v>16</v>
      </c>
      <c r="E12407" t="str">
        <f>IF(MOD(D12407,2)=0,"EVEN","ODD")</f>
        <v>EVEN</v>
      </c>
      <c r="F12407" t="str">
        <f>IF(D12407&lt;=18,"LOW (1-18)","HIGH (19-36)")</f>
        <v>LOW (1-18)</v>
      </c>
      <c r="G12407">
        <f>INT((D12407-1)/6)+1</f>
        <v>3</v>
      </c>
      <c r="H12407">
        <f>MOD(D12407-1,6)+1</f>
        <v>4</v>
      </c>
      <c r="I12407">
        <f>37-D12407</f>
        <v>21</v>
      </c>
      <c r="J12407">
        <f>ABS(D12407-D12408)</f>
        <v>1</v>
      </c>
      <c r="K12407">
        <f>AVERAGE(D12407:D12411)</f>
        <v>16</v>
      </c>
      <c r="L12407">
        <f>AVERAGE(D12407:D12426)</f>
        <v>16</v>
      </c>
      <c r="M12407">
        <f>K12407-L12407</f>
        <v>0</v>
      </c>
      <c r="N12407" t="str">
        <f>IF(K12407&gt;L12407,"HIGH ZONE BIAS",IF(K12407&lt;L12407,"LOW ZONE BIAS","EQUILIBRIUM"))</f>
        <v>EQUILIBRIUM</v>
      </c>
    </row>
    <row r="12408">
      <c r="A12408">
        <v>15163</v>
      </c>
      <c r="B12408" t="str">
        <v>2016-06-07</v>
      </c>
      <c r="C12408" t="str">
        <v>Midday</v>
      </c>
      <c r="D12408">
        <v>17</v>
      </c>
      <c r="E12408" t="str">
        <f>IF(MOD(D12408,2)=0,"EVEN","ODD")</f>
        <v>ODD</v>
      </c>
      <c r="F12408" t="str">
        <f>IF(D12408&lt;=18,"LOW (1-18)","HIGH (19-36)")</f>
        <v>LOW (1-18)</v>
      </c>
      <c r="G12408">
        <f>INT((D12408-1)/6)+1</f>
        <v>3</v>
      </c>
      <c r="H12408">
        <f>MOD(D12408-1,6)+1</f>
        <v>5</v>
      </c>
      <c r="I12408">
        <f>37-D12408</f>
        <v>20</v>
      </c>
      <c r="J12408">
        <f>ABS(D12408-D12409)</f>
        <v>17</v>
      </c>
      <c r="K12408">
        <f>AVERAGE(D12408:D12412)</f>
        <v>17</v>
      </c>
      <c r="L12408">
        <f>AVERAGE(D12408:D12427)</f>
        <v>17</v>
      </c>
      <c r="M12408">
        <f>K12408-L12408</f>
        <v>0</v>
      </c>
      <c r="N12408" t="str">
        <f>IF(K12408&gt;L12408,"HIGH ZONE BIAS",IF(K12408&lt;L12408,"LOW ZONE BIAS","EQUILIBRIUM"))</f>
        <v>EQUILIBRIUM</v>
      </c>
    </row>
    <row r="12409">
      <c r="A12409">
        <v>15162</v>
      </c>
      <c r="B12409" t="str">
        <v>2016-06-07</v>
      </c>
      <c r="C12409" t="str">
        <v>Morning</v>
      </c>
      <c r="D12409">
        <v>34</v>
      </c>
      <c r="E12409" t="str">
        <f>IF(MOD(D12409,2)=0,"EVEN","ODD")</f>
        <v>EVEN</v>
      </c>
      <c r="F12409" t="str">
        <f>IF(D12409&lt;=18,"LOW (1-18)","HIGH (19-36)")</f>
        <v>HIGH (19-36)</v>
      </c>
      <c r="G12409">
        <f>INT((D12409-1)/6)+1</f>
        <v>6</v>
      </c>
      <c r="H12409">
        <f>MOD(D12409-1,6)+1</f>
        <v>4</v>
      </c>
      <c r="I12409">
        <f>37-D12409</f>
        <v>3</v>
      </c>
      <c r="J12409">
        <f>ABS(D12409-D12410)</f>
        <v>4</v>
      </c>
      <c r="K12409">
        <f>AVERAGE(D12409:D12413)</f>
        <v>34</v>
      </c>
      <c r="L12409">
        <f>AVERAGE(D12409:D12428)</f>
        <v>34</v>
      </c>
      <c r="M12409">
        <f>K12409-L12409</f>
        <v>0</v>
      </c>
      <c r="N12409" t="str">
        <f>IF(K12409&gt;L12409,"HIGH ZONE BIAS",IF(K12409&lt;L12409,"LOW ZONE BIAS","EQUILIBRIUM"))</f>
        <v>EQUILIBRIUM</v>
      </c>
    </row>
    <row r="12410">
      <c r="A12410">
        <v>15161</v>
      </c>
      <c r="B12410" t="str">
        <v>2016-06-06</v>
      </c>
      <c r="C12410" t="str">
        <v>Evening</v>
      </c>
      <c r="D12410">
        <v>30</v>
      </c>
      <c r="E12410" t="str">
        <f>IF(MOD(D12410,2)=0,"EVEN","ODD")</f>
        <v>EVEN</v>
      </c>
      <c r="F12410" t="str">
        <f>IF(D12410&lt;=18,"LOW (1-18)","HIGH (19-36)")</f>
        <v>HIGH (19-36)</v>
      </c>
      <c r="G12410">
        <f>INT((D12410-1)/6)+1</f>
        <v>5</v>
      </c>
      <c r="H12410">
        <f>MOD(D12410-1,6)+1</f>
        <v>6</v>
      </c>
      <c r="I12410">
        <f>37-D12410</f>
        <v>7</v>
      </c>
      <c r="J12410">
        <f>ABS(D12410-D12411)</f>
        <v>7</v>
      </c>
      <c r="K12410">
        <f>AVERAGE(D12410:D12414)</f>
        <v>30</v>
      </c>
      <c r="L12410">
        <f>AVERAGE(D12410:D12429)</f>
        <v>30</v>
      </c>
      <c r="M12410">
        <f>K12410-L12410</f>
        <v>0</v>
      </c>
      <c r="N12410" t="str">
        <f>IF(K12410&gt;L12410,"HIGH ZONE BIAS",IF(K12410&lt;L12410,"LOW ZONE BIAS","EQUILIBRIUM"))</f>
        <v>EQUILIBRIUM</v>
      </c>
    </row>
    <row r="12411">
      <c r="A12411">
        <v>15160</v>
      </c>
      <c r="B12411" t="str">
        <v>2016-06-06</v>
      </c>
      <c r="C12411" t="str">
        <v>Afternoon</v>
      </c>
      <c r="D12411">
        <v>23</v>
      </c>
      <c r="E12411" t="str">
        <f>IF(MOD(D12411,2)=0,"EVEN","ODD")</f>
        <v>ODD</v>
      </c>
      <c r="F12411" t="str">
        <f>IF(D12411&lt;=18,"LOW (1-18)","HIGH (19-36)")</f>
        <v>HIGH (19-36)</v>
      </c>
      <c r="G12411">
        <f>INT((D12411-1)/6)+1</f>
        <v>4</v>
      </c>
      <c r="H12411">
        <f>MOD(D12411-1,6)+1</f>
        <v>5</v>
      </c>
      <c r="I12411">
        <f>37-D12411</f>
        <v>14</v>
      </c>
      <c r="J12411">
        <f>ABS(D12411-D12412)</f>
        <v>3</v>
      </c>
      <c r="K12411">
        <f>AVERAGE(D12411:D12415)</f>
        <v>23</v>
      </c>
      <c r="L12411">
        <f>AVERAGE(D12411:D12430)</f>
        <v>23</v>
      </c>
      <c r="M12411">
        <f>K12411-L12411</f>
        <v>0</v>
      </c>
      <c r="N12411" t="str">
        <f>IF(K12411&gt;L12411,"HIGH ZONE BIAS",IF(K12411&lt;L12411,"LOW ZONE BIAS","EQUILIBRIUM"))</f>
        <v>EQUILIBRIUM</v>
      </c>
    </row>
    <row r="12412">
      <c r="A12412">
        <v>15159</v>
      </c>
      <c r="B12412" t="str">
        <v>2016-06-06</v>
      </c>
      <c r="C12412" t="str">
        <v>Midday</v>
      </c>
      <c r="D12412">
        <v>26</v>
      </c>
      <c r="E12412" t="str">
        <f>IF(MOD(D12412,2)=0,"EVEN","ODD")</f>
        <v>EVEN</v>
      </c>
      <c r="F12412" t="str">
        <f>IF(D12412&lt;=18,"LOW (1-18)","HIGH (19-36)")</f>
        <v>HIGH (19-36)</v>
      </c>
      <c r="G12412">
        <f>INT((D12412-1)/6)+1</f>
        <v>5</v>
      </c>
      <c r="H12412">
        <f>MOD(D12412-1,6)+1</f>
        <v>2</v>
      </c>
      <c r="I12412">
        <f>37-D12412</f>
        <v>11</v>
      </c>
      <c r="J12412">
        <f>ABS(D12412-D12413)</f>
        <v>0</v>
      </c>
      <c r="K12412">
        <f>AVERAGE(D12412:D12416)</f>
        <v>26</v>
      </c>
      <c r="L12412">
        <f>AVERAGE(D12412:D12431)</f>
        <v>26</v>
      </c>
      <c r="M12412">
        <f>K12412-L12412</f>
        <v>0</v>
      </c>
      <c r="N12412" t="str">
        <f>IF(K12412&gt;L12412,"HIGH ZONE BIAS",IF(K12412&lt;L12412,"LOW ZONE BIAS","EQUILIBRIUM"))</f>
        <v>EQUILIBRIUM</v>
      </c>
    </row>
    <row r="12413">
      <c r="A12413">
        <v>15158</v>
      </c>
      <c r="B12413" t="str">
        <v>2016-06-06</v>
      </c>
      <c r="C12413" t="str">
        <v>Morning</v>
      </c>
      <c r="D12413">
        <v>26</v>
      </c>
      <c r="E12413" t="str">
        <f>IF(MOD(D12413,2)=0,"EVEN","ODD")</f>
        <v>EVEN</v>
      </c>
      <c r="F12413" t="str">
        <f>IF(D12413&lt;=18,"LOW (1-18)","HIGH (19-36)")</f>
        <v>HIGH (19-36)</v>
      </c>
      <c r="G12413">
        <f>INT((D12413-1)/6)+1</f>
        <v>5</v>
      </c>
      <c r="H12413">
        <f>MOD(D12413-1,6)+1</f>
        <v>2</v>
      </c>
      <c r="I12413">
        <f>37-D12413</f>
        <v>11</v>
      </c>
      <c r="J12413">
        <f>ABS(D12413-D12414)</f>
        <v>3</v>
      </c>
      <c r="K12413">
        <f>AVERAGE(D12413:D12417)</f>
        <v>26</v>
      </c>
      <c r="L12413">
        <f>AVERAGE(D12413:D12432)</f>
        <v>26</v>
      </c>
      <c r="M12413">
        <f>K12413-L12413</f>
        <v>0</v>
      </c>
      <c r="N12413" t="str">
        <f>IF(K12413&gt;L12413,"HIGH ZONE BIAS",IF(K12413&lt;L12413,"LOW ZONE BIAS","EQUILIBRIUM"))</f>
        <v>EQUILIBRIUM</v>
      </c>
    </row>
    <row r="12414">
      <c r="A12414">
        <v>15157</v>
      </c>
      <c r="B12414" t="str">
        <v>2016-06-04</v>
      </c>
      <c r="C12414" t="str">
        <v>Evening</v>
      </c>
      <c r="D12414">
        <v>23</v>
      </c>
      <c r="E12414" t="str">
        <f>IF(MOD(D12414,2)=0,"EVEN","ODD")</f>
        <v>ODD</v>
      </c>
      <c r="F12414" t="str">
        <f>IF(D12414&lt;=18,"LOW (1-18)","HIGH (19-36)")</f>
        <v>HIGH (19-36)</v>
      </c>
      <c r="G12414">
        <f>INT((D12414-1)/6)+1</f>
        <v>4</v>
      </c>
      <c r="H12414">
        <f>MOD(D12414-1,6)+1</f>
        <v>5</v>
      </c>
      <c r="I12414">
        <f>37-D12414</f>
        <v>14</v>
      </c>
      <c r="J12414">
        <f>ABS(D12414-D12415)</f>
        <v>14</v>
      </c>
      <c r="K12414">
        <f>AVERAGE(D12414:D12418)</f>
        <v>23</v>
      </c>
      <c r="L12414">
        <f>AVERAGE(D12414:D12433)</f>
        <v>23</v>
      </c>
      <c r="M12414">
        <f>K12414-L12414</f>
        <v>0</v>
      </c>
      <c r="N12414" t="str">
        <f>IF(K12414&gt;L12414,"HIGH ZONE BIAS",IF(K12414&lt;L12414,"LOW ZONE BIAS","EQUILIBRIUM"))</f>
        <v>EQUILIBRIUM</v>
      </c>
    </row>
    <row r="12415">
      <c r="A12415">
        <v>15156</v>
      </c>
      <c r="B12415" t="str">
        <v>2016-06-04</v>
      </c>
      <c r="C12415" t="str">
        <v>Afternoon</v>
      </c>
      <c r="D12415">
        <v>9</v>
      </c>
      <c r="E12415" t="str">
        <f>IF(MOD(D12415,2)=0,"EVEN","ODD")</f>
        <v>ODD</v>
      </c>
      <c r="F12415" t="str">
        <f>IF(D12415&lt;=18,"LOW (1-18)","HIGH (19-36)")</f>
        <v>LOW (1-18)</v>
      </c>
      <c r="G12415">
        <f>INT((D12415-1)/6)+1</f>
        <v>2</v>
      </c>
      <c r="H12415">
        <f>MOD(D12415-1,6)+1</f>
        <v>3</v>
      </c>
      <c r="I12415">
        <f>37-D12415</f>
        <v>28</v>
      </c>
      <c r="J12415">
        <f>ABS(D12415-D12416)</f>
        <v>25</v>
      </c>
      <c r="K12415">
        <f>AVERAGE(D12415:D12419)</f>
        <v>9</v>
      </c>
      <c r="L12415">
        <f>AVERAGE(D12415:D12434)</f>
        <v>9</v>
      </c>
      <c r="M12415">
        <f>K12415-L12415</f>
        <v>0</v>
      </c>
      <c r="N12415" t="str">
        <f>IF(K12415&gt;L12415,"HIGH ZONE BIAS",IF(K12415&lt;L12415,"LOW ZONE BIAS","EQUILIBRIUM"))</f>
        <v>EQUILIBRIUM</v>
      </c>
    </row>
    <row r="12416">
      <c r="A12416">
        <v>15155</v>
      </c>
      <c r="B12416" t="str">
        <v>2016-06-04</v>
      </c>
      <c r="C12416" t="str">
        <v>Midday</v>
      </c>
      <c r="D12416">
        <v>34</v>
      </c>
      <c r="E12416" t="str">
        <f>IF(MOD(D12416,2)=0,"EVEN","ODD")</f>
        <v>EVEN</v>
      </c>
      <c r="F12416" t="str">
        <f>IF(D12416&lt;=18,"LOW (1-18)","HIGH (19-36)")</f>
        <v>HIGH (19-36)</v>
      </c>
      <c r="G12416">
        <f>INT((D12416-1)/6)+1</f>
        <v>6</v>
      </c>
      <c r="H12416">
        <f>MOD(D12416-1,6)+1</f>
        <v>4</v>
      </c>
      <c r="I12416">
        <f>37-D12416</f>
        <v>3</v>
      </c>
      <c r="J12416">
        <f>ABS(D12416-D12417)</f>
        <v>22</v>
      </c>
      <c r="K12416">
        <f>AVERAGE(D12416:D12420)</f>
        <v>34</v>
      </c>
      <c r="L12416">
        <f>AVERAGE(D12416:D12435)</f>
        <v>34</v>
      </c>
      <c r="M12416">
        <f>K12416-L12416</f>
        <v>0</v>
      </c>
      <c r="N12416" t="str">
        <f>IF(K12416&gt;L12416,"HIGH ZONE BIAS",IF(K12416&lt;L12416,"LOW ZONE BIAS","EQUILIBRIUM"))</f>
        <v>EQUILIBRIUM</v>
      </c>
    </row>
    <row r="12417">
      <c r="A12417">
        <v>15154</v>
      </c>
      <c r="B12417" t="str">
        <v>2016-06-04</v>
      </c>
      <c r="C12417" t="str">
        <v>Morning</v>
      </c>
      <c r="D12417">
        <v>12</v>
      </c>
      <c r="E12417" t="str">
        <f>IF(MOD(D12417,2)=0,"EVEN","ODD")</f>
        <v>EVEN</v>
      </c>
      <c r="F12417" t="str">
        <f>IF(D12417&lt;=18,"LOW (1-18)","HIGH (19-36)")</f>
        <v>LOW (1-18)</v>
      </c>
      <c r="G12417">
        <f>INT((D12417-1)/6)+1</f>
        <v>2</v>
      </c>
      <c r="H12417">
        <f>MOD(D12417-1,6)+1</f>
        <v>6</v>
      </c>
      <c r="I12417">
        <f>37-D12417</f>
        <v>25</v>
      </c>
      <c r="J12417">
        <f>ABS(D12417-D12418)</f>
        <v>3</v>
      </c>
      <c r="K12417">
        <f>AVERAGE(D12417:D12421)</f>
        <v>12</v>
      </c>
      <c r="L12417">
        <f>AVERAGE(D12417:D12436)</f>
        <v>12</v>
      </c>
      <c r="M12417">
        <f>K12417-L12417</f>
        <v>0</v>
      </c>
      <c r="N12417" t="str">
        <f>IF(K12417&gt;L12417,"HIGH ZONE BIAS",IF(K12417&lt;L12417,"LOW ZONE BIAS","EQUILIBRIUM"))</f>
        <v>EQUILIBRIUM</v>
      </c>
    </row>
    <row r="12418">
      <c r="A12418">
        <v>15153</v>
      </c>
      <c r="B12418" t="str">
        <v>2016-06-03</v>
      </c>
      <c r="C12418" t="str">
        <v>Evening</v>
      </c>
      <c r="D12418">
        <v>15</v>
      </c>
      <c r="E12418" t="str">
        <f>IF(MOD(D12418,2)=0,"EVEN","ODD")</f>
        <v>ODD</v>
      </c>
      <c r="F12418" t="str">
        <f>IF(D12418&lt;=18,"LOW (1-18)","HIGH (19-36)")</f>
        <v>LOW (1-18)</v>
      </c>
      <c r="G12418">
        <f>INT((D12418-1)/6)+1</f>
        <v>3</v>
      </c>
      <c r="H12418">
        <f>MOD(D12418-1,6)+1</f>
        <v>3</v>
      </c>
      <c r="I12418">
        <f>37-D12418</f>
        <v>22</v>
      </c>
      <c r="J12418">
        <f>ABS(D12418-D12419)</f>
        <v>17</v>
      </c>
      <c r="K12418">
        <f>AVERAGE(D12418:D12422)</f>
        <v>15</v>
      </c>
      <c r="L12418">
        <f>AVERAGE(D12418:D12437)</f>
        <v>15</v>
      </c>
      <c r="M12418">
        <f>K12418-L12418</f>
        <v>0</v>
      </c>
      <c r="N12418" t="str">
        <f>IF(K12418&gt;L12418,"HIGH ZONE BIAS",IF(K12418&lt;L12418,"LOW ZONE BIAS","EQUILIBRIUM"))</f>
        <v>EQUILIBRIUM</v>
      </c>
    </row>
    <row r="12419">
      <c r="A12419">
        <v>15152</v>
      </c>
      <c r="B12419" t="str">
        <v>2016-06-03</v>
      </c>
      <c r="C12419" t="str">
        <v>Afternoon</v>
      </c>
      <c r="D12419">
        <v>32</v>
      </c>
      <c r="E12419" t="str">
        <f>IF(MOD(D12419,2)=0,"EVEN","ODD")</f>
        <v>EVEN</v>
      </c>
      <c r="F12419" t="str">
        <f>IF(D12419&lt;=18,"LOW (1-18)","HIGH (19-36)")</f>
        <v>HIGH (19-36)</v>
      </c>
      <c r="G12419">
        <f>INT((D12419-1)/6)+1</f>
        <v>6</v>
      </c>
      <c r="H12419">
        <f>MOD(D12419-1,6)+1</f>
        <v>2</v>
      </c>
      <c r="I12419">
        <f>37-D12419</f>
        <v>5</v>
      </c>
      <c r="J12419">
        <f>ABS(D12419-D12420)</f>
        <v>1</v>
      </c>
      <c r="K12419">
        <f>AVERAGE(D12419:D12423)</f>
        <v>32</v>
      </c>
      <c r="L12419">
        <f>AVERAGE(D12419:D12438)</f>
        <v>32</v>
      </c>
      <c r="M12419">
        <f>K12419-L12419</f>
        <v>0</v>
      </c>
      <c r="N12419" t="str">
        <f>IF(K12419&gt;L12419,"HIGH ZONE BIAS",IF(K12419&lt;L12419,"LOW ZONE BIAS","EQUILIBRIUM"))</f>
        <v>EQUILIBRIUM</v>
      </c>
    </row>
    <row r="12420">
      <c r="A12420">
        <v>15151</v>
      </c>
      <c r="B12420" t="str">
        <v>2016-06-03</v>
      </c>
      <c r="C12420" t="str">
        <v>Midday</v>
      </c>
      <c r="D12420">
        <v>31</v>
      </c>
      <c r="E12420" t="str">
        <f>IF(MOD(D12420,2)=0,"EVEN","ODD")</f>
        <v>ODD</v>
      </c>
      <c r="F12420" t="str">
        <f>IF(D12420&lt;=18,"LOW (1-18)","HIGH (19-36)")</f>
        <v>HIGH (19-36)</v>
      </c>
      <c r="G12420">
        <f>INT((D12420-1)/6)+1</f>
        <v>6</v>
      </c>
      <c r="H12420">
        <f>MOD(D12420-1,6)+1</f>
        <v>1</v>
      </c>
      <c r="I12420">
        <f>37-D12420</f>
        <v>6</v>
      </c>
      <c r="J12420">
        <f>ABS(D12420-D12421)</f>
        <v>9</v>
      </c>
      <c r="K12420">
        <f>AVERAGE(D12420:D12424)</f>
        <v>31</v>
      </c>
      <c r="L12420">
        <f>AVERAGE(D12420:D12439)</f>
        <v>31</v>
      </c>
      <c r="M12420">
        <f>K12420-L12420</f>
        <v>0</v>
      </c>
      <c r="N12420" t="str">
        <f>IF(K12420&gt;L12420,"HIGH ZONE BIAS",IF(K12420&lt;L12420,"LOW ZONE BIAS","EQUILIBRIUM"))</f>
        <v>EQUILIBRIUM</v>
      </c>
    </row>
    <row r="12421">
      <c r="A12421">
        <v>15150</v>
      </c>
      <c r="B12421" t="str">
        <v>2016-06-03</v>
      </c>
      <c r="C12421" t="str">
        <v>Morning</v>
      </c>
      <c r="D12421">
        <v>22</v>
      </c>
      <c r="E12421" t="str">
        <f>IF(MOD(D12421,2)=0,"EVEN","ODD")</f>
        <v>EVEN</v>
      </c>
      <c r="F12421" t="str">
        <f>IF(D12421&lt;=18,"LOW (1-18)","HIGH (19-36)")</f>
        <v>HIGH (19-36)</v>
      </c>
      <c r="G12421">
        <f>INT((D12421-1)/6)+1</f>
        <v>4</v>
      </c>
      <c r="H12421">
        <f>MOD(D12421-1,6)+1</f>
        <v>4</v>
      </c>
      <c r="I12421">
        <f>37-D12421</f>
        <v>15</v>
      </c>
      <c r="J12421">
        <f>ABS(D12421-D12422)</f>
        <v>3</v>
      </c>
      <c r="K12421">
        <f>AVERAGE(D12421:D12425)</f>
        <v>22</v>
      </c>
      <c r="L12421">
        <f>AVERAGE(D12421:D12440)</f>
        <v>22</v>
      </c>
      <c r="M12421">
        <f>K12421-L12421</f>
        <v>0</v>
      </c>
      <c r="N12421" t="str">
        <f>IF(K12421&gt;L12421,"HIGH ZONE BIAS",IF(K12421&lt;L12421,"LOW ZONE BIAS","EQUILIBRIUM"))</f>
        <v>EQUILIBRIUM</v>
      </c>
    </row>
    <row r="12422">
      <c r="A12422">
        <v>15149</v>
      </c>
      <c r="B12422" t="str">
        <v>2016-06-02</v>
      </c>
      <c r="C12422" t="str">
        <v>Evening</v>
      </c>
      <c r="D12422">
        <v>25</v>
      </c>
      <c r="E12422" t="str">
        <f>IF(MOD(D12422,2)=0,"EVEN","ODD")</f>
        <v>ODD</v>
      </c>
      <c r="F12422" t="str">
        <f>IF(D12422&lt;=18,"LOW (1-18)","HIGH (19-36)")</f>
        <v>HIGH (19-36)</v>
      </c>
      <c r="G12422">
        <f>INT((D12422-1)/6)+1</f>
        <v>5</v>
      </c>
      <c r="H12422">
        <f>MOD(D12422-1,6)+1</f>
        <v>1</v>
      </c>
      <c r="I12422">
        <f>37-D12422</f>
        <v>12</v>
      </c>
      <c r="J12422">
        <f>ABS(D12422-D12423)</f>
        <v>6</v>
      </c>
      <c r="K12422">
        <f>AVERAGE(D12422:D12426)</f>
        <v>25</v>
      </c>
      <c r="L12422">
        <f>AVERAGE(D12422:D12441)</f>
        <v>25</v>
      </c>
      <c r="M12422">
        <f>K12422-L12422</f>
        <v>0</v>
      </c>
      <c r="N12422" t="str">
        <f>IF(K12422&gt;L12422,"HIGH ZONE BIAS",IF(K12422&lt;L12422,"LOW ZONE BIAS","EQUILIBRIUM"))</f>
        <v>EQUILIBRIUM</v>
      </c>
    </row>
    <row r="12423">
      <c r="A12423">
        <v>15148</v>
      </c>
      <c r="B12423" t="str">
        <v>2016-06-02</v>
      </c>
      <c r="C12423" t="str">
        <v>Afternoon</v>
      </c>
      <c r="D12423">
        <v>19</v>
      </c>
      <c r="E12423" t="str">
        <f>IF(MOD(D12423,2)=0,"EVEN","ODD")</f>
        <v>ODD</v>
      </c>
      <c r="F12423" t="str">
        <f>IF(D12423&lt;=18,"LOW (1-18)","HIGH (19-36)")</f>
        <v>HIGH (19-36)</v>
      </c>
      <c r="G12423">
        <f>INT((D12423-1)/6)+1</f>
        <v>4</v>
      </c>
      <c r="H12423">
        <f>MOD(D12423-1,6)+1</f>
        <v>1</v>
      </c>
      <c r="I12423">
        <f>37-D12423</f>
        <v>18</v>
      </c>
      <c r="J12423">
        <f>ABS(D12423-D12424)</f>
        <v>4</v>
      </c>
      <c r="K12423">
        <f>AVERAGE(D12423:D12427)</f>
        <v>19</v>
      </c>
      <c r="L12423">
        <f>AVERAGE(D12423:D12442)</f>
        <v>19</v>
      </c>
      <c r="M12423">
        <f>K12423-L12423</f>
        <v>0</v>
      </c>
      <c r="N12423" t="str">
        <f>IF(K12423&gt;L12423,"HIGH ZONE BIAS",IF(K12423&lt;L12423,"LOW ZONE BIAS","EQUILIBRIUM"))</f>
        <v>EQUILIBRIUM</v>
      </c>
    </row>
    <row r="12424">
      <c r="A12424">
        <v>15147</v>
      </c>
      <c r="B12424" t="str">
        <v>2016-06-02</v>
      </c>
      <c r="C12424" t="str">
        <v>Midday</v>
      </c>
      <c r="D12424">
        <v>23</v>
      </c>
      <c r="E12424" t="str">
        <f>IF(MOD(D12424,2)=0,"EVEN","ODD")</f>
        <v>ODD</v>
      </c>
      <c r="F12424" t="str">
        <f>IF(D12424&lt;=18,"LOW (1-18)","HIGH (19-36)")</f>
        <v>HIGH (19-36)</v>
      </c>
      <c r="G12424">
        <f>INT((D12424-1)/6)+1</f>
        <v>4</v>
      </c>
      <c r="H12424">
        <f>MOD(D12424-1,6)+1</f>
        <v>5</v>
      </c>
      <c r="I12424">
        <f>37-D12424</f>
        <v>14</v>
      </c>
      <c r="J12424">
        <f>ABS(D12424-D12425)</f>
        <v>3</v>
      </c>
      <c r="K12424">
        <f>AVERAGE(D12424:D12428)</f>
        <v>23</v>
      </c>
      <c r="L12424">
        <f>AVERAGE(D12424:D12443)</f>
        <v>23</v>
      </c>
      <c r="M12424">
        <f>K12424-L12424</f>
        <v>0</v>
      </c>
      <c r="N12424" t="str">
        <f>IF(K12424&gt;L12424,"HIGH ZONE BIAS",IF(K12424&lt;L12424,"LOW ZONE BIAS","EQUILIBRIUM"))</f>
        <v>EQUILIBRIUM</v>
      </c>
    </row>
    <row r="12425">
      <c r="A12425">
        <v>15146</v>
      </c>
      <c r="B12425" t="str">
        <v>2016-06-02</v>
      </c>
      <c r="C12425" t="str">
        <v>Morning</v>
      </c>
      <c r="D12425">
        <v>20</v>
      </c>
      <c r="E12425" t="str">
        <f>IF(MOD(D12425,2)=0,"EVEN","ODD")</f>
        <v>EVEN</v>
      </c>
      <c r="F12425" t="str">
        <f>IF(D12425&lt;=18,"LOW (1-18)","HIGH (19-36)")</f>
        <v>HIGH (19-36)</v>
      </c>
      <c r="G12425">
        <f>INT((D12425-1)/6)+1</f>
        <v>4</v>
      </c>
      <c r="H12425">
        <f>MOD(D12425-1,6)+1</f>
        <v>2</v>
      </c>
      <c r="I12425">
        <f>37-D12425</f>
        <v>17</v>
      </c>
      <c r="J12425">
        <f>ABS(D12425-D12426)</f>
        <v>7</v>
      </c>
      <c r="K12425">
        <f>AVERAGE(D12425:D12429)</f>
        <v>20</v>
      </c>
      <c r="L12425">
        <f>AVERAGE(D12425:D12444)</f>
        <v>20</v>
      </c>
      <c r="M12425">
        <f>K12425-L12425</f>
        <v>0</v>
      </c>
      <c r="N12425" t="str">
        <f>IF(K12425&gt;L12425,"HIGH ZONE BIAS",IF(K12425&lt;L12425,"LOW ZONE BIAS","EQUILIBRIUM"))</f>
        <v>EQUILIBRIUM</v>
      </c>
    </row>
    <row r="12426">
      <c r="A12426">
        <v>15145</v>
      </c>
      <c r="B12426" t="str">
        <v>2016-06-01</v>
      </c>
      <c r="C12426" t="str">
        <v>Evening</v>
      </c>
      <c r="D12426">
        <v>27</v>
      </c>
      <c r="E12426" t="str">
        <f>IF(MOD(D12426,2)=0,"EVEN","ODD")</f>
        <v>ODD</v>
      </c>
      <c r="F12426" t="str">
        <f>IF(D12426&lt;=18,"LOW (1-18)","HIGH (19-36)")</f>
        <v>HIGH (19-36)</v>
      </c>
      <c r="G12426">
        <f>INT((D12426-1)/6)+1</f>
        <v>5</v>
      </c>
      <c r="H12426">
        <f>MOD(D12426-1,6)+1</f>
        <v>3</v>
      </c>
      <c r="I12426">
        <f>37-D12426</f>
        <v>10</v>
      </c>
      <c r="J12426">
        <f>ABS(D12426-D12427)</f>
        <v>13</v>
      </c>
      <c r="K12426">
        <f>AVERAGE(D12426:D12430)</f>
        <v>27</v>
      </c>
      <c r="L12426">
        <f>AVERAGE(D12426:D12445)</f>
        <v>27</v>
      </c>
      <c r="M12426">
        <f>K12426-L12426</f>
        <v>0</v>
      </c>
      <c r="N12426" t="str">
        <f>IF(K12426&gt;L12426,"HIGH ZONE BIAS",IF(K12426&lt;L12426,"LOW ZONE BIAS","EQUILIBRIUM"))</f>
        <v>EQUILIBRIUM</v>
      </c>
    </row>
    <row r="12427">
      <c r="A12427">
        <v>15144</v>
      </c>
      <c r="B12427" t="str">
        <v>2016-06-01</v>
      </c>
      <c r="C12427" t="str">
        <v>Afternoon</v>
      </c>
      <c r="D12427">
        <v>14</v>
      </c>
      <c r="E12427" t="str">
        <f>IF(MOD(D12427,2)=0,"EVEN","ODD")</f>
        <v>EVEN</v>
      </c>
      <c r="F12427" t="str">
        <f>IF(D12427&lt;=18,"LOW (1-18)","HIGH (19-36)")</f>
        <v>LOW (1-18)</v>
      </c>
      <c r="G12427">
        <f>INT((D12427-1)/6)+1</f>
        <v>3</v>
      </c>
      <c r="H12427">
        <f>MOD(D12427-1,6)+1</f>
        <v>2</v>
      </c>
      <c r="I12427">
        <f>37-D12427</f>
        <v>23</v>
      </c>
      <c r="J12427">
        <f>ABS(D12427-D12428)</f>
        <v>9</v>
      </c>
      <c r="K12427">
        <f>AVERAGE(D12427:D12431)</f>
        <v>14</v>
      </c>
      <c r="L12427">
        <f>AVERAGE(D12427:D12446)</f>
        <v>14</v>
      </c>
      <c r="M12427">
        <f>K12427-L12427</f>
        <v>0</v>
      </c>
      <c r="N12427" t="str">
        <f>IF(K12427&gt;L12427,"HIGH ZONE BIAS",IF(K12427&lt;L12427,"LOW ZONE BIAS","EQUILIBRIUM"))</f>
        <v>EQUILIBRIUM</v>
      </c>
    </row>
    <row r="12428">
      <c r="A12428">
        <v>15143</v>
      </c>
      <c r="B12428" t="str">
        <v>2016-06-01</v>
      </c>
      <c r="C12428" t="str">
        <v>Midday</v>
      </c>
      <c r="D12428">
        <v>23</v>
      </c>
      <c r="E12428" t="str">
        <f>IF(MOD(D12428,2)=0,"EVEN","ODD")</f>
        <v>ODD</v>
      </c>
      <c r="F12428" t="str">
        <f>IF(D12428&lt;=18,"LOW (1-18)","HIGH (19-36)")</f>
        <v>HIGH (19-36)</v>
      </c>
      <c r="G12428">
        <f>INT((D12428-1)/6)+1</f>
        <v>4</v>
      </c>
      <c r="H12428">
        <f>MOD(D12428-1,6)+1</f>
        <v>5</v>
      </c>
      <c r="I12428">
        <f>37-D12428</f>
        <v>14</v>
      </c>
      <c r="J12428">
        <f>ABS(D12428-D12429)</f>
        <v>12</v>
      </c>
      <c r="K12428">
        <f>AVERAGE(D12428:D12432)</f>
        <v>23</v>
      </c>
      <c r="L12428">
        <f>AVERAGE(D12428:D12447)</f>
        <v>23</v>
      </c>
      <c r="M12428">
        <f>K12428-L12428</f>
        <v>0</v>
      </c>
      <c r="N12428" t="str">
        <f>IF(K12428&gt;L12428,"HIGH ZONE BIAS",IF(K12428&lt;L12428,"LOW ZONE BIAS","EQUILIBRIUM"))</f>
        <v>EQUILIBRIUM</v>
      </c>
    </row>
    <row r="12429">
      <c r="A12429">
        <v>15142</v>
      </c>
      <c r="B12429" t="str">
        <v>2016-06-01</v>
      </c>
      <c r="C12429" t="str">
        <v>Morning</v>
      </c>
      <c r="D12429">
        <v>11</v>
      </c>
      <c r="E12429" t="str">
        <f>IF(MOD(D12429,2)=0,"EVEN","ODD")</f>
        <v>ODD</v>
      </c>
      <c r="F12429" t="str">
        <f>IF(D12429&lt;=18,"LOW (1-18)","HIGH (19-36)")</f>
        <v>LOW (1-18)</v>
      </c>
      <c r="G12429">
        <f>INT((D12429-1)/6)+1</f>
        <v>2</v>
      </c>
      <c r="H12429">
        <f>MOD(D12429-1,6)+1</f>
        <v>5</v>
      </c>
      <c r="I12429">
        <f>37-D12429</f>
        <v>26</v>
      </c>
      <c r="J12429">
        <f>ABS(D12429-D12430)</f>
        <v>7</v>
      </c>
      <c r="K12429">
        <f>AVERAGE(D12429:D12433)</f>
        <v>11</v>
      </c>
      <c r="L12429">
        <f>AVERAGE(D12429:D12448)</f>
        <v>11</v>
      </c>
      <c r="M12429">
        <f>K12429-L12429</f>
        <v>0</v>
      </c>
      <c r="N12429" t="str">
        <f>IF(K12429&gt;L12429,"HIGH ZONE BIAS",IF(K12429&lt;L12429,"LOW ZONE BIAS","EQUILIBRIUM"))</f>
        <v>EQUILIBRIUM</v>
      </c>
    </row>
    <row r="12430">
      <c r="A12430">
        <v>15141</v>
      </c>
      <c r="B12430" t="str">
        <v>2016-05-31</v>
      </c>
      <c r="C12430" t="str">
        <v>Evening</v>
      </c>
      <c r="D12430">
        <v>4</v>
      </c>
      <c r="E12430" t="str">
        <f>IF(MOD(D12430,2)=0,"EVEN","ODD")</f>
        <v>EVEN</v>
      </c>
      <c r="F12430" t="str">
        <f>IF(D12430&lt;=18,"LOW (1-18)","HIGH (19-36)")</f>
        <v>LOW (1-18)</v>
      </c>
      <c r="G12430">
        <f>INT((D12430-1)/6)+1</f>
        <v>1</v>
      </c>
      <c r="H12430">
        <f>MOD(D12430-1,6)+1</f>
        <v>4</v>
      </c>
      <c r="I12430">
        <f>37-D12430</f>
        <v>33</v>
      </c>
      <c r="J12430">
        <f>ABS(D12430-D12431)</f>
        <v>1</v>
      </c>
      <c r="K12430">
        <f>AVERAGE(D12430:D12434)</f>
        <v>4</v>
      </c>
      <c r="L12430">
        <f>AVERAGE(D12430:D12449)</f>
        <v>4</v>
      </c>
      <c r="M12430">
        <f>K12430-L12430</f>
        <v>0</v>
      </c>
      <c r="N12430" t="str">
        <f>IF(K12430&gt;L12430,"HIGH ZONE BIAS",IF(K12430&lt;L12430,"LOW ZONE BIAS","EQUILIBRIUM"))</f>
        <v>EQUILIBRIUM</v>
      </c>
    </row>
    <row r="12431">
      <c r="A12431">
        <v>15140</v>
      </c>
      <c r="B12431" t="str">
        <v>2016-05-31</v>
      </c>
      <c r="C12431" t="str">
        <v>Afternoon</v>
      </c>
      <c r="D12431">
        <v>5</v>
      </c>
      <c r="E12431" t="str">
        <f>IF(MOD(D12431,2)=0,"EVEN","ODD")</f>
        <v>ODD</v>
      </c>
      <c r="F12431" t="str">
        <f>IF(D12431&lt;=18,"LOW (1-18)","HIGH (19-36)")</f>
        <v>LOW (1-18)</v>
      </c>
      <c r="G12431">
        <f>INT((D12431-1)/6)+1</f>
        <v>1</v>
      </c>
      <c r="H12431">
        <f>MOD(D12431-1,6)+1</f>
        <v>5</v>
      </c>
      <c r="I12431">
        <f>37-D12431</f>
        <v>32</v>
      </c>
      <c r="J12431">
        <f>ABS(D12431-D12432)</f>
        <v>24</v>
      </c>
      <c r="K12431">
        <f>AVERAGE(D12431:D12435)</f>
        <v>5</v>
      </c>
      <c r="L12431">
        <f>AVERAGE(D12431:D12450)</f>
        <v>5</v>
      </c>
      <c r="M12431">
        <f>K12431-L12431</f>
        <v>0</v>
      </c>
      <c r="N12431" t="str">
        <f>IF(K12431&gt;L12431,"HIGH ZONE BIAS",IF(K12431&lt;L12431,"LOW ZONE BIAS","EQUILIBRIUM"))</f>
        <v>EQUILIBRIUM</v>
      </c>
    </row>
    <row r="12432">
      <c r="A12432">
        <v>15139</v>
      </c>
      <c r="B12432" t="str">
        <v>2016-05-31</v>
      </c>
      <c r="C12432" t="str">
        <v>Midday</v>
      </c>
      <c r="D12432">
        <v>29</v>
      </c>
      <c r="E12432" t="str">
        <f>IF(MOD(D12432,2)=0,"EVEN","ODD")</f>
        <v>ODD</v>
      </c>
      <c r="F12432" t="str">
        <f>IF(D12432&lt;=18,"LOW (1-18)","HIGH (19-36)")</f>
        <v>HIGH (19-36)</v>
      </c>
      <c r="G12432">
        <f>INT((D12432-1)/6)+1</f>
        <v>5</v>
      </c>
      <c r="H12432">
        <f>MOD(D12432-1,6)+1</f>
        <v>5</v>
      </c>
      <c r="I12432">
        <f>37-D12432</f>
        <v>8</v>
      </c>
      <c r="J12432">
        <f>ABS(D12432-D12433)</f>
        <v>5</v>
      </c>
      <c r="K12432">
        <f>AVERAGE(D12432:D12436)</f>
        <v>29</v>
      </c>
      <c r="L12432">
        <f>AVERAGE(D12432:D12451)</f>
        <v>29</v>
      </c>
      <c r="M12432">
        <f>K12432-L12432</f>
        <v>0</v>
      </c>
      <c r="N12432" t="str">
        <f>IF(K12432&gt;L12432,"HIGH ZONE BIAS",IF(K12432&lt;L12432,"LOW ZONE BIAS","EQUILIBRIUM"))</f>
        <v>EQUILIBRIUM</v>
      </c>
    </row>
    <row r="12433">
      <c r="A12433">
        <v>15138</v>
      </c>
      <c r="B12433" t="str">
        <v>2016-05-31</v>
      </c>
      <c r="C12433" t="str">
        <v>Morning</v>
      </c>
      <c r="D12433">
        <v>34</v>
      </c>
      <c r="E12433" t="str">
        <f>IF(MOD(D12433,2)=0,"EVEN","ODD")</f>
        <v>EVEN</v>
      </c>
      <c r="F12433" t="str">
        <f>IF(D12433&lt;=18,"LOW (1-18)","HIGH (19-36)")</f>
        <v>HIGH (19-36)</v>
      </c>
      <c r="G12433">
        <f>INT((D12433-1)/6)+1</f>
        <v>6</v>
      </c>
      <c r="H12433">
        <f>MOD(D12433-1,6)+1</f>
        <v>4</v>
      </c>
      <c r="I12433">
        <f>37-D12433</f>
        <v>3</v>
      </c>
      <c r="J12433">
        <f>ABS(D12433-D12434)</f>
        <v>0</v>
      </c>
      <c r="K12433">
        <f>AVERAGE(D12433:D12437)</f>
        <v>34</v>
      </c>
      <c r="L12433">
        <f>AVERAGE(D12433:D12452)</f>
        <v>34</v>
      </c>
      <c r="M12433">
        <f>K12433-L12433</f>
        <v>0</v>
      </c>
      <c r="N12433" t="str">
        <f>IF(K12433&gt;L12433,"HIGH ZONE BIAS",IF(K12433&lt;L12433,"LOW ZONE BIAS","EQUILIBRIUM"))</f>
        <v>EQUILIBRIUM</v>
      </c>
    </row>
    <row r="12434">
      <c r="A12434">
        <v>15137</v>
      </c>
      <c r="B12434" t="str">
        <v>2016-05-30</v>
      </c>
      <c r="C12434" t="str">
        <v>Evening</v>
      </c>
      <c r="D12434">
        <v>34</v>
      </c>
      <c r="E12434" t="str">
        <f>IF(MOD(D12434,2)=0,"EVEN","ODD")</f>
        <v>EVEN</v>
      </c>
      <c r="F12434" t="str">
        <f>IF(D12434&lt;=18,"LOW (1-18)","HIGH (19-36)")</f>
        <v>HIGH (19-36)</v>
      </c>
      <c r="G12434">
        <f>INT((D12434-1)/6)+1</f>
        <v>6</v>
      </c>
      <c r="H12434">
        <f>MOD(D12434-1,6)+1</f>
        <v>4</v>
      </c>
      <c r="I12434">
        <f>37-D12434</f>
        <v>3</v>
      </c>
      <c r="J12434">
        <f>ABS(D12434-D12435)</f>
        <v>14</v>
      </c>
      <c r="K12434">
        <f>AVERAGE(D12434:D12438)</f>
        <v>34</v>
      </c>
      <c r="L12434">
        <f>AVERAGE(D12434:D12453)</f>
        <v>34</v>
      </c>
      <c r="M12434">
        <f>K12434-L12434</f>
        <v>0</v>
      </c>
      <c r="N12434" t="str">
        <f>IF(K12434&gt;L12434,"HIGH ZONE BIAS",IF(K12434&lt;L12434,"LOW ZONE BIAS","EQUILIBRIUM"))</f>
        <v>EQUILIBRIUM</v>
      </c>
    </row>
    <row r="12435">
      <c r="A12435">
        <v>15136</v>
      </c>
      <c r="B12435" t="str">
        <v>2016-05-30</v>
      </c>
      <c r="C12435" t="str">
        <v>Afternoon</v>
      </c>
      <c r="D12435">
        <v>20</v>
      </c>
      <c r="E12435" t="str">
        <f>IF(MOD(D12435,2)=0,"EVEN","ODD")</f>
        <v>EVEN</v>
      </c>
      <c r="F12435" t="str">
        <f>IF(D12435&lt;=18,"LOW (1-18)","HIGH (19-36)")</f>
        <v>HIGH (19-36)</v>
      </c>
      <c r="G12435">
        <f>INT((D12435-1)/6)+1</f>
        <v>4</v>
      </c>
      <c r="H12435">
        <f>MOD(D12435-1,6)+1</f>
        <v>2</v>
      </c>
      <c r="I12435">
        <f>37-D12435</f>
        <v>17</v>
      </c>
      <c r="J12435">
        <f>ABS(D12435-D12436)</f>
        <v>10</v>
      </c>
      <c r="K12435">
        <f>AVERAGE(D12435:D12439)</f>
        <v>20</v>
      </c>
      <c r="L12435">
        <f>AVERAGE(D12435:D12454)</f>
        <v>20</v>
      </c>
      <c r="M12435">
        <f>K12435-L12435</f>
        <v>0</v>
      </c>
      <c r="N12435" t="str">
        <f>IF(K12435&gt;L12435,"HIGH ZONE BIAS",IF(K12435&lt;L12435,"LOW ZONE BIAS","EQUILIBRIUM"))</f>
        <v>EQUILIBRIUM</v>
      </c>
    </row>
    <row r="12436">
      <c r="A12436">
        <v>15135</v>
      </c>
      <c r="B12436" t="str">
        <v>2016-05-30</v>
      </c>
      <c r="C12436" t="str">
        <v>Midday</v>
      </c>
      <c r="D12436">
        <v>10</v>
      </c>
      <c r="E12436" t="str">
        <f>IF(MOD(D12436,2)=0,"EVEN","ODD")</f>
        <v>EVEN</v>
      </c>
      <c r="F12436" t="str">
        <f>IF(D12436&lt;=18,"LOW (1-18)","HIGH (19-36)")</f>
        <v>LOW (1-18)</v>
      </c>
      <c r="G12436">
        <f>INT((D12436-1)/6)+1</f>
        <v>2</v>
      </c>
      <c r="H12436">
        <f>MOD(D12436-1,6)+1</f>
        <v>4</v>
      </c>
      <c r="I12436">
        <f>37-D12436</f>
        <v>27</v>
      </c>
      <c r="J12436">
        <f>ABS(D12436-D12437)</f>
        <v>4</v>
      </c>
      <c r="K12436">
        <f>AVERAGE(D12436:D12440)</f>
        <v>10</v>
      </c>
      <c r="L12436">
        <f>AVERAGE(D12436:D12455)</f>
        <v>10</v>
      </c>
      <c r="M12436">
        <f>K12436-L12436</f>
        <v>0</v>
      </c>
      <c r="N12436" t="str">
        <f>IF(K12436&gt;L12436,"HIGH ZONE BIAS",IF(K12436&lt;L12436,"LOW ZONE BIAS","EQUILIBRIUM"))</f>
        <v>EQUILIBRIUM</v>
      </c>
    </row>
    <row r="12437">
      <c r="A12437">
        <v>15134</v>
      </c>
      <c r="B12437" t="str">
        <v>2016-05-30</v>
      </c>
      <c r="C12437" t="str">
        <v>Morning</v>
      </c>
      <c r="D12437">
        <v>14</v>
      </c>
      <c r="E12437" t="str">
        <f>IF(MOD(D12437,2)=0,"EVEN","ODD")</f>
        <v>EVEN</v>
      </c>
      <c r="F12437" t="str">
        <f>IF(D12437&lt;=18,"LOW (1-18)","HIGH (19-36)")</f>
        <v>LOW (1-18)</v>
      </c>
      <c r="G12437">
        <f>INT((D12437-1)/6)+1</f>
        <v>3</v>
      </c>
      <c r="H12437">
        <f>MOD(D12437-1,6)+1</f>
        <v>2</v>
      </c>
      <c r="I12437">
        <f>37-D12437</f>
        <v>23</v>
      </c>
      <c r="J12437">
        <f>ABS(D12437-D12438)</f>
        <v>4</v>
      </c>
      <c r="K12437">
        <f>AVERAGE(D12437:D12441)</f>
        <v>14</v>
      </c>
      <c r="L12437">
        <f>AVERAGE(D12437:D12456)</f>
        <v>14</v>
      </c>
      <c r="M12437">
        <f>K12437-L12437</f>
        <v>0</v>
      </c>
      <c r="N12437" t="str">
        <f>IF(K12437&gt;L12437,"HIGH ZONE BIAS",IF(K12437&lt;L12437,"LOW ZONE BIAS","EQUILIBRIUM"))</f>
        <v>EQUILIBRIUM</v>
      </c>
    </row>
    <row r="12438">
      <c r="A12438">
        <v>15133</v>
      </c>
      <c r="B12438" t="str">
        <v>2016-05-28</v>
      </c>
      <c r="C12438" t="str">
        <v>Evening</v>
      </c>
      <c r="D12438">
        <v>10</v>
      </c>
      <c r="E12438" t="str">
        <f>IF(MOD(D12438,2)=0,"EVEN","ODD")</f>
        <v>EVEN</v>
      </c>
      <c r="F12438" t="str">
        <f>IF(D12438&lt;=18,"LOW (1-18)","HIGH (19-36)")</f>
        <v>LOW (1-18)</v>
      </c>
      <c r="G12438">
        <f>INT((D12438-1)/6)+1</f>
        <v>2</v>
      </c>
      <c r="H12438">
        <f>MOD(D12438-1,6)+1</f>
        <v>4</v>
      </c>
      <c r="I12438">
        <f>37-D12438</f>
        <v>27</v>
      </c>
      <c r="J12438">
        <f>ABS(D12438-D12439)</f>
        <v>25</v>
      </c>
      <c r="K12438">
        <f>AVERAGE(D12438:D12442)</f>
        <v>10</v>
      </c>
      <c r="L12438">
        <f>AVERAGE(D12438:D12457)</f>
        <v>10</v>
      </c>
      <c r="M12438">
        <f>K12438-L12438</f>
        <v>0</v>
      </c>
      <c r="N12438" t="str">
        <f>IF(K12438&gt;L12438,"HIGH ZONE BIAS",IF(K12438&lt;L12438,"LOW ZONE BIAS","EQUILIBRIUM"))</f>
        <v>EQUILIBRIUM</v>
      </c>
    </row>
    <row r="12439">
      <c r="A12439">
        <v>15132</v>
      </c>
      <c r="B12439" t="str">
        <v>2016-05-28</v>
      </c>
      <c r="C12439" t="str">
        <v>Afternoon</v>
      </c>
      <c r="D12439">
        <v>35</v>
      </c>
      <c r="E12439" t="str">
        <f>IF(MOD(D12439,2)=0,"EVEN","ODD")</f>
        <v>ODD</v>
      </c>
      <c r="F12439" t="str">
        <f>IF(D12439&lt;=18,"LOW (1-18)","HIGH (19-36)")</f>
        <v>HIGH (19-36)</v>
      </c>
      <c r="G12439">
        <f>INT((D12439-1)/6)+1</f>
        <v>6</v>
      </c>
      <c r="H12439">
        <f>MOD(D12439-1,6)+1</f>
        <v>5</v>
      </c>
      <c r="I12439">
        <f>37-D12439</f>
        <v>2</v>
      </c>
      <c r="J12439">
        <f>ABS(D12439-D12440)</f>
        <v>24</v>
      </c>
      <c r="K12439">
        <f>AVERAGE(D12439:D12443)</f>
        <v>35</v>
      </c>
      <c r="L12439">
        <f>AVERAGE(D12439:D12458)</f>
        <v>35</v>
      </c>
      <c r="M12439">
        <f>K12439-L12439</f>
        <v>0</v>
      </c>
      <c r="N12439" t="str">
        <f>IF(K12439&gt;L12439,"HIGH ZONE BIAS",IF(K12439&lt;L12439,"LOW ZONE BIAS","EQUILIBRIUM"))</f>
        <v>EQUILIBRIUM</v>
      </c>
    </row>
    <row r="12440">
      <c r="A12440">
        <v>15131</v>
      </c>
      <c r="B12440" t="str">
        <v>2016-05-28</v>
      </c>
      <c r="C12440" t="str">
        <v>Midday</v>
      </c>
      <c r="D12440">
        <v>11</v>
      </c>
      <c r="E12440" t="str">
        <f>IF(MOD(D12440,2)=0,"EVEN","ODD")</f>
        <v>ODD</v>
      </c>
      <c r="F12440" t="str">
        <f>IF(D12440&lt;=18,"LOW (1-18)","HIGH (19-36)")</f>
        <v>LOW (1-18)</v>
      </c>
      <c r="G12440">
        <f>INT((D12440-1)/6)+1</f>
        <v>2</v>
      </c>
      <c r="H12440">
        <f>MOD(D12440-1,6)+1</f>
        <v>5</v>
      </c>
      <c r="I12440">
        <f>37-D12440</f>
        <v>26</v>
      </c>
      <c r="J12440">
        <f>ABS(D12440-D12441)</f>
        <v>7</v>
      </c>
      <c r="K12440">
        <f>AVERAGE(D12440:D12444)</f>
        <v>11</v>
      </c>
      <c r="L12440">
        <f>AVERAGE(D12440:D12459)</f>
        <v>11</v>
      </c>
      <c r="M12440">
        <f>K12440-L12440</f>
        <v>0</v>
      </c>
      <c r="N12440" t="str">
        <f>IF(K12440&gt;L12440,"HIGH ZONE BIAS",IF(K12440&lt;L12440,"LOW ZONE BIAS","EQUILIBRIUM"))</f>
        <v>EQUILIBRIUM</v>
      </c>
    </row>
    <row r="12441">
      <c r="A12441">
        <v>15130</v>
      </c>
      <c r="B12441" t="str">
        <v>2016-05-28</v>
      </c>
      <c r="C12441" t="str">
        <v>Morning</v>
      </c>
      <c r="D12441">
        <v>4</v>
      </c>
      <c r="E12441" t="str">
        <f>IF(MOD(D12441,2)=0,"EVEN","ODD")</f>
        <v>EVEN</v>
      </c>
      <c r="F12441" t="str">
        <f>IF(D12441&lt;=18,"LOW (1-18)","HIGH (19-36)")</f>
        <v>LOW (1-18)</v>
      </c>
      <c r="G12441">
        <f>INT((D12441-1)/6)+1</f>
        <v>1</v>
      </c>
      <c r="H12441">
        <f>MOD(D12441-1,6)+1</f>
        <v>4</v>
      </c>
      <c r="I12441">
        <f>37-D12441</f>
        <v>33</v>
      </c>
      <c r="J12441">
        <f>ABS(D12441-D12442)</f>
        <v>4</v>
      </c>
      <c r="K12441">
        <f>AVERAGE(D12441:D12445)</f>
        <v>4</v>
      </c>
      <c r="L12441">
        <f>AVERAGE(D12441:D12460)</f>
        <v>4</v>
      </c>
      <c r="M12441">
        <f>K12441-L12441</f>
        <v>0</v>
      </c>
      <c r="N12441" t="str">
        <f>IF(K12441&gt;L12441,"HIGH ZONE BIAS",IF(K12441&lt;L12441,"LOW ZONE BIAS","EQUILIBRIUM"))</f>
        <v>EQUILIBRIUM</v>
      </c>
    </row>
    <row r="12442">
      <c r="A12442">
        <v>15129</v>
      </c>
      <c r="B12442" t="str">
        <v>2016-05-27</v>
      </c>
      <c r="C12442" t="str">
        <v>Evening</v>
      </c>
      <c r="D12442">
        <v>8</v>
      </c>
      <c r="E12442" t="str">
        <f>IF(MOD(D12442,2)=0,"EVEN","ODD")</f>
        <v>EVEN</v>
      </c>
      <c r="F12442" t="str">
        <f>IF(D12442&lt;=18,"LOW (1-18)","HIGH (19-36)")</f>
        <v>LOW (1-18)</v>
      </c>
      <c r="G12442">
        <f>INT((D12442-1)/6)+1</f>
        <v>2</v>
      </c>
      <c r="H12442">
        <f>MOD(D12442-1,6)+1</f>
        <v>2</v>
      </c>
      <c r="I12442">
        <f>37-D12442</f>
        <v>29</v>
      </c>
      <c r="J12442">
        <f>ABS(D12442-D12443)</f>
        <v>17</v>
      </c>
      <c r="K12442">
        <f>AVERAGE(D12442:D12446)</f>
        <v>8</v>
      </c>
      <c r="L12442">
        <f>AVERAGE(D12442:D12461)</f>
        <v>8</v>
      </c>
      <c r="M12442">
        <f>K12442-L12442</f>
        <v>0</v>
      </c>
      <c r="N12442" t="str">
        <f>IF(K12442&gt;L12442,"HIGH ZONE BIAS",IF(K12442&lt;L12442,"LOW ZONE BIAS","EQUILIBRIUM"))</f>
        <v>EQUILIBRIUM</v>
      </c>
    </row>
    <row r="12443">
      <c r="A12443">
        <v>15128</v>
      </c>
      <c r="B12443" t="str">
        <v>2016-05-27</v>
      </c>
      <c r="C12443" t="str">
        <v>Afternoon</v>
      </c>
      <c r="D12443">
        <v>25</v>
      </c>
      <c r="E12443" t="str">
        <f>IF(MOD(D12443,2)=0,"EVEN","ODD")</f>
        <v>ODD</v>
      </c>
      <c r="F12443" t="str">
        <f>IF(D12443&lt;=18,"LOW (1-18)","HIGH (19-36)")</f>
        <v>HIGH (19-36)</v>
      </c>
      <c r="G12443">
        <f>INT((D12443-1)/6)+1</f>
        <v>5</v>
      </c>
      <c r="H12443">
        <f>MOD(D12443-1,6)+1</f>
        <v>1</v>
      </c>
      <c r="I12443">
        <f>37-D12443</f>
        <v>12</v>
      </c>
      <c r="J12443">
        <f>ABS(D12443-D12444)</f>
        <v>18</v>
      </c>
      <c r="K12443">
        <f>AVERAGE(D12443:D12447)</f>
        <v>25</v>
      </c>
      <c r="L12443">
        <f>AVERAGE(D12443:D12462)</f>
        <v>25</v>
      </c>
      <c r="M12443">
        <f>K12443-L12443</f>
        <v>0</v>
      </c>
      <c r="N12443" t="str">
        <f>IF(K12443&gt;L12443,"HIGH ZONE BIAS",IF(K12443&lt;L12443,"LOW ZONE BIAS","EQUILIBRIUM"))</f>
        <v>EQUILIBRIUM</v>
      </c>
    </row>
    <row r="12444">
      <c r="A12444">
        <v>15127</v>
      </c>
      <c r="B12444" t="str">
        <v>2016-05-27</v>
      </c>
      <c r="C12444" t="str">
        <v>Midday</v>
      </c>
      <c r="D12444">
        <v>7</v>
      </c>
      <c r="E12444" t="str">
        <f>IF(MOD(D12444,2)=0,"EVEN","ODD")</f>
        <v>ODD</v>
      </c>
      <c r="F12444" t="str">
        <f>IF(D12444&lt;=18,"LOW (1-18)","HIGH (19-36)")</f>
        <v>LOW (1-18)</v>
      </c>
      <c r="G12444">
        <f>INT((D12444-1)/6)+1</f>
        <v>2</v>
      </c>
      <c r="H12444">
        <f>MOD(D12444-1,6)+1</f>
        <v>1</v>
      </c>
      <c r="I12444">
        <f>37-D12444</f>
        <v>30</v>
      </c>
      <c r="J12444">
        <f>ABS(D12444-D12445)</f>
        <v>22</v>
      </c>
      <c r="K12444">
        <f>AVERAGE(D12444:D12448)</f>
        <v>7</v>
      </c>
      <c r="L12444">
        <f>AVERAGE(D12444:D12463)</f>
        <v>7</v>
      </c>
      <c r="M12444">
        <f>K12444-L12444</f>
        <v>0</v>
      </c>
      <c r="N12444" t="str">
        <f>IF(K12444&gt;L12444,"HIGH ZONE BIAS",IF(K12444&lt;L12444,"LOW ZONE BIAS","EQUILIBRIUM"))</f>
        <v>EQUILIBRIUM</v>
      </c>
    </row>
    <row r="12445">
      <c r="A12445">
        <v>15126</v>
      </c>
      <c r="B12445" t="str">
        <v>2016-05-27</v>
      </c>
      <c r="C12445" t="str">
        <v>Morning</v>
      </c>
      <c r="D12445">
        <v>29</v>
      </c>
      <c r="E12445" t="str">
        <f>IF(MOD(D12445,2)=0,"EVEN","ODD")</f>
        <v>ODD</v>
      </c>
      <c r="F12445" t="str">
        <f>IF(D12445&lt;=18,"LOW (1-18)","HIGH (19-36)")</f>
        <v>HIGH (19-36)</v>
      </c>
      <c r="G12445">
        <f>INT((D12445-1)/6)+1</f>
        <v>5</v>
      </c>
      <c r="H12445">
        <f>MOD(D12445-1,6)+1</f>
        <v>5</v>
      </c>
      <c r="I12445">
        <f>37-D12445</f>
        <v>8</v>
      </c>
      <c r="J12445">
        <f>ABS(D12445-D12446)</f>
        <v>24</v>
      </c>
      <c r="K12445">
        <f>AVERAGE(D12445:D12449)</f>
        <v>29</v>
      </c>
      <c r="L12445">
        <f>AVERAGE(D12445:D12464)</f>
        <v>29</v>
      </c>
      <c r="M12445">
        <f>K12445-L12445</f>
        <v>0</v>
      </c>
      <c r="N12445" t="str">
        <f>IF(K12445&gt;L12445,"HIGH ZONE BIAS",IF(K12445&lt;L12445,"LOW ZONE BIAS","EQUILIBRIUM"))</f>
        <v>EQUILIBRIUM</v>
      </c>
    </row>
    <row r="12446">
      <c r="A12446">
        <v>15125</v>
      </c>
      <c r="B12446" t="str">
        <v>2016-05-25</v>
      </c>
      <c r="C12446" t="str">
        <v>Evening</v>
      </c>
      <c r="D12446">
        <v>5</v>
      </c>
      <c r="E12446" t="str">
        <f>IF(MOD(D12446,2)=0,"EVEN","ODD")</f>
        <v>ODD</v>
      </c>
      <c r="F12446" t="str">
        <f>IF(D12446&lt;=18,"LOW (1-18)","HIGH (19-36)")</f>
        <v>LOW (1-18)</v>
      </c>
      <c r="G12446">
        <f>INT((D12446-1)/6)+1</f>
        <v>1</v>
      </c>
      <c r="H12446">
        <f>MOD(D12446-1,6)+1</f>
        <v>5</v>
      </c>
      <c r="I12446">
        <f>37-D12446</f>
        <v>32</v>
      </c>
      <c r="J12446">
        <f>ABS(D12446-D12447)</f>
        <v>23</v>
      </c>
      <c r="K12446">
        <f>AVERAGE(D12446:D12450)</f>
        <v>5</v>
      </c>
      <c r="L12446">
        <f>AVERAGE(D12446:D12465)</f>
        <v>5</v>
      </c>
      <c r="M12446">
        <f>K12446-L12446</f>
        <v>0</v>
      </c>
      <c r="N12446" t="str">
        <f>IF(K12446&gt;L12446,"HIGH ZONE BIAS",IF(K12446&lt;L12446,"LOW ZONE BIAS","EQUILIBRIUM"))</f>
        <v>EQUILIBRIUM</v>
      </c>
    </row>
    <row r="12447">
      <c r="A12447">
        <v>15124</v>
      </c>
      <c r="B12447" t="str">
        <v>2016-05-25</v>
      </c>
      <c r="C12447" t="str">
        <v>Afternoon</v>
      </c>
      <c r="D12447">
        <v>28</v>
      </c>
      <c r="E12447" t="str">
        <f>IF(MOD(D12447,2)=0,"EVEN","ODD")</f>
        <v>EVEN</v>
      </c>
      <c r="F12447" t="str">
        <f>IF(D12447&lt;=18,"LOW (1-18)","HIGH (19-36)")</f>
        <v>HIGH (19-36)</v>
      </c>
      <c r="G12447">
        <f>INT((D12447-1)/6)+1</f>
        <v>5</v>
      </c>
      <c r="H12447">
        <f>MOD(D12447-1,6)+1</f>
        <v>4</v>
      </c>
      <c r="I12447">
        <f>37-D12447</f>
        <v>9</v>
      </c>
      <c r="J12447">
        <f>ABS(D12447-D12448)</f>
        <v>26</v>
      </c>
      <c r="K12447">
        <f>AVERAGE(D12447:D12451)</f>
        <v>28</v>
      </c>
      <c r="L12447">
        <f>AVERAGE(D12447:D12466)</f>
        <v>28</v>
      </c>
      <c r="M12447">
        <f>K12447-L12447</f>
        <v>0</v>
      </c>
      <c r="N12447" t="str">
        <f>IF(K12447&gt;L12447,"HIGH ZONE BIAS",IF(K12447&lt;L12447,"LOW ZONE BIAS","EQUILIBRIUM"))</f>
        <v>EQUILIBRIUM</v>
      </c>
    </row>
    <row r="12448">
      <c r="A12448">
        <v>15123</v>
      </c>
      <c r="B12448" t="str">
        <v>2016-05-25</v>
      </c>
      <c r="C12448" t="str">
        <v>Midday</v>
      </c>
      <c r="D12448">
        <v>2</v>
      </c>
      <c r="E12448" t="str">
        <f>IF(MOD(D12448,2)=0,"EVEN","ODD")</f>
        <v>EVEN</v>
      </c>
      <c r="F12448" t="str">
        <f>IF(D12448&lt;=18,"LOW (1-18)","HIGH (19-36)")</f>
        <v>LOW (1-18)</v>
      </c>
      <c r="G12448">
        <f>INT((D12448-1)/6)+1</f>
        <v>1</v>
      </c>
      <c r="H12448">
        <f>MOD(D12448-1,6)+1</f>
        <v>2</v>
      </c>
      <c r="I12448">
        <f>37-D12448</f>
        <v>35</v>
      </c>
      <c r="J12448">
        <f>ABS(D12448-D12449)</f>
        <v>20</v>
      </c>
      <c r="K12448">
        <f>AVERAGE(D12448:D12452)</f>
        <v>2</v>
      </c>
      <c r="L12448">
        <f>AVERAGE(D12448:D12467)</f>
        <v>2</v>
      </c>
      <c r="M12448">
        <f>K12448-L12448</f>
        <v>0</v>
      </c>
      <c r="N12448" t="str">
        <f>IF(K12448&gt;L12448,"HIGH ZONE BIAS",IF(K12448&lt;L12448,"LOW ZONE BIAS","EQUILIBRIUM"))</f>
        <v>EQUILIBRIUM</v>
      </c>
    </row>
    <row r="12449">
      <c r="A12449">
        <v>15122</v>
      </c>
      <c r="B12449" t="str">
        <v>2016-05-25</v>
      </c>
      <c r="C12449" t="str">
        <v>Morning</v>
      </c>
      <c r="D12449">
        <v>22</v>
      </c>
      <c r="E12449" t="str">
        <f>IF(MOD(D12449,2)=0,"EVEN","ODD")</f>
        <v>EVEN</v>
      </c>
      <c r="F12449" t="str">
        <f>IF(D12449&lt;=18,"LOW (1-18)","HIGH (19-36)")</f>
        <v>HIGH (19-36)</v>
      </c>
      <c r="G12449">
        <f>INT((D12449-1)/6)+1</f>
        <v>4</v>
      </c>
      <c r="H12449">
        <f>MOD(D12449-1,6)+1</f>
        <v>4</v>
      </c>
      <c r="I12449">
        <f>37-D12449</f>
        <v>15</v>
      </c>
      <c r="J12449">
        <f>ABS(D12449-D12450)</f>
        <v>5</v>
      </c>
      <c r="K12449">
        <f>AVERAGE(D12449:D12453)</f>
        <v>22</v>
      </c>
      <c r="L12449">
        <f>AVERAGE(D12449:D12468)</f>
        <v>22</v>
      </c>
      <c r="M12449">
        <f>K12449-L12449</f>
        <v>0</v>
      </c>
      <c r="N12449" t="str">
        <f>IF(K12449&gt;L12449,"HIGH ZONE BIAS",IF(K12449&lt;L12449,"LOW ZONE BIAS","EQUILIBRIUM"))</f>
        <v>EQUILIBRIUM</v>
      </c>
    </row>
    <row r="12450">
      <c r="A12450">
        <v>15121</v>
      </c>
      <c r="B12450" t="str">
        <v>2016-05-24</v>
      </c>
      <c r="C12450" t="str">
        <v>Evening</v>
      </c>
      <c r="D12450">
        <v>27</v>
      </c>
      <c r="E12450" t="str">
        <f>IF(MOD(D12450,2)=0,"EVEN","ODD")</f>
        <v>ODD</v>
      </c>
      <c r="F12450" t="str">
        <f>IF(D12450&lt;=18,"LOW (1-18)","HIGH (19-36)")</f>
        <v>HIGH (19-36)</v>
      </c>
      <c r="G12450">
        <f>INT((D12450-1)/6)+1</f>
        <v>5</v>
      </c>
      <c r="H12450">
        <f>MOD(D12450-1,6)+1</f>
        <v>3</v>
      </c>
      <c r="I12450">
        <f>37-D12450</f>
        <v>10</v>
      </c>
      <c r="J12450">
        <f>ABS(D12450-D12451)</f>
        <v>20</v>
      </c>
      <c r="K12450">
        <f>AVERAGE(D12450:D12454)</f>
        <v>27</v>
      </c>
      <c r="L12450">
        <f>AVERAGE(D12450:D12469)</f>
        <v>27</v>
      </c>
      <c r="M12450">
        <f>K12450-L12450</f>
        <v>0</v>
      </c>
      <c r="N12450" t="str">
        <f>IF(K12450&gt;L12450,"HIGH ZONE BIAS",IF(K12450&lt;L12450,"LOW ZONE BIAS","EQUILIBRIUM"))</f>
        <v>EQUILIBRIUM</v>
      </c>
    </row>
    <row r="12451">
      <c r="A12451">
        <v>15120</v>
      </c>
      <c r="B12451" t="str">
        <v>2016-05-24</v>
      </c>
      <c r="C12451" t="str">
        <v>Afternoon</v>
      </c>
      <c r="D12451">
        <v>7</v>
      </c>
      <c r="E12451" t="str">
        <f>IF(MOD(D12451,2)=0,"EVEN","ODD")</f>
        <v>ODD</v>
      </c>
      <c r="F12451" t="str">
        <f>IF(D12451&lt;=18,"LOW (1-18)","HIGH (19-36)")</f>
        <v>LOW (1-18)</v>
      </c>
      <c r="G12451">
        <f>INT((D12451-1)/6)+1</f>
        <v>2</v>
      </c>
      <c r="H12451">
        <f>MOD(D12451-1,6)+1</f>
        <v>1</v>
      </c>
      <c r="I12451">
        <f>37-D12451</f>
        <v>30</v>
      </c>
      <c r="J12451">
        <f>ABS(D12451-D12452)</f>
        <v>9</v>
      </c>
      <c r="K12451">
        <f>AVERAGE(D12451:D12455)</f>
        <v>7</v>
      </c>
      <c r="L12451">
        <f>AVERAGE(D12451:D12470)</f>
        <v>7</v>
      </c>
      <c r="M12451">
        <f>K12451-L12451</f>
        <v>0</v>
      </c>
      <c r="N12451" t="str">
        <f>IF(K12451&gt;L12451,"HIGH ZONE BIAS",IF(K12451&lt;L12451,"LOW ZONE BIAS","EQUILIBRIUM"))</f>
        <v>EQUILIBRIUM</v>
      </c>
    </row>
    <row r="12452">
      <c r="A12452">
        <v>15119</v>
      </c>
      <c r="B12452" t="str">
        <v>2016-05-24</v>
      </c>
      <c r="C12452" t="str">
        <v>Midday</v>
      </c>
      <c r="D12452">
        <v>16</v>
      </c>
      <c r="E12452" t="str">
        <f>IF(MOD(D12452,2)=0,"EVEN","ODD")</f>
        <v>EVEN</v>
      </c>
      <c r="F12452" t="str">
        <f>IF(D12452&lt;=18,"LOW (1-18)","HIGH (19-36)")</f>
        <v>LOW (1-18)</v>
      </c>
      <c r="G12452">
        <f>INT((D12452-1)/6)+1</f>
        <v>3</v>
      </c>
      <c r="H12452">
        <f>MOD(D12452-1,6)+1</f>
        <v>4</v>
      </c>
      <c r="I12452">
        <f>37-D12452</f>
        <v>21</v>
      </c>
      <c r="J12452">
        <f>ABS(D12452-D12453)</f>
        <v>6</v>
      </c>
      <c r="K12452">
        <f>AVERAGE(D12452:D12456)</f>
        <v>16</v>
      </c>
      <c r="L12452">
        <f>AVERAGE(D12452:D12471)</f>
        <v>16</v>
      </c>
      <c r="M12452">
        <f>K12452-L12452</f>
        <v>0</v>
      </c>
      <c r="N12452" t="str">
        <f>IF(K12452&gt;L12452,"HIGH ZONE BIAS",IF(K12452&lt;L12452,"LOW ZONE BIAS","EQUILIBRIUM"))</f>
        <v>EQUILIBRIUM</v>
      </c>
    </row>
    <row r="12453">
      <c r="A12453">
        <v>15118</v>
      </c>
      <c r="B12453" t="str">
        <v>2016-05-24</v>
      </c>
      <c r="C12453" t="str">
        <v>Morning</v>
      </c>
      <c r="D12453">
        <v>22</v>
      </c>
      <c r="E12453" t="str">
        <f>IF(MOD(D12453,2)=0,"EVEN","ODD")</f>
        <v>EVEN</v>
      </c>
      <c r="F12453" t="str">
        <f>IF(D12453&lt;=18,"LOW (1-18)","HIGH (19-36)")</f>
        <v>HIGH (19-36)</v>
      </c>
      <c r="G12453">
        <f>INT((D12453-1)/6)+1</f>
        <v>4</v>
      </c>
      <c r="H12453">
        <f>MOD(D12453-1,6)+1</f>
        <v>4</v>
      </c>
      <c r="I12453">
        <f>37-D12453</f>
        <v>15</v>
      </c>
      <c r="J12453">
        <f>ABS(D12453-D12454)</f>
        <v>1</v>
      </c>
      <c r="K12453">
        <f>AVERAGE(D12453:D12457)</f>
        <v>22</v>
      </c>
      <c r="L12453">
        <f>AVERAGE(D12453:D12472)</f>
        <v>22</v>
      </c>
      <c r="M12453">
        <f>K12453-L12453</f>
        <v>0</v>
      </c>
      <c r="N12453" t="str">
        <f>IF(K12453&gt;L12453,"HIGH ZONE BIAS",IF(K12453&lt;L12453,"LOW ZONE BIAS","EQUILIBRIUM"))</f>
        <v>EQUILIBRIUM</v>
      </c>
    </row>
    <row r="12454">
      <c r="A12454">
        <v>15116</v>
      </c>
      <c r="B12454" t="str">
        <v>2016-05-23</v>
      </c>
      <c r="C12454" t="str">
        <v>Afternoon</v>
      </c>
      <c r="D12454">
        <v>23</v>
      </c>
      <c r="E12454" t="str">
        <f>IF(MOD(D12454,2)=0,"EVEN","ODD")</f>
        <v>ODD</v>
      </c>
      <c r="F12454" t="str">
        <f>IF(D12454&lt;=18,"LOW (1-18)","HIGH (19-36)")</f>
        <v>HIGH (19-36)</v>
      </c>
      <c r="G12454">
        <f>INT((D12454-1)/6)+1</f>
        <v>4</v>
      </c>
      <c r="H12454">
        <f>MOD(D12454-1,6)+1</f>
        <v>5</v>
      </c>
      <c r="I12454">
        <f>37-D12454</f>
        <v>14</v>
      </c>
      <c r="J12454">
        <f>ABS(D12454-D12455)</f>
        <v>11</v>
      </c>
      <c r="K12454">
        <f>AVERAGE(D12454:D12458)</f>
        <v>23</v>
      </c>
      <c r="L12454">
        <f>AVERAGE(D12454:D12473)</f>
        <v>23</v>
      </c>
      <c r="M12454">
        <f>K12454-L12454</f>
        <v>0</v>
      </c>
      <c r="N12454" t="str">
        <f>IF(K12454&gt;L12454,"HIGH ZONE BIAS",IF(K12454&lt;L12454,"LOW ZONE BIAS","EQUILIBRIUM"))</f>
        <v>EQUILIBRIUM</v>
      </c>
    </row>
    <row r="12455">
      <c r="A12455">
        <v>15115</v>
      </c>
      <c r="B12455" t="str">
        <v>2016-05-23</v>
      </c>
      <c r="C12455" t="str">
        <v>Midday</v>
      </c>
      <c r="D12455">
        <v>34</v>
      </c>
      <c r="E12455" t="str">
        <f>IF(MOD(D12455,2)=0,"EVEN","ODD")</f>
        <v>EVEN</v>
      </c>
      <c r="F12455" t="str">
        <f>IF(D12455&lt;=18,"LOW (1-18)","HIGH (19-36)")</f>
        <v>HIGH (19-36)</v>
      </c>
      <c r="G12455">
        <f>INT((D12455-1)/6)+1</f>
        <v>6</v>
      </c>
      <c r="H12455">
        <f>MOD(D12455-1,6)+1</f>
        <v>4</v>
      </c>
      <c r="I12455">
        <f>37-D12455</f>
        <v>3</v>
      </c>
      <c r="J12455">
        <f>ABS(D12455-D12456)</f>
        <v>30</v>
      </c>
      <c r="K12455">
        <f>AVERAGE(D12455:D12459)</f>
        <v>34</v>
      </c>
      <c r="L12455">
        <f>AVERAGE(D12455:D12474)</f>
        <v>34</v>
      </c>
      <c r="M12455">
        <f>K12455-L12455</f>
        <v>0</v>
      </c>
      <c r="N12455" t="str">
        <f>IF(K12455&gt;L12455,"HIGH ZONE BIAS",IF(K12455&lt;L12455,"LOW ZONE BIAS","EQUILIBRIUM"))</f>
        <v>EQUILIBRIUM</v>
      </c>
    </row>
    <row r="12456">
      <c r="A12456">
        <v>15114</v>
      </c>
      <c r="B12456" t="str">
        <v>2016-05-23</v>
      </c>
      <c r="C12456" t="str">
        <v>Morning</v>
      </c>
      <c r="D12456">
        <v>4</v>
      </c>
      <c r="E12456" t="str">
        <f>IF(MOD(D12456,2)=0,"EVEN","ODD")</f>
        <v>EVEN</v>
      </c>
      <c r="F12456" t="str">
        <f>IF(D12456&lt;=18,"LOW (1-18)","HIGH (19-36)")</f>
        <v>LOW (1-18)</v>
      </c>
      <c r="G12456">
        <f>INT((D12456-1)/6)+1</f>
        <v>1</v>
      </c>
      <c r="H12456">
        <f>MOD(D12456-1,6)+1</f>
        <v>4</v>
      </c>
      <c r="I12456">
        <f>37-D12456</f>
        <v>33</v>
      </c>
      <c r="J12456">
        <f>ABS(D12456-D12457)</f>
        <v>13</v>
      </c>
      <c r="K12456">
        <f>AVERAGE(D12456:D12460)</f>
        <v>4</v>
      </c>
      <c r="L12456">
        <f>AVERAGE(D12456:D12475)</f>
        <v>4</v>
      </c>
      <c r="M12456">
        <f>K12456-L12456</f>
        <v>0</v>
      </c>
      <c r="N12456" t="str">
        <f>IF(K12456&gt;L12456,"HIGH ZONE BIAS",IF(K12456&lt;L12456,"LOW ZONE BIAS","EQUILIBRIUM"))</f>
        <v>EQUILIBRIUM</v>
      </c>
    </row>
    <row r="12457">
      <c r="A12457">
        <v>15113</v>
      </c>
      <c r="B12457" t="str">
        <v>2016-05-21</v>
      </c>
      <c r="C12457" t="str">
        <v>Evening</v>
      </c>
      <c r="D12457">
        <v>17</v>
      </c>
      <c r="E12457" t="str">
        <f>IF(MOD(D12457,2)=0,"EVEN","ODD")</f>
        <v>ODD</v>
      </c>
      <c r="F12457" t="str">
        <f>IF(D12457&lt;=18,"LOW (1-18)","HIGH (19-36)")</f>
        <v>LOW (1-18)</v>
      </c>
      <c r="G12457">
        <f>INT((D12457-1)/6)+1</f>
        <v>3</v>
      </c>
      <c r="H12457">
        <f>MOD(D12457-1,6)+1</f>
        <v>5</v>
      </c>
      <c r="I12457">
        <f>37-D12457</f>
        <v>20</v>
      </c>
      <c r="J12457">
        <f>ABS(D12457-D12458)</f>
        <v>13</v>
      </c>
      <c r="K12457">
        <f>AVERAGE(D12457:D12461)</f>
        <v>17</v>
      </c>
      <c r="L12457">
        <f>AVERAGE(D12457:D12476)</f>
        <v>17</v>
      </c>
      <c r="M12457">
        <f>K12457-L12457</f>
        <v>0</v>
      </c>
      <c r="N12457" t="str">
        <f>IF(K12457&gt;L12457,"HIGH ZONE BIAS",IF(K12457&lt;L12457,"LOW ZONE BIAS","EQUILIBRIUM"))</f>
        <v>EQUILIBRIUM</v>
      </c>
    </row>
    <row r="12458">
      <c r="A12458">
        <v>15112</v>
      </c>
      <c r="B12458" t="str">
        <v>2016-05-21</v>
      </c>
      <c r="C12458" t="str">
        <v>Afternoon</v>
      </c>
      <c r="D12458">
        <v>4</v>
      </c>
      <c r="E12458" t="str">
        <f>IF(MOD(D12458,2)=0,"EVEN","ODD")</f>
        <v>EVEN</v>
      </c>
      <c r="F12458" t="str">
        <f>IF(D12458&lt;=18,"LOW (1-18)","HIGH (19-36)")</f>
        <v>LOW (1-18)</v>
      </c>
      <c r="G12458">
        <f>INT((D12458-1)/6)+1</f>
        <v>1</v>
      </c>
      <c r="H12458">
        <f>MOD(D12458-1,6)+1</f>
        <v>4</v>
      </c>
      <c r="I12458">
        <f>37-D12458</f>
        <v>33</v>
      </c>
      <c r="J12458">
        <f>ABS(D12458-D12459)</f>
        <v>13</v>
      </c>
      <c r="K12458">
        <f>AVERAGE(D12458:D12462)</f>
        <v>4</v>
      </c>
      <c r="L12458">
        <f>AVERAGE(D12458:D12477)</f>
        <v>4</v>
      </c>
      <c r="M12458">
        <f>K12458-L12458</f>
        <v>0</v>
      </c>
      <c r="N12458" t="str">
        <f>IF(K12458&gt;L12458,"HIGH ZONE BIAS",IF(K12458&lt;L12458,"LOW ZONE BIAS","EQUILIBRIUM"))</f>
        <v>EQUILIBRIUM</v>
      </c>
    </row>
    <row r="12459">
      <c r="A12459">
        <v>15111</v>
      </c>
      <c r="B12459" t="str">
        <v>2016-05-21</v>
      </c>
      <c r="C12459" t="str">
        <v>Midday</v>
      </c>
      <c r="D12459">
        <v>17</v>
      </c>
      <c r="E12459" t="str">
        <f>IF(MOD(D12459,2)=0,"EVEN","ODD")</f>
        <v>ODD</v>
      </c>
      <c r="F12459" t="str">
        <f>IF(D12459&lt;=18,"LOW (1-18)","HIGH (19-36)")</f>
        <v>LOW (1-18)</v>
      </c>
      <c r="G12459">
        <f>INT((D12459-1)/6)+1</f>
        <v>3</v>
      </c>
      <c r="H12459">
        <f>MOD(D12459-1,6)+1</f>
        <v>5</v>
      </c>
      <c r="I12459">
        <f>37-D12459</f>
        <v>20</v>
      </c>
      <c r="J12459">
        <f>ABS(D12459-D12460)</f>
        <v>14</v>
      </c>
      <c r="K12459">
        <f>AVERAGE(D12459:D12463)</f>
        <v>17</v>
      </c>
      <c r="L12459">
        <f>AVERAGE(D12459:D12478)</f>
        <v>17</v>
      </c>
      <c r="M12459">
        <f>K12459-L12459</f>
        <v>0</v>
      </c>
      <c r="N12459" t="str">
        <f>IF(K12459&gt;L12459,"HIGH ZONE BIAS",IF(K12459&lt;L12459,"LOW ZONE BIAS","EQUILIBRIUM"))</f>
        <v>EQUILIBRIUM</v>
      </c>
    </row>
    <row r="12460">
      <c r="A12460">
        <v>15110</v>
      </c>
      <c r="B12460" t="str">
        <v>2016-05-21</v>
      </c>
      <c r="C12460" t="str">
        <v>Morning</v>
      </c>
      <c r="D12460">
        <v>3</v>
      </c>
      <c r="E12460" t="str">
        <f>IF(MOD(D12460,2)=0,"EVEN","ODD")</f>
        <v>ODD</v>
      </c>
      <c r="F12460" t="str">
        <f>IF(D12460&lt;=18,"LOW (1-18)","HIGH (19-36)")</f>
        <v>LOW (1-18)</v>
      </c>
      <c r="G12460">
        <f>INT((D12460-1)/6)+1</f>
        <v>1</v>
      </c>
      <c r="H12460">
        <f>MOD(D12460-1,6)+1</f>
        <v>3</v>
      </c>
      <c r="I12460">
        <f>37-D12460</f>
        <v>34</v>
      </c>
      <c r="J12460">
        <f>ABS(D12460-D12461)</f>
        <v>0</v>
      </c>
      <c r="K12460">
        <f>AVERAGE(D12460:D12464)</f>
        <v>3</v>
      </c>
      <c r="L12460">
        <f>AVERAGE(D12460:D12479)</f>
        <v>3</v>
      </c>
      <c r="M12460">
        <f>K12460-L12460</f>
        <v>0</v>
      </c>
      <c r="N12460" t="str">
        <f>IF(K12460&gt;L12460,"HIGH ZONE BIAS",IF(K12460&lt;L12460,"LOW ZONE BIAS","EQUILIBRIUM"))</f>
        <v>EQUILIBRIUM</v>
      </c>
    </row>
    <row r="12461">
      <c r="A12461">
        <v>15109</v>
      </c>
      <c r="B12461" t="str">
        <v>2016-05-20</v>
      </c>
      <c r="C12461" t="str">
        <v>Evening</v>
      </c>
      <c r="D12461">
        <v>3</v>
      </c>
      <c r="E12461" t="str">
        <f>IF(MOD(D12461,2)=0,"EVEN","ODD")</f>
        <v>ODD</v>
      </c>
      <c r="F12461" t="str">
        <f>IF(D12461&lt;=18,"LOW (1-18)","HIGH (19-36)")</f>
        <v>LOW (1-18)</v>
      </c>
      <c r="G12461">
        <f>INT((D12461-1)/6)+1</f>
        <v>1</v>
      </c>
      <c r="H12461">
        <f>MOD(D12461-1,6)+1</f>
        <v>3</v>
      </c>
      <c r="I12461">
        <f>37-D12461</f>
        <v>34</v>
      </c>
      <c r="J12461">
        <f>ABS(D12461-D12462)</f>
        <v>11</v>
      </c>
      <c r="K12461">
        <f>AVERAGE(D12461:D12465)</f>
        <v>3</v>
      </c>
      <c r="L12461">
        <f>AVERAGE(D12461:D12480)</f>
        <v>3</v>
      </c>
      <c r="M12461">
        <f>K12461-L12461</f>
        <v>0</v>
      </c>
      <c r="N12461" t="str">
        <f>IF(K12461&gt;L12461,"HIGH ZONE BIAS",IF(K12461&lt;L12461,"LOW ZONE BIAS","EQUILIBRIUM"))</f>
        <v>EQUILIBRIUM</v>
      </c>
    </row>
    <row r="12462">
      <c r="A12462">
        <v>15108</v>
      </c>
      <c r="B12462" t="str">
        <v>2016-05-20</v>
      </c>
      <c r="C12462" t="str">
        <v>Afternoon</v>
      </c>
      <c r="D12462">
        <v>14</v>
      </c>
      <c r="E12462" t="str">
        <f>IF(MOD(D12462,2)=0,"EVEN","ODD")</f>
        <v>EVEN</v>
      </c>
      <c r="F12462" t="str">
        <f>IF(D12462&lt;=18,"LOW (1-18)","HIGH (19-36)")</f>
        <v>LOW (1-18)</v>
      </c>
      <c r="G12462">
        <f>INT((D12462-1)/6)+1</f>
        <v>3</v>
      </c>
      <c r="H12462">
        <f>MOD(D12462-1,6)+1</f>
        <v>2</v>
      </c>
      <c r="I12462">
        <f>37-D12462</f>
        <v>23</v>
      </c>
      <c r="J12462">
        <f>ABS(D12462-D12463)</f>
        <v>21</v>
      </c>
      <c r="K12462">
        <f>AVERAGE(D12462:D12466)</f>
        <v>14</v>
      </c>
      <c r="L12462">
        <f>AVERAGE(D12462:D12481)</f>
        <v>14</v>
      </c>
      <c r="M12462">
        <f>K12462-L12462</f>
        <v>0</v>
      </c>
      <c r="N12462" t="str">
        <f>IF(K12462&gt;L12462,"HIGH ZONE BIAS",IF(K12462&lt;L12462,"LOW ZONE BIAS","EQUILIBRIUM"))</f>
        <v>EQUILIBRIUM</v>
      </c>
    </row>
    <row r="12463">
      <c r="A12463">
        <v>15107</v>
      </c>
      <c r="B12463" t="str">
        <v>2016-05-20</v>
      </c>
      <c r="C12463" t="str">
        <v>Midday</v>
      </c>
      <c r="D12463">
        <v>35</v>
      </c>
      <c r="E12463" t="str">
        <f>IF(MOD(D12463,2)=0,"EVEN","ODD")</f>
        <v>ODD</v>
      </c>
      <c r="F12463" t="str">
        <f>IF(D12463&lt;=18,"LOW (1-18)","HIGH (19-36)")</f>
        <v>HIGH (19-36)</v>
      </c>
      <c r="G12463">
        <f>INT((D12463-1)/6)+1</f>
        <v>6</v>
      </c>
      <c r="H12463">
        <f>MOD(D12463-1,6)+1</f>
        <v>5</v>
      </c>
      <c r="I12463">
        <f>37-D12463</f>
        <v>2</v>
      </c>
      <c r="J12463">
        <f>ABS(D12463-D12464)</f>
        <v>28</v>
      </c>
      <c r="K12463">
        <f>AVERAGE(D12463:D12467)</f>
        <v>35</v>
      </c>
      <c r="L12463">
        <f>AVERAGE(D12463:D12482)</f>
        <v>35</v>
      </c>
      <c r="M12463">
        <f>K12463-L12463</f>
        <v>0</v>
      </c>
      <c r="N12463" t="str">
        <f>IF(K12463&gt;L12463,"HIGH ZONE BIAS",IF(K12463&lt;L12463,"LOW ZONE BIAS","EQUILIBRIUM"))</f>
        <v>EQUILIBRIUM</v>
      </c>
    </row>
    <row r="12464">
      <c r="A12464">
        <v>15106</v>
      </c>
      <c r="B12464" t="str">
        <v>2016-05-20</v>
      </c>
      <c r="C12464" t="str">
        <v>Morning</v>
      </c>
      <c r="D12464">
        <v>7</v>
      </c>
      <c r="E12464" t="str">
        <f>IF(MOD(D12464,2)=0,"EVEN","ODD")</f>
        <v>ODD</v>
      </c>
      <c r="F12464" t="str">
        <f>IF(D12464&lt;=18,"LOW (1-18)","HIGH (19-36)")</f>
        <v>LOW (1-18)</v>
      </c>
      <c r="G12464">
        <f>INT((D12464-1)/6)+1</f>
        <v>2</v>
      </c>
      <c r="H12464">
        <f>MOD(D12464-1,6)+1</f>
        <v>1</v>
      </c>
      <c r="I12464">
        <f>37-D12464</f>
        <v>30</v>
      </c>
      <c r="J12464">
        <f>ABS(D12464-D12465)</f>
        <v>17</v>
      </c>
      <c r="K12464">
        <f>AVERAGE(D12464:D12468)</f>
        <v>7</v>
      </c>
      <c r="L12464">
        <f>AVERAGE(D12464:D12483)</f>
        <v>7</v>
      </c>
      <c r="M12464">
        <f>K12464-L12464</f>
        <v>0</v>
      </c>
      <c r="N12464" t="str">
        <f>IF(K12464&gt;L12464,"HIGH ZONE BIAS",IF(K12464&lt;L12464,"LOW ZONE BIAS","EQUILIBRIUM"))</f>
        <v>EQUILIBRIUM</v>
      </c>
    </row>
    <row r="12465">
      <c r="A12465">
        <v>15105</v>
      </c>
      <c r="B12465" t="str">
        <v>2016-05-19</v>
      </c>
      <c r="C12465" t="str">
        <v>Evening</v>
      </c>
      <c r="D12465">
        <v>24</v>
      </c>
      <c r="E12465" t="str">
        <f>IF(MOD(D12465,2)=0,"EVEN","ODD")</f>
        <v>EVEN</v>
      </c>
      <c r="F12465" t="str">
        <f>IF(D12465&lt;=18,"LOW (1-18)","HIGH (19-36)")</f>
        <v>HIGH (19-36)</v>
      </c>
      <c r="G12465">
        <f>INT((D12465-1)/6)+1</f>
        <v>4</v>
      </c>
      <c r="H12465">
        <f>MOD(D12465-1,6)+1</f>
        <v>6</v>
      </c>
      <c r="I12465">
        <f>37-D12465</f>
        <v>13</v>
      </c>
      <c r="J12465">
        <f>ABS(D12465-D12466)</f>
        <v>9</v>
      </c>
      <c r="K12465">
        <f>AVERAGE(D12465:D12469)</f>
        <v>24</v>
      </c>
      <c r="L12465">
        <f>AVERAGE(D12465:D12484)</f>
        <v>24</v>
      </c>
      <c r="M12465">
        <f>K12465-L12465</f>
        <v>0</v>
      </c>
      <c r="N12465" t="str">
        <f>IF(K12465&gt;L12465,"HIGH ZONE BIAS",IF(K12465&lt;L12465,"LOW ZONE BIAS","EQUILIBRIUM"))</f>
        <v>EQUILIBRIUM</v>
      </c>
    </row>
    <row r="12466">
      <c r="A12466">
        <v>15104</v>
      </c>
      <c r="B12466" t="str">
        <v>2016-05-19</v>
      </c>
      <c r="C12466" t="str">
        <v>Afternoon</v>
      </c>
      <c r="D12466">
        <v>33</v>
      </c>
      <c r="E12466" t="str">
        <f>IF(MOD(D12466,2)=0,"EVEN","ODD")</f>
        <v>ODD</v>
      </c>
      <c r="F12466" t="str">
        <f>IF(D12466&lt;=18,"LOW (1-18)","HIGH (19-36)")</f>
        <v>HIGH (19-36)</v>
      </c>
      <c r="G12466">
        <f>INT((D12466-1)/6)+1</f>
        <v>6</v>
      </c>
      <c r="H12466">
        <f>MOD(D12466-1,6)+1</f>
        <v>3</v>
      </c>
      <c r="I12466">
        <f>37-D12466</f>
        <v>4</v>
      </c>
      <c r="J12466">
        <f>ABS(D12466-D12467)</f>
        <v>3</v>
      </c>
      <c r="K12466">
        <f>AVERAGE(D12466:D12470)</f>
        <v>33</v>
      </c>
      <c r="L12466">
        <f>AVERAGE(D12466:D12485)</f>
        <v>33</v>
      </c>
      <c r="M12466">
        <f>K12466-L12466</f>
        <v>0</v>
      </c>
      <c r="N12466" t="str">
        <f>IF(K12466&gt;L12466,"HIGH ZONE BIAS",IF(K12466&lt;L12466,"LOW ZONE BIAS","EQUILIBRIUM"))</f>
        <v>EQUILIBRIUM</v>
      </c>
    </row>
    <row r="12467">
      <c r="A12467">
        <v>15103</v>
      </c>
      <c r="B12467" t="str">
        <v>2016-05-19</v>
      </c>
      <c r="C12467" t="str">
        <v>Midday</v>
      </c>
      <c r="D12467">
        <v>36</v>
      </c>
      <c r="E12467" t="str">
        <f>IF(MOD(D12467,2)=0,"EVEN","ODD")</f>
        <v>EVEN</v>
      </c>
      <c r="F12467" t="str">
        <f>IF(D12467&lt;=18,"LOW (1-18)","HIGH (19-36)")</f>
        <v>HIGH (19-36)</v>
      </c>
      <c r="G12467">
        <f>INT((D12467-1)/6)+1</f>
        <v>6</v>
      </c>
      <c r="H12467">
        <f>MOD(D12467-1,6)+1</f>
        <v>6</v>
      </c>
      <c r="I12467">
        <f>37-D12467</f>
        <v>1</v>
      </c>
      <c r="J12467">
        <f>ABS(D12467-D12468)</f>
        <v>26</v>
      </c>
      <c r="K12467">
        <f>AVERAGE(D12467:D12471)</f>
        <v>36</v>
      </c>
      <c r="L12467">
        <f>AVERAGE(D12467:D12486)</f>
        <v>36</v>
      </c>
      <c r="M12467">
        <f>K12467-L12467</f>
        <v>0</v>
      </c>
      <c r="N12467" t="str">
        <f>IF(K12467&gt;L12467,"HIGH ZONE BIAS",IF(K12467&lt;L12467,"LOW ZONE BIAS","EQUILIBRIUM"))</f>
        <v>EQUILIBRIUM</v>
      </c>
    </row>
    <row r="12468">
      <c r="A12468">
        <v>15102</v>
      </c>
      <c r="B12468" t="str">
        <v>2016-05-19</v>
      </c>
      <c r="C12468" t="str">
        <v>Morning</v>
      </c>
      <c r="D12468">
        <v>10</v>
      </c>
      <c r="E12468" t="str">
        <f>IF(MOD(D12468,2)=0,"EVEN","ODD")</f>
        <v>EVEN</v>
      </c>
      <c r="F12468" t="str">
        <f>IF(D12468&lt;=18,"LOW (1-18)","HIGH (19-36)")</f>
        <v>LOW (1-18)</v>
      </c>
      <c r="G12468">
        <f>INT((D12468-1)/6)+1</f>
        <v>2</v>
      </c>
      <c r="H12468">
        <f>MOD(D12468-1,6)+1</f>
        <v>4</v>
      </c>
      <c r="I12468">
        <f>37-D12468</f>
        <v>27</v>
      </c>
      <c r="J12468">
        <f>ABS(D12468-D12469)</f>
        <v>4</v>
      </c>
      <c r="K12468">
        <f>AVERAGE(D12468:D12472)</f>
        <v>10</v>
      </c>
      <c r="L12468">
        <f>AVERAGE(D12468:D12487)</f>
        <v>10</v>
      </c>
      <c r="M12468">
        <f>K12468-L12468</f>
        <v>0</v>
      </c>
      <c r="N12468" t="str">
        <f>IF(K12468&gt;L12468,"HIGH ZONE BIAS",IF(K12468&lt;L12468,"LOW ZONE BIAS","EQUILIBRIUM"))</f>
        <v>EQUILIBRIUM</v>
      </c>
    </row>
    <row r="12469">
      <c r="A12469">
        <v>15101</v>
      </c>
      <c r="B12469" t="str">
        <v>2016-05-18</v>
      </c>
      <c r="C12469" t="str">
        <v>Evening</v>
      </c>
      <c r="D12469">
        <v>6</v>
      </c>
      <c r="E12469" t="str">
        <f>IF(MOD(D12469,2)=0,"EVEN","ODD")</f>
        <v>EVEN</v>
      </c>
      <c r="F12469" t="str">
        <f>IF(D12469&lt;=18,"LOW (1-18)","HIGH (19-36)")</f>
        <v>LOW (1-18)</v>
      </c>
      <c r="G12469">
        <f>INT((D12469-1)/6)+1</f>
        <v>1</v>
      </c>
      <c r="H12469">
        <f>MOD(D12469-1,6)+1</f>
        <v>6</v>
      </c>
      <c r="I12469">
        <f>37-D12469</f>
        <v>31</v>
      </c>
      <c r="J12469">
        <f>ABS(D12469-D12470)</f>
        <v>7</v>
      </c>
      <c r="K12469">
        <f>AVERAGE(D12469:D12473)</f>
        <v>6</v>
      </c>
      <c r="L12469">
        <f>AVERAGE(D12469:D12488)</f>
        <v>6</v>
      </c>
      <c r="M12469">
        <f>K12469-L12469</f>
        <v>0</v>
      </c>
      <c r="N12469" t="str">
        <f>IF(K12469&gt;L12469,"HIGH ZONE BIAS",IF(K12469&lt;L12469,"LOW ZONE BIAS","EQUILIBRIUM"))</f>
        <v>EQUILIBRIUM</v>
      </c>
    </row>
    <row r="12470">
      <c r="A12470">
        <v>15100</v>
      </c>
      <c r="B12470" t="str">
        <v>2016-05-18</v>
      </c>
      <c r="C12470" t="str">
        <v>Afternoon</v>
      </c>
      <c r="D12470">
        <v>13</v>
      </c>
      <c r="E12470" t="str">
        <f>IF(MOD(D12470,2)=0,"EVEN","ODD")</f>
        <v>ODD</v>
      </c>
      <c r="F12470" t="str">
        <f>IF(D12470&lt;=18,"LOW (1-18)","HIGH (19-36)")</f>
        <v>LOW (1-18)</v>
      </c>
      <c r="G12470">
        <f>INT((D12470-1)/6)+1</f>
        <v>3</v>
      </c>
      <c r="H12470">
        <f>MOD(D12470-1,6)+1</f>
        <v>1</v>
      </c>
      <c r="I12470">
        <f>37-D12470</f>
        <v>24</v>
      </c>
      <c r="J12470">
        <f>ABS(D12470-D12471)</f>
        <v>6</v>
      </c>
      <c r="K12470">
        <f>AVERAGE(D12470:D12474)</f>
        <v>13</v>
      </c>
      <c r="L12470">
        <f>AVERAGE(D12470:D12489)</f>
        <v>13</v>
      </c>
      <c r="M12470">
        <f>K12470-L12470</f>
        <v>0</v>
      </c>
      <c r="N12470" t="str">
        <f>IF(K12470&gt;L12470,"HIGH ZONE BIAS",IF(K12470&lt;L12470,"LOW ZONE BIAS","EQUILIBRIUM"))</f>
        <v>EQUILIBRIUM</v>
      </c>
    </row>
    <row r="12471">
      <c r="A12471">
        <v>15099</v>
      </c>
      <c r="B12471" t="str">
        <v>2016-05-18</v>
      </c>
      <c r="C12471" t="str">
        <v>Midday</v>
      </c>
      <c r="D12471">
        <v>7</v>
      </c>
      <c r="E12471" t="str">
        <f>IF(MOD(D12471,2)=0,"EVEN","ODD")</f>
        <v>ODD</v>
      </c>
      <c r="F12471" t="str">
        <f>IF(D12471&lt;=18,"LOW (1-18)","HIGH (19-36)")</f>
        <v>LOW (1-18)</v>
      </c>
      <c r="G12471">
        <f>INT((D12471-1)/6)+1</f>
        <v>2</v>
      </c>
      <c r="H12471">
        <f>MOD(D12471-1,6)+1</f>
        <v>1</v>
      </c>
      <c r="I12471">
        <f>37-D12471</f>
        <v>30</v>
      </c>
      <c r="J12471">
        <f>ABS(D12471-D12472)</f>
        <v>5</v>
      </c>
      <c r="K12471">
        <f>AVERAGE(D12471:D12475)</f>
        <v>7</v>
      </c>
      <c r="L12471">
        <f>AVERAGE(D12471:D12490)</f>
        <v>7</v>
      </c>
      <c r="M12471">
        <f>K12471-L12471</f>
        <v>0</v>
      </c>
      <c r="N12471" t="str">
        <f>IF(K12471&gt;L12471,"HIGH ZONE BIAS",IF(K12471&lt;L12471,"LOW ZONE BIAS","EQUILIBRIUM"))</f>
        <v>EQUILIBRIUM</v>
      </c>
    </row>
    <row r="12472">
      <c r="A12472">
        <v>15098</v>
      </c>
      <c r="B12472" t="str">
        <v>2016-05-18</v>
      </c>
      <c r="C12472" t="str">
        <v>Morning</v>
      </c>
      <c r="D12472">
        <v>2</v>
      </c>
      <c r="E12472" t="str">
        <f>IF(MOD(D12472,2)=0,"EVEN","ODD")</f>
        <v>EVEN</v>
      </c>
      <c r="F12472" t="str">
        <f>IF(D12472&lt;=18,"LOW (1-18)","HIGH (19-36)")</f>
        <v>LOW (1-18)</v>
      </c>
      <c r="G12472">
        <f>INT((D12472-1)/6)+1</f>
        <v>1</v>
      </c>
      <c r="H12472">
        <f>MOD(D12472-1,6)+1</f>
        <v>2</v>
      </c>
      <c r="I12472">
        <f>37-D12472</f>
        <v>35</v>
      </c>
      <c r="J12472">
        <f>ABS(D12472-D12473)</f>
        <v>14</v>
      </c>
      <c r="K12472">
        <f>AVERAGE(D12472:D12476)</f>
        <v>2</v>
      </c>
      <c r="L12472">
        <f>AVERAGE(D12472:D12491)</f>
        <v>2</v>
      </c>
      <c r="M12472">
        <f>K12472-L12472</f>
        <v>0</v>
      </c>
      <c r="N12472" t="str">
        <f>IF(K12472&gt;L12472,"HIGH ZONE BIAS",IF(K12472&lt;L12472,"LOW ZONE BIAS","EQUILIBRIUM"))</f>
        <v>EQUILIBRIUM</v>
      </c>
    </row>
    <row r="12473">
      <c r="A12473">
        <v>15097</v>
      </c>
      <c r="B12473" t="str">
        <v>2016-05-17</v>
      </c>
      <c r="C12473" t="str">
        <v>Evening</v>
      </c>
      <c r="D12473">
        <v>16</v>
      </c>
      <c r="E12473" t="str">
        <f>IF(MOD(D12473,2)=0,"EVEN","ODD")</f>
        <v>EVEN</v>
      </c>
      <c r="F12473" t="str">
        <f>IF(D12473&lt;=18,"LOW (1-18)","HIGH (19-36)")</f>
        <v>LOW (1-18)</v>
      </c>
      <c r="G12473">
        <f>INT((D12473-1)/6)+1</f>
        <v>3</v>
      </c>
      <c r="H12473">
        <f>MOD(D12473-1,6)+1</f>
        <v>4</v>
      </c>
      <c r="I12473">
        <f>37-D12473</f>
        <v>21</v>
      </c>
      <c r="J12473">
        <f>ABS(D12473-D12474)</f>
        <v>3</v>
      </c>
      <c r="K12473">
        <f>AVERAGE(D12473:D12477)</f>
        <v>16</v>
      </c>
      <c r="L12473">
        <f>AVERAGE(D12473:D12492)</f>
        <v>16</v>
      </c>
      <c r="M12473">
        <f>K12473-L12473</f>
        <v>0</v>
      </c>
      <c r="N12473" t="str">
        <f>IF(K12473&gt;L12473,"HIGH ZONE BIAS",IF(K12473&lt;L12473,"LOW ZONE BIAS","EQUILIBRIUM"))</f>
        <v>EQUILIBRIUM</v>
      </c>
    </row>
    <row r="12474">
      <c r="A12474">
        <v>15096</v>
      </c>
      <c r="B12474" t="str">
        <v>2016-05-17</v>
      </c>
      <c r="C12474" t="str">
        <v>Afternoon</v>
      </c>
      <c r="D12474">
        <v>19</v>
      </c>
      <c r="E12474" t="str">
        <f>IF(MOD(D12474,2)=0,"EVEN","ODD")</f>
        <v>ODD</v>
      </c>
      <c r="F12474" t="str">
        <f>IF(D12474&lt;=18,"LOW (1-18)","HIGH (19-36)")</f>
        <v>HIGH (19-36)</v>
      </c>
      <c r="G12474">
        <f>INT((D12474-1)/6)+1</f>
        <v>4</v>
      </c>
      <c r="H12474">
        <f>MOD(D12474-1,6)+1</f>
        <v>1</v>
      </c>
      <c r="I12474">
        <f>37-D12474</f>
        <v>18</v>
      </c>
      <c r="J12474">
        <f>ABS(D12474-D12475)</f>
        <v>8</v>
      </c>
      <c r="K12474">
        <f>AVERAGE(D12474:D12478)</f>
        <v>19</v>
      </c>
      <c r="L12474">
        <f>AVERAGE(D12474:D12493)</f>
        <v>19</v>
      </c>
      <c r="M12474">
        <f>K12474-L12474</f>
        <v>0</v>
      </c>
      <c r="N12474" t="str">
        <f>IF(K12474&gt;L12474,"HIGH ZONE BIAS",IF(K12474&lt;L12474,"LOW ZONE BIAS","EQUILIBRIUM"))</f>
        <v>EQUILIBRIUM</v>
      </c>
    </row>
    <row r="12475">
      <c r="A12475">
        <v>15095</v>
      </c>
      <c r="B12475" t="str">
        <v>2016-05-17</v>
      </c>
      <c r="C12475" t="str">
        <v>Midday</v>
      </c>
      <c r="D12475">
        <v>11</v>
      </c>
      <c r="E12475" t="str">
        <f>IF(MOD(D12475,2)=0,"EVEN","ODD")</f>
        <v>ODD</v>
      </c>
      <c r="F12475" t="str">
        <f>IF(D12475&lt;=18,"LOW (1-18)","HIGH (19-36)")</f>
        <v>LOW (1-18)</v>
      </c>
      <c r="G12475">
        <f>INT((D12475-1)/6)+1</f>
        <v>2</v>
      </c>
      <c r="H12475">
        <f>MOD(D12475-1,6)+1</f>
        <v>5</v>
      </c>
      <c r="I12475">
        <f>37-D12475</f>
        <v>26</v>
      </c>
      <c r="J12475">
        <f>ABS(D12475-D12476)</f>
        <v>23</v>
      </c>
      <c r="K12475">
        <f>AVERAGE(D12475:D12479)</f>
        <v>11</v>
      </c>
      <c r="L12475">
        <f>AVERAGE(D12475:D12494)</f>
        <v>11</v>
      </c>
      <c r="M12475">
        <f>K12475-L12475</f>
        <v>0</v>
      </c>
      <c r="N12475" t="str">
        <f>IF(K12475&gt;L12475,"HIGH ZONE BIAS",IF(K12475&lt;L12475,"LOW ZONE BIAS","EQUILIBRIUM"))</f>
        <v>EQUILIBRIUM</v>
      </c>
    </row>
    <row r="12476">
      <c r="A12476">
        <v>15094</v>
      </c>
      <c r="B12476" t="str">
        <v>2016-05-17</v>
      </c>
      <c r="C12476" t="str">
        <v>Morning</v>
      </c>
      <c r="D12476">
        <v>34</v>
      </c>
      <c r="E12476" t="str">
        <f>IF(MOD(D12476,2)=0,"EVEN","ODD")</f>
        <v>EVEN</v>
      </c>
      <c r="F12476" t="str">
        <f>IF(D12476&lt;=18,"LOW (1-18)","HIGH (19-36)")</f>
        <v>HIGH (19-36)</v>
      </c>
      <c r="G12476">
        <f>INT((D12476-1)/6)+1</f>
        <v>6</v>
      </c>
      <c r="H12476">
        <f>MOD(D12476-1,6)+1</f>
        <v>4</v>
      </c>
      <c r="I12476">
        <f>37-D12476</f>
        <v>3</v>
      </c>
      <c r="J12476">
        <f>ABS(D12476-D12477)</f>
        <v>12</v>
      </c>
      <c r="K12476">
        <f>AVERAGE(D12476:D12480)</f>
        <v>34</v>
      </c>
      <c r="L12476">
        <f>AVERAGE(D12476:D12495)</f>
        <v>34</v>
      </c>
      <c r="M12476">
        <f>K12476-L12476</f>
        <v>0</v>
      </c>
      <c r="N12476" t="str">
        <f>IF(K12476&gt;L12476,"HIGH ZONE BIAS",IF(K12476&lt;L12476,"LOW ZONE BIAS","EQUILIBRIUM"))</f>
        <v>EQUILIBRIUM</v>
      </c>
    </row>
    <row r="12477">
      <c r="A12477">
        <v>15093</v>
      </c>
      <c r="B12477" t="str">
        <v>2016-05-16</v>
      </c>
      <c r="C12477" t="str">
        <v>Evening</v>
      </c>
      <c r="D12477">
        <v>22</v>
      </c>
      <c r="E12477" t="str">
        <f>IF(MOD(D12477,2)=0,"EVEN","ODD")</f>
        <v>EVEN</v>
      </c>
      <c r="F12477" t="str">
        <f>IF(D12477&lt;=18,"LOW (1-18)","HIGH (19-36)")</f>
        <v>HIGH (19-36)</v>
      </c>
      <c r="G12477">
        <f>INT((D12477-1)/6)+1</f>
        <v>4</v>
      </c>
      <c r="H12477">
        <f>MOD(D12477-1,6)+1</f>
        <v>4</v>
      </c>
      <c r="I12477">
        <f>37-D12477</f>
        <v>15</v>
      </c>
      <c r="J12477">
        <f>ABS(D12477-D12478)</f>
        <v>2</v>
      </c>
      <c r="K12477">
        <f>AVERAGE(D12477:D12481)</f>
        <v>22</v>
      </c>
      <c r="L12477">
        <f>AVERAGE(D12477:D12496)</f>
        <v>22</v>
      </c>
      <c r="M12477">
        <f>K12477-L12477</f>
        <v>0</v>
      </c>
      <c r="N12477" t="str">
        <f>IF(K12477&gt;L12477,"HIGH ZONE BIAS",IF(K12477&lt;L12477,"LOW ZONE BIAS","EQUILIBRIUM"))</f>
        <v>EQUILIBRIUM</v>
      </c>
    </row>
    <row r="12478">
      <c r="A12478">
        <v>15092</v>
      </c>
      <c r="B12478" t="str">
        <v>2016-05-16</v>
      </c>
      <c r="C12478" t="str">
        <v>Afternoon</v>
      </c>
      <c r="D12478">
        <v>20</v>
      </c>
      <c r="E12478" t="str">
        <f>IF(MOD(D12478,2)=0,"EVEN","ODD")</f>
        <v>EVEN</v>
      </c>
      <c r="F12478" t="str">
        <f>IF(D12478&lt;=18,"LOW (1-18)","HIGH (19-36)")</f>
        <v>HIGH (19-36)</v>
      </c>
      <c r="G12478">
        <f>INT((D12478-1)/6)+1</f>
        <v>4</v>
      </c>
      <c r="H12478">
        <f>MOD(D12478-1,6)+1</f>
        <v>2</v>
      </c>
      <c r="I12478">
        <f>37-D12478</f>
        <v>17</v>
      </c>
      <c r="J12478">
        <f>ABS(D12478-D12479)</f>
        <v>13</v>
      </c>
      <c r="K12478">
        <f>AVERAGE(D12478:D12482)</f>
        <v>20</v>
      </c>
      <c r="L12478">
        <f>AVERAGE(D12478:D12497)</f>
        <v>20</v>
      </c>
      <c r="M12478">
        <f>K12478-L12478</f>
        <v>0</v>
      </c>
      <c r="N12478" t="str">
        <f>IF(K12478&gt;L12478,"HIGH ZONE BIAS",IF(K12478&lt;L12478,"LOW ZONE BIAS","EQUILIBRIUM"))</f>
        <v>EQUILIBRIUM</v>
      </c>
    </row>
    <row r="12479">
      <c r="A12479">
        <v>15091</v>
      </c>
      <c r="B12479" t="str">
        <v>2016-05-16</v>
      </c>
      <c r="C12479" t="str">
        <v>Midday</v>
      </c>
      <c r="D12479">
        <v>7</v>
      </c>
      <c r="E12479" t="str">
        <f>IF(MOD(D12479,2)=0,"EVEN","ODD")</f>
        <v>ODD</v>
      </c>
      <c r="F12479" t="str">
        <f>IF(D12479&lt;=18,"LOW (1-18)","HIGH (19-36)")</f>
        <v>LOW (1-18)</v>
      </c>
      <c r="G12479">
        <f>INT((D12479-1)/6)+1</f>
        <v>2</v>
      </c>
      <c r="H12479">
        <f>MOD(D12479-1,6)+1</f>
        <v>1</v>
      </c>
      <c r="I12479">
        <f>37-D12479</f>
        <v>30</v>
      </c>
      <c r="J12479">
        <f>ABS(D12479-D12480)</f>
        <v>12</v>
      </c>
      <c r="K12479">
        <f>AVERAGE(D12479:D12483)</f>
        <v>7</v>
      </c>
      <c r="L12479">
        <f>AVERAGE(D12479:D12498)</f>
        <v>7</v>
      </c>
      <c r="M12479">
        <f>K12479-L12479</f>
        <v>0</v>
      </c>
      <c r="N12479" t="str">
        <f>IF(K12479&gt;L12479,"HIGH ZONE BIAS",IF(K12479&lt;L12479,"LOW ZONE BIAS","EQUILIBRIUM"))</f>
        <v>EQUILIBRIUM</v>
      </c>
    </row>
    <row r="12480">
      <c r="A12480">
        <v>15090</v>
      </c>
      <c r="B12480" t="str">
        <v>2016-05-16</v>
      </c>
      <c r="C12480" t="str">
        <v>Morning</v>
      </c>
      <c r="D12480">
        <v>19</v>
      </c>
      <c r="E12480" t="str">
        <f>IF(MOD(D12480,2)=0,"EVEN","ODD")</f>
        <v>ODD</v>
      </c>
      <c r="F12480" t="str">
        <f>IF(D12480&lt;=18,"LOW (1-18)","HIGH (19-36)")</f>
        <v>HIGH (19-36)</v>
      </c>
      <c r="G12480">
        <f>INT((D12480-1)/6)+1</f>
        <v>4</v>
      </c>
      <c r="H12480">
        <f>MOD(D12480-1,6)+1</f>
        <v>1</v>
      </c>
      <c r="I12480">
        <f>37-D12480</f>
        <v>18</v>
      </c>
      <c r="J12480">
        <f>ABS(D12480-D12481)</f>
        <v>7</v>
      </c>
      <c r="K12480">
        <f>AVERAGE(D12480:D12484)</f>
        <v>19</v>
      </c>
      <c r="L12480">
        <f>AVERAGE(D12480:D12499)</f>
        <v>19</v>
      </c>
      <c r="M12480">
        <f>K12480-L12480</f>
        <v>0</v>
      </c>
      <c r="N12480" t="str">
        <f>IF(K12480&gt;L12480,"HIGH ZONE BIAS",IF(K12480&lt;L12480,"LOW ZONE BIAS","EQUILIBRIUM"))</f>
        <v>EQUILIBRIUM</v>
      </c>
    </row>
    <row r="12481">
      <c r="A12481">
        <v>15089</v>
      </c>
      <c r="B12481" t="str">
        <v>2016-05-14</v>
      </c>
      <c r="C12481" t="str">
        <v>Evening</v>
      </c>
      <c r="D12481">
        <v>26</v>
      </c>
      <c r="E12481" t="str">
        <f>IF(MOD(D12481,2)=0,"EVEN","ODD")</f>
        <v>EVEN</v>
      </c>
      <c r="F12481" t="str">
        <f>IF(D12481&lt;=18,"LOW (1-18)","HIGH (19-36)")</f>
        <v>HIGH (19-36)</v>
      </c>
      <c r="G12481">
        <f>INT((D12481-1)/6)+1</f>
        <v>5</v>
      </c>
      <c r="H12481">
        <f>MOD(D12481-1,6)+1</f>
        <v>2</v>
      </c>
      <c r="I12481">
        <f>37-D12481</f>
        <v>11</v>
      </c>
      <c r="J12481">
        <f>ABS(D12481-D12482)</f>
        <v>10</v>
      </c>
      <c r="K12481">
        <f>AVERAGE(D12481:D12485)</f>
        <v>26</v>
      </c>
      <c r="L12481">
        <f>AVERAGE(D12481:D12500)</f>
        <v>26</v>
      </c>
      <c r="M12481">
        <f>K12481-L12481</f>
        <v>0</v>
      </c>
      <c r="N12481" t="str">
        <f>IF(K12481&gt;L12481,"HIGH ZONE BIAS",IF(K12481&lt;L12481,"LOW ZONE BIAS","EQUILIBRIUM"))</f>
        <v>EQUILIBRIUM</v>
      </c>
    </row>
    <row r="12482">
      <c r="A12482">
        <v>15088</v>
      </c>
      <c r="B12482" t="str">
        <v>2016-05-14</v>
      </c>
      <c r="C12482" t="str">
        <v>Afternoon</v>
      </c>
      <c r="D12482">
        <v>36</v>
      </c>
      <c r="E12482" t="str">
        <f>IF(MOD(D12482,2)=0,"EVEN","ODD")</f>
        <v>EVEN</v>
      </c>
      <c r="F12482" t="str">
        <f>IF(D12482&lt;=18,"LOW (1-18)","HIGH (19-36)")</f>
        <v>HIGH (19-36)</v>
      </c>
      <c r="G12482">
        <f>INT((D12482-1)/6)+1</f>
        <v>6</v>
      </c>
      <c r="H12482">
        <f>MOD(D12482-1,6)+1</f>
        <v>6</v>
      </c>
      <c r="I12482">
        <f>37-D12482</f>
        <v>1</v>
      </c>
      <c r="J12482">
        <f>ABS(D12482-D12483)</f>
        <v>34</v>
      </c>
      <c r="K12482">
        <f>AVERAGE(D12482:D12486)</f>
        <v>36</v>
      </c>
      <c r="L12482">
        <f>AVERAGE(D12482:D12501)</f>
        <v>36</v>
      </c>
      <c r="M12482">
        <f>K12482-L12482</f>
        <v>0</v>
      </c>
      <c r="N12482" t="str">
        <f>IF(K12482&gt;L12482,"HIGH ZONE BIAS",IF(K12482&lt;L12482,"LOW ZONE BIAS","EQUILIBRIUM"))</f>
        <v>EQUILIBRIUM</v>
      </c>
    </row>
    <row r="12483">
      <c r="A12483">
        <v>15087</v>
      </c>
      <c r="B12483" t="str">
        <v>2016-05-14</v>
      </c>
      <c r="C12483" t="str">
        <v>Midday</v>
      </c>
      <c r="D12483">
        <v>2</v>
      </c>
      <c r="E12483" t="str">
        <f>IF(MOD(D12483,2)=0,"EVEN","ODD")</f>
        <v>EVEN</v>
      </c>
      <c r="F12483" t="str">
        <f>IF(D12483&lt;=18,"LOW (1-18)","HIGH (19-36)")</f>
        <v>LOW (1-18)</v>
      </c>
      <c r="G12483">
        <f>INT((D12483-1)/6)+1</f>
        <v>1</v>
      </c>
      <c r="H12483">
        <f>MOD(D12483-1,6)+1</f>
        <v>2</v>
      </c>
      <c r="I12483">
        <f>37-D12483</f>
        <v>35</v>
      </c>
      <c r="J12483">
        <f>ABS(D12483-D12484)</f>
        <v>19</v>
      </c>
      <c r="K12483">
        <f>AVERAGE(D12483:D12487)</f>
        <v>2</v>
      </c>
      <c r="L12483">
        <f>AVERAGE(D12483:D12502)</f>
        <v>2</v>
      </c>
      <c r="M12483">
        <f>K12483-L12483</f>
        <v>0</v>
      </c>
      <c r="N12483" t="str">
        <f>IF(K12483&gt;L12483,"HIGH ZONE BIAS",IF(K12483&lt;L12483,"LOW ZONE BIAS","EQUILIBRIUM"))</f>
        <v>EQUILIBRIUM</v>
      </c>
    </row>
    <row r="12484">
      <c r="A12484">
        <v>15086</v>
      </c>
      <c r="B12484" t="str">
        <v>2016-05-14</v>
      </c>
      <c r="C12484" t="str">
        <v>Morning</v>
      </c>
      <c r="D12484">
        <v>21</v>
      </c>
      <c r="E12484" t="str">
        <f>IF(MOD(D12484,2)=0,"EVEN","ODD")</f>
        <v>ODD</v>
      </c>
      <c r="F12484" t="str">
        <f>IF(D12484&lt;=18,"LOW (1-18)","HIGH (19-36)")</f>
        <v>HIGH (19-36)</v>
      </c>
      <c r="G12484">
        <f>INT((D12484-1)/6)+1</f>
        <v>4</v>
      </c>
      <c r="H12484">
        <f>MOD(D12484-1,6)+1</f>
        <v>3</v>
      </c>
      <c r="I12484">
        <f>37-D12484</f>
        <v>16</v>
      </c>
      <c r="J12484">
        <f>ABS(D12484-D12485)</f>
        <v>13</v>
      </c>
      <c r="K12484">
        <f>AVERAGE(D12484:D12488)</f>
        <v>21</v>
      </c>
      <c r="L12484">
        <f>AVERAGE(D12484:D12503)</f>
        <v>21</v>
      </c>
      <c r="M12484">
        <f>K12484-L12484</f>
        <v>0</v>
      </c>
      <c r="N12484" t="str">
        <f>IF(K12484&gt;L12484,"HIGH ZONE BIAS",IF(K12484&lt;L12484,"LOW ZONE BIAS","EQUILIBRIUM"))</f>
        <v>EQUILIBRIUM</v>
      </c>
    </row>
    <row r="12485">
      <c r="A12485">
        <v>15085</v>
      </c>
      <c r="B12485" t="str">
        <v>2016-05-13</v>
      </c>
      <c r="C12485" t="str">
        <v>Evening</v>
      </c>
      <c r="D12485">
        <v>34</v>
      </c>
      <c r="E12485" t="str">
        <f>IF(MOD(D12485,2)=0,"EVEN","ODD")</f>
        <v>EVEN</v>
      </c>
      <c r="F12485" t="str">
        <f>IF(D12485&lt;=18,"LOW (1-18)","HIGH (19-36)")</f>
        <v>HIGH (19-36)</v>
      </c>
      <c r="G12485">
        <f>INT((D12485-1)/6)+1</f>
        <v>6</v>
      </c>
      <c r="H12485">
        <f>MOD(D12485-1,6)+1</f>
        <v>4</v>
      </c>
      <c r="I12485">
        <f>37-D12485</f>
        <v>3</v>
      </c>
      <c r="J12485">
        <f>ABS(D12485-D12486)</f>
        <v>33</v>
      </c>
      <c r="K12485">
        <f>AVERAGE(D12485:D12489)</f>
        <v>34</v>
      </c>
      <c r="L12485">
        <f>AVERAGE(D12485:D12504)</f>
        <v>34</v>
      </c>
      <c r="M12485">
        <f>K12485-L12485</f>
        <v>0</v>
      </c>
      <c r="N12485" t="str">
        <f>IF(K12485&gt;L12485,"HIGH ZONE BIAS",IF(K12485&lt;L12485,"LOW ZONE BIAS","EQUILIBRIUM"))</f>
        <v>EQUILIBRIUM</v>
      </c>
    </row>
    <row r="12486">
      <c r="A12486">
        <v>15084</v>
      </c>
      <c r="B12486" t="str">
        <v>2016-05-13</v>
      </c>
      <c r="C12486" t="str">
        <v>Afternoon</v>
      </c>
      <c r="D12486">
        <v>1</v>
      </c>
      <c r="E12486" t="str">
        <f>IF(MOD(D12486,2)=0,"EVEN","ODD")</f>
        <v>ODD</v>
      </c>
      <c r="F12486" t="str">
        <f>IF(D12486&lt;=18,"LOW (1-18)","HIGH (19-36)")</f>
        <v>LOW (1-18)</v>
      </c>
      <c r="G12486">
        <f>INT((D12486-1)/6)+1</f>
        <v>1</v>
      </c>
      <c r="H12486">
        <f>MOD(D12486-1,6)+1</f>
        <v>1</v>
      </c>
      <c r="I12486">
        <f>37-D12486</f>
        <v>36</v>
      </c>
      <c r="J12486">
        <f>ABS(D12486-D12487)</f>
        <v>32</v>
      </c>
      <c r="K12486">
        <f>AVERAGE(D12486:D12490)</f>
        <v>1</v>
      </c>
      <c r="L12486">
        <f>AVERAGE(D12486:D12505)</f>
        <v>1</v>
      </c>
      <c r="M12486">
        <f>K12486-L12486</f>
        <v>0</v>
      </c>
      <c r="N12486" t="str">
        <f>IF(K12486&gt;L12486,"HIGH ZONE BIAS",IF(K12486&lt;L12486,"LOW ZONE BIAS","EQUILIBRIUM"))</f>
        <v>EQUILIBRIUM</v>
      </c>
    </row>
    <row r="12487">
      <c r="A12487">
        <v>15083</v>
      </c>
      <c r="B12487" t="str">
        <v>2016-05-13</v>
      </c>
      <c r="C12487" t="str">
        <v>Midday</v>
      </c>
      <c r="D12487">
        <v>33</v>
      </c>
      <c r="E12487" t="str">
        <f>IF(MOD(D12487,2)=0,"EVEN","ODD")</f>
        <v>ODD</v>
      </c>
      <c r="F12487" t="str">
        <f>IF(D12487&lt;=18,"LOW (1-18)","HIGH (19-36)")</f>
        <v>HIGH (19-36)</v>
      </c>
      <c r="G12487">
        <f>INT((D12487-1)/6)+1</f>
        <v>6</v>
      </c>
      <c r="H12487">
        <f>MOD(D12487-1,6)+1</f>
        <v>3</v>
      </c>
      <c r="I12487">
        <f>37-D12487</f>
        <v>4</v>
      </c>
      <c r="J12487">
        <f>ABS(D12487-D12488)</f>
        <v>23</v>
      </c>
      <c r="K12487">
        <f>AVERAGE(D12487:D12491)</f>
        <v>33</v>
      </c>
      <c r="L12487">
        <f>AVERAGE(D12487:D12506)</f>
        <v>33</v>
      </c>
      <c r="M12487">
        <f>K12487-L12487</f>
        <v>0</v>
      </c>
      <c r="N12487" t="str">
        <f>IF(K12487&gt;L12487,"HIGH ZONE BIAS",IF(K12487&lt;L12487,"LOW ZONE BIAS","EQUILIBRIUM"))</f>
        <v>EQUILIBRIUM</v>
      </c>
    </row>
    <row r="12488">
      <c r="A12488">
        <v>15082</v>
      </c>
      <c r="B12488" t="str">
        <v>2016-05-13</v>
      </c>
      <c r="C12488" t="str">
        <v>Morning</v>
      </c>
      <c r="D12488">
        <v>10</v>
      </c>
      <c r="E12488" t="str">
        <f>IF(MOD(D12488,2)=0,"EVEN","ODD")</f>
        <v>EVEN</v>
      </c>
      <c r="F12488" t="str">
        <f>IF(D12488&lt;=18,"LOW (1-18)","HIGH (19-36)")</f>
        <v>LOW (1-18)</v>
      </c>
      <c r="G12488">
        <f>INT((D12488-1)/6)+1</f>
        <v>2</v>
      </c>
      <c r="H12488">
        <f>MOD(D12488-1,6)+1</f>
        <v>4</v>
      </c>
      <c r="I12488">
        <f>37-D12488</f>
        <v>27</v>
      </c>
      <c r="J12488">
        <f>ABS(D12488-D12489)</f>
        <v>13</v>
      </c>
      <c r="K12488">
        <f>AVERAGE(D12488:D12492)</f>
        <v>10</v>
      </c>
      <c r="L12488">
        <f>AVERAGE(D12488:D12507)</f>
        <v>10</v>
      </c>
      <c r="M12488">
        <f>K12488-L12488</f>
        <v>0</v>
      </c>
      <c r="N12488" t="str">
        <f>IF(K12488&gt;L12488,"HIGH ZONE BIAS",IF(K12488&lt;L12488,"LOW ZONE BIAS","EQUILIBRIUM"))</f>
        <v>EQUILIBRIUM</v>
      </c>
    </row>
    <row r="12489">
      <c r="A12489">
        <v>15081</v>
      </c>
      <c r="B12489" t="str">
        <v>2016-05-12</v>
      </c>
      <c r="C12489" t="str">
        <v>Evening</v>
      </c>
      <c r="D12489">
        <v>23</v>
      </c>
      <c r="E12489" t="str">
        <f>IF(MOD(D12489,2)=0,"EVEN","ODD")</f>
        <v>ODD</v>
      </c>
      <c r="F12489" t="str">
        <f>IF(D12489&lt;=18,"LOW (1-18)","HIGH (19-36)")</f>
        <v>HIGH (19-36)</v>
      </c>
      <c r="G12489">
        <f>INT((D12489-1)/6)+1</f>
        <v>4</v>
      </c>
      <c r="H12489">
        <f>MOD(D12489-1,6)+1</f>
        <v>5</v>
      </c>
      <c r="I12489">
        <f>37-D12489</f>
        <v>14</v>
      </c>
      <c r="J12489">
        <f>ABS(D12489-D12490)</f>
        <v>7</v>
      </c>
      <c r="K12489">
        <f>AVERAGE(D12489:D12493)</f>
        <v>23</v>
      </c>
      <c r="L12489">
        <f>AVERAGE(D12489:D12508)</f>
        <v>23</v>
      </c>
      <c r="M12489">
        <f>K12489-L12489</f>
        <v>0</v>
      </c>
      <c r="N12489" t="str">
        <f>IF(K12489&gt;L12489,"HIGH ZONE BIAS",IF(K12489&lt;L12489,"LOW ZONE BIAS","EQUILIBRIUM"))</f>
        <v>EQUILIBRIUM</v>
      </c>
    </row>
    <row r="12490">
      <c r="A12490">
        <v>15080</v>
      </c>
      <c r="B12490" t="str">
        <v>2016-05-12</v>
      </c>
      <c r="C12490" t="str">
        <v>Afternoon</v>
      </c>
      <c r="D12490">
        <v>30</v>
      </c>
      <c r="E12490" t="str">
        <f>IF(MOD(D12490,2)=0,"EVEN","ODD")</f>
        <v>EVEN</v>
      </c>
      <c r="F12490" t="str">
        <f>IF(D12490&lt;=18,"LOW (1-18)","HIGH (19-36)")</f>
        <v>HIGH (19-36)</v>
      </c>
      <c r="G12490">
        <f>INT((D12490-1)/6)+1</f>
        <v>5</v>
      </c>
      <c r="H12490">
        <f>MOD(D12490-1,6)+1</f>
        <v>6</v>
      </c>
      <c r="I12490">
        <f>37-D12490</f>
        <v>7</v>
      </c>
      <c r="J12490">
        <f>ABS(D12490-D12491)</f>
        <v>5</v>
      </c>
      <c r="K12490">
        <f>AVERAGE(D12490:D12494)</f>
        <v>30</v>
      </c>
      <c r="L12490">
        <f>AVERAGE(D12490:D12509)</f>
        <v>30</v>
      </c>
      <c r="M12490">
        <f>K12490-L12490</f>
        <v>0</v>
      </c>
      <c r="N12490" t="str">
        <f>IF(K12490&gt;L12490,"HIGH ZONE BIAS",IF(K12490&lt;L12490,"LOW ZONE BIAS","EQUILIBRIUM"))</f>
        <v>EQUILIBRIUM</v>
      </c>
    </row>
    <row r="12491">
      <c r="A12491">
        <v>15079</v>
      </c>
      <c r="B12491" t="str">
        <v>2016-05-12</v>
      </c>
      <c r="C12491" t="str">
        <v>Midday</v>
      </c>
      <c r="D12491">
        <v>25</v>
      </c>
      <c r="E12491" t="str">
        <f>IF(MOD(D12491,2)=0,"EVEN","ODD")</f>
        <v>ODD</v>
      </c>
      <c r="F12491" t="str">
        <f>IF(D12491&lt;=18,"LOW (1-18)","HIGH (19-36)")</f>
        <v>HIGH (19-36)</v>
      </c>
      <c r="G12491">
        <f>INT((D12491-1)/6)+1</f>
        <v>5</v>
      </c>
      <c r="H12491">
        <f>MOD(D12491-1,6)+1</f>
        <v>1</v>
      </c>
      <c r="I12491">
        <f>37-D12491</f>
        <v>12</v>
      </c>
      <c r="J12491">
        <f>ABS(D12491-D12492)</f>
        <v>10</v>
      </c>
      <c r="K12491">
        <f>AVERAGE(D12491:D12495)</f>
        <v>25</v>
      </c>
      <c r="L12491">
        <f>AVERAGE(D12491:D12510)</f>
        <v>25</v>
      </c>
      <c r="M12491">
        <f>K12491-L12491</f>
        <v>0</v>
      </c>
      <c r="N12491" t="str">
        <f>IF(K12491&gt;L12491,"HIGH ZONE BIAS",IF(K12491&lt;L12491,"LOW ZONE BIAS","EQUILIBRIUM"))</f>
        <v>EQUILIBRIUM</v>
      </c>
    </row>
    <row r="12492">
      <c r="A12492">
        <v>15078</v>
      </c>
      <c r="B12492" t="str">
        <v>2016-05-12</v>
      </c>
      <c r="C12492" t="str">
        <v>Morning</v>
      </c>
      <c r="D12492">
        <v>35</v>
      </c>
      <c r="E12492" t="str">
        <f>IF(MOD(D12492,2)=0,"EVEN","ODD")</f>
        <v>ODD</v>
      </c>
      <c r="F12492" t="str">
        <f>IF(D12492&lt;=18,"LOW (1-18)","HIGH (19-36)")</f>
        <v>HIGH (19-36)</v>
      </c>
      <c r="G12492">
        <f>INT((D12492-1)/6)+1</f>
        <v>6</v>
      </c>
      <c r="H12492">
        <f>MOD(D12492-1,6)+1</f>
        <v>5</v>
      </c>
      <c r="I12492">
        <f>37-D12492</f>
        <v>2</v>
      </c>
      <c r="J12492">
        <f>ABS(D12492-D12493)</f>
        <v>32</v>
      </c>
      <c r="K12492">
        <f>AVERAGE(D12492:D12496)</f>
        <v>35</v>
      </c>
      <c r="L12492">
        <f>AVERAGE(D12492:D12511)</f>
        <v>35</v>
      </c>
      <c r="M12492">
        <f>K12492-L12492</f>
        <v>0</v>
      </c>
      <c r="N12492" t="str">
        <f>IF(K12492&gt;L12492,"HIGH ZONE BIAS",IF(K12492&lt;L12492,"LOW ZONE BIAS","EQUILIBRIUM"))</f>
        <v>EQUILIBRIUM</v>
      </c>
    </row>
    <row r="12493">
      <c r="A12493">
        <v>15077</v>
      </c>
      <c r="B12493" t="str">
        <v>2016-05-11</v>
      </c>
      <c r="C12493" t="str">
        <v>Evening</v>
      </c>
      <c r="D12493">
        <v>3</v>
      </c>
      <c r="E12493" t="str">
        <f>IF(MOD(D12493,2)=0,"EVEN","ODD")</f>
        <v>ODD</v>
      </c>
      <c r="F12493" t="str">
        <f>IF(D12493&lt;=18,"LOW (1-18)","HIGH (19-36)")</f>
        <v>LOW (1-18)</v>
      </c>
      <c r="G12493">
        <f>INT((D12493-1)/6)+1</f>
        <v>1</v>
      </c>
      <c r="H12493">
        <f>MOD(D12493-1,6)+1</f>
        <v>3</v>
      </c>
      <c r="I12493">
        <f>37-D12493</f>
        <v>34</v>
      </c>
      <c r="J12493">
        <f>ABS(D12493-D12494)</f>
        <v>16</v>
      </c>
      <c r="K12493">
        <f>AVERAGE(D12493:D12497)</f>
        <v>3</v>
      </c>
      <c r="L12493">
        <f>AVERAGE(D12493:D12512)</f>
        <v>3</v>
      </c>
      <c r="M12493">
        <f>K12493-L12493</f>
        <v>0</v>
      </c>
      <c r="N12493" t="str">
        <f>IF(K12493&gt;L12493,"HIGH ZONE BIAS",IF(K12493&lt;L12493,"LOW ZONE BIAS","EQUILIBRIUM"))</f>
        <v>EQUILIBRIUM</v>
      </c>
    </row>
    <row r="12494">
      <c r="A12494">
        <v>15076</v>
      </c>
      <c r="B12494" t="str">
        <v>2016-05-11</v>
      </c>
      <c r="C12494" t="str">
        <v>Afternoon</v>
      </c>
      <c r="D12494">
        <v>19</v>
      </c>
      <c r="E12494" t="str">
        <f>IF(MOD(D12494,2)=0,"EVEN","ODD")</f>
        <v>ODD</v>
      </c>
      <c r="F12494" t="str">
        <f>IF(D12494&lt;=18,"LOW (1-18)","HIGH (19-36)")</f>
        <v>HIGH (19-36)</v>
      </c>
      <c r="G12494">
        <f>INT((D12494-1)/6)+1</f>
        <v>4</v>
      </c>
      <c r="H12494">
        <f>MOD(D12494-1,6)+1</f>
        <v>1</v>
      </c>
      <c r="I12494">
        <f>37-D12494</f>
        <v>18</v>
      </c>
      <c r="J12494">
        <f>ABS(D12494-D12495)</f>
        <v>6</v>
      </c>
      <c r="K12494">
        <f>AVERAGE(D12494:D12498)</f>
        <v>19</v>
      </c>
      <c r="L12494">
        <f>AVERAGE(D12494:D12513)</f>
        <v>19</v>
      </c>
      <c r="M12494">
        <f>K12494-L12494</f>
        <v>0</v>
      </c>
      <c r="N12494" t="str">
        <f>IF(K12494&gt;L12494,"HIGH ZONE BIAS",IF(K12494&lt;L12494,"LOW ZONE BIAS","EQUILIBRIUM"))</f>
        <v>EQUILIBRIUM</v>
      </c>
    </row>
    <row r="12495">
      <c r="A12495">
        <v>15075</v>
      </c>
      <c r="B12495" t="str">
        <v>2016-05-11</v>
      </c>
      <c r="C12495" t="str">
        <v>Midday</v>
      </c>
      <c r="D12495">
        <v>25</v>
      </c>
      <c r="E12495" t="str">
        <f>IF(MOD(D12495,2)=0,"EVEN","ODD")</f>
        <v>ODD</v>
      </c>
      <c r="F12495" t="str">
        <f>IF(D12495&lt;=18,"LOW (1-18)","HIGH (19-36)")</f>
        <v>HIGH (19-36)</v>
      </c>
      <c r="G12495">
        <f>INT((D12495-1)/6)+1</f>
        <v>5</v>
      </c>
      <c r="H12495">
        <f>MOD(D12495-1,6)+1</f>
        <v>1</v>
      </c>
      <c r="I12495">
        <f>37-D12495</f>
        <v>12</v>
      </c>
      <c r="J12495">
        <f>ABS(D12495-D12496)</f>
        <v>23</v>
      </c>
      <c r="K12495">
        <f>AVERAGE(D12495:D12499)</f>
        <v>25</v>
      </c>
      <c r="L12495">
        <f>AVERAGE(D12495:D12514)</f>
        <v>25</v>
      </c>
      <c r="M12495">
        <f>K12495-L12495</f>
        <v>0</v>
      </c>
      <c r="N12495" t="str">
        <f>IF(K12495&gt;L12495,"HIGH ZONE BIAS",IF(K12495&lt;L12495,"LOW ZONE BIAS","EQUILIBRIUM"))</f>
        <v>EQUILIBRIUM</v>
      </c>
    </row>
    <row r="12496">
      <c r="A12496">
        <v>15074</v>
      </c>
      <c r="B12496" t="str">
        <v>2016-05-11</v>
      </c>
      <c r="C12496" t="str">
        <v>Morning</v>
      </c>
      <c r="D12496">
        <v>2</v>
      </c>
      <c r="E12496" t="str">
        <f>IF(MOD(D12496,2)=0,"EVEN","ODD")</f>
        <v>EVEN</v>
      </c>
      <c r="F12496" t="str">
        <f>IF(D12496&lt;=18,"LOW (1-18)","HIGH (19-36)")</f>
        <v>LOW (1-18)</v>
      </c>
      <c r="G12496">
        <f>INT((D12496-1)/6)+1</f>
        <v>1</v>
      </c>
      <c r="H12496">
        <f>MOD(D12496-1,6)+1</f>
        <v>2</v>
      </c>
      <c r="I12496">
        <f>37-D12496</f>
        <v>35</v>
      </c>
      <c r="J12496">
        <f>ABS(D12496-D12497)</f>
        <v>17</v>
      </c>
      <c r="K12496">
        <f>AVERAGE(D12496:D12500)</f>
        <v>2</v>
      </c>
      <c r="L12496">
        <f>AVERAGE(D12496:D12515)</f>
        <v>2</v>
      </c>
      <c r="M12496">
        <f>K12496-L12496</f>
        <v>0</v>
      </c>
      <c r="N12496" t="str">
        <f>IF(K12496&gt;L12496,"HIGH ZONE BIAS",IF(K12496&lt;L12496,"LOW ZONE BIAS","EQUILIBRIUM"))</f>
        <v>EQUILIBRIUM</v>
      </c>
    </row>
    <row r="12497">
      <c r="A12497">
        <v>15073</v>
      </c>
      <c r="B12497" t="str">
        <v>2016-05-10</v>
      </c>
      <c r="C12497" t="str">
        <v>Evening</v>
      </c>
      <c r="D12497">
        <v>19</v>
      </c>
      <c r="E12497" t="str">
        <f>IF(MOD(D12497,2)=0,"EVEN","ODD")</f>
        <v>ODD</v>
      </c>
      <c r="F12497" t="str">
        <f>IF(D12497&lt;=18,"LOW (1-18)","HIGH (19-36)")</f>
        <v>HIGH (19-36)</v>
      </c>
      <c r="G12497">
        <f>INT((D12497-1)/6)+1</f>
        <v>4</v>
      </c>
      <c r="H12497">
        <f>MOD(D12497-1,6)+1</f>
        <v>1</v>
      </c>
      <c r="I12497">
        <f>37-D12497</f>
        <v>18</v>
      </c>
      <c r="J12497">
        <f>ABS(D12497-D12498)</f>
        <v>1</v>
      </c>
      <c r="K12497">
        <f>AVERAGE(D12497:D12501)</f>
        <v>19</v>
      </c>
      <c r="L12497">
        <f>AVERAGE(D12497:D12516)</f>
        <v>19</v>
      </c>
      <c r="M12497">
        <f>K12497-L12497</f>
        <v>0</v>
      </c>
      <c r="N12497" t="str">
        <f>IF(K12497&gt;L12497,"HIGH ZONE BIAS",IF(K12497&lt;L12497,"LOW ZONE BIAS","EQUILIBRIUM"))</f>
        <v>EQUILIBRIUM</v>
      </c>
    </row>
    <row r="12498">
      <c r="A12498">
        <v>15072</v>
      </c>
      <c r="B12498" t="str">
        <v>2016-05-10</v>
      </c>
      <c r="C12498" t="str">
        <v>Afternoon</v>
      </c>
      <c r="D12498">
        <v>20</v>
      </c>
      <c r="E12498" t="str">
        <f>IF(MOD(D12498,2)=0,"EVEN","ODD")</f>
        <v>EVEN</v>
      </c>
      <c r="F12498" t="str">
        <f>IF(D12498&lt;=18,"LOW (1-18)","HIGH (19-36)")</f>
        <v>HIGH (19-36)</v>
      </c>
      <c r="G12498">
        <f>INT((D12498-1)/6)+1</f>
        <v>4</v>
      </c>
      <c r="H12498">
        <f>MOD(D12498-1,6)+1</f>
        <v>2</v>
      </c>
      <c r="I12498">
        <f>37-D12498</f>
        <v>17</v>
      </c>
      <c r="J12498">
        <f>ABS(D12498-D12499)</f>
        <v>2</v>
      </c>
      <c r="K12498">
        <f>AVERAGE(D12498:D12502)</f>
        <v>20</v>
      </c>
      <c r="L12498">
        <f>AVERAGE(D12498:D12517)</f>
        <v>20</v>
      </c>
      <c r="M12498">
        <f>K12498-L12498</f>
        <v>0</v>
      </c>
      <c r="N12498" t="str">
        <f>IF(K12498&gt;L12498,"HIGH ZONE BIAS",IF(K12498&lt;L12498,"LOW ZONE BIAS","EQUILIBRIUM"))</f>
        <v>EQUILIBRIUM</v>
      </c>
    </row>
    <row r="12499">
      <c r="A12499">
        <v>15071</v>
      </c>
      <c r="B12499" t="str">
        <v>2016-05-10</v>
      </c>
      <c r="C12499" t="str">
        <v>Midday</v>
      </c>
      <c r="D12499">
        <v>18</v>
      </c>
      <c r="E12499" t="str">
        <f>IF(MOD(D12499,2)=0,"EVEN","ODD")</f>
        <v>EVEN</v>
      </c>
      <c r="F12499" t="str">
        <f>IF(D12499&lt;=18,"LOW (1-18)","HIGH (19-36)")</f>
        <v>LOW (1-18)</v>
      </c>
      <c r="G12499">
        <f>INT((D12499-1)/6)+1</f>
        <v>3</v>
      </c>
      <c r="H12499">
        <f>MOD(D12499-1,6)+1</f>
        <v>6</v>
      </c>
      <c r="I12499">
        <f>37-D12499</f>
        <v>19</v>
      </c>
      <c r="J12499">
        <f>ABS(D12499-D12500)</f>
        <v>7</v>
      </c>
      <c r="K12499">
        <f>AVERAGE(D12499:D12503)</f>
        <v>18</v>
      </c>
      <c r="L12499">
        <f>AVERAGE(D12499:D12518)</f>
        <v>18</v>
      </c>
      <c r="M12499">
        <f>K12499-L12499</f>
        <v>0</v>
      </c>
      <c r="N12499" t="str">
        <f>IF(K12499&gt;L12499,"HIGH ZONE BIAS",IF(K12499&lt;L12499,"LOW ZONE BIAS","EQUILIBRIUM"))</f>
        <v>EQUILIBRIUM</v>
      </c>
    </row>
    <row r="12500">
      <c r="A12500">
        <v>15070</v>
      </c>
      <c r="B12500" t="str">
        <v>2016-05-10</v>
      </c>
      <c r="C12500" t="str">
        <v>Morning</v>
      </c>
      <c r="D12500">
        <v>25</v>
      </c>
      <c r="E12500" t="str">
        <f>IF(MOD(D12500,2)=0,"EVEN","ODD")</f>
        <v>ODD</v>
      </c>
      <c r="F12500" t="str">
        <f>IF(D12500&lt;=18,"LOW (1-18)","HIGH (19-36)")</f>
        <v>HIGH (19-36)</v>
      </c>
      <c r="G12500">
        <f>INT((D12500-1)/6)+1</f>
        <v>5</v>
      </c>
      <c r="H12500">
        <f>MOD(D12500-1,6)+1</f>
        <v>1</v>
      </c>
      <c r="I12500">
        <f>37-D12500</f>
        <v>12</v>
      </c>
      <c r="J12500">
        <f>ABS(D12500-D12501)</f>
        <v>22</v>
      </c>
      <c r="K12500">
        <f>AVERAGE(D12500:D12504)</f>
        <v>25</v>
      </c>
      <c r="L12500">
        <f>AVERAGE(D12500:D12519)</f>
        <v>25</v>
      </c>
      <c r="M12500">
        <f>K12500-L12500</f>
        <v>0</v>
      </c>
      <c r="N12500" t="str">
        <f>IF(K12500&gt;L12500,"HIGH ZONE BIAS",IF(K12500&lt;L12500,"LOW ZONE BIAS","EQUILIBRIUM"))</f>
        <v>EQUILIBRIUM</v>
      </c>
    </row>
    <row r="12501">
      <c r="A12501">
        <v>15069</v>
      </c>
      <c r="B12501" t="str">
        <v>2016-05-09</v>
      </c>
      <c r="C12501" t="str">
        <v>Evening</v>
      </c>
      <c r="D12501">
        <v>3</v>
      </c>
      <c r="E12501" t="str">
        <f>IF(MOD(D12501,2)=0,"EVEN","ODD")</f>
        <v>ODD</v>
      </c>
      <c r="F12501" t="str">
        <f>IF(D12501&lt;=18,"LOW (1-18)","HIGH (19-36)")</f>
        <v>LOW (1-18)</v>
      </c>
      <c r="G12501">
        <f>INT((D12501-1)/6)+1</f>
        <v>1</v>
      </c>
      <c r="H12501">
        <f>MOD(D12501-1,6)+1</f>
        <v>3</v>
      </c>
      <c r="I12501">
        <f>37-D12501</f>
        <v>34</v>
      </c>
      <c r="J12501">
        <f>ABS(D12501-D12502)</f>
        <v>1</v>
      </c>
      <c r="K12501">
        <f>AVERAGE(D12501:D12505)</f>
        <v>3</v>
      </c>
      <c r="L12501">
        <f>AVERAGE(D12501:D12520)</f>
        <v>3</v>
      </c>
      <c r="M12501">
        <f>K12501-L12501</f>
        <v>0</v>
      </c>
      <c r="N12501" t="str">
        <f>IF(K12501&gt;L12501,"HIGH ZONE BIAS",IF(K12501&lt;L12501,"LOW ZONE BIAS","EQUILIBRIUM"))</f>
        <v>EQUILIBRIUM</v>
      </c>
    </row>
    <row r="12502">
      <c r="A12502">
        <v>15068</v>
      </c>
      <c r="B12502" t="str">
        <v>2016-05-09</v>
      </c>
      <c r="C12502" t="str">
        <v>Afternoon</v>
      </c>
      <c r="D12502">
        <v>2</v>
      </c>
      <c r="E12502" t="str">
        <f>IF(MOD(D12502,2)=0,"EVEN","ODD")</f>
        <v>EVEN</v>
      </c>
      <c r="F12502" t="str">
        <f>IF(D12502&lt;=18,"LOW (1-18)","HIGH (19-36)")</f>
        <v>LOW (1-18)</v>
      </c>
      <c r="G12502">
        <f>INT((D12502-1)/6)+1</f>
        <v>1</v>
      </c>
      <c r="H12502">
        <f>MOD(D12502-1,6)+1</f>
        <v>2</v>
      </c>
      <c r="I12502">
        <f>37-D12502</f>
        <v>35</v>
      </c>
      <c r="J12502">
        <f>ABS(D12502-D12503)</f>
        <v>29</v>
      </c>
      <c r="K12502">
        <f>AVERAGE(D12502:D12506)</f>
        <v>2</v>
      </c>
      <c r="L12502">
        <f>AVERAGE(D12502:D12521)</f>
        <v>2</v>
      </c>
      <c r="M12502">
        <f>K12502-L12502</f>
        <v>0</v>
      </c>
      <c r="N12502" t="str">
        <f>IF(K12502&gt;L12502,"HIGH ZONE BIAS",IF(K12502&lt;L12502,"LOW ZONE BIAS","EQUILIBRIUM"))</f>
        <v>EQUILIBRIUM</v>
      </c>
    </row>
    <row r="12503">
      <c r="A12503">
        <v>15067</v>
      </c>
      <c r="B12503" t="str">
        <v>2016-05-09</v>
      </c>
      <c r="C12503" t="str">
        <v>Midday</v>
      </c>
      <c r="D12503">
        <v>31</v>
      </c>
      <c r="E12503" t="str">
        <f>IF(MOD(D12503,2)=0,"EVEN","ODD")</f>
        <v>ODD</v>
      </c>
      <c r="F12503" t="str">
        <f>IF(D12503&lt;=18,"LOW (1-18)","HIGH (19-36)")</f>
        <v>HIGH (19-36)</v>
      </c>
      <c r="G12503">
        <f>INT((D12503-1)/6)+1</f>
        <v>6</v>
      </c>
      <c r="H12503">
        <f>MOD(D12503-1,6)+1</f>
        <v>1</v>
      </c>
      <c r="I12503">
        <f>37-D12503</f>
        <v>6</v>
      </c>
      <c r="J12503">
        <f>ABS(D12503-D12504)</f>
        <v>2</v>
      </c>
      <c r="K12503">
        <f>AVERAGE(D12503:D12507)</f>
        <v>31</v>
      </c>
      <c r="L12503">
        <f>AVERAGE(D12503:D12522)</f>
        <v>31</v>
      </c>
      <c r="M12503">
        <f>K12503-L12503</f>
        <v>0</v>
      </c>
      <c r="N12503" t="str">
        <f>IF(K12503&gt;L12503,"HIGH ZONE BIAS",IF(K12503&lt;L12503,"LOW ZONE BIAS","EQUILIBRIUM"))</f>
        <v>EQUILIBRIUM</v>
      </c>
    </row>
    <row r="12504">
      <c r="A12504">
        <v>15066</v>
      </c>
      <c r="B12504" t="str">
        <v>2016-05-09</v>
      </c>
      <c r="C12504" t="str">
        <v>Morning</v>
      </c>
      <c r="D12504">
        <v>29</v>
      </c>
      <c r="E12504" t="str">
        <f>IF(MOD(D12504,2)=0,"EVEN","ODD")</f>
        <v>ODD</v>
      </c>
      <c r="F12504" t="str">
        <f>IF(D12504&lt;=18,"LOW (1-18)","HIGH (19-36)")</f>
        <v>HIGH (19-36)</v>
      </c>
      <c r="G12504">
        <f>INT((D12504-1)/6)+1</f>
        <v>5</v>
      </c>
      <c r="H12504">
        <f>MOD(D12504-1,6)+1</f>
        <v>5</v>
      </c>
      <c r="I12504">
        <f>37-D12504</f>
        <v>8</v>
      </c>
      <c r="J12504">
        <f>ABS(D12504-D12505)</f>
        <v>22</v>
      </c>
      <c r="K12504">
        <f>AVERAGE(D12504:D12508)</f>
        <v>29</v>
      </c>
      <c r="L12504">
        <f>AVERAGE(D12504:D12523)</f>
        <v>29</v>
      </c>
      <c r="M12504">
        <f>K12504-L12504</f>
        <v>0</v>
      </c>
      <c r="N12504" t="str">
        <f>IF(K12504&gt;L12504,"HIGH ZONE BIAS",IF(K12504&lt;L12504,"LOW ZONE BIAS","EQUILIBRIUM"))</f>
        <v>EQUILIBRIUM</v>
      </c>
    </row>
    <row r="12505">
      <c r="A12505">
        <v>15065</v>
      </c>
      <c r="B12505" t="str">
        <v>2016-05-07</v>
      </c>
      <c r="C12505" t="str">
        <v>Evening</v>
      </c>
      <c r="D12505">
        <v>7</v>
      </c>
      <c r="E12505" t="str">
        <f>IF(MOD(D12505,2)=0,"EVEN","ODD")</f>
        <v>ODD</v>
      </c>
      <c r="F12505" t="str">
        <f>IF(D12505&lt;=18,"LOW (1-18)","HIGH (19-36)")</f>
        <v>LOW (1-18)</v>
      </c>
      <c r="G12505">
        <f>INT((D12505-1)/6)+1</f>
        <v>2</v>
      </c>
      <c r="H12505">
        <f>MOD(D12505-1,6)+1</f>
        <v>1</v>
      </c>
      <c r="I12505">
        <f>37-D12505</f>
        <v>30</v>
      </c>
      <c r="J12505">
        <f>ABS(D12505-D12506)</f>
        <v>1</v>
      </c>
      <c r="K12505">
        <f>AVERAGE(D12505:D12509)</f>
        <v>7</v>
      </c>
      <c r="L12505">
        <f>AVERAGE(D12505:D12524)</f>
        <v>7</v>
      </c>
      <c r="M12505">
        <f>K12505-L12505</f>
        <v>0</v>
      </c>
      <c r="N12505" t="str">
        <f>IF(K12505&gt;L12505,"HIGH ZONE BIAS",IF(K12505&lt;L12505,"LOW ZONE BIAS","EQUILIBRIUM"))</f>
        <v>EQUILIBRIUM</v>
      </c>
    </row>
    <row r="12506">
      <c r="A12506">
        <v>15064</v>
      </c>
      <c r="B12506" t="str">
        <v>2016-05-07</v>
      </c>
      <c r="C12506" t="str">
        <v>Afternoon</v>
      </c>
      <c r="D12506">
        <v>6</v>
      </c>
      <c r="E12506" t="str">
        <f>IF(MOD(D12506,2)=0,"EVEN","ODD")</f>
        <v>EVEN</v>
      </c>
      <c r="F12506" t="str">
        <f>IF(D12506&lt;=18,"LOW (1-18)","HIGH (19-36)")</f>
        <v>LOW (1-18)</v>
      </c>
      <c r="G12506">
        <f>INT((D12506-1)/6)+1</f>
        <v>1</v>
      </c>
      <c r="H12506">
        <f>MOD(D12506-1,6)+1</f>
        <v>6</v>
      </c>
      <c r="I12506">
        <f>37-D12506</f>
        <v>31</v>
      </c>
      <c r="J12506">
        <f>ABS(D12506-D12507)</f>
        <v>28</v>
      </c>
      <c r="K12506">
        <f>AVERAGE(D12506:D12510)</f>
        <v>6</v>
      </c>
      <c r="L12506">
        <f>AVERAGE(D12506:D12525)</f>
        <v>6</v>
      </c>
      <c r="M12506">
        <f>K12506-L12506</f>
        <v>0</v>
      </c>
      <c r="N12506" t="str">
        <f>IF(K12506&gt;L12506,"HIGH ZONE BIAS",IF(K12506&lt;L12506,"LOW ZONE BIAS","EQUILIBRIUM"))</f>
        <v>EQUILIBRIUM</v>
      </c>
    </row>
    <row r="12507">
      <c r="A12507">
        <v>15063</v>
      </c>
      <c r="B12507" t="str">
        <v>2016-05-07</v>
      </c>
      <c r="C12507" t="str">
        <v>Midday</v>
      </c>
      <c r="D12507">
        <v>34</v>
      </c>
      <c r="E12507" t="str">
        <f>IF(MOD(D12507,2)=0,"EVEN","ODD")</f>
        <v>EVEN</v>
      </c>
      <c r="F12507" t="str">
        <f>IF(D12507&lt;=18,"LOW (1-18)","HIGH (19-36)")</f>
        <v>HIGH (19-36)</v>
      </c>
      <c r="G12507">
        <f>INT((D12507-1)/6)+1</f>
        <v>6</v>
      </c>
      <c r="H12507">
        <f>MOD(D12507-1,6)+1</f>
        <v>4</v>
      </c>
      <c r="I12507">
        <f>37-D12507</f>
        <v>3</v>
      </c>
      <c r="J12507">
        <f>ABS(D12507-D12508)</f>
        <v>32</v>
      </c>
      <c r="K12507">
        <f>AVERAGE(D12507:D12511)</f>
        <v>34</v>
      </c>
      <c r="L12507">
        <f>AVERAGE(D12507:D12526)</f>
        <v>34</v>
      </c>
      <c r="M12507">
        <f>K12507-L12507</f>
        <v>0</v>
      </c>
      <c r="N12507" t="str">
        <f>IF(K12507&gt;L12507,"HIGH ZONE BIAS",IF(K12507&lt;L12507,"LOW ZONE BIAS","EQUILIBRIUM"))</f>
        <v>EQUILIBRIUM</v>
      </c>
    </row>
    <row r="12508">
      <c r="A12508">
        <v>15062</v>
      </c>
      <c r="B12508" t="str">
        <v>2016-05-07</v>
      </c>
      <c r="C12508" t="str">
        <v>Morning</v>
      </c>
      <c r="D12508">
        <v>2</v>
      </c>
      <c r="E12508" t="str">
        <f>IF(MOD(D12508,2)=0,"EVEN","ODD")</f>
        <v>EVEN</v>
      </c>
      <c r="F12508" t="str">
        <f>IF(D12508&lt;=18,"LOW (1-18)","HIGH (19-36)")</f>
        <v>LOW (1-18)</v>
      </c>
      <c r="G12508">
        <f>INT((D12508-1)/6)+1</f>
        <v>1</v>
      </c>
      <c r="H12508">
        <f>MOD(D12508-1,6)+1</f>
        <v>2</v>
      </c>
      <c r="I12508">
        <f>37-D12508</f>
        <v>35</v>
      </c>
      <c r="J12508">
        <f>ABS(D12508-D12509)</f>
        <v>2</v>
      </c>
      <c r="K12508">
        <f>AVERAGE(D12508:D12512)</f>
        <v>2</v>
      </c>
      <c r="L12508">
        <f>AVERAGE(D12508:D12527)</f>
        <v>2</v>
      </c>
      <c r="M12508">
        <f>K12508-L12508</f>
        <v>0</v>
      </c>
      <c r="N12508" t="str">
        <f>IF(K12508&gt;L12508,"HIGH ZONE BIAS",IF(K12508&lt;L12508,"LOW ZONE BIAS","EQUILIBRIUM"))</f>
        <v>EQUILIBRIUM</v>
      </c>
    </row>
    <row r="12509">
      <c r="A12509">
        <v>15061</v>
      </c>
      <c r="B12509" t="str">
        <v>2016-05-06</v>
      </c>
      <c r="C12509" t="str">
        <v>Evening</v>
      </c>
      <c r="D12509">
        <v>4</v>
      </c>
      <c r="E12509" t="str">
        <f>IF(MOD(D12509,2)=0,"EVEN","ODD")</f>
        <v>EVEN</v>
      </c>
      <c r="F12509" t="str">
        <f>IF(D12509&lt;=18,"LOW (1-18)","HIGH (19-36)")</f>
        <v>LOW (1-18)</v>
      </c>
      <c r="G12509">
        <f>INT((D12509-1)/6)+1</f>
        <v>1</v>
      </c>
      <c r="H12509">
        <f>MOD(D12509-1,6)+1</f>
        <v>4</v>
      </c>
      <c r="I12509">
        <f>37-D12509</f>
        <v>33</v>
      </c>
      <c r="J12509">
        <f>ABS(D12509-D12510)</f>
        <v>4</v>
      </c>
      <c r="K12509">
        <f>AVERAGE(D12509:D12513)</f>
        <v>4</v>
      </c>
      <c r="L12509">
        <f>AVERAGE(D12509:D12528)</f>
        <v>4</v>
      </c>
      <c r="M12509">
        <f>K12509-L12509</f>
        <v>0</v>
      </c>
      <c r="N12509" t="str">
        <f>IF(K12509&gt;L12509,"HIGH ZONE BIAS",IF(K12509&lt;L12509,"LOW ZONE BIAS","EQUILIBRIUM"))</f>
        <v>EQUILIBRIUM</v>
      </c>
    </row>
    <row r="12510">
      <c r="A12510">
        <v>15060</v>
      </c>
      <c r="B12510" t="str">
        <v>2016-05-06</v>
      </c>
      <c r="C12510" t="str">
        <v>Afternoon</v>
      </c>
      <c r="D12510">
        <v>8</v>
      </c>
      <c r="E12510" t="str">
        <f>IF(MOD(D12510,2)=0,"EVEN","ODD")</f>
        <v>EVEN</v>
      </c>
      <c r="F12510" t="str">
        <f>IF(D12510&lt;=18,"LOW (1-18)","HIGH (19-36)")</f>
        <v>LOW (1-18)</v>
      </c>
      <c r="G12510">
        <f>INT((D12510-1)/6)+1</f>
        <v>2</v>
      </c>
      <c r="H12510">
        <f>MOD(D12510-1,6)+1</f>
        <v>2</v>
      </c>
      <c r="I12510">
        <f>37-D12510</f>
        <v>29</v>
      </c>
      <c r="J12510">
        <f>ABS(D12510-D12511)</f>
        <v>25</v>
      </c>
      <c r="K12510">
        <f>AVERAGE(D12510:D12514)</f>
        <v>8</v>
      </c>
      <c r="L12510">
        <f>AVERAGE(D12510:D12529)</f>
        <v>8</v>
      </c>
      <c r="M12510">
        <f>K12510-L12510</f>
        <v>0</v>
      </c>
      <c r="N12510" t="str">
        <f>IF(K12510&gt;L12510,"HIGH ZONE BIAS",IF(K12510&lt;L12510,"LOW ZONE BIAS","EQUILIBRIUM"))</f>
        <v>EQUILIBRIUM</v>
      </c>
    </row>
    <row r="12511">
      <c r="A12511">
        <v>15059</v>
      </c>
      <c r="B12511" t="str">
        <v>2016-05-06</v>
      </c>
      <c r="C12511" t="str">
        <v>Midday</v>
      </c>
      <c r="D12511">
        <v>33</v>
      </c>
      <c r="E12511" t="str">
        <f>IF(MOD(D12511,2)=0,"EVEN","ODD")</f>
        <v>ODD</v>
      </c>
      <c r="F12511" t="str">
        <f>IF(D12511&lt;=18,"LOW (1-18)","HIGH (19-36)")</f>
        <v>HIGH (19-36)</v>
      </c>
      <c r="G12511">
        <f>INT((D12511-1)/6)+1</f>
        <v>6</v>
      </c>
      <c r="H12511">
        <f>MOD(D12511-1,6)+1</f>
        <v>3</v>
      </c>
      <c r="I12511">
        <f>37-D12511</f>
        <v>4</v>
      </c>
      <c r="J12511">
        <f>ABS(D12511-D12512)</f>
        <v>17</v>
      </c>
      <c r="K12511">
        <f>AVERAGE(D12511:D12515)</f>
        <v>33</v>
      </c>
      <c r="L12511">
        <f>AVERAGE(D12511:D12530)</f>
        <v>33</v>
      </c>
      <c r="M12511">
        <f>K12511-L12511</f>
        <v>0</v>
      </c>
      <c r="N12511" t="str">
        <f>IF(K12511&gt;L12511,"HIGH ZONE BIAS",IF(K12511&lt;L12511,"LOW ZONE BIAS","EQUILIBRIUM"))</f>
        <v>EQUILIBRIUM</v>
      </c>
    </row>
    <row r="12512">
      <c r="A12512">
        <v>15058</v>
      </c>
      <c r="B12512" t="str">
        <v>2016-05-06</v>
      </c>
      <c r="C12512" t="str">
        <v>Morning</v>
      </c>
      <c r="D12512">
        <v>16</v>
      </c>
      <c r="E12512" t="str">
        <f>IF(MOD(D12512,2)=0,"EVEN","ODD")</f>
        <v>EVEN</v>
      </c>
      <c r="F12512" t="str">
        <f>IF(D12512&lt;=18,"LOW (1-18)","HIGH (19-36)")</f>
        <v>LOW (1-18)</v>
      </c>
      <c r="G12512">
        <f>INT((D12512-1)/6)+1</f>
        <v>3</v>
      </c>
      <c r="H12512">
        <f>MOD(D12512-1,6)+1</f>
        <v>4</v>
      </c>
      <c r="I12512">
        <f>37-D12512</f>
        <v>21</v>
      </c>
      <c r="J12512">
        <f>ABS(D12512-D12513)</f>
        <v>2</v>
      </c>
      <c r="K12512">
        <f>AVERAGE(D12512:D12516)</f>
        <v>16</v>
      </c>
      <c r="L12512">
        <f>AVERAGE(D12512:D12531)</f>
        <v>16</v>
      </c>
      <c r="M12512">
        <f>K12512-L12512</f>
        <v>0</v>
      </c>
      <c r="N12512" t="str">
        <f>IF(K12512&gt;L12512,"HIGH ZONE BIAS",IF(K12512&lt;L12512,"LOW ZONE BIAS","EQUILIBRIUM"))</f>
        <v>EQUILIBRIUM</v>
      </c>
    </row>
    <row r="12513">
      <c r="A12513">
        <v>15057</v>
      </c>
      <c r="B12513" t="str">
        <v>2016-05-05</v>
      </c>
      <c r="C12513" t="str">
        <v>Evening</v>
      </c>
      <c r="D12513">
        <v>18</v>
      </c>
      <c r="E12513" t="str">
        <f>IF(MOD(D12513,2)=0,"EVEN","ODD")</f>
        <v>EVEN</v>
      </c>
      <c r="F12513" t="str">
        <f>IF(D12513&lt;=18,"LOW (1-18)","HIGH (19-36)")</f>
        <v>LOW (1-18)</v>
      </c>
      <c r="G12513">
        <f>INT((D12513-1)/6)+1</f>
        <v>3</v>
      </c>
      <c r="H12513">
        <f>MOD(D12513-1,6)+1</f>
        <v>6</v>
      </c>
      <c r="I12513">
        <f>37-D12513</f>
        <v>19</v>
      </c>
      <c r="J12513">
        <f>ABS(D12513-D12514)</f>
        <v>15</v>
      </c>
      <c r="K12513">
        <f>AVERAGE(D12513:D12517)</f>
        <v>18</v>
      </c>
      <c r="L12513">
        <f>AVERAGE(D12513:D12532)</f>
        <v>18</v>
      </c>
      <c r="M12513">
        <f>K12513-L12513</f>
        <v>0</v>
      </c>
      <c r="N12513" t="str">
        <f>IF(K12513&gt;L12513,"HIGH ZONE BIAS",IF(K12513&lt;L12513,"LOW ZONE BIAS","EQUILIBRIUM"))</f>
        <v>EQUILIBRIUM</v>
      </c>
    </row>
    <row r="12514">
      <c r="A12514">
        <v>15056</v>
      </c>
      <c r="B12514" t="str">
        <v>2016-05-05</v>
      </c>
      <c r="C12514" t="str">
        <v>Afternoon</v>
      </c>
      <c r="D12514">
        <v>33</v>
      </c>
      <c r="E12514" t="str">
        <f>IF(MOD(D12514,2)=0,"EVEN","ODD")</f>
        <v>ODD</v>
      </c>
      <c r="F12514" t="str">
        <f>IF(D12514&lt;=18,"LOW (1-18)","HIGH (19-36)")</f>
        <v>HIGH (19-36)</v>
      </c>
      <c r="G12514">
        <f>INT((D12514-1)/6)+1</f>
        <v>6</v>
      </c>
      <c r="H12514">
        <f>MOD(D12514-1,6)+1</f>
        <v>3</v>
      </c>
      <c r="I12514">
        <f>37-D12514</f>
        <v>4</v>
      </c>
      <c r="J12514">
        <f>ABS(D12514-D12515)</f>
        <v>18</v>
      </c>
      <c r="K12514">
        <f>AVERAGE(D12514:D12518)</f>
        <v>33</v>
      </c>
      <c r="L12514">
        <f>AVERAGE(D12514:D12533)</f>
        <v>33</v>
      </c>
      <c r="M12514">
        <f>K12514-L12514</f>
        <v>0</v>
      </c>
      <c r="N12514" t="str">
        <f>IF(K12514&gt;L12514,"HIGH ZONE BIAS",IF(K12514&lt;L12514,"LOW ZONE BIAS","EQUILIBRIUM"))</f>
        <v>EQUILIBRIUM</v>
      </c>
    </row>
    <row r="12515">
      <c r="A12515">
        <v>15055</v>
      </c>
      <c r="B12515" t="str">
        <v>2016-05-05</v>
      </c>
      <c r="C12515" t="str">
        <v>Midday</v>
      </c>
      <c r="D12515">
        <v>15</v>
      </c>
      <c r="E12515" t="str">
        <f>IF(MOD(D12515,2)=0,"EVEN","ODD")</f>
        <v>ODD</v>
      </c>
      <c r="F12515" t="str">
        <f>IF(D12515&lt;=18,"LOW (1-18)","HIGH (19-36)")</f>
        <v>LOW (1-18)</v>
      </c>
      <c r="G12515">
        <f>INT((D12515-1)/6)+1</f>
        <v>3</v>
      </c>
      <c r="H12515">
        <f>MOD(D12515-1,6)+1</f>
        <v>3</v>
      </c>
      <c r="I12515">
        <f>37-D12515</f>
        <v>22</v>
      </c>
      <c r="J12515">
        <f>ABS(D12515-D12516)</f>
        <v>4</v>
      </c>
      <c r="K12515">
        <f>AVERAGE(D12515:D12519)</f>
        <v>15</v>
      </c>
      <c r="L12515">
        <f>AVERAGE(D12515:D12534)</f>
        <v>15</v>
      </c>
      <c r="M12515">
        <f>K12515-L12515</f>
        <v>0</v>
      </c>
      <c r="N12515" t="str">
        <f>IF(K12515&gt;L12515,"HIGH ZONE BIAS",IF(K12515&lt;L12515,"LOW ZONE BIAS","EQUILIBRIUM"))</f>
        <v>EQUILIBRIUM</v>
      </c>
    </row>
    <row r="12516">
      <c r="A12516">
        <v>15054</v>
      </c>
      <c r="B12516" t="str">
        <v>2016-05-05</v>
      </c>
      <c r="C12516" t="str">
        <v>Morning</v>
      </c>
      <c r="D12516">
        <v>11</v>
      </c>
      <c r="E12516" t="str">
        <f>IF(MOD(D12516,2)=0,"EVEN","ODD")</f>
        <v>ODD</v>
      </c>
      <c r="F12516" t="str">
        <f>IF(D12516&lt;=18,"LOW (1-18)","HIGH (19-36)")</f>
        <v>LOW (1-18)</v>
      </c>
      <c r="G12516">
        <f>INT((D12516-1)/6)+1</f>
        <v>2</v>
      </c>
      <c r="H12516">
        <f>MOD(D12516-1,6)+1</f>
        <v>5</v>
      </c>
      <c r="I12516">
        <f>37-D12516</f>
        <v>26</v>
      </c>
      <c r="J12516">
        <f>ABS(D12516-D12517)</f>
        <v>20</v>
      </c>
      <c r="K12516">
        <f>AVERAGE(D12516:D12520)</f>
        <v>11</v>
      </c>
      <c r="L12516">
        <f>AVERAGE(D12516:D12535)</f>
        <v>11</v>
      </c>
      <c r="M12516">
        <f>K12516-L12516</f>
        <v>0</v>
      </c>
      <c r="N12516" t="str">
        <f>IF(K12516&gt;L12516,"HIGH ZONE BIAS",IF(K12516&lt;L12516,"LOW ZONE BIAS","EQUILIBRIUM"))</f>
        <v>EQUILIBRIUM</v>
      </c>
    </row>
    <row r="12517">
      <c r="A12517">
        <v>15053</v>
      </c>
      <c r="B12517" t="str">
        <v>2016-05-04</v>
      </c>
      <c r="C12517" t="str">
        <v>Evening</v>
      </c>
      <c r="D12517">
        <v>31</v>
      </c>
      <c r="E12517" t="str">
        <f>IF(MOD(D12517,2)=0,"EVEN","ODD")</f>
        <v>ODD</v>
      </c>
      <c r="F12517" t="str">
        <f>IF(D12517&lt;=18,"LOW (1-18)","HIGH (19-36)")</f>
        <v>HIGH (19-36)</v>
      </c>
      <c r="G12517">
        <f>INT((D12517-1)/6)+1</f>
        <v>6</v>
      </c>
      <c r="H12517">
        <f>MOD(D12517-1,6)+1</f>
        <v>1</v>
      </c>
      <c r="I12517">
        <f>37-D12517</f>
        <v>6</v>
      </c>
      <c r="J12517">
        <f>ABS(D12517-D12518)</f>
        <v>1</v>
      </c>
      <c r="K12517">
        <f>AVERAGE(D12517:D12521)</f>
        <v>31</v>
      </c>
      <c r="L12517">
        <f>AVERAGE(D12517:D12536)</f>
        <v>31</v>
      </c>
      <c r="M12517">
        <f>K12517-L12517</f>
        <v>0</v>
      </c>
      <c r="N12517" t="str">
        <f>IF(K12517&gt;L12517,"HIGH ZONE BIAS",IF(K12517&lt;L12517,"LOW ZONE BIAS","EQUILIBRIUM"))</f>
        <v>EQUILIBRIUM</v>
      </c>
    </row>
    <row r="12518">
      <c r="A12518">
        <v>15052</v>
      </c>
      <c r="B12518" t="str">
        <v>2016-05-04</v>
      </c>
      <c r="C12518" t="str">
        <v>Afternoon</v>
      </c>
      <c r="D12518">
        <v>30</v>
      </c>
      <c r="E12518" t="str">
        <f>IF(MOD(D12518,2)=0,"EVEN","ODD")</f>
        <v>EVEN</v>
      </c>
      <c r="F12518" t="str">
        <f>IF(D12518&lt;=18,"LOW (1-18)","HIGH (19-36)")</f>
        <v>HIGH (19-36)</v>
      </c>
      <c r="G12518">
        <f>INT((D12518-1)/6)+1</f>
        <v>5</v>
      </c>
      <c r="H12518">
        <f>MOD(D12518-1,6)+1</f>
        <v>6</v>
      </c>
      <c r="I12518">
        <f>37-D12518</f>
        <v>7</v>
      </c>
      <c r="J12518">
        <f>ABS(D12518-D12519)</f>
        <v>7</v>
      </c>
      <c r="K12518">
        <f>AVERAGE(D12518:D12522)</f>
        <v>30</v>
      </c>
      <c r="L12518">
        <f>AVERAGE(D12518:D12537)</f>
        <v>30</v>
      </c>
      <c r="M12518">
        <f>K12518-L12518</f>
        <v>0</v>
      </c>
      <c r="N12518" t="str">
        <f>IF(K12518&gt;L12518,"HIGH ZONE BIAS",IF(K12518&lt;L12518,"LOW ZONE BIAS","EQUILIBRIUM"))</f>
        <v>EQUILIBRIUM</v>
      </c>
    </row>
    <row r="12519">
      <c r="A12519">
        <v>15051</v>
      </c>
      <c r="B12519" t="str">
        <v>2016-05-04</v>
      </c>
      <c r="C12519" t="str">
        <v>Midday</v>
      </c>
      <c r="D12519">
        <v>23</v>
      </c>
      <c r="E12519" t="str">
        <f>IF(MOD(D12519,2)=0,"EVEN","ODD")</f>
        <v>ODD</v>
      </c>
      <c r="F12519" t="str">
        <f>IF(D12519&lt;=18,"LOW (1-18)","HIGH (19-36)")</f>
        <v>HIGH (19-36)</v>
      </c>
      <c r="G12519">
        <f>INT((D12519-1)/6)+1</f>
        <v>4</v>
      </c>
      <c r="H12519">
        <f>MOD(D12519-1,6)+1</f>
        <v>5</v>
      </c>
      <c r="I12519">
        <f>37-D12519</f>
        <v>14</v>
      </c>
      <c r="J12519">
        <f>ABS(D12519-D12520)</f>
        <v>8</v>
      </c>
      <c r="K12519">
        <f>AVERAGE(D12519:D12523)</f>
        <v>23</v>
      </c>
      <c r="L12519">
        <f>AVERAGE(D12519:D12538)</f>
        <v>23</v>
      </c>
      <c r="M12519">
        <f>K12519-L12519</f>
        <v>0</v>
      </c>
      <c r="N12519" t="str">
        <f>IF(K12519&gt;L12519,"HIGH ZONE BIAS",IF(K12519&lt;L12519,"LOW ZONE BIAS","EQUILIBRIUM"))</f>
        <v>EQUILIBRIUM</v>
      </c>
    </row>
    <row r="12520">
      <c r="A12520">
        <v>15050</v>
      </c>
      <c r="B12520" t="str">
        <v>2016-05-04</v>
      </c>
      <c r="C12520" t="str">
        <v>Morning</v>
      </c>
      <c r="D12520">
        <v>31</v>
      </c>
      <c r="E12520" t="str">
        <f>IF(MOD(D12520,2)=0,"EVEN","ODD")</f>
        <v>ODD</v>
      </c>
      <c r="F12520" t="str">
        <f>IF(D12520&lt;=18,"LOW (1-18)","HIGH (19-36)")</f>
        <v>HIGH (19-36)</v>
      </c>
      <c r="G12520">
        <f>INT((D12520-1)/6)+1</f>
        <v>6</v>
      </c>
      <c r="H12520">
        <f>MOD(D12520-1,6)+1</f>
        <v>1</v>
      </c>
      <c r="I12520">
        <f>37-D12520</f>
        <v>6</v>
      </c>
      <c r="J12520">
        <f>ABS(D12520-D12521)</f>
        <v>28</v>
      </c>
      <c r="K12520">
        <f>AVERAGE(D12520:D12524)</f>
        <v>31</v>
      </c>
      <c r="L12520">
        <f>AVERAGE(D12520:D12539)</f>
        <v>31</v>
      </c>
      <c r="M12520">
        <f>K12520-L12520</f>
        <v>0</v>
      </c>
      <c r="N12520" t="str">
        <f>IF(K12520&gt;L12520,"HIGH ZONE BIAS",IF(K12520&lt;L12520,"LOW ZONE BIAS","EQUILIBRIUM"))</f>
        <v>EQUILIBRIUM</v>
      </c>
    </row>
    <row r="12521">
      <c r="A12521">
        <v>15049</v>
      </c>
      <c r="B12521" t="str">
        <v>2016-05-03</v>
      </c>
      <c r="C12521" t="str">
        <v>Evening</v>
      </c>
      <c r="D12521">
        <v>3</v>
      </c>
      <c r="E12521" t="str">
        <f>IF(MOD(D12521,2)=0,"EVEN","ODD")</f>
        <v>ODD</v>
      </c>
      <c r="F12521" t="str">
        <f>IF(D12521&lt;=18,"LOW (1-18)","HIGH (19-36)")</f>
        <v>LOW (1-18)</v>
      </c>
      <c r="G12521">
        <f>INT((D12521-1)/6)+1</f>
        <v>1</v>
      </c>
      <c r="H12521">
        <f>MOD(D12521-1,6)+1</f>
        <v>3</v>
      </c>
      <c r="I12521">
        <f>37-D12521</f>
        <v>34</v>
      </c>
      <c r="J12521">
        <f>ABS(D12521-D12522)</f>
        <v>0</v>
      </c>
      <c r="K12521">
        <f>AVERAGE(D12521:D12525)</f>
        <v>3</v>
      </c>
      <c r="L12521">
        <f>AVERAGE(D12521:D12540)</f>
        <v>3</v>
      </c>
      <c r="M12521">
        <f>K12521-L12521</f>
        <v>0</v>
      </c>
      <c r="N12521" t="str">
        <f>IF(K12521&gt;L12521,"HIGH ZONE BIAS",IF(K12521&lt;L12521,"LOW ZONE BIAS","EQUILIBRIUM"))</f>
        <v>EQUILIBRIUM</v>
      </c>
    </row>
    <row r="12522">
      <c r="A12522">
        <v>15048</v>
      </c>
      <c r="B12522" t="str">
        <v>2016-05-03</v>
      </c>
      <c r="C12522" t="str">
        <v>Afternoon</v>
      </c>
      <c r="D12522">
        <v>3</v>
      </c>
      <c r="E12522" t="str">
        <f>IF(MOD(D12522,2)=0,"EVEN","ODD")</f>
        <v>ODD</v>
      </c>
      <c r="F12522" t="str">
        <f>IF(D12522&lt;=18,"LOW (1-18)","HIGH (19-36)")</f>
        <v>LOW (1-18)</v>
      </c>
      <c r="G12522">
        <f>INT((D12522-1)/6)+1</f>
        <v>1</v>
      </c>
      <c r="H12522">
        <f>MOD(D12522-1,6)+1</f>
        <v>3</v>
      </c>
      <c r="I12522">
        <f>37-D12522</f>
        <v>34</v>
      </c>
      <c r="J12522">
        <f>ABS(D12522-D12523)</f>
        <v>13</v>
      </c>
      <c r="K12522">
        <f>AVERAGE(D12522:D12526)</f>
        <v>3</v>
      </c>
      <c r="L12522">
        <f>AVERAGE(D12522:D12541)</f>
        <v>3</v>
      </c>
      <c r="M12522">
        <f>K12522-L12522</f>
        <v>0</v>
      </c>
      <c r="N12522" t="str">
        <f>IF(K12522&gt;L12522,"HIGH ZONE BIAS",IF(K12522&lt;L12522,"LOW ZONE BIAS","EQUILIBRIUM"))</f>
        <v>EQUILIBRIUM</v>
      </c>
    </row>
    <row r="12523">
      <c r="A12523">
        <v>15047</v>
      </c>
      <c r="B12523" t="str">
        <v>2016-05-03</v>
      </c>
      <c r="C12523" t="str">
        <v>Midday</v>
      </c>
      <c r="D12523">
        <v>16</v>
      </c>
      <c r="E12523" t="str">
        <f>IF(MOD(D12523,2)=0,"EVEN","ODD")</f>
        <v>EVEN</v>
      </c>
      <c r="F12523" t="str">
        <f>IF(D12523&lt;=18,"LOW (1-18)","HIGH (19-36)")</f>
        <v>LOW (1-18)</v>
      </c>
      <c r="G12523">
        <f>INT((D12523-1)/6)+1</f>
        <v>3</v>
      </c>
      <c r="H12523">
        <f>MOD(D12523-1,6)+1</f>
        <v>4</v>
      </c>
      <c r="I12523">
        <f>37-D12523</f>
        <v>21</v>
      </c>
      <c r="J12523">
        <f>ABS(D12523-D12524)</f>
        <v>19</v>
      </c>
      <c r="K12523">
        <f>AVERAGE(D12523:D12527)</f>
        <v>16</v>
      </c>
      <c r="L12523">
        <f>AVERAGE(D12523:D12542)</f>
        <v>16</v>
      </c>
      <c r="M12523">
        <f>K12523-L12523</f>
        <v>0</v>
      </c>
      <c r="N12523" t="str">
        <f>IF(K12523&gt;L12523,"HIGH ZONE BIAS",IF(K12523&lt;L12523,"LOW ZONE BIAS","EQUILIBRIUM"))</f>
        <v>EQUILIBRIUM</v>
      </c>
    </row>
    <row r="12524">
      <c r="A12524">
        <v>15046</v>
      </c>
      <c r="B12524" t="str">
        <v>2016-05-03</v>
      </c>
      <c r="C12524" t="str">
        <v>Morning</v>
      </c>
      <c r="D12524">
        <v>35</v>
      </c>
      <c r="E12524" t="str">
        <f>IF(MOD(D12524,2)=0,"EVEN","ODD")</f>
        <v>ODD</v>
      </c>
      <c r="F12524" t="str">
        <f>IF(D12524&lt;=18,"LOW (1-18)","HIGH (19-36)")</f>
        <v>HIGH (19-36)</v>
      </c>
      <c r="G12524">
        <f>INT((D12524-1)/6)+1</f>
        <v>6</v>
      </c>
      <c r="H12524">
        <f>MOD(D12524-1,6)+1</f>
        <v>5</v>
      </c>
      <c r="I12524">
        <f>37-D12524</f>
        <v>2</v>
      </c>
      <c r="J12524">
        <f>ABS(D12524-D12525)</f>
        <v>9</v>
      </c>
      <c r="K12524">
        <f>AVERAGE(D12524:D12528)</f>
        <v>35</v>
      </c>
      <c r="L12524">
        <f>AVERAGE(D12524:D12543)</f>
        <v>35</v>
      </c>
      <c r="M12524">
        <f>K12524-L12524</f>
        <v>0</v>
      </c>
      <c r="N12524" t="str">
        <f>IF(K12524&gt;L12524,"HIGH ZONE BIAS",IF(K12524&lt;L12524,"LOW ZONE BIAS","EQUILIBRIUM"))</f>
        <v>EQUILIBRIUM</v>
      </c>
    </row>
    <row r="12525">
      <c r="A12525">
        <v>15045</v>
      </c>
      <c r="B12525" t="str">
        <v>2016-05-02</v>
      </c>
      <c r="C12525" t="str">
        <v>Evening</v>
      </c>
      <c r="D12525">
        <v>26</v>
      </c>
      <c r="E12525" t="str">
        <f>IF(MOD(D12525,2)=0,"EVEN","ODD")</f>
        <v>EVEN</v>
      </c>
      <c r="F12525" t="str">
        <f>IF(D12525&lt;=18,"LOW (1-18)","HIGH (19-36)")</f>
        <v>HIGH (19-36)</v>
      </c>
      <c r="G12525">
        <f>INT((D12525-1)/6)+1</f>
        <v>5</v>
      </c>
      <c r="H12525">
        <f>MOD(D12525-1,6)+1</f>
        <v>2</v>
      </c>
      <c r="I12525">
        <f>37-D12525</f>
        <v>11</v>
      </c>
      <c r="J12525">
        <f>ABS(D12525-D12526)</f>
        <v>6</v>
      </c>
      <c r="K12525">
        <f>AVERAGE(D12525:D12529)</f>
        <v>26</v>
      </c>
      <c r="L12525">
        <f>AVERAGE(D12525:D12544)</f>
        <v>26</v>
      </c>
      <c r="M12525">
        <f>K12525-L12525</f>
        <v>0</v>
      </c>
      <c r="N12525" t="str">
        <f>IF(K12525&gt;L12525,"HIGH ZONE BIAS",IF(K12525&lt;L12525,"LOW ZONE BIAS","EQUILIBRIUM"))</f>
        <v>EQUILIBRIUM</v>
      </c>
    </row>
    <row r="12526">
      <c r="A12526">
        <v>15044</v>
      </c>
      <c r="B12526" t="str">
        <v>2016-05-02</v>
      </c>
      <c r="C12526" t="str">
        <v>Afternoon</v>
      </c>
      <c r="D12526">
        <v>20</v>
      </c>
      <c r="E12526" t="str">
        <f>IF(MOD(D12526,2)=0,"EVEN","ODD")</f>
        <v>EVEN</v>
      </c>
      <c r="F12526" t="str">
        <f>IF(D12526&lt;=18,"LOW (1-18)","HIGH (19-36)")</f>
        <v>HIGH (19-36)</v>
      </c>
      <c r="G12526">
        <f>INT((D12526-1)/6)+1</f>
        <v>4</v>
      </c>
      <c r="H12526">
        <f>MOD(D12526-1,6)+1</f>
        <v>2</v>
      </c>
      <c r="I12526">
        <f>37-D12526</f>
        <v>17</v>
      </c>
      <c r="J12526">
        <f>ABS(D12526-D12527)</f>
        <v>14</v>
      </c>
      <c r="K12526">
        <f>AVERAGE(D12526:D12530)</f>
        <v>20</v>
      </c>
      <c r="L12526">
        <f>AVERAGE(D12526:D12545)</f>
        <v>20</v>
      </c>
      <c r="M12526">
        <f>K12526-L12526</f>
        <v>0</v>
      </c>
      <c r="N12526" t="str">
        <f>IF(K12526&gt;L12526,"HIGH ZONE BIAS",IF(K12526&lt;L12526,"LOW ZONE BIAS","EQUILIBRIUM"))</f>
        <v>EQUILIBRIUM</v>
      </c>
    </row>
    <row r="12527">
      <c r="A12527">
        <v>15043</v>
      </c>
      <c r="B12527" t="str">
        <v>2016-05-02</v>
      </c>
      <c r="C12527" t="str">
        <v>Midday</v>
      </c>
      <c r="D12527">
        <v>6</v>
      </c>
      <c r="E12527" t="str">
        <f>IF(MOD(D12527,2)=0,"EVEN","ODD")</f>
        <v>EVEN</v>
      </c>
      <c r="F12527" t="str">
        <f>IF(D12527&lt;=18,"LOW (1-18)","HIGH (19-36)")</f>
        <v>LOW (1-18)</v>
      </c>
      <c r="G12527">
        <f>INT((D12527-1)/6)+1</f>
        <v>1</v>
      </c>
      <c r="H12527">
        <f>MOD(D12527-1,6)+1</f>
        <v>6</v>
      </c>
      <c r="I12527">
        <f>37-D12527</f>
        <v>31</v>
      </c>
      <c r="J12527">
        <f>ABS(D12527-D12528)</f>
        <v>19</v>
      </c>
      <c r="K12527">
        <f>AVERAGE(D12527:D12531)</f>
        <v>6</v>
      </c>
      <c r="L12527">
        <f>AVERAGE(D12527:D12546)</f>
        <v>6</v>
      </c>
      <c r="M12527">
        <f>K12527-L12527</f>
        <v>0</v>
      </c>
      <c r="N12527" t="str">
        <f>IF(K12527&gt;L12527,"HIGH ZONE BIAS",IF(K12527&lt;L12527,"LOW ZONE BIAS","EQUILIBRIUM"))</f>
        <v>EQUILIBRIUM</v>
      </c>
    </row>
    <row r="12528">
      <c r="A12528">
        <v>15042</v>
      </c>
      <c r="B12528" t="str">
        <v>2016-05-02</v>
      </c>
      <c r="C12528" t="str">
        <v>Morning</v>
      </c>
      <c r="D12528">
        <v>25</v>
      </c>
      <c r="E12528" t="str">
        <f>IF(MOD(D12528,2)=0,"EVEN","ODD")</f>
        <v>ODD</v>
      </c>
      <c r="F12528" t="str">
        <f>IF(D12528&lt;=18,"LOW (1-18)","HIGH (19-36)")</f>
        <v>HIGH (19-36)</v>
      </c>
      <c r="G12528">
        <f>INT((D12528-1)/6)+1</f>
        <v>5</v>
      </c>
      <c r="H12528">
        <f>MOD(D12528-1,6)+1</f>
        <v>1</v>
      </c>
      <c r="I12528">
        <f>37-D12528</f>
        <v>12</v>
      </c>
      <c r="J12528">
        <f>ABS(D12528-D12529)</f>
        <v>22</v>
      </c>
      <c r="K12528">
        <f>AVERAGE(D12528:D12532)</f>
        <v>25</v>
      </c>
      <c r="L12528">
        <f>AVERAGE(D12528:D12547)</f>
        <v>25</v>
      </c>
      <c r="M12528">
        <f>K12528-L12528</f>
        <v>0</v>
      </c>
      <c r="N12528" t="str">
        <f>IF(K12528&gt;L12528,"HIGH ZONE BIAS",IF(K12528&lt;L12528,"LOW ZONE BIAS","EQUILIBRIUM"))</f>
        <v>EQUILIBRIUM</v>
      </c>
    </row>
    <row r="12529">
      <c r="A12529">
        <v>15041</v>
      </c>
      <c r="B12529" t="str">
        <v>2016-04-30</v>
      </c>
      <c r="C12529" t="str">
        <v>Evening</v>
      </c>
      <c r="D12529">
        <v>3</v>
      </c>
      <c r="E12529" t="str">
        <f>IF(MOD(D12529,2)=0,"EVEN","ODD")</f>
        <v>ODD</v>
      </c>
      <c r="F12529" t="str">
        <f>IF(D12529&lt;=18,"LOW (1-18)","HIGH (19-36)")</f>
        <v>LOW (1-18)</v>
      </c>
      <c r="G12529">
        <f>INT((D12529-1)/6)+1</f>
        <v>1</v>
      </c>
      <c r="H12529">
        <f>MOD(D12529-1,6)+1</f>
        <v>3</v>
      </c>
      <c r="I12529">
        <f>37-D12529</f>
        <v>34</v>
      </c>
      <c r="J12529">
        <f>ABS(D12529-D12530)</f>
        <v>3</v>
      </c>
      <c r="K12529">
        <f>AVERAGE(D12529:D12533)</f>
        <v>3</v>
      </c>
      <c r="L12529">
        <f>AVERAGE(D12529:D12548)</f>
        <v>3</v>
      </c>
      <c r="M12529">
        <f>K12529-L12529</f>
        <v>0</v>
      </c>
      <c r="N12529" t="str">
        <f>IF(K12529&gt;L12529,"HIGH ZONE BIAS",IF(K12529&lt;L12529,"LOW ZONE BIAS","EQUILIBRIUM"))</f>
        <v>EQUILIBRIUM</v>
      </c>
    </row>
    <row r="12530">
      <c r="A12530">
        <v>15040</v>
      </c>
      <c r="B12530" t="str">
        <v>2016-04-30</v>
      </c>
      <c r="C12530" t="str">
        <v>Afternoon</v>
      </c>
      <c r="D12530">
        <v>6</v>
      </c>
      <c r="E12530" t="str">
        <f>IF(MOD(D12530,2)=0,"EVEN","ODD")</f>
        <v>EVEN</v>
      </c>
      <c r="F12530" t="str">
        <f>IF(D12530&lt;=18,"LOW (1-18)","HIGH (19-36)")</f>
        <v>LOW (1-18)</v>
      </c>
      <c r="G12530">
        <f>INT((D12530-1)/6)+1</f>
        <v>1</v>
      </c>
      <c r="H12530">
        <f>MOD(D12530-1,6)+1</f>
        <v>6</v>
      </c>
      <c r="I12530">
        <f>37-D12530</f>
        <v>31</v>
      </c>
      <c r="J12530">
        <f>ABS(D12530-D12531)</f>
        <v>25</v>
      </c>
      <c r="K12530">
        <f>AVERAGE(D12530:D12534)</f>
        <v>6</v>
      </c>
      <c r="L12530">
        <f>AVERAGE(D12530:D12549)</f>
        <v>6</v>
      </c>
      <c r="M12530">
        <f>K12530-L12530</f>
        <v>0</v>
      </c>
      <c r="N12530" t="str">
        <f>IF(K12530&gt;L12530,"HIGH ZONE BIAS",IF(K12530&lt;L12530,"LOW ZONE BIAS","EQUILIBRIUM"))</f>
        <v>EQUILIBRIUM</v>
      </c>
    </row>
    <row r="12531">
      <c r="A12531">
        <v>15039</v>
      </c>
      <c r="B12531" t="str">
        <v>2016-04-30</v>
      </c>
      <c r="C12531" t="str">
        <v>Midday</v>
      </c>
      <c r="D12531">
        <v>31</v>
      </c>
      <c r="E12531" t="str">
        <f>IF(MOD(D12531,2)=0,"EVEN","ODD")</f>
        <v>ODD</v>
      </c>
      <c r="F12531" t="str">
        <f>IF(D12531&lt;=18,"LOW (1-18)","HIGH (19-36)")</f>
        <v>HIGH (19-36)</v>
      </c>
      <c r="G12531">
        <f>INT((D12531-1)/6)+1</f>
        <v>6</v>
      </c>
      <c r="H12531">
        <f>MOD(D12531-1,6)+1</f>
        <v>1</v>
      </c>
      <c r="I12531">
        <f>37-D12531</f>
        <v>6</v>
      </c>
      <c r="J12531">
        <f>ABS(D12531-D12532)</f>
        <v>4</v>
      </c>
      <c r="K12531">
        <f>AVERAGE(D12531:D12535)</f>
        <v>31</v>
      </c>
      <c r="L12531">
        <f>AVERAGE(D12531:D12550)</f>
        <v>31</v>
      </c>
      <c r="M12531">
        <f>K12531-L12531</f>
        <v>0</v>
      </c>
      <c r="N12531" t="str">
        <f>IF(K12531&gt;L12531,"HIGH ZONE BIAS",IF(K12531&lt;L12531,"LOW ZONE BIAS","EQUILIBRIUM"))</f>
        <v>EQUILIBRIUM</v>
      </c>
    </row>
    <row r="12532">
      <c r="A12532">
        <v>15038</v>
      </c>
      <c r="B12532" t="str">
        <v>2016-04-30</v>
      </c>
      <c r="C12532" t="str">
        <v>Morning</v>
      </c>
      <c r="D12532">
        <v>27</v>
      </c>
      <c r="E12532" t="str">
        <f>IF(MOD(D12532,2)=0,"EVEN","ODD")</f>
        <v>ODD</v>
      </c>
      <c r="F12532" t="str">
        <f>IF(D12532&lt;=18,"LOW (1-18)","HIGH (19-36)")</f>
        <v>HIGH (19-36)</v>
      </c>
      <c r="G12532">
        <f>INT((D12532-1)/6)+1</f>
        <v>5</v>
      </c>
      <c r="H12532">
        <f>MOD(D12532-1,6)+1</f>
        <v>3</v>
      </c>
      <c r="I12532">
        <f>37-D12532</f>
        <v>10</v>
      </c>
      <c r="J12532">
        <f>ABS(D12532-D12533)</f>
        <v>4</v>
      </c>
      <c r="K12532">
        <f>AVERAGE(D12532:D12536)</f>
        <v>27</v>
      </c>
      <c r="L12532">
        <f>AVERAGE(D12532:D12551)</f>
        <v>27</v>
      </c>
      <c r="M12532">
        <f>K12532-L12532</f>
        <v>0</v>
      </c>
      <c r="N12532" t="str">
        <f>IF(K12532&gt;L12532,"HIGH ZONE BIAS",IF(K12532&lt;L12532,"LOW ZONE BIAS","EQUILIBRIUM"))</f>
        <v>EQUILIBRIUM</v>
      </c>
    </row>
    <row r="12533">
      <c r="A12533">
        <v>15037</v>
      </c>
      <c r="B12533" t="str">
        <v>2016-04-29</v>
      </c>
      <c r="C12533" t="str">
        <v>Evening</v>
      </c>
      <c r="D12533">
        <v>31</v>
      </c>
      <c r="E12533" t="str">
        <f>IF(MOD(D12533,2)=0,"EVEN","ODD")</f>
        <v>ODD</v>
      </c>
      <c r="F12533" t="str">
        <f>IF(D12533&lt;=18,"LOW (1-18)","HIGH (19-36)")</f>
        <v>HIGH (19-36)</v>
      </c>
      <c r="G12533">
        <f>INT((D12533-1)/6)+1</f>
        <v>6</v>
      </c>
      <c r="H12533">
        <f>MOD(D12533-1,6)+1</f>
        <v>1</v>
      </c>
      <c r="I12533">
        <f>37-D12533</f>
        <v>6</v>
      </c>
      <c r="J12533">
        <f>ABS(D12533-D12534)</f>
        <v>2</v>
      </c>
      <c r="K12533">
        <f>AVERAGE(D12533:D12537)</f>
        <v>31</v>
      </c>
      <c r="L12533">
        <f>AVERAGE(D12533:D12552)</f>
        <v>31</v>
      </c>
      <c r="M12533">
        <f>K12533-L12533</f>
        <v>0</v>
      </c>
      <c r="N12533" t="str">
        <f>IF(K12533&gt;L12533,"HIGH ZONE BIAS",IF(K12533&lt;L12533,"LOW ZONE BIAS","EQUILIBRIUM"))</f>
        <v>EQUILIBRIUM</v>
      </c>
    </row>
    <row r="12534">
      <c r="A12534">
        <v>15036</v>
      </c>
      <c r="B12534" t="str">
        <v>2016-04-29</v>
      </c>
      <c r="C12534" t="str">
        <v>Afternoon</v>
      </c>
      <c r="D12534">
        <v>29</v>
      </c>
      <c r="E12534" t="str">
        <f>IF(MOD(D12534,2)=0,"EVEN","ODD")</f>
        <v>ODD</v>
      </c>
      <c r="F12534" t="str">
        <f>IF(D12534&lt;=18,"LOW (1-18)","HIGH (19-36)")</f>
        <v>HIGH (19-36)</v>
      </c>
      <c r="G12534">
        <f>INT((D12534-1)/6)+1</f>
        <v>5</v>
      </c>
      <c r="H12534">
        <f>MOD(D12534-1,6)+1</f>
        <v>5</v>
      </c>
      <c r="I12534">
        <f>37-D12534</f>
        <v>8</v>
      </c>
      <c r="J12534">
        <f>ABS(D12534-D12535)</f>
        <v>7</v>
      </c>
      <c r="K12534">
        <f>AVERAGE(D12534:D12538)</f>
        <v>29</v>
      </c>
      <c r="L12534">
        <f>AVERAGE(D12534:D12553)</f>
        <v>29</v>
      </c>
      <c r="M12534">
        <f>K12534-L12534</f>
        <v>0</v>
      </c>
      <c r="N12534" t="str">
        <f>IF(K12534&gt;L12534,"HIGH ZONE BIAS",IF(K12534&lt;L12534,"LOW ZONE BIAS","EQUILIBRIUM"))</f>
        <v>EQUILIBRIUM</v>
      </c>
    </row>
    <row r="12535">
      <c r="A12535">
        <v>15035</v>
      </c>
      <c r="B12535" t="str">
        <v>2016-04-29</v>
      </c>
      <c r="C12535" t="str">
        <v>Midday</v>
      </c>
      <c r="D12535">
        <v>22</v>
      </c>
      <c r="E12535" t="str">
        <f>IF(MOD(D12535,2)=0,"EVEN","ODD")</f>
        <v>EVEN</v>
      </c>
      <c r="F12535" t="str">
        <f>IF(D12535&lt;=18,"LOW (1-18)","HIGH (19-36)")</f>
        <v>HIGH (19-36)</v>
      </c>
      <c r="G12535">
        <f>INT((D12535-1)/6)+1</f>
        <v>4</v>
      </c>
      <c r="H12535">
        <f>MOD(D12535-1,6)+1</f>
        <v>4</v>
      </c>
      <c r="I12535">
        <f>37-D12535</f>
        <v>15</v>
      </c>
      <c r="J12535">
        <f>ABS(D12535-D12536)</f>
        <v>13</v>
      </c>
      <c r="K12535">
        <f>AVERAGE(D12535:D12539)</f>
        <v>22</v>
      </c>
      <c r="L12535">
        <f>AVERAGE(D12535:D12554)</f>
        <v>22</v>
      </c>
      <c r="M12535">
        <f>K12535-L12535</f>
        <v>0</v>
      </c>
      <c r="N12535" t="str">
        <f>IF(K12535&gt;L12535,"HIGH ZONE BIAS",IF(K12535&lt;L12535,"LOW ZONE BIAS","EQUILIBRIUM"))</f>
        <v>EQUILIBRIUM</v>
      </c>
    </row>
    <row r="12536">
      <c r="A12536">
        <v>15034</v>
      </c>
      <c r="B12536" t="str">
        <v>2016-04-29</v>
      </c>
      <c r="C12536" t="str">
        <v>Morning</v>
      </c>
      <c r="D12536">
        <v>9</v>
      </c>
      <c r="E12536" t="str">
        <f>IF(MOD(D12536,2)=0,"EVEN","ODD")</f>
        <v>ODD</v>
      </c>
      <c r="F12536" t="str">
        <f>IF(D12536&lt;=18,"LOW (1-18)","HIGH (19-36)")</f>
        <v>LOW (1-18)</v>
      </c>
      <c r="G12536">
        <f>INT((D12536-1)/6)+1</f>
        <v>2</v>
      </c>
      <c r="H12536">
        <f>MOD(D12536-1,6)+1</f>
        <v>3</v>
      </c>
      <c r="I12536">
        <f>37-D12536</f>
        <v>28</v>
      </c>
      <c r="J12536">
        <f>ABS(D12536-D12537)</f>
        <v>20</v>
      </c>
      <c r="K12536">
        <f>AVERAGE(D12536:D12540)</f>
        <v>9</v>
      </c>
      <c r="L12536">
        <f>AVERAGE(D12536:D12555)</f>
        <v>9</v>
      </c>
      <c r="M12536">
        <f>K12536-L12536</f>
        <v>0</v>
      </c>
      <c r="N12536" t="str">
        <f>IF(K12536&gt;L12536,"HIGH ZONE BIAS",IF(K12536&lt;L12536,"LOW ZONE BIAS","EQUILIBRIUM"))</f>
        <v>EQUILIBRIUM</v>
      </c>
    </row>
    <row r="12537">
      <c r="A12537">
        <v>15033</v>
      </c>
      <c r="B12537" t="str">
        <v>2016-04-28</v>
      </c>
      <c r="C12537" t="str">
        <v>Evening</v>
      </c>
      <c r="D12537">
        <v>29</v>
      </c>
      <c r="E12537" t="str">
        <f>IF(MOD(D12537,2)=0,"EVEN","ODD")</f>
        <v>ODD</v>
      </c>
      <c r="F12537" t="str">
        <f>IF(D12537&lt;=18,"LOW (1-18)","HIGH (19-36)")</f>
        <v>HIGH (19-36)</v>
      </c>
      <c r="G12537">
        <f>INT((D12537-1)/6)+1</f>
        <v>5</v>
      </c>
      <c r="H12537">
        <f>MOD(D12537-1,6)+1</f>
        <v>5</v>
      </c>
      <c r="I12537">
        <f>37-D12537</f>
        <v>8</v>
      </c>
      <c r="J12537">
        <f>ABS(D12537-D12538)</f>
        <v>26</v>
      </c>
      <c r="K12537">
        <f>AVERAGE(D12537:D12541)</f>
        <v>29</v>
      </c>
      <c r="L12537">
        <f>AVERAGE(D12537:D12556)</f>
        <v>29</v>
      </c>
      <c r="M12537">
        <f>K12537-L12537</f>
        <v>0</v>
      </c>
      <c r="N12537" t="str">
        <f>IF(K12537&gt;L12537,"HIGH ZONE BIAS",IF(K12537&lt;L12537,"LOW ZONE BIAS","EQUILIBRIUM"))</f>
        <v>EQUILIBRIUM</v>
      </c>
    </row>
    <row r="12538">
      <c r="A12538">
        <v>15032</v>
      </c>
      <c r="B12538" t="str">
        <v>2016-04-28</v>
      </c>
      <c r="C12538" t="str">
        <v>Afternoon</v>
      </c>
      <c r="D12538">
        <v>3</v>
      </c>
      <c r="E12538" t="str">
        <f>IF(MOD(D12538,2)=0,"EVEN","ODD")</f>
        <v>ODD</v>
      </c>
      <c r="F12538" t="str">
        <f>IF(D12538&lt;=18,"LOW (1-18)","HIGH (19-36)")</f>
        <v>LOW (1-18)</v>
      </c>
      <c r="G12538">
        <f>INT((D12538-1)/6)+1</f>
        <v>1</v>
      </c>
      <c r="H12538">
        <f>MOD(D12538-1,6)+1</f>
        <v>3</v>
      </c>
      <c r="I12538">
        <f>37-D12538</f>
        <v>34</v>
      </c>
      <c r="J12538">
        <f>ABS(D12538-D12539)</f>
        <v>20</v>
      </c>
      <c r="K12538">
        <f>AVERAGE(D12538:D12542)</f>
        <v>3</v>
      </c>
      <c r="L12538">
        <f>AVERAGE(D12538:D12557)</f>
        <v>3</v>
      </c>
      <c r="M12538">
        <f>K12538-L12538</f>
        <v>0</v>
      </c>
      <c r="N12538" t="str">
        <f>IF(K12538&gt;L12538,"HIGH ZONE BIAS",IF(K12538&lt;L12538,"LOW ZONE BIAS","EQUILIBRIUM"))</f>
        <v>EQUILIBRIUM</v>
      </c>
    </row>
    <row r="12539">
      <c r="A12539">
        <v>15031</v>
      </c>
      <c r="B12539" t="str">
        <v>2016-04-28</v>
      </c>
      <c r="C12539" t="str">
        <v>Midday</v>
      </c>
      <c r="D12539">
        <v>23</v>
      </c>
      <c r="E12539" t="str">
        <f>IF(MOD(D12539,2)=0,"EVEN","ODD")</f>
        <v>ODD</v>
      </c>
      <c r="F12539" t="str">
        <f>IF(D12539&lt;=18,"LOW (1-18)","HIGH (19-36)")</f>
        <v>HIGH (19-36)</v>
      </c>
      <c r="G12539">
        <f>INT((D12539-1)/6)+1</f>
        <v>4</v>
      </c>
      <c r="H12539">
        <f>MOD(D12539-1,6)+1</f>
        <v>5</v>
      </c>
      <c r="I12539">
        <f>37-D12539</f>
        <v>14</v>
      </c>
      <c r="J12539">
        <f>ABS(D12539-D12540)</f>
        <v>20</v>
      </c>
      <c r="K12539">
        <f>AVERAGE(D12539:D12543)</f>
        <v>23</v>
      </c>
      <c r="L12539">
        <f>AVERAGE(D12539:D12558)</f>
        <v>23</v>
      </c>
      <c r="M12539">
        <f>K12539-L12539</f>
        <v>0</v>
      </c>
      <c r="N12539" t="str">
        <f>IF(K12539&gt;L12539,"HIGH ZONE BIAS",IF(K12539&lt;L12539,"LOW ZONE BIAS","EQUILIBRIUM"))</f>
        <v>EQUILIBRIUM</v>
      </c>
    </row>
    <row r="12540">
      <c r="A12540">
        <v>15030</v>
      </c>
      <c r="B12540" t="str">
        <v>2016-04-28</v>
      </c>
      <c r="C12540" t="str">
        <v>Morning</v>
      </c>
      <c r="D12540">
        <v>3</v>
      </c>
      <c r="E12540" t="str">
        <f>IF(MOD(D12540,2)=0,"EVEN","ODD")</f>
        <v>ODD</v>
      </c>
      <c r="F12540" t="str">
        <f>IF(D12540&lt;=18,"LOW (1-18)","HIGH (19-36)")</f>
        <v>LOW (1-18)</v>
      </c>
      <c r="G12540">
        <f>INT((D12540-1)/6)+1</f>
        <v>1</v>
      </c>
      <c r="H12540">
        <f>MOD(D12540-1,6)+1</f>
        <v>3</v>
      </c>
      <c r="I12540">
        <f>37-D12540</f>
        <v>34</v>
      </c>
      <c r="J12540">
        <f>ABS(D12540-D12541)</f>
        <v>5</v>
      </c>
      <c r="K12540">
        <f>AVERAGE(D12540:D12544)</f>
        <v>3</v>
      </c>
      <c r="L12540">
        <f>AVERAGE(D12540:D12559)</f>
        <v>3</v>
      </c>
      <c r="M12540">
        <f>K12540-L12540</f>
        <v>0</v>
      </c>
      <c r="N12540" t="str">
        <f>IF(K12540&gt;L12540,"HIGH ZONE BIAS",IF(K12540&lt;L12540,"LOW ZONE BIAS","EQUILIBRIUM"))</f>
        <v>EQUILIBRIUM</v>
      </c>
    </row>
    <row r="12541">
      <c r="A12541">
        <v>15029</v>
      </c>
      <c r="B12541" t="str">
        <v>2016-04-27</v>
      </c>
      <c r="C12541" t="str">
        <v>Evening</v>
      </c>
      <c r="D12541">
        <v>8</v>
      </c>
      <c r="E12541" t="str">
        <f>IF(MOD(D12541,2)=0,"EVEN","ODD")</f>
        <v>EVEN</v>
      </c>
      <c r="F12541" t="str">
        <f>IF(D12541&lt;=18,"LOW (1-18)","HIGH (19-36)")</f>
        <v>LOW (1-18)</v>
      </c>
      <c r="G12541">
        <f>INT((D12541-1)/6)+1</f>
        <v>2</v>
      </c>
      <c r="H12541">
        <f>MOD(D12541-1,6)+1</f>
        <v>2</v>
      </c>
      <c r="I12541">
        <f>37-D12541</f>
        <v>29</v>
      </c>
      <c r="J12541">
        <f>ABS(D12541-D12542)</f>
        <v>23</v>
      </c>
      <c r="K12541">
        <f>AVERAGE(D12541:D12545)</f>
        <v>8</v>
      </c>
      <c r="L12541">
        <f>AVERAGE(D12541:D12560)</f>
        <v>8</v>
      </c>
      <c r="M12541">
        <f>K12541-L12541</f>
        <v>0</v>
      </c>
      <c r="N12541" t="str">
        <f>IF(K12541&gt;L12541,"HIGH ZONE BIAS",IF(K12541&lt;L12541,"LOW ZONE BIAS","EQUILIBRIUM"))</f>
        <v>EQUILIBRIUM</v>
      </c>
    </row>
    <row r="12542">
      <c r="A12542">
        <v>15028</v>
      </c>
      <c r="B12542" t="str">
        <v>2016-04-27</v>
      </c>
      <c r="C12542" t="str">
        <v>Afternoon</v>
      </c>
      <c r="D12542">
        <v>31</v>
      </c>
      <c r="E12542" t="str">
        <f>IF(MOD(D12542,2)=0,"EVEN","ODD")</f>
        <v>ODD</v>
      </c>
      <c r="F12542" t="str">
        <f>IF(D12542&lt;=18,"LOW (1-18)","HIGH (19-36)")</f>
        <v>HIGH (19-36)</v>
      </c>
      <c r="G12542">
        <f>INT((D12542-1)/6)+1</f>
        <v>6</v>
      </c>
      <c r="H12542">
        <f>MOD(D12542-1,6)+1</f>
        <v>1</v>
      </c>
      <c r="I12542">
        <f>37-D12542</f>
        <v>6</v>
      </c>
      <c r="J12542">
        <f>ABS(D12542-D12543)</f>
        <v>18</v>
      </c>
      <c r="K12542">
        <f>AVERAGE(D12542:D12546)</f>
        <v>31</v>
      </c>
      <c r="L12542">
        <f>AVERAGE(D12542:D12561)</f>
        <v>31</v>
      </c>
      <c r="M12542">
        <f>K12542-L12542</f>
        <v>0</v>
      </c>
      <c r="N12542" t="str">
        <f>IF(K12542&gt;L12542,"HIGH ZONE BIAS",IF(K12542&lt;L12542,"LOW ZONE BIAS","EQUILIBRIUM"))</f>
        <v>EQUILIBRIUM</v>
      </c>
    </row>
    <row r="12543">
      <c r="A12543">
        <v>15027</v>
      </c>
      <c r="B12543" t="str">
        <v>2016-04-27</v>
      </c>
      <c r="C12543" t="str">
        <v>Midday</v>
      </c>
      <c r="D12543">
        <v>13</v>
      </c>
      <c r="E12543" t="str">
        <f>IF(MOD(D12543,2)=0,"EVEN","ODD")</f>
        <v>ODD</v>
      </c>
      <c r="F12543" t="str">
        <f>IF(D12543&lt;=18,"LOW (1-18)","HIGH (19-36)")</f>
        <v>LOW (1-18)</v>
      </c>
      <c r="G12543">
        <f>INT((D12543-1)/6)+1</f>
        <v>3</v>
      </c>
      <c r="H12543">
        <f>MOD(D12543-1,6)+1</f>
        <v>1</v>
      </c>
      <c r="I12543">
        <f>37-D12543</f>
        <v>24</v>
      </c>
      <c r="J12543">
        <f>ABS(D12543-D12544)</f>
        <v>7</v>
      </c>
      <c r="K12543">
        <f>AVERAGE(D12543:D12547)</f>
        <v>13</v>
      </c>
      <c r="L12543">
        <f>AVERAGE(D12543:D12562)</f>
        <v>13</v>
      </c>
      <c r="M12543">
        <f>K12543-L12543</f>
        <v>0</v>
      </c>
      <c r="N12543" t="str">
        <f>IF(K12543&gt;L12543,"HIGH ZONE BIAS",IF(K12543&lt;L12543,"LOW ZONE BIAS","EQUILIBRIUM"))</f>
        <v>EQUILIBRIUM</v>
      </c>
    </row>
    <row r="12544">
      <c r="A12544">
        <v>15026</v>
      </c>
      <c r="B12544" t="str">
        <v>2016-04-27</v>
      </c>
      <c r="C12544" t="str">
        <v>Morning</v>
      </c>
      <c r="D12544">
        <v>6</v>
      </c>
      <c r="E12544" t="str">
        <f>IF(MOD(D12544,2)=0,"EVEN","ODD")</f>
        <v>EVEN</v>
      </c>
      <c r="F12544" t="str">
        <f>IF(D12544&lt;=18,"LOW (1-18)","HIGH (19-36)")</f>
        <v>LOW (1-18)</v>
      </c>
      <c r="G12544">
        <f>INT((D12544-1)/6)+1</f>
        <v>1</v>
      </c>
      <c r="H12544">
        <f>MOD(D12544-1,6)+1</f>
        <v>6</v>
      </c>
      <c r="I12544">
        <f>37-D12544</f>
        <v>31</v>
      </c>
      <c r="J12544">
        <f>ABS(D12544-D12545)</f>
        <v>0</v>
      </c>
      <c r="K12544">
        <f>AVERAGE(D12544:D12548)</f>
        <v>6</v>
      </c>
      <c r="L12544">
        <f>AVERAGE(D12544:D12563)</f>
        <v>6</v>
      </c>
      <c r="M12544">
        <f>K12544-L12544</f>
        <v>0</v>
      </c>
      <c r="N12544" t="str">
        <f>IF(K12544&gt;L12544,"HIGH ZONE BIAS",IF(K12544&lt;L12544,"LOW ZONE BIAS","EQUILIBRIUM"))</f>
        <v>EQUILIBRIUM</v>
      </c>
    </row>
    <row r="12545">
      <c r="A12545">
        <v>15025</v>
      </c>
      <c r="B12545" t="str">
        <v>2016-04-26</v>
      </c>
      <c r="C12545" t="str">
        <v>Evening</v>
      </c>
      <c r="D12545">
        <v>6</v>
      </c>
      <c r="E12545" t="str">
        <f>IF(MOD(D12545,2)=0,"EVEN","ODD")</f>
        <v>EVEN</v>
      </c>
      <c r="F12545" t="str">
        <f>IF(D12545&lt;=18,"LOW (1-18)","HIGH (19-36)")</f>
        <v>LOW (1-18)</v>
      </c>
      <c r="G12545">
        <f>INT((D12545-1)/6)+1</f>
        <v>1</v>
      </c>
      <c r="H12545">
        <f>MOD(D12545-1,6)+1</f>
        <v>6</v>
      </c>
      <c r="I12545">
        <f>37-D12545</f>
        <v>31</v>
      </c>
      <c r="J12545">
        <f>ABS(D12545-D12546)</f>
        <v>17</v>
      </c>
      <c r="K12545">
        <f>AVERAGE(D12545:D12549)</f>
        <v>6</v>
      </c>
      <c r="L12545">
        <f>AVERAGE(D12545:D12564)</f>
        <v>6</v>
      </c>
      <c r="M12545">
        <f>K12545-L12545</f>
        <v>0</v>
      </c>
      <c r="N12545" t="str">
        <f>IF(K12545&gt;L12545,"HIGH ZONE BIAS",IF(K12545&lt;L12545,"LOW ZONE BIAS","EQUILIBRIUM"))</f>
        <v>EQUILIBRIUM</v>
      </c>
    </row>
    <row r="12546">
      <c r="A12546">
        <v>15024</v>
      </c>
      <c r="B12546" t="str">
        <v>2016-04-26</v>
      </c>
      <c r="C12546" t="str">
        <v>Afternoon</v>
      </c>
      <c r="D12546">
        <v>23</v>
      </c>
      <c r="E12546" t="str">
        <f>IF(MOD(D12546,2)=0,"EVEN","ODD")</f>
        <v>ODD</v>
      </c>
      <c r="F12546" t="str">
        <f>IF(D12546&lt;=18,"LOW (1-18)","HIGH (19-36)")</f>
        <v>HIGH (19-36)</v>
      </c>
      <c r="G12546">
        <f>INT((D12546-1)/6)+1</f>
        <v>4</v>
      </c>
      <c r="H12546">
        <f>MOD(D12546-1,6)+1</f>
        <v>5</v>
      </c>
      <c r="I12546">
        <f>37-D12546</f>
        <v>14</v>
      </c>
      <c r="J12546">
        <f>ABS(D12546-D12547)</f>
        <v>22</v>
      </c>
      <c r="K12546">
        <f>AVERAGE(D12546:D12550)</f>
        <v>23</v>
      </c>
      <c r="L12546">
        <f>AVERAGE(D12546:D12565)</f>
        <v>23</v>
      </c>
      <c r="M12546">
        <f>K12546-L12546</f>
        <v>0</v>
      </c>
      <c r="N12546" t="str">
        <f>IF(K12546&gt;L12546,"HIGH ZONE BIAS",IF(K12546&lt;L12546,"LOW ZONE BIAS","EQUILIBRIUM"))</f>
        <v>EQUILIBRIUM</v>
      </c>
    </row>
    <row r="12547">
      <c r="A12547">
        <v>15023</v>
      </c>
      <c r="B12547" t="str">
        <v>2016-04-26</v>
      </c>
      <c r="C12547" t="str">
        <v>Midday</v>
      </c>
      <c r="D12547">
        <v>1</v>
      </c>
      <c r="E12547" t="str">
        <f>IF(MOD(D12547,2)=0,"EVEN","ODD")</f>
        <v>ODD</v>
      </c>
      <c r="F12547" t="str">
        <f>IF(D12547&lt;=18,"LOW (1-18)","HIGH (19-36)")</f>
        <v>LOW (1-18)</v>
      </c>
      <c r="G12547">
        <f>INT((D12547-1)/6)+1</f>
        <v>1</v>
      </c>
      <c r="H12547">
        <f>MOD(D12547-1,6)+1</f>
        <v>1</v>
      </c>
      <c r="I12547">
        <f>37-D12547</f>
        <v>36</v>
      </c>
      <c r="J12547">
        <f>ABS(D12547-D12548)</f>
        <v>23</v>
      </c>
      <c r="K12547">
        <f>AVERAGE(D12547:D12551)</f>
        <v>1</v>
      </c>
      <c r="L12547">
        <f>AVERAGE(D12547:D12566)</f>
        <v>1</v>
      </c>
      <c r="M12547">
        <f>K12547-L12547</f>
        <v>0</v>
      </c>
      <c r="N12547" t="str">
        <f>IF(K12547&gt;L12547,"HIGH ZONE BIAS",IF(K12547&lt;L12547,"LOW ZONE BIAS","EQUILIBRIUM"))</f>
        <v>EQUILIBRIUM</v>
      </c>
    </row>
    <row r="12548">
      <c r="A12548">
        <v>15022</v>
      </c>
      <c r="B12548" t="str">
        <v>2016-04-26</v>
      </c>
      <c r="C12548" t="str">
        <v>Morning</v>
      </c>
      <c r="D12548">
        <v>24</v>
      </c>
      <c r="E12548" t="str">
        <f>IF(MOD(D12548,2)=0,"EVEN","ODD")</f>
        <v>EVEN</v>
      </c>
      <c r="F12548" t="str">
        <f>IF(D12548&lt;=18,"LOW (1-18)","HIGH (19-36)")</f>
        <v>HIGH (19-36)</v>
      </c>
      <c r="G12548">
        <f>INT((D12548-1)/6)+1</f>
        <v>4</v>
      </c>
      <c r="H12548">
        <f>MOD(D12548-1,6)+1</f>
        <v>6</v>
      </c>
      <c r="I12548">
        <f>37-D12548</f>
        <v>13</v>
      </c>
      <c r="J12548">
        <f>ABS(D12548-D12549)</f>
        <v>14</v>
      </c>
      <c r="K12548">
        <f>AVERAGE(D12548:D12552)</f>
        <v>24</v>
      </c>
      <c r="L12548">
        <f>AVERAGE(D12548:D12567)</f>
        <v>24</v>
      </c>
      <c r="M12548">
        <f>K12548-L12548</f>
        <v>0</v>
      </c>
      <c r="N12548" t="str">
        <f>IF(K12548&gt;L12548,"HIGH ZONE BIAS",IF(K12548&lt;L12548,"LOW ZONE BIAS","EQUILIBRIUM"))</f>
        <v>EQUILIBRIUM</v>
      </c>
    </row>
    <row r="12549">
      <c r="A12549">
        <v>15021</v>
      </c>
      <c r="B12549" t="str">
        <v>2016-04-25</v>
      </c>
      <c r="C12549" t="str">
        <v>Evening</v>
      </c>
      <c r="D12549">
        <v>10</v>
      </c>
      <c r="E12549" t="str">
        <f>IF(MOD(D12549,2)=0,"EVEN","ODD")</f>
        <v>EVEN</v>
      </c>
      <c r="F12549" t="str">
        <f>IF(D12549&lt;=18,"LOW (1-18)","HIGH (19-36)")</f>
        <v>LOW (1-18)</v>
      </c>
      <c r="G12549">
        <f>INT((D12549-1)/6)+1</f>
        <v>2</v>
      </c>
      <c r="H12549">
        <f>MOD(D12549-1,6)+1</f>
        <v>4</v>
      </c>
      <c r="I12549">
        <f>37-D12549</f>
        <v>27</v>
      </c>
      <c r="J12549">
        <f>ABS(D12549-D12550)</f>
        <v>2</v>
      </c>
      <c r="K12549">
        <f>AVERAGE(D12549:D12553)</f>
        <v>10</v>
      </c>
      <c r="L12549">
        <f>AVERAGE(D12549:D12568)</f>
        <v>10</v>
      </c>
      <c r="M12549">
        <f>K12549-L12549</f>
        <v>0</v>
      </c>
      <c r="N12549" t="str">
        <f>IF(K12549&gt;L12549,"HIGH ZONE BIAS",IF(K12549&lt;L12549,"LOW ZONE BIAS","EQUILIBRIUM"))</f>
        <v>EQUILIBRIUM</v>
      </c>
    </row>
    <row r="12550">
      <c r="A12550">
        <v>15020</v>
      </c>
      <c r="B12550" t="str">
        <v>2016-04-25</v>
      </c>
      <c r="C12550" t="str">
        <v>Afternoon</v>
      </c>
      <c r="D12550">
        <v>8</v>
      </c>
      <c r="E12550" t="str">
        <f>IF(MOD(D12550,2)=0,"EVEN","ODD")</f>
        <v>EVEN</v>
      </c>
      <c r="F12550" t="str">
        <f>IF(D12550&lt;=18,"LOW (1-18)","HIGH (19-36)")</f>
        <v>LOW (1-18)</v>
      </c>
      <c r="G12550">
        <f>INT((D12550-1)/6)+1</f>
        <v>2</v>
      </c>
      <c r="H12550">
        <f>MOD(D12550-1,6)+1</f>
        <v>2</v>
      </c>
      <c r="I12550">
        <f>37-D12550</f>
        <v>29</v>
      </c>
      <c r="J12550">
        <f>ABS(D12550-D12551)</f>
        <v>27</v>
      </c>
      <c r="K12550">
        <f>AVERAGE(D12550:D12554)</f>
        <v>8</v>
      </c>
      <c r="L12550">
        <f>AVERAGE(D12550:D12569)</f>
        <v>8</v>
      </c>
      <c r="M12550">
        <f>K12550-L12550</f>
        <v>0</v>
      </c>
      <c r="N12550" t="str">
        <f>IF(K12550&gt;L12550,"HIGH ZONE BIAS",IF(K12550&lt;L12550,"LOW ZONE BIAS","EQUILIBRIUM"))</f>
        <v>EQUILIBRIUM</v>
      </c>
    </row>
    <row r="12551">
      <c r="A12551">
        <v>15019</v>
      </c>
      <c r="B12551" t="str">
        <v>2016-04-25</v>
      </c>
      <c r="C12551" t="str">
        <v>Midday</v>
      </c>
      <c r="D12551">
        <v>35</v>
      </c>
      <c r="E12551" t="str">
        <f>IF(MOD(D12551,2)=0,"EVEN","ODD")</f>
        <v>ODD</v>
      </c>
      <c r="F12551" t="str">
        <f>IF(D12551&lt;=18,"LOW (1-18)","HIGH (19-36)")</f>
        <v>HIGH (19-36)</v>
      </c>
      <c r="G12551">
        <f>INT((D12551-1)/6)+1</f>
        <v>6</v>
      </c>
      <c r="H12551">
        <f>MOD(D12551-1,6)+1</f>
        <v>5</v>
      </c>
      <c r="I12551">
        <f>37-D12551</f>
        <v>2</v>
      </c>
      <c r="J12551">
        <f>ABS(D12551-D12552)</f>
        <v>12</v>
      </c>
      <c r="K12551">
        <f>AVERAGE(D12551:D12555)</f>
        <v>35</v>
      </c>
      <c r="L12551">
        <f>AVERAGE(D12551:D12570)</f>
        <v>35</v>
      </c>
      <c r="M12551">
        <f>K12551-L12551</f>
        <v>0</v>
      </c>
      <c r="N12551" t="str">
        <f>IF(K12551&gt;L12551,"HIGH ZONE BIAS",IF(K12551&lt;L12551,"LOW ZONE BIAS","EQUILIBRIUM"))</f>
        <v>EQUILIBRIUM</v>
      </c>
    </row>
    <row r="12552">
      <c r="A12552">
        <v>15018</v>
      </c>
      <c r="B12552" t="str">
        <v>2016-04-25</v>
      </c>
      <c r="C12552" t="str">
        <v>Morning</v>
      </c>
      <c r="D12552">
        <v>23</v>
      </c>
      <c r="E12552" t="str">
        <f>IF(MOD(D12552,2)=0,"EVEN","ODD")</f>
        <v>ODD</v>
      </c>
      <c r="F12552" t="str">
        <f>IF(D12552&lt;=18,"LOW (1-18)","HIGH (19-36)")</f>
        <v>HIGH (19-36)</v>
      </c>
      <c r="G12552">
        <f>INT((D12552-1)/6)+1</f>
        <v>4</v>
      </c>
      <c r="H12552">
        <f>MOD(D12552-1,6)+1</f>
        <v>5</v>
      </c>
      <c r="I12552">
        <f>37-D12552</f>
        <v>14</v>
      </c>
      <c r="J12552">
        <f>ABS(D12552-D12553)</f>
        <v>18</v>
      </c>
      <c r="K12552">
        <f>AVERAGE(D12552:D12556)</f>
        <v>23</v>
      </c>
      <c r="L12552">
        <f>AVERAGE(D12552:D12571)</f>
        <v>23</v>
      </c>
      <c r="M12552">
        <f>K12552-L12552</f>
        <v>0</v>
      </c>
      <c r="N12552" t="str">
        <f>IF(K12552&gt;L12552,"HIGH ZONE BIAS",IF(K12552&lt;L12552,"LOW ZONE BIAS","EQUILIBRIUM"))</f>
        <v>EQUILIBRIUM</v>
      </c>
    </row>
    <row r="12553">
      <c r="A12553">
        <v>15017</v>
      </c>
      <c r="B12553" t="str">
        <v>2016-04-23</v>
      </c>
      <c r="C12553" t="str">
        <v>Evening</v>
      </c>
      <c r="D12553">
        <v>5</v>
      </c>
      <c r="E12553" t="str">
        <f>IF(MOD(D12553,2)=0,"EVEN","ODD")</f>
        <v>ODD</v>
      </c>
      <c r="F12553" t="str">
        <f>IF(D12553&lt;=18,"LOW (1-18)","HIGH (19-36)")</f>
        <v>LOW (1-18)</v>
      </c>
      <c r="G12553">
        <f>INT((D12553-1)/6)+1</f>
        <v>1</v>
      </c>
      <c r="H12553">
        <f>MOD(D12553-1,6)+1</f>
        <v>5</v>
      </c>
      <c r="I12553">
        <f>37-D12553</f>
        <v>32</v>
      </c>
      <c r="J12553">
        <f>ABS(D12553-D12554)</f>
        <v>3</v>
      </c>
      <c r="K12553">
        <f>AVERAGE(D12553:D12557)</f>
        <v>5</v>
      </c>
      <c r="L12553">
        <f>AVERAGE(D12553:D12572)</f>
        <v>5</v>
      </c>
      <c r="M12553">
        <f>K12553-L12553</f>
        <v>0</v>
      </c>
      <c r="N12553" t="str">
        <f>IF(K12553&gt;L12553,"HIGH ZONE BIAS",IF(K12553&lt;L12553,"LOW ZONE BIAS","EQUILIBRIUM"))</f>
        <v>EQUILIBRIUM</v>
      </c>
    </row>
    <row r="12554">
      <c r="A12554">
        <v>15016</v>
      </c>
      <c r="B12554" t="str">
        <v>2016-04-23</v>
      </c>
      <c r="C12554" t="str">
        <v>Afternoon</v>
      </c>
      <c r="D12554">
        <v>2</v>
      </c>
      <c r="E12554" t="str">
        <f>IF(MOD(D12554,2)=0,"EVEN","ODD")</f>
        <v>EVEN</v>
      </c>
      <c r="F12554" t="str">
        <f>IF(D12554&lt;=18,"LOW (1-18)","HIGH (19-36)")</f>
        <v>LOW (1-18)</v>
      </c>
      <c r="G12554">
        <f>INT((D12554-1)/6)+1</f>
        <v>1</v>
      </c>
      <c r="H12554">
        <f>MOD(D12554-1,6)+1</f>
        <v>2</v>
      </c>
      <c r="I12554">
        <f>37-D12554</f>
        <v>35</v>
      </c>
      <c r="J12554">
        <f>ABS(D12554-D12555)</f>
        <v>34</v>
      </c>
      <c r="K12554">
        <f>AVERAGE(D12554:D12558)</f>
        <v>2</v>
      </c>
      <c r="L12554">
        <f>AVERAGE(D12554:D12573)</f>
        <v>2</v>
      </c>
      <c r="M12554">
        <f>K12554-L12554</f>
        <v>0</v>
      </c>
      <c r="N12554" t="str">
        <f>IF(K12554&gt;L12554,"HIGH ZONE BIAS",IF(K12554&lt;L12554,"LOW ZONE BIAS","EQUILIBRIUM"))</f>
        <v>EQUILIBRIUM</v>
      </c>
    </row>
    <row r="12555">
      <c r="A12555">
        <v>15015</v>
      </c>
      <c r="B12555" t="str">
        <v>2016-04-23</v>
      </c>
      <c r="C12555" t="str">
        <v>Midday</v>
      </c>
      <c r="D12555">
        <v>36</v>
      </c>
      <c r="E12555" t="str">
        <f>IF(MOD(D12555,2)=0,"EVEN","ODD")</f>
        <v>EVEN</v>
      </c>
      <c r="F12555" t="str">
        <f>IF(D12555&lt;=18,"LOW (1-18)","HIGH (19-36)")</f>
        <v>HIGH (19-36)</v>
      </c>
      <c r="G12555">
        <f>INT((D12555-1)/6)+1</f>
        <v>6</v>
      </c>
      <c r="H12555">
        <f>MOD(D12555-1,6)+1</f>
        <v>6</v>
      </c>
      <c r="I12555">
        <f>37-D12555</f>
        <v>1</v>
      </c>
      <c r="J12555">
        <f>ABS(D12555-D12556)</f>
        <v>19</v>
      </c>
      <c r="K12555">
        <f>AVERAGE(D12555:D12559)</f>
        <v>36</v>
      </c>
      <c r="L12555">
        <f>AVERAGE(D12555:D12574)</f>
        <v>36</v>
      </c>
      <c r="M12555">
        <f>K12555-L12555</f>
        <v>0</v>
      </c>
      <c r="N12555" t="str">
        <f>IF(K12555&gt;L12555,"HIGH ZONE BIAS",IF(K12555&lt;L12555,"LOW ZONE BIAS","EQUILIBRIUM"))</f>
        <v>EQUILIBRIUM</v>
      </c>
    </row>
    <row r="12556">
      <c r="A12556">
        <v>15014</v>
      </c>
      <c r="B12556" t="str">
        <v>2016-04-23</v>
      </c>
      <c r="C12556" t="str">
        <v>Morning</v>
      </c>
      <c r="D12556">
        <v>17</v>
      </c>
      <c r="E12556" t="str">
        <f>IF(MOD(D12556,2)=0,"EVEN","ODD")</f>
        <v>ODD</v>
      </c>
      <c r="F12556" t="str">
        <f>IF(D12556&lt;=18,"LOW (1-18)","HIGH (19-36)")</f>
        <v>LOW (1-18)</v>
      </c>
      <c r="G12556">
        <f>INT((D12556-1)/6)+1</f>
        <v>3</v>
      </c>
      <c r="H12556">
        <f>MOD(D12556-1,6)+1</f>
        <v>5</v>
      </c>
      <c r="I12556">
        <f>37-D12556</f>
        <v>20</v>
      </c>
      <c r="J12556">
        <f>ABS(D12556-D12557)</f>
        <v>13</v>
      </c>
      <c r="K12556">
        <f>AVERAGE(D12556:D12560)</f>
        <v>17</v>
      </c>
      <c r="L12556">
        <f>AVERAGE(D12556:D12575)</f>
        <v>17</v>
      </c>
      <c r="M12556">
        <f>K12556-L12556</f>
        <v>0</v>
      </c>
      <c r="N12556" t="str">
        <f>IF(K12556&gt;L12556,"HIGH ZONE BIAS",IF(K12556&lt;L12556,"LOW ZONE BIAS","EQUILIBRIUM"))</f>
        <v>EQUILIBRIUM</v>
      </c>
    </row>
    <row r="12557">
      <c r="A12557">
        <v>15013</v>
      </c>
      <c r="B12557" t="str">
        <v>2016-04-22</v>
      </c>
      <c r="C12557" t="str">
        <v>Evening</v>
      </c>
      <c r="D12557">
        <v>4</v>
      </c>
      <c r="E12557" t="str">
        <f>IF(MOD(D12557,2)=0,"EVEN","ODD")</f>
        <v>EVEN</v>
      </c>
      <c r="F12557" t="str">
        <f>IF(D12557&lt;=18,"LOW (1-18)","HIGH (19-36)")</f>
        <v>LOW (1-18)</v>
      </c>
      <c r="G12557">
        <f>INT((D12557-1)/6)+1</f>
        <v>1</v>
      </c>
      <c r="H12557">
        <f>MOD(D12557-1,6)+1</f>
        <v>4</v>
      </c>
      <c r="I12557">
        <f>37-D12557</f>
        <v>33</v>
      </c>
      <c r="J12557">
        <f>ABS(D12557-D12558)</f>
        <v>22</v>
      </c>
      <c r="K12557">
        <f>AVERAGE(D12557:D12561)</f>
        <v>4</v>
      </c>
      <c r="L12557">
        <f>AVERAGE(D12557:D12576)</f>
        <v>4</v>
      </c>
      <c r="M12557">
        <f>K12557-L12557</f>
        <v>0</v>
      </c>
      <c r="N12557" t="str">
        <f>IF(K12557&gt;L12557,"HIGH ZONE BIAS",IF(K12557&lt;L12557,"LOW ZONE BIAS","EQUILIBRIUM"))</f>
        <v>EQUILIBRIUM</v>
      </c>
    </row>
    <row r="12558">
      <c r="A12558">
        <v>15012</v>
      </c>
      <c r="B12558" t="str">
        <v>2016-04-22</v>
      </c>
      <c r="C12558" t="str">
        <v>Afternoon</v>
      </c>
      <c r="D12558">
        <v>26</v>
      </c>
      <c r="E12558" t="str">
        <f>IF(MOD(D12558,2)=0,"EVEN","ODD")</f>
        <v>EVEN</v>
      </c>
      <c r="F12558" t="str">
        <f>IF(D12558&lt;=18,"LOW (1-18)","HIGH (19-36)")</f>
        <v>HIGH (19-36)</v>
      </c>
      <c r="G12558">
        <f>INT((D12558-1)/6)+1</f>
        <v>5</v>
      </c>
      <c r="H12558">
        <f>MOD(D12558-1,6)+1</f>
        <v>2</v>
      </c>
      <c r="I12558">
        <f>37-D12558</f>
        <v>11</v>
      </c>
      <c r="J12558">
        <f>ABS(D12558-D12559)</f>
        <v>1</v>
      </c>
      <c r="K12558">
        <f>AVERAGE(D12558:D12562)</f>
        <v>26</v>
      </c>
      <c r="L12558">
        <f>AVERAGE(D12558:D12577)</f>
        <v>26</v>
      </c>
      <c r="M12558">
        <f>K12558-L12558</f>
        <v>0</v>
      </c>
      <c r="N12558" t="str">
        <f>IF(K12558&gt;L12558,"HIGH ZONE BIAS",IF(K12558&lt;L12558,"LOW ZONE BIAS","EQUILIBRIUM"))</f>
        <v>EQUILIBRIUM</v>
      </c>
    </row>
    <row r="12559">
      <c r="A12559">
        <v>15011</v>
      </c>
      <c r="B12559" t="str">
        <v>2016-04-22</v>
      </c>
      <c r="C12559" t="str">
        <v>Midday</v>
      </c>
      <c r="D12559">
        <v>25</v>
      </c>
      <c r="E12559" t="str">
        <f>IF(MOD(D12559,2)=0,"EVEN","ODD")</f>
        <v>ODD</v>
      </c>
      <c r="F12559" t="str">
        <f>IF(D12559&lt;=18,"LOW (1-18)","HIGH (19-36)")</f>
        <v>HIGH (19-36)</v>
      </c>
      <c r="G12559">
        <f>INT((D12559-1)/6)+1</f>
        <v>5</v>
      </c>
      <c r="H12559">
        <f>MOD(D12559-1,6)+1</f>
        <v>1</v>
      </c>
      <c r="I12559">
        <f>37-D12559</f>
        <v>12</v>
      </c>
      <c r="J12559">
        <f>ABS(D12559-D12560)</f>
        <v>5</v>
      </c>
      <c r="K12559">
        <f>AVERAGE(D12559:D12563)</f>
        <v>25</v>
      </c>
      <c r="L12559">
        <f>AVERAGE(D12559:D12578)</f>
        <v>25</v>
      </c>
      <c r="M12559">
        <f>K12559-L12559</f>
        <v>0</v>
      </c>
      <c r="N12559" t="str">
        <f>IF(K12559&gt;L12559,"HIGH ZONE BIAS",IF(K12559&lt;L12559,"LOW ZONE BIAS","EQUILIBRIUM"))</f>
        <v>EQUILIBRIUM</v>
      </c>
    </row>
    <row r="12560">
      <c r="A12560">
        <v>15010</v>
      </c>
      <c r="B12560" t="str">
        <v>2016-04-22</v>
      </c>
      <c r="C12560" t="str">
        <v>Morning</v>
      </c>
      <c r="D12560">
        <v>30</v>
      </c>
      <c r="E12560" t="str">
        <f>IF(MOD(D12560,2)=0,"EVEN","ODD")</f>
        <v>EVEN</v>
      </c>
      <c r="F12560" t="str">
        <f>IF(D12560&lt;=18,"LOW (1-18)","HIGH (19-36)")</f>
        <v>HIGH (19-36)</v>
      </c>
      <c r="G12560">
        <f>INT((D12560-1)/6)+1</f>
        <v>5</v>
      </c>
      <c r="H12560">
        <f>MOD(D12560-1,6)+1</f>
        <v>6</v>
      </c>
      <c r="I12560">
        <f>37-D12560</f>
        <v>7</v>
      </c>
      <c r="J12560">
        <f>ABS(D12560-D12561)</f>
        <v>23</v>
      </c>
      <c r="K12560">
        <f>AVERAGE(D12560:D12564)</f>
        <v>30</v>
      </c>
      <c r="L12560">
        <f>AVERAGE(D12560:D12579)</f>
        <v>30</v>
      </c>
      <c r="M12560">
        <f>K12560-L12560</f>
        <v>0</v>
      </c>
      <c r="N12560" t="str">
        <f>IF(K12560&gt;L12560,"HIGH ZONE BIAS",IF(K12560&lt;L12560,"LOW ZONE BIAS","EQUILIBRIUM"))</f>
        <v>EQUILIBRIUM</v>
      </c>
    </row>
    <row r="12561">
      <c r="A12561">
        <v>15009</v>
      </c>
      <c r="B12561" t="str">
        <v>2016-04-21</v>
      </c>
      <c r="C12561" t="str">
        <v>Evening</v>
      </c>
      <c r="D12561">
        <v>7</v>
      </c>
      <c r="E12561" t="str">
        <f>IF(MOD(D12561,2)=0,"EVEN","ODD")</f>
        <v>ODD</v>
      </c>
      <c r="F12561" t="str">
        <f>IF(D12561&lt;=18,"LOW (1-18)","HIGH (19-36)")</f>
        <v>LOW (1-18)</v>
      </c>
      <c r="G12561">
        <f>INT((D12561-1)/6)+1</f>
        <v>2</v>
      </c>
      <c r="H12561">
        <f>MOD(D12561-1,6)+1</f>
        <v>1</v>
      </c>
      <c r="I12561">
        <f>37-D12561</f>
        <v>30</v>
      </c>
      <c r="J12561">
        <f>ABS(D12561-D12562)</f>
        <v>12</v>
      </c>
      <c r="K12561">
        <f>AVERAGE(D12561:D12565)</f>
        <v>7</v>
      </c>
      <c r="L12561">
        <f>AVERAGE(D12561:D12580)</f>
        <v>7</v>
      </c>
      <c r="M12561">
        <f>K12561-L12561</f>
        <v>0</v>
      </c>
      <c r="N12561" t="str">
        <f>IF(K12561&gt;L12561,"HIGH ZONE BIAS",IF(K12561&lt;L12561,"LOW ZONE BIAS","EQUILIBRIUM"))</f>
        <v>EQUILIBRIUM</v>
      </c>
    </row>
    <row r="12562">
      <c r="A12562">
        <v>15008</v>
      </c>
      <c r="B12562" t="str">
        <v>2016-04-21</v>
      </c>
      <c r="C12562" t="str">
        <v>Afternoon</v>
      </c>
      <c r="D12562">
        <v>19</v>
      </c>
      <c r="E12562" t="str">
        <f>IF(MOD(D12562,2)=0,"EVEN","ODD")</f>
        <v>ODD</v>
      </c>
      <c r="F12562" t="str">
        <f>IF(D12562&lt;=18,"LOW (1-18)","HIGH (19-36)")</f>
        <v>HIGH (19-36)</v>
      </c>
      <c r="G12562">
        <f>INT((D12562-1)/6)+1</f>
        <v>4</v>
      </c>
      <c r="H12562">
        <f>MOD(D12562-1,6)+1</f>
        <v>1</v>
      </c>
      <c r="I12562">
        <f>37-D12562</f>
        <v>18</v>
      </c>
      <c r="J12562">
        <f>ABS(D12562-D12563)</f>
        <v>1</v>
      </c>
      <c r="K12562">
        <f>AVERAGE(D12562:D12566)</f>
        <v>19</v>
      </c>
      <c r="L12562">
        <f>AVERAGE(D12562:D12581)</f>
        <v>19</v>
      </c>
      <c r="M12562">
        <f>K12562-L12562</f>
        <v>0</v>
      </c>
      <c r="N12562" t="str">
        <f>IF(K12562&gt;L12562,"HIGH ZONE BIAS",IF(K12562&lt;L12562,"LOW ZONE BIAS","EQUILIBRIUM"))</f>
        <v>EQUILIBRIUM</v>
      </c>
    </row>
    <row r="12563">
      <c r="A12563">
        <v>15007</v>
      </c>
      <c r="B12563" t="str">
        <v>2016-04-21</v>
      </c>
      <c r="C12563" t="str">
        <v>Midday</v>
      </c>
      <c r="D12563">
        <v>18</v>
      </c>
      <c r="E12563" t="str">
        <f>IF(MOD(D12563,2)=0,"EVEN","ODD")</f>
        <v>EVEN</v>
      </c>
      <c r="F12563" t="str">
        <f>IF(D12563&lt;=18,"LOW (1-18)","HIGH (19-36)")</f>
        <v>LOW (1-18)</v>
      </c>
      <c r="G12563">
        <f>INT((D12563-1)/6)+1</f>
        <v>3</v>
      </c>
      <c r="H12563">
        <f>MOD(D12563-1,6)+1</f>
        <v>6</v>
      </c>
      <c r="I12563">
        <f>37-D12563</f>
        <v>19</v>
      </c>
      <c r="J12563">
        <f>ABS(D12563-D12564)</f>
        <v>12</v>
      </c>
      <c r="K12563">
        <f>AVERAGE(D12563:D12567)</f>
        <v>18</v>
      </c>
      <c r="L12563">
        <f>AVERAGE(D12563:D12582)</f>
        <v>18</v>
      </c>
      <c r="M12563">
        <f>K12563-L12563</f>
        <v>0</v>
      </c>
      <c r="N12563" t="str">
        <f>IF(K12563&gt;L12563,"HIGH ZONE BIAS",IF(K12563&lt;L12563,"LOW ZONE BIAS","EQUILIBRIUM"))</f>
        <v>EQUILIBRIUM</v>
      </c>
    </row>
    <row r="12564">
      <c r="A12564">
        <v>15006</v>
      </c>
      <c r="B12564" t="str">
        <v>2016-04-21</v>
      </c>
      <c r="C12564" t="str">
        <v>Morning</v>
      </c>
      <c r="D12564">
        <v>30</v>
      </c>
      <c r="E12564" t="str">
        <f>IF(MOD(D12564,2)=0,"EVEN","ODD")</f>
        <v>EVEN</v>
      </c>
      <c r="F12564" t="str">
        <f>IF(D12564&lt;=18,"LOW (1-18)","HIGH (19-36)")</f>
        <v>HIGH (19-36)</v>
      </c>
      <c r="G12564">
        <f>INT((D12564-1)/6)+1</f>
        <v>5</v>
      </c>
      <c r="H12564">
        <f>MOD(D12564-1,6)+1</f>
        <v>6</v>
      </c>
      <c r="I12564">
        <f>37-D12564</f>
        <v>7</v>
      </c>
      <c r="J12564">
        <f>ABS(D12564-D12565)</f>
        <v>15</v>
      </c>
      <c r="K12564">
        <f>AVERAGE(D12564:D12568)</f>
        <v>30</v>
      </c>
      <c r="L12564">
        <f>AVERAGE(D12564:D12583)</f>
        <v>30</v>
      </c>
      <c r="M12564">
        <f>K12564-L12564</f>
        <v>0</v>
      </c>
      <c r="N12564" t="str">
        <f>IF(K12564&gt;L12564,"HIGH ZONE BIAS",IF(K12564&lt;L12564,"LOW ZONE BIAS","EQUILIBRIUM"))</f>
        <v>EQUILIBRIUM</v>
      </c>
    </row>
    <row r="12565">
      <c r="A12565">
        <v>15005</v>
      </c>
      <c r="B12565" t="str">
        <v>2016-04-20</v>
      </c>
      <c r="C12565" t="str">
        <v>Evening</v>
      </c>
      <c r="D12565">
        <v>15</v>
      </c>
      <c r="E12565" t="str">
        <f>IF(MOD(D12565,2)=0,"EVEN","ODD")</f>
        <v>ODD</v>
      </c>
      <c r="F12565" t="str">
        <f>IF(D12565&lt;=18,"LOW (1-18)","HIGH (19-36)")</f>
        <v>LOW (1-18)</v>
      </c>
      <c r="G12565">
        <f>INT((D12565-1)/6)+1</f>
        <v>3</v>
      </c>
      <c r="H12565">
        <f>MOD(D12565-1,6)+1</f>
        <v>3</v>
      </c>
      <c r="I12565">
        <f>37-D12565</f>
        <v>22</v>
      </c>
      <c r="J12565">
        <f>ABS(D12565-D12566)</f>
        <v>8</v>
      </c>
      <c r="K12565">
        <f>AVERAGE(D12565:D12569)</f>
        <v>15</v>
      </c>
      <c r="L12565">
        <f>AVERAGE(D12565:D12584)</f>
        <v>15</v>
      </c>
      <c r="M12565">
        <f>K12565-L12565</f>
        <v>0</v>
      </c>
      <c r="N12565" t="str">
        <f>IF(K12565&gt;L12565,"HIGH ZONE BIAS",IF(K12565&lt;L12565,"LOW ZONE BIAS","EQUILIBRIUM"))</f>
        <v>EQUILIBRIUM</v>
      </c>
    </row>
    <row r="12566">
      <c r="A12566">
        <v>15004</v>
      </c>
      <c r="B12566" t="str">
        <v>2016-04-20</v>
      </c>
      <c r="C12566" t="str">
        <v>Afternoon</v>
      </c>
      <c r="D12566">
        <v>7</v>
      </c>
      <c r="E12566" t="str">
        <f>IF(MOD(D12566,2)=0,"EVEN","ODD")</f>
        <v>ODD</v>
      </c>
      <c r="F12566" t="str">
        <f>IF(D12566&lt;=18,"LOW (1-18)","HIGH (19-36)")</f>
        <v>LOW (1-18)</v>
      </c>
      <c r="G12566">
        <f>INT((D12566-1)/6)+1</f>
        <v>2</v>
      </c>
      <c r="H12566">
        <f>MOD(D12566-1,6)+1</f>
        <v>1</v>
      </c>
      <c r="I12566">
        <f>37-D12566</f>
        <v>30</v>
      </c>
      <c r="J12566">
        <f>ABS(D12566-D12567)</f>
        <v>20</v>
      </c>
      <c r="K12566">
        <f>AVERAGE(D12566:D12570)</f>
        <v>7</v>
      </c>
      <c r="L12566">
        <f>AVERAGE(D12566:D12585)</f>
        <v>7</v>
      </c>
      <c r="M12566">
        <f>K12566-L12566</f>
        <v>0</v>
      </c>
      <c r="N12566" t="str">
        <f>IF(K12566&gt;L12566,"HIGH ZONE BIAS",IF(K12566&lt;L12566,"LOW ZONE BIAS","EQUILIBRIUM"))</f>
        <v>EQUILIBRIUM</v>
      </c>
    </row>
    <row r="12567">
      <c r="A12567">
        <v>15003</v>
      </c>
      <c r="B12567" t="str">
        <v>2016-04-20</v>
      </c>
      <c r="C12567" t="str">
        <v>Midday</v>
      </c>
      <c r="D12567">
        <v>27</v>
      </c>
      <c r="E12567" t="str">
        <f>IF(MOD(D12567,2)=0,"EVEN","ODD")</f>
        <v>ODD</v>
      </c>
      <c r="F12567" t="str">
        <f>IF(D12567&lt;=18,"LOW (1-18)","HIGH (19-36)")</f>
        <v>HIGH (19-36)</v>
      </c>
      <c r="G12567">
        <f>INT((D12567-1)/6)+1</f>
        <v>5</v>
      </c>
      <c r="H12567">
        <f>MOD(D12567-1,6)+1</f>
        <v>3</v>
      </c>
      <c r="I12567">
        <f>37-D12567</f>
        <v>10</v>
      </c>
      <c r="J12567">
        <f>ABS(D12567-D12568)</f>
        <v>9</v>
      </c>
      <c r="K12567">
        <f>AVERAGE(D12567:D12571)</f>
        <v>27</v>
      </c>
      <c r="L12567">
        <f>AVERAGE(D12567:D12586)</f>
        <v>27</v>
      </c>
      <c r="M12567">
        <f>K12567-L12567</f>
        <v>0</v>
      </c>
      <c r="N12567" t="str">
        <f>IF(K12567&gt;L12567,"HIGH ZONE BIAS",IF(K12567&lt;L12567,"LOW ZONE BIAS","EQUILIBRIUM"))</f>
        <v>EQUILIBRIUM</v>
      </c>
    </row>
    <row r="12568">
      <c r="A12568">
        <v>15002</v>
      </c>
      <c r="B12568" t="str">
        <v>2016-04-20</v>
      </c>
      <c r="C12568" t="str">
        <v>Morning</v>
      </c>
      <c r="D12568">
        <v>18</v>
      </c>
      <c r="E12568" t="str">
        <f>IF(MOD(D12568,2)=0,"EVEN","ODD")</f>
        <v>EVEN</v>
      </c>
      <c r="F12568" t="str">
        <f>IF(D12568&lt;=18,"LOW (1-18)","HIGH (19-36)")</f>
        <v>LOW (1-18)</v>
      </c>
      <c r="G12568">
        <f>INT((D12568-1)/6)+1</f>
        <v>3</v>
      </c>
      <c r="H12568">
        <f>MOD(D12568-1,6)+1</f>
        <v>6</v>
      </c>
      <c r="I12568">
        <f>37-D12568</f>
        <v>19</v>
      </c>
      <c r="J12568">
        <f>ABS(D12568-D12569)</f>
        <v>6</v>
      </c>
      <c r="K12568">
        <f>AVERAGE(D12568:D12572)</f>
        <v>18</v>
      </c>
      <c r="L12568">
        <f>AVERAGE(D12568:D12587)</f>
        <v>18</v>
      </c>
      <c r="M12568">
        <f>K12568-L12568</f>
        <v>0</v>
      </c>
      <c r="N12568" t="str">
        <f>IF(K12568&gt;L12568,"HIGH ZONE BIAS",IF(K12568&lt;L12568,"LOW ZONE BIAS","EQUILIBRIUM"))</f>
        <v>EQUILIBRIUM</v>
      </c>
    </row>
    <row r="12569">
      <c r="A12569">
        <v>15001</v>
      </c>
      <c r="B12569" t="str">
        <v>2016-04-19</v>
      </c>
      <c r="C12569" t="str">
        <v>Evening</v>
      </c>
      <c r="D12569">
        <v>24</v>
      </c>
      <c r="E12569" t="str">
        <f>IF(MOD(D12569,2)=0,"EVEN","ODD")</f>
        <v>EVEN</v>
      </c>
      <c r="F12569" t="str">
        <f>IF(D12569&lt;=18,"LOW (1-18)","HIGH (19-36)")</f>
        <v>HIGH (19-36)</v>
      </c>
      <c r="G12569">
        <f>INT((D12569-1)/6)+1</f>
        <v>4</v>
      </c>
      <c r="H12569">
        <f>MOD(D12569-1,6)+1</f>
        <v>6</v>
      </c>
      <c r="I12569">
        <f>37-D12569</f>
        <v>13</v>
      </c>
      <c r="J12569">
        <f>ABS(D12569-D12570)</f>
        <v>12</v>
      </c>
      <c r="K12569">
        <f>AVERAGE(D12569:D12573)</f>
        <v>24</v>
      </c>
      <c r="L12569">
        <f>AVERAGE(D12569:D12588)</f>
        <v>24</v>
      </c>
      <c r="M12569">
        <f>K12569-L12569</f>
        <v>0</v>
      </c>
      <c r="N12569" t="str">
        <f>IF(K12569&gt;L12569,"HIGH ZONE BIAS",IF(K12569&lt;L12569,"LOW ZONE BIAS","EQUILIBRIUM"))</f>
        <v>EQUILIBRIUM</v>
      </c>
    </row>
    <row r="12570">
      <c r="A12570">
        <v>15000</v>
      </c>
      <c r="B12570" t="str">
        <v>2016-04-19</v>
      </c>
      <c r="C12570" t="str">
        <v>Afternoon</v>
      </c>
      <c r="D12570">
        <v>36</v>
      </c>
      <c r="E12570" t="str">
        <f>IF(MOD(D12570,2)=0,"EVEN","ODD")</f>
        <v>EVEN</v>
      </c>
      <c r="F12570" t="str">
        <f>IF(D12570&lt;=18,"LOW (1-18)","HIGH (19-36)")</f>
        <v>HIGH (19-36)</v>
      </c>
      <c r="G12570">
        <f>INT((D12570-1)/6)+1</f>
        <v>6</v>
      </c>
      <c r="H12570">
        <f>MOD(D12570-1,6)+1</f>
        <v>6</v>
      </c>
      <c r="I12570">
        <f>37-D12570</f>
        <v>1</v>
      </c>
      <c r="J12570">
        <f>ABS(D12570-D12571)</f>
        <v>32</v>
      </c>
      <c r="K12570">
        <f>AVERAGE(D12570:D12574)</f>
        <v>36</v>
      </c>
      <c r="L12570">
        <f>AVERAGE(D12570:D12589)</f>
        <v>36</v>
      </c>
      <c r="M12570">
        <f>K12570-L12570</f>
        <v>0</v>
      </c>
      <c r="N12570" t="str">
        <f>IF(K12570&gt;L12570,"HIGH ZONE BIAS",IF(K12570&lt;L12570,"LOW ZONE BIAS","EQUILIBRIUM"))</f>
        <v>EQUILIBRIUM</v>
      </c>
    </row>
    <row r="12571">
      <c r="A12571">
        <v>14999</v>
      </c>
      <c r="B12571" t="str">
        <v>2016-04-19</v>
      </c>
      <c r="C12571" t="str">
        <v>Midday</v>
      </c>
      <c r="D12571">
        <v>4</v>
      </c>
      <c r="E12571" t="str">
        <f>IF(MOD(D12571,2)=0,"EVEN","ODD")</f>
        <v>EVEN</v>
      </c>
      <c r="F12571" t="str">
        <f>IF(D12571&lt;=18,"LOW (1-18)","HIGH (19-36)")</f>
        <v>LOW (1-18)</v>
      </c>
      <c r="G12571">
        <f>INT((D12571-1)/6)+1</f>
        <v>1</v>
      </c>
      <c r="H12571">
        <f>MOD(D12571-1,6)+1</f>
        <v>4</v>
      </c>
      <c r="I12571">
        <f>37-D12571</f>
        <v>33</v>
      </c>
      <c r="J12571">
        <f>ABS(D12571-D12572)</f>
        <v>7</v>
      </c>
      <c r="K12571">
        <f>AVERAGE(D12571:D12575)</f>
        <v>4</v>
      </c>
      <c r="L12571">
        <f>AVERAGE(D12571:D12590)</f>
        <v>4</v>
      </c>
      <c r="M12571">
        <f>K12571-L12571</f>
        <v>0</v>
      </c>
      <c r="N12571" t="str">
        <f>IF(K12571&gt;L12571,"HIGH ZONE BIAS",IF(K12571&lt;L12571,"LOW ZONE BIAS","EQUILIBRIUM"))</f>
        <v>EQUILIBRIUM</v>
      </c>
    </row>
    <row r="12572">
      <c r="A12572">
        <v>14998</v>
      </c>
      <c r="B12572" t="str">
        <v>2016-04-19</v>
      </c>
      <c r="C12572" t="str">
        <v>Morning</v>
      </c>
      <c r="D12572">
        <v>11</v>
      </c>
      <c r="E12572" t="str">
        <f>IF(MOD(D12572,2)=0,"EVEN","ODD")</f>
        <v>ODD</v>
      </c>
      <c r="F12572" t="str">
        <f>IF(D12572&lt;=18,"LOW (1-18)","HIGH (19-36)")</f>
        <v>LOW (1-18)</v>
      </c>
      <c r="G12572">
        <f>INT((D12572-1)/6)+1</f>
        <v>2</v>
      </c>
      <c r="H12572">
        <f>MOD(D12572-1,6)+1</f>
        <v>5</v>
      </c>
      <c r="I12572">
        <f>37-D12572</f>
        <v>26</v>
      </c>
      <c r="J12572">
        <f>ABS(D12572-D12573)</f>
        <v>7</v>
      </c>
      <c r="K12572">
        <f>AVERAGE(D12572:D12576)</f>
        <v>11</v>
      </c>
      <c r="L12572">
        <f>AVERAGE(D12572:D12591)</f>
        <v>11</v>
      </c>
      <c r="M12572">
        <f>K12572-L12572</f>
        <v>0</v>
      </c>
      <c r="N12572" t="str">
        <f>IF(K12572&gt;L12572,"HIGH ZONE BIAS",IF(K12572&lt;L12572,"LOW ZONE BIAS","EQUILIBRIUM"))</f>
        <v>EQUILIBRIUM</v>
      </c>
    </row>
    <row r="12573">
      <c r="A12573">
        <v>14997</v>
      </c>
      <c r="B12573" t="str">
        <v>2016-04-18</v>
      </c>
      <c r="C12573" t="str">
        <v>Evening</v>
      </c>
      <c r="D12573">
        <v>4</v>
      </c>
      <c r="E12573" t="str">
        <f>IF(MOD(D12573,2)=0,"EVEN","ODD")</f>
        <v>EVEN</v>
      </c>
      <c r="F12573" t="str">
        <f>IF(D12573&lt;=18,"LOW (1-18)","HIGH (19-36)")</f>
        <v>LOW (1-18)</v>
      </c>
      <c r="G12573">
        <f>INT((D12573-1)/6)+1</f>
        <v>1</v>
      </c>
      <c r="H12573">
        <f>MOD(D12573-1,6)+1</f>
        <v>4</v>
      </c>
      <c r="I12573">
        <f>37-D12573</f>
        <v>33</v>
      </c>
      <c r="J12573">
        <f>ABS(D12573-D12574)</f>
        <v>28</v>
      </c>
      <c r="K12573">
        <f>AVERAGE(D12573:D12577)</f>
        <v>4</v>
      </c>
      <c r="L12573">
        <f>AVERAGE(D12573:D12592)</f>
        <v>4</v>
      </c>
      <c r="M12573">
        <f>K12573-L12573</f>
        <v>0</v>
      </c>
      <c r="N12573" t="str">
        <f>IF(K12573&gt;L12573,"HIGH ZONE BIAS",IF(K12573&lt;L12573,"LOW ZONE BIAS","EQUILIBRIUM"))</f>
        <v>EQUILIBRIUM</v>
      </c>
    </row>
    <row r="12574">
      <c r="A12574">
        <v>14996</v>
      </c>
      <c r="B12574" t="str">
        <v>2016-04-18</v>
      </c>
      <c r="C12574" t="str">
        <v>Afternoon</v>
      </c>
      <c r="D12574">
        <v>32</v>
      </c>
      <c r="E12574" t="str">
        <f>IF(MOD(D12574,2)=0,"EVEN","ODD")</f>
        <v>EVEN</v>
      </c>
      <c r="F12574" t="str">
        <f>IF(D12574&lt;=18,"LOW (1-18)","HIGH (19-36)")</f>
        <v>HIGH (19-36)</v>
      </c>
      <c r="G12574">
        <f>INT((D12574-1)/6)+1</f>
        <v>6</v>
      </c>
      <c r="H12574">
        <f>MOD(D12574-1,6)+1</f>
        <v>2</v>
      </c>
      <c r="I12574">
        <f>37-D12574</f>
        <v>5</v>
      </c>
      <c r="J12574">
        <f>ABS(D12574-D12575)</f>
        <v>5</v>
      </c>
      <c r="K12574">
        <f>AVERAGE(D12574:D12578)</f>
        <v>32</v>
      </c>
      <c r="L12574">
        <f>AVERAGE(D12574:D12593)</f>
        <v>32</v>
      </c>
      <c r="M12574">
        <f>K12574-L12574</f>
        <v>0</v>
      </c>
      <c r="N12574" t="str">
        <f>IF(K12574&gt;L12574,"HIGH ZONE BIAS",IF(K12574&lt;L12574,"LOW ZONE BIAS","EQUILIBRIUM"))</f>
        <v>EQUILIBRIUM</v>
      </c>
    </row>
    <row r="12575">
      <c r="A12575">
        <v>14995</v>
      </c>
      <c r="B12575" t="str">
        <v>2016-04-18</v>
      </c>
      <c r="C12575" t="str">
        <v>Midday</v>
      </c>
      <c r="D12575">
        <v>27</v>
      </c>
      <c r="E12575" t="str">
        <f>IF(MOD(D12575,2)=0,"EVEN","ODD")</f>
        <v>ODD</v>
      </c>
      <c r="F12575" t="str">
        <f>IF(D12575&lt;=18,"LOW (1-18)","HIGH (19-36)")</f>
        <v>HIGH (19-36)</v>
      </c>
      <c r="G12575">
        <f>INT((D12575-1)/6)+1</f>
        <v>5</v>
      </c>
      <c r="H12575">
        <f>MOD(D12575-1,6)+1</f>
        <v>3</v>
      </c>
      <c r="I12575">
        <f>37-D12575</f>
        <v>10</v>
      </c>
      <c r="J12575">
        <f>ABS(D12575-D12576)</f>
        <v>12</v>
      </c>
      <c r="K12575">
        <f>AVERAGE(D12575:D12579)</f>
        <v>27</v>
      </c>
      <c r="L12575">
        <f>AVERAGE(D12575:D12594)</f>
        <v>27</v>
      </c>
      <c r="M12575">
        <f>K12575-L12575</f>
        <v>0</v>
      </c>
      <c r="N12575" t="str">
        <f>IF(K12575&gt;L12575,"HIGH ZONE BIAS",IF(K12575&lt;L12575,"LOW ZONE BIAS","EQUILIBRIUM"))</f>
        <v>EQUILIBRIUM</v>
      </c>
    </row>
    <row r="12576">
      <c r="A12576">
        <v>14994</v>
      </c>
      <c r="B12576" t="str">
        <v>2016-04-18</v>
      </c>
      <c r="C12576" t="str">
        <v>Morning</v>
      </c>
      <c r="D12576">
        <v>15</v>
      </c>
      <c r="E12576" t="str">
        <f>IF(MOD(D12576,2)=0,"EVEN","ODD")</f>
        <v>ODD</v>
      </c>
      <c r="F12576" t="str">
        <f>IF(D12576&lt;=18,"LOW (1-18)","HIGH (19-36)")</f>
        <v>LOW (1-18)</v>
      </c>
      <c r="G12576">
        <f>INT((D12576-1)/6)+1</f>
        <v>3</v>
      </c>
      <c r="H12576">
        <f>MOD(D12576-1,6)+1</f>
        <v>3</v>
      </c>
      <c r="I12576">
        <f>37-D12576</f>
        <v>22</v>
      </c>
      <c r="J12576">
        <f>ABS(D12576-D12577)</f>
        <v>1</v>
      </c>
      <c r="K12576">
        <f>AVERAGE(D12576:D12580)</f>
        <v>15</v>
      </c>
      <c r="L12576">
        <f>AVERAGE(D12576:D12595)</f>
        <v>15</v>
      </c>
      <c r="M12576">
        <f>K12576-L12576</f>
        <v>0</v>
      </c>
      <c r="N12576" t="str">
        <f>IF(K12576&gt;L12576,"HIGH ZONE BIAS",IF(K12576&lt;L12576,"LOW ZONE BIAS","EQUILIBRIUM"))</f>
        <v>EQUILIBRIUM</v>
      </c>
    </row>
    <row r="12577">
      <c r="A12577">
        <v>14993</v>
      </c>
      <c r="B12577" t="str">
        <v>2016-04-16</v>
      </c>
      <c r="C12577" t="str">
        <v>Evening</v>
      </c>
      <c r="D12577">
        <v>14</v>
      </c>
      <c r="E12577" t="str">
        <f>IF(MOD(D12577,2)=0,"EVEN","ODD")</f>
        <v>EVEN</v>
      </c>
      <c r="F12577" t="str">
        <f>IF(D12577&lt;=18,"LOW (1-18)","HIGH (19-36)")</f>
        <v>LOW (1-18)</v>
      </c>
      <c r="G12577">
        <f>INT((D12577-1)/6)+1</f>
        <v>3</v>
      </c>
      <c r="H12577">
        <f>MOD(D12577-1,6)+1</f>
        <v>2</v>
      </c>
      <c r="I12577">
        <f>37-D12577</f>
        <v>23</v>
      </c>
      <c r="J12577">
        <f>ABS(D12577-D12578)</f>
        <v>9</v>
      </c>
      <c r="K12577">
        <f>AVERAGE(D12577:D12581)</f>
        <v>14</v>
      </c>
      <c r="L12577">
        <f>AVERAGE(D12577:D12596)</f>
        <v>14</v>
      </c>
      <c r="M12577">
        <f>K12577-L12577</f>
        <v>0</v>
      </c>
      <c r="N12577" t="str">
        <f>IF(K12577&gt;L12577,"HIGH ZONE BIAS",IF(K12577&lt;L12577,"LOW ZONE BIAS","EQUILIBRIUM"))</f>
        <v>EQUILIBRIUM</v>
      </c>
    </row>
    <row r="12578">
      <c r="A12578">
        <v>14992</v>
      </c>
      <c r="B12578" t="str">
        <v>2016-04-16</v>
      </c>
      <c r="C12578" t="str">
        <v>Afternoon</v>
      </c>
      <c r="D12578">
        <v>23</v>
      </c>
      <c r="E12578" t="str">
        <f>IF(MOD(D12578,2)=0,"EVEN","ODD")</f>
        <v>ODD</v>
      </c>
      <c r="F12578" t="str">
        <f>IF(D12578&lt;=18,"LOW (1-18)","HIGH (19-36)")</f>
        <v>HIGH (19-36)</v>
      </c>
      <c r="G12578">
        <f>INT((D12578-1)/6)+1</f>
        <v>4</v>
      </c>
      <c r="H12578">
        <f>MOD(D12578-1,6)+1</f>
        <v>5</v>
      </c>
      <c r="I12578">
        <f>37-D12578</f>
        <v>14</v>
      </c>
      <c r="J12578">
        <f>ABS(D12578-D12579)</f>
        <v>8</v>
      </c>
      <c r="K12578">
        <f>AVERAGE(D12578:D12582)</f>
        <v>23</v>
      </c>
      <c r="L12578">
        <f>AVERAGE(D12578:D12597)</f>
        <v>23</v>
      </c>
      <c r="M12578">
        <f>K12578-L12578</f>
        <v>0</v>
      </c>
      <c r="N12578" t="str">
        <f>IF(K12578&gt;L12578,"HIGH ZONE BIAS",IF(K12578&lt;L12578,"LOW ZONE BIAS","EQUILIBRIUM"))</f>
        <v>EQUILIBRIUM</v>
      </c>
    </row>
    <row r="12579">
      <c r="A12579">
        <v>14991</v>
      </c>
      <c r="B12579" t="str">
        <v>2016-04-16</v>
      </c>
      <c r="C12579" t="str">
        <v>Midday</v>
      </c>
      <c r="D12579">
        <v>31</v>
      </c>
      <c r="E12579" t="str">
        <f>IF(MOD(D12579,2)=0,"EVEN","ODD")</f>
        <v>ODD</v>
      </c>
      <c r="F12579" t="str">
        <f>IF(D12579&lt;=18,"LOW (1-18)","HIGH (19-36)")</f>
        <v>HIGH (19-36)</v>
      </c>
      <c r="G12579">
        <f>INT((D12579-1)/6)+1</f>
        <v>6</v>
      </c>
      <c r="H12579">
        <f>MOD(D12579-1,6)+1</f>
        <v>1</v>
      </c>
      <c r="I12579">
        <f>37-D12579</f>
        <v>6</v>
      </c>
      <c r="J12579">
        <f>ABS(D12579-D12580)</f>
        <v>4</v>
      </c>
      <c r="K12579">
        <f>AVERAGE(D12579:D12583)</f>
        <v>31</v>
      </c>
      <c r="L12579">
        <f>AVERAGE(D12579:D12598)</f>
        <v>31</v>
      </c>
      <c r="M12579">
        <f>K12579-L12579</f>
        <v>0</v>
      </c>
      <c r="N12579" t="str">
        <f>IF(K12579&gt;L12579,"HIGH ZONE BIAS",IF(K12579&lt;L12579,"LOW ZONE BIAS","EQUILIBRIUM"))</f>
        <v>EQUILIBRIUM</v>
      </c>
    </row>
    <row r="12580">
      <c r="A12580">
        <v>14990</v>
      </c>
      <c r="B12580" t="str">
        <v>2016-04-16</v>
      </c>
      <c r="C12580" t="str">
        <v>Morning</v>
      </c>
      <c r="D12580">
        <v>35</v>
      </c>
      <c r="E12580" t="str">
        <f>IF(MOD(D12580,2)=0,"EVEN","ODD")</f>
        <v>ODD</v>
      </c>
      <c r="F12580" t="str">
        <f>IF(D12580&lt;=18,"LOW (1-18)","HIGH (19-36)")</f>
        <v>HIGH (19-36)</v>
      </c>
      <c r="G12580">
        <f>INT((D12580-1)/6)+1</f>
        <v>6</v>
      </c>
      <c r="H12580">
        <f>MOD(D12580-1,6)+1</f>
        <v>5</v>
      </c>
      <c r="I12580">
        <f>37-D12580</f>
        <v>2</v>
      </c>
      <c r="J12580">
        <f>ABS(D12580-D12581)</f>
        <v>24</v>
      </c>
      <c r="K12580">
        <f>AVERAGE(D12580:D12584)</f>
        <v>35</v>
      </c>
      <c r="L12580">
        <f>AVERAGE(D12580:D12599)</f>
        <v>35</v>
      </c>
      <c r="M12580">
        <f>K12580-L12580</f>
        <v>0</v>
      </c>
      <c r="N12580" t="str">
        <f>IF(K12580&gt;L12580,"HIGH ZONE BIAS",IF(K12580&lt;L12580,"LOW ZONE BIAS","EQUILIBRIUM"))</f>
        <v>EQUILIBRIUM</v>
      </c>
    </row>
    <row r="12581">
      <c r="A12581">
        <v>14989</v>
      </c>
      <c r="B12581" t="str">
        <v>2016-04-15</v>
      </c>
      <c r="C12581" t="str">
        <v>Evening</v>
      </c>
      <c r="D12581">
        <v>11</v>
      </c>
      <c r="E12581" t="str">
        <f>IF(MOD(D12581,2)=0,"EVEN","ODD")</f>
        <v>ODD</v>
      </c>
      <c r="F12581" t="str">
        <f>IF(D12581&lt;=18,"LOW (1-18)","HIGH (19-36)")</f>
        <v>LOW (1-18)</v>
      </c>
      <c r="G12581">
        <f>INT((D12581-1)/6)+1</f>
        <v>2</v>
      </c>
      <c r="H12581">
        <f>MOD(D12581-1,6)+1</f>
        <v>5</v>
      </c>
      <c r="I12581">
        <f>37-D12581</f>
        <v>26</v>
      </c>
      <c r="J12581">
        <f>ABS(D12581-D12582)</f>
        <v>6</v>
      </c>
      <c r="K12581">
        <f>AVERAGE(D12581:D12585)</f>
        <v>11</v>
      </c>
      <c r="L12581">
        <f>AVERAGE(D12581:D12600)</f>
        <v>11</v>
      </c>
      <c r="M12581">
        <f>K12581-L12581</f>
        <v>0</v>
      </c>
      <c r="N12581" t="str">
        <f>IF(K12581&gt;L12581,"HIGH ZONE BIAS",IF(K12581&lt;L12581,"LOW ZONE BIAS","EQUILIBRIUM"))</f>
        <v>EQUILIBRIUM</v>
      </c>
    </row>
    <row r="12582">
      <c r="A12582">
        <v>14988</v>
      </c>
      <c r="B12582" t="str">
        <v>2016-04-15</v>
      </c>
      <c r="C12582" t="str">
        <v>Afternoon</v>
      </c>
      <c r="D12582">
        <v>17</v>
      </c>
      <c r="E12582" t="str">
        <f>IF(MOD(D12582,2)=0,"EVEN","ODD")</f>
        <v>ODD</v>
      </c>
      <c r="F12582" t="str">
        <f>IF(D12582&lt;=18,"LOW (1-18)","HIGH (19-36)")</f>
        <v>LOW (1-18)</v>
      </c>
      <c r="G12582">
        <f>INT((D12582-1)/6)+1</f>
        <v>3</v>
      </c>
      <c r="H12582">
        <f>MOD(D12582-1,6)+1</f>
        <v>5</v>
      </c>
      <c r="I12582">
        <f>37-D12582</f>
        <v>20</v>
      </c>
      <c r="J12582">
        <f>ABS(D12582-D12583)</f>
        <v>1</v>
      </c>
      <c r="K12582">
        <f>AVERAGE(D12582:D12586)</f>
        <v>17</v>
      </c>
      <c r="L12582">
        <f>AVERAGE(D12582:D12601)</f>
        <v>17</v>
      </c>
      <c r="M12582">
        <f>K12582-L12582</f>
        <v>0</v>
      </c>
      <c r="N12582" t="str">
        <f>IF(K12582&gt;L12582,"HIGH ZONE BIAS",IF(K12582&lt;L12582,"LOW ZONE BIAS","EQUILIBRIUM"))</f>
        <v>EQUILIBRIUM</v>
      </c>
    </row>
    <row r="12583">
      <c r="A12583">
        <v>14987</v>
      </c>
      <c r="B12583" t="str">
        <v>2016-04-15</v>
      </c>
      <c r="C12583" t="str">
        <v>Midday</v>
      </c>
      <c r="D12583">
        <v>18</v>
      </c>
      <c r="E12583" t="str">
        <f>IF(MOD(D12583,2)=0,"EVEN","ODD")</f>
        <v>EVEN</v>
      </c>
      <c r="F12583" t="str">
        <f>IF(D12583&lt;=18,"LOW (1-18)","HIGH (19-36)")</f>
        <v>LOW (1-18)</v>
      </c>
      <c r="G12583">
        <f>INT((D12583-1)/6)+1</f>
        <v>3</v>
      </c>
      <c r="H12583">
        <f>MOD(D12583-1,6)+1</f>
        <v>6</v>
      </c>
      <c r="I12583">
        <f>37-D12583</f>
        <v>19</v>
      </c>
      <c r="J12583">
        <f>ABS(D12583-D12584)</f>
        <v>14</v>
      </c>
      <c r="K12583">
        <f>AVERAGE(D12583:D12587)</f>
        <v>18</v>
      </c>
      <c r="L12583">
        <f>AVERAGE(D12583:D12602)</f>
        <v>18</v>
      </c>
      <c r="M12583">
        <f>K12583-L12583</f>
        <v>0</v>
      </c>
      <c r="N12583" t="str">
        <f>IF(K12583&gt;L12583,"HIGH ZONE BIAS",IF(K12583&lt;L12583,"LOW ZONE BIAS","EQUILIBRIUM"))</f>
        <v>EQUILIBRIUM</v>
      </c>
    </row>
    <row r="12584">
      <c r="A12584">
        <v>14986</v>
      </c>
      <c r="B12584" t="str">
        <v>2016-04-15</v>
      </c>
      <c r="C12584" t="str">
        <v>Morning</v>
      </c>
      <c r="D12584">
        <v>4</v>
      </c>
      <c r="E12584" t="str">
        <f>IF(MOD(D12584,2)=0,"EVEN","ODD")</f>
        <v>EVEN</v>
      </c>
      <c r="F12584" t="str">
        <f>IF(D12584&lt;=18,"LOW (1-18)","HIGH (19-36)")</f>
        <v>LOW (1-18)</v>
      </c>
      <c r="G12584">
        <f>INT((D12584-1)/6)+1</f>
        <v>1</v>
      </c>
      <c r="H12584">
        <f>MOD(D12584-1,6)+1</f>
        <v>4</v>
      </c>
      <c r="I12584">
        <f>37-D12584</f>
        <v>33</v>
      </c>
      <c r="J12584">
        <f>ABS(D12584-D12585)</f>
        <v>13</v>
      </c>
      <c r="K12584">
        <f>AVERAGE(D12584:D12588)</f>
        <v>4</v>
      </c>
      <c r="L12584">
        <f>AVERAGE(D12584:D12603)</f>
        <v>4</v>
      </c>
      <c r="M12584">
        <f>K12584-L12584</f>
        <v>0</v>
      </c>
      <c r="N12584" t="str">
        <f>IF(K12584&gt;L12584,"HIGH ZONE BIAS",IF(K12584&lt;L12584,"LOW ZONE BIAS","EQUILIBRIUM"))</f>
        <v>EQUILIBRIUM</v>
      </c>
    </row>
    <row r="12585">
      <c r="A12585">
        <v>14985</v>
      </c>
      <c r="B12585" t="str">
        <v>2016-04-14</v>
      </c>
      <c r="C12585" t="str">
        <v>Evening</v>
      </c>
      <c r="D12585">
        <v>17</v>
      </c>
      <c r="E12585" t="str">
        <f>IF(MOD(D12585,2)=0,"EVEN","ODD")</f>
        <v>ODD</v>
      </c>
      <c r="F12585" t="str">
        <f>IF(D12585&lt;=18,"LOW (1-18)","HIGH (19-36)")</f>
        <v>LOW (1-18)</v>
      </c>
      <c r="G12585">
        <f>INT((D12585-1)/6)+1</f>
        <v>3</v>
      </c>
      <c r="H12585">
        <f>MOD(D12585-1,6)+1</f>
        <v>5</v>
      </c>
      <c r="I12585">
        <f>37-D12585</f>
        <v>20</v>
      </c>
      <c r="J12585">
        <f>ABS(D12585-D12586)</f>
        <v>2</v>
      </c>
      <c r="K12585">
        <f>AVERAGE(D12585:D12589)</f>
        <v>17</v>
      </c>
      <c r="L12585">
        <f>AVERAGE(D12585:D12604)</f>
        <v>17</v>
      </c>
      <c r="M12585">
        <f>K12585-L12585</f>
        <v>0</v>
      </c>
      <c r="N12585" t="str">
        <f>IF(K12585&gt;L12585,"HIGH ZONE BIAS",IF(K12585&lt;L12585,"LOW ZONE BIAS","EQUILIBRIUM"))</f>
        <v>EQUILIBRIUM</v>
      </c>
    </row>
    <row r="12586">
      <c r="A12586">
        <v>14984</v>
      </c>
      <c r="B12586" t="str">
        <v>2016-04-14</v>
      </c>
      <c r="C12586" t="str">
        <v>Afternoon</v>
      </c>
      <c r="D12586">
        <v>19</v>
      </c>
      <c r="E12586" t="str">
        <f>IF(MOD(D12586,2)=0,"EVEN","ODD")</f>
        <v>ODD</v>
      </c>
      <c r="F12586" t="str">
        <f>IF(D12586&lt;=18,"LOW (1-18)","HIGH (19-36)")</f>
        <v>HIGH (19-36)</v>
      </c>
      <c r="G12586">
        <f>INT((D12586-1)/6)+1</f>
        <v>4</v>
      </c>
      <c r="H12586">
        <f>MOD(D12586-1,6)+1</f>
        <v>1</v>
      </c>
      <c r="I12586">
        <f>37-D12586</f>
        <v>18</v>
      </c>
      <c r="J12586">
        <f>ABS(D12586-D12587)</f>
        <v>6</v>
      </c>
      <c r="K12586">
        <f>AVERAGE(D12586:D12590)</f>
        <v>19</v>
      </c>
      <c r="L12586">
        <f>AVERAGE(D12586:D12605)</f>
        <v>19</v>
      </c>
      <c r="M12586">
        <f>K12586-L12586</f>
        <v>0</v>
      </c>
      <c r="N12586" t="str">
        <f>IF(K12586&gt;L12586,"HIGH ZONE BIAS",IF(K12586&lt;L12586,"LOW ZONE BIAS","EQUILIBRIUM"))</f>
        <v>EQUILIBRIUM</v>
      </c>
    </row>
    <row r="12587">
      <c r="A12587">
        <v>14983</v>
      </c>
      <c r="B12587" t="str">
        <v>2016-04-14</v>
      </c>
      <c r="C12587" t="str">
        <v>Midday</v>
      </c>
      <c r="D12587">
        <v>13</v>
      </c>
      <c r="E12587" t="str">
        <f>IF(MOD(D12587,2)=0,"EVEN","ODD")</f>
        <v>ODD</v>
      </c>
      <c r="F12587" t="str">
        <f>IF(D12587&lt;=18,"LOW (1-18)","HIGH (19-36)")</f>
        <v>LOW (1-18)</v>
      </c>
      <c r="G12587">
        <f>INT((D12587-1)/6)+1</f>
        <v>3</v>
      </c>
      <c r="H12587">
        <f>MOD(D12587-1,6)+1</f>
        <v>1</v>
      </c>
      <c r="I12587">
        <f>37-D12587</f>
        <v>24</v>
      </c>
      <c r="J12587">
        <f>ABS(D12587-D12588)</f>
        <v>9</v>
      </c>
      <c r="K12587">
        <f>AVERAGE(D12587:D12591)</f>
        <v>13</v>
      </c>
      <c r="L12587">
        <f>AVERAGE(D12587:D12606)</f>
        <v>13</v>
      </c>
      <c r="M12587">
        <f>K12587-L12587</f>
        <v>0</v>
      </c>
      <c r="N12587" t="str">
        <f>IF(K12587&gt;L12587,"HIGH ZONE BIAS",IF(K12587&lt;L12587,"LOW ZONE BIAS","EQUILIBRIUM"))</f>
        <v>EQUILIBRIUM</v>
      </c>
    </row>
    <row r="12588">
      <c r="A12588">
        <v>14982</v>
      </c>
      <c r="B12588" t="str">
        <v>2016-04-14</v>
      </c>
      <c r="C12588" t="str">
        <v>Morning</v>
      </c>
      <c r="D12588">
        <v>22</v>
      </c>
      <c r="E12588" t="str">
        <f>IF(MOD(D12588,2)=0,"EVEN","ODD")</f>
        <v>EVEN</v>
      </c>
      <c r="F12588" t="str">
        <f>IF(D12588&lt;=18,"LOW (1-18)","HIGH (19-36)")</f>
        <v>HIGH (19-36)</v>
      </c>
      <c r="G12588">
        <f>INT((D12588-1)/6)+1</f>
        <v>4</v>
      </c>
      <c r="H12588">
        <f>MOD(D12588-1,6)+1</f>
        <v>4</v>
      </c>
      <c r="I12588">
        <f>37-D12588</f>
        <v>15</v>
      </c>
      <c r="J12588">
        <f>ABS(D12588-D12589)</f>
        <v>14</v>
      </c>
      <c r="K12588">
        <f>AVERAGE(D12588:D12592)</f>
        <v>22</v>
      </c>
      <c r="L12588">
        <f>AVERAGE(D12588:D12607)</f>
        <v>22</v>
      </c>
      <c r="M12588">
        <f>K12588-L12588</f>
        <v>0</v>
      </c>
      <c r="N12588" t="str">
        <f>IF(K12588&gt;L12588,"HIGH ZONE BIAS",IF(K12588&lt;L12588,"LOW ZONE BIAS","EQUILIBRIUM"))</f>
        <v>EQUILIBRIUM</v>
      </c>
    </row>
    <row r="12589">
      <c r="A12589">
        <v>14981</v>
      </c>
      <c r="B12589" t="str">
        <v>2016-04-13</v>
      </c>
      <c r="C12589" t="str">
        <v>Evening</v>
      </c>
      <c r="D12589">
        <v>8</v>
      </c>
      <c r="E12589" t="str">
        <f>IF(MOD(D12589,2)=0,"EVEN","ODD")</f>
        <v>EVEN</v>
      </c>
      <c r="F12589" t="str">
        <f>IF(D12589&lt;=18,"LOW (1-18)","HIGH (19-36)")</f>
        <v>LOW (1-18)</v>
      </c>
      <c r="G12589">
        <f>INT((D12589-1)/6)+1</f>
        <v>2</v>
      </c>
      <c r="H12589">
        <f>MOD(D12589-1,6)+1</f>
        <v>2</v>
      </c>
      <c r="I12589">
        <f>37-D12589</f>
        <v>29</v>
      </c>
      <c r="J12589">
        <f>ABS(D12589-D12590)</f>
        <v>16</v>
      </c>
      <c r="K12589">
        <f>AVERAGE(D12589:D12593)</f>
        <v>8</v>
      </c>
      <c r="L12589">
        <f>AVERAGE(D12589:D12608)</f>
        <v>8</v>
      </c>
      <c r="M12589">
        <f>K12589-L12589</f>
        <v>0</v>
      </c>
      <c r="N12589" t="str">
        <f>IF(K12589&gt;L12589,"HIGH ZONE BIAS",IF(K12589&lt;L12589,"LOW ZONE BIAS","EQUILIBRIUM"))</f>
        <v>EQUILIBRIUM</v>
      </c>
    </row>
    <row r="12590">
      <c r="A12590">
        <v>14980</v>
      </c>
      <c r="B12590" t="str">
        <v>2016-04-13</v>
      </c>
      <c r="C12590" t="str">
        <v>Afternoon</v>
      </c>
      <c r="D12590">
        <v>24</v>
      </c>
      <c r="E12590" t="str">
        <f>IF(MOD(D12590,2)=0,"EVEN","ODD")</f>
        <v>EVEN</v>
      </c>
      <c r="F12590" t="str">
        <f>IF(D12590&lt;=18,"LOW (1-18)","HIGH (19-36)")</f>
        <v>HIGH (19-36)</v>
      </c>
      <c r="G12590">
        <f>INT((D12590-1)/6)+1</f>
        <v>4</v>
      </c>
      <c r="H12590">
        <f>MOD(D12590-1,6)+1</f>
        <v>6</v>
      </c>
      <c r="I12590">
        <f>37-D12590</f>
        <v>13</v>
      </c>
      <c r="J12590">
        <f>ABS(D12590-D12591)</f>
        <v>3</v>
      </c>
      <c r="K12590">
        <f>AVERAGE(D12590:D12594)</f>
        <v>24</v>
      </c>
      <c r="L12590">
        <f>AVERAGE(D12590:D12609)</f>
        <v>24</v>
      </c>
      <c r="M12590">
        <f>K12590-L12590</f>
        <v>0</v>
      </c>
      <c r="N12590" t="str">
        <f>IF(K12590&gt;L12590,"HIGH ZONE BIAS",IF(K12590&lt;L12590,"LOW ZONE BIAS","EQUILIBRIUM"))</f>
        <v>EQUILIBRIUM</v>
      </c>
    </row>
    <row r="12591">
      <c r="A12591">
        <v>14979</v>
      </c>
      <c r="B12591" t="str">
        <v>2016-04-13</v>
      </c>
      <c r="C12591" t="str">
        <v>Midday</v>
      </c>
      <c r="D12591">
        <v>21</v>
      </c>
      <c r="E12591" t="str">
        <f>IF(MOD(D12591,2)=0,"EVEN","ODD")</f>
        <v>ODD</v>
      </c>
      <c r="F12591" t="str">
        <f>IF(D12591&lt;=18,"LOW (1-18)","HIGH (19-36)")</f>
        <v>HIGH (19-36)</v>
      </c>
      <c r="G12591">
        <f>INT((D12591-1)/6)+1</f>
        <v>4</v>
      </c>
      <c r="H12591">
        <f>MOD(D12591-1,6)+1</f>
        <v>3</v>
      </c>
      <c r="I12591">
        <f>37-D12591</f>
        <v>16</v>
      </c>
      <c r="J12591">
        <f>ABS(D12591-D12592)</f>
        <v>14</v>
      </c>
      <c r="K12591">
        <f>AVERAGE(D12591:D12595)</f>
        <v>21</v>
      </c>
      <c r="L12591">
        <f>AVERAGE(D12591:D12610)</f>
        <v>21</v>
      </c>
      <c r="M12591">
        <f>K12591-L12591</f>
        <v>0</v>
      </c>
      <c r="N12591" t="str">
        <f>IF(K12591&gt;L12591,"HIGH ZONE BIAS",IF(K12591&lt;L12591,"LOW ZONE BIAS","EQUILIBRIUM"))</f>
        <v>EQUILIBRIUM</v>
      </c>
    </row>
    <row r="12592">
      <c r="A12592">
        <v>14978</v>
      </c>
      <c r="B12592" t="str">
        <v>2016-04-13</v>
      </c>
      <c r="C12592" t="str">
        <v>Morning</v>
      </c>
      <c r="D12592">
        <v>7</v>
      </c>
      <c r="E12592" t="str">
        <f>IF(MOD(D12592,2)=0,"EVEN","ODD")</f>
        <v>ODD</v>
      </c>
      <c r="F12592" t="str">
        <f>IF(D12592&lt;=18,"LOW (1-18)","HIGH (19-36)")</f>
        <v>LOW (1-18)</v>
      </c>
      <c r="G12592">
        <f>INT((D12592-1)/6)+1</f>
        <v>2</v>
      </c>
      <c r="H12592">
        <f>MOD(D12592-1,6)+1</f>
        <v>1</v>
      </c>
      <c r="I12592">
        <f>37-D12592</f>
        <v>30</v>
      </c>
      <c r="J12592">
        <f>ABS(D12592-D12593)</f>
        <v>8</v>
      </c>
      <c r="K12592">
        <f>AVERAGE(D12592:D12596)</f>
        <v>7</v>
      </c>
      <c r="L12592">
        <f>AVERAGE(D12592:D12611)</f>
        <v>7</v>
      </c>
      <c r="M12592">
        <f>K12592-L12592</f>
        <v>0</v>
      </c>
      <c r="N12592" t="str">
        <f>IF(K12592&gt;L12592,"HIGH ZONE BIAS",IF(K12592&lt;L12592,"LOW ZONE BIAS","EQUILIBRIUM"))</f>
        <v>EQUILIBRIUM</v>
      </c>
    </row>
    <row r="12593">
      <c r="A12593">
        <v>14977</v>
      </c>
      <c r="B12593" t="str">
        <v>2016-04-12</v>
      </c>
      <c r="C12593" t="str">
        <v>Evening</v>
      </c>
      <c r="D12593">
        <v>15</v>
      </c>
      <c r="E12593" t="str">
        <f>IF(MOD(D12593,2)=0,"EVEN","ODD")</f>
        <v>ODD</v>
      </c>
      <c r="F12593" t="str">
        <f>IF(D12593&lt;=18,"LOW (1-18)","HIGH (19-36)")</f>
        <v>LOW (1-18)</v>
      </c>
      <c r="G12593">
        <f>INT((D12593-1)/6)+1</f>
        <v>3</v>
      </c>
      <c r="H12593">
        <f>MOD(D12593-1,6)+1</f>
        <v>3</v>
      </c>
      <c r="I12593">
        <f>37-D12593</f>
        <v>22</v>
      </c>
      <c r="J12593">
        <f>ABS(D12593-D12594)</f>
        <v>11</v>
      </c>
      <c r="K12593">
        <f>AVERAGE(D12593:D12597)</f>
        <v>15</v>
      </c>
      <c r="L12593">
        <f>AVERAGE(D12593:D12612)</f>
        <v>15</v>
      </c>
      <c r="M12593">
        <f>K12593-L12593</f>
        <v>0</v>
      </c>
      <c r="N12593" t="str">
        <f>IF(K12593&gt;L12593,"HIGH ZONE BIAS",IF(K12593&lt;L12593,"LOW ZONE BIAS","EQUILIBRIUM"))</f>
        <v>EQUILIBRIUM</v>
      </c>
    </row>
    <row r="12594">
      <c r="A12594">
        <v>14976</v>
      </c>
      <c r="B12594" t="str">
        <v>2016-04-12</v>
      </c>
      <c r="C12594" t="str">
        <v>Afternoon</v>
      </c>
      <c r="D12594">
        <v>4</v>
      </c>
      <c r="E12594" t="str">
        <f>IF(MOD(D12594,2)=0,"EVEN","ODD")</f>
        <v>EVEN</v>
      </c>
      <c r="F12594" t="str">
        <f>IF(D12594&lt;=18,"LOW (1-18)","HIGH (19-36)")</f>
        <v>LOW (1-18)</v>
      </c>
      <c r="G12594">
        <f>INT((D12594-1)/6)+1</f>
        <v>1</v>
      </c>
      <c r="H12594">
        <f>MOD(D12594-1,6)+1</f>
        <v>4</v>
      </c>
      <c r="I12594">
        <f>37-D12594</f>
        <v>33</v>
      </c>
      <c r="J12594">
        <f>ABS(D12594-D12595)</f>
        <v>31</v>
      </c>
      <c r="K12594">
        <f>AVERAGE(D12594:D12598)</f>
        <v>4</v>
      </c>
      <c r="L12594">
        <f>AVERAGE(D12594:D12613)</f>
        <v>4</v>
      </c>
      <c r="M12594">
        <f>K12594-L12594</f>
        <v>0</v>
      </c>
      <c r="N12594" t="str">
        <f>IF(K12594&gt;L12594,"HIGH ZONE BIAS",IF(K12594&lt;L12594,"LOW ZONE BIAS","EQUILIBRIUM"))</f>
        <v>EQUILIBRIUM</v>
      </c>
    </row>
    <row r="12595">
      <c r="A12595">
        <v>14975</v>
      </c>
      <c r="B12595" t="str">
        <v>2016-04-12</v>
      </c>
      <c r="C12595" t="str">
        <v>Midday</v>
      </c>
      <c r="D12595">
        <v>35</v>
      </c>
      <c r="E12595" t="str">
        <f>IF(MOD(D12595,2)=0,"EVEN","ODD")</f>
        <v>ODD</v>
      </c>
      <c r="F12595" t="str">
        <f>IF(D12595&lt;=18,"LOW (1-18)","HIGH (19-36)")</f>
        <v>HIGH (19-36)</v>
      </c>
      <c r="G12595">
        <f>INT((D12595-1)/6)+1</f>
        <v>6</v>
      </c>
      <c r="H12595">
        <f>MOD(D12595-1,6)+1</f>
        <v>5</v>
      </c>
      <c r="I12595">
        <f>37-D12595</f>
        <v>2</v>
      </c>
      <c r="J12595">
        <f>ABS(D12595-D12596)</f>
        <v>26</v>
      </c>
      <c r="K12595">
        <f>AVERAGE(D12595:D12599)</f>
        <v>35</v>
      </c>
      <c r="L12595">
        <f>AVERAGE(D12595:D12614)</f>
        <v>35</v>
      </c>
      <c r="M12595">
        <f>K12595-L12595</f>
        <v>0</v>
      </c>
      <c r="N12595" t="str">
        <f>IF(K12595&gt;L12595,"HIGH ZONE BIAS",IF(K12595&lt;L12595,"LOW ZONE BIAS","EQUILIBRIUM"))</f>
        <v>EQUILIBRIUM</v>
      </c>
    </row>
    <row r="12596">
      <c r="A12596">
        <v>14974</v>
      </c>
      <c r="B12596" t="str">
        <v>2016-04-12</v>
      </c>
      <c r="C12596" t="str">
        <v>Morning</v>
      </c>
      <c r="D12596">
        <v>9</v>
      </c>
      <c r="E12596" t="str">
        <f>IF(MOD(D12596,2)=0,"EVEN","ODD")</f>
        <v>ODD</v>
      </c>
      <c r="F12596" t="str">
        <f>IF(D12596&lt;=18,"LOW (1-18)","HIGH (19-36)")</f>
        <v>LOW (1-18)</v>
      </c>
      <c r="G12596">
        <f>INT((D12596-1)/6)+1</f>
        <v>2</v>
      </c>
      <c r="H12596">
        <f>MOD(D12596-1,6)+1</f>
        <v>3</v>
      </c>
      <c r="I12596">
        <f>37-D12596</f>
        <v>28</v>
      </c>
      <c r="J12596">
        <f>ABS(D12596-D12597)</f>
        <v>6</v>
      </c>
      <c r="K12596">
        <f>AVERAGE(D12596:D12600)</f>
        <v>9</v>
      </c>
      <c r="L12596">
        <f>AVERAGE(D12596:D12615)</f>
        <v>9</v>
      </c>
      <c r="M12596">
        <f>K12596-L12596</f>
        <v>0</v>
      </c>
      <c r="N12596" t="str">
        <f>IF(K12596&gt;L12596,"HIGH ZONE BIAS",IF(K12596&lt;L12596,"LOW ZONE BIAS","EQUILIBRIUM"))</f>
        <v>EQUILIBRIUM</v>
      </c>
    </row>
    <row r="12597">
      <c r="A12597">
        <v>14973</v>
      </c>
      <c r="B12597" t="str">
        <v>2016-04-11</v>
      </c>
      <c r="C12597" t="str">
        <v>Evening</v>
      </c>
      <c r="D12597">
        <v>3</v>
      </c>
      <c r="E12597" t="str">
        <f>IF(MOD(D12597,2)=0,"EVEN","ODD")</f>
        <v>ODD</v>
      </c>
      <c r="F12597" t="str">
        <f>IF(D12597&lt;=18,"LOW (1-18)","HIGH (19-36)")</f>
        <v>LOW (1-18)</v>
      </c>
      <c r="G12597">
        <f>INT((D12597-1)/6)+1</f>
        <v>1</v>
      </c>
      <c r="H12597">
        <f>MOD(D12597-1,6)+1</f>
        <v>3</v>
      </c>
      <c r="I12597">
        <f>37-D12597</f>
        <v>34</v>
      </c>
      <c r="J12597">
        <f>ABS(D12597-D12598)</f>
        <v>7</v>
      </c>
      <c r="K12597">
        <f>AVERAGE(D12597:D12601)</f>
        <v>3</v>
      </c>
      <c r="L12597">
        <f>AVERAGE(D12597:D12616)</f>
        <v>3</v>
      </c>
      <c r="M12597">
        <f>K12597-L12597</f>
        <v>0</v>
      </c>
      <c r="N12597" t="str">
        <f>IF(K12597&gt;L12597,"HIGH ZONE BIAS",IF(K12597&lt;L12597,"LOW ZONE BIAS","EQUILIBRIUM"))</f>
        <v>EQUILIBRIUM</v>
      </c>
    </row>
    <row r="12598">
      <c r="A12598">
        <v>14972</v>
      </c>
      <c r="B12598" t="str">
        <v>2016-04-11</v>
      </c>
      <c r="C12598" t="str">
        <v>Afternoon</v>
      </c>
      <c r="D12598">
        <v>10</v>
      </c>
      <c r="E12598" t="str">
        <f>IF(MOD(D12598,2)=0,"EVEN","ODD")</f>
        <v>EVEN</v>
      </c>
      <c r="F12598" t="str">
        <f>IF(D12598&lt;=18,"LOW (1-18)","HIGH (19-36)")</f>
        <v>LOW (1-18)</v>
      </c>
      <c r="G12598">
        <f>INT((D12598-1)/6)+1</f>
        <v>2</v>
      </c>
      <c r="H12598">
        <f>MOD(D12598-1,6)+1</f>
        <v>4</v>
      </c>
      <c r="I12598">
        <f>37-D12598</f>
        <v>27</v>
      </c>
      <c r="J12598">
        <f>ABS(D12598-D12599)</f>
        <v>0</v>
      </c>
      <c r="K12598">
        <f>AVERAGE(D12598:D12602)</f>
        <v>10</v>
      </c>
      <c r="L12598">
        <f>AVERAGE(D12598:D12617)</f>
        <v>10</v>
      </c>
      <c r="M12598">
        <f>K12598-L12598</f>
        <v>0</v>
      </c>
      <c r="N12598" t="str">
        <f>IF(K12598&gt;L12598,"HIGH ZONE BIAS",IF(K12598&lt;L12598,"LOW ZONE BIAS","EQUILIBRIUM"))</f>
        <v>EQUILIBRIUM</v>
      </c>
    </row>
    <row r="12599">
      <c r="A12599">
        <v>14971</v>
      </c>
      <c r="B12599" t="str">
        <v>2016-04-11</v>
      </c>
      <c r="C12599" t="str">
        <v>Midday</v>
      </c>
      <c r="D12599">
        <v>10</v>
      </c>
      <c r="E12599" t="str">
        <f>IF(MOD(D12599,2)=0,"EVEN","ODD")</f>
        <v>EVEN</v>
      </c>
      <c r="F12599" t="str">
        <f>IF(D12599&lt;=18,"LOW (1-18)","HIGH (19-36)")</f>
        <v>LOW (1-18)</v>
      </c>
      <c r="G12599">
        <f>INT((D12599-1)/6)+1</f>
        <v>2</v>
      </c>
      <c r="H12599">
        <f>MOD(D12599-1,6)+1</f>
        <v>4</v>
      </c>
      <c r="I12599">
        <f>37-D12599</f>
        <v>27</v>
      </c>
      <c r="J12599">
        <f>ABS(D12599-D12600)</f>
        <v>2</v>
      </c>
      <c r="K12599">
        <f>AVERAGE(D12599:D12603)</f>
        <v>10</v>
      </c>
      <c r="L12599">
        <f>AVERAGE(D12599:D12618)</f>
        <v>10</v>
      </c>
      <c r="M12599">
        <f>K12599-L12599</f>
        <v>0</v>
      </c>
      <c r="N12599" t="str">
        <f>IF(K12599&gt;L12599,"HIGH ZONE BIAS",IF(K12599&lt;L12599,"LOW ZONE BIAS","EQUILIBRIUM"))</f>
        <v>EQUILIBRIUM</v>
      </c>
    </row>
    <row r="12600">
      <c r="A12600">
        <v>14970</v>
      </c>
      <c r="B12600" t="str">
        <v>2016-04-11</v>
      </c>
      <c r="C12600" t="str">
        <v>Morning</v>
      </c>
      <c r="D12600">
        <v>12</v>
      </c>
      <c r="E12600" t="str">
        <f>IF(MOD(D12600,2)=0,"EVEN","ODD")</f>
        <v>EVEN</v>
      </c>
      <c r="F12600" t="str">
        <f>IF(D12600&lt;=18,"LOW (1-18)","HIGH (19-36)")</f>
        <v>LOW (1-18)</v>
      </c>
      <c r="G12600">
        <f>INT((D12600-1)/6)+1</f>
        <v>2</v>
      </c>
      <c r="H12600">
        <f>MOD(D12600-1,6)+1</f>
        <v>6</v>
      </c>
      <c r="I12600">
        <f>37-D12600</f>
        <v>25</v>
      </c>
      <c r="J12600">
        <f>ABS(D12600-D12601)</f>
        <v>14</v>
      </c>
      <c r="K12600">
        <f>AVERAGE(D12600:D12604)</f>
        <v>12</v>
      </c>
      <c r="L12600">
        <f>AVERAGE(D12600:D12619)</f>
        <v>12</v>
      </c>
      <c r="M12600">
        <f>K12600-L12600</f>
        <v>0</v>
      </c>
      <c r="N12600" t="str">
        <f>IF(K12600&gt;L12600,"HIGH ZONE BIAS",IF(K12600&lt;L12600,"LOW ZONE BIAS","EQUILIBRIUM"))</f>
        <v>EQUILIBRIUM</v>
      </c>
    </row>
    <row r="12601">
      <c r="A12601">
        <v>14969</v>
      </c>
      <c r="B12601" t="str">
        <v>2016-04-09</v>
      </c>
      <c r="C12601" t="str">
        <v>Evening</v>
      </c>
      <c r="D12601">
        <v>26</v>
      </c>
      <c r="E12601" t="str">
        <f>IF(MOD(D12601,2)=0,"EVEN","ODD")</f>
        <v>EVEN</v>
      </c>
      <c r="F12601" t="str">
        <f>IF(D12601&lt;=18,"LOW (1-18)","HIGH (19-36)")</f>
        <v>HIGH (19-36)</v>
      </c>
      <c r="G12601">
        <f>INT((D12601-1)/6)+1</f>
        <v>5</v>
      </c>
      <c r="H12601">
        <f>MOD(D12601-1,6)+1</f>
        <v>2</v>
      </c>
      <c r="I12601">
        <f>37-D12601</f>
        <v>11</v>
      </c>
      <c r="J12601">
        <f>ABS(D12601-D12602)</f>
        <v>6</v>
      </c>
      <c r="K12601">
        <f>AVERAGE(D12601:D12605)</f>
        <v>26</v>
      </c>
      <c r="L12601">
        <f>AVERAGE(D12601:D12620)</f>
        <v>26</v>
      </c>
      <c r="M12601">
        <f>K12601-L12601</f>
        <v>0</v>
      </c>
      <c r="N12601" t="str">
        <f>IF(K12601&gt;L12601,"HIGH ZONE BIAS",IF(K12601&lt;L12601,"LOW ZONE BIAS","EQUILIBRIUM"))</f>
        <v>EQUILIBRIUM</v>
      </c>
    </row>
    <row r="12602">
      <c r="A12602">
        <v>14968</v>
      </c>
      <c r="B12602" t="str">
        <v>2016-04-09</v>
      </c>
      <c r="C12602" t="str">
        <v>Afternoon</v>
      </c>
      <c r="D12602">
        <v>20</v>
      </c>
      <c r="E12602" t="str">
        <f>IF(MOD(D12602,2)=0,"EVEN","ODD")</f>
        <v>EVEN</v>
      </c>
      <c r="F12602" t="str">
        <f>IF(D12602&lt;=18,"LOW (1-18)","HIGH (19-36)")</f>
        <v>HIGH (19-36)</v>
      </c>
      <c r="G12602">
        <f>INT((D12602-1)/6)+1</f>
        <v>4</v>
      </c>
      <c r="H12602">
        <f>MOD(D12602-1,6)+1</f>
        <v>2</v>
      </c>
      <c r="I12602">
        <f>37-D12602</f>
        <v>17</v>
      </c>
      <c r="J12602">
        <f>ABS(D12602-D12603)</f>
        <v>13</v>
      </c>
      <c r="K12602">
        <f>AVERAGE(D12602:D12606)</f>
        <v>20</v>
      </c>
      <c r="L12602">
        <f>AVERAGE(D12602:D12621)</f>
        <v>20</v>
      </c>
      <c r="M12602">
        <f>K12602-L12602</f>
        <v>0</v>
      </c>
      <c r="N12602" t="str">
        <f>IF(K12602&gt;L12602,"HIGH ZONE BIAS",IF(K12602&lt;L12602,"LOW ZONE BIAS","EQUILIBRIUM"))</f>
        <v>EQUILIBRIUM</v>
      </c>
    </row>
    <row r="12603">
      <c r="A12603">
        <v>14967</v>
      </c>
      <c r="B12603" t="str">
        <v>2016-04-09</v>
      </c>
      <c r="C12603" t="str">
        <v>Midday</v>
      </c>
      <c r="D12603">
        <v>33</v>
      </c>
      <c r="E12603" t="str">
        <f>IF(MOD(D12603,2)=0,"EVEN","ODD")</f>
        <v>ODD</v>
      </c>
      <c r="F12603" t="str">
        <f>IF(D12603&lt;=18,"LOW (1-18)","HIGH (19-36)")</f>
        <v>HIGH (19-36)</v>
      </c>
      <c r="G12603">
        <f>INT((D12603-1)/6)+1</f>
        <v>6</v>
      </c>
      <c r="H12603">
        <f>MOD(D12603-1,6)+1</f>
        <v>3</v>
      </c>
      <c r="I12603">
        <f>37-D12603</f>
        <v>4</v>
      </c>
      <c r="J12603">
        <f>ABS(D12603-D12604)</f>
        <v>10</v>
      </c>
      <c r="K12603">
        <f>AVERAGE(D12603:D12607)</f>
        <v>33</v>
      </c>
      <c r="L12603">
        <f>AVERAGE(D12603:D12622)</f>
        <v>33</v>
      </c>
      <c r="M12603">
        <f>K12603-L12603</f>
        <v>0</v>
      </c>
      <c r="N12603" t="str">
        <f>IF(K12603&gt;L12603,"HIGH ZONE BIAS",IF(K12603&lt;L12603,"LOW ZONE BIAS","EQUILIBRIUM"))</f>
        <v>EQUILIBRIUM</v>
      </c>
    </row>
    <row r="12604">
      <c r="A12604">
        <v>14966</v>
      </c>
      <c r="B12604" t="str">
        <v>2016-04-09</v>
      </c>
      <c r="C12604" t="str">
        <v>Morning</v>
      </c>
      <c r="D12604">
        <v>23</v>
      </c>
      <c r="E12604" t="str">
        <f>IF(MOD(D12604,2)=0,"EVEN","ODD")</f>
        <v>ODD</v>
      </c>
      <c r="F12604" t="str">
        <f>IF(D12604&lt;=18,"LOW (1-18)","HIGH (19-36)")</f>
        <v>HIGH (19-36)</v>
      </c>
      <c r="G12604">
        <f>INT((D12604-1)/6)+1</f>
        <v>4</v>
      </c>
      <c r="H12604">
        <f>MOD(D12604-1,6)+1</f>
        <v>5</v>
      </c>
      <c r="I12604">
        <f>37-D12604</f>
        <v>14</v>
      </c>
      <c r="J12604">
        <f>ABS(D12604-D12605)</f>
        <v>4</v>
      </c>
      <c r="K12604">
        <f>AVERAGE(D12604:D12608)</f>
        <v>23</v>
      </c>
      <c r="L12604">
        <f>AVERAGE(D12604:D12623)</f>
        <v>23</v>
      </c>
      <c r="M12604">
        <f>K12604-L12604</f>
        <v>0</v>
      </c>
      <c r="N12604" t="str">
        <f>IF(K12604&gt;L12604,"HIGH ZONE BIAS",IF(K12604&lt;L12604,"LOW ZONE BIAS","EQUILIBRIUM"))</f>
        <v>EQUILIBRIUM</v>
      </c>
    </row>
    <row r="12605">
      <c r="A12605">
        <v>14965</v>
      </c>
      <c r="B12605" t="str">
        <v>2016-04-08</v>
      </c>
      <c r="C12605" t="str">
        <v>Evening</v>
      </c>
      <c r="D12605">
        <v>19</v>
      </c>
      <c r="E12605" t="str">
        <f>IF(MOD(D12605,2)=0,"EVEN","ODD")</f>
        <v>ODD</v>
      </c>
      <c r="F12605" t="str">
        <f>IF(D12605&lt;=18,"LOW (1-18)","HIGH (19-36)")</f>
        <v>HIGH (19-36)</v>
      </c>
      <c r="G12605">
        <f>INT((D12605-1)/6)+1</f>
        <v>4</v>
      </c>
      <c r="H12605">
        <f>MOD(D12605-1,6)+1</f>
        <v>1</v>
      </c>
      <c r="I12605">
        <f>37-D12605</f>
        <v>18</v>
      </c>
      <c r="J12605">
        <f>ABS(D12605-D12606)</f>
        <v>10</v>
      </c>
      <c r="K12605">
        <f>AVERAGE(D12605:D12609)</f>
        <v>19</v>
      </c>
      <c r="L12605">
        <f>AVERAGE(D12605:D12624)</f>
        <v>19</v>
      </c>
      <c r="M12605">
        <f>K12605-L12605</f>
        <v>0</v>
      </c>
      <c r="N12605" t="str">
        <f>IF(K12605&gt;L12605,"HIGH ZONE BIAS",IF(K12605&lt;L12605,"LOW ZONE BIAS","EQUILIBRIUM"))</f>
        <v>EQUILIBRIUM</v>
      </c>
    </row>
    <row r="12606">
      <c r="A12606">
        <v>14964</v>
      </c>
      <c r="B12606" t="str">
        <v>2016-04-08</v>
      </c>
      <c r="C12606" t="str">
        <v>Afternoon</v>
      </c>
      <c r="D12606">
        <v>29</v>
      </c>
      <c r="E12606" t="str">
        <f>IF(MOD(D12606,2)=0,"EVEN","ODD")</f>
        <v>ODD</v>
      </c>
      <c r="F12606" t="str">
        <f>IF(D12606&lt;=18,"LOW (1-18)","HIGH (19-36)")</f>
        <v>HIGH (19-36)</v>
      </c>
      <c r="G12606">
        <f>INT((D12606-1)/6)+1</f>
        <v>5</v>
      </c>
      <c r="H12606">
        <f>MOD(D12606-1,6)+1</f>
        <v>5</v>
      </c>
      <c r="I12606">
        <f>37-D12606</f>
        <v>8</v>
      </c>
      <c r="J12606">
        <f>ABS(D12606-D12607)</f>
        <v>25</v>
      </c>
      <c r="K12606">
        <f>AVERAGE(D12606:D12610)</f>
        <v>29</v>
      </c>
      <c r="L12606">
        <f>AVERAGE(D12606:D12625)</f>
        <v>29</v>
      </c>
      <c r="M12606">
        <f>K12606-L12606</f>
        <v>0</v>
      </c>
      <c r="N12606" t="str">
        <f>IF(K12606&gt;L12606,"HIGH ZONE BIAS",IF(K12606&lt;L12606,"LOW ZONE BIAS","EQUILIBRIUM"))</f>
        <v>EQUILIBRIUM</v>
      </c>
    </row>
    <row r="12607">
      <c r="A12607">
        <v>14963</v>
      </c>
      <c r="B12607" t="str">
        <v>2016-04-08</v>
      </c>
      <c r="C12607" t="str">
        <v>Midday</v>
      </c>
      <c r="D12607">
        <v>4</v>
      </c>
      <c r="E12607" t="str">
        <f>IF(MOD(D12607,2)=0,"EVEN","ODD")</f>
        <v>EVEN</v>
      </c>
      <c r="F12607" t="str">
        <f>IF(D12607&lt;=18,"LOW (1-18)","HIGH (19-36)")</f>
        <v>LOW (1-18)</v>
      </c>
      <c r="G12607">
        <f>INT((D12607-1)/6)+1</f>
        <v>1</v>
      </c>
      <c r="H12607">
        <f>MOD(D12607-1,6)+1</f>
        <v>4</v>
      </c>
      <c r="I12607">
        <f>37-D12607</f>
        <v>33</v>
      </c>
      <c r="J12607">
        <f>ABS(D12607-D12608)</f>
        <v>27</v>
      </c>
      <c r="K12607">
        <f>AVERAGE(D12607:D12611)</f>
        <v>4</v>
      </c>
      <c r="L12607">
        <f>AVERAGE(D12607:D12626)</f>
        <v>4</v>
      </c>
      <c r="M12607">
        <f>K12607-L12607</f>
        <v>0</v>
      </c>
      <c r="N12607" t="str">
        <f>IF(K12607&gt;L12607,"HIGH ZONE BIAS",IF(K12607&lt;L12607,"LOW ZONE BIAS","EQUILIBRIUM"))</f>
        <v>EQUILIBRIUM</v>
      </c>
    </row>
    <row r="12608">
      <c r="A12608">
        <v>14962</v>
      </c>
      <c r="B12608" t="str">
        <v>2016-04-08</v>
      </c>
      <c r="C12608" t="str">
        <v>Morning</v>
      </c>
      <c r="D12608">
        <v>31</v>
      </c>
      <c r="E12608" t="str">
        <f>IF(MOD(D12608,2)=0,"EVEN","ODD")</f>
        <v>ODD</v>
      </c>
      <c r="F12608" t="str">
        <f>IF(D12608&lt;=18,"LOW (1-18)","HIGH (19-36)")</f>
        <v>HIGH (19-36)</v>
      </c>
      <c r="G12608">
        <f>INT((D12608-1)/6)+1</f>
        <v>6</v>
      </c>
      <c r="H12608">
        <f>MOD(D12608-1,6)+1</f>
        <v>1</v>
      </c>
      <c r="I12608">
        <f>37-D12608</f>
        <v>6</v>
      </c>
      <c r="J12608">
        <f>ABS(D12608-D12609)</f>
        <v>9</v>
      </c>
      <c r="K12608">
        <f>AVERAGE(D12608:D12612)</f>
        <v>31</v>
      </c>
      <c r="L12608">
        <f>AVERAGE(D12608:D12627)</f>
        <v>31</v>
      </c>
      <c r="M12608">
        <f>K12608-L12608</f>
        <v>0</v>
      </c>
      <c r="N12608" t="str">
        <f>IF(K12608&gt;L12608,"HIGH ZONE BIAS",IF(K12608&lt;L12608,"LOW ZONE BIAS","EQUILIBRIUM"))</f>
        <v>EQUILIBRIUM</v>
      </c>
    </row>
    <row r="12609">
      <c r="A12609">
        <v>14961</v>
      </c>
      <c r="B12609" t="str">
        <v>2016-04-07</v>
      </c>
      <c r="C12609" t="str">
        <v>Evening</v>
      </c>
      <c r="D12609">
        <v>22</v>
      </c>
      <c r="E12609" t="str">
        <f>IF(MOD(D12609,2)=0,"EVEN","ODD")</f>
        <v>EVEN</v>
      </c>
      <c r="F12609" t="str">
        <f>IF(D12609&lt;=18,"LOW (1-18)","HIGH (19-36)")</f>
        <v>HIGH (19-36)</v>
      </c>
      <c r="G12609">
        <f>INT((D12609-1)/6)+1</f>
        <v>4</v>
      </c>
      <c r="H12609">
        <f>MOD(D12609-1,6)+1</f>
        <v>4</v>
      </c>
      <c r="I12609">
        <f>37-D12609</f>
        <v>15</v>
      </c>
      <c r="J12609">
        <f>ABS(D12609-D12610)</f>
        <v>3</v>
      </c>
      <c r="K12609">
        <f>AVERAGE(D12609:D12613)</f>
        <v>22</v>
      </c>
      <c r="L12609">
        <f>AVERAGE(D12609:D12628)</f>
        <v>22</v>
      </c>
      <c r="M12609">
        <f>K12609-L12609</f>
        <v>0</v>
      </c>
      <c r="N12609" t="str">
        <f>IF(K12609&gt;L12609,"HIGH ZONE BIAS",IF(K12609&lt;L12609,"LOW ZONE BIAS","EQUILIBRIUM"))</f>
        <v>EQUILIBRIUM</v>
      </c>
    </row>
    <row r="12610">
      <c r="A12610">
        <v>14960</v>
      </c>
      <c r="B12610" t="str">
        <v>2016-04-07</v>
      </c>
      <c r="C12610" t="str">
        <v>Afternoon</v>
      </c>
      <c r="D12610">
        <v>25</v>
      </c>
      <c r="E12610" t="str">
        <f>IF(MOD(D12610,2)=0,"EVEN","ODD")</f>
        <v>ODD</v>
      </c>
      <c r="F12610" t="str">
        <f>IF(D12610&lt;=18,"LOW (1-18)","HIGH (19-36)")</f>
        <v>HIGH (19-36)</v>
      </c>
      <c r="G12610">
        <f>INT((D12610-1)/6)+1</f>
        <v>5</v>
      </c>
      <c r="H12610">
        <f>MOD(D12610-1,6)+1</f>
        <v>1</v>
      </c>
      <c r="I12610">
        <f>37-D12610</f>
        <v>12</v>
      </c>
      <c r="J12610">
        <f>ABS(D12610-D12611)</f>
        <v>7</v>
      </c>
      <c r="K12610">
        <f>AVERAGE(D12610:D12614)</f>
        <v>25</v>
      </c>
      <c r="L12610">
        <f>AVERAGE(D12610:D12629)</f>
        <v>25</v>
      </c>
      <c r="M12610">
        <f>K12610-L12610</f>
        <v>0</v>
      </c>
      <c r="N12610" t="str">
        <f>IF(K12610&gt;L12610,"HIGH ZONE BIAS",IF(K12610&lt;L12610,"LOW ZONE BIAS","EQUILIBRIUM"))</f>
        <v>EQUILIBRIUM</v>
      </c>
    </row>
    <row r="12611">
      <c r="A12611">
        <v>14959</v>
      </c>
      <c r="B12611" t="str">
        <v>2016-04-07</v>
      </c>
      <c r="C12611" t="str">
        <v>Midday</v>
      </c>
      <c r="D12611">
        <v>32</v>
      </c>
      <c r="E12611" t="str">
        <f>IF(MOD(D12611,2)=0,"EVEN","ODD")</f>
        <v>EVEN</v>
      </c>
      <c r="F12611" t="str">
        <f>IF(D12611&lt;=18,"LOW (1-18)","HIGH (19-36)")</f>
        <v>HIGH (19-36)</v>
      </c>
      <c r="G12611">
        <f>INT((D12611-1)/6)+1</f>
        <v>6</v>
      </c>
      <c r="H12611">
        <f>MOD(D12611-1,6)+1</f>
        <v>2</v>
      </c>
      <c r="I12611">
        <f>37-D12611</f>
        <v>5</v>
      </c>
      <c r="J12611">
        <f>ABS(D12611-D12612)</f>
        <v>2</v>
      </c>
      <c r="K12611">
        <f>AVERAGE(D12611:D12615)</f>
        <v>32</v>
      </c>
      <c r="L12611">
        <f>AVERAGE(D12611:D12630)</f>
        <v>32</v>
      </c>
      <c r="M12611">
        <f>K12611-L12611</f>
        <v>0</v>
      </c>
      <c r="N12611" t="str">
        <f>IF(K12611&gt;L12611,"HIGH ZONE BIAS",IF(K12611&lt;L12611,"LOW ZONE BIAS","EQUILIBRIUM"))</f>
        <v>EQUILIBRIUM</v>
      </c>
    </row>
    <row r="12612">
      <c r="A12612">
        <v>14958</v>
      </c>
      <c r="B12612" t="str">
        <v>2016-04-07</v>
      </c>
      <c r="C12612" t="str">
        <v>Morning</v>
      </c>
      <c r="D12612">
        <v>30</v>
      </c>
      <c r="E12612" t="str">
        <f>IF(MOD(D12612,2)=0,"EVEN","ODD")</f>
        <v>EVEN</v>
      </c>
      <c r="F12612" t="str">
        <f>IF(D12612&lt;=18,"LOW (1-18)","HIGH (19-36)")</f>
        <v>HIGH (19-36)</v>
      </c>
      <c r="G12612">
        <f>INT((D12612-1)/6)+1</f>
        <v>5</v>
      </c>
      <c r="H12612">
        <f>MOD(D12612-1,6)+1</f>
        <v>6</v>
      </c>
      <c r="I12612">
        <f>37-D12612</f>
        <v>7</v>
      </c>
      <c r="J12612">
        <f>ABS(D12612-D12613)</f>
        <v>8</v>
      </c>
      <c r="K12612">
        <f>AVERAGE(D12612:D12616)</f>
        <v>30</v>
      </c>
      <c r="L12612">
        <f>AVERAGE(D12612:D12631)</f>
        <v>30</v>
      </c>
      <c r="M12612">
        <f>K12612-L12612</f>
        <v>0</v>
      </c>
      <c r="N12612" t="str">
        <f>IF(K12612&gt;L12612,"HIGH ZONE BIAS",IF(K12612&lt;L12612,"LOW ZONE BIAS","EQUILIBRIUM"))</f>
        <v>EQUILIBRIUM</v>
      </c>
    </row>
    <row r="12613">
      <c r="A12613">
        <v>14957</v>
      </c>
      <c r="B12613" t="str">
        <v>2016-04-06</v>
      </c>
      <c r="C12613" t="str">
        <v>Evening</v>
      </c>
      <c r="D12613">
        <v>22</v>
      </c>
      <c r="E12613" t="str">
        <f>IF(MOD(D12613,2)=0,"EVEN","ODD")</f>
        <v>EVEN</v>
      </c>
      <c r="F12613" t="str">
        <f>IF(D12613&lt;=18,"LOW (1-18)","HIGH (19-36)")</f>
        <v>HIGH (19-36)</v>
      </c>
      <c r="G12613">
        <f>INT((D12613-1)/6)+1</f>
        <v>4</v>
      </c>
      <c r="H12613">
        <f>MOD(D12613-1,6)+1</f>
        <v>4</v>
      </c>
      <c r="I12613">
        <f>37-D12613</f>
        <v>15</v>
      </c>
      <c r="J12613">
        <f>ABS(D12613-D12614)</f>
        <v>5</v>
      </c>
      <c r="K12613">
        <f>AVERAGE(D12613:D12617)</f>
        <v>22</v>
      </c>
      <c r="L12613">
        <f>AVERAGE(D12613:D12632)</f>
        <v>22</v>
      </c>
      <c r="M12613">
        <f>K12613-L12613</f>
        <v>0</v>
      </c>
      <c r="N12613" t="str">
        <f>IF(K12613&gt;L12613,"HIGH ZONE BIAS",IF(K12613&lt;L12613,"LOW ZONE BIAS","EQUILIBRIUM"))</f>
        <v>EQUILIBRIUM</v>
      </c>
    </row>
    <row r="12614">
      <c r="A12614">
        <v>14956</v>
      </c>
      <c r="B12614" t="str">
        <v>2016-04-06</v>
      </c>
      <c r="C12614" t="str">
        <v>Afternoon</v>
      </c>
      <c r="D12614">
        <v>17</v>
      </c>
      <c r="E12614" t="str">
        <f>IF(MOD(D12614,2)=0,"EVEN","ODD")</f>
        <v>ODD</v>
      </c>
      <c r="F12614" t="str">
        <f>IF(D12614&lt;=18,"LOW (1-18)","HIGH (19-36)")</f>
        <v>LOW (1-18)</v>
      </c>
      <c r="G12614">
        <f>INT((D12614-1)/6)+1</f>
        <v>3</v>
      </c>
      <c r="H12614">
        <f>MOD(D12614-1,6)+1</f>
        <v>5</v>
      </c>
      <c r="I12614">
        <f>37-D12614</f>
        <v>20</v>
      </c>
      <c r="J12614">
        <f>ABS(D12614-D12615)</f>
        <v>5</v>
      </c>
      <c r="K12614">
        <f>AVERAGE(D12614:D12618)</f>
        <v>17</v>
      </c>
      <c r="L12614">
        <f>AVERAGE(D12614:D12633)</f>
        <v>17</v>
      </c>
      <c r="M12614">
        <f>K12614-L12614</f>
        <v>0</v>
      </c>
      <c r="N12614" t="str">
        <f>IF(K12614&gt;L12614,"HIGH ZONE BIAS",IF(K12614&lt;L12614,"LOW ZONE BIAS","EQUILIBRIUM"))</f>
        <v>EQUILIBRIUM</v>
      </c>
    </row>
    <row r="12615">
      <c r="A12615">
        <v>14955</v>
      </c>
      <c r="B12615" t="str">
        <v>2016-04-06</v>
      </c>
      <c r="C12615" t="str">
        <v>Midday</v>
      </c>
      <c r="D12615">
        <v>12</v>
      </c>
      <c r="E12615" t="str">
        <f>IF(MOD(D12615,2)=0,"EVEN","ODD")</f>
        <v>EVEN</v>
      </c>
      <c r="F12615" t="str">
        <f>IF(D12615&lt;=18,"LOW (1-18)","HIGH (19-36)")</f>
        <v>LOW (1-18)</v>
      </c>
      <c r="G12615">
        <f>INT((D12615-1)/6)+1</f>
        <v>2</v>
      </c>
      <c r="H12615">
        <f>MOD(D12615-1,6)+1</f>
        <v>6</v>
      </c>
      <c r="I12615">
        <f>37-D12615</f>
        <v>25</v>
      </c>
      <c r="J12615">
        <f>ABS(D12615-D12616)</f>
        <v>4</v>
      </c>
      <c r="K12615">
        <f>AVERAGE(D12615:D12619)</f>
        <v>12</v>
      </c>
      <c r="L12615">
        <f>AVERAGE(D12615:D12634)</f>
        <v>12</v>
      </c>
      <c r="M12615">
        <f>K12615-L12615</f>
        <v>0</v>
      </c>
      <c r="N12615" t="str">
        <f>IF(K12615&gt;L12615,"HIGH ZONE BIAS",IF(K12615&lt;L12615,"LOW ZONE BIAS","EQUILIBRIUM"))</f>
        <v>EQUILIBRIUM</v>
      </c>
    </row>
    <row r="12616">
      <c r="A12616">
        <v>14954</v>
      </c>
      <c r="B12616" t="str">
        <v>2016-04-06</v>
      </c>
      <c r="C12616" t="str">
        <v>Morning</v>
      </c>
      <c r="D12616">
        <v>8</v>
      </c>
      <c r="E12616" t="str">
        <f>IF(MOD(D12616,2)=0,"EVEN","ODD")</f>
        <v>EVEN</v>
      </c>
      <c r="F12616" t="str">
        <f>IF(D12616&lt;=18,"LOW (1-18)","HIGH (19-36)")</f>
        <v>LOW (1-18)</v>
      </c>
      <c r="G12616">
        <f>INT((D12616-1)/6)+1</f>
        <v>2</v>
      </c>
      <c r="H12616">
        <f>MOD(D12616-1,6)+1</f>
        <v>2</v>
      </c>
      <c r="I12616">
        <f>37-D12616</f>
        <v>29</v>
      </c>
      <c r="J12616">
        <f>ABS(D12616-D12617)</f>
        <v>25</v>
      </c>
      <c r="K12616">
        <f>AVERAGE(D12616:D12620)</f>
        <v>8</v>
      </c>
      <c r="L12616">
        <f>AVERAGE(D12616:D12635)</f>
        <v>8</v>
      </c>
      <c r="M12616">
        <f>K12616-L12616</f>
        <v>0</v>
      </c>
      <c r="N12616" t="str">
        <f>IF(K12616&gt;L12616,"HIGH ZONE BIAS",IF(K12616&lt;L12616,"LOW ZONE BIAS","EQUILIBRIUM"))</f>
        <v>EQUILIBRIUM</v>
      </c>
    </row>
    <row r="12617">
      <c r="A12617">
        <v>14953</v>
      </c>
      <c r="B12617" t="str">
        <v>2016-04-05</v>
      </c>
      <c r="C12617" t="str">
        <v>Evening</v>
      </c>
      <c r="D12617">
        <v>33</v>
      </c>
      <c r="E12617" t="str">
        <f>IF(MOD(D12617,2)=0,"EVEN","ODD")</f>
        <v>ODD</v>
      </c>
      <c r="F12617" t="str">
        <f>IF(D12617&lt;=18,"LOW (1-18)","HIGH (19-36)")</f>
        <v>HIGH (19-36)</v>
      </c>
      <c r="G12617">
        <f>INT((D12617-1)/6)+1</f>
        <v>6</v>
      </c>
      <c r="H12617">
        <f>MOD(D12617-1,6)+1</f>
        <v>3</v>
      </c>
      <c r="I12617">
        <f>37-D12617</f>
        <v>4</v>
      </c>
      <c r="J12617">
        <f>ABS(D12617-D12618)</f>
        <v>8</v>
      </c>
      <c r="K12617">
        <f>AVERAGE(D12617:D12621)</f>
        <v>33</v>
      </c>
      <c r="L12617">
        <f>AVERAGE(D12617:D12636)</f>
        <v>33</v>
      </c>
      <c r="M12617">
        <f>K12617-L12617</f>
        <v>0</v>
      </c>
      <c r="N12617" t="str">
        <f>IF(K12617&gt;L12617,"HIGH ZONE BIAS",IF(K12617&lt;L12617,"LOW ZONE BIAS","EQUILIBRIUM"))</f>
        <v>EQUILIBRIUM</v>
      </c>
    </row>
    <row r="12618">
      <c r="A12618">
        <v>14952</v>
      </c>
      <c r="B12618" t="str">
        <v>2016-04-05</v>
      </c>
      <c r="C12618" t="str">
        <v>Afternoon</v>
      </c>
      <c r="D12618">
        <v>25</v>
      </c>
      <c r="E12618" t="str">
        <f>IF(MOD(D12618,2)=0,"EVEN","ODD")</f>
        <v>ODD</v>
      </c>
      <c r="F12618" t="str">
        <f>IF(D12618&lt;=18,"LOW (1-18)","HIGH (19-36)")</f>
        <v>HIGH (19-36)</v>
      </c>
      <c r="G12618">
        <f>INT((D12618-1)/6)+1</f>
        <v>5</v>
      </c>
      <c r="H12618">
        <f>MOD(D12618-1,6)+1</f>
        <v>1</v>
      </c>
      <c r="I12618">
        <f>37-D12618</f>
        <v>12</v>
      </c>
      <c r="J12618">
        <f>ABS(D12618-D12619)</f>
        <v>2</v>
      </c>
      <c r="K12618">
        <f>AVERAGE(D12618:D12622)</f>
        <v>25</v>
      </c>
      <c r="L12618">
        <f>AVERAGE(D12618:D12637)</f>
        <v>25</v>
      </c>
      <c r="M12618">
        <f>K12618-L12618</f>
        <v>0</v>
      </c>
      <c r="N12618" t="str">
        <f>IF(K12618&gt;L12618,"HIGH ZONE BIAS",IF(K12618&lt;L12618,"LOW ZONE BIAS","EQUILIBRIUM"))</f>
        <v>EQUILIBRIUM</v>
      </c>
    </row>
    <row r="12619">
      <c r="A12619">
        <v>14951</v>
      </c>
      <c r="B12619" t="str">
        <v>2016-04-05</v>
      </c>
      <c r="C12619" t="str">
        <v>Midday</v>
      </c>
      <c r="D12619">
        <v>27</v>
      </c>
      <c r="E12619" t="str">
        <f>IF(MOD(D12619,2)=0,"EVEN","ODD")</f>
        <v>ODD</v>
      </c>
      <c r="F12619" t="str">
        <f>IF(D12619&lt;=18,"LOW (1-18)","HIGH (19-36)")</f>
        <v>HIGH (19-36)</v>
      </c>
      <c r="G12619">
        <f>INT((D12619-1)/6)+1</f>
        <v>5</v>
      </c>
      <c r="H12619">
        <f>MOD(D12619-1,6)+1</f>
        <v>3</v>
      </c>
      <c r="I12619">
        <f>37-D12619</f>
        <v>10</v>
      </c>
      <c r="J12619">
        <f>ABS(D12619-D12620)</f>
        <v>8</v>
      </c>
      <c r="K12619">
        <f>AVERAGE(D12619:D12623)</f>
        <v>27</v>
      </c>
      <c r="L12619">
        <f>AVERAGE(D12619:D12638)</f>
        <v>27</v>
      </c>
      <c r="M12619">
        <f>K12619-L12619</f>
        <v>0</v>
      </c>
      <c r="N12619" t="str">
        <f>IF(K12619&gt;L12619,"HIGH ZONE BIAS",IF(K12619&lt;L12619,"LOW ZONE BIAS","EQUILIBRIUM"))</f>
        <v>EQUILIBRIUM</v>
      </c>
    </row>
    <row r="12620">
      <c r="A12620">
        <v>14950</v>
      </c>
      <c r="B12620" t="str">
        <v>2016-04-05</v>
      </c>
      <c r="C12620" t="str">
        <v>Morning</v>
      </c>
      <c r="D12620">
        <v>19</v>
      </c>
      <c r="E12620" t="str">
        <f>IF(MOD(D12620,2)=0,"EVEN","ODD")</f>
        <v>ODD</v>
      </c>
      <c r="F12620" t="str">
        <f>IF(D12620&lt;=18,"LOW (1-18)","HIGH (19-36)")</f>
        <v>HIGH (19-36)</v>
      </c>
      <c r="G12620">
        <f>INT((D12620-1)/6)+1</f>
        <v>4</v>
      </c>
      <c r="H12620">
        <f>MOD(D12620-1,6)+1</f>
        <v>1</v>
      </c>
      <c r="I12620">
        <f>37-D12620</f>
        <v>18</v>
      </c>
      <c r="J12620">
        <f>ABS(D12620-D12621)</f>
        <v>12</v>
      </c>
      <c r="K12620">
        <f>AVERAGE(D12620:D12624)</f>
        <v>19</v>
      </c>
      <c r="L12620">
        <f>AVERAGE(D12620:D12639)</f>
        <v>19</v>
      </c>
      <c r="M12620">
        <f>K12620-L12620</f>
        <v>0</v>
      </c>
      <c r="N12620" t="str">
        <f>IF(K12620&gt;L12620,"HIGH ZONE BIAS",IF(K12620&lt;L12620,"LOW ZONE BIAS","EQUILIBRIUM"))</f>
        <v>EQUILIBRIUM</v>
      </c>
    </row>
    <row r="12621">
      <c r="A12621">
        <v>14949</v>
      </c>
      <c r="B12621" t="str">
        <v>2016-04-04</v>
      </c>
      <c r="C12621" t="str">
        <v>Evening</v>
      </c>
      <c r="D12621">
        <v>31</v>
      </c>
      <c r="E12621" t="str">
        <f>IF(MOD(D12621,2)=0,"EVEN","ODD")</f>
        <v>ODD</v>
      </c>
      <c r="F12621" t="str">
        <f>IF(D12621&lt;=18,"LOW (1-18)","HIGH (19-36)")</f>
        <v>HIGH (19-36)</v>
      </c>
      <c r="G12621">
        <f>INT((D12621-1)/6)+1</f>
        <v>6</v>
      </c>
      <c r="H12621">
        <f>MOD(D12621-1,6)+1</f>
        <v>1</v>
      </c>
      <c r="I12621">
        <f>37-D12621</f>
        <v>6</v>
      </c>
      <c r="J12621">
        <f>ABS(D12621-D12622)</f>
        <v>5</v>
      </c>
      <c r="K12621">
        <f>AVERAGE(D12621:D12625)</f>
        <v>31</v>
      </c>
      <c r="L12621">
        <f>AVERAGE(D12621:D12640)</f>
        <v>31</v>
      </c>
      <c r="M12621">
        <f>K12621-L12621</f>
        <v>0</v>
      </c>
      <c r="N12621" t="str">
        <f>IF(K12621&gt;L12621,"HIGH ZONE BIAS",IF(K12621&lt;L12621,"LOW ZONE BIAS","EQUILIBRIUM"))</f>
        <v>EQUILIBRIUM</v>
      </c>
    </row>
    <row r="12622">
      <c r="A12622">
        <v>14948</v>
      </c>
      <c r="B12622" t="str">
        <v>2016-04-04</v>
      </c>
      <c r="C12622" t="str">
        <v>Afternoon</v>
      </c>
      <c r="D12622">
        <v>26</v>
      </c>
      <c r="E12622" t="str">
        <f>IF(MOD(D12622,2)=0,"EVEN","ODD")</f>
        <v>EVEN</v>
      </c>
      <c r="F12622" t="str">
        <f>IF(D12622&lt;=18,"LOW (1-18)","HIGH (19-36)")</f>
        <v>HIGH (19-36)</v>
      </c>
      <c r="G12622">
        <f>INT((D12622-1)/6)+1</f>
        <v>5</v>
      </c>
      <c r="H12622">
        <f>MOD(D12622-1,6)+1</f>
        <v>2</v>
      </c>
      <c r="I12622">
        <f>37-D12622</f>
        <v>11</v>
      </c>
      <c r="J12622">
        <f>ABS(D12622-D12623)</f>
        <v>4</v>
      </c>
      <c r="K12622">
        <f>AVERAGE(D12622:D12626)</f>
        <v>26</v>
      </c>
      <c r="L12622">
        <f>AVERAGE(D12622:D12641)</f>
        <v>26</v>
      </c>
      <c r="M12622">
        <f>K12622-L12622</f>
        <v>0</v>
      </c>
      <c r="N12622" t="str">
        <f>IF(K12622&gt;L12622,"HIGH ZONE BIAS",IF(K12622&lt;L12622,"LOW ZONE BIAS","EQUILIBRIUM"))</f>
        <v>EQUILIBRIUM</v>
      </c>
    </row>
    <row r="12623">
      <c r="A12623">
        <v>14947</v>
      </c>
      <c r="B12623" t="str">
        <v>2016-04-04</v>
      </c>
      <c r="C12623" t="str">
        <v>Midday</v>
      </c>
      <c r="D12623">
        <v>30</v>
      </c>
      <c r="E12623" t="str">
        <f>IF(MOD(D12623,2)=0,"EVEN","ODD")</f>
        <v>EVEN</v>
      </c>
      <c r="F12623" t="str">
        <f>IF(D12623&lt;=18,"LOW (1-18)","HIGH (19-36)")</f>
        <v>HIGH (19-36)</v>
      </c>
      <c r="G12623">
        <f>INT((D12623-1)/6)+1</f>
        <v>5</v>
      </c>
      <c r="H12623">
        <f>MOD(D12623-1,6)+1</f>
        <v>6</v>
      </c>
      <c r="I12623">
        <f>37-D12623</f>
        <v>7</v>
      </c>
      <c r="J12623">
        <f>ABS(D12623-D12624)</f>
        <v>12</v>
      </c>
      <c r="K12623">
        <f>AVERAGE(D12623:D12627)</f>
        <v>30</v>
      </c>
      <c r="L12623">
        <f>AVERAGE(D12623:D12642)</f>
        <v>30</v>
      </c>
      <c r="M12623">
        <f>K12623-L12623</f>
        <v>0</v>
      </c>
      <c r="N12623" t="str">
        <f>IF(K12623&gt;L12623,"HIGH ZONE BIAS",IF(K12623&lt;L12623,"LOW ZONE BIAS","EQUILIBRIUM"))</f>
        <v>EQUILIBRIUM</v>
      </c>
    </row>
    <row r="12624">
      <c r="A12624">
        <v>14946</v>
      </c>
      <c r="B12624" t="str">
        <v>2016-04-04</v>
      </c>
      <c r="C12624" t="str">
        <v>Morning</v>
      </c>
      <c r="D12624">
        <v>18</v>
      </c>
      <c r="E12624" t="str">
        <f>IF(MOD(D12624,2)=0,"EVEN","ODD")</f>
        <v>EVEN</v>
      </c>
      <c r="F12624" t="str">
        <f>IF(D12624&lt;=18,"LOW (1-18)","HIGH (19-36)")</f>
        <v>LOW (1-18)</v>
      </c>
      <c r="G12624">
        <f>INT((D12624-1)/6)+1</f>
        <v>3</v>
      </c>
      <c r="H12624">
        <f>MOD(D12624-1,6)+1</f>
        <v>6</v>
      </c>
      <c r="I12624">
        <f>37-D12624</f>
        <v>19</v>
      </c>
      <c r="J12624">
        <f>ABS(D12624-D12625)</f>
        <v>1</v>
      </c>
      <c r="K12624">
        <f>AVERAGE(D12624:D12628)</f>
        <v>18</v>
      </c>
      <c r="L12624">
        <f>AVERAGE(D12624:D12643)</f>
        <v>18</v>
      </c>
      <c r="M12624">
        <f>K12624-L12624</f>
        <v>0</v>
      </c>
      <c r="N12624" t="str">
        <f>IF(K12624&gt;L12624,"HIGH ZONE BIAS",IF(K12624&lt;L12624,"LOW ZONE BIAS","EQUILIBRIUM"))</f>
        <v>EQUILIBRIUM</v>
      </c>
    </row>
    <row r="12625">
      <c r="A12625">
        <v>14945</v>
      </c>
      <c r="B12625" t="str">
        <v>2016-04-02</v>
      </c>
      <c r="C12625" t="str">
        <v>Evening</v>
      </c>
      <c r="D12625">
        <v>19</v>
      </c>
      <c r="E12625" t="str">
        <f>IF(MOD(D12625,2)=0,"EVEN","ODD")</f>
        <v>ODD</v>
      </c>
      <c r="F12625" t="str">
        <f>IF(D12625&lt;=18,"LOW (1-18)","HIGH (19-36)")</f>
        <v>HIGH (19-36)</v>
      </c>
      <c r="G12625">
        <f>INT((D12625-1)/6)+1</f>
        <v>4</v>
      </c>
      <c r="H12625">
        <f>MOD(D12625-1,6)+1</f>
        <v>1</v>
      </c>
      <c r="I12625">
        <f>37-D12625</f>
        <v>18</v>
      </c>
      <c r="J12625">
        <f>ABS(D12625-D12626)</f>
        <v>4</v>
      </c>
      <c r="K12625">
        <f>AVERAGE(D12625:D12629)</f>
        <v>19</v>
      </c>
      <c r="L12625">
        <f>AVERAGE(D12625:D12644)</f>
        <v>19</v>
      </c>
      <c r="M12625">
        <f>K12625-L12625</f>
        <v>0</v>
      </c>
      <c r="N12625" t="str">
        <f>IF(K12625&gt;L12625,"HIGH ZONE BIAS",IF(K12625&lt;L12625,"LOW ZONE BIAS","EQUILIBRIUM"))</f>
        <v>EQUILIBRIUM</v>
      </c>
    </row>
    <row r="12626">
      <c r="A12626">
        <v>14944</v>
      </c>
      <c r="B12626" t="str">
        <v>2016-04-02</v>
      </c>
      <c r="C12626" t="str">
        <v>Afternoon</v>
      </c>
      <c r="D12626">
        <v>15</v>
      </c>
      <c r="E12626" t="str">
        <f>IF(MOD(D12626,2)=0,"EVEN","ODD")</f>
        <v>ODD</v>
      </c>
      <c r="F12626" t="str">
        <f>IF(D12626&lt;=18,"LOW (1-18)","HIGH (19-36)")</f>
        <v>LOW (1-18)</v>
      </c>
      <c r="G12626">
        <f>INT((D12626-1)/6)+1</f>
        <v>3</v>
      </c>
      <c r="H12626">
        <f>MOD(D12626-1,6)+1</f>
        <v>3</v>
      </c>
      <c r="I12626">
        <f>37-D12626</f>
        <v>22</v>
      </c>
      <c r="J12626">
        <f>ABS(D12626-D12627)</f>
        <v>1</v>
      </c>
      <c r="K12626">
        <f>AVERAGE(D12626:D12630)</f>
        <v>15</v>
      </c>
      <c r="L12626">
        <f>AVERAGE(D12626:D12645)</f>
        <v>15</v>
      </c>
      <c r="M12626">
        <f>K12626-L12626</f>
        <v>0</v>
      </c>
      <c r="N12626" t="str">
        <f>IF(K12626&gt;L12626,"HIGH ZONE BIAS",IF(K12626&lt;L12626,"LOW ZONE BIAS","EQUILIBRIUM"))</f>
        <v>EQUILIBRIUM</v>
      </c>
    </row>
    <row r="12627">
      <c r="A12627">
        <v>14943</v>
      </c>
      <c r="B12627" t="str">
        <v>2016-04-02</v>
      </c>
      <c r="C12627" t="str">
        <v>Midday</v>
      </c>
      <c r="D12627">
        <v>14</v>
      </c>
      <c r="E12627" t="str">
        <f>IF(MOD(D12627,2)=0,"EVEN","ODD")</f>
        <v>EVEN</v>
      </c>
      <c r="F12627" t="str">
        <f>IF(D12627&lt;=18,"LOW (1-18)","HIGH (19-36)")</f>
        <v>LOW (1-18)</v>
      </c>
      <c r="G12627">
        <f>INT((D12627-1)/6)+1</f>
        <v>3</v>
      </c>
      <c r="H12627">
        <f>MOD(D12627-1,6)+1</f>
        <v>2</v>
      </c>
      <c r="I12627">
        <f>37-D12627</f>
        <v>23</v>
      </c>
      <c r="J12627">
        <f>ABS(D12627-D12628)</f>
        <v>3</v>
      </c>
      <c r="K12627">
        <f>AVERAGE(D12627:D12631)</f>
        <v>14</v>
      </c>
      <c r="L12627">
        <f>AVERAGE(D12627:D12646)</f>
        <v>14</v>
      </c>
      <c r="M12627">
        <f>K12627-L12627</f>
        <v>0</v>
      </c>
      <c r="N12627" t="str">
        <f>IF(K12627&gt;L12627,"HIGH ZONE BIAS",IF(K12627&lt;L12627,"LOW ZONE BIAS","EQUILIBRIUM"))</f>
        <v>EQUILIBRIUM</v>
      </c>
    </row>
    <row r="12628">
      <c r="A12628">
        <v>14942</v>
      </c>
      <c r="B12628" t="str">
        <v>2016-04-02</v>
      </c>
      <c r="C12628" t="str">
        <v>Morning</v>
      </c>
      <c r="D12628">
        <v>11</v>
      </c>
      <c r="E12628" t="str">
        <f>IF(MOD(D12628,2)=0,"EVEN","ODD")</f>
        <v>ODD</v>
      </c>
      <c r="F12628" t="str">
        <f>IF(D12628&lt;=18,"LOW (1-18)","HIGH (19-36)")</f>
        <v>LOW (1-18)</v>
      </c>
      <c r="G12628">
        <f>INT((D12628-1)/6)+1</f>
        <v>2</v>
      </c>
      <c r="H12628">
        <f>MOD(D12628-1,6)+1</f>
        <v>5</v>
      </c>
      <c r="I12628">
        <f>37-D12628</f>
        <v>26</v>
      </c>
      <c r="J12628">
        <f>ABS(D12628-D12629)</f>
        <v>8</v>
      </c>
      <c r="K12628">
        <f>AVERAGE(D12628:D12632)</f>
        <v>11</v>
      </c>
      <c r="L12628">
        <f>AVERAGE(D12628:D12647)</f>
        <v>11</v>
      </c>
      <c r="M12628">
        <f>K12628-L12628</f>
        <v>0</v>
      </c>
      <c r="N12628" t="str">
        <f>IF(K12628&gt;L12628,"HIGH ZONE BIAS",IF(K12628&lt;L12628,"LOW ZONE BIAS","EQUILIBRIUM"))</f>
        <v>EQUILIBRIUM</v>
      </c>
    </row>
    <row r="12629">
      <c r="A12629">
        <v>14941</v>
      </c>
      <c r="B12629" t="str">
        <v>2016-04-01</v>
      </c>
      <c r="C12629" t="str">
        <v>Evening</v>
      </c>
      <c r="D12629">
        <v>3</v>
      </c>
      <c r="E12629" t="str">
        <f>IF(MOD(D12629,2)=0,"EVEN","ODD")</f>
        <v>ODD</v>
      </c>
      <c r="F12629" t="str">
        <f>IF(D12629&lt;=18,"LOW (1-18)","HIGH (19-36)")</f>
        <v>LOW (1-18)</v>
      </c>
      <c r="G12629">
        <f>INT((D12629-1)/6)+1</f>
        <v>1</v>
      </c>
      <c r="H12629">
        <f>MOD(D12629-1,6)+1</f>
        <v>3</v>
      </c>
      <c r="I12629">
        <f>37-D12629</f>
        <v>34</v>
      </c>
      <c r="J12629">
        <f>ABS(D12629-D12630)</f>
        <v>13</v>
      </c>
      <c r="K12629">
        <f>AVERAGE(D12629:D12633)</f>
        <v>3</v>
      </c>
      <c r="L12629">
        <f>AVERAGE(D12629:D12648)</f>
        <v>3</v>
      </c>
      <c r="M12629">
        <f>K12629-L12629</f>
        <v>0</v>
      </c>
      <c r="N12629" t="str">
        <f>IF(K12629&gt;L12629,"HIGH ZONE BIAS",IF(K12629&lt;L12629,"LOW ZONE BIAS","EQUILIBRIUM"))</f>
        <v>EQUILIBRIUM</v>
      </c>
    </row>
    <row r="12630">
      <c r="A12630">
        <v>14940</v>
      </c>
      <c r="B12630" t="str">
        <v>2016-04-01</v>
      </c>
      <c r="C12630" t="str">
        <v>Afternoon</v>
      </c>
      <c r="D12630">
        <v>16</v>
      </c>
      <c r="E12630" t="str">
        <f>IF(MOD(D12630,2)=0,"EVEN","ODD")</f>
        <v>EVEN</v>
      </c>
      <c r="F12630" t="str">
        <f>IF(D12630&lt;=18,"LOW (1-18)","HIGH (19-36)")</f>
        <v>LOW (1-18)</v>
      </c>
      <c r="G12630">
        <f>INT((D12630-1)/6)+1</f>
        <v>3</v>
      </c>
      <c r="H12630">
        <f>MOD(D12630-1,6)+1</f>
        <v>4</v>
      </c>
      <c r="I12630">
        <f>37-D12630</f>
        <v>21</v>
      </c>
      <c r="J12630">
        <f>ABS(D12630-D12631)</f>
        <v>2</v>
      </c>
      <c r="K12630">
        <f>AVERAGE(D12630:D12634)</f>
        <v>16</v>
      </c>
      <c r="L12630">
        <f>AVERAGE(D12630:D12649)</f>
        <v>16</v>
      </c>
      <c r="M12630">
        <f>K12630-L12630</f>
        <v>0</v>
      </c>
      <c r="N12630" t="str">
        <f>IF(K12630&gt;L12630,"HIGH ZONE BIAS",IF(K12630&lt;L12630,"LOW ZONE BIAS","EQUILIBRIUM"))</f>
        <v>EQUILIBRIUM</v>
      </c>
    </row>
    <row r="12631">
      <c r="A12631">
        <v>14939</v>
      </c>
      <c r="B12631" t="str">
        <v>2016-04-01</v>
      </c>
      <c r="C12631" t="str">
        <v>Midday</v>
      </c>
      <c r="D12631">
        <v>14</v>
      </c>
      <c r="E12631" t="str">
        <f>IF(MOD(D12631,2)=0,"EVEN","ODD")</f>
        <v>EVEN</v>
      </c>
      <c r="F12631" t="str">
        <f>IF(D12631&lt;=18,"LOW (1-18)","HIGH (19-36)")</f>
        <v>LOW (1-18)</v>
      </c>
      <c r="G12631">
        <f>INT((D12631-1)/6)+1</f>
        <v>3</v>
      </c>
      <c r="H12631">
        <f>MOD(D12631-1,6)+1</f>
        <v>2</v>
      </c>
      <c r="I12631">
        <f>37-D12631</f>
        <v>23</v>
      </c>
      <c r="J12631">
        <f>ABS(D12631-D12632)</f>
        <v>17</v>
      </c>
      <c r="K12631">
        <f>AVERAGE(D12631:D12635)</f>
        <v>14</v>
      </c>
      <c r="L12631">
        <f>AVERAGE(D12631:D12650)</f>
        <v>14</v>
      </c>
      <c r="M12631">
        <f>K12631-L12631</f>
        <v>0</v>
      </c>
      <c r="N12631" t="str">
        <f>IF(K12631&gt;L12631,"HIGH ZONE BIAS",IF(K12631&lt;L12631,"LOW ZONE BIAS","EQUILIBRIUM"))</f>
        <v>EQUILIBRIUM</v>
      </c>
    </row>
    <row r="12632">
      <c r="A12632">
        <v>14938</v>
      </c>
      <c r="B12632" t="str">
        <v>2016-04-01</v>
      </c>
      <c r="C12632" t="str">
        <v>Morning</v>
      </c>
      <c r="D12632">
        <v>31</v>
      </c>
      <c r="E12632" t="str">
        <f>IF(MOD(D12632,2)=0,"EVEN","ODD")</f>
        <v>ODD</v>
      </c>
      <c r="F12632" t="str">
        <f>IF(D12632&lt;=18,"LOW (1-18)","HIGH (19-36)")</f>
        <v>HIGH (19-36)</v>
      </c>
      <c r="G12632">
        <f>INT((D12632-1)/6)+1</f>
        <v>6</v>
      </c>
      <c r="H12632">
        <f>MOD(D12632-1,6)+1</f>
        <v>1</v>
      </c>
      <c r="I12632">
        <f>37-D12632</f>
        <v>6</v>
      </c>
      <c r="J12632">
        <f>ABS(D12632-D12633)</f>
        <v>16</v>
      </c>
      <c r="K12632">
        <f>AVERAGE(D12632:D12636)</f>
        <v>31</v>
      </c>
      <c r="L12632">
        <f>AVERAGE(D12632:D12651)</f>
        <v>31</v>
      </c>
      <c r="M12632">
        <f>K12632-L12632</f>
        <v>0</v>
      </c>
      <c r="N12632" t="str">
        <f>IF(K12632&gt;L12632,"HIGH ZONE BIAS",IF(K12632&lt;L12632,"LOW ZONE BIAS","EQUILIBRIUM"))</f>
        <v>EQUILIBRIUM</v>
      </c>
    </row>
    <row r="12633">
      <c r="A12633">
        <v>14937</v>
      </c>
      <c r="B12633" t="str">
        <v>2016-03-31</v>
      </c>
      <c r="C12633" t="str">
        <v>Evening</v>
      </c>
      <c r="D12633">
        <v>15</v>
      </c>
      <c r="E12633" t="str">
        <f>IF(MOD(D12633,2)=0,"EVEN","ODD")</f>
        <v>ODD</v>
      </c>
      <c r="F12633" t="str">
        <f>IF(D12633&lt;=18,"LOW (1-18)","HIGH (19-36)")</f>
        <v>LOW (1-18)</v>
      </c>
      <c r="G12633">
        <f>INT((D12633-1)/6)+1</f>
        <v>3</v>
      </c>
      <c r="H12633">
        <f>MOD(D12633-1,6)+1</f>
        <v>3</v>
      </c>
      <c r="I12633">
        <f>37-D12633</f>
        <v>22</v>
      </c>
      <c r="J12633">
        <f>ABS(D12633-D12634)</f>
        <v>2</v>
      </c>
      <c r="K12633">
        <f>AVERAGE(D12633:D12637)</f>
        <v>15</v>
      </c>
      <c r="L12633">
        <f>AVERAGE(D12633:D12652)</f>
        <v>15</v>
      </c>
      <c r="M12633">
        <f>K12633-L12633</f>
        <v>0</v>
      </c>
      <c r="N12633" t="str">
        <f>IF(K12633&gt;L12633,"HIGH ZONE BIAS",IF(K12633&lt;L12633,"LOW ZONE BIAS","EQUILIBRIUM"))</f>
        <v>EQUILIBRIUM</v>
      </c>
    </row>
    <row r="12634">
      <c r="A12634">
        <v>14936</v>
      </c>
      <c r="B12634" t="str">
        <v>2016-03-31</v>
      </c>
      <c r="C12634" t="str">
        <v>Afternoon</v>
      </c>
      <c r="D12634">
        <v>13</v>
      </c>
      <c r="E12634" t="str">
        <f>IF(MOD(D12634,2)=0,"EVEN","ODD")</f>
        <v>ODD</v>
      </c>
      <c r="F12634" t="str">
        <f>IF(D12634&lt;=18,"LOW (1-18)","HIGH (19-36)")</f>
        <v>LOW (1-18)</v>
      </c>
      <c r="G12634">
        <f>INT((D12634-1)/6)+1</f>
        <v>3</v>
      </c>
      <c r="H12634">
        <f>MOD(D12634-1,6)+1</f>
        <v>1</v>
      </c>
      <c r="I12634">
        <f>37-D12634</f>
        <v>24</v>
      </c>
      <c r="J12634">
        <f>ABS(D12634-D12635)</f>
        <v>5</v>
      </c>
      <c r="K12634">
        <f>AVERAGE(D12634:D12638)</f>
        <v>13</v>
      </c>
      <c r="L12634">
        <f>AVERAGE(D12634:D12653)</f>
        <v>13</v>
      </c>
      <c r="M12634">
        <f>K12634-L12634</f>
        <v>0</v>
      </c>
      <c r="N12634" t="str">
        <f>IF(K12634&gt;L12634,"HIGH ZONE BIAS",IF(K12634&lt;L12634,"LOW ZONE BIAS","EQUILIBRIUM"))</f>
        <v>EQUILIBRIUM</v>
      </c>
    </row>
    <row r="12635">
      <c r="A12635">
        <v>14935</v>
      </c>
      <c r="B12635" t="str">
        <v>2016-03-31</v>
      </c>
      <c r="C12635" t="str">
        <v>Midday</v>
      </c>
      <c r="D12635">
        <v>8</v>
      </c>
      <c r="E12635" t="str">
        <f>IF(MOD(D12635,2)=0,"EVEN","ODD")</f>
        <v>EVEN</v>
      </c>
      <c r="F12635" t="str">
        <f>IF(D12635&lt;=18,"LOW (1-18)","HIGH (19-36)")</f>
        <v>LOW (1-18)</v>
      </c>
      <c r="G12635">
        <f>INT((D12635-1)/6)+1</f>
        <v>2</v>
      </c>
      <c r="H12635">
        <f>MOD(D12635-1,6)+1</f>
        <v>2</v>
      </c>
      <c r="I12635">
        <f>37-D12635</f>
        <v>29</v>
      </c>
      <c r="J12635">
        <f>ABS(D12635-D12636)</f>
        <v>17</v>
      </c>
      <c r="K12635">
        <f>AVERAGE(D12635:D12639)</f>
        <v>8</v>
      </c>
      <c r="L12635">
        <f>AVERAGE(D12635:D12654)</f>
        <v>8</v>
      </c>
      <c r="M12635">
        <f>K12635-L12635</f>
        <v>0</v>
      </c>
      <c r="N12635" t="str">
        <f>IF(K12635&gt;L12635,"HIGH ZONE BIAS",IF(K12635&lt;L12635,"LOW ZONE BIAS","EQUILIBRIUM"))</f>
        <v>EQUILIBRIUM</v>
      </c>
    </row>
    <row r="12636">
      <c r="A12636">
        <v>14934</v>
      </c>
      <c r="B12636" t="str">
        <v>2016-03-31</v>
      </c>
      <c r="C12636" t="str">
        <v>Morning</v>
      </c>
      <c r="D12636">
        <v>25</v>
      </c>
      <c r="E12636" t="str">
        <f>IF(MOD(D12636,2)=0,"EVEN","ODD")</f>
        <v>ODD</v>
      </c>
      <c r="F12636" t="str">
        <f>IF(D12636&lt;=18,"LOW (1-18)","HIGH (19-36)")</f>
        <v>HIGH (19-36)</v>
      </c>
      <c r="G12636">
        <f>INT((D12636-1)/6)+1</f>
        <v>5</v>
      </c>
      <c r="H12636">
        <f>MOD(D12636-1,6)+1</f>
        <v>1</v>
      </c>
      <c r="I12636">
        <f>37-D12636</f>
        <v>12</v>
      </c>
      <c r="J12636">
        <f>ABS(D12636-D12637)</f>
        <v>21</v>
      </c>
      <c r="K12636">
        <f>AVERAGE(D12636:D12640)</f>
        <v>25</v>
      </c>
      <c r="L12636">
        <f>AVERAGE(D12636:D12655)</f>
        <v>25</v>
      </c>
      <c r="M12636">
        <f>K12636-L12636</f>
        <v>0</v>
      </c>
      <c r="N12636" t="str">
        <f>IF(K12636&gt;L12636,"HIGH ZONE BIAS",IF(K12636&lt;L12636,"LOW ZONE BIAS","EQUILIBRIUM"))</f>
        <v>EQUILIBRIUM</v>
      </c>
    </row>
    <row r="12637">
      <c r="A12637">
        <v>14933</v>
      </c>
      <c r="B12637" t="str">
        <v>2016-03-29</v>
      </c>
      <c r="C12637" t="str">
        <v>Evening</v>
      </c>
      <c r="D12637">
        <v>4</v>
      </c>
      <c r="E12637" t="str">
        <f>IF(MOD(D12637,2)=0,"EVEN","ODD")</f>
        <v>EVEN</v>
      </c>
      <c r="F12637" t="str">
        <f>IF(D12637&lt;=18,"LOW (1-18)","HIGH (19-36)")</f>
        <v>LOW (1-18)</v>
      </c>
      <c r="G12637">
        <f>INT((D12637-1)/6)+1</f>
        <v>1</v>
      </c>
      <c r="H12637">
        <f>MOD(D12637-1,6)+1</f>
        <v>4</v>
      </c>
      <c r="I12637">
        <f>37-D12637</f>
        <v>33</v>
      </c>
      <c r="J12637">
        <f>ABS(D12637-D12638)</f>
        <v>12</v>
      </c>
      <c r="K12637">
        <f>AVERAGE(D12637:D12641)</f>
        <v>4</v>
      </c>
      <c r="L12637">
        <f>AVERAGE(D12637:D12656)</f>
        <v>4</v>
      </c>
      <c r="M12637">
        <f>K12637-L12637</f>
        <v>0</v>
      </c>
      <c r="N12637" t="str">
        <f>IF(K12637&gt;L12637,"HIGH ZONE BIAS",IF(K12637&lt;L12637,"LOW ZONE BIAS","EQUILIBRIUM"))</f>
        <v>EQUILIBRIUM</v>
      </c>
    </row>
    <row r="12638">
      <c r="A12638">
        <v>14932</v>
      </c>
      <c r="B12638" t="str">
        <v>2016-03-29</v>
      </c>
      <c r="C12638" t="str">
        <v>Afternoon</v>
      </c>
      <c r="D12638">
        <v>16</v>
      </c>
      <c r="E12638" t="str">
        <f>IF(MOD(D12638,2)=0,"EVEN","ODD")</f>
        <v>EVEN</v>
      </c>
      <c r="F12638" t="str">
        <f>IF(D12638&lt;=18,"LOW (1-18)","HIGH (19-36)")</f>
        <v>LOW (1-18)</v>
      </c>
      <c r="G12638">
        <f>INT((D12638-1)/6)+1</f>
        <v>3</v>
      </c>
      <c r="H12638">
        <f>MOD(D12638-1,6)+1</f>
        <v>4</v>
      </c>
      <c r="I12638">
        <f>37-D12638</f>
        <v>21</v>
      </c>
      <c r="J12638">
        <f>ABS(D12638-D12639)</f>
        <v>2</v>
      </c>
      <c r="K12638">
        <f>AVERAGE(D12638:D12642)</f>
        <v>16</v>
      </c>
      <c r="L12638">
        <f>AVERAGE(D12638:D12657)</f>
        <v>16</v>
      </c>
      <c r="M12638">
        <f>K12638-L12638</f>
        <v>0</v>
      </c>
      <c r="N12638" t="str">
        <f>IF(K12638&gt;L12638,"HIGH ZONE BIAS",IF(K12638&lt;L12638,"LOW ZONE BIAS","EQUILIBRIUM"))</f>
        <v>EQUILIBRIUM</v>
      </c>
    </row>
    <row r="12639">
      <c r="A12639">
        <v>14931</v>
      </c>
      <c r="B12639" t="str">
        <v>2016-03-29</v>
      </c>
      <c r="C12639" t="str">
        <v>Midday</v>
      </c>
      <c r="D12639">
        <v>14</v>
      </c>
      <c r="E12639" t="str">
        <f>IF(MOD(D12639,2)=0,"EVEN","ODD")</f>
        <v>EVEN</v>
      </c>
      <c r="F12639" t="str">
        <f>IF(D12639&lt;=18,"LOW (1-18)","HIGH (19-36)")</f>
        <v>LOW (1-18)</v>
      </c>
      <c r="G12639">
        <f>INT((D12639-1)/6)+1</f>
        <v>3</v>
      </c>
      <c r="H12639">
        <f>MOD(D12639-1,6)+1</f>
        <v>2</v>
      </c>
      <c r="I12639">
        <f>37-D12639</f>
        <v>23</v>
      </c>
      <c r="J12639">
        <f>ABS(D12639-D12640)</f>
        <v>13</v>
      </c>
      <c r="K12639">
        <f>AVERAGE(D12639:D12643)</f>
        <v>14</v>
      </c>
      <c r="L12639">
        <f>AVERAGE(D12639:D12658)</f>
        <v>14</v>
      </c>
      <c r="M12639">
        <f>K12639-L12639</f>
        <v>0</v>
      </c>
      <c r="N12639" t="str">
        <f>IF(K12639&gt;L12639,"HIGH ZONE BIAS",IF(K12639&lt;L12639,"LOW ZONE BIAS","EQUILIBRIUM"))</f>
        <v>EQUILIBRIUM</v>
      </c>
    </row>
    <row r="12640">
      <c r="A12640">
        <v>14930</v>
      </c>
      <c r="B12640" t="str">
        <v>2016-03-29</v>
      </c>
      <c r="C12640" t="str">
        <v>Morning</v>
      </c>
      <c r="D12640">
        <v>1</v>
      </c>
      <c r="E12640" t="str">
        <f>IF(MOD(D12640,2)=0,"EVEN","ODD")</f>
        <v>ODD</v>
      </c>
      <c r="F12640" t="str">
        <f>IF(D12640&lt;=18,"LOW (1-18)","HIGH (19-36)")</f>
        <v>LOW (1-18)</v>
      </c>
      <c r="G12640">
        <f>INT((D12640-1)/6)+1</f>
        <v>1</v>
      </c>
      <c r="H12640">
        <f>MOD(D12640-1,6)+1</f>
        <v>1</v>
      </c>
      <c r="I12640">
        <f>37-D12640</f>
        <v>36</v>
      </c>
      <c r="J12640">
        <f>ABS(D12640-D12641)</f>
        <v>6</v>
      </c>
      <c r="K12640">
        <f>AVERAGE(D12640:D12644)</f>
        <v>1</v>
      </c>
      <c r="L12640">
        <f>AVERAGE(D12640:D12659)</f>
        <v>1</v>
      </c>
      <c r="M12640">
        <f>K12640-L12640</f>
        <v>0</v>
      </c>
      <c r="N12640" t="str">
        <f>IF(K12640&gt;L12640,"HIGH ZONE BIAS",IF(K12640&lt;L12640,"LOW ZONE BIAS","EQUILIBRIUM"))</f>
        <v>EQUILIBRIUM</v>
      </c>
    </row>
    <row r="12641">
      <c r="A12641">
        <v>14929</v>
      </c>
      <c r="B12641" t="str">
        <v>2016-03-28</v>
      </c>
      <c r="C12641" t="str">
        <v>Evening</v>
      </c>
      <c r="D12641">
        <v>7</v>
      </c>
      <c r="E12641" t="str">
        <f>IF(MOD(D12641,2)=0,"EVEN","ODD")</f>
        <v>ODD</v>
      </c>
      <c r="F12641" t="str">
        <f>IF(D12641&lt;=18,"LOW (1-18)","HIGH (19-36)")</f>
        <v>LOW (1-18)</v>
      </c>
      <c r="G12641">
        <f>INT((D12641-1)/6)+1</f>
        <v>2</v>
      </c>
      <c r="H12641">
        <f>MOD(D12641-1,6)+1</f>
        <v>1</v>
      </c>
      <c r="I12641">
        <f>37-D12641</f>
        <v>30</v>
      </c>
      <c r="J12641">
        <f>ABS(D12641-D12642)</f>
        <v>27</v>
      </c>
      <c r="K12641">
        <f>AVERAGE(D12641:D12645)</f>
        <v>7</v>
      </c>
      <c r="L12641">
        <f>AVERAGE(D12641:D12660)</f>
        <v>7</v>
      </c>
      <c r="M12641">
        <f>K12641-L12641</f>
        <v>0</v>
      </c>
      <c r="N12641" t="str">
        <f>IF(K12641&gt;L12641,"HIGH ZONE BIAS",IF(K12641&lt;L12641,"LOW ZONE BIAS","EQUILIBRIUM"))</f>
        <v>EQUILIBRIUM</v>
      </c>
    </row>
    <row r="12642">
      <c r="A12642">
        <v>14928</v>
      </c>
      <c r="B12642" t="str">
        <v>2016-03-28</v>
      </c>
      <c r="C12642" t="str">
        <v>Afternoon</v>
      </c>
      <c r="D12642">
        <v>34</v>
      </c>
      <c r="E12642" t="str">
        <f>IF(MOD(D12642,2)=0,"EVEN","ODD")</f>
        <v>EVEN</v>
      </c>
      <c r="F12642" t="str">
        <f>IF(D12642&lt;=18,"LOW (1-18)","HIGH (19-36)")</f>
        <v>HIGH (19-36)</v>
      </c>
      <c r="G12642">
        <f>INT((D12642-1)/6)+1</f>
        <v>6</v>
      </c>
      <c r="H12642">
        <f>MOD(D12642-1,6)+1</f>
        <v>4</v>
      </c>
      <c r="I12642">
        <f>37-D12642</f>
        <v>3</v>
      </c>
      <c r="J12642">
        <f>ABS(D12642-D12643)</f>
        <v>25</v>
      </c>
      <c r="K12642">
        <f>AVERAGE(D12642:D12646)</f>
        <v>34</v>
      </c>
      <c r="L12642">
        <f>AVERAGE(D12642:D12661)</f>
        <v>34</v>
      </c>
      <c r="M12642">
        <f>K12642-L12642</f>
        <v>0</v>
      </c>
      <c r="N12642" t="str">
        <f>IF(K12642&gt;L12642,"HIGH ZONE BIAS",IF(K12642&lt;L12642,"LOW ZONE BIAS","EQUILIBRIUM"))</f>
        <v>EQUILIBRIUM</v>
      </c>
    </row>
    <row r="12643">
      <c r="A12643">
        <v>14927</v>
      </c>
      <c r="B12643" t="str">
        <v>2016-03-28</v>
      </c>
      <c r="C12643" t="str">
        <v>Midday</v>
      </c>
      <c r="D12643">
        <v>9</v>
      </c>
      <c r="E12643" t="str">
        <f>IF(MOD(D12643,2)=0,"EVEN","ODD")</f>
        <v>ODD</v>
      </c>
      <c r="F12643" t="str">
        <f>IF(D12643&lt;=18,"LOW (1-18)","HIGH (19-36)")</f>
        <v>LOW (1-18)</v>
      </c>
      <c r="G12643">
        <f>INT((D12643-1)/6)+1</f>
        <v>2</v>
      </c>
      <c r="H12643">
        <f>MOD(D12643-1,6)+1</f>
        <v>3</v>
      </c>
      <c r="I12643">
        <f>37-D12643</f>
        <v>28</v>
      </c>
      <c r="J12643">
        <f>ABS(D12643-D12644)</f>
        <v>21</v>
      </c>
      <c r="K12643">
        <f>AVERAGE(D12643:D12647)</f>
        <v>9</v>
      </c>
      <c r="L12643">
        <f>AVERAGE(D12643:D12662)</f>
        <v>9</v>
      </c>
      <c r="M12643">
        <f>K12643-L12643</f>
        <v>0</v>
      </c>
      <c r="N12643" t="str">
        <f>IF(K12643&gt;L12643,"HIGH ZONE BIAS",IF(K12643&lt;L12643,"LOW ZONE BIAS","EQUILIBRIUM"))</f>
        <v>EQUILIBRIUM</v>
      </c>
    </row>
    <row r="12644">
      <c r="A12644">
        <v>14926</v>
      </c>
      <c r="B12644" t="str">
        <v>2016-03-28</v>
      </c>
      <c r="C12644" t="str">
        <v>Morning</v>
      </c>
      <c r="D12644">
        <v>30</v>
      </c>
      <c r="E12644" t="str">
        <f>IF(MOD(D12644,2)=0,"EVEN","ODD")</f>
        <v>EVEN</v>
      </c>
      <c r="F12644" t="str">
        <f>IF(D12644&lt;=18,"LOW (1-18)","HIGH (19-36)")</f>
        <v>HIGH (19-36)</v>
      </c>
      <c r="G12644">
        <f>INT((D12644-1)/6)+1</f>
        <v>5</v>
      </c>
      <c r="H12644">
        <f>MOD(D12644-1,6)+1</f>
        <v>6</v>
      </c>
      <c r="I12644">
        <f>37-D12644</f>
        <v>7</v>
      </c>
      <c r="J12644">
        <f>ABS(D12644-D12645)</f>
        <v>20</v>
      </c>
      <c r="K12644">
        <f>AVERAGE(D12644:D12648)</f>
        <v>30</v>
      </c>
      <c r="L12644">
        <f>AVERAGE(D12644:D12663)</f>
        <v>30</v>
      </c>
      <c r="M12644">
        <f>K12644-L12644</f>
        <v>0</v>
      </c>
      <c r="N12644" t="str">
        <f>IF(K12644&gt;L12644,"HIGH ZONE BIAS",IF(K12644&lt;L12644,"LOW ZONE BIAS","EQUILIBRIUM"))</f>
        <v>EQUILIBRIUM</v>
      </c>
    </row>
    <row r="12645">
      <c r="A12645">
        <v>14925</v>
      </c>
      <c r="B12645" t="str">
        <v>2016-03-26</v>
      </c>
      <c r="C12645" t="str">
        <v>Evening</v>
      </c>
      <c r="D12645">
        <v>10</v>
      </c>
      <c r="E12645" t="str">
        <f>IF(MOD(D12645,2)=0,"EVEN","ODD")</f>
        <v>EVEN</v>
      </c>
      <c r="F12645" t="str">
        <f>IF(D12645&lt;=18,"LOW (1-18)","HIGH (19-36)")</f>
        <v>LOW (1-18)</v>
      </c>
      <c r="G12645">
        <f>INT((D12645-1)/6)+1</f>
        <v>2</v>
      </c>
      <c r="H12645">
        <f>MOD(D12645-1,6)+1</f>
        <v>4</v>
      </c>
      <c r="I12645">
        <f>37-D12645</f>
        <v>27</v>
      </c>
      <c r="J12645">
        <f>ABS(D12645-D12646)</f>
        <v>16</v>
      </c>
      <c r="K12645">
        <f>AVERAGE(D12645:D12649)</f>
        <v>10</v>
      </c>
      <c r="L12645">
        <f>AVERAGE(D12645:D12664)</f>
        <v>10</v>
      </c>
      <c r="M12645">
        <f>K12645-L12645</f>
        <v>0</v>
      </c>
      <c r="N12645" t="str">
        <f>IF(K12645&gt;L12645,"HIGH ZONE BIAS",IF(K12645&lt;L12645,"LOW ZONE BIAS","EQUILIBRIUM"))</f>
        <v>EQUILIBRIUM</v>
      </c>
    </row>
    <row r="12646">
      <c r="A12646">
        <v>14924</v>
      </c>
      <c r="B12646" t="str">
        <v>2016-03-26</v>
      </c>
      <c r="C12646" t="str">
        <v>Afternoon</v>
      </c>
      <c r="D12646">
        <v>26</v>
      </c>
      <c r="E12646" t="str">
        <f>IF(MOD(D12646,2)=0,"EVEN","ODD")</f>
        <v>EVEN</v>
      </c>
      <c r="F12646" t="str">
        <f>IF(D12646&lt;=18,"LOW (1-18)","HIGH (19-36)")</f>
        <v>HIGH (19-36)</v>
      </c>
      <c r="G12646">
        <f>INT((D12646-1)/6)+1</f>
        <v>5</v>
      </c>
      <c r="H12646">
        <f>MOD(D12646-1,6)+1</f>
        <v>2</v>
      </c>
      <c r="I12646">
        <f>37-D12646</f>
        <v>11</v>
      </c>
      <c r="J12646">
        <f>ABS(D12646-D12647)</f>
        <v>2</v>
      </c>
      <c r="K12646">
        <f>AVERAGE(D12646:D12650)</f>
        <v>26</v>
      </c>
      <c r="L12646">
        <f>AVERAGE(D12646:D12665)</f>
        <v>26</v>
      </c>
      <c r="M12646">
        <f>K12646-L12646</f>
        <v>0</v>
      </c>
      <c r="N12646" t="str">
        <f>IF(K12646&gt;L12646,"HIGH ZONE BIAS",IF(K12646&lt;L12646,"LOW ZONE BIAS","EQUILIBRIUM"))</f>
        <v>EQUILIBRIUM</v>
      </c>
    </row>
    <row r="12647">
      <c r="A12647">
        <v>14923</v>
      </c>
      <c r="B12647" t="str">
        <v>2016-03-26</v>
      </c>
      <c r="C12647" t="str">
        <v>Midday</v>
      </c>
      <c r="D12647">
        <v>28</v>
      </c>
      <c r="E12647" t="str">
        <f>IF(MOD(D12647,2)=0,"EVEN","ODD")</f>
        <v>EVEN</v>
      </c>
      <c r="F12647" t="str">
        <f>IF(D12647&lt;=18,"LOW (1-18)","HIGH (19-36)")</f>
        <v>HIGH (19-36)</v>
      </c>
      <c r="G12647">
        <f>INT((D12647-1)/6)+1</f>
        <v>5</v>
      </c>
      <c r="H12647">
        <f>MOD(D12647-1,6)+1</f>
        <v>4</v>
      </c>
      <c r="I12647">
        <f>37-D12647</f>
        <v>9</v>
      </c>
      <c r="J12647">
        <f>ABS(D12647-D12648)</f>
        <v>8</v>
      </c>
      <c r="K12647">
        <f>AVERAGE(D12647:D12651)</f>
        <v>28</v>
      </c>
      <c r="L12647">
        <f>AVERAGE(D12647:D12666)</f>
        <v>28</v>
      </c>
      <c r="M12647">
        <f>K12647-L12647</f>
        <v>0</v>
      </c>
      <c r="N12647" t="str">
        <f>IF(K12647&gt;L12647,"HIGH ZONE BIAS",IF(K12647&lt;L12647,"LOW ZONE BIAS","EQUILIBRIUM"))</f>
        <v>EQUILIBRIUM</v>
      </c>
    </row>
    <row r="12648">
      <c r="A12648">
        <v>14922</v>
      </c>
      <c r="B12648" t="str">
        <v>2016-03-26</v>
      </c>
      <c r="C12648" t="str">
        <v>Morning</v>
      </c>
      <c r="D12648">
        <v>36</v>
      </c>
      <c r="E12648" t="str">
        <f>IF(MOD(D12648,2)=0,"EVEN","ODD")</f>
        <v>EVEN</v>
      </c>
      <c r="F12648" t="str">
        <f>IF(D12648&lt;=18,"LOW (1-18)","HIGH (19-36)")</f>
        <v>HIGH (19-36)</v>
      </c>
      <c r="G12648">
        <f>INT((D12648-1)/6)+1</f>
        <v>6</v>
      </c>
      <c r="H12648">
        <f>MOD(D12648-1,6)+1</f>
        <v>6</v>
      </c>
      <c r="I12648">
        <f>37-D12648</f>
        <v>1</v>
      </c>
      <c r="J12648">
        <f>ABS(D12648-D12649)</f>
        <v>6</v>
      </c>
      <c r="K12648">
        <f>AVERAGE(D12648:D12652)</f>
        <v>36</v>
      </c>
      <c r="L12648">
        <f>AVERAGE(D12648:D12667)</f>
        <v>36</v>
      </c>
      <c r="M12648">
        <f>K12648-L12648</f>
        <v>0</v>
      </c>
      <c r="N12648" t="str">
        <f>IF(K12648&gt;L12648,"HIGH ZONE BIAS",IF(K12648&lt;L12648,"LOW ZONE BIAS","EQUILIBRIUM"))</f>
        <v>EQUILIBRIUM</v>
      </c>
    </row>
    <row r="12649">
      <c r="A12649">
        <v>14921</v>
      </c>
      <c r="B12649" t="str">
        <v>2016-03-24</v>
      </c>
      <c r="C12649" t="str">
        <v>Evening</v>
      </c>
      <c r="D12649">
        <v>30</v>
      </c>
      <c r="E12649" t="str">
        <f>IF(MOD(D12649,2)=0,"EVEN","ODD")</f>
        <v>EVEN</v>
      </c>
      <c r="F12649" t="str">
        <f>IF(D12649&lt;=18,"LOW (1-18)","HIGH (19-36)")</f>
        <v>HIGH (19-36)</v>
      </c>
      <c r="G12649">
        <f>INT((D12649-1)/6)+1</f>
        <v>5</v>
      </c>
      <c r="H12649">
        <f>MOD(D12649-1,6)+1</f>
        <v>6</v>
      </c>
      <c r="I12649">
        <f>37-D12649</f>
        <v>7</v>
      </c>
      <c r="J12649">
        <f>ABS(D12649-D12650)</f>
        <v>28</v>
      </c>
      <c r="K12649">
        <f>AVERAGE(D12649:D12653)</f>
        <v>30</v>
      </c>
      <c r="L12649">
        <f>AVERAGE(D12649:D12668)</f>
        <v>30</v>
      </c>
      <c r="M12649">
        <f>K12649-L12649</f>
        <v>0</v>
      </c>
      <c r="N12649" t="str">
        <f>IF(K12649&gt;L12649,"HIGH ZONE BIAS",IF(K12649&lt;L12649,"LOW ZONE BIAS","EQUILIBRIUM"))</f>
        <v>EQUILIBRIUM</v>
      </c>
    </row>
    <row r="12650">
      <c r="A12650">
        <v>14920</v>
      </c>
      <c r="B12650" t="str">
        <v>2016-03-24</v>
      </c>
      <c r="C12650" t="str">
        <v>Afternoon</v>
      </c>
      <c r="D12650">
        <v>2</v>
      </c>
      <c r="E12650" t="str">
        <f>IF(MOD(D12650,2)=0,"EVEN","ODD")</f>
        <v>EVEN</v>
      </c>
      <c r="F12650" t="str">
        <f>IF(D12650&lt;=18,"LOW (1-18)","HIGH (19-36)")</f>
        <v>LOW (1-18)</v>
      </c>
      <c r="G12650">
        <f>INT((D12650-1)/6)+1</f>
        <v>1</v>
      </c>
      <c r="H12650">
        <f>MOD(D12650-1,6)+1</f>
        <v>2</v>
      </c>
      <c r="I12650">
        <f>37-D12650</f>
        <v>35</v>
      </c>
      <c r="J12650">
        <f>ABS(D12650-D12651)</f>
        <v>4</v>
      </c>
      <c r="K12650">
        <f>AVERAGE(D12650:D12654)</f>
        <v>2</v>
      </c>
      <c r="L12650">
        <f>AVERAGE(D12650:D12669)</f>
        <v>2</v>
      </c>
      <c r="M12650">
        <f>K12650-L12650</f>
        <v>0</v>
      </c>
      <c r="N12650" t="str">
        <f>IF(K12650&gt;L12650,"HIGH ZONE BIAS",IF(K12650&lt;L12650,"LOW ZONE BIAS","EQUILIBRIUM"))</f>
        <v>EQUILIBRIUM</v>
      </c>
    </row>
    <row r="12651">
      <c r="A12651">
        <v>14919</v>
      </c>
      <c r="B12651" t="str">
        <v>2016-03-24</v>
      </c>
      <c r="C12651" t="str">
        <v>Midday</v>
      </c>
      <c r="D12651">
        <v>6</v>
      </c>
      <c r="E12651" t="str">
        <f>IF(MOD(D12651,2)=0,"EVEN","ODD")</f>
        <v>EVEN</v>
      </c>
      <c r="F12651" t="str">
        <f>IF(D12651&lt;=18,"LOW (1-18)","HIGH (19-36)")</f>
        <v>LOW (1-18)</v>
      </c>
      <c r="G12651">
        <f>INT((D12651-1)/6)+1</f>
        <v>1</v>
      </c>
      <c r="H12651">
        <f>MOD(D12651-1,6)+1</f>
        <v>6</v>
      </c>
      <c r="I12651">
        <f>37-D12651</f>
        <v>31</v>
      </c>
      <c r="J12651">
        <f>ABS(D12651-D12652)</f>
        <v>5</v>
      </c>
      <c r="K12651">
        <f>AVERAGE(D12651:D12655)</f>
        <v>6</v>
      </c>
      <c r="L12651">
        <f>AVERAGE(D12651:D12670)</f>
        <v>6</v>
      </c>
      <c r="M12651">
        <f>K12651-L12651</f>
        <v>0</v>
      </c>
      <c r="N12651" t="str">
        <f>IF(K12651&gt;L12651,"HIGH ZONE BIAS",IF(K12651&lt;L12651,"LOW ZONE BIAS","EQUILIBRIUM"))</f>
        <v>EQUILIBRIUM</v>
      </c>
    </row>
    <row r="12652">
      <c r="A12652">
        <v>14918</v>
      </c>
      <c r="B12652" t="str">
        <v>2016-03-24</v>
      </c>
      <c r="C12652" t="str">
        <v>Morning</v>
      </c>
      <c r="D12652">
        <v>11</v>
      </c>
      <c r="E12652" t="str">
        <f>IF(MOD(D12652,2)=0,"EVEN","ODD")</f>
        <v>ODD</v>
      </c>
      <c r="F12652" t="str">
        <f>IF(D12652&lt;=18,"LOW (1-18)","HIGH (19-36)")</f>
        <v>LOW (1-18)</v>
      </c>
      <c r="G12652">
        <f>INT((D12652-1)/6)+1</f>
        <v>2</v>
      </c>
      <c r="H12652">
        <f>MOD(D12652-1,6)+1</f>
        <v>5</v>
      </c>
      <c r="I12652">
        <f>37-D12652</f>
        <v>26</v>
      </c>
      <c r="J12652">
        <f>ABS(D12652-D12653)</f>
        <v>2</v>
      </c>
      <c r="K12652">
        <f>AVERAGE(D12652:D12656)</f>
        <v>11</v>
      </c>
      <c r="L12652">
        <f>AVERAGE(D12652:D12671)</f>
        <v>11</v>
      </c>
      <c r="M12652">
        <f>K12652-L12652</f>
        <v>0</v>
      </c>
      <c r="N12652" t="str">
        <f>IF(K12652&gt;L12652,"HIGH ZONE BIAS",IF(K12652&lt;L12652,"LOW ZONE BIAS","EQUILIBRIUM"))</f>
        <v>EQUILIBRIUM</v>
      </c>
    </row>
    <row r="12653">
      <c r="A12653">
        <v>14917</v>
      </c>
      <c r="B12653" t="str">
        <v>2016-03-23</v>
      </c>
      <c r="C12653" t="str">
        <v>Evening</v>
      </c>
      <c r="D12653">
        <v>9</v>
      </c>
      <c r="E12653" t="str">
        <f>IF(MOD(D12653,2)=0,"EVEN","ODD")</f>
        <v>ODD</v>
      </c>
      <c r="F12653" t="str">
        <f>IF(D12653&lt;=18,"LOW (1-18)","HIGH (19-36)")</f>
        <v>LOW (1-18)</v>
      </c>
      <c r="G12653">
        <f>INT((D12653-1)/6)+1</f>
        <v>2</v>
      </c>
      <c r="H12653">
        <f>MOD(D12653-1,6)+1</f>
        <v>3</v>
      </c>
      <c r="I12653">
        <f>37-D12653</f>
        <v>28</v>
      </c>
      <c r="J12653">
        <f>ABS(D12653-D12654)</f>
        <v>27</v>
      </c>
      <c r="K12653">
        <f>AVERAGE(D12653:D12657)</f>
        <v>9</v>
      </c>
      <c r="L12653">
        <f>AVERAGE(D12653:D12672)</f>
        <v>9</v>
      </c>
      <c r="M12653">
        <f>K12653-L12653</f>
        <v>0</v>
      </c>
      <c r="N12653" t="str">
        <f>IF(K12653&gt;L12653,"HIGH ZONE BIAS",IF(K12653&lt;L12653,"LOW ZONE BIAS","EQUILIBRIUM"))</f>
        <v>EQUILIBRIUM</v>
      </c>
    </row>
    <row r="12654">
      <c r="A12654">
        <v>14916</v>
      </c>
      <c r="B12654" t="str">
        <v>2016-03-23</v>
      </c>
      <c r="C12654" t="str">
        <v>Afternoon</v>
      </c>
      <c r="D12654">
        <v>36</v>
      </c>
      <c r="E12654" t="str">
        <f>IF(MOD(D12654,2)=0,"EVEN","ODD")</f>
        <v>EVEN</v>
      </c>
      <c r="F12654" t="str">
        <f>IF(D12654&lt;=18,"LOW (1-18)","HIGH (19-36)")</f>
        <v>HIGH (19-36)</v>
      </c>
      <c r="G12654">
        <f>INT((D12654-1)/6)+1</f>
        <v>6</v>
      </c>
      <c r="H12654">
        <f>MOD(D12654-1,6)+1</f>
        <v>6</v>
      </c>
      <c r="I12654">
        <f>37-D12654</f>
        <v>1</v>
      </c>
      <c r="J12654">
        <f>ABS(D12654-D12655)</f>
        <v>3</v>
      </c>
      <c r="K12654">
        <f>AVERAGE(D12654:D12658)</f>
        <v>36</v>
      </c>
      <c r="L12654">
        <f>AVERAGE(D12654:D12673)</f>
        <v>36</v>
      </c>
      <c r="M12654">
        <f>K12654-L12654</f>
        <v>0</v>
      </c>
      <c r="N12654" t="str">
        <f>IF(K12654&gt;L12654,"HIGH ZONE BIAS",IF(K12654&lt;L12654,"LOW ZONE BIAS","EQUILIBRIUM"))</f>
        <v>EQUILIBRIUM</v>
      </c>
    </row>
    <row r="12655">
      <c r="A12655">
        <v>14915</v>
      </c>
      <c r="B12655" t="str">
        <v>2016-03-23</v>
      </c>
      <c r="C12655" t="str">
        <v>Midday</v>
      </c>
      <c r="D12655">
        <v>33</v>
      </c>
      <c r="E12655" t="str">
        <f>IF(MOD(D12655,2)=0,"EVEN","ODD")</f>
        <v>ODD</v>
      </c>
      <c r="F12655" t="str">
        <f>IF(D12655&lt;=18,"LOW (1-18)","HIGH (19-36)")</f>
        <v>HIGH (19-36)</v>
      </c>
      <c r="G12655">
        <f>INT((D12655-1)/6)+1</f>
        <v>6</v>
      </c>
      <c r="H12655">
        <f>MOD(D12655-1,6)+1</f>
        <v>3</v>
      </c>
      <c r="I12655">
        <f>37-D12655</f>
        <v>4</v>
      </c>
      <c r="J12655">
        <f>ABS(D12655-D12656)</f>
        <v>25</v>
      </c>
      <c r="K12655">
        <f>AVERAGE(D12655:D12659)</f>
        <v>33</v>
      </c>
      <c r="L12655">
        <f>AVERAGE(D12655:D12674)</f>
        <v>33</v>
      </c>
      <c r="M12655">
        <f>K12655-L12655</f>
        <v>0</v>
      </c>
      <c r="N12655" t="str">
        <f>IF(K12655&gt;L12655,"HIGH ZONE BIAS",IF(K12655&lt;L12655,"LOW ZONE BIAS","EQUILIBRIUM"))</f>
        <v>EQUILIBRIUM</v>
      </c>
    </row>
    <row r="12656">
      <c r="A12656">
        <v>14914</v>
      </c>
      <c r="B12656" t="str">
        <v>2016-03-23</v>
      </c>
      <c r="C12656" t="str">
        <v>Morning</v>
      </c>
      <c r="D12656">
        <v>8</v>
      </c>
      <c r="E12656" t="str">
        <f>IF(MOD(D12656,2)=0,"EVEN","ODD")</f>
        <v>EVEN</v>
      </c>
      <c r="F12656" t="str">
        <f>IF(D12656&lt;=18,"LOW (1-18)","HIGH (19-36)")</f>
        <v>LOW (1-18)</v>
      </c>
      <c r="G12656">
        <f>INT((D12656-1)/6)+1</f>
        <v>2</v>
      </c>
      <c r="H12656">
        <f>MOD(D12656-1,6)+1</f>
        <v>2</v>
      </c>
      <c r="I12656">
        <f>37-D12656</f>
        <v>29</v>
      </c>
      <c r="J12656">
        <f>ABS(D12656-D12657)</f>
        <v>6</v>
      </c>
      <c r="K12656">
        <f>AVERAGE(D12656:D12660)</f>
        <v>8</v>
      </c>
      <c r="L12656">
        <f>AVERAGE(D12656:D12675)</f>
        <v>8</v>
      </c>
      <c r="M12656">
        <f>K12656-L12656</f>
        <v>0</v>
      </c>
      <c r="N12656" t="str">
        <f>IF(K12656&gt;L12656,"HIGH ZONE BIAS",IF(K12656&lt;L12656,"LOW ZONE BIAS","EQUILIBRIUM"))</f>
        <v>EQUILIBRIUM</v>
      </c>
    </row>
    <row r="12657">
      <c r="A12657">
        <v>14913</v>
      </c>
      <c r="B12657" t="str">
        <v>2016-03-22</v>
      </c>
      <c r="C12657" t="str">
        <v>Evening</v>
      </c>
      <c r="D12657">
        <v>2</v>
      </c>
      <c r="E12657" t="str">
        <f>IF(MOD(D12657,2)=0,"EVEN","ODD")</f>
        <v>EVEN</v>
      </c>
      <c r="F12657" t="str">
        <f>IF(D12657&lt;=18,"LOW (1-18)","HIGH (19-36)")</f>
        <v>LOW (1-18)</v>
      </c>
      <c r="G12657">
        <f>INT((D12657-1)/6)+1</f>
        <v>1</v>
      </c>
      <c r="H12657">
        <f>MOD(D12657-1,6)+1</f>
        <v>2</v>
      </c>
      <c r="I12657">
        <f>37-D12657</f>
        <v>35</v>
      </c>
      <c r="J12657">
        <f>ABS(D12657-D12658)</f>
        <v>31</v>
      </c>
      <c r="K12657">
        <f>AVERAGE(D12657:D12661)</f>
        <v>2</v>
      </c>
      <c r="L12657">
        <f>AVERAGE(D12657:D12676)</f>
        <v>2</v>
      </c>
      <c r="M12657">
        <f>K12657-L12657</f>
        <v>0</v>
      </c>
      <c r="N12657" t="str">
        <f>IF(K12657&gt;L12657,"HIGH ZONE BIAS",IF(K12657&lt;L12657,"LOW ZONE BIAS","EQUILIBRIUM"))</f>
        <v>EQUILIBRIUM</v>
      </c>
    </row>
    <row r="12658">
      <c r="A12658">
        <v>14912</v>
      </c>
      <c r="B12658" t="str">
        <v>2016-03-22</v>
      </c>
      <c r="C12658" t="str">
        <v>Afternoon</v>
      </c>
      <c r="D12658">
        <v>33</v>
      </c>
      <c r="E12658" t="str">
        <f>IF(MOD(D12658,2)=0,"EVEN","ODD")</f>
        <v>ODD</v>
      </c>
      <c r="F12658" t="str">
        <f>IF(D12658&lt;=18,"LOW (1-18)","HIGH (19-36)")</f>
        <v>HIGH (19-36)</v>
      </c>
      <c r="G12658">
        <f>INT((D12658-1)/6)+1</f>
        <v>6</v>
      </c>
      <c r="H12658">
        <f>MOD(D12658-1,6)+1</f>
        <v>3</v>
      </c>
      <c r="I12658">
        <f>37-D12658</f>
        <v>4</v>
      </c>
      <c r="J12658">
        <f>ABS(D12658-D12659)</f>
        <v>1</v>
      </c>
      <c r="K12658">
        <f>AVERAGE(D12658:D12662)</f>
        <v>33</v>
      </c>
      <c r="L12658">
        <f>AVERAGE(D12658:D12677)</f>
        <v>33</v>
      </c>
      <c r="M12658">
        <f>K12658-L12658</f>
        <v>0</v>
      </c>
      <c r="N12658" t="str">
        <f>IF(K12658&gt;L12658,"HIGH ZONE BIAS",IF(K12658&lt;L12658,"LOW ZONE BIAS","EQUILIBRIUM"))</f>
        <v>EQUILIBRIUM</v>
      </c>
    </row>
    <row r="12659">
      <c r="A12659">
        <v>14911</v>
      </c>
      <c r="B12659" t="str">
        <v>2016-03-22</v>
      </c>
      <c r="C12659" t="str">
        <v>Midday</v>
      </c>
      <c r="D12659">
        <v>32</v>
      </c>
      <c r="E12659" t="str">
        <f>IF(MOD(D12659,2)=0,"EVEN","ODD")</f>
        <v>EVEN</v>
      </c>
      <c r="F12659" t="str">
        <f>IF(D12659&lt;=18,"LOW (1-18)","HIGH (19-36)")</f>
        <v>HIGH (19-36)</v>
      </c>
      <c r="G12659">
        <f>INT((D12659-1)/6)+1</f>
        <v>6</v>
      </c>
      <c r="H12659">
        <f>MOD(D12659-1,6)+1</f>
        <v>2</v>
      </c>
      <c r="I12659">
        <f>37-D12659</f>
        <v>5</v>
      </c>
      <c r="J12659">
        <f>ABS(D12659-D12660)</f>
        <v>21</v>
      </c>
      <c r="K12659">
        <f>AVERAGE(D12659:D12663)</f>
        <v>32</v>
      </c>
      <c r="L12659">
        <f>AVERAGE(D12659:D12678)</f>
        <v>32</v>
      </c>
      <c r="M12659">
        <f>K12659-L12659</f>
        <v>0</v>
      </c>
      <c r="N12659" t="str">
        <f>IF(K12659&gt;L12659,"HIGH ZONE BIAS",IF(K12659&lt;L12659,"LOW ZONE BIAS","EQUILIBRIUM"))</f>
        <v>EQUILIBRIUM</v>
      </c>
    </row>
    <row r="12660">
      <c r="A12660">
        <v>14910</v>
      </c>
      <c r="B12660" t="str">
        <v>2016-03-22</v>
      </c>
      <c r="C12660" t="str">
        <v>Morning</v>
      </c>
      <c r="D12660">
        <v>11</v>
      </c>
      <c r="E12660" t="str">
        <f>IF(MOD(D12660,2)=0,"EVEN","ODD")</f>
        <v>ODD</v>
      </c>
      <c r="F12660" t="str">
        <f>IF(D12660&lt;=18,"LOW (1-18)","HIGH (19-36)")</f>
        <v>LOW (1-18)</v>
      </c>
      <c r="G12660">
        <f>INT((D12660-1)/6)+1</f>
        <v>2</v>
      </c>
      <c r="H12660">
        <f>MOD(D12660-1,6)+1</f>
        <v>5</v>
      </c>
      <c r="I12660">
        <f>37-D12660</f>
        <v>26</v>
      </c>
      <c r="J12660">
        <f>ABS(D12660-D12661)</f>
        <v>2</v>
      </c>
      <c r="K12660">
        <f>AVERAGE(D12660:D12664)</f>
        <v>11</v>
      </c>
      <c r="L12660">
        <f>AVERAGE(D12660:D12679)</f>
        <v>11</v>
      </c>
      <c r="M12660">
        <f>K12660-L12660</f>
        <v>0</v>
      </c>
      <c r="N12660" t="str">
        <f>IF(K12660&gt;L12660,"HIGH ZONE BIAS",IF(K12660&lt;L12660,"LOW ZONE BIAS","EQUILIBRIUM"))</f>
        <v>EQUILIBRIUM</v>
      </c>
    </row>
    <row r="12661">
      <c r="A12661">
        <v>14909</v>
      </c>
      <c r="B12661" t="str">
        <v>2016-03-21</v>
      </c>
      <c r="C12661" t="str">
        <v>Evening</v>
      </c>
      <c r="D12661">
        <v>9</v>
      </c>
      <c r="E12661" t="str">
        <f>IF(MOD(D12661,2)=0,"EVEN","ODD")</f>
        <v>ODD</v>
      </c>
      <c r="F12661" t="str">
        <f>IF(D12661&lt;=18,"LOW (1-18)","HIGH (19-36)")</f>
        <v>LOW (1-18)</v>
      </c>
      <c r="G12661">
        <f>INT((D12661-1)/6)+1</f>
        <v>2</v>
      </c>
      <c r="H12661">
        <f>MOD(D12661-1,6)+1</f>
        <v>3</v>
      </c>
      <c r="I12661">
        <f>37-D12661</f>
        <v>28</v>
      </c>
      <c r="J12661">
        <f>ABS(D12661-D12662)</f>
        <v>12</v>
      </c>
      <c r="K12661">
        <f>AVERAGE(D12661:D12665)</f>
        <v>9</v>
      </c>
      <c r="L12661">
        <f>AVERAGE(D12661:D12680)</f>
        <v>9</v>
      </c>
      <c r="M12661">
        <f>K12661-L12661</f>
        <v>0</v>
      </c>
      <c r="N12661" t="str">
        <f>IF(K12661&gt;L12661,"HIGH ZONE BIAS",IF(K12661&lt;L12661,"LOW ZONE BIAS","EQUILIBRIUM"))</f>
        <v>EQUILIBRIUM</v>
      </c>
    </row>
    <row r="12662">
      <c r="A12662">
        <v>14908</v>
      </c>
      <c r="B12662" t="str">
        <v>2016-03-21</v>
      </c>
      <c r="C12662" t="str">
        <v>Afternoon</v>
      </c>
      <c r="D12662">
        <v>21</v>
      </c>
      <c r="E12662" t="str">
        <f>IF(MOD(D12662,2)=0,"EVEN","ODD")</f>
        <v>ODD</v>
      </c>
      <c r="F12662" t="str">
        <f>IF(D12662&lt;=18,"LOW (1-18)","HIGH (19-36)")</f>
        <v>HIGH (19-36)</v>
      </c>
      <c r="G12662">
        <f>INT((D12662-1)/6)+1</f>
        <v>4</v>
      </c>
      <c r="H12662">
        <f>MOD(D12662-1,6)+1</f>
        <v>3</v>
      </c>
      <c r="I12662">
        <f>37-D12662</f>
        <v>16</v>
      </c>
      <c r="J12662">
        <f>ABS(D12662-D12663)</f>
        <v>12</v>
      </c>
      <c r="K12662">
        <f>AVERAGE(D12662:D12666)</f>
        <v>21</v>
      </c>
      <c r="L12662">
        <f>AVERAGE(D12662:D12681)</f>
        <v>21</v>
      </c>
      <c r="M12662">
        <f>K12662-L12662</f>
        <v>0</v>
      </c>
      <c r="N12662" t="str">
        <f>IF(K12662&gt;L12662,"HIGH ZONE BIAS",IF(K12662&lt;L12662,"LOW ZONE BIAS","EQUILIBRIUM"))</f>
        <v>EQUILIBRIUM</v>
      </c>
    </row>
    <row r="12663">
      <c r="A12663">
        <v>14907</v>
      </c>
      <c r="B12663" t="str">
        <v>2016-03-21</v>
      </c>
      <c r="C12663" t="str">
        <v>Midday</v>
      </c>
      <c r="D12663">
        <v>33</v>
      </c>
      <c r="E12663" t="str">
        <f>IF(MOD(D12663,2)=0,"EVEN","ODD")</f>
        <v>ODD</v>
      </c>
      <c r="F12663" t="str">
        <f>IF(D12663&lt;=18,"LOW (1-18)","HIGH (19-36)")</f>
        <v>HIGH (19-36)</v>
      </c>
      <c r="G12663">
        <f>INT((D12663-1)/6)+1</f>
        <v>6</v>
      </c>
      <c r="H12663">
        <f>MOD(D12663-1,6)+1</f>
        <v>3</v>
      </c>
      <c r="I12663">
        <f>37-D12663</f>
        <v>4</v>
      </c>
      <c r="J12663">
        <f>ABS(D12663-D12664)</f>
        <v>0</v>
      </c>
      <c r="K12663">
        <f>AVERAGE(D12663:D12667)</f>
        <v>33</v>
      </c>
      <c r="L12663">
        <f>AVERAGE(D12663:D12682)</f>
        <v>33</v>
      </c>
      <c r="M12663">
        <f>K12663-L12663</f>
        <v>0</v>
      </c>
      <c r="N12663" t="str">
        <f>IF(K12663&gt;L12663,"HIGH ZONE BIAS",IF(K12663&lt;L12663,"LOW ZONE BIAS","EQUILIBRIUM"))</f>
        <v>EQUILIBRIUM</v>
      </c>
    </row>
    <row r="12664">
      <c r="A12664">
        <v>14905</v>
      </c>
      <c r="B12664" t="str">
        <v>2016-03-19</v>
      </c>
      <c r="C12664" t="str">
        <v>Evening</v>
      </c>
      <c r="D12664">
        <v>33</v>
      </c>
      <c r="E12664" t="str">
        <f>IF(MOD(D12664,2)=0,"EVEN","ODD")</f>
        <v>ODD</v>
      </c>
      <c r="F12664" t="str">
        <f>IF(D12664&lt;=18,"LOW (1-18)","HIGH (19-36)")</f>
        <v>HIGH (19-36)</v>
      </c>
      <c r="G12664">
        <f>INT((D12664-1)/6)+1</f>
        <v>6</v>
      </c>
      <c r="H12664">
        <f>MOD(D12664-1,6)+1</f>
        <v>3</v>
      </c>
      <c r="I12664">
        <f>37-D12664</f>
        <v>4</v>
      </c>
      <c r="J12664">
        <f>ABS(D12664-D12665)</f>
        <v>6</v>
      </c>
      <c r="K12664">
        <f>AVERAGE(D12664:D12668)</f>
        <v>33</v>
      </c>
      <c r="L12664">
        <f>AVERAGE(D12664:D12683)</f>
        <v>33</v>
      </c>
      <c r="M12664">
        <f>K12664-L12664</f>
        <v>0</v>
      </c>
      <c r="N12664" t="str">
        <f>IF(K12664&gt;L12664,"HIGH ZONE BIAS",IF(K12664&lt;L12664,"LOW ZONE BIAS","EQUILIBRIUM"))</f>
        <v>EQUILIBRIUM</v>
      </c>
    </row>
    <row r="12665">
      <c r="A12665">
        <v>14903</v>
      </c>
      <c r="B12665" t="str">
        <v>2016-03-19</v>
      </c>
      <c r="C12665" t="str">
        <v>Midday</v>
      </c>
      <c r="D12665">
        <v>27</v>
      </c>
      <c r="E12665" t="str">
        <f>IF(MOD(D12665,2)=0,"EVEN","ODD")</f>
        <v>ODD</v>
      </c>
      <c r="F12665" t="str">
        <f>IF(D12665&lt;=18,"LOW (1-18)","HIGH (19-36)")</f>
        <v>HIGH (19-36)</v>
      </c>
      <c r="G12665">
        <f>INT((D12665-1)/6)+1</f>
        <v>5</v>
      </c>
      <c r="H12665">
        <f>MOD(D12665-1,6)+1</f>
        <v>3</v>
      </c>
      <c r="I12665">
        <f>37-D12665</f>
        <v>10</v>
      </c>
      <c r="J12665">
        <f>ABS(D12665-D12666)</f>
        <v>8</v>
      </c>
      <c r="K12665">
        <f>AVERAGE(D12665:D12669)</f>
        <v>27</v>
      </c>
      <c r="L12665">
        <f>AVERAGE(D12665:D12684)</f>
        <v>27</v>
      </c>
      <c r="M12665">
        <f>K12665-L12665</f>
        <v>0</v>
      </c>
      <c r="N12665" t="str">
        <f>IF(K12665&gt;L12665,"HIGH ZONE BIAS",IF(K12665&lt;L12665,"LOW ZONE BIAS","EQUILIBRIUM"))</f>
        <v>EQUILIBRIUM</v>
      </c>
    </row>
    <row r="12666">
      <c r="A12666">
        <v>14902</v>
      </c>
      <c r="B12666" t="str">
        <v>2016-03-19</v>
      </c>
      <c r="C12666" t="str">
        <v>Morning</v>
      </c>
      <c r="D12666">
        <v>35</v>
      </c>
      <c r="E12666" t="str">
        <f>IF(MOD(D12666,2)=0,"EVEN","ODD")</f>
        <v>ODD</v>
      </c>
      <c r="F12666" t="str">
        <f>IF(D12666&lt;=18,"LOW (1-18)","HIGH (19-36)")</f>
        <v>HIGH (19-36)</v>
      </c>
      <c r="G12666">
        <f>INT((D12666-1)/6)+1</f>
        <v>6</v>
      </c>
      <c r="H12666">
        <f>MOD(D12666-1,6)+1</f>
        <v>5</v>
      </c>
      <c r="I12666">
        <f>37-D12666</f>
        <v>2</v>
      </c>
      <c r="J12666">
        <f>ABS(D12666-D12667)</f>
        <v>12</v>
      </c>
      <c r="K12666">
        <f>AVERAGE(D12666:D12670)</f>
        <v>35</v>
      </c>
      <c r="L12666">
        <f>AVERAGE(D12666:D12685)</f>
        <v>35</v>
      </c>
      <c r="M12666">
        <f>K12666-L12666</f>
        <v>0</v>
      </c>
      <c r="N12666" t="str">
        <f>IF(K12666&gt;L12666,"HIGH ZONE BIAS",IF(K12666&lt;L12666,"LOW ZONE BIAS","EQUILIBRIUM"))</f>
        <v>EQUILIBRIUM</v>
      </c>
    </row>
    <row r="12667">
      <c r="A12667">
        <v>14901</v>
      </c>
      <c r="B12667" t="str">
        <v>2016-03-18</v>
      </c>
      <c r="C12667" t="str">
        <v>Evening</v>
      </c>
      <c r="D12667">
        <v>23</v>
      </c>
      <c r="E12667" t="str">
        <f>IF(MOD(D12667,2)=0,"EVEN","ODD")</f>
        <v>ODD</v>
      </c>
      <c r="F12667" t="str">
        <f>IF(D12667&lt;=18,"LOW (1-18)","HIGH (19-36)")</f>
        <v>HIGH (19-36)</v>
      </c>
      <c r="G12667">
        <f>INT((D12667-1)/6)+1</f>
        <v>4</v>
      </c>
      <c r="H12667">
        <f>MOD(D12667-1,6)+1</f>
        <v>5</v>
      </c>
      <c r="I12667">
        <f>37-D12667</f>
        <v>14</v>
      </c>
      <c r="J12667">
        <f>ABS(D12667-D12668)</f>
        <v>9</v>
      </c>
      <c r="K12667">
        <f>AVERAGE(D12667:D12671)</f>
        <v>23</v>
      </c>
      <c r="L12667">
        <f>AVERAGE(D12667:D12686)</f>
        <v>23</v>
      </c>
      <c r="M12667">
        <f>K12667-L12667</f>
        <v>0</v>
      </c>
      <c r="N12667" t="str">
        <f>IF(K12667&gt;L12667,"HIGH ZONE BIAS",IF(K12667&lt;L12667,"LOW ZONE BIAS","EQUILIBRIUM"))</f>
        <v>EQUILIBRIUM</v>
      </c>
    </row>
    <row r="12668">
      <c r="A12668">
        <v>14900</v>
      </c>
      <c r="B12668" t="str">
        <v>2016-03-18</v>
      </c>
      <c r="C12668" t="str">
        <v>Afternoon</v>
      </c>
      <c r="D12668">
        <v>14</v>
      </c>
      <c r="E12668" t="str">
        <f>IF(MOD(D12668,2)=0,"EVEN","ODD")</f>
        <v>EVEN</v>
      </c>
      <c r="F12668" t="str">
        <f>IF(D12668&lt;=18,"LOW (1-18)","HIGH (19-36)")</f>
        <v>LOW (1-18)</v>
      </c>
      <c r="G12668">
        <f>INT((D12668-1)/6)+1</f>
        <v>3</v>
      </c>
      <c r="H12668">
        <f>MOD(D12668-1,6)+1</f>
        <v>2</v>
      </c>
      <c r="I12668">
        <f>37-D12668</f>
        <v>23</v>
      </c>
      <c r="J12668">
        <f>ABS(D12668-D12669)</f>
        <v>21</v>
      </c>
      <c r="K12668">
        <f>AVERAGE(D12668:D12672)</f>
        <v>14</v>
      </c>
      <c r="L12668">
        <f>AVERAGE(D12668:D12687)</f>
        <v>14</v>
      </c>
      <c r="M12668">
        <f>K12668-L12668</f>
        <v>0</v>
      </c>
      <c r="N12668" t="str">
        <f>IF(K12668&gt;L12668,"HIGH ZONE BIAS",IF(K12668&lt;L12668,"LOW ZONE BIAS","EQUILIBRIUM"))</f>
        <v>EQUILIBRIUM</v>
      </c>
    </row>
    <row r="12669">
      <c r="A12669">
        <v>14899</v>
      </c>
      <c r="B12669" t="str">
        <v>2016-03-18</v>
      </c>
      <c r="C12669" t="str">
        <v>Midday</v>
      </c>
      <c r="D12669">
        <v>35</v>
      </c>
      <c r="E12669" t="str">
        <f>IF(MOD(D12669,2)=0,"EVEN","ODD")</f>
        <v>ODD</v>
      </c>
      <c r="F12669" t="str">
        <f>IF(D12669&lt;=18,"LOW (1-18)","HIGH (19-36)")</f>
        <v>HIGH (19-36)</v>
      </c>
      <c r="G12669">
        <f>INT((D12669-1)/6)+1</f>
        <v>6</v>
      </c>
      <c r="H12669">
        <f>MOD(D12669-1,6)+1</f>
        <v>5</v>
      </c>
      <c r="I12669">
        <f>37-D12669</f>
        <v>2</v>
      </c>
      <c r="J12669">
        <f>ABS(D12669-D12670)</f>
        <v>16</v>
      </c>
      <c r="K12669">
        <f>AVERAGE(D12669:D12673)</f>
        <v>35</v>
      </c>
      <c r="L12669">
        <f>AVERAGE(D12669:D12688)</f>
        <v>35</v>
      </c>
      <c r="M12669">
        <f>K12669-L12669</f>
        <v>0</v>
      </c>
      <c r="N12669" t="str">
        <f>IF(K12669&gt;L12669,"HIGH ZONE BIAS",IF(K12669&lt;L12669,"LOW ZONE BIAS","EQUILIBRIUM"))</f>
        <v>EQUILIBRIUM</v>
      </c>
    </row>
    <row r="12670">
      <c r="A12670">
        <v>14898</v>
      </c>
      <c r="B12670" t="str">
        <v>2016-03-18</v>
      </c>
      <c r="C12670" t="str">
        <v>Morning</v>
      </c>
      <c r="D12670">
        <v>19</v>
      </c>
      <c r="E12670" t="str">
        <f>IF(MOD(D12670,2)=0,"EVEN","ODD")</f>
        <v>ODD</v>
      </c>
      <c r="F12670" t="str">
        <f>IF(D12670&lt;=18,"LOW (1-18)","HIGH (19-36)")</f>
        <v>HIGH (19-36)</v>
      </c>
      <c r="G12670">
        <f>INT((D12670-1)/6)+1</f>
        <v>4</v>
      </c>
      <c r="H12670">
        <f>MOD(D12670-1,6)+1</f>
        <v>1</v>
      </c>
      <c r="I12670">
        <f>37-D12670</f>
        <v>18</v>
      </c>
      <c r="J12670">
        <f>ABS(D12670-D12671)</f>
        <v>8</v>
      </c>
      <c r="K12670">
        <f>AVERAGE(D12670:D12674)</f>
        <v>19</v>
      </c>
      <c r="L12670">
        <f>AVERAGE(D12670:D12689)</f>
        <v>19</v>
      </c>
      <c r="M12670">
        <f>K12670-L12670</f>
        <v>0</v>
      </c>
      <c r="N12670" t="str">
        <f>IF(K12670&gt;L12670,"HIGH ZONE BIAS",IF(K12670&lt;L12670,"LOW ZONE BIAS","EQUILIBRIUM"))</f>
        <v>EQUILIBRIUM</v>
      </c>
    </row>
    <row r="12671">
      <c r="A12671">
        <v>14897</v>
      </c>
      <c r="B12671" t="str">
        <v>2016-03-17</v>
      </c>
      <c r="C12671" t="str">
        <v>Evening</v>
      </c>
      <c r="D12671">
        <v>11</v>
      </c>
      <c r="E12671" t="str">
        <f>IF(MOD(D12671,2)=0,"EVEN","ODD")</f>
        <v>ODD</v>
      </c>
      <c r="F12671" t="str">
        <f>IF(D12671&lt;=18,"LOW (1-18)","HIGH (19-36)")</f>
        <v>LOW (1-18)</v>
      </c>
      <c r="G12671">
        <f>INT((D12671-1)/6)+1</f>
        <v>2</v>
      </c>
      <c r="H12671">
        <f>MOD(D12671-1,6)+1</f>
        <v>5</v>
      </c>
      <c r="I12671">
        <f>37-D12671</f>
        <v>26</v>
      </c>
      <c r="J12671">
        <f>ABS(D12671-D12672)</f>
        <v>10</v>
      </c>
      <c r="K12671">
        <f>AVERAGE(D12671:D12675)</f>
        <v>11</v>
      </c>
      <c r="L12671">
        <f>AVERAGE(D12671:D12690)</f>
        <v>11</v>
      </c>
      <c r="M12671">
        <f>K12671-L12671</f>
        <v>0</v>
      </c>
      <c r="N12671" t="str">
        <f>IF(K12671&gt;L12671,"HIGH ZONE BIAS",IF(K12671&lt;L12671,"LOW ZONE BIAS","EQUILIBRIUM"))</f>
        <v>EQUILIBRIUM</v>
      </c>
    </row>
    <row r="12672">
      <c r="A12672">
        <v>14896</v>
      </c>
      <c r="B12672" t="str">
        <v>2016-03-17</v>
      </c>
      <c r="C12672" t="str">
        <v>Afternoon</v>
      </c>
      <c r="D12672">
        <v>21</v>
      </c>
      <c r="E12672" t="str">
        <f>IF(MOD(D12672,2)=0,"EVEN","ODD")</f>
        <v>ODD</v>
      </c>
      <c r="F12672" t="str">
        <f>IF(D12672&lt;=18,"LOW (1-18)","HIGH (19-36)")</f>
        <v>HIGH (19-36)</v>
      </c>
      <c r="G12672">
        <f>INT((D12672-1)/6)+1</f>
        <v>4</v>
      </c>
      <c r="H12672">
        <f>MOD(D12672-1,6)+1</f>
        <v>3</v>
      </c>
      <c r="I12672">
        <f>37-D12672</f>
        <v>16</v>
      </c>
      <c r="J12672">
        <f>ABS(D12672-D12673)</f>
        <v>16</v>
      </c>
      <c r="K12672">
        <f>AVERAGE(D12672:D12676)</f>
        <v>21</v>
      </c>
      <c r="L12672">
        <f>AVERAGE(D12672:D12691)</f>
        <v>21</v>
      </c>
      <c r="M12672">
        <f>K12672-L12672</f>
        <v>0</v>
      </c>
      <c r="N12672" t="str">
        <f>IF(K12672&gt;L12672,"HIGH ZONE BIAS",IF(K12672&lt;L12672,"LOW ZONE BIAS","EQUILIBRIUM"))</f>
        <v>EQUILIBRIUM</v>
      </c>
    </row>
    <row r="12673">
      <c r="A12673">
        <v>14895</v>
      </c>
      <c r="B12673" t="str">
        <v>2016-03-17</v>
      </c>
      <c r="C12673" t="str">
        <v>Midday</v>
      </c>
      <c r="D12673">
        <v>5</v>
      </c>
      <c r="E12673" t="str">
        <f>IF(MOD(D12673,2)=0,"EVEN","ODD")</f>
        <v>ODD</v>
      </c>
      <c r="F12673" t="str">
        <f>IF(D12673&lt;=18,"LOW (1-18)","HIGH (19-36)")</f>
        <v>LOW (1-18)</v>
      </c>
      <c r="G12673">
        <f>INT((D12673-1)/6)+1</f>
        <v>1</v>
      </c>
      <c r="H12673">
        <f>MOD(D12673-1,6)+1</f>
        <v>5</v>
      </c>
      <c r="I12673">
        <f>37-D12673</f>
        <v>32</v>
      </c>
      <c r="J12673">
        <f>ABS(D12673-D12674)</f>
        <v>23</v>
      </c>
      <c r="K12673">
        <f>AVERAGE(D12673:D12677)</f>
        <v>5</v>
      </c>
      <c r="L12673">
        <f>AVERAGE(D12673:D12692)</f>
        <v>5</v>
      </c>
      <c r="M12673">
        <f>K12673-L12673</f>
        <v>0</v>
      </c>
      <c r="N12673" t="str">
        <f>IF(K12673&gt;L12673,"HIGH ZONE BIAS",IF(K12673&lt;L12673,"LOW ZONE BIAS","EQUILIBRIUM"))</f>
        <v>EQUILIBRIUM</v>
      </c>
    </row>
    <row r="12674">
      <c r="A12674">
        <v>14894</v>
      </c>
      <c r="B12674" t="str">
        <v>2016-03-17</v>
      </c>
      <c r="C12674" t="str">
        <v>Morning</v>
      </c>
      <c r="D12674">
        <v>28</v>
      </c>
      <c r="E12674" t="str">
        <f>IF(MOD(D12674,2)=0,"EVEN","ODD")</f>
        <v>EVEN</v>
      </c>
      <c r="F12674" t="str">
        <f>IF(D12674&lt;=18,"LOW (1-18)","HIGH (19-36)")</f>
        <v>HIGH (19-36)</v>
      </c>
      <c r="G12674">
        <f>INT((D12674-1)/6)+1</f>
        <v>5</v>
      </c>
      <c r="H12674">
        <f>MOD(D12674-1,6)+1</f>
        <v>4</v>
      </c>
      <c r="I12674">
        <f>37-D12674</f>
        <v>9</v>
      </c>
      <c r="J12674">
        <f>ABS(D12674-D12675)</f>
        <v>20</v>
      </c>
      <c r="K12674">
        <f>AVERAGE(D12674:D12678)</f>
        <v>28</v>
      </c>
      <c r="L12674">
        <f>AVERAGE(D12674:D12693)</f>
        <v>28</v>
      </c>
      <c r="M12674">
        <f>K12674-L12674</f>
        <v>0</v>
      </c>
      <c r="N12674" t="str">
        <f>IF(K12674&gt;L12674,"HIGH ZONE BIAS",IF(K12674&lt;L12674,"LOW ZONE BIAS","EQUILIBRIUM"))</f>
        <v>EQUILIBRIUM</v>
      </c>
    </row>
    <row r="12675">
      <c r="A12675">
        <v>14893</v>
      </c>
      <c r="B12675" t="str">
        <v>2016-03-16</v>
      </c>
      <c r="C12675" t="str">
        <v>Evening</v>
      </c>
      <c r="D12675">
        <v>8</v>
      </c>
      <c r="E12675" t="str">
        <f>IF(MOD(D12675,2)=0,"EVEN","ODD")</f>
        <v>EVEN</v>
      </c>
      <c r="F12675" t="str">
        <f>IF(D12675&lt;=18,"LOW (1-18)","HIGH (19-36)")</f>
        <v>LOW (1-18)</v>
      </c>
      <c r="G12675">
        <f>INT((D12675-1)/6)+1</f>
        <v>2</v>
      </c>
      <c r="H12675">
        <f>MOD(D12675-1,6)+1</f>
        <v>2</v>
      </c>
      <c r="I12675">
        <f>37-D12675</f>
        <v>29</v>
      </c>
      <c r="J12675">
        <f>ABS(D12675-D12676)</f>
        <v>24</v>
      </c>
      <c r="K12675">
        <f>AVERAGE(D12675:D12679)</f>
        <v>8</v>
      </c>
      <c r="L12675">
        <f>AVERAGE(D12675:D12694)</f>
        <v>8</v>
      </c>
      <c r="M12675">
        <f>K12675-L12675</f>
        <v>0</v>
      </c>
      <c r="N12675" t="str">
        <f>IF(K12675&gt;L12675,"HIGH ZONE BIAS",IF(K12675&lt;L12675,"LOW ZONE BIAS","EQUILIBRIUM"))</f>
        <v>EQUILIBRIUM</v>
      </c>
    </row>
    <row r="12676">
      <c r="A12676">
        <v>14892</v>
      </c>
      <c r="B12676" t="str">
        <v>2016-03-16</v>
      </c>
      <c r="C12676" t="str">
        <v>Afternoon</v>
      </c>
      <c r="D12676">
        <v>32</v>
      </c>
      <c r="E12676" t="str">
        <f>IF(MOD(D12676,2)=0,"EVEN","ODD")</f>
        <v>EVEN</v>
      </c>
      <c r="F12676" t="str">
        <f>IF(D12676&lt;=18,"LOW (1-18)","HIGH (19-36)")</f>
        <v>HIGH (19-36)</v>
      </c>
      <c r="G12676">
        <f>INT((D12676-1)/6)+1</f>
        <v>6</v>
      </c>
      <c r="H12676">
        <f>MOD(D12676-1,6)+1</f>
        <v>2</v>
      </c>
      <c r="I12676">
        <f>37-D12676</f>
        <v>5</v>
      </c>
      <c r="J12676">
        <f>ABS(D12676-D12677)</f>
        <v>9</v>
      </c>
      <c r="K12676">
        <f>AVERAGE(D12676:D12680)</f>
        <v>32</v>
      </c>
      <c r="L12676">
        <f>AVERAGE(D12676:D12695)</f>
        <v>32</v>
      </c>
      <c r="M12676">
        <f>K12676-L12676</f>
        <v>0</v>
      </c>
      <c r="N12676" t="str">
        <f>IF(K12676&gt;L12676,"HIGH ZONE BIAS",IF(K12676&lt;L12676,"LOW ZONE BIAS","EQUILIBRIUM"))</f>
        <v>EQUILIBRIUM</v>
      </c>
    </row>
    <row r="12677">
      <c r="A12677">
        <v>14891</v>
      </c>
      <c r="B12677" t="str">
        <v>2016-03-16</v>
      </c>
      <c r="C12677" t="str">
        <v>Midday</v>
      </c>
      <c r="D12677">
        <v>23</v>
      </c>
      <c r="E12677" t="str">
        <f>IF(MOD(D12677,2)=0,"EVEN","ODD")</f>
        <v>ODD</v>
      </c>
      <c r="F12677" t="str">
        <f>IF(D12677&lt;=18,"LOW (1-18)","HIGH (19-36)")</f>
        <v>HIGH (19-36)</v>
      </c>
      <c r="G12677">
        <f>INT((D12677-1)/6)+1</f>
        <v>4</v>
      </c>
      <c r="H12677">
        <f>MOD(D12677-1,6)+1</f>
        <v>5</v>
      </c>
      <c r="I12677">
        <f>37-D12677</f>
        <v>14</v>
      </c>
      <c r="J12677">
        <f>ABS(D12677-D12678)</f>
        <v>2</v>
      </c>
      <c r="K12677">
        <f>AVERAGE(D12677:D12681)</f>
        <v>23</v>
      </c>
      <c r="L12677">
        <f>AVERAGE(D12677:D12696)</f>
        <v>23</v>
      </c>
      <c r="M12677">
        <f>K12677-L12677</f>
        <v>0</v>
      </c>
      <c r="N12677" t="str">
        <f>IF(K12677&gt;L12677,"HIGH ZONE BIAS",IF(K12677&lt;L12677,"LOW ZONE BIAS","EQUILIBRIUM"))</f>
        <v>EQUILIBRIUM</v>
      </c>
    </row>
    <row r="12678">
      <c r="A12678">
        <v>14890</v>
      </c>
      <c r="B12678" t="str">
        <v>2016-03-16</v>
      </c>
      <c r="C12678" t="str">
        <v>Morning</v>
      </c>
      <c r="D12678">
        <v>21</v>
      </c>
      <c r="E12678" t="str">
        <f>IF(MOD(D12678,2)=0,"EVEN","ODD")</f>
        <v>ODD</v>
      </c>
      <c r="F12678" t="str">
        <f>IF(D12678&lt;=18,"LOW (1-18)","HIGH (19-36)")</f>
        <v>HIGH (19-36)</v>
      </c>
      <c r="G12678">
        <f>INT((D12678-1)/6)+1</f>
        <v>4</v>
      </c>
      <c r="H12678">
        <f>MOD(D12678-1,6)+1</f>
        <v>3</v>
      </c>
      <c r="I12678">
        <f>37-D12678</f>
        <v>16</v>
      </c>
      <c r="J12678">
        <f>ABS(D12678-D12679)</f>
        <v>8</v>
      </c>
      <c r="K12678">
        <f>AVERAGE(D12678:D12682)</f>
        <v>21</v>
      </c>
      <c r="L12678">
        <f>AVERAGE(D12678:D12697)</f>
        <v>21</v>
      </c>
      <c r="M12678">
        <f>K12678-L12678</f>
        <v>0</v>
      </c>
      <c r="N12678" t="str">
        <f>IF(K12678&gt;L12678,"HIGH ZONE BIAS",IF(K12678&lt;L12678,"LOW ZONE BIAS","EQUILIBRIUM"))</f>
        <v>EQUILIBRIUM</v>
      </c>
    </row>
    <row r="12679">
      <c r="A12679">
        <v>14889</v>
      </c>
      <c r="B12679" t="str">
        <v>2016-03-15</v>
      </c>
      <c r="C12679" t="str">
        <v>Evening</v>
      </c>
      <c r="D12679">
        <v>29</v>
      </c>
      <c r="E12679" t="str">
        <f>IF(MOD(D12679,2)=0,"EVEN","ODD")</f>
        <v>ODD</v>
      </c>
      <c r="F12679" t="str">
        <f>IF(D12679&lt;=18,"LOW (1-18)","HIGH (19-36)")</f>
        <v>HIGH (19-36)</v>
      </c>
      <c r="G12679">
        <f>INT((D12679-1)/6)+1</f>
        <v>5</v>
      </c>
      <c r="H12679">
        <f>MOD(D12679-1,6)+1</f>
        <v>5</v>
      </c>
      <c r="I12679">
        <f>37-D12679</f>
        <v>8</v>
      </c>
      <c r="J12679">
        <f>ABS(D12679-D12680)</f>
        <v>16</v>
      </c>
      <c r="K12679">
        <f>AVERAGE(D12679:D12683)</f>
        <v>29</v>
      </c>
      <c r="L12679">
        <f>AVERAGE(D12679:D12698)</f>
        <v>29</v>
      </c>
      <c r="M12679">
        <f>K12679-L12679</f>
        <v>0</v>
      </c>
      <c r="N12679" t="str">
        <f>IF(K12679&gt;L12679,"HIGH ZONE BIAS",IF(K12679&lt;L12679,"LOW ZONE BIAS","EQUILIBRIUM"))</f>
        <v>EQUILIBRIUM</v>
      </c>
    </row>
    <row r="12680">
      <c r="A12680">
        <v>14888</v>
      </c>
      <c r="B12680" t="str">
        <v>2016-03-15</v>
      </c>
      <c r="C12680" t="str">
        <v>Afternoon</v>
      </c>
      <c r="D12680">
        <v>13</v>
      </c>
      <c r="E12680" t="str">
        <f>IF(MOD(D12680,2)=0,"EVEN","ODD")</f>
        <v>ODD</v>
      </c>
      <c r="F12680" t="str">
        <f>IF(D12680&lt;=18,"LOW (1-18)","HIGH (19-36)")</f>
        <v>LOW (1-18)</v>
      </c>
      <c r="G12680">
        <f>INT((D12680-1)/6)+1</f>
        <v>3</v>
      </c>
      <c r="H12680">
        <f>MOD(D12680-1,6)+1</f>
        <v>1</v>
      </c>
      <c r="I12680">
        <f>37-D12680</f>
        <v>24</v>
      </c>
      <c r="J12680">
        <f>ABS(D12680-D12681)</f>
        <v>12</v>
      </c>
      <c r="K12680">
        <f>AVERAGE(D12680:D12684)</f>
        <v>13</v>
      </c>
      <c r="L12680">
        <f>AVERAGE(D12680:D12699)</f>
        <v>13</v>
      </c>
      <c r="M12680">
        <f>K12680-L12680</f>
        <v>0</v>
      </c>
      <c r="N12680" t="str">
        <f>IF(K12680&gt;L12680,"HIGH ZONE BIAS",IF(K12680&lt;L12680,"LOW ZONE BIAS","EQUILIBRIUM"))</f>
        <v>EQUILIBRIUM</v>
      </c>
    </row>
    <row r="12681">
      <c r="A12681">
        <v>14887</v>
      </c>
      <c r="B12681" t="str">
        <v>2016-03-15</v>
      </c>
      <c r="C12681" t="str">
        <v>Midday</v>
      </c>
      <c r="D12681">
        <v>25</v>
      </c>
      <c r="E12681" t="str">
        <f>IF(MOD(D12681,2)=0,"EVEN","ODD")</f>
        <v>ODD</v>
      </c>
      <c r="F12681" t="str">
        <f>IF(D12681&lt;=18,"LOW (1-18)","HIGH (19-36)")</f>
        <v>HIGH (19-36)</v>
      </c>
      <c r="G12681">
        <f>INT((D12681-1)/6)+1</f>
        <v>5</v>
      </c>
      <c r="H12681">
        <f>MOD(D12681-1,6)+1</f>
        <v>1</v>
      </c>
      <c r="I12681">
        <f>37-D12681</f>
        <v>12</v>
      </c>
      <c r="J12681">
        <f>ABS(D12681-D12682)</f>
        <v>11</v>
      </c>
      <c r="K12681">
        <f>AVERAGE(D12681:D12685)</f>
        <v>25</v>
      </c>
      <c r="L12681">
        <f>AVERAGE(D12681:D12700)</f>
        <v>25</v>
      </c>
      <c r="M12681">
        <f>K12681-L12681</f>
        <v>0</v>
      </c>
      <c r="N12681" t="str">
        <f>IF(K12681&gt;L12681,"HIGH ZONE BIAS",IF(K12681&lt;L12681,"LOW ZONE BIAS","EQUILIBRIUM"))</f>
        <v>EQUILIBRIUM</v>
      </c>
    </row>
    <row r="12682">
      <c r="A12682">
        <v>14886</v>
      </c>
      <c r="B12682" t="str">
        <v>2016-03-15</v>
      </c>
      <c r="C12682" t="str">
        <v>Morning</v>
      </c>
      <c r="D12682">
        <v>14</v>
      </c>
      <c r="E12682" t="str">
        <f>IF(MOD(D12682,2)=0,"EVEN","ODD")</f>
        <v>EVEN</v>
      </c>
      <c r="F12682" t="str">
        <f>IF(D12682&lt;=18,"LOW (1-18)","HIGH (19-36)")</f>
        <v>LOW (1-18)</v>
      </c>
      <c r="G12682">
        <f>INT((D12682-1)/6)+1</f>
        <v>3</v>
      </c>
      <c r="H12682">
        <f>MOD(D12682-1,6)+1</f>
        <v>2</v>
      </c>
      <c r="I12682">
        <f>37-D12682</f>
        <v>23</v>
      </c>
      <c r="J12682">
        <f>ABS(D12682-D12683)</f>
        <v>1</v>
      </c>
      <c r="K12682">
        <f>AVERAGE(D12682:D12686)</f>
        <v>14</v>
      </c>
      <c r="L12682">
        <f>AVERAGE(D12682:D12701)</f>
        <v>14</v>
      </c>
      <c r="M12682">
        <f>K12682-L12682</f>
        <v>0</v>
      </c>
      <c r="N12682" t="str">
        <f>IF(K12682&gt;L12682,"HIGH ZONE BIAS",IF(K12682&lt;L12682,"LOW ZONE BIAS","EQUILIBRIUM"))</f>
        <v>EQUILIBRIUM</v>
      </c>
    </row>
    <row r="12683">
      <c r="A12683">
        <v>14885</v>
      </c>
      <c r="B12683" t="str">
        <v>2016-03-14</v>
      </c>
      <c r="C12683" t="str">
        <v>Evening</v>
      </c>
      <c r="D12683">
        <v>15</v>
      </c>
      <c r="E12683" t="str">
        <f>IF(MOD(D12683,2)=0,"EVEN","ODD")</f>
        <v>ODD</v>
      </c>
      <c r="F12683" t="str">
        <f>IF(D12683&lt;=18,"LOW (1-18)","HIGH (19-36)")</f>
        <v>LOW (1-18)</v>
      </c>
      <c r="G12683">
        <f>INT((D12683-1)/6)+1</f>
        <v>3</v>
      </c>
      <c r="H12683">
        <f>MOD(D12683-1,6)+1</f>
        <v>3</v>
      </c>
      <c r="I12683">
        <f>37-D12683</f>
        <v>22</v>
      </c>
      <c r="J12683">
        <f>ABS(D12683-D12684)</f>
        <v>2</v>
      </c>
      <c r="K12683">
        <f>AVERAGE(D12683:D12687)</f>
        <v>15</v>
      </c>
      <c r="L12683">
        <f>AVERAGE(D12683:D12702)</f>
        <v>15</v>
      </c>
      <c r="M12683">
        <f>K12683-L12683</f>
        <v>0</v>
      </c>
      <c r="N12683" t="str">
        <f>IF(K12683&gt;L12683,"HIGH ZONE BIAS",IF(K12683&lt;L12683,"LOW ZONE BIAS","EQUILIBRIUM"))</f>
        <v>EQUILIBRIUM</v>
      </c>
    </row>
    <row r="12684">
      <c r="A12684">
        <v>14884</v>
      </c>
      <c r="B12684" t="str">
        <v>2016-03-14</v>
      </c>
      <c r="C12684" t="str">
        <v>Afternoon</v>
      </c>
      <c r="D12684">
        <v>17</v>
      </c>
      <c r="E12684" t="str">
        <f>IF(MOD(D12684,2)=0,"EVEN","ODD")</f>
        <v>ODD</v>
      </c>
      <c r="F12684" t="str">
        <f>IF(D12684&lt;=18,"LOW (1-18)","HIGH (19-36)")</f>
        <v>LOW (1-18)</v>
      </c>
      <c r="G12684">
        <f>INT((D12684-1)/6)+1</f>
        <v>3</v>
      </c>
      <c r="H12684">
        <f>MOD(D12684-1,6)+1</f>
        <v>5</v>
      </c>
      <c r="I12684">
        <f>37-D12684</f>
        <v>20</v>
      </c>
      <c r="J12684">
        <f>ABS(D12684-D12685)</f>
        <v>13</v>
      </c>
      <c r="K12684">
        <f>AVERAGE(D12684:D12688)</f>
        <v>17</v>
      </c>
      <c r="L12684">
        <f>AVERAGE(D12684:D12703)</f>
        <v>17</v>
      </c>
      <c r="M12684">
        <f>K12684-L12684</f>
        <v>0</v>
      </c>
      <c r="N12684" t="str">
        <f>IF(K12684&gt;L12684,"HIGH ZONE BIAS",IF(K12684&lt;L12684,"LOW ZONE BIAS","EQUILIBRIUM"))</f>
        <v>EQUILIBRIUM</v>
      </c>
    </row>
    <row r="12685">
      <c r="A12685">
        <v>14883</v>
      </c>
      <c r="B12685" t="str">
        <v>2016-03-14</v>
      </c>
      <c r="C12685" t="str">
        <v>Midday</v>
      </c>
      <c r="D12685">
        <v>4</v>
      </c>
      <c r="E12685" t="str">
        <f>IF(MOD(D12685,2)=0,"EVEN","ODD")</f>
        <v>EVEN</v>
      </c>
      <c r="F12685" t="str">
        <f>IF(D12685&lt;=18,"LOW (1-18)","HIGH (19-36)")</f>
        <v>LOW (1-18)</v>
      </c>
      <c r="G12685">
        <f>INT((D12685-1)/6)+1</f>
        <v>1</v>
      </c>
      <c r="H12685">
        <f>MOD(D12685-1,6)+1</f>
        <v>4</v>
      </c>
      <c r="I12685">
        <f>37-D12685</f>
        <v>33</v>
      </c>
      <c r="J12685">
        <f>ABS(D12685-D12686)</f>
        <v>5</v>
      </c>
      <c r="K12685">
        <f>AVERAGE(D12685:D12689)</f>
        <v>4</v>
      </c>
      <c r="L12685">
        <f>AVERAGE(D12685:D12704)</f>
        <v>4</v>
      </c>
      <c r="M12685">
        <f>K12685-L12685</f>
        <v>0</v>
      </c>
      <c r="N12685" t="str">
        <f>IF(K12685&gt;L12685,"HIGH ZONE BIAS",IF(K12685&lt;L12685,"LOW ZONE BIAS","EQUILIBRIUM"))</f>
        <v>EQUILIBRIUM</v>
      </c>
    </row>
    <row r="12686">
      <c r="A12686">
        <v>14882</v>
      </c>
      <c r="B12686" t="str">
        <v>2016-03-14</v>
      </c>
      <c r="C12686" t="str">
        <v>Morning</v>
      </c>
      <c r="D12686">
        <v>9</v>
      </c>
      <c r="E12686" t="str">
        <f>IF(MOD(D12686,2)=0,"EVEN","ODD")</f>
        <v>ODD</v>
      </c>
      <c r="F12686" t="str">
        <f>IF(D12686&lt;=18,"LOW (1-18)","HIGH (19-36)")</f>
        <v>LOW (1-18)</v>
      </c>
      <c r="G12686">
        <f>INT((D12686-1)/6)+1</f>
        <v>2</v>
      </c>
      <c r="H12686">
        <f>MOD(D12686-1,6)+1</f>
        <v>3</v>
      </c>
      <c r="I12686">
        <f>37-D12686</f>
        <v>28</v>
      </c>
      <c r="J12686">
        <f>ABS(D12686-D12687)</f>
        <v>1</v>
      </c>
      <c r="K12686">
        <f>AVERAGE(D12686:D12690)</f>
        <v>9</v>
      </c>
      <c r="L12686">
        <f>AVERAGE(D12686:D12705)</f>
        <v>9</v>
      </c>
      <c r="M12686">
        <f>K12686-L12686</f>
        <v>0</v>
      </c>
      <c r="N12686" t="str">
        <f>IF(K12686&gt;L12686,"HIGH ZONE BIAS",IF(K12686&lt;L12686,"LOW ZONE BIAS","EQUILIBRIUM"))</f>
        <v>EQUILIBRIUM</v>
      </c>
    </row>
    <row r="12687">
      <c r="A12687">
        <v>14881</v>
      </c>
      <c r="B12687" t="str">
        <v>2016-03-12</v>
      </c>
      <c r="C12687" t="str">
        <v>Evening</v>
      </c>
      <c r="D12687">
        <v>10</v>
      </c>
      <c r="E12687" t="str">
        <f>IF(MOD(D12687,2)=0,"EVEN","ODD")</f>
        <v>EVEN</v>
      </c>
      <c r="F12687" t="str">
        <f>IF(D12687&lt;=18,"LOW (1-18)","HIGH (19-36)")</f>
        <v>LOW (1-18)</v>
      </c>
      <c r="G12687">
        <f>INT((D12687-1)/6)+1</f>
        <v>2</v>
      </c>
      <c r="H12687">
        <f>MOD(D12687-1,6)+1</f>
        <v>4</v>
      </c>
      <c r="I12687">
        <f>37-D12687</f>
        <v>27</v>
      </c>
      <c r="J12687">
        <f>ABS(D12687-D12688)</f>
        <v>10</v>
      </c>
      <c r="K12687">
        <f>AVERAGE(D12687:D12691)</f>
        <v>10</v>
      </c>
      <c r="L12687">
        <f>AVERAGE(D12687:D12706)</f>
        <v>10</v>
      </c>
      <c r="M12687">
        <f>K12687-L12687</f>
        <v>0</v>
      </c>
      <c r="N12687" t="str">
        <f>IF(K12687&gt;L12687,"HIGH ZONE BIAS",IF(K12687&lt;L12687,"LOW ZONE BIAS","EQUILIBRIUM"))</f>
        <v>EQUILIBRIUM</v>
      </c>
    </row>
    <row r="12688">
      <c r="A12688">
        <v>14880</v>
      </c>
      <c r="B12688" t="str">
        <v>2016-03-12</v>
      </c>
      <c r="C12688" t="str">
        <v>Afternoon</v>
      </c>
      <c r="D12688">
        <v>20</v>
      </c>
      <c r="E12688" t="str">
        <f>IF(MOD(D12688,2)=0,"EVEN","ODD")</f>
        <v>EVEN</v>
      </c>
      <c r="F12688" t="str">
        <f>IF(D12688&lt;=18,"LOW (1-18)","HIGH (19-36)")</f>
        <v>HIGH (19-36)</v>
      </c>
      <c r="G12688">
        <f>INT((D12688-1)/6)+1</f>
        <v>4</v>
      </c>
      <c r="H12688">
        <f>MOD(D12688-1,6)+1</f>
        <v>2</v>
      </c>
      <c r="I12688">
        <f>37-D12688</f>
        <v>17</v>
      </c>
      <c r="J12688">
        <f>ABS(D12688-D12689)</f>
        <v>10</v>
      </c>
      <c r="K12688">
        <f>AVERAGE(D12688:D12692)</f>
        <v>20</v>
      </c>
      <c r="L12688">
        <f>AVERAGE(D12688:D12707)</f>
        <v>20</v>
      </c>
      <c r="M12688">
        <f>K12688-L12688</f>
        <v>0</v>
      </c>
      <c r="N12688" t="str">
        <f>IF(K12688&gt;L12688,"HIGH ZONE BIAS",IF(K12688&lt;L12688,"LOW ZONE BIAS","EQUILIBRIUM"))</f>
        <v>EQUILIBRIUM</v>
      </c>
    </row>
    <row r="12689">
      <c r="A12689">
        <v>14879</v>
      </c>
      <c r="B12689" t="str">
        <v>2016-03-12</v>
      </c>
      <c r="C12689" t="str">
        <v>Midday</v>
      </c>
      <c r="D12689">
        <v>30</v>
      </c>
      <c r="E12689" t="str">
        <f>IF(MOD(D12689,2)=0,"EVEN","ODD")</f>
        <v>EVEN</v>
      </c>
      <c r="F12689" t="str">
        <f>IF(D12689&lt;=18,"LOW (1-18)","HIGH (19-36)")</f>
        <v>HIGH (19-36)</v>
      </c>
      <c r="G12689">
        <f>INT((D12689-1)/6)+1</f>
        <v>5</v>
      </c>
      <c r="H12689">
        <f>MOD(D12689-1,6)+1</f>
        <v>6</v>
      </c>
      <c r="I12689">
        <f>37-D12689</f>
        <v>7</v>
      </c>
      <c r="J12689">
        <f>ABS(D12689-D12690)</f>
        <v>17</v>
      </c>
      <c r="K12689">
        <f>AVERAGE(D12689:D12693)</f>
        <v>30</v>
      </c>
      <c r="L12689">
        <f>AVERAGE(D12689:D12708)</f>
        <v>30</v>
      </c>
      <c r="M12689">
        <f>K12689-L12689</f>
        <v>0</v>
      </c>
      <c r="N12689" t="str">
        <f>IF(K12689&gt;L12689,"HIGH ZONE BIAS",IF(K12689&lt;L12689,"LOW ZONE BIAS","EQUILIBRIUM"))</f>
        <v>EQUILIBRIUM</v>
      </c>
    </row>
    <row r="12690">
      <c r="A12690">
        <v>14878</v>
      </c>
      <c r="B12690" t="str">
        <v>2016-03-12</v>
      </c>
      <c r="C12690" t="str">
        <v>Morning</v>
      </c>
      <c r="D12690">
        <v>13</v>
      </c>
      <c r="E12690" t="str">
        <f>IF(MOD(D12690,2)=0,"EVEN","ODD")</f>
        <v>ODD</v>
      </c>
      <c r="F12690" t="str">
        <f>IF(D12690&lt;=18,"LOW (1-18)","HIGH (19-36)")</f>
        <v>LOW (1-18)</v>
      </c>
      <c r="G12690">
        <f>INT((D12690-1)/6)+1</f>
        <v>3</v>
      </c>
      <c r="H12690">
        <f>MOD(D12690-1,6)+1</f>
        <v>1</v>
      </c>
      <c r="I12690">
        <f>37-D12690</f>
        <v>24</v>
      </c>
      <c r="J12690">
        <f>ABS(D12690-D12691)</f>
        <v>21</v>
      </c>
      <c r="K12690">
        <f>AVERAGE(D12690:D12694)</f>
        <v>13</v>
      </c>
      <c r="L12690">
        <f>AVERAGE(D12690:D12709)</f>
        <v>13</v>
      </c>
      <c r="M12690">
        <f>K12690-L12690</f>
        <v>0</v>
      </c>
      <c r="N12690" t="str">
        <f>IF(K12690&gt;L12690,"HIGH ZONE BIAS",IF(K12690&lt;L12690,"LOW ZONE BIAS","EQUILIBRIUM"))</f>
        <v>EQUILIBRIUM</v>
      </c>
    </row>
    <row r="12691">
      <c r="A12691">
        <v>14877</v>
      </c>
      <c r="B12691" t="str">
        <v>2016-03-11</v>
      </c>
      <c r="C12691" t="str">
        <v>Evening</v>
      </c>
      <c r="D12691">
        <v>34</v>
      </c>
      <c r="E12691" t="str">
        <f>IF(MOD(D12691,2)=0,"EVEN","ODD")</f>
        <v>EVEN</v>
      </c>
      <c r="F12691" t="str">
        <f>IF(D12691&lt;=18,"LOW (1-18)","HIGH (19-36)")</f>
        <v>HIGH (19-36)</v>
      </c>
      <c r="G12691">
        <f>INT((D12691-1)/6)+1</f>
        <v>6</v>
      </c>
      <c r="H12691">
        <f>MOD(D12691-1,6)+1</f>
        <v>4</v>
      </c>
      <c r="I12691">
        <f>37-D12691</f>
        <v>3</v>
      </c>
      <c r="J12691">
        <f>ABS(D12691-D12692)</f>
        <v>27</v>
      </c>
      <c r="K12691">
        <f>AVERAGE(D12691:D12695)</f>
        <v>34</v>
      </c>
      <c r="L12691">
        <f>AVERAGE(D12691:D12710)</f>
        <v>34</v>
      </c>
      <c r="M12691">
        <f>K12691-L12691</f>
        <v>0</v>
      </c>
      <c r="N12691" t="str">
        <f>IF(K12691&gt;L12691,"HIGH ZONE BIAS",IF(K12691&lt;L12691,"LOW ZONE BIAS","EQUILIBRIUM"))</f>
        <v>EQUILIBRIUM</v>
      </c>
    </row>
    <row r="12692">
      <c r="A12692">
        <v>14876</v>
      </c>
      <c r="B12692" t="str">
        <v>2016-03-11</v>
      </c>
      <c r="C12692" t="str">
        <v>Afternoon</v>
      </c>
      <c r="D12692">
        <v>7</v>
      </c>
      <c r="E12692" t="str">
        <f>IF(MOD(D12692,2)=0,"EVEN","ODD")</f>
        <v>ODD</v>
      </c>
      <c r="F12692" t="str">
        <f>IF(D12692&lt;=18,"LOW (1-18)","HIGH (19-36)")</f>
        <v>LOW (1-18)</v>
      </c>
      <c r="G12692">
        <f>INT((D12692-1)/6)+1</f>
        <v>2</v>
      </c>
      <c r="H12692">
        <f>MOD(D12692-1,6)+1</f>
        <v>1</v>
      </c>
      <c r="I12692">
        <f>37-D12692</f>
        <v>30</v>
      </c>
      <c r="J12692">
        <f>ABS(D12692-D12693)</f>
        <v>5</v>
      </c>
      <c r="K12692">
        <f>AVERAGE(D12692:D12696)</f>
        <v>7</v>
      </c>
      <c r="L12692">
        <f>AVERAGE(D12692:D12711)</f>
        <v>7</v>
      </c>
      <c r="M12692">
        <f>K12692-L12692</f>
        <v>0</v>
      </c>
      <c r="N12692" t="str">
        <f>IF(K12692&gt;L12692,"HIGH ZONE BIAS",IF(K12692&lt;L12692,"LOW ZONE BIAS","EQUILIBRIUM"))</f>
        <v>EQUILIBRIUM</v>
      </c>
    </row>
    <row r="12693">
      <c r="A12693">
        <v>14875</v>
      </c>
      <c r="B12693" t="str">
        <v>2016-03-11</v>
      </c>
      <c r="C12693" t="str">
        <v>Midday</v>
      </c>
      <c r="D12693">
        <v>12</v>
      </c>
      <c r="E12693" t="str">
        <f>IF(MOD(D12693,2)=0,"EVEN","ODD")</f>
        <v>EVEN</v>
      </c>
      <c r="F12693" t="str">
        <f>IF(D12693&lt;=18,"LOW (1-18)","HIGH (19-36)")</f>
        <v>LOW (1-18)</v>
      </c>
      <c r="G12693">
        <f>INT((D12693-1)/6)+1</f>
        <v>2</v>
      </c>
      <c r="H12693">
        <f>MOD(D12693-1,6)+1</f>
        <v>6</v>
      </c>
      <c r="I12693">
        <f>37-D12693</f>
        <v>25</v>
      </c>
      <c r="J12693">
        <f>ABS(D12693-D12694)</f>
        <v>6</v>
      </c>
      <c r="K12693">
        <f>AVERAGE(D12693:D12697)</f>
        <v>12</v>
      </c>
      <c r="L12693">
        <f>AVERAGE(D12693:D12712)</f>
        <v>12</v>
      </c>
      <c r="M12693">
        <f>K12693-L12693</f>
        <v>0</v>
      </c>
      <c r="N12693" t="str">
        <f>IF(K12693&gt;L12693,"HIGH ZONE BIAS",IF(K12693&lt;L12693,"LOW ZONE BIAS","EQUILIBRIUM"))</f>
        <v>EQUILIBRIUM</v>
      </c>
    </row>
    <row r="12694">
      <c r="A12694">
        <v>14874</v>
      </c>
      <c r="B12694" t="str">
        <v>2016-03-11</v>
      </c>
      <c r="C12694" t="str">
        <v>Morning</v>
      </c>
      <c r="D12694">
        <v>6</v>
      </c>
      <c r="E12694" t="str">
        <f>IF(MOD(D12694,2)=0,"EVEN","ODD")</f>
        <v>EVEN</v>
      </c>
      <c r="F12694" t="str">
        <f>IF(D12694&lt;=18,"LOW (1-18)","HIGH (19-36)")</f>
        <v>LOW (1-18)</v>
      </c>
      <c r="G12694">
        <f>INT((D12694-1)/6)+1</f>
        <v>1</v>
      </c>
      <c r="H12694">
        <f>MOD(D12694-1,6)+1</f>
        <v>6</v>
      </c>
      <c r="I12694">
        <f>37-D12694</f>
        <v>31</v>
      </c>
      <c r="J12694">
        <f>ABS(D12694-D12695)</f>
        <v>22</v>
      </c>
      <c r="K12694">
        <f>AVERAGE(D12694:D12698)</f>
        <v>6</v>
      </c>
      <c r="L12694">
        <f>AVERAGE(D12694:D12713)</f>
        <v>6</v>
      </c>
      <c r="M12694">
        <f>K12694-L12694</f>
        <v>0</v>
      </c>
      <c r="N12694" t="str">
        <f>IF(K12694&gt;L12694,"HIGH ZONE BIAS",IF(K12694&lt;L12694,"LOW ZONE BIAS","EQUILIBRIUM"))</f>
        <v>EQUILIBRIUM</v>
      </c>
    </row>
    <row r="12695">
      <c r="A12695">
        <v>14873</v>
      </c>
      <c r="B12695" t="str">
        <v>2016-03-10</v>
      </c>
      <c r="C12695" t="str">
        <v>Evening</v>
      </c>
      <c r="D12695">
        <v>28</v>
      </c>
      <c r="E12695" t="str">
        <f>IF(MOD(D12695,2)=0,"EVEN","ODD")</f>
        <v>EVEN</v>
      </c>
      <c r="F12695" t="str">
        <f>IF(D12695&lt;=18,"LOW (1-18)","HIGH (19-36)")</f>
        <v>HIGH (19-36)</v>
      </c>
      <c r="G12695">
        <f>INT((D12695-1)/6)+1</f>
        <v>5</v>
      </c>
      <c r="H12695">
        <f>MOD(D12695-1,6)+1</f>
        <v>4</v>
      </c>
      <c r="I12695">
        <f>37-D12695</f>
        <v>9</v>
      </c>
      <c r="J12695">
        <f>ABS(D12695-D12696)</f>
        <v>17</v>
      </c>
      <c r="K12695">
        <f>AVERAGE(D12695:D12699)</f>
        <v>28</v>
      </c>
      <c r="L12695">
        <f>AVERAGE(D12695:D12714)</f>
        <v>28</v>
      </c>
      <c r="M12695">
        <f>K12695-L12695</f>
        <v>0</v>
      </c>
      <c r="N12695" t="str">
        <f>IF(K12695&gt;L12695,"HIGH ZONE BIAS",IF(K12695&lt;L12695,"LOW ZONE BIAS","EQUILIBRIUM"))</f>
        <v>EQUILIBRIUM</v>
      </c>
    </row>
    <row r="12696">
      <c r="A12696">
        <v>14872</v>
      </c>
      <c r="B12696" t="str">
        <v>2016-03-10</v>
      </c>
      <c r="C12696" t="str">
        <v>Afternoon</v>
      </c>
      <c r="D12696">
        <v>11</v>
      </c>
      <c r="E12696" t="str">
        <f>IF(MOD(D12696,2)=0,"EVEN","ODD")</f>
        <v>ODD</v>
      </c>
      <c r="F12696" t="str">
        <f>IF(D12696&lt;=18,"LOW (1-18)","HIGH (19-36)")</f>
        <v>LOW (1-18)</v>
      </c>
      <c r="G12696">
        <f>INT((D12696-1)/6)+1</f>
        <v>2</v>
      </c>
      <c r="H12696">
        <f>MOD(D12696-1,6)+1</f>
        <v>5</v>
      </c>
      <c r="I12696">
        <f>37-D12696</f>
        <v>26</v>
      </c>
      <c r="J12696">
        <f>ABS(D12696-D12697)</f>
        <v>4</v>
      </c>
      <c r="K12696">
        <f>AVERAGE(D12696:D12700)</f>
        <v>11</v>
      </c>
      <c r="L12696">
        <f>AVERAGE(D12696:D12715)</f>
        <v>11</v>
      </c>
      <c r="M12696">
        <f>K12696-L12696</f>
        <v>0</v>
      </c>
      <c r="N12696" t="str">
        <f>IF(K12696&gt;L12696,"HIGH ZONE BIAS",IF(K12696&lt;L12696,"LOW ZONE BIAS","EQUILIBRIUM"))</f>
        <v>EQUILIBRIUM</v>
      </c>
    </row>
    <row r="12697">
      <c r="A12697">
        <v>14871</v>
      </c>
      <c r="B12697" t="str">
        <v>2016-03-10</v>
      </c>
      <c r="C12697" t="str">
        <v>Midday</v>
      </c>
      <c r="D12697">
        <v>7</v>
      </c>
      <c r="E12697" t="str">
        <f>IF(MOD(D12697,2)=0,"EVEN","ODD")</f>
        <v>ODD</v>
      </c>
      <c r="F12697" t="str">
        <f>IF(D12697&lt;=18,"LOW (1-18)","HIGH (19-36)")</f>
        <v>LOW (1-18)</v>
      </c>
      <c r="G12697">
        <f>INT((D12697-1)/6)+1</f>
        <v>2</v>
      </c>
      <c r="H12697">
        <f>MOD(D12697-1,6)+1</f>
        <v>1</v>
      </c>
      <c r="I12697">
        <f>37-D12697</f>
        <v>30</v>
      </c>
      <c r="J12697">
        <f>ABS(D12697-D12698)</f>
        <v>4</v>
      </c>
      <c r="K12697">
        <f>AVERAGE(D12697:D12701)</f>
        <v>7</v>
      </c>
      <c r="L12697">
        <f>AVERAGE(D12697:D12716)</f>
        <v>7</v>
      </c>
      <c r="M12697">
        <f>K12697-L12697</f>
        <v>0</v>
      </c>
      <c r="N12697" t="str">
        <f>IF(K12697&gt;L12697,"HIGH ZONE BIAS",IF(K12697&lt;L12697,"LOW ZONE BIAS","EQUILIBRIUM"))</f>
        <v>EQUILIBRIUM</v>
      </c>
    </row>
    <row r="12698">
      <c r="A12698">
        <v>14870</v>
      </c>
      <c r="B12698" t="str">
        <v>2016-03-10</v>
      </c>
      <c r="C12698" t="str">
        <v>Morning</v>
      </c>
      <c r="D12698">
        <v>11</v>
      </c>
      <c r="E12698" t="str">
        <f>IF(MOD(D12698,2)=0,"EVEN","ODD")</f>
        <v>ODD</v>
      </c>
      <c r="F12698" t="str">
        <f>IF(D12698&lt;=18,"LOW (1-18)","HIGH (19-36)")</f>
        <v>LOW (1-18)</v>
      </c>
      <c r="G12698">
        <f>INT((D12698-1)/6)+1</f>
        <v>2</v>
      </c>
      <c r="H12698">
        <f>MOD(D12698-1,6)+1</f>
        <v>5</v>
      </c>
      <c r="I12698">
        <f>37-D12698</f>
        <v>26</v>
      </c>
      <c r="J12698">
        <f>ABS(D12698-D12699)</f>
        <v>13</v>
      </c>
      <c r="K12698">
        <f>AVERAGE(D12698:D12702)</f>
        <v>11</v>
      </c>
      <c r="L12698">
        <f>AVERAGE(D12698:D12717)</f>
        <v>11</v>
      </c>
      <c r="M12698">
        <f>K12698-L12698</f>
        <v>0</v>
      </c>
      <c r="N12698" t="str">
        <f>IF(K12698&gt;L12698,"HIGH ZONE BIAS",IF(K12698&lt;L12698,"LOW ZONE BIAS","EQUILIBRIUM"))</f>
        <v>EQUILIBRIUM</v>
      </c>
    </row>
    <row r="12699">
      <c r="A12699">
        <v>14869</v>
      </c>
      <c r="B12699" t="str">
        <v>2016-03-09</v>
      </c>
      <c r="C12699" t="str">
        <v>Evening</v>
      </c>
      <c r="D12699">
        <v>24</v>
      </c>
      <c r="E12699" t="str">
        <f>IF(MOD(D12699,2)=0,"EVEN","ODD")</f>
        <v>EVEN</v>
      </c>
      <c r="F12699" t="str">
        <f>IF(D12699&lt;=18,"LOW (1-18)","HIGH (19-36)")</f>
        <v>HIGH (19-36)</v>
      </c>
      <c r="G12699">
        <f>INT((D12699-1)/6)+1</f>
        <v>4</v>
      </c>
      <c r="H12699">
        <f>MOD(D12699-1,6)+1</f>
        <v>6</v>
      </c>
      <c r="I12699">
        <f>37-D12699</f>
        <v>13</v>
      </c>
      <c r="J12699">
        <f>ABS(D12699-D12700)</f>
        <v>5</v>
      </c>
      <c r="K12699">
        <f>AVERAGE(D12699:D12703)</f>
        <v>24</v>
      </c>
      <c r="L12699">
        <f>AVERAGE(D12699:D12718)</f>
        <v>24</v>
      </c>
      <c r="M12699">
        <f>K12699-L12699</f>
        <v>0</v>
      </c>
      <c r="N12699" t="str">
        <f>IF(K12699&gt;L12699,"HIGH ZONE BIAS",IF(K12699&lt;L12699,"LOW ZONE BIAS","EQUILIBRIUM"))</f>
        <v>EQUILIBRIUM</v>
      </c>
    </row>
    <row r="12700">
      <c r="A12700">
        <v>14868</v>
      </c>
      <c r="B12700" t="str">
        <v>2016-03-09</v>
      </c>
      <c r="C12700" t="str">
        <v>Afternoon</v>
      </c>
      <c r="D12700">
        <v>29</v>
      </c>
      <c r="E12700" t="str">
        <f>IF(MOD(D12700,2)=0,"EVEN","ODD")</f>
        <v>ODD</v>
      </c>
      <c r="F12700" t="str">
        <f>IF(D12700&lt;=18,"LOW (1-18)","HIGH (19-36)")</f>
        <v>HIGH (19-36)</v>
      </c>
      <c r="G12700">
        <f>INT((D12700-1)/6)+1</f>
        <v>5</v>
      </c>
      <c r="H12700">
        <f>MOD(D12700-1,6)+1</f>
        <v>5</v>
      </c>
      <c r="I12700">
        <f>37-D12700</f>
        <v>8</v>
      </c>
      <c r="J12700">
        <f>ABS(D12700-D12701)</f>
        <v>25</v>
      </c>
      <c r="K12700">
        <f>AVERAGE(D12700:D12704)</f>
        <v>29</v>
      </c>
      <c r="L12700">
        <f>AVERAGE(D12700:D12719)</f>
        <v>29</v>
      </c>
      <c r="M12700">
        <f>K12700-L12700</f>
        <v>0</v>
      </c>
      <c r="N12700" t="str">
        <f>IF(K12700&gt;L12700,"HIGH ZONE BIAS",IF(K12700&lt;L12700,"LOW ZONE BIAS","EQUILIBRIUM"))</f>
        <v>EQUILIBRIUM</v>
      </c>
    </row>
    <row r="12701">
      <c r="A12701">
        <v>14867</v>
      </c>
      <c r="B12701" t="str">
        <v>2016-03-09</v>
      </c>
      <c r="C12701" t="str">
        <v>Midday</v>
      </c>
      <c r="D12701">
        <v>4</v>
      </c>
      <c r="E12701" t="str">
        <f>IF(MOD(D12701,2)=0,"EVEN","ODD")</f>
        <v>EVEN</v>
      </c>
      <c r="F12701" t="str">
        <f>IF(D12701&lt;=18,"LOW (1-18)","HIGH (19-36)")</f>
        <v>LOW (1-18)</v>
      </c>
      <c r="G12701">
        <f>INT((D12701-1)/6)+1</f>
        <v>1</v>
      </c>
      <c r="H12701">
        <f>MOD(D12701-1,6)+1</f>
        <v>4</v>
      </c>
      <c r="I12701">
        <f>37-D12701</f>
        <v>33</v>
      </c>
      <c r="J12701">
        <f>ABS(D12701-D12702)</f>
        <v>27</v>
      </c>
      <c r="K12701">
        <f>AVERAGE(D12701:D12705)</f>
        <v>4</v>
      </c>
      <c r="L12701">
        <f>AVERAGE(D12701:D12720)</f>
        <v>4</v>
      </c>
      <c r="M12701">
        <f>K12701-L12701</f>
        <v>0</v>
      </c>
      <c r="N12701" t="str">
        <f>IF(K12701&gt;L12701,"HIGH ZONE BIAS",IF(K12701&lt;L12701,"LOW ZONE BIAS","EQUILIBRIUM"))</f>
        <v>EQUILIBRIUM</v>
      </c>
    </row>
    <row r="12702">
      <c r="A12702">
        <v>14866</v>
      </c>
      <c r="B12702" t="str">
        <v>2016-03-09</v>
      </c>
      <c r="C12702" t="str">
        <v>Morning</v>
      </c>
      <c r="D12702">
        <v>31</v>
      </c>
      <c r="E12702" t="str">
        <f>IF(MOD(D12702,2)=0,"EVEN","ODD")</f>
        <v>ODD</v>
      </c>
      <c r="F12702" t="str">
        <f>IF(D12702&lt;=18,"LOW (1-18)","HIGH (19-36)")</f>
        <v>HIGH (19-36)</v>
      </c>
      <c r="G12702">
        <f>INT((D12702-1)/6)+1</f>
        <v>6</v>
      </c>
      <c r="H12702">
        <f>MOD(D12702-1,6)+1</f>
        <v>1</v>
      </c>
      <c r="I12702">
        <f>37-D12702</f>
        <v>6</v>
      </c>
      <c r="J12702">
        <f>ABS(D12702-D12703)</f>
        <v>3</v>
      </c>
      <c r="K12702">
        <f>AVERAGE(D12702:D12706)</f>
        <v>31</v>
      </c>
      <c r="L12702">
        <f>AVERAGE(D12702:D12721)</f>
        <v>31</v>
      </c>
      <c r="M12702">
        <f>K12702-L12702</f>
        <v>0</v>
      </c>
      <c r="N12702" t="str">
        <f>IF(K12702&gt;L12702,"HIGH ZONE BIAS",IF(K12702&lt;L12702,"LOW ZONE BIAS","EQUILIBRIUM"))</f>
        <v>EQUILIBRIUM</v>
      </c>
    </row>
    <row r="12703">
      <c r="A12703">
        <v>14865</v>
      </c>
      <c r="B12703" t="str">
        <v>2016-03-08</v>
      </c>
      <c r="C12703" t="str">
        <v>Evening</v>
      </c>
      <c r="D12703">
        <v>28</v>
      </c>
      <c r="E12703" t="str">
        <f>IF(MOD(D12703,2)=0,"EVEN","ODD")</f>
        <v>EVEN</v>
      </c>
      <c r="F12703" t="str">
        <f>IF(D12703&lt;=18,"LOW (1-18)","HIGH (19-36)")</f>
        <v>HIGH (19-36)</v>
      </c>
      <c r="G12703">
        <f>INT((D12703-1)/6)+1</f>
        <v>5</v>
      </c>
      <c r="H12703">
        <f>MOD(D12703-1,6)+1</f>
        <v>4</v>
      </c>
      <c r="I12703">
        <f>37-D12703</f>
        <v>9</v>
      </c>
      <c r="J12703">
        <f>ABS(D12703-D12704)</f>
        <v>4</v>
      </c>
      <c r="K12703">
        <f>AVERAGE(D12703:D12707)</f>
        <v>28</v>
      </c>
      <c r="L12703">
        <f>AVERAGE(D12703:D12722)</f>
        <v>28</v>
      </c>
      <c r="M12703">
        <f>K12703-L12703</f>
        <v>0</v>
      </c>
      <c r="N12703" t="str">
        <f>IF(K12703&gt;L12703,"HIGH ZONE BIAS",IF(K12703&lt;L12703,"LOW ZONE BIAS","EQUILIBRIUM"))</f>
        <v>EQUILIBRIUM</v>
      </c>
    </row>
    <row r="12704">
      <c r="A12704">
        <v>14864</v>
      </c>
      <c r="B12704" t="str">
        <v>2016-03-08</v>
      </c>
      <c r="C12704" t="str">
        <v>Afternoon</v>
      </c>
      <c r="D12704">
        <v>32</v>
      </c>
      <c r="E12704" t="str">
        <f>IF(MOD(D12704,2)=0,"EVEN","ODD")</f>
        <v>EVEN</v>
      </c>
      <c r="F12704" t="str">
        <f>IF(D12704&lt;=18,"LOW (1-18)","HIGH (19-36)")</f>
        <v>HIGH (19-36)</v>
      </c>
      <c r="G12704">
        <f>INT((D12704-1)/6)+1</f>
        <v>6</v>
      </c>
      <c r="H12704">
        <f>MOD(D12704-1,6)+1</f>
        <v>2</v>
      </c>
      <c r="I12704">
        <f>37-D12704</f>
        <v>5</v>
      </c>
      <c r="J12704">
        <f>ABS(D12704-D12705)</f>
        <v>16</v>
      </c>
      <c r="K12704">
        <f>AVERAGE(D12704:D12708)</f>
        <v>32</v>
      </c>
      <c r="L12704">
        <f>AVERAGE(D12704:D12723)</f>
        <v>32</v>
      </c>
      <c r="M12704">
        <f>K12704-L12704</f>
        <v>0</v>
      </c>
      <c r="N12704" t="str">
        <f>IF(K12704&gt;L12704,"HIGH ZONE BIAS",IF(K12704&lt;L12704,"LOW ZONE BIAS","EQUILIBRIUM"))</f>
        <v>EQUILIBRIUM</v>
      </c>
    </row>
    <row r="12705">
      <c r="A12705">
        <v>14863</v>
      </c>
      <c r="B12705" t="str">
        <v>2016-03-08</v>
      </c>
      <c r="C12705" t="str">
        <v>Midday</v>
      </c>
      <c r="D12705">
        <v>16</v>
      </c>
      <c r="E12705" t="str">
        <f>IF(MOD(D12705,2)=0,"EVEN","ODD")</f>
        <v>EVEN</v>
      </c>
      <c r="F12705" t="str">
        <f>IF(D12705&lt;=18,"LOW (1-18)","HIGH (19-36)")</f>
        <v>LOW (1-18)</v>
      </c>
      <c r="G12705">
        <f>INT((D12705-1)/6)+1</f>
        <v>3</v>
      </c>
      <c r="H12705">
        <f>MOD(D12705-1,6)+1</f>
        <v>4</v>
      </c>
      <c r="I12705">
        <f>37-D12705</f>
        <v>21</v>
      </c>
      <c r="J12705">
        <f>ABS(D12705-D12706)</f>
        <v>12</v>
      </c>
      <c r="K12705">
        <f>AVERAGE(D12705:D12709)</f>
        <v>16</v>
      </c>
      <c r="L12705">
        <f>AVERAGE(D12705:D12724)</f>
        <v>16</v>
      </c>
      <c r="M12705">
        <f>K12705-L12705</f>
        <v>0</v>
      </c>
      <c r="N12705" t="str">
        <f>IF(K12705&gt;L12705,"HIGH ZONE BIAS",IF(K12705&lt;L12705,"LOW ZONE BIAS","EQUILIBRIUM"))</f>
        <v>EQUILIBRIUM</v>
      </c>
    </row>
    <row r="12706">
      <c r="A12706">
        <v>14862</v>
      </c>
      <c r="B12706" t="str">
        <v>2016-03-08</v>
      </c>
      <c r="C12706" t="str">
        <v>Morning</v>
      </c>
      <c r="D12706">
        <v>28</v>
      </c>
      <c r="E12706" t="str">
        <f>IF(MOD(D12706,2)=0,"EVEN","ODD")</f>
        <v>EVEN</v>
      </c>
      <c r="F12706" t="str">
        <f>IF(D12706&lt;=18,"LOW (1-18)","HIGH (19-36)")</f>
        <v>HIGH (19-36)</v>
      </c>
      <c r="G12706">
        <f>INT((D12706-1)/6)+1</f>
        <v>5</v>
      </c>
      <c r="H12706">
        <f>MOD(D12706-1,6)+1</f>
        <v>4</v>
      </c>
      <c r="I12706">
        <f>37-D12706</f>
        <v>9</v>
      </c>
      <c r="J12706">
        <f>ABS(D12706-D12707)</f>
        <v>7</v>
      </c>
      <c r="K12706">
        <f>AVERAGE(D12706:D12710)</f>
        <v>28</v>
      </c>
      <c r="L12706">
        <f>AVERAGE(D12706:D12725)</f>
        <v>28</v>
      </c>
      <c r="M12706">
        <f>K12706-L12706</f>
        <v>0</v>
      </c>
      <c r="N12706" t="str">
        <f>IF(K12706&gt;L12706,"HIGH ZONE BIAS",IF(K12706&lt;L12706,"LOW ZONE BIAS","EQUILIBRIUM"))</f>
        <v>EQUILIBRIUM</v>
      </c>
    </row>
    <row r="12707">
      <c r="A12707">
        <v>14861</v>
      </c>
      <c r="B12707" t="str">
        <v>2016-03-07</v>
      </c>
      <c r="C12707" t="str">
        <v>Evening</v>
      </c>
      <c r="D12707">
        <v>35</v>
      </c>
      <c r="E12707" t="str">
        <f>IF(MOD(D12707,2)=0,"EVEN","ODD")</f>
        <v>ODD</v>
      </c>
      <c r="F12707" t="str">
        <f>IF(D12707&lt;=18,"LOW (1-18)","HIGH (19-36)")</f>
        <v>HIGH (19-36)</v>
      </c>
      <c r="G12707">
        <f>INT((D12707-1)/6)+1</f>
        <v>6</v>
      </c>
      <c r="H12707">
        <f>MOD(D12707-1,6)+1</f>
        <v>5</v>
      </c>
      <c r="I12707">
        <f>37-D12707</f>
        <v>2</v>
      </c>
      <c r="J12707">
        <f>ABS(D12707-D12708)</f>
        <v>29</v>
      </c>
      <c r="K12707">
        <f>AVERAGE(D12707:D12711)</f>
        <v>35</v>
      </c>
      <c r="L12707">
        <f>AVERAGE(D12707:D12726)</f>
        <v>35</v>
      </c>
      <c r="M12707">
        <f>K12707-L12707</f>
        <v>0</v>
      </c>
      <c r="N12707" t="str">
        <f>IF(K12707&gt;L12707,"HIGH ZONE BIAS",IF(K12707&lt;L12707,"LOW ZONE BIAS","EQUILIBRIUM"))</f>
        <v>EQUILIBRIUM</v>
      </c>
    </row>
    <row r="12708">
      <c r="A12708">
        <v>14860</v>
      </c>
      <c r="B12708" t="str">
        <v>2016-03-07</v>
      </c>
      <c r="C12708" t="str">
        <v>Afternoon</v>
      </c>
      <c r="D12708">
        <v>6</v>
      </c>
      <c r="E12708" t="str">
        <f>IF(MOD(D12708,2)=0,"EVEN","ODD")</f>
        <v>EVEN</v>
      </c>
      <c r="F12708" t="str">
        <f>IF(D12708&lt;=18,"LOW (1-18)","HIGH (19-36)")</f>
        <v>LOW (1-18)</v>
      </c>
      <c r="G12708">
        <f>INT((D12708-1)/6)+1</f>
        <v>1</v>
      </c>
      <c r="H12708">
        <f>MOD(D12708-1,6)+1</f>
        <v>6</v>
      </c>
      <c r="I12708">
        <f>37-D12708</f>
        <v>31</v>
      </c>
      <c r="J12708">
        <f>ABS(D12708-D12709)</f>
        <v>28</v>
      </c>
      <c r="K12708">
        <f>AVERAGE(D12708:D12712)</f>
        <v>6</v>
      </c>
      <c r="L12708">
        <f>AVERAGE(D12708:D12727)</f>
        <v>6</v>
      </c>
      <c r="M12708">
        <f>K12708-L12708</f>
        <v>0</v>
      </c>
      <c r="N12708" t="str">
        <f>IF(K12708&gt;L12708,"HIGH ZONE BIAS",IF(K12708&lt;L12708,"LOW ZONE BIAS","EQUILIBRIUM"))</f>
        <v>EQUILIBRIUM</v>
      </c>
    </row>
    <row r="12709">
      <c r="A12709">
        <v>14859</v>
      </c>
      <c r="B12709" t="str">
        <v>2016-03-07</v>
      </c>
      <c r="C12709" t="str">
        <v>Midday</v>
      </c>
      <c r="D12709">
        <v>34</v>
      </c>
      <c r="E12709" t="str">
        <f>IF(MOD(D12709,2)=0,"EVEN","ODD")</f>
        <v>EVEN</v>
      </c>
      <c r="F12709" t="str">
        <f>IF(D12709&lt;=18,"LOW (1-18)","HIGH (19-36)")</f>
        <v>HIGH (19-36)</v>
      </c>
      <c r="G12709">
        <f>INT((D12709-1)/6)+1</f>
        <v>6</v>
      </c>
      <c r="H12709">
        <f>MOD(D12709-1,6)+1</f>
        <v>4</v>
      </c>
      <c r="I12709">
        <f>37-D12709</f>
        <v>3</v>
      </c>
      <c r="J12709">
        <f>ABS(D12709-D12710)</f>
        <v>0</v>
      </c>
      <c r="K12709">
        <f>AVERAGE(D12709:D12713)</f>
        <v>34</v>
      </c>
      <c r="L12709">
        <f>AVERAGE(D12709:D12728)</f>
        <v>34</v>
      </c>
      <c r="M12709">
        <f>K12709-L12709</f>
        <v>0</v>
      </c>
      <c r="N12709" t="str">
        <f>IF(K12709&gt;L12709,"HIGH ZONE BIAS",IF(K12709&lt;L12709,"LOW ZONE BIAS","EQUILIBRIUM"))</f>
        <v>EQUILIBRIUM</v>
      </c>
    </row>
    <row r="12710">
      <c r="A12710">
        <v>14858</v>
      </c>
      <c r="B12710" t="str">
        <v>2016-03-07</v>
      </c>
      <c r="C12710" t="str">
        <v>Morning</v>
      </c>
      <c r="D12710">
        <v>34</v>
      </c>
      <c r="E12710" t="str">
        <f>IF(MOD(D12710,2)=0,"EVEN","ODD")</f>
        <v>EVEN</v>
      </c>
      <c r="F12710" t="str">
        <f>IF(D12710&lt;=18,"LOW (1-18)","HIGH (19-36)")</f>
        <v>HIGH (19-36)</v>
      </c>
      <c r="G12710">
        <f>INT((D12710-1)/6)+1</f>
        <v>6</v>
      </c>
      <c r="H12710">
        <f>MOD(D12710-1,6)+1</f>
        <v>4</v>
      </c>
      <c r="I12710">
        <f>37-D12710</f>
        <v>3</v>
      </c>
      <c r="J12710">
        <f>ABS(D12710-D12711)</f>
        <v>17</v>
      </c>
      <c r="K12710">
        <f>AVERAGE(D12710:D12714)</f>
        <v>34</v>
      </c>
      <c r="L12710">
        <f>AVERAGE(D12710:D12729)</f>
        <v>34</v>
      </c>
      <c r="M12710">
        <f>K12710-L12710</f>
        <v>0</v>
      </c>
      <c r="N12710" t="str">
        <f>IF(K12710&gt;L12710,"HIGH ZONE BIAS",IF(K12710&lt;L12710,"LOW ZONE BIAS","EQUILIBRIUM"))</f>
        <v>EQUILIBRIUM</v>
      </c>
    </row>
    <row r="12711">
      <c r="A12711">
        <v>14857</v>
      </c>
      <c r="B12711" t="str">
        <v>2016-03-05</v>
      </c>
      <c r="C12711" t="str">
        <v>Evening</v>
      </c>
      <c r="D12711">
        <v>17</v>
      </c>
      <c r="E12711" t="str">
        <f>IF(MOD(D12711,2)=0,"EVEN","ODD")</f>
        <v>ODD</v>
      </c>
      <c r="F12711" t="str">
        <f>IF(D12711&lt;=18,"LOW (1-18)","HIGH (19-36)")</f>
        <v>LOW (1-18)</v>
      </c>
      <c r="G12711">
        <f>INT((D12711-1)/6)+1</f>
        <v>3</v>
      </c>
      <c r="H12711">
        <f>MOD(D12711-1,6)+1</f>
        <v>5</v>
      </c>
      <c r="I12711">
        <f>37-D12711</f>
        <v>20</v>
      </c>
      <c r="J12711">
        <f>ABS(D12711-D12712)</f>
        <v>15</v>
      </c>
      <c r="K12711">
        <f>AVERAGE(D12711:D12715)</f>
        <v>17</v>
      </c>
      <c r="L12711">
        <f>AVERAGE(D12711:D12730)</f>
        <v>17</v>
      </c>
      <c r="M12711">
        <f>K12711-L12711</f>
        <v>0</v>
      </c>
      <c r="N12711" t="str">
        <f>IF(K12711&gt;L12711,"HIGH ZONE BIAS",IF(K12711&lt;L12711,"LOW ZONE BIAS","EQUILIBRIUM"))</f>
        <v>EQUILIBRIUM</v>
      </c>
    </row>
    <row r="12712">
      <c r="A12712">
        <v>14856</v>
      </c>
      <c r="B12712" t="str">
        <v>2016-03-05</v>
      </c>
      <c r="C12712" t="str">
        <v>Afternoon</v>
      </c>
      <c r="D12712">
        <v>32</v>
      </c>
      <c r="E12712" t="str">
        <f>IF(MOD(D12712,2)=0,"EVEN","ODD")</f>
        <v>EVEN</v>
      </c>
      <c r="F12712" t="str">
        <f>IF(D12712&lt;=18,"LOW (1-18)","HIGH (19-36)")</f>
        <v>HIGH (19-36)</v>
      </c>
      <c r="G12712">
        <f>INT((D12712-1)/6)+1</f>
        <v>6</v>
      </c>
      <c r="H12712">
        <f>MOD(D12712-1,6)+1</f>
        <v>2</v>
      </c>
      <c r="I12712">
        <f>37-D12712</f>
        <v>5</v>
      </c>
      <c r="J12712">
        <f>ABS(D12712-D12713)</f>
        <v>23</v>
      </c>
      <c r="K12712">
        <f>AVERAGE(D12712:D12716)</f>
        <v>32</v>
      </c>
      <c r="L12712">
        <f>AVERAGE(D12712:D12731)</f>
        <v>32</v>
      </c>
      <c r="M12712">
        <f>K12712-L12712</f>
        <v>0</v>
      </c>
      <c r="N12712" t="str">
        <f>IF(K12712&gt;L12712,"HIGH ZONE BIAS",IF(K12712&lt;L12712,"LOW ZONE BIAS","EQUILIBRIUM"))</f>
        <v>EQUILIBRIUM</v>
      </c>
    </row>
    <row r="12713">
      <c r="A12713">
        <v>14855</v>
      </c>
      <c r="B12713" t="str">
        <v>2016-03-05</v>
      </c>
      <c r="C12713" t="str">
        <v>Midday</v>
      </c>
      <c r="D12713">
        <v>9</v>
      </c>
      <c r="E12713" t="str">
        <f>IF(MOD(D12713,2)=0,"EVEN","ODD")</f>
        <v>ODD</v>
      </c>
      <c r="F12713" t="str">
        <f>IF(D12713&lt;=18,"LOW (1-18)","HIGH (19-36)")</f>
        <v>LOW (1-18)</v>
      </c>
      <c r="G12713">
        <f>INT((D12713-1)/6)+1</f>
        <v>2</v>
      </c>
      <c r="H12713">
        <f>MOD(D12713-1,6)+1</f>
        <v>3</v>
      </c>
      <c r="I12713">
        <f>37-D12713</f>
        <v>28</v>
      </c>
      <c r="J12713">
        <f>ABS(D12713-D12714)</f>
        <v>1</v>
      </c>
      <c r="K12713">
        <f>AVERAGE(D12713:D12717)</f>
        <v>9</v>
      </c>
      <c r="L12713">
        <f>AVERAGE(D12713:D12732)</f>
        <v>9</v>
      </c>
      <c r="M12713">
        <f>K12713-L12713</f>
        <v>0</v>
      </c>
      <c r="N12713" t="str">
        <f>IF(K12713&gt;L12713,"HIGH ZONE BIAS",IF(K12713&lt;L12713,"LOW ZONE BIAS","EQUILIBRIUM"))</f>
        <v>EQUILIBRIUM</v>
      </c>
    </row>
    <row r="12714">
      <c r="A12714">
        <v>14854</v>
      </c>
      <c r="B12714" t="str">
        <v>2016-03-05</v>
      </c>
      <c r="C12714" t="str">
        <v>Morning</v>
      </c>
      <c r="D12714">
        <v>8</v>
      </c>
      <c r="E12714" t="str">
        <f>IF(MOD(D12714,2)=0,"EVEN","ODD")</f>
        <v>EVEN</v>
      </c>
      <c r="F12714" t="str">
        <f>IF(D12714&lt;=18,"LOW (1-18)","HIGH (19-36)")</f>
        <v>LOW (1-18)</v>
      </c>
      <c r="G12714">
        <f>INT((D12714-1)/6)+1</f>
        <v>2</v>
      </c>
      <c r="H12714">
        <f>MOD(D12714-1,6)+1</f>
        <v>2</v>
      </c>
      <c r="I12714">
        <f>37-D12714</f>
        <v>29</v>
      </c>
      <c r="J12714">
        <f>ABS(D12714-D12715)</f>
        <v>16</v>
      </c>
      <c r="K12714">
        <f>AVERAGE(D12714:D12718)</f>
        <v>8</v>
      </c>
      <c r="L12714">
        <f>AVERAGE(D12714:D12733)</f>
        <v>8</v>
      </c>
      <c r="M12714">
        <f>K12714-L12714</f>
        <v>0</v>
      </c>
      <c r="N12714" t="str">
        <f>IF(K12714&gt;L12714,"HIGH ZONE BIAS",IF(K12714&lt;L12714,"LOW ZONE BIAS","EQUILIBRIUM"))</f>
        <v>EQUILIBRIUM</v>
      </c>
    </row>
    <row r="12715">
      <c r="A12715">
        <v>14853</v>
      </c>
      <c r="B12715" t="str">
        <v>2016-03-04</v>
      </c>
      <c r="C12715" t="str">
        <v>Evening</v>
      </c>
      <c r="D12715">
        <v>24</v>
      </c>
      <c r="E12715" t="str">
        <f>IF(MOD(D12715,2)=0,"EVEN","ODD")</f>
        <v>EVEN</v>
      </c>
      <c r="F12715" t="str">
        <f>IF(D12715&lt;=18,"LOW (1-18)","HIGH (19-36)")</f>
        <v>HIGH (19-36)</v>
      </c>
      <c r="G12715">
        <f>INT((D12715-1)/6)+1</f>
        <v>4</v>
      </c>
      <c r="H12715">
        <f>MOD(D12715-1,6)+1</f>
        <v>6</v>
      </c>
      <c r="I12715">
        <f>37-D12715</f>
        <v>13</v>
      </c>
      <c r="J12715">
        <f>ABS(D12715-D12716)</f>
        <v>18</v>
      </c>
      <c r="K12715">
        <f>AVERAGE(D12715:D12719)</f>
        <v>24</v>
      </c>
      <c r="L12715">
        <f>AVERAGE(D12715:D12734)</f>
        <v>24</v>
      </c>
      <c r="M12715">
        <f>K12715-L12715</f>
        <v>0</v>
      </c>
      <c r="N12715" t="str">
        <f>IF(K12715&gt;L12715,"HIGH ZONE BIAS",IF(K12715&lt;L12715,"LOW ZONE BIAS","EQUILIBRIUM"))</f>
        <v>EQUILIBRIUM</v>
      </c>
    </row>
    <row r="12716">
      <c r="A12716">
        <v>14852</v>
      </c>
      <c r="B12716" t="str">
        <v>2016-03-04</v>
      </c>
      <c r="C12716" t="str">
        <v>Afternoon</v>
      </c>
      <c r="D12716">
        <v>6</v>
      </c>
      <c r="E12716" t="str">
        <f>IF(MOD(D12716,2)=0,"EVEN","ODD")</f>
        <v>EVEN</v>
      </c>
      <c r="F12716" t="str">
        <f>IF(D12716&lt;=18,"LOW (1-18)","HIGH (19-36)")</f>
        <v>LOW (1-18)</v>
      </c>
      <c r="G12716">
        <f>INT((D12716-1)/6)+1</f>
        <v>1</v>
      </c>
      <c r="H12716">
        <f>MOD(D12716-1,6)+1</f>
        <v>6</v>
      </c>
      <c r="I12716">
        <f>37-D12716</f>
        <v>31</v>
      </c>
      <c r="J12716">
        <f>ABS(D12716-D12717)</f>
        <v>2</v>
      </c>
      <c r="K12716">
        <f>AVERAGE(D12716:D12720)</f>
        <v>6</v>
      </c>
      <c r="L12716">
        <f>AVERAGE(D12716:D12735)</f>
        <v>6</v>
      </c>
      <c r="M12716">
        <f>K12716-L12716</f>
        <v>0</v>
      </c>
      <c r="N12716" t="str">
        <f>IF(K12716&gt;L12716,"HIGH ZONE BIAS",IF(K12716&lt;L12716,"LOW ZONE BIAS","EQUILIBRIUM"))</f>
        <v>EQUILIBRIUM</v>
      </c>
    </row>
    <row r="12717">
      <c r="A12717">
        <v>14851</v>
      </c>
      <c r="B12717" t="str">
        <v>2016-03-04</v>
      </c>
      <c r="C12717" t="str">
        <v>Midday</v>
      </c>
      <c r="D12717">
        <v>8</v>
      </c>
      <c r="E12717" t="str">
        <f>IF(MOD(D12717,2)=0,"EVEN","ODD")</f>
        <v>EVEN</v>
      </c>
      <c r="F12717" t="str">
        <f>IF(D12717&lt;=18,"LOW (1-18)","HIGH (19-36)")</f>
        <v>LOW (1-18)</v>
      </c>
      <c r="G12717">
        <f>INT((D12717-1)/6)+1</f>
        <v>2</v>
      </c>
      <c r="H12717">
        <f>MOD(D12717-1,6)+1</f>
        <v>2</v>
      </c>
      <c r="I12717">
        <f>37-D12717</f>
        <v>29</v>
      </c>
      <c r="J12717">
        <f>ABS(D12717-D12718)</f>
        <v>20</v>
      </c>
      <c r="K12717">
        <f>AVERAGE(D12717:D12721)</f>
        <v>8</v>
      </c>
      <c r="L12717">
        <f>AVERAGE(D12717:D12736)</f>
        <v>8</v>
      </c>
      <c r="M12717">
        <f>K12717-L12717</f>
        <v>0</v>
      </c>
      <c r="N12717" t="str">
        <f>IF(K12717&gt;L12717,"HIGH ZONE BIAS",IF(K12717&lt;L12717,"LOW ZONE BIAS","EQUILIBRIUM"))</f>
        <v>EQUILIBRIUM</v>
      </c>
    </row>
    <row r="12718">
      <c r="A12718">
        <v>14850</v>
      </c>
      <c r="B12718" t="str">
        <v>2016-03-04</v>
      </c>
      <c r="C12718" t="str">
        <v>Morning</v>
      </c>
      <c r="D12718">
        <v>28</v>
      </c>
      <c r="E12718" t="str">
        <f>IF(MOD(D12718,2)=0,"EVEN","ODD")</f>
        <v>EVEN</v>
      </c>
      <c r="F12718" t="str">
        <f>IF(D12718&lt;=18,"LOW (1-18)","HIGH (19-36)")</f>
        <v>HIGH (19-36)</v>
      </c>
      <c r="G12718">
        <f>INT((D12718-1)/6)+1</f>
        <v>5</v>
      </c>
      <c r="H12718">
        <f>MOD(D12718-1,6)+1</f>
        <v>4</v>
      </c>
      <c r="I12718">
        <f>37-D12718</f>
        <v>9</v>
      </c>
      <c r="J12718">
        <f>ABS(D12718-D12719)</f>
        <v>4</v>
      </c>
      <c r="K12718">
        <f>AVERAGE(D12718:D12722)</f>
        <v>28</v>
      </c>
      <c r="L12718">
        <f>AVERAGE(D12718:D12737)</f>
        <v>28</v>
      </c>
      <c r="M12718">
        <f>K12718-L12718</f>
        <v>0</v>
      </c>
      <c r="N12718" t="str">
        <f>IF(K12718&gt;L12718,"HIGH ZONE BIAS",IF(K12718&lt;L12718,"LOW ZONE BIAS","EQUILIBRIUM"))</f>
        <v>EQUILIBRIUM</v>
      </c>
    </row>
    <row r="12719">
      <c r="A12719">
        <v>14849</v>
      </c>
      <c r="B12719" t="str">
        <v>2016-03-03</v>
      </c>
      <c r="C12719" t="str">
        <v>Evening</v>
      </c>
      <c r="D12719">
        <v>24</v>
      </c>
      <c r="E12719" t="str">
        <f>IF(MOD(D12719,2)=0,"EVEN","ODD")</f>
        <v>EVEN</v>
      </c>
      <c r="F12719" t="str">
        <f>IF(D12719&lt;=18,"LOW (1-18)","HIGH (19-36)")</f>
        <v>HIGH (19-36)</v>
      </c>
      <c r="G12719">
        <f>INT((D12719-1)/6)+1</f>
        <v>4</v>
      </c>
      <c r="H12719">
        <f>MOD(D12719-1,6)+1</f>
        <v>6</v>
      </c>
      <c r="I12719">
        <f>37-D12719</f>
        <v>13</v>
      </c>
      <c r="J12719">
        <f>ABS(D12719-D12720)</f>
        <v>8</v>
      </c>
      <c r="K12719">
        <f>AVERAGE(D12719:D12723)</f>
        <v>24</v>
      </c>
      <c r="L12719">
        <f>AVERAGE(D12719:D12738)</f>
        <v>24</v>
      </c>
      <c r="M12719">
        <f>K12719-L12719</f>
        <v>0</v>
      </c>
      <c r="N12719" t="str">
        <f>IF(K12719&gt;L12719,"HIGH ZONE BIAS",IF(K12719&lt;L12719,"LOW ZONE BIAS","EQUILIBRIUM"))</f>
        <v>EQUILIBRIUM</v>
      </c>
    </row>
    <row r="12720">
      <c r="A12720">
        <v>14848</v>
      </c>
      <c r="B12720" t="str">
        <v>2016-03-03</v>
      </c>
      <c r="C12720" t="str">
        <v>Afternoon</v>
      </c>
      <c r="D12720">
        <v>32</v>
      </c>
      <c r="E12720" t="str">
        <f>IF(MOD(D12720,2)=0,"EVEN","ODD")</f>
        <v>EVEN</v>
      </c>
      <c r="F12720" t="str">
        <f>IF(D12720&lt;=18,"LOW (1-18)","HIGH (19-36)")</f>
        <v>HIGH (19-36)</v>
      </c>
      <c r="G12720">
        <f>INT((D12720-1)/6)+1</f>
        <v>6</v>
      </c>
      <c r="H12720">
        <f>MOD(D12720-1,6)+1</f>
        <v>2</v>
      </c>
      <c r="I12720">
        <f>37-D12720</f>
        <v>5</v>
      </c>
      <c r="J12720">
        <f>ABS(D12720-D12721)</f>
        <v>24</v>
      </c>
      <c r="K12720">
        <f>AVERAGE(D12720:D12724)</f>
        <v>32</v>
      </c>
      <c r="L12720">
        <f>AVERAGE(D12720:D12739)</f>
        <v>32</v>
      </c>
      <c r="M12720">
        <f>K12720-L12720</f>
        <v>0</v>
      </c>
      <c r="N12720" t="str">
        <f>IF(K12720&gt;L12720,"HIGH ZONE BIAS",IF(K12720&lt;L12720,"LOW ZONE BIAS","EQUILIBRIUM"))</f>
        <v>EQUILIBRIUM</v>
      </c>
    </row>
    <row r="12721">
      <c r="A12721">
        <v>14847</v>
      </c>
      <c r="B12721" t="str">
        <v>2016-03-03</v>
      </c>
      <c r="C12721" t="str">
        <v>Midday</v>
      </c>
      <c r="D12721">
        <v>8</v>
      </c>
      <c r="E12721" t="str">
        <f>IF(MOD(D12721,2)=0,"EVEN","ODD")</f>
        <v>EVEN</v>
      </c>
      <c r="F12721" t="str">
        <f>IF(D12721&lt;=18,"LOW (1-18)","HIGH (19-36)")</f>
        <v>LOW (1-18)</v>
      </c>
      <c r="G12721">
        <f>INT((D12721-1)/6)+1</f>
        <v>2</v>
      </c>
      <c r="H12721">
        <f>MOD(D12721-1,6)+1</f>
        <v>2</v>
      </c>
      <c r="I12721">
        <f>37-D12721</f>
        <v>29</v>
      </c>
      <c r="J12721">
        <f>ABS(D12721-D12722)</f>
        <v>3</v>
      </c>
      <c r="K12721">
        <f>AVERAGE(D12721:D12725)</f>
        <v>8</v>
      </c>
      <c r="L12721">
        <f>AVERAGE(D12721:D12740)</f>
        <v>8</v>
      </c>
      <c r="M12721">
        <f>K12721-L12721</f>
        <v>0</v>
      </c>
      <c r="N12721" t="str">
        <f>IF(K12721&gt;L12721,"HIGH ZONE BIAS",IF(K12721&lt;L12721,"LOW ZONE BIAS","EQUILIBRIUM"))</f>
        <v>EQUILIBRIUM</v>
      </c>
    </row>
    <row r="12722">
      <c r="A12722">
        <v>14846</v>
      </c>
      <c r="B12722" t="str">
        <v>2016-03-03</v>
      </c>
      <c r="C12722" t="str">
        <v>Morning</v>
      </c>
      <c r="D12722">
        <v>5</v>
      </c>
      <c r="E12722" t="str">
        <f>IF(MOD(D12722,2)=0,"EVEN","ODD")</f>
        <v>ODD</v>
      </c>
      <c r="F12722" t="str">
        <f>IF(D12722&lt;=18,"LOW (1-18)","HIGH (19-36)")</f>
        <v>LOW (1-18)</v>
      </c>
      <c r="G12722">
        <f>INT((D12722-1)/6)+1</f>
        <v>1</v>
      </c>
      <c r="H12722">
        <f>MOD(D12722-1,6)+1</f>
        <v>5</v>
      </c>
      <c r="I12722">
        <f>37-D12722</f>
        <v>32</v>
      </c>
      <c r="J12722">
        <f>ABS(D12722-D12723)</f>
        <v>24</v>
      </c>
      <c r="K12722">
        <f>AVERAGE(D12722:D12726)</f>
        <v>5</v>
      </c>
      <c r="L12722">
        <f>AVERAGE(D12722:D12741)</f>
        <v>5</v>
      </c>
      <c r="M12722">
        <f>K12722-L12722</f>
        <v>0</v>
      </c>
      <c r="N12722" t="str">
        <f>IF(K12722&gt;L12722,"HIGH ZONE BIAS",IF(K12722&lt;L12722,"LOW ZONE BIAS","EQUILIBRIUM"))</f>
        <v>EQUILIBRIUM</v>
      </c>
    </row>
    <row r="12723">
      <c r="A12723">
        <v>14845</v>
      </c>
      <c r="B12723" t="str">
        <v>2016-03-02</v>
      </c>
      <c r="C12723" t="str">
        <v>Evening</v>
      </c>
      <c r="D12723">
        <v>29</v>
      </c>
      <c r="E12723" t="str">
        <f>IF(MOD(D12723,2)=0,"EVEN","ODD")</f>
        <v>ODD</v>
      </c>
      <c r="F12723" t="str">
        <f>IF(D12723&lt;=18,"LOW (1-18)","HIGH (19-36)")</f>
        <v>HIGH (19-36)</v>
      </c>
      <c r="G12723">
        <f>INT((D12723-1)/6)+1</f>
        <v>5</v>
      </c>
      <c r="H12723">
        <f>MOD(D12723-1,6)+1</f>
        <v>5</v>
      </c>
      <c r="I12723">
        <f>37-D12723</f>
        <v>8</v>
      </c>
      <c r="J12723">
        <f>ABS(D12723-D12724)</f>
        <v>25</v>
      </c>
      <c r="K12723">
        <f>AVERAGE(D12723:D12727)</f>
        <v>29</v>
      </c>
      <c r="L12723">
        <f>AVERAGE(D12723:D12742)</f>
        <v>29</v>
      </c>
      <c r="M12723">
        <f>K12723-L12723</f>
        <v>0</v>
      </c>
      <c r="N12723" t="str">
        <f>IF(K12723&gt;L12723,"HIGH ZONE BIAS",IF(K12723&lt;L12723,"LOW ZONE BIAS","EQUILIBRIUM"))</f>
        <v>EQUILIBRIUM</v>
      </c>
    </row>
    <row r="12724">
      <c r="A12724">
        <v>14844</v>
      </c>
      <c r="B12724" t="str">
        <v>2016-03-02</v>
      </c>
      <c r="C12724" t="str">
        <v>Afternoon</v>
      </c>
      <c r="D12724">
        <v>4</v>
      </c>
      <c r="E12724" t="str">
        <f>IF(MOD(D12724,2)=0,"EVEN","ODD")</f>
        <v>EVEN</v>
      </c>
      <c r="F12724" t="str">
        <f>IF(D12724&lt;=18,"LOW (1-18)","HIGH (19-36)")</f>
        <v>LOW (1-18)</v>
      </c>
      <c r="G12724">
        <f>INT((D12724-1)/6)+1</f>
        <v>1</v>
      </c>
      <c r="H12724">
        <f>MOD(D12724-1,6)+1</f>
        <v>4</v>
      </c>
      <c r="I12724">
        <f>37-D12724</f>
        <v>33</v>
      </c>
      <c r="J12724">
        <f>ABS(D12724-D12725)</f>
        <v>1</v>
      </c>
      <c r="K12724">
        <f>AVERAGE(D12724:D12728)</f>
        <v>4</v>
      </c>
      <c r="L12724">
        <f>AVERAGE(D12724:D12743)</f>
        <v>4</v>
      </c>
      <c r="M12724">
        <f>K12724-L12724</f>
        <v>0</v>
      </c>
      <c r="N12724" t="str">
        <f>IF(K12724&gt;L12724,"HIGH ZONE BIAS",IF(K12724&lt;L12724,"LOW ZONE BIAS","EQUILIBRIUM"))</f>
        <v>EQUILIBRIUM</v>
      </c>
    </row>
    <row r="12725">
      <c r="A12725">
        <v>14843</v>
      </c>
      <c r="B12725" t="str">
        <v>2016-03-02</v>
      </c>
      <c r="C12725" t="str">
        <v>Midday</v>
      </c>
      <c r="D12725">
        <v>5</v>
      </c>
      <c r="E12725" t="str">
        <f>IF(MOD(D12725,2)=0,"EVEN","ODD")</f>
        <v>ODD</v>
      </c>
      <c r="F12725" t="str">
        <f>IF(D12725&lt;=18,"LOW (1-18)","HIGH (19-36)")</f>
        <v>LOW (1-18)</v>
      </c>
      <c r="G12725">
        <f>INT((D12725-1)/6)+1</f>
        <v>1</v>
      </c>
      <c r="H12725">
        <f>MOD(D12725-1,6)+1</f>
        <v>5</v>
      </c>
      <c r="I12725">
        <f>37-D12725</f>
        <v>32</v>
      </c>
      <c r="J12725">
        <f>ABS(D12725-D12726)</f>
        <v>7</v>
      </c>
      <c r="K12725">
        <f>AVERAGE(D12725:D12729)</f>
        <v>5</v>
      </c>
      <c r="L12725">
        <f>AVERAGE(D12725:D12744)</f>
        <v>5</v>
      </c>
      <c r="M12725">
        <f>K12725-L12725</f>
        <v>0</v>
      </c>
      <c r="N12725" t="str">
        <f>IF(K12725&gt;L12725,"HIGH ZONE BIAS",IF(K12725&lt;L12725,"LOW ZONE BIAS","EQUILIBRIUM"))</f>
        <v>EQUILIBRIUM</v>
      </c>
    </row>
    <row r="12726">
      <c r="A12726">
        <v>14842</v>
      </c>
      <c r="B12726" t="str">
        <v>2016-03-02</v>
      </c>
      <c r="C12726" t="str">
        <v>Morning</v>
      </c>
      <c r="D12726">
        <v>12</v>
      </c>
      <c r="E12726" t="str">
        <f>IF(MOD(D12726,2)=0,"EVEN","ODD")</f>
        <v>EVEN</v>
      </c>
      <c r="F12726" t="str">
        <f>IF(D12726&lt;=18,"LOW (1-18)","HIGH (19-36)")</f>
        <v>LOW (1-18)</v>
      </c>
      <c r="G12726">
        <f>INT((D12726-1)/6)+1</f>
        <v>2</v>
      </c>
      <c r="H12726">
        <f>MOD(D12726-1,6)+1</f>
        <v>6</v>
      </c>
      <c r="I12726">
        <f>37-D12726</f>
        <v>25</v>
      </c>
      <c r="J12726">
        <f>ABS(D12726-D12727)</f>
        <v>20</v>
      </c>
      <c r="K12726">
        <f>AVERAGE(D12726:D12730)</f>
        <v>12</v>
      </c>
      <c r="L12726">
        <f>AVERAGE(D12726:D12745)</f>
        <v>12</v>
      </c>
      <c r="M12726">
        <f>K12726-L12726</f>
        <v>0</v>
      </c>
      <c r="N12726" t="str">
        <f>IF(K12726&gt;L12726,"HIGH ZONE BIAS",IF(K12726&lt;L12726,"LOW ZONE BIAS","EQUILIBRIUM"))</f>
        <v>EQUILIBRIUM</v>
      </c>
    </row>
    <row r="12727">
      <c r="A12727">
        <v>14841</v>
      </c>
      <c r="B12727" t="str">
        <v>2016-03-01</v>
      </c>
      <c r="C12727" t="str">
        <v>Evening</v>
      </c>
      <c r="D12727">
        <v>32</v>
      </c>
      <c r="E12727" t="str">
        <f>IF(MOD(D12727,2)=0,"EVEN","ODD")</f>
        <v>EVEN</v>
      </c>
      <c r="F12727" t="str">
        <f>IF(D12727&lt;=18,"LOW (1-18)","HIGH (19-36)")</f>
        <v>HIGH (19-36)</v>
      </c>
      <c r="G12727">
        <f>INT((D12727-1)/6)+1</f>
        <v>6</v>
      </c>
      <c r="H12727">
        <f>MOD(D12727-1,6)+1</f>
        <v>2</v>
      </c>
      <c r="I12727">
        <f>37-D12727</f>
        <v>5</v>
      </c>
      <c r="J12727">
        <f>ABS(D12727-D12728)</f>
        <v>27</v>
      </c>
      <c r="K12727">
        <f>AVERAGE(D12727:D12731)</f>
        <v>32</v>
      </c>
      <c r="L12727">
        <f>AVERAGE(D12727:D12746)</f>
        <v>32</v>
      </c>
      <c r="M12727">
        <f>K12727-L12727</f>
        <v>0</v>
      </c>
      <c r="N12727" t="str">
        <f>IF(K12727&gt;L12727,"HIGH ZONE BIAS",IF(K12727&lt;L12727,"LOW ZONE BIAS","EQUILIBRIUM"))</f>
        <v>EQUILIBRIUM</v>
      </c>
    </row>
    <row r="12728">
      <c r="A12728">
        <v>14840</v>
      </c>
      <c r="B12728" t="str">
        <v>2016-03-01</v>
      </c>
      <c r="C12728" t="str">
        <v>Afternoon</v>
      </c>
      <c r="D12728">
        <v>5</v>
      </c>
      <c r="E12728" t="str">
        <f>IF(MOD(D12728,2)=0,"EVEN","ODD")</f>
        <v>ODD</v>
      </c>
      <c r="F12728" t="str">
        <f>IF(D12728&lt;=18,"LOW (1-18)","HIGH (19-36)")</f>
        <v>LOW (1-18)</v>
      </c>
      <c r="G12728">
        <f>INT((D12728-1)/6)+1</f>
        <v>1</v>
      </c>
      <c r="H12728">
        <f>MOD(D12728-1,6)+1</f>
        <v>5</v>
      </c>
      <c r="I12728">
        <f>37-D12728</f>
        <v>32</v>
      </c>
      <c r="J12728">
        <f>ABS(D12728-D12729)</f>
        <v>13</v>
      </c>
      <c r="K12728">
        <f>AVERAGE(D12728:D12732)</f>
        <v>5</v>
      </c>
      <c r="L12728">
        <f>AVERAGE(D12728:D12747)</f>
        <v>5</v>
      </c>
      <c r="M12728">
        <f>K12728-L12728</f>
        <v>0</v>
      </c>
      <c r="N12728" t="str">
        <f>IF(K12728&gt;L12728,"HIGH ZONE BIAS",IF(K12728&lt;L12728,"LOW ZONE BIAS","EQUILIBRIUM"))</f>
        <v>EQUILIBRIUM</v>
      </c>
    </row>
    <row r="12729">
      <c r="A12729">
        <v>14839</v>
      </c>
      <c r="B12729" t="str">
        <v>2016-03-01</v>
      </c>
      <c r="C12729" t="str">
        <v>Midday</v>
      </c>
      <c r="D12729">
        <v>18</v>
      </c>
      <c r="E12729" t="str">
        <f>IF(MOD(D12729,2)=0,"EVEN","ODD")</f>
        <v>EVEN</v>
      </c>
      <c r="F12729" t="str">
        <f>IF(D12729&lt;=18,"LOW (1-18)","HIGH (19-36)")</f>
        <v>LOW (1-18)</v>
      </c>
      <c r="G12729">
        <f>INT((D12729-1)/6)+1</f>
        <v>3</v>
      </c>
      <c r="H12729">
        <f>MOD(D12729-1,6)+1</f>
        <v>6</v>
      </c>
      <c r="I12729">
        <f>37-D12729</f>
        <v>19</v>
      </c>
      <c r="J12729">
        <f>ABS(D12729-D12730)</f>
        <v>8</v>
      </c>
      <c r="K12729">
        <f>AVERAGE(D12729:D12733)</f>
        <v>18</v>
      </c>
      <c r="L12729">
        <f>AVERAGE(D12729:D12748)</f>
        <v>18</v>
      </c>
      <c r="M12729">
        <f>K12729-L12729</f>
        <v>0</v>
      </c>
      <c r="N12729" t="str">
        <f>IF(K12729&gt;L12729,"HIGH ZONE BIAS",IF(K12729&lt;L12729,"LOW ZONE BIAS","EQUILIBRIUM"))</f>
        <v>EQUILIBRIUM</v>
      </c>
    </row>
    <row r="12730">
      <c r="A12730">
        <v>14838</v>
      </c>
      <c r="B12730" t="str">
        <v>2016-03-01</v>
      </c>
      <c r="C12730" t="str">
        <v>Morning</v>
      </c>
      <c r="D12730">
        <v>10</v>
      </c>
      <c r="E12730" t="str">
        <f>IF(MOD(D12730,2)=0,"EVEN","ODD")</f>
        <v>EVEN</v>
      </c>
      <c r="F12730" t="str">
        <f>IF(D12730&lt;=18,"LOW (1-18)","HIGH (19-36)")</f>
        <v>LOW (1-18)</v>
      </c>
      <c r="G12730">
        <f>INT((D12730-1)/6)+1</f>
        <v>2</v>
      </c>
      <c r="H12730">
        <f>MOD(D12730-1,6)+1</f>
        <v>4</v>
      </c>
      <c r="I12730">
        <f>37-D12730</f>
        <v>27</v>
      </c>
      <c r="J12730">
        <f>ABS(D12730-D12731)</f>
        <v>18</v>
      </c>
      <c r="K12730">
        <f>AVERAGE(D12730:D12734)</f>
        <v>10</v>
      </c>
      <c r="L12730">
        <f>AVERAGE(D12730:D12749)</f>
        <v>10</v>
      </c>
      <c r="M12730">
        <f>K12730-L12730</f>
        <v>0</v>
      </c>
      <c r="N12730" t="str">
        <f>IF(K12730&gt;L12730,"HIGH ZONE BIAS",IF(K12730&lt;L12730,"LOW ZONE BIAS","EQUILIBRIUM"))</f>
        <v>EQUILIBRIUM</v>
      </c>
    </row>
    <row r="12731">
      <c r="A12731">
        <v>14837</v>
      </c>
      <c r="B12731" t="str">
        <v>2016-02-29</v>
      </c>
      <c r="C12731" t="str">
        <v>Evening</v>
      </c>
      <c r="D12731">
        <v>28</v>
      </c>
      <c r="E12731" t="str">
        <f>IF(MOD(D12731,2)=0,"EVEN","ODD")</f>
        <v>EVEN</v>
      </c>
      <c r="F12731" t="str">
        <f>IF(D12731&lt;=18,"LOW (1-18)","HIGH (19-36)")</f>
        <v>HIGH (19-36)</v>
      </c>
      <c r="G12731">
        <f>INT((D12731-1)/6)+1</f>
        <v>5</v>
      </c>
      <c r="H12731">
        <f>MOD(D12731-1,6)+1</f>
        <v>4</v>
      </c>
      <c r="I12731">
        <f>37-D12731</f>
        <v>9</v>
      </c>
      <c r="J12731">
        <f>ABS(D12731-D12732)</f>
        <v>15</v>
      </c>
      <c r="K12731">
        <f>AVERAGE(D12731:D12735)</f>
        <v>28</v>
      </c>
      <c r="L12731">
        <f>AVERAGE(D12731:D12750)</f>
        <v>28</v>
      </c>
      <c r="M12731">
        <f>K12731-L12731</f>
        <v>0</v>
      </c>
      <c r="N12731" t="str">
        <f>IF(K12731&gt;L12731,"HIGH ZONE BIAS",IF(K12731&lt;L12731,"LOW ZONE BIAS","EQUILIBRIUM"))</f>
        <v>EQUILIBRIUM</v>
      </c>
    </row>
    <row r="12732">
      <c r="A12732">
        <v>14836</v>
      </c>
      <c r="B12732" t="str">
        <v>2016-02-29</v>
      </c>
      <c r="C12732" t="str">
        <v>Afternoon</v>
      </c>
      <c r="D12732">
        <v>13</v>
      </c>
      <c r="E12732" t="str">
        <f>IF(MOD(D12732,2)=0,"EVEN","ODD")</f>
        <v>ODD</v>
      </c>
      <c r="F12732" t="str">
        <f>IF(D12732&lt;=18,"LOW (1-18)","HIGH (19-36)")</f>
        <v>LOW (1-18)</v>
      </c>
      <c r="G12732">
        <f>INT((D12732-1)/6)+1</f>
        <v>3</v>
      </c>
      <c r="H12732">
        <f>MOD(D12732-1,6)+1</f>
        <v>1</v>
      </c>
      <c r="I12732">
        <f>37-D12732</f>
        <v>24</v>
      </c>
      <c r="J12732">
        <f>ABS(D12732-D12733)</f>
        <v>6</v>
      </c>
      <c r="K12732">
        <f>AVERAGE(D12732:D12736)</f>
        <v>13</v>
      </c>
      <c r="L12732">
        <f>AVERAGE(D12732:D12751)</f>
        <v>13</v>
      </c>
      <c r="M12732">
        <f>K12732-L12732</f>
        <v>0</v>
      </c>
      <c r="N12732" t="str">
        <f>IF(K12732&gt;L12732,"HIGH ZONE BIAS",IF(K12732&lt;L12732,"LOW ZONE BIAS","EQUILIBRIUM"))</f>
        <v>EQUILIBRIUM</v>
      </c>
    </row>
    <row r="12733">
      <c r="A12733">
        <v>14835</v>
      </c>
      <c r="B12733" t="str">
        <v>2016-02-29</v>
      </c>
      <c r="C12733" t="str">
        <v>Midday</v>
      </c>
      <c r="D12733">
        <v>19</v>
      </c>
      <c r="E12733" t="str">
        <f>IF(MOD(D12733,2)=0,"EVEN","ODD")</f>
        <v>ODD</v>
      </c>
      <c r="F12733" t="str">
        <f>IF(D12733&lt;=18,"LOW (1-18)","HIGH (19-36)")</f>
        <v>HIGH (19-36)</v>
      </c>
      <c r="G12733">
        <f>INT((D12733-1)/6)+1</f>
        <v>4</v>
      </c>
      <c r="H12733">
        <f>MOD(D12733-1,6)+1</f>
        <v>1</v>
      </c>
      <c r="I12733">
        <f>37-D12733</f>
        <v>18</v>
      </c>
      <c r="J12733">
        <f>ABS(D12733-D12734)</f>
        <v>11</v>
      </c>
      <c r="K12733">
        <f>AVERAGE(D12733:D12737)</f>
        <v>19</v>
      </c>
      <c r="L12733">
        <f>AVERAGE(D12733:D12752)</f>
        <v>19</v>
      </c>
      <c r="M12733">
        <f>K12733-L12733</f>
        <v>0</v>
      </c>
      <c r="N12733" t="str">
        <f>IF(K12733&gt;L12733,"HIGH ZONE BIAS",IF(K12733&lt;L12733,"LOW ZONE BIAS","EQUILIBRIUM"))</f>
        <v>EQUILIBRIUM</v>
      </c>
    </row>
    <row r="12734">
      <c r="A12734">
        <v>14834</v>
      </c>
      <c r="B12734" t="str">
        <v>2016-02-29</v>
      </c>
      <c r="C12734" t="str">
        <v>Morning</v>
      </c>
      <c r="D12734">
        <v>8</v>
      </c>
      <c r="E12734" t="str">
        <f>IF(MOD(D12734,2)=0,"EVEN","ODD")</f>
        <v>EVEN</v>
      </c>
      <c r="F12734" t="str">
        <f>IF(D12734&lt;=18,"LOW (1-18)","HIGH (19-36)")</f>
        <v>LOW (1-18)</v>
      </c>
      <c r="G12734">
        <f>INT((D12734-1)/6)+1</f>
        <v>2</v>
      </c>
      <c r="H12734">
        <f>MOD(D12734-1,6)+1</f>
        <v>2</v>
      </c>
      <c r="I12734">
        <f>37-D12734</f>
        <v>29</v>
      </c>
      <c r="J12734">
        <f>ABS(D12734-D12735)</f>
        <v>0</v>
      </c>
      <c r="K12734">
        <f>AVERAGE(D12734:D12738)</f>
        <v>8</v>
      </c>
      <c r="L12734">
        <f>AVERAGE(D12734:D12753)</f>
        <v>8</v>
      </c>
      <c r="M12734">
        <f>K12734-L12734</f>
        <v>0</v>
      </c>
      <c r="N12734" t="str">
        <f>IF(K12734&gt;L12734,"HIGH ZONE BIAS",IF(K12734&lt;L12734,"LOW ZONE BIAS","EQUILIBRIUM"))</f>
        <v>EQUILIBRIUM</v>
      </c>
    </row>
    <row r="12735">
      <c r="A12735">
        <v>14833</v>
      </c>
      <c r="B12735" t="str">
        <v>2016-02-27</v>
      </c>
      <c r="C12735" t="str">
        <v>Evening</v>
      </c>
      <c r="D12735">
        <v>8</v>
      </c>
      <c r="E12735" t="str">
        <f>IF(MOD(D12735,2)=0,"EVEN","ODD")</f>
        <v>EVEN</v>
      </c>
      <c r="F12735" t="str">
        <f>IF(D12735&lt;=18,"LOW (1-18)","HIGH (19-36)")</f>
        <v>LOW (1-18)</v>
      </c>
      <c r="G12735">
        <f>INT((D12735-1)/6)+1</f>
        <v>2</v>
      </c>
      <c r="H12735">
        <f>MOD(D12735-1,6)+1</f>
        <v>2</v>
      </c>
      <c r="I12735">
        <f>37-D12735</f>
        <v>29</v>
      </c>
      <c r="J12735">
        <f>ABS(D12735-D12736)</f>
        <v>7</v>
      </c>
      <c r="K12735">
        <f>AVERAGE(D12735:D12739)</f>
        <v>8</v>
      </c>
      <c r="L12735">
        <f>AVERAGE(D12735:D12754)</f>
        <v>8</v>
      </c>
      <c r="M12735">
        <f>K12735-L12735</f>
        <v>0</v>
      </c>
      <c r="N12735" t="str">
        <f>IF(K12735&gt;L12735,"HIGH ZONE BIAS",IF(K12735&lt;L12735,"LOW ZONE BIAS","EQUILIBRIUM"))</f>
        <v>EQUILIBRIUM</v>
      </c>
    </row>
    <row r="12736">
      <c r="A12736">
        <v>14832</v>
      </c>
      <c r="B12736" t="str">
        <v>2016-02-27</v>
      </c>
      <c r="C12736" t="str">
        <v>Afternoon</v>
      </c>
      <c r="D12736">
        <v>15</v>
      </c>
      <c r="E12736" t="str">
        <f>IF(MOD(D12736,2)=0,"EVEN","ODD")</f>
        <v>ODD</v>
      </c>
      <c r="F12736" t="str">
        <f>IF(D12736&lt;=18,"LOW (1-18)","HIGH (19-36)")</f>
        <v>LOW (1-18)</v>
      </c>
      <c r="G12736">
        <f>INT((D12736-1)/6)+1</f>
        <v>3</v>
      </c>
      <c r="H12736">
        <f>MOD(D12736-1,6)+1</f>
        <v>3</v>
      </c>
      <c r="I12736">
        <f>37-D12736</f>
        <v>22</v>
      </c>
      <c r="J12736">
        <f>ABS(D12736-D12737)</f>
        <v>13</v>
      </c>
      <c r="K12736">
        <f>AVERAGE(D12736:D12740)</f>
        <v>15</v>
      </c>
      <c r="L12736">
        <f>AVERAGE(D12736:D12755)</f>
        <v>15</v>
      </c>
      <c r="M12736">
        <f>K12736-L12736</f>
        <v>0</v>
      </c>
      <c r="N12736" t="str">
        <f>IF(K12736&gt;L12736,"HIGH ZONE BIAS",IF(K12736&lt;L12736,"LOW ZONE BIAS","EQUILIBRIUM"))</f>
        <v>EQUILIBRIUM</v>
      </c>
    </row>
    <row r="12737">
      <c r="A12737">
        <v>14831</v>
      </c>
      <c r="B12737" t="str">
        <v>2016-02-27</v>
      </c>
      <c r="C12737" t="str">
        <v>Midday</v>
      </c>
      <c r="D12737">
        <v>28</v>
      </c>
      <c r="E12737" t="str">
        <f>IF(MOD(D12737,2)=0,"EVEN","ODD")</f>
        <v>EVEN</v>
      </c>
      <c r="F12737" t="str">
        <f>IF(D12737&lt;=18,"LOW (1-18)","HIGH (19-36)")</f>
        <v>HIGH (19-36)</v>
      </c>
      <c r="G12737">
        <f>INT((D12737-1)/6)+1</f>
        <v>5</v>
      </c>
      <c r="H12737">
        <f>MOD(D12737-1,6)+1</f>
        <v>4</v>
      </c>
      <c r="I12737">
        <f>37-D12737</f>
        <v>9</v>
      </c>
      <c r="J12737">
        <f>ABS(D12737-D12738)</f>
        <v>0</v>
      </c>
      <c r="K12737">
        <f>AVERAGE(D12737:D12741)</f>
        <v>28</v>
      </c>
      <c r="L12737">
        <f>AVERAGE(D12737:D12756)</f>
        <v>28</v>
      </c>
      <c r="M12737">
        <f>K12737-L12737</f>
        <v>0</v>
      </c>
      <c r="N12737" t="str">
        <f>IF(K12737&gt;L12737,"HIGH ZONE BIAS",IF(K12737&lt;L12737,"LOW ZONE BIAS","EQUILIBRIUM"))</f>
        <v>EQUILIBRIUM</v>
      </c>
    </row>
    <row r="12738">
      <c r="A12738">
        <v>14830</v>
      </c>
      <c r="B12738" t="str">
        <v>2016-02-27</v>
      </c>
      <c r="C12738" t="str">
        <v>Morning</v>
      </c>
      <c r="D12738">
        <v>28</v>
      </c>
      <c r="E12738" t="str">
        <f>IF(MOD(D12738,2)=0,"EVEN","ODD")</f>
        <v>EVEN</v>
      </c>
      <c r="F12738" t="str">
        <f>IF(D12738&lt;=18,"LOW (1-18)","HIGH (19-36)")</f>
        <v>HIGH (19-36)</v>
      </c>
      <c r="G12738">
        <f>INT((D12738-1)/6)+1</f>
        <v>5</v>
      </c>
      <c r="H12738">
        <f>MOD(D12738-1,6)+1</f>
        <v>4</v>
      </c>
      <c r="I12738">
        <f>37-D12738</f>
        <v>9</v>
      </c>
      <c r="J12738">
        <f>ABS(D12738-D12739)</f>
        <v>7</v>
      </c>
      <c r="K12738">
        <f>AVERAGE(D12738:D12742)</f>
        <v>28</v>
      </c>
      <c r="L12738">
        <f>AVERAGE(D12738:D12757)</f>
        <v>28</v>
      </c>
      <c r="M12738">
        <f>K12738-L12738</f>
        <v>0</v>
      </c>
      <c r="N12738" t="str">
        <f>IF(K12738&gt;L12738,"HIGH ZONE BIAS",IF(K12738&lt;L12738,"LOW ZONE BIAS","EQUILIBRIUM"))</f>
        <v>EQUILIBRIUM</v>
      </c>
    </row>
    <row r="12739">
      <c r="A12739">
        <v>14829</v>
      </c>
      <c r="B12739" t="str">
        <v>2016-02-26</v>
      </c>
      <c r="C12739" t="str">
        <v>Evening</v>
      </c>
      <c r="D12739">
        <v>35</v>
      </c>
      <c r="E12739" t="str">
        <f>IF(MOD(D12739,2)=0,"EVEN","ODD")</f>
        <v>ODD</v>
      </c>
      <c r="F12739" t="str">
        <f>IF(D12739&lt;=18,"LOW (1-18)","HIGH (19-36)")</f>
        <v>HIGH (19-36)</v>
      </c>
      <c r="G12739">
        <f>INT((D12739-1)/6)+1</f>
        <v>6</v>
      </c>
      <c r="H12739">
        <f>MOD(D12739-1,6)+1</f>
        <v>5</v>
      </c>
      <c r="I12739">
        <f>37-D12739</f>
        <v>2</v>
      </c>
      <c r="J12739">
        <f>ABS(D12739-D12740)</f>
        <v>27</v>
      </c>
      <c r="K12739">
        <f>AVERAGE(D12739:D12743)</f>
        <v>35</v>
      </c>
      <c r="L12739">
        <f>AVERAGE(D12739:D12758)</f>
        <v>35</v>
      </c>
      <c r="M12739">
        <f>K12739-L12739</f>
        <v>0</v>
      </c>
      <c r="N12739" t="str">
        <f>IF(K12739&gt;L12739,"HIGH ZONE BIAS",IF(K12739&lt;L12739,"LOW ZONE BIAS","EQUILIBRIUM"))</f>
        <v>EQUILIBRIUM</v>
      </c>
    </row>
    <row r="12740">
      <c r="A12740">
        <v>14828</v>
      </c>
      <c r="B12740" t="str">
        <v>2016-02-26</v>
      </c>
      <c r="C12740" t="str">
        <v>Afternoon</v>
      </c>
      <c r="D12740">
        <v>8</v>
      </c>
      <c r="E12740" t="str">
        <f>IF(MOD(D12740,2)=0,"EVEN","ODD")</f>
        <v>EVEN</v>
      </c>
      <c r="F12740" t="str">
        <f>IF(D12740&lt;=18,"LOW (1-18)","HIGH (19-36)")</f>
        <v>LOW (1-18)</v>
      </c>
      <c r="G12740">
        <f>INT((D12740-1)/6)+1</f>
        <v>2</v>
      </c>
      <c r="H12740">
        <f>MOD(D12740-1,6)+1</f>
        <v>2</v>
      </c>
      <c r="I12740">
        <f>37-D12740</f>
        <v>29</v>
      </c>
      <c r="J12740">
        <f>ABS(D12740-D12741)</f>
        <v>12</v>
      </c>
      <c r="K12740">
        <f>AVERAGE(D12740:D12744)</f>
        <v>8</v>
      </c>
      <c r="L12740">
        <f>AVERAGE(D12740:D12759)</f>
        <v>8</v>
      </c>
      <c r="M12740">
        <f>K12740-L12740</f>
        <v>0</v>
      </c>
      <c r="N12740" t="str">
        <f>IF(K12740&gt;L12740,"HIGH ZONE BIAS",IF(K12740&lt;L12740,"LOW ZONE BIAS","EQUILIBRIUM"))</f>
        <v>EQUILIBRIUM</v>
      </c>
    </row>
    <row r="12741">
      <c r="A12741">
        <v>14827</v>
      </c>
      <c r="B12741" t="str">
        <v>2016-02-26</v>
      </c>
      <c r="C12741" t="str">
        <v>Midday</v>
      </c>
      <c r="D12741">
        <v>20</v>
      </c>
      <c r="E12741" t="str">
        <f>IF(MOD(D12741,2)=0,"EVEN","ODD")</f>
        <v>EVEN</v>
      </c>
      <c r="F12741" t="str">
        <f>IF(D12741&lt;=18,"LOW (1-18)","HIGH (19-36)")</f>
        <v>HIGH (19-36)</v>
      </c>
      <c r="G12741">
        <f>INT((D12741-1)/6)+1</f>
        <v>4</v>
      </c>
      <c r="H12741">
        <f>MOD(D12741-1,6)+1</f>
        <v>2</v>
      </c>
      <c r="I12741">
        <f>37-D12741</f>
        <v>17</v>
      </c>
      <c r="J12741">
        <f>ABS(D12741-D12742)</f>
        <v>0</v>
      </c>
      <c r="K12741">
        <f>AVERAGE(D12741:D12745)</f>
        <v>20</v>
      </c>
      <c r="L12741">
        <f>AVERAGE(D12741:D12760)</f>
        <v>20</v>
      </c>
      <c r="M12741">
        <f>K12741-L12741</f>
        <v>0</v>
      </c>
      <c r="N12741" t="str">
        <f>IF(K12741&gt;L12741,"HIGH ZONE BIAS",IF(K12741&lt;L12741,"LOW ZONE BIAS","EQUILIBRIUM"))</f>
        <v>EQUILIBRIUM</v>
      </c>
    </row>
    <row r="12742">
      <c r="A12742">
        <v>14826</v>
      </c>
      <c r="B12742" t="str">
        <v>2016-02-26</v>
      </c>
      <c r="C12742" t="str">
        <v>Morning</v>
      </c>
      <c r="D12742">
        <v>20</v>
      </c>
      <c r="E12742" t="str">
        <f>IF(MOD(D12742,2)=0,"EVEN","ODD")</f>
        <v>EVEN</v>
      </c>
      <c r="F12742" t="str">
        <f>IF(D12742&lt;=18,"LOW (1-18)","HIGH (19-36)")</f>
        <v>HIGH (19-36)</v>
      </c>
      <c r="G12742">
        <f>INT((D12742-1)/6)+1</f>
        <v>4</v>
      </c>
      <c r="H12742">
        <f>MOD(D12742-1,6)+1</f>
        <v>2</v>
      </c>
      <c r="I12742">
        <f>37-D12742</f>
        <v>17</v>
      </c>
      <c r="J12742">
        <f>ABS(D12742-D12743)</f>
        <v>7</v>
      </c>
      <c r="K12742">
        <f>AVERAGE(D12742:D12746)</f>
        <v>20</v>
      </c>
      <c r="L12742">
        <f>AVERAGE(D12742:D12761)</f>
        <v>20</v>
      </c>
      <c r="M12742">
        <f>K12742-L12742</f>
        <v>0</v>
      </c>
      <c r="N12742" t="str">
        <f>IF(K12742&gt;L12742,"HIGH ZONE BIAS",IF(K12742&lt;L12742,"LOW ZONE BIAS","EQUILIBRIUM"))</f>
        <v>EQUILIBRIUM</v>
      </c>
    </row>
    <row r="12743">
      <c r="A12743">
        <v>14825</v>
      </c>
      <c r="B12743" t="str">
        <v>2016-02-25</v>
      </c>
      <c r="C12743" t="str">
        <v>Evening</v>
      </c>
      <c r="D12743">
        <v>27</v>
      </c>
      <c r="E12743" t="str">
        <f>IF(MOD(D12743,2)=0,"EVEN","ODD")</f>
        <v>ODD</v>
      </c>
      <c r="F12743" t="str">
        <f>IF(D12743&lt;=18,"LOW (1-18)","HIGH (19-36)")</f>
        <v>HIGH (19-36)</v>
      </c>
      <c r="G12743">
        <f>INT((D12743-1)/6)+1</f>
        <v>5</v>
      </c>
      <c r="H12743">
        <f>MOD(D12743-1,6)+1</f>
        <v>3</v>
      </c>
      <c r="I12743">
        <f>37-D12743</f>
        <v>10</v>
      </c>
      <c r="J12743">
        <f>ABS(D12743-D12744)</f>
        <v>5</v>
      </c>
      <c r="K12743">
        <f>AVERAGE(D12743:D12747)</f>
        <v>27</v>
      </c>
      <c r="L12743">
        <f>AVERAGE(D12743:D12762)</f>
        <v>27</v>
      </c>
      <c r="M12743">
        <f>K12743-L12743</f>
        <v>0</v>
      </c>
      <c r="N12743" t="str">
        <f>IF(K12743&gt;L12743,"HIGH ZONE BIAS",IF(K12743&lt;L12743,"LOW ZONE BIAS","EQUILIBRIUM"))</f>
        <v>EQUILIBRIUM</v>
      </c>
    </row>
    <row r="12744">
      <c r="A12744">
        <v>14824</v>
      </c>
      <c r="B12744" t="str">
        <v>2016-02-25</v>
      </c>
      <c r="C12744" t="str">
        <v>Afternoon</v>
      </c>
      <c r="D12744">
        <v>32</v>
      </c>
      <c r="E12744" t="str">
        <f>IF(MOD(D12744,2)=0,"EVEN","ODD")</f>
        <v>EVEN</v>
      </c>
      <c r="F12744" t="str">
        <f>IF(D12744&lt;=18,"LOW (1-18)","HIGH (19-36)")</f>
        <v>HIGH (19-36)</v>
      </c>
      <c r="G12744">
        <f>INT((D12744-1)/6)+1</f>
        <v>6</v>
      </c>
      <c r="H12744">
        <f>MOD(D12744-1,6)+1</f>
        <v>2</v>
      </c>
      <c r="I12744">
        <f>37-D12744</f>
        <v>5</v>
      </c>
      <c r="J12744">
        <f>ABS(D12744-D12745)</f>
        <v>12</v>
      </c>
      <c r="K12744">
        <f>AVERAGE(D12744:D12748)</f>
        <v>32</v>
      </c>
      <c r="L12744">
        <f>AVERAGE(D12744:D12763)</f>
        <v>32</v>
      </c>
      <c r="M12744">
        <f>K12744-L12744</f>
        <v>0</v>
      </c>
      <c r="N12744" t="str">
        <f>IF(K12744&gt;L12744,"HIGH ZONE BIAS",IF(K12744&lt;L12744,"LOW ZONE BIAS","EQUILIBRIUM"))</f>
        <v>EQUILIBRIUM</v>
      </c>
    </row>
    <row r="12745">
      <c r="A12745">
        <v>14823</v>
      </c>
      <c r="B12745" t="str">
        <v>2016-02-25</v>
      </c>
      <c r="C12745" t="str">
        <v>Midday</v>
      </c>
      <c r="D12745">
        <v>20</v>
      </c>
      <c r="E12745" t="str">
        <f>IF(MOD(D12745,2)=0,"EVEN","ODD")</f>
        <v>EVEN</v>
      </c>
      <c r="F12745" t="str">
        <f>IF(D12745&lt;=18,"LOW (1-18)","HIGH (19-36)")</f>
        <v>HIGH (19-36)</v>
      </c>
      <c r="G12745">
        <f>INT((D12745-1)/6)+1</f>
        <v>4</v>
      </c>
      <c r="H12745">
        <f>MOD(D12745-1,6)+1</f>
        <v>2</v>
      </c>
      <c r="I12745">
        <f>37-D12745</f>
        <v>17</v>
      </c>
      <c r="J12745">
        <f>ABS(D12745-D12746)</f>
        <v>8</v>
      </c>
      <c r="K12745">
        <f>AVERAGE(D12745:D12749)</f>
        <v>20</v>
      </c>
      <c r="L12745">
        <f>AVERAGE(D12745:D12764)</f>
        <v>20</v>
      </c>
      <c r="M12745">
        <f>K12745-L12745</f>
        <v>0</v>
      </c>
      <c r="N12745" t="str">
        <f>IF(K12745&gt;L12745,"HIGH ZONE BIAS",IF(K12745&lt;L12745,"LOW ZONE BIAS","EQUILIBRIUM"))</f>
        <v>EQUILIBRIUM</v>
      </c>
    </row>
    <row r="12746">
      <c r="A12746">
        <v>14822</v>
      </c>
      <c r="B12746" t="str">
        <v>2016-02-25</v>
      </c>
      <c r="C12746" t="str">
        <v>Morning</v>
      </c>
      <c r="D12746">
        <v>28</v>
      </c>
      <c r="E12746" t="str">
        <f>IF(MOD(D12746,2)=0,"EVEN","ODD")</f>
        <v>EVEN</v>
      </c>
      <c r="F12746" t="str">
        <f>IF(D12746&lt;=18,"LOW (1-18)","HIGH (19-36)")</f>
        <v>HIGH (19-36)</v>
      </c>
      <c r="G12746">
        <f>INT((D12746-1)/6)+1</f>
        <v>5</v>
      </c>
      <c r="H12746">
        <f>MOD(D12746-1,6)+1</f>
        <v>4</v>
      </c>
      <c r="I12746">
        <f>37-D12746</f>
        <v>9</v>
      </c>
      <c r="J12746">
        <f>ABS(D12746-D12747)</f>
        <v>14</v>
      </c>
      <c r="K12746">
        <f>AVERAGE(D12746:D12750)</f>
        <v>28</v>
      </c>
      <c r="L12746">
        <f>AVERAGE(D12746:D12765)</f>
        <v>28</v>
      </c>
      <c r="M12746">
        <f>K12746-L12746</f>
        <v>0</v>
      </c>
      <c r="N12746" t="str">
        <f>IF(K12746&gt;L12746,"HIGH ZONE BIAS",IF(K12746&lt;L12746,"LOW ZONE BIAS","EQUILIBRIUM"))</f>
        <v>EQUILIBRIUM</v>
      </c>
    </row>
    <row r="12747">
      <c r="A12747">
        <v>14821</v>
      </c>
      <c r="B12747" t="str">
        <v>2016-02-24</v>
      </c>
      <c r="C12747" t="str">
        <v>Evening</v>
      </c>
      <c r="D12747">
        <v>14</v>
      </c>
      <c r="E12747" t="str">
        <f>IF(MOD(D12747,2)=0,"EVEN","ODD")</f>
        <v>EVEN</v>
      </c>
      <c r="F12747" t="str">
        <f>IF(D12747&lt;=18,"LOW (1-18)","HIGH (19-36)")</f>
        <v>LOW (1-18)</v>
      </c>
      <c r="G12747">
        <f>INT((D12747-1)/6)+1</f>
        <v>3</v>
      </c>
      <c r="H12747">
        <f>MOD(D12747-1,6)+1</f>
        <v>2</v>
      </c>
      <c r="I12747">
        <f>37-D12747</f>
        <v>23</v>
      </c>
      <c r="J12747">
        <f>ABS(D12747-D12748)</f>
        <v>7</v>
      </c>
      <c r="K12747">
        <f>AVERAGE(D12747:D12751)</f>
        <v>14</v>
      </c>
      <c r="L12747">
        <f>AVERAGE(D12747:D12766)</f>
        <v>14</v>
      </c>
      <c r="M12747">
        <f>K12747-L12747</f>
        <v>0</v>
      </c>
      <c r="N12747" t="str">
        <f>IF(K12747&gt;L12747,"HIGH ZONE BIAS",IF(K12747&lt;L12747,"LOW ZONE BIAS","EQUILIBRIUM"))</f>
        <v>EQUILIBRIUM</v>
      </c>
    </row>
    <row r="12748">
      <c r="A12748">
        <v>14820</v>
      </c>
      <c r="B12748" t="str">
        <v>2016-02-24</v>
      </c>
      <c r="C12748" t="str">
        <v>Afternoon</v>
      </c>
      <c r="D12748">
        <v>21</v>
      </c>
      <c r="E12748" t="str">
        <f>IF(MOD(D12748,2)=0,"EVEN","ODD")</f>
        <v>ODD</v>
      </c>
      <c r="F12748" t="str">
        <f>IF(D12748&lt;=18,"LOW (1-18)","HIGH (19-36)")</f>
        <v>HIGH (19-36)</v>
      </c>
      <c r="G12748">
        <f>INT((D12748-1)/6)+1</f>
        <v>4</v>
      </c>
      <c r="H12748">
        <f>MOD(D12748-1,6)+1</f>
        <v>3</v>
      </c>
      <c r="I12748">
        <f>37-D12748</f>
        <v>16</v>
      </c>
      <c r="J12748">
        <f>ABS(D12748-D12749)</f>
        <v>20</v>
      </c>
      <c r="K12748">
        <f>AVERAGE(D12748:D12752)</f>
        <v>21</v>
      </c>
      <c r="L12748">
        <f>AVERAGE(D12748:D12767)</f>
        <v>21</v>
      </c>
      <c r="M12748">
        <f>K12748-L12748</f>
        <v>0</v>
      </c>
      <c r="N12748" t="str">
        <f>IF(K12748&gt;L12748,"HIGH ZONE BIAS",IF(K12748&lt;L12748,"LOW ZONE BIAS","EQUILIBRIUM"))</f>
        <v>EQUILIBRIUM</v>
      </c>
    </row>
    <row r="12749">
      <c r="A12749">
        <v>14819</v>
      </c>
      <c r="B12749" t="str">
        <v>2016-02-24</v>
      </c>
      <c r="C12749" t="str">
        <v>Midday</v>
      </c>
      <c r="D12749">
        <v>1</v>
      </c>
      <c r="E12749" t="str">
        <f>IF(MOD(D12749,2)=0,"EVEN","ODD")</f>
        <v>ODD</v>
      </c>
      <c r="F12749" t="str">
        <f>IF(D12749&lt;=18,"LOW (1-18)","HIGH (19-36)")</f>
        <v>LOW (1-18)</v>
      </c>
      <c r="G12749">
        <f>INT((D12749-1)/6)+1</f>
        <v>1</v>
      </c>
      <c r="H12749">
        <f>MOD(D12749-1,6)+1</f>
        <v>1</v>
      </c>
      <c r="I12749">
        <f>37-D12749</f>
        <v>36</v>
      </c>
      <c r="J12749">
        <f>ABS(D12749-D12750)</f>
        <v>32</v>
      </c>
      <c r="K12749">
        <f>AVERAGE(D12749:D12753)</f>
        <v>1</v>
      </c>
      <c r="L12749">
        <f>AVERAGE(D12749:D12768)</f>
        <v>1</v>
      </c>
      <c r="M12749">
        <f>K12749-L12749</f>
        <v>0</v>
      </c>
      <c r="N12749" t="str">
        <f>IF(K12749&gt;L12749,"HIGH ZONE BIAS",IF(K12749&lt;L12749,"LOW ZONE BIAS","EQUILIBRIUM"))</f>
        <v>EQUILIBRIUM</v>
      </c>
    </row>
    <row r="12750">
      <c r="A12750">
        <v>14818</v>
      </c>
      <c r="B12750" t="str">
        <v>2016-02-24</v>
      </c>
      <c r="C12750" t="str">
        <v>Morning</v>
      </c>
      <c r="D12750">
        <v>33</v>
      </c>
      <c r="E12750" t="str">
        <f>IF(MOD(D12750,2)=0,"EVEN","ODD")</f>
        <v>ODD</v>
      </c>
      <c r="F12750" t="str">
        <f>IF(D12750&lt;=18,"LOW (1-18)","HIGH (19-36)")</f>
        <v>HIGH (19-36)</v>
      </c>
      <c r="G12750">
        <f>INT((D12750-1)/6)+1</f>
        <v>6</v>
      </c>
      <c r="H12750">
        <f>MOD(D12750-1,6)+1</f>
        <v>3</v>
      </c>
      <c r="I12750">
        <f>37-D12750</f>
        <v>4</v>
      </c>
      <c r="J12750">
        <f>ABS(D12750-D12751)</f>
        <v>17</v>
      </c>
      <c r="K12750">
        <f>AVERAGE(D12750:D12754)</f>
        <v>33</v>
      </c>
      <c r="L12750">
        <f>AVERAGE(D12750:D12769)</f>
        <v>33</v>
      </c>
      <c r="M12750">
        <f>K12750-L12750</f>
        <v>0</v>
      </c>
      <c r="N12750" t="str">
        <f>IF(K12750&gt;L12750,"HIGH ZONE BIAS",IF(K12750&lt;L12750,"LOW ZONE BIAS","EQUILIBRIUM"))</f>
        <v>EQUILIBRIUM</v>
      </c>
    </row>
    <row r="12751">
      <c r="A12751">
        <v>14817</v>
      </c>
      <c r="B12751" t="str">
        <v>2016-02-23</v>
      </c>
      <c r="C12751" t="str">
        <v>Evening</v>
      </c>
      <c r="D12751">
        <v>16</v>
      </c>
      <c r="E12751" t="str">
        <f>IF(MOD(D12751,2)=0,"EVEN","ODD")</f>
        <v>EVEN</v>
      </c>
      <c r="F12751" t="str">
        <f>IF(D12751&lt;=18,"LOW (1-18)","HIGH (19-36)")</f>
        <v>LOW (1-18)</v>
      </c>
      <c r="G12751">
        <f>INT((D12751-1)/6)+1</f>
        <v>3</v>
      </c>
      <c r="H12751">
        <f>MOD(D12751-1,6)+1</f>
        <v>4</v>
      </c>
      <c r="I12751">
        <f>37-D12751</f>
        <v>21</v>
      </c>
      <c r="J12751">
        <f>ABS(D12751-D12752)</f>
        <v>17</v>
      </c>
      <c r="K12751">
        <f>AVERAGE(D12751:D12755)</f>
        <v>16</v>
      </c>
      <c r="L12751">
        <f>AVERAGE(D12751:D12770)</f>
        <v>16</v>
      </c>
      <c r="M12751">
        <f>K12751-L12751</f>
        <v>0</v>
      </c>
      <c r="N12751" t="str">
        <f>IF(K12751&gt;L12751,"HIGH ZONE BIAS",IF(K12751&lt;L12751,"LOW ZONE BIAS","EQUILIBRIUM"))</f>
        <v>EQUILIBRIUM</v>
      </c>
    </row>
    <row r="12752">
      <c r="A12752">
        <v>14816</v>
      </c>
      <c r="B12752" t="str">
        <v>2016-02-23</v>
      </c>
      <c r="C12752" t="str">
        <v>Afternoon</v>
      </c>
      <c r="D12752">
        <v>33</v>
      </c>
      <c r="E12752" t="str">
        <f>IF(MOD(D12752,2)=0,"EVEN","ODD")</f>
        <v>ODD</v>
      </c>
      <c r="F12752" t="str">
        <f>IF(D12752&lt;=18,"LOW (1-18)","HIGH (19-36)")</f>
        <v>HIGH (19-36)</v>
      </c>
      <c r="G12752">
        <f>INT((D12752-1)/6)+1</f>
        <v>6</v>
      </c>
      <c r="H12752">
        <f>MOD(D12752-1,6)+1</f>
        <v>3</v>
      </c>
      <c r="I12752">
        <f>37-D12752</f>
        <v>4</v>
      </c>
      <c r="J12752">
        <f>ABS(D12752-D12753)</f>
        <v>11</v>
      </c>
      <c r="K12752">
        <f>AVERAGE(D12752:D12756)</f>
        <v>33</v>
      </c>
      <c r="L12752">
        <f>AVERAGE(D12752:D12771)</f>
        <v>33</v>
      </c>
      <c r="M12752">
        <f>K12752-L12752</f>
        <v>0</v>
      </c>
      <c r="N12752" t="str">
        <f>IF(K12752&gt;L12752,"HIGH ZONE BIAS",IF(K12752&lt;L12752,"LOW ZONE BIAS","EQUILIBRIUM"))</f>
        <v>EQUILIBRIUM</v>
      </c>
    </row>
    <row r="12753">
      <c r="A12753">
        <v>14815</v>
      </c>
      <c r="B12753" t="str">
        <v>2016-02-23</v>
      </c>
      <c r="C12753" t="str">
        <v>Midday</v>
      </c>
      <c r="D12753">
        <v>22</v>
      </c>
      <c r="E12753" t="str">
        <f>IF(MOD(D12753,2)=0,"EVEN","ODD")</f>
        <v>EVEN</v>
      </c>
      <c r="F12753" t="str">
        <f>IF(D12753&lt;=18,"LOW (1-18)","HIGH (19-36)")</f>
        <v>HIGH (19-36)</v>
      </c>
      <c r="G12753">
        <f>INT((D12753-1)/6)+1</f>
        <v>4</v>
      </c>
      <c r="H12753">
        <f>MOD(D12753-1,6)+1</f>
        <v>4</v>
      </c>
      <c r="I12753">
        <f>37-D12753</f>
        <v>15</v>
      </c>
      <c r="J12753">
        <f>ABS(D12753-D12754)</f>
        <v>9</v>
      </c>
      <c r="K12753">
        <f>AVERAGE(D12753:D12757)</f>
        <v>22</v>
      </c>
      <c r="L12753">
        <f>AVERAGE(D12753:D12772)</f>
        <v>22</v>
      </c>
      <c r="M12753">
        <f>K12753-L12753</f>
        <v>0</v>
      </c>
      <c r="N12753" t="str">
        <f>IF(K12753&gt;L12753,"HIGH ZONE BIAS",IF(K12753&lt;L12753,"LOW ZONE BIAS","EQUILIBRIUM"))</f>
        <v>EQUILIBRIUM</v>
      </c>
    </row>
    <row r="12754">
      <c r="A12754">
        <v>14814</v>
      </c>
      <c r="B12754" t="str">
        <v>2016-02-23</v>
      </c>
      <c r="C12754" t="str">
        <v>Morning</v>
      </c>
      <c r="D12754">
        <v>13</v>
      </c>
      <c r="E12754" t="str">
        <f>IF(MOD(D12754,2)=0,"EVEN","ODD")</f>
        <v>ODD</v>
      </c>
      <c r="F12754" t="str">
        <f>IF(D12754&lt;=18,"LOW (1-18)","HIGH (19-36)")</f>
        <v>LOW (1-18)</v>
      </c>
      <c r="G12754">
        <f>INT((D12754-1)/6)+1</f>
        <v>3</v>
      </c>
      <c r="H12754">
        <f>MOD(D12754-1,6)+1</f>
        <v>1</v>
      </c>
      <c r="I12754">
        <f>37-D12754</f>
        <v>24</v>
      </c>
      <c r="J12754">
        <f>ABS(D12754-D12755)</f>
        <v>16</v>
      </c>
      <c r="K12754">
        <f>AVERAGE(D12754:D12758)</f>
        <v>13</v>
      </c>
      <c r="L12754">
        <f>AVERAGE(D12754:D12773)</f>
        <v>13</v>
      </c>
      <c r="M12754">
        <f>K12754-L12754</f>
        <v>0</v>
      </c>
      <c r="N12754" t="str">
        <f>IF(K12754&gt;L12754,"HIGH ZONE BIAS",IF(K12754&lt;L12754,"LOW ZONE BIAS","EQUILIBRIUM"))</f>
        <v>EQUILIBRIUM</v>
      </c>
    </row>
    <row r="12755">
      <c r="A12755">
        <v>14813</v>
      </c>
      <c r="B12755" t="str">
        <v>2016-02-22</v>
      </c>
      <c r="C12755" t="str">
        <v>Evening</v>
      </c>
      <c r="D12755">
        <v>29</v>
      </c>
      <c r="E12755" t="str">
        <f>IF(MOD(D12755,2)=0,"EVEN","ODD")</f>
        <v>ODD</v>
      </c>
      <c r="F12755" t="str">
        <f>IF(D12755&lt;=18,"LOW (1-18)","HIGH (19-36)")</f>
        <v>HIGH (19-36)</v>
      </c>
      <c r="G12755">
        <f>INT((D12755-1)/6)+1</f>
        <v>5</v>
      </c>
      <c r="H12755">
        <f>MOD(D12755-1,6)+1</f>
        <v>5</v>
      </c>
      <c r="I12755">
        <f>37-D12755</f>
        <v>8</v>
      </c>
      <c r="J12755">
        <f>ABS(D12755-D12756)</f>
        <v>7</v>
      </c>
      <c r="K12755">
        <f>AVERAGE(D12755:D12759)</f>
        <v>29</v>
      </c>
      <c r="L12755">
        <f>AVERAGE(D12755:D12774)</f>
        <v>29</v>
      </c>
      <c r="M12755">
        <f>K12755-L12755</f>
        <v>0</v>
      </c>
      <c r="N12755" t="str">
        <f>IF(K12755&gt;L12755,"HIGH ZONE BIAS",IF(K12755&lt;L12755,"LOW ZONE BIAS","EQUILIBRIUM"))</f>
        <v>EQUILIBRIUM</v>
      </c>
    </row>
    <row r="12756">
      <c r="A12756">
        <v>14812</v>
      </c>
      <c r="B12756" t="str">
        <v>2016-02-22</v>
      </c>
      <c r="C12756" t="str">
        <v>Afternoon</v>
      </c>
      <c r="D12756">
        <v>22</v>
      </c>
      <c r="E12756" t="str">
        <f>IF(MOD(D12756,2)=0,"EVEN","ODD")</f>
        <v>EVEN</v>
      </c>
      <c r="F12756" t="str">
        <f>IF(D12756&lt;=18,"LOW (1-18)","HIGH (19-36)")</f>
        <v>HIGH (19-36)</v>
      </c>
      <c r="G12756">
        <f>INT((D12756-1)/6)+1</f>
        <v>4</v>
      </c>
      <c r="H12756">
        <f>MOD(D12756-1,6)+1</f>
        <v>4</v>
      </c>
      <c r="I12756">
        <f>37-D12756</f>
        <v>15</v>
      </c>
      <c r="J12756">
        <f>ABS(D12756-D12757)</f>
        <v>14</v>
      </c>
      <c r="K12756">
        <f>AVERAGE(D12756:D12760)</f>
        <v>22</v>
      </c>
      <c r="L12756">
        <f>AVERAGE(D12756:D12775)</f>
        <v>22</v>
      </c>
      <c r="M12756">
        <f>K12756-L12756</f>
        <v>0</v>
      </c>
      <c r="N12756" t="str">
        <f>IF(K12756&gt;L12756,"HIGH ZONE BIAS",IF(K12756&lt;L12756,"LOW ZONE BIAS","EQUILIBRIUM"))</f>
        <v>EQUILIBRIUM</v>
      </c>
    </row>
    <row r="12757">
      <c r="A12757">
        <v>14811</v>
      </c>
      <c r="B12757" t="str">
        <v>2016-02-22</v>
      </c>
      <c r="C12757" t="str">
        <v>Midday</v>
      </c>
      <c r="D12757">
        <v>36</v>
      </c>
      <c r="E12757" t="str">
        <f>IF(MOD(D12757,2)=0,"EVEN","ODD")</f>
        <v>EVEN</v>
      </c>
      <c r="F12757" t="str">
        <f>IF(D12757&lt;=18,"LOW (1-18)","HIGH (19-36)")</f>
        <v>HIGH (19-36)</v>
      </c>
      <c r="G12757">
        <f>INT((D12757-1)/6)+1</f>
        <v>6</v>
      </c>
      <c r="H12757">
        <f>MOD(D12757-1,6)+1</f>
        <v>6</v>
      </c>
      <c r="I12757">
        <f>37-D12757</f>
        <v>1</v>
      </c>
      <c r="J12757">
        <f>ABS(D12757-D12758)</f>
        <v>26</v>
      </c>
      <c r="K12757">
        <f>AVERAGE(D12757:D12761)</f>
        <v>36</v>
      </c>
      <c r="L12757">
        <f>AVERAGE(D12757:D12776)</f>
        <v>36</v>
      </c>
      <c r="M12757">
        <f>K12757-L12757</f>
        <v>0</v>
      </c>
      <c r="N12757" t="str">
        <f>IF(K12757&gt;L12757,"HIGH ZONE BIAS",IF(K12757&lt;L12757,"LOW ZONE BIAS","EQUILIBRIUM"))</f>
        <v>EQUILIBRIUM</v>
      </c>
    </row>
    <row r="12758">
      <c r="A12758">
        <v>14810</v>
      </c>
      <c r="B12758" t="str">
        <v>2016-02-22</v>
      </c>
      <c r="C12758" t="str">
        <v>Morning</v>
      </c>
      <c r="D12758">
        <v>10</v>
      </c>
      <c r="E12758" t="str">
        <f>IF(MOD(D12758,2)=0,"EVEN","ODD")</f>
        <v>EVEN</v>
      </c>
      <c r="F12758" t="str">
        <f>IF(D12758&lt;=18,"LOW (1-18)","HIGH (19-36)")</f>
        <v>LOW (1-18)</v>
      </c>
      <c r="G12758">
        <f>INT((D12758-1)/6)+1</f>
        <v>2</v>
      </c>
      <c r="H12758">
        <f>MOD(D12758-1,6)+1</f>
        <v>4</v>
      </c>
      <c r="I12758">
        <f>37-D12758</f>
        <v>27</v>
      </c>
      <c r="J12758">
        <f>ABS(D12758-D12759)</f>
        <v>26</v>
      </c>
      <c r="K12758">
        <f>AVERAGE(D12758:D12762)</f>
        <v>10</v>
      </c>
      <c r="L12758">
        <f>AVERAGE(D12758:D12777)</f>
        <v>10</v>
      </c>
      <c r="M12758">
        <f>K12758-L12758</f>
        <v>0</v>
      </c>
      <c r="N12758" t="str">
        <f>IF(K12758&gt;L12758,"HIGH ZONE BIAS",IF(K12758&lt;L12758,"LOW ZONE BIAS","EQUILIBRIUM"))</f>
        <v>EQUILIBRIUM</v>
      </c>
    </row>
    <row r="12759">
      <c r="A12759">
        <v>14809</v>
      </c>
      <c r="B12759" t="str">
        <v>2016-02-20</v>
      </c>
      <c r="C12759" t="str">
        <v>Evening</v>
      </c>
      <c r="D12759">
        <v>36</v>
      </c>
      <c r="E12759" t="str">
        <f>IF(MOD(D12759,2)=0,"EVEN","ODD")</f>
        <v>EVEN</v>
      </c>
      <c r="F12759" t="str">
        <f>IF(D12759&lt;=18,"LOW (1-18)","HIGH (19-36)")</f>
        <v>HIGH (19-36)</v>
      </c>
      <c r="G12759">
        <f>INT((D12759-1)/6)+1</f>
        <v>6</v>
      </c>
      <c r="H12759">
        <f>MOD(D12759-1,6)+1</f>
        <v>6</v>
      </c>
      <c r="I12759">
        <f>37-D12759</f>
        <v>1</v>
      </c>
      <c r="J12759">
        <f>ABS(D12759-D12760)</f>
        <v>22</v>
      </c>
      <c r="K12759">
        <f>AVERAGE(D12759:D12763)</f>
        <v>36</v>
      </c>
      <c r="L12759">
        <f>AVERAGE(D12759:D12778)</f>
        <v>36</v>
      </c>
      <c r="M12759">
        <f>K12759-L12759</f>
        <v>0</v>
      </c>
      <c r="N12759" t="str">
        <f>IF(K12759&gt;L12759,"HIGH ZONE BIAS",IF(K12759&lt;L12759,"LOW ZONE BIAS","EQUILIBRIUM"))</f>
        <v>EQUILIBRIUM</v>
      </c>
    </row>
    <row r="12760">
      <c r="A12760">
        <v>14808</v>
      </c>
      <c r="B12760" t="str">
        <v>2016-02-20</v>
      </c>
      <c r="C12760" t="str">
        <v>Afternoon</v>
      </c>
      <c r="D12760">
        <v>14</v>
      </c>
      <c r="E12760" t="str">
        <f>IF(MOD(D12760,2)=0,"EVEN","ODD")</f>
        <v>EVEN</v>
      </c>
      <c r="F12760" t="str">
        <f>IF(D12760&lt;=18,"LOW (1-18)","HIGH (19-36)")</f>
        <v>LOW (1-18)</v>
      </c>
      <c r="G12760">
        <f>INT((D12760-1)/6)+1</f>
        <v>3</v>
      </c>
      <c r="H12760">
        <f>MOD(D12760-1,6)+1</f>
        <v>2</v>
      </c>
      <c r="I12760">
        <f>37-D12760</f>
        <v>23</v>
      </c>
      <c r="J12760">
        <f>ABS(D12760-D12761)</f>
        <v>5</v>
      </c>
      <c r="K12760">
        <f>AVERAGE(D12760:D12764)</f>
        <v>14</v>
      </c>
      <c r="L12760">
        <f>AVERAGE(D12760:D12779)</f>
        <v>14</v>
      </c>
      <c r="M12760">
        <f>K12760-L12760</f>
        <v>0</v>
      </c>
      <c r="N12760" t="str">
        <f>IF(K12760&gt;L12760,"HIGH ZONE BIAS",IF(K12760&lt;L12760,"LOW ZONE BIAS","EQUILIBRIUM"))</f>
        <v>EQUILIBRIUM</v>
      </c>
    </row>
    <row r="12761">
      <c r="A12761">
        <v>14807</v>
      </c>
      <c r="B12761" t="str">
        <v>2016-02-20</v>
      </c>
      <c r="C12761" t="str">
        <v>Midday</v>
      </c>
      <c r="D12761">
        <v>9</v>
      </c>
      <c r="E12761" t="str">
        <f>IF(MOD(D12761,2)=0,"EVEN","ODD")</f>
        <v>ODD</v>
      </c>
      <c r="F12761" t="str">
        <f>IF(D12761&lt;=18,"LOW (1-18)","HIGH (19-36)")</f>
        <v>LOW (1-18)</v>
      </c>
      <c r="G12761">
        <f>INT((D12761-1)/6)+1</f>
        <v>2</v>
      </c>
      <c r="H12761">
        <f>MOD(D12761-1,6)+1</f>
        <v>3</v>
      </c>
      <c r="I12761">
        <f>37-D12761</f>
        <v>28</v>
      </c>
      <c r="J12761">
        <f>ABS(D12761-D12762)</f>
        <v>21</v>
      </c>
      <c r="K12761">
        <f>AVERAGE(D12761:D12765)</f>
        <v>9</v>
      </c>
      <c r="L12761">
        <f>AVERAGE(D12761:D12780)</f>
        <v>9</v>
      </c>
      <c r="M12761">
        <f>K12761-L12761</f>
        <v>0</v>
      </c>
      <c r="N12761" t="str">
        <f>IF(K12761&gt;L12761,"HIGH ZONE BIAS",IF(K12761&lt;L12761,"LOW ZONE BIAS","EQUILIBRIUM"))</f>
        <v>EQUILIBRIUM</v>
      </c>
    </row>
    <row r="12762">
      <c r="A12762">
        <v>14806</v>
      </c>
      <c r="B12762" t="str">
        <v>2016-02-20</v>
      </c>
      <c r="C12762" t="str">
        <v>Morning</v>
      </c>
      <c r="D12762">
        <v>30</v>
      </c>
      <c r="E12762" t="str">
        <f>IF(MOD(D12762,2)=0,"EVEN","ODD")</f>
        <v>EVEN</v>
      </c>
      <c r="F12762" t="str">
        <f>IF(D12762&lt;=18,"LOW (1-18)","HIGH (19-36)")</f>
        <v>HIGH (19-36)</v>
      </c>
      <c r="G12762">
        <f>INT((D12762-1)/6)+1</f>
        <v>5</v>
      </c>
      <c r="H12762">
        <f>MOD(D12762-1,6)+1</f>
        <v>6</v>
      </c>
      <c r="I12762">
        <f>37-D12762</f>
        <v>7</v>
      </c>
      <c r="J12762">
        <f>ABS(D12762-D12763)</f>
        <v>4</v>
      </c>
      <c r="K12762">
        <f>AVERAGE(D12762:D12766)</f>
        <v>30</v>
      </c>
      <c r="L12762">
        <f>AVERAGE(D12762:D12781)</f>
        <v>30</v>
      </c>
      <c r="M12762">
        <f>K12762-L12762</f>
        <v>0</v>
      </c>
      <c r="N12762" t="str">
        <f>IF(K12762&gt;L12762,"HIGH ZONE BIAS",IF(K12762&lt;L12762,"LOW ZONE BIAS","EQUILIBRIUM"))</f>
        <v>EQUILIBRIUM</v>
      </c>
    </row>
    <row r="12763">
      <c r="A12763">
        <v>14805</v>
      </c>
      <c r="B12763" t="str">
        <v>2016-02-19</v>
      </c>
      <c r="C12763" t="str">
        <v>Evening</v>
      </c>
      <c r="D12763">
        <v>34</v>
      </c>
      <c r="E12763" t="str">
        <f>IF(MOD(D12763,2)=0,"EVEN","ODD")</f>
        <v>EVEN</v>
      </c>
      <c r="F12763" t="str">
        <f>IF(D12763&lt;=18,"LOW (1-18)","HIGH (19-36)")</f>
        <v>HIGH (19-36)</v>
      </c>
      <c r="G12763">
        <f>INT((D12763-1)/6)+1</f>
        <v>6</v>
      </c>
      <c r="H12763">
        <f>MOD(D12763-1,6)+1</f>
        <v>4</v>
      </c>
      <c r="I12763">
        <f>37-D12763</f>
        <v>3</v>
      </c>
      <c r="J12763">
        <f>ABS(D12763-D12764)</f>
        <v>16</v>
      </c>
      <c r="K12763">
        <f>AVERAGE(D12763:D12767)</f>
        <v>34</v>
      </c>
      <c r="L12763">
        <f>AVERAGE(D12763:D12782)</f>
        <v>34</v>
      </c>
      <c r="M12763">
        <f>K12763-L12763</f>
        <v>0</v>
      </c>
      <c r="N12763" t="str">
        <f>IF(K12763&gt;L12763,"HIGH ZONE BIAS",IF(K12763&lt;L12763,"LOW ZONE BIAS","EQUILIBRIUM"))</f>
        <v>EQUILIBRIUM</v>
      </c>
    </row>
    <row r="12764">
      <c r="A12764">
        <v>14804</v>
      </c>
      <c r="B12764" t="str">
        <v>2016-02-19</v>
      </c>
      <c r="C12764" t="str">
        <v>Afternoon</v>
      </c>
      <c r="D12764">
        <v>18</v>
      </c>
      <c r="E12764" t="str">
        <f>IF(MOD(D12764,2)=0,"EVEN","ODD")</f>
        <v>EVEN</v>
      </c>
      <c r="F12764" t="str">
        <f>IF(D12764&lt;=18,"LOW (1-18)","HIGH (19-36)")</f>
        <v>LOW (1-18)</v>
      </c>
      <c r="G12764">
        <f>INT((D12764-1)/6)+1</f>
        <v>3</v>
      </c>
      <c r="H12764">
        <f>MOD(D12764-1,6)+1</f>
        <v>6</v>
      </c>
      <c r="I12764">
        <f>37-D12764</f>
        <v>19</v>
      </c>
      <c r="J12764">
        <f>ABS(D12764-D12765)</f>
        <v>0</v>
      </c>
      <c r="K12764">
        <f>AVERAGE(D12764:D12768)</f>
        <v>18</v>
      </c>
      <c r="L12764">
        <f>AVERAGE(D12764:D12783)</f>
        <v>18</v>
      </c>
      <c r="M12764">
        <f>K12764-L12764</f>
        <v>0</v>
      </c>
      <c r="N12764" t="str">
        <f>IF(K12764&gt;L12764,"HIGH ZONE BIAS",IF(K12764&lt;L12764,"LOW ZONE BIAS","EQUILIBRIUM"))</f>
        <v>EQUILIBRIUM</v>
      </c>
    </row>
    <row r="12765">
      <c r="A12765">
        <v>14803</v>
      </c>
      <c r="B12765" t="str">
        <v>2016-02-19</v>
      </c>
      <c r="C12765" t="str">
        <v>Midday</v>
      </c>
      <c r="D12765">
        <v>18</v>
      </c>
      <c r="E12765" t="str">
        <f>IF(MOD(D12765,2)=0,"EVEN","ODD")</f>
        <v>EVEN</v>
      </c>
      <c r="F12765" t="str">
        <f>IF(D12765&lt;=18,"LOW (1-18)","HIGH (19-36)")</f>
        <v>LOW (1-18)</v>
      </c>
      <c r="G12765">
        <f>INT((D12765-1)/6)+1</f>
        <v>3</v>
      </c>
      <c r="H12765">
        <f>MOD(D12765-1,6)+1</f>
        <v>6</v>
      </c>
      <c r="I12765">
        <f>37-D12765</f>
        <v>19</v>
      </c>
      <c r="J12765">
        <f>ABS(D12765-D12766)</f>
        <v>2</v>
      </c>
      <c r="K12765">
        <f>AVERAGE(D12765:D12769)</f>
        <v>18</v>
      </c>
      <c r="L12765">
        <f>AVERAGE(D12765:D12784)</f>
        <v>18</v>
      </c>
      <c r="M12765">
        <f>K12765-L12765</f>
        <v>0</v>
      </c>
      <c r="N12765" t="str">
        <f>IF(K12765&gt;L12765,"HIGH ZONE BIAS",IF(K12765&lt;L12765,"LOW ZONE BIAS","EQUILIBRIUM"))</f>
        <v>EQUILIBRIUM</v>
      </c>
    </row>
    <row r="12766">
      <c r="A12766">
        <v>14802</v>
      </c>
      <c r="B12766" t="str">
        <v>2016-02-19</v>
      </c>
      <c r="C12766" t="str">
        <v>Morning</v>
      </c>
      <c r="D12766">
        <v>16</v>
      </c>
      <c r="E12766" t="str">
        <f>IF(MOD(D12766,2)=0,"EVEN","ODD")</f>
        <v>EVEN</v>
      </c>
      <c r="F12766" t="str">
        <f>IF(D12766&lt;=18,"LOW (1-18)","HIGH (19-36)")</f>
        <v>LOW (1-18)</v>
      </c>
      <c r="G12766">
        <f>INT((D12766-1)/6)+1</f>
        <v>3</v>
      </c>
      <c r="H12766">
        <f>MOD(D12766-1,6)+1</f>
        <v>4</v>
      </c>
      <c r="I12766">
        <f>37-D12766</f>
        <v>21</v>
      </c>
      <c r="J12766">
        <f>ABS(D12766-D12767)</f>
        <v>9</v>
      </c>
      <c r="K12766">
        <f>AVERAGE(D12766:D12770)</f>
        <v>16</v>
      </c>
      <c r="L12766">
        <f>AVERAGE(D12766:D12785)</f>
        <v>16</v>
      </c>
      <c r="M12766">
        <f>K12766-L12766</f>
        <v>0</v>
      </c>
      <c r="N12766" t="str">
        <f>IF(K12766&gt;L12766,"HIGH ZONE BIAS",IF(K12766&lt;L12766,"LOW ZONE BIAS","EQUILIBRIUM"))</f>
        <v>EQUILIBRIUM</v>
      </c>
    </row>
    <row r="12767">
      <c r="A12767">
        <v>14801</v>
      </c>
      <c r="B12767" t="str">
        <v>2016-02-18</v>
      </c>
      <c r="C12767" t="str">
        <v>Evening</v>
      </c>
      <c r="D12767">
        <v>7</v>
      </c>
      <c r="E12767" t="str">
        <f>IF(MOD(D12767,2)=0,"EVEN","ODD")</f>
        <v>ODD</v>
      </c>
      <c r="F12767" t="str">
        <f>IF(D12767&lt;=18,"LOW (1-18)","HIGH (19-36)")</f>
        <v>LOW (1-18)</v>
      </c>
      <c r="G12767">
        <f>INT((D12767-1)/6)+1</f>
        <v>2</v>
      </c>
      <c r="H12767">
        <f>MOD(D12767-1,6)+1</f>
        <v>1</v>
      </c>
      <c r="I12767">
        <f>37-D12767</f>
        <v>30</v>
      </c>
      <c r="J12767">
        <f>ABS(D12767-D12768)</f>
        <v>18</v>
      </c>
      <c r="K12767">
        <f>AVERAGE(D12767:D12771)</f>
        <v>7</v>
      </c>
      <c r="L12767">
        <f>AVERAGE(D12767:D12786)</f>
        <v>7</v>
      </c>
      <c r="M12767">
        <f>K12767-L12767</f>
        <v>0</v>
      </c>
      <c r="N12767" t="str">
        <f>IF(K12767&gt;L12767,"HIGH ZONE BIAS",IF(K12767&lt;L12767,"LOW ZONE BIAS","EQUILIBRIUM"))</f>
        <v>EQUILIBRIUM</v>
      </c>
    </row>
    <row r="12768">
      <c r="A12768">
        <v>14800</v>
      </c>
      <c r="B12768" t="str">
        <v>2016-02-18</v>
      </c>
      <c r="C12768" t="str">
        <v>Afternoon</v>
      </c>
      <c r="D12768">
        <v>25</v>
      </c>
      <c r="E12768" t="str">
        <f>IF(MOD(D12768,2)=0,"EVEN","ODD")</f>
        <v>ODD</v>
      </c>
      <c r="F12768" t="str">
        <f>IF(D12768&lt;=18,"LOW (1-18)","HIGH (19-36)")</f>
        <v>HIGH (19-36)</v>
      </c>
      <c r="G12768">
        <f>INT((D12768-1)/6)+1</f>
        <v>5</v>
      </c>
      <c r="H12768">
        <f>MOD(D12768-1,6)+1</f>
        <v>1</v>
      </c>
      <c r="I12768">
        <f>37-D12768</f>
        <v>12</v>
      </c>
      <c r="J12768">
        <f>ABS(D12768-D12769)</f>
        <v>6</v>
      </c>
      <c r="K12768">
        <f>AVERAGE(D12768:D12772)</f>
        <v>25</v>
      </c>
      <c r="L12768">
        <f>AVERAGE(D12768:D12787)</f>
        <v>25</v>
      </c>
      <c r="M12768">
        <f>K12768-L12768</f>
        <v>0</v>
      </c>
      <c r="N12768" t="str">
        <f>IF(K12768&gt;L12768,"HIGH ZONE BIAS",IF(K12768&lt;L12768,"LOW ZONE BIAS","EQUILIBRIUM"))</f>
        <v>EQUILIBRIUM</v>
      </c>
    </row>
    <row r="12769">
      <c r="A12769">
        <v>14799</v>
      </c>
      <c r="B12769" t="str">
        <v>2016-02-18</v>
      </c>
      <c r="C12769" t="str">
        <v>Midday</v>
      </c>
      <c r="D12769">
        <v>19</v>
      </c>
      <c r="E12769" t="str">
        <f>IF(MOD(D12769,2)=0,"EVEN","ODD")</f>
        <v>ODD</v>
      </c>
      <c r="F12769" t="str">
        <f>IF(D12769&lt;=18,"LOW (1-18)","HIGH (19-36)")</f>
        <v>HIGH (19-36)</v>
      </c>
      <c r="G12769">
        <f>INT((D12769-1)/6)+1</f>
        <v>4</v>
      </c>
      <c r="H12769">
        <f>MOD(D12769-1,6)+1</f>
        <v>1</v>
      </c>
      <c r="I12769">
        <f>37-D12769</f>
        <v>18</v>
      </c>
      <c r="J12769">
        <f>ABS(D12769-D12770)</f>
        <v>8</v>
      </c>
      <c r="K12769">
        <f>AVERAGE(D12769:D12773)</f>
        <v>19</v>
      </c>
      <c r="L12769">
        <f>AVERAGE(D12769:D12788)</f>
        <v>19</v>
      </c>
      <c r="M12769">
        <f>K12769-L12769</f>
        <v>0</v>
      </c>
      <c r="N12769" t="str">
        <f>IF(K12769&gt;L12769,"HIGH ZONE BIAS",IF(K12769&lt;L12769,"LOW ZONE BIAS","EQUILIBRIUM"))</f>
        <v>EQUILIBRIUM</v>
      </c>
    </row>
    <row r="12770">
      <c r="A12770">
        <v>14798</v>
      </c>
      <c r="B12770" t="str">
        <v>2016-02-18</v>
      </c>
      <c r="C12770" t="str">
        <v>Morning</v>
      </c>
      <c r="D12770">
        <v>27</v>
      </c>
      <c r="E12770" t="str">
        <f>IF(MOD(D12770,2)=0,"EVEN","ODD")</f>
        <v>ODD</v>
      </c>
      <c r="F12770" t="str">
        <f>IF(D12770&lt;=18,"LOW (1-18)","HIGH (19-36)")</f>
        <v>HIGH (19-36)</v>
      </c>
      <c r="G12770">
        <f>INT((D12770-1)/6)+1</f>
        <v>5</v>
      </c>
      <c r="H12770">
        <f>MOD(D12770-1,6)+1</f>
        <v>3</v>
      </c>
      <c r="I12770">
        <f>37-D12770</f>
        <v>10</v>
      </c>
      <c r="J12770">
        <f>ABS(D12770-D12771)</f>
        <v>24</v>
      </c>
      <c r="K12770">
        <f>AVERAGE(D12770:D12774)</f>
        <v>27</v>
      </c>
      <c r="L12770">
        <f>AVERAGE(D12770:D12789)</f>
        <v>27</v>
      </c>
      <c r="M12770">
        <f>K12770-L12770</f>
        <v>0</v>
      </c>
      <c r="N12770" t="str">
        <f>IF(K12770&gt;L12770,"HIGH ZONE BIAS",IF(K12770&lt;L12770,"LOW ZONE BIAS","EQUILIBRIUM"))</f>
        <v>EQUILIBRIUM</v>
      </c>
    </row>
    <row r="12771">
      <c r="A12771">
        <v>14797</v>
      </c>
      <c r="B12771" t="str">
        <v>2016-02-17</v>
      </c>
      <c r="C12771" t="str">
        <v>Evening</v>
      </c>
      <c r="D12771">
        <v>3</v>
      </c>
      <c r="E12771" t="str">
        <f>IF(MOD(D12771,2)=0,"EVEN","ODD")</f>
        <v>ODD</v>
      </c>
      <c r="F12771" t="str">
        <f>IF(D12771&lt;=18,"LOW (1-18)","HIGH (19-36)")</f>
        <v>LOW (1-18)</v>
      </c>
      <c r="G12771">
        <f>INT((D12771-1)/6)+1</f>
        <v>1</v>
      </c>
      <c r="H12771">
        <f>MOD(D12771-1,6)+1</f>
        <v>3</v>
      </c>
      <c r="I12771">
        <f>37-D12771</f>
        <v>34</v>
      </c>
      <c r="J12771">
        <f>ABS(D12771-D12772)</f>
        <v>26</v>
      </c>
      <c r="K12771">
        <f>AVERAGE(D12771:D12775)</f>
        <v>3</v>
      </c>
      <c r="L12771">
        <f>AVERAGE(D12771:D12790)</f>
        <v>3</v>
      </c>
      <c r="M12771">
        <f>K12771-L12771</f>
        <v>0</v>
      </c>
      <c r="N12771" t="str">
        <f>IF(K12771&gt;L12771,"HIGH ZONE BIAS",IF(K12771&lt;L12771,"LOW ZONE BIAS","EQUILIBRIUM"))</f>
        <v>EQUILIBRIUM</v>
      </c>
    </row>
    <row r="12772">
      <c r="A12772">
        <v>14796</v>
      </c>
      <c r="B12772" t="str">
        <v>2016-02-17</v>
      </c>
      <c r="C12772" t="str">
        <v>Afternoon</v>
      </c>
      <c r="D12772">
        <v>29</v>
      </c>
      <c r="E12772" t="str">
        <f>IF(MOD(D12772,2)=0,"EVEN","ODD")</f>
        <v>ODD</v>
      </c>
      <c r="F12772" t="str">
        <f>IF(D12772&lt;=18,"LOW (1-18)","HIGH (19-36)")</f>
        <v>HIGH (19-36)</v>
      </c>
      <c r="G12772">
        <f>INT((D12772-1)/6)+1</f>
        <v>5</v>
      </c>
      <c r="H12772">
        <f>MOD(D12772-1,6)+1</f>
        <v>5</v>
      </c>
      <c r="I12772">
        <f>37-D12772</f>
        <v>8</v>
      </c>
      <c r="J12772">
        <f>ABS(D12772-D12773)</f>
        <v>21</v>
      </c>
      <c r="K12772">
        <f>AVERAGE(D12772:D12776)</f>
        <v>29</v>
      </c>
      <c r="L12772">
        <f>AVERAGE(D12772:D12791)</f>
        <v>29</v>
      </c>
      <c r="M12772">
        <f>K12772-L12772</f>
        <v>0</v>
      </c>
      <c r="N12772" t="str">
        <f>IF(K12772&gt;L12772,"HIGH ZONE BIAS",IF(K12772&lt;L12772,"LOW ZONE BIAS","EQUILIBRIUM"))</f>
        <v>EQUILIBRIUM</v>
      </c>
    </row>
    <row r="12773">
      <c r="A12773">
        <v>14795</v>
      </c>
      <c r="B12773" t="str">
        <v>2016-02-17</v>
      </c>
      <c r="C12773" t="str">
        <v>Midday</v>
      </c>
      <c r="D12773">
        <v>8</v>
      </c>
      <c r="E12773" t="str">
        <f>IF(MOD(D12773,2)=0,"EVEN","ODD")</f>
        <v>EVEN</v>
      </c>
      <c r="F12773" t="str">
        <f>IF(D12773&lt;=18,"LOW (1-18)","HIGH (19-36)")</f>
        <v>LOW (1-18)</v>
      </c>
      <c r="G12773">
        <f>INT((D12773-1)/6)+1</f>
        <v>2</v>
      </c>
      <c r="H12773">
        <f>MOD(D12773-1,6)+1</f>
        <v>2</v>
      </c>
      <c r="I12773">
        <f>37-D12773</f>
        <v>29</v>
      </c>
      <c r="J12773">
        <f>ABS(D12773-D12774)</f>
        <v>13</v>
      </c>
      <c r="K12773">
        <f>AVERAGE(D12773:D12777)</f>
        <v>8</v>
      </c>
      <c r="L12773">
        <f>AVERAGE(D12773:D12792)</f>
        <v>8</v>
      </c>
      <c r="M12773">
        <f>K12773-L12773</f>
        <v>0</v>
      </c>
      <c r="N12773" t="str">
        <f>IF(K12773&gt;L12773,"HIGH ZONE BIAS",IF(K12773&lt;L12773,"LOW ZONE BIAS","EQUILIBRIUM"))</f>
        <v>EQUILIBRIUM</v>
      </c>
    </row>
    <row r="12774">
      <c r="A12774">
        <v>14794</v>
      </c>
      <c r="B12774" t="str">
        <v>2016-02-17</v>
      </c>
      <c r="C12774" t="str">
        <v>Morning</v>
      </c>
      <c r="D12774">
        <v>21</v>
      </c>
      <c r="E12774" t="str">
        <f>IF(MOD(D12774,2)=0,"EVEN","ODD")</f>
        <v>ODD</v>
      </c>
      <c r="F12774" t="str">
        <f>IF(D12774&lt;=18,"LOW (1-18)","HIGH (19-36)")</f>
        <v>HIGH (19-36)</v>
      </c>
      <c r="G12774">
        <f>INT((D12774-1)/6)+1</f>
        <v>4</v>
      </c>
      <c r="H12774">
        <f>MOD(D12774-1,6)+1</f>
        <v>3</v>
      </c>
      <c r="I12774">
        <f>37-D12774</f>
        <v>16</v>
      </c>
      <c r="J12774">
        <f>ABS(D12774-D12775)</f>
        <v>14</v>
      </c>
      <c r="K12774">
        <f>AVERAGE(D12774:D12778)</f>
        <v>21</v>
      </c>
      <c r="L12774">
        <f>AVERAGE(D12774:D12793)</f>
        <v>21</v>
      </c>
      <c r="M12774">
        <f>K12774-L12774</f>
        <v>0</v>
      </c>
      <c r="N12774" t="str">
        <f>IF(K12774&gt;L12774,"HIGH ZONE BIAS",IF(K12774&lt;L12774,"LOW ZONE BIAS","EQUILIBRIUM"))</f>
        <v>EQUILIBRIUM</v>
      </c>
    </row>
    <row r="12775">
      <c r="A12775">
        <v>14793</v>
      </c>
      <c r="B12775" t="str">
        <v>2016-02-16</v>
      </c>
      <c r="C12775" t="str">
        <v>Evening</v>
      </c>
      <c r="D12775">
        <v>35</v>
      </c>
      <c r="E12775" t="str">
        <f>IF(MOD(D12775,2)=0,"EVEN","ODD")</f>
        <v>ODD</v>
      </c>
      <c r="F12775" t="str">
        <f>IF(D12775&lt;=18,"LOW (1-18)","HIGH (19-36)")</f>
        <v>HIGH (19-36)</v>
      </c>
      <c r="G12775">
        <f>INT((D12775-1)/6)+1</f>
        <v>6</v>
      </c>
      <c r="H12775">
        <f>MOD(D12775-1,6)+1</f>
        <v>5</v>
      </c>
      <c r="I12775">
        <f>37-D12775</f>
        <v>2</v>
      </c>
      <c r="J12775">
        <f>ABS(D12775-D12776)</f>
        <v>27</v>
      </c>
      <c r="K12775">
        <f>AVERAGE(D12775:D12779)</f>
        <v>35</v>
      </c>
      <c r="L12775">
        <f>AVERAGE(D12775:D12794)</f>
        <v>35</v>
      </c>
      <c r="M12775">
        <f>K12775-L12775</f>
        <v>0</v>
      </c>
      <c r="N12775" t="str">
        <f>IF(K12775&gt;L12775,"HIGH ZONE BIAS",IF(K12775&lt;L12775,"LOW ZONE BIAS","EQUILIBRIUM"))</f>
        <v>EQUILIBRIUM</v>
      </c>
    </row>
    <row r="12776">
      <c r="A12776">
        <v>14792</v>
      </c>
      <c r="B12776" t="str">
        <v>2016-02-16</v>
      </c>
      <c r="C12776" t="str">
        <v>Afternoon</v>
      </c>
      <c r="D12776">
        <v>8</v>
      </c>
      <c r="E12776" t="str">
        <f>IF(MOD(D12776,2)=0,"EVEN","ODD")</f>
        <v>EVEN</v>
      </c>
      <c r="F12776" t="str">
        <f>IF(D12776&lt;=18,"LOW (1-18)","HIGH (19-36)")</f>
        <v>LOW (1-18)</v>
      </c>
      <c r="G12776">
        <f>INT((D12776-1)/6)+1</f>
        <v>2</v>
      </c>
      <c r="H12776">
        <f>MOD(D12776-1,6)+1</f>
        <v>2</v>
      </c>
      <c r="I12776">
        <f>37-D12776</f>
        <v>29</v>
      </c>
      <c r="J12776">
        <f>ABS(D12776-D12777)</f>
        <v>2</v>
      </c>
      <c r="K12776">
        <f>AVERAGE(D12776:D12780)</f>
        <v>8</v>
      </c>
      <c r="L12776">
        <f>AVERAGE(D12776:D12795)</f>
        <v>8</v>
      </c>
      <c r="M12776">
        <f>K12776-L12776</f>
        <v>0</v>
      </c>
      <c r="N12776" t="str">
        <f>IF(K12776&gt;L12776,"HIGH ZONE BIAS",IF(K12776&lt;L12776,"LOW ZONE BIAS","EQUILIBRIUM"))</f>
        <v>EQUILIBRIUM</v>
      </c>
    </row>
    <row r="12777">
      <c r="A12777">
        <v>14791</v>
      </c>
      <c r="B12777" t="str">
        <v>2016-02-16</v>
      </c>
      <c r="C12777" t="str">
        <v>Midday</v>
      </c>
      <c r="D12777">
        <v>10</v>
      </c>
      <c r="E12777" t="str">
        <f>IF(MOD(D12777,2)=0,"EVEN","ODD")</f>
        <v>EVEN</v>
      </c>
      <c r="F12777" t="str">
        <f>IF(D12777&lt;=18,"LOW (1-18)","HIGH (19-36)")</f>
        <v>LOW (1-18)</v>
      </c>
      <c r="G12777">
        <f>INT((D12777-1)/6)+1</f>
        <v>2</v>
      </c>
      <c r="H12777">
        <f>MOD(D12777-1,6)+1</f>
        <v>4</v>
      </c>
      <c r="I12777">
        <f>37-D12777</f>
        <v>27</v>
      </c>
      <c r="J12777">
        <f>ABS(D12777-D12778)</f>
        <v>4</v>
      </c>
      <c r="K12777">
        <f>AVERAGE(D12777:D12781)</f>
        <v>10</v>
      </c>
      <c r="L12777">
        <f>AVERAGE(D12777:D12796)</f>
        <v>10</v>
      </c>
      <c r="M12777">
        <f>K12777-L12777</f>
        <v>0</v>
      </c>
      <c r="N12777" t="str">
        <f>IF(K12777&gt;L12777,"HIGH ZONE BIAS",IF(K12777&lt;L12777,"LOW ZONE BIAS","EQUILIBRIUM"))</f>
        <v>EQUILIBRIUM</v>
      </c>
    </row>
    <row r="12778">
      <c r="A12778">
        <v>14790</v>
      </c>
      <c r="B12778" t="str">
        <v>2016-02-16</v>
      </c>
      <c r="C12778" t="str">
        <v>Morning</v>
      </c>
      <c r="D12778">
        <v>14</v>
      </c>
      <c r="E12778" t="str">
        <f>IF(MOD(D12778,2)=0,"EVEN","ODD")</f>
        <v>EVEN</v>
      </c>
      <c r="F12778" t="str">
        <f>IF(D12778&lt;=18,"LOW (1-18)","HIGH (19-36)")</f>
        <v>LOW (1-18)</v>
      </c>
      <c r="G12778">
        <f>INT((D12778-1)/6)+1</f>
        <v>3</v>
      </c>
      <c r="H12778">
        <f>MOD(D12778-1,6)+1</f>
        <v>2</v>
      </c>
      <c r="I12778">
        <f>37-D12778</f>
        <v>23</v>
      </c>
      <c r="J12778">
        <f>ABS(D12778-D12779)</f>
        <v>11</v>
      </c>
      <c r="K12778">
        <f>AVERAGE(D12778:D12782)</f>
        <v>14</v>
      </c>
      <c r="L12778">
        <f>AVERAGE(D12778:D12797)</f>
        <v>14</v>
      </c>
      <c r="M12778">
        <f>K12778-L12778</f>
        <v>0</v>
      </c>
      <c r="N12778" t="str">
        <f>IF(K12778&gt;L12778,"HIGH ZONE BIAS",IF(K12778&lt;L12778,"LOW ZONE BIAS","EQUILIBRIUM"))</f>
        <v>EQUILIBRIUM</v>
      </c>
    </row>
    <row r="12779">
      <c r="A12779">
        <v>14789</v>
      </c>
      <c r="B12779" t="str">
        <v>2016-02-15</v>
      </c>
      <c r="C12779" t="str">
        <v>Evening</v>
      </c>
      <c r="D12779">
        <v>25</v>
      </c>
      <c r="E12779" t="str">
        <f>IF(MOD(D12779,2)=0,"EVEN","ODD")</f>
        <v>ODD</v>
      </c>
      <c r="F12779" t="str">
        <f>IF(D12779&lt;=18,"LOW (1-18)","HIGH (19-36)")</f>
        <v>HIGH (19-36)</v>
      </c>
      <c r="G12779">
        <f>INT((D12779-1)/6)+1</f>
        <v>5</v>
      </c>
      <c r="H12779">
        <f>MOD(D12779-1,6)+1</f>
        <v>1</v>
      </c>
      <c r="I12779">
        <f>37-D12779</f>
        <v>12</v>
      </c>
      <c r="J12779">
        <f>ABS(D12779-D12780)</f>
        <v>0</v>
      </c>
      <c r="K12779">
        <f>AVERAGE(D12779:D12783)</f>
        <v>25</v>
      </c>
      <c r="L12779">
        <f>AVERAGE(D12779:D12798)</f>
        <v>25</v>
      </c>
      <c r="M12779">
        <f>K12779-L12779</f>
        <v>0</v>
      </c>
      <c r="N12779" t="str">
        <f>IF(K12779&gt;L12779,"HIGH ZONE BIAS",IF(K12779&lt;L12779,"LOW ZONE BIAS","EQUILIBRIUM"))</f>
        <v>EQUILIBRIUM</v>
      </c>
    </row>
    <row r="12780">
      <c r="A12780">
        <v>14788</v>
      </c>
      <c r="B12780" t="str">
        <v>2016-02-15</v>
      </c>
      <c r="C12780" t="str">
        <v>Afternoon</v>
      </c>
      <c r="D12780">
        <v>25</v>
      </c>
      <c r="E12780" t="str">
        <f>IF(MOD(D12780,2)=0,"EVEN","ODD")</f>
        <v>ODD</v>
      </c>
      <c r="F12780" t="str">
        <f>IF(D12780&lt;=18,"LOW (1-18)","HIGH (19-36)")</f>
        <v>HIGH (19-36)</v>
      </c>
      <c r="G12780">
        <f>INT((D12780-1)/6)+1</f>
        <v>5</v>
      </c>
      <c r="H12780">
        <f>MOD(D12780-1,6)+1</f>
        <v>1</v>
      </c>
      <c r="I12780">
        <f>37-D12780</f>
        <v>12</v>
      </c>
      <c r="J12780">
        <f>ABS(D12780-D12781)</f>
        <v>9</v>
      </c>
      <c r="K12780">
        <f>AVERAGE(D12780:D12784)</f>
        <v>25</v>
      </c>
      <c r="L12780">
        <f>AVERAGE(D12780:D12799)</f>
        <v>25</v>
      </c>
      <c r="M12780">
        <f>K12780-L12780</f>
        <v>0</v>
      </c>
      <c r="N12780" t="str">
        <f>IF(K12780&gt;L12780,"HIGH ZONE BIAS",IF(K12780&lt;L12780,"LOW ZONE BIAS","EQUILIBRIUM"))</f>
        <v>EQUILIBRIUM</v>
      </c>
    </row>
    <row r="12781">
      <c r="A12781">
        <v>14787</v>
      </c>
      <c r="B12781" t="str">
        <v>2016-02-15</v>
      </c>
      <c r="C12781" t="str">
        <v>Midday</v>
      </c>
      <c r="D12781">
        <v>16</v>
      </c>
      <c r="E12781" t="str">
        <f>IF(MOD(D12781,2)=0,"EVEN","ODD")</f>
        <v>EVEN</v>
      </c>
      <c r="F12781" t="str">
        <f>IF(D12781&lt;=18,"LOW (1-18)","HIGH (19-36)")</f>
        <v>LOW (1-18)</v>
      </c>
      <c r="G12781">
        <f>INT((D12781-1)/6)+1</f>
        <v>3</v>
      </c>
      <c r="H12781">
        <f>MOD(D12781-1,6)+1</f>
        <v>4</v>
      </c>
      <c r="I12781">
        <f>37-D12781</f>
        <v>21</v>
      </c>
      <c r="J12781">
        <f>ABS(D12781-D12782)</f>
        <v>6</v>
      </c>
      <c r="K12781">
        <f>AVERAGE(D12781:D12785)</f>
        <v>16</v>
      </c>
      <c r="L12781">
        <f>AVERAGE(D12781:D12800)</f>
        <v>16</v>
      </c>
      <c r="M12781">
        <f>K12781-L12781</f>
        <v>0</v>
      </c>
      <c r="N12781" t="str">
        <f>IF(K12781&gt;L12781,"HIGH ZONE BIAS",IF(K12781&lt;L12781,"LOW ZONE BIAS","EQUILIBRIUM"))</f>
        <v>EQUILIBRIUM</v>
      </c>
    </row>
    <row r="12782">
      <c r="A12782">
        <v>14786</v>
      </c>
      <c r="B12782" t="str">
        <v>2016-02-15</v>
      </c>
      <c r="C12782" t="str">
        <v>Morning</v>
      </c>
      <c r="D12782">
        <v>10</v>
      </c>
      <c r="E12782" t="str">
        <f>IF(MOD(D12782,2)=0,"EVEN","ODD")</f>
        <v>EVEN</v>
      </c>
      <c r="F12782" t="str">
        <f>IF(D12782&lt;=18,"LOW (1-18)","HIGH (19-36)")</f>
        <v>LOW (1-18)</v>
      </c>
      <c r="G12782">
        <f>INT((D12782-1)/6)+1</f>
        <v>2</v>
      </c>
      <c r="H12782">
        <f>MOD(D12782-1,6)+1</f>
        <v>4</v>
      </c>
      <c r="I12782">
        <f>37-D12782</f>
        <v>27</v>
      </c>
      <c r="J12782">
        <f>ABS(D12782-D12783)</f>
        <v>19</v>
      </c>
      <c r="K12782">
        <f>AVERAGE(D12782:D12786)</f>
        <v>10</v>
      </c>
      <c r="L12782">
        <f>AVERAGE(D12782:D12801)</f>
        <v>10</v>
      </c>
      <c r="M12782">
        <f>K12782-L12782</f>
        <v>0</v>
      </c>
      <c r="N12782" t="str">
        <f>IF(K12782&gt;L12782,"HIGH ZONE BIAS",IF(K12782&lt;L12782,"LOW ZONE BIAS","EQUILIBRIUM"))</f>
        <v>EQUILIBRIUM</v>
      </c>
    </row>
    <row r="12783">
      <c r="A12783">
        <v>14785</v>
      </c>
      <c r="B12783" t="str">
        <v>2016-02-13</v>
      </c>
      <c r="C12783" t="str">
        <v>Evening</v>
      </c>
      <c r="D12783">
        <v>29</v>
      </c>
      <c r="E12783" t="str">
        <f>IF(MOD(D12783,2)=0,"EVEN","ODD")</f>
        <v>ODD</v>
      </c>
      <c r="F12783" t="str">
        <f>IF(D12783&lt;=18,"LOW (1-18)","HIGH (19-36)")</f>
        <v>HIGH (19-36)</v>
      </c>
      <c r="G12783">
        <f>INT((D12783-1)/6)+1</f>
        <v>5</v>
      </c>
      <c r="H12783">
        <f>MOD(D12783-1,6)+1</f>
        <v>5</v>
      </c>
      <c r="I12783">
        <f>37-D12783</f>
        <v>8</v>
      </c>
      <c r="J12783">
        <f>ABS(D12783-D12784)</f>
        <v>14</v>
      </c>
      <c r="K12783">
        <f>AVERAGE(D12783:D12787)</f>
        <v>29</v>
      </c>
      <c r="L12783">
        <f>AVERAGE(D12783:D12802)</f>
        <v>29</v>
      </c>
      <c r="M12783">
        <f>K12783-L12783</f>
        <v>0</v>
      </c>
      <c r="N12783" t="str">
        <f>IF(K12783&gt;L12783,"HIGH ZONE BIAS",IF(K12783&lt;L12783,"LOW ZONE BIAS","EQUILIBRIUM"))</f>
        <v>EQUILIBRIUM</v>
      </c>
    </row>
    <row r="12784">
      <c r="A12784">
        <v>14784</v>
      </c>
      <c r="B12784" t="str">
        <v>2016-02-13</v>
      </c>
      <c r="C12784" t="str">
        <v>Afternoon</v>
      </c>
      <c r="D12784">
        <v>15</v>
      </c>
      <c r="E12784" t="str">
        <f>IF(MOD(D12784,2)=0,"EVEN","ODD")</f>
        <v>ODD</v>
      </c>
      <c r="F12784" t="str">
        <f>IF(D12784&lt;=18,"LOW (1-18)","HIGH (19-36)")</f>
        <v>LOW (1-18)</v>
      </c>
      <c r="G12784">
        <f>INT((D12784-1)/6)+1</f>
        <v>3</v>
      </c>
      <c r="H12784">
        <f>MOD(D12784-1,6)+1</f>
        <v>3</v>
      </c>
      <c r="I12784">
        <f>37-D12784</f>
        <v>22</v>
      </c>
      <c r="J12784">
        <f>ABS(D12784-D12785)</f>
        <v>2</v>
      </c>
      <c r="K12784">
        <f>AVERAGE(D12784:D12788)</f>
        <v>15</v>
      </c>
      <c r="L12784">
        <f>AVERAGE(D12784:D12803)</f>
        <v>15</v>
      </c>
      <c r="M12784">
        <f>K12784-L12784</f>
        <v>0</v>
      </c>
      <c r="N12784" t="str">
        <f>IF(K12784&gt;L12784,"HIGH ZONE BIAS",IF(K12784&lt;L12784,"LOW ZONE BIAS","EQUILIBRIUM"))</f>
        <v>EQUILIBRIUM</v>
      </c>
    </row>
    <row r="12785">
      <c r="A12785">
        <v>14783</v>
      </c>
      <c r="B12785" t="str">
        <v>2016-02-13</v>
      </c>
      <c r="C12785" t="str">
        <v>Midday</v>
      </c>
      <c r="D12785">
        <v>13</v>
      </c>
      <c r="E12785" t="str">
        <f>IF(MOD(D12785,2)=0,"EVEN","ODD")</f>
        <v>ODD</v>
      </c>
      <c r="F12785" t="str">
        <f>IF(D12785&lt;=18,"LOW (1-18)","HIGH (19-36)")</f>
        <v>LOW (1-18)</v>
      </c>
      <c r="G12785">
        <f>INT((D12785-1)/6)+1</f>
        <v>3</v>
      </c>
      <c r="H12785">
        <f>MOD(D12785-1,6)+1</f>
        <v>1</v>
      </c>
      <c r="I12785">
        <f>37-D12785</f>
        <v>24</v>
      </c>
      <c r="J12785">
        <f>ABS(D12785-D12786)</f>
        <v>6</v>
      </c>
      <c r="K12785">
        <f>AVERAGE(D12785:D12789)</f>
        <v>13</v>
      </c>
      <c r="L12785">
        <f>AVERAGE(D12785:D12804)</f>
        <v>13</v>
      </c>
      <c r="M12785">
        <f>K12785-L12785</f>
        <v>0</v>
      </c>
      <c r="N12785" t="str">
        <f>IF(K12785&gt;L12785,"HIGH ZONE BIAS",IF(K12785&lt;L12785,"LOW ZONE BIAS","EQUILIBRIUM"))</f>
        <v>EQUILIBRIUM</v>
      </c>
    </row>
    <row r="12786">
      <c r="A12786">
        <v>14782</v>
      </c>
      <c r="B12786" t="str">
        <v>2016-02-13</v>
      </c>
      <c r="C12786" t="str">
        <v>Morning</v>
      </c>
      <c r="D12786">
        <v>7</v>
      </c>
      <c r="E12786" t="str">
        <f>IF(MOD(D12786,2)=0,"EVEN","ODD")</f>
        <v>ODD</v>
      </c>
      <c r="F12786" t="str">
        <f>IF(D12786&lt;=18,"LOW (1-18)","HIGH (19-36)")</f>
        <v>LOW (1-18)</v>
      </c>
      <c r="G12786">
        <f>INT((D12786-1)/6)+1</f>
        <v>2</v>
      </c>
      <c r="H12786">
        <f>MOD(D12786-1,6)+1</f>
        <v>1</v>
      </c>
      <c r="I12786">
        <f>37-D12786</f>
        <v>30</v>
      </c>
      <c r="J12786">
        <f>ABS(D12786-D12787)</f>
        <v>29</v>
      </c>
      <c r="K12786">
        <f>AVERAGE(D12786:D12790)</f>
        <v>7</v>
      </c>
      <c r="L12786">
        <f>AVERAGE(D12786:D12805)</f>
        <v>7</v>
      </c>
      <c r="M12786">
        <f>K12786-L12786</f>
        <v>0</v>
      </c>
      <c r="N12786" t="str">
        <f>IF(K12786&gt;L12786,"HIGH ZONE BIAS",IF(K12786&lt;L12786,"LOW ZONE BIAS","EQUILIBRIUM"))</f>
        <v>EQUILIBRIUM</v>
      </c>
    </row>
    <row r="12787">
      <c r="A12787">
        <v>14781</v>
      </c>
      <c r="B12787" t="str">
        <v>2016-02-12</v>
      </c>
      <c r="C12787" t="str">
        <v>Evening</v>
      </c>
      <c r="D12787">
        <v>36</v>
      </c>
      <c r="E12787" t="str">
        <f>IF(MOD(D12787,2)=0,"EVEN","ODD")</f>
        <v>EVEN</v>
      </c>
      <c r="F12787" t="str">
        <f>IF(D12787&lt;=18,"LOW (1-18)","HIGH (19-36)")</f>
        <v>HIGH (19-36)</v>
      </c>
      <c r="G12787">
        <f>INT((D12787-1)/6)+1</f>
        <v>6</v>
      </c>
      <c r="H12787">
        <f>MOD(D12787-1,6)+1</f>
        <v>6</v>
      </c>
      <c r="I12787">
        <f>37-D12787</f>
        <v>1</v>
      </c>
      <c r="J12787">
        <f>ABS(D12787-D12788)</f>
        <v>21</v>
      </c>
      <c r="K12787">
        <f>AVERAGE(D12787:D12791)</f>
        <v>36</v>
      </c>
      <c r="L12787">
        <f>AVERAGE(D12787:D12806)</f>
        <v>36</v>
      </c>
      <c r="M12787">
        <f>K12787-L12787</f>
        <v>0</v>
      </c>
      <c r="N12787" t="str">
        <f>IF(K12787&gt;L12787,"HIGH ZONE BIAS",IF(K12787&lt;L12787,"LOW ZONE BIAS","EQUILIBRIUM"))</f>
        <v>EQUILIBRIUM</v>
      </c>
    </row>
    <row r="12788">
      <c r="A12788">
        <v>14780</v>
      </c>
      <c r="B12788" t="str">
        <v>2016-02-12</v>
      </c>
      <c r="C12788" t="str">
        <v>Afternoon</v>
      </c>
      <c r="D12788">
        <v>15</v>
      </c>
      <c r="E12788" t="str">
        <f>IF(MOD(D12788,2)=0,"EVEN","ODD")</f>
        <v>ODD</v>
      </c>
      <c r="F12788" t="str">
        <f>IF(D12788&lt;=18,"LOW (1-18)","HIGH (19-36)")</f>
        <v>LOW (1-18)</v>
      </c>
      <c r="G12788">
        <f>INT((D12788-1)/6)+1</f>
        <v>3</v>
      </c>
      <c r="H12788">
        <f>MOD(D12788-1,6)+1</f>
        <v>3</v>
      </c>
      <c r="I12788">
        <f>37-D12788</f>
        <v>22</v>
      </c>
      <c r="J12788">
        <f>ABS(D12788-D12789)</f>
        <v>15</v>
      </c>
      <c r="K12788">
        <f>AVERAGE(D12788:D12792)</f>
        <v>15</v>
      </c>
      <c r="L12788">
        <f>AVERAGE(D12788:D12807)</f>
        <v>15</v>
      </c>
      <c r="M12788">
        <f>K12788-L12788</f>
        <v>0</v>
      </c>
      <c r="N12788" t="str">
        <f>IF(K12788&gt;L12788,"HIGH ZONE BIAS",IF(K12788&lt;L12788,"LOW ZONE BIAS","EQUILIBRIUM"))</f>
        <v>EQUILIBRIUM</v>
      </c>
    </row>
    <row r="12789">
      <c r="A12789">
        <v>14779</v>
      </c>
      <c r="B12789" t="str">
        <v>2016-02-12</v>
      </c>
      <c r="C12789" t="str">
        <v>Midday</v>
      </c>
      <c r="D12789">
        <v>30</v>
      </c>
      <c r="E12789" t="str">
        <f>IF(MOD(D12789,2)=0,"EVEN","ODD")</f>
        <v>EVEN</v>
      </c>
      <c r="F12789" t="str">
        <f>IF(D12789&lt;=18,"LOW (1-18)","HIGH (19-36)")</f>
        <v>HIGH (19-36)</v>
      </c>
      <c r="G12789">
        <f>INT((D12789-1)/6)+1</f>
        <v>5</v>
      </c>
      <c r="H12789">
        <f>MOD(D12789-1,6)+1</f>
        <v>6</v>
      </c>
      <c r="I12789">
        <f>37-D12789</f>
        <v>7</v>
      </c>
      <c r="J12789">
        <f>ABS(D12789-D12790)</f>
        <v>26</v>
      </c>
      <c r="K12789">
        <f>AVERAGE(D12789:D12793)</f>
        <v>30</v>
      </c>
      <c r="L12789">
        <f>AVERAGE(D12789:D12808)</f>
        <v>30</v>
      </c>
      <c r="M12789">
        <f>K12789-L12789</f>
        <v>0</v>
      </c>
      <c r="N12789" t="str">
        <f>IF(K12789&gt;L12789,"HIGH ZONE BIAS",IF(K12789&lt;L12789,"LOW ZONE BIAS","EQUILIBRIUM"))</f>
        <v>EQUILIBRIUM</v>
      </c>
    </row>
    <row r="12790">
      <c r="A12790">
        <v>14778</v>
      </c>
      <c r="B12790" t="str">
        <v>2016-02-12</v>
      </c>
      <c r="C12790" t="str">
        <v>Morning</v>
      </c>
      <c r="D12790">
        <v>4</v>
      </c>
      <c r="E12790" t="str">
        <f>IF(MOD(D12790,2)=0,"EVEN","ODD")</f>
        <v>EVEN</v>
      </c>
      <c r="F12790" t="str">
        <f>IF(D12790&lt;=18,"LOW (1-18)","HIGH (19-36)")</f>
        <v>LOW (1-18)</v>
      </c>
      <c r="G12790">
        <f>INT((D12790-1)/6)+1</f>
        <v>1</v>
      </c>
      <c r="H12790">
        <f>MOD(D12790-1,6)+1</f>
        <v>4</v>
      </c>
      <c r="I12790">
        <f>37-D12790</f>
        <v>33</v>
      </c>
      <c r="J12790">
        <f>ABS(D12790-D12791)</f>
        <v>7</v>
      </c>
      <c r="K12790">
        <f>AVERAGE(D12790:D12794)</f>
        <v>4</v>
      </c>
      <c r="L12790">
        <f>AVERAGE(D12790:D12809)</f>
        <v>4</v>
      </c>
      <c r="M12790">
        <f>K12790-L12790</f>
        <v>0</v>
      </c>
      <c r="N12790" t="str">
        <f>IF(K12790&gt;L12790,"HIGH ZONE BIAS",IF(K12790&lt;L12790,"LOW ZONE BIAS","EQUILIBRIUM"))</f>
        <v>EQUILIBRIUM</v>
      </c>
    </row>
    <row r="12791">
      <c r="A12791">
        <v>14777</v>
      </c>
      <c r="B12791" t="str">
        <v>2016-02-11</v>
      </c>
      <c r="C12791" t="str">
        <v>Evening</v>
      </c>
      <c r="D12791">
        <v>11</v>
      </c>
      <c r="E12791" t="str">
        <f>IF(MOD(D12791,2)=0,"EVEN","ODD")</f>
        <v>ODD</v>
      </c>
      <c r="F12791" t="str">
        <f>IF(D12791&lt;=18,"LOW (1-18)","HIGH (19-36)")</f>
        <v>LOW (1-18)</v>
      </c>
      <c r="G12791">
        <f>INT((D12791-1)/6)+1</f>
        <v>2</v>
      </c>
      <c r="H12791">
        <f>MOD(D12791-1,6)+1</f>
        <v>5</v>
      </c>
      <c r="I12791">
        <f>37-D12791</f>
        <v>26</v>
      </c>
      <c r="J12791">
        <f>ABS(D12791-D12792)</f>
        <v>7</v>
      </c>
      <c r="K12791">
        <f>AVERAGE(D12791:D12795)</f>
        <v>11</v>
      </c>
      <c r="L12791">
        <f>AVERAGE(D12791:D12810)</f>
        <v>11</v>
      </c>
      <c r="M12791">
        <f>K12791-L12791</f>
        <v>0</v>
      </c>
      <c r="N12791" t="str">
        <f>IF(K12791&gt;L12791,"HIGH ZONE BIAS",IF(K12791&lt;L12791,"LOW ZONE BIAS","EQUILIBRIUM"))</f>
        <v>EQUILIBRIUM</v>
      </c>
    </row>
    <row r="12792">
      <c r="A12792">
        <v>14776</v>
      </c>
      <c r="B12792" t="str">
        <v>2016-02-11</v>
      </c>
      <c r="C12792" t="str">
        <v>Afternoon</v>
      </c>
      <c r="D12792">
        <v>18</v>
      </c>
      <c r="E12792" t="str">
        <f>IF(MOD(D12792,2)=0,"EVEN","ODD")</f>
        <v>EVEN</v>
      </c>
      <c r="F12792" t="str">
        <f>IF(D12792&lt;=18,"LOW (1-18)","HIGH (19-36)")</f>
        <v>LOW (1-18)</v>
      </c>
      <c r="G12792">
        <f>INT((D12792-1)/6)+1</f>
        <v>3</v>
      </c>
      <c r="H12792">
        <f>MOD(D12792-1,6)+1</f>
        <v>6</v>
      </c>
      <c r="I12792">
        <f>37-D12792</f>
        <v>19</v>
      </c>
      <c r="J12792">
        <f>ABS(D12792-D12793)</f>
        <v>10</v>
      </c>
      <c r="K12792">
        <f>AVERAGE(D12792:D12796)</f>
        <v>18</v>
      </c>
      <c r="L12792">
        <f>AVERAGE(D12792:D12811)</f>
        <v>18</v>
      </c>
      <c r="M12792">
        <f>K12792-L12792</f>
        <v>0</v>
      </c>
      <c r="N12792" t="str">
        <f>IF(K12792&gt;L12792,"HIGH ZONE BIAS",IF(K12792&lt;L12792,"LOW ZONE BIAS","EQUILIBRIUM"))</f>
        <v>EQUILIBRIUM</v>
      </c>
    </row>
    <row r="12793">
      <c r="A12793">
        <v>14775</v>
      </c>
      <c r="B12793" t="str">
        <v>2016-02-11</v>
      </c>
      <c r="C12793" t="str">
        <v>Midday</v>
      </c>
      <c r="D12793">
        <v>28</v>
      </c>
      <c r="E12793" t="str">
        <f>IF(MOD(D12793,2)=0,"EVEN","ODD")</f>
        <v>EVEN</v>
      </c>
      <c r="F12793" t="str">
        <f>IF(D12793&lt;=18,"LOW (1-18)","HIGH (19-36)")</f>
        <v>HIGH (19-36)</v>
      </c>
      <c r="G12793">
        <f>INT((D12793-1)/6)+1</f>
        <v>5</v>
      </c>
      <c r="H12793">
        <f>MOD(D12793-1,6)+1</f>
        <v>4</v>
      </c>
      <c r="I12793">
        <f>37-D12793</f>
        <v>9</v>
      </c>
      <c r="J12793">
        <f>ABS(D12793-D12794)</f>
        <v>13</v>
      </c>
      <c r="K12793">
        <f>AVERAGE(D12793:D12797)</f>
        <v>28</v>
      </c>
      <c r="L12793">
        <f>AVERAGE(D12793:D12812)</f>
        <v>28</v>
      </c>
      <c r="M12793">
        <f>K12793-L12793</f>
        <v>0</v>
      </c>
      <c r="N12793" t="str">
        <f>IF(K12793&gt;L12793,"HIGH ZONE BIAS",IF(K12793&lt;L12793,"LOW ZONE BIAS","EQUILIBRIUM"))</f>
        <v>EQUILIBRIUM</v>
      </c>
    </row>
    <row r="12794">
      <c r="A12794">
        <v>14774</v>
      </c>
      <c r="B12794" t="str">
        <v>2016-02-11</v>
      </c>
      <c r="C12794" t="str">
        <v>Morning</v>
      </c>
      <c r="D12794">
        <v>15</v>
      </c>
      <c r="E12794" t="str">
        <f>IF(MOD(D12794,2)=0,"EVEN","ODD")</f>
        <v>ODD</v>
      </c>
      <c r="F12794" t="str">
        <f>IF(D12794&lt;=18,"LOW (1-18)","HIGH (19-36)")</f>
        <v>LOW (1-18)</v>
      </c>
      <c r="G12794">
        <f>INT((D12794-1)/6)+1</f>
        <v>3</v>
      </c>
      <c r="H12794">
        <f>MOD(D12794-1,6)+1</f>
        <v>3</v>
      </c>
      <c r="I12794">
        <f>37-D12794</f>
        <v>22</v>
      </c>
      <c r="J12794">
        <f>ABS(D12794-D12795)</f>
        <v>6</v>
      </c>
      <c r="K12794">
        <f>AVERAGE(D12794:D12798)</f>
        <v>15</v>
      </c>
      <c r="L12794">
        <f>AVERAGE(D12794:D12813)</f>
        <v>15</v>
      </c>
      <c r="M12794">
        <f>K12794-L12794</f>
        <v>0</v>
      </c>
      <c r="N12794" t="str">
        <f>IF(K12794&gt;L12794,"HIGH ZONE BIAS",IF(K12794&lt;L12794,"LOW ZONE BIAS","EQUILIBRIUM"))</f>
        <v>EQUILIBRIUM</v>
      </c>
    </row>
    <row r="12795">
      <c r="A12795">
        <v>14773</v>
      </c>
      <c r="B12795" t="str">
        <v>2016-02-10</v>
      </c>
      <c r="C12795" t="str">
        <v>Evening</v>
      </c>
      <c r="D12795">
        <v>9</v>
      </c>
      <c r="E12795" t="str">
        <f>IF(MOD(D12795,2)=0,"EVEN","ODD")</f>
        <v>ODD</v>
      </c>
      <c r="F12795" t="str">
        <f>IF(D12795&lt;=18,"LOW (1-18)","HIGH (19-36)")</f>
        <v>LOW (1-18)</v>
      </c>
      <c r="G12795">
        <f>INT((D12795-1)/6)+1</f>
        <v>2</v>
      </c>
      <c r="H12795">
        <f>MOD(D12795-1,6)+1</f>
        <v>3</v>
      </c>
      <c r="I12795">
        <f>37-D12795</f>
        <v>28</v>
      </c>
      <c r="J12795">
        <f>ABS(D12795-D12796)</f>
        <v>2</v>
      </c>
      <c r="K12795">
        <f>AVERAGE(D12795:D12799)</f>
        <v>9</v>
      </c>
      <c r="L12795">
        <f>AVERAGE(D12795:D12814)</f>
        <v>9</v>
      </c>
      <c r="M12795">
        <f>K12795-L12795</f>
        <v>0</v>
      </c>
      <c r="N12795" t="str">
        <f>IF(K12795&gt;L12795,"HIGH ZONE BIAS",IF(K12795&lt;L12795,"LOW ZONE BIAS","EQUILIBRIUM"))</f>
        <v>EQUILIBRIUM</v>
      </c>
    </row>
    <row r="12796">
      <c r="A12796">
        <v>14772</v>
      </c>
      <c r="B12796" t="str">
        <v>2016-02-10</v>
      </c>
      <c r="C12796" t="str">
        <v>Afternoon</v>
      </c>
      <c r="D12796">
        <v>11</v>
      </c>
      <c r="E12796" t="str">
        <f>IF(MOD(D12796,2)=0,"EVEN","ODD")</f>
        <v>ODD</v>
      </c>
      <c r="F12796" t="str">
        <f>IF(D12796&lt;=18,"LOW (1-18)","HIGH (19-36)")</f>
        <v>LOW (1-18)</v>
      </c>
      <c r="G12796">
        <f>INT((D12796-1)/6)+1</f>
        <v>2</v>
      </c>
      <c r="H12796">
        <f>MOD(D12796-1,6)+1</f>
        <v>5</v>
      </c>
      <c r="I12796">
        <f>37-D12796</f>
        <v>26</v>
      </c>
      <c r="J12796">
        <f>ABS(D12796-D12797)</f>
        <v>22</v>
      </c>
      <c r="K12796">
        <f>AVERAGE(D12796:D12800)</f>
        <v>11</v>
      </c>
      <c r="L12796">
        <f>AVERAGE(D12796:D12815)</f>
        <v>11</v>
      </c>
      <c r="M12796">
        <f>K12796-L12796</f>
        <v>0</v>
      </c>
      <c r="N12796" t="str">
        <f>IF(K12796&gt;L12796,"HIGH ZONE BIAS",IF(K12796&lt;L12796,"LOW ZONE BIAS","EQUILIBRIUM"))</f>
        <v>EQUILIBRIUM</v>
      </c>
    </row>
    <row r="12797">
      <c r="A12797">
        <v>14771</v>
      </c>
      <c r="B12797" t="str">
        <v>2016-02-10</v>
      </c>
      <c r="C12797" t="str">
        <v>Midday</v>
      </c>
      <c r="D12797">
        <v>33</v>
      </c>
      <c r="E12797" t="str">
        <f>IF(MOD(D12797,2)=0,"EVEN","ODD")</f>
        <v>ODD</v>
      </c>
      <c r="F12797" t="str">
        <f>IF(D12797&lt;=18,"LOW (1-18)","HIGH (19-36)")</f>
        <v>HIGH (19-36)</v>
      </c>
      <c r="G12797">
        <f>INT((D12797-1)/6)+1</f>
        <v>6</v>
      </c>
      <c r="H12797">
        <f>MOD(D12797-1,6)+1</f>
        <v>3</v>
      </c>
      <c r="I12797">
        <f>37-D12797</f>
        <v>4</v>
      </c>
      <c r="J12797">
        <f>ABS(D12797-D12798)</f>
        <v>10</v>
      </c>
      <c r="K12797">
        <f>AVERAGE(D12797:D12801)</f>
        <v>33</v>
      </c>
      <c r="L12797">
        <f>AVERAGE(D12797:D12816)</f>
        <v>33</v>
      </c>
      <c r="M12797">
        <f>K12797-L12797</f>
        <v>0</v>
      </c>
      <c r="N12797" t="str">
        <f>IF(K12797&gt;L12797,"HIGH ZONE BIAS",IF(K12797&lt;L12797,"LOW ZONE BIAS","EQUILIBRIUM"))</f>
        <v>EQUILIBRIUM</v>
      </c>
    </row>
    <row r="12798">
      <c r="A12798">
        <v>14770</v>
      </c>
      <c r="B12798" t="str">
        <v>2016-02-10</v>
      </c>
      <c r="C12798" t="str">
        <v>Morning</v>
      </c>
      <c r="D12798">
        <v>23</v>
      </c>
      <c r="E12798" t="str">
        <f>IF(MOD(D12798,2)=0,"EVEN","ODD")</f>
        <v>ODD</v>
      </c>
      <c r="F12798" t="str">
        <f>IF(D12798&lt;=18,"LOW (1-18)","HIGH (19-36)")</f>
        <v>HIGH (19-36)</v>
      </c>
      <c r="G12798">
        <f>INT((D12798-1)/6)+1</f>
        <v>4</v>
      </c>
      <c r="H12798">
        <f>MOD(D12798-1,6)+1</f>
        <v>5</v>
      </c>
      <c r="I12798">
        <f>37-D12798</f>
        <v>14</v>
      </c>
      <c r="J12798">
        <f>ABS(D12798-D12799)</f>
        <v>22</v>
      </c>
      <c r="K12798">
        <f>AVERAGE(D12798:D12802)</f>
        <v>23</v>
      </c>
      <c r="L12798">
        <f>AVERAGE(D12798:D12817)</f>
        <v>23</v>
      </c>
      <c r="M12798">
        <f>K12798-L12798</f>
        <v>0</v>
      </c>
      <c r="N12798" t="str">
        <f>IF(K12798&gt;L12798,"HIGH ZONE BIAS",IF(K12798&lt;L12798,"LOW ZONE BIAS","EQUILIBRIUM"))</f>
        <v>EQUILIBRIUM</v>
      </c>
    </row>
    <row r="12799">
      <c r="A12799">
        <v>14769</v>
      </c>
      <c r="B12799" t="str">
        <v>2016-02-09</v>
      </c>
      <c r="C12799" t="str">
        <v>Evening</v>
      </c>
      <c r="D12799">
        <v>1</v>
      </c>
      <c r="E12799" t="str">
        <f>IF(MOD(D12799,2)=0,"EVEN","ODD")</f>
        <v>ODD</v>
      </c>
      <c r="F12799" t="str">
        <f>IF(D12799&lt;=18,"LOW (1-18)","HIGH (19-36)")</f>
        <v>LOW (1-18)</v>
      </c>
      <c r="G12799">
        <f>INT((D12799-1)/6)+1</f>
        <v>1</v>
      </c>
      <c r="H12799">
        <f>MOD(D12799-1,6)+1</f>
        <v>1</v>
      </c>
      <c r="I12799">
        <f>37-D12799</f>
        <v>36</v>
      </c>
      <c r="J12799">
        <f>ABS(D12799-D12800)</f>
        <v>18</v>
      </c>
      <c r="K12799">
        <f>AVERAGE(D12799:D12803)</f>
        <v>1</v>
      </c>
      <c r="L12799">
        <f>AVERAGE(D12799:D12818)</f>
        <v>1</v>
      </c>
      <c r="M12799">
        <f>K12799-L12799</f>
        <v>0</v>
      </c>
      <c r="N12799" t="str">
        <f>IF(K12799&gt;L12799,"HIGH ZONE BIAS",IF(K12799&lt;L12799,"LOW ZONE BIAS","EQUILIBRIUM"))</f>
        <v>EQUILIBRIUM</v>
      </c>
    </row>
    <row r="12800">
      <c r="A12800">
        <v>14768</v>
      </c>
      <c r="B12800" t="str">
        <v>2016-02-09</v>
      </c>
      <c r="C12800" t="str">
        <v>Afternoon</v>
      </c>
      <c r="D12800">
        <v>19</v>
      </c>
      <c r="E12800" t="str">
        <f>IF(MOD(D12800,2)=0,"EVEN","ODD")</f>
        <v>ODD</v>
      </c>
      <c r="F12800" t="str">
        <f>IF(D12800&lt;=18,"LOW (1-18)","HIGH (19-36)")</f>
        <v>HIGH (19-36)</v>
      </c>
      <c r="G12800">
        <f>INT((D12800-1)/6)+1</f>
        <v>4</v>
      </c>
      <c r="H12800">
        <f>MOD(D12800-1,6)+1</f>
        <v>1</v>
      </c>
      <c r="I12800">
        <f>37-D12800</f>
        <v>18</v>
      </c>
      <c r="J12800">
        <f>ABS(D12800-D12801)</f>
        <v>8</v>
      </c>
      <c r="K12800">
        <f>AVERAGE(D12800:D12804)</f>
        <v>19</v>
      </c>
      <c r="L12800">
        <f>AVERAGE(D12800:D12819)</f>
        <v>19</v>
      </c>
      <c r="M12800">
        <f>K12800-L12800</f>
        <v>0</v>
      </c>
      <c r="N12800" t="str">
        <f>IF(K12800&gt;L12800,"HIGH ZONE BIAS",IF(K12800&lt;L12800,"LOW ZONE BIAS","EQUILIBRIUM"))</f>
        <v>EQUILIBRIUM</v>
      </c>
    </row>
    <row r="12801">
      <c r="A12801">
        <v>14767</v>
      </c>
      <c r="B12801" t="str">
        <v>2016-02-09</v>
      </c>
      <c r="C12801" t="str">
        <v>Midday</v>
      </c>
      <c r="D12801">
        <v>11</v>
      </c>
      <c r="E12801" t="str">
        <f>IF(MOD(D12801,2)=0,"EVEN","ODD")</f>
        <v>ODD</v>
      </c>
      <c r="F12801" t="str">
        <f>IF(D12801&lt;=18,"LOW (1-18)","HIGH (19-36)")</f>
        <v>LOW (1-18)</v>
      </c>
      <c r="G12801">
        <f>INT((D12801-1)/6)+1</f>
        <v>2</v>
      </c>
      <c r="H12801">
        <f>MOD(D12801-1,6)+1</f>
        <v>5</v>
      </c>
      <c r="I12801">
        <f>37-D12801</f>
        <v>26</v>
      </c>
      <c r="J12801">
        <f>ABS(D12801-D12802)</f>
        <v>13</v>
      </c>
      <c r="K12801">
        <f>AVERAGE(D12801:D12805)</f>
        <v>11</v>
      </c>
      <c r="L12801">
        <f>AVERAGE(D12801:D12820)</f>
        <v>11</v>
      </c>
      <c r="M12801">
        <f>K12801-L12801</f>
        <v>0</v>
      </c>
      <c r="N12801" t="str">
        <f>IF(K12801&gt;L12801,"HIGH ZONE BIAS",IF(K12801&lt;L12801,"LOW ZONE BIAS","EQUILIBRIUM"))</f>
        <v>EQUILIBRIUM</v>
      </c>
    </row>
    <row r="12802">
      <c r="A12802">
        <v>14766</v>
      </c>
      <c r="B12802" t="str">
        <v>2016-02-09</v>
      </c>
      <c r="C12802" t="str">
        <v>Morning</v>
      </c>
      <c r="D12802">
        <v>24</v>
      </c>
      <c r="E12802" t="str">
        <f>IF(MOD(D12802,2)=0,"EVEN","ODD")</f>
        <v>EVEN</v>
      </c>
      <c r="F12802" t="str">
        <f>IF(D12802&lt;=18,"LOW (1-18)","HIGH (19-36)")</f>
        <v>HIGH (19-36)</v>
      </c>
      <c r="G12802">
        <f>INT((D12802-1)/6)+1</f>
        <v>4</v>
      </c>
      <c r="H12802">
        <f>MOD(D12802-1,6)+1</f>
        <v>6</v>
      </c>
      <c r="I12802">
        <f>37-D12802</f>
        <v>13</v>
      </c>
      <c r="J12802">
        <f>ABS(D12802-D12803)</f>
        <v>4</v>
      </c>
      <c r="K12802">
        <f>AVERAGE(D12802:D12806)</f>
        <v>24</v>
      </c>
      <c r="L12802">
        <f>AVERAGE(D12802:D12821)</f>
        <v>24</v>
      </c>
      <c r="M12802">
        <f>K12802-L12802</f>
        <v>0</v>
      </c>
      <c r="N12802" t="str">
        <f>IF(K12802&gt;L12802,"HIGH ZONE BIAS",IF(K12802&lt;L12802,"LOW ZONE BIAS","EQUILIBRIUM"))</f>
        <v>EQUILIBRIUM</v>
      </c>
    </row>
    <row r="12803">
      <c r="A12803">
        <v>14765</v>
      </c>
      <c r="B12803" t="str">
        <v>2016-02-08</v>
      </c>
      <c r="C12803" t="str">
        <v>Evening</v>
      </c>
      <c r="D12803">
        <v>28</v>
      </c>
      <c r="E12803" t="str">
        <f>IF(MOD(D12803,2)=0,"EVEN","ODD")</f>
        <v>EVEN</v>
      </c>
      <c r="F12803" t="str">
        <f>IF(D12803&lt;=18,"LOW (1-18)","HIGH (19-36)")</f>
        <v>HIGH (19-36)</v>
      </c>
      <c r="G12803">
        <f>INT((D12803-1)/6)+1</f>
        <v>5</v>
      </c>
      <c r="H12803">
        <f>MOD(D12803-1,6)+1</f>
        <v>4</v>
      </c>
      <c r="I12803">
        <f>37-D12803</f>
        <v>9</v>
      </c>
      <c r="J12803">
        <f>ABS(D12803-D12804)</f>
        <v>19</v>
      </c>
      <c r="K12803">
        <f>AVERAGE(D12803:D12807)</f>
        <v>28</v>
      </c>
      <c r="L12803">
        <f>AVERAGE(D12803:D12822)</f>
        <v>28</v>
      </c>
      <c r="M12803">
        <f>K12803-L12803</f>
        <v>0</v>
      </c>
      <c r="N12803" t="str">
        <f>IF(K12803&gt;L12803,"HIGH ZONE BIAS",IF(K12803&lt;L12803,"LOW ZONE BIAS","EQUILIBRIUM"))</f>
        <v>EQUILIBRIUM</v>
      </c>
    </row>
    <row r="12804">
      <c r="A12804">
        <v>14764</v>
      </c>
      <c r="B12804" t="str">
        <v>2016-02-08</v>
      </c>
      <c r="C12804" t="str">
        <v>Afternoon</v>
      </c>
      <c r="D12804">
        <v>9</v>
      </c>
      <c r="E12804" t="str">
        <f>IF(MOD(D12804,2)=0,"EVEN","ODD")</f>
        <v>ODD</v>
      </c>
      <c r="F12804" t="str">
        <f>IF(D12804&lt;=18,"LOW (1-18)","HIGH (19-36)")</f>
        <v>LOW (1-18)</v>
      </c>
      <c r="G12804">
        <f>INT((D12804-1)/6)+1</f>
        <v>2</v>
      </c>
      <c r="H12804">
        <f>MOD(D12804-1,6)+1</f>
        <v>3</v>
      </c>
      <c r="I12804">
        <f>37-D12804</f>
        <v>28</v>
      </c>
      <c r="J12804">
        <f>ABS(D12804-D12805)</f>
        <v>8</v>
      </c>
      <c r="K12804">
        <f>AVERAGE(D12804:D12808)</f>
        <v>9</v>
      </c>
      <c r="L12804">
        <f>AVERAGE(D12804:D12823)</f>
        <v>9</v>
      </c>
      <c r="M12804">
        <f>K12804-L12804</f>
        <v>0</v>
      </c>
      <c r="N12804" t="str">
        <f>IF(K12804&gt;L12804,"HIGH ZONE BIAS",IF(K12804&lt;L12804,"LOW ZONE BIAS","EQUILIBRIUM"))</f>
        <v>EQUILIBRIUM</v>
      </c>
    </row>
    <row r="12805">
      <c r="A12805">
        <v>14763</v>
      </c>
      <c r="B12805" t="str">
        <v>2016-02-08</v>
      </c>
      <c r="C12805" t="str">
        <v>Midday</v>
      </c>
      <c r="D12805">
        <v>1</v>
      </c>
      <c r="E12805" t="str">
        <f>IF(MOD(D12805,2)=0,"EVEN","ODD")</f>
        <v>ODD</v>
      </c>
      <c r="F12805" t="str">
        <f>IF(D12805&lt;=18,"LOW (1-18)","HIGH (19-36)")</f>
        <v>LOW (1-18)</v>
      </c>
      <c r="G12805">
        <f>INT((D12805-1)/6)+1</f>
        <v>1</v>
      </c>
      <c r="H12805">
        <f>MOD(D12805-1,6)+1</f>
        <v>1</v>
      </c>
      <c r="I12805">
        <f>37-D12805</f>
        <v>36</v>
      </c>
      <c r="J12805">
        <f>ABS(D12805-D12806)</f>
        <v>4</v>
      </c>
      <c r="K12805">
        <f>AVERAGE(D12805:D12809)</f>
        <v>1</v>
      </c>
      <c r="L12805">
        <f>AVERAGE(D12805:D12824)</f>
        <v>1</v>
      </c>
      <c r="M12805">
        <f>K12805-L12805</f>
        <v>0</v>
      </c>
      <c r="N12805" t="str">
        <f>IF(K12805&gt;L12805,"HIGH ZONE BIAS",IF(K12805&lt;L12805,"LOW ZONE BIAS","EQUILIBRIUM"))</f>
        <v>EQUILIBRIUM</v>
      </c>
    </row>
    <row r="12806">
      <c r="A12806">
        <v>14762</v>
      </c>
      <c r="B12806" t="str">
        <v>2016-02-08</v>
      </c>
      <c r="C12806" t="str">
        <v>Morning</v>
      </c>
      <c r="D12806">
        <v>5</v>
      </c>
      <c r="E12806" t="str">
        <f>IF(MOD(D12806,2)=0,"EVEN","ODD")</f>
        <v>ODD</v>
      </c>
      <c r="F12806" t="str">
        <f>IF(D12806&lt;=18,"LOW (1-18)","HIGH (19-36)")</f>
        <v>LOW (1-18)</v>
      </c>
      <c r="G12806">
        <f>INT((D12806-1)/6)+1</f>
        <v>1</v>
      </c>
      <c r="H12806">
        <f>MOD(D12806-1,6)+1</f>
        <v>5</v>
      </c>
      <c r="I12806">
        <f>37-D12806</f>
        <v>32</v>
      </c>
      <c r="J12806">
        <f>ABS(D12806-D12807)</f>
        <v>2</v>
      </c>
      <c r="K12806">
        <f>AVERAGE(D12806:D12810)</f>
        <v>5</v>
      </c>
      <c r="L12806">
        <f>AVERAGE(D12806:D12825)</f>
        <v>5</v>
      </c>
      <c r="M12806">
        <f>K12806-L12806</f>
        <v>0</v>
      </c>
      <c r="N12806" t="str">
        <f>IF(K12806&gt;L12806,"HIGH ZONE BIAS",IF(K12806&lt;L12806,"LOW ZONE BIAS","EQUILIBRIUM"))</f>
        <v>EQUILIBRIUM</v>
      </c>
    </row>
    <row r="12807">
      <c r="A12807">
        <v>14761</v>
      </c>
      <c r="B12807" t="str">
        <v>2016-02-06</v>
      </c>
      <c r="C12807" t="str">
        <v>Evening</v>
      </c>
      <c r="D12807">
        <v>3</v>
      </c>
      <c r="E12807" t="str">
        <f>IF(MOD(D12807,2)=0,"EVEN","ODD")</f>
        <v>ODD</v>
      </c>
      <c r="F12807" t="str">
        <f>IF(D12807&lt;=18,"LOW (1-18)","HIGH (19-36)")</f>
        <v>LOW (1-18)</v>
      </c>
      <c r="G12807">
        <f>INT((D12807-1)/6)+1</f>
        <v>1</v>
      </c>
      <c r="H12807">
        <f>MOD(D12807-1,6)+1</f>
        <v>3</v>
      </c>
      <c r="I12807">
        <f>37-D12807</f>
        <v>34</v>
      </c>
      <c r="J12807">
        <f>ABS(D12807-D12808)</f>
        <v>23</v>
      </c>
      <c r="K12807">
        <f>AVERAGE(D12807:D12811)</f>
        <v>3</v>
      </c>
      <c r="L12807">
        <f>AVERAGE(D12807:D12826)</f>
        <v>3</v>
      </c>
      <c r="M12807">
        <f>K12807-L12807</f>
        <v>0</v>
      </c>
      <c r="N12807" t="str">
        <f>IF(K12807&gt;L12807,"HIGH ZONE BIAS",IF(K12807&lt;L12807,"LOW ZONE BIAS","EQUILIBRIUM"))</f>
        <v>EQUILIBRIUM</v>
      </c>
    </row>
    <row r="12808">
      <c r="A12808">
        <v>14760</v>
      </c>
      <c r="B12808" t="str">
        <v>2016-02-06</v>
      </c>
      <c r="C12808" t="str">
        <v>Afternoon</v>
      </c>
      <c r="D12808">
        <v>26</v>
      </c>
      <c r="E12808" t="str">
        <f>IF(MOD(D12808,2)=0,"EVEN","ODD")</f>
        <v>EVEN</v>
      </c>
      <c r="F12808" t="str">
        <f>IF(D12808&lt;=18,"LOW (1-18)","HIGH (19-36)")</f>
        <v>HIGH (19-36)</v>
      </c>
      <c r="G12808">
        <f>INT((D12808-1)/6)+1</f>
        <v>5</v>
      </c>
      <c r="H12808">
        <f>MOD(D12808-1,6)+1</f>
        <v>2</v>
      </c>
      <c r="I12808">
        <f>37-D12808</f>
        <v>11</v>
      </c>
      <c r="J12808">
        <f>ABS(D12808-D12809)</f>
        <v>20</v>
      </c>
      <c r="K12808">
        <f>AVERAGE(D12808:D12812)</f>
        <v>26</v>
      </c>
      <c r="L12808">
        <f>AVERAGE(D12808:D12827)</f>
        <v>26</v>
      </c>
      <c r="M12808">
        <f>K12808-L12808</f>
        <v>0</v>
      </c>
      <c r="N12808" t="str">
        <f>IF(K12808&gt;L12808,"HIGH ZONE BIAS",IF(K12808&lt;L12808,"LOW ZONE BIAS","EQUILIBRIUM"))</f>
        <v>EQUILIBRIUM</v>
      </c>
    </row>
    <row r="12809">
      <c r="A12809">
        <v>14759</v>
      </c>
      <c r="B12809" t="str">
        <v>2016-02-06</v>
      </c>
      <c r="C12809" t="str">
        <v>Midday</v>
      </c>
      <c r="D12809">
        <v>6</v>
      </c>
      <c r="E12809" t="str">
        <f>IF(MOD(D12809,2)=0,"EVEN","ODD")</f>
        <v>EVEN</v>
      </c>
      <c r="F12809" t="str">
        <f>IF(D12809&lt;=18,"LOW (1-18)","HIGH (19-36)")</f>
        <v>LOW (1-18)</v>
      </c>
      <c r="G12809">
        <f>INT((D12809-1)/6)+1</f>
        <v>1</v>
      </c>
      <c r="H12809">
        <f>MOD(D12809-1,6)+1</f>
        <v>6</v>
      </c>
      <c r="I12809">
        <f>37-D12809</f>
        <v>31</v>
      </c>
      <c r="J12809">
        <f>ABS(D12809-D12810)</f>
        <v>25</v>
      </c>
      <c r="K12809">
        <f>AVERAGE(D12809:D12813)</f>
        <v>6</v>
      </c>
      <c r="L12809">
        <f>AVERAGE(D12809:D12828)</f>
        <v>6</v>
      </c>
      <c r="M12809">
        <f>K12809-L12809</f>
        <v>0</v>
      </c>
      <c r="N12809" t="str">
        <f>IF(K12809&gt;L12809,"HIGH ZONE BIAS",IF(K12809&lt;L12809,"LOW ZONE BIAS","EQUILIBRIUM"))</f>
        <v>EQUILIBRIUM</v>
      </c>
    </row>
    <row r="12810">
      <c r="A12810">
        <v>14758</v>
      </c>
      <c r="B12810" t="str">
        <v>2016-02-06</v>
      </c>
      <c r="C12810" t="str">
        <v>Morning</v>
      </c>
      <c r="D12810">
        <v>31</v>
      </c>
      <c r="E12810" t="str">
        <f>IF(MOD(D12810,2)=0,"EVEN","ODD")</f>
        <v>ODD</v>
      </c>
      <c r="F12810" t="str">
        <f>IF(D12810&lt;=18,"LOW (1-18)","HIGH (19-36)")</f>
        <v>HIGH (19-36)</v>
      </c>
      <c r="G12810">
        <f>INT((D12810-1)/6)+1</f>
        <v>6</v>
      </c>
      <c r="H12810">
        <f>MOD(D12810-1,6)+1</f>
        <v>1</v>
      </c>
      <c r="I12810">
        <f>37-D12810</f>
        <v>6</v>
      </c>
      <c r="J12810">
        <f>ABS(D12810-D12811)</f>
        <v>8</v>
      </c>
      <c r="K12810">
        <f>AVERAGE(D12810:D12814)</f>
        <v>31</v>
      </c>
      <c r="L12810">
        <f>AVERAGE(D12810:D12829)</f>
        <v>31</v>
      </c>
      <c r="M12810">
        <f>K12810-L12810</f>
        <v>0</v>
      </c>
      <c r="N12810" t="str">
        <f>IF(K12810&gt;L12810,"HIGH ZONE BIAS",IF(K12810&lt;L12810,"LOW ZONE BIAS","EQUILIBRIUM"))</f>
        <v>EQUILIBRIUM</v>
      </c>
    </row>
    <row r="12811">
      <c r="A12811">
        <v>14757</v>
      </c>
      <c r="B12811" t="str">
        <v>2016-02-05</v>
      </c>
      <c r="C12811" t="str">
        <v>Evening</v>
      </c>
      <c r="D12811">
        <v>23</v>
      </c>
      <c r="E12811" t="str">
        <f>IF(MOD(D12811,2)=0,"EVEN","ODD")</f>
        <v>ODD</v>
      </c>
      <c r="F12811" t="str">
        <f>IF(D12811&lt;=18,"LOW (1-18)","HIGH (19-36)")</f>
        <v>HIGH (19-36)</v>
      </c>
      <c r="G12811">
        <f>INT((D12811-1)/6)+1</f>
        <v>4</v>
      </c>
      <c r="H12811">
        <f>MOD(D12811-1,6)+1</f>
        <v>5</v>
      </c>
      <c r="I12811">
        <f>37-D12811</f>
        <v>14</v>
      </c>
      <c r="J12811">
        <f>ABS(D12811-D12812)</f>
        <v>8</v>
      </c>
      <c r="K12811">
        <f>AVERAGE(D12811:D12815)</f>
        <v>23</v>
      </c>
      <c r="L12811">
        <f>AVERAGE(D12811:D12830)</f>
        <v>23</v>
      </c>
      <c r="M12811">
        <f>K12811-L12811</f>
        <v>0</v>
      </c>
      <c r="N12811" t="str">
        <f>IF(K12811&gt;L12811,"HIGH ZONE BIAS",IF(K12811&lt;L12811,"LOW ZONE BIAS","EQUILIBRIUM"))</f>
        <v>EQUILIBRIUM</v>
      </c>
    </row>
    <row r="12812">
      <c r="A12812">
        <v>14756</v>
      </c>
      <c r="B12812" t="str">
        <v>2016-02-05</v>
      </c>
      <c r="C12812" t="str">
        <v>Afternoon</v>
      </c>
      <c r="D12812">
        <v>15</v>
      </c>
      <c r="E12812" t="str">
        <f>IF(MOD(D12812,2)=0,"EVEN","ODD")</f>
        <v>ODD</v>
      </c>
      <c r="F12812" t="str">
        <f>IF(D12812&lt;=18,"LOW (1-18)","HIGH (19-36)")</f>
        <v>LOW (1-18)</v>
      </c>
      <c r="G12812">
        <f>INT((D12812-1)/6)+1</f>
        <v>3</v>
      </c>
      <c r="H12812">
        <f>MOD(D12812-1,6)+1</f>
        <v>3</v>
      </c>
      <c r="I12812">
        <f>37-D12812</f>
        <v>22</v>
      </c>
      <c r="J12812">
        <f>ABS(D12812-D12813)</f>
        <v>21</v>
      </c>
      <c r="K12812">
        <f>AVERAGE(D12812:D12816)</f>
        <v>15</v>
      </c>
      <c r="L12812">
        <f>AVERAGE(D12812:D12831)</f>
        <v>15</v>
      </c>
      <c r="M12812">
        <f>K12812-L12812</f>
        <v>0</v>
      </c>
      <c r="N12812" t="str">
        <f>IF(K12812&gt;L12812,"HIGH ZONE BIAS",IF(K12812&lt;L12812,"LOW ZONE BIAS","EQUILIBRIUM"))</f>
        <v>EQUILIBRIUM</v>
      </c>
    </row>
    <row r="12813">
      <c r="A12813">
        <v>14755</v>
      </c>
      <c r="B12813" t="str">
        <v>2016-02-05</v>
      </c>
      <c r="C12813" t="str">
        <v>Midday</v>
      </c>
      <c r="D12813">
        <v>36</v>
      </c>
      <c r="E12813" t="str">
        <f>IF(MOD(D12813,2)=0,"EVEN","ODD")</f>
        <v>EVEN</v>
      </c>
      <c r="F12813" t="str">
        <f>IF(D12813&lt;=18,"LOW (1-18)","HIGH (19-36)")</f>
        <v>HIGH (19-36)</v>
      </c>
      <c r="G12813">
        <f>INT((D12813-1)/6)+1</f>
        <v>6</v>
      </c>
      <c r="H12813">
        <f>MOD(D12813-1,6)+1</f>
        <v>6</v>
      </c>
      <c r="I12813">
        <f>37-D12813</f>
        <v>1</v>
      </c>
      <c r="J12813">
        <f>ABS(D12813-D12814)</f>
        <v>24</v>
      </c>
      <c r="K12813">
        <f>AVERAGE(D12813:D12817)</f>
        <v>36</v>
      </c>
      <c r="L12813">
        <f>AVERAGE(D12813:D12832)</f>
        <v>36</v>
      </c>
      <c r="M12813">
        <f>K12813-L12813</f>
        <v>0</v>
      </c>
      <c r="N12813" t="str">
        <f>IF(K12813&gt;L12813,"HIGH ZONE BIAS",IF(K12813&lt;L12813,"LOW ZONE BIAS","EQUILIBRIUM"))</f>
        <v>EQUILIBRIUM</v>
      </c>
    </row>
    <row r="12814">
      <c r="A12814">
        <v>14754</v>
      </c>
      <c r="B12814" t="str">
        <v>2016-02-05</v>
      </c>
      <c r="C12814" t="str">
        <v>Morning</v>
      </c>
      <c r="D12814">
        <v>12</v>
      </c>
      <c r="E12814" t="str">
        <f>IF(MOD(D12814,2)=0,"EVEN","ODD")</f>
        <v>EVEN</v>
      </c>
      <c r="F12814" t="str">
        <f>IF(D12814&lt;=18,"LOW (1-18)","HIGH (19-36)")</f>
        <v>LOW (1-18)</v>
      </c>
      <c r="G12814">
        <f>INT((D12814-1)/6)+1</f>
        <v>2</v>
      </c>
      <c r="H12814">
        <f>MOD(D12814-1,6)+1</f>
        <v>6</v>
      </c>
      <c r="I12814">
        <f>37-D12814</f>
        <v>25</v>
      </c>
      <c r="J12814">
        <f>ABS(D12814-D12815)</f>
        <v>11</v>
      </c>
      <c r="K12814">
        <f>AVERAGE(D12814:D12818)</f>
        <v>12</v>
      </c>
      <c r="L12814">
        <f>AVERAGE(D12814:D12833)</f>
        <v>12</v>
      </c>
      <c r="M12814">
        <f>K12814-L12814</f>
        <v>0</v>
      </c>
      <c r="N12814" t="str">
        <f>IF(K12814&gt;L12814,"HIGH ZONE BIAS",IF(K12814&lt;L12814,"LOW ZONE BIAS","EQUILIBRIUM"))</f>
        <v>EQUILIBRIUM</v>
      </c>
    </row>
    <row r="12815">
      <c r="A12815">
        <v>14753</v>
      </c>
      <c r="B12815" t="str">
        <v>2016-02-04</v>
      </c>
      <c r="C12815" t="str">
        <v>Evening</v>
      </c>
      <c r="D12815">
        <v>23</v>
      </c>
      <c r="E12815" t="str">
        <f>IF(MOD(D12815,2)=0,"EVEN","ODD")</f>
        <v>ODD</v>
      </c>
      <c r="F12815" t="str">
        <f>IF(D12815&lt;=18,"LOW (1-18)","HIGH (19-36)")</f>
        <v>HIGH (19-36)</v>
      </c>
      <c r="G12815">
        <f>INT((D12815-1)/6)+1</f>
        <v>4</v>
      </c>
      <c r="H12815">
        <f>MOD(D12815-1,6)+1</f>
        <v>5</v>
      </c>
      <c r="I12815">
        <f>37-D12815</f>
        <v>14</v>
      </c>
      <c r="J12815">
        <f>ABS(D12815-D12816)</f>
        <v>8</v>
      </c>
      <c r="K12815">
        <f>AVERAGE(D12815:D12819)</f>
        <v>23</v>
      </c>
      <c r="L12815">
        <f>AVERAGE(D12815:D12834)</f>
        <v>23</v>
      </c>
      <c r="M12815">
        <f>K12815-L12815</f>
        <v>0</v>
      </c>
      <c r="N12815" t="str">
        <f>IF(K12815&gt;L12815,"HIGH ZONE BIAS",IF(K12815&lt;L12815,"LOW ZONE BIAS","EQUILIBRIUM"))</f>
        <v>EQUILIBRIUM</v>
      </c>
    </row>
    <row r="12816">
      <c r="A12816">
        <v>14752</v>
      </c>
      <c r="B12816" t="str">
        <v>2016-02-04</v>
      </c>
      <c r="C12816" t="str">
        <v>Afternoon</v>
      </c>
      <c r="D12816">
        <v>15</v>
      </c>
      <c r="E12816" t="str">
        <f>IF(MOD(D12816,2)=0,"EVEN","ODD")</f>
        <v>ODD</v>
      </c>
      <c r="F12816" t="str">
        <f>IF(D12816&lt;=18,"LOW (1-18)","HIGH (19-36)")</f>
        <v>LOW (1-18)</v>
      </c>
      <c r="G12816">
        <f>INT((D12816-1)/6)+1</f>
        <v>3</v>
      </c>
      <c r="H12816">
        <f>MOD(D12816-1,6)+1</f>
        <v>3</v>
      </c>
      <c r="I12816">
        <f>37-D12816</f>
        <v>22</v>
      </c>
      <c r="J12816">
        <f>ABS(D12816-D12817)</f>
        <v>4</v>
      </c>
      <c r="K12816">
        <f>AVERAGE(D12816:D12820)</f>
        <v>15</v>
      </c>
      <c r="L12816">
        <f>AVERAGE(D12816:D12835)</f>
        <v>15</v>
      </c>
      <c r="M12816">
        <f>K12816-L12816</f>
        <v>0</v>
      </c>
      <c r="N12816" t="str">
        <f>IF(K12816&gt;L12816,"HIGH ZONE BIAS",IF(K12816&lt;L12816,"LOW ZONE BIAS","EQUILIBRIUM"))</f>
        <v>EQUILIBRIUM</v>
      </c>
    </row>
    <row r="12817">
      <c r="A12817">
        <v>14751</v>
      </c>
      <c r="B12817" t="str">
        <v>2016-02-04</v>
      </c>
      <c r="C12817" t="str">
        <v>Midday</v>
      </c>
      <c r="D12817">
        <v>11</v>
      </c>
      <c r="E12817" t="str">
        <f>IF(MOD(D12817,2)=0,"EVEN","ODD")</f>
        <v>ODD</v>
      </c>
      <c r="F12817" t="str">
        <f>IF(D12817&lt;=18,"LOW (1-18)","HIGH (19-36)")</f>
        <v>LOW (1-18)</v>
      </c>
      <c r="G12817">
        <f>INT((D12817-1)/6)+1</f>
        <v>2</v>
      </c>
      <c r="H12817">
        <f>MOD(D12817-1,6)+1</f>
        <v>5</v>
      </c>
      <c r="I12817">
        <f>37-D12817</f>
        <v>26</v>
      </c>
      <c r="J12817">
        <f>ABS(D12817-D12818)</f>
        <v>5</v>
      </c>
      <c r="K12817">
        <f>AVERAGE(D12817:D12821)</f>
        <v>11</v>
      </c>
      <c r="L12817">
        <f>AVERAGE(D12817:D12836)</f>
        <v>11</v>
      </c>
      <c r="M12817">
        <f>K12817-L12817</f>
        <v>0</v>
      </c>
      <c r="N12817" t="str">
        <f>IF(K12817&gt;L12817,"HIGH ZONE BIAS",IF(K12817&lt;L12817,"LOW ZONE BIAS","EQUILIBRIUM"))</f>
        <v>EQUILIBRIUM</v>
      </c>
    </row>
    <row r="12818">
      <c r="A12818">
        <v>14750</v>
      </c>
      <c r="B12818" t="str">
        <v>2016-02-04</v>
      </c>
      <c r="C12818" t="str">
        <v>Morning</v>
      </c>
      <c r="D12818">
        <v>16</v>
      </c>
      <c r="E12818" t="str">
        <f>IF(MOD(D12818,2)=0,"EVEN","ODD")</f>
        <v>EVEN</v>
      </c>
      <c r="F12818" t="str">
        <f>IF(D12818&lt;=18,"LOW (1-18)","HIGH (19-36)")</f>
        <v>LOW (1-18)</v>
      </c>
      <c r="G12818">
        <f>INT((D12818-1)/6)+1</f>
        <v>3</v>
      </c>
      <c r="H12818">
        <f>MOD(D12818-1,6)+1</f>
        <v>4</v>
      </c>
      <c r="I12818">
        <f>37-D12818</f>
        <v>21</v>
      </c>
      <c r="J12818">
        <f>ABS(D12818-D12819)</f>
        <v>7</v>
      </c>
      <c r="K12818">
        <f>AVERAGE(D12818:D12822)</f>
        <v>16</v>
      </c>
      <c r="L12818">
        <f>AVERAGE(D12818:D12837)</f>
        <v>16</v>
      </c>
      <c r="M12818">
        <f>K12818-L12818</f>
        <v>0</v>
      </c>
      <c r="N12818" t="str">
        <f>IF(K12818&gt;L12818,"HIGH ZONE BIAS",IF(K12818&lt;L12818,"LOW ZONE BIAS","EQUILIBRIUM"))</f>
        <v>EQUILIBRIUM</v>
      </c>
    </row>
    <row r="12819">
      <c r="A12819">
        <v>14749</v>
      </c>
      <c r="B12819" t="str">
        <v>2016-02-03</v>
      </c>
      <c r="C12819" t="str">
        <v>Evening</v>
      </c>
      <c r="D12819">
        <v>9</v>
      </c>
      <c r="E12819" t="str">
        <f>IF(MOD(D12819,2)=0,"EVEN","ODD")</f>
        <v>ODD</v>
      </c>
      <c r="F12819" t="str">
        <f>IF(D12819&lt;=18,"LOW (1-18)","HIGH (19-36)")</f>
        <v>LOW (1-18)</v>
      </c>
      <c r="G12819">
        <f>INT((D12819-1)/6)+1</f>
        <v>2</v>
      </c>
      <c r="H12819">
        <f>MOD(D12819-1,6)+1</f>
        <v>3</v>
      </c>
      <c r="I12819">
        <f>37-D12819</f>
        <v>28</v>
      </c>
      <c r="J12819">
        <f>ABS(D12819-D12820)</f>
        <v>11</v>
      </c>
      <c r="K12819">
        <f>AVERAGE(D12819:D12823)</f>
        <v>9</v>
      </c>
      <c r="L12819">
        <f>AVERAGE(D12819:D12838)</f>
        <v>9</v>
      </c>
      <c r="M12819">
        <f>K12819-L12819</f>
        <v>0</v>
      </c>
      <c r="N12819" t="str">
        <f>IF(K12819&gt;L12819,"HIGH ZONE BIAS",IF(K12819&lt;L12819,"LOW ZONE BIAS","EQUILIBRIUM"))</f>
        <v>EQUILIBRIUM</v>
      </c>
    </row>
    <row r="12820">
      <c r="A12820">
        <v>14748</v>
      </c>
      <c r="B12820" t="str">
        <v>2016-02-03</v>
      </c>
      <c r="C12820" t="str">
        <v>Afternoon</v>
      </c>
      <c r="D12820">
        <v>20</v>
      </c>
      <c r="E12820" t="str">
        <f>IF(MOD(D12820,2)=0,"EVEN","ODD")</f>
        <v>EVEN</v>
      </c>
      <c r="F12820" t="str">
        <f>IF(D12820&lt;=18,"LOW (1-18)","HIGH (19-36)")</f>
        <v>HIGH (19-36)</v>
      </c>
      <c r="G12820">
        <f>INT((D12820-1)/6)+1</f>
        <v>4</v>
      </c>
      <c r="H12820">
        <f>MOD(D12820-1,6)+1</f>
        <v>2</v>
      </c>
      <c r="I12820">
        <f>37-D12820</f>
        <v>17</v>
      </c>
      <c r="J12820">
        <f>ABS(D12820-D12821)</f>
        <v>7</v>
      </c>
      <c r="K12820">
        <f>AVERAGE(D12820:D12824)</f>
        <v>20</v>
      </c>
      <c r="L12820">
        <f>AVERAGE(D12820:D12839)</f>
        <v>20</v>
      </c>
      <c r="M12820">
        <f>K12820-L12820</f>
        <v>0</v>
      </c>
      <c r="N12820" t="str">
        <f>IF(K12820&gt;L12820,"HIGH ZONE BIAS",IF(K12820&lt;L12820,"LOW ZONE BIAS","EQUILIBRIUM"))</f>
        <v>EQUILIBRIUM</v>
      </c>
    </row>
    <row r="12821">
      <c r="A12821">
        <v>14747</v>
      </c>
      <c r="B12821" t="str">
        <v>2016-02-03</v>
      </c>
      <c r="C12821" t="str">
        <v>Midday</v>
      </c>
      <c r="D12821">
        <v>27</v>
      </c>
      <c r="E12821" t="str">
        <f>IF(MOD(D12821,2)=0,"EVEN","ODD")</f>
        <v>ODD</v>
      </c>
      <c r="F12821" t="str">
        <f>IF(D12821&lt;=18,"LOW (1-18)","HIGH (19-36)")</f>
        <v>HIGH (19-36)</v>
      </c>
      <c r="G12821">
        <f>INT((D12821-1)/6)+1</f>
        <v>5</v>
      </c>
      <c r="H12821">
        <f>MOD(D12821-1,6)+1</f>
        <v>3</v>
      </c>
      <c r="I12821">
        <f>37-D12821</f>
        <v>10</v>
      </c>
      <c r="J12821">
        <f>ABS(D12821-D12822)</f>
        <v>0</v>
      </c>
      <c r="K12821">
        <f>AVERAGE(D12821:D12825)</f>
        <v>27</v>
      </c>
      <c r="L12821">
        <f>AVERAGE(D12821:D12840)</f>
        <v>27</v>
      </c>
      <c r="M12821">
        <f>K12821-L12821</f>
        <v>0</v>
      </c>
      <c r="N12821" t="str">
        <f>IF(K12821&gt;L12821,"HIGH ZONE BIAS",IF(K12821&lt;L12821,"LOW ZONE BIAS","EQUILIBRIUM"))</f>
        <v>EQUILIBRIUM</v>
      </c>
    </row>
    <row r="12822">
      <c r="A12822">
        <v>14746</v>
      </c>
      <c r="B12822" t="str">
        <v>2016-02-03</v>
      </c>
      <c r="C12822" t="str">
        <v>Morning</v>
      </c>
      <c r="D12822">
        <v>27</v>
      </c>
      <c r="E12822" t="str">
        <f>IF(MOD(D12822,2)=0,"EVEN","ODD")</f>
        <v>ODD</v>
      </c>
      <c r="F12822" t="str">
        <f>IF(D12822&lt;=18,"LOW (1-18)","HIGH (19-36)")</f>
        <v>HIGH (19-36)</v>
      </c>
      <c r="G12822">
        <f>INT((D12822-1)/6)+1</f>
        <v>5</v>
      </c>
      <c r="H12822">
        <f>MOD(D12822-1,6)+1</f>
        <v>3</v>
      </c>
      <c r="I12822">
        <f>37-D12822</f>
        <v>10</v>
      </c>
      <c r="J12822">
        <f>ABS(D12822-D12823)</f>
        <v>11</v>
      </c>
      <c r="K12822">
        <f>AVERAGE(D12822:D12826)</f>
        <v>27</v>
      </c>
      <c r="L12822">
        <f>AVERAGE(D12822:D12841)</f>
        <v>27</v>
      </c>
      <c r="M12822">
        <f>K12822-L12822</f>
        <v>0</v>
      </c>
      <c r="N12822" t="str">
        <f>IF(K12822&gt;L12822,"HIGH ZONE BIAS",IF(K12822&lt;L12822,"LOW ZONE BIAS","EQUILIBRIUM"))</f>
        <v>EQUILIBRIUM</v>
      </c>
    </row>
    <row r="12823">
      <c r="A12823">
        <v>14745</v>
      </c>
      <c r="B12823" t="str">
        <v>2016-02-02</v>
      </c>
      <c r="C12823" t="str">
        <v>Evening</v>
      </c>
      <c r="D12823">
        <v>16</v>
      </c>
      <c r="E12823" t="str">
        <f>IF(MOD(D12823,2)=0,"EVEN","ODD")</f>
        <v>EVEN</v>
      </c>
      <c r="F12823" t="str">
        <f>IF(D12823&lt;=18,"LOW (1-18)","HIGH (19-36)")</f>
        <v>LOW (1-18)</v>
      </c>
      <c r="G12823">
        <f>INT((D12823-1)/6)+1</f>
        <v>3</v>
      </c>
      <c r="H12823">
        <f>MOD(D12823-1,6)+1</f>
        <v>4</v>
      </c>
      <c r="I12823">
        <f>37-D12823</f>
        <v>21</v>
      </c>
      <c r="J12823">
        <f>ABS(D12823-D12824)</f>
        <v>10</v>
      </c>
      <c r="K12823">
        <f>AVERAGE(D12823:D12827)</f>
        <v>16</v>
      </c>
      <c r="L12823">
        <f>AVERAGE(D12823:D12842)</f>
        <v>16</v>
      </c>
      <c r="M12823">
        <f>K12823-L12823</f>
        <v>0</v>
      </c>
      <c r="N12823" t="str">
        <f>IF(K12823&gt;L12823,"HIGH ZONE BIAS",IF(K12823&lt;L12823,"LOW ZONE BIAS","EQUILIBRIUM"))</f>
        <v>EQUILIBRIUM</v>
      </c>
    </row>
    <row r="12824">
      <c r="A12824">
        <v>14744</v>
      </c>
      <c r="B12824" t="str">
        <v>2016-02-02</v>
      </c>
      <c r="C12824" t="str">
        <v>Afternoon</v>
      </c>
      <c r="D12824">
        <v>26</v>
      </c>
      <c r="E12824" t="str">
        <f>IF(MOD(D12824,2)=0,"EVEN","ODD")</f>
        <v>EVEN</v>
      </c>
      <c r="F12824" t="str">
        <f>IF(D12824&lt;=18,"LOW (1-18)","HIGH (19-36)")</f>
        <v>HIGH (19-36)</v>
      </c>
      <c r="G12824">
        <f>INT((D12824-1)/6)+1</f>
        <v>5</v>
      </c>
      <c r="H12824">
        <f>MOD(D12824-1,6)+1</f>
        <v>2</v>
      </c>
      <c r="I12824">
        <f>37-D12824</f>
        <v>11</v>
      </c>
      <c r="J12824">
        <f>ABS(D12824-D12825)</f>
        <v>9</v>
      </c>
      <c r="K12824">
        <f>AVERAGE(D12824:D12828)</f>
        <v>26</v>
      </c>
      <c r="L12824">
        <f>AVERAGE(D12824:D12843)</f>
        <v>26</v>
      </c>
      <c r="M12824">
        <f>K12824-L12824</f>
        <v>0</v>
      </c>
      <c r="N12824" t="str">
        <f>IF(K12824&gt;L12824,"HIGH ZONE BIAS",IF(K12824&lt;L12824,"LOW ZONE BIAS","EQUILIBRIUM"))</f>
        <v>EQUILIBRIUM</v>
      </c>
    </row>
    <row r="12825">
      <c r="A12825">
        <v>14743</v>
      </c>
      <c r="B12825" t="str">
        <v>2016-02-02</v>
      </c>
      <c r="C12825" t="str">
        <v>Midday</v>
      </c>
      <c r="D12825">
        <v>17</v>
      </c>
      <c r="E12825" t="str">
        <f>IF(MOD(D12825,2)=0,"EVEN","ODD")</f>
        <v>ODD</v>
      </c>
      <c r="F12825" t="str">
        <f>IF(D12825&lt;=18,"LOW (1-18)","HIGH (19-36)")</f>
        <v>LOW (1-18)</v>
      </c>
      <c r="G12825">
        <f>INT((D12825-1)/6)+1</f>
        <v>3</v>
      </c>
      <c r="H12825">
        <f>MOD(D12825-1,6)+1</f>
        <v>5</v>
      </c>
      <c r="I12825">
        <f>37-D12825</f>
        <v>20</v>
      </c>
      <c r="J12825">
        <f>ABS(D12825-D12826)</f>
        <v>16</v>
      </c>
      <c r="K12825">
        <f>AVERAGE(D12825:D12829)</f>
        <v>17</v>
      </c>
      <c r="L12825">
        <f>AVERAGE(D12825:D12844)</f>
        <v>17</v>
      </c>
      <c r="M12825">
        <f>K12825-L12825</f>
        <v>0</v>
      </c>
      <c r="N12825" t="str">
        <f>IF(K12825&gt;L12825,"HIGH ZONE BIAS",IF(K12825&lt;L12825,"LOW ZONE BIAS","EQUILIBRIUM"))</f>
        <v>EQUILIBRIUM</v>
      </c>
    </row>
    <row r="12826">
      <c r="A12826">
        <v>14742</v>
      </c>
      <c r="B12826" t="str">
        <v>2016-02-02</v>
      </c>
      <c r="C12826" t="str">
        <v>Morning</v>
      </c>
      <c r="D12826">
        <v>1</v>
      </c>
      <c r="E12826" t="str">
        <f>IF(MOD(D12826,2)=0,"EVEN","ODD")</f>
        <v>ODD</v>
      </c>
      <c r="F12826" t="str">
        <f>IF(D12826&lt;=18,"LOW (1-18)","HIGH (19-36)")</f>
        <v>LOW (1-18)</v>
      </c>
      <c r="G12826">
        <f>INT((D12826-1)/6)+1</f>
        <v>1</v>
      </c>
      <c r="H12826">
        <f>MOD(D12826-1,6)+1</f>
        <v>1</v>
      </c>
      <c r="I12826">
        <f>37-D12826</f>
        <v>36</v>
      </c>
      <c r="J12826">
        <f>ABS(D12826-D12827)</f>
        <v>5</v>
      </c>
      <c r="K12826">
        <f>AVERAGE(D12826:D12830)</f>
        <v>1</v>
      </c>
      <c r="L12826">
        <f>AVERAGE(D12826:D12845)</f>
        <v>1</v>
      </c>
      <c r="M12826">
        <f>K12826-L12826</f>
        <v>0</v>
      </c>
      <c r="N12826" t="str">
        <f>IF(K12826&gt;L12826,"HIGH ZONE BIAS",IF(K12826&lt;L12826,"LOW ZONE BIAS","EQUILIBRIUM"))</f>
        <v>EQUILIBRIUM</v>
      </c>
    </row>
    <row r="12827">
      <c r="A12827">
        <v>14741</v>
      </c>
      <c r="B12827" t="str">
        <v>2016-02-01</v>
      </c>
      <c r="C12827" t="str">
        <v>Evening</v>
      </c>
      <c r="D12827">
        <v>6</v>
      </c>
      <c r="E12827" t="str">
        <f>IF(MOD(D12827,2)=0,"EVEN","ODD")</f>
        <v>EVEN</v>
      </c>
      <c r="F12827" t="str">
        <f>IF(D12827&lt;=18,"LOW (1-18)","HIGH (19-36)")</f>
        <v>LOW (1-18)</v>
      </c>
      <c r="G12827">
        <f>INT((D12827-1)/6)+1</f>
        <v>1</v>
      </c>
      <c r="H12827">
        <f>MOD(D12827-1,6)+1</f>
        <v>6</v>
      </c>
      <c r="I12827">
        <f>37-D12827</f>
        <v>31</v>
      </c>
      <c r="J12827">
        <f>ABS(D12827-D12828)</f>
        <v>13</v>
      </c>
      <c r="K12827">
        <f>AVERAGE(D12827:D12831)</f>
        <v>6</v>
      </c>
      <c r="L12827">
        <f>AVERAGE(D12827:D12846)</f>
        <v>6</v>
      </c>
      <c r="M12827">
        <f>K12827-L12827</f>
        <v>0</v>
      </c>
      <c r="N12827" t="str">
        <f>IF(K12827&gt;L12827,"HIGH ZONE BIAS",IF(K12827&lt;L12827,"LOW ZONE BIAS","EQUILIBRIUM"))</f>
        <v>EQUILIBRIUM</v>
      </c>
    </row>
    <row r="12828">
      <c r="A12828">
        <v>14740</v>
      </c>
      <c r="B12828" t="str">
        <v>2016-02-01</v>
      </c>
      <c r="C12828" t="str">
        <v>Afternoon</v>
      </c>
      <c r="D12828">
        <v>19</v>
      </c>
      <c r="E12828" t="str">
        <f>IF(MOD(D12828,2)=0,"EVEN","ODD")</f>
        <v>ODD</v>
      </c>
      <c r="F12828" t="str">
        <f>IF(D12828&lt;=18,"LOW (1-18)","HIGH (19-36)")</f>
        <v>HIGH (19-36)</v>
      </c>
      <c r="G12828">
        <f>INT((D12828-1)/6)+1</f>
        <v>4</v>
      </c>
      <c r="H12828">
        <f>MOD(D12828-1,6)+1</f>
        <v>1</v>
      </c>
      <c r="I12828">
        <f>37-D12828</f>
        <v>18</v>
      </c>
      <c r="J12828">
        <f>ABS(D12828-D12829)</f>
        <v>1</v>
      </c>
      <c r="K12828">
        <f>AVERAGE(D12828:D12832)</f>
        <v>19</v>
      </c>
      <c r="L12828">
        <f>AVERAGE(D12828:D12847)</f>
        <v>19</v>
      </c>
      <c r="M12828">
        <f>K12828-L12828</f>
        <v>0</v>
      </c>
      <c r="N12828" t="str">
        <f>IF(K12828&gt;L12828,"HIGH ZONE BIAS",IF(K12828&lt;L12828,"LOW ZONE BIAS","EQUILIBRIUM"))</f>
        <v>EQUILIBRIUM</v>
      </c>
    </row>
    <row r="12829">
      <c r="A12829">
        <v>14739</v>
      </c>
      <c r="B12829" t="str">
        <v>2016-02-01</v>
      </c>
      <c r="C12829" t="str">
        <v>Midday</v>
      </c>
      <c r="D12829">
        <v>20</v>
      </c>
      <c r="E12829" t="str">
        <f>IF(MOD(D12829,2)=0,"EVEN","ODD")</f>
        <v>EVEN</v>
      </c>
      <c r="F12829" t="str">
        <f>IF(D12829&lt;=18,"LOW (1-18)","HIGH (19-36)")</f>
        <v>HIGH (19-36)</v>
      </c>
      <c r="G12829">
        <f>INT((D12829-1)/6)+1</f>
        <v>4</v>
      </c>
      <c r="H12829">
        <f>MOD(D12829-1,6)+1</f>
        <v>2</v>
      </c>
      <c r="I12829">
        <f>37-D12829</f>
        <v>17</v>
      </c>
      <c r="J12829">
        <f>ABS(D12829-D12830)</f>
        <v>13</v>
      </c>
      <c r="K12829">
        <f>AVERAGE(D12829:D12833)</f>
        <v>20</v>
      </c>
      <c r="L12829">
        <f>AVERAGE(D12829:D12848)</f>
        <v>20</v>
      </c>
      <c r="M12829">
        <f>K12829-L12829</f>
        <v>0</v>
      </c>
      <c r="N12829" t="str">
        <f>IF(K12829&gt;L12829,"HIGH ZONE BIAS",IF(K12829&lt;L12829,"LOW ZONE BIAS","EQUILIBRIUM"))</f>
        <v>EQUILIBRIUM</v>
      </c>
    </row>
    <row r="12830">
      <c r="A12830">
        <v>14738</v>
      </c>
      <c r="B12830" t="str">
        <v>2016-02-01</v>
      </c>
      <c r="C12830" t="str">
        <v>Morning</v>
      </c>
      <c r="D12830">
        <v>7</v>
      </c>
      <c r="E12830" t="str">
        <f>IF(MOD(D12830,2)=0,"EVEN","ODD")</f>
        <v>ODD</v>
      </c>
      <c r="F12830" t="str">
        <f>IF(D12830&lt;=18,"LOW (1-18)","HIGH (19-36)")</f>
        <v>LOW (1-18)</v>
      </c>
      <c r="G12830">
        <f>INT((D12830-1)/6)+1</f>
        <v>2</v>
      </c>
      <c r="H12830">
        <f>MOD(D12830-1,6)+1</f>
        <v>1</v>
      </c>
      <c r="I12830">
        <f>37-D12830</f>
        <v>30</v>
      </c>
      <c r="J12830">
        <f>ABS(D12830-D12831)</f>
        <v>1</v>
      </c>
      <c r="K12830">
        <f>AVERAGE(D12830:D12834)</f>
        <v>7</v>
      </c>
      <c r="L12830">
        <f>AVERAGE(D12830:D12849)</f>
        <v>7</v>
      </c>
      <c r="M12830">
        <f>K12830-L12830</f>
        <v>0</v>
      </c>
      <c r="N12830" t="str">
        <f>IF(K12830&gt;L12830,"HIGH ZONE BIAS",IF(K12830&lt;L12830,"LOW ZONE BIAS","EQUILIBRIUM"))</f>
        <v>EQUILIBRIUM</v>
      </c>
    </row>
    <row r="12831">
      <c r="A12831">
        <v>14737</v>
      </c>
      <c r="B12831" t="str">
        <v>2016-01-30</v>
      </c>
      <c r="C12831" t="str">
        <v>Evening</v>
      </c>
      <c r="D12831">
        <v>6</v>
      </c>
      <c r="E12831" t="str">
        <f>IF(MOD(D12831,2)=0,"EVEN","ODD")</f>
        <v>EVEN</v>
      </c>
      <c r="F12831" t="str">
        <f>IF(D12831&lt;=18,"LOW (1-18)","HIGH (19-36)")</f>
        <v>LOW (1-18)</v>
      </c>
      <c r="G12831">
        <f>INT((D12831-1)/6)+1</f>
        <v>1</v>
      </c>
      <c r="H12831">
        <f>MOD(D12831-1,6)+1</f>
        <v>6</v>
      </c>
      <c r="I12831">
        <f>37-D12831</f>
        <v>31</v>
      </c>
      <c r="J12831">
        <f>ABS(D12831-D12832)</f>
        <v>30</v>
      </c>
      <c r="K12831">
        <f>AVERAGE(D12831:D12835)</f>
        <v>6</v>
      </c>
      <c r="L12831">
        <f>AVERAGE(D12831:D12850)</f>
        <v>6</v>
      </c>
      <c r="M12831">
        <f>K12831-L12831</f>
        <v>0</v>
      </c>
      <c r="N12831" t="str">
        <f>IF(K12831&gt;L12831,"HIGH ZONE BIAS",IF(K12831&lt;L12831,"LOW ZONE BIAS","EQUILIBRIUM"))</f>
        <v>EQUILIBRIUM</v>
      </c>
    </row>
    <row r="12832">
      <c r="A12832">
        <v>14736</v>
      </c>
      <c r="B12832" t="str">
        <v>2016-01-30</v>
      </c>
      <c r="C12832" t="str">
        <v>Afternoon</v>
      </c>
      <c r="D12832">
        <v>36</v>
      </c>
      <c r="E12832" t="str">
        <f>IF(MOD(D12832,2)=0,"EVEN","ODD")</f>
        <v>EVEN</v>
      </c>
      <c r="F12832" t="str">
        <f>IF(D12832&lt;=18,"LOW (1-18)","HIGH (19-36)")</f>
        <v>HIGH (19-36)</v>
      </c>
      <c r="G12832">
        <f>INT((D12832-1)/6)+1</f>
        <v>6</v>
      </c>
      <c r="H12832">
        <f>MOD(D12832-1,6)+1</f>
        <v>6</v>
      </c>
      <c r="I12832">
        <f>37-D12832</f>
        <v>1</v>
      </c>
      <c r="J12832">
        <f>ABS(D12832-D12833)</f>
        <v>5</v>
      </c>
      <c r="K12832">
        <f>AVERAGE(D12832:D12836)</f>
        <v>36</v>
      </c>
      <c r="L12832">
        <f>AVERAGE(D12832:D12851)</f>
        <v>36</v>
      </c>
      <c r="M12832">
        <f>K12832-L12832</f>
        <v>0</v>
      </c>
      <c r="N12832" t="str">
        <f>IF(K12832&gt;L12832,"HIGH ZONE BIAS",IF(K12832&lt;L12832,"LOW ZONE BIAS","EQUILIBRIUM"))</f>
        <v>EQUILIBRIUM</v>
      </c>
    </row>
    <row r="12833">
      <c r="A12833">
        <v>14735</v>
      </c>
      <c r="B12833" t="str">
        <v>2016-01-30</v>
      </c>
      <c r="C12833" t="str">
        <v>Midday</v>
      </c>
      <c r="D12833">
        <v>31</v>
      </c>
      <c r="E12833" t="str">
        <f>IF(MOD(D12833,2)=0,"EVEN","ODD")</f>
        <v>ODD</v>
      </c>
      <c r="F12833" t="str">
        <f>IF(D12833&lt;=18,"LOW (1-18)","HIGH (19-36)")</f>
        <v>HIGH (19-36)</v>
      </c>
      <c r="G12833">
        <f>INT((D12833-1)/6)+1</f>
        <v>6</v>
      </c>
      <c r="H12833">
        <f>MOD(D12833-1,6)+1</f>
        <v>1</v>
      </c>
      <c r="I12833">
        <f>37-D12833</f>
        <v>6</v>
      </c>
      <c r="J12833">
        <f>ABS(D12833-D12834)</f>
        <v>27</v>
      </c>
      <c r="K12833">
        <f>AVERAGE(D12833:D12837)</f>
        <v>31</v>
      </c>
      <c r="L12833">
        <f>AVERAGE(D12833:D12852)</f>
        <v>31</v>
      </c>
      <c r="M12833">
        <f>K12833-L12833</f>
        <v>0</v>
      </c>
      <c r="N12833" t="str">
        <f>IF(K12833&gt;L12833,"HIGH ZONE BIAS",IF(K12833&lt;L12833,"LOW ZONE BIAS","EQUILIBRIUM"))</f>
        <v>EQUILIBRIUM</v>
      </c>
    </row>
    <row r="12834">
      <c r="A12834">
        <v>14734</v>
      </c>
      <c r="B12834" t="str">
        <v>2016-01-30</v>
      </c>
      <c r="C12834" t="str">
        <v>Morning</v>
      </c>
      <c r="D12834">
        <v>4</v>
      </c>
      <c r="E12834" t="str">
        <f>IF(MOD(D12834,2)=0,"EVEN","ODD")</f>
        <v>EVEN</v>
      </c>
      <c r="F12834" t="str">
        <f>IF(D12834&lt;=18,"LOW (1-18)","HIGH (19-36)")</f>
        <v>LOW (1-18)</v>
      </c>
      <c r="G12834">
        <f>INT((D12834-1)/6)+1</f>
        <v>1</v>
      </c>
      <c r="H12834">
        <f>MOD(D12834-1,6)+1</f>
        <v>4</v>
      </c>
      <c r="I12834">
        <f>37-D12834</f>
        <v>33</v>
      </c>
      <c r="J12834">
        <f>ABS(D12834-D12835)</f>
        <v>7</v>
      </c>
      <c r="K12834">
        <f>AVERAGE(D12834:D12838)</f>
        <v>4</v>
      </c>
      <c r="L12834">
        <f>AVERAGE(D12834:D12853)</f>
        <v>4</v>
      </c>
      <c r="M12834">
        <f>K12834-L12834</f>
        <v>0</v>
      </c>
      <c r="N12834" t="str">
        <f>IF(K12834&gt;L12834,"HIGH ZONE BIAS",IF(K12834&lt;L12834,"LOW ZONE BIAS","EQUILIBRIUM"))</f>
        <v>EQUILIBRIUM</v>
      </c>
    </row>
    <row r="12835">
      <c r="A12835">
        <v>14733</v>
      </c>
      <c r="B12835" t="str">
        <v>2016-01-29</v>
      </c>
      <c r="C12835" t="str">
        <v>Evening</v>
      </c>
      <c r="D12835">
        <v>11</v>
      </c>
      <c r="E12835" t="str">
        <f>IF(MOD(D12835,2)=0,"EVEN","ODD")</f>
        <v>ODD</v>
      </c>
      <c r="F12835" t="str">
        <f>IF(D12835&lt;=18,"LOW (1-18)","HIGH (19-36)")</f>
        <v>LOW (1-18)</v>
      </c>
      <c r="G12835">
        <f>INT((D12835-1)/6)+1</f>
        <v>2</v>
      </c>
      <c r="H12835">
        <f>MOD(D12835-1,6)+1</f>
        <v>5</v>
      </c>
      <c r="I12835">
        <f>37-D12835</f>
        <v>26</v>
      </c>
      <c r="J12835">
        <f>ABS(D12835-D12836)</f>
        <v>7</v>
      </c>
      <c r="K12835">
        <f>AVERAGE(D12835:D12839)</f>
        <v>11</v>
      </c>
      <c r="L12835">
        <f>AVERAGE(D12835:D12854)</f>
        <v>11</v>
      </c>
      <c r="M12835">
        <f>K12835-L12835</f>
        <v>0</v>
      </c>
      <c r="N12835" t="str">
        <f>IF(K12835&gt;L12835,"HIGH ZONE BIAS",IF(K12835&lt;L12835,"LOW ZONE BIAS","EQUILIBRIUM"))</f>
        <v>EQUILIBRIUM</v>
      </c>
    </row>
    <row r="12836">
      <c r="A12836">
        <v>14732</v>
      </c>
      <c r="B12836" t="str">
        <v>2016-01-29</v>
      </c>
      <c r="C12836" t="str">
        <v>Afternoon</v>
      </c>
      <c r="D12836">
        <v>4</v>
      </c>
      <c r="E12836" t="str">
        <f>IF(MOD(D12836,2)=0,"EVEN","ODD")</f>
        <v>EVEN</v>
      </c>
      <c r="F12836" t="str">
        <f>IF(D12836&lt;=18,"LOW (1-18)","HIGH (19-36)")</f>
        <v>LOW (1-18)</v>
      </c>
      <c r="G12836">
        <f>INT((D12836-1)/6)+1</f>
        <v>1</v>
      </c>
      <c r="H12836">
        <f>MOD(D12836-1,6)+1</f>
        <v>4</v>
      </c>
      <c r="I12836">
        <f>37-D12836</f>
        <v>33</v>
      </c>
      <c r="J12836">
        <f>ABS(D12836-D12837)</f>
        <v>14</v>
      </c>
      <c r="K12836">
        <f>AVERAGE(D12836:D12840)</f>
        <v>4</v>
      </c>
      <c r="L12836">
        <f>AVERAGE(D12836:D12855)</f>
        <v>4</v>
      </c>
      <c r="M12836">
        <f>K12836-L12836</f>
        <v>0</v>
      </c>
      <c r="N12836" t="str">
        <f>IF(K12836&gt;L12836,"HIGH ZONE BIAS",IF(K12836&lt;L12836,"LOW ZONE BIAS","EQUILIBRIUM"))</f>
        <v>EQUILIBRIUM</v>
      </c>
    </row>
    <row r="12837">
      <c r="A12837">
        <v>14731</v>
      </c>
      <c r="B12837" t="str">
        <v>2016-01-29</v>
      </c>
      <c r="C12837" t="str">
        <v>Midday</v>
      </c>
      <c r="D12837">
        <v>18</v>
      </c>
      <c r="E12837" t="str">
        <f>IF(MOD(D12837,2)=0,"EVEN","ODD")</f>
        <v>EVEN</v>
      </c>
      <c r="F12837" t="str">
        <f>IF(D12837&lt;=18,"LOW (1-18)","HIGH (19-36)")</f>
        <v>LOW (1-18)</v>
      </c>
      <c r="G12837">
        <f>INT((D12837-1)/6)+1</f>
        <v>3</v>
      </c>
      <c r="H12837">
        <f>MOD(D12837-1,6)+1</f>
        <v>6</v>
      </c>
      <c r="I12837">
        <f>37-D12837</f>
        <v>19</v>
      </c>
      <c r="J12837">
        <f>ABS(D12837-D12838)</f>
        <v>13</v>
      </c>
      <c r="K12837">
        <f>AVERAGE(D12837:D12841)</f>
        <v>18</v>
      </c>
      <c r="L12837">
        <f>AVERAGE(D12837:D12856)</f>
        <v>18</v>
      </c>
      <c r="M12837">
        <f>K12837-L12837</f>
        <v>0</v>
      </c>
      <c r="N12837" t="str">
        <f>IF(K12837&gt;L12837,"HIGH ZONE BIAS",IF(K12837&lt;L12837,"LOW ZONE BIAS","EQUILIBRIUM"))</f>
        <v>EQUILIBRIUM</v>
      </c>
    </row>
    <row r="12838">
      <c r="A12838">
        <v>14730</v>
      </c>
      <c r="B12838" t="str">
        <v>2016-01-29</v>
      </c>
      <c r="C12838" t="str">
        <v>Morning</v>
      </c>
      <c r="D12838">
        <v>31</v>
      </c>
      <c r="E12838" t="str">
        <f>IF(MOD(D12838,2)=0,"EVEN","ODD")</f>
        <v>ODD</v>
      </c>
      <c r="F12838" t="str">
        <f>IF(D12838&lt;=18,"LOW (1-18)","HIGH (19-36)")</f>
        <v>HIGH (19-36)</v>
      </c>
      <c r="G12838">
        <f>INT((D12838-1)/6)+1</f>
        <v>6</v>
      </c>
      <c r="H12838">
        <f>MOD(D12838-1,6)+1</f>
        <v>1</v>
      </c>
      <c r="I12838">
        <f>37-D12838</f>
        <v>6</v>
      </c>
      <c r="J12838">
        <f>ABS(D12838-D12839)</f>
        <v>1</v>
      </c>
      <c r="K12838">
        <f>AVERAGE(D12838:D12842)</f>
        <v>31</v>
      </c>
      <c r="L12838">
        <f>AVERAGE(D12838:D12857)</f>
        <v>31</v>
      </c>
      <c r="M12838">
        <f>K12838-L12838</f>
        <v>0</v>
      </c>
      <c r="N12838" t="str">
        <f>IF(K12838&gt;L12838,"HIGH ZONE BIAS",IF(K12838&lt;L12838,"LOW ZONE BIAS","EQUILIBRIUM"))</f>
        <v>EQUILIBRIUM</v>
      </c>
    </row>
    <row r="12839">
      <c r="A12839">
        <v>14729</v>
      </c>
      <c r="B12839" t="str">
        <v>2016-01-28</v>
      </c>
      <c r="C12839" t="str">
        <v>Evening</v>
      </c>
      <c r="D12839">
        <v>32</v>
      </c>
      <c r="E12839" t="str">
        <f>IF(MOD(D12839,2)=0,"EVEN","ODD")</f>
        <v>EVEN</v>
      </c>
      <c r="F12839" t="str">
        <f>IF(D12839&lt;=18,"LOW (1-18)","HIGH (19-36)")</f>
        <v>HIGH (19-36)</v>
      </c>
      <c r="G12839">
        <f>INT((D12839-1)/6)+1</f>
        <v>6</v>
      </c>
      <c r="H12839">
        <f>MOD(D12839-1,6)+1</f>
        <v>2</v>
      </c>
      <c r="I12839">
        <f>37-D12839</f>
        <v>5</v>
      </c>
      <c r="J12839">
        <f>ABS(D12839-D12840)</f>
        <v>22</v>
      </c>
      <c r="K12839">
        <f>AVERAGE(D12839:D12843)</f>
        <v>32</v>
      </c>
      <c r="L12839">
        <f>AVERAGE(D12839:D12858)</f>
        <v>32</v>
      </c>
      <c r="M12839">
        <f>K12839-L12839</f>
        <v>0</v>
      </c>
      <c r="N12839" t="str">
        <f>IF(K12839&gt;L12839,"HIGH ZONE BIAS",IF(K12839&lt;L12839,"LOW ZONE BIAS","EQUILIBRIUM"))</f>
        <v>EQUILIBRIUM</v>
      </c>
    </row>
    <row r="12840">
      <c r="A12840">
        <v>14728</v>
      </c>
      <c r="B12840" t="str">
        <v>2016-01-28</v>
      </c>
      <c r="C12840" t="str">
        <v>Afternoon</v>
      </c>
      <c r="D12840">
        <v>10</v>
      </c>
      <c r="E12840" t="str">
        <f>IF(MOD(D12840,2)=0,"EVEN","ODD")</f>
        <v>EVEN</v>
      </c>
      <c r="F12840" t="str">
        <f>IF(D12840&lt;=18,"LOW (1-18)","HIGH (19-36)")</f>
        <v>LOW (1-18)</v>
      </c>
      <c r="G12840">
        <f>INT((D12840-1)/6)+1</f>
        <v>2</v>
      </c>
      <c r="H12840">
        <f>MOD(D12840-1,6)+1</f>
        <v>4</v>
      </c>
      <c r="I12840">
        <f>37-D12840</f>
        <v>27</v>
      </c>
      <c r="J12840">
        <f>ABS(D12840-D12841)</f>
        <v>4</v>
      </c>
      <c r="K12840">
        <f>AVERAGE(D12840:D12844)</f>
        <v>10</v>
      </c>
      <c r="L12840">
        <f>AVERAGE(D12840:D12859)</f>
        <v>10</v>
      </c>
      <c r="M12840">
        <f>K12840-L12840</f>
        <v>0</v>
      </c>
      <c r="N12840" t="str">
        <f>IF(K12840&gt;L12840,"HIGH ZONE BIAS",IF(K12840&lt;L12840,"LOW ZONE BIAS","EQUILIBRIUM"))</f>
        <v>EQUILIBRIUM</v>
      </c>
    </row>
    <row r="12841">
      <c r="A12841">
        <v>14727</v>
      </c>
      <c r="B12841" t="str">
        <v>2016-01-28</v>
      </c>
      <c r="C12841" t="str">
        <v>Midday</v>
      </c>
      <c r="D12841">
        <v>6</v>
      </c>
      <c r="E12841" t="str">
        <f>IF(MOD(D12841,2)=0,"EVEN","ODD")</f>
        <v>EVEN</v>
      </c>
      <c r="F12841" t="str">
        <f>IF(D12841&lt;=18,"LOW (1-18)","HIGH (19-36)")</f>
        <v>LOW (1-18)</v>
      </c>
      <c r="G12841">
        <f>INT((D12841-1)/6)+1</f>
        <v>1</v>
      </c>
      <c r="H12841">
        <f>MOD(D12841-1,6)+1</f>
        <v>6</v>
      </c>
      <c r="I12841">
        <f>37-D12841</f>
        <v>31</v>
      </c>
      <c r="J12841">
        <f>ABS(D12841-D12842)</f>
        <v>19</v>
      </c>
      <c r="K12841">
        <f>AVERAGE(D12841:D12845)</f>
        <v>6</v>
      </c>
      <c r="L12841">
        <f>AVERAGE(D12841:D12860)</f>
        <v>6</v>
      </c>
      <c r="M12841">
        <f>K12841-L12841</f>
        <v>0</v>
      </c>
      <c r="N12841" t="str">
        <f>IF(K12841&gt;L12841,"HIGH ZONE BIAS",IF(K12841&lt;L12841,"LOW ZONE BIAS","EQUILIBRIUM"))</f>
        <v>EQUILIBRIUM</v>
      </c>
    </row>
    <row r="12842">
      <c r="A12842">
        <v>14726</v>
      </c>
      <c r="B12842" t="str">
        <v>2016-01-28</v>
      </c>
      <c r="C12842" t="str">
        <v>Morning</v>
      </c>
      <c r="D12842">
        <v>25</v>
      </c>
      <c r="E12842" t="str">
        <f>IF(MOD(D12842,2)=0,"EVEN","ODD")</f>
        <v>ODD</v>
      </c>
      <c r="F12842" t="str">
        <f>IF(D12842&lt;=18,"LOW (1-18)","HIGH (19-36)")</f>
        <v>HIGH (19-36)</v>
      </c>
      <c r="G12842">
        <f>INT((D12842-1)/6)+1</f>
        <v>5</v>
      </c>
      <c r="H12842">
        <f>MOD(D12842-1,6)+1</f>
        <v>1</v>
      </c>
      <c r="I12842">
        <f>37-D12842</f>
        <v>12</v>
      </c>
      <c r="J12842">
        <f>ABS(D12842-D12843)</f>
        <v>14</v>
      </c>
      <c r="K12842">
        <f>AVERAGE(D12842:D12846)</f>
        <v>25</v>
      </c>
      <c r="L12842">
        <f>AVERAGE(D12842:D12861)</f>
        <v>25</v>
      </c>
      <c r="M12842">
        <f>K12842-L12842</f>
        <v>0</v>
      </c>
      <c r="N12842" t="str">
        <f>IF(K12842&gt;L12842,"HIGH ZONE BIAS",IF(K12842&lt;L12842,"LOW ZONE BIAS","EQUILIBRIUM"))</f>
        <v>EQUILIBRIUM</v>
      </c>
    </row>
    <row r="12843">
      <c r="A12843">
        <v>14725</v>
      </c>
      <c r="B12843" t="str">
        <v>2016-01-27</v>
      </c>
      <c r="C12843" t="str">
        <v>Evening</v>
      </c>
      <c r="D12843">
        <v>11</v>
      </c>
      <c r="E12843" t="str">
        <f>IF(MOD(D12843,2)=0,"EVEN","ODD")</f>
        <v>ODD</v>
      </c>
      <c r="F12843" t="str">
        <f>IF(D12843&lt;=18,"LOW (1-18)","HIGH (19-36)")</f>
        <v>LOW (1-18)</v>
      </c>
      <c r="G12843">
        <f>INT((D12843-1)/6)+1</f>
        <v>2</v>
      </c>
      <c r="H12843">
        <f>MOD(D12843-1,6)+1</f>
        <v>5</v>
      </c>
      <c r="I12843">
        <f>37-D12843</f>
        <v>26</v>
      </c>
      <c r="J12843">
        <f>ABS(D12843-D12844)</f>
        <v>16</v>
      </c>
      <c r="K12843">
        <f>AVERAGE(D12843:D12847)</f>
        <v>11</v>
      </c>
      <c r="L12843">
        <f>AVERAGE(D12843:D12862)</f>
        <v>11</v>
      </c>
      <c r="M12843">
        <f>K12843-L12843</f>
        <v>0</v>
      </c>
      <c r="N12843" t="str">
        <f>IF(K12843&gt;L12843,"HIGH ZONE BIAS",IF(K12843&lt;L12843,"LOW ZONE BIAS","EQUILIBRIUM"))</f>
        <v>EQUILIBRIUM</v>
      </c>
    </row>
    <row r="12844">
      <c r="A12844">
        <v>14724</v>
      </c>
      <c r="B12844" t="str">
        <v>2016-01-27</v>
      </c>
      <c r="C12844" t="str">
        <v>Afternoon</v>
      </c>
      <c r="D12844">
        <v>27</v>
      </c>
      <c r="E12844" t="str">
        <f>IF(MOD(D12844,2)=0,"EVEN","ODD")</f>
        <v>ODD</v>
      </c>
      <c r="F12844" t="str">
        <f>IF(D12844&lt;=18,"LOW (1-18)","HIGH (19-36)")</f>
        <v>HIGH (19-36)</v>
      </c>
      <c r="G12844">
        <f>INT((D12844-1)/6)+1</f>
        <v>5</v>
      </c>
      <c r="H12844">
        <f>MOD(D12844-1,6)+1</f>
        <v>3</v>
      </c>
      <c r="I12844">
        <f>37-D12844</f>
        <v>10</v>
      </c>
      <c r="J12844">
        <f>ABS(D12844-D12845)</f>
        <v>2</v>
      </c>
      <c r="K12844">
        <f>AVERAGE(D12844:D12848)</f>
        <v>27</v>
      </c>
      <c r="L12844">
        <f>AVERAGE(D12844:D12863)</f>
        <v>27</v>
      </c>
      <c r="M12844">
        <f>K12844-L12844</f>
        <v>0</v>
      </c>
      <c r="N12844" t="str">
        <f>IF(K12844&gt;L12844,"HIGH ZONE BIAS",IF(K12844&lt;L12844,"LOW ZONE BIAS","EQUILIBRIUM"))</f>
        <v>EQUILIBRIUM</v>
      </c>
    </row>
    <row r="12845">
      <c r="A12845">
        <v>14723</v>
      </c>
      <c r="B12845" t="str">
        <v>2016-01-27</v>
      </c>
      <c r="C12845" t="str">
        <v>Midday</v>
      </c>
      <c r="D12845">
        <v>25</v>
      </c>
      <c r="E12845" t="str">
        <f>IF(MOD(D12845,2)=0,"EVEN","ODD")</f>
        <v>ODD</v>
      </c>
      <c r="F12845" t="str">
        <f>IF(D12845&lt;=18,"LOW (1-18)","HIGH (19-36)")</f>
        <v>HIGH (19-36)</v>
      </c>
      <c r="G12845">
        <f>INT((D12845-1)/6)+1</f>
        <v>5</v>
      </c>
      <c r="H12845">
        <f>MOD(D12845-1,6)+1</f>
        <v>1</v>
      </c>
      <c r="I12845">
        <f>37-D12845</f>
        <v>12</v>
      </c>
      <c r="J12845">
        <f>ABS(D12845-D12846)</f>
        <v>24</v>
      </c>
      <c r="K12845">
        <f>AVERAGE(D12845:D12849)</f>
        <v>25</v>
      </c>
      <c r="L12845">
        <f>AVERAGE(D12845:D12864)</f>
        <v>25</v>
      </c>
      <c r="M12845">
        <f>K12845-L12845</f>
        <v>0</v>
      </c>
      <c r="N12845" t="str">
        <f>IF(K12845&gt;L12845,"HIGH ZONE BIAS",IF(K12845&lt;L12845,"LOW ZONE BIAS","EQUILIBRIUM"))</f>
        <v>EQUILIBRIUM</v>
      </c>
    </row>
    <row r="12846">
      <c r="A12846">
        <v>14722</v>
      </c>
      <c r="B12846" t="str">
        <v>2016-01-27</v>
      </c>
      <c r="C12846" t="str">
        <v>Morning</v>
      </c>
      <c r="D12846">
        <v>1</v>
      </c>
      <c r="E12846" t="str">
        <f>IF(MOD(D12846,2)=0,"EVEN","ODD")</f>
        <v>ODD</v>
      </c>
      <c r="F12846" t="str">
        <f>IF(D12846&lt;=18,"LOW (1-18)","HIGH (19-36)")</f>
        <v>LOW (1-18)</v>
      </c>
      <c r="G12846">
        <f>INT((D12846-1)/6)+1</f>
        <v>1</v>
      </c>
      <c r="H12846">
        <f>MOD(D12846-1,6)+1</f>
        <v>1</v>
      </c>
      <c r="I12846">
        <f>37-D12846</f>
        <v>36</v>
      </c>
      <c r="J12846">
        <f>ABS(D12846-D12847)</f>
        <v>1</v>
      </c>
      <c r="K12846">
        <f>AVERAGE(D12846:D12850)</f>
        <v>1</v>
      </c>
      <c r="L12846">
        <f>AVERAGE(D12846:D12865)</f>
        <v>1</v>
      </c>
      <c r="M12846">
        <f>K12846-L12846</f>
        <v>0</v>
      </c>
      <c r="N12846" t="str">
        <f>IF(K12846&gt;L12846,"HIGH ZONE BIAS",IF(K12846&lt;L12846,"LOW ZONE BIAS","EQUILIBRIUM"))</f>
        <v>EQUILIBRIUM</v>
      </c>
    </row>
    <row r="12847">
      <c r="A12847">
        <v>14721</v>
      </c>
      <c r="B12847" t="str">
        <v>2016-01-26</v>
      </c>
      <c r="C12847" t="str">
        <v>Evening</v>
      </c>
      <c r="D12847">
        <v>2</v>
      </c>
      <c r="E12847" t="str">
        <f>IF(MOD(D12847,2)=0,"EVEN","ODD")</f>
        <v>EVEN</v>
      </c>
      <c r="F12847" t="str">
        <f>IF(D12847&lt;=18,"LOW (1-18)","HIGH (19-36)")</f>
        <v>LOW (1-18)</v>
      </c>
      <c r="G12847">
        <f>INT((D12847-1)/6)+1</f>
        <v>1</v>
      </c>
      <c r="H12847">
        <f>MOD(D12847-1,6)+1</f>
        <v>2</v>
      </c>
      <c r="I12847">
        <f>37-D12847</f>
        <v>35</v>
      </c>
      <c r="J12847">
        <f>ABS(D12847-D12848)</f>
        <v>19</v>
      </c>
      <c r="K12847">
        <f>AVERAGE(D12847:D12851)</f>
        <v>2</v>
      </c>
      <c r="L12847">
        <f>AVERAGE(D12847:D12866)</f>
        <v>2</v>
      </c>
      <c r="M12847">
        <f>K12847-L12847</f>
        <v>0</v>
      </c>
      <c r="N12847" t="str">
        <f>IF(K12847&gt;L12847,"HIGH ZONE BIAS",IF(K12847&lt;L12847,"LOW ZONE BIAS","EQUILIBRIUM"))</f>
        <v>EQUILIBRIUM</v>
      </c>
    </row>
    <row r="12848">
      <c r="A12848">
        <v>14720</v>
      </c>
      <c r="B12848" t="str">
        <v>2016-01-26</v>
      </c>
      <c r="C12848" t="str">
        <v>Afternoon</v>
      </c>
      <c r="D12848">
        <v>21</v>
      </c>
      <c r="E12848" t="str">
        <f>IF(MOD(D12848,2)=0,"EVEN","ODD")</f>
        <v>ODD</v>
      </c>
      <c r="F12848" t="str">
        <f>IF(D12848&lt;=18,"LOW (1-18)","HIGH (19-36)")</f>
        <v>HIGH (19-36)</v>
      </c>
      <c r="G12848">
        <f>INT((D12848-1)/6)+1</f>
        <v>4</v>
      </c>
      <c r="H12848">
        <f>MOD(D12848-1,6)+1</f>
        <v>3</v>
      </c>
      <c r="I12848">
        <f>37-D12848</f>
        <v>16</v>
      </c>
      <c r="J12848">
        <f>ABS(D12848-D12849)</f>
        <v>8</v>
      </c>
      <c r="K12848">
        <f>AVERAGE(D12848:D12852)</f>
        <v>21</v>
      </c>
      <c r="L12848">
        <f>AVERAGE(D12848:D12867)</f>
        <v>21</v>
      </c>
      <c r="M12848">
        <f>K12848-L12848</f>
        <v>0</v>
      </c>
      <c r="N12848" t="str">
        <f>IF(K12848&gt;L12848,"HIGH ZONE BIAS",IF(K12848&lt;L12848,"LOW ZONE BIAS","EQUILIBRIUM"))</f>
        <v>EQUILIBRIUM</v>
      </c>
    </row>
    <row r="12849">
      <c r="A12849">
        <v>14719</v>
      </c>
      <c r="B12849" t="str">
        <v>2016-01-26</v>
      </c>
      <c r="C12849" t="str">
        <v>Midday</v>
      </c>
      <c r="D12849">
        <v>13</v>
      </c>
      <c r="E12849" t="str">
        <f>IF(MOD(D12849,2)=0,"EVEN","ODD")</f>
        <v>ODD</v>
      </c>
      <c r="F12849" t="str">
        <f>IF(D12849&lt;=18,"LOW (1-18)","HIGH (19-36)")</f>
        <v>LOW (1-18)</v>
      </c>
      <c r="G12849">
        <f>INT((D12849-1)/6)+1</f>
        <v>3</v>
      </c>
      <c r="H12849">
        <f>MOD(D12849-1,6)+1</f>
        <v>1</v>
      </c>
      <c r="I12849">
        <f>37-D12849</f>
        <v>24</v>
      </c>
      <c r="J12849">
        <f>ABS(D12849-D12850)</f>
        <v>6</v>
      </c>
      <c r="K12849">
        <f>AVERAGE(D12849:D12853)</f>
        <v>13</v>
      </c>
      <c r="L12849">
        <f>AVERAGE(D12849:D12868)</f>
        <v>13</v>
      </c>
      <c r="M12849">
        <f>K12849-L12849</f>
        <v>0</v>
      </c>
      <c r="N12849" t="str">
        <f>IF(K12849&gt;L12849,"HIGH ZONE BIAS",IF(K12849&lt;L12849,"LOW ZONE BIAS","EQUILIBRIUM"))</f>
        <v>EQUILIBRIUM</v>
      </c>
    </row>
    <row r="12850">
      <c r="A12850">
        <v>14718</v>
      </c>
      <c r="B12850" t="str">
        <v>2016-01-26</v>
      </c>
      <c r="C12850" t="str">
        <v>Morning</v>
      </c>
      <c r="D12850">
        <v>7</v>
      </c>
      <c r="E12850" t="str">
        <f>IF(MOD(D12850,2)=0,"EVEN","ODD")</f>
        <v>ODD</v>
      </c>
      <c r="F12850" t="str">
        <f>IF(D12850&lt;=18,"LOW (1-18)","HIGH (19-36)")</f>
        <v>LOW (1-18)</v>
      </c>
      <c r="G12850">
        <f>INT((D12850-1)/6)+1</f>
        <v>2</v>
      </c>
      <c r="H12850">
        <f>MOD(D12850-1,6)+1</f>
        <v>1</v>
      </c>
      <c r="I12850">
        <f>37-D12850</f>
        <v>30</v>
      </c>
      <c r="J12850">
        <f>ABS(D12850-D12851)</f>
        <v>12</v>
      </c>
      <c r="K12850">
        <f>AVERAGE(D12850:D12854)</f>
        <v>7</v>
      </c>
      <c r="L12850">
        <f>AVERAGE(D12850:D12869)</f>
        <v>7</v>
      </c>
      <c r="M12850">
        <f>K12850-L12850</f>
        <v>0</v>
      </c>
      <c r="N12850" t="str">
        <f>IF(K12850&gt;L12850,"HIGH ZONE BIAS",IF(K12850&lt;L12850,"LOW ZONE BIAS","EQUILIBRIUM"))</f>
        <v>EQUILIBRIUM</v>
      </c>
    </row>
    <row r="12851">
      <c r="A12851">
        <v>14717</v>
      </c>
      <c r="B12851" t="str">
        <v>2016-01-25</v>
      </c>
      <c r="C12851" t="str">
        <v>Evening</v>
      </c>
      <c r="D12851">
        <v>19</v>
      </c>
      <c r="E12851" t="str">
        <f>IF(MOD(D12851,2)=0,"EVEN","ODD")</f>
        <v>ODD</v>
      </c>
      <c r="F12851" t="str">
        <f>IF(D12851&lt;=18,"LOW (1-18)","HIGH (19-36)")</f>
        <v>HIGH (19-36)</v>
      </c>
      <c r="G12851">
        <f>INT((D12851-1)/6)+1</f>
        <v>4</v>
      </c>
      <c r="H12851">
        <f>MOD(D12851-1,6)+1</f>
        <v>1</v>
      </c>
      <c r="I12851">
        <f>37-D12851</f>
        <v>18</v>
      </c>
      <c r="J12851">
        <f>ABS(D12851-D12852)</f>
        <v>6</v>
      </c>
      <c r="K12851">
        <f>AVERAGE(D12851:D12855)</f>
        <v>19</v>
      </c>
      <c r="L12851">
        <f>AVERAGE(D12851:D12870)</f>
        <v>19</v>
      </c>
      <c r="M12851">
        <f>K12851-L12851</f>
        <v>0</v>
      </c>
      <c r="N12851" t="str">
        <f>IF(K12851&gt;L12851,"HIGH ZONE BIAS",IF(K12851&lt;L12851,"LOW ZONE BIAS","EQUILIBRIUM"))</f>
        <v>EQUILIBRIUM</v>
      </c>
    </row>
    <row r="12852">
      <c r="A12852">
        <v>14716</v>
      </c>
      <c r="B12852" t="str">
        <v>2016-01-25</v>
      </c>
      <c r="C12852" t="str">
        <v>Afternoon</v>
      </c>
      <c r="D12852">
        <v>13</v>
      </c>
      <c r="E12852" t="str">
        <f>IF(MOD(D12852,2)=0,"EVEN","ODD")</f>
        <v>ODD</v>
      </c>
      <c r="F12852" t="str">
        <f>IF(D12852&lt;=18,"LOW (1-18)","HIGH (19-36)")</f>
        <v>LOW (1-18)</v>
      </c>
      <c r="G12852">
        <f>INT((D12852-1)/6)+1</f>
        <v>3</v>
      </c>
      <c r="H12852">
        <f>MOD(D12852-1,6)+1</f>
        <v>1</v>
      </c>
      <c r="I12852">
        <f>37-D12852</f>
        <v>24</v>
      </c>
      <c r="J12852">
        <f>ABS(D12852-D12853)</f>
        <v>15</v>
      </c>
      <c r="K12852">
        <f>AVERAGE(D12852:D12856)</f>
        <v>13</v>
      </c>
      <c r="L12852">
        <f>AVERAGE(D12852:D12871)</f>
        <v>13</v>
      </c>
      <c r="M12852">
        <f>K12852-L12852</f>
        <v>0</v>
      </c>
      <c r="N12852" t="str">
        <f>IF(K12852&gt;L12852,"HIGH ZONE BIAS",IF(K12852&lt;L12852,"LOW ZONE BIAS","EQUILIBRIUM"))</f>
        <v>EQUILIBRIUM</v>
      </c>
    </row>
    <row r="12853">
      <c r="A12853">
        <v>14715</v>
      </c>
      <c r="B12853" t="str">
        <v>2016-01-25</v>
      </c>
      <c r="C12853" t="str">
        <v>Midday</v>
      </c>
      <c r="D12853">
        <v>28</v>
      </c>
      <c r="E12853" t="str">
        <f>IF(MOD(D12853,2)=0,"EVEN","ODD")</f>
        <v>EVEN</v>
      </c>
      <c r="F12853" t="str">
        <f>IF(D12853&lt;=18,"LOW (1-18)","HIGH (19-36)")</f>
        <v>HIGH (19-36)</v>
      </c>
      <c r="G12853">
        <f>INT((D12853-1)/6)+1</f>
        <v>5</v>
      </c>
      <c r="H12853">
        <f>MOD(D12853-1,6)+1</f>
        <v>4</v>
      </c>
      <c r="I12853">
        <f>37-D12853</f>
        <v>9</v>
      </c>
      <c r="J12853">
        <f>ABS(D12853-D12854)</f>
        <v>3</v>
      </c>
      <c r="K12853">
        <f>AVERAGE(D12853:D12857)</f>
        <v>28</v>
      </c>
      <c r="L12853">
        <f>AVERAGE(D12853:D12872)</f>
        <v>28</v>
      </c>
      <c r="M12853">
        <f>K12853-L12853</f>
        <v>0</v>
      </c>
      <c r="N12853" t="str">
        <f>IF(K12853&gt;L12853,"HIGH ZONE BIAS",IF(K12853&lt;L12853,"LOW ZONE BIAS","EQUILIBRIUM"))</f>
        <v>EQUILIBRIUM</v>
      </c>
    </row>
    <row r="12854">
      <c r="A12854">
        <v>14714</v>
      </c>
      <c r="B12854" t="str">
        <v>2016-01-25</v>
      </c>
      <c r="C12854" t="str">
        <v>Morning</v>
      </c>
      <c r="D12854">
        <v>25</v>
      </c>
      <c r="E12854" t="str">
        <f>IF(MOD(D12854,2)=0,"EVEN","ODD")</f>
        <v>ODD</v>
      </c>
      <c r="F12854" t="str">
        <f>IF(D12854&lt;=18,"LOW (1-18)","HIGH (19-36)")</f>
        <v>HIGH (19-36)</v>
      </c>
      <c r="G12854">
        <f>INT((D12854-1)/6)+1</f>
        <v>5</v>
      </c>
      <c r="H12854">
        <f>MOD(D12854-1,6)+1</f>
        <v>1</v>
      </c>
      <c r="I12854">
        <f>37-D12854</f>
        <v>12</v>
      </c>
      <c r="J12854">
        <f>ABS(D12854-D12855)</f>
        <v>13</v>
      </c>
      <c r="K12854">
        <f>AVERAGE(D12854:D12858)</f>
        <v>25</v>
      </c>
      <c r="L12854">
        <f>AVERAGE(D12854:D12873)</f>
        <v>25</v>
      </c>
      <c r="M12854">
        <f>K12854-L12854</f>
        <v>0</v>
      </c>
      <c r="N12854" t="str">
        <f>IF(K12854&gt;L12854,"HIGH ZONE BIAS",IF(K12854&lt;L12854,"LOW ZONE BIAS","EQUILIBRIUM"))</f>
        <v>EQUILIBRIUM</v>
      </c>
    </row>
    <row r="12855">
      <c r="A12855">
        <v>14713</v>
      </c>
      <c r="B12855" t="str">
        <v>2016-01-23</v>
      </c>
      <c r="C12855" t="str">
        <v>Evening</v>
      </c>
      <c r="D12855">
        <v>12</v>
      </c>
      <c r="E12855" t="str">
        <f>IF(MOD(D12855,2)=0,"EVEN","ODD")</f>
        <v>EVEN</v>
      </c>
      <c r="F12855" t="str">
        <f>IF(D12855&lt;=18,"LOW (1-18)","HIGH (19-36)")</f>
        <v>LOW (1-18)</v>
      </c>
      <c r="G12855">
        <f>INT((D12855-1)/6)+1</f>
        <v>2</v>
      </c>
      <c r="H12855">
        <f>MOD(D12855-1,6)+1</f>
        <v>6</v>
      </c>
      <c r="I12855">
        <f>37-D12855</f>
        <v>25</v>
      </c>
      <c r="J12855">
        <f>ABS(D12855-D12856)</f>
        <v>6</v>
      </c>
      <c r="K12855">
        <f>AVERAGE(D12855:D12859)</f>
        <v>12</v>
      </c>
      <c r="L12855">
        <f>AVERAGE(D12855:D12874)</f>
        <v>12</v>
      </c>
      <c r="M12855">
        <f>K12855-L12855</f>
        <v>0</v>
      </c>
      <c r="N12855" t="str">
        <f>IF(K12855&gt;L12855,"HIGH ZONE BIAS",IF(K12855&lt;L12855,"LOW ZONE BIAS","EQUILIBRIUM"))</f>
        <v>EQUILIBRIUM</v>
      </c>
    </row>
    <row r="12856">
      <c r="A12856">
        <v>14712</v>
      </c>
      <c r="B12856" t="str">
        <v>2016-01-23</v>
      </c>
      <c r="C12856" t="str">
        <v>Afternoon</v>
      </c>
      <c r="D12856">
        <v>6</v>
      </c>
      <c r="E12856" t="str">
        <f>IF(MOD(D12856,2)=0,"EVEN","ODD")</f>
        <v>EVEN</v>
      </c>
      <c r="F12856" t="str">
        <f>IF(D12856&lt;=18,"LOW (1-18)","HIGH (19-36)")</f>
        <v>LOW (1-18)</v>
      </c>
      <c r="G12856">
        <f>INT((D12856-1)/6)+1</f>
        <v>1</v>
      </c>
      <c r="H12856">
        <f>MOD(D12856-1,6)+1</f>
        <v>6</v>
      </c>
      <c r="I12856">
        <f>37-D12856</f>
        <v>31</v>
      </c>
      <c r="J12856">
        <f>ABS(D12856-D12857)</f>
        <v>12</v>
      </c>
      <c r="K12856">
        <f>AVERAGE(D12856:D12860)</f>
        <v>6</v>
      </c>
      <c r="L12856">
        <f>AVERAGE(D12856:D12875)</f>
        <v>6</v>
      </c>
      <c r="M12856">
        <f>K12856-L12856</f>
        <v>0</v>
      </c>
      <c r="N12856" t="str">
        <f>IF(K12856&gt;L12856,"HIGH ZONE BIAS",IF(K12856&lt;L12856,"LOW ZONE BIAS","EQUILIBRIUM"))</f>
        <v>EQUILIBRIUM</v>
      </c>
    </row>
    <row r="12857">
      <c r="A12857">
        <v>14711</v>
      </c>
      <c r="B12857" t="str">
        <v>2016-01-23</v>
      </c>
      <c r="C12857" t="str">
        <v>Midday</v>
      </c>
      <c r="D12857">
        <v>18</v>
      </c>
      <c r="E12857" t="str">
        <f>IF(MOD(D12857,2)=0,"EVEN","ODD")</f>
        <v>EVEN</v>
      </c>
      <c r="F12857" t="str">
        <f>IF(D12857&lt;=18,"LOW (1-18)","HIGH (19-36)")</f>
        <v>LOW (1-18)</v>
      </c>
      <c r="G12857">
        <f>INT((D12857-1)/6)+1</f>
        <v>3</v>
      </c>
      <c r="H12857">
        <f>MOD(D12857-1,6)+1</f>
        <v>6</v>
      </c>
      <c r="I12857">
        <f>37-D12857</f>
        <v>19</v>
      </c>
      <c r="J12857">
        <f>ABS(D12857-D12858)</f>
        <v>15</v>
      </c>
      <c r="K12857">
        <f>AVERAGE(D12857:D12861)</f>
        <v>18</v>
      </c>
      <c r="L12857">
        <f>AVERAGE(D12857:D12876)</f>
        <v>18</v>
      </c>
      <c r="M12857">
        <f>K12857-L12857</f>
        <v>0</v>
      </c>
      <c r="N12857" t="str">
        <f>IF(K12857&gt;L12857,"HIGH ZONE BIAS",IF(K12857&lt;L12857,"LOW ZONE BIAS","EQUILIBRIUM"))</f>
        <v>EQUILIBRIUM</v>
      </c>
    </row>
    <row r="12858">
      <c r="A12858">
        <v>14710</v>
      </c>
      <c r="B12858" t="str">
        <v>2016-01-23</v>
      </c>
      <c r="C12858" t="str">
        <v>Morning</v>
      </c>
      <c r="D12858">
        <v>3</v>
      </c>
      <c r="E12858" t="str">
        <f>IF(MOD(D12858,2)=0,"EVEN","ODD")</f>
        <v>ODD</v>
      </c>
      <c r="F12858" t="str">
        <f>IF(D12858&lt;=18,"LOW (1-18)","HIGH (19-36)")</f>
        <v>LOW (1-18)</v>
      </c>
      <c r="G12858">
        <f>INT((D12858-1)/6)+1</f>
        <v>1</v>
      </c>
      <c r="H12858">
        <f>MOD(D12858-1,6)+1</f>
        <v>3</v>
      </c>
      <c r="I12858">
        <f>37-D12858</f>
        <v>34</v>
      </c>
      <c r="J12858">
        <f>ABS(D12858-D12859)</f>
        <v>33</v>
      </c>
      <c r="K12858">
        <f>AVERAGE(D12858:D12862)</f>
        <v>3</v>
      </c>
      <c r="L12858">
        <f>AVERAGE(D12858:D12877)</f>
        <v>3</v>
      </c>
      <c r="M12858">
        <f>K12858-L12858</f>
        <v>0</v>
      </c>
      <c r="N12858" t="str">
        <f>IF(K12858&gt;L12858,"HIGH ZONE BIAS",IF(K12858&lt;L12858,"LOW ZONE BIAS","EQUILIBRIUM"))</f>
        <v>EQUILIBRIUM</v>
      </c>
    </row>
    <row r="12859">
      <c r="A12859">
        <v>14709</v>
      </c>
      <c r="B12859" t="str">
        <v>2016-01-22</v>
      </c>
      <c r="C12859" t="str">
        <v>Evening</v>
      </c>
      <c r="D12859">
        <v>36</v>
      </c>
      <c r="E12859" t="str">
        <f>IF(MOD(D12859,2)=0,"EVEN","ODD")</f>
        <v>EVEN</v>
      </c>
      <c r="F12859" t="str">
        <f>IF(D12859&lt;=18,"LOW (1-18)","HIGH (19-36)")</f>
        <v>HIGH (19-36)</v>
      </c>
      <c r="G12859">
        <f>INT((D12859-1)/6)+1</f>
        <v>6</v>
      </c>
      <c r="H12859">
        <f>MOD(D12859-1,6)+1</f>
        <v>6</v>
      </c>
      <c r="I12859">
        <f>37-D12859</f>
        <v>1</v>
      </c>
      <c r="J12859">
        <f>ABS(D12859-D12860)</f>
        <v>30</v>
      </c>
      <c r="K12859">
        <f>AVERAGE(D12859:D12863)</f>
        <v>36</v>
      </c>
      <c r="L12859">
        <f>AVERAGE(D12859:D12878)</f>
        <v>36</v>
      </c>
      <c r="M12859">
        <f>K12859-L12859</f>
        <v>0</v>
      </c>
      <c r="N12859" t="str">
        <f>IF(K12859&gt;L12859,"HIGH ZONE BIAS",IF(K12859&lt;L12859,"LOW ZONE BIAS","EQUILIBRIUM"))</f>
        <v>EQUILIBRIUM</v>
      </c>
    </row>
    <row r="12860">
      <c r="A12860">
        <v>14708</v>
      </c>
      <c r="B12860" t="str">
        <v>2016-01-22</v>
      </c>
      <c r="C12860" t="str">
        <v>Afternoon</v>
      </c>
      <c r="D12860">
        <v>6</v>
      </c>
      <c r="E12860" t="str">
        <f>IF(MOD(D12860,2)=0,"EVEN","ODD")</f>
        <v>EVEN</v>
      </c>
      <c r="F12860" t="str">
        <f>IF(D12860&lt;=18,"LOW (1-18)","HIGH (19-36)")</f>
        <v>LOW (1-18)</v>
      </c>
      <c r="G12860">
        <f>INT((D12860-1)/6)+1</f>
        <v>1</v>
      </c>
      <c r="H12860">
        <f>MOD(D12860-1,6)+1</f>
        <v>6</v>
      </c>
      <c r="I12860">
        <f>37-D12860</f>
        <v>31</v>
      </c>
      <c r="J12860">
        <f>ABS(D12860-D12861)</f>
        <v>13</v>
      </c>
      <c r="K12860">
        <f>AVERAGE(D12860:D12864)</f>
        <v>6</v>
      </c>
      <c r="L12860">
        <f>AVERAGE(D12860:D12879)</f>
        <v>6</v>
      </c>
      <c r="M12860">
        <f>K12860-L12860</f>
        <v>0</v>
      </c>
      <c r="N12860" t="str">
        <f>IF(K12860&gt;L12860,"HIGH ZONE BIAS",IF(K12860&lt;L12860,"LOW ZONE BIAS","EQUILIBRIUM"))</f>
        <v>EQUILIBRIUM</v>
      </c>
    </row>
    <row r="12861">
      <c r="A12861">
        <v>14707</v>
      </c>
      <c r="B12861" t="str">
        <v>2016-01-22</v>
      </c>
      <c r="C12861" t="str">
        <v>Midday</v>
      </c>
      <c r="D12861">
        <v>19</v>
      </c>
      <c r="E12861" t="str">
        <f>IF(MOD(D12861,2)=0,"EVEN","ODD")</f>
        <v>ODD</v>
      </c>
      <c r="F12861" t="str">
        <f>IF(D12861&lt;=18,"LOW (1-18)","HIGH (19-36)")</f>
        <v>HIGH (19-36)</v>
      </c>
      <c r="G12861">
        <f>INT((D12861-1)/6)+1</f>
        <v>4</v>
      </c>
      <c r="H12861">
        <f>MOD(D12861-1,6)+1</f>
        <v>1</v>
      </c>
      <c r="I12861">
        <f>37-D12861</f>
        <v>18</v>
      </c>
      <c r="J12861">
        <f>ABS(D12861-D12862)</f>
        <v>17</v>
      </c>
      <c r="K12861">
        <f>AVERAGE(D12861:D12865)</f>
        <v>19</v>
      </c>
      <c r="L12861">
        <f>AVERAGE(D12861:D12880)</f>
        <v>19</v>
      </c>
      <c r="M12861">
        <f>K12861-L12861</f>
        <v>0</v>
      </c>
      <c r="N12861" t="str">
        <f>IF(K12861&gt;L12861,"HIGH ZONE BIAS",IF(K12861&lt;L12861,"LOW ZONE BIAS","EQUILIBRIUM"))</f>
        <v>EQUILIBRIUM</v>
      </c>
    </row>
    <row r="12862">
      <c r="A12862">
        <v>14706</v>
      </c>
      <c r="B12862" t="str">
        <v>2016-01-22</v>
      </c>
      <c r="C12862" t="str">
        <v>Morning</v>
      </c>
      <c r="D12862">
        <v>36</v>
      </c>
      <c r="E12862" t="str">
        <f>IF(MOD(D12862,2)=0,"EVEN","ODD")</f>
        <v>EVEN</v>
      </c>
      <c r="F12862" t="str">
        <f>IF(D12862&lt;=18,"LOW (1-18)","HIGH (19-36)")</f>
        <v>HIGH (19-36)</v>
      </c>
      <c r="G12862">
        <f>INT((D12862-1)/6)+1</f>
        <v>6</v>
      </c>
      <c r="H12862">
        <f>MOD(D12862-1,6)+1</f>
        <v>6</v>
      </c>
      <c r="I12862">
        <f>37-D12862</f>
        <v>1</v>
      </c>
      <c r="J12862">
        <f>ABS(D12862-D12863)</f>
        <v>18</v>
      </c>
      <c r="K12862">
        <f>AVERAGE(D12862:D12866)</f>
        <v>36</v>
      </c>
      <c r="L12862">
        <f>AVERAGE(D12862:D12881)</f>
        <v>36</v>
      </c>
      <c r="M12862">
        <f>K12862-L12862</f>
        <v>0</v>
      </c>
      <c r="N12862" t="str">
        <f>IF(K12862&gt;L12862,"HIGH ZONE BIAS",IF(K12862&lt;L12862,"LOW ZONE BIAS","EQUILIBRIUM"))</f>
        <v>EQUILIBRIUM</v>
      </c>
    </row>
    <row r="12863">
      <c r="A12863">
        <v>14705</v>
      </c>
      <c r="B12863" t="str">
        <v>2016-01-21</v>
      </c>
      <c r="C12863" t="str">
        <v>Evening</v>
      </c>
      <c r="D12863">
        <v>18</v>
      </c>
      <c r="E12863" t="str">
        <f>IF(MOD(D12863,2)=0,"EVEN","ODD")</f>
        <v>EVEN</v>
      </c>
      <c r="F12863" t="str">
        <f>IF(D12863&lt;=18,"LOW (1-18)","HIGH (19-36)")</f>
        <v>LOW (1-18)</v>
      </c>
      <c r="G12863">
        <f>INT((D12863-1)/6)+1</f>
        <v>3</v>
      </c>
      <c r="H12863">
        <f>MOD(D12863-1,6)+1</f>
        <v>6</v>
      </c>
      <c r="I12863">
        <f>37-D12863</f>
        <v>19</v>
      </c>
      <c r="J12863">
        <f>ABS(D12863-D12864)</f>
        <v>2</v>
      </c>
      <c r="K12863">
        <f>AVERAGE(D12863:D12867)</f>
        <v>18</v>
      </c>
      <c r="L12863">
        <f>AVERAGE(D12863:D12882)</f>
        <v>18</v>
      </c>
      <c r="M12863">
        <f>K12863-L12863</f>
        <v>0</v>
      </c>
      <c r="N12863" t="str">
        <f>IF(K12863&gt;L12863,"HIGH ZONE BIAS",IF(K12863&lt;L12863,"LOW ZONE BIAS","EQUILIBRIUM"))</f>
        <v>EQUILIBRIUM</v>
      </c>
    </row>
    <row r="12864">
      <c r="A12864">
        <v>14704</v>
      </c>
      <c r="B12864" t="str">
        <v>2016-01-21</v>
      </c>
      <c r="C12864" t="str">
        <v>Afternoon</v>
      </c>
      <c r="D12864">
        <v>20</v>
      </c>
      <c r="E12864" t="str">
        <f>IF(MOD(D12864,2)=0,"EVEN","ODD")</f>
        <v>EVEN</v>
      </c>
      <c r="F12864" t="str">
        <f>IF(D12864&lt;=18,"LOW (1-18)","HIGH (19-36)")</f>
        <v>HIGH (19-36)</v>
      </c>
      <c r="G12864">
        <f>INT((D12864-1)/6)+1</f>
        <v>4</v>
      </c>
      <c r="H12864">
        <f>MOD(D12864-1,6)+1</f>
        <v>2</v>
      </c>
      <c r="I12864">
        <f>37-D12864</f>
        <v>17</v>
      </c>
      <c r="J12864">
        <f>ABS(D12864-D12865)</f>
        <v>8</v>
      </c>
      <c r="K12864">
        <f>AVERAGE(D12864:D12868)</f>
        <v>20</v>
      </c>
      <c r="L12864">
        <f>AVERAGE(D12864:D12883)</f>
        <v>20</v>
      </c>
      <c r="M12864">
        <f>K12864-L12864</f>
        <v>0</v>
      </c>
      <c r="N12864" t="str">
        <f>IF(K12864&gt;L12864,"HIGH ZONE BIAS",IF(K12864&lt;L12864,"LOW ZONE BIAS","EQUILIBRIUM"))</f>
        <v>EQUILIBRIUM</v>
      </c>
    </row>
    <row r="12865">
      <c r="A12865">
        <v>14703</v>
      </c>
      <c r="B12865" t="str">
        <v>2016-01-21</v>
      </c>
      <c r="C12865" t="str">
        <v>Midday</v>
      </c>
      <c r="D12865">
        <v>12</v>
      </c>
      <c r="E12865" t="str">
        <f>IF(MOD(D12865,2)=0,"EVEN","ODD")</f>
        <v>EVEN</v>
      </c>
      <c r="F12865" t="str">
        <f>IF(D12865&lt;=18,"LOW (1-18)","HIGH (19-36)")</f>
        <v>LOW (1-18)</v>
      </c>
      <c r="G12865">
        <f>INT((D12865-1)/6)+1</f>
        <v>2</v>
      </c>
      <c r="H12865">
        <f>MOD(D12865-1,6)+1</f>
        <v>6</v>
      </c>
      <c r="I12865">
        <f>37-D12865</f>
        <v>25</v>
      </c>
      <c r="J12865">
        <f>ABS(D12865-D12866)</f>
        <v>1</v>
      </c>
      <c r="K12865">
        <f>AVERAGE(D12865:D12869)</f>
        <v>12</v>
      </c>
      <c r="L12865">
        <f>AVERAGE(D12865:D12884)</f>
        <v>12</v>
      </c>
      <c r="M12865">
        <f>K12865-L12865</f>
        <v>0</v>
      </c>
      <c r="N12865" t="str">
        <f>IF(K12865&gt;L12865,"HIGH ZONE BIAS",IF(K12865&lt;L12865,"LOW ZONE BIAS","EQUILIBRIUM"))</f>
        <v>EQUILIBRIUM</v>
      </c>
    </row>
    <row r="12866">
      <c r="A12866">
        <v>14702</v>
      </c>
      <c r="B12866" t="str">
        <v>2016-01-21</v>
      </c>
      <c r="C12866" t="str">
        <v>Morning</v>
      </c>
      <c r="D12866">
        <v>13</v>
      </c>
      <c r="E12866" t="str">
        <f>IF(MOD(D12866,2)=0,"EVEN","ODD")</f>
        <v>ODD</v>
      </c>
      <c r="F12866" t="str">
        <f>IF(D12866&lt;=18,"LOW (1-18)","HIGH (19-36)")</f>
        <v>LOW (1-18)</v>
      </c>
      <c r="G12866">
        <f>INT((D12866-1)/6)+1</f>
        <v>3</v>
      </c>
      <c r="H12866">
        <f>MOD(D12866-1,6)+1</f>
        <v>1</v>
      </c>
      <c r="I12866">
        <f>37-D12866</f>
        <v>24</v>
      </c>
      <c r="J12866">
        <f>ABS(D12866-D12867)</f>
        <v>11</v>
      </c>
      <c r="K12866">
        <f>AVERAGE(D12866:D12870)</f>
        <v>13</v>
      </c>
      <c r="L12866">
        <f>AVERAGE(D12866:D12885)</f>
        <v>13</v>
      </c>
      <c r="M12866">
        <f>K12866-L12866</f>
        <v>0</v>
      </c>
      <c r="N12866" t="str">
        <f>IF(K12866&gt;L12866,"HIGH ZONE BIAS",IF(K12866&lt;L12866,"LOW ZONE BIAS","EQUILIBRIUM"))</f>
        <v>EQUILIBRIUM</v>
      </c>
    </row>
    <row r="12867">
      <c r="A12867">
        <v>14701</v>
      </c>
      <c r="B12867" t="str">
        <v>2016-01-20</v>
      </c>
      <c r="C12867" t="str">
        <v>Evening</v>
      </c>
      <c r="D12867">
        <v>2</v>
      </c>
      <c r="E12867" t="str">
        <f>IF(MOD(D12867,2)=0,"EVEN","ODD")</f>
        <v>EVEN</v>
      </c>
      <c r="F12867" t="str">
        <f>IF(D12867&lt;=18,"LOW (1-18)","HIGH (19-36)")</f>
        <v>LOW (1-18)</v>
      </c>
      <c r="G12867">
        <f>INT((D12867-1)/6)+1</f>
        <v>1</v>
      </c>
      <c r="H12867">
        <f>MOD(D12867-1,6)+1</f>
        <v>2</v>
      </c>
      <c r="I12867">
        <f>37-D12867</f>
        <v>35</v>
      </c>
      <c r="J12867">
        <f>ABS(D12867-D12868)</f>
        <v>25</v>
      </c>
      <c r="K12867">
        <f>AVERAGE(D12867:D12871)</f>
        <v>2</v>
      </c>
      <c r="L12867">
        <f>AVERAGE(D12867:D12886)</f>
        <v>2</v>
      </c>
      <c r="M12867">
        <f>K12867-L12867</f>
        <v>0</v>
      </c>
      <c r="N12867" t="str">
        <f>IF(K12867&gt;L12867,"HIGH ZONE BIAS",IF(K12867&lt;L12867,"LOW ZONE BIAS","EQUILIBRIUM"))</f>
        <v>EQUILIBRIUM</v>
      </c>
    </row>
    <row r="12868">
      <c r="A12868">
        <v>14700</v>
      </c>
      <c r="B12868" t="str">
        <v>2016-01-20</v>
      </c>
      <c r="C12868" t="str">
        <v>Afternoon</v>
      </c>
      <c r="D12868">
        <v>27</v>
      </c>
      <c r="E12868" t="str">
        <f>IF(MOD(D12868,2)=0,"EVEN","ODD")</f>
        <v>ODD</v>
      </c>
      <c r="F12868" t="str">
        <f>IF(D12868&lt;=18,"LOW (1-18)","HIGH (19-36)")</f>
        <v>HIGH (19-36)</v>
      </c>
      <c r="G12868">
        <f>INT((D12868-1)/6)+1</f>
        <v>5</v>
      </c>
      <c r="H12868">
        <f>MOD(D12868-1,6)+1</f>
        <v>3</v>
      </c>
      <c r="I12868">
        <f>37-D12868</f>
        <v>10</v>
      </c>
      <c r="J12868">
        <f>ABS(D12868-D12869)</f>
        <v>25</v>
      </c>
      <c r="K12868">
        <f>AVERAGE(D12868:D12872)</f>
        <v>27</v>
      </c>
      <c r="L12868">
        <f>AVERAGE(D12868:D12887)</f>
        <v>27</v>
      </c>
      <c r="M12868">
        <f>K12868-L12868</f>
        <v>0</v>
      </c>
      <c r="N12868" t="str">
        <f>IF(K12868&gt;L12868,"HIGH ZONE BIAS",IF(K12868&lt;L12868,"LOW ZONE BIAS","EQUILIBRIUM"))</f>
        <v>EQUILIBRIUM</v>
      </c>
    </row>
    <row r="12869">
      <c r="A12869">
        <v>14699</v>
      </c>
      <c r="B12869" t="str">
        <v>2016-01-20</v>
      </c>
      <c r="C12869" t="str">
        <v>Midday</v>
      </c>
      <c r="D12869">
        <v>2</v>
      </c>
      <c r="E12869" t="str">
        <f>IF(MOD(D12869,2)=0,"EVEN","ODD")</f>
        <v>EVEN</v>
      </c>
      <c r="F12869" t="str">
        <f>IF(D12869&lt;=18,"LOW (1-18)","HIGH (19-36)")</f>
        <v>LOW (1-18)</v>
      </c>
      <c r="G12869">
        <f>INT((D12869-1)/6)+1</f>
        <v>1</v>
      </c>
      <c r="H12869">
        <f>MOD(D12869-1,6)+1</f>
        <v>2</v>
      </c>
      <c r="I12869">
        <f>37-D12869</f>
        <v>35</v>
      </c>
      <c r="J12869">
        <f>ABS(D12869-D12870)</f>
        <v>22</v>
      </c>
      <c r="K12869">
        <f>AVERAGE(D12869:D12873)</f>
        <v>2</v>
      </c>
      <c r="L12869">
        <f>AVERAGE(D12869:D12888)</f>
        <v>2</v>
      </c>
      <c r="M12869">
        <f>K12869-L12869</f>
        <v>0</v>
      </c>
      <c r="N12869" t="str">
        <f>IF(K12869&gt;L12869,"HIGH ZONE BIAS",IF(K12869&lt;L12869,"LOW ZONE BIAS","EQUILIBRIUM"))</f>
        <v>EQUILIBRIUM</v>
      </c>
    </row>
    <row r="12870">
      <c r="A12870">
        <v>14698</v>
      </c>
      <c r="B12870" t="str">
        <v>2016-01-20</v>
      </c>
      <c r="C12870" t="str">
        <v>Morning</v>
      </c>
      <c r="D12870">
        <v>24</v>
      </c>
      <c r="E12870" t="str">
        <f>IF(MOD(D12870,2)=0,"EVEN","ODD")</f>
        <v>EVEN</v>
      </c>
      <c r="F12870" t="str">
        <f>IF(D12870&lt;=18,"LOW (1-18)","HIGH (19-36)")</f>
        <v>HIGH (19-36)</v>
      </c>
      <c r="G12870">
        <f>INT((D12870-1)/6)+1</f>
        <v>4</v>
      </c>
      <c r="H12870">
        <f>MOD(D12870-1,6)+1</f>
        <v>6</v>
      </c>
      <c r="I12870">
        <f>37-D12870</f>
        <v>13</v>
      </c>
      <c r="J12870">
        <f>ABS(D12870-D12871)</f>
        <v>5</v>
      </c>
      <c r="K12870">
        <f>AVERAGE(D12870:D12874)</f>
        <v>24</v>
      </c>
      <c r="L12870">
        <f>AVERAGE(D12870:D12889)</f>
        <v>24</v>
      </c>
      <c r="M12870">
        <f>K12870-L12870</f>
        <v>0</v>
      </c>
      <c r="N12870" t="str">
        <f>IF(K12870&gt;L12870,"HIGH ZONE BIAS",IF(K12870&lt;L12870,"LOW ZONE BIAS","EQUILIBRIUM"))</f>
        <v>EQUILIBRIUM</v>
      </c>
    </row>
    <row r="12871">
      <c r="A12871">
        <v>14697</v>
      </c>
      <c r="B12871" t="str">
        <v>2016-01-19</v>
      </c>
      <c r="C12871" t="str">
        <v>Evening</v>
      </c>
      <c r="D12871">
        <v>29</v>
      </c>
      <c r="E12871" t="str">
        <f>IF(MOD(D12871,2)=0,"EVEN","ODD")</f>
        <v>ODD</v>
      </c>
      <c r="F12871" t="str">
        <f>IF(D12871&lt;=18,"LOW (1-18)","HIGH (19-36)")</f>
        <v>HIGH (19-36)</v>
      </c>
      <c r="G12871">
        <f>INT((D12871-1)/6)+1</f>
        <v>5</v>
      </c>
      <c r="H12871">
        <f>MOD(D12871-1,6)+1</f>
        <v>5</v>
      </c>
      <c r="I12871">
        <f>37-D12871</f>
        <v>8</v>
      </c>
      <c r="J12871">
        <f>ABS(D12871-D12872)</f>
        <v>4</v>
      </c>
      <c r="K12871">
        <f>AVERAGE(D12871:D12875)</f>
        <v>29</v>
      </c>
      <c r="L12871">
        <f>AVERAGE(D12871:D12890)</f>
        <v>29</v>
      </c>
      <c r="M12871">
        <f>K12871-L12871</f>
        <v>0</v>
      </c>
      <c r="N12871" t="str">
        <f>IF(K12871&gt;L12871,"HIGH ZONE BIAS",IF(K12871&lt;L12871,"LOW ZONE BIAS","EQUILIBRIUM"))</f>
        <v>EQUILIBRIUM</v>
      </c>
    </row>
    <row r="12872">
      <c r="A12872">
        <v>14696</v>
      </c>
      <c r="B12872" t="str">
        <v>2016-01-19</v>
      </c>
      <c r="C12872" t="str">
        <v>Afternoon</v>
      </c>
      <c r="D12872">
        <v>33</v>
      </c>
      <c r="E12872" t="str">
        <f>IF(MOD(D12872,2)=0,"EVEN","ODD")</f>
        <v>ODD</v>
      </c>
      <c r="F12872" t="str">
        <f>IF(D12872&lt;=18,"LOW (1-18)","HIGH (19-36)")</f>
        <v>HIGH (19-36)</v>
      </c>
      <c r="G12872">
        <f>INT((D12872-1)/6)+1</f>
        <v>6</v>
      </c>
      <c r="H12872">
        <f>MOD(D12872-1,6)+1</f>
        <v>3</v>
      </c>
      <c r="I12872">
        <f>37-D12872</f>
        <v>4</v>
      </c>
      <c r="J12872">
        <f>ABS(D12872-D12873)</f>
        <v>9</v>
      </c>
      <c r="K12872">
        <f>AVERAGE(D12872:D12876)</f>
        <v>33</v>
      </c>
      <c r="L12872">
        <f>AVERAGE(D12872:D12891)</f>
        <v>33</v>
      </c>
      <c r="M12872">
        <f>K12872-L12872</f>
        <v>0</v>
      </c>
      <c r="N12872" t="str">
        <f>IF(K12872&gt;L12872,"HIGH ZONE BIAS",IF(K12872&lt;L12872,"LOW ZONE BIAS","EQUILIBRIUM"))</f>
        <v>EQUILIBRIUM</v>
      </c>
    </row>
    <row r="12873">
      <c r="A12873">
        <v>14695</v>
      </c>
      <c r="B12873" t="str">
        <v>2016-01-19</v>
      </c>
      <c r="C12873" t="str">
        <v>Midday</v>
      </c>
      <c r="D12873">
        <v>24</v>
      </c>
      <c r="E12873" t="str">
        <f>IF(MOD(D12873,2)=0,"EVEN","ODD")</f>
        <v>EVEN</v>
      </c>
      <c r="F12873" t="str">
        <f>IF(D12873&lt;=18,"LOW (1-18)","HIGH (19-36)")</f>
        <v>HIGH (19-36)</v>
      </c>
      <c r="G12873">
        <f>INT((D12873-1)/6)+1</f>
        <v>4</v>
      </c>
      <c r="H12873">
        <f>MOD(D12873-1,6)+1</f>
        <v>6</v>
      </c>
      <c r="I12873">
        <f>37-D12873</f>
        <v>13</v>
      </c>
      <c r="J12873">
        <f>ABS(D12873-D12874)</f>
        <v>4</v>
      </c>
      <c r="K12873">
        <f>AVERAGE(D12873:D12877)</f>
        <v>24</v>
      </c>
      <c r="L12873">
        <f>AVERAGE(D12873:D12892)</f>
        <v>24</v>
      </c>
      <c r="M12873">
        <f>K12873-L12873</f>
        <v>0</v>
      </c>
      <c r="N12873" t="str">
        <f>IF(K12873&gt;L12873,"HIGH ZONE BIAS",IF(K12873&lt;L12873,"LOW ZONE BIAS","EQUILIBRIUM"))</f>
        <v>EQUILIBRIUM</v>
      </c>
    </row>
    <row r="12874">
      <c r="A12874">
        <v>14694</v>
      </c>
      <c r="B12874" t="str">
        <v>2016-01-19</v>
      </c>
      <c r="C12874" t="str">
        <v>Morning</v>
      </c>
      <c r="D12874">
        <v>28</v>
      </c>
      <c r="E12874" t="str">
        <f>IF(MOD(D12874,2)=0,"EVEN","ODD")</f>
        <v>EVEN</v>
      </c>
      <c r="F12874" t="str">
        <f>IF(D12874&lt;=18,"LOW (1-18)","HIGH (19-36)")</f>
        <v>HIGH (19-36)</v>
      </c>
      <c r="G12874">
        <f>INT((D12874-1)/6)+1</f>
        <v>5</v>
      </c>
      <c r="H12874">
        <f>MOD(D12874-1,6)+1</f>
        <v>4</v>
      </c>
      <c r="I12874">
        <f>37-D12874</f>
        <v>9</v>
      </c>
      <c r="J12874">
        <f>ABS(D12874-D12875)</f>
        <v>6</v>
      </c>
      <c r="K12874">
        <f>AVERAGE(D12874:D12878)</f>
        <v>28</v>
      </c>
      <c r="L12874">
        <f>AVERAGE(D12874:D12893)</f>
        <v>28</v>
      </c>
      <c r="M12874">
        <f>K12874-L12874</f>
        <v>0</v>
      </c>
      <c r="N12874" t="str">
        <f>IF(K12874&gt;L12874,"HIGH ZONE BIAS",IF(K12874&lt;L12874,"LOW ZONE BIAS","EQUILIBRIUM"))</f>
        <v>EQUILIBRIUM</v>
      </c>
    </row>
    <row r="12875">
      <c r="A12875">
        <v>14693</v>
      </c>
      <c r="B12875" t="str">
        <v>2016-01-18</v>
      </c>
      <c r="C12875" t="str">
        <v>Evening</v>
      </c>
      <c r="D12875">
        <v>22</v>
      </c>
      <c r="E12875" t="str">
        <f>IF(MOD(D12875,2)=0,"EVEN","ODD")</f>
        <v>EVEN</v>
      </c>
      <c r="F12875" t="str">
        <f>IF(D12875&lt;=18,"LOW (1-18)","HIGH (19-36)")</f>
        <v>HIGH (19-36)</v>
      </c>
      <c r="G12875">
        <f>INT((D12875-1)/6)+1</f>
        <v>4</v>
      </c>
      <c r="H12875">
        <f>MOD(D12875-1,6)+1</f>
        <v>4</v>
      </c>
      <c r="I12875">
        <f>37-D12875</f>
        <v>15</v>
      </c>
      <c r="J12875">
        <f>ABS(D12875-D12876)</f>
        <v>12</v>
      </c>
      <c r="K12875">
        <f>AVERAGE(D12875:D12879)</f>
        <v>22</v>
      </c>
      <c r="L12875">
        <f>AVERAGE(D12875:D12894)</f>
        <v>22</v>
      </c>
      <c r="M12875">
        <f>K12875-L12875</f>
        <v>0</v>
      </c>
      <c r="N12875" t="str">
        <f>IF(K12875&gt;L12875,"HIGH ZONE BIAS",IF(K12875&lt;L12875,"LOW ZONE BIAS","EQUILIBRIUM"))</f>
        <v>EQUILIBRIUM</v>
      </c>
    </row>
    <row r="12876">
      <c r="A12876">
        <v>14692</v>
      </c>
      <c r="B12876" t="str">
        <v>2016-01-18</v>
      </c>
      <c r="C12876" t="str">
        <v>Afternoon</v>
      </c>
      <c r="D12876">
        <v>34</v>
      </c>
      <c r="E12876" t="str">
        <f>IF(MOD(D12876,2)=0,"EVEN","ODD")</f>
        <v>EVEN</v>
      </c>
      <c r="F12876" t="str">
        <f>IF(D12876&lt;=18,"LOW (1-18)","HIGH (19-36)")</f>
        <v>HIGH (19-36)</v>
      </c>
      <c r="G12876">
        <f>INT((D12876-1)/6)+1</f>
        <v>6</v>
      </c>
      <c r="H12876">
        <f>MOD(D12876-1,6)+1</f>
        <v>4</v>
      </c>
      <c r="I12876">
        <f>37-D12876</f>
        <v>3</v>
      </c>
      <c r="J12876">
        <f>ABS(D12876-D12877)</f>
        <v>17</v>
      </c>
      <c r="K12876">
        <f>AVERAGE(D12876:D12880)</f>
        <v>34</v>
      </c>
      <c r="L12876">
        <f>AVERAGE(D12876:D12895)</f>
        <v>34</v>
      </c>
      <c r="M12876">
        <f>K12876-L12876</f>
        <v>0</v>
      </c>
      <c r="N12876" t="str">
        <f>IF(K12876&gt;L12876,"HIGH ZONE BIAS",IF(K12876&lt;L12876,"LOW ZONE BIAS","EQUILIBRIUM"))</f>
        <v>EQUILIBRIUM</v>
      </c>
    </row>
    <row r="12877">
      <c r="A12877">
        <v>14691</v>
      </c>
      <c r="B12877" t="str">
        <v>2016-01-18</v>
      </c>
      <c r="C12877" t="str">
        <v>Midday</v>
      </c>
      <c r="D12877">
        <v>17</v>
      </c>
      <c r="E12877" t="str">
        <f>IF(MOD(D12877,2)=0,"EVEN","ODD")</f>
        <v>ODD</v>
      </c>
      <c r="F12877" t="str">
        <f>IF(D12877&lt;=18,"LOW (1-18)","HIGH (19-36)")</f>
        <v>LOW (1-18)</v>
      </c>
      <c r="G12877">
        <f>INT((D12877-1)/6)+1</f>
        <v>3</v>
      </c>
      <c r="H12877">
        <f>MOD(D12877-1,6)+1</f>
        <v>5</v>
      </c>
      <c r="I12877">
        <f>37-D12877</f>
        <v>20</v>
      </c>
      <c r="J12877">
        <f>ABS(D12877-D12878)</f>
        <v>2</v>
      </c>
      <c r="K12877">
        <f>AVERAGE(D12877:D12881)</f>
        <v>17</v>
      </c>
      <c r="L12877">
        <f>AVERAGE(D12877:D12896)</f>
        <v>17</v>
      </c>
      <c r="M12877">
        <f>K12877-L12877</f>
        <v>0</v>
      </c>
      <c r="N12877" t="str">
        <f>IF(K12877&gt;L12877,"HIGH ZONE BIAS",IF(K12877&lt;L12877,"LOW ZONE BIAS","EQUILIBRIUM"))</f>
        <v>EQUILIBRIUM</v>
      </c>
    </row>
    <row r="12878">
      <c r="A12878">
        <v>14690</v>
      </c>
      <c r="B12878" t="str">
        <v>2016-01-18</v>
      </c>
      <c r="C12878" t="str">
        <v>Morning</v>
      </c>
      <c r="D12878">
        <v>15</v>
      </c>
      <c r="E12878" t="str">
        <f>IF(MOD(D12878,2)=0,"EVEN","ODD")</f>
        <v>ODD</v>
      </c>
      <c r="F12878" t="str">
        <f>IF(D12878&lt;=18,"LOW (1-18)","HIGH (19-36)")</f>
        <v>LOW (1-18)</v>
      </c>
      <c r="G12878">
        <f>INT((D12878-1)/6)+1</f>
        <v>3</v>
      </c>
      <c r="H12878">
        <f>MOD(D12878-1,6)+1</f>
        <v>3</v>
      </c>
      <c r="I12878">
        <f>37-D12878</f>
        <v>22</v>
      </c>
      <c r="J12878">
        <f>ABS(D12878-D12879)</f>
        <v>0</v>
      </c>
      <c r="K12878">
        <f>AVERAGE(D12878:D12882)</f>
        <v>15</v>
      </c>
      <c r="L12878">
        <f>AVERAGE(D12878:D12897)</f>
        <v>15</v>
      </c>
      <c r="M12878">
        <f>K12878-L12878</f>
        <v>0</v>
      </c>
      <c r="N12878" t="str">
        <f>IF(K12878&gt;L12878,"HIGH ZONE BIAS",IF(K12878&lt;L12878,"LOW ZONE BIAS","EQUILIBRIUM"))</f>
        <v>EQUILIBRIUM</v>
      </c>
    </row>
    <row r="12879">
      <c r="A12879">
        <v>14689</v>
      </c>
      <c r="B12879" t="str">
        <v>2016-01-16</v>
      </c>
      <c r="C12879" t="str">
        <v>Evening</v>
      </c>
      <c r="D12879">
        <v>15</v>
      </c>
      <c r="E12879" t="str">
        <f>IF(MOD(D12879,2)=0,"EVEN","ODD")</f>
        <v>ODD</v>
      </c>
      <c r="F12879" t="str">
        <f>IF(D12879&lt;=18,"LOW (1-18)","HIGH (19-36)")</f>
        <v>LOW (1-18)</v>
      </c>
      <c r="G12879">
        <f>INT((D12879-1)/6)+1</f>
        <v>3</v>
      </c>
      <c r="H12879">
        <f>MOD(D12879-1,6)+1</f>
        <v>3</v>
      </c>
      <c r="I12879">
        <f>37-D12879</f>
        <v>22</v>
      </c>
      <c r="J12879">
        <f>ABS(D12879-D12880)</f>
        <v>13</v>
      </c>
      <c r="K12879">
        <f>AVERAGE(D12879:D12883)</f>
        <v>15</v>
      </c>
      <c r="L12879">
        <f>AVERAGE(D12879:D12898)</f>
        <v>15</v>
      </c>
      <c r="M12879">
        <f>K12879-L12879</f>
        <v>0</v>
      </c>
      <c r="N12879" t="str">
        <f>IF(K12879&gt;L12879,"HIGH ZONE BIAS",IF(K12879&lt;L12879,"LOW ZONE BIAS","EQUILIBRIUM"))</f>
        <v>EQUILIBRIUM</v>
      </c>
    </row>
    <row r="12880">
      <c r="A12880">
        <v>14688</v>
      </c>
      <c r="B12880" t="str">
        <v>2016-01-16</v>
      </c>
      <c r="C12880" t="str">
        <v>Afternoon</v>
      </c>
      <c r="D12880">
        <v>28</v>
      </c>
      <c r="E12880" t="str">
        <f>IF(MOD(D12880,2)=0,"EVEN","ODD")</f>
        <v>EVEN</v>
      </c>
      <c r="F12880" t="str">
        <f>IF(D12880&lt;=18,"LOW (1-18)","HIGH (19-36)")</f>
        <v>HIGH (19-36)</v>
      </c>
      <c r="G12880">
        <f>INT((D12880-1)/6)+1</f>
        <v>5</v>
      </c>
      <c r="H12880">
        <f>MOD(D12880-1,6)+1</f>
        <v>4</v>
      </c>
      <c r="I12880">
        <f>37-D12880</f>
        <v>9</v>
      </c>
      <c r="J12880">
        <f>ABS(D12880-D12881)</f>
        <v>6</v>
      </c>
      <c r="K12880">
        <f>AVERAGE(D12880:D12884)</f>
        <v>28</v>
      </c>
      <c r="L12880">
        <f>AVERAGE(D12880:D12899)</f>
        <v>28</v>
      </c>
      <c r="M12880">
        <f>K12880-L12880</f>
        <v>0</v>
      </c>
      <c r="N12880" t="str">
        <f>IF(K12880&gt;L12880,"HIGH ZONE BIAS",IF(K12880&lt;L12880,"LOW ZONE BIAS","EQUILIBRIUM"))</f>
        <v>EQUILIBRIUM</v>
      </c>
    </row>
    <row r="12881">
      <c r="A12881">
        <v>14687</v>
      </c>
      <c r="B12881" t="str">
        <v>2016-01-16</v>
      </c>
      <c r="C12881" t="str">
        <v>Midday</v>
      </c>
      <c r="D12881">
        <v>34</v>
      </c>
      <c r="E12881" t="str">
        <f>IF(MOD(D12881,2)=0,"EVEN","ODD")</f>
        <v>EVEN</v>
      </c>
      <c r="F12881" t="str">
        <f>IF(D12881&lt;=18,"LOW (1-18)","HIGH (19-36)")</f>
        <v>HIGH (19-36)</v>
      </c>
      <c r="G12881">
        <f>INT((D12881-1)/6)+1</f>
        <v>6</v>
      </c>
      <c r="H12881">
        <f>MOD(D12881-1,6)+1</f>
        <v>4</v>
      </c>
      <c r="I12881">
        <f>37-D12881</f>
        <v>3</v>
      </c>
      <c r="J12881">
        <f>ABS(D12881-D12882)</f>
        <v>4</v>
      </c>
      <c r="K12881">
        <f>AVERAGE(D12881:D12885)</f>
        <v>34</v>
      </c>
      <c r="L12881">
        <f>AVERAGE(D12881:D12900)</f>
        <v>34</v>
      </c>
      <c r="M12881">
        <f>K12881-L12881</f>
        <v>0</v>
      </c>
      <c r="N12881" t="str">
        <f>IF(K12881&gt;L12881,"HIGH ZONE BIAS",IF(K12881&lt;L12881,"LOW ZONE BIAS","EQUILIBRIUM"))</f>
        <v>EQUILIBRIUM</v>
      </c>
    </row>
    <row r="12882">
      <c r="A12882">
        <v>14686</v>
      </c>
      <c r="B12882" t="str">
        <v>2016-01-16</v>
      </c>
      <c r="C12882" t="str">
        <v>Morning</v>
      </c>
      <c r="D12882">
        <v>30</v>
      </c>
      <c r="E12882" t="str">
        <f>IF(MOD(D12882,2)=0,"EVEN","ODD")</f>
        <v>EVEN</v>
      </c>
      <c r="F12882" t="str">
        <f>IF(D12882&lt;=18,"LOW (1-18)","HIGH (19-36)")</f>
        <v>HIGH (19-36)</v>
      </c>
      <c r="G12882">
        <f>INT((D12882-1)/6)+1</f>
        <v>5</v>
      </c>
      <c r="H12882">
        <f>MOD(D12882-1,6)+1</f>
        <v>6</v>
      </c>
      <c r="I12882">
        <f>37-D12882</f>
        <v>7</v>
      </c>
      <c r="J12882">
        <f>ABS(D12882-D12883)</f>
        <v>1</v>
      </c>
      <c r="K12882">
        <f>AVERAGE(D12882:D12886)</f>
        <v>30</v>
      </c>
      <c r="L12882">
        <f>AVERAGE(D12882:D12901)</f>
        <v>30</v>
      </c>
      <c r="M12882">
        <f>K12882-L12882</f>
        <v>0</v>
      </c>
      <c r="N12882" t="str">
        <f>IF(K12882&gt;L12882,"HIGH ZONE BIAS",IF(K12882&lt;L12882,"LOW ZONE BIAS","EQUILIBRIUM"))</f>
        <v>EQUILIBRIUM</v>
      </c>
    </row>
    <row r="12883">
      <c r="A12883">
        <v>14685</v>
      </c>
      <c r="B12883" t="str">
        <v>2016-01-15</v>
      </c>
      <c r="C12883" t="str">
        <v>Evening</v>
      </c>
      <c r="D12883">
        <v>29</v>
      </c>
      <c r="E12883" t="str">
        <f>IF(MOD(D12883,2)=0,"EVEN","ODD")</f>
        <v>ODD</v>
      </c>
      <c r="F12883" t="str">
        <f>IF(D12883&lt;=18,"LOW (1-18)","HIGH (19-36)")</f>
        <v>HIGH (19-36)</v>
      </c>
      <c r="G12883">
        <f>INT((D12883-1)/6)+1</f>
        <v>5</v>
      </c>
      <c r="H12883">
        <f>MOD(D12883-1,6)+1</f>
        <v>5</v>
      </c>
      <c r="I12883">
        <f>37-D12883</f>
        <v>8</v>
      </c>
      <c r="J12883">
        <f>ABS(D12883-D12884)</f>
        <v>24</v>
      </c>
      <c r="K12883">
        <f>AVERAGE(D12883:D12887)</f>
        <v>29</v>
      </c>
      <c r="L12883">
        <f>AVERAGE(D12883:D12902)</f>
        <v>29</v>
      </c>
      <c r="M12883">
        <f>K12883-L12883</f>
        <v>0</v>
      </c>
      <c r="N12883" t="str">
        <f>IF(K12883&gt;L12883,"HIGH ZONE BIAS",IF(K12883&lt;L12883,"LOW ZONE BIAS","EQUILIBRIUM"))</f>
        <v>EQUILIBRIUM</v>
      </c>
    </row>
    <row r="12884">
      <c r="A12884">
        <v>14684</v>
      </c>
      <c r="B12884" t="str">
        <v>2016-01-15</v>
      </c>
      <c r="C12884" t="str">
        <v>Afternoon</v>
      </c>
      <c r="D12884">
        <v>5</v>
      </c>
      <c r="E12884" t="str">
        <f>IF(MOD(D12884,2)=0,"EVEN","ODD")</f>
        <v>ODD</v>
      </c>
      <c r="F12884" t="str">
        <f>IF(D12884&lt;=18,"LOW (1-18)","HIGH (19-36)")</f>
        <v>LOW (1-18)</v>
      </c>
      <c r="G12884">
        <f>INT((D12884-1)/6)+1</f>
        <v>1</v>
      </c>
      <c r="H12884">
        <f>MOD(D12884-1,6)+1</f>
        <v>5</v>
      </c>
      <c r="I12884">
        <f>37-D12884</f>
        <v>32</v>
      </c>
      <c r="J12884">
        <f>ABS(D12884-D12885)</f>
        <v>17</v>
      </c>
      <c r="K12884">
        <f>AVERAGE(D12884:D12888)</f>
        <v>5</v>
      </c>
      <c r="L12884">
        <f>AVERAGE(D12884:D12903)</f>
        <v>5</v>
      </c>
      <c r="M12884">
        <f>K12884-L12884</f>
        <v>0</v>
      </c>
      <c r="N12884" t="str">
        <f>IF(K12884&gt;L12884,"HIGH ZONE BIAS",IF(K12884&lt;L12884,"LOW ZONE BIAS","EQUILIBRIUM"))</f>
        <v>EQUILIBRIUM</v>
      </c>
    </row>
    <row r="12885">
      <c r="A12885">
        <v>14683</v>
      </c>
      <c r="B12885" t="str">
        <v>2016-01-15</v>
      </c>
      <c r="C12885" t="str">
        <v>Midday</v>
      </c>
      <c r="D12885">
        <v>22</v>
      </c>
      <c r="E12885" t="str">
        <f>IF(MOD(D12885,2)=0,"EVEN","ODD")</f>
        <v>EVEN</v>
      </c>
      <c r="F12885" t="str">
        <f>IF(D12885&lt;=18,"LOW (1-18)","HIGH (19-36)")</f>
        <v>HIGH (19-36)</v>
      </c>
      <c r="G12885">
        <f>INT((D12885-1)/6)+1</f>
        <v>4</v>
      </c>
      <c r="H12885">
        <f>MOD(D12885-1,6)+1</f>
        <v>4</v>
      </c>
      <c r="I12885">
        <f>37-D12885</f>
        <v>15</v>
      </c>
      <c r="J12885">
        <f>ABS(D12885-D12886)</f>
        <v>11</v>
      </c>
      <c r="K12885">
        <f>AVERAGE(D12885:D12889)</f>
        <v>22</v>
      </c>
      <c r="L12885">
        <f>AVERAGE(D12885:D12904)</f>
        <v>22</v>
      </c>
      <c r="M12885">
        <f>K12885-L12885</f>
        <v>0</v>
      </c>
      <c r="N12885" t="str">
        <f>IF(K12885&gt;L12885,"HIGH ZONE BIAS",IF(K12885&lt;L12885,"LOW ZONE BIAS","EQUILIBRIUM"))</f>
        <v>EQUILIBRIUM</v>
      </c>
    </row>
    <row r="12886">
      <c r="A12886">
        <v>14682</v>
      </c>
      <c r="B12886" t="str">
        <v>2016-01-15</v>
      </c>
      <c r="C12886" t="str">
        <v>Morning</v>
      </c>
      <c r="D12886">
        <v>11</v>
      </c>
      <c r="E12886" t="str">
        <f>IF(MOD(D12886,2)=0,"EVEN","ODD")</f>
        <v>ODD</v>
      </c>
      <c r="F12886" t="str">
        <f>IF(D12886&lt;=18,"LOW (1-18)","HIGH (19-36)")</f>
        <v>LOW (1-18)</v>
      </c>
      <c r="G12886">
        <f>INT((D12886-1)/6)+1</f>
        <v>2</v>
      </c>
      <c r="H12886">
        <f>MOD(D12886-1,6)+1</f>
        <v>5</v>
      </c>
      <c r="I12886">
        <f>37-D12886</f>
        <v>26</v>
      </c>
      <c r="J12886">
        <f>ABS(D12886-D12887)</f>
        <v>4</v>
      </c>
      <c r="K12886">
        <f>AVERAGE(D12886:D12890)</f>
        <v>11</v>
      </c>
      <c r="L12886">
        <f>AVERAGE(D12886:D12905)</f>
        <v>11</v>
      </c>
      <c r="M12886">
        <f>K12886-L12886</f>
        <v>0</v>
      </c>
      <c r="N12886" t="str">
        <f>IF(K12886&gt;L12886,"HIGH ZONE BIAS",IF(K12886&lt;L12886,"LOW ZONE BIAS","EQUILIBRIUM"))</f>
        <v>EQUILIBRIUM</v>
      </c>
    </row>
    <row r="12887">
      <c r="A12887">
        <v>14681</v>
      </c>
      <c r="B12887" t="str">
        <v>2016-01-14</v>
      </c>
      <c r="C12887" t="str">
        <v>Evening</v>
      </c>
      <c r="D12887">
        <v>7</v>
      </c>
      <c r="E12887" t="str">
        <f>IF(MOD(D12887,2)=0,"EVEN","ODD")</f>
        <v>ODD</v>
      </c>
      <c r="F12887" t="str">
        <f>IF(D12887&lt;=18,"LOW (1-18)","HIGH (19-36)")</f>
        <v>LOW (1-18)</v>
      </c>
      <c r="G12887">
        <f>INT((D12887-1)/6)+1</f>
        <v>2</v>
      </c>
      <c r="H12887">
        <f>MOD(D12887-1,6)+1</f>
        <v>1</v>
      </c>
      <c r="I12887">
        <f>37-D12887</f>
        <v>30</v>
      </c>
      <c r="J12887">
        <f>ABS(D12887-D12888)</f>
        <v>22</v>
      </c>
      <c r="K12887">
        <f>AVERAGE(D12887:D12891)</f>
        <v>7</v>
      </c>
      <c r="L12887">
        <f>AVERAGE(D12887:D12906)</f>
        <v>7</v>
      </c>
      <c r="M12887">
        <f>K12887-L12887</f>
        <v>0</v>
      </c>
      <c r="N12887" t="str">
        <f>IF(K12887&gt;L12887,"HIGH ZONE BIAS",IF(K12887&lt;L12887,"LOW ZONE BIAS","EQUILIBRIUM"))</f>
        <v>EQUILIBRIUM</v>
      </c>
    </row>
    <row r="12888">
      <c r="A12888">
        <v>14680</v>
      </c>
      <c r="B12888" t="str">
        <v>2016-01-14</v>
      </c>
      <c r="C12888" t="str">
        <v>Afternoon</v>
      </c>
      <c r="D12888">
        <v>29</v>
      </c>
      <c r="E12888" t="str">
        <f>IF(MOD(D12888,2)=0,"EVEN","ODD")</f>
        <v>ODD</v>
      </c>
      <c r="F12888" t="str">
        <f>IF(D12888&lt;=18,"LOW (1-18)","HIGH (19-36)")</f>
        <v>HIGH (19-36)</v>
      </c>
      <c r="G12888">
        <f>INT((D12888-1)/6)+1</f>
        <v>5</v>
      </c>
      <c r="H12888">
        <f>MOD(D12888-1,6)+1</f>
        <v>5</v>
      </c>
      <c r="I12888">
        <f>37-D12888</f>
        <v>8</v>
      </c>
      <c r="J12888">
        <f>ABS(D12888-D12889)</f>
        <v>12</v>
      </c>
      <c r="K12888">
        <f>AVERAGE(D12888:D12892)</f>
        <v>29</v>
      </c>
      <c r="L12888">
        <f>AVERAGE(D12888:D12907)</f>
        <v>29</v>
      </c>
      <c r="M12888">
        <f>K12888-L12888</f>
        <v>0</v>
      </c>
      <c r="N12888" t="str">
        <f>IF(K12888&gt;L12888,"HIGH ZONE BIAS",IF(K12888&lt;L12888,"LOW ZONE BIAS","EQUILIBRIUM"))</f>
        <v>EQUILIBRIUM</v>
      </c>
    </row>
    <row r="12889">
      <c r="A12889">
        <v>14679</v>
      </c>
      <c r="B12889" t="str">
        <v>2016-01-14</v>
      </c>
      <c r="C12889" t="str">
        <v>Midday</v>
      </c>
      <c r="D12889">
        <v>17</v>
      </c>
      <c r="E12889" t="str">
        <f>IF(MOD(D12889,2)=0,"EVEN","ODD")</f>
        <v>ODD</v>
      </c>
      <c r="F12889" t="str">
        <f>IF(D12889&lt;=18,"LOW (1-18)","HIGH (19-36)")</f>
        <v>LOW (1-18)</v>
      </c>
      <c r="G12889">
        <f>INT((D12889-1)/6)+1</f>
        <v>3</v>
      </c>
      <c r="H12889">
        <f>MOD(D12889-1,6)+1</f>
        <v>5</v>
      </c>
      <c r="I12889">
        <f>37-D12889</f>
        <v>20</v>
      </c>
      <c r="J12889">
        <f>ABS(D12889-D12890)</f>
        <v>5</v>
      </c>
      <c r="K12889">
        <f>AVERAGE(D12889:D12893)</f>
        <v>17</v>
      </c>
      <c r="L12889">
        <f>AVERAGE(D12889:D12908)</f>
        <v>17</v>
      </c>
      <c r="M12889">
        <f>K12889-L12889</f>
        <v>0</v>
      </c>
      <c r="N12889" t="str">
        <f>IF(K12889&gt;L12889,"HIGH ZONE BIAS",IF(K12889&lt;L12889,"LOW ZONE BIAS","EQUILIBRIUM"))</f>
        <v>EQUILIBRIUM</v>
      </c>
    </row>
    <row r="12890">
      <c r="A12890">
        <v>14678</v>
      </c>
      <c r="B12890" t="str">
        <v>2016-01-14</v>
      </c>
      <c r="C12890" t="str">
        <v>Morning</v>
      </c>
      <c r="D12890">
        <v>12</v>
      </c>
      <c r="E12890" t="str">
        <f>IF(MOD(D12890,2)=0,"EVEN","ODD")</f>
        <v>EVEN</v>
      </c>
      <c r="F12890" t="str">
        <f>IF(D12890&lt;=18,"LOW (1-18)","HIGH (19-36)")</f>
        <v>LOW (1-18)</v>
      </c>
      <c r="G12890">
        <f>INT((D12890-1)/6)+1</f>
        <v>2</v>
      </c>
      <c r="H12890">
        <f>MOD(D12890-1,6)+1</f>
        <v>6</v>
      </c>
      <c r="I12890">
        <f>37-D12890</f>
        <v>25</v>
      </c>
      <c r="J12890">
        <f>ABS(D12890-D12891)</f>
        <v>7</v>
      </c>
      <c r="K12890">
        <f>AVERAGE(D12890:D12894)</f>
        <v>12</v>
      </c>
      <c r="L12890">
        <f>AVERAGE(D12890:D12909)</f>
        <v>12</v>
      </c>
      <c r="M12890">
        <f>K12890-L12890</f>
        <v>0</v>
      </c>
      <c r="N12890" t="str">
        <f>IF(K12890&gt;L12890,"HIGH ZONE BIAS",IF(K12890&lt;L12890,"LOW ZONE BIAS","EQUILIBRIUM"))</f>
        <v>EQUILIBRIUM</v>
      </c>
    </row>
    <row r="12891">
      <c r="A12891">
        <v>14677</v>
      </c>
      <c r="B12891" t="str">
        <v>2016-01-13</v>
      </c>
      <c r="C12891" t="str">
        <v>Evening</v>
      </c>
      <c r="D12891">
        <v>5</v>
      </c>
      <c r="E12891" t="str">
        <f>IF(MOD(D12891,2)=0,"EVEN","ODD")</f>
        <v>ODD</v>
      </c>
      <c r="F12891" t="str">
        <f>IF(D12891&lt;=18,"LOW (1-18)","HIGH (19-36)")</f>
        <v>LOW (1-18)</v>
      </c>
      <c r="G12891">
        <f>INT((D12891-1)/6)+1</f>
        <v>1</v>
      </c>
      <c r="H12891">
        <f>MOD(D12891-1,6)+1</f>
        <v>5</v>
      </c>
      <c r="I12891">
        <f>37-D12891</f>
        <v>32</v>
      </c>
      <c r="J12891">
        <f>ABS(D12891-D12892)</f>
        <v>25</v>
      </c>
      <c r="K12891">
        <f>AVERAGE(D12891:D12895)</f>
        <v>5</v>
      </c>
      <c r="L12891">
        <f>AVERAGE(D12891:D12910)</f>
        <v>5</v>
      </c>
      <c r="M12891">
        <f>K12891-L12891</f>
        <v>0</v>
      </c>
      <c r="N12891" t="str">
        <f>IF(K12891&gt;L12891,"HIGH ZONE BIAS",IF(K12891&lt;L12891,"LOW ZONE BIAS","EQUILIBRIUM"))</f>
        <v>EQUILIBRIUM</v>
      </c>
    </row>
    <row r="12892">
      <c r="A12892">
        <v>14676</v>
      </c>
      <c r="B12892" t="str">
        <v>2016-01-13</v>
      </c>
      <c r="C12892" t="str">
        <v>Afternoon</v>
      </c>
      <c r="D12892">
        <v>30</v>
      </c>
      <c r="E12892" t="str">
        <f>IF(MOD(D12892,2)=0,"EVEN","ODD")</f>
        <v>EVEN</v>
      </c>
      <c r="F12892" t="str">
        <f>IF(D12892&lt;=18,"LOW (1-18)","HIGH (19-36)")</f>
        <v>HIGH (19-36)</v>
      </c>
      <c r="G12892">
        <f>INT((D12892-1)/6)+1</f>
        <v>5</v>
      </c>
      <c r="H12892">
        <f>MOD(D12892-1,6)+1</f>
        <v>6</v>
      </c>
      <c r="I12892">
        <f>37-D12892</f>
        <v>7</v>
      </c>
      <c r="J12892">
        <f>ABS(D12892-D12893)</f>
        <v>5</v>
      </c>
      <c r="K12892">
        <f>AVERAGE(D12892:D12896)</f>
        <v>30</v>
      </c>
      <c r="L12892">
        <f>AVERAGE(D12892:D12911)</f>
        <v>30</v>
      </c>
      <c r="M12892">
        <f>K12892-L12892</f>
        <v>0</v>
      </c>
      <c r="N12892" t="str">
        <f>IF(K12892&gt;L12892,"HIGH ZONE BIAS",IF(K12892&lt;L12892,"LOW ZONE BIAS","EQUILIBRIUM"))</f>
        <v>EQUILIBRIUM</v>
      </c>
    </row>
    <row r="12893">
      <c r="A12893">
        <v>14675</v>
      </c>
      <c r="B12893" t="str">
        <v>2016-01-13</v>
      </c>
      <c r="C12893" t="str">
        <v>Midday</v>
      </c>
      <c r="D12893">
        <v>35</v>
      </c>
      <c r="E12893" t="str">
        <f>IF(MOD(D12893,2)=0,"EVEN","ODD")</f>
        <v>ODD</v>
      </c>
      <c r="F12893" t="str">
        <f>IF(D12893&lt;=18,"LOW (1-18)","HIGH (19-36)")</f>
        <v>HIGH (19-36)</v>
      </c>
      <c r="G12893">
        <f>INT((D12893-1)/6)+1</f>
        <v>6</v>
      </c>
      <c r="H12893">
        <f>MOD(D12893-1,6)+1</f>
        <v>5</v>
      </c>
      <c r="I12893">
        <f>37-D12893</f>
        <v>2</v>
      </c>
      <c r="J12893">
        <f>ABS(D12893-D12894)</f>
        <v>18</v>
      </c>
      <c r="K12893">
        <f>AVERAGE(D12893:D12897)</f>
        <v>35</v>
      </c>
      <c r="L12893">
        <f>AVERAGE(D12893:D12912)</f>
        <v>35</v>
      </c>
      <c r="M12893">
        <f>K12893-L12893</f>
        <v>0</v>
      </c>
      <c r="N12893" t="str">
        <f>IF(K12893&gt;L12893,"HIGH ZONE BIAS",IF(K12893&lt;L12893,"LOW ZONE BIAS","EQUILIBRIUM"))</f>
        <v>EQUILIBRIUM</v>
      </c>
    </row>
    <row r="12894">
      <c r="A12894">
        <v>14674</v>
      </c>
      <c r="B12894" t="str">
        <v>2016-01-13</v>
      </c>
      <c r="C12894" t="str">
        <v>Morning</v>
      </c>
      <c r="D12894">
        <v>17</v>
      </c>
      <c r="E12894" t="str">
        <f>IF(MOD(D12894,2)=0,"EVEN","ODD")</f>
        <v>ODD</v>
      </c>
      <c r="F12894" t="str">
        <f>IF(D12894&lt;=18,"LOW (1-18)","HIGH (19-36)")</f>
        <v>LOW (1-18)</v>
      </c>
      <c r="G12894">
        <f>INT((D12894-1)/6)+1</f>
        <v>3</v>
      </c>
      <c r="H12894">
        <f>MOD(D12894-1,6)+1</f>
        <v>5</v>
      </c>
      <c r="I12894">
        <f>37-D12894</f>
        <v>20</v>
      </c>
      <c r="J12894">
        <f>ABS(D12894-D12895)</f>
        <v>2</v>
      </c>
      <c r="K12894">
        <f>AVERAGE(D12894:D12898)</f>
        <v>17</v>
      </c>
      <c r="L12894">
        <f>AVERAGE(D12894:D12913)</f>
        <v>17</v>
      </c>
      <c r="M12894">
        <f>K12894-L12894</f>
        <v>0</v>
      </c>
      <c r="N12894" t="str">
        <f>IF(K12894&gt;L12894,"HIGH ZONE BIAS",IF(K12894&lt;L12894,"LOW ZONE BIAS","EQUILIBRIUM"))</f>
        <v>EQUILIBRIUM</v>
      </c>
    </row>
    <row r="12895">
      <c r="A12895">
        <v>14673</v>
      </c>
      <c r="B12895" t="str">
        <v>2016-01-12</v>
      </c>
      <c r="C12895" t="str">
        <v>Evening</v>
      </c>
      <c r="D12895">
        <v>19</v>
      </c>
      <c r="E12895" t="str">
        <f>IF(MOD(D12895,2)=0,"EVEN","ODD")</f>
        <v>ODD</v>
      </c>
      <c r="F12895" t="str">
        <f>IF(D12895&lt;=18,"LOW (1-18)","HIGH (19-36)")</f>
        <v>HIGH (19-36)</v>
      </c>
      <c r="G12895">
        <f>INT((D12895-1)/6)+1</f>
        <v>4</v>
      </c>
      <c r="H12895">
        <f>MOD(D12895-1,6)+1</f>
        <v>1</v>
      </c>
      <c r="I12895">
        <f>37-D12895</f>
        <v>18</v>
      </c>
      <c r="J12895">
        <f>ABS(D12895-D12896)</f>
        <v>1</v>
      </c>
      <c r="K12895">
        <f>AVERAGE(D12895:D12899)</f>
        <v>19</v>
      </c>
      <c r="L12895">
        <f>AVERAGE(D12895:D12914)</f>
        <v>19</v>
      </c>
      <c r="M12895">
        <f>K12895-L12895</f>
        <v>0</v>
      </c>
      <c r="N12895" t="str">
        <f>IF(K12895&gt;L12895,"HIGH ZONE BIAS",IF(K12895&lt;L12895,"LOW ZONE BIAS","EQUILIBRIUM"))</f>
        <v>EQUILIBRIUM</v>
      </c>
    </row>
    <row r="12896">
      <c r="A12896">
        <v>14672</v>
      </c>
      <c r="B12896" t="str">
        <v>2016-01-12</v>
      </c>
      <c r="C12896" t="str">
        <v>Afternoon</v>
      </c>
      <c r="D12896">
        <v>18</v>
      </c>
      <c r="E12896" t="str">
        <f>IF(MOD(D12896,2)=0,"EVEN","ODD")</f>
        <v>EVEN</v>
      </c>
      <c r="F12896" t="str">
        <f>IF(D12896&lt;=18,"LOW (1-18)","HIGH (19-36)")</f>
        <v>LOW (1-18)</v>
      </c>
      <c r="G12896">
        <f>INT((D12896-1)/6)+1</f>
        <v>3</v>
      </c>
      <c r="H12896">
        <f>MOD(D12896-1,6)+1</f>
        <v>6</v>
      </c>
      <c r="I12896">
        <f>37-D12896</f>
        <v>19</v>
      </c>
      <c r="J12896">
        <f>ABS(D12896-D12897)</f>
        <v>6</v>
      </c>
      <c r="K12896">
        <f>AVERAGE(D12896:D12900)</f>
        <v>18</v>
      </c>
      <c r="L12896">
        <f>AVERAGE(D12896:D12915)</f>
        <v>18</v>
      </c>
      <c r="M12896">
        <f>K12896-L12896</f>
        <v>0</v>
      </c>
      <c r="N12896" t="str">
        <f>IF(K12896&gt;L12896,"HIGH ZONE BIAS",IF(K12896&lt;L12896,"LOW ZONE BIAS","EQUILIBRIUM"))</f>
        <v>EQUILIBRIUM</v>
      </c>
    </row>
    <row r="12897">
      <c r="A12897">
        <v>14671</v>
      </c>
      <c r="B12897" t="str">
        <v>2016-01-12</v>
      </c>
      <c r="C12897" t="str">
        <v>Midday</v>
      </c>
      <c r="D12897">
        <v>12</v>
      </c>
      <c r="E12897" t="str">
        <f>IF(MOD(D12897,2)=0,"EVEN","ODD")</f>
        <v>EVEN</v>
      </c>
      <c r="F12897" t="str">
        <f>IF(D12897&lt;=18,"LOW (1-18)","HIGH (19-36)")</f>
        <v>LOW (1-18)</v>
      </c>
      <c r="G12897">
        <f>INT((D12897-1)/6)+1</f>
        <v>2</v>
      </c>
      <c r="H12897">
        <f>MOD(D12897-1,6)+1</f>
        <v>6</v>
      </c>
      <c r="I12897">
        <f>37-D12897</f>
        <v>25</v>
      </c>
      <c r="J12897">
        <f>ABS(D12897-D12898)</f>
        <v>5</v>
      </c>
      <c r="K12897">
        <f>AVERAGE(D12897:D12901)</f>
        <v>12</v>
      </c>
      <c r="L12897">
        <f>AVERAGE(D12897:D12916)</f>
        <v>12</v>
      </c>
      <c r="M12897">
        <f>K12897-L12897</f>
        <v>0</v>
      </c>
      <c r="N12897" t="str">
        <f>IF(K12897&gt;L12897,"HIGH ZONE BIAS",IF(K12897&lt;L12897,"LOW ZONE BIAS","EQUILIBRIUM"))</f>
        <v>EQUILIBRIUM</v>
      </c>
    </row>
    <row r="12898">
      <c r="A12898">
        <v>14670</v>
      </c>
      <c r="B12898" t="str">
        <v>2016-01-12</v>
      </c>
      <c r="C12898" t="str">
        <v>Morning</v>
      </c>
      <c r="D12898">
        <v>17</v>
      </c>
      <c r="E12898" t="str">
        <f>IF(MOD(D12898,2)=0,"EVEN","ODD")</f>
        <v>ODD</v>
      </c>
      <c r="F12898" t="str">
        <f>IF(D12898&lt;=18,"LOW (1-18)","HIGH (19-36)")</f>
        <v>LOW (1-18)</v>
      </c>
      <c r="G12898">
        <f>INT((D12898-1)/6)+1</f>
        <v>3</v>
      </c>
      <c r="H12898">
        <f>MOD(D12898-1,6)+1</f>
        <v>5</v>
      </c>
      <c r="I12898">
        <f>37-D12898</f>
        <v>20</v>
      </c>
      <c r="J12898">
        <f>ABS(D12898-D12899)</f>
        <v>14</v>
      </c>
      <c r="K12898">
        <f>AVERAGE(D12898:D12902)</f>
        <v>17</v>
      </c>
      <c r="L12898">
        <f>AVERAGE(D12898:D12917)</f>
        <v>17</v>
      </c>
      <c r="M12898">
        <f>K12898-L12898</f>
        <v>0</v>
      </c>
      <c r="N12898" t="str">
        <f>IF(K12898&gt;L12898,"HIGH ZONE BIAS",IF(K12898&lt;L12898,"LOW ZONE BIAS","EQUILIBRIUM"))</f>
        <v>EQUILIBRIUM</v>
      </c>
    </row>
    <row r="12899">
      <c r="A12899">
        <v>14669</v>
      </c>
      <c r="B12899" t="str">
        <v>2016-01-11</v>
      </c>
      <c r="C12899" t="str">
        <v>Evening</v>
      </c>
      <c r="D12899">
        <v>3</v>
      </c>
      <c r="E12899" t="str">
        <f>IF(MOD(D12899,2)=0,"EVEN","ODD")</f>
        <v>ODD</v>
      </c>
      <c r="F12899" t="str">
        <f>IF(D12899&lt;=18,"LOW (1-18)","HIGH (19-36)")</f>
        <v>LOW (1-18)</v>
      </c>
      <c r="G12899">
        <f>INT((D12899-1)/6)+1</f>
        <v>1</v>
      </c>
      <c r="H12899">
        <f>MOD(D12899-1,6)+1</f>
        <v>3</v>
      </c>
      <c r="I12899">
        <f>37-D12899</f>
        <v>34</v>
      </c>
      <c r="J12899">
        <f>ABS(D12899-D12900)</f>
        <v>30</v>
      </c>
      <c r="K12899">
        <f>AVERAGE(D12899:D12903)</f>
        <v>3</v>
      </c>
      <c r="L12899">
        <f>AVERAGE(D12899:D12918)</f>
        <v>3</v>
      </c>
      <c r="M12899">
        <f>K12899-L12899</f>
        <v>0</v>
      </c>
      <c r="N12899" t="str">
        <f>IF(K12899&gt;L12899,"HIGH ZONE BIAS",IF(K12899&lt;L12899,"LOW ZONE BIAS","EQUILIBRIUM"))</f>
        <v>EQUILIBRIUM</v>
      </c>
    </row>
    <row r="12900">
      <c r="A12900">
        <v>14668</v>
      </c>
      <c r="B12900" t="str">
        <v>2016-01-11</v>
      </c>
      <c r="C12900" t="str">
        <v>Afternoon</v>
      </c>
      <c r="D12900">
        <v>33</v>
      </c>
      <c r="E12900" t="str">
        <f>IF(MOD(D12900,2)=0,"EVEN","ODD")</f>
        <v>ODD</v>
      </c>
      <c r="F12900" t="str">
        <f>IF(D12900&lt;=18,"LOW (1-18)","HIGH (19-36)")</f>
        <v>HIGH (19-36)</v>
      </c>
      <c r="G12900">
        <f>INT((D12900-1)/6)+1</f>
        <v>6</v>
      </c>
      <c r="H12900">
        <f>MOD(D12900-1,6)+1</f>
        <v>3</v>
      </c>
      <c r="I12900">
        <f>37-D12900</f>
        <v>4</v>
      </c>
      <c r="J12900">
        <f>ABS(D12900-D12901)</f>
        <v>2</v>
      </c>
      <c r="K12900">
        <f>AVERAGE(D12900:D12904)</f>
        <v>33</v>
      </c>
      <c r="L12900">
        <f>AVERAGE(D12900:D12919)</f>
        <v>33</v>
      </c>
      <c r="M12900">
        <f>K12900-L12900</f>
        <v>0</v>
      </c>
      <c r="N12900" t="str">
        <f>IF(K12900&gt;L12900,"HIGH ZONE BIAS",IF(K12900&lt;L12900,"LOW ZONE BIAS","EQUILIBRIUM"))</f>
        <v>EQUILIBRIUM</v>
      </c>
    </row>
    <row r="12901">
      <c r="A12901">
        <v>14667</v>
      </c>
      <c r="B12901" t="str">
        <v>2016-01-11</v>
      </c>
      <c r="C12901" t="str">
        <v>Midday</v>
      </c>
      <c r="D12901">
        <v>35</v>
      </c>
      <c r="E12901" t="str">
        <f>IF(MOD(D12901,2)=0,"EVEN","ODD")</f>
        <v>ODD</v>
      </c>
      <c r="F12901" t="str">
        <f>IF(D12901&lt;=18,"LOW (1-18)","HIGH (19-36)")</f>
        <v>HIGH (19-36)</v>
      </c>
      <c r="G12901">
        <f>INT((D12901-1)/6)+1</f>
        <v>6</v>
      </c>
      <c r="H12901">
        <f>MOD(D12901-1,6)+1</f>
        <v>5</v>
      </c>
      <c r="I12901">
        <f>37-D12901</f>
        <v>2</v>
      </c>
      <c r="J12901">
        <f>ABS(D12901-D12902)</f>
        <v>19</v>
      </c>
      <c r="K12901">
        <f>AVERAGE(D12901:D12905)</f>
        <v>35</v>
      </c>
      <c r="L12901">
        <f>AVERAGE(D12901:D12920)</f>
        <v>35</v>
      </c>
      <c r="M12901">
        <f>K12901-L12901</f>
        <v>0</v>
      </c>
      <c r="N12901" t="str">
        <f>IF(K12901&gt;L12901,"HIGH ZONE BIAS",IF(K12901&lt;L12901,"LOW ZONE BIAS","EQUILIBRIUM"))</f>
        <v>EQUILIBRIUM</v>
      </c>
    </row>
    <row r="12902">
      <c r="A12902">
        <v>14666</v>
      </c>
      <c r="B12902" t="str">
        <v>2016-01-11</v>
      </c>
      <c r="C12902" t="str">
        <v>Morning</v>
      </c>
      <c r="D12902">
        <v>16</v>
      </c>
      <c r="E12902" t="str">
        <f>IF(MOD(D12902,2)=0,"EVEN","ODD")</f>
        <v>EVEN</v>
      </c>
      <c r="F12902" t="str">
        <f>IF(D12902&lt;=18,"LOW (1-18)","HIGH (19-36)")</f>
        <v>LOW (1-18)</v>
      </c>
      <c r="G12902">
        <f>INT((D12902-1)/6)+1</f>
        <v>3</v>
      </c>
      <c r="H12902">
        <f>MOD(D12902-1,6)+1</f>
        <v>4</v>
      </c>
      <c r="I12902">
        <f>37-D12902</f>
        <v>21</v>
      </c>
      <c r="J12902">
        <f>ABS(D12902-D12903)</f>
        <v>3</v>
      </c>
      <c r="K12902">
        <f>AVERAGE(D12902:D12906)</f>
        <v>16</v>
      </c>
      <c r="L12902">
        <f>AVERAGE(D12902:D12921)</f>
        <v>16</v>
      </c>
      <c r="M12902">
        <f>K12902-L12902</f>
        <v>0</v>
      </c>
      <c r="N12902" t="str">
        <f>IF(K12902&gt;L12902,"HIGH ZONE BIAS",IF(K12902&lt;L12902,"LOW ZONE BIAS","EQUILIBRIUM"))</f>
        <v>EQUILIBRIUM</v>
      </c>
    </row>
    <row r="12903">
      <c r="A12903">
        <v>14665</v>
      </c>
      <c r="B12903" t="str">
        <v>2016-01-09</v>
      </c>
      <c r="C12903" t="str">
        <v>Evening</v>
      </c>
      <c r="D12903">
        <v>13</v>
      </c>
      <c r="E12903" t="str">
        <f>IF(MOD(D12903,2)=0,"EVEN","ODD")</f>
        <v>ODD</v>
      </c>
      <c r="F12903" t="str">
        <f>IF(D12903&lt;=18,"LOW (1-18)","HIGH (19-36)")</f>
        <v>LOW (1-18)</v>
      </c>
      <c r="G12903">
        <f>INT((D12903-1)/6)+1</f>
        <v>3</v>
      </c>
      <c r="H12903">
        <f>MOD(D12903-1,6)+1</f>
        <v>1</v>
      </c>
      <c r="I12903">
        <f>37-D12903</f>
        <v>24</v>
      </c>
      <c r="J12903">
        <f>ABS(D12903-D12904)</f>
        <v>12</v>
      </c>
      <c r="K12903">
        <f>AVERAGE(D12903:D12907)</f>
        <v>13</v>
      </c>
      <c r="L12903">
        <f>AVERAGE(D12903:D12922)</f>
        <v>13</v>
      </c>
      <c r="M12903">
        <f>K12903-L12903</f>
        <v>0</v>
      </c>
      <c r="N12903" t="str">
        <f>IF(K12903&gt;L12903,"HIGH ZONE BIAS",IF(K12903&lt;L12903,"LOW ZONE BIAS","EQUILIBRIUM"))</f>
        <v>EQUILIBRIUM</v>
      </c>
    </row>
    <row r="12904">
      <c r="A12904">
        <v>14664</v>
      </c>
      <c r="B12904" t="str">
        <v>2016-01-09</v>
      </c>
      <c r="C12904" t="str">
        <v>Afternoon</v>
      </c>
      <c r="D12904">
        <v>25</v>
      </c>
      <c r="E12904" t="str">
        <f>IF(MOD(D12904,2)=0,"EVEN","ODD")</f>
        <v>ODD</v>
      </c>
      <c r="F12904" t="str">
        <f>IF(D12904&lt;=18,"LOW (1-18)","HIGH (19-36)")</f>
        <v>HIGH (19-36)</v>
      </c>
      <c r="G12904">
        <f>INT((D12904-1)/6)+1</f>
        <v>5</v>
      </c>
      <c r="H12904">
        <f>MOD(D12904-1,6)+1</f>
        <v>1</v>
      </c>
      <c r="I12904">
        <f>37-D12904</f>
        <v>12</v>
      </c>
      <c r="J12904">
        <f>ABS(D12904-D12905)</f>
        <v>0</v>
      </c>
      <c r="K12904">
        <f>AVERAGE(D12904:D12908)</f>
        <v>25</v>
      </c>
      <c r="L12904">
        <f>AVERAGE(D12904:D12923)</f>
        <v>25</v>
      </c>
      <c r="M12904">
        <f>K12904-L12904</f>
        <v>0</v>
      </c>
      <c r="N12904" t="str">
        <f>IF(K12904&gt;L12904,"HIGH ZONE BIAS",IF(K12904&lt;L12904,"LOW ZONE BIAS","EQUILIBRIUM"))</f>
        <v>EQUILIBRIUM</v>
      </c>
    </row>
    <row r="12905">
      <c r="A12905">
        <v>14663</v>
      </c>
      <c r="B12905" t="str">
        <v>2016-01-09</v>
      </c>
      <c r="C12905" t="str">
        <v>Midday</v>
      </c>
      <c r="D12905">
        <v>25</v>
      </c>
      <c r="E12905" t="str">
        <f>IF(MOD(D12905,2)=0,"EVEN","ODD")</f>
        <v>ODD</v>
      </c>
      <c r="F12905" t="str">
        <f>IF(D12905&lt;=18,"LOW (1-18)","HIGH (19-36)")</f>
        <v>HIGH (19-36)</v>
      </c>
      <c r="G12905">
        <f>INT((D12905-1)/6)+1</f>
        <v>5</v>
      </c>
      <c r="H12905">
        <f>MOD(D12905-1,6)+1</f>
        <v>1</v>
      </c>
      <c r="I12905">
        <f>37-D12905</f>
        <v>12</v>
      </c>
      <c r="J12905">
        <f>ABS(D12905-D12906)</f>
        <v>1</v>
      </c>
      <c r="K12905">
        <f>AVERAGE(D12905:D12909)</f>
        <v>25</v>
      </c>
      <c r="L12905">
        <f>AVERAGE(D12905:D12924)</f>
        <v>25</v>
      </c>
      <c r="M12905">
        <f>K12905-L12905</f>
        <v>0</v>
      </c>
      <c r="N12905" t="str">
        <f>IF(K12905&gt;L12905,"HIGH ZONE BIAS",IF(K12905&lt;L12905,"LOW ZONE BIAS","EQUILIBRIUM"))</f>
        <v>EQUILIBRIUM</v>
      </c>
    </row>
    <row r="12906">
      <c r="A12906">
        <v>14662</v>
      </c>
      <c r="B12906" t="str">
        <v>2016-01-09</v>
      </c>
      <c r="C12906" t="str">
        <v>Morning</v>
      </c>
      <c r="D12906">
        <v>24</v>
      </c>
      <c r="E12906" t="str">
        <f>IF(MOD(D12906,2)=0,"EVEN","ODD")</f>
        <v>EVEN</v>
      </c>
      <c r="F12906" t="str">
        <f>IF(D12906&lt;=18,"LOW (1-18)","HIGH (19-36)")</f>
        <v>HIGH (19-36)</v>
      </c>
      <c r="G12906">
        <f>INT((D12906-1)/6)+1</f>
        <v>4</v>
      </c>
      <c r="H12906">
        <f>MOD(D12906-1,6)+1</f>
        <v>6</v>
      </c>
      <c r="I12906">
        <f>37-D12906</f>
        <v>13</v>
      </c>
      <c r="J12906">
        <f>ABS(D12906-D12907)</f>
        <v>7</v>
      </c>
      <c r="K12906">
        <f>AVERAGE(D12906:D12910)</f>
        <v>24</v>
      </c>
      <c r="L12906">
        <f>AVERAGE(D12906:D12925)</f>
        <v>24</v>
      </c>
      <c r="M12906">
        <f>K12906-L12906</f>
        <v>0</v>
      </c>
      <c r="N12906" t="str">
        <f>IF(K12906&gt;L12906,"HIGH ZONE BIAS",IF(K12906&lt;L12906,"LOW ZONE BIAS","EQUILIBRIUM"))</f>
        <v>EQUILIBRIUM</v>
      </c>
    </row>
    <row r="12907">
      <c r="A12907">
        <v>14661</v>
      </c>
      <c r="B12907" t="str">
        <v>2016-01-08</v>
      </c>
      <c r="C12907" t="str">
        <v>Evening</v>
      </c>
      <c r="D12907">
        <v>17</v>
      </c>
      <c r="E12907" t="str">
        <f>IF(MOD(D12907,2)=0,"EVEN","ODD")</f>
        <v>ODD</v>
      </c>
      <c r="F12907" t="str">
        <f>IF(D12907&lt;=18,"LOW (1-18)","HIGH (19-36)")</f>
        <v>LOW (1-18)</v>
      </c>
      <c r="G12907">
        <f>INT((D12907-1)/6)+1</f>
        <v>3</v>
      </c>
      <c r="H12907">
        <f>MOD(D12907-1,6)+1</f>
        <v>5</v>
      </c>
      <c r="I12907">
        <f>37-D12907</f>
        <v>20</v>
      </c>
      <c r="J12907">
        <f>ABS(D12907-D12908)</f>
        <v>16</v>
      </c>
      <c r="K12907">
        <f>AVERAGE(D12907:D12911)</f>
        <v>17</v>
      </c>
      <c r="L12907">
        <f>AVERAGE(D12907:D12926)</f>
        <v>17</v>
      </c>
      <c r="M12907">
        <f>K12907-L12907</f>
        <v>0</v>
      </c>
      <c r="N12907" t="str">
        <f>IF(K12907&gt;L12907,"HIGH ZONE BIAS",IF(K12907&lt;L12907,"LOW ZONE BIAS","EQUILIBRIUM"))</f>
        <v>EQUILIBRIUM</v>
      </c>
    </row>
    <row r="12908">
      <c r="A12908">
        <v>14660</v>
      </c>
      <c r="B12908" t="str">
        <v>2016-01-08</v>
      </c>
      <c r="C12908" t="str">
        <v>Afternoon</v>
      </c>
      <c r="D12908">
        <v>33</v>
      </c>
      <c r="E12908" t="str">
        <f>IF(MOD(D12908,2)=0,"EVEN","ODD")</f>
        <v>ODD</v>
      </c>
      <c r="F12908" t="str">
        <f>IF(D12908&lt;=18,"LOW (1-18)","HIGH (19-36)")</f>
        <v>HIGH (19-36)</v>
      </c>
      <c r="G12908">
        <f>INT((D12908-1)/6)+1</f>
        <v>6</v>
      </c>
      <c r="H12908">
        <f>MOD(D12908-1,6)+1</f>
        <v>3</v>
      </c>
      <c r="I12908">
        <f>37-D12908</f>
        <v>4</v>
      </c>
      <c r="J12908">
        <f>ABS(D12908-D12909)</f>
        <v>15</v>
      </c>
      <c r="K12908">
        <f>AVERAGE(D12908:D12912)</f>
        <v>33</v>
      </c>
      <c r="L12908">
        <f>AVERAGE(D12908:D12927)</f>
        <v>33</v>
      </c>
      <c r="M12908">
        <f>K12908-L12908</f>
        <v>0</v>
      </c>
      <c r="N12908" t="str">
        <f>IF(K12908&gt;L12908,"HIGH ZONE BIAS",IF(K12908&lt;L12908,"LOW ZONE BIAS","EQUILIBRIUM"))</f>
        <v>EQUILIBRIUM</v>
      </c>
    </row>
    <row r="12909">
      <c r="A12909">
        <v>14659</v>
      </c>
      <c r="B12909" t="str">
        <v>2016-01-08</v>
      </c>
      <c r="C12909" t="str">
        <v>Midday</v>
      </c>
      <c r="D12909">
        <v>18</v>
      </c>
      <c r="E12909" t="str">
        <f>IF(MOD(D12909,2)=0,"EVEN","ODD")</f>
        <v>EVEN</v>
      </c>
      <c r="F12909" t="str">
        <f>IF(D12909&lt;=18,"LOW (1-18)","HIGH (19-36)")</f>
        <v>LOW (1-18)</v>
      </c>
      <c r="G12909">
        <f>INT((D12909-1)/6)+1</f>
        <v>3</v>
      </c>
      <c r="H12909">
        <f>MOD(D12909-1,6)+1</f>
        <v>6</v>
      </c>
      <c r="I12909">
        <f>37-D12909</f>
        <v>19</v>
      </c>
      <c r="J12909">
        <f>ABS(D12909-D12910)</f>
        <v>12</v>
      </c>
      <c r="K12909">
        <f>AVERAGE(D12909:D12913)</f>
        <v>18</v>
      </c>
      <c r="L12909">
        <f>AVERAGE(D12909:D12928)</f>
        <v>18</v>
      </c>
      <c r="M12909">
        <f>K12909-L12909</f>
        <v>0</v>
      </c>
      <c r="N12909" t="str">
        <f>IF(K12909&gt;L12909,"HIGH ZONE BIAS",IF(K12909&lt;L12909,"LOW ZONE BIAS","EQUILIBRIUM"))</f>
        <v>EQUILIBRIUM</v>
      </c>
    </row>
    <row r="12910">
      <c r="A12910">
        <v>14658</v>
      </c>
      <c r="B12910" t="str">
        <v>2016-01-08</v>
      </c>
      <c r="C12910" t="str">
        <v>Morning</v>
      </c>
      <c r="D12910">
        <v>30</v>
      </c>
      <c r="E12910" t="str">
        <f>IF(MOD(D12910,2)=0,"EVEN","ODD")</f>
        <v>EVEN</v>
      </c>
      <c r="F12910" t="str">
        <f>IF(D12910&lt;=18,"LOW (1-18)","HIGH (19-36)")</f>
        <v>HIGH (19-36)</v>
      </c>
      <c r="G12910">
        <f>INT((D12910-1)/6)+1</f>
        <v>5</v>
      </c>
      <c r="H12910">
        <f>MOD(D12910-1,6)+1</f>
        <v>6</v>
      </c>
      <c r="I12910">
        <f>37-D12910</f>
        <v>7</v>
      </c>
      <c r="J12910">
        <f>ABS(D12910-D12911)</f>
        <v>0</v>
      </c>
      <c r="K12910">
        <f>AVERAGE(D12910:D12914)</f>
        <v>30</v>
      </c>
      <c r="L12910">
        <f>AVERAGE(D12910:D12929)</f>
        <v>30</v>
      </c>
      <c r="M12910">
        <f>K12910-L12910</f>
        <v>0</v>
      </c>
      <c r="N12910" t="str">
        <f>IF(K12910&gt;L12910,"HIGH ZONE BIAS",IF(K12910&lt;L12910,"LOW ZONE BIAS","EQUILIBRIUM"))</f>
        <v>EQUILIBRIUM</v>
      </c>
    </row>
    <row r="12911">
      <c r="A12911">
        <v>14657</v>
      </c>
      <c r="B12911" t="str">
        <v>2016-01-07</v>
      </c>
      <c r="C12911" t="str">
        <v>Evening</v>
      </c>
      <c r="D12911">
        <v>30</v>
      </c>
      <c r="E12911" t="str">
        <f>IF(MOD(D12911,2)=0,"EVEN","ODD")</f>
        <v>EVEN</v>
      </c>
      <c r="F12911" t="str">
        <f>IF(D12911&lt;=18,"LOW (1-18)","HIGH (19-36)")</f>
        <v>HIGH (19-36)</v>
      </c>
      <c r="G12911">
        <f>INT((D12911-1)/6)+1</f>
        <v>5</v>
      </c>
      <c r="H12911">
        <f>MOD(D12911-1,6)+1</f>
        <v>6</v>
      </c>
      <c r="I12911">
        <f>37-D12911</f>
        <v>7</v>
      </c>
      <c r="J12911">
        <f>ABS(D12911-D12912)</f>
        <v>25</v>
      </c>
      <c r="K12911">
        <f>AVERAGE(D12911:D12915)</f>
        <v>30</v>
      </c>
      <c r="L12911">
        <f>AVERAGE(D12911:D12930)</f>
        <v>30</v>
      </c>
      <c r="M12911">
        <f>K12911-L12911</f>
        <v>0</v>
      </c>
      <c r="N12911" t="str">
        <f>IF(K12911&gt;L12911,"HIGH ZONE BIAS",IF(K12911&lt;L12911,"LOW ZONE BIAS","EQUILIBRIUM"))</f>
        <v>EQUILIBRIUM</v>
      </c>
    </row>
    <row r="12912">
      <c r="A12912">
        <v>14656</v>
      </c>
      <c r="B12912" t="str">
        <v>2016-01-07</v>
      </c>
      <c r="C12912" t="str">
        <v>Afternoon</v>
      </c>
      <c r="D12912">
        <v>5</v>
      </c>
      <c r="E12912" t="str">
        <f>IF(MOD(D12912,2)=0,"EVEN","ODD")</f>
        <v>ODD</v>
      </c>
      <c r="F12912" t="str">
        <f>IF(D12912&lt;=18,"LOW (1-18)","HIGH (19-36)")</f>
        <v>LOW (1-18)</v>
      </c>
      <c r="G12912">
        <f>INT((D12912-1)/6)+1</f>
        <v>1</v>
      </c>
      <c r="H12912">
        <f>MOD(D12912-1,6)+1</f>
        <v>5</v>
      </c>
      <c r="I12912">
        <f>37-D12912</f>
        <v>32</v>
      </c>
      <c r="J12912">
        <f>ABS(D12912-D12913)</f>
        <v>16</v>
      </c>
      <c r="K12912">
        <f>AVERAGE(D12912:D12916)</f>
        <v>5</v>
      </c>
      <c r="L12912">
        <f>AVERAGE(D12912:D12931)</f>
        <v>5</v>
      </c>
      <c r="M12912">
        <f>K12912-L12912</f>
        <v>0</v>
      </c>
      <c r="N12912" t="str">
        <f>IF(K12912&gt;L12912,"HIGH ZONE BIAS",IF(K12912&lt;L12912,"LOW ZONE BIAS","EQUILIBRIUM"))</f>
        <v>EQUILIBRIUM</v>
      </c>
    </row>
    <row r="12913">
      <c r="A12913">
        <v>14655</v>
      </c>
      <c r="B12913" t="str">
        <v>2016-01-07</v>
      </c>
      <c r="C12913" t="str">
        <v>Midday</v>
      </c>
      <c r="D12913">
        <v>21</v>
      </c>
      <c r="E12913" t="str">
        <f>IF(MOD(D12913,2)=0,"EVEN","ODD")</f>
        <v>ODD</v>
      </c>
      <c r="F12913" t="str">
        <f>IF(D12913&lt;=18,"LOW (1-18)","HIGH (19-36)")</f>
        <v>HIGH (19-36)</v>
      </c>
      <c r="G12913">
        <f>INT((D12913-1)/6)+1</f>
        <v>4</v>
      </c>
      <c r="H12913">
        <f>MOD(D12913-1,6)+1</f>
        <v>3</v>
      </c>
      <c r="I12913">
        <f>37-D12913</f>
        <v>16</v>
      </c>
      <c r="J12913">
        <f>ABS(D12913-D12914)</f>
        <v>14</v>
      </c>
      <c r="K12913">
        <f>AVERAGE(D12913:D12917)</f>
        <v>21</v>
      </c>
      <c r="L12913">
        <f>AVERAGE(D12913:D12932)</f>
        <v>21</v>
      </c>
      <c r="M12913">
        <f>K12913-L12913</f>
        <v>0</v>
      </c>
      <c r="N12913" t="str">
        <f>IF(K12913&gt;L12913,"HIGH ZONE BIAS",IF(K12913&lt;L12913,"LOW ZONE BIAS","EQUILIBRIUM"))</f>
        <v>EQUILIBRIUM</v>
      </c>
    </row>
    <row r="12914">
      <c r="A12914">
        <v>14654</v>
      </c>
      <c r="B12914" t="str">
        <v>2016-01-07</v>
      </c>
      <c r="C12914" t="str">
        <v>Morning</v>
      </c>
      <c r="D12914">
        <v>7</v>
      </c>
      <c r="E12914" t="str">
        <f>IF(MOD(D12914,2)=0,"EVEN","ODD")</f>
        <v>ODD</v>
      </c>
      <c r="F12914" t="str">
        <f>IF(D12914&lt;=18,"LOW (1-18)","HIGH (19-36)")</f>
        <v>LOW (1-18)</v>
      </c>
      <c r="G12914">
        <f>INT((D12914-1)/6)+1</f>
        <v>2</v>
      </c>
      <c r="H12914">
        <f>MOD(D12914-1,6)+1</f>
        <v>1</v>
      </c>
      <c r="I12914">
        <f>37-D12914</f>
        <v>30</v>
      </c>
      <c r="J12914">
        <f>ABS(D12914-D12915)</f>
        <v>22</v>
      </c>
      <c r="K12914">
        <f>AVERAGE(D12914:D12918)</f>
        <v>7</v>
      </c>
      <c r="L12914">
        <f>AVERAGE(D12914:D12933)</f>
        <v>7</v>
      </c>
      <c r="M12914">
        <f>K12914-L12914</f>
        <v>0</v>
      </c>
      <c r="N12914" t="str">
        <f>IF(K12914&gt;L12914,"HIGH ZONE BIAS",IF(K12914&lt;L12914,"LOW ZONE BIAS","EQUILIBRIUM"))</f>
        <v>EQUILIBRIUM</v>
      </c>
    </row>
    <row r="12915">
      <c r="A12915">
        <v>14653</v>
      </c>
      <c r="B12915" t="str">
        <v>2016-01-06</v>
      </c>
      <c r="C12915" t="str">
        <v>Evening</v>
      </c>
      <c r="D12915">
        <v>29</v>
      </c>
      <c r="E12915" t="str">
        <f>IF(MOD(D12915,2)=0,"EVEN","ODD")</f>
        <v>ODD</v>
      </c>
      <c r="F12915" t="str">
        <f>IF(D12915&lt;=18,"LOW (1-18)","HIGH (19-36)")</f>
        <v>HIGH (19-36)</v>
      </c>
      <c r="G12915">
        <f>INT((D12915-1)/6)+1</f>
        <v>5</v>
      </c>
      <c r="H12915">
        <f>MOD(D12915-1,6)+1</f>
        <v>5</v>
      </c>
      <c r="I12915">
        <f>37-D12915</f>
        <v>8</v>
      </c>
      <c r="J12915">
        <f>ABS(D12915-D12916)</f>
        <v>14</v>
      </c>
      <c r="K12915">
        <f>AVERAGE(D12915:D12919)</f>
        <v>29</v>
      </c>
      <c r="L12915">
        <f>AVERAGE(D12915:D12934)</f>
        <v>29</v>
      </c>
      <c r="M12915">
        <f>K12915-L12915</f>
        <v>0</v>
      </c>
      <c r="N12915" t="str">
        <f>IF(K12915&gt;L12915,"HIGH ZONE BIAS",IF(K12915&lt;L12915,"LOW ZONE BIAS","EQUILIBRIUM"))</f>
        <v>EQUILIBRIUM</v>
      </c>
    </row>
    <row r="12916">
      <c r="A12916">
        <v>14652</v>
      </c>
      <c r="B12916" t="str">
        <v>2016-01-06</v>
      </c>
      <c r="C12916" t="str">
        <v>Afternoon</v>
      </c>
      <c r="D12916">
        <v>15</v>
      </c>
      <c r="E12916" t="str">
        <f>IF(MOD(D12916,2)=0,"EVEN","ODD")</f>
        <v>ODD</v>
      </c>
      <c r="F12916" t="str">
        <f>IF(D12916&lt;=18,"LOW (1-18)","HIGH (19-36)")</f>
        <v>LOW (1-18)</v>
      </c>
      <c r="G12916">
        <f>INT((D12916-1)/6)+1</f>
        <v>3</v>
      </c>
      <c r="H12916">
        <f>MOD(D12916-1,6)+1</f>
        <v>3</v>
      </c>
      <c r="I12916">
        <f>37-D12916</f>
        <v>22</v>
      </c>
      <c r="J12916">
        <f>ABS(D12916-D12917)</f>
        <v>10</v>
      </c>
      <c r="K12916">
        <f>AVERAGE(D12916:D12920)</f>
        <v>15</v>
      </c>
      <c r="L12916">
        <f>AVERAGE(D12916:D12935)</f>
        <v>15</v>
      </c>
      <c r="M12916">
        <f>K12916-L12916</f>
        <v>0</v>
      </c>
      <c r="N12916" t="str">
        <f>IF(K12916&gt;L12916,"HIGH ZONE BIAS",IF(K12916&lt;L12916,"LOW ZONE BIAS","EQUILIBRIUM"))</f>
        <v>EQUILIBRIUM</v>
      </c>
    </row>
    <row r="12917">
      <c r="A12917">
        <v>14651</v>
      </c>
      <c r="B12917" t="str">
        <v>2016-01-06</v>
      </c>
      <c r="C12917" t="str">
        <v>Midday</v>
      </c>
      <c r="D12917">
        <v>5</v>
      </c>
      <c r="E12917" t="str">
        <f>IF(MOD(D12917,2)=0,"EVEN","ODD")</f>
        <v>ODD</v>
      </c>
      <c r="F12917" t="str">
        <f>IF(D12917&lt;=18,"LOW (1-18)","HIGH (19-36)")</f>
        <v>LOW (1-18)</v>
      </c>
      <c r="G12917">
        <f>INT((D12917-1)/6)+1</f>
        <v>1</v>
      </c>
      <c r="H12917">
        <f>MOD(D12917-1,6)+1</f>
        <v>5</v>
      </c>
      <c r="I12917">
        <f>37-D12917</f>
        <v>32</v>
      </c>
      <c r="J12917">
        <f>ABS(D12917-D12918)</f>
        <v>2</v>
      </c>
      <c r="K12917">
        <f>AVERAGE(D12917:D12921)</f>
        <v>5</v>
      </c>
      <c r="L12917">
        <f>AVERAGE(D12917:D12936)</f>
        <v>5</v>
      </c>
      <c r="M12917">
        <f>K12917-L12917</f>
        <v>0</v>
      </c>
      <c r="N12917" t="str">
        <f>IF(K12917&gt;L12917,"HIGH ZONE BIAS",IF(K12917&lt;L12917,"LOW ZONE BIAS","EQUILIBRIUM"))</f>
        <v>EQUILIBRIUM</v>
      </c>
    </row>
    <row r="12918">
      <c r="A12918">
        <v>14650</v>
      </c>
      <c r="B12918" t="str">
        <v>2016-01-06</v>
      </c>
      <c r="C12918" t="str">
        <v>Morning</v>
      </c>
      <c r="D12918">
        <v>7</v>
      </c>
      <c r="E12918" t="str">
        <f>IF(MOD(D12918,2)=0,"EVEN","ODD")</f>
        <v>ODD</v>
      </c>
      <c r="F12918" t="str">
        <f>IF(D12918&lt;=18,"LOW (1-18)","HIGH (19-36)")</f>
        <v>LOW (1-18)</v>
      </c>
      <c r="G12918">
        <f>INT((D12918-1)/6)+1</f>
        <v>2</v>
      </c>
      <c r="H12918">
        <f>MOD(D12918-1,6)+1</f>
        <v>1</v>
      </c>
      <c r="I12918">
        <f>37-D12918</f>
        <v>30</v>
      </c>
      <c r="J12918">
        <f>ABS(D12918-D12919)</f>
        <v>4</v>
      </c>
      <c r="K12918">
        <f>AVERAGE(D12918:D12922)</f>
        <v>7</v>
      </c>
      <c r="L12918">
        <f>AVERAGE(D12918:D12937)</f>
        <v>7</v>
      </c>
      <c r="M12918">
        <f>K12918-L12918</f>
        <v>0</v>
      </c>
      <c r="N12918" t="str">
        <f>IF(K12918&gt;L12918,"HIGH ZONE BIAS",IF(K12918&lt;L12918,"LOW ZONE BIAS","EQUILIBRIUM"))</f>
        <v>EQUILIBRIUM</v>
      </c>
    </row>
    <row r="12919">
      <c r="A12919">
        <v>14649</v>
      </c>
      <c r="B12919" t="str">
        <v>2016-01-05</v>
      </c>
      <c r="C12919" t="str">
        <v>Evening</v>
      </c>
      <c r="D12919">
        <v>11</v>
      </c>
      <c r="E12919" t="str">
        <f>IF(MOD(D12919,2)=0,"EVEN","ODD")</f>
        <v>ODD</v>
      </c>
      <c r="F12919" t="str">
        <f>IF(D12919&lt;=18,"LOW (1-18)","HIGH (19-36)")</f>
        <v>LOW (1-18)</v>
      </c>
      <c r="G12919">
        <f>INT((D12919-1)/6)+1</f>
        <v>2</v>
      </c>
      <c r="H12919">
        <f>MOD(D12919-1,6)+1</f>
        <v>5</v>
      </c>
      <c r="I12919">
        <f>37-D12919</f>
        <v>26</v>
      </c>
      <c r="J12919">
        <f>ABS(D12919-D12920)</f>
        <v>13</v>
      </c>
      <c r="K12919">
        <f>AVERAGE(D12919:D12923)</f>
        <v>11</v>
      </c>
      <c r="L12919">
        <f>AVERAGE(D12919:D12938)</f>
        <v>11</v>
      </c>
      <c r="M12919">
        <f>K12919-L12919</f>
        <v>0</v>
      </c>
      <c r="N12919" t="str">
        <f>IF(K12919&gt;L12919,"HIGH ZONE BIAS",IF(K12919&lt;L12919,"LOW ZONE BIAS","EQUILIBRIUM"))</f>
        <v>EQUILIBRIUM</v>
      </c>
    </row>
    <row r="12920">
      <c r="A12920">
        <v>14647</v>
      </c>
      <c r="B12920" t="str">
        <v>2016-01-05</v>
      </c>
      <c r="C12920" t="str">
        <v>Midday</v>
      </c>
      <c r="D12920">
        <v>24</v>
      </c>
      <c r="E12920" t="str">
        <f>IF(MOD(D12920,2)=0,"EVEN","ODD")</f>
        <v>EVEN</v>
      </c>
      <c r="F12920" t="str">
        <f>IF(D12920&lt;=18,"LOW (1-18)","HIGH (19-36)")</f>
        <v>HIGH (19-36)</v>
      </c>
      <c r="G12920">
        <f>INT((D12920-1)/6)+1</f>
        <v>4</v>
      </c>
      <c r="H12920">
        <f>MOD(D12920-1,6)+1</f>
        <v>6</v>
      </c>
      <c r="I12920">
        <f>37-D12920</f>
        <v>13</v>
      </c>
      <c r="J12920">
        <f>ABS(D12920-D12921)</f>
        <v>10</v>
      </c>
      <c r="K12920">
        <f>AVERAGE(D12920:D12924)</f>
        <v>24</v>
      </c>
      <c r="L12920">
        <f>AVERAGE(D12920:D12939)</f>
        <v>24</v>
      </c>
      <c r="M12920">
        <f>K12920-L12920</f>
        <v>0</v>
      </c>
      <c r="N12920" t="str">
        <f>IF(K12920&gt;L12920,"HIGH ZONE BIAS",IF(K12920&lt;L12920,"LOW ZONE BIAS","EQUILIBRIUM"))</f>
        <v>EQUILIBRIUM</v>
      </c>
    </row>
    <row r="12921">
      <c r="A12921">
        <v>14646</v>
      </c>
      <c r="B12921" t="str">
        <v>2016-01-05</v>
      </c>
      <c r="C12921" t="str">
        <v>Morning</v>
      </c>
      <c r="D12921">
        <v>34</v>
      </c>
      <c r="E12921" t="str">
        <f>IF(MOD(D12921,2)=0,"EVEN","ODD")</f>
        <v>EVEN</v>
      </c>
      <c r="F12921" t="str">
        <f>IF(D12921&lt;=18,"LOW (1-18)","HIGH (19-36)")</f>
        <v>HIGH (19-36)</v>
      </c>
      <c r="G12921">
        <f>INT((D12921-1)/6)+1</f>
        <v>6</v>
      </c>
      <c r="H12921">
        <f>MOD(D12921-1,6)+1</f>
        <v>4</v>
      </c>
      <c r="I12921">
        <f>37-D12921</f>
        <v>3</v>
      </c>
      <c r="J12921">
        <f>ABS(D12921-D12922)</f>
        <v>8</v>
      </c>
      <c r="K12921">
        <f>AVERAGE(D12921:D12925)</f>
        <v>34</v>
      </c>
      <c r="L12921">
        <f>AVERAGE(D12921:D12940)</f>
        <v>34</v>
      </c>
      <c r="M12921">
        <f>K12921-L12921</f>
        <v>0</v>
      </c>
      <c r="N12921" t="str">
        <f>IF(K12921&gt;L12921,"HIGH ZONE BIAS",IF(K12921&lt;L12921,"LOW ZONE BIAS","EQUILIBRIUM"))</f>
        <v>EQUILIBRIUM</v>
      </c>
    </row>
    <row r="12922">
      <c r="A12922">
        <v>14645</v>
      </c>
      <c r="B12922" t="str">
        <v>2016-01-04</v>
      </c>
      <c r="C12922" t="str">
        <v>Evening</v>
      </c>
      <c r="D12922">
        <v>26</v>
      </c>
      <c r="E12922" t="str">
        <f>IF(MOD(D12922,2)=0,"EVEN","ODD")</f>
        <v>EVEN</v>
      </c>
      <c r="F12922" t="str">
        <f>IF(D12922&lt;=18,"LOW (1-18)","HIGH (19-36)")</f>
        <v>HIGH (19-36)</v>
      </c>
      <c r="G12922">
        <f>INT((D12922-1)/6)+1</f>
        <v>5</v>
      </c>
      <c r="H12922">
        <f>MOD(D12922-1,6)+1</f>
        <v>2</v>
      </c>
      <c r="I12922">
        <f>37-D12922</f>
        <v>11</v>
      </c>
      <c r="J12922">
        <f>ABS(D12922-D12923)</f>
        <v>13</v>
      </c>
      <c r="K12922">
        <f>AVERAGE(D12922:D12926)</f>
        <v>26</v>
      </c>
      <c r="L12922">
        <f>AVERAGE(D12922:D12941)</f>
        <v>26</v>
      </c>
      <c r="M12922">
        <f>K12922-L12922</f>
        <v>0</v>
      </c>
      <c r="N12922" t="str">
        <f>IF(K12922&gt;L12922,"HIGH ZONE BIAS",IF(K12922&lt;L12922,"LOW ZONE BIAS","EQUILIBRIUM"))</f>
        <v>EQUILIBRIUM</v>
      </c>
    </row>
    <row r="12923">
      <c r="A12923">
        <v>14644</v>
      </c>
      <c r="B12923" t="str">
        <v>2016-01-04</v>
      </c>
      <c r="C12923" t="str">
        <v>Afternoon</v>
      </c>
      <c r="D12923">
        <v>13</v>
      </c>
      <c r="E12923" t="str">
        <f>IF(MOD(D12923,2)=0,"EVEN","ODD")</f>
        <v>ODD</v>
      </c>
      <c r="F12923" t="str">
        <f>IF(D12923&lt;=18,"LOW (1-18)","HIGH (19-36)")</f>
        <v>LOW (1-18)</v>
      </c>
      <c r="G12923">
        <f>INT((D12923-1)/6)+1</f>
        <v>3</v>
      </c>
      <c r="H12923">
        <f>MOD(D12923-1,6)+1</f>
        <v>1</v>
      </c>
      <c r="I12923">
        <f>37-D12923</f>
        <v>24</v>
      </c>
      <c r="J12923">
        <f>ABS(D12923-D12924)</f>
        <v>7</v>
      </c>
      <c r="K12923">
        <f>AVERAGE(D12923:D12927)</f>
        <v>13</v>
      </c>
      <c r="L12923">
        <f>AVERAGE(D12923:D12942)</f>
        <v>13</v>
      </c>
      <c r="M12923">
        <f>K12923-L12923</f>
        <v>0</v>
      </c>
      <c r="N12923" t="str">
        <f>IF(K12923&gt;L12923,"HIGH ZONE BIAS",IF(K12923&lt;L12923,"LOW ZONE BIAS","EQUILIBRIUM"))</f>
        <v>EQUILIBRIUM</v>
      </c>
    </row>
    <row r="12924">
      <c r="A12924">
        <v>14643</v>
      </c>
      <c r="B12924" t="str">
        <v>2016-01-04</v>
      </c>
      <c r="C12924" t="str">
        <v>Midday</v>
      </c>
      <c r="D12924">
        <v>20</v>
      </c>
      <c r="E12924" t="str">
        <f>IF(MOD(D12924,2)=0,"EVEN","ODD")</f>
        <v>EVEN</v>
      </c>
      <c r="F12924" t="str">
        <f>IF(D12924&lt;=18,"LOW (1-18)","HIGH (19-36)")</f>
        <v>HIGH (19-36)</v>
      </c>
      <c r="G12924">
        <f>INT((D12924-1)/6)+1</f>
        <v>4</v>
      </c>
      <c r="H12924">
        <f>MOD(D12924-1,6)+1</f>
        <v>2</v>
      </c>
      <c r="I12924">
        <f>37-D12924</f>
        <v>17</v>
      </c>
      <c r="J12924">
        <f>ABS(D12924-D12925)</f>
        <v>3</v>
      </c>
      <c r="K12924">
        <f>AVERAGE(D12924:D12928)</f>
        <v>20</v>
      </c>
      <c r="L12924">
        <f>AVERAGE(D12924:D12943)</f>
        <v>20</v>
      </c>
      <c r="M12924">
        <f>K12924-L12924</f>
        <v>0</v>
      </c>
      <c r="N12924" t="str">
        <f>IF(K12924&gt;L12924,"HIGH ZONE BIAS",IF(K12924&lt;L12924,"LOW ZONE BIAS","EQUILIBRIUM"))</f>
        <v>EQUILIBRIUM</v>
      </c>
    </row>
    <row r="12925">
      <c r="A12925">
        <v>14642</v>
      </c>
      <c r="B12925" t="str">
        <v>2016-01-04</v>
      </c>
      <c r="C12925" t="str">
        <v>Morning</v>
      </c>
      <c r="D12925">
        <v>23</v>
      </c>
      <c r="E12925" t="str">
        <f>IF(MOD(D12925,2)=0,"EVEN","ODD")</f>
        <v>ODD</v>
      </c>
      <c r="F12925" t="str">
        <f>IF(D12925&lt;=18,"LOW (1-18)","HIGH (19-36)")</f>
        <v>HIGH (19-36)</v>
      </c>
      <c r="G12925">
        <f>INT((D12925-1)/6)+1</f>
        <v>4</v>
      </c>
      <c r="H12925">
        <f>MOD(D12925-1,6)+1</f>
        <v>5</v>
      </c>
      <c r="I12925">
        <f>37-D12925</f>
        <v>14</v>
      </c>
      <c r="J12925">
        <f>ABS(D12925-D12926)</f>
        <v>14</v>
      </c>
      <c r="K12925">
        <f>AVERAGE(D12925:D12929)</f>
        <v>23</v>
      </c>
      <c r="L12925">
        <f>AVERAGE(D12925:D12944)</f>
        <v>23</v>
      </c>
      <c r="M12925">
        <f>K12925-L12925</f>
        <v>0</v>
      </c>
      <c r="N12925" t="str">
        <f>IF(K12925&gt;L12925,"HIGH ZONE BIAS",IF(K12925&lt;L12925,"LOW ZONE BIAS","EQUILIBRIUM"))</f>
        <v>EQUILIBRIUM</v>
      </c>
    </row>
    <row r="12926">
      <c r="A12926">
        <v>14641</v>
      </c>
      <c r="B12926" t="str">
        <v>2016-01-02</v>
      </c>
      <c r="C12926" t="str">
        <v>Evening</v>
      </c>
      <c r="D12926">
        <v>9</v>
      </c>
      <c r="E12926" t="str">
        <f>IF(MOD(D12926,2)=0,"EVEN","ODD")</f>
        <v>ODD</v>
      </c>
      <c r="F12926" t="str">
        <f>IF(D12926&lt;=18,"LOW (1-18)","HIGH (19-36)")</f>
        <v>LOW (1-18)</v>
      </c>
      <c r="G12926">
        <f>INT((D12926-1)/6)+1</f>
        <v>2</v>
      </c>
      <c r="H12926">
        <f>MOD(D12926-1,6)+1</f>
        <v>3</v>
      </c>
      <c r="I12926">
        <f>37-D12926</f>
        <v>28</v>
      </c>
      <c r="J12926">
        <f>ABS(D12926-D12927)</f>
        <v>27</v>
      </c>
      <c r="K12926">
        <f>AVERAGE(D12926:D12930)</f>
        <v>9</v>
      </c>
      <c r="L12926">
        <f>AVERAGE(D12926:D12945)</f>
        <v>9</v>
      </c>
      <c r="M12926">
        <f>K12926-L12926</f>
        <v>0</v>
      </c>
      <c r="N12926" t="str">
        <f>IF(K12926&gt;L12926,"HIGH ZONE BIAS",IF(K12926&lt;L12926,"LOW ZONE BIAS","EQUILIBRIUM"))</f>
        <v>EQUILIBRIUM</v>
      </c>
    </row>
    <row r="12927">
      <c r="A12927">
        <v>14640</v>
      </c>
      <c r="B12927" t="str">
        <v>2016-01-02</v>
      </c>
      <c r="C12927" t="str">
        <v>Afternoon</v>
      </c>
      <c r="D12927">
        <v>36</v>
      </c>
      <c r="E12927" t="str">
        <f>IF(MOD(D12927,2)=0,"EVEN","ODD")</f>
        <v>EVEN</v>
      </c>
      <c r="F12927" t="str">
        <f>IF(D12927&lt;=18,"LOW (1-18)","HIGH (19-36)")</f>
        <v>HIGH (19-36)</v>
      </c>
      <c r="G12927">
        <f>INT((D12927-1)/6)+1</f>
        <v>6</v>
      </c>
      <c r="H12927">
        <f>MOD(D12927-1,6)+1</f>
        <v>6</v>
      </c>
      <c r="I12927">
        <f>37-D12927</f>
        <v>1</v>
      </c>
      <c r="J12927">
        <f>ABS(D12927-D12928)</f>
        <v>0</v>
      </c>
      <c r="K12927">
        <f>AVERAGE(D12927:D12931)</f>
        <v>36</v>
      </c>
      <c r="L12927">
        <f>AVERAGE(D12927:D12946)</f>
        <v>36</v>
      </c>
      <c r="M12927">
        <f>K12927-L12927</f>
        <v>0</v>
      </c>
      <c r="N12927" t="str">
        <f>IF(K12927&gt;L12927,"HIGH ZONE BIAS",IF(K12927&lt;L12927,"LOW ZONE BIAS","EQUILIBRIUM"))</f>
        <v>EQUILIBRIUM</v>
      </c>
    </row>
    <row r="12928">
      <c r="A12928">
        <v>14639</v>
      </c>
      <c r="B12928" t="str">
        <v>2016-01-02</v>
      </c>
      <c r="C12928" t="str">
        <v>Midday</v>
      </c>
      <c r="D12928">
        <v>36</v>
      </c>
      <c r="E12928" t="str">
        <f>IF(MOD(D12928,2)=0,"EVEN","ODD")</f>
        <v>EVEN</v>
      </c>
      <c r="F12928" t="str">
        <f>IF(D12928&lt;=18,"LOW (1-18)","HIGH (19-36)")</f>
        <v>HIGH (19-36)</v>
      </c>
      <c r="G12928">
        <f>INT((D12928-1)/6)+1</f>
        <v>6</v>
      </c>
      <c r="H12928">
        <f>MOD(D12928-1,6)+1</f>
        <v>6</v>
      </c>
      <c r="I12928">
        <f>37-D12928</f>
        <v>1</v>
      </c>
      <c r="J12928">
        <f>ABS(D12928-D12929)</f>
        <v>13</v>
      </c>
      <c r="K12928">
        <f>AVERAGE(D12928:D12932)</f>
        <v>36</v>
      </c>
      <c r="L12928">
        <f>AVERAGE(D12928:D12947)</f>
        <v>36</v>
      </c>
      <c r="M12928">
        <f>K12928-L12928</f>
        <v>0</v>
      </c>
      <c r="N12928" t="str">
        <f>IF(K12928&gt;L12928,"HIGH ZONE BIAS",IF(K12928&lt;L12928,"LOW ZONE BIAS","EQUILIBRIUM"))</f>
        <v>EQUILIBRIUM</v>
      </c>
    </row>
    <row r="12929">
      <c r="A12929">
        <v>14638</v>
      </c>
      <c r="B12929" t="str">
        <v>2016-01-02</v>
      </c>
      <c r="C12929" t="str">
        <v>Morning</v>
      </c>
      <c r="D12929">
        <v>23</v>
      </c>
      <c r="E12929" t="str">
        <f>IF(MOD(D12929,2)=0,"EVEN","ODD")</f>
        <v>ODD</v>
      </c>
      <c r="F12929" t="str">
        <f>IF(D12929&lt;=18,"LOW (1-18)","HIGH (19-36)")</f>
        <v>HIGH (19-36)</v>
      </c>
      <c r="G12929">
        <f>INT((D12929-1)/6)+1</f>
        <v>4</v>
      </c>
      <c r="H12929">
        <f>MOD(D12929-1,6)+1</f>
        <v>5</v>
      </c>
      <c r="I12929">
        <f>37-D12929</f>
        <v>14</v>
      </c>
      <c r="J12929">
        <f>ABS(D12929-D12930)</f>
        <v>2</v>
      </c>
      <c r="K12929">
        <f>AVERAGE(D12929:D12933)</f>
        <v>23</v>
      </c>
      <c r="L12929">
        <f>AVERAGE(D12929:D12948)</f>
        <v>23</v>
      </c>
      <c r="M12929">
        <f>K12929-L12929</f>
        <v>0</v>
      </c>
      <c r="N12929" t="str">
        <f>IF(K12929&gt;L12929,"HIGH ZONE BIAS",IF(K12929&lt;L12929,"LOW ZONE BIAS","EQUILIBRIUM"))</f>
        <v>EQUILIBRIUM</v>
      </c>
    </row>
    <row r="12930">
      <c r="A12930">
        <v>14637</v>
      </c>
      <c r="B12930" t="str">
        <v>2016-01-01</v>
      </c>
      <c r="C12930" t="str">
        <v>Evening</v>
      </c>
      <c r="D12930">
        <v>21</v>
      </c>
      <c r="E12930" t="str">
        <f>IF(MOD(D12930,2)=0,"EVEN","ODD")</f>
        <v>ODD</v>
      </c>
      <c r="F12930" t="str">
        <f>IF(D12930&lt;=18,"LOW (1-18)","HIGH (19-36)")</f>
        <v>HIGH (19-36)</v>
      </c>
      <c r="G12930">
        <f>INT((D12930-1)/6)+1</f>
        <v>4</v>
      </c>
      <c r="H12930">
        <f>MOD(D12930-1,6)+1</f>
        <v>3</v>
      </c>
      <c r="I12930">
        <f>37-D12930</f>
        <v>16</v>
      </c>
      <c r="J12930">
        <f>ABS(D12930-D12931)</f>
        <v>6</v>
      </c>
      <c r="K12930">
        <f>AVERAGE(D12930:D12934)</f>
        <v>21</v>
      </c>
      <c r="L12930">
        <f>AVERAGE(D12930:D12949)</f>
        <v>21</v>
      </c>
      <c r="M12930">
        <f>K12930-L12930</f>
        <v>0</v>
      </c>
      <c r="N12930" t="str">
        <f>IF(K12930&gt;L12930,"HIGH ZONE BIAS",IF(K12930&lt;L12930,"LOW ZONE BIAS","EQUILIBRIUM"))</f>
        <v>EQUILIBRIUM</v>
      </c>
    </row>
    <row r="12931">
      <c r="A12931">
        <v>14636</v>
      </c>
      <c r="B12931" t="str">
        <v>2016-01-01</v>
      </c>
      <c r="C12931" t="str">
        <v>Afternoon</v>
      </c>
      <c r="D12931">
        <v>27</v>
      </c>
      <c r="E12931" t="str">
        <f>IF(MOD(D12931,2)=0,"EVEN","ODD")</f>
        <v>ODD</v>
      </c>
      <c r="F12931" t="str">
        <f>IF(D12931&lt;=18,"LOW (1-18)","HIGH (19-36)")</f>
        <v>HIGH (19-36)</v>
      </c>
      <c r="G12931">
        <f>INT((D12931-1)/6)+1</f>
        <v>5</v>
      </c>
      <c r="H12931">
        <f>MOD(D12931-1,6)+1</f>
        <v>3</v>
      </c>
      <c r="I12931">
        <f>37-D12931</f>
        <v>10</v>
      </c>
      <c r="J12931">
        <f>ABS(D12931-D12932)</f>
        <v>6</v>
      </c>
      <c r="K12931">
        <f>AVERAGE(D12931:D12935)</f>
        <v>27</v>
      </c>
      <c r="L12931">
        <f>AVERAGE(D12931:D12950)</f>
        <v>27</v>
      </c>
      <c r="M12931">
        <f>K12931-L12931</f>
        <v>0</v>
      </c>
      <c r="N12931" t="str">
        <f>IF(K12931&gt;L12931,"HIGH ZONE BIAS",IF(K12931&lt;L12931,"LOW ZONE BIAS","EQUILIBRIUM"))</f>
        <v>EQUILIBRIUM</v>
      </c>
    </row>
    <row r="12932">
      <c r="A12932">
        <v>14635</v>
      </c>
      <c r="B12932" t="str">
        <v>2016-01-01</v>
      </c>
      <c r="C12932" t="str">
        <v>Midday</v>
      </c>
      <c r="D12932">
        <v>33</v>
      </c>
      <c r="E12932" t="str">
        <f>IF(MOD(D12932,2)=0,"EVEN","ODD")</f>
        <v>ODD</v>
      </c>
      <c r="F12932" t="str">
        <f>IF(D12932&lt;=18,"LOW (1-18)","HIGH (19-36)")</f>
        <v>HIGH (19-36)</v>
      </c>
      <c r="G12932">
        <f>INT((D12932-1)/6)+1</f>
        <v>6</v>
      </c>
      <c r="H12932">
        <f>MOD(D12932-1,6)+1</f>
        <v>3</v>
      </c>
      <c r="I12932">
        <f>37-D12932</f>
        <v>4</v>
      </c>
      <c r="J12932">
        <f>ABS(D12932-D12933)</f>
        <v>3</v>
      </c>
      <c r="K12932">
        <f>AVERAGE(D12932:D12936)</f>
        <v>33</v>
      </c>
      <c r="L12932">
        <f>AVERAGE(D12932:D12951)</f>
        <v>33</v>
      </c>
      <c r="M12932">
        <f>K12932-L12932</f>
        <v>0</v>
      </c>
      <c r="N12932" t="str">
        <f>IF(K12932&gt;L12932,"HIGH ZONE BIAS",IF(K12932&lt;L12932,"LOW ZONE BIAS","EQUILIBRIUM"))</f>
        <v>EQUILIBRIUM</v>
      </c>
    </row>
    <row r="12933">
      <c r="A12933">
        <v>14634</v>
      </c>
      <c r="B12933" t="str">
        <v>2016-01-01</v>
      </c>
      <c r="C12933" t="str">
        <v>Morning</v>
      </c>
      <c r="D12933">
        <v>30</v>
      </c>
      <c r="E12933" t="str">
        <f>IF(MOD(D12933,2)=0,"EVEN","ODD")</f>
        <v>EVEN</v>
      </c>
      <c r="F12933" t="str">
        <f>IF(D12933&lt;=18,"LOW (1-18)","HIGH (19-36)")</f>
        <v>HIGH (19-36)</v>
      </c>
      <c r="G12933">
        <f>INT((D12933-1)/6)+1</f>
        <v>5</v>
      </c>
      <c r="H12933">
        <f>MOD(D12933-1,6)+1</f>
        <v>6</v>
      </c>
      <c r="I12933">
        <f>37-D12933</f>
        <v>7</v>
      </c>
      <c r="J12933">
        <f>ABS(D12933-D12934)</f>
        <v>3</v>
      </c>
      <c r="K12933">
        <f>AVERAGE(D12933:D12937)</f>
        <v>30</v>
      </c>
      <c r="L12933">
        <f>AVERAGE(D12933:D12952)</f>
        <v>30</v>
      </c>
      <c r="M12933">
        <f>K12933-L12933</f>
        <v>0</v>
      </c>
      <c r="N12933" t="str">
        <f>IF(K12933&gt;L12933,"HIGH ZONE BIAS",IF(K12933&lt;L12933,"LOW ZONE BIAS","EQUILIBRIUM"))</f>
        <v>EQUILIBRIUM</v>
      </c>
    </row>
    <row r="12934">
      <c r="A12934">
        <v>14633</v>
      </c>
      <c r="B12934" t="str">
        <v>2015-12-31</v>
      </c>
      <c r="C12934" t="str">
        <v>Evening</v>
      </c>
      <c r="D12934">
        <v>27</v>
      </c>
      <c r="E12934" t="str">
        <f>IF(MOD(D12934,2)=0,"EVEN","ODD")</f>
        <v>ODD</v>
      </c>
      <c r="F12934" t="str">
        <f>IF(D12934&lt;=18,"LOW (1-18)","HIGH (19-36)")</f>
        <v>HIGH (19-36)</v>
      </c>
      <c r="G12934">
        <f>INT((D12934-1)/6)+1</f>
        <v>5</v>
      </c>
      <c r="H12934">
        <f>MOD(D12934-1,6)+1</f>
        <v>3</v>
      </c>
      <c r="I12934">
        <f>37-D12934</f>
        <v>10</v>
      </c>
      <c r="J12934">
        <f>ABS(D12934-D12935)</f>
        <v>1</v>
      </c>
      <c r="K12934">
        <f>AVERAGE(D12934:D12938)</f>
        <v>27</v>
      </c>
      <c r="L12934">
        <f>AVERAGE(D12934:D12953)</f>
        <v>27</v>
      </c>
      <c r="M12934">
        <f>K12934-L12934</f>
        <v>0</v>
      </c>
      <c r="N12934" t="str">
        <f>IF(K12934&gt;L12934,"HIGH ZONE BIAS",IF(K12934&lt;L12934,"LOW ZONE BIAS","EQUILIBRIUM"))</f>
        <v>EQUILIBRIUM</v>
      </c>
    </row>
    <row r="12935">
      <c r="A12935">
        <v>14632</v>
      </c>
      <c r="B12935" t="str">
        <v>2015-12-31</v>
      </c>
      <c r="C12935" t="str">
        <v>Afternoon</v>
      </c>
      <c r="D12935">
        <v>28</v>
      </c>
      <c r="E12935" t="str">
        <f>IF(MOD(D12935,2)=0,"EVEN","ODD")</f>
        <v>EVEN</v>
      </c>
      <c r="F12935" t="str">
        <f>IF(D12935&lt;=18,"LOW (1-18)","HIGH (19-36)")</f>
        <v>HIGH (19-36)</v>
      </c>
      <c r="G12935">
        <f>INT((D12935-1)/6)+1</f>
        <v>5</v>
      </c>
      <c r="H12935">
        <f>MOD(D12935-1,6)+1</f>
        <v>4</v>
      </c>
      <c r="I12935">
        <f>37-D12935</f>
        <v>9</v>
      </c>
      <c r="J12935">
        <f>ABS(D12935-D12936)</f>
        <v>15</v>
      </c>
      <c r="K12935">
        <f>AVERAGE(D12935:D12939)</f>
        <v>28</v>
      </c>
      <c r="L12935">
        <f>AVERAGE(D12935:D12954)</f>
        <v>28</v>
      </c>
      <c r="M12935">
        <f>K12935-L12935</f>
        <v>0</v>
      </c>
      <c r="N12935" t="str">
        <f>IF(K12935&gt;L12935,"HIGH ZONE BIAS",IF(K12935&lt;L12935,"LOW ZONE BIAS","EQUILIBRIUM"))</f>
        <v>EQUILIBRIUM</v>
      </c>
    </row>
    <row r="12936">
      <c r="A12936">
        <v>14631</v>
      </c>
      <c r="B12936" t="str">
        <v>2015-12-31</v>
      </c>
      <c r="C12936" t="str">
        <v>Midday</v>
      </c>
      <c r="D12936">
        <v>13</v>
      </c>
      <c r="E12936" t="str">
        <f>IF(MOD(D12936,2)=0,"EVEN","ODD")</f>
        <v>ODD</v>
      </c>
      <c r="F12936" t="str">
        <f>IF(D12936&lt;=18,"LOW (1-18)","HIGH (19-36)")</f>
        <v>LOW (1-18)</v>
      </c>
      <c r="G12936">
        <f>INT((D12936-1)/6)+1</f>
        <v>3</v>
      </c>
      <c r="H12936">
        <f>MOD(D12936-1,6)+1</f>
        <v>1</v>
      </c>
      <c r="I12936">
        <f>37-D12936</f>
        <v>24</v>
      </c>
      <c r="J12936">
        <f>ABS(D12936-D12937)</f>
        <v>2</v>
      </c>
      <c r="K12936">
        <f>AVERAGE(D12936:D12940)</f>
        <v>13</v>
      </c>
      <c r="L12936">
        <f>AVERAGE(D12936:D12955)</f>
        <v>13</v>
      </c>
      <c r="M12936">
        <f>K12936-L12936</f>
        <v>0</v>
      </c>
      <c r="N12936" t="str">
        <f>IF(K12936&gt;L12936,"HIGH ZONE BIAS",IF(K12936&lt;L12936,"LOW ZONE BIAS","EQUILIBRIUM"))</f>
        <v>EQUILIBRIUM</v>
      </c>
    </row>
    <row r="12937">
      <c r="A12937">
        <v>14630</v>
      </c>
      <c r="B12937" t="str">
        <v>2015-12-31</v>
      </c>
      <c r="C12937" t="str">
        <v>Morning</v>
      </c>
      <c r="D12937">
        <v>15</v>
      </c>
      <c r="E12937" t="str">
        <f>IF(MOD(D12937,2)=0,"EVEN","ODD")</f>
        <v>ODD</v>
      </c>
      <c r="F12937" t="str">
        <f>IF(D12937&lt;=18,"LOW (1-18)","HIGH (19-36)")</f>
        <v>LOW (1-18)</v>
      </c>
      <c r="G12937">
        <f>INT((D12937-1)/6)+1</f>
        <v>3</v>
      </c>
      <c r="H12937">
        <f>MOD(D12937-1,6)+1</f>
        <v>3</v>
      </c>
      <c r="I12937">
        <f>37-D12937</f>
        <v>22</v>
      </c>
      <c r="J12937">
        <f>ABS(D12937-D12938)</f>
        <v>7</v>
      </c>
      <c r="K12937">
        <f>AVERAGE(D12937:D12941)</f>
        <v>15</v>
      </c>
      <c r="L12937">
        <f>AVERAGE(D12937:D12956)</f>
        <v>15</v>
      </c>
      <c r="M12937">
        <f>K12937-L12937</f>
        <v>0</v>
      </c>
      <c r="N12937" t="str">
        <f>IF(K12937&gt;L12937,"HIGH ZONE BIAS",IF(K12937&lt;L12937,"LOW ZONE BIAS","EQUILIBRIUM"))</f>
        <v>EQUILIBRIUM</v>
      </c>
    </row>
    <row r="12938">
      <c r="A12938">
        <v>14629</v>
      </c>
      <c r="B12938" t="str">
        <v>2015-12-30</v>
      </c>
      <c r="C12938" t="str">
        <v>Evening</v>
      </c>
      <c r="D12938">
        <v>22</v>
      </c>
      <c r="E12938" t="str">
        <f>IF(MOD(D12938,2)=0,"EVEN","ODD")</f>
        <v>EVEN</v>
      </c>
      <c r="F12938" t="str">
        <f>IF(D12938&lt;=18,"LOW (1-18)","HIGH (19-36)")</f>
        <v>HIGH (19-36)</v>
      </c>
      <c r="G12938">
        <f>INT((D12938-1)/6)+1</f>
        <v>4</v>
      </c>
      <c r="H12938">
        <f>MOD(D12938-1,6)+1</f>
        <v>4</v>
      </c>
      <c r="I12938">
        <f>37-D12938</f>
        <v>15</v>
      </c>
      <c r="J12938">
        <f>ABS(D12938-D12939)</f>
        <v>7</v>
      </c>
      <c r="K12938">
        <f>AVERAGE(D12938:D12942)</f>
        <v>22</v>
      </c>
      <c r="L12938">
        <f>AVERAGE(D12938:D12957)</f>
        <v>22</v>
      </c>
      <c r="M12938">
        <f>K12938-L12938</f>
        <v>0</v>
      </c>
      <c r="N12938" t="str">
        <f>IF(K12938&gt;L12938,"HIGH ZONE BIAS",IF(K12938&lt;L12938,"LOW ZONE BIAS","EQUILIBRIUM"))</f>
        <v>EQUILIBRIUM</v>
      </c>
    </row>
    <row r="12939">
      <c r="A12939">
        <v>14628</v>
      </c>
      <c r="B12939" t="str">
        <v>2015-12-30</v>
      </c>
      <c r="C12939" t="str">
        <v>Afternoon</v>
      </c>
      <c r="D12939">
        <v>29</v>
      </c>
      <c r="E12939" t="str">
        <f>IF(MOD(D12939,2)=0,"EVEN","ODD")</f>
        <v>ODD</v>
      </c>
      <c r="F12939" t="str">
        <f>IF(D12939&lt;=18,"LOW (1-18)","HIGH (19-36)")</f>
        <v>HIGH (19-36)</v>
      </c>
      <c r="G12939">
        <f>INT((D12939-1)/6)+1</f>
        <v>5</v>
      </c>
      <c r="H12939">
        <f>MOD(D12939-1,6)+1</f>
        <v>5</v>
      </c>
      <c r="I12939">
        <f>37-D12939</f>
        <v>8</v>
      </c>
      <c r="J12939">
        <f>ABS(D12939-D12940)</f>
        <v>15</v>
      </c>
      <c r="K12939">
        <f>AVERAGE(D12939:D12943)</f>
        <v>29</v>
      </c>
      <c r="L12939">
        <f>AVERAGE(D12939:D12958)</f>
        <v>29</v>
      </c>
      <c r="M12939">
        <f>K12939-L12939</f>
        <v>0</v>
      </c>
      <c r="N12939" t="str">
        <f>IF(K12939&gt;L12939,"HIGH ZONE BIAS",IF(K12939&lt;L12939,"LOW ZONE BIAS","EQUILIBRIUM"))</f>
        <v>EQUILIBRIUM</v>
      </c>
    </row>
    <row r="12940">
      <c r="A12940">
        <v>14627</v>
      </c>
      <c r="B12940" t="str">
        <v>2015-12-30</v>
      </c>
      <c r="C12940" t="str">
        <v>Midday</v>
      </c>
      <c r="D12940">
        <v>14</v>
      </c>
      <c r="E12940" t="str">
        <f>IF(MOD(D12940,2)=0,"EVEN","ODD")</f>
        <v>EVEN</v>
      </c>
      <c r="F12940" t="str">
        <f>IF(D12940&lt;=18,"LOW (1-18)","HIGH (19-36)")</f>
        <v>LOW (1-18)</v>
      </c>
      <c r="G12940">
        <f>INT((D12940-1)/6)+1</f>
        <v>3</v>
      </c>
      <c r="H12940">
        <f>MOD(D12940-1,6)+1</f>
        <v>2</v>
      </c>
      <c r="I12940">
        <f>37-D12940</f>
        <v>23</v>
      </c>
      <c r="J12940">
        <f>ABS(D12940-D12941)</f>
        <v>4</v>
      </c>
      <c r="K12940">
        <f>AVERAGE(D12940:D12944)</f>
        <v>14</v>
      </c>
      <c r="L12940">
        <f>AVERAGE(D12940:D12959)</f>
        <v>14</v>
      </c>
      <c r="M12940">
        <f>K12940-L12940</f>
        <v>0</v>
      </c>
      <c r="N12940" t="str">
        <f>IF(K12940&gt;L12940,"HIGH ZONE BIAS",IF(K12940&lt;L12940,"LOW ZONE BIAS","EQUILIBRIUM"))</f>
        <v>EQUILIBRIUM</v>
      </c>
    </row>
    <row r="12941">
      <c r="A12941">
        <v>14626</v>
      </c>
      <c r="B12941" t="str">
        <v>2015-12-30</v>
      </c>
      <c r="C12941" t="str">
        <v>Morning</v>
      </c>
      <c r="D12941">
        <v>10</v>
      </c>
      <c r="E12941" t="str">
        <f>IF(MOD(D12941,2)=0,"EVEN","ODD")</f>
        <v>EVEN</v>
      </c>
      <c r="F12941" t="str">
        <f>IF(D12941&lt;=18,"LOW (1-18)","HIGH (19-36)")</f>
        <v>LOW (1-18)</v>
      </c>
      <c r="G12941">
        <f>INT((D12941-1)/6)+1</f>
        <v>2</v>
      </c>
      <c r="H12941">
        <f>MOD(D12941-1,6)+1</f>
        <v>4</v>
      </c>
      <c r="I12941">
        <f>37-D12941</f>
        <v>27</v>
      </c>
      <c r="J12941">
        <f>ABS(D12941-D12942)</f>
        <v>1</v>
      </c>
      <c r="K12941">
        <f>AVERAGE(D12941:D12945)</f>
        <v>10</v>
      </c>
      <c r="L12941">
        <f>AVERAGE(D12941:D12960)</f>
        <v>10</v>
      </c>
      <c r="M12941">
        <f>K12941-L12941</f>
        <v>0</v>
      </c>
      <c r="N12941" t="str">
        <f>IF(K12941&gt;L12941,"HIGH ZONE BIAS",IF(K12941&lt;L12941,"LOW ZONE BIAS","EQUILIBRIUM"))</f>
        <v>EQUILIBRIUM</v>
      </c>
    </row>
    <row r="12942">
      <c r="A12942">
        <v>14625</v>
      </c>
      <c r="B12942" t="str">
        <v>2015-12-29</v>
      </c>
      <c r="C12942" t="str">
        <v>Evening</v>
      </c>
      <c r="D12942">
        <v>9</v>
      </c>
      <c r="E12942" t="str">
        <f>IF(MOD(D12942,2)=0,"EVEN","ODD")</f>
        <v>ODD</v>
      </c>
      <c r="F12942" t="str">
        <f>IF(D12942&lt;=18,"LOW (1-18)","HIGH (19-36)")</f>
        <v>LOW (1-18)</v>
      </c>
      <c r="G12942">
        <f>INT((D12942-1)/6)+1</f>
        <v>2</v>
      </c>
      <c r="H12942">
        <f>MOD(D12942-1,6)+1</f>
        <v>3</v>
      </c>
      <c r="I12942">
        <f>37-D12942</f>
        <v>28</v>
      </c>
      <c r="J12942">
        <f>ABS(D12942-D12943)</f>
        <v>12</v>
      </c>
      <c r="K12942">
        <f>AVERAGE(D12942:D12946)</f>
        <v>9</v>
      </c>
      <c r="L12942">
        <f>AVERAGE(D12942:D12961)</f>
        <v>9</v>
      </c>
      <c r="M12942">
        <f>K12942-L12942</f>
        <v>0</v>
      </c>
      <c r="N12942" t="str">
        <f>IF(K12942&gt;L12942,"HIGH ZONE BIAS",IF(K12942&lt;L12942,"LOW ZONE BIAS","EQUILIBRIUM"))</f>
        <v>EQUILIBRIUM</v>
      </c>
    </row>
    <row r="12943">
      <c r="A12943">
        <v>14624</v>
      </c>
      <c r="B12943" t="str">
        <v>2015-12-29</v>
      </c>
      <c r="C12943" t="str">
        <v>Afternoon</v>
      </c>
      <c r="D12943">
        <v>21</v>
      </c>
      <c r="E12943" t="str">
        <f>IF(MOD(D12943,2)=0,"EVEN","ODD")</f>
        <v>ODD</v>
      </c>
      <c r="F12943" t="str">
        <f>IF(D12943&lt;=18,"LOW (1-18)","HIGH (19-36)")</f>
        <v>HIGH (19-36)</v>
      </c>
      <c r="G12943">
        <f>INT((D12943-1)/6)+1</f>
        <v>4</v>
      </c>
      <c r="H12943">
        <f>MOD(D12943-1,6)+1</f>
        <v>3</v>
      </c>
      <c r="I12943">
        <f>37-D12943</f>
        <v>16</v>
      </c>
      <c r="J12943">
        <f>ABS(D12943-D12944)</f>
        <v>4</v>
      </c>
      <c r="K12943">
        <f>AVERAGE(D12943:D12947)</f>
        <v>21</v>
      </c>
      <c r="L12943">
        <f>AVERAGE(D12943:D12962)</f>
        <v>21</v>
      </c>
      <c r="M12943">
        <f>K12943-L12943</f>
        <v>0</v>
      </c>
      <c r="N12943" t="str">
        <f>IF(K12943&gt;L12943,"HIGH ZONE BIAS",IF(K12943&lt;L12943,"LOW ZONE BIAS","EQUILIBRIUM"))</f>
        <v>EQUILIBRIUM</v>
      </c>
    </row>
    <row r="12944">
      <c r="A12944">
        <v>14623</v>
      </c>
      <c r="B12944" t="str">
        <v>2015-12-29</v>
      </c>
      <c r="C12944" t="str">
        <v>Midday</v>
      </c>
      <c r="D12944">
        <v>17</v>
      </c>
      <c r="E12944" t="str">
        <f>IF(MOD(D12944,2)=0,"EVEN","ODD")</f>
        <v>ODD</v>
      </c>
      <c r="F12944" t="str">
        <f>IF(D12944&lt;=18,"LOW (1-18)","HIGH (19-36)")</f>
        <v>LOW (1-18)</v>
      </c>
      <c r="G12944">
        <f>INT((D12944-1)/6)+1</f>
        <v>3</v>
      </c>
      <c r="H12944">
        <f>MOD(D12944-1,6)+1</f>
        <v>5</v>
      </c>
      <c r="I12944">
        <f>37-D12944</f>
        <v>20</v>
      </c>
      <c r="J12944">
        <f>ABS(D12944-D12945)</f>
        <v>9</v>
      </c>
      <c r="K12944">
        <f>AVERAGE(D12944:D12948)</f>
        <v>17</v>
      </c>
      <c r="L12944">
        <f>AVERAGE(D12944:D12963)</f>
        <v>17</v>
      </c>
      <c r="M12944">
        <f>K12944-L12944</f>
        <v>0</v>
      </c>
      <c r="N12944" t="str">
        <f>IF(K12944&gt;L12944,"HIGH ZONE BIAS",IF(K12944&lt;L12944,"LOW ZONE BIAS","EQUILIBRIUM"))</f>
        <v>EQUILIBRIUM</v>
      </c>
    </row>
    <row r="12945">
      <c r="A12945">
        <v>14622</v>
      </c>
      <c r="B12945" t="str">
        <v>2015-12-29</v>
      </c>
      <c r="C12945" t="str">
        <v>Morning</v>
      </c>
      <c r="D12945">
        <v>8</v>
      </c>
      <c r="E12945" t="str">
        <f>IF(MOD(D12945,2)=0,"EVEN","ODD")</f>
        <v>EVEN</v>
      </c>
      <c r="F12945" t="str">
        <f>IF(D12945&lt;=18,"LOW (1-18)","HIGH (19-36)")</f>
        <v>LOW (1-18)</v>
      </c>
      <c r="G12945">
        <f>INT((D12945-1)/6)+1</f>
        <v>2</v>
      </c>
      <c r="H12945">
        <f>MOD(D12945-1,6)+1</f>
        <v>2</v>
      </c>
      <c r="I12945">
        <f>37-D12945</f>
        <v>29</v>
      </c>
      <c r="J12945">
        <f>ABS(D12945-D12946)</f>
        <v>19</v>
      </c>
      <c r="K12945">
        <f>AVERAGE(D12945:D12949)</f>
        <v>8</v>
      </c>
      <c r="L12945">
        <f>AVERAGE(D12945:D12964)</f>
        <v>8</v>
      </c>
      <c r="M12945">
        <f>K12945-L12945</f>
        <v>0</v>
      </c>
      <c r="N12945" t="str">
        <f>IF(K12945&gt;L12945,"HIGH ZONE BIAS",IF(K12945&lt;L12945,"LOW ZONE BIAS","EQUILIBRIUM"))</f>
        <v>EQUILIBRIUM</v>
      </c>
    </row>
    <row r="12946">
      <c r="A12946">
        <v>14621</v>
      </c>
      <c r="B12946" t="str">
        <v>2015-12-28</v>
      </c>
      <c r="C12946" t="str">
        <v>Evening</v>
      </c>
      <c r="D12946">
        <v>27</v>
      </c>
      <c r="E12946" t="str">
        <f>IF(MOD(D12946,2)=0,"EVEN","ODD")</f>
        <v>ODD</v>
      </c>
      <c r="F12946" t="str">
        <f>IF(D12946&lt;=18,"LOW (1-18)","HIGH (19-36)")</f>
        <v>HIGH (19-36)</v>
      </c>
      <c r="G12946">
        <f>INT((D12946-1)/6)+1</f>
        <v>5</v>
      </c>
      <c r="H12946">
        <f>MOD(D12946-1,6)+1</f>
        <v>3</v>
      </c>
      <c r="I12946">
        <f>37-D12946</f>
        <v>10</v>
      </c>
      <c r="J12946">
        <f>ABS(D12946-D12947)</f>
        <v>1</v>
      </c>
      <c r="K12946">
        <f>AVERAGE(D12946:D12950)</f>
        <v>27</v>
      </c>
      <c r="L12946">
        <f>AVERAGE(D12946:D12965)</f>
        <v>27</v>
      </c>
      <c r="M12946">
        <f>K12946-L12946</f>
        <v>0</v>
      </c>
      <c r="N12946" t="str">
        <f>IF(K12946&gt;L12946,"HIGH ZONE BIAS",IF(K12946&lt;L12946,"LOW ZONE BIAS","EQUILIBRIUM"))</f>
        <v>EQUILIBRIUM</v>
      </c>
    </row>
    <row r="12947">
      <c r="A12947">
        <v>14620</v>
      </c>
      <c r="B12947" t="str">
        <v>2015-12-28</v>
      </c>
      <c r="C12947" t="str">
        <v>Afternoon</v>
      </c>
      <c r="D12947">
        <v>28</v>
      </c>
      <c r="E12947" t="str">
        <f>IF(MOD(D12947,2)=0,"EVEN","ODD")</f>
        <v>EVEN</v>
      </c>
      <c r="F12947" t="str">
        <f>IF(D12947&lt;=18,"LOW (1-18)","HIGH (19-36)")</f>
        <v>HIGH (19-36)</v>
      </c>
      <c r="G12947">
        <f>INT((D12947-1)/6)+1</f>
        <v>5</v>
      </c>
      <c r="H12947">
        <f>MOD(D12947-1,6)+1</f>
        <v>4</v>
      </c>
      <c r="I12947">
        <f>37-D12947</f>
        <v>9</v>
      </c>
      <c r="J12947">
        <f>ABS(D12947-D12948)</f>
        <v>21</v>
      </c>
      <c r="K12947">
        <f>AVERAGE(D12947:D12951)</f>
        <v>28</v>
      </c>
      <c r="L12947">
        <f>AVERAGE(D12947:D12966)</f>
        <v>28</v>
      </c>
      <c r="M12947">
        <f>K12947-L12947</f>
        <v>0</v>
      </c>
      <c r="N12947" t="str">
        <f>IF(K12947&gt;L12947,"HIGH ZONE BIAS",IF(K12947&lt;L12947,"LOW ZONE BIAS","EQUILIBRIUM"))</f>
        <v>EQUILIBRIUM</v>
      </c>
    </row>
    <row r="12948">
      <c r="A12948">
        <v>14619</v>
      </c>
      <c r="B12948" t="str">
        <v>2015-12-28</v>
      </c>
      <c r="C12948" t="str">
        <v>Midday</v>
      </c>
      <c r="D12948">
        <v>7</v>
      </c>
      <c r="E12948" t="str">
        <f>IF(MOD(D12948,2)=0,"EVEN","ODD")</f>
        <v>ODD</v>
      </c>
      <c r="F12948" t="str">
        <f>IF(D12948&lt;=18,"LOW (1-18)","HIGH (19-36)")</f>
        <v>LOW (1-18)</v>
      </c>
      <c r="G12948">
        <f>INT((D12948-1)/6)+1</f>
        <v>2</v>
      </c>
      <c r="H12948">
        <f>MOD(D12948-1,6)+1</f>
        <v>1</v>
      </c>
      <c r="I12948">
        <f>37-D12948</f>
        <v>30</v>
      </c>
      <c r="J12948">
        <f>ABS(D12948-D12949)</f>
        <v>21</v>
      </c>
      <c r="K12948">
        <f>AVERAGE(D12948:D12952)</f>
        <v>7</v>
      </c>
      <c r="L12948">
        <f>AVERAGE(D12948:D12967)</f>
        <v>7</v>
      </c>
      <c r="M12948">
        <f>K12948-L12948</f>
        <v>0</v>
      </c>
      <c r="N12948" t="str">
        <f>IF(K12948&gt;L12948,"HIGH ZONE BIAS",IF(K12948&lt;L12948,"LOW ZONE BIAS","EQUILIBRIUM"))</f>
        <v>EQUILIBRIUM</v>
      </c>
    </row>
    <row r="12949">
      <c r="A12949">
        <v>14618</v>
      </c>
      <c r="B12949" t="str">
        <v>2015-12-28</v>
      </c>
      <c r="C12949" t="str">
        <v>Morning</v>
      </c>
      <c r="D12949">
        <v>28</v>
      </c>
      <c r="E12949" t="str">
        <f>IF(MOD(D12949,2)=0,"EVEN","ODD")</f>
        <v>EVEN</v>
      </c>
      <c r="F12949" t="str">
        <f>IF(D12949&lt;=18,"LOW (1-18)","HIGH (19-36)")</f>
        <v>HIGH (19-36)</v>
      </c>
      <c r="G12949">
        <f>INT((D12949-1)/6)+1</f>
        <v>5</v>
      </c>
      <c r="H12949">
        <f>MOD(D12949-1,6)+1</f>
        <v>4</v>
      </c>
      <c r="I12949">
        <f>37-D12949</f>
        <v>9</v>
      </c>
      <c r="J12949">
        <f>ABS(D12949-D12950)</f>
        <v>17</v>
      </c>
      <c r="K12949">
        <f>AVERAGE(D12949:D12953)</f>
        <v>28</v>
      </c>
      <c r="L12949">
        <f>AVERAGE(D12949:D12968)</f>
        <v>28</v>
      </c>
      <c r="M12949">
        <f>K12949-L12949</f>
        <v>0</v>
      </c>
      <c r="N12949" t="str">
        <f>IF(K12949&gt;L12949,"HIGH ZONE BIAS",IF(K12949&lt;L12949,"LOW ZONE BIAS","EQUILIBRIUM"))</f>
        <v>EQUILIBRIUM</v>
      </c>
    </row>
    <row r="12950">
      <c r="A12950">
        <v>14617</v>
      </c>
      <c r="B12950" t="str">
        <v>2015-12-26</v>
      </c>
      <c r="C12950" t="str">
        <v>Evening</v>
      </c>
      <c r="D12950">
        <v>11</v>
      </c>
      <c r="E12950" t="str">
        <f>IF(MOD(D12950,2)=0,"EVEN","ODD")</f>
        <v>ODD</v>
      </c>
      <c r="F12950" t="str">
        <f>IF(D12950&lt;=18,"LOW (1-18)","HIGH (19-36)")</f>
        <v>LOW (1-18)</v>
      </c>
      <c r="G12950">
        <f>INT((D12950-1)/6)+1</f>
        <v>2</v>
      </c>
      <c r="H12950">
        <f>MOD(D12950-1,6)+1</f>
        <v>5</v>
      </c>
      <c r="I12950">
        <f>37-D12950</f>
        <v>26</v>
      </c>
      <c r="J12950">
        <f>ABS(D12950-D12951)</f>
        <v>8</v>
      </c>
      <c r="K12950">
        <f>AVERAGE(D12950:D12954)</f>
        <v>11</v>
      </c>
      <c r="L12950">
        <f>AVERAGE(D12950:D12969)</f>
        <v>11</v>
      </c>
      <c r="M12950">
        <f>K12950-L12950</f>
        <v>0</v>
      </c>
      <c r="N12950" t="str">
        <f>IF(K12950&gt;L12950,"HIGH ZONE BIAS",IF(K12950&lt;L12950,"LOW ZONE BIAS","EQUILIBRIUM"))</f>
        <v>EQUILIBRIUM</v>
      </c>
    </row>
    <row r="12951">
      <c r="A12951">
        <v>14616</v>
      </c>
      <c r="B12951" t="str">
        <v>2015-12-26</v>
      </c>
      <c r="C12951" t="str">
        <v>Afternoon</v>
      </c>
      <c r="D12951">
        <v>19</v>
      </c>
      <c r="E12951" t="str">
        <f>IF(MOD(D12951,2)=0,"EVEN","ODD")</f>
        <v>ODD</v>
      </c>
      <c r="F12951" t="str">
        <f>IF(D12951&lt;=18,"LOW (1-18)","HIGH (19-36)")</f>
        <v>HIGH (19-36)</v>
      </c>
      <c r="G12951">
        <f>INT((D12951-1)/6)+1</f>
        <v>4</v>
      </c>
      <c r="H12951">
        <f>MOD(D12951-1,6)+1</f>
        <v>1</v>
      </c>
      <c r="I12951">
        <f>37-D12951</f>
        <v>18</v>
      </c>
      <c r="J12951">
        <f>ABS(D12951-D12952)</f>
        <v>4</v>
      </c>
      <c r="K12951">
        <f>AVERAGE(D12951:D12955)</f>
        <v>19</v>
      </c>
      <c r="L12951">
        <f>AVERAGE(D12951:D12970)</f>
        <v>19</v>
      </c>
      <c r="M12951">
        <f>K12951-L12951</f>
        <v>0</v>
      </c>
      <c r="N12951" t="str">
        <f>IF(K12951&gt;L12951,"HIGH ZONE BIAS",IF(K12951&lt;L12951,"LOW ZONE BIAS","EQUILIBRIUM"))</f>
        <v>EQUILIBRIUM</v>
      </c>
    </row>
    <row r="12952">
      <c r="A12952">
        <v>14615</v>
      </c>
      <c r="B12952" t="str">
        <v>2015-12-26</v>
      </c>
      <c r="C12952" t="str">
        <v>Midday</v>
      </c>
      <c r="D12952">
        <v>23</v>
      </c>
      <c r="E12952" t="str">
        <f>IF(MOD(D12952,2)=0,"EVEN","ODD")</f>
        <v>ODD</v>
      </c>
      <c r="F12952" t="str">
        <f>IF(D12952&lt;=18,"LOW (1-18)","HIGH (19-36)")</f>
        <v>HIGH (19-36)</v>
      </c>
      <c r="G12952">
        <f>INT((D12952-1)/6)+1</f>
        <v>4</v>
      </c>
      <c r="H12952">
        <f>MOD(D12952-1,6)+1</f>
        <v>5</v>
      </c>
      <c r="I12952">
        <f>37-D12952</f>
        <v>14</v>
      </c>
      <c r="J12952">
        <f>ABS(D12952-D12953)</f>
        <v>20</v>
      </c>
      <c r="K12952">
        <f>AVERAGE(D12952:D12956)</f>
        <v>23</v>
      </c>
      <c r="L12952">
        <f>AVERAGE(D12952:D12971)</f>
        <v>23</v>
      </c>
      <c r="M12952">
        <f>K12952-L12952</f>
        <v>0</v>
      </c>
      <c r="N12952" t="str">
        <f>IF(K12952&gt;L12952,"HIGH ZONE BIAS",IF(K12952&lt;L12952,"LOW ZONE BIAS","EQUILIBRIUM"))</f>
        <v>EQUILIBRIUM</v>
      </c>
    </row>
    <row r="12953">
      <c r="A12953">
        <v>14614</v>
      </c>
      <c r="B12953" t="str">
        <v>2015-12-26</v>
      </c>
      <c r="C12953" t="str">
        <v>Morning</v>
      </c>
      <c r="D12953">
        <v>3</v>
      </c>
      <c r="E12953" t="str">
        <f>IF(MOD(D12953,2)=0,"EVEN","ODD")</f>
        <v>ODD</v>
      </c>
      <c r="F12953" t="str">
        <f>IF(D12953&lt;=18,"LOW (1-18)","HIGH (19-36)")</f>
        <v>LOW (1-18)</v>
      </c>
      <c r="G12953">
        <f>INT((D12953-1)/6)+1</f>
        <v>1</v>
      </c>
      <c r="H12953">
        <f>MOD(D12953-1,6)+1</f>
        <v>3</v>
      </c>
      <c r="I12953">
        <f>37-D12953</f>
        <v>34</v>
      </c>
      <c r="J12953">
        <f>ABS(D12953-D12954)</f>
        <v>30</v>
      </c>
      <c r="K12953">
        <f>AVERAGE(D12953:D12957)</f>
        <v>3</v>
      </c>
      <c r="L12953">
        <f>AVERAGE(D12953:D12972)</f>
        <v>3</v>
      </c>
      <c r="M12953">
        <f>K12953-L12953</f>
        <v>0</v>
      </c>
      <c r="N12953" t="str">
        <f>IF(K12953&gt;L12953,"HIGH ZONE BIAS",IF(K12953&lt;L12953,"LOW ZONE BIAS","EQUILIBRIUM"))</f>
        <v>EQUILIBRIUM</v>
      </c>
    </row>
    <row r="12954">
      <c r="A12954">
        <v>14613</v>
      </c>
      <c r="B12954" t="str">
        <v>2015-12-24</v>
      </c>
      <c r="C12954" t="str">
        <v>Evening</v>
      </c>
      <c r="D12954">
        <v>33</v>
      </c>
      <c r="E12954" t="str">
        <f>IF(MOD(D12954,2)=0,"EVEN","ODD")</f>
        <v>ODD</v>
      </c>
      <c r="F12954" t="str">
        <f>IF(D12954&lt;=18,"LOW (1-18)","HIGH (19-36)")</f>
        <v>HIGH (19-36)</v>
      </c>
      <c r="G12954">
        <f>INT((D12954-1)/6)+1</f>
        <v>6</v>
      </c>
      <c r="H12954">
        <f>MOD(D12954-1,6)+1</f>
        <v>3</v>
      </c>
      <c r="I12954">
        <f>37-D12954</f>
        <v>4</v>
      </c>
      <c r="J12954">
        <f>ABS(D12954-D12955)</f>
        <v>2</v>
      </c>
      <c r="K12954">
        <f>AVERAGE(D12954:D12958)</f>
        <v>33</v>
      </c>
      <c r="L12954">
        <f>AVERAGE(D12954:D12973)</f>
        <v>33</v>
      </c>
      <c r="M12954">
        <f>K12954-L12954</f>
        <v>0</v>
      </c>
      <c r="N12954" t="str">
        <f>IF(K12954&gt;L12954,"HIGH ZONE BIAS",IF(K12954&lt;L12954,"LOW ZONE BIAS","EQUILIBRIUM"))</f>
        <v>EQUILIBRIUM</v>
      </c>
    </row>
    <row r="12955">
      <c r="A12955">
        <v>14612</v>
      </c>
      <c r="B12955" t="str">
        <v>2015-12-24</v>
      </c>
      <c r="C12955" t="str">
        <v>Afternoon</v>
      </c>
      <c r="D12955">
        <v>35</v>
      </c>
      <c r="E12955" t="str">
        <f>IF(MOD(D12955,2)=0,"EVEN","ODD")</f>
        <v>ODD</v>
      </c>
      <c r="F12955" t="str">
        <f>IF(D12955&lt;=18,"LOW (1-18)","HIGH (19-36)")</f>
        <v>HIGH (19-36)</v>
      </c>
      <c r="G12955">
        <f>INT((D12955-1)/6)+1</f>
        <v>6</v>
      </c>
      <c r="H12955">
        <f>MOD(D12955-1,6)+1</f>
        <v>5</v>
      </c>
      <c r="I12955">
        <f>37-D12955</f>
        <v>2</v>
      </c>
      <c r="J12955">
        <f>ABS(D12955-D12956)</f>
        <v>4</v>
      </c>
      <c r="K12955">
        <f>AVERAGE(D12955:D12959)</f>
        <v>35</v>
      </c>
      <c r="L12955">
        <f>AVERAGE(D12955:D12974)</f>
        <v>35</v>
      </c>
      <c r="M12955">
        <f>K12955-L12955</f>
        <v>0</v>
      </c>
      <c r="N12955" t="str">
        <f>IF(K12955&gt;L12955,"HIGH ZONE BIAS",IF(K12955&lt;L12955,"LOW ZONE BIAS","EQUILIBRIUM"))</f>
        <v>EQUILIBRIUM</v>
      </c>
    </row>
    <row r="12956">
      <c r="A12956">
        <v>14611</v>
      </c>
      <c r="B12956" t="str">
        <v>2015-12-24</v>
      </c>
      <c r="C12956" t="str">
        <v>Midday</v>
      </c>
      <c r="D12956">
        <v>31</v>
      </c>
      <c r="E12956" t="str">
        <f>IF(MOD(D12956,2)=0,"EVEN","ODD")</f>
        <v>ODD</v>
      </c>
      <c r="F12956" t="str">
        <f>IF(D12956&lt;=18,"LOW (1-18)","HIGH (19-36)")</f>
        <v>HIGH (19-36)</v>
      </c>
      <c r="G12956">
        <f>INT((D12956-1)/6)+1</f>
        <v>6</v>
      </c>
      <c r="H12956">
        <f>MOD(D12956-1,6)+1</f>
        <v>1</v>
      </c>
      <c r="I12956">
        <f>37-D12956</f>
        <v>6</v>
      </c>
      <c r="J12956">
        <f>ABS(D12956-D12957)</f>
        <v>3</v>
      </c>
      <c r="K12956">
        <f>AVERAGE(D12956:D12960)</f>
        <v>31</v>
      </c>
      <c r="L12956">
        <f>AVERAGE(D12956:D12975)</f>
        <v>31</v>
      </c>
      <c r="M12956">
        <f>K12956-L12956</f>
        <v>0</v>
      </c>
      <c r="N12956" t="str">
        <f>IF(K12956&gt;L12956,"HIGH ZONE BIAS",IF(K12956&lt;L12956,"LOW ZONE BIAS","EQUILIBRIUM"))</f>
        <v>EQUILIBRIUM</v>
      </c>
    </row>
    <row r="12957">
      <c r="A12957">
        <v>14610</v>
      </c>
      <c r="B12957" t="str">
        <v>2015-12-24</v>
      </c>
      <c r="C12957" t="str">
        <v>Morning</v>
      </c>
      <c r="D12957">
        <v>34</v>
      </c>
      <c r="E12957" t="str">
        <f>IF(MOD(D12957,2)=0,"EVEN","ODD")</f>
        <v>EVEN</v>
      </c>
      <c r="F12957" t="str">
        <f>IF(D12957&lt;=18,"LOW (1-18)","HIGH (19-36)")</f>
        <v>HIGH (19-36)</v>
      </c>
      <c r="G12957">
        <f>INT((D12957-1)/6)+1</f>
        <v>6</v>
      </c>
      <c r="H12957">
        <f>MOD(D12957-1,6)+1</f>
        <v>4</v>
      </c>
      <c r="I12957">
        <f>37-D12957</f>
        <v>3</v>
      </c>
      <c r="J12957">
        <f>ABS(D12957-D12958)</f>
        <v>16</v>
      </c>
      <c r="K12957">
        <f>AVERAGE(D12957:D12961)</f>
        <v>34</v>
      </c>
      <c r="L12957">
        <f>AVERAGE(D12957:D12976)</f>
        <v>34</v>
      </c>
      <c r="M12957">
        <f>K12957-L12957</f>
        <v>0</v>
      </c>
      <c r="N12957" t="str">
        <f>IF(K12957&gt;L12957,"HIGH ZONE BIAS",IF(K12957&lt;L12957,"LOW ZONE BIAS","EQUILIBRIUM"))</f>
        <v>EQUILIBRIUM</v>
      </c>
    </row>
    <row r="12958">
      <c r="A12958">
        <v>14609</v>
      </c>
      <c r="B12958" t="str">
        <v>2015-12-23</v>
      </c>
      <c r="C12958" t="str">
        <v>Evening</v>
      </c>
      <c r="D12958">
        <v>18</v>
      </c>
      <c r="E12958" t="str">
        <f>IF(MOD(D12958,2)=0,"EVEN","ODD")</f>
        <v>EVEN</v>
      </c>
      <c r="F12958" t="str">
        <f>IF(D12958&lt;=18,"LOW (1-18)","HIGH (19-36)")</f>
        <v>LOW (1-18)</v>
      </c>
      <c r="G12958">
        <f>INT((D12958-1)/6)+1</f>
        <v>3</v>
      </c>
      <c r="H12958">
        <f>MOD(D12958-1,6)+1</f>
        <v>6</v>
      </c>
      <c r="I12958">
        <f>37-D12958</f>
        <v>19</v>
      </c>
      <c r="J12958">
        <f>ABS(D12958-D12959)</f>
        <v>17</v>
      </c>
      <c r="K12958">
        <f>AVERAGE(D12958:D12962)</f>
        <v>18</v>
      </c>
      <c r="L12958">
        <f>AVERAGE(D12958:D12977)</f>
        <v>18</v>
      </c>
      <c r="M12958">
        <f>K12958-L12958</f>
        <v>0</v>
      </c>
      <c r="N12958" t="str">
        <f>IF(K12958&gt;L12958,"HIGH ZONE BIAS",IF(K12958&lt;L12958,"LOW ZONE BIAS","EQUILIBRIUM"))</f>
        <v>EQUILIBRIUM</v>
      </c>
    </row>
    <row r="12959">
      <c r="A12959">
        <v>14608</v>
      </c>
      <c r="B12959" t="str">
        <v>2015-12-23</v>
      </c>
      <c r="C12959" t="str">
        <v>Afternoon</v>
      </c>
      <c r="D12959">
        <v>1</v>
      </c>
      <c r="E12959" t="str">
        <f>IF(MOD(D12959,2)=0,"EVEN","ODD")</f>
        <v>ODD</v>
      </c>
      <c r="F12959" t="str">
        <f>IF(D12959&lt;=18,"LOW (1-18)","HIGH (19-36)")</f>
        <v>LOW (1-18)</v>
      </c>
      <c r="G12959">
        <f>INT((D12959-1)/6)+1</f>
        <v>1</v>
      </c>
      <c r="H12959">
        <f>MOD(D12959-1,6)+1</f>
        <v>1</v>
      </c>
      <c r="I12959">
        <f>37-D12959</f>
        <v>36</v>
      </c>
      <c r="J12959">
        <f>ABS(D12959-D12960)</f>
        <v>10</v>
      </c>
      <c r="K12959">
        <f>AVERAGE(D12959:D12963)</f>
        <v>1</v>
      </c>
      <c r="L12959">
        <f>AVERAGE(D12959:D12978)</f>
        <v>1</v>
      </c>
      <c r="M12959">
        <f>K12959-L12959</f>
        <v>0</v>
      </c>
      <c r="N12959" t="str">
        <f>IF(K12959&gt;L12959,"HIGH ZONE BIAS",IF(K12959&lt;L12959,"LOW ZONE BIAS","EQUILIBRIUM"))</f>
        <v>EQUILIBRIUM</v>
      </c>
    </row>
    <row r="12960">
      <c r="A12960">
        <v>14607</v>
      </c>
      <c r="B12960" t="str">
        <v>2015-12-23</v>
      </c>
      <c r="C12960" t="str">
        <v>Midday</v>
      </c>
      <c r="D12960">
        <v>11</v>
      </c>
      <c r="E12960" t="str">
        <f>IF(MOD(D12960,2)=0,"EVEN","ODD")</f>
        <v>ODD</v>
      </c>
      <c r="F12960" t="str">
        <f>IF(D12960&lt;=18,"LOW (1-18)","HIGH (19-36)")</f>
        <v>LOW (1-18)</v>
      </c>
      <c r="G12960">
        <f>INT((D12960-1)/6)+1</f>
        <v>2</v>
      </c>
      <c r="H12960">
        <f>MOD(D12960-1,6)+1</f>
        <v>5</v>
      </c>
      <c r="I12960">
        <f>37-D12960</f>
        <v>26</v>
      </c>
      <c r="J12960">
        <f>ABS(D12960-D12961)</f>
        <v>4</v>
      </c>
      <c r="K12960">
        <f>AVERAGE(D12960:D12964)</f>
        <v>11</v>
      </c>
      <c r="L12960">
        <f>AVERAGE(D12960:D12979)</f>
        <v>11</v>
      </c>
      <c r="M12960">
        <f>K12960-L12960</f>
        <v>0</v>
      </c>
      <c r="N12960" t="str">
        <f>IF(K12960&gt;L12960,"HIGH ZONE BIAS",IF(K12960&lt;L12960,"LOW ZONE BIAS","EQUILIBRIUM"))</f>
        <v>EQUILIBRIUM</v>
      </c>
    </row>
    <row r="12961">
      <c r="A12961">
        <v>14606</v>
      </c>
      <c r="B12961" t="str">
        <v>2015-12-23</v>
      </c>
      <c r="C12961" t="str">
        <v>Morning</v>
      </c>
      <c r="D12961">
        <v>15</v>
      </c>
      <c r="E12961" t="str">
        <f>IF(MOD(D12961,2)=0,"EVEN","ODD")</f>
        <v>ODD</v>
      </c>
      <c r="F12961" t="str">
        <f>IF(D12961&lt;=18,"LOW (1-18)","HIGH (19-36)")</f>
        <v>LOW (1-18)</v>
      </c>
      <c r="G12961">
        <f>INT((D12961-1)/6)+1</f>
        <v>3</v>
      </c>
      <c r="H12961">
        <f>MOD(D12961-1,6)+1</f>
        <v>3</v>
      </c>
      <c r="I12961">
        <f>37-D12961</f>
        <v>22</v>
      </c>
      <c r="J12961">
        <f>ABS(D12961-D12962)</f>
        <v>6</v>
      </c>
      <c r="K12961">
        <f>AVERAGE(D12961:D12965)</f>
        <v>15</v>
      </c>
      <c r="L12961">
        <f>AVERAGE(D12961:D12980)</f>
        <v>15</v>
      </c>
      <c r="M12961">
        <f>K12961-L12961</f>
        <v>0</v>
      </c>
      <c r="N12961" t="str">
        <f>IF(K12961&gt;L12961,"HIGH ZONE BIAS",IF(K12961&lt;L12961,"LOW ZONE BIAS","EQUILIBRIUM"))</f>
        <v>EQUILIBRIUM</v>
      </c>
    </row>
    <row r="12962">
      <c r="A12962">
        <v>14605</v>
      </c>
      <c r="B12962" t="str">
        <v>2015-12-22</v>
      </c>
      <c r="C12962" t="str">
        <v>Evening</v>
      </c>
      <c r="D12962">
        <v>9</v>
      </c>
      <c r="E12962" t="str">
        <f>IF(MOD(D12962,2)=0,"EVEN","ODD")</f>
        <v>ODD</v>
      </c>
      <c r="F12962" t="str">
        <f>IF(D12962&lt;=18,"LOW (1-18)","HIGH (19-36)")</f>
        <v>LOW (1-18)</v>
      </c>
      <c r="G12962">
        <f>INT((D12962-1)/6)+1</f>
        <v>2</v>
      </c>
      <c r="H12962">
        <f>MOD(D12962-1,6)+1</f>
        <v>3</v>
      </c>
      <c r="I12962">
        <f>37-D12962</f>
        <v>28</v>
      </c>
      <c r="J12962">
        <f>ABS(D12962-D12963)</f>
        <v>7</v>
      </c>
      <c r="K12962">
        <f>AVERAGE(D12962:D12966)</f>
        <v>9</v>
      </c>
      <c r="L12962">
        <f>AVERAGE(D12962:D12981)</f>
        <v>9</v>
      </c>
      <c r="M12962">
        <f>K12962-L12962</f>
        <v>0</v>
      </c>
      <c r="N12962" t="str">
        <f>IF(K12962&gt;L12962,"HIGH ZONE BIAS",IF(K12962&lt;L12962,"LOW ZONE BIAS","EQUILIBRIUM"))</f>
        <v>EQUILIBRIUM</v>
      </c>
    </row>
    <row r="12963">
      <c r="A12963">
        <v>14604</v>
      </c>
      <c r="B12963" t="str">
        <v>2015-12-22</v>
      </c>
      <c r="C12963" t="str">
        <v>Afternoon</v>
      </c>
      <c r="D12963">
        <v>2</v>
      </c>
      <c r="E12963" t="str">
        <f>IF(MOD(D12963,2)=0,"EVEN","ODD")</f>
        <v>EVEN</v>
      </c>
      <c r="F12963" t="str">
        <f>IF(D12963&lt;=18,"LOW (1-18)","HIGH (19-36)")</f>
        <v>LOW (1-18)</v>
      </c>
      <c r="G12963">
        <f>INT((D12963-1)/6)+1</f>
        <v>1</v>
      </c>
      <c r="H12963">
        <f>MOD(D12963-1,6)+1</f>
        <v>2</v>
      </c>
      <c r="I12963">
        <f>37-D12963</f>
        <v>35</v>
      </c>
      <c r="J12963">
        <f>ABS(D12963-D12964)</f>
        <v>14</v>
      </c>
      <c r="K12963">
        <f>AVERAGE(D12963:D12967)</f>
        <v>2</v>
      </c>
      <c r="L12963">
        <f>AVERAGE(D12963:D12982)</f>
        <v>2</v>
      </c>
      <c r="M12963">
        <f>K12963-L12963</f>
        <v>0</v>
      </c>
      <c r="N12963" t="str">
        <f>IF(K12963&gt;L12963,"HIGH ZONE BIAS",IF(K12963&lt;L12963,"LOW ZONE BIAS","EQUILIBRIUM"))</f>
        <v>EQUILIBRIUM</v>
      </c>
    </row>
    <row r="12964">
      <c r="A12964">
        <v>14603</v>
      </c>
      <c r="B12964" t="str">
        <v>2015-12-22</v>
      </c>
      <c r="C12964" t="str">
        <v>Midday</v>
      </c>
      <c r="D12964">
        <v>16</v>
      </c>
      <c r="E12964" t="str">
        <f>IF(MOD(D12964,2)=0,"EVEN","ODD")</f>
        <v>EVEN</v>
      </c>
      <c r="F12964" t="str">
        <f>IF(D12964&lt;=18,"LOW (1-18)","HIGH (19-36)")</f>
        <v>LOW (1-18)</v>
      </c>
      <c r="G12964">
        <f>INT((D12964-1)/6)+1</f>
        <v>3</v>
      </c>
      <c r="H12964">
        <f>MOD(D12964-1,6)+1</f>
        <v>4</v>
      </c>
      <c r="I12964">
        <f>37-D12964</f>
        <v>21</v>
      </c>
      <c r="J12964">
        <f>ABS(D12964-D12965)</f>
        <v>15</v>
      </c>
      <c r="K12964">
        <f>AVERAGE(D12964:D12968)</f>
        <v>16</v>
      </c>
      <c r="L12964">
        <f>AVERAGE(D12964:D12983)</f>
        <v>16</v>
      </c>
      <c r="M12964">
        <f>K12964-L12964</f>
        <v>0</v>
      </c>
      <c r="N12964" t="str">
        <f>IF(K12964&gt;L12964,"HIGH ZONE BIAS",IF(K12964&lt;L12964,"LOW ZONE BIAS","EQUILIBRIUM"))</f>
        <v>EQUILIBRIUM</v>
      </c>
    </row>
    <row r="12965">
      <c r="A12965">
        <v>14602</v>
      </c>
      <c r="B12965" t="str">
        <v>2015-12-22</v>
      </c>
      <c r="C12965" t="str">
        <v>Morning</v>
      </c>
      <c r="D12965">
        <v>31</v>
      </c>
      <c r="E12965" t="str">
        <f>IF(MOD(D12965,2)=0,"EVEN","ODD")</f>
        <v>ODD</v>
      </c>
      <c r="F12965" t="str">
        <f>IF(D12965&lt;=18,"LOW (1-18)","HIGH (19-36)")</f>
        <v>HIGH (19-36)</v>
      </c>
      <c r="G12965">
        <f>INT((D12965-1)/6)+1</f>
        <v>6</v>
      </c>
      <c r="H12965">
        <f>MOD(D12965-1,6)+1</f>
        <v>1</v>
      </c>
      <c r="I12965">
        <f>37-D12965</f>
        <v>6</v>
      </c>
      <c r="J12965">
        <f>ABS(D12965-D12966)</f>
        <v>28</v>
      </c>
      <c r="K12965">
        <f>AVERAGE(D12965:D12969)</f>
        <v>31</v>
      </c>
      <c r="L12965">
        <f>AVERAGE(D12965:D12984)</f>
        <v>31</v>
      </c>
      <c r="M12965">
        <f>K12965-L12965</f>
        <v>0</v>
      </c>
      <c r="N12965" t="str">
        <f>IF(K12965&gt;L12965,"HIGH ZONE BIAS",IF(K12965&lt;L12965,"LOW ZONE BIAS","EQUILIBRIUM"))</f>
        <v>EQUILIBRIUM</v>
      </c>
    </row>
    <row r="12966">
      <c r="A12966">
        <v>14601</v>
      </c>
      <c r="B12966" t="str">
        <v>2015-12-21</v>
      </c>
      <c r="C12966" t="str">
        <v>Evening</v>
      </c>
      <c r="D12966">
        <v>3</v>
      </c>
      <c r="E12966" t="str">
        <f>IF(MOD(D12966,2)=0,"EVEN","ODD")</f>
        <v>ODD</v>
      </c>
      <c r="F12966" t="str">
        <f>IF(D12966&lt;=18,"LOW (1-18)","HIGH (19-36)")</f>
        <v>LOW (1-18)</v>
      </c>
      <c r="G12966">
        <f>INT((D12966-1)/6)+1</f>
        <v>1</v>
      </c>
      <c r="H12966">
        <f>MOD(D12966-1,6)+1</f>
        <v>3</v>
      </c>
      <c r="I12966">
        <f>37-D12966</f>
        <v>34</v>
      </c>
      <c r="J12966">
        <f>ABS(D12966-D12967)</f>
        <v>23</v>
      </c>
      <c r="K12966">
        <f>AVERAGE(D12966:D12970)</f>
        <v>3</v>
      </c>
      <c r="L12966">
        <f>AVERAGE(D12966:D12985)</f>
        <v>3</v>
      </c>
      <c r="M12966">
        <f>K12966-L12966</f>
        <v>0</v>
      </c>
      <c r="N12966" t="str">
        <f>IF(K12966&gt;L12966,"HIGH ZONE BIAS",IF(K12966&lt;L12966,"LOW ZONE BIAS","EQUILIBRIUM"))</f>
        <v>EQUILIBRIUM</v>
      </c>
    </row>
    <row r="12967">
      <c r="A12967">
        <v>14600</v>
      </c>
      <c r="B12967" t="str">
        <v>2015-12-21</v>
      </c>
      <c r="C12967" t="str">
        <v>Afternoon</v>
      </c>
      <c r="D12967">
        <v>26</v>
      </c>
      <c r="E12967" t="str">
        <f>IF(MOD(D12967,2)=0,"EVEN","ODD")</f>
        <v>EVEN</v>
      </c>
      <c r="F12967" t="str">
        <f>IF(D12967&lt;=18,"LOW (1-18)","HIGH (19-36)")</f>
        <v>HIGH (19-36)</v>
      </c>
      <c r="G12967">
        <f>INT((D12967-1)/6)+1</f>
        <v>5</v>
      </c>
      <c r="H12967">
        <f>MOD(D12967-1,6)+1</f>
        <v>2</v>
      </c>
      <c r="I12967">
        <f>37-D12967</f>
        <v>11</v>
      </c>
      <c r="J12967">
        <f>ABS(D12967-D12968)</f>
        <v>12</v>
      </c>
      <c r="K12967">
        <f>AVERAGE(D12967:D12971)</f>
        <v>26</v>
      </c>
      <c r="L12967">
        <f>AVERAGE(D12967:D12986)</f>
        <v>26</v>
      </c>
      <c r="M12967">
        <f>K12967-L12967</f>
        <v>0</v>
      </c>
      <c r="N12967" t="str">
        <f>IF(K12967&gt;L12967,"HIGH ZONE BIAS",IF(K12967&lt;L12967,"LOW ZONE BIAS","EQUILIBRIUM"))</f>
        <v>EQUILIBRIUM</v>
      </c>
    </row>
    <row r="12968">
      <c r="A12968">
        <v>14599</v>
      </c>
      <c r="B12968" t="str">
        <v>2015-12-21</v>
      </c>
      <c r="C12968" t="str">
        <v>Midday</v>
      </c>
      <c r="D12968">
        <v>14</v>
      </c>
      <c r="E12968" t="str">
        <f>IF(MOD(D12968,2)=0,"EVEN","ODD")</f>
        <v>EVEN</v>
      </c>
      <c r="F12968" t="str">
        <f>IF(D12968&lt;=18,"LOW (1-18)","HIGH (19-36)")</f>
        <v>LOW (1-18)</v>
      </c>
      <c r="G12968">
        <f>INT((D12968-1)/6)+1</f>
        <v>3</v>
      </c>
      <c r="H12968">
        <f>MOD(D12968-1,6)+1</f>
        <v>2</v>
      </c>
      <c r="I12968">
        <f>37-D12968</f>
        <v>23</v>
      </c>
      <c r="J12968">
        <f>ABS(D12968-D12969)</f>
        <v>8</v>
      </c>
      <c r="K12968">
        <f>AVERAGE(D12968:D12972)</f>
        <v>14</v>
      </c>
      <c r="L12968">
        <f>AVERAGE(D12968:D12987)</f>
        <v>14</v>
      </c>
      <c r="M12968">
        <f>K12968-L12968</f>
        <v>0</v>
      </c>
      <c r="N12968" t="str">
        <f>IF(K12968&gt;L12968,"HIGH ZONE BIAS",IF(K12968&lt;L12968,"LOW ZONE BIAS","EQUILIBRIUM"))</f>
        <v>EQUILIBRIUM</v>
      </c>
    </row>
    <row r="12969">
      <c r="A12969">
        <v>14598</v>
      </c>
      <c r="B12969" t="str">
        <v>2015-12-21</v>
      </c>
      <c r="C12969" t="str">
        <v>Morning</v>
      </c>
      <c r="D12969">
        <v>22</v>
      </c>
      <c r="E12969" t="str">
        <f>IF(MOD(D12969,2)=0,"EVEN","ODD")</f>
        <v>EVEN</v>
      </c>
      <c r="F12969" t="str">
        <f>IF(D12969&lt;=18,"LOW (1-18)","HIGH (19-36)")</f>
        <v>HIGH (19-36)</v>
      </c>
      <c r="G12969">
        <f>INT((D12969-1)/6)+1</f>
        <v>4</v>
      </c>
      <c r="H12969">
        <f>MOD(D12969-1,6)+1</f>
        <v>4</v>
      </c>
      <c r="I12969">
        <f>37-D12969</f>
        <v>15</v>
      </c>
      <c r="J12969">
        <f>ABS(D12969-D12970)</f>
        <v>4</v>
      </c>
      <c r="K12969">
        <f>AVERAGE(D12969:D12973)</f>
        <v>22</v>
      </c>
      <c r="L12969">
        <f>AVERAGE(D12969:D12988)</f>
        <v>22</v>
      </c>
      <c r="M12969">
        <f>K12969-L12969</f>
        <v>0</v>
      </c>
      <c r="N12969" t="str">
        <f>IF(K12969&gt;L12969,"HIGH ZONE BIAS",IF(K12969&lt;L12969,"LOW ZONE BIAS","EQUILIBRIUM"))</f>
        <v>EQUILIBRIUM</v>
      </c>
    </row>
    <row r="12970">
      <c r="A12970">
        <v>14597</v>
      </c>
      <c r="B12970" t="str">
        <v>2015-12-19</v>
      </c>
      <c r="C12970" t="str">
        <v>Evening</v>
      </c>
      <c r="D12970">
        <v>18</v>
      </c>
      <c r="E12970" t="str">
        <f>IF(MOD(D12970,2)=0,"EVEN","ODD")</f>
        <v>EVEN</v>
      </c>
      <c r="F12970" t="str">
        <f>IF(D12970&lt;=18,"LOW (1-18)","HIGH (19-36)")</f>
        <v>LOW (1-18)</v>
      </c>
      <c r="G12970">
        <f>INT((D12970-1)/6)+1</f>
        <v>3</v>
      </c>
      <c r="H12970">
        <f>MOD(D12970-1,6)+1</f>
        <v>6</v>
      </c>
      <c r="I12970">
        <f>37-D12970</f>
        <v>19</v>
      </c>
      <c r="J12970">
        <f>ABS(D12970-D12971)</f>
        <v>4</v>
      </c>
      <c r="K12970">
        <f>AVERAGE(D12970:D12974)</f>
        <v>18</v>
      </c>
      <c r="L12970">
        <f>AVERAGE(D12970:D12989)</f>
        <v>18</v>
      </c>
      <c r="M12970">
        <f>K12970-L12970</f>
        <v>0</v>
      </c>
      <c r="N12970" t="str">
        <f>IF(K12970&gt;L12970,"HIGH ZONE BIAS",IF(K12970&lt;L12970,"LOW ZONE BIAS","EQUILIBRIUM"))</f>
        <v>EQUILIBRIUM</v>
      </c>
    </row>
    <row r="12971">
      <c r="A12971">
        <v>14596</v>
      </c>
      <c r="B12971" t="str">
        <v>2015-12-19</v>
      </c>
      <c r="C12971" t="str">
        <v>Afternoon</v>
      </c>
      <c r="D12971">
        <v>22</v>
      </c>
      <c r="E12971" t="str">
        <f>IF(MOD(D12971,2)=0,"EVEN","ODD")</f>
        <v>EVEN</v>
      </c>
      <c r="F12971" t="str">
        <f>IF(D12971&lt;=18,"LOW (1-18)","HIGH (19-36)")</f>
        <v>HIGH (19-36)</v>
      </c>
      <c r="G12971">
        <f>INT((D12971-1)/6)+1</f>
        <v>4</v>
      </c>
      <c r="H12971">
        <f>MOD(D12971-1,6)+1</f>
        <v>4</v>
      </c>
      <c r="I12971">
        <f>37-D12971</f>
        <v>15</v>
      </c>
      <c r="J12971">
        <f>ABS(D12971-D12972)</f>
        <v>13</v>
      </c>
      <c r="K12971">
        <f>AVERAGE(D12971:D12975)</f>
        <v>22</v>
      </c>
      <c r="L12971">
        <f>AVERAGE(D12971:D12990)</f>
        <v>22</v>
      </c>
      <c r="M12971">
        <f>K12971-L12971</f>
        <v>0</v>
      </c>
      <c r="N12971" t="str">
        <f>IF(K12971&gt;L12971,"HIGH ZONE BIAS",IF(K12971&lt;L12971,"LOW ZONE BIAS","EQUILIBRIUM"))</f>
        <v>EQUILIBRIUM</v>
      </c>
    </row>
    <row r="12972">
      <c r="A12972">
        <v>14595</v>
      </c>
      <c r="B12972" t="str">
        <v>2015-12-19</v>
      </c>
      <c r="C12972" t="str">
        <v>Midday</v>
      </c>
      <c r="D12972">
        <v>9</v>
      </c>
      <c r="E12972" t="str">
        <f>IF(MOD(D12972,2)=0,"EVEN","ODD")</f>
        <v>ODD</v>
      </c>
      <c r="F12972" t="str">
        <f>IF(D12972&lt;=18,"LOW (1-18)","HIGH (19-36)")</f>
        <v>LOW (1-18)</v>
      </c>
      <c r="G12972">
        <f>INT((D12972-1)/6)+1</f>
        <v>2</v>
      </c>
      <c r="H12972">
        <f>MOD(D12972-1,6)+1</f>
        <v>3</v>
      </c>
      <c r="I12972">
        <f>37-D12972</f>
        <v>28</v>
      </c>
      <c r="J12972">
        <f>ABS(D12972-D12973)</f>
        <v>19</v>
      </c>
      <c r="K12972">
        <f>AVERAGE(D12972:D12976)</f>
        <v>9</v>
      </c>
      <c r="L12972">
        <f>AVERAGE(D12972:D12991)</f>
        <v>9</v>
      </c>
      <c r="M12972">
        <f>K12972-L12972</f>
        <v>0</v>
      </c>
      <c r="N12972" t="str">
        <f>IF(K12972&gt;L12972,"HIGH ZONE BIAS",IF(K12972&lt;L12972,"LOW ZONE BIAS","EQUILIBRIUM"))</f>
        <v>EQUILIBRIUM</v>
      </c>
    </row>
    <row r="12973">
      <c r="A12973">
        <v>14594</v>
      </c>
      <c r="B12973" t="str">
        <v>2015-12-19</v>
      </c>
      <c r="C12973" t="str">
        <v>Morning</v>
      </c>
      <c r="D12973">
        <v>28</v>
      </c>
      <c r="E12973" t="str">
        <f>IF(MOD(D12973,2)=0,"EVEN","ODD")</f>
        <v>EVEN</v>
      </c>
      <c r="F12973" t="str">
        <f>IF(D12973&lt;=18,"LOW (1-18)","HIGH (19-36)")</f>
        <v>HIGH (19-36)</v>
      </c>
      <c r="G12973">
        <f>INT((D12973-1)/6)+1</f>
        <v>5</v>
      </c>
      <c r="H12973">
        <f>MOD(D12973-1,6)+1</f>
        <v>4</v>
      </c>
      <c r="I12973">
        <f>37-D12973</f>
        <v>9</v>
      </c>
      <c r="J12973">
        <f>ABS(D12973-D12974)</f>
        <v>3</v>
      </c>
      <c r="K12973">
        <f>AVERAGE(D12973:D12977)</f>
        <v>28</v>
      </c>
      <c r="L12973">
        <f>AVERAGE(D12973:D12992)</f>
        <v>28</v>
      </c>
      <c r="M12973">
        <f>K12973-L12973</f>
        <v>0</v>
      </c>
      <c r="N12973" t="str">
        <f>IF(K12973&gt;L12973,"HIGH ZONE BIAS",IF(K12973&lt;L12973,"LOW ZONE BIAS","EQUILIBRIUM"))</f>
        <v>EQUILIBRIUM</v>
      </c>
    </row>
    <row r="12974">
      <c r="A12974">
        <v>14593</v>
      </c>
      <c r="B12974" t="str">
        <v>2015-12-18</v>
      </c>
      <c r="C12974" t="str">
        <v>Evening</v>
      </c>
      <c r="D12974">
        <v>25</v>
      </c>
      <c r="E12974" t="str">
        <f>IF(MOD(D12974,2)=0,"EVEN","ODD")</f>
        <v>ODD</v>
      </c>
      <c r="F12974" t="str">
        <f>IF(D12974&lt;=18,"LOW (1-18)","HIGH (19-36)")</f>
        <v>HIGH (19-36)</v>
      </c>
      <c r="G12974">
        <f>INT((D12974-1)/6)+1</f>
        <v>5</v>
      </c>
      <c r="H12974">
        <f>MOD(D12974-1,6)+1</f>
        <v>1</v>
      </c>
      <c r="I12974">
        <f>37-D12974</f>
        <v>12</v>
      </c>
      <c r="J12974">
        <f>ABS(D12974-D12975)</f>
        <v>1</v>
      </c>
      <c r="K12974">
        <f>AVERAGE(D12974:D12978)</f>
        <v>25</v>
      </c>
      <c r="L12974">
        <f>AVERAGE(D12974:D12993)</f>
        <v>25</v>
      </c>
      <c r="M12974">
        <f>K12974-L12974</f>
        <v>0</v>
      </c>
      <c r="N12974" t="str">
        <f>IF(K12974&gt;L12974,"HIGH ZONE BIAS",IF(K12974&lt;L12974,"LOW ZONE BIAS","EQUILIBRIUM"))</f>
        <v>EQUILIBRIUM</v>
      </c>
    </row>
    <row r="12975">
      <c r="A12975">
        <v>14592</v>
      </c>
      <c r="B12975" t="str">
        <v>2015-12-18</v>
      </c>
      <c r="C12975" t="str">
        <v>Afternoon</v>
      </c>
      <c r="D12975">
        <v>26</v>
      </c>
      <c r="E12975" t="str">
        <f>IF(MOD(D12975,2)=0,"EVEN","ODD")</f>
        <v>EVEN</v>
      </c>
      <c r="F12975" t="str">
        <f>IF(D12975&lt;=18,"LOW (1-18)","HIGH (19-36)")</f>
        <v>HIGH (19-36)</v>
      </c>
      <c r="G12975">
        <f>INT((D12975-1)/6)+1</f>
        <v>5</v>
      </c>
      <c r="H12975">
        <f>MOD(D12975-1,6)+1</f>
        <v>2</v>
      </c>
      <c r="I12975">
        <f>37-D12975</f>
        <v>11</v>
      </c>
      <c r="J12975">
        <f>ABS(D12975-D12976)</f>
        <v>6</v>
      </c>
      <c r="K12975">
        <f>AVERAGE(D12975:D12979)</f>
        <v>26</v>
      </c>
      <c r="L12975">
        <f>AVERAGE(D12975:D12994)</f>
        <v>26</v>
      </c>
      <c r="M12975">
        <f>K12975-L12975</f>
        <v>0</v>
      </c>
      <c r="N12975" t="str">
        <f>IF(K12975&gt;L12975,"HIGH ZONE BIAS",IF(K12975&lt;L12975,"LOW ZONE BIAS","EQUILIBRIUM"))</f>
        <v>EQUILIBRIUM</v>
      </c>
    </row>
    <row r="12976">
      <c r="A12976">
        <v>14591</v>
      </c>
      <c r="B12976" t="str">
        <v>2015-12-18</v>
      </c>
      <c r="C12976" t="str">
        <v>Midday</v>
      </c>
      <c r="D12976">
        <v>20</v>
      </c>
      <c r="E12976" t="str">
        <f>IF(MOD(D12976,2)=0,"EVEN","ODD")</f>
        <v>EVEN</v>
      </c>
      <c r="F12976" t="str">
        <f>IF(D12976&lt;=18,"LOW (1-18)","HIGH (19-36)")</f>
        <v>HIGH (19-36)</v>
      </c>
      <c r="G12976">
        <f>INT((D12976-1)/6)+1</f>
        <v>4</v>
      </c>
      <c r="H12976">
        <f>MOD(D12976-1,6)+1</f>
        <v>2</v>
      </c>
      <c r="I12976">
        <f>37-D12976</f>
        <v>17</v>
      </c>
      <c r="J12976">
        <f>ABS(D12976-D12977)</f>
        <v>9</v>
      </c>
      <c r="K12976">
        <f>AVERAGE(D12976:D12980)</f>
        <v>20</v>
      </c>
      <c r="L12976">
        <f>AVERAGE(D12976:D12995)</f>
        <v>20</v>
      </c>
      <c r="M12976">
        <f>K12976-L12976</f>
        <v>0</v>
      </c>
      <c r="N12976" t="str">
        <f>IF(K12976&gt;L12976,"HIGH ZONE BIAS",IF(K12976&lt;L12976,"LOW ZONE BIAS","EQUILIBRIUM"))</f>
        <v>EQUILIBRIUM</v>
      </c>
    </row>
    <row r="12977">
      <c r="A12977">
        <v>14590</v>
      </c>
      <c r="B12977" t="str">
        <v>2015-12-18</v>
      </c>
      <c r="C12977" t="str">
        <v>Morning</v>
      </c>
      <c r="D12977">
        <v>11</v>
      </c>
      <c r="E12977" t="str">
        <f>IF(MOD(D12977,2)=0,"EVEN","ODD")</f>
        <v>ODD</v>
      </c>
      <c r="F12977" t="str">
        <f>IF(D12977&lt;=18,"LOW (1-18)","HIGH (19-36)")</f>
        <v>LOW (1-18)</v>
      </c>
      <c r="G12977">
        <f>INT((D12977-1)/6)+1</f>
        <v>2</v>
      </c>
      <c r="H12977">
        <f>MOD(D12977-1,6)+1</f>
        <v>5</v>
      </c>
      <c r="I12977">
        <f>37-D12977</f>
        <v>26</v>
      </c>
      <c r="J12977">
        <f>ABS(D12977-D12978)</f>
        <v>6</v>
      </c>
      <c r="K12977">
        <f>AVERAGE(D12977:D12981)</f>
        <v>11</v>
      </c>
      <c r="L12977">
        <f>AVERAGE(D12977:D12996)</f>
        <v>11</v>
      </c>
      <c r="M12977">
        <f>K12977-L12977</f>
        <v>0</v>
      </c>
      <c r="N12977" t="str">
        <f>IF(K12977&gt;L12977,"HIGH ZONE BIAS",IF(K12977&lt;L12977,"LOW ZONE BIAS","EQUILIBRIUM"))</f>
        <v>EQUILIBRIUM</v>
      </c>
    </row>
    <row r="12978">
      <c r="A12978">
        <v>14589</v>
      </c>
      <c r="B12978" t="str">
        <v>2015-12-17</v>
      </c>
      <c r="C12978" t="str">
        <v>Evening</v>
      </c>
      <c r="D12978">
        <v>5</v>
      </c>
      <c r="E12978" t="str">
        <f>IF(MOD(D12978,2)=0,"EVEN","ODD")</f>
        <v>ODD</v>
      </c>
      <c r="F12978" t="str">
        <f>IF(D12978&lt;=18,"LOW (1-18)","HIGH (19-36)")</f>
        <v>LOW (1-18)</v>
      </c>
      <c r="G12978">
        <f>INT((D12978-1)/6)+1</f>
        <v>1</v>
      </c>
      <c r="H12978">
        <f>MOD(D12978-1,6)+1</f>
        <v>5</v>
      </c>
      <c r="I12978">
        <f>37-D12978</f>
        <v>32</v>
      </c>
      <c r="J12978">
        <f>ABS(D12978-D12979)</f>
        <v>12</v>
      </c>
      <c r="K12978">
        <f>AVERAGE(D12978:D12982)</f>
        <v>5</v>
      </c>
      <c r="L12978">
        <f>AVERAGE(D12978:D12997)</f>
        <v>5</v>
      </c>
      <c r="M12978">
        <f>K12978-L12978</f>
        <v>0</v>
      </c>
      <c r="N12978" t="str">
        <f>IF(K12978&gt;L12978,"HIGH ZONE BIAS",IF(K12978&lt;L12978,"LOW ZONE BIAS","EQUILIBRIUM"))</f>
        <v>EQUILIBRIUM</v>
      </c>
    </row>
    <row r="12979">
      <c r="A12979">
        <v>14588</v>
      </c>
      <c r="B12979" t="str">
        <v>2015-12-17</v>
      </c>
      <c r="C12979" t="str">
        <v>Afternoon</v>
      </c>
      <c r="D12979">
        <v>17</v>
      </c>
      <c r="E12979" t="str">
        <f>IF(MOD(D12979,2)=0,"EVEN","ODD")</f>
        <v>ODD</v>
      </c>
      <c r="F12979" t="str">
        <f>IF(D12979&lt;=18,"LOW (1-18)","HIGH (19-36)")</f>
        <v>LOW (1-18)</v>
      </c>
      <c r="G12979">
        <f>INT((D12979-1)/6)+1</f>
        <v>3</v>
      </c>
      <c r="H12979">
        <f>MOD(D12979-1,6)+1</f>
        <v>5</v>
      </c>
      <c r="I12979">
        <f>37-D12979</f>
        <v>20</v>
      </c>
      <c r="J12979">
        <f>ABS(D12979-D12980)</f>
        <v>2</v>
      </c>
      <c r="K12979">
        <f>AVERAGE(D12979:D12983)</f>
        <v>17</v>
      </c>
      <c r="L12979">
        <f>AVERAGE(D12979:D12998)</f>
        <v>17</v>
      </c>
      <c r="M12979">
        <f>K12979-L12979</f>
        <v>0</v>
      </c>
      <c r="N12979" t="str">
        <f>IF(K12979&gt;L12979,"HIGH ZONE BIAS",IF(K12979&lt;L12979,"LOW ZONE BIAS","EQUILIBRIUM"))</f>
        <v>EQUILIBRIUM</v>
      </c>
    </row>
    <row r="12980">
      <c r="A12980">
        <v>14587</v>
      </c>
      <c r="B12980" t="str">
        <v>2015-12-17</v>
      </c>
      <c r="C12980" t="str">
        <v>Midday</v>
      </c>
      <c r="D12980">
        <v>15</v>
      </c>
      <c r="E12980" t="str">
        <f>IF(MOD(D12980,2)=0,"EVEN","ODD")</f>
        <v>ODD</v>
      </c>
      <c r="F12980" t="str">
        <f>IF(D12980&lt;=18,"LOW (1-18)","HIGH (19-36)")</f>
        <v>LOW (1-18)</v>
      </c>
      <c r="G12980">
        <f>INT((D12980-1)/6)+1</f>
        <v>3</v>
      </c>
      <c r="H12980">
        <f>MOD(D12980-1,6)+1</f>
        <v>3</v>
      </c>
      <c r="I12980">
        <f>37-D12980</f>
        <v>22</v>
      </c>
      <c r="J12980">
        <f>ABS(D12980-D12981)</f>
        <v>17</v>
      </c>
      <c r="K12980">
        <f>AVERAGE(D12980:D12984)</f>
        <v>15</v>
      </c>
      <c r="L12980">
        <f>AVERAGE(D12980:D12999)</f>
        <v>15</v>
      </c>
      <c r="M12980">
        <f>K12980-L12980</f>
        <v>0</v>
      </c>
      <c r="N12980" t="str">
        <f>IF(K12980&gt;L12980,"HIGH ZONE BIAS",IF(K12980&lt;L12980,"LOW ZONE BIAS","EQUILIBRIUM"))</f>
        <v>EQUILIBRIUM</v>
      </c>
    </row>
    <row r="12981">
      <c r="A12981">
        <v>14586</v>
      </c>
      <c r="B12981" t="str">
        <v>2015-12-17</v>
      </c>
      <c r="C12981" t="str">
        <v>Morning</v>
      </c>
      <c r="D12981">
        <v>32</v>
      </c>
      <c r="E12981" t="str">
        <f>IF(MOD(D12981,2)=0,"EVEN","ODD")</f>
        <v>EVEN</v>
      </c>
      <c r="F12981" t="str">
        <f>IF(D12981&lt;=18,"LOW (1-18)","HIGH (19-36)")</f>
        <v>HIGH (19-36)</v>
      </c>
      <c r="G12981">
        <f>INT((D12981-1)/6)+1</f>
        <v>6</v>
      </c>
      <c r="H12981">
        <f>MOD(D12981-1,6)+1</f>
        <v>2</v>
      </c>
      <c r="I12981">
        <f>37-D12981</f>
        <v>5</v>
      </c>
      <c r="J12981">
        <f>ABS(D12981-D12982)</f>
        <v>12</v>
      </c>
      <c r="K12981">
        <f>AVERAGE(D12981:D12985)</f>
        <v>32</v>
      </c>
      <c r="L12981">
        <f>AVERAGE(D12981:D13000)</f>
        <v>32</v>
      </c>
      <c r="M12981">
        <f>K12981-L12981</f>
        <v>0</v>
      </c>
      <c r="N12981" t="str">
        <f>IF(K12981&gt;L12981,"HIGH ZONE BIAS",IF(K12981&lt;L12981,"LOW ZONE BIAS","EQUILIBRIUM"))</f>
        <v>EQUILIBRIUM</v>
      </c>
    </row>
    <row r="12982">
      <c r="A12982">
        <v>14585</v>
      </c>
      <c r="B12982" t="str">
        <v>2015-12-16</v>
      </c>
      <c r="C12982" t="str">
        <v>Evening</v>
      </c>
      <c r="D12982">
        <v>20</v>
      </c>
      <c r="E12982" t="str">
        <f>IF(MOD(D12982,2)=0,"EVEN","ODD")</f>
        <v>EVEN</v>
      </c>
      <c r="F12982" t="str">
        <f>IF(D12982&lt;=18,"LOW (1-18)","HIGH (19-36)")</f>
        <v>HIGH (19-36)</v>
      </c>
      <c r="G12982">
        <f>INT((D12982-1)/6)+1</f>
        <v>4</v>
      </c>
      <c r="H12982">
        <f>MOD(D12982-1,6)+1</f>
        <v>2</v>
      </c>
      <c r="I12982">
        <f>37-D12982</f>
        <v>17</v>
      </c>
      <c r="J12982">
        <f>ABS(D12982-D12983)</f>
        <v>3</v>
      </c>
      <c r="K12982">
        <f>AVERAGE(D12982:D12986)</f>
        <v>20</v>
      </c>
      <c r="L12982">
        <f>AVERAGE(D12982:D13001)</f>
        <v>20</v>
      </c>
      <c r="M12982">
        <f>K12982-L12982</f>
        <v>0</v>
      </c>
      <c r="N12982" t="str">
        <f>IF(K12982&gt;L12982,"HIGH ZONE BIAS",IF(K12982&lt;L12982,"LOW ZONE BIAS","EQUILIBRIUM"))</f>
        <v>EQUILIBRIUM</v>
      </c>
    </row>
    <row r="12983">
      <c r="A12983">
        <v>14584</v>
      </c>
      <c r="B12983" t="str">
        <v>2015-12-16</v>
      </c>
      <c r="C12983" t="str">
        <v>Afternoon</v>
      </c>
      <c r="D12983">
        <v>17</v>
      </c>
      <c r="E12983" t="str">
        <f>IF(MOD(D12983,2)=0,"EVEN","ODD")</f>
        <v>ODD</v>
      </c>
      <c r="F12983" t="str">
        <f>IF(D12983&lt;=18,"LOW (1-18)","HIGH (19-36)")</f>
        <v>LOW (1-18)</v>
      </c>
      <c r="G12983">
        <f>INT((D12983-1)/6)+1</f>
        <v>3</v>
      </c>
      <c r="H12983">
        <f>MOD(D12983-1,6)+1</f>
        <v>5</v>
      </c>
      <c r="I12983">
        <f>37-D12983</f>
        <v>20</v>
      </c>
      <c r="J12983">
        <f>ABS(D12983-D12984)</f>
        <v>1</v>
      </c>
      <c r="K12983">
        <f>AVERAGE(D12983:D12987)</f>
        <v>17</v>
      </c>
      <c r="L12983">
        <f>AVERAGE(D12983:D13002)</f>
        <v>17</v>
      </c>
      <c r="M12983">
        <f>K12983-L12983</f>
        <v>0</v>
      </c>
      <c r="N12983" t="str">
        <f>IF(K12983&gt;L12983,"HIGH ZONE BIAS",IF(K12983&lt;L12983,"LOW ZONE BIAS","EQUILIBRIUM"))</f>
        <v>EQUILIBRIUM</v>
      </c>
    </row>
    <row r="12984">
      <c r="A12984">
        <v>14583</v>
      </c>
      <c r="B12984" t="str">
        <v>2015-12-16</v>
      </c>
      <c r="C12984" t="str">
        <v>Midday</v>
      </c>
      <c r="D12984">
        <v>18</v>
      </c>
      <c r="E12984" t="str">
        <f>IF(MOD(D12984,2)=0,"EVEN","ODD")</f>
        <v>EVEN</v>
      </c>
      <c r="F12984" t="str">
        <f>IF(D12984&lt;=18,"LOW (1-18)","HIGH (19-36)")</f>
        <v>LOW (1-18)</v>
      </c>
      <c r="G12984">
        <f>INT((D12984-1)/6)+1</f>
        <v>3</v>
      </c>
      <c r="H12984">
        <f>MOD(D12984-1,6)+1</f>
        <v>6</v>
      </c>
      <c r="I12984">
        <f>37-D12984</f>
        <v>19</v>
      </c>
      <c r="J12984">
        <f>ABS(D12984-D12985)</f>
        <v>1</v>
      </c>
      <c r="K12984">
        <f>AVERAGE(D12984:D12988)</f>
        <v>18</v>
      </c>
      <c r="L12984">
        <f>AVERAGE(D12984:D13003)</f>
        <v>18</v>
      </c>
      <c r="M12984">
        <f>K12984-L12984</f>
        <v>0</v>
      </c>
      <c r="N12984" t="str">
        <f>IF(K12984&gt;L12984,"HIGH ZONE BIAS",IF(K12984&lt;L12984,"LOW ZONE BIAS","EQUILIBRIUM"))</f>
        <v>EQUILIBRIUM</v>
      </c>
    </row>
    <row r="12985">
      <c r="A12985">
        <v>14582</v>
      </c>
      <c r="B12985" t="str">
        <v>2015-12-16</v>
      </c>
      <c r="C12985" t="str">
        <v>Morning</v>
      </c>
      <c r="D12985">
        <v>17</v>
      </c>
      <c r="E12985" t="str">
        <f>IF(MOD(D12985,2)=0,"EVEN","ODD")</f>
        <v>ODD</v>
      </c>
      <c r="F12985" t="str">
        <f>IF(D12985&lt;=18,"LOW (1-18)","HIGH (19-36)")</f>
        <v>LOW (1-18)</v>
      </c>
      <c r="G12985">
        <f>INT((D12985-1)/6)+1</f>
        <v>3</v>
      </c>
      <c r="H12985">
        <f>MOD(D12985-1,6)+1</f>
        <v>5</v>
      </c>
      <c r="I12985">
        <f>37-D12985</f>
        <v>20</v>
      </c>
      <c r="J12985">
        <f>ABS(D12985-D12986)</f>
        <v>7</v>
      </c>
      <c r="K12985">
        <f>AVERAGE(D12985:D12989)</f>
        <v>17</v>
      </c>
      <c r="L12985">
        <f>AVERAGE(D12985:D13004)</f>
        <v>17</v>
      </c>
      <c r="M12985">
        <f>K12985-L12985</f>
        <v>0</v>
      </c>
      <c r="N12985" t="str">
        <f>IF(K12985&gt;L12985,"HIGH ZONE BIAS",IF(K12985&lt;L12985,"LOW ZONE BIAS","EQUILIBRIUM"))</f>
        <v>EQUILIBRIUM</v>
      </c>
    </row>
    <row r="12986">
      <c r="A12986">
        <v>14581</v>
      </c>
      <c r="B12986" t="str">
        <v>2015-12-15</v>
      </c>
      <c r="C12986" t="str">
        <v>Evening</v>
      </c>
      <c r="D12986">
        <v>24</v>
      </c>
      <c r="E12986" t="str">
        <f>IF(MOD(D12986,2)=0,"EVEN","ODD")</f>
        <v>EVEN</v>
      </c>
      <c r="F12986" t="str">
        <f>IF(D12986&lt;=18,"LOW (1-18)","HIGH (19-36)")</f>
        <v>HIGH (19-36)</v>
      </c>
      <c r="G12986">
        <f>INT((D12986-1)/6)+1</f>
        <v>4</v>
      </c>
      <c r="H12986">
        <f>MOD(D12986-1,6)+1</f>
        <v>6</v>
      </c>
      <c r="I12986">
        <f>37-D12986</f>
        <v>13</v>
      </c>
      <c r="J12986">
        <f>ABS(D12986-D12987)</f>
        <v>4</v>
      </c>
      <c r="K12986">
        <f>AVERAGE(D12986:D12990)</f>
        <v>24</v>
      </c>
      <c r="L12986">
        <f>AVERAGE(D12986:D13005)</f>
        <v>24</v>
      </c>
      <c r="M12986">
        <f>K12986-L12986</f>
        <v>0</v>
      </c>
      <c r="N12986" t="str">
        <f>IF(K12986&gt;L12986,"HIGH ZONE BIAS",IF(K12986&lt;L12986,"LOW ZONE BIAS","EQUILIBRIUM"))</f>
        <v>EQUILIBRIUM</v>
      </c>
    </row>
    <row r="12987">
      <c r="A12987">
        <v>14580</v>
      </c>
      <c r="B12987" t="str">
        <v>2015-12-15</v>
      </c>
      <c r="C12987" t="str">
        <v>Afternoon</v>
      </c>
      <c r="D12987">
        <v>20</v>
      </c>
      <c r="E12987" t="str">
        <f>IF(MOD(D12987,2)=0,"EVEN","ODD")</f>
        <v>EVEN</v>
      </c>
      <c r="F12987" t="str">
        <f>IF(D12987&lt;=18,"LOW (1-18)","HIGH (19-36)")</f>
        <v>HIGH (19-36)</v>
      </c>
      <c r="G12987">
        <f>INT((D12987-1)/6)+1</f>
        <v>4</v>
      </c>
      <c r="H12987">
        <f>MOD(D12987-1,6)+1</f>
        <v>2</v>
      </c>
      <c r="I12987">
        <f>37-D12987</f>
        <v>17</v>
      </c>
      <c r="J12987">
        <f>ABS(D12987-D12988)</f>
        <v>12</v>
      </c>
      <c r="K12987">
        <f>AVERAGE(D12987:D12991)</f>
        <v>20</v>
      </c>
      <c r="L12987">
        <f>AVERAGE(D12987:D13006)</f>
        <v>20</v>
      </c>
      <c r="M12987">
        <f>K12987-L12987</f>
        <v>0</v>
      </c>
      <c r="N12987" t="str">
        <f>IF(K12987&gt;L12987,"HIGH ZONE BIAS",IF(K12987&lt;L12987,"LOW ZONE BIAS","EQUILIBRIUM"))</f>
        <v>EQUILIBRIUM</v>
      </c>
    </row>
    <row r="12988">
      <c r="A12988">
        <v>14579</v>
      </c>
      <c r="B12988" t="str">
        <v>2015-12-15</v>
      </c>
      <c r="C12988" t="str">
        <v>Midday</v>
      </c>
      <c r="D12988">
        <v>32</v>
      </c>
      <c r="E12988" t="str">
        <f>IF(MOD(D12988,2)=0,"EVEN","ODD")</f>
        <v>EVEN</v>
      </c>
      <c r="F12988" t="str">
        <f>IF(D12988&lt;=18,"LOW (1-18)","HIGH (19-36)")</f>
        <v>HIGH (19-36)</v>
      </c>
      <c r="G12988">
        <f>INT((D12988-1)/6)+1</f>
        <v>6</v>
      </c>
      <c r="H12988">
        <f>MOD(D12988-1,6)+1</f>
        <v>2</v>
      </c>
      <c r="I12988">
        <f>37-D12988</f>
        <v>5</v>
      </c>
      <c r="J12988">
        <f>ABS(D12988-D12989)</f>
        <v>25</v>
      </c>
      <c r="K12988">
        <f>AVERAGE(D12988:D12992)</f>
        <v>32</v>
      </c>
      <c r="L12988">
        <f>AVERAGE(D12988:D13007)</f>
        <v>32</v>
      </c>
      <c r="M12988">
        <f>K12988-L12988</f>
        <v>0</v>
      </c>
      <c r="N12988" t="str">
        <f>IF(K12988&gt;L12988,"HIGH ZONE BIAS",IF(K12988&lt;L12988,"LOW ZONE BIAS","EQUILIBRIUM"))</f>
        <v>EQUILIBRIUM</v>
      </c>
    </row>
    <row r="12989">
      <c r="A12989">
        <v>14578</v>
      </c>
      <c r="B12989" t="str">
        <v>2015-12-15</v>
      </c>
      <c r="C12989" t="str">
        <v>Morning</v>
      </c>
      <c r="D12989">
        <v>7</v>
      </c>
      <c r="E12989" t="str">
        <f>IF(MOD(D12989,2)=0,"EVEN","ODD")</f>
        <v>ODD</v>
      </c>
      <c r="F12989" t="str">
        <f>IF(D12989&lt;=18,"LOW (1-18)","HIGH (19-36)")</f>
        <v>LOW (1-18)</v>
      </c>
      <c r="G12989">
        <f>INT((D12989-1)/6)+1</f>
        <v>2</v>
      </c>
      <c r="H12989">
        <f>MOD(D12989-1,6)+1</f>
        <v>1</v>
      </c>
      <c r="I12989">
        <f>37-D12989</f>
        <v>30</v>
      </c>
      <c r="J12989">
        <f>ABS(D12989-D12990)</f>
        <v>6</v>
      </c>
      <c r="K12989">
        <f>AVERAGE(D12989:D12993)</f>
        <v>7</v>
      </c>
      <c r="L12989">
        <f>AVERAGE(D12989:D13008)</f>
        <v>7</v>
      </c>
      <c r="M12989">
        <f>K12989-L12989</f>
        <v>0</v>
      </c>
      <c r="N12989" t="str">
        <f>IF(K12989&gt;L12989,"HIGH ZONE BIAS",IF(K12989&lt;L12989,"LOW ZONE BIAS","EQUILIBRIUM"))</f>
        <v>EQUILIBRIUM</v>
      </c>
    </row>
    <row r="12990">
      <c r="A12990">
        <v>14577</v>
      </c>
      <c r="B12990" t="str">
        <v>2015-12-14</v>
      </c>
      <c r="C12990" t="str">
        <v>Evening</v>
      </c>
      <c r="D12990">
        <v>13</v>
      </c>
      <c r="E12990" t="str">
        <f>IF(MOD(D12990,2)=0,"EVEN","ODD")</f>
        <v>ODD</v>
      </c>
      <c r="F12990" t="str">
        <f>IF(D12990&lt;=18,"LOW (1-18)","HIGH (19-36)")</f>
        <v>LOW (1-18)</v>
      </c>
      <c r="G12990">
        <f>INT((D12990-1)/6)+1</f>
        <v>3</v>
      </c>
      <c r="H12990">
        <f>MOD(D12990-1,6)+1</f>
        <v>1</v>
      </c>
      <c r="I12990">
        <f>37-D12990</f>
        <v>24</v>
      </c>
      <c r="J12990">
        <f>ABS(D12990-D12991)</f>
        <v>1</v>
      </c>
      <c r="K12990">
        <f>AVERAGE(D12990:D12994)</f>
        <v>13</v>
      </c>
      <c r="L12990">
        <f>AVERAGE(D12990:D13009)</f>
        <v>13</v>
      </c>
      <c r="M12990">
        <f>K12990-L12990</f>
        <v>0</v>
      </c>
      <c r="N12990" t="str">
        <f>IF(K12990&gt;L12990,"HIGH ZONE BIAS",IF(K12990&lt;L12990,"LOW ZONE BIAS","EQUILIBRIUM"))</f>
        <v>EQUILIBRIUM</v>
      </c>
    </row>
    <row r="12991">
      <c r="A12991">
        <v>14576</v>
      </c>
      <c r="B12991" t="str">
        <v>2015-12-14</v>
      </c>
      <c r="C12991" t="str">
        <v>Afternoon</v>
      </c>
      <c r="D12991">
        <v>14</v>
      </c>
      <c r="E12991" t="str">
        <f>IF(MOD(D12991,2)=0,"EVEN","ODD")</f>
        <v>EVEN</v>
      </c>
      <c r="F12991" t="str">
        <f>IF(D12991&lt;=18,"LOW (1-18)","HIGH (19-36)")</f>
        <v>LOW (1-18)</v>
      </c>
      <c r="G12991">
        <f>INT((D12991-1)/6)+1</f>
        <v>3</v>
      </c>
      <c r="H12991">
        <f>MOD(D12991-1,6)+1</f>
        <v>2</v>
      </c>
      <c r="I12991">
        <f>37-D12991</f>
        <v>23</v>
      </c>
      <c r="J12991">
        <f>ABS(D12991-D12992)</f>
        <v>22</v>
      </c>
      <c r="K12991">
        <f>AVERAGE(D12991:D12995)</f>
        <v>14</v>
      </c>
      <c r="L12991">
        <f>AVERAGE(D12991:D13010)</f>
        <v>14</v>
      </c>
      <c r="M12991">
        <f>K12991-L12991</f>
        <v>0</v>
      </c>
      <c r="N12991" t="str">
        <f>IF(K12991&gt;L12991,"HIGH ZONE BIAS",IF(K12991&lt;L12991,"LOW ZONE BIAS","EQUILIBRIUM"))</f>
        <v>EQUILIBRIUM</v>
      </c>
    </row>
    <row r="12992">
      <c r="A12992">
        <v>14575</v>
      </c>
      <c r="B12992" t="str">
        <v>2015-12-14</v>
      </c>
      <c r="C12992" t="str">
        <v>Midday</v>
      </c>
      <c r="D12992">
        <v>36</v>
      </c>
      <c r="E12992" t="str">
        <f>IF(MOD(D12992,2)=0,"EVEN","ODD")</f>
        <v>EVEN</v>
      </c>
      <c r="F12992" t="str">
        <f>IF(D12992&lt;=18,"LOW (1-18)","HIGH (19-36)")</f>
        <v>HIGH (19-36)</v>
      </c>
      <c r="G12992">
        <f>INT((D12992-1)/6)+1</f>
        <v>6</v>
      </c>
      <c r="H12992">
        <f>MOD(D12992-1,6)+1</f>
        <v>6</v>
      </c>
      <c r="I12992">
        <f>37-D12992</f>
        <v>1</v>
      </c>
      <c r="J12992">
        <f>ABS(D12992-D12993)</f>
        <v>31</v>
      </c>
      <c r="K12992">
        <f>AVERAGE(D12992:D12996)</f>
        <v>36</v>
      </c>
      <c r="L12992">
        <f>AVERAGE(D12992:D13011)</f>
        <v>36</v>
      </c>
      <c r="M12992">
        <f>K12992-L12992</f>
        <v>0</v>
      </c>
      <c r="N12992" t="str">
        <f>IF(K12992&gt;L12992,"HIGH ZONE BIAS",IF(K12992&lt;L12992,"LOW ZONE BIAS","EQUILIBRIUM"))</f>
        <v>EQUILIBRIUM</v>
      </c>
    </row>
    <row r="12993">
      <c r="A12993">
        <v>14574</v>
      </c>
      <c r="B12993" t="str">
        <v>2015-12-14</v>
      </c>
      <c r="C12993" t="str">
        <v>Morning</v>
      </c>
      <c r="D12993">
        <v>5</v>
      </c>
      <c r="E12993" t="str">
        <f>IF(MOD(D12993,2)=0,"EVEN","ODD")</f>
        <v>ODD</v>
      </c>
      <c r="F12993" t="str">
        <f>IF(D12993&lt;=18,"LOW (1-18)","HIGH (19-36)")</f>
        <v>LOW (1-18)</v>
      </c>
      <c r="G12993">
        <f>INT((D12993-1)/6)+1</f>
        <v>1</v>
      </c>
      <c r="H12993">
        <f>MOD(D12993-1,6)+1</f>
        <v>5</v>
      </c>
      <c r="I12993">
        <f>37-D12993</f>
        <v>32</v>
      </c>
      <c r="J12993">
        <f>ABS(D12993-D12994)</f>
        <v>2</v>
      </c>
      <c r="K12993">
        <f>AVERAGE(D12993:D12997)</f>
        <v>5</v>
      </c>
      <c r="L12993">
        <f>AVERAGE(D12993:D13012)</f>
        <v>5</v>
      </c>
      <c r="M12993">
        <f>K12993-L12993</f>
        <v>0</v>
      </c>
      <c r="N12993" t="str">
        <f>IF(K12993&gt;L12993,"HIGH ZONE BIAS",IF(K12993&lt;L12993,"LOW ZONE BIAS","EQUILIBRIUM"))</f>
        <v>EQUILIBRIUM</v>
      </c>
    </row>
    <row r="12994">
      <c r="A12994">
        <v>14573</v>
      </c>
      <c r="B12994" t="str">
        <v>2015-12-12</v>
      </c>
      <c r="C12994" t="str">
        <v>Evening</v>
      </c>
      <c r="D12994">
        <v>3</v>
      </c>
      <c r="E12994" t="str">
        <f>IF(MOD(D12994,2)=0,"EVEN","ODD")</f>
        <v>ODD</v>
      </c>
      <c r="F12994" t="str">
        <f>IF(D12994&lt;=18,"LOW (1-18)","HIGH (19-36)")</f>
        <v>LOW (1-18)</v>
      </c>
      <c r="G12994">
        <f>INT((D12994-1)/6)+1</f>
        <v>1</v>
      </c>
      <c r="H12994">
        <f>MOD(D12994-1,6)+1</f>
        <v>3</v>
      </c>
      <c r="I12994">
        <f>37-D12994</f>
        <v>34</v>
      </c>
      <c r="J12994">
        <f>ABS(D12994-D12995)</f>
        <v>10</v>
      </c>
      <c r="K12994">
        <f>AVERAGE(D12994:D12998)</f>
        <v>3</v>
      </c>
      <c r="L12994">
        <f>AVERAGE(D12994:D13013)</f>
        <v>3</v>
      </c>
      <c r="M12994">
        <f>K12994-L12994</f>
        <v>0</v>
      </c>
      <c r="N12994" t="str">
        <f>IF(K12994&gt;L12994,"HIGH ZONE BIAS",IF(K12994&lt;L12994,"LOW ZONE BIAS","EQUILIBRIUM"))</f>
        <v>EQUILIBRIUM</v>
      </c>
    </row>
    <row r="12995">
      <c r="A12995">
        <v>14572</v>
      </c>
      <c r="B12995" t="str">
        <v>2015-12-12</v>
      </c>
      <c r="C12995" t="str">
        <v>Afternoon</v>
      </c>
      <c r="D12995">
        <v>13</v>
      </c>
      <c r="E12995" t="str">
        <f>IF(MOD(D12995,2)=0,"EVEN","ODD")</f>
        <v>ODD</v>
      </c>
      <c r="F12995" t="str">
        <f>IF(D12995&lt;=18,"LOW (1-18)","HIGH (19-36)")</f>
        <v>LOW (1-18)</v>
      </c>
      <c r="G12995">
        <f>INT((D12995-1)/6)+1</f>
        <v>3</v>
      </c>
      <c r="H12995">
        <f>MOD(D12995-1,6)+1</f>
        <v>1</v>
      </c>
      <c r="I12995">
        <f>37-D12995</f>
        <v>24</v>
      </c>
      <c r="J12995">
        <f>ABS(D12995-D12996)</f>
        <v>20</v>
      </c>
      <c r="K12995">
        <f>AVERAGE(D12995:D12999)</f>
        <v>13</v>
      </c>
      <c r="L12995">
        <f>AVERAGE(D12995:D13014)</f>
        <v>13</v>
      </c>
      <c r="M12995">
        <f>K12995-L12995</f>
        <v>0</v>
      </c>
      <c r="N12995" t="str">
        <f>IF(K12995&gt;L12995,"HIGH ZONE BIAS",IF(K12995&lt;L12995,"LOW ZONE BIAS","EQUILIBRIUM"))</f>
        <v>EQUILIBRIUM</v>
      </c>
    </row>
    <row r="12996">
      <c r="A12996">
        <v>14571</v>
      </c>
      <c r="B12996" t="str">
        <v>2015-12-12</v>
      </c>
      <c r="C12996" t="str">
        <v>Midday</v>
      </c>
      <c r="D12996">
        <v>33</v>
      </c>
      <c r="E12996" t="str">
        <f>IF(MOD(D12996,2)=0,"EVEN","ODD")</f>
        <v>ODD</v>
      </c>
      <c r="F12996" t="str">
        <f>IF(D12996&lt;=18,"LOW (1-18)","HIGH (19-36)")</f>
        <v>HIGH (19-36)</v>
      </c>
      <c r="G12996">
        <f>INT((D12996-1)/6)+1</f>
        <v>6</v>
      </c>
      <c r="H12996">
        <f>MOD(D12996-1,6)+1</f>
        <v>3</v>
      </c>
      <c r="I12996">
        <f>37-D12996</f>
        <v>4</v>
      </c>
      <c r="J12996">
        <f>ABS(D12996-D12997)</f>
        <v>32</v>
      </c>
      <c r="K12996">
        <f>AVERAGE(D12996:D13000)</f>
        <v>33</v>
      </c>
      <c r="L12996">
        <f>AVERAGE(D12996:D13015)</f>
        <v>33</v>
      </c>
      <c r="M12996">
        <f>K12996-L12996</f>
        <v>0</v>
      </c>
      <c r="N12996" t="str">
        <f>IF(K12996&gt;L12996,"HIGH ZONE BIAS",IF(K12996&lt;L12996,"LOW ZONE BIAS","EQUILIBRIUM"))</f>
        <v>EQUILIBRIUM</v>
      </c>
    </row>
    <row r="12997">
      <c r="A12997">
        <v>14570</v>
      </c>
      <c r="B12997" t="str">
        <v>2015-12-12</v>
      </c>
      <c r="C12997" t="str">
        <v>Morning</v>
      </c>
      <c r="D12997">
        <v>1</v>
      </c>
      <c r="E12997" t="str">
        <f>IF(MOD(D12997,2)=0,"EVEN","ODD")</f>
        <v>ODD</v>
      </c>
      <c r="F12997" t="str">
        <f>IF(D12997&lt;=18,"LOW (1-18)","HIGH (19-36)")</f>
        <v>LOW (1-18)</v>
      </c>
      <c r="G12997">
        <f>INT((D12997-1)/6)+1</f>
        <v>1</v>
      </c>
      <c r="H12997">
        <f>MOD(D12997-1,6)+1</f>
        <v>1</v>
      </c>
      <c r="I12997">
        <f>37-D12997</f>
        <v>36</v>
      </c>
      <c r="J12997">
        <f>ABS(D12997-D12998)</f>
        <v>33</v>
      </c>
      <c r="K12997">
        <f>AVERAGE(D12997:D13001)</f>
        <v>1</v>
      </c>
      <c r="L12997">
        <f>AVERAGE(D12997:D13016)</f>
        <v>1</v>
      </c>
      <c r="M12997">
        <f>K12997-L12997</f>
        <v>0</v>
      </c>
      <c r="N12997" t="str">
        <f>IF(K12997&gt;L12997,"HIGH ZONE BIAS",IF(K12997&lt;L12997,"LOW ZONE BIAS","EQUILIBRIUM"))</f>
        <v>EQUILIBRIUM</v>
      </c>
    </row>
    <row r="12998">
      <c r="A12998">
        <v>14569</v>
      </c>
      <c r="B12998" t="str">
        <v>2015-12-11</v>
      </c>
      <c r="C12998" t="str">
        <v>Evening</v>
      </c>
      <c r="D12998">
        <v>34</v>
      </c>
      <c r="E12998" t="str">
        <f>IF(MOD(D12998,2)=0,"EVEN","ODD")</f>
        <v>EVEN</v>
      </c>
      <c r="F12998" t="str">
        <f>IF(D12998&lt;=18,"LOW (1-18)","HIGH (19-36)")</f>
        <v>HIGH (19-36)</v>
      </c>
      <c r="G12998">
        <f>INT((D12998-1)/6)+1</f>
        <v>6</v>
      </c>
      <c r="H12998">
        <f>MOD(D12998-1,6)+1</f>
        <v>4</v>
      </c>
      <c r="I12998">
        <f>37-D12998</f>
        <v>3</v>
      </c>
      <c r="J12998">
        <f>ABS(D12998-D12999)</f>
        <v>19</v>
      </c>
      <c r="K12998">
        <f>AVERAGE(D12998:D13002)</f>
        <v>34</v>
      </c>
      <c r="L12998">
        <f>AVERAGE(D12998:D13017)</f>
        <v>34</v>
      </c>
      <c r="M12998">
        <f>K12998-L12998</f>
        <v>0</v>
      </c>
      <c r="N12998" t="str">
        <f>IF(K12998&gt;L12998,"HIGH ZONE BIAS",IF(K12998&lt;L12998,"LOW ZONE BIAS","EQUILIBRIUM"))</f>
        <v>EQUILIBRIUM</v>
      </c>
    </row>
    <row r="12999">
      <c r="A12999">
        <v>14568</v>
      </c>
      <c r="B12999" t="str">
        <v>2015-12-11</v>
      </c>
      <c r="C12999" t="str">
        <v>Afternoon</v>
      </c>
      <c r="D12999">
        <v>15</v>
      </c>
      <c r="E12999" t="str">
        <f>IF(MOD(D12999,2)=0,"EVEN","ODD")</f>
        <v>ODD</v>
      </c>
      <c r="F12999" t="str">
        <f>IF(D12999&lt;=18,"LOW (1-18)","HIGH (19-36)")</f>
        <v>LOW (1-18)</v>
      </c>
      <c r="G12999">
        <f>INT((D12999-1)/6)+1</f>
        <v>3</v>
      </c>
      <c r="H12999">
        <f>MOD(D12999-1,6)+1</f>
        <v>3</v>
      </c>
      <c r="I12999">
        <f>37-D12999</f>
        <v>22</v>
      </c>
      <c r="J12999">
        <f>ABS(D12999-D13000)</f>
        <v>1</v>
      </c>
      <c r="K12999">
        <f>AVERAGE(D12999:D13003)</f>
        <v>15</v>
      </c>
      <c r="L12999">
        <f>AVERAGE(D12999:D13018)</f>
        <v>15</v>
      </c>
      <c r="M12999">
        <f>K12999-L12999</f>
        <v>0</v>
      </c>
      <c r="N12999" t="str">
        <f>IF(K12999&gt;L12999,"HIGH ZONE BIAS",IF(K12999&lt;L12999,"LOW ZONE BIAS","EQUILIBRIUM"))</f>
        <v>EQUILIBRIUM</v>
      </c>
    </row>
    <row r="13000">
      <c r="A13000">
        <v>14567</v>
      </c>
      <c r="B13000" t="str">
        <v>2015-12-11</v>
      </c>
      <c r="C13000" t="str">
        <v>Midday</v>
      </c>
      <c r="D13000">
        <v>16</v>
      </c>
      <c r="E13000" t="str">
        <f>IF(MOD(D13000,2)=0,"EVEN","ODD")</f>
        <v>EVEN</v>
      </c>
      <c r="F13000" t="str">
        <f>IF(D13000&lt;=18,"LOW (1-18)","HIGH (19-36)")</f>
        <v>LOW (1-18)</v>
      </c>
      <c r="G13000">
        <f>INT((D13000-1)/6)+1</f>
        <v>3</v>
      </c>
      <c r="H13000">
        <f>MOD(D13000-1,6)+1</f>
        <v>4</v>
      </c>
      <c r="I13000">
        <f>37-D13000</f>
        <v>21</v>
      </c>
      <c r="J13000">
        <f>ABS(D13000-D13001)</f>
        <v>7</v>
      </c>
      <c r="K13000">
        <f>AVERAGE(D13000:D13004)</f>
        <v>16</v>
      </c>
      <c r="L13000">
        <f>AVERAGE(D13000:D13019)</f>
        <v>16</v>
      </c>
      <c r="M13000">
        <f>K13000-L13000</f>
        <v>0</v>
      </c>
      <c r="N13000" t="str">
        <f>IF(K13000&gt;L13000,"HIGH ZONE BIAS",IF(K13000&lt;L13000,"LOW ZONE BIAS","EQUILIBRIUM"))</f>
        <v>EQUILIBRIUM</v>
      </c>
    </row>
    <row r="13001">
      <c r="A13001">
        <v>14566</v>
      </c>
      <c r="B13001" t="str">
        <v>2015-12-11</v>
      </c>
      <c r="C13001" t="str">
        <v>Morning</v>
      </c>
      <c r="D13001">
        <v>9</v>
      </c>
      <c r="E13001" t="str">
        <f>IF(MOD(D13001,2)=0,"EVEN","ODD")</f>
        <v>ODD</v>
      </c>
      <c r="F13001" t="str">
        <f>IF(D13001&lt;=18,"LOW (1-18)","HIGH (19-36)")</f>
        <v>LOW (1-18)</v>
      </c>
      <c r="G13001">
        <f>INT((D13001-1)/6)+1</f>
        <v>2</v>
      </c>
      <c r="H13001">
        <f>MOD(D13001-1,6)+1</f>
        <v>3</v>
      </c>
      <c r="I13001">
        <f>37-D13001</f>
        <v>28</v>
      </c>
      <c r="J13001">
        <f>ABS(D13001-D13002)</f>
        <v>13</v>
      </c>
      <c r="K13001">
        <f>AVERAGE(D13001:D13005)</f>
        <v>9</v>
      </c>
      <c r="L13001">
        <f>AVERAGE(D13001:D13020)</f>
        <v>9</v>
      </c>
      <c r="M13001">
        <f>K13001-L13001</f>
        <v>0</v>
      </c>
      <c r="N13001" t="str">
        <f>IF(K13001&gt;L13001,"HIGH ZONE BIAS",IF(K13001&lt;L13001,"LOW ZONE BIAS","EQUILIBRIUM"))</f>
        <v>EQUILIBRIUM</v>
      </c>
    </row>
    <row r="13002">
      <c r="A13002">
        <v>14565</v>
      </c>
      <c r="B13002" t="str">
        <v>2015-12-10</v>
      </c>
      <c r="C13002" t="str">
        <v>Evening</v>
      </c>
      <c r="D13002">
        <v>22</v>
      </c>
      <c r="E13002" t="str">
        <f>IF(MOD(D13002,2)=0,"EVEN","ODD")</f>
        <v>EVEN</v>
      </c>
      <c r="F13002" t="str">
        <f>IF(D13002&lt;=18,"LOW (1-18)","HIGH (19-36)")</f>
        <v>HIGH (19-36)</v>
      </c>
      <c r="G13002">
        <f>INT((D13002-1)/6)+1</f>
        <v>4</v>
      </c>
      <c r="H13002">
        <f>MOD(D13002-1,6)+1</f>
        <v>4</v>
      </c>
      <c r="I13002">
        <f>37-D13002</f>
        <v>15</v>
      </c>
      <c r="J13002">
        <f>ABS(D13002-D13003)</f>
        <v>12</v>
      </c>
      <c r="K13002">
        <f>AVERAGE(D13002:D13006)</f>
        <v>22</v>
      </c>
      <c r="L13002">
        <f>AVERAGE(D13002:D13021)</f>
        <v>22</v>
      </c>
      <c r="M13002">
        <f>K13002-L13002</f>
        <v>0</v>
      </c>
      <c r="N13002" t="str">
        <f>IF(K13002&gt;L13002,"HIGH ZONE BIAS",IF(K13002&lt;L13002,"LOW ZONE BIAS","EQUILIBRIUM"))</f>
        <v>EQUILIBRIUM</v>
      </c>
    </row>
    <row r="13003">
      <c r="A13003">
        <v>14564</v>
      </c>
      <c r="B13003" t="str">
        <v>2015-12-10</v>
      </c>
      <c r="C13003" t="str">
        <v>Afternoon</v>
      </c>
      <c r="D13003">
        <v>34</v>
      </c>
      <c r="E13003" t="str">
        <f>IF(MOD(D13003,2)=0,"EVEN","ODD")</f>
        <v>EVEN</v>
      </c>
      <c r="F13003" t="str">
        <f>IF(D13003&lt;=18,"LOW (1-18)","HIGH (19-36)")</f>
        <v>HIGH (19-36)</v>
      </c>
      <c r="G13003">
        <f>INT((D13003-1)/6)+1</f>
        <v>6</v>
      </c>
      <c r="H13003">
        <f>MOD(D13003-1,6)+1</f>
        <v>4</v>
      </c>
      <c r="I13003">
        <f>37-D13003</f>
        <v>3</v>
      </c>
      <c r="J13003">
        <f>ABS(D13003-D13004)</f>
        <v>7</v>
      </c>
      <c r="K13003">
        <f>AVERAGE(D13003:D13007)</f>
        <v>34</v>
      </c>
      <c r="L13003">
        <f>AVERAGE(D13003:D13022)</f>
        <v>34</v>
      </c>
      <c r="M13003">
        <f>K13003-L13003</f>
        <v>0</v>
      </c>
      <c r="N13003" t="str">
        <f>IF(K13003&gt;L13003,"HIGH ZONE BIAS",IF(K13003&lt;L13003,"LOW ZONE BIAS","EQUILIBRIUM"))</f>
        <v>EQUILIBRIUM</v>
      </c>
    </row>
    <row r="13004">
      <c r="A13004">
        <v>14563</v>
      </c>
      <c r="B13004" t="str">
        <v>2015-12-10</v>
      </c>
      <c r="C13004" t="str">
        <v>Midday</v>
      </c>
      <c r="D13004">
        <v>27</v>
      </c>
      <c r="E13004" t="str">
        <f>IF(MOD(D13004,2)=0,"EVEN","ODD")</f>
        <v>ODD</v>
      </c>
      <c r="F13004" t="str">
        <f>IF(D13004&lt;=18,"LOW (1-18)","HIGH (19-36)")</f>
        <v>HIGH (19-36)</v>
      </c>
      <c r="G13004">
        <f>INT((D13004-1)/6)+1</f>
        <v>5</v>
      </c>
      <c r="H13004">
        <f>MOD(D13004-1,6)+1</f>
        <v>3</v>
      </c>
      <c r="I13004">
        <f>37-D13004</f>
        <v>10</v>
      </c>
      <c r="J13004">
        <f>ABS(D13004-D13005)</f>
        <v>8</v>
      </c>
      <c r="K13004">
        <f>AVERAGE(D13004:D13008)</f>
        <v>27</v>
      </c>
      <c r="L13004">
        <f>AVERAGE(D13004:D13023)</f>
        <v>27</v>
      </c>
      <c r="M13004">
        <f>K13004-L13004</f>
        <v>0</v>
      </c>
      <c r="N13004" t="str">
        <f>IF(K13004&gt;L13004,"HIGH ZONE BIAS",IF(K13004&lt;L13004,"LOW ZONE BIAS","EQUILIBRIUM"))</f>
        <v>EQUILIBRIUM</v>
      </c>
    </row>
    <row r="13005">
      <c r="A13005">
        <v>14562</v>
      </c>
      <c r="B13005" t="str">
        <v>2015-12-10</v>
      </c>
      <c r="C13005" t="str">
        <v>Morning</v>
      </c>
      <c r="D13005">
        <v>19</v>
      </c>
      <c r="E13005" t="str">
        <f>IF(MOD(D13005,2)=0,"EVEN","ODD")</f>
        <v>ODD</v>
      </c>
      <c r="F13005" t="str">
        <f>IF(D13005&lt;=18,"LOW (1-18)","HIGH (19-36)")</f>
        <v>HIGH (19-36)</v>
      </c>
      <c r="G13005">
        <f>INT((D13005-1)/6)+1</f>
        <v>4</v>
      </c>
      <c r="H13005">
        <f>MOD(D13005-1,6)+1</f>
        <v>1</v>
      </c>
      <c r="I13005">
        <f>37-D13005</f>
        <v>18</v>
      </c>
      <c r="J13005">
        <f>ABS(D13005-D13006)</f>
        <v>7</v>
      </c>
      <c r="K13005">
        <f>AVERAGE(D13005:D13009)</f>
        <v>19</v>
      </c>
      <c r="L13005">
        <f>AVERAGE(D13005:D13024)</f>
        <v>19</v>
      </c>
      <c r="M13005">
        <f>K13005-L13005</f>
        <v>0</v>
      </c>
      <c r="N13005" t="str">
        <f>IF(K13005&gt;L13005,"HIGH ZONE BIAS",IF(K13005&lt;L13005,"LOW ZONE BIAS","EQUILIBRIUM"))</f>
        <v>EQUILIBRIUM</v>
      </c>
    </row>
    <row r="13006">
      <c r="A13006">
        <v>14561</v>
      </c>
      <c r="B13006" t="str">
        <v>2015-12-09</v>
      </c>
      <c r="C13006" t="str">
        <v>Evening</v>
      </c>
      <c r="D13006">
        <v>26</v>
      </c>
      <c r="E13006" t="str">
        <f>IF(MOD(D13006,2)=0,"EVEN","ODD")</f>
        <v>EVEN</v>
      </c>
      <c r="F13006" t="str">
        <f>IF(D13006&lt;=18,"LOW (1-18)","HIGH (19-36)")</f>
        <v>HIGH (19-36)</v>
      </c>
      <c r="G13006">
        <f>INT((D13006-1)/6)+1</f>
        <v>5</v>
      </c>
      <c r="H13006">
        <f>MOD(D13006-1,6)+1</f>
        <v>2</v>
      </c>
      <c r="I13006">
        <f>37-D13006</f>
        <v>11</v>
      </c>
      <c r="J13006">
        <f>ABS(D13006-D13007)</f>
        <v>13</v>
      </c>
      <c r="K13006">
        <f>AVERAGE(D13006:D13010)</f>
        <v>26</v>
      </c>
      <c r="L13006">
        <f>AVERAGE(D13006:D13025)</f>
        <v>26</v>
      </c>
      <c r="M13006">
        <f>K13006-L13006</f>
        <v>0</v>
      </c>
      <c r="N13006" t="str">
        <f>IF(K13006&gt;L13006,"HIGH ZONE BIAS",IF(K13006&lt;L13006,"LOW ZONE BIAS","EQUILIBRIUM"))</f>
        <v>EQUILIBRIUM</v>
      </c>
    </row>
    <row r="13007">
      <c r="A13007">
        <v>14560</v>
      </c>
      <c r="B13007" t="str">
        <v>2015-12-09</v>
      </c>
      <c r="C13007" t="str">
        <v>Afternoon</v>
      </c>
      <c r="D13007">
        <v>13</v>
      </c>
      <c r="E13007" t="str">
        <f>IF(MOD(D13007,2)=0,"EVEN","ODD")</f>
        <v>ODD</v>
      </c>
      <c r="F13007" t="str">
        <f>IF(D13007&lt;=18,"LOW (1-18)","HIGH (19-36)")</f>
        <v>LOW (1-18)</v>
      </c>
      <c r="G13007">
        <f>INT((D13007-1)/6)+1</f>
        <v>3</v>
      </c>
      <c r="H13007">
        <f>MOD(D13007-1,6)+1</f>
        <v>1</v>
      </c>
      <c r="I13007">
        <f>37-D13007</f>
        <v>24</v>
      </c>
      <c r="J13007">
        <f>ABS(D13007-D13008)</f>
        <v>5</v>
      </c>
      <c r="K13007">
        <f>AVERAGE(D13007:D13011)</f>
        <v>13</v>
      </c>
      <c r="L13007">
        <f>AVERAGE(D13007:D13026)</f>
        <v>13</v>
      </c>
      <c r="M13007">
        <f>K13007-L13007</f>
        <v>0</v>
      </c>
      <c r="N13007" t="str">
        <f>IF(K13007&gt;L13007,"HIGH ZONE BIAS",IF(K13007&lt;L13007,"LOW ZONE BIAS","EQUILIBRIUM"))</f>
        <v>EQUILIBRIUM</v>
      </c>
    </row>
    <row r="13008">
      <c r="A13008">
        <v>14559</v>
      </c>
      <c r="B13008" t="str">
        <v>2015-12-09</v>
      </c>
      <c r="C13008" t="str">
        <v>Midday</v>
      </c>
      <c r="D13008">
        <v>18</v>
      </c>
      <c r="E13008" t="str">
        <f>IF(MOD(D13008,2)=0,"EVEN","ODD")</f>
        <v>EVEN</v>
      </c>
      <c r="F13008" t="str">
        <f>IF(D13008&lt;=18,"LOW (1-18)","HIGH (19-36)")</f>
        <v>LOW (1-18)</v>
      </c>
      <c r="G13008">
        <f>INT((D13008-1)/6)+1</f>
        <v>3</v>
      </c>
      <c r="H13008">
        <f>MOD(D13008-1,6)+1</f>
        <v>6</v>
      </c>
      <c r="I13008">
        <f>37-D13008</f>
        <v>19</v>
      </c>
      <c r="J13008">
        <f>ABS(D13008-D13009)</f>
        <v>11</v>
      </c>
      <c r="K13008">
        <f>AVERAGE(D13008:D13012)</f>
        <v>18</v>
      </c>
      <c r="L13008">
        <f>AVERAGE(D13008:D13027)</f>
        <v>18</v>
      </c>
      <c r="M13008">
        <f>K13008-L13008</f>
        <v>0</v>
      </c>
      <c r="N13008" t="str">
        <f>IF(K13008&gt;L13008,"HIGH ZONE BIAS",IF(K13008&lt;L13008,"LOW ZONE BIAS","EQUILIBRIUM"))</f>
        <v>EQUILIBRIUM</v>
      </c>
    </row>
    <row r="13009">
      <c r="A13009">
        <v>14558</v>
      </c>
      <c r="B13009" t="str">
        <v>2015-12-09</v>
      </c>
      <c r="C13009" t="str">
        <v>Morning</v>
      </c>
      <c r="D13009">
        <v>29</v>
      </c>
      <c r="E13009" t="str">
        <f>IF(MOD(D13009,2)=0,"EVEN","ODD")</f>
        <v>ODD</v>
      </c>
      <c r="F13009" t="str">
        <f>IF(D13009&lt;=18,"LOW (1-18)","HIGH (19-36)")</f>
        <v>HIGH (19-36)</v>
      </c>
      <c r="G13009">
        <f>INT((D13009-1)/6)+1</f>
        <v>5</v>
      </c>
      <c r="H13009">
        <f>MOD(D13009-1,6)+1</f>
        <v>5</v>
      </c>
      <c r="I13009">
        <f>37-D13009</f>
        <v>8</v>
      </c>
      <c r="J13009">
        <f>ABS(D13009-D13010)</f>
        <v>17</v>
      </c>
      <c r="K13009">
        <f>AVERAGE(D13009:D13013)</f>
        <v>29</v>
      </c>
      <c r="L13009">
        <f>AVERAGE(D13009:D13028)</f>
        <v>29</v>
      </c>
      <c r="M13009">
        <f>K13009-L13009</f>
        <v>0</v>
      </c>
      <c r="N13009" t="str">
        <f>IF(K13009&gt;L13009,"HIGH ZONE BIAS",IF(K13009&lt;L13009,"LOW ZONE BIAS","EQUILIBRIUM"))</f>
        <v>EQUILIBRIUM</v>
      </c>
    </row>
    <row r="13010">
      <c r="A13010">
        <v>14557</v>
      </c>
      <c r="B13010" t="str">
        <v>2015-12-08</v>
      </c>
      <c r="C13010" t="str">
        <v>Evening</v>
      </c>
      <c r="D13010">
        <v>12</v>
      </c>
      <c r="E13010" t="str">
        <f>IF(MOD(D13010,2)=0,"EVEN","ODD")</f>
        <v>EVEN</v>
      </c>
      <c r="F13010" t="str">
        <f>IF(D13010&lt;=18,"LOW (1-18)","HIGH (19-36)")</f>
        <v>LOW (1-18)</v>
      </c>
      <c r="G13010">
        <f>INT((D13010-1)/6)+1</f>
        <v>2</v>
      </c>
      <c r="H13010">
        <f>MOD(D13010-1,6)+1</f>
        <v>6</v>
      </c>
      <c r="I13010">
        <f>37-D13010</f>
        <v>25</v>
      </c>
      <c r="J13010">
        <f>ABS(D13010-D13011)</f>
        <v>14</v>
      </c>
      <c r="K13010">
        <f>AVERAGE(D13010:D13014)</f>
        <v>12</v>
      </c>
      <c r="L13010">
        <f>AVERAGE(D13010:D13029)</f>
        <v>12</v>
      </c>
      <c r="M13010">
        <f>K13010-L13010</f>
        <v>0</v>
      </c>
      <c r="N13010" t="str">
        <f>IF(K13010&gt;L13010,"HIGH ZONE BIAS",IF(K13010&lt;L13010,"LOW ZONE BIAS","EQUILIBRIUM"))</f>
        <v>EQUILIBRIUM</v>
      </c>
    </row>
    <row r="13011">
      <c r="A13011">
        <v>14556</v>
      </c>
      <c r="B13011" t="str">
        <v>2015-12-08</v>
      </c>
      <c r="C13011" t="str">
        <v>Afternoon</v>
      </c>
      <c r="D13011">
        <v>26</v>
      </c>
      <c r="E13011" t="str">
        <f>IF(MOD(D13011,2)=0,"EVEN","ODD")</f>
        <v>EVEN</v>
      </c>
      <c r="F13011" t="str">
        <f>IF(D13011&lt;=18,"LOW (1-18)","HIGH (19-36)")</f>
        <v>HIGH (19-36)</v>
      </c>
      <c r="G13011">
        <f>INT((D13011-1)/6)+1</f>
        <v>5</v>
      </c>
      <c r="H13011">
        <f>MOD(D13011-1,6)+1</f>
        <v>2</v>
      </c>
      <c r="I13011">
        <f>37-D13011</f>
        <v>11</v>
      </c>
      <c r="J13011">
        <f>ABS(D13011-D13012)</f>
        <v>1</v>
      </c>
      <c r="K13011">
        <f>AVERAGE(D13011:D13015)</f>
        <v>26</v>
      </c>
      <c r="L13011">
        <f>AVERAGE(D13011:D13030)</f>
        <v>26</v>
      </c>
      <c r="M13011">
        <f>K13011-L13011</f>
        <v>0</v>
      </c>
      <c r="N13011" t="str">
        <f>IF(K13011&gt;L13011,"HIGH ZONE BIAS",IF(K13011&lt;L13011,"LOW ZONE BIAS","EQUILIBRIUM"))</f>
        <v>EQUILIBRIUM</v>
      </c>
    </row>
    <row r="13012">
      <c r="A13012">
        <v>14555</v>
      </c>
      <c r="B13012" t="str">
        <v>2015-12-08</v>
      </c>
      <c r="C13012" t="str">
        <v>Midday</v>
      </c>
      <c r="D13012">
        <v>25</v>
      </c>
      <c r="E13012" t="str">
        <f>IF(MOD(D13012,2)=0,"EVEN","ODD")</f>
        <v>ODD</v>
      </c>
      <c r="F13012" t="str">
        <f>IF(D13012&lt;=18,"LOW (1-18)","HIGH (19-36)")</f>
        <v>HIGH (19-36)</v>
      </c>
      <c r="G13012">
        <f>INT((D13012-1)/6)+1</f>
        <v>5</v>
      </c>
      <c r="H13012">
        <f>MOD(D13012-1,6)+1</f>
        <v>1</v>
      </c>
      <c r="I13012">
        <f>37-D13012</f>
        <v>12</v>
      </c>
      <c r="J13012">
        <f>ABS(D13012-D13013)</f>
        <v>7</v>
      </c>
      <c r="K13012">
        <f>AVERAGE(D13012:D13016)</f>
        <v>25</v>
      </c>
      <c r="L13012">
        <f>AVERAGE(D13012:D13031)</f>
        <v>25</v>
      </c>
      <c r="M13012">
        <f>K13012-L13012</f>
        <v>0</v>
      </c>
      <c r="N13012" t="str">
        <f>IF(K13012&gt;L13012,"HIGH ZONE BIAS",IF(K13012&lt;L13012,"LOW ZONE BIAS","EQUILIBRIUM"))</f>
        <v>EQUILIBRIUM</v>
      </c>
    </row>
    <row r="13013">
      <c r="A13013">
        <v>14554</v>
      </c>
      <c r="B13013" t="str">
        <v>2015-12-08</v>
      </c>
      <c r="C13013" t="str">
        <v>Morning</v>
      </c>
      <c r="D13013">
        <v>32</v>
      </c>
      <c r="E13013" t="str">
        <f>IF(MOD(D13013,2)=0,"EVEN","ODD")</f>
        <v>EVEN</v>
      </c>
      <c r="F13013" t="str">
        <f>IF(D13013&lt;=18,"LOW (1-18)","HIGH (19-36)")</f>
        <v>HIGH (19-36)</v>
      </c>
      <c r="G13013">
        <f>INT((D13013-1)/6)+1</f>
        <v>6</v>
      </c>
      <c r="H13013">
        <f>MOD(D13013-1,6)+1</f>
        <v>2</v>
      </c>
      <c r="I13013">
        <f>37-D13013</f>
        <v>5</v>
      </c>
      <c r="J13013">
        <f>ABS(D13013-D13014)</f>
        <v>2</v>
      </c>
      <c r="K13013">
        <f>AVERAGE(D13013:D13017)</f>
        <v>32</v>
      </c>
      <c r="L13013">
        <f>AVERAGE(D13013:D13032)</f>
        <v>32</v>
      </c>
      <c r="M13013">
        <f>K13013-L13013</f>
        <v>0</v>
      </c>
      <c r="N13013" t="str">
        <f>IF(K13013&gt;L13013,"HIGH ZONE BIAS",IF(K13013&lt;L13013,"LOW ZONE BIAS","EQUILIBRIUM"))</f>
        <v>EQUILIBRIUM</v>
      </c>
    </row>
    <row r="13014">
      <c r="A13014">
        <v>14553</v>
      </c>
      <c r="B13014" t="str">
        <v>2015-12-07</v>
      </c>
      <c r="C13014" t="str">
        <v>Evening</v>
      </c>
      <c r="D13014">
        <v>30</v>
      </c>
      <c r="E13014" t="str">
        <f>IF(MOD(D13014,2)=0,"EVEN","ODD")</f>
        <v>EVEN</v>
      </c>
      <c r="F13014" t="str">
        <f>IF(D13014&lt;=18,"LOW (1-18)","HIGH (19-36)")</f>
        <v>HIGH (19-36)</v>
      </c>
      <c r="G13014">
        <f>INT((D13014-1)/6)+1</f>
        <v>5</v>
      </c>
      <c r="H13014">
        <f>MOD(D13014-1,6)+1</f>
        <v>6</v>
      </c>
      <c r="I13014">
        <f>37-D13014</f>
        <v>7</v>
      </c>
      <c r="J13014">
        <f>ABS(D13014-D13015)</f>
        <v>23</v>
      </c>
      <c r="K13014">
        <f>AVERAGE(D13014:D13018)</f>
        <v>30</v>
      </c>
      <c r="L13014">
        <f>AVERAGE(D13014:D13033)</f>
        <v>30</v>
      </c>
      <c r="M13014">
        <f>K13014-L13014</f>
        <v>0</v>
      </c>
      <c r="N13014" t="str">
        <f>IF(K13014&gt;L13014,"HIGH ZONE BIAS",IF(K13014&lt;L13014,"LOW ZONE BIAS","EQUILIBRIUM"))</f>
        <v>EQUILIBRIUM</v>
      </c>
    </row>
    <row r="13015">
      <c r="A13015">
        <v>14552</v>
      </c>
      <c r="B13015" t="str">
        <v>2015-12-07</v>
      </c>
      <c r="C13015" t="str">
        <v>Afternoon</v>
      </c>
      <c r="D13015">
        <v>7</v>
      </c>
      <c r="E13015" t="str">
        <f>IF(MOD(D13015,2)=0,"EVEN","ODD")</f>
        <v>ODD</v>
      </c>
      <c r="F13015" t="str">
        <f>IF(D13015&lt;=18,"LOW (1-18)","HIGH (19-36)")</f>
        <v>LOW (1-18)</v>
      </c>
      <c r="G13015">
        <f>INT((D13015-1)/6)+1</f>
        <v>2</v>
      </c>
      <c r="H13015">
        <f>MOD(D13015-1,6)+1</f>
        <v>1</v>
      </c>
      <c r="I13015">
        <f>37-D13015</f>
        <v>30</v>
      </c>
      <c r="J13015">
        <f>ABS(D13015-D13016)</f>
        <v>19</v>
      </c>
      <c r="K13015">
        <f>AVERAGE(D13015:D13019)</f>
        <v>7</v>
      </c>
      <c r="L13015">
        <f>AVERAGE(D13015:D13034)</f>
        <v>7</v>
      </c>
      <c r="M13015">
        <f>K13015-L13015</f>
        <v>0</v>
      </c>
      <c r="N13015" t="str">
        <f>IF(K13015&gt;L13015,"HIGH ZONE BIAS",IF(K13015&lt;L13015,"LOW ZONE BIAS","EQUILIBRIUM"))</f>
        <v>EQUILIBRIUM</v>
      </c>
    </row>
    <row r="13016">
      <c r="A13016">
        <v>14551</v>
      </c>
      <c r="B13016" t="str">
        <v>2015-12-07</v>
      </c>
      <c r="C13016" t="str">
        <v>Midday</v>
      </c>
      <c r="D13016">
        <v>26</v>
      </c>
      <c r="E13016" t="str">
        <f>IF(MOD(D13016,2)=0,"EVEN","ODD")</f>
        <v>EVEN</v>
      </c>
      <c r="F13016" t="str">
        <f>IF(D13016&lt;=18,"LOW (1-18)","HIGH (19-36)")</f>
        <v>HIGH (19-36)</v>
      </c>
      <c r="G13016">
        <f>INT((D13016-1)/6)+1</f>
        <v>5</v>
      </c>
      <c r="H13016">
        <f>MOD(D13016-1,6)+1</f>
        <v>2</v>
      </c>
      <c r="I13016">
        <f>37-D13016</f>
        <v>11</v>
      </c>
      <c r="J13016">
        <f>ABS(D13016-D13017)</f>
        <v>23</v>
      </c>
      <c r="K13016">
        <f>AVERAGE(D13016:D13020)</f>
        <v>26</v>
      </c>
      <c r="L13016">
        <f>AVERAGE(D13016:D13035)</f>
        <v>26</v>
      </c>
      <c r="M13016">
        <f>K13016-L13016</f>
        <v>0</v>
      </c>
      <c r="N13016" t="str">
        <f>IF(K13016&gt;L13016,"HIGH ZONE BIAS",IF(K13016&lt;L13016,"LOW ZONE BIAS","EQUILIBRIUM"))</f>
        <v>EQUILIBRIUM</v>
      </c>
    </row>
    <row r="13017">
      <c r="A13017">
        <v>14550</v>
      </c>
      <c r="B13017" t="str">
        <v>2015-12-07</v>
      </c>
      <c r="C13017" t="str">
        <v>Morning</v>
      </c>
      <c r="D13017">
        <v>3</v>
      </c>
      <c r="E13017" t="str">
        <f>IF(MOD(D13017,2)=0,"EVEN","ODD")</f>
        <v>ODD</v>
      </c>
      <c r="F13017" t="str">
        <f>IF(D13017&lt;=18,"LOW (1-18)","HIGH (19-36)")</f>
        <v>LOW (1-18)</v>
      </c>
      <c r="G13017">
        <f>INT((D13017-1)/6)+1</f>
        <v>1</v>
      </c>
      <c r="H13017">
        <f>MOD(D13017-1,6)+1</f>
        <v>3</v>
      </c>
      <c r="I13017">
        <f>37-D13017</f>
        <v>34</v>
      </c>
      <c r="J13017">
        <f>ABS(D13017-D13018)</f>
        <v>23</v>
      </c>
      <c r="K13017">
        <f>AVERAGE(D13017:D13021)</f>
        <v>3</v>
      </c>
      <c r="L13017">
        <f>AVERAGE(D13017:D13036)</f>
        <v>3</v>
      </c>
      <c r="M13017">
        <f>K13017-L13017</f>
        <v>0</v>
      </c>
      <c r="N13017" t="str">
        <f>IF(K13017&gt;L13017,"HIGH ZONE BIAS",IF(K13017&lt;L13017,"LOW ZONE BIAS","EQUILIBRIUM"))</f>
        <v>EQUILIBRIUM</v>
      </c>
    </row>
    <row r="13018">
      <c r="A13018">
        <v>14549</v>
      </c>
      <c r="B13018" t="str">
        <v>2015-12-05</v>
      </c>
      <c r="C13018" t="str">
        <v>Evening</v>
      </c>
      <c r="D13018">
        <v>26</v>
      </c>
      <c r="E13018" t="str">
        <f>IF(MOD(D13018,2)=0,"EVEN","ODD")</f>
        <v>EVEN</v>
      </c>
      <c r="F13018" t="str">
        <f>IF(D13018&lt;=18,"LOW (1-18)","HIGH (19-36)")</f>
        <v>HIGH (19-36)</v>
      </c>
      <c r="G13018">
        <f>INT((D13018-1)/6)+1</f>
        <v>5</v>
      </c>
      <c r="H13018">
        <f>MOD(D13018-1,6)+1</f>
        <v>2</v>
      </c>
      <c r="I13018">
        <f>37-D13018</f>
        <v>11</v>
      </c>
      <c r="J13018">
        <f>ABS(D13018-D13019)</f>
        <v>15</v>
      </c>
      <c r="K13018">
        <f>AVERAGE(D13018:D13022)</f>
        <v>26</v>
      </c>
      <c r="L13018">
        <f>AVERAGE(D13018:D13037)</f>
        <v>26</v>
      </c>
      <c r="M13018">
        <f>K13018-L13018</f>
        <v>0</v>
      </c>
      <c r="N13018" t="str">
        <f>IF(K13018&gt;L13018,"HIGH ZONE BIAS",IF(K13018&lt;L13018,"LOW ZONE BIAS","EQUILIBRIUM"))</f>
        <v>EQUILIBRIUM</v>
      </c>
    </row>
    <row r="13019">
      <c r="A13019">
        <v>14548</v>
      </c>
      <c r="B13019" t="str">
        <v>2015-12-05</v>
      </c>
      <c r="C13019" t="str">
        <v>Afternoon</v>
      </c>
      <c r="D13019">
        <v>11</v>
      </c>
      <c r="E13019" t="str">
        <f>IF(MOD(D13019,2)=0,"EVEN","ODD")</f>
        <v>ODD</v>
      </c>
      <c r="F13019" t="str">
        <f>IF(D13019&lt;=18,"LOW (1-18)","HIGH (19-36)")</f>
        <v>LOW (1-18)</v>
      </c>
      <c r="G13019">
        <f>INT((D13019-1)/6)+1</f>
        <v>2</v>
      </c>
      <c r="H13019">
        <f>MOD(D13019-1,6)+1</f>
        <v>5</v>
      </c>
      <c r="I13019">
        <f>37-D13019</f>
        <v>26</v>
      </c>
      <c r="J13019">
        <f>ABS(D13019-D13020)</f>
        <v>7</v>
      </c>
      <c r="K13019">
        <f>AVERAGE(D13019:D13023)</f>
        <v>11</v>
      </c>
      <c r="L13019">
        <f>AVERAGE(D13019:D13038)</f>
        <v>11</v>
      </c>
      <c r="M13019">
        <f>K13019-L13019</f>
        <v>0</v>
      </c>
      <c r="N13019" t="str">
        <f>IF(K13019&gt;L13019,"HIGH ZONE BIAS",IF(K13019&lt;L13019,"LOW ZONE BIAS","EQUILIBRIUM"))</f>
        <v>EQUILIBRIUM</v>
      </c>
    </row>
    <row r="13020">
      <c r="A13020">
        <v>14547</v>
      </c>
      <c r="B13020" t="str">
        <v>2015-12-05</v>
      </c>
      <c r="C13020" t="str">
        <v>Midday</v>
      </c>
      <c r="D13020">
        <v>4</v>
      </c>
      <c r="E13020" t="str">
        <f>IF(MOD(D13020,2)=0,"EVEN","ODD")</f>
        <v>EVEN</v>
      </c>
      <c r="F13020" t="str">
        <f>IF(D13020&lt;=18,"LOW (1-18)","HIGH (19-36)")</f>
        <v>LOW (1-18)</v>
      </c>
      <c r="G13020">
        <f>INT((D13020-1)/6)+1</f>
        <v>1</v>
      </c>
      <c r="H13020">
        <f>MOD(D13020-1,6)+1</f>
        <v>4</v>
      </c>
      <c r="I13020">
        <f>37-D13020</f>
        <v>33</v>
      </c>
      <c r="J13020">
        <f>ABS(D13020-D13021)</f>
        <v>20</v>
      </c>
      <c r="K13020">
        <f>AVERAGE(D13020:D13024)</f>
        <v>4</v>
      </c>
      <c r="L13020">
        <f>AVERAGE(D13020:D13039)</f>
        <v>4</v>
      </c>
      <c r="M13020">
        <f>K13020-L13020</f>
        <v>0</v>
      </c>
      <c r="N13020" t="str">
        <f>IF(K13020&gt;L13020,"HIGH ZONE BIAS",IF(K13020&lt;L13020,"LOW ZONE BIAS","EQUILIBRIUM"))</f>
        <v>EQUILIBRIUM</v>
      </c>
    </row>
    <row r="13021">
      <c r="A13021">
        <v>14546</v>
      </c>
      <c r="B13021" t="str">
        <v>2015-12-05</v>
      </c>
      <c r="C13021" t="str">
        <v>Morning</v>
      </c>
      <c r="D13021">
        <v>24</v>
      </c>
      <c r="E13021" t="str">
        <f>IF(MOD(D13021,2)=0,"EVEN","ODD")</f>
        <v>EVEN</v>
      </c>
      <c r="F13021" t="str">
        <f>IF(D13021&lt;=18,"LOW (1-18)","HIGH (19-36)")</f>
        <v>HIGH (19-36)</v>
      </c>
      <c r="G13021">
        <f>INT((D13021-1)/6)+1</f>
        <v>4</v>
      </c>
      <c r="H13021">
        <f>MOD(D13021-1,6)+1</f>
        <v>6</v>
      </c>
      <c r="I13021">
        <f>37-D13021</f>
        <v>13</v>
      </c>
      <c r="J13021">
        <f>ABS(D13021-D13022)</f>
        <v>3</v>
      </c>
      <c r="K13021">
        <f>AVERAGE(D13021:D13025)</f>
        <v>24</v>
      </c>
      <c r="L13021">
        <f>AVERAGE(D13021:D13040)</f>
        <v>24</v>
      </c>
      <c r="M13021">
        <f>K13021-L13021</f>
        <v>0</v>
      </c>
      <c r="N13021" t="str">
        <f>IF(K13021&gt;L13021,"HIGH ZONE BIAS",IF(K13021&lt;L13021,"LOW ZONE BIAS","EQUILIBRIUM"))</f>
        <v>EQUILIBRIUM</v>
      </c>
    </row>
    <row r="13022">
      <c r="A13022">
        <v>14545</v>
      </c>
      <c r="B13022" t="str">
        <v>2015-12-04</v>
      </c>
      <c r="C13022" t="str">
        <v>Evening</v>
      </c>
      <c r="D13022">
        <v>27</v>
      </c>
      <c r="E13022" t="str">
        <f>IF(MOD(D13022,2)=0,"EVEN","ODD")</f>
        <v>ODD</v>
      </c>
      <c r="F13022" t="str">
        <f>IF(D13022&lt;=18,"LOW (1-18)","HIGH (19-36)")</f>
        <v>HIGH (19-36)</v>
      </c>
      <c r="G13022">
        <f>INT((D13022-1)/6)+1</f>
        <v>5</v>
      </c>
      <c r="H13022">
        <f>MOD(D13022-1,6)+1</f>
        <v>3</v>
      </c>
      <c r="I13022">
        <f>37-D13022</f>
        <v>10</v>
      </c>
      <c r="J13022">
        <f>ABS(D13022-D13023)</f>
        <v>7</v>
      </c>
      <c r="K13022">
        <f>AVERAGE(D13022:D13026)</f>
        <v>27</v>
      </c>
      <c r="L13022">
        <f>AVERAGE(D13022:D13041)</f>
        <v>27</v>
      </c>
      <c r="M13022">
        <f>K13022-L13022</f>
        <v>0</v>
      </c>
      <c r="N13022" t="str">
        <f>IF(K13022&gt;L13022,"HIGH ZONE BIAS",IF(K13022&lt;L13022,"LOW ZONE BIAS","EQUILIBRIUM"))</f>
        <v>EQUILIBRIUM</v>
      </c>
    </row>
    <row r="13023">
      <c r="A13023">
        <v>14544</v>
      </c>
      <c r="B13023" t="str">
        <v>2015-12-04</v>
      </c>
      <c r="C13023" t="str">
        <v>Afternoon</v>
      </c>
      <c r="D13023">
        <v>20</v>
      </c>
      <c r="E13023" t="str">
        <f>IF(MOD(D13023,2)=0,"EVEN","ODD")</f>
        <v>EVEN</v>
      </c>
      <c r="F13023" t="str">
        <f>IF(D13023&lt;=18,"LOW (1-18)","HIGH (19-36)")</f>
        <v>HIGH (19-36)</v>
      </c>
      <c r="G13023">
        <f>INT((D13023-1)/6)+1</f>
        <v>4</v>
      </c>
      <c r="H13023">
        <f>MOD(D13023-1,6)+1</f>
        <v>2</v>
      </c>
      <c r="I13023">
        <f>37-D13023</f>
        <v>17</v>
      </c>
      <c r="J13023">
        <f>ABS(D13023-D13024)</f>
        <v>11</v>
      </c>
      <c r="K13023">
        <f>AVERAGE(D13023:D13027)</f>
        <v>20</v>
      </c>
      <c r="L13023">
        <f>AVERAGE(D13023:D13042)</f>
        <v>20</v>
      </c>
      <c r="M13023">
        <f>K13023-L13023</f>
        <v>0</v>
      </c>
      <c r="N13023" t="str">
        <f>IF(K13023&gt;L13023,"HIGH ZONE BIAS",IF(K13023&lt;L13023,"LOW ZONE BIAS","EQUILIBRIUM"))</f>
        <v>EQUILIBRIUM</v>
      </c>
    </row>
    <row r="13024">
      <c r="A13024">
        <v>14543</v>
      </c>
      <c r="B13024" t="str">
        <v>2015-12-04</v>
      </c>
      <c r="C13024" t="str">
        <v>Midday</v>
      </c>
      <c r="D13024">
        <v>9</v>
      </c>
      <c r="E13024" t="str">
        <f>IF(MOD(D13024,2)=0,"EVEN","ODD")</f>
        <v>ODD</v>
      </c>
      <c r="F13024" t="str">
        <f>IF(D13024&lt;=18,"LOW (1-18)","HIGH (19-36)")</f>
        <v>LOW (1-18)</v>
      </c>
      <c r="G13024">
        <f>INT((D13024-1)/6)+1</f>
        <v>2</v>
      </c>
      <c r="H13024">
        <f>MOD(D13024-1,6)+1</f>
        <v>3</v>
      </c>
      <c r="I13024">
        <f>37-D13024</f>
        <v>28</v>
      </c>
      <c r="J13024">
        <f>ABS(D13024-D13025)</f>
        <v>8</v>
      </c>
      <c r="K13024">
        <f>AVERAGE(D13024:D13028)</f>
        <v>9</v>
      </c>
      <c r="L13024">
        <f>AVERAGE(D13024:D13043)</f>
        <v>9</v>
      </c>
      <c r="M13024">
        <f>K13024-L13024</f>
        <v>0</v>
      </c>
      <c r="N13024" t="str">
        <f>IF(K13024&gt;L13024,"HIGH ZONE BIAS",IF(K13024&lt;L13024,"LOW ZONE BIAS","EQUILIBRIUM"))</f>
        <v>EQUILIBRIUM</v>
      </c>
    </row>
    <row r="13025">
      <c r="A13025">
        <v>14542</v>
      </c>
      <c r="B13025" t="str">
        <v>2015-12-04</v>
      </c>
      <c r="C13025" t="str">
        <v>Morning</v>
      </c>
      <c r="D13025">
        <v>1</v>
      </c>
      <c r="E13025" t="str">
        <f>IF(MOD(D13025,2)=0,"EVEN","ODD")</f>
        <v>ODD</v>
      </c>
      <c r="F13025" t="str">
        <f>IF(D13025&lt;=18,"LOW (1-18)","HIGH (19-36)")</f>
        <v>LOW (1-18)</v>
      </c>
      <c r="G13025">
        <f>INT((D13025-1)/6)+1</f>
        <v>1</v>
      </c>
      <c r="H13025">
        <f>MOD(D13025-1,6)+1</f>
        <v>1</v>
      </c>
      <c r="I13025">
        <f>37-D13025</f>
        <v>36</v>
      </c>
      <c r="J13025">
        <f>ABS(D13025-D13026)</f>
        <v>17</v>
      </c>
      <c r="K13025">
        <f>AVERAGE(D13025:D13029)</f>
        <v>1</v>
      </c>
      <c r="L13025">
        <f>AVERAGE(D13025:D13044)</f>
        <v>1</v>
      </c>
      <c r="M13025">
        <f>K13025-L13025</f>
        <v>0</v>
      </c>
      <c r="N13025" t="str">
        <f>IF(K13025&gt;L13025,"HIGH ZONE BIAS",IF(K13025&lt;L13025,"LOW ZONE BIAS","EQUILIBRIUM"))</f>
        <v>EQUILIBRIUM</v>
      </c>
    </row>
    <row r="13026">
      <c r="A13026">
        <v>14541</v>
      </c>
      <c r="B13026" t="str">
        <v>2015-12-03</v>
      </c>
      <c r="C13026" t="str">
        <v>Evening</v>
      </c>
      <c r="D13026">
        <v>18</v>
      </c>
      <c r="E13026" t="str">
        <f>IF(MOD(D13026,2)=0,"EVEN","ODD")</f>
        <v>EVEN</v>
      </c>
      <c r="F13026" t="str">
        <f>IF(D13026&lt;=18,"LOW (1-18)","HIGH (19-36)")</f>
        <v>LOW (1-18)</v>
      </c>
      <c r="G13026">
        <f>INT((D13026-1)/6)+1</f>
        <v>3</v>
      </c>
      <c r="H13026">
        <f>MOD(D13026-1,6)+1</f>
        <v>6</v>
      </c>
      <c r="I13026">
        <f>37-D13026</f>
        <v>19</v>
      </c>
      <c r="J13026">
        <f>ABS(D13026-D13027)</f>
        <v>17</v>
      </c>
      <c r="K13026">
        <f>AVERAGE(D13026:D13030)</f>
        <v>18</v>
      </c>
      <c r="L13026">
        <f>AVERAGE(D13026:D13045)</f>
        <v>18</v>
      </c>
      <c r="M13026">
        <f>K13026-L13026</f>
        <v>0</v>
      </c>
      <c r="N13026" t="str">
        <f>IF(K13026&gt;L13026,"HIGH ZONE BIAS",IF(K13026&lt;L13026,"LOW ZONE BIAS","EQUILIBRIUM"))</f>
        <v>EQUILIBRIUM</v>
      </c>
    </row>
    <row r="13027">
      <c r="A13027">
        <v>14540</v>
      </c>
      <c r="B13027" t="str">
        <v>2015-12-03</v>
      </c>
      <c r="C13027" t="str">
        <v>Afternoon</v>
      </c>
      <c r="D13027">
        <v>1</v>
      </c>
      <c r="E13027" t="str">
        <f>IF(MOD(D13027,2)=0,"EVEN","ODD")</f>
        <v>ODD</v>
      </c>
      <c r="F13027" t="str">
        <f>IF(D13027&lt;=18,"LOW (1-18)","HIGH (19-36)")</f>
        <v>LOW (1-18)</v>
      </c>
      <c r="G13027">
        <f>INT((D13027-1)/6)+1</f>
        <v>1</v>
      </c>
      <c r="H13027">
        <f>MOD(D13027-1,6)+1</f>
        <v>1</v>
      </c>
      <c r="I13027">
        <f>37-D13027</f>
        <v>36</v>
      </c>
      <c r="J13027">
        <f>ABS(D13027-D13028)</f>
        <v>25</v>
      </c>
      <c r="K13027">
        <f>AVERAGE(D13027:D13031)</f>
        <v>1</v>
      </c>
      <c r="L13027">
        <f>AVERAGE(D13027:D13046)</f>
        <v>1</v>
      </c>
      <c r="M13027">
        <f>K13027-L13027</f>
        <v>0</v>
      </c>
      <c r="N13027" t="str">
        <f>IF(K13027&gt;L13027,"HIGH ZONE BIAS",IF(K13027&lt;L13027,"LOW ZONE BIAS","EQUILIBRIUM"))</f>
        <v>EQUILIBRIUM</v>
      </c>
    </row>
    <row r="13028">
      <c r="A13028">
        <v>14539</v>
      </c>
      <c r="B13028" t="str">
        <v>2015-12-03</v>
      </c>
      <c r="C13028" t="str">
        <v>Midday</v>
      </c>
      <c r="D13028">
        <v>26</v>
      </c>
      <c r="E13028" t="str">
        <f>IF(MOD(D13028,2)=0,"EVEN","ODD")</f>
        <v>EVEN</v>
      </c>
      <c r="F13028" t="str">
        <f>IF(D13028&lt;=18,"LOW (1-18)","HIGH (19-36)")</f>
        <v>HIGH (19-36)</v>
      </c>
      <c r="G13028">
        <f>INT((D13028-1)/6)+1</f>
        <v>5</v>
      </c>
      <c r="H13028">
        <f>MOD(D13028-1,6)+1</f>
        <v>2</v>
      </c>
      <c r="I13028">
        <f>37-D13028</f>
        <v>11</v>
      </c>
      <c r="J13028">
        <f>ABS(D13028-D13029)</f>
        <v>21</v>
      </c>
      <c r="K13028">
        <f>AVERAGE(D13028:D13032)</f>
        <v>26</v>
      </c>
      <c r="L13028">
        <f>AVERAGE(D13028:D13047)</f>
        <v>26</v>
      </c>
      <c r="M13028">
        <f>K13028-L13028</f>
        <v>0</v>
      </c>
      <c r="N13028" t="str">
        <f>IF(K13028&gt;L13028,"HIGH ZONE BIAS",IF(K13028&lt;L13028,"LOW ZONE BIAS","EQUILIBRIUM"))</f>
        <v>EQUILIBRIUM</v>
      </c>
    </row>
    <row r="13029">
      <c r="A13029">
        <v>14538</v>
      </c>
      <c r="B13029" t="str">
        <v>2015-12-03</v>
      </c>
      <c r="C13029" t="str">
        <v>Morning</v>
      </c>
      <c r="D13029">
        <v>5</v>
      </c>
      <c r="E13029" t="str">
        <f>IF(MOD(D13029,2)=0,"EVEN","ODD")</f>
        <v>ODD</v>
      </c>
      <c r="F13029" t="str">
        <f>IF(D13029&lt;=18,"LOW (1-18)","HIGH (19-36)")</f>
        <v>LOW (1-18)</v>
      </c>
      <c r="G13029">
        <f>INT((D13029-1)/6)+1</f>
        <v>1</v>
      </c>
      <c r="H13029">
        <f>MOD(D13029-1,6)+1</f>
        <v>5</v>
      </c>
      <c r="I13029">
        <f>37-D13029</f>
        <v>32</v>
      </c>
      <c r="J13029">
        <f>ABS(D13029-D13030)</f>
        <v>29</v>
      </c>
      <c r="K13029">
        <f>AVERAGE(D13029:D13033)</f>
        <v>5</v>
      </c>
      <c r="L13029">
        <f>AVERAGE(D13029:D13048)</f>
        <v>5</v>
      </c>
      <c r="M13029">
        <f>K13029-L13029</f>
        <v>0</v>
      </c>
      <c r="N13029" t="str">
        <f>IF(K13029&gt;L13029,"HIGH ZONE BIAS",IF(K13029&lt;L13029,"LOW ZONE BIAS","EQUILIBRIUM"))</f>
        <v>EQUILIBRIUM</v>
      </c>
    </row>
    <row r="13030">
      <c r="A13030">
        <v>14537</v>
      </c>
      <c r="B13030" t="str">
        <v>2015-12-02</v>
      </c>
      <c r="C13030" t="str">
        <v>Evening</v>
      </c>
      <c r="D13030">
        <v>34</v>
      </c>
      <c r="E13030" t="str">
        <f>IF(MOD(D13030,2)=0,"EVEN","ODD")</f>
        <v>EVEN</v>
      </c>
      <c r="F13030" t="str">
        <f>IF(D13030&lt;=18,"LOW (1-18)","HIGH (19-36)")</f>
        <v>HIGH (19-36)</v>
      </c>
      <c r="G13030">
        <f>INT((D13030-1)/6)+1</f>
        <v>6</v>
      </c>
      <c r="H13030">
        <f>MOD(D13030-1,6)+1</f>
        <v>4</v>
      </c>
      <c r="I13030">
        <f>37-D13030</f>
        <v>3</v>
      </c>
      <c r="J13030">
        <f>ABS(D13030-D13031)</f>
        <v>9</v>
      </c>
      <c r="K13030">
        <f>AVERAGE(D13030:D13034)</f>
        <v>34</v>
      </c>
      <c r="L13030">
        <f>AVERAGE(D13030:D13049)</f>
        <v>34</v>
      </c>
      <c r="M13030">
        <f>K13030-L13030</f>
        <v>0</v>
      </c>
      <c r="N13030" t="str">
        <f>IF(K13030&gt;L13030,"HIGH ZONE BIAS",IF(K13030&lt;L13030,"LOW ZONE BIAS","EQUILIBRIUM"))</f>
        <v>EQUILIBRIUM</v>
      </c>
    </row>
    <row r="13031">
      <c r="A13031">
        <v>14536</v>
      </c>
      <c r="B13031" t="str">
        <v>2015-12-02</v>
      </c>
      <c r="C13031" t="str">
        <v>Afternoon</v>
      </c>
      <c r="D13031">
        <v>25</v>
      </c>
      <c r="E13031" t="str">
        <f>IF(MOD(D13031,2)=0,"EVEN","ODD")</f>
        <v>ODD</v>
      </c>
      <c r="F13031" t="str">
        <f>IF(D13031&lt;=18,"LOW (1-18)","HIGH (19-36)")</f>
        <v>HIGH (19-36)</v>
      </c>
      <c r="G13031">
        <f>INT((D13031-1)/6)+1</f>
        <v>5</v>
      </c>
      <c r="H13031">
        <f>MOD(D13031-1,6)+1</f>
        <v>1</v>
      </c>
      <c r="I13031">
        <f>37-D13031</f>
        <v>12</v>
      </c>
      <c r="J13031">
        <f>ABS(D13031-D13032)</f>
        <v>10</v>
      </c>
      <c r="K13031">
        <f>AVERAGE(D13031:D13035)</f>
        <v>25</v>
      </c>
      <c r="L13031">
        <f>AVERAGE(D13031:D13050)</f>
        <v>25</v>
      </c>
      <c r="M13031">
        <f>K13031-L13031</f>
        <v>0</v>
      </c>
      <c r="N13031" t="str">
        <f>IF(K13031&gt;L13031,"HIGH ZONE BIAS",IF(K13031&lt;L13031,"LOW ZONE BIAS","EQUILIBRIUM"))</f>
        <v>EQUILIBRIUM</v>
      </c>
    </row>
    <row r="13032">
      <c r="A13032">
        <v>14535</v>
      </c>
      <c r="B13032" t="str">
        <v>2015-12-02</v>
      </c>
      <c r="C13032" t="str">
        <v>Midday</v>
      </c>
      <c r="D13032">
        <v>35</v>
      </c>
      <c r="E13032" t="str">
        <f>IF(MOD(D13032,2)=0,"EVEN","ODD")</f>
        <v>ODD</v>
      </c>
      <c r="F13032" t="str">
        <f>IF(D13032&lt;=18,"LOW (1-18)","HIGH (19-36)")</f>
        <v>HIGH (19-36)</v>
      </c>
      <c r="G13032">
        <f>INT((D13032-1)/6)+1</f>
        <v>6</v>
      </c>
      <c r="H13032">
        <f>MOD(D13032-1,6)+1</f>
        <v>5</v>
      </c>
      <c r="I13032">
        <f>37-D13032</f>
        <v>2</v>
      </c>
      <c r="J13032">
        <f>ABS(D13032-D13033)</f>
        <v>28</v>
      </c>
      <c r="K13032">
        <f>AVERAGE(D13032:D13036)</f>
        <v>35</v>
      </c>
      <c r="L13032">
        <f>AVERAGE(D13032:D13051)</f>
        <v>35</v>
      </c>
      <c r="M13032">
        <f>K13032-L13032</f>
        <v>0</v>
      </c>
      <c r="N13032" t="str">
        <f>IF(K13032&gt;L13032,"HIGH ZONE BIAS",IF(K13032&lt;L13032,"LOW ZONE BIAS","EQUILIBRIUM"))</f>
        <v>EQUILIBRIUM</v>
      </c>
    </row>
    <row r="13033">
      <c r="A13033">
        <v>14534</v>
      </c>
      <c r="B13033" t="str">
        <v>2015-12-02</v>
      </c>
      <c r="C13033" t="str">
        <v>Morning</v>
      </c>
      <c r="D13033">
        <v>7</v>
      </c>
      <c r="E13033" t="str">
        <f>IF(MOD(D13033,2)=0,"EVEN","ODD")</f>
        <v>ODD</v>
      </c>
      <c r="F13033" t="str">
        <f>IF(D13033&lt;=18,"LOW (1-18)","HIGH (19-36)")</f>
        <v>LOW (1-18)</v>
      </c>
      <c r="G13033">
        <f>INT((D13033-1)/6)+1</f>
        <v>2</v>
      </c>
      <c r="H13033">
        <f>MOD(D13033-1,6)+1</f>
        <v>1</v>
      </c>
      <c r="I13033">
        <f>37-D13033</f>
        <v>30</v>
      </c>
      <c r="J13033">
        <f>ABS(D13033-D13034)</f>
        <v>27</v>
      </c>
      <c r="K13033">
        <f>AVERAGE(D13033:D13037)</f>
        <v>7</v>
      </c>
      <c r="L13033">
        <f>AVERAGE(D13033:D13052)</f>
        <v>7</v>
      </c>
      <c r="M13033">
        <f>K13033-L13033</f>
        <v>0</v>
      </c>
      <c r="N13033" t="str">
        <f>IF(K13033&gt;L13033,"HIGH ZONE BIAS",IF(K13033&lt;L13033,"LOW ZONE BIAS","EQUILIBRIUM"))</f>
        <v>EQUILIBRIUM</v>
      </c>
    </row>
    <row r="13034">
      <c r="A13034">
        <v>14533</v>
      </c>
      <c r="B13034" t="str">
        <v>2015-12-01</v>
      </c>
      <c r="C13034" t="str">
        <v>Evening</v>
      </c>
      <c r="D13034">
        <v>34</v>
      </c>
      <c r="E13034" t="str">
        <f>IF(MOD(D13034,2)=0,"EVEN","ODD")</f>
        <v>EVEN</v>
      </c>
      <c r="F13034" t="str">
        <f>IF(D13034&lt;=18,"LOW (1-18)","HIGH (19-36)")</f>
        <v>HIGH (19-36)</v>
      </c>
      <c r="G13034">
        <f>INT((D13034-1)/6)+1</f>
        <v>6</v>
      </c>
      <c r="H13034">
        <f>MOD(D13034-1,6)+1</f>
        <v>4</v>
      </c>
      <c r="I13034">
        <f>37-D13034</f>
        <v>3</v>
      </c>
      <c r="J13034">
        <f>ABS(D13034-D13035)</f>
        <v>22</v>
      </c>
      <c r="K13034">
        <f>AVERAGE(D13034:D13038)</f>
        <v>34</v>
      </c>
      <c r="L13034">
        <f>AVERAGE(D13034:D13053)</f>
        <v>34</v>
      </c>
      <c r="M13034">
        <f>K13034-L13034</f>
        <v>0</v>
      </c>
      <c r="N13034" t="str">
        <f>IF(K13034&gt;L13034,"HIGH ZONE BIAS",IF(K13034&lt;L13034,"LOW ZONE BIAS","EQUILIBRIUM"))</f>
        <v>EQUILIBRIUM</v>
      </c>
    </row>
    <row r="13035">
      <c r="A13035">
        <v>14532</v>
      </c>
      <c r="B13035" t="str">
        <v>2015-12-01</v>
      </c>
      <c r="C13035" t="str">
        <v>Afternoon</v>
      </c>
      <c r="D13035">
        <v>12</v>
      </c>
      <c r="E13035" t="str">
        <f>IF(MOD(D13035,2)=0,"EVEN","ODD")</f>
        <v>EVEN</v>
      </c>
      <c r="F13035" t="str">
        <f>IF(D13035&lt;=18,"LOW (1-18)","HIGH (19-36)")</f>
        <v>LOW (1-18)</v>
      </c>
      <c r="G13035">
        <f>INT((D13035-1)/6)+1</f>
        <v>2</v>
      </c>
      <c r="H13035">
        <f>MOD(D13035-1,6)+1</f>
        <v>6</v>
      </c>
      <c r="I13035">
        <f>37-D13035</f>
        <v>25</v>
      </c>
      <c r="J13035">
        <f>ABS(D13035-D13036)</f>
        <v>23</v>
      </c>
      <c r="K13035">
        <f>AVERAGE(D13035:D13039)</f>
        <v>12</v>
      </c>
      <c r="L13035">
        <f>AVERAGE(D13035:D13054)</f>
        <v>12</v>
      </c>
      <c r="M13035">
        <f>K13035-L13035</f>
        <v>0</v>
      </c>
      <c r="N13035" t="str">
        <f>IF(K13035&gt;L13035,"HIGH ZONE BIAS",IF(K13035&lt;L13035,"LOW ZONE BIAS","EQUILIBRIUM"))</f>
        <v>EQUILIBRIUM</v>
      </c>
    </row>
    <row r="13036">
      <c r="A13036">
        <v>14531</v>
      </c>
      <c r="B13036" t="str">
        <v>2015-12-01</v>
      </c>
      <c r="C13036" t="str">
        <v>Midday</v>
      </c>
      <c r="D13036">
        <v>35</v>
      </c>
      <c r="E13036" t="str">
        <f>IF(MOD(D13036,2)=0,"EVEN","ODD")</f>
        <v>ODD</v>
      </c>
      <c r="F13036" t="str">
        <f>IF(D13036&lt;=18,"LOW (1-18)","HIGH (19-36)")</f>
        <v>HIGH (19-36)</v>
      </c>
      <c r="G13036">
        <f>INT((D13036-1)/6)+1</f>
        <v>6</v>
      </c>
      <c r="H13036">
        <f>MOD(D13036-1,6)+1</f>
        <v>5</v>
      </c>
      <c r="I13036">
        <f>37-D13036</f>
        <v>2</v>
      </c>
      <c r="J13036">
        <f>ABS(D13036-D13037)</f>
        <v>8</v>
      </c>
      <c r="K13036">
        <f>AVERAGE(D13036:D13040)</f>
        <v>35</v>
      </c>
      <c r="L13036">
        <f>AVERAGE(D13036:D13055)</f>
        <v>35</v>
      </c>
      <c r="M13036">
        <f>K13036-L13036</f>
        <v>0</v>
      </c>
      <c r="N13036" t="str">
        <f>IF(K13036&gt;L13036,"HIGH ZONE BIAS",IF(K13036&lt;L13036,"LOW ZONE BIAS","EQUILIBRIUM"))</f>
        <v>EQUILIBRIUM</v>
      </c>
    </row>
    <row r="13037">
      <c r="A13037">
        <v>14530</v>
      </c>
      <c r="B13037" t="str">
        <v>2015-12-01</v>
      </c>
      <c r="C13037" t="str">
        <v>Morning</v>
      </c>
      <c r="D13037">
        <v>27</v>
      </c>
      <c r="E13037" t="str">
        <f>IF(MOD(D13037,2)=0,"EVEN","ODD")</f>
        <v>ODD</v>
      </c>
      <c r="F13037" t="str">
        <f>IF(D13037&lt;=18,"LOW (1-18)","HIGH (19-36)")</f>
        <v>HIGH (19-36)</v>
      </c>
      <c r="G13037">
        <f>INT((D13037-1)/6)+1</f>
        <v>5</v>
      </c>
      <c r="H13037">
        <f>MOD(D13037-1,6)+1</f>
        <v>3</v>
      </c>
      <c r="I13037">
        <f>37-D13037</f>
        <v>10</v>
      </c>
      <c r="J13037">
        <f>ABS(D13037-D13038)</f>
        <v>5</v>
      </c>
      <c r="K13037">
        <f>AVERAGE(D13037:D13041)</f>
        <v>27</v>
      </c>
      <c r="L13037">
        <f>AVERAGE(D13037:D13056)</f>
        <v>27</v>
      </c>
      <c r="M13037">
        <f>K13037-L13037</f>
        <v>0</v>
      </c>
      <c r="N13037" t="str">
        <f>IF(K13037&gt;L13037,"HIGH ZONE BIAS",IF(K13037&lt;L13037,"LOW ZONE BIAS","EQUILIBRIUM"))</f>
        <v>EQUILIBRIUM</v>
      </c>
    </row>
    <row r="13038">
      <c r="A13038">
        <v>14529</v>
      </c>
      <c r="B13038" t="str">
        <v>2015-11-30</v>
      </c>
      <c r="C13038" t="str">
        <v>Evening</v>
      </c>
      <c r="D13038">
        <v>22</v>
      </c>
      <c r="E13038" t="str">
        <f>IF(MOD(D13038,2)=0,"EVEN","ODD")</f>
        <v>EVEN</v>
      </c>
      <c r="F13038" t="str">
        <f>IF(D13038&lt;=18,"LOW (1-18)","HIGH (19-36)")</f>
        <v>HIGH (19-36)</v>
      </c>
      <c r="G13038">
        <f>INT((D13038-1)/6)+1</f>
        <v>4</v>
      </c>
      <c r="H13038">
        <f>MOD(D13038-1,6)+1</f>
        <v>4</v>
      </c>
      <c r="I13038">
        <f>37-D13038</f>
        <v>15</v>
      </c>
      <c r="J13038">
        <f>ABS(D13038-D13039)</f>
        <v>13</v>
      </c>
      <c r="K13038">
        <f>AVERAGE(D13038:D13042)</f>
        <v>22</v>
      </c>
      <c r="L13038">
        <f>AVERAGE(D13038:D13057)</f>
        <v>22</v>
      </c>
      <c r="M13038">
        <f>K13038-L13038</f>
        <v>0</v>
      </c>
      <c r="N13038" t="str">
        <f>IF(K13038&gt;L13038,"HIGH ZONE BIAS",IF(K13038&lt;L13038,"LOW ZONE BIAS","EQUILIBRIUM"))</f>
        <v>EQUILIBRIUM</v>
      </c>
    </row>
    <row r="13039">
      <c r="A13039">
        <v>14528</v>
      </c>
      <c r="B13039" t="str">
        <v>2015-11-30</v>
      </c>
      <c r="C13039" t="str">
        <v>Afternoon</v>
      </c>
      <c r="D13039">
        <v>9</v>
      </c>
      <c r="E13039" t="str">
        <f>IF(MOD(D13039,2)=0,"EVEN","ODD")</f>
        <v>ODD</v>
      </c>
      <c r="F13039" t="str">
        <f>IF(D13039&lt;=18,"LOW (1-18)","HIGH (19-36)")</f>
        <v>LOW (1-18)</v>
      </c>
      <c r="G13039">
        <f>INT((D13039-1)/6)+1</f>
        <v>2</v>
      </c>
      <c r="H13039">
        <f>MOD(D13039-1,6)+1</f>
        <v>3</v>
      </c>
      <c r="I13039">
        <f>37-D13039</f>
        <v>28</v>
      </c>
      <c r="J13039">
        <f>ABS(D13039-D13040)</f>
        <v>5</v>
      </c>
      <c r="K13039">
        <f>AVERAGE(D13039:D13043)</f>
        <v>9</v>
      </c>
      <c r="L13039">
        <f>AVERAGE(D13039:D13058)</f>
        <v>9</v>
      </c>
      <c r="M13039">
        <f>K13039-L13039</f>
        <v>0</v>
      </c>
      <c r="N13039" t="str">
        <f>IF(K13039&gt;L13039,"HIGH ZONE BIAS",IF(K13039&lt;L13039,"LOW ZONE BIAS","EQUILIBRIUM"))</f>
        <v>EQUILIBRIUM</v>
      </c>
    </row>
    <row r="13040">
      <c r="A13040">
        <v>14527</v>
      </c>
      <c r="B13040" t="str">
        <v>2015-11-30</v>
      </c>
      <c r="C13040" t="str">
        <v>Midday</v>
      </c>
      <c r="D13040">
        <v>14</v>
      </c>
      <c r="E13040" t="str">
        <f>IF(MOD(D13040,2)=0,"EVEN","ODD")</f>
        <v>EVEN</v>
      </c>
      <c r="F13040" t="str">
        <f>IF(D13040&lt;=18,"LOW (1-18)","HIGH (19-36)")</f>
        <v>LOW (1-18)</v>
      </c>
      <c r="G13040">
        <f>INT((D13040-1)/6)+1</f>
        <v>3</v>
      </c>
      <c r="H13040">
        <f>MOD(D13040-1,6)+1</f>
        <v>2</v>
      </c>
      <c r="I13040">
        <f>37-D13040</f>
        <v>23</v>
      </c>
      <c r="J13040">
        <f>ABS(D13040-D13041)</f>
        <v>8</v>
      </c>
      <c r="K13040">
        <f>AVERAGE(D13040:D13044)</f>
        <v>14</v>
      </c>
      <c r="L13040">
        <f>AVERAGE(D13040:D13059)</f>
        <v>14</v>
      </c>
      <c r="M13040">
        <f>K13040-L13040</f>
        <v>0</v>
      </c>
      <c r="N13040" t="str">
        <f>IF(K13040&gt;L13040,"HIGH ZONE BIAS",IF(K13040&lt;L13040,"LOW ZONE BIAS","EQUILIBRIUM"))</f>
        <v>EQUILIBRIUM</v>
      </c>
    </row>
    <row r="13041">
      <c r="A13041">
        <v>14526</v>
      </c>
      <c r="B13041" t="str">
        <v>2015-11-30</v>
      </c>
      <c r="C13041" t="str">
        <v>Morning</v>
      </c>
      <c r="D13041">
        <v>22</v>
      </c>
      <c r="E13041" t="str">
        <f>IF(MOD(D13041,2)=0,"EVEN","ODD")</f>
        <v>EVEN</v>
      </c>
      <c r="F13041" t="str">
        <f>IF(D13041&lt;=18,"LOW (1-18)","HIGH (19-36)")</f>
        <v>HIGH (19-36)</v>
      </c>
      <c r="G13041">
        <f>INT((D13041-1)/6)+1</f>
        <v>4</v>
      </c>
      <c r="H13041">
        <f>MOD(D13041-1,6)+1</f>
        <v>4</v>
      </c>
      <c r="I13041">
        <f>37-D13041</f>
        <v>15</v>
      </c>
      <c r="J13041">
        <f>ABS(D13041-D13042)</f>
        <v>17</v>
      </c>
      <c r="K13041">
        <f>AVERAGE(D13041:D13045)</f>
        <v>22</v>
      </c>
      <c r="L13041">
        <f>AVERAGE(D13041:D13060)</f>
        <v>22</v>
      </c>
      <c r="M13041">
        <f>K13041-L13041</f>
        <v>0</v>
      </c>
      <c r="N13041" t="str">
        <f>IF(K13041&gt;L13041,"HIGH ZONE BIAS",IF(K13041&lt;L13041,"LOW ZONE BIAS","EQUILIBRIUM"))</f>
        <v>EQUILIBRIUM</v>
      </c>
    </row>
    <row r="13042">
      <c r="A13042">
        <v>14525</v>
      </c>
      <c r="B13042" t="str">
        <v>2015-11-28</v>
      </c>
      <c r="C13042" t="str">
        <v>Evening</v>
      </c>
      <c r="D13042">
        <v>5</v>
      </c>
      <c r="E13042" t="str">
        <f>IF(MOD(D13042,2)=0,"EVEN","ODD")</f>
        <v>ODD</v>
      </c>
      <c r="F13042" t="str">
        <f>IF(D13042&lt;=18,"LOW (1-18)","HIGH (19-36)")</f>
        <v>LOW (1-18)</v>
      </c>
      <c r="G13042">
        <f>INT((D13042-1)/6)+1</f>
        <v>1</v>
      </c>
      <c r="H13042">
        <f>MOD(D13042-1,6)+1</f>
        <v>5</v>
      </c>
      <c r="I13042">
        <f>37-D13042</f>
        <v>32</v>
      </c>
      <c r="J13042">
        <f>ABS(D13042-D13043)</f>
        <v>16</v>
      </c>
      <c r="K13042">
        <f>AVERAGE(D13042:D13046)</f>
        <v>5</v>
      </c>
      <c r="L13042">
        <f>AVERAGE(D13042:D13061)</f>
        <v>5</v>
      </c>
      <c r="M13042">
        <f>K13042-L13042</f>
        <v>0</v>
      </c>
      <c r="N13042" t="str">
        <f>IF(K13042&gt;L13042,"HIGH ZONE BIAS",IF(K13042&lt;L13042,"LOW ZONE BIAS","EQUILIBRIUM"))</f>
        <v>EQUILIBRIUM</v>
      </c>
    </row>
    <row r="13043">
      <c r="A13043">
        <v>14524</v>
      </c>
      <c r="B13043" t="str">
        <v>2015-11-28</v>
      </c>
      <c r="C13043" t="str">
        <v>Afternoon</v>
      </c>
      <c r="D13043">
        <v>21</v>
      </c>
      <c r="E13043" t="str">
        <f>IF(MOD(D13043,2)=0,"EVEN","ODD")</f>
        <v>ODD</v>
      </c>
      <c r="F13043" t="str">
        <f>IF(D13043&lt;=18,"LOW (1-18)","HIGH (19-36)")</f>
        <v>HIGH (19-36)</v>
      </c>
      <c r="G13043">
        <f>INT((D13043-1)/6)+1</f>
        <v>4</v>
      </c>
      <c r="H13043">
        <f>MOD(D13043-1,6)+1</f>
        <v>3</v>
      </c>
      <c r="I13043">
        <f>37-D13043</f>
        <v>16</v>
      </c>
      <c r="J13043">
        <f>ABS(D13043-D13044)</f>
        <v>3</v>
      </c>
      <c r="K13043">
        <f>AVERAGE(D13043:D13047)</f>
        <v>21</v>
      </c>
      <c r="L13043">
        <f>AVERAGE(D13043:D13062)</f>
        <v>21</v>
      </c>
      <c r="M13043">
        <f>K13043-L13043</f>
        <v>0</v>
      </c>
      <c r="N13043" t="str">
        <f>IF(K13043&gt;L13043,"HIGH ZONE BIAS",IF(K13043&lt;L13043,"LOW ZONE BIAS","EQUILIBRIUM"))</f>
        <v>EQUILIBRIUM</v>
      </c>
    </row>
    <row r="13044">
      <c r="A13044">
        <v>14523</v>
      </c>
      <c r="B13044" t="str">
        <v>2015-11-28</v>
      </c>
      <c r="C13044" t="str">
        <v>Midday</v>
      </c>
      <c r="D13044">
        <v>18</v>
      </c>
      <c r="E13044" t="str">
        <f>IF(MOD(D13044,2)=0,"EVEN","ODD")</f>
        <v>EVEN</v>
      </c>
      <c r="F13044" t="str">
        <f>IF(D13044&lt;=18,"LOW (1-18)","HIGH (19-36)")</f>
        <v>LOW (1-18)</v>
      </c>
      <c r="G13044">
        <f>INT((D13044-1)/6)+1</f>
        <v>3</v>
      </c>
      <c r="H13044">
        <f>MOD(D13044-1,6)+1</f>
        <v>6</v>
      </c>
      <c r="I13044">
        <f>37-D13044</f>
        <v>19</v>
      </c>
      <c r="J13044">
        <f>ABS(D13044-D13045)</f>
        <v>4</v>
      </c>
      <c r="K13044">
        <f>AVERAGE(D13044:D13048)</f>
        <v>18</v>
      </c>
      <c r="L13044">
        <f>AVERAGE(D13044:D13063)</f>
        <v>18</v>
      </c>
      <c r="M13044">
        <f>K13044-L13044</f>
        <v>0</v>
      </c>
      <c r="N13044" t="str">
        <f>IF(K13044&gt;L13044,"HIGH ZONE BIAS",IF(K13044&lt;L13044,"LOW ZONE BIAS","EQUILIBRIUM"))</f>
        <v>EQUILIBRIUM</v>
      </c>
    </row>
    <row r="13045">
      <c r="A13045">
        <v>14522</v>
      </c>
      <c r="B13045" t="str">
        <v>2015-11-28</v>
      </c>
      <c r="C13045" t="str">
        <v>Morning</v>
      </c>
      <c r="D13045">
        <v>22</v>
      </c>
      <c r="E13045" t="str">
        <f>IF(MOD(D13045,2)=0,"EVEN","ODD")</f>
        <v>EVEN</v>
      </c>
      <c r="F13045" t="str">
        <f>IF(D13045&lt;=18,"LOW (1-18)","HIGH (19-36)")</f>
        <v>HIGH (19-36)</v>
      </c>
      <c r="G13045">
        <f>INT((D13045-1)/6)+1</f>
        <v>4</v>
      </c>
      <c r="H13045">
        <f>MOD(D13045-1,6)+1</f>
        <v>4</v>
      </c>
      <c r="I13045">
        <f>37-D13045</f>
        <v>15</v>
      </c>
      <c r="J13045">
        <f>ABS(D13045-D13046)</f>
        <v>0</v>
      </c>
      <c r="K13045">
        <f>AVERAGE(D13045:D13049)</f>
        <v>22</v>
      </c>
      <c r="L13045">
        <f>AVERAGE(D13045:D13064)</f>
        <v>22</v>
      </c>
      <c r="M13045">
        <f>K13045-L13045</f>
        <v>0</v>
      </c>
      <c r="N13045" t="str">
        <f>IF(K13045&gt;L13045,"HIGH ZONE BIAS",IF(K13045&lt;L13045,"LOW ZONE BIAS","EQUILIBRIUM"))</f>
        <v>EQUILIBRIUM</v>
      </c>
    </row>
    <row r="13046">
      <c r="A13046">
        <v>14521</v>
      </c>
      <c r="B13046" t="str">
        <v>2015-11-27</v>
      </c>
      <c r="C13046" t="str">
        <v>Evening</v>
      </c>
      <c r="D13046">
        <v>22</v>
      </c>
      <c r="E13046" t="str">
        <f>IF(MOD(D13046,2)=0,"EVEN","ODD")</f>
        <v>EVEN</v>
      </c>
      <c r="F13046" t="str">
        <f>IF(D13046&lt;=18,"LOW (1-18)","HIGH (19-36)")</f>
        <v>HIGH (19-36)</v>
      </c>
      <c r="G13046">
        <f>INT((D13046-1)/6)+1</f>
        <v>4</v>
      </c>
      <c r="H13046">
        <f>MOD(D13046-1,6)+1</f>
        <v>4</v>
      </c>
      <c r="I13046">
        <f>37-D13046</f>
        <v>15</v>
      </c>
      <c r="J13046">
        <f>ABS(D13046-D13047)</f>
        <v>17</v>
      </c>
      <c r="K13046">
        <f>AVERAGE(D13046:D13050)</f>
        <v>22</v>
      </c>
      <c r="L13046">
        <f>AVERAGE(D13046:D13065)</f>
        <v>22</v>
      </c>
      <c r="M13046">
        <f>K13046-L13046</f>
        <v>0</v>
      </c>
      <c r="N13046" t="str">
        <f>IF(K13046&gt;L13046,"HIGH ZONE BIAS",IF(K13046&lt;L13046,"LOW ZONE BIAS","EQUILIBRIUM"))</f>
        <v>EQUILIBRIUM</v>
      </c>
    </row>
    <row r="13047">
      <c r="A13047">
        <v>14520</v>
      </c>
      <c r="B13047" t="str">
        <v>2015-11-27</v>
      </c>
      <c r="C13047" t="str">
        <v>Afternoon</v>
      </c>
      <c r="D13047">
        <v>5</v>
      </c>
      <c r="E13047" t="str">
        <f>IF(MOD(D13047,2)=0,"EVEN","ODD")</f>
        <v>ODD</v>
      </c>
      <c r="F13047" t="str">
        <f>IF(D13047&lt;=18,"LOW (1-18)","HIGH (19-36)")</f>
        <v>LOW (1-18)</v>
      </c>
      <c r="G13047">
        <f>INT((D13047-1)/6)+1</f>
        <v>1</v>
      </c>
      <c r="H13047">
        <f>MOD(D13047-1,6)+1</f>
        <v>5</v>
      </c>
      <c r="I13047">
        <f>37-D13047</f>
        <v>32</v>
      </c>
      <c r="J13047">
        <f>ABS(D13047-D13048)</f>
        <v>31</v>
      </c>
      <c r="K13047">
        <f>AVERAGE(D13047:D13051)</f>
        <v>5</v>
      </c>
      <c r="L13047">
        <f>AVERAGE(D13047:D13066)</f>
        <v>5</v>
      </c>
      <c r="M13047">
        <f>K13047-L13047</f>
        <v>0</v>
      </c>
      <c r="N13047" t="str">
        <f>IF(K13047&gt;L13047,"HIGH ZONE BIAS",IF(K13047&lt;L13047,"LOW ZONE BIAS","EQUILIBRIUM"))</f>
        <v>EQUILIBRIUM</v>
      </c>
    </row>
    <row r="13048">
      <c r="A13048">
        <v>14519</v>
      </c>
      <c r="B13048" t="str">
        <v>2015-11-27</v>
      </c>
      <c r="C13048" t="str">
        <v>Midday</v>
      </c>
      <c r="D13048">
        <v>36</v>
      </c>
      <c r="E13048" t="str">
        <f>IF(MOD(D13048,2)=0,"EVEN","ODD")</f>
        <v>EVEN</v>
      </c>
      <c r="F13048" t="str">
        <f>IF(D13048&lt;=18,"LOW (1-18)","HIGH (19-36)")</f>
        <v>HIGH (19-36)</v>
      </c>
      <c r="G13048">
        <f>INT((D13048-1)/6)+1</f>
        <v>6</v>
      </c>
      <c r="H13048">
        <f>MOD(D13048-1,6)+1</f>
        <v>6</v>
      </c>
      <c r="I13048">
        <f>37-D13048</f>
        <v>1</v>
      </c>
      <c r="J13048">
        <f>ABS(D13048-D13049)</f>
        <v>14</v>
      </c>
      <c r="K13048">
        <f>AVERAGE(D13048:D13052)</f>
        <v>36</v>
      </c>
      <c r="L13048">
        <f>AVERAGE(D13048:D13067)</f>
        <v>36</v>
      </c>
      <c r="M13048">
        <f>K13048-L13048</f>
        <v>0</v>
      </c>
      <c r="N13048" t="str">
        <f>IF(K13048&gt;L13048,"HIGH ZONE BIAS",IF(K13048&lt;L13048,"LOW ZONE BIAS","EQUILIBRIUM"))</f>
        <v>EQUILIBRIUM</v>
      </c>
    </row>
    <row r="13049">
      <c r="A13049">
        <v>14518</v>
      </c>
      <c r="B13049" t="str">
        <v>2015-11-27</v>
      </c>
      <c r="C13049" t="str">
        <v>Morning</v>
      </c>
      <c r="D13049">
        <v>22</v>
      </c>
      <c r="E13049" t="str">
        <f>IF(MOD(D13049,2)=0,"EVEN","ODD")</f>
        <v>EVEN</v>
      </c>
      <c r="F13049" t="str">
        <f>IF(D13049&lt;=18,"LOW (1-18)","HIGH (19-36)")</f>
        <v>HIGH (19-36)</v>
      </c>
      <c r="G13049">
        <f>INT((D13049-1)/6)+1</f>
        <v>4</v>
      </c>
      <c r="H13049">
        <f>MOD(D13049-1,6)+1</f>
        <v>4</v>
      </c>
      <c r="I13049">
        <f>37-D13049</f>
        <v>15</v>
      </c>
      <c r="J13049">
        <f>ABS(D13049-D13050)</f>
        <v>6</v>
      </c>
      <c r="K13049">
        <f>AVERAGE(D13049:D13053)</f>
        <v>22</v>
      </c>
      <c r="L13049">
        <f>AVERAGE(D13049:D13068)</f>
        <v>22</v>
      </c>
      <c r="M13049">
        <f>K13049-L13049</f>
        <v>0</v>
      </c>
      <c r="N13049" t="str">
        <f>IF(K13049&gt;L13049,"HIGH ZONE BIAS",IF(K13049&lt;L13049,"LOW ZONE BIAS","EQUILIBRIUM"))</f>
        <v>EQUILIBRIUM</v>
      </c>
    </row>
    <row r="13050">
      <c r="A13050">
        <v>14517</v>
      </c>
      <c r="B13050" t="str">
        <v>2015-11-26</v>
      </c>
      <c r="C13050" t="str">
        <v>Evening</v>
      </c>
      <c r="D13050">
        <v>16</v>
      </c>
      <c r="E13050" t="str">
        <f>IF(MOD(D13050,2)=0,"EVEN","ODD")</f>
        <v>EVEN</v>
      </c>
      <c r="F13050" t="str">
        <f>IF(D13050&lt;=18,"LOW (1-18)","HIGH (19-36)")</f>
        <v>LOW (1-18)</v>
      </c>
      <c r="G13050">
        <f>INT((D13050-1)/6)+1</f>
        <v>3</v>
      </c>
      <c r="H13050">
        <f>MOD(D13050-1,6)+1</f>
        <v>4</v>
      </c>
      <c r="I13050">
        <f>37-D13050</f>
        <v>21</v>
      </c>
      <c r="J13050">
        <f>ABS(D13050-D13051)</f>
        <v>13</v>
      </c>
      <c r="K13050">
        <f>AVERAGE(D13050:D13054)</f>
        <v>16</v>
      </c>
      <c r="L13050">
        <f>AVERAGE(D13050:D13069)</f>
        <v>16</v>
      </c>
      <c r="M13050">
        <f>K13050-L13050</f>
        <v>0</v>
      </c>
      <c r="N13050" t="str">
        <f>IF(K13050&gt;L13050,"HIGH ZONE BIAS",IF(K13050&lt;L13050,"LOW ZONE BIAS","EQUILIBRIUM"))</f>
        <v>EQUILIBRIUM</v>
      </c>
    </row>
    <row r="13051">
      <c r="A13051">
        <v>14516</v>
      </c>
      <c r="B13051" t="str">
        <v>2015-11-26</v>
      </c>
      <c r="C13051" t="str">
        <v>Afternoon</v>
      </c>
      <c r="D13051">
        <v>3</v>
      </c>
      <c r="E13051" t="str">
        <f>IF(MOD(D13051,2)=0,"EVEN","ODD")</f>
        <v>ODD</v>
      </c>
      <c r="F13051" t="str">
        <f>IF(D13051&lt;=18,"LOW (1-18)","HIGH (19-36)")</f>
        <v>LOW (1-18)</v>
      </c>
      <c r="G13051">
        <f>INT((D13051-1)/6)+1</f>
        <v>1</v>
      </c>
      <c r="H13051">
        <f>MOD(D13051-1,6)+1</f>
        <v>3</v>
      </c>
      <c r="I13051">
        <f>37-D13051</f>
        <v>34</v>
      </c>
      <c r="J13051">
        <f>ABS(D13051-D13052)</f>
        <v>25</v>
      </c>
      <c r="K13051">
        <f>AVERAGE(D13051:D13055)</f>
        <v>3</v>
      </c>
      <c r="L13051">
        <f>AVERAGE(D13051:D13070)</f>
        <v>3</v>
      </c>
      <c r="M13051">
        <f>K13051-L13051</f>
        <v>0</v>
      </c>
      <c r="N13051" t="str">
        <f>IF(K13051&gt;L13051,"HIGH ZONE BIAS",IF(K13051&lt;L13051,"LOW ZONE BIAS","EQUILIBRIUM"))</f>
        <v>EQUILIBRIUM</v>
      </c>
    </row>
    <row r="13052">
      <c r="A13052">
        <v>14515</v>
      </c>
      <c r="B13052" t="str">
        <v>2015-11-26</v>
      </c>
      <c r="C13052" t="str">
        <v>Midday</v>
      </c>
      <c r="D13052">
        <v>28</v>
      </c>
      <c r="E13052" t="str">
        <f>IF(MOD(D13052,2)=0,"EVEN","ODD")</f>
        <v>EVEN</v>
      </c>
      <c r="F13052" t="str">
        <f>IF(D13052&lt;=18,"LOW (1-18)","HIGH (19-36)")</f>
        <v>HIGH (19-36)</v>
      </c>
      <c r="G13052">
        <f>INT((D13052-1)/6)+1</f>
        <v>5</v>
      </c>
      <c r="H13052">
        <f>MOD(D13052-1,6)+1</f>
        <v>4</v>
      </c>
      <c r="I13052">
        <f>37-D13052</f>
        <v>9</v>
      </c>
      <c r="J13052">
        <f>ABS(D13052-D13053)</f>
        <v>26</v>
      </c>
      <c r="K13052">
        <f>AVERAGE(D13052:D13056)</f>
        <v>28</v>
      </c>
      <c r="L13052">
        <f>AVERAGE(D13052:D13071)</f>
        <v>28</v>
      </c>
      <c r="M13052">
        <f>K13052-L13052</f>
        <v>0</v>
      </c>
      <c r="N13052" t="str">
        <f>IF(K13052&gt;L13052,"HIGH ZONE BIAS",IF(K13052&lt;L13052,"LOW ZONE BIAS","EQUILIBRIUM"))</f>
        <v>EQUILIBRIUM</v>
      </c>
    </row>
    <row r="13053">
      <c r="A13053">
        <v>14514</v>
      </c>
      <c r="B13053" t="str">
        <v>2015-11-26</v>
      </c>
      <c r="C13053" t="str">
        <v>Morning</v>
      </c>
      <c r="D13053">
        <v>2</v>
      </c>
      <c r="E13053" t="str">
        <f>IF(MOD(D13053,2)=0,"EVEN","ODD")</f>
        <v>EVEN</v>
      </c>
      <c r="F13053" t="str">
        <f>IF(D13053&lt;=18,"LOW (1-18)","HIGH (19-36)")</f>
        <v>LOW (1-18)</v>
      </c>
      <c r="G13053">
        <f>INT((D13053-1)/6)+1</f>
        <v>1</v>
      </c>
      <c r="H13053">
        <f>MOD(D13053-1,6)+1</f>
        <v>2</v>
      </c>
      <c r="I13053">
        <f>37-D13053</f>
        <v>35</v>
      </c>
      <c r="J13053">
        <f>ABS(D13053-D13054)</f>
        <v>34</v>
      </c>
      <c r="K13053">
        <f>AVERAGE(D13053:D13057)</f>
        <v>2</v>
      </c>
      <c r="L13053">
        <f>AVERAGE(D13053:D13072)</f>
        <v>2</v>
      </c>
      <c r="M13053">
        <f>K13053-L13053</f>
        <v>0</v>
      </c>
      <c r="N13053" t="str">
        <f>IF(K13053&gt;L13053,"HIGH ZONE BIAS",IF(K13053&lt;L13053,"LOW ZONE BIAS","EQUILIBRIUM"))</f>
        <v>EQUILIBRIUM</v>
      </c>
    </row>
    <row r="13054">
      <c r="A13054">
        <v>14513</v>
      </c>
      <c r="B13054" t="str">
        <v>2015-11-25</v>
      </c>
      <c r="C13054" t="str">
        <v>Evening</v>
      </c>
      <c r="D13054">
        <v>36</v>
      </c>
      <c r="E13054" t="str">
        <f>IF(MOD(D13054,2)=0,"EVEN","ODD")</f>
        <v>EVEN</v>
      </c>
      <c r="F13054" t="str">
        <f>IF(D13054&lt;=18,"LOW (1-18)","HIGH (19-36)")</f>
        <v>HIGH (19-36)</v>
      </c>
      <c r="G13054">
        <f>INT((D13054-1)/6)+1</f>
        <v>6</v>
      </c>
      <c r="H13054">
        <f>MOD(D13054-1,6)+1</f>
        <v>6</v>
      </c>
      <c r="I13054">
        <f>37-D13054</f>
        <v>1</v>
      </c>
      <c r="J13054">
        <f>ABS(D13054-D13055)</f>
        <v>14</v>
      </c>
      <c r="K13054">
        <f>AVERAGE(D13054:D13058)</f>
        <v>36</v>
      </c>
      <c r="L13054">
        <f>AVERAGE(D13054:D13073)</f>
        <v>36</v>
      </c>
      <c r="M13054">
        <f>K13054-L13054</f>
        <v>0</v>
      </c>
      <c r="N13054" t="str">
        <f>IF(K13054&gt;L13054,"HIGH ZONE BIAS",IF(K13054&lt;L13054,"LOW ZONE BIAS","EQUILIBRIUM"))</f>
        <v>EQUILIBRIUM</v>
      </c>
    </row>
    <row r="13055">
      <c r="A13055">
        <v>14512</v>
      </c>
      <c r="B13055" t="str">
        <v>2015-11-25</v>
      </c>
      <c r="C13055" t="str">
        <v>Afternoon</v>
      </c>
      <c r="D13055">
        <v>22</v>
      </c>
      <c r="E13055" t="str">
        <f>IF(MOD(D13055,2)=0,"EVEN","ODD")</f>
        <v>EVEN</v>
      </c>
      <c r="F13055" t="str">
        <f>IF(D13055&lt;=18,"LOW (1-18)","HIGH (19-36)")</f>
        <v>HIGH (19-36)</v>
      </c>
      <c r="G13055">
        <f>INT((D13055-1)/6)+1</f>
        <v>4</v>
      </c>
      <c r="H13055">
        <f>MOD(D13055-1,6)+1</f>
        <v>4</v>
      </c>
      <c r="I13055">
        <f>37-D13055</f>
        <v>15</v>
      </c>
      <c r="J13055">
        <f>ABS(D13055-D13056)</f>
        <v>21</v>
      </c>
      <c r="K13055">
        <f>AVERAGE(D13055:D13059)</f>
        <v>22</v>
      </c>
      <c r="L13055">
        <f>AVERAGE(D13055:D13074)</f>
        <v>22</v>
      </c>
      <c r="M13055">
        <f>K13055-L13055</f>
        <v>0</v>
      </c>
      <c r="N13055" t="str">
        <f>IF(K13055&gt;L13055,"HIGH ZONE BIAS",IF(K13055&lt;L13055,"LOW ZONE BIAS","EQUILIBRIUM"))</f>
        <v>EQUILIBRIUM</v>
      </c>
    </row>
    <row r="13056">
      <c r="A13056">
        <v>14511</v>
      </c>
      <c r="B13056" t="str">
        <v>2015-11-25</v>
      </c>
      <c r="C13056" t="str">
        <v>Midday</v>
      </c>
      <c r="D13056">
        <v>1</v>
      </c>
      <c r="E13056" t="str">
        <f>IF(MOD(D13056,2)=0,"EVEN","ODD")</f>
        <v>ODD</v>
      </c>
      <c r="F13056" t="str">
        <f>IF(D13056&lt;=18,"LOW (1-18)","HIGH (19-36)")</f>
        <v>LOW (1-18)</v>
      </c>
      <c r="G13056">
        <f>INT((D13056-1)/6)+1</f>
        <v>1</v>
      </c>
      <c r="H13056">
        <f>MOD(D13056-1,6)+1</f>
        <v>1</v>
      </c>
      <c r="I13056">
        <f>37-D13056</f>
        <v>36</v>
      </c>
      <c r="J13056">
        <f>ABS(D13056-D13057)</f>
        <v>6</v>
      </c>
      <c r="K13056">
        <f>AVERAGE(D13056:D13060)</f>
        <v>1</v>
      </c>
      <c r="L13056">
        <f>AVERAGE(D13056:D13075)</f>
        <v>1</v>
      </c>
      <c r="M13056">
        <f>K13056-L13056</f>
        <v>0</v>
      </c>
      <c r="N13056" t="str">
        <f>IF(K13056&gt;L13056,"HIGH ZONE BIAS",IF(K13056&lt;L13056,"LOW ZONE BIAS","EQUILIBRIUM"))</f>
        <v>EQUILIBRIUM</v>
      </c>
    </row>
    <row r="13057">
      <c r="A13057">
        <v>14510</v>
      </c>
      <c r="B13057" t="str">
        <v>2015-11-25</v>
      </c>
      <c r="C13057" t="str">
        <v>Morning</v>
      </c>
      <c r="D13057">
        <v>7</v>
      </c>
      <c r="E13057" t="str">
        <f>IF(MOD(D13057,2)=0,"EVEN","ODD")</f>
        <v>ODD</v>
      </c>
      <c r="F13057" t="str">
        <f>IF(D13057&lt;=18,"LOW (1-18)","HIGH (19-36)")</f>
        <v>LOW (1-18)</v>
      </c>
      <c r="G13057">
        <f>INT((D13057-1)/6)+1</f>
        <v>2</v>
      </c>
      <c r="H13057">
        <f>MOD(D13057-1,6)+1</f>
        <v>1</v>
      </c>
      <c r="I13057">
        <f>37-D13057</f>
        <v>30</v>
      </c>
      <c r="J13057">
        <f>ABS(D13057-D13058)</f>
        <v>1</v>
      </c>
      <c r="K13057">
        <f>AVERAGE(D13057:D13061)</f>
        <v>7</v>
      </c>
      <c r="L13057">
        <f>AVERAGE(D13057:D13076)</f>
        <v>7</v>
      </c>
      <c r="M13057">
        <f>K13057-L13057</f>
        <v>0</v>
      </c>
      <c r="N13057" t="str">
        <f>IF(K13057&gt;L13057,"HIGH ZONE BIAS",IF(K13057&lt;L13057,"LOW ZONE BIAS","EQUILIBRIUM"))</f>
        <v>EQUILIBRIUM</v>
      </c>
    </row>
    <row r="13058">
      <c r="A13058">
        <v>14509</v>
      </c>
      <c r="B13058" t="str">
        <v>2015-11-24</v>
      </c>
      <c r="C13058" t="str">
        <v>Evening</v>
      </c>
      <c r="D13058">
        <v>6</v>
      </c>
      <c r="E13058" t="str">
        <f>IF(MOD(D13058,2)=0,"EVEN","ODD")</f>
        <v>EVEN</v>
      </c>
      <c r="F13058" t="str">
        <f>IF(D13058&lt;=18,"LOW (1-18)","HIGH (19-36)")</f>
        <v>LOW (1-18)</v>
      </c>
      <c r="G13058">
        <f>INT((D13058-1)/6)+1</f>
        <v>1</v>
      </c>
      <c r="H13058">
        <f>MOD(D13058-1,6)+1</f>
        <v>6</v>
      </c>
      <c r="I13058">
        <f>37-D13058</f>
        <v>31</v>
      </c>
      <c r="J13058">
        <f>ABS(D13058-D13059)</f>
        <v>19</v>
      </c>
      <c r="K13058">
        <f>AVERAGE(D13058:D13062)</f>
        <v>6</v>
      </c>
      <c r="L13058">
        <f>AVERAGE(D13058:D13077)</f>
        <v>6</v>
      </c>
      <c r="M13058">
        <f>K13058-L13058</f>
        <v>0</v>
      </c>
      <c r="N13058" t="str">
        <f>IF(K13058&gt;L13058,"HIGH ZONE BIAS",IF(K13058&lt;L13058,"LOW ZONE BIAS","EQUILIBRIUM"))</f>
        <v>EQUILIBRIUM</v>
      </c>
    </row>
    <row r="13059">
      <c r="A13059">
        <v>14508</v>
      </c>
      <c r="B13059" t="str">
        <v>2015-11-24</v>
      </c>
      <c r="C13059" t="str">
        <v>Afternoon</v>
      </c>
      <c r="D13059">
        <v>25</v>
      </c>
      <c r="E13059" t="str">
        <f>IF(MOD(D13059,2)=0,"EVEN","ODD")</f>
        <v>ODD</v>
      </c>
      <c r="F13059" t="str">
        <f>IF(D13059&lt;=18,"LOW (1-18)","HIGH (19-36)")</f>
        <v>HIGH (19-36)</v>
      </c>
      <c r="G13059">
        <f>INT((D13059-1)/6)+1</f>
        <v>5</v>
      </c>
      <c r="H13059">
        <f>MOD(D13059-1,6)+1</f>
        <v>1</v>
      </c>
      <c r="I13059">
        <f>37-D13059</f>
        <v>12</v>
      </c>
      <c r="J13059">
        <f>ABS(D13059-D13060)</f>
        <v>8</v>
      </c>
      <c r="K13059">
        <f>AVERAGE(D13059:D13063)</f>
        <v>25</v>
      </c>
      <c r="L13059">
        <f>AVERAGE(D13059:D13078)</f>
        <v>25</v>
      </c>
      <c r="M13059">
        <f>K13059-L13059</f>
        <v>0</v>
      </c>
      <c r="N13059" t="str">
        <f>IF(K13059&gt;L13059,"HIGH ZONE BIAS",IF(K13059&lt;L13059,"LOW ZONE BIAS","EQUILIBRIUM"))</f>
        <v>EQUILIBRIUM</v>
      </c>
    </row>
    <row r="13060">
      <c r="A13060">
        <v>14507</v>
      </c>
      <c r="B13060" t="str">
        <v>2015-11-24</v>
      </c>
      <c r="C13060" t="str">
        <v>Midday</v>
      </c>
      <c r="D13060">
        <v>17</v>
      </c>
      <c r="E13060" t="str">
        <f>IF(MOD(D13060,2)=0,"EVEN","ODD")</f>
        <v>ODD</v>
      </c>
      <c r="F13060" t="str">
        <f>IF(D13060&lt;=18,"LOW (1-18)","HIGH (19-36)")</f>
        <v>LOW (1-18)</v>
      </c>
      <c r="G13060">
        <f>INT((D13060-1)/6)+1</f>
        <v>3</v>
      </c>
      <c r="H13060">
        <f>MOD(D13060-1,6)+1</f>
        <v>5</v>
      </c>
      <c r="I13060">
        <f>37-D13060</f>
        <v>20</v>
      </c>
      <c r="J13060">
        <f>ABS(D13060-D13061)</f>
        <v>5</v>
      </c>
      <c r="K13060">
        <f>AVERAGE(D13060:D13064)</f>
        <v>17</v>
      </c>
      <c r="L13060">
        <f>AVERAGE(D13060:D13079)</f>
        <v>17</v>
      </c>
      <c r="M13060">
        <f>K13060-L13060</f>
        <v>0</v>
      </c>
      <c r="N13060" t="str">
        <f>IF(K13060&gt;L13060,"HIGH ZONE BIAS",IF(K13060&lt;L13060,"LOW ZONE BIAS","EQUILIBRIUM"))</f>
        <v>EQUILIBRIUM</v>
      </c>
    </row>
    <row r="13061">
      <c r="A13061">
        <v>14506</v>
      </c>
      <c r="B13061" t="str">
        <v>2015-11-24</v>
      </c>
      <c r="C13061" t="str">
        <v>Morning</v>
      </c>
      <c r="D13061">
        <v>22</v>
      </c>
      <c r="E13061" t="str">
        <f>IF(MOD(D13061,2)=0,"EVEN","ODD")</f>
        <v>EVEN</v>
      </c>
      <c r="F13061" t="str">
        <f>IF(D13061&lt;=18,"LOW (1-18)","HIGH (19-36)")</f>
        <v>HIGH (19-36)</v>
      </c>
      <c r="G13061">
        <f>INT((D13061-1)/6)+1</f>
        <v>4</v>
      </c>
      <c r="H13061">
        <f>MOD(D13061-1,6)+1</f>
        <v>4</v>
      </c>
      <c r="I13061">
        <f>37-D13061</f>
        <v>15</v>
      </c>
      <c r="J13061">
        <f>ABS(D13061-D13062)</f>
        <v>3</v>
      </c>
      <c r="K13061">
        <f>AVERAGE(D13061:D13065)</f>
        <v>22</v>
      </c>
      <c r="L13061">
        <f>AVERAGE(D13061:D13080)</f>
        <v>22</v>
      </c>
      <c r="M13061">
        <f>K13061-L13061</f>
        <v>0</v>
      </c>
      <c r="N13061" t="str">
        <f>IF(K13061&gt;L13061,"HIGH ZONE BIAS",IF(K13061&lt;L13061,"LOW ZONE BIAS","EQUILIBRIUM"))</f>
        <v>EQUILIBRIUM</v>
      </c>
    </row>
    <row r="13062">
      <c r="A13062">
        <v>14505</v>
      </c>
      <c r="B13062" t="str">
        <v>2015-11-23</v>
      </c>
      <c r="C13062" t="str">
        <v>Evening</v>
      </c>
      <c r="D13062">
        <v>25</v>
      </c>
      <c r="E13062" t="str">
        <f>IF(MOD(D13062,2)=0,"EVEN","ODD")</f>
        <v>ODD</v>
      </c>
      <c r="F13062" t="str">
        <f>IF(D13062&lt;=18,"LOW (1-18)","HIGH (19-36)")</f>
        <v>HIGH (19-36)</v>
      </c>
      <c r="G13062">
        <f>INT((D13062-1)/6)+1</f>
        <v>5</v>
      </c>
      <c r="H13062">
        <f>MOD(D13062-1,6)+1</f>
        <v>1</v>
      </c>
      <c r="I13062">
        <f>37-D13062</f>
        <v>12</v>
      </c>
      <c r="J13062">
        <f>ABS(D13062-D13063)</f>
        <v>22</v>
      </c>
      <c r="K13062">
        <f>AVERAGE(D13062:D13066)</f>
        <v>25</v>
      </c>
      <c r="L13062">
        <f>AVERAGE(D13062:D13081)</f>
        <v>25</v>
      </c>
      <c r="M13062">
        <f>K13062-L13062</f>
        <v>0</v>
      </c>
      <c r="N13062" t="str">
        <f>IF(K13062&gt;L13062,"HIGH ZONE BIAS",IF(K13062&lt;L13062,"LOW ZONE BIAS","EQUILIBRIUM"))</f>
        <v>EQUILIBRIUM</v>
      </c>
    </row>
    <row r="13063">
      <c r="A13063">
        <v>14504</v>
      </c>
      <c r="B13063" t="str">
        <v>2015-11-23</v>
      </c>
      <c r="C13063" t="str">
        <v>Afternoon</v>
      </c>
      <c r="D13063">
        <v>3</v>
      </c>
      <c r="E13063" t="str">
        <f>IF(MOD(D13063,2)=0,"EVEN","ODD")</f>
        <v>ODD</v>
      </c>
      <c r="F13063" t="str">
        <f>IF(D13063&lt;=18,"LOW (1-18)","HIGH (19-36)")</f>
        <v>LOW (1-18)</v>
      </c>
      <c r="G13063">
        <f>INT((D13063-1)/6)+1</f>
        <v>1</v>
      </c>
      <c r="H13063">
        <f>MOD(D13063-1,6)+1</f>
        <v>3</v>
      </c>
      <c r="I13063">
        <f>37-D13063</f>
        <v>34</v>
      </c>
      <c r="J13063">
        <f>ABS(D13063-D13064)</f>
        <v>4</v>
      </c>
      <c r="K13063">
        <f>AVERAGE(D13063:D13067)</f>
        <v>3</v>
      </c>
      <c r="L13063">
        <f>AVERAGE(D13063:D13082)</f>
        <v>3</v>
      </c>
      <c r="M13063">
        <f>K13063-L13063</f>
        <v>0</v>
      </c>
      <c r="N13063" t="str">
        <f>IF(K13063&gt;L13063,"HIGH ZONE BIAS",IF(K13063&lt;L13063,"LOW ZONE BIAS","EQUILIBRIUM"))</f>
        <v>EQUILIBRIUM</v>
      </c>
    </row>
    <row r="13064">
      <c r="A13064">
        <v>14503</v>
      </c>
      <c r="B13064" t="str">
        <v>2015-11-23</v>
      </c>
      <c r="C13064" t="str">
        <v>Midday</v>
      </c>
      <c r="D13064">
        <v>7</v>
      </c>
      <c r="E13064" t="str">
        <f>IF(MOD(D13064,2)=0,"EVEN","ODD")</f>
        <v>ODD</v>
      </c>
      <c r="F13064" t="str">
        <f>IF(D13064&lt;=18,"LOW (1-18)","HIGH (19-36)")</f>
        <v>LOW (1-18)</v>
      </c>
      <c r="G13064">
        <f>INT((D13064-1)/6)+1</f>
        <v>2</v>
      </c>
      <c r="H13064">
        <f>MOD(D13064-1,6)+1</f>
        <v>1</v>
      </c>
      <c r="I13064">
        <f>37-D13064</f>
        <v>30</v>
      </c>
      <c r="J13064">
        <f>ABS(D13064-D13065)</f>
        <v>21</v>
      </c>
      <c r="K13064">
        <f>AVERAGE(D13064:D13068)</f>
        <v>7</v>
      </c>
      <c r="L13064">
        <f>AVERAGE(D13064:D13083)</f>
        <v>7</v>
      </c>
      <c r="M13064">
        <f>K13064-L13064</f>
        <v>0</v>
      </c>
      <c r="N13064" t="str">
        <f>IF(K13064&gt;L13064,"HIGH ZONE BIAS",IF(K13064&lt;L13064,"LOW ZONE BIAS","EQUILIBRIUM"))</f>
        <v>EQUILIBRIUM</v>
      </c>
    </row>
    <row r="13065">
      <c r="A13065">
        <v>14502</v>
      </c>
      <c r="B13065" t="str">
        <v>2015-11-23</v>
      </c>
      <c r="C13065" t="str">
        <v>Morning</v>
      </c>
      <c r="D13065">
        <v>28</v>
      </c>
      <c r="E13065" t="str">
        <f>IF(MOD(D13065,2)=0,"EVEN","ODD")</f>
        <v>EVEN</v>
      </c>
      <c r="F13065" t="str">
        <f>IF(D13065&lt;=18,"LOW (1-18)","HIGH (19-36)")</f>
        <v>HIGH (19-36)</v>
      </c>
      <c r="G13065">
        <f>INT((D13065-1)/6)+1</f>
        <v>5</v>
      </c>
      <c r="H13065">
        <f>MOD(D13065-1,6)+1</f>
        <v>4</v>
      </c>
      <c r="I13065">
        <f>37-D13065</f>
        <v>9</v>
      </c>
      <c r="J13065">
        <f>ABS(D13065-D13066)</f>
        <v>3</v>
      </c>
      <c r="K13065">
        <f>AVERAGE(D13065:D13069)</f>
        <v>28</v>
      </c>
      <c r="L13065">
        <f>AVERAGE(D13065:D13084)</f>
        <v>28</v>
      </c>
      <c r="M13065">
        <f>K13065-L13065</f>
        <v>0</v>
      </c>
      <c r="N13065" t="str">
        <f>IF(K13065&gt;L13065,"HIGH ZONE BIAS",IF(K13065&lt;L13065,"LOW ZONE BIAS","EQUILIBRIUM"))</f>
        <v>EQUILIBRIUM</v>
      </c>
    </row>
    <row r="13066">
      <c r="A13066">
        <v>14501</v>
      </c>
      <c r="B13066" t="str">
        <v>2015-11-21</v>
      </c>
      <c r="C13066" t="str">
        <v>Evening</v>
      </c>
      <c r="D13066">
        <v>31</v>
      </c>
      <c r="E13066" t="str">
        <f>IF(MOD(D13066,2)=0,"EVEN","ODD")</f>
        <v>ODD</v>
      </c>
      <c r="F13066" t="str">
        <f>IF(D13066&lt;=18,"LOW (1-18)","HIGH (19-36)")</f>
        <v>HIGH (19-36)</v>
      </c>
      <c r="G13066">
        <f>INT((D13066-1)/6)+1</f>
        <v>6</v>
      </c>
      <c r="H13066">
        <f>MOD(D13066-1,6)+1</f>
        <v>1</v>
      </c>
      <c r="I13066">
        <f>37-D13066</f>
        <v>6</v>
      </c>
      <c r="J13066">
        <f>ABS(D13066-D13067)</f>
        <v>19</v>
      </c>
      <c r="K13066">
        <f>AVERAGE(D13066:D13070)</f>
        <v>31</v>
      </c>
      <c r="L13066">
        <f>AVERAGE(D13066:D13085)</f>
        <v>31</v>
      </c>
      <c r="M13066">
        <f>K13066-L13066</f>
        <v>0</v>
      </c>
      <c r="N13066" t="str">
        <f>IF(K13066&gt;L13066,"HIGH ZONE BIAS",IF(K13066&lt;L13066,"LOW ZONE BIAS","EQUILIBRIUM"))</f>
        <v>EQUILIBRIUM</v>
      </c>
    </row>
    <row r="13067">
      <c r="A13067">
        <v>14500</v>
      </c>
      <c r="B13067" t="str">
        <v>2015-11-21</v>
      </c>
      <c r="C13067" t="str">
        <v>Afternoon</v>
      </c>
      <c r="D13067">
        <v>12</v>
      </c>
      <c r="E13067" t="str">
        <f>IF(MOD(D13067,2)=0,"EVEN","ODD")</f>
        <v>EVEN</v>
      </c>
      <c r="F13067" t="str">
        <f>IF(D13067&lt;=18,"LOW (1-18)","HIGH (19-36)")</f>
        <v>LOW (1-18)</v>
      </c>
      <c r="G13067">
        <f>INT((D13067-1)/6)+1</f>
        <v>2</v>
      </c>
      <c r="H13067">
        <f>MOD(D13067-1,6)+1</f>
        <v>6</v>
      </c>
      <c r="I13067">
        <f>37-D13067</f>
        <v>25</v>
      </c>
      <c r="J13067">
        <f>ABS(D13067-D13068)</f>
        <v>1</v>
      </c>
      <c r="K13067">
        <f>AVERAGE(D13067:D13071)</f>
        <v>12</v>
      </c>
      <c r="L13067">
        <f>AVERAGE(D13067:D13086)</f>
        <v>12</v>
      </c>
      <c r="M13067">
        <f>K13067-L13067</f>
        <v>0</v>
      </c>
      <c r="N13067" t="str">
        <f>IF(K13067&gt;L13067,"HIGH ZONE BIAS",IF(K13067&lt;L13067,"LOW ZONE BIAS","EQUILIBRIUM"))</f>
        <v>EQUILIBRIUM</v>
      </c>
    </row>
    <row r="13068">
      <c r="A13068">
        <v>14499</v>
      </c>
      <c r="B13068" t="str">
        <v>2015-11-21</v>
      </c>
      <c r="C13068" t="str">
        <v>Midday</v>
      </c>
      <c r="D13068">
        <v>13</v>
      </c>
      <c r="E13068" t="str">
        <f>IF(MOD(D13068,2)=0,"EVEN","ODD")</f>
        <v>ODD</v>
      </c>
      <c r="F13068" t="str">
        <f>IF(D13068&lt;=18,"LOW (1-18)","HIGH (19-36)")</f>
        <v>LOW (1-18)</v>
      </c>
      <c r="G13068">
        <f>INT((D13068-1)/6)+1</f>
        <v>3</v>
      </c>
      <c r="H13068">
        <f>MOD(D13068-1,6)+1</f>
        <v>1</v>
      </c>
      <c r="I13068">
        <f>37-D13068</f>
        <v>24</v>
      </c>
      <c r="J13068">
        <f>ABS(D13068-D13069)</f>
        <v>6</v>
      </c>
      <c r="K13068">
        <f>AVERAGE(D13068:D13072)</f>
        <v>13</v>
      </c>
      <c r="L13068">
        <f>AVERAGE(D13068:D13087)</f>
        <v>13</v>
      </c>
      <c r="M13068">
        <f>K13068-L13068</f>
        <v>0</v>
      </c>
      <c r="N13068" t="str">
        <f>IF(K13068&gt;L13068,"HIGH ZONE BIAS",IF(K13068&lt;L13068,"LOW ZONE BIAS","EQUILIBRIUM"))</f>
        <v>EQUILIBRIUM</v>
      </c>
    </row>
    <row r="13069">
      <c r="A13069">
        <v>14498</v>
      </c>
      <c r="B13069" t="str">
        <v>2015-11-21</v>
      </c>
      <c r="C13069" t="str">
        <v>Morning</v>
      </c>
      <c r="D13069">
        <v>19</v>
      </c>
      <c r="E13069" t="str">
        <f>IF(MOD(D13069,2)=0,"EVEN","ODD")</f>
        <v>ODD</v>
      </c>
      <c r="F13069" t="str">
        <f>IF(D13069&lt;=18,"LOW (1-18)","HIGH (19-36)")</f>
        <v>HIGH (19-36)</v>
      </c>
      <c r="G13069">
        <f>INT((D13069-1)/6)+1</f>
        <v>4</v>
      </c>
      <c r="H13069">
        <f>MOD(D13069-1,6)+1</f>
        <v>1</v>
      </c>
      <c r="I13069">
        <f>37-D13069</f>
        <v>18</v>
      </c>
      <c r="J13069">
        <f>ABS(D13069-D13070)</f>
        <v>2</v>
      </c>
      <c r="K13069">
        <f>AVERAGE(D13069:D13073)</f>
        <v>19</v>
      </c>
      <c r="L13069">
        <f>AVERAGE(D13069:D13088)</f>
        <v>19</v>
      </c>
      <c r="M13069">
        <f>K13069-L13069</f>
        <v>0</v>
      </c>
      <c r="N13069" t="str">
        <f>IF(K13069&gt;L13069,"HIGH ZONE BIAS",IF(K13069&lt;L13069,"LOW ZONE BIAS","EQUILIBRIUM"))</f>
        <v>EQUILIBRIUM</v>
      </c>
    </row>
    <row r="13070">
      <c r="A13070">
        <v>14497</v>
      </c>
      <c r="B13070" t="str">
        <v>2015-11-20</v>
      </c>
      <c r="C13070" t="str">
        <v>Evening</v>
      </c>
      <c r="D13070">
        <v>21</v>
      </c>
      <c r="E13070" t="str">
        <f>IF(MOD(D13070,2)=0,"EVEN","ODD")</f>
        <v>ODD</v>
      </c>
      <c r="F13070" t="str">
        <f>IF(D13070&lt;=18,"LOW (1-18)","HIGH (19-36)")</f>
        <v>HIGH (19-36)</v>
      </c>
      <c r="G13070">
        <f>INT((D13070-1)/6)+1</f>
        <v>4</v>
      </c>
      <c r="H13070">
        <f>MOD(D13070-1,6)+1</f>
        <v>3</v>
      </c>
      <c r="I13070">
        <f>37-D13070</f>
        <v>16</v>
      </c>
      <c r="J13070">
        <f>ABS(D13070-D13071)</f>
        <v>15</v>
      </c>
      <c r="K13070">
        <f>AVERAGE(D13070:D13074)</f>
        <v>21</v>
      </c>
      <c r="L13070">
        <f>AVERAGE(D13070:D13089)</f>
        <v>21</v>
      </c>
      <c r="M13070">
        <f>K13070-L13070</f>
        <v>0</v>
      </c>
      <c r="N13070" t="str">
        <f>IF(K13070&gt;L13070,"HIGH ZONE BIAS",IF(K13070&lt;L13070,"LOW ZONE BIAS","EQUILIBRIUM"))</f>
        <v>EQUILIBRIUM</v>
      </c>
    </row>
    <row r="13071">
      <c r="A13071">
        <v>14496</v>
      </c>
      <c r="B13071" t="str">
        <v>2015-11-20</v>
      </c>
      <c r="C13071" t="str">
        <v>Afternoon</v>
      </c>
      <c r="D13071">
        <v>6</v>
      </c>
      <c r="E13071" t="str">
        <f>IF(MOD(D13071,2)=0,"EVEN","ODD")</f>
        <v>EVEN</v>
      </c>
      <c r="F13071" t="str">
        <f>IF(D13071&lt;=18,"LOW (1-18)","HIGH (19-36)")</f>
        <v>LOW (1-18)</v>
      </c>
      <c r="G13071">
        <f>INT((D13071-1)/6)+1</f>
        <v>1</v>
      </c>
      <c r="H13071">
        <f>MOD(D13071-1,6)+1</f>
        <v>6</v>
      </c>
      <c r="I13071">
        <f>37-D13071</f>
        <v>31</v>
      </c>
      <c r="J13071">
        <f>ABS(D13071-D13072)</f>
        <v>2</v>
      </c>
      <c r="K13071">
        <f>AVERAGE(D13071:D13075)</f>
        <v>6</v>
      </c>
      <c r="L13071">
        <f>AVERAGE(D13071:D13090)</f>
        <v>6</v>
      </c>
      <c r="M13071">
        <f>K13071-L13071</f>
        <v>0</v>
      </c>
      <c r="N13071" t="str">
        <f>IF(K13071&gt;L13071,"HIGH ZONE BIAS",IF(K13071&lt;L13071,"LOW ZONE BIAS","EQUILIBRIUM"))</f>
        <v>EQUILIBRIUM</v>
      </c>
    </row>
    <row r="13072">
      <c r="A13072">
        <v>14495</v>
      </c>
      <c r="B13072" t="str">
        <v>2015-11-20</v>
      </c>
      <c r="C13072" t="str">
        <v>Midday</v>
      </c>
      <c r="D13072">
        <v>4</v>
      </c>
      <c r="E13072" t="str">
        <f>IF(MOD(D13072,2)=0,"EVEN","ODD")</f>
        <v>EVEN</v>
      </c>
      <c r="F13072" t="str">
        <f>IF(D13072&lt;=18,"LOW (1-18)","HIGH (19-36)")</f>
        <v>LOW (1-18)</v>
      </c>
      <c r="G13072">
        <f>INT((D13072-1)/6)+1</f>
        <v>1</v>
      </c>
      <c r="H13072">
        <f>MOD(D13072-1,6)+1</f>
        <v>4</v>
      </c>
      <c r="I13072">
        <f>37-D13072</f>
        <v>33</v>
      </c>
      <c r="J13072">
        <f>ABS(D13072-D13073)</f>
        <v>11</v>
      </c>
      <c r="K13072">
        <f>AVERAGE(D13072:D13076)</f>
        <v>4</v>
      </c>
      <c r="L13072">
        <f>AVERAGE(D13072:D13091)</f>
        <v>4</v>
      </c>
      <c r="M13072">
        <f>K13072-L13072</f>
        <v>0</v>
      </c>
      <c r="N13072" t="str">
        <f>IF(K13072&gt;L13072,"HIGH ZONE BIAS",IF(K13072&lt;L13072,"LOW ZONE BIAS","EQUILIBRIUM"))</f>
        <v>EQUILIBRIUM</v>
      </c>
    </row>
    <row r="13073">
      <c r="A13073">
        <v>14494</v>
      </c>
      <c r="B13073" t="str">
        <v>2015-11-20</v>
      </c>
      <c r="C13073" t="str">
        <v>Morning</v>
      </c>
      <c r="D13073">
        <v>15</v>
      </c>
      <c r="E13073" t="str">
        <f>IF(MOD(D13073,2)=0,"EVEN","ODD")</f>
        <v>ODD</v>
      </c>
      <c r="F13073" t="str">
        <f>IF(D13073&lt;=18,"LOW (1-18)","HIGH (19-36)")</f>
        <v>LOW (1-18)</v>
      </c>
      <c r="G13073">
        <f>INT((D13073-1)/6)+1</f>
        <v>3</v>
      </c>
      <c r="H13073">
        <f>MOD(D13073-1,6)+1</f>
        <v>3</v>
      </c>
      <c r="I13073">
        <f>37-D13073</f>
        <v>22</v>
      </c>
      <c r="J13073">
        <f>ABS(D13073-D13074)</f>
        <v>13</v>
      </c>
      <c r="K13073">
        <f>AVERAGE(D13073:D13077)</f>
        <v>15</v>
      </c>
      <c r="L13073">
        <f>AVERAGE(D13073:D13092)</f>
        <v>15</v>
      </c>
      <c r="M13073">
        <f>K13073-L13073</f>
        <v>0</v>
      </c>
      <c r="N13073" t="str">
        <f>IF(K13073&gt;L13073,"HIGH ZONE BIAS",IF(K13073&lt;L13073,"LOW ZONE BIAS","EQUILIBRIUM"))</f>
        <v>EQUILIBRIUM</v>
      </c>
    </row>
    <row r="13074">
      <c r="A13074">
        <v>14493</v>
      </c>
      <c r="B13074" t="str">
        <v>2015-11-19</v>
      </c>
      <c r="C13074" t="str">
        <v>Evening</v>
      </c>
      <c r="D13074">
        <v>2</v>
      </c>
      <c r="E13074" t="str">
        <f>IF(MOD(D13074,2)=0,"EVEN","ODD")</f>
        <v>EVEN</v>
      </c>
      <c r="F13074" t="str">
        <f>IF(D13074&lt;=18,"LOW (1-18)","HIGH (19-36)")</f>
        <v>LOW (1-18)</v>
      </c>
      <c r="G13074">
        <f>INT((D13074-1)/6)+1</f>
        <v>1</v>
      </c>
      <c r="H13074">
        <f>MOD(D13074-1,6)+1</f>
        <v>2</v>
      </c>
      <c r="I13074">
        <f>37-D13074</f>
        <v>35</v>
      </c>
      <c r="J13074">
        <f>ABS(D13074-D13075)</f>
        <v>30</v>
      </c>
      <c r="K13074">
        <f>AVERAGE(D13074:D13078)</f>
        <v>2</v>
      </c>
      <c r="L13074">
        <f>AVERAGE(D13074:D13093)</f>
        <v>2</v>
      </c>
      <c r="M13074">
        <f>K13074-L13074</f>
        <v>0</v>
      </c>
      <c r="N13074" t="str">
        <f>IF(K13074&gt;L13074,"HIGH ZONE BIAS",IF(K13074&lt;L13074,"LOW ZONE BIAS","EQUILIBRIUM"))</f>
        <v>EQUILIBRIUM</v>
      </c>
    </row>
    <row r="13075">
      <c r="A13075">
        <v>14492</v>
      </c>
      <c r="B13075" t="str">
        <v>2015-11-19</v>
      </c>
      <c r="C13075" t="str">
        <v>Afternoon</v>
      </c>
      <c r="D13075">
        <v>32</v>
      </c>
      <c r="E13075" t="str">
        <f>IF(MOD(D13075,2)=0,"EVEN","ODD")</f>
        <v>EVEN</v>
      </c>
      <c r="F13075" t="str">
        <f>IF(D13075&lt;=18,"LOW (1-18)","HIGH (19-36)")</f>
        <v>HIGH (19-36)</v>
      </c>
      <c r="G13075">
        <f>INT((D13075-1)/6)+1</f>
        <v>6</v>
      </c>
      <c r="H13075">
        <f>MOD(D13075-1,6)+1</f>
        <v>2</v>
      </c>
      <c r="I13075">
        <f>37-D13075</f>
        <v>5</v>
      </c>
      <c r="J13075">
        <f>ABS(D13075-D13076)</f>
        <v>16</v>
      </c>
      <c r="K13075">
        <f>AVERAGE(D13075:D13079)</f>
        <v>32</v>
      </c>
      <c r="L13075">
        <f>AVERAGE(D13075:D13094)</f>
        <v>32</v>
      </c>
      <c r="M13075">
        <f>K13075-L13075</f>
        <v>0</v>
      </c>
      <c r="N13075" t="str">
        <f>IF(K13075&gt;L13075,"HIGH ZONE BIAS",IF(K13075&lt;L13075,"LOW ZONE BIAS","EQUILIBRIUM"))</f>
        <v>EQUILIBRIUM</v>
      </c>
    </row>
    <row r="13076">
      <c r="A13076">
        <v>14491</v>
      </c>
      <c r="B13076" t="str">
        <v>2015-11-19</v>
      </c>
      <c r="C13076" t="str">
        <v>Midday</v>
      </c>
      <c r="D13076">
        <v>16</v>
      </c>
      <c r="E13076" t="str">
        <f>IF(MOD(D13076,2)=0,"EVEN","ODD")</f>
        <v>EVEN</v>
      </c>
      <c r="F13076" t="str">
        <f>IF(D13076&lt;=18,"LOW (1-18)","HIGH (19-36)")</f>
        <v>LOW (1-18)</v>
      </c>
      <c r="G13076">
        <f>INT((D13076-1)/6)+1</f>
        <v>3</v>
      </c>
      <c r="H13076">
        <f>MOD(D13076-1,6)+1</f>
        <v>4</v>
      </c>
      <c r="I13076">
        <f>37-D13076</f>
        <v>21</v>
      </c>
      <c r="J13076">
        <f>ABS(D13076-D13077)</f>
        <v>15</v>
      </c>
      <c r="K13076">
        <f>AVERAGE(D13076:D13080)</f>
        <v>16</v>
      </c>
      <c r="L13076">
        <f>AVERAGE(D13076:D13095)</f>
        <v>16</v>
      </c>
      <c r="M13076">
        <f>K13076-L13076</f>
        <v>0</v>
      </c>
      <c r="N13076" t="str">
        <f>IF(K13076&gt;L13076,"HIGH ZONE BIAS",IF(K13076&lt;L13076,"LOW ZONE BIAS","EQUILIBRIUM"))</f>
        <v>EQUILIBRIUM</v>
      </c>
    </row>
    <row r="13077">
      <c r="A13077">
        <v>14490</v>
      </c>
      <c r="B13077" t="str">
        <v>2015-11-19</v>
      </c>
      <c r="C13077" t="str">
        <v>Morning</v>
      </c>
      <c r="D13077">
        <v>31</v>
      </c>
      <c r="E13077" t="str">
        <f>IF(MOD(D13077,2)=0,"EVEN","ODD")</f>
        <v>ODD</v>
      </c>
      <c r="F13077" t="str">
        <f>IF(D13077&lt;=18,"LOW (1-18)","HIGH (19-36)")</f>
        <v>HIGH (19-36)</v>
      </c>
      <c r="G13077">
        <f>INT((D13077-1)/6)+1</f>
        <v>6</v>
      </c>
      <c r="H13077">
        <f>MOD(D13077-1,6)+1</f>
        <v>1</v>
      </c>
      <c r="I13077">
        <f>37-D13077</f>
        <v>6</v>
      </c>
      <c r="J13077">
        <f>ABS(D13077-D13078)</f>
        <v>7</v>
      </c>
      <c r="K13077">
        <f>AVERAGE(D13077:D13081)</f>
        <v>31</v>
      </c>
      <c r="L13077">
        <f>AVERAGE(D13077:D13096)</f>
        <v>31</v>
      </c>
      <c r="M13077">
        <f>K13077-L13077</f>
        <v>0</v>
      </c>
      <c r="N13077" t="str">
        <f>IF(K13077&gt;L13077,"HIGH ZONE BIAS",IF(K13077&lt;L13077,"LOW ZONE BIAS","EQUILIBRIUM"))</f>
        <v>EQUILIBRIUM</v>
      </c>
    </row>
    <row r="13078">
      <c r="A13078">
        <v>14489</v>
      </c>
      <c r="B13078" t="str">
        <v>2015-11-18</v>
      </c>
      <c r="C13078" t="str">
        <v>Evening</v>
      </c>
      <c r="D13078">
        <v>24</v>
      </c>
      <c r="E13078" t="str">
        <f>IF(MOD(D13078,2)=0,"EVEN","ODD")</f>
        <v>EVEN</v>
      </c>
      <c r="F13078" t="str">
        <f>IF(D13078&lt;=18,"LOW (1-18)","HIGH (19-36)")</f>
        <v>HIGH (19-36)</v>
      </c>
      <c r="G13078">
        <f>INT((D13078-1)/6)+1</f>
        <v>4</v>
      </c>
      <c r="H13078">
        <f>MOD(D13078-1,6)+1</f>
        <v>6</v>
      </c>
      <c r="I13078">
        <f>37-D13078</f>
        <v>13</v>
      </c>
      <c r="J13078">
        <f>ABS(D13078-D13079)</f>
        <v>12</v>
      </c>
      <c r="K13078">
        <f>AVERAGE(D13078:D13082)</f>
        <v>24</v>
      </c>
      <c r="L13078">
        <f>AVERAGE(D13078:D13097)</f>
        <v>24</v>
      </c>
      <c r="M13078">
        <f>K13078-L13078</f>
        <v>0</v>
      </c>
      <c r="N13078" t="str">
        <f>IF(K13078&gt;L13078,"HIGH ZONE BIAS",IF(K13078&lt;L13078,"LOW ZONE BIAS","EQUILIBRIUM"))</f>
        <v>EQUILIBRIUM</v>
      </c>
    </row>
    <row r="13079">
      <c r="A13079">
        <v>14488</v>
      </c>
      <c r="B13079" t="str">
        <v>2015-11-18</v>
      </c>
      <c r="C13079" t="str">
        <v>Afternoon</v>
      </c>
      <c r="D13079">
        <v>12</v>
      </c>
      <c r="E13079" t="str">
        <f>IF(MOD(D13079,2)=0,"EVEN","ODD")</f>
        <v>EVEN</v>
      </c>
      <c r="F13079" t="str">
        <f>IF(D13079&lt;=18,"LOW (1-18)","HIGH (19-36)")</f>
        <v>LOW (1-18)</v>
      </c>
      <c r="G13079">
        <f>INT((D13079-1)/6)+1</f>
        <v>2</v>
      </c>
      <c r="H13079">
        <f>MOD(D13079-1,6)+1</f>
        <v>6</v>
      </c>
      <c r="I13079">
        <f>37-D13079</f>
        <v>25</v>
      </c>
      <c r="J13079">
        <f>ABS(D13079-D13080)</f>
        <v>4</v>
      </c>
      <c r="K13079">
        <f>AVERAGE(D13079:D13083)</f>
        <v>12</v>
      </c>
      <c r="L13079">
        <f>AVERAGE(D13079:D13098)</f>
        <v>12</v>
      </c>
      <c r="M13079">
        <f>K13079-L13079</f>
        <v>0</v>
      </c>
      <c r="N13079" t="str">
        <f>IF(K13079&gt;L13079,"HIGH ZONE BIAS",IF(K13079&lt;L13079,"LOW ZONE BIAS","EQUILIBRIUM"))</f>
        <v>EQUILIBRIUM</v>
      </c>
    </row>
    <row r="13080">
      <c r="A13080">
        <v>14487</v>
      </c>
      <c r="B13080" t="str">
        <v>2015-11-18</v>
      </c>
      <c r="C13080" t="str">
        <v>Midday</v>
      </c>
      <c r="D13080">
        <v>16</v>
      </c>
      <c r="E13080" t="str">
        <f>IF(MOD(D13080,2)=0,"EVEN","ODD")</f>
        <v>EVEN</v>
      </c>
      <c r="F13080" t="str">
        <f>IF(D13080&lt;=18,"LOW (1-18)","HIGH (19-36)")</f>
        <v>LOW (1-18)</v>
      </c>
      <c r="G13080">
        <f>INT((D13080-1)/6)+1</f>
        <v>3</v>
      </c>
      <c r="H13080">
        <f>MOD(D13080-1,6)+1</f>
        <v>4</v>
      </c>
      <c r="I13080">
        <f>37-D13080</f>
        <v>21</v>
      </c>
      <c r="J13080">
        <f>ABS(D13080-D13081)</f>
        <v>0</v>
      </c>
      <c r="K13080">
        <f>AVERAGE(D13080:D13084)</f>
        <v>16</v>
      </c>
      <c r="L13080">
        <f>AVERAGE(D13080:D13099)</f>
        <v>16</v>
      </c>
      <c r="M13080">
        <f>K13080-L13080</f>
        <v>0</v>
      </c>
      <c r="N13080" t="str">
        <f>IF(K13080&gt;L13080,"HIGH ZONE BIAS",IF(K13080&lt;L13080,"LOW ZONE BIAS","EQUILIBRIUM"))</f>
        <v>EQUILIBRIUM</v>
      </c>
    </row>
    <row r="13081">
      <c r="A13081">
        <v>14486</v>
      </c>
      <c r="B13081" t="str">
        <v>2015-11-18</v>
      </c>
      <c r="C13081" t="str">
        <v>Morning</v>
      </c>
      <c r="D13081">
        <v>16</v>
      </c>
      <c r="E13081" t="str">
        <f>IF(MOD(D13081,2)=0,"EVEN","ODD")</f>
        <v>EVEN</v>
      </c>
      <c r="F13081" t="str">
        <f>IF(D13081&lt;=18,"LOW (1-18)","HIGH (19-36)")</f>
        <v>LOW (1-18)</v>
      </c>
      <c r="G13081">
        <f>INT((D13081-1)/6)+1</f>
        <v>3</v>
      </c>
      <c r="H13081">
        <f>MOD(D13081-1,6)+1</f>
        <v>4</v>
      </c>
      <c r="I13081">
        <f>37-D13081</f>
        <v>21</v>
      </c>
      <c r="J13081">
        <f>ABS(D13081-D13082)</f>
        <v>3</v>
      </c>
      <c r="K13081">
        <f>AVERAGE(D13081:D13085)</f>
        <v>16</v>
      </c>
      <c r="L13081">
        <f>AVERAGE(D13081:D13100)</f>
        <v>16</v>
      </c>
      <c r="M13081">
        <f>K13081-L13081</f>
        <v>0</v>
      </c>
      <c r="N13081" t="str">
        <f>IF(K13081&gt;L13081,"HIGH ZONE BIAS",IF(K13081&lt;L13081,"LOW ZONE BIAS","EQUILIBRIUM"))</f>
        <v>EQUILIBRIUM</v>
      </c>
    </row>
    <row r="13082">
      <c r="A13082">
        <v>14485</v>
      </c>
      <c r="B13082" t="str">
        <v>2015-11-17</v>
      </c>
      <c r="C13082" t="str">
        <v>Evening</v>
      </c>
      <c r="D13082">
        <v>13</v>
      </c>
      <c r="E13082" t="str">
        <f>IF(MOD(D13082,2)=0,"EVEN","ODD")</f>
        <v>ODD</v>
      </c>
      <c r="F13082" t="str">
        <f>IF(D13082&lt;=18,"LOW (1-18)","HIGH (19-36)")</f>
        <v>LOW (1-18)</v>
      </c>
      <c r="G13082">
        <f>INT((D13082-1)/6)+1</f>
        <v>3</v>
      </c>
      <c r="H13082">
        <f>MOD(D13082-1,6)+1</f>
        <v>1</v>
      </c>
      <c r="I13082">
        <f>37-D13082</f>
        <v>24</v>
      </c>
      <c r="J13082">
        <f>ABS(D13082-D13083)</f>
        <v>21</v>
      </c>
      <c r="K13082">
        <f>AVERAGE(D13082:D13086)</f>
        <v>13</v>
      </c>
      <c r="L13082">
        <f>AVERAGE(D13082:D13101)</f>
        <v>13</v>
      </c>
      <c r="M13082">
        <f>K13082-L13082</f>
        <v>0</v>
      </c>
      <c r="N13082" t="str">
        <f>IF(K13082&gt;L13082,"HIGH ZONE BIAS",IF(K13082&lt;L13082,"LOW ZONE BIAS","EQUILIBRIUM"))</f>
        <v>EQUILIBRIUM</v>
      </c>
    </row>
    <row r="13083">
      <c r="A13083">
        <v>14484</v>
      </c>
      <c r="B13083" t="str">
        <v>2015-11-17</v>
      </c>
      <c r="C13083" t="str">
        <v>Afternoon</v>
      </c>
      <c r="D13083">
        <v>34</v>
      </c>
      <c r="E13083" t="str">
        <f>IF(MOD(D13083,2)=0,"EVEN","ODD")</f>
        <v>EVEN</v>
      </c>
      <c r="F13083" t="str">
        <f>IF(D13083&lt;=18,"LOW (1-18)","HIGH (19-36)")</f>
        <v>HIGH (19-36)</v>
      </c>
      <c r="G13083">
        <f>INT((D13083-1)/6)+1</f>
        <v>6</v>
      </c>
      <c r="H13083">
        <f>MOD(D13083-1,6)+1</f>
        <v>4</v>
      </c>
      <c r="I13083">
        <f>37-D13083</f>
        <v>3</v>
      </c>
      <c r="J13083">
        <f>ABS(D13083-D13084)</f>
        <v>25</v>
      </c>
      <c r="K13083">
        <f>AVERAGE(D13083:D13087)</f>
        <v>34</v>
      </c>
      <c r="L13083">
        <f>AVERAGE(D13083:D13102)</f>
        <v>34</v>
      </c>
      <c r="M13083">
        <f>K13083-L13083</f>
        <v>0</v>
      </c>
      <c r="N13083" t="str">
        <f>IF(K13083&gt;L13083,"HIGH ZONE BIAS",IF(K13083&lt;L13083,"LOW ZONE BIAS","EQUILIBRIUM"))</f>
        <v>EQUILIBRIUM</v>
      </c>
    </row>
    <row r="13084">
      <c r="A13084">
        <v>14483</v>
      </c>
      <c r="B13084" t="str">
        <v>2015-11-17</v>
      </c>
      <c r="C13084" t="str">
        <v>Midday</v>
      </c>
      <c r="D13084">
        <v>9</v>
      </c>
      <c r="E13084" t="str">
        <f>IF(MOD(D13084,2)=0,"EVEN","ODD")</f>
        <v>ODD</v>
      </c>
      <c r="F13084" t="str">
        <f>IF(D13084&lt;=18,"LOW (1-18)","HIGH (19-36)")</f>
        <v>LOW (1-18)</v>
      </c>
      <c r="G13084">
        <f>INT((D13084-1)/6)+1</f>
        <v>2</v>
      </c>
      <c r="H13084">
        <f>MOD(D13084-1,6)+1</f>
        <v>3</v>
      </c>
      <c r="I13084">
        <f>37-D13084</f>
        <v>28</v>
      </c>
      <c r="J13084">
        <f>ABS(D13084-D13085)</f>
        <v>16</v>
      </c>
      <c r="K13084">
        <f>AVERAGE(D13084:D13088)</f>
        <v>9</v>
      </c>
      <c r="L13084">
        <f>AVERAGE(D13084:D13103)</f>
        <v>9</v>
      </c>
      <c r="M13084">
        <f>K13084-L13084</f>
        <v>0</v>
      </c>
      <c r="N13084" t="str">
        <f>IF(K13084&gt;L13084,"HIGH ZONE BIAS",IF(K13084&lt;L13084,"LOW ZONE BIAS","EQUILIBRIUM"))</f>
        <v>EQUILIBRIUM</v>
      </c>
    </row>
    <row r="13085">
      <c r="A13085">
        <v>14482</v>
      </c>
      <c r="B13085" t="str">
        <v>2015-11-17</v>
      </c>
      <c r="C13085" t="str">
        <v>Morning</v>
      </c>
      <c r="D13085">
        <v>25</v>
      </c>
      <c r="E13085" t="str">
        <f>IF(MOD(D13085,2)=0,"EVEN","ODD")</f>
        <v>ODD</v>
      </c>
      <c r="F13085" t="str">
        <f>IF(D13085&lt;=18,"LOW (1-18)","HIGH (19-36)")</f>
        <v>HIGH (19-36)</v>
      </c>
      <c r="G13085">
        <f>INT((D13085-1)/6)+1</f>
        <v>5</v>
      </c>
      <c r="H13085">
        <f>MOD(D13085-1,6)+1</f>
        <v>1</v>
      </c>
      <c r="I13085">
        <f>37-D13085</f>
        <v>12</v>
      </c>
      <c r="J13085">
        <f>ABS(D13085-D13086)</f>
        <v>10</v>
      </c>
      <c r="K13085">
        <f>AVERAGE(D13085:D13089)</f>
        <v>25</v>
      </c>
      <c r="L13085">
        <f>AVERAGE(D13085:D13104)</f>
        <v>25</v>
      </c>
      <c r="M13085">
        <f>K13085-L13085</f>
        <v>0</v>
      </c>
      <c r="N13085" t="str">
        <f>IF(K13085&gt;L13085,"HIGH ZONE BIAS",IF(K13085&lt;L13085,"LOW ZONE BIAS","EQUILIBRIUM"))</f>
        <v>EQUILIBRIUM</v>
      </c>
    </row>
    <row r="13086">
      <c r="A13086">
        <v>14481</v>
      </c>
      <c r="B13086" t="str">
        <v>2015-11-16</v>
      </c>
      <c r="C13086" t="str">
        <v>Evening</v>
      </c>
      <c r="D13086">
        <v>35</v>
      </c>
      <c r="E13086" t="str">
        <f>IF(MOD(D13086,2)=0,"EVEN","ODD")</f>
        <v>ODD</v>
      </c>
      <c r="F13086" t="str">
        <f>IF(D13086&lt;=18,"LOW (1-18)","HIGH (19-36)")</f>
        <v>HIGH (19-36)</v>
      </c>
      <c r="G13086">
        <f>INT((D13086-1)/6)+1</f>
        <v>6</v>
      </c>
      <c r="H13086">
        <f>MOD(D13086-1,6)+1</f>
        <v>5</v>
      </c>
      <c r="I13086">
        <f>37-D13086</f>
        <v>2</v>
      </c>
      <c r="J13086">
        <f>ABS(D13086-D13087)</f>
        <v>0</v>
      </c>
      <c r="K13086">
        <f>AVERAGE(D13086:D13090)</f>
        <v>35</v>
      </c>
      <c r="L13086">
        <f>AVERAGE(D13086:D13105)</f>
        <v>35</v>
      </c>
      <c r="M13086">
        <f>K13086-L13086</f>
        <v>0</v>
      </c>
      <c r="N13086" t="str">
        <f>IF(K13086&gt;L13086,"HIGH ZONE BIAS",IF(K13086&lt;L13086,"LOW ZONE BIAS","EQUILIBRIUM"))</f>
        <v>EQUILIBRIUM</v>
      </c>
    </row>
    <row r="13087">
      <c r="A13087">
        <v>14480</v>
      </c>
      <c r="B13087" t="str">
        <v>2015-11-16</v>
      </c>
      <c r="C13087" t="str">
        <v>Afternoon</v>
      </c>
      <c r="D13087">
        <v>35</v>
      </c>
      <c r="E13087" t="str">
        <f>IF(MOD(D13087,2)=0,"EVEN","ODD")</f>
        <v>ODD</v>
      </c>
      <c r="F13087" t="str">
        <f>IF(D13087&lt;=18,"LOW (1-18)","HIGH (19-36)")</f>
        <v>HIGH (19-36)</v>
      </c>
      <c r="G13087">
        <f>INT((D13087-1)/6)+1</f>
        <v>6</v>
      </c>
      <c r="H13087">
        <f>MOD(D13087-1,6)+1</f>
        <v>5</v>
      </c>
      <c r="I13087">
        <f>37-D13087</f>
        <v>2</v>
      </c>
      <c r="J13087">
        <f>ABS(D13087-D13088)</f>
        <v>28</v>
      </c>
      <c r="K13087">
        <f>AVERAGE(D13087:D13091)</f>
        <v>35</v>
      </c>
      <c r="L13087">
        <f>AVERAGE(D13087:D13106)</f>
        <v>35</v>
      </c>
      <c r="M13087">
        <f>K13087-L13087</f>
        <v>0</v>
      </c>
      <c r="N13087" t="str">
        <f>IF(K13087&gt;L13087,"HIGH ZONE BIAS",IF(K13087&lt;L13087,"LOW ZONE BIAS","EQUILIBRIUM"))</f>
        <v>EQUILIBRIUM</v>
      </c>
    </row>
    <row r="13088">
      <c r="A13088">
        <v>14479</v>
      </c>
      <c r="B13088" t="str">
        <v>2015-11-16</v>
      </c>
      <c r="C13088" t="str">
        <v>Midday</v>
      </c>
      <c r="D13088">
        <v>7</v>
      </c>
      <c r="E13088" t="str">
        <f>IF(MOD(D13088,2)=0,"EVEN","ODD")</f>
        <v>ODD</v>
      </c>
      <c r="F13088" t="str">
        <f>IF(D13088&lt;=18,"LOW (1-18)","HIGH (19-36)")</f>
        <v>LOW (1-18)</v>
      </c>
      <c r="G13088">
        <f>INT((D13088-1)/6)+1</f>
        <v>2</v>
      </c>
      <c r="H13088">
        <f>MOD(D13088-1,6)+1</f>
        <v>1</v>
      </c>
      <c r="I13088">
        <f>37-D13088</f>
        <v>30</v>
      </c>
      <c r="J13088">
        <f>ABS(D13088-D13089)</f>
        <v>22</v>
      </c>
      <c r="K13088">
        <f>AVERAGE(D13088:D13092)</f>
        <v>7</v>
      </c>
      <c r="L13088">
        <f>AVERAGE(D13088:D13107)</f>
        <v>7</v>
      </c>
      <c r="M13088">
        <f>K13088-L13088</f>
        <v>0</v>
      </c>
      <c r="N13088" t="str">
        <f>IF(K13088&gt;L13088,"HIGH ZONE BIAS",IF(K13088&lt;L13088,"LOW ZONE BIAS","EQUILIBRIUM"))</f>
        <v>EQUILIBRIUM</v>
      </c>
    </row>
    <row r="13089">
      <c r="A13089">
        <v>14478</v>
      </c>
      <c r="B13089" t="str">
        <v>2015-11-16</v>
      </c>
      <c r="C13089" t="str">
        <v>Morning</v>
      </c>
      <c r="D13089">
        <v>29</v>
      </c>
      <c r="E13089" t="str">
        <f>IF(MOD(D13089,2)=0,"EVEN","ODD")</f>
        <v>ODD</v>
      </c>
      <c r="F13089" t="str">
        <f>IF(D13089&lt;=18,"LOW (1-18)","HIGH (19-36)")</f>
        <v>HIGH (19-36)</v>
      </c>
      <c r="G13089">
        <f>INT((D13089-1)/6)+1</f>
        <v>5</v>
      </c>
      <c r="H13089">
        <f>MOD(D13089-1,6)+1</f>
        <v>5</v>
      </c>
      <c r="I13089">
        <f>37-D13089</f>
        <v>8</v>
      </c>
      <c r="J13089">
        <f>ABS(D13089-D13090)</f>
        <v>26</v>
      </c>
      <c r="K13089">
        <f>AVERAGE(D13089:D13093)</f>
        <v>29</v>
      </c>
      <c r="L13089">
        <f>AVERAGE(D13089:D13108)</f>
        <v>29</v>
      </c>
      <c r="M13089">
        <f>K13089-L13089</f>
        <v>0</v>
      </c>
      <c r="N13089" t="str">
        <f>IF(K13089&gt;L13089,"HIGH ZONE BIAS",IF(K13089&lt;L13089,"LOW ZONE BIAS","EQUILIBRIUM"))</f>
        <v>EQUILIBRIUM</v>
      </c>
    </row>
    <row r="13090">
      <c r="A13090">
        <v>14477</v>
      </c>
      <c r="B13090" t="str">
        <v>2015-11-14</v>
      </c>
      <c r="C13090" t="str">
        <v>Evening</v>
      </c>
      <c r="D13090">
        <v>3</v>
      </c>
      <c r="E13090" t="str">
        <f>IF(MOD(D13090,2)=0,"EVEN","ODD")</f>
        <v>ODD</v>
      </c>
      <c r="F13090" t="str">
        <f>IF(D13090&lt;=18,"LOW (1-18)","HIGH (19-36)")</f>
        <v>LOW (1-18)</v>
      </c>
      <c r="G13090">
        <f>INT((D13090-1)/6)+1</f>
        <v>1</v>
      </c>
      <c r="H13090">
        <f>MOD(D13090-1,6)+1</f>
        <v>3</v>
      </c>
      <c r="I13090">
        <f>37-D13090</f>
        <v>34</v>
      </c>
      <c r="J13090">
        <f>ABS(D13090-D13091)</f>
        <v>20</v>
      </c>
      <c r="K13090">
        <f>AVERAGE(D13090:D13094)</f>
        <v>3</v>
      </c>
      <c r="L13090">
        <f>AVERAGE(D13090:D13109)</f>
        <v>3</v>
      </c>
      <c r="M13090">
        <f>K13090-L13090</f>
        <v>0</v>
      </c>
      <c r="N13090" t="str">
        <f>IF(K13090&gt;L13090,"HIGH ZONE BIAS",IF(K13090&lt;L13090,"LOW ZONE BIAS","EQUILIBRIUM"))</f>
        <v>EQUILIBRIUM</v>
      </c>
    </row>
    <row r="13091">
      <c r="A13091">
        <v>14476</v>
      </c>
      <c r="B13091" t="str">
        <v>2015-11-14</v>
      </c>
      <c r="C13091" t="str">
        <v>Afternoon</v>
      </c>
      <c r="D13091">
        <v>23</v>
      </c>
      <c r="E13091" t="str">
        <f>IF(MOD(D13091,2)=0,"EVEN","ODD")</f>
        <v>ODD</v>
      </c>
      <c r="F13091" t="str">
        <f>IF(D13091&lt;=18,"LOW (1-18)","HIGH (19-36)")</f>
        <v>HIGH (19-36)</v>
      </c>
      <c r="G13091">
        <f>INT((D13091-1)/6)+1</f>
        <v>4</v>
      </c>
      <c r="H13091">
        <f>MOD(D13091-1,6)+1</f>
        <v>5</v>
      </c>
      <c r="I13091">
        <f>37-D13091</f>
        <v>14</v>
      </c>
      <c r="J13091">
        <f>ABS(D13091-D13092)</f>
        <v>11</v>
      </c>
      <c r="K13091">
        <f>AVERAGE(D13091:D13095)</f>
        <v>23</v>
      </c>
      <c r="L13091">
        <f>AVERAGE(D13091:D13110)</f>
        <v>23</v>
      </c>
      <c r="M13091">
        <f>K13091-L13091</f>
        <v>0</v>
      </c>
      <c r="N13091" t="str">
        <f>IF(K13091&gt;L13091,"HIGH ZONE BIAS",IF(K13091&lt;L13091,"LOW ZONE BIAS","EQUILIBRIUM"))</f>
        <v>EQUILIBRIUM</v>
      </c>
    </row>
    <row r="13092">
      <c r="A13092">
        <v>14475</v>
      </c>
      <c r="B13092" t="str">
        <v>2015-11-14</v>
      </c>
      <c r="C13092" t="str">
        <v>Midday</v>
      </c>
      <c r="D13092">
        <v>12</v>
      </c>
      <c r="E13092" t="str">
        <f>IF(MOD(D13092,2)=0,"EVEN","ODD")</f>
        <v>EVEN</v>
      </c>
      <c r="F13092" t="str">
        <f>IF(D13092&lt;=18,"LOW (1-18)","HIGH (19-36)")</f>
        <v>LOW (1-18)</v>
      </c>
      <c r="G13092">
        <f>INT((D13092-1)/6)+1</f>
        <v>2</v>
      </c>
      <c r="H13092">
        <f>MOD(D13092-1,6)+1</f>
        <v>6</v>
      </c>
      <c r="I13092">
        <f>37-D13092</f>
        <v>25</v>
      </c>
      <c r="J13092">
        <f>ABS(D13092-D13093)</f>
        <v>8</v>
      </c>
      <c r="K13092">
        <f>AVERAGE(D13092:D13096)</f>
        <v>12</v>
      </c>
      <c r="L13092">
        <f>AVERAGE(D13092:D13111)</f>
        <v>12</v>
      </c>
      <c r="M13092">
        <f>K13092-L13092</f>
        <v>0</v>
      </c>
      <c r="N13092" t="str">
        <f>IF(K13092&gt;L13092,"HIGH ZONE BIAS",IF(K13092&lt;L13092,"LOW ZONE BIAS","EQUILIBRIUM"))</f>
        <v>EQUILIBRIUM</v>
      </c>
    </row>
    <row r="13093">
      <c r="A13093">
        <v>14474</v>
      </c>
      <c r="B13093" t="str">
        <v>2015-11-14</v>
      </c>
      <c r="C13093" t="str">
        <v>Morning</v>
      </c>
      <c r="D13093">
        <v>4</v>
      </c>
      <c r="E13093" t="str">
        <f>IF(MOD(D13093,2)=0,"EVEN","ODD")</f>
        <v>EVEN</v>
      </c>
      <c r="F13093" t="str">
        <f>IF(D13093&lt;=18,"LOW (1-18)","HIGH (19-36)")</f>
        <v>LOW (1-18)</v>
      </c>
      <c r="G13093">
        <f>INT((D13093-1)/6)+1</f>
        <v>1</v>
      </c>
      <c r="H13093">
        <f>MOD(D13093-1,6)+1</f>
        <v>4</v>
      </c>
      <c r="I13093">
        <f>37-D13093</f>
        <v>33</v>
      </c>
      <c r="J13093">
        <f>ABS(D13093-D13094)</f>
        <v>21</v>
      </c>
      <c r="K13093">
        <f>AVERAGE(D13093:D13097)</f>
        <v>4</v>
      </c>
      <c r="L13093">
        <f>AVERAGE(D13093:D13112)</f>
        <v>4</v>
      </c>
      <c r="M13093">
        <f>K13093-L13093</f>
        <v>0</v>
      </c>
      <c r="N13093" t="str">
        <f>IF(K13093&gt;L13093,"HIGH ZONE BIAS",IF(K13093&lt;L13093,"LOW ZONE BIAS","EQUILIBRIUM"))</f>
        <v>EQUILIBRIUM</v>
      </c>
    </row>
    <row r="13094">
      <c r="A13094">
        <v>14473</v>
      </c>
      <c r="B13094" t="str">
        <v>2015-11-13</v>
      </c>
      <c r="C13094" t="str">
        <v>Evening</v>
      </c>
      <c r="D13094">
        <v>25</v>
      </c>
      <c r="E13094" t="str">
        <f>IF(MOD(D13094,2)=0,"EVEN","ODD")</f>
        <v>ODD</v>
      </c>
      <c r="F13094" t="str">
        <f>IF(D13094&lt;=18,"LOW (1-18)","HIGH (19-36)")</f>
        <v>HIGH (19-36)</v>
      </c>
      <c r="G13094">
        <f>INT((D13094-1)/6)+1</f>
        <v>5</v>
      </c>
      <c r="H13094">
        <f>MOD(D13094-1,6)+1</f>
        <v>1</v>
      </c>
      <c r="I13094">
        <f>37-D13094</f>
        <v>12</v>
      </c>
      <c r="J13094">
        <f>ABS(D13094-D13095)</f>
        <v>3</v>
      </c>
      <c r="K13094">
        <f>AVERAGE(D13094:D13098)</f>
        <v>25</v>
      </c>
      <c r="L13094">
        <f>AVERAGE(D13094:D13113)</f>
        <v>25</v>
      </c>
      <c r="M13094">
        <f>K13094-L13094</f>
        <v>0</v>
      </c>
      <c r="N13094" t="str">
        <f>IF(K13094&gt;L13094,"HIGH ZONE BIAS",IF(K13094&lt;L13094,"LOW ZONE BIAS","EQUILIBRIUM"))</f>
        <v>EQUILIBRIUM</v>
      </c>
    </row>
    <row r="13095">
      <c r="A13095">
        <v>14472</v>
      </c>
      <c r="B13095" t="str">
        <v>2015-11-13</v>
      </c>
      <c r="C13095" t="str">
        <v>Afternoon</v>
      </c>
      <c r="D13095">
        <v>28</v>
      </c>
      <c r="E13095" t="str">
        <f>IF(MOD(D13095,2)=0,"EVEN","ODD")</f>
        <v>EVEN</v>
      </c>
      <c r="F13095" t="str">
        <f>IF(D13095&lt;=18,"LOW (1-18)","HIGH (19-36)")</f>
        <v>HIGH (19-36)</v>
      </c>
      <c r="G13095">
        <f>INT((D13095-1)/6)+1</f>
        <v>5</v>
      </c>
      <c r="H13095">
        <f>MOD(D13095-1,6)+1</f>
        <v>4</v>
      </c>
      <c r="I13095">
        <f>37-D13095</f>
        <v>9</v>
      </c>
      <c r="J13095">
        <f>ABS(D13095-D13096)</f>
        <v>13</v>
      </c>
      <c r="K13095">
        <f>AVERAGE(D13095:D13099)</f>
        <v>28</v>
      </c>
      <c r="L13095">
        <f>AVERAGE(D13095:D13114)</f>
        <v>28</v>
      </c>
      <c r="M13095">
        <f>K13095-L13095</f>
        <v>0</v>
      </c>
      <c r="N13095" t="str">
        <f>IF(K13095&gt;L13095,"HIGH ZONE BIAS",IF(K13095&lt;L13095,"LOW ZONE BIAS","EQUILIBRIUM"))</f>
        <v>EQUILIBRIUM</v>
      </c>
    </row>
    <row r="13096">
      <c r="A13096">
        <v>14471</v>
      </c>
      <c r="B13096" t="str">
        <v>2015-11-13</v>
      </c>
      <c r="C13096" t="str">
        <v>Midday</v>
      </c>
      <c r="D13096">
        <v>15</v>
      </c>
      <c r="E13096" t="str">
        <f>IF(MOD(D13096,2)=0,"EVEN","ODD")</f>
        <v>ODD</v>
      </c>
      <c r="F13096" t="str">
        <f>IF(D13096&lt;=18,"LOW (1-18)","HIGH (19-36)")</f>
        <v>LOW (1-18)</v>
      </c>
      <c r="G13096">
        <f>INT((D13096-1)/6)+1</f>
        <v>3</v>
      </c>
      <c r="H13096">
        <f>MOD(D13096-1,6)+1</f>
        <v>3</v>
      </c>
      <c r="I13096">
        <f>37-D13096</f>
        <v>22</v>
      </c>
      <c r="J13096">
        <f>ABS(D13096-D13097)</f>
        <v>14</v>
      </c>
      <c r="K13096">
        <f>AVERAGE(D13096:D13100)</f>
        <v>15</v>
      </c>
      <c r="L13096">
        <f>AVERAGE(D13096:D13115)</f>
        <v>15</v>
      </c>
      <c r="M13096">
        <f>K13096-L13096</f>
        <v>0</v>
      </c>
      <c r="N13096" t="str">
        <f>IF(K13096&gt;L13096,"HIGH ZONE BIAS",IF(K13096&lt;L13096,"LOW ZONE BIAS","EQUILIBRIUM"))</f>
        <v>EQUILIBRIUM</v>
      </c>
    </row>
    <row r="13097">
      <c r="A13097">
        <v>14470</v>
      </c>
      <c r="B13097" t="str">
        <v>2015-11-13</v>
      </c>
      <c r="C13097" t="str">
        <v>Morning</v>
      </c>
      <c r="D13097">
        <v>1</v>
      </c>
      <c r="E13097" t="str">
        <f>IF(MOD(D13097,2)=0,"EVEN","ODD")</f>
        <v>ODD</v>
      </c>
      <c r="F13097" t="str">
        <f>IF(D13097&lt;=18,"LOW (1-18)","HIGH (19-36)")</f>
        <v>LOW (1-18)</v>
      </c>
      <c r="G13097">
        <f>INT((D13097-1)/6)+1</f>
        <v>1</v>
      </c>
      <c r="H13097">
        <f>MOD(D13097-1,6)+1</f>
        <v>1</v>
      </c>
      <c r="I13097">
        <f>37-D13097</f>
        <v>36</v>
      </c>
      <c r="J13097">
        <f>ABS(D13097-D13098)</f>
        <v>20</v>
      </c>
      <c r="K13097">
        <f>AVERAGE(D13097:D13101)</f>
        <v>1</v>
      </c>
      <c r="L13097">
        <f>AVERAGE(D13097:D13116)</f>
        <v>1</v>
      </c>
      <c r="M13097">
        <f>K13097-L13097</f>
        <v>0</v>
      </c>
      <c r="N13097" t="str">
        <f>IF(K13097&gt;L13097,"HIGH ZONE BIAS",IF(K13097&lt;L13097,"LOW ZONE BIAS","EQUILIBRIUM"))</f>
        <v>EQUILIBRIUM</v>
      </c>
    </row>
    <row r="13098">
      <c r="A13098">
        <v>14469</v>
      </c>
      <c r="B13098" t="str">
        <v>2015-11-12</v>
      </c>
      <c r="C13098" t="str">
        <v>Evening</v>
      </c>
      <c r="D13098">
        <v>21</v>
      </c>
      <c r="E13098" t="str">
        <f>IF(MOD(D13098,2)=0,"EVEN","ODD")</f>
        <v>ODD</v>
      </c>
      <c r="F13098" t="str">
        <f>IF(D13098&lt;=18,"LOW (1-18)","HIGH (19-36)")</f>
        <v>HIGH (19-36)</v>
      </c>
      <c r="G13098">
        <f>INT((D13098-1)/6)+1</f>
        <v>4</v>
      </c>
      <c r="H13098">
        <f>MOD(D13098-1,6)+1</f>
        <v>3</v>
      </c>
      <c r="I13098">
        <f>37-D13098</f>
        <v>16</v>
      </c>
      <c r="J13098">
        <f>ABS(D13098-D13099)</f>
        <v>4</v>
      </c>
      <c r="K13098">
        <f>AVERAGE(D13098:D13102)</f>
        <v>21</v>
      </c>
      <c r="L13098">
        <f>AVERAGE(D13098:D13117)</f>
        <v>21</v>
      </c>
      <c r="M13098">
        <f>K13098-L13098</f>
        <v>0</v>
      </c>
      <c r="N13098" t="str">
        <f>IF(K13098&gt;L13098,"HIGH ZONE BIAS",IF(K13098&lt;L13098,"LOW ZONE BIAS","EQUILIBRIUM"))</f>
        <v>EQUILIBRIUM</v>
      </c>
    </row>
    <row r="13099">
      <c r="A13099">
        <v>14468</v>
      </c>
      <c r="B13099" t="str">
        <v>2015-11-12</v>
      </c>
      <c r="C13099" t="str">
        <v>Afternoon</v>
      </c>
      <c r="D13099">
        <v>17</v>
      </c>
      <c r="E13099" t="str">
        <f>IF(MOD(D13099,2)=0,"EVEN","ODD")</f>
        <v>ODD</v>
      </c>
      <c r="F13099" t="str">
        <f>IF(D13099&lt;=18,"LOW (1-18)","HIGH (19-36)")</f>
        <v>LOW (1-18)</v>
      </c>
      <c r="G13099">
        <f>INT((D13099-1)/6)+1</f>
        <v>3</v>
      </c>
      <c r="H13099">
        <f>MOD(D13099-1,6)+1</f>
        <v>5</v>
      </c>
      <c r="I13099">
        <f>37-D13099</f>
        <v>20</v>
      </c>
      <c r="J13099">
        <f>ABS(D13099-D13100)</f>
        <v>19</v>
      </c>
      <c r="K13099">
        <f>AVERAGE(D13099:D13103)</f>
        <v>17</v>
      </c>
      <c r="L13099">
        <f>AVERAGE(D13099:D13118)</f>
        <v>17</v>
      </c>
      <c r="M13099">
        <f>K13099-L13099</f>
        <v>0</v>
      </c>
      <c r="N13099" t="str">
        <f>IF(K13099&gt;L13099,"HIGH ZONE BIAS",IF(K13099&lt;L13099,"LOW ZONE BIAS","EQUILIBRIUM"))</f>
        <v>EQUILIBRIUM</v>
      </c>
    </row>
    <row r="13100">
      <c r="A13100">
        <v>14467</v>
      </c>
      <c r="B13100" t="str">
        <v>2015-11-12</v>
      </c>
      <c r="C13100" t="str">
        <v>Midday</v>
      </c>
      <c r="D13100">
        <v>36</v>
      </c>
      <c r="E13100" t="str">
        <f>IF(MOD(D13100,2)=0,"EVEN","ODD")</f>
        <v>EVEN</v>
      </c>
      <c r="F13100" t="str">
        <f>IF(D13100&lt;=18,"LOW (1-18)","HIGH (19-36)")</f>
        <v>HIGH (19-36)</v>
      </c>
      <c r="G13100">
        <f>INT((D13100-1)/6)+1</f>
        <v>6</v>
      </c>
      <c r="H13100">
        <f>MOD(D13100-1,6)+1</f>
        <v>6</v>
      </c>
      <c r="I13100">
        <f>37-D13100</f>
        <v>1</v>
      </c>
      <c r="J13100">
        <f>ABS(D13100-D13101)</f>
        <v>26</v>
      </c>
      <c r="K13100">
        <f>AVERAGE(D13100:D13104)</f>
        <v>36</v>
      </c>
      <c r="L13100">
        <f>AVERAGE(D13100:D13119)</f>
        <v>36</v>
      </c>
      <c r="M13100">
        <f>K13100-L13100</f>
        <v>0</v>
      </c>
      <c r="N13100" t="str">
        <f>IF(K13100&gt;L13100,"HIGH ZONE BIAS",IF(K13100&lt;L13100,"LOW ZONE BIAS","EQUILIBRIUM"))</f>
        <v>EQUILIBRIUM</v>
      </c>
    </row>
    <row r="13101">
      <c r="A13101">
        <v>14466</v>
      </c>
      <c r="B13101" t="str">
        <v>2015-11-12</v>
      </c>
      <c r="C13101" t="str">
        <v>Morning</v>
      </c>
      <c r="D13101">
        <v>10</v>
      </c>
      <c r="E13101" t="str">
        <f>IF(MOD(D13101,2)=0,"EVEN","ODD")</f>
        <v>EVEN</v>
      </c>
      <c r="F13101" t="str">
        <f>IF(D13101&lt;=18,"LOW (1-18)","HIGH (19-36)")</f>
        <v>LOW (1-18)</v>
      </c>
      <c r="G13101">
        <f>INT((D13101-1)/6)+1</f>
        <v>2</v>
      </c>
      <c r="H13101">
        <f>MOD(D13101-1,6)+1</f>
        <v>4</v>
      </c>
      <c r="I13101">
        <f>37-D13101</f>
        <v>27</v>
      </c>
      <c r="J13101">
        <f>ABS(D13101-D13102)</f>
        <v>3</v>
      </c>
      <c r="K13101">
        <f>AVERAGE(D13101:D13105)</f>
        <v>10</v>
      </c>
      <c r="L13101">
        <f>AVERAGE(D13101:D13120)</f>
        <v>10</v>
      </c>
      <c r="M13101">
        <f>K13101-L13101</f>
        <v>0</v>
      </c>
      <c r="N13101" t="str">
        <f>IF(K13101&gt;L13101,"HIGH ZONE BIAS",IF(K13101&lt;L13101,"LOW ZONE BIAS","EQUILIBRIUM"))</f>
        <v>EQUILIBRIUM</v>
      </c>
    </row>
    <row r="13102">
      <c r="A13102">
        <v>14465</v>
      </c>
      <c r="B13102" t="str">
        <v>2015-11-11</v>
      </c>
      <c r="C13102" t="str">
        <v>Evening</v>
      </c>
      <c r="D13102">
        <v>13</v>
      </c>
      <c r="E13102" t="str">
        <f>IF(MOD(D13102,2)=0,"EVEN","ODD")</f>
        <v>ODD</v>
      </c>
      <c r="F13102" t="str">
        <f>IF(D13102&lt;=18,"LOW (1-18)","HIGH (19-36)")</f>
        <v>LOW (1-18)</v>
      </c>
      <c r="G13102">
        <f>INT((D13102-1)/6)+1</f>
        <v>3</v>
      </c>
      <c r="H13102">
        <f>MOD(D13102-1,6)+1</f>
        <v>1</v>
      </c>
      <c r="I13102">
        <f>37-D13102</f>
        <v>24</v>
      </c>
      <c r="J13102">
        <f>ABS(D13102-D13103)</f>
        <v>8</v>
      </c>
      <c r="K13102">
        <f>AVERAGE(D13102:D13106)</f>
        <v>13</v>
      </c>
      <c r="L13102">
        <f>AVERAGE(D13102:D13121)</f>
        <v>13</v>
      </c>
      <c r="M13102">
        <f>K13102-L13102</f>
        <v>0</v>
      </c>
      <c r="N13102" t="str">
        <f>IF(K13102&gt;L13102,"HIGH ZONE BIAS",IF(K13102&lt;L13102,"LOW ZONE BIAS","EQUILIBRIUM"))</f>
        <v>EQUILIBRIUM</v>
      </c>
    </row>
    <row r="13103">
      <c r="A13103">
        <v>14464</v>
      </c>
      <c r="B13103" t="str">
        <v>2015-11-11</v>
      </c>
      <c r="C13103" t="str">
        <v>Afternoon</v>
      </c>
      <c r="D13103">
        <v>5</v>
      </c>
      <c r="E13103" t="str">
        <f>IF(MOD(D13103,2)=0,"EVEN","ODD")</f>
        <v>ODD</v>
      </c>
      <c r="F13103" t="str">
        <f>IF(D13103&lt;=18,"LOW (1-18)","HIGH (19-36)")</f>
        <v>LOW (1-18)</v>
      </c>
      <c r="G13103">
        <f>INT((D13103-1)/6)+1</f>
        <v>1</v>
      </c>
      <c r="H13103">
        <f>MOD(D13103-1,6)+1</f>
        <v>5</v>
      </c>
      <c r="I13103">
        <f>37-D13103</f>
        <v>32</v>
      </c>
      <c r="J13103">
        <f>ABS(D13103-D13104)</f>
        <v>0</v>
      </c>
      <c r="K13103">
        <f>AVERAGE(D13103:D13107)</f>
        <v>5</v>
      </c>
      <c r="L13103">
        <f>AVERAGE(D13103:D13122)</f>
        <v>5</v>
      </c>
      <c r="M13103">
        <f>K13103-L13103</f>
        <v>0</v>
      </c>
      <c r="N13103" t="str">
        <f>IF(K13103&gt;L13103,"HIGH ZONE BIAS",IF(K13103&lt;L13103,"LOW ZONE BIAS","EQUILIBRIUM"))</f>
        <v>EQUILIBRIUM</v>
      </c>
    </row>
    <row r="13104">
      <c r="A13104">
        <v>14463</v>
      </c>
      <c r="B13104" t="str">
        <v>2015-11-11</v>
      </c>
      <c r="C13104" t="str">
        <v>Midday</v>
      </c>
      <c r="D13104">
        <v>5</v>
      </c>
      <c r="E13104" t="str">
        <f>IF(MOD(D13104,2)=0,"EVEN","ODD")</f>
        <v>ODD</v>
      </c>
      <c r="F13104" t="str">
        <f>IF(D13104&lt;=18,"LOW (1-18)","HIGH (19-36)")</f>
        <v>LOW (1-18)</v>
      </c>
      <c r="G13104">
        <f>INT((D13104-1)/6)+1</f>
        <v>1</v>
      </c>
      <c r="H13104">
        <f>MOD(D13104-1,6)+1</f>
        <v>5</v>
      </c>
      <c r="I13104">
        <f>37-D13104</f>
        <v>32</v>
      </c>
      <c r="J13104">
        <f>ABS(D13104-D13105)</f>
        <v>9</v>
      </c>
      <c r="K13104">
        <f>AVERAGE(D13104:D13108)</f>
        <v>5</v>
      </c>
      <c r="L13104">
        <f>AVERAGE(D13104:D13123)</f>
        <v>5</v>
      </c>
      <c r="M13104">
        <f>K13104-L13104</f>
        <v>0</v>
      </c>
      <c r="N13104" t="str">
        <f>IF(K13104&gt;L13104,"HIGH ZONE BIAS",IF(K13104&lt;L13104,"LOW ZONE BIAS","EQUILIBRIUM"))</f>
        <v>EQUILIBRIUM</v>
      </c>
    </row>
    <row r="13105">
      <c r="A13105">
        <v>14462</v>
      </c>
      <c r="B13105" t="str">
        <v>2015-11-11</v>
      </c>
      <c r="C13105" t="str">
        <v>Morning</v>
      </c>
      <c r="D13105">
        <v>14</v>
      </c>
      <c r="E13105" t="str">
        <f>IF(MOD(D13105,2)=0,"EVEN","ODD")</f>
        <v>EVEN</v>
      </c>
      <c r="F13105" t="str">
        <f>IF(D13105&lt;=18,"LOW (1-18)","HIGH (19-36)")</f>
        <v>LOW (1-18)</v>
      </c>
      <c r="G13105">
        <f>INT((D13105-1)/6)+1</f>
        <v>3</v>
      </c>
      <c r="H13105">
        <f>MOD(D13105-1,6)+1</f>
        <v>2</v>
      </c>
      <c r="I13105">
        <f>37-D13105</f>
        <v>23</v>
      </c>
      <c r="J13105">
        <f>ABS(D13105-D13106)</f>
        <v>15</v>
      </c>
      <c r="K13105">
        <f>AVERAGE(D13105:D13109)</f>
        <v>14</v>
      </c>
      <c r="L13105">
        <f>AVERAGE(D13105:D13124)</f>
        <v>14</v>
      </c>
      <c r="M13105">
        <f>K13105-L13105</f>
        <v>0</v>
      </c>
      <c r="N13105" t="str">
        <f>IF(K13105&gt;L13105,"HIGH ZONE BIAS",IF(K13105&lt;L13105,"LOW ZONE BIAS","EQUILIBRIUM"))</f>
        <v>EQUILIBRIUM</v>
      </c>
    </row>
    <row r="13106">
      <c r="A13106">
        <v>14461</v>
      </c>
      <c r="B13106" t="str">
        <v>2015-11-09</v>
      </c>
      <c r="C13106" t="str">
        <v>Evening</v>
      </c>
      <c r="D13106">
        <v>29</v>
      </c>
      <c r="E13106" t="str">
        <f>IF(MOD(D13106,2)=0,"EVEN","ODD")</f>
        <v>ODD</v>
      </c>
      <c r="F13106" t="str">
        <f>IF(D13106&lt;=18,"LOW (1-18)","HIGH (19-36)")</f>
        <v>HIGH (19-36)</v>
      </c>
      <c r="G13106">
        <f>INT((D13106-1)/6)+1</f>
        <v>5</v>
      </c>
      <c r="H13106">
        <f>MOD(D13106-1,6)+1</f>
        <v>5</v>
      </c>
      <c r="I13106">
        <f>37-D13106</f>
        <v>8</v>
      </c>
      <c r="J13106">
        <f>ABS(D13106-D13107)</f>
        <v>27</v>
      </c>
      <c r="K13106">
        <f>AVERAGE(D13106:D13110)</f>
        <v>29</v>
      </c>
      <c r="L13106">
        <f>AVERAGE(D13106:D13125)</f>
        <v>29</v>
      </c>
      <c r="M13106">
        <f>K13106-L13106</f>
        <v>0</v>
      </c>
      <c r="N13106" t="str">
        <f>IF(K13106&gt;L13106,"HIGH ZONE BIAS",IF(K13106&lt;L13106,"LOW ZONE BIAS","EQUILIBRIUM"))</f>
        <v>EQUILIBRIUM</v>
      </c>
    </row>
    <row r="13107">
      <c r="A13107">
        <v>14460</v>
      </c>
      <c r="B13107" t="str">
        <v>2015-11-09</v>
      </c>
      <c r="C13107" t="str">
        <v>Afternoon</v>
      </c>
      <c r="D13107">
        <v>2</v>
      </c>
      <c r="E13107" t="str">
        <f>IF(MOD(D13107,2)=0,"EVEN","ODD")</f>
        <v>EVEN</v>
      </c>
      <c r="F13107" t="str">
        <f>IF(D13107&lt;=18,"LOW (1-18)","HIGH (19-36)")</f>
        <v>LOW (1-18)</v>
      </c>
      <c r="G13107">
        <f>INT((D13107-1)/6)+1</f>
        <v>1</v>
      </c>
      <c r="H13107">
        <f>MOD(D13107-1,6)+1</f>
        <v>2</v>
      </c>
      <c r="I13107">
        <f>37-D13107</f>
        <v>35</v>
      </c>
      <c r="J13107">
        <f>ABS(D13107-D13108)</f>
        <v>4</v>
      </c>
      <c r="K13107">
        <f>AVERAGE(D13107:D13111)</f>
        <v>2</v>
      </c>
      <c r="L13107">
        <f>AVERAGE(D13107:D13126)</f>
        <v>2</v>
      </c>
      <c r="M13107">
        <f>K13107-L13107</f>
        <v>0</v>
      </c>
      <c r="N13107" t="str">
        <f>IF(K13107&gt;L13107,"HIGH ZONE BIAS",IF(K13107&lt;L13107,"LOW ZONE BIAS","EQUILIBRIUM"))</f>
        <v>EQUILIBRIUM</v>
      </c>
    </row>
    <row r="13108">
      <c r="A13108">
        <v>14459</v>
      </c>
      <c r="B13108" t="str">
        <v>2015-11-09</v>
      </c>
      <c r="C13108" t="str">
        <v>Midday</v>
      </c>
      <c r="D13108">
        <v>6</v>
      </c>
      <c r="E13108" t="str">
        <f>IF(MOD(D13108,2)=0,"EVEN","ODD")</f>
        <v>EVEN</v>
      </c>
      <c r="F13108" t="str">
        <f>IF(D13108&lt;=18,"LOW (1-18)","HIGH (19-36)")</f>
        <v>LOW (1-18)</v>
      </c>
      <c r="G13108">
        <f>INT((D13108-1)/6)+1</f>
        <v>1</v>
      </c>
      <c r="H13108">
        <f>MOD(D13108-1,6)+1</f>
        <v>6</v>
      </c>
      <c r="I13108">
        <f>37-D13108</f>
        <v>31</v>
      </c>
      <c r="J13108">
        <f>ABS(D13108-D13109)</f>
        <v>18</v>
      </c>
      <c r="K13108">
        <f>AVERAGE(D13108:D13112)</f>
        <v>6</v>
      </c>
      <c r="L13108">
        <f>AVERAGE(D13108:D13127)</f>
        <v>6</v>
      </c>
      <c r="M13108">
        <f>K13108-L13108</f>
        <v>0</v>
      </c>
      <c r="N13108" t="str">
        <f>IF(K13108&gt;L13108,"HIGH ZONE BIAS",IF(K13108&lt;L13108,"LOW ZONE BIAS","EQUILIBRIUM"))</f>
        <v>EQUILIBRIUM</v>
      </c>
    </row>
    <row r="13109">
      <c r="A13109">
        <v>14458</v>
      </c>
      <c r="B13109" t="str">
        <v>2015-11-09</v>
      </c>
      <c r="C13109" t="str">
        <v>Morning</v>
      </c>
      <c r="D13109">
        <v>24</v>
      </c>
      <c r="E13109" t="str">
        <f>IF(MOD(D13109,2)=0,"EVEN","ODD")</f>
        <v>EVEN</v>
      </c>
      <c r="F13109" t="str">
        <f>IF(D13109&lt;=18,"LOW (1-18)","HIGH (19-36)")</f>
        <v>HIGH (19-36)</v>
      </c>
      <c r="G13109">
        <f>INT((D13109-1)/6)+1</f>
        <v>4</v>
      </c>
      <c r="H13109">
        <f>MOD(D13109-1,6)+1</f>
        <v>6</v>
      </c>
      <c r="I13109">
        <f>37-D13109</f>
        <v>13</v>
      </c>
      <c r="J13109">
        <f>ABS(D13109-D13110)</f>
        <v>12</v>
      </c>
      <c r="K13109">
        <f>AVERAGE(D13109:D13113)</f>
        <v>24</v>
      </c>
      <c r="L13109">
        <f>AVERAGE(D13109:D13128)</f>
        <v>24</v>
      </c>
      <c r="M13109">
        <f>K13109-L13109</f>
        <v>0</v>
      </c>
      <c r="N13109" t="str">
        <f>IF(K13109&gt;L13109,"HIGH ZONE BIAS",IF(K13109&lt;L13109,"LOW ZONE BIAS","EQUILIBRIUM"))</f>
        <v>EQUILIBRIUM</v>
      </c>
    </row>
    <row r="13110">
      <c r="A13110">
        <v>14457</v>
      </c>
      <c r="B13110" t="str">
        <v>2015-11-07</v>
      </c>
      <c r="C13110" t="str">
        <v>Evening</v>
      </c>
      <c r="D13110">
        <v>36</v>
      </c>
      <c r="E13110" t="str">
        <f>IF(MOD(D13110,2)=0,"EVEN","ODD")</f>
        <v>EVEN</v>
      </c>
      <c r="F13110" t="str">
        <f>IF(D13110&lt;=18,"LOW (1-18)","HIGH (19-36)")</f>
        <v>HIGH (19-36)</v>
      </c>
      <c r="G13110">
        <f>INT((D13110-1)/6)+1</f>
        <v>6</v>
      </c>
      <c r="H13110">
        <f>MOD(D13110-1,6)+1</f>
        <v>6</v>
      </c>
      <c r="I13110">
        <f>37-D13110</f>
        <v>1</v>
      </c>
      <c r="J13110">
        <f>ABS(D13110-D13111)</f>
        <v>4</v>
      </c>
      <c r="K13110">
        <f>AVERAGE(D13110:D13114)</f>
        <v>36</v>
      </c>
      <c r="L13110">
        <f>AVERAGE(D13110:D13129)</f>
        <v>36</v>
      </c>
      <c r="M13110">
        <f>K13110-L13110</f>
        <v>0</v>
      </c>
      <c r="N13110" t="str">
        <f>IF(K13110&gt;L13110,"HIGH ZONE BIAS",IF(K13110&lt;L13110,"LOW ZONE BIAS","EQUILIBRIUM"))</f>
        <v>EQUILIBRIUM</v>
      </c>
    </row>
    <row r="13111">
      <c r="A13111">
        <v>14456</v>
      </c>
      <c r="B13111" t="str">
        <v>2015-11-07</v>
      </c>
      <c r="C13111" t="str">
        <v>Afternoon</v>
      </c>
      <c r="D13111">
        <v>32</v>
      </c>
      <c r="E13111" t="str">
        <f>IF(MOD(D13111,2)=0,"EVEN","ODD")</f>
        <v>EVEN</v>
      </c>
      <c r="F13111" t="str">
        <f>IF(D13111&lt;=18,"LOW (1-18)","HIGH (19-36)")</f>
        <v>HIGH (19-36)</v>
      </c>
      <c r="G13111">
        <f>INT((D13111-1)/6)+1</f>
        <v>6</v>
      </c>
      <c r="H13111">
        <f>MOD(D13111-1,6)+1</f>
        <v>2</v>
      </c>
      <c r="I13111">
        <f>37-D13111</f>
        <v>5</v>
      </c>
      <c r="J13111">
        <f>ABS(D13111-D13112)</f>
        <v>7</v>
      </c>
      <c r="K13111">
        <f>AVERAGE(D13111:D13115)</f>
        <v>32</v>
      </c>
      <c r="L13111">
        <f>AVERAGE(D13111:D13130)</f>
        <v>32</v>
      </c>
      <c r="M13111">
        <f>K13111-L13111</f>
        <v>0</v>
      </c>
      <c r="N13111" t="str">
        <f>IF(K13111&gt;L13111,"HIGH ZONE BIAS",IF(K13111&lt;L13111,"LOW ZONE BIAS","EQUILIBRIUM"))</f>
        <v>EQUILIBRIUM</v>
      </c>
    </row>
    <row r="13112">
      <c r="A13112">
        <v>14455</v>
      </c>
      <c r="B13112" t="str">
        <v>2015-11-07</v>
      </c>
      <c r="C13112" t="str">
        <v>Midday</v>
      </c>
      <c r="D13112">
        <v>25</v>
      </c>
      <c r="E13112" t="str">
        <f>IF(MOD(D13112,2)=0,"EVEN","ODD")</f>
        <v>ODD</v>
      </c>
      <c r="F13112" t="str">
        <f>IF(D13112&lt;=18,"LOW (1-18)","HIGH (19-36)")</f>
        <v>HIGH (19-36)</v>
      </c>
      <c r="G13112">
        <f>INT((D13112-1)/6)+1</f>
        <v>5</v>
      </c>
      <c r="H13112">
        <f>MOD(D13112-1,6)+1</f>
        <v>1</v>
      </c>
      <c r="I13112">
        <f>37-D13112</f>
        <v>12</v>
      </c>
      <c r="J13112">
        <f>ABS(D13112-D13113)</f>
        <v>4</v>
      </c>
      <c r="K13112">
        <f>AVERAGE(D13112:D13116)</f>
        <v>25</v>
      </c>
      <c r="L13112">
        <f>AVERAGE(D13112:D13131)</f>
        <v>25</v>
      </c>
      <c r="M13112">
        <f>K13112-L13112</f>
        <v>0</v>
      </c>
      <c r="N13112" t="str">
        <f>IF(K13112&gt;L13112,"HIGH ZONE BIAS",IF(K13112&lt;L13112,"LOW ZONE BIAS","EQUILIBRIUM"))</f>
        <v>EQUILIBRIUM</v>
      </c>
    </row>
    <row r="13113">
      <c r="A13113">
        <v>14454</v>
      </c>
      <c r="B13113" t="str">
        <v>2015-11-07</v>
      </c>
      <c r="C13113" t="str">
        <v>Morning</v>
      </c>
      <c r="D13113">
        <v>29</v>
      </c>
      <c r="E13113" t="str">
        <f>IF(MOD(D13113,2)=0,"EVEN","ODD")</f>
        <v>ODD</v>
      </c>
      <c r="F13113" t="str">
        <f>IF(D13113&lt;=18,"LOW (1-18)","HIGH (19-36)")</f>
        <v>HIGH (19-36)</v>
      </c>
      <c r="G13113">
        <f>INT((D13113-1)/6)+1</f>
        <v>5</v>
      </c>
      <c r="H13113">
        <f>MOD(D13113-1,6)+1</f>
        <v>5</v>
      </c>
      <c r="I13113">
        <f>37-D13113</f>
        <v>8</v>
      </c>
      <c r="J13113">
        <f>ABS(D13113-D13114)</f>
        <v>5</v>
      </c>
      <c r="K13113">
        <f>AVERAGE(D13113:D13117)</f>
        <v>29</v>
      </c>
      <c r="L13113">
        <f>AVERAGE(D13113:D13132)</f>
        <v>29</v>
      </c>
      <c r="M13113">
        <f>K13113-L13113</f>
        <v>0</v>
      </c>
      <c r="N13113" t="str">
        <f>IF(K13113&gt;L13113,"HIGH ZONE BIAS",IF(K13113&lt;L13113,"LOW ZONE BIAS","EQUILIBRIUM"))</f>
        <v>EQUILIBRIUM</v>
      </c>
    </row>
    <row r="13114">
      <c r="A13114">
        <v>14453</v>
      </c>
      <c r="B13114" t="str">
        <v>2015-11-06</v>
      </c>
      <c r="C13114" t="str">
        <v>Evening</v>
      </c>
      <c r="D13114">
        <v>24</v>
      </c>
      <c r="E13114" t="str">
        <f>IF(MOD(D13114,2)=0,"EVEN","ODD")</f>
        <v>EVEN</v>
      </c>
      <c r="F13114" t="str">
        <f>IF(D13114&lt;=18,"LOW (1-18)","HIGH (19-36)")</f>
        <v>HIGH (19-36)</v>
      </c>
      <c r="G13114">
        <f>INT((D13114-1)/6)+1</f>
        <v>4</v>
      </c>
      <c r="H13114">
        <f>MOD(D13114-1,6)+1</f>
        <v>6</v>
      </c>
      <c r="I13114">
        <f>37-D13114</f>
        <v>13</v>
      </c>
      <c r="J13114">
        <f>ABS(D13114-D13115)</f>
        <v>7</v>
      </c>
      <c r="K13114">
        <f>AVERAGE(D13114:D13118)</f>
        <v>24</v>
      </c>
      <c r="L13114">
        <f>AVERAGE(D13114:D13133)</f>
        <v>24</v>
      </c>
      <c r="M13114">
        <f>K13114-L13114</f>
        <v>0</v>
      </c>
      <c r="N13114" t="str">
        <f>IF(K13114&gt;L13114,"HIGH ZONE BIAS",IF(K13114&lt;L13114,"LOW ZONE BIAS","EQUILIBRIUM"))</f>
        <v>EQUILIBRIUM</v>
      </c>
    </row>
    <row r="13115">
      <c r="A13115">
        <v>14452</v>
      </c>
      <c r="B13115" t="str">
        <v>2015-11-06</v>
      </c>
      <c r="C13115" t="str">
        <v>Afternoon</v>
      </c>
      <c r="D13115">
        <v>17</v>
      </c>
      <c r="E13115" t="str">
        <f>IF(MOD(D13115,2)=0,"EVEN","ODD")</f>
        <v>ODD</v>
      </c>
      <c r="F13115" t="str">
        <f>IF(D13115&lt;=18,"LOW (1-18)","HIGH (19-36)")</f>
        <v>LOW (1-18)</v>
      </c>
      <c r="G13115">
        <f>INT((D13115-1)/6)+1</f>
        <v>3</v>
      </c>
      <c r="H13115">
        <f>MOD(D13115-1,6)+1</f>
        <v>5</v>
      </c>
      <c r="I13115">
        <f>37-D13115</f>
        <v>20</v>
      </c>
      <c r="J13115">
        <f>ABS(D13115-D13116)</f>
        <v>18</v>
      </c>
      <c r="K13115">
        <f>AVERAGE(D13115:D13119)</f>
        <v>17</v>
      </c>
      <c r="L13115">
        <f>AVERAGE(D13115:D13134)</f>
        <v>17</v>
      </c>
      <c r="M13115">
        <f>K13115-L13115</f>
        <v>0</v>
      </c>
      <c r="N13115" t="str">
        <f>IF(K13115&gt;L13115,"HIGH ZONE BIAS",IF(K13115&lt;L13115,"LOW ZONE BIAS","EQUILIBRIUM"))</f>
        <v>EQUILIBRIUM</v>
      </c>
    </row>
    <row r="13116">
      <c r="A13116">
        <v>14451</v>
      </c>
      <c r="B13116" t="str">
        <v>2015-11-06</v>
      </c>
      <c r="C13116" t="str">
        <v>Midday</v>
      </c>
      <c r="D13116">
        <v>35</v>
      </c>
      <c r="E13116" t="str">
        <f>IF(MOD(D13116,2)=0,"EVEN","ODD")</f>
        <v>ODD</v>
      </c>
      <c r="F13116" t="str">
        <f>IF(D13116&lt;=18,"LOW (1-18)","HIGH (19-36)")</f>
        <v>HIGH (19-36)</v>
      </c>
      <c r="G13116">
        <f>INT((D13116-1)/6)+1</f>
        <v>6</v>
      </c>
      <c r="H13116">
        <f>MOD(D13116-1,6)+1</f>
        <v>5</v>
      </c>
      <c r="I13116">
        <f>37-D13116</f>
        <v>2</v>
      </c>
      <c r="J13116">
        <f>ABS(D13116-D13117)</f>
        <v>18</v>
      </c>
      <c r="K13116">
        <f>AVERAGE(D13116:D13120)</f>
        <v>35</v>
      </c>
      <c r="L13116">
        <f>AVERAGE(D13116:D13135)</f>
        <v>35</v>
      </c>
      <c r="M13116">
        <f>K13116-L13116</f>
        <v>0</v>
      </c>
      <c r="N13116" t="str">
        <f>IF(K13116&gt;L13116,"HIGH ZONE BIAS",IF(K13116&lt;L13116,"LOW ZONE BIAS","EQUILIBRIUM"))</f>
        <v>EQUILIBRIUM</v>
      </c>
    </row>
    <row r="13117">
      <c r="A13117">
        <v>14450</v>
      </c>
      <c r="B13117" t="str">
        <v>2015-11-06</v>
      </c>
      <c r="C13117" t="str">
        <v>Morning</v>
      </c>
      <c r="D13117">
        <v>17</v>
      </c>
      <c r="E13117" t="str">
        <f>IF(MOD(D13117,2)=0,"EVEN","ODD")</f>
        <v>ODD</v>
      </c>
      <c r="F13117" t="str">
        <f>IF(D13117&lt;=18,"LOW (1-18)","HIGH (19-36)")</f>
        <v>LOW (1-18)</v>
      </c>
      <c r="G13117">
        <f>INT((D13117-1)/6)+1</f>
        <v>3</v>
      </c>
      <c r="H13117">
        <f>MOD(D13117-1,6)+1</f>
        <v>5</v>
      </c>
      <c r="I13117">
        <f>37-D13117</f>
        <v>20</v>
      </c>
      <c r="J13117">
        <f>ABS(D13117-D13118)</f>
        <v>5</v>
      </c>
      <c r="K13117">
        <f>AVERAGE(D13117:D13121)</f>
        <v>17</v>
      </c>
      <c r="L13117">
        <f>AVERAGE(D13117:D13136)</f>
        <v>17</v>
      </c>
      <c r="M13117">
        <f>K13117-L13117</f>
        <v>0</v>
      </c>
      <c r="N13117" t="str">
        <f>IF(K13117&gt;L13117,"HIGH ZONE BIAS",IF(K13117&lt;L13117,"LOW ZONE BIAS","EQUILIBRIUM"))</f>
        <v>EQUILIBRIUM</v>
      </c>
    </row>
    <row r="13118">
      <c r="A13118">
        <v>14449</v>
      </c>
      <c r="B13118" t="str">
        <v>2015-11-05</v>
      </c>
      <c r="C13118" t="str">
        <v>Evening</v>
      </c>
      <c r="D13118">
        <v>22</v>
      </c>
      <c r="E13118" t="str">
        <f>IF(MOD(D13118,2)=0,"EVEN","ODD")</f>
        <v>EVEN</v>
      </c>
      <c r="F13118" t="str">
        <f>IF(D13118&lt;=18,"LOW (1-18)","HIGH (19-36)")</f>
        <v>HIGH (19-36)</v>
      </c>
      <c r="G13118">
        <f>INT((D13118-1)/6)+1</f>
        <v>4</v>
      </c>
      <c r="H13118">
        <f>MOD(D13118-1,6)+1</f>
        <v>4</v>
      </c>
      <c r="I13118">
        <f>37-D13118</f>
        <v>15</v>
      </c>
      <c r="J13118">
        <f>ABS(D13118-D13119)</f>
        <v>2</v>
      </c>
      <c r="K13118">
        <f>AVERAGE(D13118:D13122)</f>
        <v>22</v>
      </c>
      <c r="L13118">
        <f>AVERAGE(D13118:D13137)</f>
        <v>22</v>
      </c>
      <c r="M13118">
        <f>K13118-L13118</f>
        <v>0</v>
      </c>
      <c r="N13118" t="str">
        <f>IF(K13118&gt;L13118,"HIGH ZONE BIAS",IF(K13118&lt;L13118,"LOW ZONE BIAS","EQUILIBRIUM"))</f>
        <v>EQUILIBRIUM</v>
      </c>
    </row>
    <row r="13119">
      <c r="A13119">
        <v>14448</v>
      </c>
      <c r="B13119" t="str">
        <v>2015-11-05</v>
      </c>
      <c r="C13119" t="str">
        <v>Afternoon</v>
      </c>
      <c r="D13119">
        <v>24</v>
      </c>
      <c r="E13119" t="str">
        <f>IF(MOD(D13119,2)=0,"EVEN","ODD")</f>
        <v>EVEN</v>
      </c>
      <c r="F13119" t="str">
        <f>IF(D13119&lt;=18,"LOW (1-18)","HIGH (19-36)")</f>
        <v>HIGH (19-36)</v>
      </c>
      <c r="G13119">
        <f>INT((D13119-1)/6)+1</f>
        <v>4</v>
      </c>
      <c r="H13119">
        <f>MOD(D13119-1,6)+1</f>
        <v>6</v>
      </c>
      <c r="I13119">
        <f>37-D13119</f>
        <v>13</v>
      </c>
      <c r="J13119">
        <f>ABS(D13119-D13120)</f>
        <v>7</v>
      </c>
      <c r="K13119">
        <f>AVERAGE(D13119:D13123)</f>
        <v>24</v>
      </c>
      <c r="L13119">
        <f>AVERAGE(D13119:D13138)</f>
        <v>24</v>
      </c>
      <c r="M13119">
        <f>K13119-L13119</f>
        <v>0</v>
      </c>
      <c r="N13119" t="str">
        <f>IF(K13119&gt;L13119,"HIGH ZONE BIAS",IF(K13119&lt;L13119,"LOW ZONE BIAS","EQUILIBRIUM"))</f>
        <v>EQUILIBRIUM</v>
      </c>
    </row>
    <row r="13120">
      <c r="A13120">
        <v>14447</v>
      </c>
      <c r="B13120" t="str">
        <v>2015-11-05</v>
      </c>
      <c r="C13120" t="str">
        <v>Midday</v>
      </c>
      <c r="D13120">
        <v>31</v>
      </c>
      <c r="E13120" t="str">
        <f>IF(MOD(D13120,2)=0,"EVEN","ODD")</f>
        <v>ODD</v>
      </c>
      <c r="F13120" t="str">
        <f>IF(D13120&lt;=18,"LOW (1-18)","HIGH (19-36)")</f>
        <v>HIGH (19-36)</v>
      </c>
      <c r="G13120">
        <f>INT((D13120-1)/6)+1</f>
        <v>6</v>
      </c>
      <c r="H13120">
        <f>MOD(D13120-1,6)+1</f>
        <v>1</v>
      </c>
      <c r="I13120">
        <f>37-D13120</f>
        <v>6</v>
      </c>
      <c r="J13120">
        <f>ABS(D13120-D13121)</f>
        <v>25</v>
      </c>
      <c r="K13120">
        <f>AVERAGE(D13120:D13124)</f>
        <v>31</v>
      </c>
      <c r="L13120">
        <f>AVERAGE(D13120:D13139)</f>
        <v>31</v>
      </c>
      <c r="M13120">
        <f>K13120-L13120</f>
        <v>0</v>
      </c>
      <c r="N13120" t="str">
        <f>IF(K13120&gt;L13120,"HIGH ZONE BIAS",IF(K13120&lt;L13120,"LOW ZONE BIAS","EQUILIBRIUM"))</f>
        <v>EQUILIBRIUM</v>
      </c>
    </row>
    <row r="13121">
      <c r="A13121">
        <v>14446</v>
      </c>
      <c r="B13121" t="str">
        <v>2015-11-05</v>
      </c>
      <c r="C13121" t="str">
        <v>Morning</v>
      </c>
      <c r="D13121">
        <v>6</v>
      </c>
      <c r="E13121" t="str">
        <f>IF(MOD(D13121,2)=0,"EVEN","ODD")</f>
        <v>EVEN</v>
      </c>
      <c r="F13121" t="str">
        <f>IF(D13121&lt;=18,"LOW (1-18)","HIGH (19-36)")</f>
        <v>LOW (1-18)</v>
      </c>
      <c r="G13121">
        <f>INT((D13121-1)/6)+1</f>
        <v>1</v>
      </c>
      <c r="H13121">
        <f>MOD(D13121-1,6)+1</f>
        <v>6</v>
      </c>
      <c r="I13121">
        <f>37-D13121</f>
        <v>31</v>
      </c>
      <c r="J13121">
        <f>ABS(D13121-D13122)</f>
        <v>25</v>
      </c>
      <c r="K13121">
        <f>AVERAGE(D13121:D13125)</f>
        <v>6</v>
      </c>
      <c r="L13121">
        <f>AVERAGE(D13121:D13140)</f>
        <v>6</v>
      </c>
      <c r="M13121">
        <f>K13121-L13121</f>
        <v>0</v>
      </c>
      <c r="N13121" t="str">
        <f>IF(K13121&gt;L13121,"HIGH ZONE BIAS",IF(K13121&lt;L13121,"LOW ZONE BIAS","EQUILIBRIUM"))</f>
        <v>EQUILIBRIUM</v>
      </c>
    </row>
    <row r="13122">
      <c r="A13122">
        <v>14445</v>
      </c>
      <c r="B13122" t="str">
        <v>2015-11-04</v>
      </c>
      <c r="C13122" t="str">
        <v>Evening</v>
      </c>
      <c r="D13122">
        <v>31</v>
      </c>
      <c r="E13122" t="str">
        <f>IF(MOD(D13122,2)=0,"EVEN","ODD")</f>
        <v>ODD</v>
      </c>
      <c r="F13122" t="str">
        <f>IF(D13122&lt;=18,"LOW (1-18)","HIGH (19-36)")</f>
        <v>HIGH (19-36)</v>
      </c>
      <c r="G13122">
        <f>INT((D13122-1)/6)+1</f>
        <v>6</v>
      </c>
      <c r="H13122">
        <f>MOD(D13122-1,6)+1</f>
        <v>1</v>
      </c>
      <c r="I13122">
        <f>37-D13122</f>
        <v>6</v>
      </c>
      <c r="J13122">
        <f>ABS(D13122-D13123)</f>
        <v>23</v>
      </c>
      <c r="K13122">
        <f>AVERAGE(D13122:D13126)</f>
        <v>31</v>
      </c>
      <c r="L13122">
        <f>AVERAGE(D13122:D13141)</f>
        <v>31</v>
      </c>
      <c r="M13122">
        <f>K13122-L13122</f>
        <v>0</v>
      </c>
      <c r="N13122" t="str">
        <f>IF(K13122&gt;L13122,"HIGH ZONE BIAS",IF(K13122&lt;L13122,"LOW ZONE BIAS","EQUILIBRIUM"))</f>
        <v>EQUILIBRIUM</v>
      </c>
    </row>
    <row r="13123">
      <c r="A13123">
        <v>14444</v>
      </c>
      <c r="B13123" t="str">
        <v>2015-11-04</v>
      </c>
      <c r="C13123" t="str">
        <v>Afternoon</v>
      </c>
      <c r="D13123">
        <v>8</v>
      </c>
      <c r="E13123" t="str">
        <f>IF(MOD(D13123,2)=0,"EVEN","ODD")</f>
        <v>EVEN</v>
      </c>
      <c r="F13123" t="str">
        <f>IF(D13123&lt;=18,"LOW (1-18)","HIGH (19-36)")</f>
        <v>LOW (1-18)</v>
      </c>
      <c r="G13123">
        <f>INT((D13123-1)/6)+1</f>
        <v>2</v>
      </c>
      <c r="H13123">
        <f>MOD(D13123-1,6)+1</f>
        <v>2</v>
      </c>
      <c r="I13123">
        <f>37-D13123</f>
        <v>29</v>
      </c>
      <c r="J13123">
        <f>ABS(D13123-D13124)</f>
        <v>16</v>
      </c>
      <c r="K13123">
        <f>AVERAGE(D13123:D13127)</f>
        <v>8</v>
      </c>
      <c r="L13123">
        <f>AVERAGE(D13123:D13142)</f>
        <v>8</v>
      </c>
      <c r="M13123">
        <f>K13123-L13123</f>
        <v>0</v>
      </c>
      <c r="N13123" t="str">
        <f>IF(K13123&gt;L13123,"HIGH ZONE BIAS",IF(K13123&lt;L13123,"LOW ZONE BIAS","EQUILIBRIUM"))</f>
        <v>EQUILIBRIUM</v>
      </c>
    </row>
    <row r="13124">
      <c r="A13124">
        <v>14443</v>
      </c>
      <c r="B13124" t="str">
        <v>2015-11-04</v>
      </c>
      <c r="C13124" t="str">
        <v>Midday</v>
      </c>
      <c r="D13124">
        <v>24</v>
      </c>
      <c r="E13124" t="str">
        <f>IF(MOD(D13124,2)=0,"EVEN","ODD")</f>
        <v>EVEN</v>
      </c>
      <c r="F13124" t="str">
        <f>IF(D13124&lt;=18,"LOW (1-18)","HIGH (19-36)")</f>
        <v>HIGH (19-36)</v>
      </c>
      <c r="G13124">
        <f>INT((D13124-1)/6)+1</f>
        <v>4</v>
      </c>
      <c r="H13124">
        <f>MOD(D13124-1,6)+1</f>
        <v>6</v>
      </c>
      <c r="I13124">
        <f>37-D13124</f>
        <v>13</v>
      </c>
      <c r="J13124">
        <f>ABS(D13124-D13125)</f>
        <v>6</v>
      </c>
      <c r="K13124">
        <f>AVERAGE(D13124:D13128)</f>
        <v>24</v>
      </c>
      <c r="L13124">
        <f>AVERAGE(D13124:D13143)</f>
        <v>24</v>
      </c>
      <c r="M13124">
        <f>K13124-L13124</f>
        <v>0</v>
      </c>
      <c r="N13124" t="str">
        <f>IF(K13124&gt;L13124,"HIGH ZONE BIAS",IF(K13124&lt;L13124,"LOW ZONE BIAS","EQUILIBRIUM"))</f>
        <v>EQUILIBRIUM</v>
      </c>
    </row>
    <row r="13125">
      <c r="A13125">
        <v>14442</v>
      </c>
      <c r="B13125" t="str">
        <v>2015-11-04</v>
      </c>
      <c r="C13125" t="str">
        <v>Morning</v>
      </c>
      <c r="D13125">
        <v>18</v>
      </c>
      <c r="E13125" t="str">
        <f>IF(MOD(D13125,2)=0,"EVEN","ODD")</f>
        <v>EVEN</v>
      </c>
      <c r="F13125" t="str">
        <f>IF(D13125&lt;=18,"LOW (1-18)","HIGH (19-36)")</f>
        <v>LOW (1-18)</v>
      </c>
      <c r="G13125">
        <f>INT((D13125-1)/6)+1</f>
        <v>3</v>
      </c>
      <c r="H13125">
        <f>MOD(D13125-1,6)+1</f>
        <v>6</v>
      </c>
      <c r="I13125">
        <f>37-D13125</f>
        <v>19</v>
      </c>
      <c r="J13125">
        <f>ABS(D13125-D13126)</f>
        <v>4</v>
      </c>
      <c r="K13125">
        <f>AVERAGE(D13125:D13129)</f>
        <v>18</v>
      </c>
      <c r="L13125">
        <f>AVERAGE(D13125:D13144)</f>
        <v>18</v>
      </c>
      <c r="M13125">
        <f>K13125-L13125</f>
        <v>0</v>
      </c>
      <c r="N13125" t="str">
        <f>IF(K13125&gt;L13125,"HIGH ZONE BIAS",IF(K13125&lt;L13125,"LOW ZONE BIAS","EQUILIBRIUM"))</f>
        <v>EQUILIBRIUM</v>
      </c>
    </row>
    <row r="13126">
      <c r="A13126">
        <v>14441</v>
      </c>
      <c r="B13126" t="str">
        <v>2015-11-03</v>
      </c>
      <c r="C13126" t="str">
        <v>Evening</v>
      </c>
      <c r="D13126">
        <v>14</v>
      </c>
      <c r="E13126" t="str">
        <f>IF(MOD(D13126,2)=0,"EVEN","ODD")</f>
        <v>EVEN</v>
      </c>
      <c r="F13126" t="str">
        <f>IF(D13126&lt;=18,"LOW (1-18)","HIGH (19-36)")</f>
        <v>LOW (1-18)</v>
      </c>
      <c r="G13126">
        <f>INT((D13126-1)/6)+1</f>
        <v>3</v>
      </c>
      <c r="H13126">
        <f>MOD(D13126-1,6)+1</f>
        <v>2</v>
      </c>
      <c r="I13126">
        <f>37-D13126</f>
        <v>23</v>
      </c>
      <c r="J13126">
        <f>ABS(D13126-D13127)</f>
        <v>12</v>
      </c>
      <c r="K13126">
        <f>AVERAGE(D13126:D13130)</f>
        <v>14</v>
      </c>
      <c r="L13126">
        <f>AVERAGE(D13126:D13145)</f>
        <v>14</v>
      </c>
      <c r="M13126">
        <f>K13126-L13126</f>
        <v>0</v>
      </c>
      <c r="N13126" t="str">
        <f>IF(K13126&gt;L13126,"HIGH ZONE BIAS",IF(K13126&lt;L13126,"LOW ZONE BIAS","EQUILIBRIUM"))</f>
        <v>EQUILIBRIUM</v>
      </c>
    </row>
    <row r="13127">
      <c r="A13127">
        <v>14440</v>
      </c>
      <c r="B13127" t="str">
        <v>2015-11-03</v>
      </c>
      <c r="C13127" t="str">
        <v>Afternoon</v>
      </c>
      <c r="D13127">
        <v>26</v>
      </c>
      <c r="E13127" t="str">
        <f>IF(MOD(D13127,2)=0,"EVEN","ODD")</f>
        <v>EVEN</v>
      </c>
      <c r="F13127" t="str">
        <f>IF(D13127&lt;=18,"LOW (1-18)","HIGH (19-36)")</f>
        <v>HIGH (19-36)</v>
      </c>
      <c r="G13127">
        <f>INT((D13127-1)/6)+1</f>
        <v>5</v>
      </c>
      <c r="H13127">
        <f>MOD(D13127-1,6)+1</f>
        <v>2</v>
      </c>
      <c r="I13127">
        <f>37-D13127</f>
        <v>11</v>
      </c>
      <c r="J13127">
        <f>ABS(D13127-D13128)</f>
        <v>21</v>
      </c>
      <c r="K13127">
        <f>AVERAGE(D13127:D13131)</f>
        <v>26</v>
      </c>
      <c r="L13127">
        <f>AVERAGE(D13127:D13146)</f>
        <v>26</v>
      </c>
      <c r="M13127">
        <f>K13127-L13127</f>
        <v>0</v>
      </c>
      <c r="N13127" t="str">
        <f>IF(K13127&gt;L13127,"HIGH ZONE BIAS",IF(K13127&lt;L13127,"LOW ZONE BIAS","EQUILIBRIUM"))</f>
        <v>EQUILIBRIUM</v>
      </c>
    </row>
    <row r="13128">
      <c r="A13128">
        <v>14439</v>
      </c>
      <c r="B13128" t="str">
        <v>2015-11-03</v>
      </c>
      <c r="C13128" t="str">
        <v>Midday</v>
      </c>
      <c r="D13128">
        <v>5</v>
      </c>
      <c r="E13128" t="str">
        <f>IF(MOD(D13128,2)=0,"EVEN","ODD")</f>
        <v>ODD</v>
      </c>
      <c r="F13128" t="str">
        <f>IF(D13128&lt;=18,"LOW (1-18)","HIGH (19-36)")</f>
        <v>LOW (1-18)</v>
      </c>
      <c r="G13128">
        <f>INT((D13128-1)/6)+1</f>
        <v>1</v>
      </c>
      <c r="H13128">
        <f>MOD(D13128-1,6)+1</f>
        <v>5</v>
      </c>
      <c r="I13128">
        <f>37-D13128</f>
        <v>32</v>
      </c>
      <c r="J13128">
        <f>ABS(D13128-D13129)</f>
        <v>9</v>
      </c>
      <c r="K13128">
        <f>AVERAGE(D13128:D13132)</f>
        <v>5</v>
      </c>
      <c r="L13128">
        <f>AVERAGE(D13128:D13147)</f>
        <v>5</v>
      </c>
      <c r="M13128">
        <f>K13128-L13128</f>
        <v>0</v>
      </c>
      <c r="N13128" t="str">
        <f>IF(K13128&gt;L13128,"HIGH ZONE BIAS",IF(K13128&lt;L13128,"LOW ZONE BIAS","EQUILIBRIUM"))</f>
        <v>EQUILIBRIUM</v>
      </c>
    </row>
    <row r="13129">
      <c r="A13129">
        <v>14438</v>
      </c>
      <c r="B13129" t="str">
        <v>2015-11-03</v>
      </c>
      <c r="C13129" t="str">
        <v>Morning</v>
      </c>
      <c r="D13129">
        <v>14</v>
      </c>
      <c r="E13129" t="str">
        <f>IF(MOD(D13129,2)=0,"EVEN","ODD")</f>
        <v>EVEN</v>
      </c>
      <c r="F13129" t="str">
        <f>IF(D13129&lt;=18,"LOW (1-18)","HIGH (19-36)")</f>
        <v>LOW (1-18)</v>
      </c>
      <c r="G13129">
        <f>INT((D13129-1)/6)+1</f>
        <v>3</v>
      </c>
      <c r="H13129">
        <f>MOD(D13129-1,6)+1</f>
        <v>2</v>
      </c>
      <c r="I13129">
        <f>37-D13129</f>
        <v>23</v>
      </c>
      <c r="J13129">
        <f>ABS(D13129-D13130)</f>
        <v>20</v>
      </c>
      <c r="K13129">
        <f>AVERAGE(D13129:D13133)</f>
        <v>14</v>
      </c>
      <c r="L13129">
        <f>AVERAGE(D13129:D13148)</f>
        <v>14</v>
      </c>
      <c r="M13129">
        <f>K13129-L13129</f>
        <v>0</v>
      </c>
      <c r="N13129" t="str">
        <f>IF(K13129&gt;L13129,"HIGH ZONE BIAS",IF(K13129&lt;L13129,"LOW ZONE BIAS","EQUILIBRIUM"))</f>
        <v>EQUILIBRIUM</v>
      </c>
    </row>
    <row r="13130">
      <c r="A13130">
        <v>14437</v>
      </c>
      <c r="B13130" t="str">
        <v>2015-11-02</v>
      </c>
      <c r="C13130" t="str">
        <v>Evening</v>
      </c>
      <c r="D13130">
        <v>34</v>
      </c>
      <c r="E13130" t="str">
        <f>IF(MOD(D13130,2)=0,"EVEN","ODD")</f>
        <v>EVEN</v>
      </c>
      <c r="F13130" t="str">
        <f>IF(D13130&lt;=18,"LOW (1-18)","HIGH (19-36)")</f>
        <v>HIGH (19-36)</v>
      </c>
      <c r="G13130">
        <f>INT((D13130-1)/6)+1</f>
        <v>6</v>
      </c>
      <c r="H13130">
        <f>MOD(D13130-1,6)+1</f>
        <v>4</v>
      </c>
      <c r="I13130">
        <f>37-D13130</f>
        <v>3</v>
      </c>
      <c r="J13130">
        <f>ABS(D13130-D13131)</f>
        <v>4</v>
      </c>
      <c r="K13130">
        <f>AVERAGE(D13130:D13134)</f>
        <v>34</v>
      </c>
      <c r="L13130">
        <f>AVERAGE(D13130:D13149)</f>
        <v>34</v>
      </c>
      <c r="M13130">
        <f>K13130-L13130</f>
        <v>0</v>
      </c>
      <c r="N13130" t="str">
        <f>IF(K13130&gt;L13130,"HIGH ZONE BIAS",IF(K13130&lt;L13130,"LOW ZONE BIAS","EQUILIBRIUM"))</f>
        <v>EQUILIBRIUM</v>
      </c>
    </row>
    <row r="13131">
      <c r="A13131">
        <v>14436</v>
      </c>
      <c r="B13131" t="str">
        <v>2015-11-02</v>
      </c>
      <c r="C13131" t="str">
        <v>Afternoon</v>
      </c>
      <c r="D13131">
        <v>30</v>
      </c>
      <c r="E13131" t="str">
        <f>IF(MOD(D13131,2)=0,"EVEN","ODD")</f>
        <v>EVEN</v>
      </c>
      <c r="F13131" t="str">
        <f>IF(D13131&lt;=18,"LOW (1-18)","HIGH (19-36)")</f>
        <v>HIGH (19-36)</v>
      </c>
      <c r="G13131">
        <f>INT((D13131-1)/6)+1</f>
        <v>5</v>
      </c>
      <c r="H13131">
        <f>MOD(D13131-1,6)+1</f>
        <v>6</v>
      </c>
      <c r="I13131">
        <f>37-D13131</f>
        <v>7</v>
      </c>
      <c r="J13131">
        <f>ABS(D13131-D13132)</f>
        <v>2</v>
      </c>
      <c r="K13131">
        <f>AVERAGE(D13131:D13135)</f>
        <v>30</v>
      </c>
      <c r="L13131">
        <f>AVERAGE(D13131:D13150)</f>
        <v>30</v>
      </c>
      <c r="M13131">
        <f>K13131-L13131</f>
        <v>0</v>
      </c>
      <c r="N13131" t="str">
        <f>IF(K13131&gt;L13131,"HIGH ZONE BIAS",IF(K13131&lt;L13131,"LOW ZONE BIAS","EQUILIBRIUM"))</f>
        <v>EQUILIBRIUM</v>
      </c>
    </row>
    <row r="13132">
      <c r="A13132">
        <v>14435</v>
      </c>
      <c r="B13132" t="str">
        <v>2015-11-02</v>
      </c>
      <c r="C13132" t="str">
        <v>Midday</v>
      </c>
      <c r="D13132">
        <v>28</v>
      </c>
      <c r="E13132" t="str">
        <f>IF(MOD(D13132,2)=0,"EVEN","ODD")</f>
        <v>EVEN</v>
      </c>
      <c r="F13132" t="str">
        <f>IF(D13132&lt;=18,"LOW (1-18)","HIGH (19-36)")</f>
        <v>HIGH (19-36)</v>
      </c>
      <c r="G13132">
        <f>INT((D13132-1)/6)+1</f>
        <v>5</v>
      </c>
      <c r="H13132">
        <f>MOD(D13132-1,6)+1</f>
        <v>4</v>
      </c>
      <c r="I13132">
        <f>37-D13132</f>
        <v>9</v>
      </c>
      <c r="J13132">
        <f>ABS(D13132-D13133)</f>
        <v>27</v>
      </c>
      <c r="K13132">
        <f>AVERAGE(D13132:D13136)</f>
        <v>28</v>
      </c>
      <c r="L13132">
        <f>AVERAGE(D13132:D13151)</f>
        <v>28</v>
      </c>
      <c r="M13132">
        <f>K13132-L13132</f>
        <v>0</v>
      </c>
      <c r="N13132" t="str">
        <f>IF(K13132&gt;L13132,"HIGH ZONE BIAS",IF(K13132&lt;L13132,"LOW ZONE BIAS","EQUILIBRIUM"))</f>
        <v>EQUILIBRIUM</v>
      </c>
    </row>
    <row r="13133">
      <c r="A13133">
        <v>14434</v>
      </c>
      <c r="B13133" t="str">
        <v>2015-11-02</v>
      </c>
      <c r="C13133" t="str">
        <v>Morning</v>
      </c>
      <c r="D13133">
        <v>1</v>
      </c>
      <c r="E13133" t="str">
        <f>IF(MOD(D13133,2)=0,"EVEN","ODD")</f>
        <v>ODD</v>
      </c>
      <c r="F13133" t="str">
        <f>IF(D13133&lt;=18,"LOW (1-18)","HIGH (19-36)")</f>
        <v>LOW (1-18)</v>
      </c>
      <c r="G13133">
        <f>INT((D13133-1)/6)+1</f>
        <v>1</v>
      </c>
      <c r="H13133">
        <f>MOD(D13133-1,6)+1</f>
        <v>1</v>
      </c>
      <c r="I13133">
        <f>37-D13133</f>
        <v>36</v>
      </c>
      <c r="J13133">
        <f>ABS(D13133-D13134)</f>
        <v>34</v>
      </c>
      <c r="K13133">
        <f>AVERAGE(D13133:D13137)</f>
        <v>1</v>
      </c>
      <c r="L13133">
        <f>AVERAGE(D13133:D13152)</f>
        <v>1</v>
      </c>
      <c r="M13133">
        <f>K13133-L13133</f>
        <v>0</v>
      </c>
      <c r="N13133" t="str">
        <f>IF(K13133&gt;L13133,"HIGH ZONE BIAS",IF(K13133&lt;L13133,"LOW ZONE BIAS","EQUILIBRIUM"))</f>
        <v>EQUILIBRIUM</v>
      </c>
    </row>
    <row r="13134">
      <c r="A13134">
        <v>14433</v>
      </c>
      <c r="B13134" t="str">
        <v>2015-10-31</v>
      </c>
      <c r="C13134" t="str">
        <v>Evening</v>
      </c>
      <c r="D13134">
        <v>35</v>
      </c>
      <c r="E13134" t="str">
        <f>IF(MOD(D13134,2)=0,"EVEN","ODD")</f>
        <v>ODD</v>
      </c>
      <c r="F13134" t="str">
        <f>IF(D13134&lt;=18,"LOW (1-18)","HIGH (19-36)")</f>
        <v>HIGH (19-36)</v>
      </c>
      <c r="G13134">
        <f>INT((D13134-1)/6)+1</f>
        <v>6</v>
      </c>
      <c r="H13134">
        <f>MOD(D13134-1,6)+1</f>
        <v>5</v>
      </c>
      <c r="I13134">
        <f>37-D13134</f>
        <v>2</v>
      </c>
      <c r="J13134">
        <f>ABS(D13134-D13135)</f>
        <v>20</v>
      </c>
      <c r="K13134">
        <f>AVERAGE(D13134:D13138)</f>
        <v>35</v>
      </c>
      <c r="L13134">
        <f>AVERAGE(D13134:D13153)</f>
        <v>35</v>
      </c>
      <c r="M13134">
        <f>K13134-L13134</f>
        <v>0</v>
      </c>
      <c r="N13134" t="str">
        <f>IF(K13134&gt;L13134,"HIGH ZONE BIAS",IF(K13134&lt;L13134,"LOW ZONE BIAS","EQUILIBRIUM"))</f>
        <v>EQUILIBRIUM</v>
      </c>
    </row>
    <row r="13135">
      <c r="A13135">
        <v>14432</v>
      </c>
      <c r="B13135" t="str">
        <v>2015-10-31</v>
      </c>
      <c r="C13135" t="str">
        <v>Afternoon</v>
      </c>
      <c r="D13135">
        <v>15</v>
      </c>
      <c r="E13135" t="str">
        <f>IF(MOD(D13135,2)=0,"EVEN","ODD")</f>
        <v>ODD</v>
      </c>
      <c r="F13135" t="str">
        <f>IF(D13135&lt;=18,"LOW (1-18)","HIGH (19-36)")</f>
        <v>LOW (1-18)</v>
      </c>
      <c r="G13135">
        <f>INT((D13135-1)/6)+1</f>
        <v>3</v>
      </c>
      <c r="H13135">
        <f>MOD(D13135-1,6)+1</f>
        <v>3</v>
      </c>
      <c r="I13135">
        <f>37-D13135</f>
        <v>22</v>
      </c>
      <c r="J13135">
        <f>ABS(D13135-D13136)</f>
        <v>8</v>
      </c>
      <c r="K13135">
        <f>AVERAGE(D13135:D13139)</f>
        <v>15</v>
      </c>
      <c r="L13135">
        <f>AVERAGE(D13135:D13154)</f>
        <v>15</v>
      </c>
      <c r="M13135">
        <f>K13135-L13135</f>
        <v>0</v>
      </c>
      <c r="N13135" t="str">
        <f>IF(K13135&gt;L13135,"HIGH ZONE BIAS",IF(K13135&lt;L13135,"LOW ZONE BIAS","EQUILIBRIUM"))</f>
        <v>EQUILIBRIUM</v>
      </c>
    </row>
    <row r="13136">
      <c r="A13136">
        <v>14431</v>
      </c>
      <c r="B13136" t="str">
        <v>2015-10-31</v>
      </c>
      <c r="C13136" t="str">
        <v>Midday</v>
      </c>
      <c r="D13136">
        <v>23</v>
      </c>
      <c r="E13136" t="str">
        <f>IF(MOD(D13136,2)=0,"EVEN","ODD")</f>
        <v>ODD</v>
      </c>
      <c r="F13136" t="str">
        <f>IF(D13136&lt;=18,"LOW (1-18)","HIGH (19-36)")</f>
        <v>HIGH (19-36)</v>
      </c>
      <c r="G13136">
        <f>INT((D13136-1)/6)+1</f>
        <v>4</v>
      </c>
      <c r="H13136">
        <f>MOD(D13136-1,6)+1</f>
        <v>5</v>
      </c>
      <c r="I13136">
        <f>37-D13136</f>
        <v>14</v>
      </c>
      <c r="J13136">
        <f>ABS(D13136-D13137)</f>
        <v>4</v>
      </c>
      <c r="K13136">
        <f>AVERAGE(D13136:D13140)</f>
        <v>23</v>
      </c>
      <c r="L13136">
        <f>AVERAGE(D13136:D13155)</f>
        <v>23</v>
      </c>
      <c r="M13136">
        <f>K13136-L13136</f>
        <v>0</v>
      </c>
      <c r="N13136" t="str">
        <f>IF(K13136&gt;L13136,"HIGH ZONE BIAS",IF(K13136&lt;L13136,"LOW ZONE BIAS","EQUILIBRIUM"))</f>
        <v>EQUILIBRIUM</v>
      </c>
    </row>
    <row r="13137">
      <c r="A13137">
        <v>14430</v>
      </c>
      <c r="B13137" t="str">
        <v>2015-10-31</v>
      </c>
      <c r="C13137" t="str">
        <v>Morning</v>
      </c>
      <c r="D13137">
        <v>19</v>
      </c>
      <c r="E13137" t="str">
        <f>IF(MOD(D13137,2)=0,"EVEN","ODD")</f>
        <v>ODD</v>
      </c>
      <c r="F13137" t="str">
        <f>IF(D13137&lt;=18,"LOW (1-18)","HIGH (19-36)")</f>
        <v>HIGH (19-36)</v>
      </c>
      <c r="G13137">
        <f>INT((D13137-1)/6)+1</f>
        <v>4</v>
      </c>
      <c r="H13137">
        <f>MOD(D13137-1,6)+1</f>
        <v>1</v>
      </c>
      <c r="I13137">
        <f>37-D13137</f>
        <v>18</v>
      </c>
      <c r="J13137">
        <f>ABS(D13137-D13138)</f>
        <v>15</v>
      </c>
      <c r="K13137">
        <f>AVERAGE(D13137:D13141)</f>
        <v>19</v>
      </c>
      <c r="L13137">
        <f>AVERAGE(D13137:D13156)</f>
        <v>19</v>
      </c>
      <c r="M13137">
        <f>K13137-L13137</f>
        <v>0</v>
      </c>
      <c r="N13137" t="str">
        <f>IF(K13137&gt;L13137,"HIGH ZONE BIAS",IF(K13137&lt;L13137,"LOW ZONE BIAS","EQUILIBRIUM"))</f>
        <v>EQUILIBRIUM</v>
      </c>
    </row>
    <row r="13138">
      <c r="A13138">
        <v>14429</v>
      </c>
      <c r="B13138" t="str">
        <v>2015-10-30</v>
      </c>
      <c r="C13138" t="str">
        <v>Evening</v>
      </c>
      <c r="D13138">
        <v>4</v>
      </c>
      <c r="E13138" t="str">
        <f>IF(MOD(D13138,2)=0,"EVEN","ODD")</f>
        <v>EVEN</v>
      </c>
      <c r="F13138" t="str">
        <f>IF(D13138&lt;=18,"LOW (1-18)","HIGH (19-36)")</f>
        <v>LOW (1-18)</v>
      </c>
      <c r="G13138">
        <f>INT((D13138-1)/6)+1</f>
        <v>1</v>
      </c>
      <c r="H13138">
        <f>MOD(D13138-1,6)+1</f>
        <v>4</v>
      </c>
      <c r="I13138">
        <f>37-D13138</f>
        <v>33</v>
      </c>
      <c r="J13138">
        <f>ABS(D13138-D13139)</f>
        <v>7</v>
      </c>
      <c r="K13138">
        <f>AVERAGE(D13138:D13142)</f>
        <v>4</v>
      </c>
      <c r="L13138">
        <f>AVERAGE(D13138:D13157)</f>
        <v>4</v>
      </c>
      <c r="M13138">
        <f>K13138-L13138</f>
        <v>0</v>
      </c>
      <c r="N13138" t="str">
        <f>IF(K13138&gt;L13138,"HIGH ZONE BIAS",IF(K13138&lt;L13138,"LOW ZONE BIAS","EQUILIBRIUM"))</f>
        <v>EQUILIBRIUM</v>
      </c>
    </row>
    <row r="13139">
      <c r="A13139">
        <v>14428</v>
      </c>
      <c r="B13139" t="str">
        <v>2015-10-30</v>
      </c>
      <c r="C13139" t="str">
        <v>Afternoon</v>
      </c>
      <c r="D13139">
        <v>11</v>
      </c>
      <c r="E13139" t="str">
        <f>IF(MOD(D13139,2)=0,"EVEN","ODD")</f>
        <v>ODD</v>
      </c>
      <c r="F13139" t="str">
        <f>IF(D13139&lt;=18,"LOW (1-18)","HIGH (19-36)")</f>
        <v>LOW (1-18)</v>
      </c>
      <c r="G13139">
        <f>INT((D13139-1)/6)+1</f>
        <v>2</v>
      </c>
      <c r="H13139">
        <f>MOD(D13139-1,6)+1</f>
        <v>5</v>
      </c>
      <c r="I13139">
        <f>37-D13139</f>
        <v>26</v>
      </c>
      <c r="J13139">
        <f>ABS(D13139-D13140)</f>
        <v>0</v>
      </c>
      <c r="K13139">
        <f>AVERAGE(D13139:D13143)</f>
        <v>11</v>
      </c>
      <c r="L13139">
        <f>AVERAGE(D13139:D13158)</f>
        <v>11</v>
      </c>
      <c r="M13139">
        <f>K13139-L13139</f>
        <v>0</v>
      </c>
      <c r="N13139" t="str">
        <f>IF(K13139&gt;L13139,"HIGH ZONE BIAS",IF(K13139&lt;L13139,"LOW ZONE BIAS","EQUILIBRIUM"))</f>
        <v>EQUILIBRIUM</v>
      </c>
    </row>
    <row r="13140">
      <c r="A13140">
        <v>14427</v>
      </c>
      <c r="B13140" t="str">
        <v>2015-10-30</v>
      </c>
      <c r="C13140" t="str">
        <v>Midday</v>
      </c>
      <c r="D13140">
        <v>11</v>
      </c>
      <c r="E13140" t="str">
        <f>IF(MOD(D13140,2)=0,"EVEN","ODD")</f>
        <v>ODD</v>
      </c>
      <c r="F13140" t="str">
        <f>IF(D13140&lt;=18,"LOW (1-18)","HIGH (19-36)")</f>
        <v>LOW (1-18)</v>
      </c>
      <c r="G13140">
        <f>INT((D13140-1)/6)+1</f>
        <v>2</v>
      </c>
      <c r="H13140">
        <f>MOD(D13140-1,6)+1</f>
        <v>5</v>
      </c>
      <c r="I13140">
        <f>37-D13140</f>
        <v>26</v>
      </c>
      <c r="J13140">
        <f>ABS(D13140-D13141)</f>
        <v>22</v>
      </c>
      <c r="K13140">
        <f>AVERAGE(D13140:D13144)</f>
        <v>11</v>
      </c>
      <c r="L13140">
        <f>AVERAGE(D13140:D13159)</f>
        <v>11</v>
      </c>
      <c r="M13140">
        <f>K13140-L13140</f>
        <v>0</v>
      </c>
      <c r="N13140" t="str">
        <f>IF(K13140&gt;L13140,"HIGH ZONE BIAS",IF(K13140&lt;L13140,"LOW ZONE BIAS","EQUILIBRIUM"))</f>
        <v>EQUILIBRIUM</v>
      </c>
    </row>
    <row r="13141">
      <c r="A13141">
        <v>14426</v>
      </c>
      <c r="B13141" t="str">
        <v>2015-10-30</v>
      </c>
      <c r="C13141" t="str">
        <v>Morning</v>
      </c>
      <c r="D13141">
        <v>33</v>
      </c>
      <c r="E13141" t="str">
        <f>IF(MOD(D13141,2)=0,"EVEN","ODD")</f>
        <v>ODD</v>
      </c>
      <c r="F13141" t="str">
        <f>IF(D13141&lt;=18,"LOW (1-18)","HIGH (19-36)")</f>
        <v>HIGH (19-36)</v>
      </c>
      <c r="G13141">
        <f>INT((D13141-1)/6)+1</f>
        <v>6</v>
      </c>
      <c r="H13141">
        <f>MOD(D13141-1,6)+1</f>
        <v>3</v>
      </c>
      <c r="I13141">
        <f>37-D13141</f>
        <v>4</v>
      </c>
      <c r="J13141">
        <f>ABS(D13141-D13142)</f>
        <v>10</v>
      </c>
      <c r="K13141">
        <f>AVERAGE(D13141:D13145)</f>
        <v>33</v>
      </c>
      <c r="L13141">
        <f>AVERAGE(D13141:D13160)</f>
        <v>33</v>
      </c>
      <c r="M13141">
        <f>K13141-L13141</f>
        <v>0</v>
      </c>
      <c r="N13141" t="str">
        <f>IF(K13141&gt;L13141,"HIGH ZONE BIAS",IF(K13141&lt;L13141,"LOW ZONE BIAS","EQUILIBRIUM"))</f>
        <v>EQUILIBRIUM</v>
      </c>
    </row>
    <row r="13142">
      <c r="A13142">
        <v>14425</v>
      </c>
      <c r="B13142" t="str">
        <v>2015-10-29</v>
      </c>
      <c r="C13142" t="str">
        <v>Evening</v>
      </c>
      <c r="D13142">
        <v>23</v>
      </c>
      <c r="E13142" t="str">
        <f>IF(MOD(D13142,2)=0,"EVEN","ODD")</f>
        <v>ODD</v>
      </c>
      <c r="F13142" t="str">
        <f>IF(D13142&lt;=18,"LOW (1-18)","HIGH (19-36)")</f>
        <v>HIGH (19-36)</v>
      </c>
      <c r="G13142">
        <f>INT((D13142-1)/6)+1</f>
        <v>4</v>
      </c>
      <c r="H13142">
        <f>MOD(D13142-1,6)+1</f>
        <v>5</v>
      </c>
      <c r="I13142">
        <f>37-D13142</f>
        <v>14</v>
      </c>
      <c r="J13142">
        <f>ABS(D13142-D13143)</f>
        <v>13</v>
      </c>
      <c r="K13142">
        <f>AVERAGE(D13142:D13146)</f>
        <v>23</v>
      </c>
      <c r="L13142">
        <f>AVERAGE(D13142:D13161)</f>
        <v>23</v>
      </c>
      <c r="M13142">
        <f>K13142-L13142</f>
        <v>0</v>
      </c>
      <c r="N13142" t="str">
        <f>IF(K13142&gt;L13142,"HIGH ZONE BIAS",IF(K13142&lt;L13142,"LOW ZONE BIAS","EQUILIBRIUM"))</f>
        <v>EQUILIBRIUM</v>
      </c>
    </row>
    <row r="13143">
      <c r="A13143">
        <v>14424</v>
      </c>
      <c r="B13143" t="str">
        <v>2015-10-29</v>
      </c>
      <c r="C13143" t="str">
        <v>Afternoon</v>
      </c>
      <c r="D13143">
        <v>10</v>
      </c>
      <c r="E13143" t="str">
        <f>IF(MOD(D13143,2)=0,"EVEN","ODD")</f>
        <v>EVEN</v>
      </c>
      <c r="F13143" t="str">
        <f>IF(D13143&lt;=18,"LOW (1-18)","HIGH (19-36)")</f>
        <v>LOW (1-18)</v>
      </c>
      <c r="G13143">
        <f>INT((D13143-1)/6)+1</f>
        <v>2</v>
      </c>
      <c r="H13143">
        <f>MOD(D13143-1,6)+1</f>
        <v>4</v>
      </c>
      <c r="I13143">
        <f>37-D13143</f>
        <v>27</v>
      </c>
      <c r="J13143">
        <f>ABS(D13143-D13144)</f>
        <v>3</v>
      </c>
      <c r="K13143">
        <f>AVERAGE(D13143:D13147)</f>
        <v>10</v>
      </c>
      <c r="L13143">
        <f>AVERAGE(D13143:D13162)</f>
        <v>10</v>
      </c>
      <c r="M13143">
        <f>K13143-L13143</f>
        <v>0</v>
      </c>
      <c r="N13143" t="str">
        <f>IF(K13143&gt;L13143,"HIGH ZONE BIAS",IF(K13143&lt;L13143,"LOW ZONE BIAS","EQUILIBRIUM"))</f>
        <v>EQUILIBRIUM</v>
      </c>
    </row>
    <row r="13144">
      <c r="A13144">
        <v>14423</v>
      </c>
      <c r="B13144" t="str">
        <v>2015-10-29</v>
      </c>
      <c r="C13144" t="str">
        <v>Midday</v>
      </c>
      <c r="D13144">
        <v>7</v>
      </c>
      <c r="E13144" t="str">
        <f>IF(MOD(D13144,2)=0,"EVEN","ODD")</f>
        <v>ODD</v>
      </c>
      <c r="F13144" t="str">
        <f>IF(D13144&lt;=18,"LOW (1-18)","HIGH (19-36)")</f>
        <v>LOW (1-18)</v>
      </c>
      <c r="G13144">
        <f>INT((D13144-1)/6)+1</f>
        <v>2</v>
      </c>
      <c r="H13144">
        <f>MOD(D13144-1,6)+1</f>
        <v>1</v>
      </c>
      <c r="I13144">
        <f>37-D13144</f>
        <v>30</v>
      </c>
      <c r="J13144">
        <f>ABS(D13144-D13145)</f>
        <v>26</v>
      </c>
      <c r="K13144">
        <f>AVERAGE(D13144:D13148)</f>
        <v>7</v>
      </c>
      <c r="L13144">
        <f>AVERAGE(D13144:D13163)</f>
        <v>7</v>
      </c>
      <c r="M13144">
        <f>K13144-L13144</f>
        <v>0</v>
      </c>
      <c r="N13144" t="str">
        <f>IF(K13144&gt;L13144,"HIGH ZONE BIAS",IF(K13144&lt;L13144,"LOW ZONE BIAS","EQUILIBRIUM"))</f>
        <v>EQUILIBRIUM</v>
      </c>
    </row>
    <row r="13145">
      <c r="A13145">
        <v>14422</v>
      </c>
      <c r="B13145" t="str">
        <v>2015-10-29</v>
      </c>
      <c r="C13145" t="str">
        <v>Morning</v>
      </c>
      <c r="D13145">
        <v>33</v>
      </c>
      <c r="E13145" t="str">
        <f>IF(MOD(D13145,2)=0,"EVEN","ODD")</f>
        <v>ODD</v>
      </c>
      <c r="F13145" t="str">
        <f>IF(D13145&lt;=18,"LOW (1-18)","HIGH (19-36)")</f>
        <v>HIGH (19-36)</v>
      </c>
      <c r="G13145">
        <f>INT((D13145-1)/6)+1</f>
        <v>6</v>
      </c>
      <c r="H13145">
        <f>MOD(D13145-1,6)+1</f>
        <v>3</v>
      </c>
      <c r="I13145">
        <f>37-D13145</f>
        <v>4</v>
      </c>
      <c r="J13145">
        <f>ABS(D13145-D13146)</f>
        <v>27</v>
      </c>
      <c r="K13145">
        <f>AVERAGE(D13145:D13149)</f>
        <v>33</v>
      </c>
      <c r="L13145">
        <f>AVERAGE(D13145:D13164)</f>
        <v>33</v>
      </c>
      <c r="M13145">
        <f>K13145-L13145</f>
        <v>0</v>
      </c>
      <c r="N13145" t="str">
        <f>IF(K13145&gt;L13145,"HIGH ZONE BIAS",IF(K13145&lt;L13145,"LOW ZONE BIAS","EQUILIBRIUM"))</f>
        <v>EQUILIBRIUM</v>
      </c>
    </row>
    <row r="13146">
      <c r="A13146">
        <v>14421</v>
      </c>
      <c r="B13146" t="str">
        <v>2015-10-28</v>
      </c>
      <c r="C13146" t="str">
        <v>Evening</v>
      </c>
      <c r="D13146">
        <v>6</v>
      </c>
      <c r="E13146" t="str">
        <f>IF(MOD(D13146,2)=0,"EVEN","ODD")</f>
        <v>EVEN</v>
      </c>
      <c r="F13146" t="str">
        <f>IF(D13146&lt;=18,"LOW (1-18)","HIGH (19-36)")</f>
        <v>LOW (1-18)</v>
      </c>
      <c r="G13146">
        <f>INT((D13146-1)/6)+1</f>
        <v>1</v>
      </c>
      <c r="H13146">
        <f>MOD(D13146-1,6)+1</f>
        <v>6</v>
      </c>
      <c r="I13146">
        <f>37-D13146</f>
        <v>31</v>
      </c>
      <c r="J13146">
        <f>ABS(D13146-D13147)</f>
        <v>1</v>
      </c>
      <c r="K13146">
        <f>AVERAGE(D13146:D13150)</f>
        <v>6</v>
      </c>
      <c r="L13146">
        <f>AVERAGE(D13146:D13165)</f>
        <v>6</v>
      </c>
      <c r="M13146">
        <f>K13146-L13146</f>
        <v>0</v>
      </c>
      <c r="N13146" t="str">
        <f>IF(K13146&gt;L13146,"HIGH ZONE BIAS",IF(K13146&lt;L13146,"LOW ZONE BIAS","EQUILIBRIUM"))</f>
        <v>EQUILIBRIUM</v>
      </c>
    </row>
    <row r="13147">
      <c r="A13147">
        <v>14420</v>
      </c>
      <c r="B13147" t="str">
        <v>2015-10-28</v>
      </c>
      <c r="C13147" t="str">
        <v>Afternoon</v>
      </c>
      <c r="D13147">
        <v>7</v>
      </c>
      <c r="E13147" t="str">
        <f>IF(MOD(D13147,2)=0,"EVEN","ODD")</f>
        <v>ODD</v>
      </c>
      <c r="F13147" t="str">
        <f>IF(D13147&lt;=18,"LOW (1-18)","HIGH (19-36)")</f>
        <v>LOW (1-18)</v>
      </c>
      <c r="G13147">
        <f>INT((D13147-1)/6)+1</f>
        <v>2</v>
      </c>
      <c r="H13147">
        <f>MOD(D13147-1,6)+1</f>
        <v>1</v>
      </c>
      <c r="I13147">
        <f>37-D13147</f>
        <v>30</v>
      </c>
      <c r="J13147">
        <f>ABS(D13147-D13148)</f>
        <v>17</v>
      </c>
      <c r="K13147">
        <f>AVERAGE(D13147:D13151)</f>
        <v>7</v>
      </c>
      <c r="L13147">
        <f>AVERAGE(D13147:D13166)</f>
        <v>7</v>
      </c>
      <c r="M13147">
        <f>K13147-L13147</f>
        <v>0</v>
      </c>
      <c r="N13147" t="str">
        <f>IF(K13147&gt;L13147,"HIGH ZONE BIAS",IF(K13147&lt;L13147,"LOW ZONE BIAS","EQUILIBRIUM"))</f>
        <v>EQUILIBRIUM</v>
      </c>
    </row>
    <row r="13148">
      <c r="A13148">
        <v>14419</v>
      </c>
      <c r="B13148" t="str">
        <v>2015-10-28</v>
      </c>
      <c r="C13148" t="str">
        <v>Midday</v>
      </c>
      <c r="D13148">
        <v>24</v>
      </c>
      <c r="E13148" t="str">
        <f>IF(MOD(D13148,2)=0,"EVEN","ODD")</f>
        <v>EVEN</v>
      </c>
      <c r="F13148" t="str">
        <f>IF(D13148&lt;=18,"LOW (1-18)","HIGH (19-36)")</f>
        <v>HIGH (19-36)</v>
      </c>
      <c r="G13148">
        <f>INT((D13148-1)/6)+1</f>
        <v>4</v>
      </c>
      <c r="H13148">
        <f>MOD(D13148-1,6)+1</f>
        <v>6</v>
      </c>
      <c r="I13148">
        <f>37-D13148</f>
        <v>13</v>
      </c>
      <c r="J13148">
        <f>ABS(D13148-D13149)</f>
        <v>8</v>
      </c>
      <c r="K13148">
        <f>AVERAGE(D13148:D13152)</f>
        <v>24</v>
      </c>
      <c r="L13148">
        <f>AVERAGE(D13148:D13167)</f>
        <v>24</v>
      </c>
      <c r="M13148">
        <f>K13148-L13148</f>
        <v>0</v>
      </c>
      <c r="N13148" t="str">
        <f>IF(K13148&gt;L13148,"HIGH ZONE BIAS",IF(K13148&lt;L13148,"LOW ZONE BIAS","EQUILIBRIUM"))</f>
        <v>EQUILIBRIUM</v>
      </c>
    </row>
    <row r="13149">
      <c r="A13149">
        <v>14418</v>
      </c>
      <c r="B13149" t="str">
        <v>2015-10-28</v>
      </c>
      <c r="C13149" t="str">
        <v>Morning</v>
      </c>
      <c r="D13149">
        <v>32</v>
      </c>
      <c r="E13149" t="str">
        <f>IF(MOD(D13149,2)=0,"EVEN","ODD")</f>
        <v>EVEN</v>
      </c>
      <c r="F13149" t="str">
        <f>IF(D13149&lt;=18,"LOW (1-18)","HIGH (19-36)")</f>
        <v>HIGH (19-36)</v>
      </c>
      <c r="G13149">
        <f>INT((D13149-1)/6)+1</f>
        <v>6</v>
      </c>
      <c r="H13149">
        <f>MOD(D13149-1,6)+1</f>
        <v>2</v>
      </c>
      <c r="I13149">
        <f>37-D13149</f>
        <v>5</v>
      </c>
      <c r="J13149">
        <f>ABS(D13149-D13150)</f>
        <v>1</v>
      </c>
      <c r="K13149">
        <f>AVERAGE(D13149:D13153)</f>
        <v>32</v>
      </c>
      <c r="L13149">
        <f>AVERAGE(D13149:D13168)</f>
        <v>32</v>
      </c>
      <c r="M13149">
        <f>K13149-L13149</f>
        <v>0</v>
      </c>
      <c r="N13149" t="str">
        <f>IF(K13149&gt;L13149,"HIGH ZONE BIAS",IF(K13149&lt;L13149,"LOW ZONE BIAS","EQUILIBRIUM"))</f>
        <v>EQUILIBRIUM</v>
      </c>
    </row>
    <row r="13150">
      <c r="A13150">
        <v>14417</v>
      </c>
      <c r="B13150" t="str">
        <v>2015-10-27</v>
      </c>
      <c r="C13150" t="str">
        <v>Evening</v>
      </c>
      <c r="D13150">
        <v>33</v>
      </c>
      <c r="E13150" t="str">
        <f>IF(MOD(D13150,2)=0,"EVEN","ODD")</f>
        <v>ODD</v>
      </c>
      <c r="F13150" t="str">
        <f>IF(D13150&lt;=18,"LOW (1-18)","HIGH (19-36)")</f>
        <v>HIGH (19-36)</v>
      </c>
      <c r="G13150">
        <f>INT((D13150-1)/6)+1</f>
        <v>6</v>
      </c>
      <c r="H13150">
        <f>MOD(D13150-1,6)+1</f>
        <v>3</v>
      </c>
      <c r="I13150">
        <f>37-D13150</f>
        <v>4</v>
      </c>
      <c r="J13150">
        <f>ABS(D13150-D13151)</f>
        <v>23</v>
      </c>
      <c r="K13150">
        <f>AVERAGE(D13150:D13154)</f>
        <v>33</v>
      </c>
      <c r="L13150">
        <f>AVERAGE(D13150:D13169)</f>
        <v>33</v>
      </c>
      <c r="M13150">
        <f>K13150-L13150</f>
        <v>0</v>
      </c>
      <c r="N13150" t="str">
        <f>IF(K13150&gt;L13150,"HIGH ZONE BIAS",IF(K13150&lt;L13150,"LOW ZONE BIAS","EQUILIBRIUM"))</f>
        <v>EQUILIBRIUM</v>
      </c>
    </row>
    <row r="13151">
      <c r="A13151">
        <v>14416</v>
      </c>
      <c r="B13151" t="str">
        <v>2015-10-27</v>
      </c>
      <c r="C13151" t="str">
        <v>Afternoon</v>
      </c>
      <c r="D13151">
        <v>10</v>
      </c>
      <c r="E13151" t="str">
        <f>IF(MOD(D13151,2)=0,"EVEN","ODD")</f>
        <v>EVEN</v>
      </c>
      <c r="F13151" t="str">
        <f>IF(D13151&lt;=18,"LOW (1-18)","HIGH (19-36)")</f>
        <v>LOW (1-18)</v>
      </c>
      <c r="G13151">
        <f>INT((D13151-1)/6)+1</f>
        <v>2</v>
      </c>
      <c r="H13151">
        <f>MOD(D13151-1,6)+1</f>
        <v>4</v>
      </c>
      <c r="I13151">
        <f>37-D13151</f>
        <v>27</v>
      </c>
      <c r="J13151">
        <f>ABS(D13151-D13152)</f>
        <v>6</v>
      </c>
      <c r="K13151">
        <f>AVERAGE(D13151:D13155)</f>
        <v>10</v>
      </c>
      <c r="L13151">
        <f>AVERAGE(D13151:D13170)</f>
        <v>10</v>
      </c>
      <c r="M13151">
        <f>K13151-L13151</f>
        <v>0</v>
      </c>
      <c r="N13151" t="str">
        <f>IF(K13151&gt;L13151,"HIGH ZONE BIAS",IF(K13151&lt;L13151,"LOW ZONE BIAS","EQUILIBRIUM"))</f>
        <v>EQUILIBRIUM</v>
      </c>
    </row>
    <row r="13152">
      <c r="A13152">
        <v>14415</v>
      </c>
      <c r="B13152" t="str">
        <v>2015-10-27</v>
      </c>
      <c r="C13152" t="str">
        <v>Midday</v>
      </c>
      <c r="D13152">
        <v>4</v>
      </c>
      <c r="E13152" t="str">
        <f>IF(MOD(D13152,2)=0,"EVEN","ODD")</f>
        <v>EVEN</v>
      </c>
      <c r="F13152" t="str">
        <f>IF(D13152&lt;=18,"LOW (1-18)","HIGH (19-36)")</f>
        <v>LOW (1-18)</v>
      </c>
      <c r="G13152">
        <f>INT((D13152-1)/6)+1</f>
        <v>1</v>
      </c>
      <c r="H13152">
        <f>MOD(D13152-1,6)+1</f>
        <v>4</v>
      </c>
      <c r="I13152">
        <f>37-D13152</f>
        <v>33</v>
      </c>
      <c r="J13152">
        <f>ABS(D13152-D13153)</f>
        <v>32</v>
      </c>
      <c r="K13152">
        <f>AVERAGE(D13152:D13156)</f>
        <v>4</v>
      </c>
      <c r="L13152">
        <f>AVERAGE(D13152:D13171)</f>
        <v>4</v>
      </c>
      <c r="M13152">
        <f>K13152-L13152</f>
        <v>0</v>
      </c>
      <c r="N13152" t="str">
        <f>IF(K13152&gt;L13152,"HIGH ZONE BIAS",IF(K13152&lt;L13152,"LOW ZONE BIAS","EQUILIBRIUM"))</f>
        <v>EQUILIBRIUM</v>
      </c>
    </row>
    <row r="13153">
      <c r="A13153">
        <v>14414</v>
      </c>
      <c r="B13153" t="str">
        <v>2015-10-27</v>
      </c>
      <c r="C13153" t="str">
        <v>Morning</v>
      </c>
      <c r="D13153">
        <v>36</v>
      </c>
      <c r="E13153" t="str">
        <f>IF(MOD(D13153,2)=0,"EVEN","ODD")</f>
        <v>EVEN</v>
      </c>
      <c r="F13153" t="str">
        <f>IF(D13153&lt;=18,"LOW (1-18)","HIGH (19-36)")</f>
        <v>HIGH (19-36)</v>
      </c>
      <c r="G13153">
        <f>INT((D13153-1)/6)+1</f>
        <v>6</v>
      </c>
      <c r="H13153">
        <f>MOD(D13153-1,6)+1</f>
        <v>6</v>
      </c>
      <c r="I13153">
        <f>37-D13153</f>
        <v>1</v>
      </c>
      <c r="J13153">
        <f>ABS(D13153-D13154)</f>
        <v>32</v>
      </c>
      <c r="K13153">
        <f>AVERAGE(D13153:D13157)</f>
        <v>36</v>
      </c>
      <c r="L13153">
        <f>AVERAGE(D13153:D13172)</f>
        <v>36</v>
      </c>
      <c r="M13153">
        <f>K13153-L13153</f>
        <v>0</v>
      </c>
      <c r="N13153" t="str">
        <f>IF(K13153&gt;L13153,"HIGH ZONE BIAS",IF(K13153&lt;L13153,"LOW ZONE BIAS","EQUILIBRIUM"))</f>
        <v>EQUILIBRIUM</v>
      </c>
    </row>
    <row r="13154">
      <c r="A13154">
        <v>14413</v>
      </c>
      <c r="B13154" t="str">
        <v>2015-10-26</v>
      </c>
      <c r="C13154" t="str">
        <v>Evening</v>
      </c>
      <c r="D13154">
        <v>4</v>
      </c>
      <c r="E13154" t="str">
        <f>IF(MOD(D13154,2)=0,"EVEN","ODD")</f>
        <v>EVEN</v>
      </c>
      <c r="F13154" t="str">
        <f>IF(D13154&lt;=18,"LOW (1-18)","HIGH (19-36)")</f>
        <v>LOW (1-18)</v>
      </c>
      <c r="G13154">
        <f>INT((D13154-1)/6)+1</f>
        <v>1</v>
      </c>
      <c r="H13154">
        <f>MOD(D13154-1,6)+1</f>
        <v>4</v>
      </c>
      <c r="I13154">
        <f>37-D13154</f>
        <v>33</v>
      </c>
      <c r="J13154">
        <f>ABS(D13154-D13155)</f>
        <v>21</v>
      </c>
      <c r="K13154">
        <f>AVERAGE(D13154:D13158)</f>
        <v>4</v>
      </c>
      <c r="L13154">
        <f>AVERAGE(D13154:D13173)</f>
        <v>4</v>
      </c>
      <c r="M13154">
        <f>K13154-L13154</f>
        <v>0</v>
      </c>
      <c r="N13154" t="str">
        <f>IF(K13154&gt;L13154,"HIGH ZONE BIAS",IF(K13154&lt;L13154,"LOW ZONE BIAS","EQUILIBRIUM"))</f>
        <v>EQUILIBRIUM</v>
      </c>
    </row>
    <row r="13155">
      <c r="A13155">
        <v>14412</v>
      </c>
      <c r="B13155" t="str">
        <v>2015-10-26</v>
      </c>
      <c r="C13155" t="str">
        <v>Afternoon</v>
      </c>
      <c r="D13155">
        <v>25</v>
      </c>
      <c r="E13155" t="str">
        <f>IF(MOD(D13155,2)=0,"EVEN","ODD")</f>
        <v>ODD</v>
      </c>
      <c r="F13155" t="str">
        <f>IF(D13155&lt;=18,"LOW (1-18)","HIGH (19-36)")</f>
        <v>HIGH (19-36)</v>
      </c>
      <c r="G13155">
        <f>INT((D13155-1)/6)+1</f>
        <v>5</v>
      </c>
      <c r="H13155">
        <f>MOD(D13155-1,6)+1</f>
        <v>1</v>
      </c>
      <c r="I13155">
        <f>37-D13155</f>
        <v>12</v>
      </c>
      <c r="J13155">
        <f>ABS(D13155-D13156)</f>
        <v>6</v>
      </c>
      <c r="K13155">
        <f>AVERAGE(D13155:D13159)</f>
        <v>25</v>
      </c>
      <c r="L13155">
        <f>AVERAGE(D13155:D13174)</f>
        <v>25</v>
      </c>
      <c r="M13155">
        <f>K13155-L13155</f>
        <v>0</v>
      </c>
      <c r="N13155" t="str">
        <f>IF(K13155&gt;L13155,"HIGH ZONE BIAS",IF(K13155&lt;L13155,"LOW ZONE BIAS","EQUILIBRIUM"))</f>
        <v>EQUILIBRIUM</v>
      </c>
    </row>
    <row r="13156">
      <c r="A13156">
        <v>14411</v>
      </c>
      <c r="B13156" t="str">
        <v>2015-10-26</v>
      </c>
      <c r="C13156" t="str">
        <v>Midday</v>
      </c>
      <c r="D13156">
        <v>31</v>
      </c>
      <c r="E13156" t="str">
        <f>IF(MOD(D13156,2)=0,"EVEN","ODD")</f>
        <v>ODD</v>
      </c>
      <c r="F13156" t="str">
        <f>IF(D13156&lt;=18,"LOW (1-18)","HIGH (19-36)")</f>
        <v>HIGH (19-36)</v>
      </c>
      <c r="G13156">
        <f>INT((D13156-1)/6)+1</f>
        <v>6</v>
      </c>
      <c r="H13156">
        <f>MOD(D13156-1,6)+1</f>
        <v>1</v>
      </c>
      <c r="I13156">
        <f>37-D13156</f>
        <v>6</v>
      </c>
      <c r="J13156">
        <f>ABS(D13156-D13157)</f>
        <v>15</v>
      </c>
      <c r="K13156">
        <f>AVERAGE(D13156:D13160)</f>
        <v>31</v>
      </c>
      <c r="L13156">
        <f>AVERAGE(D13156:D13175)</f>
        <v>31</v>
      </c>
      <c r="M13156">
        <f>K13156-L13156</f>
        <v>0</v>
      </c>
      <c r="N13156" t="str">
        <f>IF(K13156&gt;L13156,"HIGH ZONE BIAS",IF(K13156&lt;L13156,"LOW ZONE BIAS","EQUILIBRIUM"))</f>
        <v>EQUILIBRIUM</v>
      </c>
    </row>
    <row r="13157">
      <c r="A13157">
        <v>14410</v>
      </c>
      <c r="B13157" t="str">
        <v>2015-10-26</v>
      </c>
      <c r="C13157" t="str">
        <v>Morning</v>
      </c>
      <c r="D13157">
        <v>16</v>
      </c>
      <c r="E13157" t="str">
        <f>IF(MOD(D13157,2)=0,"EVEN","ODD")</f>
        <v>EVEN</v>
      </c>
      <c r="F13157" t="str">
        <f>IF(D13157&lt;=18,"LOW (1-18)","HIGH (19-36)")</f>
        <v>LOW (1-18)</v>
      </c>
      <c r="G13157">
        <f>INT((D13157-1)/6)+1</f>
        <v>3</v>
      </c>
      <c r="H13157">
        <f>MOD(D13157-1,6)+1</f>
        <v>4</v>
      </c>
      <c r="I13157">
        <f>37-D13157</f>
        <v>21</v>
      </c>
      <c r="J13157">
        <f>ABS(D13157-D13158)</f>
        <v>7</v>
      </c>
      <c r="K13157">
        <f>AVERAGE(D13157:D13161)</f>
        <v>16</v>
      </c>
      <c r="L13157">
        <f>AVERAGE(D13157:D13176)</f>
        <v>16</v>
      </c>
      <c r="M13157">
        <f>K13157-L13157</f>
        <v>0</v>
      </c>
      <c r="N13157" t="str">
        <f>IF(K13157&gt;L13157,"HIGH ZONE BIAS",IF(K13157&lt;L13157,"LOW ZONE BIAS","EQUILIBRIUM"))</f>
        <v>EQUILIBRIUM</v>
      </c>
    </row>
    <row r="13158">
      <c r="A13158">
        <v>14409</v>
      </c>
      <c r="B13158" t="str">
        <v>2015-10-24</v>
      </c>
      <c r="C13158" t="str">
        <v>Evening</v>
      </c>
      <c r="D13158">
        <v>23</v>
      </c>
      <c r="E13158" t="str">
        <f>IF(MOD(D13158,2)=0,"EVEN","ODD")</f>
        <v>ODD</v>
      </c>
      <c r="F13158" t="str">
        <f>IF(D13158&lt;=18,"LOW (1-18)","HIGH (19-36)")</f>
        <v>HIGH (19-36)</v>
      </c>
      <c r="G13158">
        <f>INT((D13158-1)/6)+1</f>
        <v>4</v>
      </c>
      <c r="H13158">
        <f>MOD(D13158-1,6)+1</f>
        <v>5</v>
      </c>
      <c r="I13158">
        <f>37-D13158</f>
        <v>14</v>
      </c>
      <c r="J13158">
        <f>ABS(D13158-D13159)</f>
        <v>6</v>
      </c>
      <c r="K13158">
        <f>AVERAGE(D13158:D13162)</f>
        <v>23</v>
      </c>
      <c r="L13158">
        <f>AVERAGE(D13158:D13177)</f>
        <v>23</v>
      </c>
      <c r="M13158">
        <f>K13158-L13158</f>
        <v>0</v>
      </c>
      <c r="N13158" t="str">
        <f>IF(K13158&gt;L13158,"HIGH ZONE BIAS",IF(K13158&lt;L13158,"LOW ZONE BIAS","EQUILIBRIUM"))</f>
        <v>EQUILIBRIUM</v>
      </c>
    </row>
    <row r="13159">
      <c r="A13159">
        <v>14408</v>
      </c>
      <c r="B13159" t="str">
        <v>2015-10-24</v>
      </c>
      <c r="C13159" t="str">
        <v>Afternoon</v>
      </c>
      <c r="D13159">
        <v>17</v>
      </c>
      <c r="E13159" t="str">
        <f>IF(MOD(D13159,2)=0,"EVEN","ODD")</f>
        <v>ODD</v>
      </c>
      <c r="F13159" t="str">
        <f>IF(D13159&lt;=18,"LOW (1-18)","HIGH (19-36)")</f>
        <v>LOW (1-18)</v>
      </c>
      <c r="G13159">
        <f>INT((D13159-1)/6)+1</f>
        <v>3</v>
      </c>
      <c r="H13159">
        <f>MOD(D13159-1,6)+1</f>
        <v>5</v>
      </c>
      <c r="I13159">
        <f>37-D13159</f>
        <v>20</v>
      </c>
      <c r="J13159">
        <f>ABS(D13159-D13160)</f>
        <v>14</v>
      </c>
      <c r="K13159">
        <f>AVERAGE(D13159:D13163)</f>
        <v>17</v>
      </c>
      <c r="L13159">
        <f>AVERAGE(D13159:D13178)</f>
        <v>17</v>
      </c>
      <c r="M13159">
        <f>K13159-L13159</f>
        <v>0</v>
      </c>
      <c r="N13159" t="str">
        <f>IF(K13159&gt;L13159,"HIGH ZONE BIAS",IF(K13159&lt;L13159,"LOW ZONE BIAS","EQUILIBRIUM"))</f>
        <v>EQUILIBRIUM</v>
      </c>
    </row>
    <row r="13160">
      <c r="A13160">
        <v>14407</v>
      </c>
      <c r="B13160" t="str">
        <v>2015-10-24</v>
      </c>
      <c r="C13160" t="str">
        <v>Midday</v>
      </c>
      <c r="D13160">
        <v>31</v>
      </c>
      <c r="E13160" t="str">
        <f>IF(MOD(D13160,2)=0,"EVEN","ODD")</f>
        <v>ODD</v>
      </c>
      <c r="F13160" t="str">
        <f>IF(D13160&lt;=18,"LOW (1-18)","HIGH (19-36)")</f>
        <v>HIGH (19-36)</v>
      </c>
      <c r="G13160">
        <f>INT((D13160-1)/6)+1</f>
        <v>6</v>
      </c>
      <c r="H13160">
        <f>MOD(D13160-1,6)+1</f>
        <v>1</v>
      </c>
      <c r="I13160">
        <f>37-D13160</f>
        <v>6</v>
      </c>
      <c r="J13160">
        <f>ABS(D13160-D13161)</f>
        <v>30</v>
      </c>
      <c r="K13160">
        <f>AVERAGE(D13160:D13164)</f>
        <v>31</v>
      </c>
      <c r="L13160">
        <f>AVERAGE(D13160:D13179)</f>
        <v>31</v>
      </c>
      <c r="M13160">
        <f>K13160-L13160</f>
        <v>0</v>
      </c>
      <c r="N13160" t="str">
        <f>IF(K13160&gt;L13160,"HIGH ZONE BIAS",IF(K13160&lt;L13160,"LOW ZONE BIAS","EQUILIBRIUM"))</f>
        <v>EQUILIBRIUM</v>
      </c>
    </row>
    <row r="13161">
      <c r="A13161">
        <v>14406</v>
      </c>
      <c r="B13161" t="str">
        <v>2015-10-24</v>
      </c>
      <c r="C13161" t="str">
        <v>Morning</v>
      </c>
      <c r="D13161">
        <v>1</v>
      </c>
      <c r="E13161" t="str">
        <f>IF(MOD(D13161,2)=0,"EVEN","ODD")</f>
        <v>ODD</v>
      </c>
      <c r="F13161" t="str">
        <f>IF(D13161&lt;=18,"LOW (1-18)","HIGH (19-36)")</f>
        <v>LOW (1-18)</v>
      </c>
      <c r="G13161">
        <f>INT((D13161-1)/6)+1</f>
        <v>1</v>
      </c>
      <c r="H13161">
        <f>MOD(D13161-1,6)+1</f>
        <v>1</v>
      </c>
      <c r="I13161">
        <f>37-D13161</f>
        <v>36</v>
      </c>
      <c r="J13161">
        <f>ABS(D13161-D13162)</f>
        <v>30</v>
      </c>
      <c r="K13161">
        <f>AVERAGE(D13161:D13165)</f>
        <v>1</v>
      </c>
      <c r="L13161">
        <f>AVERAGE(D13161:D13180)</f>
        <v>1</v>
      </c>
      <c r="M13161">
        <f>K13161-L13161</f>
        <v>0</v>
      </c>
      <c r="N13161" t="str">
        <f>IF(K13161&gt;L13161,"HIGH ZONE BIAS",IF(K13161&lt;L13161,"LOW ZONE BIAS","EQUILIBRIUM"))</f>
        <v>EQUILIBRIUM</v>
      </c>
    </row>
    <row r="13162">
      <c r="A13162">
        <v>14405</v>
      </c>
      <c r="B13162" t="str">
        <v>2015-10-23</v>
      </c>
      <c r="C13162" t="str">
        <v>Evening</v>
      </c>
      <c r="D13162">
        <v>31</v>
      </c>
      <c r="E13162" t="str">
        <f>IF(MOD(D13162,2)=0,"EVEN","ODD")</f>
        <v>ODD</v>
      </c>
      <c r="F13162" t="str">
        <f>IF(D13162&lt;=18,"LOW (1-18)","HIGH (19-36)")</f>
        <v>HIGH (19-36)</v>
      </c>
      <c r="G13162">
        <f>INT((D13162-1)/6)+1</f>
        <v>6</v>
      </c>
      <c r="H13162">
        <f>MOD(D13162-1,6)+1</f>
        <v>1</v>
      </c>
      <c r="I13162">
        <f>37-D13162</f>
        <v>6</v>
      </c>
      <c r="J13162">
        <f>ABS(D13162-D13163)</f>
        <v>29</v>
      </c>
      <c r="K13162">
        <f>AVERAGE(D13162:D13166)</f>
        <v>31</v>
      </c>
      <c r="L13162">
        <f>AVERAGE(D13162:D13181)</f>
        <v>31</v>
      </c>
      <c r="M13162">
        <f>K13162-L13162</f>
        <v>0</v>
      </c>
      <c r="N13162" t="str">
        <f>IF(K13162&gt;L13162,"HIGH ZONE BIAS",IF(K13162&lt;L13162,"LOW ZONE BIAS","EQUILIBRIUM"))</f>
        <v>EQUILIBRIUM</v>
      </c>
    </row>
    <row r="13163">
      <c r="A13163">
        <v>14404</v>
      </c>
      <c r="B13163" t="str">
        <v>2015-10-23</v>
      </c>
      <c r="C13163" t="str">
        <v>Afternoon</v>
      </c>
      <c r="D13163">
        <v>2</v>
      </c>
      <c r="E13163" t="str">
        <f>IF(MOD(D13163,2)=0,"EVEN","ODD")</f>
        <v>EVEN</v>
      </c>
      <c r="F13163" t="str">
        <f>IF(D13163&lt;=18,"LOW (1-18)","HIGH (19-36)")</f>
        <v>LOW (1-18)</v>
      </c>
      <c r="G13163">
        <f>INT((D13163-1)/6)+1</f>
        <v>1</v>
      </c>
      <c r="H13163">
        <f>MOD(D13163-1,6)+1</f>
        <v>2</v>
      </c>
      <c r="I13163">
        <f>37-D13163</f>
        <v>35</v>
      </c>
      <c r="J13163">
        <f>ABS(D13163-D13164)</f>
        <v>2</v>
      </c>
      <c r="K13163">
        <f>AVERAGE(D13163:D13167)</f>
        <v>2</v>
      </c>
      <c r="L13163">
        <f>AVERAGE(D13163:D13182)</f>
        <v>2</v>
      </c>
      <c r="M13163">
        <f>K13163-L13163</f>
        <v>0</v>
      </c>
      <c r="N13163" t="str">
        <f>IF(K13163&gt;L13163,"HIGH ZONE BIAS",IF(K13163&lt;L13163,"LOW ZONE BIAS","EQUILIBRIUM"))</f>
        <v>EQUILIBRIUM</v>
      </c>
    </row>
    <row r="13164">
      <c r="A13164">
        <v>14403</v>
      </c>
      <c r="B13164" t="str">
        <v>2015-10-23</v>
      </c>
      <c r="C13164" t="str">
        <v>Midday</v>
      </c>
      <c r="D13164">
        <v>4</v>
      </c>
      <c r="E13164" t="str">
        <f>IF(MOD(D13164,2)=0,"EVEN","ODD")</f>
        <v>EVEN</v>
      </c>
      <c r="F13164" t="str">
        <f>IF(D13164&lt;=18,"LOW (1-18)","HIGH (19-36)")</f>
        <v>LOW (1-18)</v>
      </c>
      <c r="G13164">
        <f>INT((D13164-1)/6)+1</f>
        <v>1</v>
      </c>
      <c r="H13164">
        <f>MOD(D13164-1,6)+1</f>
        <v>4</v>
      </c>
      <c r="I13164">
        <f>37-D13164</f>
        <v>33</v>
      </c>
      <c r="J13164">
        <f>ABS(D13164-D13165)</f>
        <v>11</v>
      </c>
      <c r="K13164">
        <f>AVERAGE(D13164:D13168)</f>
        <v>4</v>
      </c>
      <c r="L13164">
        <f>AVERAGE(D13164:D13183)</f>
        <v>4</v>
      </c>
      <c r="M13164">
        <f>K13164-L13164</f>
        <v>0</v>
      </c>
      <c r="N13164" t="str">
        <f>IF(K13164&gt;L13164,"HIGH ZONE BIAS",IF(K13164&lt;L13164,"LOW ZONE BIAS","EQUILIBRIUM"))</f>
        <v>EQUILIBRIUM</v>
      </c>
    </row>
    <row r="13165">
      <c r="A13165">
        <v>14402</v>
      </c>
      <c r="B13165" t="str">
        <v>2015-10-23</v>
      </c>
      <c r="C13165" t="str">
        <v>Morning</v>
      </c>
      <c r="D13165">
        <v>15</v>
      </c>
      <c r="E13165" t="str">
        <f>IF(MOD(D13165,2)=0,"EVEN","ODD")</f>
        <v>ODD</v>
      </c>
      <c r="F13165" t="str">
        <f>IF(D13165&lt;=18,"LOW (1-18)","HIGH (19-36)")</f>
        <v>LOW (1-18)</v>
      </c>
      <c r="G13165">
        <f>INT((D13165-1)/6)+1</f>
        <v>3</v>
      </c>
      <c r="H13165">
        <f>MOD(D13165-1,6)+1</f>
        <v>3</v>
      </c>
      <c r="I13165">
        <f>37-D13165</f>
        <v>22</v>
      </c>
      <c r="J13165">
        <f>ABS(D13165-D13166)</f>
        <v>17</v>
      </c>
      <c r="K13165">
        <f>AVERAGE(D13165:D13169)</f>
        <v>15</v>
      </c>
      <c r="L13165">
        <f>AVERAGE(D13165:D13184)</f>
        <v>15</v>
      </c>
      <c r="M13165">
        <f>K13165-L13165</f>
        <v>0</v>
      </c>
      <c r="N13165" t="str">
        <f>IF(K13165&gt;L13165,"HIGH ZONE BIAS",IF(K13165&lt;L13165,"LOW ZONE BIAS","EQUILIBRIUM"))</f>
        <v>EQUILIBRIUM</v>
      </c>
    </row>
    <row r="13166">
      <c r="A13166">
        <v>14401</v>
      </c>
      <c r="B13166" t="str">
        <v>2015-10-22</v>
      </c>
      <c r="C13166" t="str">
        <v>Evening</v>
      </c>
      <c r="D13166">
        <v>32</v>
      </c>
      <c r="E13166" t="str">
        <f>IF(MOD(D13166,2)=0,"EVEN","ODD")</f>
        <v>EVEN</v>
      </c>
      <c r="F13166" t="str">
        <f>IF(D13166&lt;=18,"LOW (1-18)","HIGH (19-36)")</f>
        <v>HIGH (19-36)</v>
      </c>
      <c r="G13166">
        <f>INT((D13166-1)/6)+1</f>
        <v>6</v>
      </c>
      <c r="H13166">
        <f>MOD(D13166-1,6)+1</f>
        <v>2</v>
      </c>
      <c r="I13166">
        <f>37-D13166</f>
        <v>5</v>
      </c>
      <c r="J13166">
        <f>ABS(D13166-D13167)</f>
        <v>19</v>
      </c>
      <c r="K13166">
        <f>AVERAGE(D13166:D13170)</f>
        <v>32</v>
      </c>
      <c r="L13166">
        <f>AVERAGE(D13166:D13185)</f>
        <v>32</v>
      </c>
      <c r="M13166">
        <f>K13166-L13166</f>
        <v>0</v>
      </c>
      <c r="N13166" t="str">
        <f>IF(K13166&gt;L13166,"HIGH ZONE BIAS",IF(K13166&lt;L13166,"LOW ZONE BIAS","EQUILIBRIUM"))</f>
        <v>EQUILIBRIUM</v>
      </c>
    </row>
    <row r="13167">
      <c r="A13167">
        <v>14400</v>
      </c>
      <c r="B13167" t="str">
        <v>2015-10-22</v>
      </c>
      <c r="C13167" t="str">
        <v>Afternoon</v>
      </c>
      <c r="D13167">
        <v>13</v>
      </c>
      <c r="E13167" t="str">
        <f>IF(MOD(D13167,2)=0,"EVEN","ODD")</f>
        <v>ODD</v>
      </c>
      <c r="F13167" t="str">
        <f>IF(D13167&lt;=18,"LOW (1-18)","HIGH (19-36)")</f>
        <v>LOW (1-18)</v>
      </c>
      <c r="G13167">
        <f>INT((D13167-1)/6)+1</f>
        <v>3</v>
      </c>
      <c r="H13167">
        <f>MOD(D13167-1,6)+1</f>
        <v>1</v>
      </c>
      <c r="I13167">
        <f>37-D13167</f>
        <v>24</v>
      </c>
      <c r="J13167">
        <f>ABS(D13167-D13168)</f>
        <v>8</v>
      </c>
      <c r="K13167">
        <f>AVERAGE(D13167:D13171)</f>
        <v>13</v>
      </c>
      <c r="L13167">
        <f>AVERAGE(D13167:D13186)</f>
        <v>13</v>
      </c>
      <c r="M13167">
        <f>K13167-L13167</f>
        <v>0</v>
      </c>
      <c r="N13167" t="str">
        <f>IF(K13167&gt;L13167,"HIGH ZONE BIAS",IF(K13167&lt;L13167,"LOW ZONE BIAS","EQUILIBRIUM"))</f>
        <v>EQUILIBRIUM</v>
      </c>
    </row>
    <row r="13168">
      <c r="A13168">
        <v>14399</v>
      </c>
      <c r="B13168" t="str">
        <v>2015-10-22</v>
      </c>
      <c r="C13168" t="str">
        <v>Midday</v>
      </c>
      <c r="D13168">
        <v>21</v>
      </c>
      <c r="E13168" t="str">
        <f>IF(MOD(D13168,2)=0,"EVEN","ODD")</f>
        <v>ODD</v>
      </c>
      <c r="F13168" t="str">
        <f>IF(D13168&lt;=18,"LOW (1-18)","HIGH (19-36)")</f>
        <v>HIGH (19-36)</v>
      </c>
      <c r="G13168">
        <f>INT((D13168-1)/6)+1</f>
        <v>4</v>
      </c>
      <c r="H13168">
        <f>MOD(D13168-1,6)+1</f>
        <v>3</v>
      </c>
      <c r="I13168">
        <f>37-D13168</f>
        <v>16</v>
      </c>
      <c r="J13168">
        <f>ABS(D13168-D13169)</f>
        <v>3</v>
      </c>
      <c r="K13168">
        <f>AVERAGE(D13168:D13172)</f>
        <v>21</v>
      </c>
      <c r="L13168">
        <f>AVERAGE(D13168:D13187)</f>
        <v>21</v>
      </c>
      <c r="M13168">
        <f>K13168-L13168</f>
        <v>0</v>
      </c>
      <c r="N13168" t="str">
        <f>IF(K13168&gt;L13168,"HIGH ZONE BIAS",IF(K13168&lt;L13168,"LOW ZONE BIAS","EQUILIBRIUM"))</f>
        <v>EQUILIBRIUM</v>
      </c>
    </row>
    <row r="13169">
      <c r="A13169">
        <v>14398</v>
      </c>
      <c r="B13169" t="str">
        <v>2015-10-22</v>
      </c>
      <c r="C13169" t="str">
        <v>Morning</v>
      </c>
      <c r="D13169">
        <v>18</v>
      </c>
      <c r="E13169" t="str">
        <f>IF(MOD(D13169,2)=0,"EVEN","ODD")</f>
        <v>EVEN</v>
      </c>
      <c r="F13169" t="str">
        <f>IF(D13169&lt;=18,"LOW (1-18)","HIGH (19-36)")</f>
        <v>LOW (1-18)</v>
      </c>
      <c r="G13169">
        <f>INT((D13169-1)/6)+1</f>
        <v>3</v>
      </c>
      <c r="H13169">
        <f>MOD(D13169-1,6)+1</f>
        <v>6</v>
      </c>
      <c r="I13169">
        <f>37-D13169</f>
        <v>19</v>
      </c>
      <c r="J13169">
        <f>ABS(D13169-D13170)</f>
        <v>1</v>
      </c>
      <c r="K13169">
        <f>AVERAGE(D13169:D13173)</f>
        <v>18</v>
      </c>
      <c r="L13169">
        <f>AVERAGE(D13169:D13188)</f>
        <v>18</v>
      </c>
      <c r="M13169">
        <f>K13169-L13169</f>
        <v>0</v>
      </c>
      <c r="N13169" t="str">
        <f>IF(K13169&gt;L13169,"HIGH ZONE BIAS",IF(K13169&lt;L13169,"LOW ZONE BIAS","EQUILIBRIUM"))</f>
        <v>EQUILIBRIUM</v>
      </c>
    </row>
    <row r="13170">
      <c r="A13170">
        <v>14397</v>
      </c>
      <c r="B13170" t="str">
        <v>2015-10-21</v>
      </c>
      <c r="C13170" t="str">
        <v>Evening</v>
      </c>
      <c r="D13170">
        <v>17</v>
      </c>
      <c r="E13170" t="str">
        <f>IF(MOD(D13170,2)=0,"EVEN","ODD")</f>
        <v>ODD</v>
      </c>
      <c r="F13170" t="str">
        <f>IF(D13170&lt;=18,"LOW (1-18)","HIGH (19-36)")</f>
        <v>LOW (1-18)</v>
      </c>
      <c r="G13170">
        <f>INT((D13170-1)/6)+1</f>
        <v>3</v>
      </c>
      <c r="H13170">
        <f>MOD(D13170-1,6)+1</f>
        <v>5</v>
      </c>
      <c r="I13170">
        <f>37-D13170</f>
        <v>20</v>
      </c>
      <c r="J13170">
        <f>ABS(D13170-D13171)</f>
        <v>3</v>
      </c>
      <c r="K13170">
        <f>AVERAGE(D13170:D13174)</f>
        <v>17</v>
      </c>
      <c r="L13170">
        <f>AVERAGE(D13170:D13189)</f>
        <v>17</v>
      </c>
      <c r="M13170">
        <f>K13170-L13170</f>
        <v>0</v>
      </c>
      <c r="N13170" t="str">
        <f>IF(K13170&gt;L13170,"HIGH ZONE BIAS",IF(K13170&lt;L13170,"LOW ZONE BIAS","EQUILIBRIUM"))</f>
        <v>EQUILIBRIUM</v>
      </c>
    </row>
    <row r="13171">
      <c r="A13171">
        <v>14396</v>
      </c>
      <c r="B13171" t="str">
        <v>2015-10-21</v>
      </c>
      <c r="C13171" t="str">
        <v>Afternoon</v>
      </c>
      <c r="D13171">
        <v>14</v>
      </c>
      <c r="E13171" t="str">
        <f>IF(MOD(D13171,2)=0,"EVEN","ODD")</f>
        <v>EVEN</v>
      </c>
      <c r="F13171" t="str">
        <f>IF(D13171&lt;=18,"LOW (1-18)","HIGH (19-36)")</f>
        <v>LOW (1-18)</v>
      </c>
      <c r="G13171">
        <f>INT((D13171-1)/6)+1</f>
        <v>3</v>
      </c>
      <c r="H13171">
        <f>MOD(D13171-1,6)+1</f>
        <v>2</v>
      </c>
      <c r="I13171">
        <f>37-D13171</f>
        <v>23</v>
      </c>
      <c r="J13171">
        <f>ABS(D13171-D13172)</f>
        <v>16</v>
      </c>
      <c r="K13171">
        <f>AVERAGE(D13171:D13175)</f>
        <v>14</v>
      </c>
      <c r="L13171">
        <f>AVERAGE(D13171:D13190)</f>
        <v>14</v>
      </c>
      <c r="M13171">
        <f>K13171-L13171</f>
        <v>0</v>
      </c>
      <c r="N13171" t="str">
        <f>IF(K13171&gt;L13171,"HIGH ZONE BIAS",IF(K13171&lt;L13171,"LOW ZONE BIAS","EQUILIBRIUM"))</f>
        <v>EQUILIBRIUM</v>
      </c>
    </row>
    <row r="13172">
      <c r="A13172">
        <v>14395</v>
      </c>
      <c r="B13172" t="str">
        <v>2015-10-21</v>
      </c>
      <c r="C13172" t="str">
        <v>Midday</v>
      </c>
      <c r="D13172">
        <v>30</v>
      </c>
      <c r="E13172" t="str">
        <f>IF(MOD(D13172,2)=0,"EVEN","ODD")</f>
        <v>EVEN</v>
      </c>
      <c r="F13172" t="str">
        <f>IF(D13172&lt;=18,"LOW (1-18)","HIGH (19-36)")</f>
        <v>HIGH (19-36)</v>
      </c>
      <c r="G13172">
        <f>INT((D13172-1)/6)+1</f>
        <v>5</v>
      </c>
      <c r="H13172">
        <f>MOD(D13172-1,6)+1</f>
        <v>6</v>
      </c>
      <c r="I13172">
        <f>37-D13172</f>
        <v>7</v>
      </c>
      <c r="J13172">
        <f>ABS(D13172-D13173)</f>
        <v>28</v>
      </c>
      <c r="K13172">
        <f>AVERAGE(D13172:D13176)</f>
        <v>30</v>
      </c>
      <c r="L13172">
        <f>AVERAGE(D13172:D13191)</f>
        <v>30</v>
      </c>
      <c r="M13172">
        <f>K13172-L13172</f>
        <v>0</v>
      </c>
      <c r="N13172" t="str">
        <f>IF(K13172&gt;L13172,"HIGH ZONE BIAS",IF(K13172&lt;L13172,"LOW ZONE BIAS","EQUILIBRIUM"))</f>
        <v>EQUILIBRIUM</v>
      </c>
    </row>
    <row r="13173">
      <c r="A13173">
        <v>14394</v>
      </c>
      <c r="B13173" t="str">
        <v>2015-10-21</v>
      </c>
      <c r="C13173" t="str">
        <v>Morning</v>
      </c>
      <c r="D13173">
        <v>2</v>
      </c>
      <c r="E13173" t="str">
        <f>IF(MOD(D13173,2)=0,"EVEN","ODD")</f>
        <v>EVEN</v>
      </c>
      <c r="F13173" t="str">
        <f>IF(D13173&lt;=18,"LOW (1-18)","HIGH (19-36)")</f>
        <v>LOW (1-18)</v>
      </c>
      <c r="G13173">
        <f>INT((D13173-1)/6)+1</f>
        <v>1</v>
      </c>
      <c r="H13173">
        <f>MOD(D13173-1,6)+1</f>
        <v>2</v>
      </c>
      <c r="I13173">
        <f>37-D13173</f>
        <v>35</v>
      </c>
      <c r="J13173">
        <f>ABS(D13173-D13174)</f>
        <v>20</v>
      </c>
      <c r="K13173">
        <f>AVERAGE(D13173:D13177)</f>
        <v>2</v>
      </c>
      <c r="L13173">
        <f>AVERAGE(D13173:D13192)</f>
        <v>2</v>
      </c>
      <c r="M13173">
        <f>K13173-L13173</f>
        <v>0</v>
      </c>
      <c r="N13173" t="str">
        <f>IF(K13173&gt;L13173,"HIGH ZONE BIAS",IF(K13173&lt;L13173,"LOW ZONE BIAS","EQUILIBRIUM"))</f>
        <v>EQUILIBRIUM</v>
      </c>
    </row>
    <row r="13174">
      <c r="A13174">
        <v>14393</v>
      </c>
      <c r="B13174" t="str">
        <v>2015-10-20</v>
      </c>
      <c r="C13174" t="str">
        <v>Evening</v>
      </c>
      <c r="D13174">
        <v>22</v>
      </c>
      <c r="E13174" t="str">
        <f>IF(MOD(D13174,2)=0,"EVEN","ODD")</f>
        <v>EVEN</v>
      </c>
      <c r="F13174" t="str">
        <f>IF(D13174&lt;=18,"LOW (1-18)","HIGH (19-36)")</f>
        <v>HIGH (19-36)</v>
      </c>
      <c r="G13174">
        <f>INT((D13174-1)/6)+1</f>
        <v>4</v>
      </c>
      <c r="H13174">
        <f>MOD(D13174-1,6)+1</f>
        <v>4</v>
      </c>
      <c r="I13174">
        <f>37-D13174</f>
        <v>15</v>
      </c>
      <c r="J13174">
        <f>ABS(D13174-D13175)</f>
        <v>15</v>
      </c>
      <c r="K13174">
        <f>AVERAGE(D13174:D13178)</f>
        <v>22</v>
      </c>
      <c r="L13174">
        <f>AVERAGE(D13174:D13193)</f>
        <v>22</v>
      </c>
      <c r="M13174">
        <f>K13174-L13174</f>
        <v>0</v>
      </c>
      <c r="N13174" t="str">
        <f>IF(K13174&gt;L13174,"HIGH ZONE BIAS",IF(K13174&lt;L13174,"LOW ZONE BIAS","EQUILIBRIUM"))</f>
        <v>EQUILIBRIUM</v>
      </c>
    </row>
    <row r="13175">
      <c r="A13175">
        <v>14392</v>
      </c>
      <c r="B13175" t="str">
        <v>2015-10-20</v>
      </c>
      <c r="C13175" t="str">
        <v>Afternoon</v>
      </c>
      <c r="D13175">
        <v>7</v>
      </c>
      <c r="E13175" t="str">
        <f>IF(MOD(D13175,2)=0,"EVEN","ODD")</f>
        <v>ODD</v>
      </c>
      <c r="F13175" t="str">
        <f>IF(D13175&lt;=18,"LOW (1-18)","HIGH (19-36)")</f>
        <v>LOW (1-18)</v>
      </c>
      <c r="G13175">
        <f>INT((D13175-1)/6)+1</f>
        <v>2</v>
      </c>
      <c r="H13175">
        <f>MOD(D13175-1,6)+1</f>
        <v>1</v>
      </c>
      <c r="I13175">
        <f>37-D13175</f>
        <v>30</v>
      </c>
      <c r="J13175">
        <f>ABS(D13175-D13176)</f>
        <v>6</v>
      </c>
      <c r="K13175">
        <f>AVERAGE(D13175:D13179)</f>
        <v>7</v>
      </c>
      <c r="L13175">
        <f>AVERAGE(D13175:D13194)</f>
        <v>7</v>
      </c>
      <c r="M13175">
        <f>K13175-L13175</f>
        <v>0</v>
      </c>
      <c r="N13175" t="str">
        <f>IF(K13175&gt;L13175,"HIGH ZONE BIAS",IF(K13175&lt;L13175,"LOW ZONE BIAS","EQUILIBRIUM"))</f>
        <v>EQUILIBRIUM</v>
      </c>
    </row>
    <row r="13176">
      <c r="A13176">
        <v>14391</v>
      </c>
      <c r="B13176" t="str">
        <v>2015-10-20</v>
      </c>
      <c r="C13176" t="str">
        <v>Midday</v>
      </c>
      <c r="D13176">
        <v>13</v>
      </c>
      <c r="E13176" t="str">
        <f>IF(MOD(D13176,2)=0,"EVEN","ODD")</f>
        <v>ODD</v>
      </c>
      <c r="F13176" t="str">
        <f>IF(D13176&lt;=18,"LOW (1-18)","HIGH (19-36)")</f>
        <v>LOW (1-18)</v>
      </c>
      <c r="G13176">
        <f>INT((D13176-1)/6)+1</f>
        <v>3</v>
      </c>
      <c r="H13176">
        <f>MOD(D13176-1,6)+1</f>
        <v>1</v>
      </c>
      <c r="I13176">
        <f>37-D13176</f>
        <v>24</v>
      </c>
      <c r="J13176">
        <f>ABS(D13176-D13177)</f>
        <v>4</v>
      </c>
      <c r="K13176">
        <f>AVERAGE(D13176:D13180)</f>
        <v>13</v>
      </c>
      <c r="L13176">
        <f>AVERAGE(D13176:D13195)</f>
        <v>13</v>
      </c>
      <c r="M13176">
        <f>K13176-L13176</f>
        <v>0</v>
      </c>
      <c r="N13176" t="str">
        <f>IF(K13176&gt;L13176,"HIGH ZONE BIAS",IF(K13176&lt;L13176,"LOW ZONE BIAS","EQUILIBRIUM"))</f>
        <v>EQUILIBRIUM</v>
      </c>
    </row>
    <row r="13177">
      <c r="A13177">
        <v>14390</v>
      </c>
      <c r="B13177" t="str">
        <v>2015-10-20</v>
      </c>
      <c r="C13177" t="str">
        <v>Morning</v>
      </c>
      <c r="D13177">
        <v>17</v>
      </c>
      <c r="E13177" t="str">
        <f>IF(MOD(D13177,2)=0,"EVEN","ODD")</f>
        <v>ODD</v>
      </c>
      <c r="F13177" t="str">
        <f>IF(D13177&lt;=18,"LOW (1-18)","HIGH (19-36)")</f>
        <v>LOW (1-18)</v>
      </c>
      <c r="G13177">
        <f>INT((D13177-1)/6)+1</f>
        <v>3</v>
      </c>
      <c r="H13177">
        <f>MOD(D13177-1,6)+1</f>
        <v>5</v>
      </c>
      <c r="I13177">
        <f>37-D13177</f>
        <v>20</v>
      </c>
      <c r="J13177">
        <f>ABS(D13177-D13178)</f>
        <v>4</v>
      </c>
      <c r="K13177">
        <f>AVERAGE(D13177:D13181)</f>
        <v>17</v>
      </c>
      <c r="L13177">
        <f>AVERAGE(D13177:D13196)</f>
        <v>17</v>
      </c>
      <c r="M13177">
        <f>K13177-L13177</f>
        <v>0</v>
      </c>
      <c r="N13177" t="str">
        <f>IF(K13177&gt;L13177,"HIGH ZONE BIAS",IF(K13177&lt;L13177,"LOW ZONE BIAS","EQUILIBRIUM"))</f>
        <v>EQUILIBRIUM</v>
      </c>
    </row>
    <row r="13178">
      <c r="A13178">
        <v>14389</v>
      </c>
      <c r="B13178" t="str">
        <v>2015-10-19</v>
      </c>
      <c r="C13178" t="str">
        <v>Evening</v>
      </c>
      <c r="D13178">
        <v>21</v>
      </c>
      <c r="E13178" t="str">
        <f>IF(MOD(D13178,2)=0,"EVEN","ODD")</f>
        <v>ODD</v>
      </c>
      <c r="F13178" t="str">
        <f>IF(D13178&lt;=18,"LOW (1-18)","HIGH (19-36)")</f>
        <v>HIGH (19-36)</v>
      </c>
      <c r="G13178">
        <f>INT((D13178-1)/6)+1</f>
        <v>4</v>
      </c>
      <c r="H13178">
        <f>MOD(D13178-1,6)+1</f>
        <v>3</v>
      </c>
      <c r="I13178">
        <f>37-D13178</f>
        <v>16</v>
      </c>
      <c r="J13178">
        <f>ABS(D13178-D13179)</f>
        <v>2</v>
      </c>
      <c r="K13178">
        <f>AVERAGE(D13178:D13182)</f>
        <v>21</v>
      </c>
      <c r="L13178">
        <f>AVERAGE(D13178:D13197)</f>
        <v>21</v>
      </c>
      <c r="M13178">
        <f>K13178-L13178</f>
        <v>0</v>
      </c>
      <c r="N13178" t="str">
        <f>IF(K13178&gt;L13178,"HIGH ZONE BIAS",IF(K13178&lt;L13178,"LOW ZONE BIAS","EQUILIBRIUM"))</f>
        <v>EQUILIBRIUM</v>
      </c>
    </row>
    <row r="13179">
      <c r="A13179">
        <v>14388</v>
      </c>
      <c r="B13179" t="str">
        <v>2015-10-19</v>
      </c>
      <c r="C13179" t="str">
        <v>Afternoon</v>
      </c>
      <c r="D13179">
        <v>19</v>
      </c>
      <c r="E13179" t="str">
        <f>IF(MOD(D13179,2)=0,"EVEN","ODD")</f>
        <v>ODD</v>
      </c>
      <c r="F13179" t="str">
        <f>IF(D13179&lt;=18,"LOW (1-18)","HIGH (19-36)")</f>
        <v>HIGH (19-36)</v>
      </c>
      <c r="G13179">
        <f>INT((D13179-1)/6)+1</f>
        <v>4</v>
      </c>
      <c r="H13179">
        <f>MOD(D13179-1,6)+1</f>
        <v>1</v>
      </c>
      <c r="I13179">
        <f>37-D13179</f>
        <v>18</v>
      </c>
      <c r="J13179">
        <f>ABS(D13179-D13180)</f>
        <v>6</v>
      </c>
      <c r="K13179">
        <f>AVERAGE(D13179:D13183)</f>
        <v>19</v>
      </c>
      <c r="L13179">
        <f>AVERAGE(D13179:D13198)</f>
        <v>19</v>
      </c>
      <c r="M13179">
        <f>K13179-L13179</f>
        <v>0</v>
      </c>
      <c r="N13179" t="str">
        <f>IF(K13179&gt;L13179,"HIGH ZONE BIAS",IF(K13179&lt;L13179,"LOW ZONE BIAS","EQUILIBRIUM"))</f>
        <v>EQUILIBRIUM</v>
      </c>
    </row>
    <row r="13180">
      <c r="A13180">
        <v>14387</v>
      </c>
      <c r="B13180" t="str">
        <v>2015-10-19</v>
      </c>
      <c r="C13180" t="str">
        <v>Midday</v>
      </c>
      <c r="D13180">
        <v>25</v>
      </c>
      <c r="E13180" t="str">
        <f>IF(MOD(D13180,2)=0,"EVEN","ODD")</f>
        <v>ODD</v>
      </c>
      <c r="F13180" t="str">
        <f>IF(D13180&lt;=18,"LOW (1-18)","HIGH (19-36)")</f>
        <v>HIGH (19-36)</v>
      </c>
      <c r="G13180">
        <f>INT((D13180-1)/6)+1</f>
        <v>5</v>
      </c>
      <c r="H13180">
        <f>MOD(D13180-1,6)+1</f>
        <v>1</v>
      </c>
      <c r="I13180">
        <f>37-D13180</f>
        <v>12</v>
      </c>
      <c r="J13180">
        <f>ABS(D13180-D13181)</f>
        <v>16</v>
      </c>
      <c r="K13180">
        <f>AVERAGE(D13180:D13184)</f>
        <v>25</v>
      </c>
      <c r="L13180">
        <f>AVERAGE(D13180:D13199)</f>
        <v>25</v>
      </c>
      <c r="M13180">
        <f>K13180-L13180</f>
        <v>0</v>
      </c>
      <c r="N13180" t="str">
        <f>IF(K13180&gt;L13180,"HIGH ZONE BIAS",IF(K13180&lt;L13180,"LOW ZONE BIAS","EQUILIBRIUM"))</f>
        <v>EQUILIBRIUM</v>
      </c>
    </row>
    <row r="13181">
      <c r="A13181">
        <v>14386</v>
      </c>
      <c r="B13181" t="str">
        <v>2015-10-19</v>
      </c>
      <c r="C13181" t="str">
        <v>Morning</v>
      </c>
      <c r="D13181">
        <v>9</v>
      </c>
      <c r="E13181" t="str">
        <f>IF(MOD(D13181,2)=0,"EVEN","ODD")</f>
        <v>ODD</v>
      </c>
      <c r="F13181" t="str">
        <f>IF(D13181&lt;=18,"LOW (1-18)","HIGH (19-36)")</f>
        <v>LOW (1-18)</v>
      </c>
      <c r="G13181">
        <f>INT((D13181-1)/6)+1</f>
        <v>2</v>
      </c>
      <c r="H13181">
        <f>MOD(D13181-1,6)+1</f>
        <v>3</v>
      </c>
      <c r="I13181">
        <f>37-D13181</f>
        <v>28</v>
      </c>
      <c r="J13181">
        <f>ABS(D13181-D13182)</f>
        <v>22</v>
      </c>
      <c r="K13181">
        <f>AVERAGE(D13181:D13185)</f>
        <v>9</v>
      </c>
      <c r="L13181">
        <f>AVERAGE(D13181:D13200)</f>
        <v>9</v>
      </c>
      <c r="M13181">
        <f>K13181-L13181</f>
        <v>0</v>
      </c>
      <c r="N13181" t="str">
        <f>IF(K13181&gt;L13181,"HIGH ZONE BIAS",IF(K13181&lt;L13181,"LOW ZONE BIAS","EQUILIBRIUM"))</f>
        <v>EQUILIBRIUM</v>
      </c>
    </row>
    <row r="13182">
      <c r="A13182">
        <v>14385</v>
      </c>
      <c r="B13182" t="str">
        <v>2015-10-17</v>
      </c>
      <c r="C13182" t="str">
        <v>Evening</v>
      </c>
      <c r="D13182">
        <v>31</v>
      </c>
      <c r="E13182" t="str">
        <f>IF(MOD(D13182,2)=0,"EVEN","ODD")</f>
        <v>ODD</v>
      </c>
      <c r="F13182" t="str">
        <f>IF(D13182&lt;=18,"LOW (1-18)","HIGH (19-36)")</f>
        <v>HIGH (19-36)</v>
      </c>
      <c r="G13182">
        <f>INT((D13182-1)/6)+1</f>
        <v>6</v>
      </c>
      <c r="H13182">
        <f>MOD(D13182-1,6)+1</f>
        <v>1</v>
      </c>
      <c r="I13182">
        <f>37-D13182</f>
        <v>6</v>
      </c>
      <c r="J13182">
        <f>ABS(D13182-D13183)</f>
        <v>17</v>
      </c>
      <c r="K13182">
        <f>AVERAGE(D13182:D13186)</f>
        <v>31</v>
      </c>
      <c r="L13182">
        <f>AVERAGE(D13182:D13201)</f>
        <v>31</v>
      </c>
      <c r="M13182">
        <f>K13182-L13182</f>
        <v>0</v>
      </c>
      <c r="N13182" t="str">
        <f>IF(K13182&gt;L13182,"HIGH ZONE BIAS",IF(K13182&lt;L13182,"LOW ZONE BIAS","EQUILIBRIUM"))</f>
        <v>EQUILIBRIUM</v>
      </c>
    </row>
    <row r="13183">
      <c r="A13183">
        <v>14384</v>
      </c>
      <c r="B13183" t="str">
        <v>2015-10-17</v>
      </c>
      <c r="C13183" t="str">
        <v>Afternoon</v>
      </c>
      <c r="D13183">
        <v>14</v>
      </c>
      <c r="E13183" t="str">
        <f>IF(MOD(D13183,2)=0,"EVEN","ODD")</f>
        <v>EVEN</v>
      </c>
      <c r="F13183" t="str">
        <f>IF(D13183&lt;=18,"LOW (1-18)","HIGH (19-36)")</f>
        <v>LOW (1-18)</v>
      </c>
      <c r="G13183">
        <f>INT((D13183-1)/6)+1</f>
        <v>3</v>
      </c>
      <c r="H13183">
        <f>MOD(D13183-1,6)+1</f>
        <v>2</v>
      </c>
      <c r="I13183">
        <f>37-D13183</f>
        <v>23</v>
      </c>
      <c r="J13183">
        <f>ABS(D13183-D13184)</f>
        <v>4</v>
      </c>
      <c r="K13183">
        <f>AVERAGE(D13183:D13187)</f>
        <v>14</v>
      </c>
      <c r="L13183">
        <f>AVERAGE(D13183:D13202)</f>
        <v>14</v>
      </c>
      <c r="M13183">
        <f>K13183-L13183</f>
        <v>0</v>
      </c>
      <c r="N13183" t="str">
        <f>IF(K13183&gt;L13183,"HIGH ZONE BIAS",IF(K13183&lt;L13183,"LOW ZONE BIAS","EQUILIBRIUM"))</f>
        <v>EQUILIBRIUM</v>
      </c>
    </row>
    <row r="13184">
      <c r="A13184">
        <v>14383</v>
      </c>
      <c r="B13184" t="str">
        <v>2015-10-17</v>
      </c>
      <c r="C13184" t="str">
        <v>Midday</v>
      </c>
      <c r="D13184">
        <v>10</v>
      </c>
      <c r="E13184" t="str">
        <f>IF(MOD(D13184,2)=0,"EVEN","ODD")</f>
        <v>EVEN</v>
      </c>
      <c r="F13184" t="str">
        <f>IF(D13184&lt;=18,"LOW (1-18)","HIGH (19-36)")</f>
        <v>LOW (1-18)</v>
      </c>
      <c r="G13184">
        <f>INT((D13184-1)/6)+1</f>
        <v>2</v>
      </c>
      <c r="H13184">
        <f>MOD(D13184-1,6)+1</f>
        <v>4</v>
      </c>
      <c r="I13184">
        <f>37-D13184</f>
        <v>27</v>
      </c>
      <c r="J13184">
        <f>ABS(D13184-D13185)</f>
        <v>15</v>
      </c>
      <c r="K13184">
        <f>AVERAGE(D13184:D13188)</f>
        <v>10</v>
      </c>
      <c r="L13184">
        <f>AVERAGE(D13184:D13203)</f>
        <v>10</v>
      </c>
      <c r="M13184">
        <f>K13184-L13184</f>
        <v>0</v>
      </c>
      <c r="N13184" t="str">
        <f>IF(K13184&gt;L13184,"HIGH ZONE BIAS",IF(K13184&lt;L13184,"LOW ZONE BIAS","EQUILIBRIUM"))</f>
        <v>EQUILIBRIUM</v>
      </c>
    </row>
    <row r="13185">
      <c r="A13185">
        <v>14382</v>
      </c>
      <c r="B13185" t="str">
        <v>2015-10-17</v>
      </c>
      <c r="C13185" t="str">
        <v>Morning</v>
      </c>
      <c r="D13185">
        <v>25</v>
      </c>
      <c r="E13185" t="str">
        <f>IF(MOD(D13185,2)=0,"EVEN","ODD")</f>
        <v>ODD</v>
      </c>
      <c r="F13185" t="str">
        <f>IF(D13185&lt;=18,"LOW (1-18)","HIGH (19-36)")</f>
        <v>HIGH (19-36)</v>
      </c>
      <c r="G13185">
        <f>INT((D13185-1)/6)+1</f>
        <v>5</v>
      </c>
      <c r="H13185">
        <f>MOD(D13185-1,6)+1</f>
        <v>1</v>
      </c>
      <c r="I13185">
        <f>37-D13185</f>
        <v>12</v>
      </c>
      <c r="J13185">
        <f>ABS(D13185-D13186)</f>
        <v>9</v>
      </c>
      <c r="K13185">
        <f>AVERAGE(D13185:D13189)</f>
        <v>25</v>
      </c>
      <c r="L13185">
        <f>AVERAGE(D13185:D13204)</f>
        <v>25</v>
      </c>
      <c r="M13185">
        <f>K13185-L13185</f>
        <v>0</v>
      </c>
      <c r="N13185" t="str">
        <f>IF(K13185&gt;L13185,"HIGH ZONE BIAS",IF(K13185&lt;L13185,"LOW ZONE BIAS","EQUILIBRIUM"))</f>
        <v>EQUILIBRIUM</v>
      </c>
    </row>
    <row r="13186">
      <c r="A13186">
        <v>14381</v>
      </c>
      <c r="B13186" t="str">
        <v>2015-10-16</v>
      </c>
      <c r="C13186" t="str">
        <v>Evening</v>
      </c>
      <c r="D13186">
        <v>34</v>
      </c>
      <c r="E13186" t="str">
        <f>IF(MOD(D13186,2)=0,"EVEN","ODD")</f>
        <v>EVEN</v>
      </c>
      <c r="F13186" t="str">
        <f>IF(D13186&lt;=18,"LOW (1-18)","HIGH (19-36)")</f>
        <v>HIGH (19-36)</v>
      </c>
      <c r="G13186">
        <f>INT((D13186-1)/6)+1</f>
        <v>6</v>
      </c>
      <c r="H13186">
        <f>MOD(D13186-1,6)+1</f>
        <v>4</v>
      </c>
      <c r="I13186">
        <f>37-D13186</f>
        <v>3</v>
      </c>
      <c r="J13186">
        <f>ABS(D13186-D13187)</f>
        <v>28</v>
      </c>
      <c r="K13186">
        <f>AVERAGE(D13186:D13190)</f>
        <v>34</v>
      </c>
      <c r="L13186">
        <f>AVERAGE(D13186:D13205)</f>
        <v>34</v>
      </c>
      <c r="M13186">
        <f>K13186-L13186</f>
        <v>0</v>
      </c>
      <c r="N13186" t="str">
        <f>IF(K13186&gt;L13186,"HIGH ZONE BIAS",IF(K13186&lt;L13186,"LOW ZONE BIAS","EQUILIBRIUM"))</f>
        <v>EQUILIBRIUM</v>
      </c>
    </row>
    <row r="13187">
      <c r="A13187">
        <v>14380</v>
      </c>
      <c r="B13187" t="str">
        <v>2015-10-16</v>
      </c>
      <c r="C13187" t="str">
        <v>Afternoon</v>
      </c>
      <c r="D13187">
        <v>6</v>
      </c>
      <c r="E13187" t="str">
        <f>IF(MOD(D13187,2)=0,"EVEN","ODD")</f>
        <v>EVEN</v>
      </c>
      <c r="F13187" t="str">
        <f>IF(D13187&lt;=18,"LOW (1-18)","HIGH (19-36)")</f>
        <v>LOW (1-18)</v>
      </c>
      <c r="G13187">
        <f>INT((D13187-1)/6)+1</f>
        <v>1</v>
      </c>
      <c r="H13187">
        <f>MOD(D13187-1,6)+1</f>
        <v>6</v>
      </c>
      <c r="I13187">
        <f>37-D13187</f>
        <v>31</v>
      </c>
      <c r="J13187">
        <f>ABS(D13187-D13188)</f>
        <v>0</v>
      </c>
      <c r="K13187">
        <f>AVERAGE(D13187:D13191)</f>
        <v>6</v>
      </c>
      <c r="L13187">
        <f>AVERAGE(D13187:D13206)</f>
        <v>6</v>
      </c>
      <c r="M13187">
        <f>K13187-L13187</f>
        <v>0</v>
      </c>
      <c r="N13187" t="str">
        <f>IF(K13187&gt;L13187,"HIGH ZONE BIAS",IF(K13187&lt;L13187,"LOW ZONE BIAS","EQUILIBRIUM"))</f>
        <v>EQUILIBRIUM</v>
      </c>
    </row>
    <row r="13188">
      <c r="A13188">
        <v>14379</v>
      </c>
      <c r="B13188" t="str">
        <v>2015-10-16</v>
      </c>
      <c r="C13188" t="str">
        <v>Midday</v>
      </c>
      <c r="D13188">
        <v>6</v>
      </c>
      <c r="E13188" t="str">
        <f>IF(MOD(D13188,2)=0,"EVEN","ODD")</f>
        <v>EVEN</v>
      </c>
      <c r="F13188" t="str">
        <f>IF(D13188&lt;=18,"LOW (1-18)","HIGH (19-36)")</f>
        <v>LOW (1-18)</v>
      </c>
      <c r="G13188">
        <f>INT((D13188-1)/6)+1</f>
        <v>1</v>
      </c>
      <c r="H13188">
        <f>MOD(D13188-1,6)+1</f>
        <v>6</v>
      </c>
      <c r="I13188">
        <f>37-D13188</f>
        <v>31</v>
      </c>
      <c r="J13188">
        <f>ABS(D13188-D13189)</f>
        <v>5</v>
      </c>
      <c r="K13188">
        <f>AVERAGE(D13188:D13192)</f>
        <v>6</v>
      </c>
      <c r="L13188">
        <f>AVERAGE(D13188:D13207)</f>
        <v>6</v>
      </c>
      <c r="M13188">
        <f>K13188-L13188</f>
        <v>0</v>
      </c>
      <c r="N13188" t="str">
        <f>IF(K13188&gt;L13188,"HIGH ZONE BIAS",IF(K13188&lt;L13188,"LOW ZONE BIAS","EQUILIBRIUM"))</f>
        <v>EQUILIBRIUM</v>
      </c>
    </row>
    <row r="13189">
      <c r="A13189">
        <v>14378</v>
      </c>
      <c r="B13189" t="str">
        <v>2015-10-16</v>
      </c>
      <c r="C13189" t="str">
        <v>Morning</v>
      </c>
      <c r="D13189">
        <v>1</v>
      </c>
      <c r="E13189" t="str">
        <f>IF(MOD(D13189,2)=0,"EVEN","ODD")</f>
        <v>ODD</v>
      </c>
      <c r="F13189" t="str">
        <f>IF(D13189&lt;=18,"LOW (1-18)","HIGH (19-36)")</f>
        <v>LOW (1-18)</v>
      </c>
      <c r="G13189">
        <f>INT((D13189-1)/6)+1</f>
        <v>1</v>
      </c>
      <c r="H13189">
        <f>MOD(D13189-1,6)+1</f>
        <v>1</v>
      </c>
      <c r="I13189">
        <f>37-D13189</f>
        <v>36</v>
      </c>
      <c r="J13189">
        <f>ABS(D13189-D13190)</f>
        <v>1</v>
      </c>
      <c r="K13189">
        <f>AVERAGE(D13189:D13193)</f>
        <v>1</v>
      </c>
      <c r="L13189">
        <f>AVERAGE(D13189:D13208)</f>
        <v>1</v>
      </c>
      <c r="M13189">
        <f>K13189-L13189</f>
        <v>0</v>
      </c>
      <c r="N13189" t="str">
        <f>IF(K13189&gt;L13189,"HIGH ZONE BIAS",IF(K13189&lt;L13189,"LOW ZONE BIAS","EQUILIBRIUM"))</f>
        <v>EQUILIBRIUM</v>
      </c>
    </row>
    <row r="13190">
      <c r="A13190">
        <v>14377</v>
      </c>
      <c r="B13190" t="str">
        <v>2015-10-15</v>
      </c>
      <c r="C13190" t="str">
        <v>Evening</v>
      </c>
      <c r="D13190">
        <v>2</v>
      </c>
      <c r="E13190" t="str">
        <f>IF(MOD(D13190,2)=0,"EVEN","ODD")</f>
        <v>EVEN</v>
      </c>
      <c r="F13190" t="str">
        <f>IF(D13190&lt;=18,"LOW (1-18)","HIGH (19-36)")</f>
        <v>LOW (1-18)</v>
      </c>
      <c r="G13190">
        <f>INT((D13190-1)/6)+1</f>
        <v>1</v>
      </c>
      <c r="H13190">
        <f>MOD(D13190-1,6)+1</f>
        <v>2</v>
      </c>
      <c r="I13190">
        <f>37-D13190</f>
        <v>35</v>
      </c>
      <c r="J13190">
        <f>ABS(D13190-D13191)</f>
        <v>33</v>
      </c>
      <c r="K13190">
        <f>AVERAGE(D13190:D13194)</f>
        <v>2</v>
      </c>
      <c r="L13190">
        <f>AVERAGE(D13190:D13209)</f>
        <v>2</v>
      </c>
      <c r="M13190">
        <f>K13190-L13190</f>
        <v>0</v>
      </c>
      <c r="N13190" t="str">
        <f>IF(K13190&gt;L13190,"HIGH ZONE BIAS",IF(K13190&lt;L13190,"LOW ZONE BIAS","EQUILIBRIUM"))</f>
        <v>EQUILIBRIUM</v>
      </c>
    </row>
    <row r="13191">
      <c r="A13191">
        <v>14376</v>
      </c>
      <c r="B13191" t="str">
        <v>2015-10-15</v>
      </c>
      <c r="C13191" t="str">
        <v>Afternoon</v>
      </c>
      <c r="D13191">
        <v>35</v>
      </c>
      <c r="E13191" t="str">
        <f>IF(MOD(D13191,2)=0,"EVEN","ODD")</f>
        <v>ODD</v>
      </c>
      <c r="F13191" t="str">
        <f>IF(D13191&lt;=18,"LOW (1-18)","HIGH (19-36)")</f>
        <v>HIGH (19-36)</v>
      </c>
      <c r="G13191">
        <f>INT((D13191-1)/6)+1</f>
        <v>6</v>
      </c>
      <c r="H13191">
        <f>MOD(D13191-1,6)+1</f>
        <v>5</v>
      </c>
      <c r="I13191">
        <f>37-D13191</f>
        <v>2</v>
      </c>
      <c r="J13191">
        <f>ABS(D13191-D13192)</f>
        <v>19</v>
      </c>
      <c r="K13191">
        <f>AVERAGE(D13191:D13195)</f>
        <v>35</v>
      </c>
      <c r="L13191">
        <f>AVERAGE(D13191:D13210)</f>
        <v>35</v>
      </c>
      <c r="M13191">
        <f>K13191-L13191</f>
        <v>0</v>
      </c>
      <c r="N13191" t="str">
        <f>IF(K13191&gt;L13191,"HIGH ZONE BIAS",IF(K13191&lt;L13191,"LOW ZONE BIAS","EQUILIBRIUM"))</f>
        <v>EQUILIBRIUM</v>
      </c>
    </row>
    <row r="13192">
      <c r="A13192">
        <v>14375</v>
      </c>
      <c r="B13192" t="str">
        <v>2015-10-15</v>
      </c>
      <c r="C13192" t="str">
        <v>Midday</v>
      </c>
      <c r="D13192">
        <v>16</v>
      </c>
      <c r="E13192" t="str">
        <f>IF(MOD(D13192,2)=0,"EVEN","ODD")</f>
        <v>EVEN</v>
      </c>
      <c r="F13192" t="str">
        <f>IF(D13192&lt;=18,"LOW (1-18)","HIGH (19-36)")</f>
        <v>LOW (1-18)</v>
      </c>
      <c r="G13192">
        <f>INT((D13192-1)/6)+1</f>
        <v>3</v>
      </c>
      <c r="H13192">
        <f>MOD(D13192-1,6)+1</f>
        <v>4</v>
      </c>
      <c r="I13192">
        <f>37-D13192</f>
        <v>21</v>
      </c>
      <c r="J13192">
        <f>ABS(D13192-D13193)</f>
        <v>7</v>
      </c>
      <c r="K13192">
        <f>AVERAGE(D13192:D13196)</f>
        <v>16</v>
      </c>
      <c r="L13192">
        <f>AVERAGE(D13192:D13211)</f>
        <v>16</v>
      </c>
      <c r="M13192">
        <f>K13192-L13192</f>
        <v>0</v>
      </c>
      <c r="N13192" t="str">
        <f>IF(K13192&gt;L13192,"HIGH ZONE BIAS",IF(K13192&lt;L13192,"LOW ZONE BIAS","EQUILIBRIUM"))</f>
        <v>EQUILIBRIUM</v>
      </c>
    </row>
    <row r="13193">
      <c r="A13193">
        <v>14374</v>
      </c>
      <c r="B13193" t="str">
        <v>2015-10-15</v>
      </c>
      <c r="C13193" t="str">
        <v>Morning</v>
      </c>
      <c r="D13193">
        <v>23</v>
      </c>
      <c r="E13193" t="str">
        <f>IF(MOD(D13193,2)=0,"EVEN","ODD")</f>
        <v>ODD</v>
      </c>
      <c r="F13193" t="str">
        <f>IF(D13193&lt;=18,"LOW (1-18)","HIGH (19-36)")</f>
        <v>HIGH (19-36)</v>
      </c>
      <c r="G13193">
        <f>INT((D13193-1)/6)+1</f>
        <v>4</v>
      </c>
      <c r="H13193">
        <f>MOD(D13193-1,6)+1</f>
        <v>5</v>
      </c>
      <c r="I13193">
        <f>37-D13193</f>
        <v>14</v>
      </c>
      <c r="J13193">
        <f>ABS(D13193-D13194)</f>
        <v>1</v>
      </c>
      <c r="K13193">
        <f>AVERAGE(D13193:D13197)</f>
        <v>23</v>
      </c>
      <c r="L13193">
        <f>AVERAGE(D13193:D13212)</f>
        <v>23</v>
      </c>
      <c r="M13193">
        <f>K13193-L13193</f>
        <v>0</v>
      </c>
      <c r="N13193" t="str">
        <f>IF(K13193&gt;L13193,"HIGH ZONE BIAS",IF(K13193&lt;L13193,"LOW ZONE BIAS","EQUILIBRIUM"))</f>
        <v>EQUILIBRIUM</v>
      </c>
    </row>
    <row r="13194">
      <c r="A13194">
        <v>14373</v>
      </c>
      <c r="B13194" t="str">
        <v>2015-10-14</v>
      </c>
      <c r="C13194" t="str">
        <v>Evening</v>
      </c>
      <c r="D13194">
        <v>24</v>
      </c>
      <c r="E13194" t="str">
        <f>IF(MOD(D13194,2)=0,"EVEN","ODD")</f>
        <v>EVEN</v>
      </c>
      <c r="F13194" t="str">
        <f>IF(D13194&lt;=18,"LOW (1-18)","HIGH (19-36)")</f>
        <v>HIGH (19-36)</v>
      </c>
      <c r="G13194">
        <f>INT((D13194-1)/6)+1</f>
        <v>4</v>
      </c>
      <c r="H13194">
        <f>MOD(D13194-1,6)+1</f>
        <v>6</v>
      </c>
      <c r="I13194">
        <f>37-D13194</f>
        <v>13</v>
      </c>
      <c r="J13194">
        <f>ABS(D13194-D13195)</f>
        <v>11</v>
      </c>
      <c r="K13194">
        <f>AVERAGE(D13194:D13198)</f>
        <v>24</v>
      </c>
      <c r="L13194">
        <f>AVERAGE(D13194:D13213)</f>
        <v>24</v>
      </c>
      <c r="M13194">
        <f>K13194-L13194</f>
        <v>0</v>
      </c>
      <c r="N13194" t="str">
        <f>IF(K13194&gt;L13194,"HIGH ZONE BIAS",IF(K13194&lt;L13194,"LOW ZONE BIAS","EQUILIBRIUM"))</f>
        <v>EQUILIBRIUM</v>
      </c>
    </row>
    <row r="13195">
      <c r="A13195">
        <v>14372</v>
      </c>
      <c r="B13195" t="str">
        <v>2015-10-14</v>
      </c>
      <c r="C13195" t="str">
        <v>Afternoon</v>
      </c>
      <c r="D13195">
        <v>35</v>
      </c>
      <c r="E13195" t="str">
        <f>IF(MOD(D13195,2)=0,"EVEN","ODD")</f>
        <v>ODD</v>
      </c>
      <c r="F13195" t="str">
        <f>IF(D13195&lt;=18,"LOW (1-18)","HIGH (19-36)")</f>
        <v>HIGH (19-36)</v>
      </c>
      <c r="G13195">
        <f>INT((D13195-1)/6)+1</f>
        <v>6</v>
      </c>
      <c r="H13195">
        <f>MOD(D13195-1,6)+1</f>
        <v>5</v>
      </c>
      <c r="I13195">
        <f>37-D13195</f>
        <v>2</v>
      </c>
      <c r="J13195">
        <f>ABS(D13195-D13196)</f>
        <v>24</v>
      </c>
      <c r="K13195">
        <f>AVERAGE(D13195:D13199)</f>
        <v>35</v>
      </c>
      <c r="L13195">
        <f>AVERAGE(D13195:D13214)</f>
        <v>35</v>
      </c>
      <c r="M13195">
        <f>K13195-L13195</f>
        <v>0</v>
      </c>
      <c r="N13195" t="str">
        <f>IF(K13195&gt;L13195,"HIGH ZONE BIAS",IF(K13195&lt;L13195,"LOW ZONE BIAS","EQUILIBRIUM"))</f>
        <v>EQUILIBRIUM</v>
      </c>
    </row>
    <row r="13196">
      <c r="A13196">
        <v>14371</v>
      </c>
      <c r="B13196" t="str">
        <v>2015-10-14</v>
      </c>
      <c r="C13196" t="str">
        <v>Midday</v>
      </c>
      <c r="D13196">
        <v>11</v>
      </c>
      <c r="E13196" t="str">
        <f>IF(MOD(D13196,2)=0,"EVEN","ODD")</f>
        <v>ODD</v>
      </c>
      <c r="F13196" t="str">
        <f>IF(D13196&lt;=18,"LOW (1-18)","HIGH (19-36)")</f>
        <v>LOW (1-18)</v>
      </c>
      <c r="G13196">
        <f>INT((D13196-1)/6)+1</f>
        <v>2</v>
      </c>
      <c r="H13196">
        <f>MOD(D13196-1,6)+1</f>
        <v>5</v>
      </c>
      <c r="I13196">
        <f>37-D13196</f>
        <v>26</v>
      </c>
      <c r="J13196">
        <f>ABS(D13196-D13197)</f>
        <v>9</v>
      </c>
      <c r="K13196">
        <f>AVERAGE(D13196:D13200)</f>
        <v>11</v>
      </c>
      <c r="L13196">
        <f>AVERAGE(D13196:D13215)</f>
        <v>11</v>
      </c>
      <c r="M13196">
        <f>K13196-L13196</f>
        <v>0</v>
      </c>
      <c r="N13196" t="str">
        <f>IF(K13196&gt;L13196,"HIGH ZONE BIAS",IF(K13196&lt;L13196,"LOW ZONE BIAS","EQUILIBRIUM"))</f>
        <v>EQUILIBRIUM</v>
      </c>
    </row>
    <row r="13197">
      <c r="A13197">
        <v>14370</v>
      </c>
      <c r="B13197" t="str">
        <v>2015-10-14</v>
      </c>
      <c r="C13197" t="str">
        <v>Morning</v>
      </c>
      <c r="D13197">
        <v>2</v>
      </c>
      <c r="E13197" t="str">
        <f>IF(MOD(D13197,2)=0,"EVEN","ODD")</f>
        <v>EVEN</v>
      </c>
      <c r="F13197" t="str">
        <f>IF(D13197&lt;=18,"LOW (1-18)","HIGH (19-36)")</f>
        <v>LOW (1-18)</v>
      </c>
      <c r="G13197">
        <f>INT((D13197-1)/6)+1</f>
        <v>1</v>
      </c>
      <c r="H13197">
        <f>MOD(D13197-1,6)+1</f>
        <v>2</v>
      </c>
      <c r="I13197">
        <f>37-D13197</f>
        <v>35</v>
      </c>
      <c r="J13197">
        <f>ABS(D13197-D13198)</f>
        <v>17</v>
      </c>
      <c r="K13197">
        <f>AVERAGE(D13197:D13201)</f>
        <v>2</v>
      </c>
      <c r="L13197">
        <f>AVERAGE(D13197:D13216)</f>
        <v>2</v>
      </c>
      <c r="M13197">
        <f>K13197-L13197</f>
        <v>0</v>
      </c>
      <c r="N13197" t="str">
        <f>IF(K13197&gt;L13197,"HIGH ZONE BIAS",IF(K13197&lt;L13197,"LOW ZONE BIAS","EQUILIBRIUM"))</f>
        <v>EQUILIBRIUM</v>
      </c>
    </row>
    <row r="13198">
      <c r="A13198">
        <v>14369</v>
      </c>
      <c r="B13198" t="str">
        <v>2015-10-13</v>
      </c>
      <c r="C13198" t="str">
        <v>Evening</v>
      </c>
      <c r="D13198">
        <v>19</v>
      </c>
      <c r="E13198" t="str">
        <f>IF(MOD(D13198,2)=0,"EVEN","ODD")</f>
        <v>ODD</v>
      </c>
      <c r="F13198" t="str">
        <f>IF(D13198&lt;=18,"LOW (1-18)","HIGH (19-36)")</f>
        <v>HIGH (19-36)</v>
      </c>
      <c r="G13198">
        <f>INT((D13198-1)/6)+1</f>
        <v>4</v>
      </c>
      <c r="H13198">
        <f>MOD(D13198-1,6)+1</f>
        <v>1</v>
      </c>
      <c r="I13198">
        <f>37-D13198</f>
        <v>18</v>
      </c>
      <c r="J13198">
        <f>ABS(D13198-D13199)</f>
        <v>2</v>
      </c>
      <c r="K13198">
        <f>AVERAGE(D13198:D13202)</f>
        <v>19</v>
      </c>
      <c r="L13198">
        <f>AVERAGE(D13198:D13217)</f>
        <v>19</v>
      </c>
      <c r="M13198">
        <f>K13198-L13198</f>
        <v>0</v>
      </c>
      <c r="N13198" t="str">
        <f>IF(K13198&gt;L13198,"HIGH ZONE BIAS",IF(K13198&lt;L13198,"LOW ZONE BIAS","EQUILIBRIUM"))</f>
        <v>EQUILIBRIUM</v>
      </c>
    </row>
    <row r="13199">
      <c r="A13199">
        <v>14368</v>
      </c>
      <c r="B13199" t="str">
        <v>2015-10-13</v>
      </c>
      <c r="C13199" t="str">
        <v>Afternoon</v>
      </c>
      <c r="D13199">
        <v>17</v>
      </c>
      <c r="E13199" t="str">
        <f>IF(MOD(D13199,2)=0,"EVEN","ODD")</f>
        <v>ODD</v>
      </c>
      <c r="F13199" t="str">
        <f>IF(D13199&lt;=18,"LOW (1-18)","HIGH (19-36)")</f>
        <v>LOW (1-18)</v>
      </c>
      <c r="G13199">
        <f>INT((D13199-1)/6)+1</f>
        <v>3</v>
      </c>
      <c r="H13199">
        <f>MOD(D13199-1,6)+1</f>
        <v>5</v>
      </c>
      <c r="I13199">
        <f>37-D13199</f>
        <v>20</v>
      </c>
      <c r="J13199">
        <f>ABS(D13199-D13200)</f>
        <v>16</v>
      </c>
      <c r="K13199">
        <f>AVERAGE(D13199:D13203)</f>
        <v>17</v>
      </c>
      <c r="L13199">
        <f>AVERAGE(D13199:D13218)</f>
        <v>17</v>
      </c>
      <c r="M13199">
        <f>K13199-L13199</f>
        <v>0</v>
      </c>
      <c r="N13199" t="str">
        <f>IF(K13199&gt;L13199,"HIGH ZONE BIAS",IF(K13199&lt;L13199,"LOW ZONE BIAS","EQUILIBRIUM"))</f>
        <v>EQUILIBRIUM</v>
      </c>
    </row>
    <row r="13200">
      <c r="A13200">
        <v>14367</v>
      </c>
      <c r="B13200" t="str">
        <v>2015-10-13</v>
      </c>
      <c r="C13200" t="str">
        <v>Midday</v>
      </c>
      <c r="D13200">
        <v>1</v>
      </c>
      <c r="E13200" t="str">
        <f>IF(MOD(D13200,2)=0,"EVEN","ODD")</f>
        <v>ODD</v>
      </c>
      <c r="F13200" t="str">
        <f>IF(D13200&lt;=18,"LOW (1-18)","HIGH (19-36)")</f>
        <v>LOW (1-18)</v>
      </c>
      <c r="G13200">
        <f>INT((D13200-1)/6)+1</f>
        <v>1</v>
      </c>
      <c r="H13200">
        <f>MOD(D13200-1,6)+1</f>
        <v>1</v>
      </c>
      <c r="I13200">
        <f>37-D13200</f>
        <v>36</v>
      </c>
      <c r="J13200">
        <f>ABS(D13200-D13201)</f>
        <v>27</v>
      </c>
      <c r="K13200">
        <f>AVERAGE(D13200:D13204)</f>
        <v>1</v>
      </c>
      <c r="L13200">
        <f>AVERAGE(D13200:D13219)</f>
        <v>1</v>
      </c>
      <c r="M13200">
        <f>K13200-L13200</f>
        <v>0</v>
      </c>
      <c r="N13200" t="str">
        <f>IF(K13200&gt;L13200,"HIGH ZONE BIAS",IF(K13200&lt;L13200,"LOW ZONE BIAS","EQUILIBRIUM"))</f>
        <v>EQUILIBRIUM</v>
      </c>
    </row>
    <row r="13201">
      <c r="A13201">
        <v>14366</v>
      </c>
      <c r="B13201" t="str">
        <v>2015-10-13</v>
      </c>
      <c r="C13201" t="str">
        <v>Morning</v>
      </c>
      <c r="D13201">
        <v>28</v>
      </c>
      <c r="E13201" t="str">
        <f>IF(MOD(D13201,2)=0,"EVEN","ODD")</f>
        <v>EVEN</v>
      </c>
      <c r="F13201" t="str">
        <f>IF(D13201&lt;=18,"LOW (1-18)","HIGH (19-36)")</f>
        <v>HIGH (19-36)</v>
      </c>
      <c r="G13201">
        <f>INT((D13201-1)/6)+1</f>
        <v>5</v>
      </c>
      <c r="H13201">
        <f>MOD(D13201-1,6)+1</f>
        <v>4</v>
      </c>
      <c r="I13201">
        <f>37-D13201</f>
        <v>9</v>
      </c>
      <c r="J13201">
        <f>ABS(D13201-D13202)</f>
        <v>0</v>
      </c>
      <c r="K13201">
        <f>AVERAGE(D13201:D13205)</f>
        <v>28</v>
      </c>
      <c r="L13201">
        <f>AVERAGE(D13201:D13220)</f>
        <v>28</v>
      </c>
      <c r="M13201">
        <f>K13201-L13201</f>
        <v>0</v>
      </c>
      <c r="N13201" t="str">
        <f>IF(K13201&gt;L13201,"HIGH ZONE BIAS",IF(K13201&lt;L13201,"LOW ZONE BIAS","EQUILIBRIUM"))</f>
        <v>EQUILIBRIUM</v>
      </c>
    </row>
    <row r="13202">
      <c r="A13202">
        <v>14365</v>
      </c>
      <c r="B13202" t="str">
        <v>2015-10-12</v>
      </c>
      <c r="C13202" t="str">
        <v>Evening</v>
      </c>
      <c r="D13202">
        <v>28</v>
      </c>
      <c r="E13202" t="str">
        <f>IF(MOD(D13202,2)=0,"EVEN","ODD")</f>
        <v>EVEN</v>
      </c>
      <c r="F13202" t="str">
        <f>IF(D13202&lt;=18,"LOW (1-18)","HIGH (19-36)")</f>
        <v>HIGH (19-36)</v>
      </c>
      <c r="G13202">
        <f>INT((D13202-1)/6)+1</f>
        <v>5</v>
      </c>
      <c r="H13202">
        <f>MOD(D13202-1,6)+1</f>
        <v>4</v>
      </c>
      <c r="I13202">
        <f>37-D13202</f>
        <v>9</v>
      </c>
      <c r="J13202">
        <f>ABS(D13202-D13203)</f>
        <v>27</v>
      </c>
      <c r="K13202">
        <f>AVERAGE(D13202:D13206)</f>
        <v>28</v>
      </c>
      <c r="L13202">
        <f>AVERAGE(D13202:D13221)</f>
        <v>28</v>
      </c>
      <c r="M13202">
        <f>K13202-L13202</f>
        <v>0</v>
      </c>
      <c r="N13202" t="str">
        <f>IF(K13202&gt;L13202,"HIGH ZONE BIAS",IF(K13202&lt;L13202,"LOW ZONE BIAS","EQUILIBRIUM"))</f>
        <v>EQUILIBRIUM</v>
      </c>
    </row>
    <row r="13203">
      <c r="A13203">
        <v>14364</v>
      </c>
      <c r="B13203" t="str">
        <v>2015-10-12</v>
      </c>
      <c r="C13203" t="str">
        <v>Afternoon</v>
      </c>
      <c r="D13203">
        <v>1</v>
      </c>
      <c r="E13203" t="str">
        <f>IF(MOD(D13203,2)=0,"EVEN","ODD")</f>
        <v>ODD</v>
      </c>
      <c r="F13203" t="str">
        <f>IF(D13203&lt;=18,"LOW (1-18)","HIGH (19-36)")</f>
        <v>LOW (1-18)</v>
      </c>
      <c r="G13203">
        <f>INT((D13203-1)/6)+1</f>
        <v>1</v>
      </c>
      <c r="H13203">
        <f>MOD(D13203-1,6)+1</f>
        <v>1</v>
      </c>
      <c r="I13203">
        <f>37-D13203</f>
        <v>36</v>
      </c>
      <c r="J13203">
        <f>ABS(D13203-D13204)</f>
        <v>26</v>
      </c>
      <c r="K13203">
        <f>AVERAGE(D13203:D13207)</f>
        <v>1</v>
      </c>
      <c r="L13203">
        <f>AVERAGE(D13203:D13222)</f>
        <v>1</v>
      </c>
      <c r="M13203">
        <f>K13203-L13203</f>
        <v>0</v>
      </c>
      <c r="N13203" t="str">
        <f>IF(K13203&gt;L13203,"HIGH ZONE BIAS",IF(K13203&lt;L13203,"LOW ZONE BIAS","EQUILIBRIUM"))</f>
        <v>EQUILIBRIUM</v>
      </c>
    </row>
    <row r="13204">
      <c r="A13204">
        <v>14363</v>
      </c>
      <c r="B13204" t="str">
        <v>2015-10-12</v>
      </c>
      <c r="C13204" t="str">
        <v>Midday</v>
      </c>
      <c r="D13204">
        <v>27</v>
      </c>
      <c r="E13204" t="str">
        <f>IF(MOD(D13204,2)=0,"EVEN","ODD")</f>
        <v>ODD</v>
      </c>
      <c r="F13204" t="str">
        <f>IF(D13204&lt;=18,"LOW (1-18)","HIGH (19-36)")</f>
        <v>HIGH (19-36)</v>
      </c>
      <c r="G13204">
        <f>INT((D13204-1)/6)+1</f>
        <v>5</v>
      </c>
      <c r="H13204">
        <f>MOD(D13204-1,6)+1</f>
        <v>3</v>
      </c>
      <c r="I13204">
        <f>37-D13204</f>
        <v>10</v>
      </c>
      <c r="J13204">
        <f>ABS(D13204-D13205)</f>
        <v>6</v>
      </c>
      <c r="K13204">
        <f>AVERAGE(D13204:D13208)</f>
        <v>27</v>
      </c>
      <c r="L13204">
        <f>AVERAGE(D13204:D13223)</f>
        <v>27</v>
      </c>
      <c r="M13204">
        <f>K13204-L13204</f>
        <v>0</v>
      </c>
      <c r="N13204" t="str">
        <f>IF(K13204&gt;L13204,"HIGH ZONE BIAS",IF(K13204&lt;L13204,"LOW ZONE BIAS","EQUILIBRIUM"))</f>
        <v>EQUILIBRIUM</v>
      </c>
    </row>
    <row r="13205">
      <c r="A13205">
        <v>14362</v>
      </c>
      <c r="B13205" t="str">
        <v>2015-10-12</v>
      </c>
      <c r="C13205" t="str">
        <v>Morning</v>
      </c>
      <c r="D13205">
        <v>21</v>
      </c>
      <c r="E13205" t="str">
        <f>IF(MOD(D13205,2)=0,"EVEN","ODD")</f>
        <v>ODD</v>
      </c>
      <c r="F13205" t="str">
        <f>IF(D13205&lt;=18,"LOW (1-18)","HIGH (19-36)")</f>
        <v>HIGH (19-36)</v>
      </c>
      <c r="G13205">
        <f>INT((D13205-1)/6)+1</f>
        <v>4</v>
      </c>
      <c r="H13205">
        <f>MOD(D13205-1,6)+1</f>
        <v>3</v>
      </c>
      <c r="I13205">
        <f>37-D13205</f>
        <v>16</v>
      </c>
      <c r="J13205">
        <f>ABS(D13205-D13206)</f>
        <v>1</v>
      </c>
      <c r="K13205">
        <f>AVERAGE(D13205:D13209)</f>
        <v>21</v>
      </c>
      <c r="L13205">
        <f>AVERAGE(D13205:D13224)</f>
        <v>21</v>
      </c>
      <c r="M13205">
        <f>K13205-L13205</f>
        <v>0</v>
      </c>
      <c r="N13205" t="str">
        <f>IF(K13205&gt;L13205,"HIGH ZONE BIAS",IF(K13205&lt;L13205,"LOW ZONE BIAS","EQUILIBRIUM"))</f>
        <v>EQUILIBRIUM</v>
      </c>
    </row>
    <row r="13206">
      <c r="A13206">
        <v>14361</v>
      </c>
      <c r="B13206" t="str">
        <v>2015-10-10</v>
      </c>
      <c r="C13206" t="str">
        <v>Evening</v>
      </c>
      <c r="D13206">
        <v>22</v>
      </c>
      <c r="E13206" t="str">
        <f>IF(MOD(D13206,2)=0,"EVEN","ODD")</f>
        <v>EVEN</v>
      </c>
      <c r="F13206" t="str">
        <f>IF(D13206&lt;=18,"LOW (1-18)","HIGH (19-36)")</f>
        <v>HIGH (19-36)</v>
      </c>
      <c r="G13206">
        <f>INT((D13206-1)/6)+1</f>
        <v>4</v>
      </c>
      <c r="H13206">
        <f>MOD(D13206-1,6)+1</f>
        <v>4</v>
      </c>
      <c r="I13206">
        <f>37-D13206</f>
        <v>15</v>
      </c>
      <c r="J13206">
        <f>ABS(D13206-D13207)</f>
        <v>7</v>
      </c>
      <c r="K13206">
        <f>AVERAGE(D13206:D13210)</f>
        <v>22</v>
      </c>
      <c r="L13206">
        <f>AVERAGE(D13206:D13225)</f>
        <v>22</v>
      </c>
      <c r="M13206">
        <f>K13206-L13206</f>
        <v>0</v>
      </c>
      <c r="N13206" t="str">
        <f>IF(K13206&gt;L13206,"HIGH ZONE BIAS",IF(K13206&lt;L13206,"LOW ZONE BIAS","EQUILIBRIUM"))</f>
        <v>EQUILIBRIUM</v>
      </c>
    </row>
    <row r="13207">
      <c r="A13207">
        <v>14360</v>
      </c>
      <c r="B13207" t="str">
        <v>2015-10-10</v>
      </c>
      <c r="C13207" t="str">
        <v>Afternoon</v>
      </c>
      <c r="D13207">
        <v>15</v>
      </c>
      <c r="E13207" t="str">
        <f>IF(MOD(D13207,2)=0,"EVEN","ODD")</f>
        <v>ODD</v>
      </c>
      <c r="F13207" t="str">
        <f>IF(D13207&lt;=18,"LOW (1-18)","HIGH (19-36)")</f>
        <v>LOW (1-18)</v>
      </c>
      <c r="G13207">
        <f>INT((D13207-1)/6)+1</f>
        <v>3</v>
      </c>
      <c r="H13207">
        <f>MOD(D13207-1,6)+1</f>
        <v>3</v>
      </c>
      <c r="I13207">
        <f>37-D13207</f>
        <v>22</v>
      </c>
      <c r="J13207">
        <f>ABS(D13207-D13208)</f>
        <v>0</v>
      </c>
      <c r="K13207">
        <f>AVERAGE(D13207:D13211)</f>
        <v>15</v>
      </c>
      <c r="L13207">
        <f>AVERAGE(D13207:D13226)</f>
        <v>15</v>
      </c>
      <c r="M13207">
        <f>K13207-L13207</f>
        <v>0</v>
      </c>
      <c r="N13207" t="str">
        <f>IF(K13207&gt;L13207,"HIGH ZONE BIAS",IF(K13207&lt;L13207,"LOW ZONE BIAS","EQUILIBRIUM"))</f>
        <v>EQUILIBRIUM</v>
      </c>
    </row>
    <row r="13208">
      <c r="A13208">
        <v>14359</v>
      </c>
      <c r="B13208" t="str">
        <v>2015-10-10</v>
      </c>
      <c r="C13208" t="str">
        <v>Midday</v>
      </c>
      <c r="D13208">
        <v>15</v>
      </c>
      <c r="E13208" t="str">
        <f>IF(MOD(D13208,2)=0,"EVEN","ODD")</f>
        <v>ODD</v>
      </c>
      <c r="F13208" t="str">
        <f>IF(D13208&lt;=18,"LOW (1-18)","HIGH (19-36)")</f>
        <v>LOW (1-18)</v>
      </c>
      <c r="G13208">
        <f>INT((D13208-1)/6)+1</f>
        <v>3</v>
      </c>
      <c r="H13208">
        <f>MOD(D13208-1,6)+1</f>
        <v>3</v>
      </c>
      <c r="I13208">
        <f>37-D13208</f>
        <v>22</v>
      </c>
      <c r="J13208">
        <f>ABS(D13208-D13209)</f>
        <v>6</v>
      </c>
      <c r="K13208">
        <f>AVERAGE(D13208:D13212)</f>
        <v>15</v>
      </c>
      <c r="L13208">
        <f>AVERAGE(D13208:D13227)</f>
        <v>15</v>
      </c>
      <c r="M13208">
        <f>K13208-L13208</f>
        <v>0</v>
      </c>
      <c r="N13208" t="str">
        <f>IF(K13208&gt;L13208,"HIGH ZONE BIAS",IF(K13208&lt;L13208,"LOW ZONE BIAS","EQUILIBRIUM"))</f>
        <v>EQUILIBRIUM</v>
      </c>
    </row>
    <row r="13209">
      <c r="A13209">
        <v>14358</v>
      </c>
      <c r="B13209" t="str">
        <v>2015-10-10</v>
      </c>
      <c r="C13209" t="str">
        <v>Morning</v>
      </c>
      <c r="D13209">
        <v>21</v>
      </c>
      <c r="E13209" t="str">
        <f>IF(MOD(D13209,2)=0,"EVEN","ODD")</f>
        <v>ODD</v>
      </c>
      <c r="F13209" t="str">
        <f>IF(D13209&lt;=18,"LOW (1-18)","HIGH (19-36)")</f>
        <v>HIGH (19-36)</v>
      </c>
      <c r="G13209">
        <f>INT((D13209-1)/6)+1</f>
        <v>4</v>
      </c>
      <c r="H13209">
        <f>MOD(D13209-1,6)+1</f>
        <v>3</v>
      </c>
      <c r="I13209">
        <f>37-D13209</f>
        <v>16</v>
      </c>
      <c r="J13209">
        <f>ABS(D13209-D13210)</f>
        <v>17</v>
      </c>
      <c r="K13209">
        <f>AVERAGE(D13209:D13213)</f>
        <v>21</v>
      </c>
      <c r="L13209">
        <f>AVERAGE(D13209:D13228)</f>
        <v>21</v>
      </c>
      <c r="M13209">
        <f>K13209-L13209</f>
        <v>0</v>
      </c>
      <c r="N13209" t="str">
        <f>IF(K13209&gt;L13209,"HIGH ZONE BIAS",IF(K13209&lt;L13209,"LOW ZONE BIAS","EQUILIBRIUM"))</f>
        <v>EQUILIBRIUM</v>
      </c>
    </row>
    <row r="13210">
      <c r="A13210">
        <v>14357</v>
      </c>
      <c r="B13210" t="str">
        <v>2015-10-09</v>
      </c>
      <c r="C13210" t="str">
        <v>Evening</v>
      </c>
      <c r="D13210">
        <v>4</v>
      </c>
      <c r="E13210" t="str">
        <f>IF(MOD(D13210,2)=0,"EVEN","ODD")</f>
        <v>EVEN</v>
      </c>
      <c r="F13210" t="str">
        <f>IF(D13210&lt;=18,"LOW (1-18)","HIGH (19-36)")</f>
        <v>LOW (1-18)</v>
      </c>
      <c r="G13210">
        <f>INT((D13210-1)/6)+1</f>
        <v>1</v>
      </c>
      <c r="H13210">
        <f>MOD(D13210-1,6)+1</f>
        <v>4</v>
      </c>
      <c r="I13210">
        <f>37-D13210</f>
        <v>33</v>
      </c>
      <c r="J13210">
        <f>ABS(D13210-D13211)</f>
        <v>26</v>
      </c>
      <c r="K13210">
        <f>AVERAGE(D13210:D13214)</f>
        <v>4</v>
      </c>
      <c r="L13210">
        <f>AVERAGE(D13210:D13229)</f>
        <v>4</v>
      </c>
      <c r="M13210">
        <f>K13210-L13210</f>
        <v>0</v>
      </c>
      <c r="N13210" t="str">
        <f>IF(K13210&gt;L13210,"HIGH ZONE BIAS",IF(K13210&lt;L13210,"LOW ZONE BIAS","EQUILIBRIUM"))</f>
        <v>EQUILIBRIUM</v>
      </c>
    </row>
    <row r="13211">
      <c r="A13211">
        <v>14356</v>
      </c>
      <c r="B13211" t="str">
        <v>2015-10-09</v>
      </c>
      <c r="C13211" t="str">
        <v>Afternoon</v>
      </c>
      <c r="D13211">
        <v>30</v>
      </c>
      <c r="E13211" t="str">
        <f>IF(MOD(D13211,2)=0,"EVEN","ODD")</f>
        <v>EVEN</v>
      </c>
      <c r="F13211" t="str">
        <f>IF(D13211&lt;=18,"LOW (1-18)","HIGH (19-36)")</f>
        <v>HIGH (19-36)</v>
      </c>
      <c r="G13211">
        <f>INT((D13211-1)/6)+1</f>
        <v>5</v>
      </c>
      <c r="H13211">
        <f>MOD(D13211-1,6)+1</f>
        <v>6</v>
      </c>
      <c r="I13211">
        <f>37-D13211</f>
        <v>7</v>
      </c>
      <c r="J13211">
        <f>ABS(D13211-D13212)</f>
        <v>4</v>
      </c>
      <c r="K13211">
        <f>AVERAGE(D13211:D13215)</f>
        <v>30</v>
      </c>
      <c r="L13211">
        <f>AVERAGE(D13211:D13230)</f>
        <v>30</v>
      </c>
      <c r="M13211">
        <f>K13211-L13211</f>
        <v>0</v>
      </c>
      <c r="N13211" t="str">
        <f>IF(K13211&gt;L13211,"HIGH ZONE BIAS",IF(K13211&lt;L13211,"LOW ZONE BIAS","EQUILIBRIUM"))</f>
        <v>EQUILIBRIUM</v>
      </c>
    </row>
    <row r="13212">
      <c r="A13212">
        <v>14355</v>
      </c>
      <c r="B13212" t="str">
        <v>2015-10-09</v>
      </c>
      <c r="C13212" t="str">
        <v>Midday</v>
      </c>
      <c r="D13212">
        <v>26</v>
      </c>
      <c r="E13212" t="str">
        <f>IF(MOD(D13212,2)=0,"EVEN","ODD")</f>
        <v>EVEN</v>
      </c>
      <c r="F13212" t="str">
        <f>IF(D13212&lt;=18,"LOW (1-18)","HIGH (19-36)")</f>
        <v>HIGH (19-36)</v>
      </c>
      <c r="G13212">
        <f>INT((D13212-1)/6)+1</f>
        <v>5</v>
      </c>
      <c r="H13212">
        <f>MOD(D13212-1,6)+1</f>
        <v>2</v>
      </c>
      <c r="I13212">
        <f>37-D13212</f>
        <v>11</v>
      </c>
      <c r="J13212">
        <f>ABS(D13212-D13213)</f>
        <v>17</v>
      </c>
      <c r="K13212">
        <f>AVERAGE(D13212:D13216)</f>
        <v>26</v>
      </c>
      <c r="L13212">
        <f>AVERAGE(D13212:D13231)</f>
        <v>26</v>
      </c>
      <c r="M13212">
        <f>K13212-L13212</f>
        <v>0</v>
      </c>
      <c r="N13212" t="str">
        <f>IF(K13212&gt;L13212,"HIGH ZONE BIAS",IF(K13212&lt;L13212,"LOW ZONE BIAS","EQUILIBRIUM"))</f>
        <v>EQUILIBRIUM</v>
      </c>
    </row>
    <row r="13213">
      <c r="A13213">
        <v>14354</v>
      </c>
      <c r="B13213" t="str">
        <v>2015-10-09</v>
      </c>
      <c r="C13213" t="str">
        <v>Morning</v>
      </c>
      <c r="D13213">
        <v>9</v>
      </c>
      <c r="E13213" t="str">
        <f>IF(MOD(D13213,2)=0,"EVEN","ODD")</f>
        <v>ODD</v>
      </c>
      <c r="F13213" t="str">
        <f>IF(D13213&lt;=18,"LOW (1-18)","HIGH (19-36)")</f>
        <v>LOW (1-18)</v>
      </c>
      <c r="G13213">
        <f>INT((D13213-1)/6)+1</f>
        <v>2</v>
      </c>
      <c r="H13213">
        <f>MOD(D13213-1,6)+1</f>
        <v>3</v>
      </c>
      <c r="I13213">
        <f>37-D13213</f>
        <v>28</v>
      </c>
      <c r="J13213">
        <f>ABS(D13213-D13214)</f>
        <v>1</v>
      </c>
      <c r="K13213">
        <f>AVERAGE(D13213:D13217)</f>
        <v>9</v>
      </c>
      <c r="L13213">
        <f>AVERAGE(D13213:D13232)</f>
        <v>9</v>
      </c>
      <c r="M13213">
        <f>K13213-L13213</f>
        <v>0</v>
      </c>
      <c r="N13213" t="str">
        <f>IF(K13213&gt;L13213,"HIGH ZONE BIAS",IF(K13213&lt;L13213,"LOW ZONE BIAS","EQUILIBRIUM"))</f>
        <v>EQUILIBRIUM</v>
      </c>
    </row>
    <row r="13214">
      <c r="A13214">
        <v>14353</v>
      </c>
      <c r="B13214" t="str">
        <v>2015-10-08</v>
      </c>
      <c r="C13214" t="str">
        <v>Evening</v>
      </c>
      <c r="D13214">
        <v>10</v>
      </c>
      <c r="E13214" t="str">
        <f>IF(MOD(D13214,2)=0,"EVEN","ODD")</f>
        <v>EVEN</v>
      </c>
      <c r="F13214" t="str">
        <f>IF(D13214&lt;=18,"LOW (1-18)","HIGH (19-36)")</f>
        <v>LOW (1-18)</v>
      </c>
      <c r="G13214">
        <f>INT((D13214-1)/6)+1</f>
        <v>2</v>
      </c>
      <c r="H13214">
        <f>MOD(D13214-1,6)+1</f>
        <v>4</v>
      </c>
      <c r="I13214">
        <f>37-D13214</f>
        <v>27</v>
      </c>
      <c r="J13214">
        <f>ABS(D13214-D13215)</f>
        <v>19</v>
      </c>
      <c r="K13214">
        <f>AVERAGE(D13214:D13218)</f>
        <v>10</v>
      </c>
      <c r="L13214">
        <f>AVERAGE(D13214:D13233)</f>
        <v>10</v>
      </c>
      <c r="M13214">
        <f>K13214-L13214</f>
        <v>0</v>
      </c>
      <c r="N13214" t="str">
        <f>IF(K13214&gt;L13214,"HIGH ZONE BIAS",IF(K13214&lt;L13214,"LOW ZONE BIAS","EQUILIBRIUM"))</f>
        <v>EQUILIBRIUM</v>
      </c>
    </row>
    <row r="13215">
      <c r="A13215">
        <v>14352</v>
      </c>
      <c r="B13215" t="str">
        <v>2015-10-08</v>
      </c>
      <c r="C13215" t="str">
        <v>Afternoon</v>
      </c>
      <c r="D13215">
        <v>29</v>
      </c>
      <c r="E13215" t="str">
        <f>IF(MOD(D13215,2)=0,"EVEN","ODD")</f>
        <v>ODD</v>
      </c>
      <c r="F13215" t="str">
        <f>IF(D13215&lt;=18,"LOW (1-18)","HIGH (19-36)")</f>
        <v>HIGH (19-36)</v>
      </c>
      <c r="G13215">
        <f>INT((D13215-1)/6)+1</f>
        <v>5</v>
      </c>
      <c r="H13215">
        <f>MOD(D13215-1,6)+1</f>
        <v>5</v>
      </c>
      <c r="I13215">
        <f>37-D13215</f>
        <v>8</v>
      </c>
      <c r="J13215">
        <f>ABS(D13215-D13216)</f>
        <v>25</v>
      </c>
      <c r="K13215">
        <f>AVERAGE(D13215:D13219)</f>
        <v>29</v>
      </c>
      <c r="L13215">
        <f>AVERAGE(D13215:D13234)</f>
        <v>29</v>
      </c>
      <c r="M13215">
        <f>K13215-L13215</f>
        <v>0</v>
      </c>
      <c r="N13215" t="str">
        <f>IF(K13215&gt;L13215,"HIGH ZONE BIAS",IF(K13215&lt;L13215,"LOW ZONE BIAS","EQUILIBRIUM"))</f>
        <v>EQUILIBRIUM</v>
      </c>
    </row>
    <row r="13216">
      <c r="A13216">
        <v>14351</v>
      </c>
      <c r="B13216" t="str">
        <v>2015-10-08</v>
      </c>
      <c r="C13216" t="str">
        <v>Midday</v>
      </c>
      <c r="D13216">
        <v>4</v>
      </c>
      <c r="E13216" t="str">
        <f>IF(MOD(D13216,2)=0,"EVEN","ODD")</f>
        <v>EVEN</v>
      </c>
      <c r="F13216" t="str">
        <f>IF(D13216&lt;=18,"LOW (1-18)","HIGH (19-36)")</f>
        <v>LOW (1-18)</v>
      </c>
      <c r="G13216">
        <f>INT((D13216-1)/6)+1</f>
        <v>1</v>
      </c>
      <c r="H13216">
        <f>MOD(D13216-1,6)+1</f>
        <v>4</v>
      </c>
      <c r="I13216">
        <f>37-D13216</f>
        <v>33</v>
      </c>
      <c r="J13216">
        <f>ABS(D13216-D13217)</f>
        <v>13</v>
      </c>
      <c r="K13216">
        <f>AVERAGE(D13216:D13220)</f>
        <v>4</v>
      </c>
      <c r="L13216">
        <f>AVERAGE(D13216:D13235)</f>
        <v>4</v>
      </c>
      <c r="M13216">
        <f>K13216-L13216</f>
        <v>0</v>
      </c>
      <c r="N13216" t="str">
        <f>IF(K13216&gt;L13216,"HIGH ZONE BIAS",IF(K13216&lt;L13216,"LOW ZONE BIAS","EQUILIBRIUM"))</f>
        <v>EQUILIBRIUM</v>
      </c>
    </row>
    <row r="13217">
      <c r="A13217">
        <v>14350</v>
      </c>
      <c r="B13217" t="str">
        <v>2015-10-08</v>
      </c>
      <c r="C13217" t="str">
        <v>Morning</v>
      </c>
      <c r="D13217">
        <v>17</v>
      </c>
      <c r="E13217" t="str">
        <f>IF(MOD(D13217,2)=0,"EVEN","ODD")</f>
        <v>ODD</v>
      </c>
      <c r="F13217" t="str">
        <f>IF(D13217&lt;=18,"LOW (1-18)","HIGH (19-36)")</f>
        <v>LOW (1-18)</v>
      </c>
      <c r="G13217">
        <f>INT((D13217-1)/6)+1</f>
        <v>3</v>
      </c>
      <c r="H13217">
        <f>MOD(D13217-1,6)+1</f>
        <v>5</v>
      </c>
      <c r="I13217">
        <f>37-D13217</f>
        <v>20</v>
      </c>
      <c r="J13217">
        <f>ABS(D13217-D13218)</f>
        <v>0</v>
      </c>
      <c r="K13217">
        <f>AVERAGE(D13217:D13221)</f>
        <v>17</v>
      </c>
      <c r="L13217">
        <f>AVERAGE(D13217:D13236)</f>
        <v>17</v>
      </c>
      <c r="M13217">
        <f>K13217-L13217</f>
        <v>0</v>
      </c>
      <c r="N13217" t="str">
        <f>IF(K13217&gt;L13217,"HIGH ZONE BIAS",IF(K13217&lt;L13217,"LOW ZONE BIAS","EQUILIBRIUM"))</f>
        <v>EQUILIBRIUM</v>
      </c>
    </row>
    <row r="13218">
      <c r="A13218">
        <v>14349</v>
      </c>
      <c r="B13218" t="str">
        <v>2015-10-07</v>
      </c>
      <c r="C13218" t="str">
        <v>Evening</v>
      </c>
      <c r="D13218">
        <v>17</v>
      </c>
      <c r="E13218" t="str">
        <f>IF(MOD(D13218,2)=0,"EVEN","ODD")</f>
        <v>ODD</v>
      </c>
      <c r="F13218" t="str">
        <f>IF(D13218&lt;=18,"LOW (1-18)","HIGH (19-36)")</f>
        <v>LOW (1-18)</v>
      </c>
      <c r="G13218">
        <f>INT((D13218-1)/6)+1</f>
        <v>3</v>
      </c>
      <c r="H13218">
        <f>MOD(D13218-1,6)+1</f>
        <v>5</v>
      </c>
      <c r="I13218">
        <f>37-D13218</f>
        <v>20</v>
      </c>
      <c r="J13218">
        <f>ABS(D13218-D13219)</f>
        <v>10</v>
      </c>
      <c r="K13218">
        <f>AVERAGE(D13218:D13222)</f>
        <v>17</v>
      </c>
      <c r="L13218">
        <f>AVERAGE(D13218:D13237)</f>
        <v>17</v>
      </c>
      <c r="M13218">
        <f>K13218-L13218</f>
        <v>0</v>
      </c>
      <c r="N13218" t="str">
        <f>IF(K13218&gt;L13218,"HIGH ZONE BIAS",IF(K13218&lt;L13218,"LOW ZONE BIAS","EQUILIBRIUM"))</f>
        <v>EQUILIBRIUM</v>
      </c>
    </row>
    <row r="13219">
      <c r="A13219">
        <v>14348</v>
      </c>
      <c r="B13219" t="str">
        <v>2015-10-07</v>
      </c>
      <c r="C13219" t="str">
        <v>Afternoon</v>
      </c>
      <c r="D13219">
        <v>7</v>
      </c>
      <c r="E13219" t="str">
        <f>IF(MOD(D13219,2)=0,"EVEN","ODD")</f>
        <v>ODD</v>
      </c>
      <c r="F13219" t="str">
        <f>IF(D13219&lt;=18,"LOW (1-18)","HIGH (19-36)")</f>
        <v>LOW (1-18)</v>
      </c>
      <c r="G13219">
        <f>INT((D13219-1)/6)+1</f>
        <v>2</v>
      </c>
      <c r="H13219">
        <f>MOD(D13219-1,6)+1</f>
        <v>1</v>
      </c>
      <c r="I13219">
        <f>37-D13219</f>
        <v>30</v>
      </c>
      <c r="J13219">
        <f>ABS(D13219-D13220)</f>
        <v>9</v>
      </c>
      <c r="K13219">
        <f>AVERAGE(D13219:D13223)</f>
        <v>7</v>
      </c>
      <c r="L13219">
        <f>AVERAGE(D13219:D13238)</f>
        <v>7</v>
      </c>
      <c r="M13219">
        <f>K13219-L13219</f>
        <v>0</v>
      </c>
      <c r="N13219" t="str">
        <f>IF(K13219&gt;L13219,"HIGH ZONE BIAS",IF(K13219&lt;L13219,"LOW ZONE BIAS","EQUILIBRIUM"))</f>
        <v>EQUILIBRIUM</v>
      </c>
    </row>
    <row r="13220">
      <c r="A13220">
        <v>14347</v>
      </c>
      <c r="B13220" t="str">
        <v>2015-10-07</v>
      </c>
      <c r="C13220" t="str">
        <v>Midday</v>
      </c>
      <c r="D13220">
        <v>16</v>
      </c>
      <c r="E13220" t="str">
        <f>IF(MOD(D13220,2)=0,"EVEN","ODD")</f>
        <v>EVEN</v>
      </c>
      <c r="F13220" t="str">
        <f>IF(D13220&lt;=18,"LOW (1-18)","HIGH (19-36)")</f>
        <v>LOW (1-18)</v>
      </c>
      <c r="G13220">
        <f>INT((D13220-1)/6)+1</f>
        <v>3</v>
      </c>
      <c r="H13220">
        <f>MOD(D13220-1,6)+1</f>
        <v>4</v>
      </c>
      <c r="I13220">
        <f>37-D13220</f>
        <v>21</v>
      </c>
      <c r="J13220">
        <f>ABS(D13220-D13221)</f>
        <v>7</v>
      </c>
      <c r="K13220">
        <f>AVERAGE(D13220:D13224)</f>
        <v>16</v>
      </c>
      <c r="L13220">
        <f>AVERAGE(D13220:D13239)</f>
        <v>16</v>
      </c>
      <c r="M13220">
        <f>K13220-L13220</f>
        <v>0</v>
      </c>
      <c r="N13220" t="str">
        <f>IF(K13220&gt;L13220,"HIGH ZONE BIAS",IF(K13220&lt;L13220,"LOW ZONE BIAS","EQUILIBRIUM"))</f>
        <v>EQUILIBRIUM</v>
      </c>
    </row>
    <row r="13221">
      <c r="A13221">
        <v>14346</v>
      </c>
      <c r="B13221" t="str">
        <v>2015-10-07</v>
      </c>
      <c r="C13221" t="str">
        <v>Morning</v>
      </c>
      <c r="D13221">
        <v>23</v>
      </c>
      <c r="E13221" t="str">
        <f>IF(MOD(D13221,2)=0,"EVEN","ODD")</f>
        <v>ODD</v>
      </c>
      <c r="F13221" t="str">
        <f>IF(D13221&lt;=18,"LOW (1-18)","HIGH (19-36)")</f>
        <v>HIGH (19-36)</v>
      </c>
      <c r="G13221">
        <f>INT((D13221-1)/6)+1</f>
        <v>4</v>
      </c>
      <c r="H13221">
        <f>MOD(D13221-1,6)+1</f>
        <v>5</v>
      </c>
      <c r="I13221">
        <f>37-D13221</f>
        <v>14</v>
      </c>
      <c r="J13221">
        <f>ABS(D13221-D13222)</f>
        <v>16</v>
      </c>
      <c r="K13221">
        <f>AVERAGE(D13221:D13225)</f>
        <v>23</v>
      </c>
      <c r="L13221">
        <f>AVERAGE(D13221:D13240)</f>
        <v>23</v>
      </c>
      <c r="M13221">
        <f>K13221-L13221</f>
        <v>0</v>
      </c>
      <c r="N13221" t="str">
        <f>IF(K13221&gt;L13221,"HIGH ZONE BIAS",IF(K13221&lt;L13221,"LOW ZONE BIAS","EQUILIBRIUM"))</f>
        <v>EQUILIBRIUM</v>
      </c>
    </row>
    <row r="13222">
      <c r="A13222">
        <v>14345</v>
      </c>
      <c r="B13222" t="str">
        <v>2015-10-06</v>
      </c>
      <c r="C13222" t="str">
        <v>Evening</v>
      </c>
      <c r="D13222">
        <v>7</v>
      </c>
      <c r="E13222" t="str">
        <f>IF(MOD(D13222,2)=0,"EVEN","ODD")</f>
        <v>ODD</v>
      </c>
      <c r="F13222" t="str">
        <f>IF(D13222&lt;=18,"LOW (1-18)","HIGH (19-36)")</f>
        <v>LOW (1-18)</v>
      </c>
      <c r="G13222">
        <f>INT((D13222-1)/6)+1</f>
        <v>2</v>
      </c>
      <c r="H13222">
        <f>MOD(D13222-1,6)+1</f>
        <v>1</v>
      </c>
      <c r="I13222">
        <f>37-D13222</f>
        <v>30</v>
      </c>
      <c r="J13222">
        <f>ABS(D13222-D13223)</f>
        <v>27</v>
      </c>
      <c r="K13222">
        <f>AVERAGE(D13222:D13226)</f>
        <v>7</v>
      </c>
      <c r="L13222">
        <f>AVERAGE(D13222:D13241)</f>
        <v>7</v>
      </c>
      <c r="M13222">
        <f>K13222-L13222</f>
        <v>0</v>
      </c>
      <c r="N13222" t="str">
        <f>IF(K13222&gt;L13222,"HIGH ZONE BIAS",IF(K13222&lt;L13222,"LOW ZONE BIAS","EQUILIBRIUM"))</f>
        <v>EQUILIBRIUM</v>
      </c>
    </row>
    <row r="13223">
      <c r="A13223">
        <v>14344</v>
      </c>
      <c r="B13223" t="str">
        <v>2015-10-06</v>
      </c>
      <c r="C13223" t="str">
        <v>Afternoon</v>
      </c>
      <c r="D13223">
        <v>34</v>
      </c>
      <c r="E13223" t="str">
        <f>IF(MOD(D13223,2)=0,"EVEN","ODD")</f>
        <v>EVEN</v>
      </c>
      <c r="F13223" t="str">
        <f>IF(D13223&lt;=18,"LOW (1-18)","HIGH (19-36)")</f>
        <v>HIGH (19-36)</v>
      </c>
      <c r="G13223">
        <f>INT((D13223-1)/6)+1</f>
        <v>6</v>
      </c>
      <c r="H13223">
        <f>MOD(D13223-1,6)+1</f>
        <v>4</v>
      </c>
      <c r="I13223">
        <f>37-D13223</f>
        <v>3</v>
      </c>
      <c r="J13223">
        <f>ABS(D13223-D13224)</f>
        <v>14</v>
      </c>
      <c r="K13223">
        <f>AVERAGE(D13223:D13227)</f>
        <v>34</v>
      </c>
      <c r="L13223">
        <f>AVERAGE(D13223:D13242)</f>
        <v>34</v>
      </c>
      <c r="M13223">
        <f>K13223-L13223</f>
        <v>0</v>
      </c>
      <c r="N13223" t="str">
        <f>IF(K13223&gt;L13223,"HIGH ZONE BIAS",IF(K13223&lt;L13223,"LOW ZONE BIAS","EQUILIBRIUM"))</f>
        <v>EQUILIBRIUM</v>
      </c>
    </row>
    <row r="13224">
      <c r="A13224">
        <v>14343</v>
      </c>
      <c r="B13224" t="str">
        <v>2015-10-06</v>
      </c>
      <c r="C13224" t="str">
        <v>Midday</v>
      </c>
      <c r="D13224">
        <v>20</v>
      </c>
      <c r="E13224" t="str">
        <f>IF(MOD(D13224,2)=0,"EVEN","ODD")</f>
        <v>EVEN</v>
      </c>
      <c r="F13224" t="str">
        <f>IF(D13224&lt;=18,"LOW (1-18)","HIGH (19-36)")</f>
        <v>HIGH (19-36)</v>
      </c>
      <c r="G13224">
        <f>INT((D13224-1)/6)+1</f>
        <v>4</v>
      </c>
      <c r="H13224">
        <f>MOD(D13224-1,6)+1</f>
        <v>2</v>
      </c>
      <c r="I13224">
        <f>37-D13224</f>
        <v>17</v>
      </c>
      <c r="J13224">
        <f>ABS(D13224-D13225)</f>
        <v>2</v>
      </c>
      <c r="K13224">
        <f>AVERAGE(D13224:D13228)</f>
        <v>20</v>
      </c>
      <c r="L13224">
        <f>AVERAGE(D13224:D13243)</f>
        <v>20</v>
      </c>
      <c r="M13224">
        <f>K13224-L13224</f>
        <v>0</v>
      </c>
      <c r="N13224" t="str">
        <f>IF(K13224&gt;L13224,"HIGH ZONE BIAS",IF(K13224&lt;L13224,"LOW ZONE BIAS","EQUILIBRIUM"))</f>
        <v>EQUILIBRIUM</v>
      </c>
    </row>
    <row r="13225">
      <c r="A13225">
        <v>14342</v>
      </c>
      <c r="B13225" t="str">
        <v>2015-10-06</v>
      </c>
      <c r="C13225" t="str">
        <v>Morning</v>
      </c>
      <c r="D13225">
        <v>18</v>
      </c>
      <c r="E13225" t="str">
        <f>IF(MOD(D13225,2)=0,"EVEN","ODD")</f>
        <v>EVEN</v>
      </c>
      <c r="F13225" t="str">
        <f>IF(D13225&lt;=18,"LOW (1-18)","HIGH (19-36)")</f>
        <v>LOW (1-18)</v>
      </c>
      <c r="G13225">
        <f>INT((D13225-1)/6)+1</f>
        <v>3</v>
      </c>
      <c r="H13225">
        <f>MOD(D13225-1,6)+1</f>
        <v>6</v>
      </c>
      <c r="I13225">
        <f>37-D13225</f>
        <v>19</v>
      </c>
      <c r="J13225">
        <f>ABS(D13225-D13226)</f>
        <v>2</v>
      </c>
      <c r="K13225">
        <f>AVERAGE(D13225:D13229)</f>
        <v>18</v>
      </c>
      <c r="L13225">
        <f>AVERAGE(D13225:D13244)</f>
        <v>18</v>
      </c>
      <c r="M13225">
        <f>K13225-L13225</f>
        <v>0</v>
      </c>
      <c r="N13225" t="str">
        <f>IF(K13225&gt;L13225,"HIGH ZONE BIAS",IF(K13225&lt;L13225,"LOW ZONE BIAS","EQUILIBRIUM"))</f>
        <v>EQUILIBRIUM</v>
      </c>
    </row>
    <row r="13226">
      <c r="A13226">
        <v>14341</v>
      </c>
      <c r="B13226" t="str">
        <v>2015-10-05</v>
      </c>
      <c r="C13226" t="str">
        <v>Evening</v>
      </c>
      <c r="D13226">
        <v>16</v>
      </c>
      <c r="E13226" t="str">
        <f>IF(MOD(D13226,2)=0,"EVEN","ODD")</f>
        <v>EVEN</v>
      </c>
      <c r="F13226" t="str">
        <f>IF(D13226&lt;=18,"LOW (1-18)","HIGH (19-36)")</f>
        <v>LOW (1-18)</v>
      </c>
      <c r="G13226">
        <f>INT((D13226-1)/6)+1</f>
        <v>3</v>
      </c>
      <c r="H13226">
        <f>MOD(D13226-1,6)+1</f>
        <v>4</v>
      </c>
      <c r="I13226">
        <f>37-D13226</f>
        <v>21</v>
      </c>
      <c r="J13226">
        <f>ABS(D13226-D13227)</f>
        <v>5</v>
      </c>
      <c r="K13226">
        <f>AVERAGE(D13226:D13230)</f>
        <v>16</v>
      </c>
      <c r="L13226">
        <f>AVERAGE(D13226:D13245)</f>
        <v>16</v>
      </c>
      <c r="M13226">
        <f>K13226-L13226</f>
        <v>0</v>
      </c>
      <c r="N13226" t="str">
        <f>IF(K13226&gt;L13226,"HIGH ZONE BIAS",IF(K13226&lt;L13226,"LOW ZONE BIAS","EQUILIBRIUM"))</f>
        <v>EQUILIBRIUM</v>
      </c>
    </row>
    <row r="13227">
      <c r="A13227">
        <v>14340</v>
      </c>
      <c r="B13227" t="str">
        <v>2015-10-05</v>
      </c>
      <c r="C13227" t="str">
        <v>Afternoon</v>
      </c>
      <c r="D13227">
        <v>21</v>
      </c>
      <c r="E13227" t="str">
        <f>IF(MOD(D13227,2)=0,"EVEN","ODD")</f>
        <v>ODD</v>
      </c>
      <c r="F13227" t="str">
        <f>IF(D13227&lt;=18,"LOW (1-18)","HIGH (19-36)")</f>
        <v>HIGH (19-36)</v>
      </c>
      <c r="G13227">
        <f>INT((D13227-1)/6)+1</f>
        <v>4</v>
      </c>
      <c r="H13227">
        <f>MOD(D13227-1,6)+1</f>
        <v>3</v>
      </c>
      <c r="I13227">
        <f>37-D13227</f>
        <v>16</v>
      </c>
      <c r="J13227">
        <f>ABS(D13227-D13228)</f>
        <v>6</v>
      </c>
      <c r="K13227">
        <f>AVERAGE(D13227:D13231)</f>
        <v>21</v>
      </c>
      <c r="L13227">
        <f>AVERAGE(D13227:D13246)</f>
        <v>21</v>
      </c>
      <c r="M13227">
        <f>K13227-L13227</f>
        <v>0</v>
      </c>
      <c r="N13227" t="str">
        <f>IF(K13227&gt;L13227,"HIGH ZONE BIAS",IF(K13227&lt;L13227,"LOW ZONE BIAS","EQUILIBRIUM"))</f>
        <v>EQUILIBRIUM</v>
      </c>
    </row>
    <row r="13228">
      <c r="A13228">
        <v>14339</v>
      </c>
      <c r="B13228" t="str">
        <v>2015-10-05</v>
      </c>
      <c r="C13228" t="str">
        <v>Midday</v>
      </c>
      <c r="D13228">
        <v>27</v>
      </c>
      <c r="E13228" t="str">
        <f>IF(MOD(D13228,2)=0,"EVEN","ODD")</f>
        <v>ODD</v>
      </c>
      <c r="F13228" t="str">
        <f>IF(D13228&lt;=18,"LOW (1-18)","HIGH (19-36)")</f>
        <v>HIGH (19-36)</v>
      </c>
      <c r="G13228">
        <f>INT((D13228-1)/6)+1</f>
        <v>5</v>
      </c>
      <c r="H13228">
        <f>MOD(D13228-1,6)+1</f>
        <v>3</v>
      </c>
      <c r="I13228">
        <f>37-D13228</f>
        <v>10</v>
      </c>
      <c r="J13228">
        <f>ABS(D13228-D13229)</f>
        <v>3</v>
      </c>
      <c r="K13228">
        <f>AVERAGE(D13228:D13232)</f>
        <v>27</v>
      </c>
      <c r="L13228">
        <f>AVERAGE(D13228:D13247)</f>
        <v>27</v>
      </c>
      <c r="M13228">
        <f>K13228-L13228</f>
        <v>0</v>
      </c>
      <c r="N13228" t="str">
        <f>IF(K13228&gt;L13228,"HIGH ZONE BIAS",IF(K13228&lt;L13228,"LOW ZONE BIAS","EQUILIBRIUM"))</f>
        <v>EQUILIBRIUM</v>
      </c>
    </row>
    <row r="13229">
      <c r="A13229">
        <v>14338</v>
      </c>
      <c r="B13229" t="str">
        <v>2015-10-05</v>
      </c>
      <c r="C13229" t="str">
        <v>Morning</v>
      </c>
      <c r="D13229">
        <v>30</v>
      </c>
      <c r="E13229" t="str">
        <f>IF(MOD(D13229,2)=0,"EVEN","ODD")</f>
        <v>EVEN</v>
      </c>
      <c r="F13229" t="str">
        <f>IF(D13229&lt;=18,"LOW (1-18)","HIGH (19-36)")</f>
        <v>HIGH (19-36)</v>
      </c>
      <c r="G13229">
        <f>INT((D13229-1)/6)+1</f>
        <v>5</v>
      </c>
      <c r="H13229">
        <f>MOD(D13229-1,6)+1</f>
        <v>6</v>
      </c>
      <c r="I13229">
        <f>37-D13229</f>
        <v>7</v>
      </c>
      <c r="J13229">
        <f>ABS(D13229-D13230)</f>
        <v>10</v>
      </c>
      <c r="K13229">
        <f>AVERAGE(D13229:D13233)</f>
        <v>30</v>
      </c>
      <c r="L13229">
        <f>AVERAGE(D13229:D13248)</f>
        <v>30</v>
      </c>
      <c r="M13229">
        <f>K13229-L13229</f>
        <v>0</v>
      </c>
      <c r="N13229" t="str">
        <f>IF(K13229&gt;L13229,"HIGH ZONE BIAS",IF(K13229&lt;L13229,"LOW ZONE BIAS","EQUILIBRIUM"))</f>
        <v>EQUILIBRIUM</v>
      </c>
    </row>
    <row r="13230">
      <c r="A13230">
        <v>14337</v>
      </c>
      <c r="B13230" t="str">
        <v>2015-10-03</v>
      </c>
      <c r="C13230" t="str">
        <v>Evening</v>
      </c>
      <c r="D13230">
        <v>20</v>
      </c>
      <c r="E13230" t="str">
        <f>IF(MOD(D13230,2)=0,"EVEN","ODD")</f>
        <v>EVEN</v>
      </c>
      <c r="F13230" t="str">
        <f>IF(D13230&lt;=18,"LOW (1-18)","HIGH (19-36)")</f>
        <v>HIGH (19-36)</v>
      </c>
      <c r="G13230">
        <f>INT((D13230-1)/6)+1</f>
        <v>4</v>
      </c>
      <c r="H13230">
        <f>MOD(D13230-1,6)+1</f>
        <v>2</v>
      </c>
      <c r="I13230">
        <f>37-D13230</f>
        <v>17</v>
      </c>
      <c r="J13230">
        <f>ABS(D13230-D13231)</f>
        <v>1</v>
      </c>
      <c r="K13230">
        <f>AVERAGE(D13230:D13234)</f>
        <v>20</v>
      </c>
      <c r="L13230">
        <f>AVERAGE(D13230:D13249)</f>
        <v>20</v>
      </c>
      <c r="M13230">
        <f>K13230-L13230</f>
        <v>0</v>
      </c>
      <c r="N13230" t="str">
        <f>IF(K13230&gt;L13230,"HIGH ZONE BIAS",IF(K13230&lt;L13230,"LOW ZONE BIAS","EQUILIBRIUM"))</f>
        <v>EQUILIBRIUM</v>
      </c>
    </row>
    <row r="13231">
      <c r="A13231">
        <v>14336</v>
      </c>
      <c r="B13231" t="str">
        <v>2015-10-03</v>
      </c>
      <c r="C13231" t="str">
        <v>Afternoon</v>
      </c>
      <c r="D13231">
        <v>19</v>
      </c>
      <c r="E13231" t="str">
        <f>IF(MOD(D13231,2)=0,"EVEN","ODD")</f>
        <v>ODD</v>
      </c>
      <c r="F13231" t="str">
        <f>IF(D13231&lt;=18,"LOW (1-18)","HIGH (19-36)")</f>
        <v>HIGH (19-36)</v>
      </c>
      <c r="G13231">
        <f>INT((D13231-1)/6)+1</f>
        <v>4</v>
      </c>
      <c r="H13231">
        <f>MOD(D13231-1,6)+1</f>
        <v>1</v>
      </c>
      <c r="I13231">
        <f>37-D13231</f>
        <v>18</v>
      </c>
      <c r="J13231">
        <f>ABS(D13231-D13232)</f>
        <v>1</v>
      </c>
      <c r="K13231">
        <f>AVERAGE(D13231:D13235)</f>
        <v>19</v>
      </c>
      <c r="L13231">
        <f>AVERAGE(D13231:D13250)</f>
        <v>19</v>
      </c>
      <c r="M13231">
        <f>K13231-L13231</f>
        <v>0</v>
      </c>
      <c r="N13231" t="str">
        <f>IF(K13231&gt;L13231,"HIGH ZONE BIAS",IF(K13231&lt;L13231,"LOW ZONE BIAS","EQUILIBRIUM"))</f>
        <v>EQUILIBRIUM</v>
      </c>
    </row>
    <row r="13232">
      <c r="A13232">
        <v>14335</v>
      </c>
      <c r="B13232" t="str">
        <v>2015-10-03</v>
      </c>
      <c r="C13232" t="str">
        <v>Midday</v>
      </c>
      <c r="D13232">
        <v>18</v>
      </c>
      <c r="E13232" t="str">
        <f>IF(MOD(D13232,2)=0,"EVEN","ODD")</f>
        <v>EVEN</v>
      </c>
      <c r="F13232" t="str">
        <f>IF(D13232&lt;=18,"LOW (1-18)","HIGH (19-36)")</f>
        <v>LOW (1-18)</v>
      </c>
      <c r="G13232">
        <f>INT((D13232-1)/6)+1</f>
        <v>3</v>
      </c>
      <c r="H13232">
        <f>MOD(D13232-1,6)+1</f>
        <v>6</v>
      </c>
      <c r="I13232">
        <f>37-D13232</f>
        <v>19</v>
      </c>
      <c r="J13232">
        <f>ABS(D13232-D13233)</f>
        <v>6</v>
      </c>
      <c r="K13232">
        <f>AVERAGE(D13232:D13236)</f>
        <v>18</v>
      </c>
      <c r="L13232">
        <f>AVERAGE(D13232:D13251)</f>
        <v>18</v>
      </c>
      <c r="M13232">
        <f>K13232-L13232</f>
        <v>0</v>
      </c>
      <c r="N13232" t="str">
        <f>IF(K13232&gt;L13232,"HIGH ZONE BIAS",IF(K13232&lt;L13232,"LOW ZONE BIAS","EQUILIBRIUM"))</f>
        <v>EQUILIBRIUM</v>
      </c>
    </row>
    <row r="13233">
      <c r="A13233">
        <v>14334</v>
      </c>
      <c r="B13233" t="str">
        <v>2015-10-03</v>
      </c>
      <c r="C13233" t="str">
        <v>Morning</v>
      </c>
      <c r="D13233">
        <v>12</v>
      </c>
      <c r="E13233" t="str">
        <f>IF(MOD(D13233,2)=0,"EVEN","ODD")</f>
        <v>EVEN</v>
      </c>
      <c r="F13233" t="str">
        <f>IF(D13233&lt;=18,"LOW (1-18)","HIGH (19-36)")</f>
        <v>LOW (1-18)</v>
      </c>
      <c r="G13233">
        <f>INT((D13233-1)/6)+1</f>
        <v>2</v>
      </c>
      <c r="H13233">
        <f>MOD(D13233-1,6)+1</f>
        <v>6</v>
      </c>
      <c r="I13233">
        <f>37-D13233</f>
        <v>25</v>
      </c>
      <c r="J13233">
        <f>ABS(D13233-D13234)</f>
        <v>3</v>
      </c>
      <c r="K13233">
        <f>AVERAGE(D13233:D13237)</f>
        <v>12</v>
      </c>
      <c r="L13233">
        <f>AVERAGE(D13233:D13252)</f>
        <v>12</v>
      </c>
      <c r="M13233">
        <f>K13233-L13233</f>
        <v>0</v>
      </c>
      <c r="N13233" t="str">
        <f>IF(K13233&gt;L13233,"HIGH ZONE BIAS",IF(K13233&lt;L13233,"LOW ZONE BIAS","EQUILIBRIUM"))</f>
        <v>EQUILIBRIUM</v>
      </c>
    </row>
    <row r="13234">
      <c r="A13234">
        <v>14333</v>
      </c>
      <c r="B13234" t="str">
        <v>2015-10-02</v>
      </c>
      <c r="C13234" t="str">
        <v>Evening</v>
      </c>
      <c r="D13234">
        <v>9</v>
      </c>
      <c r="E13234" t="str">
        <f>IF(MOD(D13234,2)=0,"EVEN","ODD")</f>
        <v>ODD</v>
      </c>
      <c r="F13234" t="str">
        <f>IF(D13234&lt;=18,"LOW (1-18)","HIGH (19-36)")</f>
        <v>LOW (1-18)</v>
      </c>
      <c r="G13234">
        <f>INT((D13234-1)/6)+1</f>
        <v>2</v>
      </c>
      <c r="H13234">
        <f>MOD(D13234-1,6)+1</f>
        <v>3</v>
      </c>
      <c r="I13234">
        <f>37-D13234</f>
        <v>28</v>
      </c>
      <c r="J13234">
        <f>ABS(D13234-D13235)</f>
        <v>16</v>
      </c>
      <c r="K13234">
        <f>AVERAGE(D13234:D13238)</f>
        <v>9</v>
      </c>
      <c r="L13234">
        <f>AVERAGE(D13234:D13253)</f>
        <v>9</v>
      </c>
      <c r="M13234">
        <f>K13234-L13234</f>
        <v>0</v>
      </c>
      <c r="N13234" t="str">
        <f>IF(K13234&gt;L13234,"HIGH ZONE BIAS",IF(K13234&lt;L13234,"LOW ZONE BIAS","EQUILIBRIUM"))</f>
        <v>EQUILIBRIUM</v>
      </c>
    </row>
    <row r="13235">
      <c r="A13235">
        <v>14332</v>
      </c>
      <c r="B13235" t="str">
        <v>2015-10-02</v>
      </c>
      <c r="C13235" t="str">
        <v>Afternoon</v>
      </c>
      <c r="D13235">
        <v>25</v>
      </c>
      <c r="E13235" t="str">
        <f>IF(MOD(D13235,2)=0,"EVEN","ODD")</f>
        <v>ODD</v>
      </c>
      <c r="F13235" t="str">
        <f>IF(D13235&lt;=18,"LOW (1-18)","HIGH (19-36)")</f>
        <v>HIGH (19-36)</v>
      </c>
      <c r="G13235">
        <f>INT((D13235-1)/6)+1</f>
        <v>5</v>
      </c>
      <c r="H13235">
        <f>MOD(D13235-1,6)+1</f>
        <v>1</v>
      </c>
      <c r="I13235">
        <f>37-D13235</f>
        <v>12</v>
      </c>
      <c r="J13235">
        <f>ABS(D13235-D13236)</f>
        <v>5</v>
      </c>
      <c r="K13235">
        <f>AVERAGE(D13235:D13239)</f>
        <v>25</v>
      </c>
      <c r="L13235">
        <f>AVERAGE(D13235:D13254)</f>
        <v>25</v>
      </c>
      <c r="M13235">
        <f>K13235-L13235</f>
        <v>0</v>
      </c>
      <c r="N13235" t="str">
        <f>IF(K13235&gt;L13235,"HIGH ZONE BIAS",IF(K13235&lt;L13235,"LOW ZONE BIAS","EQUILIBRIUM"))</f>
        <v>EQUILIBRIUM</v>
      </c>
    </row>
    <row r="13236">
      <c r="A13236">
        <v>14331</v>
      </c>
      <c r="B13236" t="str">
        <v>2015-10-02</v>
      </c>
      <c r="C13236" t="str">
        <v>Midday</v>
      </c>
      <c r="D13236">
        <v>20</v>
      </c>
      <c r="E13236" t="str">
        <f>IF(MOD(D13236,2)=0,"EVEN","ODD")</f>
        <v>EVEN</v>
      </c>
      <c r="F13236" t="str">
        <f>IF(D13236&lt;=18,"LOW (1-18)","HIGH (19-36)")</f>
        <v>HIGH (19-36)</v>
      </c>
      <c r="G13236">
        <f>INT((D13236-1)/6)+1</f>
        <v>4</v>
      </c>
      <c r="H13236">
        <f>MOD(D13236-1,6)+1</f>
        <v>2</v>
      </c>
      <c r="I13236">
        <f>37-D13236</f>
        <v>17</v>
      </c>
      <c r="J13236">
        <f>ABS(D13236-D13237)</f>
        <v>4</v>
      </c>
      <c r="K13236">
        <f>AVERAGE(D13236:D13240)</f>
        <v>20</v>
      </c>
      <c r="L13236">
        <f>AVERAGE(D13236:D13255)</f>
        <v>20</v>
      </c>
      <c r="M13236">
        <f>K13236-L13236</f>
        <v>0</v>
      </c>
      <c r="N13236" t="str">
        <f>IF(K13236&gt;L13236,"HIGH ZONE BIAS",IF(K13236&lt;L13236,"LOW ZONE BIAS","EQUILIBRIUM"))</f>
        <v>EQUILIBRIUM</v>
      </c>
    </row>
    <row r="13237">
      <c r="A13237">
        <v>14330</v>
      </c>
      <c r="B13237" t="str">
        <v>2015-10-02</v>
      </c>
      <c r="C13237" t="str">
        <v>Morning</v>
      </c>
      <c r="D13237">
        <v>16</v>
      </c>
      <c r="E13237" t="str">
        <f>IF(MOD(D13237,2)=0,"EVEN","ODD")</f>
        <v>EVEN</v>
      </c>
      <c r="F13237" t="str">
        <f>IF(D13237&lt;=18,"LOW (1-18)","HIGH (19-36)")</f>
        <v>LOW (1-18)</v>
      </c>
      <c r="G13237">
        <f>INT((D13237-1)/6)+1</f>
        <v>3</v>
      </c>
      <c r="H13237">
        <f>MOD(D13237-1,6)+1</f>
        <v>4</v>
      </c>
      <c r="I13237">
        <f>37-D13237</f>
        <v>21</v>
      </c>
      <c r="J13237">
        <f>ABS(D13237-D13238)</f>
        <v>3</v>
      </c>
      <c r="K13237">
        <f>AVERAGE(D13237:D13241)</f>
        <v>16</v>
      </c>
      <c r="L13237">
        <f>AVERAGE(D13237:D13256)</f>
        <v>16</v>
      </c>
      <c r="M13237">
        <f>K13237-L13237</f>
        <v>0</v>
      </c>
      <c r="N13237" t="str">
        <f>IF(K13237&gt;L13237,"HIGH ZONE BIAS",IF(K13237&lt;L13237,"LOW ZONE BIAS","EQUILIBRIUM"))</f>
        <v>EQUILIBRIUM</v>
      </c>
    </row>
    <row r="13238">
      <c r="A13238">
        <v>14329</v>
      </c>
      <c r="B13238" t="str">
        <v>2015-10-01</v>
      </c>
      <c r="C13238" t="str">
        <v>Evening</v>
      </c>
      <c r="D13238">
        <v>19</v>
      </c>
      <c r="E13238" t="str">
        <f>IF(MOD(D13238,2)=0,"EVEN","ODD")</f>
        <v>ODD</v>
      </c>
      <c r="F13238" t="str">
        <f>IF(D13238&lt;=18,"LOW (1-18)","HIGH (19-36)")</f>
        <v>HIGH (19-36)</v>
      </c>
      <c r="G13238">
        <f>INT((D13238-1)/6)+1</f>
        <v>4</v>
      </c>
      <c r="H13238">
        <f>MOD(D13238-1,6)+1</f>
        <v>1</v>
      </c>
      <c r="I13238">
        <f>37-D13238</f>
        <v>18</v>
      </c>
      <c r="J13238">
        <f>ABS(D13238-D13239)</f>
        <v>4</v>
      </c>
      <c r="K13238">
        <f>AVERAGE(D13238:D13242)</f>
        <v>19</v>
      </c>
      <c r="L13238">
        <f>AVERAGE(D13238:D13257)</f>
        <v>19</v>
      </c>
      <c r="M13238">
        <f>K13238-L13238</f>
        <v>0</v>
      </c>
      <c r="N13238" t="str">
        <f>IF(K13238&gt;L13238,"HIGH ZONE BIAS",IF(K13238&lt;L13238,"LOW ZONE BIAS","EQUILIBRIUM"))</f>
        <v>EQUILIBRIUM</v>
      </c>
    </row>
    <row r="13239">
      <c r="A13239">
        <v>14328</v>
      </c>
      <c r="B13239" t="str">
        <v>2015-10-01</v>
      </c>
      <c r="C13239" t="str">
        <v>Afternoon</v>
      </c>
      <c r="D13239">
        <v>15</v>
      </c>
      <c r="E13239" t="str">
        <f>IF(MOD(D13239,2)=0,"EVEN","ODD")</f>
        <v>ODD</v>
      </c>
      <c r="F13239" t="str">
        <f>IF(D13239&lt;=18,"LOW (1-18)","HIGH (19-36)")</f>
        <v>LOW (1-18)</v>
      </c>
      <c r="G13239">
        <f>INT((D13239-1)/6)+1</f>
        <v>3</v>
      </c>
      <c r="H13239">
        <f>MOD(D13239-1,6)+1</f>
        <v>3</v>
      </c>
      <c r="I13239">
        <f>37-D13239</f>
        <v>22</v>
      </c>
      <c r="J13239">
        <f>ABS(D13239-D13240)</f>
        <v>20</v>
      </c>
      <c r="K13239">
        <f>AVERAGE(D13239:D13243)</f>
        <v>15</v>
      </c>
      <c r="L13239">
        <f>AVERAGE(D13239:D13258)</f>
        <v>15</v>
      </c>
      <c r="M13239">
        <f>K13239-L13239</f>
        <v>0</v>
      </c>
      <c r="N13239" t="str">
        <f>IF(K13239&gt;L13239,"HIGH ZONE BIAS",IF(K13239&lt;L13239,"LOW ZONE BIAS","EQUILIBRIUM"))</f>
        <v>EQUILIBRIUM</v>
      </c>
    </row>
    <row r="13240">
      <c r="A13240">
        <v>14327</v>
      </c>
      <c r="B13240" t="str">
        <v>2015-10-01</v>
      </c>
      <c r="C13240" t="str">
        <v>Midday</v>
      </c>
      <c r="D13240">
        <v>35</v>
      </c>
      <c r="E13240" t="str">
        <f>IF(MOD(D13240,2)=0,"EVEN","ODD")</f>
        <v>ODD</v>
      </c>
      <c r="F13240" t="str">
        <f>IF(D13240&lt;=18,"LOW (1-18)","HIGH (19-36)")</f>
        <v>HIGH (19-36)</v>
      </c>
      <c r="G13240">
        <f>INT((D13240-1)/6)+1</f>
        <v>6</v>
      </c>
      <c r="H13240">
        <f>MOD(D13240-1,6)+1</f>
        <v>5</v>
      </c>
      <c r="I13240">
        <f>37-D13240</f>
        <v>2</v>
      </c>
      <c r="J13240">
        <f>ABS(D13240-D13241)</f>
        <v>0</v>
      </c>
      <c r="K13240">
        <f>AVERAGE(D13240:D13244)</f>
        <v>35</v>
      </c>
      <c r="L13240">
        <f>AVERAGE(D13240:D13259)</f>
        <v>35</v>
      </c>
      <c r="M13240">
        <f>K13240-L13240</f>
        <v>0</v>
      </c>
      <c r="N13240" t="str">
        <f>IF(K13240&gt;L13240,"HIGH ZONE BIAS",IF(K13240&lt;L13240,"LOW ZONE BIAS","EQUILIBRIUM"))</f>
        <v>EQUILIBRIUM</v>
      </c>
    </row>
    <row r="13241">
      <c r="A13241">
        <v>14326</v>
      </c>
      <c r="B13241" t="str">
        <v>2015-10-01</v>
      </c>
      <c r="C13241" t="str">
        <v>Morning</v>
      </c>
      <c r="D13241">
        <v>35</v>
      </c>
      <c r="E13241" t="str">
        <f>IF(MOD(D13241,2)=0,"EVEN","ODD")</f>
        <v>ODD</v>
      </c>
      <c r="F13241" t="str">
        <f>IF(D13241&lt;=18,"LOW (1-18)","HIGH (19-36)")</f>
        <v>HIGH (19-36)</v>
      </c>
      <c r="G13241">
        <f>INT((D13241-1)/6)+1</f>
        <v>6</v>
      </c>
      <c r="H13241">
        <f>MOD(D13241-1,6)+1</f>
        <v>5</v>
      </c>
      <c r="I13241">
        <f>37-D13241</f>
        <v>2</v>
      </c>
      <c r="J13241">
        <f>ABS(D13241-D13242)</f>
        <v>19</v>
      </c>
      <c r="K13241">
        <f>AVERAGE(D13241:D13245)</f>
        <v>35</v>
      </c>
      <c r="L13241">
        <f>AVERAGE(D13241:D13260)</f>
        <v>35</v>
      </c>
      <c r="M13241">
        <f>K13241-L13241</f>
        <v>0</v>
      </c>
      <c r="N13241" t="str">
        <f>IF(K13241&gt;L13241,"HIGH ZONE BIAS",IF(K13241&lt;L13241,"LOW ZONE BIAS","EQUILIBRIUM"))</f>
        <v>EQUILIBRIUM</v>
      </c>
    </row>
    <row r="13242">
      <c r="A13242">
        <v>14325</v>
      </c>
      <c r="B13242" t="str">
        <v>2015-09-30</v>
      </c>
      <c r="C13242" t="str">
        <v>Evening</v>
      </c>
      <c r="D13242">
        <v>16</v>
      </c>
      <c r="E13242" t="str">
        <f>IF(MOD(D13242,2)=0,"EVEN","ODD")</f>
        <v>EVEN</v>
      </c>
      <c r="F13242" t="str">
        <f>IF(D13242&lt;=18,"LOW (1-18)","HIGH (19-36)")</f>
        <v>LOW (1-18)</v>
      </c>
      <c r="G13242">
        <f>INT((D13242-1)/6)+1</f>
        <v>3</v>
      </c>
      <c r="H13242">
        <f>MOD(D13242-1,6)+1</f>
        <v>4</v>
      </c>
      <c r="I13242">
        <f>37-D13242</f>
        <v>21</v>
      </c>
      <c r="J13242">
        <f>ABS(D13242-D13243)</f>
        <v>0</v>
      </c>
      <c r="K13242">
        <f>AVERAGE(D13242:D13246)</f>
        <v>16</v>
      </c>
      <c r="L13242">
        <f>AVERAGE(D13242:D13261)</f>
        <v>16</v>
      </c>
      <c r="M13242">
        <f>K13242-L13242</f>
        <v>0</v>
      </c>
      <c r="N13242" t="str">
        <f>IF(K13242&gt;L13242,"HIGH ZONE BIAS",IF(K13242&lt;L13242,"LOW ZONE BIAS","EQUILIBRIUM"))</f>
        <v>EQUILIBRIUM</v>
      </c>
    </row>
    <row r="13243">
      <c r="A13243">
        <v>14324</v>
      </c>
      <c r="B13243" t="str">
        <v>2015-09-30</v>
      </c>
      <c r="C13243" t="str">
        <v>Afternoon</v>
      </c>
      <c r="D13243">
        <v>16</v>
      </c>
      <c r="E13243" t="str">
        <f>IF(MOD(D13243,2)=0,"EVEN","ODD")</f>
        <v>EVEN</v>
      </c>
      <c r="F13243" t="str">
        <f>IF(D13243&lt;=18,"LOW (1-18)","HIGH (19-36)")</f>
        <v>LOW (1-18)</v>
      </c>
      <c r="G13243">
        <f>INT((D13243-1)/6)+1</f>
        <v>3</v>
      </c>
      <c r="H13243">
        <f>MOD(D13243-1,6)+1</f>
        <v>4</v>
      </c>
      <c r="I13243">
        <f>37-D13243</f>
        <v>21</v>
      </c>
      <c r="J13243">
        <f>ABS(D13243-D13244)</f>
        <v>13</v>
      </c>
      <c r="K13243">
        <f>AVERAGE(D13243:D13247)</f>
        <v>16</v>
      </c>
      <c r="L13243">
        <f>AVERAGE(D13243:D13262)</f>
        <v>16</v>
      </c>
      <c r="M13243">
        <f>K13243-L13243</f>
        <v>0</v>
      </c>
      <c r="N13243" t="str">
        <f>IF(K13243&gt;L13243,"HIGH ZONE BIAS",IF(K13243&lt;L13243,"LOW ZONE BIAS","EQUILIBRIUM"))</f>
        <v>EQUILIBRIUM</v>
      </c>
    </row>
    <row r="13244">
      <c r="A13244">
        <v>14323</v>
      </c>
      <c r="B13244" t="str">
        <v>2015-09-30</v>
      </c>
      <c r="C13244" t="str">
        <v>Midday</v>
      </c>
      <c r="D13244">
        <v>3</v>
      </c>
      <c r="E13244" t="str">
        <f>IF(MOD(D13244,2)=0,"EVEN","ODD")</f>
        <v>ODD</v>
      </c>
      <c r="F13244" t="str">
        <f>IF(D13244&lt;=18,"LOW (1-18)","HIGH (19-36)")</f>
        <v>LOW (1-18)</v>
      </c>
      <c r="G13244">
        <f>INT((D13244-1)/6)+1</f>
        <v>1</v>
      </c>
      <c r="H13244">
        <f>MOD(D13244-1,6)+1</f>
        <v>3</v>
      </c>
      <c r="I13244">
        <f>37-D13244</f>
        <v>34</v>
      </c>
      <c r="J13244">
        <f>ABS(D13244-D13245)</f>
        <v>30</v>
      </c>
      <c r="K13244">
        <f>AVERAGE(D13244:D13248)</f>
        <v>3</v>
      </c>
      <c r="L13244">
        <f>AVERAGE(D13244:D13263)</f>
        <v>3</v>
      </c>
      <c r="M13244">
        <f>K13244-L13244</f>
        <v>0</v>
      </c>
      <c r="N13244" t="str">
        <f>IF(K13244&gt;L13244,"HIGH ZONE BIAS",IF(K13244&lt;L13244,"LOW ZONE BIAS","EQUILIBRIUM"))</f>
        <v>EQUILIBRIUM</v>
      </c>
    </row>
    <row r="13245">
      <c r="A13245">
        <v>14322</v>
      </c>
      <c r="B13245" t="str">
        <v>2015-09-30</v>
      </c>
      <c r="C13245" t="str">
        <v>Morning</v>
      </c>
      <c r="D13245">
        <v>33</v>
      </c>
      <c r="E13245" t="str">
        <f>IF(MOD(D13245,2)=0,"EVEN","ODD")</f>
        <v>ODD</v>
      </c>
      <c r="F13245" t="str">
        <f>IF(D13245&lt;=18,"LOW (1-18)","HIGH (19-36)")</f>
        <v>HIGH (19-36)</v>
      </c>
      <c r="G13245">
        <f>INT((D13245-1)/6)+1</f>
        <v>6</v>
      </c>
      <c r="H13245">
        <f>MOD(D13245-1,6)+1</f>
        <v>3</v>
      </c>
      <c r="I13245">
        <f>37-D13245</f>
        <v>4</v>
      </c>
      <c r="J13245">
        <f>ABS(D13245-D13246)</f>
        <v>11</v>
      </c>
      <c r="K13245">
        <f>AVERAGE(D13245:D13249)</f>
        <v>33</v>
      </c>
      <c r="L13245">
        <f>AVERAGE(D13245:D13264)</f>
        <v>33</v>
      </c>
      <c r="M13245">
        <f>K13245-L13245</f>
        <v>0</v>
      </c>
      <c r="N13245" t="str">
        <f>IF(K13245&gt;L13245,"HIGH ZONE BIAS",IF(K13245&lt;L13245,"LOW ZONE BIAS","EQUILIBRIUM"))</f>
        <v>EQUILIBRIUM</v>
      </c>
    </row>
    <row r="13246">
      <c r="A13246">
        <v>14321</v>
      </c>
      <c r="B13246" t="str">
        <v>2015-09-29</v>
      </c>
      <c r="C13246" t="str">
        <v>Evening</v>
      </c>
      <c r="D13246">
        <v>22</v>
      </c>
      <c r="E13246" t="str">
        <f>IF(MOD(D13246,2)=0,"EVEN","ODD")</f>
        <v>EVEN</v>
      </c>
      <c r="F13246" t="str">
        <f>IF(D13246&lt;=18,"LOW (1-18)","HIGH (19-36)")</f>
        <v>HIGH (19-36)</v>
      </c>
      <c r="G13246">
        <f>INT((D13246-1)/6)+1</f>
        <v>4</v>
      </c>
      <c r="H13246">
        <f>MOD(D13246-1,6)+1</f>
        <v>4</v>
      </c>
      <c r="I13246">
        <f>37-D13246</f>
        <v>15</v>
      </c>
      <c r="J13246">
        <f>ABS(D13246-D13247)</f>
        <v>16</v>
      </c>
      <c r="K13246">
        <f>AVERAGE(D13246:D13250)</f>
        <v>22</v>
      </c>
      <c r="L13246">
        <f>AVERAGE(D13246:D13265)</f>
        <v>22</v>
      </c>
      <c r="M13246">
        <f>K13246-L13246</f>
        <v>0</v>
      </c>
      <c r="N13246" t="str">
        <f>IF(K13246&gt;L13246,"HIGH ZONE BIAS",IF(K13246&lt;L13246,"LOW ZONE BIAS","EQUILIBRIUM"))</f>
        <v>EQUILIBRIUM</v>
      </c>
    </row>
    <row r="13247">
      <c r="A13247">
        <v>14320</v>
      </c>
      <c r="B13247" t="str">
        <v>2015-09-29</v>
      </c>
      <c r="C13247" t="str">
        <v>Afternoon</v>
      </c>
      <c r="D13247">
        <v>6</v>
      </c>
      <c r="E13247" t="str">
        <f>IF(MOD(D13247,2)=0,"EVEN","ODD")</f>
        <v>EVEN</v>
      </c>
      <c r="F13247" t="str">
        <f>IF(D13247&lt;=18,"LOW (1-18)","HIGH (19-36)")</f>
        <v>LOW (1-18)</v>
      </c>
      <c r="G13247">
        <f>INT((D13247-1)/6)+1</f>
        <v>1</v>
      </c>
      <c r="H13247">
        <f>MOD(D13247-1,6)+1</f>
        <v>6</v>
      </c>
      <c r="I13247">
        <f>37-D13247</f>
        <v>31</v>
      </c>
      <c r="J13247">
        <f>ABS(D13247-D13248)</f>
        <v>4</v>
      </c>
      <c r="K13247">
        <f>AVERAGE(D13247:D13251)</f>
        <v>6</v>
      </c>
      <c r="L13247">
        <f>AVERAGE(D13247:D13266)</f>
        <v>6</v>
      </c>
      <c r="M13247">
        <f>K13247-L13247</f>
        <v>0</v>
      </c>
      <c r="N13247" t="str">
        <f>IF(K13247&gt;L13247,"HIGH ZONE BIAS",IF(K13247&lt;L13247,"LOW ZONE BIAS","EQUILIBRIUM"))</f>
        <v>EQUILIBRIUM</v>
      </c>
    </row>
    <row r="13248">
      <c r="A13248">
        <v>14319</v>
      </c>
      <c r="B13248" t="str">
        <v>2015-09-29</v>
      </c>
      <c r="C13248" t="str">
        <v>Midday</v>
      </c>
      <c r="D13248">
        <v>10</v>
      </c>
      <c r="E13248" t="str">
        <f>IF(MOD(D13248,2)=0,"EVEN","ODD")</f>
        <v>EVEN</v>
      </c>
      <c r="F13248" t="str">
        <f>IF(D13248&lt;=18,"LOW (1-18)","HIGH (19-36)")</f>
        <v>LOW (1-18)</v>
      </c>
      <c r="G13248">
        <f>INT((D13248-1)/6)+1</f>
        <v>2</v>
      </c>
      <c r="H13248">
        <f>MOD(D13248-1,6)+1</f>
        <v>4</v>
      </c>
      <c r="I13248">
        <f>37-D13248</f>
        <v>27</v>
      </c>
      <c r="J13248">
        <f>ABS(D13248-D13249)</f>
        <v>25</v>
      </c>
      <c r="K13248">
        <f>AVERAGE(D13248:D13252)</f>
        <v>10</v>
      </c>
      <c r="L13248">
        <f>AVERAGE(D13248:D13267)</f>
        <v>10</v>
      </c>
      <c r="M13248">
        <f>K13248-L13248</f>
        <v>0</v>
      </c>
      <c r="N13248" t="str">
        <f>IF(K13248&gt;L13248,"HIGH ZONE BIAS",IF(K13248&lt;L13248,"LOW ZONE BIAS","EQUILIBRIUM"))</f>
        <v>EQUILIBRIUM</v>
      </c>
    </row>
    <row r="13249">
      <c r="A13249">
        <v>14318</v>
      </c>
      <c r="B13249" t="str">
        <v>2015-09-29</v>
      </c>
      <c r="C13249" t="str">
        <v>Morning</v>
      </c>
      <c r="D13249">
        <v>35</v>
      </c>
      <c r="E13249" t="str">
        <f>IF(MOD(D13249,2)=0,"EVEN","ODD")</f>
        <v>ODD</v>
      </c>
      <c r="F13249" t="str">
        <f>IF(D13249&lt;=18,"LOW (1-18)","HIGH (19-36)")</f>
        <v>HIGH (19-36)</v>
      </c>
      <c r="G13249">
        <f>INT((D13249-1)/6)+1</f>
        <v>6</v>
      </c>
      <c r="H13249">
        <f>MOD(D13249-1,6)+1</f>
        <v>5</v>
      </c>
      <c r="I13249">
        <f>37-D13249</f>
        <v>2</v>
      </c>
      <c r="J13249">
        <f>ABS(D13249-D13250)</f>
        <v>25</v>
      </c>
      <c r="K13249">
        <f>AVERAGE(D13249:D13253)</f>
        <v>35</v>
      </c>
      <c r="L13249">
        <f>AVERAGE(D13249:D13268)</f>
        <v>35</v>
      </c>
      <c r="M13249">
        <f>K13249-L13249</f>
        <v>0</v>
      </c>
      <c r="N13249" t="str">
        <f>IF(K13249&gt;L13249,"HIGH ZONE BIAS",IF(K13249&lt;L13249,"LOW ZONE BIAS","EQUILIBRIUM"))</f>
        <v>EQUILIBRIUM</v>
      </c>
    </row>
    <row r="13250">
      <c r="A13250">
        <v>14317</v>
      </c>
      <c r="B13250" t="str">
        <v>2015-09-28</v>
      </c>
      <c r="C13250" t="str">
        <v>Evening</v>
      </c>
      <c r="D13250">
        <v>10</v>
      </c>
      <c r="E13250" t="str">
        <f>IF(MOD(D13250,2)=0,"EVEN","ODD")</f>
        <v>EVEN</v>
      </c>
      <c r="F13250" t="str">
        <f>IF(D13250&lt;=18,"LOW (1-18)","HIGH (19-36)")</f>
        <v>LOW (1-18)</v>
      </c>
      <c r="G13250">
        <f>INT((D13250-1)/6)+1</f>
        <v>2</v>
      </c>
      <c r="H13250">
        <f>MOD(D13250-1,6)+1</f>
        <v>4</v>
      </c>
      <c r="I13250">
        <f>37-D13250</f>
        <v>27</v>
      </c>
      <c r="J13250">
        <f>ABS(D13250-D13251)</f>
        <v>3</v>
      </c>
      <c r="K13250">
        <f>AVERAGE(D13250:D13254)</f>
        <v>10</v>
      </c>
      <c r="L13250">
        <f>AVERAGE(D13250:D13269)</f>
        <v>10</v>
      </c>
      <c r="M13250">
        <f>K13250-L13250</f>
        <v>0</v>
      </c>
      <c r="N13250" t="str">
        <f>IF(K13250&gt;L13250,"HIGH ZONE BIAS",IF(K13250&lt;L13250,"LOW ZONE BIAS","EQUILIBRIUM"))</f>
        <v>EQUILIBRIUM</v>
      </c>
    </row>
    <row r="13251">
      <c r="A13251">
        <v>14316</v>
      </c>
      <c r="B13251" t="str">
        <v>2015-09-28</v>
      </c>
      <c r="C13251" t="str">
        <v>Afternoon</v>
      </c>
      <c r="D13251">
        <v>13</v>
      </c>
      <c r="E13251" t="str">
        <f>IF(MOD(D13251,2)=0,"EVEN","ODD")</f>
        <v>ODD</v>
      </c>
      <c r="F13251" t="str">
        <f>IF(D13251&lt;=18,"LOW (1-18)","HIGH (19-36)")</f>
        <v>LOW (1-18)</v>
      </c>
      <c r="G13251">
        <f>INT((D13251-1)/6)+1</f>
        <v>3</v>
      </c>
      <c r="H13251">
        <f>MOD(D13251-1,6)+1</f>
        <v>1</v>
      </c>
      <c r="I13251">
        <f>37-D13251</f>
        <v>24</v>
      </c>
      <c r="J13251">
        <f>ABS(D13251-D13252)</f>
        <v>9</v>
      </c>
      <c r="K13251">
        <f>AVERAGE(D13251:D13255)</f>
        <v>13</v>
      </c>
      <c r="L13251">
        <f>AVERAGE(D13251:D13270)</f>
        <v>13</v>
      </c>
      <c r="M13251">
        <f>K13251-L13251</f>
        <v>0</v>
      </c>
      <c r="N13251" t="str">
        <f>IF(K13251&gt;L13251,"HIGH ZONE BIAS",IF(K13251&lt;L13251,"LOW ZONE BIAS","EQUILIBRIUM"))</f>
        <v>EQUILIBRIUM</v>
      </c>
    </row>
    <row r="13252">
      <c r="A13252">
        <v>14315</v>
      </c>
      <c r="B13252" t="str">
        <v>2015-09-28</v>
      </c>
      <c r="C13252" t="str">
        <v>Midday</v>
      </c>
      <c r="D13252">
        <v>4</v>
      </c>
      <c r="E13252" t="str">
        <f>IF(MOD(D13252,2)=0,"EVEN","ODD")</f>
        <v>EVEN</v>
      </c>
      <c r="F13252" t="str">
        <f>IF(D13252&lt;=18,"LOW (1-18)","HIGH (19-36)")</f>
        <v>LOW (1-18)</v>
      </c>
      <c r="G13252">
        <f>INT((D13252-1)/6)+1</f>
        <v>1</v>
      </c>
      <c r="H13252">
        <f>MOD(D13252-1,6)+1</f>
        <v>4</v>
      </c>
      <c r="I13252">
        <f>37-D13252</f>
        <v>33</v>
      </c>
      <c r="J13252">
        <f>ABS(D13252-D13253)</f>
        <v>29</v>
      </c>
      <c r="K13252">
        <f>AVERAGE(D13252:D13256)</f>
        <v>4</v>
      </c>
      <c r="L13252">
        <f>AVERAGE(D13252:D13271)</f>
        <v>4</v>
      </c>
      <c r="M13252">
        <f>K13252-L13252</f>
        <v>0</v>
      </c>
      <c r="N13252" t="str">
        <f>IF(K13252&gt;L13252,"HIGH ZONE BIAS",IF(K13252&lt;L13252,"LOW ZONE BIAS","EQUILIBRIUM"))</f>
        <v>EQUILIBRIUM</v>
      </c>
    </row>
    <row r="13253">
      <c r="A13253">
        <v>14314</v>
      </c>
      <c r="B13253" t="str">
        <v>2015-09-28</v>
      </c>
      <c r="C13253" t="str">
        <v>Morning</v>
      </c>
      <c r="D13253">
        <v>33</v>
      </c>
      <c r="E13253" t="str">
        <f>IF(MOD(D13253,2)=0,"EVEN","ODD")</f>
        <v>ODD</v>
      </c>
      <c r="F13253" t="str">
        <f>IF(D13253&lt;=18,"LOW (1-18)","HIGH (19-36)")</f>
        <v>HIGH (19-36)</v>
      </c>
      <c r="G13253">
        <f>INT((D13253-1)/6)+1</f>
        <v>6</v>
      </c>
      <c r="H13253">
        <f>MOD(D13253-1,6)+1</f>
        <v>3</v>
      </c>
      <c r="I13253">
        <f>37-D13253</f>
        <v>4</v>
      </c>
      <c r="J13253">
        <f>ABS(D13253-D13254)</f>
        <v>12</v>
      </c>
      <c r="K13253">
        <f>AVERAGE(D13253:D13257)</f>
        <v>33</v>
      </c>
      <c r="L13253">
        <f>AVERAGE(D13253:D13272)</f>
        <v>33</v>
      </c>
      <c r="M13253">
        <f>K13253-L13253</f>
        <v>0</v>
      </c>
      <c r="N13253" t="str">
        <f>IF(K13253&gt;L13253,"HIGH ZONE BIAS",IF(K13253&lt;L13253,"LOW ZONE BIAS","EQUILIBRIUM"))</f>
        <v>EQUILIBRIUM</v>
      </c>
    </row>
    <row r="13254">
      <c r="A13254">
        <v>14313</v>
      </c>
      <c r="B13254" t="str">
        <v>2015-09-26</v>
      </c>
      <c r="C13254" t="str">
        <v>Evening</v>
      </c>
      <c r="D13254">
        <v>21</v>
      </c>
      <c r="E13254" t="str">
        <f>IF(MOD(D13254,2)=0,"EVEN","ODD")</f>
        <v>ODD</v>
      </c>
      <c r="F13254" t="str">
        <f>IF(D13254&lt;=18,"LOW (1-18)","HIGH (19-36)")</f>
        <v>HIGH (19-36)</v>
      </c>
      <c r="G13254">
        <f>INT((D13254-1)/6)+1</f>
        <v>4</v>
      </c>
      <c r="H13254">
        <f>MOD(D13254-1,6)+1</f>
        <v>3</v>
      </c>
      <c r="I13254">
        <f>37-D13254</f>
        <v>16</v>
      </c>
      <c r="J13254">
        <f>ABS(D13254-D13255)</f>
        <v>6</v>
      </c>
      <c r="K13254">
        <f>AVERAGE(D13254:D13258)</f>
        <v>21</v>
      </c>
      <c r="L13254">
        <f>AVERAGE(D13254:D13273)</f>
        <v>21</v>
      </c>
      <c r="M13254">
        <f>K13254-L13254</f>
        <v>0</v>
      </c>
      <c r="N13254" t="str">
        <f>IF(K13254&gt;L13254,"HIGH ZONE BIAS",IF(K13254&lt;L13254,"LOW ZONE BIAS","EQUILIBRIUM"))</f>
        <v>EQUILIBRIUM</v>
      </c>
    </row>
    <row r="13255">
      <c r="A13255">
        <v>14312</v>
      </c>
      <c r="B13255" t="str">
        <v>2015-09-26</v>
      </c>
      <c r="C13255" t="str">
        <v>Afternoon</v>
      </c>
      <c r="D13255">
        <v>15</v>
      </c>
      <c r="E13255" t="str">
        <f>IF(MOD(D13255,2)=0,"EVEN","ODD")</f>
        <v>ODD</v>
      </c>
      <c r="F13255" t="str">
        <f>IF(D13255&lt;=18,"LOW (1-18)","HIGH (19-36)")</f>
        <v>LOW (1-18)</v>
      </c>
      <c r="G13255">
        <f>INT((D13255-1)/6)+1</f>
        <v>3</v>
      </c>
      <c r="H13255">
        <f>MOD(D13255-1,6)+1</f>
        <v>3</v>
      </c>
      <c r="I13255">
        <f>37-D13255</f>
        <v>22</v>
      </c>
      <c r="J13255">
        <f>ABS(D13255-D13256)</f>
        <v>15</v>
      </c>
      <c r="K13255">
        <f>AVERAGE(D13255:D13259)</f>
        <v>15</v>
      </c>
      <c r="L13255">
        <f>AVERAGE(D13255:D13274)</f>
        <v>15</v>
      </c>
      <c r="M13255">
        <f>K13255-L13255</f>
        <v>0</v>
      </c>
      <c r="N13255" t="str">
        <f>IF(K13255&gt;L13255,"HIGH ZONE BIAS",IF(K13255&lt;L13255,"LOW ZONE BIAS","EQUILIBRIUM"))</f>
        <v>EQUILIBRIUM</v>
      </c>
    </row>
    <row r="13256">
      <c r="A13256">
        <v>14311</v>
      </c>
      <c r="B13256" t="str">
        <v>2015-09-26</v>
      </c>
      <c r="C13256" t="str">
        <v>Midday</v>
      </c>
      <c r="D13256">
        <v>30</v>
      </c>
      <c r="E13256" t="str">
        <f>IF(MOD(D13256,2)=0,"EVEN","ODD")</f>
        <v>EVEN</v>
      </c>
      <c r="F13256" t="str">
        <f>IF(D13256&lt;=18,"LOW (1-18)","HIGH (19-36)")</f>
        <v>HIGH (19-36)</v>
      </c>
      <c r="G13256">
        <f>INT((D13256-1)/6)+1</f>
        <v>5</v>
      </c>
      <c r="H13256">
        <f>MOD(D13256-1,6)+1</f>
        <v>6</v>
      </c>
      <c r="I13256">
        <f>37-D13256</f>
        <v>7</v>
      </c>
      <c r="J13256">
        <f>ABS(D13256-D13257)</f>
        <v>1</v>
      </c>
      <c r="K13256">
        <f>AVERAGE(D13256:D13260)</f>
        <v>30</v>
      </c>
      <c r="L13256">
        <f>AVERAGE(D13256:D13275)</f>
        <v>30</v>
      </c>
      <c r="M13256">
        <f>K13256-L13256</f>
        <v>0</v>
      </c>
      <c r="N13256" t="str">
        <f>IF(K13256&gt;L13256,"HIGH ZONE BIAS",IF(K13256&lt;L13256,"LOW ZONE BIAS","EQUILIBRIUM"))</f>
        <v>EQUILIBRIUM</v>
      </c>
    </row>
    <row r="13257">
      <c r="A13257">
        <v>14310</v>
      </c>
      <c r="B13257" t="str">
        <v>2015-09-26</v>
      </c>
      <c r="C13257" t="str">
        <v>Morning</v>
      </c>
      <c r="D13257">
        <v>31</v>
      </c>
      <c r="E13257" t="str">
        <f>IF(MOD(D13257,2)=0,"EVEN","ODD")</f>
        <v>ODD</v>
      </c>
      <c r="F13257" t="str">
        <f>IF(D13257&lt;=18,"LOW (1-18)","HIGH (19-36)")</f>
        <v>HIGH (19-36)</v>
      </c>
      <c r="G13257">
        <f>INT((D13257-1)/6)+1</f>
        <v>6</v>
      </c>
      <c r="H13257">
        <f>MOD(D13257-1,6)+1</f>
        <v>1</v>
      </c>
      <c r="I13257">
        <f>37-D13257</f>
        <v>6</v>
      </c>
      <c r="J13257">
        <f>ABS(D13257-D13258)</f>
        <v>21</v>
      </c>
      <c r="K13257">
        <f>AVERAGE(D13257:D13261)</f>
        <v>31</v>
      </c>
      <c r="L13257">
        <f>AVERAGE(D13257:D13276)</f>
        <v>31</v>
      </c>
      <c r="M13257">
        <f>K13257-L13257</f>
        <v>0</v>
      </c>
      <c r="N13257" t="str">
        <f>IF(K13257&gt;L13257,"HIGH ZONE BIAS",IF(K13257&lt;L13257,"LOW ZONE BIAS","EQUILIBRIUM"))</f>
        <v>EQUILIBRIUM</v>
      </c>
    </row>
    <row r="13258">
      <c r="A13258">
        <v>14309</v>
      </c>
      <c r="B13258" t="str">
        <v>2015-09-25</v>
      </c>
      <c r="C13258" t="str">
        <v>Evening</v>
      </c>
      <c r="D13258">
        <v>10</v>
      </c>
      <c r="E13258" t="str">
        <f>IF(MOD(D13258,2)=0,"EVEN","ODD")</f>
        <v>EVEN</v>
      </c>
      <c r="F13258" t="str">
        <f>IF(D13258&lt;=18,"LOW (1-18)","HIGH (19-36)")</f>
        <v>LOW (1-18)</v>
      </c>
      <c r="G13258">
        <f>INT((D13258-1)/6)+1</f>
        <v>2</v>
      </c>
      <c r="H13258">
        <f>MOD(D13258-1,6)+1</f>
        <v>4</v>
      </c>
      <c r="I13258">
        <f>37-D13258</f>
        <v>27</v>
      </c>
      <c r="J13258">
        <f>ABS(D13258-D13259)</f>
        <v>4</v>
      </c>
      <c r="K13258">
        <f>AVERAGE(D13258:D13262)</f>
        <v>10</v>
      </c>
      <c r="L13258">
        <f>AVERAGE(D13258:D13277)</f>
        <v>10</v>
      </c>
      <c r="M13258">
        <f>K13258-L13258</f>
        <v>0</v>
      </c>
      <c r="N13258" t="str">
        <f>IF(K13258&gt;L13258,"HIGH ZONE BIAS",IF(K13258&lt;L13258,"LOW ZONE BIAS","EQUILIBRIUM"))</f>
        <v>EQUILIBRIUM</v>
      </c>
    </row>
    <row r="13259">
      <c r="A13259">
        <v>14308</v>
      </c>
      <c r="B13259" t="str">
        <v>2015-09-25</v>
      </c>
      <c r="C13259" t="str">
        <v>Afternoon</v>
      </c>
      <c r="D13259">
        <v>14</v>
      </c>
      <c r="E13259" t="str">
        <f>IF(MOD(D13259,2)=0,"EVEN","ODD")</f>
        <v>EVEN</v>
      </c>
      <c r="F13259" t="str">
        <f>IF(D13259&lt;=18,"LOW (1-18)","HIGH (19-36)")</f>
        <v>LOW (1-18)</v>
      </c>
      <c r="G13259">
        <f>INT((D13259-1)/6)+1</f>
        <v>3</v>
      </c>
      <c r="H13259">
        <f>MOD(D13259-1,6)+1</f>
        <v>2</v>
      </c>
      <c r="I13259">
        <f>37-D13259</f>
        <v>23</v>
      </c>
      <c r="J13259">
        <f>ABS(D13259-D13260)</f>
        <v>4</v>
      </c>
      <c r="K13259">
        <f>AVERAGE(D13259:D13263)</f>
        <v>14</v>
      </c>
      <c r="L13259">
        <f>AVERAGE(D13259:D13278)</f>
        <v>14</v>
      </c>
      <c r="M13259">
        <f>K13259-L13259</f>
        <v>0</v>
      </c>
      <c r="N13259" t="str">
        <f>IF(K13259&gt;L13259,"HIGH ZONE BIAS",IF(K13259&lt;L13259,"LOW ZONE BIAS","EQUILIBRIUM"))</f>
        <v>EQUILIBRIUM</v>
      </c>
    </row>
    <row r="13260">
      <c r="A13260">
        <v>14307</v>
      </c>
      <c r="B13260" t="str">
        <v>2015-09-25</v>
      </c>
      <c r="C13260" t="str">
        <v>Midday</v>
      </c>
      <c r="D13260">
        <v>18</v>
      </c>
      <c r="E13260" t="str">
        <f>IF(MOD(D13260,2)=0,"EVEN","ODD")</f>
        <v>EVEN</v>
      </c>
      <c r="F13260" t="str">
        <f>IF(D13260&lt;=18,"LOW (1-18)","HIGH (19-36)")</f>
        <v>LOW (1-18)</v>
      </c>
      <c r="G13260">
        <f>INT((D13260-1)/6)+1</f>
        <v>3</v>
      </c>
      <c r="H13260">
        <f>MOD(D13260-1,6)+1</f>
        <v>6</v>
      </c>
      <c r="I13260">
        <f>37-D13260</f>
        <v>19</v>
      </c>
      <c r="J13260">
        <f>ABS(D13260-D13261)</f>
        <v>13</v>
      </c>
      <c r="K13260">
        <f>AVERAGE(D13260:D13264)</f>
        <v>18</v>
      </c>
      <c r="L13260">
        <f>AVERAGE(D13260:D13279)</f>
        <v>18</v>
      </c>
      <c r="M13260">
        <f>K13260-L13260</f>
        <v>0</v>
      </c>
      <c r="N13260" t="str">
        <f>IF(K13260&gt;L13260,"HIGH ZONE BIAS",IF(K13260&lt;L13260,"LOW ZONE BIAS","EQUILIBRIUM"))</f>
        <v>EQUILIBRIUM</v>
      </c>
    </row>
    <row r="13261">
      <c r="A13261">
        <v>14306</v>
      </c>
      <c r="B13261" t="str">
        <v>2015-09-25</v>
      </c>
      <c r="C13261" t="str">
        <v>Morning</v>
      </c>
      <c r="D13261">
        <v>31</v>
      </c>
      <c r="E13261" t="str">
        <f>IF(MOD(D13261,2)=0,"EVEN","ODD")</f>
        <v>ODD</v>
      </c>
      <c r="F13261" t="str">
        <f>IF(D13261&lt;=18,"LOW (1-18)","HIGH (19-36)")</f>
        <v>HIGH (19-36)</v>
      </c>
      <c r="G13261">
        <f>INT((D13261-1)/6)+1</f>
        <v>6</v>
      </c>
      <c r="H13261">
        <f>MOD(D13261-1,6)+1</f>
        <v>1</v>
      </c>
      <c r="I13261">
        <f>37-D13261</f>
        <v>6</v>
      </c>
      <c r="J13261">
        <f>ABS(D13261-D13262)</f>
        <v>1</v>
      </c>
      <c r="K13261">
        <f>AVERAGE(D13261:D13265)</f>
        <v>31</v>
      </c>
      <c r="L13261">
        <f>AVERAGE(D13261:D13280)</f>
        <v>31</v>
      </c>
      <c r="M13261">
        <f>K13261-L13261</f>
        <v>0</v>
      </c>
      <c r="N13261" t="str">
        <f>IF(K13261&gt;L13261,"HIGH ZONE BIAS",IF(K13261&lt;L13261,"LOW ZONE BIAS","EQUILIBRIUM"))</f>
        <v>EQUILIBRIUM</v>
      </c>
    </row>
    <row r="13262">
      <c r="A13262">
        <v>14305</v>
      </c>
      <c r="B13262" t="str">
        <v>2015-09-24</v>
      </c>
      <c r="C13262" t="str">
        <v>Evening</v>
      </c>
      <c r="D13262">
        <v>32</v>
      </c>
      <c r="E13262" t="str">
        <f>IF(MOD(D13262,2)=0,"EVEN","ODD")</f>
        <v>EVEN</v>
      </c>
      <c r="F13262" t="str">
        <f>IF(D13262&lt;=18,"LOW (1-18)","HIGH (19-36)")</f>
        <v>HIGH (19-36)</v>
      </c>
      <c r="G13262">
        <f>INT((D13262-1)/6)+1</f>
        <v>6</v>
      </c>
      <c r="H13262">
        <f>MOD(D13262-1,6)+1</f>
        <v>2</v>
      </c>
      <c r="I13262">
        <f>37-D13262</f>
        <v>5</v>
      </c>
      <c r="J13262">
        <f>ABS(D13262-D13263)</f>
        <v>8</v>
      </c>
      <c r="K13262">
        <f>AVERAGE(D13262:D13266)</f>
        <v>32</v>
      </c>
      <c r="L13262">
        <f>AVERAGE(D13262:D13281)</f>
        <v>32</v>
      </c>
      <c r="M13262">
        <f>K13262-L13262</f>
        <v>0</v>
      </c>
      <c r="N13262" t="str">
        <f>IF(K13262&gt;L13262,"HIGH ZONE BIAS",IF(K13262&lt;L13262,"LOW ZONE BIAS","EQUILIBRIUM"))</f>
        <v>EQUILIBRIUM</v>
      </c>
    </row>
    <row r="13263">
      <c r="A13263">
        <v>14304</v>
      </c>
      <c r="B13263" t="str">
        <v>2015-09-24</v>
      </c>
      <c r="C13263" t="str">
        <v>Afternoon</v>
      </c>
      <c r="D13263">
        <v>24</v>
      </c>
      <c r="E13263" t="str">
        <f>IF(MOD(D13263,2)=0,"EVEN","ODD")</f>
        <v>EVEN</v>
      </c>
      <c r="F13263" t="str">
        <f>IF(D13263&lt;=18,"LOW (1-18)","HIGH (19-36)")</f>
        <v>HIGH (19-36)</v>
      </c>
      <c r="G13263">
        <f>INT((D13263-1)/6)+1</f>
        <v>4</v>
      </c>
      <c r="H13263">
        <f>MOD(D13263-1,6)+1</f>
        <v>6</v>
      </c>
      <c r="I13263">
        <f>37-D13263</f>
        <v>13</v>
      </c>
      <c r="J13263">
        <f>ABS(D13263-D13264)</f>
        <v>7</v>
      </c>
      <c r="K13263">
        <f>AVERAGE(D13263:D13267)</f>
        <v>24</v>
      </c>
      <c r="L13263">
        <f>AVERAGE(D13263:D13282)</f>
        <v>24</v>
      </c>
      <c r="M13263">
        <f>K13263-L13263</f>
        <v>0</v>
      </c>
      <c r="N13263" t="str">
        <f>IF(K13263&gt;L13263,"HIGH ZONE BIAS",IF(K13263&lt;L13263,"LOW ZONE BIAS","EQUILIBRIUM"))</f>
        <v>EQUILIBRIUM</v>
      </c>
    </row>
    <row r="13264">
      <c r="A13264">
        <v>14303</v>
      </c>
      <c r="B13264" t="str">
        <v>2015-09-24</v>
      </c>
      <c r="C13264" t="str">
        <v>Midday</v>
      </c>
      <c r="D13264">
        <v>17</v>
      </c>
      <c r="E13264" t="str">
        <f>IF(MOD(D13264,2)=0,"EVEN","ODD")</f>
        <v>ODD</v>
      </c>
      <c r="F13264" t="str">
        <f>IF(D13264&lt;=18,"LOW (1-18)","HIGH (19-36)")</f>
        <v>LOW (1-18)</v>
      </c>
      <c r="G13264">
        <f>INT((D13264-1)/6)+1</f>
        <v>3</v>
      </c>
      <c r="H13264">
        <f>MOD(D13264-1,6)+1</f>
        <v>5</v>
      </c>
      <c r="I13264">
        <f>37-D13264</f>
        <v>20</v>
      </c>
      <c r="J13264">
        <f>ABS(D13264-D13265)</f>
        <v>3</v>
      </c>
      <c r="K13264">
        <f>AVERAGE(D13264:D13268)</f>
        <v>17</v>
      </c>
      <c r="L13264">
        <f>AVERAGE(D13264:D13283)</f>
        <v>17</v>
      </c>
      <c r="M13264">
        <f>K13264-L13264</f>
        <v>0</v>
      </c>
      <c r="N13264" t="str">
        <f>IF(K13264&gt;L13264,"HIGH ZONE BIAS",IF(K13264&lt;L13264,"LOW ZONE BIAS","EQUILIBRIUM"))</f>
        <v>EQUILIBRIUM</v>
      </c>
    </row>
    <row r="13265">
      <c r="A13265">
        <v>14302</v>
      </c>
      <c r="B13265" t="str">
        <v>2015-09-24</v>
      </c>
      <c r="C13265" t="str">
        <v>Morning</v>
      </c>
      <c r="D13265">
        <v>14</v>
      </c>
      <c r="E13265" t="str">
        <f>IF(MOD(D13265,2)=0,"EVEN","ODD")</f>
        <v>EVEN</v>
      </c>
      <c r="F13265" t="str">
        <f>IF(D13265&lt;=18,"LOW (1-18)","HIGH (19-36)")</f>
        <v>LOW (1-18)</v>
      </c>
      <c r="G13265">
        <f>INT((D13265-1)/6)+1</f>
        <v>3</v>
      </c>
      <c r="H13265">
        <f>MOD(D13265-1,6)+1</f>
        <v>2</v>
      </c>
      <c r="I13265">
        <f>37-D13265</f>
        <v>23</v>
      </c>
      <c r="J13265">
        <f>ABS(D13265-D13266)</f>
        <v>21</v>
      </c>
      <c r="K13265">
        <f>AVERAGE(D13265:D13269)</f>
        <v>14</v>
      </c>
      <c r="L13265">
        <f>AVERAGE(D13265:D13284)</f>
        <v>14</v>
      </c>
      <c r="M13265">
        <f>K13265-L13265</f>
        <v>0</v>
      </c>
      <c r="N13265" t="str">
        <f>IF(K13265&gt;L13265,"HIGH ZONE BIAS",IF(K13265&lt;L13265,"LOW ZONE BIAS","EQUILIBRIUM"))</f>
        <v>EQUILIBRIUM</v>
      </c>
    </row>
    <row r="13266">
      <c r="A13266">
        <v>14301</v>
      </c>
      <c r="B13266" t="str">
        <v>2015-09-23</v>
      </c>
      <c r="C13266" t="str">
        <v>Evening</v>
      </c>
      <c r="D13266">
        <v>35</v>
      </c>
      <c r="E13266" t="str">
        <f>IF(MOD(D13266,2)=0,"EVEN","ODD")</f>
        <v>ODD</v>
      </c>
      <c r="F13266" t="str">
        <f>IF(D13266&lt;=18,"LOW (1-18)","HIGH (19-36)")</f>
        <v>HIGH (19-36)</v>
      </c>
      <c r="G13266">
        <f>INT((D13266-1)/6)+1</f>
        <v>6</v>
      </c>
      <c r="H13266">
        <f>MOD(D13266-1,6)+1</f>
        <v>5</v>
      </c>
      <c r="I13266">
        <f>37-D13266</f>
        <v>2</v>
      </c>
      <c r="J13266">
        <f>ABS(D13266-D13267)</f>
        <v>13</v>
      </c>
      <c r="K13266">
        <f>AVERAGE(D13266:D13270)</f>
        <v>35</v>
      </c>
      <c r="L13266">
        <f>AVERAGE(D13266:D13285)</f>
        <v>35</v>
      </c>
      <c r="M13266">
        <f>K13266-L13266</f>
        <v>0</v>
      </c>
      <c r="N13266" t="str">
        <f>IF(K13266&gt;L13266,"HIGH ZONE BIAS",IF(K13266&lt;L13266,"LOW ZONE BIAS","EQUILIBRIUM"))</f>
        <v>EQUILIBRIUM</v>
      </c>
    </row>
    <row r="13267">
      <c r="A13267">
        <v>14300</v>
      </c>
      <c r="B13267" t="str">
        <v>2015-09-23</v>
      </c>
      <c r="C13267" t="str">
        <v>Afternoon</v>
      </c>
      <c r="D13267">
        <v>22</v>
      </c>
      <c r="E13267" t="str">
        <f>IF(MOD(D13267,2)=0,"EVEN","ODD")</f>
        <v>EVEN</v>
      </c>
      <c r="F13267" t="str">
        <f>IF(D13267&lt;=18,"LOW (1-18)","HIGH (19-36)")</f>
        <v>HIGH (19-36)</v>
      </c>
      <c r="G13267">
        <f>INT((D13267-1)/6)+1</f>
        <v>4</v>
      </c>
      <c r="H13267">
        <f>MOD(D13267-1,6)+1</f>
        <v>4</v>
      </c>
      <c r="I13267">
        <f>37-D13267</f>
        <v>15</v>
      </c>
      <c r="J13267">
        <f>ABS(D13267-D13268)</f>
        <v>10</v>
      </c>
      <c r="K13267">
        <f>AVERAGE(D13267:D13271)</f>
        <v>22</v>
      </c>
      <c r="L13267">
        <f>AVERAGE(D13267:D13286)</f>
        <v>22</v>
      </c>
      <c r="M13267">
        <f>K13267-L13267</f>
        <v>0</v>
      </c>
      <c r="N13267" t="str">
        <f>IF(K13267&gt;L13267,"HIGH ZONE BIAS",IF(K13267&lt;L13267,"LOW ZONE BIAS","EQUILIBRIUM"))</f>
        <v>EQUILIBRIUM</v>
      </c>
    </row>
    <row r="13268">
      <c r="A13268">
        <v>14299</v>
      </c>
      <c r="B13268" t="str">
        <v>2015-09-23</v>
      </c>
      <c r="C13268" t="str">
        <v>Midday</v>
      </c>
      <c r="D13268">
        <v>32</v>
      </c>
      <c r="E13268" t="str">
        <f>IF(MOD(D13268,2)=0,"EVEN","ODD")</f>
        <v>EVEN</v>
      </c>
      <c r="F13268" t="str">
        <f>IF(D13268&lt;=18,"LOW (1-18)","HIGH (19-36)")</f>
        <v>HIGH (19-36)</v>
      </c>
      <c r="G13268">
        <f>INT((D13268-1)/6)+1</f>
        <v>6</v>
      </c>
      <c r="H13268">
        <f>MOD(D13268-1,6)+1</f>
        <v>2</v>
      </c>
      <c r="I13268">
        <f>37-D13268</f>
        <v>5</v>
      </c>
      <c r="J13268">
        <f>ABS(D13268-D13269)</f>
        <v>29</v>
      </c>
      <c r="K13268">
        <f>AVERAGE(D13268:D13272)</f>
        <v>32</v>
      </c>
      <c r="L13268">
        <f>AVERAGE(D13268:D13287)</f>
        <v>32</v>
      </c>
      <c r="M13268">
        <f>K13268-L13268</f>
        <v>0</v>
      </c>
      <c r="N13268" t="str">
        <f>IF(K13268&gt;L13268,"HIGH ZONE BIAS",IF(K13268&lt;L13268,"LOW ZONE BIAS","EQUILIBRIUM"))</f>
        <v>EQUILIBRIUM</v>
      </c>
    </row>
    <row r="13269">
      <c r="A13269">
        <v>14298</v>
      </c>
      <c r="B13269" t="str">
        <v>2015-09-23</v>
      </c>
      <c r="C13269" t="str">
        <v>Morning</v>
      </c>
      <c r="D13269">
        <v>3</v>
      </c>
      <c r="E13269" t="str">
        <f>IF(MOD(D13269,2)=0,"EVEN","ODD")</f>
        <v>ODD</v>
      </c>
      <c r="F13269" t="str">
        <f>IF(D13269&lt;=18,"LOW (1-18)","HIGH (19-36)")</f>
        <v>LOW (1-18)</v>
      </c>
      <c r="G13269">
        <f>INT((D13269-1)/6)+1</f>
        <v>1</v>
      </c>
      <c r="H13269">
        <f>MOD(D13269-1,6)+1</f>
        <v>3</v>
      </c>
      <c r="I13269">
        <f>37-D13269</f>
        <v>34</v>
      </c>
      <c r="J13269">
        <f>ABS(D13269-D13270)</f>
        <v>16</v>
      </c>
      <c r="K13269">
        <f>AVERAGE(D13269:D13273)</f>
        <v>3</v>
      </c>
      <c r="L13269">
        <f>AVERAGE(D13269:D13288)</f>
        <v>3</v>
      </c>
      <c r="M13269">
        <f>K13269-L13269</f>
        <v>0</v>
      </c>
      <c r="N13269" t="str">
        <f>IF(K13269&gt;L13269,"HIGH ZONE BIAS",IF(K13269&lt;L13269,"LOW ZONE BIAS","EQUILIBRIUM"))</f>
        <v>EQUILIBRIUM</v>
      </c>
    </row>
    <row r="13270">
      <c r="A13270">
        <v>14297</v>
      </c>
      <c r="B13270" t="str">
        <v>2015-09-22</v>
      </c>
      <c r="C13270" t="str">
        <v>Evening</v>
      </c>
      <c r="D13270">
        <v>19</v>
      </c>
      <c r="E13270" t="str">
        <f>IF(MOD(D13270,2)=0,"EVEN","ODD")</f>
        <v>ODD</v>
      </c>
      <c r="F13270" t="str">
        <f>IF(D13270&lt;=18,"LOW (1-18)","HIGH (19-36)")</f>
        <v>HIGH (19-36)</v>
      </c>
      <c r="G13270">
        <f>INT((D13270-1)/6)+1</f>
        <v>4</v>
      </c>
      <c r="H13270">
        <f>MOD(D13270-1,6)+1</f>
        <v>1</v>
      </c>
      <c r="I13270">
        <f>37-D13270</f>
        <v>18</v>
      </c>
      <c r="J13270">
        <f>ABS(D13270-D13271)</f>
        <v>7</v>
      </c>
      <c r="K13270">
        <f>AVERAGE(D13270:D13274)</f>
        <v>19</v>
      </c>
      <c r="L13270">
        <f>AVERAGE(D13270:D13289)</f>
        <v>19</v>
      </c>
      <c r="M13270">
        <f>K13270-L13270</f>
        <v>0</v>
      </c>
      <c r="N13270" t="str">
        <f>IF(K13270&gt;L13270,"HIGH ZONE BIAS",IF(K13270&lt;L13270,"LOW ZONE BIAS","EQUILIBRIUM"))</f>
        <v>EQUILIBRIUM</v>
      </c>
    </row>
    <row r="13271">
      <c r="A13271">
        <v>14296</v>
      </c>
      <c r="B13271" t="str">
        <v>2015-09-22</v>
      </c>
      <c r="C13271" t="str">
        <v>Afternoon</v>
      </c>
      <c r="D13271">
        <v>26</v>
      </c>
      <c r="E13271" t="str">
        <f>IF(MOD(D13271,2)=0,"EVEN","ODD")</f>
        <v>EVEN</v>
      </c>
      <c r="F13271" t="str">
        <f>IF(D13271&lt;=18,"LOW (1-18)","HIGH (19-36)")</f>
        <v>HIGH (19-36)</v>
      </c>
      <c r="G13271">
        <f>INT((D13271-1)/6)+1</f>
        <v>5</v>
      </c>
      <c r="H13271">
        <f>MOD(D13271-1,6)+1</f>
        <v>2</v>
      </c>
      <c r="I13271">
        <f>37-D13271</f>
        <v>11</v>
      </c>
      <c r="J13271">
        <f>ABS(D13271-D13272)</f>
        <v>3</v>
      </c>
      <c r="K13271">
        <f>AVERAGE(D13271:D13275)</f>
        <v>26</v>
      </c>
      <c r="L13271">
        <f>AVERAGE(D13271:D13290)</f>
        <v>26</v>
      </c>
      <c r="M13271">
        <f>K13271-L13271</f>
        <v>0</v>
      </c>
      <c r="N13271" t="str">
        <f>IF(K13271&gt;L13271,"HIGH ZONE BIAS",IF(K13271&lt;L13271,"LOW ZONE BIAS","EQUILIBRIUM"))</f>
        <v>EQUILIBRIUM</v>
      </c>
    </row>
    <row r="13272">
      <c r="A13272">
        <v>14295</v>
      </c>
      <c r="B13272" t="str">
        <v>2015-09-22</v>
      </c>
      <c r="C13272" t="str">
        <v>Midday</v>
      </c>
      <c r="D13272">
        <v>23</v>
      </c>
      <c r="E13272" t="str">
        <f>IF(MOD(D13272,2)=0,"EVEN","ODD")</f>
        <v>ODD</v>
      </c>
      <c r="F13272" t="str">
        <f>IF(D13272&lt;=18,"LOW (1-18)","HIGH (19-36)")</f>
        <v>HIGH (19-36)</v>
      </c>
      <c r="G13272">
        <f>INT((D13272-1)/6)+1</f>
        <v>4</v>
      </c>
      <c r="H13272">
        <f>MOD(D13272-1,6)+1</f>
        <v>5</v>
      </c>
      <c r="I13272">
        <f>37-D13272</f>
        <v>14</v>
      </c>
      <c r="J13272">
        <f>ABS(D13272-D13273)</f>
        <v>12</v>
      </c>
      <c r="K13272">
        <f>AVERAGE(D13272:D13276)</f>
        <v>23</v>
      </c>
      <c r="L13272">
        <f>AVERAGE(D13272:D13291)</f>
        <v>23</v>
      </c>
      <c r="M13272">
        <f>K13272-L13272</f>
        <v>0</v>
      </c>
      <c r="N13272" t="str">
        <f>IF(K13272&gt;L13272,"HIGH ZONE BIAS",IF(K13272&lt;L13272,"LOW ZONE BIAS","EQUILIBRIUM"))</f>
        <v>EQUILIBRIUM</v>
      </c>
    </row>
    <row r="13273">
      <c r="A13273">
        <v>14294</v>
      </c>
      <c r="B13273" t="str">
        <v>2015-09-22</v>
      </c>
      <c r="C13273" t="str">
        <v>Morning</v>
      </c>
      <c r="D13273">
        <v>11</v>
      </c>
      <c r="E13273" t="str">
        <f>IF(MOD(D13273,2)=0,"EVEN","ODD")</f>
        <v>ODD</v>
      </c>
      <c r="F13273" t="str">
        <f>IF(D13273&lt;=18,"LOW (1-18)","HIGH (19-36)")</f>
        <v>LOW (1-18)</v>
      </c>
      <c r="G13273">
        <f>INT((D13273-1)/6)+1</f>
        <v>2</v>
      </c>
      <c r="H13273">
        <f>MOD(D13273-1,6)+1</f>
        <v>5</v>
      </c>
      <c r="I13273">
        <f>37-D13273</f>
        <v>26</v>
      </c>
      <c r="J13273">
        <f>ABS(D13273-D13274)</f>
        <v>22</v>
      </c>
      <c r="K13273">
        <f>AVERAGE(D13273:D13277)</f>
        <v>11</v>
      </c>
      <c r="L13273">
        <f>AVERAGE(D13273:D13292)</f>
        <v>11</v>
      </c>
      <c r="M13273">
        <f>K13273-L13273</f>
        <v>0</v>
      </c>
      <c r="N13273" t="str">
        <f>IF(K13273&gt;L13273,"HIGH ZONE BIAS",IF(K13273&lt;L13273,"LOW ZONE BIAS","EQUILIBRIUM"))</f>
        <v>EQUILIBRIUM</v>
      </c>
    </row>
    <row r="13274">
      <c r="A13274">
        <v>14293</v>
      </c>
      <c r="B13274" t="str">
        <v>2015-09-21</v>
      </c>
      <c r="C13274" t="str">
        <v>Evening</v>
      </c>
      <c r="D13274">
        <v>33</v>
      </c>
      <c r="E13274" t="str">
        <f>IF(MOD(D13274,2)=0,"EVEN","ODD")</f>
        <v>ODD</v>
      </c>
      <c r="F13274" t="str">
        <f>IF(D13274&lt;=18,"LOW (1-18)","HIGH (19-36)")</f>
        <v>HIGH (19-36)</v>
      </c>
      <c r="G13274">
        <f>INT((D13274-1)/6)+1</f>
        <v>6</v>
      </c>
      <c r="H13274">
        <f>MOD(D13274-1,6)+1</f>
        <v>3</v>
      </c>
      <c r="I13274">
        <f>37-D13274</f>
        <v>4</v>
      </c>
      <c r="J13274">
        <f>ABS(D13274-D13275)</f>
        <v>5</v>
      </c>
      <c r="K13274">
        <f>AVERAGE(D13274:D13278)</f>
        <v>33</v>
      </c>
      <c r="L13274">
        <f>AVERAGE(D13274:D13293)</f>
        <v>33</v>
      </c>
      <c r="M13274">
        <f>K13274-L13274</f>
        <v>0</v>
      </c>
      <c r="N13274" t="str">
        <f>IF(K13274&gt;L13274,"HIGH ZONE BIAS",IF(K13274&lt;L13274,"LOW ZONE BIAS","EQUILIBRIUM"))</f>
        <v>EQUILIBRIUM</v>
      </c>
    </row>
    <row r="13275">
      <c r="A13275">
        <v>14292</v>
      </c>
      <c r="B13275" t="str">
        <v>2015-09-21</v>
      </c>
      <c r="C13275" t="str">
        <v>Afternoon</v>
      </c>
      <c r="D13275">
        <v>28</v>
      </c>
      <c r="E13275" t="str">
        <f>IF(MOD(D13275,2)=0,"EVEN","ODD")</f>
        <v>EVEN</v>
      </c>
      <c r="F13275" t="str">
        <f>IF(D13275&lt;=18,"LOW (1-18)","HIGH (19-36)")</f>
        <v>HIGH (19-36)</v>
      </c>
      <c r="G13275">
        <f>INT((D13275-1)/6)+1</f>
        <v>5</v>
      </c>
      <c r="H13275">
        <f>MOD(D13275-1,6)+1</f>
        <v>4</v>
      </c>
      <c r="I13275">
        <f>37-D13275</f>
        <v>9</v>
      </c>
      <c r="J13275">
        <f>ABS(D13275-D13276)</f>
        <v>15</v>
      </c>
      <c r="K13275">
        <f>AVERAGE(D13275:D13279)</f>
        <v>28</v>
      </c>
      <c r="L13275">
        <f>AVERAGE(D13275:D13294)</f>
        <v>28</v>
      </c>
      <c r="M13275">
        <f>K13275-L13275</f>
        <v>0</v>
      </c>
      <c r="N13275" t="str">
        <f>IF(K13275&gt;L13275,"HIGH ZONE BIAS",IF(K13275&lt;L13275,"LOW ZONE BIAS","EQUILIBRIUM"))</f>
        <v>EQUILIBRIUM</v>
      </c>
    </row>
    <row r="13276">
      <c r="A13276">
        <v>14291</v>
      </c>
      <c r="B13276" t="str">
        <v>2015-09-21</v>
      </c>
      <c r="C13276" t="str">
        <v>Midday</v>
      </c>
      <c r="D13276">
        <v>13</v>
      </c>
      <c r="E13276" t="str">
        <f>IF(MOD(D13276,2)=0,"EVEN","ODD")</f>
        <v>ODD</v>
      </c>
      <c r="F13276" t="str">
        <f>IF(D13276&lt;=18,"LOW (1-18)","HIGH (19-36)")</f>
        <v>LOW (1-18)</v>
      </c>
      <c r="G13276">
        <f>INT((D13276-1)/6)+1</f>
        <v>3</v>
      </c>
      <c r="H13276">
        <f>MOD(D13276-1,6)+1</f>
        <v>1</v>
      </c>
      <c r="I13276">
        <f>37-D13276</f>
        <v>24</v>
      </c>
      <c r="J13276">
        <f>ABS(D13276-D13277)</f>
        <v>1</v>
      </c>
      <c r="K13276">
        <f>AVERAGE(D13276:D13280)</f>
        <v>13</v>
      </c>
      <c r="L13276">
        <f>AVERAGE(D13276:D13295)</f>
        <v>13</v>
      </c>
      <c r="M13276">
        <f>K13276-L13276</f>
        <v>0</v>
      </c>
      <c r="N13276" t="str">
        <f>IF(K13276&gt;L13276,"HIGH ZONE BIAS",IF(K13276&lt;L13276,"LOW ZONE BIAS","EQUILIBRIUM"))</f>
        <v>EQUILIBRIUM</v>
      </c>
    </row>
    <row r="13277">
      <c r="A13277">
        <v>14290</v>
      </c>
      <c r="B13277" t="str">
        <v>2015-09-21</v>
      </c>
      <c r="C13277" t="str">
        <v>Morning</v>
      </c>
      <c r="D13277">
        <v>14</v>
      </c>
      <c r="E13277" t="str">
        <f>IF(MOD(D13277,2)=0,"EVEN","ODD")</f>
        <v>EVEN</v>
      </c>
      <c r="F13277" t="str">
        <f>IF(D13277&lt;=18,"LOW (1-18)","HIGH (19-36)")</f>
        <v>LOW (1-18)</v>
      </c>
      <c r="G13277">
        <f>INT((D13277-1)/6)+1</f>
        <v>3</v>
      </c>
      <c r="H13277">
        <f>MOD(D13277-1,6)+1</f>
        <v>2</v>
      </c>
      <c r="I13277">
        <f>37-D13277</f>
        <v>23</v>
      </c>
      <c r="J13277">
        <f>ABS(D13277-D13278)</f>
        <v>3</v>
      </c>
      <c r="K13277">
        <f>AVERAGE(D13277:D13281)</f>
        <v>14</v>
      </c>
      <c r="L13277">
        <f>AVERAGE(D13277:D13296)</f>
        <v>14</v>
      </c>
      <c r="M13277">
        <f>K13277-L13277</f>
        <v>0</v>
      </c>
      <c r="N13277" t="str">
        <f>IF(K13277&gt;L13277,"HIGH ZONE BIAS",IF(K13277&lt;L13277,"LOW ZONE BIAS","EQUILIBRIUM"))</f>
        <v>EQUILIBRIUM</v>
      </c>
    </row>
    <row r="13278">
      <c r="A13278">
        <v>14289</v>
      </c>
      <c r="B13278" t="str">
        <v>2015-09-19</v>
      </c>
      <c r="C13278" t="str">
        <v>Evening</v>
      </c>
      <c r="D13278">
        <v>17</v>
      </c>
      <c r="E13278" t="str">
        <f>IF(MOD(D13278,2)=0,"EVEN","ODD")</f>
        <v>ODD</v>
      </c>
      <c r="F13278" t="str">
        <f>IF(D13278&lt;=18,"LOW (1-18)","HIGH (19-36)")</f>
        <v>LOW (1-18)</v>
      </c>
      <c r="G13278">
        <f>INT((D13278-1)/6)+1</f>
        <v>3</v>
      </c>
      <c r="H13278">
        <f>MOD(D13278-1,6)+1</f>
        <v>5</v>
      </c>
      <c r="I13278">
        <f>37-D13278</f>
        <v>20</v>
      </c>
      <c r="J13278">
        <f>ABS(D13278-D13279)</f>
        <v>11</v>
      </c>
      <c r="K13278">
        <f>AVERAGE(D13278:D13282)</f>
        <v>17</v>
      </c>
      <c r="L13278">
        <f>AVERAGE(D13278:D13297)</f>
        <v>17</v>
      </c>
      <c r="M13278">
        <f>K13278-L13278</f>
        <v>0</v>
      </c>
      <c r="N13278" t="str">
        <f>IF(K13278&gt;L13278,"HIGH ZONE BIAS",IF(K13278&lt;L13278,"LOW ZONE BIAS","EQUILIBRIUM"))</f>
        <v>EQUILIBRIUM</v>
      </c>
    </row>
    <row r="13279">
      <c r="A13279">
        <v>14288</v>
      </c>
      <c r="B13279" t="str">
        <v>2015-09-19</v>
      </c>
      <c r="C13279" t="str">
        <v>Afternoon</v>
      </c>
      <c r="D13279">
        <v>28</v>
      </c>
      <c r="E13279" t="str">
        <f>IF(MOD(D13279,2)=0,"EVEN","ODD")</f>
        <v>EVEN</v>
      </c>
      <c r="F13279" t="str">
        <f>IF(D13279&lt;=18,"LOW (1-18)","HIGH (19-36)")</f>
        <v>HIGH (19-36)</v>
      </c>
      <c r="G13279">
        <f>INT((D13279-1)/6)+1</f>
        <v>5</v>
      </c>
      <c r="H13279">
        <f>MOD(D13279-1,6)+1</f>
        <v>4</v>
      </c>
      <c r="I13279">
        <f>37-D13279</f>
        <v>9</v>
      </c>
      <c r="J13279">
        <f>ABS(D13279-D13280)</f>
        <v>25</v>
      </c>
      <c r="K13279">
        <f>AVERAGE(D13279:D13283)</f>
        <v>28</v>
      </c>
      <c r="L13279">
        <f>AVERAGE(D13279:D13298)</f>
        <v>28</v>
      </c>
      <c r="M13279">
        <f>K13279-L13279</f>
        <v>0</v>
      </c>
      <c r="N13279" t="str">
        <f>IF(K13279&gt;L13279,"HIGH ZONE BIAS",IF(K13279&lt;L13279,"LOW ZONE BIAS","EQUILIBRIUM"))</f>
        <v>EQUILIBRIUM</v>
      </c>
    </row>
    <row r="13280">
      <c r="A13280">
        <v>14287</v>
      </c>
      <c r="B13280" t="str">
        <v>2015-09-19</v>
      </c>
      <c r="C13280" t="str">
        <v>Midday</v>
      </c>
      <c r="D13280">
        <v>3</v>
      </c>
      <c r="E13280" t="str">
        <f>IF(MOD(D13280,2)=0,"EVEN","ODD")</f>
        <v>ODD</v>
      </c>
      <c r="F13280" t="str">
        <f>IF(D13280&lt;=18,"LOW (1-18)","HIGH (19-36)")</f>
        <v>LOW (1-18)</v>
      </c>
      <c r="G13280">
        <f>INT((D13280-1)/6)+1</f>
        <v>1</v>
      </c>
      <c r="H13280">
        <f>MOD(D13280-1,6)+1</f>
        <v>3</v>
      </c>
      <c r="I13280">
        <f>37-D13280</f>
        <v>34</v>
      </c>
      <c r="J13280">
        <f>ABS(D13280-D13281)</f>
        <v>27</v>
      </c>
      <c r="K13280">
        <f>AVERAGE(D13280:D13284)</f>
        <v>3</v>
      </c>
      <c r="L13280">
        <f>AVERAGE(D13280:D13299)</f>
        <v>3</v>
      </c>
      <c r="M13280">
        <f>K13280-L13280</f>
        <v>0</v>
      </c>
      <c r="N13280" t="str">
        <f>IF(K13280&gt;L13280,"HIGH ZONE BIAS",IF(K13280&lt;L13280,"LOW ZONE BIAS","EQUILIBRIUM"))</f>
        <v>EQUILIBRIUM</v>
      </c>
    </row>
    <row r="13281">
      <c r="A13281">
        <v>14286</v>
      </c>
      <c r="B13281" t="str">
        <v>2015-09-19</v>
      </c>
      <c r="C13281" t="str">
        <v>Morning</v>
      </c>
      <c r="D13281">
        <v>30</v>
      </c>
      <c r="E13281" t="str">
        <f>IF(MOD(D13281,2)=0,"EVEN","ODD")</f>
        <v>EVEN</v>
      </c>
      <c r="F13281" t="str">
        <f>IF(D13281&lt;=18,"LOW (1-18)","HIGH (19-36)")</f>
        <v>HIGH (19-36)</v>
      </c>
      <c r="G13281">
        <f>INT((D13281-1)/6)+1</f>
        <v>5</v>
      </c>
      <c r="H13281">
        <f>MOD(D13281-1,6)+1</f>
        <v>6</v>
      </c>
      <c r="I13281">
        <f>37-D13281</f>
        <v>7</v>
      </c>
      <c r="J13281">
        <f>ABS(D13281-D13282)</f>
        <v>13</v>
      </c>
      <c r="K13281">
        <f>AVERAGE(D13281:D13285)</f>
        <v>30</v>
      </c>
      <c r="L13281">
        <f>AVERAGE(D13281:D13300)</f>
        <v>30</v>
      </c>
      <c r="M13281">
        <f>K13281-L13281</f>
        <v>0</v>
      </c>
      <c r="N13281" t="str">
        <f>IF(K13281&gt;L13281,"HIGH ZONE BIAS",IF(K13281&lt;L13281,"LOW ZONE BIAS","EQUILIBRIUM"))</f>
        <v>EQUILIBRIUM</v>
      </c>
    </row>
    <row r="13282">
      <c r="A13282">
        <v>14285</v>
      </c>
      <c r="B13282" t="str">
        <v>2015-09-18</v>
      </c>
      <c r="C13282" t="str">
        <v>Evening</v>
      </c>
      <c r="D13282">
        <v>17</v>
      </c>
      <c r="E13282" t="str">
        <f>IF(MOD(D13282,2)=0,"EVEN","ODD")</f>
        <v>ODD</v>
      </c>
      <c r="F13282" t="str">
        <f>IF(D13282&lt;=18,"LOW (1-18)","HIGH (19-36)")</f>
        <v>LOW (1-18)</v>
      </c>
      <c r="G13282">
        <f>INT((D13282-1)/6)+1</f>
        <v>3</v>
      </c>
      <c r="H13282">
        <f>MOD(D13282-1,6)+1</f>
        <v>5</v>
      </c>
      <c r="I13282">
        <f>37-D13282</f>
        <v>20</v>
      </c>
      <c r="J13282">
        <f>ABS(D13282-D13283)</f>
        <v>11</v>
      </c>
      <c r="K13282">
        <f>AVERAGE(D13282:D13286)</f>
        <v>17</v>
      </c>
      <c r="L13282">
        <f>AVERAGE(D13282:D13301)</f>
        <v>17</v>
      </c>
      <c r="M13282">
        <f>K13282-L13282</f>
        <v>0</v>
      </c>
      <c r="N13282" t="str">
        <f>IF(K13282&gt;L13282,"HIGH ZONE BIAS",IF(K13282&lt;L13282,"LOW ZONE BIAS","EQUILIBRIUM"))</f>
        <v>EQUILIBRIUM</v>
      </c>
    </row>
    <row r="13283">
      <c r="A13283">
        <v>14284</v>
      </c>
      <c r="B13283" t="str">
        <v>2015-09-18</v>
      </c>
      <c r="C13283" t="str">
        <v>Afternoon</v>
      </c>
      <c r="D13283">
        <v>28</v>
      </c>
      <c r="E13283" t="str">
        <f>IF(MOD(D13283,2)=0,"EVEN","ODD")</f>
        <v>EVEN</v>
      </c>
      <c r="F13283" t="str">
        <f>IF(D13283&lt;=18,"LOW (1-18)","HIGH (19-36)")</f>
        <v>HIGH (19-36)</v>
      </c>
      <c r="G13283">
        <f>INT((D13283-1)/6)+1</f>
        <v>5</v>
      </c>
      <c r="H13283">
        <f>MOD(D13283-1,6)+1</f>
        <v>4</v>
      </c>
      <c r="I13283">
        <f>37-D13283</f>
        <v>9</v>
      </c>
      <c r="J13283">
        <f>ABS(D13283-D13284)</f>
        <v>5</v>
      </c>
      <c r="K13283">
        <f>AVERAGE(D13283:D13287)</f>
        <v>28</v>
      </c>
      <c r="L13283">
        <f>AVERAGE(D13283:D13302)</f>
        <v>28</v>
      </c>
      <c r="M13283">
        <f>K13283-L13283</f>
        <v>0</v>
      </c>
      <c r="N13283" t="str">
        <f>IF(K13283&gt;L13283,"HIGH ZONE BIAS",IF(K13283&lt;L13283,"LOW ZONE BIAS","EQUILIBRIUM"))</f>
        <v>EQUILIBRIUM</v>
      </c>
    </row>
    <row r="13284">
      <c r="A13284">
        <v>14283</v>
      </c>
      <c r="B13284" t="str">
        <v>2015-09-18</v>
      </c>
      <c r="C13284" t="str">
        <v>Midday</v>
      </c>
      <c r="D13284">
        <v>23</v>
      </c>
      <c r="E13284" t="str">
        <f>IF(MOD(D13284,2)=0,"EVEN","ODD")</f>
        <v>ODD</v>
      </c>
      <c r="F13284" t="str">
        <f>IF(D13284&lt;=18,"LOW (1-18)","HIGH (19-36)")</f>
        <v>HIGH (19-36)</v>
      </c>
      <c r="G13284">
        <f>INT((D13284-1)/6)+1</f>
        <v>4</v>
      </c>
      <c r="H13284">
        <f>MOD(D13284-1,6)+1</f>
        <v>5</v>
      </c>
      <c r="I13284">
        <f>37-D13284</f>
        <v>14</v>
      </c>
      <c r="J13284">
        <f>ABS(D13284-D13285)</f>
        <v>6</v>
      </c>
      <c r="K13284">
        <f>AVERAGE(D13284:D13288)</f>
        <v>23</v>
      </c>
      <c r="L13284">
        <f>AVERAGE(D13284:D13303)</f>
        <v>23</v>
      </c>
      <c r="M13284">
        <f>K13284-L13284</f>
        <v>0</v>
      </c>
      <c r="N13284" t="str">
        <f>IF(K13284&gt;L13284,"HIGH ZONE BIAS",IF(K13284&lt;L13284,"LOW ZONE BIAS","EQUILIBRIUM"))</f>
        <v>EQUILIBRIUM</v>
      </c>
    </row>
    <row r="13285">
      <c r="A13285">
        <v>14282</v>
      </c>
      <c r="B13285" t="str">
        <v>2015-09-18</v>
      </c>
      <c r="C13285" t="str">
        <v>Morning</v>
      </c>
      <c r="D13285">
        <v>29</v>
      </c>
      <c r="E13285" t="str">
        <f>IF(MOD(D13285,2)=0,"EVEN","ODD")</f>
        <v>ODD</v>
      </c>
      <c r="F13285" t="str">
        <f>IF(D13285&lt;=18,"LOW (1-18)","HIGH (19-36)")</f>
        <v>HIGH (19-36)</v>
      </c>
      <c r="G13285">
        <f>INT((D13285-1)/6)+1</f>
        <v>5</v>
      </c>
      <c r="H13285">
        <f>MOD(D13285-1,6)+1</f>
        <v>5</v>
      </c>
      <c r="I13285">
        <f>37-D13285</f>
        <v>8</v>
      </c>
      <c r="J13285">
        <f>ABS(D13285-D13286)</f>
        <v>5</v>
      </c>
      <c r="K13285">
        <f>AVERAGE(D13285:D13289)</f>
        <v>29</v>
      </c>
      <c r="L13285">
        <f>AVERAGE(D13285:D13304)</f>
        <v>29</v>
      </c>
      <c r="M13285">
        <f>K13285-L13285</f>
        <v>0</v>
      </c>
      <c r="N13285" t="str">
        <f>IF(K13285&gt;L13285,"HIGH ZONE BIAS",IF(K13285&lt;L13285,"LOW ZONE BIAS","EQUILIBRIUM"))</f>
        <v>EQUILIBRIUM</v>
      </c>
    </row>
    <row r="13286">
      <c r="A13286">
        <v>14281</v>
      </c>
      <c r="B13286" t="str">
        <v>2015-09-17</v>
      </c>
      <c r="C13286" t="str">
        <v>Evening</v>
      </c>
      <c r="D13286">
        <v>24</v>
      </c>
      <c r="E13286" t="str">
        <f>IF(MOD(D13286,2)=0,"EVEN","ODD")</f>
        <v>EVEN</v>
      </c>
      <c r="F13286" t="str">
        <f>IF(D13286&lt;=18,"LOW (1-18)","HIGH (19-36)")</f>
        <v>HIGH (19-36)</v>
      </c>
      <c r="G13286">
        <f>INT((D13286-1)/6)+1</f>
        <v>4</v>
      </c>
      <c r="H13286">
        <f>MOD(D13286-1,6)+1</f>
        <v>6</v>
      </c>
      <c r="I13286">
        <f>37-D13286</f>
        <v>13</v>
      </c>
      <c r="J13286">
        <f>ABS(D13286-D13287)</f>
        <v>21</v>
      </c>
      <c r="K13286">
        <f>AVERAGE(D13286:D13290)</f>
        <v>24</v>
      </c>
      <c r="L13286">
        <f>AVERAGE(D13286:D13305)</f>
        <v>24</v>
      </c>
      <c r="M13286">
        <f>K13286-L13286</f>
        <v>0</v>
      </c>
      <c r="N13286" t="str">
        <f>IF(K13286&gt;L13286,"HIGH ZONE BIAS",IF(K13286&lt;L13286,"LOW ZONE BIAS","EQUILIBRIUM"))</f>
        <v>EQUILIBRIUM</v>
      </c>
    </row>
    <row r="13287">
      <c r="A13287">
        <v>14280</v>
      </c>
      <c r="B13287" t="str">
        <v>2015-09-17</v>
      </c>
      <c r="C13287" t="str">
        <v>Afternoon</v>
      </c>
      <c r="D13287">
        <v>3</v>
      </c>
      <c r="E13287" t="str">
        <f>IF(MOD(D13287,2)=0,"EVEN","ODD")</f>
        <v>ODD</v>
      </c>
      <c r="F13287" t="str">
        <f>IF(D13287&lt;=18,"LOW (1-18)","HIGH (19-36)")</f>
        <v>LOW (1-18)</v>
      </c>
      <c r="G13287">
        <f>INT((D13287-1)/6)+1</f>
        <v>1</v>
      </c>
      <c r="H13287">
        <f>MOD(D13287-1,6)+1</f>
        <v>3</v>
      </c>
      <c r="I13287">
        <f>37-D13287</f>
        <v>34</v>
      </c>
      <c r="J13287">
        <f>ABS(D13287-D13288)</f>
        <v>22</v>
      </c>
      <c r="K13287">
        <f>AVERAGE(D13287:D13291)</f>
        <v>3</v>
      </c>
      <c r="L13287">
        <f>AVERAGE(D13287:D13306)</f>
        <v>3</v>
      </c>
      <c r="M13287">
        <f>K13287-L13287</f>
        <v>0</v>
      </c>
      <c r="N13287" t="str">
        <f>IF(K13287&gt;L13287,"HIGH ZONE BIAS",IF(K13287&lt;L13287,"LOW ZONE BIAS","EQUILIBRIUM"))</f>
        <v>EQUILIBRIUM</v>
      </c>
    </row>
    <row r="13288">
      <c r="A13288">
        <v>14279</v>
      </c>
      <c r="B13288" t="str">
        <v>2015-09-17</v>
      </c>
      <c r="C13288" t="str">
        <v>Midday</v>
      </c>
      <c r="D13288">
        <v>25</v>
      </c>
      <c r="E13288" t="str">
        <f>IF(MOD(D13288,2)=0,"EVEN","ODD")</f>
        <v>ODD</v>
      </c>
      <c r="F13288" t="str">
        <f>IF(D13288&lt;=18,"LOW (1-18)","HIGH (19-36)")</f>
        <v>HIGH (19-36)</v>
      </c>
      <c r="G13288">
        <f>INT((D13288-1)/6)+1</f>
        <v>5</v>
      </c>
      <c r="H13288">
        <f>MOD(D13288-1,6)+1</f>
        <v>1</v>
      </c>
      <c r="I13288">
        <f>37-D13288</f>
        <v>12</v>
      </c>
      <c r="J13288">
        <f>ABS(D13288-D13289)</f>
        <v>8</v>
      </c>
      <c r="K13288">
        <f>AVERAGE(D13288:D13292)</f>
        <v>25</v>
      </c>
      <c r="L13288">
        <f>AVERAGE(D13288:D13307)</f>
        <v>25</v>
      </c>
      <c r="M13288">
        <f>K13288-L13288</f>
        <v>0</v>
      </c>
      <c r="N13288" t="str">
        <f>IF(K13288&gt;L13288,"HIGH ZONE BIAS",IF(K13288&lt;L13288,"LOW ZONE BIAS","EQUILIBRIUM"))</f>
        <v>EQUILIBRIUM</v>
      </c>
    </row>
    <row r="13289">
      <c r="A13289">
        <v>14278</v>
      </c>
      <c r="B13289" t="str">
        <v>2015-09-17</v>
      </c>
      <c r="C13289" t="str">
        <v>Morning</v>
      </c>
      <c r="D13289">
        <v>33</v>
      </c>
      <c r="E13289" t="str">
        <f>IF(MOD(D13289,2)=0,"EVEN","ODD")</f>
        <v>ODD</v>
      </c>
      <c r="F13289" t="str">
        <f>IF(D13289&lt;=18,"LOW (1-18)","HIGH (19-36)")</f>
        <v>HIGH (19-36)</v>
      </c>
      <c r="G13289">
        <f>INT((D13289-1)/6)+1</f>
        <v>6</v>
      </c>
      <c r="H13289">
        <f>MOD(D13289-1,6)+1</f>
        <v>3</v>
      </c>
      <c r="I13289">
        <f>37-D13289</f>
        <v>4</v>
      </c>
      <c r="J13289">
        <f>ABS(D13289-D13290)</f>
        <v>23</v>
      </c>
      <c r="K13289">
        <f>AVERAGE(D13289:D13293)</f>
        <v>33</v>
      </c>
      <c r="L13289">
        <f>AVERAGE(D13289:D13308)</f>
        <v>33</v>
      </c>
      <c r="M13289">
        <f>K13289-L13289</f>
        <v>0</v>
      </c>
      <c r="N13289" t="str">
        <f>IF(K13289&gt;L13289,"HIGH ZONE BIAS",IF(K13289&lt;L13289,"LOW ZONE BIAS","EQUILIBRIUM"))</f>
        <v>EQUILIBRIUM</v>
      </c>
    </row>
    <row r="13290">
      <c r="A13290">
        <v>14277</v>
      </c>
      <c r="B13290" t="str">
        <v>2015-09-16</v>
      </c>
      <c r="C13290" t="str">
        <v>Evening</v>
      </c>
      <c r="D13290">
        <v>10</v>
      </c>
      <c r="E13290" t="str">
        <f>IF(MOD(D13290,2)=0,"EVEN","ODD")</f>
        <v>EVEN</v>
      </c>
      <c r="F13290" t="str">
        <f>IF(D13290&lt;=18,"LOW (1-18)","HIGH (19-36)")</f>
        <v>LOW (1-18)</v>
      </c>
      <c r="G13290">
        <f>INT((D13290-1)/6)+1</f>
        <v>2</v>
      </c>
      <c r="H13290">
        <f>MOD(D13290-1,6)+1</f>
        <v>4</v>
      </c>
      <c r="I13290">
        <f>37-D13290</f>
        <v>27</v>
      </c>
      <c r="J13290">
        <f>ABS(D13290-D13291)</f>
        <v>5</v>
      </c>
      <c r="K13290">
        <f>AVERAGE(D13290:D13294)</f>
        <v>10</v>
      </c>
      <c r="L13290">
        <f>AVERAGE(D13290:D13309)</f>
        <v>10</v>
      </c>
      <c r="M13290">
        <f>K13290-L13290</f>
        <v>0</v>
      </c>
      <c r="N13290" t="str">
        <f>IF(K13290&gt;L13290,"HIGH ZONE BIAS",IF(K13290&lt;L13290,"LOW ZONE BIAS","EQUILIBRIUM"))</f>
        <v>EQUILIBRIUM</v>
      </c>
    </row>
    <row r="13291">
      <c r="A13291">
        <v>14276</v>
      </c>
      <c r="B13291" t="str">
        <v>2015-09-16</v>
      </c>
      <c r="C13291" t="str">
        <v>Afternoon</v>
      </c>
      <c r="D13291">
        <v>15</v>
      </c>
      <c r="E13291" t="str">
        <f>IF(MOD(D13291,2)=0,"EVEN","ODD")</f>
        <v>ODD</v>
      </c>
      <c r="F13291" t="str">
        <f>IF(D13291&lt;=18,"LOW (1-18)","HIGH (19-36)")</f>
        <v>LOW (1-18)</v>
      </c>
      <c r="G13291">
        <f>INT((D13291-1)/6)+1</f>
        <v>3</v>
      </c>
      <c r="H13291">
        <f>MOD(D13291-1,6)+1</f>
        <v>3</v>
      </c>
      <c r="I13291">
        <f>37-D13291</f>
        <v>22</v>
      </c>
      <c r="J13291">
        <f>ABS(D13291-D13292)</f>
        <v>13</v>
      </c>
      <c r="K13291">
        <f>AVERAGE(D13291:D13295)</f>
        <v>15</v>
      </c>
      <c r="L13291">
        <f>AVERAGE(D13291:D13310)</f>
        <v>15</v>
      </c>
      <c r="M13291">
        <f>K13291-L13291</f>
        <v>0</v>
      </c>
      <c r="N13291" t="str">
        <f>IF(K13291&gt;L13291,"HIGH ZONE BIAS",IF(K13291&lt;L13291,"LOW ZONE BIAS","EQUILIBRIUM"))</f>
        <v>EQUILIBRIUM</v>
      </c>
    </row>
    <row r="13292">
      <c r="A13292">
        <v>14275</v>
      </c>
      <c r="B13292" t="str">
        <v>2015-09-16</v>
      </c>
      <c r="C13292" t="str">
        <v>Midday</v>
      </c>
      <c r="D13292">
        <v>2</v>
      </c>
      <c r="E13292" t="str">
        <f>IF(MOD(D13292,2)=0,"EVEN","ODD")</f>
        <v>EVEN</v>
      </c>
      <c r="F13292" t="str">
        <f>IF(D13292&lt;=18,"LOW (1-18)","HIGH (19-36)")</f>
        <v>LOW (1-18)</v>
      </c>
      <c r="G13292">
        <f>INT((D13292-1)/6)+1</f>
        <v>1</v>
      </c>
      <c r="H13292">
        <f>MOD(D13292-1,6)+1</f>
        <v>2</v>
      </c>
      <c r="I13292">
        <f>37-D13292</f>
        <v>35</v>
      </c>
      <c r="J13292">
        <f>ABS(D13292-D13293)</f>
        <v>29</v>
      </c>
      <c r="K13292">
        <f>AVERAGE(D13292:D13296)</f>
        <v>2</v>
      </c>
      <c r="L13292">
        <f>AVERAGE(D13292:D13311)</f>
        <v>2</v>
      </c>
      <c r="M13292">
        <f>K13292-L13292</f>
        <v>0</v>
      </c>
      <c r="N13292" t="str">
        <f>IF(K13292&gt;L13292,"HIGH ZONE BIAS",IF(K13292&lt;L13292,"LOW ZONE BIAS","EQUILIBRIUM"))</f>
        <v>EQUILIBRIUM</v>
      </c>
    </row>
    <row r="13293">
      <c r="A13293">
        <v>14274</v>
      </c>
      <c r="B13293" t="str">
        <v>2015-09-16</v>
      </c>
      <c r="C13293" t="str">
        <v>Morning</v>
      </c>
      <c r="D13293">
        <v>31</v>
      </c>
      <c r="E13293" t="str">
        <f>IF(MOD(D13293,2)=0,"EVEN","ODD")</f>
        <v>ODD</v>
      </c>
      <c r="F13293" t="str">
        <f>IF(D13293&lt;=18,"LOW (1-18)","HIGH (19-36)")</f>
        <v>HIGH (19-36)</v>
      </c>
      <c r="G13293">
        <f>INT((D13293-1)/6)+1</f>
        <v>6</v>
      </c>
      <c r="H13293">
        <f>MOD(D13293-1,6)+1</f>
        <v>1</v>
      </c>
      <c r="I13293">
        <f>37-D13293</f>
        <v>6</v>
      </c>
      <c r="J13293">
        <f>ABS(D13293-D13294)</f>
        <v>8</v>
      </c>
      <c r="K13293">
        <f>AVERAGE(D13293:D13297)</f>
        <v>31</v>
      </c>
      <c r="L13293">
        <f>AVERAGE(D13293:D13312)</f>
        <v>31</v>
      </c>
      <c r="M13293">
        <f>K13293-L13293</f>
        <v>0</v>
      </c>
      <c r="N13293" t="str">
        <f>IF(K13293&gt;L13293,"HIGH ZONE BIAS",IF(K13293&lt;L13293,"LOW ZONE BIAS","EQUILIBRIUM"))</f>
        <v>EQUILIBRIUM</v>
      </c>
    </row>
    <row r="13294">
      <c r="A13294">
        <v>14273</v>
      </c>
      <c r="B13294" t="str">
        <v>2015-09-15</v>
      </c>
      <c r="C13294" t="str">
        <v>Evening</v>
      </c>
      <c r="D13294">
        <v>23</v>
      </c>
      <c r="E13294" t="str">
        <f>IF(MOD(D13294,2)=0,"EVEN","ODD")</f>
        <v>ODD</v>
      </c>
      <c r="F13294" t="str">
        <f>IF(D13294&lt;=18,"LOW (1-18)","HIGH (19-36)")</f>
        <v>HIGH (19-36)</v>
      </c>
      <c r="G13294">
        <f>INT((D13294-1)/6)+1</f>
        <v>4</v>
      </c>
      <c r="H13294">
        <f>MOD(D13294-1,6)+1</f>
        <v>5</v>
      </c>
      <c r="I13294">
        <f>37-D13294</f>
        <v>14</v>
      </c>
      <c r="J13294">
        <f>ABS(D13294-D13295)</f>
        <v>2</v>
      </c>
      <c r="K13294">
        <f>AVERAGE(D13294:D13298)</f>
        <v>23</v>
      </c>
      <c r="L13294">
        <f>AVERAGE(D13294:D13313)</f>
        <v>23</v>
      </c>
      <c r="M13294">
        <f>K13294-L13294</f>
        <v>0</v>
      </c>
      <c r="N13294" t="str">
        <f>IF(K13294&gt;L13294,"HIGH ZONE BIAS",IF(K13294&lt;L13294,"LOW ZONE BIAS","EQUILIBRIUM"))</f>
        <v>EQUILIBRIUM</v>
      </c>
    </row>
    <row r="13295">
      <c r="A13295">
        <v>14272</v>
      </c>
      <c r="B13295" t="str">
        <v>2015-09-15</v>
      </c>
      <c r="C13295" t="str">
        <v>Afternoon</v>
      </c>
      <c r="D13295">
        <v>21</v>
      </c>
      <c r="E13295" t="str">
        <f>IF(MOD(D13295,2)=0,"EVEN","ODD")</f>
        <v>ODD</v>
      </c>
      <c r="F13295" t="str">
        <f>IF(D13295&lt;=18,"LOW (1-18)","HIGH (19-36)")</f>
        <v>HIGH (19-36)</v>
      </c>
      <c r="G13295">
        <f>INT((D13295-1)/6)+1</f>
        <v>4</v>
      </c>
      <c r="H13295">
        <f>MOD(D13295-1,6)+1</f>
        <v>3</v>
      </c>
      <c r="I13295">
        <f>37-D13295</f>
        <v>16</v>
      </c>
      <c r="J13295">
        <f>ABS(D13295-D13296)</f>
        <v>10</v>
      </c>
      <c r="K13295">
        <f>AVERAGE(D13295:D13299)</f>
        <v>21</v>
      </c>
      <c r="L13295">
        <f>AVERAGE(D13295:D13314)</f>
        <v>21</v>
      </c>
      <c r="M13295">
        <f>K13295-L13295</f>
        <v>0</v>
      </c>
      <c r="N13295" t="str">
        <f>IF(K13295&gt;L13295,"HIGH ZONE BIAS",IF(K13295&lt;L13295,"LOW ZONE BIAS","EQUILIBRIUM"))</f>
        <v>EQUILIBRIUM</v>
      </c>
    </row>
    <row r="13296">
      <c r="A13296">
        <v>14271</v>
      </c>
      <c r="B13296" t="str">
        <v>2015-09-15</v>
      </c>
      <c r="C13296" t="str">
        <v>Midday</v>
      </c>
      <c r="D13296">
        <v>11</v>
      </c>
      <c r="E13296" t="str">
        <f>IF(MOD(D13296,2)=0,"EVEN","ODD")</f>
        <v>ODD</v>
      </c>
      <c r="F13296" t="str">
        <f>IF(D13296&lt;=18,"LOW (1-18)","HIGH (19-36)")</f>
        <v>LOW (1-18)</v>
      </c>
      <c r="G13296">
        <f>INT((D13296-1)/6)+1</f>
        <v>2</v>
      </c>
      <c r="H13296">
        <f>MOD(D13296-1,6)+1</f>
        <v>5</v>
      </c>
      <c r="I13296">
        <f>37-D13296</f>
        <v>26</v>
      </c>
      <c r="J13296">
        <f>ABS(D13296-D13297)</f>
        <v>15</v>
      </c>
      <c r="K13296">
        <f>AVERAGE(D13296:D13300)</f>
        <v>11</v>
      </c>
      <c r="L13296">
        <f>AVERAGE(D13296:D13315)</f>
        <v>11</v>
      </c>
      <c r="M13296">
        <f>K13296-L13296</f>
        <v>0</v>
      </c>
      <c r="N13296" t="str">
        <f>IF(K13296&gt;L13296,"HIGH ZONE BIAS",IF(K13296&lt;L13296,"LOW ZONE BIAS","EQUILIBRIUM"))</f>
        <v>EQUILIBRIUM</v>
      </c>
    </row>
    <row r="13297">
      <c r="A13297">
        <v>14270</v>
      </c>
      <c r="B13297" t="str">
        <v>2015-09-15</v>
      </c>
      <c r="C13297" t="str">
        <v>Morning</v>
      </c>
      <c r="D13297">
        <v>26</v>
      </c>
      <c r="E13297" t="str">
        <f>IF(MOD(D13297,2)=0,"EVEN","ODD")</f>
        <v>EVEN</v>
      </c>
      <c r="F13297" t="str">
        <f>IF(D13297&lt;=18,"LOW (1-18)","HIGH (19-36)")</f>
        <v>HIGH (19-36)</v>
      </c>
      <c r="G13297">
        <f>INT((D13297-1)/6)+1</f>
        <v>5</v>
      </c>
      <c r="H13297">
        <f>MOD(D13297-1,6)+1</f>
        <v>2</v>
      </c>
      <c r="I13297">
        <f>37-D13297</f>
        <v>11</v>
      </c>
      <c r="J13297">
        <f>ABS(D13297-D13298)</f>
        <v>3</v>
      </c>
      <c r="K13297">
        <f>AVERAGE(D13297:D13301)</f>
        <v>26</v>
      </c>
      <c r="L13297">
        <f>AVERAGE(D13297:D13316)</f>
        <v>26</v>
      </c>
      <c r="M13297">
        <f>K13297-L13297</f>
        <v>0</v>
      </c>
      <c r="N13297" t="str">
        <f>IF(K13297&gt;L13297,"HIGH ZONE BIAS",IF(K13297&lt;L13297,"LOW ZONE BIAS","EQUILIBRIUM"))</f>
        <v>EQUILIBRIUM</v>
      </c>
    </row>
    <row r="13298">
      <c r="A13298">
        <v>14269</v>
      </c>
      <c r="B13298" t="str">
        <v>2015-09-14</v>
      </c>
      <c r="C13298" t="str">
        <v>Evening</v>
      </c>
      <c r="D13298">
        <v>23</v>
      </c>
      <c r="E13298" t="str">
        <f>IF(MOD(D13298,2)=0,"EVEN","ODD")</f>
        <v>ODD</v>
      </c>
      <c r="F13298" t="str">
        <f>IF(D13298&lt;=18,"LOW (1-18)","HIGH (19-36)")</f>
        <v>HIGH (19-36)</v>
      </c>
      <c r="G13298">
        <f>INT((D13298-1)/6)+1</f>
        <v>4</v>
      </c>
      <c r="H13298">
        <f>MOD(D13298-1,6)+1</f>
        <v>5</v>
      </c>
      <c r="I13298">
        <f>37-D13298</f>
        <v>14</v>
      </c>
      <c r="J13298">
        <f>ABS(D13298-D13299)</f>
        <v>8</v>
      </c>
      <c r="K13298">
        <f>AVERAGE(D13298:D13302)</f>
        <v>23</v>
      </c>
      <c r="L13298">
        <f>AVERAGE(D13298:D13317)</f>
        <v>23</v>
      </c>
      <c r="M13298">
        <f>K13298-L13298</f>
        <v>0</v>
      </c>
      <c r="N13298" t="str">
        <f>IF(K13298&gt;L13298,"HIGH ZONE BIAS",IF(K13298&lt;L13298,"LOW ZONE BIAS","EQUILIBRIUM"))</f>
        <v>EQUILIBRIUM</v>
      </c>
    </row>
    <row r="13299">
      <c r="A13299">
        <v>14268</v>
      </c>
      <c r="B13299" t="str">
        <v>2015-09-14</v>
      </c>
      <c r="C13299" t="str">
        <v>Afternoon</v>
      </c>
      <c r="D13299">
        <v>15</v>
      </c>
      <c r="E13299" t="str">
        <f>IF(MOD(D13299,2)=0,"EVEN","ODD")</f>
        <v>ODD</v>
      </c>
      <c r="F13299" t="str">
        <f>IF(D13299&lt;=18,"LOW (1-18)","HIGH (19-36)")</f>
        <v>LOW (1-18)</v>
      </c>
      <c r="G13299">
        <f>INT((D13299-1)/6)+1</f>
        <v>3</v>
      </c>
      <c r="H13299">
        <f>MOD(D13299-1,6)+1</f>
        <v>3</v>
      </c>
      <c r="I13299">
        <f>37-D13299</f>
        <v>22</v>
      </c>
      <c r="J13299">
        <f>ABS(D13299-D13300)</f>
        <v>2</v>
      </c>
      <c r="K13299">
        <f>AVERAGE(D13299:D13303)</f>
        <v>15</v>
      </c>
      <c r="L13299">
        <f>AVERAGE(D13299:D13318)</f>
        <v>15</v>
      </c>
      <c r="M13299">
        <f>K13299-L13299</f>
        <v>0</v>
      </c>
      <c r="N13299" t="str">
        <f>IF(K13299&gt;L13299,"HIGH ZONE BIAS",IF(K13299&lt;L13299,"LOW ZONE BIAS","EQUILIBRIUM"))</f>
        <v>EQUILIBRIUM</v>
      </c>
    </row>
    <row r="13300">
      <c r="A13300">
        <v>14267</v>
      </c>
      <c r="B13300" t="str">
        <v>2015-09-14</v>
      </c>
      <c r="C13300" t="str">
        <v>Midday</v>
      </c>
      <c r="D13300">
        <v>17</v>
      </c>
      <c r="E13300" t="str">
        <f>IF(MOD(D13300,2)=0,"EVEN","ODD")</f>
        <v>ODD</v>
      </c>
      <c r="F13300" t="str">
        <f>IF(D13300&lt;=18,"LOW (1-18)","HIGH (19-36)")</f>
        <v>LOW (1-18)</v>
      </c>
      <c r="G13300">
        <f>INT((D13300-1)/6)+1</f>
        <v>3</v>
      </c>
      <c r="H13300">
        <f>MOD(D13300-1,6)+1</f>
        <v>5</v>
      </c>
      <c r="I13300">
        <f>37-D13300</f>
        <v>20</v>
      </c>
      <c r="J13300">
        <f>ABS(D13300-D13301)</f>
        <v>5</v>
      </c>
      <c r="K13300">
        <f>AVERAGE(D13300:D13304)</f>
        <v>17</v>
      </c>
      <c r="L13300">
        <f>AVERAGE(D13300:D13319)</f>
        <v>17</v>
      </c>
      <c r="M13300">
        <f>K13300-L13300</f>
        <v>0</v>
      </c>
      <c r="N13300" t="str">
        <f>IF(K13300&gt;L13300,"HIGH ZONE BIAS",IF(K13300&lt;L13300,"LOW ZONE BIAS","EQUILIBRIUM"))</f>
        <v>EQUILIBRIUM</v>
      </c>
    </row>
    <row r="13301">
      <c r="A13301">
        <v>14266</v>
      </c>
      <c r="B13301" t="str">
        <v>2015-09-14</v>
      </c>
      <c r="C13301" t="str">
        <v>Morning</v>
      </c>
      <c r="D13301">
        <v>12</v>
      </c>
      <c r="E13301" t="str">
        <f>IF(MOD(D13301,2)=0,"EVEN","ODD")</f>
        <v>EVEN</v>
      </c>
      <c r="F13301" t="str">
        <f>IF(D13301&lt;=18,"LOW (1-18)","HIGH (19-36)")</f>
        <v>LOW (1-18)</v>
      </c>
      <c r="G13301">
        <f>INT((D13301-1)/6)+1</f>
        <v>2</v>
      </c>
      <c r="H13301">
        <f>MOD(D13301-1,6)+1</f>
        <v>6</v>
      </c>
      <c r="I13301">
        <f>37-D13301</f>
        <v>25</v>
      </c>
      <c r="J13301">
        <f>ABS(D13301-D13302)</f>
        <v>6</v>
      </c>
      <c r="K13301">
        <f>AVERAGE(D13301:D13305)</f>
        <v>12</v>
      </c>
      <c r="L13301">
        <f>AVERAGE(D13301:D13320)</f>
        <v>12</v>
      </c>
      <c r="M13301">
        <f>K13301-L13301</f>
        <v>0</v>
      </c>
      <c r="N13301" t="str">
        <f>IF(K13301&gt;L13301,"HIGH ZONE BIAS",IF(K13301&lt;L13301,"LOW ZONE BIAS","EQUILIBRIUM"))</f>
        <v>EQUILIBRIUM</v>
      </c>
    </row>
    <row r="13302">
      <c r="A13302">
        <v>14265</v>
      </c>
      <c r="B13302" t="str">
        <v>2015-09-12</v>
      </c>
      <c r="C13302" t="str">
        <v>Evening</v>
      </c>
      <c r="D13302">
        <v>18</v>
      </c>
      <c r="E13302" t="str">
        <f>IF(MOD(D13302,2)=0,"EVEN","ODD")</f>
        <v>EVEN</v>
      </c>
      <c r="F13302" t="str">
        <f>IF(D13302&lt;=18,"LOW (1-18)","HIGH (19-36)")</f>
        <v>LOW (1-18)</v>
      </c>
      <c r="G13302">
        <f>INT((D13302-1)/6)+1</f>
        <v>3</v>
      </c>
      <c r="H13302">
        <f>MOD(D13302-1,6)+1</f>
        <v>6</v>
      </c>
      <c r="I13302">
        <f>37-D13302</f>
        <v>19</v>
      </c>
      <c r="J13302">
        <f>ABS(D13302-D13303)</f>
        <v>17</v>
      </c>
      <c r="K13302">
        <f>AVERAGE(D13302:D13306)</f>
        <v>18</v>
      </c>
      <c r="L13302">
        <f>AVERAGE(D13302:D13321)</f>
        <v>18</v>
      </c>
      <c r="M13302">
        <f>K13302-L13302</f>
        <v>0</v>
      </c>
      <c r="N13302" t="str">
        <f>IF(K13302&gt;L13302,"HIGH ZONE BIAS",IF(K13302&lt;L13302,"LOW ZONE BIAS","EQUILIBRIUM"))</f>
        <v>EQUILIBRIUM</v>
      </c>
    </row>
    <row r="13303">
      <c r="A13303">
        <v>14264</v>
      </c>
      <c r="B13303" t="str">
        <v>2015-09-12</v>
      </c>
      <c r="C13303" t="str">
        <v>Afternoon</v>
      </c>
      <c r="D13303">
        <v>35</v>
      </c>
      <c r="E13303" t="str">
        <f>IF(MOD(D13303,2)=0,"EVEN","ODD")</f>
        <v>ODD</v>
      </c>
      <c r="F13303" t="str">
        <f>IF(D13303&lt;=18,"LOW (1-18)","HIGH (19-36)")</f>
        <v>HIGH (19-36)</v>
      </c>
      <c r="G13303">
        <f>INT((D13303-1)/6)+1</f>
        <v>6</v>
      </c>
      <c r="H13303">
        <f>MOD(D13303-1,6)+1</f>
        <v>5</v>
      </c>
      <c r="I13303">
        <f>37-D13303</f>
        <v>2</v>
      </c>
      <c r="J13303">
        <f>ABS(D13303-D13304)</f>
        <v>0</v>
      </c>
      <c r="K13303">
        <f>AVERAGE(D13303:D13307)</f>
        <v>35</v>
      </c>
      <c r="L13303">
        <f>AVERAGE(D13303:D13322)</f>
        <v>35</v>
      </c>
      <c r="M13303">
        <f>K13303-L13303</f>
        <v>0</v>
      </c>
      <c r="N13303" t="str">
        <f>IF(K13303&gt;L13303,"HIGH ZONE BIAS",IF(K13303&lt;L13303,"LOW ZONE BIAS","EQUILIBRIUM"))</f>
        <v>EQUILIBRIUM</v>
      </c>
    </row>
    <row r="13304">
      <c r="A13304">
        <v>14263</v>
      </c>
      <c r="B13304" t="str">
        <v>2015-09-12</v>
      </c>
      <c r="C13304" t="str">
        <v>Midday</v>
      </c>
      <c r="D13304">
        <v>35</v>
      </c>
      <c r="E13304" t="str">
        <f>IF(MOD(D13304,2)=0,"EVEN","ODD")</f>
        <v>ODD</v>
      </c>
      <c r="F13304" t="str">
        <f>IF(D13304&lt;=18,"LOW (1-18)","HIGH (19-36)")</f>
        <v>HIGH (19-36)</v>
      </c>
      <c r="G13304">
        <f>INT((D13304-1)/6)+1</f>
        <v>6</v>
      </c>
      <c r="H13304">
        <f>MOD(D13304-1,6)+1</f>
        <v>5</v>
      </c>
      <c r="I13304">
        <f>37-D13304</f>
        <v>2</v>
      </c>
      <c r="J13304">
        <f>ABS(D13304-D13305)</f>
        <v>4</v>
      </c>
      <c r="K13304">
        <f>AVERAGE(D13304:D13308)</f>
        <v>35</v>
      </c>
      <c r="L13304">
        <f>AVERAGE(D13304:D13323)</f>
        <v>35</v>
      </c>
      <c r="M13304">
        <f>K13304-L13304</f>
        <v>0</v>
      </c>
      <c r="N13304" t="str">
        <f>IF(K13304&gt;L13304,"HIGH ZONE BIAS",IF(K13304&lt;L13304,"LOW ZONE BIAS","EQUILIBRIUM"))</f>
        <v>EQUILIBRIUM</v>
      </c>
    </row>
    <row r="13305">
      <c r="A13305">
        <v>14262</v>
      </c>
      <c r="B13305" t="str">
        <v>2015-09-12</v>
      </c>
      <c r="C13305" t="str">
        <v>Morning</v>
      </c>
      <c r="D13305">
        <v>31</v>
      </c>
      <c r="E13305" t="str">
        <f>IF(MOD(D13305,2)=0,"EVEN","ODD")</f>
        <v>ODD</v>
      </c>
      <c r="F13305" t="str">
        <f>IF(D13305&lt;=18,"LOW (1-18)","HIGH (19-36)")</f>
        <v>HIGH (19-36)</v>
      </c>
      <c r="G13305">
        <f>INT((D13305-1)/6)+1</f>
        <v>6</v>
      </c>
      <c r="H13305">
        <f>MOD(D13305-1,6)+1</f>
        <v>1</v>
      </c>
      <c r="I13305">
        <f>37-D13305</f>
        <v>6</v>
      </c>
      <c r="J13305">
        <f>ABS(D13305-D13306)</f>
        <v>14</v>
      </c>
      <c r="K13305">
        <f>AVERAGE(D13305:D13309)</f>
        <v>31</v>
      </c>
      <c r="L13305">
        <f>AVERAGE(D13305:D13324)</f>
        <v>31</v>
      </c>
      <c r="M13305">
        <f>K13305-L13305</f>
        <v>0</v>
      </c>
      <c r="N13305" t="str">
        <f>IF(K13305&gt;L13305,"HIGH ZONE BIAS",IF(K13305&lt;L13305,"LOW ZONE BIAS","EQUILIBRIUM"))</f>
        <v>EQUILIBRIUM</v>
      </c>
    </row>
    <row r="13306">
      <c r="A13306">
        <v>14261</v>
      </c>
      <c r="B13306" t="str">
        <v>2015-09-11</v>
      </c>
      <c r="C13306" t="str">
        <v>Evening</v>
      </c>
      <c r="D13306">
        <v>17</v>
      </c>
      <c r="E13306" t="str">
        <f>IF(MOD(D13306,2)=0,"EVEN","ODD")</f>
        <v>ODD</v>
      </c>
      <c r="F13306" t="str">
        <f>IF(D13306&lt;=18,"LOW (1-18)","HIGH (19-36)")</f>
        <v>LOW (1-18)</v>
      </c>
      <c r="G13306">
        <f>INT((D13306-1)/6)+1</f>
        <v>3</v>
      </c>
      <c r="H13306">
        <f>MOD(D13306-1,6)+1</f>
        <v>5</v>
      </c>
      <c r="I13306">
        <f>37-D13306</f>
        <v>20</v>
      </c>
      <c r="J13306">
        <f>ABS(D13306-D13307)</f>
        <v>4</v>
      </c>
      <c r="K13306">
        <f>AVERAGE(D13306:D13310)</f>
        <v>17</v>
      </c>
      <c r="L13306">
        <f>AVERAGE(D13306:D13325)</f>
        <v>17</v>
      </c>
      <c r="M13306">
        <f>K13306-L13306</f>
        <v>0</v>
      </c>
      <c r="N13306" t="str">
        <f>IF(K13306&gt;L13306,"HIGH ZONE BIAS",IF(K13306&lt;L13306,"LOW ZONE BIAS","EQUILIBRIUM"))</f>
        <v>EQUILIBRIUM</v>
      </c>
    </row>
    <row r="13307">
      <c r="A13307">
        <v>14260</v>
      </c>
      <c r="B13307" t="str">
        <v>2015-09-11</v>
      </c>
      <c r="C13307" t="str">
        <v>Afternoon</v>
      </c>
      <c r="D13307">
        <v>21</v>
      </c>
      <c r="E13307" t="str">
        <f>IF(MOD(D13307,2)=0,"EVEN","ODD")</f>
        <v>ODD</v>
      </c>
      <c r="F13307" t="str">
        <f>IF(D13307&lt;=18,"LOW (1-18)","HIGH (19-36)")</f>
        <v>HIGH (19-36)</v>
      </c>
      <c r="G13307">
        <f>INT((D13307-1)/6)+1</f>
        <v>4</v>
      </c>
      <c r="H13307">
        <f>MOD(D13307-1,6)+1</f>
        <v>3</v>
      </c>
      <c r="I13307">
        <f>37-D13307</f>
        <v>16</v>
      </c>
      <c r="J13307">
        <f>ABS(D13307-D13308)</f>
        <v>13</v>
      </c>
      <c r="K13307">
        <f>AVERAGE(D13307:D13311)</f>
        <v>21</v>
      </c>
      <c r="L13307">
        <f>AVERAGE(D13307:D13326)</f>
        <v>21</v>
      </c>
      <c r="M13307">
        <f>K13307-L13307</f>
        <v>0</v>
      </c>
      <c r="N13307" t="str">
        <f>IF(K13307&gt;L13307,"HIGH ZONE BIAS",IF(K13307&lt;L13307,"LOW ZONE BIAS","EQUILIBRIUM"))</f>
        <v>EQUILIBRIUM</v>
      </c>
    </row>
    <row r="13308">
      <c r="A13308">
        <v>14259</v>
      </c>
      <c r="B13308" t="str">
        <v>2015-09-11</v>
      </c>
      <c r="C13308" t="str">
        <v>Midday</v>
      </c>
      <c r="D13308">
        <v>8</v>
      </c>
      <c r="E13308" t="str">
        <f>IF(MOD(D13308,2)=0,"EVEN","ODD")</f>
        <v>EVEN</v>
      </c>
      <c r="F13308" t="str">
        <f>IF(D13308&lt;=18,"LOW (1-18)","HIGH (19-36)")</f>
        <v>LOW (1-18)</v>
      </c>
      <c r="G13308">
        <f>INT((D13308-1)/6)+1</f>
        <v>2</v>
      </c>
      <c r="H13308">
        <f>MOD(D13308-1,6)+1</f>
        <v>2</v>
      </c>
      <c r="I13308">
        <f>37-D13308</f>
        <v>29</v>
      </c>
      <c r="J13308">
        <f>ABS(D13308-D13309)</f>
        <v>21</v>
      </c>
      <c r="K13308">
        <f>AVERAGE(D13308:D13312)</f>
        <v>8</v>
      </c>
      <c r="L13308">
        <f>AVERAGE(D13308:D13327)</f>
        <v>8</v>
      </c>
      <c r="M13308">
        <f>K13308-L13308</f>
        <v>0</v>
      </c>
      <c r="N13308" t="str">
        <f>IF(K13308&gt;L13308,"HIGH ZONE BIAS",IF(K13308&lt;L13308,"LOW ZONE BIAS","EQUILIBRIUM"))</f>
        <v>EQUILIBRIUM</v>
      </c>
    </row>
    <row r="13309">
      <c r="A13309">
        <v>14258</v>
      </c>
      <c r="B13309" t="str">
        <v>2015-09-11</v>
      </c>
      <c r="C13309" t="str">
        <v>Morning</v>
      </c>
      <c r="D13309">
        <v>29</v>
      </c>
      <c r="E13309" t="str">
        <f>IF(MOD(D13309,2)=0,"EVEN","ODD")</f>
        <v>ODD</v>
      </c>
      <c r="F13309" t="str">
        <f>IF(D13309&lt;=18,"LOW (1-18)","HIGH (19-36)")</f>
        <v>HIGH (19-36)</v>
      </c>
      <c r="G13309">
        <f>INT((D13309-1)/6)+1</f>
        <v>5</v>
      </c>
      <c r="H13309">
        <f>MOD(D13309-1,6)+1</f>
        <v>5</v>
      </c>
      <c r="I13309">
        <f>37-D13309</f>
        <v>8</v>
      </c>
      <c r="J13309">
        <f>ABS(D13309-D13310)</f>
        <v>24</v>
      </c>
      <c r="K13309">
        <f>AVERAGE(D13309:D13313)</f>
        <v>29</v>
      </c>
      <c r="L13309">
        <f>AVERAGE(D13309:D13328)</f>
        <v>29</v>
      </c>
      <c r="M13309">
        <f>K13309-L13309</f>
        <v>0</v>
      </c>
      <c r="N13309" t="str">
        <f>IF(K13309&gt;L13309,"HIGH ZONE BIAS",IF(K13309&lt;L13309,"LOW ZONE BIAS","EQUILIBRIUM"))</f>
        <v>EQUILIBRIUM</v>
      </c>
    </row>
    <row r="13310">
      <c r="A13310">
        <v>14257</v>
      </c>
      <c r="B13310" t="str">
        <v>2015-09-10</v>
      </c>
      <c r="C13310" t="str">
        <v>Evening</v>
      </c>
      <c r="D13310">
        <v>5</v>
      </c>
      <c r="E13310" t="str">
        <f>IF(MOD(D13310,2)=0,"EVEN","ODD")</f>
        <v>ODD</v>
      </c>
      <c r="F13310" t="str">
        <f>IF(D13310&lt;=18,"LOW (1-18)","HIGH (19-36)")</f>
        <v>LOW (1-18)</v>
      </c>
      <c r="G13310">
        <f>INT((D13310-1)/6)+1</f>
        <v>1</v>
      </c>
      <c r="H13310">
        <f>MOD(D13310-1,6)+1</f>
        <v>5</v>
      </c>
      <c r="I13310">
        <f>37-D13310</f>
        <v>32</v>
      </c>
      <c r="J13310">
        <f>ABS(D13310-D13311)</f>
        <v>2</v>
      </c>
      <c r="K13310">
        <f>AVERAGE(D13310:D13314)</f>
        <v>5</v>
      </c>
      <c r="L13310">
        <f>AVERAGE(D13310:D13329)</f>
        <v>5</v>
      </c>
      <c r="M13310">
        <f>K13310-L13310</f>
        <v>0</v>
      </c>
      <c r="N13310" t="str">
        <f>IF(K13310&gt;L13310,"HIGH ZONE BIAS",IF(K13310&lt;L13310,"LOW ZONE BIAS","EQUILIBRIUM"))</f>
        <v>EQUILIBRIUM</v>
      </c>
    </row>
    <row r="13311">
      <c r="A13311">
        <v>14256</v>
      </c>
      <c r="B13311" t="str">
        <v>2015-09-10</v>
      </c>
      <c r="C13311" t="str">
        <v>Afternoon</v>
      </c>
      <c r="D13311">
        <v>3</v>
      </c>
      <c r="E13311" t="str">
        <f>IF(MOD(D13311,2)=0,"EVEN","ODD")</f>
        <v>ODD</v>
      </c>
      <c r="F13311" t="str">
        <f>IF(D13311&lt;=18,"LOW (1-18)","HIGH (19-36)")</f>
        <v>LOW (1-18)</v>
      </c>
      <c r="G13311">
        <f>INT((D13311-1)/6)+1</f>
        <v>1</v>
      </c>
      <c r="H13311">
        <f>MOD(D13311-1,6)+1</f>
        <v>3</v>
      </c>
      <c r="I13311">
        <f>37-D13311</f>
        <v>34</v>
      </c>
      <c r="J13311">
        <f>ABS(D13311-D13312)</f>
        <v>21</v>
      </c>
      <c r="K13311">
        <f>AVERAGE(D13311:D13315)</f>
        <v>3</v>
      </c>
      <c r="L13311">
        <f>AVERAGE(D13311:D13330)</f>
        <v>3</v>
      </c>
      <c r="M13311">
        <f>K13311-L13311</f>
        <v>0</v>
      </c>
      <c r="N13311" t="str">
        <f>IF(K13311&gt;L13311,"HIGH ZONE BIAS",IF(K13311&lt;L13311,"LOW ZONE BIAS","EQUILIBRIUM"))</f>
        <v>EQUILIBRIUM</v>
      </c>
    </row>
    <row r="13312">
      <c r="A13312">
        <v>14255</v>
      </c>
      <c r="B13312" t="str">
        <v>2015-09-10</v>
      </c>
      <c r="C13312" t="str">
        <v>Midday</v>
      </c>
      <c r="D13312">
        <v>24</v>
      </c>
      <c r="E13312" t="str">
        <f>IF(MOD(D13312,2)=0,"EVEN","ODD")</f>
        <v>EVEN</v>
      </c>
      <c r="F13312" t="str">
        <f>IF(D13312&lt;=18,"LOW (1-18)","HIGH (19-36)")</f>
        <v>HIGH (19-36)</v>
      </c>
      <c r="G13312">
        <f>INT((D13312-1)/6)+1</f>
        <v>4</v>
      </c>
      <c r="H13312">
        <f>MOD(D13312-1,6)+1</f>
        <v>6</v>
      </c>
      <c r="I13312">
        <f>37-D13312</f>
        <v>13</v>
      </c>
      <c r="J13312">
        <f>ABS(D13312-D13313)</f>
        <v>10</v>
      </c>
      <c r="K13312">
        <f>AVERAGE(D13312:D13316)</f>
        <v>24</v>
      </c>
      <c r="L13312">
        <f>AVERAGE(D13312:D13331)</f>
        <v>24</v>
      </c>
      <c r="M13312">
        <f>K13312-L13312</f>
        <v>0</v>
      </c>
      <c r="N13312" t="str">
        <f>IF(K13312&gt;L13312,"HIGH ZONE BIAS",IF(K13312&lt;L13312,"LOW ZONE BIAS","EQUILIBRIUM"))</f>
        <v>EQUILIBRIUM</v>
      </c>
    </row>
    <row r="13313">
      <c r="A13313">
        <v>14254</v>
      </c>
      <c r="B13313" t="str">
        <v>2015-09-10</v>
      </c>
      <c r="C13313" t="str">
        <v>Morning</v>
      </c>
      <c r="D13313">
        <v>14</v>
      </c>
      <c r="E13313" t="str">
        <f>IF(MOD(D13313,2)=0,"EVEN","ODD")</f>
        <v>EVEN</v>
      </c>
      <c r="F13313" t="str">
        <f>IF(D13313&lt;=18,"LOW (1-18)","HIGH (19-36)")</f>
        <v>LOW (1-18)</v>
      </c>
      <c r="G13313">
        <f>INT((D13313-1)/6)+1</f>
        <v>3</v>
      </c>
      <c r="H13313">
        <f>MOD(D13313-1,6)+1</f>
        <v>2</v>
      </c>
      <c r="I13313">
        <f>37-D13313</f>
        <v>23</v>
      </c>
      <c r="J13313">
        <f>ABS(D13313-D13314)</f>
        <v>16</v>
      </c>
      <c r="K13313">
        <f>AVERAGE(D13313:D13317)</f>
        <v>14</v>
      </c>
      <c r="L13313">
        <f>AVERAGE(D13313:D13332)</f>
        <v>14</v>
      </c>
      <c r="M13313">
        <f>K13313-L13313</f>
        <v>0</v>
      </c>
      <c r="N13313" t="str">
        <f>IF(K13313&gt;L13313,"HIGH ZONE BIAS",IF(K13313&lt;L13313,"LOW ZONE BIAS","EQUILIBRIUM"))</f>
        <v>EQUILIBRIUM</v>
      </c>
    </row>
    <row r="13314">
      <c r="A13314">
        <v>14253</v>
      </c>
      <c r="B13314" t="str">
        <v>2015-09-09</v>
      </c>
      <c r="C13314" t="str">
        <v>Evening</v>
      </c>
      <c r="D13314">
        <v>30</v>
      </c>
      <c r="E13314" t="str">
        <f>IF(MOD(D13314,2)=0,"EVEN","ODD")</f>
        <v>EVEN</v>
      </c>
      <c r="F13314" t="str">
        <f>IF(D13314&lt;=18,"LOW (1-18)","HIGH (19-36)")</f>
        <v>HIGH (19-36)</v>
      </c>
      <c r="G13314">
        <f>INT((D13314-1)/6)+1</f>
        <v>5</v>
      </c>
      <c r="H13314">
        <f>MOD(D13314-1,6)+1</f>
        <v>6</v>
      </c>
      <c r="I13314">
        <f>37-D13314</f>
        <v>7</v>
      </c>
      <c r="J13314">
        <f>ABS(D13314-D13315)</f>
        <v>4</v>
      </c>
      <c r="K13314">
        <f>AVERAGE(D13314:D13318)</f>
        <v>30</v>
      </c>
      <c r="L13314">
        <f>AVERAGE(D13314:D13333)</f>
        <v>30</v>
      </c>
      <c r="M13314">
        <f>K13314-L13314</f>
        <v>0</v>
      </c>
      <c r="N13314" t="str">
        <f>IF(K13314&gt;L13314,"HIGH ZONE BIAS",IF(K13314&lt;L13314,"LOW ZONE BIAS","EQUILIBRIUM"))</f>
        <v>EQUILIBRIUM</v>
      </c>
    </row>
    <row r="13315">
      <c r="A13315">
        <v>14252</v>
      </c>
      <c r="B13315" t="str">
        <v>2015-09-09</v>
      </c>
      <c r="C13315" t="str">
        <v>Afternoon</v>
      </c>
      <c r="D13315">
        <v>34</v>
      </c>
      <c r="E13315" t="str">
        <f>IF(MOD(D13315,2)=0,"EVEN","ODD")</f>
        <v>EVEN</v>
      </c>
      <c r="F13315" t="str">
        <f>IF(D13315&lt;=18,"LOW (1-18)","HIGH (19-36)")</f>
        <v>HIGH (19-36)</v>
      </c>
      <c r="G13315">
        <f>INT((D13315-1)/6)+1</f>
        <v>6</v>
      </c>
      <c r="H13315">
        <f>MOD(D13315-1,6)+1</f>
        <v>4</v>
      </c>
      <c r="I13315">
        <f>37-D13315</f>
        <v>3</v>
      </c>
      <c r="J13315">
        <f>ABS(D13315-D13316)</f>
        <v>16</v>
      </c>
      <c r="K13315">
        <f>AVERAGE(D13315:D13319)</f>
        <v>34</v>
      </c>
      <c r="L13315">
        <f>AVERAGE(D13315:D13334)</f>
        <v>34</v>
      </c>
      <c r="M13315">
        <f>K13315-L13315</f>
        <v>0</v>
      </c>
      <c r="N13315" t="str">
        <f>IF(K13315&gt;L13315,"HIGH ZONE BIAS",IF(K13315&lt;L13315,"LOW ZONE BIAS","EQUILIBRIUM"))</f>
        <v>EQUILIBRIUM</v>
      </c>
    </row>
    <row r="13316">
      <c r="A13316">
        <v>14251</v>
      </c>
      <c r="B13316" t="str">
        <v>2015-09-09</v>
      </c>
      <c r="C13316" t="str">
        <v>Midday</v>
      </c>
      <c r="D13316">
        <v>18</v>
      </c>
      <c r="E13316" t="str">
        <f>IF(MOD(D13316,2)=0,"EVEN","ODD")</f>
        <v>EVEN</v>
      </c>
      <c r="F13316" t="str">
        <f>IF(D13316&lt;=18,"LOW (1-18)","HIGH (19-36)")</f>
        <v>LOW (1-18)</v>
      </c>
      <c r="G13316">
        <f>INT((D13316-1)/6)+1</f>
        <v>3</v>
      </c>
      <c r="H13316">
        <f>MOD(D13316-1,6)+1</f>
        <v>6</v>
      </c>
      <c r="I13316">
        <f>37-D13316</f>
        <v>19</v>
      </c>
      <c r="J13316">
        <f>ABS(D13316-D13317)</f>
        <v>4</v>
      </c>
      <c r="K13316">
        <f>AVERAGE(D13316:D13320)</f>
        <v>18</v>
      </c>
      <c r="L13316">
        <f>AVERAGE(D13316:D13335)</f>
        <v>18</v>
      </c>
      <c r="M13316">
        <f>K13316-L13316</f>
        <v>0</v>
      </c>
      <c r="N13316" t="str">
        <f>IF(K13316&gt;L13316,"HIGH ZONE BIAS",IF(K13316&lt;L13316,"LOW ZONE BIAS","EQUILIBRIUM"))</f>
        <v>EQUILIBRIUM</v>
      </c>
    </row>
    <row r="13317">
      <c r="A13317">
        <v>14250</v>
      </c>
      <c r="B13317" t="str">
        <v>2015-09-09</v>
      </c>
      <c r="C13317" t="str">
        <v>Morning</v>
      </c>
      <c r="D13317">
        <v>22</v>
      </c>
      <c r="E13317" t="str">
        <f>IF(MOD(D13317,2)=0,"EVEN","ODD")</f>
        <v>EVEN</v>
      </c>
      <c r="F13317" t="str">
        <f>IF(D13317&lt;=18,"LOW (1-18)","HIGH (19-36)")</f>
        <v>HIGH (19-36)</v>
      </c>
      <c r="G13317">
        <f>INT((D13317-1)/6)+1</f>
        <v>4</v>
      </c>
      <c r="H13317">
        <f>MOD(D13317-1,6)+1</f>
        <v>4</v>
      </c>
      <c r="I13317">
        <f>37-D13317</f>
        <v>15</v>
      </c>
      <c r="J13317">
        <f>ABS(D13317-D13318)</f>
        <v>6</v>
      </c>
      <c r="K13317">
        <f>AVERAGE(D13317:D13321)</f>
        <v>22</v>
      </c>
      <c r="L13317">
        <f>AVERAGE(D13317:D13336)</f>
        <v>22</v>
      </c>
      <c r="M13317">
        <f>K13317-L13317</f>
        <v>0</v>
      </c>
      <c r="N13317" t="str">
        <f>IF(K13317&gt;L13317,"HIGH ZONE BIAS",IF(K13317&lt;L13317,"LOW ZONE BIAS","EQUILIBRIUM"))</f>
        <v>EQUILIBRIUM</v>
      </c>
    </row>
    <row r="13318">
      <c r="A13318">
        <v>14249</v>
      </c>
      <c r="B13318" t="str">
        <v>2015-09-08</v>
      </c>
      <c r="C13318" t="str">
        <v>Evening</v>
      </c>
      <c r="D13318">
        <v>16</v>
      </c>
      <c r="E13318" t="str">
        <f>IF(MOD(D13318,2)=0,"EVEN","ODD")</f>
        <v>EVEN</v>
      </c>
      <c r="F13318" t="str">
        <f>IF(D13318&lt;=18,"LOW (1-18)","HIGH (19-36)")</f>
        <v>LOW (1-18)</v>
      </c>
      <c r="G13318">
        <f>INT((D13318-1)/6)+1</f>
        <v>3</v>
      </c>
      <c r="H13318">
        <f>MOD(D13318-1,6)+1</f>
        <v>4</v>
      </c>
      <c r="I13318">
        <f>37-D13318</f>
        <v>21</v>
      </c>
      <c r="J13318">
        <f>ABS(D13318-D13319)</f>
        <v>0</v>
      </c>
      <c r="K13318">
        <f>AVERAGE(D13318:D13322)</f>
        <v>16</v>
      </c>
      <c r="L13318">
        <f>AVERAGE(D13318:D13337)</f>
        <v>16</v>
      </c>
      <c r="M13318">
        <f>K13318-L13318</f>
        <v>0</v>
      </c>
      <c r="N13318" t="str">
        <f>IF(K13318&gt;L13318,"HIGH ZONE BIAS",IF(K13318&lt;L13318,"LOW ZONE BIAS","EQUILIBRIUM"))</f>
        <v>EQUILIBRIUM</v>
      </c>
    </row>
    <row r="13319">
      <c r="A13319">
        <v>14248</v>
      </c>
      <c r="B13319" t="str">
        <v>2015-09-08</v>
      </c>
      <c r="C13319" t="str">
        <v>Afternoon</v>
      </c>
      <c r="D13319">
        <v>16</v>
      </c>
      <c r="E13319" t="str">
        <f>IF(MOD(D13319,2)=0,"EVEN","ODD")</f>
        <v>EVEN</v>
      </c>
      <c r="F13319" t="str">
        <f>IF(D13319&lt;=18,"LOW (1-18)","HIGH (19-36)")</f>
        <v>LOW (1-18)</v>
      </c>
      <c r="G13319">
        <f>INT((D13319-1)/6)+1</f>
        <v>3</v>
      </c>
      <c r="H13319">
        <f>MOD(D13319-1,6)+1</f>
        <v>4</v>
      </c>
      <c r="I13319">
        <f>37-D13319</f>
        <v>21</v>
      </c>
      <c r="J13319">
        <f>ABS(D13319-D13320)</f>
        <v>17</v>
      </c>
      <c r="K13319">
        <f>AVERAGE(D13319:D13323)</f>
        <v>16</v>
      </c>
      <c r="L13319">
        <f>AVERAGE(D13319:D13338)</f>
        <v>16</v>
      </c>
      <c r="M13319">
        <f>K13319-L13319</f>
        <v>0</v>
      </c>
      <c r="N13319" t="str">
        <f>IF(K13319&gt;L13319,"HIGH ZONE BIAS",IF(K13319&lt;L13319,"LOW ZONE BIAS","EQUILIBRIUM"))</f>
        <v>EQUILIBRIUM</v>
      </c>
    </row>
    <row r="13320">
      <c r="A13320">
        <v>14247</v>
      </c>
      <c r="B13320" t="str">
        <v>2015-09-08</v>
      </c>
      <c r="C13320" t="str">
        <v>Midday</v>
      </c>
      <c r="D13320">
        <v>33</v>
      </c>
      <c r="E13320" t="str">
        <f>IF(MOD(D13320,2)=0,"EVEN","ODD")</f>
        <v>ODD</v>
      </c>
      <c r="F13320" t="str">
        <f>IF(D13320&lt;=18,"LOW (1-18)","HIGH (19-36)")</f>
        <v>HIGH (19-36)</v>
      </c>
      <c r="G13320">
        <f>INT((D13320-1)/6)+1</f>
        <v>6</v>
      </c>
      <c r="H13320">
        <f>MOD(D13320-1,6)+1</f>
        <v>3</v>
      </c>
      <c r="I13320">
        <f>37-D13320</f>
        <v>4</v>
      </c>
      <c r="J13320">
        <f>ABS(D13320-D13321)</f>
        <v>25</v>
      </c>
      <c r="K13320">
        <f>AVERAGE(D13320:D13324)</f>
        <v>33</v>
      </c>
      <c r="L13320">
        <f>AVERAGE(D13320:D13339)</f>
        <v>33</v>
      </c>
      <c r="M13320">
        <f>K13320-L13320</f>
        <v>0</v>
      </c>
      <c r="N13320" t="str">
        <f>IF(K13320&gt;L13320,"HIGH ZONE BIAS",IF(K13320&lt;L13320,"LOW ZONE BIAS","EQUILIBRIUM"))</f>
        <v>EQUILIBRIUM</v>
      </c>
    </row>
    <row r="13321">
      <c r="A13321">
        <v>14246</v>
      </c>
      <c r="B13321" t="str">
        <v>2015-09-08</v>
      </c>
      <c r="C13321" t="str">
        <v>Morning</v>
      </c>
      <c r="D13321">
        <v>8</v>
      </c>
      <c r="E13321" t="str">
        <f>IF(MOD(D13321,2)=0,"EVEN","ODD")</f>
        <v>EVEN</v>
      </c>
      <c r="F13321" t="str">
        <f>IF(D13321&lt;=18,"LOW (1-18)","HIGH (19-36)")</f>
        <v>LOW (1-18)</v>
      </c>
      <c r="G13321">
        <f>INT((D13321-1)/6)+1</f>
        <v>2</v>
      </c>
      <c r="H13321">
        <f>MOD(D13321-1,6)+1</f>
        <v>2</v>
      </c>
      <c r="I13321">
        <f>37-D13321</f>
        <v>29</v>
      </c>
      <c r="J13321">
        <f>ABS(D13321-D13322)</f>
        <v>12</v>
      </c>
      <c r="K13321">
        <f>AVERAGE(D13321:D13325)</f>
        <v>8</v>
      </c>
      <c r="L13321">
        <f>AVERAGE(D13321:D13340)</f>
        <v>8</v>
      </c>
      <c r="M13321">
        <f>K13321-L13321</f>
        <v>0</v>
      </c>
      <c r="N13321" t="str">
        <f>IF(K13321&gt;L13321,"HIGH ZONE BIAS",IF(K13321&lt;L13321,"LOW ZONE BIAS","EQUILIBRIUM"))</f>
        <v>EQUILIBRIUM</v>
      </c>
    </row>
    <row r="13322">
      <c r="A13322">
        <v>14245</v>
      </c>
      <c r="B13322" t="str">
        <v>2015-09-07</v>
      </c>
      <c r="C13322" t="str">
        <v>Evening</v>
      </c>
      <c r="D13322">
        <v>20</v>
      </c>
      <c r="E13322" t="str">
        <f>IF(MOD(D13322,2)=0,"EVEN","ODD")</f>
        <v>EVEN</v>
      </c>
      <c r="F13322" t="str">
        <f>IF(D13322&lt;=18,"LOW (1-18)","HIGH (19-36)")</f>
        <v>HIGH (19-36)</v>
      </c>
      <c r="G13322">
        <f>INT((D13322-1)/6)+1</f>
        <v>4</v>
      </c>
      <c r="H13322">
        <f>MOD(D13322-1,6)+1</f>
        <v>2</v>
      </c>
      <c r="I13322">
        <f>37-D13322</f>
        <v>17</v>
      </c>
      <c r="J13322">
        <f>ABS(D13322-D13323)</f>
        <v>4</v>
      </c>
      <c r="K13322">
        <f>AVERAGE(D13322:D13326)</f>
        <v>20</v>
      </c>
      <c r="L13322">
        <f>AVERAGE(D13322:D13341)</f>
        <v>20</v>
      </c>
      <c r="M13322">
        <f>K13322-L13322</f>
        <v>0</v>
      </c>
      <c r="N13322" t="str">
        <f>IF(K13322&gt;L13322,"HIGH ZONE BIAS",IF(K13322&lt;L13322,"LOW ZONE BIAS","EQUILIBRIUM"))</f>
        <v>EQUILIBRIUM</v>
      </c>
    </row>
    <row r="13323">
      <c r="A13323">
        <v>14244</v>
      </c>
      <c r="B13323" t="str">
        <v>2015-09-07</v>
      </c>
      <c r="C13323" t="str">
        <v>Afternoon</v>
      </c>
      <c r="D13323">
        <v>16</v>
      </c>
      <c r="E13323" t="str">
        <f>IF(MOD(D13323,2)=0,"EVEN","ODD")</f>
        <v>EVEN</v>
      </c>
      <c r="F13323" t="str">
        <f>IF(D13323&lt;=18,"LOW (1-18)","HIGH (19-36)")</f>
        <v>LOW (1-18)</v>
      </c>
      <c r="G13323">
        <f>INT((D13323-1)/6)+1</f>
        <v>3</v>
      </c>
      <c r="H13323">
        <f>MOD(D13323-1,6)+1</f>
        <v>4</v>
      </c>
      <c r="I13323">
        <f>37-D13323</f>
        <v>21</v>
      </c>
      <c r="J13323">
        <f>ABS(D13323-D13324)</f>
        <v>15</v>
      </c>
      <c r="K13323">
        <f>AVERAGE(D13323:D13327)</f>
        <v>16</v>
      </c>
      <c r="L13323">
        <f>AVERAGE(D13323:D13342)</f>
        <v>16</v>
      </c>
      <c r="M13323">
        <f>K13323-L13323</f>
        <v>0</v>
      </c>
      <c r="N13323" t="str">
        <f>IF(K13323&gt;L13323,"HIGH ZONE BIAS",IF(K13323&lt;L13323,"LOW ZONE BIAS","EQUILIBRIUM"))</f>
        <v>EQUILIBRIUM</v>
      </c>
    </row>
    <row r="13324">
      <c r="A13324">
        <v>14243</v>
      </c>
      <c r="B13324" t="str">
        <v>2015-09-07</v>
      </c>
      <c r="C13324" t="str">
        <v>Midday</v>
      </c>
      <c r="D13324">
        <v>31</v>
      </c>
      <c r="E13324" t="str">
        <f>IF(MOD(D13324,2)=0,"EVEN","ODD")</f>
        <v>ODD</v>
      </c>
      <c r="F13324" t="str">
        <f>IF(D13324&lt;=18,"LOW (1-18)","HIGH (19-36)")</f>
        <v>HIGH (19-36)</v>
      </c>
      <c r="G13324">
        <f>INT((D13324-1)/6)+1</f>
        <v>6</v>
      </c>
      <c r="H13324">
        <f>MOD(D13324-1,6)+1</f>
        <v>1</v>
      </c>
      <c r="I13324">
        <f>37-D13324</f>
        <v>6</v>
      </c>
      <c r="J13324">
        <f>ABS(D13324-D13325)</f>
        <v>10</v>
      </c>
      <c r="K13324">
        <f>AVERAGE(D13324:D13328)</f>
        <v>31</v>
      </c>
      <c r="L13324">
        <f>AVERAGE(D13324:D13343)</f>
        <v>31</v>
      </c>
      <c r="M13324">
        <f>K13324-L13324</f>
        <v>0</v>
      </c>
      <c r="N13324" t="str">
        <f>IF(K13324&gt;L13324,"HIGH ZONE BIAS",IF(K13324&lt;L13324,"LOW ZONE BIAS","EQUILIBRIUM"))</f>
        <v>EQUILIBRIUM</v>
      </c>
    </row>
    <row r="13325">
      <c r="A13325">
        <v>14242</v>
      </c>
      <c r="B13325" t="str">
        <v>2015-09-07</v>
      </c>
      <c r="C13325" t="str">
        <v>Morning</v>
      </c>
      <c r="D13325">
        <v>21</v>
      </c>
      <c r="E13325" t="str">
        <f>IF(MOD(D13325,2)=0,"EVEN","ODD")</f>
        <v>ODD</v>
      </c>
      <c r="F13325" t="str">
        <f>IF(D13325&lt;=18,"LOW (1-18)","HIGH (19-36)")</f>
        <v>HIGH (19-36)</v>
      </c>
      <c r="G13325">
        <f>INT((D13325-1)/6)+1</f>
        <v>4</v>
      </c>
      <c r="H13325">
        <f>MOD(D13325-1,6)+1</f>
        <v>3</v>
      </c>
      <c r="I13325">
        <f>37-D13325</f>
        <v>16</v>
      </c>
      <c r="J13325">
        <f>ABS(D13325-D13326)</f>
        <v>10</v>
      </c>
      <c r="K13325">
        <f>AVERAGE(D13325:D13329)</f>
        <v>21</v>
      </c>
      <c r="L13325">
        <f>AVERAGE(D13325:D13344)</f>
        <v>21</v>
      </c>
      <c r="M13325">
        <f>K13325-L13325</f>
        <v>0</v>
      </c>
      <c r="N13325" t="str">
        <f>IF(K13325&gt;L13325,"HIGH ZONE BIAS",IF(K13325&lt;L13325,"LOW ZONE BIAS","EQUILIBRIUM"))</f>
        <v>EQUILIBRIUM</v>
      </c>
    </row>
    <row r="13326">
      <c r="A13326">
        <v>14241</v>
      </c>
      <c r="B13326" t="str">
        <v>2015-09-05</v>
      </c>
      <c r="C13326" t="str">
        <v>Evening</v>
      </c>
      <c r="D13326">
        <v>11</v>
      </c>
      <c r="E13326" t="str">
        <f>IF(MOD(D13326,2)=0,"EVEN","ODD")</f>
        <v>ODD</v>
      </c>
      <c r="F13326" t="str">
        <f>IF(D13326&lt;=18,"LOW (1-18)","HIGH (19-36)")</f>
        <v>LOW (1-18)</v>
      </c>
      <c r="G13326">
        <f>INT((D13326-1)/6)+1</f>
        <v>2</v>
      </c>
      <c r="H13326">
        <f>MOD(D13326-1,6)+1</f>
        <v>5</v>
      </c>
      <c r="I13326">
        <f>37-D13326</f>
        <v>26</v>
      </c>
      <c r="J13326">
        <f>ABS(D13326-D13327)</f>
        <v>21</v>
      </c>
      <c r="K13326">
        <f>AVERAGE(D13326:D13330)</f>
        <v>11</v>
      </c>
      <c r="L13326">
        <f>AVERAGE(D13326:D13345)</f>
        <v>11</v>
      </c>
      <c r="M13326">
        <f>K13326-L13326</f>
        <v>0</v>
      </c>
      <c r="N13326" t="str">
        <f>IF(K13326&gt;L13326,"HIGH ZONE BIAS",IF(K13326&lt;L13326,"LOW ZONE BIAS","EQUILIBRIUM"))</f>
        <v>EQUILIBRIUM</v>
      </c>
    </row>
    <row r="13327">
      <c r="A13327">
        <v>14240</v>
      </c>
      <c r="B13327" t="str">
        <v>2015-09-05</v>
      </c>
      <c r="C13327" t="str">
        <v>Afternoon</v>
      </c>
      <c r="D13327">
        <v>32</v>
      </c>
      <c r="E13327" t="str">
        <f>IF(MOD(D13327,2)=0,"EVEN","ODD")</f>
        <v>EVEN</v>
      </c>
      <c r="F13327" t="str">
        <f>IF(D13327&lt;=18,"LOW (1-18)","HIGH (19-36)")</f>
        <v>HIGH (19-36)</v>
      </c>
      <c r="G13327">
        <f>INT((D13327-1)/6)+1</f>
        <v>6</v>
      </c>
      <c r="H13327">
        <f>MOD(D13327-1,6)+1</f>
        <v>2</v>
      </c>
      <c r="I13327">
        <f>37-D13327</f>
        <v>5</v>
      </c>
      <c r="J13327">
        <f>ABS(D13327-D13328)</f>
        <v>30</v>
      </c>
      <c r="K13327">
        <f>AVERAGE(D13327:D13331)</f>
        <v>32</v>
      </c>
      <c r="L13327">
        <f>AVERAGE(D13327:D13346)</f>
        <v>32</v>
      </c>
      <c r="M13327">
        <f>K13327-L13327</f>
        <v>0</v>
      </c>
      <c r="N13327" t="str">
        <f>IF(K13327&gt;L13327,"HIGH ZONE BIAS",IF(K13327&lt;L13327,"LOW ZONE BIAS","EQUILIBRIUM"))</f>
        <v>EQUILIBRIUM</v>
      </c>
    </row>
    <row r="13328">
      <c r="A13328">
        <v>14239</v>
      </c>
      <c r="B13328" t="str">
        <v>2015-09-05</v>
      </c>
      <c r="C13328" t="str">
        <v>Midday</v>
      </c>
      <c r="D13328">
        <v>2</v>
      </c>
      <c r="E13328" t="str">
        <f>IF(MOD(D13328,2)=0,"EVEN","ODD")</f>
        <v>EVEN</v>
      </c>
      <c r="F13328" t="str">
        <f>IF(D13328&lt;=18,"LOW (1-18)","HIGH (19-36)")</f>
        <v>LOW (1-18)</v>
      </c>
      <c r="G13328">
        <f>INT((D13328-1)/6)+1</f>
        <v>1</v>
      </c>
      <c r="H13328">
        <f>MOD(D13328-1,6)+1</f>
        <v>2</v>
      </c>
      <c r="I13328">
        <f>37-D13328</f>
        <v>35</v>
      </c>
      <c r="J13328">
        <f>ABS(D13328-D13329)</f>
        <v>14</v>
      </c>
      <c r="K13328">
        <f>AVERAGE(D13328:D13332)</f>
        <v>2</v>
      </c>
      <c r="L13328">
        <f>AVERAGE(D13328:D13347)</f>
        <v>2</v>
      </c>
      <c r="M13328">
        <f>K13328-L13328</f>
        <v>0</v>
      </c>
      <c r="N13328" t="str">
        <f>IF(K13328&gt;L13328,"HIGH ZONE BIAS",IF(K13328&lt;L13328,"LOW ZONE BIAS","EQUILIBRIUM"))</f>
        <v>EQUILIBRIUM</v>
      </c>
    </row>
    <row r="13329">
      <c r="A13329">
        <v>14238</v>
      </c>
      <c r="B13329" t="str">
        <v>2015-09-05</v>
      </c>
      <c r="C13329" t="str">
        <v>Morning</v>
      </c>
      <c r="D13329">
        <v>16</v>
      </c>
      <c r="E13329" t="str">
        <f>IF(MOD(D13329,2)=0,"EVEN","ODD")</f>
        <v>EVEN</v>
      </c>
      <c r="F13329" t="str">
        <f>IF(D13329&lt;=18,"LOW (1-18)","HIGH (19-36)")</f>
        <v>LOW (1-18)</v>
      </c>
      <c r="G13329">
        <f>INT((D13329-1)/6)+1</f>
        <v>3</v>
      </c>
      <c r="H13329">
        <f>MOD(D13329-1,6)+1</f>
        <v>4</v>
      </c>
      <c r="I13329">
        <f>37-D13329</f>
        <v>21</v>
      </c>
      <c r="J13329">
        <f>ABS(D13329-D13330)</f>
        <v>1</v>
      </c>
      <c r="K13329">
        <f>AVERAGE(D13329:D13333)</f>
        <v>16</v>
      </c>
      <c r="L13329">
        <f>AVERAGE(D13329:D13348)</f>
        <v>16</v>
      </c>
      <c r="M13329">
        <f>K13329-L13329</f>
        <v>0</v>
      </c>
      <c r="N13329" t="str">
        <f>IF(K13329&gt;L13329,"HIGH ZONE BIAS",IF(K13329&lt;L13329,"LOW ZONE BIAS","EQUILIBRIUM"))</f>
        <v>EQUILIBRIUM</v>
      </c>
    </row>
    <row r="13330">
      <c r="A13330">
        <v>14237</v>
      </c>
      <c r="B13330" t="str">
        <v>2015-09-04</v>
      </c>
      <c r="C13330" t="str">
        <v>Evening</v>
      </c>
      <c r="D13330">
        <v>15</v>
      </c>
      <c r="E13330" t="str">
        <f>IF(MOD(D13330,2)=0,"EVEN","ODD")</f>
        <v>ODD</v>
      </c>
      <c r="F13330" t="str">
        <f>IF(D13330&lt;=18,"LOW (1-18)","HIGH (19-36)")</f>
        <v>LOW (1-18)</v>
      </c>
      <c r="G13330">
        <f>INT((D13330-1)/6)+1</f>
        <v>3</v>
      </c>
      <c r="H13330">
        <f>MOD(D13330-1,6)+1</f>
        <v>3</v>
      </c>
      <c r="I13330">
        <f>37-D13330</f>
        <v>22</v>
      </c>
      <c r="J13330">
        <f>ABS(D13330-D13331)</f>
        <v>13</v>
      </c>
      <c r="K13330">
        <f>AVERAGE(D13330:D13334)</f>
        <v>15</v>
      </c>
      <c r="L13330">
        <f>AVERAGE(D13330:D13349)</f>
        <v>15</v>
      </c>
      <c r="M13330">
        <f>K13330-L13330</f>
        <v>0</v>
      </c>
      <c r="N13330" t="str">
        <f>IF(K13330&gt;L13330,"HIGH ZONE BIAS",IF(K13330&lt;L13330,"LOW ZONE BIAS","EQUILIBRIUM"))</f>
        <v>EQUILIBRIUM</v>
      </c>
    </row>
    <row r="13331">
      <c r="A13331">
        <v>14236</v>
      </c>
      <c r="B13331" t="str">
        <v>2015-09-04</v>
      </c>
      <c r="C13331" t="str">
        <v>Afternoon</v>
      </c>
      <c r="D13331">
        <v>28</v>
      </c>
      <c r="E13331" t="str">
        <f>IF(MOD(D13331,2)=0,"EVEN","ODD")</f>
        <v>EVEN</v>
      </c>
      <c r="F13331" t="str">
        <f>IF(D13331&lt;=18,"LOW (1-18)","HIGH (19-36)")</f>
        <v>HIGH (19-36)</v>
      </c>
      <c r="G13331">
        <f>INT((D13331-1)/6)+1</f>
        <v>5</v>
      </c>
      <c r="H13331">
        <f>MOD(D13331-1,6)+1</f>
        <v>4</v>
      </c>
      <c r="I13331">
        <f>37-D13331</f>
        <v>9</v>
      </c>
      <c r="J13331">
        <f>ABS(D13331-D13332)</f>
        <v>11</v>
      </c>
      <c r="K13331">
        <f>AVERAGE(D13331:D13335)</f>
        <v>28</v>
      </c>
      <c r="L13331">
        <f>AVERAGE(D13331:D13350)</f>
        <v>28</v>
      </c>
      <c r="M13331">
        <f>K13331-L13331</f>
        <v>0</v>
      </c>
      <c r="N13331" t="str">
        <f>IF(K13331&gt;L13331,"HIGH ZONE BIAS",IF(K13331&lt;L13331,"LOW ZONE BIAS","EQUILIBRIUM"))</f>
        <v>EQUILIBRIUM</v>
      </c>
    </row>
    <row r="13332">
      <c r="A13332">
        <v>14235</v>
      </c>
      <c r="B13332" t="str">
        <v>2015-09-04</v>
      </c>
      <c r="C13332" t="str">
        <v>Midday</v>
      </c>
      <c r="D13332">
        <v>17</v>
      </c>
      <c r="E13332" t="str">
        <f>IF(MOD(D13332,2)=0,"EVEN","ODD")</f>
        <v>ODD</v>
      </c>
      <c r="F13332" t="str">
        <f>IF(D13332&lt;=18,"LOW (1-18)","HIGH (19-36)")</f>
        <v>LOW (1-18)</v>
      </c>
      <c r="G13332">
        <f>INT((D13332-1)/6)+1</f>
        <v>3</v>
      </c>
      <c r="H13332">
        <f>MOD(D13332-1,6)+1</f>
        <v>5</v>
      </c>
      <c r="I13332">
        <f>37-D13332</f>
        <v>20</v>
      </c>
      <c r="J13332">
        <f>ABS(D13332-D13333)</f>
        <v>15</v>
      </c>
      <c r="K13332">
        <f>AVERAGE(D13332:D13336)</f>
        <v>17</v>
      </c>
      <c r="L13332">
        <f>AVERAGE(D13332:D13351)</f>
        <v>17</v>
      </c>
      <c r="M13332">
        <f>K13332-L13332</f>
        <v>0</v>
      </c>
      <c r="N13332" t="str">
        <f>IF(K13332&gt;L13332,"HIGH ZONE BIAS",IF(K13332&lt;L13332,"LOW ZONE BIAS","EQUILIBRIUM"))</f>
        <v>EQUILIBRIUM</v>
      </c>
    </row>
    <row r="13333">
      <c r="A13333">
        <v>14234</v>
      </c>
      <c r="B13333" t="str">
        <v>2015-09-04</v>
      </c>
      <c r="C13333" t="str">
        <v>Morning</v>
      </c>
      <c r="D13333">
        <v>32</v>
      </c>
      <c r="E13333" t="str">
        <f>IF(MOD(D13333,2)=0,"EVEN","ODD")</f>
        <v>EVEN</v>
      </c>
      <c r="F13333" t="str">
        <f>IF(D13333&lt;=18,"LOW (1-18)","HIGH (19-36)")</f>
        <v>HIGH (19-36)</v>
      </c>
      <c r="G13333">
        <f>INT((D13333-1)/6)+1</f>
        <v>6</v>
      </c>
      <c r="H13333">
        <f>MOD(D13333-1,6)+1</f>
        <v>2</v>
      </c>
      <c r="I13333">
        <f>37-D13333</f>
        <v>5</v>
      </c>
      <c r="J13333">
        <f>ABS(D13333-D13334)</f>
        <v>2</v>
      </c>
      <c r="K13333">
        <f>AVERAGE(D13333:D13337)</f>
        <v>32</v>
      </c>
      <c r="L13333">
        <f>AVERAGE(D13333:D13352)</f>
        <v>32</v>
      </c>
      <c r="M13333">
        <f>K13333-L13333</f>
        <v>0</v>
      </c>
      <c r="N13333" t="str">
        <f>IF(K13333&gt;L13333,"HIGH ZONE BIAS",IF(K13333&lt;L13333,"LOW ZONE BIAS","EQUILIBRIUM"))</f>
        <v>EQUILIBRIUM</v>
      </c>
    </row>
    <row r="13334">
      <c r="A13334">
        <v>14233</v>
      </c>
      <c r="B13334" t="str">
        <v>2015-09-03</v>
      </c>
      <c r="C13334" t="str">
        <v>Evening</v>
      </c>
      <c r="D13334">
        <v>30</v>
      </c>
      <c r="E13334" t="str">
        <f>IF(MOD(D13334,2)=0,"EVEN","ODD")</f>
        <v>EVEN</v>
      </c>
      <c r="F13334" t="str">
        <f>IF(D13334&lt;=18,"LOW (1-18)","HIGH (19-36)")</f>
        <v>HIGH (19-36)</v>
      </c>
      <c r="G13334">
        <f>INT((D13334-1)/6)+1</f>
        <v>5</v>
      </c>
      <c r="H13334">
        <f>MOD(D13334-1,6)+1</f>
        <v>6</v>
      </c>
      <c r="I13334">
        <f>37-D13334</f>
        <v>7</v>
      </c>
      <c r="J13334">
        <f>ABS(D13334-D13335)</f>
        <v>25</v>
      </c>
      <c r="K13334">
        <f>AVERAGE(D13334:D13338)</f>
        <v>30</v>
      </c>
      <c r="L13334">
        <f>AVERAGE(D13334:D13353)</f>
        <v>30</v>
      </c>
      <c r="M13334">
        <f>K13334-L13334</f>
        <v>0</v>
      </c>
      <c r="N13334" t="str">
        <f>IF(K13334&gt;L13334,"HIGH ZONE BIAS",IF(K13334&lt;L13334,"LOW ZONE BIAS","EQUILIBRIUM"))</f>
        <v>EQUILIBRIUM</v>
      </c>
    </row>
    <row r="13335">
      <c r="A13335">
        <v>14232</v>
      </c>
      <c r="B13335" t="str">
        <v>2015-09-03</v>
      </c>
      <c r="C13335" t="str">
        <v>Afternoon</v>
      </c>
      <c r="D13335">
        <v>5</v>
      </c>
      <c r="E13335" t="str">
        <f>IF(MOD(D13335,2)=0,"EVEN","ODD")</f>
        <v>ODD</v>
      </c>
      <c r="F13335" t="str">
        <f>IF(D13335&lt;=18,"LOW (1-18)","HIGH (19-36)")</f>
        <v>LOW (1-18)</v>
      </c>
      <c r="G13335">
        <f>INT((D13335-1)/6)+1</f>
        <v>1</v>
      </c>
      <c r="H13335">
        <f>MOD(D13335-1,6)+1</f>
        <v>5</v>
      </c>
      <c r="I13335">
        <f>37-D13335</f>
        <v>32</v>
      </c>
      <c r="J13335">
        <f>ABS(D13335-D13336)</f>
        <v>21</v>
      </c>
      <c r="K13335">
        <f>AVERAGE(D13335:D13339)</f>
        <v>5</v>
      </c>
      <c r="L13335">
        <f>AVERAGE(D13335:D13354)</f>
        <v>5</v>
      </c>
      <c r="M13335">
        <f>K13335-L13335</f>
        <v>0</v>
      </c>
      <c r="N13335" t="str">
        <f>IF(K13335&gt;L13335,"HIGH ZONE BIAS",IF(K13335&lt;L13335,"LOW ZONE BIAS","EQUILIBRIUM"))</f>
        <v>EQUILIBRIUM</v>
      </c>
    </row>
    <row r="13336">
      <c r="A13336">
        <v>14231</v>
      </c>
      <c r="B13336" t="str">
        <v>2015-09-03</v>
      </c>
      <c r="C13336" t="str">
        <v>Midday</v>
      </c>
      <c r="D13336">
        <v>26</v>
      </c>
      <c r="E13336" t="str">
        <f>IF(MOD(D13336,2)=0,"EVEN","ODD")</f>
        <v>EVEN</v>
      </c>
      <c r="F13336" t="str">
        <f>IF(D13336&lt;=18,"LOW (1-18)","HIGH (19-36)")</f>
        <v>HIGH (19-36)</v>
      </c>
      <c r="G13336">
        <f>INT((D13336-1)/6)+1</f>
        <v>5</v>
      </c>
      <c r="H13336">
        <f>MOD(D13336-1,6)+1</f>
        <v>2</v>
      </c>
      <c r="I13336">
        <f>37-D13336</f>
        <v>11</v>
      </c>
      <c r="J13336">
        <f>ABS(D13336-D13337)</f>
        <v>24</v>
      </c>
      <c r="K13336">
        <f>AVERAGE(D13336:D13340)</f>
        <v>26</v>
      </c>
      <c r="L13336">
        <f>AVERAGE(D13336:D13355)</f>
        <v>26</v>
      </c>
      <c r="M13336">
        <f>K13336-L13336</f>
        <v>0</v>
      </c>
      <c r="N13336" t="str">
        <f>IF(K13336&gt;L13336,"HIGH ZONE BIAS",IF(K13336&lt;L13336,"LOW ZONE BIAS","EQUILIBRIUM"))</f>
        <v>EQUILIBRIUM</v>
      </c>
    </row>
    <row r="13337">
      <c r="A13337">
        <v>14230</v>
      </c>
      <c r="B13337" t="str">
        <v>2015-09-03</v>
      </c>
      <c r="C13337" t="str">
        <v>Morning</v>
      </c>
      <c r="D13337">
        <v>2</v>
      </c>
      <c r="E13337" t="str">
        <f>IF(MOD(D13337,2)=0,"EVEN","ODD")</f>
        <v>EVEN</v>
      </c>
      <c r="F13337" t="str">
        <f>IF(D13337&lt;=18,"LOW (1-18)","HIGH (19-36)")</f>
        <v>LOW (1-18)</v>
      </c>
      <c r="G13337">
        <f>INT((D13337-1)/6)+1</f>
        <v>1</v>
      </c>
      <c r="H13337">
        <f>MOD(D13337-1,6)+1</f>
        <v>2</v>
      </c>
      <c r="I13337">
        <f>37-D13337</f>
        <v>35</v>
      </c>
      <c r="J13337">
        <f>ABS(D13337-D13338)</f>
        <v>10</v>
      </c>
      <c r="K13337">
        <f>AVERAGE(D13337:D13341)</f>
        <v>2</v>
      </c>
      <c r="L13337">
        <f>AVERAGE(D13337:D13356)</f>
        <v>2</v>
      </c>
      <c r="M13337">
        <f>K13337-L13337</f>
        <v>0</v>
      </c>
      <c r="N13337" t="str">
        <f>IF(K13337&gt;L13337,"HIGH ZONE BIAS",IF(K13337&lt;L13337,"LOW ZONE BIAS","EQUILIBRIUM"))</f>
        <v>EQUILIBRIUM</v>
      </c>
    </row>
    <row r="13338">
      <c r="A13338">
        <v>14229</v>
      </c>
      <c r="B13338" t="str">
        <v>2015-09-02</v>
      </c>
      <c r="C13338" t="str">
        <v>Evening</v>
      </c>
      <c r="D13338">
        <v>12</v>
      </c>
      <c r="E13338" t="str">
        <f>IF(MOD(D13338,2)=0,"EVEN","ODD")</f>
        <v>EVEN</v>
      </c>
      <c r="F13338" t="str">
        <f>IF(D13338&lt;=18,"LOW (1-18)","HIGH (19-36)")</f>
        <v>LOW (1-18)</v>
      </c>
      <c r="G13338">
        <f>INT((D13338-1)/6)+1</f>
        <v>2</v>
      </c>
      <c r="H13338">
        <f>MOD(D13338-1,6)+1</f>
        <v>6</v>
      </c>
      <c r="I13338">
        <f>37-D13338</f>
        <v>25</v>
      </c>
      <c r="J13338">
        <f>ABS(D13338-D13339)</f>
        <v>1</v>
      </c>
      <c r="K13338">
        <f>AVERAGE(D13338:D13342)</f>
        <v>12</v>
      </c>
      <c r="L13338">
        <f>AVERAGE(D13338:D13357)</f>
        <v>12</v>
      </c>
      <c r="M13338">
        <f>K13338-L13338</f>
        <v>0</v>
      </c>
      <c r="N13338" t="str">
        <f>IF(K13338&gt;L13338,"HIGH ZONE BIAS",IF(K13338&lt;L13338,"LOW ZONE BIAS","EQUILIBRIUM"))</f>
        <v>EQUILIBRIUM</v>
      </c>
    </row>
    <row r="13339">
      <c r="A13339">
        <v>14228</v>
      </c>
      <c r="B13339" t="str">
        <v>2015-09-02</v>
      </c>
      <c r="C13339" t="str">
        <v>Afternoon</v>
      </c>
      <c r="D13339">
        <v>13</v>
      </c>
      <c r="E13339" t="str">
        <f>IF(MOD(D13339,2)=0,"EVEN","ODD")</f>
        <v>ODD</v>
      </c>
      <c r="F13339" t="str">
        <f>IF(D13339&lt;=18,"LOW (1-18)","HIGH (19-36)")</f>
        <v>LOW (1-18)</v>
      </c>
      <c r="G13339">
        <f>INT((D13339-1)/6)+1</f>
        <v>3</v>
      </c>
      <c r="H13339">
        <f>MOD(D13339-1,6)+1</f>
        <v>1</v>
      </c>
      <c r="I13339">
        <f>37-D13339</f>
        <v>24</v>
      </c>
      <c r="J13339">
        <f>ABS(D13339-D13340)</f>
        <v>10</v>
      </c>
      <c r="K13339">
        <f>AVERAGE(D13339:D13343)</f>
        <v>13</v>
      </c>
      <c r="L13339">
        <f>AVERAGE(D13339:D13358)</f>
        <v>13</v>
      </c>
      <c r="M13339">
        <f>K13339-L13339</f>
        <v>0</v>
      </c>
      <c r="N13339" t="str">
        <f>IF(K13339&gt;L13339,"HIGH ZONE BIAS",IF(K13339&lt;L13339,"LOW ZONE BIAS","EQUILIBRIUM"))</f>
        <v>EQUILIBRIUM</v>
      </c>
    </row>
    <row r="13340">
      <c r="A13340">
        <v>14227</v>
      </c>
      <c r="B13340" t="str">
        <v>2015-09-02</v>
      </c>
      <c r="C13340" t="str">
        <v>Midday</v>
      </c>
      <c r="D13340">
        <v>23</v>
      </c>
      <c r="E13340" t="str">
        <f>IF(MOD(D13340,2)=0,"EVEN","ODD")</f>
        <v>ODD</v>
      </c>
      <c r="F13340" t="str">
        <f>IF(D13340&lt;=18,"LOW (1-18)","HIGH (19-36)")</f>
        <v>HIGH (19-36)</v>
      </c>
      <c r="G13340">
        <f>INT((D13340-1)/6)+1</f>
        <v>4</v>
      </c>
      <c r="H13340">
        <f>MOD(D13340-1,6)+1</f>
        <v>5</v>
      </c>
      <c r="I13340">
        <f>37-D13340</f>
        <v>14</v>
      </c>
      <c r="J13340">
        <f>ABS(D13340-D13341)</f>
        <v>21</v>
      </c>
      <c r="K13340">
        <f>AVERAGE(D13340:D13344)</f>
        <v>23</v>
      </c>
      <c r="L13340">
        <f>AVERAGE(D13340:D13359)</f>
        <v>23</v>
      </c>
      <c r="M13340">
        <f>K13340-L13340</f>
        <v>0</v>
      </c>
      <c r="N13340" t="str">
        <f>IF(K13340&gt;L13340,"HIGH ZONE BIAS",IF(K13340&lt;L13340,"LOW ZONE BIAS","EQUILIBRIUM"))</f>
        <v>EQUILIBRIUM</v>
      </c>
    </row>
    <row r="13341">
      <c r="A13341">
        <v>14226</v>
      </c>
      <c r="B13341" t="str">
        <v>2015-09-02</v>
      </c>
      <c r="C13341" t="str">
        <v>Morning</v>
      </c>
      <c r="D13341">
        <v>2</v>
      </c>
      <c r="E13341" t="str">
        <f>IF(MOD(D13341,2)=0,"EVEN","ODD")</f>
        <v>EVEN</v>
      </c>
      <c r="F13341" t="str">
        <f>IF(D13341&lt;=18,"LOW (1-18)","HIGH (19-36)")</f>
        <v>LOW (1-18)</v>
      </c>
      <c r="G13341">
        <f>INT((D13341-1)/6)+1</f>
        <v>1</v>
      </c>
      <c r="H13341">
        <f>MOD(D13341-1,6)+1</f>
        <v>2</v>
      </c>
      <c r="I13341">
        <f>37-D13341</f>
        <v>35</v>
      </c>
      <c r="J13341">
        <f>ABS(D13341-D13342)</f>
        <v>32</v>
      </c>
      <c r="K13341">
        <f>AVERAGE(D13341:D13345)</f>
        <v>2</v>
      </c>
      <c r="L13341">
        <f>AVERAGE(D13341:D13360)</f>
        <v>2</v>
      </c>
      <c r="M13341">
        <f>K13341-L13341</f>
        <v>0</v>
      </c>
      <c r="N13341" t="str">
        <f>IF(K13341&gt;L13341,"HIGH ZONE BIAS",IF(K13341&lt;L13341,"LOW ZONE BIAS","EQUILIBRIUM"))</f>
        <v>EQUILIBRIUM</v>
      </c>
    </row>
    <row r="13342">
      <c r="A13342">
        <v>14225</v>
      </c>
      <c r="B13342" t="str">
        <v>2015-09-01</v>
      </c>
      <c r="C13342" t="str">
        <v>Evening</v>
      </c>
      <c r="D13342">
        <v>34</v>
      </c>
      <c r="E13342" t="str">
        <f>IF(MOD(D13342,2)=0,"EVEN","ODD")</f>
        <v>EVEN</v>
      </c>
      <c r="F13342" t="str">
        <f>IF(D13342&lt;=18,"LOW (1-18)","HIGH (19-36)")</f>
        <v>HIGH (19-36)</v>
      </c>
      <c r="G13342">
        <f>INT((D13342-1)/6)+1</f>
        <v>6</v>
      </c>
      <c r="H13342">
        <f>MOD(D13342-1,6)+1</f>
        <v>4</v>
      </c>
      <c r="I13342">
        <f>37-D13342</f>
        <v>3</v>
      </c>
      <c r="J13342">
        <f>ABS(D13342-D13343)</f>
        <v>3</v>
      </c>
      <c r="K13342">
        <f>AVERAGE(D13342:D13346)</f>
        <v>34</v>
      </c>
      <c r="L13342">
        <f>AVERAGE(D13342:D13361)</f>
        <v>34</v>
      </c>
      <c r="M13342">
        <f>K13342-L13342</f>
        <v>0</v>
      </c>
      <c r="N13342" t="str">
        <f>IF(K13342&gt;L13342,"HIGH ZONE BIAS",IF(K13342&lt;L13342,"LOW ZONE BIAS","EQUILIBRIUM"))</f>
        <v>EQUILIBRIUM</v>
      </c>
    </row>
    <row r="13343">
      <c r="A13343">
        <v>14224</v>
      </c>
      <c r="B13343" t="str">
        <v>2015-09-01</v>
      </c>
      <c r="C13343" t="str">
        <v>Afternoon</v>
      </c>
      <c r="D13343">
        <v>31</v>
      </c>
      <c r="E13343" t="str">
        <f>IF(MOD(D13343,2)=0,"EVEN","ODD")</f>
        <v>ODD</v>
      </c>
      <c r="F13343" t="str">
        <f>IF(D13343&lt;=18,"LOW (1-18)","HIGH (19-36)")</f>
        <v>HIGH (19-36)</v>
      </c>
      <c r="G13343">
        <f>INT((D13343-1)/6)+1</f>
        <v>6</v>
      </c>
      <c r="H13343">
        <f>MOD(D13343-1,6)+1</f>
        <v>1</v>
      </c>
      <c r="I13343">
        <f>37-D13343</f>
        <v>6</v>
      </c>
      <c r="J13343">
        <f>ABS(D13343-D13344)</f>
        <v>22</v>
      </c>
      <c r="K13343">
        <f>AVERAGE(D13343:D13347)</f>
        <v>31</v>
      </c>
      <c r="L13343">
        <f>AVERAGE(D13343:D13362)</f>
        <v>31</v>
      </c>
      <c r="M13343">
        <f>K13343-L13343</f>
        <v>0</v>
      </c>
      <c r="N13343" t="str">
        <f>IF(K13343&gt;L13343,"HIGH ZONE BIAS",IF(K13343&lt;L13343,"LOW ZONE BIAS","EQUILIBRIUM"))</f>
        <v>EQUILIBRIUM</v>
      </c>
    </row>
    <row r="13344">
      <c r="A13344">
        <v>14223</v>
      </c>
      <c r="B13344" t="str">
        <v>2015-09-01</v>
      </c>
      <c r="C13344" t="str">
        <v>Midday</v>
      </c>
      <c r="D13344">
        <v>9</v>
      </c>
      <c r="E13344" t="str">
        <f>IF(MOD(D13344,2)=0,"EVEN","ODD")</f>
        <v>ODD</v>
      </c>
      <c r="F13344" t="str">
        <f>IF(D13344&lt;=18,"LOW (1-18)","HIGH (19-36)")</f>
        <v>LOW (1-18)</v>
      </c>
      <c r="G13344">
        <f>INT((D13344-1)/6)+1</f>
        <v>2</v>
      </c>
      <c r="H13344">
        <f>MOD(D13344-1,6)+1</f>
        <v>3</v>
      </c>
      <c r="I13344">
        <f>37-D13344</f>
        <v>28</v>
      </c>
      <c r="J13344">
        <f>ABS(D13344-D13345)</f>
        <v>10</v>
      </c>
      <c r="K13344">
        <f>AVERAGE(D13344:D13348)</f>
        <v>9</v>
      </c>
      <c r="L13344">
        <f>AVERAGE(D13344:D13363)</f>
        <v>9</v>
      </c>
      <c r="M13344">
        <f>K13344-L13344</f>
        <v>0</v>
      </c>
      <c r="N13344" t="str">
        <f>IF(K13344&gt;L13344,"HIGH ZONE BIAS",IF(K13344&lt;L13344,"LOW ZONE BIAS","EQUILIBRIUM"))</f>
        <v>EQUILIBRIUM</v>
      </c>
    </row>
    <row r="13345">
      <c r="A13345">
        <v>14222</v>
      </c>
      <c r="B13345" t="str">
        <v>2015-09-01</v>
      </c>
      <c r="C13345" t="str">
        <v>Morning</v>
      </c>
      <c r="D13345">
        <v>19</v>
      </c>
      <c r="E13345" t="str">
        <f>IF(MOD(D13345,2)=0,"EVEN","ODD")</f>
        <v>ODD</v>
      </c>
      <c r="F13345" t="str">
        <f>IF(D13345&lt;=18,"LOW (1-18)","HIGH (19-36)")</f>
        <v>HIGH (19-36)</v>
      </c>
      <c r="G13345">
        <f>INT((D13345-1)/6)+1</f>
        <v>4</v>
      </c>
      <c r="H13345">
        <f>MOD(D13345-1,6)+1</f>
        <v>1</v>
      </c>
      <c r="I13345">
        <f>37-D13345</f>
        <v>18</v>
      </c>
      <c r="J13345">
        <f>ABS(D13345-D13346)</f>
        <v>14</v>
      </c>
      <c r="K13345">
        <f>AVERAGE(D13345:D13349)</f>
        <v>19</v>
      </c>
      <c r="L13345">
        <f>AVERAGE(D13345:D13364)</f>
        <v>19</v>
      </c>
      <c r="M13345">
        <f>K13345-L13345</f>
        <v>0</v>
      </c>
      <c r="N13345" t="str">
        <f>IF(K13345&gt;L13345,"HIGH ZONE BIAS",IF(K13345&lt;L13345,"LOW ZONE BIAS","EQUILIBRIUM"))</f>
        <v>EQUILIBRIUM</v>
      </c>
    </row>
    <row r="13346">
      <c r="A13346">
        <v>14221</v>
      </c>
      <c r="B13346" t="str">
        <v>2015-08-31</v>
      </c>
      <c r="C13346" t="str">
        <v>Evening</v>
      </c>
      <c r="D13346">
        <v>33</v>
      </c>
      <c r="E13346" t="str">
        <f>IF(MOD(D13346,2)=0,"EVEN","ODD")</f>
        <v>ODD</v>
      </c>
      <c r="F13346" t="str">
        <f>IF(D13346&lt;=18,"LOW (1-18)","HIGH (19-36)")</f>
        <v>HIGH (19-36)</v>
      </c>
      <c r="G13346">
        <f>INT((D13346-1)/6)+1</f>
        <v>6</v>
      </c>
      <c r="H13346">
        <f>MOD(D13346-1,6)+1</f>
        <v>3</v>
      </c>
      <c r="I13346">
        <f>37-D13346</f>
        <v>4</v>
      </c>
      <c r="J13346">
        <f>ABS(D13346-D13347)</f>
        <v>20</v>
      </c>
      <c r="K13346">
        <f>AVERAGE(D13346:D13350)</f>
        <v>33</v>
      </c>
      <c r="L13346">
        <f>AVERAGE(D13346:D13365)</f>
        <v>33</v>
      </c>
      <c r="M13346">
        <f>K13346-L13346</f>
        <v>0</v>
      </c>
      <c r="N13346" t="str">
        <f>IF(K13346&gt;L13346,"HIGH ZONE BIAS",IF(K13346&lt;L13346,"LOW ZONE BIAS","EQUILIBRIUM"))</f>
        <v>EQUILIBRIUM</v>
      </c>
    </row>
    <row r="13347">
      <c r="A13347">
        <v>14220</v>
      </c>
      <c r="B13347" t="str">
        <v>2015-08-31</v>
      </c>
      <c r="C13347" t="str">
        <v>Afternoon</v>
      </c>
      <c r="D13347">
        <v>13</v>
      </c>
      <c r="E13347" t="str">
        <f>IF(MOD(D13347,2)=0,"EVEN","ODD")</f>
        <v>ODD</v>
      </c>
      <c r="F13347" t="str">
        <f>IF(D13347&lt;=18,"LOW (1-18)","HIGH (19-36)")</f>
        <v>LOW (1-18)</v>
      </c>
      <c r="G13347">
        <f>INT((D13347-1)/6)+1</f>
        <v>3</v>
      </c>
      <c r="H13347">
        <f>MOD(D13347-1,6)+1</f>
        <v>1</v>
      </c>
      <c r="I13347">
        <f>37-D13347</f>
        <v>24</v>
      </c>
      <c r="J13347">
        <f>ABS(D13347-D13348)</f>
        <v>7</v>
      </c>
      <c r="K13347">
        <f>AVERAGE(D13347:D13351)</f>
        <v>13</v>
      </c>
      <c r="L13347">
        <f>AVERAGE(D13347:D13366)</f>
        <v>13</v>
      </c>
      <c r="M13347">
        <f>K13347-L13347</f>
        <v>0</v>
      </c>
      <c r="N13347" t="str">
        <f>IF(K13347&gt;L13347,"HIGH ZONE BIAS",IF(K13347&lt;L13347,"LOW ZONE BIAS","EQUILIBRIUM"))</f>
        <v>EQUILIBRIUM</v>
      </c>
    </row>
    <row r="13348">
      <c r="A13348">
        <v>14219</v>
      </c>
      <c r="B13348" t="str">
        <v>2015-08-31</v>
      </c>
      <c r="C13348" t="str">
        <v>Midday</v>
      </c>
      <c r="D13348">
        <v>6</v>
      </c>
      <c r="E13348" t="str">
        <f>IF(MOD(D13348,2)=0,"EVEN","ODD")</f>
        <v>EVEN</v>
      </c>
      <c r="F13348" t="str">
        <f>IF(D13348&lt;=18,"LOW (1-18)","HIGH (19-36)")</f>
        <v>LOW (1-18)</v>
      </c>
      <c r="G13348">
        <f>INT((D13348-1)/6)+1</f>
        <v>1</v>
      </c>
      <c r="H13348">
        <f>MOD(D13348-1,6)+1</f>
        <v>6</v>
      </c>
      <c r="I13348">
        <f>37-D13348</f>
        <v>31</v>
      </c>
      <c r="J13348">
        <f>ABS(D13348-D13349)</f>
        <v>27</v>
      </c>
      <c r="K13348">
        <f>AVERAGE(D13348:D13352)</f>
        <v>6</v>
      </c>
      <c r="L13348">
        <f>AVERAGE(D13348:D13367)</f>
        <v>6</v>
      </c>
      <c r="M13348">
        <f>K13348-L13348</f>
        <v>0</v>
      </c>
      <c r="N13348" t="str">
        <f>IF(K13348&gt;L13348,"HIGH ZONE BIAS",IF(K13348&lt;L13348,"LOW ZONE BIAS","EQUILIBRIUM"))</f>
        <v>EQUILIBRIUM</v>
      </c>
    </row>
    <row r="13349">
      <c r="A13349">
        <v>14218</v>
      </c>
      <c r="B13349" t="str">
        <v>2015-08-31</v>
      </c>
      <c r="C13349" t="str">
        <v>Morning</v>
      </c>
      <c r="D13349">
        <v>33</v>
      </c>
      <c r="E13349" t="str">
        <f>IF(MOD(D13349,2)=0,"EVEN","ODD")</f>
        <v>ODD</v>
      </c>
      <c r="F13349" t="str">
        <f>IF(D13349&lt;=18,"LOW (1-18)","HIGH (19-36)")</f>
        <v>HIGH (19-36)</v>
      </c>
      <c r="G13349">
        <f>INT((D13349-1)/6)+1</f>
        <v>6</v>
      </c>
      <c r="H13349">
        <f>MOD(D13349-1,6)+1</f>
        <v>3</v>
      </c>
      <c r="I13349">
        <f>37-D13349</f>
        <v>4</v>
      </c>
      <c r="J13349">
        <f>ABS(D13349-D13350)</f>
        <v>2</v>
      </c>
      <c r="K13349">
        <f>AVERAGE(D13349:D13353)</f>
        <v>33</v>
      </c>
      <c r="L13349">
        <f>AVERAGE(D13349:D13368)</f>
        <v>33</v>
      </c>
      <c r="M13349">
        <f>K13349-L13349</f>
        <v>0</v>
      </c>
      <c r="N13349" t="str">
        <f>IF(K13349&gt;L13349,"HIGH ZONE BIAS",IF(K13349&lt;L13349,"LOW ZONE BIAS","EQUILIBRIUM"))</f>
        <v>EQUILIBRIUM</v>
      </c>
    </row>
    <row r="13350">
      <c r="A13350">
        <v>14217</v>
      </c>
      <c r="B13350" t="str">
        <v>2015-08-29</v>
      </c>
      <c r="C13350" t="str">
        <v>Evening</v>
      </c>
      <c r="D13350">
        <v>35</v>
      </c>
      <c r="E13350" t="str">
        <f>IF(MOD(D13350,2)=0,"EVEN","ODD")</f>
        <v>ODD</v>
      </c>
      <c r="F13350" t="str">
        <f>IF(D13350&lt;=18,"LOW (1-18)","HIGH (19-36)")</f>
        <v>HIGH (19-36)</v>
      </c>
      <c r="G13350">
        <f>INT((D13350-1)/6)+1</f>
        <v>6</v>
      </c>
      <c r="H13350">
        <f>MOD(D13350-1,6)+1</f>
        <v>5</v>
      </c>
      <c r="I13350">
        <f>37-D13350</f>
        <v>2</v>
      </c>
      <c r="J13350">
        <f>ABS(D13350-D13351)</f>
        <v>23</v>
      </c>
      <c r="K13350">
        <f>AVERAGE(D13350:D13354)</f>
        <v>35</v>
      </c>
      <c r="L13350">
        <f>AVERAGE(D13350:D13369)</f>
        <v>35</v>
      </c>
      <c r="M13350">
        <f>K13350-L13350</f>
        <v>0</v>
      </c>
      <c r="N13350" t="str">
        <f>IF(K13350&gt;L13350,"HIGH ZONE BIAS",IF(K13350&lt;L13350,"LOW ZONE BIAS","EQUILIBRIUM"))</f>
        <v>EQUILIBRIUM</v>
      </c>
    </row>
    <row r="13351">
      <c r="A13351">
        <v>14216</v>
      </c>
      <c r="B13351" t="str">
        <v>2015-08-29</v>
      </c>
      <c r="C13351" t="str">
        <v>Afternoon</v>
      </c>
      <c r="D13351">
        <v>12</v>
      </c>
      <c r="E13351" t="str">
        <f>IF(MOD(D13351,2)=0,"EVEN","ODD")</f>
        <v>EVEN</v>
      </c>
      <c r="F13351" t="str">
        <f>IF(D13351&lt;=18,"LOW (1-18)","HIGH (19-36)")</f>
        <v>LOW (1-18)</v>
      </c>
      <c r="G13351">
        <f>INT((D13351-1)/6)+1</f>
        <v>2</v>
      </c>
      <c r="H13351">
        <f>MOD(D13351-1,6)+1</f>
        <v>6</v>
      </c>
      <c r="I13351">
        <f>37-D13351</f>
        <v>25</v>
      </c>
      <c r="J13351">
        <f>ABS(D13351-D13352)</f>
        <v>3</v>
      </c>
      <c r="K13351">
        <f>AVERAGE(D13351:D13355)</f>
        <v>12</v>
      </c>
      <c r="L13351">
        <f>AVERAGE(D13351:D13370)</f>
        <v>12</v>
      </c>
      <c r="M13351">
        <f>K13351-L13351</f>
        <v>0</v>
      </c>
      <c r="N13351" t="str">
        <f>IF(K13351&gt;L13351,"HIGH ZONE BIAS",IF(K13351&lt;L13351,"LOW ZONE BIAS","EQUILIBRIUM"))</f>
        <v>EQUILIBRIUM</v>
      </c>
    </row>
    <row r="13352">
      <c r="A13352">
        <v>14215</v>
      </c>
      <c r="B13352" t="str">
        <v>2015-08-29</v>
      </c>
      <c r="C13352" t="str">
        <v>Midday</v>
      </c>
      <c r="D13352">
        <v>15</v>
      </c>
      <c r="E13352" t="str">
        <f>IF(MOD(D13352,2)=0,"EVEN","ODD")</f>
        <v>ODD</v>
      </c>
      <c r="F13352" t="str">
        <f>IF(D13352&lt;=18,"LOW (1-18)","HIGH (19-36)")</f>
        <v>LOW (1-18)</v>
      </c>
      <c r="G13352">
        <f>INT((D13352-1)/6)+1</f>
        <v>3</v>
      </c>
      <c r="H13352">
        <f>MOD(D13352-1,6)+1</f>
        <v>3</v>
      </c>
      <c r="I13352">
        <f>37-D13352</f>
        <v>22</v>
      </c>
      <c r="J13352">
        <f>ABS(D13352-D13353)</f>
        <v>6</v>
      </c>
      <c r="K13352">
        <f>AVERAGE(D13352:D13356)</f>
        <v>15</v>
      </c>
      <c r="L13352">
        <f>AVERAGE(D13352:D13371)</f>
        <v>15</v>
      </c>
      <c r="M13352">
        <f>K13352-L13352</f>
        <v>0</v>
      </c>
      <c r="N13352" t="str">
        <f>IF(K13352&gt;L13352,"HIGH ZONE BIAS",IF(K13352&lt;L13352,"LOW ZONE BIAS","EQUILIBRIUM"))</f>
        <v>EQUILIBRIUM</v>
      </c>
    </row>
    <row r="13353">
      <c r="A13353">
        <v>14214</v>
      </c>
      <c r="B13353" t="str">
        <v>2015-08-29</v>
      </c>
      <c r="C13353" t="str">
        <v>Morning</v>
      </c>
      <c r="D13353">
        <v>9</v>
      </c>
      <c r="E13353" t="str">
        <f>IF(MOD(D13353,2)=0,"EVEN","ODD")</f>
        <v>ODD</v>
      </c>
      <c r="F13353" t="str">
        <f>IF(D13353&lt;=18,"LOW (1-18)","HIGH (19-36)")</f>
        <v>LOW (1-18)</v>
      </c>
      <c r="G13353">
        <f>INT((D13353-1)/6)+1</f>
        <v>2</v>
      </c>
      <c r="H13353">
        <f>MOD(D13353-1,6)+1</f>
        <v>3</v>
      </c>
      <c r="I13353">
        <f>37-D13353</f>
        <v>28</v>
      </c>
      <c r="J13353">
        <f>ABS(D13353-D13354)</f>
        <v>3</v>
      </c>
      <c r="K13353">
        <f>AVERAGE(D13353:D13357)</f>
        <v>9</v>
      </c>
      <c r="L13353">
        <f>AVERAGE(D13353:D13372)</f>
        <v>9</v>
      </c>
      <c r="M13353">
        <f>K13353-L13353</f>
        <v>0</v>
      </c>
      <c r="N13353" t="str">
        <f>IF(K13353&gt;L13353,"HIGH ZONE BIAS",IF(K13353&lt;L13353,"LOW ZONE BIAS","EQUILIBRIUM"))</f>
        <v>EQUILIBRIUM</v>
      </c>
    </row>
    <row r="13354">
      <c r="A13354">
        <v>14213</v>
      </c>
      <c r="B13354" t="str">
        <v>2015-08-28</v>
      </c>
      <c r="C13354" t="str">
        <v>Evening</v>
      </c>
      <c r="D13354">
        <v>12</v>
      </c>
      <c r="E13354" t="str">
        <f>IF(MOD(D13354,2)=0,"EVEN","ODD")</f>
        <v>EVEN</v>
      </c>
      <c r="F13354" t="str">
        <f>IF(D13354&lt;=18,"LOW (1-18)","HIGH (19-36)")</f>
        <v>LOW (1-18)</v>
      </c>
      <c r="G13354">
        <f>INT((D13354-1)/6)+1</f>
        <v>2</v>
      </c>
      <c r="H13354">
        <f>MOD(D13354-1,6)+1</f>
        <v>6</v>
      </c>
      <c r="I13354">
        <f>37-D13354</f>
        <v>25</v>
      </c>
      <c r="J13354">
        <f>ABS(D13354-D13355)</f>
        <v>7</v>
      </c>
      <c r="K13354">
        <f>AVERAGE(D13354:D13358)</f>
        <v>12</v>
      </c>
      <c r="L13354">
        <f>AVERAGE(D13354:D13373)</f>
        <v>12</v>
      </c>
      <c r="M13354">
        <f>K13354-L13354</f>
        <v>0</v>
      </c>
      <c r="N13354" t="str">
        <f>IF(K13354&gt;L13354,"HIGH ZONE BIAS",IF(K13354&lt;L13354,"LOW ZONE BIAS","EQUILIBRIUM"))</f>
        <v>EQUILIBRIUM</v>
      </c>
    </row>
    <row r="13355">
      <c r="A13355">
        <v>14212</v>
      </c>
      <c r="B13355" t="str">
        <v>2015-08-28</v>
      </c>
      <c r="C13355" t="str">
        <v>Afternoon</v>
      </c>
      <c r="D13355">
        <v>19</v>
      </c>
      <c r="E13355" t="str">
        <f>IF(MOD(D13355,2)=0,"EVEN","ODD")</f>
        <v>ODD</v>
      </c>
      <c r="F13355" t="str">
        <f>IF(D13355&lt;=18,"LOW (1-18)","HIGH (19-36)")</f>
        <v>HIGH (19-36)</v>
      </c>
      <c r="G13355">
        <f>INT((D13355-1)/6)+1</f>
        <v>4</v>
      </c>
      <c r="H13355">
        <f>MOD(D13355-1,6)+1</f>
        <v>1</v>
      </c>
      <c r="I13355">
        <f>37-D13355</f>
        <v>18</v>
      </c>
      <c r="J13355">
        <f>ABS(D13355-D13356)</f>
        <v>11</v>
      </c>
      <c r="K13355">
        <f>AVERAGE(D13355:D13359)</f>
        <v>19</v>
      </c>
      <c r="L13355">
        <f>AVERAGE(D13355:D13374)</f>
        <v>19</v>
      </c>
      <c r="M13355">
        <f>K13355-L13355</f>
        <v>0</v>
      </c>
      <c r="N13355" t="str">
        <f>IF(K13355&gt;L13355,"HIGH ZONE BIAS",IF(K13355&lt;L13355,"LOW ZONE BIAS","EQUILIBRIUM"))</f>
        <v>EQUILIBRIUM</v>
      </c>
    </row>
    <row r="13356">
      <c r="A13356">
        <v>14211</v>
      </c>
      <c r="B13356" t="str">
        <v>2015-08-28</v>
      </c>
      <c r="C13356" t="str">
        <v>Midday</v>
      </c>
      <c r="D13356">
        <v>30</v>
      </c>
      <c r="E13356" t="str">
        <f>IF(MOD(D13356,2)=0,"EVEN","ODD")</f>
        <v>EVEN</v>
      </c>
      <c r="F13356" t="str">
        <f>IF(D13356&lt;=18,"LOW (1-18)","HIGH (19-36)")</f>
        <v>HIGH (19-36)</v>
      </c>
      <c r="G13356">
        <f>INT((D13356-1)/6)+1</f>
        <v>5</v>
      </c>
      <c r="H13356">
        <f>MOD(D13356-1,6)+1</f>
        <v>6</v>
      </c>
      <c r="I13356">
        <f>37-D13356</f>
        <v>7</v>
      </c>
      <c r="J13356">
        <f>ABS(D13356-D13357)</f>
        <v>29</v>
      </c>
      <c r="K13356">
        <f>AVERAGE(D13356:D13360)</f>
        <v>30</v>
      </c>
      <c r="L13356">
        <f>AVERAGE(D13356:D13375)</f>
        <v>30</v>
      </c>
      <c r="M13356">
        <f>K13356-L13356</f>
        <v>0</v>
      </c>
      <c r="N13356" t="str">
        <f>IF(K13356&gt;L13356,"HIGH ZONE BIAS",IF(K13356&lt;L13356,"LOW ZONE BIAS","EQUILIBRIUM"))</f>
        <v>EQUILIBRIUM</v>
      </c>
    </row>
    <row r="13357">
      <c r="A13357">
        <v>14210</v>
      </c>
      <c r="B13357" t="str">
        <v>2015-08-28</v>
      </c>
      <c r="C13357" t="str">
        <v>Morning</v>
      </c>
      <c r="D13357">
        <v>1</v>
      </c>
      <c r="E13357" t="str">
        <f>IF(MOD(D13357,2)=0,"EVEN","ODD")</f>
        <v>ODD</v>
      </c>
      <c r="F13357" t="str">
        <f>IF(D13357&lt;=18,"LOW (1-18)","HIGH (19-36)")</f>
        <v>LOW (1-18)</v>
      </c>
      <c r="G13357">
        <f>INT((D13357-1)/6)+1</f>
        <v>1</v>
      </c>
      <c r="H13357">
        <f>MOD(D13357-1,6)+1</f>
        <v>1</v>
      </c>
      <c r="I13357">
        <f>37-D13357</f>
        <v>36</v>
      </c>
      <c r="J13357">
        <f>ABS(D13357-D13358)</f>
        <v>3</v>
      </c>
      <c r="K13357">
        <f>AVERAGE(D13357:D13361)</f>
        <v>1</v>
      </c>
      <c r="L13357">
        <f>AVERAGE(D13357:D13376)</f>
        <v>1</v>
      </c>
      <c r="M13357">
        <f>K13357-L13357</f>
        <v>0</v>
      </c>
      <c r="N13357" t="str">
        <f>IF(K13357&gt;L13357,"HIGH ZONE BIAS",IF(K13357&lt;L13357,"LOW ZONE BIAS","EQUILIBRIUM"))</f>
        <v>EQUILIBRIUM</v>
      </c>
    </row>
    <row r="13358">
      <c r="A13358">
        <v>14209</v>
      </c>
      <c r="B13358" t="str">
        <v>2015-08-27</v>
      </c>
      <c r="C13358" t="str">
        <v>Evening</v>
      </c>
      <c r="D13358">
        <v>4</v>
      </c>
      <c r="E13358" t="str">
        <f>IF(MOD(D13358,2)=0,"EVEN","ODD")</f>
        <v>EVEN</v>
      </c>
      <c r="F13358" t="str">
        <f>IF(D13358&lt;=18,"LOW (1-18)","HIGH (19-36)")</f>
        <v>LOW (1-18)</v>
      </c>
      <c r="G13358">
        <f>INT((D13358-1)/6)+1</f>
        <v>1</v>
      </c>
      <c r="H13358">
        <f>MOD(D13358-1,6)+1</f>
        <v>4</v>
      </c>
      <c r="I13358">
        <f>37-D13358</f>
        <v>33</v>
      </c>
      <c r="J13358">
        <f>ABS(D13358-D13359)</f>
        <v>28</v>
      </c>
      <c r="K13358">
        <f>AVERAGE(D13358:D13362)</f>
        <v>4</v>
      </c>
      <c r="L13358">
        <f>AVERAGE(D13358:D13377)</f>
        <v>4</v>
      </c>
      <c r="M13358">
        <f>K13358-L13358</f>
        <v>0</v>
      </c>
      <c r="N13358" t="str">
        <f>IF(K13358&gt;L13358,"HIGH ZONE BIAS",IF(K13358&lt;L13358,"LOW ZONE BIAS","EQUILIBRIUM"))</f>
        <v>EQUILIBRIUM</v>
      </c>
    </row>
    <row r="13359">
      <c r="A13359">
        <v>14208</v>
      </c>
      <c r="B13359" t="str">
        <v>2015-08-27</v>
      </c>
      <c r="C13359" t="str">
        <v>Afternoon</v>
      </c>
      <c r="D13359">
        <v>32</v>
      </c>
      <c r="E13359" t="str">
        <f>IF(MOD(D13359,2)=0,"EVEN","ODD")</f>
        <v>EVEN</v>
      </c>
      <c r="F13359" t="str">
        <f>IF(D13359&lt;=18,"LOW (1-18)","HIGH (19-36)")</f>
        <v>HIGH (19-36)</v>
      </c>
      <c r="G13359">
        <f>INT((D13359-1)/6)+1</f>
        <v>6</v>
      </c>
      <c r="H13359">
        <f>MOD(D13359-1,6)+1</f>
        <v>2</v>
      </c>
      <c r="I13359">
        <f>37-D13359</f>
        <v>5</v>
      </c>
      <c r="J13359">
        <f>ABS(D13359-D13360)</f>
        <v>20</v>
      </c>
      <c r="K13359">
        <f>AVERAGE(D13359:D13363)</f>
        <v>32</v>
      </c>
      <c r="L13359">
        <f>AVERAGE(D13359:D13378)</f>
        <v>32</v>
      </c>
      <c r="M13359">
        <f>K13359-L13359</f>
        <v>0</v>
      </c>
      <c r="N13359" t="str">
        <f>IF(K13359&gt;L13359,"HIGH ZONE BIAS",IF(K13359&lt;L13359,"LOW ZONE BIAS","EQUILIBRIUM"))</f>
        <v>EQUILIBRIUM</v>
      </c>
    </row>
    <row r="13360">
      <c r="A13360">
        <v>14207</v>
      </c>
      <c r="B13360" t="str">
        <v>2015-08-27</v>
      </c>
      <c r="C13360" t="str">
        <v>Midday</v>
      </c>
      <c r="D13360">
        <v>12</v>
      </c>
      <c r="E13360" t="str">
        <f>IF(MOD(D13360,2)=0,"EVEN","ODD")</f>
        <v>EVEN</v>
      </c>
      <c r="F13360" t="str">
        <f>IF(D13360&lt;=18,"LOW (1-18)","HIGH (19-36)")</f>
        <v>LOW (1-18)</v>
      </c>
      <c r="G13360">
        <f>INT((D13360-1)/6)+1</f>
        <v>2</v>
      </c>
      <c r="H13360">
        <f>MOD(D13360-1,6)+1</f>
        <v>6</v>
      </c>
      <c r="I13360">
        <f>37-D13360</f>
        <v>25</v>
      </c>
      <c r="J13360">
        <f>ABS(D13360-D13361)</f>
        <v>6</v>
      </c>
      <c r="K13360">
        <f>AVERAGE(D13360:D13364)</f>
        <v>12</v>
      </c>
      <c r="L13360">
        <f>AVERAGE(D13360:D13379)</f>
        <v>12</v>
      </c>
      <c r="M13360">
        <f>K13360-L13360</f>
        <v>0</v>
      </c>
      <c r="N13360" t="str">
        <f>IF(K13360&gt;L13360,"HIGH ZONE BIAS",IF(K13360&lt;L13360,"LOW ZONE BIAS","EQUILIBRIUM"))</f>
        <v>EQUILIBRIUM</v>
      </c>
    </row>
    <row r="13361">
      <c r="A13361">
        <v>14206</v>
      </c>
      <c r="B13361" t="str">
        <v>2015-08-27</v>
      </c>
      <c r="C13361" t="str">
        <v>Morning</v>
      </c>
      <c r="D13361">
        <v>18</v>
      </c>
      <c r="E13361" t="str">
        <f>IF(MOD(D13361,2)=0,"EVEN","ODD")</f>
        <v>EVEN</v>
      </c>
      <c r="F13361" t="str">
        <f>IF(D13361&lt;=18,"LOW (1-18)","HIGH (19-36)")</f>
        <v>LOW (1-18)</v>
      </c>
      <c r="G13361">
        <f>INT((D13361-1)/6)+1</f>
        <v>3</v>
      </c>
      <c r="H13361">
        <f>MOD(D13361-1,6)+1</f>
        <v>6</v>
      </c>
      <c r="I13361">
        <f>37-D13361</f>
        <v>19</v>
      </c>
      <c r="J13361">
        <f>ABS(D13361-D13362)</f>
        <v>17</v>
      </c>
      <c r="K13361">
        <f>AVERAGE(D13361:D13365)</f>
        <v>18</v>
      </c>
      <c r="L13361">
        <f>AVERAGE(D13361:D13380)</f>
        <v>18</v>
      </c>
      <c r="M13361">
        <f>K13361-L13361</f>
        <v>0</v>
      </c>
      <c r="N13361" t="str">
        <f>IF(K13361&gt;L13361,"HIGH ZONE BIAS",IF(K13361&lt;L13361,"LOW ZONE BIAS","EQUILIBRIUM"))</f>
        <v>EQUILIBRIUM</v>
      </c>
    </row>
    <row r="13362">
      <c r="A13362">
        <v>14205</v>
      </c>
      <c r="B13362" t="str">
        <v>2015-08-26</v>
      </c>
      <c r="C13362" t="str">
        <v>Evening</v>
      </c>
      <c r="D13362">
        <v>1</v>
      </c>
      <c r="E13362" t="str">
        <f>IF(MOD(D13362,2)=0,"EVEN","ODD")</f>
        <v>ODD</v>
      </c>
      <c r="F13362" t="str">
        <f>IF(D13362&lt;=18,"LOW (1-18)","HIGH (19-36)")</f>
        <v>LOW (1-18)</v>
      </c>
      <c r="G13362">
        <f>INT((D13362-1)/6)+1</f>
        <v>1</v>
      </c>
      <c r="H13362">
        <f>MOD(D13362-1,6)+1</f>
        <v>1</v>
      </c>
      <c r="I13362">
        <f>37-D13362</f>
        <v>36</v>
      </c>
      <c r="J13362">
        <f>ABS(D13362-D13363)</f>
        <v>9</v>
      </c>
      <c r="K13362">
        <f>AVERAGE(D13362:D13366)</f>
        <v>1</v>
      </c>
      <c r="L13362">
        <f>AVERAGE(D13362:D13381)</f>
        <v>1</v>
      </c>
      <c r="M13362">
        <f>K13362-L13362</f>
        <v>0</v>
      </c>
      <c r="N13362" t="str">
        <f>IF(K13362&gt;L13362,"HIGH ZONE BIAS",IF(K13362&lt;L13362,"LOW ZONE BIAS","EQUILIBRIUM"))</f>
        <v>EQUILIBRIUM</v>
      </c>
    </row>
    <row r="13363">
      <c r="A13363">
        <v>14204</v>
      </c>
      <c r="B13363" t="str">
        <v>2015-08-26</v>
      </c>
      <c r="C13363" t="str">
        <v>Afternoon</v>
      </c>
      <c r="D13363">
        <v>10</v>
      </c>
      <c r="E13363" t="str">
        <f>IF(MOD(D13363,2)=0,"EVEN","ODD")</f>
        <v>EVEN</v>
      </c>
      <c r="F13363" t="str">
        <f>IF(D13363&lt;=18,"LOW (1-18)","HIGH (19-36)")</f>
        <v>LOW (1-18)</v>
      </c>
      <c r="G13363">
        <f>INT((D13363-1)/6)+1</f>
        <v>2</v>
      </c>
      <c r="H13363">
        <f>MOD(D13363-1,6)+1</f>
        <v>4</v>
      </c>
      <c r="I13363">
        <f>37-D13363</f>
        <v>27</v>
      </c>
      <c r="J13363">
        <f>ABS(D13363-D13364)</f>
        <v>10</v>
      </c>
      <c r="K13363">
        <f>AVERAGE(D13363:D13367)</f>
        <v>10</v>
      </c>
      <c r="L13363">
        <f>AVERAGE(D13363:D13382)</f>
        <v>10</v>
      </c>
      <c r="M13363">
        <f>K13363-L13363</f>
        <v>0</v>
      </c>
      <c r="N13363" t="str">
        <f>IF(K13363&gt;L13363,"HIGH ZONE BIAS",IF(K13363&lt;L13363,"LOW ZONE BIAS","EQUILIBRIUM"))</f>
        <v>EQUILIBRIUM</v>
      </c>
    </row>
    <row r="13364">
      <c r="A13364">
        <v>14203</v>
      </c>
      <c r="B13364" t="str">
        <v>2015-08-26</v>
      </c>
      <c r="C13364" t="str">
        <v>Midday</v>
      </c>
      <c r="D13364">
        <v>20</v>
      </c>
      <c r="E13364" t="str">
        <f>IF(MOD(D13364,2)=0,"EVEN","ODD")</f>
        <v>EVEN</v>
      </c>
      <c r="F13364" t="str">
        <f>IF(D13364&lt;=18,"LOW (1-18)","HIGH (19-36)")</f>
        <v>HIGH (19-36)</v>
      </c>
      <c r="G13364">
        <f>INT((D13364-1)/6)+1</f>
        <v>4</v>
      </c>
      <c r="H13364">
        <f>MOD(D13364-1,6)+1</f>
        <v>2</v>
      </c>
      <c r="I13364">
        <f>37-D13364</f>
        <v>17</v>
      </c>
      <c r="J13364">
        <f>ABS(D13364-D13365)</f>
        <v>9</v>
      </c>
      <c r="K13364">
        <f>AVERAGE(D13364:D13368)</f>
        <v>20</v>
      </c>
      <c r="L13364">
        <f>AVERAGE(D13364:D13383)</f>
        <v>20</v>
      </c>
      <c r="M13364">
        <f>K13364-L13364</f>
        <v>0</v>
      </c>
      <c r="N13364" t="str">
        <f>IF(K13364&gt;L13364,"HIGH ZONE BIAS",IF(K13364&lt;L13364,"LOW ZONE BIAS","EQUILIBRIUM"))</f>
        <v>EQUILIBRIUM</v>
      </c>
    </row>
    <row r="13365">
      <c r="A13365">
        <v>14202</v>
      </c>
      <c r="B13365" t="str">
        <v>2015-08-26</v>
      </c>
      <c r="C13365" t="str">
        <v>Morning</v>
      </c>
      <c r="D13365">
        <v>11</v>
      </c>
      <c r="E13365" t="str">
        <f>IF(MOD(D13365,2)=0,"EVEN","ODD")</f>
        <v>ODD</v>
      </c>
      <c r="F13365" t="str">
        <f>IF(D13365&lt;=18,"LOW (1-18)","HIGH (19-36)")</f>
        <v>LOW (1-18)</v>
      </c>
      <c r="G13365">
        <f>INT((D13365-1)/6)+1</f>
        <v>2</v>
      </c>
      <c r="H13365">
        <f>MOD(D13365-1,6)+1</f>
        <v>5</v>
      </c>
      <c r="I13365">
        <f>37-D13365</f>
        <v>26</v>
      </c>
      <c r="J13365">
        <f>ABS(D13365-D13366)</f>
        <v>8</v>
      </c>
      <c r="K13365">
        <f>AVERAGE(D13365:D13369)</f>
        <v>11</v>
      </c>
      <c r="L13365">
        <f>AVERAGE(D13365:D13384)</f>
        <v>11</v>
      </c>
      <c r="M13365">
        <f>K13365-L13365</f>
        <v>0</v>
      </c>
      <c r="N13365" t="str">
        <f>IF(K13365&gt;L13365,"HIGH ZONE BIAS",IF(K13365&lt;L13365,"LOW ZONE BIAS","EQUILIBRIUM"))</f>
        <v>EQUILIBRIUM</v>
      </c>
    </row>
    <row r="13366">
      <c r="A13366">
        <v>14201</v>
      </c>
      <c r="B13366" t="str">
        <v>2015-08-25</v>
      </c>
      <c r="C13366" t="str">
        <v>Evening</v>
      </c>
      <c r="D13366">
        <v>19</v>
      </c>
      <c r="E13366" t="str">
        <f>IF(MOD(D13366,2)=0,"EVEN","ODD")</f>
        <v>ODD</v>
      </c>
      <c r="F13366" t="str">
        <f>IF(D13366&lt;=18,"LOW (1-18)","HIGH (19-36)")</f>
        <v>HIGH (19-36)</v>
      </c>
      <c r="G13366">
        <f>INT((D13366-1)/6)+1</f>
        <v>4</v>
      </c>
      <c r="H13366">
        <f>MOD(D13366-1,6)+1</f>
        <v>1</v>
      </c>
      <c r="I13366">
        <f>37-D13366</f>
        <v>18</v>
      </c>
      <c r="J13366">
        <f>ABS(D13366-D13367)</f>
        <v>2</v>
      </c>
      <c r="K13366">
        <f>AVERAGE(D13366:D13370)</f>
        <v>19</v>
      </c>
      <c r="L13366">
        <f>AVERAGE(D13366:D13385)</f>
        <v>19</v>
      </c>
      <c r="M13366">
        <f>K13366-L13366</f>
        <v>0</v>
      </c>
      <c r="N13366" t="str">
        <f>IF(K13366&gt;L13366,"HIGH ZONE BIAS",IF(K13366&lt;L13366,"LOW ZONE BIAS","EQUILIBRIUM"))</f>
        <v>EQUILIBRIUM</v>
      </c>
    </row>
    <row r="13367">
      <c r="A13367">
        <v>14200</v>
      </c>
      <c r="B13367" t="str">
        <v>2015-08-25</v>
      </c>
      <c r="C13367" t="str">
        <v>Afternoon</v>
      </c>
      <c r="D13367">
        <v>17</v>
      </c>
      <c r="E13367" t="str">
        <f>IF(MOD(D13367,2)=0,"EVEN","ODD")</f>
        <v>ODD</v>
      </c>
      <c r="F13367" t="str">
        <f>IF(D13367&lt;=18,"LOW (1-18)","HIGH (19-36)")</f>
        <v>LOW (1-18)</v>
      </c>
      <c r="G13367">
        <f>INT((D13367-1)/6)+1</f>
        <v>3</v>
      </c>
      <c r="H13367">
        <f>MOD(D13367-1,6)+1</f>
        <v>5</v>
      </c>
      <c r="I13367">
        <f>37-D13367</f>
        <v>20</v>
      </c>
      <c r="J13367">
        <f>ABS(D13367-D13368)</f>
        <v>3</v>
      </c>
      <c r="K13367">
        <f>AVERAGE(D13367:D13371)</f>
        <v>17</v>
      </c>
      <c r="L13367">
        <f>AVERAGE(D13367:D13386)</f>
        <v>17</v>
      </c>
      <c r="M13367">
        <f>K13367-L13367</f>
        <v>0</v>
      </c>
      <c r="N13367" t="str">
        <f>IF(K13367&gt;L13367,"HIGH ZONE BIAS",IF(K13367&lt;L13367,"LOW ZONE BIAS","EQUILIBRIUM"))</f>
        <v>EQUILIBRIUM</v>
      </c>
    </row>
    <row r="13368">
      <c r="A13368">
        <v>14199</v>
      </c>
      <c r="B13368" t="str">
        <v>2015-08-25</v>
      </c>
      <c r="C13368" t="str">
        <v>Midday</v>
      </c>
      <c r="D13368">
        <v>14</v>
      </c>
      <c r="E13368" t="str">
        <f>IF(MOD(D13368,2)=0,"EVEN","ODD")</f>
        <v>EVEN</v>
      </c>
      <c r="F13368" t="str">
        <f>IF(D13368&lt;=18,"LOW (1-18)","HIGH (19-36)")</f>
        <v>LOW (1-18)</v>
      </c>
      <c r="G13368">
        <f>INT((D13368-1)/6)+1</f>
        <v>3</v>
      </c>
      <c r="H13368">
        <f>MOD(D13368-1,6)+1</f>
        <v>2</v>
      </c>
      <c r="I13368">
        <f>37-D13368</f>
        <v>23</v>
      </c>
      <c r="J13368">
        <f>ABS(D13368-D13369)</f>
        <v>18</v>
      </c>
      <c r="K13368">
        <f>AVERAGE(D13368:D13372)</f>
        <v>14</v>
      </c>
      <c r="L13368">
        <f>AVERAGE(D13368:D13387)</f>
        <v>14</v>
      </c>
      <c r="M13368">
        <f>K13368-L13368</f>
        <v>0</v>
      </c>
      <c r="N13368" t="str">
        <f>IF(K13368&gt;L13368,"HIGH ZONE BIAS",IF(K13368&lt;L13368,"LOW ZONE BIAS","EQUILIBRIUM"))</f>
        <v>EQUILIBRIUM</v>
      </c>
    </row>
    <row r="13369">
      <c r="A13369">
        <v>14198</v>
      </c>
      <c r="B13369" t="str">
        <v>2015-08-25</v>
      </c>
      <c r="C13369" t="str">
        <v>Morning</v>
      </c>
      <c r="D13369">
        <v>32</v>
      </c>
      <c r="E13369" t="str">
        <f>IF(MOD(D13369,2)=0,"EVEN","ODD")</f>
        <v>EVEN</v>
      </c>
      <c r="F13369" t="str">
        <f>IF(D13369&lt;=18,"LOW (1-18)","HIGH (19-36)")</f>
        <v>HIGH (19-36)</v>
      </c>
      <c r="G13369">
        <f>INT((D13369-1)/6)+1</f>
        <v>6</v>
      </c>
      <c r="H13369">
        <f>MOD(D13369-1,6)+1</f>
        <v>2</v>
      </c>
      <c r="I13369">
        <f>37-D13369</f>
        <v>5</v>
      </c>
      <c r="J13369">
        <f>ABS(D13369-D13370)</f>
        <v>31</v>
      </c>
      <c r="K13369">
        <f>AVERAGE(D13369:D13373)</f>
        <v>32</v>
      </c>
      <c r="L13369">
        <f>AVERAGE(D13369:D13388)</f>
        <v>32</v>
      </c>
      <c r="M13369">
        <f>K13369-L13369</f>
        <v>0</v>
      </c>
      <c r="N13369" t="str">
        <f>IF(K13369&gt;L13369,"HIGH ZONE BIAS",IF(K13369&lt;L13369,"LOW ZONE BIAS","EQUILIBRIUM"))</f>
        <v>EQUILIBRIUM</v>
      </c>
    </row>
    <row r="13370">
      <c r="A13370">
        <v>14197</v>
      </c>
      <c r="B13370" t="str">
        <v>2015-08-24</v>
      </c>
      <c r="C13370" t="str">
        <v>Evening</v>
      </c>
      <c r="D13370">
        <v>1</v>
      </c>
      <c r="E13370" t="str">
        <f>IF(MOD(D13370,2)=0,"EVEN","ODD")</f>
        <v>ODD</v>
      </c>
      <c r="F13370" t="str">
        <f>IF(D13370&lt;=18,"LOW (1-18)","HIGH (19-36)")</f>
        <v>LOW (1-18)</v>
      </c>
      <c r="G13370">
        <f>INT((D13370-1)/6)+1</f>
        <v>1</v>
      </c>
      <c r="H13370">
        <f>MOD(D13370-1,6)+1</f>
        <v>1</v>
      </c>
      <c r="I13370">
        <f>37-D13370</f>
        <v>36</v>
      </c>
      <c r="J13370">
        <f>ABS(D13370-D13371)</f>
        <v>7</v>
      </c>
      <c r="K13370">
        <f>AVERAGE(D13370:D13374)</f>
        <v>1</v>
      </c>
      <c r="L13370">
        <f>AVERAGE(D13370:D13389)</f>
        <v>1</v>
      </c>
      <c r="M13370">
        <f>K13370-L13370</f>
        <v>0</v>
      </c>
      <c r="N13370" t="str">
        <f>IF(K13370&gt;L13370,"HIGH ZONE BIAS",IF(K13370&lt;L13370,"LOW ZONE BIAS","EQUILIBRIUM"))</f>
        <v>EQUILIBRIUM</v>
      </c>
    </row>
    <row r="13371">
      <c r="A13371">
        <v>14196</v>
      </c>
      <c r="B13371" t="str">
        <v>2015-08-24</v>
      </c>
      <c r="C13371" t="str">
        <v>Afternoon</v>
      </c>
      <c r="D13371">
        <v>8</v>
      </c>
      <c r="E13371" t="str">
        <f>IF(MOD(D13371,2)=0,"EVEN","ODD")</f>
        <v>EVEN</v>
      </c>
      <c r="F13371" t="str">
        <f>IF(D13371&lt;=18,"LOW (1-18)","HIGH (19-36)")</f>
        <v>LOW (1-18)</v>
      </c>
      <c r="G13371">
        <f>INT((D13371-1)/6)+1</f>
        <v>2</v>
      </c>
      <c r="H13371">
        <f>MOD(D13371-1,6)+1</f>
        <v>2</v>
      </c>
      <c r="I13371">
        <f>37-D13371</f>
        <v>29</v>
      </c>
      <c r="J13371">
        <f>ABS(D13371-D13372)</f>
        <v>4</v>
      </c>
      <c r="K13371">
        <f>AVERAGE(D13371:D13375)</f>
        <v>8</v>
      </c>
      <c r="L13371">
        <f>AVERAGE(D13371:D13390)</f>
        <v>8</v>
      </c>
      <c r="M13371">
        <f>K13371-L13371</f>
        <v>0</v>
      </c>
      <c r="N13371" t="str">
        <f>IF(K13371&gt;L13371,"HIGH ZONE BIAS",IF(K13371&lt;L13371,"LOW ZONE BIAS","EQUILIBRIUM"))</f>
        <v>EQUILIBRIUM</v>
      </c>
    </row>
    <row r="13372">
      <c r="A13372">
        <v>14195</v>
      </c>
      <c r="B13372" t="str">
        <v>2015-08-24</v>
      </c>
      <c r="C13372" t="str">
        <v>Midday</v>
      </c>
      <c r="D13372">
        <v>4</v>
      </c>
      <c r="E13372" t="str">
        <f>IF(MOD(D13372,2)=0,"EVEN","ODD")</f>
        <v>EVEN</v>
      </c>
      <c r="F13372" t="str">
        <f>IF(D13372&lt;=18,"LOW (1-18)","HIGH (19-36)")</f>
        <v>LOW (1-18)</v>
      </c>
      <c r="G13372">
        <f>INT((D13372-1)/6)+1</f>
        <v>1</v>
      </c>
      <c r="H13372">
        <f>MOD(D13372-1,6)+1</f>
        <v>4</v>
      </c>
      <c r="I13372">
        <f>37-D13372</f>
        <v>33</v>
      </c>
      <c r="J13372">
        <f>ABS(D13372-D13373)</f>
        <v>31</v>
      </c>
      <c r="K13372">
        <f>AVERAGE(D13372:D13376)</f>
        <v>4</v>
      </c>
      <c r="L13372">
        <f>AVERAGE(D13372:D13391)</f>
        <v>4</v>
      </c>
      <c r="M13372">
        <f>K13372-L13372</f>
        <v>0</v>
      </c>
      <c r="N13372" t="str">
        <f>IF(K13372&gt;L13372,"HIGH ZONE BIAS",IF(K13372&lt;L13372,"LOW ZONE BIAS","EQUILIBRIUM"))</f>
        <v>EQUILIBRIUM</v>
      </c>
    </row>
    <row r="13373">
      <c r="A13373">
        <v>14194</v>
      </c>
      <c r="B13373" t="str">
        <v>2015-08-24</v>
      </c>
      <c r="C13373" t="str">
        <v>Morning</v>
      </c>
      <c r="D13373">
        <v>35</v>
      </c>
      <c r="E13373" t="str">
        <f>IF(MOD(D13373,2)=0,"EVEN","ODD")</f>
        <v>ODD</v>
      </c>
      <c r="F13373" t="str">
        <f>IF(D13373&lt;=18,"LOW (1-18)","HIGH (19-36)")</f>
        <v>HIGH (19-36)</v>
      </c>
      <c r="G13373">
        <f>INT((D13373-1)/6)+1</f>
        <v>6</v>
      </c>
      <c r="H13373">
        <f>MOD(D13373-1,6)+1</f>
        <v>5</v>
      </c>
      <c r="I13373">
        <f>37-D13373</f>
        <v>2</v>
      </c>
      <c r="J13373">
        <f>ABS(D13373-D13374)</f>
        <v>13</v>
      </c>
      <c r="K13373">
        <f>AVERAGE(D13373:D13377)</f>
        <v>35</v>
      </c>
      <c r="L13373">
        <f>AVERAGE(D13373:D13392)</f>
        <v>35</v>
      </c>
      <c r="M13373">
        <f>K13373-L13373</f>
        <v>0</v>
      </c>
      <c r="N13373" t="str">
        <f>IF(K13373&gt;L13373,"HIGH ZONE BIAS",IF(K13373&lt;L13373,"LOW ZONE BIAS","EQUILIBRIUM"))</f>
        <v>EQUILIBRIUM</v>
      </c>
    </row>
    <row r="13374">
      <c r="A13374">
        <v>14193</v>
      </c>
      <c r="B13374" t="str">
        <v>2015-08-22</v>
      </c>
      <c r="C13374" t="str">
        <v>Evening</v>
      </c>
      <c r="D13374">
        <v>22</v>
      </c>
      <c r="E13374" t="str">
        <f>IF(MOD(D13374,2)=0,"EVEN","ODD")</f>
        <v>EVEN</v>
      </c>
      <c r="F13374" t="str">
        <f>IF(D13374&lt;=18,"LOW (1-18)","HIGH (19-36)")</f>
        <v>HIGH (19-36)</v>
      </c>
      <c r="G13374">
        <f>INT((D13374-1)/6)+1</f>
        <v>4</v>
      </c>
      <c r="H13374">
        <f>MOD(D13374-1,6)+1</f>
        <v>4</v>
      </c>
      <c r="I13374">
        <f>37-D13374</f>
        <v>15</v>
      </c>
      <c r="J13374">
        <f>ABS(D13374-D13375)</f>
        <v>10</v>
      </c>
      <c r="K13374">
        <f>AVERAGE(D13374:D13378)</f>
        <v>22</v>
      </c>
      <c r="L13374">
        <f>AVERAGE(D13374:D13393)</f>
        <v>22</v>
      </c>
      <c r="M13374">
        <f>K13374-L13374</f>
        <v>0</v>
      </c>
      <c r="N13374" t="str">
        <f>IF(K13374&gt;L13374,"HIGH ZONE BIAS",IF(K13374&lt;L13374,"LOW ZONE BIAS","EQUILIBRIUM"))</f>
        <v>EQUILIBRIUM</v>
      </c>
    </row>
    <row r="13375">
      <c r="A13375">
        <v>14192</v>
      </c>
      <c r="B13375" t="str">
        <v>2015-08-22</v>
      </c>
      <c r="C13375" t="str">
        <v>Afternoon</v>
      </c>
      <c r="D13375">
        <v>32</v>
      </c>
      <c r="E13375" t="str">
        <f>IF(MOD(D13375,2)=0,"EVEN","ODD")</f>
        <v>EVEN</v>
      </c>
      <c r="F13375" t="str">
        <f>IF(D13375&lt;=18,"LOW (1-18)","HIGH (19-36)")</f>
        <v>HIGH (19-36)</v>
      </c>
      <c r="G13375">
        <f>INT((D13375-1)/6)+1</f>
        <v>6</v>
      </c>
      <c r="H13375">
        <f>MOD(D13375-1,6)+1</f>
        <v>2</v>
      </c>
      <c r="I13375">
        <f>37-D13375</f>
        <v>5</v>
      </c>
      <c r="J13375">
        <f>ABS(D13375-D13376)</f>
        <v>20</v>
      </c>
      <c r="K13375">
        <f>AVERAGE(D13375:D13379)</f>
        <v>32</v>
      </c>
      <c r="L13375">
        <f>AVERAGE(D13375:D13394)</f>
        <v>32</v>
      </c>
      <c r="M13375">
        <f>K13375-L13375</f>
        <v>0</v>
      </c>
      <c r="N13375" t="str">
        <f>IF(K13375&gt;L13375,"HIGH ZONE BIAS",IF(K13375&lt;L13375,"LOW ZONE BIAS","EQUILIBRIUM"))</f>
        <v>EQUILIBRIUM</v>
      </c>
    </row>
    <row r="13376">
      <c r="A13376">
        <v>14191</v>
      </c>
      <c r="B13376" t="str">
        <v>2015-08-22</v>
      </c>
      <c r="C13376" t="str">
        <v>Midday</v>
      </c>
      <c r="D13376">
        <v>12</v>
      </c>
      <c r="E13376" t="str">
        <f>IF(MOD(D13376,2)=0,"EVEN","ODD")</f>
        <v>EVEN</v>
      </c>
      <c r="F13376" t="str">
        <f>IF(D13376&lt;=18,"LOW (1-18)","HIGH (19-36)")</f>
        <v>LOW (1-18)</v>
      </c>
      <c r="G13376">
        <f>INT((D13376-1)/6)+1</f>
        <v>2</v>
      </c>
      <c r="H13376">
        <f>MOD(D13376-1,6)+1</f>
        <v>6</v>
      </c>
      <c r="I13376">
        <f>37-D13376</f>
        <v>25</v>
      </c>
      <c r="J13376">
        <f>ABS(D13376-D13377)</f>
        <v>5</v>
      </c>
      <c r="K13376">
        <f>AVERAGE(D13376:D13380)</f>
        <v>12</v>
      </c>
      <c r="L13376">
        <f>AVERAGE(D13376:D13395)</f>
        <v>12</v>
      </c>
      <c r="M13376">
        <f>K13376-L13376</f>
        <v>0</v>
      </c>
      <c r="N13376" t="str">
        <f>IF(K13376&gt;L13376,"HIGH ZONE BIAS",IF(K13376&lt;L13376,"LOW ZONE BIAS","EQUILIBRIUM"))</f>
        <v>EQUILIBRIUM</v>
      </c>
    </row>
    <row r="13377">
      <c r="A13377">
        <v>14190</v>
      </c>
      <c r="B13377" t="str">
        <v>2015-08-22</v>
      </c>
      <c r="C13377" t="str">
        <v>Morning</v>
      </c>
      <c r="D13377">
        <v>7</v>
      </c>
      <c r="E13377" t="str">
        <f>IF(MOD(D13377,2)=0,"EVEN","ODD")</f>
        <v>ODD</v>
      </c>
      <c r="F13377" t="str">
        <f>IF(D13377&lt;=18,"LOW (1-18)","HIGH (19-36)")</f>
        <v>LOW (1-18)</v>
      </c>
      <c r="G13377">
        <f>INT((D13377-1)/6)+1</f>
        <v>2</v>
      </c>
      <c r="H13377">
        <f>MOD(D13377-1,6)+1</f>
        <v>1</v>
      </c>
      <c r="I13377">
        <f>37-D13377</f>
        <v>30</v>
      </c>
      <c r="J13377">
        <f>ABS(D13377-D13378)</f>
        <v>4</v>
      </c>
      <c r="K13377">
        <f>AVERAGE(D13377:D13381)</f>
        <v>7</v>
      </c>
      <c r="L13377">
        <f>AVERAGE(D13377:D13396)</f>
        <v>7</v>
      </c>
      <c r="M13377">
        <f>K13377-L13377</f>
        <v>0</v>
      </c>
      <c r="N13377" t="str">
        <f>IF(K13377&gt;L13377,"HIGH ZONE BIAS",IF(K13377&lt;L13377,"LOW ZONE BIAS","EQUILIBRIUM"))</f>
        <v>EQUILIBRIUM</v>
      </c>
    </row>
    <row r="13378">
      <c r="A13378">
        <v>14189</v>
      </c>
      <c r="B13378" t="str">
        <v>2015-08-21</v>
      </c>
      <c r="C13378" t="str">
        <v>Evening</v>
      </c>
      <c r="D13378">
        <v>11</v>
      </c>
      <c r="E13378" t="str">
        <f>IF(MOD(D13378,2)=0,"EVEN","ODD")</f>
        <v>ODD</v>
      </c>
      <c r="F13378" t="str">
        <f>IF(D13378&lt;=18,"LOW (1-18)","HIGH (19-36)")</f>
        <v>LOW (1-18)</v>
      </c>
      <c r="G13378">
        <f>INT((D13378-1)/6)+1</f>
        <v>2</v>
      </c>
      <c r="H13378">
        <f>MOD(D13378-1,6)+1</f>
        <v>5</v>
      </c>
      <c r="I13378">
        <f>37-D13378</f>
        <v>26</v>
      </c>
      <c r="J13378">
        <f>ABS(D13378-D13379)</f>
        <v>5</v>
      </c>
      <c r="K13378">
        <f>AVERAGE(D13378:D13382)</f>
        <v>11</v>
      </c>
      <c r="L13378">
        <f>AVERAGE(D13378:D13397)</f>
        <v>11</v>
      </c>
      <c r="M13378">
        <f>K13378-L13378</f>
        <v>0</v>
      </c>
      <c r="N13378" t="str">
        <f>IF(K13378&gt;L13378,"HIGH ZONE BIAS",IF(K13378&lt;L13378,"LOW ZONE BIAS","EQUILIBRIUM"))</f>
        <v>EQUILIBRIUM</v>
      </c>
    </row>
    <row r="13379">
      <c r="A13379">
        <v>14188</v>
      </c>
      <c r="B13379" t="str">
        <v>2015-08-21</v>
      </c>
      <c r="C13379" t="str">
        <v>Afternoon</v>
      </c>
      <c r="D13379">
        <v>16</v>
      </c>
      <c r="E13379" t="str">
        <f>IF(MOD(D13379,2)=0,"EVEN","ODD")</f>
        <v>EVEN</v>
      </c>
      <c r="F13379" t="str">
        <f>IF(D13379&lt;=18,"LOW (1-18)","HIGH (19-36)")</f>
        <v>LOW (1-18)</v>
      </c>
      <c r="G13379">
        <f>INT((D13379-1)/6)+1</f>
        <v>3</v>
      </c>
      <c r="H13379">
        <f>MOD(D13379-1,6)+1</f>
        <v>4</v>
      </c>
      <c r="I13379">
        <f>37-D13379</f>
        <v>21</v>
      </c>
      <c r="J13379">
        <f>ABS(D13379-D13380)</f>
        <v>12</v>
      </c>
      <c r="K13379">
        <f>AVERAGE(D13379:D13383)</f>
        <v>16</v>
      </c>
      <c r="L13379">
        <f>AVERAGE(D13379:D13398)</f>
        <v>16</v>
      </c>
      <c r="M13379">
        <f>K13379-L13379</f>
        <v>0</v>
      </c>
      <c r="N13379" t="str">
        <f>IF(K13379&gt;L13379,"HIGH ZONE BIAS",IF(K13379&lt;L13379,"LOW ZONE BIAS","EQUILIBRIUM"))</f>
        <v>EQUILIBRIUM</v>
      </c>
    </row>
    <row r="13380">
      <c r="A13380">
        <v>14187</v>
      </c>
      <c r="B13380" t="str">
        <v>2015-08-21</v>
      </c>
      <c r="C13380" t="str">
        <v>Midday</v>
      </c>
      <c r="D13380">
        <v>28</v>
      </c>
      <c r="E13380" t="str">
        <f>IF(MOD(D13380,2)=0,"EVEN","ODD")</f>
        <v>EVEN</v>
      </c>
      <c r="F13380" t="str">
        <f>IF(D13380&lt;=18,"LOW (1-18)","HIGH (19-36)")</f>
        <v>HIGH (19-36)</v>
      </c>
      <c r="G13380">
        <f>INT((D13380-1)/6)+1</f>
        <v>5</v>
      </c>
      <c r="H13380">
        <f>MOD(D13380-1,6)+1</f>
        <v>4</v>
      </c>
      <c r="I13380">
        <f>37-D13380</f>
        <v>9</v>
      </c>
      <c r="J13380">
        <f>ABS(D13380-D13381)</f>
        <v>20</v>
      </c>
      <c r="K13380">
        <f>AVERAGE(D13380:D13384)</f>
        <v>28</v>
      </c>
      <c r="L13380">
        <f>AVERAGE(D13380:D13399)</f>
        <v>28</v>
      </c>
      <c r="M13380">
        <f>K13380-L13380</f>
        <v>0</v>
      </c>
      <c r="N13380" t="str">
        <f>IF(K13380&gt;L13380,"HIGH ZONE BIAS",IF(K13380&lt;L13380,"LOW ZONE BIAS","EQUILIBRIUM"))</f>
        <v>EQUILIBRIUM</v>
      </c>
    </row>
    <row r="13381">
      <c r="A13381">
        <v>14186</v>
      </c>
      <c r="B13381" t="str">
        <v>2015-08-21</v>
      </c>
      <c r="C13381" t="str">
        <v>Morning</v>
      </c>
      <c r="D13381">
        <v>8</v>
      </c>
      <c r="E13381" t="str">
        <f>IF(MOD(D13381,2)=0,"EVEN","ODD")</f>
        <v>EVEN</v>
      </c>
      <c r="F13381" t="str">
        <f>IF(D13381&lt;=18,"LOW (1-18)","HIGH (19-36)")</f>
        <v>LOW (1-18)</v>
      </c>
      <c r="G13381">
        <f>INT((D13381-1)/6)+1</f>
        <v>2</v>
      </c>
      <c r="H13381">
        <f>MOD(D13381-1,6)+1</f>
        <v>2</v>
      </c>
      <c r="I13381">
        <f>37-D13381</f>
        <v>29</v>
      </c>
      <c r="J13381">
        <f>ABS(D13381-D13382)</f>
        <v>7</v>
      </c>
      <c r="K13381">
        <f>AVERAGE(D13381:D13385)</f>
        <v>8</v>
      </c>
      <c r="L13381">
        <f>AVERAGE(D13381:D13400)</f>
        <v>8</v>
      </c>
      <c r="M13381">
        <f>K13381-L13381</f>
        <v>0</v>
      </c>
      <c r="N13381" t="str">
        <f>IF(K13381&gt;L13381,"HIGH ZONE BIAS",IF(K13381&lt;L13381,"LOW ZONE BIAS","EQUILIBRIUM"))</f>
        <v>EQUILIBRIUM</v>
      </c>
    </row>
    <row r="13382">
      <c r="A13382">
        <v>14185</v>
      </c>
      <c r="B13382" t="str">
        <v>2015-08-20</v>
      </c>
      <c r="C13382" t="str">
        <v>Evening</v>
      </c>
      <c r="D13382">
        <v>15</v>
      </c>
      <c r="E13382" t="str">
        <f>IF(MOD(D13382,2)=0,"EVEN","ODD")</f>
        <v>ODD</v>
      </c>
      <c r="F13382" t="str">
        <f>IF(D13382&lt;=18,"LOW (1-18)","HIGH (19-36)")</f>
        <v>LOW (1-18)</v>
      </c>
      <c r="G13382">
        <f>INT((D13382-1)/6)+1</f>
        <v>3</v>
      </c>
      <c r="H13382">
        <f>MOD(D13382-1,6)+1</f>
        <v>3</v>
      </c>
      <c r="I13382">
        <f>37-D13382</f>
        <v>22</v>
      </c>
      <c r="J13382">
        <f>ABS(D13382-D13383)</f>
        <v>14</v>
      </c>
      <c r="K13382">
        <f>AVERAGE(D13382:D13386)</f>
        <v>15</v>
      </c>
      <c r="L13382">
        <f>AVERAGE(D13382:D13401)</f>
        <v>15</v>
      </c>
      <c r="M13382">
        <f>K13382-L13382</f>
        <v>0</v>
      </c>
      <c r="N13382" t="str">
        <f>IF(K13382&gt;L13382,"HIGH ZONE BIAS",IF(K13382&lt;L13382,"LOW ZONE BIAS","EQUILIBRIUM"))</f>
        <v>EQUILIBRIUM</v>
      </c>
    </row>
    <row r="13383">
      <c r="A13383">
        <v>14184</v>
      </c>
      <c r="B13383" t="str">
        <v>2015-08-20</v>
      </c>
      <c r="C13383" t="str">
        <v>Afternoon</v>
      </c>
      <c r="D13383">
        <v>29</v>
      </c>
      <c r="E13383" t="str">
        <f>IF(MOD(D13383,2)=0,"EVEN","ODD")</f>
        <v>ODD</v>
      </c>
      <c r="F13383" t="str">
        <f>IF(D13383&lt;=18,"LOW (1-18)","HIGH (19-36)")</f>
        <v>HIGH (19-36)</v>
      </c>
      <c r="G13383">
        <f>INT((D13383-1)/6)+1</f>
        <v>5</v>
      </c>
      <c r="H13383">
        <f>MOD(D13383-1,6)+1</f>
        <v>5</v>
      </c>
      <c r="I13383">
        <f>37-D13383</f>
        <v>8</v>
      </c>
      <c r="J13383">
        <f>ABS(D13383-D13384)</f>
        <v>7</v>
      </c>
      <c r="K13383">
        <f>AVERAGE(D13383:D13387)</f>
        <v>29</v>
      </c>
      <c r="L13383">
        <f>AVERAGE(D13383:D13402)</f>
        <v>29</v>
      </c>
      <c r="M13383">
        <f>K13383-L13383</f>
        <v>0</v>
      </c>
      <c r="N13383" t="str">
        <f>IF(K13383&gt;L13383,"HIGH ZONE BIAS",IF(K13383&lt;L13383,"LOW ZONE BIAS","EQUILIBRIUM"))</f>
        <v>EQUILIBRIUM</v>
      </c>
    </row>
    <row r="13384">
      <c r="A13384">
        <v>14183</v>
      </c>
      <c r="B13384" t="str">
        <v>2015-08-20</v>
      </c>
      <c r="C13384" t="str">
        <v>Midday</v>
      </c>
      <c r="D13384">
        <v>36</v>
      </c>
      <c r="E13384" t="str">
        <f>IF(MOD(D13384,2)=0,"EVEN","ODD")</f>
        <v>EVEN</v>
      </c>
      <c r="F13384" t="str">
        <f>IF(D13384&lt;=18,"LOW (1-18)","HIGH (19-36)")</f>
        <v>HIGH (19-36)</v>
      </c>
      <c r="G13384">
        <f>INT((D13384-1)/6)+1</f>
        <v>6</v>
      </c>
      <c r="H13384">
        <f>MOD(D13384-1,6)+1</f>
        <v>6</v>
      </c>
      <c r="I13384">
        <f>37-D13384</f>
        <v>1</v>
      </c>
      <c r="J13384">
        <f>ABS(D13384-D13385)</f>
        <v>2</v>
      </c>
      <c r="K13384">
        <f>AVERAGE(D13384:D13388)</f>
        <v>36</v>
      </c>
      <c r="L13384">
        <f>AVERAGE(D13384:D13403)</f>
        <v>36</v>
      </c>
      <c r="M13384">
        <f>K13384-L13384</f>
        <v>0</v>
      </c>
      <c r="N13384" t="str">
        <f>IF(K13384&gt;L13384,"HIGH ZONE BIAS",IF(K13384&lt;L13384,"LOW ZONE BIAS","EQUILIBRIUM"))</f>
        <v>EQUILIBRIUM</v>
      </c>
    </row>
    <row r="13385">
      <c r="A13385">
        <v>14182</v>
      </c>
      <c r="B13385" t="str">
        <v>2015-08-20</v>
      </c>
      <c r="C13385" t="str">
        <v>Morning</v>
      </c>
      <c r="D13385">
        <v>34</v>
      </c>
      <c r="E13385" t="str">
        <f>IF(MOD(D13385,2)=0,"EVEN","ODD")</f>
        <v>EVEN</v>
      </c>
      <c r="F13385" t="str">
        <f>IF(D13385&lt;=18,"LOW (1-18)","HIGH (19-36)")</f>
        <v>HIGH (19-36)</v>
      </c>
      <c r="G13385">
        <f>INT((D13385-1)/6)+1</f>
        <v>6</v>
      </c>
      <c r="H13385">
        <f>MOD(D13385-1,6)+1</f>
        <v>4</v>
      </c>
      <c r="I13385">
        <f>37-D13385</f>
        <v>3</v>
      </c>
      <c r="J13385">
        <f>ABS(D13385-D13386)</f>
        <v>15</v>
      </c>
      <c r="K13385">
        <f>AVERAGE(D13385:D13389)</f>
        <v>34</v>
      </c>
      <c r="L13385">
        <f>AVERAGE(D13385:D13404)</f>
        <v>34</v>
      </c>
      <c r="M13385">
        <f>K13385-L13385</f>
        <v>0</v>
      </c>
      <c r="N13385" t="str">
        <f>IF(K13385&gt;L13385,"HIGH ZONE BIAS",IF(K13385&lt;L13385,"LOW ZONE BIAS","EQUILIBRIUM"))</f>
        <v>EQUILIBRIUM</v>
      </c>
    </row>
    <row r="13386">
      <c r="A13386">
        <v>14181</v>
      </c>
      <c r="B13386" t="str">
        <v>2015-08-19</v>
      </c>
      <c r="C13386" t="str">
        <v>Evening</v>
      </c>
      <c r="D13386">
        <v>19</v>
      </c>
      <c r="E13386" t="str">
        <f>IF(MOD(D13386,2)=0,"EVEN","ODD")</f>
        <v>ODD</v>
      </c>
      <c r="F13386" t="str">
        <f>IF(D13386&lt;=18,"LOW (1-18)","HIGH (19-36)")</f>
        <v>HIGH (19-36)</v>
      </c>
      <c r="G13386">
        <f>INT((D13386-1)/6)+1</f>
        <v>4</v>
      </c>
      <c r="H13386">
        <f>MOD(D13386-1,6)+1</f>
        <v>1</v>
      </c>
      <c r="I13386">
        <f>37-D13386</f>
        <v>18</v>
      </c>
      <c r="J13386">
        <f>ABS(D13386-D13387)</f>
        <v>11</v>
      </c>
      <c r="K13386">
        <f>AVERAGE(D13386:D13390)</f>
        <v>19</v>
      </c>
      <c r="L13386">
        <f>AVERAGE(D13386:D13405)</f>
        <v>19</v>
      </c>
      <c r="M13386">
        <f>K13386-L13386</f>
        <v>0</v>
      </c>
      <c r="N13386" t="str">
        <f>IF(K13386&gt;L13386,"HIGH ZONE BIAS",IF(K13386&lt;L13386,"LOW ZONE BIAS","EQUILIBRIUM"))</f>
        <v>EQUILIBRIUM</v>
      </c>
    </row>
    <row r="13387">
      <c r="A13387">
        <v>14180</v>
      </c>
      <c r="B13387" t="str">
        <v>2015-08-19</v>
      </c>
      <c r="C13387" t="str">
        <v>Afternoon</v>
      </c>
      <c r="D13387">
        <v>8</v>
      </c>
      <c r="E13387" t="str">
        <f>IF(MOD(D13387,2)=0,"EVEN","ODD")</f>
        <v>EVEN</v>
      </c>
      <c r="F13387" t="str">
        <f>IF(D13387&lt;=18,"LOW (1-18)","HIGH (19-36)")</f>
        <v>LOW (1-18)</v>
      </c>
      <c r="G13387">
        <f>INT((D13387-1)/6)+1</f>
        <v>2</v>
      </c>
      <c r="H13387">
        <f>MOD(D13387-1,6)+1</f>
        <v>2</v>
      </c>
      <c r="I13387">
        <f>37-D13387</f>
        <v>29</v>
      </c>
      <c r="J13387">
        <f>ABS(D13387-D13388)</f>
        <v>13</v>
      </c>
      <c r="K13387">
        <f>AVERAGE(D13387:D13391)</f>
        <v>8</v>
      </c>
      <c r="L13387">
        <f>AVERAGE(D13387:D13406)</f>
        <v>8</v>
      </c>
      <c r="M13387">
        <f>K13387-L13387</f>
        <v>0</v>
      </c>
      <c r="N13387" t="str">
        <f>IF(K13387&gt;L13387,"HIGH ZONE BIAS",IF(K13387&lt;L13387,"LOW ZONE BIAS","EQUILIBRIUM"))</f>
        <v>EQUILIBRIUM</v>
      </c>
    </row>
    <row r="13388">
      <c r="A13388">
        <v>14179</v>
      </c>
      <c r="B13388" t="str">
        <v>2015-08-19</v>
      </c>
      <c r="C13388" t="str">
        <v>Midday</v>
      </c>
      <c r="D13388">
        <v>21</v>
      </c>
      <c r="E13388" t="str">
        <f>IF(MOD(D13388,2)=0,"EVEN","ODD")</f>
        <v>ODD</v>
      </c>
      <c r="F13388" t="str">
        <f>IF(D13388&lt;=18,"LOW (1-18)","HIGH (19-36)")</f>
        <v>HIGH (19-36)</v>
      </c>
      <c r="G13388">
        <f>INT((D13388-1)/6)+1</f>
        <v>4</v>
      </c>
      <c r="H13388">
        <f>MOD(D13388-1,6)+1</f>
        <v>3</v>
      </c>
      <c r="I13388">
        <f>37-D13388</f>
        <v>16</v>
      </c>
      <c r="J13388">
        <f>ABS(D13388-D13389)</f>
        <v>9</v>
      </c>
      <c r="K13388">
        <f>AVERAGE(D13388:D13392)</f>
        <v>21</v>
      </c>
      <c r="L13388">
        <f>AVERAGE(D13388:D13407)</f>
        <v>21</v>
      </c>
      <c r="M13388">
        <f>K13388-L13388</f>
        <v>0</v>
      </c>
      <c r="N13388" t="str">
        <f>IF(K13388&gt;L13388,"HIGH ZONE BIAS",IF(K13388&lt;L13388,"LOW ZONE BIAS","EQUILIBRIUM"))</f>
        <v>EQUILIBRIUM</v>
      </c>
    </row>
    <row r="13389">
      <c r="A13389">
        <v>14178</v>
      </c>
      <c r="B13389" t="str">
        <v>2015-08-19</v>
      </c>
      <c r="C13389" t="str">
        <v>Morning</v>
      </c>
      <c r="D13389">
        <v>30</v>
      </c>
      <c r="E13389" t="str">
        <f>IF(MOD(D13389,2)=0,"EVEN","ODD")</f>
        <v>EVEN</v>
      </c>
      <c r="F13389" t="str">
        <f>IF(D13389&lt;=18,"LOW (1-18)","HIGH (19-36)")</f>
        <v>HIGH (19-36)</v>
      </c>
      <c r="G13389">
        <f>INT((D13389-1)/6)+1</f>
        <v>5</v>
      </c>
      <c r="H13389">
        <f>MOD(D13389-1,6)+1</f>
        <v>6</v>
      </c>
      <c r="I13389">
        <f>37-D13389</f>
        <v>7</v>
      </c>
      <c r="J13389">
        <f>ABS(D13389-D13390)</f>
        <v>23</v>
      </c>
      <c r="K13389">
        <f>AVERAGE(D13389:D13393)</f>
        <v>30</v>
      </c>
      <c r="L13389">
        <f>AVERAGE(D13389:D13408)</f>
        <v>30</v>
      </c>
      <c r="M13389">
        <f>K13389-L13389</f>
        <v>0</v>
      </c>
      <c r="N13389" t="str">
        <f>IF(K13389&gt;L13389,"HIGH ZONE BIAS",IF(K13389&lt;L13389,"LOW ZONE BIAS","EQUILIBRIUM"))</f>
        <v>EQUILIBRIUM</v>
      </c>
    </row>
    <row r="13390">
      <c r="A13390">
        <v>14177</v>
      </c>
      <c r="B13390" t="str">
        <v>2015-08-18</v>
      </c>
      <c r="C13390" t="str">
        <v>Evening</v>
      </c>
      <c r="D13390">
        <v>7</v>
      </c>
      <c r="E13390" t="str">
        <f>IF(MOD(D13390,2)=0,"EVEN","ODD")</f>
        <v>ODD</v>
      </c>
      <c r="F13390" t="str">
        <f>IF(D13390&lt;=18,"LOW (1-18)","HIGH (19-36)")</f>
        <v>LOW (1-18)</v>
      </c>
      <c r="G13390">
        <f>INT((D13390-1)/6)+1</f>
        <v>2</v>
      </c>
      <c r="H13390">
        <f>MOD(D13390-1,6)+1</f>
        <v>1</v>
      </c>
      <c r="I13390">
        <f>37-D13390</f>
        <v>30</v>
      </c>
      <c r="J13390">
        <f>ABS(D13390-D13391)</f>
        <v>5</v>
      </c>
      <c r="K13390">
        <f>AVERAGE(D13390:D13394)</f>
        <v>7</v>
      </c>
      <c r="L13390">
        <f>AVERAGE(D13390:D13409)</f>
        <v>7</v>
      </c>
      <c r="M13390">
        <f>K13390-L13390</f>
        <v>0</v>
      </c>
      <c r="N13390" t="str">
        <f>IF(K13390&gt;L13390,"HIGH ZONE BIAS",IF(K13390&lt;L13390,"LOW ZONE BIAS","EQUILIBRIUM"))</f>
        <v>EQUILIBRIUM</v>
      </c>
    </row>
    <row r="13391">
      <c r="A13391">
        <v>14176</v>
      </c>
      <c r="B13391" t="str">
        <v>2015-08-18</v>
      </c>
      <c r="C13391" t="str">
        <v>Afternoon</v>
      </c>
      <c r="D13391">
        <v>12</v>
      </c>
      <c r="E13391" t="str">
        <f>IF(MOD(D13391,2)=0,"EVEN","ODD")</f>
        <v>EVEN</v>
      </c>
      <c r="F13391" t="str">
        <f>IF(D13391&lt;=18,"LOW (1-18)","HIGH (19-36)")</f>
        <v>LOW (1-18)</v>
      </c>
      <c r="G13391">
        <f>INT((D13391-1)/6)+1</f>
        <v>2</v>
      </c>
      <c r="H13391">
        <f>MOD(D13391-1,6)+1</f>
        <v>6</v>
      </c>
      <c r="I13391">
        <f>37-D13391</f>
        <v>25</v>
      </c>
      <c r="J13391">
        <f>ABS(D13391-D13392)</f>
        <v>2</v>
      </c>
      <c r="K13391">
        <f>AVERAGE(D13391:D13395)</f>
        <v>12</v>
      </c>
      <c r="L13391">
        <f>AVERAGE(D13391:D13410)</f>
        <v>12</v>
      </c>
      <c r="M13391">
        <f>K13391-L13391</f>
        <v>0</v>
      </c>
      <c r="N13391" t="str">
        <f>IF(K13391&gt;L13391,"HIGH ZONE BIAS",IF(K13391&lt;L13391,"LOW ZONE BIAS","EQUILIBRIUM"))</f>
        <v>EQUILIBRIUM</v>
      </c>
    </row>
    <row r="13392">
      <c r="A13392">
        <v>14175</v>
      </c>
      <c r="B13392" t="str">
        <v>2015-08-18</v>
      </c>
      <c r="C13392" t="str">
        <v>Midday</v>
      </c>
      <c r="D13392">
        <v>10</v>
      </c>
      <c r="E13392" t="str">
        <f>IF(MOD(D13392,2)=0,"EVEN","ODD")</f>
        <v>EVEN</v>
      </c>
      <c r="F13392" t="str">
        <f>IF(D13392&lt;=18,"LOW (1-18)","HIGH (19-36)")</f>
        <v>LOW (1-18)</v>
      </c>
      <c r="G13392">
        <f>INT((D13392-1)/6)+1</f>
        <v>2</v>
      </c>
      <c r="H13392">
        <f>MOD(D13392-1,6)+1</f>
        <v>4</v>
      </c>
      <c r="I13392">
        <f>37-D13392</f>
        <v>27</v>
      </c>
      <c r="J13392">
        <f>ABS(D13392-D13393)</f>
        <v>19</v>
      </c>
      <c r="K13392">
        <f>AVERAGE(D13392:D13396)</f>
        <v>10</v>
      </c>
      <c r="L13392">
        <f>AVERAGE(D13392:D13411)</f>
        <v>10</v>
      </c>
      <c r="M13392">
        <f>K13392-L13392</f>
        <v>0</v>
      </c>
      <c r="N13392" t="str">
        <f>IF(K13392&gt;L13392,"HIGH ZONE BIAS",IF(K13392&lt;L13392,"LOW ZONE BIAS","EQUILIBRIUM"))</f>
        <v>EQUILIBRIUM</v>
      </c>
    </row>
    <row r="13393">
      <c r="A13393">
        <v>14174</v>
      </c>
      <c r="B13393" t="str">
        <v>2015-08-18</v>
      </c>
      <c r="C13393" t="str">
        <v>Morning</v>
      </c>
      <c r="D13393">
        <v>29</v>
      </c>
      <c r="E13393" t="str">
        <f>IF(MOD(D13393,2)=0,"EVEN","ODD")</f>
        <v>ODD</v>
      </c>
      <c r="F13393" t="str">
        <f>IF(D13393&lt;=18,"LOW (1-18)","HIGH (19-36)")</f>
        <v>HIGH (19-36)</v>
      </c>
      <c r="G13393">
        <f>INT((D13393-1)/6)+1</f>
        <v>5</v>
      </c>
      <c r="H13393">
        <f>MOD(D13393-1,6)+1</f>
        <v>5</v>
      </c>
      <c r="I13393">
        <f>37-D13393</f>
        <v>8</v>
      </c>
      <c r="J13393">
        <f>ABS(D13393-D13394)</f>
        <v>15</v>
      </c>
      <c r="K13393">
        <f>AVERAGE(D13393:D13397)</f>
        <v>29</v>
      </c>
      <c r="L13393">
        <f>AVERAGE(D13393:D13412)</f>
        <v>29</v>
      </c>
      <c r="M13393">
        <f>K13393-L13393</f>
        <v>0</v>
      </c>
      <c r="N13393" t="str">
        <f>IF(K13393&gt;L13393,"HIGH ZONE BIAS",IF(K13393&lt;L13393,"LOW ZONE BIAS","EQUILIBRIUM"))</f>
        <v>EQUILIBRIUM</v>
      </c>
    </row>
    <row r="13394">
      <c r="A13394">
        <v>14173</v>
      </c>
      <c r="B13394" t="str">
        <v>2015-08-17</v>
      </c>
      <c r="C13394" t="str">
        <v>Evening</v>
      </c>
      <c r="D13394">
        <v>14</v>
      </c>
      <c r="E13394" t="str">
        <f>IF(MOD(D13394,2)=0,"EVEN","ODD")</f>
        <v>EVEN</v>
      </c>
      <c r="F13394" t="str">
        <f>IF(D13394&lt;=18,"LOW (1-18)","HIGH (19-36)")</f>
        <v>LOW (1-18)</v>
      </c>
      <c r="G13394">
        <f>INT((D13394-1)/6)+1</f>
        <v>3</v>
      </c>
      <c r="H13394">
        <f>MOD(D13394-1,6)+1</f>
        <v>2</v>
      </c>
      <c r="I13394">
        <f>37-D13394</f>
        <v>23</v>
      </c>
      <c r="J13394">
        <f>ABS(D13394-D13395)</f>
        <v>2</v>
      </c>
      <c r="K13394">
        <f>AVERAGE(D13394:D13398)</f>
        <v>14</v>
      </c>
      <c r="L13394">
        <f>AVERAGE(D13394:D13413)</f>
        <v>14</v>
      </c>
      <c r="M13394">
        <f>K13394-L13394</f>
        <v>0</v>
      </c>
      <c r="N13394" t="str">
        <f>IF(K13394&gt;L13394,"HIGH ZONE BIAS",IF(K13394&lt;L13394,"LOW ZONE BIAS","EQUILIBRIUM"))</f>
        <v>EQUILIBRIUM</v>
      </c>
    </row>
    <row r="13395">
      <c r="A13395">
        <v>14172</v>
      </c>
      <c r="B13395" t="str">
        <v>2015-08-17</v>
      </c>
      <c r="C13395" t="str">
        <v>Afternoon</v>
      </c>
      <c r="D13395">
        <v>16</v>
      </c>
      <c r="E13395" t="str">
        <f>IF(MOD(D13395,2)=0,"EVEN","ODD")</f>
        <v>EVEN</v>
      </c>
      <c r="F13395" t="str">
        <f>IF(D13395&lt;=18,"LOW (1-18)","HIGH (19-36)")</f>
        <v>LOW (1-18)</v>
      </c>
      <c r="G13395">
        <f>INT((D13395-1)/6)+1</f>
        <v>3</v>
      </c>
      <c r="H13395">
        <f>MOD(D13395-1,6)+1</f>
        <v>4</v>
      </c>
      <c r="I13395">
        <f>37-D13395</f>
        <v>21</v>
      </c>
      <c r="J13395">
        <f>ABS(D13395-D13396)</f>
        <v>16</v>
      </c>
      <c r="K13395">
        <f>AVERAGE(D13395:D13399)</f>
        <v>16</v>
      </c>
      <c r="L13395">
        <f>AVERAGE(D13395:D13414)</f>
        <v>16</v>
      </c>
      <c r="M13395">
        <f>K13395-L13395</f>
        <v>0</v>
      </c>
      <c r="N13395" t="str">
        <f>IF(K13395&gt;L13395,"HIGH ZONE BIAS",IF(K13395&lt;L13395,"LOW ZONE BIAS","EQUILIBRIUM"))</f>
        <v>EQUILIBRIUM</v>
      </c>
    </row>
    <row r="13396">
      <c r="A13396">
        <v>14171</v>
      </c>
      <c r="B13396" t="str">
        <v>2015-08-17</v>
      </c>
      <c r="C13396" t="str">
        <v>Midday</v>
      </c>
      <c r="D13396">
        <v>32</v>
      </c>
      <c r="E13396" t="str">
        <f>IF(MOD(D13396,2)=0,"EVEN","ODD")</f>
        <v>EVEN</v>
      </c>
      <c r="F13396" t="str">
        <f>IF(D13396&lt;=18,"LOW (1-18)","HIGH (19-36)")</f>
        <v>HIGH (19-36)</v>
      </c>
      <c r="G13396">
        <f>INT((D13396-1)/6)+1</f>
        <v>6</v>
      </c>
      <c r="H13396">
        <f>MOD(D13396-1,6)+1</f>
        <v>2</v>
      </c>
      <c r="I13396">
        <f>37-D13396</f>
        <v>5</v>
      </c>
      <c r="J13396">
        <f>ABS(D13396-D13397)</f>
        <v>11</v>
      </c>
      <c r="K13396">
        <f>AVERAGE(D13396:D13400)</f>
        <v>32</v>
      </c>
      <c r="L13396">
        <f>AVERAGE(D13396:D13415)</f>
        <v>32</v>
      </c>
      <c r="M13396">
        <f>K13396-L13396</f>
        <v>0</v>
      </c>
      <c r="N13396" t="str">
        <f>IF(K13396&gt;L13396,"HIGH ZONE BIAS",IF(K13396&lt;L13396,"LOW ZONE BIAS","EQUILIBRIUM"))</f>
        <v>EQUILIBRIUM</v>
      </c>
    </row>
    <row r="13397">
      <c r="A13397">
        <v>14170</v>
      </c>
      <c r="B13397" t="str">
        <v>2015-08-17</v>
      </c>
      <c r="C13397" t="str">
        <v>Morning</v>
      </c>
      <c r="D13397">
        <v>21</v>
      </c>
      <c r="E13397" t="str">
        <f>IF(MOD(D13397,2)=0,"EVEN","ODD")</f>
        <v>ODD</v>
      </c>
      <c r="F13397" t="str">
        <f>IF(D13397&lt;=18,"LOW (1-18)","HIGH (19-36)")</f>
        <v>HIGH (19-36)</v>
      </c>
      <c r="G13397">
        <f>INT((D13397-1)/6)+1</f>
        <v>4</v>
      </c>
      <c r="H13397">
        <f>MOD(D13397-1,6)+1</f>
        <v>3</v>
      </c>
      <c r="I13397">
        <f>37-D13397</f>
        <v>16</v>
      </c>
      <c r="J13397">
        <f>ABS(D13397-D13398)</f>
        <v>2</v>
      </c>
      <c r="K13397">
        <f>AVERAGE(D13397:D13401)</f>
        <v>21</v>
      </c>
      <c r="L13397">
        <f>AVERAGE(D13397:D13416)</f>
        <v>21</v>
      </c>
      <c r="M13397">
        <f>K13397-L13397</f>
        <v>0</v>
      </c>
      <c r="N13397" t="str">
        <f>IF(K13397&gt;L13397,"HIGH ZONE BIAS",IF(K13397&lt;L13397,"LOW ZONE BIAS","EQUILIBRIUM"))</f>
        <v>EQUILIBRIUM</v>
      </c>
    </row>
    <row r="13398">
      <c r="A13398">
        <v>14169</v>
      </c>
      <c r="B13398" t="str">
        <v>2015-08-15</v>
      </c>
      <c r="C13398" t="str">
        <v>Evening</v>
      </c>
      <c r="D13398">
        <v>23</v>
      </c>
      <c r="E13398" t="str">
        <f>IF(MOD(D13398,2)=0,"EVEN","ODD")</f>
        <v>ODD</v>
      </c>
      <c r="F13398" t="str">
        <f>IF(D13398&lt;=18,"LOW (1-18)","HIGH (19-36)")</f>
        <v>HIGH (19-36)</v>
      </c>
      <c r="G13398">
        <f>INT((D13398-1)/6)+1</f>
        <v>4</v>
      </c>
      <c r="H13398">
        <f>MOD(D13398-1,6)+1</f>
        <v>5</v>
      </c>
      <c r="I13398">
        <f>37-D13398</f>
        <v>14</v>
      </c>
      <c r="J13398">
        <f>ABS(D13398-D13399)</f>
        <v>14</v>
      </c>
      <c r="K13398">
        <f>AVERAGE(D13398:D13402)</f>
        <v>23</v>
      </c>
      <c r="L13398">
        <f>AVERAGE(D13398:D13417)</f>
        <v>23</v>
      </c>
      <c r="M13398">
        <f>K13398-L13398</f>
        <v>0</v>
      </c>
      <c r="N13398" t="str">
        <f>IF(K13398&gt;L13398,"HIGH ZONE BIAS",IF(K13398&lt;L13398,"LOW ZONE BIAS","EQUILIBRIUM"))</f>
        <v>EQUILIBRIUM</v>
      </c>
    </row>
    <row r="13399">
      <c r="A13399">
        <v>14168</v>
      </c>
      <c r="B13399" t="str">
        <v>2015-08-15</v>
      </c>
      <c r="C13399" t="str">
        <v>Afternoon</v>
      </c>
      <c r="D13399">
        <v>9</v>
      </c>
      <c r="E13399" t="str">
        <f>IF(MOD(D13399,2)=0,"EVEN","ODD")</f>
        <v>ODD</v>
      </c>
      <c r="F13399" t="str">
        <f>IF(D13399&lt;=18,"LOW (1-18)","HIGH (19-36)")</f>
        <v>LOW (1-18)</v>
      </c>
      <c r="G13399">
        <f>INT((D13399-1)/6)+1</f>
        <v>2</v>
      </c>
      <c r="H13399">
        <f>MOD(D13399-1,6)+1</f>
        <v>3</v>
      </c>
      <c r="I13399">
        <f>37-D13399</f>
        <v>28</v>
      </c>
      <c r="J13399">
        <f>ABS(D13399-D13400)</f>
        <v>15</v>
      </c>
      <c r="K13399">
        <f>AVERAGE(D13399:D13403)</f>
        <v>9</v>
      </c>
      <c r="L13399">
        <f>AVERAGE(D13399:D13418)</f>
        <v>9</v>
      </c>
      <c r="M13399">
        <f>K13399-L13399</f>
        <v>0</v>
      </c>
      <c r="N13399" t="str">
        <f>IF(K13399&gt;L13399,"HIGH ZONE BIAS",IF(K13399&lt;L13399,"LOW ZONE BIAS","EQUILIBRIUM"))</f>
        <v>EQUILIBRIUM</v>
      </c>
    </row>
    <row r="13400">
      <c r="A13400">
        <v>14167</v>
      </c>
      <c r="B13400" t="str">
        <v>2015-08-15</v>
      </c>
      <c r="C13400" t="str">
        <v>Midday</v>
      </c>
      <c r="D13400">
        <v>24</v>
      </c>
      <c r="E13400" t="str">
        <f>IF(MOD(D13400,2)=0,"EVEN","ODD")</f>
        <v>EVEN</v>
      </c>
      <c r="F13400" t="str">
        <f>IF(D13400&lt;=18,"LOW (1-18)","HIGH (19-36)")</f>
        <v>HIGH (19-36)</v>
      </c>
      <c r="G13400">
        <f>INT((D13400-1)/6)+1</f>
        <v>4</v>
      </c>
      <c r="H13400">
        <f>MOD(D13400-1,6)+1</f>
        <v>6</v>
      </c>
      <c r="I13400">
        <f>37-D13400</f>
        <v>13</v>
      </c>
      <c r="J13400">
        <f>ABS(D13400-D13401)</f>
        <v>8</v>
      </c>
      <c r="K13400">
        <f>AVERAGE(D13400:D13404)</f>
        <v>24</v>
      </c>
      <c r="L13400">
        <f>AVERAGE(D13400:D13419)</f>
        <v>24</v>
      </c>
      <c r="M13400">
        <f>K13400-L13400</f>
        <v>0</v>
      </c>
      <c r="N13400" t="str">
        <f>IF(K13400&gt;L13400,"HIGH ZONE BIAS",IF(K13400&lt;L13400,"LOW ZONE BIAS","EQUILIBRIUM"))</f>
        <v>EQUILIBRIUM</v>
      </c>
    </row>
    <row r="13401">
      <c r="A13401">
        <v>14166</v>
      </c>
      <c r="B13401" t="str">
        <v>2015-08-15</v>
      </c>
      <c r="C13401" t="str">
        <v>Morning</v>
      </c>
      <c r="D13401">
        <v>16</v>
      </c>
      <c r="E13401" t="str">
        <f>IF(MOD(D13401,2)=0,"EVEN","ODD")</f>
        <v>EVEN</v>
      </c>
      <c r="F13401" t="str">
        <f>IF(D13401&lt;=18,"LOW (1-18)","HIGH (19-36)")</f>
        <v>LOW (1-18)</v>
      </c>
      <c r="G13401">
        <f>INT((D13401-1)/6)+1</f>
        <v>3</v>
      </c>
      <c r="H13401">
        <f>MOD(D13401-1,6)+1</f>
        <v>4</v>
      </c>
      <c r="I13401">
        <f>37-D13401</f>
        <v>21</v>
      </c>
      <c r="J13401">
        <f>ABS(D13401-D13402)</f>
        <v>7</v>
      </c>
      <c r="K13401">
        <f>AVERAGE(D13401:D13405)</f>
        <v>16</v>
      </c>
      <c r="L13401">
        <f>AVERAGE(D13401:D13420)</f>
        <v>16</v>
      </c>
      <c r="M13401">
        <f>K13401-L13401</f>
        <v>0</v>
      </c>
      <c r="N13401" t="str">
        <f>IF(K13401&gt;L13401,"HIGH ZONE BIAS",IF(K13401&lt;L13401,"LOW ZONE BIAS","EQUILIBRIUM"))</f>
        <v>EQUILIBRIUM</v>
      </c>
    </row>
    <row r="13402">
      <c r="A13402">
        <v>14165</v>
      </c>
      <c r="B13402" t="str">
        <v>2015-08-14</v>
      </c>
      <c r="C13402" t="str">
        <v>Evening</v>
      </c>
      <c r="D13402">
        <v>23</v>
      </c>
      <c r="E13402" t="str">
        <f>IF(MOD(D13402,2)=0,"EVEN","ODD")</f>
        <v>ODD</v>
      </c>
      <c r="F13402" t="str">
        <f>IF(D13402&lt;=18,"LOW (1-18)","HIGH (19-36)")</f>
        <v>HIGH (19-36)</v>
      </c>
      <c r="G13402">
        <f>INT((D13402-1)/6)+1</f>
        <v>4</v>
      </c>
      <c r="H13402">
        <f>MOD(D13402-1,6)+1</f>
        <v>5</v>
      </c>
      <c r="I13402">
        <f>37-D13402</f>
        <v>14</v>
      </c>
      <c r="J13402">
        <f>ABS(D13402-D13403)</f>
        <v>13</v>
      </c>
      <c r="K13402">
        <f>AVERAGE(D13402:D13406)</f>
        <v>23</v>
      </c>
      <c r="L13402">
        <f>AVERAGE(D13402:D13421)</f>
        <v>23</v>
      </c>
      <c r="M13402">
        <f>K13402-L13402</f>
        <v>0</v>
      </c>
      <c r="N13402" t="str">
        <f>IF(K13402&gt;L13402,"HIGH ZONE BIAS",IF(K13402&lt;L13402,"LOW ZONE BIAS","EQUILIBRIUM"))</f>
        <v>EQUILIBRIUM</v>
      </c>
    </row>
    <row r="13403">
      <c r="A13403">
        <v>14164</v>
      </c>
      <c r="B13403" t="str">
        <v>2015-08-14</v>
      </c>
      <c r="C13403" t="str">
        <v>Afternoon</v>
      </c>
      <c r="D13403">
        <v>36</v>
      </c>
      <c r="E13403" t="str">
        <f>IF(MOD(D13403,2)=0,"EVEN","ODD")</f>
        <v>EVEN</v>
      </c>
      <c r="F13403" t="str">
        <f>IF(D13403&lt;=18,"LOW (1-18)","HIGH (19-36)")</f>
        <v>HIGH (19-36)</v>
      </c>
      <c r="G13403">
        <f>INT((D13403-1)/6)+1</f>
        <v>6</v>
      </c>
      <c r="H13403">
        <f>MOD(D13403-1,6)+1</f>
        <v>6</v>
      </c>
      <c r="I13403">
        <f>37-D13403</f>
        <v>1</v>
      </c>
      <c r="J13403">
        <f>ABS(D13403-D13404)</f>
        <v>20</v>
      </c>
      <c r="K13403">
        <f>AVERAGE(D13403:D13407)</f>
        <v>36</v>
      </c>
      <c r="L13403">
        <f>AVERAGE(D13403:D13422)</f>
        <v>36</v>
      </c>
      <c r="M13403">
        <f>K13403-L13403</f>
        <v>0</v>
      </c>
      <c r="N13403" t="str">
        <f>IF(K13403&gt;L13403,"HIGH ZONE BIAS",IF(K13403&lt;L13403,"LOW ZONE BIAS","EQUILIBRIUM"))</f>
        <v>EQUILIBRIUM</v>
      </c>
    </row>
    <row r="13404">
      <c r="A13404">
        <v>14163</v>
      </c>
      <c r="B13404" t="str">
        <v>2015-08-14</v>
      </c>
      <c r="C13404" t="str">
        <v>Midday</v>
      </c>
      <c r="D13404">
        <v>16</v>
      </c>
      <c r="E13404" t="str">
        <f>IF(MOD(D13404,2)=0,"EVEN","ODD")</f>
        <v>EVEN</v>
      </c>
      <c r="F13404" t="str">
        <f>IF(D13404&lt;=18,"LOW (1-18)","HIGH (19-36)")</f>
        <v>LOW (1-18)</v>
      </c>
      <c r="G13404">
        <f>INT((D13404-1)/6)+1</f>
        <v>3</v>
      </c>
      <c r="H13404">
        <f>MOD(D13404-1,6)+1</f>
        <v>4</v>
      </c>
      <c r="I13404">
        <f>37-D13404</f>
        <v>21</v>
      </c>
      <c r="J13404">
        <f>ABS(D13404-D13405)</f>
        <v>16</v>
      </c>
      <c r="K13404">
        <f>AVERAGE(D13404:D13408)</f>
        <v>16</v>
      </c>
      <c r="L13404">
        <f>AVERAGE(D13404:D13423)</f>
        <v>16</v>
      </c>
      <c r="M13404">
        <f>K13404-L13404</f>
        <v>0</v>
      </c>
      <c r="N13404" t="str">
        <f>IF(K13404&gt;L13404,"HIGH ZONE BIAS",IF(K13404&lt;L13404,"LOW ZONE BIAS","EQUILIBRIUM"))</f>
        <v>EQUILIBRIUM</v>
      </c>
    </row>
    <row r="13405">
      <c r="A13405">
        <v>14162</v>
      </c>
      <c r="B13405" t="str">
        <v>2015-08-14</v>
      </c>
      <c r="C13405" t="str">
        <v>Morning</v>
      </c>
      <c r="D13405">
        <v>32</v>
      </c>
      <c r="E13405" t="str">
        <f>IF(MOD(D13405,2)=0,"EVEN","ODD")</f>
        <v>EVEN</v>
      </c>
      <c r="F13405" t="str">
        <f>IF(D13405&lt;=18,"LOW (1-18)","HIGH (19-36)")</f>
        <v>HIGH (19-36)</v>
      </c>
      <c r="G13405">
        <f>INT((D13405-1)/6)+1</f>
        <v>6</v>
      </c>
      <c r="H13405">
        <f>MOD(D13405-1,6)+1</f>
        <v>2</v>
      </c>
      <c r="I13405">
        <f>37-D13405</f>
        <v>5</v>
      </c>
      <c r="J13405">
        <f>ABS(D13405-D13406)</f>
        <v>4</v>
      </c>
      <c r="K13405">
        <f>AVERAGE(D13405:D13409)</f>
        <v>32</v>
      </c>
      <c r="L13405">
        <f>AVERAGE(D13405:D13424)</f>
        <v>32</v>
      </c>
      <c r="M13405">
        <f>K13405-L13405</f>
        <v>0</v>
      </c>
      <c r="N13405" t="str">
        <f>IF(K13405&gt;L13405,"HIGH ZONE BIAS",IF(K13405&lt;L13405,"LOW ZONE BIAS","EQUILIBRIUM"))</f>
        <v>EQUILIBRIUM</v>
      </c>
    </row>
    <row r="13406">
      <c r="A13406">
        <v>14161</v>
      </c>
      <c r="B13406" t="str">
        <v>2015-08-13</v>
      </c>
      <c r="C13406" t="str">
        <v>Evening</v>
      </c>
      <c r="D13406">
        <v>28</v>
      </c>
      <c r="E13406" t="str">
        <f>IF(MOD(D13406,2)=0,"EVEN","ODD")</f>
        <v>EVEN</v>
      </c>
      <c r="F13406" t="str">
        <f>IF(D13406&lt;=18,"LOW (1-18)","HIGH (19-36)")</f>
        <v>HIGH (19-36)</v>
      </c>
      <c r="G13406">
        <f>INT((D13406-1)/6)+1</f>
        <v>5</v>
      </c>
      <c r="H13406">
        <f>MOD(D13406-1,6)+1</f>
        <v>4</v>
      </c>
      <c r="I13406">
        <f>37-D13406</f>
        <v>9</v>
      </c>
      <c r="J13406">
        <f>ABS(D13406-D13407)</f>
        <v>1</v>
      </c>
      <c r="K13406">
        <f>AVERAGE(D13406:D13410)</f>
        <v>28</v>
      </c>
      <c r="L13406">
        <f>AVERAGE(D13406:D13425)</f>
        <v>28</v>
      </c>
      <c r="M13406">
        <f>K13406-L13406</f>
        <v>0</v>
      </c>
      <c r="N13406" t="str">
        <f>IF(K13406&gt;L13406,"HIGH ZONE BIAS",IF(K13406&lt;L13406,"LOW ZONE BIAS","EQUILIBRIUM"))</f>
        <v>EQUILIBRIUM</v>
      </c>
    </row>
    <row r="13407">
      <c r="A13407">
        <v>14160</v>
      </c>
      <c r="B13407" t="str">
        <v>2015-08-13</v>
      </c>
      <c r="C13407" t="str">
        <v>Afternoon</v>
      </c>
      <c r="D13407">
        <v>29</v>
      </c>
      <c r="E13407" t="str">
        <f>IF(MOD(D13407,2)=0,"EVEN","ODD")</f>
        <v>ODD</v>
      </c>
      <c r="F13407" t="str">
        <f>IF(D13407&lt;=18,"LOW (1-18)","HIGH (19-36)")</f>
        <v>HIGH (19-36)</v>
      </c>
      <c r="G13407">
        <f>INT((D13407-1)/6)+1</f>
        <v>5</v>
      </c>
      <c r="H13407">
        <f>MOD(D13407-1,6)+1</f>
        <v>5</v>
      </c>
      <c r="I13407">
        <f>37-D13407</f>
        <v>8</v>
      </c>
      <c r="J13407">
        <f>ABS(D13407-D13408)</f>
        <v>4</v>
      </c>
      <c r="K13407">
        <f>AVERAGE(D13407:D13411)</f>
        <v>29</v>
      </c>
      <c r="L13407">
        <f>AVERAGE(D13407:D13426)</f>
        <v>29</v>
      </c>
      <c r="M13407">
        <f>K13407-L13407</f>
        <v>0</v>
      </c>
      <c r="N13407" t="str">
        <f>IF(K13407&gt;L13407,"HIGH ZONE BIAS",IF(K13407&lt;L13407,"LOW ZONE BIAS","EQUILIBRIUM"))</f>
        <v>EQUILIBRIUM</v>
      </c>
    </row>
    <row r="13408">
      <c r="A13408">
        <v>14159</v>
      </c>
      <c r="B13408" t="str">
        <v>2015-08-13</v>
      </c>
      <c r="C13408" t="str">
        <v>Midday</v>
      </c>
      <c r="D13408">
        <v>25</v>
      </c>
      <c r="E13408" t="str">
        <f>IF(MOD(D13408,2)=0,"EVEN","ODD")</f>
        <v>ODD</v>
      </c>
      <c r="F13408" t="str">
        <f>IF(D13408&lt;=18,"LOW (1-18)","HIGH (19-36)")</f>
        <v>HIGH (19-36)</v>
      </c>
      <c r="G13408">
        <f>INT((D13408-1)/6)+1</f>
        <v>5</v>
      </c>
      <c r="H13408">
        <f>MOD(D13408-1,6)+1</f>
        <v>1</v>
      </c>
      <c r="I13408">
        <f>37-D13408</f>
        <v>12</v>
      </c>
      <c r="J13408">
        <f>ABS(D13408-D13409)</f>
        <v>8</v>
      </c>
      <c r="K13408">
        <f>AVERAGE(D13408:D13412)</f>
        <v>25</v>
      </c>
      <c r="L13408">
        <f>AVERAGE(D13408:D13427)</f>
        <v>25</v>
      </c>
      <c r="M13408">
        <f>K13408-L13408</f>
        <v>0</v>
      </c>
      <c r="N13408" t="str">
        <f>IF(K13408&gt;L13408,"HIGH ZONE BIAS",IF(K13408&lt;L13408,"LOW ZONE BIAS","EQUILIBRIUM"))</f>
        <v>EQUILIBRIUM</v>
      </c>
    </row>
    <row r="13409">
      <c r="A13409">
        <v>14158</v>
      </c>
      <c r="B13409" t="str">
        <v>2015-08-13</v>
      </c>
      <c r="C13409" t="str">
        <v>Morning</v>
      </c>
      <c r="D13409">
        <v>33</v>
      </c>
      <c r="E13409" t="str">
        <f>IF(MOD(D13409,2)=0,"EVEN","ODD")</f>
        <v>ODD</v>
      </c>
      <c r="F13409" t="str">
        <f>IF(D13409&lt;=18,"LOW (1-18)","HIGH (19-36)")</f>
        <v>HIGH (19-36)</v>
      </c>
      <c r="G13409">
        <f>INT((D13409-1)/6)+1</f>
        <v>6</v>
      </c>
      <c r="H13409">
        <f>MOD(D13409-1,6)+1</f>
        <v>3</v>
      </c>
      <c r="I13409">
        <f>37-D13409</f>
        <v>4</v>
      </c>
      <c r="J13409">
        <f>ABS(D13409-D13410)</f>
        <v>28</v>
      </c>
      <c r="K13409">
        <f>AVERAGE(D13409:D13413)</f>
        <v>33</v>
      </c>
      <c r="L13409">
        <f>AVERAGE(D13409:D13428)</f>
        <v>33</v>
      </c>
      <c r="M13409">
        <f>K13409-L13409</f>
        <v>0</v>
      </c>
      <c r="N13409" t="str">
        <f>IF(K13409&gt;L13409,"HIGH ZONE BIAS",IF(K13409&lt;L13409,"LOW ZONE BIAS","EQUILIBRIUM"))</f>
        <v>EQUILIBRIUM</v>
      </c>
    </row>
    <row r="13410">
      <c r="A13410">
        <v>14157</v>
      </c>
      <c r="B13410" t="str">
        <v>2015-08-12</v>
      </c>
      <c r="C13410" t="str">
        <v>Evening</v>
      </c>
      <c r="D13410">
        <v>5</v>
      </c>
      <c r="E13410" t="str">
        <f>IF(MOD(D13410,2)=0,"EVEN","ODD")</f>
        <v>ODD</v>
      </c>
      <c r="F13410" t="str">
        <f>IF(D13410&lt;=18,"LOW (1-18)","HIGH (19-36)")</f>
        <v>LOW (1-18)</v>
      </c>
      <c r="G13410">
        <f>INT((D13410-1)/6)+1</f>
        <v>1</v>
      </c>
      <c r="H13410">
        <f>MOD(D13410-1,6)+1</f>
        <v>5</v>
      </c>
      <c r="I13410">
        <f>37-D13410</f>
        <v>32</v>
      </c>
      <c r="J13410">
        <f>ABS(D13410-D13411)</f>
        <v>24</v>
      </c>
      <c r="K13410">
        <f>AVERAGE(D13410:D13414)</f>
        <v>5</v>
      </c>
      <c r="L13410">
        <f>AVERAGE(D13410:D13429)</f>
        <v>5</v>
      </c>
      <c r="M13410">
        <f>K13410-L13410</f>
        <v>0</v>
      </c>
      <c r="N13410" t="str">
        <f>IF(K13410&gt;L13410,"HIGH ZONE BIAS",IF(K13410&lt;L13410,"LOW ZONE BIAS","EQUILIBRIUM"))</f>
        <v>EQUILIBRIUM</v>
      </c>
    </row>
    <row r="13411">
      <c r="A13411">
        <v>14156</v>
      </c>
      <c r="B13411" t="str">
        <v>2015-08-12</v>
      </c>
      <c r="C13411" t="str">
        <v>Afternoon</v>
      </c>
      <c r="D13411">
        <v>29</v>
      </c>
      <c r="E13411" t="str">
        <f>IF(MOD(D13411,2)=0,"EVEN","ODD")</f>
        <v>ODD</v>
      </c>
      <c r="F13411" t="str">
        <f>IF(D13411&lt;=18,"LOW (1-18)","HIGH (19-36)")</f>
        <v>HIGH (19-36)</v>
      </c>
      <c r="G13411">
        <f>INT((D13411-1)/6)+1</f>
        <v>5</v>
      </c>
      <c r="H13411">
        <f>MOD(D13411-1,6)+1</f>
        <v>5</v>
      </c>
      <c r="I13411">
        <f>37-D13411</f>
        <v>8</v>
      </c>
      <c r="J13411">
        <f>ABS(D13411-D13412)</f>
        <v>2</v>
      </c>
      <c r="K13411">
        <f>AVERAGE(D13411:D13415)</f>
        <v>29</v>
      </c>
      <c r="L13411">
        <f>AVERAGE(D13411:D13430)</f>
        <v>29</v>
      </c>
      <c r="M13411">
        <f>K13411-L13411</f>
        <v>0</v>
      </c>
      <c r="N13411" t="str">
        <f>IF(K13411&gt;L13411,"HIGH ZONE BIAS",IF(K13411&lt;L13411,"LOW ZONE BIAS","EQUILIBRIUM"))</f>
        <v>EQUILIBRIUM</v>
      </c>
    </row>
    <row r="13412">
      <c r="A13412">
        <v>14155</v>
      </c>
      <c r="B13412" t="str">
        <v>2015-08-12</v>
      </c>
      <c r="C13412" t="str">
        <v>Midday</v>
      </c>
      <c r="D13412">
        <v>31</v>
      </c>
      <c r="E13412" t="str">
        <f>IF(MOD(D13412,2)=0,"EVEN","ODD")</f>
        <v>ODD</v>
      </c>
      <c r="F13412" t="str">
        <f>IF(D13412&lt;=18,"LOW (1-18)","HIGH (19-36)")</f>
        <v>HIGH (19-36)</v>
      </c>
      <c r="G13412">
        <f>INT((D13412-1)/6)+1</f>
        <v>6</v>
      </c>
      <c r="H13412">
        <f>MOD(D13412-1,6)+1</f>
        <v>1</v>
      </c>
      <c r="I13412">
        <f>37-D13412</f>
        <v>6</v>
      </c>
      <c r="J13412">
        <f>ABS(D13412-D13413)</f>
        <v>0</v>
      </c>
      <c r="K13412">
        <f>AVERAGE(D13412:D13416)</f>
        <v>31</v>
      </c>
      <c r="L13412">
        <f>AVERAGE(D13412:D13431)</f>
        <v>31</v>
      </c>
      <c r="M13412">
        <f>K13412-L13412</f>
        <v>0</v>
      </c>
      <c r="N13412" t="str">
        <f>IF(K13412&gt;L13412,"HIGH ZONE BIAS",IF(K13412&lt;L13412,"LOW ZONE BIAS","EQUILIBRIUM"))</f>
        <v>EQUILIBRIUM</v>
      </c>
    </row>
    <row r="13413">
      <c r="A13413">
        <v>14154</v>
      </c>
      <c r="B13413" t="str">
        <v>2015-08-12</v>
      </c>
      <c r="C13413" t="str">
        <v>Morning</v>
      </c>
      <c r="D13413">
        <v>31</v>
      </c>
      <c r="E13413" t="str">
        <f>IF(MOD(D13413,2)=0,"EVEN","ODD")</f>
        <v>ODD</v>
      </c>
      <c r="F13413" t="str">
        <f>IF(D13413&lt;=18,"LOW (1-18)","HIGH (19-36)")</f>
        <v>HIGH (19-36)</v>
      </c>
      <c r="G13413">
        <f>INT((D13413-1)/6)+1</f>
        <v>6</v>
      </c>
      <c r="H13413">
        <f>MOD(D13413-1,6)+1</f>
        <v>1</v>
      </c>
      <c r="I13413">
        <f>37-D13413</f>
        <v>6</v>
      </c>
      <c r="J13413">
        <f>ABS(D13413-D13414)</f>
        <v>4</v>
      </c>
      <c r="K13413">
        <f>AVERAGE(D13413:D13417)</f>
        <v>31</v>
      </c>
      <c r="L13413">
        <f>AVERAGE(D13413:D13432)</f>
        <v>31</v>
      </c>
      <c r="M13413">
        <f>K13413-L13413</f>
        <v>0</v>
      </c>
      <c r="N13413" t="str">
        <f>IF(K13413&gt;L13413,"HIGH ZONE BIAS",IF(K13413&lt;L13413,"LOW ZONE BIAS","EQUILIBRIUM"))</f>
        <v>EQUILIBRIUM</v>
      </c>
    </row>
    <row r="13414">
      <c r="A13414">
        <v>14153</v>
      </c>
      <c r="B13414" t="str">
        <v>2015-08-11</v>
      </c>
      <c r="C13414" t="str">
        <v>Evening</v>
      </c>
      <c r="D13414">
        <v>35</v>
      </c>
      <c r="E13414" t="str">
        <f>IF(MOD(D13414,2)=0,"EVEN","ODD")</f>
        <v>ODD</v>
      </c>
      <c r="F13414" t="str">
        <f>IF(D13414&lt;=18,"LOW (1-18)","HIGH (19-36)")</f>
        <v>HIGH (19-36)</v>
      </c>
      <c r="G13414">
        <f>INT((D13414-1)/6)+1</f>
        <v>6</v>
      </c>
      <c r="H13414">
        <f>MOD(D13414-1,6)+1</f>
        <v>5</v>
      </c>
      <c r="I13414">
        <f>37-D13414</f>
        <v>2</v>
      </c>
      <c r="J13414">
        <f>ABS(D13414-D13415)</f>
        <v>20</v>
      </c>
      <c r="K13414">
        <f>AVERAGE(D13414:D13418)</f>
        <v>35</v>
      </c>
      <c r="L13414">
        <f>AVERAGE(D13414:D13433)</f>
        <v>35</v>
      </c>
      <c r="M13414">
        <f>K13414-L13414</f>
        <v>0</v>
      </c>
      <c r="N13414" t="str">
        <f>IF(K13414&gt;L13414,"HIGH ZONE BIAS",IF(K13414&lt;L13414,"LOW ZONE BIAS","EQUILIBRIUM"))</f>
        <v>EQUILIBRIUM</v>
      </c>
    </row>
    <row r="13415">
      <c r="A13415">
        <v>14152</v>
      </c>
      <c r="B13415" t="str">
        <v>2015-08-11</v>
      </c>
      <c r="C13415" t="str">
        <v>Afternoon</v>
      </c>
      <c r="D13415">
        <v>15</v>
      </c>
      <c r="E13415" t="str">
        <f>IF(MOD(D13415,2)=0,"EVEN","ODD")</f>
        <v>ODD</v>
      </c>
      <c r="F13415" t="str">
        <f>IF(D13415&lt;=18,"LOW (1-18)","HIGH (19-36)")</f>
        <v>LOW (1-18)</v>
      </c>
      <c r="G13415">
        <f>INT((D13415-1)/6)+1</f>
        <v>3</v>
      </c>
      <c r="H13415">
        <f>MOD(D13415-1,6)+1</f>
        <v>3</v>
      </c>
      <c r="I13415">
        <f>37-D13415</f>
        <v>22</v>
      </c>
      <c r="J13415">
        <f>ABS(D13415-D13416)</f>
        <v>5</v>
      </c>
      <c r="K13415">
        <f>AVERAGE(D13415:D13419)</f>
        <v>15</v>
      </c>
      <c r="L13415">
        <f>AVERAGE(D13415:D13434)</f>
        <v>15</v>
      </c>
      <c r="M13415">
        <f>K13415-L13415</f>
        <v>0</v>
      </c>
      <c r="N13415" t="str">
        <f>IF(K13415&gt;L13415,"HIGH ZONE BIAS",IF(K13415&lt;L13415,"LOW ZONE BIAS","EQUILIBRIUM"))</f>
        <v>EQUILIBRIUM</v>
      </c>
    </row>
    <row r="13416">
      <c r="A13416">
        <v>14151</v>
      </c>
      <c r="B13416" t="str">
        <v>2015-08-11</v>
      </c>
      <c r="C13416" t="str">
        <v>Midday</v>
      </c>
      <c r="D13416">
        <v>20</v>
      </c>
      <c r="E13416" t="str">
        <f>IF(MOD(D13416,2)=0,"EVEN","ODD")</f>
        <v>EVEN</v>
      </c>
      <c r="F13416" t="str">
        <f>IF(D13416&lt;=18,"LOW (1-18)","HIGH (19-36)")</f>
        <v>HIGH (19-36)</v>
      </c>
      <c r="G13416">
        <f>INT((D13416-1)/6)+1</f>
        <v>4</v>
      </c>
      <c r="H13416">
        <f>MOD(D13416-1,6)+1</f>
        <v>2</v>
      </c>
      <c r="I13416">
        <f>37-D13416</f>
        <v>17</v>
      </c>
      <c r="J13416">
        <f>ABS(D13416-D13417)</f>
        <v>9</v>
      </c>
      <c r="K13416">
        <f>AVERAGE(D13416:D13420)</f>
        <v>20</v>
      </c>
      <c r="L13416">
        <f>AVERAGE(D13416:D13435)</f>
        <v>20</v>
      </c>
      <c r="M13416">
        <f>K13416-L13416</f>
        <v>0</v>
      </c>
      <c r="N13416" t="str">
        <f>IF(K13416&gt;L13416,"HIGH ZONE BIAS",IF(K13416&lt;L13416,"LOW ZONE BIAS","EQUILIBRIUM"))</f>
        <v>EQUILIBRIUM</v>
      </c>
    </row>
    <row r="13417">
      <c r="A13417">
        <v>14150</v>
      </c>
      <c r="B13417" t="str">
        <v>2015-08-11</v>
      </c>
      <c r="C13417" t="str">
        <v>Morning</v>
      </c>
      <c r="D13417">
        <v>11</v>
      </c>
      <c r="E13417" t="str">
        <f>IF(MOD(D13417,2)=0,"EVEN","ODD")</f>
        <v>ODD</v>
      </c>
      <c r="F13417" t="str">
        <f>IF(D13417&lt;=18,"LOW (1-18)","HIGH (19-36)")</f>
        <v>LOW (1-18)</v>
      </c>
      <c r="G13417">
        <f>INT((D13417-1)/6)+1</f>
        <v>2</v>
      </c>
      <c r="H13417">
        <f>MOD(D13417-1,6)+1</f>
        <v>5</v>
      </c>
      <c r="I13417">
        <f>37-D13417</f>
        <v>26</v>
      </c>
      <c r="J13417">
        <f>ABS(D13417-D13418)</f>
        <v>22</v>
      </c>
      <c r="K13417">
        <f>AVERAGE(D13417:D13421)</f>
        <v>11</v>
      </c>
      <c r="L13417">
        <f>AVERAGE(D13417:D13436)</f>
        <v>11</v>
      </c>
      <c r="M13417">
        <f>K13417-L13417</f>
        <v>0</v>
      </c>
      <c r="N13417" t="str">
        <f>IF(K13417&gt;L13417,"HIGH ZONE BIAS",IF(K13417&lt;L13417,"LOW ZONE BIAS","EQUILIBRIUM"))</f>
        <v>EQUILIBRIUM</v>
      </c>
    </row>
    <row r="13418">
      <c r="A13418">
        <v>14149</v>
      </c>
      <c r="B13418" t="str">
        <v>2015-08-10</v>
      </c>
      <c r="C13418" t="str">
        <v>Evening</v>
      </c>
      <c r="D13418">
        <v>33</v>
      </c>
      <c r="E13418" t="str">
        <f>IF(MOD(D13418,2)=0,"EVEN","ODD")</f>
        <v>ODD</v>
      </c>
      <c r="F13418" t="str">
        <f>IF(D13418&lt;=18,"LOW (1-18)","HIGH (19-36)")</f>
        <v>HIGH (19-36)</v>
      </c>
      <c r="G13418">
        <f>INT((D13418-1)/6)+1</f>
        <v>6</v>
      </c>
      <c r="H13418">
        <f>MOD(D13418-1,6)+1</f>
        <v>3</v>
      </c>
      <c r="I13418">
        <f>37-D13418</f>
        <v>4</v>
      </c>
      <c r="J13418">
        <f>ABS(D13418-D13419)</f>
        <v>4</v>
      </c>
      <c r="K13418">
        <f>AVERAGE(D13418:D13422)</f>
        <v>33</v>
      </c>
      <c r="L13418">
        <f>AVERAGE(D13418:D13437)</f>
        <v>33</v>
      </c>
      <c r="M13418">
        <f>K13418-L13418</f>
        <v>0</v>
      </c>
      <c r="N13418" t="str">
        <f>IF(K13418&gt;L13418,"HIGH ZONE BIAS",IF(K13418&lt;L13418,"LOW ZONE BIAS","EQUILIBRIUM"))</f>
        <v>EQUILIBRIUM</v>
      </c>
    </row>
    <row r="13419">
      <c r="A13419">
        <v>14148</v>
      </c>
      <c r="B13419" t="str">
        <v>2015-08-10</v>
      </c>
      <c r="C13419" t="str">
        <v>Afternoon</v>
      </c>
      <c r="D13419">
        <v>29</v>
      </c>
      <c r="E13419" t="str">
        <f>IF(MOD(D13419,2)=0,"EVEN","ODD")</f>
        <v>ODD</v>
      </c>
      <c r="F13419" t="str">
        <f>IF(D13419&lt;=18,"LOW (1-18)","HIGH (19-36)")</f>
        <v>HIGH (19-36)</v>
      </c>
      <c r="G13419">
        <f>INT((D13419-1)/6)+1</f>
        <v>5</v>
      </c>
      <c r="H13419">
        <f>MOD(D13419-1,6)+1</f>
        <v>5</v>
      </c>
      <c r="I13419">
        <f>37-D13419</f>
        <v>8</v>
      </c>
      <c r="J13419">
        <f>ABS(D13419-D13420)</f>
        <v>22</v>
      </c>
      <c r="K13419">
        <f>AVERAGE(D13419:D13423)</f>
        <v>29</v>
      </c>
      <c r="L13419">
        <f>AVERAGE(D13419:D13438)</f>
        <v>29</v>
      </c>
      <c r="M13419">
        <f>K13419-L13419</f>
        <v>0</v>
      </c>
      <c r="N13419" t="str">
        <f>IF(K13419&gt;L13419,"HIGH ZONE BIAS",IF(K13419&lt;L13419,"LOW ZONE BIAS","EQUILIBRIUM"))</f>
        <v>EQUILIBRIUM</v>
      </c>
    </row>
    <row r="13420">
      <c r="A13420">
        <v>14147</v>
      </c>
      <c r="B13420" t="str">
        <v>2015-08-10</v>
      </c>
      <c r="C13420" t="str">
        <v>Midday</v>
      </c>
      <c r="D13420">
        <v>7</v>
      </c>
      <c r="E13420" t="str">
        <f>IF(MOD(D13420,2)=0,"EVEN","ODD")</f>
        <v>ODD</v>
      </c>
      <c r="F13420" t="str">
        <f>IF(D13420&lt;=18,"LOW (1-18)","HIGH (19-36)")</f>
        <v>LOW (1-18)</v>
      </c>
      <c r="G13420">
        <f>INT((D13420-1)/6)+1</f>
        <v>2</v>
      </c>
      <c r="H13420">
        <f>MOD(D13420-1,6)+1</f>
        <v>1</v>
      </c>
      <c r="I13420">
        <f>37-D13420</f>
        <v>30</v>
      </c>
      <c r="J13420">
        <f>ABS(D13420-D13421)</f>
        <v>6</v>
      </c>
      <c r="K13420">
        <f>AVERAGE(D13420:D13424)</f>
        <v>7</v>
      </c>
      <c r="L13420">
        <f>AVERAGE(D13420:D13439)</f>
        <v>7</v>
      </c>
      <c r="M13420">
        <f>K13420-L13420</f>
        <v>0</v>
      </c>
      <c r="N13420" t="str">
        <f>IF(K13420&gt;L13420,"HIGH ZONE BIAS",IF(K13420&lt;L13420,"LOW ZONE BIAS","EQUILIBRIUM"))</f>
        <v>EQUILIBRIUM</v>
      </c>
    </row>
    <row r="13421">
      <c r="A13421">
        <v>14146</v>
      </c>
      <c r="B13421" t="str">
        <v>2015-08-10</v>
      </c>
      <c r="C13421" t="str">
        <v>Morning</v>
      </c>
      <c r="D13421">
        <v>13</v>
      </c>
      <c r="E13421" t="str">
        <f>IF(MOD(D13421,2)=0,"EVEN","ODD")</f>
        <v>ODD</v>
      </c>
      <c r="F13421" t="str">
        <f>IF(D13421&lt;=18,"LOW (1-18)","HIGH (19-36)")</f>
        <v>LOW (1-18)</v>
      </c>
      <c r="G13421">
        <f>INT((D13421-1)/6)+1</f>
        <v>3</v>
      </c>
      <c r="H13421">
        <f>MOD(D13421-1,6)+1</f>
        <v>1</v>
      </c>
      <c r="I13421">
        <f>37-D13421</f>
        <v>24</v>
      </c>
      <c r="J13421">
        <f>ABS(D13421-D13422)</f>
        <v>7</v>
      </c>
      <c r="K13421">
        <f>AVERAGE(D13421:D13425)</f>
        <v>13</v>
      </c>
      <c r="L13421">
        <f>AVERAGE(D13421:D13440)</f>
        <v>13</v>
      </c>
      <c r="M13421">
        <f>K13421-L13421</f>
        <v>0</v>
      </c>
      <c r="N13421" t="str">
        <f>IF(K13421&gt;L13421,"HIGH ZONE BIAS",IF(K13421&lt;L13421,"LOW ZONE BIAS","EQUILIBRIUM"))</f>
        <v>EQUILIBRIUM</v>
      </c>
    </row>
    <row r="13422">
      <c r="A13422">
        <v>14145</v>
      </c>
      <c r="B13422" t="str">
        <v>2015-08-08</v>
      </c>
      <c r="C13422" t="str">
        <v>Evening</v>
      </c>
      <c r="D13422">
        <v>20</v>
      </c>
      <c r="E13422" t="str">
        <f>IF(MOD(D13422,2)=0,"EVEN","ODD")</f>
        <v>EVEN</v>
      </c>
      <c r="F13422" t="str">
        <f>IF(D13422&lt;=18,"LOW (1-18)","HIGH (19-36)")</f>
        <v>HIGH (19-36)</v>
      </c>
      <c r="G13422">
        <f>INT((D13422-1)/6)+1</f>
        <v>4</v>
      </c>
      <c r="H13422">
        <f>MOD(D13422-1,6)+1</f>
        <v>2</v>
      </c>
      <c r="I13422">
        <f>37-D13422</f>
        <v>17</v>
      </c>
      <c r="J13422">
        <f>ABS(D13422-D13423)</f>
        <v>7</v>
      </c>
      <c r="K13422">
        <f>AVERAGE(D13422:D13426)</f>
        <v>20</v>
      </c>
      <c r="L13422">
        <f>AVERAGE(D13422:D13441)</f>
        <v>20</v>
      </c>
      <c r="M13422">
        <f>K13422-L13422</f>
        <v>0</v>
      </c>
      <c r="N13422" t="str">
        <f>IF(K13422&gt;L13422,"HIGH ZONE BIAS",IF(K13422&lt;L13422,"LOW ZONE BIAS","EQUILIBRIUM"))</f>
        <v>EQUILIBRIUM</v>
      </c>
    </row>
    <row r="13423">
      <c r="A13423">
        <v>14144</v>
      </c>
      <c r="B13423" t="str">
        <v>2015-08-08</v>
      </c>
      <c r="C13423" t="str">
        <v>Afternoon</v>
      </c>
      <c r="D13423">
        <v>13</v>
      </c>
      <c r="E13423" t="str">
        <f>IF(MOD(D13423,2)=0,"EVEN","ODD")</f>
        <v>ODD</v>
      </c>
      <c r="F13423" t="str">
        <f>IF(D13423&lt;=18,"LOW (1-18)","HIGH (19-36)")</f>
        <v>LOW (1-18)</v>
      </c>
      <c r="G13423">
        <f>INT((D13423-1)/6)+1</f>
        <v>3</v>
      </c>
      <c r="H13423">
        <f>MOD(D13423-1,6)+1</f>
        <v>1</v>
      </c>
      <c r="I13423">
        <f>37-D13423</f>
        <v>24</v>
      </c>
      <c r="J13423">
        <f>ABS(D13423-D13424)</f>
        <v>10</v>
      </c>
      <c r="K13423">
        <f>AVERAGE(D13423:D13427)</f>
        <v>13</v>
      </c>
      <c r="L13423">
        <f>AVERAGE(D13423:D13442)</f>
        <v>13</v>
      </c>
      <c r="M13423">
        <f>K13423-L13423</f>
        <v>0</v>
      </c>
      <c r="N13423" t="str">
        <f>IF(K13423&gt;L13423,"HIGH ZONE BIAS",IF(K13423&lt;L13423,"LOW ZONE BIAS","EQUILIBRIUM"))</f>
        <v>EQUILIBRIUM</v>
      </c>
    </row>
    <row r="13424">
      <c r="A13424">
        <v>14143</v>
      </c>
      <c r="B13424" t="str">
        <v>2015-08-08</v>
      </c>
      <c r="C13424" t="str">
        <v>Midday</v>
      </c>
      <c r="D13424">
        <v>3</v>
      </c>
      <c r="E13424" t="str">
        <f>IF(MOD(D13424,2)=0,"EVEN","ODD")</f>
        <v>ODD</v>
      </c>
      <c r="F13424" t="str">
        <f>IF(D13424&lt;=18,"LOW (1-18)","HIGH (19-36)")</f>
        <v>LOW (1-18)</v>
      </c>
      <c r="G13424">
        <f>INT((D13424-1)/6)+1</f>
        <v>1</v>
      </c>
      <c r="H13424">
        <f>MOD(D13424-1,6)+1</f>
        <v>3</v>
      </c>
      <c r="I13424">
        <f>37-D13424</f>
        <v>34</v>
      </c>
      <c r="J13424">
        <f>ABS(D13424-D13425)</f>
        <v>17</v>
      </c>
      <c r="K13424">
        <f>AVERAGE(D13424:D13428)</f>
        <v>3</v>
      </c>
      <c r="L13424">
        <f>AVERAGE(D13424:D13443)</f>
        <v>3</v>
      </c>
      <c r="M13424">
        <f>K13424-L13424</f>
        <v>0</v>
      </c>
      <c r="N13424" t="str">
        <f>IF(K13424&gt;L13424,"HIGH ZONE BIAS",IF(K13424&lt;L13424,"LOW ZONE BIAS","EQUILIBRIUM"))</f>
        <v>EQUILIBRIUM</v>
      </c>
    </row>
    <row r="13425">
      <c r="A13425">
        <v>14142</v>
      </c>
      <c r="B13425" t="str">
        <v>2015-08-08</v>
      </c>
      <c r="C13425" t="str">
        <v>Morning</v>
      </c>
      <c r="D13425">
        <v>20</v>
      </c>
      <c r="E13425" t="str">
        <f>IF(MOD(D13425,2)=0,"EVEN","ODD")</f>
        <v>EVEN</v>
      </c>
      <c r="F13425" t="str">
        <f>IF(D13425&lt;=18,"LOW (1-18)","HIGH (19-36)")</f>
        <v>HIGH (19-36)</v>
      </c>
      <c r="G13425">
        <f>INT((D13425-1)/6)+1</f>
        <v>4</v>
      </c>
      <c r="H13425">
        <f>MOD(D13425-1,6)+1</f>
        <v>2</v>
      </c>
      <c r="I13425">
        <f>37-D13425</f>
        <v>17</v>
      </c>
      <c r="J13425">
        <f>ABS(D13425-D13426)</f>
        <v>11</v>
      </c>
      <c r="K13425">
        <f>AVERAGE(D13425:D13429)</f>
        <v>20</v>
      </c>
      <c r="L13425">
        <f>AVERAGE(D13425:D13444)</f>
        <v>20</v>
      </c>
      <c r="M13425">
        <f>K13425-L13425</f>
        <v>0</v>
      </c>
      <c r="N13425" t="str">
        <f>IF(K13425&gt;L13425,"HIGH ZONE BIAS",IF(K13425&lt;L13425,"LOW ZONE BIAS","EQUILIBRIUM"))</f>
        <v>EQUILIBRIUM</v>
      </c>
    </row>
    <row r="13426">
      <c r="A13426">
        <v>14141</v>
      </c>
      <c r="B13426" t="str">
        <v>2015-08-07</v>
      </c>
      <c r="C13426" t="str">
        <v>Evening</v>
      </c>
      <c r="D13426">
        <v>9</v>
      </c>
      <c r="E13426" t="str">
        <f>IF(MOD(D13426,2)=0,"EVEN","ODD")</f>
        <v>ODD</v>
      </c>
      <c r="F13426" t="str">
        <f>IF(D13426&lt;=18,"LOW (1-18)","HIGH (19-36)")</f>
        <v>LOW (1-18)</v>
      </c>
      <c r="G13426">
        <f>INT((D13426-1)/6)+1</f>
        <v>2</v>
      </c>
      <c r="H13426">
        <f>MOD(D13426-1,6)+1</f>
        <v>3</v>
      </c>
      <c r="I13426">
        <f>37-D13426</f>
        <v>28</v>
      </c>
      <c r="J13426">
        <f>ABS(D13426-D13427)</f>
        <v>5</v>
      </c>
      <c r="K13426">
        <f>AVERAGE(D13426:D13430)</f>
        <v>9</v>
      </c>
      <c r="L13426">
        <f>AVERAGE(D13426:D13445)</f>
        <v>9</v>
      </c>
      <c r="M13426">
        <f>K13426-L13426</f>
        <v>0</v>
      </c>
      <c r="N13426" t="str">
        <f>IF(K13426&gt;L13426,"HIGH ZONE BIAS",IF(K13426&lt;L13426,"LOW ZONE BIAS","EQUILIBRIUM"))</f>
        <v>EQUILIBRIUM</v>
      </c>
    </row>
    <row r="13427">
      <c r="A13427">
        <v>14140</v>
      </c>
      <c r="B13427" t="str">
        <v>2015-08-07</v>
      </c>
      <c r="C13427" t="str">
        <v>Afternoon</v>
      </c>
      <c r="D13427">
        <v>14</v>
      </c>
      <c r="E13427" t="str">
        <f>IF(MOD(D13427,2)=0,"EVEN","ODD")</f>
        <v>EVEN</v>
      </c>
      <c r="F13427" t="str">
        <f>IF(D13427&lt;=18,"LOW (1-18)","HIGH (19-36)")</f>
        <v>LOW (1-18)</v>
      </c>
      <c r="G13427">
        <f>INT((D13427-1)/6)+1</f>
        <v>3</v>
      </c>
      <c r="H13427">
        <f>MOD(D13427-1,6)+1</f>
        <v>2</v>
      </c>
      <c r="I13427">
        <f>37-D13427</f>
        <v>23</v>
      </c>
      <c r="J13427">
        <f>ABS(D13427-D13428)</f>
        <v>12</v>
      </c>
      <c r="K13427">
        <f>AVERAGE(D13427:D13431)</f>
        <v>14</v>
      </c>
      <c r="L13427">
        <f>AVERAGE(D13427:D13446)</f>
        <v>14</v>
      </c>
      <c r="M13427">
        <f>K13427-L13427</f>
        <v>0</v>
      </c>
      <c r="N13427" t="str">
        <f>IF(K13427&gt;L13427,"HIGH ZONE BIAS",IF(K13427&lt;L13427,"LOW ZONE BIAS","EQUILIBRIUM"))</f>
        <v>EQUILIBRIUM</v>
      </c>
    </row>
    <row r="13428">
      <c r="A13428">
        <v>14139</v>
      </c>
      <c r="B13428" t="str">
        <v>2015-08-07</v>
      </c>
      <c r="C13428" t="str">
        <v>Midday</v>
      </c>
      <c r="D13428">
        <v>2</v>
      </c>
      <c r="E13428" t="str">
        <f>IF(MOD(D13428,2)=0,"EVEN","ODD")</f>
        <v>EVEN</v>
      </c>
      <c r="F13428" t="str">
        <f>IF(D13428&lt;=18,"LOW (1-18)","HIGH (19-36)")</f>
        <v>LOW (1-18)</v>
      </c>
      <c r="G13428">
        <f>INT((D13428-1)/6)+1</f>
        <v>1</v>
      </c>
      <c r="H13428">
        <f>MOD(D13428-1,6)+1</f>
        <v>2</v>
      </c>
      <c r="I13428">
        <f>37-D13428</f>
        <v>35</v>
      </c>
      <c r="J13428">
        <f>ABS(D13428-D13429)</f>
        <v>24</v>
      </c>
      <c r="K13428">
        <f>AVERAGE(D13428:D13432)</f>
        <v>2</v>
      </c>
      <c r="L13428">
        <f>AVERAGE(D13428:D13447)</f>
        <v>2</v>
      </c>
      <c r="M13428">
        <f>K13428-L13428</f>
        <v>0</v>
      </c>
      <c r="N13428" t="str">
        <f>IF(K13428&gt;L13428,"HIGH ZONE BIAS",IF(K13428&lt;L13428,"LOW ZONE BIAS","EQUILIBRIUM"))</f>
        <v>EQUILIBRIUM</v>
      </c>
    </row>
    <row r="13429">
      <c r="A13429">
        <v>14138</v>
      </c>
      <c r="B13429" t="str">
        <v>2015-08-07</v>
      </c>
      <c r="C13429" t="str">
        <v>Morning</v>
      </c>
      <c r="D13429">
        <v>26</v>
      </c>
      <c r="E13429" t="str">
        <f>IF(MOD(D13429,2)=0,"EVEN","ODD")</f>
        <v>EVEN</v>
      </c>
      <c r="F13429" t="str">
        <f>IF(D13429&lt;=18,"LOW (1-18)","HIGH (19-36)")</f>
        <v>HIGH (19-36)</v>
      </c>
      <c r="G13429">
        <f>INT((D13429-1)/6)+1</f>
        <v>5</v>
      </c>
      <c r="H13429">
        <f>MOD(D13429-1,6)+1</f>
        <v>2</v>
      </c>
      <c r="I13429">
        <f>37-D13429</f>
        <v>11</v>
      </c>
      <c r="J13429">
        <f>ABS(D13429-D13430)</f>
        <v>16</v>
      </c>
      <c r="K13429">
        <f>AVERAGE(D13429:D13433)</f>
        <v>26</v>
      </c>
      <c r="L13429">
        <f>AVERAGE(D13429:D13448)</f>
        <v>26</v>
      </c>
      <c r="M13429">
        <f>K13429-L13429</f>
        <v>0</v>
      </c>
      <c r="N13429" t="str">
        <f>IF(K13429&gt;L13429,"HIGH ZONE BIAS",IF(K13429&lt;L13429,"LOW ZONE BIAS","EQUILIBRIUM"))</f>
        <v>EQUILIBRIUM</v>
      </c>
    </row>
    <row r="13430">
      <c r="A13430">
        <v>14137</v>
      </c>
      <c r="B13430" t="str">
        <v>2015-08-06</v>
      </c>
      <c r="C13430" t="str">
        <v>Evening</v>
      </c>
      <c r="D13430">
        <v>10</v>
      </c>
      <c r="E13430" t="str">
        <f>IF(MOD(D13430,2)=0,"EVEN","ODD")</f>
        <v>EVEN</v>
      </c>
      <c r="F13430" t="str">
        <f>IF(D13430&lt;=18,"LOW (1-18)","HIGH (19-36)")</f>
        <v>LOW (1-18)</v>
      </c>
      <c r="G13430">
        <f>INT((D13430-1)/6)+1</f>
        <v>2</v>
      </c>
      <c r="H13430">
        <f>MOD(D13430-1,6)+1</f>
        <v>4</v>
      </c>
      <c r="I13430">
        <f>37-D13430</f>
        <v>27</v>
      </c>
      <c r="J13430">
        <f>ABS(D13430-D13431)</f>
        <v>9</v>
      </c>
      <c r="K13430">
        <f>AVERAGE(D13430:D13434)</f>
        <v>10</v>
      </c>
      <c r="L13430">
        <f>AVERAGE(D13430:D13449)</f>
        <v>10</v>
      </c>
      <c r="M13430">
        <f>K13430-L13430</f>
        <v>0</v>
      </c>
      <c r="N13430" t="str">
        <f>IF(K13430&gt;L13430,"HIGH ZONE BIAS",IF(K13430&lt;L13430,"LOW ZONE BIAS","EQUILIBRIUM"))</f>
        <v>EQUILIBRIUM</v>
      </c>
    </row>
    <row r="13431">
      <c r="A13431">
        <v>14136</v>
      </c>
      <c r="B13431" t="str">
        <v>2015-08-06</v>
      </c>
      <c r="C13431" t="str">
        <v>Afternoon</v>
      </c>
      <c r="D13431">
        <v>1</v>
      </c>
      <c r="E13431" t="str">
        <f>IF(MOD(D13431,2)=0,"EVEN","ODD")</f>
        <v>ODD</v>
      </c>
      <c r="F13431" t="str">
        <f>IF(D13431&lt;=18,"LOW (1-18)","HIGH (19-36)")</f>
        <v>LOW (1-18)</v>
      </c>
      <c r="G13431">
        <f>INT((D13431-1)/6)+1</f>
        <v>1</v>
      </c>
      <c r="H13431">
        <f>MOD(D13431-1,6)+1</f>
        <v>1</v>
      </c>
      <c r="I13431">
        <f>37-D13431</f>
        <v>36</v>
      </c>
      <c r="J13431">
        <f>ABS(D13431-D13432)</f>
        <v>27</v>
      </c>
      <c r="K13431">
        <f>AVERAGE(D13431:D13435)</f>
        <v>1</v>
      </c>
      <c r="L13431">
        <f>AVERAGE(D13431:D13450)</f>
        <v>1</v>
      </c>
      <c r="M13431">
        <f>K13431-L13431</f>
        <v>0</v>
      </c>
      <c r="N13431" t="str">
        <f>IF(K13431&gt;L13431,"HIGH ZONE BIAS",IF(K13431&lt;L13431,"LOW ZONE BIAS","EQUILIBRIUM"))</f>
        <v>EQUILIBRIUM</v>
      </c>
    </row>
    <row r="13432">
      <c r="A13432">
        <v>14135</v>
      </c>
      <c r="B13432" t="str">
        <v>2015-08-06</v>
      </c>
      <c r="C13432" t="str">
        <v>Midday</v>
      </c>
      <c r="D13432">
        <v>28</v>
      </c>
      <c r="E13432" t="str">
        <f>IF(MOD(D13432,2)=0,"EVEN","ODD")</f>
        <v>EVEN</v>
      </c>
      <c r="F13432" t="str">
        <f>IF(D13432&lt;=18,"LOW (1-18)","HIGH (19-36)")</f>
        <v>HIGH (19-36)</v>
      </c>
      <c r="G13432">
        <f>INT((D13432-1)/6)+1</f>
        <v>5</v>
      </c>
      <c r="H13432">
        <f>MOD(D13432-1,6)+1</f>
        <v>4</v>
      </c>
      <c r="I13432">
        <f>37-D13432</f>
        <v>9</v>
      </c>
      <c r="J13432">
        <f>ABS(D13432-D13433)</f>
        <v>6</v>
      </c>
      <c r="K13432">
        <f>AVERAGE(D13432:D13436)</f>
        <v>28</v>
      </c>
      <c r="L13432">
        <f>AVERAGE(D13432:D13451)</f>
        <v>28</v>
      </c>
      <c r="M13432">
        <f>K13432-L13432</f>
        <v>0</v>
      </c>
      <c r="N13432" t="str">
        <f>IF(K13432&gt;L13432,"HIGH ZONE BIAS",IF(K13432&lt;L13432,"LOW ZONE BIAS","EQUILIBRIUM"))</f>
        <v>EQUILIBRIUM</v>
      </c>
    </row>
    <row r="13433">
      <c r="A13433">
        <v>14134</v>
      </c>
      <c r="B13433" t="str">
        <v>2015-08-06</v>
      </c>
      <c r="C13433" t="str">
        <v>Morning</v>
      </c>
      <c r="D13433">
        <v>34</v>
      </c>
      <c r="E13433" t="str">
        <f>IF(MOD(D13433,2)=0,"EVEN","ODD")</f>
        <v>EVEN</v>
      </c>
      <c r="F13433" t="str">
        <f>IF(D13433&lt;=18,"LOW (1-18)","HIGH (19-36)")</f>
        <v>HIGH (19-36)</v>
      </c>
      <c r="G13433">
        <f>INT((D13433-1)/6)+1</f>
        <v>6</v>
      </c>
      <c r="H13433">
        <f>MOD(D13433-1,6)+1</f>
        <v>4</v>
      </c>
      <c r="I13433">
        <f>37-D13433</f>
        <v>3</v>
      </c>
      <c r="J13433">
        <f>ABS(D13433-D13434)</f>
        <v>31</v>
      </c>
      <c r="K13433">
        <f>AVERAGE(D13433:D13437)</f>
        <v>34</v>
      </c>
      <c r="L13433">
        <f>AVERAGE(D13433:D13452)</f>
        <v>34</v>
      </c>
      <c r="M13433">
        <f>K13433-L13433</f>
        <v>0</v>
      </c>
      <c r="N13433" t="str">
        <f>IF(K13433&gt;L13433,"HIGH ZONE BIAS",IF(K13433&lt;L13433,"LOW ZONE BIAS","EQUILIBRIUM"))</f>
        <v>EQUILIBRIUM</v>
      </c>
    </row>
    <row r="13434">
      <c r="A13434">
        <v>14133</v>
      </c>
      <c r="B13434" t="str">
        <v>2015-08-05</v>
      </c>
      <c r="C13434" t="str">
        <v>Evening</v>
      </c>
      <c r="D13434">
        <v>3</v>
      </c>
      <c r="E13434" t="str">
        <f>IF(MOD(D13434,2)=0,"EVEN","ODD")</f>
        <v>ODD</v>
      </c>
      <c r="F13434" t="str">
        <f>IF(D13434&lt;=18,"LOW (1-18)","HIGH (19-36)")</f>
        <v>LOW (1-18)</v>
      </c>
      <c r="G13434">
        <f>INT((D13434-1)/6)+1</f>
        <v>1</v>
      </c>
      <c r="H13434">
        <f>MOD(D13434-1,6)+1</f>
        <v>3</v>
      </c>
      <c r="I13434">
        <f>37-D13434</f>
        <v>34</v>
      </c>
      <c r="J13434">
        <f>ABS(D13434-D13435)</f>
        <v>20</v>
      </c>
      <c r="K13434">
        <f>AVERAGE(D13434:D13438)</f>
        <v>3</v>
      </c>
      <c r="L13434">
        <f>AVERAGE(D13434:D13453)</f>
        <v>3</v>
      </c>
      <c r="M13434">
        <f>K13434-L13434</f>
        <v>0</v>
      </c>
      <c r="N13434" t="str">
        <f>IF(K13434&gt;L13434,"HIGH ZONE BIAS",IF(K13434&lt;L13434,"LOW ZONE BIAS","EQUILIBRIUM"))</f>
        <v>EQUILIBRIUM</v>
      </c>
    </row>
    <row r="13435">
      <c r="A13435">
        <v>14132</v>
      </c>
      <c r="B13435" t="str">
        <v>2015-08-05</v>
      </c>
      <c r="C13435" t="str">
        <v>Afternoon</v>
      </c>
      <c r="D13435">
        <v>23</v>
      </c>
      <c r="E13435" t="str">
        <f>IF(MOD(D13435,2)=0,"EVEN","ODD")</f>
        <v>ODD</v>
      </c>
      <c r="F13435" t="str">
        <f>IF(D13435&lt;=18,"LOW (1-18)","HIGH (19-36)")</f>
        <v>HIGH (19-36)</v>
      </c>
      <c r="G13435">
        <f>INT((D13435-1)/6)+1</f>
        <v>4</v>
      </c>
      <c r="H13435">
        <f>MOD(D13435-1,6)+1</f>
        <v>5</v>
      </c>
      <c r="I13435">
        <f>37-D13435</f>
        <v>14</v>
      </c>
      <c r="J13435">
        <f>ABS(D13435-D13436)</f>
        <v>11</v>
      </c>
      <c r="K13435">
        <f>AVERAGE(D13435:D13439)</f>
        <v>23</v>
      </c>
      <c r="L13435">
        <f>AVERAGE(D13435:D13454)</f>
        <v>23</v>
      </c>
      <c r="M13435">
        <f>K13435-L13435</f>
        <v>0</v>
      </c>
      <c r="N13435" t="str">
        <f>IF(K13435&gt;L13435,"HIGH ZONE BIAS",IF(K13435&lt;L13435,"LOW ZONE BIAS","EQUILIBRIUM"))</f>
        <v>EQUILIBRIUM</v>
      </c>
    </row>
    <row r="13436">
      <c r="A13436">
        <v>14131</v>
      </c>
      <c r="B13436" t="str">
        <v>2015-08-05</v>
      </c>
      <c r="C13436" t="str">
        <v>Midday</v>
      </c>
      <c r="D13436">
        <v>34</v>
      </c>
      <c r="E13436" t="str">
        <f>IF(MOD(D13436,2)=0,"EVEN","ODD")</f>
        <v>EVEN</v>
      </c>
      <c r="F13436" t="str">
        <f>IF(D13436&lt;=18,"LOW (1-18)","HIGH (19-36)")</f>
        <v>HIGH (19-36)</v>
      </c>
      <c r="G13436">
        <f>INT((D13436-1)/6)+1</f>
        <v>6</v>
      </c>
      <c r="H13436">
        <f>MOD(D13436-1,6)+1</f>
        <v>4</v>
      </c>
      <c r="I13436">
        <f>37-D13436</f>
        <v>3</v>
      </c>
      <c r="J13436">
        <f>ABS(D13436-D13437)</f>
        <v>31</v>
      </c>
      <c r="K13436">
        <f>AVERAGE(D13436:D13440)</f>
        <v>34</v>
      </c>
      <c r="L13436">
        <f>AVERAGE(D13436:D13455)</f>
        <v>34</v>
      </c>
      <c r="M13436">
        <f>K13436-L13436</f>
        <v>0</v>
      </c>
      <c r="N13436" t="str">
        <f>IF(K13436&gt;L13436,"HIGH ZONE BIAS",IF(K13436&lt;L13436,"LOW ZONE BIAS","EQUILIBRIUM"))</f>
        <v>EQUILIBRIUM</v>
      </c>
    </row>
    <row r="13437">
      <c r="A13437">
        <v>14130</v>
      </c>
      <c r="B13437" t="str">
        <v>2015-08-05</v>
      </c>
      <c r="C13437" t="str">
        <v>Morning</v>
      </c>
      <c r="D13437">
        <v>3</v>
      </c>
      <c r="E13437" t="str">
        <f>IF(MOD(D13437,2)=0,"EVEN","ODD")</f>
        <v>ODD</v>
      </c>
      <c r="F13437" t="str">
        <f>IF(D13437&lt;=18,"LOW (1-18)","HIGH (19-36)")</f>
        <v>LOW (1-18)</v>
      </c>
      <c r="G13437">
        <f>INT((D13437-1)/6)+1</f>
        <v>1</v>
      </c>
      <c r="H13437">
        <f>MOD(D13437-1,6)+1</f>
        <v>3</v>
      </c>
      <c r="I13437">
        <f>37-D13437</f>
        <v>34</v>
      </c>
      <c r="J13437">
        <f>ABS(D13437-D13438)</f>
        <v>20</v>
      </c>
      <c r="K13437">
        <f>AVERAGE(D13437:D13441)</f>
        <v>3</v>
      </c>
      <c r="L13437">
        <f>AVERAGE(D13437:D13456)</f>
        <v>3</v>
      </c>
      <c r="M13437">
        <f>K13437-L13437</f>
        <v>0</v>
      </c>
      <c r="N13437" t="str">
        <f>IF(K13437&gt;L13437,"HIGH ZONE BIAS",IF(K13437&lt;L13437,"LOW ZONE BIAS","EQUILIBRIUM"))</f>
        <v>EQUILIBRIUM</v>
      </c>
    </row>
    <row r="13438">
      <c r="A13438">
        <v>14129</v>
      </c>
      <c r="B13438" t="str">
        <v>2015-08-04</v>
      </c>
      <c r="C13438" t="str">
        <v>Evening</v>
      </c>
      <c r="D13438">
        <v>23</v>
      </c>
      <c r="E13438" t="str">
        <f>IF(MOD(D13438,2)=0,"EVEN","ODD")</f>
        <v>ODD</v>
      </c>
      <c r="F13438" t="str">
        <f>IF(D13438&lt;=18,"LOW (1-18)","HIGH (19-36)")</f>
        <v>HIGH (19-36)</v>
      </c>
      <c r="G13438">
        <f>INT((D13438-1)/6)+1</f>
        <v>4</v>
      </c>
      <c r="H13438">
        <f>MOD(D13438-1,6)+1</f>
        <v>5</v>
      </c>
      <c r="I13438">
        <f>37-D13438</f>
        <v>14</v>
      </c>
      <c r="J13438">
        <f>ABS(D13438-D13439)</f>
        <v>0</v>
      </c>
      <c r="K13438">
        <f>AVERAGE(D13438:D13442)</f>
        <v>23</v>
      </c>
      <c r="L13438">
        <f>AVERAGE(D13438:D13457)</f>
        <v>23</v>
      </c>
      <c r="M13438">
        <f>K13438-L13438</f>
        <v>0</v>
      </c>
      <c r="N13438" t="str">
        <f>IF(K13438&gt;L13438,"HIGH ZONE BIAS",IF(K13438&lt;L13438,"LOW ZONE BIAS","EQUILIBRIUM"))</f>
        <v>EQUILIBRIUM</v>
      </c>
    </row>
    <row r="13439">
      <c r="A13439">
        <v>14128</v>
      </c>
      <c r="B13439" t="str">
        <v>2015-08-04</v>
      </c>
      <c r="C13439" t="str">
        <v>Afternoon</v>
      </c>
      <c r="D13439">
        <v>23</v>
      </c>
      <c r="E13439" t="str">
        <f>IF(MOD(D13439,2)=0,"EVEN","ODD")</f>
        <v>ODD</v>
      </c>
      <c r="F13439" t="str">
        <f>IF(D13439&lt;=18,"LOW (1-18)","HIGH (19-36)")</f>
        <v>HIGH (19-36)</v>
      </c>
      <c r="G13439">
        <f>INT((D13439-1)/6)+1</f>
        <v>4</v>
      </c>
      <c r="H13439">
        <f>MOD(D13439-1,6)+1</f>
        <v>5</v>
      </c>
      <c r="I13439">
        <f>37-D13439</f>
        <v>14</v>
      </c>
      <c r="J13439">
        <f>ABS(D13439-D13440)</f>
        <v>4</v>
      </c>
      <c r="K13439">
        <f>AVERAGE(D13439:D13443)</f>
        <v>23</v>
      </c>
      <c r="L13439">
        <f>AVERAGE(D13439:D13458)</f>
        <v>23</v>
      </c>
      <c r="M13439">
        <f>K13439-L13439</f>
        <v>0</v>
      </c>
      <c r="N13439" t="str">
        <f>IF(K13439&gt;L13439,"HIGH ZONE BIAS",IF(K13439&lt;L13439,"LOW ZONE BIAS","EQUILIBRIUM"))</f>
        <v>EQUILIBRIUM</v>
      </c>
    </row>
    <row r="13440">
      <c r="A13440">
        <v>14127</v>
      </c>
      <c r="B13440" t="str">
        <v>2015-08-04</v>
      </c>
      <c r="C13440" t="str">
        <v>Midday</v>
      </c>
      <c r="D13440">
        <v>27</v>
      </c>
      <c r="E13440" t="str">
        <f>IF(MOD(D13440,2)=0,"EVEN","ODD")</f>
        <v>ODD</v>
      </c>
      <c r="F13440" t="str">
        <f>IF(D13440&lt;=18,"LOW (1-18)","HIGH (19-36)")</f>
        <v>HIGH (19-36)</v>
      </c>
      <c r="G13440">
        <f>INT((D13440-1)/6)+1</f>
        <v>5</v>
      </c>
      <c r="H13440">
        <f>MOD(D13440-1,6)+1</f>
        <v>3</v>
      </c>
      <c r="I13440">
        <f>37-D13440</f>
        <v>10</v>
      </c>
      <c r="J13440">
        <f>ABS(D13440-D13441)</f>
        <v>25</v>
      </c>
      <c r="K13440">
        <f>AVERAGE(D13440:D13444)</f>
        <v>27</v>
      </c>
      <c r="L13440">
        <f>AVERAGE(D13440:D13459)</f>
        <v>27</v>
      </c>
      <c r="M13440">
        <f>K13440-L13440</f>
        <v>0</v>
      </c>
      <c r="N13440" t="str">
        <f>IF(K13440&gt;L13440,"HIGH ZONE BIAS",IF(K13440&lt;L13440,"LOW ZONE BIAS","EQUILIBRIUM"))</f>
        <v>EQUILIBRIUM</v>
      </c>
    </row>
    <row r="13441">
      <c r="A13441">
        <v>14126</v>
      </c>
      <c r="B13441" t="str">
        <v>2015-08-04</v>
      </c>
      <c r="C13441" t="str">
        <v>Morning</v>
      </c>
      <c r="D13441">
        <v>2</v>
      </c>
      <c r="E13441" t="str">
        <f>IF(MOD(D13441,2)=0,"EVEN","ODD")</f>
        <v>EVEN</v>
      </c>
      <c r="F13441" t="str">
        <f>IF(D13441&lt;=18,"LOW (1-18)","HIGH (19-36)")</f>
        <v>LOW (1-18)</v>
      </c>
      <c r="G13441">
        <f>INT((D13441-1)/6)+1</f>
        <v>1</v>
      </c>
      <c r="H13441">
        <f>MOD(D13441-1,6)+1</f>
        <v>2</v>
      </c>
      <c r="I13441">
        <f>37-D13441</f>
        <v>35</v>
      </c>
      <c r="J13441">
        <f>ABS(D13441-D13442)</f>
        <v>24</v>
      </c>
      <c r="K13441">
        <f>AVERAGE(D13441:D13445)</f>
        <v>2</v>
      </c>
      <c r="L13441">
        <f>AVERAGE(D13441:D13460)</f>
        <v>2</v>
      </c>
      <c r="M13441">
        <f>K13441-L13441</f>
        <v>0</v>
      </c>
      <c r="N13441" t="str">
        <f>IF(K13441&gt;L13441,"HIGH ZONE BIAS",IF(K13441&lt;L13441,"LOW ZONE BIAS","EQUILIBRIUM"))</f>
        <v>EQUILIBRIUM</v>
      </c>
    </row>
    <row r="13442">
      <c r="A13442">
        <v>14125</v>
      </c>
      <c r="B13442" t="str">
        <v>2015-08-03</v>
      </c>
      <c r="C13442" t="str">
        <v>Evening</v>
      </c>
      <c r="D13442">
        <v>26</v>
      </c>
      <c r="E13442" t="str">
        <f>IF(MOD(D13442,2)=0,"EVEN","ODD")</f>
        <v>EVEN</v>
      </c>
      <c r="F13442" t="str">
        <f>IF(D13442&lt;=18,"LOW (1-18)","HIGH (19-36)")</f>
        <v>HIGH (19-36)</v>
      </c>
      <c r="G13442">
        <f>INT((D13442-1)/6)+1</f>
        <v>5</v>
      </c>
      <c r="H13442">
        <f>MOD(D13442-1,6)+1</f>
        <v>2</v>
      </c>
      <c r="I13442">
        <f>37-D13442</f>
        <v>11</v>
      </c>
      <c r="J13442">
        <f>ABS(D13442-D13443)</f>
        <v>2</v>
      </c>
      <c r="K13442">
        <f>AVERAGE(D13442:D13446)</f>
        <v>26</v>
      </c>
      <c r="L13442">
        <f>AVERAGE(D13442:D13461)</f>
        <v>26</v>
      </c>
      <c r="M13442">
        <f>K13442-L13442</f>
        <v>0</v>
      </c>
      <c r="N13442" t="str">
        <f>IF(K13442&gt;L13442,"HIGH ZONE BIAS",IF(K13442&lt;L13442,"LOW ZONE BIAS","EQUILIBRIUM"))</f>
        <v>EQUILIBRIUM</v>
      </c>
    </row>
    <row r="13443">
      <c r="A13443">
        <v>14124</v>
      </c>
      <c r="B13443" t="str">
        <v>2015-08-03</v>
      </c>
      <c r="C13443" t="str">
        <v>Afternoon</v>
      </c>
      <c r="D13443">
        <v>28</v>
      </c>
      <c r="E13443" t="str">
        <f>IF(MOD(D13443,2)=0,"EVEN","ODD")</f>
        <v>EVEN</v>
      </c>
      <c r="F13443" t="str">
        <f>IF(D13443&lt;=18,"LOW (1-18)","HIGH (19-36)")</f>
        <v>HIGH (19-36)</v>
      </c>
      <c r="G13443">
        <f>INT((D13443-1)/6)+1</f>
        <v>5</v>
      </c>
      <c r="H13443">
        <f>MOD(D13443-1,6)+1</f>
        <v>4</v>
      </c>
      <c r="I13443">
        <f>37-D13443</f>
        <v>9</v>
      </c>
      <c r="J13443">
        <f>ABS(D13443-D13444)</f>
        <v>6</v>
      </c>
      <c r="K13443">
        <f>AVERAGE(D13443:D13447)</f>
        <v>28</v>
      </c>
      <c r="L13443">
        <f>AVERAGE(D13443:D13462)</f>
        <v>28</v>
      </c>
      <c r="M13443">
        <f>K13443-L13443</f>
        <v>0</v>
      </c>
      <c r="N13443" t="str">
        <f>IF(K13443&gt;L13443,"HIGH ZONE BIAS",IF(K13443&lt;L13443,"LOW ZONE BIAS","EQUILIBRIUM"))</f>
        <v>EQUILIBRIUM</v>
      </c>
    </row>
    <row r="13444">
      <c r="A13444">
        <v>14123</v>
      </c>
      <c r="B13444" t="str">
        <v>2015-08-03</v>
      </c>
      <c r="C13444" t="str">
        <v>Midday</v>
      </c>
      <c r="D13444">
        <v>22</v>
      </c>
      <c r="E13444" t="str">
        <f>IF(MOD(D13444,2)=0,"EVEN","ODD")</f>
        <v>EVEN</v>
      </c>
      <c r="F13444" t="str">
        <f>IF(D13444&lt;=18,"LOW (1-18)","HIGH (19-36)")</f>
        <v>HIGH (19-36)</v>
      </c>
      <c r="G13444">
        <f>INT((D13444-1)/6)+1</f>
        <v>4</v>
      </c>
      <c r="H13444">
        <f>MOD(D13444-1,6)+1</f>
        <v>4</v>
      </c>
      <c r="I13444">
        <f>37-D13444</f>
        <v>15</v>
      </c>
      <c r="J13444">
        <f>ABS(D13444-D13445)</f>
        <v>4</v>
      </c>
      <c r="K13444">
        <f>AVERAGE(D13444:D13448)</f>
        <v>22</v>
      </c>
      <c r="L13444">
        <f>AVERAGE(D13444:D13463)</f>
        <v>22</v>
      </c>
      <c r="M13444">
        <f>K13444-L13444</f>
        <v>0</v>
      </c>
      <c r="N13444" t="str">
        <f>IF(K13444&gt;L13444,"HIGH ZONE BIAS",IF(K13444&lt;L13444,"LOW ZONE BIAS","EQUILIBRIUM"))</f>
        <v>EQUILIBRIUM</v>
      </c>
    </row>
    <row r="13445">
      <c r="A13445">
        <v>14122</v>
      </c>
      <c r="B13445" t="str">
        <v>2015-08-03</v>
      </c>
      <c r="C13445" t="str">
        <v>Morning</v>
      </c>
      <c r="D13445">
        <v>18</v>
      </c>
      <c r="E13445" t="str">
        <f>IF(MOD(D13445,2)=0,"EVEN","ODD")</f>
        <v>EVEN</v>
      </c>
      <c r="F13445" t="str">
        <f>IF(D13445&lt;=18,"LOW (1-18)","HIGH (19-36)")</f>
        <v>LOW (1-18)</v>
      </c>
      <c r="G13445">
        <f>INT((D13445-1)/6)+1</f>
        <v>3</v>
      </c>
      <c r="H13445">
        <f>MOD(D13445-1,6)+1</f>
        <v>6</v>
      </c>
      <c r="I13445">
        <f>37-D13445</f>
        <v>19</v>
      </c>
      <c r="J13445">
        <f>ABS(D13445-D13446)</f>
        <v>9</v>
      </c>
      <c r="K13445">
        <f>AVERAGE(D13445:D13449)</f>
        <v>18</v>
      </c>
      <c r="L13445">
        <f>AVERAGE(D13445:D13464)</f>
        <v>18</v>
      </c>
      <c r="M13445">
        <f>K13445-L13445</f>
        <v>0</v>
      </c>
      <c r="N13445" t="str">
        <f>IF(K13445&gt;L13445,"HIGH ZONE BIAS",IF(K13445&lt;L13445,"LOW ZONE BIAS","EQUILIBRIUM"))</f>
        <v>EQUILIBRIUM</v>
      </c>
    </row>
    <row r="13446">
      <c r="A13446">
        <v>14121</v>
      </c>
      <c r="B13446" t="str">
        <v>2015-08-01</v>
      </c>
      <c r="C13446" t="str">
        <v>Evening</v>
      </c>
      <c r="D13446">
        <v>9</v>
      </c>
      <c r="E13446" t="str">
        <f>IF(MOD(D13446,2)=0,"EVEN","ODD")</f>
        <v>ODD</v>
      </c>
      <c r="F13446" t="str">
        <f>IF(D13446&lt;=18,"LOW (1-18)","HIGH (19-36)")</f>
        <v>LOW (1-18)</v>
      </c>
      <c r="G13446">
        <f>INT((D13446-1)/6)+1</f>
        <v>2</v>
      </c>
      <c r="H13446">
        <f>MOD(D13446-1,6)+1</f>
        <v>3</v>
      </c>
      <c r="I13446">
        <f>37-D13446</f>
        <v>28</v>
      </c>
      <c r="J13446">
        <f>ABS(D13446-D13447)</f>
        <v>9</v>
      </c>
      <c r="K13446">
        <f>AVERAGE(D13446:D13450)</f>
        <v>9</v>
      </c>
      <c r="L13446">
        <f>AVERAGE(D13446:D13465)</f>
        <v>9</v>
      </c>
      <c r="M13446">
        <f>K13446-L13446</f>
        <v>0</v>
      </c>
      <c r="N13446" t="str">
        <f>IF(K13446&gt;L13446,"HIGH ZONE BIAS",IF(K13446&lt;L13446,"LOW ZONE BIAS","EQUILIBRIUM"))</f>
        <v>EQUILIBRIUM</v>
      </c>
    </row>
    <row r="13447">
      <c r="A13447">
        <v>14120</v>
      </c>
      <c r="B13447" t="str">
        <v>2015-08-01</v>
      </c>
      <c r="C13447" t="str">
        <v>Afternoon</v>
      </c>
      <c r="D13447">
        <v>18</v>
      </c>
      <c r="E13447" t="str">
        <f>IF(MOD(D13447,2)=0,"EVEN","ODD")</f>
        <v>EVEN</v>
      </c>
      <c r="F13447" t="str">
        <f>IF(D13447&lt;=18,"LOW (1-18)","HIGH (19-36)")</f>
        <v>LOW (1-18)</v>
      </c>
      <c r="G13447">
        <f>INT((D13447-1)/6)+1</f>
        <v>3</v>
      </c>
      <c r="H13447">
        <f>MOD(D13447-1,6)+1</f>
        <v>6</v>
      </c>
      <c r="I13447">
        <f>37-D13447</f>
        <v>19</v>
      </c>
      <c r="J13447">
        <f>ABS(D13447-D13448)</f>
        <v>16</v>
      </c>
      <c r="K13447">
        <f>AVERAGE(D13447:D13451)</f>
        <v>18</v>
      </c>
      <c r="L13447">
        <f>AVERAGE(D13447:D13466)</f>
        <v>18</v>
      </c>
      <c r="M13447">
        <f>K13447-L13447</f>
        <v>0</v>
      </c>
      <c r="N13447" t="str">
        <f>IF(K13447&gt;L13447,"HIGH ZONE BIAS",IF(K13447&lt;L13447,"LOW ZONE BIAS","EQUILIBRIUM"))</f>
        <v>EQUILIBRIUM</v>
      </c>
    </row>
    <row r="13448">
      <c r="A13448">
        <v>14119</v>
      </c>
      <c r="B13448" t="str">
        <v>2015-08-01</v>
      </c>
      <c r="C13448" t="str">
        <v>Midday</v>
      </c>
      <c r="D13448">
        <v>2</v>
      </c>
      <c r="E13448" t="str">
        <f>IF(MOD(D13448,2)=0,"EVEN","ODD")</f>
        <v>EVEN</v>
      </c>
      <c r="F13448" t="str">
        <f>IF(D13448&lt;=18,"LOW (1-18)","HIGH (19-36)")</f>
        <v>LOW (1-18)</v>
      </c>
      <c r="G13448">
        <f>INT((D13448-1)/6)+1</f>
        <v>1</v>
      </c>
      <c r="H13448">
        <f>MOD(D13448-1,6)+1</f>
        <v>2</v>
      </c>
      <c r="I13448">
        <f>37-D13448</f>
        <v>35</v>
      </c>
      <c r="J13448">
        <f>ABS(D13448-D13449)</f>
        <v>20</v>
      </c>
      <c r="K13448">
        <f>AVERAGE(D13448:D13452)</f>
        <v>2</v>
      </c>
      <c r="L13448">
        <f>AVERAGE(D13448:D13467)</f>
        <v>2</v>
      </c>
      <c r="M13448">
        <f>K13448-L13448</f>
        <v>0</v>
      </c>
      <c r="N13448" t="str">
        <f>IF(K13448&gt;L13448,"HIGH ZONE BIAS",IF(K13448&lt;L13448,"LOW ZONE BIAS","EQUILIBRIUM"))</f>
        <v>EQUILIBRIUM</v>
      </c>
    </row>
    <row r="13449">
      <c r="A13449">
        <v>14118</v>
      </c>
      <c r="B13449" t="str">
        <v>2015-08-01</v>
      </c>
      <c r="C13449" t="str">
        <v>Morning</v>
      </c>
      <c r="D13449">
        <v>22</v>
      </c>
      <c r="E13449" t="str">
        <f>IF(MOD(D13449,2)=0,"EVEN","ODD")</f>
        <v>EVEN</v>
      </c>
      <c r="F13449" t="str">
        <f>IF(D13449&lt;=18,"LOW (1-18)","HIGH (19-36)")</f>
        <v>HIGH (19-36)</v>
      </c>
      <c r="G13449">
        <f>INT((D13449-1)/6)+1</f>
        <v>4</v>
      </c>
      <c r="H13449">
        <f>MOD(D13449-1,6)+1</f>
        <v>4</v>
      </c>
      <c r="I13449">
        <f>37-D13449</f>
        <v>15</v>
      </c>
      <c r="J13449">
        <f>ABS(D13449-D13450)</f>
        <v>3</v>
      </c>
      <c r="K13449">
        <f>AVERAGE(D13449:D13453)</f>
        <v>22</v>
      </c>
      <c r="L13449">
        <f>AVERAGE(D13449:D13468)</f>
        <v>22</v>
      </c>
      <c r="M13449">
        <f>K13449-L13449</f>
        <v>0</v>
      </c>
      <c r="N13449" t="str">
        <f>IF(K13449&gt;L13449,"HIGH ZONE BIAS",IF(K13449&lt;L13449,"LOW ZONE BIAS","EQUILIBRIUM"))</f>
        <v>EQUILIBRIUM</v>
      </c>
    </row>
    <row r="13450">
      <c r="A13450">
        <v>14117</v>
      </c>
      <c r="B13450" t="str">
        <v>2015-07-31</v>
      </c>
      <c r="C13450" t="str">
        <v>Evening</v>
      </c>
      <c r="D13450">
        <v>25</v>
      </c>
      <c r="E13450" t="str">
        <f>IF(MOD(D13450,2)=0,"EVEN","ODD")</f>
        <v>ODD</v>
      </c>
      <c r="F13450" t="str">
        <f>IF(D13450&lt;=18,"LOW (1-18)","HIGH (19-36)")</f>
        <v>HIGH (19-36)</v>
      </c>
      <c r="G13450">
        <f>INT((D13450-1)/6)+1</f>
        <v>5</v>
      </c>
      <c r="H13450">
        <f>MOD(D13450-1,6)+1</f>
        <v>1</v>
      </c>
      <c r="I13450">
        <f>37-D13450</f>
        <v>12</v>
      </c>
      <c r="J13450">
        <f>ABS(D13450-D13451)</f>
        <v>6</v>
      </c>
      <c r="K13450">
        <f>AVERAGE(D13450:D13454)</f>
        <v>25</v>
      </c>
      <c r="L13450">
        <f>AVERAGE(D13450:D13469)</f>
        <v>25</v>
      </c>
      <c r="M13450">
        <f>K13450-L13450</f>
        <v>0</v>
      </c>
      <c r="N13450" t="str">
        <f>IF(K13450&gt;L13450,"HIGH ZONE BIAS",IF(K13450&lt;L13450,"LOW ZONE BIAS","EQUILIBRIUM"))</f>
        <v>EQUILIBRIUM</v>
      </c>
    </row>
    <row r="13451">
      <c r="A13451">
        <v>14116</v>
      </c>
      <c r="B13451" t="str">
        <v>2015-07-31</v>
      </c>
      <c r="C13451" t="str">
        <v>Afternoon</v>
      </c>
      <c r="D13451">
        <v>31</v>
      </c>
      <c r="E13451" t="str">
        <f>IF(MOD(D13451,2)=0,"EVEN","ODD")</f>
        <v>ODD</v>
      </c>
      <c r="F13451" t="str">
        <f>IF(D13451&lt;=18,"LOW (1-18)","HIGH (19-36)")</f>
        <v>HIGH (19-36)</v>
      </c>
      <c r="G13451">
        <f>INT((D13451-1)/6)+1</f>
        <v>6</v>
      </c>
      <c r="H13451">
        <f>MOD(D13451-1,6)+1</f>
        <v>1</v>
      </c>
      <c r="I13451">
        <f>37-D13451</f>
        <v>6</v>
      </c>
      <c r="J13451">
        <f>ABS(D13451-D13452)</f>
        <v>5</v>
      </c>
      <c r="K13451">
        <f>AVERAGE(D13451:D13455)</f>
        <v>31</v>
      </c>
      <c r="L13451">
        <f>AVERAGE(D13451:D13470)</f>
        <v>31</v>
      </c>
      <c r="M13451">
        <f>K13451-L13451</f>
        <v>0</v>
      </c>
      <c r="N13451" t="str">
        <f>IF(K13451&gt;L13451,"HIGH ZONE BIAS",IF(K13451&lt;L13451,"LOW ZONE BIAS","EQUILIBRIUM"))</f>
        <v>EQUILIBRIUM</v>
      </c>
    </row>
    <row r="13452">
      <c r="A13452">
        <v>14115</v>
      </c>
      <c r="B13452" t="str">
        <v>2015-07-31</v>
      </c>
      <c r="C13452" t="str">
        <v>Midday</v>
      </c>
      <c r="D13452">
        <v>26</v>
      </c>
      <c r="E13452" t="str">
        <f>IF(MOD(D13452,2)=0,"EVEN","ODD")</f>
        <v>EVEN</v>
      </c>
      <c r="F13452" t="str">
        <f>IF(D13452&lt;=18,"LOW (1-18)","HIGH (19-36)")</f>
        <v>HIGH (19-36)</v>
      </c>
      <c r="G13452">
        <f>INT((D13452-1)/6)+1</f>
        <v>5</v>
      </c>
      <c r="H13452">
        <f>MOD(D13452-1,6)+1</f>
        <v>2</v>
      </c>
      <c r="I13452">
        <f>37-D13452</f>
        <v>11</v>
      </c>
      <c r="J13452">
        <f>ABS(D13452-D13453)</f>
        <v>9</v>
      </c>
      <c r="K13452">
        <f>AVERAGE(D13452:D13456)</f>
        <v>26</v>
      </c>
      <c r="L13452">
        <f>AVERAGE(D13452:D13471)</f>
        <v>26</v>
      </c>
      <c r="M13452">
        <f>K13452-L13452</f>
        <v>0</v>
      </c>
      <c r="N13452" t="str">
        <f>IF(K13452&gt;L13452,"HIGH ZONE BIAS",IF(K13452&lt;L13452,"LOW ZONE BIAS","EQUILIBRIUM"))</f>
        <v>EQUILIBRIUM</v>
      </c>
    </row>
    <row r="13453">
      <c r="A13453">
        <v>14114</v>
      </c>
      <c r="B13453" t="str">
        <v>2015-07-31</v>
      </c>
      <c r="C13453" t="str">
        <v>Morning</v>
      </c>
      <c r="D13453">
        <v>35</v>
      </c>
      <c r="E13453" t="str">
        <f>IF(MOD(D13453,2)=0,"EVEN","ODD")</f>
        <v>ODD</v>
      </c>
      <c r="F13453" t="str">
        <f>IF(D13453&lt;=18,"LOW (1-18)","HIGH (19-36)")</f>
        <v>HIGH (19-36)</v>
      </c>
      <c r="G13453">
        <f>INT((D13453-1)/6)+1</f>
        <v>6</v>
      </c>
      <c r="H13453">
        <f>MOD(D13453-1,6)+1</f>
        <v>5</v>
      </c>
      <c r="I13453">
        <f>37-D13453</f>
        <v>2</v>
      </c>
      <c r="J13453">
        <f>ABS(D13453-D13454)</f>
        <v>34</v>
      </c>
      <c r="K13453">
        <f>AVERAGE(D13453:D13457)</f>
        <v>35</v>
      </c>
      <c r="L13453">
        <f>AVERAGE(D13453:D13472)</f>
        <v>35</v>
      </c>
      <c r="M13453">
        <f>K13453-L13453</f>
        <v>0</v>
      </c>
      <c r="N13453" t="str">
        <f>IF(K13453&gt;L13453,"HIGH ZONE BIAS",IF(K13453&lt;L13453,"LOW ZONE BIAS","EQUILIBRIUM"))</f>
        <v>EQUILIBRIUM</v>
      </c>
    </row>
    <row r="13454">
      <c r="A13454">
        <v>14113</v>
      </c>
      <c r="B13454" t="str">
        <v>2015-07-30</v>
      </c>
      <c r="C13454" t="str">
        <v>Evening</v>
      </c>
      <c r="D13454">
        <v>1</v>
      </c>
      <c r="E13454" t="str">
        <f>IF(MOD(D13454,2)=0,"EVEN","ODD")</f>
        <v>ODD</v>
      </c>
      <c r="F13454" t="str">
        <f>IF(D13454&lt;=18,"LOW (1-18)","HIGH (19-36)")</f>
        <v>LOW (1-18)</v>
      </c>
      <c r="G13454">
        <f>INT((D13454-1)/6)+1</f>
        <v>1</v>
      </c>
      <c r="H13454">
        <f>MOD(D13454-1,6)+1</f>
        <v>1</v>
      </c>
      <c r="I13454">
        <f>37-D13454</f>
        <v>36</v>
      </c>
      <c r="J13454">
        <f>ABS(D13454-D13455)</f>
        <v>8</v>
      </c>
      <c r="K13454">
        <f>AVERAGE(D13454:D13458)</f>
        <v>1</v>
      </c>
      <c r="L13454">
        <f>AVERAGE(D13454:D13473)</f>
        <v>1</v>
      </c>
      <c r="M13454">
        <f>K13454-L13454</f>
        <v>0</v>
      </c>
      <c r="N13454" t="str">
        <f>IF(K13454&gt;L13454,"HIGH ZONE BIAS",IF(K13454&lt;L13454,"LOW ZONE BIAS","EQUILIBRIUM"))</f>
        <v>EQUILIBRIUM</v>
      </c>
    </row>
    <row r="13455">
      <c r="A13455">
        <v>14112</v>
      </c>
      <c r="B13455" t="str">
        <v>2015-07-30</v>
      </c>
      <c r="C13455" t="str">
        <v>Afternoon</v>
      </c>
      <c r="D13455">
        <v>9</v>
      </c>
      <c r="E13455" t="str">
        <f>IF(MOD(D13455,2)=0,"EVEN","ODD")</f>
        <v>ODD</v>
      </c>
      <c r="F13455" t="str">
        <f>IF(D13455&lt;=18,"LOW (1-18)","HIGH (19-36)")</f>
        <v>LOW (1-18)</v>
      </c>
      <c r="G13455">
        <f>INT((D13455-1)/6)+1</f>
        <v>2</v>
      </c>
      <c r="H13455">
        <f>MOD(D13455-1,6)+1</f>
        <v>3</v>
      </c>
      <c r="I13455">
        <f>37-D13455</f>
        <v>28</v>
      </c>
      <c r="J13455">
        <f>ABS(D13455-D13456)</f>
        <v>19</v>
      </c>
      <c r="K13455">
        <f>AVERAGE(D13455:D13459)</f>
        <v>9</v>
      </c>
      <c r="L13455">
        <f>AVERAGE(D13455:D13474)</f>
        <v>9</v>
      </c>
      <c r="M13455">
        <f>K13455-L13455</f>
        <v>0</v>
      </c>
      <c r="N13455" t="str">
        <f>IF(K13455&gt;L13455,"HIGH ZONE BIAS",IF(K13455&lt;L13455,"LOW ZONE BIAS","EQUILIBRIUM"))</f>
        <v>EQUILIBRIUM</v>
      </c>
    </row>
    <row r="13456">
      <c r="A13456">
        <v>14111</v>
      </c>
      <c r="B13456" t="str">
        <v>2015-07-30</v>
      </c>
      <c r="C13456" t="str">
        <v>Midday</v>
      </c>
      <c r="D13456">
        <v>28</v>
      </c>
      <c r="E13456" t="str">
        <f>IF(MOD(D13456,2)=0,"EVEN","ODD")</f>
        <v>EVEN</v>
      </c>
      <c r="F13456" t="str">
        <f>IF(D13456&lt;=18,"LOW (1-18)","HIGH (19-36)")</f>
        <v>HIGH (19-36)</v>
      </c>
      <c r="G13456">
        <f>INT((D13456-1)/6)+1</f>
        <v>5</v>
      </c>
      <c r="H13456">
        <f>MOD(D13456-1,6)+1</f>
        <v>4</v>
      </c>
      <c r="I13456">
        <f>37-D13456</f>
        <v>9</v>
      </c>
      <c r="J13456">
        <f>ABS(D13456-D13457)</f>
        <v>25</v>
      </c>
      <c r="K13456">
        <f>AVERAGE(D13456:D13460)</f>
        <v>28</v>
      </c>
      <c r="L13456">
        <f>AVERAGE(D13456:D13475)</f>
        <v>28</v>
      </c>
      <c r="M13456">
        <f>K13456-L13456</f>
        <v>0</v>
      </c>
      <c r="N13456" t="str">
        <f>IF(K13456&gt;L13456,"HIGH ZONE BIAS",IF(K13456&lt;L13456,"LOW ZONE BIAS","EQUILIBRIUM"))</f>
        <v>EQUILIBRIUM</v>
      </c>
    </row>
    <row r="13457">
      <c r="A13457">
        <v>14110</v>
      </c>
      <c r="B13457" t="str">
        <v>2015-07-30</v>
      </c>
      <c r="C13457" t="str">
        <v>Morning</v>
      </c>
      <c r="D13457">
        <v>3</v>
      </c>
      <c r="E13457" t="str">
        <f>IF(MOD(D13457,2)=0,"EVEN","ODD")</f>
        <v>ODD</v>
      </c>
      <c r="F13457" t="str">
        <f>IF(D13457&lt;=18,"LOW (1-18)","HIGH (19-36)")</f>
        <v>LOW (1-18)</v>
      </c>
      <c r="G13457">
        <f>INT((D13457-1)/6)+1</f>
        <v>1</v>
      </c>
      <c r="H13457">
        <f>MOD(D13457-1,6)+1</f>
        <v>3</v>
      </c>
      <c r="I13457">
        <f>37-D13457</f>
        <v>34</v>
      </c>
      <c r="J13457">
        <f>ABS(D13457-D13458)</f>
        <v>9</v>
      </c>
      <c r="K13457">
        <f>AVERAGE(D13457:D13461)</f>
        <v>3</v>
      </c>
      <c r="L13457">
        <f>AVERAGE(D13457:D13476)</f>
        <v>3</v>
      </c>
      <c r="M13457">
        <f>K13457-L13457</f>
        <v>0</v>
      </c>
      <c r="N13457" t="str">
        <f>IF(K13457&gt;L13457,"HIGH ZONE BIAS",IF(K13457&lt;L13457,"LOW ZONE BIAS","EQUILIBRIUM"))</f>
        <v>EQUILIBRIUM</v>
      </c>
    </row>
    <row r="13458">
      <c r="A13458">
        <v>14109</v>
      </c>
      <c r="B13458" t="str">
        <v>2015-07-29</v>
      </c>
      <c r="C13458" t="str">
        <v>Evening</v>
      </c>
      <c r="D13458">
        <v>12</v>
      </c>
      <c r="E13458" t="str">
        <f>IF(MOD(D13458,2)=0,"EVEN","ODD")</f>
        <v>EVEN</v>
      </c>
      <c r="F13458" t="str">
        <f>IF(D13458&lt;=18,"LOW (1-18)","HIGH (19-36)")</f>
        <v>LOW (1-18)</v>
      </c>
      <c r="G13458">
        <f>INT((D13458-1)/6)+1</f>
        <v>2</v>
      </c>
      <c r="H13458">
        <f>MOD(D13458-1,6)+1</f>
        <v>6</v>
      </c>
      <c r="I13458">
        <f>37-D13458</f>
        <v>25</v>
      </c>
      <c r="J13458">
        <f>ABS(D13458-D13459)</f>
        <v>13</v>
      </c>
      <c r="K13458">
        <f>AVERAGE(D13458:D13462)</f>
        <v>12</v>
      </c>
      <c r="L13458">
        <f>AVERAGE(D13458:D13477)</f>
        <v>12</v>
      </c>
      <c r="M13458">
        <f>K13458-L13458</f>
        <v>0</v>
      </c>
      <c r="N13458" t="str">
        <f>IF(K13458&gt;L13458,"HIGH ZONE BIAS",IF(K13458&lt;L13458,"LOW ZONE BIAS","EQUILIBRIUM"))</f>
        <v>EQUILIBRIUM</v>
      </c>
    </row>
    <row r="13459">
      <c r="A13459">
        <v>14108</v>
      </c>
      <c r="B13459" t="str">
        <v>2015-07-29</v>
      </c>
      <c r="C13459" t="str">
        <v>Afternoon</v>
      </c>
      <c r="D13459">
        <v>25</v>
      </c>
      <c r="E13459" t="str">
        <f>IF(MOD(D13459,2)=0,"EVEN","ODD")</f>
        <v>ODD</v>
      </c>
      <c r="F13459" t="str">
        <f>IF(D13459&lt;=18,"LOW (1-18)","HIGH (19-36)")</f>
        <v>HIGH (19-36)</v>
      </c>
      <c r="G13459">
        <f>INT((D13459-1)/6)+1</f>
        <v>5</v>
      </c>
      <c r="H13459">
        <f>MOD(D13459-1,6)+1</f>
        <v>1</v>
      </c>
      <c r="I13459">
        <f>37-D13459</f>
        <v>12</v>
      </c>
      <c r="J13459">
        <f>ABS(D13459-D13460)</f>
        <v>9</v>
      </c>
      <c r="K13459">
        <f>AVERAGE(D13459:D13463)</f>
        <v>25</v>
      </c>
      <c r="L13459">
        <f>AVERAGE(D13459:D13478)</f>
        <v>25</v>
      </c>
      <c r="M13459">
        <f>K13459-L13459</f>
        <v>0</v>
      </c>
      <c r="N13459" t="str">
        <f>IF(K13459&gt;L13459,"HIGH ZONE BIAS",IF(K13459&lt;L13459,"LOW ZONE BIAS","EQUILIBRIUM"))</f>
        <v>EQUILIBRIUM</v>
      </c>
    </row>
    <row r="13460">
      <c r="A13460">
        <v>14107</v>
      </c>
      <c r="B13460" t="str">
        <v>2015-07-29</v>
      </c>
      <c r="C13460" t="str">
        <v>Midday</v>
      </c>
      <c r="D13460">
        <v>34</v>
      </c>
      <c r="E13460" t="str">
        <f>IF(MOD(D13460,2)=0,"EVEN","ODD")</f>
        <v>EVEN</v>
      </c>
      <c r="F13460" t="str">
        <f>IF(D13460&lt;=18,"LOW (1-18)","HIGH (19-36)")</f>
        <v>HIGH (19-36)</v>
      </c>
      <c r="G13460">
        <f>INT((D13460-1)/6)+1</f>
        <v>6</v>
      </c>
      <c r="H13460">
        <f>MOD(D13460-1,6)+1</f>
        <v>4</v>
      </c>
      <c r="I13460">
        <f>37-D13460</f>
        <v>3</v>
      </c>
      <c r="J13460">
        <f>ABS(D13460-D13461)</f>
        <v>1</v>
      </c>
      <c r="K13460">
        <f>AVERAGE(D13460:D13464)</f>
        <v>34</v>
      </c>
      <c r="L13460">
        <f>AVERAGE(D13460:D13479)</f>
        <v>34</v>
      </c>
      <c r="M13460">
        <f>K13460-L13460</f>
        <v>0</v>
      </c>
      <c r="N13460" t="str">
        <f>IF(K13460&gt;L13460,"HIGH ZONE BIAS",IF(K13460&lt;L13460,"LOW ZONE BIAS","EQUILIBRIUM"))</f>
        <v>EQUILIBRIUM</v>
      </c>
    </row>
    <row r="13461">
      <c r="A13461">
        <v>14106</v>
      </c>
      <c r="B13461" t="str">
        <v>2015-07-29</v>
      </c>
      <c r="C13461" t="str">
        <v>Morning</v>
      </c>
      <c r="D13461">
        <v>35</v>
      </c>
      <c r="E13461" t="str">
        <f>IF(MOD(D13461,2)=0,"EVEN","ODD")</f>
        <v>ODD</v>
      </c>
      <c r="F13461" t="str">
        <f>IF(D13461&lt;=18,"LOW (1-18)","HIGH (19-36)")</f>
        <v>HIGH (19-36)</v>
      </c>
      <c r="G13461">
        <f>INT((D13461-1)/6)+1</f>
        <v>6</v>
      </c>
      <c r="H13461">
        <f>MOD(D13461-1,6)+1</f>
        <v>5</v>
      </c>
      <c r="I13461">
        <f>37-D13461</f>
        <v>2</v>
      </c>
      <c r="J13461">
        <f>ABS(D13461-D13462)</f>
        <v>10</v>
      </c>
      <c r="K13461">
        <f>AVERAGE(D13461:D13465)</f>
        <v>35</v>
      </c>
      <c r="L13461">
        <f>AVERAGE(D13461:D13480)</f>
        <v>35</v>
      </c>
      <c r="M13461">
        <f>K13461-L13461</f>
        <v>0</v>
      </c>
      <c r="N13461" t="str">
        <f>IF(K13461&gt;L13461,"HIGH ZONE BIAS",IF(K13461&lt;L13461,"LOW ZONE BIAS","EQUILIBRIUM"))</f>
        <v>EQUILIBRIUM</v>
      </c>
    </row>
    <row r="13462">
      <c r="A13462">
        <v>14105</v>
      </c>
      <c r="B13462" t="str">
        <v>2015-07-28</v>
      </c>
      <c r="C13462" t="str">
        <v>Evening</v>
      </c>
      <c r="D13462">
        <v>25</v>
      </c>
      <c r="E13462" t="str">
        <f>IF(MOD(D13462,2)=0,"EVEN","ODD")</f>
        <v>ODD</v>
      </c>
      <c r="F13462" t="str">
        <f>IF(D13462&lt;=18,"LOW (1-18)","HIGH (19-36)")</f>
        <v>HIGH (19-36)</v>
      </c>
      <c r="G13462">
        <f>INT((D13462-1)/6)+1</f>
        <v>5</v>
      </c>
      <c r="H13462">
        <f>MOD(D13462-1,6)+1</f>
        <v>1</v>
      </c>
      <c r="I13462">
        <f>37-D13462</f>
        <v>12</v>
      </c>
      <c r="J13462">
        <f>ABS(D13462-D13463)</f>
        <v>14</v>
      </c>
      <c r="K13462">
        <f>AVERAGE(D13462:D13466)</f>
        <v>25</v>
      </c>
      <c r="L13462">
        <f>AVERAGE(D13462:D13481)</f>
        <v>25</v>
      </c>
      <c r="M13462">
        <f>K13462-L13462</f>
        <v>0</v>
      </c>
      <c r="N13462" t="str">
        <f>IF(K13462&gt;L13462,"HIGH ZONE BIAS",IF(K13462&lt;L13462,"LOW ZONE BIAS","EQUILIBRIUM"))</f>
        <v>EQUILIBRIUM</v>
      </c>
    </row>
    <row r="13463">
      <c r="A13463">
        <v>14104</v>
      </c>
      <c r="B13463" t="str">
        <v>2015-07-28</v>
      </c>
      <c r="C13463" t="str">
        <v>Afternoon</v>
      </c>
      <c r="D13463">
        <v>11</v>
      </c>
      <c r="E13463" t="str">
        <f>IF(MOD(D13463,2)=0,"EVEN","ODD")</f>
        <v>ODD</v>
      </c>
      <c r="F13463" t="str">
        <f>IF(D13463&lt;=18,"LOW (1-18)","HIGH (19-36)")</f>
        <v>LOW (1-18)</v>
      </c>
      <c r="G13463">
        <f>INT((D13463-1)/6)+1</f>
        <v>2</v>
      </c>
      <c r="H13463">
        <f>MOD(D13463-1,6)+1</f>
        <v>5</v>
      </c>
      <c r="I13463">
        <f>37-D13463</f>
        <v>26</v>
      </c>
      <c r="J13463">
        <f>ABS(D13463-D13464)</f>
        <v>19</v>
      </c>
      <c r="K13463">
        <f>AVERAGE(D13463:D13467)</f>
        <v>11</v>
      </c>
      <c r="L13463">
        <f>AVERAGE(D13463:D13482)</f>
        <v>11</v>
      </c>
      <c r="M13463">
        <f>K13463-L13463</f>
        <v>0</v>
      </c>
      <c r="N13463" t="str">
        <f>IF(K13463&gt;L13463,"HIGH ZONE BIAS",IF(K13463&lt;L13463,"LOW ZONE BIAS","EQUILIBRIUM"))</f>
        <v>EQUILIBRIUM</v>
      </c>
    </row>
    <row r="13464">
      <c r="A13464">
        <v>14103</v>
      </c>
      <c r="B13464" t="str">
        <v>2015-07-28</v>
      </c>
      <c r="C13464" t="str">
        <v>Midday</v>
      </c>
      <c r="D13464">
        <v>30</v>
      </c>
      <c r="E13464" t="str">
        <f>IF(MOD(D13464,2)=0,"EVEN","ODD")</f>
        <v>EVEN</v>
      </c>
      <c r="F13464" t="str">
        <f>IF(D13464&lt;=18,"LOW (1-18)","HIGH (19-36)")</f>
        <v>HIGH (19-36)</v>
      </c>
      <c r="G13464">
        <f>INT((D13464-1)/6)+1</f>
        <v>5</v>
      </c>
      <c r="H13464">
        <f>MOD(D13464-1,6)+1</f>
        <v>6</v>
      </c>
      <c r="I13464">
        <f>37-D13464</f>
        <v>7</v>
      </c>
      <c r="J13464">
        <f>ABS(D13464-D13465)</f>
        <v>18</v>
      </c>
      <c r="K13464">
        <f>AVERAGE(D13464:D13468)</f>
        <v>30</v>
      </c>
      <c r="L13464">
        <f>AVERAGE(D13464:D13483)</f>
        <v>30</v>
      </c>
      <c r="M13464">
        <f>K13464-L13464</f>
        <v>0</v>
      </c>
      <c r="N13464" t="str">
        <f>IF(K13464&gt;L13464,"HIGH ZONE BIAS",IF(K13464&lt;L13464,"LOW ZONE BIAS","EQUILIBRIUM"))</f>
        <v>EQUILIBRIUM</v>
      </c>
    </row>
    <row r="13465">
      <c r="A13465">
        <v>14102</v>
      </c>
      <c r="B13465" t="str">
        <v>2015-07-28</v>
      </c>
      <c r="C13465" t="str">
        <v>Morning</v>
      </c>
      <c r="D13465">
        <v>12</v>
      </c>
      <c r="E13465" t="str">
        <f>IF(MOD(D13465,2)=0,"EVEN","ODD")</f>
        <v>EVEN</v>
      </c>
      <c r="F13465" t="str">
        <f>IF(D13465&lt;=18,"LOW (1-18)","HIGH (19-36)")</f>
        <v>LOW (1-18)</v>
      </c>
      <c r="G13465">
        <f>INT((D13465-1)/6)+1</f>
        <v>2</v>
      </c>
      <c r="H13465">
        <f>MOD(D13465-1,6)+1</f>
        <v>6</v>
      </c>
      <c r="I13465">
        <f>37-D13465</f>
        <v>25</v>
      </c>
      <c r="J13465">
        <f>ABS(D13465-D13466)</f>
        <v>14</v>
      </c>
      <c r="K13465">
        <f>AVERAGE(D13465:D13469)</f>
        <v>12</v>
      </c>
      <c r="L13465">
        <f>AVERAGE(D13465:D13484)</f>
        <v>12</v>
      </c>
      <c r="M13465">
        <f>K13465-L13465</f>
        <v>0</v>
      </c>
      <c r="N13465" t="str">
        <f>IF(K13465&gt;L13465,"HIGH ZONE BIAS",IF(K13465&lt;L13465,"LOW ZONE BIAS","EQUILIBRIUM"))</f>
        <v>EQUILIBRIUM</v>
      </c>
    </row>
    <row r="13466">
      <c r="A13466">
        <v>14101</v>
      </c>
      <c r="B13466" t="str">
        <v>2015-07-27</v>
      </c>
      <c r="C13466" t="str">
        <v>Evening</v>
      </c>
      <c r="D13466">
        <v>26</v>
      </c>
      <c r="E13466" t="str">
        <f>IF(MOD(D13466,2)=0,"EVEN","ODD")</f>
        <v>EVEN</v>
      </c>
      <c r="F13466" t="str">
        <f>IF(D13466&lt;=18,"LOW (1-18)","HIGH (19-36)")</f>
        <v>HIGH (19-36)</v>
      </c>
      <c r="G13466">
        <f>INT((D13466-1)/6)+1</f>
        <v>5</v>
      </c>
      <c r="H13466">
        <f>MOD(D13466-1,6)+1</f>
        <v>2</v>
      </c>
      <c r="I13466">
        <f>37-D13466</f>
        <v>11</v>
      </c>
      <c r="J13466">
        <f>ABS(D13466-D13467)</f>
        <v>4</v>
      </c>
      <c r="K13466">
        <f>AVERAGE(D13466:D13470)</f>
        <v>26</v>
      </c>
      <c r="L13466">
        <f>AVERAGE(D13466:D13485)</f>
        <v>26</v>
      </c>
      <c r="M13466">
        <f>K13466-L13466</f>
        <v>0</v>
      </c>
      <c r="N13466" t="str">
        <f>IF(K13466&gt;L13466,"HIGH ZONE BIAS",IF(K13466&lt;L13466,"LOW ZONE BIAS","EQUILIBRIUM"))</f>
        <v>EQUILIBRIUM</v>
      </c>
    </row>
    <row r="13467">
      <c r="A13467">
        <v>14100</v>
      </c>
      <c r="B13467" t="str">
        <v>2015-07-27</v>
      </c>
      <c r="C13467" t="str">
        <v>Afternoon</v>
      </c>
      <c r="D13467">
        <v>22</v>
      </c>
      <c r="E13467" t="str">
        <f>IF(MOD(D13467,2)=0,"EVEN","ODD")</f>
        <v>EVEN</v>
      </c>
      <c r="F13467" t="str">
        <f>IF(D13467&lt;=18,"LOW (1-18)","HIGH (19-36)")</f>
        <v>HIGH (19-36)</v>
      </c>
      <c r="G13467">
        <f>INT((D13467-1)/6)+1</f>
        <v>4</v>
      </c>
      <c r="H13467">
        <f>MOD(D13467-1,6)+1</f>
        <v>4</v>
      </c>
      <c r="I13467">
        <f>37-D13467</f>
        <v>15</v>
      </c>
      <c r="J13467">
        <f>ABS(D13467-D13468)</f>
        <v>15</v>
      </c>
      <c r="K13467">
        <f>AVERAGE(D13467:D13471)</f>
        <v>22</v>
      </c>
      <c r="L13467">
        <f>AVERAGE(D13467:D13486)</f>
        <v>22</v>
      </c>
      <c r="M13467">
        <f>K13467-L13467</f>
        <v>0</v>
      </c>
      <c r="N13467" t="str">
        <f>IF(K13467&gt;L13467,"HIGH ZONE BIAS",IF(K13467&lt;L13467,"LOW ZONE BIAS","EQUILIBRIUM"))</f>
        <v>EQUILIBRIUM</v>
      </c>
    </row>
    <row r="13468">
      <c r="A13468">
        <v>14099</v>
      </c>
      <c r="B13468" t="str">
        <v>2015-07-27</v>
      </c>
      <c r="C13468" t="str">
        <v>Midday</v>
      </c>
      <c r="D13468">
        <v>7</v>
      </c>
      <c r="E13468" t="str">
        <f>IF(MOD(D13468,2)=0,"EVEN","ODD")</f>
        <v>ODD</v>
      </c>
      <c r="F13468" t="str">
        <f>IF(D13468&lt;=18,"LOW (1-18)","HIGH (19-36)")</f>
        <v>LOW (1-18)</v>
      </c>
      <c r="G13468">
        <f>INT((D13468-1)/6)+1</f>
        <v>2</v>
      </c>
      <c r="H13468">
        <f>MOD(D13468-1,6)+1</f>
        <v>1</v>
      </c>
      <c r="I13468">
        <f>37-D13468</f>
        <v>30</v>
      </c>
      <c r="J13468">
        <f>ABS(D13468-D13469)</f>
        <v>6</v>
      </c>
      <c r="K13468">
        <f>AVERAGE(D13468:D13472)</f>
        <v>7</v>
      </c>
      <c r="L13468">
        <f>AVERAGE(D13468:D13487)</f>
        <v>7</v>
      </c>
      <c r="M13468">
        <f>K13468-L13468</f>
        <v>0</v>
      </c>
      <c r="N13468" t="str">
        <f>IF(K13468&gt;L13468,"HIGH ZONE BIAS",IF(K13468&lt;L13468,"LOW ZONE BIAS","EQUILIBRIUM"))</f>
        <v>EQUILIBRIUM</v>
      </c>
    </row>
    <row r="13469">
      <c r="A13469">
        <v>14098</v>
      </c>
      <c r="B13469" t="str">
        <v>2015-07-27</v>
      </c>
      <c r="C13469" t="str">
        <v>Morning</v>
      </c>
      <c r="D13469">
        <v>1</v>
      </c>
      <c r="E13469" t="str">
        <f>IF(MOD(D13469,2)=0,"EVEN","ODD")</f>
        <v>ODD</v>
      </c>
      <c r="F13469" t="str">
        <f>IF(D13469&lt;=18,"LOW (1-18)","HIGH (19-36)")</f>
        <v>LOW (1-18)</v>
      </c>
      <c r="G13469">
        <f>INT((D13469-1)/6)+1</f>
        <v>1</v>
      </c>
      <c r="H13469">
        <f>MOD(D13469-1,6)+1</f>
        <v>1</v>
      </c>
      <c r="I13469">
        <f>37-D13469</f>
        <v>36</v>
      </c>
      <c r="J13469">
        <f>ABS(D13469-D13470)</f>
        <v>13</v>
      </c>
      <c r="K13469">
        <f>AVERAGE(D13469:D13473)</f>
        <v>1</v>
      </c>
      <c r="L13469">
        <f>AVERAGE(D13469:D13488)</f>
        <v>1</v>
      </c>
      <c r="M13469">
        <f>K13469-L13469</f>
        <v>0</v>
      </c>
      <c r="N13469" t="str">
        <f>IF(K13469&gt;L13469,"HIGH ZONE BIAS",IF(K13469&lt;L13469,"LOW ZONE BIAS","EQUILIBRIUM"))</f>
        <v>EQUILIBRIUM</v>
      </c>
    </row>
    <row r="13470">
      <c r="A13470">
        <v>14097</v>
      </c>
      <c r="B13470" t="str">
        <v>2015-07-25</v>
      </c>
      <c r="C13470" t="str">
        <v>Evening</v>
      </c>
      <c r="D13470">
        <v>14</v>
      </c>
      <c r="E13470" t="str">
        <f>IF(MOD(D13470,2)=0,"EVEN","ODD")</f>
        <v>EVEN</v>
      </c>
      <c r="F13470" t="str">
        <f>IF(D13470&lt;=18,"LOW (1-18)","HIGH (19-36)")</f>
        <v>LOW (1-18)</v>
      </c>
      <c r="G13470">
        <f>INT((D13470-1)/6)+1</f>
        <v>3</v>
      </c>
      <c r="H13470">
        <f>MOD(D13470-1,6)+1</f>
        <v>2</v>
      </c>
      <c r="I13470">
        <f>37-D13470</f>
        <v>23</v>
      </c>
      <c r="J13470">
        <f>ABS(D13470-D13471)</f>
        <v>7</v>
      </c>
      <c r="K13470">
        <f>AVERAGE(D13470:D13474)</f>
        <v>14</v>
      </c>
      <c r="L13470">
        <f>AVERAGE(D13470:D13489)</f>
        <v>14</v>
      </c>
      <c r="M13470">
        <f>K13470-L13470</f>
        <v>0</v>
      </c>
      <c r="N13470" t="str">
        <f>IF(K13470&gt;L13470,"HIGH ZONE BIAS",IF(K13470&lt;L13470,"LOW ZONE BIAS","EQUILIBRIUM"))</f>
        <v>EQUILIBRIUM</v>
      </c>
    </row>
    <row r="13471">
      <c r="A13471">
        <v>14096</v>
      </c>
      <c r="B13471" t="str">
        <v>2015-07-25</v>
      </c>
      <c r="C13471" t="str">
        <v>Afternoon</v>
      </c>
      <c r="D13471">
        <v>21</v>
      </c>
      <c r="E13471" t="str">
        <f>IF(MOD(D13471,2)=0,"EVEN","ODD")</f>
        <v>ODD</v>
      </c>
      <c r="F13471" t="str">
        <f>IF(D13471&lt;=18,"LOW (1-18)","HIGH (19-36)")</f>
        <v>HIGH (19-36)</v>
      </c>
      <c r="G13471">
        <f>INT((D13471-1)/6)+1</f>
        <v>4</v>
      </c>
      <c r="H13471">
        <f>MOD(D13471-1,6)+1</f>
        <v>3</v>
      </c>
      <c r="I13471">
        <f>37-D13471</f>
        <v>16</v>
      </c>
      <c r="J13471">
        <f>ABS(D13471-D13472)</f>
        <v>9</v>
      </c>
      <c r="K13471">
        <f>AVERAGE(D13471:D13475)</f>
        <v>21</v>
      </c>
      <c r="L13471">
        <f>AVERAGE(D13471:D13490)</f>
        <v>21</v>
      </c>
      <c r="M13471">
        <f>K13471-L13471</f>
        <v>0</v>
      </c>
      <c r="N13471" t="str">
        <f>IF(K13471&gt;L13471,"HIGH ZONE BIAS",IF(K13471&lt;L13471,"LOW ZONE BIAS","EQUILIBRIUM"))</f>
        <v>EQUILIBRIUM</v>
      </c>
    </row>
    <row r="13472">
      <c r="A13472">
        <v>14095</v>
      </c>
      <c r="B13472" t="str">
        <v>2015-07-25</v>
      </c>
      <c r="C13472" t="str">
        <v>Midday</v>
      </c>
      <c r="D13472">
        <v>30</v>
      </c>
      <c r="E13472" t="str">
        <f>IF(MOD(D13472,2)=0,"EVEN","ODD")</f>
        <v>EVEN</v>
      </c>
      <c r="F13472" t="str">
        <f>IF(D13472&lt;=18,"LOW (1-18)","HIGH (19-36)")</f>
        <v>HIGH (19-36)</v>
      </c>
      <c r="G13472">
        <f>INT((D13472-1)/6)+1</f>
        <v>5</v>
      </c>
      <c r="H13472">
        <f>MOD(D13472-1,6)+1</f>
        <v>6</v>
      </c>
      <c r="I13472">
        <f>37-D13472</f>
        <v>7</v>
      </c>
      <c r="J13472">
        <f>ABS(D13472-D13473)</f>
        <v>26</v>
      </c>
      <c r="K13472">
        <f>AVERAGE(D13472:D13476)</f>
        <v>30</v>
      </c>
      <c r="L13472">
        <f>AVERAGE(D13472:D13491)</f>
        <v>30</v>
      </c>
      <c r="M13472">
        <f>K13472-L13472</f>
        <v>0</v>
      </c>
      <c r="N13472" t="str">
        <f>IF(K13472&gt;L13472,"HIGH ZONE BIAS",IF(K13472&lt;L13472,"LOW ZONE BIAS","EQUILIBRIUM"))</f>
        <v>EQUILIBRIUM</v>
      </c>
    </row>
    <row r="13473">
      <c r="A13473">
        <v>14094</v>
      </c>
      <c r="B13473" t="str">
        <v>2015-07-25</v>
      </c>
      <c r="C13473" t="str">
        <v>Morning</v>
      </c>
      <c r="D13473">
        <v>4</v>
      </c>
      <c r="E13473" t="str">
        <f>IF(MOD(D13473,2)=0,"EVEN","ODD")</f>
        <v>EVEN</v>
      </c>
      <c r="F13473" t="str">
        <f>IF(D13473&lt;=18,"LOW (1-18)","HIGH (19-36)")</f>
        <v>LOW (1-18)</v>
      </c>
      <c r="G13473">
        <f>INT((D13473-1)/6)+1</f>
        <v>1</v>
      </c>
      <c r="H13473">
        <f>MOD(D13473-1,6)+1</f>
        <v>4</v>
      </c>
      <c r="I13473">
        <f>37-D13473</f>
        <v>33</v>
      </c>
      <c r="J13473">
        <f>ABS(D13473-D13474)</f>
        <v>30</v>
      </c>
      <c r="K13473">
        <f>AVERAGE(D13473:D13477)</f>
        <v>4</v>
      </c>
      <c r="L13473">
        <f>AVERAGE(D13473:D13492)</f>
        <v>4</v>
      </c>
      <c r="M13473">
        <f>K13473-L13473</f>
        <v>0</v>
      </c>
      <c r="N13473" t="str">
        <f>IF(K13473&gt;L13473,"HIGH ZONE BIAS",IF(K13473&lt;L13473,"LOW ZONE BIAS","EQUILIBRIUM"))</f>
        <v>EQUILIBRIUM</v>
      </c>
    </row>
    <row r="13474">
      <c r="A13474">
        <v>14093</v>
      </c>
      <c r="B13474" t="str">
        <v>2015-07-24</v>
      </c>
      <c r="C13474" t="str">
        <v>Evening</v>
      </c>
      <c r="D13474">
        <v>34</v>
      </c>
      <c r="E13474" t="str">
        <f>IF(MOD(D13474,2)=0,"EVEN","ODD")</f>
        <v>EVEN</v>
      </c>
      <c r="F13474" t="str">
        <f>IF(D13474&lt;=18,"LOW (1-18)","HIGH (19-36)")</f>
        <v>HIGH (19-36)</v>
      </c>
      <c r="G13474">
        <f>INT((D13474-1)/6)+1</f>
        <v>6</v>
      </c>
      <c r="H13474">
        <f>MOD(D13474-1,6)+1</f>
        <v>4</v>
      </c>
      <c r="I13474">
        <f>37-D13474</f>
        <v>3</v>
      </c>
      <c r="J13474">
        <f>ABS(D13474-D13475)</f>
        <v>15</v>
      </c>
      <c r="K13474">
        <f>AVERAGE(D13474:D13478)</f>
        <v>34</v>
      </c>
      <c r="L13474">
        <f>AVERAGE(D13474:D13493)</f>
        <v>34</v>
      </c>
      <c r="M13474">
        <f>K13474-L13474</f>
        <v>0</v>
      </c>
      <c r="N13474" t="str">
        <f>IF(K13474&gt;L13474,"HIGH ZONE BIAS",IF(K13474&lt;L13474,"LOW ZONE BIAS","EQUILIBRIUM"))</f>
        <v>EQUILIBRIUM</v>
      </c>
    </row>
    <row r="13475">
      <c r="A13475">
        <v>14092</v>
      </c>
      <c r="B13475" t="str">
        <v>2015-07-24</v>
      </c>
      <c r="C13475" t="str">
        <v>Afternoon</v>
      </c>
      <c r="D13475">
        <v>19</v>
      </c>
      <c r="E13475" t="str">
        <f>IF(MOD(D13475,2)=0,"EVEN","ODD")</f>
        <v>ODD</v>
      </c>
      <c r="F13475" t="str">
        <f>IF(D13475&lt;=18,"LOW (1-18)","HIGH (19-36)")</f>
        <v>HIGH (19-36)</v>
      </c>
      <c r="G13475">
        <f>INT((D13475-1)/6)+1</f>
        <v>4</v>
      </c>
      <c r="H13475">
        <f>MOD(D13475-1,6)+1</f>
        <v>1</v>
      </c>
      <c r="I13475">
        <f>37-D13475</f>
        <v>18</v>
      </c>
      <c r="J13475">
        <f>ABS(D13475-D13476)</f>
        <v>10</v>
      </c>
      <c r="K13475">
        <f>AVERAGE(D13475:D13479)</f>
        <v>19</v>
      </c>
      <c r="L13475">
        <f>AVERAGE(D13475:D13494)</f>
        <v>19</v>
      </c>
      <c r="M13475">
        <f>K13475-L13475</f>
        <v>0</v>
      </c>
      <c r="N13475" t="str">
        <f>IF(K13475&gt;L13475,"HIGH ZONE BIAS",IF(K13475&lt;L13475,"LOW ZONE BIAS","EQUILIBRIUM"))</f>
        <v>EQUILIBRIUM</v>
      </c>
    </row>
    <row r="13476">
      <c r="A13476">
        <v>14091</v>
      </c>
      <c r="B13476" t="str">
        <v>2015-07-24</v>
      </c>
      <c r="C13476" t="str">
        <v>Midday</v>
      </c>
      <c r="D13476">
        <v>29</v>
      </c>
      <c r="E13476" t="str">
        <f>IF(MOD(D13476,2)=0,"EVEN","ODD")</f>
        <v>ODD</v>
      </c>
      <c r="F13476" t="str">
        <f>IF(D13476&lt;=18,"LOW (1-18)","HIGH (19-36)")</f>
        <v>HIGH (19-36)</v>
      </c>
      <c r="G13476">
        <f>INT((D13476-1)/6)+1</f>
        <v>5</v>
      </c>
      <c r="H13476">
        <f>MOD(D13476-1,6)+1</f>
        <v>5</v>
      </c>
      <c r="I13476">
        <f>37-D13476</f>
        <v>8</v>
      </c>
      <c r="J13476">
        <f>ABS(D13476-D13477)</f>
        <v>4</v>
      </c>
      <c r="K13476">
        <f>AVERAGE(D13476:D13480)</f>
        <v>29</v>
      </c>
      <c r="L13476">
        <f>AVERAGE(D13476:D13495)</f>
        <v>29</v>
      </c>
      <c r="M13476">
        <f>K13476-L13476</f>
        <v>0</v>
      </c>
      <c r="N13476" t="str">
        <f>IF(K13476&gt;L13476,"HIGH ZONE BIAS",IF(K13476&lt;L13476,"LOW ZONE BIAS","EQUILIBRIUM"))</f>
        <v>EQUILIBRIUM</v>
      </c>
    </row>
    <row r="13477">
      <c r="A13477">
        <v>14090</v>
      </c>
      <c r="B13477" t="str">
        <v>2015-07-24</v>
      </c>
      <c r="C13477" t="str">
        <v>Morning</v>
      </c>
      <c r="D13477">
        <v>33</v>
      </c>
      <c r="E13477" t="str">
        <f>IF(MOD(D13477,2)=0,"EVEN","ODD")</f>
        <v>ODD</v>
      </c>
      <c r="F13477" t="str">
        <f>IF(D13477&lt;=18,"LOW (1-18)","HIGH (19-36)")</f>
        <v>HIGH (19-36)</v>
      </c>
      <c r="G13477">
        <f>INT((D13477-1)/6)+1</f>
        <v>6</v>
      </c>
      <c r="H13477">
        <f>MOD(D13477-1,6)+1</f>
        <v>3</v>
      </c>
      <c r="I13477">
        <f>37-D13477</f>
        <v>4</v>
      </c>
      <c r="J13477">
        <f>ABS(D13477-D13478)</f>
        <v>3</v>
      </c>
      <c r="K13477">
        <f>AVERAGE(D13477:D13481)</f>
        <v>33</v>
      </c>
      <c r="L13477">
        <f>AVERAGE(D13477:D13496)</f>
        <v>33</v>
      </c>
      <c r="M13477">
        <f>K13477-L13477</f>
        <v>0</v>
      </c>
      <c r="N13477" t="str">
        <f>IF(K13477&gt;L13477,"HIGH ZONE BIAS",IF(K13477&lt;L13477,"LOW ZONE BIAS","EQUILIBRIUM"))</f>
        <v>EQUILIBRIUM</v>
      </c>
    </row>
    <row r="13478">
      <c r="A13478">
        <v>14089</v>
      </c>
      <c r="B13478" t="str">
        <v>2015-07-23</v>
      </c>
      <c r="C13478" t="str">
        <v>Evening</v>
      </c>
      <c r="D13478">
        <v>36</v>
      </c>
      <c r="E13478" t="str">
        <f>IF(MOD(D13478,2)=0,"EVEN","ODD")</f>
        <v>EVEN</v>
      </c>
      <c r="F13478" t="str">
        <f>IF(D13478&lt;=18,"LOW (1-18)","HIGH (19-36)")</f>
        <v>HIGH (19-36)</v>
      </c>
      <c r="G13478">
        <f>INT((D13478-1)/6)+1</f>
        <v>6</v>
      </c>
      <c r="H13478">
        <f>MOD(D13478-1,6)+1</f>
        <v>6</v>
      </c>
      <c r="I13478">
        <f>37-D13478</f>
        <v>1</v>
      </c>
      <c r="J13478">
        <f>ABS(D13478-D13479)</f>
        <v>3</v>
      </c>
      <c r="K13478">
        <f>AVERAGE(D13478:D13482)</f>
        <v>36</v>
      </c>
      <c r="L13478">
        <f>AVERAGE(D13478:D13497)</f>
        <v>36</v>
      </c>
      <c r="M13478">
        <f>K13478-L13478</f>
        <v>0</v>
      </c>
      <c r="N13478" t="str">
        <f>IF(K13478&gt;L13478,"HIGH ZONE BIAS",IF(K13478&lt;L13478,"LOW ZONE BIAS","EQUILIBRIUM"))</f>
        <v>EQUILIBRIUM</v>
      </c>
    </row>
    <row r="13479">
      <c r="A13479">
        <v>14088</v>
      </c>
      <c r="B13479" t="str">
        <v>2015-07-23</v>
      </c>
      <c r="C13479" t="str">
        <v>Afternoon</v>
      </c>
      <c r="D13479">
        <v>33</v>
      </c>
      <c r="E13479" t="str">
        <f>IF(MOD(D13479,2)=0,"EVEN","ODD")</f>
        <v>ODD</v>
      </c>
      <c r="F13479" t="str">
        <f>IF(D13479&lt;=18,"LOW (1-18)","HIGH (19-36)")</f>
        <v>HIGH (19-36)</v>
      </c>
      <c r="G13479">
        <f>INT((D13479-1)/6)+1</f>
        <v>6</v>
      </c>
      <c r="H13479">
        <f>MOD(D13479-1,6)+1</f>
        <v>3</v>
      </c>
      <c r="I13479">
        <f>37-D13479</f>
        <v>4</v>
      </c>
      <c r="J13479">
        <f>ABS(D13479-D13480)</f>
        <v>0</v>
      </c>
      <c r="K13479">
        <f>AVERAGE(D13479:D13483)</f>
        <v>33</v>
      </c>
      <c r="L13479">
        <f>AVERAGE(D13479:D13498)</f>
        <v>33</v>
      </c>
      <c r="M13479">
        <f>K13479-L13479</f>
        <v>0</v>
      </c>
      <c r="N13479" t="str">
        <f>IF(K13479&gt;L13479,"HIGH ZONE BIAS",IF(K13479&lt;L13479,"LOW ZONE BIAS","EQUILIBRIUM"))</f>
        <v>EQUILIBRIUM</v>
      </c>
    </row>
    <row r="13480">
      <c r="A13480">
        <v>14087</v>
      </c>
      <c r="B13480" t="str">
        <v>2015-07-23</v>
      </c>
      <c r="C13480" t="str">
        <v>Midday</v>
      </c>
      <c r="D13480">
        <v>33</v>
      </c>
      <c r="E13480" t="str">
        <f>IF(MOD(D13480,2)=0,"EVEN","ODD")</f>
        <v>ODD</v>
      </c>
      <c r="F13480" t="str">
        <f>IF(D13480&lt;=18,"LOW (1-18)","HIGH (19-36)")</f>
        <v>HIGH (19-36)</v>
      </c>
      <c r="G13480">
        <f>INT((D13480-1)/6)+1</f>
        <v>6</v>
      </c>
      <c r="H13480">
        <f>MOD(D13480-1,6)+1</f>
        <v>3</v>
      </c>
      <c r="I13480">
        <f>37-D13480</f>
        <v>4</v>
      </c>
      <c r="J13480">
        <f>ABS(D13480-D13481)</f>
        <v>29</v>
      </c>
      <c r="K13480">
        <f>AVERAGE(D13480:D13484)</f>
        <v>33</v>
      </c>
      <c r="L13480">
        <f>AVERAGE(D13480:D13499)</f>
        <v>33</v>
      </c>
      <c r="M13480">
        <f>K13480-L13480</f>
        <v>0</v>
      </c>
      <c r="N13480" t="str">
        <f>IF(K13480&gt;L13480,"HIGH ZONE BIAS",IF(K13480&lt;L13480,"LOW ZONE BIAS","EQUILIBRIUM"))</f>
        <v>EQUILIBRIUM</v>
      </c>
    </row>
    <row r="13481">
      <c r="A13481">
        <v>14086</v>
      </c>
      <c r="B13481" t="str">
        <v>2015-07-23</v>
      </c>
      <c r="C13481" t="str">
        <v>Morning</v>
      </c>
      <c r="D13481">
        <v>4</v>
      </c>
      <c r="E13481" t="str">
        <f>IF(MOD(D13481,2)=0,"EVEN","ODD")</f>
        <v>EVEN</v>
      </c>
      <c r="F13481" t="str">
        <f>IF(D13481&lt;=18,"LOW (1-18)","HIGH (19-36)")</f>
        <v>LOW (1-18)</v>
      </c>
      <c r="G13481">
        <f>INT((D13481-1)/6)+1</f>
        <v>1</v>
      </c>
      <c r="H13481">
        <f>MOD(D13481-1,6)+1</f>
        <v>4</v>
      </c>
      <c r="I13481">
        <f>37-D13481</f>
        <v>33</v>
      </c>
      <c r="J13481">
        <f>ABS(D13481-D13482)</f>
        <v>2</v>
      </c>
      <c r="K13481">
        <f>AVERAGE(D13481:D13485)</f>
        <v>4</v>
      </c>
      <c r="L13481">
        <f>AVERAGE(D13481:D13500)</f>
        <v>4</v>
      </c>
      <c r="M13481">
        <f>K13481-L13481</f>
        <v>0</v>
      </c>
      <c r="N13481" t="str">
        <f>IF(K13481&gt;L13481,"HIGH ZONE BIAS",IF(K13481&lt;L13481,"LOW ZONE BIAS","EQUILIBRIUM"))</f>
        <v>EQUILIBRIUM</v>
      </c>
    </row>
    <row r="13482">
      <c r="A13482">
        <v>14085</v>
      </c>
      <c r="B13482" t="str">
        <v>2015-07-22</v>
      </c>
      <c r="C13482" t="str">
        <v>Evening</v>
      </c>
      <c r="D13482">
        <v>6</v>
      </c>
      <c r="E13482" t="str">
        <f>IF(MOD(D13482,2)=0,"EVEN","ODD")</f>
        <v>EVEN</v>
      </c>
      <c r="F13482" t="str">
        <f>IF(D13482&lt;=18,"LOW (1-18)","HIGH (19-36)")</f>
        <v>LOW (1-18)</v>
      </c>
      <c r="G13482">
        <f>INT((D13482-1)/6)+1</f>
        <v>1</v>
      </c>
      <c r="H13482">
        <f>MOD(D13482-1,6)+1</f>
        <v>6</v>
      </c>
      <c r="I13482">
        <f>37-D13482</f>
        <v>31</v>
      </c>
      <c r="J13482">
        <f>ABS(D13482-D13483)</f>
        <v>8</v>
      </c>
      <c r="K13482">
        <f>AVERAGE(D13482:D13486)</f>
        <v>6</v>
      </c>
      <c r="L13482">
        <f>AVERAGE(D13482:D13501)</f>
        <v>6</v>
      </c>
      <c r="M13482">
        <f>K13482-L13482</f>
        <v>0</v>
      </c>
      <c r="N13482" t="str">
        <f>IF(K13482&gt;L13482,"HIGH ZONE BIAS",IF(K13482&lt;L13482,"LOW ZONE BIAS","EQUILIBRIUM"))</f>
        <v>EQUILIBRIUM</v>
      </c>
    </row>
    <row r="13483">
      <c r="A13483">
        <v>14084</v>
      </c>
      <c r="B13483" t="str">
        <v>2015-07-22</v>
      </c>
      <c r="C13483" t="str">
        <v>Afternoon</v>
      </c>
      <c r="D13483">
        <v>14</v>
      </c>
      <c r="E13483" t="str">
        <f>IF(MOD(D13483,2)=0,"EVEN","ODD")</f>
        <v>EVEN</v>
      </c>
      <c r="F13483" t="str">
        <f>IF(D13483&lt;=18,"LOW (1-18)","HIGH (19-36)")</f>
        <v>LOW (1-18)</v>
      </c>
      <c r="G13483">
        <f>INT((D13483-1)/6)+1</f>
        <v>3</v>
      </c>
      <c r="H13483">
        <f>MOD(D13483-1,6)+1</f>
        <v>2</v>
      </c>
      <c r="I13483">
        <f>37-D13483</f>
        <v>23</v>
      </c>
      <c r="J13483">
        <f>ABS(D13483-D13484)</f>
        <v>2</v>
      </c>
      <c r="K13483">
        <f>AVERAGE(D13483:D13487)</f>
        <v>14</v>
      </c>
      <c r="L13483">
        <f>AVERAGE(D13483:D13502)</f>
        <v>14</v>
      </c>
      <c r="M13483">
        <f>K13483-L13483</f>
        <v>0</v>
      </c>
      <c r="N13483" t="str">
        <f>IF(K13483&gt;L13483,"HIGH ZONE BIAS",IF(K13483&lt;L13483,"LOW ZONE BIAS","EQUILIBRIUM"))</f>
        <v>EQUILIBRIUM</v>
      </c>
    </row>
    <row r="13484">
      <c r="A13484">
        <v>14083</v>
      </c>
      <c r="B13484" t="str">
        <v>2015-07-22</v>
      </c>
      <c r="C13484" t="str">
        <v>Midday</v>
      </c>
      <c r="D13484">
        <v>12</v>
      </c>
      <c r="E13484" t="str">
        <f>IF(MOD(D13484,2)=0,"EVEN","ODD")</f>
        <v>EVEN</v>
      </c>
      <c r="F13484" t="str">
        <f>IF(D13484&lt;=18,"LOW (1-18)","HIGH (19-36)")</f>
        <v>LOW (1-18)</v>
      </c>
      <c r="G13484">
        <f>INT((D13484-1)/6)+1</f>
        <v>2</v>
      </c>
      <c r="H13484">
        <f>MOD(D13484-1,6)+1</f>
        <v>6</v>
      </c>
      <c r="I13484">
        <f>37-D13484</f>
        <v>25</v>
      </c>
      <c r="J13484">
        <f>ABS(D13484-D13485)</f>
        <v>7</v>
      </c>
      <c r="K13484">
        <f>AVERAGE(D13484:D13488)</f>
        <v>12</v>
      </c>
      <c r="L13484">
        <f>AVERAGE(D13484:D13503)</f>
        <v>12</v>
      </c>
      <c r="M13484">
        <f>K13484-L13484</f>
        <v>0</v>
      </c>
      <c r="N13484" t="str">
        <f>IF(K13484&gt;L13484,"HIGH ZONE BIAS",IF(K13484&lt;L13484,"LOW ZONE BIAS","EQUILIBRIUM"))</f>
        <v>EQUILIBRIUM</v>
      </c>
    </row>
    <row r="13485">
      <c r="A13485">
        <v>14082</v>
      </c>
      <c r="B13485" t="str">
        <v>2015-07-22</v>
      </c>
      <c r="C13485" t="str">
        <v>Morning</v>
      </c>
      <c r="D13485">
        <v>5</v>
      </c>
      <c r="E13485" t="str">
        <f>IF(MOD(D13485,2)=0,"EVEN","ODD")</f>
        <v>ODD</v>
      </c>
      <c r="F13485" t="str">
        <f>IF(D13485&lt;=18,"LOW (1-18)","HIGH (19-36)")</f>
        <v>LOW (1-18)</v>
      </c>
      <c r="G13485">
        <f>INT((D13485-1)/6)+1</f>
        <v>1</v>
      </c>
      <c r="H13485">
        <f>MOD(D13485-1,6)+1</f>
        <v>5</v>
      </c>
      <c r="I13485">
        <f>37-D13485</f>
        <v>32</v>
      </c>
      <c r="J13485">
        <f>ABS(D13485-D13486)</f>
        <v>12</v>
      </c>
      <c r="K13485">
        <f>AVERAGE(D13485:D13489)</f>
        <v>5</v>
      </c>
      <c r="L13485">
        <f>AVERAGE(D13485:D13504)</f>
        <v>5</v>
      </c>
      <c r="M13485">
        <f>K13485-L13485</f>
        <v>0</v>
      </c>
      <c r="N13485" t="str">
        <f>IF(K13485&gt;L13485,"HIGH ZONE BIAS",IF(K13485&lt;L13485,"LOW ZONE BIAS","EQUILIBRIUM"))</f>
        <v>EQUILIBRIUM</v>
      </c>
    </row>
    <row r="13486">
      <c r="A13486">
        <v>14081</v>
      </c>
      <c r="B13486" t="str">
        <v>2015-07-21</v>
      </c>
      <c r="C13486" t="str">
        <v>Evening</v>
      </c>
      <c r="D13486">
        <v>17</v>
      </c>
      <c r="E13486" t="str">
        <f>IF(MOD(D13486,2)=0,"EVEN","ODD")</f>
        <v>ODD</v>
      </c>
      <c r="F13486" t="str">
        <f>IF(D13486&lt;=18,"LOW (1-18)","HIGH (19-36)")</f>
        <v>LOW (1-18)</v>
      </c>
      <c r="G13486">
        <f>INT((D13486-1)/6)+1</f>
        <v>3</v>
      </c>
      <c r="H13486">
        <f>MOD(D13486-1,6)+1</f>
        <v>5</v>
      </c>
      <c r="I13486">
        <f>37-D13486</f>
        <v>20</v>
      </c>
      <c r="J13486">
        <f>ABS(D13486-D13487)</f>
        <v>13</v>
      </c>
      <c r="K13486">
        <f>AVERAGE(D13486:D13490)</f>
        <v>17</v>
      </c>
      <c r="L13486">
        <f>AVERAGE(D13486:D13505)</f>
        <v>17</v>
      </c>
      <c r="M13486">
        <f>K13486-L13486</f>
        <v>0</v>
      </c>
      <c r="N13486" t="str">
        <f>IF(K13486&gt;L13486,"HIGH ZONE BIAS",IF(K13486&lt;L13486,"LOW ZONE BIAS","EQUILIBRIUM"))</f>
        <v>EQUILIBRIUM</v>
      </c>
    </row>
    <row r="13487">
      <c r="A13487">
        <v>14080</v>
      </c>
      <c r="B13487" t="str">
        <v>2015-07-21</v>
      </c>
      <c r="C13487" t="str">
        <v>Afternoon</v>
      </c>
      <c r="D13487">
        <v>30</v>
      </c>
      <c r="E13487" t="str">
        <f>IF(MOD(D13487,2)=0,"EVEN","ODD")</f>
        <v>EVEN</v>
      </c>
      <c r="F13487" t="str">
        <f>IF(D13487&lt;=18,"LOW (1-18)","HIGH (19-36)")</f>
        <v>HIGH (19-36)</v>
      </c>
      <c r="G13487">
        <f>INT((D13487-1)/6)+1</f>
        <v>5</v>
      </c>
      <c r="H13487">
        <f>MOD(D13487-1,6)+1</f>
        <v>6</v>
      </c>
      <c r="I13487">
        <f>37-D13487</f>
        <v>7</v>
      </c>
      <c r="J13487">
        <f>ABS(D13487-D13488)</f>
        <v>24</v>
      </c>
      <c r="K13487">
        <f>AVERAGE(D13487:D13491)</f>
        <v>30</v>
      </c>
      <c r="L13487">
        <f>AVERAGE(D13487:D13506)</f>
        <v>30</v>
      </c>
      <c r="M13487">
        <f>K13487-L13487</f>
        <v>0</v>
      </c>
      <c r="N13487" t="str">
        <f>IF(K13487&gt;L13487,"HIGH ZONE BIAS",IF(K13487&lt;L13487,"LOW ZONE BIAS","EQUILIBRIUM"))</f>
        <v>EQUILIBRIUM</v>
      </c>
    </row>
    <row r="13488">
      <c r="A13488">
        <v>14079</v>
      </c>
      <c r="B13488" t="str">
        <v>2015-07-21</v>
      </c>
      <c r="C13488" t="str">
        <v>Midday</v>
      </c>
      <c r="D13488">
        <v>6</v>
      </c>
      <c r="E13488" t="str">
        <f>IF(MOD(D13488,2)=0,"EVEN","ODD")</f>
        <v>EVEN</v>
      </c>
      <c r="F13488" t="str">
        <f>IF(D13488&lt;=18,"LOW (1-18)","HIGH (19-36)")</f>
        <v>LOW (1-18)</v>
      </c>
      <c r="G13488">
        <f>INT((D13488-1)/6)+1</f>
        <v>1</v>
      </c>
      <c r="H13488">
        <f>MOD(D13488-1,6)+1</f>
        <v>6</v>
      </c>
      <c r="I13488">
        <f>37-D13488</f>
        <v>31</v>
      </c>
      <c r="J13488">
        <f>ABS(D13488-D13489)</f>
        <v>2</v>
      </c>
      <c r="K13488">
        <f>AVERAGE(D13488:D13492)</f>
        <v>6</v>
      </c>
      <c r="L13488">
        <f>AVERAGE(D13488:D13507)</f>
        <v>6</v>
      </c>
      <c r="M13488">
        <f>K13488-L13488</f>
        <v>0</v>
      </c>
      <c r="N13488" t="str">
        <f>IF(K13488&gt;L13488,"HIGH ZONE BIAS",IF(K13488&lt;L13488,"LOW ZONE BIAS","EQUILIBRIUM"))</f>
        <v>EQUILIBRIUM</v>
      </c>
    </row>
    <row r="13489">
      <c r="A13489">
        <v>14078</v>
      </c>
      <c r="B13489" t="str">
        <v>2015-07-21</v>
      </c>
      <c r="C13489" t="str">
        <v>Morning</v>
      </c>
      <c r="D13489">
        <v>4</v>
      </c>
      <c r="E13489" t="str">
        <f>IF(MOD(D13489,2)=0,"EVEN","ODD")</f>
        <v>EVEN</v>
      </c>
      <c r="F13489" t="str">
        <f>IF(D13489&lt;=18,"LOW (1-18)","HIGH (19-36)")</f>
        <v>LOW (1-18)</v>
      </c>
      <c r="G13489">
        <f>INT((D13489-1)/6)+1</f>
        <v>1</v>
      </c>
      <c r="H13489">
        <f>MOD(D13489-1,6)+1</f>
        <v>4</v>
      </c>
      <c r="I13489">
        <f>37-D13489</f>
        <v>33</v>
      </c>
      <c r="J13489">
        <f>ABS(D13489-D13490)</f>
        <v>1</v>
      </c>
      <c r="K13489">
        <f>AVERAGE(D13489:D13493)</f>
        <v>4</v>
      </c>
      <c r="L13489">
        <f>AVERAGE(D13489:D13508)</f>
        <v>4</v>
      </c>
      <c r="M13489">
        <f>K13489-L13489</f>
        <v>0</v>
      </c>
      <c r="N13489" t="str">
        <f>IF(K13489&gt;L13489,"HIGH ZONE BIAS",IF(K13489&lt;L13489,"LOW ZONE BIAS","EQUILIBRIUM"))</f>
        <v>EQUILIBRIUM</v>
      </c>
    </row>
    <row r="13490">
      <c r="A13490">
        <v>14077</v>
      </c>
      <c r="B13490" t="str">
        <v>2015-07-20</v>
      </c>
      <c r="C13490" t="str">
        <v>Evening</v>
      </c>
      <c r="D13490">
        <v>5</v>
      </c>
      <c r="E13490" t="str">
        <f>IF(MOD(D13490,2)=0,"EVEN","ODD")</f>
        <v>ODD</v>
      </c>
      <c r="F13490" t="str">
        <f>IF(D13490&lt;=18,"LOW (1-18)","HIGH (19-36)")</f>
        <v>LOW (1-18)</v>
      </c>
      <c r="G13490">
        <f>INT((D13490-1)/6)+1</f>
        <v>1</v>
      </c>
      <c r="H13490">
        <f>MOD(D13490-1,6)+1</f>
        <v>5</v>
      </c>
      <c r="I13490">
        <f>37-D13490</f>
        <v>32</v>
      </c>
      <c r="J13490">
        <f>ABS(D13490-D13491)</f>
        <v>21</v>
      </c>
      <c r="K13490">
        <f>AVERAGE(D13490:D13494)</f>
        <v>5</v>
      </c>
      <c r="L13490">
        <f>AVERAGE(D13490:D13509)</f>
        <v>5</v>
      </c>
      <c r="M13490">
        <f>K13490-L13490</f>
        <v>0</v>
      </c>
      <c r="N13490" t="str">
        <f>IF(K13490&gt;L13490,"HIGH ZONE BIAS",IF(K13490&lt;L13490,"LOW ZONE BIAS","EQUILIBRIUM"))</f>
        <v>EQUILIBRIUM</v>
      </c>
    </row>
    <row r="13491">
      <c r="A13491">
        <v>14076</v>
      </c>
      <c r="B13491" t="str">
        <v>2015-07-20</v>
      </c>
      <c r="C13491" t="str">
        <v>Afternoon</v>
      </c>
      <c r="D13491">
        <v>26</v>
      </c>
      <c r="E13491" t="str">
        <f>IF(MOD(D13491,2)=0,"EVEN","ODD")</f>
        <v>EVEN</v>
      </c>
      <c r="F13491" t="str">
        <f>IF(D13491&lt;=18,"LOW (1-18)","HIGH (19-36)")</f>
        <v>HIGH (19-36)</v>
      </c>
      <c r="G13491">
        <f>INT((D13491-1)/6)+1</f>
        <v>5</v>
      </c>
      <c r="H13491">
        <f>MOD(D13491-1,6)+1</f>
        <v>2</v>
      </c>
      <c r="I13491">
        <f>37-D13491</f>
        <v>11</v>
      </c>
      <c r="J13491">
        <f>ABS(D13491-D13492)</f>
        <v>0</v>
      </c>
      <c r="K13491">
        <f>AVERAGE(D13491:D13495)</f>
        <v>26</v>
      </c>
      <c r="L13491">
        <f>AVERAGE(D13491:D13510)</f>
        <v>26</v>
      </c>
      <c r="M13491">
        <f>K13491-L13491</f>
        <v>0</v>
      </c>
      <c r="N13491" t="str">
        <f>IF(K13491&gt;L13491,"HIGH ZONE BIAS",IF(K13491&lt;L13491,"LOW ZONE BIAS","EQUILIBRIUM"))</f>
        <v>EQUILIBRIUM</v>
      </c>
    </row>
    <row r="13492">
      <c r="A13492">
        <v>14075</v>
      </c>
      <c r="B13492" t="str">
        <v>2015-07-20</v>
      </c>
      <c r="C13492" t="str">
        <v>Midday</v>
      </c>
      <c r="D13492">
        <v>26</v>
      </c>
      <c r="E13492" t="str">
        <f>IF(MOD(D13492,2)=0,"EVEN","ODD")</f>
        <v>EVEN</v>
      </c>
      <c r="F13492" t="str">
        <f>IF(D13492&lt;=18,"LOW (1-18)","HIGH (19-36)")</f>
        <v>HIGH (19-36)</v>
      </c>
      <c r="G13492">
        <f>INT((D13492-1)/6)+1</f>
        <v>5</v>
      </c>
      <c r="H13492">
        <f>MOD(D13492-1,6)+1</f>
        <v>2</v>
      </c>
      <c r="I13492">
        <f>37-D13492</f>
        <v>11</v>
      </c>
      <c r="J13492">
        <f>ABS(D13492-D13493)</f>
        <v>11</v>
      </c>
      <c r="K13492">
        <f>AVERAGE(D13492:D13496)</f>
        <v>26</v>
      </c>
      <c r="L13492">
        <f>AVERAGE(D13492:D13511)</f>
        <v>26</v>
      </c>
      <c r="M13492">
        <f>K13492-L13492</f>
        <v>0</v>
      </c>
      <c r="N13492" t="str">
        <f>IF(K13492&gt;L13492,"HIGH ZONE BIAS",IF(K13492&lt;L13492,"LOW ZONE BIAS","EQUILIBRIUM"))</f>
        <v>EQUILIBRIUM</v>
      </c>
    </row>
    <row r="13493">
      <c r="A13493">
        <v>14074</v>
      </c>
      <c r="B13493" t="str">
        <v>2015-07-20</v>
      </c>
      <c r="C13493" t="str">
        <v>Morning</v>
      </c>
      <c r="D13493">
        <v>15</v>
      </c>
      <c r="E13493" t="str">
        <f>IF(MOD(D13493,2)=0,"EVEN","ODD")</f>
        <v>ODD</v>
      </c>
      <c r="F13493" t="str">
        <f>IF(D13493&lt;=18,"LOW (1-18)","HIGH (19-36)")</f>
        <v>LOW (1-18)</v>
      </c>
      <c r="G13493">
        <f>INT((D13493-1)/6)+1</f>
        <v>3</v>
      </c>
      <c r="H13493">
        <f>MOD(D13493-1,6)+1</f>
        <v>3</v>
      </c>
      <c r="I13493">
        <f>37-D13493</f>
        <v>22</v>
      </c>
      <c r="J13493">
        <f>ABS(D13493-D13494)</f>
        <v>19</v>
      </c>
      <c r="K13493">
        <f>AVERAGE(D13493:D13497)</f>
        <v>15</v>
      </c>
      <c r="L13493">
        <f>AVERAGE(D13493:D13512)</f>
        <v>15</v>
      </c>
      <c r="M13493">
        <f>K13493-L13493</f>
        <v>0</v>
      </c>
      <c r="N13493" t="str">
        <f>IF(K13493&gt;L13493,"HIGH ZONE BIAS",IF(K13493&lt;L13493,"LOW ZONE BIAS","EQUILIBRIUM"))</f>
        <v>EQUILIBRIUM</v>
      </c>
    </row>
    <row r="13494">
      <c r="A13494">
        <v>14073</v>
      </c>
      <c r="B13494" t="str">
        <v>2015-07-17</v>
      </c>
      <c r="C13494" t="str">
        <v>Evening</v>
      </c>
      <c r="D13494">
        <v>34</v>
      </c>
      <c r="E13494" t="str">
        <f>IF(MOD(D13494,2)=0,"EVEN","ODD")</f>
        <v>EVEN</v>
      </c>
      <c r="F13494" t="str">
        <f>IF(D13494&lt;=18,"LOW (1-18)","HIGH (19-36)")</f>
        <v>HIGH (19-36)</v>
      </c>
      <c r="G13494">
        <f>INT((D13494-1)/6)+1</f>
        <v>6</v>
      </c>
      <c r="H13494">
        <f>MOD(D13494-1,6)+1</f>
        <v>4</v>
      </c>
      <c r="I13494">
        <f>37-D13494</f>
        <v>3</v>
      </c>
      <c r="J13494">
        <f>ABS(D13494-D13495)</f>
        <v>12</v>
      </c>
      <c r="K13494">
        <f>AVERAGE(D13494:D13498)</f>
        <v>34</v>
      </c>
      <c r="L13494">
        <f>AVERAGE(D13494:D13513)</f>
        <v>34</v>
      </c>
      <c r="M13494">
        <f>K13494-L13494</f>
        <v>0</v>
      </c>
      <c r="N13494" t="str">
        <f>IF(K13494&gt;L13494,"HIGH ZONE BIAS",IF(K13494&lt;L13494,"LOW ZONE BIAS","EQUILIBRIUM"))</f>
        <v>EQUILIBRIUM</v>
      </c>
    </row>
    <row r="13495">
      <c r="A13495">
        <v>14072</v>
      </c>
      <c r="B13495" t="str">
        <v>2015-07-17</v>
      </c>
      <c r="C13495" t="str">
        <v>Afternoon</v>
      </c>
      <c r="D13495">
        <v>22</v>
      </c>
      <c r="E13495" t="str">
        <f>IF(MOD(D13495,2)=0,"EVEN","ODD")</f>
        <v>EVEN</v>
      </c>
      <c r="F13495" t="str">
        <f>IF(D13495&lt;=18,"LOW (1-18)","HIGH (19-36)")</f>
        <v>HIGH (19-36)</v>
      </c>
      <c r="G13495">
        <f>INT((D13495-1)/6)+1</f>
        <v>4</v>
      </c>
      <c r="H13495">
        <f>MOD(D13495-1,6)+1</f>
        <v>4</v>
      </c>
      <c r="I13495">
        <f>37-D13495</f>
        <v>15</v>
      </c>
      <c r="J13495">
        <f>ABS(D13495-D13496)</f>
        <v>14</v>
      </c>
      <c r="K13495">
        <f>AVERAGE(D13495:D13499)</f>
        <v>22</v>
      </c>
      <c r="L13495">
        <f>AVERAGE(D13495:D13514)</f>
        <v>22</v>
      </c>
      <c r="M13495">
        <f>K13495-L13495</f>
        <v>0</v>
      </c>
      <c r="N13495" t="str">
        <f>IF(K13495&gt;L13495,"HIGH ZONE BIAS",IF(K13495&lt;L13495,"LOW ZONE BIAS","EQUILIBRIUM"))</f>
        <v>EQUILIBRIUM</v>
      </c>
    </row>
    <row r="13496">
      <c r="A13496">
        <v>14071</v>
      </c>
      <c r="B13496" t="str">
        <v>2015-07-17</v>
      </c>
      <c r="C13496" t="str">
        <v>Midday</v>
      </c>
      <c r="D13496">
        <v>8</v>
      </c>
      <c r="E13496" t="str">
        <f>IF(MOD(D13496,2)=0,"EVEN","ODD")</f>
        <v>EVEN</v>
      </c>
      <c r="F13496" t="str">
        <f>IF(D13496&lt;=18,"LOW (1-18)","HIGH (19-36)")</f>
        <v>LOW (1-18)</v>
      </c>
      <c r="G13496">
        <f>INT((D13496-1)/6)+1</f>
        <v>2</v>
      </c>
      <c r="H13496">
        <f>MOD(D13496-1,6)+1</f>
        <v>2</v>
      </c>
      <c r="I13496">
        <f>37-D13496</f>
        <v>29</v>
      </c>
      <c r="J13496">
        <f>ABS(D13496-D13497)</f>
        <v>14</v>
      </c>
      <c r="K13496">
        <f>AVERAGE(D13496:D13500)</f>
        <v>8</v>
      </c>
      <c r="L13496">
        <f>AVERAGE(D13496:D13515)</f>
        <v>8</v>
      </c>
      <c r="M13496">
        <f>K13496-L13496</f>
        <v>0</v>
      </c>
      <c r="N13496" t="str">
        <f>IF(K13496&gt;L13496,"HIGH ZONE BIAS",IF(K13496&lt;L13496,"LOW ZONE BIAS","EQUILIBRIUM"))</f>
        <v>EQUILIBRIUM</v>
      </c>
    </row>
    <row r="13497">
      <c r="A13497">
        <v>14070</v>
      </c>
      <c r="B13497" t="str">
        <v>2015-07-17</v>
      </c>
      <c r="C13497" t="str">
        <v>Morning</v>
      </c>
      <c r="D13497">
        <v>22</v>
      </c>
      <c r="E13497" t="str">
        <f>IF(MOD(D13497,2)=0,"EVEN","ODD")</f>
        <v>EVEN</v>
      </c>
      <c r="F13497" t="str">
        <f>IF(D13497&lt;=18,"LOW (1-18)","HIGH (19-36)")</f>
        <v>HIGH (19-36)</v>
      </c>
      <c r="G13497">
        <f>INT((D13497-1)/6)+1</f>
        <v>4</v>
      </c>
      <c r="H13497">
        <f>MOD(D13497-1,6)+1</f>
        <v>4</v>
      </c>
      <c r="I13497">
        <f>37-D13497</f>
        <v>15</v>
      </c>
      <c r="J13497">
        <f>ABS(D13497-D13498)</f>
        <v>5</v>
      </c>
      <c r="K13497">
        <f>AVERAGE(D13497:D13501)</f>
        <v>22</v>
      </c>
      <c r="L13497">
        <f>AVERAGE(D13497:D13516)</f>
        <v>22</v>
      </c>
      <c r="M13497">
        <f>K13497-L13497</f>
        <v>0</v>
      </c>
      <c r="N13497" t="str">
        <f>IF(K13497&gt;L13497,"HIGH ZONE BIAS",IF(K13497&lt;L13497,"LOW ZONE BIAS","EQUILIBRIUM"))</f>
        <v>EQUILIBRIUM</v>
      </c>
    </row>
    <row r="13498">
      <c r="A13498">
        <v>14069</v>
      </c>
      <c r="B13498" t="str">
        <v>2015-07-16</v>
      </c>
      <c r="C13498" t="str">
        <v>Evening</v>
      </c>
      <c r="D13498">
        <v>17</v>
      </c>
      <c r="E13498" t="str">
        <f>IF(MOD(D13498,2)=0,"EVEN","ODD")</f>
        <v>ODD</v>
      </c>
      <c r="F13498" t="str">
        <f>IF(D13498&lt;=18,"LOW (1-18)","HIGH (19-36)")</f>
        <v>LOW (1-18)</v>
      </c>
      <c r="G13498">
        <f>INT((D13498-1)/6)+1</f>
        <v>3</v>
      </c>
      <c r="H13498">
        <f>MOD(D13498-1,6)+1</f>
        <v>5</v>
      </c>
      <c r="I13498">
        <f>37-D13498</f>
        <v>20</v>
      </c>
      <c r="J13498">
        <f>ABS(D13498-D13499)</f>
        <v>7</v>
      </c>
      <c r="K13498">
        <f>AVERAGE(D13498:D13502)</f>
        <v>17</v>
      </c>
      <c r="L13498">
        <f>AVERAGE(D13498:D13517)</f>
        <v>17</v>
      </c>
      <c r="M13498">
        <f>K13498-L13498</f>
        <v>0</v>
      </c>
      <c r="N13498" t="str">
        <f>IF(K13498&gt;L13498,"HIGH ZONE BIAS",IF(K13498&lt;L13498,"LOW ZONE BIAS","EQUILIBRIUM"))</f>
        <v>EQUILIBRIUM</v>
      </c>
    </row>
    <row r="13499">
      <c r="A13499">
        <v>14068</v>
      </c>
      <c r="B13499" t="str">
        <v>2015-07-16</v>
      </c>
      <c r="C13499" t="str">
        <v>Afternoon</v>
      </c>
      <c r="D13499">
        <v>24</v>
      </c>
      <c r="E13499" t="str">
        <f>IF(MOD(D13499,2)=0,"EVEN","ODD")</f>
        <v>EVEN</v>
      </c>
      <c r="F13499" t="str">
        <f>IF(D13499&lt;=18,"LOW (1-18)","HIGH (19-36)")</f>
        <v>HIGH (19-36)</v>
      </c>
      <c r="G13499">
        <f>INT((D13499-1)/6)+1</f>
        <v>4</v>
      </c>
      <c r="H13499">
        <f>MOD(D13499-1,6)+1</f>
        <v>6</v>
      </c>
      <c r="I13499">
        <f>37-D13499</f>
        <v>13</v>
      </c>
      <c r="J13499">
        <f>ABS(D13499-D13500)</f>
        <v>12</v>
      </c>
      <c r="K13499">
        <f>AVERAGE(D13499:D13503)</f>
        <v>24</v>
      </c>
      <c r="L13499">
        <f>AVERAGE(D13499:D13518)</f>
        <v>24</v>
      </c>
      <c r="M13499">
        <f>K13499-L13499</f>
        <v>0</v>
      </c>
      <c r="N13499" t="str">
        <f>IF(K13499&gt;L13499,"HIGH ZONE BIAS",IF(K13499&lt;L13499,"LOW ZONE BIAS","EQUILIBRIUM"))</f>
        <v>EQUILIBRIUM</v>
      </c>
    </row>
    <row r="13500">
      <c r="A13500">
        <v>14067</v>
      </c>
      <c r="B13500" t="str">
        <v>2015-07-16</v>
      </c>
      <c r="C13500" t="str">
        <v>Midday</v>
      </c>
      <c r="D13500">
        <v>12</v>
      </c>
      <c r="E13500" t="str">
        <f>IF(MOD(D13500,2)=0,"EVEN","ODD")</f>
        <v>EVEN</v>
      </c>
      <c r="F13500" t="str">
        <f>IF(D13500&lt;=18,"LOW (1-18)","HIGH (19-36)")</f>
        <v>LOW (1-18)</v>
      </c>
      <c r="G13500">
        <f>INT((D13500-1)/6)+1</f>
        <v>2</v>
      </c>
      <c r="H13500">
        <f>MOD(D13500-1,6)+1</f>
        <v>6</v>
      </c>
      <c r="I13500">
        <f>37-D13500</f>
        <v>25</v>
      </c>
      <c r="J13500">
        <f>ABS(D13500-D13501)</f>
        <v>4</v>
      </c>
      <c r="K13500">
        <f>AVERAGE(D13500:D13504)</f>
        <v>12</v>
      </c>
      <c r="L13500">
        <f>AVERAGE(D13500:D13519)</f>
        <v>12</v>
      </c>
      <c r="M13500">
        <f>K13500-L13500</f>
        <v>0</v>
      </c>
      <c r="N13500" t="str">
        <f>IF(K13500&gt;L13500,"HIGH ZONE BIAS",IF(K13500&lt;L13500,"LOW ZONE BIAS","EQUILIBRIUM"))</f>
        <v>EQUILIBRIUM</v>
      </c>
    </row>
    <row r="13501">
      <c r="A13501">
        <v>14066</v>
      </c>
      <c r="B13501" t="str">
        <v>2015-07-16</v>
      </c>
      <c r="C13501" t="str">
        <v>Morning</v>
      </c>
      <c r="D13501">
        <v>8</v>
      </c>
      <c r="E13501" t="str">
        <f>IF(MOD(D13501,2)=0,"EVEN","ODD")</f>
        <v>EVEN</v>
      </c>
      <c r="F13501" t="str">
        <f>IF(D13501&lt;=18,"LOW (1-18)","HIGH (19-36)")</f>
        <v>LOW (1-18)</v>
      </c>
      <c r="G13501">
        <f>INT((D13501-1)/6)+1</f>
        <v>2</v>
      </c>
      <c r="H13501">
        <f>MOD(D13501-1,6)+1</f>
        <v>2</v>
      </c>
      <c r="I13501">
        <f>37-D13501</f>
        <v>29</v>
      </c>
      <c r="J13501">
        <f>ABS(D13501-D13502)</f>
        <v>3</v>
      </c>
      <c r="K13501">
        <f>AVERAGE(D13501:D13505)</f>
        <v>8</v>
      </c>
      <c r="L13501">
        <f>AVERAGE(D13501:D13520)</f>
        <v>8</v>
      </c>
      <c r="M13501">
        <f>K13501-L13501</f>
        <v>0</v>
      </c>
      <c r="N13501" t="str">
        <f>IF(K13501&gt;L13501,"HIGH ZONE BIAS",IF(K13501&lt;L13501,"LOW ZONE BIAS","EQUILIBRIUM"))</f>
        <v>EQUILIBRIUM</v>
      </c>
    </row>
    <row r="13502">
      <c r="A13502">
        <v>14065</v>
      </c>
      <c r="B13502" t="str">
        <v>2015-07-15</v>
      </c>
      <c r="C13502" t="str">
        <v>Evening</v>
      </c>
      <c r="D13502">
        <v>5</v>
      </c>
      <c r="E13502" t="str">
        <f>IF(MOD(D13502,2)=0,"EVEN","ODD")</f>
        <v>ODD</v>
      </c>
      <c r="F13502" t="str">
        <f>IF(D13502&lt;=18,"LOW (1-18)","HIGH (19-36)")</f>
        <v>LOW (1-18)</v>
      </c>
      <c r="G13502">
        <f>INT((D13502-1)/6)+1</f>
        <v>1</v>
      </c>
      <c r="H13502">
        <f>MOD(D13502-1,6)+1</f>
        <v>5</v>
      </c>
      <c r="I13502">
        <f>37-D13502</f>
        <v>32</v>
      </c>
      <c r="J13502">
        <f>ABS(D13502-D13503)</f>
        <v>6</v>
      </c>
      <c r="K13502">
        <f>AVERAGE(D13502:D13506)</f>
        <v>5</v>
      </c>
      <c r="L13502">
        <f>AVERAGE(D13502:D13521)</f>
        <v>5</v>
      </c>
      <c r="M13502">
        <f>K13502-L13502</f>
        <v>0</v>
      </c>
      <c r="N13502" t="str">
        <f>IF(K13502&gt;L13502,"HIGH ZONE BIAS",IF(K13502&lt;L13502,"LOW ZONE BIAS","EQUILIBRIUM"))</f>
        <v>EQUILIBRIUM</v>
      </c>
    </row>
    <row r="13503">
      <c r="A13503">
        <v>14064</v>
      </c>
      <c r="B13503" t="str">
        <v>2015-07-15</v>
      </c>
      <c r="C13503" t="str">
        <v>Afternoon</v>
      </c>
      <c r="D13503">
        <v>11</v>
      </c>
      <c r="E13503" t="str">
        <f>IF(MOD(D13503,2)=0,"EVEN","ODD")</f>
        <v>ODD</v>
      </c>
      <c r="F13503" t="str">
        <f>IF(D13503&lt;=18,"LOW (1-18)","HIGH (19-36)")</f>
        <v>LOW (1-18)</v>
      </c>
      <c r="G13503">
        <f>INT((D13503-1)/6)+1</f>
        <v>2</v>
      </c>
      <c r="H13503">
        <f>MOD(D13503-1,6)+1</f>
        <v>5</v>
      </c>
      <c r="I13503">
        <f>37-D13503</f>
        <v>26</v>
      </c>
      <c r="J13503">
        <f>ABS(D13503-D13504)</f>
        <v>4</v>
      </c>
      <c r="K13503">
        <f>AVERAGE(D13503:D13507)</f>
        <v>11</v>
      </c>
      <c r="L13503">
        <f>AVERAGE(D13503:D13522)</f>
        <v>11</v>
      </c>
      <c r="M13503">
        <f>K13503-L13503</f>
        <v>0</v>
      </c>
      <c r="N13503" t="str">
        <f>IF(K13503&gt;L13503,"HIGH ZONE BIAS",IF(K13503&lt;L13503,"LOW ZONE BIAS","EQUILIBRIUM"))</f>
        <v>EQUILIBRIUM</v>
      </c>
    </row>
    <row r="13504">
      <c r="A13504">
        <v>14063</v>
      </c>
      <c r="B13504" t="str">
        <v>2015-07-15</v>
      </c>
      <c r="C13504" t="str">
        <v>Midday</v>
      </c>
      <c r="D13504">
        <v>15</v>
      </c>
      <c r="E13504" t="str">
        <f>IF(MOD(D13504,2)=0,"EVEN","ODD")</f>
        <v>ODD</v>
      </c>
      <c r="F13504" t="str">
        <f>IF(D13504&lt;=18,"LOW (1-18)","HIGH (19-36)")</f>
        <v>LOW (1-18)</v>
      </c>
      <c r="G13504">
        <f>INT((D13504-1)/6)+1</f>
        <v>3</v>
      </c>
      <c r="H13504">
        <f>MOD(D13504-1,6)+1</f>
        <v>3</v>
      </c>
      <c r="I13504">
        <f>37-D13504</f>
        <v>22</v>
      </c>
      <c r="J13504">
        <f>ABS(D13504-D13505)</f>
        <v>14</v>
      </c>
      <c r="K13504">
        <f>AVERAGE(D13504:D13508)</f>
        <v>15</v>
      </c>
      <c r="L13504">
        <f>AVERAGE(D13504:D13523)</f>
        <v>15</v>
      </c>
      <c r="M13504">
        <f>K13504-L13504</f>
        <v>0</v>
      </c>
      <c r="N13504" t="str">
        <f>IF(K13504&gt;L13504,"HIGH ZONE BIAS",IF(K13504&lt;L13504,"LOW ZONE BIAS","EQUILIBRIUM"))</f>
        <v>EQUILIBRIUM</v>
      </c>
    </row>
    <row r="13505">
      <c r="A13505">
        <v>14062</v>
      </c>
      <c r="B13505" t="str">
        <v>2015-07-15</v>
      </c>
      <c r="C13505" t="str">
        <v>Morning</v>
      </c>
      <c r="D13505">
        <v>29</v>
      </c>
      <c r="E13505" t="str">
        <f>IF(MOD(D13505,2)=0,"EVEN","ODD")</f>
        <v>ODD</v>
      </c>
      <c r="F13505" t="str">
        <f>IF(D13505&lt;=18,"LOW (1-18)","HIGH (19-36)")</f>
        <v>HIGH (19-36)</v>
      </c>
      <c r="G13505">
        <f>INT((D13505-1)/6)+1</f>
        <v>5</v>
      </c>
      <c r="H13505">
        <f>MOD(D13505-1,6)+1</f>
        <v>5</v>
      </c>
      <c r="I13505">
        <f>37-D13505</f>
        <v>8</v>
      </c>
      <c r="J13505">
        <f>ABS(D13505-D13506)</f>
        <v>14</v>
      </c>
      <c r="K13505">
        <f>AVERAGE(D13505:D13509)</f>
        <v>29</v>
      </c>
      <c r="L13505">
        <f>AVERAGE(D13505:D13524)</f>
        <v>29</v>
      </c>
      <c r="M13505">
        <f>K13505-L13505</f>
        <v>0</v>
      </c>
      <c r="N13505" t="str">
        <f>IF(K13505&gt;L13505,"HIGH ZONE BIAS",IF(K13505&lt;L13505,"LOW ZONE BIAS","EQUILIBRIUM"))</f>
        <v>EQUILIBRIUM</v>
      </c>
    </row>
    <row r="13506">
      <c r="A13506">
        <v>14061</v>
      </c>
      <c r="B13506" t="str">
        <v>2015-07-14</v>
      </c>
      <c r="C13506" t="str">
        <v>Evening</v>
      </c>
      <c r="D13506">
        <v>15</v>
      </c>
      <c r="E13506" t="str">
        <f>IF(MOD(D13506,2)=0,"EVEN","ODD")</f>
        <v>ODD</v>
      </c>
      <c r="F13506" t="str">
        <f>IF(D13506&lt;=18,"LOW (1-18)","HIGH (19-36)")</f>
        <v>LOW (1-18)</v>
      </c>
      <c r="G13506">
        <f>INT((D13506-1)/6)+1</f>
        <v>3</v>
      </c>
      <c r="H13506">
        <f>MOD(D13506-1,6)+1</f>
        <v>3</v>
      </c>
      <c r="I13506">
        <f>37-D13506</f>
        <v>22</v>
      </c>
      <c r="J13506">
        <f>ABS(D13506-D13507)</f>
        <v>5</v>
      </c>
      <c r="K13506">
        <f>AVERAGE(D13506:D13510)</f>
        <v>15</v>
      </c>
      <c r="L13506">
        <f>AVERAGE(D13506:D13525)</f>
        <v>15</v>
      </c>
      <c r="M13506">
        <f>K13506-L13506</f>
        <v>0</v>
      </c>
      <c r="N13506" t="str">
        <f>IF(K13506&gt;L13506,"HIGH ZONE BIAS",IF(K13506&lt;L13506,"LOW ZONE BIAS","EQUILIBRIUM"))</f>
        <v>EQUILIBRIUM</v>
      </c>
    </row>
    <row r="13507">
      <c r="A13507">
        <v>14060</v>
      </c>
      <c r="B13507" t="str">
        <v>2015-07-14</v>
      </c>
      <c r="C13507" t="str">
        <v>Afternoon</v>
      </c>
      <c r="D13507">
        <v>10</v>
      </c>
      <c r="E13507" t="str">
        <f>IF(MOD(D13507,2)=0,"EVEN","ODD")</f>
        <v>EVEN</v>
      </c>
      <c r="F13507" t="str">
        <f>IF(D13507&lt;=18,"LOW (1-18)","HIGH (19-36)")</f>
        <v>LOW (1-18)</v>
      </c>
      <c r="G13507">
        <f>INT((D13507-1)/6)+1</f>
        <v>2</v>
      </c>
      <c r="H13507">
        <f>MOD(D13507-1,6)+1</f>
        <v>4</v>
      </c>
      <c r="I13507">
        <f>37-D13507</f>
        <v>27</v>
      </c>
      <c r="J13507">
        <f>ABS(D13507-D13508)</f>
        <v>3</v>
      </c>
      <c r="K13507">
        <f>AVERAGE(D13507:D13511)</f>
        <v>10</v>
      </c>
      <c r="L13507">
        <f>AVERAGE(D13507:D13526)</f>
        <v>10</v>
      </c>
      <c r="M13507">
        <f>K13507-L13507</f>
        <v>0</v>
      </c>
      <c r="N13507" t="str">
        <f>IF(K13507&gt;L13507,"HIGH ZONE BIAS",IF(K13507&lt;L13507,"LOW ZONE BIAS","EQUILIBRIUM"))</f>
        <v>EQUILIBRIUM</v>
      </c>
    </row>
    <row r="13508">
      <c r="A13508">
        <v>14059</v>
      </c>
      <c r="B13508" t="str">
        <v>2015-07-14</v>
      </c>
      <c r="C13508" t="str">
        <v>Midday</v>
      </c>
      <c r="D13508">
        <v>13</v>
      </c>
      <c r="E13508" t="str">
        <f>IF(MOD(D13508,2)=0,"EVEN","ODD")</f>
        <v>ODD</v>
      </c>
      <c r="F13508" t="str">
        <f>IF(D13508&lt;=18,"LOW (1-18)","HIGH (19-36)")</f>
        <v>LOW (1-18)</v>
      </c>
      <c r="G13508">
        <f>INT((D13508-1)/6)+1</f>
        <v>3</v>
      </c>
      <c r="H13508">
        <f>MOD(D13508-1,6)+1</f>
        <v>1</v>
      </c>
      <c r="I13508">
        <f>37-D13508</f>
        <v>24</v>
      </c>
      <c r="J13508">
        <f>ABS(D13508-D13509)</f>
        <v>22</v>
      </c>
      <c r="K13508">
        <f>AVERAGE(D13508:D13512)</f>
        <v>13</v>
      </c>
      <c r="L13508">
        <f>AVERAGE(D13508:D13527)</f>
        <v>13</v>
      </c>
      <c r="M13508">
        <f>K13508-L13508</f>
        <v>0</v>
      </c>
      <c r="N13508" t="str">
        <f>IF(K13508&gt;L13508,"HIGH ZONE BIAS",IF(K13508&lt;L13508,"LOW ZONE BIAS","EQUILIBRIUM"))</f>
        <v>EQUILIBRIUM</v>
      </c>
    </row>
    <row r="13509">
      <c r="A13509">
        <v>14058</v>
      </c>
      <c r="B13509" t="str">
        <v>2015-07-14</v>
      </c>
      <c r="C13509" t="str">
        <v>Morning</v>
      </c>
      <c r="D13509">
        <v>35</v>
      </c>
      <c r="E13509" t="str">
        <f>IF(MOD(D13509,2)=0,"EVEN","ODD")</f>
        <v>ODD</v>
      </c>
      <c r="F13509" t="str">
        <f>IF(D13509&lt;=18,"LOW (1-18)","HIGH (19-36)")</f>
        <v>HIGH (19-36)</v>
      </c>
      <c r="G13509">
        <f>INT((D13509-1)/6)+1</f>
        <v>6</v>
      </c>
      <c r="H13509">
        <f>MOD(D13509-1,6)+1</f>
        <v>5</v>
      </c>
      <c r="I13509">
        <f>37-D13509</f>
        <v>2</v>
      </c>
      <c r="J13509">
        <f>ABS(D13509-D13510)</f>
        <v>26</v>
      </c>
      <c r="K13509">
        <f>AVERAGE(D13509:D13513)</f>
        <v>35</v>
      </c>
      <c r="L13509">
        <f>AVERAGE(D13509:D13528)</f>
        <v>35</v>
      </c>
      <c r="M13509">
        <f>K13509-L13509</f>
        <v>0</v>
      </c>
      <c r="N13509" t="str">
        <f>IF(K13509&gt;L13509,"HIGH ZONE BIAS",IF(K13509&lt;L13509,"LOW ZONE BIAS","EQUILIBRIUM"))</f>
        <v>EQUILIBRIUM</v>
      </c>
    </row>
    <row r="13510">
      <c r="A13510">
        <v>14057</v>
      </c>
      <c r="B13510" t="str">
        <v>2015-07-13</v>
      </c>
      <c r="C13510" t="str">
        <v>Evening</v>
      </c>
      <c r="D13510">
        <v>9</v>
      </c>
      <c r="E13510" t="str">
        <f>IF(MOD(D13510,2)=0,"EVEN","ODD")</f>
        <v>ODD</v>
      </c>
      <c r="F13510" t="str">
        <f>IF(D13510&lt;=18,"LOW (1-18)","HIGH (19-36)")</f>
        <v>LOW (1-18)</v>
      </c>
      <c r="G13510">
        <f>INT((D13510-1)/6)+1</f>
        <v>2</v>
      </c>
      <c r="H13510">
        <f>MOD(D13510-1,6)+1</f>
        <v>3</v>
      </c>
      <c r="I13510">
        <f>37-D13510</f>
        <v>28</v>
      </c>
      <c r="J13510">
        <f>ABS(D13510-D13511)</f>
        <v>7</v>
      </c>
      <c r="K13510">
        <f>AVERAGE(D13510:D13514)</f>
        <v>9</v>
      </c>
      <c r="L13510">
        <f>AVERAGE(D13510:D13529)</f>
        <v>9</v>
      </c>
      <c r="M13510">
        <f>K13510-L13510</f>
        <v>0</v>
      </c>
      <c r="N13510" t="str">
        <f>IF(K13510&gt;L13510,"HIGH ZONE BIAS",IF(K13510&lt;L13510,"LOW ZONE BIAS","EQUILIBRIUM"))</f>
        <v>EQUILIBRIUM</v>
      </c>
    </row>
    <row r="13511">
      <c r="A13511">
        <v>14056</v>
      </c>
      <c r="B13511" t="str">
        <v>2015-07-13</v>
      </c>
      <c r="C13511" t="str">
        <v>Afternoon</v>
      </c>
      <c r="D13511">
        <v>2</v>
      </c>
      <c r="E13511" t="str">
        <f>IF(MOD(D13511,2)=0,"EVEN","ODD")</f>
        <v>EVEN</v>
      </c>
      <c r="F13511" t="str">
        <f>IF(D13511&lt;=18,"LOW (1-18)","HIGH (19-36)")</f>
        <v>LOW (1-18)</v>
      </c>
      <c r="G13511">
        <f>INT((D13511-1)/6)+1</f>
        <v>1</v>
      </c>
      <c r="H13511">
        <f>MOD(D13511-1,6)+1</f>
        <v>2</v>
      </c>
      <c r="I13511">
        <f>37-D13511</f>
        <v>35</v>
      </c>
      <c r="J13511">
        <f>ABS(D13511-D13512)</f>
        <v>7</v>
      </c>
      <c r="K13511">
        <f>AVERAGE(D13511:D13515)</f>
        <v>2</v>
      </c>
      <c r="L13511">
        <f>AVERAGE(D13511:D13530)</f>
        <v>2</v>
      </c>
      <c r="M13511">
        <f>K13511-L13511</f>
        <v>0</v>
      </c>
      <c r="N13511" t="str">
        <f>IF(K13511&gt;L13511,"HIGH ZONE BIAS",IF(K13511&lt;L13511,"LOW ZONE BIAS","EQUILIBRIUM"))</f>
        <v>EQUILIBRIUM</v>
      </c>
    </row>
    <row r="13512">
      <c r="A13512">
        <v>14055</v>
      </c>
      <c r="B13512" t="str">
        <v>2015-07-13</v>
      </c>
      <c r="C13512" t="str">
        <v>Midday</v>
      </c>
      <c r="D13512">
        <v>9</v>
      </c>
      <c r="E13512" t="str">
        <f>IF(MOD(D13512,2)=0,"EVEN","ODD")</f>
        <v>ODD</v>
      </c>
      <c r="F13512" t="str">
        <f>IF(D13512&lt;=18,"LOW (1-18)","HIGH (19-36)")</f>
        <v>LOW (1-18)</v>
      </c>
      <c r="G13512">
        <f>INT((D13512-1)/6)+1</f>
        <v>2</v>
      </c>
      <c r="H13512">
        <f>MOD(D13512-1,6)+1</f>
        <v>3</v>
      </c>
      <c r="I13512">
        <f>37-D13512</f>
        <v>28</v>
      </c>
      <c r="J13512">
        <f>ABS(D13512-D13513)</f>
        <v>6</v>
      </c>
      <c r="K13512">
        <f>AVERAGE(D13512:D13516)</f>
        <v>9</v>
      </c>
      <c r="L13512">
        <f>AVERAGE(D13512:D13531)</f>
        <v>9</v>
      </c>
      <c r="M13512">
        <f>K13512-L13512</f>
        <v>0</v>
      </c>
      <c r="N13512" t="str">
        <f>IF(K13512&gt;L13512,"HIGH ZONE BIAS",IF(K13512&lt;L13512,"LOW ZONE BIAS","EQUILIBRIUM"))</f>
        <v>EQUILIBRIUM</v>
      </c>
    </row>
    <row r="13513">
      <c r="A13513">
        <v>14054</v>
      </c>
      <c r="B13513" t="str">
        <v>2015-07-13</v>
      </c>
      <c r="C13513" t="str">
        <v>Morning</v>
      </c>
      <c r="D13513">
        <v>15</v>
      </c>
      <c r="E13513" t="str">
        <f>IF(MOD(D13513,2)=0,"EVEN","ODD")</f>
        <v>ODD</v>
      </c>
      <c r="F13513" t="str">
        <f>IF(D13513&lt;=18,"LOW (1-18)","HIGH (19-36)")</f>
        <v>LOW (1-18)</v>
      </c>
      <c r="G13513">
        <f>INT((D13513-1)/6)+1</f>
        <v>3</v>
      </c>
      <c r="H13513">
        <f>MOD(D13513-1,6)+1</f>
        <v>3</v>
      </c>
      <c r="I13513">
        <f>37-D13513</f>
        <v>22</v>
      </c>
      <c r="J13513">
        <f>ABS(D13513-D13514)</f>
        <v>19</v>
      </c>
      <c r="K13513">
        <f>AVERAGE(D13513:D13517)</f>
        <v>15</v>
      </c>
      <c r="L13513">
        <f>AVERAGE(D13513:D13532)</f>
        <v>15</v>
      </c>
      <c r="M13513">
        <f>K13513-L13513</f>
        <v>0</v>
      </c>
      <c r="N13513" t="str">
        <f>IF(K13513&gt;L13513,"HIGH ZONE BIAS",IF(K13513&lt;L13513,"LOW ZONE BIAS","EQUILIBRIUM"))</f>
        <v>EQUILIBRIUM</v>
      </c>
    </row>
    <row r="13514">
      <c r="A13514">
        <v>14053</v>
      </c>
      <c r="B13514" t="str">
        <v>2015-07-11</v>
      </c>
      <c r="C13514" t="str">
        <v>Evening</v>
      </c>
      <c r="D13514">
        <v>34</v>
      </c>
      <c r="E13514" t="str">
        <f>IF(MOD(D13514,2)=0,"EVEN","ODD")</f>
        <v>EVEN</v>
      </c>
      <c r="F13514" t="str">
        <f>IF(D13514&lt;=18,"LOW (1-18)","HIGH (19-36)")</f>
        <v>HIGH (19-36)</v>
      </c>
      <c r="G13514">
        <f>INT((D13514-1)/6)+1</f>
        <v>6</v>
      </c>
      <c r="H13514">
        <f>MOD(D13514-1,6)+1</f>
        <v>4</v>
      </c>
      <c r="I13514">
        <f>37-D13514</f>
        <v>3</v>
      </c>
      <c r="J13514">
        <f>ABS(D13514-D13515)</f>
        <v>13</v>
      </c>
      <c r="K13514">
        <f>AVERAGE(D13514:D13518)</f>
        <v>34</v>
      </c>
      <c r="L13514">
        <f>AVERAGE(D13514:D13533)</f>
        <v>34</v>
      </c>
      <c r="M13514">
        <f>K13514-L13514</f>
        <v>0</v>
      </c>
      <c r="N13514" t="str">
        <f>IF(K13514&gt;L13514,"HIGH ZONE BIAS",IF(K13514&lt;L13514,"LOW ZONE BIAS","EQUILIBRIUM"))</f>
        <v>EQUILIBRIUM</v>
      </c>
    </row>
    <row r="13515">
      <c r="A13515">
        <v>14052</v>
      </c>
      <c r="B13515" t="str">
        <v>2015-07-11</v>
      </c>
      <c r="C13515" t="str">
        <v>Afternoon</v>
      </c>
      <c r="D13515">
        <v>21</v>
      </c>
      <c r="E13515" t="str">
        <f>IF(MOD(D13515,2)=0,"EVEN","ODD")</f>
        <v>ODD</v>
      </c>
      <c r="F13515" t="str">
        <f>IF(D13515&lt;=18,"LOW (1-18)","HIGH (19-36)")</f>
        <v>HIGH (19-36)</v>
      </c>
      <c r="G13515">
        <f>INT((D13515-1)/6)+1</f>
        <v>4</v>
      </c>
      <c r="H13515">
        <f>MOD(D13515-1,6)+1</f>
        <v>3</v>
      </c>
      <c r="I13515">
        <f>37-D13515</f>
        <v>16</v>
      </c>
      <c r="J13515">
        <f>ABS(D13515-D13516)</f>
        <v>12</v>
      </c>
      <c r="K13515">
        <f>AVERAGE(D13515:D13519)</f>
        <v>21</v>
      </c>
      <c r="L13515">
        <f>AVERAGE(D13515:D13534)</f>
        <v>21</v>
      </c>
      <c r="M13515">
        <f>K13515-L13515</f>
        <v>0</v>
      </c>
      <c r="N13515" t="str">
        <f>IF(K13515&gt;L13515,"HIGH ZONE BIAS",IF(K13515&lt;L13515,"LOW ZONE BIAS","EQUILIBRIUM"))</f>
        <v>EQUILIBRIUM</v>
      </c>
    </row>
    <row r="13516">
      <c r="A13516">
        <v>14051</v>
      </c>
      <c r="B13516" t="str">
        <v>2015-07-11</v>
      </c>
      <c r="C13516" t="str">
        <v>Midday</v>
      </c>
      <c r="D13516">
        <v>33</v>
      </c>
      <c r="E13516" t="str">
        <f>IF(MOD(D13516,2)=0,"EVEN","ODD")</f>
        <v>ODD</v>
      </c>
      <c r="F13516" t="str">
        <f>IF(D13516&lt;=18,"LOW (1-18)","HIGH (19-36)")</f>
        <v>HIGH (19-36)</v>
      </c>
      <c r="G13516">
        <f>INT((D13516-1)/6)+1</f>
        <v>6</v>
      </c>
      <c r="H13516">
        <f>MOD(D13516-1,6)+1</f>
        <v>3</v>
      </c>
      <c r="I13516">
        <f>37-D13516</f>
        <v>4</v>
      </c>
      <c r="J13516">
        <f>ABS(D13516-D13517)</f>
        <v>30</v>
      </c>
      <c r="K13516">
        <f>AVERAGE(D13516:D13520)</f>
        <v>33</v>
      </c>
      <c r="L13516">
        <f>AVERAGE(D13516:D13535)</f>
        <v>33</v>
      </c>
      <c r="M13516">
        <f>K13516-L13516</f>
        <v>0</v>
      </c>
      <c r="N13516" t="str">
        <f>IF(K13516&gt;L13516,"HIGH ZONE BIAS",IF(K13516&lt;L13516,"LOW ZONE BIAS","EQUILIBRIUM"))</f>
        <v>EQUILIBRIUM</v>
      </c>
    </row>
    <row r="13517">
      <c r="A13517">
        <v>14050</v>
      </c>
      <c r="B13517" t="str">
        <v>2015-07-11</v>
      </c>
      <c r="C13517" t="str">
        <v>Morning</v>
      </c>
      <c r="D13517">
        <v>3</v>
      </c>
      <c r="E13517" t="str">
        <f>IF(MOD(D13517,2)=0,"EVEN","ODD")</f>
        <v>ODD</v>
      </c>
      <c r="F13517" t="str">
        <f>IF(D13517&lt;=18,"LOW (1-18)","HIGH (19-36)")</f>
        <v>LOW (1-18)</v>
      </c>
      <c r="G13517">
        <f>INT((D13517-1)/6)+1</f>
        <v>1</v>
      </c>
      <c r="H13517">
        <f>MOD(D13517-1,6)+1</f>
        <v>3</v>
      </c>
      <c r="I13517">
        <f>37-D13517</f>
        <v>34</v>
      </c>
      <c r="J13517">
        <f>ABS(D13517-D13518)</f>
        <v>19</v>
      </c>
      <c r="K13517">
        <f>AVERAGE(D13517:D13521)</f>
        <v>3</v>
      </c>
      <c r="L13517">
        <f>AVERAGE(D13517:D13536)</f>
        <v>3</v>
      </c>
      <c r="M13517">
        <f>K13517-L13517</f>
        <v>0</v>
      </c>
      <c r="N13517" t="str">
        <f>IF(K13517&gt;L13517,"HIGH ZONE BIAS",IF(K13517&lt;L13517,"LOW ZONE BIAS","EQUILIBRIUM"))</f>
        <v>EQUILIBRIUM</v>
      </c>
    </row>
    <row r="13518">
      <c r="A13518">
        <v>14049</v>
      </c>
      <c r="B13518" t="str">
        <v>2015-07-10</v>
      </c>
      <c r="C13518" t="str">
        <v>Evening</v>
      </c>
      <c r="D13518">
        <v>22</v>
      </c>
      <c r="E13518" t="str">
        <f>IF(MOD(D13518,2)=0,"EVEN","ODD")</f>
        <v>EVEN</v>
      </c>
      <c r="F13518" t="str">
        <f>IF(D13518&lt;=18,"LOW (1-18)","HIGH (19-36)")</f>
        <v>HIGH (19-36)</v>
      </c>
      <c r="G13518">
        <f>INT((D13518-1)/6)+1</f>
        <v>4</v>
      </c>
      <c r="H13518">
        <f>MOD(D13518-1,6)+1</f>
        <v>4</v>
      </c>
      <c r="I13518">
        <f>37-D13518</f>
        <v>15</v>
      </c>
      <c r="J13518">
        <f>ABS(D13518-D13519)</f>
        <v>19</v>
      </c>
      <c r="K13518">
        <f>AVERAGE(D13518:D13522)</f>
        <v>22</v>
      </c>
      <c r="L13518">
        <f>AVERAGE(D13518:D13537)</f>
        <v>22</v>
      </c>
      <c r="M13518">
        <f>K13518-L13518</f>
        <v>0</v>
      </c>
      <c r="N13518" t="str">
        <f>IF(K13518&gt;L13518,"HIGH ZONE BIAS",IF(K13518&lt;L13518,"LOW ZONE BIAS","EQUILIBRIUM"))</f>
        <v>EQUILIBRIUM</v>
      </c>
    </row>
    <row r="13519">
      <c r="A13519">
        <v>14048</v>
      </c>
      <c r="B13519" t="str">
        <v>2015-07-10</v>
      </c>
      <c r="C13519" t="str">
        <v>Afternoon</v>
      </c>
      <c r="D13519">
        <v>3</v>
      </c>
      <c r="E13519" t="str">
        <f>IF(MOD(D13519,2)=0,"EVEN","ODD")</f>
        <v>ODD</v>
      </c>
      <c r="F13519" t="str">
        <f>IF(D13519&lt;=18,"LOW (1-18)","HIGH (19-36)")</f>
        <v>LOW (1-18)</v>
      </c>
      <c r="G13519">
        <f>INT((D13519-1)/6)+1</f>
        <v>1</v>
      </c>
      <c r="H13519">
        <f>MOD(D13519-1,6)+1</f>
        <v>3</v>
      </c>
      <c r="I13519">
        <f>37-D13519</f>
        <v>34</v>
      </c>
      <c r="J13519">
        <f>ABS(D13519-D13520)</f>
        <v>5</v>
      </c>
      <c r="K13519">
        <f>AVERAGE(D13519:D13523)</f>
        <v>3</v>
      </c>
      <c r="L13519">
        <f>AVERAGE(D13519:D13538)</f>
        <v>3</v>
      </c>
      <c r="M13519">
        <f>K13519-L13519</f>
        <v>0</v>
      </c>
      <c r="N13519" t="str">
        <f>IF(K13519&gt;L13519,"HIGH ZONE BIAS",IF(K13519&lt;L13519,"LOW ZONE BIAS","EQUILIBRIUM"))</f>
        <v>EQUILIBRIUM</v>
      </c>
    </row>
    <row r="13520">
      <c r="A13520">
        <v>14047</v>
      </c>
      <c r="B13520" t="str">
        <v>2015-07-10</v>
      </c>
      <c r="C13520" t="str">
        <v>Midday</v>
      </c>
      <c r="D13520">
        <v>8</v>
      </c>
      <c r="E13520" t="str">
        <f>IF(MOD(D13520,2)=0,"EVEN","ODD")</f>
        <v>EVEN</v>
      </c>
      <c r="F13520" t="str">
        <f>IF(D13520&lt;=18,"LOW (1-18)","HIGH (19-36)")</f>
        <v>LOW (1-18)</v>
      </c>
      <c r="G13520">
        <f>INT((D13520-1)/6)+1</f>
        <v>2</v>
      </c>
      <c r="H13520">
        <f>MOD(D13520-1,6)+1</f>
        <v>2</v>
      </c>
      <c r="I13520">
        <f>37-D13520</f>
        <v>29</v>
      </c>
      <c r="J13520">
        <f>ABS(D13520-D13521)</f>
        <v>6</v>
      </c>
      <c r="K13520">
        <f>AVERAGE(D13520:D13524)</f>
        <v>8</v>
      </c>
      <c r="L13520">
        <f>AVERAGE(D13520:D13539)</f>
        <v>8</v>
      </c>
      <c r="M13520">
        <f>K13520-L13520</f>
        <v>0</v>
      </c>
      <c r="N13520" t="str">
        <f>IF(K13520&gt;L13520,"HIGH ZONE BIAS",IF(K13520&lt;L13520,"LOW ZONE BIAS","EQUILIBRIUM"))</f>
        <v>EQUILIBRIUM</v>
      </c>
    </row>
    <row r="13521">
      <c r="A13521">
        <v>14046</v>
      </c>
      <c r="B13521" t="str">
        <v>2015-07-10</v>
      </c>
      <c r="C13521" t="str">
        <v>Morning</v>
      </c>
      <c r="D13521">
        <v>2</v>
      </c>
      <c r="E13521" t="str">
        <f>IF(MOD(D13521,2)=0,"EVEN","ODD")</f>
        <v>EVEN</v>
      </c>
      <c r="F13521" t="str">
        <f>IF(D13521&lt;=18,"LOW (1-18)","HIGH (19-36)")</f>
        <v>LOW (1-18)</v>
      </c>
      <c r="G13521">
        <f>INT((D13521-1)/6)+1</f>
        <v>1</v>
      </c>
      <c r="H13521">
        <f>MOD(D13521-1,6)+1</f>
        <v>2</v>
      </c>
      <c r="I13521">
        <f>37-D13521</f>
        <v>35</v>
      </c>
      <c r="J13521">
        <f>ABS(D13521-D13522)</f>
        <v>4</v>
      </c>
      <c r="K13521">
        <f>AVERAGE(D13521:D13525)</f>
        <v>2</v>
      </c>
      <c r="L13521">
        <f>AVERAGE(D13521:D13540)</f>
        <v>2</v>
      </c>
      <c r="M13521">
        <f>K13521-L13521</f>
        <v>0</v>
      </c>
      <c r="N13521" t="str">
        <f>IF(K13521&gt;L13521,"HIGH ZONE BIAS",IF(K13521&lt;L13521,"LOW ZONE BIAS","EQUILIBRIUM"))</f>
        <v>EQUILIBRIUM</v>
      </c>
    </row>
    <row r="13522">
      <c r="A13522">
        <v>14045</v>
      </c>
      <c r="B13522" t="str">
        <v>2015-07-09</v>
      </c>
      <c r="C13522" t="str">
        <v>Evening</v>
      </c>
      <c r="D13522">
        <v>6</v>
      </c>
      <c r="E13522" t="str">
        <f>IF(MOD(D13522,2)=0,"EVEN","ODD")</f>
        <v>EVEN</v>
      </c>
      <c r="F13522" t="str">
        <f>IF(D13522&lt;=18,"LOW (1-18)","HIGH (19-36)")</f>
        <v>LOW (1-18)</v>
      </c>
      <c r="G13522">
        <f>INT((D13522-1)/6)+1</f>
        <v>1</v>
      </c>
      <c r="H13522">
        <f>MOD(D13522-1,6)+1</f>
        <v>6</v>
      </c>
      <c r="I13522">
        <f>37-D13522</f>
        <v>31</v>
      </c>
      <c r="J13522">
        <f>ABS(D13522-D13523)</f>
        <v>13</v>
      </c>
      <c r="K13522">
        <f>AVERAGE(D13522:D13526)</f>
        <v>6</v>
      </c>
      <c r="L13522">
        <f>AVERAGE(D13522:D13541)</f>
        <v>6</v>
      </c>
      <c r="M13522">
        <f>K13522-L13522</f>
        <v>0</v>
      </c>
      <c r="N13522" t="str">
        <f>IF(K13522&gt;L13522,"HIGH ZONE BIAS",IF(K13522&lt;L13522,"LOW ZONE BIAS","EQUILIBRIUM"))</f>
        <v>EQUILIBRIUM</v>
      </c>
    </row>
    <row r="13523">
      <c r="A13523">
        <v>14044</v>
      </c>
      <c r="B13523" t="str">
        <v>2015-07-09</v>
      </c>
      <c r="C13523" t="str">
        <v>Afternoon</v>
      </c>
      <c r="D13523">
        <v>19</v>
      </c>
      <c r="E13523" t="str">
        <f>IF(MOD(D13523,2)=0,"EVEN","ODD")</f>
        <v>ODD</v>
      </c>
      <c r="F13523" t="str">
        <f>IF(D13523&lt;=18,"LOW (1-18)","HIGH (19-36)")</f>
        <v>HIGH (19-36)</v>
      </c>
      <c r="G13523">
        <f>INT((D13523-1)/6)+1</f>
        <v>4</v>
      </c>
      <c r="H13523">
        <f>MOD(D13523-1,6)+1</f>
        <v>1</v>
      </c>
      <c r="I13523">
        <f>37-D13523</f>
        <v>18</v>
      </c>
      <c r="J13523">
        <f>ABS(D13523-D13524)</f>
        <v>9</v>
      </c>
      <c r="K13523">
        <f>AVERAGE(D13523:D13527)</f>
        <v>19</v>
      </c>
      <c r="L13523">
        <f>AVERAGE(D13523:D13542)</f>
        <v>19</v>
      </c>
      <c r="M13523">
        <f>K13523-L13523</f>
        <v>0</v>
      </c>
      <c r="N13523" t="str">
        <f>IF(K13523&gt;L13523,"HIGH ZONE BIAS",IF(K13523&lt;L13523,"LOW ZONE BIAS","EQUILIBRIUM"))</f>
        <v>EQUILIBRIUM</v>
      </c>
    </row>
    <row r="13524">
      <c r="A13524">
        <v>14043</v>
      </c>
      <c r="B13524" t="str">
        <v>2015-07-09</v>
      </c>
      <c r="C13524" t="str">
        <v>Midday</v>
      </c>
      <c r="D13524">
        <v>10</v>
      </c>
      <c r="E13524" t="str">
        <f>IF(MOD(D13524,2)=0,"EVEN","ODD")</f>
        <v>EVEN</v>
      </c>
      <c r="F13524" t="str">
        <f>IF(D13524&lt;=18,"LOW (1-18)","HIGH (19-36)")</f>
        <v>LOW (1-18)</v>
      </c>
      <c r="G13524">
        <f>INT((D13524-1)/6)+1</f>
        <v>2</v>
      </c>
      <c r="H13524">
        <f>MOD(D13524-1,6)+1</f>
        <v>4</v>
      </c>
      <c r="I13524">
        <f>37-D13524</f>
        <v>27</v>
      </c>
      <c r="J13524">
        <f>ABS(D13524-D13525)</f>
        <v>19</v>
      </c>
      <c r="K13524">
        <f>AVERAGE(D13524:D13528)</f>
        <v>10</v>
      </c>
      <c r="L13524">
        <f>AVERAGE(D13524:D13543)</f>
        <v>10</v>
      </c>
      <c r="M13524">
        <f>K13524-L13524</f>
        <v>0</v>
      </c>
      <c r="N13524" t="str">
        <f>IF(K13524&gt;L13524,"HIGH ZONE BIAS",IF(K13524&lt;L13524,"LOW ZONE BIAS","EQUILIBRIUM"))</f>
        <v>EQUILIBRIUM</v>
      </c>
    </row>
    <row r="13525">
      <c r="A13525">
        <v>14042</v>
      </c>
      <c r="B13525" t="str">
        <v>2015-07-09</v>
      </c>
      <c r="C13525" t="str">
        <v>Morning</v>
      </c>
      <c r="D13525">
        <v>29</v>
      </c>
      <c r="E13525" t="str">
        <f>IF(MOD(D13525,2)=0,"EVEN","ODD")</f>
        <v>ODD</v>
      </c>
      <c r="F13525" t="str">
        <f>IF(D13525&lt;=18,"LOW (1-18)","HIGH (19-36)")</f>
        <v>HIGH (19-36)</v>
      </c>
      <c r="G13525">
        <f>INT((D13525-1)/6)+1</f>
        <v>5</v>
      </c>
      <c r="H13525">
        <f>MOD(D13525-1,6)+1</f>
        <v>5</v>
      </c>
      <c r="I13525">
        <f>37-D13525</f>
        <v>8</v>
      </c>
      <c r="J13525">
        <f>ABS(D13525-D13526)</f>
        <v>7</v>
      </c>
      <c r="K13525">
        <f>AVERAGE(D13525:D13529)</f>
        <v>29</v>
      </c>
      <c r="L13525">
        <f>AVERAGE(D13525:D13544)</f>
        <v>29</v>
      </c>
      <c r="M13525">
        <f>K13525-L13525</f>
        <v>0</v>
      </c>
      <c r="N13525" t="str">
        <f>IF(K13525&gt;L13525,"HIGH ZONE BIAS",IF(K13525&lt;L13525,"LOW ZONE BIAS","EQUILIBRIUM"))</f>
        <v>EQUILIBRIUM</v>
      </c>
    </row>
    <row r="13526">
      <c r="A13526">
        <v>14041</v>
      </c>
      <c r="B13526" t="str">
        <v>2015-07-08</v>
      </c>
      <c r="C13526" t="str">
        <v>Evening</v>
      </c>
      <c r="D13526">
        <v>22</v>
      </c>
      <c r="E13526" t="str">
        <f>IF(MOD(D13526,2)=0,"EVEN","ODD")</f>
        <v>EVEN</v>
      </c>
      <c r="F13526" t="str">
        <f>IF(D13526&lt;=18,"LOW (1-18)","HIGH (19-36)")</f>
        <v>HIGH (19-36)</v>
      </c>
      <c r="G13526">
        <f>INT((D13526-1)/6)+1</f>
        <v>4</v>
      </c>
      <c r="H13526">
        <f>MOD(D13526-1,6)+1</f>
        <v>4</v>
      </c>
      <c r="I13526">
        <f>37-D13526</f>
        <v>15</v>
      </c>
      <c r="J13526">
        <f>ABS(D13526-D13527)</f>
        <v>8</v>
      </c>
      <c r="K13526">
        <f>AVERAGE(D13526:D13530)</f>
        <v>22</v>
      </c>
      <c r="L13526">
        <f>AVERAGE(D13526:D13545)</f>
        <v>22</v>
      </c>
      <c r="M13526">
        <f>K13526-L13526</f>
        <v>0</v>
      </c>
      <c r="N13526" t="str">
        <f>IF(K13526&gt;L13526,"HIGH ZONE BIAS",IF(K13526&lt;L13526,"LOW ZONE BIAS","EQUILIBRIUM"))</f>
        <v>EQUILIBRIUM</v>
      </c>
    </row>
    <row r="13527">
      <c r="A13527">
        <v>14040</v>
      </c>
      <c r="B13527" t="str">
        <v>2015-07-08</v>
      </c>
      <c r="C13527" t="str">
        <v>Afternoon</v>
      </c>
      <c r="D13527">
        <v>30</v>
      </c>
      <c r="E13527" t="str">
        <f>IF(MOD(D13527,2)=0,"EVEN","ODD")</f>
        <v>EVEN</v>
      </c>
      <c r="F13527" t="str">
        <f>IF(D13527&lt;=18,"LOW (1-18)","HIGH (19-36)")</f>
        <v>HIGH (19-36)</v>
      </c>
      <c r="G13527">
        <f>INT((D13527-1)/6)+1</f>
        <v>5</v>
      </c>
      <c r="H13527">
        <f>MOD(D13527-1,6)+1</f>
        <v>6</v>
      </c>
      <c r="I13527">
        <f>37-D13527</f>
        <v>7</v>
      </c>
      <c r="J13527">
        <f>ABS(D13527-D13528)</f>
        <v>24</v>
      </c>
      <c r="K13527">
        <f>AVERAGE(D13527:D13531)</f>
        <v>30</v>
      </c>
      <c r="L13527">
        <f>AVERAGE(D13527:D13546)</f>
        <v>30</v>
      </c>
      <c r="M13527">
        <f>K13527-L13527</f>
        <v>0</v>
      </c>
      <c r="N13527" t="str">
        <f>IF(K13527&gt;L13527,"HIGH ZONE BIAS",IF(K13527&lt;L13527,"LOW ZONE BIAS","EQUILIBRIUM"))</f>
        <v>EQUILIBRIUM</v>
      </c>
    </row>
    <row r="13528">
      <c r="A13528">
        <v>14039</v>
      </c>
      <c r="B13528" t="str">
        <v>2015-07-08</v>
      </c>
      <c r="C13528" t="str">
        <v>Midday</v>
      </c>
      <c r="D13528">
        <v>6</v>
      </c>
      <c r="E13528" t="str">
        <f>IF(MOD(D13528,2)=0,"EVEN","ODD")</f>
        <v>EVEN</v>
      </c>
      <c r="F13528" t="str">
        <f>IF(D13528&lt;=18,"LOW (1-18)","HIGH (19-36)")</f>
        <v>LOW (1-18)</v>
      </c>
      <c r="G13528">
        <f>INT((D13528-1)/6)+1</f>
        <v>1</v>
      </c>
      <c r="H13528">
        <f>MOD(D13528-1,6)+1</f>
        <v>6</v>
      </c>
      <c r="I13528">
        <f>37-D13528</f>
        <v>31</v>
      </c>
      <c r="J13528">
        <f>ABS(D13528-D13529)</f>
        <v>10</v>
      </c>
      <c r="K13528">
        <f>AVERAGE(D13528:D13532)</f>
        <v>6</v>
      </c>
      <c r="L13528">
        <f>AVERAGE(D13528:D13547)</f>
        <v>6</v>
      </c>
      <c r="M13528">
        <f>K13528-L13528</f>
        <v>0</v>
      </c>
      <c r="N13528" t="str">
        <f>IF(K13528&gt;L13528,"HIGH ZONE BIAS",IF(K13528&lt;L13528,"LOW ZONE BIAS","EQUILIBRIUM"))</f>
        <v>EQUILIBRIUM</v>
      </c>
    </row>
    <row r="13529">
      <c r="A13529">
        <v>14038</v>
      </c>
      <c r="B13529" t="str">
        <v>2015-07-08</v>
      </c>
      <c r="C13529" t="str">
        <v>Morning</v>
      </c>
      <c r="D13529">
        <v>16</v>
      </c>
      <c r="E13529" t="str">
        <f>IF(MOD(D13529,2)=0,"EVEN","ODD")</f>
        <v>EVEN</v>
      </c>
      <c r="F13529" t="str">
        <f>IF(D13529&lt;=18,"LOW (1-18)","HIGH (19-36)")</f>
        <v>LOW (1-18)</v>
      </c>
      <c r="G13529">
        <f>INT((D13529-1)/6)+1</f>
        <v>3</v>
      </c>
      <c r="H13529">
        <f>MOD(D13529-1,6)+1</f>
        <v>4</v>
      </c>
      <c r="I13529">
        <f>37-D13529</f>
        <v>21</v>
      </c>
      <c r="J13529">
        <f>ABS(D13529-D13530)</f>
        <v>13</v>
      </c>
      <c r="K13529">
        <f>AVERAGE(D13529:D13533)</f>
        <v>16</v>
      </c>
      <c r="L13529">
        <f>AVERAGE(D13529:D13548)</f>
        <v>16</v>
      </c>
      <c r="M13529">
        <f>K13529-L13529</f>
        <v>0</v>
      </c>
      <c r="N13529" t="str">
        <f>IF(K13529&gt;L13529,"HIGH ZONE BIAS",IF(K13529&lt;L13529,"LOW ZONE BIAS","EQUILIBRIUM"))</f>
        <v>EQUILIBRIUM</v>
      </c>
    </row>
    <row r="13530">
      <c r="A13530">
        <v>14037</v>
      </c>
      <c r="B13530" t="str">
        <v>2015-07-07</v>
      </c>
      <c r="C13530" t="str">
        <v>Evening</v>
      </c>
      <c r="D13530">
        <v>3</v>
      </c>
      <c r="E13530" t="str">
        <f>IF(MOD(D13530,2)=0,"EVEN","ODD")</f>
        <v>ODD</v>
      </c>
      <c r="F13530" t="str">
        <f>IF(D13530&lt;=18,"LOW (1-18)","HIGH (19-36)")</f>
        <v>LOW (1-18)</v>
      </c>
      <c r="G13530">
        <f>INT((D13530-1)/6)+1</f>
        <v>1</v>
      </c>
      <c r="H13530">
        <f>MOD(D13530-1,6)+1</f>
        <v>3</v>
      </c>
      <c r="I13530">
        <f>37-D13530</f>
        <v>34</v>
      </c>
      <c r="J13530">
        <f>ABS(D13530-D13531)</f>
        <v>1</v>
      </c>
      <c r="K13530">
        <f>AVERAGE(D13530:D13534)</f>
        <v>3</v>
      </c>
      <c r="L13530">
        <f>AVERAGE(D13530:D13549)</f>
        <v>3</v>
      </c>
      <c r="M13530">
        <f>K13530-L13530</f>
        <v>0</v>
      </c>
      <c r="N13530" t="str">
        <f>IF(K13530&gt;L13530,"HIGH ZONE BIAS",IF(K13530&lt;L13530,"LOW ZONE BIAS","EQUILIBRIUM"))</f>
        <v>EQUILIBRIUM</v>
      </c>
    </row>
    <row r="13531">
      <c r="A13531">
        <v>14036</v>
      </c>
      <c r="B13531" t="str">
        <v>2015-07-07</v>
      </c>
      <c r="C13531" t="str">
        <v>Afternoon</v>
      </c>
      <c r="D13531">
        <v>4</v>
      </c>
      <c r="E13531" t="str">
        <f>IF(MOD(D13531,2)=0,"EVEN","ODD")</f>
        <v>EVEN</v>
      </c>
      <c r="F13531" t="str">
        <f>IF(D13531&lt;=18,"LOW (1-18)","HIGH (19-36)")</f>
        <v>LOW (1-18)</v>
      </c>
      <c r="G13531">
        <f>INT((D13531-1)/6)+1</f>
        <v>1</v>
      </c>
      <c r="H13531">
        <f>MOD(D13531-1,6)+1</f>
        <v>4</v>
      </c>
      <c r="I13531">
        <f>37-D13531</f>
        <v>33</v>
      </c>
      <c r="J13531">
        <f>ABS(D13531-D13532)</f>
        <v>21</v>
      </c>
      <c r="K13531">
        <f>AVERAGE(D13531:D13535)</f>
        <v>4</v>
      </c>
      <c r="L13531">
        <f>AVERAGE(D13531:D13550)</f>
        <v>4</v>
      </c>
      <c r="M13531">
        <f>K13531-L13531</f>
        <v>0</v>
      </c>
      <c r="N13531" t="str">
        <f>IF(K13531&gt;L13531,"HIGH ZONE BIAS",IF(K13531&lt;L13531,"LOW ZONE BIAS","EQUILIBRIUM"))</f>
        <v>EQUILIBRIUM</v>
      </c>
    </row>
    <row r="13532">
      <c r="A13532">
        <v>14035</v>
      </c>
      <c r="B13532" t="str">
        <v>2015-07-07</v>
      </c>
      <c r="C13532" t="str">
        <v>Midday</v>
      </c>
      <c r="D13532">
        <v>25</v>
      </c>
      <c r="E13532" t="str">
        <f>IF(MOD(D13532,2)=0,"EVEN","ODD")</f>
        <v>ODD</v>
      </c>
      <c r="F13532" t="str">
        <f>IF(D13532&lt;=18,"LOW (1-18)","HIGH (19-36)")</f>
        <v>HIGH (19-36)</v>
      </c>
      <c r="G13532">
        <f>INT((D13532-1)/6)+1</f>
        <v>5</v>
      </c>
      <c r="H13532">
        <f>MOD(D13532-1,6)+1</f>
        <v>1</v>
      </c>
      <c r="I13532">
        <f>37-D13532</f>
        <v>12</v>
      </c>
      <c r="J13532">
        <f>ABS(D13532-D13533)</f>
        <v>15</v>
      </c>
      <c r="K13532">
        <f>AVERAGE(D13532:D13536)</f>
        <v>25</v>
      </c>
      <c r="L13532">
        <f>AVERAGE(D13532:D13551)</f>
        <v>25</v>
      </c>
      <c r="M13532">
        <f>K13532-L13532</f>
        <v>0</v>
      </c>
      <c r="N13532" t="str">
        <f>IF(K13532&gt;L13532,"HIGH ZONE BIAS",IF(K13532&lt;L13532,"LOW ZONE BIAS","EQUILIBRIUM"))</f>
        <v>EQUILIBRIUM</v>
      </c>
    </row>
    <row r="13533">
      <c r="A13533">
        <v>14034</v>
      </c>
      <c r="B13533" t="str">
        <v>2015-07-07</v>
      </c>
      <c r="C13533" t="str">
        <v>Morning</v>
      </c>
      <c r="D13533">
        <v>10</v>
      </c>
      <c r="E13533" t="str">
        <f>IF(MOD(D13533,2)=0,"EVEN","ODD")</f>
        <v>EVEN</v>
      </c>
      <c r="F13533" t="str">
        <f>IF(D13533&lt;=18,"LOW (1-18)","HIGH (19-36)")</f>
        <v>LOW (1-18)</v>
      </c>
      <c r="G13533">
        <f>INT((D13533-1)/6)+1</f>
        <v>2</v>
      </c>
      <c r="H13533">
        <f>MOD(D13533-1,6)+1</f>
        <v>4</v>
      </c>
      <c r="I13533">
        <f>37-D13533</f>
        <v>27</v>
      </c>
      <c r="J13533">
        <f>ABS(D13533-D13534)</f>
        <v>2</v>
      </c>
      <c r="K13533">
        <f>AVERAGE(D13533:D13537)</f>
        <v>10</v>
      </c>
      <c r="L13533">
        <f>AVERAGE(D13533:D13552)</f>
        <v>10</v>
      </c>
      <c r="M13533">
        <f>K13533-L13533</f>
        <v>0</v>
      </c>
      <c r="N13533" t="str">
        <f>IF(K13533&gt;L13533,"HIGH ZONE BIAS",IF(K13533&lt;L13533,"LOW ZONE BIAS","EQUILIBRIUM"))</f>
        <v>EQUILIBRIUM</v>
      </c>
    </row>
    <row r="13534">
      <c r="A13534">
        <v>14033</v>
      </c>
      <c r="B13534" t="str">
        <v>2015-07-06</v>
      </c>
      <c r="C13534" t="str">
        <v>Evening</v>
      </c>
      <c r="D13534">
        <v>12</v>
      </c>
      <c r="E13534" t="str">
        <f>IF(MOD(D13534,2)=0,"EVEN","ODD")</f>
        <v>EVEN</v>
      </c>
      <c r="F13534" t="str">
        <f>IF(D13534&lt;=18,"LOW (1-18)","HIGH (19-36)")</f>
        <v>LOW (1-18)</v>
      </c>
      <c r="G13534">
        <f>INT((D13534-1)/6)+1</f>
        <v>2</v>
      </c>
      <c r="H13534">
        <f>MOD(D13534-1,6)+1</f>
        <v>6</v>
      </c>
      <c r="I13534">
        <f>37-D13534</f>
        <v>25</v>
      </c>
      <c r="J13534">
        <f>ABS(D13534-D13535)</f>
        <v>3</v>
      </c>
      <c r="K13534">
        <f>AVERAGE(D13534:D13538)</f>
        <v>12</v>
      </c>
      <c r="L13534">
        <f>AVERAGE(D13534:D13553)</f>
        <v>12</v>
      </c>
      <c r="M13534">
        <f>K13534-L13534</f>
        <v>0</v>
      </c>
      <c r="N13534" t="str">
        <f>IF(K13534&gt;L13534,"HIGH ZONE BIAS",IF(K13534&lt;L13534,"LOW ZONE BIAS","EQUILIBRIUM"))</f>
        <v>EQUILIBRIUM</v>
      </c>
    </row>
    <row r="13535">
      <c r="A13535">
        <v>14032</v>
      </c>
      <c r="B13535" t="str">
        <v>2015-07-06</v>
      </c>
      <c r="C13535" t="str">
        <v>Afternoon</v>
      </c>
      <c r="D13535">
        <v>15</v>
      </c>
      <c r="E13535" t="str">
        <f>IF(MOD(D13535,2)=0,"EVEN","ODD")</f>
        <v>ODD</v>
      </c>
      <c r="F13535" t="str">
        <f>IF(D13535&lt;=18,"LOW (1-18)","HIGH (19-36)")</f>
        <v>LOW (1-18)</v>
      </c>
      <c r="G13535">
        <f>INT((D13535-1)/6)+1</f>
        <v>3</v>
      </c>
      <c r="H13535">
        <f>MOD(D13535-1,6)+1</f>
        <v>3</v>
      </c>
      <c r="I13535">
        <f>37-D13535</f>
        <v>22</v>
      </c>
      <c r="J13535">
        <f>ABS(D13535-D13536)</f>
        <v>17</v>
      </c>
      <c r="K13535">
        <f>AVERAGE(D13535:D13539)</f>
        <v>15</v>
      </c>
      <c r="L13535">
        <f>AVERAGE(D13535:D13554)</f>
        <v>15</v>
      </c>
      <c r="M13535">
        <f>K13535-L13535</f>
        <v>0</v>
      </c>
      <c r="N13535" t="str">
        <f>IF(K13535&gt;L13535,"HIGH ZONE BIAS",IF(K13535&lt;L13535,"LOW ZONE BIAS","EQUILIBRIUM"))</f>
        <v>EQUILIBRIUM</v>
      </c>
    </row>
    <row r="13536">
      <c r="A13536">
        <v>14031</v>
      </c>
      <c r="B13536" t="str">
        <v>2015-07-06</v>
      </c>
      <c r="C13536" t="str">
        <v>Midday</v>
      </c>
      <c r="D13536">
        <v>32</v>
      </c>
      <c r="E13536" t="str">
        <f>IF(MOD(D13536,2)=0,"EVEN","ODD")</f>
        <v>EVEN</v>
      </c>
      <c r="F13536" t="str">
        <f>IF(D13536&lt;=18,"LOW (1-18)","HIGH (19-36)")</f>
        <v>HIGH (19-36)</v>
      </c>
      <c r="G13536">
        <f>INT((D13536-1)/6)+1</f>
        <v>6</v>
      </c>
      <c r="H13536">
        <f>MOD(D13536-1,6)+1</f>
        <v>2</v>
      </c>
      <c r="I13536">
        <f>37-D13536</f>
        <v>5</v>
      </c>
      <c r="J13536">
        <f>ABS(D13536-D13537)</f>
        <v>28</v>
      </c>
      <c r="K13536">
        <f>AVERAGE(D13536:D13540)</f>
        <v>32</v>
      </c>
      <c r="L13536">
        <f>AVERAGE(D13536:D13555)</f>
        <v>32</v>
      </c>
      <c r="M13536">
        <f>K13536-L13536</f>
        <v>0</v>
      </c>
      <c r="N13536" t="str">
        <f>IF(K13536&gt;L13536,"HIGH ZONE BIAS",IF(K13536&lt;L13536,"LOW ZONE BIAS","EQUILIBRIUM"))</f>
        <v>EQUILIBRIUM</v>
      </c>
    </row>
    <row r="13537">
      <c r="A13537">
        <v>14030</v>
      </c>
      <c r="B13537" t="str">
        <v>2015-07-06</v>
      </c>
      <c r="C13537" t="str">
        <v>Morning</v>
      </c>
      <c r="D13537">
        <v>4</v>
      </c>
      <c r="E13537" t="str">
        <f>IF(MOD(D13537,2)=0,"EVEN","ODD")</f>
        <v>EVEN</v>
      </c>
      <c r="F13537" t="str">
        <f>IF(D13537&lt;=18,"LOW (1-18)","HIGH (19-36)")</f>
        <v>LOW (1-18)</v>
      </c>
      <c r="G13537">
        <f>INT((D13537-1)/6)+1</f>
        <v>1</v>
      </c>
      <c r="H13537">
        <f>MOD(D13537-1,6)+1</f>
        <v>4</v>
      </c>
      <c r="I13537">
        <f>37-D13537</f>
        <v>33</v>
      </c>
      <c r="J13537">
        <f>ABS(D13537-D13538)</f>
        <v>23</v>
      </c>
      <c r="K13537">
        <f>AVERAGE(D13537:D13541)</f>
        <v>4</v>
      </c>
      <c r="L13537">
        <f>AVERAGE(D13537:D13556)</f>
        <v>4</v>
      </c>
      <c r="M13537">
        <f>K13537-L13537</f>
        <v>0</v>
      </c>
      <c r="N13537" t="str">
        <f>IF(K13537&gt;L13537,"HIGH ZONE BIAS",IF(K13537&lt;L13537,"LOW ZONE BIAS","EQUILIBRIUM"))</f>
        <v>EQUILIBRIUM</v>
      </c>
    </row>
    <row r="13538">
      <c r="A13538">
        <v>14029</v>
      </c>
      <c r="B13538" t="str">
        <v>2015-07-04</v>
      </c>
      <c r="C13538" t="str">
        <v>Evening</v>
      </c>
      <c r="D13538">
        <v>27</v>
      </c>
      <c r="E13538" t="str">
        <f>IF(MOD(D13538,2)=0,"EVEN","ODD")</f>
        <v>ODD</v>
      </c>
      <c r="F13538" t="str">
        <f>IF(D13538&lt;=18,"LOW (1-18)","HIGH (19-36)")</f>
        <v>HIGH (19-36)</v>
      </c>
      <c r="G13538">
        <f>INT((D13538-1)/6)+1</f>
        <v>5</v>
      </c>
      <c r="H13538">
        <f>MOD(D13538-1,6)+1</f>
        <v>3</v>
      </c>
      <c r="I13538">
        <f>37-D13538</f>
        <v>10</v>
      </c>
      <c r="J13538">
        <f>ABS(D13538-D13539)</f>
        <v>13</v>
      </c>
      <c r="K13538">
        <f>AVERAGE(D13538:D13542)</f>
        <v>27</v>
      </c>
      <c r="L13538">
        <f>AVERAGE(D13538:D13557)</f>
        <v>27</v>
      </c>
      <c r="M13538">
        <f>K13538-L13538</f>
        <v>0</v>
      </c>
      <c r="N13538" t="str">
        <f>IF(K13538&gt;L13538,"HIGH ZONE BIAS",IF(K13538&lt;L13538,"LOW ZONE BIAS","EQUILIBRIUM"))</f>
        <v>EQUILIBRIUM</v>
      </c>
    </row>
    <row r="13539">
      <c r="A13539">
        <v>14028</v>
      </c>
      <c r="B13539" t="str">
        <v>2015-07-04</v>
      </c>
      <c r="C13539" t="str">
        <v>Midday</v>
      </c>
      <c r="D13539">
        <v>14</v>
      </c>
      <c r="E13539" t="str">
        <f>IF(MOD(D13539,2)=0,"EVEN","ODD")</f>
        <v>EVEN</v>
      </c>
      <c r="F13539" t="str">
        <f>IF(D13539&lt;=18,"LOW (1-18)","HIGH (19-36)")</f>
        <v>LOW (1-18)</v>
      </c>
      <c r="G13539">
        <f>INT((D13539-1)/6)+1</f>
        <v>3</v>
      </c>
      <c r="H13539">
        <f>MOD(D13539-1,6)+1</f>
        <v>2</v>
      </c>
      <c r="I13539">
        <f>37-D13539</f>
        <v>23</v>
      </c>
      <c r="J13539">
        <f>ABS(D13539-D13540)</f>
        <v>11</v>
      </c>
      <c r="K13539">
        <f>AVERAGE(D13539:D13543)</f>
        <v>14</v>
      </c>
      <c r="L13539">
        <f>AVERAGE(D13539:D13558)</f>
        <v>14</v>
      </c>
      <c r="M13539">
        <f>K13539-L13539</f>
        <v>0</v>
      </c>
      <c r="N13539" t="str">
        <f>IF(K13539&gt;L13539,"HIGH ZONE BIAS",IF(K13539&lt;L13539,"LOW ZONE BIAS","EQUILIBRIUM"))</f>
        <v>EQUILIBRIUM</v>
      </c>
    </row>
    <row r="13540">
      <c r="A13540">
        <v>14027</v>
      </c>
      <c r="B13540" t="str">
        <v>2015-07-04</v>
      </c>
      <c r="C13540" t="str">
        <v>Morning</v>
      </c>
      <c r="D13540">
        <v>3</v>
      </c>
      <c r="E13540" t="str">
        <f>IF(MOD(D13540,2)=0,"EVEN","ODD")</f>
        <v>ODD</v>
      </c>
      <c r="F13540" t="str">
        <f>IF(D13540&lt;=18,"LOW (1-18)","HIGH (19-36)")</f>
        <v>LOW (1-18)</v>
      </c>
      <c r="G13540">
        <f>INT((D13540-1)/6)+1</f>
        <v>1</v>
      </c>
      <c r="H13540">
        <f>MOD(D13540-1,6)+1</f>
        <v>3</v>
      </c>
      <c r="I13540">
        <f>37-D13540</f>
        <v>34</v>
      </c>
      <c r="J13540">
        <f>ABS(D13540-D13541)</f>
        <v>8</v>
      </c>
      <c r="K13540">
        <f>AVERAGE(D13540:D13544)</f>
        <v>3</v>
      </c>
      <c r="L13540">
        <f>AVERAGE(D13540:D13559)</f>
        <v>3</v>
      </c>
      <c r="M13540">
        <f>K13540-L13540</f>
        <v>0</v>
      </c>
      <c r="N13540" t="str">
        <f>IF(K13540&gt;L13540,"HIGH ZONE BIAS",IF(K13540&lt;L13540,"LOW ZONE BIAS","EQUILIBRIUM"))</f>
        <v>EQUILIBRIUM</v>
      </c>
    </row>
    <row r="13541">
      <c r="A13541">
        <v>14026</v>
      </c>
      <c r="B13541" t="str">
        <v>2015-07-03</v>
      </c>
      <c r="C13541" t="str">
        <v>Evening</v>
      </c>
      <c r="D13541">
        <v>11</v>
      </c>
      <c r="E13541" t="str">
        <f>IF(MOD(D13541,2)=0,"EVEN","ODD")</f>
        <v>ODD</v>
      </c>
      <c r="F13541" t="str">
        <f>IF(D13541&lt;=18,"LOW (1-18)","HIGH (19-36)")</f>
        <v>LOW (1-18)</v>
      </c>
      <c r="G13541">
        <f>INT((D13541-1)/6)+1</f>
        <v>2</v>
      </c>
      <c r="H13541">
        <f>MOD(D13541-1,6)+1</f>
        <v>5</v>
      </c>
      <c r="I13541">
        <f>37-D13541</f>
        <v>26</v>
      </c>
      <c r="J13541">
        <f>ABS(D13541-D13542)</f>
        <v>4</v>
      </c>
      <c r="K13541">
        <f>AVERAGE(D13541:D13545)</f>
        <v>11</v>
      </c>
      <c r="L13541">
        <f>AVERAGE(D13541:D13560)</f>
        <v>11</v>
      </c>
      <c r="M13541">
        <f>K13541-L13541</f>
        <v>0</v>
      </c>
      <c r="N13541" t="str">
        <f>IF(K13541&gt;L13541,"HIGH ZONE BIAS",IF(K13541&lt;L13541,"LOW ZONE BIAS","EQUILIBRIUM"))</f>
        <v>EQUILIBRIUM</v>
      </c>
    </row>
    <row r="13542">
      <c r="A13542">
        <v>14025</v>
      </c>
      <c r="B13542" t="str">
        <v>2015-07-03</v>
      </c>
      <c r="C13542" t="str">
        <v>Midday</v>
      </c>
      <c r="D13542">
        <v>15</v>
      </c>
      <c r="E13542" t="str">
        <f>IF(MOD(D13542,2)=0,"EVEN","ODD")</f>
        <v>ODD</v>
      </c>
      <c r="F13542" t="str">
        <f>IF(D13542&lt;=18,"LOW (1-18)","HIGH (19-36)")</f>
        <v>LOW (1-18)</v>
      </c>
      <c r="G13542">
        <f>INT((D13542-1)/6)+1</f>
        <v>3</v>
      </c>
      <c r="H13542">
        <f>MOD(D13542-1,6)+1</f>
        <v>3</v>
      </c>
      <c r="I13542">
        <f>37-D13542</f>
        <v>22</v>
      </c>
      <c r="J13542">
        <f>ABS(D13542-D13543)</f>
        <v>15</v>
      </c>
      <c r="K13542">
        <f>AVERAGE(D13542:D13546)</f>
        <v>15</v>
      </c>
      <c r="L13542">
        <f>AVERAGE(D13542:D13561)</f>
        <v>15</v>
      </c>
      <c r="M13542">
        <f>K13542-L13542</f>
        <v>0</v>
      </c>
      <c r="N13542" t="str">
        <f>IF(K13542&gt;L13542,"HIGH ZONE BIAS",IF(K13542&lt;L13542,"LOW ZONE BIAS","EQUILIBRIUM"))</f>
        <v>EQUILIBRIUM</v>
      </c>
    </row>
    <row r="13543">
      <c r="A13543">
        <v>14024</v>
      </c>
      <c r="B13543" t="str">
        <v>2015-07-03</v>
      </c>
      <c r="C13543" t="str">
        <v>Morning</v>
      </c>
      <c r="D13543">
        <v>30</v>
      </c>
      <c r="E13543" t="str">
        <f>IF(MOD(D13543,2)=0,"EVEN","ODD")</f>
        <v>EVEN</v>
      </c>
      <c r="F13543" t="str">
        <f>IF(D13543&lt;=18,"LOW (1-18)","HIGH (19-36)")</f>
        <v>HIGH (19-36)</v>
      </c>
      <c r="G13543">
        <f>INT((D13543-1)/6)+1</f>
        <v>5</v>
      </c>
      <c r="H13543">
        <f>MOD(D13543-1,6)+1</f>
        <v>6</v>
      </c>
      <c r="I13543">
        <f>37-D13543</f>
        <v>7</v>
      </c>
      <c r="J13543">
        <f>ABS(D13543-D13544)</f>
        <v>1</v>
      </c>
      <c r="K13543">
        <f>AVERAGE(D13543:D13547)</f>
        <v>30</v>
      </c>
      <c r="L13543">
        <f>AVERAGE(D13543:D13562)</f>
        <v>30</v>
      </c>
      <c r="M13543">
        <f>K13543-L13543</f>
        <v>0</v>
      </c>
      <c r="N13543" t="str">
        <f>IF(K13543&gt;L13543,"HIGH ZONE BIAS",IF(K13543&lt;L13543,"LOW ZONE BIAS","EQUILIBRIUM"))</f>
        <v>EQUILIBRIUM</v>
      </c>
    </row>
    <row r="13544">
      <c r="A13544">
        <v>14023</v>
      </c>
      <c r="B13544" t="str">
        <v>2015-07-02</v>
      </c>
      <c r="C13544" t="str">
        <v>Evening</v>
      </c>
      <c r="D13544">
        <v>29</v>
      </c>
      <c r="E13544" t="str">
        <f>IF(MOD(D13544,2)=0,"EVEN","ODD")</f>
        <v>ODD</v>
      </c>
      <c r="F13544" t="str">
        <f>IF(D13544&lt;=18,"LOW (1-18)","HIGH (19-36)")</f>
        <v>HIGH (19-36)</v>
      </c>
      <c r="G13544">
        <f>INT((D13544-1)/6)+1</f>
        <v>5</v>
      </c>
      <c r="H13544">
        <f>MOD(D13544-1,6)+1</f>
        <v>5</v>
      </c>
      <c r="I13544">
        <f>37-D13544</f>
        <v>8</v>
      </c>
      <c r="J13544">
        <f>ABS(D13544-D13545)</f>
        <v>3</v>
      </c>
      <c r="K13544">
        <f>AVERAGE(D13544:D13548)</f>
        <v>29</v>
      </c>
      <c r="L13544">
        <f>AVERAGE(D13544:D13563)</f>
        <v>29</v>
      </c>
      <c r="M13544">
        <f>K13544-L13544</f>
        <v>0</v>
      </c>
      <c r="N13544" t="str">
        <f>IF(K13544&gt;L13544,"HIGH ZONE BIAS",IF(K13544&lt;L13544,"LOW ZONE BIAS","EQUILIBRIUM"))</f>
        <v>EQUILIBRIUM</v>
      </c>
    </row>
    <row r="13545">
      <c r="A13545">
        <v>14022</v>
      </c>
      <c r="B13545" t="str">
        <v>2015-07-02</v>
      </c>
      <c r="C13545" t="str">
        <v>Midday</v>
      </c>
      <c r="D13545">
        <v>32</v>
      </c>
      <c r="E13545" t="str">
        <f>IF(MOD(D13545,2)=0,"EVEN","ODD")</f>
        <v>EVEN</v>
      </c>
      <c r="F13545" t="str">
        <f>IF(D13545&lt;=18,"LOW (1-18)","HIGH (19-36)")</f>
        <v>HIGH (19-36)</v>
      </c>
      <c r="G13545">
        <f>INT((D13545-1)/6)+1</f>
        <v>6</v>
      </c>
      <c r="H13545">
        <f>MOD(D13545-1,6)+1</f>
        <v>2</v>
      </c>
      <c r="I13545">
        <f>37-D13545</f>
        <v>5</v>
      </c>
      <c r="J13545">
        <f>ABS(D13545-D13546)</f>
        <v>24</v>
      </c>
      <c r="K13545">
        <f>AVERAGE(D13545:D13549)</f>
        <v>32</v>
      </c>
      <c r="L13545">
        <f>AVERAGE(D13545:D13564)</f>
        <v>32</v>
      </c>
      <c r="M13545">
        <f>K13545-L13545</f>
        <v>0</v>
      </c>
      <c r="N13545" t="str">
        <f>IF(K13545&gt;L13545,"HIGH ZONE BIAS",IF(K13545&lt;L13545,"LOW ZONE BIAS","EQUILIBRIUM"))</f>
        <v>EQUILIBRIUM</v>
      </c>
    </row>
    <row r="13546">
      <c r="A13546">
        <v>14021</v>
      </c>
      <c r="B13546" t="str">
        <v>2015-07-02</v>
      </c>
      <c r="C13546" t="str">
        <v>Morning</v>
      </c>
      <c r="D13546">
        <v>8</v>
      </c>
      <c r="E13546" t="str">
        <f>IF(MOD(D13546,2)=0,"EVEN","ODD")</f>
        <v>EVEN</v>
      </c>
      <c r="F13546" t="str">
        <f>IF(D13546&lt;=18,"LOW (1-18)","HIGH (19-36)")</f>
        <v>LOW (1-18)</v>
      </c>
      <c r="G13546">
        <f>INT((D13546-1)/6)+1</f>
        <v>2</v>
      </c>
      <c r="H13546">
        <f>MOD(D13546-1,6)+1</f>
        <v>2</v>
      </c>
      <c r="I13546">
        <f>37-D13546</f>
        <v>29</v>
      </c>
      <c r="J13546">
        <f>ABS(D13546-D13547)</f>
        <v>6</v>
      </c>
      <c r="K13546">
        <f>AVERAGE(D13546:D13550)</f>
        <v>8</v>
      </c>
      <c r="L13546">
        <f>AVERAGE(D13546:D13565)</f>
        <v>8</v>
      </c>
      <c r="M13546">
        <f>K13546-L13546</f>
        <v>0</v>
      </c>
      <c r="N13546" t="str">
        <f>IF(K13546&gt;L13546,"HIGH ZONE BIAS",IF(K13546&lt;L13546,"LOW ZONE BIAS","EQUILIBRIUM"))</f>
        <v>EQUILIBRIUM</v>
      </c>
    </row>
    <row r="13547">
      <c r="A13547">
        <v>14020</v>
      </c>
      <c r="B13547" t="str">
        <v>2015-07-01</v>
      </c>
      <c r="C13547" t="str">
        <v>Evening</v>
      </c>
      <c r="D13547">
        <v>14</v>
      </c>
      <c r="E13547" t="str">
        <f>IF(MOD(D13547,2)=0,"EVEN","ODD")</f>
        <v>EVEN</v>
      </c>
      <c r="F13547" t="str">
        <f>IF(D13547&lt;=18,"LOW (1-18)","HIGH (19-36)")</f>
        <v>LOW (1-18)</v>
      </c>
      <c r="G13547">
        <f>INT((D13547-1)/6)+1</f>
        <v>3</v>
      </c>
      <c r="H13547">
        <f>MOD(D13547-1,6)+1</f>
        <v>2</v>
      </c>
      <c r="I13547">
        <f>37-D13547</f>
        <v>23</v>
      </c>
      <c r="J13547">
        <f>ABS(D13547-D13548)</f>
        <v>11</v>
      </c>
      <c r="K13547">
        <f>AVERAGE(D13547:D13551)</f>
        <v>14</v>
      </c>
      <c r="L13547">
        <f>AVERAGE(D13547:D13566)</f>
        <v>14</v>
      </c>
      <c r="M13547">
        <f>K13547-L13547</f>
        <v>0</v>
      </c>
      <c r="N13547" t="str">
        <f>IF(K13547&gt;L13547,"HIGH ZONE BIAS",IF(K13547&lt;L13547,"LOW ZONE BIAS","EQUILIBRIUM"))</f>
        <v>EQUILIBRIUM</v>
      </c>
    </row>
    <row r="13548">
      <c r="A13548">
        <v>14019</v>
      </c>
      <c r="B13548" t="str">
        <v>2015-07-01</v>
      </c>
      <c r="C13548" t="str">
        <v>Midday</v>
      </c>
      <c r="D13548">
        <v>3</v>
      </c>
      <c r="E13548" t="str">
        <f>IF(MOD(D13548,2)=0,"EVEN","ODD")</f>
        <v>ODD</v>
      </c>
      <c r="F13548" t="str">
        <f>IF(D13548&lt;=18,"LOW (1-18)","HIGH (19-36)")</f>
        <v>LOW (1-18)</v>
      </c>
      <c r="G13548">
        <f>INT((D13548-1)/6)+1</f>
        <v>1</v>
      </c>
      <c r="H13548">
        <f>MOD(D13548-1,6)+1</f>
        <v>3</v>
      </c>
      <c r="I13548">
        <f>37-D13548</f>
        <v>34</v>
      </c>
      <c r="J13548">
        <f>ABS(D13548-D13549)</f>
        <v>21</v>
      </c>
      <c r="K13548">
        <f>AVERAGE(D13548:D13552)</f>
        <v>3</v>
      </c>
      <c r="L13548">
        <f>AVERAGE(D13548:D13567)</f>
        <v>3</v>
      </c>
      <c r="M13548">
        <f>K13548-L13548</f>
        <v>0</v>
      </c>
      <c r="N13548" t="str">
        <f>IF(K13548&gt;L13548,"HIGH ZONE BIAS",IF(K13548&lt;L13548,"LOW ZONE BIAS","EQUILIBRIUM"))</f>
        <v>EQUILIBRIUM</v>
      </c>
    </row>
    <row r="13549">
      <c r="A13549">
        <v>14018</v>
      </c>
      <c r="B13549" t="str">
        <v>2015-07-01</v>
      </c>
      <c r="C13549" t="str">
        <v>Morning</v>
      </c>
      <c r="D13549">
        <v>24</v>
      </c>
      <c r="E13549" t="str">
        <f>IF(MOD(D13549,2)=0,"EVEN","ODD")</f>
        <v>EVEN</v>
      </c>
      <c r="F13549" t="str">
        <f>IF(D13549&lt;=18,"LOW (1-18)","HIGH (19-36)")</f>
        <v>HIGH (19-36)</v>
      </c>
      <c r="G13549">
        <f>INT((D13549-1)/6)+1</f>
        <v>4</v>
      </c>
      <c r="H13549">
        <f>MOD(D13549-1,6)+1</f>
        <v>6</v>
      </c>
      <c r="I13549">
        <f>37-D13549</f>
        <v>13</v>
      </c>
      <c r="J13549">
        <f>ABS(D13549-D13550)</f>
        <v>12</v>
      </c>
      <c r="K13549">
        <f>AVERAGE(D13549:D13553)</f>
        <v>24</v>
      </c>
      <c r="L13549">
        <f>AVERAGE(D13549:D13568)</f>
        <v>24</v>
      </c>
      <c r="M13549">
        <f>K13549-L13549</f>
        <v>0</v>
      </c>
      <c r="N13549" t="str">
        <f>IF(K13549&gt;L13549,"HIGH ZONE BIAS",IF(K13549&lt;L13549,"LOW ZONE BIAS","EQUILIBRIUM"))</f>
        <v>EQUILIBRIUM</v>
      </c>
    </row>
    <row r="13550">
      <c r="A13550">
        <v>14017</v>
      </c>
      <c r="B13550" t="str">
        <v>2015-06-30</v>
      </c>
      <c r="C13550" t="str">
        <v>Evening</v>
      </c>
      <c r="D13550">
        <v>12</v>
      </c>
      <c r="E13550" t="str">
        <f>IF(MOD(D13550,2)=0,"EVEN","ODD")</f>
        <v>EVEN</v>
      </c>
      <c r="F13550" t="str">
        <f>IF(D13550&lt;=18,"LOW (1-18)","HIGH (19-36)")</f>
        <v>LOW (1-18)</v>
      </c>
      <c r="G13550">
        <f>INT((D13550-1)/6)+1</f>
        <v>2</v>
      </c>
      <c r="H13550">
        <f>MOD(D13550-1,6)+1</f>
        <v>6</v>
      </c>
      <c r="I13550">
        <f>37-D13550</f>
        <v>25</v>
      </c>
      <c r="J13550">
        <f>ABS(D13550-D13551)</f>
        <v>19</v>
      </c>
      <c r="K13550">
        <f>AVERAGE(D13550:D13554)</f>
        <v>12</v>
      </c>
      <c r="L13550">
        <f>AVERAGE(D13550:D13569)</f>
        <v>12</v>
      </c>
      <c r="M13550">
        <f>K13550-L13550</f>
        <v>0</v>
      </c>
      <c r="N13550" t="str">
        <f>IF(K13550&gt;L13550,"HIGH ZONE BIAS",IF(K13550&lt;L13550,"LOW ZONE BIAS","EQUILIBRIUM"))</f>
        <v>EQUILIBRIUM</v>
      </c>
    </row>
    <row r="13551">
      <c r="A13551">
        <v>14016</v>
      </c>
      <c r="B13551" t="str">
        <v>2015-06-30</v>
      </c>
      <c r="C13551" t="str">
        <v>Midday</v>
      </c>
      <c r="D13551">
        <v>31</v>
      </c>
      <c r="E13551" t="str">
        <f>IF(MOD(D13551,2)=0,"EVEN","ODD")</f>
        <v>ODD</v>
      </c>
      <c r="F13551" t="str">
        <f>IF(D13551&lt;=18,"LOW (1-18)","HIGH (19-36)")</f>
        <v>HIGH (19-36)</v>
      </c>
      <c r="G13551">
        <f>INT((D13551-1)/6)+1</f>
        <v>6</v>
      </c>
      <c r="H13551">
        <f>MOD(D13551-1,6)+1</f>
        <v>1</v>
      </c>
      <c r="I13551">
        <f>37-D13551</f>
        <v>6</v>
      </c>
      <c r="J13551">
        <f>ABS(D13551-D13552)</f>
        <v>27</v>
      </c>
      <c r="K13551">
        <f>AVERAGE(D13551:D13555)</f>
        <v>31</v>
      </c>
      <c r="L13551">
        <f>AVERAGE(D13551:D13570)</f>
        <v>31</v>
      </c>
      <c r="M13551">
        <f>K13551-L13551</f>
        <v>0</v>
      </c>
      <c r="N13551" t="str">
        <f>IF(K13551&gt;L13551,"HIGH ZONE BIAS",IF(K13551&lt;L13551,"LOW ZONE BIAS","EQUILIBRIUM"))</f>
        <v>EQUILIBRIUM</v>
      </c>
    </row>
    <row r="13552">
      <c r="A13552">
        <v>14015</v>
      </c>
      <c r="B13552" t="str">
        <v>2015-06-30</v>
      </c>
      <c r="C13552" t="str">
        <v>Morning</v>
      </c>
      <c r="D13552">
        <v>4</v>
      </c>
      <c r="E13552" t="str">
        <f>IF(MOD(D13552,2)=0,"EVEN","ODD")</f>
        <v>EVEN</v>
      </c>
      <c r="F13552" t="str">
        <f>IF(D13552&lt;=18,"LOW (1-18)","HIGH (19-36)")</f>
        <v>LOW (1-18)</v>
      </c>
      <c r="G13552">
        <f>INT((D13552-1)/6)+1</f>
        <v>1</v>
      </c>
      <c r="H13552">
        <f>MOD(D13552-1,6)+1</f>
        <v>4</v>
      </c>
      <c r="I13552">
        <f>37-D13552</f>
        <v>33</v>
      </c>
      <c r="J13552">
        <f>ABS(D13552-D13553)</f>
        <v>18</v>
      </c>
      <c r="K13552">
        <f>AVERAGE(D13552:D13556)</f>
        <v>4</v>
      </c>
      <c r="L13552">
        <f>AVERAGE(D13552:D13571)</f>
        <v>4</v>
      </c>
      <c r="M13552">
        <f>K13552-L13552</f>
        <v>0</v>
      </c>
      <c r="N13552" t="str">
        <f>IF(K13552&gt;L13552,"HIGH ZONE BIAS",IF(K13552&lt;L13552,"LOW ZONE BIAS","EQUILIBRIUM"))</f>
        <v>EQUILIBRIUM</v>
      </c>
    </row>
    <row r="13553">
      <c r="A13553">
        <v>14014</v>
      </c>
      <c r="B13553" t="str">
        <v>2015-06-29</v>
      </c>
      <c r="C13553" t="str">
        <v>Evening</v>
      </c>
      <c r="D13553">
        <v>22</v>
      </c>
      <c r="E13553" t="str">
        <f>IF(MOD(D13553,2)=0,"EVEN","ODD")</f>
        <v>EVEN</v>
      </c>
      <c r="F13553" t="str">
        <f>IF(D13553&lt;=18,"LOW (1-18)","HIGH (19-36)")</f>
        <v>HIGH (19-36)</v>
      </c>
      <c r="G13553">
        <f>INT((D13553-1)/6)+1</f>
        <v>4</v>
      </c>
      <c r="H13553">
        <f>MOD(D13553-1,6)+1</f>
        <v>4</v>
      </c>
      <c r="I13553">
        <f>37-D13553</f>
        <v>15</v>
      </c>
      <c r="J13553">
        <f>ABS(D13553-D13554)</f>
        <v>9</v>
      </c>
      <c r="K13553">
        <f>AVERAGE(D13553:D13557)</f>
        <v>22</v>
      </c>
      <c r="L13553">
        <f>AVERAGE(D13553:D13572)</f>
        <v>22</v>
      </c>
      <c r="M13553">
        <f>K13553-L13553</f>
        <v>0</v>
      </c>
      <c r="N13553" t="str">
        <f>IF(K13553&gt;L13553,"HIGH ZONE BIAS",IF(K13553&lt;L13553,"LOW ZONE BIAS","EQUILIBRIUM"))</f>
        <v>EQUILIBRIUM</v>
      </c>
    </row>
    <row r="13554">
      <c r="A13554">
        <v>14013</v>
      </c>
      <c r="B13554" t="str">
        <v>2015-06-29</v>
      </c>
      <c r="C13554" t="str">
        <v>Midday</v>
      </c>
      <c r="D13554">
        <v>13</v>
      </c>
      <c r="E13554" t="str">
        <f>IF(MOD(D13554,2)=0,"EVEN","ODD")</f>
        <v>ODD</v>
      </c>
      <c r="F13554" t="str">
        <f>IF(D13554&lt;=18,"LOW (1-18)","HIGH (19-36)")</f>
        <v>LOW (1-18)</v>
      </c>
      <c r="G13554">
        <f>INT((D13554-1)/6)+1</f>
        <v>3</v>
      </c>
      <c r="H13554">
        <f>MOD(D13554-1,6)+1</f>
        <v>1</v>
      </c>
      <c r="I13554">
        <f>37-D13554</f>
        <v>24</v>
      </c>
      <c r="J13554">
        <f>ABS(D13554-D13555)</f>
        <v>0</v>
      </c>
      <c r="K13554">
        <f>AVERAGE(D13554:D13558)</f>
        <v>13</v>
      </c>
      <c r="L13554">
        <f>AVERAGE(D13554:D13573)</f>
        <v>13</v>
      </c>
      <c r="M13554">
        <f>K13554-L13554</f>
        <v>0</v>
      </c>
      <c r="N13554" t="str">
        <f>IF(K13554&gt;L13554,"HIGH ZONE BIAS",IF(K13554&lt;L13554,"LOW ZONE BIAS","EQUILIBRIUM"))</f>
        <v>EQUILIBRIUM</v>
      </c>
    </row>
    <row r="13555">
      <c r="A13555">
        <v>14012</v>
      </c>
      <c r="B13555" t="str">
        <v>2015-06-29</v>
      </c>
      <c r="C13555" t="str">
        <v>Morning</v>
      </c>
      <c r="D13555">
        <v>13</v>
      </c>
      <c r="E13555" t="str">
        <f>IF(MOD(D13555,2)=0,"EVEN","ODD")</f>
        <v>ODD</v>
      </c>
      <c r="F13555" t="str">
        <f>IF(D13555&lt;=18,"LOW (1-18)","HIGH (19-36)")</f>
        <v>LOW (1-18)</v>
      </c>
      <c r="G13555">
        <f>INT((D13555-1)/6)+1</f>
        <v>3</v>
      </c>
      <c r="H13555">
        <f>MOD(D13555-1,6)+1</f>
        <v>1</v>
      </c>
      <c r="I13555">
        <f>37-D13555</f>
        <v>24</v>
      </c>
      <c r="J13555">
        <f>ABS(D13555-D13556)</f>
        <v>1</v>
      </c>
      <c r="K13555">
        <f>AVERAGE(D13555:D13559)</f>
        <v>13</v>
      </c>
      <c r="L13555">
        <f>AVERAGE(D13555:D13574)</f>
        <v>13</v>
      </c>
      <c r="M13555">
        <f>K13555-L13555</f>
        <v>0</v>
      </c>
      <c r="N13555" t="str">
        <f>IF(K13555&gt;L13555,"HIGH ZONE BIAS",IF(K13555&lt;L13555,"LOW ZONE BIAS","EQUILIBRIUM"))</f>
        <v>EQUILIBRIUM</v>
      </c>
    </row>
    <row r="13556">
      <c r="A13556">
        <v>14011</v>
      </c>
      <c r="B13556" t="str">
        <v>2015-06-27</v>
      </c>
      <c r="C13556" t="str">
        <v>Evening</v>
      </c>
      <c r="D13556">
        <v>14</v>
      </c>
      <c r="E13556" t="str">
        <f>IF(MOD(D13556,2)=0,"EVEN","ODD")</f>
        <v>EVEN</v>
      </c>
      <c r="F13556" t="str">
        <f>IF(D13556&lt;=18,"LOW (1-18)","HIGH (19-36)")</f>
        <v>LOW (1-18)</v>
      </c>
      <c r="G13556">
        <f>INT((D13556-1)/6)+1</f>
        <v>3</v>
      </c>
      <c r="H13556">
        <f>MOD(D13556-1,6)+1</f>
        <v>2</v>
      </c>
      <c r="I13556">
        <f>37-D13556</f>
        <v>23</v>
      </c>
      <c r="J13556">
        <f>ABS(D13556-D13557)</f>
        <v>21</v>
      </c>
      <c r="K13556">
        <f>AVERAGE(D13556:D13560)</f>
        <v>14</v>
      </c>
      <c r="L13556">
        <f>AVERAGE(D13556:D13575)</f>
        <v>14</v>
      </c>
      <c r="M13556">
        <f>K13556-L13556</f>
        <v>0</v>
      </c>
      <c r="N13556" t="str">
        <f>IF(K13556&gt;L13556,"HIGH ZONE BIAS",IF(K13556&lt;L13556,"LOW ZONE BIAS","EQUILIBRIUM"))</f>
        <v>EQUILIBRIUM</v>
      </c>
    </row>
    <row r="13557">
      <c r="A13557">
        <v>14010</v>
      </c>
      <c r="B13557" t="str">
        <v>2015-06-27</v>
      </c>
      <c r="C13557" t="str">
        <v>Midday</v>
      </c>
      <c r="D13557">
        <v>35</v>
      </c>
      <c r="E13557" t="str">
        <f>IF(MOD(D13557,2)=0,"EVEN","ODD")</f>
        <v>ODD</v>
      </c>
      <c r="F13557" t="str">
        <f>IF(D13557&lt;=18,"LOW (1-18)","HIGH (19-36)")</f>
        <v>HIGH (19-36)</v>
      </c>
      <c r="G13557">
        <f>INT((D13557-1)/6)+1</f>
        <v>6</v>
      </c>
      <c r="H13557">
        <f>MOD(D13557-1,6)+1</f>
        <v>5</v>
      </c>
      <c r="I13557">
        <f>37-D13557</f>
        <v>2</v>
      </c>
      <c r="J13557">
        <f>ABS(D13557-D13558)</f>
        <v>11</v>
      </c>
      <c r="K13557">
        <f>AVERAGE(D13557:D13561)</f>
        <v>35</v>
      </c>
      <c r="L13557">
        <f>AVERAGE(D13557:D13576)</f>
        <v>35</v>
      </c>
      <c r="M13557">
        <f>K13557-L13557</f>
        <v>0</v>
      </c>
      <c r="N13557" t="str">
        <f>IF(K13557&gt;L13557,"HIGH ZONE BIAS",IF(K13557&lt;L13557,"LOW ZONE BIAS","EQUILIBRIUM"))</f>
        <v>EQUILIBRIUM</v>
      </c>
    </row>
    <row r="13558">
      <c r="A13558">
        <v>14009</v>
      </c>
      <c r="B13558" t="str">
        <v>2015-06-27</v>
      </c>
      <c r="C13558" t="str">
        <v>Morning</v>
      </c>
      <c r="D13558">
        <v>24</v>
      </c>
      <c r="E13558" t="str">
        <f>IF(MOD(D13558,2)=0,"EVEN","ODD")</f>
        <v>EVEN</v>
      </c>
      <c r="F13558" t="str">
        <f>IF(D13558&lt;=18,"LOW (1-18)","HIGH (19-36)")</f>
        <v>HIGH (19-36)</v>
      </c>
      <c r="G13558">
        <f>INT((D13558-1)/6)+1</f>
        <v>4</v>
      </c>
      <c r="H13558">
        <f>MOD(D13558-1,6)+1</f>
        <v>6</v>
      </c>
      <c r="I13558">
        <f>37-D13558</f>
        <v>13</v>
      </c>
      <c r="J13558">
        <f>ABS(D13558-D13559)</f>
        <v>13</v>
      </c>
      <c r="K13558">
        <f>AVERAGE(D13558:D13562)</f>
        <v>24</v>
      </c>
      <c r="L13558">
        <f>AVERAGE(D13558:D13577)</f>
        <v>24</v>
      </c>
      <c r="M13558">
        <f>K13558-L13558</f>
        <v>0</v>
      </c>
      <c r="N13558" t="str">
        <f>IF(K13558&gt;L13558,"HIGH ZONE BIAS",IF(K13558&lt;L13558,"LOW ZONE BIAS","EQUILIBRIUM"))</f>
        <v>EQUILIBRIUM</v>
      </c>
    </row>
    <row r="13559">
      <c r="A13559">
        <v>14008</v>
      </c>
      <c r="B13559" t="str">
        <v>2015-06-26</v>
      </c>
      <c r="C13559" t="str">
        <v>Evening</v>
      </c>
      <c r="D13559">
        <v>11</v>
      </c>
      <c r="E13559" t="str">
        <f>IF(MOD(D13559,2)=0,"EVEN","ODD")</f>
        <v>ODD</v>
      </c>
      <c r="F13559" t="str">
        <f>IF(D13559&lt;=18,"LOW (1-18)","HIGH (19-36)")</f>
        <v>LOW (1-18)</v>
      </c>
      <c r="G13559">
        <f>INT((D13559-1)/6)+1</f>
        <v>2</v>
      </c>
      <c r="H13559">
        <f>MOD(D13559-1,6)+1</f>
        <v>5</v>
      </c>
      <c r="I13559">
        <f>37-D13559</f>
        <v>26</v>
      </c>
      <c r="J13559">
        <f>ABS(D13559-D13560)</f>
        <v>21</v>
      </c>
      <c r="K13559">
        <f>AVERAGE(D13559:D13563)</f>
        <v>11</v>
      </c>
      <c r="L13559">
        <f>AVERAGE(D13559:D13578)</f>
        <v>11</v>
      </c>
      <c r="M13559">
        <f>K13559-L13559</f>
        <v>0</v>
      </c>
      <c r="N13559" t="str">
        <f>IF(K13559&gt;L13559,"HIGH ZONE BIAS",IF(K13559&lt;L13559,"LOW ZONE BIAS","EQUILIBRIUM"))</f>
        <v>EQUILIBRIUM</v>
      </c>
    </row>
    <row r="13560">
      <c r="A13560">
        <v>14007</v>
      </c>
      <c r="B13560" t="str">
        <v>2015-06-26</v>
      </c>
      <c r="C13560" t="str">
        <v>Midday</v>
      </c>
      <c r="D13560">
        <v>32</v>
      </c>
      <c r="E13560" t="str">
        <f>IF(MOD(D13560,2)=0,"EVEN","ODD")</f>
        <v>EVEN</v>
      </c>
      <c r="F13560" t="str">
        <f>IF(D13560&lt;=18,"LOW (1-18)","HIGH (19-36)")</f>
        <v>HIGH (19-36)</v>
      </c>
      <c r="G13560">
        <f>INT((D13560-1)/6)+1</f>
        <v>6</v>
      </c>
      <c r="H13560">
        <f>MOD(D13560-1,6)+1</f>
        <v>2</v>
      </c>
      <c r="I13560">
        <f>37-D13560</f>
        <v>5</v>
      </c>
      <c r="J13560">
        <f>ABS(D13560-D13561)</f>
        <v>7</v>
      </c>
      <c r="K13560">
        <f>AVERAGE(D13560:D13564)</f>
        <v>32</v>
      </c>
      <c r="L13560">
        <f>AVERAGE(D13560:D13579)</f>
        <v>32</v>
      </c>
      <c r="M13560">
        <f>K13560-L13560</f>
        <v>0</v>
      </c>
      <c r="N13560" t="str">
        <f>IF(K13560&gt;L13560,"HIGH ZONE BIAS",IF(K13560&lt;L13560,"LOW ZONE BIAS","EQUILIBRIUM"))</f>
        <v>EQUILIBRIUM</v>
      </c>
    </row>
    <row r="13561">
      <c r="A13561">
        <v>14006</v>
      </c>
      <c r="B13561" t="str">
        <v>2015-06-26</v>
      </c>
      <c r="C13561" t="str">
        <v>Morning</v>
      </c>
      <c r="D13561">
        <v>25</v>
      </c>
      <c r="E13561" t="str">
        <f>IF(MOD(D13561,2)=0,"EVEN","ODD")</f>
        <v>ODD</v>
      </c>
      <c r="F13561" t="str">
        <f>IF(D13561&lt;=18,"LOW (1-18)","HIGH (19-36)")</f>
        <v>HIGH (19-36)</v>
      </c>
      <c r="G13561">
        <f>INT((D13561-1)/6)+1</f>
        <v>5</v>
      </c>
      <c r="H13561">
        <f>MOD(D13561-1,6)+1</f>
        <v>1</v>
      </c>
      <c r="I13561">
        <f>37-D13561</f>
        <v>12</v>
      </c>
      <c r="J13561">
        <f>ABS(D13561-D13562)</f>
        <v>24</v>
      </c>
      <c r="K13561">
        <f>AVERAGE(D13561:D13565)</f>
        <v>25</v>
      </c>
      <c r="L13561">
        <f>AVERAGE(D13561:D13580)</f>
        <v>25</v>
      </c>
      <c r="M13561">
        <f>K13561-L13561</f>
        <v>0</v>
      </c>
      <c r="N13561" t="str">
        <f>IF(K13561&gt;L13561,"HIGH ZONE BIAS",IF(K13561&lt;L13561,"LOW ZONE BIAS","EQUILIBRIUM"))</f>
        <v>EQUILIBRIUM</v>
      </c>
    </row>
    <row r="13562">
      <c r="A13562">
        <v>14005</v>
      </c>
      <c r="B13562" t="str">
        <v>2015-06-25</v>
      </c>
      <c r="C13562" t="str">
        <v>Evening</v>
      </c>
      <c r="D13562">
        <v>1</v>
      </c>
      <c r="E13562" t="str">
        <f>IF(MOD(D13562,2)=0,"EVEN","ODD")</f>
        <v>ODD</v>
      </c>
      <c r="F13562" t="str">
        <f>IF(D13562&lt;=18,"LOW (1-18)","HIGH (19-36)")</f>
        <v>LOW (1-18)</v>
      </c>
      <c r="G13562">
        <f>INT((D13562-1)/6)+1</f>
        <v>1</v>
      </c>
      <c r="H13562">
        <f>MOD(D13562-1,6)+1</f>
        <v>1</v>
      </c>
      <c r="I13562">
        <f>37-D13562</f>
        <v>36</v>
      </c>
      <c r="J13562">
        <f>ABS(D13562-D13563)</f>
        <v>24</v>
      </c>
      <c r="K13562">
        <f>AVERAGE(D13562:D13566)</f>
        <v>1</v>
      </c>
      <c r="L13562">
        <f>AVERAGE(D13562:D13581)</f>
        <v>1</v>
      </c>
      <c r="M13562">
        <f>K13562-L13562</f>
        <v>0</v>
      </c>
      <c r="N13562" t="str">
        <f>IF(K13562&gt;L13562,"HIGH ZONE BIAS",IF(K13562&lt;L13562,"LOW ZONE BIAS","EQUILIBRIUM"))</f>
        <v>EQUILIBRIUM</v>
      </c>
    </row>
    <row r="13563">
      <c r="A13563">
        <v>14004</v>
      </c>
      <c r="B13563" t="str">
        <v>2015-06-25</v>
      </c>
      <c r="C13563" t="str">
        <v>Midday</v>
      </c>
      <c r="D13563">
        <v>25</v>
      </c>
      <c r="E13563" t="str">
        <f>IF(MOD(D13563,2)=0,"EVEN","ODD")</f>
        <v>ODD</v>
      </c>
      <c r="F13563" t="str">
        <f>IF(D13563&lt;=18,"LOW (1-18)","HIGH (19-36)")</f>
        <v>HIGH (19-36)</v>
      </c>
      <c r="G13563">
        <f>INT((D13563-1)/6)+1</f>
        <v>5</v>
      </c>
      <c r="H13563">
        <f>MOD(D13563-1,6)+1</f>
        <v>1</v>
      </c>
      <c r="I13563">
        <f>37-D13563</f>
        <v>12</v>
      </c>
      <c r="J13563">
        <f>ABS(D13563-D13564)</f>
        <v>10</v>
      </c>
      <c r="K13563">
        <f>AVERAGE(D13563:D13567)</f>
        <v>25</v>
      </c>
      <c r="L13563">
        <f>AVERAGE(D13563:D13582)</f>
        <v>25</v>
      </c>
      <c r="M13563">
        <f>K13563-L13563</f>
        <v>0</v>
      </c>
      <c r="N13563" t="str">
        <f>IF(K13563&gt;L13563,"HIGH ZONE BIAS",IF(K13563&lt;L13563,"LOW ZONE BIAS","EQUILIBRIUM"))</f>
        <v>EQUILIBRIUM</v>
      </c>
    </row>
    <row r="13564">
      <c r="A13564">
        <v>14003</v>
      </c>
      <c r="B13564" t="str">
        <v>2015-06-25</v>
      </c>
      <c r="C13564" t="str">
        <v>Morning</v>
      </c>
      <c r="D13564">
        <v>15</v>
      </c>
      <c r="E13564" t="str">
        <f>IF(MOD(D13564,2)=0,"EVEN","ODD")</f>
        <v>ODD</v>
      </c>
      <c r="F13564" t="str">
        <f>IF(D13564&lt;=18,"LOW (1-18)","HIGH (19-36)")</f>
        <v>LOW (1-18)</v>
      </c>
      <c r="G13564">
        <f>INT((D13564-1)/6)+1</f>
        <v>3</v>
      </c>
      <c r="H13564">
        <f>MOD(D13564-1,6)+1</f>
        <v>3</v>
      </c>
      <c r="I13564">
        <f>37-D13564</f>
        <v>22</v>
      </c>
      <c r="J13564">
        <f>ABS(D13564-D13565)</f>
        <v>11</v>
      </c>
      <c r="K13564">
        <f>AVERAGE(D13564:D13568)</f>
        <v>15</v>
      </c>
      <c r="L13564">
        <f>AVERAGE(D13564:D13583)</f>
        <v>15</v>
      </c>
      <c r="M13564">
        <f>K13564-L13564</f>
        <v>0</v>
      </c>
      <c r="N13564" t="str">
        <f>IF(K13564&gt;L13564,"HIGH ZONE BIAS",IF(K13564&lt;L13564,"LOW ZONE BIAS","EQUILIBRIUM"))</f>
        <v>EQUILIBRIUM</v>
      </c>
    </row>
    <row r="13565">
      <c r="A13565">
        <v>14002</v>
      </c>
      <c r="B13565" t="str">
        <v>2015-06-24</v>
      </c>
      <c r="C13565" t="str">
        <v>Evening</v>
      </c>
      <c r="D13565">
        <v>4</v>
      </c>
      <c r="E13565" t="str">
        <f>IF(MOD(D13565,2)=0,"EVEN","ODD")</f>
        <v>EVEN</v>
      </c>
      <c r="F13565" t="str">
        <f>IF(D13565&lt;=18,"LOW (1-18)","HIGH (19-36)")</f>
        <v>LOW (1-18)</v>
      </c>
      <c r="G13565">
        <f>INT((D13565-1)/6)+1</f>
        <v>1</v>
      </c>
      <c r="H13565">
        <f>MOD(D13565-1,6)+1</f>
        <v>4</v>
      </c>
      <c r="I13565">
        <f>37-D13565</f>
        <v>33</v>
      </c>
      <c r="J13565">
        <f>ABS(D13565-D13566)</f>
        <v>24</v>
      </c>
      <c r="K13565">
        <f>AVERAGE(D13565:D13569)</f>
        <v>4</v>
      </c>
      <c r="L13565">
        <f>AVERAGE(D13565:D13584)</f>
        <v>4</v>
      </c>
      <c r="M13565">
        <f>K13565-L13565</f>
        <v>0</v>
      </c>
      <c r="N13565" t="str">
        <f>IF(K13565&gt;L13565,"HIGH ZONE BIAS",IF(K13565&lt;L13565,"LOW ZONE BIAS","EQUILIBRIUM"))</f>
        <v>EQUILIBRIUM</v>
      </c>
    </row>
    <row r="13566">
      <c r="A13566">
        <v>14001</v>
      </c>
      <c r="B13566" t="str">
        <v>2015-06-24</v>
      </c>
      <c r="C13566" t="str">
        <v>Midday</v>
      </c>
      <c r="D13566">
        <v>28</v>
      </c>
      <c r="E13566" t="str">
        <f>IF(MOD(D13566,2)=0,"EVEN","ODD")</f>
        <v>EVEN</v>
      </c>
      <c r="F13566" t="str">
        <f>IF(D13566&lt;=18,"LOW (1-18)","HIGH (19-36)")</f>
        <v>HIGH (19-36)</v>
      </c>
      <c r="G13566">
        <f>INT((D13566-1)/6)+1</f>
        <v>5</v>
      </c>
      <c r="H13566">
        <f>MOD(D13566-1,6)+1</f>
        <v>4</v>
      </c>
      <c r="I13566">
        <f>37-D13566</f>
        <v>9</v>
      </c>
      <c r="J13566">
        <f>ABS(D13566-D13567)</f>
        <v>15</v>
      </c>
      <c r="K13566">
        <f>AVERAGE(D13566:D13570)</f>
        <v>28</v>
      </c>
      <c r="L13566">
        <f>AVERAGE(D13566:D13585)</f>
        <v>28</v>
      </c>
      <c r="M13566">
        <f>K13566-L13566</f>
        <v>0</v>
      </c>
      <c r="N13566" t="str">
        <f>IF(K13566&gt;L13566,"HIGH ZONE BIAS",IF(K13566&lt;L13566,"LOW ZONE BIAS","EQUILIBRIUM"))</f>
        <v>EQUILIBRIUM</v>
      </c>
    </row>
    <row r="13567">
      <c r="A13567">
        <v>14000</v>
      </c>
      <c r="B13567" t="str">
        <v>2015-06-24</v>
      </c>
      <c r="C13567" t="str">
        <v>Morning</v>
      </c>
      <c r="D13567">
        <v>13</v>
      </c>
      <c r="E13567" t="str">
        <f>IF(MOD(D13567,2)=0,"EVEN","ODD")</f>
        <v>ODD</v>
      </c>
      <c r="F13567" t="str">
        <f>IF(D13567&lt;=18,"LOW (1-18)","HIGH (19-36)")</f>
        <v>LOW (1-18)</v>
      </c>
      <c r="G13567">
        <f>INT((D13567-1)/6)+1</f>
        <v>3</v>
      </c>
      <c r="H13567">
        <f>MOD(D13567-1,6)+1</f>
        <v>1</v>
      </c>
      <c r="I13567">
        <f>37-D13567</f>
        <v>24</v>
      </c>
      <c r="J13567">
        <f>ABS(D13567-D13568)</f>
        <v>3</v>
      </c>
      <c r="K13567">
        <f>AVERAGE(D13567:D13571)</f>
        <v>13</v>
      </c>
      <c r="L13567">
        <f>AVERAGE(D13567:D13586)</f>
        <v>13</v>
      </c>
      <c r="M13567">
        <f>K13567-L13567</f>
        <v>0</v>
      </c>
      <c r="N13567" t="str">
        <f>IF(K13567&gt;L13567,"HIGH ZONE BIAS",IF(K13567&lt;L13567,"LOW ZONE BIAS","EQUILIBRIUM"))</f>
        <v>EQUILIBRIUM</v>
      </c>
    </row>
    <row r="13568">
      <c r="A13568">
        <v>13999</v>
      </c>
      <c r="B13568" t="str">
        <v>2015-06-23</v>
      </c>
      <c r="C13568" t="str">
        <v>Evening</v>
      </c>
      <c r="D13568">
        <v>10</v>
      </c>
      <c r="E13568" t="str">
        <f>IF(MOD(D13568,2)=0,"EVEN","ODD")</f>
        <v>EVEN</v>
      </c>
      <c r="F13568" t="str">
        <f>IF(D13568&lt;=18,"LOW (1-18)","HIGH (19-36)")</f>
        <v>LOW (1-18)</v>
      </c>
      <c r="G13568">
        <f>INT((D13568-1)/6)+1</f>
        <v>2</v>
      </c>
      <c r="H13568">
        <f>MOD(D13568-1,6)+1</f>
        <v>4</v>
      </c>
      <c r="I13568">
        <f>37-D13568</f>
        <v>27</v>
      </c>
      <c r="J13568">
        <f>ABS(D13568-D13569)</f>
        <v>8</v>
      </c>
      <c r="K13568">
        <f>AVERAGE(D13568:D13572)</f>
        <v>10</v>
      </c>
      <c r="L13568">
        <f>AVERAGE(D13568:D13587)</f>
        <v>10</v>
      </c>
      <c r="M13568">
        <f>K13568-L13568</f>
        <v>0</v>
      </c>
      <c r="N13568" t="str">
        <f>IF(K13568&gt;L13568,"HIGH ZONE BIAS",IF(K13568&lt;L13568,"LOW ZONE BIAS","EQUILIBRIUM"))</f>
        <v>EQUILIBRIUM</v>
      </c>
    </row>
    <row r="13569">
      <c r="A13569">
        <v>13998</v>
      </c>
      <c r="B13569" t="str">
        <v>2015-06-23</v>
      </c>
      <c r="C13569" t="str">
        <v>Midday</v>
      </c>
      <c r="D13569">
        <v>2</v>
      </c>
      <c r="E13569" t="str">
        <f>IF(MOD(D13569,2)=0,"EVEN","ODD")</f>
        <v>EVEN</v>
      </c>
      <c r="F13569" t="str">
        <f>IF(D13569&lt;=18,"LOW (1-18)","HIGH (19-36)")</f>
        <v>LOW (1-18)</v>
      </c>
      <c r="G13569">
        <f>INT((D13569-1)/6)+1</f>
        <v>1</v>
      </c>
      <c r="H13569">
        <f>MOD(D13569-1,6)+1</f>
        <v>2</v>
      </c>
      <c r="I13569">
        <f>37-D13569</f>
        <v>35</v>
      </c>
      <c r="J13569">
        <f>ABS(D13569-D13570)</f>
        <v>27</v>
      </c>
      <c r="K13569">
        <f>AVERAGE(D13569:D13573)</f>
        <v>2</v>
      </c>
      <c r="L13569">
        <f>AVERAGE(D13569:D13588)</f>
        <v>2</v>
      </c>
      <c r="M13569">
        <f>K13569-L13569</f>
        <v>0</v>
      </c>
      <c r="N13569" t="str">
        <f>IF(K13569&gt;L13569,"HIGH ZONE BIAS",IF(K13569&lt;L13569,"LOW ZONE BIAS","EQUILIBRIUM"))</f>
        <v>EQUILIBRIUM</v>
      </c>
    </row>
    <row r="13570">
      <c r="A13570">
        <v>13997</v>
      </c>
      <c r="B13570" t="str">
        <v>2015-06-23</v>
      </c>
      <c r="C13570" t="str">
        <v>Morning</v>
      </c>
      <c r="D13570">
        <v>29</v>
      </c>
      <c r="E13570" t="str">
        <f>IF(MOD(D13570,2)=0,"EVEN","ODD")</f>
        <v>ODD</v>
      </c>
      <c r="F13570" t="str">
        <f>IF(D13570&lt;=18,"LOW (1-18)","HIGH (19-36)")</f>
        <v>HIGH (19-36)</v>
      </c>
      <c r="G13570">
        <f>INT((D13570-1)/6)+1</f>
        <v>5</v>
      </c>
      <c r="H13570">
        <f>MOD(D13570-1,6)+1</f>
        <v>5</v>
      </c>
      <c r="I13570">
        <f>37-D13570</f>
        <v>8</v>
      </c>
      <c r="J13570">
        <f>ABS(D13570-D13571)</f>
        <v>7</v>
      </c>
      <c r="K13570">
        <f>AVERAGE(D13570:D13574)</f>
        <v>29</v>
      </c>
      <c r="L13570">
        <f>AVERAGE(D13570:D13589)</f>
        <v>29</v>
      </c>
      <c r="M13570">
        <f>K13570-L13570</f>
        <v>0</v>
      </c>
      <c r="N13570" t="str">
        <f>IF(K13570&gt;L13570,"HIGH ZONE BIAS",IF(K13570&lt;L13570,"LOW ZONE BIAS","EQUILIBRIUM"))</f>
        <v>EQUILIBRIUM</v>
      </c>
    </row>
    <row r="13571">
      <c r="A13571">
        <v>13996</v>
      </c>
      <c r="B13571" t="str">
        <v>2015-06-22</v>
      </c>
      <c r="C13571" t="str">
        <v>Evening</v>
      </c>
      <c r="D13571">
        <v>36</v>
      </c>
      <c r="E13571" t="str">
        <f>IF(MOD(D13571,2)=0,"EVEN","ODD")</f>
        <v>EVEN</v>
      </c>
      <c r="F13571" t="str">
        <f>IF(D13571&lt;=18,"LOW (1-18)","HIGH (19-36)")</f>
        <v>HIGH (19-36)</v>
      </c>
      <c r="G13571">
        <f>INT((D13571-1)/6)+1</f>
        <v>6</v>
      </c>
      <c r="H13571">
        <f>MOD(D13571-1,6)+1</f>
        <v>6</v>
      </c>
      <c r="I13571">
        <f>37-D13571</f>
        <v>1</v>
      </c>
      <c r="J13571">
        <f>ABS(D13571-D13572)</f>
        <v>14</v>
      </c>
      <c r="K13571">
        <f>AVERAGE(D13571:D13575)</f>
        <v>36</v>
      </c>
      <c r="L13571">
        <f>AVERAGE(D13571:D13590)</f>
        <v>36</v>
      </c>
      <c r="M13571">
        <f>K13571-L13571</f>
        <v>0</v>
      </c>
      <c r="N13571" t="str">
        <f>IF(K13571&gt;L13571,"HIGH ZONE BIAS",IF(K13571&lt;L13571,"LOW ZONE BIAS","EQUILIBRIUM"))</f>
        <v>EQUILIBRIUM</v>
      </c>
    </row>
    <row r="13572">
      <c r="A13572">
        <v>13995</v>
      </c>
      <c r="B13572" t="str">
        <v>2015-06-22</v>
      </c>
      <c r="C13572" t="str">
        <v>Midday</v>
      </c>
      <c r="D13572">
        <v>22</v>
      </c>
      <c r="E13572" t="str">
        <f>IF(MOD(D13572,2)=0,"EVEN","ODD")</f>
        <v>EVEN</v>
      </c>
      <c r="F13572" t="str">
        <f>IF(D13572&lt;=18,"LOW (1-18)","HIGH (19-36)")</f>
        <v>HIGH (19-36)</v>
      </c>
      <c r="G13572">
        <f>INT((D13572-1)/6)+1</f>
        <v>4</v>
      </c>
      <c r="H13572">
        <f>MOD(D13572-1,6)+1</f>
        <v>4</v>
      </c>
      <c r="I13572">
        <f>37-D13572</f>
        <v>15</v>
      </c>
      <c r="J13572">
        <f>ABS(D13572-D13573)</f>
        <v>12</v>
      </c>
      <c r="K13572">
        <f>AVERAGE(D13572:D13576)</f>
        <v>22</v>
      </c>
      <c r="L13572">
        <f>AVERAGE(D13572:D13591)</f>
        <v>22</v>
      </c>
      <c r="M13572">
        <f>K13572-L13572</f>
        <v>0</v>
      </c>
      <c r="N13572" t="str">
        <f>IF(K13572&gt;L13572,"HIGH ZONE BIAS",IF(K13572&lt;L13572,"LOW ZONE BIAS","EQUILIBRIUM"))</f>
        <v>EQUILIBRIUM</v>
      </c>
    </row>
    <row r="13573">
      <c r="A13573">
        <v>13994</v>
      </c>
      <c r="B13573" t="str">
        <v>2015-06-22</v>
      </c>
      <c r="C13573" t="str">
        <v>Morning</v>
      </c>
      <c r="D13573">
        <v>34</v>
      </c>
      <c r="E13573" t="str">
        <f>IF(MOD(D13573,2)=0,"EVEN","ODD")</f>
        <v>EVEN</v>
      </c>
      <c r="F13573" t="str">
        <f>IF(D13573&lt;=18,"LOW (1-18)","HIGH (19-36)")</f>
        <v>HIGH (19-36)</v>
      </c>
      <c r="G13573">
        <f>INT((D13573-1)/6)+1</f>
        <v>6</v>
      </c>
      <c r="H13573">
        <f>MOD(D13573-1,6)+1</f>
        <v>4</v>
      </c>
      <c r="I13573">
        <f>37-D13573</f>
        <v>3</v>
      </c>
      <c r="J13573">
        <f>ABS(D13573-D13574)</f>
        <v>13</v>
      </c>
      <c r="K13573">
        <f>AVERAGE(D13573:D13577)</f>
        <v>34</v>
      </c>
      <c r="L13573">
        <f>AVERAGE(D13573:D13592)</f>
        <v>34</v>
      </c>
      <c r="M13573">
        <f>K13573-L13573</f>
        <v>0</v>
      </c>
      <c r="N13573" t="str">
        <f>IF(K13573&gt;L13573,"HIGH ZONE BIAS",IF(K13573&lt;L13573,"LOW ZONE BIAS","EQUILIBRIUM"))</f>
        <v>EQUILIBRIUM</v>
      </c>
    </row>
    <row r="13574">
      <c r="A13574">
        <v>13993</v>
      </c>
      <c r="B13574" t="str">
        <v>2015-06-20</v>
      </c>
      <c r="C13574" t="str">
        <v>Evening</v>
      </c>
      <c r="D13574">
        <v>21</v>
      </c>
      <c r="E13574" t="str">
        <f>IF(MOD(D13574,2)=0,"EVEN","ODD")</f>
        <v>ODD</v>
      </c>
      <c r="F13574" t="str">
        <f>IF(D13574&lt;=18,"LOW (1-18)","HIGH (19-36)")</f>
        <v>HIGH (19-36)</v>
      </c>
      <c r="G13574">
        <f>INT((D13574-1)/6)+1</f>
        <v>4</v>
      </c>
      <c r="H13574">
        <f>MOD(D13574-1,6)+1</f>
        <v>3</v>
      </c>
      <c r="I13574">
        <f>37-D13574</f>
        <v>16</v>
      </c>
      <c r="J13574">
        <f>ABS(D13574-D13575)</f>
        <v>16</v>
      </c>
      <c r="K13574">
        <f>AVERAGE(D13574:D13578)</f>
        <v>21</v>
      </c>
      <c r="L13574">
        <f>AVERAGE(D13574:D13593)</f>
        <v>21</v>
      </c>
      <c r="M13574">
        <f>K13574-L13574</f>
        <v>0</v>
      </c>
      <c r="N13574" t="str">
        <f>IF(K13574&gt;L13574,"HIGH ZONE BIAS",IF(K13574&lt;L13574,"LOW ZONE BIAS","EQUILIBRIUM"))</f>
        <v>EQUILIBRIUM</v>
      </c>
    </row>
    <row r="13575">
      <c r="A13575">
        <v>13992</v>
      </c>
      <c r="B13575" t="str">
        <v>2015-06-20</v>
      </c>
      <c r="C13575" t="str">
        <v>Midday</v>
      </c>
      <c r="D13575">
        <v>5</v>
      </c>
      <c r="E13575" t="str">
        <f>IF(MOD(D13575,2)=0,"EVEN","ODD")</f>
        <v>ODD</v>
      </c>
      <c r="F13575" t="str">
        <f>IF(D13575&lt;=18,"LOW (1-18)","HIGH (19-36)")</f>
        <v>LOW (1-18)</v>
      </c>
      <c r="G13575">
        <f>INT((D13575-1)/6)+1</f>
        <v>1</v>
      </c>
      <c r="H13575">
        <f>MOD(D13575-1,6)+1</f>
        <v>5</v>
      </c>
      <c r="I13575">
        <f>37-D13575</f>
        <v>32</v>
      </c>
      <c r="J13575">
        <f>ABS(D13575-D13576)</f>
        <v>18</v>
      </c>
      <c r="K13575">
        <f>AVERAGE(D13575:D13579)</f>
        <v>5</v>
      </c>
      <c r="L13575">
        <f>AVERAGE(D13575:D13594)</f>
        <v>5</v>
      </c>
      <c r="M13575">
        <f>K13575-L13575</f>
        <v>0</v>
      </c>
      <c r="N13575" t="str">
        <f>IF(K13575&gt;L13575,"HIGH ZONE BIAS",IF(K13575&lt;L13575,"LOW ZONE BIAS","EQUILIBRIUM"))</f>
        <v>EQUILIBRIUM</v>
      </c>
    </row>
    <row r="13576">
      <c r="A13576">
        <v>13991</v>
      </c>
      <c r="B13576" t="str">
        <v>2015-06-20</v>
      </c>
      <c r="C13576" t="str">
        <v>Morning</v>
      </c>
      <c r="D13576">
        <v>23</v>
      </c>
      <c r="E13576" t="str">
        <f>IF(MOD(D13576,2)=0,"EVEN","ODD")</f>
        <v>ODD</v>
      </c>
      <c r="F13576" t="str">
        <f>IF(D13576&lt;=18,"LOW (1-18)","HIGH (19-36)")</f>
        <v>HIGH (19-36)</v>
      </c>
      <c r="G13576">
        <f>INT((D13576-1)/6)+1</f>
        <v>4</v>
      </c>
      <c r="H13576">
        <f>MOD(D13576-1,6)+1</f>
        <v>5</v>
      </c>
      <c r="I13576">
        <f>37-D13576</f>
        <v>14</v>
      </c>
      <c r="J13576">
        <f>ABS(D13576-D13577)</f>
        <v>17</v>
      </c>
      <c r="K13576">
        <f>AVERAGE(D13576:D13580)</f>
        <v>23</v>
      </c>
      <c r="L13576">
        <f>AVERAGE(D13576:D13595)</f>
        <v>23</v>
      </c>
      <c r="M13576">
        <f>K13576-L13576</f>
        <v>0</v>
      </c>
      <c r="N13576" t="str">
        <f>IF(K13576&gt;L13576,"HIGH ZONE BIAS",IF(K13576&lt;L13576,"LOW ZONE BIAS","EQUILIBRIUM"))</f>
        <v>EQUILIBRIUM</v>
      </c>
    </row>
    <row r="13577">
      <c r="A13577">
        <v>13990</v>
      </c>
      <c r="B13577" t="str">
        <v>2015-06-19</v>
      </c>
      <c r="C13577" t="str">
        <v>Evening</v>
      </c>
      <c r="D13577">
        <v>6</v>
      </c>
      <c r="E13577" t="str">
        <f>IF(MOD(D13577,2)=0,"EVEN","ODD")</f>
        <v>EVEN</v>
      </c>
      <c r="F13577" t="str">
        <f>IF(D13577&lt;=18,"LOW (1-18)","HIGH (19-36)")</f>
        <v>LOW (1-18)</v>
      </c>
      <c r="G13577">
        <f>INT((D13577-1)/6)+1</f>
        <v>1</v>
      </c>
      <c r="H13577">
        <f>MOD(D13577-1,6)+1</f>
        <v>6</v>
      </c>
      <c r="I13577">
        <f>37-D13577</f>
        <v>31</v>
      </c>
      <c r="J13577">
        <f>ABS(D13577-D13578)</f>
        <v>5</v>
      </c>
      <c r="K13577">
        <f>AVERAGE(D13577:D13581)</f>
        <v>6</v>
      </c>
      <c r="L13577">
        <f>AVERAGE(D13577:D13596)</f>
        <v>6</v>
      </c>
      <c r="M13577">
        <f>K13577-L13577</f>
        <v>0</v>
      </c>
      <c r="N13577" t="str">
        <f>IF(K13577&gt;L13577,"HIGH ZONE BIAS",IF(K13577&lt;L13577,"LOW ZONE BIAS","EQUILIBRIUM"))</f>
        <v>EQUILIBRIUM</v>
      </c>
    </row>
    <row r="13578">
      <c r="A13578">
        <v>13989</v>
      </c>
      <c r="B13578" t="str">
        <v>2015-06-19</v>
      </c>
      <c r="C13578" t="str">
        <v>Midday</v>
      </c>
      <c r="D13578">
        <v>1</v>
      </c>
      <c r="E13578" t="str">
        <f>IF(MOD(D13578,2)=0,"EVEN","ODD")</f>
        <v>ODD</v>
      </c>
      <c r="F13578" t="str">
        <f>IF(D13578&lt;=18,"LOW (1-18)","HIGH (19-36)")</f>
        <v>LOW (1-18)</v>
      </c>
      <c r="G13578">
        <f>INT((D13578-1)/6)+1</f>
        <v>1</v>
      </c>
      <c r="H13578">
        <f>MOD(D13578-1,6)+1</f>
        <v>1</v>
      </c>
      <c r="I13578">
        <f>37-D13578</f>
        <v>36</v>
      </c>
      <c r="J13578">
        <f>ABS(D13578-D13579)</f>
        <v>26</v>
      </c>
      <c r="K13578">
        <f>AVERAGE(D13578:D13582)</f>
        <v>1</v>
      </c>
      <c r="L13578">
        <f>AVERAGE(D13578:D13597)</f>
        <v>1</v>
      </c>
      <c r="M13578">
        <f>K13578-L13578</f>
        <v>0</v>
      </c>
      <c r="N13578" t="str">
        <f>IF(K13578&gt;L13578,"HIGH ZONE BIAS",IF(K13578&lt;L13578,"LOW ZONE BIAS","EQUILIBRIUM"))</f>
        <v>EQUILIBRIUM</v>
      </c>
    </row>
    <row r="13579">
      <c r="A13579">
        <v>13988</v>
      </c>
      <c r="B13579" t="str">
        <v>2015-06-19</v>
      </c>
      <c r="C13579" t="str">
        <v>Morning</v>
      </c>
      <c r="D13579">
        <v>27</v>
      </c>
      <c r="E13579" t="str">
        <f>IF(MOD(D13579,2)=0,"EVEN","ODD")</f>
        <v>ODD</v>
      </c>
      <c r="F13579" t="str">
        <f>IF(D13579&lt;=18,"LOW (1-18)","HIGH (19-36)")</f>
        <v>HIGH (19-36)</v>
      </c>
      <c r="G13579">
        <f>INT((D13579-1)/6)+1</f>
        <v>5</v>
      </c>
      <c r="H13579">
        <f>MOD(D13579-1,6)+1</f>
        <v>3</v>
      </c>
      <c r="I13579">
        <f>37-D13579</f>
        <v>10</v>
      </c>
      <c r="J13579">
        <f>ABS(D13579-D13580)</f>
        <v>12</v>
      </c>
      <c r="K13579">
        <f>AVERAGE(D13579:D13583)</f>
        <v>27</v>
      </c>
      <c r="L13579">
        <f>AVERAGE(D13579:D13598)</f>
        <v>27</v>
      </c>
      <c r="M13579">
        <f>K13579-L13579</f>
        <v>0</v>
      </c>
      <c r="N13579" t="str">
        <f>IF(K13579&gt;L13579,"HIGH ZONE BIAS",IF(K13579&lt;L13579,"LOW ZONE BIAS","EQUILIBRIUM"))</f>
        <v>EQUILIBRIUM</v>
      </c>
    </row>
    <row r="13580">
      <c r="A13580">
        <v>13987</v>
      </c>
      <c r="B13580" t="str">
        <v>2015-06-18</v>
      </c>
      <c r="C13580" t="str">
        <v>Evening</v>
      </c>
      <c r="D13580">
        <v>15</v>
      </c>
      <c r="E13580" t="str">
        <f>IF(MOD(D13580,2)=0,"EVEN","ODD")</f>
        <v>ODD</v>
      </c>
      <c r="F13580" t="str">
        <f>IF(D13580&lt;=18,"LOW (1-18)","HIGH (19-36)")</f>
        <v>LOW (1-18)</v>
      </c>
      <c r="G13580">
        <f>INT((D13580-1)/6)+1</f>
        <v>3</v>
      </c>
      <c r="H13580">
        <f>MOD(D13580-1,6)+1</f>
        <v>3</v>
      </c>
      <c r="I13580">
        <f>37-D13580</f>
        <v>22</v>
      </c>
      <c r="J13580">
        <f>ABS(D13580-D13581)</f>
        <v>18</v>
      </c>
      <c r="K13580">
        <f>AVERAGE(D13580:D13584)</f>
        <v>15</v>
      </c>
      <c r="L13580">
        <f>AVERAGE(D13580:D13599)</f>
        <v>15</v>
      </c>
      <c r="M13580">
        <f>K13580-L13580</f>
        <v>0</v>
      </c>
      <c r="N13580" t="str">
        <f>IF(K13580&gt;L13580,"HIGH ZONE BIAS",IF(K13580&lt;L13580,"LOW ZONE BIAS","EQUILIBRIUM"))</f>
        <v>EQUILIBRIUM</v>
      </c>
    </row>
    <row r="13581">
      <c r="A13581">
        <v>13986</v>
      </c>
      <c r="B13581" t="str">
        <v>2015-06-18</v>
      </c>
      <c r="C13581" t="str">
        <v>Midday</v>
      </c>
      <c r="D13581">
        <v>33</v>
      </c>
      <c r="E13581" t="str">
        <f>IF(MOD(D13581,2)=0,"EVEN","ODD")</f>
        <v>ODD</v>
      </c>
      <c r="F13581" t="str">
        <f>IF(D13581&lt;=18,"LOW (1-18)","HIGH (19-36)")</f>
        <v>HIGH (19-36)</v>
      </c>
      <c r="G13581">
        <f>INT((D13581-1)/6)+1</f>
        <v>6</v>
      </c>
      <c r="H13581">
        <f>MOD(D13581-1,6)+1</f>
        <v>3</v>
      </c>
      <c r="I13581">
        <f>37-D13581</f>
        <v>4</v>
      </c>
      <c r="J13581">
        <f>ABS(D13581-D13582)</f>
        <v>10</v>
      </c>
      <c r="K13581">
        <f>AVERAGE(D13581:D13585)</f>
        <v>33</v>
      </c>
      <c r="L13581">
        <f>AVERAGE(D13581:D13600)</f>
        <v>33</v>
      </c>
      <c r="M13581">
        <f>K13581-L13581</f>
        <v>0</v>
      </c>
      <c r="N13581" t="str">
        <f>IF(K13581&gt;L13581,"HIGH ZONE BIAS",IF(K13581&lt;L13581,"LOW ZONE BIAS","EQUILIBRIUM"))</f>
        <v>EQUILIBRIUM</v>
      </c>
    </row>
    <row r="13582">
      <c r="A13582">
        <v>13985</v>
      </c>
      <c r="B13582" t="str">
        <v>2015-06-18</v>
      </c>
      <c r="C13582" t="str">
        <v>Morning</v>
      </c>
      <c r="D13582">
        <v>23</v>
      </c>
      <c r="E13582" t="str">
        <f>IF(MOD(D13582,2)=0,"EVEN","ODD")</f>
        <v>ODD</v>
      </c>
      <c r="F13582" t="str">
        <f>IF(D13582&lt;=18,"LOW (1-18)","HIGH (19-36)")</f>
        <v>HIGH (19-36)</v>
      </c>
      <c r="G13582">
        <f>INT((D13582-1)/6)+1</f>
        <v>4</v>
      </c>
      <c r="H13582">
        <f>MOD(D13582-1,6)+1</f>
        <v>5</v>
      </c>
      <c r="I13582">
        <f>37-D13582</f>
        <v>14</v>
      </c>
      <c r="J13582">
        <f>ABS(D13582-D13583)</f>
        <v>11</v>
      </c>
      <c r="K13582">
        <f>AVERAGE(D13582:D13586)</f>
        <v>23</v>
      </c>
      <c r="L13582">
        <f>AVERAGE(D13582:D13601)</f>
        <v>23</v>
      </c>
      <c r="M13582">
        <f>K13582-L13582</f>
        <v>0</v>
      </c>
      <c r="N13582" t="str">
        <f>IF(K13582&gt;L13582,"HIGH ZONE BIAS",IF(K13582&lt;L13582,"LOW ZONE BIAS","EQUILIBRIUM"))</f>
        <v>EQUILIBRIUM</v>
      </c>
    </row>
    <row r="13583">
      <c r="A13583">
        <v>13984</v>
      </c>
      <c r="B13583" t="str">
        <v>2015-06-17</v>
      </c>
      <c r="C13583" t="str">
        <v>Evening</v>
      </c>
      <c r="D13583">
        <v>34</v>
      </c>
      <c r="E13583" t="str">
        <f>IF(MOD(D13583,2)=0,"EVEN","ODD")</f>
        <v>EVEN</v>
      </c>
      <c r="F13583" t="str">
        <f>IF(D13583&lt;=18,"LOW (1-18)","HIGH (19-36)")</f>
        <v>HIGH (19-36)</v>
      </c>
      <c r="G13583">
        <f>INT((D13583-1)/6)+1</f>
        <v>6</v>
      </c>
      <c r="H13583">
        <f>MOD(D13583-1,6)+1</f>
        <v>4</v>
      </c>
      <c r="I13583">
        <f>37-D13583</f>
        <v>3</v>
      </c>
      <c r="J13583">
        <f>ABS(D13583-D13584)</f>
        <v>7</v>
      </c>
      <c r="K13583">
        <f>AVERAGE(D13583:D13587)</f>
        <v>34</v>
      </c>
      <c r="L13583">
        <f>AVERAGE(D13583:D13602)</f>
        <v>34</v>
      </c>
      <c r="M13583">
        <f>K13583-L13583</f>
        <v>0</v>
      </c>
      <c r="N13583" t="str">
        <f>IF(K13583&gt;L13583,"HIGH ZONE BIAS",IF(K13583&lt;L13583,"LOW ZONE BIAS","EQUILIBRIUM"))</f>
        <v>EQUILIBRIUM</v>
      </c>
    </row>
    <row r="13584">
      <c r="A13584">
        <v>13983</v>
      </c>
      <c r="B13584" t="str">
        <v>2015-06-17</v>
      </c>
      <c r="C13584" t="str">
        <v>Midday</v>
      </c>
      <c r="D13584">
        <v>27</v>
      </c>
      <c r="E13584" t="str">
        <f>IF(MOD(D13584,2)=0,"EVEN","ODD")</f>
        <v>ODD</v>
      </c>
      <c r="F13584" t="str">
        <f>IF(D13584&lt;=18,"LOW (1-18)","HIGH (19-36)")</f>
        <v>HIGH (19-36)</v>
      </c>
      <c r="G13584">
        <f>INT((D13584-1)/6)+1</f>
        <v>5</v>
      </c>
      <c r="H13584">
        <f>MOD(D13584-1,6)+1</f>
        <v>3</v>
      </c>
      <c r="I13584">
        <f>37-D13584</f>
        <v>10</v>
      </c>
      <c r="J13584">
        <f>ABS(D13584-D13585)</f>
        <v>20</v>
      </c>
      <c r="K13584">
        <f>AVERAGE(D13584:D13588)</f>
        <v>27</v>
      </c>
      <c r="L13584">
        <f>AVERAGE(D13584:D13603)</f>
        <v>27</v>
      </c>
      <c r="M13584">
        <f>K13584-L13584</f>
        <v>0</v>
      </c>
      <c r="N13584" t="str">
        <f>IF(K13584&gt;L13584,"HIGH ZONE BIAS",IF(K13584&lt;L13584,"LOW ZONE BIAS","EQUILIBRIUM"))</f>
        <v>EQUILIBRIUM</v>
      </c>
    </row>
    <row r="13585">
      <c r="A13585">
        <v>13982</v>
      </c>
      <c r="B13585" t="str">
        <v>2015-06-17</v>
      </c>
      <c r="C13585" t="str">
        <v>Morning</v>
      </c>
      <c r="D13585">
        <v>7</v>
      </c>
      <c r="E13585" t="str">
        <f>IF(MOD(D13585,2)=0,"EVEN","ODD")</f>
        <v>ODD</v>
      </c>
      <c r="F13585" t="str">
        <f>IF(D13585&lt;=18,"LOW (1-18)","HIGH (19-36)")</f>
        <v>LOW (1-18)</v>
      </c>
      <c r="G13585">
        <f>INT((D13585-1)/6)+1</f>
        <v>2</v>
      </c>
      <c r="H13585">
        <f>MOD(D13585-1,6)+1</f>
        <v>1</v>
      </c>
      <c r="I13585">
        <f>37-D13585</f>
        <v>30</v>
      </c>
      <c r="J13585">
        <f>ABS(D13585-D13586)</f>
        <v>1</v>
      </c>
      <c r="K13585">
        <f>AVERAGE(D13585:D13589)</f>
        <v>7</v>
      </c>
      <c r="L13585">
        <f>AVERAGE(D13585:D13604)</f>
        <v>7</v>
      </c>
      <c r="M13585">
        <f>K13585-L13585</f>
        <v>0</v>
      </c>
      <c r="N13585" t="str">
        <f>IF(K13585&gt;L13585,"HIGH ZONE BIAS",IF(K13585&lt;L13585,"LOW ZONE BIAS","EQUILIBRIUM"))</f>
        <v>EQUILIBRIUM</v>
      </c>
    </row>
    <row r="13586">
      <c r="A13586">
        <v>13981</v>
      </c>
      <c r="B13586" t="str">
        <v>2015-06-16</v>
      </c>
      <c r="C13586" t="str">
        <v>Evening</v>
      </c>
      <c r="D13586">
        <v>6</v>
      </c>
      <c r="E13586" t="str">
        <f>IF(MOD(D13586,2)=0,"EVEN","ODD")</f>
        <v>EVEN</v>
      </c>
      <c r="F13586" t="str">
        <f>IF(D13586&lt;=18,"LOW (1-18)","HIGH (19-36)")</f>
        <v>LOW (1-18)</v>
      </c>
      <c r="G13586">
        <f>INT((D13586-1)/6)+1</f>
        <v>1</v>
      </c>
      <c r="H13586">
        <f>MOD(D13586-1,6)+1</f>
        <v>6</v>
      </c>
      <c r="I13586">
        <f>37-D13586</f>
        <v>31</v>
      </c>
      <c r="J13586">
        <f>ABS(D13586-D13587)</f>
        <v>6</v>
      </c>
      <c r="K13586">
        <f>AVERAGE(D13586:D13590)</f>
        <v>6</v>
      </c>
      <c r="L13586">
        <f>AVERAGE(D13586:D13605)</f>
        <v>6</v>
      </c>
      <c r="M13586">
        <f>K13586-L13586</f>
        <v>0</v>
      </c>
      <c r="N13586" t="str">
        <f>IF(K13586&gt;L13586,"HIGH ZONE BIAS",IF(K13586&lt;L13586,"LOW ZONE BIAS","EQUILIBRIUM"))</f>
        <v>EQUILIBRIUM</v>
      </c>
    </row>
    <row r="13587">
      <c r="A13587">
        <v>13980</v>
      </c>
      <c r="B13587" t="str">
        <v>2015-06-16</v>
      </c>
      <c r="C13587" t="str">
        <v>Midday</v>
      </c>
      <c r="D13587">
        <v>12</v>
      </c>
      <c r="E13587" t="str">
        <f>IF(MOD(D13587,2)=0,"EVEN","ODD")</f>
        <v>EVEN</v>
      </c>
      <c r="F13587" t="str">
        <f>IF(D13587&lt;=18,"LOW (1-18)","HIGH (19-36)")</f>
        <v>LOW (1-18)</v>
      </c>
      <c r="G13587">
        <f>INT((D13587-1)/6)+1</f>
        <v>2</v>
      </c>
      <c r="H13587">
        <f>MOD(D13587-1,6)+1</f>
        <v>6</v>
      </c>
      <c r="I13587">
        <f>37-D13587</f>
        <v>25</v>
      </c>
      <c r="J13587">
        <f>ABS(D13587-D13588)</f>
        <v>16</v>
      </c>
      <c r="K13587">
        <f>AVERAGE(D13587:D13591)</f>
        <v>12</v>
      </c>
      <c r="L13587">
        <f>AVERAGE(D13587:D13606)</f>
        <v>12</v>
      </c>
      <c r="M13587">
        <f>K13587-L13587</f>
        <v>0</v>
      </c>
      <c r="N13587" t="str">
        <f>IF(K13587&gt;L13587,"HIGH ZONE BIAS",IF(K13587&lt;L13587,"LOW ZONE BIAS","EQUILIBRIUM"))</f>
        <v>EQUILIBRIUM</v>
      </c>
    </row>
    <row r="13588">
      <c r="A13588">
        <v>13979</v>
      </c>
      <c r="B13588" t="str">
        <v>2015-06-16</v>
      </c>
      <c r="C13588" t="str">
        <v>Morning</v>
      </c>
      <c r="D13588">
        <v>28</v>
      </c>
      <c r="E13588" t="str">
        <f>IF(MOD(D13588,2)=0,"EVEN","ODD")</f>
        <v>EVEN</v>
      </c>
      <c r="F13588" t="str">
        <f>IF(D13588&lt;=18,"LOW (1-18)","HIGH (19-36)")</f>
        <v>HIGH (19-36)</v>
      </c>
      <c r="G13588">
        <f>INT((D13588-1)/6)+1</f>
        <v>5</v>
      </c>
      <c r="H13588">
        <f>MOD(D13588-1,6)+1</f>
        <v>4</v>
      </c>
      <c r="I13588">
        <f>37-D13588</f>
        <v>9</v>
      </c>
      <c r="J13588">
        <f>ABS(D13588-D13589)</f>
        <v>3</v>
      </c>
      <c r="K13588">
        <f>AVERAGE(D13588:D13592)</f>
        <v>28</v>
      </c>
      <c r="L13588">
        <f>AVERAGE(D13588:D13607)</f>
        <v>28</v>
      </c>
      <c r="M13588">
        <f>K13588-L13588</f>
        <v>0</v>
      </c>
      <c r="N13588" t="str">
        <f>IF(K13588&gt;L13588,"HIGH ZONE BIAS",IF(K13588&lt;L13588,"LOW ZONE BIAS","EQUILIBRIUM"))</f>
        <v>EQUILIBRIUM</v>
      </c>
    </row>
    <row r="13589">
      <c r="A13589">
        <v>13978</v>
      </c>
      <c r="B13589" t="str">
        <v>2015-06-15</v>
      </c>
      <c r="C13589" t="str">
        <v>Evening</v>
      </c>
      <c r="D13589">
        <v>25</v>
      </c>
      <c r="E13589" t="str">
        <f>IF(MOD(D13589,2)=0,"EVEN","ODD")</f>
        <v>ODD</v>
      </c>
      <c r="F13589" t="str">
        <f>IF(D13589&lt;=18,"LOW (1-18)","HIGH (19-36)")</f>
        <v>HIGH (19-36)</v>
      </c>
      <c r="G13589">
        <f>INT((D13589-1)/6)+1</f>
        <v>5</v>
      </c>
      <c r="H13589">
        <f>MOD(D13589-1,6)+1</f>
        <v>1</v>
      </c>
      <c r="I13589">
        <f>37-D13589</f>
        <v>12</v>
      </c>
      <c r="J13589">
        <f>ABS(D13589-D13590)</f>
        <v>17</v>
      </c>
      <c r="K13589">
        <f>AVERAGE(D13589:D13593)</f>
        <v>25</v>
      </c>
      <c r="L13589">
        <f>AVERAGE(D13589:D13608)</f>
        <v>25</v>
      </c>
      <c r="M13589">
        <f>K13589-L13589</f>
        <v>0</v>
      </c>
      <c r="N13589" t="str">
        <f>IF(K13589&gt;L13589,"HIGH ZONE BIAS",IF(K13589&lt;L13589,"LOW ZONE BIAS","EQUILIBRIUM"))</f>
        <v>EQUILIBRIUM</v>
      </c>
    </row>
    <row r="13590">
      <c r="A13590">
        <v>13977</v>
      </c>
      <c r="B13590" t="str">
        <v>2015-06-15</v>
      </c>
      <c r="C13590" t="str">
        <v>Midday</v>
      </c>
      <c r="D13590">
        <v>8</v>
      </c>
      <c r="E13590" t="str">
        <f>IF(MOD(D13590,2)=0,"EVEN","ODD")</f>
        <v>EVEN</v>
      </c>
      <c r="F13590" t="str">
        <f>IF(D13590&lt;=18,"LOW (1-18)","HIGH (19-36)")</f>
        <v>LOW (1-18)</v>
      </c>
      <c r="G13590">
        <f>INT((D13590-1)/6)+1</f>
        <v>2</v>
      </c>
      <c r="H13590">
        <f>MOD(D13590-1,6)+1</f>
        <v>2</v>
      </c>
      <c r="I13590">
        <f>37-D13590</f>
        <v>29</v>
      </c>
      <c r="J13590">
        <f>ABS(D13590-D13591)</f>
        <v>2</v>
      </c>
      <c r="K13590">
        <f>AVERAGE(D13590:D13594)</f>
        <v>8</v>
      </c>
      <c r="L13590">
        <f>AVERAGE(D13590:D13609)</f>
        <v>8</v>
      </c>
      <c r="M13590">
        <f>K13590-L13590</f>
        <v>0</v>
      </c>
      <c r="N13590" t="str">
        <f>IF(K13590&gt;L13590,"HIGH ZONE BIAS",IF(K13590&lt;L13590,"LOW ZONE BIAS","EQUILIBRIUM"))</f>
        <v>EQUILIBRIUM</v>
      </c>
    </row>
    <row r="13591">
      <c r="A13591">
        <v>13976</v>
      </c>
      <c r="B13591" t="str">
        <v>2015-06-15</v>
      </c>
      <c r="C13591" t="str">
        <v>Morning</v>
      </c>
      <c r="D13591">
        <v>6</v>
      </c>
      <c r="E13591" t="str">
        <f>IF(MOD(D13591,2)=0,"EVEN","ODD")</f>
        <v>EVEN</v>
      </c>
      <c r="F13591" t="str">
        <f>IF(D13591&lt;=18,"LOW (1-18)","HIGH (19-36)")</f>
        <v>LOW (1-18)</v>
      </c>
      <c r="G13591">
        <f>INT((D13591-1)/6)+1</f>
        <v>1</v>
      </c>
      <c r="H13591">
        <f>MOD(D13591-1,6)+1</f>
        <v>6</v>
      </c>
      <c r="I13591">
        <f>37-D13591</f>
        <v>31</v>
      </c>
      <c r="J13591">
        <f>ABS(D13591-D13592)</f>
        <v>1</v>
      </c>
      <c r="K13591">
        <f>AVERAGE(D13591:D13595)</f>
        <v>6</v>
      </c>
      <c r="L13591">
        <f>AVERAGE(D13591:D13610)</f>
        <v>6</v>
      </c>
      <c r="M13591">
        <f>K13591-L13591</f>
        <v>0</v>
      </c>
      <c r="N13591" t="str">
        <f>IF(K13591&gt;L13591,"HIGH ZONE BIAS",IF(K13591&lt;L13591,"LOW ZONE BIAS","EQUILIBRIUM"))</f>
        <v>EQUILIBRIUM</v>
      </c>
    </row>
    <row r="13592">
      <c r="A13592">
        <v>13975</v>
      </c>
      <c r="B13592" t="str">
        <v>2015-06-13</v>
      </c>
      <c r="C13592" t="str">
        <v>Evening</v>
      </c>
      <c r="D13592">
        <v>7</v>
      </c>
      <c r="E13592" t="str">
        <f>IF(MOD(D13592,2)=0,"EVEN","ODD")</f>
        <v>ODD</v>
      </c>
      <c r="F13592" t="str">
        <f>IF(D13592&lt;=18,"LOW (1-18)","HIGH (19-36)")</f>
        <v>LOW (1-18)</v>
      </c>
      <c r="G13592">
        <f>INT((D13592-1)/6)+1</f>
        <v>2</v>
      </c>
      <c r="H13592">
        <f>MOD(D13592-1,6)+1</f>
        <v>1</v>
      </c>
      <c r="I13592">
        <f>37-D13592</f>
        <v>30</v>
      </c>
      <c r="J13592">
        <f>ABS(D13592-D13593)</f>
        <v>0</v>
      </c>
      <c r="K13592">
        <f>AVERAGE(D13592:D13596)</f>
        <v>7</v>
      </c>
      <c r="L13592">
        <f>AVERAGE(D13592:D13611)</f>
        <v>7</v>
      </c>
      <c r="M13592">
        <f>K13592-L13592</f>
        <v>0</v>
      </c>
      <c r="N13592" t="str">
        <f>IF(K13592&gt;L13592,"HIGH ZONE BIAS",IF(K13592&lt;L13592,"LOW ZONE BIAS","EQUILIBRIUM"))</f>
        <v>EQUILIBRIUM</v>
      </c>
    </row>
    <row r="13593">
      <c r="A13593">
        <v>13974</v>
      </c>
      <c r="B13593" t="str">
        <v>2015-06-13</v>
      </c>
      <c r="C13593" t="str">
        <v>Midday</v>
      </c>
      <c r="D13593">
        <v>7</v>
      </c>
      <c r="E13593" t="str">
        <f>IF(MOD(D13593,2)=0,"EVEN","ODD")</f>
        <v>ODD</v>
      </c>
      <c r="F13593" t="str">
        <f>IF(D13593&lt;=18,"LOW (1-18)","HIGH (19-36)")</f>
        <v>LOW (1-18)</v>
      </c>
      <c r="G13593">
        <f>INT((D13593-1)/6)+1</f>
        <v>2</v>
      </c>
      <c r="H13593">
        <f>MOD(D13593-1,6)+1</f>
        <v>1</v>
      </c>
      <c r="I13593">
        <f>37-D13593</f>
        <v>30</v>
      </c>
      <c r="J13593">
        <f>ABS(D13593-D13594)</f>
        <v>18</v>
      </c>
      <c r="K13593">
        <f>AVERAGE(D13593:D13597)</f>
        <v>7</v>
      </c>
      <c r="L13593">
        <f>AVERAGE(D13593:D13612)</f>
        <v>7</v>
      </c>
      <c r="M13593">
        <f>K13593-L13593</f>
        <v>0</v>
      </c>
      <c r="N13593" t="str">
        <f>IF(K13593&gt;L13593,"HIGH ZONE BIAS",IF(K13593&lt;L13593,"LOW ZONE BIAS","EQUILIBRIUM"))</f>
        <v>EQUILIBRIUM</v>
      </c>
    </row>
    <row r="13594">
      <c r="A13594">
        <v>13973</v>
      </c>
      <c r="B13594" t="str">
        <v>2015-06-13</v>
      </c>
      <c r="C13594" t="str">
        <v>Morning</v>
      </c>
      <c r="D13594">
        <v>25</v>
      </c>
      <c r="E13594" t="str">
        <f>IF(MOD(D13594,2)=0,"EVEN","ODD")</f>
        <v>ODD</v>
      </c>
      <c r="F13594" t="str">
        <f>IF(D13594&lt;=18,"LOW (1-18)","HIGH (19-36)")</f>
        <v>HIGH (19-36)</v>
      </c>
      <c r="G13594">
        <f>INT((D13594-1)/6)+1</f>
        <v>5</v>
      </c>
      <c r="H13594">
        <f>MOD(D13594-1,6)+1</f>
        <v>1</v>
      </c>
      <c r="I13594">
        <f>37-D13594</f>
        <v>12</v>
      </c>
      <c r="J13594">
        <f>ABS(D13594-D13595)</f>
        <v>24</v>
      </c>
      <c r="K13594">
        <f>AVERAGE(D13594:D13598)</f>
        <v>25</v>
      </c>
      <c r="L13594">
        <f>AVERAGE(D13594:D13613)</f>
        <v>25</v>
      </c>
      <c r="M13594">
        <f>K13594-L13594</f>
        <v>0</v>
      </c>
      <c r="N13594" t="str">
        <f>IF(K13594&gt;L13594,"HIGH ZONE BIAS",IF(K13594&lt;L13594,"LOW ZONE BIAS","EQUILIBRIUM"))</f>
        <v>EQUILIBRIUM</v>
      </c>
    </row>
    <row r="13595">
      <c r="A13595">
        <v>13972</v>
      </c>
      <c r="B13595" t="str">
        <v>2015-06-12</v>
      </c>
      <c r="C13595" t="str">
        <v>Evening</v>
      </c>
      <c r="D13595">
        <v>1</v>
      </c>
      <c r="E13595" t="str">
        <f>IF(MOD(D13595,2)=0,"EVEN","ODD")</f>
        <v>ODD</v>
      </c>
      <c r="F13595" t="str">
        <f>IF(D13595&lt;=18,"LOW (1-18)","HIGH (19-36)")</f>
        <v>LOW (1-18)</v>
      </c>
      <c r="G13595">
        <f>INT((D13595-1)/6)+1</f>
        <v>1</v>
      </c>
      <c r="H13595">
        <f>MOD(D13595-1,6)+1</f>
        <v>1</v>
      </c>
      <c r="I13595">
        <f>37-D13595</f>
        <v>36</v>
      </c>
      <c r="J13595">
        <f>ABS(D13595-D13596)</f>
        <v>30</v>
      </c>
      <c r="K13595">
        <f>AVERAGE(D13595:D13599)</f>
        <v>1</v>
      </c>
      <c r="L13595">
        <f>AVERAGE(D13595:D13614)</f>
        <v>1</v>
      </c>
      <c r="M13595">
        <f>K13595-L13595</f>
        <v>0</v>
      </c>
      <c r="N13595" t="str">
        <f>IF(K13595&gt;L13595,"HIGH ZONE BIAS",IF(K13595&lt;L13595,"LOW ZONE BIAS","EQUILIBRIUM"))</f>
        <v>EQUILIBRIUM</v>
      </c>
    </row>
    <row r="13596">
      <c r="A13596">
        <v>13971</v>
      </c>
      <c r="B13596" t="str">
        <v>2015-06-12</v>
      </c>
      <c r="C13596" t="str">
        <v>Midday</v>
      </c>
      <c r="D13596">
        <v>31</v>
      </c>
      <c r="E13596" t="str">
        <f>IF(MOD(D13596,2)=0,"EVEN","ODD")</f>
        <v>ODD</v>
      </c>
      <c r="F13596" t="str">
        <f>IF(D13596&lt;=18,"LOW (1-18)","HIGH (19-36)")</f>
        <v>HIGH (19-36)</v>
      </c>
      <c r="G13596">
        <f>INT((D13596-1)/6)+1</f>
        <v>6</v>
      </c>
      <c r="H13596">
        <f>MOD(D13596-1,6)+1</f>
        <v>1</v>
      </c>
      <c r="I13596">
        <f>37-D13596</f>
        <v>6</v>
      </c>
      <c r="J13596">
        <f>ABS(D13596-D13597)</f>
        <v>11</v>
      </c>
      <c r="K13596">
        <f>AVERAGE(D13596:D13600)</f>
        <v>31</v>
      </c>
      <c r="L13596">
        <f>AVERAGE(D13596:D13615)</f>
        <v>31</v>
      </c>
      <c r="M13596">
        <f>K13596-L13596</f>
        <v>0</v>
      </c>
      <c r="N13596" t="str">
        <f>IF(K13596&gt;L13596,"HIGH ZONE BIAS",IF(K13596&lt;L13596,"LOW ZONE BIAS","EQUILIBRIUM"))</f>
        <v>EQUILIBRIUM</v>
      </c>
    </row>
    <row r="13597">
      <c r="A13597">
        <v>13970</v>
      </c>
      <c r="B13597" t="str">
        <v>2015-06-12</v>
      </c>
      <c r="C13597" t="str">
        <v>Morning</v>
      </c>
      <c r="D13597">
        <v>20</v>
      </c>
      <c r="E13597" t="str">
        <f>IF(MOD(D13597,2)=0,"EVEN","ODD")</f>
        <v>EVEN</v>
      </c>
      <c r="F13597" t="str">
        <f>IF(D13597&lt;=18,"LOW (1-18)","HIGH (19-36)")</f>
        <v>HIGH (19-36)</v>
      </c>
      <c r="G13597">
        <f>INT((D13597-1)/6)+1</f>
        <v>4</v>
      </c>
      <c r="H13597">
        <f>MOD(D13597-1,6)+1</f>
        <v>2</v>
      </c>
      <c r="I13597">
        <f>37-D13597</f>
        <v>17</v>
      </c>
      <c r="J13597">
        <f>ABS(D13597-D13598)</f>
        <v>8</v>
      </c>
      <c r="K13597">
        <f>AVERAGE(D13597:D13601)</f>
        <v>20</v>
      </c>
      <c r="L13597">
        <f>AVERAGE(D13597:D13616)</f>
        <v>20</v>
      </c>
      <c r="M13597">
        <f>K13597-L13597</f>
        <v>0</v>
      </c>
      <c r="N13597" t="str">
        <f>IF(K13597&gt;L13597,"HIGH ZONE BIAS",IF(K13597&lt;L13597,"LOW ZONE BIAS","EQUILIBRIUM"))</f>
        <v>EQUILIBRIUM</v>
      </c>
    </row>
    <row r="13598">
      <c r="A13598">
        <v>13969</v>
      </c>
      <c r="B13598" t="str">
        <v>2015-06-11</v>
      </c>
      <c r="C13598" t="str">
        <v>Evening</v>
      </c>
      <c r="D13598">
        <v>12</v>
      </c>
      <c r="E13598" t="str">
        <f>IF(MOD(D13598,2)=0,"EVEN","ODD")</f>
        <v>EVEN</v>
      </c>
      <c r="F13598" t="str">
        <f>IF(D13598&lt;=18,"LOW (1-18)","HIGH (19-36)")</f>
        <v>LOW (1-18)</v>
      </c>
      <c r="G13598">
        <f>INT((D13598-1)/6)+1</f>
        <v>2</v>
      </c>
      <c r="H13598">
        <f>MOD(D13598-1,6)+1</f>
        <v>6</v>
      </c>
      <c r="I13598">
        <f>37-D13598</f>
        <v>25</v>
      </c>
      <c r="J13598">
        <f>ABS(D13598-D13599)</f>
        <v>10</v>
      </c>
      <c r="K13598">
        <f>AVERAGE(D13598:D13602)</f>
        <v>12</v>
      </c>
      <c r="L13598">
        <f>AVERAGE(D13598:D13617)</f>
        <v>12</v>
      </c>
      <c r="M13598">
        <f>K13598-L13598</f>
        <v>0</v>
      </c>
      <c r="N13598" t="str">
        <f>IF(K13598&gt;L13598,"HIGH ZONE BIAS",IF(K13598&lt;L13598,"LOW ZONE BIAS","EQUILIBRIUM"))</f>
        <v>EQUILIBRIUM</v>
      </c>
    </row>
    <row r="13599">
      <c r="A13599">
        <v>13968</v>
      </c>
      <c r="B13599" t="str">
        <v>2015-06-11</v>
      </c>
      <c r="C13599" t="str">
        <v>Midday</v>
      </c>
      <c r="D13599">
        <v>2</v>
      </c>
      <c r="E13599" t="str">
        <f>IF(MOD(D13599,2)=0,"EVEN","ODD")</f>
        <v>EVEN</v>
      </c>
      <c r="F13599" t="str">
        <f>IF(D13599&lt;=18,"LOW (1-18)","HIGH (19-36)")</f>
        <v>LOW (1-18)</v>
      </c>
      <c r="G13599">
        <f>INT((D13599-1)/6)+1</f>
        <v>1</v>
      </c>
      <c r="H13599">
        <f>MOD(D13599-1,6)+1</f>
        <v>2</v>
      </c>
      <c r="I13599">
        <f>37-D13599</f>
        <v>35</v>
      </c>
      <c r="J13599">
        <f>ABS(D13599-D13600)</f>
        <v>22</v>
      </c>
      <c r="K13599">
        <f>AVERAGE(D13599:D13603)</f>
        <v>2</v>
      </c>
      <c r="L13599">
        <f>AVERAGE(D13599:D13618)</f>
        <v>2</v>
      </c>
      <c r="M13599">
        <f>K13599-L13599</f>
        <v>0</v>
      </c>
      <c r="N13599" t="str">
        <f>IF(K13599&gt;L13599,"HIGH ZONE BIAS",IF(K13599&lt;L13599,"LOW ZONE BIAS","EQUILIBRIUM"))</f>
        <v>EQUILIBRIUM</v>
      </c>
    </row>
    <row r="13600">
      <c r="A13600">
        <v>13967</v>
      </c>
      <c r="B13600" t="str">
        <v>2015-06-11</v>
      </c>
      <c r="C13600" t="str">
        <v>Morning</v>
      </c>
      <c r="D13600">
        <v>24</v>
      </c>
      <c r="E13600" t="str">
        <f>IF(MOD(D13600,2)=0,"EVEN","ODD")</f>
        <v>EVEN</v>
      </c>
      <c r="F13600" t="str">
        <f>IF(D13600&lt;=18,"LOW (1-18)","HIGH (19-36)")</f>
        <v>HIGH (19-36)</v>
      </c>
      <c r="G13600">
        <f>INT((D13600-1)/6)+1</f>
        <v>4</v>
      </c>
      <c r="H13600">
        <f>MOD(D13600-1,6)+1</f>
        <v>6</v>
      </c>
      <c r="I13600">
        <f>37-D13600</f>
        <v>13</v>
      </c>
      <c r="J13600">
        <f>ABS(D13600-D13601)</f>
        <v>4</v>
      </c>
      <c r="K13600">
        <f>AVERAGE(D13600:D13604)</f>
        <v>24</v>
      </c>
      <c r="L13600">
        <f>AVERAGE(D13600:D13619)</f>
        <v>24</v>
      </c>
      <c r="M13600">
        <f>K13600-L13600</f>
        <v>0</v>
      </c>
      <c r="N13600" t="str">
        <f>IF(K13600&gt;L13600,"HIGH ZONE BIAS",IF(K13600&lt;L13600,"LOW ZONE BIAS","EQUILIBRIUM"))</f>
        <v>EQUILIBRIUM</v>
      </c>
    </row>
    <row r="13601">
      <c r="A13601">
        <v>13966</v>
      </c>
      <c r="B13601" t="str">
        <v>2015-06-10</v>
      </c>
      <c r="C13601" t="str">
        <v>Evening</v>
      </c>
      <c r="D13601">
        <v>28</v>
      </c>
      <c r="E13601" t="str">
        <f>IF(MOD(D13601,2)=0,"EVEN","ODD")</f>
        <v>EVEN</v>
      </c>
      <c r="F13601" t="str">
        <f>IF(D13601&lt;=18,"LOW (1-18)","HIGH (19-36)")</f>
        <v>HIGH (19-36)</v>
      </c>
      <c r="G13601">
        <f>INT((D13601-1)/6)+1</f>
        <v>5</v>
      </c>
      <c r="H13601">
        <f>MOD(D13601-1,6)+1</f>
        <v>4</v>
      </c>
      <c r="I13601">
        <f>37-D13601</f>
        <v>9</v>
      </c>
      <c r="J13601">
        <f>ABS(D13601-D13602)</f>
        <v>24</v>
      </c>
      <c r="K13601">
        <f>AVERAGE(D13601:D13605)</f>
        <v>28</v>
      </c>
      <c r="L13601">
        <f>AVERAGE(D13601:D13620)</f>
        <v>28</v>
      </c>
      <c r="M13601">
        <f>K13601-L13601</f>
        <v>0</v>
      </c>
      <c r="N13601" t="str">
        <f>IF(K13601&gt;L13601,"HIGH ZONE BIAS",IF(K13601&lt;L13601,"LOW ZONE BIAS","EQUILIBRIUM"))</f>
        <v>EQUILIBRIUM</v>
      </c>
    </row>
    <row r="13602">
      <c r="A13602">
        <v>13965</v>
      </c>
      <c r="B13602" t="str">
        <v>2015-06-10</v>
      </c>
      <c r="C13602" t="str">
        <v>Midday</v>
      </c>
      <c r="D13602">
        <v>4</v>
      </c>
      <c r="E13602" t="str">
        <f>IF(MOD(D13602,2)=0,"EVEN","ODD")</f>
        <v>EVEN</v>
      </c>
      <c r="F13602" t="str">
        <f>IF(D13602&lt;=18,"LOW (1-18)","HIGH (19-36)")</f>
        <v>LOW (1-18)</v>
      </c>
      <c r="G13602">
        <f>INT((D13602-1)/6)+1</f>
        <v>1</v>
      </c>
      <c r="H13602">
        <f>MOD(D13602-1,6)+1</f>
        <v>4</v>
      </c>
      <c r="I13602">
        <f>37-D13602</f>
        <v>33</v>
      </c>
      <c r="J13602">
        <f>ABS(D13602-D13603)</f>
        <v>19</v>
      </c>
      <c r="K13602">
        <f>AVERAGE(D13602:D13606)</f>
        <v>4</v>
      </c>
      <c r="L13602">
        <f>AVERAGE(D13602:D13621)</f>
        <v>4</v>
      </c>
      <c r="M13602">
        <f>K13602-L13602</f>
        <v>0</v>
      </c>
      <c r="N13602" t="str">
        <f>IF(K13602&gt;L13602,"HIGH ZONE BIAS",IF(K13602&lt;L13602,"LOW ZONE BIAS","EQUILIBRIUM"))</f>
        <v>EQUILIBRIUM</v>
      </c>
    </row>
    <row r="13603">
      <c r="A13603">
        <v>13964</v>
      </c>
      <c r="B13603" t="str">
        <v>2015-06-10</v>
      </c>
      <c r="C13603" t="str">
        <v>Morning</v>
      </c>
      <c r="D13603">
        <v>23</v>
      </c>
      <c r="E13603" t="str">
        <f>IF(MOD(D13603,2)=0,"EVEN","ODD")</f>
        <v>ODD</v>
      </c>
      <c r="F13603" t="str">
        <f>IF(D13603&lt;=18,"LOW (1-18)","HIGH (19-36)")</f>
        <v>HIGH (19-36)</v>
      </c>
      <c r="G13603">
        <f>INT((D13603-1)/6)+1</f>
        <v>4</v>
      </c>
      <c r="H13603">
        <f>MOD(D13603-1,6)+1</f>
        <v>5</v>
      </c>
      <c r="I13603">
        <f>37-D13603</f>
        <v>14</v>
      </c>
      <c r="J13603">
        <f>ABS(D13603-D13604)</f>
        <v>11</v>
      </c>
      <c r="K13603">
        <f>AVERAGE(D13603:D13607)</f>
        <v>23</v>
      </c>
      <c r="L13603">
        <f>AVERAGE(D13603:D13622)</f>
        <v>23</v>
      </c>
      <c r="M13603">
        <f>K13603-L13603</f>
        <v>0</v>
      </c>
      <c r="N13603" t="str">
        <f>IF(K13603&gt;L13603,"HIGH ZONE BIAS",IF(K13603&lt;L13603,"LOW ZONE BIAS","EQUILIBRIUM"))</f>
        <v>EQUILIBRIUM</v>
      </c>
    </row>
    <row r="13604">
      <c r="A13604">
        <v>13963</v>
      </c>
      <c r="B13604" t="str">
        <v>2015-06-09</v>
      </c>
      <c r="C13604" t="str">
        <v>Evening</v>
      </c>
      <c r="D13604">
        <v>12</v>
      </c>
      <c r="E13604" t="str">
        <f>IF(MOD(D13604,2)=0,"EVEN","ODD")</f>
        <v>EVEN</v>
      </c>
      <c r="F13604" t="str">
        <f>IF(D13604&lt;=18,"LOW (1-18)","HIGH (19-36)")</f>
        <v>LOW (1-18)</v>
      </c>
      <c r="G13604">
        <f>INT((D13604-1)/6)+1</f>
        <v>2</v>
      </c>
      <c r="H13604">
        <f>MOD(D13604-1,6)+1</f>
        <v>6</v>
      </c>
      <c r="I13604">
        <f>37-D13604</f>
        <v>25</v>
      </c>
      <c r="J13604">
        <f>ABS(D13604-D13605)</f>
        <v>9</v>
      </c>
      <c r="K13604">
        <f>AVERAGE(D13604:D13608)</f>
        <v>12</v>
      </c>
      <c r="L13604">
        <f>AVERAGE(D13604:D13623)</f>
        <v>12</v>
      </c>
      <c r="M13604">
        <f>K13604-L13604</f>
        <v>0</v>
      </c>
      <c r="N13604" t="str">
        <f>IF(K13604&gt;L13604,"HIGH ZONE BIAS",IF(K13604&lt;L13604,"LOW ZONE BIAS","EQUILIBRIUM"))</f>
        <v>EQUILIBRIUM</v>
      </c>
    </row>
    <row r="13605">
      <c r="A13605">
        <v>13962</v>
      </c>
      <c r="B13605" t="str">
        <v>2015-06-09</v>
      </c>
      <c r="C13605" t="str">
        <v>Midday</v>
      </c>
      <c r="D13605">
        <v>3</v>
      </c>
      <c r="E13605" t="str">
        <f>IF(MOD(D13605,2)=0,"EVEN","ODD")</f>
        <v>ODD</v>
      </c>
      <c r="F13605" t="str">
        <f>IF(D13605&lt;=18,"LOW (1-18)","HIGH (19-36)")</f>
        <v>LOW (1-18)</v>
      </c>
      <c r="G13605">
        <f>INT((D13605-1)/6)+1</f>
        <v>1</v>
      </c>
      <c r="H13605">
        <f>MOD(D13605-1,6)+1</f>
        <v>3</v>
      </c>
      <c r="I13605">
        <f>37-D13605</f>
        <v>34</v>
      </c>
      <c r="J13605">
        <f>ABS(D13605-D13606)</f>
        <v>14</v>
      </c>
      <c r="K13605">
        <f>AVERAGE(D13605:D13609)</f>
        <v>3</v>
      </c>
      <c r="L13605">
        <f>AVERAGE(D13605:D13624)</f>
        <v>3</v>
      </c>
      <c r="M13605">
        <f>K13605-L13605</f>
        <v>0</v>
      </c>
      <c r="N13605" t="str">
        <f>IF(K13605&gt;L13605,"HIGH ZONE BIAS",IF(K13605&lt;L13605,"LOW ZONE BIAS","EQUILIBRIUM"))</f>
        <v>EQUILIBRIUM</v>
      </c>
    </row>
    <row r="13606">
      <c r="A13606">
        <v>13961</v>
      </c>
      <c r="B13606" t="str">
        <v>2015-06-09</v>
      </c>
      <c r="C13606" t="str">
        <v>Morning</v>
      </c>
      <c r="D13606">
        <v>17</v>
      </c>
      <c r="E13606" t="str">
        <f>IF(MOD(D13606,2)=0,"EVEN","ODD")</f>
        <v>ODD</v>
      </c>
      <c r="F13606" t="str">
        <f>IF(D13606&lt;=18,"LOW (1-18)","HIGH (19-36)")</f>
        <v>LOW (1-18)</v>
      </c>
      <c r="G13606">
        <f>INT((D13606-1)/6)+1</f>
        <v>3</v>
      </c>
      <c r="H13606">
        <f>MOD(D13606-1,6)+1</f>
        <v>5</v>
      </c>
      <c r="I13606">
        <f>37-D13606</f>
        <v>20</v>
      </c>
      <c r="J13606">
        <f>ABS(D13606-D13607)</f>
        <v>5</v>
      </c>
      <c r="K13606">
        <f>AVERAGE(D13606:D13610)</f>
        <v>17</v>
      </c>
      <c r="L13606">
        <f>AVERAGE(D13606:D13625)</f>
        <v>17</v>
      </c>
      <c r="M13606">
        <f>K13606-L13606</f>
        <v>0</v>
      </c>
      <c r="N13606" t="str">
        <f>IF(K13606&gt;L13606,"HIGH ZONE BIAS",IF(K13606&lt;L13606,"LOW ZONE BIAS","EQUILIBRIUM"))</f>
        <v>EQUILIBRIUM</v>
      </c>
    </row>
    <row r="13607">
      <c r="A13607">
        <v>13960</v>
      </c>
      <c r="B13607" t="str">
        <v>2015-06-08</v>
      </c>
      <c r="C13607" t="str">
        <v>Evening</v>
      </c>
      <c r="D13607">
        <v>12</v>
      </c>
      <c r="E13607" t="str">
        <f>IF(MOD(D13607,2)=0,"EVEN","ODD")</f>
        <v>EVEN</v>
      </c>
      <c r="F13607" t="str">
        <f>IF(D13607&lt;=18,"LOW (1-18)","HIGH (19-36)")</f>
        <v>LOW (1-18)</v>
      </c>
      <c r="G13607">
        <f>INT((D13607-1)/6)+1</f>
        <v>2</v>
      </c>
      <c r="H13607">
        <f>MOD(D13607-1,6)+1</f>
        <v>6</v>
      </c>
      <c r="I13607">
        <f>37-D13607</f>
        <v>25</v>
      </c>
      <c r="J13607">
        <f>ABS(D13607-D13608)</f>
        <v>8</v>
      </c>
      <c r="K13607">
        <f>AVERAGE(D13607:D13611)</f>
        <v>12</v>
      </c>
      <c r="L13607">
        <f>AVERAGE(D13607:D13626)</f>
        <v>12</v>
      </c>
      <c r="M13607">
        <f>K13607-L13607</f>
        <v>0</v>
      </c>
      <c r="N13607" t="str">
        <f>IF(K13607&gt;L13607,"HIGH ZONE BIAS",IF(K13607&lt;L13607,"LOW ZONE BIAS","EQUILIBRIUM"))</f>
        <v>EQUILIBRIUM</v>
      </c>
    </row>
    <row r="13608">
      <c r="A13608">
        <v>13959</v>
      </c>
      <c r="B13608" t="str">
        <v>2015-06-08</v>
      </c>
      <c r="C13608" t="str">
        <v>Midday</v>
      </c>
      <c r="D13608">
        <v>4</v>
      </c>
      <c r="E13608" t="str">
        <f>IF(MOD(D13608,2)=0,"EVEN","ODD")</f>
        <v>EVEN</v>
      </c>
      <c r="F13608" t="str">
        <f>IF(D13608&lt;=18,"LOW (1-18)","HIGH (19-36)")</f>
        <v>LOW (1-18)</v>
      </c>
      <c r="G13608">
        <f>INT((D13608-1)/6)+1</f>
        <v>1</v>
      </c>
      <c r="H13608">
        <f>MOD(D13608-1,6)+1</f>
        <v>4</v>
      </c>
      <c r="I13608">
        <f>37-D13608</f>
        <v>33</v>
      </c>
      <c r="J13608">
        <f>ABS(D13608-D13609)</f>
        <v>17</v>
      </c>
      <c r="K13608">
        <f>AVERAGE(D13608:D13612)</f>
        <v>4</v>
      </c>
      <c r="L13608">
        <f>AVERAGE(D13608:D13627)</f>
        <v>4</v>
      </c>
      <c r="M13608">
        <f>K13608-L13608</f>
        <v>0</v>
      </c>
      <c r="N13608" t="str">
        <f>IF(K13608&gt;L13608,"HIGH ZONE BIAS",IF(K13608&lt;L13608,"LOW ZONE BIAS","EQUILIBRIUM"))</f>
        <v>EQUILIBRIUM</v>
      </c>
    </row>
    <row r="13609">
      <c r="A13609">
        <v>13958</v>
      </c>
      <c r="B13609" t="str">
        <v>2015-06-08</v>
      </c>
      <c r="C13609" t="str">
        <v>Morning</v>
      </c>
      <c r="D13609">
        <v>21</v>
      </c>
      <c r="E13609" t="str">
        <f>IF(MOD(D13609,2)=0,"EVEN","ODD")</f>
        <v>ODD</v>
      </c>
      <c r="F13609" t="str">
        <f>IF(D13609&lt;=18,"LOW (1-18)","HIGH (19-36)")</f>
        <v>HIGH (19-36)</v>
      </c>
      <c r="G13609">
        <f>INT((D13609-1)/6)+1</f>
        <v>4</v>
      </c>
      <c r="H13609">
        <f>MOD(D13609-1,6)+1</f>
        <v>3</v>
      </c>
      <c r="I13609">
        <f>37-D13609</f>
        <v>16</v>
      </c>
      <c r="J13609">
        <f>ABS(D13609-D13610)</f>
        <v>9</v>
      </c>
      <c r="K13609">
        <f>AVERAGE(D13609:D13613)</f>
        <v>21</v>
      </c>
      <c r="L13609">
        <f>AVERAGE(D13609:D13628)</f>
        <v>21</v>
      </c>
      <c r="M13609">
        <f>K13609-L13609</f>
        <v>0</v>
      </c>
      <c r="N13609" t="str">
        <f>IF(K13609&gt;L13609,"HIGH ZONE BIAS",IF(K13609&lt;L13609,"LOW ZONE BIAS","EQUILIBRIUM"))</f>
        <v>EQUILIBRIUM</v>
      </c>
    </row>
    <row r="13610">
      <c r="A13610">
        <v>13957</v>
      </c>
      <c r="B13610" t="str">
        <v>2015-06-06</v>
      </c>
      <c r="C13610" t="str">
        <v>Evening</v>
      </c>
      <c r="D13610">
        <v>30</v>
      </c>
      <c r="E13610" t="str">
        <f>IF(MOD(D13610,2)=0,"EVEN","ODD")</f>
        <v>EVEN</v>
      </c>
      <c r="F13610" t="str">
        <f>IF(D13610&lt;=18,"LOW (1-18)","HIGH (19-36)")</f>
        <v>HIGH (19-36)</v>
      </c>
      <c r="G13610">
        <f>INT((D13610-1)/6)+1</f>
        <v>5</v>
      </c>
      <c r="H13610">
        <f>MOD(D13610-1,6)+1</f>
        <v>6</v>
      </c>
      <c r="I13610">
        <f>37-D13610</f>
        <v>7</v>
      </c>
      <c r="J13610">
        <f>ABS(D13610-D13611)</f>
        <v>7</v>
      </c>
      <c r="K13610">
        <f>AVERAGE(D13610:D13614)</f>
        <v>30</v>
      </c>
      <c r="L13610">
        <f>AVERAGE(D13610:D13629)</f>
        <v>30</v>
      </c>
      <c r="M13610">
        <f>K13610-L13610</f>
        <v>0</v>
      </c>
      <c r="N13610" t="str">
        <f>IF(K13610&gt;L13610,"HIGH ZONE BIAS",IF(K13610&lt;L13610,"LOW ZONE BIAS","EQUILIBRIUM"))</f>
        <v>EQUILIBRIUM</v>
      </c>
    </row>
    <row r="13611">
      <c r="A13611">
        <v>13956</v>
      </c>
      <c r="B13611" t="str">
        <v>2015-06-06</v>
      </c>
      <c r="C13611" t="str">
        <v>Midday</v>
      </c>
      <c r="D13611">
        <v>23</v>
      </c>
      <c r="E13611" t="str">
        <f>IF(MOD(D13611,2)=0,"EVEN","ODD")</f>
        <v>ODD</v>
      </c>
      <c r="F13611" t="str">
        <f>IF(D13611&lt;=18,"LOW (1-18)","HIGH (19-36)")</f>
        <v>HIGH (19-36)</v>
      </c>
      <c r="G13611">
        <f>INT((D13611-1)/6)+1</f>
        <v>4</v>
      </c>
      <c r="H13611">
        <f>MOD(D13611-1,6)+1</f>
        <v>5</v>
      </c>
      <c r="I13611">
        <f>37-D13611</f>
        <v>14</v>
      </c>
      <c r="J13611">
        <f>ABS(D13611-D13612)</f>
        <v>11</v>
      </c>
      <c r="K13611">
        <f>AVERAGE(D13611:D13615)</f>
        <v>23</v>
      </c>
      <c r="L13611">
        <f>AVERAGE(D13611:D13630)</f>
        <v>23</v>
      </c>
      <c r="M13611">
        <f>K13611-L13611</f>
        <v>0</v>
      </c>
      <c r="N13611" t="str">
        <f>IF(K13611&gt;L13611,"HIGH ZONE BIAS",IF(K13611&lt;L13611,"LOW ZONE BIAS","EQUILIBRIUM"))</f>
        <v>EQUILIBRIUM</v>
      </c>
    </row>
    <row r="13612">
      <c r="A13612">
        <v>13955</v>
      </c>
      <c r="B13612" t="str">
        <v>2015-06-06</v>
      </c>
      <c r="C13612" t="str">
        <v>Morning</v>
      </c>
      <c r="D13612">
        <v>12</v>
      </c>
      <c r="E13612" t="str">
        <f>IF(MOD(D13612,2)=0,"EVEN","ODD")</f>
        <v>EVEN</v>
      </c>
      <c r="F13612" t="str">
        <f>IF(D13612&lt;=18,"LOW (1-18)","HIGH (19-36)")</f>
        <v>LOW (1-18)</v>
      </c>
      <c r="G13612">
        <f>INT((D13612-1)/6)+1</f>
        <v>2</v>
      </c>
      <c r="H13612">
        <f>MOD(D13612-1,6)+1</f>
        <v>6</v>
      </c>
      <c r="I13612">
        <f>37-D13612</f>
        <v>25</v>
      </c>
      <c r="J13612">
        <f>ABS(D13612-D13613)</f>
        <v>17</v>
      </c>
      <c r="K13612">
        <f>AVERAGE(D13612:D13616)</f>
        <v>12</v>
      </c>
      <c r="L13612">
        <f>AVERAGE(D13612:D13631)</f>
        <v>12</v>
      </c>
      <c r="M13612">
        <f>K13612-L13612</f>
        <v>0</v>
      </c>
      <c r="N13612" t="str">
        <f>IF(K13612&gt;L13612,"HIGH ZONE BIAS",IF(K13612&lt;L13612,"LOW ZONE BIAS","EQUILIBRIUM"))</f>
        <v>EQUILIBRIUM</v>
      </c>
    </row>
    <row r="13613">
      <c r="A13613">
        <v>13954</v>
      </c>
      <c r="B13613" t="str">
        <v>2015-06-05</v>
      </c>
      <c r="C13613" t="str">
        <v>Evening</v>
      </c>
      <c r="D13613">
        <v>29</v>
      </c>
      <c r="E13613" t="str">
        <f>IF(MOD(D13613,2)=0,"EVEN","ODD")</f>
        <v>ODD</v>
      </c>
      <c r="F13613" t="str">
        <f>IF(D13613&lt;=18,"LOW (1-18)","HIGH (19-36)")</f>
        <v>HIGH (19-36)</v>
      </c>
      <c r="G13613">
        <f>INT((D13613-1)/6)+1</f>
        <v>5</v>
      </c>
      <c r="H13613">
        <f>MOD(D13613-1,6)+1</f>
        <v>5</v>
      </c>
      <c r="I13613">
        <f>37-D13613</f>
        <v>8</v>
      </c>
      <c r="J13613">
        <f>ABS(D13613-D13614)</f>
        <v>16</v>
      </c>
      <c r="K13613">
        <f>AVERAGE(D13613:D13617)</f>
        <v>29</v>
      </c>
      <c r="L13613">
        <f>AVERAGE(D13613:D13632)</f>
        <v>29</v>
      </c>
      <c r="M13613">
        <f>K13613-L13613</f>
        <v>0</v>
      </c>
      <c r="N13613" t="str">
        <f>IF(K13613&gt;L13613,"HIGH ZONE BIAS",IF(K13613&lt;L13613,"LOW ZONE BIAS","EQUILIBRIUM"))</f>
        <v>EQUILIBRIUM</v>
      </c>
    </row>
    <row r="13614">
      <c r="A13614">
        <v>13953</v>
      </c>
      <c r="B13614" t="str">
        <v>2015-06-05</v>
      </c>
      <c r="C13614" t="str">
        <v>Midday</v>
      </c>
      <c r="D13614">
        <v>13</v>
      </c>
      <c r="E13614" t="str">
        <f>IF(MOD(D13614,2)=0,"EVEN","ODD")</f>
        <v>ODD</v>
      </c>
      <c r="F13614" t="str">
        <f>IF(D13614&lt;=18,"LOW (1-18)","HIGH (19-36)")</f>
        <v>LOW (1-18)</v>
      </c>
      <c r="G13614">
        <f>INT((D13614-1)/6)+1</f>
        <v>3</v>
      </c>
      <c r="H13614">
        <f>MOD(D13614-1,6)+1</f>
        <v>1</v>
      </c>
      <c r="I13614">
        <f>37-D13614</f>
        <v>24</v>
      </c>
      <c r="J13614">
        <f>ABS(D13614-D13615)</f>
        <v>6</v>
      </c>
      <c r="K13614">
        <f>AVERAGE(D13614:D13618)</f>
        <v>13</v>
      </c>
      <c r="L13614">
        <f>AVERAGE(D13614:D13633)</f>
        <v>13</v>
      </c>
      <c r="M13614">
        <f>K13614-L13614</f>
        <v>0</v>
      </c>
      <c r="N13614" t="str">
        <f>IF(K13614&gt;L13614,"HIGH ZONE BIAS",IF(K13614&lt;L13614,"LOW ZONE BIAS","EQUILIBRIUM"))</f>
        <v>EQUILIBRIUM</v>
      </c>
    </row>
    <row r="13615">
      <c r="A13615">
        <v>13952</v>
      </c>
      <c r="B13615" t="str">
        <v>2015-06-05</v>
      </c>
      <c r="C13615" t="str">
        <v>Morning</v>
      </c>
      <c r="D13615">
        <v>19</v>
      </c>
      <c r="E13615" t="str">
        <f>IF(MOD(D13615,2)=0,"EVEN","ODD")</f>
        <v>ODD</v>
      </c>
      <c r="F13615" t="str">
        <f>IF(D13615&lt;=18,"LOW (1-18)","HIGH (19-36)")</f>
        <v>HIGH (19-36)</v>
      </c>
      <c r="G13615">
        <f>INT((D13615-1)/6)+1</f>
        <v>4</v>
      </c>
      <c r="H13615">
        <f>MOD(D13615-1,6)+1</f>
        <v>1</v>
      </c>
      <c r="I13615">
        <f>37-D13615</f>
        <v>18</v>
      </c>
      <c r="J13615">
        <f>ABS(D13615-D13616)</f>
        <v>11</v>
      </c>
      <c r="K13615">
        <f>AVERAGE(D13615:D13619)</f>
        <v>19</v>
      </c>
      <c r="L13615">
        <f>AVERAGE(D13615:D13634)</f>
        <v>19</v>
      </c>
      <c r="M13615">
        <f>K13615-L13615</f>
        <v>0</v>
      </c>
      <c r="N13615" t="str">
        <f>IF(K13615&gt;L13615,"HIGH ZONE BIAS",IF(K13615&lt;L13615,"LOW ZONE BIAS","EQUILIBRIUM"))</f>
        <v>EQUILIBRIUM</v>
      </c>
    </row>
    <row r="13616">
      <c r="A13616">
        <v>13951</v>
      </c>
      <c r="B13616" t="str">
        <v>2015-06-03</v>
      </c>
      <c r="C13616" t="str">
        <v>Evening</v>
      </c>
      <c r="D13616">
        <v>30</v>
      </c>
      <c r="E13616" t="str">
        <f>IF(MOD(D13616,2)=0,"EVEN","ODD")</f>
        <v>EVEN</v>
      </c>
      <c r="F13616" t="str">
        <f>IF(D13616&lt;=18,"LOW (1-18)","HIGH (19-36)")</f>
        <v>HIGH (19-36)</v>
      </c>
      <c r="G13616">
        <f>INT((D13616-1)/6)+1</f>
        <v>5</v>
      </c>
      <c r="H13616">
        <f>MOD(D13616-1,6)+1</f>
        <v>6</v>
      </c>
      <c r="I13616">
        <f>37-D13616</f>
        <v>7</v>
      </c>
      <c r="J13616">
        <f>ABS(D13616-D13617)</f>
        <v>25</v>
      </c>
      <c r="K13616">
        <f>AVERAGE(D13616:D13620)</f>
        <v>30</v>
      </c>
      <c r="L13616">
        <f>AVERAGE(D13616:D13635)</f>
        <v>30</v>
      </c>
      <c r="M13616">
        <f>K13616-L13616</f>
        <v>0</v>
      </c>
      <c r="N13616" t="str">
        <f>IF(K13616&gt;L13616,"HIGH ZONE BIAS",IF(K13616&lt;L13616,"LOW ZONE BIAS","EQUILIBRIUM"))</f>
        <v>EQUILIBRIUM</v>
      </c>
    </row>
    <row r="13617">
      <c r="A13617">
        <v>13950</v>
      </c>
      <c r="B13617" t="str">
        <v>2015-06-03</v>
      </c>
      <c r="C13617" t="str">
        <v>Midday</v>
      </c>
      <c r="D13617">
        <v>5</v>
      </c>
      <c r="E13617" t="str">
        <f>IF(MOD(D13617,2)=0,"EVEN","ODD")</f>
        <v>ODD</v>
      </c>
      <c r="F13617" t="str">
        <f>IF(D13617&lt;=18,"LOW (1-18)","HIGH (19-36)")</f>
        <v>LOW (1-18)</v>
      </c>
      <c r="G13617">
        <f>INT((D13617-1)/6)+1</f>
        <v>1</v>
      </c>
      <c r="H13617">
        <f>MOD(D13617-1,6)+1</f>
        <v>5</v>
      </c>
      <c r="I13617">
        <f>37-D13617</f>
        <v>32</v>
      </c>
      <c r="J13617">
        <f>ABS(D13617-D13618)</f>
        <v>6</v>
      </c>
      <c r="K13617">
        <f>AVERAGE(D13617:D13621)</f>
        <v>5</v>
      </c>
      <c r="L13617">
        <f>AVERAGE(D13617:D13636)</f>
        <v>5</v>
      </c>
      <c r="M13617">
        <f>K13617-L13617</f>
        <v>0</v>
      </c>
      <c r="N13617" t="str">
        <f>IF(K13617&gt;L13617,"HIGH ZONE BIAS",IF(K13617&lt;L13617,"LOW ZONE BIAS","EQUILIBRIUM"))</f>
        <v>EQUILIBRIUM</v>
      </c>
    </row>
    <row r="13618">
      <c r="A13618">
        <v>13949</v>
      </c>
      <c r="B13618" t="str">
        <v>2015-06-03</v>
      </c>
      <c r="C13618" t="str">
        <v>Morning</v>
      </c>
      <c r="D13618">
        <v>11</v>
      </c>
      <c r="E13618" t="str">
        <f>IF(MOD(D13618,2)=0,"EVEN","ODD")</f>
        <v>ODD</v>
      </c>
      <c r="F13618" t="str">
        <f>IF(D13618&lt;=18,"LOW (1-18)","HIGH (19-36)")</f>
        <v>LOW (1-18)</v>
      </c>
      <c r="G13618">
        <f>INT((D13618-1)/6)+1</f>
        <v>2</v>
      </c>
      <c r="H13618">
        <f>MOD(D13618-1,6)+1</f>
        <v>5</v>
      </c>
      <c r="I13618">
        <f>37-D13618</f>
        <v>26</v>
      </c>
      <c r="J13618">
        <f>ABS(D13618-D13619)</f>
        <v>15</v>
      </c>
      <c r="K13618">
        <f>AVERAGE(D13618:D13622)</f>
        <v>11</v>
      </c>
      <c r="L13618">
        <f>AVERAGE(D13618:D13637)</f>
        <v>11</v>
      </c>
      <c r="M13618">
        <f>K13618-L13618</f>
        <v>0</v>
      </c>
      <c r="N13618" t="str">
        <f>IF(K13618&gt;L13618,"HIGH ZONE BIAS",IF(K13618&lt;L13618,"LOW ZONE BIAS","EQUILIBRIUM"))</f>
        <v>EQUILIBRIUM</v>
      </c>
    </row>
    <row r="13619">
      <c r="A13619">
        <v>13948</v>
      </c>
      <c r="B13619" t="str">
        <v>2015-06-02</v>
      </c>
      <c r="C13619" t="str">
        <v>Evening</v>
      </c>
      <c r="D13619">
        <v>26</v>
      </c>
      <c r="E13619" t="str">
        <f>IF(MOD(D13619,2)=0,"EVEN","ODD")</f>
        <v>EVEN</v>
      </c>
      <c r="F13619" t="str">
        <f>IF(D13619&lt;=18,"LOW (1-18)","HIGH (19-36)")</f>
        <v>HIGH (19-36)</v>
      </c>
      <c r="G13619">
        <f>INT((D13619-1)/6)+1</f>
        <v>5</v>
      </c>
      <c r="H13619">
        <f>MOD(D13619-1,6)+1</f>
        <v>2</v>
      </c>
      <c r="I13619">
        <f>37-D13619</f>
        <v>11</v>
      </c>
      <c r="J13619">
        <f>ABS(D13619-D13620)</f>
        <v>6</v>
      </c>
      <c r="K13619">
        <f>AVERAGE(D13619:D13623)</f>
        <v>26</v>
      </c>
      <c r="L13619">
        <f>AVERAGE(D13619:D13638)</f>
        <v>26</v>
      </c>
      <c r="M13619">
        <f>K13619-L13619</f>
        <v>0</v>
      </c>
      <c r="N13619" t="str">
        <f>IF(K13619&gt;L13619,"HIGH ZONE BIAS",IF(K13619&lt;L13619,"LOW ZONE BIAS","EQUILIBRIUM"))</f>
        <v>EQUILIBRIUM</v>
      </c>
    </row>
    <row r="13620">
      <c r="A13620">
        <v>13947</v>
      </c>
      <c r="B13620" t="str">
        <v>2015-06-02</v>
      </c>
      <c r="C13620" t="str">
        <v>Midday</v>
      </c>
      <c r="D13620">
        <v>32</v>
      </c>
      <c r="E13620" t="str">
        <f>IF(MOD(D13620,2)=0,"EVEN","ODD")</f>
        <v>EVEN</v>
      </c>
      <c r="F13620" t="str">
        <f>IF(D13620&lt;=18,"LOW (1-18)","HIGH (19-36)")</f>
        <v>HIGH (19-36)</v>
      </c>
      <c r="G13620">
        <f>INT((D13620-1)/6)+1</f>
        <v>6</v>
      </c>
      <c r="H13620">
        <f>MOD(D13620-1,6)+1</f>
        <v>2</v>
      </c>
      <c r="I13620">
        <f>37-D13620</f>
        <v>5</v>
      </c>
      <c r="J13620">
        <f>ABS(D13620-D13621)</f>
        <v>23</v>
      </c>
      <c r="K13620">
        <f>AVERAGE(D13620:D13624)</f>
        <v>32</v>
      </c>
      <c r="L13620">
        <f>AVERAGE(D13620:D13639)</f>
        <v>32</v>
      </c>
      <c r="M13620">
        <f>K13620-L13620</f>
        <v>0</v>
      </c>
      <c r="N13620" t="str">
        <f>IF(K13620&gt;L13620,"HIGH ZONE BIAS",IF(K13620&lt;L13620,"LOW ZONE BIAS","EQUILIBRIUM"))</f>
        <v>EQUILIBRIUM</v>
      </c>
    </row>
    <row r="13621">
      <c r="A13621">
        <v>13946</v>
      </c>
      <c r="B13621" t="str">
        <v>2015-06-02</v>
      </c>
      <c r="C13621" t="str">
        <v>Morning</v>
      </c>
      <c r="D13621">
        <v>9</v>
      </c>
      <c r="E13621" t="str">
        <f>IF(MOD(D13621,2)=0,"EVEN","ODD")</f>
        <v>ODD</v>
      </c>
      <c r="F13621" t="str">
        <f>IF(D13621&lt;=18,"LOW (1-18)","HIGH (19-36)")</f>
        <v>LOW (1-18)</v>
      </c>
      <c r="G13621">
        <f>INT((D13621-1)/6)+1</f>
        <v>2</v>
      </c>
      <c r="H13621">
        <f>MOD(D13621-1,6)+1</f>
        <v>3</v>
      </c>
      <c r="I13621">
        <f>37-D13621</f>
        <v>28</v>
      </c>
      <c r="J13621">
        <f>ABS(D13621-D13622)</f>
        <v>12</v>
      </c>
      <c r="K13621">
        <f>AVERAGE(D13621:D13625)</f>
        <v>9</v>
      </c>
      <c r="L13621">
        <f>AVERAGE(D13621:D13640)</f>
        <v>9</v>
      </c>
      <c r="M13621">
        <f>K13621-L13621</f>
        <v>0</v>
      </c>
      <c r="N13621" t="str">
        <f>IF(K13621&gt;L13621,"HIGH ZONE BIAS",IF(K13621&lt;L13621,"LOW ZONE BIAS","EQUILIBRIUM"))</f>
        <v>EQUILIBRIUM</v>
      </c>
    </row>
    <row r="13622">
      <c r="A13622">
        <v>13945</v>
      </c>
      <c r="B13622" t="str">
        <v>2015-06-01</v>
      </c>
      <c r="C13622" t="str">
        <v>Evening</v>
      </c>
      <c r="D13622">
        <v>21</v>
      </c>
      <c r="E13622" t="str">
        <f>IF(MOD(D13622,2)=0,"EVEN","ODD")</f>
        <v>ODD</v>
      </c>
      <c r="F13622" t="str">
        <f>IF(D13622&lt;=18,"LOW (1-18)","HIGH (19-36)")</f>
        <v>HIGH (19-36)</v>
      </c>
      <c r="G13622">
        <f>INT((D13622-1)/6)+1</f>
        <v>4</v>
      </c>
      <c r="H13622">
        <f>MOD(D13622-1,6)+1</f>
        <v>3</v>
      </c>
      <c r="I13622">
        <f>37-D13622</f>
        <v>16</v>
      </c>
      <c r="J13622">
        <f>ABS(D13622-D13623)</f>
        <v>14</v>
      </c>
      <c r="K13622">
        <f>AVERAGE(D13622:D13626)</f>
        <v>21</v>
      </c>
      <c r="L13622">
        <f>AVERAGE(D13622:D13641)</f>
        <v>21</v>
      </c>
      <c r="M13622">
        <f>K13622-L13622</f>
        <v>0</v>
      </c>
      <c r="N13622" t="str">
        <f>IF(K13622&gt;L13622,"HIGH ZONE BIAS",IF(K13622&lt;L13622,"LOW ZONE BIAS","EQUILIBRIUM"))</f>
        <v>EQUILIBRIUM</v>
      </c>
    </row>
    <row r="13623">
      <c r="A13623">
        <v>13944</v>
      </c>
      <c r="B13623" t="str">
        <v>2015-06-01</v>
      </c>
      <c r="C13623" t="str">
        <v>Midday</v>
      </c>
      <c r="D13623">
        <v>35</v>
      </c>
      <c r="E13623" t="str">
        <f>IF(MOD(D13623,2)=0,"EVEN","ODD")</f>
        <v>ODD</v>
      </c>
      <c r="F13623" t="str">
        <f>IF(D13623&lt;=18,"LOW (1-18)","HIGH (19-36)")</f>
        <v>HIGH (19-36)</v>
      </c>
      <c r="G13623">
        <f>INT((D13623-1)/6)+1</f>
        <v>6</v>
      </c>
      <c r="H13623">
        <f>MOD(D13623-1,6)+1</f>
        <v>5</v>
      </c>
      <c r="I13623">
        <f>37-D13623</f>
        <v>2</v>
      </c>
      <c r="J13623">
        <f>ABS(D13623-D13624)</f>
        <v>8</v>
      </c>
      <c r="K13623">
        <f>AVERAGE(D13623:D13627)</f>
        <v>35</v>
      </c>
      <c r="L13623">
        <f>AVERAGE(D13623:D13642)</f>
        <v>35</v>
      </c>
      <c r="M13623">
        <f>K13623-L13623</f>
        <v>0</v>
      </c>
      <c r="N13623" t="str">
        <f>IF(K13623&gt;L13623,"HIGH ZONE BIAS",IF(K13623&lt;L13623,"LOW ZONE BIAS","EQUILIBRIUM"))</f>
        <v>EQUILIBRIUM</v>
      </c>
    </row>
    <row r="13624">
      <c r="A13624">
        <v>13943</v>
      </c>
      <c r="B13624" t="str">
        <v>2015-06-01</v>
      </c>
      <c r="C13624" t="str">
        <v>Morning</v>
      </c>
      <c r="D13624">
        <v>27</v>
      </c>
      <c r="E13624" t="str">
        <f>IF(MOD(D13624,2)=0,"EVEN","ODD")</f>
        <v>ODD</v>
      </c>
      <c r="F13624" t="str">
        <f>IF(D13624&lt;=18,"LOW (1-18)","HIGH (19-36)")</f>
        <v>HIGH (19-36)</v>
      </c>
      <c r="G13624">
        <f>INT((D13624-1)/6)+1</f>
        <v>5</v>
      </c>
      <c r="H13624">
        <f>MOD(D13624-1,6)+1</f>
        <v>3</v>
      </c>
      <c r="I13624">
        <f>37-D13624</f>
        <v>10</v>
      </c>
      <c r="J13624">
        <f>ABS(D13624-D13625)</f>
        <v>19</v>
      </c>
      <c r="K13624">
        <f>AVERAGE(D13624:D13628)</f>
        <v>27</v>
      </c>
      <c r="L13624">
        <f>AVERAGE(D13624:D13643)</f>
        <v>27</v>
      </c>
      <c r="M13624">
        <f>K13624-L13624</f>
        <v>0</v>
      </c>
      <c r="N13624" t="str">
        <f>IF(K13624&gt;L13624,"HIGH ZONE BIAS",IF(K13624&lt;L13624,"LOW ZONE BIAS","EQUILIBRIUM"))</f>
        <v>EQUILIBRIUM</v>
      </c>
    </row>
    <row r="13625">
      <c r="A13625">
        <v>13942</v>
      </c>
      <c r="B13625" t="str">
        <v>2015-05-30</v>
      </c>
      <c r="C13625" t="str">
        <v>Evening</v>
      </c>
      <c r="D13625">
        <v>8</v>
      </c>
      <c r="E13625" t="str">
        <f>IF(MOD(D13625,2)=0,"EVEN","ODD")</f>
        <v>EVEN</v>
      </c>
      <c r="F13625" t="str">
        <f>IF(D13625&lt;=18,"LOW (1-18)","HIGH (19-36)")</f>
        <v>LOW (1-18)</v>
      </c>
      <c r="G13625">
        <f>INT((D13625-1)/6)+1</f>
        <v>2</v>
      </c>
      <c r="H13625">
        <f>MOD(D13625-1,6)+1</f>
        <v>2</v>
      </c>
      <c r="I13625">
        <f>37-D13625</f>
        <v>29</v>
      </c>
      <c r="J13625">
        <f>ABS(D13625-D13626)</f>
        <v>8</v>
      </c>
      <c r="K13625">
        <f>AVERAGE(D13625:D13629)</f>
        <v>8</v>
      </c>
      <c r="L13625">
        <f>AVERAGE(D13625:D13644)</f>
        <v>8</v>
      </c>
      <c r="M13625">
        <f>K13625-L13625</f>
        <v>0</v>
      </c>
      <c r="N13625" t="str">
        <f>IF(K13625&gt;L13625,"HIGH ZONE BIAS",IF(K13625&lt;L13625,"LOW ZONE BIAS","EQUILIBRIUM"))</f>
        <v>EQUILIBRIUM</v>
      </c>
    </row>
    <row r="13626">
      <c r="A13626">
        <v>13941</v>
      </c>
      <c r="B13626" t="str">
        <v>2015-05-30</v>
      </c>
      <c r="C13626" t="str">
        <v>Midday</v>
      </c>
      <c r="D13626">
        <v>16</v>
      </c>
      <c r="E13626" t="str">
        <f>IF(MOD(D13626,2)=0,"EVEN","ODD")</f>
        <v>EVEN</v>
      </c>
      <c r="F13626" t="str">
        <f>IF(D13626&lt;=18,"LOW (1-18)","HIGH (19-36)")</f>
        <v>LOW (1-18)</v>
      </c>
      <c r="G13626">
        <f>INT((D13626-1)/6)+1</f>
        <v>3</v>
      </c>
      <c r="H13626">
        <f>MOD(D13626-1,6)+1</f>
        <v>4</v>
      </c>
      <c r="I13626">
        <f>37-D13626</f>
        <v>21</v>
      </c>
      <c r="J13626">
        <f>ABS(D13626-D13627)</f>
        <v>7</v>
      </c>
      <c r="K13626">
        <f>AVERAGE(D13626:D13630)</f>
        <v>16</v>
      </c>
      <c r="L13626">
        <f>AVERAGE(D13626:D13645)</f>
        <v>16</v>
      </c>
      <c r="M13626">
        <f>K13626-L13626</f>
        <v>0</v>
      </c>
      <c r="N13626" t="str">
        <f>IF(K13626&gt;L13626,"HIGH ZONE BIAS",IF(K13626&lt;L13626,"LOW ZONE BIAS","EQUILIBRIUM"))</f>
        <v>EQUILIBRIUM</v>
      </c>
    </row>
    <row r="13627">
      <c r="A13627">
        <v>13940</v>
      </c>
      <c r="B13627" t="str">
        <v>2015-05-30</v>
      </c>
      <c r="C13627" t="str">
        <v>Morning</v>
      </c>
      <c r="D13627">
        <v>23</v>
      </c>
      <c r="E13627" t="str">
        <f>IF(MOD(D13627,2)=0,"EVEN","ODD")</f>
        <v>ODD</v>
      </c>
      <c r="F13627" t="str">
        <f>IF(D13627&lt;=18,"LOW (1-18)","HIGH (19-36)")</f>
        <v>HIGH (19-36)</v>
      </c>
      <c r="G13627">
        <f>INT((D13627-1)/6)+1</f>
        <v>4</v>
      </c>
      <c r="H13627">
        <f>MOD(D13627-1,6)+1</f>
        <v>5</v>
      </c>
      <c r="I13627">
        <f>37-D13627</f>
        <v>14</v>
      </c>
      <c r="J13627">
        <f>ABS(D13627-D13628)</f>
        <v>8</v>
      </c>
      <c r="K13627">
        <f>AVERAGE(D13627:D13631)</f>
        <v>23</v>
      </c>
      <c r="L13627">
        <f>AVERAGE(D13627:D13646)</f>
        <v>23</v>
      </c>
      <c r="M13627">
        <f>K13627-L13627</f>
        <v>0</v>
      </c>
      <c r="N13627" t="str">
        <f>IF(K13627&gt;L13627,"HIGH ZONE BIAS",IF(K13627&lt;L13627,"LOW ZONE BIAS","EQUILIBRIUM"))</f>
        <v>EQUILIBRIUM</v>
      </c>
    </row>
    <row r="13628">
      <c r="A13628">
        <v>13939</v>
      </c>
      <c r="B13628" t="str">
        <v>2015-05-29</v>
      </c>
      <c r="C13628" t="str">
        <v>Evening</v>
      </c>
      <c r="D13628">
        <v>31</v>
      </c>
      <c r="E13628" t="str">
        <f>IF(MOD(D13628,2)=0,"EVEN","ODD")</f>
        <v>ODD</v>
      </c>
      <c r="F13628" t="str">
        <f>IF(D13628&lt;=18,"LOW (1-18)","HIGH (19-36)")</f>
        <v>HIGH (19-36)</v>
      </c>
      <c r="G13628">
        <f>INT((D13628-1)/6)+1</f>
        <v>6</v>
      </c>
      <c r="H13628">
        <f>MOD(D13628-1,6)+1</f>
        <v>1</v>
      </c>
      <c r="I13628">
        <f>37-D13628</f>
        <v>6</v>
      </c>
      <c r="J13628">
        <f>ABS(D13628-D13629)</f>
        <v>27</v>
      </c>
      <c r="K13628">
        <f>AVERAGE(D13628:D13632)</f>
        <v>31</v>
      </c>
      <c r="L13628">
        <f>AVERAGE(D13628:D13647)</f>
        <v>31</v>
      </c>
      <c r="M13628">
        <f>K13628-L13628</f>
        <v>0</v>
      </c>
      <c r="N13628" t="str">
        <f>IF(K13628&gt;L13628,"HIGH ZONE BIAS",IF(K13628&lt;L13628,"LOW ZONE BIAS","EQUILIBRIUM"))</f>
        <v>EQUILIBRIUM</v>
      </c>
    </row>
    <row r="13629">
      <c r="A13629">
        <v>13938</v>
      </c>
      <c r="B13629" t="str">
        <v>2015-05-29</v>
      </c>
      <c r="C13629" t="str">
        <v>Midday</v>
      </c>
      <c r="D13629">
        <v>4</v>
      </c>
      <c r="E13629" t="str">
        <f>IF(MOD(D13629,2)=0,"EVEN","ODD")</f>
        <v>EVEN</v>
      </c>
      <c r="F13629" t="str">
        <f>IF(D13629&lt;=18,"LOW (1-18)","HIGH (19-36)")</f>
        <v>LOW (1-18)</v>
      </c>
      <c r="G13629">
        <f>INT((D13629-1)/6)+1</f>
        <v>1</v>
      </c>
      <c r="H13629">
        <f>MOD(D13629-1,6)+1</f>
        <v>4</v>
      </c>
      <c r="I13629">
        <f>37-D13629</f>
        <v>33</v>
      </c>
      <c r="J13629">
        <f>ABS(D13629-D13630)</f>
        <v>6</v>
      </c>
      <c r="K13629">
        <f>AVERAGE(D13629:D13633)</f>
        <v>4</v>
      </c>
      <c r="L13629">
        <f>AVERAGE(D13629:D13648)</f>
        <v>4</v>
      </c>
      <c r="M13629">
        <f>K13629-L13629</f>
        <v>0</v>
      </c>
      <c r="N13629" t="str">
        <f>IF(K13629&gt;L13629,"HIGH ZONE BIAS",IF(K13629&lt;L13629,"LOW ZONE BIAS","EQUILIBRIUM"))</f>
        <v>EQUILIBRIUM</v>
      </c>
    </row>
    <row r="13630">
      <c r="A13630">
        <v>13937</v>
      </c>
      <c r="B13630" t="str">
        <v>2015-05-29</v>
      </c>
      <c r="C13630" t="str">
        <v>Morning</v>
      </c>
      <c r="D13630">
        <v>10</v>
      </c>
      <c r="E13630" t="str">
        <f>IF(MOD(D13630,2)=0,"EVEN","ODD")</f>
        <v>EVEN</v>
      </c>
      <c r="F13630" t="str">
        <f>IF(D13630&lt;=18,"LOW (1-18)","HIGH (19-36)")</f>
        <v>LOW (1-18)</v>
      </c>
      <c r="G13630">
        <f>INT((D13630-1)/6)+1</f>
        <v>2</v>
      </c>
      <c r="H13630">
        <f>MOD(D13630-1,6)+1</f>
        <v>4</v>
      </c>
      <c r="I13630">
        <f>37-D13630</f>
        <v>27</v>
      </c>
      <c r="J13630">
        <f>ABS(D13630-D13631)</f>
        <v>4</v>
      </c>
      <c r="K13630">
        <f>AVERAGE(D13630:D13634)</f>
        <v>10</v>
      </c>
      <c r="L13630">
        <f>AVERAGE(D13630:D13649)</f>
        <v>10</v>
      </c>
      <c r="M13630">
        <f>K13630-L13630</f>
        <v>0</v>
      </c>
      <c r="N13630" t="str">
        <f>IF(K13630&gt;L13630,"HIGH ZONE BIAS",IF(K13630&lt;L13630,"LOW ZONE BIAS","EQUILIBRIUM"))</f>
        <v>EQUILIBRIUM</v>
      </c>
    </row>
    <row r="13631">
      <c r="A13631">
        <v>13936</v>
      </c>
      <c r="B13631" t="str">
        <v>2015-05-28</v>
      </c>
      <c r="C13631" t="str">
        <v>Evening</v>
      </c>
      <c r="D13631">
        <v>14</v>
      </c>
      <c r="E13631" t="str">
        <f>IF(MOD(D13631,2)=0,"EVEN","ODD")</f>
        <v>EVEN</v>
      </c>
      <c r="F13631" t="str">
        <f>IF(D13631&lt;=18,"LOW (1-18)","HIGH (19-36)")</f>
        <v>LOW (1-18)</v>
      </c>
      <c r="G13631">
        <f>INT((D13631-1)/6)+1</f>
        <v>3</v>
      </c>
      <c r="H13631">
        <f>MOD(D13631-1,6)+1</f>
        <v>2</v>
      </c>
      <c r="I13631">
        <f>37-D13631</f>
        <v>23</v>
      </c>
      <c r="J13631">
        <f>ABS(D13631-D13632)</f>
        <v>11</v>
      </c>
      <c r="K13631">
        <f>AVERAGE(D13631:D13635)</f>
        <v>14</v>
      </c>
      <c r="L13631">
        <f>AVERAGE(D13631:D13650)</f>
        <v>14</v>
      </c>
      <c r="M13631">
        <f>K13631-L13631</f>
        <v>0</v>
      </c>
      <c r="N13631" t="str">
        <f>IF(K13631&gt;L13631,"HIGH ZONE BIAS",IF(K13631&lt;L13631,"LOW ZONE BIAS","EQUILIBRIUM"))</f>
        <v>EQUILIBRIUM</v>
      </c>
    </row>
    <row r="13632">
      <c r="A13632">
        <v>13935</v>
      </c>
      <c r="B13632" t="str">
        <v>2015-05-28</v>
      </c>
      <c r="C13632" t="str">
        <v>Midday</v>
      </c>
      <c r="D13632">
        <v>25</v>
      </c>
      <c r="E13632" t="str">
        <f>IF(MOD(D13632,2)=0,"EVEN","ODD")</f>
        <v>ODD</v>
      </c>
      <c r="F13632" t="str">
        <f>IF(D13632&lt;=18,"LOW (1-18)","HIGH (19-36)")</f>
        <v>HIGH (19-36)</v>
      </c>
      <c r="G13632">
        <f>INT((D13632-1)/6)+1</f>
        <v>5</v>
      </c>
      <c r="H13632">
        <f>MOD(D13632-1,6)+1</f>
        <v>1</v>
      </c>
      <c r="I13632">
        <f>37-D13632</f>
        <v>12</v>
      </c>
      <c r="J13632">
        <f>ABS(D13632-D13633)</f>
        <v>5</v>
      </c>
      <c r="K13632">
        <f>AVERAGE(D13632:D13636)</f>
        <v>25</v>
      </c>
      <c r="L13632">
        <f>AVERAGE(D13632:D13651)</f>
        <v>25</v>
      </c>
      <c r="M13632">
        <f>K13632-L13632</f>
        <v>0</v>
      </c>
      <c r="N13632" t="str">
        <f>IF(K13632&gt;L13632,"HIGH ZONE BIAS",IF(K13632&lt;L13632,"LOW ZONE BIAS","EQUILIBRIUM"))</f>
        <v>EQUILIBRIUM</v>
      </c>
    </row>
    <row r="13633">
      <c r="A13633">
        <v>13934</v>
      </c>
      <c r="B13633" t="str">
        <v>2015-05-28</v>
      </c>
      <c r="C13633" t="str">
        <v>Morning</v>
      </c>
      <c r="D13633">
        <v>30</v>
      </c>
      <c r="E13633" t="str">
        <f>IF(MOD(D13633,2)=0,"EVEN","ODD")</f>
        <v>EVEN</v>
      </c>
      <c r="F13633" t="str">
        <f>IF(D13633&lt;=18,"LOW (1-18)","HIGH (19-36)")</f>
        <v>HIGH (19-36)</v>
      </c>
      <c r="G13633">
        <f>INT((D13633-1)/6)+1</f>
        <v>5</v>
      </c>
      <c r="H13633">
        <f>MOD(D13633-1,6)+1</f>
        <v>6</v>
      </c>
      <c r="I13633">
        <f>37-D13633</f>
        <v>7</v>
      </c>
      <c r="J13633">
        <f>ABS(D13633-D13634)</f>
        <v>5</v>
      </c>
      <c r="K13633">
        <f>AVERAGE(D13633:D13637)</f>
        <v>30</v>
      </c>
      <c r="L13633">
        <f>AVERAGE(D13633:D13652)</f>
        <v>30</v>
      </c>
      <c r="M13633">
        <f>K13633-L13633</f>
        <v>0</v>
      </c>
      <c r="N13633" t="str">
        <f>IF(K13633&gt;L13633,"HIGH ZONE BIAS",IF(K13633&lt;L13633,"LOW ZONE BIAS","EQUILIBRIUM"))</f>
        <v>EQUILIBRIUM</v>
      </c>
    </row>
    <row r="13634">
      <c r="A13634">
        <v>13933</v>
      </c>
      <c r="B13634" t="str">
        <v>2015-05-27</v>
      </c>
      <c r="C13634" t="str">
        <v>Evening</v>
      </c>
      <c r="D13634">
        <v>25</v>
      </c>
      <c r="E13634" t="str">
        <f>IF(MOD(D13634,2)=0,"EVEN","ODD")</f>
        <v>ODD</v>
      </c>
      <c r="F13634" t="str">
        <f>IF(D13634&lt;=18,"LOW (1-18)","HIGH (19-36)")</f>
        <v>HIGH (19-36)</v>
      </c>
      <c r="G13634">
        <f>INT((D13634-1)/6)+1</f>
        <v>5</v>
      </c>
      <c r="H13634">
        <f>MOD(D13634-1,6)+1</f>
        <v>1</v>
      </c>
      <c r="I13634">
        <f>37-D13634</f>
        <v>12</v>
      </c>
      <c r="J13634">
        <f>ABS(D13634-D13635)</f>
        <v>6</v>
      </c>
      <c r="K13634">
        <f>AVERAGE(D13634:D13638)</f>
        <v>25</v>
      </c>
      <c r="L13634">
        <f>AVERAGE(D13634:D13653)</f>
        <v>25</v>
      </c>
      <c r="M13634">
        <f>K13634-L13634</f>
        <v>0</v>
      </c>
      <c r="N13634" t="str">
        <f>IF(K13634&gt;L13634,"HIGH ZONE BIAS",IF(K13634&lt;L13634,"LOW ZONE BIAS","EQUILIBRIUM"))</f>
        <v>EQUILIBRIUM</v>
      </c>
    </row>
    <row r="13635">
      <c r="A13635">
        <v>13932</v>
      </c>
      <c r="B13635" t="str">
        <v>2015-05-27</v>
      </c>
      <c r="C13635" t="str">
        <v>Midday</v>
      </c>
      <c r="D13635">
        <v>31</v>
      </c>
      <c r="E13635" t="str">
        <f>IF(MOD(D13635,2)=0,"EVEN","ODD")</f>
        <v>ODD</v>
      </c>
      <c r="F13635" t="str">
        <f>IF(D13635&lt;=18,"LOW (1-18)","HIGH (19-36)")</f>
        <v>HIGH (19-36)</v>
      </c>
      <c r="G13635">
        <f>INT((D13635-1)/6)+1</f>
        <v>6</v>
      </c>
      <c r="H13635">
        <f>MOD(D13635-1,6)+1</f>
        <v>1</v>
      </c>
      <c r="I13635">
        <f>37-D13635</f>
        <v>6</v>
      </c>
      <c r="J13635">
        <f>ABS(D13635-D13636)</f>
        <v>3</v>
      </c>
      <c r="K13635">
        <f>AVERAGE(D13635:D13639)</f>
        <v>31</v>
      </c>
      <c r="L13635">
        <f>AVERAGE(D13635:D13654)</f>
        <v>31</v>
      </c>
      <c r="M13635">
        <f>K13635-L13635</f>
        <v>0</v>
      </c>
      <c r="N13635" t="str">
        <f>IF(K13635&gt;L13635,"HIGH ZONE BIAS",IF(K13635&lt;L13635,"LOW ZONE BIAS","EQUILIBRIUM"))</f>
        <v>EQUILIBRIUM</v>
      </c>
    </row>
    <row r="13636">
      <c r="A13636">
        <v>13931</v>
      </c>
      <c r="B13636" t="str">
        <v>2015-05-27</v>
      </c>
      <c r="C13636" t="str">
        <v>Morning</v>
      </c>
      <c r="D13636">
        <v>28</v>
      </c>
      <c r="E13636" t="str">
        <f>IF(MOD(D13636,2)=0,"EVEN","ODD")</f>
        <v>EVEN</v>
      </c>
      <c r="F13636" t="str">
        <f>IF(D13636&lt;=18,"LOW (1-18)","HIGH (19-36)")</f>
        <v>HIGH (19-36)</v>
      </c>
      <c r="G13636">
        <f>INT((D13636-1)/6)+1</f>
        <v>5</v>
      </c>
      <c r="H13636">
        <f>MOD(D13636-1,6)+1</f>
        <v>4</v>
      </c>
      <c r="I13636">
        <f>37-D13636</f>
        <v>9</v>
      </c>
      <c r="J13636">
        <f>ABS(D13636-D13637)</f>
        <v>1</v>
      </c>
      <c r="K13636">
        <f>AVERAGE(D13636:D13640)</f>
        <v>28</v>
      </c>
      <c r="L13636">
        <f>AVERAGE(D13636:D13655)</f>
        <v>28</v>
      </c>
      <c r="M13636">
        <f>K13636-L13636</f>
        <v>0</v>
      </c>
      <c r="N13636" t="str">
        <f>IF(K13636&gt;L13636,"HIGH ZONE BIAS",IF(K13636&lt;L13636,"LOW ZONE BIAS","EQUILIBRIUM"))</f>
        <v>EQUILIBRIUM</v>
      </c>
    </row>
    <row r="13637">
      <c r="A13637">
        <v>13930</v>
      </c>
      <c r="B13637" t="str">
        <v>2015-05-26</v>
      </c>
      <c r="C13637" t="str">
        <v>Evening</v>
      </c>
      <c r="D13637">
        <v>27</v>
      </c>
      <c r="E13637" t="str">
        <f>IF(MOD(D13637,2)=0,"EVEN","ODD")</f>
        <v>ODD</v>
      </c>
      <c r="F13637" t="str">
        <f>IF(D13637&lt;=18,"LOW (1-18)","HIGH (19-36)")</f>
        <v>HIGH (19-36)</v>
      </c>
      <c r="G13637">
        <f>INT((D13637-1)/6)+1</f>
        <v>5</v>
      </c>
      <c r="H13637">
        <f>MOD(D13637-1,6)+1</f>
        <v>3</v>
      </c>
      <c r="I13637">
        <f>37-D13637</f>
        <v>10</v>
      </c>
      <c r="J13637">
        <f>ABS(D13637-D13638)</f>
        <v>8</v>
      </c>
      <c r="K13637">
        <f>AVERAGE(D13637:D13641)</f>
        <v>27</v>
      </c>
      <c r="L13637">
        <f>AVERAGE(D13637:D13656)</f>
        <v>27</v>
      </c>
      <c r="M13637">
        <f>K13637-L13637</f>
        <v>0</v>
      </c>
      <c r="N13637" t="str">
        <f>IF(K13637&gt;L13637,"HIGH ZONE BIAS",IF(K13637&lt;L13637,"LOW ZONE BIAS","EQUILIBRIUM"))</f>
        <v>EQUILIBRIUM</v>
      </c>
    </row>
    <row r="13638">
      <c r="A13638">
        <v>13929</v>
      </c>
      <c r="B13638" t="str">
        <v>2015-05-26</v>
      </c>
      <c r="C13638" t="str">
        <v>Midday</v>
      </c>
      <c r="D13638">
        <v>35</v>
      </c>
      <c r="E13638" t="str">
        <f>IF(MOD(D13638,2)=0,"EVEN","ODD")</f>
        <v>ODD</v>
      </c>
      <c r="F13638" t="str">
        <f>IF(D13638&lt;=18,"LOW (1-18)","HIGH (19-36)")</f>
        <v>HIGH (19-36)</v>
      </c>
      <c r="G13638">
        <f>INT((D13638-1)/6)+1</f>
        <v>6</v>
      </c>
      <c r="H13638">
        <f>MOD(D13638-1,6)+1</f>
        <v>5</v>
      </c>
      <c r="I13638">
        <f>37-D13638</f>
        <v>2</v>
      </c>
      <c r="J13638">
        <f>ABS(D13638-D13639)</f>
        <v>13</v>
      </c>
      <c r="K13638">
        <f>AVERAGE(D13638:D13642)</f>
        <v>35</v>
      </c>
      <c r="L13638">
        <f>AVERAGE(D13638:D13657)</f>
        <v>35</v>
      </c>
      <c r="M13638">
        <f>K13638-L13638</f>
        <v>0</v>
      </c>
      <c r="N13638" t="str">
        <f>IF(K13638&gt;L13638,"HIGH ZONE BIAS",IF(K13638&lt;L13638,"LOW ZONE BIAS","EQUILIBRIUM"))</f>
        <v>EQUILIBRIUM</v>
      </c>
    </row>
    <row r="13639">
      <c r="A13639">
        <v>13928</v>
      </c>
      <c r="B13639" t="str">
        <v>2015-05-26</v>
      </c>
      <c r="C13639" t="str">
        <v>Morning</v>
      </c>
      <c r="D13639">
        <v>22</v>
      </c>
      <c r="E13639" t="str">
        <f>IF(MOD(D13639,2)=0,"EVEN","ODD")</f>
        <v>EVEN</v>
      </c>
      <c r="F13639" t="str">
        <f>IF(D13639&lt;=18,"LOW (1-18)","HIGH (19-36)")</f>
        <v>HIGH (19-36)</v>
      </c>
      <c r="G13639">
        <f>INT((D13639-1)/6)+1</f>
        <v>4</v>
      </c>
      <c r="H13639">
        <f>MOD(D13639-1,6)+1</f>
        <v>4</v>
      </c>
      <c r="I13639">
        <f>37-D13639</f>
        <v>15</v>
      </c>
      <c r="J13639">
        <f>ABS(D13639-D13640)</f>
        <v>6</v>
      </c>
      <c r="K13639">
        <f>AVERAGE(D13639:D13643)</f>
        <v>22</v>
      </c>
      <c r="L13639">
        <f>AVERAGE(D13639:D13658)</f>
        <v>22</v>
      </c>
      <c r="M13639">
        <f>K13639-L13639</f>
        <v>0</v>
      </c>
      <c r="N13639" t="str">
        <f>IF(K13639&gt;L13639,"HIGH ZONE BIAS",IF(K13639&lt;L13639,"LOW ZONE BIAS","EQUILIBRIUM"))</f>
        <v>EQUILIBRIUM</v>
      </c>
    </row>
    <row r="13640">
      <c r="A13640">
        <v>13927</v>
      </c>
      <c r="B13640" t="str">
        <v>2015-05-25</v>
      </c>
      <c r="C13640" t="str">
        <v>Evening</v>
      </c>
      <c r="D13640">
        <v>16</v>
      </c>
      <c r="E13640" t="str">
        <f>IF(MOD(D13640,2)=0,"EVEN","ODD")</f>
        <v>EVEN</v>
      </c>
      <c r="F13640" t="str">
        <f>IF(D13640&lt;=18,"LOW (1-18)","HIGH (19-36)")</f>
        <v>LOW (1-18)</v>
      </c>
      <c r="G13640">
        <f>INT((D13640-1)/6)+1</f>
        <v>3</v>
      </c>
      <c r="H13640">
        <f>MOD(D13640-1,6)+1</f>
        <v>4</v>
      </c>
      <c r="I13640">
        <f>37-D13640</f>
        <v>21</v>
      </c>
      <c r="J13640">
        <f>ABS(D13640-D13641)</f>
        <v>0</v>
      </c>
      <c r="K13640">
        <f>AVERAGE(D13640:D13644)</f>
        <v>16</v>
      </c>
      <c r="L13640">
        <f>AVERAGE(D13640:D13659)</f>
        <v>16</v>
      </c>
      <c r="M13640">
        <f>K13640-L13640</f>
        <v>0</v>
      </c>
      <c r="N13640" t="str">
        <f>IF(K13640&gt;L13640,"HIGH ZONE BIAS",IF(K13640&lt;L13640,"LOW ZONE BIAS","EQUILIBRIUM"))</f>
        <v>EQUILIBRIUM</v>
      </c>
    </row>
    <row r="13641">
      <c r="A13641">
        <v>13926</v>
      </c>
      <c r="B13641" t="str">
        <v>2015-05-25</v>
      </c>
      <c r="C13641" t="str">
        <v>Midday</v>
      </c>
      <c r="D13641">
        <v>16</v>
      </c>
      <c r="E13641" t="str">
        <f>IF(MOD(D13641,2)=0,"EVEN","ODD")</f>
        <v>EVEN</v>
      </c>
      <c r="F13641" t="str">
        <f>IF(D13641&lt;=18,"LOW (1-18)","HIGH (19-36)")</f>
        <v>LOW (1-18)</v>
      </c>
      <c r="G13641">
        <f>INT((D13641-1)/6)+1</f>
        <v>3</v>
      </c>
      <c r="H13641">
        <f>MOD(D13641-1,6)+1</f>
        <v>4</v>
      </c>
      <c r="I13641">
        <f>37-D13641</f>
        <v>21</v>
      </c>
      <c r="J13641">
        <f>ABS(D13641-D13642)</f>
        <v>20</v>
      </c>
      <c r="K13641">
        <f>AVERAGE(D13641:D13645)</f>
        <v>16</v>
      </c>
      <c r="L13641">
        <f>AVERAGE(D13641:D13660)</f>
        <v>16</v>
      </c>
      <c r="M13641">
        <f>K13641-L13641</f>
        <v>0</v>
      </c>
      <c r="N13641" t="str">
        <f>IF(K13641&gt;L13641,"HIGH ZONE BIAS",IF(K13641&lt;L13641,"LOW ZONE BIAS","EQUILIBRIUM"))</f>
        <v>EQUILIBRIUM</v>
      </c>
    </row>
    <row r="13642">
      <c r="A13642">
        <v>13925</v>
      </c>
      <c r="B13642" t="str">
        <v>2015-05-25</v>
      </c>
      <c r="C13642" t="str">
        <v>Morning</v>
      </c>
      <c r="D13642">
        <v>36</v>
      </c>
      <c r="E13642" t="str">
        <f>IF(MOD(D13642,2)=0,"EVEN","ODD")</f>
        <v>EVEN</v>
      </c>
      <c r="F13642" t="str">
        <f>IF(D13642&lt;=18,"LOW (1-18)","HIGH (19-36)")</f>
        <v>HIGH (19-36)</v>
      </c>
      <c r="G13642">
        <f>INT((D13642-1)/6)+1</f>
        <v>6</v>
      </c>
      <c r="H13642">
        <f>MOD(D13642-1,6)+1</f>
        <v>6</v>
      </c>
      <c r="I13642">
        <f>37-D13642</f>
        <v>1</v>
      </c>
      <c r="J13642">
        <f>ABS(D13642-D13643)</f>
        <v>3</v>
      </c>
      <c r="K13642">
        <f>AVERAGE(D13642:D13646)</f>
        <v>36</v>
      </c>
      <c r="L13642">
        <f>AVERAGE(D13642:D13661)</f>
        <v>36</v>
      </c>
      <c r="M13642">
        <f>K13642-L13642</f>
        <v>0</v>
      </c>
      <c r="N13642" t="str">
        <f>IF(K13642&gt;L13642,"HIGH ZONE BIAS",IF(K13642&lt;L13642,"LOW ZONE BIAS","EQUILIBRIUM"))</f>
        <v>EQUILIBRIUM</v>
      </c>
    </row>
    <row r="13643">
      <c r="A13643">
        <v>13924</v>
      </c>
      <c r="B13643" t="str">
        <v>2015-05-23</v>
      </c>
      <c r="C13643" t="str">
        <v>Evening</v>
      </c>
      <c r="D13643">
        <v>33</v>
      </c>
      <c r="E13643" t="str">
        <f>IF(MOD(D13643,2)=0,"EVEN","ODD")</f>
        <v>ODD</v>
      </c>
      <c r="F13643" t="str">
        <f>IF(D13643&lt;=18,"LOW (1-18)","HIGH (19-36)")</f>
        <v>HIGH (19-36)</v>
      </c>
      <c r="G13643">
        <f>INT((D13643-1)/6)+1</f>
        <v>6</v>
      </c>
      <c r="H13643">
        <f>MOD(D13643-1,6)+1</f>
        <v>3</v>
      </c>
      <c r="I13643">
        <f>37-D13643</f>
        <v>4</v>
      </c>
      <c r="J13643">
        <f>ABS(D13643-D13644)</f>
        <v>18</v>
      </c>
      <c r="K13643">
        <f>AVERAGE(D13643:D13647)</f>
        <v>33</v>
      </c>
      <c r="L13643">
        <f>AVERAGE(D13643:D13662)</f>
        <v>33</v>
      </c>
      <c r="M13643">
        <f>K13643-L13643</f>
        <v>0</v>
      </c>
      <c r="N13643" t="str">
        <f>IF(K13643&gt;L13643,"HIGH ZONE BIAS",IF(K13643&lt;L13643,"LOW ZONE BIAS","EQUILIBRIUM"))</f>
        <v>EQUILIBRIUM</v>
      </c>
    </row>
    <row r="13644">
      <c r="A13644">
        <v>13923</v>
      </c>
      <c r="B13644" t="str">
        <v>2015-05-23</v>
      </c>
      <c r="C13644" t="str">
        <v>Midday</v>
      </c>
      <c r="D13644">
        <v>15</v>
      </c>
      <c r="E13644" t="str">
        <f>IF(MOD(D13644,2)=0,"EVEN","ODD")</f>
        <v>ODD</v>
      </c>
      <c r="F13644" t="str">
        <f>IF(D13644&lt;=18,"LOW (1-18)","HIGH (19-36)")</f>
        <v>LOW (1-18)</v>
      </c>
      <c r="G13644">
        <f>INT((D13644-1)/6)+1</f>
        <v>3</v>
      </c>
      <c r="H13644">
        <f>MOD(D13644-1,6)+1</f>
        <v>3</v>
      </c>
      <c r="I13644">
        <f>37-D13644</f>
        <v>22</v>
      </c>
      <c r="J13644">
        <f>ABS(D13644-D13645)</f>
        <v>8</v>
      </c>
      <c r="K13644">
        <f>AVERAGE(D13644:D13648)</f>
        <v>15</v>
      </c>
      <c r="L13644">
        <f>AVERAGE(D13644:D13663)</f>
        <v>15</v>
      </c>
      <c r="M13644">
        <f>K13644-L13644</f>
        <v>0</v>
      </c>
      <c r="N13644" t="str">
        <f>IF(K13644&gt;L13644,"HIGH ZONE BIAS",IF(K13644&lt;L13644,"LOW ZONE BIAS","EQUILIBRIUM"))</f>
        <v>EQUILIBRIUM</v>
      </c>
    </row>
    <row r="13645">
      <c r="A13645">
        <v>13922</v>
      </c>
      <c r="B13645" t="str">
        <v>2015-05-23</v>
      </c>
      <c r="C13645" t="str">
        <v>Morning</v>
      </c>
      <c r="D13645">
        <v>7</v>
      </c>
      <c r="E13645" t="str">
        <f>IF(MOD(D13645,2)=0,"EVEN","ODD")</f>
        <v>ODD</v>
      </c>
      <c r="F13645" t="str">
        <f>IF(D13645&lt;=18,"LOW (1-18)","HIGH (19-36)")</f>
        <v>LOW (1-18)</v>
      </c>
      <c r="G13645">
        <f>INT((D13645-1)/6)+1</f>
        <v>2</v>
      </c>
      <c r="H13645">
        <f>MOD(D13645-1,6)+1</f>
        <v>1</v>
      </c>
      <c r="I13645">
        <f>37-D13645</f>
        <v>30</v>
      </c>
      <c r="J13645">
        <f>ABS(D13645-D13646)</f>
        <v>1</v>
      </c>
      <c r="K13645">
        <f>AVERAGE(D13645:D13649)</f>
        <v>7</v>
      </c>
      <c r="L13645">
        <f>AVERAGE(D13645:D13664)</f>
        <v>7</v>
      </c>
      <c r="M13645">
        <f>K13645-L13645</f>
        <v>0</v>
      </c>
      <c r="N13645" t="str">
        <f>IF(K13645&gt;L13645,"HIGH ZONE BIAS",IF(K13645&lt;L13645,"LOW ZONE BIAS","EQUILIBRIUM"))</f>
        <v>EQUILIBRIUM</v>
      </c>
    </row>
    <row r="13646">
      <c r="A13646">
        <v>13921</v>
      </c>
      <c r="B13646" t="str">
        <v>2015-05-22</v>
      </c>
      <c r="C13646" t="str">
        <v>Evening</v>
      </c>
      <c r="D13646">
        <v>6</v>
      </c>
      <c r="E13646" t="str">
        <f>IF(MOD(D13646,2)=0,"EVEN","ODD")</f>
        <v>EVEN</v>
      </c>
      <c r="F13646" t="str">
        <f>IF(D13646&lt;=18,"LOW (1-18)","HIGH (19-36)")</f>
        <v>LOW (1-18)</v>
      </c>
      <c r="G13646">
        <f>INT((D13646-1)/6)+1</f>
        <v>1</v>
      </c>
      <c r="H13646">
        <f>MOD(D13646-1,6)+1</f>
        <v>6</v>
      </c>
      <c r="I13646">
        <f>37-D13646</f>
        <v>31</v>
      </c>
      <c r="J13646">
        <f>ABS(D13646-D13647)</f>
        <v>23</v>
      </c>
      <c r="K13646">
        <f>AVERAGE(D13646:D13650)</f>
        <v>6</v>
      </c>
      <c r="L13646">
        <f>AVERAGE(D13646:D13665)</f>
        <v>6</v>
      </c>
      <c r="M13646">
        <f>K13646-L13646</f>
        <v>0</v>
      </c>
      <c r="N13646" t="str">
        <f>IF(K13646&gt;L13646,"HIGH ZONE BIAS",IF(K13646&lt;L13646,"LOW ZONE BIAS","EQUILIBRIUM"))</f>
        <v>EQUILIBRIUM</v>
      </c>
    </row>
    <row r="13647">
      <c r="A13647">
        <v>13920</v>
      </c>
      <c r="B13647" t="str">
        <v>2015-05-22</v>
      </c>
      <c r="C13647" t="str">
        <v>Midday</v>
      </c>
      <c r="D13647">
        <v>29</v>
      </c>
      <c r="E13647" t="str">
        <f>IF(MOD(D13647,2)=0,"EVEN","ODD")</f>
        <v>ODD</v>
      </c>
      <c r="F13647" t="str">
        <f>IF(D13647&lt;=18,"LOW (1-18)","HIGH (19-36)")</f>
        <v>HIGH (19-36)</v>
      </c>
      <c r="G13647">
        <f>INT((D13647-1)/6)+1</f>
        <v>5</v>
      </c>
      <c r="H13647">
        <f>MOD(D13647-1,6)+1</f>
        <v>5</v>
      </c>
      <c r="I13647">
        <f>37-D13647</f>
        <v>8</v>
      </c>
      <c r="J13647">
        <f>ABS(D13647-D13648)</f>
        <v>3</v>
      </c>
      <c r="K13647">
        <f>AVERAGE(D13647:D13651)</f>
        <v>29</v>
      </c>
      <c r="L13647">
        <f>AVERAGE(D13647:D13666)</f>
        <v>29</v>
      </c>
      <c r="M13647">
        <f>K13647-L13647</f>
        <v>0</v>
      </c>
      <c r="N13647" t="str">
        <f>IF(K13647&gt;L13647,"HIGH ZONE BIAS",IF(K13647&lt;L13647,"LOW ZONE BIAS","EQUILIBRIUM"))</f>
        <v>EQUILIBRIUM</v>
      </c>
    </row>
    <row r="13648">
      <c r="A13648">
        <v>13919</v>
      </c>
      <c r="B13648" t="str">
        <v>2015-05-22</v>
      </c>
      <c r="C13648" t="str">
        <v>Morning</v>
      </c>
      <c r="D13648">
        <v>32</v>
      </c>
      <c r="E13648" t="str">
        <f>IF(MOD(D13648,2)=0,"EVEN","ODD")</f>
        <v>EVEN</v>
      </c>
      <c r="F13648" t="str">
        <f>IF(D13648&lt;=18,"LOW (1-18)","HIGH (19-36)")</f>
        <v>HIGH (19-36)</v>
      </c>
      <c r="G13648">
        <f>INT((D13648-1)/6)+1</f>
        <v>6</v>
      </c>
      <c r="H13648">
        <f>MOD(D13648-1,6)+1</f>
        <v>2</v>
      </c>
      <c r="I13648">
        <f>37-D13648</f>
        <v>5</v>
      </c>
      <c r="J13648">
        <f>ABS(D13648-D13649)</f>
        <v>7</v>
      </c>
      <c r="K13648">
        <f>AVERAGE(D13648:D13652)</f>
        <v>32</v>
      </c>
      <c r="L13648">
        <f>AVERAGE(D13648:D13667)</f>
        <v>32</v>
      </c>
      <c r="M13648">
        <f>K13648-L13648</f>
        <v>0</v>
      </c>
      <c r="N13648" t="str">
        <f>IF(K13648&gt;L13648,"HIGH ZONE BIAS",IF(K13648&lt;L13648,"LOW ZONE BIAS","EQUILIBRIUM"))</f>
        <v>EQUILIBRIUM</v>
      </c>
    </row>
    <row r="13649">
      <c r="A13649">
        <v>13918</v>
      </c>
      <c r="B13649" t="str">
        <v>2015-05-21</v>
      </c>
      <c r="C13649" t="str">
        <v>Evening</v>
      </c>
      <c r="D13649">
        <v>25</v>
      </c>
      <c r="E13649" t="str">
        <f>IF(MOD(D13649,2)=0,"EVEN","ODD")</f>
        <v>ODD</v>
      </c>
      <c r="F13649" t="str">
        <f>IF(D13649&lt;=18,"LOW (1-18)","HIGH (19-36)")</f>
        <v>HIGH (19-36)</v>
      </c>
      <c r="G13649">
        <f>INT((D13649-1)/6)+1</f>
        <v>5</v>
      </c>
      <c r="H13649">
        <f>MOD(D13649-1,6)+1</f>
        <v>1</v>
      </c>
      <c r="I13649">
        <f>37-D13649</f>
        <v>12</v>
      </c>
      <c r="J13649">
        <f>ABS(D13649-D13650)</f>
        <v>23</v>
      </c>
      <c r="K13649">
        <f>AVERAGE(D13649:D13653)</f>
        <v>25</v>
      </c>
      <c r="L13649">
        <f>AVERAGE(D13649:D13668)</f>
        <v>25</v>
      </c>
      <c r="M13649">
        <f>K13649-L13649</f>
        <v>0</v>
      </c>
      <c r="N13649" t="str">
        <f>IF(K13649&gt;L13649,"HIGH ZONE BIAS",IF(K13649&lt;L13649,"LOW ZONE BIAS","EQUILIBRIUM"))</f>
        <v>EQUILIBRIUM</v>
      </c>
    </row>
    <row r="13650">
      <c r="A13650">
        <v>13917</v>
      </c>
      <c r="B13650" t="str">
        <v>2015-05-21</v>
      </c>
      <c r="C13650" t="str">
        <v>Midday</v>
      </c>
      <c r="D13650">
        <v>2</v>
      </c>
      <c r="E13650" t="str">
        <f>IF(MOD(D13650,2)=0,"EVEN","ODD")</f>
        <v>EVEN</v>
      </c>
      <c r="F13650" t="str">
        <f>IF(D13650&lt;=18,"LOW (1-18)","HIGH (19-36)")</f>
        <v>LOW (1-18)</v>
      </c>
      <c r="G13650">
        <f>INT((D13650-1)/6)+1</f>
        <v>1</v>
      </c>
      <c r="H13650">
        <f>MOD(D13650-1,6)+1</f>
        <v>2</v>
      </c>
      <c r="I13650">
        <f>37-D13650</f>
        <v>35</v>
      </c>
      <c r="J13650">
        <f>ABS(D13650-D13651)</f>
        <v>29</v>
      </c>
      <c r="K13650">
        <f>AVERAGE(D13650:D13654)</f>
        <v>2</v>
      </c>
      <c r="L13650">
        <f>AVERAGE(D13650:D13669)</f>
        <v>2</v>
      </c>
      <c r="M13650">
        <f>K13650-L13650</f>
        <v>0</v>
      </c>
      <c r="N13650" t="str">
        <f>IF(K13650&gt;L13650,"HIGH ZONE BIAS",IF(K13650&lt;L13650,"LOW ZONE BIAS","EQUILIBRIUM"))</f>
        <v>EQUILIBRIUM</v>
      </c>
    </row>
    <row r="13651">
      <c r="A13651">
        <v>13916</v>
      </c>
      <c r="B13651" t="str">
        <v>2015-05-21</v>
      </c>
      <c r="C13651" t="str">
        <v>Morning</v>
      </c>
      <c r="D13651">
        <v>31</v>
      </c>
      <c r="E13651" t="str">
        <f>IF(MOD(D13651,2)=0,"EVEN","ODD")</f>
        <v>ODD</v>
      </c>
      <c r="F13651" t="str">
        <f>IF(D13651&lt;=18,"LOW (1-18)","HIGH (19-36)")</f>
        <v>HIGH (19-36)</v>
      </c>
      <c r="G13651">
        <f>INT((D13651-1)/6)+1</f>
        <v>6</v>
      </c>
      <c r="H13651">
        <f>MOD(D13651-1,6)+1</f>
        <v>1</v>
      </c>
      <c r="I13651">
        <f>37-D13651</f>
        <v>6</v>
      </c>
      <c r="J13651">
        <f>ABS(D13651-D13652)</f>
        <v>15</v>
      </c>
      <c r="K13651">
        <f>AVERAGE(D13651:D13655)</f>
        <v>31</v>
      </c>
      <c r="L13651">
        <f>AVERAGE(D13651:D13670)</f>
        <v>31</v>
      </c>
      <c r="M13651">
        <f>K13651-L13651</f>
        <v>0</v>
      </c>
      <c r="N13651" t="str">
        <f>IF(K13651&gt;L13651,"HIGH ZONE BIAS",IF(K13651&lt;L13651,"LOW ZONE BIAS","EQUILIBRIUM"))</f>
        <v>EQUILIBRIUM</v>
      </c>
    </row>
    <row r="13652">
      <c r="A13652">
        <v>13915</v>
      </c>
      <c r="B13652" t="str">
        <v>2015-05-20</v>
      </c>
      <c r="C13652" t="str">
        <v>Evening</v>
      </c>
      <c r="D13652">
        <v>16</v>
      </c>
      <c r="E13652" t="str">
        <f>IF(MOD(D13652,2)=0,"EVEN","ODD")</f>
        <v>EVEN</v>
      </c>
      <c r="F13652" t="str">
        <f>IF(D13652&lt;=18,"LOW (1-18)","HIGH (19-36)")</f>
        <v>LOW (1-18)</v>
      </c>
      <c r="G13652">
        <f>INT((D13652-1)/6)+1</f>
        <v>3</v>
      </c>
      <c r="H13652">
        <f>MOD(D13652-1,6)+1</f>
        <v>4</v>
      </c>
      <c r="I13652">
        <f>37-D13652</f>
        <v>21</v>
      </c>
      <c r="J13652">
        <f>ABS(D13652-D13653)</f>
        <v>12</v>
      </c>
      <c r="K13652">
        <f>AVERAGE(D13652:D13656)</f>
        <v>16</v>
      </c>
      <c r="L13652">
        <f>AVERAGE(D13652:D13671)</f>
        <v>16</v>
      </c>
      <c r="M13652">
        <f>K13652-L13652</f>
        <v>0</v>
      </c>
      <c r="N13652" t="str">
        <f>IF(K13652&gt;L13652,"HIGH ZONE BIAS",IF(K13652&lt;L13652,"LOW ZONE BIAS","EQUILIBRIUM"))</f>
        <v>EQUILIBRIUM</v>
      </c>
    </row>
    <row r="13653">
      <c r="A13653">
        <v>13914</v>
      </c>
      <c r="B13653" t="str">
        <v>2015-05-20</v>
      </c>
      <c r="C13653" t="str">
        <v>Midday</v>
      </c>
      <c r="D13653">
        <v>4</v>
      </c>
      <c r="E13653" t="str">
        <f>IF(MOD(D13653,2)=0,"EVEN","ODD")</f>
        <v>EVEN</v>
      </c>
      <c r="F13653" t="str">
        <f>IF(D13653&lt;=18,"LOW (1-18)","HIGH (19-36)")</f>
        <v>LOW (1-18)</v>
      </c>
      <c r="G13653">
        <f>INT((D13653-1)/6)+1</f>
        <v>1</v>
      </c>
      <c r="H13653">
        <f>MOD(D13653-1,6)+1</f>
        <v>4</v>
      </c>
      <c r="I13653">
        <f>37-D13653</f>
        <v>33</v>
      </c>
      <c r="J13653">
        <f>ABS(D13653-D13654)</f>
        <v>1</v>
      </c>
      <c r="K13653">
        <f>AVERAGE(D13653:D13657)</f>
        <v>4</v>
      </c>
      <c r="L13653">
        <f>AVERAGE(D13653:D13672)</f>
        <v>4</v>
      </c>
      <c r="M13653">
        <f>K13653-L13653</f>
        <v>0</v>
      </c>
      <c r="N13653" t="str">
        <f>IF(K13653&gt;L13653,"HIGH ZONE BIAS",IF(K13653&lt;L13653,"LOW ZONE BIAS","EQUILIBRIUM"))</f>
        <v>EQUILIBRIUM</v>
      </c>
    </row>
    <row r="13654">
      <c r="A13654">
        <v>13913</v>
      </c>
      <c r="B13654" t="str">
        <v>2015-05-20</v>
      </c>
      <c r="C13654" t="str">
        <v>Morning</v>
      </c>
      <c r="D13654">
        <v>5</v>
      </c>
      <c r="E13654" t="str">
        <f>IF(MOD(D13654,2)=0,"EVEN","ODD")</f>
        <v>ODD</v>
      </c>
      <c r="F13654" t="str">
        <f>IF(D13654&lt;=18,"LOW (1-18)","HIGH (19-36)")</f>
        <v>LOW (1-18)</v>
      </c>
      <c r="G13654">
        <f>INT((D13654-1)/6)+1</f>
        <v>1</v>
      </c>
      <c r="H13654">
        <f>MOD(D13654-1,6)+1</f>
        <v>5</v>
      </c>
      <c r="I13654">
        <f>37-D13654</f>
        <v>32</v>
      </c>
      <c r="J13654">
        <f>ABS(D13654-D13655)</f>
        <v>14</v>
      </c>
      <c r="K13654">
        <f>AVERAGE(D13654:D13658)</f>
        <v>5</v>
      </c>
      <c r="L13654">
        <f>AVERAGE(D13654:D13673)</f>
        <v>5</v>
      </c>
      <c r="M13654">
        <f>K13654-L13654</f>
        <v>0</v>
      </c>
      <c r="N13654" t="str">
        <f>IF(K13654&gt;L13654,"HIGH ZONE BIAS",IF(K13654&lt;L13654,"LOW ZONE BIAS","EQUILIBRIUM"))</f>
        <v>EQUILIBRIUM</v>
      </c>
    </row>
    <row r="13655">
      <c r="A13655">
        <v>13912</v>
      </c>
      <c r="B13655" t="str">
        <v>2015-05-19</v>
      </c>
      <c r="C13655" t="str">
        <v>Evening</v>
      </c>
      <c r="D13655">
        <v>19</v>
      </c>
      <c r="E13655" t="str">
        <f>IF(MOD(D13655,2)=0,"EVEN","ODD")</f>
        <v>ODD</v>
      </c>
      <c r="F13655" t="str">
        <f>IF(D13655&lt;=18,"LOW (1-18)","HIGH (19-36)")</f>
        <v>HIGH (19-36)</v>
      </c>
      <c r="G13655">
        <f>INT((D13655-1)/6)+1</f>
        <v>4</v>
      </c>
      <c r="H13655">
        <f>MOD(D13655-1,6)+1</f>
        <v>1</v>
      </c>
      <c r="I13655">
        <f>37-D13655</f>
        <v>18</v>
      </c>
      <c r="J13655">
        <f>ABS(D13655-D13656)</f>
        <v>17</v>
      </c>
      <c r="K13655">
        <f>AVERAGE(D13655:D13659)</f>
        <v>19</v>
      </c>
      <c r="L13655">
        <f>AVERAGE(D13655:D13674)</f>
        <v>19</v>
      </c>
      <c r="M13655">
        <f>K13655-L13655</f>
        <v>0</v>
      </c>
      <c r="N13655" t="str">
        <f>IF(K13655&gt;L13655,"HIGH ZONE BIAS",IF(K13655&lt;L13655,"LOW ZONE BIAS","EQUILIBRIUM"))</f>
        <v>EQUILIBRIUM</v>
      </c>
    </row>
    <row r="13656">
      <c r="A13656">
        <v>13911</v>
      </c>
      <c r="B13656" t="str">
        <v>2015-05-19</v>
      </c>
      <c r="C13656" t="str">
        <v>Midday</v>
      </c>
      <c r="D13656">
        <v>36</v>
      </c>
      <c r="E13656" t="str">
        <f>IF(MOD(D13656,2)=0,"EVEN","ODD")</f>
        <v>EVEN</v>
      </c>
      <c r="F13656" t="str">
        <f>IF(D13656&lt;=18,"LOW (1-18)","HIGH (19-36)")</f>
        <v>HIGH (19-36)</v>
      </c>
      <c r="G13656">
        <f>INT((D13656-1)/6)+1</f>
        <v>6</v>
      </c>
      <c r="H13656">
        <f>MOD(D13656-1,6)+1</f>
        <v>6</v>
      </c>
      <c r="I13656">
        <f>37-D13656</f>
        <v>1</v>
      </c>
      <c r="J13656">
        <f>ABS(D13656-D13657)</f>
        <v>15</v>
      </c>
      <c r="K13656">
        <f>AVERAGE(D13656:D13660)</f>
        <v>36</v>
      </c>
      <c r="L13656">
        <f>AVERAGE(D13656:D13675)</f>
        <v>36</v>
      </c>
      <c r="M13656">
        <f>K13656-L13656</f>
        <v>0</v>
      </c>
      <c r="N13656" t="str">
        <f>IF(K13656&gt;L13656,"HIGH ZONE BIAS",IF(K13656&lt;L13656,"LOW ZONE BIAS","EQUILIBRIUM"))</f>
        <v>EQUILIBRIUM</v>
      </c>
    </row>
    <row r="13657">
      <c r="A13657">
        <v>13910</v>
      </c>
      <c r="B13657" t="str">
        <v>2015-05-19</v>
      </c>
      <c r="C13657" t="str">
        <v>Morning</v>
      </c>
      <c r="D13657">
        <v>21</v>
      </c>
      <c r="E13657" t="str">
        <f>IF(MOD(D13657,2)=0,"EVEN","ODD")</f>
        <v>ODD</v>
      </c>
      <c r="F13657" t="str">
        <f>IF(D13657&lt;=18,"LOW (1-18)","HIGH (19-36)")</f>
        <v>HIGH (19-36)</v>
      </c>
      <c r="G13657">
        <f>INT((D13657-1)/6)+1</f>
        <v>4</v>
      </c>
      <c r="H13657">
        <f>MOD(D13657-1,6)+1</f>
        <v>3</v>
      </c>
      <c r="I13657">
        <f>37-D13657</f>
        <v>16</v>
      </c>
      <c r="J13657">
        <f>ABS(D13657-D13658)</f>
        <v>4</v>
      </c>
      <c r="K13657">
        <f>AVERAGE(D13657:D13661)</f>
        <v>21</v>
      </c>
      <c r="L13657">
        <f>AVERAGE(D13657:D13676)</f>
        <v>21</v>
      </c>
      <c r="M13657">
        <f>K13657-L13657</f>
        <v>0</v>
      </c>
      <c r="N13657" t="str">
        <f>IF(K13657&gt;L13657,"HIGH ZONE BIAS",IF(K13657&lt;L13657,"LOW ZONE BIAS","EQUILIBRIUM"))</f>
        <v>EQUILIBRIUM</v>
      </c>
    </row>
    <row r="13658">
      <c r="A13658">
        <v>13909</v>
      </c>
      <c r="B13658" t="str">
        <v>2015-05-18</v>
      </c>
      <c r="C13658" t="str">
        <v>Evening</v>
      </c>
      <c r="D13658">
        <v>25</v>
      </c>
      <c r="E13658" t="str">
        <f>IF(MOD(D13658,2)=0,"EVEN","ODD")</f>
        <v>ODD</v>
      </c>
      <c r="F13658" t="str">
        <f>IF(D13658&lt;=18,"LOW (1-18)","HIGH (19-36)")</f>
        <v>HIGH (19-36)</v>
      </c>
      <c r="G13658">
        <f>INT((D13658-1)/6)+1</f>
        <v>5</v>
      </c>
      <c r="H13658">
        <f>MOD(D13658-1,6)+1</f>
        <v>1</v>
      </c>
      <c r="I13658">
        <f>37-D13658</f>
        <v>12</v>
      </c>
      <c r="J13658">
        <f>ABS(D13658-D13659)</f>
        <v>20</v>
      </c>
      <c r="K13658">
        <f>AVERAGE(D13658:D13662)</f>
        <v>25</v>
      </c>
      <c r="L13658">
        <f>AVERAGE(D13658:D13677)</f>
        <v>25</v>
      </c>
      <c r="M13658">
        <f>K13658-L13658</f>
        <v>0</v>
      </c>
      <c r="N13658" t="str">
        <f>IF(K13658&gt;L13658,"HIGH ZONE BIAS",IF(K13658&lt;L13658,"LOW ZONE BIAS","EQUILIBRIUM"))</f>
        <v>EQUILIBRIUM</v>
      </c>
    </row>
    <row r="13659">
      <c r="A13659">
        <v>13908</v>
      </c>
      <c r="B13659" t="str">
        <v>2015-05-18</v>
      </c>
      <c r="C13659" t="str">
        <v>Midday</v>
      </c>
      <c r="D13659">
        <v>5</v>
      </c>
      <c r="E13659" t="str">
        <f>IF(MOD(D13659,2)=0,"EVEN","ODD")</f>
        <v>ODD</v>
      </c>
      <c r="F13659" t="str">
        <f>IF(D13659&lt;=18,"LOW (1-18)","HIGH (19-36)")</f>
        <v>LOW (1-18)</v>
      </c>
      <c r="G13659">
        <f>INT((D13659-1)/6)+1</f>
        <v>1</v>
      </c>
      <c r="H13659">
        <f>MOD(D13659-1,6)+1</f>
        <v>5</v>
      </c>
      <c r="I13659">
        <f>37-D13659</f>
        <v>32</v>
      </c>
      <c r="J13659">
        <f>ABS(D13659-D13660)</f>
        <v>30</v>
      </c>
      <c r="K13659">
        <f>AVERAGE(D13659:D13663)</f>
        <v>5</v>
      </c>
      <c r="L13659">
        <f>AVERAGE(D13659:D13678)</f>
        <v>5</v>
      </c>
      <c r="M13659">
        <f>K13659-L13659</f>
        <v>0</v>
      </c>
      <c r="N13659" t="str">
        <f>IF(K13659&gt;L13659,"HIGH ZONE BIAS",IF(K13659&lt;L13659,"LOW ZONE BIAS","EQUILIBRIUM"))</f>
        <v>EQUILIBRIUM</v>
      </c>
    </row>
    <row r="13660">
      <c r="A13660">
        <v>13907</v>
      </c>
      <c r="B13660" t="str">
        <v>2015-05-18</v>
      </c>
      <c r="C13660" t="str">
        <v>Morning</v>
      </c>
      <c r="D13660">
        <v>35</v>
      </c>
      <c r="E13660" t="str">
        <f>IF(MOD(D13660,2)=0,"EVEN","ODD")</f>
        <v>ODD</v>
      </c>
      <c r="F13660" t="str">
        <f>IF(D13660&lt;=18,"LOW (1-18)","HIGH (19-36)")</f>
        <v>HIGH (19-36)</v>
      </c>
      <c r="G13660">
        <f>INT((D13660-1)/6)+1</f>
        <v>6</v>
      </c>
      <c r="H13660">
        <f>MOD(D13660-1,6)+1</f>
        <v>5</v>
      </c>
      <c r="I13660">
        <f>37-D13660</f>
        <v>2</v>
      </c>
      <c r="J13660">
        <f>ABS(D13660-D13661)</f>
        <v>13</v>
      </c>
      <c r="K13660">
        <f>AVERAGE(D13660:D13664)</f>
        <v>35</v>
      </c>
      <c r="L13660">
        <f>AVERAGE(D13660:D13679)</f>
        <v>35</v>
      </c>
      <c r="M13660">
        <f>K13660-L13660</f>
        <v>0</v>
      </c>
      <c r="N13660" t="str">
        <f>IF(K13660&gt;L13660,"HIGH ZONE BIAS",IF(K13660&lt;L13660,"LOW ZONE BIAS","EQUILIBRIUM"))</f>
        <v>EQUILIBRIUM</v>
      </c>
    </row>
    <row r="13661">
      <c r="A13661">
        <v>13906</v>
      </c>
      <c r="B13661" t="str">
        <v>2015-05-16</v>
      </c>
      <c r="C13661" t="str">
        <v>Evening</v>
      </c>
      <c r="D13661">
        <v>22</v>
      </c>
      <c r="E13661" t="str">
        <f>IF(MOD(D13661,2)=0,"EVEN","ODD")</f>
        <v>EVEN</v>
      </c>
      <c r="F13661" t="str">
        <f>IF(D13661&lt;=18,"LOW (1-18)","HIGH (19-36)")</f>
        <v>HIGH (19-36)</v>
      </c>
      <c r="G13661">
        <f>INT((D13661-1)/6)+1</f>
        <v>4</v>
      </c>
      <c r="H13661">
        <f>MOD(D13661-1,6)+1</f>
        <v>4</v>
      </c>
      <c r="I13661">
        <f>37-D13661</f>
        <v>15</v>
      </c>
      <c r="J13661">
        <f>ABS(D13661-D13662)</f>
        <v>8</v>
      </c>
      <c r="K13661">
        <f>AVERAGE(D13661:D13665)</f>
        <v>22</v>
      </c>
      <c r="L13661">
        <f>AVERAGE(D13661:D13680)</f>
        <v>22</v>
      </c>
      <c r="M13661">
        <f>K13661-L13661</f>
        <v>0</v>
      </c>
      <c r="N13661" t="str">
        <f>IF(K13661&gt;L13661,"HIGH ZONE BIAS",IF(K13661&lt;L13661,"LOW ZONE BIAS","EQUILIBRIUM"))</f>
        <v>EQUILIBRIUM</v>
      </c>
    </row>
    <row r="13662">
      <c r="A13662">
        <v>13905</v>
      </c>
      <c r="B13662" t="str">
        <v>2015-05-16</v>
      </c>
      <c r="C13662" t="str">
        <v>Midday</v>
      </c>
      <c r="D13662">
        <v>30</v>
      </c>
      <c r="E13662" t="str">
        <f>IF(MOD(D13662,2)=0,"EVEN","ODD")</f>
        <v>EVEN</v>
      </c>
      <c r="F13662" t="str">
        <f>IF(D13662&lt;=18,"LOW (1-18)","HIGH (19-36)")</f>
        <v>HIGH (19-36)</v>
      </c>
      <c r="G13662">
        <f>INT((D13662-1)/6)+1</f>
        <v>5</v>
      </c>
      <c r="H13662">
        <f>MOD(D13662-1,6)+1</f>
        <v>6</v>
      </c>
      <c r="I13662">
        <f>37-D13662</f>
        <v>7</v>
      </c>
      <c r="J13662">
        <f>ABS(D13662-D13663)</f>
        <v>20</v>
      </c>
      <c r="K13662">
        <f>AVERAGE(D13662:D13666)</f>
        <v>30</v>
      </c>
      <c r="L13662">
        <f>AVERAGE(D13662:D13681)</f>
        <v>30</v>
      </c>
      <c r="M13662">
        <f>K13662-L13662</f>
        <v>0</v>
      </c>
      <c r="N13662" t="str">
        <f>IF(K13662&gt;L13662,"HIGH ZONE BIAS",IF(K13662&lt;L13662,"LOW ZONE BIAS","EQUILIBRIUM"))</f>
        <v>EQUILIBRIUM</v>
      </c>
    </row>
    <row r="13663">
      <c r="A13663">
        <v>13904</v>
      </c>
      <c r="B13663" t="str">
        <v>2015-05-16</v>
      </c>
      <c r="C13663" t="str">
        <v>Morning</v>
      </c>
      <c r="D13663">
        <v>10</v>
      </c>
      <c r="E13663" t="str">
        <f>IF(MOD(D13663,2)=0,"EVEN","ODD")</f>
        <v>EVEN</v>
      </c>
      <c r="F13663" t="str">
        <f>IF(D13663&lt;=18,"LOW (1-18)","HIGH (19-36)")</f>
        <v>LOW (1-18)</v>
      </c>
      <c r="G13663">
        <f>INT((D13663-1)/6)+1</f>
        <v>2</v>
      </c>
      <c r="H13663">
        <f>MOD(D13663-1,6)+1</f>
        <v>4</v>
      </c>
      <c r="I13663">
        <f>37-D13663</f>
        <v>27</v>
      </c>
      <c r="J13663">
        <f>ABS(D13663-D13664)</f>
        <v>9</v>
      </c>
      <c r="K13663">
        <f>AVERAGE(D13663:D13667)</f>
        <v>10</v>
      </c>
      <c r="L13663">
        <f>AVERAGE(D13663:D13682)</f>
        <v>10</v>
      </c>
      <c r="M13663">
        <f>K13663-L13663</f>
        <v>0</v>
      </c>
      <c r="N13663" t="str">
        <f>IF(K13663&gt;L13663,"HIGH ZONE BIAS",IF(K13663&lt;L13663,"LOW ZONE BIAS","EQUILIBRIUM"))</f>
        <v>EQUILIBRIUM</v>
      </c>
    </row>
    <row r="13664">
      <c r="A13664">
        <v>13903</v>
      </c>
      <c r="B13664" t="str">
        <v>2015-05-15</v>
      </c>
      <c r="C13664" t="str">
        <v>Evening</v>
      </c>
      <c r="D13664">
        <v>1</v>
      </c>
      <c r="E13664" t="str">
        <f>IF(MOD(D13664,2)=0,"EVEN","ODD")</f>
        <v>ODD</v>
      </c>
      <c r="F13664" t="str">
        <f>IF(D13664&lt;=18,"LOW (1-18)","HIGH (19-36)")</f>
        <v>LOW (1-18)</v>
      </c>
      <c r="G13664">
        <f>INT((D13664-1)/6)+1</f>
        <v>1</v>
      </c>
      <c r="H13664">
        <f>MOD(D13664-1,6)+1</f>
        <v>1</v>
      </c>
      <c r="I13664">
        <f>37-D13664</f>
        <v>36</v>
      </c>
      <c r="J13664">
        <f>ABS(D13664-D13665)</f>
        <v>22</v>
      </c>
      <c r="K13664">
        <f>AVERAGE(D13664:D13668)</f>
        <v>1</v>
      </c>
      <c r="L13664">
        <f>AVERAGE(D13664:D13683)</f>
        <v>1</v>
      </c>
      <c r="M13664">
        <f>K13664-L13664</f>
        <v>0</v>
      </c>
      <c r="N13664" t="str">
        <f>IF(K13664&gt;L13664,"HIGH ZONE BIAS",IF(K13664&lt;L13664,"LOW ZONE BIAS","EQUILIBRIUM"))</f>
        <v>EQUILIBRIUM</v>
      </c>
    </row>
    <row r="13665">
      <c r="A13665">
        <v>13902</v>
      </c>
      <c r="B13665" t="str">
        <v>2015-05-15</v>
      </c>
      <c r="C13665" t="str">
        <v>Midday</v>
      </c>
      <c r="D13665">
        <v>23</v>
      </c>
      <c r="E13665" t="str">
        <f>IF(MOD(D13665,2)=0,"EVEN","ODD")</f>
        <v>ODD</v>
      </c>
      <c r="F13665" t="str">
        <f>IF(D13665&lt;=18,"LOW (1-18)","HIGH (19-36)")</f>
        <v>HIGH (19-36)</v>
      </c>
      <c r="G13665">
        <f>INT((D13665-1)/6)+1</f>
        <v>4</v>
      </c>
      <c r="H13665">
        <f>MOD(D13665-1,6)+1</f>
        <v>5</v>
      </c>
      <c r="I13665">
        <f>37-D13665</f>
        <v>14</v>
      </c>
      <c r="J13665">
        <f>ABS(D13665-D13666)</f>
        <v>20</v>
      </c>
      <c r="K13665">
        <f>AVERAGE(D13665:D13669)</f>
        <v>23</v>
      </c>
      <c r="L13665">
        <f>AVERAGE(D13665:D13684)</f>
        <v>23</v>
      </c>
      <c r="M13665">
        <f>K13665-L13665</f>
        <v>0</v>
      </c>
      <c r="N13665" t="str">
        <f>IF(K13665&gt;L13665,"HIGH ZONE BIAS",IF(K13665&lt;L13665,"LOW ZONE BIAS","EQUILIBRIUM"))</f>
        <v>EQUILIBRIUM</v>
      </c>
    </row>
    <row r="13666">
      <c r="A13666">
        <v>13901</v>
      </c>
      <c r="B13666" t="str">
        <v>2015-05-15</v>
      </c>
      <c r="C13666" t="str">
        <v>Morning</v>
      </c>
      <c r="D13666">
        <v>3</v>
      </c>
      <c r="E13666" t="str">
        <f>IF(MOD(D13666,2)=0,"EVEN","ODD")</f>
        <v>ODD</v>
      </c>
      <c r="F13666" t="str">
        <f>IF(D13666&lt;=18,"LOW (1-18)","HIGH (19-36)")</f>
        <v>LOW (1-18)</v>
      </c>
      <c r="G13666">
        <f>INT((D13666-1)/6)+1</f>
        <v>1</v>
      </c>
      <c r="H13666">
        <f>MOD(D13666-1,6)+1</f>
        <v>3</v>
      </c>
      <c r="I13666">
        <f>37-D13666</f>
        <v>34</v>
      </c>
      <c r="J13666">
        <f>ABS(D13666-D13667)</f>
        <v>33</v>
      </c>
      <c r="K13666">
        <f>AVERAGE(D13666:D13670)</f>
        <v>3</v>
      </c>
      <c r="L13666">
        <f>AVERAGE(D13666:D13685)</f>
        <v>3</v>
      </c>
      <c r="M13666">
        <f>K13666-L13666</f>
        <v>0</v>
      </c>
      <c r="N13666" t="str">
        <f>IF(K13666&gt;L13666,"HIGH ZONE BIAS",IF(K13666&lt;L13666,"LOW ZONE BIAS","EQUILIBRIUM"))</f>
        <v>EQUILIBRIUM</v>
      </c>
    </row>
    <row r="13667">
      <c r="A13667">
        <v>13900</v>
      </c>
      <c r="B13667" t="str">
        <v>2015-05-14</v>
      </c>
      <c r="C13667" t="str">
        <v>Evening</v>
      </c>
      <c r="D13667">
        <v>36</v>
      </c>
      <c r="E13667" t="str">
        <f>IF(MOD(D13667,2)=0,"EVEN","ODD")</f>
        <v>EVEN</v>
      </c>
      <c r="F13667" t="str">
        <f>IF(D13667&lt;=18,"LOW (1-18)","HIGH (19-36)")</f>
        <v>HIGH (19-36)</v>
      </c>
      <c r="G13667">
        <f>INT((D13667-1)/6)+1</f>
        <v>6</v>
      </c>
      <c r="H13667">
        <f>MOD(D13667-1,6)+1</f>
        <v>6</v>
      </c>
      <c r="I13667">
        <f>37-D13667</f>
        <v>1</v>
      </c>
      <c r="J13667">
        <f>ABS(D13667-D13668)</f>
        <v>5</v>
      </c>
      <c r="K13667">
        <f>AVERAGE(D13667:D13671)</f>
        <v>36</v>
      </c>
      <c r="L13667">
        <f>AVERAGE(D13667:D13686)</f>
        <v>36</v>
      </c>
      <c r="M13667">
        <f>K13667-L13667</f>
        <v>0</v>
      </c>
      <c r="N13667" t="str">
        <f>IF(K13667&gt;L13667,"HIGH ZONE BIAS",IF(K13667&lt;L13667,"LOW ZONE BIAS","EQUILIBRIUM"))</f>
        <v>EQUILIBRIUM</v>
      </c>
    </row>
    <row r="13668">
      <c r="A13668">
        <v>13899</v>
      </c>
      <c r="B13668" t="str">
        <v>2015-05-14</v>
      </c>
      <c r="C13668" t="str">
        <v>Midday</v>
      </c>
      <c r="D13668">
        <v>31</v>
      </c>
      <c r="E13668" t="str">
        <f>IF(MOD(D13668,2)=0,"EVEN","ODD")</f>
        <v>ODD</v>
      </c>
      <c r="F13668" t="str">
        <f>IF(D13668&lt;=18,"LOW (1-18)","HIGH (19-36)")</f>
        <v>HIGH (19-36)</v>
      </c>
      <c r="G13668">
        <f>INT((D13668-1)/6)+1</f>
        <v>6</v>
      </c>
      <c r="H13668">
        <f>MOD(D13668-1,6)+1</f>
        <v>1</v>
      </c>
      <c r="I13668">
        <f>37-D13668</f>
        <v>6</v>
      </c>
      <c r="J13668">
        <f>ABS(D13668-D13669)</f>
        <v>7</v>
      </c>
      <c r="K13668">
        <f>AVERAGE(D13668:D13672)</f>
        <v>31</v>
      </c>
      <c r="L13668">
        <f>AVERAGE(D13668:D13687)</f>
        <v>31</v>
      </c>
      <c r="M13668">
        <f>K13668-L13668</f>
        <v>0</v>
      </c>
      <c r="N13668" t="str">
        <f>IF(K13668&gt;L13668,"HIGH ZONE BIAS",IF(K13668&lt;L13668,"LOW ZONE BIAS","EQUILIBRIUM"))</f>
        <v>EQUILIBRIUM</v>
      </c>
    </row>
    <row r="13669">
      <c r="A13669">
        <v>13898</v>
      </c>
      <c r="B13669" t="str">
        <v>2015-05-14</v>
      </c>
      <c r="C13669" t="str">
        <v>Morning</v>
      </c>
      <c r="D13669">
        <v>24</v>
      </c>
      <c r="E13669" t="str">
        <f>IF(MOD(D13669,2)=0,"EVEN","ODD")</f>
        <v>EVEN</v>
      </c>
      <c r="F13669" t="str">
        <f>IF(D13669&lt;=18,"LOW (1-18)","HIGH (19-36)")</f>
        <v>HIGH (19-36)</v>
      </c>
      <c r="G13669">
        <f>INT((D13669-1)/6)+1</f>
        <v>4</v>
      </c>
      <c r="H13669">
        <f>MOD(D13669-1,6)+1</f>
        <v>6</v>
      </c>
      <c r="I13669">
        <f>37-D13669</f>
        <v>13</v>
      </c>
      <c r="J13669">
        <f>ABS(D13669-D13670)</f>
        <v>4</v>
      </c>
      <c r="K13669">
        <f>AVERAGE(D13669:D13673)</f>
        <v>24</v>
      </c>
      <c r="L13669">
        <f>AVERAGE(D13669:D13688)</f>
        <v>24</v>
      </c>
      <c r="M13669">
        <f>K13669-L13669</f>
        <v>0</v>
      </c>
      <c r="N13669" t="str">
        <f>IF(K13669&gt;L13669,"HIGH ZONE BIAS",IF(K13669&lt;L13669,"LOW ZONE BIAS","EQUILIBRIUM"))</f>
        <v>EQUILIBRIUM</v>
      </c>
    </row>
    <row r="13670">
      <c r="A13670">
        <v>13897</v>
      </c>
      <c r="B13670" t="str">
        <v>2015-05-13</v>
      </c>
      <c r="C13670" t="str">
        <v>Evening</v>
      </c>
      <c r="D13670">
        <v>20</v>
      </c>
      <c r="E13670" t="str">
        <f>IF(MOD(D13670,2)=0,"EVEN","ODD")</f>
        <v>EVEN</v>
      </c>
      <c r="F13670" t="str">
        <f>IF(D13670&lt;=18,"LOW (1-18)","HIGH (19-36)")</f>
        <v>HIGH (19-36)</v>
      </c>
      <c r="G13670">
        <f>INT((D13670-1)/6)+1</f>
        <v>4</v>
      </c>
      <c r="H13670">
        <f>MOD(D13670-1,6)+1</f>
        <v>2</v>
      </c>
      <c r="I13670">
        <f>37-D13670</f>
        <v>17</v>
      </c>
      <c r="J13670">
        <f>ABS(D13670-D13671)</f>
        <v>14</v>
      </c>
      <c r="K13670">
        <f>AVERAGE(D13670:D13674)</f>
        <v>20</v>
      </c>
      <c r="L13670">
        <f>AVERAGE(D13670:D13689)</f>
        <v>20</v>
      </c>
      <c r="M13670">
        <f>K13670-L13670</f>
        <v>0</v>
      </c>
      <c r="N13670" t="str">
        <f>IF(K13670&gt;L13670,"HIGH ZONE BIAS",IF(K13670&lt;L13670,"LOW ZONE BIAS","EQUILIBRIUM"))</f>
        <v>EQUILIBRIUM</v>
      </c>
    </row>
    <row r="13671">
      <c r="A13671">
        <v>13896</v>
      </c>
      <c r="B13671" t="str">
        <v>2015-05-13</v>
      </c>
      <c r="C13671" t="str">
        <v>Midday</v>
      </c>
      <c r="D13671">
        <v>34</v>
      </c>
      <c r="E13671" t="str">
        <f>IF(MOD(D13671,2)=0,"EVEN","ODD")</f>
        <v>EVEN</v>
      </c>
      <c r="F13671" t="str">
        <f>IF(D13671&lt;=18,"LOW (1-18)","HIGH (19-36)")</f>
        <v>HIGH (19-36)</v>
      </c>
      <c r="G13671">
        <f>INT((D13671-1)/6)+1</f>
        <v>6</v>
      </c>
      <c r="H13671">
        <f>MOD(D13671-1,6)+1</f>
        <v>4</v>
      </c>
      <c r="I13671">
        <f>37-D13671</f>
        <v>3</v>
      </c>
      <c r="J13671">
        <f>ABS(D13671-D13672)</f>
        <v>6</v>
      </c>
      <c r="K13671">
        <f>AVERAGE(D13671:D13675)</f>
        <v>34</v>
      </c>
      <c r="L13671">
        <f>AVERAGE(D13671:D13690)</f>
        <v>34</v>
      </c>
      <c r="M13671">
        <f>K13671-L13671</f>
        <v>0</v>
      </c>
      <c r="N13671" t="str">
        <f>IF(K13671&gt;L13671,"HIGH ZONE BIAS",IF(K13671&lt;L13671,"LOW ZONE BIAS","EQUILIBRIUM"))</f>
        <v>EQUILIBRIUM</v>
      </c>
    </row>
    <row r="13672">
      <c r="A13672">
        <v>13895</v>
      </c>
      <c r="B13672" t="str">
        <v>2015-05-13</v>
      </c>
      <c r="C13672" t="str">
        <v>Morning</v>
      </c>
      <c r="D13672">
        <v>28</v>
      </c>
      <c r="E13672" t="str">
        <f>IF(MOD(D13672,2)=0,"EVEN","ODD")</f>
        <v>EVEN</v>
      </c>
      <c r="F13672" t="str">
        <f>IF(D13672&lt;=18,"LOW (1-18)","HIGH (19-36)")</f>
        <v>HIGH (19-36)</v>
      </c>
      <c r="G13672">
        <f>INT((D13672-1)/6)+1</f>
        <v>5</v>
      </c>
      <c r="H13672">
        <f>MOD(D13672-1,6)+1</f>
        <v>4</v>
      </c>
      <c r="I13672">
        <f>37-D13672</f>
        <v>9</v>
      </c>
      <c r="J13672">
        <f>ABS(D13672-D13673)</f>
        <v>5</v>
      </c>
      <c r="K13672">
        <f>AVERAGE(D13672:D13676)</f>
        <v>28</v>
      </c>
      <c r="L13672">
        <f>AVERAGE(D13672:D13691)</f>
        <v>28</v>
      </c>
      <c r="M13672">
        <f>K13672-L13672</f>
        <v>0</v>
      </c>
      <c r="N13672" t="str">
        <f>IF(K13672&gt;L13672,"HIGH ZONE BIAS",IF(K13672&lt;L13672,"LOW ZONE BIAS","EQUILIBRIUM"))</f>
        <v>EQUILIBRIUM</v>
      </c>
    </row>
    <row r="13673">
      <c r="A13673">
        <v>13894</v>
      </c>
      <c r="B13673" t="str">
        <v>2015-05-12</v>
      </c>
      <c r="C13673" t="str">
        <v>Evening</v>
      </c>
      <c r="D13673">
        <v>23</v>
      </c>
      <c r="E13673" t="str">
        <f>IF(MOD(D13673,2)=0,"EVEN","ODD")</f>
        <v>ODD</v>
      </c>
      <c r="F13673" t="str">
        <f>IF(D13673&lt;=18,"LOW (1-18)","HIGH (19-36)")</f>
        <v>HIGH (19-36)</v>
      </c>
      <c r="G13673">
        <f>INT((D13673-1)/6)+1</f>
        <v>4</v>
      </c>
      <c r="H13673">
        <f>MOD(D13673-1,6)+1</f>
        <v>5</v>
      </c>
      <c r="I13673">
        <f>37-D13673</f>
        <v>14</v>
      </c>
      <c r="J13673">
        <f>ABS(D13673-D13674)</f>
        <v>12</v>
      </c>
      <c r="K13673">
        <f>AVERAGE(D13673:D13677)</f>
        <v>23</v>
      </c>
      <c r="L13673">
        <f>AVERAGE(D13673:D13692)</f>
        <v>23</v>
      </c>
      <c r="M13673">
        <f>K13673-L13673</f>
        <v>0</v>
      </c>
      <c r="N13673" t="str">
        <f>IF(K13673&gt;L13673,"HIGH ZONE BIAS",IF(K13673&lt;L13673,"LOW ZONE BIAS","EQUILIBRIUM"))</f>
        <v>EQUILIBRIUM</v>
      </c>
    </row>
    <row r="13674">
      <c r="A13674">
        <v>13893</v>
      </c>
      <c r="B13674" t="str">
        <v>2015-05-12</v>
      </c>
      <c r="C13674" t="str">
        <v>Midday</v>
      </c>
      <c r="D13674">
        <v>35</v>
      </c>
      <c r="E13674" t="str">
        <f>IF(MOD(D13674,2)=0,"EVEN","ODD")</f>
        <v>ODD</v>
      </c>
      <c r="F13674" t="str">
        <f>IF(D13674&lt;=18,"LOW (1-18)","HIGH (19-36)")</f>
        <v>HIGH (19-36)</v>
      </c>
      <c r="G13674">
        <f>INT((D13674-1)/6)+1</f>
        <v>6</v>
      </c>
      <c r="H13674">
        <f>MOD(D13674-1,6)+1</f>
        <v>5</v>
      </c>
      <c r="I13674">
        <f>37-D13674</f>
        <v>2</v>
      </c>
      <c r="J13674">
        <f>ABS(D13674-D13675)</f>
        <v>27</v>
      </c>
      <c r="K13674">
        <f>AVERAGE(D13674:D13678)</f>
        <v>35</v>
      </c>
      <c r="L13674">
        <f>AVERAGE(D13674:D13693)</f>
        <v>35</v>
      </c>
      <c r="M13674">
        <f>K13674-L13674</f>
        <v>0</v>
      </c>
      <c r="N13674" t="str">
        <f>IF(K13674&gt;L13674,"HIGH ZONE BIAS",IF(K13674&lt;L13674,"LOW ZONE BIAS","EQUILIBRIUM"))</f>
        <v>EQUILIBRIUM</v>
      </c>
    </row>
    <row r="13675">
      <c r="A13675">
        <v>13892</v>
      </c>
      <c r="B13675" t="str">
        <v>2015-05-12</v>
      </c>
      <c r="C13675" t="str">
        <v>Morning</v>
      </c>
      <c r="D13675">
        <v>8</v>
      </c>
      <c r="E13675" t="str">
        <f>IF(MOD(D13675,2)=0,"EVEN","ODD")</f>
        <v>EVEN</v>
      </c>
      <c r="F13675" t="str">
        <f>IF(D13675&lt;=18,"LOW (1-18)","HIGH (19-36)")</f>
        <v>LOW (1-18)</v>
      </c>
      <c r="G13675">
        <f>INT((D13675-1)/6)+1</f>
        <v>2</v>
      </c>
      <c r="H13675">
        <f>MOD(D13675-1,6)+1</f>
        <v>2</v>
      </c>
      <c r="I13675">
        <f>37-D13675</f>
        <v>29</v>
      </c>
      <c r="J13675">
        <f>ABS(D13675-D13676)</f>
        <v>1</v>
      </c>
      <c r="K13675">
        <f>AVERAGE(D13675:D13679)</f>
        <v>8</v>
      </c>
      <c r="L13675">
        <f>AVERAGE(D13675:D13694)</f>
        <v>8</v>
      </c>
      <c r="M13675">
        <f>K13675-L13675</f>
        <v>0</v>
      </c>
      <c r="N13675" t="str">
        <f>IF(K13675&gt;L13675,"HIGH ZONE BIAS",IF(K13675&lt;L13675,"LOW ZONE BIAS","EQUILIBRIUM"))</f>
        <v>EQUILIBRIUM</v>
      </c>
    </row>
    <row r="13676">
      <c r="A13676">
        <v>13891</v>
      </c>
      <c r="B13676" t="str">
        <v>2015-05-11</v>
      </c>
      <c r="C13676" t="str">
        <v>Evening</v>
      </c>
      <c r="D13676">
        <v>7</v>
      </c>
      <c r="E13676" t="str">
        <f>IF(MOD(D13676,2)=0,"EVEN","ODD")</f>
        <v>ODD</v>
      </c>
      <c r="F13676" t="str">
        <f>IF(D13676&lt;=18,"LOW (1-18)","HIGH (19-36)")</f>
        <v>LOW (1-18)</v>
      </c>
      <c r="G13676">
        <f>INT((D13676-1)/6)+1</f>
        <v>2</v>
      </c>
      <c r="H13676">
        <f>MOD(D13676-1,6)+1</f>
        <v>1</v>
      </c>
      <c r="I13676">
        <f>37-D13676</f>
        <v>30</v>
      </c>
      <c r="J13676">
        <f>ABS(D13676-D13677)</f>
        <v>6</v>
      </c>
      <c r="K13676">
        <f>AVERAGE(D13676:D13680)</f>
        <v>7</v>
      </c>
      <c r="L13676">
        <f>AVERAGE(D13676:D13695)</f>
        <v>7</v>
      </c>
      <c r="M13676">
        <f>K13676-L13676</f>
        <v>0</v>
      </c>
      <c r="N13676" t="str">
        <f>IF(K13676&gt;L13676,"HIGH ZONE BIAS",IF(K13676&lt;L13676,"LOW ZONE BIAS","EQUILIBRIUM"))</f>
        <v>EQUILIBRIUM</v>
      </c>
    </row>
    <row r="13677">
      <c r="A13677">
        <v>13890</v>
      </c>
      <c r="B13677" t="str">
        <v>2015-05-11</v>
      </c>
      <c r="C13677" t="str">
        <v>Midday</v>
      </c>
      <c r="D13677">
        <v>13</v>
      </c>
      <c r="E13677" t="str">
        <f>IF(MOD(D13677,2)=0,"EVEN","ODD")</f>
        <v>ODD</v>
      </c>
      <c r="F13677" t="str">
        <f>IF(D13677&lt;=18,"LOW (1-18)","HIGH (19-36)")</f>
        <v>LOW (1-18)</v>
      </c>
      <c r="G13677">
        <f>INT((D13677-1)/6)+1</f>
        <v>3</v>
      </c>
      <c r="H13677">
        <f>MOD(D13677-1,6)+1</f>
        <v>1</v>
      </c>
      <c r="I13677">
        <f>37-D13677</f>
        <v>24</v>
      </c>
      <c r="J13677">
        <f>ABS(D13677-D13678)</f>
        <v>18</v>
      </c>
      <c r="K13677">
        <f>AVERAGE(D13677:D13681)</f>
        <v>13</v>
      </c>
      <c r="L13677">
        <f>AVERAGE(D13677:D13696)</f>
        <v>13</v>
      </c>
      <c r="M13677">
        <f>K13677-L13677</f>
        <v>0</v>
      </c>
      <c r="N13677" t="str">
        <f>IF(K13677&gt;L13677,"HIGH ZONE BIAS",IF(K13677&lt;L13677,"LOW ZONE BIAS","EQUILIBRIUM"))</f>
        <v>EQUILIBRIUM</v>
      </c>
    </row>
    <row r="13678">
      <c r="A13678">
        <v>13889</v>
      </c>
      <c r="B13678" t="str">
        <v>2015-05-11</v>
      </c>
      <c r="C13678" t="str">
        <v>Morning</v>
      </c>
      <c r="D13678">
        <v>31</v>
      </c>
      <c r="E13678" t="str">
        <f>IF(MOD(D13678,2)=0,"EVEN","ODD")</f>
        <v>ODD</v>
      </c>
      <c r="F13678" t="str">
        <f>IF(D13678&lt;=18,"LOW (1-18)","HIGH (19-36)")</f>
        <v>HIGH (19-36)</v>
      </c>
      <c r="G13678">
        <f>INT((D13678-1)/6)+1</f>
        <v>6</v>
      </c>
      <c r="H13678">
        <f>MOD(D13678-1,6)+1</f>
        <v>1</v>
      </c>
      <c r="I13678">
        <f>37-D13678</f>
        <v>6</v>
      </c>
      <c r="J13678">
        <f>ABS(D13678-D13679)</f>
        <v>13</v>
      </c>
      <c r="K13678">
        <f>AVERAGE(D13678:D13682)</f>
        <v>31</v>
      </c>
      <c r="L13678">
        <f>AVERAGE(D13678:D13697)</f>
        <v>31</v>
      </c>
      <c r="M13678">
        <f>K13678-L13678</f>
        <v>0</v>
      </c>
      <c r="N13678" t="str">
        <f>IF(K13678&gt;L13678,"HIGH ZONE BIAS",IF(K13678&lt;L13678,"LOW ZONE BIAS","EQUILIBRIUM"))</f>
        <v>EQUILIBRIUM</v>
      </c>
    </row>
    <row r="13679">
      <c r="A13679">
        <v>13888</v>
      </c>
      <c r="B13679" t="str">
        <v>2015-05-09</v>
      </c>
      <c r="C13679" t="str">
        <v>Evening</v>
      </c>
      <c r="D13679">
        <v>18</v>
      </c>
      <c r="E13679" t="str">
        <f>IF(MOD(D13679,2)=0,"EVEN","ODD")</f>
        <v>EVEN</v>
      </c>
      <c r="F13679" t="str">
        <f>IF(D13679&lt;=18,"LOW (1-18)","HIGH (19-36)")</f>
        <v>LOW (1-18)</v>
      </c>
      <c r="G13679">
        <f>INT((D13679-1)/6)+1</f>
        <v>3</v>
      </c>
      <c r="H13679">
        <f>MOD(D13679-1,6)+1</f>
        <v>6</v>
      </c>
      <c r="I13679">
        <f>37-D13679</f>
        <v>19</v>
      </c>
      <c r="J13679">
        <f>ABS(D13679-D13680)</f>
        <v>8</v>
      </c>
      <c r="K13679">
        <f>AVERAGE(D13679:D13683)</f>
        <v>18</v>
      </c>
      <c r="L13679">
        <f>AVERAGE(D13679:D13698)</f>
        <v>18</v>
      </c>
      <c r="M13679">
        <f>K13679-L13679</f>
        <v>0</v>
      </c>
      <c r="N13679" t="str">
        <f>IF(K13679&gt;L13679,"HIGH ZONE BIAS",IF(K13679&lt;L13679,"LOW ZONE BIAS","EQUILIBRIUM"))</f>
        <v>EQUILIBRIUM</v>
      </c>
    </row>
    <row r="13680">
      <c r="A13680">
        <v>13887</v>
      </c>
      <c r="B13680" t="str">
        <v>2015-05-09</v>
      </c>
      <c r="C13680" t="str">
        <v>Midday</v>
      </c>
      <c r="D13680">
        <v>26</v>
      </c>
      <c r="E13680" t="str">
        <f>IF(MOD(D13680,2)=0,"EVEN","ODD")</f>
        <v>EVEN</v>
      </c>
      <c r="F13680" t="str">
        <f>IF(D13680&lt;=18,"LOW (1-18)","HIGH (19-36)")</f>
        <v>HIGH (19-36)</v>
      </c>
      <c r="G13680">
        <f>INT((D13680-1)/6)+1</f>
        <v>5</v>
      </c>
      <c r="H13680">
        <f>MOD(D13680-1,6)+1</f>
        <v>2</v>
      </c>
      <c r="I13680">
        <f>37-D13680</f>
        <v>11</v>
      </c>
      <c r="J13680">
        <f>ABS(D13680-D13681)</f>
        <v>13</v>
      </c>
      <c r="K13680">
        <f>AVERAGE(D13680:D13684)</f>
        <v>26</v>
      </c>
      <c r="L13680">
        <f>AVERAGE(D13680:D13699)</f>
        <v>26</v>
      </c>
      <c r="M13680">
        <f>K13680-L13680</f>
        <v>0</v>
      </c>
      <c r="N13680" t="str">
        <f>IF(K13680&gt;L13680,"HIGH ZONE BIAS",IF(K13680&lt;L13680,"LOW ZONE BIAS","EQUILIBRIUM"))</f>
        <v>EQUILIBRIUM</v>
      </c>
    </row>
    <row r="13681">
      <c r="A13681">
        <v>13886</v>
      </c>
      <c r="B13681" t="str">
        <v>2015-05-09</v>
      </c>
      <c r="C13681" t="str">
        <v>Morning</v>
      </c>
      <c r="D13681">
        <v>13</v>
      </c>
      <c r="E13681" t="str">
        <f>IF(MOD(D13681,2)=0,"EVEN","ODD")</f>
        <v>ODD</v>
      </c>
      <c r="F13681" t="str">
        <f>IF(D13681&lt;=18,"LOW (1-18)","HIGH (19-36)")</f>
        <v>LOW (1-18)</v>
      </c>
      <c r="G13681">
        <f>INT((D13681-1)/6)+1</f>
        <v>3</v>
      </c>
      <c r="H13681">
        <f>MOD(D13681-1,6)+1</f>
        <v>1</v>
      </c>
      <c r="I13681">
        <f>37-D13681</f>
        <v>24</v>
      </c>
      <c r="J13681">
        <f>ABS(D13681-D13682)</f>
        <v>13</v>
      </c>
      <c r="K13681">
        <f>AVERAGE(D13681:D13685)</f>
        <v>13</v>
      </c>
      <c r="L13681">
        <f>AVERAGE(D13681:D13700)</f>
        <v>13</v>
      </c>
      <c r="M13681">
        <f>K13681-L13681</f>
        <v>0</v>
      </c>
      <c r="N13681" t="str">
        <f>IF(K13681&gt;L13681,"HIGH ZONE BIAS",IF(K13681&lt;L13681,"LOW ZONE BIAS","EQUILIBRIUM"))</f>
        <v>EQUILIBRIUM</v>
      </c>
    </row>
    <row r="13682">
      <c r="A13682">
        <v>13885</v>
      </c>
      <c r="B13682" t="str">
        <v>2015-05-08</v>
      </c>
      <c r="C13682" t="str">
        <v>Evening</v>
      </c>
      <c r="D13682">
        <v>26</v>
      </c>
      <c r="E13682" t="str">
        <f>IF(MOD(D13682,2)=0,"EVEN","ODD")</f>
        <v>EVEN</v>
      </c>
      <c r="F13682" t="str">
        <f>IF(D13682&lt;=18,"LOW (1-18)","HIGH (19-36)")</f>
        <v>HIGH (19-36)</v>
      </c>
      <c r="G13682">
        <f>INT((D13682-1)/6)+1</f>
        <v>5</v>
      </c>
      <c r="H13682">
        <f>MOD(D13682-1,6)+1</f>
        <v>2</v>
      </c>
      <c r="I13682">
        <f>37-D13682</f>
        <v>11</v>
      </c>
      <c r="J13682">
        <f>ABS(D13682-D13683)</f>
        <v>16</v>
      </c>
      <c r="K13682">
        <f>AVERAGE(D13682:D13686)</f>
        <v>26</v>
      </c>
      <c r="L13682">
        <f>AVERAGE(D13682:D13701)</f>
        <v>26</v>
      </c>
      <c r="M13682">
        <f>K13682-L13682</f>
        <v>0</v>
      </c>
      <c r="N13682" t="str">
        <f>IF(K13682&gt;L13682,"HIGH ZONE BIAS",IF(K13682&lt;L13682,"LOW ZONE BIAS","EQUILIBRIUM"))</f>
        <v>EQUILIBRIUM</v>
      </c>
    </row>
    <row r="13683">
      <c r="A13683">
        <v>13884</v>
      </c>
      <c r="B13683" t="str">
        <v>2015-05-08</v>
      </c>
      <c r="C13683" t="str">
        <v>Midday</v>
      </c>
      <c r="D13683">
        <v>10</v>
      </c>
      <c r="E13683" t="str">
        <f>IF(MOD(D13683,2)=0,"EVEN","ODD")</f>
        <v>EVEN</v>
      </c>
      <c r="F13683" t="str">
        <f>IF(D13683&lt;=18,"LOW (1-18)","HIGH (19-36)")</f>
        <v>LOW (1-18)</v>
      </c>
      <c r="G13683">
        <f>INT((D13683-1)/6)+1</f>
        <v>2</v>
      </c>
      <c r="H13683">
        <f>MOD(D13683-1,6)+1</f>
        <v>4</v>
      </c>
      <c r="I13683">
        <f>37-D13683</f>
        <v>27</v>
      </c>
      <c r="J13683">
        <f>ABS(D13683-D13684)</f>
        <v>9</v>
      </c>
      <c r="K13683">
        <f>AVERAGE(D13683:D13687)</f>
        <v>10</v>
      </c>
      <c r="L13683">
        <f>AVERAGE(D13683:D13702)</f>
        <v>10</v>
      </c>
      <c r="M13683">
        <f>K13683-L13683</f>
        <v>0</v>
      </c>
      <c r="N13683" t="str">
        <f>IF(K13683&gt;L13683,"HIGH ZONE BIAS",IF(K13683&lt;L13683,"LOW ZONE BIAS","EQUILIBRIUM"))</f>
        <v>EQUILIBRIUM</v>
      </c>
    </row>
    <row r="13684">
      <c r="A13684">
        <v>13883</v>
      </c>
      <c r="B13684" t="str">
        <v>2015-05-08</v>
      </c>
      <c r="C13684" t="str">
        <v>Morning</v>
      </c>
      <c r="D13684">
        <v>19</v>
      </c>
      <c r="E13684" t="str">
        <f>IF(MOD(D13684,2)=0,"EVEN","ODD")</f>
        <v>ODD</v>
      </c>
      <c r="F13684" t="str">
        <f>IF(D13684&lt;=18,"LOW (1-18)","HIGH (19-36)")</f>
        <v>HIGH (19-36)</v>
      </c>
      <c r="G13684">
        <f>INT((D13684-1)/6)+1</f>
        <v>4</v>
      </c>
      <c r="H13684">
        <f>MOD(D13684-1,6)+1</f>
        <v>1</v>
      </c>
      <c r="I13684">
        <f>37-D13684</f>
        <v>18</v>
      </c>
      <c r="J13684">
        <f>ABS(D13684-D13685)</f>
        <v>4</v>
      </c>
      <c r="K13684">
        <f>AVERAGE(D13684:D13688)</f>
        <v>19</v>
      </c>
      <c r="L13684">
        <f>AVERAGE(D13684:D13703)</f>
        <v>19</v>
      </c>
      <c r="M13684">
        <f>K13684-L13684</f>
        <v>0</v>
      </c>
      <c r="N13684" t="str">
        <f>IF(K13684&gt;L13684,"HIGH ZONE BIAS",IF(K13684&lt;L13684,"LOW ZONE BIAS","EQUILIBRIUM"))</f>
        <v>EQUILIBRIUM</v>
      </c>
    </row>
    <row r="13685">
      <c r="A13685">
        <v>13882</v>
      </c>
      <c r="B13685" t="str">
        <v>2015-05-07</v>
      </c>
      <c r="C13685" t="str">
        <v>Evening</v>
      </c>
      <c r="D13685">
        <v>15</v>
      </c>
      <c r="E13685" t="str">
        <f>IF(MOD(D13685,2)=0,"EVEN","ODD")</f>
        <v>ODD</v>
      </c>
      <c r="F13685" t="str">
        <f>IF(D13685&lt;=18,"LOW (1-18)","HIGH (19-36)")</f>
        <v>LOW (1-18)</v>
      </c>
      <c r="G13685">
        <f>INT((D13685-1)/6)+1</f>
        <v>3</v>
      </c>
      <c r="H13685">
        <f>MOD(D13685-1,6)+1</f>
        <v>3</v>
      </c>
      <c r="I13685">
        <f>37-D13685</f>
        <v>22</v>
      </c>
      <c r="J13685">
        <f>ABS(D13685-D13686)</f>
        <v>13</v>
      </c>
      <c r="K13685">
        <f>AVERAGE(D13685:D13689)</f>
        <v>15</v>
      </c>
      <c r="L13685">
        <f>AVERAGE(D13685:D13704)</f>
        <v>15</v>
      </c>
      <c r="M13685">
        <f>K13685-L13685</f>
        <v>0</v>
      </c>
      <c r="N13685" t="str">
        <f>IF(K13685&gt;L13685,"HIGH ZONE BIAS",IF(K13685&lt;L13685,"LOW ZONE BIAS","EQUILIBRIUM"))</f>
        <v>EQUILIBRIUM</v>
      </c>
    </row>
    <row r="13686">
      <c r="A13686">
        <v>13881</v>
      </c>
      <c r="B13686" t="str">
        <v>2015-05-07</v>
      </c>
      <c r="C13686" t="str">
        <v>Midday</v>
      </c>
      <c r="D13686">
        <v>28</v>
      </c>
      <c r="E13686" t="str">
        <f>IF(MOD(D13686,2)=0,"EVEN","ODD")</f>
        <v>EVEN</v>
      </c>
      <c r="F13686" t="str">
        <f>IF(D13686&lt;=18,"LOW (1-18)","HIGH (19-36)")</f>
        <v>HIGH (19-36)</v>
      </c>
      <c r="G13686">
        <f>INT((D13686-1)/6)+1</f>
        <v>5</v>
      </c>
      <c r="H13686">
        <f>MOD(D13686-1,6)+1</f>
        <v>4</v>
      </c>
      <c r="I13686">
        <f>37-D13686</f>
        <v>9</v>
      </c>
      <c r="J13686">
        <f>ABS(D13686-D13687)</f>
        <v>27</v>
      </c>
      <c r="K13686">
        <f>AVERAGE(D13686:D13690)</f>
        <v>28</v>
      </c>
      <c r="L13686">
        <f>AVERAGE(D13686:D13705)</f>
        <v>28</v>
      </c>
      <c r="M13686">
        <f>K13686-L13686</f>
        <v>0</v>
      </c>
      <c r="N13686" t="str">
        <f>IF(K13686&gt;L13686,"HIGH ZONE BIAS",IF(K13686&lt;L13686,"LOW ZONE BIAS","EQUILIBRIUM"))</f>
        <v>EQUILIBRIUM</v>
      </c>
    </row>
    <row r="13687">
      <c r="A13687">
        <v>13880</v>
      </c>
      <c r="B13687" t="str">
        <v>2015-05-07</v>
      </c>
      <c r="C13687" t="str">
        <v>Morning</v>
      </c>
      <c r="D13687">
        <v>1</v>
      </c>
      <c r="E13687" t="str">
        <f>IF(MOD(D13687,2)=0,"EVEN","ODD")</f>
        <v>ODD</v>
      </c>
      <c r="F13687" t="str">
        <f>IF(D13687&lt;=18,"LOW (1-18)","HIGH (19-36)")</f>
        <v>LOW (1-18)</v>
      </c>
      <c r="G13687">
        <f>INT((D13687-1)/6)+1</f>
        <v>1</v>
      </c>
      <c r="H13687">
        <f>MOD(D13687-1,6)+1</f>
        <v>1</v>
      </c>
      <c r="I13687">
        <f>37-D13687</f>
        <v>36</v>
      </c>
      <c r="J13687">
        <f>ABS(D13687-D13688)</f>
        <v>11</v>
      </c>
      <c r="K13687">
        <f>AVERAGE(D13687:D13691)</f>
        <v>1</v>
      </c>
      <c r="L13687">
        <f>AVERAGE(D13687:D13706)</f>
        <v>1</v>
      </c>
      <c r="M13687">
        <f>K13687-L13687</f>
        <v>0</v>
      </c>
      <c r="N13687" t="str">
        <f>IF(K13687&gt;L13687,"HIGH ZONE BIAS",IF(K13687&lt;L13687,"LOW ZONE BIAS","EQUILIBRIUM"))</f>
        <v>EQUILIBRIUM</v>
      </c>
    </row>
    <row r="13688">
      <c r="A13688">
        <v>13879</v>
      </c>
      <c r="B13688" t="str">
        <v>2015-05-06</v>
      </c>
      <c r="C13688" t="str">
        <v>Evening</v>
      </c>
      <c r="D13688">
        <v>12</v>
      </c>
      <c r="E13688" t="str">
        <f>IF(MOD(D13688,2)=0,"EVEN","ODD")</f>
        <v>EVEN</v>
      </c>
      <c r="F13688" t="str">
        <f>IF(D13688&lt;=18,"LOW (1-18)","HIGH (19-36)")</f>
        <v>LOW (1-18)</v>
      </c>
      <c r="G13688">
        <f>INT((D13688-1)/6)+1</f>
        <v>2</v>
      </c>
      <c r="H13688">
        <f>MOD(D13688-1,6)+1</f>
        <v>6</v>
      </c>
      <c r="I13688">
        <f>37-D13688</f>
        <v>25</v>
      </c>
      <c r="J13688">
        <f>ABS(D13688-D13689)</f>
        <v>22</v>
      </c>
      <c r="K13688">
        <f>AVERAGE(D13688:D13692)</f>
        <v>12</v>
      </c>
      <c r="L13688">
        <f>AVERAGE(D13688:D13707)</f>
        <v>12</v>
      </c>
      <c r="M13688">
        <f>K13688-L13688</f>
        <v>0</v>
      </c>
      <c r="N13688" t="str">
        <f>IF(K13688&gt;L13688,"HIGH ZONE BIAS",IF(K13688&lt;L13688,"LOW ZONE BIAS","EQUILIBRIUM"))</f>
        <v>EQUILIBRIUM</v>
      </c>
    </row>
    <row r="13689">
      <c r="A13689">
        <v>13878</v>
      </c>
      <c r="B13689" t="str">
        <v>2015-05-06</v>
      </c>
      <c r="C13689" t="str">
        <v>Midday</v>
      </c>
      <c r="D13689">
        <v>34</v>
      </c>
      <c r="E13689" t="str">
        <f>IF(MOD(D13689,2)=0,"EVEN","ODD")</f>
        <v>EVEN</v>
      </c>
      <c r="F13689" t="str">
        <f>IF(D13689&lt;=18,"LOW (1-18)","HIGH (19-36)")</f>
        <v>HIGH (19-36)</v>
      </c>
      <c r="G13689">
        <f>INT((D13689-1)/6)+1</f>
        <v>6</v>
      </c>
      <c r="H13689">
        <f>MOD(D13689-1,6)+1</f>
        <v>4</v>
      </c>
      <c r="I13689">
        <f>37-D13689</f>
        <v>3</v>
      </c>
      <c r="J13689">
        <f>ABS(D13689-D13690)</f>
        <v>29</v>
      </c>
      <c r="K13689">
        <f>AVERAGE(D13689:D13693)</f>
        <v>34</v>
      </c>
      <c r="L13689">
        <f>AVERAGE(D13689:D13708)</f>
        <v>34</v>
      </c>
      <c r="M13689">
        <f>K13689-L13689</f>
        <v>0</v>
      </c>
      <c r="N13689" t="str">
        <f>IF(K13689&gt;L13689,"HIGH ZONE BIAS",IF(K13689&lt;L13689,"LOW ZONE BIAS","EQUILIBRIUM"))</f>
        <v>EQUILIBRIUM</v>
      </c>
    </row>
    <row r="13690">
      <c r="A13690">
        <v>13877</v>
      </c>
      <c r="B13690" t="str">
        <v>2015-05-06</v>
      </c>
      <c r="C13690" t="str">
        <v>Morning</v>
      </c>
      <c r="D13690">
        <v>5</v>
      </c>
      <c r="E13690" t="str">
        <f>IF(MOD(D13690,2)=0,"EVEN","ODD")</f>
        <v>ODD</v>
      </c>
      <c r="F13690" t="str">
        <f>IF(D13690&lt;=18,"LOW (1-18)","HIGH (19-36)")</f>
        <v>LOW (1-18)</v>
      </c>
      <c r="G13690">
        <f>INT((D13690-1)/6)+1</f>
        <v>1</v>
      </c>
      <c r="H13690">
        <f>MOD(D13690-1,6)+1</f>
        <v>5</v>
      </c>
      <c r="I13690">
        <f>37-D13690</f>
        <v>32</v>
      </c>
      <c r="J13690">
        <f>ABS(D13690-D13691)</f>
        <v>19</v>
      </c>
      <c r="K13690">
        <f>AVERAGE(D13690:D13694)</f>
        <v>5</v>
      </c>
      <c r="L13690">
        <f>AVERAGE(D13690:D13709)</f>
        <v>5</v>
      </c>
      <c r="M13690">
        <f>K13690-L13690</f>
        <v>0</v>
      </c>
      <c r="N13690" t="str">
        <f>IF(K13690&gt;L13690,"HIGH ZONE BIAS",IF(K13690&lt;L13690,"LOW ZONE BIAS","EQUILIBRIUM"))</f>
        <v>EQUILIBRIUM</v>
      </c>
    </row>
    <row r="13691">
      <c r="A13691">
        <v>13876</v>
      </c>
      <c r="B13691" t="str">
        <v>2015-05-05</v>
      </c>
      <c r="C13691" t="str">
        <v>Evening</v>
      </c>
      <c r="D13691">
        <v>24</v>
      </c>
      <c r="E13691" t="str">
        <f>IF(MOD(D13691,2)=0,"EVEN","ODD")</f>
        <v>EVEN</v>
      </c>
      <c r="F13691" t="str">
        <f>IF(D13691&lt;=18,"LOW (1-18)","HIGH (19-36)")</f>
        <v>HIGH (19-36)</v>
      </c>
      <c r="G13691">
        <f>INT((D13691-1)/6)+1</f>
        <v>4</v>
      </c>
      <c r="H13691">
        <f>MOD(D13691-1,6)+1</f>
        <v>6</v>
      </c>
      <c r="I13691">
        <f>37-D13691</f>
        <v>13</v>
      </c>
      <c r="J13691">
        <f>ABS(D13691-D13692)</f>
        <v>5</v>
      </c>
      <c r="K13691">
        <f>AVERAGE(D13691:D13695)</f>
        <v>24</v>
      </c>
      <c r="L13691">
        <f>AVERAGE(D13691:D13710)</f>
        <v>24</v>
      </c>
      <c r="M13691">
        <f>K13691-L13691</f>
        <v>0</v>
      </c>
      <c r="N13691" t="str">
        <f>IF(K13691&gt;L13691,"HIGH ZONE BIAS",IF(K13691&lt;L13691,"LOW ZONE BIAS","EQUILIBRIUM"))</f>
        <v>EQUILIBRIUM</v>
      </c>
    </row>
    <row r="13692">
      <c r="A13692">
        <v>13875</v>
      </c>
      <c r="B13692" t="str">
        <v>2015-05-05</v>
      </c>
      <c r="C13692" t="str">
        <v>Midday</v>
      </c>
      <c r="D13692">
        <v>29</v>
      </c>
      <c r="E13692" t="str">
        <f>IF(MOD(D13692,2)=0,"EVEN","ODD")</f>
        <v>ODD</v>
      </c>
      <c r="F13692" t="str">
        <f>IF(D13692&lt;=18,"LOW (1-18)","HIGH (19-36)")</f>
        <v>HIGH (19-36)</v>
      </c>
      <c r="G13692">
        <f>INT((D13692-1)/6)+1</f>
        <v>5</v>
      </c>
      <c r="H13692">
        <f>MOD(D13692-1,6)+1</f>
        <v>5</v>
      </c>
      <c r="I13692">
        <f>37-D13692</f>
        <v>8</v>
      </c>
      <c r="J13692">
        <f>ABS(D13692-D13693)</f>
        <v>16</v>
      </c>
      <c r="K13692">
        <f>AVERAGE(D13692:D13696)</f>
        <v>29</v>
      </c>
      <c r="L13692">
        <f>AVERAGE(D13692:D13711)</f>
        <v>29</v>
      </c>
      <c r="M13692">
        <f>K13692-L13692</f>
        <v>0</v>
      </c>
      <c r="N13692" t="str">
        <f>IF(K13692&gt;L13692,"HIGH ZONE BIAS",IF(K13692&lt;L13692,"LOW ZONE BIAS","EQUILIBRIUM"))</f>
        <v>EQUILIBRIUM</v>
      </c>
    </row>
    <row r="13693">
      <c r="A13693">
        <v>13874</v>
      </c>
      <c r="B13693" t="str">
        <v>2015-05-05</v>
      </c>
      <c r="C13693" t="str">
        <v>Morning</v>
      </c>
      <c r="D13693">
        <v>13</v>
      </c>
      <c r="E13693" t="str">
        <f>IF(MOD(D13693,2)=0,"EVEN","ODD")</f>
        <v>ODD</v>
      </c>
      <c r="F13693" t="str">
        <f>IF(D13693&lt;=18,"LOW (1-18)","HIGH (19-36)")</f>
        <v>LOW (1-18)</v>
      </c>
      <c r="G13693">
        <f>INT((D13693-1)/6)+1</f>
        <v>3</v>
      </c>
      <c r="H13693">
        <f>MOD(D13693-1,6)+1</f>
        <v>1</v>
      </c>
      <c r="I13693">
        <f>37-D13693</f>
        <v>24</v>
      </c>
      <c r="J13693">
        <f>ABS(D13693-D13694)</f>
        <v>11</v>
      </c>
      <c r="K13693">
        <f>AVERAGE(D13693:D13697)</f>
        <v>13</v>
      </c>
      <c r="L13693">
        <f>AVERAGE(D13693:D13712)</f>
        <v>13</v>
      </c>
      <c r="M13693">
        <f>K13693-L13693</f>
        <v>0</v>
      </c>
      <c r="N13693" t="str">
        <f>IF(K13693&gt;L13693,"HIGH ZONE BIAS",IF(K13693&lt;L13693,"LOW ZONE BIAS","EQUILIBRIUM"))</f>
        <v>EQUILIBRIUM</v>
      </c>
    </row>
    <row r="13694">
      <c r="A13694">
        <v>13873</v>
      </c>
      <c r="B13694" t="str">
        <v>2015-05-04</v>
      </c>
      <c r="C13694" t="str">
        <v>Evening</v>
      </c>
      <c r="D13694">
        <v>24</v>
      </c>
      <c r="E13694" t="str">
        <f>IF(MOD(D13694,2)=0,"EVEN","ODD")</f>
        <v>EVEN</v>
      </c>
      <c r="F13694" t="str">
        <f>IF(D13694&lt;=18,"LOW (1-18)","HIGH (19-36)")</f>
        <v>HIGH (19-36)</v>
      </c>
      <c r="G13694">
        <f>INT((D13694-1)/6)+1</f>
        <v>4</v>
      </c>
      <c r="H13694">
        <f>MOD(D13694-1,6)+1</f>
        <v>6</v>
      </c>
      <c r="I13694">
        <f>37-D13694</f>
        <v>13</v>
      </c>
      <c r="J13694">
        <f>ABS(D13694-D13695)</f>
        <v>12</v>
      </c>
      <c r="K13694">
        <f>AVERAGE(D13694:D13698)</f>
        <v>24</v>
      </c>
      <c r="L13694">
        <f>AVERAGE(D13694:D13713)</f>
        <v>24</v>
      </c>
      <c r="M13694">
        <f>K13694-L13694</f>
        <v>0</v>
      </c>
      <c r="N13694" t="str">
        <f>IF(K13694&gt;L13694,"HIGH ZONE BIAS",IF(K13694&lt;L13694,"LOW ZONE BIAS","EQUILIBRIUM"))</f>
        <v>EQUILIBRIUM</v>
      </c>
    </row>
    <row r="13695">
      <c r="A13695">
        <v>13872</v>
      </c>
      <c r="B13695" t="str">
        <v>2015-05-04</v>
      </c>
      <c r="C13695" t="str">
        <v>Midday</v>
      </c>
      <c r="D13695">
        <v>36</v>
      </c>
      <c r="E13695" t="str">
        <f>IF(MOD(D13695,2)=0,"EVEN","ODD")</f>
        <v>EVEN</v>
      </c>
      <c r="F13695" t="str">
        <f>IF(D13695&lt;=18,"LOW (1-18)","HIGH (19-36)")</f>
        <v>HIGH (19-36)</v>
      </c>
      <c r="G13695">
        <f>INT((D13695-1)/6)+1</f>
        <v>6</v>
      </c>
      <c r="H13695">
        <f>MOD(D13695-1,6)+1</f>
        <v>6</v>
      </c>
      <c r="I13695">
        <f>37-D13695</f>
        <v>1</v>
      </c>
      <c r="J13695">
        <f>ABS(D13695-D13696)</f>
        <v>34</v>
      </c>
      <c r="K13695">
        <f>AVERAGE(D13695:D13699)</f>
        <v>36</v>
      </c>
      <c r="L13695">
        <f>AVERAGE(D13695:D13714)</f>
        <v>36</v>
      </c>
      <c r="M13695">
        <f>K13695-L13695</f>
        <v>0</v>
      </c>
      <c r="N13695" t="str">
        <f>IF(K13695&gt;L13695,"HIGH ZONE BIAS",IF(K13695&lt;L13695,"LOW ZONE BIAS","EQUILIBRIUM"))</f>
        <v>EQUILIBRIUM</v>
      </c>
    </row>
    <row r="13696">
      <c r="A13696">
        <v>13871</v>
      </c>
      <c r="B13696" t="str">
        <v>2015-05-04</v>
      </c>
      <c r="C13696" t="str">
        <v>Morning</v>
      </c>
      <c r="D13696">
        <v>2</v>
      </c>
      <c r="E13696" t="str">
        <f>IF(MOD(D13696,2)=0,"EVEN","ODD")</f>
        <v>EVEN</v>
      </c>
      <c r="F13696" t="str">
        <f>IF(D13696&lt;=18,"LOW (1-18)","HIGH (19-36)")</f>
        <v>LOW (1-18)</v>
      </c>
      <c r="G13696">
        <f>INT((D13696-1)/6)+1</f>
        <v>1</v>
      </c>
      <c r="H13696">
        <f>MOD(D13696-1,6)+1</f>
        <v>2</v>
      </c>
      <c r="I13696">
        <f>37-D13696</f>
        <v>35</v>
      </c>
      <c r="J13696">
        <f>ABS(D13696-D13697)</f>
        <v>19</v>
      </c>
      <c r="K13696">
        <f>AVERAGE(D13696:D13700)</f>
        <v>2</v>
      </c>
      <c r="L13696">
        <f>AVERAGE(D13696:D13715)</f>
        <v>2</v>
      </c>
      <c r="M13696">
        <f>K13696-L13696</f>
        <v>0</v>
      </c>
      <c r="N13696" t="str">
        <f>IF(K13696&gt;L13696,"HIGH ZONE BIAS",IF(K13696&lt;L13696,"LOW ZONE BIAS","EQUILIBRIUM"))</f>
        <v>EQUILIBRIUM</v>
      </c>
    </row>
    <row r="13697">
      <c r="A13697">
        <v>13870</v>
      </c>
      <c r="B13697" t="str">
        <v>2015-05-02</v>
      </c>
      <c r="C13697" t="str">
        <v>Evening</v>
      </c>
      <c r="D13697">
        <v>21</v>
      </c>
      <c r="E13697" t="str">
        <f>IF(MOD(D13697,2)=0,"EVEN","ODD")</f>
        <v>ODD</v>
      </c>
      <c r="F13697" t="str">
        <f>IF(D13697&lt;=18,"LOW (1-18)","HIGH (19-36)")</f>
        <v>HIGH (19-36)</v>
      </c>
      <c r="G13697">
        <f>INT((D13697-1)/6)+1</f>
        <v>4</v>
      </c>
      <c r="H13697">
        <f>MOD(D13697-1,6)+1</f>
        <v>3</v>
      </c>
      <c r="I13697">
        <f>37-D13697</f>
        <v>16</v>
      </c>
      <c r="J13697">
        <f>ABS(D13697-D13698)</f>
        <v>12</v>
      </c>
      <c r="K13697">
        <f>AVERAGE(D13697:D13701)</f>
        <v>21</v>
      </c>
      <c r="L13697">
        <f>AVERAGE(D13697:D13716)</f>
        <v>21</v>
      </c>
      <c r="M13697">
        <f>K13697-L13697</f>
        <v>0</v>
      </c>
      <c r="N13697" t="str">
        <f>IF(K13697&gt;L13697,"HIGH ZONE BIAS",IF(K13697&lt;L13697,"LOW ZONE BIAS","EQUILIBRIUM"))</f>
        <v>EQUILIBRIUM</v>
      </c>
    </row>
    <row r="13698">
      <c r="A13698">
        <v>13869</v>
      </c>
      <c r="B13698" t="str">
        <v>2015-05-02</v>
      </c>
      <c r="C13698" t="str">
        <v>Midday</v>
      </c>
      <c r="D13698">
        <v>9</v>
      </c>
      <c r="E13698" t="str">
        <f>IF(MOD(D13698,2)=0,"EVEN","ODD")</f>
        <v>ODD</v>
      </c>
      <c r="F13698" t="str">
        <f>IF(D13698&lt;=18,"LOW (1-18)","HIGH (19-36)")</f>
        <v>LOW (1-18)</v>
      </c>
      <c r="G13698">
        <f>INT((D13698-1)/6)+1</f>
        <v>2</v>
      </c>
      <c r="H13698">
        <f>MOD(D13698-1,6)+1</f>
        <v>3</v>
      </c>
      <c r="I13698">
        <f>37-D13698</f>
        <v>28</v>
      </c>
      <c r="J13698">
        <f>ABS(D13698-D13699)</f>
        <v>11</v>
      </c>
      <c r="K13698">
        <f>AVERAGE(D13698:D13702)</f>
        <v>9</v>
      </c>
      <c r="L13698">
        <f>AVERAGE(D13698:D13717)</f>
        <v>9</v>
      </c>
      <c r="M13698">
        <f>K13698-L13698</f>
        <v>0</v>
      </c>
      <c r="N13698" t="str">
        <f>IF(K13698&gt;L13698,"HIGH ZONE BIAS",IF(K13698&lt;L13698,"LOW ZONE BIAS","EQUILIBRIUM"))</f>
        <v>EQUILIBRIUM</v>
      </c>
    </row>
    <row r="13699">
      <c r="A13699">
        <v>13868</v>
      </c>
      <c r="B13699" t="str">
        <v>2015-05-02</v>
      </c>
      <c r="C13699" t="str">
        <v>Morning</v>
      </c>
      <c r="D13699">
        <v>20</v>
      </c>
      <c r="E13699" t="str">
        <f>IF(MOD(D13699,2)=0,"EVEN","ODD")</f>
        <v>EVEN</v>
      </c>
      <c r="F13699" t="str">
        <f>IF(D13699&lt;=18,"LOW (1-18)","HIGH (19-36)")</f>
        <v>HIGH (19-36)</v>
      </c>
      <c r="G13699">
        <f>INT((D13699-1)/6)+1</f>
        <v>4</v>
      </c>
      <c r="H13699">
        <f>MOD(D13699-1,6)+1</f>
        <v>2</v>
      </c>
      <c r="I13699">
        <f>37-D13699</f>
        <v>17</v>
      </c>
      <c r="J13699">
        <f>ABS(D13699-D13700)</f>
        <v>14</v>
      </c>
      <c r="K13699">
        <f>AVERAGE(D13699:D13703)</f>
        <v>20</v>
      </c>
      <c r="L13699">
        <f>AVERAGE(D13699:D13718)</f>
        <v>20</v>
      </c>
      <c r="M13699">
        <f>K13699-L13699</f>
        <v>0</v>
      </c>
      <c r="N13699" t="str">
        <f>IF(K13699&gt;L13699,"HIGH ZONE BIAS",IF(K13699&lt;L13699,"LOW ZONE BIAS","EQUILIBRIUM"))</f>
        <v>EQUILIBRIUM</v>
      </c>
    </row>
    <row r="13700">
      <c r="A13700">
        <v>13867</v>
      </c>
      <c r="B13700" t="str">
        <v>2015-05-01</v>
      </c>
      <c r="C13700" t="str">
        <v>Evening</v>
      </c>
      <c r="D13700">
        <v>34</v>
      </c>
      <c r="E13700" t="str">
        <f>IF(MOD(D13700,2)=0,"EVEN","ODD")</f>
        <v>EVEN</v>
      </c>
      <c r="F13700" t="str">
        <f>IF(D13700&lt;=18,"LOW (1-18)","HIGH (19-36)")</f>
        <v>HIGH (19-36)</v>
      </c>
      <c r="G13700">
        <f>INT((D13700-1)/6)+1</f>
        <v>6</v>
      </c>
      <c r="H13700">
        <f>MOD(D13700-1,6)+1</f>
        <v>4</v>
      </c>
      <c r="I13700">
        <f>37-D13700</f>
        <v>3</v>
      </c>
      <c r="J13700">
        <f>ABS(D13700-D13701)</f>
        <v>32</v>
      </c>
      <c r="K13700">
        <f>AVERAGE(D13700:D13704)</f>
        <v>34</v>
      </c>
      <c r="L13700">
        <f>AVERAGE(D13700:D13719)</f>
        <v>34</v>
      </c>
      <c r="M13700">
        <f>K13700-L13700</f>
        <v>0</v>
      </c>
      <c r="N13700" t="str">
        <f>IF(K13700&gt;L13700,"HIGH ZONE BIAS",IF(K13700&lt;L13700,"LOW ZONE BIAS","EQUILIBRIUM"))</f>
        <v>EQUILIBRIUM</v>
      </c>
    </row>
    <row r="13701">
      <c r="A13701">
        <v>13866</v>
      </c>
      <c r="B13701" t="str">
        <v>2015-05-01</v>
      </c>
      <c r="C13701" t="str">
        <v>Midday</v>
      </c>
      <c r="D13701">
        <v>2</v>
      </c>
      <c r="E13701" t="str">
        <f>IF(MOD(D13701,2)=0,"EVEN","ODD")</f>
        <v>EVEN</v>
      </c>
      <c r="F13701" t="str">
        <f>IF(D13701&lt;=18,"LOW (1-18)","HIGH (19-36)")</f>
        <v>LOW (1-18)</v>
      </c>
      <c r="G13701">
        <f>INT((D13701-1)/6)+1</f>
        <v>1</v>
      </c>
      <c r="H13701">
        <f>MOD(D13701-1,6)+1</f>
        <v>2</v>
      </c>
      <c r="I13701">
        <f>37-D13701</f>
        <v>35</v>
      </c>
      <c r="J13701">
        <f>ABS(D13701-D13702)</f>
        <v>32</v>
      </c>
      <c r="K13701">
        <f>AVERAGE(D13701:D13705)</f>
        <v>2</v>
      </c>
      <c r="L13701">
        <f>AVERAGE(D13701:D13720)</f>
        <v>2</v>
      </c>
      <c r="M13701">
        <f>K13701-L13701</f>
        <v>0</v>
      </c>
      <c r="N13701" t="str">
        <f>IF(K13701&gt;L13701,"HIGH ZONE BIAS",IF(K13701&lt;L13701,"LOW ZONE BIAS","EQUILIBRIUM"))</f>
        <v>EQUILIBRIUM</v>
      </c>
    </row>
    <row r="13702">
      <c r="A13702">
        <v>13865</v>
      </c>
      <c r="B13702" t="str">
        <v>2015-05-01</v>
      </c>
      <c r="C13702" t="str">
        <v>Morning</v>
      </c>
      <c r="D13702">
        <v>34</v>
      </c>
      <c r="E13702" t="str">
        <f>IF(MOD(D13702,2)=0,"EVEN","ODD")</f>
        <v>EVEN</v>
      </c>
      <c r="F13702" t="str">
        <f>IF(D13702&lt;=18,"LOW (1-18)","HIGH (19-36)")</f>
        <v>HIGH (19-36)</v>
      </c>
      <c r="G13702">
        <f>INT((D13702-1)/6)+1</f>
        <v>6</v>
      </c>
      <c r="H13702">
        <f>MOD(D13702-1,6)+1</f>
        <v>4</v>
      </c>
      <c r="I13702">
        <f>37-D13702</f>
        <v>3</v>
      </c>
      <c r="J13702">
        <f>ABS(D13702-D13703)</f>
        <v>5</v>
      </c>
      <c r="K13702">
        <f>AVERAGE(D13702:D13706)</f>
        <v>34</v>
      </c>
      <c r="L13702">
        <f>AVERAGE(D13702:D13721)</f>
        <v>34</v>
      </c>
      <c r="M13702">
        <f>K13702-L13702</f>
        <v>0</v>
      </c>
      <c r="N13702" t="str">
        <f>IF(K13702&gt;L13702,"HIGH ZONE BIAS",IF(K13702&lt;L13702,"LOW ZONE BIAS","EQUILIBRIUM"))</f>
        <v>EQUILIBRIUM</v>
      </c>
    </row>
    <row r="13703">
      <c r="A13703">
        <v>13864</v>
      </c>
      <c r="B13703" t="str">
        <v>2015-04-30</v>
      </c>
      <c r="C13703" t="str">
        <v>Evening</v>
      </c>
      <c r="D13703">
        <v>29</v>
      </c>
      <c r="E13703" t="str">
        <f>IF(MOD(D13703,2)=0,"EVEN","ODD")</f>
        <v>ODD</v>
      </c>
      <c r="F13703" t="str">
        <f>IF(D13703&lt;=18,"LOW (1-18)","HIGH (19-36)")</f>
        <v>HIGH (19-36)</v>
      </c>
      <c r="G13703">
        <f>INT((D13703-1)/6)+1</f>
        <v>5</v>
      </c>
      <c r="H13703">
        <f>MOD(D13703-1,6)+1</f>
        <v>5</v>
      </c>
      <c r="I13703">
        <f>37-D13703</f>
        <v>8</v>
      </c>
      <c r="J13703">
        <f>ABS(D13703-D13704)</f>
        <v>8</v>
      </c>
      <c r="K13703">
        <f>AVERAGE(D13703:D13707)</f>
        <v>29</v>
      </c>
      <c r="L13703">
        <f>AVERAGE(D13703:D13722)</f>
        <v>29</v>
      </c>
      <c r="M13703">
        <f>K13703-L13703</f>
        <v>0</v>
      </c>
      <c r="N13703" t="str">
        <f>IF(K13703&gt;L13703,"HIGH ZONE BIAS",IF(K13703&lt;L13703,"LOW ZONE BIAS","EQUILIBRIUM"))</f>
        <v>EQUILIBRIUM</v>
      </c>
    </row>
    <row r="13704">
      <c r="A13704">
        <v>13863</v>
      </c>
      <c r="B13704" t="str">
        <v>2015-04-30</v>
      </c>
      <c r="C13704" t="str">
        <v>Midday</v>
      </c>
      <c r="D13704">
        <v>21</v>
      </c>
      <c r="E13704" t="str">
        <f>IF(MOD(D13704,2)=0,"EVEN","ODD")</f>
        <v>ODD</v>
      </c>
      <c r="F13704" t="str">
        <f>IF(D13704&lt;=18,"LOW (1-18)","HIGH (19-36)")</f>
        <v>HIGH (19-36)</v>
      </c>
      <c r="G13704">
        <f>INT((D13704-1)/6)+1</f>
        <v>4</v>
      </c>
      <c r="H13704">
        <f>MOD(D13704-1,6)+1</f>
        <v>3</v>
      </c>
      <c r="I13704">
        <f>37-D13704</f>
        <v>16</v>
      </c>
      <c r="J13704">
        <f>ABS(D13704-D13705)</f>
        <v>20</v>
      </c>
      <c r="K13704">
        <f>AVERAGE(D13704:D13708)</f>
        <v>21</v>
      </c>
      <c r="L13704">
        <f>AVERAGE(D13704:D13723)</f>
        <v>21</v>
      </c>
      <c r="M13704">
        <f>K13704-L13704</f>
        <v>0</v>
      </c>
      <c r="N13704" t="str">
        <f>IF(K13704&gt;L13704,"HIGH ZONE BIAS",IF(K13704&lt;L13704,"LOW ZONE BIAS","EQUILIBRIUM"))</f>
        <v>EQUILIBRIUM</v>
      </c>
    </row>
    <row r="13705">
      <c r="A13705">
        <v>13862</v>
      </c>
      <c r="B13705" t="str">
        <v>2015-04-30</v>
      </c>
      <c r="C13705" t="str">
        <v>Morning</v>
      </c>
      <c r="D13705">
        <v>1</v>
      </c>
      <c r="E13705" t="str">
        <f>IF(MOD(D13705,2)=0,"EVEN","ODD")</f>
        <v>ODD</v>
      </c>
      <c r="F13705" t="str">
        <f>IF(D13705&lt;=18,"LOW (1-18)","HIGH (19-36)")</f>
        <v>LOW (1-18)</v>
      </c>
      <c r="G13705">
        <f>INT((D13705-1)/6)+1</f>
        <v>1</v>
      </c>
      <c r="H13705">
        <f>MOD(D13705-1,6)+1</f>
        <v>1</v>
      </c>
      <c r="I13705">
        <f>37-D13705</f>
        <v>36</v>
      </c>
      <c r="J13705">
        <f>ABS(D13705-D13706)</f>
        <v>17</v>
      </c>
      <c r="K13705">
        <f>AVERAGE(D13705:D13709)</f>
        <v>1</v>
      </c>
      <c r="L13705">
        <f>AVERAGE(D13705:D13724)</f>
        <v>1</v>
      </c>
      <c r="M13705">
        <f>K13705-L13705</f>
        <v>0</v>
      </c>
      <c r="N13705" t="str">
        <f>IF(K13705&gt;L13705,"HIGH ZONE BIAS",IF(K13705&lt;L13705,"LOW ZONE BIAS","EQUILIBRIUM"))</f>
        <v>EQUILIBRIUM</v>
      </c>
    </row>
    <row r="13706">
      <c r="A13706">
        <v>13861</v>
      </c>
      <c r="B13706" t="str">
        <v>2015-04-29</v>
      </c>
      <c r="C13706" t="str">
        <v>Evening</v>
      </c>
      <c r="D13706">
        <v>18</v>
      </c>
      <c r="E13706" t="str">
        <f>IF(MOD(D13706,2)=0,"EVEN","ODD")</f>
        <v>EVEN</v>
      </c>
      <c r="F13706" t="str">
        <f>IF(D13706&lt;=18,"LOW (1-18)","HIGH (19-36)")</f>
        <v>LOW (1-18)</v>
      </c>
      <c r="G13706">
        <f>INT((D13706-1)/6)+1</f>
        <v>3</v>
      </c>
      <c r="H13706">
        <f>MOD(D13706-1,6)+1</f>
        <v>6</v>
      </c>
      <c r="I13706">
        <f>37-D13706</f>
        <v>19</v>
      </c>
      <c r="J13706">
        <f>ABS(D13706-D13707)</f>
        <v>17</v>
      </c>
      <c r="K13706">
        <f>AVERAGE(D13706:D13710)</f>
        <v>18</v>
      </c>
      <c r="L13706">
        <f>AVERAGE(D13706:D13725)</f>
        <v>18</v>
      </c>
      <c r="M13706">
        <f>K13706-L13706</f>
        <v>0</v>
      </c>
      <c r="N13706" t="str">
        <f>IF(K13706&gt;L13706,"HIGH ZONE BIAS",IF(K13706&lt;L13706,"LOW ZONE BIAS","EQUILIBRIUM"))</f>
        <v>EQUILIBRIUM</v>
      </c>
    </row>
    <row r="13707">
      <c r="A13707">
        <v>13860</v>
      </c>
      <c r="B13707" t="str">
        <v>2015-04-29</v>
      </c>
      <c r="C13707" t="str">
        <v>Midday</v>
      </c>
      <c r="D13707">
        <v>1</v>
      </c>
      <c r="E13707" t="str">
        <f>IF(MOD(D13707,2)=0,"EVEN","ODD")</f>
        <v>ODD</v>
      </c>
      <c r="F13707" t="str">
        <f>IF(D13707&lt;=18,"LOW (1-18)","HIGH (19-36)")</f>
        <v>LOW (1-18)</v>
      </c>
      <c r="G13707">
        <f>INT((D13707-1)/6)+1</f>
        <v>1</v>
      </c>
      <c r="H13707">
        <f>MOD(D13707-1,6)+1</f>
        <v>1</v>
      </c>
      <c r="I13707">
        <f>37-D13707</f>
        <v>36</v>
      </c>
      <c r="J13707">
        <f>ABS(D13707-D13708)</f>
        <v>22</v>
      </c>
      <c r="K13707">
        <f>AVERAGE(D13707:D13711)</f>
        <v>1</v>
      </c>
      <c r="L13707">
        <f>AVERAGE(D13707:D13726)</f>
        <v>1</v>
      </c>
      <c r="M13707">
        <f>K13707-L13707</f>
        <v>0</v>
      </c>
      <c r="N13707" t="str">
        <f>IF(K13707&gt;L13707,"HIGH ZONE BIAS",IF(K13707&lt;L13707,"LOW ZONE BIAS","EQUILIBRIUM"))</f>
        <v>EQUILIBRIUM</v>
      </c>
    </row>
    <row r="13708">
      <c r="A13708">
        <v>13859</v>
      </c>
      <c r="B13708" t="str">
        <v>2015-04-29</v>
      </c>
      <c r="C13708" t="str">
        <v>Morning</v>
      </c>
      <c r="D13708">
        <v>23</v>
      </c>
      <c r="E13708" t="str">
        <f>IF(MOD(D13708,2)=0,"EVEN","ODD")</f>
        <v>ODD</v>
      </c>
      <c r="F13708" t="str">
        <f>IF(D13708&lt;=18,"LOW (1-18)","HIGH (19-36)")</f>
        <v>HIGH (19-36)</v>
      </c>
      <c r="G13708">
        <f>INT((D13708-1)/6)+1</f>
        <v>4</v>
      </c>
      <c r="H13708">
        <f>MOD(D13708-1,6)+1</f>
        <v>5</v>
      </c>
      <c r="I13708">
        <f>37-D13708</f>
        <v>14</v>
      </c>
      <c r="J13708">
        <f>ABS(D13708-D13709)</f>
        <v>11</v>
      </c>
      <c r="K13708">
        <f>AVERAGE(D13708:D13712)</f>
        <v>23</v>
      </c>
      <c r="L13708">
        <f>AVERAGE(D13708:D13727)</f>
        <v>23</v>
      </c>
      <c r="M13708">
        <f>K13708-L13708</f>
        <v>0</v>
      </c>
      <c r="N13708" t="str">
        <f>IF(K13708&gt;L13708,"HIGH ZONE BIAS",IF(K13708&lt;L13708,"LOW ZONE BIAS","EQUILIBRIUM"))</f>
        <v>EQUILIBRIUM</v>
      </c>
    </row>
    <row r="13709">
      <c r="A13709">
        <v>13858</v>
      </c>
      <c r="B13709" t="str">
        <v>2015-04-28</v>
      </c>
      <c r="C13709" t="str">
        <v>Evening</v>
      </c>
      <c r="D13709">
        <v>12</v>
      </c>
      <c r="E13709" t="str">
        <f>IF(MOD(D13709,2)=0,"EVEN","ODD")</f>
        <v>EVEN</v>
      </c>
      <c r="F13709" t="str">
        <f>IF(D13709&lt;=18,"LOW (1-18)","HIGH (19-36)")</f>
        <v>LOW (1-18)</v>
      </c>
      <c r="G13709">
        <f>INT((D13709-1)/6)+1</f>
        <v>2</v>
      </c>
      <c r="H13709">
        <f>MOD(D13709-1,6)+1</f>
        <v>6</v>
      </c>
      <c r="I13709">
        <f>37-D13709</f>
        <v>25</v>
      </c>
      <c r="J13709">
        <f>ABS(D13709-D13710)</f>
        <v>18</v>
      </c>
      <c r="K13709">
        <f>AVERAGE(D13709:D13713)</f>
        <v>12</v>
      </c>
      <c r="L13709">
        <f>AVERAGE(D13709:D13728)</f>
        <v>12</v>
      </c>
      <c r="M13709">
        <f>K13709-L13709</f>
        <v>0</v>
      </c>
      <c r="N13709" t="str">
        <f>IF(K13709&gt;L13709,"HIGH ZONE BIAS",IF(K13709&lt;L13709,"LOW ZONE BIAS","EQUILIBRIUM"))</f>
        <v>EQUILIBRIUM</v>
      </c>
    </row>
    <row r="13710">
      <c r="A13710">
        <v>13857</v>
      </c>
      <c r="B13710" t="str">
        <v>2015-04-28</v>
      </c>
      <c r="C13710" t="str">
        <v>Midday</v>
      </c>
      <c r="D13710">
        <v>30</v>
      </c>
      <c r="E13710" t="str">
        <f>IF(MOD(D13710,2)=0,"EVEN","ODD")</f>
        <v>EVEN</v>
      </c>
      <c r="F13710" t="str">
        <f>IF(D13710&lt;=18,"LOW (1-18)","HIGH (19-36)")</f>
        <v>HIGH (19-36)</v>
      </c>
      <c r="G13710">
        <f>INT((D13710-1)/6)+1</f>
        <v>5</v>
      </c>
      <c r="H13710">
        <f>MOD(D13710-1,6)+1</f>
        <v>6</v>
      </c>
      <c r="I13710">
        <f>37-D13710</f>
        <v>7</v>
      </c>
      <c r="J13710">
        <f>ABS(D13710-D13711)</f>
        <v>13</v>
      </c>
      <c r="K13710">
        <f>AVERAGE(D13710:D13714)</f>
        <v>30</v>
      </c>
      <c r="L13710">
        <f>AVERAGE(D13710:D13729)</f>
        <v>30</v>
      </c>
      <c r="M13710">
        <f>K13710-L13710</f>
        <v>0</v>
      </c>
      <c r="N13710" t="str">
        <f>IF(K13710&gt;L13710,"HIGH ZONE BIAS",IF(K13710&lt;L13710,"LOW ZONE BIAS","EQUILIBRIUM"))</f>
        <v>EQUILIBRIUM</v>
      </c>
    </row>
    <row r="13711">
      <c r="A13711">
        <v>13856</v>
      </c>
      <c r="B13711" t="str">
        <v>2015-04-28</v>
      </c>
      <c r="C13711" t="str">
        <v>Morning</v>
      </c>
      <c r="D13711">
        <v>17</v>
      </c>
      <c r="E13711" t="str">
        <f>IF(MOD(D13711,2)=0,"EVEN","ODD")</f>
        <v>ODD</v>
      </c>
      <c r="F13711" t="str">
        <f>IF(D13711&lt;=18,"LOW (1-18)","HIGH (19-36)")</f>
        <v>LOW (1-18)</v>
      </c>
      <c r="G13711">
        <f>INT((D13711-1)/6)+1</f>
        <v>3</v>
      </c>
      <c r="H13711">
        <f>MOD(D13711-1,6)+1</f>
        <v>5</v>
      </c>
      <c r="I13711">
        <f>37-D13711</f>
        <v>20</v>
      </c>
      <c r="J13711">
        <f>ABS(D13711-D13712)</f>
        <v>16</v>
      </c>
      <c r="K13711">
        <f>AVERAGE(D13711:D13715)</f>
        <v>17</v>
      </c>
      <c r="L13711">
        <f>AVERAGE(D13711:D13730)</f>
        <v>17</v>
      </c>
      <c r="M13711">
        <f>K13711-L13711</f>
        <v>0</v>
      </c>
      <c r="N13711" t="str">
        <f>IF(K13711&gt;L13711,"HIGH ZONE BIAS",IF(K13711&lt;L13711,"LOW ZONE BIAS","EQUILIBRIUM"))</f>
        <v>EQUILIBRIUM</v>
      </c>
    </row>
    <row r="13712">
      <c r="A13712">
        <v>13855</v>
      </c>
      <c r="B13712" t="str">
        <v>2015-04-27</v>
      </c>
      <c r="C13712" t="str">
        <v>Evening</v>
      </c>
      <c r="D13712">
        <v>1</v>
      </c>
      <c r="E13712" t="str">
        <f>IF(MOD(D13712,2)=0,"EVEN","ODD")</f>
        <v>ODD</v>
      </c>
      <c r="F13712" t="str">
        <f>IF(D13712&lt;=18,"LOW (1-18)","HIGH (19-36)")</f>
        <v>LOW (1-18)</v>
      </c>
      <c r="G13712">
        <f>INT((D13712-1)/6)+1</f>
        <v>1</v>
      </c>
      <c r="H13712">
        <f>MOD(D13712-1,6)+1</f>
        <v>1</v>
      </c>
      <c r="I13712">
        <f>37-D13712</f>
        <v>36</v>
      </c>
      <c r="J13712">
        <f>ABS(D13712-D13713)</f>
        <v>3</v>
      </c>
      <c r="K13712">
        <f>AVERAGE(D13712:D13716)</f>
        <v>1</v>
      </c>
      <c r="L13712">
        <f>AVERAGE(D13712:D13731)</f>
        <v>1</v>
      </c>
      <c r="M13712">
        <f>K13712-L13712</f>
        <v>0</v>
      </c>
      <c r="N13712" t="str">
        <f>IF(K13712&gt;L13712,"HIGH ZONE BIAS",IF(K13712&lt;L13712,"LOW ZONE BIAS","EQUILIBRIUM"))</f>
        <v>EQUILIBRIUM</v>
      </c>
    </row>
    <row r="13713">
      <c r="A13713">
        <v>13854</v>
      </c>
      <c r="B13713" t="str">
        <v>2015-04-27</v>
      </c>
      <c r="C13713" t="str">
        <v>Midday</v>
      </c>
      <c r="D13713">
        <v>4</v>
      </c>
      <c r="E13713" t="str">
        <f>IF(MOD(D13713,2)=0,"EVEN","ODD")</f>
        <v>EVEN</v>
      </c>
      <c r="F13713" t="str">
        <f>IF(D13713&lt;=18,"LOW (1-18)","HIGH (19-36)")</f>
        <v>LOW (1-18)</v>
      </c>
      <c r="G13713">
        <f>INT((D13713-1)/6)+1</f>
        <v>1</v>
      </c>
      <c r="H13713">
        <f>MOD(D13713-1,6)+1</f>
        <v>4</v>
      </c>
      <c r="I13713">
        <f>37-D13713</f>
        <v>33</v>
      </c>
      <c r="J13713">
        <f>ABS(D13713-D13714)</f>
        <v>24</v>
      </c>
      <c r="K13713">
        <f>AVERAGE(D13713:D13717)</f>
        <v>4</v>
      </c>
      <c r="L13713">
        <f>AVERAGE(D13713:D13732)</f>
        <v>4</v>
      </c>
      <c r="M13713">
        <f>K13713-L13713</f>
        <v>0</v>
      </c>
      <c r="N13713" t="str">
        <f>IF(K13713&gt;L13713,"HIGH ZONE BIAS",IF(K13713&lt;L13713,"LOW ZONE BIAS","EQUILIBRIUM"))</f>
        <v>EQUILIBRIUM</v>
      </c>
    </row>
    <row r="13714">
      <c r="A13714">
        <v>13853</v>
      </c>
      <c r="B13714" t="str">
        <v>2015-04-27</v>
      </c>
      <c r="C13714" t="str">
        <v>Morning</v>
      </c>
      <c r="D13714">
        <v>28</v>
      </c>
      <c r="E13714" t="str">
        <f>IF(MOD(D13714,2)=0,"EVEN","ODD")</f>
        <v>EVEN</v>
      </c>
      <c r="F13714" t="str">
        <f>IF(D13714&lt;=18,"LOW (1-18)","HIGH (19-36)")</f>
        <v>HIGH (19-36)</v>
      </c>
      <c r="G13714">
        <f>INT((D13714-1)/6)+1</f>
        <v>5</v>
      </c>
      <c r="H13714">
        <f>MOD(D13714-1,6)+1</f>
        <v>4</v>
      </c>
      <c r="I13714">
        <f>37-D13714</f>
        <v>9</v>
      </c>
      <c r="J13714">
        <f>ABS(D13714-D13715)</f>
        <v>22</v>
      </c>
      <c r="K13714">
        <f>AVERAGE(D13714:D13718)</f>
        <v>28</v>
      </c>
      <c r="L13714">
        <f>AVERAGE(D13714:D13733)</f>
        <v>28</v>
      </c>
      <c r="M13714">
        <f>K13714-L13714</f>
        <v>0</v>
      </c>
      <c r="N13714" t="str">
        <f>IF(K13714&gt;L13714,"HIGH ZONE BIAS",IF(K13714&lt;L13714,"LOW ZONE BIAS","EQUILIBRIUM"))</f>
        <v>EQUILIBRIUM</v>
      </c>
    </row>
    <row r="13715">
      <c r="A13715">
        <v>13852</v>
      </c>
      <c r="B13715" t="str">
        <v>2015-04-25</v>
      </c>
      <c r="C13715" t="str">
        <v>Evening</v>
      </c>
      <c r="D13715">
        <v>6</v>
      </c>
      <c r="E13715" t="str">
        <f>IF(MOD(D13715,2)=0,"EVEN","ODD")</f>
        <v>EVEN</v>
      </c>
      <c r="F13715" t="str">
        <f>IF(D13715&lt;=18,"LOW (1-18)","HIGH (19-36)")</f>
        <v>LOW (1-18)</v>
      </c>
      <c r="G13715">
        <f>INT((D13715-1)/6)+1</f>
        <v>1</v>
      </c>
      <c r="H13715">
        <f>MOD(D13715-1,6)+1</f>
        <v>6</v>
      </c>
      <c r="I13715">
        <f>37-D13715</f>
        <v>31</v>
      </c>
      <c r="J13715">
        <f>ABS(D13715-D13716)</f>
        <v>25</v>
      </c>
      <c r="K13715">
        <f>AVERAGE(D13715:D13719)</f>
        <v>6</v>
      </c>
      <c r="L13715">
        <f>AVERAGE(D13715:D13734)</f>
        <v>6</v>
      </c>
      <c r="M13715">
        <f>K13715-L13715</f>
        <v>0</v>
      </c>
      <c r="N13715" t="str">
        <f>IF(K13715&gt;L13715,"HIGH ZONE BIAS",IF(K13715&lt;L13715,"LOW ZONE BIAS","EQUILIBRIUM"))</f>
        <v>EQUILIBRIUM</v>
      </c>
    </row>
    <row r="13716">
      <c r="A13716">
        <v>13851</v>
      </c>
      <c r="B13716" t="str">
        <v>2015-04-25</v>
      </c>
      <c r="C13716" t="str">
        <v>Midday</v>
      </c>
      <c r="D13716">
        <v>31</v>
      </c>
      <c r="E13716" t="str">
        <f>IF(MOD(D13716,2)=0,"EVEN","ODD")</f>
        <v>ODD</v>
      </c>
      <c r="F13716" t="str">
        <f>IF(D13716&lt;=18,"LOW (1-18)","HIGH (19-36)")</f>
        <v>HIGH (19-36)</v>
      </c>
      <c r="G13716">
        <f>INT((D13716-1)/6)+1</f>
        <v>6</v>
      </c>
      <c r="H13716">
        <f>MOD(D13716-1,6)+1</f>
        <v>1</v>
      </c>
      <c r="I13716">
        <f>37-D13716</f>
        <v>6</v>
      </c>
      <c r="J13716">
        <f>ABS(D13716-D13717)</f>
        <v>0</v>
      </c>
      <c r="K13716">
        <f>AVERAGE(D13716:D13720)</f>
        <v>31</v>
      </c>
      <c r="L13716">
        <f>AVERAGE(D13716:D13735)</f>
        <v>31</v>
      </c>
      <c r="M13716">
        <f>K13716-L13716</f>
        <v>0</v>
      </c>
      <c r="N13716" t="str">
        <f>IF(K13716&gt;L13716,"HIGH ZONE BIAS",IF(K13716&lt;L13716,"LOW ZONE BIAS","EQUILIBRIUM"))</f>
        <v>EQUILIBRIUM</v>
      </c>
    </row>
    <row r="13717">
      <c r="A13717">
        <v>13850</v>
      </c>
      <c r="B13717" t="str">
        <v>2015-04-25</v>
      </c>
      <c r="C13717" t="str">
        <v>Morning</v>
      </c>
      <c r="D13717">
        <v>31</v>
      </c>
      <c r="E13717" t="str">
        <f>IF(MOD(D13717,2)=0,"EVEN","ODD")</f>
        <v>ODD</v>
      </c>
      <c r="F13717" t="str">
        <f>IF(D13717&lt;=18,"LOW (1-18)","HIGH (19-36)")</f>
        <v>HIGH (19-36)</v>
      </c>
      <c r="G13717">
        <f>INT((D13717-1)/6)+1</f>
        <v>6</v>
      </c>
      <c r="H13717">
        <f>MOD(D13717-1,6)+1</f>
        <v>1</v>
      </c>
      <c r="I13717">
        <f>37-D13717</f>
        <v>6</v>
      </c>
      <c r="J13717">
        <f>ABS(D13717-D13718)</f>
        <v>23</v>
      </c>
      <c r="K13717">
        <f>AVERAGE(D13717:D13721)</f>
        <v>31</v>
      </c>
      <c r="L13717">
        <f>AVERAGE(D13717:D13736)</f>
        <v>31</v>
      </c>
      <c r="M13717">
        <f>K13717-L13717</f>
        <v>0</v>
      </c>
      <c r="N13717" t="str">
        <f>IF(K13717&gt;L13717,"HIGH ZONE BIAS",IF(K13717&lt;L13717,"LOW ZONE BIAS","EQUILIBRIUM"))</f>
        <v>EQUILIBRIUM</v>
      </c>
    </row>
    <row r="13718">
      <c r="A13718">
        <v>13849</v>
      </c>
      <c r="B13718" t="str">
        <v>2015-04-24</v>
      </c>
      <c r="C13718" t="str">
        <v>Evening</v>
      </c>
      <c r="D13718">
        <v>8</v>
      </c>
      <c r="E13718" t="str">
        <f>IF(MOD(D13718,2)=0,"EVEN","ODD")</f>
        <v>EVEN</v>
      </c>
      <c r="F13718" t="str">
        <f>IF(D13718&lt;=18,"LOW (1-18)","HIGH (19-36)")</f>
        <v>LOW (1-18)</v>
      </c>
      <c r="G13718">
        <f>INT((D13718-1)/6)+1</f>
        <v>2</v>
      </c>
      <c r="H13718">
        <f>MOD(D13718-1,6)+1</f>
        <v>2</v>
      </c>
      <c r="I13718">
        <f>37-D13718</f>
        <v>29</v>
      </c>
      <c r="J13718">
        <f>ABS(D13718-D13719)</f>
        <v>26</v>
      </c>
      <c r="K13718">
        <f>AVERAGE(D13718:D13722)</f>
        <v>8</v>
      </c>
      <c r="L13718">
        <f>AVERAGE(D13718:D13737)</f>
        <v>8</v>
      </c>
      <c r="M13718">
        <f>K13718-L13718</f>
        <v>0</v>
      </c>
      <c r="N13718" t="str">
        <f>IF(K13718&gt;L13718,"HIGH ZONE BIAS",IF(K13718&lt;L13718,"LOW ZONE BIAS","EQUILIBRIUM"))</f>
        <v>EQUILIBRIUM</v>
      </c>
    </row>
    <row r="13719">
      <c r="A13719">
        <v>13848</v>
      </c>
      <c r="B13719" t="str">
        <v>2015-04-24</v>
      </c>
      <c r="C13719" t="str">
        <v>Midday</v>
      </c>
      <c r="D13719">
        <v>34</v>
      </c>
      <c r="E13719" t="str">
        <f>IF(MOD(D13719,2)=0,"EVEN","ODD")</f>
        <v>EVEN</v>
      </c>
      <c r="F13719" t="str">
        <f>IF(D13719&lt;=18,"LOW (1-18)","HIGH (19-36)")</f>
        <v>HIGH (19-36)</v>
      </c>
      <c r="G13719">
        <f>INT((D13719-1)/6)+1</f>
        <v>6</v>
      </c>
      <c r="H13719">
        <f>MOD(D13719-1,6)+1</f>
        <v>4</v>
      </c>
      <c r="I13719">
        <f>37-D13719</f>
        <v>3</v>
      </c>
      <c r="J13719">
        <f>ABS(D13719-D13720)</f>
        <v>1</v>
      </c>
      <c r="K13719">
        <f>AVERAGE(D13719:D13723)</f>
        <v>34</v>
      </c>
      <c r="L13719">
        <f>AVERAGE(D13719:D13738)</f>
        <v>34</v>
      </c>
      <c r="M13719">
        <f>K13719-L13719</f>
        <v>0</v>
      </c>
      <c r="N13719" t="str">
        <f>IF(K13719&gt;L13719,"HIGH ZONE BIAS",IF(K13719&lt;L13719,"LOW ZONE BIAS","EQUILIBRIUM"))</f>
        <v>EQUILIBRIUM</v>
      </c>
    </row>
    <row r="13720">
      <c r="A13720">
        <v>13847</v>
      </c>
      <c r="B13720" t="str">
        <v>2015-04-24</v>
      </c>
      <c r="C13720" t="str">
        <v>Morning</v>
      </c>
      <c r="D13720">
        <v>35</v>
      </c>
      <c r="E13720" t="str">
        <f>IF(MOD(D13720,2)=0,"EVEN","ODD")</f>
        <v>ODD</v>
      </c>
      <c r="F13720" t="str">
        <f>IF(D13720&lt;=18,"LOW (1-18)","HIGH (19-36)")</f>
        <v>HIGH (19-36)</v>
      </c>
      <c r="G13720">
        <f>INT((D13720-1)/6)+1</f>
        <v>6</v>
      </c>
      <c r="H13720">
        <f>MOD(D13720-1,6)+1</f>
        <v>5</v>
      </c>
      <c r="I13720">
        <f>37-D13720</f>
        <v>2</v>
      </c>
      <c r="J13720">
        <f>ABS(D13720-D13721)</f>
        <v>7</v>
      </c>
      <c r="K13720">
        <f>AVERAGE(D13720:D13724)</f>
        <v>35</v>
      </c>
      <c r="L13720">
        <f>AVERAGE(D13720:D13739)</f>
        <v>35</v>
      </c>
      <c r="M13720">
        <f>K13720-L13720</f>
        <v>0</v>
      </c>
      <c r="N13720" t="str">
        <f>IF(K13720&gt;L13720,"HIGH ZONE BIAS",IF(K13720&lt;L13720,"LOW ZONE BIAS","EQUILIBRIUM"))</f>
        <v>EQUILIBRIUM</v>
      </c>
    </row>
    <row r="13721">
      <c r="A13721">
        <v>13846</v>
      </c>
      <c r="B13721" t="str">
        <v>2015-04-23</v>
      </c>
      <c r="C13721" t="str">
        <v>Evening</v>
      </c>
      <c r="D13721">
        <v>28</v>
      </c>
      <c r="E13721" t="str">
        <f>IF(MOD(D13721,2)=0,"EVEN","ODD")</f>
        <v>EVEN</v>
      </c>
      <c r="F13721" t="str">
        <f>IF(D13721&lt;=18,"LOW (1-18)","HIGH (19-36)")</f>
        <v>HIGH (19-36)</v>
      </c>
      <c r="G13721">
        <f>INT((D13721-1)/6)+1</f>
        <v>5</v>
      </c>
      <c r="H13721">
        <f>MOD(D13721-1,6)+1</f>
        <v>4</v>
      </c>
      <c r="I13721">
        <f>37-D13721</f>
        <v>9</v>
      </c>
      <c r="J13721">
        <f>ABS(D13721-D13722)</f>
        <v>26</v>
      </c>
      <c r="K13721">
        <f>AVERAGE(D13721:D13725)</f>
        <v>28</v>
      </c>
      <c r="L13721">
        <f>AVERAGE(D13721:D13740)</f>
        <v>28</v>
      </c>
      <c r="M13721">
        <f>K13721-L13721</f>
        <v>0</v>
      </c>
      <c r="N13721" t="str">
        <f>IF(K13721&gt;L13721,"HIGH ZONE BIAS",IF(K13721&lt;L13721,"LOW ZONE BIAS","EQUILIBRIUM"))</f>
        <v>EQUILIBRIUM</v>
      </c>
    </row>
    <row r="13722">
      <c r="A13722">
        <v>13845</v>
      </c>
      <c r="B13722" t="str">
        <v>2015-04-23</v>
      </c>
      <c r="C13722" t="str">
        <v>Midday</v>
      </c>
      <c r="D13722">
        <v>2</v>
      </c>
      <c r="E13722" t="str">
        <f>IF(MOD(D13722,2)=0,"EVEN","ODD")</f>
        <v>EVEN</v>
      </c>
      <c r="F13722" t="str">
        <f>IF(D13722&lt;=18,"LOW (1-18)","HIGH (19-36)")</f>
        <v>LOW (1-18)</v>
      </c>
      <c r="G13722">
        <f>INT((D13722-1)/6)+1</f>
        <v>1</v>
      </c>
      <c r="H13722">
        <f>MOD(D13722-1,6)+1</f>
        <v>2</v>
      </c>
      <c r="I13722">
        <f>37-D13722</f>
        <v>35</v>
      </c>
      <c r="J13722">
        <f>ABS(D13722-D13723)</f>
        <v>15</v>
      </c>
      <c r="K13722">
        <f>AVERAGE(D13722:D13726)</f>
        <v>2</v>
      </c>
      <c r="L13722">
        <f>AVERAGE(D13722:D13741)</f>
        <v>2</v>
      </c>
      <c r="M13722">
        <f>K13722-L13722</f>
        <v>0</v>
      </c>
      <c r="N13722" t="str">
        <f>IF(K13722&gt;L13722,"HIGH ZONE BIAS",IF(K13722&lt;L13722,"LOW ZONE BIAS","EQUILIBRIUM"))</f>
        <v>EQUILIBRIUM</v>
      </c>
    </row>
    <row r="13723">
      <c r="A13723">
        <v>13844</v>
      </c>
      <c r="B13723" t="str">
        <v>2015-04-23</v>
      </c>
      <c r="C13723" t="str">
        <v>Morning</v>
      </c>
      <c r="D13723">
        <v>17</v>
      </c>
      <c r="E13723" t="str">
        <f>IF(MOD(D13723,2)=0,"EVEN","ODD")</f>
        <v>ODD</v>
      </c>
      <c r="F13723" t="str">
        <f>IF(D13723&lt;=18,"LOW (1-18)","HIGH (19-36)")</f>
        <v>LOW (1-18)</v>
      </c>
      <c r="G13723">
        <f>INT((D13723-1)/6)+1</f>
        <v>3</v>
      </c>
      <c r="H13723">
        <f>MOD(D13723-1,6)+1</f>
        <v>5</v>
      </c>
      <c r="I13723">
        <f>37-D13723</f>
        <v>20</v>
      </c>
      <c r="J13723">
        <f>ABS(D13723-D13724)</f>
        <v>15</v>
      </c>
      <c r="K13723">
        <f>AVERAGE(D13723:D13727)</f>
        <v>17</v>
      </c>
      <c r="L13723">
        <f>AVERAGE(D13723:D13742)</f>
        <v>17</v>
      </c>
      <c r="M13723">
        <f>K13723-L13723</f>
        <v>0</v>
      </c>
      <c r="N13723" t="str">
        <f>IF(K13723&gt;L13723,"HIGH ZONE BIAS",IF(K13723&lt;L13723,"LOW ZONE BIAS","EQUILIBRIUM"))</f>
        <v>EQUILIBRIUM</v>
      </c>
    </row>
    <row r="13724">
      <c r="A13724">
        <v>13843</v>
      </c>
      <c r="B13724" t="str">
        <v>2015-04-22</v>
      </c>
      <c r="C13724" t="str">
        <v>Evening</v>
      </c>
      <c r="D13724">
        <v>2</v>
      </c>
      <c r="E13724" t="str">
        <f>IF(MOD(D13724,2)=0,"EVEN","ODD")</f>
        <v>EVEN</v>
      </c>
      <c r="F13724" t="str">
        <f>IF(D13724&lt;=18,"LOW (1-18)","HIGH (19-36)")</f>
        <v>LOW (1-18)</v>
      </c>
      <c r="G13724">
        <f>INT((D13724-1)/6)+1</f>
        <v>1</v>
      </c>
      <c r="H13724">
        <f>MOD(D13724-1,6)+1</f>
        <v>2</v>
      </c>
      <c r="I13724">
        <f>37-D13724</f>
        <v>35</v>
      </c>
      <c r="J13724">
        <f>ABS(D13724-D13725)</f>
        <v>12</v>
      </c>
      <c r="K13724">
        <f>AVERAGE(D13724:D13728)</f>
        <v>2</v>
      </c>
      <c r="L13724">
        <f>AVERAGE(D13724:D13743)</f>
        <v>2</v>
      </c>
      <c r="M13724">
        <f>K13724-L13724</f>
        <v>0</v>
      </c>
      <c r="N13724" t="str">
        <f>IF(K13724&gt;L13724,"HIGH ZONE BIAS",IF(K13724&lt;L13724,"LOW ZONE BIAS","EQUILIBRIUM"))</f>
        <v>EQUILIBRIUM</v>
      </c>
    </row>
    <row r="13725">
      <c r="A13725">
        <v>13842</v>
      </c>
      <c r="B13725" t="str">
        <v>2015-04-22</v>
      </c>
      <c r="C13725" t="str">
        <v>Midday</v>
      </c>
      <c r="D13725">
        <v>14</v>
      </c>
      <c r="E13725" t="str">
        <f>IF(MOD(D13725,2)=0,"EVEN","ODD")</f>
        <v>EVEN</v>
      </c>
      <c r="F13725" t="str">
        <f>IF(D13725&lt;=18,"LOW (1-18)","HIGH (19-36)")</f>
        <v>LOW (1-18)</v>
      </c>
      <c r="G13725">
        <f>INT((D13725-1)/6)+1</f>
        <v>3</v>
      </c>
      <c r="H13725">
        <f>MOD(D13725-1,6)+1</f>
        <v>2</v>
      </c>
      <c r="I13725">
        <f>37-D13725</f>
        <v>23</v>
      </c>
      <c r="J13725">
        <f>ABS(D13725-D13726)</f>
        <v>13</v>
      </c>
      <c r="K13725">
        <f>AVERAGE(D13725:D13729)</f>
        <v>14</v>
      </c>
      <c r="L13725">
        <f>AVERAGE(D13725:D13744)</f>
        <v>14</v>
      </c>
      <c r="M13725">
        <f>K13725-L13725</f>
        <v>0</v>
      </c>
      <c r="N13725" t="str">
        <f>IF(K13725&gt;L13725,"HIGH ZONE BIAS",IF(K13725&lt;L13725,"LOW ZONE BIAS","EQUILIBRIUM"))</f>
        <v>EQUILIBRIUM</v>
      </c>
    </row>
    <row r="13726">
      <c r="A13726">
        <v>13841</v>
      </c>
      <c r="B13726" t="str">
        <v>2015-04-22</v>
      </c>
      <c r="C13726" t="str">
        <v>Morning</v>
      </c>
      <c r="D13726">
        <v>27</v>
      </c>
      <c r="E13726" t="str">
        <f>IF(MOD(D13726,2)=0,"EVEN","ODD")</f>
        <v>ODD</v>
      </c>
      <c r="F13726" t="str">
        <f>IF(D13726&lt;=18,"LOW (1-18)","HIGH (19-36)")</f>
        <v>HIGH (19-36)</v>
      </c>
      <c r="G13726">
        <f>INT((D13726-1)/6)+1</f>
        <v>5</v>
      </c>
      <c r="H13726">
        <f>MOD(D13726-1,6)+1</f>
        <v>3</v>
      </c>
      <c r="I13726">
        <f>37-D13726</f>
        <v>10</v>
      </c>
      <c r="J13726">
        <f>ABS(D13726-D13727)</f>
        <v>16</v>
      </c>
      <c r="K13726">
        <f>AVERAGE(D13726:D13730)</f>
        <v>27</v>
      </c>
      <c r="L13726">
        <f>AVERAGE(D13726:D13745)</f>
        <v>27</v>
      </c>
      <c r="M13726">
        <f>K13726-L13726</f>
        <v>0</v>
      </c>
      <c r="N13726" t="str">
        <f>IF(K13726&gt;L13726,"HIGH ZONE BIAS",IF(K13726&lt;L13726,"LOW ZONE BIAS","EQUILIBRIUM"))</f>
        <v>EQUILIBRIUM</v>
      </c>
    </row>
    <row r="13727">
      <c r="A13727">
        <v>13840</v>
      </c>
      <c r="B13727" t="str">
        <v>2015-04-21</v>
      </c>
      <c r="C13727" t="str">
        <v>Evening</v>
      </c>
      <c r="D13727">
        <v>11</v>
      </c>
      <c r="E13727" t="str">
        <f>IF(MOD(D13727,2)=0,"EVEN","ODD")</f>
        <v>ODD</v>
      </c>
      <c r="F13727" t="str">
        <f>IF(D13727&lt;=18,"LOW (1-18)","HIGH (19-36)")</f>
        <v>LOW (1-18)</v>
      </c>
      <c r="G13727">
        <f>INT((D13727-1)/6)+1</f>
        <v>2</v>
      </c>
      <c r="H13727">
        <f>MOD(D13727-1,6)+1</f>
        <v>5</v>
      </c>
      <c r="I13727">
        <f>37-D13727</f>
        <v>26</v>
      </c>
      <c r="J13727">
        <f>ABS(D13727-D13728)</f>
        <v>0</v>
      </c>
      <c r="K13727">
        <f>AVERAGE(D13727:D13731)</f>
        <v>11</v>
      </c>
      <c r="L13727">
        <f>AVERAGE(D13727:D13746)</f>
        <v>11</v>
      </c>
      <c r="M13727">
        <f>K13727-L13727</f>
        <v>0</v>
      </c>
      <c r="N13727" t="str">
        <f>IF(K13727&gt;L13727,"HIGH ZONE BIAS",IF(K13727&lt;L13727,"LOW ZONE BIAS","EQUILIBRIUM"))</f>
        <v>EQUILIBRIUM</v>
      </c>
    </row>
    <row r="13728">
      <c r="A13728">
        <v>13839</v>
      </c>
      <c r="B13728" t="str">
        <v>2015-04-21</v>
      </c>
      <c r="C13728" t="str">
        <v>Midday</v>
      </c>
      <c r="D13728">
        <v>11</v>
      </c>
      <c r="E13728" t="str">
        <f>IF(MOD(D13728,2)=0,"EVEN","ODD")</f>
        <v>ODD</v>
      </c>
      <c r="F13728" t="str">
        <f>IF(D13728&lt;=18,"LOW (1-18)","HIGH (19-36)")</f>
        <v>LOW (1-18)</v>
      </c>
      <c r="G13728">
        <f>INT((D13728-1)/6)+1</f>
        <v>2</v>
      </c>
      <c r="H13728">
        <f>MOD(D13728-1,6)+1</f>
        <v>5</v>
      </c>
      <c r="I13728">
        <f>37-D13728</f>
        <v>26</v>
      </c>
      <c r="J13728">
        <f>ABS(D13728-D13729)</f>
        <v>10</v>
      </c>
      <c r="K13728">
        <f>AVERAGE(D13728:D13732)</f>
        <v>11</v>
      </c>
      <c r="L13728">
        <f>AVERAGE(D13728:D13747)</f>
        <v>11</v>
      </c>
      <c r="M13728">
        <f>K13728-L13728</f>
        <v>0</v>
      </c>
      <c r="N13728" t="str">
        <f>IF(K13728&gt;L13728,"HIGH ZONE BIAS",IF(K13728&lt;L13728,"LOW ZONE BIAS","EQUILIBRIUM"))</f>
        <v>EQUILIBRIUM</v>
      </c>
    </row>
    <row r="13729">
      <c r="A13729">
        <v>13838</v>
      </c>
      <c r="B13729" t="str">
        <v>2015-04-21</v>
      </c>
      <c r="C13729" t="str">
        <v>Morning</v>
      </c>
      <c r="D13729">
        <v>21</v>
      </c>
      <c r="E13729" t="str">
        <f>IF(MOD(D13729,2)=0,"EVEN","ODD")</f>
        <v>ODD</v>
      </c>
      <c r="F13729" t="str">
        <f>IF(D13729&lt;=18,"LOW (1-18)","HIGH (19-36)")</f>
        <v>HIGH (19-36)</v>
      </c>
      <c r="G13729">
        <f>INT((D13729-1)/6)+1</f>
        <v>4</v>
      </c>
      <c r="H13729">
        <f>MOD(D13729-1,6)+1</f>
        <v>3</v>
      </c>
      <c r="I13729">
        <f>37-D13729</f>
        <v>16</v>
      </c>
      <c r="J13729">
        <f>ABS(D13729-D13730)</f>
        <v>14</v>
      </c>
      <c r="K13729">
        <f>AVERAGE(D13729:D13733)</f>
        <v>21</v>
      </c>
      <c r="L13729">
        <f>AVERAGE(D13729:D13748)</f>
        <v>21</v>
      </c>
      <c r="M13729">
        <f>K13729-L13729</f>
        <v>0</v>
      </c>
      <c r="N13729" t="str">
        <f>IF(K13729&gt;L13729,"HIGH ZONE BIAS",IF(K13729&lt;L13729,"LOW ZONE BIAS","EQUILIBRIUM"))</f>
        <v>EQUILIBRIUM</v>
      </c>
    </row>
    <row r="13730">
      <c r="A13730">
        <v>13837</v>
      </c>
      <c r="B13730" t="str">
        <v>2015-04-20</v>
      </c>
      <c r="C13730" t="str">
        <v>Evening</v>
      </c>
      <c r="D13730">
        <v>7</v>
      </c>
      <c r="E13730" t="str">
        <f>IF(MOD(D13730,2)=0,"EVEN","ODD")</f>
        <v>ODD</v>
      </c>
      <c r="F13730" t="str">
        <f>IF(D13730&lt;=18,"LOW (1-18)","HIGH (19-36)")</f>
        <v>LOW (1-18)</v>
      </c>
      <c r="G13730">
        <f>INT((D13730-1)/6)+1</f>
        <v>2</v>
      </c>
      <c r="H13730">
        <f>MOD(D13730-1,6)+1</f>
        <v>1</v>
      </c>
      <c r="I13730">
        <f>37-D13730</f>
        <v>30</v>
      </c>
      <c r="J13730">
        <f>ABS(D13730-D13731)</f>
        <v>0</v>
      </c>
      <c r="K13730">
        <f>AVERAGE(D13730:D13734)</f>
        <v>7</v>
      </c>
      <c r="L13730">
        <f>AVERAGE(D13730:D13749)</f>
        <v>7</v>
      </c>
      <c r="M13730">
        <f>K13730-L13730</f>
        <v>0</v>
      </c>
      <c r="N13730" t="str">
        <f>IF(K13730&gt;L13730,"HIGH ZONE BIAS",IF(K13730&lt;L13730,"LOW ZONE BIAS","EQUILIBRIUM"))</f>
        <v>EQUILIBRIUM</v>
      </c>
    </row>
    <row r="13731">
      <c r="A13731">
        <v>13836</v>
      </c>
      <c r="B13731" t="str">
        <v>2015-04-20</v>
      </c>
      <c r="C13731" t="str">
        <v>Midday</v>
      </c>
      <c r="D13731">
        <v>7</v>
      </c>
      <c r="E13731" t="str">
        <f>IF(MOD(D13731,2)=0,"EVEN","ODD")</f>
        <v>ODD</v>
      </c>
      <c r="F13731" t="str">
        <f>IF(D13731&lt;=18,"LOW (1-18)","HIGH (19-36)")</f>
        <v>LOW (1-18)</v>
      </c>
      <c r="G13731">
        <f>INT((D13731-1)/6)+1</f>
        <v>2</v>
      </c>
      <c r="H13731">
        <f>MOD(D13731-1,6)+1</f>
        <v>1</v>
      </c>
      <c r="I13731">
        <f>37-D13731</f>
        <v>30</v>
      </c>
      <c r="J13731">
        <f>ABS(D13731-D13732)</f>
        <v>6</v>
      </c>
      <c r="K13731">
        <f>AVERAGE(D13731:D13735)</f>
        <v>7</v>
      </c>
      <c r="L13731">
        <f>AVERAGE(D13731:D13750)</f>
        <v>7</v>
      </c>
      <c r="M13731">
        <f>K13731-L13731</f>
        <v>0</v>
      </c>
      <c r="N13731" t="str">
        <f>IF(K13731&gt;L13731,"HIGH ZONE BIAS",IF(K13731&lt;L13731,"LOW ZONE BIAS","EQUILIBRIUM"))</f>
        <v>EQUILIBRIUM</v>
      </c>
    </row>
    <row r="13732">
      <c r="A13732">
        <v>13835</v>
      </c>
      <c r="B13732" t="str">
        <v>2015-04-20</v>
      </c>
      <c r="C13732" t="str">
        <v>Morning</v>
      </c>
      <c r="D13732">
        <v>1</v>
      </c>
      <c r="E13732" t="str">
        <f>IF(MOD(D13732,2)=0,"EVEN","ODD")</f>
        <v>ODD</v>
      </c>
      <c r="F13732" t="str">
        <f>IF(D13732&lt;=18,"LOW (1-18)","HIGH (19-36)")</f>
        <v>LOW (1-18)</v>
      </c>
      <c r="G13732">
        <f>INT((D13732-1)/6)+1</f>
        <v>1</v>
      </c>
      <c r="H13732">
        <f>MOD(D13732-1,6)+1</f>
        <v>1</v>
      </c>
      <c r="I13732">
        <f>37-D13732</f>
        <v>36</v>
      </c>
      <c r="J13732">
        <f>ABS(D13732-D13733)</f>
        <v>9</v>
      </c>
      <c r="K13732">
        <f>AVERAGE(D13732:D13736)</f>
        <v>1</v>
      </c>
      <c r="L13732">
        <f>AVERAGE(D13732:D13751)</f>
        <v>1</v>
      </c>
      <c r="M13732">
        <f>K13732-L13732</f>
        <v>0</v>
      </c>
      <c r="N13732" t="str">
        <f>IF(K13732&gt;L13732,"HIGH ZONE BIAS",IF(K13732&lt;L13732,"LOW ZONE BIAS","EQUILIBRIUM"))</f>
        <v>EQUILIBRIUM</v>
      </c>
    </row>
    <row r="13733">
      <c r="A13733">
        <v>13834</v>
      </c>
      <c r="B13733" t="str">
        <v>2015-04-18</v>
      </c>
      <c r="C13733" t="str">
        <v>Evening</v>
      </c>
      <c r="D13733">
        <v>10</v>
      </c>
      <c r="E13733" t="str">
        <f>IF(MOD(D13733,2)=0,"EVEN","ODD")</f>
        <v>EVEN</v>
      </c>
      <c r="F13733" t="str">
        <f>IF(D13733&lt;=18,"LOW (1-18)","HIGH (19-36)")</f>
        <v>LOW (1-18)</v>
      </c>
      <c r="G13733">
        <f>INT((D13733-1)/6)+1</f>
        <v>2</v>
      </c>
      <c r="H13733">
        <f>MOD(D13733-1,6)+1</f>
        <v>4</v>
      </c>
      <c r="I13733">
        <f>37-D13733</f>
        <v>27</v>
      </c>
      <c r="J13733">
        <f>ABS(D13733-D13734)</f>
        <v>8</v>
      </c>
      <c r="K13733">
        <f>AVERAGE(D13733:D13737)</f>
        <v>10</v>
      </c>
      <c r="L13733">
        <f>AVERAGE(D13733:D13752)</f>
        <v>10</v>
      </c>
      <c r="M13733">
        <f>K13733-L13733</f>
        <v>0</v>
      </c>
      <c r="N13733" t="str">
        <f>IF(K13733&gt;L13733,"HIGH ZONE BIAS",IF(K13733&lt;L13733,"LOW ZONE BIAS","EQUILIBRIUM"))</f>
        <v>EQUILIBRIUM</v>
      </c>
    </row>
    <row r="13734">
      <c r="A13734">
        <v>13833</v>
      </c>
      <c r="B13734" t="str">
        <v>2015-04-18</v>
      </c>
      <c r="C13734" t="str">
        <v>Midday</v>
      </c>
      <c r="D13734">
        <v>2</v>
      </c>
      <c r="E13734" t="str">
        <f>IF(MOD(D13734,2)=0,"EVEN","ODD")</f>
        <v>EVEN</v>
      </c>
      <c r="F13734" t="str">
        <f>IF(D13734&lt;=18,"LOW (1-18)","HIGH (19-36)")</f>
        <v>LOW (1-18)</v>
      </c>
      <c r="G13734">
        <f>INT((D13734-1)/6)+1</f>
        <v>1</v>
      </c>
      <c r="H13734">
        <f>MOD(D13734-1,6)+1</f>
        <v>2</v>
      </c>
      <c r="I13734">
        <f>37-D13734</f>
        <v>35</v>
      </c>
      <c r="J13734">
        <f>ABS(D13734-D13735)</f>
        <v>28</v>
      </c>
      <c r="K13734">
        <f>AVERAGE(D13734:D13738)</f>
        <v>2</v>
      </c>
      <c r="L13734">
        <f>AVERAGE(D13734:D13753)</f>
        <v>2</v>
      </c>
      <c r="M13734">
        <f>K13734-L13734</f>
        <v>0</v>
      </c>
      <c r="N13734" t="str">
        <f>IF(K13734&gt;L13734,"HIGH ZONE BIAS",IF(K13734&lt;L13734,"LOW ZONE BIAS","EQUILIBRIUM"))</f>
        <v>EQUILIBRIUM</v>
      </c>
    </row>
    <row r="13735">
      <c r="A13735">
        <v>13832</v>
      </c>
      <c r="B13735" t="str">
        <v>2015-04-18</v>
      </c>
      <c r="C13735" t="str">
        <v>Morning</v>
      </c>
      <c r="D13735">
        <v>30</v>
      </c>
      <c r="E13735" t="str">
        <f>IF(MOD(D13735,2)=0,"EVEN","ODD")</f>
        <v>EVEN</v>
      </c>
      <c r="F13735" t="str">
        <f>IF(D13735&lt;=18,"LOW (1-18)","HIGH (19-36)")</f>
        <v>HIGH (19-36)</v>
      </c>
      <c r="G13735">
        <f>INT((D13735-1)/6)+1</f>
        <v>5</v>
      </c>
      <c r="H13735">
        <f>MOD(D13735-1,6)+1</f>
        <v>6</v>
      </c>
      <c r="I13735">
        <f>37-D13735</f>
        <v>7</v>
      </c>
      <c r="J13735">
        <f>ABS(D13735-D13736)</f>
        <v>2</v>
      </c>
      <c r="K13735">
        <f>AVERAGE(D13735:D13739)</f>
        <v>30</v>
      </c>
      <c r="L13735">
        <f>AVERAGE(D13735:D13754)</f>
        <v>30</v>
      </c>
      <c r="M13735">
        <f>K13735-L13735</f>
        <v>0</v>
      </c>
      <c r="N13735" t="str">
        <f>IF(K13735&gt;L13735,"HIGH ZONE BIAS",IF(K13735&lt;L13735,"LOW ZONE BIAS","EQUILIBRIUM"))</f>
        <v>EQUILIBRIUM</v>
      </c>
    </row>
    <row r="13736">
      <c r="A13736">
        <v>13831</v>
      </c>
      <c r="B13736" t="str">
        <v>2015-04-17</v>
      </c>
      <c r="C13736" t="str">
        <v>Evening</v>
      </c>
      <c r="D13736">
        <v>28</v>
      </c>
      <c r="E13736" t="str">
        <f>IF(MOD(D13736,2)=0,"EVEN","ODD")</f>
        <v>EVEN</v>
      </c>
      <c r="F13736" t="str">
        <f>IF(D13736&lt;=18,"LOW (1-18)","HIGH (19-36)")</f>
        <v>HIGH (19-36)</v>
      </c>
      <c r="G13736">
        <f>INT((D13736-1)/6)+1</f>
        <v>5</v>
      </c>
      <c r="H13736">
        <f>MOD(D13736-1,6)+1</f>
        <v>4</v>
      </c>
      <c r="I13736">
        <f>37-D13736</f>
        <v>9</v>
      </c>
      <c r="J13736">
        <f>ABS(D13736-D13737)</f>
        <v>27</v>
      </c>
      <c r="K13736">
        <f>AVERAGE(D13736:D13740)</f>
        <v>28</v>
      </c>
      <c r="L13736">
        <f>AVERAGE(D13736:D13755)</f>
        <v>28</v>
      </c>
      <c r="M13736">
        <f>K13736-L13736</f>
        <v>0</v>
      </c>
      <c r="N13736" t="str">
        <f>IF(K13736&gt;L13736,"HIGH ZONE BIAS",IF(K13736&lt;L13736,"LOW ZONE BIAS","EQUILIBRIUM"))</f>
        <v>EQUILIBRIUM</v>
      </c>
    </row>
    <row r="13737">
      <c r="A13737">
        <v>13830</v>
      </c>
      <c r="B13737" t="str">
        <v>2015-04-17</v>
      </c>
      <c r="C13737" t="str">
        <v>Midday</v>
      </c>
      <c r="D13737">
        <v>1</v>
      </c>
      <c r="E13737" t="str">
        <f>IF(MOD(D13737,2)=0,"EVEN","ODD")</f>
        <v>ODD</v>
      </c>
      <c r="F13737" t="str">
        <f>IF(D13737&lt;=18,"LOW (1-18)","HIGH (19-36)")</f>
        <v>LOW (1-18)</v>
      </c>
      <c r="G13737">
        <f>INT((D13737-1)/6)+1</f>
        <v>1</v>
      </c>
      <c r="H13737">
        <f>MOD(D13737-1,6)+1</f>
        <v>1</v>
      </c>
      <c r="I13737">
        <f>37-D13737</f>
        <v>36</v>
      </c>
      <c r="J13737">
        <f>ABS(D13737-D13738)</f>
        <v>27</v>
      </c>
      <c r="K13737">
        <f>AVERAGE(D13737:D13741)</f>
        <v>1</v>
      </c>
      <c r="L13737">
        <f>AVERAGE(D13737:D13756)</f>
        <v>1</v>
      </c>
      <c r="M13737">
        <f>K13737-L13737</f>
        <v>0</v>
      </c>
      <c r="N13737" t="str">
        <f>IF(K13737&gt;L13737,"HIGH ZONE BIAS",IF(K13737&lt;L13737,"LOW ZONE BIAS","EQUILIBRIUM"))</f>
        <v>EQUILIBRIUM</v>
      </c>
    </row>
    <row r="13738">
      <c r="A13738">
        <v>13829</v>
      </c>
      <c r="B13738" t="str">
        <v>2015-04-17</v>
      </c>
      <c r="C13738" t="str">
        <v>Morning</v>
      </c>
      <c r="D13738">
        <v>28</v>
      </c>
      <c r="E13738" t="str">
        <f>IF(MOD(D13738,2)=0,"EVEN","ODD")</f>
        <v>EVEN</v>
      </c>
      <c r="F13738" t="str">
        <f>IF(D13738&lt;=18,"LOW (1-18)","HIGH (19-36)")</f>
        <v>HIGH (19-36)</v>
      </c>
      <c r="G13738">
        <f>INT((D13738-1)/6)+1</f>
        <v>5</v>
      </c>
      <c r="H13738">
        <f>MOD(D13738-1,6)+1</f>
        <v>4</v>
      </c>
      <c r="I13738">
        <f>37-D13738</f>
        <v>9</v>
      </c>
      <c r="J13738">
        <f>ABS(D13738-D13739)</f>
        <v>5</v>
      </c>
      <c r="K13738">
        <f>AVERAGE(D13738:D13742)</f>
        <v>28</v>
      </c>
      <c r="L13738">
        <f>AVERAGE(D13738:D13757)</f>
        <v>28</v>
      </c>
      <c r="M13738">
        <f>K13738-L13738</f>
        <v>0</v>
      </c>
      <c r="N13738" t="str">
        <f>IF(K13738&gt;L13738,"HIGH ZONE BIAS",IF(K13738&lt;L13738,"LOW ZONE BIAS","EQUILIBRIUM"))</f>
        <v>EQUILIBRIUM</v>
      </c>
    </row>
    <row r="13739">
      <c r="A13739">
        <v>13828</v>
      </c>
      <c r="B13739" t="str">
        <v>2015-04-16</v>
      </c>
      <c r="C13739" t="str">
        <v>Evening</v>
      </c>
      <c r="D13739">
        <v>23</v>
      </c>
      <c r="E13739" t="str">
        <f>IF(MOD(D13739,2)=0,"EVEN","ODD")</f>
        <v>ODD</v>
      </c>
      <c r="F13739" t="str">
        <f>IF(D13739&lt;=18,"LOW (1-18)","HIGH (19-36)")</f>
        <v>HIGH (19-36)</v>
      </c>
      <c r="G13739">
        <f>INT((D13739-1)/6)+1</f>
        <v>4</v>
      </c>
      <c r="H13739">
        <f>MOD(D13739-1,6)+1</f>
        <v>5</v>
      </c>
      <c r="I13739">
        <f>37-D13739</f>
        <v>14</v>
      </c>
      <c r="J13739">
        <f>ABS(D13739-D13740)</f>
        <v>14</v>
      </c>
      <c r="K13739">
        <f>AVERAGE(D13739:D13743)</f>
        <v>23</v>
      </c>
      <c r="L13739">
        <f>AVERAGE(D13739:D13758)</f>
        <v>23</v>
      </c>
      <c r="M13739">
        <f>K13739-L13739</f>
        <v>0</v>
      </c>
      <c r="N13739" t="str">
        <f>IF(K13739&gt;L13739,"HIGH ZONE BIAS",IF(K13739&lt;L13739,"LOW ZONE BIAS","EQUILIBRIUM"))</f>
        <v>EQUILIBRIUM</v>
      </c>
    </row>
    <row r="13740">
      <c r="A13740">
        <v>13827</v>
      </c>
      <c r="B13740" t="str">
        <v>2015-04-16</v>
      </c>
      <c r="C13740" t="str">
        <v>Midday</v>
      </c>
      <c r="D13740">
        <v>9</v>
      </c>
      <c r="E13740" t="str">
        <f>IF(MOD(D13740,2)=0,"EVEN","ODD")</f>
        <v>ODD</v>
      </c>
      <c r="F13740" t="str">
        <f>IF(D13740&lt;=18,"LOW (1-18)","HIGH (19-36)")</f>
        <v>LOW (1-18)</v>
      </c>
      <c r="G13740">
        <f>INT((D13740-1)/6)+1</f>
        <v>2</v>
      </c>
      <c r="H13740">
        <f>MOD(D13740-1,6)+1</f>
        <v>3</v>
      </c>
      <c r="I13740">
        <f>37-D13740</f>
        <v>28</v>
      </c>
      <c r="J13740">
        <f>ABS(D13740-D13741)</f>
        <v>1</v>
      </c>
      <c r="K13740">
        <f>AVERAGE(D13740:D13744)</f>
        <v>9</v>
      </c>
      <c r="L13740">
        <f>AVERAGE(D13740:D13759)</f>
        <v>9</v>
      </c>
      <c r="M13740">
        <f>K13740-L13740</f>
        <v>0</v>
      </c>
      <c r="N13740" t="str">
        <f>IF(K13740&gt;L13740,"HIGH ZONE BIAS",IF(K13740&lt;L13740,"LOW ZONE BIAS","EQUILIBRIUM"))</f>
        <v>EQUILIBRIUM</v>
      </c>
    </row>
    <row r="13741">
      <c r="A13741">
        <v>13826</v>
      </c>
      <c r="B13741" t="str">
        <v>2015-04-16</v>
      </c>
      <c r="C13741" t="str">
        <v>Morning</v>
      </c>
      <c r="D13741">
        <v>10</v>
      </c>
      <c r="E13741" t="str">
        <f>IF(MOD(D13741,2)=0,"EVEN","ODD")</f>
        <v>EVEN</v>
      </c>
      <c r="F13741" t="str">
        <f>IF(D13741&lt;=18,"LOW (1-18)","HIGH (19-36)")</f>
        <v>LOW (1-18)</v>
      </c>
      <c r="G13741">
        <f>INT((D13741-1)/6)+1</f>
        <v>2</v>
      </c>
      <c r="H13741">
        <f>MOD(D13741-1,6)+1</f>
        <v>4</v>
      </c>
      <c r="I13741">
        <f>37-D13741</f>
        <v>27</v>
      </c>
      <c r="J13741">
        <f>ABS(D13741-D13742)</f>
        <v>18</v>
      </c>
      <c r="K13741">
        <f>AVERAGE(D13741:D13745)</f>
        <v>10</v>
      </c>
      <c r="L13741">
        <f>AVERAGE(D13741:D13760)</f>
        <v>10</v>
      </c>
      <c r="M13741">
        <f>K13741-L13741</f>
        <v>0</v>
      </c>
      <c r="N13741" t="str">
        <f>IF(K13741&gt;L13741,"HIGH ZONE BIAS",IF(K13741&lt;L13741,"LOW ZONE BIAS","EQUILIBRIUM"))</f>
        <v>EQUILIBRIUM</v>
      </c>
    </row>
    <row r="13742">
      <c r="A13742">
        <v>13825</v>
      </c>
      <c r="B13742" t="str">
        <v>2015-04-15</v>
      </c>
      <c r="C13742" t="str">
        <v>Evening</v>
      </c>
      <c r="D13742">
        <v>28</v>
      </c>
      <c r="E13742" t="str">
        <f>IF(MOD(D13742,2)=0,"EVEN","ODD")</f>
        <v>EVEN</v>
      </c>
      <c r="F13742" t="str">
        <f>IF(D13742&lt;=18,"LOW (1-18)","HIGH (19-36)")</f>
        <v>HIGH (19-36)</v>
      </c>
      <c r="G13742">
        <f>INT((D13742-1)/6)+1</f>
        <v>5</v>
      </c>
      <c r="H13742">
        <f>MOD(D13742-1,6)+1</f>
        <v>4</v>
      </c>
      <c r="I13742">
        <f>37-D13742</f>
        <v>9</v>
      </c>
      <c r="J13742">
        <f>ABS(D13742-D13743)</f>
        <v>6</v>
      </c>
      <c r="K13742">
        <f>AVERAGE(D13742:D13746)</f>
        <v>28</v>
      </c>
      <c r="L13742">
        <f>AVERAGE(D13742:D13761)</f>
        <v>28</v>
      </c>
      <c r="M13742">
        <f>K13742-L13742</f>
        <v>0</v>
      </c>
      <c r="N13742" t="str">
        <f>IF(K13742&gt;L13742,"HIGH ZONE BIAS",IF(K13742&lt;L13742,"LOW ZONE BIAS","EQUILIBRIUM"))</f>
        <v>EQUILIBRIUM</v>
      </c>
    </row>
    <row r="13743">
      <c r="A13743">
        <v>13824</v>
      </c>
      <c r="B13743" t="str">
        <v>2015-04-15</v>
      </c>
      <c r="C13743" t="str">
        <v>Midday</v>
      </c>
      <c r="D13743">
        <v>22</v>
      </c>
      <c r="E13743" t="str">
        <f>IF(MOD(D13743,2)=0,"EVEN","ODD")</f>
        <v>EVEN</v>
      </c>
      <c r="F13743" t="str">
        <f>IF(D13743&lt;=18,"LOW (1-18)","HIGH (19-36)")</f>
        <v>HIGH (19-36)</v>
      </c>
      <c r="G13743">
        <f>INT((D13743-1)/6)+1</f>
        <v>4</v>
      </c>
      <c r="H13743">
        <f>MOD(D13743-1,6)+1</f>
        <v>4</v>
      </c>
      <c r="I13743">
        <f>37-D13743</f>
        <v>15</v>
      </c>
      <c r="J13743">
        <f>ABS(D13743-D13744)</f>
        <v>3</v>
      </c>
      <c r="K13743">
        <f>AVERAGE(D13743:D13747)</f>
        <v>22</v>
      </c>
      <c r="L13743">
        <f>AVERAGE(D13743:D13762)</f>
        <v>22</v>
      </c>
      <c r="M13743">
        <f>K13743-L13743</f>
        <v>0</v>
      </c>
      <c r="N13743" t="str">
        <f>IF(K13743&gt;L13743,"HIGH ZONE BIAS",IF(K13743&lt;L13743,"LOW ZONE BIAS","EQUILIBRIUM"))</f>
        <v>EQUILIBRIUM</v>
      </c>
    </row>
    <row r="13744">
      <c r="A13744">
        <v>13823</v>
      </c>
      <c r="B13744" t="str">
        <v>2015-04-15</v>
      </c>
      <c r="C13744" t="str">
        <v>Morning</v>
      </c>
      <c r="D13744">
        <v>19</v>
      </c>
      <c r="E13744" t="str">
        <f>IF(MOD(D13744,2)=0,"EVEN","ODD")</f>
        <v>ODD</v>
      </c>
      <c r="F13744" t="str">
        <f>IF(D13744&lt;=18,"LOW (1-18)","HIGH (19-36)")</f>
        <v>HIGH (19-36)</v>
      </c>
      <c r="G13744">
        <f>INT((D13744-1)/6)+1</f>
        <v>4</v>
      </c>
      <c r="H13744">
        <f>MOD(D13744-1,6)+1</f>
        <v>1</v>
      </c>
      <c r="I13744">
        <f>37-D13744</f>
        <v>18</v>
      </c>
      <c r="J13744">
        <f>ABS(D13744-D13745)</f>
        <v>8</v>
      </c>
      <c r="K13744">
        <f>AVERAGE(D13744:D13748)</f>
        <v>19</v>
      </c>
      <c r="L13744">
        <f>AVERAGE(D13744:D13763)</f>
        <v>19</v>
      </c>
      <c r="M13744">
        <f>K13744-L13744</f>
        <v>0</v>
      </c>
      <c r="N13744" t="str">
        <f>IF(K13744&gt;L13744,"HIGH ZONE BIAS",IF(K13744&lt;L13744,"LOW ZONE BIAS","EQUILIBRIUM"))</f>
        <v>EQUILIBRIUM</v>
      </c>
    </row>
    <row r="13745">
      <c r="A13745">
        <v>13822</v>
      </c>
      <c r="B13745" t="str">
        <v>2015-04-14</v>
      </c>
      <c r="C13745" t="str">
        <v>Evening</v>
      </c>
      <c r="D13745">
        <v>11</v>
      </c>
      <c r="E13745" t="str">
        <f>IF(MOD(D13745,2)=0,"EVEN","ODD")</f>
        <v>ODD</v>
      </c>
      <c r="F13745" t="str">
        <f>IF(D13745&lt;=18,"LOW (1-18)","HIGH (19-36)")</f>
        <v>LOW (1-18)</v>
      </c>
      <c r="G13745">
        <f>INT((D13745-1)/6)+1</f>
        <v>2</v>
      </c>
      <c r="H13745">
        <f>MOD(D13745-1,6)+1</f>
        <v>5</v>
      </c>
      <c r="I13745">
        <f>37-D13745</f>
        <v>26</v>
      </c>
      <c r="J13745">
        <f>ABS(D13745-D13746)</f>
        <v>6</v>
      </c>
      <c r="K13745">
        <f>AVERAGE(D13745:D13749)</f>
        <v>11</v>
      </c>
      <c r="L13745">
        <f>AVERAGE(D13745:D13764)</f>
        <v>11</v>
      </c>
      <c r="M13745">
        <f>K13745-L13745</f>
        <v>0</v>
      </c>
      <c r="N13745" t="str">
        <f>IF(K13745&gt;L13745,"HIGH ZONE BIAS",IF(K13745&lt;L13745,"LOW ZONE BIAS","EQUILIBRIUM"))</f>
        <v>EQUILIBRIUM</v>
      </c>
    </row>
    <row r="13746">
      <c r="A13746">
        <v>13821</v>
      </c>
      <c r="B13746" t="str">
        <v>2015-04-14</v>
      </c>
      <c r="C13746" t="str">
        <v>Midday</v>
      </c>
      <c r="D13746">
        <v>17</v>
      </c>
      <c r="E13746" t="str">
        <f>IF(MOD(D13746,2)=0,"EVEN","ODD")</f>
        <v>ODD</v>
      </c>
      <c r="F13746" t="str">
        <f>IF(D13746&lt;=18,"LOW (1-18)","HIGH (19-36)")</f>
        <v>LOW (1-18)</v>
      </c>
      <c r="G13746">
        <f>INT((D13746-1)/6)+1</f>
        <v>3</v>
      </c>
      <c r="H13746">
        <f>MOD(D13746-1,6)+1</f>
        <v>5</v>
      </c>
      <c r="I13746">
        <f>37-D13746</f>
        <v>20</v>
      </c>
      <c r="J13746">
        <f>ABS(D13746-D13747)</f>
        <v>14</v>
      </c>
      <c r="K13746">
        <f>AVERAGE(D13746:D13750)</f>
        <v>17</v>
      </c>
      <c r="L13746">
        <f>AVERAGE(D13746:D13765)</f>
        <v>17</v>
      </c>
      <c r="M13746">
        <f>K13746-L13746</f>
        <v>0</v>
      </c>
      <c r="N13746" t="str">
        <f>IF(K13746&gt;L13746,"HIGH ZONE BIAS",IF(K13746&lt;L13746,"LOW ZONE BIAS","EQUILIBRIUM"))</f>
        <v>EQUILIBRIUM</v>
      </c>
    </row>
    <row r="13747">
      <c r="A13747">
        <v>13820</v>
      </c>
      <c r="B13747" t="str">
        <v>2015-04-14</v>
      </c>
      <c r="C13747" t="str">
        <v>Morning</v>
      </c>
      <c r="D13747">
        <v>31</v>
      </c>
      <c r="E13747" t="str">
        <f>IF(MOD(D13747,2)=0,"EVEN","ODD")</f>
        <v>ODD</v>
      </c>
      <c r="F13747" t="str">
        <f>IF(D13747&lt;=18,"LOW (1-18)","HIGH (19-36)")</f>
        <v>HIGH (19-36)</v>
      </c>
      <c r="G13747">
        <f>INT((D13747-1)/6)+1</f>
        <v>6</v>
      </c>
      <c r="H13747">
        <f>MOD(D13747-1,6)+1</f>
        <v>1</v>
      </c>
      <c r="I13747">
        <f>37-D13747</f>
        <v>6</v>
      </c>
      <c r="J13747">
        <f>ABS(D13747-D13748)</f>
        <v>14</v>
      </c>
      <c r="K13747">
        <f>AVERAGE(D13747:D13751)</f>
        <v>31</v>
      </c>
      <c r="L13747">
        <f>AVERAGE(D13747:D13766)</f>
        <v>31</v>
      </c>
      <c r="M13747">
        <f>K13747-L13747</f>
        <v>0</v>
      </c>
      <c r="N13747" t="str">
        <f>IF(K13747&gt;L13747,"HIGH ZONE BIAS",IF(K13747&lt;L13747,"LOW ZONE BIAS","EQUILIBRIUM"))</f>
        <v>EQUILIBRIUM</v>
      </c>
    </row>
    <row r="13748">
      <c r="A13748">
        <v>13819</v>
      </c>
      <c r="B13748" t="str">
        <v>2015-04-13</v>
      </c>
      <c r="C13748" t="str">
        <v>Evening</v>
      </c>
      <c r="D13748">
        <v>17</v>
      </c>
      <c r="E13748" t="str">
        <f>IF(MOD(D13748,2)=0,"EVEN","ODD")</f>
        <v>ODD</v>
      </c>
      <c r="F13748" t="str">
        <f>IF(D13748&lt;=18,"LOW (1-18)","HIGH (19-36)")</f>
        <v>LOW (1-18)</v>
      </c>
      <c r="G13748">
        <f>INT((D13748-1)/6)+1</f>
        <v>3</v>
      </c>
      <c r="H13748">
        <f>MOD(D13748-1,6)+1</f>
        <v>5</v>
      </c>
      <c r="I13748">
        <f>37-D13748</f>
        <v>20</v>
      </c>
      <c r="J13748">
        <f>ABS(D13748-D13749)</f>
        <v>16</v>
      </c>
      <c r="K13748">
        <f>AVERAGE(D13748:D13752)</f>
        <v>17</v>
      </c>
      <c r="L13748">
        <f>AVERAGE(D13748:D13767)</f>
        <v>17</v>
      </c>
      <c r="M13748">
        <f>K13748-L13748</f>
        <v>0</v>
      </c>
      <c r="N13748" t="str">
        <f>IF(K13748&gt;L13748,"HIGH ZONE BIAS",IF(K13748&lt;L13748,"LOW ZONE BIAS","EQUILIBRIUM"))</f>
        <v>EQUILIBRIUM</v>
      </c>
    </row>
    <row r="13749">
      <c r="A13749">
        <v>13818</v>
      </c>
      <c r="B13749" t="str">
        <v>2015-04-13</v>
      </c>
      <c r="C13749" t="str">
        <v>Midday</v>
      </c>
      <c r="D13749">
        <v>1</v>
      </c>
      <c r="E13749" t="str">
        <f>IF(MOD(D13749,2)=0,"EVEN","ODD")</f>
        <v>ODD</v>
      </c>
      <c r="F13749" t="str">
        <f>IF(D13749&lt;=18,"LOW (1-18)","HIGH (19-36)")</f>
        <v>LOW (1-18)</v>
      </c>
      <c r="G13749">
        <f>INT((D13749-1)/6)+1</f>
        <v>1</v>
      </c>
      <c r="H13749">
        <f>MOD(D13749-1,6)+1</f>
        <v>1</v>
      </c>
      <c r="I13749">
        <f>37-D13749</f>
        <v>36</v>
      </c>
      <c r="J13749">
        <f>ABS(D13749-D13750)</f>
        <v>31</v>
      </c>
      <c r="K13749">
        <f>AVERAGE(D13749:D13753)</f>
        <v>1</v>
      </c>
      <c r="L13749">
        <f>AVERAGE(D13749:D13768)</f>
        <v>1</v>
      </c>
      <c r="M13749">
        <f>K13749-L13749</f>
        <v>0</v>
      </c>
      <c r="N13749" t="str">
        <f>IF(K13749&gt;L13749,"HIGH ZONE BIAS",IF(K13749&lt;L13749,"LOW ZONE BIAS","EQUILIBRIUM"))</f>
        <v>EQUILIBRIUM</v>
      </c>
    </row>
    <row r="13750">
      <c r="A13750">
        <v>13817</v>
      </c>
      <c r="B13750" t="str">
        <v>2015-04-13</v>
      </c>
      <c r="C13750" t="str">
        <v>Morning</v>
      </c>
      <c r="D13750">
        <v>32</v>
      </c>
      <c r="E13750" t="str">
        <f>IF(MOD(D13750,2)=0,"EVEN","ODD")</f>
        <v>EVEN</v>
      </c>
      <c r="F13750" t="str">
        <f>IF(D13750&lt;=18,"LOW (1-18)","HIGH (19-36)")</f>
        <v>HIGH (19-36)</v>
      </c>
      <c r="G13750">
        <f>INT((D13750-1)/6)+1</f>
        <v>6</v>
      </c>
      <c r="H13750">
        <f>MOD(D13750-1,6)+1</f>
        <v>2</v>
      </c>
      <c r="I13750">
        <f>37-D13750</f>
        <v>5</v>
      </c>
      <c r="J13750">
        <f>ABS(D13750-D13751)</f>
        <v>15</v>
      </c>
      <c r="K13750">
        <f>AVERAGE(D13750:D13754)</f>
        <v>32</v>
      </c>
      <c r="L13750">
        <f>AVERAGE(D13750:D13769)</f>
        <v>32</v>
      </c>
      <c r="M13750">
        <f>K13750-L13750</f>
        <v>0</v>
      </c>
      <c r="N13750" t="str">
        <f>IF(K13750&gt;L13750,"HIGH ZONE BIAS",IF(K13750&lt;L13750,"LOW ZONE BIAS","EQUILIBRIUM"))</f>
        <v>EQUILIBRIUM</v>
      </c>
    </row>
    <row r="13751">
      <c r="A13751">
        <v>13816</v>
      </c>
      <c r="B13751" t="str">
        <v>2015-04-11</v>
      </c>
      <c r="C13751" t="str">
        <v>Evening</v>
      </c>
      <c r="D13751">
        <v>17</v>
      </c>
      <c r="E13751" t="str">
        <f>IF(MOD(D13751,2)=0,"EVEN","ODD")</f>
        <v>ODD</v>
      </c>
      <c r="F13751" t="str">
        <f>IF(D13751&lt;=18,"LOW (1-18)","HIGH (19-36)")</f>
        <v>LOW (1-18)</v>
      </c>
      <c r="G13751">
        <f>INT((D13751-1)/6)+1</f>
        <v>3</v>
      </c>
      <c r="H13751">
        <f>MOD(D13751-1,6)+1</f>
        <v>5</v>
      </c>
      <c r="I13751">
        <f>37-D13751</f>
        <v>20</v>
      </c>
      <c r="J13751">
        <f>ABS(D13751-D13752)</f>
        <v>13</v>
      </c>
      <c r="K13751">
        <f>AVERAGE(D13751:D13755)</f>
        <v>17</v>
      </c>
      <c r="L13751">
        <f>AVERAGE(D13751:D13770)</f>
        <v>17</v>
      </c>
      <c r="M13751">
        <f>K13751-L13751</f>
        <v>0</v>
      </c>
      <c r="N13751" t="str">
        <f>IF(K13751&gt;L13751,"HIGH ZONE BIAS",IF(K13751&lt;L13751,"LOW ZONE BIAS","EQUILIBRIUM"))</f>
        <v>EQUILIBRIUM</v>
      </c>
    </row>
    <row r="13752">
      <c r="A13752">
        <v>13815</v>
      </c>
      <c r="B13752" t="str">
        <v>2015-04-11</v>
      </c>
      <c r="C13752" t="str">
        <v>Midday</v>
      </c>
      <c r="D13752">
        <v>4</v>
      </c>
      <c r="E13752" t="str">
        <f>IF(MOD(D13752,2)=0,"EVEN","ODD")</f>
        <v>EVEN</v>
      </c>
      <c r="F13752" t="str">
        <f>IF(D13752&lt;=18,"LOW (1-18)","HIGH (19-36)")</f>
        <v>LOW (1-18)</v>
      </c>
      <c r="G13752">
        <f>INT((D13752-1)/6)+1</f>
        <v>1</v>
      </c>
      <c r="H13752">
        <f>MOD(D13752-1,6)+1</f>
        <v>4</v>
      </c>
      <c r="I13752">
        <f>37-D13752</f>
        <v>33</v>
      </c>
      <c r="J13752">
        <f>ABS(D13752-D13753)</f>
        <v>13</v>
      </c>
      <c r="K13752">
        <f>AVERAGE(D13752:D13756)</f>
        <v>4</v>
      </c>
      <c r="L13752">
        <f>AVERAGE(D13752:D13771)</f>
        <v>4</v>
      </c>
      <c r="M13752">
        <f>K13752-L13752</f>
        <v>0</v>
      </c>
      <c r="N13752" t="str">
        <f>IF(K13752&gt;L13752,"HIGH ZONE BIAS",IF(K13752&lt;L13752,"LOW ZONE BIAS","EQUILIBRIUM"))</f>
        <v>EQUILIBRIUM</v>
      </c>
    </row>
    <row r="13753">
      <c r="A13753">
        <v>13814</v>
      </c>
      <c r="B13753" t="str">
        <v>2015-04-11</v>
      </c>
      <c r="C13753" t="str">
        <v>Morning</v>
      </c>
      <c r="D13753">
        <v>17</v>
      </c>
      <c r="E13753" t="str">
        <f>IF(MOD(D13753,2)=0,"EVEN","ODD")</f>
        <v>ODD</v>
      </c>
      <c r="F13753" t="str">
        <f>IF(D13753&lt;=18,"LOW (1-18)","HIGH (19-36)")</f>
        <v>LOW (1-18)</v>
      </c>
      <c r="G13753">
        <f>INT((D13753-1)/6)+1</f>
        <v>3</v>
      </c>
      <c r="H13753">
        <f>MOD(D13753-1,6)+1</f>
        <v>5</v>
      </c>
      <c r="I13753">
        <f>37-D13753</f>
        <v>20</v>
      </c>
      <c r="J13753">
        <f>ABS(D13753-D13754)</f>
        <v>4</v>
      </c>
      <c r="K13753">
        <f>AVERAGE(D13753:D13757)</f>
        <v>17</v>
      </c>
      <c r="L13753">
        <f>AVERAGE(D13753:D13772)</f>
        <v>17</v>
      </c>
      <c r="M13753">
        <f>K13753-L13753</f>
        <v>0</v>
      </c>
      <c r="N13753" t="str">
        <f>IF(K13753&gt;L13753,"HIGH ZONE BIAS",IF(K13753&lt;L13753,"LOW ZONE BIAS","EQUILIBRIUM"))</f>
        <v>EQUILIBRIUM</v>
      </c>
    </row>
    <row r="13754">
      <c r="A13754">
        <v>13813</v>
      </c>
      <c r="B13754" t="str">
        <v>2015-04-10</v>
      </c>
      <c r="C13754" t="str">
        <v>Evening</v>
      </c>
      <c r="D13754">
        <v>13</v>
      </c>
      <c r="E13754" t="str">
        <f>IF(MOD(D13754,2)=0,"EVEN","ODD")</f>
        <v>ODD</v>
      </c>
      <c r="F13754" t="str">
        <f>IF(D13754&lt;=18,"LOW (1-18)","HIGH (19-36)")</f>
        <v>LOW (1-18)</v>
      </c>
      <c r="G13754">
        <f>INT((D13754-1)/6)+1</f>
        <v>3</v>
      </c>
      <c r="H13754">
        <f>MOD(D13754-1,6)+1</f>
        <v>1</v>
      </c>
      <c r="I13754">
        <f>37-D13754</f>
        <v>24</v>
      </c>
      <c r="J13754">
        <f>ABS(D13754-D13755)</f>
        <v>2</v>
      </c>
      <c r="K13754">
        <f>AVERAGE(D13754:D13758)</f>
        <v>13</v>
      </c>
      <c r="L13754">
        <f>AVERAGE(D13754:D13773)</f>
        <v>13</v>
      </c>
      <c r="M13754">
        <f>K13754-L13754</f>
        <v>0</v>
      </c>
      <c r="N13754" t="str">
        <f>IF(K13754&gt;L13754,"HIGH ZONE BIAS",IF(K13754&lt;L13754,"LOW ZONE BIAS","EQUILIBRIUM"))</f>
        <v>EQUILIBRIUM</v>
      </c>
    </row>
    <row r="13755">
      <c r="A13755">
        <v>13812</v>
      </c>
      <c r="B13755" t="str">
        <v>2015-04-10</v>
      </c>
      <c r="C13755" t="str">
        <v>Midday</v>
      </c>
      <c r="D13755">
        <v>15</v>
      </c>
      <c r="E13755" t="str">
        <f>IF(MOD(D13755,2)=0,"EVEN","ODD")</f>
        <v>ODD</v>
      </c>
      <c r="F13755" t="str">
        <f>IF(D13755&lt;=18,"LOW (1-18)","HIGH (19-36)")</f>
        <v>LOW (1-18)</v>
      </c>
      <c r="G13755">
        <f>INT((D13755-1)/6)+1</f>
        <v>3</v>
      </c>
      <c r="H13755">
        <f>MOD(D13755-1,6)+1</f>
        <v>3</v>
      </c>
      <c r="I13755">
        <f>37-D13755</f>
        <v>22</v>
      </c>
      <c r="J13755">
        <f>ABS(D13755-D13756)</f>
        <v>10</v>
      </c>
      <c r="K13755">
        <f>AVERAGE(D13755:D13759)</f>
        <v>15</v>
      </c>
      <c r="L13755">
        <f>AVERAGE(D13755:D13774)</f>
        <v>15</v>
      </c>
      <c r="M13755">
        <f>K13755-L13755</f>
        <v>0</v>
      </c>
      <c r="N13755" t="str">
        <f>IF(K13755&gt;L13755,"HIGH ZONE BIAS",IF(K13755&lt;L13755,"LOW ZONE BIAS","EQUILIBRIUM"))</f>
        <v>EQUILIBRIUM</v>
      </c>
    </row>
    <row r="13756">
      <c r="A13756">
        <v>13811</v>
      </c>
      <c r="B13756" t="str">
        <v>2015-04-10</v>
      </c>
      <c r="C13756" t="str">
        <v>Morning</v>
      </c>
      <c r="D13756">
        <v>5</v>
      </c>
      <c r="E13756" t="str">
        <f>IF(MOD(D13756,2)=0,"EVEN","ODD")</f>
        <v>ODD</v>
      </c>
      <c r="F13756" t="str">
        <f>IF(D13756&lt;=18,"LOW (1-18)","HIGH (19-36)")</f>
        <v>LOW (1-18)</v>
      </c>
      <c r="G13756">
        <f>INT((D13756-1)/6)+1</f>
        <v>1</v>
      </c>
      <c r="H13756">
        <f>MOD(D13756-1,6)+1</f>
        <v>5</v>
      </c>
      <c r="I13756">
        <f>37-D13756</f>
        <v>32</v>
      </c>
      <c r="J13756">
        <f>ABS(D13756-D13757)</f>
        <v>27</v>
      </c>
      <c r="K13756">
        <f>AVERAGE(D13756:D13760)</f>
        <v>5</v>
      </c>
      <c r="L13756">
        <f>AVERAGE(D13756:D13775)</f>
        <v>5</v>
      </c>
      <c r="M13756">
        <f>K13756-L13756</f>
        <v>0</v>
      </c>
      <c r="N13756" t="str">
        <f>IF(K13756&gt;L13756,"HIGH ZONE BIAS",IF(K13756&lt;L13756,"LOW ZONE BIAS","EQUILIBRIUM"))</f>
        <v>EQUILIBRIUM</v>
      </c>
    </row>
    <row r="13757">
      <c r="A13757">
        <v>13810</v>
      </c>
      <c r="B13757" t="str">
        <v>2015-04-09</v>
      </c>
      <c r="C13757" t="str">
        <v>Evening</v>
      </c>
      <c r="D13757">
        <v>32</v>
      </c>
      <c r="E13757" t="str">
        <f>IF(MOD(D13757,2)=0,"EVEN","ODD")</f>
        <v>EVEN</v>
      </c>
      <c r="F13757" t="str">
        <f>IF(D13757&lt;=18,"LOW (1-18)","HIGH (19-36)")</f>
        <v>HIGH (19-36)</v>
      </c>
      <c r="G13757">
        <f>INT((D13757-1)/6)+1</f>
        <v>6</v>
      </c>
      <c r="H13757">
        <f>MOD(D13757-1,6)+1</f>
        <v>2</v>
      </c>
      <c r="I13757">
        <f>37-D13757</f>
        <v>5</v>
      </c>
      <c r="J13757">
        <f>ABS(D13757-D13758)</f>
        <v>31</v>
      </c>
      <c r="K13757">
        <f>AVERAGE(D13757:D13761)</f>
        <v>32</v>
      </c>
      <c r="L13757">
        <f>AVERAGE(D13757:D13776)</f>
        <v>32</v>
      </c>
      <c r="M13757">
        <f>K13757-L13757</f>
        <v>0</v>
      </c>
      <c r="N13757" t="str">
        <f>IF(K13757&gt;L13757,"HIGH ZONE BIAS",IF(K13757&lt;L13757,"LOW ZONE BIAS","EQUILIBRIUM"))</f>
        <v>EQUILIBRIUM</v>
      </c>
    </row>
    <row r="13758">
      <c r="A13758">
        <v>13809</v>
      </c>
      <c r="B13758" t="str">
        <v>2015-04-09</v>
      </c>
      <c r="C13758" t="str">
        <v>Midday</v>
      </c>
      <c r="D13758">
        <v>1</v>
      </c>
      <c r="E13758" t="str">
        <f>IF(MOD(D13758,2)=0,"EVEN","ODD")</f>
        <v>ODD</v>
      </c>
      <c r="F13758" t="str">
        <f>IF(D13758&lt;=18,"LOW (1-18)","HIGH (19-36)")</f>
        <v>LOW (1-18)</v>
      </c>
      <c r="G13758">
        <f>INT((D13758-1)/6)+1</f>
        <v>1</v>
      </c>
      <c r="H13758">
        <f>MOD(D13758-1,6)+1</f>
        <v>1</v>
      </c>
      <c r="I13758">
        <f>37-D13758</f>
        <v>36</v>
      </c>
      <c r="J13758">
        <f>ABS(D13758-D13759)</f>
        <v>31</v>
      </c>
      <c r="K13758">
        <f>AVERAGE(D13758:D13762)</f>
        <v>1</v>
      </c>
      <c r="L13758">
        <f>AVERAGE(D13758:D13777)</f>
        <v>1</v>
      </c>
      <c r="M13758">
        <f>K13758-L13758</f>
        <v>0</v>
      </c>
      <c r="N13758" t="str">
        <f>IF(K13758&gt;L13758,"HIGH ZONE BIAS",IF(K13758&lt;L13758,"LOW ZONE BIAS","EQUILIBRIUM"))</f>
        <v>EQUILIBRIUM</v>
      </c>
    </row>
    <row r="13759">
      <c r="A13759">
        <v>13808</v>
      </c>
      <c r="B13759" t="str">
        <v>2015-04-09</v>
      </c>
      <c r="C13759" t="str">
        <v>Morning</v>
      </c>
      <c r="D13759">
        <v>32</v>
      </c>
      <c r="E13759" t="str">
        <f>IF(MOD(D13759,2)=0,"EVEN","ODD")</f>
        <v>EVEN</v>
      </c>
      <c r="F13759" t="str">
        <f>IF(D13759&lt;=18,"LOW (1-18)","HIGH (19-36)")</f>
        <v>HIGH (19-36)</v>
      </c>
      <c r="G13759">
        <f>INT((D13759-1)/6)+1</f>
        <v>6</v>
      </c>
      <c r="H13759">
        <f>MOD(D13759-1,6)+1</f>
        <v>2</v>
      </c>
      <c r="I13759">
        <f>37-D13759</f>
        <v>5</v>
      </c>
      <c r="J13759">
        <f>ABS(D13759-D13760)</f>
        <v>9</v>
      </c>
      <c r="K13759">
        <f>AVERAGE(D13759:D13763)</f>
        <v>32</v>
      </c>
      <c r="L13759">
        <f>AVERAGE(D13759:D13778)</f>
        <v>32</v>
      </c>
      <c r="M13759">
        <f>K13759-L13759</f>
        <v>0</v>
      </c>
      <c r="N13759" t="str">
        <f>IF(K13759&gt;L13759,"HIGH ZONE BIAS",IF(K13759&lt;L13759,"LOW ZONE BIAS","EQUILIBRIUM"))</f>
        <v>EQUILIBRIUM</v>
      </c>
    </row>
    <row r="13760">
      <c r="A13760">
        <v>13807</v>
      </c>
      <c r="B13760" t="str">
        <v>2015-04-08</v>
      </c>
      <c r="C13760" t="str">
        <v>Evening</v>
      </c>
      <c r="D13760">
        <v>23</v>
      </c>
      <c r="E13760" t="str">
        <f>IF(MOD(D13760,2)=0,"EVEN","ODD")</f>
        <v>ODD</v>
      </c>
      <c r="F13760" t="str">
        <f>IF(D13760&lt;=18,"LOW (1-18)","HIGH (19-36)")</f>
        <v>HIGH (19-36)</v>
      </c>
      <c r="G13760">
        <f>INT((D13760-1)/6)+1</f>
        <v>4</v>
      </c>
      <c r="H13760">
        <f>MOD(D13760-1,6)+1</f>
        <v>5</v>
      </c>
      <c r="I13760">
        <f>37-D13760</f>
        <v>14</v>
      </c>
      <c r="J13760">
        <f>ABS(D13760-D13761)</f>
        <v>5</v>
      </c>
      <c r="K13760">
        <f>AVERAGE(D13760:D13764)</f>
        <v>23</v>
      </c>
      <c r="L13760">
        <f>AVERAGE(D13760:D13779)</f>
        <v>23</v>
      </c>
      <c r="M13760">
        <f>K13760-L13760</f>
        <v>0</v>
      </c>
      <c r="N13760" t="str">
        <f>IF(K13760&gt;L13760,"HIGH ZONE BIAS",IF(K13760&lt;L13760,"LOW ZONE BIAS","EQUILIBRIUM"))</f>
        <v>EQUILIBRIUM</v>
      </c>
    </row>
    <row r="13761">
      <c r="A13761">
        <v>13806</v>
      </c>
      <c r="B13761" t="str">
        <v>2015-04-08</v>
      </c>
      <c r="C13761" t="str">
        <v>Midday</v>
      </c>
      <c r="D13761">
        <v>18</v>
      </c>
      <c r="E13761" t="str">
        <f>IF(MOD(D13761,2)=0,"EVEN","ODD")</f>
        <v>EVEN</v>
      </c>
      <c r="F13761" t="str">
        <f>IF(D13761&lt;=18,"LOW (1-18)","HIGH (19-36)")</f>
        <v>LOW (1-18)</v>
      </c>
      <c r="G13761">
        <f>INT((D13761-1)/6)+1</f>
        <v>3</v>
      </c>
      <c r="H13761">
        <f>MOD(D13761-1,6)+1</f>
        <v>6</v>
      </c>
      <c r="I13761">
        <f>37-D13761</f>
        <v>19</v>
      </c>
      <c r="J13761">
        <f>ABS(D13761-D13762)</f>
        <v>10</v>
      </c>
      <c r="K13761">
        <f>AVERAGE(D13761:D13765)</f>
        <v>18</v>
      </c>
      <c r="L13761">
        <f>AVERAGE(D13761:D13780)</f>
        <v>18</v>
      </c>
      <c r="M13761">
        <f>K13761-L13761</f>
        <v>0</v>
      </c>
      <c r="N13761" t="str">
        <f>IF(K13761&gt;L13761,"HIGH ZONE BIAS",IF(K13761&lt;L13761,"LOW ZONE BIAS","EQUILIBRIUM"))</f>
        <v>EQUILIBRIUM</v>
      </c>
    </row>
    <row r="13762">
      <c r="A13762">
        <v>13805</v>
      </c>
      <c r="B13762" t="str">
        <v>2015-04-08</v>
      </c>
      <c r="C13762" t="str">
        <v>Morning</v>
      </c>
      <c r="D13762">
        <v>8</v>
      </c>
      <c r="E13762" t="str">
        <f>IF(MOD(D13762,2)=0,"EVEN","ODD")</f>
        <v>EVEN</v>
      </c>
      <c r="F13762" t="str">
        <f>IF(D13762&lt;=18,"LOW (1-18)","HIGH (19-36)")</f>
        <v>LOW (1-18)</v>
      </c>
      <c r="G13762">
        <f>INT((D13762-1)/6)+1</f>
        <v>2</v>
      </c>
      <c r="H13762">
        <f>MOD(D13762-1,6)+1</f>
        <v>2</v>
      </c>
      <c r="I13762">
        <f>37-D13762</f>
        <v>29</v>
      </c>
      <c r="J13762">
        <f>ABS(D13762-D13763)</f>
        <v>1</v>
      </c>
      <c r="K13762">
        <f>AVERAGE(D13762:D13766)</f>
        <v>8</v>
      </c>
      <c r="L13762">
        <f>AVERAGE(D13762:D13781)</f>
        <v>8</v>
      </c>
      <c r="M13762">
        <f>K13762-L13762</f>
        <v>0</v>
      </c>
      <c r="N13762" t="str">
        <f>IF(K13762&gt;L13762,"HIGH ZONE BIAS",IF(K13762&lt;L13762,"LOW ZONE BIAS","EQUILIBRIUM"))</f>
        <v>EQUILIBRIUM</v>
      </c>
    </row>
    <row r="13763">
      <c r="A13763">
        <v>13804</v>
      </c>
      <c r="B13763" t="str">
        <v>2015-04-07</v>
      </c>
      <c r="C13763" t="str">
        <v>Evening</v>
      </c>
      <c r="D13763">
        <v>9</v>
      </c>
      <c r="E13763" t="str">
        <f>IF(MOD(D13763,2)=0,"EVEN","ODD")</f>
        <v>ODD</v>
      </c>
      <c r="F13763" t="str">
        <f>IF(D13763&lt;=18,"LOW (1-18)","HIGH (19-36)")</f>
        <v>LOW (1-18)</v>
      </c>
      <c r="G13763">
        <f>INT((D13763-1)/6)+1</f>
        <v>2</v>
      </c>
      <c r="H13763">
        <f>MOD(D13763-1,6)+1</f>
        <v>3</v>
      </c>
      <c r="I13763">
        <f>37-D13763</f>
        <v>28</v>
      </c>
      <c r="J13763">
        <f>ABS(D13763-D13764)</f>
        <v>4</v>
      </c>
      <c r="K13763">
        <f>AVERAGE(D13763:D13767)</f>
        <v>9</v>
      </c>
      <c r="L13763">
        <f>AVERAGE(D13763:D13782)</f>
        <v>9</v>
      </c>
      <c r="M13763">
        <f>K13763-L13763</f>
        <v>0</v>
      </c>
      <c r="N13763" t="str">
        <f>IF(K13763&gt;L13763,"HIGH ZONE BIAS",IF(K13763&lt;L13763,"LOW ZONE BIAS","EQUILIBRIUM"))</f>
        <v>EQUILIBRIUM</v>
      </c>
    </row>
    <row r="13764">
      <c r="A13764">
        <v>13803</v>
      </c>
      <c r="B13764" t="str">
        <v>2015-04-07</v>
      </c>
      <c r="C13764" t="str">
        <v>Midday</v>
      </c>
      <c r="D13764">
        <v>13</v>
      </c>
      <c r="E13764" t="str">
        <f>IF(MOD(D13764,2)=0,"EVEN","ODD")</f>
        <v>ODD</v>
      </c>
      <c r="F13764" t="str">
        <f>IF(D13764&lt;=18,"LOW (1-18)","HIGH (19-36)")</f>
        <v>LOW (1-18)</v>
      </c>
      <c r="G13764">
        <f>INT((D13764-1)/6)+1</f>
        <v>3</v>
      </c>
      <c r="H13764">
        <f>MOD(D13764-1,6)+1</f>
        <v>1</v>
      </c>
      <c r="I13764">
        <f>37-D13764</f>
        <v>24</v>
      </c>
      <c r="J13764">
        <f>ABS(D13764-D13765)</f>
        <v>10</v>
      </c>
      <c r="K13764">
        <f>AVERAGE(D13764:D13768)</f>
        <v>13</v>
      </c>
      <c r="L13764">
        <f>AVERAGE(D13764:D13783)</f>
        <v>13</v>
      </c>
      <c r="M13764">
        <f>K13764-L13764</f>
        <v>0</v>
      </c>
      <c r="N13764" t="str">
        <f>IF(K13764&gt;L13764,"HIGH ZONE BIAS",IF(K13764&lt;L13764,"LOW ZONE BIAS","EQUILIBRIUM"))</f>
        <v>EQUILIBRIUM</v>
      </c>
    </row>
    <row r="13765">
      <c r="A13765">
        <v>13802</v>
      </c>
      <c r="B13765" t="str">
        <v>2015-04-07</v>
      </c>
      <c r="C13765" t="str">
        <v>Morning</v>
      </c>
      <c r="D13765">
        <v>23</v>
      </c>
      <c r="E13765" t="str">
        <f>IF(MOD(D13765,2)=0,"EVEN","ODD")</f>
        <v>ODD</v>
      </c>
      <c r="F13765" t="str">
        <f>IF(D13765&lt;=18,"LOW (1-18)","HIGH (19-36)")</f>
        <v>HIGH (19-36)</v>
      </c>
      <c r="G13765">
        <f>INT((D13765-1)/6)+1</f>
        <v>4</v>
      </c>
      <c r="H13765">
        <f>MOD(D13765-1,6)+1</f>
        <v>5</v>
      </c>
      <c r="I13765">
        <f>37-D13765</f>
        <v>14</v>
      </c>
      <c r="J13765">
        <f>ABS(D13765-D13766)</f>
        <v>3</v>
      </c>
      <c r="K13765">
        <f>AVERAGE(D13765:D13769)</f>
        <v>23</v>
      </c>
      <c r="L13765">
        <f>AVERAGE(D13765:D13784)</f>
        <v>23</v>
      </c>
      <c r="M13765">
        <f>K13765-L13765</f>
        <v>0</v>
      </c>
      <c r="N13765" t="str">
        <f>IF(K13765&gt;L13765,"HIGH ZONE BIAS",IF(K13765&lt;L13765,"LOW ZONE BIAS","EQUILIBRIUM"))</f>
        <v>EQUILIBRIUM</v>
      </c>
    </row>
    <row r="13766">
      <c r="A13766">
        <v>13801</v>
      </c>
      <c r="B13766" t="str">
        <v>2015-04-06</v>
      </c>
      <c r="C13766" t="str">
        <v>Evening</v>
      </c>
      <c r="D13766">
        <v>20</v>
      </c>
      <c r="E13766" t="str">
        <f>IF(MOD(D13766,2)=0,"EVEN","ODD")</f>
        <v>EVEN</v>
      </c>
      <c r="F13766" t="str">
        <f>IF(D13766&lt;=18,"LOW (1-18)","HIGH (19-36)")</f>
        <v>HIGH (19-36)</v>
      </c>
      <c r="G13766">
        <f>INT((D13766-1)/6)+1</f>
        <v>4</v>
      </c>
      <c r="H13766">
        <f>MOD(D13766-1,6)+1</f>
        <v>2</v>
      </c>
      <c r="I13766">
        <f>37-D13766</f>
        <v>17</v>
      </c>
      <c r="J13766">
        <f>ABS(D13766-D13767)</f>
        <v>3</v>
      </c>
      <c r="K13766">
        <f>AVERAGE(D13766:D13770)</f>
        <v>20</v>
      </c>
      <c r="L13766">
        <f>AVERAGE(D13766:D13785)</f>
        <v>20</v>
      </c>
      <c r="M13766">
        <f>K13766-L13766</f>
        <v>0</v>
      </c>
      <c r="N13766" t="str">
        <f>IF(K13766&gt;L13766,"HIGH ZONE BIAS",IF(K13766&lt;L13766,"LOW ZONE BIAS","EQUILIBRIUM"))</f>
        <v>EQUILIBRIUM</v>
      </c>
    </row>
    <row r="13767">
      <c r="A13767">
        <v>13800</v>
      </c>
      <c r="B13767" t="str">
        <v>2015-04-06</v>
      </c>
      <c r="C13767" t="str">
        <v>Midday</v>
      </c>
      <c r="D13767">
        <v>17</v>
      </c>
      <c r="E13767" t="str">
        <f>IF(MOD(D13767,2)=0,"EVEN","ODD")</f>
        <v>ODD</v>
      </c>
      <c r="F13767" t="str">
        <f>IF(D13767&lt;=18,"LOW (1-18)","HIGH (19-36)")</f>
        <v>LOW (1-18)</v>
      </c>
      <c r="G13767">
        <f>INT((D13767-1)/6)+1</f>
        <v>3</v>
      </c>
      <c r="H13767">
        <f>MOD(D13767-1,6)+1</f>
        <v>5</v>
      </c>
      <c r="I13767">
        <f>37-D13767</f>
        <v>20</v>
      </c>
      <c r="J13767">
        <f>ABS(D13767-D13768)</f>
        <v>16</v>
      </c>
      <c r="K13767">
        <f>AVERAGE(D13767:D13771)</f>
        <v>17</v>
      </c>
      <c r="L13767">
        <f>AVERAGE(D13767:D13786)</f>
        <v>17</v>
      </c>
      <c r="M13767">
        <f>K13767-L13767</f>
        <v>0</v>
      </c>
      <c r="N13767" t="str">
        <f>IF(K13767&gt;L13767,"HIGH ZONE BIAS",IF(K13767&lt;L13767,"LOW ZONE BIAS","EQUILIBRIUM"))</f>
        <v>EQUILIBRIUM</v>
      </c>
    </row>
    <row r="13768">
      <c r="A13768">
        <v>13799</v>
      </c>
      <c r="B13768" t="str">
        <v>2015-04-06</v>
      </c>
      <c r="C13768" t="str">
        <v>Morning</v>
      </c>
      <c r="D13768">
        <v>1</v>
      </c>
      <c r="E13768" t="str">
        <f>IF(MOD(D13768,2)=0,"EVEN","ODD")</f>
        <v>ODD</v>
      </c>
      <c r="F13768" t="str">
        <f>IF(D13768&lt;=18,"LOW (1-18)","HIGH (19-36)")</f>
        <v>LOW (1-18)</v>
      </c>
      <c r="G13768">
        <f>INT((D13768-1)/6)+1</f>
        <v>1</v>
      </c>
      <c r="H13768">
        <f>MOD(D13768-1,6)+1</f>
        <v>1</v>
      </c>
      <c r="I13768">
        <f>37-D13768</f>
        <v>36</v>
      </c>
      <c r="J13768">
        <f>ABS(D13768-D13769)</f>
        <v>9</v>
      </c>
      <c r="K13768">
        <f>AVERAGE(D13768:D13772)</f>
        <v>1</v>
      </c>
      <c r="L13768">
        <f>AVERAGE(D13768:D13787)</f>
        <v>1</v>
      </c>
      <c r="M13768">
        <f>K13768-L13768</f>
        <v>0</v>
      </c>
      <c r="N13768" t="str">
        <f>IF(K13768&gt;L13768,"HIGH ZONE BIAS",IF(K13768&lt;L13768,"LOW ZONE BIAS","EQUILIBRIUM"))</f>
        <v>EQUILIBRIUM</v>
      </c>
    </row>
    <row r="13769">
      <c r="A13769">
        <v>13798</v>
      </c>
      <c r="B13769" t="str">
        <v>2015-04-04</v>
      </c>
      <c r="C13769" t="str">
        <v>Evening</v>
      </c>
      <c r="D13769">
        <v>10</v>
      </c>
      <c r="E13769" t="str">
        <f>IF(MOD(D13769,2)=0,"EVEN","ODD")</f>
        <v>EVEN</v>
      </c>
      <c r="F13769" t="str">
        <f>IF(D13769&lt;=18,"LOW (1-18)","HIGH (19-36)")</f>
        <v>LOW (1-18)</v>
      </c>
      <c r="G13769">
        <f>INT((D13769-1)/6)+1</f>
        <v>2</v>
      </c>
      <c r="H13769">
        <f>MOD(D13769-1,6)+1</f>
        <v>4</v>
      </c>
      <c r="I13769">
        <f>37-D13769</f>
        <v>27</v>
      </c>
      <c r="J13769">
        <f>ABS(D13769-D13770)</f>
        <v>2</v>
      </c>
      <c r="K13769">
        <f>AVERAGE(D13769:D13773)</f>
        <v>10</v>
      </c>
      <c r="L13769">
        <f>AVERAGE(D13769:D13788)</f>
        <v>10</v>
      </c>
      <c r="M13769">
        <f>K13769-L13769</f>
        <v>0</v>
      </c>
      <c r="N13769" t="str">
        <f>IF(K13769&gt;L13769,"HIGH ZONE BIAS",IF(K13769&lt;L13769,"LOW ZONE BIAS","EQUILIBRIUM"))</f>
        <v>EQUILIBRIUM</v>
      </c>
    </row>
    <row r="13770">
      <c r="A13770">
        <v>13797</v>
      </c>
      <c r="B13770" t="str">
        <v>2015-04-04</v>
      </c>
      <c r="C13770" t="str">
        <v>Midday</v>
      </c>
      <c r="D13770">
        <v>12</v>
      </c>
      <c r="E13770" t="str">
        <f>IF(MOD(D13770,2)=0,"EVEN","ODD")</f>
        <v>EVEN</v>
      </c>
      <c r="F13770" t="str">
        <f>IF(D13770&lt;=18,"LOW (1-18)","HIGH (19-36)")</f>
        <v>LOW (1-18)</v>
      </c>
      <c r="G13770">
        <f>INT((D13770-1)/6)+1</f>
        <v>2</v>
      </c>
      <c r="H13770">
        <f>MOD(D13770-1,6)+1</f>
        <v>6</v>
      </c>
      <c r="I13770">
        <f>37-D13770</f>
        <v>25</v>
      </c>
      <c r="J13770">
        <f>ABS(D13770-D13771)</f>
        <v>1</v>
      </c>
      <c r="K13770">
        <f>AVERAGE(D13770:D13774)</f>
        <v>12</v>
      </c>
      <c r="L13770">
        <f>AVERAGE(D13770:D13789)</f>
        <v>12</v>
      </c>
      <c r="M13770">
        <f>K13770-L13770</f>
        <v>0</v>
      </c>
      <c r="N13770" t="str">
        <f>IF(K13770&gt;L13770,"HIGH ZONE BIAS",IF(K13770&lt;L13770,"LOW ZONE BIAS","EQUILIBRIUM"))</f>
        <v>EQUILIBRIUM</v>
      </c>
    </row>
    <row r="13771">
      <c r="A13771">
        <v>13796</v>
      </c>
      <c r="B13771" t="str">
        <v>2015-04-04</v>
      </c>
      <c r="C13771" t="str">
        <v>Morning</v>
      </c>
      <c r="D13771">
        <v>13</v>
      </c>
      <c r="E13771" t="str">
        <f>IF(MOD(D13771,2)=0,"EVEN","ODD")</f>
        <v>ODD</v>
      </c>
      <c r="F13771" t="str">
        <f>IF(D13771&lt;=18,"LOW (1-18)","HIGH (19-36)")</f>
        <v>LOW (1-18)</v>
      </c>
      <c r="G13771">
        <f>INT((D13771-1)/6)+1</f>
        <v>3</v>
      </c>
      <c r="H13771">
        <f>MOD(D13771-1,6)+1</f>
        <v>1</v>
      </c>
      <c r="I13771">
        <f>37-D13771</f>
        <v>24</v>
      </c>
      <c r="J13771">
        <f>ABS(D13771-D13772)</f>
        <v>8</v>
      </c>
      <c r="K13771">
        <f>AVERAGE(D13771:D13775)</f>
        <v>13</v>
      </c>
      <c r="L13771">
        <f>AVERAGE(D13771:D13790)</f>
        <v>13</v>
      </c>
      <c r="M13771">
        <f>K13771-L13771</f>
        <v>0</v>
      </c>
      <c r="N13771" t="str">
        <f>IF(K13771&gt;L13771,"HIGH ZONE BIAS",IF(K13771&lt;L13771,"LOW ZONE BIAS","EQUILIBRIUM"))</f>
        <v>EQUILIBRIUM</v>
      </c>
    </row>
    <row r="13772">
      <c r="A13772">
        <v>13795</v>
      </c>
      <c r="B13772" t="str">
        <v>2015-04-02</v>
      </c>
      <c r="C13772" t="str">
        <v>Evening</v>
      </c>
      <c r="D13772">
        <v>21</v>
      </c>
      <c r="E13772" t="str">
        <f>IF(MOD(D13772,2)=0,"EVEN","ODD")</f>
        <v>ODD</v>
      </c>
      <c r="F13772" t="str">
        <f>IF(D13772&lt;=18,"LOW (1-18)","HIGH (19-36)")</f>
        <v>HIGH (19-36)</v>
      </c>
      <c r="G13772">
        <f>INT((D13772-1)/6)+1</f>
        <v>4</v>
      </c>
      <c r="H13772">
        <f>MOD(D13772-1,6)+1</f>
        <v>3</v>
      </c>
      <c r="I13772">
        <f>37-D13772</f>
        <v>16</v>
      </c>
      <c r="J13772">
        <f>ABS(D13772-D13773)</f>
        <v>15</v>
      </c>
      <c r="K13772">
        <f>AVERAGE(D13772:D13776)</f>
        <v>21</v>
      </c>
      <c r="L13772">
        <f>AVERAGE(D13772:D13791)</f>
        <v>21</v>
      </c>
      <c r="M13772">
        <f>K13772-L13772</f>
        <v>0</v>
      </c>
      <c r="N13772" t="str">
        <f>IF(K13772&gt;L13772,"HIGH ZONE BIAS",IF(K13772&lt;L13772,"LOW ZONE BIAS","EQUILIBRIUM"))</f>
        <v>EQUILIBRIUM</v>
      </c>
    </row>
    <row r="13773">
      <c r="A13773">
        <v>13794</v>
      </c>
      <c r="B13773" t="str">
        <v>2015-04-02</v>
      </c>
      <c r="C13773" t="str">
        <v>Midday</v>
      </c>
      <c r="D13773">
        <v>36</v>
      </c>
      <c r="E13773" t="str">
        <f>IF(MOD(D13773,2)=0,"EVEN","ODD")</f>
        <v>EVEN</v>
      </c>
      <c r="F13773" t="str">
        <f>IF(D13773&lt;=18,"LOW (1-18)","HIGH (19-36)")</f>
        <v>HIGH (19-36)</v>
      </c>
      <c r="G13773">
        <f>INT((D13773-1)/6)+1</f>
        <v>6</v>
      </c>
      <c r="H13773">
        <f>MOD(D13773-1,6)+1</f>
        <v>6</v>
      </c>
      <c r="I13773">
        <f>37-D13773</f>
        <v>1</v>
      </c>
      <c r="J13773">
        <f>ABS(D13773-D13774)</f>
        <v>18</v>
      </c>
      <c r="K13773">
        <f>AVERAGE(D13773:D13777)</f>
        <v>36</v>
      </c>
      <c r="L13773">
        <f>AVERAGE(D13773:D13792)</f>
        <v>36</v>
      </c>
      <c r="M13773">
        <f>K13773-L13773</f>
        <v>0</v>
      </c>
      <c r="N13773" t="str">
        <f>IF(K13773&gt;L13773,"HIGH ZONE BIAS",IF(K13773&lt;L13773,"LOW ZONE BIAS","EQUILIBRIUM"))</f>
        <v>EQUILIBRIUM</v>
      </c>
    </row>
    <row r="13774">
      <c r="A13774">
        <v>13793</v>
      </c>
      <c r="B13774" t="str">
        <v>2015-04-02</v>
      </c>
      <c r="C13774" t="str">
        <v>Morning</v>
      </c>
      <c r="D13774">
        <v>18</v>
      </c>
      <c r="E13774" t="str">
        <f>IF(MOD(D13774,2)=0,"EVEN","ODD")</f>
        <v>EVEN</v>
      </c>
      <c r="F13774" t="str">
        <f>IF(D13774&lt;=18,"LOW (1-18)","HIGH (19-36)")</f>
        <v>LOW (1-18)</v>
      </c>
      <c r="G13774">
        <f>INT((D13774-1)/6)+1</f>
        <v>3</v>
      </c>
      <c r="H13774">
        <f>MOD(D13774-1,6)+1</f>
        <v>6</v>
      </c>
      <c r="I13774">
        <f>37-D13774</f>
        <v>19</v>
      </c>
      <c r="J13774">
        <f>ABS(D13774-D13775)</f>
        <v>6</v>
      </c>
      <c r="K13774">
        <f>AVERAGE(D13774:D13778)</f>
        <v>18</v>
      </c>
      <c r="L13774">
        <f>AVERAGE(D13774:D13793)</f>
        <v>18</v>
      </c>
      <c r="M13774">
        <f>K13774-L13774</f>
        <v>0</v>
      </c>
      <c r="N13774" t="str">
        <f>IF(K13774&gt;L13774,"HIGH ZONE BIAS",IF(K13774&lt;L13774,"LOW ZONE BIAS","EQUILIBRIUM"))</f>
        <v>EQUILIBRIUM</v>
      </c>
    </row>
    <row r="13775">
      <c r="A13775">
        <v>13792</v>
      </c>
      <c r="B13775" t="str">
        <v>2015-04-01</v>
      </c>
      <c r="C13775" t="str">
        <v>Evening</v>
      </c>
      <c r="D13775">
        <v>12</v>
      </c>
      <c r="E13775" t="str">
        <f>IF(MOD(D13775,2)=0,"EVEN","ODD")</f>
        <v>EVEN</v>
      </c>
      <c r="F13775" t="str">
        <f>IF(D13775&lt;=18,"LOW (1-18)","HIGH (19-36)")</f>
        <v>LOW (1-18)</v>
      </c>
      <c r="G13775">
        <f>INT((D13775-1)/6)+1</f>
        <v>2</v>
      </c>
      <c r="H13775">
        <f>MOD(D13775-1,6)+1</f>
        <v>6</v>
      </c>
      <c r="I13775">
        <f>37-D13775</f>
        <v>25</v>
      </c>
      <c r="J13775">
        <f>ABS(D13775-D13776)</f>
        <v>4</v>
      </c>
      <c r="K13775">
        <f>AVERAGE(D13775:D13779)</f>
        <v>12</v>
      </c>
      <c r="L13775">
        <f>AVERAGE(D13775:D13794)</f>
        <v>12</v>
      </c>
      <c r="M13775">
        <f>K13775-L13775</f>
        <v>0</v>
      </c>
      <c r="N13775" t="str">
        <f>IF(K13775&gt;L13775,"HIGH ZONE BIAS",IF(K13775&lt;L13775,"LOW ZONE BIAS","EQUILIBRIUM"))</f>
        <v>EQUILIBRIUM</v>
      </c>
    </row>
    <row r="13776">
      <c r="A13776">
        <v>13791</v>
      </c>
      <c r="B13776" t="str">
        <v>2015-04-01</v>
      </c>
      <c r="C13776" t="str">
        <v>Midday</v>
      </c>
      <c r="D13776">
        <v>16</v>
      </c>
      <c r="E13776" t="str">
        <f>IF(MOD(D13776,2)=0,"EVEN","ODD")</f>
        <v>EVEN</v>
      </c>
      <c r="F13776" t="str">
        <f>IF(D13776&lt;=18,"LOW (1-18)","HIGH (19-36)")</f>
        <v>LOW (1-18)</v>
      </c>
      <c r="G13776">
        <f>INT((D13776-1)/6)+1</f>
        <v>3</v>
      </c>
      <c r="H13776">
        <f>MOD(D13776-1,6)+1</f>
        <v>4</v>
      </c>
      <c r="I13776">
        <f>37-D13776</f>
        <v>21</v>
      </c>
      <c r="J13776">
        <f>ABS(D13776-D13777)</f>
        <v>0</v>
      </c>
      <c r="K13776">
        <f>AVERAGE(D13776:D13780)</f>
        <v>16</v>
      </c>
      <c r="L13776">
        <f>AVERAGE(D13776:D13795)</f>
        <v>16</v>
      </c>
      <c r="M13776">
        <f>K13776-L13776</f>
        <v>0</v>
      </c>
      <c r="N13776" t="str">
        <f>IF(K13776&gt;L13776,"HIGH ZONE BIAS",IF(K13776&lt;L13776,"LOW ZONE BIAS","EQUILIBRIUM"))</f>
        <v>EQUILIBRIUM</v>
      </c>
    </row>
    <row r="13777">
      <c r="A13777">
        <v>13790</v>
      </c>
      <c r="B13777" t="str">
        <v>2015-04-01</v>
      </c>
      <c r="C13777" t="str">
        <v>Morning</v>
      </c>
      <c r="D13777">
        <v>16</v>
      </c>
      <c r="E13777" t="str">
        <f>IF(MOD(D13777,2)=0,"EVEN","ODD")</f>
        <v>EVEN</v>
      </c>
      <c r="F13777" t="str">
        <f>IF(D13777&lt;=18,"LOW (1-18)","HIGH (19-36)")</f>
        <v>LOW (1-18)</v>
      </c>
      <c r="G13777">
        <f>INT((D13777-1)/6)+1</f>
        <v>3</v>
      </c>
      <c r="H13777">
        <f>MOD(D13777-1,6)+1</f>
        <v>4</v>
      </c>
      <c r="I13777">
        <f>37-D13777</f>
        <v>21</v>
      </c>
      <c r="J13777">
        <f>ABS(D13777-D13778)</f>
        <v>10</v>
      </c>
      <c r="K13777">
        <f>AVERAGE(D13777:D13781)</f>
        <v>16</v>
      </c>
      <c r="L13777">
        <f>AVERAGE(D13777:D13796)</f>
        <v>16</v>
      </c>
      <c r="M13777">
        <f>K13777-L13777</f>
        <v>0</v>
      </c>
      <c r="N13777" t="str">
        <f>IF(K13777&gt;L13777,"HIGH ZONE BIAS",IF(K13777&lt;L13777,"LOW ZONE BIAS","EQUILIBRIUM"))</f>
        <v>EQUILIBRIUM</v>
      </c>
    </row>
    <row r="13778">
      <c r="A13778">
        <v>13789</v>
      </c>
      <c r="B13778" t="str">
        <v>2015-03-31</v>
      </c>
      <c r="C13778" t="str">
        <v>Evening</v>
      </c>
      <c r="D13778">
        <v>26</v>
      </c>
      <c r="E13778" t="str">
        <f>IF(MOD(D13778,2)=0,"EVEN","ODD")</f>
        <v>EVEN</v>
      </c>
      <c r="F13778" t="str">
        <f>IF(D13778&lt;=18,"LOW (1-18)","HIGH (19-36)")</f>
        <v>HIGH (19-36)</v>
      </c>
      <c r="G13778">
        <f>INT((D13778-1)/6)+1</f>
        <v>5</v>
      </c>
      <c r="H13778">
        <f>MOD(D13778-1,6)+1</f>
        <v>2</v>
      </c>
      <c r="I13778">
        <f>37-D13778</f>
        <v>11</v>
      </c>
      <c r="J13778">
        <f>ABS(D13778-D13779)</f>
        <v>10</v>
      </c>
      <c r="K13778">
        <f>AVERAGE(D13778:D13782)</f>
        <v>26</v>
      </c>
      <c r="L13778">
        <f>AVERAGE(D13778:D13797)</f>
        <v>26</v>
      </c>
      <c r="M13778">
        <f>K13778-L13778</f>
        <v>0</v>
      </c>
      <c r="N13778" t="str">
        <f>IF(K13778&gt;L13778,"HIGH ZONE BIAS",IF(K13778&lt;L13778,"LOW ZONE BIAS","EQUILIBRIUM"))</f>
        <v>EQUILIBRIUM</v>
      </c>
    </row>
    <row r="13779">
      <c r="A13779">
        <v>13788</v>
      </c>
      <c r="B13779" t="str">
        <v>2015-03-31</v>
      </c>
      <c r="C13779" t="str">
        <v>Midday</v>
      </c>
      <c r="D13779">
        <v>16</v>
      </c>
      <c r="E13779" t="str">
        <f>IF(MOD(D13779,2)=0,"EVEN","ODD")</f>
        <v>EVEN</v>
      </c>
      <c r="F13779" t="str">
        <f>IF(D13779&lt;=18,"LOW (1-18)","HIGH (19-36)")</f>
        <v>LOW (1-18)</v>
      </c>
      <c r="G13779">
        <f>INT((D13779-1)/6)+1</f>
        <v>3</v>
      </c>
      <c r="H13779">
        <f>MOD(D13779-1,6)+1</f>
        <v>4</v>
      </c>
      <c r="I13779">
        <f>37-D13779</f>
        <v>21</v>
      </c>
      <c r="J13779">
        <f>ABS(D13779-D13780)</f>
        <v>19</v>
      </c>
      <c r="K13779">
        <f>AVERAGE(D13779:D13783)</f>
        <v>16</v>
      </c>
      <c r="L13779">
        <f>AVERAGE(D13779:D13798)</f>
        <v>16</v>
      </c>
      <c r="M13779">
        <f>K13779-L13779</f>
        <v>0</v>
      </c>
      <c r="N13779" t="str">
        <f>IF(K13779&gt;L13779,"HIGH ZONE BIAS",IF(K13779&lt;L13779,"LOW ZONE BIAS","EQUILIBRIUM"))</f>
        <v>EQUILIBRIUM</v>
      </c>
    </row>
    <row r="13780">
      <c r="A13780">
        <v>13787</v>
      </c>
      <c r="B13780" t="str">
        <v>2015-03-31</v>
      </c>
      <c r="C13780" t="str">
        <v>Morning</v>
      </c>
      <c r="D13780">
        <v>35</v>
      </c>
      <c r="E13780" t="str">
        <f>IF(MOD(D13780,2)=0,"EVEN","ODD")</f>
        <v>ODD</v>
      </c>
      <c r="F13780" t="str">
        <f>IF(D13780&lt;=18,"LOW (1-18)","HIGH (19-36)")</f>
        <v>HIGH (19-36)</v>
      </c>
      <c r="G13780">
        <f>INT((D13780-1)/6)+1</f>
        <v>6</v>
      </c>
      <c r="H13780">
        <f>MOD(D13780-1,6)+1</f>
        <v>5</v>
      </c>
      <c r="I13780">
        <f>37-D13780</f>
        <v>2</v>
      </c>
      <c r="J13780">
        <f>ABS(D13780-D13781)</f>
        <v>31</v>
      </c>
      <c r="K13780">
        <f>AVERAGE(D13780:D13784)</f>
        <v>35</v>
      </c>
      <c r="L13780">
        <f>AVERAGE(D13780:D13799)</f>
        <v>35</v>
      </c>
      <c r="M13780">
        <f>K13780-L13780</f>
        <v>0</v>
      </c>
      <c r="N13780" t="str">
        <f>IF(K13780&gt;L13780,"HIGH ZONE BIAS",IF(K13780&lt;L13780,"LOW ZONE BIAS","EQUILIBRIUM"))</f>
        <v>EQUILIBRIUM</v>
      </c>
    </row>
    <row r="13781">
      <c r="A13781">
        <v>13786</v>
      </c>
      <c r="B13781" t="str">
        <v>2015-03-28</v>
      </c>
      <c r="C13781" t="str">
        <v>Evening</v>
      </c>
      <c r="D13781">
        <v>4</v>
      </c>
      <c r="E13781" t="str">
        <f>IF(MOD(D13781,2)=0,"EVEN","ODD")</f>
        <v>EVEN</v>
      </c>
      <c r="F13781" t="str">
        <f>IF(D13781&lt;=18,"LOW (1-18)","HIGH (19-36)")</f>
        <v>LOW (1-18)</v>
      </c>
      <c r="G13781">
        <f>INT((D13781-1)/6)+1</f>
        <v>1</v>
      </c>
      <c r="H13781">
        <f>MOD(D13781-1,6)+1</f>
        <v>4</v>
      </c>
      <c r="I13781">
        <f>37-D13781</f>
        <v>33</v>
      </c>
      <c r="J13781">
        <f>ABS(D13781-D13782)</f>
        <v>19</v>
      </c>
      <c r="K13781">
        <f>AVERAGE(D13781:D13785)</f>
        <v>4</v>
      </c>
      <c r="L13781">
        <f>AVERAGE(D13781:D13800)</f>
        <v>4</v>
      </c>
      <c r="M13781">
        <f>K13781-L13781</f>
        <v>0</v>
      </c>
      <c r="N13781" t="str">
        <f>IF(K13781&gt;L13781,"HIGH ZONE BIAS",IF(K13781&lt;L13781,"LOW ZONE BIAS","EQUILIBRIUM"))</f>
        <v>EQUILIBRIUM</v>
      </c>
    </row>
    <row r="13782">
      <c r="A13782">
        <v>13785</v>
      </c>
      <c r="B13782" t="str">
        <v>2015-03-28</v>
      </c>
      <c r="C13782" t="str">
        <v>Midday</v>
      </c>
      <c r="D13782">
        <v>23</v>
      </c>
      <c r="E13782" t="str">
        <f>IF(MOD(D13782,2)=0,"EVEN","ODD")</f>
        <v>ODD</v>
      </c>
      <c r="F13782" t="str">
        <f>IF(D13782&lt;=18,"LOW (1-18)","HIGH (19-36)")</f>
        <v>HIGH (19-36)</v>
      </c>
      <c r="G13782">
        <f>INT((D13782-1)/6)+1</f>
        <v>4</v>
      </c>
      <c r="H13782">
        <f>MOD(D13782-1,6)+1</f>
        <v>5</v>
      </c>
      <c r="I13782">
        <f>37-D13782</f>
        <v>14</v>
      </c>
      <c r="J13782">
        <f>ABS(D13782-D13783)</f>
        <v>9</v>
      </c>
      <c r="K13782">
        <f>AVERAGE(D13782:D13786)</f>
        <v>23</v>
      </c>
      <c r="L13782">
        <f>AVERAGE(D13782:D13801)</f>
        <v>23</v>
      </c>
      <c r="M13782">
        <f>K13782-L13782</f>
        <v>0</v>
      </c>
      <c r="N13782" t="str">
        <f>IF(K13782&gt;L13782,"HIGH ZONE BIAS",IF(K13782&lt;L13782,"LOW ZONE BIAS","EQUILIBRIUM"))</f>
        <v>EQUILIBRIUM</v>
      </c>
    </row>
    <row r="13783">
      <c r="A13783">
        <v>13784</v>
      </c>
      <c r="B13783" t="str">
        <v>2015-03-28</v>
      </c>
      <c r="C13783" t="str">
        <v>Morning</v>
      </c>
      <c r="D13783">
        <v>32</v>
      </c>
      <c r="E13783" t="str">
        <f>IF(MOD(D13783,2)=0,"EVEN","ODD")</f>
        <v>EVEN</v>
      </c>
      <c r="F13783" t="str">
        <f>IF(D13783&lt;=18,"LOW (1-18)","HIGH (19-36)")</f>
        <v>HIGH (19-36)</v>
      </c>
      <c r="G13783">
        <f>INT((D13783-1)/6)+1</f>
        <v>6</v>
      </c>
      <c r="H13783">
        <f>MOD(D13783-1,6)+1</f>
        <v>2</v>
      </c>
      <c r="I13783">
        <f>37-D13783</f>
        <v>5</v>
      </c>
      <c r="J13783">
        <f>ABS(D13783-D13784)</f>
        <v>23</v>
      </c>
      <c r="K13783">
        <f>AVERAGE(D13783:D13787)</f>
        <v>32</v>
      </c>
      <c r="L13783">
        <f>AVERAGE(D13783:D13802)</f>
        <v>32</v>
      </c>
      <c r="M13783">
        <f>K13783-L13783</f>
        <v>0</v>
      </c>
      <c r="N13783" t="str">
        <f>IF(K13783&gt;L13783,"HIGH ZONE BIAS",IF(K13783&lt;L13783,"LOW ZONE BIAS","EQUILIBRIUM"))</f>
        <v>EQUILIBRIUM</v>
      </c>
    </row>
    <row r="13784">
      <c r="A13784">
        <v>13783</v>
      </c>
      <c r="B13784" t="str">
        <v>2015-03-27</v>
      </c>
      <c r="C13784" t="str">
        <v>Evening</v>
      </c>
      <c r="D13784">
        <v>9</v>
      </c>
      <c r="E13784" t="str">
        <f>IF(MOD(D13784,2)=0,"EVEN","ODD")</f>
        <v>ODD</v>
      </c>
      <c r="F13784" t="str">
        <f>IF(D13784&lt;=18,"LOW (1-18)","HIGH (19-36)")</f>
        <v>LOW (1-18)</v>
      </c>
      <c r="G13784">
        <f>INT((D13784-1)/6)+1</f>
        <v>2</v>
      </c>
      <c r="H13784">
        <f>MOD(D13784-1,6)+1</f>
        <v>3</v>
      </c>
      <c r="I13784">
        <f>37-D13784</f>
        <v>28</v>
      </c>
      <c r="J13784">
        <f>ABS(D13784-D13785)</f>
        <v>3</v>
      </c>
      <c r="K13784">
        <f>AVERAGE(D13784:D13788)</f>
        <v>9</v>
      </c>
      <c r="L13784">
        <f>AVERAGE(D13784:D13803)</f>
        <v>9</v>
      </c>
      <c r="M13784">
        <f>K13784-L13784</f>
        <v>0</v>
      </c>
      <c r="N13784" t="str">
        <f>IF(K13784&gt;L13784,"HIGH ZONE BIAS",IF(K13784&lt;L13784,"LOW ZONE BIAS","EQUILIBRIUM"))</f>
        <v>EQUILIBRIUM</v>
      </c>
    </row>
    <row r="13785">
      <c r="A13785">
        <v>13782</v>
      </c>
      <c r="B13785" t="str">
        <v>2015-03-27</v>
      </c>
      <c r="C13785" t="str">
        <v>Midday</v>
      </c>
      <c r="D13785">
        <v>12</v>
      </c>
      <c r="E13785" t="str">
        <f>IF(MOD(D13785,2)=0,"EVEN","ODD")</f>
        <v>EVEN</v>
      </c>
      <c r="F13785" t="str">
        <f>IF(D13785&lt;=18,"LOW (1-18)","HIGH (19-36)")</f>
        <v>LOW (1-18)</v>
      </c>
      <c r="G13785">
        <f>INT((D13785-1)/6)+1</f>
        <v>2</v>
      </c>
      <c r="H13785">
        <f>MOD(D13785-1,6)+1</f>
        <v>6</v>
      </c>
      <c r="I13785">
        <f>37-D13785</f>
        <v>25</v>
      </c>
      <c r="J13785">
        <f>ABS(D13785-D13786)</f>
        <v>1</v>
      </c>
      <c r="K13785">
        <f>AVERAGE(D13785:D13789)</f>
        <v>12</v>
      </c>
      <c r="L13785">
        <f>AVERAGE(D13785:D13804)</f>
        <v>12</v>
      </c>
      <c r="M13785">
        <f>K13785-L13785</f>
        <v>0</v>
      </c>
      <c r="N13785" t="str">
        <f>IF(K13785&gt;L13785,"HIGH ZONE BIAS",IF(K13785&lt;L13785,"LOW ZONE BIAS","EQUILIBRIUM"))</f>
        <v>EQUILIBRIUM</v>
      </c>
    </row>
    <row r="13786">
      <c r="A13786">
        <v>13781</v>
      </c>
      <c r="B13786" t="str">
        <v>2015-03-27</v>
      </c>
      <c r="C13786" t="str">
        <v>Morning</v>
      </c>
      <c r="D13786">
        <v>11</v>
      </c>
      <c r="E13786" t="str">
        <f>IF(MOD(D13786,2)=0,"EVEN","ODD")</f>
        <v>ODD</v>
      </c>
      <c r="F13786" t="str">
        <f>IF(D13786&lt;=18,"LOW (1-18)","HIGH (19-36)")</f>
        <v>LOW (1-18)</v>
      </c>
      <c r="G13786">
        <f>INT((D13786-1)/6)+1</f>
        <v>2</v>
      </c>
      <c r="H13786">
        <f>MOD(D13786-1,6)+1</f>
        <v>5</v>
      </c>
      <c r="I13786">
        <f>37-D13786</f>
        <v>26</v>
      </c>
      <c r="J13786">
        <f>ABS(D13786-D13787)</f>
        <v>0</v>
      </c>
      <c r="K13786">
        <f>AVERAGE(D13786:D13790)</f>
        <v>11</v>
      </c>
      <c r="L13786">
        <f>AVERAGE(D13786:D13805)</f>
        <v>11</v>
      </c>
      <c r="M13786">
        <f>K13786-L13786</f>
        <v>0</v>
      </c>
      <c r="N13786" t="str">
        <f>IF(K13786&gt;L13786,"HIGH ZONE BIAS",IF(K13786&lt;L13786,"LOW ZONE BIAS","EQUILIBRIUM"))</f>
        <v>EQUILIBRIUM</v>
      </c>
    </row>
    <row r="13787">
      <c r="A13787">
        <v>13780</v>
      </c>
      <c r="B13787" t="str">
        <v>2015-03-26</v>
      </c>
      <c r="C13787" t="str">
        <v>Evening</v>
      </c>
      <c r="D13787">
        <v>11</v>
      </c>
      <c r="E13787" t="str">
        <f>IF(MOD(D13787,2)=0,"EVEN","ODD")</f>
        <v>ODD</v>
      </c>
      <c r="F13787" t="str">
        <f>IF(D13787&lt;=18,"LOW (1-18)","HIGH (19-36)")</f>
        <v>LOW (1-18)</v>
      </c>
      <c r="G13787">
        <f>INT((D13787-1)/6)+1</f>
        <v>2</v>
      </c>
      <c r="H13787">
        <f>MOD(D13787-1,6)+1</f>
        <v>5</v>
      </c>
      <c r="I13787">
        <f>37-D13787</f>
        <v>26</v>
      </c>
      <c r="J13787">
        <f>ABS(D13787-D13788)</f>
        <v>11</v>
      </c>
      <c r="K13787">
        <f>AVERAGE(D13787:D13791)</f>
        <v>11</v>
      </c>
      <c r="L13787">
        <f>AVERAGE(D13787:D13806)</f>
        <v>11</v>
      </c>
      <c r="M13787">
        <f>K13787-L13787</f>
        <v>0</v>
      </c>
      <c r="N13787" t="str">
        <f>IF(K13787&gt;L13787,"HIGH ZONE BIAS",IF(K13787&lt;L13787,"LOW ZONE BIAS","EQUILIBRIUM"))</f>
        <v>EQUILIBRIUM</v>
      </c>
    </row>
    <row r="13788">
      <c r="A13788">
        <v>13779</v>
      </c>
      <c r="B13788" t="str">
        <v>2015-03-26</v>
      </c>
      <c r="C13788" t="str">
        <v>Midday</v>
      </c>
      <c r="D13788">
        <v>22</v>
      </c>
      <c r="E13788" t="str">
        <f>IF(MOD(D13788,2)=0,"EVEN","ODD")</f>
        <v>EVEN</v>
      </c>
      <c r="F13788" t="str">
        <f>IF(D13788&lt;=18,"LOW (1-18)","HIGH (19-36)")</f>
        <v>HIGH (19-36)</v>
      </c>
      <c r="G13788">
        <f>INT((D13788-1)/6)+1</f>
        <v>4</v>
      </c>
      <c r="H13788">
        <f>MOD(D13788-1,6)+1</f>
        <v>4</v>
      </c>
      <c r="I13788">
        <f>37-D13788</f>
        <v>15</v>
      </c>
      <c r="J13788">
        <f>ABS(D13788-D13789)</f>
        <v>3</v>
      </c>
      <c r="K13788">
        <f>AVERAGE(D13788:D13792)</f>
        <v>22</v>
      </c>
      <c r="L13788">
        <f>AVERAGE(D13788:D13807)</f>
        <v>22</v>
      </c>
      <c r="M13788">
        <f>K13788-L13788</f>
        <v>0</v>
      </c>
      <c r="N13788" t="str">
        <f>IF(K13788&gt;L13788,"HIGH ZONE BIAS",IF(K13788&lt;L13788,"LOW ZONE BIAS","EQUILIBRIUM"))</f>
        <v>EQUILIBRIUM</v>
      </c>
    </row>
    <row r="13789">
      <c r="A13789">
        <v>13778</v>
      </c>
      <c r="B13789" t="str">
        <v>2015-03-26</v>
      </c>
      <c r="C13789" t="str">
        <v>Morning</v>
      </c>
      <c r="D13789">
        <v>25</v>
      </c>
      <c r="E13789" t="str">
        <f>IF(MOD(D13789,2)=0,"EVEN","ODD")</f>
        <v>ODD</v>
      </c>
      <c r="F13789" t="str">
        <f>IF(D13789&lt;=18,"LOW (1-18)","HIGH (19-36)")</f>
        <v>HIGH (19-36)</v>
      </c>
      <c r="G13789">
        <f>INT((D13789-1)/6)+1</f>
        <v>5</v>
      </c>
      <c r="H13789">
        <f>MOD(D13789-1,6)+1</f>
        <v>1</v>
      </c>
      <c r="I13789">
        <f>37-D13789</f>
        <v>12</v>
      </c>
      <c r="J13789">
        <f>ABS(D13789-D13790)</f>
        <v>11</v>
      </c>
      <c r="K13789">
        <f>AVERAGE(D13789:D13793)</f>
        <v>25</v>
      </c>
      <c r="L13789">
        <f>AVERAGE(D13789:D13808)</f>
        <v>25</v>
      </c>
      <c r="M13789">
        <f>K13789-L13789</f>
        <v>0</v>
      </c>
      <c r="N13789" t="str">
        <f>IF(K13789&gt;L13789,"HIGH ZONE BIAS",IF(K13789&lt;L13789,"LOW ZONE BIAS","EQUILIBRIUM"))</f>
        <v>EQUILIBRIUM</v>
      </c>
    </row>
    <row r="13790">
      <c r="A13790">
        <v>13777</v>
      </c>
      <c r="B13790" t="str">
        <v>2015-03-25</v>
      </c>
      <c r="C13790" t="str">
        <v>Evening</v>
      </c>
      <c r="D13790">
        <v>14</v>
      </c>
      <c r="E13790" t="str">
        <f>IF(MOD(D13790,2)=0,"EVEN","ODD")</f>
        <v>EVEN</v>
      </c>
      <c r="F13790" t="str">
        <f>IF(D13790&lt;=18,"LOW (1-18)","HIGH (19-36)")</f>
        <v>LOW (1-18)</v>
      </c>
      <c r="G13790">
        <f>INT((D13790-1)/6)+1</f>
        <v>3</v>
      </c>
      <c r="H13790">
        <f>MOD(D13790-1,6)+1</f>
        <v>2</v>
      </c>
      <c r="I13790">
        <f>37-D13790</f>
        <v>23</v>
      </c>
      <c r="J13790">
        <f>ABS(D13790-D13791)</f>
        <v>4</v>
      </c>
      <c r="K13790">
        <f>AVERAGE(D13790:D13794)</f>
        <v>14</v>
      </c>
      <c r="L13790">
        <f>AVERAGE(D13790:D13809)</f>
        <v>14</v>
      </c>
      <c r="M13790">
        <f>K13790-L13790</f>
        <v>0</v>
      </c>
      <c r="N13790" t="str">
        <f>IF(K13790&gt;L13790,"HIGH ZONE BIAS",IF(K13790&lt;L13790,"LOW ZONE BIAS","EQUILIBRIUM"))</f>
        <v>EQUILIBRIUM</v>
      </c>
    </row>
    <row r="13791">
      <c r="A13791">
        <v>13776</v>
      </c>
      <c r="B13791" t="str">
        <v>2015-03-25</v>
      </c>
      <c r="C13791" t="str">
        <v>Midday</v>
      </c>
      <c r="D13791">
        <v>10</v>
      </c>
      <c r="E13791" t="str">
        <f>IF(MOD(D13791,2)=0,"EVEN","ODD")</f>
        <v>EVEN</v>
      </c>
      <c r="F13791" t="str">
        <f>IF(D13791&lt;=18,"LOW (1-18)","HIGH (19-36)")</f>
        <v>LOW (1-18)</v>
      </c>
      <c r="G13791">
        <f>INT((D13791-1)/6)+1</f>
        <v>2</v>
      </c>
      <c r="H13791">
        <f>MOD(D13791-1,6)+1</f>
        <v>4</v>
      </c>
      <c r="I13791">
        <f>37-D13791</f>
        <v>27</v>
      </c>
      <c r="J13791">
        <f>ABS(D13791-D13792)</f>
        <v>5</v>
      </c>
      <c r="K13791">
        <f>AVERAGE(D13791:D13795)</f>
        <v>10</v>
      </c>
      <c r="L13791">
        <f>AVERAGE(D13791:D13810)</f>
        <v>10</v>
      </c>
      <c r="M13791">
        <f>K13791-L13791</f>
        <v>0</v>
      </c>
      <c r="N13791" t="str">
        <f>IF(K13791&gt;L13791,"HIGH ZONE BIAS",IF(K13791&lt;L13791,"LOW ZONE BIAS","EQUILIBRIUM"))</f>
        <v>EQUILIBRIUM</v>
      </c>
    </row>
    <row r="13792">
      <c r="A13792">
        <v>13775</v>
      </c>
      <c r="B13792" t="str">
        <v>2015-03-25</v>
      </c>
      <c r="C13792" t="str">
        <v>Morning</v>
      </c>
      <c r="D13792">
        <v>15</v>
      </c>
      <c r="E13792" t="str">
        <f>IF(MOD(D13792,2)=0,"EVEN","ODD")</f>
        <v>ODD</v>
      </c>
      <c r="F13792" t="str">
        <f>IF(D13792&lt;=18,"LOW (1-18)","HIGH (19-36)")</f>
        <v>LOW (1-18)</v>
      </c>
      <c r="G13792">
        <f>INT((D13792-1)/6)+1</f>
        <v>3</v>
      </c>
      <c r="H13792">
        <f>MOD(D13792-1,6)+1</f>
        <v>3</v>
      </c>
      <c r="I13792">
        <f>37-D13792</f>
        <v>22</v>
      </c>
      <c r="J13792">
        <f>ABS(D13792-D13793)</f>
        <v>8</v>
      </c>
      <c r="K13792">
        <f>AVERAGE(D13792:D13796)</f>
        <v>15</v>
      </c>
      <c r="L13792">
        <f>AVERAGE(D13792:D13811)</f>
        <v>15</v>
      </c>
      <c r="M13792">
        <f>K13792-L13792</f>
        <v>0</v>
      </c>
      <c r="N13792" t="str">
        <f>IF(K13792&gt;L13792,"HIGH ZONE BIAS",IF(K13792&lt;L13792,"LOW ZONE BIAS","EQUILIBRIUM"))</f>
        <v>EQUILIBRIUM</v>
      </c>
    </row>
    <row r="13793">
      <c r="A13793">
        <v>13774</v>
      </c>
      <c r="B13793" t="str">
        <v>2015-03-24</v>
      </c>
      <c r="C13793" t="str">
        <v>Evening</v>
      </c>
      <c r="D13793">
        <v>7</v>
      </c>
      <c r="E13793" t="str">
        <f>IF(MOD(D13793,2)=0,"EVEN","ODD")</f>
        <v>ODD</v>
      </c>
      <c r="F13793" t="str">
        <f>IF(D13793&lt;=18,"LOW (1-18)","HIGH (19-36)")</f>
        <v>LOW (1-18)</v>
      </c>
      <c r="G13793">
        <f>INT((D13793-1)/6)+1</f>
        <v>2</v>
      </c>
      <c r="H13793">
        <f>MOD(D13793-1,6)+1</f>
        <v>1</v>
      </c>
      <c r="I13793">
        <f>37-D13793</f>
        <v>30</v>
      </c>
      <c r="J13793">
        <f>ABS(D13793-D13794)</f>
        <v>22</v>
      </c>
      <c r="K13793">
        <f>AVERAGE(D13793:D13797)</f>
        <v>7</v>
      </c>
      <c r="L13793">
        <f>AVERAGE(D13793:D13812)</f>
        <v>7</v>
      </c>
      <c r="M13793">
        <f>K13793-L13793</f>
        <v>0</v>
      </c>
      <c r="N13793" t="str">
        <f>IF(K13793&gt;L13793,"HIGH ZONE BIAS",IF(K13793&lt;L13793,"LOW ZONE BIAS","EQUILIBRIUM"))</f>
        <v>EQUILIBRIUM</v>
      </c>
    </row>
    <row r="13794">
      <c r="A13794">
        <v>13773</v>
      </c>
      <c r="B13794" t="str">
        <v>2015-03-24</v>
      </c>
      <c r="C13794" t="str">
        <v>Midday</v>
      </c>
      <c r="D13794">
        <v>29</v>
      </c>
      <c r="E13794" t="str">
        <f>IF(MOD(D13794,2)=0,"EVEN","ODD")</f>
        <v>ODD</v>
      </c>
      <c r="F13794" t="str">
        <f>IF(D13794&lt;=18,"LOW (1-18)","HIGH (19-36)")</f>
        <v>HIGH (19-36)</v>
      </c>
      <c r="G13794">
        <f>INT((D13794-1)/6)+1</f>
        <v>5</v>
      </c>
      <c r="H13794">
        <f>MOD(D13794-1,6)+1</f>
        <v>5</v>
      </c>
      <c r="I13794">
        <f>37-D13794</f>
        <v>8</v>
      </c>
      <c r="J13794">
        <f>ABS(D13794-D13795)</f>
        <v>6</v>
      </c>
      <c r="K13794">
        <f>AVERAGE(D13794:D13798)</f>
        <v>29</v>
      </c>
      <c r="L13794">
        <f>AVERAGE(D13794:D13813)</f>
        <v>29</v>
      </c>
      <c r="M13794">
        <f>K13794-L13794</f>
        <v>0</v>
      </c>
      <c r="N13794" t="str">
        <f>IF(K13794&gt;L13794,"HIGH ZONE BIAS",IF(K13794&lt;L13794,"LOW ZONE BIAS","EQUILIBRIUM"))</f>
        <v>EQUILIBRIUM</v>
      </c>
    </row>
    <row r="13795">
      <c r="A13795">
        <v>13772</v>
      </c>
      <c r="B13795" t="str">
        <v>2015-03-24</v>
      </c>
      <c r="C13795" t="str">
        <v>Morning</v>
      </c>
      <c r="D13795">
        <v>35</v>
      </c>
      <c r="E13795" t="str">
        <f>IF(MOD(D13795,2)=0,"EVEN","ODD")</f>
        <v>ODD</v>
      </c>
      <c r="F13795" t="str">
        <f>IF(D13795&lt;=18,"LOW (1-18)","HIGH (19-36)")</f>
        <v>HIGH (19-36)</v>
      </c>
      <c r="G13795">
        <f>INT((D13795-1)/6)+1</f>
        <v>6</v>
      </c>
      <c r="H13795">
        <f>MOD(D13795-1,6)+1</f>
        <v>5</v>
      </c>
      <c r="I13795">
        <f>37-D13795</f>
        <v>2</v>
      </c>
      <c r="J13795">
        <f>ABS(D13795-D13796)</f>
        <v>30</v>
      </c>
      <c r="K13795">
        <f>AVERAGE(D13795:D13799)</f>
        <v>35</v>
      </c>
      <c r="L13795">
        <f>AVERAGE(D13795:D13814)</f>
        <v>35</v>
      </c>
      <c r="M13795">
        <f>K13795-L13795</f>
        <v>0</v>
      </c>
      <c r="N13795" t="str">
        <f>IF(K13795&gt;L13795,"HIGH ZONE BIAS",IF(K13795&lt;L13795,"LOW ZONE BIAS","EQUILIBRIUM"))</f>
        <v>EQUILIBRIUM</v>
      </c>
    </row>
    <row r="13796">
      <c r="A13796">
        <v>13771</v>
      </c>
      <c r="B13796" t="str">
        <v>2015-03-23</v>
      </c>
      <c r="C13796" t="str">
        <v>Evening</v>
      </c>
      <c r="D13796">
        <v>5</v>
      </c>
      <c r="E13796" t="str">
        <f>IF(MOD(D13796,2)=0,"EVEN","ODD")</f>
        <v>ODD</v>
      </c>
      <c r="F13796" t="str">
        <f>IF(D13796&lt;=18,"LOW (1-18)","HIGH (19-36)")</f>
        <v>LOW (1-18)</v>
      </c>
      <c r="G13796">
        <f>INT((D13796-1)/6)+1</f>
        <v>1</v>
      </c>
      <c r="H13796">
        <f>MOD(D13796-1,6)+1</f>
        <v>5</v>
      </c>
      <c r="I13796">
        <f>37-D13796</f>
        <v>32</v>
      </c>
      <c r="J13796">
        <f>ABS(D13796-D13797)</f>
        <v>2</v>
      </c>
      <c r="K13796">
        <f>AVERAGE(D13796:D13800)</f>
        <v>5</v>
      </c>
      <c r="L13796">
        <f>AVERAGE(D13796:D13815)</f>
        <v>5</v>
      </c>
      <c r="M13796">
        <f>K13796-L13796</f>
        <v>0</v>
      </c>
      <c r="N13796" t="str">
        <f>IF(K13796&gt;L13796,"HIGH ZONE BIAS",IF(K13796&lt;L13796,"LOW ZONE BIAS","EQUILIBRIUM"))</f>
        <v>EQUILIBRIUM</v>
      </c>
    </row>
    <row r="13797">
      <c r="A13797">
        <v>13770</v>
      </c>
      <c r="B13797" t="str">
        <v>2015-03-23</v>
      </c>
      <c r="C13797" t="str">
        <v>Midday</v>
      </c>
      <c r="D13797">
        <v>3</v>
      </c>
      <c r="E13797" t="str">
        <f>IF(MOD(D13797,2)=0,"EVEN","ODD")</f>
        <v>ODD</v>
      </c>
      <c r="F13797" t="str">
        <f>IF(D13797&lt;=18,"LOW (1-18)","HIGH (19-36)")</f>
        <v>LOW (1-18)</v>
      </c>
      <c r="G13797">
        <f>INT((D13797-1)/6)+1</f>
        <v>1</v>
      </c>
      <c r="H13797">
        <f>MOD(D13797-1,6)+1</f>
        <v>3</v>
      </c>
      <c r="I13797">
        <f>37-D13797</f>
        <v>34</v>
      </c>
      <c r="J13797">
        <f>ABS(D13797-D13798)</f>
        <v>1</v>
      </c>
      <c r="K13797">
        <f>AVERAGE(D13797:D13801)</f>
        <v>3</v>
      </c>
      <c r="L13797">
        <f>AVERAGE(D13797:D13816)</f>
        <v>3</v>
      </c>
      <c r="M13797">
        <f>K13797-L13797</f>
        <v>0</v>
      </c>
      <c r="N13797" t="str">
        <f>IF(K13797&gt;L13797,"HIGH ZONE BIAS",IF(K13797&lt;L13797,"LOW ZONE BIAS","EQUILIBRIUM"))</f>
        <v>EQUILIBRIUM</v>
      </c>
    </row>
    <row r="13798">
      <c r="A13798">
        <v>13769</v>
      </c>
      <c r="B13798" t="str">
        <v>2015-03-23</v>
      </c>
      <c r="C13798" t="str">
        <v>Morning</v>
      </c>
      <c r="D13798">
        <v>4</v>
      </c>
      <c r="E13798" t="str">
        <f>IF(MOD(D13798,2)=0,"EVEN","ODD")</f>
        <v>EVEN</v>
      </c>
      <c r="F13798" t="str">
        <f>IF(D13798&lt;=18,"LOW (1-18)","HIGH (19-36)")</f>
        <v>LOW (1-18)</v>
      </c>
      <c r="G13798">
        <f>INT((D13798-1)/6)+1</f>
        <v>1</v>
      </c>
      <c r="H13798">
        <f>MOD(D13798-1,6)+1</f>
        <v>4</v>
      </c>
      <c r="I13798">
        <f>37-D13798</f>
        <v>33</v>
      </c>
      <c r="J13798">
        <f>ABS(D13798-D13799)</f>
        <v>1</v>
      </c>
      <c r="K13798">
        <f>AVERAGE(D13798:D13802)</f>
        <v>4</v>
      </c>
      <c r="L13798">
        <f>AVERAGE(D13798:D13817)</f>
        <v>4</v>
      </c>
      <c r="M13798">
        <f>K13798-L13798</f>
        <v>0</v>
      </c>
      <c r="N13798" t="str">
        <f>IF(K13798&gt;L13798,"HIGH ZONE BIAS",IF(K13798&lt;L13798,"LOW ZONE BIAS","EQUILIBRIUM"))</f>
        <v>EQUILIBRIUM</v>
      </c>
    </row>
    <row r="13799">
      <c r="A13799">
        <v>13768</v>
      </c>
      <c r="B13799" t="str">
        <v>2015-03-21</v>
      </c>
      <c r="C13799" t="str">
        <v>Evening</v>
      </c>
      <c r="D13799">
        <v>5</v>
      </c>
      <c r="E13799" t="str">
        <f>IF(MOD(D13799,2)=0,"EVEN","ODD")</f>
        <v>ODD</v>
      </c>
      <c r="F13799" t="str">
        <f>IF(D13799&lt;=18,"LOW (1-18)","HIGH (19-36)")</f>
        <v>LOW (1-18)</v>
      </c>
      <c r="G13799">
        <f>INT((D13799-1)/6)+1</f>
        <v>1</v>
      </c>
      <c r="H13799">
        <f>MOD(D13799-1,6)+1</f>
        <v>5</v>
      </c>
      <c r="I13799">
        <f>37-D13799</f>
        <v>32</v>
      </c>
      <c r="J13799">
        <f>ABS(D13799-D13800)</f>
        <v>4</v>
      </c>
      <c r="K13799">
        <f>AVERAGE(D13799:D13803)</f>
        <v>5</v>
      </c>
      <c r="L13799">
        <f>AVERAGE(D13799:D13818)</f>
        <v>5</v>
      </c>
      <c r="M13799">
        <f>K13799-L13799</f>
        <v>0</v>
      </c>
      <c r="N13799" t="str">
        <f>IF(K13799&gt;L13799,"HIGH ZONE BIAS",IF(K13799&lt;L13799,"LOW ZONE BIAS","EQUILIBRIUM"))</f>
        <v>EQUILIBRIUM</v>
      </c>
    </row>
    <row r="13800">
      <c r="A13800">
        <v>13767</v>
      </c>
      <c r="B13800" t="str">
        <v>2015-03-21</v>
      </c>
      <c r="C13800" t="str">
        <v>Midday</v>
      </c>
      <c r="D13800">
        <v>9</v>
      </c>
      <c r="E13800" t="str">
        <f>IF(MOD(D13800,2)=0,"EVEN","ODD")</f>
        <v>ODD</v>
      </c>
      <c r="F13800" t="str">
        <f>IF(D13800&lt;=18,"LOW (1-18)","HIGH (19-36)")</f>
        <v>LOW (1-18)</v>
      </c>
      <c r="G13800">
        <f>INT((D13800-1)/6)+1</f>
        <v>2</v>
      </c>
      <c r="H13800">
        <f>MOD(D13800-1,6)+1</f>
        <v>3</v>
      </c>
      <c r="I13800">
        <f>37-D13800</f>
        <v>28</v>
      </c>
      <c r="J13800">
        <f>ABS(D13800-D13801)</f>
        <v>23</v>
      </c>
      <c r="K13800">
        <f>AVERAGE(D13800:D13804)</f>
        <v>9</v>
      </c>
      <c r="L13800">
        <f>AVERAGE(D13800:D13819)</f>
        <v>9</v>
      </c>
      <c r="M13800">
        <f>K13800-L13800</f>
        <v>0</v>
      </c>
      <c r="N13800" t="str">
        <f>IF(K13800&gt;L13800,"HIGH ZONE BIAS",IF(K13800&lt;L13800,"LOW ZONE BIAS","EQUILIBRIUM"))</f>
        <v>EQUILIBRIUM</v>
      </c>
    </row>
    <row r="13801">
      <c r="A13801">
        <v>13766</v>
      </c>
      <c r="B13801" t="str">
        <v>2015-03-21</v>
      </c>
      <c r="C13801" t="str">
        <v>Morning</v>
      </c>
      <c r="D13801">
        <v>32</v>
      </c>
      <c r="E13801" t="str">
        <f>IF(MOD(D13801,2)=0,"EVEN","ODD")</f>
        <v>EVEN</v>
      </c>
      <c r="F13801" t="str">
        <f>IF(D13801&lt;=18,"LOW (1-18)","HIGH (19-36)")</f>
        <v>HIGH (19-36)</v>
      </c>
      <c r="G13801">
        <f>INT((D13801-1)/6)+1</f>
        <v>6</v>
      </c>
      <c r="H13801">
        <f>MOD(D13801-1,6)+1</f>
        <v>2</v>
      </c>
      <c r="I13801">
        <f>37-D13801</f>
        <v>5</v>
      </c>
      <c r="J13801">
        <f>ABS(D13801-D13802)</f>
        <v>21</v>
      </c>
      <c r="K13801">
        <f>AVERAGE(D13801:D13805)</f>
        <v>32</v>
      </c>
      <c r="L13801">
        <f>AVERAGE(D13801:D13820)</f>
        <v>32</v>
      </c>
      <c r="M13801">
        <f>K13801-L13801</f>
        <v>0</v>
      </c>
      <c r="N13801" t="str">
        <f>IF(K13801&gt;L13801,"HIGH ZONE BIAS",IF(K13801&lt;L13801,"LOW ZONE BIAS","EQUILIBRIUM"))</f>
        <v>EQUILIBRIUM</v>
      </c>
    </row>
    <row r="13802">
      <c r="A13802">
        <v>13765</v>
      </c>
      <c r="B13802" t="str">
        <v>2015-03-20</v>
      </c>
      <c r="C13802" t="str">
        <v>Evening</v>
      </c>
      <c r="D13802">
        <v>11</v>
      </c>
      <c r="E13802" t="str">
        <f>IF(MOD(D13802,2)=0,"EVEN","ODD")</f>
        <v>ODD</v>
      </c>
      <c r="F13802" t="str">
        <f>IF(D13802&lt;=18,"LOW (1-18)","HIGH (19-36)")</f>
        <v>LOW (1-18)</v>
      </c>
      <c r="G13802">
        <f>INT((D13802-1)/6)+1</f>
        <v>2</v>
      </c>
      <c r="H13802">
        <f>MOD(D13802-1,6)+1</f>
        <v>5</v>
      </c>
      <c r="I13802">
        <f>37-D13802</f>
        <v>26</v>
      </c>
      <c r="J13802">
        <f>ABS(D13802-D13803)</f>
        <v>4</v>
      </c>
      <c r="K13802">
        <f>AVERAGE(D13802:D13806)</f>
        <v>11</v>
      </c>
      <c r="L13802">
        <f>AVERAGE(D13802:D13821)</f>
        <v>11</v>
      </c>
      <c r="M13802">
        <f>K13802-L13802</f>
        <v>0</v>
      </c>
      <c r="N13802" t="str">
        <f>IF(K13802&gt;L13802,"HIGH ZONE BIAS",IF(K13802&lt;L13802,"LOW ZONE BIAS","EQUILIBRIUM"))</f>
        <v>EQUILIBRIUM</v>
      </c>
    </row>
    <row r="13803">
      <c r="A13803">
        <v>13764</v>
      </c>
      <c r="B13803" t="str">
        <v>2015-03-20</v>
      </c>
      <c r="C13803" t="str">
        <v>Midday</v>
      </c>
      <c r="D13803">
        <v>7</v>
      </c>
      <c r="E13803" t="str">
        <f>IF(MOD(D13803,2)=0,"EVEN","ODD")</f>
        <v>ODD</v>
      </c>
      <c r="F13803" t="str">
        <f>IF(D13803&lt;=18,"LOW (1-18)","HIGH (19-36)")</f>
        <v>LOW (1-18)</v>
      </c>
      <c r="G13803">
        <f>INT((D13803-1)/6)+1</f>
        <v>2</v>
      </c>
      <c r="H13803">
        <f>MOD(D13803-1,6)+1</f>
        <v>1</v>
      </c>
      <c r="I13803">
        <f>37-D13803</f>
        <v>30</v>
      </c>
      <c r="J13803">
        <f>ABS(D13803-D13804)</f>
        <v>5</v>
      </c>
      <c r="K13803">
        <f>AVERAGE(D13803:D13807)</f>
        <v>7</v>
      </c>
      <c r="L13803">
        <f>AVERAGE(D13803:D13822)</f>
        <v>7</v>
      </c>
      <c r="M13803">
        <f>K13803-L13803</f>
        <v>0</v>
      </c>
      <c r="N13803" t="str">
        <f>IF(K13803&gt;L13803,"HIGH ZONE BIAS",IF(K13803&lt;L13803,"LOW ZONE BIAS","EQUILIBRIUM"))</f>
        <v>EQUILIBRIUM</v>
      </c>
    </row>
    <row r="13804">
      <c r="A13804">
        <v>13763</v>
      </c>
      <c r="B13804" t="str">
        <v>2015-03-20</v>
      </c>
      <c r="C13804" t="str">
        <v>Morning</v>
      </c>
      <c r="D13804">
        <v>2</v>
      </c>
      <c r="E13804" t="str">
        <f>IF(MOD(D13804,2)=0,"EVEN","ODD")</f>
        <v>EVEN</v>
      </c>
      <c r="F13804" t="str">
        <f>IF(D13804&lt;=18,"LOW (1-18)","HIGH (19-36)")</f>
        <v>LOW (1-18)</v>
      </c>
      <c r="G13804">
        <f>INT((D13804-1)/6)+1</f>
        <v>1</v>
      </c>
      <c r="H13804">
        <f>MOD(D13804-1,6)+1</f>
        <v>2</v>
      </c>
      <c r="I13804">
        <f>37-D13804</f>
        <v>35</v>
      </c>
      <c r="J13804">
        <f>ABS(D13804-D13805)</f>
        <v>34</v>
      </c>
      <c r="K13804">
        <f>AVERAGE(D13804:D13808)</f>
        <v>2</v>
      </c>
      <c r="L13804">
        <f>AVERAGE(D13804:D13823)</f>
        <v>2</v>
      </c>
      <c r="M13804">
        <f>K13804-L13804</f>
        <v>0</v>
      </c>
      <c r="N13804" t="str">
        <f>IF(K13804&gt;L13804,"HIGH ZONE BIAS",IF(K13804&lt;L13804,"LOW ZONE BIAS","EQUILIBRIUM"))</f>
        <v>EQUILIBRIUM</v>
      </c>
    </row>
    <row r="13805">
      <c r="A13805">
        <v>13762</v>
      </c>
      <c r="B13805" t="str">
        <v>2015-03-19</v>
      </c>
      <c r="C13805" t="str">
        <v>Evening</v>
      </c>
      <c r="D13805">
        <v>36</v>
      </c>
      <c r="E13805" t="str">
        <f>IF(MOD(D13805,2)=0,"EVEN","ODD")</f>
        <v>EVEN</v>
      </c>
      <c r="F13805" t="str">
        <f>IF(D13805&lt;=18,"LOW (1-18)","HIGH (19-36)")</f>
        <v>HIGH (19-36)</v>
      </c>
      <c r="G13805">
        <f>INT((D13805-1)/6)+1</f>
        <v>6</v>
      </c>
      <c r="H13805">
        <f>MOD(D13805-1,6)+1</f>
        <v>6</v>
      </c>
      <c r="I13805">
        <f>37-D13805</f>
        <v>1</v>
      </c>
      <c r="J13805">
        <f>ABS(D13805-D13806)</f>
        <v>6</v>
      </c>
      <c r="K13805">
        <f>AVERAGE(D13805:D13809)</f>
        <v>36</v>
      </c>
      <c r="L13805">
        <f>AVERAGE(D13805:D13824)</f>
        <v>36</v>
      </c>
      <c r="M13805">
        <f>K13805-L13805</f>
        <v>0</v>
      </c>
      <c r="N13805" t="str">
        <f>IF(K13805&gt;L13805,"HIGH ZONE BIAS",IF(K13805&lt;L13805,"LOW ZONE BIAS","EQUILIBRIUM"))</f>
        <v>EQUILIBRIUM</v>
      </c>
    </row>
    <row r="13806">
      <c r="A13806">
        <v>13761</v>
      </c>
      <c r="B13806" t="str">
        <v>2015-03-19</v>
      </c>
      <c r="C13806" t="str">
        <v>Midday</v>
      </c>
      <c r="D13806">
        <v>30</v>
      </c>
      <c r="E13806" t="str">
        <f>IF(MOD(D13806,2)=0,"EVEN","ODD")</f>
        <v>EVEN</v>
      </c>
      <c r="F13806" t="str">
        <f>IF(D13806&lt;=18,"LOW (1-18)","HIGH (19-36)")</f>
        <v>HIGH (19-36)</v>
      </c>
      <c r="G13806">
        <f>INT((D13806-1)/6)+1</f>
        <v>5</v>
      </c>
      <c r="H13806">
        <f>MOD(D13806-1,6)+1</f>
        <v>6</v>
      </c>
      <c r="I13806">
        <f>37-D13806</f>
        <v>7</v>
      </c>
      <c r="J13806">
        <f>ABS(D13806-D13807)</f>
        <v>8</v>
      </c>
      <c r="K13806">
        <f>AVERAGE(D13806:D13810)</f>
        <v>30</v>
      </c>
      <c r="L13806">
        <f>AVERAGE(D13806:D13825)</f>
        <v>30</v>
      </c>
      <c r="M13806">
        <f>K13806-L13806</f>
        <v>0</v>
      </c>
      <c r="N13806" t="str">
        <f>IF(K13806&gt;L13806,"HIGH ZONE BIAS",IF(K13806&lt;L13806,"LOW ZONE BIAS","EQUILIBRIUM"))</f>
        <v>EQUILIBRIUM</v>
      </c>
    </row>
    <row r="13807">
      <c r="A13807">
        <v>13760</v>
      </c>
      <c r="B13807" t="str">
        <v>2015-03-19</v>
      </c>
      <c r="C13807" t="str">
        <v>Morning</v>
      </c>
      <c r="D13807">
        <v>22</v>
      </c>
      <c r="E13807" t="str">
        <f>IF(MOD(D13807,2)=0,"EVEN","ODD")</f>
        <v>EVEN</v>
      </c>
      <c r="F13807" t="str">
        <f>IF(D13807&lt;=18,"LOW (1-18)","HIGH (19-36)")</f>
        <v>HIGH (19-36)</v>
      </c>
      <c r="G13807">
        <f>INT((D13807-1)/6)+1</f>
        <v>4</v>
      </c>
      <c r="H13807">
        <f>MOD(D13807-1,6)+1</f>
        <v>4</v>
      </c>
      <c r="I13807">
        <f>37-D13807</f>
        <v>15</v>
      </c>
      <c r="J13807">
        <f>ABS(D13807-D13808)</f>
        <v>11</v>
      </c>
      <c r="K13807">
        <f>AVERAGE(D13807:D13811)</f>
        <v>22</v>
      </c>
      <c r="L13807">
        <f>AVERAGE(D13807:D13826)</f>
        <v>22</v>
      </c>
      <c r="M13807">
        <f>K13807-L13807</f>
        <v>0</v>
      </c>
      <c r="N13807" t="str">
        <f>IF(K13807&gt;L13807,"HIGH ZONE BIAS",IF(K13807&lt;L13807,"LOW ZONE BIAS","EQUILIBRIUM"))</f>
        <v>EQUILIBRIUM</v>
      </c>
    </row>
    <row r="13808">
      <c r="A13808">
        <v>13759</v>
      </c>
      <c r="B13808" t="str">
        <v>2015-03-18</v>
      </c>
      <c r="C13808" t="str">
        <v>Evening</v>
      </c>
      <c r="D13808">
        <v>33</v>
      </c>
      <c r="E13808" t="str">
        <f>IF(MOD(D13808,2)=0,"EVEN","ODD")</f>
        <v>ODD</v>
      </c>
      <c r="F13808" t="str">
        <f>IF(D13808&lt;=18,"LOW (1-18)","HIGH (19-36)")</f>
        <v>HIGH (19-36)</v>
      </c>
      <c r="G13808">
        <f>INT((D13808-1)/6)+1</f>
        <v>6</v>
      </c>
      <c r="H13808">
        <f>MOD(D13808-1,6)+1</f>
        <v>3</v>
      </c>
      <c r="I13808">
        <f>37-D13808</f>
        <v>4</v>
      </c>
      <c r="J13808">
        <f>ABS(D13808-D13809)</f>
        <v>2</v>
      </c>
      <c r="K13808">
        <f>AVERAGE(D13808:D13812)</f>
        <v>33</v>
      </c>
      <c r="L13808">
        <f>AVERAGE(D13808:D13827)</f>
        <v>33</v>
      </c>
      <c r="M13808">
        <f>K13808-L13808</f>
        <v>0</v>
      </c>
      <c r="N13808" t="str">
        <f>IF(K13808&gt;L13808,"HIGH ZONE BIAS",IF(K13808&lt;L13808,"LOW ZONE BIAS","EQUILIBRIUM"))</f>
        <v>EQUILIBRIUM</v>
      </c>
    </row>
    <row r="13809">
      <c r="A13809">
        <v>13758</v>
      </c>
      <c r="B13809" t="str">
        <v>2015-03-18</v>
      </c>
      <c r="C13809" t="str">
        <v>Midday</v>
      </c>
      <c r="D13809">
        <v>31</v>
      </c>
      <c r="E13809" t="str">
        <f>IF(MOD(D13809,2)=0,"EVEN","ODD")</f>
        <v>ODD</v>
      </c>
      <c r="F13809" t="str">
        <f>IF(D13809&lt;=18,"LOW (1-18)","HIGH (19-36)")</f>
        <v>HIGH (19-36)</v>
      </c>
      <c r="G13809">
        <f>INT((D13809-1)/6)+1</f>
        <v>6</v>
      </c>
      <c r="H13809">
        <f>MOD(D13809-1,6)+1</f>
        <v>1</v>
      </c>
      <c r="I13809">
        <f>37-D13809</f>
        <v>6</v>
      </c>
      <c r="J13809">
        <f>ABS(D13809-D13810)</f>
        <v>27</v>
      </c>
      <c r="K13809">
        <f>AVERAGE(D13809:D13813)</f>
        <v>31</v>
      </c>
      <c r="L13809">
        <f>AVERAGE(D13809:D13828)</f>
        <v>31</v>
      </c>
      <c r="M13809">
        <f>K13809-L13809</f>
        <v>0</v>
      </c>
      <c r="N13809" t="str">
        <f>IF(K13809&gt;L13809,"HIGH ZONE BIAS",IF(K13809&lt;L13809,"LOW ZONE BIAS","EQUILIBRIUM"))</f>
        <v>EQUILIBRIUM</v>
      </c>
    </row>
    <row r="13810">
      <c r="A13810">
        <v>13757</v>
      </c>
      <c r="B13810" t="str">
        <v>2015-03-18</v>
      </c>
      <c r="C13810" t="str">
        <v>Morning</v>
      </c>
      <c r="D13810">
        <v>4</v>
      </c>
      <c r="E13810" t="str">
        <f>IF(MOD(D13810,2)=0,"EVEN","ODD")</f>
        <v>EVEN</v>
      </c>
      <c r="F13810" t="str">
        <f>IF(D13810&lt;=18,"LOW (1-18)","HIGH (19-36)")</f>
        <v>LOW (1-18)</v>
      </c>
      <c r="G13810">
        <f>INT((D13810-1)/6)+1</f>
        <v>1</v>
      </c>
      <c r="H13810">
        <f>MOD(D13810-1,6)+1</f>
        <v>4</v>
      </c>
      <c r="I13810">
        <f>37-D13810</f>
        <v>33</v>
      </c>
      <c r="J13810">
        <f>ABS(D13810-D13811)</f>
        <v>18</v>
      </c>
      <c r="K13810">
        <f>AVERAGE(D13810:D13814)</f>
        <v>4</v>
      </c>
      <c r="L13810">
        <f>AVERAGE(D13810:D13829)</f>
        <v>4</v>
      </c>
      <c r="M13810">
        <f>K13810-L13810</f>
        <v>0</v>
      </c>
      <c r="N13810" t="str">
        <f>IF(K13810&gt;L13810,"HIGH ZONE BIAS",IF(K13810&lt;L13810,"LOW ZONE BIAS","EQUILIBRIUM"))</f>
        <v>EQUILIBRIUM</v>
      </c>
    </row>
    <row r="13811">
      <c r="A13811">
        <v>13756</v>
      </c>
      <c r="B13811" t="str">
        <v>2015-03-17</v>
      </c>
      <c r="C13811" t="str">
        <v>Evening</v>
      </c>
      <c r="D13811">
        <v>22</v>
      </c>
      <c r="E13811" t="str">
        <f>IF(MOD(D13811,2)=0,"EVEN","ODD")</f>
        <v>EVEN</v>
      </c>
      <c r="F13811" t="str">
        <f>IF(D13811&lt;=18,"LOW (1-18)","HIGH (19-36)")</f>
        <v>HIGH (19-36)</v>
      </c>
      <c r="G13811">
        <f>INT((D13811-1)/6)+1</f>
        <v>4</v>
      </c>
      <c r="H13811">
        <f>MOD(D13811-1,6)+1</f>
        <v>4</v>
      </c>
      <c r="I13811">
        <f>37-D13811</f>
        <v>15</v>
      </c>
      <c r="J13811">
        <f>ABS(D13811-D13812)</f>
        <v>2</v>
      </c>
      <c r="K13811">
        <f>AVERAGE(D13811:D13815)</f>
        <v>22</v>
      </c>
      <c r="L13811">
        <f>AVERAGE(D13811:D13830)</f>
        <v>22</v>
      </c>
      <c r="M13811">
        <f>K13811-L13811</f>
        <v>0</v>
      </c>
      <c r="N13811" t="str">
        <f>IF(K13811&gt;L13811,"HIGH ZONE BIAS",IF(K13811&lt;L13811,"LOW ZONE BIAS","EQUILIBRIUM"))</f>
        <v>EQUILIBRIUM</v>
      </c>
    </row>
    <row r="13812">
      <c r="A13812">
        <v>13755</v>
      </c>
      <c r="B13812" t="str">
        <v>2015-03-17</v>
      </c>
      <c r="C13812" t="str">
        <v>Midday</v>
      </c>
      <c r="D13812">
        <v>24</v>
      </c>
      <c r="E13812" t="str">
        <f>IF(MOD(D13812,2)=0,"EVEN","ODD")</f>
        <v>EVEN</v>
      </c>
      <c r="F13812" t="str">
        <f>IF(D13812&lt;=18,"LOW (1-18)","HIGH (19-36)")</f>
        <v>HIGH (19-36)</v>
      </c>
      <c r="G13812">
        <f>INT((D13812-1)/6)+1</f>
        <v>4</v>
      </c>
      <c r="H13812">
        <f>MOD(D13812-1,6)+1</f>
        <v>6</v>
      </c>
      <c r="I13812">
        <f>37-D13812</f>
        <v>13</v>
      </c>
      <c r="J13812">
        <f>ABS(D13812-D13813)</f>
        <v>0</v>
      </c>
      <c r="K13812">
        <f>AVERAGE(D13812:D13816)</f>
        <v>24</v>
      </c>
      <c r="L13812">
        <f>AVERAGE(D13812:D13831)</f>
        <v>24</v>
      </c>
      <c r="M13812">
        <f>K13812-L13812</f>
        <v>0</v>
      </c>
      <c r="N13812" t="str">
        <f>IF(K13812&gt;L13812,"HIGH ZONE BIAS",IF(K13812&lt;L13812,"LOW ZONE BIAS","EQUILIBRIUM"))</f>
        <v>EQUILIBRIUM</v>
      </c>
    </row>
    <row r="13813">
      <c r="A13813">
        <v>13754</v>
      </c>
      <c r="B13813" t="str">
        <v>2015-03-17</v>
      </c>
      <c r="C13813" t="str">
        <v>Morning</v>
      </c>
      <c r="D13813">
        <v>24</v>
      </c>
      <c r="E13813" t="str">
        <f>IF(MOD(D13813,2)=0,"EVEN","ODD")</f>
        <v>EVEN</v>
      </c>
      <c r="F13813" t="str">
        <f>IF(D13813&lt;=18,"LOW (1-18)","HIGH (19-36)")</f>
        <v>HIGH (19-36)</v>
      </c>
      <c r="G13813">
        <f>INT((D13813-1)/6)+1</f>
        <v>4</v>
      </c>
      <c r="H13813">
        <f>MOD(D13813-1,6)+1</f>
        <v>6</v>
      </c>
      <c r="I13813">
        <f>37-D13813</f>
        <v>13</v>
      </c>
      <c r="J13813">
        <f>ABS(D13813-D13814)</f>
        <v>16</v>
      </c>
      <c r="K13813">
        <f>AVERAGE(D13813:D13817)</f>
        <v>24</v>
      </c>
      <c r="L13813">
        <f>AVERAGE(D13813:D13832)</f>
        <v>24</v>
      </c>
      <c r="M13813">
        <f>K13813-L13813</f>
        <v>0</v>
      </c>
      <c r="N13813" t="str">
        <f>IF(K13813&gt;L13813,"HIGH ZONE BIAS",IF(K13813&lt;L13813,"LOW ZONE BIAS","EQUILIBRIUM"))</f>
        <v>EQUILIBRIUM</v>
      </c>
    </row>
    <row r="13814">
      <c r="A13814">
        <v>13753</v>
      </c>
      <c r="B13814" t="str">
        <v>2015-03-16</v>
      </c>
      <c r="C13814" t="str">
        <v>Evening</v>
      </c>
      <c r="D13814">
        <v>8</v>
      </c>
      <c r="E13814" t="str">
        <f>IF(MOD(D13814,2)=0,"EVEN","ODD")</f>
        <v>EVEN</v>
      </c>
      <c r="F13814" t="str">
        <f>IF(D13814&lt;=18,"LOW (1-18)","HIGH (19-36)")</f>
        <v>LOW (1-18)</v>
      </c>
      <c r="G13814">
        <f>INT((D13814-1)/6)+1</f>
        <v>2</v>
      </c>
      <c r="H13814">
        <f>MOD(D13814-1,6)+1</f>
        <v>2</v>
      </c>
      <c r="I13814">
        <f>37-D13814</f>
        <v>29</v>
      </c>
      <c r="J13814">
        <f>ABS(D13814-D13815)</f>
        <v>3</v>
      </c>
      <c r="K13814">
        <f>AVERAGE(D13814:D13818)</f>
        <v>8</v>
      </c>
      <c r="L13814">
        <f>AVERAGE(D13814:D13833)</f>
        <v>8</v>
      </c>
      <c r="M13814">
        <f>K13814-L13814</f>
        <v>0</v>
      </c>
      <c r="N13814" t="str">
        <f>IF(K13814&gt;L13814,"HIGH ZONE BIAS",IF(K13814&lt;L13814,"LOW ZONE BIAS","EQUILIBRIUM"))</f>
        <v>EQUILIBRIUM</v>
      </c>
    </row>
    <row r="13815">
      <c r="A13815">
        <v>13752</v>
      </c>
      <c r="B13815" t="str">
        <v>2015-03-16</v>
      </c>
      <c r="C13815" t="str">
        <v>Midday</v>
      </c>
      <c r="D13815">
        <v>5</v>
      </c>
      <c r="E13815" t="str">
        <f>IF(MOD(D13815,2)=0,"EVEN","ODD")</f>
        <v>ODD</v>
      </c>
      <c r="F13815" t="str">
        <f>IF(D13815&lt;=18,"LOW (1-18)","HIGH (19-36)")</f>
        <v>LOW (1-18)</v>
      </c>
      <c r="G13815">
        <f>INT((D13815-1)/6)+1</f>
        <v>1</v>
      </c>
      <c r="H13815">
        <f>MOD(D13815-1,6)+1</f>
        <v>5</v>
      </c>
      <c r="I13815">
        <f>37-D13815</f>
        <v>32</v>
      </c>
      <c r="J13815">
        <f>ABS(D13815-D13816)</f>
        <v>31</v>
      </c>
      <c r="K13815">
        <f>AVERAGE(D13815:D13819)</f>
        <v>5</v>
      </c>
      <c r="L13815">
        <f>AVERAGE(D13815:D13834)</f>
        <v>5</v>
      </c>
      <c r="M13815">
        <f>K13815-L13815</f>
        <v>0</v>
      </c>
      <c r="N13815" t="str">
        <f>IF(K13815&gt;L13815,"HIGH ZONE BIAS",IF(K13815&lt;L13815,"LOW ZONE BIAS","EQUILIBRIUM"))</f>
        <v>EQUILIBRIUM</v>
      </c>
    </row>
    <row r="13816">
      <c r="A13816">
        <v>13751</v>
      </c>
      <c r="B13816" t="str">
        <v>2015-03-16</v>
      </c>
      <c r="C13816" t="str">
        <v>Morning</v>
      </c>
      <c r="D13816">
        <v>36</v>
      </c>
      <c r="E13816" t="str">
        <f>IF(MOD(D13816,2)=0,"EVEN","ODD")</f>
        <v>EVEN</v>
      </c>
      <c r="F13816" t="str">
        <f>IF(D13816&lt;=18,"LOW (1-18)","HIGH (19-36)")</f>
        <v>HIGH (19-36)</v>
      </c>
      <c r="G13816">
        <f>INT((D13816-1)/6)+1</f>
        <v>6</v>
      </c>
      <c r="H13816">
        <f>MOD(D13816-1,6)+1</f>
        <v>6</v>
      </c>
      <c r="I13816">
        <f>37-D13816</f>
        <v>1</v>
      </c>
      <c r="J13816">
        <f>ABS(D13816-D13817)</f>
        <v>28</v>
      </c>
      <c r="K13816">
        <f>AVERAGE(D13816:D13820)</f>
        <v>36</v>
      </c>
      <c r="L13816">
        <f>AVERAGE(D13816:D13835)</f>
        <v>36</v>
      </c>
      <c r="M13816">
        <f>K13816-L13816</f>
        <v>0</v>
      </c>
      <c r="N13816" t="str">
        <f>IF(K13816&gt;L13816,"HIGH ZONE BIAS",IF(K13816&lt;L13816,"LOW ZONE BIAS","EQUILIBRIUM"))</f>
        <v>EQUILIBRIUM</v>
      </c>
    </row>
    <row r="13817">
      <c r="A13817">
        <v>13750</v>
      </c>
      <c r="B13817" t="str">
        <v>2015-03-14</v>
      </c>
      <c r="C13817" t="str">
        <v>Evening</v>
      </c>
      <c r="D13817">
        <v>8</v>
      </c>
      <c r="E13817" t="str">
        <f>IF(MOD(D13817,2)=0,"EVEN","ODD")</f>
        <v>EVEN</v>
      </c>
      <c r="F13817" t="str">
        <f>IF(D13817&lt;=18,"LOW (1-18)","HIGH (19-36)")</f>
        <v>LOW (1-18)</v>
      </c>
      <c r="G13817">
        <f>INT((D13817-1)/6)+1</f>
        <v>2</v>
      </c>
      <c r="H13817">
        <f>MOD(D13817-1,6)+1</f>
        <v>2</v>
      </c>
      <c r="I13817">
        <f>37-D13817</f>
        <v>29</v>
      </c>
      <c r="J13817">
        <f>ABS(D13817-D13818)</f>
        <v>14</v>
      </c>
      <c r="K13817">
        <f>AVERAGE(D13817:D13821)</f>
        <v>8</v>
      </c>
      <c r="L13817">
        <f>AVERAGE(D13817:D13836)</f>
        <v>8</v>
      </c>
      <c r="M13817">
        <f>K13817-L13817</f>
        <v>0</v>
      </c>
      <c r="N13817" t="str">
        <f>IF(K13817&gt;L13817,"HIGH ZONE BIAS",IF(K13817&lt;L13817,"LOW ZONE BIAS","EQUILIBRIUM"))</f>
        <v>EQUILIBRIUM</v>
      </c>
    </row>
    <row r="13818">
      <c r="A13818">
        <v>13749</v>
      </c>
      <c r="B13818" t="str">
        <v>2015-03-14</v>
      </c>
      <c r="C13818" t="str">
        <v>Midday</v>
      </c>
      <c r="D13818">
        <v>22</v>
      </c>
      <c r="E13818" t="str">
        <f>IF(MOD(D13818,2)=0,"EVEN","ODD")</f>
        <v>EVEN</v>
      </c>
      <c r="F13818" t="str">
        <f>IF(D13818&lt;=18,"LOW (1-18)","HIGH (19-36)")</f>
        <v>HIGH (19-36)</v>
      </c>
      <c r="G13818">
        <f>INT((D13818-1)/6)+1</f>
        <v>4</v>
      </c>
      <c r="H13818">
        <f>MOD(D13818-1,6)+1</f>
        <v>4</v>
      </c>
      <c r="I13818">
        <f>37-D13818</f>
        <v>15</v>
      </c>
      <c r="J13818">
        <f>ABS(D13818-D13819)</f>
        <v>1</v>
      </c>
      <c r="K13818">
        <f>AVERAGE(D13818:D13822)</f>
        <v>22</v>
      </c>
      <c r="L13818">
        <f>AVERAGE(D13818:D13837)</f>
        <v>22</v>
      </c>
      <c r="M13818">
        <f>K13818-L13818</f>
        <v>0</v>
      </c>
      <c r="N13818" t="str">
        <f>IF(K13818&gt;L13818,"HIGH ZONE BIAS",IF(K13818&lt;L13818,"LOW ZONE BIAS","EQUILIBRIUM"))</f>
        <v>EQUILIBRIUM</v>
      </c>
    </row>
    <row r="13819">
      <c r="A13819">
        <v>13748</v>
      </c>
      <c r="B13819" t="str">
        <v>2015-03-14</v>
      </c>
      <c r="C13819" t="str">
        <v>Morning</v>
      </c>
      <c r="D13819">
        <v>21</v>
      </c>
      <c r="E13819" t="str">
        <f>IF(MOD(D13819,2)=0,"EVEN","ODD")</f>
        <v>ODD</v>
      </c>
      <c r="F13819" t="str">
        <f>IF(D13819&lt;=18,"LOW (1-18)","HIGH (19-36)")</f>
        <v>HIGH (19-36)</v>
      </c>
      <c r="G13819">
        <f>INT((D13819-1)/6)+1</f>
        <v>4</v>
      </c>
      <c r="H13819">
        <f>MOD(D13819-1,6)+1</f>
        <v>3</v>
      </c>
      <c r="I13819">
        <f>37-D13819</f>
        <v>16</v>
      </c>
      <c r="J13819">
        <f>ABS(D13819-D13820)</f>
        <v>8</v>
      </c>
      <c r="K13819">
        <f>AVERAGE(D13819:D13823)</f>
        <v>21</v>
      </c>
      <c r="L13819">
        <f>AVERAGE(D13819:D13838)</f>
        <v>21</v>
      </c>
      <c r="M13819">
        <f>K13819-L13819</f>
        <v>0</v>
      </c>
      <c r="N13819" t="str">
        <f>IF(K13819&gt;L13819,"HIGH ZONE BIAS",IF(K13819&lt;L13819,"LOW ZONE BIAS","EQUILIBRIUM"))</f>
        <v>EQUILIBRIUM</v>
      </c>
    </row>
    <row r="13820">
      <c r="A13820">
        <v>13747</v>
      </c>
      <c r="B13820" t="str">
        <v>2015-03-13</v>
      </c>
      <c r="C13820" t="str">
        <v>Evening</v>
      </c>
      <c r="D13820">
        <v>29</v>
      </c>
      <c r="E13820" t="str">
        <f>IF(MOD(D13820,2)=0,"EVEN","ODD")</f>
        <v>ODD</v>
      </c>
      <c r="F13820" t="str">
        <f>IF(D13820&lt;=18,"LOW (1-18)","HIGH (19-36)")</f>
        <v>HIGH (19-36)</v>
      </c>
      <c r="G13820">
        <f>INT((D13820-1)/6)+1</f>
        <v>5</v>
      </c>
      <c r="H13820">
        <f>MOD(D13820-1,6)+1</f>
        <v>5</v>
      </c>
      <c r="I13820">
        <f>37-D13820</f>
        <v>8</v>
      </c>
      <c r="J13820">
        <f>ABS(D13820-D13821)</f>
        <v>22</v>
      </c>
      <c r="K13820">
        <f>AVERAGE(D13820:D13824)</f>
        <v>29</v>
      </c>
      <c r="L13820">
        <f>AVERAGE(D13820:D13839)</f>
        <v>29</v>
      </c>
      <c r="M13820">
        <f>K13820-L13820</f>
        <v>0</v>
      </c>
      <c r="N13820" t="str">
        <f>IF(K13820&gt;L13820,"HIGH ZONE BIAS",IF(K13820&lt;L13820,"LOW ZONE BIAS","EQUILIBRIUM"))</f>
        <v>EQUILIBRIUM</v>
      </c>
    </row>
    <row r="13821">
      <c r="A13821">
        <v>13746</v>
      </c>
      <c r="B13821" t="str">
        <v>2015-03-13</v>
      </c>
      <c r="C13821" t="str">
        <v>Midday</v>
      </c>
      <c r="D13821">
        <v>7</v>
      </c>
      <c r="E13821" t="str">
        <f>IF(MOD(D13821,2)=0,"EVEN","ODD")</f>
        <v>ODD</v>
      </c>
      <c r="F13821" t="str">
        <f>IF(D13821&lt;=18,"LOW (1-18)","HIGH (19-36)")</f>
        <v>LOW (1-18)</v>
      </c>
      <c r="G13821">
        <f>INT((D13821-1)/6)+1</f>
        <v>2</v>
      </c>
      <c r="H13821">
        <f>MOD(D13821-1,6)+1</f>
        <v>1</v>
      </c>
      <c r="I13821">
        <f>37-D13821</f>
        <v>30</v>
      </c>
      <c r="J13821">
        <f>ABS(D13821-D13822)</f>
        <v>14</v>
      </c>
      <c r="K13821">
        <f>AVERAGE(D13821:D13825)</f>
        <v>7</v>
      </c>
      <c r="L13821">
        <f>AVERAGE(D13821:D13840)</f>
        <v>7</v>
      </c>
      <c r="M13821">
        <f>K13821-L13821</f>
        <v>0</v>
      </c>
      <c r="N13821" t="str">
        <f>IF(K13821&gt;L13821,"HIGH ZONE BIAS",IF(K13821&lt;L13821,"LOW ZONE BIAS","EQUILIBRIUM"))</f>
        <v>EQUILIBRIUM</v>
      </c>
    </row>
    <row r="13822">
      <c r="A13822">
        <v>13745</v>
      </c>
      <c r="B13822" t="str">
        <v>2015-03-13</v>
      </c>
      <c r="C13822" t="str">
        <v>Morning</v>
      </c>
      <c r="D13822">
        <v>21</v>
      </c>
      <c r="E13822" t="str">
        <f>IF(MOD(D13822,2)=0,"EVEN","ODD")</f>
        <v>ODD</v>
      </c>
      <c r="F13822" t="str">
        <f>IF(D13822&lt;=18,"LOW (1-18)","HIGH (19-36)")</f>
        <v>HIGH (19-36)</v>
      </c>
      <c r="G13822">
        <f>INT((D13822-1)/6)+1</f>
        <v>4</v>
      </c>
      <c r="H13822">
        <f>MOD(D13822-1,6)+1</f>
        <v>3</v>
      </c>
      <c r="I13822">
        <f>37-D13822</f>
        <v>16</v>
      </c>
      <c r="J13822">
        <f>ABS(D13822-D13823)</f>
        <v>13</v>
      </c>
      <c r="K13822">
        <f>AVERAGE(D13822:D13826)</f>
        <v>21</v>
      </c>
      <c r="L13822">
        <f>AVERAGE(D13822:D13841)</f>
        <v>21</v>
      </c>
      <c r="M13822">
        <f>K13822-L13822</f>
        <v>0</v>
      </c>
      <c r="N13822" t="str">
        <f>IF(K13822&gt;L13822,"HIGH ZONE BIAS",IF(K13822&lt;L13822,"LOW ZONE BIAS","EQUILIBRIUM"))</f>
        <v>EQUILIBRIUM</v>
      </c>
    </row>
    <row r="13823">
      <c r="A13823">
        <v>13744</v>
      </c>
      <c r="B13823" t="str">
        <v>2015-03-12</v>
      </c>
      <c r="C13823" t="str">
        <v>Evening</v>
      </c>
      <c r="D13823">
        <v>8</v>
      </c>
      <c r="E13823" t="str">
        <f>IF(MOD(D13823,2)=0,"EVEN","ODD")</f>
        <v>EVEN</v>
      </c>
      <c r="F13823" t="str">
        <f>IF(D13823&lt;=18,"LOW (1-18)","HIGH (19-36)")</f>
        <v>LOW (1-18)</v>
      </c>
      <c r="G13823">
        <f>INT((D13823-1)/6)+1</f>
        <v>2</v>
      </c>
      <c r="H13823">
        <f>MOD(D13823-1,6)+1</f>
        <v>2</v>
      </c>
      <c r="I13823">
        <f>37-D13823</f>
        <v>29</v>
      </c>
      <c r="J13823">
        <f>ABS(D13823-D13824)</f>
        <v>10</v>
      </c>
      <c r="K13823">
        <f>AVERAGE(D13823:D13827)</f>
        <v>8</v>
      </c>
      <c r="L13823">
        <f>AVERAGE(D13823:D13842)</f>
        <v>8</v>
      </c>
      <c r="M13823">
        <f>K13823-L13823</f>
        <v>0</v>
      </c>
      <c r="N13823" t="str">
        <f>IF(K13823&gt;L13823,"HIGH ZONE BIAS",IF(K13823&lt;L13823,"LOW ZONE BIAS","EQUILIBRIUM"))</f>
        <v>EQUILIBRIUM</v>
      </c>
    </row>
    <row r="13824">
      <c r="A13824">
        <v>13743</v>
      </c>
      <c r="B13824" t="str">
        <v>2015-03-12</v>
      </c>
      <c r="C13824" t="str">
        <v>Midday</v>
      </c>
      <c r="D13824">
        <v>18</v>
      </c>
      <c r="E13824" t="str">
        <f>IF(MOD(D13824,2)=0,"EVEN","ODD")</f>
        <v>EVEN</v>
      </c>
      <c r="F13824" t="str">
        <f>IF(D13824&lt;=18,"LOW (1-18)","HIGH (19-36)")</f>
        <v>LOW (1-18)</v>
      </c>
      <c r="G13824">
        <f>INT((D13824-1)/6)+1</f>
        <v>3</v>
      </c>
      <c r="H13824">
        <f>MOD(D13824-1,6)+1</f>
        <v>6</v>
      </c>
      <c r="I13824">
        <f>37-D13824</f>
        <v>19</v>
      </c>
      <c r="J13824">
        <f>ABS(D13824-D13825)</f>
        <v>12</v>
      </c>
      <c r="K13824">
        <f>AVERAGE(D13824:D13828)</f>
        <v>18</v>
      </c>
      <c r="L13824">
        <f>AVERAGE(D13824:D13843)</f>
        <v>18</v>
      </c>
      <c r="M13824">
        <f>K13824-L13824</f>
        <v>0</v>
      </c>
      <c r="N13824" t="str">
        <f>IF(K13824&gt;L13824,"HIGH ZONE BIAS",IF(K13824&lt;L13824,"LOW ZONE BIAS","EQUILIBRIUM"))</f>
        <v>EQUILIBRIUM</v>
      </c>
    </row>
    <row r="13825">
      <c r="A13825">
        <v>13742</v>
      </c>
      <c r="B13825" t="str">
        <v>2015-03-12</v>
      </c>
      <c r="C13825" t="str">
        <v>Morning</v>
      </c>
      <c r="D13825">
        <v>30</v>
      </c>
      <c r="E13825" t="str">
        <f>IF(MOD(D13825,2)=0,"EVEN","ODD")</f>
        <v>EVEN</v>
      </c>
      <c r="F13825" t="str">
        <f>IF(D13825&lt;=18,"LOW (1-18)","HIGH (19-36)")</f>
        <v>HIGH (19-36)</v>
      </c>
      <c r="G13825">
        <f>INT((D13825-1)/6)+1</f>
        <v>5</v>
      </c>
      <c r="H13825">
        <f>MOD(D13825-1,6)+1</f>
        <v>6</v>
      </c>
      <c r="I13825">
        <f>37-D13825</f>
        <v>7</v>
      </c>
      <c r="J13825">
        <f>ABS(D13825-D13826)</f>
        <v>20</v>
      </c>
      <c r="K13825">
        <f>AVERAGE(D13825:D13829)</f>
        <v>30</v>
      </c>
      <c r="L13825">
        <f>AVERAGE(D13825:D13844)</f>
        <v>30</v>
      </c>
      <c r="M13825">
        <f>K13825-L13825</f>
        <v>0</v>
      </c>
      <c r="N13825" t="str">
        <f>IF(K13825&gt;L13825,"HIGH ZONE BIAS",IF(K13825&lt;L13825,"LOW ZONE BIAS","EQUILIBRIUM"))</f>
        <v>EQUILIBRIUM</v>
      </c>
    </row>
    <row r="13826">
      <c r="A13826">
        <v>13741</v>
      </c>
      <c r="B13826" t="str">
        <v>2015-03-11</v>
      </c>
      <c r="C13826" t="str">
        <v>Evening</v>
      </c>
      <c r="D13826">
        <v>10</v>
      </c>
      <c r="E13826" t="str">
        <f>IF(MOD(D13826,2)=0,"EVEN","ODD")</f>
        <v>EVEN</v>
      </c>
      <c r="F13826" t="str">
        <f>IF(D13826&lt;=18,"LOW (1-18)","HIGH (19-36)")</f>
        <v>LOW (1-18)</v>
      </c>
      <c r="G13826">
        <f>INT((D13826-1)/6)+1</f>
        <v>2</v>
      </c>
      <c r="H13826">
        <f>MOD(D13826-1,6)+1</f>
        <v>4</v>
      </c>
      <c r="I13826">
        <f>37-D13826</f>
        <v>27</v>
      </c>
      <c r="J13826">
        <f>ABS(D13826-D13827)</f>
        <v>16</v>
      </c>
      <c r="K13826">
        <f>AVERAGE(D13826:D13830)</f>
        <v>10</v>
      </c>
      <c r="L13826">
        <f>AVERAGE(D13826:D13845)</f>
        <v>10</v>
      </c>
      <c r="M13826">
        <f>K13826-L13826</f>
        <v>0</v>
      </c>
      <c r="N13826" t="str">
        <f>IF(K13826&gt;L13826,"HIGH ZONE BIAS",IF(K13826&lt;L13826,"LOW ZONE BIAS","EQUILIBRIUM"))</f>
        <v>EQUILIBRIUM</v>
      </c>
    </row>
    <row r="13827">
      <c r="A13827">
        <v>13740</v>
      </c>
      <c r="B13827" t="str">
        <v>2015-03-11</v>
      </c>
      <c r="C13827" t="str">
        <v>Midday</v>
      </c>
      <c r="D13827">
        <v>26</v>
      </c>
      <c r="E13827" t="str">
        <f>IF(MOD(D13827,2)=0,"EVEN","ODD")</f>
        <v>EVEN</v>
      </c>
      <c r="F13827" t="str">
        <f>IF(D13827&lt;=18,"LOW (1-18)","HIGH (19-36)")</f>
        <v>HIGH (19-36)</v>
      </c>
      <c r="G13827">
        <f>INT((D13827-1)/6)+1</f>
        <v>5</v>
      </c>
      <c r="H13827">
        <f>MOD(D13827-1,6)+1</f>
        <v>2</v>
      </c>
      <c r="I13827">
        <f>37-D13827</f>
        <v>11</v>
      </c>
      <c r="J13827">
        <f>ABS(D13827-D13828)</f>
        <v>22</v>
      </c>
      <c r="K13827">
        <f>AVERAGE(D13827:D13831)</f>
        <v>26</v>
      </c>
      <c r="L13827">
        <f>AVERAGE(D13827:D13846)</f>
        <v>26</v>
      </c>
      <c r="M13827">
        <f>K13827-L13827</f>
        <v>0</v>
      </c>
      <c r="N13827" t="str">
        <f>IF(K13827&gt;L13827,"HIGH ZONE BIAS",IF(K13827&lt;L13827,"LOW ZONE BIAS","EQUILIBRIUM"))</f>
        <v>EQUILIBRIUM</v>
      </c>
    </row>
    <row r="13828">
      <c r="A13828">
        <v>13739</v>
      </c>
      <c r="B13828" t="str">
        <v>2015-03-11</v>
      </c>
      <c r="C13828" t="str">
        <v>Morning</v>
      </c>
      <c r="D13828">
        <v>4</v>
      </c>
      <c r="E13828" t="str">
        <f>IF(MOD(D13828,2)=0,"EVEN","ODD")</f>
        <v>EVEN</v>
      </c>
      <c r="F13828" t="str">
        <f>IF(D13828&lt;=18,"LOW (1-18)","HIGH (19-36)")</f>
        <v>LOW (1-18)</v>
      </c>
      <c r="G13828">
        <f>INT((D13828-1)/6)+1</f>
        <v>1</v>
      </c>
      <c r="H13828">
        <f>MOD(D13828-1,6)+1</f>
        <v>4</v>
      </c>
      <c r="I13828">
        <f>37-D13828</f>
        <v>33</v>
      </c>
      <c r="J13828">
        <f>ABS(D13828-D13829)</f>
        <v>7</v>
      </c>
      <c r="K13828">
        <f>AVERAGE(D13828:D13832)</f>
        <v>4</v>
      </c>
      <c r="L13828">
        <f>AVERAGE(D13828:D13847)</f>
        <v>4</v>
      </c>
      <c r="M13828">
        <f>K13828-L13828</f>
        <v>0</v>
      </c>
      <c r="N13828" t="str">
        <f>IF(K13828&gt;L13828,"HIGH ZONE BIAS",IF(K13828&lt;L13828,"LOW ZONE BIAS","EQUILIBRIUM"))</f>
        <v>EQUILIBRIUM</v>
      </c>
    </row>
    <row r="13829">
      <c r="A13829">
        <v>13738</v>
      </c>
      <c r="B13829" t="str">
        <v>2015-03-10</v>
      </c>
      <c r="C13829" t="str">
        <v>Evening</v>
      </c>
      <c r="D13829">
        <v>11</v>
      </c>
      <c r="E13829" t="str">
        <f>IF(MOD(D13829,2)=0,"EVEN","ODD")</f>
        <v>ODD</v>
      </c>
      <c r="F13829" t="str">
        <f>IF(D13829&lt;=18,"LOW (1-18)","HIGH (19-36)")</f>
        <v>LOW (1-18)</v>
      </c>
      <c r="G13829">
        <f>INT((D13829-1)/6)+1</f>
        <v>2</v>
      </c>
      <c r="H13829">
        <f>MOD(D13829-1,6)+1</f>
        <v>5</v>
      </c>
      <c r="I13829">
        <f>37-D13829</f>
        <v>26</v>
      </c>
      <c r="J13829">
        <f>ABS(D13829-D13830)</f>
        <v>2</v>
      </c>
      <c r="K13829">
        <f>AVERAGE(D13829:D13833)</f>
        <v>11</v>
      </c>
      <c r="L13829">
        <f>AVERAGE(D13829:D13848)</f>
        <v>11</v>
      </c>
      <c r="M13829">
        <f>K13829-L13829</f>
        <v>0</v>
      </c>
      <c r="N13829" t="str">
        <f>IF(K13829&gt;L13829,"HIGH ZONE BIAS",IF(K13829&lt;L13829,"LOW ZONE BIAS","EQUILIBRIUM"))</f>
        <v>EQUILIBRIUM</v>
      </c>
    </row>
    <row r="13830">
      <c r="A13830">
        <v>13737</v>
      </c>
      <c r="B13830" t="str">
        <v>2015-03-10</v>
      </c>
      <c r="C13830" t="str">
        <v>Midday</v>
      </c>
      <c r="D13830">
        <v>13</v>
      </c>
      <c r="E13830" t="str">
        <f>IF(MOD(D13830,2)=0,"EVEN","ODD")</f>
        <v>ODD</v>
      </c>
      <c r="F13830" t="str">
        <f>IF(D13830&lt;=18,"LOW (1-18)","HIGH (19-36)")</f>
        <v>LOW (1-18)</v>
      </c>
      <c r="G13830">
        <f>INT((D13830-1)/6)+1</f>
        <v>3</v>
      </c>
      <c r="H13830">
        <f>MOD(D13830-1,6)+1</f>
        <v>1</v>
      </c>
      <c r="I13830">
        <f>37-D13830</f>
        <v>24</v>
      </c>
      <c r="J13830">
        <f>ABS(D13830-D13831)</f>
        <v>7</v>
      </c>
      <c r="K13830">
        <f>AVERAGE(D13830:D13834)</f>
        <v>13</v>
      </c>
      <c r="L13830">
        <f>AVERAGE(D13830:D13849)</f>
        <v>13</v>
      </c>
      <c r="M13830">
        <f>K13830-L13830</f>
        <v>0</v>
      </c>
      <c r="N13830" t="str">
        <f>IF(K13830&gt;L13830,"HIGH ZONE BIAS",IF(K13830&lt;L13830,"LOW ZONE BIAS","EQUILIBRIUM"))</f>
        <v>EQUILIBRIUM</v>
      </c>
    </row>
    <row r="13831">
      <c r="A13831">
        <v>13736</v>
      </c>
      <c r="B13831" t="str">
        <v>2015-03-10</v>
      </c>
      <c r="C13831" t="str">
        <v>Morning</v>
      </c>
      <c r="D13831">
        <v>6</v>
      </c>
      <c r="E13831" t="str">
        <f>IF(MOD(D13831,2)=0,"EVEN","ODD")</f>
        <v>EVEN</v>
      </c>
      <c r="F13831" t="str">
        <f>IF(D13831&lt;=18,"LOW (1-18)","HIGH (19-36)")</f>
        <v>LOW (1-18)</v>
      </c>
      <c r="G13831">
        <f>INT((D13831-1)/6)+1</f>
        <v>1</v>
      </c>
      <c r="H13831">
        <f>MOD(D13831-1,6)+1</f>
        <v>6</v>
      </c>
      <c r="I13831">
        <f>37-D13831</f>
        <v>31</v>
      </c>
      <c r="J13831">
        <f>ABS(D13831-D13832)</f>
        <v>12</v>
      </c>
      <c r="K13831">
        <f>AVERAGE(D13831:D13835)</f>
        <v>6</v>
      </c>
      <c r="L13831">
        <f>AVERAGE(D13831:D13850)</f>
        <v>6</v>
      </c>
      <c r="M13831">
        <f>K13831-L13831</f>
        <v>0</v>
      </c>
      <c r="N13831" t="str">
        <f>IF(K13831&gt;L13831,"HIGH ZONE BIAS",IF(K13831&lt;L13831,"LOW ZONE BIAS","EQUILIBRIUM"))</f>
        <v>EQUILIBRIUM</v>
      </c>
    </row>
    <row r="13832">
      <c r="A13832">
        <v>13735</v>
      </c>
      <c r="B13832" t="str">
        <v>2015-03-09</v>
      </c>
      <c r="C13832" t="str">
        <v>Evening</v>
      </c>
      <c r="D13832">
        <v>18</v>
      </c>
      <c r="E13832" t="str">
        <f>IF(MOD(D13832,2)=0,"EVEN","ODD")</f>
        <v>EVEN</v>
      </c>
      <c r="F13832" t="str">
        <f>IF(D13832&lt;=18,"LOW (1-18)","HIGH (19-36)")</f>
        <v>LOW (1-18)</v>
      </c>
      <c r="G13832">
        <f>INT((D13832-1)/6)+1</f>
        <v>3</v>
      </c>
      <c r="H13832">
        <f>MOD(D13832-1,6)+1</f>
        <v>6</v>
      </c>
      <c r="I13832">
        <f>37-D13832</f>
        <v>19</v>
      </c>
      <c r="J13832">
        <f>ABS(D13832-D13833)</f>
        <v>2</v>
      </c>
      <c r="K13832">
        <f>AVERAGE(D13832:D13836)</f>
        <v>18</v>
      </c>
      <c r="L13832">
        <f>AVERAGE(D13832:D13851)</f>
        <v>18</v>
      </c>
      <c r="M13832">
        <f>K13832-L13832</f>
        <v>0</v>
      </c>
      <c r="N13832" t="str">
        <f>IF(K13832&gt;L13832,"HIGH ZONE BIAS",IF(K13832&lt;L13832,"LOW ZONE BIAS","EQUILIBRIUM"))</f>
        <v>EQUILIBRIUM</v>
      </c>
    </row>
    <row r="13833">
      <c r="A13833">
        <v>13734</v>
      </c>
      <c r="B13833" t="str">
        <v>2015-03-09</v>
      </c>
      <c r="C13833" t="str">
        <v>Midday</v>
      </c>
      <c r="D13833">
        <v>16</v>
      </c>
      <c r="E13833" t="str">
        <f>IF(MOD(D13833,2)=0,"EVEN","ODD")</f>
        <v>EVEN</v>
      </c>
      <c r="F13833" t="str">
        <f>IF(D13833&lt;=18,"LOW (1-18)","HIGH (19-36)")</f>
        <v>LOW (1-18)</v>
      </c>
      <c r="G13833">
        <f>INT((D13833-1)/6)+1</f>
        <v>3</v>
      </c>
      <c r="H13833">
        <f>MOD(D13833-1,6)+1</f>
        <v>4</v>
      </c>
      <c r="I13833">
        <f>37-D13833</f>
        <v>21</v>
      </c>
      <c r="J13833">
        <f>ABS(D13833-D13834)</f>
        <v>13</v>
      </c>
      <c r="K13833">
        <f>AVERAGE(D13833:D13837)</f>
        <v>16</v>
      </c>
      <c r="L13833">
        <f>AVERAGE(D13833:D13852)</f>
        <v>16</v>
      </c>
      <c r="M13833">
        <f>K13833-L13833</f>
        <v>0</v>
      </c>
      <c r="N13833" t="str">
        <f>IF(K13833&gt;L13833,"HIGH ZONE BIAS",IF(K13833&lt;L13833,"LOW ZONE BIAS","EQUILIBRIUM"))</f>
        <v>EQUILIBRIUM</v>
      </c>
    </row>
    <row r="13834">
      <c r="A13834">
        <v>13733</v>
      </c>
      <c r="B13834" t="str">
        <v>2015-03-09</v>
      </c>
      <c r="C13834" t="str">
        <v>Morning</v>
      </c>
      <c r="D13834">
        <v>29</v>
      </c>
      <c r="E13834" t="str">
        <f>IF(MOD(D13834,2)=0,"EVEN","ODD")</f>
        <v>ODD</v>
      </c>
      <c r="F13834" t="str">
        <f>IF(D13834&lt;=18,"LOW (1-18)","HIGH (19-36)")</f>
        <v>HIGH (19-36)</v>
      </c>
      <c r="G13834">
        <f>INT((D13834-1)/6)+1</f>
        <v>5</v>
      </c>
      <c r="H13834">
        <f>MOD(D13834-1,6)+1</f>
        <v>5</v>
      </c>
      <c r="I13834">
        <f>37-D13834</f>
        <v>8</v>
      </c>
      <c r="J13834">
        <f>ABS(D13834-D13835)</f>
        <v>19</v>
      </c>
      <c r="K13834">
        <f>AVERAGE(D13834:D13838)</f>
        <v>29</v>
      </c>
      <c r="L13834">
        <f>AVERAGE(D13834:D13853)</f>
        <v>29</v>
      </c>
      <c r="M13834">
        <f>K13834-L13834</f>
        <v>0</v>
      </c>
      <c r="N13834" t="str">
        <f>IF(K13834&gt;L13834,"HIGH ZONE BIAS",IF(K13834&lt;L13834,"LOW ZONE BIAS","EQUILIBRIUM"))</f>
        <v>EQUILIBRIUM</v>
      </c>
    </row>
    <row r="13835">
      <c r="A13835">
        <v>13732</v>
      </c>
      <c r="B13835" t="str">
        <v>2015-03-07</v>
      </c>
      <c r="C13835" t="str">
        <v>Evening</v>
      </c>
      <c r="D13835">
        <v>10</v>
      </c>
      <c r="E13835" t="str">
        <f>IF(MOD(D13835,2)=0,"EVEN","ODD")</f>
        <v>EVEN</v>
      </c>
      <c r="F13835" t="str">
        <f>IF(D13835&lt;=18,"LOW (1-18)","HIGH (19-36)")</f>
        <v>LOW (1-18)</v>
      </c>
      <c r="G13835">
        <f>INT((D13835-1)/6)+1</f>
        <v>2</v>
      </c>
      <c r="H13835">
        <f>MOD(D13835-1,6)+1</f>
        <v>4</v>
      </c>
      <c r="I13835">
        <f>37-D13835</f>
        <v>27</v>
      </c>
      <c r="J13835">
        <f>ABS(D13835-D13836)</f>
        <v>19</v>
      </c>
      <c r="K13835">
        <f>AVERAGE(D13835:D13839)</f>
        <v>10</v>
      </c>
      <c r="L13835">
        <f>AVERAGE(D13835:D13854)</f>
        <v>10</v>
      </c>
      <c r="M13835">
        <f>K13835-L13835</f>
        <v>0</v>
      </c>
      <c r="N13835" t="str">
        <f>IF(K13835&gt;L13835,"HIGH ZONE BIAS",IF(K13835&lt;L13835,"LOW ZONE BIAS","EQUILIBRIUM"))</f>
        <v>EQUILIBRIUM</v>
      </c>
    </row>
    <row r="13836">
      <c r="A13836">
        <v>13731</v>
      </c>
      <c r="B13836" t="str">
        <v>2015-03-07</v>
      </c>
      <c r="C13836" t="str">
        <v>Midday</v>
      </c>
      <c r="D13836">
        <v>29</v>
      </c>
      <c r="E13836" t="str">
        <f>IF(MOD(D13836,2)=0,"EVEN","ODD")</f>
        <v>ODD</v>
      </c>
      <c r="F13836" t="str">
        <f>IF(D13836&lt;=18,"LOW (1-18)","HIGH (19-36)")</f>
        <v>HIGH (19-36)</v>
      </c>
      <c r="G13836">
        <f>INT((D13836-1)/6)+1</f>
        <v>5</v>
      </c>
      <c r="H13836">
        <f>MOD(D13836-1,6)+1</f>
        <v>5</v>
      </c>
      <c r="I13836">
        <f>37-D13836</f>
        <v>8</v>
      </c>
      <c r="J13836">
        <f>ABS(D13836-D13837)</f>
        <v>1</v>
      </c>
      <c r="K13836">
        <f>AVERAGE(D13836:D13840)</f>
        <v>29</v>
      </c>
      <c r="L13836">
        <f>AVERAGE(D13836:D13855)</f>
        <v>29</v>
      </c>
      <c r="M13836">
        <f>K13836-L13836</f>
        <v>0</v>
      </c>
      <c r="N13836" t="str">
        <f>IF(K13836&gt;L13836,"HIGH ZONE BIAS",IF(K13836&lt;L13836,"LOW ZONE BIAS","EQUILIBRIUM"))</f>
        <v>EQUILIBRIUM</v>
      </c>
    </row>
    <row r="13837">
      <c r="A13837">
        <v>13730</v>
      </c>
      <c r="B13837" t="str">
        <v>2015-03-07</v>
      </c>
      <c r="C13837" t="str">
        <v>Morning</v>
      </c>
      <c r="D13837">
        <v>30</v>
      </c>
      <c r="E13837" t="str">
        <f>IF(MOD(D13837,2)=0,"EVEN","ODD")</f>
        <v>EVEN</v>
      </c>
      <c r="F13837" t="str">
        <f>IF(D13837&lt;=18,"LOW (1-18)","HIGH (19-36)")</f>
        <v>HIGH (19-36)</v>
      </c>
      <c r="G13837">
        <f>INT((D13837-1)/6)+1</f>
        <v>5</v>
      </c>
      <c r="H13837">
        <f>MOD(D13837-1,6)+1</f>
        <v>6</v>
      </c>
      <c r="I13837">
        <f>37-D13837</f>
        <v>7</v>
      </c>
      <c r="J13837">
        <f>ABS(D13837-D13838)</f>
        <v>3</v>
      </c>
      <c r="K13837">
        <f>AVERAGE(D13837:D13841)</f>
        <v>30</v>
      </c>
      <c r="L13837">
        <f>AVERAGE(D13837:D13856)</f>
        <v>30</v>
      </c>
      <c r="M13837">
        <f>K13837-L13837</f>
        <v>0</v>
      </c>
      <c r="N13837" t="str">
        <f>IF(K13837&gt;L13837,"HIGH ZONE BIAS",IF(K13837&lt;L13837,"LOW ZONE BIAS","EQUILIBRIUM"))</f>
        <v>EQUILIBRIUM</v>
      </c>
    </row>
    <row r="13838">
      <c r="A13838">
        <v>13729</v>
      </c>
      <c r="B13838" t="str">
        <v>2015-03-06</v>
      </c>
      <c r="C13838" t="str">
        <v>Evening</v>
      </c>
      <c r="D13838">
        <v>27</v>
      </c>
      <c r="E13838" t="str">
        <f>IF(MOD(D13838,2)=0,"EVEN","ODD")</f>
        <v>ODD</v>
      </c>
      <c r="F13838" t="str">
        <f>IF(D13838&lt;=18,"LOW (1-18)","HIGH (19-36)")</f>
        <v>HIGH (19-36)</v>
      </c>
      <c r="G13838">
        <f>INT((D13838-1)/6)+1</f>
        <v>5</v>
      </c>
      <c r="H13838">
        <f>MOD(D13838-1,6)+1</f>
        <v>3</v>
      </c>
      <c r="I13838">
        <f>37-D13838</f>
        <v>10</v>
      </c>
      <c r="J13838">
        <f>ABS(D13838-D13839)</f>
        <v>15</v>
      </c>
      <c r="K13838">
        <f>AVERAGE(D13838:D13842)</f>
        <v>27</v>
      </c>
      <c r="L13838">
        <f>AVERAGE(D13838:D13857)</f>
        <v>27</v>
      </c>
      <c r="M13838">
        <f>K13838-L13838</f>
        <v>0</v>
      </c>
      <c r="N13838" t="str">
        <f>IF(K13838&gt;L13838,"HIGH ZONE BIAS",IF(K13838&lt;L13838,"LOW ZONE BIAS","EQUILIBRIUM"))</f>
        <v>EQUILIBRIUM</v>
      </c>
    </row>
    <row r="13839">
      <c r="A13839">
        <v>13728</v>
      </c>
      <c r="B13839" t="str">
        <v>2015-03-06</v>
      </c>
      <c r="C13839" t="str">
        <v>Midday</v>
      </c>
      <c r="D13839">
        <v>12</v>
      </c>
      <c r="E13839" t="str">
        <f>IF(MOD(D13839,2)=0,"EVEN","ODD")</f>
        <v>EVEN</v>
      </c>
      <c r="F13839" t="str">
        <f>IF(D13839&lt;=18,"LOW (1-18)","HIGH (19-36)")</f>
        <v>LOW (1-18)</v>
      </c>
      <c r="G13839">
        <f>INT((D13839-1)/6)+1</f>
        <v>2</v>
      </c>
      <c r="H13839">
        <f>MOD(D13839-1,6)+1</f>
        <v>6</v>
      </c>
      <c r="I13839">
        <f>37-D13839</f>
        <v>25</v>
      </c>
      <c r="J13839">
        <f>ABS(D13839-D13840)</f>
        <v>16</v>
      </c>
      <c r="K13839">
        <f>AVERAGE(D13839:D13843)</f>
        <v>12</v>
      </c>
      <c r="L13839">
        <f>AVERAGE(D13839:D13858)</f>
        <v>12</v>
      </c>
      <c r="M13839">
        <f>K13839-L13839</f>
        <v>0</v>
      </c>
      <c r="N13839" t="str">
        <f>IF(K13839&gt;L13839,"HIGH ZONE BIAS",IF(K13839&lt;L13839,"LOW ZONE BIAS","EQUILIBRIUM"))</f>
        <v>EQUILIBRIUM</v>
      </c>
    </row>
    <row r="13840">
      <c r="A13840">
        <v>13727</v>
      </c>
      <c r="B13840" t="str">
        <v>2015-03-06</v>
      </c>
      <c r="C13840" t="str">
        <v>Morning</v>
      </c>
      <c r="D13840">
        <v>28</v>
      </c>
      <c r="E13840" t="str">
        <f>IF(MOD(D13840,2)=0,"EVEN","ODD")</f>
        <v>EVEN</v>
      </c>
      <c r="F13840" t="str">
        <f>IF(D13840&lt;=18,"LOW (1-18)","HIGH (19-36)")</f>
        <v>HIGH (19-36)</v>
      </c>
      <c r="G13840">
        <f>INT((D13840-1)/6)+1</f>
        <v>5</v>
      </c>
      <c r="H13840">
        <f>MOD(D13840-1,6)+1</f>
        <v>4</v>
      </c>
      <c r="I13840">
        <f>37-D13840</f>
        <v>9</v>
      </c>
      <c r="J13840">
        <f>ABS(D13840-D13841)</f>
        <v>26</v>
      </c>
      <c r="K13840">
        <f>AVERAGE(D13840:D13844)</f>
        <v>28</v>
      </c>
      <c r="L13840">
        <f>AVERAGE(D13840:D13859)</f>
        <v>28</v>
      </c>
      <c r="M13840">
        <f>K13840-L13840</f>
        <v>0</v>
      </c>
      <c r="N13840" t="str">
        <f>IF(K13840&gt;L13840,"HIGH ZONE BIAS",IF(K13840&lt;L13840,"LOW ZONE BIAS","EQUILIBRIUM"))</f>
        <v>EQUILIBRIUM</v>
      </c>
    </row>
    <row r="13841">
      <c r="A13841">
        <v>13726</v>
      </c>
      <c r="B13841" t="str">
        <v>2015-03-05</v>
      </c>
      <c r="C13841" t="str">
        <v>Evening</v>
      </c>
      <c r="D13841">
        <v>2</v>
      </c>
      <c r="E13841" t="str">
        <f>IF(MOD(D13841,2)=0,"EVEN","ODD")</f>
        <v>EVEN</v>
      </c>
      <c r="F13841" t="str">
        <f>IF(D13841&lt;=18,"LOW (1-18)","HIGH (19-36)")</f>
        <v>LOW (1-18)</v>
      </c>
      <c r="G13841">
        <f>INT((D13841-1)/6)+1</f>
        <v>1</v>
      </c>
      <c r="H13841">
        <f>MOD(D13841-1,6)+1</f>
        <v>2</v>
      </c>
      <c r="I13841">
        <f>37-D13841</f>
        <v>35</v>
      </c>
      <c r="J13841">
        <f>ABS(D13841-D13842)</f>
        <v>23</v>
      </c>
      <c r="K13841">
        <f>AVERAGE(D13841:D13845)</f>
        <v>2</v>
      </c>
      <c r="L13841">
        <f>AVERAGE(D13841:D13860)</f>
        <v>2</v>
      </c>
      <c r="M13841">
        <f>K13841-L13841</f>
        <v>0</v>
      </c>
      <c r="N13841" t="str">
        <f>IF(K13841&gt;L13841,"HIGH ZONE BIAS",IF(K13841&lt;L13841,"LOW ZONE BIAS","EQUILIBRIUM"))</f>
        <v>EQUILIBRIUM</v>
      </c>
    </row>
    <row r="13842">
      <c r="A13842">
        <v>13725</v>
      </c>
      <c r="B13842" t="str">
        <v>2015-03-05</v>
      </c>
      <c r="C13842" t="str">
        <v>Midday</v>
      </c>
      <c r="D13842">
        <v>25</v>
      </c>
      <c r="E13842" t="str">
        <f>IF(MOD(D13842,2)=0,"EVEN","ODD")</f>
        <v>ODD</v>
      </c>
      <c r="F13842" t="str">
        <f>IF(D13842&lt;=18,"LOW (1-18)","HIGH (19-36)")</f>
        <v>HIGH (19-36)</v>
      </c>
      <c r="G13842">
        <f>INT((D13842-1)/6)+1</f>
        <v>5</v>
      </c>
      <c r="H13842">
        <f>MOD(D13842-1,6)+1</f>
        <v>1</v>
      </c>
      <c r="I13842">
        <f>37-D13842</f>
        <v>12</v>
      </c>
      <c r="J13842">
        <f>ABS(D13842-D13843)</f>
        <v>24</v>
      </c>
      <c r="K13842">
        <f>AVERAGE(D13842:D13846)</f>
        <v>25</v>
      </c>
      <c r="L13842">
        <f>AVERAGE(D13842:D13861)</f>
        <v>25</v>
      </c>
      <c r="M13842">
        <f>K13842-L13842</f>
        <v>0</v>
      </c>
      <c r="N13842" t="str">
        <f>IF(K13842&gt;L13842,"HIGH ZONE BIAS",IF(K13842&lt;L13842,"LOW ZONE BIAS","EQUILIBRIUM"))</f>
        <v>EQUILIBRIUM</v>
      </c>
    </row>
    <row r="13843">
      <c r="A13843">
        <v>13724</v>
      </c>
      <c r="B13843" t="str">
        <v>2015-03-05</v>
      </c>
      <c r="C13843" t="str">
        <v>Morning</v>
      </c>
      <c r="D13843">
        <v>1</v>
      </c>
      <c r="E13843" t="str">
        <f>IF(MOD(D13843,2)=0,"EVEN","ODD")</f>
        <v>ODD</v>
      </c>
      <c r="F13843" t="str">
        <f>IF(D13843&lt;=18,"LOW (1-18)","HIGH (19-36)")</f>
        <v>LOW (1-18)</v>
      </c>
      <c r="G13843">
        <f>INT((D13843-1)/6)+1</f>
        <v>1</v>
      </c>
      <c r="H13843">
        <f>MOD(D13843-1,6)+1</f>
        <v>1</v>
      </c>
      <c r="I13843">
        <f>37-D13843</f>
        <v>36</v>
      </c>
      <c r="J13843">
        <f>ABS(D13843-D13844)</f>
        <v>4</v>
      </c>
      <c r="K13843">
        <f>AVERAGE(D13843:D13847)</f>
        <v>1</v>
      </c>
      <c r="L13843">
        <f>AVERAGE(D13843:D13862)</f>
        <v>1</v>
      </c>
      <c r="M13843">
        <f>K13843-L13843</f>
        <v>0</v>
      </c>
      <c r="N13843" t="str">
        <f>IF(K13843&gt;L13843,"HIGH ZONE BIAS",IF(K13843&lt;L13843,"LOW ZONE BIAS","EQUILIBRIUM"))</f>
        <v>EQUILIBRIUM</v>
      </c>
    </row>
    <row r="13844">
      <c r="A13844">
        <v>13723</v>
      </c>
      <c r="B13844" t="str">
        <v>2015-03-04</v>
      </c>
      <c r="C13844" t="str">
        <v>Evening</v>
      </c>
      <c r="D13844">
        <v>5</v>
      </c>
      <c r="E13844" t="str">
        <f>IF(MOD(D13844,2)=0,"EVEN","ODD")</f>
        <v>ODD</v>
      </c>
      <c r="F13844" t="str">
        <f>IF(D13844&lt;=18,"LOW (1-18)","HIGH (19-36)")</f>
        <v>LOW (1-18)</v>
      </c>
      <c r="G13844">
        <f>INT((D13844-1)/6)+1</f>
        <v>1</v>
      </c>
      <c r="H13844">
        <f>MOD(D13844-1,6)+1</f>
        <v>5</v>
      </c>
      <c r="I13844">
        <f>37-D13844</f>
        <v>32</v>
      </c>
      <c r="J13844">
        <f>ABS(D13844-D13845)</f>
        <v>13</v>
      </c>
      <c r="K13844">
        <f>AVERAGE(D13844:D13848)</f>
        <v>5</v>
      </c>
      <c r="L13844">
        <f>AVERAGE(D13844:D13863)</f>
        <v>5</v>
      </c>
      <c r="M13844">
        <f>K13844-L13844</f>
        <v>0</v>
      </c>
      <c r="N13844" t="str">
        <f>IF(K13844&gt;L13844,"HIGH ZONE BIAS",IF(K13844&lt;L13844,"LOW ZONE BIAS","EQUILIBRIUM"))</f>
        <v>EQUILIBRIUM</v>
      </c>
    </row>
    <row r="13845">
      <c r="A13845">
        <v>13722</v>
      </c>
      <c r="B13845" t="str">
        <v>2015-03-04</v>
      </c>
      <c r="C13845" t="str">
        <v>Midday</v>
      </c>
      <c r="D13845">
        <v>18</v>
      </c>
      <c r="E13845" t="str">
        <f>IF(MOD(D13845,2)=0,"EVEN","ODD")</f>
        <v>EVEN</v>
      </c>
      <c r="F13845" t="str">
        <f>IF(D13845&lt;=18,"LOW (1-18)","HIGH (19-36)")</f>
        <v>LOW (1-18)</v>
      </c>
      <c r="G13845">
        <f>INT((D13845-1)/6)+1</f>
        <v>3</v>
      </c>
      <c r="H13845">
        <f>MOD(D13845-1,6)+1</f>
        <v>6</v>
      </c>
      <c r="I13845">
        <f>37-D13845</f>
        <v>19</v>
      </c>
      <c r="J13845">
        <f>ABS(D13845-D13846)</f>
        <v>1</v>
      </c>
      <c r="K13845">
        <f>AVERAGE(D13845:D13849)</f>
        <v>18</v>
      </c>
      <c r="L13845">
        <f>AVERAGE(D13845:D13864)</f>
        <v>18</v>
      </c>
      <c r="M13845">
        <f>K13845-L13845</f>
        <v>0</v>
      </c>
      <c r="N13845" t="str">
        <f>IF(K13845&gt;L13845,"HIGH ZONE BIAS",IF(K13845&lt;L13845,"LOW ZONE BIAS","EQUILIBRIUM"))</f>
        <v>EQUILIBRIUM</v>
      </c>
    </row>
    <row r="13846">
      <c r="A13846">
        <v>13721</v>
      </c>
      <c r="B13846" t="str">
        <v>2015-03-04</v>
      </c>
      <c r="C13846" t="str">
        <v>Morning</v>
      </c>
      <c r="D13846">
        <v>19</v>
      </c>
      <c r="E13846" t="str">
        <f>IF(MOD(D13846,2)=0,"EVEN","ODD")</f>
        <v>ODD</v>
      </c>
      <c r="F13846" t="str">
        <f>IF(D13846&lt;=18,"LOW (1-18)","HIGH (19-36)")</f>
        <v>HIGH (19-36)</v>
      </c>
      <c r="G13846">
        <f>INT((D13846-1)/6)+1</f>
        <v>4</v>
      </c>
      <c r="H13846">
        <f>MOD(D13846-1,6)+1</f>
        <v>1</v>
      </c>
      <c r="I13846">
        <f>37-D13846</f>
        <v>18</v>
      </c>
      <c r="J13846">
        <f>ABS(D13846-D13847)</f>
        <v>3</v>
      </c>
      <c r="K13846">
        <f>AVERAGE(D13846:D13850)</f>
        <v>19</v>
      </c>
      <c r="L13846">
        <f>AVERAGE(D13846:D13865)</f>
        <v>19</v>
      </c>
      <c r="M13846">
        <f>K13846-L13846</f>
        <v>0</v>
      </c>
      <c r="N13846" t="str">
        <f>IF(K13846&gt;L13846,"HIGH ZONE BIAS",IF(K13846&lt;L13846,"LOW ZONE BIAS","EQUILIBRIUM"))</f>
        <v>EQUILIBRIUM</v>
      </c>
    </row>
    <row r="13847">
      <c r="A13847">
        <v>13720</v>
      </c>
      <c r="B13847" t="str">
        <v>2015-03-03</v>
      </c>
      <c r="C13847" t="str">
        <v>Evening</v>
      </c>
      <c r="D13847">
        <v>16</v>
      </c>
      <c r="E13847" t="str">
        <f>IF(MOD(D13847,2)=0,"EVEN","ODD")</f>
        <v>EVEN</v>
      </c>
      <c r="F13847" t="str">
        <f>IF(D13847&lt;=18,"LOW (1-18)","HIGH (19-36)")</f>
        <v>LOW (1-18)</v>
      </c>
      <c r="G13847">
        <f>INT((D13847-1)/6)+1</f>
        <v>3</v>
      </c>
      <c r="H13847">
        <f>MOD(D13847-1,6)+1</f>
        <v>4</v>
      </c>
      <c r="I13847">
        <f>37-D13847</f>
        <v>21</v>
      </c>
      <c r="J13847">
        <f>ABS(D13847-D13848)</f>
        <v>1</v>
      </c>
      <c r="K13847">
        <f>AVERAGE(D13847:D13851)</f>
        <v>16</v>
      </c>
      <c r="L13847">
        <f>AVERAGE(D13847:D13866)</f>
        <v>16</v>
      </c>
      <c r="M13847">
        <f>K13847-L13847</f>
        <v>0</v>
      </c>
      <c r="N13847" t="str">
        <f>IF(K13847&gt;L13847,"HIGH ZONE BIAS",IF(K13847&lt;L13847,"LOW ZONE BIAS","EQUILIBRIUM"))</f>
        <v>EQUILIBRIUM</v>
      </c>
    </row>
    <row r="13848">
      <c r="A13848">
        <v>13719</v>
      </c>
      <c r="B13848" t="str">
        <v>2015-03-03</v>
      </c>
      <c r="C13848" t="str">
        <v>Midday</v>
      </c>
      <c r="D13848">
        <v>17</v>
      </c>
      <c r="E13848" t="str">
        <f>IF(MOD(D13848,2)=0,"EVEN","ODD")</f>
        <v>ODD</v>
      </c>
      <c r="F13848" t="str">
        <f>IF(D13848&lt;=18,"LOW (1-18)","HIGH (19-36)")</f>
        <v>LOW (1-18)</v>
      </c>
      <c r="G13848">
        <f>INT((D13848-1)/6)+1</f>
        <v>3</v>
      </c>
      <c r="H13848">
        <f>MOD(D13848-1,6)+1</f>
        <v>5</v>
      </c>
      <c r="I13848">
        <f>37-D13848</f>
        <v>20</v>
      </c>
      <c r="J13848">
        <f>ABS(D13848-D13849)</f>
        <v>5</v>
      </c>
      <c r="K13848">
        <f>AVERAGE(D13848:D13852)</f>
        <v>17</v>
      </c>
      <c r="L13848">
        <f>AVERAGE(D13848:D13867)</f>
        <v>17</v>
      </c>
      <c r="M13848">
        <f>K13848-L13848</f>
        <v>0</v>
      </c>
      <c r="N13848" t="str">
        <f>IF(K13848&gt;L13848,"HIGH ZONE BIAS",IF(K13848&lt;L13848,"LOW ZONE BIAS","EQUILIBRIUM"))</f>
        <v>EQUILIBRIUM</v>
      </c>
    </row>
    <row r="13849">
      <c r="A13849">
        <v>13718</v>
      </c>
      <c r="B13849" t="str">
        <v>2015-03-03</v>
      </c>
      <c r="C13849" t="str">
        <v>Morning</v>
      </c>
      <c r="D13849">
        <v>12</v>
      </c>
      <c r="E13849" t="str">
        <f>IF(MOD(D13849,2)=0,"EVEN","ODD")</f>
        <v>EVEN</v>
      </c>
      <c r="F13849" t="str">
        <f>IF(D13849&lt;=18,"LOW (1-18)","HIGH (19-36)")</f>
        <v>LOW (1-18)</v>
      </c>
      <c r="G13849">
        <f>INT((D13849-1)/6)+1</f>
        <v>2</v>
      </c>
      <c r="H13849">
        <f>MOD(D13849-1,6)+1</f>
        <v>6</v>
      </c>
      <c r="I13849">
        <f>37-D13849</f>
        <v>25</v>
      </c>
      <c r="J13849">
        <f>ABS(D13849-D13850)</f>
        <v>3</v>
      </c>
      <c r="K13849">
        <f>AVERAGE(D13849:D13853)</f>
        <v>12</v>
      </c>
      <c r="L13849">
        <f>AVERAGE(D13849:D13868)</f>
        <v>12</v>
      </c>
      <c r="M13849">
        <f>K13849-L13849</f>
        <v>0</v>
      </c>
      <c r="N13849" t="str">
        <f>IF(K13849&gt;L13849,"HIGH ZONE BIAS",IF(K13849&lt;L13849,"LOW ZONE BIAS","EQUILIBRIUM"))</f>
        <v>EQUILIBRIUM</v>
      </c>
    </row>
    <row r="13850">
      <c r="A13850">
        <v>13717</v>
      </c>
      <c r="B13850" t="str">
        <v>2015-03-02</v>
      </c>
      <c r="C13850" t="str">
        <v>Evening</v>
      </c>
      <c r="D13850">
        <v>9</v>
      </c>
      <c r="E13850" t="str">
        <f>IF(MOD(D13850,2)=0,"EVEN","ODD")</f>
        <v>ODD</v>
      </c>
      <c r="F13850" t="str">
        <f>IF(D13850&lt;=18,"LOW (1-18)","HIGH (19-36)")</f>
        <v>LOW (1-18)</v>
      </c>
      <c r="G13850">
        <f>INT((D13850-1)/6)+1</f>
        <v>2</v>
      </c>
      <c r="H13850">
        <f>MOD(D13850-1,6)+1</f>
        <v>3</v>
      </c>
      <c r="I13850">
        <f>37-D13850</f>
        <v>28</v>
      </c>
      <c r="J13850">
        <f>ABS(D13850-D13851)</f>
        <v>26</v>
      </c>
      <c r="K13850">
        <f>AVERAGE(D13850:D13854)</f>
        <v>9</v>
      </c>
      <c r="L13850">
        <f>AVERAGE(D13850:D13869)</f>
        <v>9</v>
      </c>
      <c r="M13850">
        <f>K13850-L13850</f>
        <v>0</v>
      </c>
      <c r="N13850" t="str">
        <f>IF(K13850&gt;L13850,"HIGH ZONE BIAS",IF(K13850&lt;L13850,"LOW ZONE BIAS","EQUILIBRIUM"))</f>
        <v>EQUILIBRIUM</v>
      </c>
    </row>
    <row r="13851">
      <c r="A13851">
        <v>13716</v>
      </c>
      <c r="B13851" t="str">
        <v>2015-03-02</v>
      </c>
      <c r="C13851" t="str">
        <v>Midday</v>
      </c>
      <c r="D13851">
        <v>35</v>
      </c>
      <c r="E13851" t="str">
        <f>IF(MOD(D13851,2)=0,"EVEN","ODD")</f>
        <v>ODD</v>
      </c>
      <c r="F13851" t="str">
        <f>IF(D13851&lt;=18,"LOW (1-18)","HIGH (19-36)")</f>
        <v>HIGH (19-36)</v>
      </c>
      <c r="G13851">
        <f>INT((D13851-1)/6)+1</f>
        <v>6</v>
      </c>
      <c r="H13851">
        <f>MOD(D13851-1,6)+1</f>
        <v>5</v>
      </c>
      <c r="I13851">
        <f>37-D13851</f>
        <v>2</v>
      </c>
      <c r="J13851">
        <f>ABS(D13851-D13852)</f>
        <v>14</v>
      </c>
      <c r="K13851">
        <f>AVERAGE(D13851:D13855)</f>
        <v>35</v>
      </c>
      <c r="L13851">
        <f>AVERAGE(D13851:D13870)</f>
        <v>35</v>
      </c>
      <c r="M13851">
        <f>K13851-L13851</f>
        <v>0</v>
      </c>
      <c r="N13851" t="str">
        <f>IF(K13851&gt;L13851,"HIGH ZONE BIAS",IF(K13851&lt;L13851,"LOW ZONE BIAS","EQUILIBRIUM"))</f>
        <v>EQUILIBRIUM</v>
      </c>
    </row>
    <row r="13852">
      <c r="A13852">
        <v>13715</v>
      </c>
      <c r="B13852" t="str">
        <v>2015-03-02</v>
      </c>
      <c r="C13852" t="str">
        <v>Morning</v>
      </c>
      <c r="D13852">
        <v>21</v>
      </c>
      <c r="E13852" t="str">
        <f>IF(MOD(D13852,2)=0,"EVEN","ODD")</f>
        <v>ODD</v>
      </c>
      <c r="F13852" t="str">
        <f>IF(D13852&lt;=18,"LOW (1-18)","HIGH (19-36)")</f>
        <v>HIGH (19-36)</v>
      </c>
      <c r="G13852">
        <f>INT((D13852-1)/6)+1</f>
        <v>4</v>
      </c>
      <c r="H13852">
        <f>MOD(D13852-1,6)+1</f>
        <v>3</v>
      </c>
      <c r="I13852">
        <f>37-D13852</f>
        <v>16</v>
      </c>
      <c r="J13852">
        <f>ABS(D13852-D13853)</f>
        <v>14</v>
      </c>
      <c r="K13852">
        <f>AVERAGE(D13852:D13856)</f>
        <v>21</v>
      </c>
      <c r="L13852">
        <f>AVERAGE(D13852:D13871)</f>
        <v>21</v>
      </c>
      <c r="M13852">
        <f>K13852-L13852</f>
        <v>0</v>
      </c>
      <c r="N13852" t="str">
        <f>IF(K13852&gt;L13852,"HIGH ZONE BIAS",IF(K13852&lt;L13852,"LOW ZONE BIAS","EQUILIBRIUM"))</f>
        <v>EQUILIBRIUM</v>
      </c>
    </row>
    <row r="13853">
      <c r="A13853">
        <v>13714</v>
      </c>
      <c r="B13853" t="str">
        <v>2015-02-28</v>
      </c>
      <c r="C13853" t="str">
        <v>Evening</v>
      </c>
      <c r="D13853">
        <v>35</v>
      </c>
      <c r="E13853" t="str">
        <f>IF(MOD(D13853,2)=0,"EVEN","ODD")</f>
        <v>ODD</v>
      </c>
      <c r="F13853" t="str">
        <f>IF(D13853&lt;=18,"LOW (1-18)","HIGH (19-36)")</f>
        <v>HIGH (19-36)</v>
      </c>
      <c r="G13853">
        <f>INT((D13853-1)/6)+1</f>
        <v>6</v>
      </c>
      <c r="H13853">
        <f>MOD(D13853-1,6)+1</f>
        <v>5</v>
      </c>
      <c r="I13853">
        <f>37-D13853</f>
        <v>2</v>
      </c>
      <c r="J13853">
        <f>ABS(D13853-D13854)</f>
        <v>9</v>
      </c>
      <c r="K13853">
        <f>AVERAGE(D13853:D13857)</f>
        <v>35</v>
      </c>
      <c r="L13853">
        <f>AVERAGE(D13853:D13872)</f>
        <v>35</v>
      </c>
      <c r="M13853">
        <f>K13853-L13853</f>
        <v>0</v>
      </c>
      <c r="N13853" t="str">
        <f>IF(K13853&gt;L13853,"HIGH ZONE BIAS",IF(K13853&lt;L13853,"LOW ZONE BIAS","EQUILIBRIUM"))</f>
        <v>EQUILIBRIUM</v>
      </c>
    </row>
    <row r="13854">
      <c r="A13854">
        <v>13713</v>
      </c>
      <c r="B13854" t="str">
        <v>2015-02-28</v>
      </c>
      <c r="C13854" t="str">
        <v>Midday</v>
      </c>
      <c r="D13854">
        <v>26</v>
      </c>
      <c r="E13854" t="str">
        <f>IF(MOD(D13854,2)=0,"EVEN","ODD")</f>
        <v>EVEN</v>
      </c>
      <c r="F13854" t="str">
        <f>IF(D13854&lt;=18,"LOW (1-18)","HIGH (19-36)")</f>
        <v>HIGH (19-36)</v>
      </c>
      <c r="G13854">
        <f>INT((D13854-1)/6)+1</f>
        <v>5</v>
      </c>
      <c r="H13854">
        <f>MOD(D13854-1,6)+1</f>
        <v>2</v>
      </c>
      <c r="I13854">
        <f>37-D13854</f>
        <v>11</v>
      </c>
      <c r="J13854">
        <f>ABS(D13854-D13855)</f>
        <v>5</v>
      </c>
      <c r="K13854">
        <f>AVERAGE(D13854:D13858)</f>
        <v>26</v>
      </c>
      <c r="L13854">
        <f>AVERAGE(D13854:D13873)</f>
        <v>26</v>
      </c>
      <c r="M13854">
        <f>K13854-L13854</f>
        <v>0</v>
      </c>
      <c r="N13854" t="str">
        <f>IF(K13854&gt;L13854,"HIGH ZONE BIAS",IF(K13854&lt;L13854,"LOW ZONE BIAS","EQUILIBRIUM"))</f>
        <v>EQUILIBRIUM</v>
      </c>
    </row>
    <row r="13855">
      <c r="A13855">
        <v>13712</v>
      </c>
      <c r="B13855" t="str">
        <v>2015-02-28</v>
      </c>
      <c r="C13855" t="str">
        <v>Morning</v>
      </c>
      <c r="D13855">
        <v>21</v>
      </c>
      <c r="E13855" t="str">
        <f>IF(MOD(D13855,2)=0,"EVEN","ODD")</f>
        <v>ODD</v>
      </c>
      <c r="F13855" t="str">
        <f>IF(D13855&lt;=18,"LOW (1-18)","HIGH (19-36)")</f>
        <v>HIGH (19-36)</v>
      </c>
      <c r="G13855">
        <f>INT((D13855-1)/6)+1</f>
        <v>4</v>
      </c>
      <c r="H13855">
        <f>MOD(D13855-1,6)+1</f>
        <v>3</v>
      </c>
      <c r="I13855">
        <f>37-D13855</f>
        <v>16</v>
      </c>
      <c r="J13855">
        <f>ABS(D13855-D13856)</f>
        <v>15</v>
      </c>
      <c r="K13855">
        <f>AVERAGE(D13855:D13859)</f>
        <v>21</v>
      </c>
      <c r="L13855">
        <f>AVERAGE(D13855:D13874)</f>
        <v>21</v>
      </c>
      <c r="M13855">
        <f>K13855-L13855</f>
        <v>0</v>
      </c>
      <c r="N13855" t="str">
        <f>IF(K13855&gt;L13855,"HIGH ZONE BIAS",IF(K13855&lt;L13855,"LOW ZONE BIAS","EQUILIBRIUM"))</f>
        <v>EQUILIBRIUM</v>
      </c>
    </row>
    <row r="13856">
      <c r="A13856">
        <v>13711</v>
      </c>
      <c r="B13856" t="str">
        <v>2015-02-27</v>
      </c>
      <c r="C13856" t="str">
        <v>Evening</v>
      </c>
      <c r="D13856">
        <v>6</v>
      </c>
      <c r="E13856" t="str">
        <f>IF(MOD(D13856,2)=0,"EVEN","ODD")</f>
        <v>EVEN</v>
      </c>
      <c r="F13856" t="str">
        <f>IF(D13856&lt;=18,"LOW (1-18)","HIGH (19-36)")</f>
        <v>LOW (1-18)</v>
      </c>
      <c r="G13856">
        <f>INT((D13856-1)/6)+1</f>
        <v>1</v>
      </c>
      <c r="H13856">
        <f>MOD(D13856-1,6)+1</f>
        <v>6</v>
      </c>
      <c r="I13856">
        <f>37-D13856</f>
        <v>31</v>
      </c>
      <c r="J13856">
        <f>ABS(D13856-D13857)</f>
        <v>28</v>
      </c>
      <c r="K13856">
        <f>AVERAGE(D13856:D13860)</f>
        <v>6</v>
      </c>
      <c r="L13856">
        <f>AVERAGE(D13856:D13875)</f>
        <v>6</v>
      </c>
      <c r="M13856">
        <f>K13856-L13856</f>
        <v>0</v>
      </c>
      <c r="N13856" t="str">
        <f>IF(K13856&gt;L13856,"HIGH ZONE BIAS",IF(K13856&lt;L13856,"LOW ZONE BIAS","EQUILIBRIUM"))</f>
        <v>EQUILIBRIUM</v>
      </c>
    </row>
    <row r="13857">
      <c r="A13857">
        <v>13710</v>
      </c>
      <c r="B13857" t="str">
        <v>2015-02-27</v>
      </c>
      <c r="C13857" t="str">
        <v>Midday</v>
      </c>
      <c r="D13857">
        <v>34</v>
      </c>
      <c r="E13857" t="str">
        <f>IF(MOD(D13857,2)=0,"EVEN","ODD")</f>
        <v>EVEN</v>
      </c>
      <c r="F13857" t="str">
        <f>IF(D13857&lt;=18,"LOW (1-18)","HIGH (19-36)")</f>
        <v>HIGH (19-36)</v>
      </c>
      <c r="G13857">
        <f>INT((D13857-1)/6)+1</f>
        <v>6</v>
      </c>
      <c r="H13857">
        <f>MOD(D13857-1,6)+1</f>
        <v>4</v>
      </c>
      <c r="I13857">
        <f>37-D13857</f>
        <v>3</v>
      </c>
      <c r="J13857">
        <f>ABS(D13857-D13858)</f>
        <v>18</v>
      </c>
      <c r="K13857">
        <f>AVERAGE(D13857:D13861)</f>
        <v>34</v>
      </c>
      <c r="L13857">
        <f>AVERAGE(D13857:D13876)</f>
        <v>34</v>
      </c>
      <c r="M13857">
        <f>K13857-L13857</f>
        <v>0</v>
      </c>
      <c r="N13857" t="str">
        <f>IF(K13857&gt;L13857,"HIGH ZONE BIAS",IF(K13857&lt;L13857,"LOW ZONE BIAS","EQUILIBRIUM"))</f>
        <v>EQUILIBRIUM</v>
      </c>
    </row>
    <row r="13858">
      <c r="A13858">
        <v>13709</v>
      </c>
      <c r="B13858" t="str">
        <v>2015-02-27</v>
      </c>
      <c r="C13858" t="str">
        <v>Morning</v>
      </c>
      <c r="D13858">
        <v>16</v>
      </c>
      <c r="E13858" t="str">
        <f>IF(MOD(D13858,2)=0,"EVEN","ODD")</f>
        <v>EVEN</v>
      </c>
      <c r="F13858" t="str">
        <f>IF(D13858&lt;=18,"LOW (1-18)","HIGH (19-36)")</f>
        <v>LOW (1-18)</v>
      </c>
      <c r="G13858">
        <f>INT((D13858-1)/6)+1</f>
        <v>3</v>
      </c>
      <c r="H13858">
        <f>MOD(D13858-1,6)+1</f>
        <v>4</v>
      </c>
      <c r="I13858">
        <f>37-D13858</f>
        <v>21</v>
      </c>
      <c r="J13858">
        <f>ABS(D13858-D13859)</f>
        <v>19</v>
      </c>
      <c r="K13858">
        <f>AVERAGE(D13858:D13862)</f>
        <v>16</v>
      </c>
      <c r="L13858">
        <f>AVERAGE(D13858:D13877)</f>
        <v>16</v>
      </c>
      <c r="M13858">
        <f>K13858-L13858</f>
        <v>0</v>
      </c>
      <c r="N13858" t="str">
        <f>IF(K13858&gt;L13858,"HIGH ZONE BIAS",IF(K13858&lt;L13858,"LOW ZONE BIAS","EQUILIBRIUM"))</f>
        <v>EQUILIBRIUM</v>
      </c>
    </row>
    <row r="13859">
      <c r="A13859">
        <v>13708</v>
      </c>
      <c r="B13859" t="str">
        <v>2015-02-26</v>
      </c>
      <c r="C13859" t="str">
        <v>Evening</v>
      </c>
      <c r="D13859">
        <v>35</v>
      </c>
      <c r="E13859" t="str">
        <f>IF(MOD(D13859,2)=0,"EVEN","ODD")</f>
        <v>ODD</v>
      </c>
      <c r="F13859" t="str">
        <f>IF(D13859&lt;=18,"LOW (1-18)","HIGH (19-36)")</f>
        <v>HIGH (19-36)</v>
      </c>
      <c r="G13859">
        <f>INT((D13859-1)/6)+1</f>
        <v>6</v>
      </c>
      <c r="H13859">
        <f>MOD(D13859-1,6)+1</f>
        <v>5</v>
      </c>
      <c r="I13859">
        <f>37-D13859</f>
        <v>2</v>
      </c>
      <c r="J13859">
        <f>ABS(D13859-D13860)</f>
        <v>17</v>
      </c>
      <c r="K13859">
        <f>AVERAGE(D13859:D13863)</f>
        <v>35</v>
      </c>
      <c r="L13859">
        <f>AVERAGE(D13859:D13878)</f>
        <v>35</v>
      </c>
      <c r="M13859">
        <f>K13859-L13859</f>
        <v>0</v>
      </c>
      <c r="N13859" t="str">
        <f>IF(K13859&gt;L13859,"HIGH ZONE BIAS",IF(K13859&lt;L13859,"LOW ZONE BIAS","EQUILIBRIUM"))</f>
        <v>EQUILIBRIUM</v>
      </c>
    </row>
    <row r="13860">
      <c r="A13860">
        <v>13707</v>
      </c>
      <c r="B13860" t="str">
        <v>2015-02-26</v>
      </c>
      <c r="C13860" t="str">
        <v>Midday</v>
      </c>
      <c r="D13860">
        <v>18</v>
      </c>
      <c r="E13860" t="str">
        <f>IF(MOD(D13860,2)=0,"EVEN","ODD")</f>
        <v>EVEN</v>
      </c>
      <c r="F13860" t="str">
        <f>IF(D13860&lt;=18,"LOW (1-18)","HIGH (19-36)")</f>
        <v>LOW (1-18)</v>
      </c>
      <c r="G13860">
        <f>INT((D13860-1)/6)+1</f>
        <v>3</v>
      </c>
      <c r="H13860">
        <f>MOD(D13860-1,6)+1</f>
        <v>6</v>
      </c>
      <c r="I13860">
        <f>37-D13860</f>
        <v>19</v>
      </c>
      <c r="J13860">
        <f>ABS(D13860-D13861)</f>
        <v>14</v>
      </c>
      <c r="K13860">
        <f>AVERAGE(D13860:D13864)</f>
        <v>18</v>
      </c>
      <c r="L13860">
        <f>AVERAGE(D13860:D13879)</f>
        <v>18</v>
      </c>
      <c r="M13860">
        <f>K13860-L13860</f>
        <v>0</v>
      </c>
      <c r="N13860" t="str">
        <f>IF(K13860&gt;L13860,"HIGH ZONE BIAS",IF(K13860&lt;L13860,"LOW ZONE BIAS","EQUILIBRIUM"))</f>
        <v>EQUILIBRIUM</v>
      </c>
    </row>
    <row r="13861">
      <c r="A13861">
        <v>13706</v>
      </c>
      <c r="B13861" t="str">
        <v>2015-02-26</v>
      </c>
      <c r="C13861" t="str">
        <v>Morning</v>
      </c>
      <c r="D13861">
        <v>4</v>
      </c>
      <c r="E13861" t="str">
        <f>IF(MOD(D13861,2)=0,"EVEN","ODD")</f>
        <v>EVEN</v>
      </c>
      <c r="F13861" t="str">
        <f>IF(D13861&lt;=18,"LOW (1-18)","HIGH (19-36)")</f>
        <v>LOW (1-18)</v>
      </c>
      <c r="G13861">
        <f>INT((D13861-1)/6)+1</f>
        <v>1</v>
      </c>
      <c r="H13861">
        <f>MOD(D13861-1,6)+1</f>
        <v>4</v>
      </c>
      <c r="I13861">
        <f>37-D13861</f>
        <v>33</v>
      </c>
      <c r="J13861">
        <f>ABS(D13861-D13862)</f>
        <v>28</v>
      </c>
      <c r="K13861">
        <f>AVERAGE(D13861:D13865)</f>
        <v>4</v>
      </c>
      <c r="L13861">
        <f>AVERAGE(D13861:D13880)</f>
        <v>4</v>
      </c>
      <c r="M13861">
        <f>K13861-L13861</f>
        <v>0</v>
      </c>
      <c r="N13861" t="str">
        <f>IF(K13861&gt;L13861,"HIGH ZONE BIAS",IF(K13861&lt;L13861,"LOW ZONE BIAS","EQUILIBRIUM"))</f>
        <v>EQUILIBRIUM</v>
      </c>
    </row>
    <row r="13862">
      <c r="A13862">
        <v>13705</v>
      </c>
      <c r="B13862" t="str">
        <v>2015-02-25</v>
      </c>
      <c r="C13862" t="str">
        <v>Evening</v>
      </c>
      <c r="D13862">
        <v>32</v>
      </c>
      <c r="E13862" t="str">
        <f>IF(MOD(D13862,2)=0,"EVEN","ODD")</f>
        <v>EVEN</v>
      </c>
      <c r="F13862" t="str">
        <f>IF(D13862&lt;=18,"LOW (1-18)","HIGH (19-36)")</f>
        <v>HIGH (19-36)</v>
      </c>
      <c r="G13862">
        <f>INT((D13862-1)/6)+1</f>
        <v>6</v>
      </c>
      <c r="H13862">
        <f>MOD(D13862-1,6)+1</f>
        <v>2</v>
      </c>
      <c r="I13862">
        <f>37-D13862</f>
        <v>5</v>
      </c>
      <c r="J13862">
        <f>ABS(D13862-D13863)</f>
        <v>1</v>
      </c>
      <c r="K13862">
        <f>AVERAGE(D13862:D13866)</f>
        <v>32</v>
      </c>
      <c r="L13862">
        <f>AVERAGE(D13862:D13881)</f>
        <v>32</v>
      </c>
      <c r="M13862">
        <f>K13862-L13862</f>
        <v>0</v>
      </c>
      <c r="N13862" t="str">
        <f>IF(K13862&gt;L13862,"HIGH ZONE BIAS",IF(K13862&lt;L13862,"LOW ZONE BIAS","EQUILIBRIUM"))</f>
        <v>EQUILIBRIUM</v>
      </c>
    </row>
    <row r="13863">
      <c r="A13863">
        <v>13704</v>
      </c>
      <c r="B13863" t="str">
        <v>2015-02-25</v>
      </c>
      <c r="C13863" t="str">
        <v>Midday</v>
      </c>
      <c r="D13863">
        <v>31</v>
      </c>
      <c r="E13863" t="str">
        <f>IF(MOD(D13863,2)=0,"EVEN","ODD")</f>
        <v>ODD</v>
      </c>
      <c r="F13863" t="str">
        <f>IF(D13863&lt;=18,"LOW (1-18)","HIGH (19-36)")</f>
        <v>HIGH (19-36)</v>
      </c>
      <c r="G13863">
        <f>INT((D13863-1)/6)+1</f>
        <v>6</v>
      </c>
      <c r="H13863">
        <f>MOD(D13863-1,6)+1</f>
        <v>1</v>
      </c>
      <c r="I13863">
        <f>37-D13863</f>
        <v>6</v>
      </c>
      <c r="J13863">
        <f>ABS(D13863-D13864)</f>
        <v>17</v>
      </c>
      <c r="K13863">
        <f>AVERAGE(D13863:D13867)</f>
        <v>31</v>
      </c>
      <c r="L13863">
        <f>AVERAGE(D13863:D13882)</f>
        <v>31</v>
      </c>
      <c r="M13863">
        <f>K13863-L13863</f>
        <v>0</v>
      </c>
      <c r="N13863" t="str">
        <f>IF(K13863&gt;L13863,"HIGH ZONE BIAS",IF(K13863&lt;L13863,"LOW ZONE BIAS","EQUILIBRIUM"))</f>
        <v>EQUILIBRIUM</v>
      </c>
    </row>
    <row r="13864">
      <c r="A13864">
        <v>13703</v>
      </c>
      <c r="B13864" t="str">
        <v>2015-02-25</v>
      </c>
      <c r="C13864" t="str">
        <v>Morning</v>
      </c>
      <c r="D13864">
        <v>14</v>
      </c>
      <c r="E13864" t="str">
        <f>IF(MOD(D13864,2)=0,"EVEN","ODD")</f>
        <v>EVEN</v>
      </c>
      <c r="F13864" t="str">
        <f>IF(D13864&lt;=18,"LOW (1-18)","HIGH (19-36)")</f>
        <v>LOW (1-18)</v>
      </c>
      <c r="G13864">
        <f>INT((D13864-1)/6)+1</f>
        <v>3</v>
      </c>
      <c r="H13864">
        <f>MOD(D13864-1,6)+1</f>
        <v>2</v>
      </c>
      <c r="I13864">
        <f>37-D13864</f>
        <v>23</v>
      </c>
      <c r="J13864">
        <f>ABS(D13864-D13865)</f>
        <v>8</v>
      </c>
      <c r="K13864">
        <f>AVERAGE(D13864:D13868)</f>
        <v>14</v>
      </c>
      <c r="L13864">
        <f>AVERAGE(D13864:D13883)</f>
        <v>14</v>
      </c>
      <c r="M13864">
        <f>K13864-L13864</f>
        <v>0</v>
      </c>
      <c r="N13864" t="str">
        <f>IF(K13864&gt;L13864,"HIGH ZONE BIAS",IF(K13864&lt;L13864,"LOW ZONE BIAS","EQUILIBRIUM"))</f>
        <v>EQUILIBRIUM</v>
      </c>
    </row>
    <row r="13865">
      <c r="A13865">
        <v>13702</v>
      </c>
      <c r="B13865" t="str">
        <v>2015-02-24</v>
      </c>
      <c r="C13865" t="str">
        <v>Evening</v>
      </c>
      <c r="D13865">
        <v>22</v>
      </c>
      <c r="E13865" t="str">
        <f>IF(MOD(D13865,2)=0,"EVEN","ODD")</f>
        <v>EVEN</v>
      </c>
      <c r="F13865" t="str">
        <f>IF(D13865&lt;=18,"LOW (1-18)","HIGH (19-36)")</f>
        <v>HIGH (19-36)</v>
      </c>
      <c r="G13865">
        <f>INT((D13865-1)/6)+1</f>
        <v>4</v>
      </c>
      <c r="H13865">
        <f>MOD(D13865-1,6)+1</f>
        <v>4</v>
      </c>
      <c r="I13865">
        <f>37-D13865</f>
        <v>15</v>
      </c>
      <c r="J13865">
        <f>ABS(D13865-D13866)</f>
        <v>16</v>
      </c>
      <c r="K13865">
        <f>AVERAGE(D13865:D13869)</f>
        <v>22</v>
      </c>
      <c r="L13865">
        <f>AVERAGE(D13865:D13884)</f>
        <v>22</v>
      </c>
      <c r="M13865">
        <f>K13865-L13865</f>
        <v>0</v>
      </c>
      <c r="N13865" t="str">
        <f>IF(K13865&gt;L13865,"HIGH ZONE BIAS",IF(K13865&lt;L13865,"LOW ZONE BIAS","EQUILIBRIUM"))</f>
        <v>EQUILIBRIUM</v>
      </c>
    </row>
    <row r="13866">
      <c r="A13866">
        <v>13701</v>
      </c>
      <c r="B13866" t="str">
        <v>2015-02-24</v>
      </c>
      <c r="C13866" t="str">
        <v>Midday</v>
      </c>
      <c r="D13866">
        <v>6</v>
      </c>
      <c r="E13866" t="str">
        <f>IF(MOD(D13866,2)=0,"EVEN","ODD")</f>
        <v>EVEN</v>
      </c>
      <c r="F13866" t="str">
        <f>IF(D13866&lt;=18,"LOW (1-18)","HIGH (19-36)")</f>
        <v>LOW (1-18)</v>
      </c>
      <c r="G13866">
        <f>INT((D13866-1)/6)+1</f>
        <v>1</v>
      </c>
      <c r="H13866">
        <f>MOD(D13866-1,6)+1</f>
        <v>6</v>
      </c>
      <c r="I13866">
        <f>37-D13866</f>
        <v>31</v>
      </c>
      <c r="J13866">
        <f>ABS(D13866-D13867)</f>
        <v>3</v>
      </c>
      <c r="K13866">
        <f>AVERAGE(D13866:D13870)</f>
        <v>6</v>
      </c>
      <c r="L13866">
        <f>AVERAGE(D13866:D13885)</f>
        <v>6</v>
      </c>
      <c r="M13866">
        <f>K13866-L13866</f>
        <v>0</v>
      </c>
      <c r="N13866" t="str">
        <f>IF(K13866&gt;L13866,"HIGH ZONE BIAS",IF(K13866&lt;L13866,"LOW ZONE BIAS","EQUILIBRIUM"))</f>
        <v>EQUILIBRIUM</v>
      </c>
    </row>
    <row r="13867">
      <c r="A13867">
        <v>13700</v>
      </c>
      <c r="B13867" t="str">
        <v>2015-02-24</v>
      </c>
      <c r="C13867" t="str">
        <v>Morning</v>
      </c>
      <c r="D13867">
        <v>3</v>
      </c>
      <c r="E13867" t="str">
        <f>IF(MOD(D13867,2)=0,"EVEN","ODD")</f>
        <v>ODD</v>
      </c>
      <c r="F13867" t="str">
        <f>IF(D13867&lt;=18,"LOW (1-18)","HIGH (19-36)")</f>
        <v>LOW (1-18)</v>
      </c>
      <c r="G13867">
        <f>INT((D13867-1)/6)+1</f>
        <v>1</v>
      </c>
      <c r="H13867">
        <f>MOD(D13867-1,6)+1</f>
        <v>3</v>
      </c>
      <c r="I13867">
        <f>37-D13867</f>
        <v>34</v>
      </c>
      <c r="J13867">
        <f>ABS(D13867-D13868)</f>
        <v>14</v>
      </c>
      <c r="K13867">
        <f>AVERAGE(D13867:D13871)</f>
        <v>3</v>
      </c>
      <c r="L13867">
        <f>AVERAGE(D13867:D13886)</f>
        <v>3</v>
      </c>
      <c r="M13867">
        <f>K13867-L13867</f>
        <v>0</v>
      </c>
      <c r="N13867" t="str">
        <f>IF(K13867&gt;L13867,"HIGH ZONE BIAS",IF(K13867&lt;L13867,"LOW ZONE BIAS","EQUILIBRIUM"))</f>
        <v>EQUILIBRIUM</v>
      </c>
    </row>
    <row r="13868">
      <c r="A13868">
        <v>13699</v>
      </c>
      <c r="B13868" t="str">
        <v>2015-02-23</v>
      </c>
      <c r="C13868" t="str">
        <v>Evening</v>
      </c>
      <c r="D13868">
        <v>17</v>
      </c>
      <c r="E13868" t="str">
        <f>IF(MOD(D13868,2)=0,"EVEN","ODD")</f>
        <v>ODD</v>
      </c>
      <c r="F13868" t="str">
        <f>IF(D13868&lt;=18,"LOW (1-18)","HIGH (19-36)")</f>
        <v>LOW (1-18)</v>
      </c>
      <c r="G13868">
        <f>INT((D13868-1)/6)+1</f>
        <v>3</v>
      </c>
      <c r="H13868">
        <f>MOD(D13868-1,6)+1</f>
        <v>5</v>
      </c>
      <c r="I13868">
        <f>37-D13868</f>
        <v>20</v>
      </c>
      <c r="J13868">
        <f>ABS(D13868-D13869)</f>
        <v>18</v>
      </c>
      <c r="K13868">
        <f>AVERAGE(D13868:D13872)</f>
        <v>17</v>
      </c>
      <c r="L13868">
        <f>AVERAGE(D13868:D13887)</f>
        <v>17</v>
      </c>
      <c r="M13868">
        <f>K13868-L13868</f>
        <v>0</v>
      </c>
      <c r="N13868" t="str">
        <f>IF(K13868&gt;L13868,"HIGH ZONE BIAS",IF(K13868&lt;L13868,"LOW ZONE BIAS","EQUILIBRIUM"))</f>
        <v>EQUILIBRIUM</v>
      </c>
    </row>
    <row r="13869">
      <c r="A13869">
        <v>13698</v>
      </c>
      <c r="B13869" t="str">
        <v>2015-02-23</v>
      </c>
      <c r="C13869" t="str">
        <v>Midday</v>
      </c>
      <c r="D13869">
        <v>35</v>
      </c>
      <c r="E13869" t="str">
        <f>IF(MOD(D13869,2)=0,"EVEN","ODD")</f>
        <v>ODD</v>
      </c>
      <c r="F13869" t="str">
        <f>IF(D13869&lt;=18,"LOW (1-18)","HIGH (19-36)")</f>
        <v>HIGH (19-36)</v>
      </c>
      <c r="G13869">
        <f>INT((D13869-1)/6)+1</f>
        <v>6</v>
      </c>
      <c r="H13869">
        <f>MOD(D13869-1,6)+1</f>
        <v>5</v>
      </c>
      <c r="I13869">
        <f>37-D13869</f>
        <v>2</v>
      </c>
      <c r="J13869">
        <f>ABS(D13869-D13870)</f>
        <v>23</v>
      </c>
      <c r="K13869">
        <f>AVERAGE(D13869:D13873)</f>
        <v>35</v>
      </c>
      <c r="L13869">
        <f>AVERAGE(D13869:D13888)</f>
        <v>35</v>
      </c>
      <c r="M13869">
        <f>K13869-L13869</f>
        <v>0</v>
      </c>
      <c r="N13869" t="str">
        <f>IF(K13869&gt;L13869,"HIGH ZONE BIAS",IF(K13869&lt;L13869,"LOW ZONE BIAS","EQUILIBRIUM"))</f>
        <v>EQUILIBRIUM</v>
      </c>
    </row>
    <row r="13870">
      <c r="A13870">
        <v>13697</v>
      </c>
      <c r="B13870" t="str">
        <v>2015-02-23</v>
      </c>
      <c r="C13870" t="str">
        <v>Morning</v>
      </c>
      <c r="D13870">
        <v>12</v>
      </c>
      <c r="E13870" t="str">
        <f>IF(MOD(D13870,2)=0,"EVEN","ODD")</f>
        <v>EVEN</v>
      </c>
      <c r="F13870" t="str">
        <f>IF(D13870&lt;=18,"LOW (1-18)","HIGH (19-36)")</f>
        <v>LOW (1-18)</v>
      </c>
      <c r="G13870">
        <f>INT((D13870-1)/6)+1</f>
        <v>2</v>
      </c>
      <c r="H13870">
        <f>MOD(D13870-1,6)+1</f>
        <v>6</v>
      </c>
      <c r="I13870">
        <f>37-D13870</f>
        <v>25</v>
      </c>
      <c r="J13870">
        <f>ABS(D13870-D13871)</f>
        <v>8</v>
      </c>
      <c r="K13870">
        <f>AVERAGE(D13870:D13874)</f>
        <v>12</v>
      </c>
      <c r="L13870">
        <f>AVERAGE(D13870:D13889)</f>
        <v>12</v>
      </c>
      <c r="M13870">
        <f>K13870-L13870</f>
        <v>0</v>
      </c>
      <c r="N13870" t="str">
        <f>IF(K13870&gt;L13870,"HIGH ZONE BIAS",IF(K13870&lt;L13870,"LOW ZONE BIAS","EQUILIBRIUM"))</f>
        <v>EQUILIBRIUM</v>
      </c>
    </row>
    <row r="13871">
      <c r="A13871">
        <v>13696</v>
      </c>
      <c r="B13871" t="str">
        <v>2015-02-21</v>
      </c>
      <c r="C13871" t="str">
        <v>Evening</v>
      </c>
      <c r="D13871">
        <v>20</v>
      </c>
      <c r="E13871" t="str">
        <f>IF(MOD(D13871,2)=0,"EVEN","ODD")</f>
        <v>EVEN</v>
      </c>
      <c r="F13871" t="str">
        <f>IF(D13871&lt;=18,"LOW (1-18)","HIGH (19-36)")</f>
        <v>HIGH (19-36)</v>
      </c>
      <c r="G13871">
        <f>INT((D13871-1)/6)+1</f>
        <v>4</v>
      </c>
      <c r="H13871">
        <f>MOD(D13871-1,6)+1</f>
        <v>2</v>
      </c>
      <c r="I13871">
        <f>37-D13871</f>
        <v>17</v>
      </c>
      <c r="J13871">
        <f>ABS(D13871-D13872)</f>
        <v>14</v>
      </c>
      <c r="K13871">
        <f>AVERAGE(D13871:D13875)</f>
        <v>20</v>
      </c>
      <c r="L13871">
        <f>AVERAGE(D13871:D13890)</f>
        <v>20</v>
      </c>
      <c r="M13871">
        <f>K13871-L13871</f>
        <v>0</v>
      </c>
      <c r="N13871" t="str">
        <f>IF(K13871&gt;L13871,"HIGH ZONE BIAS",IF(K13871&lt;L13871,"LOW ZONE BIAS","EQUILIBRIUM"))</f>
        <v>EQUILIBRIUM</v>
      </c>
    </row>
    <row r="13872">
      <c r="A13872">
        <v>13695</v>
      </c>
      <c r="B13872" t="str">
        <v>2015-02-21</v>
      </c>
      <c r="C13872" t="str">
        <v>Midday</v>
      </c>
      <c r="D13872">
        <v>6</v>
      </c>
      <c r="E13872" t="str">
        <f>IF(MOD(D13872,2)=0,"EVEN","ODD")</f>
        <v>EVEN</v>
      </c>
      <c r="F13872" t="str">
        <f>IF(D13872&lt;=18,"LOW (1-18)","HIGH (19-36)")</f>
        <v>LOW (1-18)</v>
      </c>
      <c r="G13872">
        <f>INT((D13872-1)/6)+1</f>
        <v>1</v>
      </c>
      <c r="H13872">
        <f>MOD(D13872-1,6)+1</f>
        <v>6</v>
      </c>
      <c r="I13872">
        <f>37-D13872</f>
        <v>31</v>
      </c>
      <c r="J13872">
        <f>ABS(D13872-D13873)</f>
        <v>15</v>
      </c>
      <c r="K13872">
        <f>AVERAGE(D13872:D13876)</f>
        <v>6</v>
      </c>
      <c r="L13872">
        <f>AVERAGE(D13872:D13891)</f>
        <v>6</v>
      </c>
      <c r="M13872">
        <f>K13872-L13872</f>
        <v>0</v>
      </c>
      <c r="N13872" t="str">
        <f>IF(K13872&gt;L13872,"HIGH ZONE BIAS",IF(K13872&lt;L13872,"LOW ZONE BIAS","EQUILIBRIUM"))</f>
        <v>EQUILIBRIUM</v>
      </c>
    </row>
    <row r="13873">
      <c r="A13873">
        <v>13694</v>
      </c>
      <c r="B13873" t="str">
        <v>2015-02-21</v>
      </c>
      <c r="C13873" t="str">
        <v>Morning</v>
      </c>
      <c r="D13873">
        <v>21</v>
      </c>
      <c r="E13873" t="str">
        <f>IF(MOD(D13873,2)=0,"EVEN","ODD")</f>
        <v>ODD</v>
      </c>
      <c r="F13873" t="str">
        <f>IF(D13873&lt;=18,"LOW (1-18)","HIGH (19-36)")</f>
        <v>HIGH (19-36)</v>
      </c>
      <c r="G13873">
        <f>INT((D13873-1)/6)+1</f>
        <v>4</v>
      </c>
      <c r="H13873">
        <f>MOD(D13873-1,6)+1</f>
        <v>3</v>
      </c>
      <c r="I13873">
        <f>37-D13873</f>
        <v>16</v>
      </c>
      <c r="J13873">
        <f>ABS(D13873-D13874)</f>
        <v>18</v>
      </c>
      <c r="K13873">
        <f>AVERAGE(D13873:D13877)</f>
        <v>21</v>
      </c>
      <c r="L13873">
        <f>AVERAGE(D13873:D13892)</f>
        <v>21</v>
      </c>
      <c r="M13873">
        <f>K13873-L13873</f>
        <v>0</v>
      </c>
      <c r="N13873" t="str">
        <f>IF(K13873&gt;L13873,"HIGH ZONE BIAS",IF(K13873&lt;L13873,"LOW ZONE BIAS","EQUILIBRIUM"))</f>
        <v>EQUILIBRIUM</v>
      </c>
    </row>
    <row r="13874">
      <c r="A13874">
        <v>13693</v>
      </c>
      <c r="B13874" t="str">
        <v>2015-02-20</v>
      </c>
      <c r="C13874" t="str">
        <v>Evening</v>
      </c>
      <c r="D13874">
        <v>3</v>
      </c>
      <c r="E13874" t="str">
        <f>IF(MOD(D13874,2)=0,"EVEN","ODD")</f>
        <v>ODD</v>
      </c>
      <c r="F13874" t="str">
        <f>IF(D13874&lt;=18,"LOW (1-18)","HIGH (19-36)")</f>
        <v>LOW (1-18)</v>
      </c>
      <c r="G13874">
        <f>INT((D13874-1)/6)+1</f>
        <v>1</v>
      </c>
      <c r="H13874">
        <f>MOD(D13874-1,6)+1</f>
        <v>3</v>
      </c>
      <c r="I13874">
        <f>37-D13874</f>
        <v>34</v>
      </c>
      <c r="J13874">
        <f>ABS(D13874-D13875)</f>
        <v>15</v>
      </c>
      <c r="K13874">
        <f>AVERAGE(D13874:D13878)</f>
        <v>3</v>
      </c>
      <c r="L13874">
        <f>AVERAGE(D13874:D13893)</f>
        <v>3</v>
      </c>
      <c r="M13874">
        <f>K13874-L13874</f>
        <v>0</v>
      </c>
      <c r="N13874" t="str">
        <f>IF(K13874&gt;L13874,"HIGH ZONE BIAS",IF(K13874&lt;L13874,"LOW ZONE BIAS","EQUILIBRIUM"))</f>
        <v>EQUILIBRIUM</v>
      </c>
    </row>
    <row r="13875">
      <c r="A13875">
        <v>13692</v>
      </c>
      <c r="B13875" t="str">
        <v>2015-02-20</v>
      </c>
      <c r="C13875" t="str">
        <v>Midday</v>
      </c>
      <c r="D13875">
        <v>18</v>
      </c>
      <c r="E13875" t="str">
        <f>IF(MOD(D13875,2)=0,"EVEN","ODD")</f>
        <v>EVEN</v>
      </c>
      <c r="F13875" t="str">
        <f>IF(D13875&lt;=18,"LOW (1-18)","HIGH (19-36)")</f>
        <v>LOW (1-18)</v>
      </c>
      <c r="G13875">
        <f>INT((D13875-1)/6)+1</f>
        <v>3</v>
      </c>
      <c r="H13875">
        <f>MOD(D13875-1,6)+1</f>
        <v>6</v>
      </c>
      <c r="I13875">
        <f>37-D13875</f>
        <v>19</v>
      </c>
      <c r="J13875">
        <f>ABS(D13875-D13876)</f>
        <v>5</v>
      </c>
      <c r="K13875">
        <f>AVERAGE(D13875:D13879)</f>
        <v>18</v>
      </c>
      <c r="L13875">
        <f>AVERAGE(D13875:D13894)</f>
        <v>18</v>
      </c>
      <c r="M13875">
        <f>K13875-L13875</f>
        <v>0</v>
      </c>
      <c r="N13875" t="str">
        <f>IF(K13875&gt;L13875,"HIGH ZONE BIAS",IF(K13875&lt;L13875,"LOW ZONE BIAS","EQUILIBRIUM"))</f>
        <v>EQUILIBRIUM</v>
      </c>
    </row>
    <row r="13876">
      <c r="A13876">
        <v>13691</v>
      </c>
      <c r="B13876" t="str">
        <v>2015-02-20</v>
      </c>
      <c r="C13876" t="str">
        <v>Morning</v>
      </c>
      <c r="D13876">
        <v>23</v>
      </c>
      <c r="E13876" t="str">
        <f>IF(MOD(D13876,2)=0,"EVEN","ODD")</f>
        <v>ODD</v>
      </c>
      <c r="F13876" t="str">
        <f>IF(D13876&lt;=18,"LOW (1-18)","HIGH (19-36)")</f>
        <v>HIGH (19-36)</v>
      </c>
      <c r="G13876">
        <f>INT((D13876-1)/6)+1</f>
        <v>4</v>
      </c>
      <c r="H13876">
        <f>MOD(D13876-1,6)+1</f>
        <v>5</v>
      </c>
      <c r="I13876">
        <f>37-D13876</f>
        <v>14</v>
      </c>
      <c r="J13876">
        <f>ABS(D13876-D13877)</f>
        <v>11</v>
      </c>
      <c r="K13876">
        <f>AVERAGE(D13876:D13880)</f>
        <v>23</v>
      </c>
      <c r="L13876">
        <f>AVERAGE(D13876:D13895)</f>
        <v>23</v>
      </c>
      <c r="M13876">
        <f>K13876-L13876</f>
        <v>0</v>
      </c>
      <c r="N13876" t="str">
        <f>IF(K13876&gt;L13876,"HIGH ZONE BIAS",IF(K13876&lt;L13876,"LOW ZONE BIAS","EQUILIBRIUM"))</f>
        <v>EQUILIBRIUM</v>
      </c>
    </row>
    <row r="13877">
      <c r="A13877">
        <v>13690</v>
      </c>
      <c r="B13877" t="str">
        <v>2015-02-19</v>
      </c>
      <c r="C13877" t="str">
        <v>Evening</v>
      </c>
      <c r="D13877">
        <v>12</v>
      </c>
      <c r="E13877" t="str">
        <f>IF(MOD(D13877,2)=0,"EVEN","ODD")</f>
        <v>EVEN</v>
      </c>
      <c r="F13877" t="str">
        <f>IF(D13877&lt;=18,"LOW (1-18)","HIGH (19-36)")</f>
        <v>LOW (1-18)</v>
      </c>
      <c r="G13877">
        <f>INT((D13877-1)/6)+1</f>
        <v>2</v>
      </c>
      <c r="H13877">
        <f>MOD(D13877-1,6)+1</f>
        <v>6</v>
      </c>
      <c r="I13877">
        <f>37-D13877</f>
        <v>25</v>
      </c>
      <c r="J13877">
        <f>ABS(D13877-D13878)</f>
        <v>14</v>
      </c>
      <c r="K13877">
        <f>AVERAGE(D13877:D13881)</f>
        <v>12</v>
      </c>
      <c r="L13877">
        <f>AVERAGE(D13877:D13896)</f>
        <v>12</v>
      </c>
      <c r="M13877">
        <f>K13877-L13877</f>
        <v>0</v>
      </c>
      <c r="N13877" t="str">
        <f>IF(K13877&gt;L13877,"HIGH ZONE BIAS",IF(K13877&lt;L13877,"LOW ZONE BIAS","EQUILIBRIUM"))</f>
        <v>EQUILIBRIUM</v>
      </c>
    </row>
    <row r="13878">
      <c r="A13878">
        <v>13689</v>
      </c>
      <c r="B13878" t="str">
        <v>2015-02-19</v>
      </c>
      <c r="C13878" t="str">
        <v>Midday</v>
      </c>
      <c r="D13878">
        <v>26</v>
      </c>
      <c r="E13878" t="str">
        <f>IF(MOD(D13878,2)=0,"EVEN","ODD")</f>
        <v>EVEN</v>
      </c>
      <c r="F13878" t="str">
        <f>IF(D13878&lt;=18,"LOW (1-18)","HIGH (19-36)")</f>
        <v>HIGH (19-36)</v>
      </c>
      <c r="G13878">
        <f>INT((D13878-1)/6)+1</f>
        <v>5</v>
      </c>
      <c r="H13878">
        <f>MOD(D13878-1,6)+1</f>
        <v>2</v>
      </c>
      <c r="I13878">
        <f>37-D13878</f>
        <v>11</v>
      </c>
      <c r="J13878">
        <f>ABS(D13878-D13879)</f>
        <v>10</v>
      </c>
      <c r="K13878">
        <f>AVERAGE(D13878:D13882)</f>
        <v>26</v>
      </c>
      <c r="L13878">
        <f>AVERAGE(D13878:D13897)</f>
        <v>26</v>
      </c>
      <c r="M13878">
        <f>K13878-L13878</f>
        <v>0</v>
      </c>
      <c r="N13878" t="str">
        <f>IF(K13878&gt;L13878,"HIGH ZONE BIAS",IF(K13878&lt;L13878,"LOW ZONE BIAS","EQUILIBRIUM"))</f>
        <v>EQUILIBRIUM</v>
      </c>
    </row>
    <row r="13879">
      <c r="A13879">
        <v>13688</v>
      </c>
      <c r="B13879" t="str">
        <v>2015-02-19</v>
      </c>
      <c r="C13879" t="str">
        <v>Morning</v>
      </c>
      <c r="D13879">
        <v>16</v>
      </c>
      <c r="E13879" t="str">
        <f>IF(MOD(D13879,2)=0,"EVEN","ODD")</f>
        <v>EVEN</v>
      </c>
      <c r="F13879" t="str">
        <f>IF(D13879&lt;=18,"LOW (1-18)","HIGH (19-36)")</f>
        <v>LOW (1-18)</v>
      </c>
      <c r="G13879">
        <f>INT((D13879-1)/6)+1</f>
        <v>3</v>
      </c>
      <c r="H13879">
        <f>MOD(D13879-1,6)+1</f>
        <v>4</v>
      </c>
      <c r="I13879">
        <f>37-D13879</f>
        <v>21</v>
      </c>
      <c r="J13879">
        <f>ABS(D13879-D13880)</f>
        <v>7</v>
      </c>
      <c r="K13879">
        <f>AVERAGE(D13879:D13883)</f>
        <v>16</v>
      </c>
      <c r="L13879">
        <f>AVERAGE(D13879:D13898)</f>
        <v>16</v>
      </c>
      <c r="M13879">
        <f>K13879-L13879</f>
        <v>0</v>
      </c>
      <c r="N13879" t="str">
        <f>IF(K13879&gt;L13879,"HIGH ZONE BIAS",IF(K13879&lt;L13879,"LOW ZONE BIAS","EQUILIBRIUM"))</f>
        <v>EQUILIBRIUM</v>
      </c>
    </row>
    <row r="13880">
      <c r="A13880">
        <v>13687</v>
      </c>
      <c r="B13880" t="str">
        <v>2015-02-18</v>
      </c>
      <c r="C13880" t="str">
        <v>Evening</v>
      </c>
      <c r="D13880">
        <v>9</v>
      </c>
      <c r="E13880" t="str">
        <f>IF(MOD(D13880,2)=0,"EVEN","ODD")</f>
        <v>ODD</v>
      </c>
      <c r="F13880" t="str">
        <f>IF(D13880&lt;=18,"LOW (1-18)","HIGH (19-36)")</f>
        <v>LOW (1-18)</v>
      </c>
      <c r="G13880">
        <f>INT((D13880-1)/6)+1</f>
        <v>2</v>
      </c>
      <c r="H13880">
        <f>MOD(D13880-1,6)+1</f>
        <v>3</v>
      </c>
      <c r="I13880">
        <f>37-D13880</f>
        <v>28</v>
      </c>
      <c r="J13880">
        <f>ABS(D13880-D13881)</f>
        <v>13</v>
      </c>
      <c r="K13880">
        <f>AVERAGE(D13880:D13884)</f>
        <v>9</v>
      </c>
      <c r="L13880">
        <f>AVERAGE(D13880:D13899)</f>
        <v>9</v>
      </c>
      <c r="M13880">
        <f>K13880-L13880</f>
        <v>0</v>
      </c>
      <c r="N13880" t="str">
        <f>IF(K13880&gt;L13880,"HIGH ZONE BIAS",IF(K13880&lt;L13880,"LOW ZONE BIAS","EQUILIBRIUM"))</f>
        <v>EQUILIBRIUM</v>
      </c>
    </row>
    <row r="13881">
      <c r="A13881">
        <v>13686</v>
      </c>
      <c r="B13881" t="str">
        <v>2015-02-18</v>
      </c>
      <c r="C13881" t="str">
        <v>Midday</v>
      </c>
      <c r="D13881">
        <v>22</v>
      </c>
      <c r="E13881" t="str">
        <f>IF(MOD(D13881,2)=0,"EVEN","ODD")</f>
        <v>EVEN</v>
      </c>
      <c r="F13881" t="str">
        <f>IF(D13881&lt;=18,"LOW (1-18)","HIGH (19-36)")</f>
        <v>HIGH (19-36)</v>
      </c>
      <c r="G13881">
        <f>INT((D13881-1)/6)+1</f>
        <v>4</v>
      </c>
      <c r="H13881">
        <f>MOD(D13881-1,6)+1</f>
        <v>4</v>
      </c>
      <c r="I13881">
        <f>37-D13881</f>
        <v>15</v>
      </c>
      <c r="J13881">
        <f>ABS(D13881-D13882)</f>
        <v>4</v>
      </c>
      <c r="K13881">
        <f>AVERAGE(D13881:D13885)</f>
        <v>22</v>
      </c>
      <c r="L13881">
        <f>AVERAGE(D13881:D13900)</f>
        <v>22</v>
      </c>
      <c r="M13881">
        <f>K13881-L13881</f>
        <v>0</v>
      </c>
      <c r="N13881" t="str">
        <f>IF(K13881&gt;L13881,"HIGH ZONE BIAS",IF(K13881&lt;L13881,"LOW ZONE BIAS","EQUILIBRIUM"))</f>
        <v>EQUILIBRIUM</v>
      </c>
    </row>
    <row r="13882">
      <c r="A13882">
        <v>13685</v>
      </c>
      <c r="B13882" t="str">
        <v>2015-02-18</v>
      </c>
      <c r="C13882" t="str">
        <v>Morning</v>
      </c>
      <c r="D13882">
        <v>18</v>
      </c>
      <c r="E13882" t="str">
        <f>IF(MOD(D13882,2)=0,"EVEN","ODD")</f>
        <v>EVEN</v>
      </c>
      <c r="F13882" t="str">
        <f>IF(D13882&lt;=18,"LOW (1-18)","HIGH (19-36)")</f>
        <v>LOW (1-18)</v>
      </c>
      <c r="G13882">
        <f>INT((D13882-1)/6)+1</f>
        <v>3</v>
      </c>
      <c r="H13882">
        <f>MOD(D13882-1,6)+1</f>
        <v>6</v>
      </c>
      <c r="I13882">
        <f>37-D13882</f>
        <v>19</v>
      </c>
      <c r="J13882">
        <f>ABS(D13882-D13883)</f>
        <v>1</v>
      </c>
      <c r="K13882">
        <f>AVERAGE(D13882:D13886)</f>
        <v>18</v>
      </c>
      <c r="L13882">
        <f>AVERAGE(D13882:D13901)</f>
        <v>18</v>
      </c>
      <c r="M13882">
        <f>K13882-L13882</f>
        <v>0</v>
      </c>
      <c r="N13882" t="str">
        <f>IF(K13882&gt;L13882,"HIGH ZONE BIAS",IF(K13882&lt;L13882,"LOW ZONE BIAS","EQUILIBRIUM"))</f>
        <v>EQUILIBRIUM</v>
      </c>
    </row>
    <row r="13883">
      <c r="A13883">
        <v>13684</v>
      </c>
      <c r="B13883" t="str">
        <v>2015-02-17</v>
      </c>
      <c r="C13883" t="str">
        <v>Evening</v>
      </c>
      <c r="D13883">
        <v>19</v>
      </c>
      <c r="E13883" t="str">
        <f>IF(MOD(D13883,2)=0,"EVEN","ODD")</f>
        <v>ODD</v>
      </c>
      <c r="F13883" t="str">
        <f>IF(D13883&lt;=18,"LOW (1-18)","HIGH (19-36)")</f>
        <v>HIGH (19-36)</v>
      </c>
      <c r="G13883">
        <f>INT((D13883-1)/6)+1</f>
        <v>4</v>
      </c>
      <c r="H13883">
        <f>MOD(D13883-1,6)+1</f>
        <v>1</v>
      </c>
      <c r="I13883">
        <f>37-D13883</f>
        <v>18</v>
      </c>
      <c r="J13883">
        <f>ABS(D13883-D13884)</f>
        <v>15</v>
      </c>
      <c r="K13883">
        <f>AVERAGE(D13883:D13887)</f>
        <v>19</v>
      </c>
      <c r="L13883">
        <f>AVERAGE(D13883:D13902)</f>
        <v>19</v>
      </c>
      <c r="M13883">
        <f>K13883-L13883</f>
        <v>0</v>
      </c>
      <c r="N13883" t="str">
        <f>IF(K13883&gt;L13883,"HIGH ZONE BIAS",IF(K13883&lt;L13883,"LOW ZONE BIAS","EQUILIBRIUM"))</f>
        <v>EQUILIBRIUM</v>
      </c>
    </row>
    <row r="13884">
      <c r="A13884">
        <v>13683</v>
      </c>
      <c r="B13884" t="str">
        <v>2015-02-17</v>
      </c>
      <c r="C13884" t="str">
        <v>Midday</v>
      </c>
      <c r="D13884">
        <v>34</v>
      </c>
      <c r="E13884" t="str">
        <f>IF(MOD(D13884,2)=0,"EVEN","ODD")</f>
        <v>EVEN</v>
      </c>
      <c r="F13884" t="str">
        <f>IF(D13884&lt;=18,"LOW (1-18)","HIGH (19-36)")</f>
        <v>HIGH (19-36)</v>
      </c>
      <c r="G13884">
        <f>INT((D13884-1)/6)+1</f>
        <v>6</v>
      </c>
      <c r="H13884">
        <f>MOD(D13884-1,6)+1</f>
        <v>4</v>
      </c>
      <c r="I13884">
        <f>37-D13884</f>
        <v>3</v>
      </c>
      <c r="J13884">
        <f>ABS(D13884-D13885)</f>
        <v>5</v>
      </c>
      <c r="K13884">
        <f>AVERAGE(D13884:D13888)</f>
        <v>34</v>
      </c>
      <c r="L13884">
        <f>AVERAGE(D13884:D13903)</f>
        <v>34</v>
      </c>
      <c r="M13884">
        <f>K13884-L13884</f>
        <v>0</v>
      </c>
      <c r="N13884" t="str">
        <f>IF(K13884&gt;L13884,"HIGH ZONE BIAS",IF(K13884&lt;L13884,"LOW ZONE BIAS","EQUILIBRIUM"))</f>
        <v>EQUILIBRIUM</v>
      </c>
    </row>
    <row r="13885">
      <c r="A13885">
        <v>13682</v>
      </c>
      <c r="B13885" t="str">
        <v>2015-02-17</v>
      </c>
      <c r="C13885" t="str">
        <v>Morning</v>
      </c>
      <c r="D13885">
        <v>29</v>
      </c>
      <c r="E13885" t="str">
        <f>IF(MOD(D13885,2)=0,"EVEN","ODD")</f>
        <v>ODD</v>
      </c>
      <c r="F13885" t="str">
        <f>IF(D13885&lt;=18,"LOW (1-18)","HIGH (19-36)")</f>
        <v>HIGH (19-36)</v>
      </c>
      <c r="G13885">
        <f>INT((D13885-1)/6)+1</f>
        <v>5</v>
      </c>
      <c r="H13885">
        <f>MOD(D13885-1,6)+1</f>
        <v>5</v>
      </c>
      <c r="I13885">
        <f>37-D13885</f>
        <v>8</v>
      </c>
      <c r="J13885">
        <f>ABS(D13885-D13886)</f>
        <v>4</v>
      </c>
      <c r="K13885">
        <f>AVERAGE(D13885:D13889)</f>
        <v>29</v>
      </c>
      <c r="L13885">
        <f>AVERAGE(D13885:D13904)</f>
        <v>29</v>
      </c>
      <c r="M13885">
        <f>K13885-L13885</f>
        <v>0</v>
      </c>
      <c r="N13885" t="str">
        <f>IF(K13885&gt;L13885,"HIGH ZONE BIAS",IF(K13885&lt;L13885,"LOW ZONE BIAS","EQUILIBRIUM"))</f>
        <v>EQUILIBRIUM</v>
      </c>
    </row>
    <row r="13886">
      <c r="A13886">
        <v>13681</v>
      </c>
      <c r="B13886" t="str">
        <v>2015-02-16</v>
      </c>
      <c r="C13886" t="str">
        <v>Evening</v>
      </c>
      <c r="D13886">
        <v>33</v>
      </c>
      <c r="E13886" t="str">
        <f>IF(MOD(D13886,2)=0,"EVEN","ODD")</f>
        <v>ODD</v>
      </c>
      <c r="F13886" t="str">
        <f>IF(D13886&lt;=18,"LOW (1-18)","HIGH (19-36)")</f>
        <v>HIGH (19-36)</v>
      </c>
      <c r="G13886">
        <f>INT((D13886-1)/6)+1</f>
        <v>6</v>
      </c>
      <c r="H13886">
        <f>MOD(D13886-1,6)+1</f>
        <v>3</v>
      </c>
      <c r="I13886">
        <f>37-D13886</f>
        <v>4</v>
      </c>
      <c r="J13886">
        <f>ABS(D13886-D13887)</f>
        <v>3</v>
      </c>
      <c r="K13886">
        <f>AVERAGE(D13886:D13890)</f>
        <v>33</v>
      </c>
      <c r="L13886">
        <f>AVERAGE(D13886:D13905)</f>
        <v>33</v>
      </c>
      <c r="M13886">
        <f>K13886-L13886</f>
        <v>0</v>
      </c>
      <c r="N13886" t="str">
        <f>IF(K13886&gt;L13886,"HIGH ZONE BIAS",IF(K13886&lt;L13886,"LOW ZONE BIAS","EQUILIBRIUM"))</f>
        <v>EQUILIBRIUM</v>
      </c>
    </row>
    <row r="13887">
      <c r="A13887">
        <v>13680</v>
      </c>
      <c r="B13887" t="str">
        <v>2015-02-16</v>
      </c>
      <c r="C13887" t="str">
        <v>Midday</v>
      </c>
      <c r="D13887">
        <v>30</v>
      </c>
      <c r="E13887" t="str">
        <f>IF(MOD(D13887,2)=0,"EVEN","ODD")</f>
        <v>EVEN</v>
      </c>
      <c r="F13887" t="str">
        <f>IF(D13887&lt;=18,"LOW (1-18)","HIGH (19-36)")</f>
        <v>HIGH (19-36)</v>
      </c>
      <c r="G13887">
        <f>INT((D13887-1)/6)+1</f>
        <v>5</v>
      </c>
      <c r="H13887">
        <f>MOD(D13887-1,6)+1</f>
        <v>6</v>
      </c>
      <c r="I13887">
        <f>37-D13887</f>
        <v>7</v>
      </c>
      <c r="J13887">
        <f>ABS(D13887-D13888)</f>
        <v>14</v>
      </c>
      <c r="K13887">
        <f>AVERAGE(D13887:D13891)</f>
        <v>30</v>
      </c>
      <c r="L13887">
        <f>AVERAGE(D13887:D13906)</f>
        <v>30</v>
      </c>
      <c r="M13887">
        <f>K13887-L13887</f>
        <v>0</v>
      </c>
      <c r="N13887" t="str">
        <f>IF(K13887&gt;L13887,"HIGH ZONE BIAS",IF(K13887&lt;L13887,"LOW ZONE BIAS","EQUILIBRIUM"))</f>
        <v>EQUILIBRIUM</v>
      </c>
    </row>
    <row r="13888">
      <c r="A13888">
        <v>13679</v>
      </c>
      <c r="B13888" t="str">
        <v>2015-02-16</v>
      </c>
      <c r="C13888" t="str">
        <v>Morning</v>
      </c>
      <c r="D13888">
        <v>16</v>
      </c>
      <c r="E13888" t="str">
        <f>IF(MOD(D13888,2)=0,"EVEN","ODD")</f>
        <v>EVEN</v>
      </c>
      <c r="F13888" t="str">
        <f>IF(D13888&lt;=18,"LOW (1-18)","HIGH (19-36)")</f>
        <v>LOW (1-18)</v>
      </c>
      <c r="G13888">
        <f>INT((D13888-1)/6)+1</f>
        <v>3</v>
      </c>
      <c r="H13888">
        <f>MOD(D13888-1,6)+1</f>
        <v>4</v>
      </c>
      <c r="I13888">
        <f>37-D13888</f>
        <v>21</v>
      </c>
      <c r="J13888">
        <f>ABS(D13888-D13889)</f>
        <v>20</v>
      </c>
      <c r="K13888">
        <f>AVERAGE(D13888:D13892)</f>
        <v>16</v>
      </c>
      <c r="L13888">
        <f>AVERAGE(D13888:D13907)</f>
        <v>16</v>
      </c>
      <c r="M13888">
        <f>K13888-L13888</f>
        <v>0</v>
      </c>
      <c r="N13888" t="str">
        <f>IF(K13888&gt;L13888,"HIGH ZONE BIAS",IF(K13888&lt;L13888,"LOW ZONE BIAS","EQUILIBRIUM"))</f>
        <v>EQUILIBRIUM</v>
      </c>
    </row>
    <row r="13889">
      <c r="A13889">
        <v>13678</v>
      </c>
      <c r="B13889" t="str">
        <v>2015-02-14</v>
      </c>
      <c r="C13889" t="str">
        <v>Evening</v>
      </c>
      <c r="D13889">
        <v>36</v>
      </c>
      <c r="E13889" t="str">
        <f>IF(MOD(D13889,2)=0,"EVEN","ODD")</f>
        <v>EVEN</v>
      </c>
      <c r="F13889" t="str">
        <f>IF(D13889&lt;=18,"LOW (1-18)","HIGH (19-36)")</f>
        <v>HIGH (19-36)</v>
      </c>
      <c r="G13889">
        <f>INT((D13889-1)/6)+1</f>
        <v>6</v>
      </c>
      <c r="H13889">
        <f>MOD(D13889-1,6)+1</f>
        <v>6</v>
      </c>
      <c r="I13889">
        <f>37-D13889</f>
        <v>1</v>
      </c>
      <c r="J13889">
        <f>ABS(D13889-D13890)</f>
        <v>23</v>
      </c>
      <c r="K13889">
        <f>AVERAGE(D13889:D13893)</f>
        <v>36</v>
      </c>
      <c r="L13889">
        <f>AVERAGE(D13889:D13908)</f>
        <v>36</v>
      </c>
      <c r="M13889">
        <f>K13889-L13889</f>
        <v>0</v>
      </c>
      <c r="N13889" t="str">
        <f>IF(K13889&gt;L13889,"HIGH ZONE BIAS",IF(K13889&lt;L13889,"LOW ZONE BIAS","EQUILIBRIUM"))</f>
        <v>EQUILIBRIUM</v>
      </c>
    </row>
    <row r="13890">
      <c r="A13890">
        <v>13677</v>
      </c>
      <c r="B13890" t="str">
        <v>2015-02-14</v>
      </c>
      <c r="C13890" t="str">
        <v>Midday</v>
      </c>
      <c r="D13890">
        <v>13</v>
      </c>
      <c r="E13890" t="str">
        <f>IF(MOD(D13890,2)=0,"EVEN","ODD")</f>
        <v>ODD</v>
      </c>
      <c r="F13890" t="str">
        <f>IF(D13890&lt;=18,"LOW (1-18)","HIGH (19-36)")</f>
        <v>LOW (1-18)</v>
      </c>
      <c r="G13890">
        <f>INT((D13890-1)/6)+1</f>
        <v>3</v>
      </c>
      <c r="H13890">
        <f>MOD(D13890-1,6)+1</f>
        <v>1</v>
      </c>
      <c r="I13890">
        <f>37-D13890</f>
        <v>24</v>
      </c>
      <c r="J13890">
        <f>ABS(D13890-D13891)</f>
        <v>7</v>
      </c>
      <c r="K13890">
        <f>AVERAGE(D13890:D13894)</f>
        <v>13</v>
      </c>
      <c r="L13890">
        <f>AVERAGE(D13890:D13909)</f>
        <v>13</v>
      </c>
      <c r="M13890">
        <f>K13890-L13890</f>
        <v>0</v>
      </c>
      <c r="N13890" t="str">
        <f>IF(K13890&gt;L13890,"HIGH ZONE BIAS",IF(K13890&lt;L13890,"LOW ZONE BIAS","EQUILIBRIUM"))</f>
        <v>EQUILIBRIUM</v>
      </c>
    </row>
    <row r="13891">
      <c r="A13891">
        <v>13676</v>
      </c>
      <c r="B13891" t="str">
        <v>2015-02-14</v>
      </c>
      <c r="C13891" t="str">
        <v>Morning</v>
      </c>
      <c r="D13891">
        <v>20</v>
      </c>
      <c r="E13891" t="str">
        <f>IF(MOD(D13891,2)=0,"EVEN","ODD")</f>
        <v>EVEN</v>
      </c>
      <c r="F13891" t="str">
        <f>IF(D13891&lt;=18,"LOW (1-18)","HIGH (19-36)")</f>
        <v>HIGH (19-36)</v>
      </c>
      <c r="G13891">
        <f>INT((D13891-1)/6)+1</f>
        <v>4</v>
      </c>
      <c r="H13891">
        <f>MOD(D13891-1,6)+1</f>
        <v>2</v>
      </c>
      <c r="I13891">
        <f>37-D13891</f>
        <v>17</v>
      </c>
      <c r="J13891">
        <f>ABS(D13891-D13892)</f>
        <v>17</v>
      </c>
      <c r="K13891">
        <f>AVERAGE(D13891:D13895)</f>
        <v>20</v>
      </c>
      <c r="L13891">
        <f>AVERAGE(D13891:D13910)</f>
        <v>20</v>
      </c>
      <c r="M13891">
        <f>K13891-L13891</f>
        <v>0</v>
      </c>
      <c r="N13891" t="str">
        <f>IF(K13891&gt;L13891,"HIGH ZONE BIAS",IF(K13891&lt;L13891,"LOW ZONE BIAS","EQUILIBRIUM"))</f>
        <v>EQUILIBRIUM</v>
      </c>
    </row>
    <row r="13892">
      <c r="A13892">
        <v>13675</v>
      </c>
      <c r="B13892" t="str">
        <v>2015-02-13</v>
      </c>
      <c r="C13892" t="str">
        <v>Evening</v>
      </c>
      <c r="D13892">
        <v>3</v>
      </c>
      <c r="E13892" t="str">
        <f>IF(MOD(D13892,2)=0,"EVEN","ODD")</f>
        <v>ODD</v>
      </c>
      <c r="F13892" t="str">
        <f>IF(D13892&lt;=18,"LOW (1-18)","HIGH (19-36)")</f>
        <v>LOW (1-18)</v>
      </c>
      <c r="G13892">
        <f>INT((D13892-1)/6)+1</f>
        <v>1</v>
      </c>
      <c r="H13892">
        <f>MOD(D13892-1,6)+1</f>
        <v>3</v>
      </c>
      <c r="I13892">
        <f>37-D13892</f>
        <v>34</v>
      </c>
      <c r="J13892">
        <f>ABS(D13892-D13893)</f>
        <v>25</v>
      </c>
      <c r="K13892">
        <f>AVERAGE(D13892:D13896)</f>
        <v>3</v>
      </c>
      <c r="L13892">
        <f>AVERAGE(D13892:D13911)</f>
        <v>3</v>
      </c>
      <c r="M13892">
        <f>K13892-L13892</f>
        <v>0</v>
      </c>
      <c r="N13892" t="str">
        <f>IF(K13892&gt;L13892,"HIGH ZONE BIAS",IF(K13892&lt;L13892,"LOW ZONE BIAS","EQUILIBRIUM"))</f>
        <v>EQUILIBRIUM</v>
      </c>
    </row>
    <row r="13893">
      <c r="A13893">
        <v>13674</v>
      </c>
      <c r="B13893" t="str">
        <v>2015-02-13</v>
      </c>
      <c r="C13893" t="str">
        <v>Midday</v>
      </c>
      <c r="D13893">
        <v>28</v>
      </c>
      <c r="E13893" t="str">
        <f>IF(MOD(D13893,2)=0,"EVEN","ODD")</f>
        <v>EVEN</v>
      </c>
      <c r="F13893" t="str">
        <f>IF(D13893&lt;=18,"LOW (1-18)","HIGH (19-36)")</f>
        <v>HIGH (19-36)</v>
      </c>
      <c r="G13893">
        <f>INT((D13893-1)/6)+1</f>
        <v>5</v>
      </c>
      <c r="H13893">
        <f>MOD(D13893-1,6)+1</f>
        <v>4</v>
      </c>
      <c r="I13893">
        <f>37-D13893</f>
        <v>9</v>
      </c>
      <c r="J13893">
        <f>ABS(D13893-D13894)</f>
        <v>13</v>
      </c>
      <c r="K13893">
        <f>AVERAGE(D13893:D13897)</f>
        <v>28</v>
      </c>
      <c r="L13893">
        <f>AVERAGE(D13893:D13912)</f>
        <v>28</v>
      </c>
      <c r="M13893">
        <f>K13893-L13893</f>
        <v>0</v>
      </c>
      <c r="N13893" t="str">
        <f>IF(K13893&gt;L13893,"HIGH ZONE BIAS",IF(K13893&lt;L13893,"LOW ZONE BIAS","EQUILIBRIUM"))</f>
        <v>EQUILIBRIUM</v>
      </c>
    </row>
    <row r="13894">
      <c r="A13894">
        <v>13673</v>
      </c>
      <c r="B13894" t="str">
        <v>2015-02-13</v>
      </c>
      <c r="C13894" t="str">
        <v>Morning</v>
      </c>
      <c r="D13894">
        <v>15</v>
      </c>
      <c r="E13894" t="str">
        <f>IF(MOD(D13894,2)=0,"EVEN","ODD")</f>
        <v>ODD</v>
      </c>
      <c r="F13894" t="str">
        <f>IF(D13894&lt;=18,"LOW (1-18)","HIGH (19-36)")</f>
        <v>LOW (1-18)</v>
      </c>
      <c r="G13894">
        <f>INT((D13894-1)/6)+1</f>
        <v>3</v>
      </c>
      <c r="H13894">
        <f>MOD(D13894-1,6)+1</f>
        <v>3</v>
      </c>
      <c r="I13894">
        <f>37-D13894</f>
        <v>22</v>
      </c>
      <c r="J13894">
        <f>ABS(D13894-D13895)</f>
        <v>15</v>
      </c>
      <c r="K13894">
        <f>AVERAGE(D13894:D13898)</f>
        <v>15</v>
      </c>
      <c r="L13894">
        <f>AVERAGE(D13894:D13913)</f>
        <v>15</v>
      </c>
      <c r="M13894">
        <f>K13894-L13894</f>
        <v>0</v>
      </c>
      <c r="N13894" t="str">
        <f>IF(K13894&gt;L13894,"HIGH ZONE BIAS",IF(K13894&lt;L13894,"LOW ZONE BIAS","EQUILIBRIUM"))</f>
        <v>EQUILIBRIUM</v>
      </c>
    </row>
    <row r="13895">
      <c r="A13895">
        <v>13672</v>
      </c>
      <c r="B13895" t="str">
        <v>2015-02-12</v>
      </c>
      <c r="C13895" t="str">
        <v>Evening</v>
      </c>
      <c r="D13895">
        <v>30</v>
      </c>
      <c r="E13895" t="str">
        <f>IF(MOD(D13895,2)=0,"EVEN","ODD")</f>
        <v>EVEN</v>
      </c>
      <c r="F13895" t="str">
        <f>IF(D13895&lt;=18,"LOW (1-18)","HIGH (19-36)")</f>
        <v>HIGH (19-36)</v>
      </c>
      <c r="G13895">
        <f>INT((D13895-1)/6)+1</f>
        <v>5</v>
      </c>
      <c r="H13895">
        <f>MOD(D13895-1,6)+1</f>
        <v>6</v>
      </c>
      <c r="I13895">
        <f>37-D13895</f>
        <v>7</v>
      </c>
      <c r="J13895">
        <f>ABS(D13895-D13896)</f>
        <v>17</v>
      </c>
      <c r="K13895">
        <f>AVERAGE(D13895:D13899)</f>
        <v>30</v>
      </c>
      <c r="L13895">
        <f>AVERAGE(D13895:D13914)</f>
        <v>30</v>
      </c>
      <c r="M13895">
        <f>K13895-L13895</f>
        <v>0</v>
      </c>
      <c r="N13895" t="str">
        <f>IF(K13895&gt;L13895,"HIGH ZONE BIAS",IF(K13895&lt;L13895,"LOW ZONE BIAS","EQUILIBRIUM"))</f>
        <v>EQUILIBRIUM</v>
      </c>
    </row>
    <row r="13896">
      <c r="A13896">
        <v>13671</v>
      </c>
      <c r="B13896" t="str">
        <v>2015-02-12</v>
      </c>
      <c r="C13896" t="str">
        <v>Midday</v>
      </c>
      <c r="D13896">
        <v>13</v>
      </c>
      <c r="E13896" t="str">
        <f>IF(MOD(D13896,2)=0,"EVEN","ODD")</f>
        <v>ODD</v>
      </c>
      <c r="F13896" t="str">
        <f>IF(D13896&lt;=18,"LOW (1-18)","HIGH (19-36)")</f>
        <v>LOW (1-18)</v>
      </c>
      <c r="G13896">
        <f>INT((D13896-1)/6)+1</f>
        <v>3</v>
      </c>
      <c r="H13896">
        <f>MOD(D13896-1,6)+1</f>
        <v>1</v>
      </c>
      <c r="I13896">
        <f>37-D13896</f>
        <v>24</v>
      </c>
      <c r="J13896">
        <f>ABS(D13896-D13897)</f>
        <v>2</v>
      </c>
      <c r="K13896">
        <f>AVERAGE(D13896:D13900)</f>
        <v>13</v>
      </c>
      <c r="L13896">
        <f>AVERAGE(D13896:D13915)</f>
        <v>13</v>
      </c>
      <c r="M13896">
        <f>K13896-L13896</f>
        <v>0</v>
      </c>
      <c r="N13896" t="str">
        <f>IF(K13896&gt;L13896,"HIGH ZONE BIAS",IF(K13896&lt;L13896,"LOW ZONE BIAS","EQUILIBRIUM"))</f>
        <v>EQUILIBRIUM</v>
      </c>
    </row>
    <row r="13897">
      <c r="A13897">
        <v>13670</v>
      </c>
      <c r="B13897" t="str">
        <v>2015-02-12</v>
      </c>
      <c r="C13897" t="str">
        <v>Morning</v>
      </c>
      <c r="D13897">
        <v>11</v>
      </c>
      <c r="E13897" t="str">
        <f>IF(MOD(D13897,2)=0,"EVEN","ODD")</f>
        <v>ODD</v>
      </c>
      <c r="F13897" t="str">
        <f>IF(D13897&lt;=18,"LOW (1-18)","HIGH (19-36)")</f>
        <v>LOW (1-18)</v>
      </c>
      <c r="G13897">
        <f>INT((D13897-1)/6)+1</f>
        <v>2</v>
      </c>
      <c r="H13897">
        <f>MOD(D13897-1,6)+1</f>
        <v>5</v>
      </c>
      <c r="I13897">
        <f>37-D13897</f>
        <v>26</v>
      </c>
      <c r="J13897">
        <f>ABS(D13897-D13898)</f>
        <v>9</v>
      </c>
      <c r="K13897">
        <f>AVERAGE(D13897:D13901)</f>
        <v>11</v>
      </c>
      <c r="L13897">
        <f>AVERAGE(D13897:D13916)</f>
        <v>11</v>
      </c>
      <c r="M13897">
        <f>K13897-L13897</f>
        <v>0</v>
      </c>
      <c r="N13897" t="str">
        <f>IF(K13897&gt;L13897,"HIGH ZONE BIAS",IF(K13897&lt;L13897,"LOW ZONE BIAS","EQUILIBRIUM"))</f>
        <v>EQUILIBRIUM</v>
      </c>
    </row>
    <row r="13898">
      <c r="A13898">
        <v>13669</v>
      </c>
      <c r="B13898" t="str">
        <v>2015-02-11</v>
      </c>
      <c r="C13898" t="str">
        <v>Evening</v>
      </c>
      <c r="D13898">
        <v>20</v>
      </c>
      <c r="E13898" t="str">
        <f>IF(MOD(D13898,2)=0,"EVEN","ODD")</f>
        <v>EVEN</v>
      </c>
      <c r="F13898" t="str">
        <f>IF(D13898&lt;=18,"LOW (1-18)","HIGH (19-36)")</f>
        <v>HIGH (19-36)</v>
      </c>
      <c r="G13898">
        <f>INT((D13898-1)/6)+1</f>
        <v>4</v>
      </c>
      <c r="H13898">
        <f>MOD(D13898-1,6)+1</f>
        <v>2</v>
      </c>
      <c r="I13898">
        <f>37-D13898</f>
        <v>17</v>
      </c>
      <c r="J13898">
        <f>ABS(D13898-D13899)</f>
        <v>15</v>
      </c>
      <c r="K13898">
        <f>AVERAGE(D13898:D13902)</f>
        <v>20</v>
      </c>
      <c r="L13898">
        <f>AVERAGE(D13898:D13917)</f>
        <v>20</v>
      </c>
      <c r="M13898">
        <f>K13898-L13898</f>
        <v>0</v>
      </c>
      <c r="N13898" t="str">
        <f>IF(K13898&gt;L13898,"HIGH ZONE BIAS",IF(K13898&lt;L13898,"LOW ZONE BIAS","EQUILIBRIUM"))</f>
        <v>EQUILIBRIUM</v>
      </c>
    </row>
    <row r="13899">
      <c r="A13899">
        <v>13668</v>
      </c>
      <c r="B13899" t="str">
        <v>2015-02-11</v>
      </c>
      <c r="C13899" t="str">
        <v>Midday</v>
      </c>
      <c r="D13899">
        <v>5</v>
      </c>
      <c r="E13899" t="str">
        <f>IF(MOD(D13899,2)=0,"EVEN","ODD")</f>
        <v>ODD</v>
      </c>
      <c r="F13899" t="str">
        <f>IF(D13899&lt;=18,"LOW (1-18)","HIGH (19-36)")</f>
        <v>LOW (1-18)</v>
      </c>
      <c r="G13899">
        <f>INT((D13899-1)/6)+1</f>
        <v>1</v>
      </c>
      <c r="H13899">
        <f>MOD(D13899-1,6)+1</f>
        <v>5</v>
      </c>
      <c r="I13899">
        <f>37-D13899</f>
        <v>32</v>
      </c>
      <c r="J13899">
        <f>ABS(D13899-D13900)</f>
        <v>5</v>
      </c>
      <c r="K13899">
        <f>AVERAGE(D13899:D13903)</f>
        <v>5</v>
      </c>
      <c r="L13899">
        <f>AVERAGE(D13899:D13918)</f>
        <v>5</v>
      </c>
      <c r="M13899">
        <f>K13899-L13899</f>
        <v>0</v>
      </c>
      <c r="N13899" t="str">
        <f>IF(K13899&gt;L13899,"HIGH ZONE BIAS",IF(K13899&lt;L13899,"LOW ZONE BIAS","EQUILIBRIUM"))</f>
        <v>EQUILIBRIUM</v>
      </c>
    </row>
    <row r="13900">
      <c r="A13900">
        <v>13667</v>
      </c>
      <c r="B13900" t="str">
        <v>2015-02-11</v>
      </c>
      <c r="C13900" t="str">
        <v>Morning</v>
      </c>
      <c r="D13900">
        <v>10</v>
      </c>
      <c r="E13900" t="str">
        <f>IF(MOD(D13900,2)=0,"EVEN","ODD")</f>
        <v>EVEN</v>
      </c>
      <c r="F13900" t="str">
        <f>IF(D13900&lt;=18,"LOW (1-18)","HIGH (19-36)")</f>
        <v>LOW (1-18)</v>
      </c>
      <c r="G13900">
        <f>INT((D13900-1)/6)+1</f>
        <v>2</v>
      </c>
      <c r="H13900">
        <f>MOD(D13900-1,6)+1</f>
        <v>4</v>
      </c>
      <c r="I13900">
        <f>37-D13900</f>
        <v>27</v>
      </c>
      <c r="J13900">
        <f>ABS(D13900-D13901)</f>
        <v>23</v>
      </c>
      <c r="K13900">
        <f>AVERAGE(D13900:D13904)</f>
        <v>10</v>
      </c>
      <c r="L13900">
        <f>AVERAGE(D13900:D13919)</f>
        <v>10</v>
      </c>
      <c r="M13900">
        <f>K13900-L13900</f>
        <v>0</v>
      </c>
      <c r="N13900" t="str">
        <f>IF(K13900&gt;L13900,"HIGH ZONE BIAS",IF(K13900&lt;L13900,"LOW ZONE BIAS","EQUILIBRIUM"))</f>
        <v>EQUILIBRIUM</v>
      </c>
    </row>
    <row r="13901">
      <c r="A13901">
        <v>13666</v>
      </c>
      <c r="B13901" t="str">
        <v>2015-02-10</v>
      </c>
      <c r="C13901" t="str">
        <v>Evening</v>
      </c>
      <c r="D13901">
        <v>33</v>
      </c>
      <c r="E13901" t="str">
        <f>IF(MOD(D13901,2)=0,"EVEN","ODD")</f>
        <v>ODD</v>
      </c>
      <c r="F13901" t="str">
        <f>IF(D13901&lt;=18,"LOW (1-18)","HIGH (19-36)")</f>
        <v>HIGH (19-36)</v>
      </c>
      <c r="G13901">
        <f>INT((D13901-1)/6)+1</f>
        <v>6</v>
      </c>
      <c r="H13901">
        <f>MOD(D13901-1,6)+1</f>
        <v>3</v>
      </c>
      <c r="I13901">
        <f>37-D13901</f>
        <v>4</v>
      </c>
      <c r="J13901">
        <f>ABS(D13901-D13902)</f>
        <v>16</v>
      </c>
      <c r="K13901">
        <f>AVERAGE(D13901:D13905)</f>
        <v>33</v>
      </c>
      <c r="L13901">
        <f>AVERAGE(D13901:D13920)</f>
        <v>33</v>
      </c>
      <c r="M13901">
        <f>K13901-L13901</f>
        <v>0</v>
      </c>
      <c r="N13901" t="str">
        <f>IF(K13901&gt;L13901,"HIGH ZONE BIAS",IF(K13901&lt;L13901,"LOW ZONE BIAS","EQUILIBRIUM"))</f>
        <v>EQUILIBRIUM</v>
      </c>
    </row>
    <row r="13902">
      <c r="A13902">
        <v>13665</v>
      </c>
      <c r="B13902" t="str">
        <v>2015-02-10</v>
      </c>
      <c r="C13902" t="str">
        <v>Midday</v>
      </c>
      <c r="D13902">
        <v>17</v>
      </c>
      <c r="E13902" t="str">
        <f>IF(MOD(D13902,2)=0,"EVEN","ODD")</f>
        <v>ODD</v>
      </c>
      <c r="F13902" t="str">
        <f>IF(D13902&lt;=18,"LOW (1-18)","HIGH (19-36)")</f>
        <v>LOW (1-18)</v>
      </c>
      <c r="G13902">
        <f>INT((D13902-1)/6)+1</f>
        <v>3</v>
      </c>
      <c r="H13902">
        <f>MOD(D13902-1,6)+1</f>
        <v>5</v>
      </c>
      <c r="I13902">
        <f>37-D13902</f>
        <v>20</v>
      </c>
      <c r="J13902">
        <f>ABS(D13902-D13903)</f>
        <v>3</v>
      </c>
      <c r="K13902">
        <f>AVERAGE(D13902:D13906)</f>
        <v>17</v>
      </c>
      <c r="L13902">
        <f>AVERAGE(D13902:D13921)</f>
        <v>17</v>
      </c>
      <c r="M13902">
        <f>K13902-L13902</f>
        <v>0</v>
      </c>
      <c r="N13902" t="str">
        <f>IF(K13902&gt;L13902,"HIGH ZONE BIAS",IF(K13902&lt;L13902,"LOW ZONE BIAS","EQUILIBRIUM"))</f>
        <v>EQUILIBRIUM</v>
      </c>
    </row>
    <row r="13903">
      <c r="A13903">
        <v>13664</v>
      </c>
      <c r="B13903" t="str">
        <v>2015-02-10</v>
      </c>
      <c r="C13903" t="str">
        <v>Morning</v>
      </c>
      <c r="D13903">
        <v>20</v>
      </c>
      <c r="E13903" t="str">
        <f>IF(MOD(D13903,2)=0,"EVEN","ODD")</f>
        <v>EVEN</v>
      </c>
      <c r="F13903" t="str">
        <f>IF(D13903&lt;=18,"LOW (1-18)","HIGH (19-36)")</f>
        <v>HIGH (19-36)</v>
      </c>
      <c r="G13903">
        <f>INT((D13903-1)/6)+1</f>
        <v>4</v>
      </c>
      <c r="H13903">
        <f>MOD(D13903-1,6)+1</f>
        <v>2</v>
      </c>
      <c r="I13903">
        <f>37-D13903</f>
        <v>17</v>
      </c>
      <c r="J13903">
        <f>ABS(D13903-D13904)</f>
        <v>14</v>
      </c>
      <c r="K13903">
        <f>AVERAGE(D13903:D13907)</f>
        <v>20</v>
      </c>
      <c r="L13903">
        <f>AVERAGE(D13903:D13922)</f>
        <v>20</v>
      </c>
      <c r="M13903">
        <f>K13903-L13903</f>
        <v>0</v>
      </c>
      <c r="N13903" t="str">
        <f>IF(K13903&gt;L13903,"HIGH ZONE BIAS",IF(K13903&lt;L13903,"LOW ZONE BIAS","EQUILIBRIUM"))</f>
        <v>EQUILIBRIUM</v>
      </c>
    </row>
    <row r="13904">
      <c r="A13904">
        <v>13663</v>
      </c>
      <c r="B13904" t="str">
        <v>2015-02-09</v>
      </c>
      <c r="C13904" t="str">
        <v>Evening</v>
      </c>
      <c r="D13904">
        <v>34</v>
      </c>
      <c r="E13904" t="str">
        <f>IF(MOD(D13904,2)=0,"EVEN","ODD")</f>
        <v>EVEN</v>
      </c>
      <c r="F13904" t="str">
        <f>IF(D13904&lt;=18,"LOW (1-18)","HIGH (19-36)")</f>
        <v>HIGH (19-36)</v>
      </c>
      <c r="G13904">
        <f>INT((D13904-1)/6)+1</f>
        <v>6</v>
      </c>
      <c r="H13904">
        <f>MOD(D13904-1,6)+1</f>
        <v>4</v>
      </c>
      <c r="I13904">
        <f>37-D13904</f>
        <v>3</v>
      </c>
      <c r="J13904">
        <f>ABS(D13904-D13905)</f>
        <v>15</v>
      </c>
      <c r="K13904">
        <f>AVERAGE(D13904:D13908)</f>
        <v>34</v>
      </c>
      <c r="L13904">
        <f>AVERAGE(D13904:D13923)</f>
        <v>34</v>
      </c>
      <c r="M13904">
        <f>K13904-L13904</f>
        <v>0</v>
      </c>
      <c r="N13904" t="str">
        <f>IF(K13904&gt;L13904,"HIGH ZONE BIAS",IF(K13904&lt;L13904,"LOW ZONE BIAS","EQUILIBRIUM"))</f>
        <v>EQUILIBRIUM</v>
      </c>
    </row>
    <row r="13905">
      <c r="A13905">
        <v>13662</v>
      </c>
      <c r="B13905" t="str">
        <v>2015-02-09</v>
      </c>
      <c r="C13905" t="str">
        <v>Midday</v>
      </c>
      <c r="D13905">
        <v>19</v>
      </c>
      <c r="E13905" t="str">
        <f>IF(MOD(D13905,2)=0,"EVEN","ODD")</f>
        <v>ODD</v>
      </c>
      <c r="F13905" t="str">
        <f>IF(D13905&lt;=18,"LOW (1-18)","HIGH (19-36)")</f>
        <v>HIGH (19-36)</v>
      </c>
      <c r="G13905">
        <f>INT((D13905-1)/6)+1</f>
        <v>4</v>
      </c>
      <c r="H13905">
        <f>MOD(D13905-1,6)+1</f>
        <v>1</v>
      </c>
      <c r="I13905">
        <f>37-D13905</f>
        <v>18</v>
      </c>
      <c r="J13905">
        <f>ABS(D13905-D13906)</f>
        <v>16</v>
      </c>
      <c r="K13905">
        <f>AVERAGE(D13905:D13909)</f>
        <v>19</v>
      </c>
      <c r="L13905">
        <f>AVERAGE(D13905:D13924)</f>
        <v>19</v>
      </c>
      <c r="M13905">
        <f>K13905-L13905</f>
        <v>0</v>
      </c>
      <c r="N13905" t="str">
        <f>IF(K13905&gt;L13905,"HIGH ZONE BIAS",IF(K13905&lt;L13905,"LOW ZONE BIAS","EQUILIBRIUM"))</f>
        <v>EQUILIBRIUM</v>
      </c>
    </row>
    <row r="13906">
      <c r="A13906">
        <v>13661</v>
      </c>
      <c r="B13906" t="str">
        <v>2015-02-09</v>
      </c>
      <c r="C13906" t="str">
        <v>Morning</v>
      </c>
      <c r="D13906">
        <v>3</v>
      </c>
      <c r="E13906" t="str">
        <f>IF(MOD(D13906,2)=0,"EVEN","ODD")</f>
        <v>ODD</v>
      </c>
      <c r="F13906" t="str">
        <f>IF(D13906&lt;=18,"LOW (1-18)","HIGH (19-36)")</f>
        <v>LOW (1-18)</v>
      </c>
      <c r="G13906">
        <f>INT((D13906-1)/6)+1</f>
        <v>1</v>
      </c>
      <c r="H13906">
        <f>MOD(D13906-1,6)+1</f>
        <v>3</v>
      </c>
      <c r="I13906">
        <f>37-D13906</f>
        <v>34</v>
      </c>
      <c r="J13906">
        <f>ABS(D13906-D13907)</f>
        <v>18</v>
      </c>
      <c r="K13906">
        <f>AVERAGE(D13906:D13910)</f>
        <v>3</v>
      </c>
      <c r="L13906">
        <f>AVERAGE(D13906:D13925)</f>
        <v>3</v>
      </c>
      <c r="M13906">
        <f>K13906-L13906</f>
        <v>0</v>
      </c>
      <c r="N13906" t="str">
        <f>IF(K13906&gt;L13906,"HIGH ZONE BIAS",IF(K13906&lt;L13906,"LOW ZONE BIAS","EQUILIBRIUM"))</f>
        <v>EQUILIBRIUM</v>
      </c>
    </row>
    <row r="13907">
      <c r="A13907">
        <v>13660</v>
      </c>
      <c r="B13907" t="str">
        <v>2015-02-07</v>
      </c>
      <c r="C13907" t="str">
        <v>Evening</v>
      </c>
      <c r="D13907">
        <v>21</v>
      </c>
      <c r="E13907" t="str">
        <f>IF(MOD(D13907,2)=0,"EVEN","ODD")</f>
        <v>ODD</v>
      </c>
      <c r="F13907" t="str">
        <f>IF(D13907&lt;=18,"LOW (1-18)","HIGH (19-36)")</f>
        <v>HIGH (19-36)</v>
      </c>
      <c r="G13907">
        <f>INT((D13907-1)/6)+1</f>
        <v>4</v>
      </c>
      <c r="H13907">
        <f>MOD(D13907-1,6)+1</f>
        <v>3</v>
      </c>
      <c r="I13907">
        <f>37-D13907</f>
        <v>16</v>
      </c>
      <c r="J13907">
        <f>ABS(D13907-D13908)</f>
        <v>0</v>
      </c>
      <c r="K13907">
        <f>AVERAGE(D13907:D13911)</f>
        <v>21</v>
      </c>
      <c r="L13907">
        <f>AVERAGE(D13907:D13926)</f>
        <v>21</v>
      </c>
      <c r="M13907">
        <f>K13907-L13907</f>
        <v>0</v>
      </c>
      <c r="N13907" t="str">
        <f>IF(K13907&gt;L13907,"HIGH ZONE BIAS",IF(K13907&lt;L13907,"LOW ZONE BIAS","EQUILIBRIUM"))</f>
        <v>EQUILIBRIUM</v>
      </c>
    </row>
    <row r="13908">
      <c r="A13908">
        <v>13659</v>
      </c>
      <c r="B13908" t="str">
        <v>2015-02-07</v>
      </c>
      <c r="C13908" t="str">
        <v>Midday</v>
      </c>
      <c r="D13908">
        <v>21</v>
      </c>
      <c r="E13908" t="str">
        <f>IF(MOD(D13908,2)=0,"EVEN","ODD")</f>
        <v>ODD</v>
      </c>
      <c r="F13908" t="str">
        <f>IF(D13908&lt;=18,"LOW (1-18)","HIGH (19-36)")</f>
        <v>HIGH (19-36)</v>
      </c>
      <c r="G13908">
        <f>INT((D13908-1)/6)+1</f>
        <v>4</v>
      </c>
      <c r="H13908">
        <f>MOD(D13908-1,6)+1</f>
        <v>3</v>
      </c>
      <c r="I13908">
        <f>37-D13908</f>
        <v>16</v>
      </c>
      <c r="J13908">
        <f>ABS(D13908-D13909)</f>
        <v>5</v>
      </c>
      <c r="K13908">
        <f>AVERAGE(D13908:D13912)</f>
        <v>21</v>
      </c>
      <c r="L13908">
        <f>AVERAGE(D13908:D13927)</f>
        <v>21</v>
      </c>
      <c r="M13908">
        <f>K13908-L13908</f>
        <v>0</v>
      </c>
      <c r="N13908" t="str">
        <f>IF(K13908&gt;L13908,"HIGH ZONE BIAS",IF(K13908&lt;L13908,"LOW ZONE BIAS","EQUILIBRIUM"))</f>
        <v>EQUILIBRIUM</v>
      </c>
    </row>
    <row r="13909">
      <c r="A13909">
        <v>13658</v>
      </c>
      <c r="B13909" t="str">
        <v>2015-02-07</v>
      </c>
      <c r="C13909" t="str">
        <v>Morning</v>
      </c>
      <c r="D13909">
        <v>16</v>
      </c>
      <c r="E13909" t="str">
        <f>IF(MOD(D13909,2)=0,"EVEN","ODD")</f>
        <v>EVEN</v>
      </c>
      <c r="F13909" t="str">
        <f>IF(D13909&lt;=18,"LOW (1-18)","HIGH (19-36)")</f>
        <v>LOW (1-18)</v>
      </c>
      <c r="G13909">
        <f>INT((D13909-1)/6)+1</f>
        <v>3</v>
      </c>
      <c r="H13909">
        <f>MOD(D13909-1,6)+1</f>
        <v>4</v>
      </c>
      <c r="I13909">
        <f>37-D13909</f>
        <v>21</v>
      </c>
      <c r="J13909">
        <f>ABS(D13909-D13910)</f>
        <v>9</v>
      </c>
      <c r="K13909">
        <f>AVERAGE(D13909:D13913)</f>
        <v>16</v>
      </c>
      <c r="L13909">
        <f>AVERAGE(D13909:D13928)</f>
        <v>16</v>
      </c>
      <c r="M13909">
        <f>K13909-L13909</f>
        <v>0</v>
      </c>
      <c r="N13909" t="str">
        <f>IF(K13909&gt;L13909,"HIGH ZONE BIAS",IF(K13909&lt;L13909,"LOW ZONE BIAS","EQUILIBRIUM"))</f>
        <v>EQUILIBRIUM</v>
      </c>
    </row>
    <row r="13910">
      <c r="A13910">
        <v>13657</v>
      </c>
      <c r="B13910" t="str">
        <v>2015-02-06</v>
      </c>
      <c r="C13910" t="str">
        <v>Evening</v>
      </c>
      <c r="D13910">
        <v>7</v>
      </c>
      <c r="E13910" t="str">
        <f>IF(MOD(D13910,2)=0,"EVEN","ODD")</f>
        <v>ODD</v>
      </c>
      <c r="F13910" t="str">
        <f>IF(D13910&lt;=18,"LOW (1-18)","HIGH (19-36)")</f>
        <v>LOW (1-18)</v>
      </c>
      <c r="G13910">
        <f>INT((D13910-1)/6)+1</f>
        <v>2</v>
      </c>
      <c r="H13910">
        <f>MOD(D13910-1,6)+1</f>
        <v>1</v>
      </c>
      <c r="I13910">
        <f>37-D13910</f>
        <v>30</v>
      </c>
      <c r="J13910">
        <f>ABS(D13910-D13911)</f>
        <v>22</v>
      </c>
      <c r="K13910">
        <f>AVERAGE(D13910:D13914)</f>
        <v>7</v>
      </c>
      <c r="L13910">
        <f>AVERAGE(D13910:D13929)</f>
        <v>7</v>
      </c>
      <c r="M13910">
        <f>K13910-L13910</f>
        <v>0</v>
      </c>
      <c r="N13910" t="str">
        <f>IF(K13910&gt;L13910,"HIGH ZONE BIAS",IF(K13910&lt;L13910,"LOW ZONE BIAS","EQUILIBRIUM"))</f>
        <v>EQUILIBRIUM</v>
      </c>
    </row>
    <row r="13911">
      <c r="A13911">
        <v>13656</v>
      </c>
      <c r="B13911" t="str">
        <v>2015-02-06</v>
      </c>
      <c r="C13911" t="str">
        <v>Midday</v>
      </c>
      <c r="D13911">
        <v>29</v>
      </c>
      <c r="E13911" t="str">
        <f>IF(MOD(D13911,2)=0,"EVEN","ODD")</f>
        <v>ODD</v>
      </c>
      <c r="F13911" t="str">
        <f>IF(D13911&lt;=18,"LOW (1-18)","HIGH (19-36)")</f>
        <v>HIGH (19-36)</v>
      </c>
      <c r="G13911">
        <f>INT((D13911-1)/6)+1</f>
        <v>5</v>
      </c>
      <c r="H13911">
        <f>MOD(D13911-1,6)+1</f>
        <v>5</v>
      </c>
      <c r="I13911">
        <f>37-D13911</f>
        <v>8</v>
      </c>
      <c r="J13911">
        <f>ABS(D13911-D13912)</f>
        <v>6</v>
      </c>
      <c r="K13911">
        <f>AVERAGE(D13911:D13915)</f>
        <v>29</v>
      </c>
      <c r="L13911">
        <f>AVERAGE(D13911:D13930)</f>
        <v>29</v>
      </c>
      <c r="M13911">
        <f>K13911-L13911</f>
        <v>0</v>
      </c>
      <c r="N13911" t="str">
        <f>IF(K13911&gt;L13911,"HIGH ZONE BIAS",IF(K13911&lt;L13911,"LOW ZONE BIAS","EQUILIBRIUM"))</f>
        <v>EQUILIBRIUM</v>
      </c>
    </row>
    <row r="13912">
      <c r="A13912">
        <v>13655</v>
      </c>
      <c r="B13912" t="str">
        <v>2015-02-06</v>
      </c>
      <c r="C13912" t="str">
        <v>Morning</v>
      </c>
      <c r="D13912">
        <v>35</v>
      </c>
      <c r="E13912" t="str">
        <f>IF(MOD(D13912,2)=0,"EVEN","ODD")</f>
        <v>ODD</v>
      </c>
      <c r="F13912" t="str">
        <f>IF(D13912&lt;=18,"LOW (1-18)","HIGH (19-36)")</f>
        <v>HIGH (19-36)</v>
      </c>
      <c r="G13912">
        <f>INT((D13912-1)/6)+1</f>
        <v>6</v>
      </c>
      <c r="H13912">
        <f>MOD(D13912-1,6)+1</f>
        <v>5</v>
      </c>
      <c r="I13912">
        <f>37-D13912</f>
        <v>2</v>
      </c>
      <c r="J13912">
        <f>ABS(D13912-D13913)</f>
        <v>9</v>
      </c>
      <c r="K13912">
        <f>AVERAGE(D13912:D13916)</f>
        <v>35</v>
      </c>
      <c r="L13912">
        <f>AVERAGE(D13912:D13931)</f>
        <v>35</v>
      </c>
      <c r="M13912">
        <f>K13912-L13912</f>
        <v>0</v>
      </c>
      <c r="N13912" t="str">
        <f>IF(K13912&gt;L13912,"HIGH ZONE BIAS",IF(K13912&lt;L13912,"LOW ZONE BIAS","EQUILIBRIUM"))</f>
        <v>EQUILIBRIUM</v>
      </c>
    </row>
    <row r="13913">
      <c r="A13913">
        <v>13654</v>
      </c>
      <c r="B13913" t="str">
        <v>2015-02-05</v>
      </c>
      <c r="C13913" t="str">
        <v>Evening</v>
      </c>
      <c r="D13913">
        <v>26</v>
      </c>
      <c r="E13913" t="str">
        <f>IF(MOD(D13913,2)=0,"EVEN","ODD")</f>
        <v>EVEN</v>
      </c>
      <c r="F13913" t="str">
        <f>IF(D13913&lt;=18,"LOW (1-18)","HIGH (19-36)")</f>
        <v>HIGH (19-36)</v>
      </c>
      <c r="G13913">
        <f>INT((D13913-1)/6)+1</f>
        <v>5</v>
      </c>
      <c r="H13913">
        <f>MOD(D13913-1,6)+1</f>
        <v>2</v>
      </c>
      <c r="I13913">
        <f>37-D13913</f>
        <v>11</v>
      </c>
      <c r="J13913">
        <f>ABS(D13913-D13914)</f>
        <v>15</v>
      </c>
      <c r="K13913">
        <f>AVERAGE(D13913:D13917)</f>
        <v>26</v>
      </c>
      <c r="L13913">
        <f>AVERAGE(D13913:D13932)</f>
        <v>26</v>
      </c>
      <c r="M13913">
        <f>K13913-L13913</f>
        <v>0</v>
      </c>
      <c r="N13913" t="str">
        <f>IF(K13913&gt;L13913,"HIGH ZONE BIAS",IF(K13913&lt;L13913,"LOW ZONE BIAS","EQUILIBRIUM"))</f>
        <v>EQUILIBRIUM</v>
      </c>
    </row>
    <row r="13914">
      <c r="A13914">
        <v>13653</v>
      </c>
      <c r="B13914" t="str">
        <v>2015-02-05</v>
      </c>
      <c r="C13914" t="str">
        <v>Midday</v>
      </c>
      <c r="D13914">
        <v>11</v>
      </c>
      <c r="E13914" t="str">
        <f>IF(MOD(D13914,2)=0,"EVEN","ODD")</f>
        <v>ODD</v>
      </c>
      <c r="F13914" t="str">
        <f>IF(D13914&lt;=18,"LOW (1-18)","HIGH (19-36)")</f>
        <v>LOW (1-18)</v>
      </c>
      <c r="G13914">
        <f>INT((D13914-1)/6)+1</f>
        <v>2</v>
      </c>
      <c r="H13914">
        <f>MOD(D13914-1,6)+1</f>
        <v>5</v>
      </c>
      <c r="I13914">
        <f>37-D13914</f>
        <v>26</v>
      </c>
      <c r="J13914">
        <f>ABS(D13914-D13915)</f>
        <v>7</v>
      </c>
      <c r="K13914">
        <f>AVERAGE(D13914:D13918)</f>
        <v>11</v>
      </c>
      <c r="L13914">
        <f>AVERAGE(D13914:D13933)</f>
        <v>11</v>
      </c>
      <c r="M13914">
        <f>K13914-L13914</f>
        <v>0</v>
      </c>
      <c r="N13914" t="str">
        <f>IF(K13914&gt;L13914,"HIGH ZONE BIAS",IF(K13914&lt;L13914,"LOW ZONE BIAS","EQUILIBRIUM"))</f>
        <v>EQUILIBRIUM</v>
      </c>
    </row>
    <row r="13915">
      <c r="A13915">
        <v>13652</v>
      </c>
      <c r="B13915" t="str">
        <v>2015-02-05</v>
      </c>
      <c r="C13915" t="str">
        <v>Morning</v>
      </c>
      <c r="D13915">
        <v>4</v>
      </c>
      <c r="E13915" t="str">
        <f>IF(MOD(D13915,2)=0,"EVEN","ODD")</f>
        <v>EVEN</v>
      </c>
      <c r="F13915" t="str">
        <f>IF(D13915&lt;=18,"LOW (1-18)","HIGH (19-36)")</f>
        <v>LOW (1-18)</v>
      </c>
      <c r="G13915">
        <f>INT((D13915-1)/6)+1</f>
        <v>1</v>
      </c>
      <c r="H13915">
        <f>MOD(D13915-1,6)+1</f>
        <v>4</v>
      </c>
      <c r="I13915">
        <f>37-D13915</f>
        <v>33</v>
      </c>
      <c r="J13915">
        <f>ABS(D13915-D13916)</f>
        <v>5</v>
      </c>
      <c r="K13915">
        <f>AVERAGE(D13915:D13919)</f>
        <v>4</v>
      </c>
      <c r="L13915">
        <f>AVERAGE(D13915:D13934)</f>
        <v>4</v>
      </c>
      <c r="M13915">
        <f>K13915-L13915</f>
        <v>0</v>
      </c>
      <c r="N13915" t="str">
        <f>IF(K13915&gt;L13915,"HIGH ZONE BIAS",IF(K13915&lt;L13915,"LOW ZONE BIAS","EQUILIBRIUM"))</f>
        <v>EQUILIBRIUM</v>
      </c>
    </row>
    <row r="13916">
      <c r="A13916">
        <v>13651</v>
      </c>
      <c r="B13916" t="str">
        <v>2015-02-04</v>
      </c>
      <c r="C13916" t="str">
        <v>Evening</v>
      </c>
      <c r="D13916">
        <v>9</v>
      </c>
      <c r="E13916" t="str">
        <f>IF(MOD(D13916,2)=0,"EVEN","ODD")</f>
        <v>ODD</v>
      </c>
      <c r="F13916" t="str">
        <f>IF(D13916&lt;=18,"LOW (1-18)","HIGH (19-36)")</f>
        <v>LOW (1-18)</v>
      </c>
      <c r="G13916">
        <f>INT((D13916-1)/6)+1</f>
        <v>2</v>
      </c>
      <c r="H13916">
        <f>MOD(D13916-1,6)+1</f>
        <v>3</v>
      </c>
      <c r="I13916">
        <f>37-D13916</f>
        <v>28</v>
      </c>
      <c r="J13916">
        <f>ABS(D13916-D13917)</f>
        <v>5</v>
      </c>
      <c r="K13916">
        <f>AVERAGE(D13916:D13920)</f>
        <v>9</v>
      </c>
      <c r="L13916">
        <f>AVERAGE(D13916:D13935)</f>
        <v>9</v>
      </c>
      <c r="M13916">
        <f>K13916-L13916</f>
        <v>0</v>
      </c>
      <c r="N13916" t="str">
        <f>IF(K13916&gt;L13916,"HIGH ZONE BIAS",IF(K13916&lt;L13916,"LOW ZONE BIAS","EQUILIBRIUM"))</f>
        <v>EQUILIBRIUM</v>
      </c>
    </row>
    <row r="13917">
      <c r="A13917">
        <v>13650</v>
      </c>
      <c r="B13917" t="str">
        <v>2015-02-04</v>
      </c>
      <c r="C13917" t="str">
        <v>Midday</v>
      </c>
      <c r="D13917">
        <v>4</v>
      </c>
      <c r="E13917" t="str">
        <f>IF(MOD(D13917,2)=0,"EVEN","ODD")</f>
        <v>EVEN</v>
      </c>
      <c r="F13917" t="str">
        <f>IF(D13917&lt;=18,"LOW (1-18)","HIGH (19-36)")</f>
        <v>LOW (1-18)</v>
      </c>
      <c r="G13917">
        <f>INT((D13917-1)/6)+1</f>
        <v>1</v>
      </c>
      <c r="H13917">
        <f>MOD(D13917-1,6)+1</f>
        <v>4</v>
      </c>
      <c r="I13917">
        <f>37-D13917</f>
        <v>33</v>
      </c>
      <c r="J13917">
        <f>ABS(D13917-D13918)</f>
        <v>2</v>
      </c>
      <c r="K13917">
        <f>AVERAGE(D13917:D13921)</f>
        <v>4</v>
      </c>
      <c r="L13917">
        <f>AVERAGE(D13917:D13936)</f>
        <v>4</v>
      </c>
      <c r="M13917">
        <f>K13917-L13917</f>
        <v>0</v>
      </c>
      <c r="N13917" t="str">
        <f>IF(K13917&gt;L13917,"HIGH ZONE BIAS",IF(K13917&lt;L13917,"LOW ZONE BIAS","EQUILIBRIUM"))</f>
        <v>EQUILIBRIUM</v>
      </c>
    </row>
    <row r="13918">
      <c r="A13918">
        <v>13648</v>
      </c>
      <c r="B13918" t="str">
        <v>2015-02-03</v>
      </c>
      <c r="C13918" t="str">
        <v>Evening</v>
      </c>
      <c r="D13918">
        <v>6</v>
      </c>
      <c r="E13918" t="str">
        <f>IF(MOD(D13918,2)=0,"EVEN","ODD")</f>
        <v>EVEN</v>
      </c>
      <c r="F13918" t="str">
        <f>IF(D13918&lt;=18,"LOW (1-18)","HIGH (19-36)")</f>
        <v>LOW (1-18)</v>
      </c>
      <c r="G13918">
        <f>INT((D13918-1)/6)+1</f>
        <v>1</v>
      </c>
      <c r="H13918">
        <f>MOD(D13918-1,6)+1</f>
        <v>6</v>
      </c>
      <c r="I13918">
        <f>37-D13918</f>
        <v>31</v>
      </c>
      <c r="J13918">
        <f>ABS(D13918-D13919)</f>
        <v>27</v>
      </c>
      <c r="K13918">
        <f>AVERAGE(D13918:D13922)</f>
        <v>6</v>
      </c>
      <c r="L13918">
        <f>AVERAGE(D13918:D13937)</f>
        <v>6</v>
      </c>
      <c r="M13918">
        <f>K13918-L13918</f>
        <v>0</v>
      </c>
      <c r="N13918" t="str">
        <f>IF(K13918&gt;L13918,"HIGH ZONE BIAS",IF(K13918&lt;L13918,"LOW ZONE BIAS","EQUILIBRIUM"))</f>
        <v>EQUILIBRIUM</v>
      </c>
    </row>
    <row r="13919">
      <c r="A13919">
        <v>13647</v>
      </c>
      <c r="B13919" t="str">
        <v>2015-02-03</v>
      </c>
      <c r="C13919" t="str">
        <v>Midday</v>
      </c>
      <c r="D13919">
        <v>33</v>
      </c>
      <c r="E13919" t="str">
        <f>IF(MOD(D13919,2)=0,"EVEN","ODD")</f>
        <v>ODD</v>
      </c>
      <c r="F13919" t="str">
        <f>IF(D13919&lt;=18,"LOW (1-18)","HIGH (19-36)")</f>
        <v>HIGH (19-36)</v>
      </c>
      <c r="G13919">
        <f>INT((D13919-1)/6)+1</f>
        <v>6</v>
      </c>
      <c r="H13919">
        <f>MOD(D13919-1,6)+1</f>
        <v>3</v>
      </c>
      <c r="I13919">
        <f>37-D13919</f>
        <v>4</v>
      </c>
      <c r="J13919">
        <f>ABS(D13919-D13920)</f>
        <v>32</v>
      </c>
      <c r="K13919">
        <f>AVERAGE(D13919:D13923)</f>
        <v>33</v>
      </c>
      <c r="L13919">
        <f>AVERAGE(D13919:D13938)</f>
        <v>33</v>
      </c>
      <c r="M13919">
        <f>K13919-L13919</f>
        <v>0</v>
      </c>
      <c r="N13919" t="str">
        <f>IF(K13919&gt;L13919,"HIGH ZONE BIAS",IF(K13919&lt;L13919,"LOW ZONE BIAS","EQUILIBRIUM"))</f>
        <v>EQUILIBRIUM</v>
      </c>
    </row>
    <row r="13920">
      <c r="A13920">
        <v>13646</v>
      </c>
      <c r="B13920" t="str">
        <v>2015-02-03</v>
      </c>
      <c r="C13920" t="str">
        <v>Morning</v>
      </c>
      <c r="D13920">
        <v>1</v>
      </c>
      <c r="E13920" t="str">
        <f>IF(MOD(D13920,2)=0,"EVEN","ODD")</f>
        <v>ODD</v>
      </c>
      <c r="F13920" t="str">
        <f>IF(D13920&lt;=18,"LOW (1-18)","HIGH (19-36)")</f>
        <v>LOW (1-18)</v>
      </c>
      <c r="G13920">
        <f>INT((D13920-1)/6)+1</f>
        <v>1</v>
      </c>
      <c r="H13920">
        <f>MOD(D13920-1,6)+1</f>
        <v>1</v>
      </c>
      <c r="I13920">
        <f>37-D13920</f>
        <v>36</v>
      </c>
      <c r="J13920">
        <f>ABS(D13920-D13921)</f>
        <v>29</v>
      </c>
      <c r="K13920">
        <f>AVERAGE(D13920:D13924)</f>
        <v>1</v>
      </c>
      <c r="L13920">
        <f>AVERAGE(D13920:D13939)</f>
        <v>1</v>
      </c>
      <c r="M13920">
        <f>K13920-L13920</f>
        <v>0</v>
      </c>
      <c r="N13920" t="str">
        <f>IF(K13920&gt;L13920,"HIGH ZONE BIAS",IF(K13920&lt;L13920,"LOW ZONE BIAS","EQUILIBRIUM"))</f>
        <v>EQUILIBRIUM</v>
      </c>
    </row>
    <row r="13921">
      <c r="A13921">
        <v>13645</v>
      </c>
      <c r="B13921" t="str">
        <v>2015-02-02</v>
      </c>
      <c r="C13921" t="str">
        <v>Evening</v>
      </c>
      <c r="D13921">
        <v>30</v>
      </c>
      <c r="E13921" t="str">
        <f>IF(MOD(D13921,2)=0,"EVEN","ODD")</f>
        <v>EVEN</v>
      </c>
      <c r="F13921" t="str">
        <f>IF(D13921&lt;=18,"LOW (1-18)","HIGH (19-36)")</f>
        <v>HIGH (19-36)</v>
      </c>
      <c r="G13921">
        <f>INT((D13921-1)/6)+1</f>
        <v>5</v>
      </c>
      <c r="H13921">
        <f>MOD(D13921-1,6)+1</f>
        <v>6</v>
      </c>
      <c r="I13921">
        <f>37-D13921</f>
        <v>7</v>
      </c>
      <c r="J13921">
        <f>ABS(D13921-D13922)</f>
        <v>4</v>
      </c>
      <c r="K13921">
        <f>AVERAGE(D13921:D13925)</f>
        <v>30</v>
      </c>
      <c r="L13921">
        <f>AVERAGE(D13921:D13940)</f>
        <v>30</v>
      </c>
      <c r="M13921">
        <f>K13921-L13921</f>
        <v>0</v>
      </c>
      <c r="N13921" t="str">
        <f>IF(K13921&gt;L13921,"HIGH ZONE BIAS",IF(K13921&lt;L13921,"LOW ZONE BIAS","EQUILIBRIUM"))</f>
        <v>EQUILIBRIUM</v>
      </c>
    </row>
    <row r="13922">
      <c r="A13922">
        <v>13644</v>
      </c>
      <c r="B13922" t="str">
        <v>2015-02-02</v>
      </c>
      <c r="C13922" t="str">
        <v>Midday</v>
      </c>
      <c r="D13922">
        <v>26</v>
      </c>
      <c r="E13922" t="str">
        <f>IF(MOD(D13922,2)=0,"EVEN","ODD")</f>
        <v>EVEN</v>
      </c>
      <c r="F13922" t="str">
        <f>IF(D13922&lt;=18,"LOW (1-18)","HIGH (19-36)")</f>
        <v>HIGH (19-36)</v>
      </c>
      <c r="G13922">
        <f>INT((D13922-1)/6)+1</f>
        <v>5</v>
      </c>
      <c r="H13922">
        <f>MOD(D13922-1,6)+1</f>
        <v>2</v>
      </c>
      <c r="I13922">
        <f>37-D13922</f>
        <v>11</v>
      </c>
      <c r="J13922">
        <f>ABS(D13922-D13923)</f>
        <v>18</v>
      </c>
      <c r="K13922">
        <f>AVERAGE(D13922:D13926)</f>
        <v>26</v>
      </c>
      <c r="L13922">
        <f>AVERAGE(D13922:D13941)</f>
        <v>26</v>
      </c>
      <c r="M13922">
        <f>K13922-L13922</f>
        <v>0</v>
      </c>
      <c r="N13922" t="str">
        <f>IF(K13922&gt;L13922,"HIGH ZONE BIAS",IF(K13922&lt;L13922,"LOW ZONE BIAS","EQUILIBRIUM"))</f>
        <v>EQUILIBRIUM</v>
      </c>
    </row>
    <row r="13923">
      <c r="A13923">
        <v>13643</v>
      </c>
      <c r="B13923" t="str">
        <v>2015-02-02</v>
      </c>
      <c r="C13923" t="str">
        <v>Morning</v>
      </c>
      <c r="D13923">
        <v>8</v>
      </c>
      <c r="E13923" t="str">
        <f>IF(MOD(D13923,2)=0,"EVEN","ODD")</f>
        <v>EVEN</v>
      </c>
      <c r="F13923" t="str">
        <f>IF(D13923&lt;=18,"LOW (1-18)","HIGH (19-36)")</f>
        <v>LOW (1-18)</v>
      </c>
      <c r="G13923">
        <f>INT((D13923-1)/6)+1</f>
        <v>2</v>
      </c>
      <c r="H13923">
        <f>MOD(D13923-1,6)+1</f>
        <v>2</v>
      </c>
      <c r="I13923">
        <f>37-D13923</f>
        <v>29</v>
      </c>
      <c r="J13923">
        <f>ABS(D13923-D13924)</f>
        <v>3</v>
      </c>
      <c r="K13923">
        <f>AVERAGE(D13923:D13927)</f>
        <v>8</v>
      </c>
      <c r="L13923">
        <f>AVERAGE(D13923:D13942)</f>
        <v>8</v>
      </c>
      <c r="M13923">
        <f>K13923-L13923</f>
        <v>0</v>
      </c>
      <c r="N13923" t="str">
        <f>IF(K13923&gt;L13923,"HIGH ZONE BIAS",IF(K13923&lt;L13923,"LOW ZONE BIAS","EQUILIBRIUM"))</f>
        <v>EQUILIBRIUM</v>
      </c>
    </row>
    <row r="13924">
      <c r="A13924">
        <v>13642</v>
      </c>
      <c r="B13924" t="str">
        <v>2015-01-31</v>
      </c>
      <c r="C13924" t="str">
        <v>Evening</v>
      </c>
      <c r="D13924">
        <v>5</v>
      </c>
      <c r="E13924" t="str">
        <f>IF(MOD(D13924,2)=0,"EVEN","ODD")</f>
        <v>ODD</v>
      </c>
      <c r="F13924" t="str">
        <f>IF(D13924&lt;=18,"LOW (1-18)","HIGH (19-36)")</f>
        <v>LOW (1-18)</v>
      </c>
      <c r="G13924">
        <f>INT((D13924-1)/6)+1</f>
        <v>1</v>
      </c>
      <c r="H13924">
        <f>MOD(D13924-1,6)+1</f>
        <v>5</v>
      </c>
      <c r="I13924">
        <f>37-D13924</f>
        <v>32</v>
      </c>
      <c r="J13924">
        <f>ABS(D13924-D13925)</f>
        <v>17</v>
      </c>
      <c r="K13924">
        <f>AVERAGE(D13924:D13928)</f>
        <v>5</v>
      </c>
      <c r="L13924">
        <f>AVERAGE(D13924:D13943)</f>
        <v>5</v>
      </c>
      <c r="M13924">
        <f>K13924-L13924</f>
        <v>0</v>
      </c>
      <c r="N13924" t="str">
        <f>IF(K13924&gt;L13924,"HIGH ZONE BIAS",IF(K13924&lt;L13924,"LOW ZONE BIAS","EQUILIBRIUM"))</f>
        <v>EQUILIBRIUM</v>
      </c>
    </row>
    <row r="13925">
      <c r="A13925">
        <v>13641</v>
      </c>
      <c r="B13925" t="str">
        <v>2015-01-31</v>
      </c>
      <c r="C13925" t="str">
        <v>Midday</v>
      </c>
      <c r="D13925">
        <v>22</v>
      </c>
      <c r="E13925" t="str">
        <f>IF(MOD(D13925,2)=0,"EVEN","ODD")</f>
        <v>EVEN</v>
      </c>
      <c r="F13925" t="str">
        <f>IF(D13925&lt;=18,"LOW (1-18)","HIGH (19-36)")</f>
        <v>HIGH (19-36)</v>
      </c>
      <c r="G13925">
        <f>INT((D13925-1)/6)+1</f>
        <v>4</v>
      </c>
      <c r="H13925">
        <f>MOD(D13925-1,6)+1</f>
        <v>4</v>
      </c>
      <c r="I13925">
        <f>37-D13925</f>
        <v>15</v>
      </c>
      <c r="J13925">
        <f>ABS(D13925-D13926)</f>
        <v>14</v>
      </c>
      <c r="K13925">
        <f>AVERAGE(D13925:D13929)</f>
        <v>22</v>
      </c>
      <c r="L13925">
        <f>AVERAGE(D13925:D13944)</f>
        <v>22</v>
      </c>
      <c r="M13925">
        <f>K13925-L13925</f>
        <v>0</v>
      </c>
      <c r="N13925" t="str">
        <f>IF(K13925&gt;L13925,"HIGH ZONE BIAS",IF(K13925&lt;L13925,"LOW ZONE BIAS","EQUILIBRIUM"))</f>
        <v>EQUILIBRIUM</v>
      </c>
    </row>
    <row r="13926">
      <c r="A13926">
        <v>13640</v>
      </c>
      <c r="B13926" t="str">
        <v>2015-01-31</v>
      </c>
      <c r="C13926" t="str">
        <v>Morning</v>
      </c>
      <c r="D13926">
        <v>36</v>
      </c>
      <c r="E13926" t="str">
        <f>IF(MOD(D13926,2)=0,"EVEN","ODD")</f>
        <v>EVEN</v>
      </c>
      <c r="F13926" t="str">
        <f>IF(D13926&lt;=18,"LOW (1-18)","HIGH (19-36)")</f>
        <v>HIGH (19-36)</v>
      </c>
      <c r="G13926">
        <f>INT((D13926-1)/6)+1</f>
        <v>6</v>
      </c>
      <c r="H13926">
        <f>MOD(D13926-1,6)+1</f>
        <v>6</v>
      </c>
      <c r="I13926">
        <f>37-D13926</f>
        <v>1</v>
      </c>
      <c r="J13926">
        <f>ABS(D13926-D13927)</f>
        <v>28</v>
      </c>
      <c r="K13926">
        <f>AVERAGE(D13926:D13930)</f>
        <v>36</v>
      </c>
      <c r="L13926">
        <f>AVERAGE(D13926:D13945)</f>
        <v>36</v>
      </c>
      <c r="M13926">
        <f>K13926-L13926</f>
        <v>0</v>
      </c>
      <c r="N13926" t="str">
        <f>IF(K13926&gt;L13926,"HIGH ZONE BIAS",IF(K13926&lt;L13926,"LOW ZONE BIAS","EQUILIBRIUM"))</f>
        <v>EQUILIBRIUM</v>
      </c>
    </row>
    <row r="13927">
      <c r="A13927">
        <v>13639</v>
      </c>
      <c r="B13927" t="str">
        <v>2015-01-30</v>
      </c>
      <c r="C13927" t="str">
        <v>Evening</v>
      </c>
      <c r="D13927">
        <v>8</v>
      </c>
      <c r="E13927" t="str">
        <f>IF(MOD(D13927,2)=0,"EVEN","ODD")</f>
        <v>EVEN</v>
      </c>
      <c r="F13927" t="str">
        <f>IF(D13927&lt;=18,"LOW (1-18)","HIGH (19-36)")</f>
        <v>LOW (1-18)</v>
      </c>
      <c r="G13927">
        <f>INT((D13927-1)/6)+1</f>
        <v>2</v>
      </c>
      <c r="H13927">
        <f>MOD(D13927-1,6)+1</f>
        <v>2</v>
      </c>
      <c r="I13927">
        <f>37-D13927</f>
        <v>29</v>
      </c>
      <c r="J13927">
        <f>ABS(D13927-D13928)</f>
        <v>4</v>
      </c>
      <c r="K13927">
        <f>AVERAGE(D13927:D13931)</f>
        <v>8</v>
      </c>
      <c r="L13927">
        <f>AVERAGE(D13927:D13946)</f>
        <v>8</v>
      </c>
      <c r="M13927">
        <f>K13927-L13927</f>
        <v>0</v>
      </c>
      <c r="N13927" t="str">
        <f>IF(K13927&gt;L13927,"HIGH ZONE BIAS",IF(K13927&lt;L13927,"LOW ZONE BIAS","EQUILIBRIUM"))</f>
        <v>EQUILIBRIUM</v>
      </c>
    </row>
    <row r="13928">
      <c r="A13928">
        <v>13638</v>
      </c>
      <c r="B13928" t="str">
        <v>2015-01-30</v>
      </c>
      <c r="C13928" t="str">
        <v>Midday</v>
      </c>
      <c r="D13928">
        <v>12</v>
      </c>
      <c r="E13928" t="str">
        <f>IF(MOD(D13928,2)=0,"EVEN","ODD")</f>
        <v>EVEN</v>
      </c>
      <c r="F13928" t="str">
        <f>IF(D13928&lt;=18,"LOW (1-18)","HIGH (19-36)")</f>
        <v>LOW (1-18)</v>
      </c>
      <c r="G13928">
        <f>INT((D13928-1)/6)+1</f>
        <v>2</v>
      </c>
      <c r="H13928">
        <f>MOD(D13928-1,6)+1</f>
        <v>6</v>
      </c>
      <c r="I13928">
        <f>37-D13928</f>
        <v>25</v>
      </c>
      <c r="J13928">
        <f>ABS(D13928-D13929)</f>
        <v>1</v>
      </c>
      <c r="K13928">
        <f>AVERAGE(D13928:D13932)</f>
        <v>12</v>
      </c>
      <c r="L13928">
        <f>AVERAGE(D13928:D13947)</f>
        <v>12</v>
      </c>
      <c r="M13928">
        <f>K13928-L13928</f>
        <v>0</v>
      </c>
      <c r="N13928" t="str">
        <f>IF(K13928&gt;L13928,"HIGH ZONE BIAS",IF(K13928&lt;L13928,"LOW ZONE BIAS","EQUILIBRIUM"))</f>
        <v>EQUILIBRIUM</v>
      </c>
    </row>
    <row r="13929">
      <c r="A13929">
        <v>13637</v>
      </c>
      <c r="B13929" t="str">
        <v>2015-01-30</v>
      </c>
      <c r="C13929" t="str">
        <v>Morning</v>
      </c>
      <c r="D13929">
        <v>13</v>
      </c>
      <c r="E13929" t="str">
        <f>IF(MOD(D13929,2)=0,"EVEN","ODD")</f>
        <v>ODD</v>
      </c>
      <c r="F13929" t="str">
        <f>IF(D13929&lt;=18,"LOW (1-18)","HIGH (19-36)")</f>
        <v>LOW (1-18)</v>
      </c>
      <c r="G13929">
        <f>INT((D13929-1)/6)+1</f>
        <v>3</v>
      </c>
      <c r="H13929">
        <f>MOD(D13929-1,6)+1</f>
        <v>1</v>
      </c>
      <c r="I13929">
        <f>37-D13929</f>
        <v>24</v>
      </c>
      <c r="J13929">
        <f>ABS(D13929-D13930)</f>
        <v>5</v>
      </c>
      <c r="K13929">
        <f>AVERAGE(D13929:D13933)</f>
        <v>13</v>
      </c>
      <c r="L13929">
        <f>AVERAGE(D13929:D13948)</f>
        <v>13</v>
      </c>
      <c r="M13929">
        <f>K13929-L13929</f>
        <v>0</v>
      </c>
      <c r="N13929" t="str">
        <f>IF(K13929&gt;L13929,"HIGH ZONE BIAS",IF(K13929&lt;L13929,"LOW ZONE BIAS","EQUILIBRIUM"))</f>
        <v>EQUILIBRIUM</v>
      </c>
    </row>
    <row r="13930">
      <c r="A13930">
        <v>13636</v>
      </c>
      <c r="B13930" t="str">
        <v>2015-01-29</v>
      </c>
      <c r="C13930" t="str">
        <v>Evening</v>
      </c>
      <c r="D13930">
        <v>18</v>
      </c>
      <c r="E13930" t="str">
        <f>IF(MOD(D13930,2)=0,"EVEN","ODD")</f>
        <v>EVEN</v>
      </c>
      <c r="F13930" t="str">
        <f>IF(D13930&lt;=18,"LOW (1-18)","HIGH (19-36)")</f>
        <v>LOW (1-18)</v>
      </c>
      <c r="G13930">
        <f>INT((D13930-1)/6)+1</f>
        <v>3</v>
      </c>
      <c r="H13930">
        <f>MOD(D13930-1,6)+1</f>
        <v>6</v>
      </c>
      <c r="I13930">
        <f>37-D13930</f>
        <v>19</v>
      </c>
      <c r="J13930">
        <f>ABS(D13930-D13931)</f>
        <v>18</v>
      </c>
      <c r="K13930">
        <f>AVERAGE(D13930:D13934)</f>
        <v>18</v>
      </c>
      <c r="L13930">
        <f>AVERAGE(D13930:D13949)</f>
        <v>18</v>
      </c>
      <c r="M13930">
        <f>K13930-L13930</f>
        <v>0</v>
      </c>
      <c r="N13930" t="str">
        <f>IF(K13930&gt;L13930,"HIGH ZONE BIAS",IF(K13930&lt;L13930,"LOW ZONE BIAS","EQUILIBRIUM"))</f>
        <v>EQUILIBRIUM</v>
      </c>
    </row>
    <row r="13931">
      <c r="A13931">
        <v>13635</v>
      </c>
      <c r="B13931" t="str">
        <v>2015-01-29</v>
      </c>
      <c r="C13931" t="str">
        <v>Midday</v>
      </c>
      <c r="D13931">
        <v>36</v>
      </c>
      <c r="E13931" t="str">
        <f>IF(MOD(D13931,2)=0,"EVEN","ODD")</f>
        <v>EVEN</v>
      </c>
      <c r="F13931" t="str">
        <f>IF(D13931&lt;=18,"LOW (1-18)","HIGH (19-36)")</f>
        <v>HIGH (19-36)</v>
      </c>
      <c r="G13931">
        <f>INT((D13931-1)/6)+1</f>
        <v>6</v>
      </c>
      <c r="H13931">
        <f>MOD(D13931-1,6)+1</f>
        <v>6</v>
      </c>
      <c r="I13931">
        <f>37-D13931</f>
        <v>1</v>
      </c>
      <c r="J13931">
        <f>ABS(D13931-D13932)</f>
        <v>22</v>
      </c>
      <c r="K13931">
        <f>AVERAGE(D13931:D13935)</f>
        <v>36</v>
      </c>
      <c r="L13931">
        <f>AVERAGE(D13931:D13950)</f>
        <v>36</v>
      </c>
      <c r="M13931">
        <f>K13931-L13931</f>
        <v>0</v>
      </c>
      <c r="N13931" t="str">
        <f>IF(K13931&gt;L13931,"HIGH ZONE BIAS",IF(K13931&lt;L13931,"LOW ZONE BIAS","EQUILIBRIUM"))</f>
        <v>EQUILIBRIUM</v>
      </c>
    </row>
    <row r="13932">
      <c r="A13932">
        <v>13634</v>
      </c>
      <c r="B13932" t="str">
        <v>2015-01-29</v>
      </c>
      <c r="C13932" t="str">
        <v>Morning</v>
      </c>
      <c r="D13932">
        <v>14</v>
      </c>
      <c r="E13932" t="str">
        <f>IF(MOD(D13932,2)=0,"EVEN","ODD")</f>
        <v>EVEN</v>
      </c>
      <c r="F13932" t="str">
        <f>IF(D13932&lt;=18,"LOW (1-18)","HIGH (19-36)")</f>
        <v>LOW (1-18)</v>
      </c>
      <c r="G13932">
        <f>INT((D13932-1)/6)+1</f>
        <v>3</v>
      </c>
      <c r="H13932">
        <f>MOD(D13932-1,6)+1</f>
        <v>2</v>
      </c>
      <c r="I13932">
        <f>37-D13932</f>
        <v>23</v>
      </c>
      <c r="J13932">
        <f>ABS(D13932-D13933)</f>
        <v>3</v>
      </c>
      <c r="K13932">
        <f>AVERAGE(D13932:D13936)</f>
        <v>14</v>
      </c>
      <c r="L13932">
        <f>AVERAGE(D13932:D13951)</f>
        <v>14</v>
      </c>
      <c r="M13932">
        <f>K13932-L13932</f>
        <v>0</v>
      </c>
      <c r="N13932" t="str">
        <f>IF(K13932&gt;L13932,"HIGH ZONE BIAS",IF(K13932&lt;L13932,"LOW ZONE BIAS","EQUILIBRIUM"))</f>
        <v>EQUILIBRIUM</v>
      </c>
    </row>
    <row r="13933">
      <c r="A13933">
        <v>13633</v>
      </c>
      <c r="B13933" t="str">
        <v>2015-01-28</v>
      </c>
      <c r="C13933" t="str">
        <v>Evening</v>
      </c>
      <c r="D13933">
        <v>11</v>
      </c>
      <c r="E13933" t="str">
        <f>IF(MOD(D13933,2)=0,"EVEN","ODD")</f>
        <v>ODD</v>
      </c>
      <c r="F13933" t="str">
        <f>IF(D13933&lt;=18,"LOW (1-18)","HIGH (19-36)")</f>
        <v>LOW (1-18)</v>
      </c>
      <c r="G13933">
        <f>INT((D13933-1)/6)+1</f>
        <v>2</v>
      </c>
      <c r="H13933">
        <f>MOD(D13933-1,6)+1</f>
        <v>5</v>
      </c>
      <c r="I13933">
        <f>37-D13933</f>
        <v>26</v>
      </c>
      <c r="J13933">
        <f>ABS(D13933-D13934)</f>
        <v>10</v>
      </c>
      <c r="K13933">
        <f>AVERAGE(D13933:D13937)</f>
        <v>11</v>
      </c>
      <c r="L13933">
        <f>AVERAGE(D13933:D13952)</f>
        <v>11</v>
      </c>
      <c r="M13933">
        <f>K13933-L13933</f>
        <v>0</v>
      </c>
      <c r="N13933" t="str">
        <f>IF(K13933&gt;L13933,"HIGH ZONE BIAS",IF(K13933&lt;L13933,"LOW ZONE BIAS","EQUILIBRIUM"))</f>
        <v>EQUILIBRIUM</v>
      </c>
    </row>
    <row r="13934">
      <c r="A13934">
        <v>13632</v>
      </c>
      <c r="B13934" t="str">
        <v>2015-01-28</v>
      </c>
      <c r="C13934" t="str">
        <v>Midday</v>
      </c>
      <c r="D13934">
        <v>1</v>
      </c>
      <c r="E13934" t="str">
        <f>IF(MOD(D13934,2)=0,"EVEN","ODD")</f>
        <v>ODD</v>
      </c>
      <c r="F13934" t="str">
        <f>IF(D13934&lt;=18,"LOW (1-18)","HIGH (19-36)")</f>
        <v>LOW (1-18)</v>
      </c>
      <c r="G13934">
        <f>INT((D13934-1)/6)+1</f>
        <v>1</v>
      </c>
      <c r="H13934">
        <f>MOD(D13934-1,6)+1</f>
        <v>1</v>
      </c>
      <c r="I13934">
        <f>37-D13934</f>
        <v>36</v>
      </c>
      <c r="J13934">
        <f>ABS(D13934-D13935)</f>
        <v>11</v>
      </c>
      <c r="K13934">
        <f>AVERAGE(D13934:D13938)</f>
        <v>1</v>
      </c>
      <c r="L13934">
        <f>AVERAGE(D13934:D13953)</f>
        <v>1</v>
      </c>
      <c r="M13934">
        <f>K13934-L13934</f>
        <v>0</v>
      </c>
      <c r="N13934" t="str">
        <f>IF(K13934&gt;L13934,"HIGH ZONE BIAS",IF(K13934&lt;L13934,"LOW ZONE BIAS","EQUILIBRIUM"))</f>
        <v>EQUILIBRIUM</v>
      </c>
    </row>
    <row r="13935">
      <c r="A13935">
        <v>13631</v>
      </c>
      <c r="B13935" t="str">
        <v>2015-01-28</v>
      </c>
      <c r="C13935" t="str">
        <v>Morning</v>
      </c>
      <c r="D13935">
        <v>12</v>
      </c>
      <c r="E13935" t="str">
        <f>IF(MOD(D13935,2)=0,"EVEN","ODD")</f>
        <v>EVEN</v>
      </c>
      <c r="F13935" t="str">
        <f>IF(D13935&lt;=18,"LOW (1-18)","HIGH (19-36)")</f>
        <v>LOW (1-18)</v>
      </c>
      <c r="G13935">
        <f>INT((D13935-1)/6)+1</f>
        <v>2</v>
      </c>
      <c r="H13935">
        <f>MOD(D13935-1,6)+1</f>
        <v>6</v>
      </c>
      <c r="I13935">
        <f>37-D13935</f>
        <v>25</v>
      </c>
      <c r="J13935">
        <f>ABS(D13935-D13936)</f>
        <v>6</v>
      </c>
      <c r="K13935">
        <f>AVERAGE(D13935:D13939)</f>
        <v>12</v>
      </c>
      <c r="L13935">
        <f>AVERAGE(D13935:D13954)</f>
        <v>12</v>
      </c>
      <c r="M13935">
        <f>K13935-L13935</f>
        <v>0</v>
      </c>
      <c r="N13935" t="str">
        <f>IF(K13935&gt;L13935,"HIGH ZONE BIAS",IF(K13935&lt;L13935,"LOW ZONE BIAS","EQUILIBRIUM"))</f>
        <v>EQUILIBRIUM</v>
      </c>
    </row>
    <row r="13936">
      <c r="A13936">
        <v>13630</v>
      </c>
      <c r="B13936" t="str">
        <v>2015-01-27</v>
      </c>
      <c r="C13936" t="str">
        <v>Evening</v>
      </c>
      <c r="D13936">
        <v>18</v>
      </c>
      <c r="E13936" t="str">
        <f>IF(MOD(D13936,2)=0,"EVEN","ODD")</f>
        <v>EVEN</v>
      </c>
      <c r="F13936" t="str">
        <f>IF(D13936&lt;=18,"LOW (1-18)","HIGH (19-36)")</f>
        <v>LOW (1-18)</v>
      </c>
      <c r="G13936">
        <f>INT((D13936-1)/6)+1</f>
        <v>3</v>
      </c>
      <c r="H13936">
        <f>MOD(D13936-1,6)+1</f>
        <v>6</v>
      </c>
      <c r="I13936">
        <f>37-D13936</f>
        <v>19</v>
      </c>
      <c r="J13936">
        <f>ABS(D13936-D13937)</f>
        <v>12</v>
      </c>
      <c r="K13936">
        <f>AVERAGE(D13936:D13940)</f>
        <v>18</v>
      </c>
      <c r="L13936">
        <f>AVERAGE(D13936:D13955)</f>
        <v>18</v>
      </c>
      <c r="M13936">
        <f>K13936-L13936</f>
        <v>0</v>
      </c>
      <c r="N13936" t="str">
        <f>IF(K13936&gt;L13936,"HIGH ZONE BIAS",IF(K13936&lt;L13936,"LOW ZONE BIAS","EQUILIBRIUM"))</f>
        <v>EQUILIBRIUM</v>
      </c>
    </row>
    <row r="13937">
      <c r="A13937">
        <v>13629</v>
      </c>
      <c r="B13937" t="str">
        <v>2015-01-27</v>
      </c>
      <c r="C13937" t="str">
        <v>Midday</v>
      </c>
      <c r="D13937">
        <v>6</v>
      </c>
      <c r="E13937" t="str">
        <f>IF(MOD(D13937,2)=0,"EVEN","ODD")</f>
        <v>EVEN</v>
      </c>
      <c r="F13937" t="str">
        <f>IF(D13937&lt;=18,"LOW (1-18)","HIGH (19-36)")</f>
        <v>LOW (1-18)</v>
      </c>
      <c r="G13937">
        <f>INT((D13937-1)/6)+1</f>
        <v>1</v>
      </c>
      <c r="H13937">
        <f>MOD(D13937-1,6)+1</f>
        <v>6</v>
      </c>
      <c r="I13937">
        <f>37-D13937</f>
        <v>31</v>
      </c>
      <c r="J13937">
        <f>ABS(D13937-D13938)</f>
        <v>0</v>
      </c>
      <c r="K13937">
        <f>AVERAGE(D13937:D13941)</f>
        <v>6</v>
      </c>
      <c r="L13937">
        <f>AVERAGE(D13937:D13956)</f>
        <v>6</v>
      </c>
      <c r="M13937">
        <f>K13937-L13937</f>
        <v>0</v>
      </c>
      <c r="N13937" t="str">
        <f>IF(K13937&gt;L13937,"HIGH ZONE BIAS",IF(K13937&lt;L13937,"LOW ZONE BIAS","EQUILIBRIUM"))</f>
        <v>EQUILIBRIUM</v>
      </c>
    </row>
    <row r="13938">
      <c r="A13938">
        <v>13628</v>
      </c>
      <c r="B13938" t="str">
        <v>2015-01-27</v>
      </c>
      <c r="C13938" t="str">
        <v>Morning</v>
      </c>
      <c r="D13938">
        <v>6</v>
      </c>
      <c r="E13938" t="str">
        <f>IF(MOD(D13938,2)=0,"EVEN","ODD")</f>
        <v>EVEN</v>
      </c>
      <c r="F13938" t="str">
        <f>IF(D13938&lt;=18,"LOW (1-18)","HIGH (19-36)")</f>
        <v>LOW (1-18)</v>
      </c>
      <c r="G13938">
        <f>INT((D13938-1)/6)+1</f>
        <v>1</v>
      </c>
      <c r="H13938">
        <f>MOD(D13938-1,6)+1</f>
        <v>6</v>
      </c>
      <c r="I13938">
        <f>37-D13938</f>
        <v>31</v>
      </c>
      <c r="J13938">
        <f>ABS(D13938-D13939)</f>
        <v>4</v>
      </c>
      <c r="K13938">
        <f>AVERAGE(D13938:D13942)</f>
        <v>6</v>
      </c>
      <c r="L13938">
        <f>AVERAGE(D13938:D13957)</f>
        <v>6</v>
      </c>
      <c r="M13938">
        <f>K13938-L13938</f>
        <v>0</v>
      </c>
      <c r="N13938" t="str">
        <f>IF(K13938&gt;L13938,"HIGH ZONE BIAS",IF(K13938&lt;L13938,"LOW ZONE BIAS","EQUILIBRIUM"))</f>
        <v>EQUILIBRIUM</v>
      </c>
    </row>
    <row r="13939">
      <c r="A13939">
        <v>13627</v>
      </c>
      <c r="B13939" t="str">
        <v>2015-01-26</v>
      </c>
      <c r="C13939" t="str">
        <v>Evening</v>
      </c>
      <c r="D13939">
        <v>10</v>
      </c>
      <c r="E13939" t="str">
        <f>IF(MOD(D13939,2)=0,"EVEN","ODD")</f>
        <v>EVEN</v>
      </c>
      <c r="F13939" t="str">
        <f>IF(D13939&lt;=18,"LOW (1-18)","HIGH (19-36)")</f>
        <v>LOW (1-18)</v>
      </c>
      <c r="G13939">
        <f>INT((D13939-1)/6)+1</f>
        <v>2</v>
      </c>
      <c r="H13939">
        <f>MOD(D13939-1,6)+1</f>
        <v>4</v>
      </c>
      <c r="I13939">
        <f>37-D13939</f>
        <v>27</v>
      </c>
      <c r="J13939">
        <f>ABS(D13939-D13940)</f>
        <v>1</v>
      </c>
      <c r="K13939">
        <f>AVERAGE(D13939:D13943)</f>
        <v>10</v>
      </c>
      <c r="L13939">
        <f>AVERAGE(D13939:D13958)</f>
        <v>10</v>
      </c>
      <c r="M13939">
        <f>K13939-L13939</f>
        <v>0</v>
      </c>
      <c r="N13939" t="str">
        <f>IF(K13939&gt;L13939,"HIGH ZONE BIAS",IF(K13939&lt;L13939,"LOW ZONE BIAS","EQUILIBRIUM"))</f>
        <v>EQUILIBRIUM</v>
      </c>
    </row>
    <row r="13940">
      <c r="A13940">
        <v>13626</v>
      </c>
      <c r="B13940" t="str">
        <v>2015-01-26</v>
      </c>
      <c r="C13940" t="str">
        <v>Midday</v>
      </c>
      <c r="D13940">
        <v>11</v>
      </c>
      <c r="E13940" t="str">
        <f>IF(MOD(D13940,2)=0,"EVEN","ODD")</f>
        <v>ODD</v>
      </c>
      <c r="F13940" t="str">
        <f>IF(D13940&lt;=18,"LOW (1-18)","HIGH (19-36)")</f>
        <v>LOW (1-18)</v>
      </c>
      <c r="G13940">
        <f>INT((D13940-1)/6)+1</f>
        <v>2</v>
      </c>
      <c r="H13940">
        <f>MOD(D13940-1,6)+1</f>
        <v>5</v>
      </c>
      <c r="I13940">
        <f>37-D13940</f>
        <v>26</v>
      </c>
      <c r="J13940">
        <f>ABS(D13940-D13941)</f>
        <v>4</v>
      </c>
      <c r="K13940">
        <f>AVERAGE(D13940:D13944)</f>
        <v>11</v>
      </c>
      <c r="L13940">
        <f>AVERAGE(D13940:D13959)</f>
        <v>11</v>
      </c>
      <c r="M13940">
        <f>K13940-L13940</f>
        <v>0</v>
      </c>
      <c r="N13940" t="str">
        <f>IF(K13940&gt;L13940,"HIGH ZONE BIAS",IF(K13940&lt;L13940,"LOW ZONE BIAS","EQUILIBRIUM"))</f>
        <v>EQUILIBRIUM</v>
      </c>
    </row>
    <row r="13941">
      <c r="A13941">
        <v>13625</v>
      </c>
      <c r="B13941" t="str">
        <v>2015-01-26</v>
      </c>
      <c r="C13941" t="str">
        <v>Morning</v>
      </c>
      <c r="D13941">
        <v>15</v>
      </c>
      <c r="E13941" t="str">
        <f>IF(MOD(D13941,2)=0,"EVEN","ODD")</f>
        <v>ODD</v>
      </c>
      <c r="F13941" t="str">
        <f>IF(D13941&lt;=18,"LOW (1-18)","HIGH (19-36)")</f>
        <v>LOW (1-18)</v>
      </c>
      <c r="G13941">
        <f>INT((D13941-1)/6)+1</f>
        <v>3</v>
      </c>
      <c r="H13941">
        <f>MOD(D13941-1,6)+1</f>
        <v>3</v>
      </c>
      <c r="I13941">
        <f>37-D13941</f>
        <v>22</v>
      </c>
      <c r="J13941">
        <f>ABS(D13941-D13942)</f>
        <v>14</v>
      </c>
      <c r="K13941">
        <f>AVERAGE(D13941:D13945)</f>
        <v>15</v>
      </c>
      <c r="L13941">
        <f>AVERAGE(D13941:D13960)</f>
        <v>15</v>
      </c>
      <c r="M13941">
        <f>K13941-L13941</f>
        <v>0</v>
      </c>
      <c r="N13941" t="str">
        <f>IF(K13941&gt;L13941,"HIGH ZONE BIAS",IF(K13941&lt;L13941,"LOW ZONE BIAS","EQUILIBRIUM"))</f>
        <v>EQUILIBRIUM</v>
      </c>
    </row>
    <row r="13942">
      <c r="A13942">
        <v>13624</v>
      </c>
      <c r="B13942" t="str">
        <v>2015-01-24</v>
      </c>
      <c r="C13942" t="str">
        <v>Evening</v>
      </c>
      <c r="D13942">
        <v>29</v>
      </c>
      <c r="E13942" t="str">
        <f>IF(MOD(D13942,2)=0,"EVEN","ODD")</f>
        <v>ODD</v>
      </c>
      <c r="F13942" t="str">
        <f>IF(D13942&lt;=18,"LOW (1-18)","HIGH (19-36)")</f>
        <v>HIGH (19-36)</v>
      </c>
      <c r="G13942">
        <f>INT((D13942-1)/6)+1</f>
        <v>5</v>
      </c>
      <c r="H13942">
        <f>MOD(D13942-1,6)+1</f>
        <v>5</v>
      </c>
      <c r="I13942">
        <f>37-D13942</f>
        <v>8</v>
      </c>
      <c r="J13942">
        <f>ABS(D13942-D13943)</f>
        <v>11</v>
      </c>
      <c r="K13942">
        <f>AVERAGE(D13942:D13946)</f>
        <v>29</v>
      </c>
      <c r="L13942">
        <f>AVERAGE(D13942:D13961)</f>
        <v>29</v>
      </c>
      <c r="M13942">
        <f>K13942-L13942</f>
        <v>0</v>
      </c>
      <c r="N13942" t="str">
        <f>IF(K13942&gt;L13942,"HIGH ZONE BIAS",IF(K13942&lt;L13942,"LOW ZONE BIAS","EQUILIBRIUM"))</f>
        <v>EQUILIBRIUM</v>
      </c>
    </row>
    <row r="13943">
      <c r="A13943">
        <v>13623</v>
      </c>
      <c r="B13943" t="str">
        <v>2015-01-24</v>
      </c>
      <c r="C13943" t="str">
        <v>Midday</v>
      </c>
      <c r="D13943">
        <v>18</v>
      </c>
      <c r="E13943" t="str">
        <f>IF(MOD(D13943,2)=0,"EVEN","ODD")</f>
        <v>EVEN</v>
      </c>
      <c r="F13943" t="str">
        <f>IF(D13943&lt;=18,"LOW (1-18)","HIGH (19-36)")</f>
        <v>LOW (1-18)</v>
      </c>
      <c r="G13943">
        <f>INT((D13943-1)/6)+1</f>
        <v>3</v>
      </c>
      <c r="H13943">
        <f>MOD(D13943-1,6)+1</f>
        <v>6</v>
      </c>
      <c r="I13943">
        <f>37-D13943</f>
        <v>19</v>
      </c>
      <c r="J13943">
        <f>ABS(D13943-D13944)</f>
        <v>9</v>
      </c>
      <c r="K13943">
        <f>AVERAGE(D13943:D13947)</f>
        <v>18</v>
      </c>
      <c r="L13943">
        <f>AVERAGE(D13943:D13962)</f>
        <v>18</v>
      </c>
      <c r="M13943">
        <f>K13943-L13943</f>
        <v>0</v>
      </c>
      <c r="N13943" t="str">
        <f>IF(K13943&gt;L13943,"HIGH ZONE BIAS",IF(K13943&lt;L13943,"LOW ZONE BIAS","EQUILIBRIUM"))</f>
        <v>EQUILIBRIUM</v>
      </c>
    </row>
    <row r="13944">
      <c r="A13944">
        <v>13622</v>
      </c>
      <c r="B13944" t="str">
        <v>2015-01-24</v>
      </c>
      <c r="C13944" t="str">
        <v>Morning</v>
      </c>
      <c r="D13944">
        <v>9</v>
      </c>
      <c r="E13944" t="str">
        <f>IF(MOD(D13944,2)=0,"EVEN","ODD")</f>
        <v>ODD</v>
      </c>
      <c r="F13944" t="str">
        <f>IF(D13944&lt;=18,"LOW (1-18)","HIGH (19-36)")</f>
        <v>LOW (1-18)</v>
      </c>
      <c r="G13944">
        <f>INT((D13944-1)/6)+1</f>
        <v>2</v>
      </c>
      <c r="H13944">
        <f>MOD(D13944-1,6)+1</f>
        <v>3</v>
      </c>
      <c r="I13944">
        <f>37-D13944</f>
        <v>28</v>
      </c>
      <c r="J13944">
        <f>ABS(D13944-D13945)</f>
        <v>3</v>
      </c>
      <c r="K13944">
        <f>AVERAGE(D13944:D13948)</f>
        <v>9</v>
      </c>
      <c r="L13944">
        <f>AVERAGE(D13944:D13963)</f>
        <v>9</v>
      </c>
      <c r="M13944">
        <f>K13944-L13944</f>
        <v>0</v>
      </c>
      <c r="N13944" t="str">
        <f>IF(K13944&gt;L13944,"HIGH ZONE BIAS",IF(K13944&lt;L13944,"LOW ZONE BIAS","EQUILIBRIUM"))</f>
        <v>EQUILIBRIUM</v>
      </c>
    </row>
    <row r="13945">
      <c r="A13945">
        <v>13621</v>
      </c>
      <c r="B13945" t="str">
        <v>2015-01-23</v>
      </c>
      <c r="C13945" t="str">
        <v>Evening</v>
      </c>
      <c r="D13945">
        <v>12</v>
      </c>
      <c r="E13945" t="str">
        <f>IF(MOD(D13945,2)=0,"EVEN","ODD")</f>
        <v>EVEN</v>
      </c>
      <c r="F13945" t="str">
        <f>IF(D13945&lt;=18,"LOW (1-18)","HIGH (19-36)")</f>
        <v>LOW (1-18)</v>
      </c>
      <c r="G13945">
        <f>INT((D13945-1)/6)+1</f>
        <v>2</v>
      </c>
      <c r="H13945">
        <f>MOD(D13945-1,6)+1</f>
        <v>6</v>
      </c>
      <c r="I13945">
        <f>37-D13945</f>
        <v>25</v>
      </c>
      <c r="J13945">
        <f>ABS(D13945-D13946)</f>
        <v>3</v>
      </c>
      <c r="K13945">
        <f>AVERAGE(D13945:D13949)</f>
        <v>12</v>
      </c>
      <c r="L13945">
        <f>AVERAGE(D13945:D13964)</f>
        <v>12</v>
      </c>
      <c r="M13945">
        <f>K13945-L13945</f>
        <v>0</v>
      </c>
      <c r="N13945" t="str">
        <f>IF(K13945&gt;L13945,"HIGH ZONE BIAS",IF(K13945&lt;L13945,"LOW ZONE BIAS","EQUILIBRIUM"))</f>
        <v>EQUILIBRIUM</v>
      </c>
    </row>
    <row r="13946">
      <c r="A13946">
        <v>13620</v>
      </c>
      <c r="B13946" t="str">
        <v>2015-01-23</v>
      </c>
      <c r="C13946" t="str">
        <v>Midday</v>
      </c>
      <c r="D13946">
        <v>15</v>
      </c>
      <c r="E13946" t="str">
        <f>IF(MOD(D13946,2)=0,"EVEN","ODD")</f>
        <v>ODD</v>
      </c>
      <c r="F13946" t="str">
        <f>IF(D13946&lt;=18,"LOW (1-18)","HIGH (19-36)")</f>
        <v>LOW (1-18)</v>
      </c>
      <c r="G13946">
        <f>INT((D13946-1)/6)+1</f>
        <v>3</v>
      </c>
      <c r="H13946">
        <f>MOD(D13946-1,6)+1</f>
        <v>3</v>
      </c>
      <c r="I13946">
        <f>37-D13946</f>
        <v>22</v>
      </c>
      <c r="J13946">
        <f>ABS(D13946-D13947)</f>
        <v>9</v>
      </c>
      <c r="K13946">
        <f>AVERAGE(D13946:D13950)</f>
        <v>15</v>
      </c>
      <c r="L13946">
        <f>AVERAGE(D13946:D13965)</f>
        <v>15</v>
      </c>
      <c r="M13946">
        <f>K13946-L13946</f>
        <v>0</v>
      </c>
      <c r="N13946" t="str">
        <f>IF(K13946&gt;L13946,"HIGH ZONE BIAS",IF(K13946&lt;L13946,"LOW ZONE BIAS","EQUILIBRIUM"))</f>
        <v>EQUILIBRIUM</v>
      </c>
    </row>
    <row r="13947">
      <c r="A13947">
        <v>13619</v>
      </c>
      <c r="B13947" t="str">
        <v>2015-01-23</v>
      </c>
      <c r="C13947" t="str">
        <v>Morning</v>
      </c>
      <c r="D13947">
        <v>24</v>
      </c>
      <c r="E13947" t="str">
        <f>IF(MOD(D13947,2)=0,"EVEN","ODD")</f>
        <v>EVEN</v>
      </c>
      <c r="F13947" t="str">
        <f>IF(D13947&lt;=18,"LOW (1-18)","HIGH (19-36)")</f>
        <v>HIGH (19-36)</v>
      </c>
      <c r="G13947">
        <f>INT((D13947-1)/6)+1</f>
        <v>4</v>
      </c>
      <c r="H13947">
        <f>MOD(D13947-1,6)+1</f>
        <v>6</v>
      </c>
      <c r="I13947">
        <f>37-D13947</f>
        <v>13</v>
      </c>
      <c r="J13947">
        <f>ABS(D13947-D13948)</f>
        <v>3</v>
      </c>
      <c r="K13947">
        <f>AVERAGE(D13947:D13951)</f>
        <v>24</v>
      </c>
      <c r="L13947">
        <f>AVERAGE(D13947:D13966)</f>
        <v>24</v>
      </c>
      <c r="M13947">
        <f>K13947-L13947</f>
        <v>0</v>
      </c>
      <c r="N13947" t="str">
        <f>IF(K13947&gt;L13947,"HIGH ZONE BIAS",IF(K13947&lt;L13947,"LOW ZONE BIAS","EQUILIBRIUM"))</f>
        <v>EQUILIBRIUM</v>
      </c>
    </row>
    <row r="13948">
      <c r="A13948">
        <v>13618</v>
      </c>
      <c r="B13948" t="str">
        <v>2015-01-22</v>
      </c>
      <c r="C13948" t="str">
        <v>Evening</v>
      </c>
      <c r="D13948">
        <v>27</v>
      </c>
      <c r="E13948" t="str">
        <f>IF(MOD(D13948,2)=0,"EVEN","ODD")</f>
        <v>ODD</v>
      </c>
      <c r="F13948" t="str">
        <f>IF(D13948&lt;=18,"LOW (1-18)","HIGH (19-36)")</f>
        <v>HIGH (19-36)</v>
      </c>
      <c r="G13948">
        <f>INT((D13948-1)/6)+1</f>
        <v>5</v>
      </c>
      <c r="H13948">
        <f>MOD(D13948-1,6)+1</f>
        <v>3</v>
      </c>
      <c r="I13948">
        <f>37-D13948</f>
        <v>10</v>
      </c>
      <c r="J13948">
        <f>ABS(D13948-D13949)</f>
        <v>2</v>
      </c>
      <c r="K13948">
        <f>AVERAGE(D13948:D13952)</f>
        <v>27</v>
      </c>
      <c r="L13948">
        <f>AVERAGE(D13948:D13967)</f>
        <v>27</v>
      </c>
      <c r="M13948">
        <f>K13948-L13948</f>
        <v>0</v>
      </c>
      <c r="N13948" t="str">
        <f>IF(K13948&gt;L13948,"HIGH ZONE BIAS",IF(K13948&lt;L13948,"LOW ZONE BIAS","EQUILIBRIUM"))</f>
        <v>EQUILIBRIUM</v>
      </c>
    </row>
    <row r="13949">
      <c r="A13949">
        <v>13617</v>
      </c>
      <c r="B13949" t="str">
        <v>2015-01-22</v>
      </c>
      <c r="C13949" t="str">
        <v>Midday</v>
      </c>
      <c r="D13949">
        <v>29</v>
      </c>
      <c r="E13949" t="str">
        <f>IF(MOD(D13949,2)=0,"EVEN","ODD")</f>
        <v>ODD</v>
      </c>
      <c r="F13949" t="str">
        <f>IF(D13949&lt;=18,"LOW (1-18)","HIGH (19-36)")</f>
        <v>HIGH (19-36)</v>
      </c>
      <c r="G13949">
        <f>INT((D13949-1)/6)+1</f>
        <v>5</v>
      </c>
      <c r="H13949">
        <f>MOD(D13949-1,6)+1</f>
        <v>5</v>
      </c>
      <c r="I13949">
        <f>37-D13949</f>
        <v>8</v>
      </c>
      <c r="J13949">
        <f>ABS(D13949-D13950)</f>
        <v>12</v>
      </c>
      <c r="K13949">
        <f>AVERAGE(D13949:D13953)</f>
        <v>29</v>
      </c>
      <c r="L13949">
        <f>AVERAGE(D13949:D13968)</f>
        <v>29</v>
      </c>
      <c r="M13949">
        <f>K13949-L13949</f>
        <v>0</v>
      </c>
      <c r="N13949" t="str">
        <f>IF(K13949&gt;L13949,"HIGH ZONE BIAS",IF(K13949&lt;L13949,"LOW ZONE BIAS","EQUILIBRIUM"))</f>
        <v>EQUILIBRIUM</v>
      </c>
    </row>
    <row r="13950">
      <c r="A13950">
        <v>13616</v>
      </c>
      <c r="B13950" t="str">
        <v>2015-01-22</v>
      </c>
      <c r="C13950" t="str">
        <v>Morning</v>
      </c>
      <c r="D13950">
        <v>17</v>
      </c>
      <c r="E13950" t="str">
        <f>IF(MOD(D13950,2)=0,"EVEN","ODD")</f>
        <v>ODD</v>
      </c>
      <c r="F13950" t="str">
        <f>IF(D13950&lt;=18,"LOW (1-18)","HIGH (19-36)")</f>
        <v>LOW (1-18)</v>
      </c>
      <c r="G13950">
        <f>INT((D13950-1)/6)+1</f>
        <v>3</v>
      </c>
      <c r="H13950">
        <f>MOD(D13950-1,6)+1</f>
        <v>5</v>
      </c>
      <c r="I13950">
        <f>37-D13950</f>
        <v>20</v>
      </c>
      <c r="J13950">
        <f>ABS(D13950-D13951)</f>
        <v>4</v>
      </c>
      <c r="K13950">
        <f>AVERAGE(D13950:D13954)</f>
        <v>17</v>
      </c>
      <c r="L13950">
        <f>AVERAGE(D13950:D13969)</f>
        <v>17</v>
      </c>
      <c r="M13950">
        <f>K13950-L13950</f>
        <v>0</v>
      </c>
      <c r="N13950" t="str">
        <f>IF(K13950&gt;L13950,"HIGH ZONE BIAS",IF(K13950&lt;L13950,"LOW ZONE BIAS","EQUILIBRIUM"))</f>
        <v>EQUILIBRIUM</v>
      </c>
    </row>
    <row r="13951">
      <c r="A13951">
        <v>13615</v>
      </c>
      <c r="B13951" t="str">
        <v>2015-01-21</v>
      </c>
      <c r="C13951" t="str">
        <v>Evening</v>
      </c>
      <c r="D13951">
        <v>21</v>
      </c>
      <c r="E13951" t="str">
        <f>IF(MOD(D13951,2)=0,"EVEN","ODD")</f>
        <v>ODD</v>
      </c>
      <c r="F13951" t="str">
        <f>IF(D13951&lt;=18,"LOW (1-18)","HIGH (19-36)")</f>
        <v>HIGH (19-36)</v>
      </c>
      <c r="G13951">
        <f>INT((D13951-1)/6)+1</f>
        <v>4</v>
      </c>
      <c r="H13951">
        <f>MOD(D13951-1,6)+1</f>
        <v>3</v>
      </c>
      <c r="I13951">
        <f>37-D13951</f>
        <v>16</v>
      </c>
      <c r="J13951">
        <f>ABS(D13951-D13952)</f>
        <v>8</v>
      </c>
      <c r="K13951">
        <f>AVERAGE(D13951:D13955)</f>
        <v>21</v>
      </c>
      <c r="L13951">
        <f>AVERAGE(D13951:D13970)</f>
        <v>21</v>
      </c>
      <c r="M13951">
        <f>K13951-L13951</f>
        <v>0</v>
      </c>
      <c r="N13951" t="str">
        <f>IF(K13951&gt;L13951,"HIGH ZONE BIAS",IF(K13951&lt;L13951,"LOW ZONE BIAS","EQUILIBRIUM"))</f>
        <v>EQUILIBRIUM</v>
      </c>
    </row>
    <row r="13952">
      <c r="A13952">
        <v>13614</v>
      </c>
      <c r="B13952" t="str">
        <v>2015-01-21</v>
      </c>
      <c r="C13952" t="str">
        <v>Midday</v>
      </c>
      <c r="D13952">
        <v>13</v>
      </c>
      <c r="E13952" t="str">
        <f>IF(MOD(D13952,2)=0,"EVEN","ODD")</f>
        <v>ODD</v>
      </c>
      <c r="F13952" t="str">
        <f>IF(D13952&lt;=18,"LOW (1-18)","HIGH (19-36)")</f>
        <v>LOW (1-18)</v>
      </c>
      <c r="G13952">
        <f>INT((D13952-1)/6)+1</f>
        <v>3</v>
      </c>
      <c r="H13952">
        <f>MOD(D13952-1,6)+1</f>
        <v>1</v>
      </c>
      <c r="I13952">
        <f>37-D13952</f>
        <v>24</v>
      </c>
      <c r="J13952">
        <f>ABS(D13952-D13953)</f>
        <v>4</v>
      </c>
      <c r="K13952">
        <f>AVERAGE(D13952:D13956)</f>
        <v>13</v>
      </c>
      <c r="L13952">
        <f>AVERAGE(D13952:D13971)</f>
        <v>13</v>
      </c>
      <c r="M13952">
        <f>K13952-L13952</f>
        <v>0</v>
      </c>
      <c r="N13952" t="str">
        <f>IF(K13952&gt;L13952,"HIGH ZONE BIAS",IF(K13952&lt;L13952,"LOW ZONE BIAS","EQUILIBRIUM"))</f>
        <v>EQUILIBRIUM</v>
      </c>
    </row>
    <row r="13953">
      <c r="A13953">
        <v>13613</v>
      </c>
      <c r="B13953" t="str">
        <v>2015-01-21</v>
      </c>
      <c r="C13953" t="str">
        <v>Morning</v>
      </c>
      <c r="D13953">
        <v>17</v>
      </c>
      <c r="E13953" t="str">
        <f>IF(MOD(D13953,2)=0,"EVEN","ODD")</f>
        <v>ODD</v>
      </c>
      <c r="F13953" t="str">
        <f>IF(D13953&lt;=18,"LOW (1-18)","HIGH (19-36)")</f>
        <v>LOW (1-18)</v>
      </c>
      <c r="G13953">
        <f>INT((D13953-1)/6)+1</f>
        <v>3</v>
      </c>
      <c r="H13953">
        <f>MOD(D13953-1,6)+1</f>
        <v>5</v>
      </c>
      <c r="I13953">
        <f>37-D13953</f>
        <v>20</v>
      </c>
      <c r="J13953">
        <f>ABS(D13953-D13954)</f>
        <v>8</v>
      </c>
      <c r="K13953">
        <f>AVERAGE(D13953:D13957)</f>
        <v>17</v>
      </c>
      <c r="L13953">
        <f>AVERAGE(D13953:D13972)</f>
        <v>17</v>
      </c>
      <c r="M13953">
        <f>K13953-L13953</f>
        <v>0</v>
      </c>
      <c r="N13953" t="str">
        <f>IF(K13953&gt;L13953,"HIGH ZONE BIAS",IF(K13953&lt;L13953,"LOW ZONE BIAS","EQUILIBRIUM"))</f>
        <v>EQUILIBRIUM</v>
      </c>
    </row>
    <row r="13954">
      <c r="A13954">
        <v>13612</v>
      </c>
      <c r="B13954" t="str">
        <v>2015-01-20</v>
      </c>
      <c r="C13954" t="str">
        <v>Evening</v>
      </c>
      <c r="D13954">
        <v>25</v>
      </c>
      <c r="E13954" t="str">
        <f>IF(MOD(D13954,2)=0,"EVEN","ODD")</f>
        <v>ODD</v>
      </c>
      <c r="F13954" t="str">
        <f>IF(D13954&lt;=18,"LOW (1-18)","HIGH (19-36)")</f>
        <v>HIGH (19-36)</v>
      </c>
      <c r="G13954">
        <f>INT((D13954-1)/6)+1</f>
        <v>5</v>
      </c>
      <c r="H13954">
        <f>MOD(D13954-1,6)+1</f>
        <v>1</v>
      </c>
      <c r="I13954">
        <f>37-D13954</f>
        <v>12</v>
      </c>
      <c r="J13954">
        <f>ABS(D13954-D13955)</f>
        <v>8</v>
      </c>
      <c r="K13954">
        <f>AVERAGE(D13954:D13958)</f>
        <v>25</v>
      </c>
      <c r="L13954">
        <f>AVERAGE(D13954:D13973)</f>
        <v>25</v>
      </c>
      <c r="M13954">
        <f>K13954-L13954</f>
        <v>0</v>
      </c>
      <c r="N13954" t="str">
        <f>IF(K13954&gt;L13954,"HIGH ZONE BIAS",IF(K13954&lt;L13954,"LOW ZONE BIAS","EQUILIBRIUM"))</f>
        <v>EQUILIBRIUM</v>
      </c>
    </row>
    <row r="13955">
      <c r="A13955">
        <v>13611</v>
      </c>
      <c r="B13955" t="str">
        <v>2015-01-20</v>
      </c>
      <c r="C13955" t="str">
        <v>Midday</v>
      </c>
      <c r="D13955">
        <v>17</v>
      </c>
      <c r="E13955" t="str">
        <f>IF(MOD(D13955,2)=0,"EVEN","ODD")</f>
        <v>ODD</v>
      </c>
      <c r="F13955" t="str">
        <f>IF(D13955&lt;=18,"LOW (1-18)","HIGH (19-36)")</f>
        <v>LOW (1-18)</v>
      </c>
      <c r="G13955">
        <f>INT((D13955-1)/6)+1</f>
        <v>3</v>
      </c>
      <c r="H13955">
        <f>MOD(D13955-1,6)+1</f>
        <v>5</v>
      </c>
      <c r="I13955">
        <f>37-D13955</f>
        <v>20</v>
      </c>
      <c r="J13955">
        <f>ABS(D13955-D13956)</f>
        <v>9</v>
      </c>
      <c r="K13955">
        <f>AVERAGE(D13955:D13959)</f>
        <v>17</v>
      </c>
      <c r="L13955">
        <f>AVERAGE(D13955:D13974)</f>
        <v>17</v>
      </c>
      <c r="M13955">
        <f>K13955-L13955</f>
        <v>0</v>
      </c>
      <c r="N13955" t="str">
        <f>IF(K13955&gt;L13955,"HIGH ZONE BIAS",IF(K13955&lt;L13955,"LOW ZONE BIAS","EQUILIBRIUM"))</f>
        <v>EQUILIBRIUM</v>
      </c>
    </row>
    <row r="13956">
      <c r="A13956">
        <v>13610</v>
      </c>
      <c r="B13956" t="str">
        <v>2015-01-20</v>
      </c>
      <c r="C13956" t="str">
        <v>Morning</v>
      </c>
      <c r="D13956">
        <v>26</v>
      </c>
      <c r="E13956" t="str">
        <f>IF(MOD(D13956,2)=0,"EVEN","ODD")</f>
        <v>EVEN</v>
      </c>
      <c r="F13956" t="str">
        <f>IF(D13956&lt;=18,"LOW (1-18)","HIGH (19-36)")</f>
        <v>HIGH (19-36)</v>
      </c>
      <c r="G13956">
        <f>INT((D13956-1)/6)+1</f>
        <v>5</v>
      </c>
      <c r="H13956">
        <f>MOD(D13956-1,6)+1</f>
        <v>2</v>
      </c>
      <c r="I13956">
        <f>37-D13956</f>
        <v>11</v>
      </c>
      <c r="J13956">
        <f>ABS(D13956-D13957)</f>
        <v>14</v>
      </c>
      <c r="K13956">
        <f>AVERAGE(D13956:D13960)</f>
        <v>26</v>
      </c>
      <c r="L13956">
        <f>AVERAGE(D13956:D13975)</f>
        <v>26</v>
      </c>
      <c r="M13956">
        <f>K13956-L13956</f>
        <v>0</v>
      </c>
      <c r="N13956" t="str">
        <f>IF(K13956&gt;L13956,"HIGH ZONE BIAS",IF(K13956&lt;L13956,"LOW ZONE BIAS","EQUILIBRIUM"))</f>
        <v>EQUILIBRIUM</v>
      </c>
    </row>
    <row r="13957">
      <c r="A13957">
        <v>13609</v>
      </c>
      <c r="B13957" t="str">
        <v>2015-01-19</v>
      </c>
      <c r="C13957" t="str">
        <v>Evening</v>
      </c>
      <c r="D13957">
        <v>12</v>
      </c>
      <c r="E13957" t="str">
        <f>IF(MOD(D13957,2)=0,"EVEN","ODD")</f>
        <v>EVEN</v>
      </c>
      <c r="F13957" t="str">
        <f>IF(D13957&lt;=18,"LOW (1-18)","HIGH (19-36)")</f>
        <v>LOW (1-18)</v>
      </c>
      <c r="G13957">
        <f>INT((D13957-1)/6)+1</f>
        <v>2</v>
      </c>
      <c r="H13957">
        <f>MOD(D13957-1,6)+1</f>
        <v>6</v>
      </c>
      <c r="I13957">
        <f>37-D13957</f>
        <v>25</v>
      </c>
      <c r="J13957">
        <f>ABS(D13957-D13958)</f>
        <v>7</v>
      </c>
      <c r="K13957">
        <f>AVERAGE(D13957:D13961)</f>
        <v>12</v>
      </c>
      <c r="L13957">
        <f>AVERAGE(D13957:D13976)</f>
        <v>12</v>
      </c>
      <c r="M13957">
        <f>K13957-L13957</f>
        <v>0</v>
      </c>
      <c r="N13957" t="str">
        <f>IF(K13957&gt;L13957,"HIGH ZONE BIAS",IF(K13957&lt;L13957,"LOW ZONE BIAS","EQUILIBRIUM"))</f>
        <v>EQUILIBRIUM</v>
      </c>
    </row>
    <row r="13958">
      <c r="A13958">
        <v>13608</v>
      </c>
      <c r="B13958" t="str">
        <v>2015-01-19</v>
      </c>
      <c r="C13958" t="str">
        <v>Midday</v>
      </c>
      <c r="D13958">
        <v>19</v>
      </c>
      <c r="E13958" t="str">
        <f>IF(MOD(D13958,2)=0,"EVEN","ODD")</f>
        <v>ODD</v>
      </c>
      <c r="F13958" t="str">
        <f>IF(D13958&lt;=18,"LOW (1-18)","HIGH (19-36)")</f>
        <v>HIGH (19-36)</v>
      </c>
      <c r="G13958">
        <f>INT((D13958-1)/6)+1</f>
        <v>4</v>
      </c>
      <c r="H13958">
        <f>MOD(D13958-1,6)+1</f>
        <v>1</v>
      </c>
      <c r="I13958">
        <f>37-D13958</f>
        <v>18</v>
      </c>
      <c r="J13958">
        <f>ABS(D13958-D13959)</f>
        <v>14</v>
      </c>
      <c r="K13958">
        <f>AVERAGE(D13958:D13962)</f>
        <v>19</v>
      </c>
      <c r="L13958">
        <f>AVERAGE(D13958:D13977)</f>
        <v>19</v>
      </c>
      <c r="M13958">
        <f>K13958-L13958</f>
        <v>0</v>
      </c>
      <c r="N13958" t="str">
        <f>IF(K13958&gt;L13958,"HIGH ZONE BIAS",IF(K13958&lt;L13958,"LOW ZONE BIAS","EQUILIBRIUM"))</f>
        <v>EQUILIBRIUM</v>
      </c>
    </row>
    <row r="13959">
      <c r="A13959">
        <v>13607</v>
      </c>
      <c r="B13959" t="str">
        <v>2015-01-19</v>
      </c>
      <c r="C13959" t="str">
        <v>Morning</v>
      </c>
      <c r="D13959">
        <v>5</v>
      </c>
      <c r="E13959" t="str">
        <f>IF(MOD(D13959,2)=0,"EVEN","ODD")</f>
        <v>ODD</v>
      </c>
      <c r="F13959" t="str">
        <f>IF(D13959&lt;=18,"LOW (1-18)","HIGH (19-36)")</f>
        <v>LOW (1-18)</v>
      </c>
      <c r="G13959">
        <f>INT((D13959-1)/6)+1</f>
        <v>1</v>
      </c>
      <c r="H13959">
        <f>MOD(D13959-1,6)+1</f>
        <v>5</v>
      </c>
      <c r="I13959">
        <f>37-D13959</f>
        <v>32</v>
      </c>
      <c r="J13959">
        <f>ABS(D13959-D13960)</f>
        <v>24</v>
      </c>
      <c r="K13959">
        <f>AVERAGE(D13959:D13963)</f>
        <v>5</v>
      </c>
      <c r="L13959">
        <f>AVERAGE(D13959:D13978)</f>
        <v>5</v>
      </c>
      <c r="M13959">
        <f>K13959-L13959</f>
        <v>0</v>
      </c>
      <c r="N13959" t="str">
        <f>IF(K13959&gt;L13959,"HIGH ZONE BIAS",IF(K13959&lt;L13959,"LOW ZONE BIAS","EQUILIBRIUM"))</f>
        <v>EQUILIBRIUM</v>
      </c>
    </row>
    <row r="13960">
      <c r="A13960">
        <v>13606</v>
      </c>
      <c r="B13960" t="str">
        <v>2015-01-17</v>
      </c>
      <c r="C13960" t="str">
        <v>Evening</v>
      </c>
      <c r="D13960">
        <v>29</v>
      </c>
      <c r="E13960" t="str">
        <f>IF(MOD(D13960,2)=0,"EVEN","ODD")</f>
        <v>ODD</v>
      </c>
      <c r="F13960" t="str">
        <f>IF(D13960&lt;=18,"LOW (1-18)","HIGH (19-36)")</f>
        <v>HIGH (19-36)</v>
      </c>
      <c r="G13960">
        <f>INT((D13960-1)/6)+1</f>
        <v>5</v>
      </c>
      <c r="H13960">
        <f>MOD(D13960-1,6)+1</f>
        <v>5</v>
      </c>
      <c r="I13960">
        <f>37-D13960</f>
        <v>8</v>
      </c>
      <c r="J13960">
        <f>ABS(D13960-D13961)</f>
        <v>7</v>
      </c>
      <c r="K13960">
        <f>AVERAGE(D13960:D13964)</f>
        <v>29</v>
      </c>
      <c r="L13960">
        <f>AVERAGE(D13960:D13979)</f>
        <v>29</v>
      </c>
      <c r="M13960">
        <f>K13960-L13960</f>
        <v>0</v>
      </c>
      <c r="N13960" t="str">
        <f>IF(K13960&gt;L13960,"HIGH ZONE BIAS",IF(K13960&lt;L13960,"LOW ZONE BIAS","EQUILIBRIUM"))</f>
        <v>EQUILIBRIUM</v>
      </c>
    </row>
    <row r="13961">
      <c r="A13961">
        <v>13605</v>
      </c>
      <c r="B13961" t="str">
        <v>2015-01-17</v>
      </c>
      <c r="C13961" t="str">
        <v>Midday</v>
      </c>
      <c r="D13961">
        <v>22</v>
      </c>
      <c r="E13961" t="str">
        <f>IF(MOD(D13961,2)=0,"EVEN","ODD")</f>
        <v>EVEN</v>
      </c>
      <c r="F13961" t="str">
        <f>IF(D13961&lt;=18,"LOW (1-18)","HIGH (19-36)")</f>
        <v>HIGH (19-36)</v>
      </c>
      <c r="G13961">
        <f>INT((D13961-1)/6)+1</f>
        <v>4</v>
      </c>
      <c r="H13961">
        <f>MOD(D13961-1,6)+1</f>
        <v>4</v>
      </c>
      <c r="I13961">
        <f>37-D13961</f>
        <v>15</v>
      </c>
      <c r="J13961">
        <f>ABS(D13961-D13962)</f>
        <v>8</v>
      </c>
      <c r="K13961">
        <f>AVERAGE(D13961:D13965)</f>
        <v>22</v>
      </c>
      <c r="L13961">
        <f>AVERAGE(D13961:D13980)</f>
        <v>22</v>
      </c>
      <c r="M13961">
        <f>K13961-L13961</f>
        <v>0</v>
      </c>
      <c r="N13961" t="str">
        <f>IF(K13961&gt;L13961,"HIGH ZONE BIAS",IF(K13961&lt;L13961,"LOW ZONE BIAS","EQUILIBRIUM"))</f>
        <v>EQUILIBRIUM</v>
      </c>
    </row>
    <row r="13962">
      <c r="A13962">
        <v>13604</v>
      </c>
      <c r="B13962" t="str">
        <v>2015-01-17</v>
      </c>
      <c r="C13962" t="str">
        <v>Morning</v>
      </c>
      <c r="D13962">
        <v>14</v>
      </c>
      <c r="E13962" t="str">
        <f>IF(MOD(D13962,2)=0,"EVEN","ODD")</f>
        <v>EVEN</v>
      </c>
      <c r="F13962" t="str">
        <f>IF(D13962&lt;=18,"LOW (1-18)","HIGH (19-36)")</f>
        <v>LOW (1-18)</v>
      </c>
      <c r="G13962">
        <f>INT((D13962-1)/6)+1</f>
        <v>3</v>
      </c>
      <c r="H13962">
        <f>MOD(D13962-1,6)+1</f>
        <v>2</v>
      </c>
      <c r="I13962">
        <f>37-D13962</f>
        <v>23</v>
      </c>
      <c r="J13962">
        <f>ABS(D13962-D13963)</f>
        <v>6</v>
      </c>
      <c r="K13962">
        <f>AVERAGE(D13962:D13966)</f>
        <v>14</v>
      </c>
      <c r="L13962">
        <f>AVERAGE(D13962:D13981)</f>
        <v>14</v>
      </c>
      <c r="M13962">
        <f>K13962-L13962</f>
        <v>0</v>
      </c>
      <c r="N13962" t="str">
        <f>IF(K13962&gt;L13962,"HIGH ZONE BIAS",IF(K13962&lt;L13962,"LOW ZONE BIAS","EQUILIBRIUM"))</f>
        <v>EQUILIBRIUM</v>
      </c>
    </row>
    <row r="13963">
      <c r="A13963">
        <v>13603</v>
      </c>
      <c r="B13963" t="str">
        <v>2015-01-16</v>
      </c>
      <c r="C13963" t="str">
        <v>Evening</v>
      </c>
      <c r="D13963">
        <v>20</v>
      </c>
      <c r="E13963" t="str">
        <f>IF(MOD(D13963,2)=0,"EVEN","ODD")</f>
        <v>EVEN</v>
      </c>
      <c r="F13963" t="str">
        <f>IF(D13963&lt;=18,"LOW (1-18)","HIGH (19-36)")</f>
        <v>HIGH (19-36)</v>
      </c>
      <c r="G13963">
        <f>INT((D13963-1)/6)+1</f>
        <v>4</v>
      </c>
      <c r="H13963">
        <f>MOD(D13963-1,6)+1</f>
        <v>2</v>
      </c>
      <c r="I13963">
        <f>37-D13963</f>
        <v>17</v>
      </c>
      <c r="J13963">
        <f>ABS(D13963-D13964)</f>
        <v>2</v>
      </c>
      <c r="K13963">
        <f>AVERAGE(D13963:D13967)</f>
        <v>20</v>
      </c>
      <c r="L13963">
        <f>AVERAGE(D13963:D13982)</f>
        <v>20</v>
      </c>
      <c r="M13963">
        <f>K13963-L13963</f>
        <v>0</v>
      </c>
      <c r="N13963" t="str">
        <f>IF(K13963&gt;L13963,"HIGH ZONE BIAS",IF(K13963&lt;L13963,"LOW ZONE BIAS","EQUILIBRIUM"))</f>
        <v>EQUILIBRIUM</v>
      </c>
    </row>
    <row r="13964">
      <c r="A13964">
        <v>13602</v>
      </c>
      <c r="B13964" t="str">
        <v>2015-01-16</v>
      </c>
      <c r="C13964" t="str">
        <v>Midday</v>
      </c>
      <c r="D13964">
        <v>22</v>
      </c>
      <c r="E13964" t="str">
        <f>IF(MOD(D13964,2)=0,"EVEN","ODD")</f>
        <v>EVEN</v>
      </c>
      <c r="F13964" t="str">
        <f>IF(D13964&lt;=18,"LOW (1-18)","HIGH (19-36)")</f>
        <v>HIGH (19-36)</v>
      </c>
      <c r="G13964">
        <f>INT((D13964-1)/6)+1</f>
        <v>4</v>
      </c>
      <c r="H13964">
        <f>MOD(D13964-1,6)+1</f>
        <v>4</v>
      </c>
      <c r="I13964">
        <f>37-D13964</f>
        <v>15</v>
      </c>
      <c r="J13964">
        <f>ABS(D13964-D13965)</f>
        <v>5</v>
      </c>
      <c r="K13964">
        <f>AVERAGE(D13964:D13968)</f>
        <v>22</v>
      </c>
      <c r="L13964">
        <f>AVERAGE(D13964:D13983)</f>
        <v>22</v>
      </c>
      <c r="M13964">
        <f>K13964-L13964</f>
        <v>0</v>
      </c>
      <c r="N13964" t="str">
        <f>IF(K13964&gt;L13964,"HIGH ZONE BIAS",IF(K13964&lt;L13964,"LOW ZONE BIAS","EQUILIBRIUM"))</f>
        <v>EQUILIBRIUM</v>
      </c>
    </row>
    <row r="13965">
      <c r="A13965">
        <v>13601</v>
      </c>
      <c r="B13965" t="str">
        <v>2015-01-16</v>
      </c>
      <c r="C13965" t="str">
        <v>Morning</v>
      </c>
      <c r="D13965">
        <v>17</v>
      </c>
      <c r="E13965" t="str">
        <f>IF(MOD(D13965,2)=0,"EVEN","ODD")</f>
        <v>ODD</v>
      </c>
      <c r="F13965" t="str">
        <f>IF(D13965&lt;=18,"LOW (1-18)","HIGH (19-36)")</f>
        <v>LOW (1-18)</v>
      </c>
      <c r="G13965">
        <f>INT((D13965-1)/6)+1</f>
        <v>3</v>
      </c>
      <c r="H13965">
        <f>MOD(D13965-1,6)+1</f>
        <v>5</v>
      </c>
      <c r="I13965">
        <f>37-D13965</f>
        <v>20</v>
      </c>
      <c r="J13965">
        <f>ABS(D13965-D13966)</f>
        <v>16</v>
      </c>
      <c r="K13965">
        <f>AVERAGE(D13965:D13969)</f>
        <v>17</v>
      </c>
      <c r="L13965">
        <f>AVERAGE(D13965:D13984)</f>
        <v>17</v>
      </c>
      <c r="M13965">
        <f>K13965-L13965</f>
        <v>0</v>
      </c>
      <c r="N13965" t="str">
        <f>IF(K13965&gt;L13965,"HIGH ZONE BIAS",IF(K13965&lt;L13965,"LOW ZONE BIAS","EQUILIBRIUM"))</f>
        <v>EQUILIBRIUM</v>
      </c>
    </row>
    <row r="13966">
      <c r="A13966">
        <v>13600</v>
      </c>
      <c r="B13966" t="str">
        <v>2015-01-15</v>
      </c>
      <c r="C13966" t="str">
        <v>Evening</v>
      </c>
      <c r="D13966">
        <v>1</v>
      </c>
      <c r="E13966" t="str">
        <f>IF(MOD(D13966,2)=0,"EVEN","ODD")</f>
        <v>ODD</v>
      </c>
      <c r="F13966" t="str">
        <f>IF(D13966&lt;=18,"LOW (1-18)","HIGH (19-36)")</f>
        <v>LOW (1-18)</v>
      </c>
      <c r="G13966">
        <f>INT((D13966-1)/6)+1</f>
        <v>1</v>
      </c>
      <c r="H13966">
        <f>MOD(D13966-1,6)+1</f>
        <v>1</v>
      </c>
      <c r="I13966">
        <f>37-D13966</f>
        <v>36</v>
      </c>
      <c r="J13966">
        <f>ABS(D13966-D13967)</f>
        <v>30</v>
      </c>
      <c r="K13966">
        <f>AVERAGE(D13966:D13970)</f>
        <v>1</v>
      </c>
      <c r="L13966">
        <f>AVERAGE(D13966:D13985)</f>
        <v>1</v>
      </c>
      <c r="M13966">
        <f>K13966-L13966</f>
        <v>0</v>
      </c>
      <c r="N13966" t="str">
        <f>IF(K13966&gt;L13966,"HIGH ZONE BIAS",IF(K13966&lt;L13966,"LOW ZONE BIAS","EQUILIBRIUM"))</f>
        <v>EQUILIBRIUM</v>
      </c>
    </row>
    <row r="13967">
      <c r="A13967">
        <v>13599</v>
      </c>
      <c r="B13967" t="str">
        <v>2015-01-15</v>
      </c>
      <c r="C13967" t="str">
        <v>Midday</v>
      </c>
      <c r="D13967">
        <v>31</v>
      </c>
      <c r="E13967" t="str">
        <f>IF(MOD(D13967,2)=0,"EVEN","ODD")</f>
        <v>ODD</v>
      </c>
      <c r="F13967" t="str">
        <f>IF(D13967&lt;=18,"LOW (1-18)","HIGH (19-36)")</f>
        <v>HIGH (19-36)</v>
      </c>
      <c r="G13967">
        <f>INT((D13967-1)/6)+1</f>
        <v>6</v>
      </c>
      <c r="H13967">
        <f>MOD(D13967-1,6)+1</f>
        <v>1</v>
      </c>
      <c r="I13967">
        <f>37-D13967</f>
        <v>6</v>
      </c>
      <c r="J13967">
        <f>ABS(D13967-D13968)</f>
        <v>6</v>
      </c>
      <c r="K13967">
        <f>AVERAGE(D13967:D13971)</f>
        <v>31</v>
      </c>
      <c r="L13967">
        <f>AVERAGE(D13967:D13986)</f>
        <v>31</v>
      </c>
      <c r="M13967">
        <f>K13967-L13967</f>
        <v>0</v>
      </c>
      <c r="N13967" t="str">
        <f>IF(K13967&gt;L13967,"HIGH ZONE BIAS",IF(K13967&lt;L13967,"LOW ZONE BIAS","EQUILIBRIUM"))</f>
        <v>EQUILIBRIUM</v>
      </c>
    </row>
    <row r="13968">
      <c r="A13968">
        <v>13598</v>
      </c>
      <c r="B13968" t="str">
        <v>2015-01-15</v>
      </c>
      <c r="C13968" t="str">
        <v>Morning</v>
      </c>
      <c r="D13968">
        <v>25</v>
      </c>
      <c r="E13968" t="str">
        <f>IF(MOD(D13968,2)=0,"EVEN","ODD")</f>
        <v>ODD</v>
      </c>
      <c r="F13968" t="str">
        <f>IF(D13968&lt;=18,"LOW (1-18)","HIGH (19-36)")</f>
        <v>HIGH (19-36)</v>
      </c>
      <c r="G13968">
        <f>INT((D13968-1)/6)+1</f>
        <v>5</v>
      </c>
      <c r="H13968">
        <f>MOD(D13968-1,6)+1</f>
        <v>1</v>
      </c>
      <c r="I13968">
        <f>37-D13968</f>
        <v>12</v>
      </c>
      <c r="J13968">
        <f>ABS(D13968-D13969)</f>
        <v>17</v>
      </c>
      <c r="K13968">
        <f>AVERAGE(D13968:D13972)</f>
        <v>25</v>
      </c>
      <c r="L13968">
        <f>AVERAGE(D13968:D13987)</f>
        <v>25</v>
      </c>
      <c r="M13968">
        <f>K13968-L13968</f>
        <v>0</v>
      </c>
      <c r="N13968" t="str">
        <f>IF(K13968&gt;L13968,"HIGH ZONE BIAS",IF(K13968&lt;L13968,"LOW ZONE BIAS","EQUILIBRIUM"))</f>
        <v>EQUILIBRIUM</v>
      </c>
    </row>
    <row r="13969">
      <c r="A13969">
        <v>13597</v>
      </c>
      <c r="B13969" t="str">
        <v>2015-01-14</v>
      </c>
      <c r="C13969" t="str">
        <v>Evening</v>
      </c>
      <c r="D13969">
        <v>8</v>
      </c>
      <c r="E13969" t="str">
        <f>IF(MOD(D13969,2)=0,"EVEN","ODD")</f>
        <v>EVEN</v>
      </c>
      <c r="F13969" t="str">
        <f>IF(D13969&lt;=18,"LOW (1-18)","HIGH (19-36)")</f>
        <v>LOW (1-18)</v>
      </c>
      <c r="G13969">
        <f>INT((D13969-1)/6)+1</f>
        <v>2</v>
      </c>
      <c r="H13969">
        <f>MOD(D13969-1,6)+1</f>
        <v>2</v>
      </c>
      <c r="I13969">
        <f>37-D13969</f>
        <v>29</v>
      </c>
      <c r="J13969">
        <f>ABS(D13969-D13970)</f>
        <v>9</v>
      </c>
      <c r="K13969">
        <f>AVERAGE(D13969:D13973)</f>
        <v>8</v>
      </c>
      <c r="L13969">
        <f>AVERAGE(D13969:D13988)</f>
        <v>8</v>
      </c>
      <c r="M13969">
        <f>K13969-L13969</f>
        <v>0</v>
      </c>
      <c r="N13969" t="str">
        <f>IF(K13969&gt;L13969,"HIGH ZONE BIAS",IF(K13969&lt;L13969,"LOW ZONE BIAS","EQUILIBRIUM"))</f>
        <v>EQUILIBRIUM</v>
      </c>
    </row>
    <row r="13970">
      <c r="A13970">
        <v>13596</v>
      </c>
      <c r="B13970" t="str">
        <v>2015-01-14</v>
      </c>
      <c r="C13970" t="str">
        <v>Midday</v>
      </c>
      <c r="D13970">
        <v>17</v>
      </c>
      <c r="E13970" t="str">
        <f>IF(MOD(D13970,2)=0,"EVEN","ODD")</f>
        <v>ODD</v>
      </c>
      <c r="F13970" t="str">
        <f>IF(D13970&lt;=18,"LOW (1-18)","HIGH (19-36)")</f>
        <v>LOW (1-18)</v>
      </c>
      <c r="G13970">
        <f>INT((D13970-1)/6)+1</f>
        <v>3</v>
      </c>
      <c r="H13970">
        <f>MOD(D13970-1,6)+1</f>
        <v>5</v>
      </c>
      <c r="I13970">
        <f>37-D13970</f>
        <v>20</v>
      </c>
      <c r="J13970">
        <f>ABS(D13970-D13971)</f>
        <v>16</v>
      </c>
      <c r="K13970">
        <f>AVERAGE(D13970:D13974)</f>
        <v>17</v>
      </c>
      <c r="L13970">
        <f>AVERAGE(D13970:D13989)</f>
        <v>17</v>
      </c>
      <c r="M13970">
        <f>K13970-L13970</f>
        <v>0</v>
      </c>
      <c r="N13970" t="str">
        <f>IF(K13970&gt;L13970,"HIGH ZONE BIAS",IF(K13970&lt;L13970,"LOW ZONE BIAS","EQUILIBRIUM"))</f>
        <v>EQUILIBRIUM</v>
      </c>
    </row>
    <row r="13971">
      <c r="A13971">
        <v>13595</v>
      </c>
      <c r="B13971" t="str">
        <v>2015-01-14</v>
      </c>
      <c r="C13971" t="str">
        <v>Morning</v>
      </c>
      <c r="D13971">
        <v>1</v>
      </c>
      <c r="E13971" t="str">
        <f>IF(MOD(D13971,2)=0,"EVEN","ODD")</f>
        <v>ODD</v>
      </c>
      <c r="F13971" t="str">
        <f>IF(D13971&lt;=18,"LOW (1-18)","HIGH (19-36)")</f>
        <v>LOW (1-18)</v>
      </c>
      <c r="G13971">
        <f>INT((D13971-1)/6)+1</f>
        <v>1</v>
      </c>
      <c r="H13971">
        <f>MOD(D13971-1,6)+1</f>
        <v>1</v>
      </c>
      <c r="I13971">
        <f>37-D13971</f>
        <v>36</v>
      </c>
      <c r="J13971">
        <f>ABS(D13971-D13972)</f>
        <v>18</v>
      </c>
      <c r="K13971">
        <f>AVERAGE(D13971:D13975)</f>
        <v>1</v>
      </c>
      <c r="L13971">
        <f>AVERAGE(D13971:D13990)</f>
        <v>1</v>
      </c>
      <c r="M13971">
        <f>K13971-L13971</f>
        <v>0</v>
      </c>
      <c r="N13971" t="str">
        <f>IF(K13971&gt;L13971,"HIGH ZONE BIAS",IF(K13971&lt;L13971,"LOW ZONE BIAS","EQUILIBRIUM"))</f>
        <v>EQUILIBRIUM</v>
      </c>
    </row>
    <row r="13972">
      <c r="A13972">
        <v>13594</v>
      </c>
      <c r="B13972" t="str">
        <v>2015-01-13</v>
      </c>
      <c r="C13972" t="str">
        <v>Evening</v>
      </c>
      <c r="D13972">
        <v>19</v>
      </c>
      <c r="E13972" t="str">
        <f>IF(MOD(D13972,2)=0,"EVEN","ODD")</f>
        <v>ODD</v>
      </c>
      <c r="F13972" t="str">
        <f>IF(D13972&lt;=18,"LOW (1-18)","HIGH (19-36)")</f>
        <v>HIGH (19-36)</v>
      </c>
      <c r="G13972">
        <f>INT((D13972-1)/6)+1</f>
        <v>4</v>
      </c>
      <c r="H13972">
        <f>MOD(D13972-1,6)+1</f>
        <v>1</v>
      </c>
      <c r="I13972">
        <f>37-D13972</f>
        <v>18</v>
      </c>
      <c r="J13972">
        <f>ABS(D13972-D13973)</f>
        <v>5</v>
      </c>
      <c r="K13972">
        <f>AVERAGE(D13972:D13976)</f>
        <v>19</v>
      </c>
      <c r="L13972">
        <f>AVERAGE(D13972:D13991)</f>
        <v>19</v>
      </c>
      <c r="M13972">
        <f>K13972-L13972</f>
        <v>0</v>
      </c>
      <c r="N13972" t="str">
        <f>IF(K13972&gt;L13972,"HIGH ZONE BIAS",IF(K13972&lt;L13972,"LOW ZONE BIAS","EQUILIBRIUM"))</f>
        <v>EQUILIBRIUM</v>
      </c>
    </row>
    <row r="13973">
      <c r="A13973">
        <v>13593</v>
      </c>
      <c r="B13973" t="str">
        <v>2015-01-13</v>
      </c>
      <c r="C13973" t="str">
        <v>Midday</v>
      </c>
      <c r="D13973">
        <v>24</v>
      </c>
      <c r="E13973" t="str">
        <f>IF(MOD(D13973,2)=0,"EVEN","ODD")</f>
        <v>EVEN</v>
      </c>
      <c r="F13973" t="str">
        <f>IF(D13973&lt;=18,"LOW (1-18)","HIGH (19-36)")</f>
        <v>HIGH (19-36)</v>
      </c>
      <c r="G13973">
        <f>INT((D13973-1)/6)+1</f>
        <v>4</v>
      </c>
      <c r="H13973">
        <f>MOD(D13973-1,6)+1</f>
        <v>6</v>
      </c>
      <c r="I13973">
        <f>37-D13973</f>
        <v>13</v>
      </c>
      <c r="J13973">
        <f>ABS(D13973-D13974)</f>
        <v>8</v>
      </c>
      <c r="K13973">
        <f>AVERAGE(D13973:D13977)</f>
        <v>24</v>
      </c>
      <c r="L13973">
        <f>AVERAGE(D13973:D13992)</f>
        <v>24</v>
      </c>
      <c r="M13973">
        <f>K13973-L13973</f>
        <v>0</v>
      </c>
      <c r="N13973" t="str">
        <f>IF(K13973&gt;L13973,"HIGH ZONE BIAS",IF(K13973&lt;L13973,"LOW ZONE BIAS","EQUILIBRIUM"))</f>
        <v>EQUILIBRIUM</v>
      </c>
    </row>
    <row r="13974">
      <c r="A13974">
        <v>13592</v>
      </c>
      <c r="B13974" t="str">
        <v>2015-01-13</v>
      </c>
      <c r="C13974" t="str">
        <v>Morning</v>
      </c>
      <c r="D13974">
        <v>16</v>
      </c>
      <c r="E13974" t="str">
        <f>IF(MOD(D13974,2)=0,"EVEN","ODD")</f>
        <v>EVEN</v>
      </c>
      <c r="F13974" t="str">
        <f>IF(D13974&lt;=18,"LOW (1-18)","HIGH (19-36)")</f>
        <v>LOW (1-18)</v>
      </c>
      <c r="G13974">
        <f>INT((D13974-1)/6)+1</f>
        <v>3</v>
      </c>
      <c r="H13974">
        <f>MOD(D13974-1,6)+1</f>
        <v>4</v>
      </c>
      <c r="I13974">
        <f>37-D13974</f>
        <v>21</v>
      </c>
      <c r="J13974">
        <f>ABS(D13974-D13975)</f>
        <v>14</v>
      </c>
      <c r="K13974">
        <f>AVERAGE(D13974:D13978)</f>
        <v>16</v>
      </c>
      <c r="L13974">
        <f>AVERAGE(D13974:D13993)</f>
        <v>16</v>
      </c>
      <c r="M13974">
        <f>K13974-L13974</f>
        <v>0</v>
      </c>
      <c r="N13974" t="str">
        <f>IF(K13974&gt;L13974,"HIGH ZONE BIAS",IF(K13974&lt;L13974,"LOW ZONE BIAS","EQUILIBRIUM"))</f>
        <v>EQUILIBRIUM</v>
      </c>
    </row>
    <row r="13975">
      <c r="A13975">
        <v>13591</v>
      </c>
      <c r="B13975" t="str">
        <v>2015-01-12</v>
      </c>
      <c r="C13975" t="str">
        <v>Evening</v>
      </c>
      <c r="D13975">
        <v>2</v>
      </c>
      <c r="E13975" t="str">
        <f>IF(MOD(D13975,2)=0,"EVEN","ODD")</f>
        <v>EVEN</v>
      </c>
      <c r="F13975" t="str">
        <f>IF(D13975&lt;=18,"LOW (1-18)","HIGH (19-36)")</f>
        <v>LOW (1-18)</v>
      </c>
      <c r="G13975">
        <f>INT((D13975-1)/6)+1</f>
        <v>1</v>
      </c>
      <c r="H13975">
        <f>MOD(D13975-1,6)+1</f>
        <v>2</v>
      </c>
      <c r="I13975">
        <f>37-D13975</f>
        <v>35</v>
      </c>
      <c r="J13975">
        <f>ABS(D13975-D13976)</f>
        <v>4</v>
      </c>
      <c r="K13975">
        <f>AVERAGE(D13975:D13979)</f>
        <v>2</v>
      </c>
      <c r="L13975">
        <f>AVERAGE(D13975:D13994)</f>
        <v>2</v>
      </c>
      <c r="M13975">
        <f>K13975-L13975</f>
        <v>0</v>
      </c>
      <c r="N13975" t="str">
        <f>IF(K13975&gt;L13975,"HIGH ZONE BIAS",IF(K13975&lt;L13975,"LOW ZONE BIAS","EQUILIBRIUM"))</f>
        <v>EQUILIBRIUM</v>
      </c>
    </row>
    <row r="13976">
      <c r="A13976">
        <v>13590</v>
      </c>
      <c r="B13976" t="str">
        <v>2015-01-12</v>
      </c>
      <c r="C13976" t="str">
        <v>Midday</v>
      </c>
      <c r="D13976">
        <v>6</v>
      </c>
      <c r="E13976" t="str">
        <f>IF(MOD(D13976,2)=0,"EVEN","ODD")</f>
        <v>EVEN</v>
      </c>
      <c r="F13976" t="str">
        <f>IF(D13976&lt;=18,"LOW (1-18)","HIGH (19-36)")</f>
        <v>LOW (1-18)</v>
      </c>
      <c r="G13976">
        <f>INT((D13976-1)/6)+1</f>
        <v>1</v>
      </c>
      <c r="H13976">
        <f>MOD(D13976-1,6)+1</f>
        <v>6</v>
      </c>
      <c r="I13976">
        <f>37-D13976</f>
        <v>31</v>
      </c>
      <c r="J13976">
        <f>ABS(D13976-D13977)</f>
        <v>17</v>
      </c>
      <c r="K13976">
        <f>AVERAGE(D13976:D13980)</f>
        <v>6</v>
      </c>
      <c r="L13976">
        <f>AVERAGE(D13976:D13995)</f>
        <v>6</v>
      </c>
      <c r="M13976">
        <f>K13976-L13976</f>
        <v>0</v>
      </c>
      <c r="N13976" t="str">
        <f>IF(K13976&gt;L13976,"HIGH ZONE BIAS",IF(K13976&lt;L13976,"LOW ZONE BIAS","EQUILIBRIUM"))</f>
        <v>EQUILIBRIUM</v>
      </c>
    </row>
    <row r="13977">
      <c r="A13977">
        <v>13589</v>
      </c>
      <c r="B13977" t="str">
        <v>2015-01-12</v>
      </c>
      <c r="C13977" t="str">
        <v>Morning</v>
      </c>
      <c r="D13977">
        <v>23</v>
      </c>
      <c r="E13977" t="str">
        <f>IF(MOD(D13977,2)=0,"EVEN","ODD")</f>
        <v>ODD</v>
      </c>
      <c r="F13977" t="str">
        <f>IF(D13977&lt;=18,"LOW (1-18)","HIGH (19-36)")</f>
        <v>HIGH (19-36)</v>
      </c>
      <c r="G13977">
        <f>INT((D13977-1)/6)+1</f>
        <v>4</v>
      </c>
      <c r="H13977">
        <f>MOD(D13977-1,6)+1</f>
        <v>5</v>
      </c>
      <c r="I13977">
        <f>37-D13977</f>
        <v>14</v>
      </c>
      <c r="J13977">
        <f>ABS(D13977-D13978)</f>
        <v>15</v>
      </c>
      <c r="K13977">
        <f>AVERAGE(D13977:D13981)</f>
        <v>23</v>
      </c>
      <c r="L13977">
        <f>AVERAGE(D13977:D13996)</f>
        <v>23</v>
      </c>
      <c r="M13977">
        <f>K13977-L13977</f>
        <v>0</v>
      </c>
      <c r="N13977" t="str">
        <f>IF(K13977&gt;L13977,"HIGH ZONE BIAS",IF(K13977&lt;L13977,"LOW ZONE BIAS","EQUILIBRIUM"))</f>
        <v>EQUILIBRIUM</v>
      </c>
    </row>
    <row r="13978">
      <c r="A13978">
        <v>13588</v>
      </c>
      <c r="B13978" t="str">
        <v>2015-01-10</v>
      </c>
      <c r="C13978" t="str">
        <v>Evening</v>
      </c>
      <c r="D13978">
        <v>8</v>
      </c>
      <c r="E13978" t="str">
        <f>IF(MOD(D13978,2)=0,"EVEN","ODD")</f>
        <v>EVEN</v>
      </c>
      <c r="F13978" t="str">
        <f>IF(D13978&lt;=18,"LOW (1-18)","HIGH (19-36)")</f>
        <v>LOW (1-18)</v>
      </c>
      <c r="G13978">
        <f>INT((D13978-1)/6)+1</f>
        <v>2</v>
      </c>
      <c r="H13978">
        <f>MOD(D13978-1,6)+1</f>
        <v>2</v>
      </c>
      <c r="I13978">
        <f>37-D13978</f>
        <v>29</v>
      </c>
      <c r="J13978">
        <f>ABS(D13978-D13979)</f>
        <v>9</v>
      </c>
      <c r="K13978">
        <f>AVERAGE(D13978:D13982)</f>
        <v>8</v>
      </c>
      <c r="L13978">
        <f>AVERAGE(D13978:D13997)</f>
        <v>8</v>
      </c>
      <c r="M13978">
        <f>K13978-L13978</f>
        <v>0</v>
      </c>
      <c r="N13978" t="str">
        <f>IF(K13978&gt;L13978,"HIGH ZONE BIAS",IF(K13978&lt;L13978,"LOW ZONE BIAS","EQUILIBRIUM"))</f>
        <v>EQUILIBRIUM</v>
      </c>
    </row>
    <row r="13979">
      <c r="A13979">
        <v>13587</v>
      </c>
      <c r="B13979" t="str">
        <v>2015-01-10</v>
      </c>
      <c r="C13979" t="str">
        <v>Midday</v>
      </c>
      <c r="D13979">
        <v>17</v>
      </c>
      <c r="E13979" t="str">
        <f>IF(MOD(D13979,2)=0,"EVEN","ODD")</f>
        <v>ODD</v>
      </c>
      <c r="F13979" t="str">
        <f>IF(D13979&lt;=18,"LOW (1-18)","HIGH (19-36)")</f>
        <v>LOW (1-18)</v>
      </c>
      <c r="G13979">
        <f>INT((D13979-1)/6)+1</f>
        <v>3</v>
      </c>
      <c r="H13979">
        <f>MOD(D13979-1,6)+1</f>
        <v>5</v>
      </c>
      <c r="I13979">
        <f>37-D13979</f>
        <v>20</v>
      </c>
      <c r="J13979">
        <f>ABS(D13979-D13980)</f>
        <v>9</v>
      </c>
      <c r="K13979">
        <f>AVERAGE(D13979:D13983)</f>
        <v>17</v>
      </c>
      <c r="L13979">
        <f>AVERAGE(D13979:D13998)</f>
        <v>17</v>
      </c>
      <c r="M13979">
        <f>K13979-L13979</f>
        <v>0</v>
      </c>
      <c r="N13979" t="str">
        <f>IF(K13979&gt;L13979,"HIGH ZONE BIAS",IF(K13979&lt;L13979,"LOW ZONE BIAS","EQUILIBRIUM"))</f>
        <v>EQUILIBRIUM</v>
      </c>
    </row>
    <row r="13980">
      <c r="A13980">
        <v>13586</v>
      </c>
      <c r="B13980" t="str">
        <v>2015-01-10</v>
      </c>
      <c r="C13980" t="str">
        <v>Morning</v>
      </c>
      <c r="D13980">
        <v>26</v>
      </c>
      <c r="E13980" t="str">
        <f>IF(MOD(D13980,2)=0,"EVEN","ODD")</f>
        <v>EVEN</v>
      </c>
      <c r="F13980" t="str">
        <f>IF(D13980&lt;=18,"LOW (1-18)","HIGH (19-36)")</f>
        <v>HIGH (19-36)</v>
      </c>
      <c r="G13980">
        <f>INT((D13980-1)/6)+1</f>
        <v>5</v>
      </c>
      <c r="H13980">
        <f>MOD(D13980-1,6)+1</f>
        <v>2</v>
      </c>
      <c r="I13980">
        <f>37-D13980</f>
        <v>11</v>
      </c>
      <c r="J13980">
        <f>ABS(D13980-D13981)</f>
        <v>11</v>
      </c>
      <c r="K13980">
        <f>AVERAGE(D13980:D13984)</f>
        <v>26</v>
      </c>
      <c r="L13980">
        <f>AVERAGE(D13980:D13999)</f>
        <v>26</v>
      </c>
      <c r="M13980">
        <f>K13980-L13980</f>
        <v>0</v>
      </c>
      <c r="N13980" t="str">
        <f>IF(K13980&gt;L13980,"HIGH ZONE BIAS",IF(K13980&lt;L13980,"LOW ZONE BIAS","EQUILIBRIUM"))</f>
        <v>EQUILIBRIUM</v>
      </c>
    </row>
    <row r="13981">
      <c r="A13981">
        <v>13585</v>
      </c>
      <c r="B13981" t="str">
        <v>2015-01-09</v>
      </c>
      <c r="C13981" t="str">
        <v>Evening</v>
      </c>
      <c r="D13981">
        <v>15</v>
      </c>
      <c r="E13981" t="str">
        <f>IF(MOD(D13981,2)=0,"EVEN","ODD")</f>
        <v>ODD</v>
      </c>
      <c r="F13981" t="str">
        <f>IF(D13981&lt;=18,"LOW (1-18)","HIGH (19-36)")</f>
        <v>LOW (1-18)</v>
      </c>
      <c r="G13981">
        <f>INT((D13981-1)/6)+1</f>
        <v>3</v>
      </c>
      <c r="H13981">
        <f>MOD(D13981-1,6)+1</f>
        <v>3</v>
      </c>
      <c r="I13981">
        <f>37-D13981</f>
        <v>22</v>
      </c>
      <c r="J13981">
        <f>ABS(D13981-D13982)</f>
        <v>11</v>
      </c>
      <c r="K13981">
        <f>AVERAGE(D13981:D13985)</f>
        <v>15</v>
      </c>
      <c r="L13981">
        <f>AVERAGE(D13981:D14000)</f>
        <v>15</v>
      </c>
      <c r="M13981">
        <f>K13981-L13981</f>
        <v>0</v>
      </c>
      <c r="N13981" t="str">
        <f>IF(K13981&gt;L13981,"HIGH ZONE BIAS",IF(K13981&lt;L13981,"LOW ZONE BIAS","EQUILIBRIUM"))</f>
        <v>EQUILIBRIUM</v>
      </c>
    </row>
    <row r="13982">
      <c r="A13982">
        <v>13584</v>
      </c>
      <c r="B13982" t="str">
        <v>2015-01-09</v>
      </c>
      <c r="C13982" t="str">
        <v>Midday</v>
      </c>
      <c r="D13982">
        <v>4</v>
      </c>
      <c r="E13982" t="str">
        <f>IF(MOD(D13982,2)=0,"EVEN","ODD")</f>
        <v>EVEN</v>
      </c>
      <c r="F13982" t="str">
        <f>IF(D13982&lt;=18,"LOW (1-18)","HIGH (19-36)")</f>
        <v>LOW (1-18)</v>
      </c>
      <c r="G13982">
        <f>INT((D13982-1)/6)+1</f>
        <v>1</v>
      </c>
      <c r="H13982">
        <f>MOD(D13982-1,6)+1</f>
        <v>4</v>
      </c>
      <c r="I13982">
        <f>37-D13982</f>
        <v>33</v>
      </c>
      <c r="J13982">
        <f>ABS(D13982-D13983)</f>
        <v>25</v>
      </c>
      <c r="K13982">
        <f>AVERAGE(D13982:D13986)</f>
        <v>4</v>
      </c>
      <c r="L13982">
        <f>AVERAGE(D13982:D14001)</f>
        <v>4</v>
      </c>
      <c r="M13982">
        <f>K13982-L13982</f>
        <v>0</v>
      </c>
      <c r="N13982" t="str">
        <f>IF(K13982&gt;L13982,"HIGH ZONE BIAS",IF(K13982&lt;L13982,"LOW ZONE BIAS","EQUILIBRIUM"))</f>
        <v>EQUILIBRIUM</v>
      </c>
    </row>
    <row r="13983">
      <c r="A13983">
        <v>13583</v>
      </c>
      <c r="B13983" t="str">
        <v>2015-01-09</v>
      </c>
      <c r="C13983" t="str">
        <v>Morning</v>
      </c>
      <c r="D13983">
        <v>29</v>
      </c>
      <c r="E13983" t="str">
        <f>IF(MOD(D13983,2)=0,"EVEN","ODD")</f>
        <v>ODD</v>
      </c>
      <c r="F13983" t="str">
        <f>IF(D13983&lt;=18,"LOW (1-18)","HIGH (19-36)")</f>
        <v>HIGH (19-36)</v>
      </c>
      <c r="G13983">
        <f>INT((D13983-1)/6)+1</f>
        <v>5</v>
      </c>
      <c r="H13983">
        <f>MOD(D13983-1,6)+1</f>
        <v>5</v>
      </c>
      <c r="I13983">
        <f>37-D13983</f>
        <v>8</v>
      </c>
      <c r="J13983">
        <f>ABS(D13983-D13984)</f>
        <v>1</v>
      </c>
      <c r="K13983">
        <f>AVERAGE(D13983:D13987)</f>
        <v>29</v>
      </c>
      <c r="L13983">
        <f>AVERAGE(D13983:D14002)</f>
        <v>29</v>
      </c>
      <c r="M13983">
        <f>K13983-L13983</f>
        <v>0</v>
      </c>
      <c r="N13983" t="str">
        <f>IF(K13983&gt;L13983,"HIGH ZONE BIAS",IF(K13983&lt;L13983,"LOW ZONE BIAS","EQUILIBRIUM"))</f>
        <v>EQUILIBRIUM</v>
      </c>
    </row>
    <row r="13984">
      <c r="A13984">
        <v>13582</v>
      </c>
      <c r="B13984" t="str">
        <v>2015-01-08</v>
      </c>
      <c r="C13984" t="str">
        <v>Evening</v>
      </c>
      <c r="D13984">
        <v>28</v>
      </c>
      <c r="E13984" t="str">
        <f>IF(MOD(D13984,2)=0,"EVEN","ODD")</f>
        <v>EVEN</v>
      </c>
      <c r="F13984" t="str">
        <f>IF(D13984&lt;=18,"LOW (1-18)","HIGH (19-36)")</f>
        <v>HIGH (19-36)</v>
      </c>
      <c r="G13984">
        <f>INT((D13984-1)/6)+1</f>
        <v>5</v>
      </c>
      <c r="H13984">
        <f>MOD(D13984-1,6)+1</f>
        <v>4</v>
      </c>
      <c r="I13984">
        <f>37-D13984</f>
        <v>9</v>
      </c>
      <c r="J13984">
        <f>ABS(D13984-D13985)</f>
        <v>4</v>
      </c>
      <c r="K13984">
        <f>AVERAGE(D13984:D13988)</f>
        <v>28</v>
      </c>
      <c r="L13984">
        <f>AVERAGE(D13984:D14003)</f>
        <v>28</v>
      </c>
      <c r="M13984">
        <f>K13984-L13984</f>
        <v>0</v>
      </c>
      <c r="N13984" t="str">
        <f>IF(K13984&gt;L13984,"HIGH ZONE BIAS",IF(K13984&lt;L13984,"LOW ZONE BIAS","EQUILIBRIUM"))</f>
        <v>EQUILIBRIUM</v>
      </c>
    </row>
    <row r="13985">
      <c r="A13985">
        <v>13581</v>
      </c>
      <c r="B13985" t="str">
        <v>2015-01-08</v>
      </c>
      <c r="C13985" t="str">
        <v>Midday</v>
      </c>
      <c r="D13985">
        <v>24</v>
      </c>
      <c r="E13985" t="str">
        <f>IF(MOD(D13985,2)=0,"EVEN","ODD")</f>
        <v>EVEN</v>
      </c>
      <c r="F13985" t="str">
        <f>IF(D13985&lt;=18,"LOW (1-18)","HIGH (19-36)")</f>
        <v>HIGH (19-36)</v>
      </c>
      <c r="G13985">
        <f>INT((D13985-1)/6)+1</f>
        <v>4</v>
      </c>
      <c r="H13985">
        <f>MOD(D13985-1,6)+1</f>
        <v>6</v>
      </c>
      <c r="I13985">
        <f>37-D13985</f>
        <v>13</v>
      </c>
      <c r="J13985">
        <f>ABS(D13985-D13986)</f>
        <v>2</v>
      </c>
      <c r="K13985">
        <f>AVERAGE(D13985:D13989)</f>
        <v>24</v>
      </c>
      <c r="L13985">
        <f>AVERAGE(D13985:D14004)</f>
        <v>24</v>
      </c>
      <c r="M13985">
        <f>K13985-L13985</f>
        <v>0</v>
      </c>
      <c r="N13985" t="str">
        <f>IF(K13985&gt;L13985,"HIGH ZONE BIAS",IF(K13985&lt;L13985,"LOW ZONE BIAS","EQUILIBRIUM"))</f>
        <v>EQUILIBRIUM</v>
      </c>
    </row>
    <row r="13986">
      <c r="A13986">
        <v>13580</v>
      </c>
      <c r="B13986" t="str">
        <v>2015-01-08</v>
      </c>
      <c r="C13986" t="str">
        <v>Morning</v>
      </c>
      <c r="D13986">
        <v>22</v>
      </c>
      <c r="E13986" t="str">
        <f>IF(MOD(D13986,2)=0,"EVEN","ODD")</f>
        <v>EVEN</v>
      </c>
      <c r="F13986" t="str">
        <f>IF(D13986&lt;=18,"LOW (1-18)","HIGH (19-36)")</f>
        <v>HIGH (19-36)</v>
      </c>
      <c r="G13986">
        <f>INT((D13986-1)/6)+1</f>
        <v>4</v>
      </c>
      <c r="H13986">
        <f>MOD(D13986-1,6)+1</f>
        <v>4</v>
      </c>
      <c r="I13986">
        <f>37-D13986</f>
        <v>15</v>
      </c>
      <c r="J13986">
        <f>ABS(D13986-D13987)</f>
        <v>10</v>
      </c>
      <c r="K13986">
        <f>AVERAGE(D13986:D13990)</f>
        <v>22</v>
      </c>
      <c r="L13986">
        <f>AVERAGE(D13986:D14005)</f>
        <v>22</v>
      </c>
      <c r="M13986">
        <f>K13986-L13986</f>
        <v>0</v>
      </c>
      <c r="N13986" t="str">
        <f>IF(K13986&gt;L13986,"HIGH ZONE BIAS",IF(K13986&lt;L13986,"LOW ZONE BIAS","EQUILIBRIUM"))</f>
        <v>EQUILIBRIUM</v>
      </c>
    </row>
    <row r="13987">
      <c r="A13987">
        <v>13579</v>
      </c>
      <c r="B13987" t="str">
        <v>2015-01-07</v>
      </c>
      <c r="C13987" t="str">
        <v>Evening</v>
      </c>
      <c r="D13987">
        <v>12</v>
      </c>
      <c r="E13987" t="str">
        <f>IF(MOD(D13987,2)=0,"EVEN","ODD")</f>
        <v>EVEN</v>
      </c>
      <c r="F13987" t="str">
        <f>IF(D13987&lt;=18,"LOW (1-18)","HIGH (19-36)")</f>
        <v>LOW (1-18)</v>
      </c>
      <c r="G13987">
        <f>INT((D13987-1)/6)+1</f>
        <v>2</v>
      </c>
      <c r="H13987">
        <f>MOD(D13987-1,6)+1</f>
        <v>6</v>
      </c>
      <c r="I13987">
        <f>37-D13987</f>
        <v>25</v>
      </c>
      <c r="J13987">
        <f>ABS(D13987-D13988)</f>
        <v>5</v>
      </c>
      <c r="K13987">
        <f>AVERAGE(D13987:D13991)</f>
        <v>12</v>
      </c>
      <c r="L13987">
        <f>AVERAGE(D13987:D14006)</f>
        <v>12</v>
      </c>
      <c r="M13987">
        <f>K13987-L13987</f>
        <v>0</v>
      </c>
      <c r="N13987" t="str">
        <f>IF(K13987&gt;L13987,"HIGH ZONE BIAS",IF(K13987&lt;L13987,"LOW ZONE BIAS","EQUILIBRIUM"))</f>
        <v>EQUILIBRIUM</v>
      </c>
    </row>
    <row r="13988">
      <c r="A13988">
        <v>13578</v>
      </c>
      <c r="B13988" t="str">
        <v>2015-01-07</v>
      </c>
      <c r="C13988" t="str">
        <v>Midday</v>
      </c>
      <c r="D13988">
        <v>7</v>
      </c>
      <c r="E13988" t="str">
        <f>IF(MOD(D13988,2)=0,"EVEN","ODD")</f>
        <v>ODD</v>
      </c>
      <c r="F13988" t="str">
        <f>IF(D13988&lt;=18,"LOW (1-18)","HIGH (19-36)")</f>
        <v>LOW (1-18)</v>
      </c>
      <c r="G13988">
        <f>INT((D13988-1)/6)+1</f>
        <v>2</v>
      </c>
      <c r="H13988">
        <f>MOD(D13988-1,6)+1</f>
        <v>1</v>
      </c>
      <c r="I13988">
        <f>37-D13988</f>
        <v>30</v>
      </c>
      <c r="J13988">
        <f>ABS(D13988-D13989)</f>
        <v>17</v>
      </c>
      <c r="K13988">
        <f>AVERAGE(D13988:D13992)</f>
        <v>7</v>
      </c>
      <c r="L13988">
        <f>AVERAGE(D13988:D14007)</f>
        <v>7</v>
      </c>
      <c r="M13988">
        <f>K13988-L13988</f>
        <v>0</v>
      </c>
      <c r="N13988" t="str">
        <f>IF(K13988&gt;L13988,"HIGH ZONE BIAS",IF(K13988&lt;L13988,"LOW ZONE BIAS","EQUILIBRIUM"))</f>
        <v>EQUILIBRIUM</v>
      </c>
    </row>
    <row r="13989">
      <c r="A13989">
        <v>13577</v>
      </c>
      <c r="B13989" t="str">
        <v>2015-01-07</v>
      </c>
      <c r="C13989" t="str">
        <v>Morning</v>
      </c>
      <c r="D13989">
        <v>24</v>
      </c>
      <c r="E13989" t="str">
        <f>IF(MOD(D13989,2)=0,"EVEN","ODD")</f>
        <v>EVEN</v>
      </c>
      <c r="F13989" t="str">
        <f>IF(D13989&lt;=18,"LOW (1-18)","HIGH (19-36)")</f>
        <v>HIGH (19-36)</v>
      </c>
      <c r="G13989">
        <f>INT((D13989-1)/6)+1</f>
        <v>4</v>
      </c>
      <c r="H13989">
        <f>MOD(D13989-1,6)+1</f>
        <v>6</v>
      </c>
      <c r="I13989">
        <f>37-D13989</f>
        <v>13</v>
      </c>
      <c r="J13989">
        <f>ABS(D13989-D13990)</f>
        <v>16</v>
      </c>
      <c r="K13989">
        <f>AVERAGE(D13989:D13993)</f>
        <v>24</v>
      </c>
      <c r="L13989">
        <f>AVERAGE(D13989:D14008)</f>
        <v>24</v>
      </c>
      <c r="M13989">
        <f>K13989-L13989</f>
        <v>0</v>
      </c>
      <c r="N13989" t="str">
        <f>IF(K13989&gt;L13989,"HIGH ZONE BIAS",IF(K13989&lt;L13989,"LOW ZONE BIAS","EQUILIBRIUM"))</f>
        <v>EQUILIBRIUM</v>
      </c>
    </row>
    <row r="13990">
      <c r="A13990">
        <v>13576</v>
      </c>
      <c r="B13990" t="str">
        <v>2015-01-06</v>
      </c>
      <c r="C13990" t="str">
        <v>Evening</v>
      </c>
      <c r="D13990">
        <v>8</v>
      </c>
      <c r="E13990" t="str">
        <f>IF(MOD(D13990,2)=0,"EVEN","ODD")</f>
        <v>EVEN</v>
      </c>
      <c r="F13990" t="str">
        <f>IF(D13990&lt;=18,"LOW (1-18)","HIGH (19-36)")</f>
        <v>LOW (1-18)</v>
      </c>
      <c r="G13990">
        <f>INT((D13990-1)/6)+1</f>
        <v>2</v>
      </c>
      <c r="H13990">
        <f>MOD(D13990-1,6)+1</f>
        <v>2</v>
      </c>
      <c r="I13990">
        <f>37-D13990</f>
        <v>29</v>
      </c>
      <c r="J13990">
        <f>ABS(D13990-D13991)</f>
        <v>19</v>
      </c>
      <c r="K13990">
        <f>AVERAGE(D13990:D13994)</f>
        <v>8</v>
      </c>
      <c r="L13990">
        <f>AVERAGE(D13990:D14009)</f>
        <v>8</v>
      </c>
      <c r="M13990">
        <f>K13990-L13990</f>
        <v>0</v>
      </c>
      <c r="N13990" t="str">
        <f>IF(K13990&gt;L13990,"HIGH ZONE BIAS",IF(K13990&lt;L13990,"LOW ZONE BIAS","EQUILIBRIUM"))</f>
        <v>EQUILIBRIUM</v>
      </c>
    </row>
    <row r="13991">
      <c r="A13991">
        <v>13575</v>
      </c>
      <c r="B13991" t="str">
        <v>2015-01-06</v>
      </c>
      <c r="C13991" t="str">
        <v>Midday</v>
      </c>
      <c r="D13991">
        <v>27</v>
      </c>
      <c r="E13991" t="str">
        <f>IF(MOD(D13991,2)=0,"EVEN","ODD")</f>
        <v>ODD</v>
      </c>
      <c r="F13991" t="str">
        <f>IF(D13991&lt;=18,"LOW (1-18)","HIGH (19-36)")</f>
        <v>HIGH (19-36)</v>
      </c>
      <c r="G13991">
        <f>INT((D13991-1)/6)+1</f>
        <v>5</v>
      </c>
      <c r="H13991">
        <f>MOD(D13991-1,6)+1</f>
        <v>3</v>
      </c>
      <c r="I13991">
        <f>37-D13991</f>
        <v>10</v>
      </c>
      <c r="J13991">
        <f>ABS(D13991-D13992)</f>
        <v>17</v>
      </c>
      <c r="K13991">
        <f>AVERAGE(D13991:D13995)</f>
        <v>27</v>
      </c>
      <c r="L13991">
        <f>AVERAGE(D13991:D14010)</f>
        <v>27</v>
      </c>
      <c r="M13991">
        <f>K13991-L13991</f>
        <v>0</v>
      </c>
      <c r="N13991" t="str">
        <f>IF(K13991&gt;L13991,"HIGH ZONE BIAS",IF(K13991&lt;L13991,"LOW ZONE BIAS","EQUILIBRIUM"))</f>
        <v>EQUILIBRIUM</v>
      </c>
    </row>
    <row r="13992">
      <c r="A13992">
        <v>13574</v>
      </c>
      <c r="B13992" t="str">
        <v>2015-01-06</v>
      </c>
      <c r="C13992" t="str">
        <v>Morning</v>
      </c>
      <c r="D13992">
        <v>10</v>
      </c>
      <c r="E13992" t="str">
        <f>IF(MOD(D13992,2)=0,"EVEN","ODD")</f>
        <v>EVEN</v>
      </c>
      <c r="F13992" t="str">
        <f>IF(D13992&lt;=18,"LOW (1-18)","HIGH (19-36)")</f>
        <v>LOW (1-18)</v>
      </c>
      <c r="G13992">
        <f>INT((D13992-1)/6)+1</f>
        <v>2</v>
      </c>
      <c r="H13992">
        <f>MOD(D13992-1,6)+1</f>
        <v>4</v>
      </c>
      <c r="I13992">
        <f>37-D13992</f>
        <v>27</v>
      </c>
      <c r="J13992">
        <f>ABS(D13992-D13993)</f>
        <v>2</v>
      </c>
      <c r="K13992">
        <f>AVERAGE(D13992:D13996)</f>
        <v>10</v>
      </c>
      <c r="L13992">
        <f>AVERAGE(D13992:D14011)</f>
        <v>10</v>
      </c>
      <c r="M13992">
        <f>K13992-L13992</f>
        <v>0</v>
      </c>
      <c r="N13992" t="str">
        <f>IF(K13992&gt;L13992,"HIGH ZONE BIAS",IF(K13992&lt;L13992,"LOW ZONE BIAS","EQUILIBRIUM"))</f>
        <v>EQUILIBRIUM</v>
      </c>
    </row>
    <row r="13993">
      <c r="A13993">
        <v>13573</v>
      </c>
      <c r="B13993" t="str">
        <v>2015-01-05</v>
      </c>
      <c r="C13993" t="str">
        <v>Evening</v>
      </c>
      <c r="D13993">
        <v>8</v>
      </c>
      <c r="E13993" t="str">
        <f>IF(MOD(D13993,2)=0,"EVEN","ODD")</f>
        <v>EVEN</v>
      </c>
      <c r="F13993" t="str">
        <f>IF(D13993&lt;=18,"LOW (1-18)","HIGH (19-36)")</f>
        <v>LOW (1-18)</v>
      </c>
      <c r="G13993">
        <f>INT((D13993-1)/6)+1</f>
        <v>2</v>
      </c>
      <c r="H13993">
        <f>MOD(D13993-1,6)+1</f>
        <v>2</v>
      </c>
      <c r="I13993">
        <f>37-D13993</f>
        <v>29</v>
      </c>
      <c r="J13993">
        <f>ABS(D13993-D13994)</f>
        <v>15</v>
      </c>
      <c r="K13993">
        <f>AVERAGE(D13993:D13997)</f>
        <v>8</v>
      </c>
      <c r="L13993">
        <f>AVERAGE(D13993:D14012)</f>
        <v>8</v>
      </c>
      <c r="M13993">
        <f>K13993-L13993</f>
        <v>0</v>
      </c>
      <c r="N13993" t="str">
        <f>IF(K13993&gt;L13993,"HIGH ZONE BIAS",IF(K13993&lt;L13993,"LOW ZONE BIAS","EQUILIBRIUM"))</f>
        <v>EQUILIBRIUM</v>
      </c>
    </row>
    <row r="13994">
      <c r="A13994">
        <v>13572</v>
      </c>
      <c r="B13994" t="str">
        <v>2015-01-05</v>
      </c>
      <c r="C13994" t="str">
        <v>Midday</v>
      </c>
      <c r="D13994">
        <v>23</v>
      </c>
      <c r="E13994" t="str">
        <f>IF(MOD(D13994,2)=0,"EVEN","ODD")</f>
        <v>ODD</v>
      </c>
      <c r="F13994" t="str">
        <f>IF(D13994&lt;=18,"LOW (1-18)","HIGH (19-36)")</f>
        <v>HIGH (19-36)</v>
      </c>
      <c r="G13994">
        <f>INT((D13994-1)/6)+1</f>
        <v>4</v>
      </c>
      <c r="H13994">
        <f>MOD(D13994-1,6)+1</f>
        <v>5</v>
      </c>
      <c r="I13994">
        <f>37-D13994</f>
        <v>14</v>
      </c>
      <c r="J13994">
        <f>ABS(D13994-D13995)</f>
        <v>9</v>
      </c>
      <c r="K13994">
        <f>AVERAGE(D13994:D13998)</f>
        <v>23</v>
      </c>
      <c r="L13994">
        <f>AVERAGE(D13994:D14013)</f>
        <v>23</v>
      </c>
      <c r="M13994">
        <f>K13994-L13994</f>
        <v>0</v>
      </c>
      <c r="N13994" t="str">
        <f>IF(K13994&gt;L13994,"HIGH ZONE BIAS",IF(K13994&lt;L13994,"LOW ZONE BIAS","EQUILIBRIUM"))</f>
        <v>EQUILIBRIUM</v>
      </c>
    </row>
    <row r="13995">
      <c r="A13995">
        <v>13571</v>
      </c>
      <c r="B13995" t="str">
        <v>2015-01-05</v>
      </c>
      <c r="C13995" t="str">
        <v>Morning</v>
      </c>
      <c r="D13995">
        <v>14</v>
      </c>
      <c r="E13995" t="str">
        <f>IF(MOD(D13995,2)=0,"EVEN","ODD")</f>
        <v>EVEN</v>
      </c>
      <c r="F13995" t="str">
        <f>IF(D13995&lt;=18,"LOW (1-18)","HIGH (19-36)")</f>
        <v>LOW (1-18)</v>
      </c>
      <c r="G13995">
        <f>INT((D13995-1)/6)+1</f>
        <v>3</v>
      </c>
      <c r="H13995">
        <f>MOD(D13995-1,6)+1</f>
        <v>2</v>
      </c>
      <c r="I13995">
        <f>37-D13995</f>
        <v>23</v>
      </c>
      <c r="J13995">
        <f>ABS(D13995-D13996)</f>
        <v>3</v>
      </c>
      <c r="K13995">
        <f>AVERAGE(D13995:D13999)</f>
        <v>14</v>
      </c>
      <c r="L13995">
        <f>AVERAGE(D13995:D14014)</f>
        <v>14</v>
      </c>
      <c r="M13995">
        <f>K13995-L13995</f>
        <v>0</v>
      </c>
      <c r="N13995" t="str">
        <f>IF(K13995&gt;L13995,"HIGH ZONE BIAS",IF(K13995&lt;L13995,"LOW ZONE BIAS","EQUILIBRIUM"))</f>
        <v>EQUILIBRIUM</v>
      </c>
    </row>
    <row r="13996">
      <c r="A13996">
        <v>13570</v>
      </c>
      <c r="B13996" t="str">
        <v>2015-01-03</v>
      </c>
      <c r="C13996" t="str">
        <v>Evening</v>
      </c>
      <c r="D13996">
        <v>11</v>
      </c>
      <c r="E13996" t="str">
        <f>IF(MOD(D13996,2)=0,"EVEN","ODD")</f>
        <v>ODD</v>
      </c>
      <c r="F13996" t="str">
        <f>IF(D13996&lt;=18,"LOW (1-18)","HIGH (19-36)")</f>
        <v>LOW (1-18)</v>
      </c>
      <c r="G13996">
        <f>INT((D13996-1)/6)+1</f>
        <v>2</v>
      </c>
      <c r="H13996">
        <f>MOD(D13996-1,6)+1</f>
        <v>5</v>
      </c>
      <c r="I13996">
        <f>37-D13996</f>
        <v>26</v>
      </c>
      <c r="J13996">
        <f>ABS(D13996-D13997)</f>
        <v>2</v>
      </c>
      <c r="K13996">
        <f>AVERAGE(D13996:D14000)</f>
        <v>11</v>
      </c>
      <c r="L13996">
        <f>AVERAGE(D13996:D14015)</f>
        <v>11</v>
      </c>
      <c r="M13996">
        <f>K13996-L13996</f>
        <v>0</v>
      </c>
      <c r="N13996" t="str">
        <f>IF(K13996&gt;L13996,"HIGH ZONE BIAS",IF(K13996&lt;L13996,"LOW ZONE BIAS","EQUILIBRIUM"))</f>
        <v>EQUILIBRIUM</v>
      </c>
    </row>
    <row r="13997">
      <c r="A13997">
        <v>13569</v>
      </c>
      <c r="B13997" t="str">
        <v>2015-01-03</v>
      </c>
      <c r="C13997" t="str">
        <v>Midday</v>
      </c>
      <c r="D13997">
        <v>9</v>
      </c>
      <c r="E13997" t="str">
        <f>IF(MOD(D13997,2)=0,"EVEN","ODD")</f>
        <v>ODD</v>
      </c>
      <c r="F13997" t="str">
        <f>IF(D13997&lt;=18,"LOW (1-18)","HIGH (19-36)")</f>
        <v>LOW (1-18)</v>
      </c>
      <c r="G13997">
        <f>INT((D13997-1)/6)+1</f>
        <v>2</v>
      </c>
      <c r="H13997">
        <f>MOD(D13997-1,6)+1</f>
        <v>3</v>
      </c>
      <c r="I13997">
        <f>37-D13997</f>
        <v>28</v>
      </c>
      <c r="J13997">
        <f>ABS(D13997-D13998)</f>
        <v>26</v>
      </c>
      <c r="K13997">
        <f>AVERAGE(D13997:D14001)</f>
        <v>9</v>
      </c>
      <c r="L13997">
        <f>AVERAGE(D13997:D14016)</f>
        <v>9</v>
      </c>
      <c r="M13997">
        <f>K13997-L13997</f>
        <v>0</v>
      </c>
      <c r="N13997" t="str">
        <f>IF(K13997&gt;L13997,"HIGH ZONE BIAS",IF(K13997&lt;L13997,"LOW ZONE BIAS","EQUILIBRIUM"))</f>
        <v>EQUILIBRIUM</v>
      </c>
    </row>
    <row r="13998">
      <c r="A13998">
        <v>13568</v>
      </c>
      <c r="B13998" t="str">
        <v>2015-01-03</v>
      </c>
      <c r="C13998" t="str">
        <v>Morning</v>
      </c>
      <c r="D13998">
        <v>35</v>
      </c>
      <c r="E13998" t="str">
        <f>IF(MOD(D13998,2)=0,"EVEN","ODD")</f>
        <v>ODD</v>
      </c>
      <c r="F13998" t="str">
        <f>IF(D13998&lt;=18,"LOW (1-18)","HIGH (19-36)")</f>
        <v>HIGH (19-36)</v>
      </c>
      <c r="G13998">
        <f>INT((D13998-1)/6)+1</f>
        <v>6</v>
      </c>
      <c r="H13998">
        <f>MOD(D13998-1,6)+1</f>
        <v>5</v>
      </c>
      <c r="I13998">
        <f>37-D13998</f>
        <v>2</v>
      </c>
      <c r="J13998">
        <f>ABS(D13998-D13999)</f>
        <v>31</v>
      </c>
      <c r="K13998">
        <f>AVERAGE(D13998:D14002)</f>
        <v>35</v>
      </c>
      <c r="L13998">
        <f>AVERAGE(D13998:D14017)</f>
        <v>35</v>
      </c>
      <c r="M13998">
        <f>K13998-L13998</f>
        <v>0</v>
      </c>
      <c r="N13998" t="str">
        <f>IF(K13998&gt;L13998,"HIGH ZONE BIAS",IF(K13998&lt;L13998,"LOW ZONE BIAS","EQUILIBRIUM"))</f>
        <v>EQUILIBRIUM</v>
      </c>
    </row>
    <row r="13999">
      <c r="A13999">
        <v>13567</v>
      </c>
      <c r="B13999" t="str">
        <v>2015-01-02</v>
      </c>
      <c r="C13999" t="str">
        <v>Evening</v>
      </c>
      <c r="D13999">
        <v>4</v>
      </c>
      <c r="E13999" t="str">
        <f>IF(MOD(D13999,2)=0,"EVEN","ODD")</f>
        <v>EVEN</v>
      </c>
      <c r="F13999" t="str">
        <f>IF(D13999&lt;=18,"LOW (1-18)","HIGH (19-36)")</f>
        <v>LOW (1-18)</v>
      </c>
      <c r="G13999">
        <f>INT((D13999-1)/6)+1</f>
        <v>1</v>
      </c>
      <c r="H13999">
        <f>MOD(D13999-1,6)+1</f>
        <v>4</v>
      </c>
      <c r="I13999">
        <f>37-D13999</f>
        <v>33</v>
      </c>
      <c r="J13999">
        <f>ABS(D13999-D14000)</f>
        <v>4</v>
      </c>
      <c r="K13999">
        <f>AVERAGE(D13999:D14003)</f>
        <v>4</v>
      </c>
      <c r="L13999">
        <f>AVERAGE(D13999:D14018)</f>
        <v>4</v>
      </c>
      <c r="M13999">
        <f>K13999-L13999</f>
        <v>0</v>
      </c>
      <c r="N13999" t="str">
        <f>IF(K13999&gt;L13999,"HIGH ZONE BIAS",IF(K13999&lt;L13999,"LOW ZONE BIAS","EQUILIBRIUM"))</f>
        <v>EQUILIBRIUM</v>
      </c>
    </row>
    <row r="14000">
      <c r="A14000">
        <v>13566</v>
      </c>
      <c r="B14000" t="str">
        <v>2015-01-02</v>
      </c>
      <c r="C14000" t="str">
        <v>Midday</v>
      </c>
      <c r="D14000">
        <v>8</v>
      </c>
      <c r="E14000" t="str">
        <f>IF(MOD(D14000,2)=0,"EVEN","ODD")</f>
        <v>EVEN</v>
      </c>
      <c r="F14000" t="str">
        <f>IF(D14000&lt;=18,"LOW (1-18)","HIGH (19-36)")</f>
        <v>LOW (1-18)</v>
      </c>
      <c r="G14000">
        <f>INT((D14000-1)/6)+1</f>
        <v>2</v>
      </c>
      <c r="H14000">
        <f>MOD(D14000-1,6)+1</f>
        <v>2</v>
      </c>
      <c r="I14000">
        <f>37-D14000</f>
        <v>29</v>
      </c>
      <c r="J14000">
        <f>ABS(D14000-D14001)</f>
        <v>28</v>
      </c>
      <c r="K14000">
        <f>AVERAGE(D14000:D14004)</f>
        <v>8</v>
      </c>
      <c r="L14000">
        <f>AVERAGE(D14000:D14019)</f>
        <v>8</v>
      </c>
      <c r="M14000">
        <f>K14000-L14000</f>
        <v>0</v>
      </c>
      <c r="N14000" t="str">
        <f>IF(K14000&gt;L14000,"HIGH ZONE BIAS",IF(K14000&lt;L14000,"LOW ZONE BIAS","EQUILIBRIUM"))</f>
        <v>EQUILIBRIUM</v>
      </c>
    </row>
    <row r="14001">
      <c r="A14001">
        <v>13565</v>
      </c>
      <c r="B14001" t="str">
        <v>2015-01-02</v>
      </c>
      <c r="C14001" t="str">
        <v>Morning</v>
      </c>
      <c r="D14001">
        <v>36</v>
      </c>
      <c r="E14001" t="str">
        <f>IF(MOD(D14001,2)=0,"EVEN","ODD")</f>
        <v>EVEN</v>
      </c>
      <c r="F14001" t="str">
        <f>IF(D14001&lt;=18,"LOW (1-18)","HIGH (19-36)")</f>
        <v>HIGH (19-36)</v>
      </c>
      <c r="G14001">
        <f>INT((D14001-1)/6)+1</f>
        <v>6</v>
      </c>
      <c r="H14001">
        <f>MOD(D14001-1,6)+1</f>
        <v>6</v>
      </c>
      <c r="I14001">
        <f>37-D14001</f>
        <v>1</v>
      </c>
      <c r="J14001">
        <f>ABS(D14001-D14002)</f>
        <v>35</v>
      </c>
      <c r="K14001">
        <f>AVERAGE(D14001:D14005)</f>
        <v>36</v>
      </c>
      <c r="L14001">
        <f>AVERAGE(D14001:D14020)</f>
        <v>36</v>
      </c>
      <c r="M14001">
        <f>K14001-L14001</f>
        <v>0</v>
      </c>
      <c r="N14001" t="str">
        <f>IF(K14001&gt;L14001,"HIGH ZONE BIAS",IF(K14001&lt;L14001,"LOW ZONE BIAS","EQUILIBRIUM"))</f>
        <v>EQUILIBRIUM</v>
      </c>
    </row>
    <row r="14002">
      <c r="A14002">
        <v>13564</v>
      </c>
      <c r="B14002" t="str">
        <v>2015-01-01</v>
      </c>
      <c r="C14002" t="str">
        <v>Evening</v>
      </c>
      <c r="D14002">
        <v>1</v>
      </c>
      <c r="E14002" t="str">
        <f>IF(MOD(D14002,2)=0,"EVEN","ODD")</f>
        <v>ODD</v>
      </c>
      <c r="F14002" t="str">
        <f>IF(D14002&lt;=18,"LOW (1-18)","HIGH (19-36)")</f>
        <v>LOW (1-18)</v>
      </c>
      <c r="G14002">
        <f>INT((D14002-1)/6)+1</f>
        <v>1</v>
      </c>
      <c r="H14002">
        <f>MOD(D14002-1,6)+1</f>
        <v>1</v>
      </c>
      <c r="I14002">
        <f>37-D14002</f>
        <v>36</v>
      </c>
      <c r="J14002">
        <f>ABS(D14002-D14003)</f>
        <v>28</v>
      </c>
      <c r="K14002">
        <f>AVERAGE(D14002:D14006)</f>
        <v>1</v>
      </c>
      <c r="L14002">
        <f>AVERAGE(D14002:D14021)</f>
        <v>1</v>
      </c>
      <c r="M14002">
        <f>K14002-L14002</f>
        <v>0</v>
      </c>
      <c r="N14002" t="str">
        <f>IF(K14002&gt;L14002,"HIGH ZONE BIAS",IF(K14002&lt;L14002,"LOW ZONE BIAS","EQUILIBRIUM"))</f>
        <v>EQUILIBRIUM</v>
      </c>
    </row>
    <row r="14003">
      <c r="A14003">
        <v>13563</v>
      </c>
      <c r="B14003" t="str">
        <v>2015-01-01</v>
      </c>
      <c r="C14003" t="str">
        <v>Midday</v>
      </c>
      <c r="D14003">
        <v>29</v>
      </c>
      <c r="E14003" t="str">
        <f>IF(MOD(D14003,2)=0,"EVEN","ODD")</f>
        <v>ODD</v>
      </c>
      <c r="F14003" t="str">
        <f>IF(D14003&lt;=18,"LOW (1-18)","HIGH (19-36)")</f>
        <v>HIGH (19-36)</v>
      </c>
      <c r="G14003">
        <f>INT((D14003-1)/6)+1</f>
        <v>5</v>
      </c>
      <c r="H14003">
        <f>MOD(D14003-1,6)+1</f>
        <v>5</v>
      </c>
      <c r="I14003">
        <f>37-D14003</f>
        <v>8</v>
      </c>
      <c r="J14003">
        <f>ABS(D14003-D14004)</f>
        <v>0</v>
      </c>
      <c r="K14003">
        <f>AVERAGE(D14003:D14007)</f>
        <v>29</v>
      </c>
      <c r="L14003">
        <f>AVERAGE(D14003:D14022)</f>
        <v>29</v>
      </c>
      <c r="M14003">
        <f>K14003-L14003</f>
        <v>0</v>
      </c>
      <c r="N14003" t="str">
        <f>IF(K14003&gt;L14003,"HIGH ZONE BIAS",IF(K14003&lt;L14003,"LOW ZONE BIAS","EQUILIBRIUM"))</f>
        <v>EQUILIBRIUM</v>
      </c>
    </row>
    <row r="14004">
      <c r="A14004">
        <v>13562</v>
      </c>
      <c r="B14004" t="str">
        <v>2015-01-01</v>
      </c>
      <c r="C14004" t="str">
        <v>Morning</v>
      </c>
      <c r="D14004">
        <v>29</v>
      </c>
      <c r="E14004" t="str">
        <f>IF(MOD(D14004,2)=0,"EVEN","ODD")</f>
        <v>ODD</v>
      </c>
      <c r="F14004" t="str">
        <f>IF(D14004&lt;=18,"LOW (1-18)","HIGH (19-36)")</f>
        <v>HIGH (19-36)</v>
      </c>
      <c r="G14004">
        <f>INT((D14004-1)/6)+1</f>
        <v>5</v>
      </c>
      <c r="H14004">
        <f>MOD(D14004-1,6)+1</f>
        <v>5</v>
      </c>
      <c r="I14004">
        <f>37-D14004</f>
        <v>8</v>
      </c>
      <c r="J14004">
        <f>ABS(D14004-D14005)</f>
        <v>15</v>
      </c>
      <c r="K14004">
        <f>AVERAGE(D14004:D14008)</f>
        <v>29</v>
      </c>
      <c r="L14004">
        <f>AVERAGE(D14004:D14023)</f>
        <v>29</v>
      </c>
      <c r="M14004">
        <f>K14004-L14004</f>
        <v>0</v>
      </c>
      <c r="N14004" t="str">
        <f>IF(K14004&gt;L14004,"HIGH ZONE BIAS",IF(K14004&lt;L14004,"LOW ZONE BIAS","EQUILIBRIUM"))</f>
        <v>EQUILIBRIUM</v>
      </c>
    </row>
    <row r="14005">
      <c r="A14005">
        <v>13561</v>
      </c>
      <c r="B14005" t="str">
        <v>2014-12-31</v>
      </c>
      <c r="C14005" t="str">
        <v>Evening</v>
      </c>
      <c r="D14005">
        <v>14</v>
      </c>
      <c r="E14005" t="str">
        <f>IF(MOD(D14005,2)=0,"EVEN","ODD")</f>
        <v>EVEN</v>
      </c>
      <c r="F14005" t="str">
        <f>IF(D14005&lt;=18,"LOW (1-18)","HIGH (19-36)")</f>
        <v>LOW (1-18)</v>
      </c>
      <c r="G14005">
        <f>INT((D14005-1)/6)+1</f>
        <v>3</v>
      </c>
      <c r="H14005">
        <f>MOD(D14005-1,6)+1</f>
        <v>2</v>
      </c>
      <c r="I14005">
        <f>37-D14005</f>
        <v>23</v>
      </c>
      <c r="J14005">
        <f>ABS(D14005-D14006)</f>
        <v>6</v>
      </c>
      <c r="K14005">
        <f>AVERAGE(D14005:D14009)</f>
        <v>14</v>
      </c>
      <c r="L14005">
        <f>AVERAGE(D14005:D14024)</f>
        <v>14</v>
      </c>
      <c r="M14005">
        <f>K14005-L14005</f>
        <v>0</v>
      </c>
      <c r="N14005" t="str">
        <f>IF(K14005&gt;L14005,"HIGH ZONE BIAS",IF(K14005&lt;L14005,"LOW ZONE BIAS","EQUILIBRIUM"))</f>
        <v>EQUILIBRIUM</v>
      </c>
    </row>
    <row r="14006">
      <c r="A14006">
        <v>13560</v>
      </c>
      <c r="B14006" t="str">
        <v>2014-12-31</v>
      </c>
      <c r="C14006" t="str">
        <v>Midday</v>
      </c>
      <c r="D14006">
        <v>20</v>
      </c>
      <c r="E14006" t="str">
        <f>IF(MOD(D14006,2)=0,"EVEN","ODD")</f>
        <v>EVEN</v>
      </c>
      <c r="F14006" t="str">
        <f>IF(D14006&lt;=18,"LOW (1-18)","HIGH (19-36)")</f>
        <v>HIGH (19-36)</v>
      </c>
      <c r="G14006">
        <f>INT((D14006-1)/6)+1</f>
        <v>4</v>
      </c>
      <c r="H14006">
        <f>MOD(D14006-1,6)+1</f>
        <v>2</v>
      </c>
      <c r="I14006">
        <f>37-D14006</f>
        <v>17</v>
      </c>
      <c r="J14006">
        <f>ABS(D14006-D14007)</f>
        <v>14</v>
      </c>
      <c r="K14006">
        <f>AVERAGE(D14006:D14010)</f>
        <v>20</v>
      </c>
      <c r="L14006">
        <f>AVERAGE(D14006:D14025)</f>
        <v>20</v>
      </c>
      <c r="M14006">
        <f>K14006-L14006</f>
        <v>0</v>
      </c>
      <c r="N14006" t="str">
        <f>IF(K14006&gt;L14006,"HIGH ZONE BIAS",IF(K14006&lt;L14006,"LOW ZONE BIAS","EQUILIBRIUM"))</f>
        <v>EQUILIBRIUM</v>
      </c>
    </row>
    <row r="14007">
      <c r="A14007">
        <v>13559</v>
      </c>
      <c r="B14007" t="str">
        <v>2014-12-31</v>
      </c>
      <c r="C14007" t="str">
        <v>Morning</v>
      </c>
      <c r="D14007">
        <v>34</v>
      </c>
      <c r="E14007" t="str">
        <f>IF(MOD(D14007,2)=0,"EVEN","ODD")</f>
        <v>EVEN</v>
      </c>
      <c r="F14007" t="str">
        <f>IF(D14007&lt;=18,"LOW (1-18)","HIGH (19-36)")</f>
        <v>HIGH (19-36)</v>
      </c>
      <c r="G14007">
        <f>INT((D14007-1)/6)+1</f>
        <v>6</v>
      </c>
      <c r="H14007">
        <f>MOD(D14007-1,6)+1</f>
        <v>4</v>
      </c>
      <c r="I14007">
        <f>37-D14007</f>
        <v>3</v>
      </c>
      <c r="J14007">
        <f>ABS(D14007-D14008)</f>
        <v>23</v>
      </c>
      <c r="K14007">
        <f>AVERAGE(D14007:D14011)</f>
        <v>34</v>
      </c>
      <c r="L14007">
        <f>AVERAGE(D14007:D14026)</f>
        <v>34</v>
      </c>
      <c r="M14007">
        <f>K14007-L14007</f>
        <v>0</v>
      </c>
      <c r="N14007" t="str">
        <f>IF(K14007&gt;L14007,"HIGH ZONE BIAS",IF(K14007&lt;L14007,"LOW ZONE BIAS","EQUILIBRIUM"))</f>
        <v>EQUILIBRIUM</v>
      </c>
    </row>
    <row r="14008">
      <c r="A14008">
        <v>13558</v>
      </c>
      <c r="B14008" t="str">
        <v>2014-12-30</v>
      </c>
      <c r="C14008" t="str">
        <v>Evening</v>
      </c>
      <c r="D14008">
        <v>11</v>
      </c>
      <c r="E14008" t="str">
        <f>IF(MOD(D14008,2)=0,"EVEN","ODD")</f>
        <v>ODD</v>
      </c>
      <c r="F14008" t="str">
        <f>IF(D14008&lt;=18,"LOW (1-18)","HIGH (19-36)")</f>
        <v>LOW (1-18)</v>
      </c>
      <c r="G14008">
        <f>INT((D14008-1)/6)+1</f>
        <v>2</v>
      </c>
      <c r="H14008">
        <f>MOD(D14008-1,6)+1</f>
        <v>5</v>
      </c>
      <c r="I14008">
        <f>37-D14008</f>
        <v>26</v>
      </c>
      <c r="J14008">
        <f>ABS(D14008-D14009)</f>
        <v>6</v>
      </c>
      <c r="K14008">
        <f>AVERAGE(D14008:D14012)</f>
        <v>11</v>
      </c>
      <c r="L14008">
        <f>AVERAGE(D14008:D14027)</f>
        <v>11</v>
      </c>
      <c r="M14008">
        <f>K14008-L14008</f>
        <v>0</v>
      </c>
      <c r="N14008" t="str">
        <f>IF(K14008&gt;L14008,"HIGH ZONE BIAS",IF(K14008&lt;L14008,"LOW ZONE BIAS","EQUILIBRIUM"))</f>
        <v>EQUILIBRIUM</v>
      </c>
    </row>
    <row r="14009">
      <c r="A14009">
        <v>13557</v>
      </c>
      <c r="B14009" t="str">
        <v>2014-12-30</v>
      </c>
      <c r="C14009" t="str">
        <v>Midday</v>
      </c>
      <c r="D14009">
        <v>5</v>
      </c>
      <c r="E14009" t="str">
        <f>IF(MOD(D14009,2)=0,"EVEN","ODD")</f>
        <v>ODD</v>
      </c>
      <c r="F14009" t="str">
        <f>IF(D14009&lt;=18,"LOW (1-18)","HIGH (19-36)")</f>
        <v>LOW (1-18)</v>
      </c>
      <c r="G14009">
        <f>INT((D14009-1)/6)+1</f>
        <v>1</v>
      </c>
      <c r="H14009">
        <f>MOD(D14009-1,6)+1</f>
        <v>5</v>
      </c>
      <c r="I14009">
        <f>37-D14009</f>
        <v>32</v>
      </c>
      <c r="J14009">
        <f>ABS(D14009-D14010)</f>
        <v>25</v>
      </c>
      <c r="K14009">
        <f>AVERAGE(D14009:D14013)</f>
        <v>5</v>
      </c>
      <c r="L14009">
        <f>AVERAGE(D14009:D14028)</f>
        <v>5</v>
      </c>
      <c r="M14009">
        <f>K14009-L14009</f>
        <v>0</v>
      </c>
      <c r="N14009" t="str">
        <f>IF(K14009&gt;L14009,"HIGH ZONE BIAS",IF(K14009&lt;L14009,"LOW ZONE BIAS","EQUILIBRIUM"))</f>
        <v>EQUILIBRIUM</v>
      </c>
    </row>
    <row r="14010">
      <c r="A14010">
        <v>13556</v>
      </c>
      <c r="B14010" t="str">
        <v>2014-12-30</v>
      </c>
      <c r="C14010" t="str">
        <v>Morning</v>
      </c>
      <c r="D14010">
        <v>30</v>
      </c>
      <c r="E14010" t="str">
        <f>IF(MOD(D14010,2)=0,"EVEN","ODD")</f>
        <v>EVEN</v>
      </c>
      <c r="F14010" t="str">
        <f>IF(D14010&lt;=18,"LOW (1-18)","HIGH (19-36)")</f>
        <v>HIGH (19-36)</v>
      </c>
      <c r="G14010">
        <f>INT((D14010-1)/6)+1</f>
        <v>5</v>
      </c>
      <c r="H14010">
        <f>MOD(D14010-1,6)+1</f>
        <v>6</v>
      </c>
      <c r="I14010">
        <f>37-D14010</f>
        <v>7</v>
      </c>
      <c r="J14010">
        <f>ABS(D14010-D14011)</f>
        <v>26</v>
      </c>
      <c r="K14010">
        <f>AVERAGE(D14010:D14014)</f>
        <v>30</v>
      </c>
      <c r="L14010">
        <f>AVERAGE(D14010:D14029)</f>
        <v>30</v>
      </c>
      <c r="M14010">
        <f>K14010-L14010</f>
        <v>0</v>
      </c>
      <c r="N14010" t="str">
        <f>IF(K14010&gt;L14010,"HIGH ZONE BIAS",IF(K14010&lt;L14010,"LOW ZONE BIAS","EQUILIBRIUM"))</f>
        <v>EQUILIBRIUM</v>
      </c>
    </row>
    <row r="14011">
      <c r="A14011">
        <v>13555</v>
      </c>
      <c r="B14011" t="str">
        <v>2014-12-29</v>
      </c>
      <c r="C14011" t="str">
        <v>Evening</v>
      </c>
      <c r="D14011">
        <v>4</v>
      </c>
      <c r="E14011" t="str">
        <f>IF(MOD(D14011,2)=0,"EVEN","ODD")</f>
        <v>EVEN</v>
      </c>
      <c r="F14011" t="str">
        <f>IF(D14011&lt;=18,"LOW (1-18)","HIGH (19-36)")</f>
        <v>LOW (1-18)</v>
      </c>
      <c r="G14011">
        <f>INT((D14011-1)/6)+1</f>
        <v>1</v>
      </c>
      <c r="H14011">
        <f>MOD(D14011-1,6)+1</f>
        <v>4</v>
      </c>
      <c r="I14011">
        <f>37-D14011</f>
        <v>33</v>
      </c>
      <c r="J14011">
        <f>ABS(D14011-D14012)</f>
        <v>4</v>
      </c>
      <c r="K14011">
        <f>AVERAGE(D14011:D14015)</f>
        <v>4</v>
      </c>
      <c r="L14011">
        <f>AVERAGE(D14011:D14030)</f>
        <v>4</v>
      </c>
      <c r="M14011">
        <f>K14011-L14011</f>
        <v>0</v>
      </c>
      <c r="N14011" t="str">
        <f>IF(K14011&gt;L14011,"HIGH ZONE BIAS",IF(K14011&lt;L14011,"LOW ZONE BIAS","EQUILIBRIUM"))</f>
        <v>EQUILIBRIUM</v>
      </c>
    </row>
    <row r="14012">
      <c r="A14012">
        <v>13554</v>
      </c>
      <c r="B14012" t="str">
        <v>2014-12-29</v>
      </c>
      <c r="C14012" t="str">
        <v>Midday</v>
      </c>
      <c r="D14012">
        <v>8</v>
      </c>
      <c r="E14012" t="str">
        <f>IF(MOD(D14012,2)=0,"EVEN","ODD")</f>
        <v>EVEN</v>
      </c>
      <c r="F14012" t="str">
        <f>IF(D14012&lt;=18,"LOW (1-18)","HIGH (19-36)")</f>
        <v>LOW (1-18)</v>
      </c>
      <c r="G14012">
        <f>INT((D14012-1)/6)+1</f>
        <v>2</v>
      </c>
      <c r="H14012">
        <f>MOD(D14012-1,6)+1</f>
        <v>2</v>
      </c>
      <c r="I14012">
        <f>37-D14012</f>
        <v>29</v>
      </c>
      <c r="J14012">
        <f>ABS(D14012-D14013)</f>
        <v>3</v>
      </c>
      <c r="K14012">
        <f>AVERAGE(D14012:D14016)</f>
        <v>8</v>
      </c>
      <c r="L14012">
        <f>AVERAGE(D14012:D14031)</f>
        <v>8</v>
      </c>
      <c r="M14012">
        <f>K14012-L14012</f>
        <v>0</v>
      </c>
      <c r="N14012" t="str">
        <f>IF(K14012&gt;L14012,"HIGH ZONE BIAS",IF(K14012&lt;L14012,"LOW ZONE BIAS","EQUILIBRIUM"))</f>
        <v>EQUILIBRIUM</v>
      </c>
    </row>
    <row r="14013">
      <c r="A14013">
        <v>13553</v>
      </c>
      <c r="B14013" t="str">
        <v>2014-12-29</v>
      </c>
      <c r="C14013" t="str">
        <v>Morning</v>
      </c>
      <c r="D14013">
        <v>11</v>
      </c>
      <c r="E14013" t="str">
        <f>IF(MOD(D14013,2)=0,"EVEN","ODD")</f>
        <v>ODD</v>
      </c>
      <c r="F14013" t="str">
        <f>IF(D14013&lt;=18,"LOW (1-18)","HIGH (19-36)")</f>
        <v>LOW (1-18)</v>
      </c>
      <c r="G14013">
        <f>INT((D14013-1)/6)+1</f>
        <v>2</v>
      </c>
      <c r="H14013">
        <f>MOD(D14013-1,6)+1</f>
        <v>5</v>
      </c>
      <c r="I14013">
        <f>37-D14013</f>
        <v>26</v>
      </c>
      <c r="J14013">
        <f>ABS(D14013-D14014)</f>
        <v>7</v>
      </c>
      <c r="K14013">
        <f>AVERAGE(D14013:D14017)</f>
        <v>11</v>
      </c>
      <c r="L14013">
        <f>AVERAGE(D14013:D14032)</f>
        <v>11</v>
      </c>
      <c r="M14013">
        <f>K14013-L14013</f>
        <v>0</v>
      </c>
      <c r="N14013" t="str">
        <f>IF(K14013&gt;L14013,"HIGH ZONE BIAS",IF(K14013&lt;L14013,"LOW ZONE BIAS","EQUILIBRIUM"))</f>
        <v>EQUILIBRIUM</v>
      </c>
    </row>
    <row r="14014">
      <c r="A14014">
        <v>13552</v>
      </c>
      <c r="B14014" t="str">
        <v>2014-12-27</v>
      </c>
      <c r="C14014" t="str">
        <v>Evening</v>
      </c>
      <c r="D14014">
        <v>4</v>
      </c>
      <c r="E14014" t="str">
        <f>IF(MOD(D14014,2)=0,"EVEN","ODD")</f>
        <v>EVEN</v>
      </c>
      <c r="F14014" t="str">
        <f>IF(D14014&lt;=18,"LOW (1-18)","HIGH (19-36)")</f>
        <v>LOW (1-18)</v>
      </c>
      <c r="G14014">
        <f>INT((D14014-1)/6)+1</f>
        <v>1</v>
      </c>
      <c r="H14014">
        <f>MOD(D14014-1,6)+1</f>
        <v>4</v>
      </c>
      <c r="I14014">
        <f>37-D14014</f>
        <v>33</v>
      </c>
      <c r="J14014">
        <f>ABS(D14014-D14015)</f>
        <v>17</v>
      </c>
      <c r="K14014">
        <f>AVERAGE(D14014:D14018)</f>
        <v>4</v>
      </c>
      <c r="L14014">
        <f>AVERAGE(D14014:D14033)</f>
        <v>4</v>
      </c>
      <c r="M14014">
        <f>K14014-L14014</f>
        <v>0</v>
      </c>
      <c r="N14014" t="str">
        <f>IF(K14014&gt;L14014,"HIGH ZONE BIAS",IF(K14014&lt;L14014,"LOW ZONE BIAS","EQUILIBRIUM"))</f>
        <v>EQUILIBRIUM</v>
      </c>
    </row>
    <row r="14015">
      <c r="A14015">
        <v>13551</v>
      </c>
      <c r="B14015" t="str">
        <v>2014-12-27</v>
      </c>
      <c r="C14015" t="str">
        <v>Midday</v>
      </c>
      <c r="D14015">
        <v>21</v>
      </c>
      <c r="E14015" t="str">
        <f>IF(MOD(D14015,2)=0,"EVEN","ODD")</f>
        <v>ODD</v>
      </c>
      <c r="F14015" t="str">
        <f>IF(D14015&lt;=18,"LOW (1-18)","HIGH (19-36)")</f>
        <v>HIGH (19-36)</v>
      </c>
      <c r="G14015">
        <f>INT((D14015-1)/6)+1</f>
        <v>4</v>
      </c>
      <c r="H14015">
        <f>MOD(D14015-1,6)+1</f>
        <v>3</v>
      </c>
      <c r="I14015">
        <f>37-D14015</f>
        <v>16</v>
      </c>
      <c r="J14015">
        <f>ABS(D14015-D14016)</f>
        <v>2</v>
      </c>
      <c r="K14015">
        <f>AVERAGE(D14015:D14019)</f>
        <v>21</v>
      </c>
      <c r="L14015">
        <f>AVERAGE(D14015:D14034)</f>
        <v>21</v>
      </c>
      <c r="M14015">
        <f>K14015-L14015</f>
        <v>0</v>
      </c>
      <c r="N14015" t="str">
        <f>IF(K14015&gt;L14015,"HIGH ZONE BIAS",IF(K14015&lt;L14015,"LOW ZONE BIAS","EQUILIBRIUM"))</f>
        <v>EQUILIBRIUM</v>
      </c>
    </row>
    <row r="14016">
      <c r="A14016">
        <v>13550</v>
      </c>
      <c r="B14016" t="str">
        <v>2014-12-27</v>
      </c>
      <c r="C14016" t="str">
        <v>Morning</v>
      </c>
      <c r="D14016">
        <v>19</v>
      </c>
      <c r="E14016" t="str">
        <f>IF(MOD(D14016,2)=0,"EVEN","ODD")</f>
        <v>ODD</v>
      </c>
      <c r="F14016" t="str">
        <f>IF(D14016&lt;=18,"LOW (1-18)","HIGH (19-36)")</f>
        <v>HIGH (19-36)</v>
      </c>
      <c r="G14016">
        <f>INT((D14016-1)/6)+1</f>
        <v>4</v>
      </c>
      <c r="H14016">
        <f>MOD(D14016-1,6)+1</f>
        <v>1</v>
      </c>
      <c r="I14016">
        <f>37-D14016</f>
        <v>18</v>
      </c>
      <c r="J14016">
        <f>ABS(D14016-D14017)</f>
        <v>3</v>
      </c>
      <c r="K14016">
        <f>AVERAGE(D14016:D14020)</f>
        <v>19</v>
      </c>
      <c r="L14016">
        <f>AVERAGE(D14016:D14035)</f>
        <v>19</v>
      </c>
      <c r="M14016">
        <f>K14016-L14016</f>
        <v>0</v>
      </c>
      <c r="N14016" t="str">
        <f>IF(K14016&gt;L14016,"HIGH ZONE BIAS",IF(K14016&lt;L14016,"LOW ZONE BIAS","EQUILIBRIUM"))</f>
        <v>EQUILIBRIUM</v>
      </c>
    </row>
    <row r="14017">
      <c r="A14017">
        <v>13549</v>
      </c>
      <c r="B14017" t="str">
        <v>2014-12-26</v>
      </c>
      <c r="C14017" t="str">
        <v>Evening</v>
      </c>
      <c r="D14017">
        <v>16</v>
      </c>
      <c r="E14017" t="str">
        <f>IF(MOD(D14017,2)=0,"EVEN","ODD")</f>
        <v>EVEN</v>
      </c>
      <c r="F14017" t="str">
        <f>IF(D14017&lt;=18,"LOW (1-18)","HIGH (19-36)")</f>
        <v>LOW (1-18)</v>
      </c>
      <c r="G14017">
        <f>INT((D14017-1)/6)+1</f>
        <v>3</v>
      </c>
      <c r="H14017">
        <f>MOD(D14017-1,6)+1</f>
        <v>4</v>
      </c>
      <c r="I14017">
        <f>37-D14017</f>
        <v>21</v>
      </c>
      <c r="J14017">
        <f>ABS(D14017-D14018)</f>
        <v>10</v>
      </c>
      <c r="K14017">
        <f>AVERAGE(D14017:D14021)</f>
        <v>16</v>
      </c>
      <c r="L14017">
        <f>AVERAGE(D14017:D14036)</f>
        <v>16</v>
      </c>
      <c r="M14017">
        <f>K14017-L14017</f>
        <v>0</v>
      </c>
      <c r="N14017" t="str">
        <f>IF(K14017&gt;L14017,"HIGH ZONE BIAS",IF(K14017&lt;L14017,"LOW ZONE BIAS","EQUILIBRIUM"))</f>
        <v>EQUILIBRIUM</v>
      </c>
    </row>
    <row r="14018">
      <c r="A14018">
        <v>13548</v>
      </c>
      <c r="B14018" t="str">
        <v>2014-12-26</v>
      </c>
      <c r="C14018" t="str">
        <v>Midday</v>
      </c>
      <c r="D14018">
        <v>26</v>
      </c>
      <c r="E14018" t="str">
        <f>IF(MOD(D14018,2)=0,"EVEN","ODD")</f>
        <v>EVEN</v>
      </c>
      <c r="F14018" t="str">
        <f>IF(D14018&lt;=18,"LOW (1-18)","HIGH (19-36)")</f>
        <v>HIGH (19-36)</v>
      </c>
      <c r="G14018">
        <f>INT((D14018-1)/6)+1</f>
        <v>5</v>
      </c>
      <c r="H14018">
        <f>MOD(D14018-1,6)+1</f>
        <v>2</v>
      </c>
      <c r="I14018">
        <f>37-D14018</f>
        <v>11</v>
      </c>
      <c r="J14018">
        <f>ABS(D14018-D14019)</f>
        <v>15</v>
      </c>
      <c r="K14018">
        <f>AVERAGE(D14018:D14022)</f>
        <v>26</v>
      </c>
      <c r="L14018">
        <f>AVERAGE(D14018:D14037)</f>
        <v>26</v>
      </c>
      <c r="M14018">
        <f>K14018-L14018</f>
        <v>0</v>
      </c>
      <c r="N14018" t="str">
        <f>IF(K14018&gt;L14018,"HIGH ZONE BIAS",IF(K14018&lt;L14018,"LOW ZONE BIAS","EQUILIBRIUM"))</f>
        <v>EQUILIBRIUM</v>
      </c>
    </row>
    <row r="14019">
      <c r="A14019">
        <v>13547</v>
      </c>
      <c r="B14019" t="str">
        <v>2014-12-26</v>
      </c>
      <c r="C14019" t="str">
        <v>Morning</v>
      </c>
      <c r="D14019">
        <v>11</v>
      </c>
      <c r="E14019" t="str">
        <f>IF(MOD(D14019,2)=0,"EVEN","ODD")</f>
        <v>ODD</v>
      </c>
      <c r="F14019" t="str">
        <f>IF(D14019&lt;=18,"LOW (1-18)","HIGH (19-36)")</f>
        <v>LOW (1-18)</v>
      </c>
      <c r="G14019">
        <f>INT((D14019-1)/6)+1</f>
        <v>2</v>
      </c>
      <c r="H14019">
        <f>MOD(D14019-1,6)+1</f>
        <v>5</v>
      </c>
      <c r="I14019">
        <f>37-D14019</f>
        <v>26</v>
      </c>
      <c r="J14019">
        <f>ABS(D14019-D14020)</f>
        <v>2</v>
      </c>
      <c r="K14019">
        <f>AVERAGE(D14019:D14023)</f>
        <v>11</v>
      </c>
      <c r="L14019">
        <f>AVERAGE(D14019:D14038)</f>
        <v>11</v>
      </c>
      <c r="M14019">
        <f>K14019-L14019</f>
        <v>0</v>
      </c>
      <c r="N14019" t="str">
        <f>IF(K14019&gt;L14019,"HIGH ZONE BIAS",IF(K14019&lt;L14019,"LOW ZONE BIAS","EQUILIBRIUM"))</f>
        <v>EQUILIBRIUM</v>
      </c>
    </row>
    <row r="14020">
      <c r="A14020">
        <v>13546</v>
      </c>
      <c r="B14020" t="str">
        <v>2014-12-24</v>
      </c>
      <c r="C14020" t="str">
        <v>Evening</v>
      </c>
      <c r="D14020">
        <v>9</v>
      </c>
      <c r="E14020" t="str">
        <f>IF(MOD(D14020,2)=0,"EVEN","ODD")</f>
        <v>ODD</v>
      </c>
      <c r="F14020" t="str">
        <f>IF(D14020&lt;=18,"LOW (1-18)","HIGH (19-36)")</f>
        <v>LOW (1-18)</v>
      </c>
      <c r="G14020">
        <f>INT((D14020-1)/6)+1</f>
        <v>2</v>
      </c>
      <c r="H14020">
        <f>MOD(D14020-1,6)+1</f>
        <v>3</v>
      </c>
      <c r="I14020">
        <f>37-D14020</f>
        <v>28</v>
      </c>
      <c r="J14020">
        <f>ABS(D14020-D14021)</f>
        <v>19</v>
      </c>
      <c r="K14020">
        <f>AVERAGE(D14020:D14024)</f>
        <v>9</v>
      </c>
      <c r="L14020">
        <f>AVERAGE(D14020:D14039)</f>
        <v>9</v>
      </c>
      <c r="M14020">
        <f>K14020-L14020</f>
        <v>0</v>
      </c>
      <c r="N14020" t="str">
        <f>IF(K14020&gt;L14020,"HIGH ZONE BIAS",IF(K14020&lt;L14020,"LOW ZONE BIAS","EQUILIBRIUM"))</f>
        <v>EQUILIBRIUM</v>
      </c>
    </row>
    <row r="14021">
      <c r="A14021">
        <v>13545</v>
      </c>
      <c r="B14021" t="str">
        <v>2014-12-24</v>
      </c>
      <c r="C14021" t="str">
        <v>Midday</v>
      </c>
      <c r="D14021">
        <v>28</v>
      </c>
      <c r="E14021" t="str">
        <f>IF(MOD(D14021,2)=0,"EVEN","ODD")</f>
        <v>EVEN</v>
      </c>
      <c r="F14021" t="str">
        <f>IF(D14021&lt;=18,"LOW (1-18)","HIGH (19-36)")</f>
        <v>HIGH (19-36)</v>
      </c>
      <c r="G14021">
        <f>INT((D14021-1)/6)+1</f>
        <v>5</v>
      </c>
      <c r="H14021">
        <f>MOD(D14021-1,6)+1</f>
        <v>4</v>
      </c>
      <c r="I14021">
        <f>37-D14021</f>
        <v>9</v>
      </c>
      <c r="J14021">
        <f>ABS(D14021-D14022)</f>
        <v>15</v>
      </c>
      <c r="K14021">
        <f>AVERAGE(D14021:D14025)</f>
        <v>28</v>
      </c>
      <c r="L14021">
        <f>AVERAGE(D14021:D14040)</f>
        <v>28</v>
      </c>
      <c r="M14021">
        <f>K14021-L14021</f>
        <v>0</v>
      </c>
      <c r="N14021" t="str">
        <f>IF(K14021&gt;L14021,"HIGH ZONE BIAS",IF(K14021&lt;L14021,"LOW ZONE BIAS","EQUILIBRIUM"))</f>
        <v>EQUILIBRIUM</v>
      </c>
    </row>
    <row r="14022">
      <c r="A14022">
        <v>13544</v>
      </c>
      <c r="B14022" t="str">
        <v>2014-12-24</v>
      </c>
      <c r="C14022" t="str">
        <v>Morning</v>
      </c>
      <c r="D14022">
        <v>13</v>
      </c>
      <c r="E14022" t="str">
        <f>IF(MOD(D14022,2)=0,"EVEN","ODD")</f>
        <v>ODD</v>
      </c>
      <c r="F14022" t="str">
        <f>IF(D14022&lt;=18,"LOW (1-18)","HIGH (19-36)")</f>
        <v>LOW (1-18)</v>
      </c>
      <c r="G14022">
        <f>INT((D14022-1)/6)+1</f>
        <v>3</v>
      </c>
      <c r="H14022">
        <f>MOD(D14022-1,6)+1</f>
        <v>1</v>
      </c>
      <c r="I14022">
        <f>37-D14022</f>
        <v>24</v>
      </c>
      <c r="J14022">
        <f>ABS(D14022-D14023)</f>
        <v>5</v>
      </c>
      <c r="K14022">
        <f>AVERAGE(D14022:D14026)</f>
        <v>13</v>
      </c>
      <c r="L14022">
        <f>AVERAGE(D14022:D14041)</f>
        <v>13</v>
      </c>
      <c r="M14022">
        <f>K14022-L14022</f>
        <v>0</v>
      </c>
      <c r="N14022" t="str">
        <f>IF(K14022&gt;L14022,"HIGH ZONE BIAS",IF(K14022&lt;L14022,"LOW ZONE BIAS","EQUILIBRIUM"))</f>
        <v>EQUILIBRIUM</v>
      </c>
    </row>
    <row r="14023">
      <c r="A14023">
        <v>13543</v>
      </c>
      <c r="B14023" t="str">
        <v>2014-12-23</v>
      </c>
      <c r="C14023" t="str">
        <v>Evening</v>
      </c>
      <c r="D14023">
        <v>8</v>
      </c>
      <c r="E14023" t="str">
        <f>IF(MOD(D14023,2)=0,"EVEN","ODD")</f>
        <v>EVEN</v>
      </c>
      <c r="F14023" t="str">
        <f>IF(D14023&lt;=18,"LOW (1-18)","HIGH (19-36)")</f>
        <v>LOW (1-18)</v>
      </c>
      <c r="G14023">
        <f>INT((D14023-1)/6)+1</f>
        <v>2</v>
      </c>
      <c r="H14023">
        <f>MOD(D14023-1,6)+1</f>
        <v>2</v>
      </c>
      <c r="I14023">
        <f>37-D14023</f>
        <v>29</v>
      </c>
      <c r="J14023">
        <f>ABS(D14023-D14024)</f>
        <v>25</v>
      </c>
      <c r="K14023">
        <f>AVERAGE(D14023:D14027)</f>
        <v>8</v>
      </c>
      <c r="L14023">
        <f>AVERAGE(D14023:D14042)</f>
        <v>8</v>
      </c>
      <c r="M14023">
        <f>K14023-L14023</f>
        <v>0</v>
      </c>
      <c r="N14023" t="str">
        <f>IF(K14023&gt;L14023,"HIGH ZONE BIAS",IF(K14023&lt;L14023,"LOW ZONE BIAS","EQUILIBRIUM"))</f>
        <v>EQUILIBRIUM</v>
      </c>
    </row>
    <row r="14024">
      <c r="A14024">
        <v>13542</v>
      </c>
      <c r="B14024" t="str">
        <v>2014-12-23</v>
      </c>
      <c r="C14024" t="str">
        <v>Midday</v>
      </c>
      <c r="D14024">
        <v>33</v>
      </c>
      <c r="E14024" t="str">
        <f>IF(MOD(D14024,2)=0,"EVEN","ODD")</f>
        <v>ODD</v>
      </c>
      <c r="F14024" t="str">
        <f>IF(D14024&lt;=18,"LOW (1-18)","HIGH (19-36)")</f>
        <v>HIGH (19-36)</v>
      </c>
      <c r="G14024">
        <f>INT((D14024-1)/6)+1</f>
        <v>6</v>
      </c>
      <c r="H14024">
        <f>MOD(D14024-1,6)+1</f>
        <v>3</v>
      </c>
      <c r="I14024">
        <f>37-D14024</f>
        <v>4</v>
      </c>
      <c r="J14024">
        <f>ABS(D14024-D14025)</f>
        <v>4</v>
      </c>
      <c r="K14024">
        <f>AVERAGE(D14024:D14028)</f>
        <v>33</v>
      </c>
      <c r="L14024">
        <f>AVERAGE(D14024:D14043)</f>
        <v>33</v>
      </c>
      <c r="M14024">
        <f>K14024-L14024</f>
        <v>0</v>
      </c>
      <c r="N14024" t="str">
        <f>IF(K14024&gt;L14024,"HIGH ZONE BIAS",IF(K14024&lt;L14024,"LOW ZONE BIAS","EQUILIBRIUM"))</f>
        <v>EQUILIBRIUM</v>
      </c>
    </row>
    <row r="14025">
      <c r="A14025">
        <v>13541</v>
      </c>
      <c r="B14025" t="str">
        <v>2014-12-23</v>
      </c>
      <c r="C14025" t="str">
        <v>Morning</v>
      </c>
      <c r="D14025">
        <v>29</v>
      </c>
      <c r="E14025" t="str">
        <f>IF(MOD(D14025,2)=0,"EVEN","ODD")</f>
        <v>ODD</v>
      </c>
      <c r="F14025" t="str">
        <f>IF(D14025&lt;=18,"LOW (1-18)","HIGH (19-36)")</f>
        <v>HIGH (19-36)</v>
      </c>
      <c r="G14025">
        <f>INT((D14025-1)/6)+1</f>
        <v>5</v>
      </c>
      <c r="H14025">
        <f>MOD(D14025-1,6)+1</f>
        <v>5</v>
      </c>
      <c r="I14025">
        <f>37-D14025</f>
        <v>8</v>
      </c>
      <c r="J14025">
        <f>ABS(D14025-D14026)</f>
        <v>25</v>
      </c>
      <c r="K14025">
        <f>AVERAGE(D14025:D14029)</f>
        <v>29</v>
      </c>
      <c r="L14025">
        <f>AVERAGE(D14025:D14044)</f>
        <v>29</v>
      </c>
      <c r="M14025">
        <f>K14025-L14025</f>
        <v>0</v>
      </c>
      <c r="N14025" t="str">
        <f>IF(K14025&gt;L14025,"HIGH ZONE BIAS",IF(K14025&lt;L14025,"LOW ZONE BIAS","EQUILIBRIUM"))</f>
        <v>EQUILIBRIUM</v>
      </c>
    </row>
    <row r="14026">
      <c r="A14026">
        <v>13540</v>
      </c>
      <c r="B14026" t="str">
        <v>2014-12-22</v>
      </c>
      <c r="C14026" t="str">
        <v>Evening</v>
      </c>
      <c r="D14026">
        <v>4</v>
      </c>
      <c r="E14026" t="str">
        <f>IF(MOD(D14026,2)=0,"EVEN","ODD")</f>
        <v>EVEN</v>
      </c>
      <c r="F14026" t="str">
        <f>IF(D14026&lt;=18,"LOW (1-18)","HIGH (19-36)")</f>
        <v>LOW (1-18)</v>
      </c>
      <c r="G14026">
        <f>INT((D14026-1)/6)+1</f>
        <v>1</v>
      </c>
      <c r="H14026">
        <f>MOD(D14026-1,6)+1</f>
        <v>4</v>
      </c>
      <c r="I14026">
        <f>37-D14026</f>
        <v>33</v>
      </c>
      <c r="J14026">
        <f>ABS(D14026-D14027)</f>
        <v>15</v>
      </c>
      <c r="K14026">
        <f>AVERAGE(D14026:D14030)</f>
        <v>4</v>
      </c>
      <c r="L14026">
        <f>AVERAGE(D14026:D14045)</f>
        <v>4</v>
      </c>
      <c r="M14026">
        <f>K14026-L14026</f>
        <v>0</v>
      </c>
      <c r="N14026" t="str">
        <f>IF(K14026&gt;L14026,"HIGH ZONE BIAS",IF(K14026&lt;L14026,"LOW ZONE BIAS","EQUILIBRIUM"))</f>
        <v>EQUILIBRIUM</v>
      </c>
    </row>
    <row r="14027">
      <c r="A14027">
        <v>13539</v>
      </c>
      <c r="B14027" t="str">
        <v>2014-12-22</v>
      </c>
      <c r="C14027" t="str">
        <v>Midday</v>
      </c>
      <c r="D14027">
        <v>19</v>
      </c>
      <c r="E14027" t="str">
        <f>IF(MOD(D14027,2)=0,"EVEN","ODD")</f>
        <v>ODD</v>
      </c>
      <c r="F14027" t="str">
        <f>IF(D14027&lt;=18,"LOW (1-18)","HIGH (19-36)")</f>
        <v>HIGH (19-36)</v>
      </c>
      <c r="G14027">
        <f>INT((D14027-1)/6)+1</f>
        <v>4</v>
      </c>
      <c r="H14027">
        <f>MOD(D14027-1,6)+1</f>
        <v>1</v>
      </c>
      <c r="I14027">
        <f>37-D14027</f>
        <v>18</v>
      </c>
      <c r="J14027">
        <f>ABS(D14027-D14028)</f>
        <v>5</v>
      </c>
      <c r="K14027">
        <f>AVERAGE(D14027:D14031)</f>
        <v>19</v>
      </c>
      <c r="L14027">
        <f>AVERAGE(D14027:D14046)</f>
        <v>19</v>
      </c>
      <c r="M14027">
        <f>K14027-L14027</f>
        <v>0</v>
      </c>
      <c r="N14027" t="str">
        <f>IF(K14027&gt;L14027,"HIGH ZONE BIAS",IF(K14027&lt;L14027,"LOW ZONE BIAS","EQUILIBRIUM"))</f>
        <v>EQUILIBRIUM</v>
      </c>
    </row>
    <row r="14028">
      <c r="A14028">
        <v>13538</v>
      </c>
      <c r="B14028" t="str">
        <v>2014-12-22</v>
      </c>
      <c r="C14028" t="str">
        <v>Morning</v>
      </c>
      <c r="D14028">
        <v>24</v>
      </c>
      <c r="E14028" t="str">
        <f>IF(MOD(D14028,2)=0,"EVEN","ODD")</f>
        <v>EVEN</v>
      </c>
      <c r="F14028" t="str">
        <f>IF(D14028&lt;=18,"LOW (1-18)","HIGH (19-36)")</f>
        <v>HIGH (19-36)</v>
      </c>
      <c r="G14028">
        <f>INT((D14028-1)/6)+1</f>
        <v>4</v>
      </c>
      <c r="H14028">
        <f>MOD(D14028-1,6)+1</f>
        <v>6</v>
      </c>
      <c r="I14028">
        <f>37-D14028</f>
        <v>13</v>
      </c>
      <c r="J14028">
        <f>ABS(D14028-D14029)</f>
        <v>7</v>
      </c>
      <c r="K14028">
        <f>AVERAGE(D14028:D14032)</f>
        <v>24</v>
      </c>
      <c r="L14028">
        <f>AVERAGE(D14028:D14047)</f>
        <v>24</v>
      </c>
      <c r="M14028">
        <f>K14028-L14028</f>
        <v>0</v>
      </c>
      <c r="N14028" t="str">
        <f>IF(K14028&gt;L14028,"HIGH ZONE BIAS",IF(K14028&lt;L14028,"LOW ZONE BIAS","EQUILIBRIUM"))</f>
        <v>EQUILIBRIUM</v>
      </c>
    </row>
    <row r="14029">
      <c r="A14029">
        <v>13537</v>
      </c>
      <c r="B14029" t="str">
        <v>2014-12-20</v>
      </c>
      <c r="C14029" t="str">
        <v>Evening</v>
      </c>
      <c r="D14029">
        <v>17</v>
      </c>
      <c r="E14029" t="str">
        <f>IF(MOD(D14029,2)=0,"EVEN","ODD")</f>
        <v>ODD</v>
      </c>
      <c r="F14029" t="str">
        <f>IF(D14029&lt;=18,"LOW (1-18)","HIGH (19-36)")</f>
        <v>LOW (1-18)</v>
      </c>
      <c r="G14029">
        <f>INT((D14029-1)/6)+1</f>
        <v>3</v>
      </c>
      <c r="H14029">
        <f>MOD(D14029-1,6)+1</f>
        <v>5</v>
      </c>
      <c r="I14029">
        <f>37-D14029</f>
        <v>20</v>
      </c>
      <c r="J14029">
        <f>ABS(D14029-D14030)</f>
        <v>9</v>
      </c>
      <c r="K14029">
        <f>AVERAGE(D14029:D14033)</f>
        <v>17</v>
      </c>
      <c r="L14029">
        <f>AVERAGE(D14029:D14048)</f>
        <v>17</v>
      </c>
      <c r="M14029">
        <f>K14029-L14029</f>
        <v>0</v>
      </c>
      <c r="N14029" t="str">
        <f>IF(K14029&gt;L14029,"HIGH ZONE BIAS",IF(K14029&lt;L14029,"LOW ZONE BIAS","EQUILIBRIUM"))</f>
        <v>EQUILIBRIUM</v>
      </c>
    </row>
    <row r="14030">
      <c r="A14030">
        <v>13536</v>
      </c>
      <c r="B14030" t="str">
        <v>2014-12-20</v>
      </c>
      <c r="C14030" t="str">
        <v>Midday</v>
      </c>
      <c r="D14030">
        <v>8</v>
      </c>
      <c r="E14030" t="str">
        <f>IF(MOD(D14030,2)=0,"EVEN","ODD")</f>
        <v>EVEN</v>
      </c>
      <c r="F14030" t="str">
        <f>IF(D14030&lt;=18,"LOW (1-18)","HIGH (19-36)")</f>
        <v>LOW (1-18)</v>
      </c>
      <c r="G14030">
        <f>INT((D14030-1)/6)+1</f>
        <v>2</v>
      </c>
      <c r="H14030">
        <f>MOD(D14030-1,6)+1</f>
        <v>2</v>
      </c>
      <c r="I14030">
        <f>37-D14030</f>
        <v>29</v>
      </c>
      <c r="J14030">
        <f>ABS(D14030-D14031)</f>
        <v>17</v>
      </c>
      <c r="K14030">
        <f>AVERAGE(D14030:D14034)</f>
        <v>8</v>
      </c>
      <c r="L14030">
        <f>AVERAGE(D14030:D14049)</f>
        <v>8</v>
      </c>
      <c r="M14030">
        <f>K14030-L14030</f>
        <v>0</v>
      </c>
      <c r="N14030" t="str">
        <f>IF(K14030&gt;L14030,"HIGH ZONE BIAS",IF(K14030&lt;L14030,"LOW ZONE BIAS","EQUILIBRIUM"))</f>
        <v>EQUILIBRIUM</v>
      </c>
    </row>
    <row r="14031">
      <c r="A14031">
        <v>13535</v>
      </c>
      <c r="B14031" t="str">
        <v>2014-12-20</v>
      </c>
      <c r="C14031" t="str">
        <v>Morning</v>
      </c>
      <c r="D14031">
        <v>25</v>
      </c>
      <c r="E14031" t="str">
        <f>IF(MOD(D14031,2)=0,"EVEN","ODD")</f>
        <v>ODD</v>
      </c>
      <c r="F14031" t="str">
        <f>IF(D14031&lt;=18,"LOW (1-18)","HIGH (19-36)")</f>
        <v>HIGH (19-36)</v>
      </c>
      <c r="G14031">
        <f>INT((D14031-1)/6)+1</f>
        <v>5</v>
      </c>
      <c r="H14031">
        <f>MOD(D14031-1,6)+1</f>
        <v>1</v>
      </c>
      <c r="I14031">
        <f>37-D14031</f>
        <v>12</v>
      </c>
      <c r="J14031">
        <f>ABS(D14031-D14032)</f>
        <v>2</v>
      </c>
      <c r="K14031">
        <f>AVERAGE(D14031:D14035)</f>
        <v>25</v>
      </c>
      <c r="L14031">
        <f>AVERAGE(D14031:D14050)</f>
        <v>25</v>
      </c>
      <c r="M14031">
        <f>K14031-L14031</f>
        <v>0</v>
      </c>
      <c r="N14031" t="str">
        <f>IF(K14031&gt;L14031,"HIGH ZONE BIAS",IF(K14031&lt;L14031,"LOW ZONE BIAS","EQUILIBRIUM"))</f>
        <v>EQUILIBRIUM</v>
      </c>
    </row>
    <row r="14032">
      <c r="A14032">
        <v>13534</v>
      </c>
      <c r="B14032" t="str">
        <v>2014-12-19</v>
      </c>
      <c r="C14032" t="str">
        <v>Evening</v>
      </c>
      <c r="D14032">
        <v>23</v>
      </c>
      <c r="E14032" t="str">
        <f>IF(MOD(D14032,2)=0,"EVEN","ODD")</f>
        <v>ODD</v>
      </c>
      <c r="F14032" t="str">
        <f>IF(D14032&lt;=18,"LOW (1-18)","HIGH (19-36)")</f>
        <v>HIGH (19-36)</v>
      </c>
      <c r="G14032">
        <f>INT((D14032-1)/6)+1</f>
        <v>4</v>
      </c>
      <c r="H14032">
        <f>MOD(D14032-1,6)+1</f>
        <v>5</v>
      </c>
      <c r="I14032">
        <f>37-D14032</f>
        <v>14</v>
      </c>
      <c r="J14032">
        <f>ABS(D14032-D14033)</f>
        <v>16</v>
      </c>
      <c r="K14032">
        <f>AVERAGE(D14032:D14036)</f>
        <v>23</v>
      </c>
      <c r="L14032">
        <f>AVERAGE(D14032:D14051)</f>
        <v>23</v>
      </c>
      <c r="M14032">
        <f>K14032-L14032</f>
        <v>0</v>
      </c>
      <c r="N14032" t="str">
        <f>IF(K14032&gt;L14032,"HIGH ZONE BIAS",IF(K14032&lt;L14032,"LOW ZONE BIAS","EQUILIBRIUM"))</f>
        <v>EQUILIBRIUM</v>
      </c>
    </row>
    <row r="14033">
      <c r="A14033">
        <v>13533</v>
      </c>
      <c r="B14033" t="str">
        <v>2014-12-19</v>
      </c>
      <c r="C14033" t="str">
        <v>Midday</v>
      </c>
      <c r="D14033">
        <v>7</v>
      </c>
      <c r="E14033" t="str">
        <f>IF(MOD(D14033,2)=0,"EVEN","ODD")</f>
        <v>ODD</v>
      </c>
      <c r="F14033" t="str">
        <f>IF(D14033&lt;=18,"LOW (1-18)","HIGH (19-36)")</f>
        <v>LOW (1-18)</v>
      </c>
      <c r="G14033">
        <f>INT((D14033-1)/6)+1</f>
        <v>2</v>
      </c>
      <c r="H14033">
        <f>MOD(D14033-1,6)+1</f>
        <v>1</v>
      </c>
      <c r="I14033">
        <f>37-D14033</f>
        <v>30</v>
      </c>
      <c r="J14033">
        <f>ABS(D14033-D14034)</f>
        <v>24</v>
      </c>
      <c r="K14033">
        <f>AVERAGE(D14033:D14037)</f>
        <v>7</v>
      </c>
      <c r="L14033">
        <f>AVERAGE(D14033:D14052)</f>
        <v>7</v>
      </c>
      <c r="M14033">
        <f>K14033-L14033</f>
        <v>0</v>
      </c>
      <c r="N14033" t="str">
        <f>IF(K14033&gt;L14033,"HIGH ZONE BIAS",IF(K14033&lt;L14033,"LOW ZONE BIAS","EQUILIBRIUM"))</f>
        <v>EQUILIBRIUM</v>
      </c>
    </row>
    <row r="14034">
      <c r="A14034">
        <v>13532</v>
      </c>
      <c r="B14034" t="str">
        <v>2014-12-19</v>
      </c>
      <c r="C14034" t="str">
        <v>Morning</v>
      </c>
      <c r="D14034">
        <v>31</v>
      </c>
      <c r="E14034" t="str">
        <f>IF(MOD(D14034,2)=0,"EVEN","ODD")</f>
        <v>ODD</v>
      </c>
      <c r="F14034" t="str">
        <f>IF(D14034&lt;=18,"LOW (1-18)","HIGH (19-36)")</f>
        <v>HIGH (19-36)</v>
      </c>
      <c r="G14034">
        <f>INT((D14034-1)/6)+1</f>
        <v>6</v>
      </c>
      <c r="H14034">
        <f>MOD(D14034-1,6)+1</f>
        <v>1</v>
      </c>
      <c r="I14034">
        <f>37-D14034</f>
        <v>6</v>
      </c>
      <c r="J14034">
        <f>ABS(D14034-D14035)</f>
        <v>4</v>
      </c>
      <c r="K14034">
        <f>AVERAGE(D14034:D14038)</f>
        <v>31</v>
      </c>
      <c r="L14034">
        <f>AVERAGE(D14034:D14053)</f>
        <v>31</v>
      </c>
      <c r="M14034">
        <f>K14034-L14034</f>
        <v>0</v>
      </c>
      <c r="N14034" t="str">
        <f>IF(K14034&gt;L14034,"HIGH ZONE BIAS",IF(K14034&lt;L14034,"LOW ZONE BIAS","EQUILIBRIUM"))</f>
        <v>EQUILIBRIUM</v>
      </c>
    </row>
    <row r="14035">
      <c r="A14035">
        <v>13531</v>
      </c>
      <c r="B14035" t="str">
        <v>2014-12-18</v>
      </c>
      <c r="C14035" t="str">
        <v>Evening</v>
      </c>
      <c r="D14035">
        <v>27</v>
      </c>
      <c r="E14035" t="str">
        <f>IF(MOD(D14035,2)=0,"EVEN","ODD")</f>
        <v>ODD</v>
      </c>
      <c r="F14035" t="str">
        <f>IF(D14035&lt;=18,"LOW (1-18)","HIGH (19-36)")</f>
        <v>HIGH (19-36)</v>
      </c>
      <c r="G14035">
        <f>INT((D14035-1)/6)+1</f>
        <v>5</v>
      </c>
      <c r="H14035">
        <f>MOD(D14035-1,6)+1</f>
        <v>3</v>
      </c>
      <c r="I14035">
        <f>37-D14035</f>
        <v>10</v>
      </c>
      <c r="J14035">
        <f>ABS(D14035-D14036)</f>
        <v>19</v>
      </c>
      <c r="K14035">
        <f>AVERAGE(D14035:D14039)</f>
        <v>27</v>
      </c>
      <c r="L14035">
        <f>AVERAGE(D14035:D14054)</f>
        <v>27</v>
      </c>
      <c r="M14035">
        <f>K14035-L14035</f>
        <v>0</v>
      </c>
      <c r="N14035" t="str">
        <f>IF(K14035&gt;L14035,"HIGH ZONE BIAS",IF(K14035&lt;L14035,"LOW ZONE BIAS","EQUILIBRIUM"))</f>
        <v>EQUILIBRIUM</v>
      </c>
    </row>
    <row r="14036">
      <c r="A14036">
        <v>13530</v>
      </c>
      <c r="B14036" t="str">
        <v>2014-12-18</v>
      </c>
      <c r="C14036" t="str">
        <v>Midday</v>
      </c>
      <c r="D14036">
        <v>8</v>
      </c>
      <c r="E14036" t="str">
        <f>IF(MOD(D14036,2)=0,"EVEN","ODD")</f>
        <v>EVEN</v>
      </c>
      <c r="F14036" t="str">
        <f>IF(D14036&lt;=18,"LOW (1-18)","HIGH (19-36)")</f>
        <v>LOW (1-18)</v>
      </c>
      <c r="G14036">
        <f>INT((D14036-1)/6)+1</f>
        <v>2</v>
      </c>
      <c r="H14036">
        <f>MOD(D14036-1,6)+1</f>
        <v>2</v>
      </c>
      <c r="I14036">
        <f>37-D14036</f>
        <v>29</v>
      </c>
      <c r="J14036">
        <f>ABS(D14036-D14037)</f>
        <v>26</v>
      </c>
      <c r="K14036">
        <f>AVERAGE(D14036:D14040)</f>
        <v>8</v>
      </c>
      <c r="L14036">
        <f>AVERAGE(D14036:D14055)</f>
        <v>8</v>
      </c>
      <c r="M14036">
        <f>K14036-L14036</f>
        <v>0</v>
      </c>
      <c r="N14036" t="str">
        <f>IF(K14036&gt;L14036,"HIGH ZONE BIAS",IF(K14036&lt;L14036,"LOW ZONE BIAS","EQUILIBRIUM"))</f>
        <v>EQUILIBRIUM</v>
      </c>
    </row>
    <row r="14037">
      <c r="A14037">
        <v>13529</v>
      </c>
      <c r="B14037" t="str">
        <v>2014-12-18</v>
      </c>
      <c r="C14037" t="str">
        <v>Morning</v>
      </c>
      <c r="D14037">
        <v>34</v>
      </c>
      <c r="E14037" t="str">
        <f>IF(MOD(D14037,2)=0,"EVEN","ODD")</f>
        <v>EVEN</v>
      </c>
      <c r="F14037" t="str">
        <f>IF(D14037&lt;=18,"LOW (1-18)","HIGH (19-36)")</f>
        <v>HIGH (19-36)</v>
      </c>
      <c r="G14037">
        <f>INT((D14037-1)/6)+1</f>
        <v>6</v>
      </c>
      <c r="H14037">
        <f>MOD(D14037-1,6)+1</f>
        <v>4</v>
      </c>
      <c r="I14037">
        <f>37-D14037</f>
        <v>3</v>
      </c>
      <c r="J14037">
        <f>ABS(D14037-D14038)</f>
        <v>19</v>
      </c>
      <c r="K14037">
        <f>AVERAGE(D14037:D14041)</f>
        <v>34</v>
      </c>
      <c r="L14037">
        <f>AVERAGE(D14037:D14056)</f>
        <v>34</v>
      </c>
      <c r="M14037">
        <f>K14037-L14037</f>
        <v>0</v>
      </c>
      <c r="N14037" t="str">
        <f>IF(K14037&gt;L14037,"HIGH ZONE BIAS",IF(K14037&lt;L14037,"LOW ZONE BIAS","EQUILIBRIUM"))</f>
        <v>EQUILIBRIUM</v>
      </c>
    </row>
    <row r="14038">
      <c r="A14038">
        <v>13528</v>
      </c>
      <c r="B14038" t="str">
        <v>2014-12-17</v>
      </c>
      <c r="C14038" t="str">
        <v>Evening</v>
      </c>
      <c r="D14038">
        <v>15</v>
      </c>
      <c r="E14038" t="str">
        <f>IF(MOD(D14038,2)=0,"EVEN","ODD")</f>
        <v>ODD</v>
      </c>
      <c r="F14038" t="str">
        <f>IF(D14038&lt;=18,"LOW (1-18)","HIGH (19-36)")</f>
        <v>LOW (1-18)</v>
      </c>
      <c r="G14038">
        <f>INT((D14038-1)/6)+1</f>
        <v>3</v>
      </c>
      <c r="H14038">
        <f>MOD(D14038-1,6)+1</f>
        <v>3</v>
      </c>
      <c r="I14038">
        <f>37-D14038</f>
        <v>22</v>
      </c>
      <c r="J14038">
        <f>ABS(D14038-D14039)</f>
        <v>6</v>
      </c>
      <c r="K14038">
        <f>AVERAGE(D14038:D14042)</f>
        <v>15</v>
      </c>
      <c r="L14038">
        <f>AVERAGE(D14038:D14057)</f>
        <v>15</v>
      </c>
      <c r="M14038">
        <f>K14038-L14038</f>
        <v>0</v>
      </c>
      <c r="N14038" t="str">
        <f>IF(K14038&gt;L14038,"HIGH ZONE BIAS",IF(K14038&lt;L14038,"LOW ZONE BIAS","EQUILIBRIUM"))</f>
        <v>EQUILIBRIUM</v>
      </c>
    </row>
    <row r="14039">
      <c r="A14039">
        <v>13527</v>
      </c>
      <c r="B14039" t="str">
        <v>2014-12-17</v>
      </c>
      <c r="C14039" t="str">
        <v>Midday</v>
      </c>
      <c r="D14039">
        <v>21</v>
      </c>
      <c r="E14039" t="str">
        <f>IF(MOD(D14039,2)=0,"EVEN","ODD")</f>
        <v>ODD</v>
      </c>
      <c r="F14039" t="str">
        <f>IF(D14039&lt;=18,"LOW (1-18)","HIGH (19-36)")</f>
        <v>HIGH (19-36)</v>
      </c>
      <c r="G14039">
        <f>INT((D14039-1)/6)+1</f>
        <v>4</v>
      </c>
      <c r="H14039">
        <f>MOD(D14039-1,6)+1</f>
        <v>3</v>
      </c>
      <c r="I14039">
        <f>37-D14039</f>
        <v>16</v>
      </c>
      <c r="J14039">
        <f>ABS(D14039-D14040)</f>
        <v>16</v>
      </c>
      <c r="K14039">
        <f>AVERAGE(D14039:D14043)</f>
        <v>21</v>
      </c>
      <c r="L14039">
        <f>AVERAGE(D14039:D14058)</f>
        <v>21</v>
      </c>
      <c r="M14039">
        <f>K14039-L14039</f>
        <v>0</v>
      </c>
      <c r="N14039" t="str">
        <f>IF(K14039&gt;L14039,"HIGH ZONE BIAS",IF(K14039&lt;L14039,"LOW ZONE BIAS","EQUILIBRIUM"))</f>
        <v>EQUILIBRIUM</v>
      </c>
    </row>
    <row r="14040">
      <c r="A14040">
        <v>13526</v>
      </c>
      <c r="B14040" t="str">
        <v>2014-12-17</v>
      </c>
      <c r="C14040" t="str">
        <v>Morning</v>
      </c>
      <c r="D14040">
        <v>5</v>
      </c>
      <c r="E14040" t="str">
        <f>IF(MOD(D14040,2)=0,"EVEN","ODD")</f>
        <v>ODD</v>
      </c>
      <c r="F14040" t="str">
        <f>IF(D14040&lt;=18,"LOW (1-18)","HIGH (19-36)")</f>
        <v>LOW (1-18)</v>
      </c>
      <c r="G14040">
        <f>INT((D14040-1)/6)+1</f>
        <v>1</v>
      </c>
      <c r="H14040">
        <f>MOD(D14040-1,6)+1</f>
        <v>5</v>
      </c>
      <c r="I14040">
        <f>37-D14040</f>
        <v>32</v>
      </c>
      <c r="J14040">
        <f>ABS(D14040-D14041)</f>
        <v>1</v>
      </c>
      <c r="K14040">
        <f>AVERAGE(D14040:D14044)</f>
        <v>5</v>
      </c>
      <c r="L14040">
        <f>AVERAGE(D14040:D14059)</f>
        <v>5</v>
      </c>
      <c r="M14040">
        <f>K14040-L14040</f>
        <v>0</v>
      </c>
      <c r="N14040" t="str">
        <f>IF(K14040&gt;L14040,"HIGH ZONE BIAS",IF(K14040&lt;L14040,"LOW ZONE BIAS","EQUILIBRIUM"))</f>
        <v>EQUILIBRIUM</v>
      </c>
    </row>
    <row r="14041">
      <c r="A14041">
        <v>13525</v>
      </c>
      <c r="B14041" t="str">
        <v>2014-12-16</v>
      </c>
      <c r="C14041" t="str">
        <v>Evening</v>
      </c>
      <c r="D14041">
        <v>6</v>
      </c>
      <c r="E14041" t="str">
        <f>IF(MOD(D14041,2)=0,"EVEN","ODD")</f>
        <v>EVEN</v>
      </c>
      <c r="F14041" t="str">
        <f>IF(D14041&lt;=18,"LOW (1-18)","HIGH (19-36)")</f>
        <v>LOW (1-18)</v>
      </c>
      <c r="G14041">
        <f>INT((D14041-1)/6)+1</f>
        <v>1</v>
      </c>
      <c r="H14041">
        <f>MOD(D14041-1,6)+1</f>
        <v>6</v>
      </c>
      <c r="I14041">
        <f>37-D14041</f>
        <v>31</v>
      </c>
      <c r="J14041">
        <f>ABS(D14041-D14042)</f>
        <v>3</v>
      </c>
      <c r="K14041">
        <f>AVERAGE(D14041:D14045)</f>
        <v>6</v>
      </c>
      <c r="L14041">
        <f>AVERAGE(D14041:D14060)</f>
        <v>6</v>
      </c>
      <c r="M14041">
        <f>K14041-L14041</f>
        <v>0</v>
      </c>
      <c r="N14041" t="str">
        <f>IF(K14041&gt;L14041,"HIGH ZONE BIAS",IF(K14041&lt;L14041,"LOW ZONE BIAS","EQUILIBRIUM"))</f>
        <v>EQUILIBRIUM</v>
      </c>
    </row>
    <row r="14042">
      <c r="A14042">
        <v>13524</v>
      </c>
      <c r="B14042" t="str">
        <v>2014-12-16</v>
      </c>
      <c r="C14042" t="str">
        <v>Midday</v>
      </c>
      <c r="D14042">
        <v>9</v>
      </c>
      <c r="E14042" t="str">
        <f>IF(MOD(D14042,2)=0,"EVEN","ODD")</f>
        <v>ODD</v>
      </c>
      <c r="F14042" t="str">
        <f>IF(D14042&lt;=18,"LOW (1-18)","HIGH (19-36)")</f>
        <v>LOW (1-18)</v>
      </c>
      <c r="G14042">
        <f>INT((D14042-1)/6)+1</f>
        <v>2</v>
      </c>
      <c r="H14042">
        <f>MOD(D14042-1,6)+1</f>
        <v>3</v>
      </c>
      <c r="I14042">
        <f>37-D14042</f>
        <v>28</v>
      </c>
      <c r="J14042">
        <f>ABS(D14042-D14043)</f>
        <v>3</v>
      </c>
      <c r="K14042">
        <f>AVERAGE(D14042:D14046)</f>
        <v>9</v>
      </c>
      <c r="L14042">
        <f>AVERAGE(D14042:D14061)</f>
        <v>9</v>
      </c>
      <c r="M14042">
        <f>K14042-L14042</f>
        <v>0</v>
      </c>
      <c r="N14042" t="str">
        <f>IF(K14042&gt;L14042,"HIGH ZONE BIAS",IF(K14042&lt;L14042,"LOW ZONE BIAS","EQUILIBRIUM"))</f>
        <v>EQUILIBRIUM</v>
      </c>
    </row>
    <row r="14043">
      <c r="A14043">
        <v>13523</v>
      </c>
      <c r="B14043" t="str">
        <v>2014-12-16</v>
      </c>
      <c r="C14043" t="str">
        <v>Morning</v>
      </c>
      <c r="D14043">
        <v>6</v>
      </c>
      <c r="E14043" t="str">
        <f>IF(MOD(D14043,2)=0,"EVEN","ODD")</f>
        <v>EVEN</v>
      </c>
      <c r="F14043" t="str">
        <f>IF(D14043&lt;=18,"LOW (1-18)","HIGH (19-36)")</f>
        <v>LOW (1-18)</v>
      </c>
      <c r="G14043">
        <f>INT((D14043-1)/6)+1</f>
        <v>1</v>
      </c>
      <c r="H14043">
        <f>MOD(D14043-1,6)+1</f>
        <v>6</v>
      </c>
      <c r="I14043">
        <f>37-D14043</f>
        <v>31</v>
      </c>
      <c r="J14043">
        <f>ABS(D14043-D14044)</f>
        <v>18</v>
      </c>
      <c r="K14043">
        <f>AVERAGE(D14043:D14047)</f>
        <v>6</v>
      </c>
      <c r="L14043">
        <f>AVERAGE(D14043:D14062)</f>
        <v>6</v>
      </c>
      <c r="M14043">
        <f>K14043-L14043</f>
        <v>0</v>
      </c>
      <c r="N14043" t="str">
        <f>IF(K14043&gt;L14043,"HIGH ZONE BIAS",IF(K14043&lt;L14043,"LOW ZONE BIAS","EQUILIBRIUM"))</f>
        <v>EQUILIBRIUM</v>
      </c>
    </row>
    <row r="14044">
      <c r="A14044">
        <v>13522</v>
      </c>
      <c r="B14044" t="str">
        <v>2014-12-15</v>
      </c>
      <c r="C14044" t="str">
        <v>Evening</v>
      </c>
      <c r="D14044">
        <v>24</v>
      </c>
      <c r="E14044" t="str">
        <f>IF(MOD(D14044,2)=0,"EVEN","ODD")</f>
        <v>EVEN</v>
      </c>
      <c r="F14044" t="str">
        <f>IF(D14044&lt;=18,"LOW (1-18)","HIGH (19-36)")</f>
        <v>HIGH (19-36)</v>
      </c>
      <c r="G14044">
        <f>INT((D14044-1)/6)+1</f>
        <v>4</v>
      </c>
      <c r="H14044">
        <f>MOD(D14044-1,6)+1</f>
        <v>6</v>
      </c>
      <c r="I14044">
        <f>37-D14044</f>
        <v>13</v>
      </c>
      <c r="J14044">
        <f>ABS(D14044-D14045)</f>
        <v>15</v>
      </c>
      <c r="K14044">
        <f>AVERAGE(D14044:D14048)</f>
        <v>24</v>
      </c>
      <c r="L14044">
        <f>AVERAGE(D14044:D14063)</f>
        <v>24</v>
      </c>
      <c r="M14044">
        <f>K14044-L14044</f>
        <v>0</v>
      </c>
      <c r="N14044" t="str">
        <f>IF(K14044&gt;L14044,"HIGH ZONE BIAS",IF(K14044&lt;L14044,"LOW ZONE BIAS","EQUILIBRIUM"))</f>
        <v>EQUILIBRIUM</v>
      </c>
    </row>
    <row r="14045">
      <c r="A14045">
        <v>13521</v>
      </c>
      <c r="B14045" t="str">
        <v>2014-12-15</v>
      </c>
      <c r="C14045" t="str">
        <v>Midday</v>
      </c>
      <c r="D14045">
        <v>9</v>
      </c>
      <c r="E14045" t="str">
        <f>IF(MOD(D14045,2)=0,"EVEN","ODD")</f>
        <v>ODD</v>
      </c>
      <c r="F14045" t="str">
        <f>IF(D14045&lt;=18,"LOW (1-18)","HIGH (19-36)")</f>
        <v>LOW (1-18)</v>
      </c>
      <c r="G14045">
        <f>INT((D14045-1)/6)+1</f>
        <v>2</v>
      </c>
      <c r="H14045">
        <f>MOD(D14045-1,6)+1</f>
        <v>3</v>
      </c>
      <c r="I14045">
        <f>37-D14045</f>
        <v>28</v>
      </c>
      <c r="J14045">
        <f>ABS(D14045-D14046)</f>
        <v>20</v>
      </c>
      <c r="K14045">
        <f>AVERAGE(D14045:D14049)</f>
        <v>9</v>
      </c>
      <c r="L14045">
        <f>AVERAGE(D14045:D14064)</f>
        <v>9</v>
      </c>
      <c r="M14045">
        <f>K14045-L14045</f>
        <v>0</v>
      </c>
      <c r="N14045" t="str">
        <f>IF(K14045&gt;L14045,"HIGH ZONE BIAS",IF(K14045&lt;L14045,"LOW ZONE BIAS","EQUILIBRIUM"))</f>
        <v>EQUILIBRIUM</v>
      </c>
    </row>
    <row r="14046">
      <c r="A14046">
        <v>13520</v>
      </c>
      <c r="B14046" t="str">
        <v>2014-12-15</v>
      </c>
      <c r="C14046" t="str">
        <v>Morning</v>
      </c>
      <c r="D14046">
        <v>29</v>
      </c>
      <c r="E14046" t="str">
        <f>IF(MOD(D14046,2)=0,"EVEN","ODD")</f>
        <v>ODD</v>
      </c>
      <c r="F14046" t="str">
        <f>IF(D14046&lt;=18,"LOW (1-18)","HIGH (19-36)")</f>
        <v>HIGH (19-36)</v>
      </c>
      <c r="G14046">
        <f>INT((D14046-1)/6)+1</f>
        <v>5</v>
      </c>
      <c r="H14046">
        <f>MOD(D14046-1,6)+1</f>
        <v>5</v>
      </c>
      <c r="I14046">
        <f>37-D14046</f>
        <v>8</v>
      </c>
      <c r="J14046">
        <f>ABS(D14046-D14047)</f>
        <v>8</v>
      </c>
      <c r="K14046">
        <f>AVERAGE(D14046:D14050)</f>
        <v>29</v>
      </c>
      <c r="L14046">
        <f>AVERAGE(D14046:D14065)</f>
        <v>29</v>
      </c>
      <c r="M14046">
        <f>K14046-L14046</f>
        <v>0</v>
      </c>
      <c r="N14046" t="str">
        <f>IF(K14046&gt;L14046,"HIGH ZONE BIAS",IF(K14046&lt;L14046,"LOW ZONE BIAS","EQUILIBRIUM"))</f>
        <v>EQUILIBRIUM</v>
      </c>
    </row>
    <row r="14047">
      <c r="A14047">
        <v>13519</v>
      </c>
      <c r="B14047" t="str">
        <v>2014-12-13</v>
      </c>
      <c r="C14047" t="str">
        <v>Evening</v>
      </c>
      <c r="D14047">
        <v>21</v>
      </c>
      <c r="E14047" t="str">
        <f>IF(MOD(D14047,2)=0,"EVEN","ODD")</f>
        <v>ODD</v>
      </c>
      <c r="F14047" t="str">
        <f>IF(D14047&lt;=18,"LOW (1-18)","HIGH (19-36)")</f>
        <v>HIGH (19-36)</v>
      </c>
      <c r="G14047">
        <f>INT((D14047-1)/6)+1</f>
        <v>4</v>
      </c>
      <c r="H14047">
        <f>MOD(D14047-1,6)+1</f>
        <v>3</v>
      </c>
      <c r="I14047">
        <f>37-D14047</f>
        <v>16</v>
      </c>
      <c r="J14047">
        <f>ABS(D14047-D14048)</f>
        <v>18</v>
      </c>
      <c r="K14047">
        <f>AVERAGE(D14047:D14051)</f>
        <v>21</v>
      </c>
      <c r="L14047">
        <f>AVERAGE(D14047:D14066)</f>
        <v>21</v>
      </c>
      <c r="M14047">
        <f>K14047-L14047</f>
        <v>0</v>
      </c>
      <c r="N14047" t="str">
        <f>IF(K14047&gt;L14047,"HIGH ZONE BIAS",IF(K14047&lt;L14047,"LOW ZONE BIAS","EQUILIBRIUM"))</f>
        <v>EQUILIBRIUM</v>
      </c>
    </row>
    <row r="14048">
      <c r="A14048">
        <v>13518</v>
      </c>
      <c r="B14048" t="str">
        <v>2014-12-13</v>
      </c>
      <c r="C14048" t="str">
        <v>Midday</v>
      </c>
      <c r="D14048">
        <v>3</v>
      </c>
      <c r="E14048" t="str">
        <f>IF(MOD(D14048,2)=0,"EVEN","ODD")</f>
        <v>ODD</v>
      </c>
      <c r="F14048" t="str">
        <f>IF(D14048&lt;=18,"LOW (1-18)","HIGH (19-36)")</f>
        <v>LOW (1-18)</v>
      </c>
      <c r="G14048">
        <f>INT((D14048-1)/6)+1</f>
        <v>1</v>
      </c>
      <c r="H14048">
        <f>MOD(D14048-1,6)+1</f>
        <v>3</v>
      </c>
      <c r="I14048">
        <f>37-D14048</f>
        <v>34</v>
      </c>
      <c r="J14048">
        <f>ABS(D14048-D14049)</f>
        <v>32</v>
      </c>
      <c r="K14048">
        <f>AVERAGE(D14048:D14052)</f>
        <v>3</v>
      </c>
      <c r="L14048">
        <f>AVERAGE(D14048:D14067)</f>
        <v>3</v>
      </c>
      <c r="M14048">
        <f>K14048-L14048</f>
        <v>0</v>
      </c>
      <c r="N14048" t="str">
        <f>IF(K14048&gt;L14048,"HIGH ZONE BIAS",IF(K14048&lt;L14048,"LOW ZONE BIAS","EQUILIBRIUM"))</f>
        <v>EQUILIBRIUM</v>
      </c>
    </row>
    <row r="14049">
      <c r="A14049">
        <v>13517</v>
      </c>
      <c r="B14049" t="str">
        <v>2014-12-13</v>
      </c>
      <c r="C14049" t="str">
        <v>Morning</v>
      </c>
      <c r="D14049">
        <v>35</v>
      </c>
      <c r="E14049" t="str">
        <f>IF(MOD(D14049,2)=0,"EVEN","ODD")</f>
        <v>ODD</v>
      </c>
      <c r="F14049" t="str">
        <f>IF(D14049&lt;=18,"LOW (1-18)","HIGH (19-36)")</f>
        <v>HIGH (19-36)</v>
      </c>
      <c r="G14049">
        <f>INT((D14049-1)/6)+1</f>
        <v>6</v>
      </c>
      <c r="H14049">
        <f>MOD(D14049-1,6)+1</f>
        <v>5</v>
      </c>
      <c r="I14049">
        <f>37-D14049</f>
        <v>2</v>
      </c>
      <c r="J14049">
        <f>ABS(D14049-D14050)</f>
        <v>15</v>
      </c>
      <c r="K14049">
        <f>AVERAGE(D14049:D14053)</f>
        <v>35</v>
      </c>
      <c r="L14049">
        <f>AVERAGE(D14049:D14068)</f>
        <v>35</v>
      </c>
      <c r="M14049">
        <f>K14049-L14049</f>
        <v>0</v>
      </c>
      <c r="N14049" t="str">
        <f>IF(K14049&gt;L14049,"HIGH ZONE BIAS",IF(K14049&lt;L14049,"LOW ZONE BIAS","EQUILIBRIUM"))</f>
        <v>EQUILIBRIUM</v>
      </c>
    </row>
    <row r="14050">
      <c r="A14050">
        <v>13516</v>
      </c>
      <c r="B14050" t="str">
        <v>2014-12-12</v>
      </c>
      <c r="C14050" t="str">
        <v>Evening</v>
      </c>
      <c r="D14050">
        <v>20</v>
      </c>
      <c r="E14050" t="str">
        <f>IF(MOD(D14050,2)=0,"EVEN","ODD")</f>
        <v>EVEN</v>
      </c>
      <c r="F14050" t="str">
        <f>IF(D14050&lt;=18,"LOW (1-18)","HIGH (19-36)")</f>
        <v>HIGH (19-36)</v>
      </c>
      <c r="G14050">
        <f>INT((D14050-1)/6)+1</f>
        <v>4</v>
      </c>
      <c r="H14050">
        <f>MOD(D14050-1,6)+1</f>
        <v>2</v>
      </c>
      <c r="I14050">
        <f>37-D14050</f>
        <v>17</v>
      </c>
      <c r="J14050">
        <f>ABS(D14050-D14051)</f>
        <v>2</v>
      </c>
      <c r="K14050">
        <f>AVERAGE(D14050:D14054)</f>
        <v>20</v>
      </c>
      <c r="L14050">
        <f>AVERAGE(D14050:D14069)</f>
        <v>20</v>
      </c>
      <c r="M14050">
        <f>K14050-L14050</f>
        <v>0</v>
      </c>
      <c r="N14050" t="str">
        <f>IF(K14050&gt;L14050,"HIGH ZONE BIAS",IF(K14050&lt;L14050,"LOW ZONE BIAS","EQUILIBRIUM"))</f>
        <v>EQUILIBRIUM</v>
      </c>
    </row>
    <row r="14051">
      <c r="A14051">
        <v>13515</v>
      </c>
      <c r="B14051" t="str">
        <v>2014-12-12</v>
      </c>
      <c r="C14051" t="str">
        <v>Midday</v>
      </c>
      <c r="D14051">
        <v>18</v>
      </c>
      <c r="E14051" t="str">
        <f>IF(MOD(D14051,2)=0,"EVEN","ODD")</f>
        <v>EVEN</v>
      </c>
      <c r="F14051" t="str">
        <f>IF(D14051&lt;=18,"LOW (1-18)","HIGH (19-36)")</f>
        <v>LOW (1-18)</v>
      </c>
      <c r="G14051">
        <f>INT((D14051-1)/6)+1</f>
        <v>3</v>
      </c>
      <c r="H14051">
        <f>MOD(D14051-1,6)+1</f>
        <v>6</v>
      </c>
      <c r="I14051">
        <f>37-D14051</f>
        <v>19</v>
      </c>
      <c r="J14051">
        <f>ABS(D14051-D14052)</f>
        <v>8</v>
      </c>
      <c r="K14051">
        <f>AVERAGE(D14051:D14055)</f>
        <v>18</v>
      </c>
      <c r="L14051">
        <f>AVERAGE(D14051:D14070)</f>
        <v>18</v>
      </c>
      <c r="M14051">
        <f>K14051-L14051</f>
        <v>0</v>
      </c>
      <c r="N14051" t="str">
        <f>IF(K14051&gt;L14051,"HIGH ZONE BIAS",IF(K14051&lt;L14051,"LOW ZONE BIAS","EQUILIBRIUM"))</f>
        <v>EQUILIBRIUM</v>
      </c>
    </row>
    <row r="14052">
      <c r="A14052">
        <v>13514</v>
      </c>
      <c r="B14052" t="str">
        <v>2014-12-12</v>
      </c>
      <c r="C14052" t="str">
        <v>Morning</v>
      </c>
      <c r="D14052">
        <v>26</v>
      </c>
      <c r="E14052" t="str">
        <f>IF(MOD(D14052,2)=0,"EVEN","ODD")</f>
        <v>EVEN</v>
      </c>
      <c r="F14052" t="str">
        <f>IF(D14052&lt;=18,"LOW (1-18)","HIGH (19-36)")</f>
        <v>HIGH (19-36)</v>
      </c>
      <c r="G14052">
        <f>INT((D14052-1)/6)+1</f>
        <v>5</v>
      </c>
      <c r="H14052">
        <f>MOD(D14052-1,6)+1</f>
        <v>2</v>
      </c>
      <c r="I14052">
        <f>37-D14052</f>
        <v>11</v>
      </c>
      <c r="J14052">
        <f>ABS(D14052-D14053)</f>
        <v>11</v>
      </c>
      <c r="K14052">
        <f>AVERAGE(D14052:D14056)</f>
        <v>26</v>
      </c>
      <c r="L14052">
        <f>AVERAGE(D14052:D14071)</f>
        <v>26</v>
      </c>
      <c r="M14052">
        <f>K14052-L14052</f>
        <v>0</v>
      </c>
      <c r="N14052" t="str">
        <f>IF(K14052&gt;L14052,"HIGH ZONE BIAS",IF(K14052&lt;L14052,"LOW ZONE BIAS","EQUILIBRIUM"))</f>
        <v>EQUILIBRIUM</v>
      </c>
    </row>
    <row r="14053">
      <c r="A14053">
        <v>13513</v>
      </c>
      <c r="B14053" t="str">
        <v>2014-12-11</v>
      </c>
      <c r="C14053" t="str">
        <v>Evening</v>
      </c>
      <c r="D14053">
        <v>15</v>
      </c>
      <c r="E14053" t="str">
        <f>IF(MOD(D14053,2)=0,"EVEN","ODD")</f>
        <v>ODD</v>
      </c>
      <c r="F14053" t="str">
        <f>IF(D14053&lt;=18,"LOW (1-18)","HIGH (19-36)")</f>
        <v>LOW (1-18)</v>
      </c>
      <c r="G14053">
        <f>INT((D14053-1)/6)+1</f>
        <v>3</v>
      </c>
      <c r="H14053">
        <f>MOD(D14053-1,6)+1</f>
        <v>3</v>
      </c>
      <c r="I14053">
        <f>37-D14053</f>
        <v>22</v>
      </c>
      <c r="J14053">
        <f>ABS(D14053-D14054)</f>
        <v>14</v>
      </c>
      <c r="K14053">
        <f>AVERAGE(D14053:D14057)</f>
        <v>15</v>
      </c>
      <c r="L14053">
        <f>AVERAGE(D14053:D14072)</f>
        <v>15</v>
      </c>
      <c r="M14053">
        <f>K14053-L14053</f>
        <v>0</v>
      </c>
      <c r="N14053" t="str">
        <f>IF(K14053&gt;L14053,"HIGH ZONE BIAS",IF(K14053&lt;L14053,"LOW ZONE BIAS","EQUILIBRIUM"))</f>
        <v>EQUILIBRIUM</v>
      </c>
    </row>
    <row r="14054">
      <c r="A14054">
        <v>13512</v>
      </c>
      <c r="B14054" t="str">
        <v>2014-12-11</v>
      </c>
      <c r="C14054" t="str">
        <v>Midday</v>
      </c>
      <c r="D14054">
        <v>29</v>
      </c>
      <c r="E14054" t="str">
        <f>IF(MOD(D14054,2)=0,"EVEN","ODD")</f>
        <v>ODD</v>
      </c>
      <c r="F14054" t="str">
        <f>IF(D14054&lt;=18,"LOW (1-18)","HIGH (19-36)")</f>
        <v>HIGH (19-36)</v>
      </c>
      <c r="G14054">
        <f>INT((D14054-1)/6)+1</f>
        <v>5</v>
      </c>
      <c r="H14054">
        <f>MOD(D14054-1,6)+1</f>
        <v>5</v>
      </c>
      <c r="I14054">
        <f>37-D14054</f>
        <v>8</v>
      </c>
      <c r="J14054">
        <f>ABS(D14054-D14055)</f>
        <v>6</v>
      </c>
      <c r="K14054">
        <f>AVERAGE(D14054:D14058)</f>
        <v>29</v>
      </c>
      <c r="L14054">
        <f>AVERAGE(D14054:D14073)</f>
        <v>29</v>
      </c>
      <c r="M14054">
        <f>K14054-L14054</f>
        <v>0</v>
      </c>
      <c r="N14054" t="str">
        <f>IF(K14054&gt;L14054,"HIGH ZONE BIAS",IF(K14054&lt;L14054,"LOW ZONE BIAS","EQUILIBRIUM"))</f>
        <v>EQUILIBRIUM</v>
      </c>
    </row>
    <row r="14055">
      <c r="A14055">
        <v>13511</v>
      </c>
      <c r="B14055" t="str">
        <v>2014-12-11</v>
      </c>
      <c r="C14055" t="str">
        <v>Morning</v>
      </c>
      <c r="D14055">
        <v>35</v>
      </c>
      <c r="E14055" t="str">
        <f>IF(MOD(D14055,2)=0,"EVEN","ODD")</f>
        <v>ODD</v>
      </c>
      <c r="F14055" t="str">
        <f>IF(D14055&lt;=18,"LOW (1-18)","HIGH (19-36)")</f>
        <v>HIGH (19-36)</v>
      </c>
      <c r="G14055">
        <f>INT((D14055-1)/6)+1</f>
        <v>6</v>
      </c>
      <c r="H14055">
        <f>MOD(D14055-1,6)+1</f>
        <v>5</v>
      </c>
      <c r="I14055">
        <f>37-D14055</f>
        <v>2</v>
      </c>
      <c r="J14055">
        <f>ABS(D14055-D14056)</f>
        <v>1</v>
      </c>
      <c r="K14055">
        <f>AVERAGE(D14055:D14059)</f>
        <v>35</v>
      </c>
      <c r="L14055">
        <f>AVERAGE(D14055:D14074)</f>
        <v>35</v>
      </c>
      <c r="M14055">
        <f>K14055-L14055</f>
        <v>0</v>
      </c>
      <c r="N14055" t="str">
        <f>IF(K14055&gt;L14055,"HIGH ZONE BIAS",IF(K14055&lt;L14055,"LOW ZONE BIAS","EQUILIBRIUM"))</f>
        <v>EQUILIBRIUM</v>
      </c>
    </row>
    <row r="14056">
      <c r="A14056">
        <v>13509</v>
      </c>
      <c r="B14056" t="str">
        <v>2014-12-10</v>
      </c>
      <c r="C14056" t="str">
        <v>Midday</v>
      </c>
      <c r="D14056">
        <v>36</v>
      </c>
      <c r="E14056" t="str">
        <f>IF(MOD(D14056,2)=0,"EVEN","ODD")</f>
        <v>EVEN</v>
      </c>
      <c r="F14056" t="str">
        <f>IF(D14056&lt;=18,"LOW (1-18)","HIGH (19-36)")</f>
        <v>HIGH (19-36)</v>
      </c>
      <c r="G14056">
        <f>INT((D14056-1)/6)+1</f>
        <v>6</v>
      </c>
      <c r="H14056">
        <f>MOD(D14056-1,6)+1</f>
        <v>6</v>
      </c>
      <c r="I14056">
        <f>37-D14056</f>
        <v>1</v>
      </c>
      <c r="J14056">
        <f>ABS(D14056-D14057)</f>
        <v>35</v>
      </c>
      <c r="K14056">
        <f>AVERAGE(D14056:D14060)</f>
        <v>36</v>
      </c>
      <c r="L14056">
        <f>AVERAGE(D14056:D14075)</f>
        <v>36</v>
      </c>
      <c r="M14056">
        <f>K14056-L14056</f>
        <v>0</v>
      </c>
      <c r="N14056" t="str">
        <f>IF(K14056&gt;L14056,"HIGH ZONE BIAS",IF(K14056&lt;L14056,"LOW ZONE BIAS","EQUILIBRIUM"))</f>
        <v>EQUILIBRIUM</v>
      </c>
    </row>
    <row r="14057">
      <c r="A14057">
        <v>13508</v>
      </c>
      <c r="B14057" t="str">
        <v>2014-12-10</v>
      </c>
      <c r="C14057" t="str">
        <v>Morning</v>
      </c>
      <c r="D14057">
        <v>1</v>
      </c>
      <c r="E14057" t="str">
        <f>IF(MOD(D14057,2)=0,"EVEN","ODD")</f>
        <v>ODD</v>
      </c>
      <c r="F14057" t="str">
        <f>IF(D14057&lt;=18,"LOW (1-18)","HIGH (19-36)")</f>
        <v>LOW (1-18)</v>
      </c>
      <c r="G14057">
        <f>INT((D14057-1)/6)+1</f>
        <v>1</v>
      </c>
      <c r="H14057">
        <f>MOD(D14057-1,6)+1</f>
        <v>1</v>
      </c>
      <c r="I14057">
        <f>37-D14057</f>
        <v>36</v>
      </c>
      <c r="J14057">
        <f>ABS(D14057-D14058)</f>
        <v>12</v>
      </c>
      <c r="K14057">
        <f>AVERAGE(D14057:D14061)</f>
        <v>1</v>
      </c>
      <c r="L14057">
        <f>AVERAGE(D14057:D14076)</f>
        <v>1</v>
      </c>
      <c r="M14057">
        <f>K14057-L14057</f>
        <v>0</v>
      </c>
      <c r="N14057" t="str">
        <f>IF(K14057&gt;L14057,"HIGH ZONE BIAS",IF(K14057&lt;L14057,"LOW ZONE BIAS","EQUILIBRIUM"))</f>
        <v>EQUILIBRIUM</v>
      </c>
    </row>
    <row r="14058">
      <c r="A14058">
        <v>13507</v>
      </c>
      <c r="B14058" t="str">
        <v>2014-12-09</v>
      </c>
      <c r="C14058" t="str">
        <v>Evening</v>
      </c>
      <c r="D14058">
        <v>13</v>
      </c>
      <c r="E14058" t="str">
        <f>IF(MOD(D14058,2)=0,"EVEN","ODD")</f>
        <v>ODD</v>
      </c>
      <c r="F14058" t="str">
        <f>IF(D14058&lt;=18,"LOW (1-18)","HIGH (19-36)")</f>
        <v>LOW (1-18)</v>
      </c>
      <c r="G14058">
        <f>INT((D14058-1)/6)+1</f>
        <v>3</v>
      </c>
      <c r="H14058">
        <f>MOD(D14058-1,6)+1</f>
        <v>1</v>
      </c>
      <c r="I14058">
        <f>37-D14058</f>
        <v>24</v>
      </c>
      <c r="J14058">
        <f>ABS(D14058-D14059)</f>
        <v>9</v>
      </c>
      <c r="K14058">
        <f>AVERAGE(D14058:D14062)</f>
        <v>13</v>
      </c>
      <c r="L14058">
        <f>AVERAGE(D14058:D14077)</f>
        <v>13</v>
      </c>
      <c r="M14058">
        <f>K14058-L14058</f>
        <v>0</v>
      </c>
      <c r="N14058" t="str">
        <f>IF(K14058&gt;L14058,"HIGH ZONE BIAS",IF(K14058&lt;L14058,"LOW ZONE BIAS","EQUILIBRIUM"))</f>
        <v>EQUILIBRIUM</v>
      </c>
    </row>
    <row r="14059">
      <c r="A14059">
        <v>13506</v>
      </c>
      <c r="B14059" t="str">
        <v>2014-12-09</v>
      </c>
      <c r="C14059" t="str">
        <v>Midday</v>
      </c>
      <c r="D14059">
        <v>4</v>
      </c>
      <c r="E14059" t="str">
        <f>IF(MOD(D14059,2)=0,"EVEN","ODD")</f>
        <v>EVEN</v>
      </c>
      <c r="F14059" t="str">
        <f>IF(D14059&lt;=18,"LOW (1-18)","HIGH (19-36)")</f>
        <v>LOW (1-18)</v>
      </c>
      <c r="G14059">
        <f>INT((D14059-1)/6)+1</f>
        <v>1</v>
      </c>
      <c r="H14059">
        <f>MOD(D14059-1,6)+1</f>
        <v>4</v>
      </c>
      <c r="I14059">
        <f>37-D14059</f>
        <v>33</v>
      </c>
      <c r="J14059">
        <f>ABS(D14059-D14060)</f>
        <v>14</v>
      </c>
      <c r="K14059">
        <f>AVERAGE(D14059:D14063)</f>
        <v>4</v>
      </c>
      <c r="L14059">
        <f>AVERAGE(D14059:D14078)</f>
        <v>4</v>
      </c>
      <c r="M14059">
        <f>K14059-L14059</f>
        <v>0</v>
      </c>
      <c r="N14059" t="str">
        <f>IF(K14059&gt;L14059,"HIGH ZONE BIAS",IF(K14059&lt;L14059,"LOW ZONE BIAS","EQUILIBRIUM"))</f>
        <v>EQUILIBRIUM</v>
      </c>
    </row>
    <row r="14060">
      <c r="A14060">
        <v>13505</v>
      </c>
      <c r="B14060" t="str">
        <v>2014-12-09</v>
      </c>
      <c r="C14060" t="str">
        <v>Morning</v>
      </c>
      <c r="D14060">
        <v>18</v>
      </c>
      <c r="E14060" t="str">
        <f>IF(MOD(D14060,2)=0,"EVEN","ODD")</f>
        <v>EVEN</v>
      </c>
      <c r="F14060" t="str">
        <f>IF(D14060&lt;=18,"LOW (1-18)","HIGH (19-36)")</f>
        <v>LOW (1-18)</v>
      </c>
      <c r="G14060">
        <f>INT((D14060-1)/6)+1</f>
        <v>3</v>
      </c>
      <c r="H14060">
        <f>MOD(D14060-1,6)+1</f>
        <v>6</v>
      </c>
      <c r="I14060">
        <f>37-D14060</f>
        <v>19</v>
      </c>
      <c r="J14060">
        <f>ABS(D14060-D14061)</f>
        <v>1</v>
      </c>
      <c r="K14060">
        <f>AVERAGE(D14060:D14064)</f>
        <v>18</v>
      </c>
      <c r="L14060">
        <f>AVERAGE(D14060:D14079)</f>
        <v>18</v>
      </c>
      <c r="M14060">
        <f>K14060-L14060</f>
        <v>0</v>
      </c>
      <c r="N14060" t="str">
        <f>IF(K14060&gt;L14060,"HIGH ZONE BIAS",IF(K14060&lt;L14060,"LOW ZONE BIAS","EQUILIBRIUM"))</f>
        <v>EQUILIBRIUM</v>
      </c>
    </row>
    <row r="14061">
      <c r="A14061">
        <v>13504</v>
      </c>
      <c r="B14061" t="str">
        <v>2014-12-08</v>
      </c>
      <c r="C14061" t="str">
        <v>Evening</v>
      </c>
      <c r="D14061">
        <v>19</v>
      </c>
      <c r="E14061" t="str">
        <f>IF(MOD(D14061,2)=0,"EVEN","ODD")</f>
        <v>ODD</v>
      </c>
      <c r="F14061" t="str">
        <f>IF(D14061&lt;=18,"LOW (1-18)","HIGH (19-36)")</f>
        <v>HIGH (19-36)</v>
      </c>
      <c r="G14061">
        <f>INT((D14061-1)/6)+1</f>
        <v>4</v>
      </c>
      <c r="H14061">
        <f>MOD(D14061-1,6)+1</f>
        <v>1</v>
      </c>
      <c r="I14061">
        <f>37-D14061</f>
        <v>18</v>
      </c>
      <c r="J14061">
        <f>ABS(D14061-D14062)</f>
        <v>15</v>
      </c>
      <c r="K14061">
        <f>AVERAGE(D14061:D14065)</f>
        <v>19</v>
      </c>
      <c r="L14061">
        <f>AVERAGE(D14061:D14080)</f>
        <v>19</v>
      </c>
      <c r="M14061">
        <f>K14061-L14061</f>
        <v>0</v>
      </c>
      <c r="N14061" t="str">
        <f>IF(K14061&gt;L14061,"HIGH ZONE BIAS",IF(K14061&lt;L14061,"LOW ZONE BIAS","EQUILIBRIUM"))</f>
        <v>EQUILIBRIUM</v>
      </c>
    </row>
    <row r="14062">
      <c r="A14062">
        <v>13503</v>
      </c>
      <c r="B14062" t="str">
        <v>2014-12-08</v>
      </c>
      <c r="C14062" t="str">
        <v>Midday</v>
      </c>
      <c r="D14062">
        <v>34</v>
      </c>
      <c r="E14062" t="str">
        <f>IF(MOD(D14062,2)=0,"EVEN","ODD")</f>
        <v>EVEN</v>
      </c>
      <c r="F14062" t="str">
        <f>IF(D14062&lt;=18,"LOW (1-18)","HIGH (19-36)")</f>
        <v>HIGH (19-36)</v>
      </c>
      <c r="G14062">
        <f>INT((D14062-1)/6)+1</f>
        <v>6</v>
      </c>
      <c r="H14062">
        <f>MOD(D14062-1,6)+1</f>
        <v>4</v>
      </c>
      <c r="I14062">
        <f>37-D14062</f>
        <v>3</v>
      </c>
      <c r="J14062">
        <f>ABS(D14062-D14063)</f>
        <v>2</v>
      </c>
      <c r="K14062">
        <f>AVERAGE(D14062:D14066)</f>
        <v>34</v>
      </c>
      <c r="L14062">
        <f>AVERAGE(D14062:D14081)</f>
        <v>34</v>
      </c>
      <c r="M14062">
        <f>K14062-L14062</f>
        <v>0</v>
      </c>
      <c r="N14062" t="str">
        <f>IF(K14062&gt;L14062,"HIGH ZONE BIAS",IF(K14062&lt;L14062,"LOW ZONE BIAS","EQUILIBRIUM"))</f>
        <v>EQUILIBRIUM</v>
      </c>
    </row>
    <row r="14063">
      <c r="A14063">
        <v>13502</v>
      </c>
      <c r="B14063" t="str">
        <v>2014-12-08</v>
      </c>
      <c r="C14063" t="str">
        <v>Morning</v>
      </c>
      <c r="D14063">
        <v>36</v>
      </c>
      <c r="E14063" t="str">
        <f>IF(MOD(D14063,2)=0,"EVEN","ODD")</f>
        <v>EVEN</v>
      </c>
      <c r="F14063" t="str">
        <f>IF(D14063&lt;=18,"LOW (1-18)","HIGH (19-36)")</f>
        <v>HIGH (19-36)</v>
      </c>
      <c r="G14063">
        <f>INT((D14063-1)/6)+1</f>
        <v>6</v>
      </c>
      <c r="H14063">
        <f>MOD(D14063-1,6)+1</f>
        <v>6</v>
      </c>
      <c r="I14063">
        <f>37-D14063</f>
        <v>1</v>
      </c>
      <c r="J14063">
        <f>ABS(D14063-D14064)</f>
        <v>32</v>
      </c>
      <c r="K14063">
        <f>AVERAGE(D14063:D14067)</f>
        <v>36</v>
      </c>
      <c r="L14063">
        <f>AVERAGE(D14063:D14082)</f>
        <v>36</v>
      </c>
      <c r="M14063">
        <f>K14063-L14063</f>
        <v>0</v>
      </c>
      <c r="N14063" t="str">
        <f>IF(K14063&gt;L14063,"HIGH ZONE BIAS",IF(K14063&lt;L14063,"LOW ZONE BIAS","EQUILIBRIUM"))</f>
        <v>EQUILIBRIUM</v>
      </c>
    </row>
    <row r="14064">
      <c r="A14064">
        <v>13501</v>
      </c>
      <c r="B14064" t="str">
        <v>2014-12-06</v>
      </c>
      <c r="C14064" t="str">
        <v>Evening</v>
      </c>
      <c r="D14064">
        <v>4</v>
      </c>
      <c r="E14064" t="str">
        <f>IF(MOD(D14064,2)=0,"EVEN","ODD")</f>
        <v>EVEN</v>
      </c>
      <c r="F14064" t="str">
        <f>IF(D14064&lt;=18,"LOW (1-18)","HIGH (19-36)")</f>
        <v>LOW (1-18)</v>
      </c>
      <c r="G14064">
        <f>INT((D14064-1)/6)+1</f>
        <v>1</v>
      </c>
      <c r="H14064">
        <f>MOD(D14064-1,6)+1</f>
        <v>4</v>
      </c>
      <c r="I14064">
        <f>37-D14064</f>
        <v>33</v>
      </c>
      <c r="J14064">
        <f>ABS(D14064-D14065)</f>
        <v>1</v>
      </c>
      <c r="K14064">
        <f>AVERAGE(D14064:D14068)</f>
        <v>4</v>
      </c>
      <c r="L14064">
        <f>AVERAGE(D14064:D14083)</f>
        <v>4</v>
      </c>
      <c r="M14064">
        <f>K14064-L14064</f>
        <v>0</v>
      </c>
      <c r="N14064" t="str">
        <f>IF(K14064&gt;L14064,"HIGH ZONE BIAS",IF(K14064&lt;L14064,"LOW ZONE BIAS","EQUILIBRIUM"))</f>
        <v>EQUILIBRIUM</v>
      </c>
    </row>
    <row r="14065">
      <c r="A14065">
        <v>13500</v>
      </c>
      <c r="B14065" t="str">
        <v>2014-12-06</v>
      </c>
      <c r="C14065" t="str">
        <v>Midday</v>
      </c>
      <c r="D14065">
        <v>5</v>
      </c>
      <c r="E14065" t="str">
        <f>IF(MOD(D14065,2)=0,"EVEN","ODD")</f>
        <v>ODD</v>
      </c>
      <c r="F14065" t="str">
        <f>IF(D14065&lt;=18,"LOW (1-18)","HIGH (19-36)")</f>
        <v>LOW (1-18)</v>
      </c>
      <c r="G14065">
        <f>INT((D14065-1)/6)+1</f>
        <v>1</v>
      </c>
      <c r="H14065">
        <f>MOD(D14065-1,6)+1</f>
        <v>5</v>
      </c>
      <c r="I14065">
        <f>37-D14065</f>
        <v>32</v>
      </c>
      <c r="J14065">
        <f>ABS(D14065-D14066)</f>
        <v>3</v>
      </c>
      <c r="K14065">
        <f>AVERAGE(D14065:D14069)</f>
        <v>5</v>
      </c>
      <c r="L14065">
        <f>AVERAGE(D14065:D14084)</f>
        <v>5</v>
      </c>
      <c r="M14065">
        <f>K14065-L14065</f>
        <v>0</v>
      </c>
      <c r="N14065" t="str">
        <f>IF(K14065&gt;L14065,"HIGH ZONE BIAS",IF(K14065&lt;L14065,"LOW ZONE BIAS","EQUILIBRIUM"))</f>
        <v>EQUILIBRIUM</v>
      </c>
    </row>
    <row r="14066">
      <c r="A14066">
        <v>13499</v>
      </c>
      <c r="B14066" t="str">
        <v>2014-12-06</v>
      </c>
      <c r="C14066" t="str">
        <v>Morning</v>
      </c>
      <c r="D14066">
        <v>2</v>
      </c>
      <c r="E14066" t="str">
        <f>IF(MOD(D14066,2)=0,"EVEN","ODD")</f>
        <v>EVEN</v>
      </c>
      <c r="F14066" t="str">
        <f>IF(D14066&lt;=18,"LOW (1-18)","HIGH (19-36)")</f>
        <v>LOW (1-18)</v>
      </c>
      <c r="G14066">
        <f>INT((D14066-1)/6)+1</f>
        <v>1</v>
      </c>
      <c r="H14066">
        <f>MOD(D14066-1,6)+1</f>
        <v>2</v>
      </c>
      <c r="I14066">
        <f>37-D14066</f>
        <v>35</v>
      </c>
      <c r="J14066">
        <f>ABS(D14066-D14067)</f>
        <v>12</v>
      </c>
      <c r="K14066">
        <f>AVERAGE(D14066:D14070)</f>
        <v>2</v>
      </c>
      <c r="L14066">
        <f>AVERAGE(D14066:D14085)</f>
        <v>2</v>
      </c>
      <c r="M14066">
        <f>K14066-L14066</f>
        <v>0</v>
      </c>
      <c r="N14066" t="str">
        <f>IF(K14066&gt;L14066,"HIGH ZONE BIAS",IF(K14066&lt;L14066,"LOW ZONE BIAS","EQUILIBRIUM"))</f>
        <v>EQUILIBRIUM</v>
      </c>
    </row>
    <row r="14067">
      <c r="A14067">
        <v>13498</v>
      </c>
      <c r="B14067" t="str">
        <v>2014-12-05</v>
      </c>
      <c r="C14067" t="str">
        <v>Midday</v>
      </c>
      <c r="D14067">
        <v>14</v>
      </c>
      <c r="E14067" t="str">
        <f>IF(MOD(D14067,2)=0,"EVEN","ODD")</f>
        <v>EVEN</v>
      </c>
      <c r="F14067" t="str">
        <f>IF(D14067&lt;=18,"LOW (1-18)","HIGH (19-36)")</f>
        <v>LOW (1-18)</v>
      </c>
      <c r="G14067">
        <f>INT((D14067-1)/6)+1</f>
        <v>3</v>
      </c>
      <c r="H14067">
        <f>MOD(D14067-1,6)+1</f>
        <v>2</v>
      </c>
      <c r="I14067">
        <f>37-D14067</f>
        <v>23</v>
      </c>
      <c r="J14067">
        <f>ABS(D14067-D14068)</f>
        <v>1</v>
      </c>
      <c r="K14067">
        <f>AVERAGE(D14067:D14071)</f>
        <v>14</v>
      </c>
      <c r="L14067">
        <f>AVERAGE(D14067:D14086)</f>
        <v>14</v>
      </c>
      <c r="M14067">
        <f>K14067-L14067</f>
        <v>0</v>
      </c>
      <c r="N14067" t="str">
        <f>IF(K14067&gt;L14067,"HIGH ZONE BIAS",IF(K14067&lt;L14067,"LOW ZONE BIAS","EQUILIBRIUM"))</f>
        <v>EQUILIBRIUM</v>
      </c>
    </row>
    <row r="14068">
      <c r="A14068">
        <v>13497</v>
      </c>
      <c r="B14068" t="str">
        <v>2014-12-05</v>
      </c>
      <c r="C14068" t="str">
        <v>Midday</v>
      </c>
      <c r="D14068">
        <v>15</v>
      </c>
      <c r="E14068" t="str">
        <f>IF(MOD(D14068,2)=0,"EVEN","ODD")</f>
        <v>ODD</v>
      </c>
      <c r="F14068" t="str">
        <f>IF(D14068&lt;=18,"LOW (1-18)","HIGH (19-36)")</f>
        <v>LOW (1-18)</v>
      </c>
      <c r="G14068">
        <f>INT((D14068-1)/6)+1</f>
        <v>3</v>
      </c>
      <c r="H14068">
        <f>MOD(D14068-1,6)+1</f>
        <v>3</v>
      </c>
      <c r="I14068">
        <f>37-D14068</f>
        <v>22</v>
      </c>
      <c r="J14068">
        <f>ABS(D14068-D14069)</f>
        <v>5</v>
      </c>
      <c r="K14068">
        <f>AVERAGE(D14068:D14072)</f>
        <v>15</v>
      </c>
      <c r="L14068">
        <f>AVERAGE(D14068:D14087)</f>
        <v>15</v>
      </c>
      <c r="M14068">
        <f>K14068-L14068</f>
        <v>0</v>
      </c>
      <c r="N14068" t="str">
        <f>IF(K14068&gt;L14068,"HIGH ZONE BIAS",IF(K14068&lt;L14068,"LOW ZONE BIAS","EQUILIBRIUM"))</f>
        <v>EQUILIBRIUM</v>
      </c>
    </row>
    <row r="14069">
      <c r="A14069">
        <v>13496</v>
      </c>
      <c r="B14069" t="str">
        <v>2014-12-05</v>
      </c>
      <c r="C14069" t="str">
        <v>Morning</v>
      </c>
      <c r="D14069">
        <v>20</v>
      </c>
      <c r="E14069" t="str">
        <f>IF(MOD(D14069,2)=0,"EVEN","ODD")</f>
        <v>EVEN</v>
      </c>
      <c r="F14069" t="str">
        <f>IF(D14069&lt;=18,"LOW (1-18)","HIGH (19-36)")</f>
        <v>HIGH (19-36)</v>
      </c>
      <c r="G14069">
        <f>INT((D14069-1)/6)+1</f>
        <v>4</v>
      </c>
      <c r="H14069">
        <f>MOD(D14069-1,6)+1</f>
        <v>2</v>
      </c>
      <c r="I14069">
        <f>37-D14069</f>
        <v>17</v>
      </c>
      <c r="J14069">
        <f>ABS(D14069-D14070)</f>
        <v>16</v>
      </c>
      <c r="K14069">
        <f>AVERAGE(D14069:D14073)</f>
        <v>20</v>
      </c>
      <c r="L14069">
        <f>AVERAGE(D14069:D14088)</f>
        <v>20</v>
      </c>
      <c r="M14069">
        <f>K14069-L14069</f>
        <v>0</v>
      </c>
      <c r="N14069" t="str">
        <f>IF(K14069&gt;L14069,"HIGH ZONE BIAS",IF(K14069&lt;L14069,"LOW ZONE BIAS","EQUILIBRIUM"))</f>
        <v>EQUILIBRIUM</v>
      </c>
    </row>
    <row r="14070">
      <c r="A14070">
        <v>13495</v>
      </c>
      <c r="B14070" t="str">
        <v>2014-12-04</v>
      </c>
      <c r="C14070" t="str">
        <v>Evening</v>
      </c>
      <c r="D14070">
        <v>36</v>
      </c>
      <c r="E14070" t="str">
        <f>IF(MOD(D14070,2)=0,"EVEN","ODD")</f>
        <v>EVEN</v>
      </c>
      <c r="F14070" t="str">
        <f>IF(D14070&lt;=18,"LOW (1-18)","HIGH (19-36)")</f>
        <v>HIGH (19-36)</v>
      </c>
      <c r="G14070">
        <f>INT((D14070-1)/6)+1</f>
        <v>6</v>
      </c>
      <c r="H14070">
        <f>MOD(D14070-1,6)+1</f>
        <v>6</v>
      </c>
      <c r="I14070">
        <f>37-D14070</f>
        <v>1</v>
      </c>
      <c r="J14070">
        <f>ABS(D14070-D14071)</f>
        <v>29</v>
      </c>
      <c r="K14070">
        <f>AVERAGE(D14070:D14074)</f>
        <v>36</v>
      </c>
      <c r="L14070">
        <f>AVERAGE(D14070:D14089)</f>
        <v>36</v>
      </c>
      <c r="M14070">
        <f>K14070-L14070</f>
        <v>0</v>
      </c>
      <c r="N14070" t="str">
        <f>IF(K14070&gt;L14070,"HIGH ZONE BIAS",IF(K14070&lt;L14070,"LOW ZONE BIAS","EQUILIBRIUM"))</f>
        <v>EQUILIBRIUM</v>
      </c>
    </row>
    <row r="14071">
      <c r="A14071">
        <v>13494</v>
      </c>
      <c r="B14071" t="str">
        <v>2014-12-04</v>
      </c>
      <c r="C14071" t="str">
        <v>Midday</v>
      </c>
      <c r="D14071">
        <v>7</v>
      </c>
      <c r="E14071" t="str">
        <f>IF(MOD(D14071,2)=0,"EVEN","ODD")</f>
        <v>ODD</v>
      </c>
      <c r="F14071" t="str">
        <f>IF(D14071&lt;=18,"LOW (1-18)","HIGH (19-36)")</f>
        <v>LOW (1-18)</v>
      </c>
      <c r="G14071">
        <f>INT((D14071-1)/6)+1</f>
        <v>2</v>
      </c>
      <c r="H14071">
        <f>MOD(D14071-1,6)+1</f>
        <v>1</v>
      </c>
      <c r="I14071">
        <f>37-D14071</f>
        <v>30</v>
      </c>
      <c r="J14071">
        <f>ABS(D14071-D14072)</f>
        <v>18</v>
      </c>
      <c r="K14071">
        <f>AVERAGE(D14071:D14075)</f>
        <v>7</v>
      </c>
      <c r="L14071">
        <f>AVERAGE(D14071:D14090)</f>
        <v>7</v>
      </c>
      <c r="M14071">
        <f>K14071-L14071</f>
        <v>0</v>
      </c>
      <c r="N14071" t="str">
        <f>IF(K14071&gt;L14071,"HIGH ZONE BIAS",IF(K14071&lt;L14071,"LOW ZONE BIAS","EQUILIBRIUM"))</f>
        <v>EQUILIBRIUM</v>
      </c>
    </row>
    <row r="14072">
      <c r="A14072">
        <v>13493</v>
      </c>
      <c r="B14072" t="str">
        <v>2014-12-04</v>
      </c>
      <c r="C14072" t="str">
        <v>Morning</v>
      </c>
      <c r="D14072">
        <v>25</v>
      </c>
      <c r="E14072" t="str">
        <f>IF(MOD(D14072,2)=0,"EVEN","ODD")</f>
        <v>ODD</v>
      </c>
      <c r="F14072" t="str">
        <f>IF(D14072&lt;=18,"LOW (1-18)","HIGH (19-36)")</f>
        <v>HIGH (19-36)</v>
      </c>
      <c r="G14072">
        <f>INT((D14072-1)/6)+1</f>
        <v>5</v>
      </c>
      <c r="H14072">
        <f>MOD(D14072-1,6)+1</f>
        <v>1</v>
      </c>
      <c r="I14072">
        <f>37-D14072</f>
        <v>12</v>
      </c>
      <c r="J14072">
        <f>ABS(D14072-D14073)</f>
        <v>24</v>
      </c>
      <c r="K14072">
        <f>AVERAGE(D14072:D14076)</f>
        <v>25</v>
      </c>
      <c r="L14072">
        <f>AVERAGE(D14072:D14091)</f>
        <v>25</v>
      </c>
      <c r="M14072">
        <f>K14072-L14072</f>
        <v>0</v>
      </c>
      <c r="N14072" t="str">
        <f>IF(K14072&gt;L14072,"HIGH ZONE BIAS",IF(K14072&lt;L14072,"LOW ZONE BIAS","EQUILIBRIUM"))</f>
        <v>EQUILIBRIUM</v>
      </c>
    </row>
    <row r="14073">
      <c r="A14073">
        <v>13492</v>
      </c>
      <c r="B14073" t="str">
        <v>2014-12-03</v>
      </c>
      <c r="C14073" t="str">
        <v>Evening</v>
      </c>
      <c r="D14073">
        <v>1</v>
      </c>
      <c r="E14073" t="str">
        <f>IF(MOD(D14073,2)=0,"EVEN","ODD")</f>
        <v>ODD</v>
      </c>
      <c r="F14073" t="str">
        <f>IF(D14073&lt;=18,"LOW (1-18)","HIGH (19-36)")</f>
        <v>LOW (1-18)</v>
      </c>
      <c r="G14073">
        <f>INT((D14073-1)/6)+1</f>
        <v>1</v>
      </c>
      <c r="H14073">
        <f>MOD(D14073-1,6)+1</f>
        <v>1</v>
      </c>
      <c r="I14073">
        <f>37-D14073</f>
        <v>36</v>
      </c>
      <c r="J14073">
        <f>ABS(D14073-D14074)</f>
        <v>7</v>
      </c>
      <c r="K14073">
        <f>AVERAGE(D14073:D14077)</f>
        <v>1</v>
      </c>
      <c r="L14073">
        <f>AVERAGE(D14073:D14092)</f>
        <v>1</v>
      </c>
      <c r="M14073">
        <f>K14073-L14073</f>
        <v>0</v>
      </c>
      <c r="N14073" t="str">
        <f>IF(K14073&gt;L14073,"HIGH ZONE BIAS",IF(K14073&lt;L14073,"LOW ZONE BIAS","EQUILIBRIUM"))</f>
        <v>EQUILIBRIUM</v>
      </c>
    </row>
    <row r="14074">
      <c r="A14074">
        <v>13491</v>
      </c>
      <c r="B14074" t="str">
        <v>2014-12-03</v>
      </c>
      <c r="C14074" t="str">
        <v>Midday</v>
      </c>
      <c r="D14074">
        <v>8</v>
      </c>
      <c r="E14074" t="str">
        <f>IF(MOD(D14074,2)=0,"EVEN","ODD")</f>
        <v>EVEN</v>
      </c>
      <c r="F14074" t="str">
        <f>IF(D14074&lt;=18,"LOW (1-18)","HIGH (19-36)")</f>
        <v>LOW (1-18)</v>
      </c>
      <c r="G14074">
        <f>INT((D14074-1)/6)+1</f>
        <v>2</v>
      </c>
      <c r="H14074">
        <f>MOD(D14074-1,6)+1</f>
        <v>2</v>
      </c>
      <c r="I14074">
        <f>37-D14074</f>
        <v>29</v>
      </c>
      <c r="J14074">
        <f>ABS(D14074-D14075)</f>
        <v>4</v>
      </c>
      <c r="K14074">
        <f>AVERAGE(D14074:D14078)</f>
        <v>8</v>
      </c>
      <c r="L14074">
        <f>AVERAGE(D14074:D14093)</f>
        <v>8</v>
      </c>
      <c r="M14074">
        <f>K14074-L14074</f>
        <v>0</v>
      </c>
      <c r="N14074" t="str">
        <f>IF(K14074&gt;L14074,"HIGH ZONE BIAS",IF(K14074&lt;L14074,"LOW ZONE BIAS","EQUILIBRIUM"))</f>
        <v>EQUILIBRIUM</v>
      </c>
    </row>
    <row r="14075">
      <c r="A14075">
        <v>13490</v>
      </c>
      <c r="B14075" t="str">
        <v>2014-12-03</v>
      </c>
      <c r="C14075" t="str">
        <v>Morning</v>
      </c>
      <c r="D14075">
        <v>12</v>
      </c>
      <c r="E14075" t="str">
        <f>IF(MOD(D14075,2)=0,"EVEN","ODD")</f>
        <v>EVEN</v>
      </c>
      <c r="F14075" t="str">
        <f>IF(D14075&lt;=18,"LOW (1-18)","HIGH (19-36)")</f>
        <v>LOW (1-18)</v>
      </c>
      <c r="G14075">
        <f>INT((D14075-1)/6)+1</f>
        <v>2</v>
      </c>
      <c r="H14075">
        <f>MOD(D14075-1,6)+1</f>
        <v>6</v>
      </c>
      <c r="I14075">
        <f>37-D14075</f>
        <v>25</v>
      </c>
      <c r="J14075">
        <f>ABS(D14075-D14076)</f>
        <v>6</v>
      </c>
      <c r="K14075">
        <f>AVERAGE(D14075:D14079)</f>
        <v>12</v>
      </c>
      <c r="L14075">
        <f>AVERAGE(D14075:D14094)</f>
        <v>12</v>
      </c>
      <c r="M14075">
        <f>K14075-L14075</f>
        <v>0</v>
      </c>
      <c r="N14075" t="str">
        <f>IF(K14075&gt;L14075,"HIGH ZONE BIAS",IF(K14075&lt;L14075,"LOW ZONE BIAS","EQUILIBRIUM"))</f>
        <v>EQUILIBRIUM</v>
      </c>
    </row>
    <row r="14076">
      <c r="A14076">
        <v>13488</v>
      </c>
      <c r="B14076" t="str">
        <v>2014-12-02</v>
      </c>
      <c r="C14076" t="str">
        <v>Midday</v>
      </c>
      <c r="D14076">
        <v>18</v>
      </c>
      <c r="E14076" t="str">
        <f>IF(MOD(D14076,2)=0,"EVEN","ODD")</f>
        <v>EVEN</v>
      </c>
      <c r="F14076" t="str">
        <f>IF(D14076&lt;=18,"LOW (1-18)","HIGH (19-36)")</f>
        <v>LOW (1-18)</v>
      </c>
      <c r="G14076">
        <f>INT((D14076-1)/6)+1</f>
        <v>3</v>
      </c>
      <c r="H14076">
        <f>MOD(D14076-1,6)+1</f>
        <v>6</v>
      </c>
      <c r="I14076">
        <f>37-D14076</f>
        <v>19</v>
      </c>
      <c r="J14076">
        <f>ABS(D14076-D14077)</f>
        <v>5</v>
      </c>
      <c r="K14076">
        <f>AVERAGE(D14076:D14080)</f>
        <v>18</v>
      </c>
      <c r="L14076">
        <f>AVERAGE(D14076:D14095)</f>
        <v>18</v>
      </c>
      <c r="M14076">
        <f>K14076-L14076</f>
        <v>0</v>
      </c>
      <c r="N14076" t="str">
        <f>IF(K14076&gt;L14076,"HIGH ZONE BIAS",IF(K14076&lt;L14076,"LOW ZONE BIAS","EQUILIBRIUM"))</f>
        <v>EQUILIBRIUM</v>
      </c>
    </row>
    <row r="14077">
      <c r="A14077">
        <v>13487</v>
      </c>
      <c r="B14077" t="str">
        <v>2014-12-02</v>
      </c>
      <c r="C14077" t="str">
        <v>Morning</v>
      </c>
      <c r="D14077">
        <v>23</v>
      </c>
      <c r="E14077" t="str">
        <f>IF(MOD(D14077,2)=0,"EVEN","ODD")</f>
        <v>ODD</v>
      </c>
      <c r="F14077" t="str">
        <f>IF(D14077&lt;=18,"LOW (1-18)","HIGH (19-36)")</f>
        <v>HIGH (19-36)</v>
      </c>
      <c r="G14077">
        <f>INT((D14077-1)/6)+1</f>
        <v>4</v>
      </c>
      <c r="H14077">
        <f>MOD(D14077-1,6)+1</f>
        <v>5</v>
      </c>
      <c r="I14077">
        <f>37-D14077</f>
        <v>14</v>
      </c>
      <c r="J14077">
        <f>ABS(D14077-D14078)</f>
        <v>12</v>
      </c>
      <c r="K14077">
        <f>AVERAGE(D14077:D14081)</f>
        <v>23</v>
      </c>
      <c r="L14077">
        <f>AVERAGE(D14077:D14096)</f>
        <v>23</v>
      </c>
      <c r="M14077">
        <f>K14077-L14077</f>
        <v>0</v>
      </c>
      <c r="N14077" t="str">
        <f>IF(K14077&gt;L14077,"HIGH ZONE BIAS",IF(K14077&lt;L14077,"LOW ZONE BIAS","EQUILIBRIUM"))</f>
        <v>EQUILIBRIUM</v>
      </c>
    </row>
    <row r="14078">
      <c r="A14078">
        <v>13486</v>
      </c>
      <c r="B14078" t="str">
        <v>2014-12-01</v>
      </c>
      <c r="C14078" t="str">
        <v>Evening</v>
      </c>
      <c r="D14078">
        <v>11</v>
      </c>
      <c r="E14078" t="str">
        <f>IF(MOD(D14078,2)=0,"EVEN","ODD")</f>
        <v>ODD</v>
      </c>
      <c r="F14078" t="str">
        <f>IF(D14078&lt;=18,"LOW (1-18)","HIGH (19-36)")</f>
        <v>LOW (1-18)</v>
      </c>
      <c r="G14078">
        <f>INT((D14078-1)/6)+1</f>
        <v>2</v>
      </c>
      <c r="H14078">
        <f>MOD(D14078-1,6)+1</f>
        <v>5</v>
      </c>
      <c r="I14078">
        <f>37-D14078</f>
        <v>26</v>
      </c>
      <c r="J14078">
        <f>ABS(D14078-D14079)</f>
        <v>1</v>
      </c>
      <c r="K14078">
        <f>AVERAGE(D14078:D14082)</f>
        <v>11</v>
      </c>
      <c r="L14078">
        <f>AVERAGE(D14078:D14097)</f>
        <v>11</v>
      </c>
      <c r="M14078">
        <f>K14078-L14078</f>
        <v>0</v>
      </c>
      <c r="N14078" t="str">
        <f>IF(K14078&gt;L14078,"HIGH ZONE BIAS",IF(K14078&lt;L14078,"LOW ZONE BIAS","EQUILIBRIUM"))</f>
        <v>EQUILIBRIUM</v>
      </c>
    </row>
    <row r="14079">
      <c r="A14079">
        <v>13485</v>
      </c>
      <c r="B14079" t="str">
        <v>2014-12-01</v>
      </c>
      <c r="C14079" t="str">
        <v>Midday</v>
      </c>
      <c r="D14079">
        <v>12</v>
      </c>
      <c r="E14079" t="str">
        <f>IF(MOD(D14079,2)=0,"EVEN","ODD")</f>
        <v>EVEN</v>
      </c>
      <c r="F14079" t="str">
        <f>IF(D14079&lt;=18,"LOW (1-18)","HIGH (19-36)")</f>
        <v>LOW (1-18)</v>
      </c>
      <c r="G14079">
        <f>INT((D14079-1)/6)+1</f>
        <v>2</v>
      </c>
      <c r="H14079">
        <f>MOD(D14079-1,6)+1</f>
        <v>6</v>
      </c>
      <c r="I14079">
        <f>37-D14079</f>
        <v>25</v>
      </c>
      <c r="J14079">
        <f>ABS(D14079-D14080)</f>
        <v>3</v>
      </c>
      <c r="K14079">
        <f>AVERAGE(D14079:D14083)</f>
        <v>12</v>
      </c>
      <c r="L14079">
        <f>AVERAGE(D14079:D14098)</f>
        <v>12</v>
      </c>
      <c r="M14079">
        <f>K14079-L14079</f>
        <v>0</v>
      </c>
      <c r="N14079" t="str">
        <f>IF(K14079&gt;L14079,"HIGH ZONE BIAS",IF(K14079&lt;L14079,"LOW ZONE BIAS","EQUILIBRIUM"))</f>
        <v>EQUILIBRIUM</v>
      </c>
    </row>
    <row r="14080">
      <c r="A14080">
        <v>13484</v>
      </c>
      <c r="B14080" t="str">
        <v>2014-12-01</v>
      </c>
      <c r="C14080" t="str">
        <v>Morning</v>
      </c>
      <c r="D14080">
        <v>9</v>
      </c>
      <c r="E14080" t="str">
        <f>IF(MOD(D14080,2)=0,"EVEN","ODD")</f>
        <v>ODD</v>
      </c>
      <c r="F14080" t="str">
        <f>IF(D14080&lt;=18,"LOW (1-18)","HIGH (19-36)")</f>
        <v>LOW (1-18)</v>
      </c>
      <c r="G14080">
        <f>INT((D14080-1)/6)+1</f>
        <v>2</v>
      </c>
      <c r="H14080">
        <f>MOD(D14080-1,6)+1</f>
        <v>3</v>
      </c>
      <c r="I14080">
        <f>37-D14080</f>
        <v>28</v>
      </c>
      <c r="J14080">
        <f>ABS(D14080-D14081)</f>
        <v>23</v>
      </c>
      <c r="K14080">
        <f>AVERAGE(D14080:D14084)</f>
        <v>9</v>
      </c>
      <c r="L14080">
        <f>AVERAGE(D14080:D14099)</f>
        <v>9</v>
      </c>
      <c r="M14080">
        <f>K14080-L14080</f>
        <v>0</v>
      </c>
      <c r="N14080" t="str">
        <f>IF(K14080&gt;L14080,"HIGH ZONE BIAS",IF(K14080&lt;L14080,"LOW ZONE BIAS","EQUILIBRIUM"))</f>
        <v>EQUILIBRIUM</v>
      </c>
    </row>
    <row r="14081">
      <c r="A14081">
        <v>13483</v>
      </c>
      <c r="B14081" t="str">
        <v>2014-11-29</v>
      </c>
      <c r="C14081" t="str">
        <v>Evening</v>
      </c>
      <c r="D14081">
        <v>32</v>
      </c>
      <c r="E14081" t="str">
        <f>IF(MOD(D14081,2)=0,"EVEN","ODD")</f>
        <v>EVEN</v>
      </c>
      <c r="F14081" t="str">
        <f>IF(D14081&lt;=18,"LOW (1-18)","HIGH (19-36)")</f>
        <v>HIGH (19-36)</v>
      </c>
      <c r="G14081">
        <f>INT((D14081-1)/6)+1</f>
        <v>6</v>
      </c>
      <c r="H14081">
        <f>MOD(D14081-1,6)+1</f>
        <v>2</v>
      </c>
      <c r="I14081">
        <f>37-D14081</f>
        <v>5</v>
      </c>
      <c r="J14081">
        <f>ABS(D14081-D14082)</f>
        <v>3</v>
      </c>
      <c r="K14081">
        <f>AVERAGE(D14081:D14085)</f>
        <v>32</v>
      </c>
      <c r="L14081">
        <f>AVERAGE(D14081:D14100)</f>
        <v>32</v>
      </c>
      <c r="M14081">
        <f>K14081-L14081</f>
        <v>0</v>
      </c>
      <c r="N14081" t="str">
        <f>IF(K14081&gt;L14081,"HIGH ZONE BIAS",IF(K14081&lt;L14081,"LOW ZONE BIAS","EQUILIBRIUM"))</f>
        <v>EQUILIBRIUM</v>
      </c>
    </row>
    <row r="14082">
      <c r="A14082">
        <v>13482</v>
      </c>
      <c r="B14082" t="str">
        <v>2014-11-29</v>
      </c>
      <c r="C14082" t="str">
        <v>Midday</v>
      </c>
      <c r="D14082">
        <v>35</v>
      </c>
      <c r="E14082" t="str">
        <f>IF(MOD(D14082,2)=0,"EVEN","ODD")</f>
        <v>ODD</v>
      </c>
      <c r="F14082" t="str">
        <f>IF(D14082&lt;=18,"LOW (1-18)","HIGH (19-36)")</f>
        <v>HIGH (19-36)</v>
      </c>
      <c r="G14082">
        <f>INT((D14082-1)/6)+1</f>
        <v>6</v>
      </c>
      <c r="H14082">
        <f>MOD(D14082-1,6)+1</f>
        <v>5</v>
      </c>
      <c r="I14082">
        <f>37-D14082</f>
        <v>2</v>
      </c>
      <c r="J14082">
        <f>ABS(D14082-D14083)</f>
        <v>18</v>
      </c>
      <c r="K14082">
        <f>AVERAGE(D14082:D14086)</f>
        <v>35</v>
      </c>
      <c r="L14082">
        <f>AVERAGE(D14082:D14101)</f>
        <v>35</v>
      </c>
      <c r="M14082">
        <f>K14082-L14082</f>
        <v>0</v>
      </c>
      <c r="N14082" t="str">
        <f>IF(K14082&gt;L14082,"HIGH ZONE BIAS",IF(K14082&lt;L14082,"LOW ZONE BIAS","EQUILIBRIUM"))</f>
        <v>EQUILIBRIUM</v>
      </c>
    </row>
    <row r="14083">
      <c r="A14083">
        <v>13481</v>
      </c>
      <c r="B14083" t="str">
        <v>2014-11-29</v>
      </c>
      <c r="C14083" t="str">
        <v>Morning</v>
      </c>
      <c r="D14083">
        <v>17</v>
      </c>
      <c r="E14083" t="str">
        <f>IF(MOD(D14083,2)=0,"EVEN","ODD")</f>
        <v>ODD</v>
      </c>
      <c r="F14083" t="str">
        <f>IF(D14083&lt;=18,"LOW (1-18)","HIGH (19-36)")</f>
        <v>LOW (1-18)</v>
      </c>
      <c r="G14083">
        <f>INT((D14083-1)/6)+1</f>
        <v>3</v>
      </c>
      <c r="H14083">
        <f>MOD(D14083-1,6)+1</f>
        <v>5</v>
      </c>
      <c r="I14083">
        <f>37-D14083</f>
        <v>20</v>
      </c>
      <c r="J14083">
        <f>ABS(D14083-D14084)</f>
        <v>11</v>
      </c>
      <c r="K14083">
        <f>AVERAGE(D14083:D14087)</f>
        <v>17</v>
      </c>
      <c r="L14083">
        <f>AVERAGE(D14083:D14102)</f>
        <v>17</v>
      </c>
      <c r="M14083">
        <f>K14083-L14083</f>
        <v>0</v>
      </c>
      <c r="N14083" t="str">
        <f>IF(K14083&gt;L14083,"HIGH ZONE BIAS",IF(K14083&lt;L14083,"LOW ZONE BIAS","EQUILIBRIUM"))</f>
        <v>EQUILIBRIUM</v>
      </c>
    </row>
    <row r="14084">
      <c r="A14084">
        <v>13480</v>
      </c>
      <c r="B14084" t="str">
        <v>2014-11-28</v>
      </c>
      <c r="C14084" t="str">
        <v>Evening</v>
      </c>
      <c r="D14084">
        <v>28</v>
      </c>
      <c r="E14084" t="str">
        <f>IF(MOD(D14084,2)=0,"EVEN","ODD")</f>
        <v>EVEN</v>
      </c>
      <c r="F14084" t="str">
        <f>IF(D14084&lt;=18,"LOW (1-18)","HIGH (19-36)")</f>
        <v>HIGH (19-36)</v>
      </c>
      <c r="G14084">
        <f>INT((D14084-1)/6)+1</f>
        <v>5</v>
      </c>
      <c r="H14084">
        <f>MOD(D14084-1,6)+1</f>
        <v>4</v>
      </c>
      <c r="I14084">
        <f>37-D14084</f>
        <v>9</v>
      </c>
      <c r="J14084">
        <f>ABS(D14084-D14085)</f>
        <v>18</v>
      </c>
      <c r="K14084">
        <f>AVERAGE(D14084:D14088)</f>
        <v>28</v>
      </c>
      <c r="L14084">
        <f>AVERAGE(D14084:D14103)</f>
        <v>28</v>
      </c>
      <c r="M14084">
        <f>K14084-L14084</f>
        <v>0</v>
      </c>
      <c r="N14084" t="str">
        <f>IF(K14084&gt;L14084,"HIGH ZONE BIAS",IF(K14084&lt;L14084,"LOW ZONE BIAS","EQUILIBRIUM"))</f>
        <v>EQUILIBRIUM</v>
      </c>
    </row>
    <row r="14085">
      <c r="A14085">
        <v>13479</v>
      </c>
      <c r="B14085" t="str">
        <v>2014-11-28</v>
      </c>
      <c r="C14085" t="str">
        <v>Midday</v>
      </c>
      <c r="D14085">
        <v>10</v>
      </c>
      <c r="E14085" t="str">
        <f>IF(MOD(D14085,2)=0,"EVEN","ODD")</f>
        <v>EVEN</v>
      </c>
      <c r="F14085" t="str">
        <f>IF(D14085&lt;=18,"LOW (1-18)","HIGH (19-36)")</f>
        <v>LOW (1-18)</v>
      </c>
      <c r="G14085">
        <f>INT((D14085-1)/6)+1</f>
        <v>2</v>
      </c>
      <c r="H14085">
        <f>MOD(D14085-1,6)+1</f>
        <v>4</v>
      </c>
      <c r="I14085">
        <f>37-D14085</f>
        <v>27</v>
      </c>
      <c r="J14085">
        <f>ABS(D14085-D14086)</f>
        <v>16</v>
      </c>
      <c r="K14085">
        <f>AVERAGE(D14085:D14089)</f>
        <v>10</v>
      </c>
      <c r="L14085">
        <f>AVERAGE(D14085:D14104)</f>
        <v>10</v>
      </c>
      <c r="M14085">
        <f>K14085-L14085</f>
        <v>0</v>
      </c>
      <c r="N14085" t="str">
        <f>IF(K14085&gt;L14085,"HIGH ZONE BIAS",IF(K14085&lt;L14085,"LOW ZONE BIAS","EQUILIBRIUM"))</f>
        <v>EQUILIBRIUM</v>
      </c>
    </row>
    <row r="14086">
      <c r="A14086">
        <v>13478</v>
      </c>
      <c r="B14086" t="str">
        <v>2014-11-28</v>
      </c>
      <c r="C14086" t="str">
        <v>Morning</v>
      </c>
      <c r="D14086">
        <v>26</v>
      </c>
      <c r="E14086" t="str">
        <f>IF(MOD(D14086,2)=0,"EVEN","ODD")</f>
        <v>EVEN</v>
      </c>
      <c r="F14086" t="str">
        <f>IF(D14086&lt;=18,"LOW (1-18)","HIGH (19-36)")</f>
        <v>HIGH (19-36)</v>
      </c>
      <c r="G14086">
        <f>INT((D14086-1)/6)+1</f>
        <v>5</v>
      </c>
      <c r="H14086">
        <f>MOD(D14086-1,6)+1</f>
        <v>2</v>
      </c>
      <c r="I14086">
        <f>37-D14086</f>
        <v>11</v>
      </c>
      <c r="J14086">
        <f>ABS(D14086-D14087)</f>
        <v>2</v>
      </c>
      <c r="K14086">
        <f>AVERAGE(D14086:D14090)</f>
        <v>26</v>
      </c>
      <c r="L14086">
        <f>AVERAGE(D14086:D14105)</f>
        <v>26</v>
      </c>
      <c r="M14086">
        <f>K14086-L14086</f>
        <v>0</v>
      </c>
      <c r="N14086" t="str">
        <f>IF(K14086&gt;L14086,"HIGH ZONE BIAS",IF(K14086&lt;L14086,"LOW ZONE BIAS","EQUILIBRIUM"))</f>
        <v>EQUILIBRIUM</v>
      </c>
    </row>
    <row r="14087">
      <c r="A14087">
        <v>13477</v>
      </c>
      <c r="B14087" t="str">
        <v>2014-11-27</v>
      </c>
      <c r="C14087" t="str">
        <v>Evening</v>
      </c>
      <c r="D14087">
        <v>24</v>
      </c>
      <c r="E14087" t="str">
        <f>IF(MOD(D14087,2)=0,"EVEN","ODD")</f>
        <v>EVEN</v>
      </c>
      <c r="F14087" t="str">
        <f>IF(D14087&lt;=18,"LOW (1-18)","HIGH (19-36)")</f>
        <v>HIGH (19-36)</v>
      </c>
      <c r="G14087">
        <f>INT((D14087-1)/6)+1</f>
        <v>4</v>
      </c>
      <c r="H14087">
        <f>MOD(D14087-1,6)+1</f>
        <v>6</v>
      </c>
      <c r="I14087">
        <f>37-D14087</f>
        <v>13</v>
      </c>
      <c r="J14087">
        <f>ABS(D14087-D14088)</f>
        <v>1</v>
      </c>
      <c r="K14087">
        <f>AVERAGE(D14087:D14091)</f>
        <v>24</v>
      </c>
      <c r="L14087">
        <f>AVERAGE(D14087:D14106)</f>
        <v>24</v>
      </c>
      <c r="M14087">
        <f>K14087-L14087</f>
        <v>0</v>
      </c>
      <c r="N14087" t="str">
        <f>IF(K14087&gt;L14087,"HIGH ZONE BIAS",IF(K14087&lt;L14087,"LOW ZONE BIAS","EQUILIBRIUM"))</f>
        <v>EQUILIBRIUM</v>
      </c>
    </row>
    <row r="14088">
      <c r="A14088">
        <v>13476</v>
      </c>
      <c r="B14088" t="str">
        <v>2014-11-27</v>
      </c>
      <c r="C14088" t="str">
        <v>Midday</v>
      </c>
      <c r="D14088">
        <v>23</v>
      </c>
      <c r="E14088" t="str">
        <f>IF(MOD(D14088,2)=0,"EVEN","ODD")</f>
        <v>ODD</v>
      </c>
      <c r="F14088" t="str">
        <f>IF(D14088&lt;=18,"LOW (1-18)","HIGH (19-36)")</f>
        <v>HIGH (19-36)</v>
      </c>
      <c r="G14088">
        <f>INT((D14088-1)/6)+1</f>
        <v>4</v>
      </c>
      <c r="H14088">
        <f>MOD(D14088-1,6)+1</f>
        <v>5</v>
      </c>
      <c r="I14088">
        <f>37-D14088</f>
        <v>14</v>
      </c>
      <c r="J14088">
        <f>ABS(D14088-D14089)</f>
        <v>18</v>
      </c>
      <c r="K14088">
        <f>AVERAGE(D14088:D14092)</f>
        <v>23</v>
      </c>
      <c r="L14088">
        <f>AVERAGE(D14088:D14107)</f>
        <v>23</v>
      </c>
      <c r="M14088">
        <f>K14088-L14088</f>
        <v>0</v>
      </c>
      <c r="N14088" t="str">
        <f>IF(K14088&gt;L14088,"HIGH ZONE BIAS",IF(K14088&lt;L14088,"LOW ZONE BIAS","EQUILIBRIUM"))</f>
        <v>EQUILIBRIUM</v>
      </c>
    </row>
    <row r="14089">
      <c r="A14089">
        <v>13475</v>
      </c>
      <c r="B14089" t="str">
        <v>2014-11-27</v>
      </c>
      <c r="C14089" t="str">
        <v>Morning</v>
      </c>
      <c r="D14089">
        <v>5</v>
      </c>
      <c r="E14089" t="str">
        <f>IF(MOD(D14089,2)=0,"EVEN","ODD")</f>
        <v>ODD</v>
      </c>
      <c r="F14089" t="str">
        <f>IF(D14089&lt;=18,"LOW (1-18)","HIGH (19-36)")</f>
        <v>LOW (1-18)</v>
      </c>
      <c r="G14089">
        <f>INT((D14089-1)/6)+1</f>
        <v>1</v>
      </c>
      <c r="H14089">
        <f>MOD(D14089-1,6)+1</f>
        <v>5</v>
      </c>
      <c r="I14089">
        <f>37-D14089</f>
        <v>32</v>
      </c>
      <c r="J14089">
        <f>ABS(D14089-D14090)</f>
        <v>3</v>
      </c>
      <c r="K14089">
        <f>AVERAGE(D14089:D14093)</f>
        <v>5</v>
      </c>
      <c r="L14089">
        <f>AVERAGE(D14089:D14108)</f>
        <v>5</v>
      </c>
      <c r="M14089">
        <f>K14089-L14089</f>
        <v>0</v>
      </c>
      <c r="N14089" t="str">
        <f>IF(K14089&gt;L14089,"HIGH ZONE BIAS",IF(K14089&lt;L14089,"LOW ZONE BIAS","EQUILIBRIUM"))</f>
        <v>EQUILIBRIUM</v>
      </c>
    </row>
    <row r="14090">
      <c r="A14090">
        <v>13474</v>
      </c>
      <c r="B14090" t="str">
        <v>2014-11-26</v>
      </c>
      <c r="C14090" t="str">
        <v>Evening</v>
      </c>
      <c r="D14090">
        <v>8</v>
      </c>
      <c r="E14090" t="str">
        <f>IF(MOD(D14090,2)=0,"EVEN","ODD")</f>
        <v>EVEN</v>
      </c>
      <c r="F14090" t="str">
        <f>IF(D14090&lt;=18,"LOW (1-18)","HIGH (19-36)")</f>
        <v>LOW (1-18)</v>
      </c>
      <c r="G14090">
        <f>INT((D14090-1)/6)+1</f>
        <v>2</v>
      </c>
      <c r="H14090">
        <f>MOD(D14090-1,6)+1</f>
        <v>2</v>
      </c>
      <c r="I14090">
        <f>37-D14090</f>
        <v>29</v>
      </c>
      <c r="J14090">
        <f>ABS(D14090-D14091)</f>
        <v>6</v>
      </c>
      <c r="K14090">
        <f>AVERAGE(D14090:D14094)</f>
        <v>8</v>
      </c>
      <c r="L14090">
        <f>AVERAGE(D14090:D14109)</f>
        <v>8</v>
      </c>
      <c r="M14090">
        <f>K14090-L14090</f>
        <v>0</v>
      </c>
      <c r="N14090" t="str">
        <f>IF(K14090&gt;L14090,"HIGH ZONE BIAS",IF(K14090&lt;L14090,"LOW ZONE BIAS","EQUILIBRIUM"))</f>
        <v>EQUILIBRIUM</v>
      </c>
    </row>
    <row r="14091">
      <c r="A14091">
        <v>13473</v>
      </c>
      <c r="B14091" t="str">
        <v>2014-11-26</v>
      </c>
      <c r="C14091" t="str">
        <v>Midday</v>
      </c>
      <c r="D14091">
        <v>14</v>
      </c>
      <c r="E14091" t="str">
        <f>IF(MOD(D14091,2)=0,"EVEN","ODD")</f>
        <v>EVEN</v>
      </c>
      <c r="F14091" t="str">
        <f>IF(D14091&lt;=18,"LOW (1-18)","HIGH (19-36)")</f>
        <v>LOW (1-18)</v>
      </c>
      <c r="G14091">
        <f>INT((D14091-1)/6)+1</f>
        <v>3</v>
      </c>
      <c r="H14091">
        <f>MOD(D14091-1,6)+1</f>
        <v>2</v>
      </c>
      <c r="I14091">
        <f>37-D14091</f>
        <v>23</v>
      </c>
      <c r="J14091">
        <f>ABS(D14091-D14092)</f>
        <v>20</v>
      </c>
      <c r="K14091">
        <f>AVERAGE(D14091:D14095)</f>
        <v>14</v>
      </c>
      <c r="L14091">
        <f>AVERAGE(D14091:D14110)</f>
        <v>14</v>
      </c>
      <c r="M14091">
        <f>K14091-L14091</f>
        <v>0</v>
      </c>
      <c r="N14091" t="str">
        <f>IF(K14091&gt;L14091,"HIGH ZONE BIAS",IF(K14091&lt;L14091,"LOW ZONE BIAS","EQUILIBRIUM"))</f>
        <v>EQUILIBRIUM</v>
      </c>
    </row>
    <row r="14092">
      <c r="A14092">
        <v>13472</v>
      </c>
      <c r="B14092" t="str">
        <v>2014-11-26</v>
      </c>
      <c r="C14092" t="str">
        <v>Morning</v>
      </c>
      <c r="D14092">
        <v>34</v>
      </c>
      <c r="E14092" t="str">
        <f>IF(MOD(D14092,2)=0,"EVEN","ODD")</f>
        <v>EVEN</v>
      </c>
      <c r="F14092" t="str">
        <f>IF(D14092&lt;=18,"LOW (1-18)","HIGH (19-36)")</f>
        <v>HIGH (19-36)</v>
      </c>
      <c r="G14092">
        <f>INT((D14092-1)/6)+1</f>
        <v>6</v>
      </c>
      <c r="H14092">
        <f>MOD(D14092-1,6)+1</f>
        <v>4</v>
      </c>
      <c r="I14092">
        <f>37-D14092</f>
        <v>3</v>
      </c>
      <c r="J14092">
        <f>ABS(D14092-D14093)</f>
        <v>25</v>
      </c>
      <c r="K14092">
        <f>AVERAGE(D14092:D14096)</f>
        <v>34</v>
      </c>
      <c r="L14092">
        <f>AVERAGE(D14092:D14111)</f>
        <v>34</v>
      </c>
      <c r="M14092">
        <f>K14092-L14092</f>
        <v>0</v>
      </c>
      <c r="N14092" t="str">
        <f>IF(K14092&gt;L14092,"HIGH ZONE BIAS",IF(K14092&lt;L14092,"LOW ZONE BIAS","EQUILIBRIUM"))</f>
        <v>EQUILIBRIUM</v>
      </c>
    </row>
    <row r="14093">
      <c r="A14093">
        <v>13471</v>
      </c>
      <c r="B14093" t="str">
        <v>2014-11-25</v>
      </c>
      <c r="C14093" t="str">
        <v>Evening</v>
      </c>
      <c r="D14093">
        <v>9</v>
      </c>
      <c r="E14093" t="str">
        <f>IF(MOD(D14093,2)=0,"EVEN","ODD")</f>
        <v>ODD</v>
      </c>
      <c r="F14093" t="str">
        <f>IF(D14093&lt;=18,"LOW (1-18)","HIGH (19-36)")</f>
        <v>LOW (1-18)</v>
      </c>
      <c r="G14093">
        <f>INT((D14093-1)/6)+1</f>
        <v>2</v>
      </c>
      <c r="H14093">
        <f>MOD(D14093-1,6)+1</f>
        <v>3</v>
      </c>
      <c r="I14093">
        <f>37-D14093</f>
        <v>28</v>
      </c>
      <c r="J14093">
        <f>ABS(D14093-D14094)</f>
        <v>10</v>
      </c>
      <c r="K14093">
        <f>AVERAGE(D14093:D14097)</f>
        <v>9</v>
      </c>
      <c r="L14093">
        <f>AVERAGE(D14093:D14112)</f>
        <v>9</v>
      </c>
      <c r="M14093">
        <f>K14093-L14093</f>
        <v>0</v>
      </c>
      <c r="N14093" t="str">
        <f>IF(K14093&gt;L14093,"HIGH ZONE BIAS",IF(K14093&lt;L14093,"LOW ZONE BIAS","EQUILIBRIUM"))</f>
        <v>EQUILIBRIUM</v>
      </c>
    </row>
    <row r="14094">
      <c r="A14094">
        <v>13470</v>
      </c>
      <c r="B14094" t="str">
        <v>2014-11-25</v>
      </c>
      <c r="C14094" t="str">
        <v>Midday</v>
      </c>
      <c r="D14094">
        <v>19</v>
      </c>
      <c r="E14094" t="str">
        <f>IF(MOD(D14094,2)=0,"EVEN","ODD")</f>
        <v>ODD</v>
      </c>
      <c r="F14094" t="str">
        <f>IF(D14094&lt;=18,"LOW (1-18)","HIGH (19-36)")</f>
        <v>HIGH (19-36)</v>
      </c>
      <c r="G14094">
        <f>INT((D14094-1)/6)+1</f>
        <v>4</v>
      </c>
      <c r="H14094">
        <f>MOD(D14094-1,6)+1</f>
        <v>1</v>
      </c>
      <c r="I14094">
        <f>37-D14094</f>
        <v>18</v>
      </c>
      <c r="J14094">
        <f>ABS(D14094-D14095)</f>
        <v>0</v>
      </c>
      <c r="K14094">
        <f>AVERAGE(D14094:D14098)</f>
        <v>19</v>
      </c>
      <c r="L14094">
        <f>AVERAGE(D14094:D14113)</f>
        <v>19</v>
      </c>
      <c r="M14094">
        <f>K14094-L14094</f>
        <v>0</v>
      </c>
      <c r="N14094" t="str">
        <f>IF(K14094&gt;L14094,"HIGH ZONE BIAS",IF(K14094&lt;L14094,"LOW ZONE BIAS","EQUILIBRIUM"))</f>
        <v>EQUILIBRIUM</v>
      </c>
    </row>
    <row r="14095">
      <c r="A14095">
        <v>13469</v>
      </c>
      <c r="B14095" t="str">
        <v>2014-11-25</v>
      </c>
      <c r="C14095" t="str">
        <v>Morning</v>
      </c>
      <c r="D14095">
        <v>19</v>
      </c>
      <c r="E14095" t="str">
        <f>IF(MOD(D14095,2)=0,"EVEN","ODD")</f>
        <v>ODD</v>
      </c>
      <c r="F14095" t="str">
        <f>IF(D14095&lt;=18,"LOW (1-18)","HIGH (19-36)")</f>
        <v>HIGH (19-36)</v>
      </c>
      <c r="G14095">
        <f>INT((D14095-1)/6)+1</f>
        <v>4</v>
      </c>
      <c r="H14095">
        <f>MOD(D14095-1,6)+1</f>
        <v>1</v>
      </c>
      <c r="I14095">
        <f>37-D14095</f>
        <v>18</v>
      </c>
      <c r="J14095">
        <f>ABS(D14095-D14096)</f>
        <v>4</v>
      </c>
      <c r="K14095">
        <f>AVERAGE(D14095:D14099)</f>
        <v>19</v>
      </c>
      <c r="L14095">
        <f>AVERAGE(D14095:D14114)</f>
        <v>19</v>
      </c>
      <c r="M14095">
        <f>K14095-L14095</f>
        <v>0</v>
      </c>
      <c r="N14095" t="str">
        <f>IF(K14095&gt;L14095,"HIGH ZONE BIAS",IF(K14095&lt;L14095,"LOW ZONE BIAS","EQUILIBRIUM"))</f>
        <v>EQUILIBRIUM</v>
      </c>
    </row>
    <row r="14096">
      <c r="A14096">
        <v>13468</v>
      </c>
      <c r="B14096" t="str">
        <v>2014-11-24</v>
      </c>
      <c r="C14096" t="str">
        <v>Evening</v>
      </c>
      <c r="D14096">
        <v>15</v>
      </c>
      <c r="E14096" t="str">
        <f>IF(MOD(D14096,2)=0,"EVEN","ODD")</f>
        <v>ODD</v>
      </c>
      <c r="F14096" t="str">
        <f>IF(D14096&lt;=18,"LOW (1-18)","HIGH (19-36)")</f>
        <v>LOW (1-18)</v>
      </c>
      <c r="G14096">
        <f>INT((D14096-1)/6)+1</f>
        <v>3</v>
      </c>
      <c r="H14096">
        <f>MOD(D14096-1,6)+1</f>
        <v>3</v>
      </c>
      <c r="I14096">
        <f>37-D14096</f>
        <v>22</v>
      </c>
      <c r="J14096">
        <f>ABS(D14096-D14097)</f>
        <v>1</v>
      </c>
      <c r="K14096">
        <f>AVERAGE(D14096:D14100)</f>
        <v>15</v>
      </c>
      <c r="L14096">
        <f>AVERAGE(D14096:D14115)</f>
        <v>15</v>
      </c>
      <c r="M14096">
        <f>K14096-L14096</f>
        <v>0</v>
      </c>
      <c r="N14096" t="str">
        <f>IF(K14096&gt;L14096,"HIGH ZONE BIAS",IF(K14096&lt;L14096,"LOW ZONE BIAS","EQUILIBRIUM"))</f>
        <v>EQUILIBRIUM</v>
      </c>
    </row>
    <row r="14097">
      <c r="A14097">
        <v>13467</v>
      </c>
      <c r="B14097" t="str">
        <v>2014-11-24</v>
      </c>
      <c r="C14097" t="str">
        <v>Midday</v>
      </c>
      <c r="D14097">
        <v>14</v>
      </c>
      <c r="E14097" t="str">
        <f>IF(MOD(D14097,2)=0,"EVEN","ODD")</f>
        <v>EVEN</v>
      </c>
      <c r="F14097" t="str">
        <f>IF(D14097&lt;=18,"LOW (1-18)","HIGH (19-36)")</f>
        <v>LOW (1-18)</v>
      </c>
      <c r="G14097">
        <f>INT((D14097-1)/6)+1</f>
        <v>3</v>
      </c>
      <c r="H14097">
        <f>MOD(D14097-1,6)+1</f>
        <v>2</v>
      </c>
      <c r="I14097">
        <f>37-D14097</f>
        <v>23</v>
      </c>
      <c r="J14097">
        <f>ABS(D14097-D14098)</f>
        <v>5</v>
      </c>
      <c r="K14097">
        <f>AVERAGE(D14097:D14101)</f>
        <v>14</v>
      </c>
      <c r="L14097">
        <f>AVERAGE(D14097:D14116)</f>
        <v>14</v>
      </c>
      <c r="M14097">
        <f>K14097-L14097</f>
        <v>0</v>
      </c>
      <c r="N14097" t="str">
        <f>IF(K14097&gt;L14097,"HIGH ZONE BIAS",IF(K14097&lt;L14097,"LOW ZONE BIAS","EQUILIBRIUM"))</f>
        <v>EQUILIBRIUM</v>
      </c>
    </row>
    <row r="14098">
      <c r="A14098">
        <v>13466</v>
      </c>
      <c r="B14098" t="str">
        <v>2014-11-24</v>
      </c>
      <c r="C14098" t="str">
        <v>Morning</v>
      </c>
      <c r="D14098">
        <v>9</v>
      </c>
      <c r="E14098" t="str">
        <f>IF(MOD(D14098,2)=0,"EVEN","ODD")</f>
        <v>ODD</v>
      </c>
      <c r="F14098" t="str">
        <f>IF(D14098&lt;=18,"LOW (1-18)","HIGH (19-36)")</f>
        <v>LOW (1-18)</v>
      </c>
      <c r="G14098">
        <f>INT((D14098-1)/6)+1</f>
        <v>2</v>
      </c>
      <c r="H14098">
        <f>MOD(D14098-1,6)+1</f>
        <v>3</v>
      </c>
      <c r="I14098">
        <f>37-D14098</f>
        <v>28</v>
      </c>
      <c r="J14098">
        <f>ABS(D14098-D14099)</f>
        <v>4</v>
      </c>
      <c r="K14098">
        <f>AVERAGE(D14098:D14102)</f>
        <v>9</v>
      </c>
      <c r="L14098">
        <f>AVERAGE(D14098:D14117)</f>
        <v>9</v>
      </c>
      <c r="M14098">
        <f>K14098-L14098</f>
        <v>0</v>
      </c>
      <c r="N14098" t="str">
        <f>IF(K14098&gt;L14098,"HIGH ZONE BIAS",IF(K14098&lt;L14098,"LOW ZONE BIAS","EQUILIBRIUM"))</f>
        <v>EQUILIBRIUM</v>
      </c>
    </row>
    <row r="14099">
      <c r="A14099">
        <v>13465</v>
      </c>
      <c r="B14099" t="str">
        <v>2014-11-22</v>
      </c>
      <c r="C14099" t="str">
        <v>Evening</v>
      </c>
      <c r="D14099">
        <v>5</v>
      </c>
      <c r="E14099" t="str">
        <f>IF(MOD(D14099,2)=0,"EVEN","ODD")</f>
        <v>ODD</v>
      </c>
      <c r="F14099" t="str">
        <f>IF(D14099&lt;=18,"LOW (1-18)","HIGH (19-36)")</f>
        <v>LOW (1-18)</v>
      </c>
      <c r="G14099">
        <f>INT((D14099-1)/6)+1</f>
        <v>1</v>
      </c>
      <c r="H14099">
        <f>MOD(D14099-1,6)+1</f>
        <v>5</v>
      </c>
      <c r="I14099">
        <f>37-D14099</f>
        <v>32</v>
      </c>
      <c r="J14099">
        <f>ABS(D14099-D14100)</f>
        <v>0</v>
      </c>
      <c r="K14099">
        <f>AVERAGE(D14099:D14103)</f>
        <v>5</v>
      </c>
      <c r="L14099">
        <f>AVERAGE(D14099:D14118)</f>
        <v>5</v>
      </c>
      <c r="M14099">
        <f>K14099-L14099</f>
        <v>0</v>
      </c>
      <c r="N14099" t="str">
        <f>IF(K14099&gt;L14099,"HIGH ZONE BIAS",IF(K14099&lt;L14099,"LOW ZONE BIAS","EQUILIBRIUM"))</f>
        <v>EQUILIBRIUM</v>
      </c>
    </row>
    <row r="14100">
      <c r="A14100">
        <v>13464</v>
      </c>
      <c r="B14100" t="str">
        <v>2014-11-22</v>
      </c>
      <c r="C14100" t="str">
        <v>Midday</v>
      </c>
      <c r="D14100">
        <v>5</v>
      </c>
      <c r="E14100" t="str">
        <f>IF(MOD(D14100,2)=0,"EVEN","ODD")</f>
        <v>ODD</v>
      </c>
      <c r="F14100" t="str">
        <f>IF(D14100&lt;=18,"LOW (1-18)","HIGH (19-36)")</f>
        <v>LOW (1-18)</v>
      </c>
      <c r="G14100">
        <f>INT((D14100-1)/6)+1</f>
        <v>1</v>
      </c>
      <c r="H14100">
        <f>MOD(D14100-1,6)+1</f>
        <v>5</v>
      </c>
      <c r="I14100">
        <f>37-D14100</f>
        <v>32</v>
      </c>
      <c r="J14100">
        <f>ABS(D14100-D14101)</f>
        <v>28</v>
      </c>
      <c r="K14100">
        <f>AVERAGE(D14100:D14104)</f>
        <v>5</v>
      </c>
      <c r="L14100">
        <f>AVERAGE(D14100:D14119)</f>
        <v>5</v>
      </c>
      <c r="M14100">
        <f>K14100-L14100</f>
        <v>0</v>
      </c>
      <c r="N14100" t="str">
        <f>IF(K14100&gt;L14100,"HIGH ZONE BIAS",IF(K14100&lt;L14100,"LOW ZONE BIAS","EQUILIBRIUM"))</f>
        <v>EQUILIBRIUM</v>
      </c>
    </row>
    <row r="14101">
      <c r="A14101">
        <v>13463</v>
      </c>
      <c r="B14101" t="str">
        <v>2014-11-22</v>
      </c>
      <c r="C14101" t="str">
        <v>Morning</v>
      </c>
      <c r="D14101">
        <v>33</v>
      </c>
      <c r="E14101" t="str">
        <f>IF(MOD(D14101,2)=0,"EVEN","ODD")</f>
        <v>ODD</v>
      </c>
      <c r="F14101" t="str">
        <f>IF(D14101&lt;=18,"LOW (1-18)","HIGH (19-36)")</f>
        <v>HIGH (19-36)</v>
      </c>
      <c r="G14101">
        <f>INT((D14101-1)/6)+1</f>
        <v>6</v>
      </c>
      <c r="H14101">
        <f>MOD(D14101-1,6)+1</f>
        <v>3</v>
      </c>
      <c r="I14101">
        <f>37-D14101</f>
        <v>4</v>
      </c>
      <c r="J14101">
        <f>ABS(D14101-D14102)</f>
        <v>10</v>
      </c>
      <c r="K14101">
        <f>AVERAGE(D14101:D14105)</f>
        <v>33</v>
      </c>
      <c r="L14101">
        <f>AVERAGE(D14101:D14120)</f>
        <v>33</v>
      </c>
      <c r="M14101">
        <f>K14101-L14101</f>
        <v>0</v>
      </c>
      <c r="N14101" t="str">
        <f>IF(K14101&gt;L14101,"HIGH ZONE BIAS",IF(K14101&lt;L14101,"LOW ZONE BIAS","EQUILIBRIUM"))</f>
        <v>EQUILIBRIUM</v>
      </c>
    </row>
    <row r="14102">
      <c r="A14102">
        <v>13462</v>
      </c>
      <c r="B14102" t="str">
        <v>2014-11-21</v>
      </c>
      <c r="C14102" t="str">
        <v>Evening</v>
      </c>
      <c r="D14102">
        <v>23</v>
      </c>
      <c r="E14102" t="str">
        <f>IF(MOD(D14102,2)=0,"EVEN","ODD")</f>
        <v>ODD</v>
      </c>
      <c r="F14102" t="str">
        <f>IF(D14102&lt;=18,"LOW (1-18)","HIGH (19-36)")</f>
        <v>HIGH (19-36)</v>
      </c>
      <c r="G14102">
        <f>INT((D14102-1)/6)+1</f>
        <v>4</v>
      </c>
      <c r="H14102">
        <f>MOD(D14102-1,6)+1</f>
        <v>5</v>
      </c>
      <c r="I14102">
        <f>37-D14102</f>
        <v>14</v>
      </c>
      <c r="J14102">
        <f>ABS(D14102-D14103)</f>
        <v>13</v>
      </c>
      <c r="K14102">
        <f>AVERAGE(D14102:D14106)</f>
        <v>23</v>
      </c>
      <c r="L14102">
        <f>AVERAGE(D14102:D14121)</f>
        <v>23</v>
      </c>
      <c r="M14102">
        <f>K14102-L14102</f>
        <v>0</v>
      </c>
      <c r="N14102" t="str">
        <f>IF(K14102&gt;L14102,"HIGH ZONE BIAS",IF(K14102&lt;L14102,"LOW ZONE BIAS","EQUILIBRIUM"))</f>
        <v>EQUILIBRIUM</v>
      </c>
    </row>
    <row r="14103">
      <c r="A14103">
        <v>13461</v>
      </c>
      <c r="B14103" t="str">
        <v>2014-11-21</v>
      </c>
      <c r="C14103" t="str">
        <v>Midday</v>
      </c>
      <c r="D14103">
        <v>10</v>
      </c>
      <c r="E14103" t="str">
        <f>IF(MOD(D14103,2)=0,"EVEN","ODD")</f>
        <v>EVEN</v>
      </c>
      <c r="F14103" t="str">
        <f>IF(D14103&lt;=18,"LOW (1-18)","HIGH (19-36)")</f>
        <v>LOW (1-18)</v>
      </c>
      <c r="G14103">
        <f>INT((D14103-1)/6)+1</f>
        <v>2</v>
      </c>
      <c r="H14103">
        <f>MOD(D14103-1,6)+1</f>
        <v>4</v>
      </c>
      <c r="I14103">
        <f>37-D14103</f>
        <v>27</v>
      </c>
      <c r="J14103">
        <f>ABS(D14103-D14104)</f>
        <v>11</v>
      </c>
      <c r="K14103">
        <f>AVERAGE(D14103:D14107)</f>
        <v>10</v>
      </c>
      <c r="L14103">
        <f>AVERAGE(D14103:D14122)</f>
        <v>10</v>
      </c>
      <c r="M14103">
        <f>K14103-L14103</f>
        <v>0</v>
      </c>
      <c r="N14103" t="str">
        <f>IF(K14103&gt;L14103,"HIGH ZONE BIAS",IF(K14103&lt;L14103,"LOW ZONE BIAS","EQUILIBRIUM"))</f>
        <v>EQUILIBRIUM</v>
      </c>
    </row>
    <row r="14104">
      <c r="A14104">
        <v>13460</v>
      </c>
      <c r="B14104" t="str">
        <v>2014-11-21</v>
      </c>
      <c r="C14104" t="str">
        <v>Morning</v>
      </c>
      <c r="D14104">
        <v>21</v>
      </c>
      <c r="E14104" t="str">
        <f>IF(MOD(D14104,2)=0,"EVEN","ODD")</f>
        <v>ODD</v>
      </c>
      <c r="F14104" t="str">
        <f>IF(D14104&lt;=18,"LOW (1-18)","HIGH (19-36)")</f>
        <v>HIGH (19-36)</v>
      </c>
      <c r="G14104">
        <f>INT((D14104-1)/6)+1</f>
        <v>4</v>
      </c>
      <c r="H14104">
        <f>MOD(D14104-1,6)+1</f>
        <v>3</v>
      </c>
      <c r="I14104">
        <f>37-D14104</f>
        <v>16</v>
      </c>
      <c r="J14104">
        <f>ABS(D14104-D14105)</f>
        <v>10</v>
      </c>
      <c r="K14104">
        <f>AVERAGE(D14104:D14108)</f>
        <v>21</v>
      </c>
      <c r="L14104">
        <f>AVERAGE(D14104:D14123)</f>
        <v>21</v>
      </c>
      <c r="M14104">
        <f>K14104-L14104</f>
        <v>0</v>
      </c>
      <c r="N14104" t="str">
        <f>IF(K14104&gt;L14104,"HIGH ZONE BIAS",IF(K14104&lt;L14104,"LOW ZONE BIAS","EQUILIBRIUM"))</f>
        <v>EQUILIBRIUM</v>
      </c>
    </row>
    <row r="14105">
      <c r="A14105">
        <v>13459</v>
      </c>
      <c r="B14105" t="str">
        <v>2014-11-20</v>
      </c>
      <c r="C14105" t="str">
        <v>Evening</v>
      </c>
      <c r="D14105">
        <v>31</v>
      </c>
      <c r="E14105" t="str">
        <f>IF(MOD(D14105,2)=0,"EVEN","ODD")</f>
        <v>ODD</v>
      </c>
      <c r="F14105" t="str">
        <f>IF(D14105&lt;=18,"LOW (1-18)","HIGH (19-36)")</f>
        <v>HIGH (19-36)</v>
      </c>
      <c r="G14105">
        <f>INT((D14105-1)/6)+1</f>
        <v>6</v>
      </c>
      <c r="H14105">
        <f>MOD(D14105-1,6)+1</f>
        <v>1</v>
      </c>
      <c r="I14105">
        <f>37-D14105</f>
        <v>6</v>
      </c>
      <c r="J14105">
        <f>ABS(D14105-D14106)</f>
        <v>1</v>
      </c>
      <c r="K14105">
        <f>AVERAGE(D14105:D14109)</f>
        <v>31</v>
      </c>
      <c r="L14105">
        <f>AVERAGE(D14105:D14124)</f>
        <v>31</v>
      </c>
      <c r="M14105">
        <f>K14105-L14105</f>
        <v>0</v>
      </c>
      <c r="N14105" t="str">
        <f>IF(K14105&gt;L14105,"HIGH ZONE BIAS",IF(K14105&lt;L14105,"LOW ZONE BIAS","EQUILIBRIUM"))</f>
        <v>EQUILIBRIUM</v>
      </c>
    </row>
    <row r="14106">
      <c r="A14106">
        <v>13458</v>
      </c>
      <c r="B14106" t="str">
        <v>2014-11-20</v>
      </c>
      <c r="C14106" t="str">
        <v>Midday</v>
      </c>
      <c r="D14106">
        <v>30</v>
      </c>
      <c r="E14106" t="str">
        <f>IF(MOD(D14106,2)=0,"EVEN","ODD")</f>
        <v>EVEN</v>
      </c>
      <c r="F14106" t="str">
        <f>IF(D14106&lt;=18,"LOW (1-18)","HIGH (19-36)")</f>
        <v>HIGH (19-36)</v>
      </c>
      <c r="G14106">
        <f>INT((D14106-1)/6)+1</f>
        <v>5</v>
      </c>
      <c r="H14106">
        <f>MOD(D14106-1,6)+1</f>
        <v>6</v>
      </c>
      <c r="I14106">
        <f>37-D14106</f>
        <v>7</v>
      </c>
      <c r="J14106">
        <f>ABS(D14106-D14107)</f>
        <v>14</v>
      </c>
      <c r="K14106">
        <f>AVERAGE(D14106:D14110)</f>
        <v>30</v>
      </c>
      <c r="L14106">
        <f>AVERAGE(D14106:D14125)</f>
        <v>30</v>
      </c>
      <c r="M14106">
        <f>K14106-L14106</f>
        <v>0</v>
      </c>
      <c r="N14106" t="str">
        <f>IF(K14106&gt;L14106,"HIGH ZONE BIAS",IF(K14106&lt;L14106,"LOW ZONE BIAS","EQUILIBRIUM"))</f>
        <v>EQUILIBRIUM</v>
      </c>
    </row>
    <row r="14107">
      <c r="A14107">
        <v>13457</v>
      </c>
      <c r="B14107" t="str">
        <v>2014-11-20</v>
      </c>
      <c r="C14107" t="str">
        <v>Morning</v>
      </c>
      <c r="D14107">
        <v>16</v>
      </c>
      <c r="E14107" t="str">
        <f>IF(MOD(D14107,2)=0,"EVEN","ODD")</f>
        <v>EVEN</v>
      </c>
      <c r="F14107" t="str">
        <f>IF(D14107&lt;=18,"LOW (1-18)","HIGH (19-36)")</f>
        <v>LOW (1-18)</v>
      </c>
      <c r="G14107">
        <f>INT((D14107-1)/6)+1</f>
        <v>3</v>
      </c>
      <c r="H14107">
        <f>MOD(D14107-1,6)+1</f>
        <v>4</v>
      </c>
      <c r="I14107">
        <f>37-D14107</f>
        <v>21</v>
      </c>
      <c r="J14107">
        <f>ABS(D14107-D14108)</f>
        <v>5</v>
      </c>
      <c r="K14107">
        <f>AVERAGE(D14107:D14111)</f>
        <v>16</v>
      </c>
      <c r="L14107">
        <f>AVERAGE(D14107:D14126)</f>
        <v>16</v>
      </c>
      <c r="M14107">
        <f>K14107-L14107</f>
        <v>0</v>
      </c>
      <c r="N14107" t="str">
        <f>IF(K14107&gt;L14107,"HIGH ZONE BIAS",IF(K14107&lt;L14107,"LOW ZONE BIAS","EQUILIBRIUM"))</f>
        <v>EQUILIBRIUM</v>
      </c>
    </row>
    <row r="14108">
      <c r="A14108">
        <v>13456</v>
      </c>
      <c r="B14108" t="str">
        <v>2014-11-19</v>
      </c>
      <c r="C14108" t="str">
        <v>Evening</v>
      </c>
      <c r="D14108">
        <v>21</v>
      </c>
      <c r="E14108" t="str">
        <f>IF(MOD(D14108,2)=0,"EVEN","ODD")</f>
        <v>ODD</v>
      </c>
      <c r="F14108" t="str">
        <f>IF(D14108&lt;=18,"LOW (1-18)","HIGH (19-36)")</f>
        <v>HIGH (19-36)</v>
      </c>
      <c r="G14108">
        <f>INT((D14108-1)/6)+1</f>
        <v>4</v>
      </c>
      <c r="H14108">
        <f>MOD(D14108-1,6)+1</f>
        <v>3</v>
      </c>
      <c r="I14108">
        <f>37-D14108</f>
        <v>16</v>
      </c>
      <c r="J14108">
        <f>ABS(D14108-D14109)</f>
        <v>4</v>
      </c>
      <c r="K14108">
        <f>AVERAGE(D14108:D14112)</f>
        <v>21</v>
      </c>
      <c r="L14108">
        <f>AVERAGE(D14108:D14127)</f>
        <v>21</v>
      </c>
      <c r="M14108">
        <f>K14108-L14108</f>
        <v>0</v>
      </c>
      <c r="N14108" t="str">
        <f>IF(K14108&gt;L14108,"HIGH ZONE BIAS",IF(K14108&lt;L14108,"LOW ZONE BIAS","EQUILIBRIUM"))</f>
        <v>EQUILIBRIUM</v>
      </c>
    </row>
    <row r="14109">
      <c r="A14109">
        <v>13455</v>
      </c>
      <c r="B14109" t="str">
        <v>2014-11-19</v>
      </c>
      <c r="C14109" t="str">
        <v>Midday</v>
      </c>
      <c r="D14109">
        <v>17</v>
      </c>
      <c r="E14109" t="str">
        <f>IF(MOD(D14109,2)=0,"EVEN","ODD")</f>
        <v>ODD</v>
      </c>
      <c r="F14109" t="str">
        <f>IF(D14109&lt;=18,"LOW (1-18)","HIGH (19-36)")</f>
        <v>LOW (1-18)</v>
      </c>
      <c r="G14109">
        <f>INT((D14109-1)/6)+1</f>
        <v>3</v>
      </c>
      <c r="H14109">
        <f>MOD(D14109-1,6)+1</f>
        <v>5</v>
      </c>
      <c r="I14109">
        <f>37-D14109</f>
        <v>20</v>
      </c>
      <c r="J14109">
        <f>ABS(D14109-D14110)</f>
        <v>19</v>
      </c>
      <c r="K14109">
        <f>AVERAGE(D14109:D14113)</f>
        <v>17</v>
      </c>
      <c r="L14109">
        <f>AVERAGE(D14109:D14128)</f>
        <v>17</v>
      </c>
      <c r="M14109">
        <f>K14109-L14109</f>
        <v>0</v>
      </c>
      <c r="N14109" t="str">
        <f>IF(K14109&gt;L14109,"HIGH ZONE BIAS",IF(K14109&lt;L14109,"LOW ZONE BIAS","EQUILIBRIUM"))</f>
        <v>EQUILIBRIUM</v>
      </c>
    </row>
    <row r="14110">
      <c r="A14110">
        <v>13454</v>
      </c>
      <c r="B14110" t="str">
        <v>2014-11-19</v>
      </c>
      <c r="C14110" t="str">
        <v>Morning</v>
      </c>
      <c r="D14110">
        <v>36</v>
      </c>
      <c r="E14110" t="str">
        <f>IF(MOD(D14110,2)=0,"EVEN","ODD")</f>
        <v>EVEN</v>
      </c>
      <c r="F14110" t="str">
        <f>IF(D14110&lt;=18,"LOW (1-18)","HIGH (19-36)")</f>
        <v>HIGH (19-36)</v>
      </c>
      <c r="G14110">
        <f>INT((D14110-1)/6)+1</f>
        <v>6</v>
      </c>
      <c r="H14110">
        <f>MOD(D14110-1,6)+1</f>
        <v>6</v>
      </c>
      <c r="I14110">
        <f>37-D14110</f>
        <v>1</v>
      </c>
      <c r="J14110">
        <f>ABS(D14110-D14111)</f>
        <v>16</v>
      </c>
      <c r="K14110">
        <f>AVERAGE(D14110:D14114)</f>
        <v>36</v>
      </c>
      <c r="L14110">
        <f>AVERAGE(D14110:D14129)</f>
        <v>36</v>
      </c>
      <c r="M14110">
        <f>K14110-L14110</f>
        <v>0</v>
      </c>
      <c r="N14110" t="str">
        <f>IF(K14110&gt;L14110,"HIGH ZONE BIAS",IF(K14110&lt;L14110,"LOW ZONE BIAS","EQUILIBRIUM"))</f>
        <v>EQUILIBRIUM</v>
      </c>
    </row>
    <row r="14111">
      <c r="A14111">
        <v>13453</v>
      </c>
      <c r="B14111" t="str">
        <v>2014-11-18</v>
      </c>
      <c r="C14111" t="str">
        <v>Evening</v>
      </c>
      <c r="D14111">
        <v>20</v>
      </c>
      <c r="E14111" t="str">
        <f>IF(MOD(D14111,2)=0,"EVEN","ODD")</f>
        <v>EVEN</v>
      </c>
      <c r="F14111" t="str">
        <f>IF(D14111&lt;=18,"LOW (1-18)","HIGH (19-36)")</f>
        <v>HIGH (19-36)</v>
      </c>
      <c r="G14111">
        <f>INT((D14111-1)/6)+1</f>
        <v>4</v>
      </c>
      <c r="H14111">
        <f>MOD(D14111-1,6)+1</f>
        <v>2</v>
      </c>
      <c r="I14111">
        <f>37-D14111</f>
        <v>17</v>
      </c>
      <c r="J14111">
        <f>ABS(D14111-D14112)</f>
        <v>14</v>
      </c>
      <c r="K14111">
        <f>AVERAGE(D14111:D14115)</f>
        <v>20</v>
      </c>
      <c r="L14111">
        <f>AVERAGE(D14111:D14130)</f>
        <v>20</v>
      </c>
      <c r="M14111">
        <f>K14111-L14111</f>
        <v>0</v>
      </c>
      <c r="N14111" t="str">
        <f>IF(K14111&gt;L14111,"HIGH ZONE BIAS",IF(K14111&lt;L14111,"LOW ZONE BIAS","EQUILIBRIUM"))</f>
        <v>EQUILIBRIUM</v>
      </c>
    </row>
    <row r="14112">
      <c r="A14112">
        <v>13452</v>
      </c>
      <c r="B14112" t="str">
        <v>2014-11-18</v>
      </c>
      <c r="C14112" t="str">
        <v>Midday</v>
      </c>
      <c r="D14112">
        <v>6</v>
      </c>
      <c r="E14112" t="str">
        <f>IF(MOD(D14112,2)=0,"EVEN","ODD")</f>
        <v>EVEN</v>
      </c>
      <c r="F14112" t="str">
        <f>IF(D14112&lt;=18,"LOW (1-18)","HIGH (19-36)")</f>
        <v>LOW (1-18)</v>
      </c>
      <c r="G14112">
        <f>INT((D14112-1)/6)+1</f>
        <v>1</v>
      </c>
      <c r="H14112">
        <f>MOD(D14112-1,6)+1</f>
        <v>6</v>
      </c>
      <c r="I14112">
        <f>37-D14112</f>
        <v>31</v>
      </c>
      <c r="J14112">
        <f>ABS(D14112-D14113)</f>
        <v>4</v>
      </c>
      <c r="K14112">
        <f>AVERAGE(D14112:D14116)</f>
        <v>6</v>
      </c>
      <c r="L14112">
        <f>AVERAGE(D14112:D14131)</f>
        <v>6</v>
      </c>
      <c r="M14112">
        <f>K14112-L14112</f>
        <v>0</v>
      </c>
      <c r="N14112" t="str">
        <f>IF(K14112&gt;L14112,"HIGH ZONE BIAS",IF(K14112&lt;L14112,"LOW ZONE BIAS","EQUILIBRIUM"))</f>
        <v>EQUILIBRIUM</v>
      </c>
    </row>
    <row r="14113">
      <c r="A14113">
        <v>13451</v>
      </c>
      <c r="B14113" t="str">
        <v>2014-11-18</v>
      </c>
      <c r="C14113" t="str">
        <v>Morning</v>
      </c>
      <c r="D14113">
        <v>10</v>
      </c>
      <c r="E14113" t="str">
        <f>IF(MOD(D14113,2)=0,"EVEN","ODD")</f>
        <v>EVEN</v>
      </c>
      <c r="F14113" t="str">
        <f>IF(D14113&lt;=18,"LOW (1-18)","HIGH (19-36)")</f>
        <v>LOW (1-18)</v>
      </c>
      <c r="G14113">
        <f>INT((D14113-1)/6)+1</f>
        <v>2</v>
      </c>
      <c r="H14113">
        <f>MOD(D14113-1,6)+1</f>
        <v>4</v>
      </c>
      <c r="I14113">
        <f>37-D14113</f>
        <v>27</v>
      </c>
      <c r="J14113">
        <f>ABS(D14113-D14114)</f>
        <v>20</v>
      </c>
      <c r="K14113">
        <f>AVERAGE(D14113:D14117)</f>
        <v>10</v>
      </c>
      <c r="L14113">
        <f>AVERAGE(D14113:D14132)</f>
        <v>10</v>
      </c>
      <c r="M14113">
        <f>K14113-L14113</f>
        <v>0</v>
      </c>
      <c r="N14113" t="str">
        <f>IF(K14113&gt;L14113,"HIGH ZONE BIAS",IF(K14113&lt;L14113,"LOW ZONE BIAS","EQUILIBRIUM"))</f>
        <v>EQUILIBRIUM</v>
      </c>
    </row>
    <row r="14114">
      <c r="A14114">
        <v>13449</v>
      </c>
      <c r="B14114" t="str">
        <v>2014-11-17</v>
      </c>
      <c r="C14114" t="str">
        <v>Midday</v>
      </c>
      <c r="D14114">
        <v>30</v>
      </c>
      <c r="E14114" t="str">
        <f>IF(MOD(D14114,2)=0,"EVEN","ODD")</f>
        <v>EVEN</v>
      </c>
      <c r="F14114" t="str">
        <f>IF(D14114&lt;=18,"LOW (1-18)","HIGH (19-36)")</f>
        <v>HIGH (19-36)</v>
      </c>
      <c r="G14114">
        <f>INT((D14114-1)/6)+1</f>
        <v>5</v>
      </c>
      <c r="H14114">
        <f>MOD(D14114-1,6)+1</f>
        <v>6</v>
      </c>
      <c r="I14114">
        <f>37-D14114</f>
        <v>7</v>
      </c>
      <c r="J14114">
        <f>ABS(D14114-D14115)</f>
        <v>18</v>
      </c>
      <c r="K14114">
        <f>AVERAGE(D14114:D14118)</f>
        <v>30</v>
      </c>
      <c r="L14114">
        <f>AVERAGE(D14114:D14133)</f>
        <v>30</v>
      </c>
      <c r="M14114">
        <f>K14114-L14114</f>
        <v>0</v>
      </c>
      <c r="N14114" t="str">
        <f>IF(K14114&gt;L14114,"HIGH ZONE BIAS",IF(K14114&lt;L14114,"LOW ZONE BIAS","EQUILIBRIUM"))</f>
        <v>EQUILIBRIUM</v>
      </c>
    </row>
    <row r="14115">
      <c r="A14115">
        <v>13448</v>
      </c>
      <c r="B14115" t="str">
        <v>2014-11-17</v>
      </c>
      <c r="C14115" t="str">
        <v>Morning</v>
      </c>
      <c r="D14115">
        <v>12</v>
      </c>
      <c r="E14115" t="str">
        <f>IF(MOD(D14115,2)=0,"EVEN","ODD")</f>
        <v>EVEN</v>
      </c>
      <c r="F14115" t="str">
        <f>IF(D14115&lt;=18,"LOW (1-18)","HIGH (19-36)")</f>
        <v>LOW (1-18)</v>
      </c>
      <c r="G14115">
        <f>INT((D14115-1)/6)+1</f>
        <v>2</v>
      </c>
      <c r="H14115">
        <f>MOD(D14115-1,6)+1</f>
        <v>6</v>
      </c>
      <c r="I14115">
        <f>37-D14115</f>
        <v>25</v>
      </c>
      <c r="J14115">
        <f>ABS(D14115-D14116)</f>
        <v>8</v>
      </c>
      <c r="K14115">
        <f>AVERAGE(D14115:D14119)</f>
        <v>12</v>
      </c>
      <c r="L14115">
        <f>AVERAGE(D14115:D14134)</f>
        <v>12</v>
      </c>
      <c r="M14115">
        <f>K14115-L14115</f>
        <v>0</v>
      </c>
      <c r="N14115" t="str">
        <f>IF(K14115&gt;L14115,"HIGH ZONE BIAS",IF(K14115&lt;L14115,"LOW ZONE BIAS","EQUILIBRIUM"))</f>
        <v>EQUILIBRIUM</v>
      </c>
    </row>
    <row r="14116">
      <c r="A14116">
        <v>13447</v>
      </c>
      <c r="B14116" t="str">
        <v>2014-11-15</v>
      </c>
      <c r="C14116" t="str">
        <v>Evening</v>
      </c>
      <c r="D14116">
        <v>20</v>
      </c>
      <c r="E14116" t="str">
        <f>IF(MOD(D14116,2)=0,"EVEN","ODD")</f>
        <v>EVEN</v>
      </c>
      <c r="F14116" t="str">
        <f>IF(D14116&lt;=18,"LOW (1-18)","HIGH (19-36)")</f>
        <v>HIGH (19-36)</v>
      </c>
      <c r="G14116">
        <f>INT((D14116-1)/6)+1</f>
        <v>4</v>
      </c>
      <c r="H14116">
        <f>MOD(D14116-1,6)+1</f>
        <v>2</v>
      </c>
      <c r="I14116">
        <f>37-D14116</f>
        <v>17</v>
      </c>
      <c r="J14116">
        <f>ABS(D14116-D14117)</f>
        <v>0</v>
      </c>
      <c r="K14116">
        <f>AVERAGE(D14116:D14120)</f>
        <v>20</v>
      </c>
      <c r="L14116">
        <f>AVERAGE(D14116:D14135)</f>
        <v>20</v>
      </c>
      <c r="M14116">
        <f>K14116-L14116</f>
        <v>0</v>
      </c>
      <c r="N14116" t="str">
        <f>IF(K14116&gt;L14116,"HIGH ZONE BIAS",IF(K14116&lt;L14116,"LOW ZONE BIAS","EQUILIBRIUM"))</f>
        <v>EQUILIBRIUM</v>
      </c>
    </row>
    <row r="14117">
      <c r="A14117">
        <v>13446</v>
      </c>
      <c r="B14117" t="str">
        <v>2014-11-15</v>
      </c>
      <c r="C14117" t="str">
        <v>Midday</v>
      </c>
      <c r="D14117">
        <v>20</v>
      </c>
      <c r="E14117" t="str">
        <f>IF(MOD(D14117,2)=0,"EVEN","ODD")</f>
        <v>EVEN</v>
      </c>
      <c r="F14117" t="str">
        <f>IF(D14117&lt;=18,"LOW (1-18)","HIGH (19-36)")</f>
        <v>HIGH (19-36)</v>
      </c>
      <c r="G14117">
        <f>INT((D14117-1)/6)+1</f>
        <v>4</v>
      </c>
      <c r="H14117">
        <f>MOD(D14117-1,6)+1</f>
        <v>2</v>
      </c>
      <c r="I14117">
        <f>37-D14117</f>
        <v>17</v>
      </c>
      <c r="J14117">
        <f>ABS(D14117-D14118)</f>
        <v>2</v>
      </c>
      <c r="K14117">
        <f>AVERAGE(D14117:D14121)</f>
        <v>20</v>
      </c>
      <c r="L14117">
        <f>AVERAGE(D14117:D14136)</f>
        <v>20</v>
      </c>
      <c r="M14117">
        <f>K14117-L14117</f>
        <v>0</v>
      </c>
      <c r="N14117" t="str">
        <f>IF(K14117&gt;L14117,"HIGH ZONE BIAS",IF(K14117&lt;L14117,"LOW ZONE BIAS","EQUILIBRIUM"))</f>
        <v>EQUILIBRIUM</v>
      </c>
    </row>
    <row r="14118">
      <c r="A14118">
        <v>13445</v>
      </c>
      <c r="B14118" t="str">
        <v>2014-11-15</v>
      </c>
      <c r="C14118" t="str">
        <v>Morning</v>
      </c>
      <c r="D14118">
        <v>18</v>
      </c>
      <c r="E14118" t="str">
        <f>IF(MOD(D14118,2)=0,"EVEN","ODD")</f>
        <v>EVEN</v>
      </c>
      <c r="F14118" t="str">
        <f>IF(D14118&lt;=18,"LOW (1-18)","HIGH (19-36)")</f>
        <v>LOW (1-18)</v>
      </c>
      <c r="G14118">
        <f>INT((D14118-1)/6)+1</f>
        <v>3</v>
      </c>
      <c r="H14118">
        <f>MOD(D14118-1,6)+1</f>
        <v>6</v>
      </c>
      <c r="I14118">
        <f>37-D14118</f>
        <v>19</v>
      </c>
      <c r="J14118">
        <f>ABS(D14118-D14119)</f>
        <v>4</v>
      </c>
      <c r="K14118">
        <f>AVERAGE(D14118:D14122)</f>
        <v>18</v>
      </c>
      <c r="L14118">
        <f>AVERAGE(D14118:D14137)</f>
        <v>18</v>
      </c>
      <c r="M14118">
        <f>K14118-L14118</f>
        <v>0</v>
      </c>
      <c r="N14118" t="str">
        <f>IF(K14118&gt;L14118,"HIGH ZONE BIAS",IF(K14118&lt;L14118,"LOW ZONE BIAS","EQUILIBRIUM"))</f>
        <v>EQUILIBRIUM</v>
      </c>
    </row>
    <row r="14119">
      <c r="A14119">
        <v>13444</v>
      </c>
      <c r="B14119" t="str">
        <v>2014-11-14</v>
      </c>
      <c r="C14119" t="str">
        <v>Evening</v>
      </c>
      <c r="D14119">
        <v>22</v>
      </c>
      <c r="E14119" t="str">
        <f>IF(MOD(D14119,2)=0,"EVEN","ODD")</f>
        <v>EVEN</v>
      </c>
      <c r="F14119" t="str">
        <f>IF(D14119&lt;=18,"LOW (1-18)","HIGH (19-36)")</f>
        <v>HIGH (19-36)</v>
      </c>
      <c r="G14119">
        <f>INT((D14119-1)/6)+1</f>
        <v>4</v>
      </c>
      <c r="H14119">
        <f>MOD(D14119-1,6)+1</f>
        <v>4</v>
      </c>
      <c r="I14119">
        <f>37-D14119</f>
        <v>15</v>
      </c>
      <c r="J14119">
        <f>ABS(D14119-D14120)</f>
        <v>6</v>
      </c>
      <c r="K14119">
        <f>AVERAGE(D14119:D14123)</f>
        <v>22</v>
      </c>
      <c r="L14119">
        <f>AVERAGE(D14119:D14138)</f>
        <v>22</v>
      </c>
      <c r="M14119">
        <f>K14119-L14119</f>
        <v>0</v>
      </c>
      <c r="N14119" t="str">
        <f>IF(K14119&gt;L14119,"HIGH ZONE BIAS",IF(K14119&lt;L14119,"LOW ZONE BIAS","EQUILIBRIUM"))</f>
        <v>EQUILIBRIUM</v>
      </c>
    </row>
    <row r="14120">
      <c r="A14120">
        <v>13443</v>
      </c>
      <c r="B14120" t="str">
        <v>2014-11-14</v>
      </c>
      <c r="C14120" t="str">
        <v>Midday</v>
      </c>
      <c r="D14120">
        <v>28</v>
      </c>
      <c r="E14120" t="str">
        <f>IF(MOD(D14120,2)=0,"EVEN","ODD")</f>
        <v>EVEN</v>
      </c>
      <c r="F14120" t="str">
        <f>IF(D14120&lt;=18,"LOW (1-18)","HIGH (19-36)")</f>
        <v>HIGH (19-36)</v>
      </c>
      <c r="G14120">
        <f>INT((D14120-1)/6)+1</f>
        <v>5</v>
      </c>
      <c r="H14120">
        <f>MOD(D14120-1,6)+1</f>
        <v>4</v>
      </c>
      <c r="I14120">
        <f>37-D14120</f>
        <v>9</v>
      </c>
      <c r="J14120">
        <f>ABS(D14120-D14121)</f>
        <v>14</v>
      </c>
      <c r="K14120">
        <f>AVERAGE(D14120:D14124)</f>
        <v>28</v>
      </c>
      <c r="L14120">
        <f>AVERAGE(D14120:D14139)</f>
        <v>28</v>
      </c>
      <c r="M14120">
        <f>K14120-L14120</f>
        <v>0</v>
      </c>
      <c r="N14120" t="str">
        <f>IF(K14120&gt;L14120,"HIGH ZONE BIAS",IF(K14120&lt;L14120,"LOW ZONE BIAS","EQUILIBRIUM"))</f>
        <v>EQUILIBRIUM</v>
      </c>
    </row>
    <row r="14121">
      <c r="A14121">
        <v>13442</v>
      </c>
      <c r="B14121" t="str">
        <v>2014-11-14</v>
      </c>
      <c r="C14121" t="str">
        <v>Morning</v>
      </c>
      <c r="D14121">
        <v>14</v>
      </c>
      <c r="E14121" t="str">
        <f>IF(MOD(D14121,2)=0,"EVEN","ODD")</f>
        <v>EVEN</v>
      </c>
      <c r="F14121" t="str">
        <f>IF(D14121&lt;=18,"LOW (1-18)","HIGH (19-36)")</f>
        <v>LOW (1-18)</v>
      </c>
      <c r="G14121">
        <f>INT((D14121-1)/6)+1</f>
        <v>3</v>
      </c>
      <c r="H14121">
        <f>MOD(D14121-1,6)+1</f>
        <v>2</v>
      </c>
      <c r="I14121">
        <f>37-D14121</f>
        <v>23</v>
      </c>
      <c r="J14121">
        <f>ABS(D14121-D14122)</f>
        <v>16</v>
      </c>
      <c r="K14121">
        <f>AVERAGE(D14121:D14125)</f>
        <v>14</v>
      </c>
      <c r="L14121">
        <f>AVERAGE(D14121:D14140)</f>
        <v>14</v>
      </c>
      <c r="M14121">
        <f>K14121-L14121</f>
        <v>0</v>
      </c>
      <c r="N14121" t="str">
        <f>IF(K14121&gt;L14121,"HIGH ZONE BIAS",IF(K14121&lt;L14121,"LOW ZONE BIAS","EQUILIBRIUM"))</f>
        <v>EQUILIBRIUM</v>
      </c>
    </row>
    <row r="14122">
      <c r="A14122">
        <v>13441</v>
      </c>
      <c r="B14122" t="str">
        <v>2014-11-13</v>
      </c>
      <c r="C14122" t="str">
        <v>Evening</v>
      </c>
      <c r="D14122">
        <v>30</v>
      </c>
      <c r="E14122" t="str">
        <f>IF(MOD(D14122,2)=0,"EVEN","ODD")</f>
        <v>EVEN</v>
      </c>
      <c r="F14122" t="str">
        <f>IF(D14122&lt;=18,"LOW (1-18)","HIGH (19-36)")</f>
        <v>HIGH (19-36)</v>
      </c>
      <c r="G14122">
        <f>INT((D14122-1)/6)+1</f>
        <v>5</v>
      </c>
      <c r="H14122">
        <f>MOD(D14122-1,6)+1</f>
        <v>6</v>
      </c>
      <c r="I14122">
        <f>37-D14122</f>
        <v>7</v>
      </c>
      <c r="J14122">
        <f>ABS(D14122-D14123)</f>
        <v>3</v>
      </c>
      <c r="K14122">
        <f>AVERAGE(D14122:D14126)</f>
        <v>30</v>
      </c>
      <c r="L14122">
        <f>AVERAGE(D14122:D14141)</f>
        <v>30</v>
      </c>
      <c r="M14122">
        <f>K14122-L14122</f>
        <v>0</v>
      </c>
      <c r="N14122" t="str">
        <f>IF(K14122&gt;L14122,"HIGH ZONE BIAS",IF(K14122&lt;L14122,"LOW ZONE BIAS","EQUILIBRIUM"))</f>
        <v>EQUILIBRIUM</v>
      </c>
    </row>
    <row r="14123">
      <c r="A14123">
        <v>13440</v>
      </c>
      <c r="B14123" t="str">
        <v>2014-11-13</v>
      </c>
      <c r="C14123" t="str">
        <v>Midday</v>
      </c>
      <c r="D14123">
        <v>33</v>
      </c>
      <c r="E14123" t="str">
        <f>IF(MOD(D14123,2)=0,"EVEN","ODD")</f>
        <v>ODD</v>
      </c>
      <c r="F14123" t="str">
        <f>IF(D14123&lt;=18,"LOW (1-18)","HIGH (19-36)")</f>
        <v>HIGH (19-36)</v>
      </c>
      <c r="G14123">
        <f>INT((D14123-1)/6)+1</f>
        <v>6</v>
      </c>
      <c r="H14123">
        <f>MOD(D14123-1,6)+1</f>
        <v>3</v>
      </c>
      <c r="I14123">
        <f>37-D14123</f>
        <v>4</v>
      </c>
      <c r="J14123">
        <f>ABS(D14123-D14124)</f>
        <v>18</v>
      </c>
      <c r="K14123">
        <f>AVERAGE(D14123:D14127)</f>
        <v>33</v>
      </c>
      <c r="L14123">
        <f>AVERAGE(D14123:D14142)</f>
        <v>33</v>
      </c>
      <c r="M14123">
        <f>K14123-L14123</f>
        <v>0</v>
      </c>
      <c r="N14123" t="str">
        <f>IF(K14123&gt;L14123,"HIGH ZONE BIAS",IF(K14123&lt;L14123,"LOW ZONE BIAS","EQUILIBRIUM"))</f>
        <v>EQUILIBRIUM</v>
      </c>
    </row>
    <row r="14124">
      <c r="A14124">
        <v>13439</v>
      </c>
      <c r="B14124" t="str">
        <v>2014-11-13</v>
      </c>
      <c r="C14124" t="str">
        <v>Morning</v>
      </c>
      <c r="D14124">
        <v>15</v>
      </c>
      <c r="E14124" t="str">
        <f>IF(MOD(D14124,2)=0,"EVEN","ODD")</f>
        <v>ODD</v>
      </c>
      <c r="F14124" t="str">
        <f>IF(D14124&lt;=18,"LOW (1-18)","HIGH (19-36)")</f>
        <v>LOW (1-18)</v>
      </c>
      <c r="G14124">
        <f>INT((D14124-1)/6)+1</f>
        <v>3</v>
      </c>
      <c r="H14124">
        <f>MOD(D14124-1,6)+1</f>
        <v>3</v>
      </c>
      <c r="I14124">
        <f>37-D14124</f>
        <v>22</v>
      </c>
      <c r="J14124">
        <f>ABS(D14124-D14125)</f>
        <v>8</v>
      </c>
      <c r="K14124">
        <f>AVERAGE(D14124:D14128)</f>
        <v>15</v>
      </c>
      <c r="L14124">
        <f>AVERAGE(D14124:D14143)</f>
        <v>15</v>
      </c>
      <c r="M14124">
        <f>K14124-L14124</f>
        <v>0</v>
      </c>
      <c r="N14124" t="str">
        <f>IF(K14124&gt;L14124,"HIGH ZONE BIAS",IF(K14124&lt;L14124,"LOW ZONE BIAS","EQUILIBRIUM"))</f>
        <v>EQUILIBRIUM</v>
      </c>
    </row>
    <row r="14125">
      <c r="A14125">
        <v>13438</v>
      </c>
      <c r="B14125" t="str">
        <v>2014-11-12</v>
      </c>
      <c r="C14125" t="str">
        <v>Evening</v>
      </c>
      <c r="D14125">
        <v>23</v>
      </c>
      <c r="E14125" t="str">
        <f>IF(MOD(D14125,2)=0,"EVEN","ODD")</f>
        <v>ODD</v>
      </c>
      <c r="F14125" t="str">
        <f>IF(D14125&lt;=18,"LOW (1-18)","HIGH (19-36)")</f>
        <v>HIGH (19-36)</v>
      </c>
      <c r="G14125">
        <f>INT((D14125-1)/6)+1</f>
        <v>4</v>
      </c>
      <c r="H14125">
        <f>MOD(D14125-1,6)+1</f>
        <v>5</v>
      </c>
      <c r="I14125">
        <f>37-D14125</f>
        <v>14</v>
      </c>
      <c r="J14125">
        <f>ABS(D14125-D14126)</f>
        <v>6</v>
      </c>
      <c r="K14125">
        <f>AVERAGE(D14125:D14129)</f>
        <v>23</v>
      </c>
      <c r="L14125">
        <f>AVERAGE(D14125:D14144)</f>
        <v>23</v>
      </c>
      <c r="M14125">
        <f>K14125-L14125</f>
        <v>0</v>
      </c>
      <c r="N14125" t="str">
        <f>IF(K14125&gt;L14125,"HIGH ZONE BIAS",IF(K14125&lt;L14125,"LOW ZONE BIAS","EQUILIBRIUM"))</f>
        <v>EQUILIBRIUM</v>
      </c>
    </row>
    <row r="14126">
      <c r="A14126">
        <v>13437</v>
      </c>
      <c r="B14126" t="str">
        <v>2014-11-12</v>
      </c>
      <c r="C14126" t="str">
        <v>Midday</v>
      </c>
      <c r="D14126">
        <v>29</v>
      </c>
      <c r="E14126" t="str">
        <f>IF(MOD(D14126,2)=0,"EVEN","ODD")</f>
        <v>ODD</v>
      </c>
      <c r="F14126" t="str">
        <f>IF(D14126&lt;=18,"LOW (1-18)","HIGH (19-36)")</f>
        <v>HIGH (19-36)</v>
      </c>
      <c r="G14126">
        <f>INT((D14126-1)/6)+1</f>
        <v>5</v>
      </c>
      <c r="H14126">
        <f>MOD(D14126-1,6)+1</f>
        <v>5</v>
      </c>
      <c r="I14126">
        <f>37-D14126</f>
        <v>8</v>
      </c>
      <c r="J14126">
        <f>ABS(D14126-D14127)</f>
        <v>6</v>
      </c>
      <c r="K14126">
        <f>AVERAGE(D14126:D14130)</f>
        <v>29</v>
      </c>
      <c r="L14126">
        <f>AVERAGE(D14126:D14145)</f>
        <v>29</v>
      </c>
      <c r="M14126">
        <f>K14126-L14126</f>
        <v>0</v>
      </c>
      <c r="N14126" t="str">
        <f>IF(K14126&gt;L14126,"HIGH ZONE BIAS",IF(K14126&lt;L14126,"LOW ZONE BIAS","EQUILIBRIUM"))</f>
        <v>EQUILIBRIUM</v>
      </c>
    </row>
    <row r="14127">
      <c r="A14127">
        <v>13436</v>
      </c>
      <c r="B14127" t="str">
        <v>2014-11-12</v>
      </c>
      <c r="C14127" t="str">
        <v>Morning</v>
      </c>
      <c r="D14127">
        <v>23</v>
      </c>
      <c r="E14127" t="str">
        <f>IF(MOD(D14127,2)=0,"EVEN","ODD")</f>
        <v>ODD</v>
      </c>
      <c r="F14127" t="str">
        <f>IF(D14127&lt;=18,"LOW (1-18)","HIGH (19-36)")</f>
        <v>HIGH (19-36)</v>
      </c>
      <c r="G14127">
        <f>INT((D14127-1)/6)+1</f>
        <v>4</v>
      </c>
      <c r="H14127">
        <f>MOD(D14127-1,6)+1</f>
        <v>5</v>
      </c>
      <c r="I14127">
        <f>37-D14127</f>
        <v>14</v>
      </c>
      <c r="J14127">
        <f>ABS(D14127-D14128)</f>
        <v>18</v>
      </c>
      <c r="K14127">
        <f>AVERAGE(D14127:D14131)</f>
        <v>23</v>
      </c>
      <c r="L14127">
        <f>AVERAGE(D14127:D14146)</f>
        <v>23</v>
      </c>
      <c r="M14127">
        <f>K14127-L14127</f>
        <v>0</v>
      </c>
      <c r="N14127" t="str">
        <f>IF(K14127&gt;L14127,"HIGH ZONE BIAS",IF(K14127&lt;L14127,"LOW ZONE BIAS","EQUILIBRIUM"))</f>
        <v>EQUILIBRIUM</v>
      </c>
    </row>
    <row r="14128">
      <c r="A14128">
        <v>13435</v>
      </c>
      <c r="B14128" t="str">
        <v>2014-11-11</v>
      </c>
      <c r="C14128" t="str">
        <v>Evening</v>
      </c>
      <c r="D14128">
        <v>5</v>
      </c>
      <c r="E14128" t="str">
        <f>IF(MOD(D14128,2)=0,"EVEN","ODD")</f>
        <v>ODD</v>
      </c>
      <c r="F14128" t="str">
        <f>IF(D14128&lt;=18,"LOW (1-18)","HIGH (19-36)")</f>
        <v>LOW (1-18)</v>
      </c>
      <c r="G14128">
        <f>INT((D14128-1)/6)+1</f>
        <v>1</v>
      </c>
      <c r="H14128">
        <f>MOD(D14128-1,6)+1</f>
        <v>5</v>
      </c>
      <c r="I14128">
        <f>37-D14128</f>
        <v>32</v>
      </c>
      <c r="J14128">
        <f>ABS(D14128-D14129)</f>
        <v>18</v>
      </c>
      <c r="K14128">
        <f>AVERAGE(D14128:D14132)</f>
        <v>5</v>
      </c>
      <c r="L14128">
        <f>AVERAGE(D14128:D14147)</f>
        <v>5</v>
      </c>
      <c r="M14128">
        <f>K14128-L14128</f>
        <v>0</v>
      </c>
      <c r="N14128" t="str">
        <f>IF(K14128&gt;L14128,"HIGH ZONE BIAS",IF(K14128&lt;L14128,"LOW ZONE BIAS","EQUILIBRIUM"))</f>
        <v>EQUILIBRIUM</v>
      </c>
    </row>
    <row r="14129">
      <c r="A14129">
        <v>13434</v>
      </c>
      <c r="B14129" t="str">
        <v>2014-11-11</v>
      </c>
      <c r="C14129" t="str">
        <v>Midday</v>
      </c>
      <c r="D14129">
        <v>23</v>
      </c>
      <c r="E14129" t="str">
        <f>IF(MOD(D14129,2)=0,"EVEN","ODD")</f>
        <v>ODD</v>
      </c>
      <c r="F14129" t="str">
        <f>IF(D14129&lt;=18,"LOW (1-18)","HIGH (19-36)")</f>
        <v>HIGH (19-36)</v>
      </c>
      <c r="G14129">
        <f>INT((D14129-1)/6)+1</f>
        <v>4</v>
      </c>
      <c r="H14129">
        <f>MOD(D14129-1,6)+1</f>
        <v>5</v>
      </c>
      <c r="I14129">
        <f>37-D14129</f>
        <v>14</v>
      </c>
      <c r="J14129">
        <f>ABS(D14129-D14130)</f>
        <v>10</v>
      </c>
      <c r="K14129">
        <f>AVERAGE(D14129:D14133)</f>
        <v>23</v>
      </c>
      <c r="L14129">
        <f>AVERAGE(D14129:D14148)</f>
        <v>23</v>
      </c>
      <c r="M14129">
        <f>K14129-L14129</f>
        <v>0</v>
      </c>
      <c r="N14129" t="str">
        <f>IF(K14129&gt;L14129,"HIGH ZONE BIAS",IF(K14129&lt;L14129,"LOW ZONE BIAS","EQUILIBRIUM"))</f>
        <v>EQUILIBRIUM</v>
      </c>
    </row>
    <row r="14130">
      <c r="A14130">
        <v>13433</v>
      </c>
      <c r="B14130" t="str">
        <v>2014-11-11</v>
      </c>
      <c r="C14130" t="str">
        <v>Morning</v>
      </c>
      <c r="D14130">
        <v>33</v>
      </c>
      <c r="E14130" t="str">
        <f>IF(MOD(D14130,2)=0,"EVEN","ODD")</f>
        <v>ODD</v>
      </c>
      <c r="F14130" t="str">
        <f>IF(D14130&lt;=18,"LOW (1-18)","HIGH (19-36)")</f>
        <v>HIGH (19-36)</v>
      </c>
      <c r="G14130">
        <f>INT((D14130-1)/6)+1</f>
        <v>6</v>
      </c>
      <c r="H14130">
        <f>MOD(D14130-1,6)+1</f>
        <v>3</v>
      </c>
      <c r="I14130">
        <f>37-D14130</f>
        <v>4</v>
      </c>
      <c r="J14130">
        <f>ABS(D14130-D14131)</f>
        <v>28</v>
      </c>
      <c r="K14130">
        <f>AVERAGE(D14130:D14134)</f>
        <v>33</v>
      </c>
      <c r="L14130">
        <f>AVERAGE(D14130:D14149)</f>
        <v>33</v>
      </c>
      <c r="M14130">
        <f>K14130-L14130</f>
        <v>0</v>
      </c>
      <c r="N14130" t="str">
        <f>IF(K14130&gt;L14130,"HIGH ZONE BIAS",IF(K14130&lt;L14130,"LOW ZONE BIAS","EQUILIBRIUM"))</f>
        <v>EQUILIBRIUM</v>
      </c>
    </row>
    <row r="14131">
      <c r="A14131">
        <v>13432</v>
      </c>
      <c r="B14131" t="str">
        <v>2014-11-10</v>
      </c>
      <c r="C14131" t="str">
        <v>Evening</v>
      </c>
      <c r="D14131">
        <v>5</v>
      </c>
      <c r="E14131" t="str">
        <f>IF(MOD(D14131,2)=0,"EVEN","ODD")</f>
        <v>ODD</v>
      </c>
      <c r="F14131" t="str">
        <f>IF(D14131&lt;=18,"LOW (1-18)","HIGH (19-36)")</f>
        <v>LOW (1-18)</v>
      </c>
      <c r="G14131">
        <f>INT((D14131-1)/6)+1</f>
        <v>1</v>
      </c>
      <c r="H14131">
        <f>MOD(D14131-1,6)+1</f>
        <v>5</v>
      </c>
      <c r="I14131">
        <f>37-D14131</f>
        <v>32</v>
      </c>
      <c r="J14131">
        <f>ABS(D14131-D14132)</f>
        <v>4</v>
      </c>
      <c r="K14131">
        <f>AVERAGE(D14131:D14135)</f>
        <v>5</v>
      </c>
      <c r="L14131">
        <f>AVERAGE(D14131:D14150)</f>
        <v>5</v>
      </c>
      <c r="M14131">
        <f>K14131-L14131</f>
        <v>0</v>
      </c>
      <c r="N14131" t="str">
        <f>IF(K14131&gt;L14131,"HIGH ZONE BIAS",IF(K14131&lt;L14131,"LOW ZONE BIAS","EQUILIBRIUM"))</f>
        <v>EQUILIBRIUM</v>
      </c>
    </row>
    <row r="14132">
      <c r="A14132">
        <v>13431</v>
      </c>
      <c r="B14132" t="str">
        <v>2014-11-10</v>
      </c>
      <c r="C14132" t="str">
        <v>Midday</v>
      </c>
      <c r="D14132">
        <v>1</v>
      </c>
      <c r="E14132" t="str">
        <f>IF(MOD(D14132,2)=0,"EVEN","ODD")</f>
        <v>ODD</v>
      </c>
      <c r="F14132" t="str">
        <f>IF(D14132&lt;=18,"LOW (1-18)","HIGH (19-36)")</f>
        <v>LOW (1-18)</v>
      </c>
      <c r="G14132">
        <f>INT((D14132-1)/6)+1</f>
        <v>1</v>
      </c>
      <c r="H14132">
        <f>MOD(D14132-1,6)+1</f>
        <v>1</v>
      </c>
      <c r="I14132">
        <f>37-D14132</f>
        <v>36</v>
      </c>
      <c r="J14132">
        <f>ABS(D14132-D14133)</f>
        <v>30</v>
      </c>
      <c r="K14132">
        <f>AVERAGE(D14132:D14136)</f>
        <v>1</v>
      </c>
      <c r="L14132">
        <f>AVERAGE(D14132:D14151)</f>
        <v>1</v>
      </c>
      <c r="M14132">
        <f>K14132-L14132</f>
        <v>0</v>
      </c>
      <c r="N14132" t="str">
        <f>IF(K14132&gt;L14132,"HIGH ZONE BIAS",IF(K14132&lt;L14132,"LOW ZONE BIAS","EQUILIBRIUM"))</f>
        <v>EQUILIBRIUM</v>
      </c>
    </row>
    <row r="14133">
      <c r="A14133">
        <v>13430</v>
      </c>
      <c r="B14133" t="str">
        <v>2014-11-10</v>
      </c>
      <c r="C14133" t="str">
        <v>Morning</v>
      </c>
      <c r="D14133">
        <v>31</v>
      </c>
      <c r="E14133" t="str">
        <f>IF(MOD(D14133,2)=0,"EVEN","ODD")</f>
        <v>ODD</v>
      </c>
      <c r="F14133" t="str">
        <f>IF(D14133&lt;=18,"LOW (1-18)","HIGH (19-36)")</f>
        <v>HIGH (19-36)</v>
      </c>
      <c r="G14133">
        <f>INT((D14133-1)/6)+1</f>
        <v>6</v>
      </c>
      <c r="H14133">
        <f>MOD(D14133-1,6)+1</f>
        <v>1</v>
      </c>
      <c r="I14133">
        <f>37-D14133</f>
        <v>6</v>
      </c>
      <c r="J14133">
        <f>ABS(D14133-D14134)</f>
        <v>17</v>
      </c>
      <c r="K14133">
        <f>AVERAGE(D14133:D14137)</f>
        <v>31</v>
      </c>
      <c r="L14133">
        <f>AVERAGE(D14133:D14152)</f>
        <v>31</v>
      </c>
      <c r="M14133">
        <f>K14133-L14133</f>
        <v>0</v>
      </c>
      <c r="N14133" t="str">
        <f>IF(K14133&gt;L14133,"HIGH ZONE BIAS",IF(K14133&lt;L14133,"LOW ZONE BIAS","EQUILIBRIUM"))</f>
        <v>EQUILIBRIUM</v>
      </c>
    </row>
    <row r="14134">
      <c r="A14134">
        <v>13429</v>
      </c>
      <c r="B14134" t="str">
        <v>2014-11-08</v>
      </c>
      <c r="C14134" t="str">
        <v>Evening</v>
      </c>
      <c r="D14134">
        <v>14</v>
      </c>
      <c r="E14134" t="str">
        <f>IF(MOD(D14134,2)=0,"EVEN","ODD")</f>
        <v>EVEN</v>
      </c>
      <c r="F14134" t="str">
        <f>IF(D14134&lt;=18,"LOW (1-18)","HIGH (19-36)")</f>
        <v>LOW (1-18)</v>
      </c>
      <c r="G14134">
        <f>INT((D14134-1)/6)+1</f>
        <v>3</v>
      </c>
      <c r="H14134">
        <f>MOD(D14134-1,6)+1</f>
        <v>2</v>
      </c>
      <c r="I14134">
        <f>37-D14134</f>
        <v>23</v>
      </c>
      <c r="J14134">
        <f>ABS(D14134-D14135)</f>
        <v>22</v>
      </c>
      <c r="K14134">
        <f>AVERAGE(D14134:D14138)</f>
        <v>14</v>
      </c>
      <c r="L14134">
        <f>AVERAGE(D14134:D14153)</f>
        <v>14</v>
      </c>
      <c r="M14134">
        <f>K14134-L14134</f>
        <v>0</v>
      </c>
      <c r="N14134" t="str">
        <f>IF(K14134&gt;L14134,"HIGH ZONE BIAS",IF(K14134&lt;L14134,"LOW ZONE BIAS","EQUILIBRIUM"))</f>
        <v>EQUILIBRIUM</v>
      </c>
    </row>
    <row r="14135">
      <c r="A14135">
        <v>13428</v>
      </c>
      <c r="B14135" t="str">
        <v>2014-11-08</v>
      </c>
      <c r="C14135" t="str">
        <v>Midday</v>
      </c>
      <c r="D14135">
        <v>36</v>
      </c>
      <c r="E14135" t="str">
        <f>IF(MOD(D14135,2)=0,"EVEN","ODD")</f>
        <v>EVEN</v>
      </c>
      <c r="F14135" t="str">
        <f>IF(D14135&lt;=18,"LOW (1-18)","HIGH (19-36)")</f>
        <v>HIGH (19-36)</v>
      </c>
      <c r="G14135">
        <f>INT((D14135-1)/6)+1</f>
        <v>6</v>
      </c>
      <c r="H14135">
        <f>MOD(D14135-1,6)+1</f>
        <v>6</v>
      </c>
      <c r="I14135">
        <f>37-D14135</f>
        <v>1</v>
      </c>
      <c r="J14135">
        <f>ABS(D14135-D14136)</f>
        <v>28</v>
      </c>
      <c r="K14135">
        <f>AVERAGE(D14135:D14139)</f>
        <v>36</v>
      </c>
      <c r="L14135">
        <f>AVERAGE(D14135:D14154)</f>
        <v>36</v>
      </c>
      <c r="M14135">
        <f>K14135-L14135</f>
        <v>0</v>
      </c>
      <c r="N14135" t="str">
        <f>IF(K14135&gt;L14135,"HIGH ZONE BIAS",IF(K14135&lt;L14135,"LOW ZONE BIAS","EQUILIBRIUM"))</f>
        <v>EQUILIBRIUM</v>
      </c>
    </row>
    <row r="14136">
      <c r="A14136">
        <v>13427</v>
      </c>
      <c r="B14136" t="str">
        <v>2014-11-08</v>
      </c>
      <c r="C14136" t="str">
        <v>Morning</v>
      </c>
      <c r="D14136">
        <v>8</v>
      </c>
      <c r="E14136" t="str">
        <f>IF(MOD(D14136,2)=0,"EVEN","ODD")</f>
        <v>EVEN</v>
      </c>
      <c r="F14136" t="str">
        <f>IF(D14136&lt;=18,"LOW (1-18)","HIGH (19-36)")</f>
        <v>LOW (1-18)</v>
      </c>
      <c r="G14136">
        <f>INT((D14136-1)/6)+1</f>
        <v>2</v>
      </c>
      <c r="H14136">
        <f>MOD(D14136-1,6)+1</f>
        <v>2</v>
      </c>
      <c r="I14136">
        <f>37-D14136</f>
        <v>29</v>
      </c>
      <c r="J14136">
        <f>ABS(D14136-D14137)</f>
        <v>11</v>
      </c>
      <c r="K14136">
        <f>AVERAGE(D14136:D14140)</f>
        <v>8</v>
      </c>
      <c r="L14136">
        <f>AVERAGE(D14136:D14155)</f>
        <v>8</v>
      </c>
      <c r="M14136">
        <f>K14136-L14136</f>
        <v>0</v>
      </c>
      <c r="N14136" t="str">
        <f>IF(K14136&gt;L14136,"HIGH ZONE BIAS",IF(K14136&lt;L14136,"LOW ZONE BIAS","EQUILIBRIUM"))</f>
        <v>EQUILIBRIUM</v>
      </c>
    </row>
    <row r="14137">
      <c r="A14137">
        <v>13426</v>
      </c>
      <c r="B14137" t="str">
        <v>2014-11-07</v>
      </c>
      <c r="C14137" t="str">
        <v>Evening</v>
      </c>
      <c r="D14137">
        <v>19</v>
      </c>
      <c r="E14137" t="str">
        <f>IF(MOD(D14137,2)=0,"EVEN","ODD")</f>
        <v>ODD</v>
      </c>
      <c r="F14137" t="str">
        <f>IF(D14137&lt;=18,"LOW (1-18)","HIGH (19-36)")</f>
        <v>HIGH (19-36)</v>
      </c>
      <c r="G14137">
        <f>INT((D14137-1)/6)+1</f>
        <v>4</v>
      </c>
      <c r="H14137">
        <f>MOD(D14137-1,6)+1</f>
        <v>1</v>
      </c>
      <c r="I14137">
        <f>37-D14137</f>
        <v>18</v>
      </c>
      <c r="J14137">
        <f>ABS(D14137-D14138)</f>
        <v>6</v>
      </c>
      <c r="K14137">
        <f>AVERAGE(D14137:D14141)</f>
        <v>19</v>
      </c>
      <c r="L14137">
        <f>AVERAGE(D14137:D14156)</f>
        <v>19</v>
      </c>
      <c r="M14137">
        <f>K14137-L14137</f>
        <v>0</v>
      </c>
      <c r="N14137" t="str">
        <f>IF(K14137&gt;L14137,"HIGH ZONE BIAS",IF(K14137&lt;L14137,"LOW ZONE BIAS","EQUILIBRIUM"))</f>
        <v>EQUILIBRIUM</v>
      </c>
    </row>
    <row r="14138">
      <c r="A14138">
        <v>13425</v>
      </c>
      <c r="B14138" t="str">
        <v>2014-11-07</v>
      </c>
      <c r="C14138" t="str">
        <v>Midday</v>
      </c>
      <c r="D14138">
        <v>13</v>
      </c>
      <c r="E14138" t="str">
        <f>IF(MOD(D14138,2)=0,"EVEN","ODD")</f>
        <v>ODD</v>
      </c>
      <c r="F14138" t="str">
        <f>IF(D14138&lt;=18,"LOW (1-18)","HIGH (19-36)")</f>
        <v>LOW (1-18)</v>
      </c>
      <c r="G14138">
        <f>INT((D14138-1)/6)+1</f>
        <v>3</v>
      </c>
      <c r="H14138">
        <f>MOD(D14138-1,6)+1</f>
        <v>1</v>
      </c>
      <c r="I14138">
        <f>37-D14138</f>
        <v>24</v>
      </c>
      <c r="J14138">
        <f>ABS(D14138-D14139)</f>
        <v>18</v>
      </c>
      <c r="K14138">
        <f>AVERAGE(D14138:D14142)</f>
        <v>13</v>
      </c>
      <c r="L14138">
        <f>AVERAGE(D14138:D14157)</f>
        <v>13</v>
      </c>
      <c r="M14138">
        <f>K14138-L14138</f>
        <v>0</v>
      </c>
      <c r="N14138" t="str">
        <f>IF(K14138&gt;L14138,"HIGH ZONE BIAS",IF(K14138&lt;L14138,"LOW ZONE BIAS","EQUILIBRIUM"))</f>
        <v>EQUILIBRIUM</v>
      </c>
    </row>
    <row r="14139">
      <c r="A14139">
        <v>13424</v>
      </c>
      <c r="B14139" t="str">
        <v>2014-11-07</v>
      </c>
      <c r="C14139" t="str">
        <v>Morning</v>
      </c>
      <c r="D14139">
        <v>31</v>
      </c>
      <c r="E14139" t="str">
        <f>IF(MOD(D14139,2)=0,"EVEN","ODD")</f>
        <v>ODD</v>
      </c>
      <c r="F14139" t="str">
        <f>IF(D14139&lt;=18,"LOW (1-18)","HIGH (19-36)")</f>
        <v>HIGH (19-36)</v>
      </c>
      <c r="G14139">
        <f>INT((D14139-1)/6)+1</f>
        <v>6</v>
      </c>
      <c r="H14139">
        <f>MOD(D14139-1,6)+1</f>
        <v>1</v>
      </c>
      <c r="I14139">
        <f>37-D14139</f>
        <v>6</v>
      </c>
      <c r="J14139">
        <f>ABS(D14139-D14140)</f>
        <v>3</v>
      </c>
      <c r="K14139">
        <f>AVERAGE(D14139:D14143)</f>
        <v>31</v>
      </c>
      <c r="L14139">
        <f>AVERAGE(D14139:D14158)</f>
        <v>31</v>
      </c>
      <c r="M14139">
        <f>K14139-L14139</f>
        <v>0</v>
      </c>
      <c r="N14139" t="str">
        <f>IF(K14139&gt;L14139,"HIGH ZONE BIAS",IF(K14139&lt;L14139,"LOW ZONE BIAS","EQUILIBRIUM"))</f>
        <v>EQUILIBRIUM</v>
      </c>
    </row>
    <row r="14140">
      <c r="A14140">
        <v>13423</v>
      </c>
      <c r="B14140" t="str">
        <v>2014-11-06</v>
      </c>
      <c r="C14140" t="str">
        <v>Evening</v>
      </c>
      <c r="D14140">
        <v>28</v>
      </c>
      <c r="E14140" t="str">
        <f>IF(MOD(D14140,2)=0,"EVEN","ODD")</f>
        <v>EVEN</v>
      </c>
      <c r="F14140" t="str">
        <f>IF(D14140&lt;=18,"LOW (1-18)","HIGH (19-36)")</f>
        <v>HIGH (19-36)</v>
      </c>
      <c r="G14140">
        <f>INT((D14140-1)/6)+1</f>
        <v>5</v>
      </c>
      <c r="H14140">
        <f>MOD(D14140-1,6)+1</f>
        <v>4</v>
      </c>
      <c r="I14140">
        <f>37-D14140</f>
        <v>9</v>
      </c>
      <c r="J14140">
        <f>ABS(D14140-D14141)</f>
        <v>3</v>
      </c>
      <c r="K14140">
        <f>AVERAGE(D14140:D14144)</f>
        <v>28</v>
      </c>
      <c r="L14140">
        <f>AVERAGE(D14140:D14159)</f>
        <v>28</v>
      </c>
      <c r="M14140">
        <f>K14140-L14140</f>
        <v>0</v>
      </c>
      <c r="N14140" t="str">
        <f>IF(K14140&gt;L14140,"HIGH ZONE BIAS",IF(K14140&lt;L14140,"LOW ZONE BIAS","EQUILIBRIUM"))</f>
        <v>EQUILIBRIUM</v>
      </c>
    </row>
    <row r="14141">
      <c r="A14141">
        <v>13422</v>
      </c>
      <c r="B14141" t="str">
        <v>2014-11-06</v>
      </c>
      <c r="C14141" t="str">
        <v>Midday</v>
      </c>
      <c r="D14141">
        <v>31</v>
      </c>
      <c r="E14141" t="str">
        <f>IF(MOD(D14141,2)=0,"EVEN","ODD")</f>
        <v>ODD</v>
      </c>
      <c r="F14141" t="str">
        <f>IF(D14141&lt;=18,"LOW (1-18)","HIGH (19-36)")</f>
        <v>HIGH (19-36)</v>
      </c>
      <c r="G14141">
        <f>INT((D14141-1)/6)+1</f>
        <v>6</v>
      </c>
      <c r="H14141">
        <f>MOD(D14141-1,6)+1</f>
        <v>1</v>
      </c>
      <c r="I14141">
        <f>37-D14141</f>
        <v>6</v>
      </c>
      <c r="J14141">
        <f>ABS(D14141-D14142)</f>
        <v>10</v>
      </c>
      <c r="K14141">
        <f>AVERAGE(D14141:D14145)</f>
        <v>31</v>
      </c>
      <c r="L14141">
        <f>AVERAGE(D14141:D14160)</f>
        <v>31</v>
      </c>
      <c r="M14141">
        <f>K14141-L14141</f>
        <v>0</v>
      </c>
      <c r="N14141" t="str">
        <f>IF(K14141&gt;L14141,"HIGH ZONE BIAS",IF(K14141&lt;L14141,"LOW ZONE BIAS","EQUILIBRIUM"))</f>
        <v>EQUILIBRIUM</v>
      </c>
    </row>
    <row r="14142">
      <c r="A14142">
        <v>13421</v>
      </c>
      <c r="B14142" t="str">
        <v>2014-11-06</v>
      </c>
      <c r="C14142" t="str">
        <v>Morning</v>
      </c>
      <c r="D14142">
        <v>21</v>
      </c>
      <c r="E14142" t="str">
        <f>IF(MOD(D14142,2)=0,"EVEN","ODD")</f>
        <v>ODD</v>
      </c>
      <c r="F14142" t="str">
        <f>IF(D14142&lt;=18,"LOW (1-18)","HIGH (19-36)")</f>
        <v>HIGH (19-36)</v>
      </c>
      <c r="G14142">
        <f>INT((D14142-1)/6)+1</f>
        <v>4</v>
      </c>
      <c r="H14142">
        <f>MOD(D14142-1,6)+1</f>
        <v>3</v>
      </c>
      <c r="I14142">
        <f>37-D14142</f>
        <v>16</v>
      </c>
      <c r="J14142">
        <f>ABS(D14142-D14143)</f>
        <v>5</v>
      </c>
      <c r="K14142">
        <f>AVERAGE(D14142:D14146)</f>
        <v>21</v>
      </c>
      <c r="L14142">
        <f>AVERAGE(D14142:D14161)</f>
        <v>21</v>
      </c>
      <c r="M14142">
        <f>K14142-L14142</f>
        <v>0</v>
      </c>
      <c r="N14142" t="str">
        <f>IF(K14142&gt;L14142,"HIGH ZONE BIAS",IF(K14142&lt;L14142,"LOW ZONE BIAS","EQUILIBRIUM"))</f>
        <v>EQUILIBRIUM</v>
      </c>
    </row>
    <row r="14143">
      <c r="A14143">
        <v>13420</v>
      </c>
      <c r="B14143" t="str">
        <v>2014-11-05</v>
      </c>
      <c r="C14143" t="str">
        <v>Evening</v>
      </c>
      <c r="D14143">
        <v>26</v>
      </c>
      <c r="E14143" t="str">
        <f>IF(MOD(D14143,2)=0,"EVEN","ODD")</f>
        <v>EVEN</v>
      </c>
      <c r="F14143" t="str">
        <f>IF(D14143&lt;=18,"LOW (1-18)","HIGH (19-36)")</f>
        <v>HIGH (19-36)</v>
      </c>
      <c r="G14143">
        <f>INT((D14143-1)/6)+1</f>
        <v>5</v>
      </c>
      <c r="H14143">
        <f>MOD(D14143-1,6)+1</f>
        <v>2</v>
      </c>
      <c r="I14143">
        <f>37-D14143</f>
        <v>11</v>
      </c>
      <c r="J14143">
        <f>ABS(D14143-D14144)</f>
        <v>13</v>
      </c>
      <c r="K14143">
        <f>AVERAGE(D14143:D14147)</f>
        <v>26</v>
      </c>
      <c r="L14143">
        <f>AVERAGE(D14143:D14162)</f>
        <v>26</v>
      </c>
      <c r="M14143">
        <f>K14143-L14143</f>
        <v>0</v>
      </c>
      <c r="N14143" t="str">
        <f>IF(K14143&gt;L14143,"HIGH ZONE BIAS",IF(K14143&lt;L14143,"LOW ZONE BIAS","EQUILIBRIUM"))</f>
        <v>EQUILIBRIUM</v>
      </c>
    </row>
    <row r="14144">
      <c r="A14144">
        <v>13419</v>
      </c>
      <c r="B14144" t="str">
        <v>2014-11-05</v>
      </c>
      <c r="C14144" t="str">
        <v>Midday</v>
      </c>
      <c r="D14144">
        <v>13</v>
      </c>
      <c r="E14144" t="str">
        <f>IF(MOD(D14144,2)=0,"EVEN","ODD")</f>
        <v>ODD</v>
      </c>
      <c r="F14144" t="str">
        <f>IF(D14144&lt;=18,"LOW (1-18)","HIGH (19-36)")</f>
        <v>LOW (1-18)</v>
      </c>
      <c r="G14144">
        <f>INT((D14144-1)/6)+1</f>
        <v>3</v>
      </c>
      <c r="H14144">
        <f>MOD(D14144-1,6)+1</f>
        <v>1</v>
      </c>
      <c r="I14144">
        <f>37-D14144</f>
        <v>24</v>
      </c>
      <c r="J14144">
        <f>ABS(D14144-D14145)</f>
        <v>4</v>
      </c>
      <c r="K14144">
        <f>AVERAGE(D14144:D14148)</f>
        <v>13</v>
      </c>
      <c r="L14144">
        <f>AVERAGE(D14144:D14163)</f>
        <v>13</v>
      </c>
      <c r="M14144">
        <f>K14144-L14144</f>
        <v>0</v>
      </c>
      <c r="N14144" t="str">
        <f>IF(K14144&gt;L14144,"HIGH ZONE BIAS",IF(K14144&lt;L14144,"LOW ZONE BIAS","EQUILIBRIUM"))</f>
        <v>EQUILIBRIUM</v>
      </c>
    </row>
    <row r="14145">
      <c r="A14145">
        <v>13418</v>
      </c>
      <c r="B14145" t="str">
        <v>2014-11-05</v>
      </c>
      <c r="C14145" t="str">
        <v>Morning</v>
      </c>
      <c r="D14145">
        <v>9</v>
      </c>
      <c r="E14145" t="str">
        <f>IF(MOD(D14145,2)=0,"EVEN","ODD")</f>
        <v>ODD</v>
      </c>
      <c r="F14145" t="str">
        <f>IF(D14145&lt;=18,"LOW (1-18)","HIGH (19-36)")</f>
        <v>LOW (1-18)</v>
      </c>
      <c r="G14145">
        <f>INT((D14145-1)/6)+1</f>
        <v>2</v>
      </c>
      <c r="H14145">
        <f>MOD(D14145-1,6)+1</f>
        <v>3</v>
      </c>
      <c r="I14145">
        <f>37-D14145</f>
        <v>28</v>
      </c>
      <c r="J14145">
        <f>ABS(D14145-D14146)</f>
        <v>16</v>
      </c>
      <c r="K14145">
        <f>AVERAGE(D14145:D14149)</f>
        <v>9</v>
      </c>
      <c r="L14145">
        <f>AVERAGE(D14145:D14164)</f>
        <v>9</v>
      </c>
      <c r="M14145">
        <f>K14145-L14145</f>
        <v>0</v>
      </c>
      <c r="N14145" t="str">
        <f>IF(K14145&gt;L14145,"HIGH ZONE BIAS",IF(K14145&lt;L14145,"LOW ZONE BIAS","EQUILIBRIUM"))</f>
        <v>EQUILIBRIUM</v>
      </c>
    </row>
    <row r="14146">
      <c r="A14146">
        <v>13417</v>
      </c>
      <c r="B14146" t="str">
        <v>2014-11-04</v>
      </c>
      <c r="C14146" t="str">
        <v>Evening</v>
      </c>
      <c r="D14146">
        <v>25</v>
      </c>
      <c r="E14146" t="str">
        <f>IF(MOD(D14146,2)=0,"EVEN","ODD")</f>
        <v>ODD</v>
      </c>
      <c r="F14146" t="str">
        <f>IF(D14146&lt;=18,"LOW (1-18)","HIGH (19-36)")</f>
        <v>HIGH (19-36)</v>
      </c>
      <c r="G14146">
        <f>INT((D14146-1)/6)+1</f>
        <v>5</v>
      </c>
      <c r="H14146">
        <f>MOD(D14146-1,6)+1</f>
        <v>1</v>
      </c>
      <c r="I14146">
        <f>37-D14146</f>
        <v>12</v>
      </c>
      <c r="J14146">
        <f>ABS(D14146-D14147)</f>
        <v>14</v>
      </c>
      <c r="K14146">
        <f>AVERAGE(D14146:D14150)</f>
        <v>25</v>
      </c>
      <c r="L14146">
        <f>AVERAGE(D14146:D14165)</f>
        <v>25</v>
      </c>
      <c r="M14146">
        <f>K14146-L14146</f>
        <v>0</v>
      </c>
      <c r="N14146" t="str">
        <f>IF(K14146&gt;L14146,"HIGH ZONE BIAS",IF(K14146&lt;L14146,"LOW ZONE BIAS","EQUILIBRIUM"))</f>
        <v>EQUILIBRIUM</v>
      </c>
    </row>
    <row r="14147">
      <c r="A14147">
        <v>13416</v>
      </c>
      <c r="B14147" t="str">
        <v>2014-11-04</v>
      </c>
      <c r="C14147" t="str">
        <v>Midday</v>
      </c>
      <c r="D14147">
        <v>11</v>
      </c>
      <c r="E14147" t="str">
        <f>IF(MOD(D14147,2)=0,"EVEN","ODD")</f>
        <v>ODD</v>
      </c>
      <c r="F14147" t="str">
        <f>IF(D14147&lt;=18,"LOW (1-18)","HIGH (19-36)")</f>
        <v>LOW (1-18)</v>
      </c>
      <c r="G14147">
        <f>INT((D14147-1)/6)+1</f>
        <v>2</v>
      </c>
      <c r="H14147">
        <f>MOD(D14147-1,6)+1</f>
        <v>5</v>
      </c>
      <c r="I14147">
        <f>37-D14147</f>
        <v>26</v>
      </c>
      <c r="J14147">
        <f>ABS(D14147-D14148)</f>
        <v>8</v>
      </c>
      <c r="K14147">
        <f>AVERAGE(D14147:D14151)</f>
        <v>11</v>
      </c>
      <c r="L14147">
        <f>AVERAGE(D14147:D14166)</f>
        <v>11</v>
      </c>
      <c r="M14147">
        <f>K14147-L14147</f>
        <v>0</v>
      </c>
      <c r="N14147" t="str">
        <f>IF(K14147&gt;L14147,"HIGH ZONE BIAS",IF(K14147&lt;L14147,"LOW ZONE BIAS","EQUILIBRIUM"))</f>
        <v>EQUILIBRIUM</v>
      </c>
    </row>
    <row r="14148">
      <c r="A14148">
        <v>13415</v>
      </c>
      <c r="B14148" t="str">
        <v>2014-11-04</v>
      </c>
      <c r="C14148" t="str">
        <v>Morning</v>
      </c>
      <c r="D14148">
        <v>19</v>
      </c>
      <c r="E14148" t="str">
        <f>IF(MOD(D14148,2)=0,"EVEN","ODD")</f>
        <v>ODD</v>
      </c>
      <c r="F14148" t="str">
        <f>IF(D14148&lt;=18,"LOW (1-18)","HIGH (19-36)")</f>
        <v>HIGH (19-36)</v>
      </c>
      <c r="G14148">
        <f>INT((D14148-1)/6)+1</f>
        <v>4</v>
      </c>
      <c r="H14148">
        <f>MOD(D14148-1,6)+1</f>
        <v>1</v>
      </c>
      <c r="I14148">
        <f>37-D14148</f>
        <v>18</v>
      </c>
      <c r="J14148">
        <f>ABS(D14148-D14149)</f>
        <v>7</v>
      </c>
      <c r="K14148">
        <f>AVERAGE(D14148:D14152)</f>
        <v>19</v>
      </c>
      <c r="L14148">
        <f>AVERAGE(D14148:D14167)</f>
        <v>19</v>
      </c>
      <c r="M14148">
        <f>K14148-L14148</f>
        <v>0</v>
      </c>
      <c r="N14148" t="str">
        <f>IF(K14148&gt;L14148,"HIGH ZONE BIAS",IF(K14148&lt;L14148,"LOW ZONE BIAS","EQUILIBRIUM"))</f>
        <v>EQUILIBRIUM</v>
      </c>
    </row>
    <row r="14149">
      <c r="A14149">
        <v>13414</v>
      </c>
      <c r="B14149" t="str">
        <v>2014-11-03</v>
      </c>
      <c r="C14149" t="str">
        <v>Evening</v>
      </c>
      <c r="D14149">
        <v>26</v>
      </c>
      <c r="E14149" t="str">
        <f>IF(MOD(D14149,2)=0,"EVEN","ODD")</f>
        <v>EVEN</v>
      </c>
      <c r="F14149" t="str">
        <f>IF(D14149&lt;=18,"LOW (1-18)","HIGH (19-36)")</f>
        <v>HIGH (19-36)</v>
      </c>
      <c r="G14149">
        <f>INT((D14149-1)/6)+1</f>
        <v>5</v>
      </c>
      <c r="H14149">
        <f>MOD(D14149-1,6)+1</f>
        <v>2</v>
      </c>
      <c r="I14149">
        <f>37-D14149</f>
        <v>11</v>
      </c>
      <c r="J14149">
        <f>ABS(D14149-D14150)</f>
        <v>8</v>
      </c>
      <c r="K14149">
        <f>AVERAGE(D14149:D14153)</f>
        <v>26</v>
      </c>
      <c r="L14149">
        <f>AVERAGE(D14149:D14168)</f>
        <v>26</v>
      </c>
      <c r="M14149">
        <f>K14149-L14149</f>
        <v>0</v>
      </c>
      <c r="N14149" t="str">
        <f>IF(K14149&gt;L14149,"HIGH ZONE BIAS",IF(K14149&lt;L14149,"LOW ZONE BIAS","EQUILIBRIUM"))</f>
        <v>EQUILIBRIUM</v>
      </c>
    </row>
    <row r="14150">
      <c r="A14150">
        <v>13413</v>
      </c>
      <c r="B14150" t="str">
        <v>2014-11-03</v>
      </c>
      <c r="C14150" t="str">
        <v>Midday</v>
      </c>
      <c r="D14150">
        <v>18</v>
      </c>
      <c r="E14150" t="str">
        <f>IF(MOD(D14150,2)=0,"EVEN","ODD")</f>
        <v>EVEN</v>
      </c>
      <c r="F14150" t="str">
        <f>IF(D14150&lt;=18,"LOW (1-18)","HIGH (19-36)")</f>
        <v>LOW (1-18)</v>
      </c>
      <c r="G14150">
        <f>INT((D14150-1)/6)+1</f>
        <v>3</v>
      </c>
      <c r="H14150">
        <f>MOD(D14150-1,6)+1</f>
        <v>6</v>
      </c>
      <c r="I14150">
        <f>37-D14150</f>
        <v>19</v>
      </c>
      <c r="J14150">
        <f>ABS(D14150-D14151)</f>
        <v>14</v>
      </c>
      <c r="K14150">
        <f>AVERAGE(D14150:D14154)</f>
        <v>18</v>
      </c>
      <c r="L14150">
        <f>AVERAGE(D14150:D14169)</f>
        <v>18</v>
      </c>
      <c r="M14150">
        <f>K14150-L14150</f>
        <v>0</v>
      </c>
      <c r="N14150" t="str">
        <f>IF(K14150&gt;L14150,"HIGH ZONE BIAS",IF(K14150&lt;L14150,"LOW ZONE BIAS","EQUILIBRIUM"))</f>
        <v>EQUILIBRIUM</v>
      </c>
    </row>
    <row r="14151">
      <c r="A14151">
        <v>13412</v>
      </c>
      <c r="B14151" t="str">
        <v>2014-11-03</v>
      </c>
      <c r="C14151" t="str">
        <v>Morning</v>
      </c>
      <c r="D14151">
        <v>32</v>
      </c>
      <c r="E14151" t="str">
        <f>IF(MOD(D14151,2)=0,"EVEN","ODD")</f>
        <v>EVEN</v>
      </c>
      <c r="F14151" t="str">
        <f>IF(D14151&lt;=18,"LOW (1-18)","HIGH (19-36)")</f>
        <v>HIGH (19-36)</v>
      </c>
      <c r="G14151">
        <f>INT((D14151-1)/6)+1</f>
        <v>6</v>
      </c>
      <c r="H14151">
        <f>MOD(D14151-1,6)+1</f>
        <v>2</v>
      </c>
      <c r="I14151">
        <f>37-D14151</f>
        <v>5</v>
      </c>
      <c r="J14151">
        <f>ABS(D14151-D14152)</f>
        <v>11</v>
      </c>
      <c r="K14151">
        <f>AVERAGE(D14151:D14155)</f>
        <v>32</v>
      </c>
      <c r="L14151">
        <f>AVERAGE(D14151:D14170)</f>
        <v>32</v>
      </c>
      <c r="M14151">
        <f>K14151-L14151</f>
        <v>0</v>
      </c>
      <c r="N14151" t="str">
        <f>IF(K14151&gt;L14151,"HIGH ZONE BIAS",IF(K14151&lt;L14151,"LOW ZONE BIAS","EQUILIBRIUM"))</f>
        <v>EQUILIBRIUM</v>
      </c>
    </row>
    <row r="14152">
      <c r="A14152">
        <v>13411</v>
      </c>
      <c r="B14152" t="str">
        <v>2014-11-01</v>
      </c>
      <c r="C14152" t="str">
        <v>Evening</v>
      </c>
      <c r="D14152">
        <v>21</v>
      </c>
      <c r="E14152" t="str">
        <f>IF(MOD(D14152,2)=0,"EVEN","ODD")</f>
        <v>ODD</v>
      </c>
      <c r="F14152" t="str">
        <f>IF(D14152&lt;=18,"LOW (1-18)","HIGH (19-36)")</f>
        <v>HIGH (19-36)</v>
      </c>
      <c r="G14152">
        <f>INT((D14152-1)/6)+1</f>
        <v>4</v>
      </c>
      <c r="H14152">
        <f>MOD(D14152-1,6)+1</f>
        <v>3</v>
      </c>
      <c r="I14152">
        <f>37-D14152</f>
        <v>16</v>
      </c>
      <c r="J14152">
        <f>ABS(D14152-D14153)</f>
        <v>20</v>
      </c>
      <c r="K14152">
        <f>AVERAGE(D14152:D14156)</f>
        <v>21</v>
      </c>
      <c r="L14152">
        <f>AVERAGE(D14152:D14171)</f>
        <v>21</v>
      </c>
      <c r="M14152">
        <f>K14152-L14152</f>
        <v>0</v>
      </c>
      <c r="N14152" t="str">
        <f>IF(K14152&gt;L14152,"HIGH ZONE BIAS",IF(K14152&lt;L14152,"LOW ZONE BIAS","EQUILIBRIUM"))</f>
        <v>EQUILIBRIUM</v>
      </c>
    </row>
    <row r="14153">
      <c r="A14153">
        <v>13410</v>
      </c>
      <c r="B14153" t="str">
        <v>2014-11-01</v>
      </c>
      <c r="C14153" t="str">
        <v>Midday</v>
      </c>
      <c r="D14153">
        <v>1</v>
      </c>
      <c r="E14153" t="str">
        <f>IF(MOD(D14153,2)=0,"EVEN","ODD")</f>
        <v>ODD</v>
      </c>
      <c r="F14153" t="str">
        <f>IF(D14153&lt;=18,"LOW (1-18)","HIGH (19-36)")</f>
        <v>LOW (1-18)</v>
      </c>
      <c r="G14153">
        <f>INT((D14153-1)/6)+1</f>
        <v>1</v>
      </c>
      <c r="H14153">
        <f>MOD(D14153-1,6)+1</f>
        <v>1</v>
      </c>
      <c r="I14153">
        <f>37-D14153</f>
        <v>36</v>
      </c>
      <c r="J14153">
        <f>ABS(D14153-D14154)</f>
        <v>15</v>
      </c>
      <c r="K14153">
        <f>AVERAGE(D14153:D14157)</f>
        <v>1</v>
      </c>
      <c r="L14153">
        <f>AVERAGE(D14153:D14172)</f>
        <v>1</v>
      </c>
      <c r="M14153">
        <f>K14153-L14153</f>
        <v>0</v>
      </c>
      <c r="N14153" t="str">
        <f>IF(K14153&gt;L14153,"HIGH ZONE BIAS",IF(K14153&lt;L14153,"LOW ZONE BIAS","EQUILIBRIUM"))</f>
        <v>EQUILIBRIUM</v>
      </c>
    </row>
    <row r="14154">
      <c r="A14154">
        <v>13409</v>
      </c>
      <c r="B14154" t="str">
        <v>2014-11-01</v>
      </c>
      <c r="C14154" t="str">
        <v>Morning</v>
      </c>
      <c r="D14154">
        <v>16</v>
      </c>
      <c r="E14154" t="str">
        <f>IF(MOD(D14154,2)=0,"EVEN","ODD")</f>
        <v>EVEN</v>
      </c>
      <c r="F14154" t="str">
        <f>IF(D14154&lt;=18,"LOW (1-18)","HIGH (19-36)")</f>
        <v>LOW (1-18)</v>
      </c>
      <c r="G14154">
        <f>INT((D14154-1)/6)+1</f>
        <v>3</v>
      </c>
      <c r="H14154">
        <f>MOD(D14154-1,6)+1</f>
        <v>4</v>
      </c>
      <c r="I14154">
        <f>37-D14154</f>
        <v>21</v>
      </c>
      <c r="J14154">
        <f>ABS(D14154-D14155)</f>
        <v>10</v>
      </c>
      <c r="K14154">
        <f>AVERAGE(D14154:D14158)</f>
        <v>16</v>
      </c>
      <c r="L14154">
        <f>AVERAGE(D14154:D14173)</f>
        <v>16</v>
      </c>
      <c r="M14154">
        <f>K14154-L14154</f>
        <v>0</v>
      </c>
      <c r="N14154" t="str">
        <f>IF(K14154&gt;L14154,"HIGH ZONE BIAS",IF(K14154&lt;L14154,"LOW ZONE BIAS","EQUILIBRIUM"))</f>
        <v>EQUILIBRIUM</v>
      </c>
    </row>
    <row r="14155">
      <c r="A14155">
        <v>13408</v>
      </c>
      <c r="B14155" t="str">
        <v>2014-10-31</v>
      </c>
      <c r="C14155" t="str">
        <v>Evening</v>
      </c>
      <c r="D14155">
        <v>6</v>
      </c>
      <c r="E14155" t="str">
        <f>IF(MOD(D14155,2)=0,"EVEN","ODD")</f>
        <v>EVEN</v>
      </c>
      <c r="F14155" t="str">
        <f>IF(D14155&lt;=18,"LOW (1-18)","HIGH (19-36)")</f>
        <v>LOW (1-18)</v>
      </c>
      <c r="G14155">
        <f>INT((D14155-1)/6)+1</f>
        <v>1</v>
      </c>
      <c r="H14155">
        <f>MOD(D14155-1,6)+1</f>
        <v>6</v>
      </c>
      <c r="I14155">
        <f>37-D14155</f>
        <v>31</v>
      </c>
      <c r="J14155">
        <f>ABS(D14155-D14156)</f>
        <v>7</v>
      </c>
      <c r="K14155">
        <f>AVERAGE(D14155:D14159)</f>
        <v>6</v>
      </c>
      <c r="L14155">
        <f>AVERAGE(D14155:D14174)</f>
        <v>6</v>
      </c>
      <c r="M14155">
        <f>K14155-L14155</f>
        <v>0</v>
      </c>
      <c r="N14155" t="str">
        <f>IF(K14155&gt;L14155,"HIGH ZONE BIAS",IF(K14155&lt;L14155,"LOW ZONE BIAS","EQUILIBRIUM"))</f>
        <v>EQUILIBRIUM</v>
      </c>
    </row>
    <row r="14156">
      <c r="A14156">
        <v>13407</v>
      </c>
      <c r="B14156" t="str">
        <v>2014-10-31</v>
      </c>
      <c r="C14156" t="str">
        <v>Midday</v>
      </c>
      <c r="D14156">
        <v>13</v>
      </c>
      <c r="E14156" t="str">
        <f>IF(MOD(D14156,2)=0,"EVEN","ODD")</f>
        <v>ODD</v>
      </c>
      <c r="F14156" t="str">
        <f>IF(D14156&lt;=18,"LOW (1-18)","HIGH (19-36)")</f>
        <v>LOW (1-18)</v>
      </c>
      <c r="G14156">
        <f>INT((D14156-1)/6)+1</f>
        <v>3</v>
      </c>
      <c r="H14156">
        <f>MOD(D14156-1,6)+1</f>
        <v>1</v>
      </c>
      <c r="I14156">
        <f>37-D14156</f>
        <v>24</v>
      </c>
      <c r="J14156">
        <f>ABS(D14156-D14157)</f>
        <v>0</v>
      </c>
      <c r="K14156">
        <f>AVERAGE(D14156:D14160)</f>
        <v>13</v>
      </c>
      <c r="L14156">
        <f>AVERAGE(D14156:D14175)</f>
        <v>13</v>
      </c>
      <c r="M14156">
        <f>K14156-L14156</f>
        <v>0</v>
      </c>
      <c r="N14156" t="str">
        <f>IF(K14156&gt;L14156,"HIGH ZONE BIAS",IF(K14156&lt;L14156,"LOW ZONE BIAS","EQUILIBRIUM"))</f>
        <v>EQUILIBRIUM</v>
      </c>
    </row>
    <row r="14157">
      <c r="A14157">
        <v>13406</v>
      </c>
      <c r="B14157" t="str">
        <v>2014-10-31</v>
      </c>
      <c r="C14157" t="str">
        <v>Morning</v>
      </c>
      <c r="D14157">
        <v>13</v>
      </c>
      <c r="E14157" t="str">
        <f>IF(MOD(D14157,2)=0,"EVEN","ODD")</f>
        <v>ODD</v>
      </c>
      <c r="F14157" t="str">
        <f>IF(D14157&lt;=18,"LOW (1-18)","HIGH (19-36)")</f>
        <v>LOW (1-18)</v>
      </c>
      <c r="G14157">
        <f>INT((D14157-1)/6)+1</f>
        <v>3</v>
      </c>
      <c r="H14157">
        <f>MOD(D14157-1,6)+1</f>
        <v>1</v>
      </c>
      <c r="I14157">
        <f>37-D14157</f>
        <v>24</v>
      </c>
      <c r="J14157">
        <f>ABS(D14157-D14158)</f>
        <v>5</v>
      </c>
      <c r="K14157">
        <f>AVERAGE(D14157:D14161)</f>
        <v>13</v>
      </c>
      <c r="L14157">
        <f>AVERAGE(D14157:D14176)</f>
        <v>13</v>
      </c>
      <c r="M14157">
        <f>K14157-L14157</f>
        <v>0</v>
      </c>
      <c r="N14157" t="str">
        <f>IF(K14157&gt;L14157,"HIGH ZONE BIAS",IF(K14157&lt;L14157,"LOW ZONE BIAS","EQUILIBRIUM"))</f>
        <v>EQUILIBRIUM</v>
      </c>
    </row>
    <row r="14158">
      <c r="A14158">
        <v>13405</v>
      </c>
      <c r="B14158" t="str">
        <v>2014-10-30</v>
      </c>
      <c r="C14158" t="str">
        <v>Evening</v>
      </c>
      <c r="D14158">
        <v>8</v>
      </c>
      <c r="E14158" t="str">
        <f>IF(MOD(D14158,2)=0,"EVEN","ODD")</f>
        <v>EVEN</v>
      </c>
      <c r="F14158" t="str">
        <f>IF(D14158&lt;=18,"LOW (1-18)","HIGH (19-36)")</f>
        <v>LOW (1-18)</v>
      </c>
      <c r="G14158">
        <f>INT((D14158-1)/6)+1</f>
        <v>2</v>
      </c>
      <c r="H14158">
        <f>MOD(D14158-1,6)+1</f>
        <v>2</v>
      </c>
      <c r="I14158">
        <f>37-D14158</f>
        <v>29</v>
      </c>
      <c r="J14158">
        <f>ABS(D14158-D14159)</f>
        <v>2</v>
      </c>
      <c r="K14158">
        <f>AVERAGE(D14158:D14162)</f>
        <v>8</v>
      </c>
      <c r="L14158">
        <f>AVERAGE(D14158:D14177)</f>
        <v>8</v>
      </c>
      <c r="M14158">
        <f>K14158-L14158</f>
        <v>0</v>
      </c>
      <c r="N14158" t="str">
        <f>IF(K14158&gt;L14158,"HIGH ZONE BIAS",IF(K14158&lt;L14158,"LOW ZONE BIAS","EQUILIBRIUM"))</f>
        <v>EQUILIBRIUM</v>
      </c>
    </row>
    <row r="14159">
      <c r="A14159">
        <v>13404</v>
      </c>
      <c r="B14159" t="str">
        <v>2014-10-30</v>
      </c>
      <c r="C14159" t="str">
        <v>Midday</v>
      </c>
      <c r="D14159">
        <v>10</v>
      </c>
      <c r="E14159" t="str">
        <f>IF(MOD(D14159,2)=0,"EVEN","ODD")</f>
        <v>EVEN</v>
      </c>
      <c r="F14159" t="str">
        <f>IF(D14159&lt;=18,"LOW (1-18)","HIGH (19-36)")</f>
        <v>LOW (1-18)</v>
      </c>
      <c r="G14159">
        <f>INT((D14159-1)/6)+1</f>
        <v>2</v>
      </c>
      <c r="H14159">
        <f>MOD(D14159-1,6)+1</f>
        <v>4</v>
      </c>
      <c r="I14159">
        <f>37-D14159</f>
        <v>27</v>
      </c>
      <c r="J14159">
        <f>ABS(D14159-D14160)</f>
        <v>15</v>
      </c>
      <c r="K14159">
        <f>AVERAGE(D14159:D14163)</f>
        <v>10</v>
      </c>
      <c r="L14159">
        <f>AVERAGE(D14159:D14178)</f>
        <v>10</v>
      </c>
      <c r="M14159">
        <f>K14159-L14159</f>
        <v>0</v>
      </c>
      <c r="N14159" t="str">
        <f>IF(K14159&gt;L14159,"HIGH ZONE BIAS",IF(K14159&lt;L14159,"LOW ZONE BIAS","EQUILIBRIUM"))</f>
        <v>EQUILIBRIUM</v>
      </c>
    </row>
    <row r="14160">
      <c r="A14160">
        <v>13403</v>
      </c>
      <c r="B14160" t="str">
        <v>2014-10-30</v>
      </c>
      <c r="C14160" t="str">
        <v>Morning</v>
      </c>
      <c r="D14160">
        <v>25</v>
      </c>
      <c r="E14160" t="str">
        <f>IF(MOD(D14160,2)=0,"EVEN","ODD")</f>
        <v>ODD</v>
      </c>
      <c r="F14160" t="str">
        <f>IF(D14160&lt;=18,"LOW (1-18)","HIGH (19-36)")</f>
        <v>HIGH (19-36)</v>
      </c>
      <c r="G14160">
        <f>INT((D14160-1)/6)+1</f>
        <v>5</v>
      </c>
      <c r="H14160">
        <f>MOD(D14160-1,6)+1</f>
        <v>1</v>
      </c>
      <c r="I14160">
        <f>37-D14160</f>
        <v>12</v>
      </c>
      <c r="J14160">
        <f>ABS(D14160-D14161)</f>
        <v>6</v>
      </c>
      <c r="K14160">
        <f>AVERAGE(D14160:D14164)</f>
        <v>25</v>
      </c>
      <c r="L14160">
        <f>AVERAGE(D14160:D14179)</f>
        <v>25</v>
      </c>
      <c r="M14160">
        <f>K14160-L14160</f>
        <v>0</v>
      </c>
      <c r="N14160" t="str">
        <f>IF(K14160&gt;L14160,"HIGH ZONE BIAS",IF(K14160&lt;L14160,"LOW ZONE BIAS","EQUILIBRIUM"))</f>
        <v>EQUILIBRIUM</v>
      </c>
    </row>
    <row r="14161">
      <c r="A14161">
        <v>13402</v>
      </c>
      <c r="B14161" t="str">
        <v>2014-10-29</v>
      </c>
      <c r="C14161" t="str">
        <v>Evening</v>
      </c>
      <c r="D14161">
        <v>31</v>
      </c>
      <c r="E14161" t="str">
        <f>IF(MOD(D14161,2)=0,"EVEN","ODD")</f>
        <v>ODD</v>
      </c>
      <c r="F14161" t="str">
        <f>IF(D14161&lt;=18,"LOW (1-18)","HIGH (19-36)")</f>
        <v>HIGH (19-36)</v>
      </c>
      <c r="G14161">
        <f>INT((D14161-1)/6)+1</f>
        <v>6</v>
      </c>
      <c r="H14161">
        <f>MOD(D14161-1,6)+1</f>
        <v>1</v>
      </c>
      <c r="I14161">
        <f>37-D14161</f>
        <v>6</v>
      </c>
      <c r="J14161">
        <f>ABS(D14161-D14162)</f>
        <v>13</v>
      </c>
      <c r="K14161">
        <f>AVERAGE(D14161:D14165)</f>
        <v>31</v>
      </c>
      <c r="L14161">
        <f>AVERAGE(D14161:D14180)</f>
        <v>31</v>
      </c>
      <c r="M14161">
        <f>K14161-L14161</f>
        <v>0</v>
      </c>
      <c r="N14161" t="str">
        <f>IF(K14161&gt;L14161,"HIGH ZONE BIAS",IF(K14161&lt;L14161,"LOW ZONE BIAS","EQUILIBRIUM"))</f>
        <v>EQUILIBRIUM</v>
      </c>
    </row>
    <row r="14162">
      <c r="A14162">
        <v>13401</v>
      </c>
      <c r="B14162" t="str">
        <v>2014-10-29</v>
      </c>
      <c r="C14162" t="str">
        <v>Midday</v>
      </c>
      <c r="D14162">
        <v>18</v>
      </c>
      <c r="E14162" t="str">
        <f>IF(MOD(D14162,2)=0,"EVEN","ODD")</f>
        <v>EVEN</v>
      </c>
      <c r="F14162" t="str">
        <f>IF(D14162&lt;=18,"LOW (1-18)","HIGH (19-36)")</f>
        <v>LOW (1-18)</v>
      </c>
      <c r="G14162">
        <f>INT((D14162-1)/6)+1</f>
        <v>3</v>
      </c>
      <c r="H14162">
        <f>MOD(D14162-1,6)+1</f>
        <v>6</v>
      </c>
      <c r="I14162">
        <f>37-D14162</f>
        <v>19</v>
      </c>
      <c r="J14162">
        <f>ABS(D14162-D14163)</f>
        <v>8</v>
      </c>
      <c r="K14162">
        <f>AVERAGE(D14162:D14166)</f>
        <v>18</v>
      </c>
      <c r="L14162">
        <f>AVERAGE(D14162:D14181)</f>
        <v>18</v>
      </c>
      <c r="M14162">
        <f>K14162-L14162</f>
        <v>0</v>
      </c>
      <c r="N14162" t="str">
        <f>IF(K14162&gt;L14162,"HIGH ZONE BIAS",IF(K14162&lt;L14162,"LOW ZONE BIAS","EQUILIBRIUM"))</f>
        <v>EQUILIBRIUM</v>
      </c>
    </row>
    <row r="14163">
      <c r="A14163">
        <v>13400</v>
      </c>
      <c r="B14163" t="str">
        <v>2014-10-29</v>
      </c>
      <c r="C14163" t="str">
        <v>Morning</v>
      </c>
      <c r="D14163">
        <v>26</v>
      </c>
      <c r="E14163" t="str">
        <f>IF(MOD(D14163,2)=0,"EVEN","ODD")</f>
        <v>EVEN</v>
      </c>
      <c r="F14163" t="str">
        <f>IF(D14163&lt;=18,"LOW (1-18)","HIGH (19-36)")</f>
        <v>HIGH (19-36)</v>
      </c>
      <c r="G14163">
        <f>INT((D14163-1)/6)+1</f>
        <v>5</v>
      </c>
      <c r="H14163">
        <f>MOD(D14163-1,6)+1</f>
        <v>2</v>
      </c>
      <c r="I14163">
        <f>37-D14163</f>
        <v>11</v>
      </c>
      <c r="J14163">
        <f>ABS(D14163-D14164)</f>
        <v>18</v>
      </c>
      <c r="K14163">
        <f>AVERAGE(D14163:D14167)</f>
        <v>26</v>
      </c>
      <c r="L14163">
        <f>AVERAGE(D14163:D14182)</f>
        <v>26</v>
      </c>
      <c r="M14163">
        <f>K14163-L14163</f>
        <v>0</v>
      </c>
      <c r="N14163" t="str">
        <f>IF(K14163&gt;L14163,"HIGH ZONE BIAS",IF(K14163&lt;L14163,"LOW ZONE BIAS","EQUILIBRIUM"))</f>
        <v>EQUILIBRIUM</v>
      </c>
    </row>
    <row r="14164">
      <c r="A14164">
        <v>13399</v>
      </c>
      <c r="B14164" t="str">
        <v>2014-10-28</v>
      </c>
      <c r="C14164" t="str">
        <v>Evening</v>
      </c>
      <c r="D14164">
        <v>8</v>
      </c>
      <c r="E14164" t="str">
        <f>IF(MOD(D14164,2)=0,"EVEN","ODD")</f>
        <v>EVEN</v>
      </c>
      <c r="F14164" t="str">
        <f>IF(D14164&lt;=18,"LOW (1-18)","HIGH (19-36)")</f>
        <v>LOW (1-18)</v>
      </c>
      <c r="G14164">
        <f>INT((D14164-1)/6)+1</f>
        <v>2</v>
      </c>
      <c r="H14164">
        <f>MOD(D14164-1,6)+1</f>
        <v>2</v>
      </c>
      <c r="I14164">
        <f>37-D14164</f>
        <v>29</v>
      </c>
      <c r="J14164">
        <f>ABS(D14164-D14165)</f>
        <v>19</v>
      </c>
      <c r="K14164">
        <f>AVERAGE(D14164:D14168)</f>
        <v>8</v>
      </c>
      <c r="L14164">
        <f>AVERAGE(D14164:D14183)</f>
        <v>8</v>
      </c>
      <c r="M14164">
        <f>K14164-L14164</f>
        <v>0</v>
      </c>
      <c r="N14164" t="str">
        <f>IF(K14164&gt;L14164,"HIGH ZONE BIAS",IF(K14164&lt;L14164,"LOW ZONE BIAS","EQUILIBRIUM"))</f>
        <v>EQUILIBRIUM</v>
      </c>
    </row>
    <row r="14165">
      <c r="A14165">
        <v>13398</v>
      </c>
      <c r="B14165" t="str">
        <v>2014-10-28</v>
      </c>
      <c r="C14165" t="str">
        <v>Midday</v>
      </c>
      <c r="D14165">
        <v>27</v>
      </c>
      <c r="E14165" t="str">
        <f>IF(MOD(D14165,2)=0,"EVEN","ODD")</f>
        <v>ODD</v>
      </c>
      <c r="F14165" t="str">
        <f>IF(D14165&lt;=18,"LOW (1-18)","HIGH (19-36)")</f>
        <v>HIGH (19-36)</v>
      </c>
      <c r="G14165">
        <f>INT((D14165-1)/6)+1</f>
        <v>5</v>
      </c>
      <c r="H14165">
        <f>MOD(D14165-1,6)+1</f>
        <v>3</v>
      </c>
      <c r="I14165">
        <f>37-D14165</f>
        <v>10</v>
      </c>
      <c r="J14165">
        <f>ABS(D14165-D14166)</f>
        <v>7</v>
      </c>
      <c r="K14165">
        <f>AVERAGE(D14165:D14169)</f>
        <v>27</v>
      </c>
      <c r="L14165">
        <f>AVERAGE(D14165:D14184)</f>
        <v>27</v>
      </c>
      <c r="M14165">
        <f>K14165-L14165</f>
        <v>0</v>
      </c>
      <c r="N14165" t="str">
        <f>IF(K14165&gt;L14165,"HIGH ZONE BIAS",IF(K14165&lt;L14165,"LOW ZONE BIAS","EQUILIBRIUM"))</f>
        <v>EQUILIBRIUM</v>
      </c>
    </row>
    <row r="14166">
      <c r="A14166">
        <v>13397</v>
      </c>
      <c r="B14166" t="str">
        <v>2014-10-28</v>
      </c>
      <c r="C14166" t="str">
        <v>Morning</v>
      </c>
      <c r="D14166">
        <v>34</v>
      </c>
      <c r="E14166" t="str">
        <f>IF(MOD(D14166,2)=0,"EVEN","ODD")</f>
        <v>EVEN</v>
      </c>
      <c r="F14166" t="str">
        <f>IF(D14166&lt;=18,"LOW (1-18)","HIGH (19-36)")</f>
        <v>HIGH (19-36)</v>
      </c>
      <c r="G14166">
        <f>INT((D14166-1)/6)+1</f>
        <v>6</v>
      </c>
      <c r="H14166">
        <f>MOD(D14166-1,6)+1</f>
        <v>4</v>
      </c>
      <c r="I14166">
        <f>37-D14166</f>
        <v>3</v>
      </c>
      <c r="J14166">
        <f>ABS(D14166-D14167)</f>
        <v>31</v>
      </c>
      <c r="K14166">
        <f>AVERAGE(D14166:D14170)</f>
        <v>34</v>
      </c>
      <c r="L14166">
        <f>AVERAGE(D14166:D14185)</f>
        <v>34</v>
      </c>
      <c r="M14166">
        <f>K14166-L14166</f>
        <v>0</v>
      </c>
      <c r="N14166" t="str">
        <f>IF(K14166&gt;L14166,"HIGH ZONE BIAS",IF(K14166&lt;L14166,"LOW ZONE BIAS","EQUILIBRIUM"))</f>
        <v>EQUILIBRIUM</v>
      </c>
    </row>
    <row r="14167">
      <c r="A14167">
        <v>13396</v>
      </c>
      <c r="B14167" t="str">
        <v>2014-10-27</v>
      </c>
      <c r="C14167" t="str">
        <v>Evening</v>
      </c>
      <c r="D14167">
        <v>3</v>
      </c>
      <c r="E14167" t="str">
        <f>IF(MOD(D14167,2)=0,"EVEN","ODD")</f>
        <v>ODD</v>
      </c>
      <c r="F14167" t="str">
        <f>IF(D14167&lt;=18,"LOW (1-18)","HIGH (19-36)")</f>
        <v>LOW (1-18)</v>
      </c>
      <c r="G14167">
        <f>INT((D14167-1)/6)+1</f>
        <v>1</v>
      </c>
      <c r="H14167">
        <f>MOD(D14167-1,6)+1</f>
        <v>3</v>
      </c>
      <c r="I14167">
        <f>37-D14167</f>
        <v>34</v>
      </c>
      <c r="J14167">
        <f>ABS(D14167-D14168)</f>
        <v>24</v>
      </c>
      <c r="K14167">
        <f>AVERAGE(D14167:D14171)</f>
        <v>3</v>
      </c>
      <c r="L14167">
        <f>AVERAGE(D14167:D14186)</f>
        <v>3</v>
      </c>
      <c r="M14167">
        <f>K14167-L14167</f>
        <v>0</v>
      </c>
      <c r="N14167" t="str">
        <f>IF(K14167&gt;L14167,"HIGH ZONE BIAS",IF(K14167&lt;L14167,"LOW ZONE BIAS","EQUILIBRIUM"))</f>
        <v>EQUILIBRIUM</v>
      </c>
    </row>
    <row r="14168">
      <c r="A14168">
        <v>13395</v>
      </c>
      <c r="B14168" t="str">
        <v>2014-10-27</v>
      </c>
      <c r="C14168" t="str">
        <v>Midday</v>
      </c>
      <c r="D14168">
        <v>27</v>
      </c>
      <c r="E14168" t="str">
        <f>IF(MOD(D14168,2)=0,"EVEN","ODD")</f>
        <v>ODD</v>
      </c>
      <c r="F14168" t="str">
        <f>IF(D14168&lt;=18,"LOW (1-18)","HIGH (19-36)")</f>
        <v>HIGH (19-36)</v>
      </c>
      <c r="G14168">
        <f>INT((D14168-1)/6)+1</f>
        <v>5</v>
      </c>
      <c r="H14168">
        <f>MOD(D14168-1,6)+1</f>
        <v>3</v>
      </c>
      <c r="I14168">
        <f>37-D14168</f>
        <v>10</v>
      </c>
      <c r="J14168">
        <f>ABS(D14168-D14169)</f>
        <v>18</v>
      </c>
      <c r="K14168">
        <f>AVERAGE(D14168:D14172)</f>
        <v>27</v>
      </c>
      <c r="L14168">
        <f>AVERAGE(D14168:D14187)</f>
        <v>27</v>
      </c>
      <c r="M14168">
        <f>K14168-L14168</f>
        <v>0</v>
      </c>
      <c r="N14168" t="str">
        <f>IF(K14168&gt;L14168,"HIGH ZONE BIAS",IF(K14168&lt;L14168,"LOW ZONE BIAS","EQUILIBRIUM"))</f>
        <v>EQUILIBRIUM</v>
      </c>
    </row>
    <row r="14169">
      <c r="A14169">
        <v>13394</v>
      </c>
      <c r="B14169" t="str">
        <v>2014-10-27</v>
      </c>
      <c r="C14169" t="str">
        <v>Morning</v>
      </c>
      <c r="D14169">
        <v>9</v>
      </c>
      <c r="E14169" t="str">
        <f>IF(MOD(D14169,2)=0,"EVEN","ODD")</f>
        <v>ODD</v>
      </c>
      <c r="F14169" t="str">
        <f>IF(D14169&lt;=18,"LOW (1-18)","HIGH (19-36)")</f>
        <v>LOW (1-18)</v>
      </c>
      <c r="G14169">
        <f>INT((D14169-1)/6)+1</f>
        <v>2</v>
      </c>
      <c r="H14169">
        <f>MOD(D14169-1,6)+1</f>
        <v>3</v>
      </c>
      <c r="I14169">
        <f>37-D14169</f>
        <v>28</v>
      </c>
      <c r="J14169">
        <f>ABS(D14169-D14170)</f>
        <v>16</v>
      </c>
      <c r="K14169">
        <f>AVERAGE(D14169:D14173)</f>
        <v>9</v>
      </c>
      <c r="L14169">
        <f>AVERAGE(D14169:D14188)</f>
        <v>9</v>
      </c>
      <c r="M14169">
        <f>K14169-L14169</f>
        <v>0</v>
      </c>
      <c r="N14169" t="str">
        <f>IF(K14169&gt;L14169,"HIGH ZONE BIAS",IF(K14169&lt;L14169,"LOW ZONE BIAS","EQUILIBRIUM"))</f>
        <v>EQUILIBRIUM</v>
      </c>
    </row>
    <row r="14170">
      <c r="A14170">
        <v>13393</v>
      </c>
      <c r="B14170" t="str">
        <v>2014-10-25</v>
      </c>
      <c r="C14170" t="str">
        <v>Evening</v>
      </c>
      <c r="D14170">
        <v>25</v>
      </c>
      <c r="E14170" t="str">
        <f>IF(MOD(D14170,2)=0,"EVEN","ODD")</f>
        <v>ODD</v>
      </c>
      <c r="F14170" t="str">
        <f>IF(D14170&lt;=18,"LOW (1-18)","HIGH (19-36)")</f>
        <v>HIGH (19-36)</v>
      </c>
      <c r="G14170">
        <f>INT((D14170-1)/6)+1</f>
        <v>5</v>
      </c>
      <c r="H14170">
        <f>MOD(D14170-1,6)+1</f>
        <v>1</v>
      </c>
      <c r="I14170">
        <f>37-D14170</f>
        <v>12</v>
      </c>
      <c r="J14170">
        <f>ABS(D14170-D14171)</f>
        <v>5</v>
      </c>
      <c r="K14170">
        <f>AVERAGE(D14170:D14174)</f>
        <v>25</v>
      </c>
      <c r="L14170">
        <f>AVERAGE(D14170:D14189)</f>
        <v>25</v>
      </c>
      <c r="M14170">
        <f>K14170-L14170</f>
        <v>0</v>
      </c>
      <c r="N14170" t="str">
        <f>IF(K14170&gt;L14170,"HIGH ZONE BIAS",IF(K14170&lt;L14170,"LOW ZONE BIAS","EQUILIBRIUM"))</f>
        <v>EQUILIBRIUM</v>
      </c>
    </row>
    <row r="14171">
      <c r="A14171">
        <v>13392</v>
      </c>
      <c r="B14171" t="str">
        <v>2014-10-25</v>
      </c>
      <c r="C14171" t="str">
        <v>Midday</v>
      </c>
      <c r="D14171">
        <v>20</v>
      </c>
      <c r="E14171" t="str">
        <f>IF(MOD(D14171,2)=0,"EVEN","ODD")</f>
        <v>EVEN</v>
      </c>
      <c r="F14171" t="str">
        <f>IF(D14171&lt;=18,"LOW (1-18)","HIGH (19-36)")</f>
        <v>HIGH (19-36)</v>
      </c>
      <c r="G14171">
        <f>INT((D14171-1)/6)+1</f>
        <v>4</v>
      </c>
      <c r="H14171">
        <f>MOD(D14171-1,6)+1</f>
        <v>2</v>
      </c>
      <c r="I14171">
        <f>37-D14171</f>
        <v>17</v>
      </c>
      <c r="J14171">
        <f>ABS(D14171-D14172)</f>
        <v>10</v>
      </c>
      <c r="K14171">
        <f>AVERAGE(D14171:D14175)</f>
        <v>20</v>
      </c>
      <c r="L14171">
        <f>AVERAGE(D14171:D14190)</f>
        <v>20</v>
      </c>
      <c r="M14171">
        <f>K14171-L14171</f>
        <v>0</v>
      </c>
      <c r="N14171" t="str">
        <f>IF(K14171&gt;L14171,"HIGH ZONE BIAS",IF(K14171&lt;L14171,"LOW ZONE BIAS","EQUILIBRIUM"))</f>
        <v>EQUILIBRIUM</v>
      </c>
    </row>
    <row r="14172">
      <c r="A14172">
        <v>13391</v>
      </c>
      <c r="B14172" t="str">
        <v>2014-10-25</v>
      </c>
      <c r="C14172" t="str">
        <v>Morning</v>
      </c>
      <c r="D14172">
        <v>10</v>
      </c>
      <c r="E14172" t="str">
        <f>IF(MOD(D14172,2)=0,"EVEN","ODD")</f>
        <v>EVEN</v>
      </c>
      <c r="F14172" t="str">
        <f>IF(D14172&lt;=18,"LOW (1-18)","HIGH (19-36)")</f>
        <v>LOW (1-18)</v>
      </c>
      <c r="G14172">
        <f>INT((D14172-1)/6)+1</f>
        <v>2</v>
      </c>
      <c r="H14172">
        <f>MOD(D14172-1,6)+1</f>
        <v>4</v>
      </c>
      <c r="I14172">
        <f>37-D14172</f>
        <v>27</v>
      </c>
      <c r="J14172">
        <f>ABS(D14172-D14173)</f>
        <v>8</v>
      </c>
      <c r="K14172">
        <f>AVERAGE(D14172:D14176)</f>
        <v>10</v>
      </c>
      <c r="L14172">
        <f>AVERAGE(D14172:D14191)</f>
        <v>10</v>
      </c>
      <c r="M14172">
        <f>K14172-L14172</f>
        <v>0</v>
      </c>
      <c r="N14172" t="str">
        <f>IF(K14172&gt;L14172,"HIGH ZONE BIAS",IF(K14172&lt;L14172,"LOW ZONE BIAS","EQUILIBRIUM"))</f>
        <v>EQUILIBRIUM</v>
      </c>
    </row>
    <row r="14173">
      <c r="A14173">
        <v>13390</v>
      </c>
      <c r="B14173" t="str">
        <v>2014-10-24</v>
      </c>
      <c r="C14173" t="str">
        <v>Evening</v>
      </c>
      <c r="D14173">
        <v>18</v>
      </c>
      <c r="E14173" t="str">
        <f>IF(MOD(D14173,2)=0,"EVEN","ODD")</f>
        <v>EVEN</v>
      </c>
      <c r="F14173" t="str">
        <f>IF(D14173&lt;=18,"LOW (1-18)","HIGH (19-36)")</f>
        <v>LOW (1-18)</v>
      </c>
      <c r="G14173">
        <f>INT((D14173-1)/6)+1</f>
        <v>3</v>
      </c>
      <c r="H14173">
        <f>MOD(D14173-1,6)+1</f>
        <v>6</v>
      </c>
      <c r="I14173">
        <f>37-D14173</f>
        <v>19</v>
      </c>
      <c r="J14173">
        <f>ABS(D14173-D14174)</f>
        <v>7</v>
      </c>
      <c r="K14173">
        <f>AVERAGE(D14173:D14177)</f>
        <v>18</v>
      </c>
      <c r="L14173">
        <f>AVERAGE(D14173:D14192)</f>
        <v>18</v>
      </c>
      <c r="M14173">
        <f>K14173-L14173</f>
        <v>0</v>
      </c>
      <c r="N14173" t="str">
        <f>IF(K14173&gt;L14173,"HIGH ZONE BIAS",IF(K14173&lt;L14173,"LOW ZONE BIAS","EQUILIBRIUM"))</f>
        <v>EQUILIBRIUM</v>
      </c>
    </row>
    <row r="14174">
      <c r="A14174">
        <v>13389</v>
      </c>
      <c r="B14174" t="str">
        <v>2014-10-24</v>
      </c>
      <c r="C14174" t="str">
        <v>Midday</v>
      </c>
      <c r="D14174">
        <v>25</v>
      </c>
      <c r="E14174" t="str">
        <f>IF(MOD(D14174,2)=0,"EVEN","ODD")</f>
        <v>ODD</v>
      </c>
      <c r="F14174" t="str">
        <f>IF(D14174&lt;=18,"LOW (1-18)","HIGH (19-36)")</f>
        <v>HIGH (19-36)</v>
      </c>
      <c r="G14174">
        <f>INT((D14174-1)/6)+1</f>
        <v>5</v>
      </c>
      <c r="H14174">
        <f>MOD(D14174-1,6)+1</f>
        <v>1</v>
      </c>
      <c r="I14174">
        <f>37-D14174</f>
        <v>12</v>
      </c>
      <c r="J14174">
        <f>ABS(D14174-D14175)</f>
        <v>4</v>
      </c>
      <c r="K14174">
        <f>AVERAGE(D14174:D14178)</f>
        <v>25</v>
      </c>
      <c r="L14174">
        <f>AVERAGE(D14174:D14193)</f>
        <v>25</v>
      </c>
      <c r="M14174">
        <f>K14174-L14174</f>
        <v>0</v>
      </c>
      <c r="N14174" t="str">
        <f>IF(K14174&gt;L14174,"HIGH ZONE BIAS",IF(K14174&lt;L14174,"LOW ZONE BIAS","EQUILIBRIUM"))</f>
        <v>EQUILIBRIUM</v>
      </c>
    </row>
    <row r="14175">
      <c r="A14175">
        <v>13388</v>
      </c>
      <c r="B14175" t="str">
        <v>2014-10-24</v>
      </c>
      <c r="C14175" t="str">
        <v>Morning</v>
      </c>
      <c r="D14175">
        <v>21</v>
      </c>
      <c r="E14175" t="str">
        <f>IF(MOD(D14175,2)=0,"EVEN","ODD")</f>
        <v>ODD</v>
      </c>
      <c r="F14175" t="str">
        <f>IF(D14175&lt;=18,"LOW (1-18)","HIGH (19-36)")</f>
        <v>HIGH (19-36)</v>
      </c>
      <c r="G14175">
        <f>INT((D14175-1)/6)+1</f>
        <v>4</v>
      </c>
      <c r="H14175">
        <f>MOD(D14175-1,6)+1</f>
        <v>3</v>
      </c>
      <c r="I14175">
        <f>37-D14175</f>
        <v>16</v>
      </c>
      <c r="J14175">
        <f>ABS(D14175-D14176)</f>
        <v>5</v>
      </c>
      <c r="K14175">
        <f>AVERAGE(D14175:D14179)</f>
        <v>21</v>
      </c>
      <c r="L14175">
        <f>AVERAGE(D14175:D14194)</f>
        <v>21</v>
      </c>
      <c r="M14175">
        <f>K14175-L14175</f>
        <v>0</v>
      </c>
      <c r="N14175" t="str">
        <f>IF(K14175&gt;L14175,"HIGH ZONE BIAS",IF(K14175&lt;L14175,"LOW ZONE BIAS","EQUILIBRIUM"))</f>
        <v>EQUILIBRIUM</v>
      </c>
    </row>
    <row r="14176">
      <c r="A14176">
        <v>13387</v>
      </c>
      <c r="B14176" t="str">
        <v>2014-10-22</v>
      </c>
      <c r="C14176" t="str">
        <v>Evening</v>
      </c>
      <c r="D14176">
        <v>16</v>
      </c>
      <c r="E14176" t="str">
        <f>IF(MOD(D14176,2)=0,"EVEN","ODD")</f>
        <v>EVEN</v>
      </c>
      <c r="F14176" t="str">
        <f>IF(D14176&lt;=18,"LOW (1-18)","HIGH (19-36)")</f>
        <v>LOW (1-18)</v>
      </c>
      <c r="G14176">
        <f>INT((D14176-1)/6)+1</f>
        <v>3</v>
      </c>
      <c r="H14176">
        <f>MOD(D14176-1,6)+1</f>
        <v>4</v>
      </c>
      <c r="I14176">
        <f>37-D14176</f>
        <v>21</v>
      </c>
      <c r="J14176">
        <f>ABS(D14176-D14177)</f>
        <v>1</v>
      </c>
      <c r="K14176">
        <f>AVERAGE(D14176:D14180)</f>
        <v>16</v>
      </c>
      <c r="L14176">
        <f>AVERAGE(D14176:D14195)</f>
        <v>16</v>
      </c>
      <c r="M14176">
        <f>K14176-L14176</f>
        <v>0</v>
      </c>
      <c r="N14176" t="str">
        <f>IF(K14176&gt;L14176,"HIGH ZONE BIAS",IF(K14176&lt;L14176,"LOW ZONE BIAS","EQUILIBRIUM"))</f>
        <v>EQUILIBRIUM</v>
      </c>
    </row>
    <row r="14177">
      <c r="A14177">
        <v>13386</v>
      </c>
      <c r="B14177" t="str">
        <v>2014-10-22</v>
      </c>
      <c r="C14177" t="str">
        <v>Midday</v>
      </c>
      <c r="D14177">
        <v>17</v>
      </c>
      <c r="E14177" t="str">
        <f>IF(MOD(D14177,2)=0,"EVEN","ODD")</f>
        <v>ODD</v>
      </c>
      <c r="F14177" t="str">
        <f>IF(D14177&lt;=18,"LOW (1-18)","HIGH (19-36)")</f>
        <v>LOW (1-18)</v>
      </c>
      <c r="G14177">
        <f>INT((D14177-1)/6)+1</f>
        <v>3</v>
      </c>
      <c r="H14177">
        <f>MOD(D14177-1,6)+1</f>
        <v>5</v>
      </c>
      <c r="I14177">
        <f>37-D14177</f>
        <v>20</v>
      </c>
      <c r="J14177">
        <f>ABS(D14177-D14178)</f>
        <v>5</v>
      </c>
      <c r="K14177">
        <f>AVERAGE(D14177:D14181)</f>
        <v>17</v>
      </c>
      <c r="L14177">
        <f>AVERAGE(D14177:D14196)</f>
        <v>17</v>
      </c>
      <c r="M14177">
        <f>K14177-L14177</f>
        <v>0</v>
      </c>
      <c r="N14177" t="str">
        <f>IF(K14177&gt;L14177,"HIGH ZONE BIAS",IF(K14177&lt;L14177,"LOW ZONE BIAS","EQUILIBRIUM"))</f>
        <v>EQUILIBRIUM</v>
      </c>
    </row>
    <row r="14178">
      <c r="A14178">
        <v>13385</v>
      </c>
      <c r="B14178" t="str">
        <v>2014-10-22</v>
      </c>
      <c r="C14178" t="str">
        <v>Morning</v>
      </c>
      <c r="D14178">
        <v>12</v>
      </c>
      <c r="E14178" t="str">
        <f>IF(MOD(D14178,2)=0,"EVEN","ODD")</f>
        <v>EVEN</v>
      </c>
      <c r="F14178" t="str">
        <f>IF(D14178&lt;=18,"LOW (1-18)","HIGH (19-36)")</f>
        <v>LOW (1-18)</v>
      </c>
      <c r="G14178">
        <f>INT((D14178-1)/6)+1</f>
        <v>2</v>
      </c>
      <c r="H14178">
        <f>MOD(D14178-1,6)+1</f>
        <v>6</v>
      </c>
      <c r="I14178">
        <f>37-D14178</f>
        <v>25</v>
      </c>
      <c r="J14178">
        <f>ABS(D14178-D14179)</f>
        <v>8</v>
      </c>
      <c r="K14178">
        <f>AVERAGE(D14178:D14182)</f>
        <v>12</v>
      </c>
      <c r="L14178">
        <f>AVERAGE(D14178:D14197)</f>
        <v>12</v>
      </c>
      <c r="M14178">
        <f>K14178-L14178</f>
        <v>0</v>
      </c>
      <c r="N14178" t="str">
        <f>IF(K14178&gt;L14178,"HIGH ZONE BIAS",IF(K14178&lt;L14178,"LOW ZONE BIAS","EQUILIBRIUM"))</f>
        <v>EQUILIBRIUM</v>
      </c>
    </row>
    <row r="14179">
      <c r="A14179">
        <v>13384</v>
      </c>
      <c r="B14179" t="str">
        <v>2014-10-21</v>
      </c>
      <c r="C14179" t="str">
        <v>Evening</v>
      </c>
      <c r="D14179">
        <v>4</v>
      </c>
      <c r="E14179" t="str">
        <f>IF(MOD(D14179,2)=0,"EVEN","ODD")</f>
        <v>EVEN</v>
      </c>
      <c r="F14179" t="str">
        <f>IF(D14179&lt;=18,"LOW (1-18)","HIGH (19-36)")</f>
        <v>LOW (1-18)</v>
      </c>
      <c r="G14179">
        <f>INT((D14179-1)/6)+1</f>
        <v>1</v>
      </c>
      <c r="H14179">
        <f>MOD(D14179-1,6)+1</f>
        <v>4</v>
      </c>
      <c r="I14179">
        <f>37-D14179</f>
        <v>33</v>
      </c>
      <c r="J14179">
        <f>ABS(D14179-D14180)</f>
        <v>6</v>
      </c>
      <c r="K14179">
        <f>AVERAGE(D14179:D14183)</f>
        <v>4</v>
      </c>
      <c r="L14179">
        <f>AVERAGE(D14179:D14198)</f>
        <v>4</v>
      </c>
      <c r="M14179">
        <f>K14179-L14179</f>
        <v>0</v>
      </c>
      <c r="N14179" t="str">
        <f>IF(K14179&gt;L14179,"HIGH ZONE BIAS",IF(K14179&lt;L14179,"LOW ZONE BIAS","EQUILIBRIUM"))</f>
        <v>EQUILIBRIUM</v>
      </c>
    </row>
    <row r="14180">
      <c r="A14180">
        <v>13383</v>
      </c>
      <c r="B14180" t="str">
        <v>2014-10-21</v>
      </c>
      <c r="C14180" t="str">
        <v>Midday</v>
      </c>
      <c r="D14180">
        <v>10</v>
      </c>
      <c r="E14180" t="str">
        <f>IF(MOD(D14180,2)=0,"EVEN","ODD")</f>
        <v>EVEN</v>
      </c>
      <c r="F14180" t="str">
        <f>IF(D14180&lt;=18,"LOW (1-18)","HIGH (19-36)")</f>
        <v>LOW (1-18)</v>
      </c>
      <c r="G14180">
        <f>INT((D14180-1)/6)+1</f>
        <v>2</v>
      </c>
      <c r="H14180">
        <f>MOD(D14180-1,6)+1</f>
        <v>4</v>
      </c>
      <c r="I14180">
        <f>37-D14180</f>
        <v>27</v>
      </c>
      <c r="J14180">
        <f>ABS(D14180-D14181)</f>
        <v>17</v>
      </c>
      <c r="K14180">
        <f>AVERAGE(D14180:D14184)</f>
        <v>10</v>
      </c>
      <c r="L14180">
        <f>AVERAGE(D14180:D14199)</f>
        <v>10</v>
      </c>
      <c r="M14180">
        <f>K14180-L14180</f>
        <v>0</v>
      </c>
      <c r="N14180" t="str">
        <f>IF(K14180&gt;L14180,"HIGH ZONE BIAS",IF(K14180&lt;L14180,"LOW ZONE BIAS","EQUILIBRIUM"))</f>
        <v>EQUILIBRIUM</v>
      </c>
    </row>
    <row r="14181">
      <c r="A14181">
        <v>13382</v>
      </c>
      <c r="B14181" t="str">
        <v>2014-10-21</v>
      </c>
      <c r="C14181" t="str">
        <v>Morning</v>
      </c>
      <c r="D14181">
        <v>27</v>
      </c>
      <c r="E14181" t="str">
        <f>IF(MOD(D14181,2)=0,"EVEN","ODD")</f>
        <v>ODD</v>
      </c>
      <c r="F14181" t="str">
        <f>IF(D14181&lt;=18,"LOW (1-18)","HIGH (19-36)")</f>
        <v>HIGH (19-36)</v>
      </c>
      <c r="G14181">
        <f>INT((D14181-1)/6)+1</f>
        <v>5</v>
      </c>
      <c r="H14181">
        <f>MOD(D14181-1,6)+1</f>
        <v>3</v>
      </c>
      <c r="I14181">
        <f>37-D14181</f>
        <v>10</v>
      </c>
      <c r="J14181">
        <f>ABS(D14181-D14182)</f>
        <v>9</v>
      </c>
      <c r="K14181">
        <f>AVERAGE(D14181:D14185)</f>
        <v>27</v>
      </c>
      <c r="L14181">
        <f>AVERAGE(D14181:D14200)</f>
        <v>27</v>
      </c>
      <c r="M14181">
        <f>K14181-L14181</f>
        <v>0</v>
      </c>
      <c r="N14181" t="str">
        <f>IF(K14181&gt;L14181,"HIGH ZONE BIAS",IF(K14181&lt;L14181,"LOW ZONE BIAS","EQUILIBRIUM"))</f>
        <v>EQUILIBRIUM</v>
      </c>
    </row>
    <row r="14182">
      <c r="A14182">
        <v>13381</v>
      </c>
      <c r="B14182" t="str">
        <v>2014-10-20</v>
      </c>
      <c r="C14182" t="str">
        <v>Evening</v>
      </c>
      <c r="D14182">
        <v>36</v>
      </c>
      <c r="E14182" t="str">
        <f>IF(MOD(D14182,2)=0,"EVEN","ODD")</f>
        <v>EVEN</v>
      </c>
      <c r="F14182" t="str">
        <f>IF(D14182&lt;=18,"LOW (1-18)","HIGH (19-36)")</f>
        <v>HIGH (19-36)</v>
      </c>
      <c r="G14182">
        <f>INT((D14182-1)/6)+1</f>
        <v>6</v>
      </c>
      <c r="H14182">
        <f>MOD(D14182-1,6)+1</f>
        <v>6</v>
      </c>
      <c r="I14182">
        <f>37-D14182</f>
        <v>1</v>
      </c>
      <c r="J14182">
        <f>ABS(D14182-D14183)</f>
        <v>29</v>
      </c>
      <c r="K14182">
        <f>AVERAGE(D14182:D14186)</f>
        <v>36</v>
      </c>
      <c r="L14182">
        <f>AVERAGE(D14182:D14201)</f>
        <v>36</v>
      </c>
      <c r="M14182">
        <f>K14182-L14182</f>
        <v>0</v>
      </c>
      <c r="N14182" t="str">
        <f>IF(K14182&gt;L14182,"HIGH ZONE BIAS",IF(K14182&lt;L14182,"LOW ZONE BIAS","EQUILIBRIUM"))</f>
        <v>EQUILIBRIUM</v>
      </c>
    </row>
    <row r="14183">
      <c r="A14183">
        <v>13380</v>
      </c>
      <c r="B14183" t="str">
        <v>2014-10-20</v>
      </c>
      <c r="C14183" t="str">
        <v>Midday</v>
      </c>
      <c r="D14183">
        <v>7</v>
      </c>
      <c r="E14183" t="str">
        <f>IF(MOD(D14183,2)=0,"EVEN","ODD")</f>
        <v>ODD</v>
      </c>
      <c r="F14183" t="str">
        <f>IF(D14183&lt;=18,"LOW (1-18)","HIGH (19-36)")</f>
        <v>LOW (1-18)</v>
      </c>
      <c r="G14183">
        <f>INT((D14183-1)/6)+1</f>
        <v>2</v>
      </c>
      <c r="H14183">
        <f>MOD(D14183-1,6)+1</f>
        <v>1</v>
      </c>
      <c r="I14183">
        <f>37-D14183</f>
        <v>30</v>
      </c>
      <c r="J14183">
        <f>ABS(D14183-D14184)</f>
        <v>27</v>
      </c>
      <c r="K14183">
        <f>AVERAGE(D14183:D14187)</f>
        <v>7</v>
      </c>
      <c r="L14183">
        <f>AVERAGE(D14183:D14202)</f>
        <v>7</v>
      </c>
      <c r="M14183">
        <f>K14183-L14183</f>
        <v>0</v>
      </c>
      <c r="N14183" t="str">
        <f>IF(K14183&gt;L14183,"HIGH ZONE BIAS",IF(K14183&lt;L14183,"LOW ZONE BIAS","EQUILIBRIUM"))</f>
        <v>EQUILIBRIUM</v>
      </c>
    </row>
    <row r="14184">
      <c r="A14184">
        <v>13379</v>
      </c>
      <c r="B14184" t="str">
        <v>2014-10-20</v>
      </c>
      <c r="C14184" t="str">
        <v>Morning</v>
      </c>
      <c r="D14184">
        <v>34</v>
      </c>
      <c r="E14184" t="str">
        <f>IF(MOD(D14184,2)=0,"EVEN","ODD")</f>
        <v>EVEN</v>
      </c>
      <c r="F14184" t="str">
        <f>IF(D14184&lt;=18,"LOW (1-18)","HIGH (19-36)")</f>
        <v>HIGH (19-36)</v>
      </c>
      <c r="G14184">
        <f>INT((D14184-1)/6)+1</f>
        <v>6</v>
      </c>
      <c r="H14184">
        <f>MOD(D14184-1,6)+1</f>
        <v>4</v>
      </c>
      <c r="I14184">
        <f>37-D14184</f>
        <v>3</v>
      </c>
      <c r="J14184">
        <f>ABS(D14184-D14185)</f>
        <v>12</v>
      </c>
      <c r="K14184">
        <f>AVERAGE(D14184:D14188)</f>
        <v>34</v>
      </c>
      <c r="L14184">
        <f>AVERAGE(D14184:D14203)</f>
        <v>34</v>
      </c>
      <c r="M14184">
        <f>K14184-L14184</f>
        <v>0</v>
      </c>
      <c r="N14184" t="str">
        <f>IF(K14184&gt;L14184,"HIGH ZONE BIAS",IF(K14184&lt;L14184,"LOW ZONE BIAS","EQUILIBRIUM"))</f>
        <v>EQUILIBRIUM</v>
      </c>
    </row>
    <row r="14185">
      <c r="A14185">
        <v>13378</v>
      </c>
      <c r="B14185" t="str">
        <v>2014-10-18</v>
      </c>
      <c r="C14185" t="str">
        <v>Evening</v>
      </c>
      <c r="D14185">
        <v>22</v>
      </c>
      <c r="E14185" t="str">
        <f>IF(MOD(D14185,2)=0,"EVEN","ODD")</f>
        <v>EVEN</v>
      </c>
      <c r="F14185" t="str">
        <f>IF(D14185&lt;=18,"LOW (1-18)","HIGH (19-36)")</f>
        <v>HIGH (19-36)</v>
      </c>
      <c r="G14185">
        <f>INT((D14185-1)/6)+1</f>
        <v>4</v>
      </c>
      <c r="H14185">
        <f>MOD(D14185-1,6)+1</f>
        <v>4</v>
      </c>
      <c r="I14185">
        <f>37-D14185</f>
        <v>15</v>
      </c>
      <c r="J14185">
        <f>ABS(D14185-D14186)</f>
        <v>18</v>
      </c>
      <c r="K14185">
        <f>AVERAGE(D14185:D14189)</f>
        <v>22</v>
      </c>
      <c r="L14185">
        <f>AVERAGE(D14185:D14204)</f>
        <v>22</v>
      </c>
      <c r="M14185">
        <f>K14185-L14185</f>
        <v>0</v>
      </c>
      <c r="N14185" t="str">
        <f>IF(K14185&gt;L14185,"HIGH ZONE BIAS",IF(K14185&lt;L14185,"LOW ZONE BIAS","EQUILIBRIUM"))</f>
        <v>EQUILIBRIUM</v>
      </c>
    </row>
    <row r="14186">
      <c r="A14186">
        <v>13377</v>
      </c>
      <c r="B14186" t="str">
        <v>2014-10-18</v>
      </c>
      <c r="C14186" t="str">
        <v>Midday</v>
      </c>
      <c r="D14186">
        <v>4</v>
      </c>
      <c r="E14186" t="str">
        <f>IF(MOD(D14186,2)=0,"EVEN","ODD")</f>
        <v>EVEN</v>
      </c>
      <c r="F14186" t="str">
        <f>IF(D14186&lt;=18,"LOW (1-18)","HIGH (19-36)")</f>
        <v>LOW (1-18)</v>
      </c>
      <c r="G14186">
        <f>INT((D14186-1)/6)+1</f>
        <v>1</v>
      </c>
      <c r="H14186">
        <f>MOD(D14186-1,6)+1</f>
        <v>4</v>
      </c>
      <c r="I14186">
        <f>37-D14186</f>
        <v>33</v>
      </c>
      <c r="J14186">
        <f>ABS(D14186-D14187)</f>
        <v>3</v>
      </c>
      <c r="K14186">
        <f>AVERAGE(D14186:D14190)</f>
        <v>4</v>
      </c>
      <c r="L14186">
        <f>AVERAGE(D14186:D14205)</f>
        <v>4</v>
      </c>
      <c r="M14186">
        <f>K14186-L14186</f>
        <v>0</v>
      </c>
      <c r="N14186" t="str">
        <f>IF(K14186&gt;L14186,"HIGH ZONE BIAS",IF(K14186&lt;L14186,"LOW ZONE BIAS","EQUILIBRIUM"))</f>
        <v>EQUILIBRIUM</v>
      </c>
    </row>
    <row r="14187">
      <c r="A14187">
        <v>13376</v>
      </c>
      <c r="B14187" t="str">
        <v>2014-10-18</v>
      </c>
      <c r="C14187" t="str">
        <v>Morning</v>
      </c>
      <c r="D14187">
        <v>7</v>
      </c>
      <c r="E14187" t="str">
        <f>IF(MOD(D14187,2)=0,"EVEN","ODD")</f>
        <v>ODD</v>
      </c>
      <c r="F14187" t="str">
        <f>IF(D14187&lt;=18,"LOW (1-18)","HIGH (19-36)")</f>
        <v>LOW (1-18)</v>
      </c>
      <c r="G14187">
        <f>INT((D14187-1)/6)+1</f>
        <v>2</v>
      </c>
      <c r="H14187">
        <f>MOD(D14187-1,6)+1</f>
        <v>1</v>
      </c>
      <c r="I14187">
        <f>37-D14187</f>
        <v>30</v>
      </c>
      <c r="J14187">
        <f>ABS(D14187-D14188)</f>
        <v>2</v>
      </c>
      <c r="K14187">
        <f>AVERAGE(D14187:D14191)</f>
        <v>7</v>
      </c>
      <c r="L14187">
        <f>AVERAGE(D14187:D14206)</f>
        <v>7</v>
      </c>
      <c r="M14187">
        <f>K14187-L14187</f>
        <v>0</v>
      </c>
      <c r="N14187" t="str">
        <f>IF(K14187&gt;L14187,"HIGH ZONE BIAS",IF(K14187&lt;L14187,"LOW ZONE BIAS","EQUILIBRIUM"))</f>
        <v>EQUILIBRIUM</v>
      </c>
    </row>
    <row r="14188">
      <c r="A14188">
        <v>13375</v>
      </c>
      <c r="B14188" t="str">
        <v>2014-10-17</v>
      </c>
      <c r="C14188" t="str">
        <v>Evening</v>
      </c>
      <c r="D14188">
        <v>9</v>
      </c>
      <c r="E14188" t="str">
        <f>IF(MOD(D14188,2)=0,"EVEN","ODD")</f>
        <v>ODD</v>
      </c>
      <c r="F14188" t="str">
        <f>IF(D14188&lt;=18,"LOW (1-18)","HIGH (19-36)")</f>
        <v>LOW (1-18)</v>
      </c>
      <c r="G14188">
        <f>INT((D14188-1)/6)+1</f>
        <v>2</v>
      </c>
      <c r="H14188">
        <f>MOD(D14188-1,6)+1</f>
        <v>3</v>
      </c>
      <c r="I14188">
        <f>37-D14188</f>
        <v>28</v>
      </c>
      <c r="J14188">
        <f>ABS(D14188-D14189)</f>
        <v>8</v>
      </c>
      <c r="K14188">
        <f>AVERAGE(D14188:D14192)</f>
        <v>9</v>
      </c>
      <c r="L14188">
        <f>AVERAGE(D14188:D14207)</f>
        <v>9</v>
      </c>
      <c r="M14188">
        <f>K14188-L14188</f>
        <v>0</v>
      </c>
      <c r="N14188" t="str">
        <f>IF(K14188&gt;L14188,"HIGH ZONE BIAS",IF(K14188&lt;L14188,"LOW ZONE BIAS","EQUILIBRIUM"))</f>
        <v>EQUILIBRIUM</v>
      </c>
    </row>
    <row r="14189">
      <c r="A14189">
        <v>13374</v>
      </c>
      <c r="B14189" t="str">
        <v>2014-10-17</v>
      </c>
      <c r="C14189" t="str">
        <v>Midday</v>
      </c>
      <c r="D14189">
        <v>1</v>
      </c>
      <c r="E14189" t="str">
        <f>IF(MOD(D14189,2)=0,"EVEN","ODD")</f>
        <v>ODD</v>
      </c>
      <c r="F14189" t="str">
        <f>IF(D14189&lt;=18,"LOW (1-18)","HIGH (19-36)")</f>
        <v>LOW (1-18)</v>
      </c>
      <c r="G14189">
        <f>INT((D14189-1)/6)+1</f>
        <v>1</v>
      </c>
      <c r="H14189">
        <f>MOD(D14189-1,6)+1</f>
        <v>1</v>
      </c>
      <c r="I14189">
        <f>37-D14189</f>
        <v>36</v>
      </c>
      <c r="J14189">
        <f>ABS(D14189-D14190)</f>
        <v>20</v>
      </c>
      <c r="K14189">
        <f>AVERAGE(D14189:D14193)</f>
        <v>1</v>
      </c>
      <c r="L14189">
        <f>AVERAGE(D14189:D14208)</f>
        <v>1</v>
      </c>
      <c r="M14189">
        <f>K14189-L14189</f>
        <v>0</v>
      </c>
      <c r="N14189" t="str">
        <f>IF(K14189&gt;L14189,"HIGH ZONE BIAS",IF(K14189&lt;L14189,"LOW ZONE BIAS","EQUILIBRIUM"))</f>
        <v>EQUILIBRIUM</v>
      </c>
    </row>
    <row r="14190">
      <c r="A14190">
        <v>13373</v>
      </c>
      <c r="B14190" t="str">
        <v>2014-10-17</v>
      </c>
      <c r="C14190" t="str">
        <v>Morning</v>
      </c>
      <c r="D14190">
        <v>21</v>
      </c>
      <c r="E14190" t="str">
        <f>IF(MOD(D14190,2)=0,"EVEN","ODD")</f>
        <v>ODD</v>
      </c>
      <c r="F14190" t="str">
        <f>IF(D14190&lt;=18,"LOW (1-18)","HIGH (19-36)")</f>
        <v>HIGH (19-36)</v>
      </c>
      <c r="G14190">
        <f>INT((D14190-1)/6)+1</f>
        <v>4</v>
      </c>
      <c r="H14190">
        <f>MOD(D14190-1,6)+1</f>
        <v>3</v>
      </c>
      <c r="I14190">
        <f>37-D14190</f>
        <v>16</v>
      </c>
      <c r="J14190">
        <f>ABS(D14190-D14191)</f>
        <v>9</v>
      </c>
      <c r="K14190">
        <f>AVERAGE(D14190:D14194)</f>
        <v>21</v>
      </c>
      <c r="L14190">
        <f>AVERAGE(D14190:D14209)</f>
        <v>21</v>
      </c>
      <c r="M14190">
        <f>K14190-L14190</f>
        <v>0</v>
      </c>
      <c r="N14190" t="str">
        <f>IF(K14190&gt;L14190,"HIGH ZONE BIAS",IF(K14190&lt;L14190,"LOW ZONE BIAS","EQUILIBRIUM"))</f>
        <v>EQUILIBRIUM</v>
      </c>
    </row>
    <row r="14191">
      <c r="A14191">
        <v>13372</v>
      </c>
      <c r="B14191" t="str">
        <v>2014-10-16</v>
      </c>
      <c r="C14191" t="str">
        <v>Evening</v>
      </c>
      <c r="D14191">
        <v>30</v>
      </c>
      <c r="E14191" t="str">
        <f>IF(MOD(D14191,2)=0,"EVEN","ODD")</f>
        <v>EVEN</v>
      </c>
      <c r="F14191" t="str">
        <f>IF(D14191&lt;=18,"LOW (1-18)","HIGH (19-36)")</f>
        <v>HIGH (19-36)</v>
      </c>
      <c r="G14191">
        <f>INT((D14191-1)/6)+1</f>
        <v>5</v>
      </c>
      <c r="H14191">
        <f>MOD(D14191-1,6)+1</f>
        <v>6</v>
      </c>
      <c r="I14191">
        <f>37-D14191</f>
        <v>7</v>
      </c>
      <c r="J14191">
        <f>ABS(D14191-D14192)</f>
        <v>24</v>
      </c>
      <c r="K14191">
        <f>AVERAGE(D14191:D14195)</f>
        <v>30</v>
      </c>
      <c r="L14191">
        <f>AVERAGE(D14191:D14210)</f>
        <v>30</v>
      </c>
      <c r="M14191">
        <f>K14191-L14191</f>
        <v>0</v>
      </c>
      <c r="N14191" t="str">
        <f>IF(K14191&gt;L14191,"HIGH ZONE BIAS",IF(K14191&lt;L14191,"LOW ZONE BIAS","EQUILIBRIUM"))</f>
        <v>EQUILIBRIUM</v>
      </c>
    </row>
    <row r="14192">
      <c r="A14192">
        <v>13371</v>
      </c>
      <c r="B14192" t="str">
        <v>2014-10-16</v>
      </c>
      <c r="C14192" t="str">
        <v>Midday</v>
      </c>
      <c r="D14192">
        <v>6</v>
      </c>
      <c r="E14192" t="str">
        <f>IF(MOD(D14192,2)=0,"EVEN","ODD")</f>
        <v>EVEN</v>
      </c>
      <c r="F14192" t="str">
        <f>IF(D14192&lt;=18,"LOW (1-18)","HIGH (19-36)")</f>
        <v>LOW (1-18)</v>
      </c>
      <c r="G14192">
        <f>INT((D14192-1)/6)+1</f>
        <v>1</v>
      </c>
      <c r="H14192">
        <f>MOD(D14192-1,6)+1</f>
        <v>6</v>
      </c>
      <c r="I14192">
        <f>37-D14192</f>
        <v>31</v>
      </c>
      <c r="J14192">
        <f>ABS(D14192-D14193)</f>
        <v>10</v>
      </c>
      <c r="K14192">
        <f>AVERAGE(D14192:D14196)</f>
        <v>6</v>
      </c>
      <c r="L14192">
        <f>AVERAGE(D14192:D14211)</f>
        <v>6</v>
      </c>
      <c r="M14192">
        <f>K14192-L14192</f>
        <v>0</v>
      </c>
      <c r="N14192" t="str">
        <f>IF(K14192&gt;L14192,"HIGH ZONE BIAS",IF(K14192&lt;L14192,"LOW ZONE BIAS","EQUILIBRIUM"))</f>
        <v>EQUILIBRIUM</v>
      </c>
    </row>
    <row r="14193">
      <c r="A14193">
        <v>13370</v>
      </c>
      <c r="B14193" t="str">
        <v>2014-10-16</v>
      </c>
      <c r="C14193" t="str">
        <v>Morning</v>
      </c>
      <c r="D14193">
        <v>16</v>
      </c>
      <c r="E14193" t="str">
        <f>IF(MOD(D14193,2)=0,"EVEN","ODD")</f>
        <v>EVEN</v>
      </c>
      <c r="F14193" t="str">
        <f>IF(D14193&lt;=18,"LOW (1-18)","HIGH (19-36)")</f>
        <v>LOW (1-18)</v>
      </c>
      <c r="G14193">
        <f>INT((D14193-1)/6)+1</f>
        <v>3</v>
      </c>
      <c r="H14193">
        <f>MOD(D14193-1,6)+1</f>
        <v>4</v>
      </c>
      <c r="I14193">
        <f>37-D14193</f>
        <v>21</v>
      </c>
      <c r="J14193">
        <f>ABS(D14193-D14194)</f>
        <v>18</v>
      </c>
      <c r="K14193">
        <f>AVERAGE(D14193:D14197)</f>
        <v>16</v>
      </c>
      <c r="L14193">
        <f>AVERAGE(D14193:D14212)</f>
        <v>16</v>
      </c>
      <c r="M14193">
        <f>K14193-L14193</f>
        <v>0</v>
      </c>
      <c r="N14193" t="str">
        <f>IF(K14193&gt;L14193,"HIGH ZONE BIAS",IF(K14193&lt;L14193,"LOW ZONE BIAS","EQUILIBRIUM"))</f>
        <v>EQUILIBRIUM</v>
      </c>
    </row>
    <row r="14194">
      <c r="A14194">
        <v>13369</v>
      </c>
      <c r="B14194" t="str">
        <v>2014-10-15</v>
      </c>
      <c r="C14194" t="str">
        <v>Evening</v>
      </c>
      <c r="D14194">
        <v>34</v>
      </c>
      <c r="E14194" t="str">
        <f>IF(MOD(D14194,2)=0,"EVEN","ODD")</f>
        <v>EVEN</v>
      </c>
      <c r="F14194" t="str">
        <f>IF(D14194&lt;=18,"LOW (1-18)","HIGH (19-36)")</f>
        <v>HIGH (19-36)</v>
      </c>
      <c r="G14194">
        <f>INT((D14194-1)/6)+1</f>
        <v>6</v>
      </c>
      <c r="H14194">
        <f>MOD(D14194-1,6)+1</f>
        <v>4</v>
      </c>
      <c r="I14194">
        <f>37-D14194</f>
        <v>3</v>
      </c>
      <c r="J14194">
        <f>ABS(D14194-D14195)</f>
        <v>7</v>
      </c>
      <c r="K14194">
        <f>AVERAGE(D14194:D14198)</f>
        <v>34</v>
      </c>
      <c r="L14194">
        <f>AVERAGE(D14194:D14213)</f>
        <v>34</v>
      </c>
      <c r="M14194">
        <f>K14194-L14194</f>
        <v>0</v>
      </c>
      <c r="N14194" t="str">
        <f>IF(K14194&gt;L14194,"HIGH ZONE BIAS",IF(K14194&lt;L14194,"LOW ZONE BIAS","EQUILIBRIUM"))</f>
        <v>EQUILIBRIUM</v>
      </c>
    </row>
    <row r="14195">
      <c r="A14195">
        <v>13368</v>
      </c>
      <c r="B14195" t="str">
        <v>2014-10-15</v>
      </c>
      <c r="C14195" t="str">
        <v>Midday</v>
      </c>
      <c r="D14195">
        <v>27</v>
      </c>
      <c r="E14195" t="str">
        <f>IF(MOD(D14195,2)=0,"EVEN","ODD")</f>
        <v>ODD</v>
      </c>
      <c r="F14195" t="str">
        <f>IF(D14195&lt;=18,"LOW (1-18)","HIGH (19-36)")</f>
        <v>HIGH (19-36)</v>
      </c>
      <c r="G14195">
        <f>INT((D14195-1)/6)+1</f>
        <v>5</v>
      </c>
      <c r="H14195">
        <f>MOD(D14195-1,6)+1</f>
        <v>3</v>
      </c>
      <c r="I14195">
        <f>37-D14195</f>
        <v>10</v>
      </c>
      <c r="J14195">
        <f>ABS(D14195-D14196)</f>
        <v>17</v>
      </c>
      <c r="K14195">
        <f>AVERAGE(D14195:D14199)</f>
        <v>27</v>
      </c>
      <c r="L14195">
        <f>AVERAGE(D14195:D14214)</f>
        <v>27</v>
      </c>
      <c r="M14195">
        <f>K14195-L14195</f>
        <v>0</v>
      </c>
      <c r="N14195" t="str">
        <f>IF(K14195&gt;L14195,"HIGH ZONE BIAS",IF(K14195&lt;L14195,"LOW ZONE BIAS","EQUILIBRIUM"))</f>
        <v>EQUILIBRIUM</v>
      </c>
    </row>
    <row r="14196">
      <c r="A14196">
        <v>13367</v>
      </c>
      <c r="B14196" t="str">
        <v>2014-10-15</v>
      </c>
      <c r="C14196" t="str">
        <v>Morning</v>
      </c>
      <c r="D14196">
        <v>10</v>
      </c>
      <c r="E14196" t="str">
        <f>IF(MOD(D14196,2)=0,"EVEN","ODD")</f>
        <v>EVEN</v>
      </c>
      <c r="F14196" t="str">
        <f>IF(D14196&lt;=18,"LOW (1-18)","HIGH (19-36)")</f>
        <v>LOW (1-18)</v>
      </c>
      <c r="G14196">
        <f>INT((D14196-1)/6)+1</f>
        <v>2</v>
      </c>
      <c r="H14196">
        <f>MOD(D14196-1,6)+1</f>
        <v>4</v>
      </c>
      <c r="I14196">
        <f>37-D14196</f>
        <v>27</v>
      </c>
      <c r="J14196">
        <f>ABS(D14196-D14197)</f>
        <v>12</v>
      </c>
      <c r="K14196">
        <f>AVERAGE(D14196:D14200)</f>
        <v>10</v>
      </c>
      <c r="L14196">
        <f>AVERAGE(D14196:D14215)</f>
        <v>10</v>
      </c>
      <c r="M14196">
        <f>K14196-L14196</f>
        <v>0</v>
      </c>
      <c r="N14196" t="str">
        <f>IF(K14196&gt;L14196,"HIGH ZONE BIAS",IF(K14196&lt;L14196,"LOW ZONE BIAS","EQUILIBRIUM"))</f>
        <v>EQUILIBRIUM</v>
      </c>
    </row>
    <row r="14197">
      <c r="A14197">
        <v>13366</v>
      </c>
      <c r="B14197" t="str">
        <v>2014-10-14</v>
      </c>
      <c r="C14197" t="str">
        <v>Evening</v>
      </c>
      <c r="D14197">
        <v>22</v>
      </c>
      <c r="E14197" t="str">
        <f>IF(MOD(D14197,2)=0,"EVEN","ODD")</f>
        <v>EVEN</v>
      </c>
      <c r="F14197" t="str">
        <f>IF(D14197&lt;=18,"LOW (1-18)","HIGH (19-36)")</f>
        <v>HIGH (19-36)</v>
      </c>
      <c r="G14197">
        <f>INT((D14197-1)/6)+1</f>
        <v>4</v>
      </c>
      <c r="H14197">
        <f>MOD(D14197-1,6)+1</f>
        <v>4</v>
      </c>
      <c r="I14197">
        <f>37-D14197</f>
        <v>15</v>
      </c>
      <c r="J14197">
        <f>ABS(D14197-D14198)</f>
        <v>2</v>
      </c>
      <c r="K14197">
        <f>AVERAGE(D14197:D14201)</f>
        <v>22</v>
      </c>
      <c r="L14197">
        <f>AVERAGE(D14197:D14216)</f>
        <v>22</v>
      </c>
      <c r="M14197">
        <f>K14197-L14197</f>
        <v>0</v>
      </c>
      <c r="N14197" t="str">
        <f>IF(K14197&gt;L14197,"HIGH ZONE BIAS",IF(K14197&lt;L14197,"LOW ZONE BIAS","EQUILIBRIUM"))</f>
        <v>EQUILIBRIUM</v>
      </c>
    </row>
    <row r="14198">
      <c r="A14198">
        <v>13365</v>
      </c>
      <c r="B14198" t="str">
        <v>2014-10-14</v>
      </c>
      <c r="C14198" t="str">
        <v>Midday</v>
      </c>
      <c r="D14198">
        <v>24</v>
      </c>
      <c r="E14198" t="str">
        <f>IF(MOD(D14198,2)=0,"EVEN","ODD")</f>
        <v>EVEN</v>
      </c>
      <c r="F14198" t="str">
        <f>IF(D14198&lt;=18,"LOW (1-18)","HIGH (19-36)")</f>
        <v>HIGH (19-36)</v>
      </c>
      <c r="G14198">
        <f>INT((D14198-1)/6)+1</f>
        <v>4</v>
      </c>
      <c r="H14198">
        <f>MOD(D14198-1,6)+1</f>
        <v>6</v>
      </c>
      <c r="I14198">
        <f>37-D14198</f>
        <v>13</v>
      </c>
      <c r="J14198">
        <f>ABS(D14198-D14199)</f>
        <v>12</v>
      </c>
      <c r="K14198">
        <f>AVERAGE(D14198:D14202)</f>
        <v>24</v>
      </c>
      <c r="L14198">
        <f>AVERAGE(D14198:D14217)</f>
        <v>24</v>
      </c>
      <c r="M14198">
        <f>K14198-L14198</f>
        <v>0</v>
      </c>
      <c r="N14198" t="str">
        <f>IF(K14198&gt;L14198,"HIGH ZONE BIAS",IF(K14198&lt;L14198,"LOW ZONE BIAS","EQUILIBRIUM"))</f>
        <v>EQUILIBRIUM</v>
      </c>
    </row>
    <row r="14199">
      <c r="A14199">
        <v>13364</v>
      </c>
      <c r="B14199" t="str">
        <v>2014-10-14</v>
      </c>
      <c r="C14199" t="str">
        <v>Morning</v>
      </c>
      <c r="D14199">
        <v>12</v>
      </c>
      <c r="E14199" t="str">
        <f>IF(MOD(D14199,2)=0,"EVEN","ODD")</f>
        <v>EVEN</v>
      </c>
      <c r="F14199" t="str">
        <f>IF(D14199&lt;=18,"LOW (1-18)","HIGH (19-36)")</f>
        <v>LOW (1-18)</v>
      </c>
      <c r="G14199">
        <f>INT((D14199-1)/6)+1</f>
        <v>2</v>
      </c>
      <c r="H14199">
        <f>MOD(D14199-1,6)+1</f>
        <v>6</v>
      </c>
      <c r="I14199">
        <f>37-D14199</f>
        <v>25</v>
      </c>
      <c r="J14199">
        <f>ABS(D14199-D14200)</f>
        <v>3</v>
      </c>
      <c r="K14199">
        <f>AVERAGE(D14199:D14203)</f>
        <v>12</v>
      </c>
      <c r="L14199">
        <f>AVERAGE(D14199:D14218)</f>
        <v>12</v>
      </c>
      <c r="M14199">
        <f>K14199-L14199</f>
        <v>0</v>
      </c>
      <c r="N14199" t="str">
        <f>IF(K14199&gt;L14199,"HIGH ZONE BIAS",IF(K14199&lt;L14199,"LOW ZONE BIAS","EQUILIBRIUM"))</f>
        <v>EQUILIBRIUM</v>
      </c>
    </row>
    <row r="14200">
      <c r="A14200">
        <v>13363</v>
      </c>
      <c r="B14200" t="str">
        <v>2014-10-13</v>
      </c>
      <c r="C14200" t="str">
        <v>Evening</v>
      </c>
      <c r="D14200">
        <v>15</v>
      </c>
      <c r="E14200" t="str">
        <f>IF(MOD(D14200,2)=0,"EVEN","ODD")</f>
        <v>ODD</v>
      </c>
      <c r="F14200" t="str">
        <f>IF(D14200&lt;=18,"LOW (1-18)","HIGH (19-36)")</f>
        <v>LOW (1-18)</v>
      </c>
      <c r="G14200">
        <f>INT((D14200-1)/6)+1</f>
        <v>3</v>
      </c>
      <c r="H14200">
        <f>MOD(D14200-1,6)+1</f>
        <v>3</v>
      </c>
      <c r="I14200">
        <f>37-D14200</f>
        <v>22</v>
      </c>
      <c r="J14200">
        <f>ABS(D14200-D14201)</f>
        <v>7</v>
      </c>
      <c r="K14200">
        <f>AVERAGE(D14200:D14204)</f>
        <v>15</v>
      </c>
      <c r="L14200">
        <f>AVERAGE(D14200:D14219)</f>
        <v>15</v>
      </c>
      <c r="M14200">
        <f>K14200-L14200</f>
        <v>0</v>
      </c>
      <c r="N14200" t="str">
        <f>IF(K14200&gt;L14200,"HIGH ZONE BIAS",IF(K14200&lt;L14200,"LOW ZONE BIAS","EQUILIBRIUM"))</f>
        <v>EQUILIBRIUM</v>
      </c>
    </row>
    <row r="14201">
      <c r="A14201">
        <v>13362</v>
      </c>
      <c r="B14201" t="str">
        <v>2014-10-13</v>
      </c>
      <c r="C14201" t="str">
        <v>Midday</v>
      </c>
      <c r="D14201">
        <v>8</v>
      </c>
      <c r="E14201" t="str">
        <f>IF(MOD(D14201,2)=0,"EVEN","ODD")</f>
        <v>EVEN</v>
      </c>
      <c r="F14201" t="str">
        <f>IF(D14201&lt;=18,"LOW (1-18)","HIGH (19-36)")</f>
        <v>LOW (1-18)</v>
      </c>
      <c r="G14201">
        <f>INT((D14201-1)/6)+1</f>
        <v>2</v>
      </c>
      <c r="H14201">
        <f>MOD(D14201-1,6)+1</f>
        <v>2</v>
      </c>
      <c r="I14201">
        <f>37-D14201</f>
        <v>29</v>
      </c>
      <c r="J14201">
        <f>ABS(D14201-D14202)</f>
        <v>27</v>
      </c>
      <c r="K14201">
        <f>AVERAGE(D14201:D14205)</f>
        <v>8</v>
      </c>
      <c r="L14201">
        <f>AVERAGE(D14201:D14220)</f>
        <v>8</v>
      </c>
      <c r="M14201">
        <f>K14201-L14201</f>
        <v>0</v>
      </c>
      <c r="N14201" t="str">
        <f>IF(K14201&gt;L14201,"HIGH ZONE BIAS",IF(K14201&lt;L14201,"LOW ZONE BIAS","EQUILIBRIUM"))</f>
        <v>EQUILIBRIUM</v>
      </c>
    </row>
    <row r="14202">
      <c r="A14202">
        <v>13361</v>
      </c>
      <c r="B14202" t="str">
        <v>2014-10-13</v>
      </c>
      <c r="C14202" t="str">
        <v>Morning</v>
      </c>
      <c r="D14202">
        <v>35</v>
      </c>
      <c r="E14202" t="str">
        <f>IF(MOD(D14202,2)=0,"EVEN","ODD")</f>
        <v>ODD</v>
      </c>
      <c r="F14202" t="str">
        <f>IF(D14202&lt;=18,"LOW (1-18)","HIGH (19-36)")</f>
        <v>HIGH (19-36)</v>
      </c>
      <c r="G14202">
        <f>INT((D14202-1)/6)+1</f>
        <v>6</v>
      </c>
      <c r="H14202">
        <f>MOD(D14202-1,6)+1</f>
        <v>5</v>
      </c>
      <c r="I14202">
        <f>37-D14202</f>
        <v>2</v>
      </c>
      <c r="J14202">
        <f>ABS(D14202-D14203)</f>
        <v>1</v>
      </c>
      <c r="K14202">
        <f>AVERAGE(D14202:D14206)</f>
        <v>35</v>
      </c>
      <c r="L14202">
        <f>AVERAGE(D14202:D14221)</f>
        <v>35</v>
      </c>
      <c r="M14202">
        <f>K14202-L14202</f>
        <v>0</v>
      </c>
      <c r="N14202" t="str">
        <f>IF(K14202&gt;L14202,"HIGH ZONE BIAS",IF(K14202&lt;L14202,"LOW ZONE BIAS","EQUILIBRIUM"))</f>
        <v>EQUILIBRIUM</v>
      </c>
    </row>
    <row r="14203">
      <c r="A14203">
        <v>13360</v>
      </c>
      <c r="B14203" t="str">
        <v>2014-10-11</v>
      </c>
      <c r="C14203" t="str">
        <v>Evening</v>
      </c>
      <c r="D14203">
        <v>36</v>
      </c>
      <c r="E14203" t="str">
        <f>IF(MOD(D14203,2)=0,"EVEN","ODD")</f>
        <v>EVEN</v>
      </c>
      <c r="F14203" t="str">
        <f>IF(D14203&lt;=18,"LOW (1-18)","HIGH (19-36)")</f>
        <v>HIGH (19-36)</v>
      </c>
      <c r="G14203">
        <f>INT((D14203-1)/6)+1</f>
        <v>6</v>
      </c>
      <c r="H14203">
        <f>MOD(D14203-1,6)+1</f>
        <v>6</v>
      </c>
      <c r="I14203">
        <f>37-D14203</f>
        <v>1</v>
      </c>
      <c r="J14203">
        <f>ABS(D14203-D14204)</f>
        <v>20</v>
      </c>
      <c r="K14203">
        <f>AVERAGE(D14203:D14207)</f>
        <v>36</v>
      </c>
      <c r="L14203">
        <f>AVERAGE(D14203:D14222)</f>
        <v>36</v>
      </c>
      <c r="M14203">
        <f>K14203-L14203</f>
        <v>0</v>
      </c>
      <c r="N14203" t="str">
        <f>IF(K14203&gt;L14203,"HIGH ZONE BIAS",IF(K14203&lt;L14203,"LOW ZONE BIAS","EQUILIBRIUM"))</f>
        <v>EQUILIBRIUM</v>
      </c>
    </row>
    <row r="14204">
      <c r="A14204">
        <v>13359</v>
      </c>
      <c r="B14204" t="str">
        <v>2014-10-11</v>
      </c>
      <c r="C14204" t="str">
        <v>Midday</v>
      </c>
      <c r="D14204">
        <v>16</v>
      </c>
      <c r="E14204" t="str">
        <f>IF(MOD(D14204,2)=0,"EVEN","ODD")</f>
        <v>EVEN</v>
      </c>
      <c r="F14204" t="str">
        <f>IF(D14204&lt;=18,"LOW (1-18)","HIGH (19-36)")</f>
        <v>LOW (1-18)</v>
      </c>
      <c r="G14204">
        <f>INT((D14204-1)/6)+1</f>
        <v>3</v>
      </c>
      <c r="H14204">
        <f>MOD(D14204-1,6)+1</f>
        <v>4</v>
      </c>
      <c r="I14204">
        <f>37-D14204</f>
        <v>21</v>
      </c>
      <c r="J14204">
        <f>ABS(D14204-D14205)</f>
        <v>3</v>
      </c>
      <c r="K14204">
        <f>AVERAGE(D14204:D14208)</f>
        <v>16</v>
      </c>
      <c r="L14204">
        <f>AVERAGE(D14204:D14223)</f>
        <v>16</v>
      </c>
      <c r="M14204">
        <f>K14204-L14204</f>
        <v>0</v>
      </c>
      <c r="N14204" t="str">
        <f>IF(K14204&gt;L14204,"HIGH ZONE BIAS",IF(K14204&lt;L14204,"LOW ZONE BIAS","EQUILIBRIUM"))</f>
        <v>EQUILIBRIUM</v>
      </c>
    </row>
    <row r="14205">
      <c r="A14205">
        <v>13358</v>
      </c>
      <c r="B14205" t="str">
        <v>2014-10-11</v>
      </c>
      <c r="C14205" t="str">
        <v>Morning</v>
      </c>
      <c r="D14205">
        <v>13</v>
      </c>
      <c r="E14205" t="str">
        <f>IF(MOD(D14205,2)=0,"EVEN","ODD")</f>
        <v>ODD</v>
      </c>
      <c r="F14205" t="str">
        <f>IF(D14205&lt;=18,"LOW (1-18)","HIGH (19-36)")</f>
        <v>LOW (1-18)</v>
      </c>
      <c r="G14205">
        <f>INT((D14205-1)/6)+1</f>
        <v>3</v>
      </c>
      <c r="H14205">
        <f>MOD(D14205-1,6)+1</f>
        <v>1</v>
      </c>
      <c r="I14205">
        <f>37-D14205</f>
        <v>24</v>
      </c>
      <c r="J14205">
        <f>ABS(D14205-D14206)</f>
        <v>12</v>
      </c>
      <c r="K14205">
        <f>AVERAGE(D14205:D14209)</f>
        <v>13</v>
      </c>
      <c r="L14205">
        <f>AVERAGE(D14205:D14224)</f>
        <v>13</v>
      </c>
      <c r="M14205">
        <f>K14205-L14205</f>
        <v>0</v>
      </c>
      <c r="N14205" t="str">
        <f>IF(K14205&gt;L14205,"HIGH ZONE BIAS",IF(K14205&lt;L14205,"LOW ZONE BIAS","EQUILIBRIUM"))</f>
        <v>EQUILIBRIUM</v>
      </c>
    </row>
    <row r="14206">
      <c r="A14206">
        <v>13357</v>
      </c>
      <c r="B14206" t="str">
        <v>2014-10-10</v>
      </c>
      <c r="C14206" t="str">
        <v>Evening</v>
      </c>
      <c r="D14206">
        <v>25</v>
      </c>
      <c r="E14206" t="str">
        <f>IF(MOD(D14206,2)=0,"EVEN","ODD")</f>
        <v>ODD</v>
      </c>
      <c r="F14206" t="str">
        <f>IF(D14206&lt;=18,"LOW (1-18)","HIGH (19-36)")</f>
        <v>HIGH (19-36)</v>
      </c>
      <c r="G14206">
        <f>INT((D14206-1)/6)+1</f>
        <v>5</v>
      </c>
      <c r="H14206">
        <f>MOD(D14206-1,6)+1</f>
        <v>1</v>
      </c>
      <c r="I14206">
        <f>37-D14206</f>
        <v>12</v>
      </c>
      <c r="J14206">
        <f>ABS(D14206-D14207)</f>
        <v>2</v>
      </c>
      <c r="K14206">
        <f>AVERAGE(D14206:D14210)</f>
        <v>25</v>
      </c>
      <c r="L14206">
        <f>AVERAGE(D14206:D14225)</f>
        <v>25</v>
      </c>
      <c r="M14206">
        <f>K14206-L14206</f>
        <v>0</v>
      </c>
      <c r="N14206" t="str">
        <f>IF(K14206&gt;L14206,"HIGH ZONE BIAS",IF(K14206&lt;L14206,"LOW ZONE BIAS","EQUILIBRIUM"))</f>
        <v>EQUILIBRIUM</v>
      </c>
    </row>
    <row r="14207">
      <c r="A14207">
        <v>13356</v>
      </c>
      <c r="B14207" t="str">
        <v>2014-10-10</v>
      </c>
      <c r="C14207" t="str">
        <v>Midday</v>
      </c>
      <c r="D14207">
        <v>27</v>
      </c>
      <c r="E14207" t="str">
        <f>IF(MOD(D14207,2)=0,"EVEN","ODD")</f>
        <v>ODD</v>
      </c>
      <c r="F14207" t="str">
        <f>IF(D14207&lt;=18,"LOW (1-18)","HIGH (19-36)")</f>
        <v>HIGH (19-36)</v>
      </c>
      <c r="G14207">
        <f>INT((D14207-1)/6)+1</f>
        <v>5</v>
      </c>
      <c r="H14207">
        <f>MOD(D14207-1,6)+1</f>
        <v>3</v>
      </c>
      <c r="I14207">
        <f>37-D14207</f>
        <v>10</v>
      </c>
      <c r="J14207">
        <f>ABS(D14207-D14208)</f>
        <v>21</v>
      </c>
      <c r="K14207">
        <f>AVERAGE(D14207:D14211)</f>
        <v>27</v>
      </c>
      <c r="L14207">
        <f>AVERAGE(D14207:D14226)</f>
        <v>27</v>
      </c>
      <c r="M14207">
        <f>K14207-L14207</f>
        <v>0</v>
      </c>
      <c r="N14207" t="str">
        <f>IF(K14207&gt;L14207,"HIGH ZONE BIAS",IF(K14207&lt;L14207,"LOW ZONE BIAS","EQUILIBRIUM"))</f>
        <v>EQUILIBRIUM</v>
      </c>
    </row>
    <row r="14208">
      <c r="A14208">
        <v>13355</v>
      </c>
      <c r="B14208" t="str">
        <v>2014-10-10</v>
      </c>
      <c r="C14208" t="str">
        <v>Morning</v>
      </c>
      <c r="D14208">
        <v>6</v>
      </c>
      <c r="E14208" t="str">
        <f>IF(MOD(D14208,2)=0,"EVEN","ODD")</f>
        <v>EVEN</v>
      </c>
      <c r="F14208" t="str">
        <f>IF(D14208&lt;=18,"LOW (1-18)","HIGH (19-36)")</f>
        <v>LOW (1-18)</v>
      </c>
      <c r="G14208">
        <f>INT((D14208-1)/6)+1</f>
        <v>1</v>
      </c>
      <c r="H14208">
        <f>MOD(D14208-1,6)+1</f>
        <v>6</v>
      </c>
      <c r="I14208">
        <f>37-D14208</f>
        <v>31</v>
      </c>
      <c r="J14208">
        <f>ABS(D14208-D14209)</f>
        <v>3</v>
      </c>
      <c r="K14208">
        <f>AVERAGE(D14208:D14212)</f>
        <v>6</v>
      </c>
      <c r="L14208">
        <f>AVERAGE(D14208:D14227)</f>
        <v>6</v>
      </c>
      <c r="M14208">
        <f>K14208-L14208</f>
        <v>0</v>
      </c>
      <c r="N14208" t="str">
        <f>IF(K14208&gt;L14208,"HIGH ZONE BIAS",IF(K14208&lt;L14208,"LOW ZONE BIAS","EQUILIBRIUM"))</f>
        <v>EQUILIBRIUM</v>
      </c>
    </row>
    <row r="14209">
      <c r="A14209">
        <v>13354</v>
      </c>
      <c r="B14209" t="str">
        <v>2014-10-09</v>
      </c>
      <c r="C14209" t="str">
        <v>Evening</v>
      </c>
      <c r="D14209">
        <v>3</v>
      </c>
      <c r="E14209" t="str">
        <f>IF(MOD(D14209,2)=0,"EVEN","ODD")</f>
        <v>ODD</v>
      </c>
      <c r="F14209" t="str">
        <f>IF(D14209&lt;=18,"LOW (1-18)","HIGH (19-36)")</f>
        <v>LOW (1-18)</v>
      </c>
      <c r="G14209">
        <f>INT((D14209-1)/6)+1</f>
        <v>1</v>
      </c>
      <c r="H14209">
        <f>MOD(D14209-1,6)+1</f>
        <v>3</v>
      </c>
      <c r="I14209">
        <f>37-D14209</f>
        <v>34</v>
      </c>
      <c r="J14209">
        <f>ABS(D14209-D14210)</f>
        <v>25</v>
      </c>
      <c r="K14209">
        <f>AVERAGE(D14209:D14213)</f>
        <v>3</v>
      </c>
      <c r="L14209">
        <f>AVERAGE(D14209:D14228)</f>
        <v>3</v>
      </c>
      <c r="M14209">
        <f>K14209-L14209</f>
        <v>0</v>
      </c>
      <c r="N14209" t="str">
        <f>IF(K14209&gt;L14209,"HIGH ZONE BIAS",IF(K14209&lt;L14209,"LOW ZONE BIAS","EQUILIBRIUM"))</f>
        <v>EQUILIBRIUM</v>
      </c>
    </row>
    <row r="14210">
      <c r="A14210">
        <v>13353</v>
      </c>
      <c r="B14210" t="str">
        <v>2014-10-09</v>
      </c>
      <c r="C14210" t="str">
        <v>Midday</v>
      </c>
      <c r="D14210">
        <v>28</v>
      </c>
      <c r="E14210" t="str">
        <f>IF(MOD(D14210,2)=0,"EVEN","ODD")</f>
        <v>EVEN</v>
      </c>
      <c r="F14210" t="str">
        <f>IF(D14210&lt;=18,"LOW (1-18)","HIGH (19-36)")</f>
        <v>HIGH (19-36)</v>
      </c>
      <c r="G14210">
        <f>INT((D14210-1)/6)+1</f>
        <v>5</v>
      </c>
      <c r="H14210">
        <f>MOD(D14210-1,6)+1</f>
        <v>4</v>
      </c>
      <c r="I14210">
        <f>37-D14210</f>
        <v>9</v>
      </c>
      <c r="J14210">
        <f>ABS(D14210-D14211)</f>
        <v>12</v>
      </c>
      <c r="K14210">
        <f>AVERAGE(D14210:D14214)</f>
        <v>28</v>
      </c>
      <c r="L14210">
        <f>AVERAGE(D14210:D14229)</f>
        <v>28</v>
      </c>
      <c r="M14210">
        <f>K14210-L14210</f>
        <v>0</v>
      </c>
      <c r="N14210" t="str">
        <f>IF(K14210&gt;L14210,"HIGH ZONE BIAS",IF(K14210&lt;L14210,"LOW ZONE BIAS","EQUILIBRIUM"))</f>
        <v>EQUILIBRIUM</v>
      </c>
    </row>
    <row r="14211">
      <c r="A14211">
        <v>13352</v>
      </c>
      <c r="B14211" t="str">
        <v>2014-10-09</v>
      </c>
      <c r="C14211" t="str">
        <v>Morning</v>
      </c>
      <c r="D14211">
        <v>16</v>
      </c>
      <c r="E14211" t="str">
        <f>IF(MOD(D14211,2)=0,"EVEN","ODD")</f>
        <v>EVEN</v>
      </c>
      <c r="F14211" t="str">
        <f>IF(D14211&lt;=18,"LOW (1-18)","HIGH (19-36)")</f>
        <v>LOW (1-18)</v>
      </c>
      <c r="G14211">
        <f>INT((D14211-1)/6)+1</f>
        <v>3</v>
      </c>
      <c r="H14211">
        <f>MOD(D14211-1,6)+1</f>
        <v>4</v>
      </c>
      <c r="I14211">
        <f>37-D14211</f>
        <v>21</v>
      </c>
      <c r="J14211">
        <f>ABS(D14211-D14212)</f>
        <v>20</v>
      </c>
      <c r="K14211">
        <f>AVERAGE(D14211:D14215)</f>
        <v>16</v>
      </c>
      <c r="L14211">
        <f>AVERAGE(D14211:D14230)</f>
        <v>16</v>
      </c>
      <c r="M14211">
        <f>K14211-L14211</f>
        <v>0</v>
      </c>
      <c r="N14211" t="str">
        <f>IF(K14211&gt;L14211,"HIGH ZONE BIAS",IF(K14211&lt;L14211,"LOW ZONE BIAS","EQUILIBRIUM"))</f>
        <v>EQUILIBRIUM</v>
      </c>
    </row>
    <row r="14212">
      <c r="A14212">
        <v>13351</v>
      </c>
      <c r="B14212" t="str">
        <v>2014-10-08</v>
      </c>
      <c r="C14212" t="str">
        <v>Evening</v>
      </c>
      <c r="D14212">
        <v>36</v>
      </c>
      <c r="E14212" t="str">
        <f>IF(MOD(D14212,2)=0,"EVEN","ODD")</f>
        <v>EVEN</v>
      </c>
      <c r="F14212" t="str">
        <f>IF(D14212&lt;=18,"LOW (1-18)","HIGH (19-36)")</f>
        <v>HIGH (19-36)</v>
      </c>
      <c r="G14212">
        <f>INT((D14212-1)/6)+1</f>
        <v>6</v>
      </c>
      <c r="H14212">
        <f>MOD(D14212-1,6)+1</f>
        <v>6</v>
      </c>
      <c r="I14212">
        <f>37-D14212</f>
        <v>1</v>
      </c>
      <c r="J14212">
        <f>ABS(D14212-D14213)</f>
        <v>23</v>
      </c>
      <c r="K14212">
        <f>AVERAGE(D14212:D14216)</f>
        <v>36</v>
      </c>
      <c r="L14212">
        <f>AVERAGE(D14212:D14231)</f>
        <v>36</v>
      </c>
      <c r="M14212">
        <f>K14212-L14212</f>
        <v>0</v>
      </c>
      <c r="N14212" t="str">
        <f>IF(K14212&gt;L14212,"HIGH ZONE BIAS",IF(K14212&lt;L14212,"LOW ZONE BIAS","EQUILIBRIUM"))</f>
        <v>EQUILIBRIUM</v>
      </c>
    </row>
    <row r="14213">
      <c r="A14213">
        <v>13350</v>
      </c>
      <c r="B14213" t="str">
        <v>2014-10-08</v>
      </c>
      <c r="C14213" t="str">
        <v>Midday</v>
      </c>
      <c r="D14213">
        <v>13</v>
      </c>
      <c r="E14213" t="str">
        <f>IF(MOD(D14213,2)=0,"EVEN","ODD")</f>
        <v>ODD</v>
      </c>
      <c r="F14213" t="str">
        <f>IF(D14213&lt;=18,"LOW (1-18)","HIGH (19-36)")</f>
        <v>LOW (1-18)</v>
      </c>
      <c r="G14213">
        <f>INT((D14213-1)/6)+1</f>
        <v>3</v>
      </c>
      <c r="H14213">
        <f>MOD(D14213-1,6)+1</f>
        <v>1</v>
      </c>
      <c r="I14213">
        <f>37-D14213</f>
        <v>24</v>
      </c>
      <c r="J14213">
        <f>ABS(D14213-D14214)</f>
        <v>11</v>
      </c>
      <c r="K14213">
        <f>AVERAGE(D14213:D14217)</f>
        <v>13</v>
      </c>
      <c r="L14213">
        <f>AVERAGE(D14213:D14232)</f>
        <v>13</v>
      </c>
      <c r="M14213">
        <f>K14213-L14213</f>
        <v>0</v>
      </c>
      <c r="N14213" t="str">
        <f>IF(K14213&gt;L14213,"HIGH ZONE BIAS",IF(K14213&lt;L14213,"LOW ZONE BIAS","EQUILIBRIUM"))</f>
        <v>EQUILIBRIUM</v>
      </c>
    </row>
    <row r="14214">
      <c r="A14214">
        <v>13349</v>
      </c>
      <c r="B14214" t="str">
        <v>2014-10-08</v>
      </c>
      <c r="C14214" t="str">
        <v>Morning</v>
      </c>
      <c r="D14214">
        <v>2</v>
      </c>
      <c r="E14214" t="str">
        <f>IF(MOD(D14214,2)=0,"EVEN","ODD")</f>
        <v>EVEN</v>
      </c>
      <c r="F14214" t="str">
        <f>IF(D14214&lt;=18,"LOW (1-18)","HIGH (19-36)")</f>
        <v>LOW (1-18)</v>
      </c>
      <c r="G14214">
        <f>INT((D14214-1)/6)+1</f>
        <v>1</v>
      </c>
      <c r="H14214">
        <f>MOD(D14214-1,6)+1</f>
        <v>2</v>
      </c>
      <c r="I14214">
        <f>37-D14214</f>
        <v>35</v>
      </c>
      <c r="J14214">
        <f>ABS(D14214-D14215)</f>
        <v>30</v>
      </c>
      <c r="K14214">
        <f>AVERAGE(D14214:D14218)</f>
        <v>2</v>
      </c>
      <c r="L14214">
        <f>AVERAGE(D14214:D14233)</f>
        <v>2</v>
      </c>
      <c r="M14214">
        <f>K14214-L14214</f>
        <v>0</v>
      </c>
      <c r="N14214" t="str">
        <f>IF(K14214&gt;L14214,"HIGH ZONE BIAS",IF(K14214&lt;L14214,"LOW ZONE BIAS","EQUILIBRIUM"))</f>
        <v>EQUILIBRIUM</v>
      </c>
    </row>
    <row r="14215">
      <c r="A14215">
        <v>13348</v>
      </c>
      <c r="B14215" t="str">
        <v>2014-10-07</v>
      </c>
      <c r="C14215" t="str">
        <v>Evening</v>
      </c>
      <c r="D14215">
        <v>32</v>
      </c>
      <c r="E14215" t="str">
        <f>IF(MOD(D14215,2)=0,"EVEN","ODD")</f>
        <v>EVEN</v>
      </c>
      <c r="F14215" t="str">
        <f>IF(D14215&lt;=18,"LOW (1-18)","HIGH (19-36)")</f>
        <v>HIGH (19-36)</v>
      </c>
      <c r="G14215">
        <f>INT((D14215-1)/6)+1</f>
        <v>6</v>
      </c>
      <c r="H14215">
        <f>MOD(D14215-1,6)+1</f>
        <v>2</v>
      </c>
      <c r="I14215">
        <f>37-D14215</f>
        <v>5</v>
      </c>
      <c r="J14215">
        <f>ABS(D14215-D14216)</f>
        <v>0</v>
      </c>
      <c r="K14215">
        <f>AVERAGE(D14215:D14219)</f>
        <v>32</v>
      </c>
      <c r="L14215">
        <f>AVERAGE(D14215:D14234)</f>
        <v>32</v>
      </c>
      <c r="M14215">
        <f>K14215-L14215</f>
        <v>0</v>
      </c>
      <c r="N14215" t="str">
        <f>IF(K14215&gt;L14215,"HIGH ZONE BIAS",IF(K14215&lt;L14215,"LOW ZONE BIAS","EQUILIBRIUM"))</f>
        <v>EQUILIBRIUM</v>
      </c>
    </row>
    <row r="14216">
      <c r="A14216">
        <v>13347</v>
      </c>
      <c r="B14216" t="str">
        <v>2014-10-07</v>
      </c>
      <c r="C14216" t="str">
        <v>Midday</v>
      </c>
      <c r="D14216">
        <v>32</v>
      </c>
      <c r="E14216" t="str">
        <f>IF(MOD(D14216,2)=0,"EVEN","ODD")</f>
        <v>EVEN</v>
      </c>
      <c r="F14216" t="str">
        <f>IF(D14216&lt;=18,"LOW (1-18)","HIGH (19-36)")</f>
        <v>HIGH (19-36)</v>
      </c>
      <c r="G14216">
        <f>INT((D14216-1)/6)+1</f>
        <v>6</v>
      </c>
      <c r="H14216">
        <f>MOD(D14216-1,6)+1</f>
        <v>2</v>
      </c>
      <c r="I14216">
        <f>37-D14216</f>
        <v>5</v>
      </c>
      <c r="J14216">
        <f>ABS(D14216-D14217)</f>
        <v>4</v>
      </c>
      <c r="K14216">
        <f>AVERAGE(D14216:D14220)</f>
        <v>32</v>
      </c>
      <c r="L14216">
        <f>AVERAGE(D14216:D14235)</f>
        <v>32</v>
      </c>
      <c r="M14216">
        <f>K14216-L14216</f>
        <v>0</v>
      </c>
      <c r="N14216" t="str">
        <f>IF(K14216&gt;L14216,"HIGH ZONE BIAS",IF(K14216&lt;L14216,"LOW ZONE BIAS","EQUILIBRIUM"))</f>
        <v>EQUILIBRIUM</v>
      </c>
    </row>
    <row r="14217">
      <c r="A14217">
        <v>13346</v>
      </c>
      <c r="B14217" t="str">
        <v>2014-10-07</v>
      </c>
      <c r="C14217" t="str">
        <v>Morning</v>
      </c>
      <c r="D14217">
        <v>28</v>
      </c>
      <c r="E14217" t="str">
        <f>IF(MOD(D14217,2)=0,"EVEN","ODD")</f>
        <v>EVEN</v>
      </c>
      <c r="F14217" t="str">
        <f>IF(D14217&lt;=18,"LOW (1-18)","HIGH (19-36)")</f>
        <v>HIGH (19-36)</v>
      </c>
      <c r="G14217">
        <f>INT((D14217-1)/6)+1</f>
        <v>5</v>
      </c>
      <c r="H14217">
        <f>MOD(D14217-1,6)+1</f>
        <v>4</v>
      </c>
      <c r="I14217">
        <f>37-D14217</f>
        <v>9</v>
      </c>
      <c r="J14217">
        <f>ABS(D14217-D14218)</f>
        <v>2</v>
      </c>
      <c r="K14217">
        <f>AVERAGE(D14217:D14221)</f>
        <v>28</v>
      </c>
      <c r="L14217">
        <f>AVERAGE(D14217:D14236)</f>
        <v>28</v>
      </c>
      <c r="M14217">
        <f>K14217-L14217</f>
        <v>0</v>
      </c>
      <c r="N14217" t="str">
        <f>IF(K14217&gt;L14217,"HIGH ZONE BIAS",IF(K14217&lt;L14217,"LOW ZONE BIAS","EQUILIBRIUM"))</f>
        <v>EQUILIBRIUM</v>
      </c>
    </row>
    <row r="14218">
      <c r="A14218">
        <v>13345</v>
      </c>
      <c r="B14218" t="str">
        <v>2014-10-06</v>
      </c>
      <c r="C14218" t="str">
        <v>Evening</v>
      </c>
      <c r="D14218">
        <v>30</v>
      </c>
      <c r="E14218" t="str">
        <f>IF(MOD(D14218,2)=0,"EVEN","ODD")</f>
        <v>EVEN</v>
      </c>
      <c r="F14218" t="str">
        <f>IF(D14218&lt;=18,"LOW (1-18)","HIGH (19-36)")</f>
        <v>HIGH (19-36)</v>
      </c>
      <c r="G14218">
        <f>INT((D14218-1)/6)+1</f>
        <v>5</v>
      </c>
      <c r="H14218">
        <f>MOD(D14218-1,6)+1</f>
        <v>6</v>
      </c>
      <c r="I14218">
        <f>37-D14218</f>
        <v>7</v>
      </c>
      <c r="J14218">
        <f>ABS(D14218-D14219)</f>
        <v>12</v>
      </c>
      <c r="K14218">
        <f>AVERAGE(D14218:D14222)</f>
        <v>30</v>
      </c>
      <c r="L14218">
        <f>AVERAGE(D14218:D14237)</f>
        <v>30</v>
      </c>
      <c r="M14218">
        <f>K14218-L14218</f>
        <v>0</v>
      </c>
      <c r="N14218" t="str">
        <f>IF(K14218&gt;L14218,"HIGH ZONE BIAS",IF(K14218&lt;L14218,"LOW ZONE BIAS","EQUILIBRIUM"))</f>
        <v>EQUILIBRIUM</v>
      </c>
    </row>
    <row r="14219">
      <c r="A14219">
        <v>13344</v>
      </c>
      <c r="B14219" t="str">
        <v>2014-10-06</v>
      </c>
      <c r="C14219" t="str">
        <v>Midday</v>
      </c>
      <c r="D14219">
        <v>18</v>
      </c>
      <c r="E14219" t="str">
        <f>IF(MOD(D14219,2)=0,"EVEN","ODD")</f>
        <v>EVEN</v>
      </c>
      <c r="F14219" t="str">
        <f>IF(D14219&lt;=18,"LOW (1-18)","HIGH (19-36)")</f>
        <v>LOW (1-18)</v>
      </c>
      <c r="G14219">
        <f>INT((D14219-1)/6)+1</f>
        <v>3</v>
      </c>
      <c r="H14219">
        <f>MOD(D14219-1,6)+1</f>
        <v>6</v>
      </c>
      <c r="I14219">
        <f>37-D14219</f>
        <v>19</v>
      </c>
      <c r="J14219">
        <f>ABS(D14219-D14220)</f>
        <v>1</v>
      </c>
      <c r="K14219">
        <f>AVERAGE(D14219:D14223)</f>
        <v>18</v>
      </c>
      <c r="L14219">
        <f>AVERAGE(D14219:D14238)</f>
        <v>18</v>
      </c>
      <c r="M14219">
        <f>K14219-L14219</f>
        <v>0</v>
      </c>
      <c r="N14219" t="str">
        <f>IF(K14219&gt;L14219,"HIGH ZONE BIAS",IF(K14219&lt;L14219,"LOW ZONE BIAS","EQUILIBRIUM"))</f>
        <v>EQUILIBRIUM</v>
      </c>
    </row>
    <row r="14220">
      <c r="A14220">
        <v>13343</v>
      </c>
      <c r="B14220" t="str">
        <v>2014-10-06</v>
      </c>
      <c r="C14220" t="str">
        <v>Morning</v>
      </c>
      <c r="D14220">
        <v>17</v>
      </c>
      <c r="E14220" t="str">
        <f>IF(MOD(D14220,2)=0,"EVEN","ODD")</f>
        <v>ODD</v>
      </c>
      <c r="F14220" t="str">
        <f>IF(D14220&lt;=18,"LOW (1-18)","HIGH (19-36)")</f>
        <v>LOW (1-18)</v>
      </c>
      <c r="G14220">
        <f>INT((D14220-1)/6)+1</f>
        <v>3</v>
      </c>
      <c r="H14220">
        <f>MOD(D14220-1,6)+1</f>
        <v>5</v>
      </c>
      <c r="I14220">
        <f>37-D14220</f>
        <v>20</v>
      </c>
      <c r="J14220">
        <f>ABS(D14220-D14221)</f>
        <v>2</v>
      </c>
      <c r="K14220">
        <f>AVERAGE(D14220:D14224)</f>
        <v>17</v>
      </c>
      <c r="L14220">
        <f>AVERAGE(D14220:D14239)</f>
        <v>17</v>
      </c>
      <c r="M14220">
        <f>K14220-L14220</f>
        <v>0</v>
      </c>
      <c r="N14220" t="str">
        <f>IF(K14220&gt;L14220,"HIGH ZONE BIAS",IF(K14220&lt;L14220,"LOW ZONE BIAS","EQUILIBRIUM"))</f>
        <v>EQUILIBRIUM</v>
      </c>
    </row>
    <row r="14221">
      <c r="A14221">
        <v>13342</v>
      </c>
      <c r="B14221" t="str">
        <v>2014-10-04</v>
      </c>
      <c r="C14221" t="str">
        <v>Evening</v>
      </c>
      <c r="D14221">
        <v>15</v>
      </c>
      <c r="E14221" t="str">
        <f>IF(MOD(D14221,2)=0,"EVEN","ODD")</f>
        <v>ODD</v>
      </c>
      <c r="F14221" t="str">
        <f>IF(D14221&lt;=18,"LOW (1-18)","HIGH (19-36)")</f>
        <v>LOW (1-18)</v>
      </c>
      <c r="G14221">
        <f>INT((D14221-1)/6)+1</f>
        <v>3</v>
      </c>
      <c r="H14221">
        <f>MOD(D14221-1,6)+1</f>
        <v>3</v>
      </c>
      <c r="I14221">
        <f>37-D14221</f>
        <v>22</v>
      </c>
      <c r="J14221">
        <f>ABS(D14221-D14222)</f>
        <v>14</v>
      </c>
      <c r="K14221">
        <f>AVERAGE(D14221:D14225)</f>
        <v>15</v>
      </c>
      <c r="L14221">
        <f>AVERAGE(D14221:D14240)</f>
        <v>15</v>
      </c>
      <c r="M14221">
        <f>K14221-L14221</f>
        <v>0</v>
      </c>
      <c r="N14221" t="str">
        <f>IF(K14221&gt;L14221,"HIGH ZONE BIAS",IF(K14221&lt;L14221,"LOW ZONE BIAS","EQUILIBRIUM"))</f>
        <v>EQUILIBRIUM</v>
      </c>
    </row>
    <row r="14222">
      <c r="A14222">
        <v>13341</v>
      </c>
      <c r="B14222" t="str">
        <v>2014-10-04</v>
      </c>
      <c r="C14222" t="str">
        <v>Midday</v>
      </c>
      <c r="D14222">
        <v>29</v>
      </c>
      <c r="E14222" t="str">
        <f>IF(MOD(D14222,2)=0,"EVEN","ODD")</f>
        <v>ODD</v>
      </c>
      <c r="F14222" t="str">
        <f>IF(D14222&lt;=18,"LOW (1-18)","HIGH (19-36)")</f>
        <v>HIGH (19-36)</v>
      </c>
      <c r="G14222">
        <f>INT((D14222-1)/6)+1</f>
        <v>5</v>
      </c>
      <c r="H14222">
        <f>MOD(D14222-1,6)+1</f>
        <v>5</v>
      </c>
      <c r="I14222">
        <f>37-D14222</f>
        <v>8</v>
      </c>
      <c r="J14222">
        <f>ABS(D14222-D14223)</f>
        <v>13</v>
      </c>
      <c r="K14222">
        <f>AVERAGE(D14222:D14226)</f>
        <v>29</v>
      </c>
      <c r="L14222">
        <f>AVERAGE(D14222:D14241)</f>
        <v>29</v>
      </c>
      <c r="M14222">
        <f>K14222-L14222</f>
        <v>0</v>
      </c>
      <c r="N14222" t="str">
        <f>IF(K14222&gt;L14222,"HIGH ZONE BIAS",IF(K14222&lt;L14222,"LOW ZONE BIAS","EQUILIBRIUM"))</f>
        <v>EQUILIBRIUM</v>
      </c>
    </row>
    <row r="14223">
      <c r="A14223">
        <v>13340</v>
      </c>
      <c r="B14223" t="str">
        <v>2014-10-04</v>
      </c>
      <c r="C14223" t="str">
        <v>Morning</v>
      </c>
      <c r="D14223">
        <v>16</v>
      </c>
      <c r="E14223" t="str">
        <f>IF(MOD(D14223,2)=0,"EVEN","ODD")</f>
        <v>EVEN</v>
      </c>
      <c r="F14223" t="str">
        <f>IF(D14223&lt;=18,"LOW (1-18)","HIGH (19-36)")</f>
        <v>LOW (1-18)</v>
      </c>
      <c r="G14223">
        <f>INT((D14223-1)/6)+1</f>
        <v>3</v>
      </c>
      <c r="H14223">
        <f>MOD(D14223-1,6)+1</f>
        <v>4</v>
      </c>
      <c r="I14223">
        <f>37-D14223</f>
        <v>21</v>
      </c>
      <c r="J14223">
        <f>ABS(D14223-D14224)</f>
        <v>16</v>
      </c>
      <c r="K14223">
        <f>AVERAGE(D14223:D14227)</f>
        <v>16</v>
      </c>
      <c r="L14223">
        <f>AVERAGE(D14223:D14242)</f>
        <v>16</v>
      </c>
      <c r="M14223">
        <f>K14223-L14223</f>
        <v>0</v>
      </c>
      <c r="N14223" t="str">
        <f>IF(K14223&gt;L14223,"HIGH ZONE BIAS",IF(K14223&lt;L14223,"LOW ZONE BIAS","EQUILIBRIUM"))</f>
        <v>EQUILIBRIUM</v>
      </c>
    </row>
    <row r="14224">
      <c r="A14224">
        <v>13339</v>
      </c>
      <c r="B14224" t="str">
        <v>2014-10-03</v>
      </c>
      <c r="C14224" t="str">
        <v>Evening</v>
      </c>
      <c r="D14224">
        <v>32</v>
      </c>
      <c r="E14224" t="str">
        <f>IF(MOD(D14224,2)=0,"EVEN","ODD")</f>
        <v>EVEN</v>
      </c>
      <c r="F14224" t="str">
        <f>IF(D14224&lt;=18,"LOW (1-18)","HIGH (19-36)")</f>
        <v>HIGH (19-36)</v>
      </c>
      <c r="G14224">
        <f>INT((D14224-1)/6)+1</f>
        <v>6</v>
      </c>
      <c r="H14224">
        <f>MOD(D14224-1,6)+1</f>
        <v>2</v>
      </c>
      <c r="I14224">
        <f>37-D14224</f>
        <v>5</v>
      </c>
      <c r="J14224">
        <f>ABS(D14224-D14225)</f>
        <v>27</v>
      </c>
      <c r="K14224">
        <f>AVERAGE(D14224:D14228)</f>
        <v>32</v>
      </c>
      <c r="L14224">
        <f>AVERAGE(D14224:D14243)</f>
        <v>32</v>
      </c>
      <c r="M14224">
        <f>K14224-L14224</f>
        <v>0</v>
      </c>
      <c r="N14224" t="str">
        <f>IF(K14224&gt;L14224,"HIGH ZONE BIAS",IF(K14224&lt;L14224,"LOW ZONE BIAS","EQUILIBRIUM"))</f>
        <v>EQUILIBRIUM</v>
      </c>
    </row>
    <row r="14225">
      <c r="A14225">
        <v>13338</v>
      </c>
      <c r="B14225" t="str">
        <v>2014-10-03</v>
      </c>
      <c r="C14225" t="str">
        <v>Midday</v>
      </c>
      <c r="D14225">
        <v>5</v>
      </c>
      <c r="E14225" t="str">
        <f>IF(MOD(D14225,2)=0,"EVEN","ODD")</f>
        <v>ODD</v>
      </c>
      <c r="F14225" t="str">
        <f>IF(D14225&lt;=18,"LOW (1-18)","HIGH (19-36)")</f>
        <v>LOW (1-18)</v>
      </c>
      <c r="G14225">
        <f>INT((D14225-1)/6)+1</f>
        <v>1</v>
      </c>
      <c r="H14225">
        <f>MOD(D14225-1,6)+1</f>
        <v>5</v>
      </c>
      <c r="I14225">
        <f>37-D14225</f>
        <v>32</v>
      </c>
      <c r="J14225">
        <f>ABS(D14225-D14226)</f>
        <v>6</v>
      </c>
      <c r="K14225">
        <f>AVERAGE(D14225:D14229)</f>
        <v>5</v>
      </c>
      <c r="L14225">
        <f>AVERAGE(D14225:D14244)</f>
        <v>5</v>
      </c>
      <c r="M14225">
        <f>K14225-L14225</f>
        <v>0</v>
      </c>
      <c r="N14225" t="str">
        <f>IF(K14225&gt;L14225,"HIGH ZONE BIAS",IF(K14225&lt;L14225,"LOW ZONE BIAS","EQUILIBRIUM"))</f>
        <v>EQUILIBRIUM</v>
      </c>
    </row>
    <row r="14226">
      <c r="A14226">
        <v>13337</v>
      </c>
      <c r="B14226" t="str">
        <v>2014-10-03</v>
      </c>
      <c r="C14226" t="str">
        <v>Morning</v>
      </c>
      <c r="D14226">
        <v>11</v>
      </c>
      <c r="E14226" t="str">
        <f>IF(MOD(D14226,2)=0,"EVEN","ODD")</f>
        <v>ODD</v>
      </c>
      <c r="F14226" t="str">
        <f>IF(D14226&lt;=18,"LOW (1-18)","HIGH (19-36)")</f>
        <v>LOW (1-18)</v>
      </c>
      <c r="G14226">
        <f>INT((D14226-1)/6)+1</f>
        <v>2</v>
      </c>
      <c r="H14226">
        <f>MOD(D14226-1,6)+1</f>
        <v>5</v>
      </c>
      <c r="I14226">
        <f>37-D14226</f>
        <v>26</v>
      </c>
      <c r="J14226">
        <f>ABS(D14226-D14227)</f>
        <v>7</v>
      </c>
      <c r="K14226">
        <f>AVERAGE(D14226:D14230)</f>
        <v>11</v>
      </c>
      <c r="L14226">
        <f>AVERAGE(D14226:D14245)</f>
        <v>11</v>
      </c>
      <c r="M14226">
        <f>K14226-L14226</f>
        <v>0</v>
      </c>
      <c r="N14226" t="str">
        <f>IF(K14226&gt;L14226,"HIGH ZONE BIAS",IF(K14226&lt;L14226,"LOW ZONE BIAS","EQUILIBRIUM"))</f>
        <v>EQUILIBRIUM</v>
      </c>
    </row>
    <row r="14227">
      <c r="A14227">
        <v>13336</v>
      </c>
      <c r="B14227" t="str">
        <v>2014-10-02</v>
      </c>
      <c r="C14227" t="str">
        <v>Evening</v>
      </c>
      <c r="D14227">
        <v>4</v>
      </c>
      <c r="E14227" t="str">
        <f>IF(MOD(D14227,2)=0,"EVEN","ODD")</f>
        <v>EVEN</v>
      </c>
      <c r="F14227" t="str">
        <f>IF(D14227&lt;=18,"LOW (1-18)","HIGH (19-36)")</f>
        <v>LOW (1-18)</v>
      </c>
      <c r="G14227">
        <f>INT((D14227-1)/6)+1</f>
        <v>1</v>
      </c>
      <c r="H14227">
        <f>MOD(D14227-1,6)+1</f>
        <v>4</v>
      </c>
      <c r="I14227">
        <f>37-D14227</f>
        <v>33</v>
      </c>
      <c r="J14227">
        <f>ABS(D14227-D14228)</f>
        <v>30</v>
      </c>
      <c r="K14227">
        <f>AVERAGE(D14227:D14231)</f>
        <v>4</v>
      </c>
      <c r="L14227">
        <f>AVERAGE(D14227:D14246)</f>
        <v>4</v>
      </c>
      <c r="M14227">
        <f>K14227-L14227</f>
        <v>0</v>
      </c>
      <c r="N14227" t="str">
        <f>IF(K14227&gt;L14227,"HIGH ZONE BIAS",IF(K14227&lt;L14227,"LOW ZONE BIAS","EQUILIBRIUM"))</f>
        <v>EQUILIBRIUM</v>
      </c>
    </row>
    <row r="14228">
      <c r="A14228">
        <v>13335</v>
      </c>
      <c r="B14228" t="str">
        <v>2014-10-02</v>
      </c>
      <c r="C14228" t="str">
        <v>Midday</v>
      </c>
      <c r="D14228">
        <v>34</v>
      </c>
      <c r="E14228" t="str">
        <f>IF(MOD(D14228,2)=0,"EVEN","ODD")</f>
        <v>EVEN</v>
      </c>
      <c r="F14228" t="str">
        <f>IF(D14228&lt;=18,"LOW (1-18)","HIGH (19-36)")</f>
        <v>HIGH (19-36)</v>
      </c>
      <c r="G14228">
        <f>INT((D14228-1)/6)+1</f>
        <v>6</v>
      </c>
      <c r="H14228">
        <f>MOD(D14228-1,6)+1</f>
        <v>4</v>
      </c>
      <c r="I14228">
        <f>37-D14228</f>
        <v>3</v>
      </c>
      <c r="J14228">
        <f>ABS(D14228-D14229)</f>
        <v>29</v>
      </c>
      <c r="K14228">
        <f>AVERAGE(D14228:D14232)</f>
        <v>34</v>
      </c>
      <c r="L14228">
        <f>AVERAGE(D14228:D14247)</f>
        <v>34</v>
      </c>
      <c r="M14228">
        <f>K14228-L14228</f>
        <v>0</v>
      </c>
      <c r="N14228" t="str">
        <f>IF(K14228&gt;L14228,"HIGH ZONE BIAS",IF(K14228&lt;L14228,"LOW ZONE BIAS","EQUILIBRIUM"))</f>
        <v>EQUILIBRIUM</v>
      </c>
    </row>
    <row r="14229">
      <c r="A14229">
        <v>13334</v>
      </c>
      <c r="B14229" t="str">
        <v>2014-10-02</v>
      </c>
      <c r="C14229" t="str">
        <v>Morning</v>
      </c>
      <c r="D14229">
        <v>5</v>
      </c>
      <c r="E14229" t="str">
        <f>IF(MOD(D14229,2)=0,"EVEN","ODD")</f>
        <v>ODD</v>
      </c>
      <c r="F14229" t="str">
        <f>IF(D14229&lt;=18,"LOW (1-18)","HIGH (19-36)")</f>
        <v>LOW (1-18)</v>
      </c>
      <c r="G14229">
        <f>INT((D14229-1)/6)+1</f>
        <v>1</v>
      </c>
      <c r="H14229">
        <f>MOD(D14229-1,6)+1</f>
        <v>5</v>
      </c>
      <c r="I14229">
        <f>37-D14229</f>
        <v>32</v>
      </c>
      <c r="J14229">
        <f>ABS(D14229-D14230)</f>
        <v>4</v>
      </c>
      <c r="K14229">
        <f>AVERAGE(D14229:D14233)</f>
        <v>5</v>
      </c>
      <c r="L14229">
        <f>AVERAGE(D14229:D14248)</f>
        <v>5</v>
      </c>
      <c r="M14229">
        <f>K14229-L14229</f>
        <v>0</v>
      </c>
      <c r="N14229" t="str">
        <f>IF(K14229&gt;L14229,"HIGH ZONE BIAS",IF(K14229&lt;L14229,"LOW ZONE BIAS","EQUILIBRIUM"))</f>
        <v>EQUILIBRIUM</v>
      </c>
    </row>
    <row r="14230">
      <c r="A14230">
        <v>13333</v>
      </c>
      <c r="B14230" t="str">
        <v>2014-10-01</v>
      </c>
      <c r="C14230" t="str">
        <v>Evening</v>
      </c>
      <c r="D14230">
        <v>1</v>
      </c>
      <c r="E14230" t="str">
        <f>IF(MOD(D14230,2)=0,"EVEN","ODD")</f>
        <v>ODD</v>
      </c>
      <c r="F14230" t="str">
        <f>IF(D14230&lt;=18,"LOW (1-18)","HIGH (19-36)")</f>
        <v>LOW (1-18)</v>
      </c>
      <c r="G14230">
        <f>INT((D14230-1)/6)+1</f>
        <v>1</v>
      </c>
      <c r="H14230">
        <f>MOD(D14230-1,6)+1</f>
        <v>1</v>
      </c>
      <c r="I14230">
        <f>37-D14230</f>
        <v>36</v>
      </c>
      <c r="J14230">
        <f>ABS(D14230-D14231)</f>
        <v>15</v>
      </c>
      <c r="K14230">
        <f>AVERAGE(D14230:D14234)</f>
        <v>1</v>
      </c>
      <c r="L14230">
        <f>AVERAGE(D14230:D14249)</f>
        <v>1</v>
      </c>
      <c r="M14230">
        <f>K14230-L14230</f>
        <v>0</v>
      </c>
      <c r="N14230" t="str">
        <f>IF(K14230&gt;L14230,"HIGH ZONE BIAS",IF(K14230&lt;L14230,"LOW ZONE BIAS","EQUILIBRIUM"))</f>
        <v>EQUILIBRIUM</v>
      </c>
    </row>
    <row r="14231">
      <c r="A14231">
        <v>13332</v>
      </c>
      <c r="B14231" t="str">
        <v>2014-10-01</v>
      </c>
      <c r="C14231" t="str">
        <v>Midday</v>
      </c>
      <c r="D14231">
        <v>16</v>
      </c>
      <c r="E14231" t="str">
        <f>IF(MOD(D14231,2)=0,"EVEN","ODD")</f>
        <v>EVEN</v>
      </c>
      <c r="F14231" t="str">
        <f>IF(D14231&lt;=18,"LOW (1-18)","HIGH (19-36)")</f>
        <v>LOW (1-18)</v>
      </c>
      <c r="G14231">
        <f>INT((D14231-1)/6)+1</f>
        <v>3</v>
      </c>
      <c r="H14231">
        <f>MOD(D14231-1,6)+1</f>
        <v>4</v>
      </c>
      <c r="I14231">
        <f>37-D14231</f>
        <v>21</v>
      </c>
      <c r="J14231">
        <f>ABS(D14231-D14232)</f>
        <v>5</v>
      </c>
      <c r="K14231">
        <f>AVERAGE(D14231:D14235)</f>
        <v>16</v>
      </c>
      <c r="L14231">
        <f>AVERAGE(D14231:D14250)</f>
        <v>16</v>
      </c>
      <c r="M14231">
        <f>K14231-L14231</f>
        <v>0</v>
      </c>
      <c r="N14231" t="str">
        <f>IF(K14231&gt;L14231,"HIGH ZONE BIAS",IF(K14231&lt;L14231,"LOW ZONE BIAS","EQUILIBRIUM"))</f>
        <v>EQUILIBRIUM</v>
      </c>
    </row>
    <row r="14232">
      <c r="A14232">
        <v>13331</v>
      </c>
      <c r="B14232" t="str">
        <v>2014-10-01</v>
      </c>
      <c r="C14232" t="str">
        <v>Morning</v>
      </c>
      <c r="D14232">
        <v>21</v>
      </c>
      <c r="E14232" t="str">
        <f>IF(MOD(D14232,2)=0,"EVEN","ODD")</f>
        <v>ODD</v>
      </c>
      <c r="F14232" t="str">
        <f>IF(D14232&lt;=18,"LOW (1-18)","HIGH (19-36)")</f>
        <v>HIGH (19-36)</v>
      </c>
      <c r="G14232">
        <f>INT((D14232-1)/6)+1</f>
        <v>4</v>
      </c>
      <c r="H14232">
        <f>MOD(D14232-1,6)+1</f>
        <v>3</v>
      </c>
      <c r="I14232">
        <f>37-D14232</f>
        <v>16</v>
      </c>
      <c r="J14232">
        <f>ABS(D14232-D14233)</f>
        <v>15</v>
      </c>
      <c r="K14232">
        <f>AVERAGE(D14232:D14236)</f>
        <v>21</v>
      </c>
      <c r="L14232">
        <f>AVERAGE(D14232:D14251)</f>
        <v>21</v>
      </c>
      <c r="M14232">
        <f>K14232-L14232</f>
        <v>0</v>
      </c>
      <c r="N14232" t="str">
        <f>IF(K14232&gt;L14232,"HIGH ZONE BIAS",IF(K14232&lt;L14232,"LOW ZONE BIAS","EQUILIBRIUM"))</f>
        <v>EQUILIBRIUM</v>
      </c>
    </row>
    <row r="14233">
      <c r="A14233">
        <v>13330</v>
      </c>
      <c r="B14233" t="str">
        <v>2014-09-30</v>
      </c>
      <c r="C14233" t="str">
        <v>Evening</v>
      </c>
      <c r="D14233">
        <v>6</v>
      </c>
      <c r="E14233" t="str">
        <f>IF(MOD(D14233,2)=0,"EVEN","ODD")</f>
        <v>EVEN</v>
      </c>
      <c r="F14233" t="str">
        <f>IF(D14233&lt;=18,"LOW (1-18)","HIGH (19-36)")</f>
        <v>LOW (1-18)</v>
      </c>
      <c r="G14233">
        <f>INT((D14233-1)/6)+1</f>
        <v>1</v>
      </c>
      <c r="H14233">
        <f>MOD(D14233-1,6)+1</f>
        <v>6</v>
      </c>
      <c r="I14233">
        <f>37-D14233</f>
        <v>31</v>
      </c>
      <c r="J14233">
        <f>ABS(D14233-D14234)</f>
        <v>22</v>
      </c>
      <c r="K14233">
        <f>AVERAGE(D14233:D14237)</f>
        <v>6</v>
      </c>
      <c r="L14233">
        <f>AVERAGE(D14233:D14252)</f>
        <v>6</v>
      </c>
      <c r="M14233">
        <f>K14233-L14233</f>
        <v>0</v>
      </c>
      <c r="N14233" t="str">
        <f>IF(K14233&gt;L14233,"HIGH ZONE BIAS",IF(K14233&lt;L14233,"LOW ZONE BIAS","EQUILIBRIUM"))</f>
        <v>EQUILIBRIUM</v>
      </c>
    </row>
    <row r="14234">
      <c r="A14234">
        <v>13329</v>
      </c>
      <c r="B14234" t="str">
        <v>2014-09-30</v>
      </c>
      <c r="C14234" t="str">
        <v>Midday</v>
      </c>
      <c r="D14234">
        <v>28</v>
      </c>
      <c r="E14234" t="str">
        <f>IF(MOD(D14234,2)=0,"EVEN","ODD")</f>
        <v>EVEN</v>
      </c>
      <c r="F14234" t="str">
        <f>IF(D14234&lt;=18,"LOW (1-18)","HIGH (19-36)")</f>
        <v>HIGH (19-36)</v>
      </c>
      <c r="G14234">
        <f>INT((D14234-1)/6)+1</f>
        <v>5</v>
      </c>
      <c r="H14234">
        <f>MOD(D14234-1,6)+1</f>
        <v>4</v>
      </c>
      <c r="I14234">
        <f>37-D14234</f>
        <v>9</v>
      </c>
      <c r="J14234">
        <f>ABS(D14234-D14235)</f>
        <v>3</v>
      </c>
      <c r="K14234">
        <f>AVERAGE(D14234:D14238)</f>
        <v>28</v>
      </c>
      <c r="L14234">
        <f>AVERAGE(D14234:D14253)</f>
        <v>28</v>
      </c>
      <c r="M14234">
        <f>K14234-L14234</f>
        <v>0</v>
      </c>
      <c r="N14234" t="str">
        <f>IF(K14234&gt;L14234,"HIGH ZONE BIAS",IF(K14234&lt;L14234,"LOW ZONE BIAS","EQUILIBRIUM"))</f>
        <v>EQUILIBRIUM</v>
      </c>
    </row>
    <row r="14235">
      <c r="A14235">
        <v>13328</v>
      </c>
      <c r="B14235" t="str">
        <v>2014-09-30</v>
      </c>
      <c r="C14235" t="str">
        <v>Morning</v>
      </c>
      <c r="D14235">
        <v>25</v>
      </c>
      <c r="E14235" t="str">
        <f>IF(MOD(D14235,2)=0,"EVEN","ODD")</f>
        <v>ODD</v>
      </c>
      <c r="F14235" t="str">
        <f>IF(D14235&lt;=18,"LOW (1-18)","HIGH (19-36)")</f>
        <v>HIGH (19-36)</v>
      </c>
      <c r="G14235">
        <f>INT((D14235-1)/6)+1</f>
        <v>5</v>
      </c>
      <c r="H14235">
        <f>MOD(D14235-1,6)+1</f>
        <v>1</v>
      </c>
      <c r="I14235">
        <f>37-D14235</f>
        <v>12</v>
      </c>
      <c r="J14235">
        <f>ABS(D14235-D14236)</f>
        <v>23</v>
      </c>
      <c r="K14235">
        <f>AVERAGE(D14235:D14239)</f>
        <v>25</v>
      </c>
      <c r="L14235">
        <f>AVERAGE(D14235:D14254)</f>
        <v>25</v>
      </c>
      <c r="M14235">
        <f>K14235-L14235</f>
        <v>0</v>
      </c>
      <c r="N14235" t="str">
        <f>IF(K14235&gt;L14235,"HIGH ZONE BIAS",IF(K14235&lt;L14235,"LOW ZONE BIAS","EQUILIBRIUM"))</f>
        <v>EQUILIBRIUM</v>
      </c>
    </row>
    <row r="14236">
      <c r="A14236">
        <v>13327</v>
      </c>
      <c r="B14236" t="str">
        <v>2014-09-29</v>
      </c>
      <c r="C14236" t="str">
        <v>Evening</v>
      </c>
      <c r="D14236">
        <v>2</v>
      </c>
      <c r="E14236" t="str">
        <f>IF(MOD(D14236,2)=0,"EVEN","ODD")</f>
        <v>EVEN</v>
      </c>
      <c r="F14236" t="str">
        <f>IF(D14236&lt;=18,"LOW (1-18)","HIGH (19-36)")</f>
        <v>LOW (1-18)</v>
      </c>
      <c r="G14236">
        <f>INT((D14236-1)/6)+1</f>
        <v>1</v>
      </c>
      <c r="H14236">
        <f>MOD(D14236-1,6)+1</f>
        <v>2</v>
      </c>
      <c r="I14236">
        <f>37-D14236</f>
        <v>35</v>
      </c>
      <c r="J14236">
        <f>ABS(D14236-D14237)</f>
        <v>28</v>
      </c>
      <c r="K14236">
        <f>AVERAGE(D14236:D14240)</f>
        <v>2</v>
      </c>
      <c r="L14236">
        <f>AVERAGE(D14236:D14255)</f>
        <v>2</v>
      </c>
      <c r="M14236">
        <f>K14236-L14236</f>
        <v>0</v>
      </c>
      <c r="N14236" t="str">
        <f>IF(K14236&gt;L14236,"HIGH ZONE BIAS",IF(K14236&lt;L14236,"LOW ZONE BIAS","EQUILIBRIUM"))</f>
        <v>EQUILIBRIUM</v>
      </c>
    </row>
    <row r="14237">
      <c r="A14237">
        <v>13326</v>
      </c>
      <c r="B14237" t="str">
        <v>2014-09-29</v>
      </c>
      <c r="C14237" t="str">
        <v>Midday</v>
      </c>
      <c r="D14237">
        <v>30</v>
      </c>
      <c r="E14237" t="str">
        <f>IF(MOD(D14237,2)=0,"EVEN","ODD")</f>
        <v>EVEN</v>
      </c>
      <c r="F14237" t="str">
        <f>IF(D14237&lt;=18,"LOW (1-18)","HIGH (19-36)")</f>
        <v>HIGH (19-36)</v>
      </c>
      <c r="G14237">
        <f>INT((D14237-1)/6)+1</f>
        <v>5</v>
      </c>
      <c r="H14237">
        <f>MOD(D14237-1,6)+1</f>
        <v>6</v>
      </c>
      <c r="I14237">
        <f>37-D14237</f>
        <v>7</v>
      </c>
      <c r="J14237">
        <f>ABS(D14237-D14238)</f>
        <v>4</v>
      </c>
      <c r="K14237">
        <f>AVERAGE(D14237:D14241)</f>
        <v>30</v>
      </c>
      <c r="L14237">
        <f>AVERAGE(D14237:D14256)</f>
        <v>30</v>
      </c>
      <c r="M14237">
        <f>K14237-L14237</f>
        <v>0</v>
      </c>
      <c r="N14237" t="str">
        <f>IF(K14237&gt;L14237,"HIGH ZONE BIAS",IF(K14237&lt;L14237,"LOW ZONE BIAS","EQUILIBRIUM"))</f>
        <v>EQUILIBRIUM</v>
      </c>
    </row>
    <row r="14238">
      <c r="A14238">
        <v>13325</v>
      </c>
      <c r="B14238" t="str">
        <v>2014-09-29</v>
      </c>
      <c r="C14238" t="str">
        <v>Morning</v>
      </c>
      <c r="D14238">
        <v>34</v>
      </c>
      <c r="E14238" t="str">
        <f>IF(MOD(D14238,2)=0,"EVEN","ODD")</f>
        <v>EVEN</v>
      </c>
      <c r="F14238" t="str">
        <f>IF(D14238&lt;=18,"LOW (1-18)","HIGH (19-36)")</f>
        <v>HIGH (19-36)</v>
      </c>
      <c r="G14238">
        <f>INT((D14238-1)/6)+1</f>
        <v>6</v>
      </c>
      <c r="H14238">
        <f>MOD(D14238-1,6)+1</f>
        <v>4</v>
      </c>
      <c r="I14238">
        <f>37-D14238</f>
        <v>3</v>
      </c>
      <c r="J14238">
        <f>ABS(D14238-D14239)</f>
        <v>21</v>
      </c>
      <c r="K14238">
        <f>AVERAGE(D14238:D14242)</f>
        <v>34</v>
      </c>
      <c r="L14238">
        <f>AVERAGE(D14238:D14257)</f>
        <v>34</v>
      </c>
      <c r="M14238">
        <f>K14238-L14238</f>
        <v>0</v>
      </c>
      <c r="N14238" t="str">
        <f>IF(K14238&gt;L14238,"HIGH ZONE BIAS",IF(K14238&lt;L14238,"LOW ZONE BIAS","EQUILIBRIUM"))</f>
        <v>EQUILIBRIUM</v>
      </c>
    </row>
    <row r="14239">
      <c r="A14239">
        <v>13324</v>
      </c>
      <c r="B14239" t="str">
        <v>2014-09-27</v>
      </c>
      <c r="C14239" t="str">
        <v>Evening</v>
      </c>
      <c r="D14239">
        <v>13</v>
      </c>
      <c r="E14239" t="str">
        <f>IF(MOD(D14239,2)=0,"EVEN","ODD")</f>
        <v>ODD</v>
      </c>
      <c r="F14239" t="str">
        <f>IF(D14239&lt;=18,"LOW (1-18)","HIGH (19-36)")</f>
        <v>LOW (1-18)</v>
      </c>
      <c r="G14239">
        <f>INT((D14239-1)/6)+1</f>
        <v>3</v>
      </c>
      <c r="H14239">
        <f>MOD(D14239-1,6)+1</f>
        <v>1</v>
      </c>
      <c r="I14239">
        <f>37-D14239</f>
        <v>24</v>
      </c>
      <c r="J14239">
        <f>ABS(D14239-D14240)</f>
        <v>13</v>
      </c>
      <c r="K14239">
        <f>AVERAGE(D14239:D14243)</f>
        <v>13</v>
      </c>
      <c r="L14239">
        <f>AVERAGE(D14239:D14258)</f>
        <v>13</v>
      </c>
      <c r="M14239">
        <f>K14239-L14239</f>
        <v>0</v>
      </c>
      <c r="N14239" t="str">
        <f>IF(K14239&gt;L14239,"HIGH ZONE BIAS",IF(K14239&lt;L14239,"LOW ZONE BIAS","EQUILIBRIUM"))</f>
        <v>EQUILIBRIUM</v>
      </c>
    </row>
    <row r="14240">
      <c r="A14240">
        <v>13323</v>
      </c>
      <c r="B14240" t="str">
        <v>2014-09-27</v>
      </c>
      <c r="C14240" t="str">
        <v>Midday</v>
      </c>
      <c r="D14240">
        <v>26</v>
      </c>
      <c r="E14240" t="str">
        <f>IF(MOD(D14240,2)=0,"EVEN","ODD")</f>
        <v>EVEN</v>
      </c>
      <c r="F14240" t="str">
        <f>IF(D14240&lt;=18,"LOW (1-18)","HIGH (19-36)")</f>
        <v>HIGH (19-36)</v>
      </c>
      <c r="G14240">
        <f>INT((D14240-1)/6)+1</f>
        <v>5</v>
      </c>
      <c r="H14240">
        <f>MOD(D14240-1,6)+1</f>
        <v>2</v>
      </c>
      <c r="I14240">
        <f>37-D14240</f>
        <v>11</v>
      </c>
      <c r="J14240">
        <f>ABS(D14240-D14241)</f>
        <v>4</v>
      </c>
      <c r="K14240">
        <f>AVERAGE(D14240:D14244)</f>
        <v>26</v>
      </c>
      <c r="L14240">
        <f>AVERAGE(D14240:D14259)</f>
        <v>26</v>
      </c>
      <c r="M14240">
        <f>K14240-L14240</f>
        <v>0</v>
      </c>
      <c r="N14240" t="str">
        <f>IF(K14240&gt;L14240,"HIGH ZONE BIAS",IF(K14240&lt;L14240,"LOW ZONE BIAS","EQUILIBRIUM"))</f>
        <v>EQUILIBRIUM</v>
      </c>
    </row>
    <row r="14241">
      <c r="A14241">
        <v>13322</v>
      </c>
      <c r="B14241" t="str">
        <v>2014-09-27</v>
      </c>
      <c r="C14241" t="str">
        <v>Morning</v>
      </c>
      <c r="D14241">
        <v>22</v>
      </c>
      <c r="E14241" t="str">
        <f>IF(MOD(D14241,2)=0,"EVEN","ODD")</f>
        <v>EVEN</v>
      </c>
      <c r="F14241" t="str">
        <f>IF(D14241&lt;=18,"LOW (1-18)","HIGH (19-36)")</f>
        <v>HIGH (19-36)</v>
      </c>
      <c r="G14241">
        <f>INT((D14241-1)/6)+1</f>
        <v>4</v>
      </c>
      <c r="H14241">
        <f>MOD(D14241-1,6)+1</f>
        <v>4</v>
      </c>
      <c r="I14241">
        <f>37-D14241</f>
        <v>15</v>
      </c>
      <c r="J14241">
        <f>ABS(D14241-D14242)</f>
        <v>0</v>
      </c>
      <c r="K14241">
        <f>AVERAGE(D14241:D14245)</f>
        <v>22</v>
      </c>
      <c r="L14241">
        <f>AVERAGE(D14241:D14260)</f>
        <v>22</v>
      </c>
      <c r="M14241">
        <f>K14241-L14241</f>
        <v>0</v>
      </c>
      <c r="N14241" t="str">
        <f>IF(K14241&gt;L14241,"HIGH ZONE BIAS",IF(K14241&lt;L14241,"LOW ZONE BIAS","EQUILIBRIUM"))</f>
        <v>EQUILIBRIUM</v>
      </c>
    </row>
    <row r="14242">
      <c r="A14242">
        <v>13321</v>
      </c>
      <c r="B14242" t="str">
        <v>2014-09-26</v>
      </c>
      <c r="C14242" t="str">
        <v>Evening</v>
      </c>
      <c r="D14242">
        <v>22</v>
      </c>
      <c r="E14242" t="str">
        <f>IF(MOD(D14242,2)=0,"EVEN","ODD")</f>
        <v>EVEN</v>
      </c>
      <c r="F14242" t="str">
        <f>IF(D14242&lt;=18,"LOW (1-18)","HIGH (19-36)")</f>
        <v>HIGH (19-36)</v>
      </c>
      <c r="G14242">
        <f>INT((D14242-1)/6)+1</f>
        <v>4</v>
      </c>
      <c r="H14242">
        <f>MOD(D14242-1,6)+1</f>
        <v>4</v>
      </c>
      <c r="I14242">
        <f>37-D14242</f>
        <v>15</v>
      </c>
      <c r="J14242">
        <f>ABS(D14242-D14243)</f>
        <v>12</v>
      </c>
      <c r="K14242">
        <f>AVERAGE(D14242:D14246)</f>
        <v>22</v>
      </c>
      <c r="L14242">
        <f>AVERAGE(D14242:D14261)</f>
        <v>22</v>
      </c>
      <c r="M14242">
        <f>K14242-L14242</f>
        <v>0</v>
      </c>
      <c r="N14242" t="str">
        <f>IF(K14242&gt;L14242,"HIGH ZONE BIAS",IF(K14242&lt;L14242,"LOW ZONE BIAS","EQUILIBRIUM"))</f>
        <v>EQUILIBRIUM</v>
      </c>
    </row>
    <row r="14243">
      <c r="A14243">
        <v>13320</v>
      </c>
      <c r="B14243" t="str">
        <v>2014-09-26</v>
      </c>
      <c r="C14243" t="str">
        <v>Midday</v>
      </c>
      <c r="D14243">
        <v>10</v>
      </c>
      <c r="E14243" t="str">
        <f>IF(MOD(D14243,2)=0,"EVEN","ODD")</f>
        <v>EVEN</v>
      </c>
      <c r="F14243" t="str">
        <f>IF(D14243&lt;=18,"LOW (1-18)","HIGH (19-36)")</f>
        <v>LOW (1-18)</v>
      </c>
      <c r="G14243">
        <f>INT((D14243-1)/6)+1</f>
        <v>2</v>
      </c>
      <c r="H14243">
        <f>MOD(D14243-1,6)+1</f>
        <v>4</v>
      </c>
      <c r="I14243">
        <f>37-D14243</f>
        <v>27</v>
      </c>
      <c r="J14243">
        <f>ABS(D14243-D14244)</f>
        <v>20</v>
      </c>
      <c r="K14243">
        <f>AVERAGE(D14243:D14247)</f>
        <v>10</v>
      </c>
      <c r="L14243">
        <f>AVERAGE(D14243:D14262)</f>
        <v>10</v>
      </c>
      <c r="M14243">
        <f>K14243-L14243</f>
        <v>0</v>
      </c>
      <c r="N14243" t="str">
        <f>IF(K14243&gt;L14243,"HIGH ZONE BIAS",IF(K14243&lt;L14243,"LOW ZONE BIAS","EQUILIBRIUM"))</f>
        <v>EQUILIBRIUM</v>
      </c>
    </row>
    <row r="14244">
      <c r="A14244">
        <v>13319</v>
      </c>
      <c r="B14244" t="str">
        <v>2014-09-26</v>
      </c>
      <c r="C14244" t="str">
        <v>Morning</v>
      </c>
      <c r="D14244">
        <v>30</v>
      </c>
      <c r="E14244" t="str">
        <f>IF(MOD(D14244,2)=0,"EVEN","ODD")</f>
        <v>EVEN</v>
      </c>
      <c r="F14244" t="str">
        <f>IF(D14244&lt;=18,"LOW (1-18)","HIGH (19-36)")</f>
        <v>HIGH (19-36)</v>
      </c>
      <c r="G14244">
        <f>INT((D14244-1)/6)+1</f>
        <v>5</v>
      </c>
      <c r="H14244">
        <f>MOD(D14244-1,6)+1</f>
        <v>6</v>
      </c>
      <c r="I14244">
        <f>37-D14244</f>
        <v>7</v>
      </c>
      <c r="J14244">
        <f>ABS(D14244-D14245)</f>
        <v>26</v>
      </c>
      <c r="K14244">
        <f>AVERAGE(D14244:D14248)</f>
        <v>30</v>
      </c>
      <c r="L14244">
        <f>AVERAGE(D14244:D14263)</f>
        <v>30</v>
      </c>
      <c r="M14244">
        <f>K14244-L14244</f>
        <v>0</v>
      </c>
      <c r="N14244" t="str">
        <f>IF(K14244&gt;L14244,"HIGH ZONE BIAS",IF(K14244&lt;L14244,"LOW ZONE BIAS","EQUILIBRIUM"))</f>
        <v>EQUILIBRIUM</v>
      </c>
    </row>
    <row r="14245">
      <c r="A14245">
        <v>13318</v>
      </c>
      <c r="B14245" t="str">
        <v>2014-09-25</v>
      </c>
      <c r="C14245" t="str">
        <v>Evening</v>
      </c>
      <c r="D14245">
        <v>4</v>
      </c>
      <c r="E14245" t="str">
        <f>IF(MOD(D14245,2)=0,"EVEN","ODD")</f>
        <v>EVEN</v>
      </c>
      <c r="F14245" t="str">
        <f>IF(D14245&lt;=18,"LOW (1-18)","HIGH (19-36)")</f>
        <v>LOW (1-18)</v>
      </c>
      <c r="G14245">
        <f>INT((D14245-1)/6)+1</f>
        <v>1</v>
      </c>
      <c r="H14245">
        <f>MOD(D14245-1,6)+1</f>
        <v>4</v>
      </c>
      <c r="I14245">
        <f>37-D14245</f>
        <v>33</v>
      </c>
      <c r="J14245">
        <f>ABS(D14245-D14246)</f>
        <v>28</v>
      </c>
      <c r="K14245">
        <f>AVERAGE(D14245:D14249)</f>
        <v>4</v>
      </c>
      <c r="L14245">
        <f>AVERAGE(D14245:D14264)</f>
        <v>4</v>
      </c>
      <c r="M14245">
        <f>K14245-L14245</f>
        <v>0</v>
      </c>
      <c r="N14245" t="str">
        <f>IF(K14245&gt;L14245,"HIGH ZONE BIAS",IF(K14245&lt;L14245,"LOW ZONE BIAS","EQUILIBRIUM"))</f>
        <v>EQUILIBRIUM</v>
      </c>
    </row>
    <row r="14246">
      <c r="A14246">
        <v>13317</v>
      </c>
      <c r="B14246" t="str">
        <v>2014-09-25</v>
      </c>
      <c r="C14246" t="str">
        <v>Midday</v>
      </c>
      <c r="D14246">
        <v>32</v>
      </c>
      <c r="E14246" t="str">
        <f>IF(MOD(D14246,2)=0,"EVEN","ODD")</f>
        <v>EVEN</v>
      </c>
      <c r="F14246" t="str">
        <f>IF(D14246&lt;=18,"LOW (1-18)","HIGH (19-36)")</f>
        <v>HIGH (19-36)</v>
      </c>
      <c r="G14246">
        <f>INT((D14246-1)/6)+1</f>
        <v>6</v>
      </c>
      <c r="H14246">
        <f>MOD(D14246-1,6)+1</f>
        <v>2</v>
      </c>
      <c r="I14246">
        <f>37-D14246</f>
        <v>5</v>
      </c>
      <c r="J14246">
        <f>ABS(D14246-D14247)</f>
        <v>3</v>
      </c>
      <c r="K14246">
        <f>AVERAGE(D14246:D14250)</f>
        <v>32</v>
      </c>
      <c r="L14246">
        <f>AVERAGE(D14246:D14265)</f>
        <v>32</v>
      </c>
      <c r="M14246">
        <f>K14246-L14246</f>
        <v>0</v>
      </c>
      <c r="N14246" t="str">
        <f>IF(K14246&gt;L14246,"HIGH ZONE BIAS",IF(K14246&lt;L14246,"LOW ZONE BIAS","EQUILIBRIUM"))</f>
        <v>EQUILIBRIUM</v>
      </c>
    </row>
    <row r="14247">
      <c r="A14247">
        <v>13316</v>
      </c>
      <c r="B14247" t="str">
        <v>2014-09-25</v>
      </c>
      <c r="C14247" t="str">
        <v>Morning</v>
      </c>
      <c r="D14247">
        <v>35</v>
      </c>
      <c r="E14247" t="str">
        <f>IF(MOD(D14247,2)=0,"EVEN","ODD")</f>
        <v>ODD</v>
      </c>
      <c r="F14247" t="str">
        <f>IF(D14247&lt;=18,"LOW (1-18)","HIGH (19-36)")</f>
        <v>HIGH (19-36)</v>
      </c>
      <c r="G14247">
        <f>INT((D14247-1)/6)+1</f>
        <v>6</v>
      </c>
      <c r="H14247">
        <f>MOD(D14247-1,6)+1</f>
        <v>5</v>
      </c>
      <c r="I14247">
        <f>37-D14247</f>
        <v>2</v>
      </c>
      <c r="J14247">
        <f>ABS(D14247-D14248)</f>
        <v>4</v>
      </c>
      <c r="K14247">
        <f>AVERAGE(D14247:D14251)</f>
        <v>35</v>
      </c>
      <c r="L14247">
        <f>AVERAGE(D14247:D14266)</f>
        <v>35</v>
      </c>
      <c r="M14247">
        <f>K14247-L14247</f>
        <v>0</v>
      </c>
      <c r="N14247" t="str">
        <f>IF(K14247&gt;L14247,"HIGH ZONE BIAS",IF(K14247&lt;L14247,"LOW ZONE BIAS","EQUILIBRIUM"))</f>
        <v>EQUILIBRIUM</v>
      </c>
    </row>
    <row r="14248">
      <c r="A14248">
        <v>13315</v>
      </c>
      <c r="B14248" t="str">
        <v>2014-09-24</v>
      </c>
      <c r="C14248" t="str">
        <v>Evening</v>
      </c>
      <c r="D14248">
        <v>31</v>
      </c>
      <c r="E14248" t="str">
        <f>IF(MOD(D14248,2)=0,"EVEN","ODD")</f>
        <v>ODD</v>
      </c>
      <c r="F14248" t="str">
        <f>IF(D14248&lt;=18,"LOW (1-18)","HIGH (19-36)")</f>
        <v>HIGH (19-36)</v>
      </c>
      <c r="G14248">
        <f>INT((D14248-1)/6)+1</f>
        <v>6</v>
      </c>
      <c r="H14248">
        <f>MOD(D14248-1,6)+1</f>
        <v>1</v>
      </c>
      <c r="I14248">
        <f>37-D14248</f>
        <v>6</v>
      </c>
      <c r="J14248">
        <f>ABS(D14248-D14249)</f>
        <v>5</v>
      </c>
      <c r="K14248">
        <f>AVERAGE(D14248:D14252)</f>
        <v>31</v>
      </c>
      <c r="L14248">
        <f>AVERAGE(D14248:D14267)</f>
        <v>31</v>
      </c>
      <c r="M14248">
        <f>K14248-L14248</f>
        <v>0</v>
      </c>
      <c r="N14248" t="str">
        <f>IF(K14248&gt;L14248,"HIGH ZONE BIAS",IF(K14248&lt;L14248,"LOW ZONE BIAS","EQUILIBRIUM"))</f>
        <v>EQUILIBRIUM</v>
      </c>
    </row>
    <row r="14249">
      <c r="A14249">
        <v>13314</v>
      </c>
      <c r="B14249" t="str">
        <v>2014-09-24</v>
      </c>
      <c r="C14249" t="str">
        <v>Midday</v>
      </c>
      <c r="D14249">
        <v>36</v>
      </c>
      <c r="E14249" t="str">
        <f>IF(MOD(D14249,2)=0,"EVEN","ODD")</f>
        <v>EVEN</v>
      </c>
      <c r="F14249" t="str">
        <f>IF(D14249&lt;=18,"LOW (1-18)","HIGH (19-36)")</f>
        <v>HIGH (19-36)</v>
      </c>
      <c r="G14249">
        <f>INT((D14249-1)/6)+1</f>
        <v>6</v>
      </c>
      <c r="H14249">
        <f>MOD(D14249-1,6)+1</f>
        <v>6</v>
      </c>
      <c r="I14249">
        <f>37-D14249</f>
        <v>1</v>
      </c>
      <c r="J14249">
        <f>ABS(D14249-D14250)</f>
        <v>10</v>
      </c>
      <c r="K14249">
        <f>AVERAGE(D14249:D14253)</f>
        <v>36</v>
      </c>
      <c r="L14249">
        <f>AVERAGE(D14249:D14268)</f>
        <v>36</v>
      </c>
      <c r="M14249">
        <f>K14249-L14249</f>
        <v>0</v>
      </c>
      <c r="N14249" t="str">
        <f>IF(K14249&gt;L14249,"HIGH ZONE BIAS",IF(K14249&lt;L14249,"LOW ZONE BIAS","EQUILIBRIUM"))</f>
        <v>EQUILIBRIUM</v>
      </c>
    </row>
    <row r="14250">
      <c r="A14250">
        <v>13313</v>
      </c>
      <c r="B14250" t="str">
        <v>2014-09-24</v>
      </c>
      <c r="C14250" t="str">
        <v>Morning</v>
      </c>
      <c r="D14250">
        <v>26</v>
      </c>
      <c r="E14250" t="str">
        <f>IF(MOD(D14250,2)=0,"EVEN","ODD")</f>
        <v>EVEN</v>
      </c>
      <c r="F14250" t="str">
        <f>IF(D14250&lt;=18,"LOW (1-18)","HIGH (19-36)")</f>
        <v>HIGH (19-36)</v>
      </c>
      <c r="G14250">
        <f>INT((D14250-1)/6)+1</f>
        <v>5</v>
      </c>
      <c r="H14250">
        <f>MOD(D14250-1,6)+1</f>
        <v>2</v>
      </c>
      <c r="I14250">
        <f>37-D14250</f>
        <v>11</v>
      </c>
      <c r="J14250">
        <f>ABS(D14250-D14251)</f>
        <v>7</v>
      </c>
      <c r="K14250">
        <f>AVERAGE(D14250:D14254)</f>
        <v>26</v>
      </c>
      <c r="L14250">
        <f>AVERAGE(D14250:D14269)</f>
        <v>26</v>
      </c>
      <c r="M14250">
        <f>K14250-L14250</f>
        <v>0</v>
      </c>
      <c r="N14250" t="str">
        <f>IF(K14250&gt;L14250,"HIGH ZONE BIAS",IF(K14250&lt;L14250,"LOW ZONE BIAS","EQUILIBRIUM"))</f>
        <v>EQUILIBRIUM</v>
      </c>
    </row>
    <row r="14251">
      <c r="A14251">
        <v>13312</v>
      </c>
      <c r="B14251" t="str">
        <v>2014-09-23</v>
      </c>
      <c r="C14251" t="str">
        <v>Evening</v>
      </c>
      <c r="D14251">
        <v>33</v>
      </c>
      <c r="E14251" t="str">
        <f>IF(MOD(D14251,2)=0,"EVEN","ODD")</f>
        <v>ODD</v>
      </c>
      <c r="F14251" t="str">
        <f>IF(D14251&lt;=18,"LOW (1-18)","HIGH (19-36)")</f>
        <v>HIGH (19-36)</v>
      </c>
      <c r="G14251">
        <f>INT((D14251-1)/6)+1</f>
        <v>6</v>
      </c>
      <c r="H14251">
        <f>MOD(D14251-1,6)+1</f>
        <v>3</v>
      </c>
      <c r="I14251">
        <f>37-D14251</f>
        <v>4</v>
      </c>
      <c r="J14251">
        <f>ABS(D14251-D14252)</f>
        <v>16</v>
      </c>
      <c r="K14251">
        <f>AVERAGE(D14251:D14255)</f>
        <v>33</v>
      </c>
      <c r="L14251">
        <f>AVERAGE(D14251:D14270)</f>
        <v>33</v>
      </c>
      <c r="M14251">
        <f>K14251-L14251</f>
        <v>0</v>
      </c>
      <c r="N14251" t="str">
        <f>IF(K14251&gt;L14251,"HIGH ZONE BIAS",IF(K14251&lt;L14251,"LOW ZONE BIAS","EQUILIBRIUM"))</f>
        <v>EQUILIBRIUM</v>
      </c>
    </row>
    <row r="14252">
      <c r="A14252">
        <v>13311</v>
      </c>
      <c r="B14252" t="str">
        <v>2014-09-23</v>
      </c>
      <c r="C14252" t="str">
        <v>Midday</v>
      </c>
      <c r="D14252">
        <v>17</v>
      </c>
      <c r="E14252" t="str">
        <f>IF(MOD(D14252,2)=0,"EVEN","ODD")</f>
        <v>ODD</v>
      </c>
      <c r="F14252" t="str">
        <f>IF(D14252&lt;=18,"LOW (1-18)","HIGH (19-36)")</f>
        <v>LOW (1-18)</v>
      </c>
      <c r="G14252">
        <f>INT((D14252-1)/6)+1</f>
        <v>3</v>
      </c>
      <c r="H14252">
        <f>MOD(D14252-1,6)+1</f>
        <v>5</v>
      </c>
      <c r="I14252">
        <f>37-D14252</f>
        <v>20</v>
      </c>
      <c r="J14252">
        <f>ABS(D14252-D14253)</f>
        <v>12</v>
      </c>
      <c r="K14252">
        <f>AVERAGE(D14252:D14256)</f>
        <v>17</v>
      </c>
      <c r="L14252">
        <f>AVERAGE(D14252:D14271)</f>
        <v>17</v>
      </c>
      <c r="M14252">
        <f>K14252-L14252</f>
        <v>0</v>
      </c>
      <c r="N14252" t="str">
        <f>IF(K14252&gt;L14252,"HIGH ZONE BIAS",IF(K14252&lt;L14252,"LOW ZONE BIAS","EQUILIBRIUM"))</f>
        <v>EQUILIBRIUM</v>
      </c>
    </row>
    <row r="14253">
      <c r="A14253">
        <v>13310</v>
      </c>
      <c r="B14253" t="str">
        <v>2014-09-23</v>
      </c>
      <c r="C14253" t="str">
        <v>Morning</v>
      </c>
      <c r="D14253">
        <v>29</v>
      </c>
      <c r="E14253" t="str">
        <f>IF(MOD(D14253,2)=0,"EVEN","ODD")</f>
        <v>ODD</v>
      </c>
      <c r="F14253" t="str">
        <f>IF(D14253&lt;=18,"LOW (1-18)","HIGH (19-36)")</f>
        <v>HIGH (19-36)</v>
      </c>
      <c r="G14253">
        <f>INT((D14253-1)/6)+1</f>
        <v>5</v>
      </c>
      <c r="H14253">
        <f>MOD(D14253-1,6)+1</f>
        <v>5</v>
      </c>
      <c r="I14253">
        <f>37-D14253</f>
        <v>8</v>
      </c>
      <c r="J14253">
        <f>ABS(D14253-D14254)</f>
        <v>3</v>
      </c>
      <c r="K14253">
        <f>AVERAGE(D14253:D14257)</f>
        <v>29</v>
      </c>
      <c r="L14253">
        <f>AVERAGE(D14253:D14272)</f>
        <v>29</v>
      </c>
      <c r="M14253">
        <f>K14253-L14253</f>
        <v>0</v>
      </c>
      <c r="N14253" t="str">
        <f>IF(K14253&gt;L14253,"HIGH ZONE BIAS",IF(K14253&lt;L14253,"LOW ZONE BIAS","EQUILIBRIUM"))</f>
        <v>EQUILIBRIUM</v>
      </c>
    </row>
    <row r="14254">
      <c r="A14254">
        <v>13309</v>
      </c>
      <c r="B14254" t="str">
        <v>2014-09-22</v>
      </c>
      <c r="C14254" t="str">
        <v>Evening</v>
      </c>
      <c r="D14254">
        <v>26</v>
      </c>
      <c r="E14254" t="str">
        <f>IF(MOD(D14254,2)=0,"EVEN","ODD")</f>
        <v>EVEN</v>
      </c>
      <c r="F14254" t="str">
        <f>IF(D14254&lt;=18,"LOW (1-18)","HIGH (19-36)")</f>
        <v>HIGH (19-36)</v>
      </c>
      <c r="G14254">
        <f>INT((D14254-1)/6)+1</f>
        <v>5</v>
      </c>
      <c r="H14254">
        <f>MOD(D14254-1,6)+1</f>
        <v>2</v>
      </c>
      <c r="I14254">
        <f>37-D14254</f>
        <v>11</v>
      </c>
      <c r="J14254">
        <f>ABS(D14254-D14255)</f>
        <v>23</v>
      </c>
      <c r="K14254">
        <f>AVERAGE(D14254:D14258)</f>
        <v>26</v>
      </c>
      <c r="L14254">
        <f>AVERAGE(D14254:D14273)</f>
        <v>26</v>
      </c>
      <c r="M14254">
        <f>K14254-L14254</f>
        <v>0</v>
      </c>
      <c r="N14254" t="str">
        <f>IF(K14254&gt;L14254,"HIGH ZONE BIAS",IF(K14254&lt;L14254,"LOW ZONE BIAS","EQUILIBRIUM"))</f>
        <v>EQUILIBRIUM</v>
      </c>
    </row>
    <row r="14255">
      <c r="A14255">
        <v>13308</v>
      </c>
      <c r="B14255" t="str">
        <v>2014-09-22</v>
      </c>
      <c r="C14255" t="str">
        <v>Midday</v>
      </c>
      <c r="D14255">
        <v>3</v>
      </c>
      <c r="E14255" t="str">
        <f>IF(MOD(D14255,2)=0,"EVEN","ODD")</f>
        <v>ODD</v>
      </c>
      <c r="F14255" t="str">
        <f>IF(D14255&lt;=18,"LOW (1-18)","HIGH (19-36)")</f>
        <v>LOW (1-18)</v>
      </c>
      <c r="G14255">
        <f>INT((D14255-1)/6)+1</f>
        <v>1</v>
      </c>
      <c r="H14255">
        <f>MOD(D14255-1,6)+1</f>
        <v>3</v>
      </c>
      <c r="I14255">
        <f>37-D14255</f>
        <v>34</v>
      </c>
      <c r="J14255">
        <f>ABS(D14255-D14256)</f>
        <v>33</v>
      </c>
      <c r="K14255">
        <f>AVERAGE(D14255:D14259)</f>
        <v>3</v>
      </c>
      <c r="L14255">
        <f>AVERAGE(D14255:D14274)</f>
        <v>3</v>
      </c>
      <c r="M14255">
        <f>K14255-L14255</f>
        <v>0</v>
      </c>
      <c r="N14255" t="str">
        <f>IF(K14255&gt;L14255,"HIGH ZONE BIAS",IF(K14255&lt;L14255,"LOW ZONE BIAS","EQUILIBRIUM"))</f>
        <v>EQUILIBRIUM</v>
      </c>
    </row>
    <row r="14256">
      <c r="A14256">
        <v>13307</v>
      </c>
      <c r="B14256" t="str">
        <v>2014-09-22</v>
      </c>
      <c r="C14256" t="str">
        <v>Morning</v>
      </c>
      <c r="D14256">
        <v>36</v>
      </c>
      <c r="E14256" t="str">
        <f>IF(MOD(D14256,2)=0,"EVEN","ODD")</f>
        <v>EVEN</v>
      </c>
      <c r="F14256" t="str">
        <f>IF(D14256&lt;=18,"LOW (1-18)","HIGH (19-36)")</f>
        <v>HIGH (19-36)</v>
      </c>
      <c r="G14256">
        <f>INT((D14256-1)/6)+1</f>
        <v>6</v>
      </c>
      <c r="H14256">
        <f>MOD(D14256-1,6)+1</f>
        <v>6</v>
      </c>
      <c r="I14256">
        <f>37-D14256</f>
        <v>1</v>
      </c>
      <c r="J14256">
        <f>ABS(D14256-D14257)</f>
        <v>27</v>
      </c>
      <c r="K14256">
        <f>AVERAGE(D14256:D14260)</f>
        <v>36</v>
      </c>
      <c r="L14256">
        <f>AVERAGE(D14256:D14275)</f>
        <v>36</v>
      </c>
      <c r="M14256">
        <f>K14256-L14256</f>
        <v>0</v>
      </c>
      <c r="N14256" t="str">
        <f>IF(K14256&gt;L14256,"HIGH ZONE BIAS",IF(K14256&lt;L14256,"LOW ZONE BIAS","EQUILIBRIUM"))</f>
        <v>EQUILIBRIUM</v>
      </c>
    </row>
    <row r="14257">
      <c r="A14257">
        <v>13306</v>
      </c>
      <c r="B14257" t="str">
        <v>2014-09-20</v>
      </c>
      <c r="C14257" t="str">
        <v>Evening</v>
      </c>
      <c r="D14257">
        <v>9</v>
      </c>
      <c r="E14257" t="str">
        <f>IF(MOD(D14257,2)=0,"EVEN","ODD")</f>
        <v>ODD</v>
      </c>
      <c r="F14257" t="str">
        <f>IF(D14257&lt;=18,"LOW (1-18)","HIGH (19-36)")</f>
        <v>LOW (1-18)</v>
      </c>
      <c r="G14257">
        <f>INT((D14257-1)/6)+1</f>
        <v>2</v>
      </c>
      <c r="H14257">
        <f>MOD(D14257-1,6)+1</f>
        <v>3</v>
      </c>
      <c r="I14257">
        <f>37-D14257</f>
        <v>28</v>
      </c>
      <c r="J14257">
        <f>ABS(D14257-D14258)</f>
        <v>2</v>
      </c>
      <c r="K14257">
        <f>AVERAGE(D14257:D14261)</f>
        <v>9</v>
      </c>
      <c r="L14257">
        <f>AVERAGE(D14257:D14276)</f>
        <v>9</v>
      </c>
      <c r="M14257">
        <f>K14257-L14257</f>
        <v>0</v>
      </c>
      <c r="N14257" t="str">
        <f>IF(K14257&gt;L14257,"HIGH ZONE BIAS",IF(K14257&lt;L14257,"LOW ZONE BIAS","EQUILIBRIUM"))</f>
        <v>EQUILIBRIUM</v>
      </c>
    </row>
    <row r="14258">
      <c r="A14258">
        <v>13305</v>
      </c>
      <c r="B14258" t="str">
        <v>2014-09-20</v>
      </c>
      <c r="C14258" t="str">
        <v>Midday</v>
      </c>
      <c r="D14258">
        <v>11</v>
      </c>
      <c r="E14258" t="str">
        <f>IF(MOD(D14258,2)=0,"EVEN","ODD")</f>
        <v>ODD</v>
      </c>
      <c r="F14258" t="str">
        <f>IF(D14258&lt;=18,"LOW (1-18)","HIGH (19-36)")</f>
        <v>LOW (1-18)</v>
      </c>
      <c r="G14258">
        <f>INT((D14258-1)/6)+1</f>
        <v>2</v>
      </c>
      <c r="H14258">
        <f>MOD(D14258-1,6)+1</f>
        <v>5</v>
      </c>
      <c r="I14258">
        <f>37-D14258</f>
        <v>26</v>
      </c>
      <c r="J14258">
        <f>ABS(D14258-D14259)</f>
        <v>2</v>
      </c>
      <c r="K14258">
        <f>AVERAGE(D14258:D14262)</f>
        <v>11</v>
      </c>
      <c r="L14258">
        <f>AVERAGE(D14258:D14277)</f>
        <v>11</v>
      </c>
      <c r="M14258">
        <f>K14258-L14258</f>
        <v>0</v>
      </c>
      <c r="N14258" t="str">
        <f>IF(K14258&gt;L14258,"HIGH ZONE BIAS",IF(K14258&lt;L14258,"LOW ZONE BIAS","EQUILIBRIUM"))</f>
        <v>EQUILIBRIUM</v>
      </c>
    </row>
    <row r="14259">
      <c r="A14259">
        <v>13304</v>
      </c>
      <c r="B14259" t="str">
        <v>2014-09-20</v>
      </c>
      <c r="C14259" t="str">
        <v>Morning</v>
      </c>
      <c r="D14259">
        <v>13</v>
      </c>
      <c r="E14259" t="str">
        <f>IF(MOD(D14259,2)=0,"EVEN","ODD")</f>
        <v>ODD</v>
      </c>
      <c r="F14259" t="str">
        <f>IF(D14259&lt;=18,"LOW (1-18)","HIGH (19-36)")</f>
        <v>LOW (1-18)</v>
      </c>
      <c r="G14259">
        <f>INT((D14259-1)/6)+1</f>
        <v>3</v>
      </c>
      <c r="H14259">
        <f>MOD(D14259-1,6)+1</f>
        <v>1</v>
      </c>
      <c r="I14259">
        <f>37-D14259</f>
        <v>24</v>
      </c>
      <c r="J14259">
        <f>ABS(D14259-D14260)</f>
        <v>9</v>
      </c>
      <c r="K14259">
        <f>AVERAGE(D14259:D14263)</f>
        <v>13</v>
      </c>
      <c r="L14259">
        <f>AVERAGE(D14259:D14278)</f>
        <v>13</v>
      </c>
      <c r="M14259">
        <f>K14259-L14259</f>
        <v>0</v>
      </c>
      <c r="N14259" t="str">
        <f>IF(K14259&gt;L14259,"HIGH ZONE BIAS",IF(K14259&lt;L14259,"LOW ZONE BIAS","EQUILIBRIUM"))</f>
        <v>EQUILIBRIUM</v>
      </c>
    </row>
    <row r="14260">
      <c r="A14260">
        <v>13303</v>
      </c>
      <c r="B14260" t="str">
        <v>2014-09-19</v>
      </c>
      <c r="C14260" t="str">
        <v>Evening</v>
      </c>
      <c r="D14260">
        <v>22</v>
      </c>
      <c r="E14260" t="str">
        <f>IF(MOD(D14260,2)=0,"EVEN","ODD")</f>
        <v>EVEN</v>
      </c>
      <c r="F14260" t="str">
        <f>IF(D14260&lt;=18,"LOW (1-18)","HIGH (19-36)")</f>
        <v>HIGH (19-36)</v>
      </c>
      <c r="G14260">
        <f>INT((D14260-1)/6)+1</f>
        <v>4</v>
      </c>
      <c r="H14260">
        <f>MOD(D14260-1,6)+1</f>
        <v>4</v>
      </c>
      <c r="I14260">
        <f>37-D14260</f>
        <v>15</v>
      </c>
      <c r="J14260">
        <f>ABS(D14260-D14261)</f>
        <v>21</v>
      </c>
      <c r="K14260">
        <f>AVERAGE(D14260:D14264)</f>
        <v>22</v>
      </c>
      <c r="L14260">
        <f>AVERAGE(D14260:D14279)</f>
        <v>22</v>
      </c>
      <c r="M14260">
        <f>K14260-L14260</f>
        <v>0</v>
      </c>
      <c r="N14260" t="str">
        <f>IF(K14260&gt;L14260,"HIGH ZONE BIAS",IF(K14260&lt;L14260,"LOW ZONE BIAS","EQUILIBRIUM"))</f>
        <v>EQUILIBRIUM</v>
      </c>
    </row>
    <row r="14261">
      <c r="A14261">
        <v>13302</v>
      </c>
      <c r="B14261" t="str">
        <v>2014-09-19</v>
      </c>
      <c r="C14261" t="str">
        <v>Midday</v>
      </c>
      <c r="D14261">
        <v>1</v>
      </c>
      <c r="E14261" t="str">
        <f>IF(MOD(D14261,2)=0,"EVEN","ODD")</f>
        <v>ODD</v>
      </c>
      <c r="F14261" t="str">
        <f>IF(D14261&lt;=18,"LOW (1-18)","HIGH (19-36)")</f>
        <v>LOW (1-18)</v>
      </c>
      <c r="G14261">
        <f>INT((D14261-1)/6)+1</f>
        <v>1</v>
      </c>
      <c r="H14261">
        <f>MOD(D14261-1,6)+1</f>
        <v>1</v>
      </c>
      <c r="I14261">
        <f>37-D14261</f>
        <v>36</v>
      </c>
      <c r="J14261">
        <f>ABS(D14261-D14262)</f>
        <v>29</v>
      </c>
      <c r="K14261">
        <f>AVERAGE(D14261:D14265)</f>
        <v>1</v>
      </c>
      <c r="L14261">
        <f>AVERAGE(D14261:D14280)</f>
        <v>1</v>
      </c>
      <c r="M14261">
        <f>K14261-L14261</f>
        <v>0</v>
      </c>
      <c r="N14261" t="str">
        <f>IF(K14261&gt;L14261,"HIGH ZONE BIAS",IF(K14261&lt;L14261,"LOW ZONE BIAS","EQUILIBRIUM"))</f>
        <v>EQUILIBRIUM</v>
      </c>
    </row>
    <row r="14262">
      <c r="A14262">
        <v>13301</v>
      </c>
      <c r="B14262" t="str">
        <v>2014-09-19</v>
      </c>
      <c r="C14262" t="str">
        <v>Morning</v>
      </c>
      <c r="D14262">
        <v>30</v>
      </c>
      <c r="E14262" t="str">
        <f>IF(MOD(D14262,2)=0,"EVEN","ODD")</f>
        <v>EVEN</v>
      </c>
      <c r="F14262" t="str">
        <f>IF(D14262&lt;=18,"LOW (1-18)","HIGH (19-36)")</f>
        <v>HIGH (19-36)</v>
      </c>
      <c r="G14262">
        <f>INT((D14262-1)/6)+1</f>
        <v>5</v>
      </c>
      <c r="H14262">
        <f>MOD(D14262-1,6)+1</f>
        <v>6</v>
      </c>
      <c r="I14262">
        <f>37-D14262</f>
        <v>7</v>
      </c>
      <c r="J14262">
        <f>ABS(D14262-D14263)</f>
        <v>4</v>
      </c>
      <c r="K14262">
        <f>AVERAGE(D14262:D14266)</f>
        <v>30</v>
      </c>
      <c r="L14262">
        <f>AVERAGE(D14262:D14281)</f>
        <v>30</v>
      </c>
      <c r="M14262">
        <f>K14262-L14262</f>
        <v>0</v>
      </c>
      <c r="N14262" t="str">
        <f>IF(K14262&gt;L14262,"HIGH ZONE BIAS",IF(K14262&lt;L14262,"LOW ZONE BIAS","EQUILIBRIUM"))</f>
        <v>EQUILIBRIUM</v>
      </c>
    </row>
    <row r="14263">
      <c r="A14263">
        <v>13300</v>
      </c>
      <c r="B14263" t="str">
        <v>2014-09-18</v>
      </c>
      <c r="C14263" t="str">
        <v>Evening</v>
      </c>
      <c r="D14263">
        <v>26</v>
      </c>
      <c r="E14263" t="str">
        <f>IF(MOD(D14263,2)=0,"EVEN","ODD")</f>
        <v>EVEN</v>
      </c>
      <c r="F14263" t="str">
        <f>IF(D14263&lt;=18,"LOW (1-18)","HIGH (19-36)")</f>
        <v>HIGH (19-36)</v>
      </c>
      <c r="G14263">
        <f>INT((D14263-1)/6)+1</f>
        <v>5</v>
      </c>
      <c r="H14263">
        <f>MOD(D14263-1,6)+1</f>
        <v>2</v>
      </c>
      <c r="I14263">
        <f>37-D14263</f>
        <v>11</v>
      </c>
      <c r="J14263">
        <f>ABS(D14263-D14264)</f>
        <v>16</v>
      </c>
      <c r="K14263">
        <f>AVERAGE(D14263:D14267)</f>
        <v>26</v>
      </c>
      <c r="L14263">
        <f>AVERAGE(D14263:D14282)</f>
        <v>26</v>
      </c>
      <c r="M14263">
        <f>K14263-L14263</f>
        <v>0</v>
      </c>
      <c r="N14263" t="str">
        <f>IF(K14263&gt;L14263,"HIGH ZONE BIAS",IF(K14263&lt;L14263,"LOW ZONE BIAS","EQUILIBRIUM"))</f>
        <v>EQUILIBRIUM</v>
      </c>
    </row>
    <row r="14264">
      <c r="A14264">
        <v>13299</v>
      </c>
      <c r="B14264" t="str">
        <v>2014-09-18</v>
      </c>
      <c r="C14264" t="str">
        <v>Midday</v>
      </c>
      <c r="D14264">
        <v>10</v>
      </c>
      <c r="E14264" t="str">
        <f>IF(MOD(D14264,2)=0,"EVEN","ODD")</f>
        <v>EVEN</v>
      </c>
      <c r="F14264" t="str">
        <f>IF(D14264&lt;=18,"LOW (1-18)","HIGH (19-36)")</f>
        <v>LOW (1-18)</v>
      </c>
      <c r="G14264">
        <f>INT((D14264-1)/6)+1</f>
        <v>2</v>
      </c>
      <c r="H14264">
        <f>MOD(D14264-1,6)+1</f>
        <v>4</v>
      </c>
      <c r="I14264">
        <f>37-D14264</f>
        <v>27</v>
      </c>
      <c r="J14264">
        <f>ABS(D14264-D14265)</f>
        <v>4</v>
      </c>
      <c r="K14264">
        <f>AVERAGE(D14264:D14268)</f>
        <v>10</v>
      </c>
      <c r="L14264">
        <f>AVERAGE(D14264:D14283)</f>
        <v>10</v>
      </c>
      <c r="M14264">
        <f>K14264-L14264</f>
        <v>0</v>
      </c>
      <c r="N14264" t="str">
        <f>IF(K14264&gt;L14264,"HIGH ZONE BIAS",IF(K14264&lt;L14264,"LOW ZONE BIAS","EQUILIBRIUM"))</f>
        <v>EQUILIBRIUM</v>
      </c>
    </row>
    <row r="14265">
      <c r="A14265">
        <v>13298</v>
      </c>
      <c r="B14265" t="str">
        <v>2014-09-18</v>
      </c>
      <c r="C14265" t="str">
        <v>Morning</v>
      </c>
      <c r="D14265">
        <v>6</v>
      </c>
      <c r="E14265" t="str">
        <f>IF(MOD(D14265,2)=0,"EVEN","ODD")</f>
        <v>EVEN</v>
      </c>
      <c r="F14265" t="str">
        <f>IF(D14265&lt;=18,"LOW (1-18)","HIGH (19-36)")</f>
        <v>LOW (1-18)</v>
      </c>
      <c r="G14265">
        <f>INT((D14265-1)/6)+1</f>
        <v>1</v>
      </c>
      <c r="H14265">
        <f>MOD(D14265-1,6)+1</f>
        <v>6</v>
      </c>
      <c r="I14265">
        <f>37-D14265</f>
        <v>31</v>
      </c>
      <c r="J14265">
        <f>ABS(D14265-D14266)</f>
        <v>2</v>
      </c>
      <c r="K14265">
        <f>AVERAGE(D14265:D14269)</f>
        <v>6</v>
      </c>
      <c r="L14265">
        <f>AVERAGE(D14265:D14284)</f>
        <v>6</v>
      </c>
      <c r="M14265">
        <f>K14265-L14265</f>
        <v>0</v>
      </c>
      <c r="N14265" t="str">
        <f>IF(K14265&gt;L14265,"HIGH ZONE BIAS",IF(K14265&lt;L14265,"LOW ZONE BIAS","EQUILIBRIUM"))</f>
        <v>EQUILIBRIUM</v>
      </c>
    </row>
    <row r="14266">
      <c r="A14266">
        <v>13297</v>
      </c>
      <c r="B14266" t="str">
        <v>2014-09-17</v>
      </c>
      <c r="C14266" t="str">
        <v>Evening</v>
      </c>
      <c r="D14266">
        <v>8</v>
      </c>
      <c r="E14266" t="str">
        <f>IF(MOD(D14266,2)=0,"EVEN","ODD")</f>
        <v>EVEN</v>
      </c>
      <c r="F14266" t="str">
        <f>IF(D14266&lt;=18,"LOW (1-18)","HIGH (19-36)")</f>
        <v>LOW (1-18)</v>
      </c>
      <c r="G14266">
        <f>INT((D14266-1)/6)+1</f>
        <v>2</v>
      </c>
      <c r="H14266">
        <f>MOD(D14266-1,6)+1</f>
        <v>2</v>
      </c>
      <c r="I14266">
        <f>37-D14266</f>
        <v>29</v>
      </c>
      <c r="J14266">
        <f>ABS(D14266-D14267)</f>
        <v>7</v>
      </c>
      <c r="K14266">
        <f>AVERAGE(D14266:D14270)</f>
        <v>8</v>
      </c>
      <c r="L14266">
        <f>AVERAGE(D14266:D14285)</f>
        <v>8</v>
      </c>
      <c r="M14266">
        <f>K14266-L14266</f>
        <v>0</v>
      </c>
      <c r="N14266" t="str">
        <f>IF(K14266&gt;L14266,"HIGH ZONE BIAS",IF(K14266&lt;L14266,"LOW ZONE BIAS","EQUILIBRIUM"))</f>
        <v>EQUILIBRIUM</v>
      </c>
    </row>
    <row r="14267">
      <c r="A14267">
        <v>13296</v>
      </c>
      <c r="B14267" t="str">
        <v>2014-09-17</v>
      </c>
      <c r="C14267" t="str">
        <v>Midday</v>
      </c>
      <c r="D14267">
        <v>15</v>
      </c>
      <c r="E14267" t="str">
        <f>IF(MOD(D14267,2)=0,"EVEN","ODD")</f>
        <v>ODD</v>
      </c>
      <c r="F14267" t="str">
        <f>IF(D14267&lt;=18,"LOW (1-18)","HIGH (19-36)")</f>
        <v>LOW (1-18)</v>
      </c>
      <c r="G14267">
        <f>INT((D14267-1)/6)+1</f>
        <v>3</v>
      </c>
      <c r="H14267">
        <f>MOD(D14267-1,6)+1</f>
        <v>3</v>
      </c>
      <c r="I14267">
        <f>37-D14267</f>
        <v>22</v>
      </c>
      <c r="J14267">
        <f>ABS(D14267-D14268)</f>
        <v>7</v>
      </c>
      <c r="K14267">
        <f>AVERAGE(D14267:D14271)</f>
        <v>15</v>
      </c>
      <c r="L14267">
        <f>AVERAGE(D14267:D14286)</f>
        <v>15</v>
      </c>
      <c r="M14267">
        <f>K14267-L14267</f>
        <v>0</v>
      </c>
      <c r="N14267" t="str">
        <f>IF(K14267&gt;L14267,"HIGH ZONE BIAS",IF(K14267&lt;L14267,"LOW ZONE BIAS","EQUILIBRIUM"))</f>
        <v>EQUILIBRIUM</v>
      </c>
    </row>
    <row r="14268">
      <c r="A14268">
        <v>13295</v>
      </c>
      <c r="B14268" t="str">
        <v>2014-09-17</v>
      </c>
      <c r="C14268" t="str">
        <v>Morning</v>
      </c>
      <c r="D14268">
        <v>8</v>
      </c>
      <c r="E14268" t="str">
        <f>IF(MOD(D14268,2)=0,"EVEN","ODD")</f>
        <v>EVEN</v>
      </c>
      <c r="F14268" t="str">
        <f>IF(D14268&lt;=18,"LOW (1-18)","HIGH (19-36)")</f>
        <v>LOW (1-18)</v>
      </c>
      <c r="G14268">
        <f>INT((D14268-1)/6)+1</f>
        <v>2</v>
      </c>
      <c r="H14268">
        <f>MOD(D14268-1,6)+1</f>
        <v>2</v>
      </c>
      <c r="I14268">
        <f>37-D14268</f>
        <v>29</v>
      </c>
      <c r="J14268">
        <f>ABS(D14268-D14269)</f>
        <v>4</v>
      </c>
      <c r="K14268">
        <f>AVERAGE(D14268:D14272)</f>
        <v>8</v>
      </c>
      <c r="L14268">
        <f>AVERAGE(D14268:D14287)</f>
        <v>8</v>
      </c>
      <c r="M14268">
        <f>K14268-L14268</f>
        <v>0</v>
      </c>
      <c r="N14268" t="str">
        <f>IF(K14268&gt;L14268,"HIGH ZONE BIAS",IF(K14268&lt;L14268,"LOW ZONE BIAS","EQUILIBRIUM"))</f>
        <v>EQUILIBRIUM</v>
      </c>
    </row>
    <row r="14269">
      <c r="A14269">
        <v>13294</v>
      </c>
      <c r="B14269" t="str">
        <v>2014-09-16</v>
      </c>
      <c r="C14269" t="str">
        <v>Evening</v>
      </c>
      <c r="D14269">
        <v>12</v>
      </c>
      <c r="E14269" t="str">
        <f>IF(MOD(D14269,2)=0,"EVEN","ODD")</f>
        <v>EVEN</v>
      </c>
      <c r="F14269" t="str">
        <f>IF(D14269&lt;=18,"LOW (1-18)","HIGH (19-36)")</f>
        <v>LOW (1-18)</v>
      </c>
      <c r="G14269">
        <f>INT((D14269-1)/6)+1</f>
        <v>2</v>
      </c>
      <c r="H14269">
        <f>MOD(D14269-1,6)+1</f>
        <v>6</v>
      </c>
      <c r="I14269">
        <f>37-D14269</f>
        <v>25</v>
      </c>
      <c r="J14269">
        <f>ABS(D14269-D14270)</f>
        <v>9</v>
      </c>
      <c r="K14269">
        <f>AVERAGE(D14269:D14273)</f>
        <v>12</v>
      </c>
      <c r="L14269">
        <f>AVERAGE(D14269:D14288)</f>
        <v>12</v>
      </c>
      <c r="M14269">
        <f>K14269-L14269</f>
        <v>0</v>
      </c>
      <c r="N14269" t="str">
        <f>IF(K14269&gt;L14269,"HIGH ZONE BIAS",IF(K14269&lt;L14269,"LOW ZONE BIAS","EQUILIBRIUM"))</f>
        <v>EQUILIBRIUM</v>
      </c>
    </row>
    <row r="14270">
      <c r="A14270">
        <v>13293</v>
      </c>
      <c r="B14270" t="str">
        <v>2014-09-16</v>
      </c>
      <c r="C14270" t="str">
        <v>Midday</v>
      </c>
      <c r="D14270">
        <v>3</v>
      </c>
      <c r="E14270" t="str">
        <f>IF(MOD(D14270,2)=0,"EVEN","ODD")</f>
        <v>ODD</v>
      </c>
      <c r="F14270" t="str">
        <f>IF(D14270&lt;=18,"LOW (1-18)","HIGH (19-36)")</f>
        <v>LOW (1-18)</v>
      </c>
      <c r="G14270">
        <f>INT((D14270-1)/6)+1</f>
        <v>1</v>
      </c>
      <c r="H14270">
        <f>MOD(D14270-1,6)+1</f>
        <v>3</v>
      </c>
      <c r="I14270">
        <f>37-D14270</f>
        <v>34</v>
      </c>
      <c r="J14270">
        <f>ABS(D14270-D14271)</f>
        <v>7</v>
      </c>
      <c r="K14270">
        <f>AVERAGE(D14270:D14274)</f>
        <v>3</v>
      </c>
      <c r="L14270">
        <f>AVERAGE(D14270:D14289)</f>
        <v>3</v>
      </c>
      <c r="M14270">
        <f>K14270-L14270</f>
        <v>0</v>
      </c>
      <c r="N14270" t="str">
        <f>IF(K14270&gt;L14270,"HIGH ZONE BIAS",IF(K14270&lt;L14270,"LOW ZONE BIAS","EQUILIBRIUM"))</f>
        <v>EQUILIBRIUM</v>
      </c>
    </row>
    <row r="14271">
      <c r="A14271">
        <v>13292</v>
      </c>
      <c r="B14271" t="str">
        <v>2014-09-16</v>
      </c>
      <c r="C14271" t="str">
        <v>Morning</v>
      </c>
      <c r="D14271">
        <v>10</v>
      </c>
      <c r="E14271" t="str">
        <f>IF(MOD(D14271,2)=0,"EVEN","ODD")</f>
        <v>EVEN</v>
      </c>
      <c r="F14271" t="str">
        <f>IF(D14271&lt;=18,"LOW (1-18)","HIGH (19-36)")</f>
        <v>LOW (1-18)</v>
      </c>
      <c r="G14271">
        <f>INT((D14271-1)/6)+1</f>
        <v>2</v>
      </c>
      <c r="H14271">
        <f>MOD(D14271-1,6)+1</f>
        <v>4</v>
      </c>
      <c r="I14271">
        <f>37-D14271</f>
        <v>27</v>
      </c>
      <c r="J14271">
        <f>ABS(D14271-D14272)</f>
        <v>15</v>
      </c>
      <c r="K14271">
        <f>AVERAGE(D14271:D14275)</f>
        <v>10</v>
      </c>
      <c r="L14271">
        <f>AVERAGE(D14271:D14290)</f>
        <v>10</v>
      </c>
      <c r="M14271">
        <f>K14271-L14271</f>
        <v>0</v>
      </c>
      <c r="N14271" t="str">
        <f>IF(K14271&gt;L14271,"HIGH ZONE BIAS",IF(K14271&lt;L14271,"LOW ZONE BIAS","EQUILIBRIUM"))</f>
        <v>EQUILIBRIUM</v>
      </c>
    </row>
    <row r="14272">
      <c r="A14272">
        <v>13291</v>
      </c>
      <c r="B14272" t="str">
        <v>2014-09-15</v>
      </c>
      <c r="C14272" t="str">
        <v>Evening</v>
      </c>
      <c r="D14272">
        <v>25</v>
      </c>
      <c r="E14272" t="str">
        <f>IF(MOD(D14272,2)=0,"EVEN","ODD")</f>
        <v>ODD</v>
      </c>
      <c r="F14272" t="str">
        <f>IF(D14272&lt;=18,"LOW (1-18)","HIGH (19-36)")</f>
        <v>HIGH (19-36)</v>
      </c>
      <c r="G14272">
        <f>INT((D14272-1)/6)+1</f>
        <v>5</v>
      </c>
      <c r="H14272">
        <f>MOD(D14272-1,6)+1</f>
        <v>1</v>
      </c>
      <c r="I14272">
        <f>37-D14272</f>
        <v>12</v>
      </c>
      <c r="J14272">
        <f>ABS(D14272-D14273)</f>
        <v>6</v>
      </c>
      <c r="K14272">
        <f>AVERAGE(D14272:D14276)</f>
        <v>25</v>
      </c>
      <c r="L14272">
        <f>AVERAGE(D14272:D14291)</f>
        <v>25</v>
      </c>
      <c r="M14272">
        <f>K14272-L14272</f>
        <v>0</v>
      </c>
      <c r="N14272" t="str">
        <f>IF(K14272&gt;L14272,"HIGH ZONE BIAS",IF(K14272&lt;L14272,"LOW ZONE BIAS","EQUILIBRIUM"))</f>
        <v>EQUILIBRIUM</v>
      </c>
    </row>
    <row r="14273">
      <c r="A14273">
        <v>13290</v>
      </c>
      <c r="B14273" t="str">
        <v>2014-09-15</v>
      </c>
      <c r="C14273" t="str">
        <v>Midday</v>
      </c>
      <c r="D14273">
        <v>31</v>
      </c>
      <c r="E14273" t="str">
        <f>IF(MOD(D14273,2)=0,"EVEN","ODD")</f>
        <v>ODD</v>
      </c>
      <c r="F14273" t="str">
        <f>IF(D14273&lt;=18,"LOW (1-18)","HIGH (19-36)")</f>
        <v>HIGH (19-36)</v>
      </c>
      <c r="G14273">
        <f>INT((D14273-1)/6)+1</f>
        <v>6</v>
      </c>
      <c r="H14273">
        <f>MOD(D14273-1,6)+1</f>
        <v>1</v>
      </c>
      <c r="I14273">
        <f>37-D14273</f>
        <v>6</v>
      </c>
      <c r="J14273">
        <f>ABS(D14273-D14274)</f>
        <v>19</v>
      </c>
      <c r="K14273">
        <f>AVERAGE(D14273:D14277)</f>
        <v>31</v>
      </c>
      <c r="L14273">
        <f>AVERAGE(D14273:D14292)</f>
        <v>31</v>
      </c>
      <c r="M14273">
        <f>K14273-L14273</f>
        <v>0</v>
      </c>
      <c r="N14273" t="str">
        <f>IF(K14273&gt;L14273,"HIGH ZONE BIAS",IF(K14273&lt;L14273,"LOW ZONE BIAS","EQUILIBRIUM"))</f>
        <v>EQUILIBRIUM</v>
      </c>
    </row>
    <row r="14274">
      <c r="A14274">
        <v>13289</v>
      </c>
      <c r="B14274" t="str">
        <v>2014-09-15</v>
      </c>
      <c r="C14274" t="str">
        <v>Morning</v>
      </c>
      <c r="D14274">
        <v>12</v>
      </c>
      <c r="E14274" t="str">
        <f>IF(MOD(D14274,2)=0,"EVEN","ODD")</f>
        <v>EVEN</v>
      </c>
      <c r="F14274" t="str">
        <f>IF(D14274&lt;=18,"LOW (1-18)","HIGH (19-36)")</f>
        <v>LOW (1-18)</v>
      </c>
      <c r="G14274">
        <f>INT((D14274-1)/6)+1</f>
        <v>2</v>
      </c>
      <c r="H14274">
        <f>MOD(D14274-1,6)+1</f>
        <v>6</v>
      </c>
      <c r="I14274">
        <f>37-D14274</f>
        <v>25</v>
      </c>
      <c r="J14274">
        <f>ABS(D14274-D14275)</f>
        <v>14</v>
      </c>
      <c r="K14274">
        <f>AVERAGE(D14274:D14278)</f>
        <v>12</v>
      </c>
      <c r="L14274">
        <f>AVERAGE(D14274:D14293)</f>
        <v>12</v>
      </c>
      <c r="M14274">
        <f>K14274-L14274</f>
        <v>0</v>
      </c>
      <c r="N14274" t="str">
        <f>IF(K14274&gt;L14274,"HIGH ZONE BIAS",IF(K14274&lt;L14274,"LOW ZONE BIAS","EQUILIBRIUM"))</f>
        <v>EQUILIBRIUM</v>
      </c>
    </row>
    <row r="14275">
      <c r="A14275">
        <v>13288</v>
      </c>
      <c r="B14275" t="str">
        <v>2014-09-13</v>
      </c>
      <c r="C14275" t="str">
        <v>Evening</v>
      </c>
      <c r="D14275">
        <v>26</v>
      </c>
      <c r="E14275" t="str">
        <f>IF(MOD(D14275,2)=0,"EVEN","ODD")</f>
        <v>EVEN</v>
      </c>
      <c r="F14275" t="str">
        <f>IF(D14275&lt;=18,"LOW (1-18)","HIGH (19-36)")</f>
        <v>HIGH (19-36)</v>
      </c>
      <c r="G14275">
        <f>INT((D14275-1)/6)+1</f>
        <v>5</v>
      </c>
      <c r="H14275">
        <f>MOD(D14275-1,6)+1</f>
        <v>2</v>
      </c>
      <c r="I14275">
        <f>37-D14275</f>
        <v>11</v>
      </c>
      <c r="J14275">
        <f>ABS(D14275-D14276)</f>
        <v>3</v>
      </c>
      <c r="K14275">
        <f>AVERAGE(D14275:D14279)</f>
        <v>26</v>
      </c>
      <c r="L14275">
        <f>AVERAGE(D14275:D14294)</f>
        <v>26</v>
      </c>
      <c r="M14275">
        <f>K14275-L14275</f>
        <v>0</v>
      </c>
      <c r="N14275" t="str">
        <f>IF(K14275&gt;L14275,"HIGH ZONE BIAS",IF(K14275&lt;L14275,"LOW ZONE BIAS","EQUILIBRIUM"))</f>
        <v>EQUILIBRIUM</v>
      </c>
    </row>
    <row r="14276">
      <c r="A14276">
        <v>13287</v>
      </c>
      <c r="B14276" t="str">
        <v>2014-09-13</v>
      </c>
      <c r="C14276" t="str">
        <v>Midday</v>
      </c>
      <c r="D14276">
        <v>23</v>
      </c>
      <c r="E14276" t="str">
        <f>IF(MOD(D14276,2)=0,"EVEN","ODD")</f>
        <v>ODD</v>
      </c>
      <c r="F14276" t="str">
        <f>IF(D14276&lt;=18,"LOW (1-18)","HIGH (19-36)")</f>
        <v>HIGH (19-36)</v>
      </c>
      <c r="G14276">
        <f>INT((D14276-1)/6)+1</f>
        <v>4</v>
      </c>
      <c r="H14276">
        <f>MOD(D14276-1,6)+1</f>
        <v>5</v>
      </c>
      <c r="I14276">
        <f>37-D14276</f>
        <v>14</v>
      </c>
      <c r="J14276">
        <f>ABS(D14276-D14277)</f>
        <v>18</v>
      </c>
      <c r="K14276">
        <f>AVERAGE(D14276:D14280)</f>
        <v>23</v>
      </c>
      <c r="L14276">
        <f>AVERAGE(D14276:D14295)</f>
        <v>23</v>
      </c>
      <c r="M14276">
        <f>K14276-L14276</f>
        <v>0</v>
      </c>
      <c r="N14276" t="str">
        <f>IF(K14276&gt;L14276,"HIGH ZONE BIAS",IF(K14276&lt;L14276,"LOW ZONE BIAS","EQUILIBRIUM"))</f>
        <v>EQUILIBRIUM</v>
      </c>
    </row>
    <row r="14277">
      <c r="A14277">
        <v>13286</v>
      </c>
      <c r="B14277" t="str">
        <v>2014-09-13</v>
      </c>
      <c r="C14277" t="str">
        <v>Morning</v>
      </c>
      <c r="D14277">
        <v>5</v>
      </c>
      <c r="E14277" t="str">
        <f>IF(MOD(D14277,2)=0,"EVEN","ODD")</f>
        <v>ODD</v>
      </c>
      <c r="F14277" t="str">
        <f>IF(D14277&lt;=18,"LOW (1-18)","HIGH (19-36)")</f>
        <v>LOW (1-18)</v>
      </c>
      <c r="G14277">
        <f>INT((D14277-1)/6)+1</f>
        <v>1</v>
      </c>
      <c r="H14277">
        <f>MOD(D14277-1,6)+1</f>
        <v>5</v>
      </c>
      <c r="I14277">
        <f>37-D14277</f>
        <v>32</v>
      </c>
      <c r="J14277">
        <f>ABS(D14277-D14278)</f>
        <v>3</v>
      </c>
      <c r="K14277">
        <f>AVERAGE(D14277:D14281)</f>
        <v>5</v>
      </c>
      <c r="L14277">
        <f>AVERAGE(D14277:D14296)</f>
        <v>5</v>
      </c>
      <c r="M14277">
        <f>K14277-L14277</f>
        <v>0</v>
      </c>
      <c r="N14277" t="str">
        <f>IF(K14277&gt;L14277,"HIGH ZONE BIAS",IF(K14277&lt;L14277,"LOW ZONE BIAS","EQUILIBRIUM"))</f>
        <v>EQUILIBRIUM</v>
      </c>
    </row>
    <row r="14278">
      <c r="A14278">
        <v>13285</v>
      </c>
      <c r="B14278" t="str">
        <v>2014-09-12</v>
      </c>
      <c r="C14278" t="str">
        <v>Evening</v>
      </c>
      <c r="D14278">
        <v>8</v>
      </c>
      <c r="E14278" t="str">
        <f>IF(MOD(D14278,2)=0,"EVEN","ODD")</f>
        <v>EVEN</v>
      </c>
      <c r="F14278" t="str">
        <f>IF(D14278&lt;=18,"LOW (1-18)","HIGH (19-36)")</f>
        <v>LOW (1-18)</v>
      </c>
      <c r="G14278">
        <f>INT((D14278-1)/6)+1</f>
        <v>2</v>
      </c>
      <c r="H14278">
        <f>MOD(D14278-1,6)+1</f>
        <v>2</v>
      </c>
      <c r="I14278">
        <f>37-D14278</f>
        <v>29</v>
      </c>
      <c r="J14278">
        <f>ABS(D14278-D14279)</f>
        <v>4</v>
      </c>
      <c r="K14278">
        <f>AVERAGE(D14278:D14282)</f>
        <v>8</v>
      </c>
      <c r="L14278">
        <f>AVERAGE(D14278:D14297)</f>
        <v>8</v>
      </c>
      <c r="M14278">
        <f>K14278-L14278</f>
        <v>0</v>
      </c>
      <c r="N14278" t="str">
        <f>IF(K14278&gt;L14278,"HIGH ZONE BIAS",IF(K14278&lt;L14278,"LOW ZONE BIAS","EQUILIBRIUM"))</f>
        <v>EQUILIBRIUM</v>
      </c>
    </row>
    <row r="14279">
      <c r="A14279">
        <v>13284</v>
      </c>
      <c r="B14279" t="str">
        <v>2014-09-12</v>
      </c>
      <c r="C14279" t="str">
        <v>Midday</v>
      </c>
      <c r="D14279">
        <v>12</v>
      </c>
      <c r="E14279" t="str">
        <f>IF(MOD(D14279,2)=0,"EVEN","ODD")</f>
        <v>EVEN</v>
      </c>
      <c r="F14279" t="str">
        <f>IF(D14279&lt;=18,"LOW (1-18)","HIGH (19-36)")</f>
        <v>LOW (1-18)</v>
      </c>
      <c r="G14279">
        <f>INT((D14279-1)/6)+1</f>
        <v>2</v>
      </c>
      <c r="H14279">
        <f>MOD(D14279-1,6)+1</f>
        <v>6</v>
      </c>
      <c r="I14279">
        <f>37-D14279</f>
        <v>25</v>
      </c>
      <c r="J14279">
        <f>ABS(D14279-D14280)</f>
        <v>14</v>
      </c>
      <c r="K14279">
        <f>AVERAGE(D14279:D14283)</f>
        <v>12</v>
      </c>
      <c r="L14279">
        <f>AVERAGE(D14279:D14298)</f>
        <v>12</v>
      </c>
      <c r="M14279">
        <f>K14279-L14279</f>
        <v>0</v>
      </c>
      <c r="N14279" t="str">
        <f>IF(K14279&gt;L14279,"HIGH ZONE BIAS",IF(K14279&lt;L14279,"LOW ZONE BIAS","EQUILIBRIUM"))</f>
        <v>EQUILIBRIUM</v>
      </c>
    </row>
    <row r="14280">
      <c r="A14280">
        <v>13283</v>
      </c>
      <c r="B14280" t="str">
        <v>2014-09-12</v>
      </c>
      <c r="C14280" t="str">
        <v>Morning</v>
      </c>
      <c r="D14280">
        <v>26</v>
      </c>
      <c r="E14280" t="str">
        <f>IF(MOD(D14280,2)=0,"EVEN","ODD")</f>
        <v>EVEN</v>
      </c>
      <c r="F14280" t="str">
        <f>IF(D14280&lt;=18,"LOW (1-18)","HIGH (19-36)")</f>
        <v>HIGH (19-36)</v>
      </c>
      <c r="G14280">
        <f>INT((D14280-1)/6)+1</f>
        <v>5</v>
      </c>
      <c r="H14280">
        <f>MOD(D14280-1,6)+1</f>
        <v>2</v>
      </c>
      <c r="I14280">
        <f>37-D14280</f>
        <v>11</v>
      </c>
      <c r="J14280">
        <f>ABS(D14280-D14281)</f>
        <v>22</v>
      </c>
      <c r="K14280">
        <f>AVERAGE(D14280:D14284)</f>
        <v>26</v>
      </c>
      <c r="L14280">
        <f>AVERAGE(D14280:D14299)</f>
        <v>26</v>
      </c>
      <c r="M14280">
        <f>K14280-L14280</f>
        <v>0</v>
      </c>
      <c r="N14280" t="str">
        <f>IF(K14280&gt;L14280,"HIGH ZONE BIAS",IF(K14280&lt;L14280,"LOW ZONE BIAS","EQUILIBRIUM"))</f>
        <v>EQUILIBRIUM</v>
      </c>
    </row>
    <row r="14281">
      <c r="A14281">
        <v>13282</v>
      </c>
      <c r="B14281" t="str">
        <v>2014-09-11</v>
      </c>
      <c r="C14281" t="str">
        <v>Evening</v>
      </c>
      <c r="D14281">
        <v>4</v>
      </c>
      <c r="E14281" t="str">
        <f>IF(MOD(D14281,2)=0,"EVEN","ODD")</f>
        <v>EVEN</v>
      </c>
      <c r="F14281" t="str">
        <f>IF(D14281&lt;=18,"LOW (1-18)","HIGH (19-36)")</f>
        <v>LOW (1-18)</v>
      </c>
      <c r="G14281">
        <f>INT((D14281-1)/6)+1</f>
        <v>1</v>
      </c>
      <c r="H14281">
        <f>MOD(D14281-1,6)+1</f>
        <v>4</v>
      </c>
      <c r="I14281">
        <f>37-D14281</f>
        <v>33</v>
      </c>
      <c r="J14281">
        <f>ABS(D14281-D14282)</f>
        <v>8</v>
      </c>
      <c r="K14281">
        <f>AVERAGE(D14281:D14285)</f>
        <v>4</v>
      </c>
      <c r="L14281">
        <f>AVERAGE(D14281:D14300)</f>
        <v>4</v>
      </c>
      <c r="M14281">
        <f>K14281-L14281</f>
        <v>0</v>
      </c>
      <c r="N14281" t="str">
        <f>IF(K14281&gt;L14281,"HIGH ZONE BIAS",IF(K14281&lt;L14281,"LOW ZONE BIAS","EQUILIBRIUM"))</f>
        <v>EQUILIBRIUM</v>
      </c>
    </row>
    <row r="14282">
      <c r="A14282">
        <v>13281</v>
      </c>
      <c r="B14282" t="str">
        <v>2014-09-11</v>
      </c>
      <c r="C14282" t="str">
        <v>Midday</v>
      </c>
      <c r="D14282">
        <v>12</v>
      </c>
      <c r="E14282" t="str">
        <f>IF(MOD(D14282,2)=0,"EVEN","ODD")</f>
        <v>EVEN</v>
      </c>
      <c r="F14282" t="str">
        <f>IF(D14282&lt;=18,"LOW (1-18)","HIGH (19-36)")</f>
        <v>LOW (1-18)</v>
      </c>
      <c r="G14282">
        <f>INT((D14282-1)/6)+1</f>
        <v>2</v>
      </c>
      <c r="H14282">
        <f>MOD(D14282-1,6)+1</f>
        <v>6</v>
      </c>
      <c r="I14282">
        <f>37-D14282</f>
        <v>25</v>
      </c>
      <c r="J14282">
        <f>ABS(D14282-D14283)</f>
        <v>23</v>
      </c>
      <c r="K14282">
        <f>AVERAGE(D14282:D14286)</f>
        <v>12</v>
      </c>
      <c r="L14282">
        <f>AVERAGE(D14282:D14301)</f>
        <v>12</v>
      </c>
      <c r="M14282">
        <f>K14282-L14282</f>
        <v>0</v>
      </c>
      <c r="N14282" t="str">
        <f>IF(K14282&gt;L14282,"HIGH ZONE BIAS",IF(K14282&lt;L14282,"LOW ZONE BIAS","EQUILIBRIUM"))</f>
        <v>EQUILIBRIUM</v>
      </c>
    </row>
    <row r="14283">
      <c r="A14283">
        <v>13280</v>
      </c>
      <c r="B14283" t="str">
        <v>2014-09-11</v>
      </c>
      <c r="C14283" t="str">
        <v>Morning</v>
      </c>
      <c r="D14283">
        <v>35</v>
      </c>
      <c r="E14283" t="str">
        <f>IF(MOD(D14283,2)=0,"EVEN","ODD")</f>
        <v>ODD</v>
      </c>
      <c r="F14283" t="str">
        <f>IF(D14283&lt;=18,"LOW (1-18)","HIGH (19-36)")</f>
        <v>HIGH (19-36)</v>
      </c>
      <c r="G14283">
        <f>INT((D14283-1)/6)+1</f>
        <v>6</v>
      </c>
      <c r="H14283">
        <f>MOD(D14283-1,6)+1</f>
        <v>5</v>
      </c>
      <c r="I14283">
        <f>37-D14283</f>
        <v>2</v>
      </c>
      <c r="J14283">
        <f>ABS(D14283-D14284)</f>
        <v>19</v>
      </c>
      <c r="K14283">
        <f>AVERAGE(D14283:D14287)</f>
        <v>35</v>
      </c>
      <c r="L14283">
        <f>AVERAGE(D14283:D14302)</f>
        <v>35</v>
      </c>
      <c r="M14283">
        <f>K14283-L14283</f>
        <v>0</v>
      </c>
      <c r="N14283" t="str">
        <f>IF(K14283&gt;L14283,"HIGH ZONE BIAS",IF(K14283&lt;L14283,"LOW ZONE BIAS","EQUILIBRIUM"))</f>
        <v>EQUILIBRIUM</v>
      </c>
    </row>
    <row r="14284">
      <c r="A14284">
        <v>13279</v>
      </c>
      <c r="B14284" t="str">
        <v>2014-09-10</v>
      </c>
      <c r="C14284" t="str">
        <v>Evening</v>
      </c>
      <c r="D14284">
        <v>16</v>
      </c>
      <c r="E14284" t="str">
        <f>IF(MOD(D14284,2)=0,"EVEN","ODD")</f>
        <v>EVEN</v>
      </c>
      <c r="F14284" t="str">
        <f>IF(D14284&lt;=18,"LOW (1-18)","HIGH (19-36)")</f>
        <v>LOW (1-18)</v>
      </c>
      <c r="G14284">
        <f>INT((D14284-1)/6)+1</f>
        <v>3</v>
      </c>
      <c r="H14284">
        <f>MOD(D14284-1,6)+1</f>
        <v>4</v>
      </c>
      <c r="I14284">
        <f>37-D14284</f>
        <v>21</v>
      </c>
      <c r="J14284">
        <f>ABS(D14284-D14285)</f>
        <v>7</v>
      </c>
      <c r="K14284">
        <f>AVERAGE(D14284:D14288)</f>
        <v>16</v>
      </c>
      <c r="L14284">
        <f>AVERAGE(D14284:D14303)</f>
        <v>16</v>
      </c>
      <c r="M14284">
        <f>K14284-L14284</f>
        <v>0</v>
      </c>
      <c r="N14284" t="str">
        <f>IF(K14284&gt;L14284,"HIGH ZONE BIAS",IF(K14284&lt;L14284,"LOW ZONE BIAS","EQUILIBRIUM"))</f>
        <v>EQUILIBRIUM</v>
      </c>
    </row>
    <row r="14285">
      <c r="A14285">
        <v>13278</v>
      </c>
      <c r="B14285" t="str">
        <v>2014-09-10</v>
      </c>
      <c r="C14285" t="str">
        <v>Midday</v>
      </c>
      <c r="D14285">
        <v>23</v>
      </c>
      <c r="E14285" t="str">
        <f>IF(MOD(D14285,2)=0,"EVEN","ODD")</f>
        <v>ODD</v>
      </c>
      <c r="F14285" t="str">
        <f>IF(D14285&lt;=18,"LOW (1-18)","HIGH (19-36)")</f>
        <v>HIGH (19-36)</v>
      </c>
      <c r="G14285">
        <f>INT((D14285-1)/6)+1</f>
        <v>4</v>
      </c>
      <c r="H14285">
        <f>MOD(D14285-1,6)+1</f>
        <v>5</v>
      </c>
      <c r="I14285">
        <f>37-D14285</f>
        <v>14</v>
      </c>
      <c r="J14285">
        <f>ABS(D14285-D14286)</f>
        <v>15</v>
      </c>
      <c r="K14285">
        <f>AVERAGE(D14285:D14289)</f>
        <v>23</v>
      </c>
      <c r="L14285">
        <f>AVERAGE(D14285:D14304)</f>
        <v>23</v>
      </c>
      <c r="M14285">
        <f>K14285-L14285</f>
        <v>0</v>
      </c>
      <c r="N14285" t="str">
        <f>IF(K14285&gt;L14285,"HIGH ZONE BIAS",IF(K14285&lt;L14285,"LOW ZONE BIAS","EQUILIBRIUM"))</f>
        <v>EQUILIBRIUM</v>
      </c>
    </row>
    <row r="14286">
      <c r="A14286">
        <v>13277</v>
      </c>
      <c r="B14286" t="str">
        <v>2014-09-10</v>
      </c>
      <c r="C14286" t="str">
        <v>Morning</v>
      </c>
      <c r="D14286">
        <v>8</v>
      </c>
      <c r="E14286" t="str">
        <f>IF(MOD(D14286,2)=0,"EVEN","ODD")</f>
        <v>EVEN</v>
      </c>
      <c r="F14286" t="str">
        <f>IF(D14286&lt;=18,"LOW (1-18)","HIGH (19-36)")</f>
        <v>LOW (1-18)</v>
      </c>
      <c r="G14286">
        <f>INT((D14286-1)/6)+1</f>
        <v>2</v>
      </c>
      <c r="H14286">
        <f>MOD(D14286-1,6)+1</f>
        <v>2</v>
      </c>
      <c r="I14286">
        <f>37-D14286</f>
        <v>29</v>
      </c>
      <c r="J14286">
        <f>ABS(D14286-D14287)</f>
        <v>21</v>
      </c>
      <c r="K14286">
        <f>AVERAGE(D14286:D14290)</f>
        <v>8</v>
      </c>
      <c r="L14286">
        <f>AVERAGE(D14286:D14305)</f>
        <v>8</v>
      </c>
      <c r="M14286">
        <f>K14286-L14286</f>
        <v>0</v>
      </c>
      <c r="N14286" t="str">
        <f>IF(K14286&gt;L14286,"HIGH ZONE BIAS",IF(K14286&lt;L14286,"LOW ZONE BIAS","EQUILIBRIUM"))</f>
        <v>EQUILIBRIUM</v>
      </c>
    </row>
    <row r="14287">
      <c r="A14287">
        <v>13276</v>
      </c>
      <c r="B14287" t="str">
        <v>2014-09-09</v>
      </c>
      <c r="C14287" t="str">
        <v>Evening</v>
      </c>
      <c r="D14287">
        <v>29</v>
      </c>
      <c r="E14287" t="str">
        <f>IF(MOD(D14287,2)=0,"EVEN","ODD")</f>
        <v>ODD</v>
      </c>
      <c r="F14287" t="str">
        <f>IF(D14287&lt;=18,"LOW (1-18)","HIGH (19-36)")</f>
        <v>HIGH (19-36)</v>
      </c>
      <c r="G14287">
        <f>INT((D14287-1)/6)+1</f>
        <v>5</v>
      </c>
      <c r="H14287">
        <f>MOD(D14287-1,6)+1</f>
        <v>5</v>
      </c>
      <c r="I14287">
        <f>37-D14287</f>
        <v>8</v>
      </c>
      <c r="J14287">
        <f>ABS(D14287-D14288)</f>
        <v>21</v>
      </c>
      <c r="K14287">
        <f>AVERAGE(D14287:D14291)</f>
        <v>29</v>
      </c>
      <c r="L14287">
        <f>AVERAGE(D14287:D14306)</f>
        <v>29</v>
      </c>
      <c r="M14287">
        <f>K14287-L14287</f>
        <v>0</v>
      </c>
      <c r="N14287" t="str">
        <f>IF(K14287&gt;L14287,"HIGH ZONE BIAS",IF(K14287&lt;L14287,"LOW ZONE BIAS","EQUILIBRIUM"))</f>
        <v>EQUILIBRIUM</v>
      </c>
    </row>
    <row r="14288">
      <c r="A14288">
        <v>13275</v>
      </c>
      <c r="B14288" t="str">
        <v>2014-09-09</v>
      </c>
      <c r="C14288" t="str">
        <v>Midday</v>
      </c>
      <c r="D14288">
        <v>8</v>
      </c>
      <c r="E14288" t="str">
        <f>IF(MOD(D14288,2)=0,"EVEN","ODD")</f>
        <v>EVEN</v>
      </c>
      <c r="F14288" t="str">
        <f>IF(D14288&lt;=18,"LOW (1-18)","HIGH (19-36)")</f>
        <v>LOW (1-18)</v>
      </c>
      <c r="G14288">
        <f>INT((D14288-1)/6)+1</f>
        <v>2</v>
      </c>
      <c r="H14288">
        <f>MOD(D14288-1,6)+1</f>
        <v>2</v>
      </c>
      <c r="I14288">
        <f>37-D14288</f>
        <v>29</v>
      </c>
      <c r="J14288">
        <f>ABS(D14288-D14289)</f>
        <v>6</v>
      </c>
      <c r="K14288">
        <f>AVERAGE(D14288:D14292)</f>
        <v>8</v>
      </c>
      <c r="L14288">
        <f>AVERAGE(D14288:D14307)</f>
        <v>8</v>
      </c>
      <c r="M14288">
        <f>K14288-L14288</f>
        <v>0</v>
      </c>
      <c r="N14288" t="str">
        <f>IF(K14288&gt;L14288,"HIGH ZONE BIAS",IF(K14288&lt;L14288,"LOW ZONE BIAS","EQUILIBRIUM"))</f>
        <v>EQUILIBRIUM</v>
      </c>
    </row>
    <row r="14289">
      <c r="A14289">
        <v>13274</v>
      </c>
      <c r="B14289" t="str">
        <v>2014-09-09</v>
      </c>
      <c r="C14289" t="str">
        <v>Morning</v>
      </c>
      <c r="D14289">
        <v>2</v>
      </c>
      <c r="E14289" t="str">
        <f>IF(MOD(D14289,2)=0,"EVEN","ODD")</f>
        <v>EVEN</v>
      </c>
      <c r="F14289" t="str">
        <f>IF(D14289&lt;=18,"LOW (1-18)","HIGH (19-36)")</f>
        <v>LOW (1-18)</v>
      </c>
      <c r="G14289">
        <f>INT((D14289-1)/6)+1</f>
        <v>1</v>
      </c>
      <c r="H14289">
        <f>MOD(D14289-1,6)+1</f>
        <v>2</v>
      </c>
      <c r="I14289">
        <f>37-D14289</f>
        <v>35</v>
      </c>
      <c r="J14289">
        <f>ABS(D14289-D14290)</f>
        <v>10</v>
      </c>
      <c r="K14289">
        <f>AVERAGE(D14289:D14293)</f>
        <v>2</v>
      </c>
      <c r="L14289">
        <f>AVERAGE(D14289:D14308)</f>
        <v>2</v>
      </c>
      <c r="M14289">
        <f>K14289-L14289</f>
        <v>0</v>
      </c>
      <c r="N14289" t="str">
        <f>IF(K14289&gt;L14289,"HIGH ZONE BIAS",IF(K14289&lt;L14289,"LOW ZONE BIAS","EQUILIBRIUM"))</f>
        <v>EQUILIBRIUM</v>
      </c>
    </row>
    <row r="14290">
      <c r="A14290">
        <v>13273</v>
      </c>
      <c r="B14290" t="str">
        <v>2014-09-08</v>
      </c>
      <c r="C14290" t="str">
        <v>Evening</v>
      </c>
      <c r="D14290">
        <v>12</v>
      </c>
      <c r="E14290" t="str">
        <f>IF(MOD(D14290,2)=0,"EVEN","ODD")</f>
        <v>EVEN</v>
      </c>
      <c r="F14290" t="str">
        <f>IF(D14290&lt;=18,"LOW (1-18)","HIGH (19-36)")</f>
        <v>LOW (1-18)</v>
      </c>
      <c r="G14290">
        <f>INT((D14290-1)/6)+1</f>
        <v>2</v>
      </c>
      <c r="H14290">
        <f>MOD(D14290-1,6)+1</f>
        <v>6</v>
      </c>
      <c r="I14290">
        <f>37-D14290</f>
        <v>25</v>
      </c>
      <c r="J14290">
        <f>ABS(D14290-D14291)</f>
        <v>5</v>
      </c>
      <c r="K14290">
        <f>AVERAGE(D14290:D14294)</f>
        <v>12</v>
      </c>
      <c r="L14290">
        <f>AVERAGE(D14290:D14309)</f>
        <v>12</v>
      </c>
      <c r="M14290">
        <f>K14290-L14290</f>
        <v>0</v>
      </c>
      <c r="N14290" t="str">
        <f>IF(K14290&gt;L14290,"HIGH ZONE BIAS",IF(K14290&lt;L14290,"LOW ZONE BIAS","EQUILIBRIUM"))</f>
        <v>EQUILIBRIUM</v>
      </c>
    </row>
    <row r="14291">
      <c r="A14291">
        <v>13272</v>
      </c>
      <c r="B14291" t="str">
        <v>2014-09-08</v>
      </c>
      <c r="C14291" t="str">
        <v>Midday</v>
      </c>
      <c r="D14291">
        <v>7</v>
      </c>
      <c r="E14291" t="str">
        <f>IF(MOD(D14291,2)=0,"EVEN","ODD")</f>
        <v>ODD</v>
      </c>
      <c r="F14291" t="str">
        <f>IF(D14291&lt;=18,"LOW (1-18)","HIGH (19-36)")</f>
        <v>LOW (1-18)</v>
      </c>
      <c r="G14291">
        <f>INT((D14291-1)/6)+1</f>
        <v>2</v>
      </c>
      <c r="H14291">
        <f>MOD(D14291-1,6)+1</f>
        <v>1</v>
      </c>
      <c r="I14291">
        <f>37-D14291</f>
        <v>30</v>
      </c>
      <c r="J14291">
        <f>ABS(D14291-D14292)</f>
        <v>2</v>
      </c>
      <c r="K14291">
        <f>AVERAGE(D14291:D14295)</f>
        <v>7</v>
      </c>
      <c r="L14291">
        <f>AVERAGE(D14291:D14310)</f>
        <v>7</v>
      </c>
      <c r="M14291">
        <f>K14291-L14291</f>
        <v>0</v>
      </c>
      <c r="N14291" t="str">
        <f>IF(K14291&gt;L14291,"HIGH ZONE BIAS",IF(K14291&lt;L14291,"LOW ZONE BIAS","EQUILIBRIUM"))</f>
        <v>EQUILIBRIUM</v>
      </c>
    </row>
    <row r="14292">
      <c r="A14292">
        <v>13271</v>
      </c>
      <c r="B14292" t="str">
        <v>2014-09-08</v>
      </c>
      <c r="C14292" t="str">
        <v>Morning</v>
      </c>
      <c r="D14292">
        <v>9</v>
      </c>
      <c r="E14292" t="str">
        <f>IF(MOD(D14292,2)=0,"EVEN","ODD")</f>
        <v>ODD</v>
      </c>
      <c r="F14292" t="str">
        <f>IF(D14292&lt;=18,"LOW (1-18)","HIGH (19-36)")</f>
        <v>LOW (1-18)</v>
      </c>
      <c r="G14292">
        <f>INT((D14292-1)/6)+1</f>
        <v>2</v>
      </c>
      <c r="H14292">
        <f>MOD(D14292-1,6)+1</f>
        <v>3</v>
      </c>
      <c r="I14292">
        <f>37-D14292</f>
        <v>28</v>
      </c>
      <c r="J14292">
        <f>ABS(D14292-D14293)</f>
        <v>5</v>
      </c>
      <c r="K14292">
        <f>AVERAGE(D14292:D14296)</f>
        <v>9</v>
      </c>
      <c r="L14292">
        <f>AVERAGE(D14292:D14311)</f>
        <v>9</v>
      </c>
      <c r="M14292">
        <f>K14292-L14292</f>
        <v>0</v>
      </c>
      <c r="N14292" t="str">
        <f>IF(K14292&gt;L14292,"HIGH ZONE BIAS",IF(K14292&lt;L14292,"LOW ZONE BIAS","EQUILIBRIUM"))</f>
        <v>EQUILIBRIUM</v>
      </c>
    </row>
    <row r="14293">
      <c r="A14293">
        <v>13270</v>
      </c>
      <c r="B14293" t="str">
        <v>2014-09-06</v>
      </c>
      <c r="C14293" t="str">
        <v>Evening</v>
      </c>
      <c r="D14293">
        <v>4</v>
      </c>
      <c r="E14293" t="str">
        <f>IF(MOD(D14293,2)=0,"EVEN","ODD")</f>
        <v>EVEN</v>
      </c>
      <c r="F14293" t="str">
        <f>IF(D14293&lt;=18,"LOW (1-18)","HIGH (19-36)")</f>
        <v>LOW (1-18)</v>
      </c>
      <c r="G14293">
        <f>INT((D14293-1)/6)+1</f>
        <v>1</v>
      </c>
      <c r="H14293">
        <f>MOD(D14293-1,6)+1</f>
        <v>4</v>
      </c>
      <c r="I14293">
        <f>37-D14293</f>
        <v>33</v>
      </c>
      <c r="J14293">
        <f>ABS(D14293-D14294)</f>
        <v>9</v>
      </c>
      <c r="K14293">
        <f>AVERAGE(D14293:D14297)</f>
        <v>4</v>
      </c>
      <c r="L14293">
        <f>AVERAGE(D14293:D14312)</f>
        <v>4</v>
      </c>
      <c r="M14293">
        <f>K14293-L14293</f>
        <v>0</v>
      </c>
      <c r="N14293" t="str">
        <f>IF(K14293&gt;L14293,"HIGH ZONE BIAS",IF(K14293&lt;L14293,"LOW ZONE BIAS","EQUILIBRIUM"))</f>
        <v>EQUILIBRIUM</v>
      </c>
    </row>
    <row r="14294">
      <c r="A14294">
        <v>13269</v>
      </c>
      <c r="B14294" t="str">
        <v>2014-09-06</v>
      </c>
      <c r="C14294" t="str">
        <v>Midday</v>
      </c>
      <c r="D14294">
        <v>13</v>
      </c>
      <c r="E14294" t="str">
        <f>IF(MOD(D14294,2)=0,"EVEN","ODD")</f>
        <v>ODD</v>
      </c>
      <c r="F14294" t="str">
        <f>IF(D14294&lt;=18,"LOW (1-18)","HIGH (19-36)")</f>
        <v>LOW (1-18)</v>
      </c>
      <c r="G14294">
        <f>INT((D14294-1)/6)+1</f>
        <v>3</v>
      </c>
      <c r="H14294">
        <f>MOD(D14294-1,6)+1</f>
        <v>1</v>
      </c>
      <c r="I14294">
        <f>37-D14294</f>
        <v>24</v>
      </c>
      <c r="J14294">
        <f>ABS(D14294-D14295)</f>
        <v>10</v>
      </c>
      <c r="K14294">
        <f>AVERAGE(D14294:D14298)</f>
        <v>13</v>
      </c>
      <c r="L14294">
        <f>AVERAGE(D14294:D14313)</f>
        <v>13</v>
      </c>
      <c r="M14294">
        <f>K14294-L14294</f>
        <v>0</v>
      </c>
      <c r="N14294" t="str">
        <f>IF(K14294&gt;L14294,"HIGH ZONE BIAS",IF(K14294&lt;L14294,"LOW ZONE BIAS","EQUILIBRIUM"))</f>
        <v>EQUILIBRIUM</v>
      </c>
    </row>
    <row r="14295">
      <c r="A14295">
        <v>13268</v>
      </c>
      <c r="B14295" t="str">
        <v>2014-09-06</v>
      </c>
      <c r="C14295" t="str">
        <v>Morning</v>
      </c>
      <c r="D14295">
        <v>3</v>
      </c>
      <c r="E14295" t="str">
        <f>IF(MOD(D14295,2)=0,"EVEN","ODD")</f>
        <v>ODD</v>
      </c>
      <c r="F14295" t="str">
        <f>IF(D14295&lt;=18,"LOW (1-18)","HIGH (19-36)")</f>
        <v>LOW (1-18)</v>
      </c>
      <c r="G14295">
        <f>INT((D14295-1)/6)+1</f>
        <v>1</v>
      </c>
      <c r="H14295">
        <f>MOD(D14295-1,6)+1</f>
        <v>3</v>
      </c>
      <c r="I14295">
        <f>37-D14295</f>
        <v>34</v>
      </c>
      <c r="J14295">
        <f>ABS(D14295-D14296)</f>
        <v>25</v>
      </c>
      <c r="K14295">
        <f>AVERAGE(D14295:D14299)</f>
        <v>3</v>
      </c>
      <c r="L14295">
        <f>AVERAGE(D14295:D14314)</f>
        <v>3</v>
      </c>
      <c r="M14295">
        <f>K14295-L14295</f>
        <v>0</v>
      </c>
      <c r="N14295" t="str">
        <f>IF(K14295&gt;L14295,"HIGH ZONE BIAS",IF(K14295&lt;L14295,"LOW ZONE BIAS","EQUILIBRIUM"))</f>
        <v>EQUILIBRIUM</v>
      </c>
    </row>
    <row r="14296">
      <c r="A14296">
        <v>13267</v>
      </c>
      <c r="B14296" t="str">
        <v>2014-09-05</v>
      </c>
      <c r="C14296" t="str">
        <v>Evening</v>
      </c>
      <c r="D14296">
        <v>28</v>
      </c>
      <c r="E14296" t="str">
        <f>IF(MOD(D14296,2)=0,"EVEN","ODD")</f>
        <v>EVEN</v>
      </c>
      <c r="F14296" t="str">
        <f>IF(D14296&lt;=18,"LOW (1-18)","HIGH (19-36)")</f>
        <v>HIGH (19-36)</v>
      </c>
      <c r="G14296">
        <f>INT((D14296-1)/6)+1</f>
        <v>5</v>
      </c>
      <c r="H14296">
        <f>MOD(D14296-1,6)+1</f>
        <v>4</v>
      </c>
      <c r="I14296">
        <f>37-D14296</f>
        <v>9</v>
      </c>
      <c r="J14296">
        <f>ABS(D14296-D14297)</f>
        <v>6</v>
      </c>
      <c r="K14296">
        <f>AVERAGE(D14296:D14300)</f>
        <v>28</v>
      </c>
      <c r="L14296">
        <f>AVERAGE(D14296:D14315)</f>
        <v>28</v>
      </c>
      <c r="M14296">
        <f>K14296-L14296</f>
        <v>0</v>
      </c>
      <c r="N14296" t="str">
        <f>IF(K14296&gt;L14296,"HIGH ZONE BIAS",IF(K14296&lt;L14296,"LOW ZONE BIAS","EQUILIBRIUM"))</f>
        <v>EQUILIBRIUM</v>
      </c>
    </row>
    <row r="14297">
      <c r="A14297">
        <v>13266</v>
      </c>
      <c r="B14297" t="str">
        <v>2014-09-05</v>
      </c>
      <c r="C14297" t="str">
        <v>Midday</v>
      </c>
      <c r="D14297">
        <v>34</v>
      </c>
      <c r="E14297" t="str">
        <f>IF(MOD(D14297,2)=0,"EVEN","ODD")</f>
        <v>EVEN</v>
      </c>
      <c r="F14297" t="str">
        <f>IF(D14297&lt;=18,"LOW (1-18)","HIGH (19-36)")</f>
        <v>HIGH (19-36)</v>
      </c>
      <c r="G14297">
        <f>INT((D14297-1)/6)+1</f>
        <v>6</v>
      </c>
      <c r="H14297">
        <f>MOD(D14297-1,6)+1</f>
        <v>4</v>
      </c>
      <c r="I14297">
        <f>37-D14297</f>
        <v>3</v>
      </c>
      <c r="J14297">
        <f>ABS(D14297-D14298)</f>
        <v>25</v>
      </c>
      <c r="K14297">
        <f>AVERAGE(D14297:D14301)</f>
        <v>34</v>
      </c>
      <c r="L14297">
        <f>AVERAGE(D14297:D14316)</f>
        <v>34</v>
      </c>
      <c r="M14297">
        <f>K14297-L14297</f>
        <v>0</v>
      </c>
      <c r="N14297" t="str">
        <f>IF(K14297&gt;L14297,"HIGH ZONE BIAS",IF(K14297&lt;L14297,"LOW ZONE BIAS","EQUILIBRIUM"))</f>
        <v>EQUILIBRIUM</v>
      </c>
    </row>
    <row r="14298">
      <c r="A14298">
        <v>13265</v>
      </c>
      <c r="B14298" t="str">
        <v>2014-09-05</v>
      </c>
      <c r="C14298" t="str">
        <v>Morning</v>
      </c>
      <c r="D14298">
        <v>9</v>
      </c>
      <c r="E14298" t="str">
        <f>IF(MOD(D14298,2)=0,"EVEN","ODD")</f>
        <v>ODD</v>
      </c>
      <c r="F14298" t="str">
        <f>IF(D14298&lt;=18,"LOW (1-18)","HIGH (19-36)")</f>
        <v>LOW (1-18)</v>
      </c>
      <c r="G14298">
        <f>INT((D14298-1)/6)+1</f>
        <v>2</v>
      </c>
      <c r="H14298">
        <f>MOD(D14298-1,6)+1</f>
        <v>3</v>
      </c>
      <c r="I14298">
        <f>37-D14298</f>
        <v>28</v>
      </c>
      <c r="J14298">
        <f>ABS(D14298-D14299)</f>
        <v>20</v>
      </c>
      <c r="K14298">
        <f>AVERAGE(D14298:D14302)</f>
        <v>9</v>
      </c>
      <c r="L14298">
        <f>AVERAGE(D14298:D14317)</f>
        <v>9</v>
      </c>
      <c r="M14298">
        <f>K14298-L14298</f>
        <v>0</v>
      </c>
      <c r="N14298" t="str">
        <f>IF(K14298&gt;L14298,"HIGH ZONE BIAS",IF(K14298&lt;L14298,"LOW ZONE BIAS","EQUILIBRIUM"))</f>
        <v>EQUILIBRIUM</v>
      </c>
    </row>
    <row r="14299">
      <c r="A14299">
        <v>13264</v>
      </c>
      <c r="B14299" t="str">
        <v>2014-09-04</v>
      </c>
      <c r="C14299" t="str">
        <v>Evening</v>
      </c>
      <c r="D14299">
        <v>29</v>
      </c>
      <c r="E14299" t="str">
        <f>IF(MOD(D14299,2)=0,"EVEN","ODD")</f>
        <v>ODD</v>
      </c>
      <c r="F14299" t="str">
        <f>IF(D14299&lt;=18,"LOW (1-18)","HIGH (19-36)")</f>
        <v>HIGH (19-36)</v>
      </c>
      <c r="G14299">
        <f>INT((D14299-1)/6)+1</f>
        <v>5</v>
      </c>
      <c r="H14299">
        <f>MOD(D14299-1,6)+1</f>
        <v>5</v>
      </c>
      <c r="I14299">
        <f>37-D14299</f>
        <v>8</v>
      </c>
      <c r="J14299">
        <f>ABS(D14299-D14300)</f>
        <v>1</v>
      </c>
      <c r="K14299">
        <f>AVERAGE(D14299:D14303)</f>
        <v>29</v>
      </c>
      <c r="L14299">
        <f>AVERAGE(D14299:D14318)</f>
        <v>29</v>
      </c>
      <c r="M14299">
        <f>K14299-L14299</f>
        <v>0</v>
      </c>
      <c r="N14299" t="str">
        <f>IF(K14299&gt;L14299,"HIGH ZONE BIAS",IF(K14299&lt;L14299,"LOW ZONE BIAS","EQUILIBRIUM"))</f>
        <v>EQUILIBRIUM</v>
      </c>
    </row>
    <row r="14300">
      <c r="A14300">
        <v>13263</v>
      </c>
      <c r="B14300" t="str">
        <v>2014-09-04</v>
      </c>
      <c r="C14300" t="str">
        <v>Midday</v>
      </c>
      <c r="D14300">
        <v>30</v>
      </c>
      <c r="E14300" t="str">
        <f>IF(MOD(D14300,2)=0,"EVEN","ODD")</f>
        <v>EVEN</v>
      </c>
      <c r="F14300" t="str">
        <f>IF(D14300&lt;=18,"LOW (1-18)","HIGH (19-36)")</f>
        <v>HIGH (19-36)</v>
      </c>
      <c r="G14300">
        <f>INT((D14300-1)/6)+1</f>
        <v>5</v>
      </c>
      <c r="H14300">
        <f>MOD(D14300-1,6)+1</f>
        <v>6</v>
      </c>
      <c r="I14300">
        <f>37-D14300</f>
        <v>7</v>
      </c>
      <c r="J14300">
        <f>ABS(D14300-D14301)</f>
        <v>28</v>
      </c>
      <c r="K14300">
        <f>AVERAGE(D14300:D14304)</f>
        <v>30</v>
      </c>
      <c r="L14300">
        <f>AVERAGE(D14300:D14319)</f>
        <v>30</v>
      </c>
      <c r="M14300">
        <f>K14300-L14300</f>
        <v>0</v>
      </c>
      <c r="N14300" t="str">
        <f>IF(K14300&gt;L14300,"HIGH ZONE BIAS",IF(K14300&lt;L14300,"LOW ZONE BIAS","EQUILIBRIUM"))</f>
        <v>EQUILIBRIUM</v>
      </c>
    </row>
    <row r="14301">
      <c r="A14301">
        <v>13262</v>
      </c>
      <c r="B14301" t="str">
        <v>2014-09-04</v>
      </c>
      <c r="C14301" t="str">
        <v>Morning</v>
      </c>
      <c r="D14301">
        <v>2</v>
      </c>
      <c r="E14301" t="str">
        <f>IF(MOD(D14301,2)=0,"EVEN","ODD")</f>
        <v>EVEN</v>
      </c>
      <c r="F14301" t="str">
        <f>IF(D14301&lt;=18,"LOW (1-18)","HIGH (19-36)")</f>
        <v>LOW (1-18)</v>
      </c>
      <c r="G14301">
        <f>INT((D14301-1)/6)+1</f>
        <v>1</v>
      </c>
      <c r="H14301">
        <f>MOD(D14301-1,6)+1</f>
        <v>2</v>
      </c>
      <c r="I14301">
        <f>37-D14301</f>
        <v>35</v>
      </c>
      <c r="J14301">
        <f>ABS(D14301-D14302)</f>
        <v>0</v>
      </c>
      <c r="K14301">
        <f>AVERAGE(D14301:D14305)</f>
        <v>2</v>
      </c>
      <c r="L14301">
        <f>AVERAGE(D14301:D14320)</f>
        <v>2</v>
      </c>
      <c r="M14301">
        <f>K14301-L14301</f>
        <v>0</v>
      </c>
      <c r="N14301" t="str">
        <f>IF(K14301&gt;L14301,"HIGH ZONE BIAS",IF(K14301&lt;L14301,"LOW ZONE BIAS","EQUILIBRIUM"))</f>
        <v>EQUILIBRIUM</v>
      </c>
    </row>
    <row r="14302">
      <c r="A14302">
        <v>13261</v>
      </c>
      <c r="B14302" t="str">
        <v>2014-09-03</v>
      </c>
      <c r="C14302" t="str">
        <v>Evening</v>
      </c>
      <c r="D14302">
        <v>2</v>
      </c>
      <c r="E14302" t="str">
        <f>IF(MOD(D14302,2)=0,"EVEN","ODD")</f>
        <v>EVEN</v>
      </c>
      <c r="F14302" t="str">
        <f>IF(D14302&lt;=18,"LOW (1-18)","HIGH (19-36)")</f>
        <v>LOW (1-18)</v>
      </c>
      <c r="G14302">
        <f>INT((D14302-1)/6)+1</f>
        <v>1</v>
      </c>
      <c r="H14302">
        <f>MOD(D14302-1,6)+1</f>
        <v>2</v>
      </c>
      <c r="I14302">
        <f>37-D14302</f>
        <v>35</v>
      </c>
      <c r="J14302">
        <f>ABS(D14302-D14303)</f>
        <v>10</v>
      </c>
      <c r="K14302">
        <f>AVERAGE(D14302:D14306)</f>
        <v>2</v>
      </c>
      <c r="L14302">
        <f>AVERAGE(D14302:D14321)</f>
        <v>2</v>
      </c>
      <c r="M14302">
        <f>K14302-L14302</f>
        <v>0</v>
      </c>
      <c r="N14302" t="str">
        <f>IF(K14302&gt;L14302,"HIGH ZONE BIAS",IF(K14302&lt;L14302,"LOW ZONE BIAS","EQUILIBRIUM"))</f>
        <v>EQUILIBRIUM</v>
      </c>
    </row>
    <row r="14303">
      <c r="A14303">
        <v>13260</v>
      </c>
      <c r="B14303" t="str">
        <v>2014-09-03</v>
      </c>
      <c r="C14303" t="str">
        <v>Midday</v>
      </c>
      <c r="D14303">
        <v>12</v>
      </c>
      <c r="E14303" t="str">
        <f>IF(MOD(D14303,2)=0,"EVEN","ODD")</f>
        <v>EVEN</v>
      </c>
      <c r="F14303" t="str">
        <f>IF(D14303&lt;=18,"LOW (1-18)","HIGH (19-36)")</f>
        <v>LOW (1-18)</v>
      </c>
      <c r="G14303">
        <f>INT((D14303-1)/6)+1</f>
        <v>2</v>
      </c>
      <c r="H14303">
        <f>MOD(D14303-1,6)+1</f>
        <v>6</v>
      </c>
      <c r="I14303">
        <f>37-D14303</f>
        <v>25</v>
      </c>
      <c r="J14303">
        <f>ABS(D14303-D14304)</f>
        <v>2</v>
      </c>
      <c r="K14303">
        <f>AVERAGE(D14303:D14307)</f>
        <v>12</v>
      </c>
      <c r="L14303">
        <f>AVERAGE(D14303:D14322)</f>
        <v>12</v>
      </c>
      <c r="M14303">
        <f>K14303-L14303</f>
        <v>0</v>
      </c>
      <c r="N14303" t="str">
        <f>IF(K14303&gt;L14303,"HIGH ZONE BIAS",IF(K14303&lt;L14303,"LOW ZONE BIAS","EQUILIBRIUM"))</f>
        <v>EQUILIBRIUM</v>
      </c>
    </row>
    <row r="14304">
      <c r="A14304">
        <v>13259</v>
      </c>
      <c r="B14304" t="str">
        <v>2014-09-03</v>
      </c>
      <c r="C14304" t="str">
        <v>Morning</v>
      </c>
      <c r="D14304">
        <v>10</v>
      </c>
      <c r="E14304" t="str">
        <f>IF(MOD(D14304,2)=0,"EVEN","ODD")</f>
        <v>EVEN</v>
      </c>
      <c r="F14304" t="str">
        <f>IF(D14304&lt;=18,"LOW (1-18)","HIGH (19-36)")</f>
        <v>LOW (1-18)</v>
      </c>
      <c r="G14304">
        <f>INT((D14304-1)/6)+1</f>
        <v>2</v>
      </c>
      <c r="H14304">
        <f>MOD(D14304-1,6)+1</f>
        <v>4</v>
      </c>
      <c r="I14304">
        <f>37-D14304</f>
        <v>27</v>
      </c>
      <c r="J14304">
        <f>ABS(D14304-D14305)</f>
        <v>4</v>
      </c>
      <c r="K14304">
        <f>AVERAGE(D14304:D14308)</f>
        <v>10</v>
      </c>
      <c r="L14304">
        <f>AVERAGE(D14304:D14323)</f>
        <v>10</v>
      </c>
      <c r="M14304">
        <f>K14304-L14304</f>
        <v>0</v>
      </c>
      <c r="N14304" t="str">
        <f>IF(K14304&gt;L14304,"HIGH ZONE BIAS",IF(K14304&lt;L14304,"LOW ZONE BIAS","EQUILIBRIUM"))</f>
        <v>EQUILIBRIUM</v>
      </c>
    </row>
    <row r="14305">
      <c r="A14305">
        <v>13258</v>
      </c>
      <c r="B14305" t="str">
        <v>2014-09-02</v>
      </c>
      <c r="C14305" t="str">
        <v>Evening</v>
      </c>
      <c r="D14305">
        <v>14</v>
      </c>
      <c r="E14305" t="str">
        <f>IF(MOD(D14305,2)=0,"EVEN","ODD")</f>
        <v>EVEN</v>
      </c>
      <c r="F14305" t="str">
        <f>IF(D14305&lt;=18,"LOW (1-18)","HIGH (19-36)")</f>
        <v>LOW (1-18)</v>
      </c>
      <c r="G14305">
        <f>INT((D14305-1)/6)+1</f>
        <v>3</v>
      </c>
      <c r="H14305">
        <f>MOD(D14305-1,6)+1</f>
        <v>2</v>
      </c>
      <c r="I14305">
        <f>37-D14305</f>
        <v>23</v>
      </c>
      <c r="J14305">
        <f>ABS(D14305-D14306)</f>
        <v>18</v>
      </c>
      <c r="K14305">
        <f>AVERAGE(D14305:D14309)</f>
        <v>14</v>
      </c>
      <c r="L14305">
        <f>AVERAGE(D14305:D14324)</f>
        <v>14</v>
      </c>
      <c r="M14305">
        <f>K14305-L14305</f>
        <v>0</v>
      </c>
      <c r="N14305" t="str">
        <f>IF(K14305&gt;L14305,"HIGH ZONE BIAS",IF(K14305&lt;L14305,"LOW ZONE BIAS","EQUILIBRIUM"))</f>
        <v>EQUILIBRIUM</v>
      </c>
    </row>
    <row r="14306">
      <c r="A14306">
        <v>13257</v>
      </c>
      <c r="B14306" t="str">
        <v>2014-09-02</v>
      </c>
      <c r="C14306" t="str">
        <v>Midday</v>
      </c>
      <c r="D14306">
        <v>32</v>
      </c>
      <c r="E14306" t="str">
        <f>IF(MOD(D14306,2)=0,"EVEN","ODD")</f>
        <v>EVEN</v>
      </c>
      <c r="F14306" t="str">
        <f>IF(D14306&lt;=18,"LOW (1-18)","HIGH (19-36)")</f>
        <v>HIGH (19-36)</v>
      </c>
      <c r="G14306">
        <f>INT((D14306-1)/6)+1</f>
        <v>6</v>
      </c>
      <c r="H14306">
        <f>MOD(D14306-1,6)+1</f>
        <v>2</v>
      </c>
      <c r="I14306">
        <f>37-D14306</f>
        <v>5</v>
      </c>
      <c r="J14306">
        <f>ABS(D14306-D14307)</f>
        <v>7</v>
      </c>
      <c r="K14306">
        <f>AVERAGE(D14306:D14310)</f>
        <v>32</v>
      </c>
      <c r="L14306">
        <f>AVERAGE(D14306:D14325)</f>
        <v>32</v>
      </c>
      <c r="M14306">
        <f>K14306-L14306</f>
        <v>0</v>
      </c>
      <c r="N14306" t="str">
        <f>IF(K14306&gt;L14306,"HIGH ZONE BIAS",IF(K14306&lt;L14306,"LOW ZONE BIAS","EQUILIBRIUM"))</f>
        <v>EQUILIBRIUM</v>
      </c>
    </row>
    <row r="14307">
      <c r="A14307">
        <v>13256</v>
      </c>
      <c r="B14307" t="str">
        <v>2014-09-02</v>
      </c>
      <c r="C14307" t="str">
        <v>Morning</v>
      </c>
      <c r="D14307">
        <v>25</v>
      </c>
      <c r="E14307" t="str">
        <f>IF(MOD(D14307,2)=0,"EVEN","ODD")</f>
        <v>ODD</v>
      </c>
      <c r="F14307" t="str">
        <f>IF(D14307&lt;=18,"LOW (1-18)","HIGH (19-36)")</f>
        <v>HIGH (19-36)</v>
      </c>
      <c r="G14307">
        <f>INT((D14307-1)/6)+1</f>
        <v>5</v>
      </c>
      <c r="H14307">
        <f>MOD(D14307-1,6)+1</f>
        <v>1</v>
      </c>
      <c r="I14307">
        <f>37-D14307</f>
        <v>12</v>
      </c>
      <c r="J14307">
        <f>ABS(D14307-D14308)</f>
        <v>8</v>
      </c>
      <c r="K14307">
        <f>AVERAGE(D14307:D14311)</f>
        <v>25</v>
      </c>
      <c r="L14307">
        <f>AVERAGE(D14307:D14326)</f>
        <v>25</v>
      </c>
      <c r="M14307">
        <f>K14307-L14307</f>
        <v>0</v>
      </c>
      <c r="N14307" t="str">
        <f>IF(K14307&gt;L14307,"HIGH ZONE BIAS",IF(K14307&lt;L14307,"LOW ZONE BIAS","EQUILIBRIUM"))</f>
        <v>EQUILIBRIUM</v>
      </c>
    </row>
    <row r="14308">
      <c r="A14308">
        <v>13255</v>
      </c>
      <c r="B14308" t="str">
        <v>2014-09-01</v>
      </c>
      <c r="C14308" t="str">
        <v>Evening</v>
      </c>
      <c r="D14308">
        <v>17</v>
      </c>
      <c r="E14308" t="str">
        <f>IF(MOD(D14308,2)=0,"EVEN","ODD")</f>
        <v>ODD</v>
      </c>
      <c r="F14308" t="str">
        <f>IF(D14308&lt;=18,"LOW (1-18)","HIGH (19-36)")</f>
        <v>LOW (1-18)</v>
      </c>
      <c r="G14308">
        <f>INT((D14308-1)/6)+1</f>
        <v>3</v>
      </c>
      <c r="H14308">
        <f>MOD(D14308-1,6)+1</f>
        <v>5</v>
      </c>
      <c r="I14308">
        <f>37-D14308</f>
        <v>20</v>
      </c>
      <c r="J14308">
        <f>ABS(D14308-D14309)</f>
        <v>13</v>
      </c>
      <c r="K14308">
        <f>AVERAGE(D14308:D14312)</f>
        <v>17</v>
      </c>
      <c r="L14308">
        <f>AVERAGE(D14308:D14327)</f>
        <v>17</v>
      </c>
      <c r="M14308">
        <f>K14308-L14308</f>
        <v>0</v>
      </c>
      <c r="N14308" t="str">
        <f>IF(K14308&gt;L14308,"HIGH ZONE BIAS",IF(K14308&lt;L14308,"LOW ZONE BIAS","EQUILIBRIUM"))</f>
        <v>EQUILIBRIUM</v>
      </c>
    </row>
    <row r="14309">
      <c r="A14309">
        <v>13254</v>
      </c>
      <c r="B14309" t="str">
        <v>2014-09-01</v>
      </c>
      <c r="C14309" t="str">
        <v>Midday</v>
      </c>
      <c r="D14309">
        <v>4</v>
      </c>
      <c r="E14309" t="str">
        <f>IF(MOD(D14309,2)=0,"EVEN","ODD")</f>
        <v>EVEN</v>
      </c>
      <c r="F14309" t="str">
        <f>IF(D14309&lt;=18,"LOW (1-18)","HIGH (19-36)")</f>
        <v>LOW (1-18)</v>
      </c>
      <c r="G14309">
        <f>INT((D14309-1)/6)+1</f>
        <v>1</v>
      </c>
      <c r="H14309">
        <f>MOD(D14309-1,6)+1</f>
        <v>4</v>
      </c>
      <c r="I14309">
        <f>37-D14309</f>
        <v>33</v>
      </c>
      <c r="J14309">
        <f>ABS(D14309-D14310)</f>
        <v>1</v>
      </c>
      <c r="K14309">
        <f>AVERAGE(D14309:D14313)</f>
        <v>4</v>
      </c>
      <c r="L14309">
        <f>AVERAGE(D14309:D14328)</f>
        <v>4</v>
      </c>
      <c r="M14309">
        <f>K14309-L14309</f>
        <v>0</v>
      </c>
      <c r="N14309" t="str">
        <f>IF(K14309&gt;L14309,"HIGH ZONE BIAS",IF(K14309&lt;L14309,"LOW ZONE BIAS","EQUILIBRIUM"))</f>
        <v>EQUILIBRIUM</v>
      </c>
    </row>
    <row r="14310">
      <c r="A14310">
        <v>13253</v>
      </c>
      <c r="B14310" t="str">
        <v>2014-09-01</v>
      </c>
      <c r="C14310" t="str">
        <v>Morning</v>
      </c>
      <c r="D14310">
        <v>5</v>
      </c>
      <c r="E14310" t="str">
        <f>IF(MOD(D14310,2)=0,"EVEN","ODD")</f>
        <v>ODD</v>
      </c>
      <c r="F14310" t="str">
        <f>IF(D14310&lt;=18,"LOW (1-18)","HIGH (19-36)")</f>
        <v>LOW (1-18)</v>
      </c>
      <c r="G14310">
        <f>INT((D14310-1)/6)+1</f>
        <v>1</v>
      </c>
      <c r="H14310">
        <f>MOD(D14310-1,6)+1</f>
        <v>5</v>
      </c>
      <c r="I14310">
        <f>37-D14310</f>
        <v>32</v>
      </c>
      <c r="J14310">
        <f>ABS(D14310-D14311)</f>
        <v>29</v>
      </c>
      <c r="K14310">
        <f>AVERAGE(D14310:D14314)</f>
        <v>5</v>
      </c>
      <c r="L14310">
        <f>AVERAGE(D14310:D14329)</f>
        <v>5</v>
      </c>
      <c r="M14310">
        <f>K14310-L14310</f>
        <v>0</v>
      </c>
      <c r="N14310" t="str">
        <f>IF(K14310&gt;L14310,"HIGH ZONE BIAS",IF(K14310&lt;L14310,"LOW ZONE BIAS","EQUILIBRIUM"))</f>
        <v>EQUILIBRIUM</v>
      </c>
    </row>
    <row r="14311">
      <c r="A14311">
        <v>13252</v>
      </c>
      <c r="B14311" t="str">
        <v>2014-08-30</v>
      </c>
      <c r="C14311" t="str">
        <v>Evening</v>
      </c>
      <c r="D14311">
        <v>34</v>
      </c>
      <c r="E14311" t="str">
        <f>IF(MOD(D14311,2)=0,"EVEN","ODD")</f>
        <v>EVEN</v>
      </c>
      <c r="F14311" t="str">
        <f>IF(D14311&lt;=18,"LOW (1-18)","HIGH (19-36)")</f>
        <v>HIGH (19-36)</v>
      </c>
      <c r="G14311">
        <f>INT((D14311-1)/6)+1</f>
        <v>6</v>
      </c>
      <c r="H14311">
        <f>MOD(D14311-1,6)+1</f>
        <v>4</v>
      </c>
      <c r="I14311">
        <f>37-D14311</f>
        <v>3</v>
      </c>
      <c r="J14311">
        <f>ABS(D14311-D14312)</f>
        <v>1</v>
      </c>
      <c r="K14311">
        <f>AVERAGE(D14311:D14315)</f>
        <v>34</v>
      </c>
      <c r="L14311">
        <f>AVERAGE(D14311:D14330)</f>
        <v>34</v>
      </c>
      <c r="M14311">
        <f>K14311-L14311</f>
        <v>0</v>
      </c>
      <c r="N14311" t="str">
        <f>IF(K14311&gt;L14311,"HIGH ZONE BIAS",IF(K14311&lt;L14311,"LOW ZONE BIAS","EQUILIBRIUM"))</f>
        <v>EQUILIBRIUM</v>
      </c>
    </row>
    <row r="14312">
      <c r="A14312">
        <v>13251</v>
      </c>
      <c r="B14312" t="str">
        <v>2014-08-30</v>
      </c>
      <c r="C14312" t="str">
        <v>Midday</v>
      </c>
      <c r="D14312">
        <v>35</v>
      </c>
      <c r="E14312" t="str">
        <f>IF(MOD(D14312,2)=0,"EVEN","ODD")</f>
        <v>ODD</v>
      </c>
      <c r="F14312" t="str">
        <f>IF(D14312&lt;=18,"LOW (1-18)","HIGH (19-36)")</f>
        <v>HIGH (19-36)</v>
      </c>
      <c r="G14312">
        <f>INT((D14312-1)/6)+1</f>
        <v>6</v>
      </c>
      <c r="H14312">
        <f>MOD(D14312-1,6)+1</f>
        <v>5</v>
      </c>
      <c r="I14312">
        <f>37-D14312</f>
        <v>2</v>
      </c>
      <c r="J14312">
        <f>ABS(D14312-D14313)</f>
        <v>33</v>
      </c>
      <c r="K14312">
        <f>AVERAGE(D14312:D14316)</f>
        <v>35</v>
      </c>
      <c r="L14312">
        <f>AVERAGE(D14312:D14331)</f>
        <v>35</v>
      </c>
      <c r="M14312">
        <f>K14312-L14312</f>
        <v>0</v>
      </c>
      <c r="N14312" t="str">
        <f>IF(K14312&gt;L14312,"HIGH ZONE BIAS",IF(K14312&lt;L14312,"LOW ZONE BIAS","EQUILIBRIUM"))</f>
        <v>EQUILIBRIUM</v>
      </c>
    </row>
    <row r="14313">
      <c r="A14313">
        <v>13250</v>
      </c>
      <c r="B14313" t="str">
        <v>2014-08-30</v>
      </c>
      <c r="C14313" t="str">
        <v>Morning</v>
      </c>
      <c r="D14313">
        <v>2</v>
      </c>
      <c r="E14313" t="str">
        <f>IF(MOD(D14313,2)=0,"EVEN","ODD")</f>
        <v>EVEN</v>
      </c>
      <c r="F14313" t="str">
        <f>IF(D14313&lt;=18,"LOW (1-18)","HIGH (19-36)")</f>
        <v>LOW (1-18)</v>
      </c>
      <c r="G14313">
        <f>INT((D14313-1)/6)+1</f>
        <v>1</v>
      </c>
      <c r="H14313">
        <f>MOD(D14313-1,6)+1</f>
        <v>2</v>
      </c>
      <c r="I14313">
        <f>37-D14313</f>
        <v>35</v>
      </c>
      <c r="J14313">
        <f>ABS(D14313-D14314)</f>
        <v>27</v>
      </c>
      <c r="K14313">
        <f>AVERAGE(D14313:D14317)</f>
        <v>2</v>
      </c>
      <c r="L14313">
        <f>AVERAGE(D14313:D14332)</f>
        <v>2</v>
      </c>
      <c r="M14313">
        <f>K14313-L14313</f>
        <v>0</v>
      </c>
      <c r="N14313" t="str">
        <f>IF(K14313&gt;L14313,"HIGH ZONE BIAS",IF(K14313&lt;L14313,"LOW ZONE BIAS","EQUILIBRIUM"))</f>
        <v>EQUILIBRIUM</v>
      </c>
    </row>
    <row r="14314">
      <c r="A14314">
        <v>13249</v>
      </c>
      <c r="B14314" t="str">
        <v>2014-08-29</v>
      </c>
      <c r="C14314" t="str">
        <v>Evening</v>
      </c>
      <c r="D14314">
        <v>29</v>
      </c>
      <c r="E14314" t="str">
        <f>IF(MOD(D14314,2)=0,"EVEN","ODD")</f>
        <v>ODD</v>
      </c>
      <c r="F14314" t="str">
        <f>IF(D14314&lt;=18,"LOW (1-18)","HIGH (19-36)")</f>
        <v>HIGH (19-36)</v>
      </c>
      <c r="G14314">
        <f>INT((D14314-1)/6)+1</f>
        <v>5</v>
      </c>
      <c r="H14314">
        <f>MOD(D14314-1,6)+1</f>
        <v>5</v>
      </c>
      <c r="I14314">
        <f>37-D14314</f>
        <v>8</v>
      </c>
      <c r="J14314">
        <f>ABS(D14314-D14315)</f>
        <v>1</v>
      </c>
      <c r="K14314">
        <f>AVERAGE(D14314:D14318)</f>
        <v>29</v>
      </c>
      <c r="L14314">
        <f>AVERAGE(D14314:D14333)</f>
        <v>29</v>
      </c>
      <c r="M14314">
        <f>K14314-L14314</f>
        <v>0</v>
      </c>
      <c r="N14314" t="str">
        <f>IF(K14314&gt;L14314,"HIGH ZONE BIAS",IF(K14314&lt;L14314,"LOW ZONE BIAS","EQUILIBRIUM"))</f>
        <v>EQUILIBRIUM</v>
      </c>
    </row>
    <row r="14315">
      <c r="A14315">
        <v>13248</v>
      </c>
      <c r="B14315" t="str">
        <v>2014-08-29</v>
      </c>
      <c r="C14315" t="str">
        <v>Midday</v>
      </c>
      <c r="D14315">
        <v>30</v>
      </c>
      <c r="E14315" t="str">
        <f>IF(MOD(D14315,2)=0,"EVEN","ODD")</f>
        <v>EVEN</v>
      </c>
      <c r="F14315" t="str">
        <f>IF(D14315&lt;=18,"LOW (1-18)","HIGH (19-36)")</f>
        <v>HIGH (19-36)</v>
      </c>
      <c r="G14315">
        <f>INT((D14315-1)/6)+1</f>
        <v>5</v>
      </c>
      <c r="H14315">
        <f>MOD(D14315-1,6)+1</f>
        <v>6</v>
      </c>
      <c r="I14315">
        <f>37-D14315</f>
        <v>7</v>
      </c>
      <c r="J14315">
        <f>ABS(D14315-D14316)</f>
        <v>17</v>
      </c>
      <c r="K14315">
        <f>AVERAGE(D14315:D14319)</f>
        <v>30</v>
      </c>
      <c r="L14315">
        <f>AVERAGE(D14315:D14334)</f>
        <v>30</v>
      </c>
      <c r="M14315">
        <f>K14315-L14315</f>
        <v>0</v>
      </c>
      <c r="N14315" t="str">
        <f>IF(K14315&gt;L14315,"HIGH ZONE BIAS",IF(K14315&lt;L14315,"LOW ZONE BIAS","EQUILIBRIUM"))</f>
        <v>EQUILIBRIUM</v>
      </c>
    </row>
    <row r="14316">
      <c r="A14316">
        <v>13247</v>
      </c>
      <c r="B14316" t="str">
        <v>2014-08-29</v>
      </c>
      <c r="C14316" t="str">
        <v>Morning</v>
      </c>
      <c r="D14316">
        <v>13</v>
      </c>
      <c r="E14316" t="str">
        <f>IF(MOD(D14316,2)=0,"EVEN","ODD")</f>
        <v>ODD</v>
      </c>
      <c r="F14316" t="str">
        <f>IF(D14316&lt;=18,"LOW (1-18)","HIGH (19-36)")</f>
        <v>LOW (1-18)</v>
      </c>
      <c r="G14316">
        <f>INT((D14316-1)/6)+1</f>
        <v>3</v>
      </c>
      <c r="H14316">
        <f>MOD(D14316-1,6)+1</f>
        <v>1</v>
      </c>
      <c r="I14316">
        <f>37-D14316</f>
        <v>24</v>
      </c>
      <c r="J14316">
        <f>ABS(D14316-D14317)</f>
        <v>4</v>
      </c>
      <c r="K14316">
        <f>AVERAGE(D14316:D14320)</f>
        <v>13</v>
      </c>
      <c r="L14316">
        <f>AVERAGE(D14316:D14335)</f>
        <v>13</v>
      </c>
      <c r="M14316">
        <f>K14316-L14316</f>
        <v>0</v>
      </c>
      <c r="N14316" t="str">
        <f>IF(K14316&gt;L14316,"HIGH ZONE BIAS",IF(K14316&lt;L14316,"LOW ZONE BIAS","EQUILIBRIUM"))</f>
        <v>EQUILIBRIUM</v>
      </c>
    </row>
    <row r="14317">
      <c r="A14317">
        <v>13246</v>
      </c>
      <c r="B14317" t="str">
        <v>2014-08-28</v>
      </c>
      <c r="C14317" t="str">
        <v>Evening</v>
      </c>
      <c r="D14317">
        <v>9</v>
      </c>
      <c r="E14317" t="str">
        <f>IF(MOD(D14317,2)=0,"EVEN","ODD")</f>
        <v>ODD</v>
      </c>
      <c r="F14317" t="str">
        <f>IF(D14317&lt;=18,"LOW (1-18)","HIGH (19-36)")</f>
        <v>LOW (1-18)</v>
      </c>
      <c r="G14317">
        <f>INT((D14317-1)/6)+1</f>
        <v>2</v>
      </c>
      <c r="H14317">
        <f>MOD(D14317-1,6)+1</f>
        <v>3</v>
      </c>
      <c r="I14317">
        <f>37-D14317</f>
        <v>28</v>
      </c>
      <c r="J14317">
        <f>ABS(D14317-D14318)</f>
        <v>4</v>
      </c>
      <c r="K14317">
        <f>AVERAGE(D14317:D14321)</f>
        <v>9</v>
      </c>
      <c r="L14317">
        <f>AVERAGE(D14317:D14336)</f>
        <v>9</v>
      </c>
      <c r="M14317">
        <f>K14317-L14317</f>
        <v>0</v>
      </c>
      <c r="N14317" t="str">
        <f>IF(K14317&gt;L14317,"HIGH ZONE BIAS",IF(K14317&lt;L14317,"LOW ZONE BIAS","EQUILIBRIUM"))</f>
        <v>EQUILIBRIUM</v>
      </c>
    </row>
    <row r="14318">
      <c r="A14318">
        <v>13245</v>
      </c>
      <c r="B14318" t="str">
        <v>2014-08-28</v>
      </c>
      <c r="C14318" t="str">
        <v>Midday</v>
      </c>
      <c r="D14318">
        <v>5</v>
      </c>
      <c r="E14318" t="str">
        <f>IF(MOD(D14318,2)=0,"EVEN","ODD")</f>
        <v>ODD</v>
      </c>
      <c r="F14318" t="str">
        <f>IF(D14318&lt;=18,"LOW (1-18)","HIGH (19-36)")</f>
        <v>LOW (1-18)</v>
      </c>
      <c r="G14318">
        <f>INT((D14318-1)/6)+1</f>
        <v>1</v>
      </c>
      <c r="H14318">
        <f>MOD(D14318-1,6)+1</f>
        <v>5</v>
      </c>
      <c r="I14318">
        <f>37-D14318</f>
        <v>32</v>
      </c>
      <c r="J14318">
        <f>ABS(D14318-D14319)</f>
        <v>19</v>
      </c>
      <c r="K14318">
        <f>AVERAGE(D14318:D14322)</f>
        <v>5</v>
      </c>
      <c r="L14318">
        <f>AVERAGE(D14318:D14337)</f>
        <v>5</v>
      </c>
      <c r="M14318">
        <f>K14318-L14318</f>
        <v>0</v>
      </c>
      <c r="N14318" t="str">
        <f>IF(K14318&gt;L14318,"HIGH ZONE BIAS",IF(K14318&lt;L14318,"LOW ZONE BIAS","EQUILIBRIUM"))</f>
        <v>EQUILIBRIUM</v>
      </c>
    </row>
    <row r="14319">
      <c r="A14319">
        <v>13244</v>
      </c>
      <c r="B14319" t="str">
        <v>2014-08-28</v>
      </c>
      <c r="C14319" t="str">
        <v>Morning</v>
      </c>
      <c r="D14319">
        <v>24</v>
      </c>
      <c r="E14319" t="str">
        <f>IF(MOD(D14319,2)=0,"EVEN","ODD")</f>
        <v>EVEN</v>
      </c>
      <c r="F14319" t="str">
        <f>IF(D14319&lt;=18,"LOW (1-18)","HIGH (19-36)")</f>
        <v>HIGH (19-36)</v>
      </c>
      <c r="G14319">
        <f>INT((D14319-1)/6)+1</f>
        <v>4</v>
      </c>
      <c r="H14319">
        <f>MOD(D14319-1,6)+1</f>
        <v>6</v>
      </c>
      <c r="I14319">
        <f>37-D14319</f>
        <v>13</v>
      </c>
      <c r="J14319">
        <f>ABS(D14319-D14320)</f>
        <v>2</v>
      </c>
      <c r="K14319">
        <f>AVERAGE(D14319:D14323)</f>
        <v>24</v>
      </c>
      <c r="L14319">
        <f>AVERAGE(D14319:D14338)</f>
        <v>24</v>
      </c>
      <c r="M14319">
        <f>K14319-L14319</f>
        <v>0</v>
      </c>
      <c r="N14319" t="str">
        <f>IF(K14319&gt;L14319,"HIGH ZONE BIAS",IF(K14319&lt;L14319,"LOW ZONE BIAS","EQUILIBRIUM"))</f>
        <v>EQUILIBRIUM</v>
      </c>
    </row>
    <row r="14320">
      <c r="A14320">
        <v>13243</v>
      </c>
      <c r="B14320" t="str">
        <v>2014-08-27</v>
      </c>
      <c r="C14320" t="str">
        <v>Evening</v>
      </c>
      <c r="D14320">
        <v>26</v>
      </c>
      <c r="E14320" t="str">
        <f>IF(MOD(D14320,2)=0,"EVEN","ODD")</f>
        <v>EVEN</v>
      </c>
      <c r="F14320" t="str">
        <f>IF(D14320&lt;=18,"LOW (1-18)","HIGH (19-36)")</f>
        <v>HIGH (19-36)</v>
      </c>
      <c r="G14320">
        <f>INT((D14320-1)/6)+1</f>
        <v>5</v>
      </c>
      <c r="H14320">
        <f>MOD(D14320-1,6)+1</f>
        <v>2</v>
      </c>
      <c r="I14320">
        <f>37-D14320</f>
        <v>11</v>
      </c>
      <c r="J14320">
        <f>ABS(D14320-D14321)</f>
        <v>2</v>
      </c>
      <c r="K14320">
        <f>AVERAGE(D14320:D14324)</f>
        <v>26</v>
      </c>
      <c r="L14320">
        <f>AVERAGE(D14320:D14339)</f>
        <v>26</v>
      </c>
      <c r="M14320">
        <f>K14320-L14320</f>
        <v>0</v>
      </c>
      <c r="N14320" t="str">
        <f>IF(K14320&gt;L14320,"HIGH ZONE BIAS",IF(K14320&lt;L14320,"LOW ZONE BIAS","EQUILIBRIUM"))</f>
        <v>EQUILIBRIUM</v>
      </c>
    </row>
    <row r="14321">
      <c r="A14321">
        <v>13242</v>
      </c>
      <c r="B14321" t="str">
        <v>2014-08-27</v>
      </c>
      <c r="C14321" t="str">
        <v>Midday</v>
      </c>
      <c r="D14321">
        <v>28</v>
      </c>
      <c r="E14321" t="str">
        <f>IF(MOD(D14321,2)=0,"EVEN","ODD")</f>
        <v>EVEN</v>
      </c>
      <c r="F14321" t="str">
        <f>IF(D14321&lt;=18,"LOW (1-18)","HIGH (19-36)")</f>
        <v>HIGH (19-36)</v>
      </c>
      <c r="G14321">
        <f>INT((D14321-1)/6)+1</f>
        <v>5</v>
      </c>
      <c r="H14321">
        <f>MOD(D14321-1,6)+1</f>
        <v>4</v>
      </c>
      <c r="I14321">
        <f>37-D14321</f>
        <v>9</v>
      </c>
      <c r="J14321">
        <f>ABS(D14321-D14322)</f>
        <v>23</v>
      </c>
      <c r="K14321">
        <f>AVERAGE(D14321:D14325)</f>
        <v>28</v>
      </c>
      <c r="L14321">
        <f>AVERAGE(D14321:D14340)</f>
        <v>28</v>
      </c>
      <c r="M14321">
        <f>K14321-L14321</f>
        <v>0</v>
      </c>
      <c r="N14321" t="str">
        <f>IF(K14321&gt;L14321,"HIGH ZONE BIAS",IF(K14321&lt;L14321,"LOW ZONE BIAS","EQUILIBRIUM"))</f>
        <v>EQUILIBRIUM</v>
      </c>
    </row>
    <row r="14322">
      <c r="A14322">
        <v>13241</v>
      </c>
      <c r="B14322" t="str">
        <v>2014-08-27</v>
      </c>
      <c r="C14322" t="str">
        <v>Morning</v>
      </c>
      <c r="D14322">
        <v>5</v>
      </c>
      <c r="E14322" t="str">
        <f>IF(MOD(D14322,2)=0,"EVEN","ODD")</f>
        <v>ODD</v>
      </c>
      <c r="F14322" t="str">
        <f>IF(D14322&lt;=18,"LOW (1-18)","HIGH (19-36)")</f>
        <v>LOW (1-18)</v>
      </c>
      <c r="G14322">
        <f>INT((D14322-1)/6)+1</f>
        <v>1</v>
      </c>
      <c r="H14322">
        <f>MOD(D14322-1,6)+1</f>
        <v>5</v>
      </c>
      <c r="I14322">
        <f>37-D14322</f>
        <v>32</v>
      </c>
      <c r="J14322">
        <f>ABS(D14322-D14323)</f>
        <v>16</v>
      </c>
      <c r="K14322">
        <f>AVERAGE(D14322:D14326)</f>
        <v>5</v>
      </c>
      <c r="L14322">
        <f>AVERAGE(D14322:D14341)</f>
        <v>5</v>
      </c>
      <c r="M14322">
        <f>K14322-L14322</f>
        <v>0</v>
      </c>
      <c r="N14322" t="str">
        <f>IF(K14322&gt;L14322,"HIGH ZONE BIAS",IF(K14322&lt;L14322,"LOW ZONE BIAS","EQUILIBRIUM"))</f>
        <v>EQUILIBRIUM</v>
      </c>
    </row>
    <row r="14323">
      <c r="A14323">
        <v>13240</v>
      </c>
      <c r="B14323" t="str">
        <v>2014-08-26</v>
      </c>
      <c r="C14323" t="str">
        <v>Evening</v>
      </c>
      <c r="D14323">
        <v>21</v>
      </c>
      <c r="E14323" t="str">
        <f>IF(MOD(D14323,2)=0,"EVEN","ODD")</f>
        <v>ODD</v>
      </c>
      <c r="F14323" t="str">
        <f>IF(D14323&lt;=18,"LOW (1-18)","HIGH (19-36)")</f>
        <v>HIGH (19-36)</v>
      </c>
      <c r="G14323">
        <f>INT((D14323-1)/6)+1</f>
        <v>4</v>
      </c>
      <c r="H14323">
        <f>MOD(D14323-1,6)+1</f>
        <v>3</v>
      </c>
      <c r="I14323">
        <f>37-D14323</f>
        <v>16</v>
      </c>
      <c r="J14323">
        <f>ABS(D14323-D14324)</f>
        <v>0</v>
      </c>
      <c r="K14323">
        <f>AVERAGE(D14323:D14327)</f>
        <v>21</v>
      </c>
      <c r="L14323">
        <f>AVERAGE(D14323:D14342)</f>
        <v>21</v>
      </c>
      <c r="M14323">
        <f>K14323-L14323</f>
        <v>0</v>
      </c>
      <c r="N14323" t="str">
        <f>IF(K14323&gt;L14323,"HIGH ZONE BIAS",IF(K14323&lt;L14323,"LOW ZONE BIAS","EQUILIBRIUM"))</f>
        <v>EQUILIBRIUM</v>
      </c>
    </row>
    <row r="14324">
      <c r="A14324">
        <v>13239</v>
      </c>
      <c r="B14324" t="str">
        <v>2014-08-26</v>
      </c>
      <c r="C14324" t="str">
        <v>Midday</v>
      </c>
      <c r="D14324">
        <v>21</v>
      </c>
      <c r="E14324" t="str">
        <f>IF(MOD(D14324,2)=0,"EVEN","ODD")</f>
        <v>ODD</v>
      </c>
      <c r="F14324" t="str">
        <f>IF(D14324&lt;=18,"LOW (1-18)","HIGH (19-36)")</f>
        <v>HIGH (19-36)</v>
      </c>
      <c r="G14324">
        <f>INT((D14324-1)/6)+1</f>
        <v>4</v>
      </c>
      <c r="H14324">
        <f>MOD(D14324-1,6)+1</f>
        <v>3</v>
      </c>
      <c r="I14324">
        <f>37-D14324</f>
        <v>16</v>
      </c>
      <c r="J14324">
        <f>ABS(D14324-D14325)</f>
        <v>14</v>
      </c>
      <c r="K14324">
        <f>AVERAGE(D14324:D14328)</f>
        <v>21</v>
      </c>
      <c r="L14324">
        <f>AVERAGE(D14324:D14343)</f>
        <v>21</v>
      </c>
      <c r="M14324">
        <f>K14324-L14324</f>
        <v>0</v>
      </c>
      <c r="N14324" t="str">
        <f>IF(K14324&gt;L14324,"HIGH ZONE BIAS",IF(K14324&lt;L14324,"LOW ZONE BIAS","EQUILIBRIUM"))</f>
        <v>EQUILIBRIUM</v>
      </c>
    </row>
    <row r="14325">
      <c r="A14325">
        <v>13238</v>
      </c>
      <c r="B14325" t="str">
        <v>2014-08-26</v>
      </c>
      <c r="C14325" t="str">
        <v>Morning</v>
      </c>
      <c r="D14325">
        <v>35</v>
      </c>
      <c r="E14325" t="str">
        <f>IF(MOD(D14325,2)=0,"EVEN","ODD")</f>
        <v>ODD</v>
      </c>
      <c r="F14325" t="str">
        <f>IF(D14325&lt;=18,"LOW (1-18)","HIGH (19-36)")</f>
        <v>HIGH (19-36)</v>
      </c>
      <c r="G14325">
        <f>INT((D14325-1)/6)+1</f>
        <v>6</v>
      </c>
      <c r="H14325">
        <f>MOD(D14325-1,6)+1</f>
        <v>5</v>
      </c>
      <c r="I14325">
        <f>37-D14325</f>
        <v>2</v>
      </c>
      <c r="J14325">
        <f>ABS(D14325-D14326)</f>
        <v>10</v>
      </c>
      <c r="K14325">
        <f>AVERAGE(D14325:D14329)</f>
        <v>35</v>
      </c>
      <c r="L14325">
        <f>AVERAGE(D14325:D14344)</f>
        <v>35</v>
      </c>
      <c r="M14325">
        <f>K14325-L14325</f>
        <v>0</v>
      </c>
      <c r="N14325" t="str">
        <f>IF(K14325&gt;L14325,"HIGH ZONE BIAS",IF(K14325&lt;L14325,"LOW ZONE BIAS","EQUILIBRIUM"))</f>
        <v>EQUILIBRIUM</v>
      </c>
    </row>
    <row r="14326">
      <c r="A14326">
        <v>13237</v>
      </c>
      <c r="B14326" t="str">
        <v>2014-08-25</v>
      </c>
      <c r="C14326" t="str">
        <v>Evening</v>
      </c>
      <c r="D14326">
        <v>25</v>
      </c>
      <c r="E14326" t="str">
        <f>IF(MOD(D14326,2)=0,"EVEN","ODD")</f>
        <v>ODD</v>
      </c>
      <c r="F14326" t="str">
        <f>IF(D14326&lt;=18,"LOW (1-18)","HIGH (19-36)")</f>
        <v>HIGH (19-36)</v>
      </c>
      <c r="G14326">
        <f>INT((D14326-1)/6)+1</f>
        <v>5</v>
      </c>
      <c r="H14326">
        <f>MOD(D14326-1,6)+1</f>
        <v>1</v>
      </c>
      <c r="I14326">
        <f>37-D14326</f>
        <v>12</v>
      </c>
      <c r="J14326">
        <f>ABS(D14326-D14327)</f>
        <v>3</v>
      </c>
      <c r="K14326">
        <f>AVERAGE(D14326:D14330)</f>
        <v>25</v>
      </c>
      <c r="L14326">
        <f>AVERAGE(D14326:D14345)</f>
        <v>25</v>
      </c>
      <c r="M14326">
        <f>K14326-L14326</f>
        <v>0</v>
      </c>
      <c r="N14326" t="str">
        <f>IF(K14326&gt;L14326,"HIGH ZONE BIAS",IF(K14326&lt;L14326,"LOW ZONE BIAS","EQUILIBRIUM"))</f>
        <v>EQUILIBRIUM</v>
      </c>
    </row>
    <row r="14327">
      <c r="A14327">
        <v>13236</v>
      </c>
      <c r="B14327" t="str">
        <v>2014-08-25</v>
      </c>
      <c r="C14327" t="str">
        <v>Midday</v>
      </c>
      <c r="D14327">
        <v>22</v>
      </c>
      <c r="E14327" t="str">
        <f>IF(MOD(D14327,2)=0,"EVEN","ODD")</f>
        <v>EVEN</v>
      </c>
      <c r="F14327" t="str">
        <f>IF(D14327&lt;=18,"LOW (1-18)","HIGH (19-36)")</f>
        <v>HIGH (19-36)</v>
      </c>
      <c r="G14327">
        <f>INT((D14327-1)/6)+1</f>
        <v>4</v>
      </c>
      <c r="H14327">
        <f>MOD(D14327-1,6)+1</f>
        <v>4</v>
      </c>
      <c r="I14327">
        <f>37-D14327</f>
        <v>15</v>
      </c>
      <c r="J14327">
        <f>ABS(D14327-D14328)</f>
        <v>5</v>
      </c>
      <c r="K14327">
        <f>AVERAGE(D14327:D14331)</f>
        <v>22</v>
      </c>
      <c r="L14327">
        <f>AVERAGE(D14327:D14346)</f>
        <v>22</v>
      </c>
      <c r="M14327">
        <f>K14327-L14327</f>
        <v>0</v>
      </c>
      <c r="N14327" t="str">
        <f>IF(K14327&gt;L14327,"HIGH ZONE BIAS",IF(K14327&lt;L14327,"LOW ZONE BIAS","EQUILIBRIUM"))</f>
        <v>EQUILIBRIUM</v>
      </c>
    </row>
    <row r="14328">
      <c r="A14328">
        <v>13235</v>
      </c>
      <c r="B14328" t="str">
        <v>2014-08-25</v>
      </c>
      <c r="C14328" t="str">
        <v>Morning</v>
      </c>
      <c r="D14328">
        <v>27</v>
      </c>
      <c r="E14328" t="str">
        <f>IF(MOD(D14328,2)=0,"EVEN","ODD")</f>
        <v>ODD</v>
      </c>
      <c r="F14328" t="str">
        <f>IF(D14328&lt;=18,"LOW (1-18)","HIGH (19-36)")</f>
        <v>HIGH (19-36)</v>
      </c>
      <c r="G14328">
        <f>INT((D14328-1)/6)+1</f>
        <v>5</v>
      </c>
      <c r="H14328">
        <f>MOD(D14328-1,6)+1</f>
        <v>3</v>
      </c>
      <c r="I14328">
        <f>37-D14328</f>
        <v>10</v>
      </c>
      <c r="J14328">
        <f>ABS(D14328-D14329)</f>
        <v>24</v>
      </c>
      <c r="K14328">
        <f>AVERAGE(D14328:D14332)</f>
        <v>27</v>
      </c>
      <c r="L14328">
        <f>AVERAGE(D14328:D14347)</f>
        <v>27</v>
      </c>
      <c r="M14328">
        <f>K14328-L14328</f>
        <v>0</v>
      </c>
      <c r="N14328" t="str">
        <f>IF(K14328&gt;L14328,"HIGH ZONE BIAS",IF(K14328&lt;L14328,"LOW ZONE BIAS","EQUILIBRIUM"))</f>
        <v>EQUILIBRIUM</v>
      </c>
    </row>
    <row r="14329">
      <c r="A14329">
        <v>13234</v>
      </c>
      <c r="B14329" t="str">
        <v>2014-08-23</v>
      </c>
      <c r="C14329" t="str">
        <v>Evening</v>
      </c>
      <c r="D14329">
        <v>3</v>
      </c>
      <c r="E14329" t="str">
        <f>IF(MOD(D14329,2)=0,"EVEN","ODD")</f>
        <v>ODD</v>
      </c>
      <c r="F14329" t="str">
        <f>IF(D14329&lt;=18,"LOW (1-18)","HIGH (19-36)")</f>
        <v>LOW (1-18)</v>
      </c>
      <c r="G14329">
        <f>INT((D14329-1)/6)+1</f>
        <v>1</v>
      </c>
      <c r="H14329">
        <f>MOD(D14329-1,6)+1</f>
        <v>3</v>
      </c>
      <c r="I14329">
        <f>37-D14329</f>
        <v>34</v>
      </c>
      <c r="J14329">
        <f>ABS(D14329-D14330)</f>
        <v>17</v>
      </c>
      <c r="K14329">
        <f>AVERAGE(D14329:D14333)</f>
        <v>3</v>
      </c>
      <c r="L14329">
        <f>AVERAGE(D14329:D14348)</f>
        <v>3</v>
      </c>
      <c r="M14329">
        <f>K14329-L14329</f>
        <v>0</v>
      </c>
      <c r="N14329" t="str">
        <f>IF(K14329&gt;L14329,"HIGH ZONE BIAS",IF(K14329&lt;L14329,"LOW ZONE BIAS","EQUILIBRIUM"))</f>
        <v>EQUILIBRIUM</v>
      </c>
    </row>
    <row r="14330">
      <c r="A14330">
        <v>13233</v>
      </c>
      <c r="B14330" t="str">
        <v>2014-08-23</v>
      </c>
      <c r="C14330" t="str">
        <v>Midday</v>
      </c>
      <c r="D14330">
        <v>20</v>
      </c>
      <c r="E14330" t="str">
        <f>IF(MOD(D14330,2)=0,"EVEN","ODD")</f>
        <v>EVEN</v>
      </c>
      <c r="F14330" t="str">
        <f>IF(D14330&lt;=18,"LOW (1-18)","HIGH (19-36)")</f>
        <v>HIGH (19-36)</v>
      </c>
      <c r="G14330">
        <f>INT((D14330-1)/6)+1</f>
        <v>4</v>
      </c>
      <c r="H14330">
        <f>MOD(D14330-1,6)+1</f>
        <v>2</v>
      </c>
      <c r="I14330">
        <f>37-D14330</f>
        <v>17</v>
      </c>
      <c r="J14330">
        <f>ABS(D14330-D14331)</f>
        <v>14</v>
      </c>
      <c r="K14330">
        <f>AVERAGE(D14330:D14334)</f>
        <v>20</v>
      </c>
      <c r="L14330">
        <f>AVERAGE(D14330:D14349)</f>
        <v>20</v>
      </c>
      <c r="M14330">
        <f>K14330-L14330</f>
        <v>0</v>
      </c>
      <c r="N14330" t="str">
        <f>IF(K14330&gt;L14330,"HIGH ZONE BIAS",IF(K14330&lt;L14330,"LOW ZONE BIAS","EQUILIBRIUM"))</f>
        <v>EQUILIBRIUM</v>
      </c>
    </row>
    <row r="14331">
      <c r="A14331">
        <v>13232</v>
      </c>
      <c r="B14331" t="str">
        <v>2014-08-23</v>
      </c>
      <c r="C14331" t="str">
        <v>Morning</v>
      </c>
      <c r="D14331">
        <v>6</v>
      </c>
      <c r="E14331" t="str">
        <f>IF(MOD(D14331,2)=0,"EVEN","ODD")</f>
        <v>EVEN</v>
      </c>
      <c r="F14331" t="str">
        <f>IF(D14331&lt;=18,"LOW (1-18)","HIGH (19-36)")</f>
        <v>LOW (1-18)</v>
      </c>
      <c r="G14331">
        <f>INT((D14331-1)/6)+1</f>
        <v>1</v>
      </c>
      <c r="H14331">
        <f>MOD(D14331-1,6)+1</f>
        <v>6</v>
      </c>
      <c r="I14331">
        <f>37-D14331</f>
        <v>31</v>
      </c>
      <c r="J14331">
        <f>ABS(D14331-D14332)</f>
        <v>3</v>
      </c>
      <c r="K14331">
        <f>AVERAGE(D14331:D14335)</f>
        <v>6</v>
      </c>
      <c r="L14331">
        <f>AVERAGE(D14331:D14350)</f>
        <v>6</v>
      </c>
      <c r="M14331">
        <f>K14331-L14331</f>
        <v>0</v>
      </c>
      <c r="N14331" t="str">
        <f>IF(K14331&gt;L14331,"HIGH ZONE BIAS",IF(K14331&lt;L14331,"LOW ZONE BIAS","EQUILIBRIUM"))</f>
        <v>EQUILIBRIUM</v>
      </c>
    </row>
    <row r="14332">
      <c r="A14332">
        <v>13231</v>
      </c>
      <c r="B14332" t="str">
        <v>2014-08-22</v>
      </c>
      <c r="C14332" t="str">
        <v>Evening</v>
      </c>
      <c r="D14332">
        <v>9</v>
      </c>
      <c r="E14332" t="str">
        <f>IF(MOD(D14332,2)=0,"EVEN","ODD")</f>
        <v>ODD</v>
      </c>
      <c r="F14332" t="str">
        <f>IF(D14332&lt;=18,"LOW (1-18)","HIGH (19-36)")</f>
        <v>LOW (1-18)</v>
      </c>
      <c r="G14332">
        <f>INT((D14332-1)/6)+1</f>
        <v>2</v>
      </c>
      <c r="H14332">
        <f>MOD(D14332-1,6)+1</f>
        <v>3</v>
      </c>
      <c r="I14332">
        <f>37-D14332</f>
        <v>28</v>
      </c>
      <c r="J14332">
        <f>ABS(D14332-D14333)</f>
        <v>7</v>
      </c>
      <c r="K14332">
        <f>AVERAGE(D14332:D14336)</f>
        <v>9</v>
      </c>
      <c r="L14332">
        <f>AVERAGE(D14332:D14351)</f>
        <v>9</v>
      </c>
      <c r="M14332">
        <f>K14332-L14332</f>
        <v>0</v>
      </c>
      <c r="N14332" t="str">
        <f>IF(K14332&gt;L14332,"HIGH ZONE BIAS",IF(K14332&lt;L14332,"LOW ZONE BIAS","EQUILIBRIUM"))</f>
        <v>EQUILIBRIUM</v>
      </c>
    </row>
    <row r="14333">
      <c r="A14333">
        <v>13230</v>
      </c>
      <c r="B14333" t="str">
        <v>2014-08-22</v>
      </c>
      <c r="C14333" t="str">
        <v>Midday</v>
      </c>
      <c r="D14333">
        <v>2</v>
      </c>
      <c r="E14333" t="str">
        <f>IF(MOD(D14333,2)=0,"EVEN","ODD")</f>
        <v>EVEN</v>
      </c>
      <c r="F14333" t="str">
        <f>IF(D14333&lt;=18,"LOW (1-18)","HIGH (19-36)")</f>
        <v>LOW (1-18)</v>
      </c>
      <c r="G14333">
        <f>INT((D14333-1)/6)+1</f>
        <v>1</v>
      </c>
      <c r="H14333">
        <f>MOD(D14333-1,6)+1</f>
        <v>2</v>
      </c>
      <c r="I14333">
        <f>37-D14333</f>
        <v>35</v>
      </c>
      <c r="J14333">
        <f>ABS(D14333-D14334)</f>
        <v>23</v>
      </c>
      <c r="K14333">
        <f>AVERAGE(D14333:D14337)</f>
        <v>2</v>
      </c>
      <c r="L14333">
        <f>AVERAGE(D14333:D14352)</f>
        <v>2</v>
      </c>
      <c r="M14333">
        <f>K14333-L14333</f>
        <v>0</v>
      </c>
      <c r="N14333" t="str">
        <f>IF(K14333&gt;L14333,"HIGH ZONE BIAS",IF(K14333&lt;L14333,"LOW ZONE BIAS","EQUILIBRIUM"))</f>
        <v>EQUILIBRIUM</v>
      </c>
    </row>
    <row r="14334">
      <c r="A14334">
        <v>13229</v>
      </c>
      <c r="B14334" t="str">
        <v>2014-08-22</v>
      </c>
      <c r="C14334" t="str">
        <v>Morning</v>
      </c>
      <c r="D14334">
        <v>25</v>
      </c>
      <c r="E14334" t="str">
        <f>IF(MOD(D14334,2)=0,"EVEN","ODD")</f>
        <v>ODD</v>
      </c>
      <c r="F14334" t="str">
        <f>IF(D14334&lt;=18,"LOW (1-18)","HIGH (19-36)")</f>
        <v>HIGH (19-36)</v>
      </c>
      <c r="G14334">
        <f>INT((D14334-1)/6)+1</f>
        <v>5</v>
      </c>
      <c r="H14334">
        <f>MOD(D14334-1,6)+1</f>
        <v>1</v>
      </c>
      <c r="I14334">
        <f>37-D14334</f>
        <v>12</v>
      </c>
      <c r="J14334">
        <f>ABS(D14334-D14335)</f>
        <v>11</v>
      </c>
      <c r="K14334">
        <f>AVERAGE(D14334:D14338)</f>
        <v>25</v>
      </c>
      <c r="L14334">
        <f>AVERAGE(D14334:D14353)</f>
        <v>25</v>
      </c>
      <c r="M14334">
        <f>K14334-L14334</f>
        <v>0</v>
      </c>
      <c r="N14334" t="str">
        <f>IF(K14334&gt;L14334,"HIGH ZONE BIAS",IF(K14334&lt;L14334,"LOW ZONE BIAS","EQUILIBRIUM"))</f>
        <v>EQUILIBRIUM</v>
      </c>
    </row>
    <row r="14335">
      <c r="A14335">
        <v>13228</v>
      </c>
      <c r="B14335" t="str">
        <v>2014-08-21</v>
      </c>
      <c r="C14335" t="str">
        <v>Evening</v>
      </c>
      <c r="D14335">
        <v>14</v>
      </c>
      <c r="E14335" t="str">
        <f>IF(MOD(D14335,2)=0,"EVEN","ODD")</f>
        <v>EVEN</v>
      </c>
      <c r="F14335" t="str">
        <f>IF(D14335&lt;=18,"LOW (1-18)","HIGH (19-36)")</f>
        <v>LOW (1-18)</v>
      </c>
      <c r="G14335">
        <f>INT((D14335-1)/6)+1</f>
        <v>3</v>
      </c>
      <c r="H14335">
        <f>MOD(D14335-1,6)+1</f>
        <v>2</v>
      </c>
      <c r="I14335">
        <f>37-D14335</f>
        <v>23</v>
      </c>
      <c r="J14335">
        <f>ABS(D14335-D14336)</f>
        <v>21</v>
      </c>
      <c r="K14335">
        <f>AVERAGE(D14335:D14339)</f>
        <v>14</v>
      </c>
      <c r="L14335">
        <f>AVERAGE(D14335:D14354)</f>
        <v>14</v>
      </c>
      <c r="M14335">
        <f>K14335-L14335</f>
        <v>0</v>
      </c>
      <c r="N14335" t="str">
        <f>IF(K14335&gt;L14335,"HIGH ZONE BIAS",IF(K14335&lt;L14335,"LOW ZONE BIAS","EQUILIBRIUM"))</f>
        <v>EQUILIBRIUM</v>
      </c>
    </row>
    <row r="14336">
      <c r="A14336">
        <v>13227</v>
      </c>
      <c r="B14336" t="str">
        <v>2014-08-21</v>
      </c>
      <c r="C14336" t="str">
        <v>Midday</v>
      </c>
      <c r="D14336">
        <v>35</v>
      </c>
      <c r="E14336" t="str">
        <f>IF(MOD(D14336,2)=0,"EVEN","ODD")</f>
        <v>ODD</v>
      </c>
      <c r="F14336" t="str">
        <f>IF(D14336&lt;=18,"LOW (1-18)","HIGH (19-36)")</f>
        <v>HIGH (19-36)</v>
      </c>
      <c r="G14336">
        <f>INT((D14336-1)/6)+1</f>
        <v>6</v>
      </c>
      <c r="H14336">
        <f>MOD(D14336-1,6)+1</f>
        <v>5</v>
      </c>
      <c r="I14336">
        <f>37-D14336</f>
        <v>2</v>
      </c>
      <c r="J14336">
        <f>ABS(D14336-D14337)</f>
        <v>24</v>
      </c>
      <c r="K14336">
        <f>AVERAGE(D14336:D14340)</f>
        <v>35</v>
      </c>
      <c r="L14336">
        <f>AVERAGE(D14336:D14355)</f>
        <v>35</v>
      </c>
      <c r="M14336">
        <f>K14336-L14336</f>
        <v>0</v>
      </c>
      <c r="N14336" t="str">
        <f>IF(K14336&gt;L14336,"HIGH ZONE BIAS",IF(K14336&lt;L14336,"LOW ZONE BIAS","EQUILIBRIUM"))</f>
        <v>EQUILIBRIUM</v>
      </c>
    </row>
    <row r="14337">
      <c r="A14337">
        <v>13226</v>
      </c>
      <c r="B14337" t="str">
        <v>2014-08-21</v>
      </c>
      <c r="C14337" t="str">
        <v>Morning</v>
      </c>
      <c r="D14337">
        <v>11</v>
      </c>
      <c r="E14337" t="str">
        <f>IF(MOD(D14337,2)=0,"EVEN","ODD")</f>
        <v>ODD</v>
      </c>
      <c r="F14337" t="str">
        <f>IF(D14337&lt;=18,"LOW (1-18)","HIGH (19-36)")</f>
        <v>LOW (1-18)</v>
      </c>
      <c r="G14337">
        <f>INT((D14337-1)/6)+1</f>
        <v>2</v>
      </c>
      <c r="H14337">
        <f>MOD(D14337-1,6)+1</f>
        <v>5</v>
      </c>
      <c r="I14337">
        <f>37-D14337</f>
        <v>26</v>
      </c>
      <c r="J14337">
        <f>ABS(D14337-D14338)</f>
        <v>3</v>
      </c>
      <c r="K14337">
        <f>AVERAGE(D14337:D14341)</f>
        <v>11</v>
      </c>
      <c r="L14337">
        <f>AVERAGE(D14337:D14356)</f>
        <v>11</v>
      </c>
      <c r="M14337">
        <f>K14337-L14337</f>
        <v>0</v>
      </c>
      <c r="N14337" t="str">
        <f>IF(K14337&gt;L14337,"HIGH ZONE BIAS",IF(K14337&lt;L14337,"LOW ZONE BIAS","EQUILIBRIUM"))</f>
        <v>EQUILIBRIUM</v>
      </c>
    </row>
    <row r="14338">
      <c r="A14338">
        <v>13225</v>
      </c>
      <c r="B14338" t="str">
        <v>2014-08-20</v>
      </c>
      <c r="C14338" t="str">
        <v>Evening</v>
      </c>
      <c r="D14338">
        <v>8</v>
      </c>
      <c r="E14338" t="str">
        <f>IF(MOD(D14338,2)=0,"EVEN","ODD")</f>
        <v>EVEN</v>
      </c>
      <c r="F14338" t="str">
        <f>IF(D14338&lt;=18,"LOW (1-18)","HIGH (19-36)")</f>
        <v>LOW (1-18)</v>
      </c>
      <c r="G14338">
        <f>INT((D14338-1)/6)+1</f>
        <v>2</v>
      </c>
      <c r="H14338">
        <f>MOD(D14338-1,6)+1</f>
        <v>2</v>
      </c>
      <c r="I14338">
        <f>37-D14338</f>
        <v>29</v>
      </c>
      <c r="J14338">
        <f>ABS(D14338-D14339)</f>
        <v>15</v>
      </c>
      <c r="K14338">
        <f>AVERAGE(D14338:D14342)</f>
        <v>8</v>
      </c>
      <c r="L14338">
        <f>AVERAGE(D14338:D14357)</f>
        <v>8</v>
      </c>
      <c r="M14338">
        <f>K14338-L14338</f>
        <v>0</v>
      </c>
      <c r="N14338" t="str">
        <f>IF(K14338&gt;L14338,"HIGH ZONE BIAS",IF(K14338&lt;L14338,"LOW ZONE BIAS","EQUILIBRIUM"))</f>
        <v>EQUILIBRIUM</v>
      </c>
    </row>
    <row r="14339">
      <c r="A14339">
        <v>13224</v>
      </c>
      <c r="B14339" t="str">
        <v>2014-08-20</v>
      </c>
      <c r="C14339" t="str">
        <v>Midday</v>
      </c>
      <c r="D14339">
        <v>23</v>
      </c>
      <c r="E14339" t="str">
        <f>IF(MOD(D14339,2)=0,"EVEN","ODD")</f>
        <v>ODD</v>
      </c>
      <c r="F14339" t="str">
        <f>IF(D14339&lt;=18,"LOW (1-18)","HIGH (19-36)")</f>
        <v>HIGH (19-36)</v>
      </c>
      <c r="G14339">
        <f>INT((D14339-1)/6)+1</f>
        <v>4</v>
      </c>
      <c r="H14339">
        <f>MOD(D14339-1,6)+1</f>
        <v>5</v>
      </c>
      <c r="I14339">
        <f>37-D14339</f>
        <v>14</v>
      </c>
      <c r="J14339">
        <f>ABS(D14339-D14340)</f>
        <v>14</v>
      </c>
      <c r="K14339">
        <f>AVERAGE(D14339:D14343)</f>
        <v>23</v>
      </c>
      <c r="L14339">
        <f>AVERAGE(D14339:D14358)</f>
        <v>23</v>
      </c>
      <c r="M14339">
        <f>K14339-L14339</f>
        <v>0</v>
      </c>
      <c r="N14339" t="str">
        <f>IF(K14339&gt;L14339,"HIGH ZONE BIAS",IF(K14339&lt;L14339,"LOW ZONE BIAS","EQUILIBRIUM"))</f>
        <v>EQUILIBRIUM</v>
      </c>
    </row>
    <row r="14340">
      <c r="A14340">
        <v>13223</v>
      </c>
      <c r="B14340" t="str">
        <v>2014-08-20</v>
      </c>
      <c r="C14340" t="str">
        <v>Morning</v>
      </c>
      <c r="D14340">
        <v>9</v>
      </c>
      <c r="E14340" t="str">
        <f>IF(MOD(D14340,2)=0,"EVEN","ODD")</f>
        <v>ODD</v>
      </c>
      <c r="F14340" t="str">
        <f>IF(D14340&lt;=18,"LOW (1-18)","HIGH (19-36)")</f>
        <v>LOW (1-18)</v>
      </c>
      <c r="G14340">
        <f>INT((D14340-1)/6)+1</f>
        <v>2</v>
      </c>
      <c r="H14340">
        <f>MOD(D14340-1,6)+1</f>
        <v>3</v>
      </c>
      <c r="I14340">
        <f>37-D14340</f>
        <v>28</v>
      </c>
      <c r="J14340">
        <f>ABS(D14340-D14341)</f>
        <v>1</v>
      </c>
      <c r="K14340">
        <f>AVERAGE(D14340:D14344)</f>
        <v>9</v>
      </c>
      <c r="L14340">
        <f>AVERAGE(D14340:D14359)</f>
        <v>9</v>
      </c>
      <c r="M14340">
        <f>K14340-L14340</f>
        <v>0</v>
      </c>
      <c r="N14340" t="str">
        <f>IF(K14340&gt;L14340,"HIGH ZONE BIAS",IF(K14340&lt;L14340,"LOW ZONE BIAS","EQUILIBRIUM"))</f>
        <v>EQUILIBRIUM</v>
      </c>
    </row>
    <row r="14341">
      <c r="A14341">
        <v>13222</v>
      </c>
      <c r="B14341" t="str">
        <v>2014-08-19</v>
      </c>
      <c r="C14341" t="str">
        <v>Evening</v>
      </c>
      <c r="D14341">
        <v>8</v>
      </c>
      <c r="E14341" t="str">
        <f>IF(MOD(D14341,2)=0,"EVEN","ODD")</f>
        <v>EVEN</v>
      </c>
      <c r="F14341" t="str">
        <f>IF(D14341&lt;=18,"LOW (1-18)","HIGH (19-36)")</f>
        <v>LOW (1-18)</v>
      </c>
      <c r="G14341">
        <f>INT((D14341-1)/6)+1</f>
        <v>2</v>
      </c>
      <c r="H14341">
        <f>MOD(D14341-1,6)+1</f>
        <v>2</v>
      </c>
      <c r="I14341">
        <f>37-D14341</f>
        <v>29</v>
      </c>
      <c r="J14341">
        <f>ABS(D14341-D14342)</f>
        <v>4</v>
      </c>
      <c r="K14341">
        <f>AVERAGE(D14341:D14345)</f>
        <v>8</v>
      </c>
      <c r="L14341">
        <f>AVERAGE(D14341:D14360)</f>
        <v>8</v>
      </c>
      <c r="M14341">
        <f>K14341-L14341</f>
        <v>0</v>
      </c>
      <c r="N14341" t="str">
        <f>IF(K14341&gt;L14341,"HIGH ZONE BIAS",IF(K14341&lt;L14341,"LOW ZONE BIAS","EQUILIBRIUM"))</f>
        <v>EQUILIBRIUM</v>
      </c>
    </row>
    <row r="14342">
      <c r="A14342">
        <v>13221</v>
      </c>
      <c r="B14342" t="str">
        <v>2014-08-19</v>
      </c>
      <c r="C14342" t="str">
        <v>Midday</v>
      </c>
      <c r="D14342">
        <v>12</v>
      </c>
      <c r="E14342" t="str">
        <f>IF(MOD(D14342,2)=0,"EVEN","ODD")</f>
        <v>EVEN</v>
      </c>
      <c r="F14342" t="str">
        <f>IF(D14342&lt;=18,"LOW (1-18)","HIGH (19-36)")</f>
        <v>LOW (1-18)</v>
      </c>
      <c r="G14342">
        <f>INT((D14342-1)/6)+1</f>
        <v>2</v>
      </c>
      <c r="H14342">
        <f>MOD(D14342-1,6)+1</f>
        <v>6</v>
      </c>
      <c r="I14342">
        <f>37-D14342</f>
        <v>25</v>
      </c>
      <c r="J14342">
        <f>ABS(D14342-D14343)</f>
        <v>22</v>
      </c>
      <c r="K14342">
        <f>AVERAGE(D14342:D14346)</f>
        <v>12</v>
      </c>
      <c r="L14342">
        <f>AVERAGE(D14342:D14361)</f>
        <v>12</v>
      </c>
      <c r="M14342">
        <f>K14342-L14342</f>
        <v>0</v>
      </c>
      <c r="N14342" t="str">
        <f>IF(K14342&gt;L14342,"HIGH ZONE BIAS",IF(K14342&lt;L14342,"LOW ZONE BIAS","EQUILIBRIUM"))</f>
        <v>EQUILIBRIUM</v>
      </c>
    </row>
    <row r="14343">
      <c r="A14343">
        <v>13220</v>
      </c>
      <c r="B14343" t="str">
        <v>2014-08-19</v>
      </c>
      <c r="C14343" t="str">
        <v>Morning</v>
      </c>
      <c r="D14343">
        <v>34</v>
      </c>
      <c r="E14343" t="str">
        <f>IF(MOD(D14343,2)=0,"EVEN","ODD")</f>
        <v>EVEN</v>
      </c>
      <c r="F14343" t="str">
        <f>IF(D14343&lt;=18,"LOW (1-18)","HIGH (19-36)")</f>
        <v>HIGH (19-36)</v>
      </c>
      <c r="G14343">
        <f>INT((D14343-1)/6)+1</f>
        <v>6</v>
      </c>
      <c r="H14343">
        <f>MOD(D14343-1,6)+1</f>
        <v>4</v>
      </c>
      <c r="I14343">
        <f>37-D14343</f>
        <v>3</v>
      </c>
      <c r="J14343">
        <f>ABS(D14343-D14344)</f>
        <v>2</v>
      </c>
      <c r="K14343">
        <f>AVERAGE(D14343:D14347)</f>
        <v>34</v>
      </c>
      <c r="L14343">
        <f>AVERAGE(D14343:D14362)</f>
        <v>34</v>
      </c>
      <c r="M14343">
        <f>K14343-L14343</f>
        <v>0</v>
      </c>
      <c r="N14343" t="str">
        <f>IF(K14343&gt;L14343,"HIGH ZONE BIAS",IF(K14343&lt;L14343,"LOW ZONE BIAS","EQUILIBRIUM"))</f>
        <v>EQUILIBRIUM</v>
      </c>
    </row>
    <row r="14344">
      <c r="A14344">
        <v>13219</v>
      </c>
      <c r="B14344" t="str">
        <v>2014-08-18</v>
      </c>
      <c r="C14344" t="str">
        <v>Evening</v>
      </c>
      <c r="D14344">
        <v>36</v>
      </c>
      <c r="E14344" t="str">
        <f>IF(MOD(D14344,2)=0,"EVEN","ODD")</f>
        <v>EVEN</v>
      </c>
      <c r="F14344" t="str">
        <f>IF(D14344&lt;=18,"LOW (1-18)","HIGH (19-36)")</f>
        <v>HIGH (19-36)</v>
      </c>
      <c r="G14344">
        <f>INT((D14344-1)/6)+1</f>
        <v>6</v>
      </c>
      <c r="H14344">
        <f>MOD(D14344-1,6)+1</f>
        <v>6</v>
      </c>
      <c r="I14344">
        <f>37-D14344</f>
        <v>1</v>
      </c>
      <c r="J14344">
        <f>ABS(D14344-D14345)</f>
        <v>26</v>
      </c>
      <c r="K14344">
        <f>AVERAGE(D14344:D14348)</f>
        <v>36</v>
      </c>
      <c r="L14344">
        <f>AVERAGE(D14344:D14363)</f>
        <v>36</v>
      </c>
      <c r="M14344">
        <f>K14344-L14344</f>
        <v>0</v>
      </c>
      <c r="N14344" t="str">
        <f>IF(K14344&gt;L14344,"HIGH ZONE BIAS",IF(K14344&lt;L14344,"LOW ZONE BIAS","EQUILIBRIUM"))</f>
        <v>EQUILIBRIUM</v>
      </c>
    </row>
    <row r="14345">
      <c r="A14345">
        <v>13218</v>
      </c>
      <c r="B14345" t="str">
        <v>2014-08-18</v>
      </c>
      <c r="C14345" t="str">
        <v>Midday</v>
      </c>
      <c r="D14345">
        <v>10</v>
      </c>
      <c r="E14345" t="str">
        <f>IF(MOD(D14345,2)=0,"EVEN","ODD")</f>
        <v>EVEN</v>
      </c>
      <c r="F14345" t="str">
        <f>IF(D14345&lt;=18,"LOW (1-18)","HIGH (19-36)")</f>
        <v>LOW (1-18)</v>
      </c>
      <c r="G14345">
        <f>INT((D14345-1)/6)+1</f>
        <v>2</v>
      </c>
      <c r="H14345">
        <f>MOD(D14345-1,6)+1</f>
        <v>4</v>
      </c>
      <c r="I14345">
        <f>37-D14345</f>
        <v>27</v>
      </c>
      <c r="J14345">
        <f>ABS(D14345-D14346)</f>
        <v>5</v>
      </c>
      <c r="K14345">
        <f>AVERAGE(D14345:D14349)</f>
        <v>10</v>
      </c>
      <c r="L14345">
        <f>AVERAGE(D14345:D14364)</f>
        <v>10</v>
      </c>
      <c r="M14345">
        <f>K14345-L14345</f>
        <v>0</v>
      </c>
      <c r="N14345" t="str">
        <f>IF(K14345&gt;L14345,"HIGH ZONE BIAS",IF(K14345&lt;L14345,"LOW ZONE BIAS","EQUILIBRIUM"))</f>
        <v>EQUILIBRIUM</v>
      </c>
    </row>
    <row r="14346">
      <c r="A14346">
        <v>13217</v>
      </c>
      <c r="B14346" t="str">
        <v>2014-08-18</v>
      </c>
      <c r="C14346" t="str">
        <v>Morning</v>
      </c>
      <c r="D14346">
        <v>5</v>
      </c>
      <c r="E14346" t="str">
        <f>IF(MOD(D14346,2)=0,"EVEN","ODD")</f>
        <v>ODD</v>
      </c>
      <c r="F14346" t="str">
        <f>IF(D14346&lt;=18,"LOW (1-18)","HIGH (19-36)")</f>
        <v>LOW (1-18)</v>
      </c>
      <c r="G14346">
        <f>INT((D14346-1)/6)+1</f>
        <v>1</v>
      </c>
      <c r="H14346">
        <f>MOD(D14346-1,6)+1</f>
        <v>5</v>
      </c>
      <c r="I14346">
        <f>37-D14346</f>
        <v>32</v>
      </c>
      <c r="J14346">
        <f>ABS(D14346-D14347)</f>
        <v>21</v>
      </c>
      <c r="K14346">
        <f>AVERAGE(D14346:D14350)</f>
        <v>5</v>
      </c>
      <c r="L14346">
        <f>AVERAGE(D14346:D14365)</f>
        <v>5</v>
      </c>
      <c r="M14346">
        <f>K14346-L14346</f>
        <v>0</v>
      </c>
      <c r="N14346" t="str">
        <f>IF(K14346&gt;L14346,"HIGH ZONE BIAS",IF(K14346&lt;L14346,"LOW ZONE BIAS","EQUILIBRIUM"))</f>
        <v>EQUILIBRIUM</v>
      </c>
    </row>
    <row r="14347">
      <c r="A14347">
        <v>13216</v>
      </c>
      <c r="B14347" t="str">
        <v>2014-08-16</v>
      </c>
      <c r="C14347" t="str">
        <v>Evening</v>
      </c>
      <c r="D14347">
        <v>26</v>
      </c>
      <c r="E14347" t="str">
        <f>IF(MOD(D14347,2)=0,"EVEN","ODD")</f>
        <v>EVEN</v>
      </c>
      <c r="F14347" t="str">
        <f>IF(D14347&lt;=18,"LOW (1-18)","HIGH (19-36)")</f>
        <v>HIGH (19-36)</v>
      </c>
      <c r="G14347">
        <f>INT((D14347-1)/6)+1</f>
        <v>5</v>
      </c>
      <c r="H14347">
        <f>MOD(D14347-1,6)+1</f>
        <v>2</v>
      </c>
      <c r="I14347">
        <f>37-D14347</f>
        <v>11</v>
      </c>
      <c r="J14347">
        <f>ABS(D14347-D14348)</f>
        <v>18</v>
      </c>
      <c r="K14347">
        <f>AVERAGE(D14347:D14351)</f>
        <v>26</v>
      </c>
      <c r="L14347">
        <f>AVERAGE(D14347:D14366)</f>
        <v>26</v>
      </c>
      <c r="M14347">
        <f>K14347-L14347</f>
        <v>0</v>
      </c>
      <c r="N14347" t="str">
        <f>IF(K14347&gt;L14347,"HIGH ZONE BIAS",IF(K14347&lt;L14347,"LOW ZONE BIAS","EQUILIBRIUM"))</f>
        <v>EQUILIBRIUM</v>
      </c>
    </row>
    <row r="14348">
      <c r="A14348">
        <v>13215</v>
      </c>
      <c r="B14348" t="str">
        <v>2014-08-16</v>
      </c>
      <c r="C14348" t="str">
        <v>Midday</v>
      </c>
      <c r="D14348">
        <v>8</v>
      </c>
      <c r="E14348" t="str">
        <f>IF(MOD(D14348,2)=0,"EVEN","ODD")</f>
        <v>EVEN</v>
      </c>
      <c r="F14348" t="str">
        <f>IF(D14348&lt;=18,"LOW (1-18)","HIGH (19-36)")</f>
        <v>LOW (1-18)</v>
      </c>
      <c r="G14348">
        <f>INT((D14348-1)/6)+1</f>
        <v>2</v>
      </c>
      <c r="H14348">
        <f>MOD(D14348-1,6)+1</f>
        <v>2</v>
      </c>
      <c r="I14348">
        <f>37-D14348</f>
        <v>29</v>
      </c>
      <c r="J14348">
        <f>ABS(D14348-D14349)</f>
        <v>20</v>
      </c>
      <c r="K14348">
        <f>AVERAGE(D14348:D14352)</f>
        <v>8</v>
      </c>
      <c r="L14348">
        <f>AVERAGE(D14348:D14367)</f>
        <v>8</v>
      </c>
      <c r="M14348">
        <f>K14348-L14348</f>
        <v>0</v>
      </c>
      <c r="N14348" t="str">
        <f>IF(K14348&gt;L14348,"HIGH ZONE BIAS",IF(K14348&lt;L14348,"LOW ZONE BIAS","EQUILIBRIUM"))</f>
        <v>EQUILIBRIUM</v>
      </c>
    </row>
    <row r="14349">
      <c r="A14349">
        <v>13214</v>
      </c>
      <c r="B14349" t="str">
        <v>2014-08-16</v>
      </c>
      <c r="C14349" t="str">
        <v>Morning</v>
      </c>
      <c r="D14349">
        <v>28</v>
      </c>
      <c r="E14349" t="str">
        <f>IF(MOD(D14349,2)=0,"EVEN","ODD")</f>
        <v>EVEN</v>
      </c>
      <c r="F14349" t="str">
        <f>IF(D14349&lt;=18,"LOW (1-18)","HIGH (19-36)")</f>
        <v>HIGH (19-36)</v>
      </c>
      <c r="G14349">
        <f>INT((D14349-1)/6)+1</f>
        <v>5</v>
      </c>
      <c r="H14349">
        <f>MOD(D14349-1,6)+1</f>
        <v>4</v>
      </c>
      <c r="I14349">
        <f>37-D14349</f>
        <v>9</v>
      </c>
      <c r="J14349">
        <f>ABS(D14349-D14350)</f>
        <v>3</v>
      </c>
      <c r="K14349">
        <f>AVERAGE(D14349:D14353)</f>
        <v>28</v>
      </c>
      <c r="L14349">
        <f>AVERAGE(D14349:D14368)</f>
        <v>28</v>
      </c>
      <c r="M14349">
        <f>K14349-L14349</f>
        <v>0</v>
      </c>
      <c r="N14349" t="str">
        <f>IF(K14349&gt;L14349,"HIGH ZONE BIAS",IF(K14349&lt;L14349,"LOW ZONE BIAS","EQUILIBRIUM"))</f>
        <v>EQUILIBRIUM</v>
      </c>
    </row>
    <row r="14350">
      <c r="A14350">
        <v>13213</v>
      </c>
      <c r="B14350" t="str">
        <v>2014-08-15</v>
      </c>
      <c r="C14350" t="str">
        <v>Evening</v>
      </c>
      <c r="D14350">
        <v>31</v>
      </c>
      <c r="E14350" t="str">
        <f>IF(MOD(D14350,2)=0,"EVEN","ODD")</f>
        <v>ODD</v>
      </c>
      <c r="F14350" t="str">
        <f>IF(D14350&lt;=18,"LOW (1-18)","HIGH (19-36)")</f>
        <v>HIGH (19-36)</v>
      </c>
      <c r="G14350">
        <f>INT((D14350-1)/6)+1</f>
        <v>6</v>
      </c>
      <c r="H14350">
        <f>MOD(D14350-1,6)+1</f>
        <v>1</v>
      </c>
      <c r="I14350">
        <f>37-D14350</f>
        <v>6</v>
      </c>
      <c r="J14350">
        <f>ABS(D14350-D14351)</f>
        <v>8</v>
      </c>
      <c r="K14350">
        <f>AVERAGE(D14350:D14354)</f>
        <v>31</v>
      </c>
      <c r="L14350">
        <f>AVERAGE(D14350:D14369)</f>
        <v>31</v>
      </c>
      <c r="M14350">
        <f>K14350-L14350</f>
        <v>0</v>
      </c>
      <c r="N14350" t="str">
        <f>IF(K14350&gt;L14350,"HIGH ZONE BIAS",IF(K14350&lt;L14350,"LOW ZONE BIAS","EQUILIBRIUM"))</f>
        <v>EQUILIBRIUM</v>
      </c>
    </row>
    <row r="14351">
      <c r="A14351">
        <v>13212</v>
      </c>
      <c r="B14351" t="str">
        <v>2014-08-15</v>
      </c>
      <c r="C14351" t="str">
        <v>Midday</v>
      </c>
      <c r="D14351">
        <v>23</v>
      </c>
      <c r="E14351" t="str">
        <f>IF(MOD(D14351,2)=0,"EVEN","ODD")</f>
        <v>ODD</v>
      </c>
      <c r="F14351" t="str">
        <f>IF(D14351&lt;=18,"LOW (1-18)","HIGH (19-36)")</f>
        <v>HIGH (19-36)</v>
      </c>
      <c r="G14351">
        <f>INT((D14351-1)/6)+1</f>
        <v>4</v>
      </c>
      <c r="H14351">
        <f>MOD(D14351-1,6)+1</f>
        <v>5</v>
      </c>
      <c r="I14351">
        <f>37-D14351</f>
        <v>14</v>
      </c>
      <c r="J14351">
        <f>ABS(D14351-D14352)</f>
        <v>6</v>
      </c>
      <c r="K14351">
        <f>AVERAGE(D14351:D14355)</f>
        <v>23</v>
      </c>
      <c r="L14351">
        <f>AVERAGE(D14351:D14370)</f>
        <v>23</v>
      </c>
      <c r="M14351">
        <f>K14351-L14351</f>
        <v>0</v>
      </c>
      <c r="N14351" t="str">
        <f>IF(K14351&gt;L14351,"HIGH ZONE BIAS",IF(K14351&lt;L14351,"LOW ZONE BIAS","EQUILIBRIUM"))</f>
        <v>EQUILIBRIUM</v>
      </c>
    </row>
    <row r="14352">
      <c r="A14352">
        <v>13211</v>
      </c>
      <c r="B14352" t="str">
        <v>2014-08-15</v>
      </c>
      <c r="C14352" t="str">
        <v>Morning</v>
      </c>
      <c r="D14352">
        <v>17</v>
      </c>
      <c r="E14352" t="str">
        <f>IF(MOD(D14352,2)=0,"EVEN","ODD")</f>
        <v>ODD</v>
      </c>
      <c r="F14352" t="str">
        <f>IF(D14352&lt;=18,"LOW (1-18)","HIGH (19-36)")</f>
        <v>LOW (1-18)</v>
      </c>
      <c r="G14352">
        <f>INT((D14352-1)/6)+1</f>
        <v>3</v>
      </c>
      <c r="H14352">
        <f>MOD(D14352-1,6)+1</f>
        <v>5</v>
      </c>
      <c r="I14352">
        <f>37-D14352</f>
        <v>20</v>
      </c>
      <c r="J14352">
        <f>ABS(D14352-D14353)</f>
        <v>10</v>
      </c>
      <c r="K14352">
        <f>AVERAGE(D14352:D14356)</f>
        <v>17</v>
      </c>
      <c r="L14352">
        <f>AVERAGE(D14352:D14371)</f>
        <v>17</v>
      </c>
      <c r="M14352">
        <f>K14352-L14352</f>
        <v>0</v>
      </c>
      <c r="N14352" t="str">
        <f>IF(K14352&gt;L14352,"HIGH ZONE BIAS",IF(K14352&lt;L14352,"LOW ZONE BIAS","EQUILIBRIUM"))</f>
        <v>EQUILIBRIUM</v>
      </c>
    </row>
    <row r="14353">
      <c r="A14353">
        <v>13210</v>
      </c>
      <c r="B14353" t="str">
        <v>2014-08-14</v>
      </c>
      <c r="C14353" t="str">
        <v>Evening</v>
      </c>
      <c r="D14353">
        <v>7</v>
      </c>
      <c r="E14353" t="str">
        <f>IF(MOD(D14353,2)=0,"EVEN","ODD")</f>
        <v>ODD</v>
      </c>
      <c r="F14353" t="str">
        <f>IF(D14353&lt;=18,"LOW (1-18)","HIGH (19-36)")</f>
        <v>LOW (1-18)</v>
      </c>
      <c r="G14353">
        <f>INT((D14353-1)/6)+1</f>
        <v>2</v>
      </c>
      <c r="H14353">
        <f>MOD(D14353-1,6)+1</f>
        <v>1</v>
      </c>
      <c r="I14353">
        <f>37-D14353</f>
        <v>30</v>
      </c>
      <c r="J14353">
        <f>ABS(D14353-D14354)</f>
        <v>28</v>
      </c>
      <c r="K14353">
        <f>AVERAGE(D14353:D14357)</f>
        <v>7</v>
      </c>
      <c r="L14353">
        <f>AVERAGE(D14353:D14372)</f>
        <v>7</v>
      </c>
      <c r="M14353">
        <f>K14353-L14353</f>
        <v>0</v>
      </c>
      <c r="N14353" t="str">
        <f>IF(K14353&gt;L14353,"HIGH ZONE BIAS",IF(K14353&lt;L14353,"LOW ZONE BIAS","EQUILIBRIUM"))</f>
        <v>EQUILIBRIUM</v>
      </c>
    </row>
    <row r="14354">
      <c r="A14354">
        <v>13209</v>
      </c>
      <c r="B14354" t="str">
        <v>2014-08-14</v>
      </c>
      <c r="C14354" t="str">
        <v>Midday</v>
      </c>
      <c r="D14354">
        <v>35</v>
      </c>
      <c r="E14354" t="str">
        <f>IF(MOD(D14354,2)=0,"EVEN","ODD")</f>
        <v>ODD</v>
      </c>
      <c r="F14354" t="str">
        <f>IF(D14354&lt;=18,"LOW (1-18)","HIGH (19-36)")</f>
        <v>HIGH (19-36)</v>
      </c>
      <c r="G14354">
        <f>INT((D14354-1)/6)+1</f>
        <v>6</v>
      </c>
      <c r="H14354">
        <f>MOD(D14354-1,6)+1</f>
        <v>5</v>
      </c>
      <c r="I14354">
        <f>37-D14354</f>
        <v>2</v>
      </c>
      <c r="J14354">
        <f>ABS(D14354-D14355)</f>
        <v>0</v>
      </c>
      <c r="K14354">
        <f>AVERAGE(D14354:D14358)</f>
        <v>35</v>
      </c>
      <c r="L14354">
        <f>AVERAGE(D14354:D14373)</f>
        <v>35</v>
      </c>
      <c r="M14354">
        <f>K14354-L14354</f>
        <v>0</v>
      </c>
      <c r="N14354" t="str">
        <f>IF(K14354&gt;L14354,"HIGH ZONE BIAS",IF(K14354&lt;L14354,"LOW ZONE BIAS","EQUILIBRIUM"))</f>
        <v>EQUILIBRIUM</v>
      </c>
    </row>
    <row r="14355">
      <c r="A14355">
        <v>13208</v>
      </c>
      <c r="B14355" t="str">
        <v>2014-08-14</v>
      </c>
      <c r="C14355" t="str">
        <v>Morning</v>
      </c>
      <c r="D14355">
        <v>35</v>
      </c>
      <c r="E14355" t="str">
        <f>IF(MOD(D14355,2)=0,"EVEN","ODD")</f>
        <v>ODD</v>
      </c>
      <c r="F14355" t="str">
        <f>IF(D14355&lt;=18,"LOW (1-18)","HIGH (19-36)")</f>
        <v>HIGH (19-36)</v>
      </c>
      <c r="G14355">
        <f>INT((D14355-1)/6)+1</f>
        <v>6</v>
      </c>
      <c r="H14355">
        <f>MOD(D14355-1,6)+1</f>
        <v>5</v>
      </c>
      <c r="I14355">
        <f>37-D14355</f>
        <v>2</v>
      </c>
      <c r="J14355">
        <f>ABS(D14355-D14356)</f>
        <v>21</v>
      </c>
      <c r="K14355">
        <f>AVERAGE(D14355:D14359)</f>
        <v>35</v>
      </c>
      <c r="L14355">
        <f>AVERAGE(D14355:D14374)</f>
        <v>35</v>
      </c>
      <c r="M14355">
        <f>K14355-L14355</f>
        <v>0</v>
      </c>
      <c r="N14355" t="str">
        <f>IF(K14355&gt;L14355,"HIGH ZONE BIAS",IF(K14355&lt;L14355,"LOW ZONE BIAS","EQUILIBRIUM"))</f>
        <v>EQUILIBRIUM</v>
      </c>
    </row>
    <row r="14356">
      <c r="A14356">
        <v>13207</v>
      </c>
      <c r="B14356" t="str">
        <v>2014-08-13</v>
      </c>
      <c r="C14356" t="str">
        <v>Evening</v>
      </c>
      <c r="D14356">
        <v>14</v>
      </c>
      <c r="E14356" t="str">
        <f>IF(MOD(D14356,2)=0,"EVEN","ODD")</f>
        <v>EVEN</v>
      </c>
      <c r="F14356" t="str">
        <f>IF(D14356&lt;=18,"LOW (1-18)","HIGH (19-36)")</f>
        <v>LOW (1-18)</v>
      </c>
      <c r="G14356">
        <f>INT((D14356-1)/6)+1</f>
        <v>3</v>
      </c>
      <c r="H14356">
        <f>MOD(D14356-1,6)+1</f>
        <v>2</v>
      </c>
      <c r="I14356">
        <f>37-D14356</f>
        <v>23</v>
      </c>
      <c r="J14356">
        <f>ABS(D14356-D14357)</f>
        <v>1</v>
      </c>
      <c r="K14356">
        <f>AVERAGE(D14356:D14360)</f>
        <v>14</v>
      </c>
      <c r="L14356">
        <f>AVERAGE(D14356:D14375)</f>
        <v>14</v>
      </c>
      <c r="M14356">
        <f>K14356-L14356</f>
        <v>0</v>
      </c>
      <c r="N14356" t="str">
        <f>IF(K14356&gt;L14356,"HIGH ZONE BIAS",IF(K14356&lt;L14356,"LOW ZONE BIAS","EQUILIBRIUM"))</f>
        <v>EQUILIBRIUM</v>
      </c>
    </row>
    <row r="14357">
      <c r="A14357">
        <v>13206</v>
      </c>
      <c r="B14357" t="str">
        <v>2014-08-13</v>
      </c>
      <c r="C14357" t="str">
        <v>Midday</v>
      </c>
      <c r="D14357">
        <v>15</v>
      </c>
      <c r="E14357" t="str">
        <f>IF(MOD(D14357,2)=0,"EVEN","ODD")</f>
        <v>ODD</v>
      </c>
      <c r="F14357" t="str">
        <f>IF(D14357&lt;=18,"LOW (1-18)","HIGH (19-36)")</f>
        <v>LOW (1-18)</v>
      </c>
      <c r="G14357">
        <f>INT((D14357-1)/6)+1</f>
        <v>3</v>
      </c>
      <c r="H14357">
        <f>MOD(D14357-1,6)+1</f>
        <v>3</v>
      </c>
      <c r="I14357">
        <f>37-D14357</f>
        <v>22</v>
      </c>
      <c r="J14357">
        <f>ABS(D14357-D14358)</f>
        <v>11</v>
      </c>
      <c r="K14357">
        <f>AVERAGE(D14357:D14361)</f>
        <v>15</v>
      </c>
      <c r="L14357">
        <f>AVERAGE(D14357:D14376)</f>
        <v>15</v>
      </c>
      <c r="M14357">
        <f>K14357-L14357</f>
        <v>0</v>
      </c>
      <c r="N14357" t="str">
        <f>IF(K14357&gt;L14357,"HIGH ZONE BIAS",IF(K14357&lt;L14357,"LOW ZONE BIAS","EQUILIBRIUM"))</f>
        <v>EQUILIBRIUM</v>
      </c>
    </row>
    <row r="14358">
      <c r="A14358">
        <v>13205</v>
      </c>
      <c r="B14358" t="str">
        <v>2014-08-13</v>
      </c>
      <c r="C14358" t="str">
        <v>Morning</v>
      </c>
      <c r="D14358">
        <v>26</v>
      </c>
      <c r="E14358" t="str">
        <f>IF(MOD(D14358,2)=0,"EVEN","ODD")</f>
        <v>EVEN</v>
      </c>
      <c r="F14358" t="str">
        <f>IF(D14358&lt;=18,"LOW (1-18)","HIGH (19-36)")</f>
        <v>HIGH (19-36)</v>
      </c>
      <c r="G14358">
        <f>INT((D14358-1)/6)+1</f>
        <v>5</v>
      </c>
      <c r="H14358">
        <f>MOD(D14358-1,6)+1</f>
        <v>2</v>
      </c>
      <c r="I14358">
        <f>37-D14358</f>
        <v>11</v>
      </c>
      <c r="J14358">
        <f>ABS(D14358-D14359)</f>
        <v>5</v>
      </c>
      <c r="K14358">
        <f>AVERAGE(D14358:D14362)</f>
        <v>26</v>
      </c>
      <c r="L14358">
        <f>AVERAGE(D14358:D14377)</f>
        <v>26</v>
      </c>
      <c r="M14358">
        <f>K14358-L14358</f>
        <v>0</v>
      </c>
      <c r="N14358" t="str">
        <f>IF(K14358&gt;L14358,"HIGH ZONE BIAS",IF(K14358&lt;L14358,"LOW ZONE BIAS","EQUILIBRIUM"))</f>
        <v>EQUILIBRIUM</v>
      </c>
    </row>
    <row r="14359">
      <c r="A14359">
        <v>13204</v>
      </c>
      <c r="B14359" t="str">
        <v>2014-08-12</v>
      </c>
      <c r="C14359" t="str">
        <v>Evening</v>
      </c>
      <c r="D14359">
        <v>21</v>
      </c>
      <c r="E14359" t="str">
        <f>IF(MOD(D14359,2)=0,"EVEN","ODD")</f>
        <v>ODD</v>
      </c>
      <c r="F14359" t="str">
        <f>IF(D14359&lt;=18,"LOW (1-18)","HIGH (19-36)")</f>
        <v>HIGH (19-36)</v>
      </c>
      <c r="G14359">
        <f>INT((D14359-1)/6)+1</f>
        <v>4</v>
      </c>
      <c r="H14359">
        <f>MOD(D14359-1,6)+1</f>
        <v>3</v>
      </c>
      <c r="I14359">
        <f>37-D14359</f>
        <v>16</v>
      </c>
      <c r="J14359">
        <f>ABS(D14359-D14360)</f>
        <v>1</v>
      </c>
      <c r="K14359">
        <f>AVERAGE(D14359:D14363)</f>
        <v>21</v>
      </c>
      <c r="L14359">
        <f>AVERAGE(D14359:D14378)</f>
        <v>21</v>
      </c>
      <c r="M14359">
        <f>K14359-L14359</f>
        <v>0</v>
      </c>
      <c r="N14359" t="str">
        <f>IF(K14359&gt;L14359,"HIGH ZONE BIAS",IF(K14359&lt;L14359,"LOW ZONE BIAS","EQUILIBRIUM"))</f>
        <v>EQUILIBRIUM</v>
      </c>
    </row>
    <row r="14360">
      <c r="A14360">
        <v>13203</v>
      </c>
      <c r="B14360" t="str">
        <v>2014-08-12</v>
      </c>
      <c r="C14360" t="str">
        <v>Midday</v>
      </c>
      <c r="D14360">
        <v>22</v>
      </c>
      <c r="E14360" t="str">
        <f>IF(MOD(D14360,2)=0,"EVEN","ODD")</f>
        <v>EVEN</v>
      </c>
      <c r="F14360" t="str">
        <f>IF(D14360&lt;=18,"LOW (1-18)","HIGH (19-36)")</f>
        <v>HIGH (19-36)</v>
      </c>
      <c r="G14360">
        <f>INT((D14360-1)/6)+1</f>
        <v>4</v>
      </c>
      <c r="H14360">
        <f>MOD(D14360-1,6)+1</f>
        <v>4</v>
      </c>
      <c r="I14360">
        <f>37-D14360</f>
        <v>15</v>
      </c>
      <c r="J14360">
        <f>ABS(D14360-D14361)</f>
        <v>2</v>
      </c>
      <c r="K14360">
        <f>AVERAGE(D14360:D14364)</f>
        <v>22</v>
      </c>
      <c r="L14360">
        <f>AVERAGE(D14360:D14379)</f>
        <v>22</v>
      </c>
      <c r="M14360">
        <f>K14360-L14360</f>
        <v>0</v>
      </c>
      <c r="N14360" t="str">
        <f>IF(K14360&gt;L14360,"HIGH ZONE BIAS",IF(K14360&lt;L14360,"LOW ZONE BIAS","EQUILIBRIUM"))</f>
        <v>EQUILIBRIUM</v>
      </c>
    </row>
    <row r="14361">
      <c r="A14361">
        <v>13202</v>
      </c>
      <c r="B14361" t="str">
        <v>2014-08-12</v>
      </c>
      <c r="C14361" t="str">
        <v>Morning</v>
      </c>
      <c r="D14361">
        <v>20</v>
      </c>
      <c r="E14361" t="str">
        <f>IF(MOD(D14361,2)=0,"EVEN","ODD")</f>
        <v>EVEN</v>
      </c>
      <c r="F14361" t="str">
        <f>IF(D14361&lt;=18,"LOW (1-18)","HIGH (19-36)")</f>
        <v>HIGH (19-36)</v>
      </c>
      <c r="G14361">
        <f>INT((D14361-1)/6)+1</f>
        <v>4</v>
      </c>
      <c r="H14361">
        <f>MOD(D14361-1,6)+1</f>
        <v>2</v>
      </c>
      <c r="I14361">
        <f>37-D14361</f>
        <v>17</v>
      </c>
      <c r="J14361">
        <f>ABS(D14361-D14362)</f>
        <v>15</v>
      </c>
      <c r="K14361">
        <f>AVERAGE(D14361:D14365)</f>
        <v>20</v>
      </c>
      <c r="L14361">
        <f>AVERAGE(D14361:D14380)</f>
        <v>20</v>
      </c>
      <c r="M14361">
        <f>K14361-L14361</f>
        <v>0</v>
      </c>
      <c r="N14361" t="str">
        <f>IF(K14361&gt;L14361,"HIGH ZONE BIAS",IF(K14361&lt;L14361,"LOW ZONE BIAS","EQUILIBRIUM"))</f>
        <v>EQUILIBRIUM</v>
      </c>
    </row>
    <row r="14362">
      <c r="A14362">
        <v>13201</v>
      </c>
      <c r="B14362" t="str">
        <v>2014-08-11</v>
      </c>
      <c r="C14362" t="str">
        <v>Evening</v>
      </c>
      <c r="D14362">
        <v>5</v>
      </c>
      <c r="E14362" t="str">
        <f>IF(MOD(D14362,2)=0,"EVEN","ODD")</f>
        <v>ODD</v>
      </c>
      <c r="F14362" t="str">
        <f>IF(D14362&lt;=18,"LOW (1-18)","HIGH (19-36)")</f>
        <v>LOW (1-18)</v>
      </c>
      <c r="G14362">
        <f>INT((D14362-1)/6)+1</f>
        <v>1</v>
      </c>
      <c r="H14362">
        <f>MOD(D14362-1,6)+1</f>
        <v>5</v>
      </c>
      <c r="I14362">
        <f>37-D14362</f>
        <v>32</v>
      </c>
      <c r="J14362">
        <f>ABS(D14362-D14363)</f>
        <v>2</v>
      </c>
      <c r="K14362">
        <f>AVERAGE(D14362:D14366)</f>
        <v>5</v>
      </c>
      <c r="L14362">
        <f>AVERAGE(D14362:D14381)</f>
        <v>5</v>
      </c>
      <c r="M14362">
        <f>K14362-L14362</f>
        <v>0</v>
      </c>
      <c r="N14362" t="str">
        <f>IF(K14362&gt;L14362,"HIGH ZONE BIAS",IF(K14362&lt;L14362,"LOW ZONE BIAS","EQUILIBRIUM"))</f>
        <v>EQUILIBRIUM</v>
      </c>
    </row>
    <row r="14363">
      <c r="A14363">
        <v>13200</v>
      </c>
      <c r="B14363" t="str">
        <v>2014-08-11</v>
      </c>
      <c r="C14363" t="str">
        <v>Midday</v>
      </c>
      <c r="D14363">
        <v>7</v>
      </c>
      <c r="E14363" t="str">
        <f>IF(MOD(D14363,2)=0,"EVEN","ODD")</f>
        <v>ODD</v>
      </c>
      <c r="F14363" t="str">
        <f>IF(D14363&lt;=18,"LOW (1-18)","HIGH (19-36)")</f>
        <v>LOW (1-18)</v>
      </c>
      <c r="G14363">
        <f>INT((D14363-1)/6)+1</f>
        <v>2</v>
      </c>
      <c r="H14363">
        <f>MOD(D14363-1,6)+1</f>
        <v>1</v>
      </c>
      <c r="I14363">
        <f>37-D14363</f>
        <v>30</v>
      </c>
      <c r="J14363">
        <f>ABS(D14363-D14364)</f>
        <v>18</v>
      </c>
      <c r="K14363">
        <f>AVERAGE(D14363:D14367)</f>
        <v>7</v>
      </c>
      <c r="L14363">
        <f>AVERAGE(D14363:D14382)</f>
        <v>7</v>
      </c>
      <c r="M14363">
        <f>K14363-L14363</f>
        <v>0</v>
      </c>
      <c r="N14363" t="str">
        <f>IF(K14363&gt;L14363,"HIGH ZONE BIAS",IF(K14363&lt;L14363,"LOW ZONE BIAS","EQUILIBRIUM"))</f>
        <v>EQUILIBRIUM</v>
      </c>
    </row>
    <row r="14364">
      <c r="A14364">
        <v>13199</v>
      </c>
      <c r="B14364" t="str">
        <v>2014-08-11</v>
      </c>
      <c r="C14364" t="str">
        <v>Morning</v>
      </c>
      <c r="D14364">
        <v>25</v>
      </c>
      <c r="E14364" t="str">
        <f>IF(MOD(D14364,2)=0,"EVEN","ODD")</f>
        <v>ODD</v>
      </c>
      <c r="F14364" t="str">
        <f>IF(D14364&lt;=18,"LOW (1-18)","HIGH (19-36)")</f>
        <v>HIGH (19-36)</v>
      </c>
      <c r="G14364">
        <f>INT((D14364-1)/6)+1</f>
        <v>5</v>
      </c>
      <c r="H14364">
        <f>MOD(D14364-1,6)+1</f>
        <v>1</v>
      </c>
      <c r="I14364">
        <f>37-D14364</f>
        <v>12</v>
      </c>
      <c r="J14364">
        <f>ABS(D14364-D14365)</f>
        <v>8</v>
      </c>
      <c r="K14364">
        <f>AVERAGE(D14364:D14368)</f>
        <v>25</v>
      </c>
      <c r="L14364">
        <f>AVERAGE(D14364:D14383)</f>
        <v>25</v>
      </c>
      <c r="M14364">
        <f>K14364-L14364</f>
        <v>0</v>
      </c>
      <c r="N14364" t="str">
        <f>IF(K14364&gt;L14364,"HIGH ZONE BIAS",IF(K14364&lt;L14364,"LOW ZONE BIAS","EQUILIBRIUM"))</f>
        <v>EQUILIBRIUM</v>
      </c>
    </row>
    <row r="14365">
      <c r="A14365">
        <v>13198</v>
      </c>
      <c r="B14365" t="str">
        <v>2014-08-09</v>
      </c>
      <c r="C14365" t="str">
        <v>Evening</v>
      </c>
      <c r="D14365">
        <v>17</v>
      </c>
      <c r="E14365" t="str">
        <f>IF(MOD(D14365,2)=0,"EVEN","ODD")</f>
        <v>ODD</v>
      </c>
      <c r="F14365" t="str">
        <f>IF(D14365&lt;=18,"LOW (1-18)","HIGH (19-36)")</f>
        <v>LOW (1-18)</v>
      </c>
      <c r="G14365">
        <f>INT((D14365-1)/6)+1</f>
        <v>3</v>
      </c>
      <c r="H14365">
        <f>MOD(D14365-1,6)+1</f>
        <v>5</v>
      </c>
      <c r="I14365">
        <f>37-D14365</f>
        <v>20</v>
      </c>
      <c r="J14365">
        <f>ABS(D14365-D14366)</f>
        <v>6</v>
      </c>
      <c r="K14365">
        <f>AVERAGE(D14365:D14369)</f>
        <v>17</v>
      </c>
      <c r="L14365">
        <f>AVERAGE(D14365:D14384)</f>
        <v>17</v>
      </c>
      <c r="M14365">
        <f>K14365-L14365</f>
        <v>0</v>
      </c>
      <c r="N14365" t="str">
        <f>IF(K14365&gt;L14365,"HIGH ZONE BIAS",IF(K14365&lt;L14365,"LOW ZONE BIAS","EQUILIBRIUM"))</f>
        <v>EQUILIBRIUM</v>
      </c>
    </row>
    <row r="14366">
      <c r="A14366">
        <v>13197</v>
      </c>
      <c r="B14366" t="str">
        <v>2014-08-09</v>
      </c>
      <c r="C14366" t="str">
        <v>Midday</v>
      </c>
      <c r="D14366">
        <v>11</v>
      </c>
      <c r="E14366" t="str">
        <f>IF(MOD(D14366,2)=0,"EVEN","ODD")</f>
        <v>ODD</v>
      </c>
      <c r="F14366" t="str">
        <f>IF(D14366&lt;=18,"LOW (1-18)","HIGH (19-36)")</f>
        <v>LOW (1-18)</v>
      </c>
      <c r="G14366">
        <f>INT((D14366-1)/6)+1</f>
        <v>2</v>
      </c>
      <c r="H14366">
        <f>MOD(D14366-1,6)+1</f>
        <v>5</v>
      </c>
      <c r="I14366">
        <f>37-D14366</f>
        <v>26</v>
      </c>
      <c r="J14366">
        <f>ABS(D14366-D14367)</f>
        <v>25</v>
      </c>
      <c r="K14366">
        <f>AVERAGE(D14366:D14370)</f>
        <v>11</v>
      </c>
      <c r="L14366">
        <f>AVERAGE(D14366:D14385)</f>
        <v>11</v>
      </c>
      <c r="M14366">
        <f>K14366-L14366</f>
        <v>0</v>
      </c>
      <c r="N14366" t="str">
        <f>IF(K14366&gt;L14366,"HIGH ZONE BIAS",IF(K14366&lt;L14366,"LOW ZONE BIAS","EQUILIBRIUM"))</f>
        <v>EQUILIBRIUM</v>
      </c>
    </row>
    <row r="14367">
      <c r="A14367">
        <v>13196</v>
      </c>
      <c r="B14367" t="str">
        <v>2014-08-09</v>
      </c>
      <c r="C14367" t="str">
        <v>Morning</v>
      </c>
      <c r="D14367">
        <v>36</v>
      </c>
      <c r="E14367" t="str">
        <f>IF(MOD(D14367,2)=0,"EVEN","ODD")</f>
        <v>EVEN</v>
      </c>
      <c r="F14367" t="str">
        <f>IF(D14367&lt;=18,"LOW (1-18)","HIGH (19-36)")</f>
        <v>HIGH (19-36)</v>
      </c>
      <c r="G14367">
        <f>INT((D14367-1)/6)+1</f>
        <v>6</v>
      </c>
      <c r="H14367">
        <f>MOD(D14367-1,6)+1</f>
        <v>6</v>
      </c>
      <c r="I14367">
        <f>37-D14367</f>
        <v>1</v>
      </c>
      <c r="J14367">
        <f>ABS(D14367-D14368)</f>
        <v>2</v>
      </c>
      <c r="K14367">
        <f>AVERAGE(D14367:D14371)</f>
        <v>36</v>
      </c>
      <c r="L14367">
        <f>AVERAGE(D14367:D14386)</f>
        <v>36</v>
      </c>
      <c r="M14367">
        <f>K14367-L14367</f>
        <v>0</v>
      </c>
      <c r="N14367" t="str">
        <f>IF(K14367&gt;L14367,"HIGH ZONE BIAS",IF(K14367&lt;L14367,"LOW ZONE BIAS","EQUILIBRIUM"))</f>
        <v>EQUILIBRIUM</v>
      </c>
    </row>
    <row r="14368">
      <c r="A14368">
        <v>13195</v>
      </c>
      <c r="B14368" t="str">
        <v>2014-08-08</v>
      </c>
      <c r="C14368" t="str">
        <v>Evening</v>
      </c>
      <c r="D14368">
        <v>34</v>
      </c>
      <c r="E14368" t="str">
        <f>IF(MOD(D14368,2)=0,"EVEN","ODD")</f>
        <v>EVEN</v>
      </c>
      <c r="F14368" t="str">
        <f>IF(D14368&lt;=18,"LOW (1-18)","HIGH (19-36)")</f>
        <v>HIGH (19-36)</v>
      </c>
      <c r="G14368">
        <f>INT((D14368-1)/6)+1</f>
        <v>6</v>
      </c>
      <c r="H14368">
        <f>MOD(D14368-1,6)+1</f>
        <v>4</v>
      </c>
      <c r="I14368">
        <f>37-D14368</f>
        <v>3</v>
      </c>
      <c r="J14368">
        <f>ABS(D14368-D14369)</f>
        <v>22</v>
      </c>
      <c r="K14368">
        <f>AVERAGE(D14368:D14372)</f>
        <v>34</v>
      </c>
      <c r="L14368">
        <f>AVERAGE(D14368:D14387)</f>
        <v>34</v>
      </c>
      <c r="M14368">
        <f>K14368-L14368</f>
        <v>0</v>
      </c>
      <c r="N14368" t="str">
        <f>IF(K14368&gt;L14368,"HIGH ZONE BIAS",IF(K14368&lt;L14368,"LOW ZONE BIAS","EQUILIBRIUM"))</f>
        <v>EQUILIBRIUM</v>
      </c>
    </row>
    <row r="14369">
      <c r="A14369">
        <v>13194</v>
      </c>
      <c r="B14369" t="str">
        <v>2014-08-08</v>
      </c>
      <c r="C14369" t="str">
        <v>Midday</v>
      </c>
      <c r="D14369">
        <v>12</v>
      </c>
      <c r="E14369" t="str">
        <f>IF(MOD(D14369,2)=0,"EVEN","ODD")</f>
        <v>EVEN</v>
      </c>
      <c r="F14369" t="str">
        <f>IF(D14369&lt;=18,"LOW (1-18)","HIGH (19-36)")</f>
        <v>LOW (1-18)</v>
      </c>
      <c r="G14369">
        <f>INT((D14369-1)/6)+1</f>
        <v>2</v>
      </c>
      <c r="H14369">
        <f>MOD(D14369-1,6)+1</f>
        <v>6</v>
      </c>
      <c r="I14369">
        <f>37-D14369</f>
        <v>25</v>
      </c>
      <c r="J14369">
        <f>ABS(D14369-D14370)</f>
        <v>4</v>
      </c>
      <c r="K14369">
        <f>AVERAGE(D14369:D14373)</f>
        <v>12</v>
      </c>
      <c r="L14369">
        <f>AVERAGE(D14369:D14388)</f>
        <v>12</v>
      </c>
      <c r="M14369">
        <f>K14369-L14369</f>
        <v>0</v>
      </c>
      <c r="N14369" t="str">
        <f>IF(K14369&gt;L14369,"HIGH ZONE BIAS",IF(K14369&lt;L14369,"LOW ZONE BIAS","EQUILIBRIUM"))</f>
        <v>EQUILIBRIUM</v>
      </c>
    </row>
    <row r="14370">
      <c r="A14370">
        <v>13193</v>
      </c>
      <c r="B14370" t="str">
        <v>2014-08-08</v>
      </c>
      <c r="C14370" t="str">
        <v>Morning</v>
      </c>
      <c r="D14370">
        <v>16</v>
      </c>
      <c r="E14370" t="str">
        <f>IF(MOD(D14370,2)=0,"EVEN","ODD")</f>
        <v>EVEN</v>
      </c>
      <c r="F14370" t="str">
        <f>IF(D14370&lt;=18,"LOW (1-18)","HIGH (19-36)")</f>
        <v>LOW (1-18)</v>
      </c>
      <c r="G14370">
        <f>INT((D14370-1)/6)+1</f>
        <v>3</v>
      </c>
      <c r="H14370">
        <f>MOD(D14370-1,6)+1</f>
        <v>4</v>
      </c>
      <c r="I14370">
        <f>37-D14370</f>
        <v>21</v>
      </c>
      <c r="J14370">
        <f>ABS(D14370-D14371)</f>
        <v>2</v>
      </c>
      <c r="K14370">
        <f>AVERAGE(D14370:D14374)</f>
        <v>16</v>
      </c>
      <c r="L14370">
        <f>AVERAGE(D14370:D14389)</f>
        <v>16</v>
      </c>
      <c r="M14370">
        <f>K14370-L14370</f>
        <v>0</v>
      </c>
      <c r="N14370" t="str">
        <f>IF(K14370&gt;L14370,"HIGH ZONE BIAS",IF(K14370&lt;L14370,"LOW ZONE BIAS","EQUILIBRIUM"))</f>
        <v>EQUILIBRIUM</v>
      </c>
    </row>
    <row r="14371">
      <c r="A14371">
        <v>13192</v>
      </c>
      <c r="B14371" t="str">
        <v>2014-08-07</v>
      </c>
      <c r="C14371" t="str">
        <v>Evening</v>
      </c>
      <c r="D14371">
        <v>14</v>
      </c>
      <c r="E14371" t="str">
        <f>IF(MOD(D14371,2)=0,"EVEN","ODD")</f>
        <v>EVEN</v>
      </c>
      <c r="F14371" t="str">
        <f>IF(D14371&lt;=18,"LOW (1-18)","HIGH (19-36)")</f>
        <v>LOW (1-18)</v>
      </c>
      <c r="G14371">
        <f>INT((D14371-1)/6)+1</f>
        <v>3</v>
      </c>
      <c r="H14371">
        <f>MOD(D14371-1,6)+1</f>
        <v>2</v>
      </c>
      <c r="I14371">
        <f>37-D14371</f>
        <v>23</v>
      </c>
      <c r="J14371">
        <f>ABS(D14371-D14372)</f>
        <v>3</v>
      </c>
      <c r="K14371">
        <f>AVERAGE(D14371:D14375)</f>
        <v>14</v>
      </c>
      <c r="L14371">
        <f>AVERAGE(D14371:D14390)</f>
        <v>14</v>
      </c>
      <c r="M14371">
        <f>K14371-L14371</f>
        <v>0</v>
      </c>
      <c r="N14371" t="str">
        <f>IF(K14371&gt;L14371,"HIGH ZONE BIAS",IF(K14371&lt;L14371,"LOW ZONE BIAS","EQUILIBRIUM"))</f>
        <v>EQUILIBRIUM</v>
      </c>
    </row>
    <row r="14372">
      <c r="A14372">
        <v>13191</v>
      </c>
      <c r="B14372" t="str">
        <v>2014-08-07</v>
      </c>
      <c r="C14372" t="str">
        <v>Midday</v>
      </c>
      <c r="D14372">
        <v>11</v>
      </c>
      <c r="E14372" t="str">
        <f>IF(MOD(D14372,2)=0,"EVEN","ODD")</f>
        <v>ODD</v>
      </c>
      <c r="F14372" t="str">
        <f>IF(D14372&lt;=18,"LOW (1-18)","HIGH (19-36)")</f>
        <v>LOW (1-18)</v>
      </c>
      <c r="G14372">
        <f>INT((D14372-1)/6)+1</f>
        <v>2</v>
      </c>
      <c r="H14372">
        <f>MOD(D14372-1,6)+1</f>
        <v>5</v>
      </c>
      <c r="I14372">
        <f>37-D14372</f>
        <v>26</v>
      </c>
      <c r="J14372">
        <f>ABS(D14372-D14373)</f>
        <v>1</v>
      </c>
      <c r="K14372">
        <f>AVERAGE(D14372:D14376)</f>
        <v>11</v>
      </c>
      <c r="L14372">
        <f>AVERAGE(D14372:D14391)</f>
        <v>11</v>
      </c>
      <c r="M14372">
        <f>K14372-L14372</f>
        <v>0</v>
      </c>
      <c r="N14372" t="str">
        <f>IF(K14372&gt;L14372,"HIGH ZONE BIAS",IF(K14372&lt;L14372,"LOW ZONE BIAS","EQUILIBRIUM"))</f>
        <v>EQUILIBRIUM</v>
      </c>
    </row>
    <row r="14373">
      <c r="A14373">
        <v>13190</v>
      </c>
      <c r="B14373" t="str">
        <v>2014-08-07</v>
      </c>
      <c r="C14373" t="str">
        <v>Morning</v>
      </c>
      <c r="D14373">
        <v>10</v>
      </c>
      <c r="E14373" t="str">
        <f>IF(MOD(D14373,2)=0,"EVEN","ODD")</f>
        <v>EVEN</v>
      </c>
      <c r="F14373" t="str">
        <f>IF(D14373&lt;=18,"LOW (1-18)","HIGH (19-36)")</f>
        <v>LOW (1-18)</v>
      </c>
      <c r="G14373">
        <f>INT((D14373-1)/6)+1</f>
        <v>2</v>
      </c>
      <c r="H14373">
        <f>MOD(D14373-1,6)+1</f>
        <v>4</v>
      </c>
      <c r="I14373">
        <f>37-D14373</f>
        <v>27</v>
      </c>
      <c r="J14373">
        <f>ABS(D14373-D14374)</f>
        <v>3</v>
      </c>
      <c r="K14373">
        <f>AVERAGE(D14373:D14377)</f>
        <v>10</v>
      </c>
      <c r="L14373">
        <f>AVERAGE(D14373:D14392)</f>
        <v>10</v>
      </c>
      <c r="M14373">
        <f>K14373-L14373</f>
        <v>0</v>
      </c>
      <c r="N14373" t="str">
        <f>IF(K14373&gt;L14373,"HIGH ZONE BIAS",IF(K14373&lt;L14373,"LOW ZONE BIAS","EQUILIBRIUM"))</f>
        <v>EQUILIBRIUM</v>
      </c>
    </row>
    <row r="14374">
      <c r="A14374">
        <v>13189</v>
      </c>
      <c r="B14374" t="str">
        <v>2014-08-06</v>
      </c>
      <c r="C14374" t="str">
        <v>Evening</v>
      </c>
      <c r="D14374">
        <v>7</v>
      </c>
      <c r="E14374" t="str">
        <f>IF(MOD(D14374,2)=0,"EVEN","ODD")</f>
        <v>ODD</v>
      </c>
      <c r="F14374" t="str">
        <f>IF(D14374&lt;=18,"LOW (1-18)","HIGH (19-36)")</f>
        <v>LOW (1-18)</v>
      </c>
      <c r="G14374">
        <f>INT((D14374-1)/6)+1</f>
        <v>2</v>
      </c>
      <c r="H14374">
        <f>MOD(D14374-1,6)+1</f>
        <v>1</v>
      </c>
      <c r="I14374">
        <f>37-D14374</f>
        <v>30</v>
      </c>
      <c r="J14374">
        <f>ABS(D14374-D14375)</f>
        <v>23</v>
      </c>
      <c r="K14374">
        <f>AVERAGE(D14374:D14378)</f>
        <v>7</v>
      </c>
      <c r="L14374">
        <f>AVERAGE(D14374:D14393)</f>
        <v>7</v>
      </c>
      <c r="M14374">
        <f>K14374-L14374</f>
        <v>0</v>
      </c>
      <c r="N14374" t="str">
        <f>IF(K14374&gt;L14374,"HIGH ZONE BIAS",IF(K14374&lt;L14374,"LOW ZONE BIAS","EQUILIBRIUM"))</f>
        <v>EQUILIBRIUM</v>
      </c>
    </row>
    <row r="14375">
      <c r="A14375">
        <v>13188</v>
      </c>
      <c r="B14375" t="str">
        <v>2014-08-06</v>
      </c>
      <c r="C14375" t="str">
        <v>Midday</v>
      </c>
      <c r="D14375">
        <v>30</v>
      </c>
      <c r="E14375" t="str">
        <f>IF(MOD(D14375,2)=0,"EVEN","ODD")</f>
        <v>EVEN</v>
      </c>
      <c r="F14375" t="str">
        <f>IF(D14375&lt;=18,"LOW (1-18)","HIGH (19-36)")</f>
        <v>HIGH (19-36)</v>
      </c>
      <c r="G14375">
        <f>INT((D14375-1)/6)+1</f>
        <v>5</v>
      </c>
      <c r="H14375">
        <f>MOD(D14375-1,6)+1</f>
        <v>6</v>
      </c>
      <c r="I14375">
        <f>37-D14375</f>
        <v>7</v>
      </c>
      <c r="J14375">
        <f>ABS(D14375-D14376)</f>
        <v>26</v>
      </c>
      <c r="K14375">
        <f>AVERAGE(D14375:D14379)</f>
        <v>30</v>
      </c>
      <c r="L14375">
        <f>AVERAGE(D14375:D14394)</f>
        <v>30</v>
      </c>
      <c r="M14375">
        <f>K14375-L14375</f>
        <v>0</v>
      </c>
      <c r="N14375" t="str">
        <f>IF(K14375&gt;L14375,"HIGH ZONE BIAS",IF(K14375&lt;L14375,"LOW ZONE BIAS","EQUILIBRIUM"))</f>
        <v>EQUILIBRIUM</v>
      </c>
    </row>
    <row r="14376">
      <c r="A14376">
        <v>13187</v>
      </c>
      <c r="B14376" t="str">
        <v>2014-08-06</v>
      </c>
      <c r="C14376" t="str">
        <v>Morning</v>
      </c>
      <c r="D14376">
        <v>4</v>
      </c>
      <c r="E14376" t="str">
        <f>IF(MOD(D14376,2)=0,"EVEN","ODD")</f>
        <v>EVEN</v>
      </c>
      <c r="F14376" t="str">
        <f>IF(D14376&lt;=18,"LOW (1-18)","HIGH (19-36)")</f>
        <v>LOW (1-18)</v>
      </c>
      <c r="G14376">
        <f>INT((D14376-1)/6)+1</f>
        <v>1</v>
      </c>
      <c r="H14376">
        <f>MOD(D14376-1,6)+1</f>
        <v>4</v>
      </c>
      <c r="I14376">
        <f>37-D14376</f>
        <v>33</v>
      </c>
      <c r="J14376">
        <f>ABS(D14376-D14377)</f>
        <v>18</v>
      </c>
      <c r="K14376">
        <f>AVERAGE(D14376:D14380)</f>
        <v>4</v>
      </c>
      <c r="L14376">
        <f>AVERAGE(D14376:D14395)</f>
        <v>4</v>
      </c>
      <c r="M14376">
        <f>K14376-L14376</f>
        <v>0</v>
      </c>
      <c r="N14376" t="str">
        <f>IF(K14376&gt;L14376,"HIGH ZONE BIAS",IF(K14376&lt;L14376,"LOW ZONE BIAS","EQUILIBRIUM"))</f>
        <v>EQUILIBRIUM</v>
      </c>
    </row>
    <row r="14377">
      <c r="A14377">
        <v>13186</v>
      </c>
      <c r="B14377" t="str">
        <v>2014-08-05</v>
      </c>
      <c r="C14377" t="str">
        <v>Evening</v>
      </c>
      <c r="D14377">
        <v>22</v>
      </c>
      <c r="E14377" t="str">
        <f>IF(MOD(D14377,2)=0,"EVEN","ODD")</f>
        <v>EVEN</v>
      </c>
      <c r="F14377" t="str">
        <f>IF(D14377&lt;=18,"LOW (1-18)","HIGH (19-36)")</f>
        <v>HIGH (19-36)</v>
      </c>
      <c r="G14377">
        <f>INT((D14377-1)/6)+1</f>
        <v>4</v>
      </c>
      <c r="H14377">
        <f>MOD(D14377-1,6)+1</f>
        <v>4</v>
      </c>
      <c r="I14377">
        <f>37-D14377</f>
        <v>15</v>
      </c>
      <c r="J14377">
        <f>ABS(D14377-D14378)</f>
        <v>7</v>
      </c>
      <c r="K14377">
        <f>AVERAGE(D14377:D14381)</f>
        <v>22</v>
      </c>
      <c r="L14377">
        <f>AVERAGE(D14377:D14396)</f>
        <v>22</v>
      </c>
      <c r="M14377">
        <f>K14377-L14377</f>
        <v>0</v>
      </c>
      <c r="N14377" t="str">
        <f>IF(K14377&gt;L14377,"HIGH ZONE BIAS",IF(K14377&lt;L14377,"LOW ZONE BIAS","EQUILIBRIUM"))</f>
        <v>EQUILIBRIUM</v>
      </c>
    </row>
    <row r="14378">
      <c r="A14378">
        <v>13185</v>
      </c>
      <c r="B14378" t="str">
        <v>2014-08-05</v>
      </c>
      <c r="C14378" t="str">
        <v>Midday</v>
      </c>
      <c r="D14378">
        <v>15</v>
      </c>
      <c r="E14378" t="str">
        <f>IF(MOD(D14378,2)=0,"EVEN","ODD")</f>
        <v>ODD</v>
      </c>
      <c r="F14378" t="str">
        <f>IF(D14378&lt;=18,"LOW (1-18)","HIGH (19-36)")</f>
        <v>LOW (1-18)</v>
      </c>
      <c r="G14378">
        <f>INT((D14378-1)/6)+1</f>
        <v>3</v>
      </c>
      <c r="H14378">
        <f>MOD(D14378-1,6)+1</f>
        <v>3</v>
      </c>
      <c r="I14378">
        <f>37-D14378</f>
        <v>22</v>
      </c>
      <c r="J14378">
        <f>ABS(D14378-D14379)</f>
        <v>7</v>
      </c>
      <c r="K14378">
        <f>AVERAGE(D14378:D14382)</f>
        <v>15</v>
      </c>
      <c r="L14378">
        <f>AVERAGE(D14378:D14397)</f>
        <v>15</v>
      </c>
      <c r="M14378">
        <f>K14378-L14378</f>
        <v>0</v>
      </c>
      <c r="N14378" t="str">
        <f>IF(K14378&gt;L14378,"HIGH ZONE BIAS",IF(K14378&lt;L14378,"LOW ZONE BIAS","EQUILIBRIUM"))</f>
        <v>EQUILIBRIUM</v>
      </c>
    </row>
    <row r="14379">
      <c r="A14379">
        <v>13184</v>
      </c>
      <c r="B14379" t="str">
        <v>2014-08-05</v>
      </c>
      <c r="C14379" t="str">
        <v>Morning</v>
      </c>
      <c r="D14379">
        <v>22</v>
      </c>
      <c r="E14379" t="str">
        <f>IF(MOD(D14379,2)=0,"EVEN","ODD")</f>
        <v>EVEN</v>
      </c>
      <c r="F14379" t="str">
        <f>IF(D14379&lt;=18,"LOW (1-18)","HIGH (19-36)")</f>
        <v>HIGH (19-36)</v>
      </c>
      <c r="G14379">
        <f>INT((D14379-1)/6)+1</f>
        <v>4</v>
      </c>
      <c r="H14379">
        <f>MOD(D14379-1,6)+1</f>
        <v>4</v>
      </c>
      <c r="I14379">
        <f>37-D14379</f>
        <v>15</v>
      </c>
      <c r="J14379">
        <f>ABS(D14379-D14380)</f>
        <v>12</v>
      </c>
      <c r="K14379">
        <f>AVERAGE(D14379:D14383)</f>
        <v>22</v>
      </c>
      <c r="L14379">
        <f>AVERAGE(D14379:D14398)</f>
        <v>22</v>
      </c>
      <c r="M14379">
        <f>K14379-L14379</f>
        <v>0</v>
      </c>
      <c r="N14379" t="str">
        <f>IF(K14379&gt;L14379,"HIGH ZONE BIAS",IF(K14379&lt;L14379,"LOW ZONE BIAS","EQUILIBRIUM"))</f>
        <v>EQUILIBRIUM</v>
      </c>
    </row>
    <row r="14380">
      <c r="A14380">
        <v>13183</v>
      </c>
      <c r="B14380" t="str">
        <v>2014-08-04</v>
      </c>
      <c r="C14380" t="str">
        <v>Evening</v>
      </c>
      <c r="D14380">
        <v>34</v>
      </c>
      <c r="E14380" t="str">
        <f>IF(MOD(D14380,2)=0,"EVEN","ODD")</f>
        <v>EVEN</v>
      </c>
      <c r="F14380" t="str">
        <f>IF(D14380&lt;=18,"LOW (1-18)","HIGH (19-36)")</f>
        <v>HIGH (19-36)</v>
      </c>
      <c r="G14380">
        <f>INT((D14380-1)/6)+1</f>
        <v>6</v>
      </c>
      <c r="H14380">
        <f>MOD(D14380-1,6)+1</f>
        <v>4</v>
      </c>
      <c r="I14380">
        <f>37-D14380</f>
        <v>3</v>
      </c>
      <c r="J14380">
        <f>ABS(D14380-D14381)</f>
        <v>16</v>
      </c>
      <c r="K14380">
        <f>AVERAGE(D14380:D14384)</f>
        <v>34</v>
      </c>
      <c r="L14380">
        <f>AVERAGE(D14380:D14399)</f>
        <v>34</v>
      </c>
      <c r="M14380">
        <f>K14380-L14380</f>
        <v>0</v>
      </c>
      <c r="N14380" t="str">
        <f>IF(K14380&gt;L14380,"HIGH ZONE BIAS",IF(K14380&lt;L14380,"LOW ZONE BIAS","EQUILIBRIUM"))</f>
        <v>EQUILIBRIUM</v>
      </c>
    </row>
    <row r="14381">
      <c r="A14381">
        <v>13182</v>
      </c>
      <c r="B14381" t="str">
        <v>2014-08-04</v>
      </c>
      <c r="C14381" t="str">
        <v>Midday</v>
      </c>
      <c r="D14381">
        <v>18</v>
      </c>
      <c r="E14381" t="str">
        <f>IF(MOD(D14381,2)=0,"EVEN","ODD")</f>
        <v>EVEN</v>
      </c>
      <c r="F14381" t="str">
        <f>IF(D14381&lt;=18,"LOW (1-18)","HIGH (19-36)")</f>
        <v>LOW (1-18)</v>
      </c>
      <c r="G14381">
        <f>INT((D14381-1)/6)+1</f>
        <v>3</v>
      </c>
      <c r="H14381">
        <f>MOD(D14381-1,6)+1</f>
        <v>6</v>
      </c>
      <c r="I14381">
        <f>37-D14381</f>
        <v>19</v>
      </c>
      <c r="J14381">
        <f>ABS(D14381-D14382)</f>
        <v>15</v>
      </c>
      <c r="K14381">
        <f>AVERAGE(D14381:D14385)</f>
        <v>18</v>
      </c>
      <c r="L14381">
        <f>AVERAGE(D14381:D14400)</f>
        <v>18</v>
      </c>
      <c r="M14381">
        <f>K14381-L14381</f>
        <v>0</v>
      </c>
      <c r="N14381" t="str">
        <f>IF(K14381&gt;L14381,"HIGH ZONE BIAS",IF(K14381&lt;L14381,"LOW ZONE BIAS","EQUILIBRIUM"))</f>
        <v>EQUILIBRIUM</v>
      </c>
    </row>
    <row r="14382">
      <c r="A14382">
        <v>13181</v>
      </c>
      <c r="B14382" t="str">
        <v>2014-08-04</v>
      </c>
      <c r="C14382" t="str">
        <v>Morning</v>
      </c>
      <c r="D14382">
        <v>3</v>
      </c>
      <c r="E14382" t="str">
        <f>IF(MOD(D14382,2)=0,"EVEN","ODD")</f>
        <v>ODD</v>
      </c>
      <c r="F14382" t="str">
        <f>IF(D14382&lt;=18,"LOW (1-18)","HIGH (19-36)")</f>
        <v>LOW (1-18)</v>
      </c>
      <c r="G14382">
        <f>INT((D14382-1)/6)+1</f>
        <v>1</v>
      </c>
      <c r="H14382">
        <f>MOD(D14382-1,6)+1</f>
        <v>3</v>
      </c>
      <c r="I14382">
        <f>37-D14382</f>
        <v>34</v>
      </c>
      <c r="J14382">
        <f>ABS(D14382-D14383)</f>
        <v>24</v>
      </c>
      <c r="K14382">
        <f>AVERAGE(D14382:D14386)</f>
        <v>3</v>
      </c>
      <c r="L14382">
        <f>AVERAGE(D14382:D14401)</f>
        <v>3</v>
      </c>
      <c r="M14382">
        <f>K14382-L14382</f>
        <v>0</v>
      </c>
      <c r="N14382" t="str">
        <f>IF(K14382&gt;L14382,"HIGH ZONE BIAS",IF(K14382&lt;L14382,"LOW ZONE BIAS","EQUILIBRIUM"))</f>
        <v>EQUILIBRIUM</v>
      </c>
    </row>
    <row r="14383">
      <c r="A14383">
        <v>13180</v>
      </c>
      <c r="B14383" t="str">
        <v>2014-08-02</v>
      </c>
      <c r="C14383" t="str">
        <v>Evening</v>
      </c>
      <c r="D14383">
        <v>27</v>
      </c>
      <c r="E14383" t="str">
        <f>IF(MOD(D14383,2)=0,"EVEN","ODD")</f>
        <v>ODD</v>
      </c>
      <c r="F14383" t="str">
        <f>IF(D14383&lt;=18,"LOW (1-18)","HIGH (19-36)")</f>
        <v>HIGH (19-36)</v>
      </c>
      <c r="G14383">
        <f>INT((D14383-1)/6)+1</f>
        <v>5</v>
      </c>
      <c r="H14383">
        <f>MOD(D14383-1,6)+1</f>
        <v>3</v>
      </c>
      <c r="I14383">
        <f>37-D14383</f>
        <v>10</v>
      </c>
      <c r="J14383">
        <f>ABS(D14383-D14384)</f>
        <v>1</v>
      </c>
      <c r="K14383">
        <f>AVERAGE(D14383:D14387)</f>
        <v>27</v>
      </c>
      <c r="L14383">
        <f>AVERAGE(D14383:D14402)</f>
        <v>27</v>
      </c>
      <c r="M14383">
        <f>K14383-L14383</f>
        <v>0</v>
      </c>
      <c r="N14383" t="str">
        <f>IF(K14383&gt;L14383,"HIGH ZONE BIAS",IF(K14383&lt;L14383,"LOW ZONE BIAS","EQUILIBRIUM"))</f>
        <v>EQUILIBRIUM</v>
      </c>
    </row>
    <row r="14384">
      <c r="A14384">
        <v>13179</v>
      </c>
      <c r="B14384" t="str">
        <v>2014-08-02</v>
      </c>
      <c r="C14384" t="str">
        <v>Midday</v>
      </c>
      <c r="D14384">
        <v>28</v>
      </c>
      <c r="E14384" t="str">
        <f>IF(MOD(D14384,2)=0,"EVEN","ODD")</f>
        <v>EVEN</v>
      </c>
      <c r="F14384" t="str">
        <f>IF(D14384&lt;=18,"LOW (1-18)","HIGH (19-36)")</f>
        <v>HIGH (19-36)</v>
      </c>
      <c r="G14384">
        <f>INT((D14384-1)/6)+1</f>
        <v>5</v>
      </c>
      <c r="H14384">
        <f>MOD(D14384-1,6)+1</f>
        <v>4</v>
      </c>
      <c r="I14384">
        <f>37-D14384</f>
        <v>9</v>
      </c>
      <c r="J14384">
        <f>ABS(D14384-D14385)</f>
        <v>3</v>
      </c>
      <c r="K14384">
        <f>AVERAGE(D14384:D14388)</f>
        <v>28</v>
      </c>
      <c r="L14384">
        <f>AVERAGE(D14384:D14403)</f>
        <v>28</v>
      </c>
      <c r="M14384">
        <f>K14384-L14384</f>
        <v>0</v>
      </c>
      <c r="N14384" t="str">
        <f>IF(K14384&gt;L14384,"HIGH ZONE BIAS",IF(K14384&lt;L14384,"LOW ZONE BIAS","EQUILIBRIUM"))</f>
        <v>EQUILIBRIUM</v>
      </c>
    </row>
    <row r="14385">
      <c r="A14385">
        <v>13178</v>
      </c>
      <c r="B14385" t="str">
        <v>2014-08-02</v>
      </c>
      <c r="C14385" t="str">
        <v>Morning</v>
      </c>
      <c r="D14385">
        <v>31</v>
      </c>
      <c r="E14385" t="str">
        <f>IF(MOD(D14385,2)=0,"EVEN","ODD")</f>
        <v>ODD</v>
      </c>
      <c r="F14385" t="str">
        <f>IF(D14385&lt;=18,"LOW (1-18)","HIGH (19-36)")</f>
        <v>HIGH (19-36)</v>
      </c>
      <c r="G14385">
        <f>INT((D14385-1)/6)+1</f>
        <v>6</v>
      </c>
      <c r="H14385">
        <f>MOD(D14385-1,6)+1</f>
        <v>1</v>
      </c>
      <c r="I14385">
        <f>37-D14385</f>
        <v>6</v>
      </c>
      <c r="J14385">
        <f>ABS(D14385-D14386)</f>
        <v>3</v>
      </c>
      <c r="K14385">
        <f>AVERAGE(D14385:D14389)</f>
        <v>31</v>
      </c>
      <c r="L14385">
        <f>AVERAGE(D14385:D14404)</f>
        <v>31</v>
      </c>
      <c r="M14385">
        <f>K14385-L14385</f>
        <v>0</v>
      </c>
      <c r="N14385" t="str">
        <f>IF(K14385&gt;L14385,"HIGH ZONE BIAS",IF(K14385&lt;L14385,"LOW ZONE BIAS","EQUILIBRIUM"))</f>
        <v>EQUILIBRIUM</v>
      </c>
    </row>
    <row r="14386">
      <c r="A14386">
        <v>13177</v>
      </c>
      <c r="B14386" t="str">
        <v>2014-08-01</v>
      </c>
      <c r="C14386" t="str">
        <v>Evening</v>
      </c>
      <c r="D14386">
        <v>34</v>
      </c>
      <c r="E14386" t="str">
        <f>IF(MOD(D14386,2)=0,"EVEN","ODD")</f>
        <v>EVEN</v>
      </c>
      <c r="F14386" t="str">
        <f>IF(D14386&lt;=18,"LOW (1-18)","HIGH (19-36)")</f>
        <v>HIGH (19-36)</v>
      </c>
      <c r="G14386">
        <f>INT((D14386-1)/6)+1</f>
        <v>6</v>
      </c>
      <c r="H14386">
        <f>MOD(D14386-1,6)+1</f>
        <v>4</v>
      </c>
      <c r="I14386">
        <f>37-D14386</f>
        <v>3</v>
      </c>
      <c r="J14386">
        <f>ABS(D14386-D14387)</f>
        <v>6</v>
      </c>
      <c r="K14386">
        <f>AVERAGE(D14386:D14390)</f>
        <v>34</v>
      </c>
      <c r="L14386">
        <f>AVERAGE(D14386:D14405)</f>
        <v>34</v>
      </c>
      <c r="M14386">
        <f>K14386-L14386</f>
        <v>0</v>
      </c>
      <c r="N14386" t="str">
        <f>IF(K14386&gt;L14386,"HIGH ZONE BIAS",IF(K14386&lt;L14386,"LOW ZONE BIAS","EQUILIBRIUM"))</f>
        <v>EQUILIBRIUM</v>
      </c>
    </row>
    <row r="14387">
      <c r="A14387">
        <v>13176</v>
      </c>
      <c r="B14387" t="str">
        <v>2014-08-01</v>
      </c>
      <c r="C14387" t="str">
        <v>Midday</v>
      </c>
      <c r="D14387">
        <v>28</v>
      </c>
      <c r="E14387" t="str">
        <f>IF(MOD(D14387,2)=0,"EVEN","ODD")</f>
        <v>EVEN</v>
      </c>
      <c r="F14387" t="str">
        <f>IF(D14387&lt;=18,"LOW (1-18)","HIGH (19-36)")</f>
        <v>HIGH (19-36)</v>
      </c>
      <c r="G14387">
        <f>INT((D14387-1)/6)+1</f>
        <v>5</v>
      </c>
      <c r="H14387">
        <f>MOD(D14387-1,6)+1</f>
        <v>4</v>
      </c>
      <c r="I14387">
        <f>37-D14387</f>
        <v>9</v>
      </c>
      <c r="J14387">
        <f>ABS(D14387-D14388)</f>
        <v>13</v>
      </c>
      <c r="K14387">
        <f>AVERAGE(D14387:D14391)</f>
        <v>28</v>
      </c>
      <c r="L14387">
        <f>AVERAGE(D14387:D14406)</f>
        <v>28</v>
      </c>
      <c r="M14387">
        <f>K14387-L14387</f>
        <v>0</v>
      </c>
      <c r="N14387" t="str">
        <f>IF(K14387&gt;L14387,"HIGH ZONE BIAS",IF(K14387&lt;L14387,"LOW ZONE BIAS","EQUILIBRIUM"))</f>
        <v>EQUILIBRIUM</v>
      </c>
    </row>
    <row r="14388">
      <c r="A14388">
        <v>13175</v>
      </c>
      <c r="B14388" t="str">
        <v>2014-08-01</v>
      </c>
      <c r="C14388" t="str">
        <v>Morning</v>
      </c>
      <c r="D14388">
        <v>15</v>
      </c>
      <c r="E14388" t="str">
        <f>IF(MOD(D14388,2)=0,"EVEN","ODD")</f>
        <v>ODD</v>
      </c>
      <c r="F14388" t="str">
        <f>IF(D14388&lt;=18,"LOW (1-18)","HIGH (19-36)")</f>
        <v>LOW (1-18)</v>
      </c>
      <c r="G14388">
        <f>INT((D14388-1)/6)+1</f>
        <v>3</v>
      </c>
      <c r="H14388">
        <f>MOD(D14388-1,6)+1</f>
        <v>3</v>
      </c>
      <c r="I14388">
        <f>37-D14388</f>
        <v>22</v>
      </c>
      <c r="J14388">
        <f>ABS(D14388-D14389)</f>
        <v>3</v>
      </c>
      <c r="K14388">
        <f>AVERAGE(D14388:D14392)</f>
        <v>15</v>
      </c>
      <c r="L14388">
        <f>AVERAGE(D14388:D14407)</f>
        <v>15</v>
      </c>
      <c r="M14388">
        <f>K14388-L14388</f>
        <v>0</v>
      </c>
      <c r="N14388" t="str">
        <f>IF(K14388&gt;L14388,"HIGH ZONE BIAS",IF(K14388&lt;L14388,"LOW ZONE BIAS","EQUILIBRIUM"))</f>
        <v>EQUILIBRIUM</v>
      </c>
    </row>
    <row r="14389">
      <c r="A14389">
        <v>13174</v>
      </c>
      <c r="B14389" t="str">
        <v>2014-07-31</v>
      </c>
      <c r="C14389" t="str">
        <v>Evening</v>
      </c>
      <c r="D14389">
        <v>18</v>
      </c>
      <c r="E14389" t="str">
        <f>IF(MOD(D14389,2)=0,"EVEN","ODD")</f>
        <v>EVEN</v>
      </c>
      <c r="F14389" t="str">
        <f>IF(D14389&lt;=18,"LOW (1-18)","HIGH (19-36)")</f>
        <v>LOW (1-18)</v>
      </c>
      <c r="G14389">
        <f>INT((D14389-1)/6)+1</f>
        <v>3</v>
      </c>
      <c r="H14389">
        <f>MOD(D14389-1,6)+1</f>
        <v>6</v>
      </c>
      <c r="I14389">
        <f>37-D14389</f>
        <v>19</v>
      </c>
      <c r="J14389">
        <f>ABS(D14389-D14390)</f>
        <v>0</v>
      </c>
      <c r="K14389">
        <f>AVERAGE(D14389:D14393)</f>
        <v>18</v>
      </c>
      <c r="L14389">
        <f>AVERAGE(D14389:D14408)</f>
        <v>18</v>
      </c>
      <c r="M14389">
        <f>K14389-L14389</f>
        <v>0</v>
      </c>
      <c r="N14389" t="str">
        <f>IF(K14389&gt;L14389,"HIGH ZONE BIAS",IF(K14389&lt;L14389,"LOW ZONE BIAS","EQUILIBRIUM"))</f>
        <v>EQUILIBRIUM</v>
      </c>
    </row>
    <row r="14390">
      <c r="A14390">
        <v>13173</v>
      </c>
      <c r="B14390" t="str">
        <v>2014-07-31</v>
      </c>
      <c r="C14390" t="str">
        <v>Midday</v>
      </c>
      <c r="D14390">
        <v>18</v>
      </c>
      <c r="E14390" t="str">
        <f>IF(MOD(D14390,2)=0,"EVEN","ODD")</f>
        <v>EVEN</v>
      </c>
      <c r="F14390" t="str">
        <f>IF(D14390&lt;=18,"LOW (1-18)","HIGH (19-36)")</f>
        <v>LOW (1-18)</v>
      </c>
      <c r="G14390">
        <f>INT((D14390-1)/6)+1</f>
        <v>3</v>
      </c>
      <c r="H14390">
        <f>MOD(D14390-1,6)+1</f>
        <v>6</v>
      </c>
      <c r="I14390">
        <f>37-D14390</f>
        <v>19</v>
      </c>
      <c r="J14390">
        <f>ABS(D14390-D14391)</f>
        <v>4</v>
      </c>
      <c r="K14390">
        <f>AVERAGE(D14390:D14394)</f>
        <v>18</v>
      </c>
      <c r="L14390">
        <f>AVERAGE(D14390:D14409)</f>
        <v>18</v>
      </c>
      <c r="M14390">
        <f>K14390-L14390</f>
        <v>0</v>
      </c>
      <c r="N14390" t="str">
        <f>IF(K14390&gt;L14390,"HIGH ZONE BIAS",IF(K14390&lt;L14390,"LOW ZONE BIAS","EQUILIBRIUM"))</f>
        <v>EQUILIBRIUM</v>
      </c>
    </row>
    <row r="14391">
      <c r="A14391">
        <v>13172</v>
      </c>
      <c r="B14391" t="str">
        <v>2014-07-31</v>
      </c>
      <c r="C14391" t="str">
        <v>Morning</v>
      </c>
      <c r="D14391">
        <v>22</v>
      </c>
      <c r="E14391" t="str">
        <f>IF(MOD(D14391,2)=0,"EVEN","ODD")</f>
        <v>EVEN</v>
      </c>
      <c r="F14391" t="str">
        <f>IF(D14391&lt;=18,"LOW (1-18)","HIGH (19-36)")</f>
        <v>HIGH (19-36)</v>
      </c>
      <c r="G14391">
        <f>INT((D14391-1)/6)+1</f>
        <v>4</v>
      </c>
      <c r="H14391">
        <f>MOD(D14391-1,6)+1</f>
        <v>4</v>
      </c>
      <c r="I14391">
        <f>37-D14391</f>
        <v>15</v>
      </c>
      <c r="J14391">
        <f>ABS(D14391-D14392)</f>
        <v>9</v>
      </c>
      <c r="K14391">
        <f>AVERAGE(D14391:D14395)</f>
        <v>22</v>
      </c>
      <c r="L14391">
        <f>AVERAGE(D14391:D14410)</f>
        <v>22</v>
      </c>
      <c r="M14391">
        <f>K14391-L14391</f>
        <v>0</v>
      </c>
      <c r="N14391" t="str">
        <f>IF(K14391&gt;L14391,"HIGH ZONE BIAS",IF(K14391&lt;L14391,"LOW ZONE BIAS","EQUILIBRIUM"))</f>
        <v>EQUILIBRIUM</v>
      </c>
    </row>
    <row r="14392">
      <c r="A14392">
        <v>13171</v>
      </c>
      <c r="B14392" t="str">
        <v>2014-07-30</v>
      </c>
      <c r="C14392" t="str">
        <v>Evening</v>
      </c>
      <c r="D14392">
        <v>31</v>
      </c>
      <c r="E14392" t="str">
        <f>IF(MOD(D14392,2)=0,"EVEN","ODD")</f>
        <v>ODD</v>
      </c>
      <c r="F14392" t="str">
        <f>IF(D14392&lt;=18,"LOW (1-18)","HIGH (19-36)")</f>
        <v>HIGH (19-36)</v>
      </c>
      <c r="G14392">
        <f>INT((D14392-1)/6)+1</f>
        <v>6</v>
      </c>
      <c r="H14392">
        <f>MOD(D14392-1,6)+1</f>
        <v>1</v>
      </c>
      <c r="I14392">
        <f>37-D14392</f>
        <v>6</v>
      </c>
      <c r="J14392">
        <f>ABS(D14392-D14393)</f>
        <v>6</v>
      </c>
      <c r="K14392">
        <f>AVERAGE(D14392:D14396)</f>
        <v>31</v>
      </c>
      <c r="L14392">
        <f>AVERAGE(D14392:D14411)</f>
        <v>31</v>
      </c>
      <c r="M14392">
        <f>K14392-L14392</f>
        <v>0</v>
      </c>
      <c r="N14392" t="str">
        <f>IF(K14392&gt;L14392,"HIGH ZONE BIAS",IF(K14392&lt;L14392,"LOW ZONE BIAS","EQUILIBRIUM"))</f>
        <v>EQUILIBRIUM</v>
      </c>
    </row>
    <row r="14393">
      <c r="A14393">
        <v>13170</v>
      </c>
      <c r="B14393" t="str">
        <v>2014-07-30</v>
      </c>
      <c r="C14393" t="str">
        <v>Midday</v>
      </c>
      <c r="D14393">
        <v>25</v>
      </c>
      <c r="E14393" t="str">
        <f>IF(MOD(D14393,2)=0,"EVEN","ODD")</f>
        <v>ODD</v>
      </c>
      <c r="F14393" t="str">
        <f>IF(D14393&lt;=18,"LOW (1-18)","HIGH (19-36)")</f>
        <v>HIGH (19-36)</v>
      </c>
      <c r="G14393">
        <f>INT((D14393-1)/6)+1</f>
        <v>5</v>
      </c>
      <c r="H14393">
        <f>MOD(D14393-1,6)+1</f>
        <v>1</v>
      </c>
      <c r="I14393">
        <f>37-D14393</f>
        <v>12</v>
      </c>
      <c r="J14393">
        <f>ABS(D14393-D14394)</f>
        <v>4</v>
      </c>
      <c r="K14393">
        <f>AVERAGE(D14393:D14397)</f>
        <v>25</v>
      </c>
      <c r="L14393">
        <f>AVERAGE(D14393:D14412)</f>
        <v>25</v>
      </c>
      <c r="M14393">
        <f>K14393-L14393</f>
        <v>0</v>
      </c>
      <c r="N14393" t="str">
        <f>IF(K14393&gt;L14393,"HIGH ZONE BIAS",IF(K14393&lt;L14393,"LOW ZONE BIAS","EQUILIBRIUM"))</f>
        <v>EQUILIBRIUM</v>
      </c>
    </row>
    <row r="14394">
      <c r="A14394">
        <v>13169</v>
      </c>
      <c r="B14394" t="str">
        <v>2014-07-30</v>
      </c>
      <c r="C14394" t="str">
        <v>Morning</v>
      </c>
      <c r="D14394">
        <v>29</v>
      </c>
      <c r="E14394" t="str">
        <f>IF(MOD(D14394,2)=0,"EVEN","ODD")</f>
        <v>ODD</v>
      </c>
      <c r="F14394" t="str">
        <f>IF(D14394&lt;=18,"LOW (1-18)","HIGH (19-36)")</f>
        <v>HIGH (19-36)</v>
      </c>
      <c r="G14394">
        <f>INT((D14394-1)/6)+1</f>
        <v>5</v>
      </c>
      <c r="H14394">
        <f>MOD(D14394-1,6)+1</f>
        <v>5</v>
      </c>
      <c r="I14394">
        <f>37-D14394</f>
        <v>8</v>
      </c>
      <c r="J14394">
        <f>ABS(D14394-D14395)</f>
        <v>3</v>
      </c>
      <c r="K14394">
        <f>AVERAGE(D14394:D14398)</f>
        <v>29</v>
      </c>
      <c r="L14394">
        <f>AVERAGE(D14394:D14413)</f>
        <v>29</v>
      </c>
      <c r="M14394">
        <f>K14394-L14394</f>
        <v>0</v>
      </c>
      <c r="N14394" t="str">
        <f>IF(K14394&gt;L14394,"HIGH ZONE BIAS",IF(K14394&lt;L14394,"LOW ZONE BIAS","EQUILIBRIUM"))</f>
        <v>EQUILIBRIUM</v>
      </c>
    </row>
    <row r="14395">
      <c r="A14395">
        <v>13168</v>
      </c>
      <c r="B14395" t="str">
        <v>2014-07-28</v>
      </c>
      <c r="C14395" t="str">
        <v>Evening</v>
      </c>
      <c r="D14395">
        <v>26</v>
      </c>
      <c r="E14395" t="str">
        <f>IF(MOD(D14395,2)=0,"EVEN","ODD")</f>
        <v>EVEN</v>
      </c>
      <c r="F14395" t="str">
        <f>IF(D14395&lt;=18,"LOW (1-18)","HIGH (19-36)")</f>
        <v>HIGH (19-36)</v>
      </c>
      <c r="G14395">
        <f>INT((D14395-1)/6)+1</f>
        <v>5</v>
      </c>
      <c r="H14395">
        <f>MOD(D14395-1,6)+1</f>
        <v>2</v>
      </c>
      <c r="I14395">
        <f>37-D14395</f>
        <v>11</v>
      </c>
      <c r="J14395">
        <f>ABS(D14395-D14396)</f>
        <v>3</v>
      </c>
      <c r="K14395">
        <f>AVERAGE(D14395:D14399)</f>
        <v>26</v>
      </c>
      <c r="L14395">
        <f>AVERAGE(D14395:D14414)</f>
        <v>26</v>
      </c>
      <c r="M14395">
        <f>K14395-L14395</f>
        <v>0</v>
      </c>
      <c r="N14395" t="str">
        <f>IF(K14395&gt;L14395,"HIGH ZONE BIAS",IF(K14395&lt;L14395,"LOW ZONE BIAS","EQUILIBRIUM"))</f>
        <v>EQUILIBRIUM</v>
      </c>
    </row>
    <row r="14396">
      <c r="A14396">
        <v>13167</v>
      </c>
      <c r="B14396" t="str">
        <v>2014-07-28</v>
      </c>
      <c r="C14396" t="str">
        <v>Midday</v>
      </c>
      <c r="D14396">
        <v>23</v>
      </c>
      <c r="E14396" t="str">
        <f>IF(MOD(D14396,2)=0,"EVEN","ODD")</f>
        <v>ODD</v>
      </c>
      <c r="F14396" t="str">
        <f>IF(D14396&lt;=18,"LOW (1-18)","HIGH (19-36)")</f>
        <v>HIGH (19-36)</v>
      </c>
      <c r="G14396">
        <f>INT((D14396-1)/6)+1</f>
        <v>4</v>
      </c>
      <c r="H14396">
        <f>MOD(D14396-1,6)+1</f>
        <v>5</v>
      </c>
      <c r="I14396">
        <f>37-D14396</f>
        <v>14</v>
      </c>
      <c r="J14396">
        <f>ABS(D14396-D14397)</f>
        <v>15</v>
      </c>
      <c r="K14396">
        <f>AVERAGE(D14396:D14400)</f>
        <v>23</v>
      </c>
      <c r="L14396">
        <f>AVERAGE(D14396:D14415)</f>
        <v>23</v>
      </c>
      <c r="M14396">
        <f>K14396-L14396</f>
        <v>0</v>
      </c>
      <c r="N14396" t="str">
        <f>IF(K14396&gt;L14396,"HIGH ZONE BIAS",IF(K14396&lt;L14396,"LOW ZONE BIAS","EQUILIBRIUM"))</f>
        <v>EQUILIBRIUM</v>
      </c>
    </row>
    <row r="14397">
      <c r="A14397">
        <v>13166</v>
      </c>
      <c r="B14397" t="str">
        <v>2014-07-28</v>
      </c>
      <c r="C14397" t="str">
        <v>Morning</v>
      </c>
      <c r="D14397">
        <v>8</v>
      </c>
      <c r="E14397" t="str">
        <f>IF(MOD(D14397,2)=0,"EVEN","ODD")</f>
        <v>EVEN</v>
      </c>
      <c r="F14397" t="str">
        <f>IF(D14397&lt;=18,"LOW (1-18)","HIGH (19-36)")</f>
        <v>LOW (1-18)</v>
      </c>
      <c r="G14397">
        <f>INT((D14397-1)/6)+1</f>
        <v>2</v>
      </c>
      <c r="H14397">
        <f>MOD(D14397-1,6)+1</f>
        <v>2</v>
      </c>
      <c r="I14397">
        <f>37-D14397</f>
        <v>29</v>
      </c>
      <c r="J14397">
        <f>ABS(D14397-D14398)</f>
        <v>13</v>
      </c>
      <c r="K14397">
        <f>AVERAGE(D14397:D14401)</f>
        <v>8</v>
      </c>
      <c r="L14397">
        <f>AVERAGE(D14397:D14416)</f>
        <v>8</v>
      </c>
      <c r="M14397">
        <f>K14397-L14397</f>
        <v>0</v>
      </c>
      <c r="N14397" t="str">
        <f>IF(K14397&gt;L14397,"HIGH ZONE BIAS",IF(K14397&lt;L14397,"LOW ZONE BIAS","EQUILIBRIUM"))</f>
        <v>EQUILIBRIUM</v>
      </c>
    </row>
    <row r="14398">
      <c r="A14398">
        <v>13165</v>
      </c>
      <c r="B14398" t="str">
        <v>2014-07-26</v>
      </c>
      <c r="C14398" t="str">
        <v>Evening</v>
      </c>
      <c r="D14398">
        <v>21</v>
      </c>
      <c r="E14398" t="str">
        <f>IF(MOD(D14398,2)=0,"EVEN","ODD")</f>
        <v>ODD</v>
      </c>
      <c r="F14398" t="str">
        <f>IF(D14398&lt;=18,"LOW (1-18)","HIGH (19-36)")</f>
        <v>HIGH (19-36)</v>
      </c>
      <c r="G14398">
        <f>INT((D14398-1)/6)+1</f>
        <v>4</v>
      </c>
      <c r="H14398">
        <f>MOD(D14398-1,6)+1</f>
        <v>3</v>
      </c>
      <c r="I14398">
        <f>37-D14398</f>
        <v>16</v>
      </c>
      <c r="J14398">
        <f>ABS(D14398-D14399)</f>
        <v>7</v>
      </c>
      <c r="K14398">
        <f>AVERAGE(D14398:D14402)</f>
        <v>21</v>
      </c>
      <c r="L14398">
        <f>AVERAGE(D14398:D14417)</f>
        <v>21</v>
      </c>
      <c r="M14398">
        <f>K14398-L14398</f>
        <v>0</v>
      </c>
      <c r="N14398" t="str">
        <f>IF(K14398&gt;L14398,"HIGH ZONE BIAS",IF(K14398&lt;L14398,"LOW ZONE BIAS","EQUILIBRIUM"))</f>
        <v>EQUILIBRIUM</v>
      </c>
    </row>
    <row r="14399">
      <c r="A14399">
        <v>13164</v>
      </c>
      <c r="B14399" t="str">
        <v>2014-07-26</v>
      </c>
      <c r="C14399" t="str">
        <v>Midday</v>
      </c>
      <c r="D14399">
        <v>14</v>
      </c>
      <c r="E14399" t="str">
        <f>IF(MOD(D14399,2)=0,"EVEN","ODD")</f>
        <v>EVEN</v>
      </c>
      <c r="F14399" t="str">
        <f>IF(D14399&lt;=18,"LOW (1-18)","HIGH (19-36)")</f>
        <v>LOW (1-18)</v>
      </c>
      <c r="G14399">
        <f>INT((D14399-1)/6)+1</f>
        <v>3</v>
      </c>
      <c r="H14399">
        <f>MOD(D14399-1,6)+1</f>
        <v>2</v>
      </c>
      <c r="I14399">
        <f>37-D14399</f>
        <v>23</v>
      </c>
      <c r="J14399">
        <f>ABS(D14399-D14400)</f>
        <v>1</v>
      </c>
      <c r="K14399">
        <f>AVERAGE(D14399:D14403)</f>
        <v>14</v>
      </c>
      <c r="L14399">
        <f>AVERAGE(D14399:D14418)</f>
        <v>14</v>
      </c>
      <c r="M14399">
        <f>K14399-L14399</f>
        <v>0</v>
      </c>
      <c r="N14399" t="str">
        <f>IF(K14399&gt;L14399,"HIGH ZONE BIAS",IF(K14399&lt;L14399,"LOW ZONE BIAS","EQUILIBRIUM"))</f>
        <v>EQUILIBRIUM</v>
      </c>
    </row>
    <row r="14400">
      <c r="A14400">
        <v>13163</v>
      </c>
      <c r="B14400" t="str">
        <v>2014-07-26</v>
      </c>
      <c r="C14400" t="str">
        <v>Morning</v>
      </c>
      <c r="D14400">
        <v>13</v>
      </c>
      <c r="E14400" t="str">
        <f>IF(MOD(D14400,2)=0,"EVEN","ODD")</f>
        <v>ODD</v>
      </c>
      <c r="F14400" t="str">
        <f>IF(D14400&lt;=18,"LOW (1-18)","HIGH (19-36)")</f>
        <v>LOW (1-18)</v>
      </c>
      <c r="G14400">
        <f>INT((D14400-1)/6)+1</f>
        <v>3</v>
      </c>
      <c r="H14400">
        <f>MOD(D14400-1,6)+1</f>
        <v>1</v>
      </c>
      <c r="I14400">
        <f>37-D14400</f>
        <v>24</v>
      </c>
      <c r="J14400">
        <f>ABS(D14400-D14401)</f>
        <v>0</v>
      </c>
      <c r="K14400">
        <f>AVERAGE(D14400:D14404)</f>
        <v>13</v>
      </c>
      <c r="L14400">
        <f>AVERAGE(D14400:D14419)</f>
        <v>13</v>
      </c>
      <c r="M14400">
        <f>K14400-L14400</f>
        <v>0</v>
      </c>
      <c r="N14400" t="str">
        <f>IF(K14400&gt;L14400,"HIGH ZONE BIAS",IF(K14400&lt;L14400,"LOW ZONE BIAS","EQUILIBRIUM"))</f>
        <v>EQUILIBRIUM</v>
      </c>
    </row>
    <row r="14401">
      <c r="A14401">
        <v>13162</v>
      </c>
      <c r="B14401" t="str">
        <v>2014-07-25</v>
      </c>
      <c r="C14401" t="str">
        <v>Evening</v>
      </c>
      <c r="D14401">
        <v>13</v>
      </c>
      <c r="E14401" t="str">
        <f>IF(MOD(D14401,2)=0,"EVEN","ODD")</f>
        <v>ODD</v>
      </c>
      <c r="F14401" t="str">
        <f>IF(D14401&lt;=18,"LOW (1-18)","HIGH (19-36)")</f>
        <v>LOW (1-18)</v>
      </c>
      <c r="G14401">
        <f>INT((D14401-1)/6)+1</f>
        <v>3</v>
      </c>
      <c r="H14401">
        <f>MOD(D14401-1,6)+1</f>
        <v>1</v>
      </c>
      <c r="I14401">
        <f>37-D14401</f>
        <v>24</v>
      </c>
      <c r="J14401">
        <f>ABS(D14401-D14402)</f>
        <v>15</v>
      </c>
      <c r="K14401">
        <f>AVERAGE(D14401:D14405)</f>
        <v>13</v>
      </c>
      <c r="L14401">
        <f>AVERAGE(D14401:D14420)</f>
        <v>13</v>
      </c>
      <c r="M14401">
        <f>K14401-L14401</f>
        <v>0</v>
      </c>
      <c r="N14401" t="str">
        <f>IF(K14401&gt;L14401,"HIGH ZONE BIAS",IF(K14401&lt;L14401,"LOW ZONE BIAS","EQUILIBRIUM"))</f>
        <v>EQUILIBRIUM</v>
      </c>
    </row>
    <row r="14402">
      <c r="A14402">
        <v>13161</v>
      </c>
      <c r="B14402" t="str">
        <v>2014-07-25</v>
      </c>
      <c r="C14402" t="str">
        <v>Midday</v>
      </c>
      <c r="D14402">
        <v>28</v>
      </c>
      <c r="E14402" t="str">
        <f>IF(MOD(D14402,2)=0,"EVEN","ODD")</f>
        <v>EVEN</v>
      </c>
      <c r="F14402" t="str">
        <f>IF(D14402&lt;=18,"LOW (1-18)","HIGH (19-36)")</f>
        <v>HIGH (19-36)</v>
      </c>
      <c r="G14402">
        <f>INT((D14402-1)/6)+1</f>
        <v>5</v>
      </c>
      <c r="H14402">
        <f>MOD(D14402-1,6)+1</f>
        <v>4</v>
      </c>
      <c r="I14402">
        <f>37-D14402</f>
        <v>9</v>
      </c>
      <c r="J14402">
        <f>ABS(D14402-D14403)</f>
        <v>24</v>
      </c>
      <c r="K14402">
        <f>AVERAGE(D14402:D14406)</f>
        <v>28</v>
      </c>
      <c r="L14402">
        <f>AVERAGE(D14402:D14421)</f>
        <v>28</v>
      </c>
      <c r="M14402">
        <f>K14402-L14402</f>
        <v>0</v>
      </c>
      <c r="N14402" t="str">
        <f>IF(K14402&gt;L14402,"HIGH ZONE BIAS",IF(K14402&lt;L14402,"LOW ZONE BIAS","EQUILIBRIUM"))</f>
        <v>EQUILIBRIUM</v>
      </c>
    </row>
    <row r="14403">
      <c r="A14403">
        <v>13160</v>
      </c>
      <c r="B14403" t="str">
        <v>2014-07-25</v>
      </c>
      <c r="C14403" t="str">
        <v>Morning</v>
      </c>
      <c r="D14403">
        <v>4</v>
      </c>
      <c r="E14403" t="str">
        <f>IF(MOD(D14403,2)=0,"EVEN","ODD")</f>
        <v>EVEN</v>
      </c>
      <c r="F14403" t="str">
        <f>IF(D14403&lt;=18,"LOW (1-18)","HIGH (19-36)")</f>
        <v>LOW (1-18)</v>
      </c>
      <c r="G14403">
        <f>INT((D14403-1)/6)+1</f>
        <v>1</v>
      </c>
      <c r="H14403">
        <f>MOD(D14403-1,6)+1</f>
        <v>4</v>
      </c>
      <c r="I14403">
        <f>37-D14403</f>
        <v>33</v>
      </c>
      <c r="J14403">
        <f>ABS(D14403-D14404)</f>
        <v>3</v>
      </c>
      <c r="K14403">
        <f>AVERAGE(D14403:D14407)</f>
        <v>4</v>
      </c>
      <c r="L14403">
        <f>AVERAGE(D14403:D14422)</f>
        <v>4</v>
      </c>
      <c r="M14403">
        <f>K14403-L14403</f>
        <v>0</v>
      </c>
      <c r="N14403" t="str">
        <f>IF(K14403&gt;L14403,"HIGH ZONE BIAS",IF(K14403&lt;L14403,"LOW ZONE BIAS","EQUILIBRIUM"))</f>
        <v>EQUILIBRIUM</v>
      </c>
    </row>
    <row r="14404">
      <c r="A14404">
        <v>13159</v>
      </c>
      <c r="B14404" t="str">
        <v>2014-07-24</v>
      </c>
      <c r="C14404" t="str">
        <v>Evening</v>
      </c>
      <c r="D14404">
        <v>7</v>
      </c>
      <c r="E14404" t="str">
        <f>IF(MOD(D14404,2)=0,"EVEN","ODD")</f>
        <v>ODD</v>
      </c>
      <c r="F14404" t="str">
        <f>IF(D14404&lt;=18,"LOW (1-18)","HIGH (19-36)")</f>
        <v>LOW (1-18)</v>
      </c>
      <c r="G14404">
        <f>INT((D14404-1)/6)+1</f>
        <v>2</v>
      </c>
      <c r="H14404">
        <f>MOD(D14404-1,6)+1</f>
        <v>1</v>
      </c>
      <c r="I14404">
        <f>37-D14404</f>
        <v>30</v>
      </c>
      <c r="J14404">
        <f>ABS(D14404-D14405)</f>
        <v>20</v>
      </c>
      <c r="K14404">
        <f>AVERAGE(D14404:D14408)</f>
        <v>7</v>
      </c>
      <c r="L14404">
        <f>AVERAGE(D14404:D14423)</f>
        <v>7</v>
      </c>
      <c r="M14404">
        <f>K14404-L14404</f>
        <v>0</v>
      </c>
      <c r="N14404" t="str">
        <f>IF(K14404&gt;L14404,"HIGH ZONE BIAS",IF(K14404&lt;L14404,"LOW ZONE BIAS","EQUILIBRIUM"))</f>
        <v>EQUILIBRIUM</v>
      </c>
    </row>
    <row r="14405">
      <c r="A14405">
        <v>13158</v>
      </c>
      <c r="B14405" t="str">
        <v>2014-07-24</v>
      </c>
      <c r="C14405" t="str">
        <v>Midday</v>
      </c>
      <c r="D14405">
        <v>27</v>
      </c>
      <c r="E14405" t="str">
        <f>IF(MOD(D14405,2)=0,"EVEN","ODD")</f>
        <v>ODD</v>
      </c>
      <c r="F14405" t="str">
        <f>IF(D14405&lt;=18,"LOW (1-18)","HIGH (19-36)")</f>
        <v>HIGH (19-36)</v>
      </c>
      <c r="G14405">
        <f>INT((D14405-1)/6)+1</f>
        <v>5</v>
      </c>
      <c r="H14405">
        <f>MOD(D14405-1,6)+1</f>
        <v>3</v>
      </c>
      <c r="I14405">
        <f>37-D14405</f>
        <v>10</v>
      </c>
      <c r="J14405">
        <f>ABS(D14405-D14406)</f>
        <v>4</v>
      </c>
      <c r="K14405">
        <f>AVERAGE(D14405:D14409)</f>
        <v>27</v>
      </c>
      <c r="L14405">
        <f>AVERAGE(D14405:D14424)</f>
        <v>27</v>
      </c>
      <c r="M14405">
        <f>K14405-L14405</f>
        <v>0</v>
      </c>
      <c r="N14405" t="str">
        <f>IF(K14405&gt;L14405,"HIGH ZONE BIAS",IF(K14405&lt;L14405,"LOW ZONE BIAS","EQUILIBRIUM"))</f>
        <v>EQUILIBRIUM</v>
      </c>
    </row>
    <row r="14406">
      <c r="A14406">
        <v>13157</v>
      </c>
      <c r="B14406" t="str">
        <v>2014-07-24</v>
      </c>
      <c r="C14406" t="str">
        <v>Morning</v>
      </c>
      <c r="D14406">
        <v>23</v>
      </c>
      <c r="E14406" t="str">
        <f>IF(MOD(D14406,2)=0,"EVEN","ODD")</f>
        <v>ODD</v>
      </c>
      <c r="F14406" t="str">
        <f>IF(D14406&lt;=18,"LOW (1-18)","HIGH (19-36)")</f>
        <v>HIGH (19-36)</v>
      </c>
      <c r="G14406">
        <f>INT((D14406-1)/6)+1</f>
        <v>4</v>
      </c>
      <c r="H14406">
        <f>MOD(D14406-1,6)+1</f>
        <v>5</v>
      </c>
      <c r="I14406">
        <f>37-D14406</f>
        <v>14</v>
      </c>
      <c r="J14406">
        <f>ABS(D14406-D14407)</f>
        <v>3</v>
      </c>
      <c r="K14406">
        <f>AVERAGE(D14406:D14410)</f>
        <v>23</v>
      </c>
      <c r="L14406">
        <f>AVERAGE(D14406:D14425)</f>
        <v>23</v>
      </c>
      <c r="M14406">
        <f>K14406-L14406</f>
        <v>0</v>
      </c>
      <c r="N14406" t="str">
        <f>IF(K14406&gt;L14406,"HIGH ZONE BIAS",IF(K14406&lt;L14406,"LOW ZONE BIAS","EQUILIBRIUM"))</f>
        <v>EQUILIBRIUM</v>
      </c>
    </row>
    <row r="14407">
      <c r="A14407">
        <v>13156</v>
      </c>
      <c r="B14407" t="str">
        <v>2014-07-23</v>
      </c>
      <c r="C14407" t="str">
        <v>Evening</v>
      </c>
      <c r="D14407">
        <v>26</v>
      </c>
      <c r="E14407" t="str">
        <f>IF(MOD(D14407,2)=0,"EVEN","ODD")</f>
        <v>EVEN</v>
      </c>
      <c r="F14407" t="str">
        <f>IF(D14407&lt;=18,"LOW (1-18)","HIGH (19-36)")</f>
        <v>HIGH (19-36)</v>
      </c>
      <c r="G14407">
        <f>INT((D14407-1)/6)+1</f>
        <v>5</v>
      </c>
      <c r="H14407">
        <f>MOD(D14407-1,6)+1</f>
        <v>2</v>
      </c>
      <c r="I14407">
        <f>37-D14407</f>
        <v>11</v>
      </c>
      <c r="J14407">
        <f>ABS(D14407-D14408)</f>
        <v>19</v>
      </c>
      <c r="K14407">
        <f>AVERAGE(D14407:D14411)</f>
        <v>26</v>
      </c>
      <c r="L14407">
        <f>AVERAGE(D14407:D14426)</f>
        <v>26</v>
      </c>
      <c r="M14407">
        <f>K14407-L14407</f>
        <v>0</v>
      </c>
      <c r="N14407" t="str">
        <f>IF(K14407&gt;L14407,"HIGH ZONE BIAS",IF(K14407&lt;L14407,"LOW ZONE BIAS","EQUILIBRIUM"))</f>
        <v>EQUILIBRIUM</v>
      </c>
    </row>
    <row r="14408">
      <c r="A14408">
        <v>13155</v>
      </c>
      <c r="B14408" t="str">
        <v>2014-07-23</v>
      </c>
      <c r="C14408" t="str">
        <v>Midday</v>
      </c>
      <c r="D14408">
        <v>7</v>
      </c>
      <c r="E14408" t="str">
        <f>IF(MOD(D14408,2)=0,"EVEN","ODD")</f>
        <v>ODD</v>
      </c>
      <c r="F14408" t="str">
        <f>IF(D14408&lt;=18,"LOW (1-18)","HIGH (19-36)")</f>
        <v>LOW (1-18)</v>
      </c>
      <c r="G14408">
        <f>INT((D14408-1)/6)+1</f>
        <v>2</v>
      </c>
      <c r="H14408">
        <f>MOD(D14408-1,6)+1</f>
        <v>1</v>
      </c>
      <c r="I14408">
        <f>37-D14408</f>
        <v>30</v>
      </c>
      <c r="J14408">
        <f>ABS(D14408-D14409)</f>
        <v>6</v>
      </c>
      <c r="K14408">
        <f>AVERAGE(D14408:D14412)</f>
        <v>7</v>
      </c>
      <c r="L14408">
        <f>AVERAGE(D14408:D14427)</f>
        <v>7</v>
      </c>
      <c r="M14408">
        <f>K14408-L14408</f>
        <v>0</v>
      </c>
      <c r="N14408" t="str">
        <f>IF(K14408&gt;L14408,"HIGH ZONE BIAS",IF(K14408&lt;L14408,"LOW ZONE BIAS","EQUILIBRIUM"))</f>
        <v>EQUILIBRIUM</v>
      </c>
    </row>
    <row r="14409">
      <c r="A14409">
        <v>13154</v>
      </c>
      <c r="B14409" t="str">
        <v>2014-07-23</v>
      </c>
      <c r="C14409" t="str">
        <v>Morning</v>
      </c>
      <c r="D14409">
        <v>13</v>
      </c>
      <c r="E14409" t="str">
        <f>IF(MOD(D14409,2)=0,"EVEN","ODD")</f>
        <v>ODD</v>
      </c>
      <c r="F14409" t="str">
        <f>IF(D14409&lt;=18,"LOW (1-18)","HIGH (19-36)")</f>
        <v>LOW (1-18)</v>
      </c>
      <c r="G14409">
        <f>INT((D14409-1)/6)+1</f>
        <v>3</v>
      </c>
      <c r="H14409">
        <f>MOD(D14409-1,6)+1</f>
        <v>1</v>
      </c>
      <c r="I14409">
        <f>37-D14409</f>
        <v>24</v>
      </c>
      <c r="J14409">
        <f>ABS(D14409-D14410)</f>
        <v>12</v>
      </c>
      <c r="K14409">
        <f>AVERAGE(D14409:D14413)</f>
        <v>13</v>
      </c>
      <c r="L14409">
        <f>AVERAGE(D14409:D14428)</f>
        <v>13</v>
      </c>
      <c r="M14409">
        <f>K14409-L14409</f>
        <v>0</v>
      </c>
      <c r="N14409" t="str">
        <f>IF(K14409&gt;L14409,"HIGH ZONE BIAS",IF(K14409&lt;L14409,"LOW ZONE BIAS","EQUILIBRIUM"))</f>
        <v>EQUILIBRIUM</v>
      </c>
    </row>
    <row r="14410">
      <c r="A14410">
        <v>13153</v>
      </c>
      <c r="B14410" t="str">
        <v>2014-07-22</v>
      </c>
      <c r="C14410" t="str">
        <v>Evening</v>
      </c>
      <c r="D14410">
        <v>25</v>
      </c>
      <c r="E14410" t="str">
        <f>IF(MOD(D14410,2)=0,"EVEN","ODD")</f>
        <v>ODD</v>
      </c>
      <c r="F14410" t="str">
        <f>IF(D14410&lt;=18,"LOW (1-18)","HIGH (19-36)")</f>
        <v>HIGH (19-36)</v>
      </c>
      <c r="G14410">
        <f>INT((D14410-1)/6)+1</f>
        <v>5</v>
      </c>
      <c r="H14410">
        <f>MOD(D14410-1,6)+1</f>
        <v>1</v>
      </c>
      <c r="I14410">
        <f>37-D14410</f>
        <v>12</v>
      </c>
      <c r="J14410">
        <f>ABS(D14410-D14411)</f>
        <v>14</v>
      </c>
      <c r="K14410">
        <f>AVERAGE(D14410:D14414)</f>
        <v>25</v>
      </c>
      <c r="L14410">
        <f>AVERAGE(D14410:D14429)</f>
        <v>25</v>
      </c>
      <c r="M14410">
        <f>K14410-L14410</f>
        <v>0</v>
      </c>
      <c r="N14410" t="str">
        <f>IF(K14410&gt;L14410,"HIGH ZONE BIAS",IF(K14410&lt;L14410,"LOW ZONE BIAS","EQUILIBRIUM"))</f>
        <v>EQUILIBRIUM</v>
      </c>
    </row>
    <row r="14411">
      <c r="A14411">
        <v>13152</v>
      </c>
      <c r="B14411" t="str">
        <v>2014-07-22</v>
      </c>
      <c r="C14411" t="str">
        <v>Midday</v>
      </c>
      <c r="D14411">
        <v>11</v>
      </c>
      <c r="E14411" t="str">
        <f>IF(MOD(D14411,2)=0,"EVEN","ODD")</f>
        <v>ODD</v>
      </c>
      <c r="F14411" t="str">
        <f>IF(D14411&lt;=18,"LOW (1-18)","HIGH (19-36)")</f>
        <v>LOW (1-18)</v>
      </c>
      <c r="G14411">
        <f>INT((D14411-1)/6)+1</f>
        <v>2</v>
      </c>
      <c r="H14411">
        <f>MOD(D14411-1,6)+1</f>
        <v>5</v>
      </c>
      <c r="I14411">
        <f>37-D14411</f>
        <v>26</v>
      </c>
      <c r="J14411">
        <f>ABS(D14411-D14412)</f>
        <v>19</v>
      </c>
      <c r="K14411">
        <f>AVERAGE(D14411:D14415)</f>
        <v>11</v>
      </c>
      <c r="L14411">
        <f>AVERAGE(D14411:D14430)</f>
        <v>11</v>
      </c>
      <c r="M14411">
        <f>K14411-L14411</f>
        <v>0</v>
      </c>
      <c r="N14411" t="str">
        <f>IF(K14411&gt;L14411,"HIGH ZONE BIAS",IF(K14411&lt;L14411,"LOW ZONE BIAS","EQUILIBRIUM"))</f>
        <v>EQUILIBRIUM</v>
      </c>
    </row>
    <row r="14412">
      <c r="A14412">
        <v>13151</v>
      </c>
      <c r="B14412" t="str">
        <v>2014-07-22</v>
      </c>
      <c r="C14412" t="str">
        <v>Morning</v>
      </c>
      <c r="D14412">
        <v>30</v>
      </c>
      <c r="E14412" t="str">
        <f>IF(MOD(D14412,2)=0,"EVEN","ODD")</f>
        <v>EVEN</v>
      </c>
      <c r="F14412" t="str">
        <f>IF(D14412&lt;=18,"LOW (1-18)","HIGH (19-36)")</f>
        <v>HIGH (19-36)</v>
      </c>
      <c r="G14412">
        <f>INT((D14412-1)/6)+1</f>
        <v>5</v>
      </c>
      <c r="H14412">
        <f>MOD(D14412-1,6)+1</f>
        <v>6</v>
      </c>
      <c r="I14412">
        <f>37-D14412</f>
        <v>7</v>
      </c>
      <c r="J14412">
        <f>ABS(D14412-D14413)</f>
        <v>2</v>
      </c>
      <c r="K14412">
        <f>AVERAGE(D14412:D14416)</f>
        <v>30</v>
      </c>
      <c r="L14412">
        <f>AVERAGE(D14412:D14431)</f>
        <v>30</v>
      </c>
      <c r="M14412">
        <f>K14412-L14412</f>
        <v>0</v>
      </c>
      <c r="N14412" t="str">
        <f>IF(K14412&gt;L14412,"HIGH ZONE BIAS",IF(K14412&lt;L14412,"LOW ZONE BIAS","EQUILIBRIUM"))</f>
        <v>EQUILIBRIUM</v>
      </c>
    </row>
    <row r="14413">
      <c r="A14413">
        <v>13150</v>
      </c>
      <c r="B14413" t="str">
        <v>2014-07-21</v>
      </c>
      <c r="C14413" t="str">
        <v>Evening</v>
      </c>
      <c r="D14413">
        <v>32</v>
      </c>
      <c r="E14413" t="str">
        <f>IF(MOD(D14413,2)=0,"EVEN","ODD")</f>
        <v>EVEN</v>
      </c>
      <c r="F14413" t="str">
        <f>IF(D14413&lt;=18,"LOW (1-18)","HIGH (19-36)")</f>
        <v>HIGH (19-36)</v>
      </c>
      <c r="G14413">
        <f>INT((D14413-1)/6)+1</f>
        <v>6</v>
      </c>
      <c r="H14413">
        <f>MOD(D14413-1,6)+1</f>
        <v>2</v>
      </c>
      <c r="I14413">
        <f>37-D14413</f>
        <v>5</v>
      </c>
      <c r="J14413">
        <f>ABS(D14413-D14414)</f>
        <v>31</v>
      </c>
      <c r="K14413">
        <f>AVERAGE(D14413:D14417)</f>
        <v>32</v>
      </c>
      <c r="L14413">
        <f>AVERAGE(D14413:D14432)</f>
        <v>32</v>
      </c>
      <c r="M14413">
        <f>K14413-L14413</f>
        <v>0</v>
      </c>
      <c r="N14413" t="str">
        <f>IF(K14413&gt;L14413,"HIGH ZONE BIAS",IF(K14413&lt;L14413,"LOW ZONE BIAS","EQUILIBRIUM"))</f>
        <v>EQUILIBRIUM</v>
      </c>
    </row>
    <row r="14414">
      <c r="A14414">
        <v>13149</v>
      </c>
      <c r="B14414" t="str">
        <v>2014-07-21</v>
      </c>
      <c r="C14414" t="str">
        <v>Midday</v>
      </c>
      <c r="D14414">
        <v>1</v>
      </c>
      <c r="E14414" t="str">
        <f>IF(MOD(D14414,2)=0,"EVEN","ODD")</f>
        <v>ODD</v>
      </c>
      <c r="F14414" t="str">
        <f>IF(D14414&lt;=18,"LOW (1-18)","HIGH (19-36)")</f>
        <v>LOW (1-18)</v>
      </c>
      <c r="G14414">
        <f>INT((D14414-1)/6)+1</f>
        <v>1</v>
      </c>
      <c r="H14414">
        <f>MOD(D14414-1,6)+1</f>
        <v>1</v>
      </c>
      <c r="I14414">
        <f>37-D14414</f>
        <v>36</v>
      </c>
      <c r="J14414">
        <f>ABS(D14414-D14415)</f>
        <v>11</v>
      </c>
      <c r="K14414">
        <f>AVERAGE(D14414:D14418)</f>
        <v>1</v>
      </c>
      <c r="L14414">
        <f>AVERAGE(D14414:D14433)</f>
        <v>1</v>
      </c>
      <c r="M14414">
        <f>K14414-L14414</f>
        <v>0</v>
      </c>
      <c r="N14414" t="str">
        <f>IF(K14414&gt;L14414,"HIGH ZONE BIAS",IF(K14414&lt;L14414,"LOW ZONE BIAS","EQUILIBRIUM"))</f>
        <v>EQUILIBRIUM</v>
      </c>
    </row>
    <row r="14415">
      <c r="A14415">
        <v>13148</v>
      </c>
      <c r="B14415" t="str">
        <v>2014-07-21</v>
      </c>
      <c r="C14415" t="str">
        <v>Morning</v>
      </c>
      <c r="D14415">
        <v>12</v>
      </c>
      <c r="E14415" t="str">
        <f>IF(MOD(D14415,2)=0,"EVEN","ODD")</f>
        <v>EVEN</v>
      </c>
      <c r="F14415" t="str">
        <f>IF(D14415&lt;=18,"LOW (1-18)","HIGH (19-36)")</f>
        <v>LOW (1-18)</v>
      </c>
      <c r="G14415">
        <f>INT((D14415-1)/6)+1</f>
        <v>2</v>
      </c>
      <c r="H14415">
        <f>MOD(D14415-1,6)+1</f>
        <v>6</v>
      </c>
      <c r="I14415">
        <f>37-D14415</f>
        <v>25</v>
      </c>
      <c r="J14415">
        <f>ABS(D14415-D14416)</f>
        <v>3</v>
      </c>
      <c r="K14415">
        <f>AVERAGE(D14415:D14419)</f>
        <v>12</v>
      </c>
      <c r="L14415">
        <f>AVERAGE(D14415:D14434)</f>
        <v>12</v>
      </c>
      <c r="M14415">
        <f>K14415-L14415</f>
        <v>0</v>
      </c>
      <c r="N14415" t="str">
        <f>IF(K14415&gt;L14415,"HIGH ZONE BIAS",IF(K14415&lt;L14415,"LOW ZONE BIAS","EQUILIBRIUM"))</f>
        <v>EQUILIBRIUM</v>
      </c>
    </row>
    <row r="14416">
      <c r="A14416">
        <v>13147</v>
      </c>
      <c r="B14416" t="str">
        <v>2014-07-19</v>
      </c>
      <c r="C14416" t="str">
        <v>Evening</v>
      </c>
      <c r="D14416">
        <v>9</v>
      </c>
      <c r="E14416" t="str">
        <f>IF(MOD(D14416,2)=0,"EVEN","ODD")</f>
        <v>ODD</v>
      </c>
      <c r="F14416" t="str">
        <f>IF(D14416&lt;=18,"LOW (1-18)","HIGH (19-36)")</f>
        <v>LOW (1-18)</v>
      </c>
      <c r="G14416">
        <f>INT((D14416-1)/6)+1</f>
        <v>2</v>
      </c>
      <c r="H14416">
        <f>MOD(D14416-1,6)+1</f>
        <v>3</v>
      </c>
      <c r="I14416">
        <f>37-D14416</f>
        <v>28</v>
      </c>
      <c r="J14416">
        <f>ABS(D14416-D14417)</f>
        <v>22</v>
      </c>
      <c r="K14416">
        <f>AVERAGE(D14416:D14420)</f>
        <v>9</v>
      </c>
      <c r="L14416">
        <f>AVERAGE(D14416:D14435)</f>
        <v>9</v>
      </c>
      <c r="M14416">
        <f>K14416-L14416</f>
        <v>0</v>
      </c>
      <c r="N14416" t="str">
        <f>IF(K14416&gt;L14416,"HIGH ZONE BIAS",IF(K14416&lt;L14416,"LOW ZONE BIAS","EQUILIBRIUM"))</f>
        <v>EQUILIBRIUM</v>
      </c>
    </row>
    <row r="14417">
      <c r="A14417">
        <v>13146</v>
      </c>
      <c r="B14417" t="str">
        <v>2014-07-19</v>
      </c>
      <c r="C14417" t="str">
        <v>Midday</v>
      </c>
      <c r="D14417">
        <v>31</v>
      </c>
      <c r="E14417" t="str">
        <f>IF(MOD(D14417,2)=0,"EVEN","ODD")</f>
        <v>ODD</v>
      </c>
      <c r="F14417" t="str">
        <f>IF(D14417&lt;=18,"LOW (1-18)","HIGH (19-36)")</f>
        <v>HIGH (19-36)</v>
      </c>
      <c r="G14417">
        <f>INT((D14417-1)/6)+1</f>
        <v>6</v>
      </c>
      <c r="H14417">
        <f>MOD(D14417-1,6)+1</f>
        <v>1</v>
      </c>
      <c r="I14417">
        <f>37-D14417</f>
        <v>6</v>
      </c>
      <c r="J14417">
        <f>ABS(D14417-D14418)</f>
        <v>4</v>
      </c>
      <c r="K14417">
        <f>AVERAGE(D14417:D14421)</f>
        <v>31</v>
      </c>
      <c r="L14417">
        <f>AVERAGE(D14417:D14436)</f>
        <v>31</v>
      </c>
      <c r="M14417">
        <f>K14417-L14417</f>
        <v>0</v>
      </c>
      <c r="N14417" t="str">
        <f>IF(K14417&gt;L14417,"HIGH ZONE BIAS",IF(K14417&lt;L14417,"LOW ZONE BIAS","EQUILIBRIUM"))</f>
        <v>EQUILIBRIUM</v>
      </c>
    </row>
    <row r="14418">
      <c r="A14418">
        <v>13145</v>
      </c>
      <c r="B14418" t="str">
        <v>2014-07-19</v>
      </c>
      <c r="C14418" t="str">
        <v>Morning</v>
      </c>
      <c r="D14418">
        <v>27</v>
      </c>
      <c r="E14418" t="str">
        <f>IF(MOD(D14418,2)=0,"EVEN","ODD")</f>
        <v>ODD</v>
      </c>
      <c r="F14418" t="str">
        <f>IF(D14418&lt;=18,"LOW (1-18)","HIGH (19-36)")</f>
        <v>HIGH (19-36)</v>
      </c>
      <c r="G14418">
        <f>INT((D14418-1)/6)+1</f>
        <v>5</v>
      </c>
      <c r="H14418">
        <f>MOD(D14418-1,6)+1</f>
        <v>3</v>
      </c>
      <c r="I14418">
        <f>37-D14418</f>
        <v>10</v>
      </c>
      <c r="J14418">
        <f>ABS(D14418-D14419)</f>
        <v>22</v>
      </c>
      <c r="K14418">
        <f>AVERAGE(D14418:D14422)</f>
        <v>27</v>
      </c>
      <c r="L14418">
        <f>AVERAGE(D14418:D14437)</f>
        <v>27</v>
      </c>
      <c r="M14418">
        <f>K14418-L14418</f>
        <v>0</v>
      </c>
      <c r="N14418" t="str">
        <f>IF(K14418&gt;L14418,"HIGH ZONE BIAS",IF(K14418&lt;L14418,"LOW ZONE BIAS","EQUILIBRIUM"))</f>
        <v>EQUILIBRIUM</v>
      </c>
    </row>
    <row r="14419">
      <c r="A14419">
        <v>13144</v>
      </c>
      <c r="B14419" t="str">
        <v>2014-07-18</v>
      </c>
      <c r="C14419" t="str">
        <v>Evening</v>
      </c>
      <c r="D14419">
        <v>5</v>
      </c>
      <c r="E14419" t="str">
        <f>IF(MOD(D14419,2)=0,"EVEN","ODD")</f>
        <v>ODD</v>
      </c>
      <c r="F14419" t="str">
        <f>IF(D14419&lt;=18,"LOW (1-18)","HIGH (19-36)")</f>
        <v>LOW (1-18)</v>
      </c>
      <c r="G14419">
        <f>INT((D14419-1)/6)+1</f>
        <v>1</v>
      </c>
      <c r="H14419">
        <f>MOD(D14419-1,6)+1</f>
        <v>5</v>
      </c>
      <c r="I14419">
        <f>37-D14419</f>
        <v>32</v>
      </c>
      <c r="J14419">
        <f>ABS(D14419-D14420)</f>
        <v>10</v>
      </c>
      <c r="K14419">
        <f>AVERAGE(D14419:D14423)</f>
        <v>5</v>
      </c>
      <c r="L14419">
        <f>AVERAGE(D14419:D14438)</f>
        <v>5</v>
      </c>
      <c r="M14419">
        <f>K14419-L14419</f>
        <v>0</v>
      </c>
      <c r="N14419" t="str">
        <f>IF(K14419&gt;L14419,"HIGH ZONE BIAS",IF(K14419&lt;L14419,"LOW ZONE BIAS","EQUILIBRIUM"))</f>
        <v>EQUILIBRIUM</v>
      </c>
    </row>
    <row r="14420">
      <c r="A14420">
        <v>13143</v>
      </c>
      <c r="B14420" t="str">
        <v>2014-07-18</v>
      </c>
      <c r="C14420" t="str">
        <v>Midday</v>
      </c>
      <c r="D14420">
        <v>15</v>
      </c>
      <c r="E14420" t="str">
        <f>IF(MOD(D14420,2)=0,"EVEN","ODD")</f>
        <v>ODD</v>
      </c>
      <c r="F14420" t="str">
        <f>IF(D14420&lt;=18,"LOW (1-18)","HIGH (19-36)")</f>
        <v>LOW (1-18)</v>
      </c>
      <c r="G14420">
        <f>INT((D14420-1)/6)+1</f>
        <v>3</v>
      </c>
      <c r="H14420">
        <f>MOD(D14420-1,6)+1</f>
        <v>3</v>
      </c>
      <c r="I14420">
        <f>37-D14420</f>
        <v>22</v>
      </c>
      <c r="J14420">
        <f>ABS(D14420-D14421)</f>
        <v>11</v>
      </c>
      <c r="K14420">
        <f>AVERAGE(D14420:D14424)</f>
        <v>15</v>
      </c>
      <c r="L14420">
        <f>AVERAGE(D14420:D14439)</f>
        <v>15</v>
      </c>
      <c r="M14420">
        <f>K14420-L14420</f>
        <v>0</v>
      </c>
      <c r="N14420" t="str">
        <f>IF(K14420&gt;L14420,"HIGH ZONE BIAS",IF(K14420&lt;L14420,"LOW ZONE BIAS","EQUILIBRIUM"))</f>
        <v>EQUILIBRIUM</v>
      </c>
    </row>
    <row r="14421">
      <c r="A14421">
        <v>13142</v>
      </c>
      <c r="B14421" t="str">
        <v>2014-07-18</v>
      </c>
      <c r="C14421" t="str">
        <v>Morning</v>
      </c>
      <c r="D14421">
        <v>26</v>
      </c>
      <c r="E14421" t="str">
        <f>IF(MOD(D14421,2)=0,"EVEN","ODD")</f>
        <v>EVEN</v>
      </c>
      <c r="F14421" t="str">
        <f>IF(D14421&lt;=18,"LOW (1-18)","HIGH (19-36)")</f>
        <v>HIGH (19-36)</v>
      </c>
      <c r="G14421">
        <f>INT((D14421-1)/6)+1</f>
        <v>5</v>
      </c>
      <c r="H14421">
        <f>MOD(D14421-1,6)+1</f>
        <v>2</v>
      </c>
      <c r="I14421">
        <f>37-D14421</f>
        <v>11</v>
      </c>
      <c r="J14421">
        <f>ABS(D14421-D14422)</f>
        <v>6</v>
      </c>
      <c r="K14421">
        <f>AVERAGE(D14421:D14425)</f>
        <v>26</v>
      </c>
      <c r="L14421">
        <f>AVERAGE(D14421:D14440)</f>
        <v>26</v>
      </c>
      <c r="M14421">
        <f>K14421-L14421</f>
        <v>0</v>
      </c>
      <c r="N14421" t="str">
        <f>IF(K14421&gt;L14421,"HIGH ZONE BIAS",IF(K14421&lt;L14421,"LOW ZONE BIAS","EQUILIBRIUM"))</f>
        <v>EQUILIBRIUM</v>
      </c>
    </row>
    <row r="14422">
      <c r="A14422">
        <v>13141</v>
      </c>
      <c r="B14422" t="str">
        <v>2014-07-17</v>
      </c>
      <c r="C14422" t="str">
        <v>Evening</v>
      </c>
      <c r="D14422">
        <v>32</v>
      </c>
      <c r="E14422" t="str">
        <f>IF(MOD(D14422,2)=0,"EVEN","ODD")</f>
        <v>EVEN</v>
      </c>
      <c r="F14422" t="str">
        <f>IF(D14422&lt;=18,"LOW (1-18)","HIGH (19-36)")</f>
        <v>HIGH (19-36)</v>
      </c>
      <c r="G14422">
        <f>INT((D14422-1)/6)+1</f>
        <v>6</v>
      </c>
      <c r="H14422">
        <f>MOD(D14422-1,6)+1</f>
        <v>2</v>
      </c>
      <c r="I14422">
        <f>37-D14422</f>
        <v>5</v>
      </c>
      <c r="J14422">
        <f>ABS(D14422-D14423)</f>
        <v>11</v>
      </c>
      <c r="K14422">
        <f>AVERAGE(D14422:D14426)</f>
        <v>32</v>
      </c>
      <c r="L14422">
        <f>AVERAGE(D14422:D14441)</f>
        <v>32</v>
      </c>
      <c r="M14422">
        <f>K14422-L14422</f>
        <v>0</v>
      </c>
      <c r="N14422" t="str">
        <f>IF(K14422&gt;L14422,"HIGH ZONE BIAS",IF(K14422&lt;L14422,"LOW ZONE BIAS","EQUILIBRIUM"))</f>
        <v>EQUILIBRIUM</v>
      </c>
    </row>
    <row r="14423">
      <c r="A14423">
        <v>13140</v>
      </c>
      <c r="B14423" t="str">
        <v>2014-07-17</v>
      </c>
      <c r="C14423" t="str">
        <v>Midday</v>
      </c>
      <c r="D14423">
        <v>21</v>
      </c>
      <c r="E14423" t="str">
        <f>IF(MOD(D14423,2)=0,"EVEN","ODD")</f>
        <v>ODD</v>
      </c>
      <c r="F14423" t="str">
        <f>IF(D14423&lt;=18,"LOW (1-18)","HIGH (19-36)")</f>
        <v>HIGH (19-36)</v>
      </c>
      <c r="G14423">
        <f>INT((D14423-1)/6)+1</f>
        <v>4</v>
      </c>
      <c r="H14423">
        <f>MOD(D14423-1,6)+1</f>
        <v>3</v>
      </c>
      <c r="I14423">
        <f>37-D14423</f>
        <v>16</v>
      </c>
      <c r="J14423">
        <f>ABS(D14423-D14424)</f>
        <v>13</v>
      </c>
      <c r="K14423">
        <f>AVERAGE(D14423:D14427)</f>
        <v>21</v>
      </c>
      <c r="L14423">
        <f>AVERAGE(D14423:D14442)</f>
        <v>21</v>
      </c>
      <c r="M14423">
        <f>K14423-L14423</f>
        <v>0</v>
      </c>
      <c r="N14423" t="str">
        <f>IF(K14423&gt;L14423,"HIGH ZONE BIAS",IF(K14423&lt;L14423,"LOW ZONE BIAS","EQUILIBRIUM"))</f>
        <v>EQUILIBRIUM</v>
      </c>
    </row>
    <row r="14424">
      <c r="A14424">
        <v>13139</v>
      </c>
      <c r="B14424" t="str">
        <v>2014-07-17</v>
      </c>
      <c r="C14424" t="str">
        <v>Morning</v>
      </c>
      <c r="D14424">
        <v>34</v>
      </c>
      <c r="E14424" t="str">
        <f>IF(MOD(D14424,2)=0,"EVEN","ODD")</f>
        <v>EVEN</v>
      </c>
      <c r="F14424" t="str">
        <f>IF(D14424&lt;=18,"LOW (1-18)","HIGH (19-36)")</f>
        <v>HIGH (19-36)</v>
      </c>
      <c r="G14424">
        <f>INT((D14424-1)/6)+1</f>
        <v>6</v>
      </c>
      <c r="H14424">
        <f>MOD(D14424-1,6)+1</f>
        <v>4</v>
      </c>
      <c r="I14424">
        <f>37-D14424</f>
        <v>3</v>
      </c>
      <c r="J14424">
        <f>ABS(D14424-D14425)</f>
        <v>15</v>
      </c>
      <c r="K14424">
        <f>AVERAGE(D14424:D14428)</f>
        <v>34</v>
      </c>
      <c r="L14424">
        <f>AVERAGE(D14424:D14443)</f>
        <v>34</v>
      </c>
      <c r="M14424">
        <f>K14424-L14424</f>
        <v>0</v>
      </c>
      <c r="N14424" t="str">
        <f>IF(K14424&gt;L14424,"HIGH ZONE BIAS",IF(K14424&lt;L14424,"LOW ZONE BIAS","EQUILIBRIUM"))</f>
        <v>EQUILIBRIUM</v>
      </c>
    </row>
    <row r="14425">
      <c r="A14425">
        <v>13138</v>
      </c>
      <c r="B14425" t="str">
        <v>2014-07-16</v>
      </c>
      <c r="C14425" t="str">
        <v>Evening</v>
      </c>
      <c r="D14425">
        <v>19</v>
      </c>
      <c r="E14425" t="str">
        <f>IF(MOD(D14425,2)=0,"EVEN","ODD")</f>
        <v>ODD</v>
      </c>
      <c r="F14425" t="str">
        <f>IF(D14425&lt;=18,"LOW (1-18)","HIGH (19-36)")</f>
        <v>HIGH (19-36)</v>
      </c>
      <c r="G14425">
        <f>INT((D14425-1)/6)+1</f>
        <v>4</v>
      </c>
      <c r="H14425">
        <f>MOD(D14425-1,6)+1</f>
        <v>1</v>
      </c>
      <c r="I14425">
        <f>37-D14425</f>
        <v>18</v>
      </c>
      <c r="J14425">
        <f>ABS(D14425-D14426)</f>
        <v>17</v>
      </c>
      <c r="K14425">
        <f>AVERAGE(D14425:D14429)</f>
        <v>19</v>
      </c>
      <c r="L14425">
        <f>AVERAGE(D14425:D14444)</f>
        <v>19</v>
      </c>
      <c r="M14425">
        <f>K14425-L14425</f>
        <v>0</v>
      </c>
      <c r="N14425" t="str">
        <f>IF(K14425&gt;L14425,"HIGH ZONE BIAS",IF(K14425&lt;L14425,"LOW ZONE BIAS","EQUILIBRIUM"))</f>
        <v>EQUILIBRIUM</v>
      </c>
    </row>
    <row r="14426">
      <c r="A14426">
        <v>13137</v>
      </c>
      <c r="B14426" t="str">
        <v>2014-07-16</v>
      </c>
      <c r="C14426" t="str">
        <v>Midday</v>
      </c>
      <c r="D14426">
        <v>36</v>
      </c>
      <c r="E14426" t="str">
        <f>IF(MOD(D14426,2)=0,"EVEN","ODD")</f>
        <v>EVEN</v>
      </c>
      <c r="F14426" t="str">
        <f>IF(D14426&lt;=18,"LOW (1-18)","HIGH (19-36)")</f>
        <v>HIGH (19-36)</v>
      </c>
      <c r="G14426">
        <f>INT((D14426-1)/6)+1</f>
        <v>6</v>
      </c>
      <c r="H14426">
        <f>MOD(D14426-1,6)+1</f>
        <v>6</v>
      </c>
      <c r="I14426">
        <f>37-D14426</f>
        <v>1</v>
      </c>
      <c r="J14426">
        <f>ABS(D14426-D14427)</f>
        <v>16</v>
      </c>
      <c r="K14426">
        <f>AVERAGE(D14426:D14430)</f>
        <v>36</v>
      </c>
      <c r="L14426">
        <f>AVERAGE(D14426:D14445)</f>
        <v>36</v>
      </c>
      <c r="M14426">
        <f>K14426-L14426</f>
        <v>0</v>
      </c>
      <c r="N14426" t="str">
        <f>IF(K14426&gt;L14426,"HIGH ZONE BIAS",IF(K14426&lt;L14426,"LOW ZONE BIAS","EQUILIBRIUM"))</f>
        <v>EQUILIBRIUM</v>
      </c>
    </row>
    <row r="14427">
      <c r="A14427">
        <v>13136</v>
      </c>
      <c r="B14427" t="str">
        <v>2014-07-16</v>
      </c>
      <c r="C14427" t="str">
        <v>Morning</v>
      </c>
      <c r="D14427">
        <v>20</v>
      </c>
      <c r="E14427" t="str">
        <f>IF(MOD(D14427,2)=0,"EVEN","ODD")</f>
        <v>EVEN</v>
      </c>
      <c r="F14427" t="str">
        <f>IF(D14427&lt;=18,"LOW (1-18)","HIGH (19-36)")</f>
        <v>HIGH (19-36)</v>
      </c>
      <c r="G14427">
        <f>INT((D14427-1)/6)+1</f>
        <v>4</v>
      </c>
      <c r="H14427">
        <f>MOD(D14427-1,6)+1</f>
        <v>2</v>
      </c>
      <c r="I14427">
        <f>37-D14427</f>
        <v>17</v>
      </c>
      <c r="J14427">
        <f>ABS(D14427-D14428)</f>
        <v>16</v>
      </c>
      <c r="K14427">
        <f>AVERAGE(D14427:D14431)</f>
        <v>20</v>
      </c>
      <c r="L14427">
        <f>AVERAGE(D14427:D14446)</f>
        <v>20</v>
      </c>
      <c r="M14427">
        <f>K14427-L14427</f>
        <v>0</v>
      </c>
      <c r="N14427" t="str">
        <f>IF(K14427&gt;L14427,"HIGH ZONE BIAS",IF(K14427&lt;L14427,"LOW ZONE BIAS","EQUILIBRIUM"))</f>
        <v>EQUILIBRIUM</v>
      </c>
    </row>
    <row r="14428">
      <c r="A14428">
        <v>13135</v>
      </c>
      <c r="B14428" t="str">
        <v>2014-07-15</v>
      </c>
      <c r="C14428" t="str">
        <v>Evening</v>
      </c>
      <c r="D14428">
        <v>4</v>
      </c>
      <c r="E14428" t="str">
        <f>IF(MOD(D14428,2)=0,"EVEN","ODD")</f>
        <v>EVEN</v>
      </c>
      <c r="F14428" t="str">
        <f>IF(D14428&lt;=18,"LOW (1-18)","HIGH (19-36)")</f>
        <v>LOW (1-18)</v>
      </c>
      <c r="G14428">
        <f>INT((D14428-1)/6)+1</f>
        <v>1</v>
      </c>
      <c r="H14428">
        <f>MOD(D14428-1,6)+1</f>
        <v>4</v>
      </c>
      <c r="I14428">
        <f>37-D14428</f>
        <v>33</v>
      </c>
      <c r="J14428">
        <f>ABS(D14428-D14429)</f>
        <v>2</v>
      </c>
      <c r="K14428">
        <f>AVERAGE(D14428:D14432)</f>
        <v>4</v>
      </c>
      <c r="L14428">
        <f>AVERAGE(D14428:D14447)</f>
        <v>4</v>
      </c>
      <c r="M14428">
        <f>K14428-L14428</f>
        <v>0</v>
      </c>
      <c r="N14428" t="str">
        <f>IF(K14428&gt;L14428,"HIGH ZONE BIAS",IF(K14428&lt;L14428,"LOW ZONE BIAS","EQUILIBRIUM"))</f>
        <v>EQUILIBRIUM</v>
      </c>
    </row>
    <row r="14429">
      <c r="A14429">
        <v>13134</v>
      </c>
      <c r="B14429" t="str">
        <v>2014-07-15</v>
      </c>
      <c r="C14429" t="str">
        <v>Midday</v>
      </c>
      <c r="D14429">
        <v>2</v>
      </c>
      <c r="E14429" t="str">
        <f>IF(MOD(D14429,2)=0,"EVEN","ODD")</f>
        <v>EVEN</v>
      </c>
      <c r="F14429" t="str">
        <f>IF(D14429&lt;=18,"LOW (1-18)","HIGH (19-36)")</f>
        <v>LOW (1-18)</v>
      </c>
      <c r="G14429">
        <f>INT((D14429-1)/6)+1</f>
        <v>1</v>
      </c>
      <c r="H14429">
        <f>MOD(D14429-1,6)+1</f>
        <v>2</v>
      </c>
      <c r="I14429">
        <f>37-D14429</f>
        <v>35</v>
      </c>
      <c r="J14429">
        <f>ABS(D14429-D14430)</f>
        <v>13</v>
      </c>
      <c r="K14429">
        <f>AVERAGE(D14429:D14433)</f>
        <v>2</v>
      </c>
      <c r="L14429">
        <f>AVERAGE(D14429:D14448)</f>
        <v>2</v>
      </c>
      <c r="M14429">
        <f>K14429-L14429</f>
        <v>0</v>
      </c>
      <c r="N14429" t="str">
        <f>IF(K14429&gt;L14429,"HIGH ZONE BIAS",IF(K14429&lt;L14429,"LOW ZONE BIAS","EQUILIBRIUM"))</f>
        <v>EQUILIBRIUM</v>
      </c>
    </row>
    <row r="14430">
      <c r="A14430">
        <v>13133</v>
      </c>
      <c r="B14430" t="str">
        <v>2014-07-15</v>
      </c>
      <c r="C14430" t="str">
        <v>Morning</v>
      </c>
      <c r="D14430">
        <v>15</v>
      </c>
      <c r="E14430" t="str">
        <f>IF(MOD(D14430,2)=0,"EVEN","ODD")</f>
        <v>ODD</v>
      </c>
      <c r="F14430" t="str">
        <f>IF(D14430&lt;=18,"LOW (1-18)","HIGH (19-36)")</f>
        <v>LOW (1-18)</v>
      </c>
      <c r="G14430">
        <f>INT((D14430-1)/6)+1</f>
        <v>3</v>
      </c>
      <c r="H14430">
        <f>MOD(D14430-1,6)+1</f>
        <v>3</v>
      </c>
      <c r="I14430">
        <f>37-D14430</f>
        <v>22</v>
      </c>
      <c r="J14430">
        <f>ABS(D14430-D14431)</f>
        <v>14</v>
      </c>
      <c r="K14430">
        <f>AVERAGE(D14430:D14434)</f>
        <v>15</v>
      </c>
      <c r="L14430">
        <f>AVERAGE(D14430:D14449)</f>
        <v>15</v>
      </c>
      <c r="M14430">
        <f>K14430-L14430</f>
        <v>0</v>
      </c>
      <c r="N14430" t="str">
        <f>IF(K14430&gt;L14430,"HIGH ZONE BIAS",IF(K14430&lt;L14430,"LOW ZONE BIAS","EQUILIBRIUM"))</f>
        <v>EQUILIBRIUM</v>
      </c>
    </row>
    <row r="14431">
      <c r="A14431">
        <v>13132</v>
      </c>
      <c r="B14431" t="str">
        <v>2014-07-14</v>
      </c>
      <c r="C14431" t="str">
        <v>Evening</v>
      </c>
      <c r="D14431">
        <v>1</v>
      </c>
      <c r="E14431" t="str">
        <f>IF(MOD(D14431,2)=0,"EVEN","ODD")</f>
        <v>ODD</v>
      </c>
      <c r="F14431" t="str">
        <f>IF(D14431&lt;=18,"LOW (1-18)","HIGH (19-36)")</f>
        <v>LOW (1-18)</v>
      </c>
      <c r="G14431">
        <f>INT((D14431-1)/6)+1</f>
        <v>1</v>
      </c>
      <c r="H14431">
        <f>MOD(D14431-1,6)+1</f>
        <v>1</v>
      </c>
      <c r="I14431">
        <f>37-D14431</f>
        <v>36</v>
      </c>
      <c r="J14431">
        <f>ABS(D14431-D14432)</f>
        <v>35</v>
      </c>
      <c r="K14431">
        <f>AVERAGE(D14431:D14435)</f>
        <v>1</v>
      </c>
      <c r="L14431">
        <f>AVERAGE(D14431:D14450)</f>
        <v>1</v>
      </c>
      <c r="M14431">
        <f>K14431-L14431</f>
        <v>0</v>
      </c>
      <c r="N14431" t="str">
        <f>IF(K14431&gt;L14431,"HIGH ZONE BIAS",IF(K14431&lt;L14431,"LOW ZONE BIAS","EQUILIBRIUM"))</f>
        <v>EQUILIBRIUM</v>
      </c>
    </row>
    <row r="14432">
      <c r="A14432">
        <v>13131</v>
      </c>
      <c r="B14432" t="str">
        <v>2014-07-14</v>
      </c>
      <c r="C14432" t="str">
        <v>Midday</v>
      </c>
      <c r="D14432">
        <v>36</v>
      </c>
      <c r="E14432" t="str">
        <f>IF(MOD(D14432,2)=0,"EVEN","ODD")</f>
        <v>EVEN</v>
      </c>
      <c r="F14432" t="str">
        <f>IF(D14432&lt;=18,"LOW (1-18)","HIGH (19-36)")</f>
        <v>HIGH (19-36)</v>
      </c>
      <c r="G14432">
        <f>INT((D14432-1)/6)+1</f>
        <v>6</v>
      </c>
      <c r="H14432">
        <f>MOD(D14432-1,6)+1</f>
        <v>6</v>
      </c>
      <c r="I14432">
        <f>37-D14432</f>
        <v>1</v>
      </c>
      <c r="J14432">
        <f>ABS(D14432-D14433)</f>
        <v>32</v>
      </c>
      <c r="K14432">
        <f>AVERAGE(D14432:D14436)</f>
        <v>36</v>
      </c>
      <c r="L14432">
        <f>AVERAGE(D14432:D14451)</f>
        <v>36</v>
      </c>
      <c r="M14432">
        <f>K14432-L14432</f>
        <v>0</v>
      </c>
      <c r="N14432" t="str">
        <f>IF(K14432&gt;L14432,"HIGH ZONE BIAS",IF(K14432&lt;L14432,"LOW ZONE BIAS","EQUILIBRIUM"))</f>
        <v>EQUILIBRIUM</v>
      </c>
    </row>
    <row r="14433">
      <c r="A14433">
        <v>13130</v>
      </c>
      <c r="B14433" t="str">
        <v>2014-07-14</v>
      </c>
      <c r="C14433" t="str">
        <v>Morning</v>
      </c>
      <c r="D14433">
        <v>4</v>
      </c>
      <c r="E14433" t="str">
        <f>IF(MOD(D14433,2)=0,"EVEN","ODD")</f>
        <v>EVEN</v>
      </c>
      <c r="F14433" t="str">
        <f>IF(D14433&lt;=18,"LOW (1-18)","HIGH (19-36)")</f>
        <v>LOW (1-18)</v>
      </c>
      <c r="G14433">
        <f>INT((D14433-1)/6)+1</f>
        <v>1</v>
      </c>
      <c r="H14433">
        <f>MOD(D14433-1,6)+1</f>
        <v>4</v>
      </c>
      <c r="I14433">
        <f>37-D14433</f>
        <v>33</v>
      </c>
      <c r="J14433">
        <f>ABS(D14433-D14434)</f>
        <v>3</v>
      </c>
      <c r="K14433">
        <f>AVERAGE(D14433:D14437)</f>
        <v>4</v>
      </c>
      <c r="L14433">
        <f>AVERAGE(D14433:D14452)</f>
        <v>4</v>
      </c>
      <c r="M14433">
        <f>K14433-L14433</f>
        <v>0</v>
      </c>
      <c r="N14433" t="str">
        <f>IF(K14433&gt;L14433,"HIGH ZONE BIAS",IF(K14433&lt;L14433,"LOW ZONE BIAS","EQUILIBRIUM"))</f>
        <v>EQUILIBRIUM</v>
      </c>
    </row>
    <row r="14434">
      <c r="A14434">
        <v>13129</v>
      </c>
      <c r="B14434" t="str">
        <v>2014-07-12</v>
      </c>
      <c r="C14434" t="str">
        <v>Evening</v>
      </c>
      <c r="D14434">
        <v>1</v>
      </c>
      <c r="E14434" t="str">
        <f>IF(MOD(D14434,2)=0,"EVEN","ODD")</f>
        <v>ODD</v>
      </c>
      <c r="F14434" t="str">
        <f>IF(D14434&lt;=18,"LOW (1-18)","HIGH (19-36)")</f>
        <v>LOW (1-18)</v>
      </c>
      <c r="G14434">
        <f>INT((D14434-1)/6)+1</f>
        <v>1</v>
      </c>
      <c r="H14434">
        <f>MOD(D14434-1,6)+1</f>
        <v>1</v>
      </c>
      <c r="I14434">
        <f>37-D14434</f>
        <v>36</v>
      </c>
      <c r="J14434">
        <f>ABS(D14434-D14435)</f>
        <v>12</v>
      </c>
      <c r="K14434">
        <f>AVERAGE(D14434:D14438)</f>
        <v>1</v>
      </c>
      <c r="L14434">
        <f>AVERAGE(D14434:D14453)</f>
        <v>1</v>
      </c>
      <c r="M14434">
        <f>K14434-L14434</f>
        <v>0</v>
      </c>
      <c r="N14434" t="str">
        <f>IF(K14434&gt;L14434,"HIGH ZONE BIAS",IF(K14434&lt;L14434,"LOW ZONE BIAS","EQUILIBRIUM"))</f>
        <v>EQUILIBRIUM</v>
      </c>
    </row>
    <row r="14435">
      <c r="A14435">
        <v>13128</v>
      </c>
      <c r="B14435" t="str">
        <v>2014-07-12</v>
      </c>
      <c r="C14435" t="str">
        <v>Midday</v>
      </c>
      <c r="D14435">
        <v>13</v>
      </c>
      <c r="E14435" t="str">
        <f>IF(MOD(D14435,2)=0,"EVEN","ODD")</f>
        <v>ODD</v>
      </c>
      <c r="F14435" t="str">
        <f>IF(D14435&lt;=18,"LOW (1-18)","HIGH (19-36)")</f>
        <v>LOW (1-18)</v>
      </c>
      <c r="G14435">
        <f>INT((D14435-1)/6)+1</f>
        <v>3</v>
      </c>
      <c r="H14435">
        <f>MOD(D14435-1,6)+1</f>
        <v>1</v>
      </c>
      <c r="I14435">
        <f>37-D14435</f>
        <v>24</v>
      </c>
      <c r="J14435">
        <f>ABS(D14435-D14436)</f>
        <v>13</v>
      </c>
      <c r="K14435">
        <f>AVERAGE(D14435:D14439)</f>
        <v>13</v>
      </c>
      <c r="L14435">
        <f>AVERAGE(D14435:D14454)</f>
        <v>13</v>
      </c>
      <c r="M14435">
        <f>K14435-L14435</f>
        <v>0</v>
      </c>
      <c r="N14435" t="str">
        <f>IF(K14435&gt;L14435,"HIGH ZONE BIAS",IF(K14435&lt;L14435,"LOW ZONE BIAS","EQUILIBRIUM"))</f>
        <v>EQUILIBRIUM</v>
      </c>
    </row>
    <row r="14436">
      <c r="A14436">
        <v>13127</v>
      </c>
      <c r="B14436" t="str">
        <v>2014-07-12</v>
      </c>
      <c r="C14436" t="str">
        <v>Morning</v>
      </c>
      <c r="D14436">
        <v>26</v>
      </c>
      <c r="E14436" t="str">
        <f>IF(MOD(D14436,2)=0,"EVEN","ODD")</f>
        <v>EVEN</v>
      </c>
      <c r="F14436" t="str">
        <f>IF(D14436&lt;=18,"LOW (1-18)","HIGH (19-36)")</f>
        <v>HIGH (19-36)</v>
      </c>
      <c r="G14436">
        <f>INT((D14436-1)/6)+1</f>
        <v>5</v>
      </c>
      <c r="H14436">
        <f>MOD(D14436-1,6)+1</f>
        <v>2</v>
      </c>
      <c r="I14436">
        <f>37-D14436</f>
        <v>11</v>
      </c>
      <c r="J14436">
        <f>ABS(D14436-D14437)</f>
        <v>2</v>
      </c>
      <c r="K14436">
        <f>AVERAGE(D14436:D14440)</f>
        <v>26</v>
      </c>
      <c r="L14436">
        <f>AVERAGE(D14436:D14455)</f>
        <v>26</v>
      </c>
      <c r="M14436">
        <f>K14436-L14436</f>
        <v>0</v>
      </c>
      <c r="N14436" t="str">
        <f>IF(K14436&gt;L14436,"HIGH ZONE BIAS",IF(K14436&lt;L14436,"LOW ZONE BIAS","EQUILIBRIUM"))</f>
        <v>EQUILIBRIUM</v>
      </c>
    </row>
    <row r="14437">
      <c r="A14437">
        <v>13126</v>
      </c>
      <c r="B14437" t="str">
        <v>2014-07-11</v>
      </c>
      <c r="C14437" t="str">
        <v>Evening</v>
      </c>
      <c r="D14437">
        <v>28</v>
      </c>
      <c r="E14437" t="str">
        <f>IF(MOD(D14437,2)=0,"EVEN","ODD")</f>
        <v>EVEN</v>
      </c>
      <c r="F14437" t="str">
        <f>IF(D14437&lt;=18,"LOW (1-18)","HIGH (19-36)")</f>
        <v>HIGH (19-36)</v>
      </c>
      <c r="G14437">
        <f>INT((D14437-1)/6)+1</f>
        <v>5</v>
      </c>
      <c r="H14437">
        <f>MOD(D14437-1,6)+1</f>
        <v>4</v>
      </c>
      <c r="I14437">
        <f>37-D14437</f>
        <v>9</v>
      </c>
      <c r="J14437">
        <f>ABS(D14437-D14438)</f>
        <v>8</v>
      </c>
      <c r="K14437">
        <f>AVERAGE(D14437:D14441)</f>
        <v>28</v>
      </c>
      <c r="L14437">
        <f>AVERAGE(D14437:D14456)</f>
        <v>28</v>
      </c>
      <c r="M14437">
        <f>K14437-L14437</f>
        <v>0</v>
      </c>
      <c r="N14437" t="str">
        <f>IF(K14437&gt;L14437,"HIGH ZONE BIAS",IF(K14437&lt;L14437,"LOW ZONE BIAS","EQUILIBRIUM"))</f>
        <v>EQUILIBRIUM</v>
      </c>
    </row>
    <row r="14438">
      <c r="A14438">
        <v>13125</v>
      </c>
      <c r="B14438" t="str">
        <v>2014-07-11</v>
      </c>
      <c r="C14438" t="str">
        <v>Midday</v>
      </c>
      <c r="D14438">
        <v>20</v>
      </c>
      <c r="E14438" t="str">
        <f>IF(MOD(D14438,2)=0,"EVEN","ODD")</f>
        <v>EVEN</v>
      </c>
      <c r="F14438" t="str">
        <f>IF(D14438&lt;=18,"LOW (1-18)","HIGH (19-36)")</f>
        <v>HIGH (19-36)</v>
      </c>
      <c r="G14438">
        <f>INT((D14438-1)/6)+1</f>
        <v>4</v>
      </c>
      <c r="H14438">
        <f>MOD(D14438-1,6)+1</f>
        <v>2</v>
      </c>
      <c r="I14438">
        <f>37-D14438</f>
        <v>17</v>
      </c>
      <c r="J14438">
        <f>ABS(D14438-D14439)</f>
        <v>13</v>
      </c>
      <c r="K14438">
        <f>AVERAGE(D14438:D14442)</f>
        <v>20</v>
      </c>
      <c r="L14438">
        <f>AVERAGE(D14438:D14457)</f>
        <v>20</v>
      </c>
      <c r="M14438">
        <f>K14438-L14438</f>
        <v>0</v>
      </c>
      <c r="N14438" t="str">
        <f>IF(K14438&gt;L14438,"HIGH ZONE BIAS",IF(K14438&lt;L14438,"LOW ZONE BIAS","EQUILIBRIUM"))</f>
        <v>EQUILIBRIUM</v>
      </c>
    </row>
    <row r="14439">
      <c r="A14439">
        <v>13124</v>
      </c>
      <c r="B14439" t="str">
        <v>2014-07-11</v>
      </c>
      <c r="C14439" t="str">
        <v>Morning</v>
      </c>
      <c r="D14439">
        <v>7</v>
      </c>
      <c r="E14439" t="str">
        <f>IF(MOD(D14439,2)=0,"EVEN","ODD")</f>
        <v>ODD</v>
      </c>
      <c r="F14439" t="str">
        <f>IF(D14439&lt;=18,"LOW (1-18)","HIGH (19-36)")</f>
        <v>LOW (1-18)</v>
      </c>
      <c r="G14439">
        <f>INT((D14439-1)/6)+1</f>
        <v>2</v>
      </c>
      <c r="H14439">
        <f>MOD(D14439-1,6)+1</f>
        <v>1</v>
      </c>
      <c r="I14439">
        <f>37-D14439</f>
        <v>30</v>
      </c>
      <c r="J14439">
        <f>ABS(D14439-D14440)</f>
        <v>10</v>
      </c>
      <c r="K14439">
        <f>AVERAGE(D14439:D14443)</f>
        <v>7</v>
      </c>
      <c r="L14439">
        <f>AVERAGE(D14439:D14458)</f>
        <v>7</v>
      </c>
      <c r="M14439">
        <f>K14439-L14439</f>
        <v>0</v>
      </c>
      <c r="N14439" t="str">
        <f>IF(K14439&gt;L14439,"HIGH ZONE BIAS",IF(K14439&lt;L14439,"LOW ZONE BIAS","EQUILIBRIUM"))</f>
        <v>EQUILIBRIUM</v>
      </c>
    </row>
    <row r="14440">
      <c r="A14440">
        <v>13123</v>
      </c>
      <c r="B14440" t="str">
        <v>2014-07-10</v>
      </c>
      <c r="C14440" t="str">
        <v>Evening</v>
      </c>
      <c r="D14440">
        <v>17</v>
      </c>
      <c r="E14440" t="str">
        <f>IF(MOD(D14440,2)=0,"EVEN","ODD")</f>
        <v>ODD</v>
      </c>
      <c r="F14440" t="str">
        <f>IF(D14440&lt;=18,"LOW (1-18)","HIGH (19-36)")</f>
        <v>LOW (1-18)</v>
      </c>
      <c r="G14440">
        <f>INT((D14440-1)/6)+1</f>
        <v>3</v>
      </c>
      <c r="H14440">
        <f>MOD(D14440-1,6)+1</f>
        <v>5</v>
      </c>
      <c r="I14440">
        <f>37-D14440</f>
        <v>20</v>
      </c>
      <c r="J14440">
        <f>ABS(D14440-D14441)</f>
        <v>14</v>
      </c>
      <c r="K14440">
        <f>AVERAGE(D14440:D14444)</f>
        <v>17</v>
      </c>
      <c r="L14440">
        <f>AVERAGE(D14440:D14459)</f>
        <v>17</v>
      </c>
      <c r="M14440">
        <f>K14440-L14440</f>
        <v>0</v>
      </c>
      <c r="N14440" t="str">
        <f>IF(K14440&gt;L14440,"HIGH ZONE BIAS",IF(K14440&lt;L14440,"LOW ZONE BIAS","EQUILIBRIUM"))</f>
        <v>EQUILIBRIUM</v>
      </c>
    </row>
    <row r="14441">
      <c r="A14441">
        <v>13122</v>
      </c>
      <c r="B14441" t="str">
        <v>2014-07-10</v>
      </c>
      <c r="C14441" t="str">
        <v>Midday</v>
      </c>
      <c r="D14441">
        <v>3</v>
      </c>
      <c r="E14441" t="str">
        <f>IF(MOD(D14441,2)=0,"EVEN","ODD")</f>
        <v>ODD</v>
      </c>
      <c r="F14441" t="str">
        <f>IF(D14441&lt;=18,"LOW (1-18)","HIGH (19-36)")</f>
        <v>LOW (1-18)</v>
      </c>
      <c r="G14441">
        <f>INT((D14441-1)/6)+1</f>
        <v>1</v>
      </c>
      <c r="H14441">
        <f>MOD(D14441-1,6)+1</f>
        <v>3</v>
      </c>
      <c r="I14441">
        <f>37-D14441</f>
        <v>34</v>
      </c>
      <c r="J14441">
        <f>ABS(D14441-D14442)</f>
        <v>15</v>
      </c>
      <c r="K14441">
        <f>AVERAGE(D14441:D14445)</f>
        <v>3</v>
      </c>
      <c r="L14441">
        <f>AVERAGE(D14441:D14460)</f>
        <v>3</v>
      </c>
      <c r="M14441">
        <f>K14441-L14441</f>
        <v>0</v>
      </c>
      <c r="N14441" t="str">
        <f>IF(K14441&gt;L14441,"HIGH ZONE BIAS",IF(K14441&lt;L14441,"LOW ZONE BIAS","EQUILIBRIUM"))</f>
        <v>EQUILIBRIUM</v>
      </c>
    </row>
    <row r="14442">
      <c r="A14442">
        <v>13121</v>
      </c>
      <c r="B14442" t="str">
        <v>2014-07-10</v>
      </c>
      <c r="C14442" t="str">
        <v>Morning</v>
      </c>
      <c r="D14442">
        <v>18</v>
      </c>
      <c r="E14442" t="str">
        <f>IF(MOD(D14442,2)=0,"EVEN","ODD")</f>
        <v>EVEN</v>
      </c>
      <c r="F14442" t="str">
        <f>IF(D14442&lt;=18,"LOW (1-18)","HIGH (19-36)")</f>
        <v>LOW (1-18)</v>
      </c>
      <c r="G14442">
        <f>INT((D14442-1)/6)+1</f>
        <v>3</v>
      </c>
      <c r="H14442">
        <f>MOD(D14442-1,6)+1</f>
        <v>6</v>
      </c>
      <c r="I14442">
        <f>37-D14442</f>
        <v>19</v>
      </c>
      <c r="J14442">
        <f>ABS(D14442-D14443)</f>
        <v>12</v>
      </c>
      <c r="K14442">
        <f>AVERAGE(D14442:D14446)</f>
        <v>18</v>
      </c>
      <c r="L14442">
        <f>AVERAGE(D14442:D14461)</f>
        <v>18</v>
      </c>
      <c r="M14442">
        <f>K14442-L14442</f>
        <v>0</v>
      </c>
      <c r="N14442" t="str">
        <f>IF(K14442&gt;L14442,"HIGH ZONE BIAS",IF(K14442&lt;L14442,"LOW ZONE BIAS","EQUILIBRIUM"))</f>
        <v>EQUILIBRIUM</v>
      </c>
    </row>
    <row r="14443">
      <c r="A14443">
        <v>13120</v>
      </c>
      <c r="B14443" t="str">
        <v>2014-07-09</v>
      </c>
      <c r="C14443" t="str">
        <v>Evening</v>
      </c>
      <c r="D14443">
        <v>6</v>
      </c>
      <c r="E14443" t="str">
        <f>IF(MOD(D14443,2)=0,"EVEN","ODD")</f>
        <v>EVEN</v>
      </c>
      <c r="F14443" t="str">
        <f>IF(D14443&lt;=18,"LOW (1-18)","HIGH (19-36)")</f>
        <v>LOW (1-18)</v>
      </c>
      <c r="G14443">
        <f>INT((D14443-1)/6)+1</f>
        <v>1</v>
      </c>
      <c r="H14443">
        <f>MOD(D14443-1,6)+1</f>
        <v>6</v>
      </c>
      <c r="I14443">
        <f>37-D14443</f>
        <v>31</v>
      </c>
      <c r="J14443">
        <f>ABS(D14443-D14444)</f>
        <v>29</v>
      </c>
      <c r="K14443">
        <f>AVERAGE(D14443:D14447)</f>
        <v>6</v>
      </c>
      <c r="L14443">
        <f>AVERAGE(D14443:D14462)</f>
        <v>6</v>
      </c>
      <c r="M14443">
        <f>K14443-L14443</f>
        <v>0</v>
      </c>
      <c r="N14443" t="str">
        <f>IF(K14443&gt;L14443,"HIGH ZONE BIAS",IF(K14443&lt;L14443,"LOW ZONE BIAS","EQUILIBRIUM"))</f>
        <v>EQUILIBRIUM</v>
      </c>
    </row>
    <row r="14444">
      <c r="A14444">
        <v>13119</v>
      </c>
      <c r="B14444" t="str">
        <v>2014-07-09</v>
      </c>
      <c r="C14444" t="str">
        <v>Midday</v>
      </c>
      <c r="D14444">
        <v>35</v>
      </c>
      <c r="E14444" t="str">
        <f>IF(MOD(D14444,2)=0,"EVEN","ODD")</f>
        <v>ODD</v>
      </c>
      <c r="F14444" t="str">
        <f>IF(D14444&lt;=18,"LOW (1-18)","HIGH (19-36)")</f>
        <v>HIGH (19-36)</v>
      </c>
      <c r="G14444">
        <f>INT((D14444-1)/6)+1</f>
        <v>6</v>
      </c>
      <c r="H14444">
        <f>MOD(D14444-1,6)+1</f>
        <v>5</v>
      </c>
      <c r="I14444">
        <f>37-D14444</f>
        <v>2</v>
      </c>
      <c r="J14444">
        <f>ABS(D14444-D14445)</f>
        <v>33</v>
      </c>
      <c r="K14444">
        <f>AVERAGE(D14444:D14448)</f>
        <v>35</v>
      </c>
      <c r="L14444">
        <f>AVERAGE(D14444:D14463)</f>
        <v>35</v>
      </c>
      <c r="M14444">
        <f>K14444-L14444</f>
        <v>0</v>
      </c>
      <c r="N14444" t="str">
        <f>IF(K14444&gt;L14444,"HIGH ZONE BIAS",IF(K14444&lt;L14444,"LOW ZONE BIAS","EQUILIBRIUM"))</f>
        <v>EQUILIBRIUM</v>
      </c>
    </row>
    <row r="14445">
      <c r="A14445">
        <v>13118</v>
      </c>
      <c r="B14445" t="str">
        <v>2014-07-09</v>
      </c>
      <c r="C14445" t="str">
        <v>Morning</v>
      </c>
      <c r="D14445">
        <v>2</v>
      </c>
      <c r="E14445" t="str">
        <f>IF(MOD(D14445,2)=0,"EVEN","ODD")</f>
        <v>EVEN</v>
      </c>
      <c r="F14445" t="str">
        <f>IF(D14445&lt;=18,"LOW (1-18)","HIGH (19-36)")</f>
        <v>LOW (1-18)</v>
      </c>
      <c r="G14445">
        <f>INT((D14445-1)/6)+1</f>
        <v>1</v>
      </c>
      <c r="H14445">
        <f>MOD(D14445-1,6)+1</f>
        <v>2</v>
      </c>
      <c r="I14445">
        <f>37-D14445</f>
        <v>35</v>
      </c>
      <c r="J14445">
        <f>ABS(D14445-D14446)</f>
        <v>27</v>
      </c>
      <c r="K14445">
        <f>AVERAGE(D14445:D14449)</f>
        <v>2</v>
      </c>
      <c r="L14445">
        <f>AVERAGE(D14445:D14464)</f>
        <v>2</v>
      </c>
      <c r="M14445">
        <f>K14445-L14445</f>
        <v>0</v>
      </c>
      <c r="N14445" t="str">
        <f>IF(K14445&gt;L14445,"HIGH ZONE BIAS",IF(K14445&lt;L14445,"LOW ZONE BIAS","EQUILIBRIUM"))</f>
        <v>EQUILIBRIUM</v>
      </c>
    </row>
    <row r="14446">
      <c r="A14446">
        <v>13117</v>
      </c>
      <c r="B14446" t="str">
        <v>2014-07-08</v>
      </c>
      <c r="C14446" t="str">
        <v>Evening</v>
      </c>
      <c r="D14446">
        <v>29</v>
      </c>
      <c r="E14446" t="str">
        <f>IF(MOD(D14446,2)=0,"EVEN","ODD")</f>
        <v>ODD</v>
      </c>
      <c r="F14446" t="str">
        <f>IF(D14446&lt;=18,"LOW (1-18)","HIGH (19-36)")</f>
        <v>HIGH (19-36)</v>
      </c>
      <c r="G14446">
        <f>INT((D14446-1)/6)+1</f>
        <v>5</v>
      </c>
      <c r="H14446">
        <f>MOD(D14446-1,6)+1</f>
        <v>5</v>
      </c>
      <c r="I14446">
        <f>37-D14446</f>
        <v>8</v>
      </c>
      <c r="J14446">
        <f>ABS(D14446-D14447)</f>
        <v>6</v>
      </c>
      <c r="K14446">
        <f>AVERAGE(D14446:D14450)</f>
        <v>29</v>
      </c>
      <c r="L14446">
        <f>AVERAGE(D14446:D14465)</f>
        <v>29</v>
      </c>
      <c r="M14446">
        <f>K14446-L14446</f>
        <v>0</v>
      </c>
      <c r="N14446" t="str">
        <f>IF(K14446&gt;L14446,"HIGH ZONE BIAS",IF(K14446&lt;L14446,"LOW ZONE BIAS","EQUILIBRIUM"))</f>
        <v>EQUILIBRIUM</v>
      </c>
    </row>
    <row r="14447">
      <c r="A14447">
        <v>13116</v>
      </c>
      <c r="B14447" t="str">
        <v>2014-07-08</v>
      </c>
      <c r="C14447" t="str">
        <v>Midday</v>
      </c>
      <c r="D14447">
        <v>23</v>
      </c>
      <c r="E14447" t="str">
        <f>IF(MOD(D14447,2)=0,"EVEN","ODD")</f>
        <v>ODD</v>
      </c>
      <c r="F14447" t="str">
        <f>IF(D14447&lt;=18,"LOW (1-18)","HIGH (19-36)")</f>
        <v>HIGH (19-36)</v>
      </c>
      <c r="G14447">
        <f>INT((D14447-1)/6)+1</f>
        <v>4</v>
      </c>
      <c r="H14447">
        <f>MOD(D14447-1,6)+1</f>
        <v>5</v>
      </c>
      <c r="I14447">
        <f>37-D14447</f>
        <v>14</v>
      </c>
      <c r="J14447">
        <f>ABS(D14447-D14448)</f>
        <v>5</v>
      </c>
      <c r="K14447">
        <f>AVERAGE(D14447:D14451)</f>
        <v>23</v>
      </c>
      <c r="L14447">
        <f>AVERAGE(D14447:D14466)</f>
        <v>23</v>
      </c>
      <c r="M14447">
        <f>K14447-L14447</f>
        <v>0</v>
      </c>
      <c r="N14447" t="str">
        <f>IF(K14447&gt;L14447,"HIGH ZONE BIAS",IF(K14447&lt;L14447,"LOW ZONE BIAS","EQUILIBRIUM"))</f>
        <v>EQUILIBRIUM</v>
      </c>
    </row>
    <row r="14448">
      <c r="A14448">
        <v>13115</v>
      </c>
      <c r="B14448" t="str">
        <v>2014-07-08</v>
      </c>
      <c r="C14448" t="str">
        <v>Morning</v>
      </c>
      <c r="D14448">
        <v>18</v>
      </c>
      <c r="E14448" t="str">
        <f>IF(MOD(D14448,2)=0,"EVEN","ODD")</f>
        <v>EVEN</v>
      </c>
      <c r="F14448" t="str">
        <f>IF(D14448&lt;=18,"LOW (1-18)","HIGH (19-36)")</f>
        <v>LOW (1-18)</v>
      </c>
      <c r="G14448">
        <f>INT((D14448-1)/6)+1</f>
        <v>3</v>
      </c>
      <c r="H14448">
        <f>MOD(D14448-1,6)+1</f>
        <v>6</v>
      </c>
      <c r="I14448">
        <f>37-D14448</f>
        <v>19</v>
      </c>
      <c r="J14448">
        <f>ABS(D14448-D14449)</f>
        <v>6</v>
      </c>
      <c r="K14448">
        <f>AVERAGE(D14448:D14452)</f>
        <v>18</v>
      </c>
      <c r="L14448">
        <f>AVERAGE(D14448:D14467)</f>
        <v>18</v>
      </c>
      <c r="M14448">
        <f>K14448-L14448</f>
        <v>0</v>
      </c>
      <c r="N14448" t="str">
        <f>IF(K14448&gt;L14448,"HIGH ZONE BIAS",IF(K14448&lt;L14448,"LOW ZONE BIAS","EQUILIBRIUM"))</f>
        <v>EQUILIBRIUM</v>
      </c>
    </row>
    <row r="14449">
      <c r="A14449">
        <v>13114</v>
      </c>
      <c r="B14449" t="str">
        <v>2014-07-07</v>
      </c>
      <c r="C14449" t="str">
        <v>Evening</v>
      </c>
      <c r="D14449">
        <v>24</v>
      </c>
      <c r="E14449" t="str">
        <f>IF(MOD(D14449,2)=0,"EVEN","ODD")</f>
        <v>EVEN</v>
      </c>
      <c r="F14449" t="str">
        <f>IF(D14449&lt;=18,"LOW (1-18)","HIGH (19-36)")</f>
        <v>HIGH (19-36)</v>
      </c>
      <c r="G14449">
        <f>INT((D14449-1)/6)+1</f>
        <v>4</v>
      </c>
      <c r="H14449">
        <f>MOD(D14449-1,6)+1</f>
        <v>6</v>
      </c>
      <c r="I14449">
        <f>37-D14449</f>
        <v>13</v>
      </c>
      <c r="J14449">
        <f>ABS(D14449-D14450)</f>
        <v>4</v>
      </c>
      <c r="K14449">
        <f>AVERAGE(D14449:D14453)</f>
        <v>24</v>
      </c>
      <c r="L14449">
        <f>AVERAGE(D14449:D14468)</f>
        <v>24</v>
      </c>
      <c r="M14449">
        <f>K14449-L14449</f>
        <v>0</v>
      </c>
      <c r="N14449" t="str">
        <f>IF(K14449&gt;L14449,"HIGH ZONE BIAS",IF(K14449&lt;L14449,"LOW ZONE BIAS","EQUILIBRIUM"))</f>
        <v>EQUILIBRIUM</v>
      </c>
    </row>
    <row r="14450">
      <c r="A14450">
        <v>13113</v>
      </c>
      <c r="B14450" t="str">
        <v>2014-07-07</v>
      </c>
      <c r="C14450" t="str">
        <v>Midday</v>
      </c>
      <c r="D14450">
        <v>20</v>
      </c>
      <c r="E14450" t="str">
        <f>IF(MOD(D14450,2)=0,"EVEN","ODD")</f>
        <v>EVEN</v>
      </c>
      <c r="F14450" t="str">
        <f>IF(D14450&lt;=18,"LOW (1-18)","HIGH (19-36)")</f>
        <v>HIGH (19-36)</v>
      </c>
      <c r="G14450">
        <f>INT((D14450-1)/6)+1</f>
        <v>4</v>
      </c>
      <c r="H14450">
        <f>MOD(D14450-1,6)+1</f>
        <v>2</v>
      </c>
      <c r="I14450">
        <f>37-D14450</f>
        <v>17</v>
      </c>
      <c r="J14450">
        <f>ABS(D14450-D14451)</f>
        <v>19</v>
      </c>
      <c r="K14450">
        <f>AVERAGE(D14450:D14454)</f>
        <v>20</v>
      </c>
      <c r="L14450">
        <f>AVERAGE(D14450:D14469)</f>
        <v>20</v>
      </c>
      <c r="M14450">
        <f>K14450-L14450</f>
        <v>0</v>
      </c>
      <c r="N14450" t="str">
        <f>IF(K14450&gt;L14450,"HIGH ZONE BIAS",IF(K14450&lt;L14450,"LOW ZONE BIAS","EQUILIBRIUM"))</f>
        <v>EQUILIBRIUM</v>
      </c>
    </row>
    <row r="14451">
      <c r="A14451">
        <v>13112</v>
      </c>
      <c r="B14451" t="str">
        <v>2014-07-07</v>
      </c>
      <c r="C14451" t="str">
        <v>Morning</v>
      </c>
      <c r="D14451">
        <v>1</v>
      </c>
      <c r="E14451" t="str">
        <f>IF(MOD(D14451,2)=0,"EVEN","ODD")</f>
        <v>ODD</v>
      </c>
      <c r="F14451" t="str">
        <f>IF(D14451&lt;=18,"LOW (1-18)","HIGH (19-36)")</f>
        <v>LOW (1-18)</v>
      </c>
      <c r="G14451">
        <f>INT((D14451-1)/6)+1</f>
        <v>1</v>
      </c>
      <c r="H14451">
        <f>MOD(D14451-1,6)+1</f>
        <v>1</v>
      </c>
      <c r="I14451">
        <f>37-D14451</f>
        <v>36</v>
      </c>
      <c r="J14451">
        <f>ABS(D14451-D14452)</f>
        <v>24</v>
      </c>
      <c r="K14451">
        <f>AVERAGE(D14451:D14455)</f>
        <v>1</v>
      </c>
      <c r="L14451">
        <f>AVERAGE(D14451:D14470)</f>
        <v>1</v>
      </c>
      <c r="M14451">
        <f>K14451-L14451</f>
        <v>0</v>
      </c>
      <c r="N14451" t="str">
        <f>IF(K14451&gt;L14451,"HIGH ZONE BIAS",IF(K14451&lt;L14451,"LOW ZONE BIAS","EQUILIBRIUM"))</f>
        <v>EQUILIBRIUM</v>
      </c>
    </row>
    <row r="14452">
      <c r="A14452">
        <v>13111</v>
      </c>
      <c r="B14452" t="str">
        <v>2014-07-05</v>
      </c>
      <c r="C14452" t="str">
        <v>Evening</v>
      </c>
      <c r="D14452">
        <v>25</v>
      </c>
      <c r="E14452" t="str">
        <f>IF(MOD(D14452,2)=0,"EVEN","ODD")</f>
        <v>ODD</v>
      </c>
      <c r="F14452" t="str">
        <f>IF(D14452&lt;=18,"LOW (1-18)","HIGH (19-36)")</f>
        <v>HIGH (19-36)</v>
      </c>
      <c r="G14452">
        <f>INT((D14452-1)/6)+1</f>
        <v>5</v>
      </c>
      <c r="H14452">
        <f>MOD(D14452-1,6)+1</f>
        <v>1</v>
      </c>
      <c r="I14452">
        <f>37-D14452</f>
        <v>12</v>
      </c>
      <c r="J14452">
        <f>ABS(D14452-D14453)</f>
        <v>7</v>
      </c>
      <c r="K14452">
        <f>AVERAGE(D14452:D14456)</f>
        <v>25</v>
      </c>
      <c r="L14452">
        <f>AVERAGE(D14452:D14471)</f>
        <v>25</v>
      </c>
      <c r="M14452">
        <f>K14452-L14452</f>
        <v>0</v>
      </c>
      <c r="N14452" t="str">
        <f>IF(K14452&gt;L14452,"HIGH ZONE BIAS",IF(K14452&lt;L14452,"LOW ZONE BIAS","EQUILIBRIUM"))</f>
        <v>EQUILIBRIUM</v>
      </c>
    </row>
    <row r="14453">
      <c r="A14453">
        <v>13110</v>
      </c>
      <c r="B14453" t="str">
        <v>2014-07-05</v>
      </c>
      <c r="C14453" t="str">
        <v>Midday</v>
      </c>
      <c r="D14453">
        <v>18</v>
      </c>
      <c r="E14453" t="str">
        <f>IF(MOD(D14453,2)=0,"EVEN","ODD")</f>
        <v>EVEN</v>
      </c>
      <c r="F14453" t="str">
        <f>IF(D14453&lt;=18,"LOW (1-18)","HIGH (19-36)")</f>
        <v>LOW (1-18)</v>
      </c>
      <c r="G14453">
        <f>INT((D14453-1)/6)+1</f>
        <v>3</v>
      </c>
      <c r="H14453">
        <f>MOD(D14453-1,6)+1</f>
        <v>6</v>
      </c>
      <c r="I14453">
        <f>37-D14453</f>
        <v>19</v>
      </c>
      <c r="J14453">
        <f>ABS(D14453-D14454)</f>
        <v>4</v>
      </c>
      <c r="K14453">
        <f>AVERAGE(D14453:D14457)</f>
        <v>18</v>
      </c>
      <c r="L14453">
        <f>AVERAGE(D14453:D14472)</f>
        <v>18</v>
      </c>
      <c r="M14453">
        <f>K14453-L14453</f>
        <v>0</v>
      </c>
      <c r="N14453" t="str">
        <f>IF(K14453&gt;L14453,"HIGH ZONE BIAS",IF(K14453&lt;L14453,"LOW ZONE BIAS","EQUILIBRIUM"))</f>
        <v>EQUILIBRIUM</v>
      </c>
    </row>
    <row r="14454">
      <c r="A14454">
        <v>13109</v>
      </c>
      <c r="B14454" t="str">
        <v>2014-07-05</v>
      </c>
      <c r="C14454" t="str">
        <v>Morning</v>
      </c>
      <c r="D14454">
        <v>22</v>
      </c>
      <c r="E14454" t="str">
        <f>IF(MOD(D14454,2)=0,"EVEN","ODD")</f>
        <v>EVEN</v>
      </c>
      <c r="F14454" t="str">
        <f>IF(D14454&lt;=18,"LOW (1-18)","HIGH (19-36)")</f>
        <v>HIGH (19-36)</v>
      </c>
      <c r="G14454">
        <f>INT((D14454-1)/6)+1</f>
        <v>4</v>
      </c>
      <c r="H14454">
        <f>MOD(D14454-1,6)+1</f>
        <v>4</v>
      </c>
      <c r="I14454">
        <f>37-D14454</f>
        <v>15</v>
      </c>
      <c r="J14454">
        <f>ABS(D14454-D14455)</f>
        <v>16</v>
      </c>
      <c r="K14454">
        <f>AVERAGE(D14454:D14458)</f>
        <v>22</v>
      </c>
      <c r="L14454">
        <f>AVERAGE(D14454:D14473)</f>
        <v>22</v>
      </c>
      <c r="M14454">
        <f>K14454-L14454</f>
        <v>0</v>
      </c>
      <c r="N14454" t="str">
        <f>IF(K14454&gt;L14454,"HIGH ZONE BIAS",IF(K14454&lt;L14454,"LOW ZONE BIAS","EQUILIBRIUM"))</f>
        <v>EQUILIBRIUM</v>
      </c>
    </row>
    <row r="14455">
      <c r="A14455">
        <v>13108</v>
      </c>
      <c r="B14455" t="str">
        <v>2014-07-04</v>
      </c>
      <c r="C14455" t="str">
        <v>Evening</v>
      </c>
      <c r="D14455">
        <v>6</v>
      </c>
      <c r="E14455" t="str">
        <f>IF(MOD(D14455,2)=0,"EVEN","ODD")</f>
        <v>EVEN</v>
      </c>
      <c r="F14455" t="str">
        <f>IF(D14455&lt;=18,"LOW (1-18)","HIGH (19-36)")</f>
        <v>LOW (1-18)</v>
      </c>
      <c r="G14455">
        <f>INT((D14455-1)/6)+1</f>
        <v>1</v>
      </c>
      <c r="H14455">
        <f>MOD(D14455-1,6)+1</f>
        <v>6</v>
      </c>
      <c r="I14455">
        <f>37-D14455</f>
        <v>31</v>
      </c>
      <c r="J14455">
        <f>ABS(D14455-D14456)</f>
        <v>9</v>
      </c>
      <c r="K14455">
        <f>AVERAGE(D14455:D14459)</f>
        <v>6</v>
      </c>
      <c r="L14455">
        <f>AVERAGE(D14455:D14474)</f>
        <v>6</v>
      </c>
      <c r="M14455">
        <f>K14455-L14455</f>
        <v>0</v>
      </c>
      <c r="N14455" t="str">
        <f>IF(K14455&gt;L14455,"HIGH ZONE BIAS",IF(K14455&lt;L14455,"LOW ZONE BIAS","EQUILIBRIUM"))</f>
        <v>EQUILIBRIUM</v>
      </c>
    </row>
    <row r="14456">
      <c r="A14456">
        <v>13107</v>
      </c>
      <c r="B14456" t="str">
        <v>2014-07-04</v>
      </c>
      <c r="C14456" t="str">
        <v>Midday</v>
      </c>
      <c r="D14456">
        <v>15</v>
      </c>
      <c r="E14456" t="str">
        <f>IF(MOD(D14456,2)=0,"EVEN","ODD")</f>
        <v>ODD</v>
      </c>
      <c r="F14456" t="str">
        <f>IF(D14456&lt;=18,"LOW (1-18)","HIGH (19-36)")</f>
        <v>LOW (1-18)</v>
      </c>
      <c r="G14456">
        <f>INT((D14456-1)/6)+1</f>
        <v>3</v>
      </c>
      <c r="H14456">
        <f>MOD(D14456-1,6)+1</f>
        <v>3</v>
      </c>
      <c r="I14456">
        <f>37-D14456</f>
        <v>22</v>
      </c>
      <c r="J14456">
        <f>ABS(D14456-D14457)</f>
        <v>2</v>
      </c>
      <c r="K14456">
        <f>AVERAGE(D14456:D14460)</f>
        <v>15</v>
      </c>
      <c r="L14456">
        <f>AVERAGE(D14456:D14475)</f>
        <v>15</v>
      </c>
      <c r="M14456">
        <f>K14456-L14456</f>
        <v>0</v>
      </c>
      <c r="N14456" t="str">
        <f>IF(K14456&gt;L14456,"HIGH ZONE BIAS",IF(K14456&lt;L14456,"LOW ZONE BIAS","EQUILIBRIUM"))</f>
        <v>EQUILIBRIUM</v>
      </c>
    </row>
    <row r="14457">
      <c r="A14457">
        <v>13106</v>
      </c>
      <c r="B14457" t="str">
        <v>2014-07-04</v>
      </c>
      <c r="C14457" t="str">
        <v>Morning</v>
      </c>
      <c r="D14457">
        <v>13</v>
      </c>
      <c r="E14457" t="str">
        <f>IF(MOD(D14457,2)=0,"EVEN","ODD")</f>
        <v>ODD</v>
      </c>
      <c r="F14457" t="str">
        <f>IF(D14457&lt;=18,"LOW (1-18)","HIGH (19-36)")</f>
        <v>LOW (1-18)</v>
      </c>
      <c r="G14457">
        <f>INT((D14457-1)/6)+1</f>
        <v>3</v>
      </c>
      <c r="H14457">
        <f>MOD(D14457-1,6)+1</f>
        <v>1</v>
      </c>
      <c r="I14457">
        <f>37-D14457</f>
        <v>24</v>
      </c>
      <c r="J14457">
        <f>ABS(D14457-D14458)</f>
        <v>3</v>
      </c>
      <c r="K14457">
        <f>AVERAGE(D14457:D14461)</f>
        <v>13</v>
      </c>
      <c r="L14457">
        <f>AVERAGE(D14457:D14476)</f>
        <v>13</v>
      </c>
      <c r="M14457">
        <f>K14457-L14457</f>
        <v>0</v>
      </c>
      <c r="N14457" t="str">
        <f>IF(K14457&gt;L14457,"HIGH ZONE BIAS",IF(K14457&lt;L14457,"LOW ZONE BIAS","EQUILIBRIUM"))</f>
        <v>EQUILIBRIUM</v>
      </c>
    </row>
    <row r="14458">
      <c r="A14458">
        <v>13105</v>
      </c>
      <c r="B14458" t="str">
        <v>2014-07-03</v>
      </c>
      <c r="C14458" t="str">
        <v>Evening</v>
      </c>
      <c r="D14458">
        <v>10</v>
      </c>
      <c r="E14458" t="str">
        <f>IF(MOD(D14458,2)=0,"EVEN","ODD")</f>
        <v>EVEN</v>
      </c>
      <c r="F14458" t="str">
        <f>IF(D14458&lt;=18,"LOW (1-18)","HIGH (19-36)")</f>
        <v>LOW (1-18)</v>
      </c>
      <c r="G14458">
        <f>INT((D14458-1)/6)+1</f>
        <v>2</v>
      </c>
      <c r="H14458">
        <f>MOD(D14458-1,6)+1</f>
        <v>4</v>
      </c>
      <c r="I14458">
        <f>37-D14458</f>
        <v>27</v>
      </c>
      <c r="J14458">
        <f>ABS(D14458-D14459)</f>
        <v>3</v>
      </c>
      <c r="K14458">
        <f>AVERAGE(D14458:D14462)</f>
        <v>10</v>
      </c>
      <c r="L14458">
        <f>AVERAGE(D14458:D14477)</f>
        <v>10</v>
      </c>
      <c r="M14458">
        <f>K14458-L14458</f>
        <v>0</v>
      </c>
      <c r="N14458" t="str">
        <f>IF(K14458&gt;L14458,"HIGH ZONE BIAS",IF(K14458&lt;L14458,"LOW ZONE BIAS","EQUILIBRIUM"))</f>
        <v>EQUILIBRIUM</v>
      </c>
    </row>
    <row r="14459">
      <c r="A14459">
        <v>13104</v>
      </c>
      <c r="B14459" t="str">
        <v>2014-07-03</v>
      </c>
      <c r="C14459" t="str">
        <v>Midday</v>
      </c>
      <c r="D14459">
        <v>7</v>
      </c>
      <c r="E14459" t="str">
        <f>IF(MOD(D14459,2)=0,"EVEN","ODD")</f>
        <v>ODD</v>
      </c>
      <c r="F14459" t="str">
        <f>IF(D14459&lt;=18,"LOW (1-18)","HIGH (19-36)")</f>
        <v>LOW (1-18)</v>
      </c>
      <c r="G14459">
        <f>INT((D14459-1)/6)+1</f>
        <v>2</v>
      </c>
      <c r="H14459">
        <f>MOD(D14459-1,6)+1</f>
        <v>1</v>
      </c>
      <c r="I14459">
        <f>37-D14459</f>
        <v>30</v>
      </c>
      <c r="J14459">
        <f>ABS(D14459-D14460)</f>
        <v>17</v>
      </c>
      <c r="K14459">
        <f>AVERAGE(D14459:D14463)</f>
        <v>7</v>
      </c>
      <c r="L14459">
        <f>AVERAGE(D14459:D14478)</f>
        <v>7</v>
      </c>
      <c r="M14459">
        <f>K14459-L14459</f>
        <v>0</v>
      </c>
      <c r="N14459" t="str">
        <f>IF(K14459&gt;L14459,"HIGH ZONE BIAS",IF(K14459&lt;L14459,"LOW ZONE BIAS","EQUILIBRIUM"))</f>
        <v>EQUILIBRIUM</v>
      </c>
    </row>
    <row r="14460">
      <c r="A14460">
        <v>13103</v>
      </c>
      <c r="B14460" t="str">
        <v>2014-07-03</v>
      </c>
      <c r="C14460" t="str">
        <v>Morning</v>
      </c>
      <c r="D14460">
        <v>24</v>
      </c>
      <c r="E14460" t="str">
        <f>IF(MOD(D14460,2)=0,"EVEN","ODD")</f>
        <v>EVEN</v>
      </c>
      <c r="F14460" t="str">
        <f>IF(D14460&lt;=18,"LOW (1-18)","HIGH (19-36)")</f>
        <v>HIGH (19-36)</v>
      </c>
      <c r="G14460">
        <f>INT((D14460-1)/6)+1</f>
        <v>4</v>
      </c>
      <c r="H14460">
        <f>MOD(D14460-1,6)+1</f>
        <v>6</v>
      </c>
      <c r="I14460">
        <f>37-D14460</f>
        <v>13</v>
      </c>
      <c r="J14460">
        <f>ABS(D14460-D14461)</f>
        <v>23</v>
      </c>
      <c r="K14460">
        <f>AVERAGE(D14460:D14464)</f>
        <v>24</v>
      </c>
      <c r="L14460">
        <f>AVERAGE(D14460:D14479)</f>
        <v>24</v>
      </c>
      <c r="M14460">
        <f>K14460-L14460</f>
        <v>0</v>
      </c>
      <c r="N14460" t="str">
        <f>IF(K14460&gt;L14460,"HIGH ZONE BIAS",IF(K14460&lt;L14460,"LOW ZONE BIAS","EQUILIBRIUM"))</f>
        <v>EQUILIBRIUM</v>
      </c>
    </row>
    <row r="14461">
      <c r="A14461">
        <v>13102</v>
      </c>
      <c r="B14461" t="str">
        <v>2014-07-02</v>
      </c>
      <c r="C14461" t="str">
        <v>Evening</v>
      </c>
      <c r="D14461">
        <v>1</v>
      </c>
      <c r="E14461" t="str">
        <f>IF(MOD(D14461,2)=0,"EVEN","ODD")</f>
        <v>ODD</v>
      </c>
      <c r="F14461" t="str">
        <f>IF(D14461&lt;=18,"LOW (1-18)","HIGH (19-36)")</f>
        <v>LOW (1-18)</v>
      </c>
      <c r="G14461">
        <f>INT((D14461-1)/6)+1</f>
        <v>1</v>
      </c>
      <c r="H14461">
        <f>MOD(D14461-1,6)+1</f>
        <v>1</v>
      </c>
      <c r="I14461">
        <f>37-D14461</f>
        <v>36</v>
      </c>
      <c r="J14461">
        <f>ABS(D14461-D14462)</f>
        <v>7</v>
      </c>
      <c r="K14461">
        <f>AVERAGE(D14461:D14465)</f>
        <v>1</v>
      </c>
      <c r="L14461">
        <f>AVERAGE(D14461:D14480)</f>
        <v>1</v>
      </c>
      <c r="M14461">
        <f>K14461-L14461</f>
        <v>0</v>
      </c>
      <c r="N14461" t="str">
        <f>IF(K14461&gt;L14461,"HIGH ZONE BIAS",IF(K14461&lt;L14461,"LOW ZONE BIAS","EQUILIBRIUM"))</f>
        <v>EQUILIBRIUM</v>
      </c>
    </row>
    <row r="14462">
      <c r="A14462">
        <v>13101</v>
      </c>
      <c r="B14462" t="str">
        <v>2014-07-02</v>
      </c>
      <c r="C14462" t="str">
        <v>Midday</v>
      </c>
      <c r="D14462">
        <v>8</v>
      </c>
      <c r="E14462" t="str">
        <f>IF(MOD(D14462,2)=0,"EVEN","ODD")</f>
        <v>EVEN</v>
      </c>
      <c r="F14462" t="str">
        <f>IF(D14462&lt;=18,"LOW (1-18)","HIGH (19-36)")</f>
        <v>LOW (1-18)</v>
      </c>
      <c r="G14462">
        <f>INT((D14462-1)/6)+1</f>
        <v>2</v>
      </c>
      <c r="H14462">
        <f>MOD(D14462-1,6)+1</f>
        <v>2</v>
      </c>
      <c r="I14462">
        <f>37-D14462</f>
        <v>29</v>
      </c>
      <c r="J14462">
        <f>ABS(D14462-D14463)</f>
        <v>2</v>
      </c>
      <c r="K14462">
        <f>AVERAGE(D14462:D14466)</f>
        <v>8</v>
      </c>
      <c r="L14462">
        <f>AVERAGE(D14462:D14481)</f>
        <v>8</v>
      </c>
      <c r="M14462">
        <f>K14462-L14462</f>
        <v>0</v>
      </c>
      <c r="N14462" t="str">
        <f>IF(K14462&gt;L14462,"HIGH ZONE BIAS",IF(K14462&lt;L14462,"LOW ZONE BIAS","EQUILIBRIUM"))</f>
        <v>EQUILIBRIUM</v>
      </c>
    </row>
    <row r="14463">
      <c r="A14463">
        <v>13100</v>
      </c>
      <c r="B14463" t="str">
        <v>2014-07-02</v>
      </c>
      <c r="C14463" t="str">
        <v>Morning</v>
      </c>
      <c r="D14463">
        <v>6</v>
      </c>
      <c r="E14463" t="str">
        <f>IF(MOD(D14463,2)=0,"EVEN","ODD")</f>
        <v>EVEN</v>
      </c>
      <c r="F14463" t="str">
        <f>IF(D14463&lt;=18,"LOW (1-18)","HIGH (19-36)")</f>
        <v>LOW (1-18)</v>
      </c>
      <c r="G14463">
        <f>INT((D14463-1)/6)+1</f>
        <v>1</v>
      </c>
      <c r="H14463">
        <f>MOD(D14463-1,6)+1</f>
        <v>6</v>
      </c>
      <c r="I14463">
        <f>37-D14463</f>
        <v>31</v>
      </c>
      <c r="J14463">
        <f>ABS(D14463-D14464)</f>
        <v>24</v>
      </c>
      <c r="K14463">
        <f>AVERAGE(D14463:D14467)</f>
        <v>6</v>
      </c>
      <c r="L14463">
        <f>AVERAGE(D14463:D14482)</f>
        <v>6</v>
      </c>
      <c r="M14463">
        <f>K14463-L14463</f>
        <v>0</v>
      </c>
      <c r="N14463" t="str">
        <f>IF(K14463&gt;L14463,"HIGH ZONE BIAS",IF(K14463&lt;L14463,"LOW ZONE BIAS","EQUILIBRIUM"))</f>
        <v>EQUILIBRIUM</v>
      </c>
    </row>
    <row r="14464">
      <c r="A14464">
        <v>13099</v>
      </c>
      <c r="B14464" t="str">
        <v>2014-07-01</v>
      </c>
      <c r="C14464" t="str">
        <v>Evening</v>
      </c>
      <c r="D14464">
        <v>30</v>
      </c>
      <c r="E14464" t="str">
        <f>IF(MOD(D14464,2)=0,"EVEN","ODD")</f>
        <v>EVEN</v>
      </c>
      <c r="F14464" t="str">
        <f>IF(D14464&lt;=18,"LOW (1-18)","HIGH (19-36)")</f>
        <v>HIGH (19-36)</v>
      </c>
      <c r="G14464">
        <f>INT((D14464-1)/6)+1</f>
        <v>5</v>
      </c>
      <c r="H14464">
        <f>MOD(D14464-1,6)+1</f>
        <v>6</v>
      </c>
      <c r="I14464">
        <f>37-D14464</f>
        <v>7</v>
      </c>
      <c r="J14464">
        <f>ABS(D14464-D14465)</f>
        <v>6</v>
      </c>
      <c r="K14464">
        <f>AVERAGE(D14464:D14468)</f>
        <v>30</v>
      </c>
      <c r="L14464">
        <f>AVERAGE(D14464:D14483)</f>
        <v>30</v>
      </c>
      <c r="M14464">
        <f>K14464-L14464</f>
        <v>0</v>
      </c>
      <c r="N14464" t="str">
        <f>IF(K14464&gt;L14464,"HIGH ZONE BIAS",IF(K14464&lt;L14464,"LOW ZONE BIAS","EQUILIBRIUM"))</f>
        <v>EQUILIBRIUM</v>
      </c>
    </row>
    <row r="14465">
      <c r="A14465">
        <v>13098</v>
      </c>
      <c r="B14465" t="str">
        <v>2014-07-01</v>
      </c>
      <c r="C14465" t="str">
        <v>Midday</v>
      </c>
      <c r="D14465">
        <v>24</v>
      </c>
      <c r="E14465" t="str">
        <f>IF(MOD(D14465,2)=0,"EVEN","ODD")</f>
        <v>EVEN</v>
      </c>
      <c r="F14465" t="str">
        <f>IF(D14465&lt;=18,"LOW (1-18)","HIGH (19-36)")</f>
        <v>HIGH (19-36)</v>
      </c>
      <c r="G14465">
        <f>INT((D14465-1)/6)+1</f>
        <v>4</v>
      </c>
      <c r="H14465">
        <f>MOD(D14465-1,6)+1</f>
        <v>6</v>
      </c>
      <c r="I14465">
        <f>37-D14465</f>
        <v>13</v>
      </c>
      <c r="J14465">
        <f>ABS(D14465-D14466)</f>
        <v>0</v>
      </c>
      <c r="K14465">
        <f>AVERAGE(D14465:D14469)</f>
        <v>24</v>
      </c>
      <c r="L14465">
        <f>AVERAGE(D14465:D14484)</f>
        <v>24</v>
      </c>
      <c r="M14465">
        <f>K14465-L14465</f>
        <v>0</v>
      </c>
      <c r="N14465" t="str">
        <f>IF(K14465&gt;L14465,"HIGH ZONE BIAS",IF(K14465&lt;L14465,"LOW ZONE BIAS","EQUILIBRIUM"))</f>
        <v>EQUILIBRIUM</v>
      </c>
    </row>
    <row r="14466">
      <c r="A14466">
        <v>13097</v>
      </c>
      <c r="B14466" t="str">
        <v>2014-07-01</v>
      </c>
      <c r="C14466" t="str">
        <v>Morning</v>
      </c>
      <c r="D14466">
        <v>24</v>
      </c>
      <c r="E14466" t="str">
        <f>IF(MOD(D14466,2)=0,"EVEN","ODD")</f>
        <v>EVEN</v>
      </c>
      <c r="F14466" t="str">
        <f>IF(D14466&lt;=18,"LOW (1-18)","HIGH (19-36)")</f>
        <v>HIGH (19-36)</v>
      </c>
      <c r="G14466">
        <f>INT((D14466-1)/6)+1</f>
        <v>4</v>
      </c>
      <c r="H14466">
        <f>MOD(D14466-1,6)+1</f>
        <v>6</v>
      </c>
      <c r="I14466">
        <f>37-D14466</f>
        <v>13</v>
      </c>
      <c r="J14466">
        <f>ABS(D14466-D14467)</f>
        <v>0</v>
      </c>
      <c r="K14466">
        <f>AVERAGE(D14466:D14470)</f>
        <v>24</v>
      </c>
      <c r="L14466">
        <f>AVERAGE(D14466:D14485)</f>
        <v>24</v>
      </c>
      <c r="M14466">
        <f>K14466-L14466</f>
        <v>0</v>
      </c>
      <c r="N14466" t="str">
        <f>IF(K14466&gt;L14466,"HIGH ZONE BIAS",IF(K14466&lt;L14466,"LOW ZONE BIAS","EQUILIBRIUM"))</f>
        <v>EQUILIBRIUM</v>
      </c>
    </row>
    <row r="14467">
      <c r="A14467">
        <v>13096</v>
      </c>
      <c r="B14467" t="str">
        <v>2014-06-30</v>
      </c>
      <c r="C14467" t="str">
        <v>Evening</v>
      </c>
      <c r="D14467">
        <v>24</v>
      </c>
      <c r="E14467" t="str">
        <f>IF(MOD(D14467,2)=0,"EVEN","ODD")</f>
        <v>EVEN</v>
      </c>
      <c r="F14467" t="str">
        <f>IF(D14467&lt;=18,"LOW (1-18)","HIGH (19-36)")</f>
        <v>HIGH (19-36)</v>
      </c>
      <c r="G14467">
        <f>INT((D14467-1)/6)+1</f>
        <v>4</v>
      </c>
      <c r="H14467">
        <f>MOD(D14467-1,6)+1</f>
        <v>6</v>
      </c>
      <c r="I14467">
        <f>37-D14467</f>
        <v>13</v>
      </c>
      <c r="J14467">
        <f>ABS(D14467-D14468)</f>
        <v>12</v>
      </c>
      <c r="K14467">
        <f>AVERAGE(D14467:D14471)</f>
        <v>24</v>
      </c>
      <c r="L14467">
        <f>AVERAGE(D14467:D14486)</f>
        <v>24</v>
      </c>
      <c r="M14467">
        <f>K14467-L14467</f>
        <v>0</v>
      </c>
      <c r="N14467" t="str">
        <f>IF(K14467&gt;L14467,"HIGH ZONE BIAS",IF(K14467&lt;L14467,"LOW ZONE BIAS","EQUILIBRIUM"))</f>
        <v>EQUILIBRIUM</v>
      </c>
    </row>
    <row r="14468">
      <c r="A14468">
        <v>13095</v>
      </c>
      <c r="B14468" t="str">
        <v>2014-06-30</v>
      </c>
      <c r="C14468" t="str">
        <v>Midday</v>
      </c>
      <c r="D14468">
        <v>12</v>
      </c>
      <c r="E14468" t="str">
        <f>IF(MOD(D14468,2)=0,"EVEN","ODD")</f>
        <v>EVEN</v>
      </c>
      <c r="F14468" t="str">
        <f>IF(D14468&lt;=18,"LOW (1-18)","HIGH (19-36)")</f>
        <v>LOW (1-18)</v>
      </c>
      <c r="G14468">
        <f>INT((D14468-1)/6)+1</f>
        <v>2</v>
      </c>
      <c r="H14468">
        <f>MOD(D14468-1,6)+1</f>
        <v>6</v>
      </c>
      <c r="I14468">
        <f>37-D14468</f>
        <v>25</v>
      </c>
      <c r="J14468">
        <f>ABS(D14468-D14469)</f>
        <v>5</v>
      </c>
      <c r="K14468">
        <f>AVERAGE(D14468:D14472)</f>
        <v>12</v>
      </c>
      <c r="L14468">
        <f>AVERAGE(D14468:D14487)</f>
        <v>12</v>
      </c>
      <c r="M14468">
        <f>K14468-L14468</f>
        <v>0</v>
      </c>
      <c r="N14468" t="str">
        <f>IF(K14468&gt;L14468,"HIGH ZONE BIAS",IF(K14468&lt;L14468,"LOW ZONE BIAS","EQUILIBRIUM"))</f>
        <v>EQUILIBRIUM</v>
      </c>
    </row>
    <row r="14469">
      <c r="A14469">
        <v>13094</v>
      </c>
      <c r="B14469" t="str">
        <v>2014-06-30</v>
      </c>
      <c r="C14469" t="str">
        <v>Morning</v>
      </c>
      <c r="D14469">
        <v>17</v>
      </c>
      <c r="E14469" t="str">
        <f>IF(MOD(D14469,2)=0,"EVEN","ODD")</f>
        <v>ODD</v>
      </c>
      <c r="F14469" t="str">
        <f>IF(D14469&lt;=18,"LOW (1-18)","HIGH (19-36)")</f>
        <v>LOW (1-18)</v>
      </c>
      <c r="G14469">
        <f>INT((D14469-1)/6)+1</f>
        <v>3</v>
      </c>
      <c r="H14469">
        <f>MOD(D14469-1,6)+1</f>
        <v>5</v>
      </c>
      <c r="I14469">
        <f>37-D14469</f>
        <v>20</v>
      </c>
      <c r="J14469">
        <f>ABS(D14469-D14470)</f>
        <v>16</v>
      </c>
      <c r="K14469">
        <f>AVERAGE(D14469:D14473)</f>
        <v>17</v>
      </c>
      <c r="L14469">
        <f>AVERAGE(D14469:D14488)</f>
        <v>17</v>
      </c>
      <c r="M14469">
        <f>K14469-L14469</f>
        <v>0</v>
      </c>
      <c r="N14469" t="str">
        <f>IF(K14469&gt;L14469,"HIGH ZONE BIAS",IF(K14469&lt;L14469,"LOW ZONE BIAS","EQUILIBRIUM"))</f>
        <v>EQUILIBRIUM</v>
      </c>
    </row>
    <row r="14470">
      <c r="A14470">
        <v>13093</v>
      </c>
      <c r="B14470" t="str">
        <v>2014-06-28</v>
      </c>
      <c r="C14470" t="str">
        <v>Evening</v>
      </c>
      <c r="D14470">
        <v>1</v>
      </c>
      <c r="E14470" t="str">
        <f>IF(MOD(D14470,2)=0,"EVEN","ODD")</f>
        <v>ODD</v>
      </c>
      <c r="F14470" t="str">
        <f>IF(D14470&lt;=18,"LOW (1-18)","HIGH (19-36)")</f>
        <v>LOW (1-18)</v>
      </c>
      <c r="G14470">
        <f>INT((D14470-1)/6)+1</f>
        <v>1</v>
      </c>
      <c r="H14470">
        <f>MOD(D14470-1,6)+1</f>
        <v>1</v>
      </c>
      <c r="I14470">
        <f>37-D14470</f>
        <v>36</v>
      </c>
      <c r="J14470">
        <f>ABS(D14470-D14471)</f>
        <v>5</v>
      </c>
      <c r="K14470">
        <f>AVERAGE(D14470:D14474)</f>
        <v>1</v>
      </c>
      <c r="L14470">
        <f>AVERAGE(D14470:D14489)</f>
        <v>1</v>
      </c>
      <c r="M14470">
        <f>K14470-L14470</f>
        <v>0</v>
      </c>
      <c r="N14470" t="str">
        <f>IF(K14470&gt;L14470,"HIGH ZONE BIAS",IF(K14470&lt;L14470,"LOW ZONE BIAS","EQUILIBRIUM"))</f>
        <v>EQUILIBRIUM</v>
      </c>
    </row>
    <row r="14471">
      <c r="A14471">
        <v>13092</v>
      </c>
      <c r="B14471" t="str">
        <v>2014-06-28</v>
      </c>
      <c r="C14471" t="str">
        <v>Midday</v>
      </c>
      <c r="D14471">
        <v>6</v>
      </c>
      <c r="E14471" t="str">
        <f>IF(MOD(D14471,2)=0,"EVEN","ODD")</f>
        <v>EVEN</v>
      </c>
      <c r="F14471" t="str">
        <f>IF(D14471&lt;=18,"LOW (1-18)","HIGH (19-36)")</f>
        <v>LOW (1-18)</v>
      </c>
      <c r="G14471">
        <f>INT((D14471-1)/6)+1</f>
        <v>1</v>
      </c>
      <c r="H14471">
        <f>MOD(D14471-1,6)+1</f>
        <v>6</v>
      </c>
      <c r="I14471">
        <f>37-D14471</f>
        <v>31</v>
      </c>
      <c r="J14471">
        <f>ABS(D14471-D14472)</f>
        <v>26</v>
      </c>
      <c r="K14471">
        <f>AVERAGE(D14471:D14475)</f>
        <v>6</v>
      </c>
      <c r="L14471">
        <f>AVERAGE(D14471:D14490)</f>
        <v>6</v>
      </c>
      <c r="M14471">
        <f>K14471-L14471</f>
        <v>0</v>
      </c>
      <c r="N14471" t="str">
        <f>IF(K14471&gt;L14471,"HIGH ZONE BIAS",IF(K14471&lt;L14471,"LOW ZONE BIAS","EQUILIBRIUM"))</f>
        <v>EQUILIBRIUM</v>
      </c>
    </row>
    <row r="14472">
      <c r="A14472">
        <v>13091</v>
      </c>
      <c r="B14472" t="str">
        <v>2014-06-28</v>
      </c>
      <c r="C14472" t="str">
        <v>Morning</v>
      </c>
      <c r="D14472">
        <v>32</v>
      </c>
      <c r="E14472" t="str">
        <f>IF(MOD(D14472,2)=0,"EVEN","ODD")</f>
        <v>EVEN</v>
      </c>
      <c r="F14472" t="str">
        <f>IF(D14472&lt;=18,"LOW (1-18)","HIGH (19-36)")</f>
        <v>HIGH (19-36)</v>
      </c>
      <c r="G14472">
        <f>INT((D14472-1)/6)+1</f>
        <v>6</v>
      </c>
      <c r="H14472">
        <f>MOD(D14472-1,6)+1</f>
        <v>2</v>
      </c>
      <c r="I14472">
        <f>37-D14472</f>
        <v>5</v>
      </c>
      <c r="J14472">
        <f>ABS(D14472-D14473)</f>
        <v>5</v>
      </c>
      <c r="K14472">
        <f>AVERAGE(D14472:D14476)</f>
        <v>32</v>
      </c>
      <c r="L14472">
        <f>AVERAGE(D14472:D14491)</f>
        <v>32</v>
      </c>
      <c r="M14472">
        <f>K14472-L14472</f>
        <v>0</v>
      </c>
      <c r="N14472" t="str">
        <f>IF(K14472&gt;L14472,"HIGH ZONE BIAS",IF(K14472&lt;L14472,"LOW ZONE BIAS","EQUILIBRIUM"))</f>
        <v>EQUILIBRIUM</v>
      </c>
    </row>
    <row r="14473">
      <c r="A14473">
        <v>13090</v>
      </c>
      <c r="B14473" t="str">
        <v>2014-06-27</v>
      </c>
      <c r="C14473" t="str">
        <v>Evening</v>
      </c>
      <c r="D14473">
        <v>27</v>
      </c>
      <c r="E14473" t="str">
        <f>IF(MOD(D14473,2)=0,"EVEN","ODD")</f>
        <v>ODD</v>
      </c>
      <c r="F14473" t="str">
        <f>IF(D14473&lt;=18,"LOW (1-18)","HIGH (19-36)")</f>
        <v>HIGH (19-36)</v>
      </c>
      <c r="G14473">
        <f>INT((D14473-1)/6)+1</f>
        <v>5</v>
      </c>
      <c r="H14473">
        <f>MOD(D14473-1,6)+1</f>
        <v>3</v>
      </c>
      <c r="I14473">
        <f>37-D14473</f>
        <v>10</v>
      </c>
      <c r="J14473">
        <f>ABS(D14473-D14474)</f>
        <v>9</v>
      </c>
      <c r="K14473">
        <f>AVERAGE(D14473:D14477)</f>
        <v>27</v>
      </c>
      <c r="L14473">
        <f>AVERAGE(D14473:D14492)</f>
        <v>27</v>
      </c>
      <c r="M14473">
        <f>K14473-L14473</f>
        <v>0</v>
      </c>
      <c r="N14473" t="str">
        <f>IF(K14473&gt;L14473,"HIGH ZONE BIAS",IF(K14473&lt;L14473,"LOW ZONE BIAS","EQUILIBRIUM"))</f>
        <v>EQUILIBRIUM</v>
      </c>
    </row>
    <row r="14474">
      <c r="A14474">
        <v>13089</v>
      </c>
      <c r="B14474" t="str">
        <v>2014-06-27</v>
      </c>
      <c r="C14474" t="str">
        <v>Midday</v>
      </c>
      <c r="D14474">
        <v>18</v>
      </c>
      <c r="E14474" t="str">
        <f>IF(MOD(D14474,2)=0,"EVEN","ODD")</f>
        <v>EVEN</v>
      </c>
      <c r="F14474" t="str">
        <f>IF(D14474&lt;=18,"LOW (1-18)","HIGH (19-36)")</f>
        <v>LOW (1-18)</v>
      </c>
      <c r="G14474">
        <f>INT((D14474-1)/6)+1</f>
        <v>3</v>
      </c>
      <c r="H14474">
        <f>MOD(D14474-1,6)+1</f>
        <v>6</v>
      </c>
      <c r="I14474">
        <f>37-D14474</f>
        <v>19</v>
      </c>
      <c r="J14474">
        <f>ABS(D14474-D14475)</f>
        <v>8</v>
      </c>
      <c r="K14474">
        <f>AVERAGE(D14474:D14478)</f>
        <v>18</v>
      </c>
      <c r="L14474">
        <f>AVERAGE(D14474:D14493)</f>
        <v>18</v>
      </c>
      <c r="M14474">
        <f>K14474-L14474</f>
        <v>0</v>
      </c>
      <c r="N14474" t="str">
        <f>IF(K14474&gt;L14474,"HIGH ZONE BIAS",IF(K14474&lt;L14474,"LOW ZONE BIAS","EQUILIBRIUM"))</f>
        <v>EQUILIBRIUM</v>
      </c>
    </row>
    <row r="14475">
      <c r="A14475">
        <v>13088</v>
      </c>
      <c r="B14475" t="str">
        <v>2014-06-27</v>
      </c>
      <c r="C14475" t="str">
        <v>Morning</v>
      </c>
      <c r="D14475">
        <v>10</v>
      </c>
      <c r="E14475" t="str">
        <f>IF(MOD(D14475,2)=0,"EVEN","ODD")</f>
        <v>EVEN</v>
      </c>
      <c r="F14475" t="str">
        <f>IF(D14475&lt;=18,"LOW (1-18)","HIGH (19-36)")</f>
        <v>LOW (1-18)</v>
      </c>
      <c r="G14475">
        <f>INT((D14475-1)/6)+1</f>
        <v>2</v>
      </c>
      <c r="H14475">
        <f>MOD(D14475-1,6)+1</f>
        <v>4</v>
      </c>
      <c r="I14475">
        <f>37-D14475</f>
        <v>27</v>
      </c>
      <c r="J14475">
        <f>ABS(D14475-D14476)</f>
        <v>1</v>
      </c>
      <c r="K14475">
        <f>AVERAGE(D14475:D14479)</f>
        <v>10</v>
      </c>
      <c r="L14475">
        <f>AVERAGE(D14475:D14494)</f>
        <v>10</v>
      </c>
      <c r="M14475">
        <f>K14475-L14475</f>
        <v>0</v>
      </c>
      <c r="N14475" t="str">
        <f>IF(K14475&gt;L14475,"HIGH ZONE BIAS",IF(K14475&lt;L14475,"LOW ZONE BIAS","EQUILIBRIUM"))</f>
        <v>EQUILIBRIUM</v>
      </c>
    </row>
    <row r="14476">
      <c r="A14476">
        <v>13087</v>
      </c>
      <c r="B14476" t="str">
        <v>2014-06-26</v>
      </c>
      <c r="C14476" t="str">
        <v>Evening</v>
      </c>
      <c r="D14476">
        <v>11</v>
      </c>
      <c r="E14476" t="str">
        <f>IF(MOD(D14476,2)=0,"EVEN","ODD")</f>
        <v>ODD</v>
      </c>
      <c r="F14476" t="str">
        <f>IF(D14476&lt;=18,"LOW (1-18)","HIGH (19-36)")</f>
        <v>LOW (1-18)</v>
      </c>
      <c r="G14476">
        <f>INT((D14476-1)/6)+1</f>
        <v>2</v>
      </c>
      <c r="H14476">
        <f>MOD(D14476-1,6)+1</f>
        <v>5</v>
      </c>
      <c r="I14476">
        <f>37-D14476</f>
        <v>26</v>
      </c>
      <c r="J14476">
        <f>ABS(D14476-D14477)</f>
        <v>17</v>
      </c>
      <c r="K14476">
        <f>AVERAGE(D14476:D14480)</f>
        <v>11</v>
      </c>
      <c r="L14476">
        <f>AVERAGE(D14476:D14495)</f>
        <v>11</v>
      </c>
      <c r="M14476">
        <f>K14476-L14476</f>
        <v>0</v>
      </c>
      <c r="N14476" t="str">
        <f>IF(K14476&gt;L14476,"HIGH ZONE BIAS",IF(K14476&lt;L14476,"LOW ZONE BIAS","EQUILIBRIUM"))</f>
        <v>EQUILIBRIUM</v>
      </c>
    </row>
    <row r="14477">
      <c r="A14477">
        <v>13086</v>
      </c>
      <c r="B14477" t="str">
        <v>2014-06-26</v>
      </c>
      <c r="C14477" t="str">
        <v>Midday</v>
      </c>
      <c r="D14477">
        <v>28</v>
      </c>
      <c r="E14477" t="str">
        <f>IF(MOD(D14477,2)=0,"EVEN","ODD")</f>
        <v>EVEN</v>
      </c>
      <c r="F14477" t="str">
        <f>IF(D14477&lt;=18,"LOW (1-18)","HIGH (19-36)")</f>
        <v>HIGH (19-36)</v>
      </c>
      <c r="G14477">
        <f>INT((D14477-1)/6)+1</f>
        <v>5</v>
      </c>
      <c r="H14477">
        <f>MOD(D14477-1,6)+1</f>
        <v>4</v>
      </c>
      <c r="I14477">
        <f>37-D14477</f>
        <v>9</v>
      </c>
      <c r="J14477">
        <f>ABS(D14477-D14478)</f>
        <v>15</v>
      </c>
      <c r="K14477">
        <f>AVERAGE(D14477:D14481)</f>
        <v>28</v>
      </c>
      <c r="L14477">
        <f>AVERAGE(D14477:D14496)</f>
        <v>28</v>
      </c>
      <c r="M14477">
        <f>K14477-L14477</f>
        <v>0</v>
      </c>
      <c r="N14477" t="str">
        <f>IF(K14477&gt;L14477,"HIGH ZONE BIAS",IF(K14477&lt;L14477,"LOW ZONE BIAS","EQUILIBRIUM"))</f>
        <v>EQUILIBRIUM</v>
      </c>
    </row>
    <row r="14478">
      <c r="A14478">
        <v>13085</v>
      </c>
      <c r="B14478" t="str">
        <v>2014-06-26</v>
      </c>
      <c r="C14478" t="str">
        <v>Morning</v>
      </c>
      <c r="D14478">
        <v>13</v>
      </c>
      <c r="E14478" t="str">
        <f>IF(MOD(D14478,2)=0,"EVEN","ODD")</f>
        <v>ODD</v>
      </c>
      <c r="F14478" t="str">
        <f>IF(D14478&lt;=18,"LOW (1-18)","HIGH (19-36)")</f>
        <v>LOW (1-18)</v>
      </c>
      <c r="G14478">
        <f>INT((D14478-1)/6)+1</f>
        <v>3</v>
      </c>
      <c r="H14478">
        <f>MOD(D14478-1,6)+1</f>
        <v>1</v>
      </c>
      <c r="I14478">
        <f>37-D14478</f>
        <v>24</v>
      </c>
      <c r="J14478">
        <f>ABS(D14478-D14479)</f>
        <v>8</v>
      </c>
      <c r="K14478">
        <f>AVERAGE(D14478:D14482)</f>
        <v>13</v>
      </c>
      <c r="L14478">
        <f>AVERAGE(D14478:D14497)</f>
        <v>13</v>
      </c>
      <c r="M14478">
        <f>K14478-L14478</f>
        <v>0</v>
      </c>
      <c r="N14478" t="str">
        <f>IF(K14478&gt;L14478,"HIGH ZONE BIAS",IF(K14478&lt;L14478,"LOW ZONE BIAS","EQUILIBRIUM"))</f>
        <v>EQUILIBRIUM</v>
      </c>
    </row>
    <row r="14479">
      <c r="A14479">
        <v>13084</v>
      </c>
      <c r="B14479" t="str">
        <v>2014-06-25</v>
      </c>
      <c r="C14479" t="str">
        <v>Evening</v>
      </c>
      <c r="D14479">
        <v>21</v>
      </c>
      <c r="E14479" t="str">
        <f>IF(MOD(D14479,2)=0,"EVEN","ODD")</f>
        <v>ODD</v>
      </c>
      <c r="F14479" t="str">
        <f>IF(D14479&lt;=18,"LOW (1-18)","HIGH (19-36)")</f>
        <v>HIGH (19-36)</v>
      </c>
      <c r="G14479">
        <f>INT((D14479-1)/6)+1</f>
        <v>4</v>
      </c>
      <c r="H14479">
        <f>MOD(D14479-1,6)+1</f>
        <v>3</v>
      </c>
      <c r="I14479">
        <f>37-D14479</f>
        <v>16</v>
      </c>
      <c r="J14479">
        <f>ABS(D14479-D14480)</f>
        <v>9</v>
      </c>
      <c r="K14479">
        <f>AVERAGE(D14479:D14483)</f>
        <v>21</v>
      </c>
      <c r="L14479">
        <f>AVERAGE(D14479:D14498)</f>
        <v>21</v>
      </c>
      <c r="M14479">
        <f>K14479-L14479</f>
        <v>0</v>
      </c>
      <c r="N14479" t="str">
        <f>IF(K14479&gt;L14479,"HIGH ZONE BIAS",IF(K14479&lt;L14479,"LOW ZONE BIAS","EQUILIBRIUM"))</f>
        <v>EQUILIBRIUM</v>
      </c>
    </row>
    <row r="14480">
      <c r="A14480">
        <v>13083</v>
      </c>
      <c r="B14480" t="str">
        <v>2014-06-25</v>
      </c>
      <c r="C14480" t="str">
        <v>Midday</v>
      </c>
      <c r="D14480">
        <v>30</v>
      </c>
      <c r="E14480" t="str">
        <f>IF(MOD(D14480,2)=0,"EVEN","ODD")</f>
        <v>EVEN</v>
      </c>
      <c r="F14480" t="str">
        <f>IF(D14480&lt;=18,"LOW (1-18)","HIGH (19-36)")</f>
        <v>HIGH (19-36)</v>
      </c>
      <c r="G14480">
        <f>INT((D14480-1)/6)+1</f>
        <v>5</v>
      </c>
      <c r="H14480">
        <f>MOD(D14480-1,6)+1</f>
        <v>6</v>
      </c>
      <c r="I14480">
        <f>37-D14480</f>
        <v>7</v>
      </c>
      <c r="J14480">
        <f>ABS(D14480-D14481)</f>
        <v>11</v>
      </c>
      <c r="K14480">
        <f>AVERAGE(D14480:D14484)</f>
        <v>30</v>
      </c>
      <c r="L14480">
        <f>AVERAGE(D14480:D14499)</f>
        <v>30</v>
      </c>
      <c r="M14480">
        <f>K14480-L14480</f>
        <v>0</v>
      </c>
      <c r="N14480" t="str">
        <f>IF(K14480&gt;L14480,"HIGH ZONE BIAS",IF(K14480&lt;L14480,"LOW ZONE BIAS","EQUILIBRIUM"))</f>
        <v>EQUILIBRIUM</v>
      </c>
    </row>
    <row r="14481">
      <c r="A14481">
        <v>13082</v>
      </c>
      <c r="B14481" t="str">
        <v>2014-06-25</v>
      </c>
      <c r="C14481" t="str">
        <v>Morning</v>
      </c>
      <c r="D14481">
        <v>19</v>
      </c>
      <c r="E14481" t="str">
        <f>IF(MOD(D14481,2)=0,"EVEN","ODD")</f>
        <v>ODD</v>
      </c>
      <c r="F14481" t="str">
        <f>IF(D14481&lt;=18,"LOW (1-18)","HIGH (19-36)")</f>
        <v>HIGH (19-36)</v>
      </c>
      <c r="G14481">
        <f>INT((D14481-1)/6)+1</f>
        <v>4</v>
      </c>
      <c r="H14481">
        <f>MOD(D14481-1,6)+1</f>
        <v>1</v>
      </c>
      <c r="I14481">
        <f>37-D14481</f>
        <v>18</v>
      </c>
      <c r="J14481">
        <f>ABS(D14481-D14482)</f>
        <v>10</v>
      </c>
      <c r="K14481">
        <f>AVERAGE(D14481:D14485)</f>
        <v>19</v>
      </c>
      <c r="L14481">
        <f>AVERAGE(D14481:D14500)</f>
        <v>19</v>
      </c>
      <c r="M14481">
        <f>K14481-L14481</f>
        <v>0</v>
      </c>
      <c r="N14481" t="str">
        <f>IF(K14481&gt;L14481,"HIGH ZONE BIAS",IF(K14481&lt;L14481,"LOW ZONE BIAS","EQUILIBRIUM"))</f>
        <v>EQUILIBRIUM</v>
      </c>
    </row>
    <row r="14482">
      <c r="A14482">
        <v>13081</v>
      </c>
      <c r="B14482" t="str">
        <v>2014-06-24</v>
      </c>
      <c r="C14482" t="str">
        <v>Evening</v>
      </c>
      <c r="D14482">
        <v>29</v>
      </c>
      <c r="E14482" t="str">
        <f>IF(MOD(D14482,2)=0,"EVEN","ODD")</f>
        <v>ODD</v>
      </c>
      <c r="F14482" t="str">
        <f>IF(D14482&lt;=18,"LOW (1-18)","HIGH (19-36)")</f>
        <v>HIGH (19-36)</v>
      </c>
      <c r="G14482">
        <f>INT((D14482-1)/6)+1</f>
        <v>5</v>
      </c>
      <c r="H14482">
        <f>MOD(D14482-1,6)+1</f>
        <v>5</v>
      </c>
      <c r="I14482">
        <f>37-D14482</f>
        <v>8</v>
      </c>
      <c r="J14482">
        <f>ABS(D14482-D14483)</f>
        <v>2</v>
      </c>
      <c r="K14482">
        <f>AVERAGE(D14482:D14486)</f>
        <v>29</v>
      </c>
      <c r="L14482">
        <f>AVERAGE(D14482:D14501)</f>
        <v>29</v>
      </c>
      <c r="M14482">
        <f>K14482-L14482</f>
        <v>0</v>
      </c>
      <c r="N14482" t="str">
        <f>IF(K14482&gt;L14482,"HIGH ZONE BIAS",IF(K14482&lt;L14482,"LOW ZONE BIAS","EQUILIBRIUM"))</f>
        <v>EQUILIBRIUM</v>
      </c>
    </row>
    <row r="14483">
      <c r="A14483">
        <v>13080</v>
      </c>
      <c r="B14483" t="str">
        <v>2014-06-24</v>
      </c>
      <c r="C14483" t="str">
        <v>Midday</v>
      </c>
      <c r="D14483">
        <v>27</v>
      </c>
      <c r="E14483" t="str">
        <f>IF(MOD(D14483,2)=0,"EVEN","ODD")</f>
        <v>ODD</v>
      </c>
      <c r="F14483" t="str">
        <f>IF(D14483&lt;=18,"LOW (1-18)","HIGH (19-36)")</f>
        <v>HIGH (19-36)</v>
      </c>
      <c r="G14483">
        <f>INT((D14483-1)/6)+1</f>
        <v>5</v>
      </c>
      <c r="H14483">
        <f>MOD(D14483-1,6)+1</f>
        <v>3</v>
      </c>
      <c r="I14483">
        <f>37-D14483</f>
        <v>10</v>
      </c>
      <c r="J14483">
        <f>ABS(D14483-D14484)</f>
        <v>24</v>
      </c>
      <c r="K14483">
        <f>AVERAGE(D14483:D14487)</f>
        <v>27</v>
      </c>
      <c r="L14483">
        <f>AVERAGE(D14483:D14502)</f>
        <v>27</v>
      </c>
      <c r="M14483">
        <f>K14483-L14483</f>
        <v>0</v>
      </c>
      <c r="N14483" t="str">
        <f>IF(K14483&gt;L14483,"HIGH ZONE BIAS",IF(K14483&lt;L14483,"LOW ZONE BIAS","EQUILIBRIUM"))</f>
        <v>EQUILIBRIUM</v>
      </c>
    </row>
    <row r="14484">
      <c r="A14484">
        <v>13079</v>
      </c>
      <c r="B14484" t="str">
        <v>2014-06-24</v>
      </c>
      <c r="C14484" t="str">
        <v>Morning</v>
      </c>
      <c r="D14484">
        <v>3</v>
      </c>
      <c r="E14484" t="str">
        <f>IF(MOD(D14484,2)=0,"EVEN","ODD")</f>
        <v>ODD</v>
      </c>
      <c r="F14484" t="str">
        <f>IF(D14484&lt;=18,"LOW (1-18)","HIGH (19-36)")</f>
        <v>LOW (1-18)</v>
      </c>
      <c r="G14484">
        <f>INT((D14484-1)/6)+1</f>
        <v>1</v>
      </c>
      <c r="H14484">
        <f>MOD(D14484-1,6)+1</f>
        <v>3</v>
      </c>
      <c r="I14484">
        <f>37-D14484</f>
        <v>34</v>
      </c>
      <c r="J14484">
        <f>ABS(D14484-D14485)</f>
        <v>32</v>
      </c>
      <c r="K14484">
        <f>AVERAGE(D14484:D14488)</f>
        <v>3</v>
      </c>
      <c r="L14484">
        <f>AVERAGE(D14484:D14503)</f>
        <v>3</v>
      </c>
      <c r="M14484">
        <f>K14484-L14484</f>
        <v>0</v>
      </c>
      <c r="N14484" t="str">
        <f>IF(K14484&gt;L14484,"HIGH ZONE BIAS",IF(K14484&lt;L14484,"LOW ZONE BIAS","EQUILIBRIUM"))</f>
        <v>EQUILIBRIUM</v>
      </c>
    </row>
    <row r="14485">
      <c r="A14485">
        <v>13078</v>
      </c>
      <c r="B14485" t="str">
        <v>2014-06-23</v>
      </c>
      <c r="C14485" t="str">
        <v>Evening</v>
      </c>
      <c r="D14485">
        <v>35</v>
      </c>
      <c r="E14485" t="str">
        <f>IF(MOD(D14485,2)=0,"EVEN","ODD")</f>
        <v>ODD</v>
      </c>
      <c r="F14485" t="str">
        <f>IF(D14485&lt;=18,"LOW (1-18)","HIGH (19-36)")</f>
        <v>HIGH (19-36)</v>
      </c>
      <c r="G14485">
        <f>INT((D14485-1)/6)+1</f>
        <v>6</v>
      </c>
      <c r="H14485">
        <f>MOD(D14485-1,6)+1</f>
        <v>5</v>
      </c>
      <c r="I14485">
        <f>37-D14485</f>
        <v>2</v>
      </c>
      <c r="J14485">
        <f>ABS(D14485-D14486)</f>
        <v>2</v>
      </c>
      <c r="K14485">
        <f>AVERAGE(D14485:D14489)</f>
        <v>35</v>
      </c>
      <c r="L14485">
        <f>AVERAGE(D14485:D14504)</f>
        <v>35</v>
      </c>
      <c r="M14485">
        <f>K14485-L14485</f>
        <v>0</v>
      </c>
      <c r="N14485" t="str">
        <f>IF(K14485&gt;L14485,"HIGH ZONE BIAS",IF(K14485&lt;L14485,"LOW ZONE BIAS","EQUILIBRIUM"))</f>
        <v>EQUILIBRIUM</v>
      </c>
    </row>
    <row r="14486">
      <c r="A14486">
        <v>13077</v>
      </c>
      <c r="B14486" t="str">
        <v>2014-06-23</v>
      </c>
      <c r="C14486" t="str">
        <v>Midday</v>
      </c>
      <c r="D14486">
        <v>33</v>
      </c>
      <c r="E14486" t="str">
        <f>IF(MOD(D14486,2)=0,"EVEN","ODD")</f>
        <v>ODD</v>
      </c>
      <c r="F14486" t="str">
        <f>IF(D14486&lt;=18,"LOW (1-18)","HIGH (19-36)")</f>
        <v>HIGH (19-36)</v>
      </c>
      <c r="G14486">
        <f>INT((D14486-1)/6)+1</f>
        <v>6</v>
      </c>
      <c r="H14486">
        <f>MOD(D14486-1,6)+1</f>
        <v>3</v>
      </c>
      <c r="I14486">
        <f>37-D14486</f>
        <v>4</v>
      </c>
      <c r="J14486">
        <f>ABS(D14486-D14487)</f>
        <v>15</v>
      </c>
      <c r="K14486">
        <f>AVERAGE(D14486:D14490)</f>
        <v>33</v>
      </c>
      <c r="L14486">
        <f>AVERAGE(D14486:D14505)</f>
        <v>33</v>
      </c>
      <c r="M14486">
        <f>K14486-L14486</f>
        <v>0</v>
      </c>
      <c r="N14486" t="str">
        <f>IF(K14486&gt;L14486,"HIGH ZONE BIAS",IF(K14486&lt;L14486,"LOW ZONE BIAS","EQUILIBRIUM"))</f>
        <v>EQUILIBRIUM</v>
      </c>
    </row>
    <row r="14487">
      <c r="A14487">
        <v>13076</v>
      </c>
      <c r="B14487" t="str">
        <v>2014-06-23</v>
      </c>
      <c r="C14487" t="str">
        <v>Morning</v>
      </c>
      <c r="D14487">
        <v>18</v>
      </c>
      <c r="E14487" t="str">
        <f>IF(MOD(D14487,2)=0,"EVEN","ODD")</f>
        <v>EVEN</v>
      </c>
      <c r="F14487" t="str">
        <f>IF(D14487&lt;=18,"LOW (1-18)","HIGH (19-36)")</f>
        <v>LOW (1-18)</v>
      </c>
      <c r="G14487">
        <f>INT((D14487-1)/6)+1</f>
        <v>3</v>
      </c>
      <c r="H14487">
        <f>MOD(D14487-1,6)+1</f>
        <v>6</v>
      </c>
      <c r="I14487">
        <f>37-D14487</f>
        <v>19</v>
      </c>
      <c r="J14487">
        <f>ABS(D14487-D14488)</f>
        <v>9</v>
      </c>
      <c r="K14487">
        <f>AVERAGE(D14487:D14491)</f>
        <v>18</v>
      </c>
      <c r="L14487">
        <f>AVERAGE(D14487:D14506)</f>
        <v>18</v>
      </c>
      <c r="M14487">
        <f>K14487-L14487</f>
        <v>0</v>
      </c>
      <c r="N14487" t="str">
        <f>IF(K14487&gt;L14487,"HIGH ZONE BIAS",IF(K14487&lt;L14487,"LOW ZONE BIAS","EQUILIBRIUM"))</f>
        <v>EQUILIBRIUM</v>
      </c>
    </row>
    <row r="14488">
      <c r="A14488">
        <v>13075</v>
      </c>
      <c r="B14488" t="str">
        <v>2014-06-21</v>
      </c>
      <c r="C14488" t="str">
        <v>Evening</v>
      </c>
      <c r="D14488">
        <v>9</v>
      </c>
      <c r="E14488" t="str">
        <f>IF(MOD(D14488,2)=0,"EVEN","ODD")</f>
        <v>ODD</v>
      </c>
      <c r="F14488" t="str">
        <f>IF(D14488&lt;=18,"LOW (1-18)","HIGH (19-36)")</f>
        <v>LOW (1-18)</v>
      </c>
      <c r="G14488">
        <f>INT((D14488-1)/6)+1</f>
        <v>2</v>
      </c>
      <c r="H14488">
        <f>MOD(D14488-1,6)+1</f>
        <v>3</v>
      </c>
      <c r="I14488">
        <f>37-D14488</f>
        <v>28</v>
      </c>
      <c r="J14488">
        <f>ABS(D14488-D14489)</f>
        <v>12</v>
      </c>
      <c r="K14488">
        <f>AVERAGE(D14488:D14492)</f>
        <v>9</v>
      </c>
      <c r="L14488">
        <f>AVERAGE(D14488:D14507)</f>
        <v>9</v>
      </c>
      <c r="M14488">
        <f>K14488-L14488</f>
        <v>0</v>
      </c>
      <c r="N14488" t="str">
        <f>IF(K14488&gt;L14488,"HIGH ZONE BIAS",IF(K14488&lt;L14488,"LOW ZONE BIAS","EQUILIBRIUM"))</f>
        <v>EQUILIBRIUM</v>
      </c>
    </row>
    <row r="14489">
      <c r="A14489">
        <v>13074</v>
      </c>
      <c r="B14489" t="str">
        <v>2014-06-21</v>
      </c>
      <c r="C14489" t="str">
        <v>Midday</v>
      </c>
      <c r="D14489">
        <v>21</v>
      </c>
      <c r="E14489" t="str">
        <f>IF(MOD(D14489,2)=0,"EVEN","ODD")</f>
        <v>ODD</v>
      </c>
      <c r="F14489" t="str">
        <f>IF(D14489&lt;=18,"LOW (1-18)","HIGH (19-36)")</f>
        <v>HIGH (19-36)</v>
      </c>
      <c r="G14489">
        <f>INT((D14489-1)/6)+1</f>
        <v>4</v>
      </c>
      <c r="H14489">
        <f>MOD(D14489-1,6)+1</f>
        <v>3</v>
      </c>
      <c r="I14489">
        <f>37-D14489</f>
        <v>16</v>
      </c>
      <c r="J14489">
        <f>ABS(D14489-D14490)</f>
        <v>10</v>
      </c>
      <c r="K14489">
        <f>AVERAGE(D14489:D14493)</f>
        <v>21</v>
      </c>
      <c r="L14489">
        <f>AVERAGE(D14489:D14508)</f>
        <v>21</v>
      </c>
      <c r="M14489">
        <f>K14489-L14489</f>
        <v>0</v>
      </c>
      <c r="N14489" t="str">
        <f>IF(K14489&gt;L14489,"HIGH ZONE BIAS",IF(K14489&lt;L14489,"LOW ZONE BIAS","EQUILIBRIUM"))</f>
        <v>EQUILIBRIUM</v>
      </c>
    </row>
    <row r="14490">
      <c r="A14490">
        <v>13073</v>
      </c>
      <c r="B14490" t="str">
        <v>2014-06-21</v>
      </c>
      <c r="C14490" t="str">
        <v>Morning</v>
      </c>
      <c r="D14490">
        <v>31</v>
      </c>
      <c r="E14490" t="str">
        <f>IF(MOD(D14490,2)=0,"EVEN","ODD")</f>
        <v>ODD</v>
      </c>
      <c r="F14490" t="str">
        <f>IF(D14490&lt;=18,"LOW (1-18)","HIGH (19-36)")</f>
        <v>HIGH (19-36)</v>
      </c>
      <c r="G14490">
        <f>INT((D14490-1)/6)+1</f>
        <v>6</v>
      </c>
      <c r="H14490">
        <f>MOD(D14490-1,6)+1</f>
        <v>1</v>
      </c>
      <c r="I14490">
        <f>37-D14490</f>
        <v>6</v>
      </c>
      <c r="J14490">
        <f>ABS(D14490-D14491)</f>
        <v>8</v>
      </c>
      <c r="K14490">
        <f>AVERAGE(D14490:D14494)</f>
        <v>31</v>
      </c>
      <c r="L14490">
        <f>AVERAGE(D14490:D14509)</f>
        <v>31</v>
      </c>
      <c r="M14490">
        <f>K14490-L14490</f>
        <v>0</v>
      </c>
      <c r="N14490" t="str">
        <f>IF(K14490&gt;L14490,"HIGH ZONE BIAS",IF(K14490&lt;L14490,"LOW ZONE BIAS","EQUILIBRIUM"))</f>
        <v>EQUILIBRIUM</v>
      </c>
    </row>
    <row r="14491">
      <c r="A14491">
        <v>13072</v>
      </c>
      <c r="B14491" t="str">
        <v>2014-06-20</v>
      </c>
      <c r="C14491" t="str">
        <v>Evening</v>
      </c>
      <c r="D14491">
        <v>23</v>
      </c>
      <c r="E14491" t="str">
        <f>IF(MOD(D14491,2)=0,"EVEN","ODD")</f>
        <v>ODD</v>
      </c>
      <c r="F14491" t="str">
        <f>IF(D14491&lt;=18,"LOW (1-18)","HIGH (19-36)")</f>
        <v>HIGH (19-36)</v>
      </c>
      <c r="G14491">
        <f>INT((D14491-1)/6)+1</f>
        <v>4</v>
      </c>
      <c r="H14491">
        <f>MOD(D14491-1,6)+1</f>
        <v>5</v>
      </c>
      <c r="I14491">
        <f>37-D14491</f>
        <v>14</v>
      </c>
      <c r="J14491">
        <f>ABS(D14491-D14492)</f>
        <v>10</v>
      </c>
      <c r="K14491">
        <f>AVERAGE(D14491:D14495)</f>
        <v>23</v>
      </c>
      <c r="L14491">
        <f>AVERAGE(D14491:D14510)</f>
        <v>23</v>
      </c>
      <c r="M14491">
        <f>K14491-L14491</f>
        <v>0</v>
      </c>
      <c r="N14491" t="str">
        <f>IF(K14491&gt;L14491,"HIGH ZONE BIAS",IF(K14491&lt;L14491,"LOW ZONE BIAS","EQUILIBRIUM"))</f>
        <v>EQUILIBRIUM</v>
      </c>
    </row>
    <row r="14492">
      <c r="A14492">
        <v>13071</v>
      </c>
      <c r="B14492" t="str">
        <v>2014-06-20</v>
      </c>
      <c r="C14492" t="str">
        <v>Midday</v>
      </c>
      <c r="D14492">
        <v>13</v>
      </c>
      <c r="E14492" t="str">
        <f>IF(MOD(D14492,2)=0,"EVEN","ODD")</f>
        <v>ODD</v>
      </c>
      <c r="F14492" t="str">
        <f>IF(D14492&lt;=18,"LOW (1-18)","HIGH (19-36)")</f>
        <v>LOW (1-18)</v>
      </c>
      <c r="G14492">
        <f>INT((D14492-1)/6)+1</f>
        <v>3</v>
      </c>
      <c r="H14492">
        <f>MOD(D14492-1,6)+1</f>
        <v>1</v>
      </c>
      <c r="I14492">
        <f>37-D14492</f>
        <v>24</v>
      </c>
      <c r="J14492">
        <f>ABS(D14492-D14493)</f>
        <v>17</v>
      </c>
      <c r="K14492">
        <f>AVERAGE(D14492:D14496)</f>
        <v>13</v>
      </c>
      <c r="L14492">
        <f>AVERAGE(D14492:D14511)</f>
        <v>13</v>
      </c>
      <c r="M14492">
        <f>K14492-L14492</f>
        <v>0</v>
      </c>
      <c r="N14492" t="str">
        <f>IF(K14492&gt;L14492,"HIGH ZONE BIAS",IF(K14492&lt;L14492,"LOW ZONE BIAS","EQUILIBRIUM"))</f>
        <v>EQUILIBRIUM</v>
      </c>
    </row>
    <row r="14493">
      <c r="A14493">
        <v>13070</v>
      </c>
      <c r="B14493" t="str">
        <v>2014-06-20</v>
      </c>
      <c r="C14493" t="str">
        <v>Morning</v>
      </c>
      <c r="D14493">
        <v>30</v>
      </c>
      <c r="E14493" t="str">
        <f>IF(MOD(D14493,2)=0,"EVEN","ODD")</f>
        <v>EVEN</v>
      </c>
      <c r="F14493" t="str">
        <f>IF(D14493&lt;=18,"LOW (1-18)","HIGH (19-36)")</f>
        <v>HIGH (19-36)</v>
      </c>
      <c r="G14493">
        <f>INT((D14493-1)/6)+1</f>
        <v>5</v>
      </c>
      <c r="H14493">
        <f>MOD(D14493-1,6)+1</f>
        <v>6</v>
      </c>
      <c r="I14493">
        <f>37-D14493</f>
        <v>7</v>
      </c>
      <c r="J14493">
        <f>ABS(D14493-D14494)</f>
        <v>7</v>
      </c>
      <c r="K14493">
        <f>AVERAGE(D14493:D14497)</f>
        <v>30</v>
      </c>
      <c r="L14493">
        <f>AVERAGE(D14493:D14512)</f>
        <v>30</v>
      </c>
      <c r="M14493">
        <f>K14493-L14493</f>
        <v>0</v>
      </c>
      <c r="N14493" t="str">
        <f>IF(K14493&gt;L14493,"HIGH ZONE BIAS",IF(K14493&lt;L14493,"LOW ZONE BIAS","EQUILIBRIUM"))</f>
        <v>EQUILIBRIUM</v>
      </c>
    </row>
    <row r="14494">
      <c r="A14494">
        <v>13069</v>
      </c>
      <c r="B14494" t="str">
        <v>2014-06-18</v>
      </c>
      <c r="C14494" t="str">
        <v>Evening</v>
      </c>
      <c r="D14494">
        <v>23</v>
      </c>
      <c r="E14494" t="str">
        <f>IF(MOD(D14494,2)=0,"EVEN","ODD")</f>
        <v>ODD</v>
      </c>
      <c r="F14494" t="str">
        <f>IF(D14494&lt;=18,"LOW (1-18)","HIGH (19-36)")</f>
        <v>HIGH (19-36)</v>
      </c>
      <c r="G14494">
        <f>INT((D14494-1)/6)+1</f>
        <v>4</v>
      </c>
      <c r="H14494">
        <f>MOD(D14494-1,6)+1</f>
        <v>5</v>
      </c>
      <c r="I14494">
        <f>37-D14494</f>
        <v>14</v>
      </c>
      <c r="J14494">
        <f>ABS(D14494-D14495)</f>
        <v>10</v>
      </c>
      <c r="K14494">
        <f>AVERAGE(D14494:D14498)</f>
        <v>23</v>
      </c>
      <c r="L14494">
        <f>AVERAGE(D14494:D14513)</f>
        <v>23</v>
      </c>
      <c r="M14494">
        <f>K14494-L14494</f>
        <v>0</v>
      </c>
      <c r="N14494" t="str">
        <f>IF(K14494&gt;L14494,"HIGH ZONE BIAS",IF(K14494&lt;L14494,"LOW ZONE BIAS","EQUILIBRIUM"))</f>
        <v>EQUILIBRIUM</v>
      </c>
    </row>
    <row r="14495">
      <c r="A14495">
        <v>13068</v>
      </c>
      <c r="B14495" t="str">
        <v>2014-06-18</v>
      </c>
      <c r="C14495" t="str">
        <v>Midday</v>
      </c>
      <c r="D14495">
        <v>33</v>
      </c>
      <c r="E14495" t="str">
        <f>IF(MOD(D14495,2)=0,"EVEN","ODD")</f>
        <v>ODD</v>
      </c>
      <c r="F14495" t="str">
        <f>IF(D14495&lt;=18,"LOW (1-18)","HIGH (19-36)")</f>
        <v>HIGH (19-36)</v>
      </c>
      <c r="G14495">
        <f>INT((D14495-1)/6)+1</f>
        <v>6</v>
      </c>
      <c r="H14495">
        <f>MOD(D14495-1,6)+1</f>
        <v>3</v>
      </c>
      <c r="I14495">
        <f>37-D14495</f>
        <v>4</v>
      </c>
      <c r="J14495">
        <f>ABS(D14495-D14496)</f>
        <v>6</v>
      </c>
      <c r="K14495">
        <f>AVERAGE(D14495:D14499)</f>
        <v>33</v>
      </c>
      <c r="L14495">
        <f>AVERAGE(D14495:D14514)</f>
        <v>33</v>
      </c>
      <c r="M14495">
        <f>K14495-L14495</f>
        <v>0</v>
      </c>
      <c r="N14495" t="str">
        <f>IF(K14495&gt;L14495,"HIGH ZONE BIAS",IF(K14495&lt;L14495,"LOW ZONE BIAS","EQUILIBRIUM"))</f>
        <v>EQUILIBRIUM</v>
      </c>
    </row>
    <row r="14496">
      <c r="A14496">
        <v>13067</v>
      </c>
      <c r="B14496" t="str">
        <v>2014-06-18</v>
      </c>
      <c r="C14496" t="str">
        <v>Morning</v>
      </c>
      <c r="D14496">
        <v>27</v>
      </c>
      <c r="E14496" t="str">
        <f>IF(MOD(D14496,2)=0,"EVEN","ODD")</f>
        <v>ODD</v>
      </c>
      <c r="F14496" t="str">
        <f>IF(D14496&lt;=18,"LOW (1-18)","HIGH (19-36)")</f>
        <v>HIGH (19-36)</v>
      </c>
      <c r="G14496">
        <f>INT((D14496-1)/6)+1</f>
        <v>5</v>
      </c>
      <c r="H14496">
        <f>MOD(D14496-1,6)+1</f>
        <v>3</v>
      </c>
      <c r="I14496">
        <f>37-D14496</f>
        <v>10</v>
      </c>
      <c r="J14496">
        <f>ABS(D14496-D14497)</f>
        <v>1</v>
      </c>
      <c r="K14496">
        <f>AVERAGE(D14496:D14500)</f>
        <v>27</v>
      </c>
      <c r="L14496">
        <f>AVERAGE(D14496:D14515)</f>
        <v>27</v>
      </c>
      <c r="M14496">
        <f>K14496-L14496</f>
        <v>0</v>
      </c>
      <c r="N14496" t="str">
        <f>IF(K14496&gt;L14496,"HIGH ZONE BIAS",IF(K14496&lt;L14496,"LOW ZONE BIAS","EQUILIBRIUM"))</f>
        <v>EQUILIBRIUM</v>
      </c>
    </row>
    <row r="14497">
      <c r="A14497">
        <v>13066</v>
      </c>
      <c r="B14497" t="str">
        <v>2014-06-17</v>
      </c>
      <c r="C14497" t="str">
        <v>Evening</v>
      </c>
      <c r="D14497">
        <v>26</v>
      </c>
      <c r="E14497" t="str">
        <f>IF(MOD(D14497,2)=0,"EVEN","ODD")</f>
        <v>EVEN</v>
      </c>
      <c r="F14497" t="str">
        <f>IF(D14497&lt;=18,"LOW (1-18)","HIGH (19-36)")</f>
        <v>HIGH (19-36)</v>
      </c>
      <c r="G14497">
        <f>INT((D14497-1)/6)+1</f>
        <v>5</v>
      </c>
      <c r="H14497">
        <f>MOD(D14497-1,6)+1</f>
        <v>2</v>
      </c>
      <c r="I14497">
        <f>37-D14497</f>
        <v>11</v>
      </c>
      <c r="J14497">
        <f>ABS(D14497-D14498)</f>
        <v>13</v>
      </c>
      <c r="K14497">
        <f>AVERAGE(D14497:D14501)</f>
        <v>26</v>
      </c>
      <c r="L14497">
        <f>AVERAGE(D14497:D14516)</f>
        <v>26</v>
      </c>
      <c r="M14497">
        <f>K14497-L14497</f>
        <v>0</v>
      </c>
      <c r="N14497" t="str">
        <f>IF(K14497&gt;L14497,"HIGH ZONE BIAS",IF(K14497&lt;L14497,"LOW ZONE BIAS","EQUILIBRIUM"))</f>
        <v>EQUILIBRIUM</v>
      </c>
    </row>
    <row r="14498">
      <c r="A14498">
        <v>13065</v>
      </c>
      <c r="B14498" t="str">
        <v>2014-06-17</v>
      </c>
      <c r="C14498" t="str">
        <v>Midday</v>
      </c>
      <c r="D14498">
        <v>13</v>
      </c>
      <c r="E14498" t="str">
        <f>IF(MOD(D14498,2)=0,"EVEN","ODD")</f>
        <v>ODD</v>
      </c>
      <c r="F14498" t="str">
        <f>IF(D14498&lt;=18,"LOW (1-18)","HIGH (19-36)")</f>
        <v>LOW (1-18)</v>
      </c>
      <c r="G14498">
        <f>INT((D14498-1)/6)+1</f>
        <v>3</v>
      </c>
      <c r="H14498">
        <f>MOD(D14498-1,6)+1</f>
        <v>1</v>
      </c>
      <c r="I14498">
        <f>37-D14498</f>
        <v>24</v>
      </c>
      <c r="J14498">
        <f>ABS(D14498-D14499)</f>
        <v>11</v>
      </c>
      <c r="K14498">
        <f>AVERAGE(D14498:D14502)</f>
        <v>13</v>
      </c>
      <c r="L14498">
        <f>AVERAGE(D14498:D14517)</f>
        <v>13</v>
      </c>
      <c r="M14498">
        <f>K14498-L14498</f>
        <v>0</v>
      </c>
      <c r="N14498" t="str">
        <f>IF(K14498&gt;L14498,"HIGH ZONE BIAS",IF(K14498&lt;L14498,"LOW ZONE BIAS","EQUILIBRIUM"))</f>
        <v>EQUILIBRIUM</v>
      </c>
    </row>
    <row r="14499">
      <c r="A14499">
        <v>13064</v>
      </c>
      <c r="B14499" t="str">
        <v>2014-06-17</v>
      </c>
      <c r="C14499" t="str">
        <v>Morning</v>
      </c>
      <c r="D14499">
        <v>24</v>
      </c>
      <c r="E14499" t="str">
        <f>IF(MOD(D14499,2)=0,"EVEN","ODD")</f>
        <v>EVEN</v>
      </c>
      <c r="F14499" t="str">
        <f>IF(D14499&lt;=18,"LOW (1-18)","HIGH (19-36)")</f>
        <v>HIGH (19-36)</v>
      </c>
      <c r="G14499">
        <f>INT((D14499-1)/6)+1</f>
        <v>4</v>
      </c>
      <c r="H14499">
        <f>MOD(D14499-1,6)+1</f>
        <v>6</v>
      </c>
      <c r="I14499">
        <f>37-D14499</f>
        <v>13</v>
      </c>
      <c r="J14499">
        <f>ABS(D14499-D14500)</f>
        <v>7</v>
      </c>
      <c r="K14499">
        <f>AVERAGE(D14499:D14503)</f>
        <v>24</v>
      </c>
      <c r="L14499">
        <f>AVERAGE(D14499:D14518)</f>
        <v>24</v>
      </c>
      <c r="M14499">
        <f>K14499-L14499</f>
        <v>0</v>
      </c>
      <c r="N14499" t="str">
        <f>IF(K14499&gt;L14499,"HIGH ZONE BIAS",IF(K14499&lt;L14499,"LOW ZONE BIAS","EQUILIBRIUM"))</f>
        <v>EQUILIBRIUM</v>
      </c>
    </row>
    <row r="14500">
      <c r="A14500">
        <v>13063</v>
      </c>
      <c r="B14500" t="str">
        <v>2014-06-16</v>
      </c>
      <c r="C14500" t="str">
        <v>Evening</v>
      </c>
      <c r="D14500">
        <v>31</v>
      </c>
      <c r="E14500" t="str">
        <f>IF(MOD(D14500,2)=0,"EVEN","ODD")</f>
        <v>ODD</v>
      </c>
      <c r="F14500" t="str">
        <f>IF(D14500&lt;=18,"LOW (1-18)","HIGH (19-36)")</f>
        <v>HIGH (19-36)</v>
      </c>
      <c r="G14500">
        <f>INT((D14500-1)/6)+1</f>
        <v>6</v>
      </c>
      <c r="H14500">
        <f>MOD(D14500-1,6)+1</f>
        <v>1</v>
      </c>
      <c r="I14500">
        <f>37-D14500</f>
        <v>6</v>
      </c>
      <c r="J14500">
        <f>ABS(D14500-D14501)</f>
        <v>13</v>
      </c>
      <c r="K14500">
        <f>AVERAGE(D14500:D14504)</f>
        <v>31</v>
      </c>
      <c r="L14500">
        <f>AVERAGE(D14500:D14519)</f>
        <v>31</v>
      </c>
      <c r="M14500">
        <f>K14500-L14500</f>
        <v>0</v>
      </c>
      <c r="N14500" t="str">
        <f>IF(K14500&gt;L14500,"HIGH ZONE BIAS",IF(K14500&lt;L14500,"LOW ZONE BIAS","EQUILIBRIUM"))</f>
        <v>EQUILIBRIUM</v>
      </c>
    </row>
    <row r="14501">
      <c r="A14501">
        <v>13062</v>
      </c>
      <c r="B14501" t="str">
        <v>2014-06-16</v>
      </c>
      <c r="C14501" t="str">
        <v>Midday</v>
      </c>
      <c r="D14501">
        <v>18</v>
      </c>
      <c r="E14501" t="str">
        <f>IF(MOD(D14501,2)=0,"EVEN","ODD")</f>
        <v>EVEN</v>
      </c>
      <c r="F14501" t="str">
        <f>IF(D14501&lt;=18,"LOW (1-18)","HIGH (19-36)")</f>
        <v>LOW (1-18)</v>
      </c>
      <c r="G14501">
        <f>INT((D14501-1)/6)+1</f>
        <v>3</v>
      </c>
      <c r="H14501">
        <f>MOD(D14501-1,6)+1</f>
        <v>6</v>
      </c>
      <c r="I14501">
        <f>37-D14501</f>
        <v>19</v>
      </c>
      <c r="J14501">
        <f>ABS(D14501-D14502)</f>
        <v>3</v>
      </c>
      <c r="K14501">
        <f>AVERAGE(D14501:D14505)</f>
        <v>18</v>
      </c>
      <c r="L14501">
        <f>AVERAGE(D14501:D14520)</f>
        <v>18</v>
      </c>
      <c r="M14501">
        <f>K14501-L14501</f>
        <v>0</v>
      </c>
      <c r="N14501" t="str">
        <f>IF(K14501&gt;L14501,"HIGH ZONE BIAS",IF(K14501&lt;L14501,"LOW ZONE BIAS","EQUILIBRIUM"))</f>
        <v>EQUILIBRIUM</v>
      </c>
    </row>
    <row r="14502">
      <c r="A14502">
        <v>13061</v>
      </c>
      <c r="B14502" t="str">
        <v>2014-06-16</v>
      </c>
      <c r="C14502" t="str">
        <v>Morning</v>
      </c>
      <c r="D14502">
        <v>21</v>
      </c>
      <c r="E14502" t="str">
        <f>IF(MOD(D14502,2)=0,"EVEN","ODD")</f>
        <v>ODD</v>
      </c>
      <c r="F14502" t="str">
        <f>IF(D14502&lt;=18,"LOW (1-18)","HIGH (19-36)")</f>
        <v>HIGH (19-36)</v>
      </c>
      <c r="G14502">
        <f>INT((D14502-1)/6)+1</f>
        <v>4</v>
      </c>
      <c r="H14502">
        <f>MOD(D14502-1,6)+1</f>
        <v>3</v>
      </c>
      <c r="I14502">
        <f>37-D14502</f>
        <v>16</v>
      </c>
      <c r="J14502">
        <f>ABS(D14502-D14503)</f>
        <v>11</v>
      </c>
      <c r="K14502">
        <f>AVERAGE(D14502:D14506)</f>
        <v>21</v>
      </c>
      <c r="L14502">
        <f>AVERAGE(D14502:D14521)</f>
        <v>21</v>
      </c>
      <c r="M14502">
        <f>K14502-L14502</f>
        <v>0</v>
      </c>
      <c r="N14502" t="str">
        <f>IF(K14502&gt;L14502,"HIGH ZONE BIAS",IF(K14502&lt;L14502,"LOW ZONE BIAS","EQUILIBRIUM"))</f>
        <v>EQUILIBRIUM</v>
      </c>
    </row>
    <row r="14503">
      <c r="A14503">
        <v>13060</v>
      </c>
      <c r="B14503" t="str">
        <v>2014-06-14</v>
      </c>
      <c r="C14503" t="str">
        <v>Evening</v>
      </c>
      <c r="D14503">
        <v>10</v>
      </c>
      <c r="E14503" t="str">
        <f>IF(MOD(D14503,2)=0,"EVEN","ODD")</f>
        <v>EVEN</v>
      </c>
      <c r="F14503" t="str">
        <f>IF(D14503&lt;=18,"LOW (1-18)","HIGH (19-36)")</f>
        <v>LOW (1-18)</v>
      </c>
      <c r="G14503">
        <f>INT((D14503-1)/6)+1</f>
        <v>2</v>
      </c>
      <c r="H14503">
        <f>MOD(D14503-1,6)+1</f>
        <v>4</v>
      </c>
      <c r="I14503">
        <f>37-D14503</f>
        <v>27</v>
      </c>
      <c r="J14503">
        <f>ABS(D14503-D14504)</f>
        <v>6</v>
      </c>
      <c r="K14503">
        <f>AVERAGE(D14503:D14507)</f>
        <v>10</v>
      </c>
      <c r="L14503">
        <f>AVERAGE(D14503:D14522)</f>
        <v>10</v>
      </c>
      <c r="M14503">
        <f>K14503-L14503</f>
        <v>0</v>
      </c>
      <c r="N14503" t="str">
        <f>IF(K14503&gt;L14503,"HIGH ZONE BIAS",IF(K14503&lt;L14503,"LOW ZONE BIAS","EQUILIBRIUM"))</f>
        <v>EQUILIBRIUM</v>
      </c>
    </row>
    <row r="14504">
      <c r="A14504">
        <v>13059</v>
      </c>
      <c r="B14504" t="str">
        <v>2014-06-14</v>
      </c>
      <c r="C14504" t="str">
        <v>Midday</v>
      </c>
      <c r="D14504">
        <v>4</v>
      </c>
      <c r="E14504" t="str">
        <f>IF(MOD(D14504,2)=0,"EVEN","ODD")</f>
        <v>EVEN</v>
      </c>
      <c r="F14504" t="str">
        <f>IF(D14504&lt;=18,"LOW (1-18)","HIGH (19-36)")</f>
        <v>LOW (1-18)</v>
      </c>
      <c r="G14504">
        <f>INT((D14504-1)/6)+1</f>
        <v>1</v>
      </c>
      <c r="H14504">
        <f>MOD(D14504-1,6)+1</f>
        <v>4</v>
      </c>
      <c r="I14504">
        <f>37-D14504</f>
        <v>33</v>
      </c>
      <c r="J14504">
        <f>ABS(D14504-D14505)</f>
        <v>18</v>
      </c>
      <c r="K14504">
        <f>AVERAGE(D14504:D14508)</f>
        <v>4</v>
      </c>
      <c r="L14504">
        <f>AVERAGE(D14504:D14523)</f>
        <v>4</v>
      </c>
      <c r="M14504">
        <f>K14504-L14504</f>
        <v>0</v>
      </c>
      <c r="N14504" t="str">
        <f>IF(K14504&gt;L14504,"HIGH ZONE BIAS",IF(K14504&lt;L14504,"LOW ZONE BIAS","EQUILIBRIUM"))</f>
        <v>EQUILIBRIUM</v>
      </c>
    </row>
    <row r="14505">
      <c r="A14505">
        <v>13058</v>
      </c>
      <c r="B14505" t="str">
        <v>2014-06-14</v>
      </c>
      <c r="C14505" t="str">
        <v>Morning</v>
      </c>
      <c r="D14505">
        <v>22</v>
      </c>
      <c r="E14505" t="str">
        <f>IF(MOD(D14505,2)=0,"EVEN","ODD")</f>
        <v>EVEN</v>
      </c>
      <c r="F14505" t="str">
        <f>IF(D14505&lt;=18,"LOW (1-18)","HIGH (19-36)")</f>
        <v>HIGH (19-36)</v>
      </c>
      <c r="G14505">
        <f>INT((D14505-1)/6)+1</f>
        <v>4</v>
      </c>
      <c r="H14505">
        <f>MOD(D14505-1,6)+1</f>
        <v>4</v>
      </c>
      <c r="I14505">
        <f>37-D14505</f>
        <v>15</v>
      </c>
      <c r="J14505">
        <f>ABS(D14505-D14506)</f>
        <v>5</v>
      </c>
      <c r="K14505">
        <f>AVERAGE(D14505:D14509)</f>
        <v>22</v>
      </c>
      <c r="L14505">
        <f>AVERAGE(D14505:D14524)</f>
        <v>22</v>
      </c>
      <c r="M14505">
        <f>K14505-L14505</f>
        <v>0</v>
      </c>
      <c r="N14505" t="str">
        <f>IF(K14505&gt;L14505,"HIGH ZONE BIAS",IF(K14505&lt;L14505,"LOW ZONE BIAS","EQUILIBRIUM"))</f>
        <v>EQUILIBRIUM</v>
      </c>
    </row>
    <row r="14506">
      <c r="A14506">
        <v>13057</v>
      </c>
      <c r="B14506" t="str">
        <v>2014-06-13</v>
      </c>
      <c r="C14506" t="str">
        <v>Evening</v>
      </c>
      <c r="D14506">
        <v>17</v>
      </c>
      <c r="E14506" t="str">
        <f>IF(MOD(D14506,2)=0,"EVEN","ODD")</f>
        <v>ODD</v>
      </c>
      <c r="F14506" t="str">
        <f>IF(D14506&lt;=18,"LOW (1-18)","HIGH (19-36)")</f>
        <v>LOW (1-18)</v>
      </c>
      <c r="G14506">
        <f>INT((D14506-1)/6)+1</f>
        <v>3</v>
      </c>
      <c r="H14506">
        <f>MOD(D14506-1,6)+1</f>
        <v>5</v>
      </c>
      <c r="I14506">
        <f>37-D14506</f>
        <v>20</v>
      </c>
      <c r="J14506">
        <f>ABS(D14506-D14507)</f>
        <v>17</v>
      </c>
      <c r="K14506">
        <f>AVERAGE(D14506:D14510)</f>
        <v>17</v>
      </c>
      <c r="L14506">
        <f>AVERAGE(D14506:D14525)</f>
        <v>17</v>
      </c>
      <c r="M14506">
        <f>K14506-L14506</f>
        <v>0</v>
      </c>
      <c r="N14506" t="str">
        <f>IF(K14506&gt;L14506,"HIGH ZONE BIAS",IF(K14506&lt;L14506,"LOW ZONE BIAS","EQUILIBRIUM"))</f>
        <v>EQUILIBRIUM</v>
      </c>
    </row>
    <row r="14507">
      <c r="A14507">
        <v>13056</v>
      </c>
      <c r="B14507" t="str">
        <v>2014-06-13</v>
      </c>
      <c r="C14507" t="str">
        <v>Midday</v>
      </c>
      <c r="D14507">
        <v>34</v>
      </c>
      <c r="E14507" t="str">
        <f>IF(MOD(D14507,2)=0,"EVEN","ODD")</f>
        <v>EVEN</v>
      </c>
      <c r="F14507" t="str">
        <f>IF(D14507&lt;=18,"LOW (1-18)","HIGH (19-36)")</f>
        <v>HIGH (19-36)</v>
      </c>
      <c r="G14507">
        <f>INT((D14507-1)/6)+1</f>
        <v>6</v>
      </c>
      <c r="H14507">
        <f>MOD(D14507-1,6)+1</f>
        <v>4</v>
      </c>
      <c r="I14507">
        <f>37-D14507</f>
        <v>3</v>
      </c>
      <c r="J14507">
        <f>ABS(D14507-D14508)</f>
        <v>5</v>
      </c>
      <c r="K14507">
        <f>AVERAGE(D14507:D14511)</f>
        <v>34</v>
      </c>
      <c r="L14507">
        <f>AVERAGE(D14507:D14526)</f>
        <v>34</v>
      </c>
      <c r="M14507">
        <f>K14507-L14507</f>
        <v>0</v>
      </c>
      <c r="N14507" t="str">
        <f>IF(K14507&gt;L14507,"HIGH ZONE BIAS",IF(K14507&lt;L14507,"LOW ZONE BIAS","EQUILIBRIUM"))</f>
        <v>EQUILIBRIUM</v>
      </c>
    </row>
    <row r="14508">
      <c r="A14508">
        <v>13055</v>
      </c>
      <c r="B14508" t="str">
        <v>2014-06-13</v>
      </c>
      <c r="C14508" t="str">
        <v>Morning</v>
      </c>
      <c r="D14508">
        <v>29</v>
      </c>
      <c r="E14508" t="str">
        <f>IF(MOD(D14508,2)=0,"EVEN","ODD")</f>
        <v>ODD</v>
      </c>
      <c r="F14508" t="str">
        <f>IF(D14508&lt;=18,"LOW (1-18)","HIGH (19-36)")</f>
        <v>HIGH (19-36)</v>
      </c>
      <c r="G14508">
        <f>INT((D14508-1)/6)+1</f>
        <v>5</v>
      </c>
      <c r="H14508">
        <f>MOD(D14508-1,6)+1</f>
        <v>5</v>
      </c>
      <c r="I14508">
        <f>37-D14508</f>
        <v>8</v>
      </c>
      <c r="J14508">
        <f>ABS(D14508-D14509)</f>
        <v>8</v>
      </c>
      <c r="K14508">
        <f>AVERAGE(D14508:D14512)</f>
        <v>29</v>
      </c>
      <c r="L14508">
        <f>AVERAGE(D14508:D14527)</f>
        <v>29</v>
      </c>
      <c r="M14508">
        <f>K14508-L14508</f>
        <v>0</v>
      </c>
      <c r="N14508" t="str">
        <f>IF(K14508&gt;L14508,"HIGH ZONE BIAS",IF(K14508&lt;L14508,"LOW ZONE BIAS","EQUILIBRIUM"))</f>
        <v>EQUILIBRIUM</v>
      </c>
    </row>
    <row r="14509">
      <c r="A14509">
        <v>13054</v>
      </c>
      <c r="B14509" t="str">
        <v>2014-06-12</v>
      </c>
      <c r="C14509" t="str">
        <v>Evening</v>
      </c>
      <c r="D14509">
        <v>21</v>
      </c>
      <c r="E14509" t="str">
        <f>IF(MOD(D14509,2)=0,"EVEN","ODD")</f>
        <v>ODD</v>
      </c>
      <c r="F14509" t="str">
        <f>IF(D14509&lt;=18,"LOW (1-18)","HIGH (19-36)")</f>
        <v>HIGH (19-36)</v>
      </c>
      <c r="G14509">
        <f>INT((D14509-1)/6)+1</f>
        <v>4</v>
      </c>
      <c r="H14509">
        <f>MOD(D14509-1,6)+1</f>
        <v>3</v>
      </c>
      <c r="I14509">
        <f>37-D14509</f>
        <v>16</v>
      </c>
      <c r="J14509">
        <f>ABS(D14509-D14510)</f>
        <v>6</v>
      </c>
      <c r="K14509">
        <f>AVERAGE(D14509:D14513)</f>
        <v>21</v>
      </c>
      <c r="L14509">
        <f>AVERAGE(D14509:D14528)</f>
        <v>21</v>
      </c>
      <c r="M14509">
        <f>K14509-L14509</f>
        <v>0</v>
      </c>
      <c r="N14509" t="str">
        <f>IF(K14509&gt;L14509,"HIGH ZONE BIAS",IF(K14509&lt;L14509,"LOW ZONE BIAS","EQUILIBRIUM"))</f>
        <v>EQUILIBRIUM</v>
      </c>
    </row>
    <row r="14510">
      <c r="A14510">
        <v>13053</v>
      </c>
      <c r="B14510" t="str">
        <v>2014-06-12</v>
      </c>
      <c r="C14510" t="str">
        <v>Midday</v>
      </c>
      <c r="D14510">
        <v>27</v>
      </c>
      <c r="E14510" t="str">
        <f>IF(MOD(D14510,2)=0,"EVEN","ODD")</f>
        <v>ODD</v>
      </c>
      <c r="F14510" t="str">
        <f>IF(D14510&lt;=18,"LOW (1-18)","HIGH (19-36)")</f>
        <v>HIGH (19-36)</v>
      </c>
      <c r="G14510">
        <f>INT((D14510-1)/6)+1</f>
        <v>5</v>
      </c>
      <c r="H14510">
        <f>MOD(D14510-1,6)+1</f>
        <v>3</v>
      </c>
      <c r="I14510">
        <f>37-D14510</f>
        <v>10</v>
      </c>
      <c r="J14510">
        <f>ABS(D14510-D14511)</f>
        <v>1</v>
      </c>
      <c r="K14510">
        <f>AVERAGE(D14510:D14514)</f>
        <v>27</v>
      </c>
      <c r="L14510">
        <f>AVERAGE(D14510:D14529)</f>
        <v>27</v>
      </c>
      <c r="M14510">
        <f>K14510-L14510</f>
        <v>0</v>
      </c>
      <c r="N14510" t="str">
        <f>IF(K14510&gt;L14510,"HIGH ZONE BIAS",IF(K14510&lt;L14510,"LOW ZONE BIAS","EQUILIBRIUM"))</f>
        <v>EQUILIBRIUM</v>
      </c>
    </row>
    <row r="14511">
      <c r="A14511">
        <v>13052</v>
      </c>
      <c r="B14511" t="str">
        <v>2014-06-12</v>
      </c>
      <c r="C14511" t="str">
        <v>Morning</v>
      </c>
      <c r="D14511">
        <v>26</v>
      </c>
      <c r="E14511" t="str">
        <f>IF(MOD(D14511,2)=0,"EVEN","ODD")</f>
        <v>EVEN</v>
      </c>
      <c r="F14511" t="str">
        <f>IF(D14511&lt;=18,"LOW (1-18)","HIGH (19-36)")</f>
        <v>HIGH (19-36)</v>
      </c>
      <c r="G14511">
        <f>INT((D14511-1)/6)+1</f>
        <v>5</v>
      </c>
      <c r="H14511">
        <f>MOD(D14511-1,6)+1</f>
        <v>2</v>
      </c>
      <c r="I14511">
        <f>37-D14511</f>
        <v>11</v>
      </c>
      <c r="J14511">
        <f>ABS(D14511-D14512)</f>
        <v>25</v>
      </c>
      <c r="K14511">
        <f>AVERAGE(D14511:D14515)</f>
        <v>26</v>
      </c>
      <c r="L14511">
        <f>AVERAGE(D14511:D14530)</f>
        <v>26</v>
      </c>
      <c r="M14511">
        <f>K14511-L14511</f>
        <v>0</v>
      </c>
      <c r="N14511" t="str">
        <f>IF(K14511&gt;L14511,"HIGH ZONE BIAS",IF(K14511&lt;L14511,"LOW ZONE BIAS","EQUILIBRIUM"))</f>
        <v>EQUILIBRIUM</v>
      </c>
    </row>
    <row r="14512">
      <c r="A14512">
        <v>13051</v>
      </c>
      <c r="B14512" t="str">
        <v>2014-06-11</v>
      </c>
      <c r="C14512" t="str">
        <v>Evening</v>
      </c>
      <c r="D14512">
        <v>1</v>
      </c>
      <c r="E14512" t="str">
        <f>IF(MOD(D14512,2)=0,"EVEN","ODD")</f>
        <v>ODD</v>
      </c>
      <c r="F14512" t="str">
        <f>IF(D14512&lt;=18,"LOW (1-18)","HIGH (19-36)")</f>
        <v>LOW (1-18)</v>
      </c>
      <c r="G14512">
        <f>INT((D14512-1)/6)+1</f>
        <v>1</v>
      </c>
      <c r="H14512">
        <f>MOD(D14512-1,6)+1</f>
        <v>1</v>
      </c>
      <c r="I14512">
        <f>37-D14512</f>
        <v>36</v>
      </c>
      <c r="J14512">
        <f>ABS(D14512-D14513)</f>
        <v>21</v>
      </c>
      <c r="K14512">
        <f>AVERAGE(D14512:D14516)</f>
        <v>1</v>
      </c>
      <c r="L14512">
        <f>AVERAGE(D14512:D14531)</f>
        <v>1</v>
      </c>
      <c r="M14512">
        <f>K14512-L14512</f>
        <v>0</v>
      </c>
      <c r="N14512" t="str">
        <f>IF(K14512&gt;L14512,"HIGH ZONE BIAS",IF(K14512&lt;L14512,"LOW ZONE BIAS","EQUILIBRIUM"))</f>
        <v>EQUILIBRIUM</v>
      </c>
    </row>
    <row r="14513">
      <c r="A14513">
        <v>13050</v>
      </c>
      <c r="B14513" t="str">
        <v>2014-06-11</v>
      </c>
      <c r="C14513" t="str">
        <v>Midday</v>
      </c>
      <c r="D14513">
        <v>22</v>
      </c>
      <c r="E14513" t="str">
        <f>IF(MOD(D14513,2)=0,"EVEN","ODD")</f>
        <v>EVEN</v>
      </c>
      <c r="F14513" t="str">
        <f>IF(D14513&lt;=18,"LOW (1-18)","HIGH (19-36)")</f>
        <v>HIGH (19-36)</v>
      </c>
      <c r="G14513">
        <f>INT((D14513-1)/6)+1</f>
        <v>4</v>
      </c>
      <c r="H14513">
        <f>MOD(D14513-1,6)+1</f>
        <v>4</v>
      </c>
      <c r="I14513">
        <f>37-D14513</f>
        <v>15</v>
      </c>
      <c r="J14513">
        <f>ABS(D14513-D14514)</f>
        <v>20</v>
      </c>
      <c r="K14513">
        <f>AVERAGE(D14513:D14517)</f>
        <v>22</v>
      </c>
      <c r="L14513">
        <f>AVERAGE(D14513:D14532)</f>
        <v>22</v>
      </c>
      <c r="M14513">
        <f>K14513-L14513</f>
        <v>0</v>
      </c>
      <c r="N14513" t="str">
        <f>IF(K14513&gt;L14513,"HIGH ZONE BIAS",IF(K14513&lt;L14513,"LOW ZONE BIAS","EQUILIBRIUM"))</f>
        <v>EQUILIBRIUM</v>
      </c>
    </row>
    <row r="14514">
      <c r="A14514">
        <v>13049</v>
      </c>
      <c r="B14514" t="str">
        <v>2014-06-11</v>
      </c>
      <c r="C14514" t="str">
        <v>Morning</v>
      </c>
      <c r="D14514">
        <v>2</v>
      </c>
      <c r="E14514" t="str">
        <f>IF(MOD(D14514,2)=0,"EVEN","ODD")</f>
        <v>EVEN</v>
      </c>
      <c r="F14514" t="str">
        <f>IF(D14514&lt;=18,"LOW (1-18)","HIGH (19-36)")</f>
        <v>LOW (1-18)</v>
      </c>
      <c r="G14514">
        <f>INT((D14514-1)/6)+1</f>
        <v>1</v>
      </c>
      <c r="H14514">
        <f>MOD(D14514-1,6)+1</f>
        <v>2</v>
      </c>
      <c r="I14514">
        <f>37-D14514</f>
        <v>35</v>
      </c>
      <c r="J14514">
        <f>ABS(D14514-D14515)</f>
        <v>26</v>
      </c>
      <c r="K14514">
        <f>AVERAGE(D14514:D14518)</f>
        <v>2</v>
      </c>
      <c r="L14514">
        <f>AVERAGE(D14514:D14533)</f>
        <v>2</v>
      </c>
      <c r="M14514">
        <f>K14514-L14514</f>
        <v>0</v>
      </c>
      <c r="N14514" t="str">
        <f>IF(K14514&gt;L14514,"HIGH ZONE BIAS",IF(K14514&lt;L14514,"LOW ZONE BIAS","EQUILIBRIUM"))</f>
        <v>EQUILIBRIUM</v>
      </c>
    </row>
    <row r="14515">
      <c r="A14515">
        <v>13048</v>
      </c>
      <c r="B14515" t="str">
        <v>2014-06-10</v>
      </c>
      <c r="C14515" t="str">
        <v>Evening</v>
      </c>
      <c r="D14515">
        <v>28</v>
      </c>
      <c r="E14515" t="str">
        <f>IF(MOD(D14515,2)=0,"EVEN","ODD")</f>
        <v>EVEN</v>
      </c>
      <c r="F14515" t="str">
        <f>IF(D14515&lt;=18,"LOW (1-18)","HIGH (19-36)")</f>
        <v>HIGH (19-36)</v>
      </c>
      <c r="G14515">
        <f>INT((D14515-1)/6)+1</f>
        <v>5</v>
      </c>
      <c r="H14515">
        <f>MOD(D14515-1,6)+1</f>
        <v>4</v>
      </c>
      <c r="I14515">
        <f>37-D14515</f>
        <v>9</v>
      </c>
      <c r="J14515">
        <f>ABS(D14515-D14516)</f>
        <v>17</v>
      </c>
      <c r="K14515">
        <f>AVERAGE(D14515:D14519)</f>
        <v>28</v>
      </c>
      <c r="L14515">
        <f>AVERAGE(D14515:D14534)</f>
        <v>28</v>
      </c>
      <c r="M14515">
        <f>K14515-L14515</f>
        <v>0</v>
      </c>
      <c r="N14515" t="str">
        <f>IF(K14515&gt;L14515,"HIGH ZONE BIAS",IF(K14515&lt;L14515,"LOW ZONE BIAS","EQUILIBRIUM"))</f>
        <v>EQUILIBRIUM</v>
      </c>
    </row>
    <row r="14516">
      <c r="A14516">
        <v>13047</v>
      </c>
      <c r="B14516" t="str">
        <v>2014-06-10</v>
      </c>
      <c r="C14516" t="str">
        <v>Midday</v>
      </c>
      <c r="D14516">
        <v>11</v>
      </c>
      <c r="E14516" t="str">
        <f>IF(MOD(D14516,2)=0,"EVEN","ODD")</f>
        <v>ODD</v>
      </c>
      <c r="F14516" t="str">
        <f>IF(D14516&lt;=18,"LOW (1-18)","HIGH (19-36)")</f>
        <v>LOW (1-18)</v>
      </c>
      <c r="G14516">
        <f>INT((D14516-1)/6)+1</f>
        <v>2</v>
      </c>
      <c r="H14516">
        <f>MOD(D14516-1,6)+1</f>
        <v>5</v>
      </c>
      <c r="I14516">
        <f>37-D14516</f>
        <v>26</v>
      </c>
      <c r="J14516">
        <f>ABS(D14516-D14517)</f>
        <v>15</v>
      </c>
      <c r="K14516">
        <f>AVERAGE(D14516:D14520)</f>
        <v>11</v>
      </c>
      <c r="L14516">
        <f>AVERAGE(D14516:D14535)</f>
        <v>11</v>
      </c>
      <c r="M14516">
        <f>K14516-L14516</f>
        <v>0</v>
      </c>
      <c r="N14516" t="str">
        <f>IF(K14516&gt;L14516,"HIGH ZONE BIAS",IF(K14516&lt;L14516,"LOW ZONE BIAS","EQUILIBRIUM"))</f>
        <v>EQUILIBRIUM</v>
      </c>
    </row>
    <row r="14517">
      <c r="A14517">
        <v>13046</v>
      </c>
      <c r="B14517" t="str">
        <v>2014-06-10</v>
      </c>
      <c r="C14517" t="str">
        <v>Morning</v>
      </c>
      <c r="D14517">
        <v>26</v>
      </c>
      <c r="E14517" t="str">
        <f>IF(MOD(D14517,2)=0,"EVEN","ODD")</f>
        <v>EVEN</v>
      </c>
      <c r="F14517" t="str">
        <f>IF(D14517&lt;=18,"LOW (1-18)","HIGH (19-36)")</f>
        <v>HIGH (19-36)</v>
      </c>
      <c r="G14517">
        <f>INT((D14517-1)/6)+1</f>
        <v>5</v>
      </c>
      <c r="H14517">
        <f>MOD(D14517-1,6)+1</f>
        <v>2</v>
      </c>
      <c r="I14517">
        <f>37-D14517</f>
        <v>11</v>
      </c>
      <c r="J14517">
        <f>ABS(D14517-D14518)</f>
        <v>15</v>
      </c>
      <c r="K14517">
        <f>AVERAGE(D14517:D14521)</f>
        <v>26</v>
      </c>
      <c r="L14517">
        <f>AVERAGE(D14517:D14536)</f>
        <v>26</v>
      </c>
      <c r="M14517">
        <f>K14517-L14517</f>
        <v>0</v>
      </c>
      <c r="N14517" t="str">
        <f>IF(K14517&gt;L14517,"HIGH ZONE BIAS",IF(K14517&lt;L14517,"LOW ZONE BIAS","EQUILIBRIUM"))</f>
        <v>EQUILIBRIUM</v>
      </c>
    </row>
    <row r="14518">
      <c r="A14518">
        <v>13045</v>
      </c>
      <c r="B14518" t="str">
        <v>2014-06-09</v>
      </c>
      <c r="C14518" t="str">
        <v>Evening</v>
      </c>
      <c r="D14518">
        <v>11</v>
      </c>
      <c r="E14518" t="str">
        <f>IF(MOD(D14518,2)=0,"EVEN","ODD")</f>
        <v>ODD</v>
      </c>
      <c r="F14518" t="str">
        <f>IF(D14518&lt;=18,"LOW (1-18)","HIGH (19-36)")</f>
        <v>LOW (1-18)</v>
      </c>
      <c r="G14518">
        <f>INT((D14518-1)/6)+1</f>
        <v>2</v>
      </c>
      <c r="H14518">
        <f>MOD(D14518-1,6)+1</f>
        <v>5</v>
      </c>
      <c r="I14518">
        <f>37-D14518</f>
        <v>26</v>
      </c>
      <c r="J14518">
        <f>ABS(D14518-D14519)</f>
        <v>9</v>
      </c>
      <c r="K14518">
        <f>AVERAGE(D14518:D14522)</f>
        <v>11</v>
      </c>
      <c r="L14518">
        <f>AVERAGE(D14518:D14537)</f>
        <v>11</v>
      </c>
      <c r="M14518">
        <f>K14518-L14518</f>
        <v>0</v>
      </c>
      <c r="N14518" t="str">
        <f>IF(K14518&gt;L14518,"HIGH ZONE BIAS",IF(K14518&lt;L14518,"LOW ZONE BIAS","EQUILIBRIUM"))</f>
        <v>EQUILIBRIUM</v>
      </c>
    </row>
    <row r="14519">
      <c r="A14519">
        <v>13044</v>
      </c>
      <c r="B14519" t="str">
        <v>2014-06-09</v>
      </c>
      <c r="C14519" t="str">
        <v>Midday</v>
      </c>
      <c r="D14519">
        <v>20</v>
      </c>
      <c r="E14519" t="str">
        <f>IF(MOD(D14519,2)=0,"EVEN","ODD")</f>
        <v>EVEN</v>
      </c>
      <c r="F14519" t="str">
        <f>IF(D14519&lt;=18,"LOW (1-18)","HIGH (19-36)")</f>
        <v>HIGH (19-36)</v>
      </c>
      <c r="G14519">
        <f>INT((D14519-1)/6)+1</f>
        <v>4</v>
      </c>
      <c r="H14519">
        <f>MOD(D14519-1,6)+1</f>
        <v>2</v>
      </c>
      <c r="I14519">
        <f>37-D14519</f>
        <v>17</v>
      </c>
      <c r="J14519">
        <f>ABS(D14519-D14520)</f>
        <v>4</v>
      </c>
      <c r="K14519">
        <f>AVERAGE(D14519:D14523)</f>
        <v>20</v>
      </c>
      <c r="L14519">
        <f>AVERAGE(D14519:D14538)</f>
        <v>20</v>
      </c>
      <c r="M14519">
        <f>K14519-L14519</f>
        <v>0</v>
      </c>
      <c r="N14519" t="str">
        <f>IF(K14519&gt;L14519,"HIGH ZONE BIAS",IF(K14519&lt;L14519,"LOW ZONE BIAS","EQUILIBRIUM"))</f>
        <v>EQUILIBRIUM</v>
      </c>
    </row>
    <row r="14520">
      <c r="A14520">
        <v>13043</v>
      </c>
      <c r="B14520" t="str">
        <v>2014-06-09</v>
      </c>
      <c r="C14520" t="str">
        <v>Morning</v>
      </c>
      <c r="D14520">
        <v>16</v>
      </c>
      <c r="E14520" t="str">
        <f>IF(MOD(D14520,2)=0,"EVEN","ODD")</f>
        <v>EVEN</v>
      </c>
      <c r="F14520" t="str">
        <f>IF(D14520&lt;=18,"LOW (1-18)","HIGH (19-36)")</f>
        <v>LOW (1-18)</v>
      </c>
      <c r="G14520">
        <f>INT((D14520-1)/6)+1</f>
        <v>3</v>
      </c>
      <c r="H14520">
        <f>MOD(D14520-1,6)+1</f>
        <v>4</v>
      </c>
      <c r="I14520">
        <f>37-D14520</f>
        <v>21</v>
      </c>
      <c r="J14520">
        <f>ABS(D14520-D14521)</f>
        <v>17</v>
      </c>
      <c r="K14520">
        <f>AVERAGE(D14520:D14524)</f>
        <v>16</v>
      </c>
      <c r="L14520">
        <f>AVERAGE(D14520:D14539)</f>
        <v>16</v>
      </c>
      <c r="M14520">
        <f>K14520-L14520</f>
        <v>0</v>
      </c>
      <c r="N14520" t="str">
        <f>IF(K14520&gt;L14520,"HIGH ZONE BIAS",IF(K14520&lt;L14520,"LOW ZONE BIAS","EQUILIBRIUM"))</f>
        <v>EQUILIBRIUM</v>
      </c>
    </row>
    <row r="14521">
      <c r="A14521">
        <v>13042</v>
      </c>
      <c r="B14521" t="str">
        <v>2014-06-07</v>
      </c>
      <c r="C14521" t="str">
        <v>Evening</v>
      </c>
      <c r="D14521">
        <v>33</v>
      </c>
      <c r="E14521" t="str">
        <f>IF(MOD(D14521,2)=0,"EVEN","ODD")</f>
        <v>ODD</v>
      </c>
      <c r="F14521" t="str">
        <f>IF(D14521&lt;=18,"LOW (1-18)","HIGH (19-36)")</f>
        <v>HIGH (19-36)</v>
      </c>
      <c r="G14521">
        <f>INT((D14521-1)/6)+1</f>
        <v>6</v>
      </c>
      <c r="H14521">
        <f>MOD(D14521-1,6)+1</f>
        <v>3</v>
      </c>
      <c r="I14521">
        <f>37-D14521</f>
        <v>4</v>
      </c>
      <c r="J14521">
        <f>ABS(D14521-D14522)</f>
        <v>23</v>
      </c>
      <c r="K14521">
        <f>AVERAGE(D14521:D14525)</f>
        <v>33</v>
      </c>
      <c r="L14521">
        <f>AVERAGE(D14521:D14540)</f>
        <v>33</v>
      </c>
      <c r="M14521">
        <f>K14521-L14521</f>
        <v>0</v>
      </c>
      <c r="N14521" t="str">
        <f>IF(K14521&gt;L14521,"HIGH ZONE BIAS",IF(K14521&lt;L14521,"LOW ZONE BIAS","EQUILIBRIUM"))</f>
        <v>EQUILIBRIUM</v>
      </c>
    </row>
    <row r="14522">
      <c r="A14522">
        <v>13041</v>
      </c>
      <c r="B14522" t="str">
        <v>2014-06-07</v>
      </c>
      <c r="C14522" t="str">
        <v>Midday</v>
      </c>
      <c r="D14522">
        <v>10</v>
      </c>
      <c r="E14522" t="str">
        <f>IF(MOD(D14522,2)=0,"EVEN","ODD")</f>
        <v>EVEN</v>
      </c>
      <c r="F14522" t="str">
        <f>IF(D14522&lt;=18,"LOW (1-18)","HIGH (19-36)")</f>
        <v>LOW (1-18)</v>
      </c>
      <c r="G14522">
        <f>INT((D14522-1)/6)+1</f>
        <v>2</v>
      </c>
      <c r="H14522">
        <f>MOD(D14522-1,6)+1</f>
        <v>4</v>
      </c>
      <c r="I14522">
        <f>37-D14522</f>
        <v>27</v>
      </c>
      <c r="J14522">
        <f>ABS(D14522-D14523)</f>
        <v>14</v>
      </c>
      <c r="K14522">
        <f>AVERAGE(D14522:D14526)</f>
        <v>10</v>
      </c>
      <c r="L14522">
        <f>AVERAGE(D14522:D14541)</f>
        <v>10</v>
      </c>
      <c r="M14522">
        <f>K14522-L14522</f>
        <v>0</v>
      </c>
      <c r="N14522" t="str">
        <f>IF(K14522&gt;L14522,"HIGH ZONE BIAS",IF(K14522&lt;L14522,"LOW ZONE BIAS","EQUILIBRIUM"))</f>
        <v>EQUILIBRIUM</v>
      </c>
    </row>
    <row r="14523">
      <c r="A14523">
        <v>13040</v>
      </c>
      <c r="B14523" t="str">
        <v>2014-06-07</v>
      </c>
      <c r="C14523" t="str">
        <v>Morning</v>
      </c>
      <c r="D14523">
        <v>24</v>
      </c>
      <c r="E14523" t="str">
        <f>IF(MOD(D14523,2)=0,"EVEN","ODD")</f>
        <v>EVEN</v>
      </c>
      <c r="F14523" t="str">
        <f>IF(D14523&lt;=18,"LOW (1-18)","HIGH (19-36)")</f>
        <v>HIGH (19-36)</v>
      </c>
      <c r="G14523">
        <f>INT((D14523-1)/6)+1</f>
        <v>4</v>
      </c>
      <c r="H14523">
        <f>MOD(D14523-1,6)+1</f>
        <v>6</v>
      </c>
      <c r="I14523">
        <f>37-D14523</f>
        <v>13</v>
      </c>
      <c r="J14523">
        <f>ABS(D14523-D14524)</f>
        <v>15</v>
      </c>
      <c r="K14523">
        <f>AVERAGE(D14523:D14527)</f>
        <v>24</v>
      </c>
      <c r="L14523">
        <f>AVERAGE(D14523:D14542)</f>
        <v>24</v>
      </c>
      <c r="M14523">
        <f>K14523-L14523</f>
        <v>0</v>
      </c>
      <c r="N14523" t="str">
        <f>IF(K14523&gt;L14523,"HIGH ZONE BIAS",IF(K14523&lt;L14523,"LOW ZONE BIAS","EQUILIBRIUM"))</f>
        <v>EQUILIBRIUM</v>
      </c>
    </row>
    <row r="14524">
      <c r="A14524">
        <v>13039</v>
      </c>
      <c r="B14524" t="str">
        <v>2014-06-06</v>
      </c>
      <c r="C14524" t="str">
        <v>Evening</v>
      </c>
      <c r="D14524">
        <v>9</v>
      </c>
      <c r="E14524" t="str">
        <f>IF(MOD(D14524,2)=0,"EVEN","ODD")</f>
        <v>ODD</v>
      </c>
      <c r="F14524" t="str">
        <f>IF(D14524&lt;=18,"LOW (1-18)","HIGH (19-36)")</f>
        <v>LOW (1-18)</v>
      </c>
      <c r="G14524">
        <f>INT((D14524-1)/6)+1</f>
        <v>2</v>
      </c>
      <c r="H14524">
        <f>MOD(D14524-1,6)+1</f>
        <v>3</v>
      </c>
      <c r="I14524">
        <f>37-D14524</f>
        <v>28</v>
      </c>
      <c r="J14524">
        <f>ABS(D14524-D14525)</f>
        <v>27</v>
      </c>
      <c r="K14524">
        <f>AVERAGE(D14524:D14528)</f>
        <v>9</v>
      </c>
      <c r="L14524">
        <f>AVERAGE(D14524:D14543)</f>
        <v>9</v>
      </c>
      <c r="M14524">
        <f>K14524-L14524</f>
        <v>0</v>
      </c>
      <c r="N14524" t="str">
        <f>IF(K14524&gt;L14524,"HIGH ZONE BIAS",IF(K14524&lt;L14524,"LOW ZONE BIAS","EQUILIBRIUM"))</f>
        <v>EQUILIBRIUM</v>
      </c>
    </row>
    <row r="14525">
      <c r="A14525">
        <v>13038</v>
      </c>
      <c r="B14525" t="str">
        <v>2014-06-06</v>
      </c>
      <c r="C14525" t="str">
        <v>Midday</v>
      </c>
      <c r="D14525">
        <v>36</v>
      </c>
      <c r="E14525" t="str">
        <f>IF(MOD(D14525,2)=0,"EVEN","ODD")</f>
        <v>EVEN</v>
      </c>
      <c r="F14525" t="str">
        <f>IF(D14525&lt;=18,"LOW (1-18)","HIGH (19-36)")</f>
        <v>HIGH (19-36)</v>
      </c>
      <c r="G14525">
        <f>INT((D14525-1)/6)+1</f>
        <v>6</v>
      </c>
      <c r="H14525">
        <f>MOD(D14525-1,6)+1</f>
        <v>6</v>
      </c>
      <c r="I14525">
        <f>37-D14525</f>
        <v>1</v>
      </c>
      <c r="J14525">
        <f>ABS(D14525-D14526)</f>
        <v>10</v>
      </c>
      <c r="K14525">
        <f>AVERAGE(D14525:D14529)</f>
        <v>36</v>
      </c>
      <c r="L14525">
        <f>AVERAGE(D14525:D14544)</f>
        <v>36</v>
      </c>
      <c r="M14525">
        <f>K14525-L14525</f>
        <v>0</v>
      </c>
      <c r="N14525" t="str">
        <f>IF(K14525&gt;L14525,"HIGH ZONE BIAS",IF(K14525&lt;L14525,"LOW ZONE BIAS","EQUILIBRIUM"))</f>
        <v>EQUILIBRIUM</v>
      </c>
    </row>
    <row r="14526">
      <c r="A14526">
        <v>13037</v>
      </c>
      <c r="B14526" t="str">
        <v>2014-06-06</v>
      </c>
      <c r="C14526" t="str">
        <v>Morning</v>
      </c>
      <c r="D14526">
        <v>26</v>
      </c>
      <c r="E14526" t="str">
        <f>IF(MOD(D14526,2)=0,"EVEN","ODD")</f>
        <v>EVEN</v>
      </c>
      <c r="F14526" t="str">
        <f>IF(D14526&lt;=18,"LOW (1-18)","HIGH (19-36)")</f>
        <v>HIGH (19-36)</v>
      </c>
      <c r="G14526">
        <f>INT((D14526-1)/6)+1</f>
        <v>5</v>
      </c>
      <c r="H14526">
        <f>MOD(D14526-1,6)+1</f>
        <v>2</v>
      </c>
      <c r="I14526">
        <f>37-D14526</f>
        <v>11</v>
      </c>
      <c r="J14526">
        <f>ABS(D14526-D14527)</f>
        <v>10</v>
      </c>
      <c r="K14526">
        <f>AVERAGE(D14526:D14530)</f>
        <v>26</v>
      </c>
      <c r="L14526">
        <f>AVERAGE(D14526:D14545)</f>
        <v>26</v>
      </c>
      <c r="M14526">
        <f>K14526-L14526</f>
        <v>0</v>
      </c>
      <c r="N14526" t="str">
        <f>IF(K14526&gt;L14526,"HIGH ZONE BIAS",IF(K14526&lt;L14526,"LOW ZONE BIAS","EQUILIBRIUM"))</f>
        <v>EQUILIBRIUM</v>
      </c>
    </row>
    <row r="14527">
      <c r="A14527">
        <v>13036</v>
      </c>
      <c r="B14527" t="str">
        <v>2014-06-05</v>
      </c>
      <c r="C14527" t="str">
        <v>Evening</v>
      </c>
      <c r="D14527">
        <v>16</v>
      </c>
      <c r="E14527" t="str">
        <f>IF(MOD(D14527,2)=0,"EVEN","ODD")</f>
        <v>EVEN</v>
      </c>
      <c r="F14527" t="str">
        <f>IF(D14527&lt;=18,"LOW (1-18)","HIGH (19-36)")</f>
        <v>LOW (1-18)</v>
      </c>
      <c r="G14527">
        <f>INT((D14527-1)/6)+1</f>
        <v>3</v>
      </c>
      <c r="H14527">
        <f>MOD(D14527-1,6)+1</f>
        <v>4</v>
      </c>
      <c r="I14527">
        <f>37-D14527</f>
        <v>21</v>
      </c>
      <c r="J14527">
        <f>ABS(D14527-D14528)</f>
        <v>19</v>
      </c>
      <c r="K14527">
        <f>AVERAGE(D14527:D14531)</f>
        <v>16</v>
      </c>
      <c r="L14527">
        <f>AVERAGE(D14527:D14546)</f>
        <v>16</v>
      </c>
      <c r="M14527">
        <f>K14527-L14527</f>
        <v>0</v>
      </c>
      <c r="N14527" t="str">
        <f>IF(K14527&gt;L14527,"HIGH ZONE BIAS",IF(K14527&lt;L14527,"LOW ZONE BIAS","EQUILIBRIUM"))</f>
        <v>EQUILIBRIUM</v>
      </c>
    </row>
    <row r="14528">
      <c r="A14528">
        <v>13035</v>
      </c>
      <c r="B14528" t="str">
        <v>2014-06-05</v>
      </c>
      <c r="C14528" t="str">
        <v>Midday</v>
      </c>
      <c r="D14528">
        <v>35</v>
      </c>
      <c r="E14528" t="str">
        <f>IF(MOD(D14528,2)=0,"EVEN","ODD")</f>
        <v>ODD</v>
      </c>
      <c r="F14528" t="str">
        <f>IF(D14528&lt;=18,"LOW (1-18)","HIGH (19-36)")</f>
        <v>HIGH (19-36)</v>
      </c>
      <c r="G14528">
        <f>INT((D14528-1)/6)+1</f>
        <v>6</v>
      </c>
      <c r="H14528">
        <f>MOD(D14528-1,6)+1</f>
        <v>5</v>
      </c>
      <c r="I14528">
        <f>37-D14528</f>
        <v>2</v>
      </c>
      <c r="J14528">
        <f>ABS(D14528-D14529)</f>
        <v>24</v>
      </c>
      <c r="K14528">
        <f>AVERAGE(D14528:D14532)</f>
        <v>35</v>
      </c>
      <c r="L14528">
        <f>AVERAGE(D14528:D14547)</f>
        <v>35</v>
      </c>
      <c r="M14528">
        <f>K14528-L14528</f>
        <v>0</v>
      </c>
      <c r="N14528" t="str">
        <f>IF(K14528&gt;L14528,"HIGH ZONE BIAS",IF(K14528&lt;L14528,"LOW ZONE BIAS","EQUILIBRIUM"))</f>
        <v>EQUILIBRIUM</v>
      </c>
    </row>
    <row r="14529">
      <c r="A14529">
        <v>13034</v>
      </c>
      <c r="B14529" t="str">
        <v>2014-06-05</v>
      </c>
      <c r="C14529" t="str">
        <v>Morning</v>
      </c>
      <c r="D14529">
        <v>11</v>
      </c>
      <c r="E14529" t="str">
        <f>IF(MOD(D14529,2)=0,"EVEN","ODD")</f>
        <v>ODD</v>
      </c>
      <c r="F14529" t="str">
        <f>IF(D14529&lt;=18,"LOW (1-18)","HIGH (19-36)")</f>
        <v>LOW (1-18)</v>
      </c>
      <c r="G14529">
        <f>INT((D14529-1)/6)+1</f>
        <v>2</v>
      </c>
      <c r="H14529">
        <f>MOD(D14529-1,6)+1</f>
        <v>5</v>
      </c>
      <c r="I14529">
        <f>37-D14529</f>
        <v>26</v>
      </c>
      <c r="J14529">
        <f>ABS(D14529-D14530)</f>
        <v>4</v>
      </c>
      <c r="K14529">
        <f>AVERAGE(D14529:D14533)</f>
        <v>11</v>
      </c>
      <c r="L14529">
        <f>AVERAGE(D14529:D14548)</f>
        <v>11</v>
      </c>
      <c r="M14529">
        <f>K14529-L14529</f>
        <v>0</v>
      </c>
      <c r="N14529" t="str">
        <f>IF(K14529&gt;L14529,"HIGH ZONE BIAS",IF(K14529&lt;L14529,"LOW ZONE BIAS","EQUILIBRIUM"))</f>
        <v>EQUILIBRIUM</v>
      </c>
    </row>
    <row r="14530">
      <c r="A14530">
        <v>13033</v>
      </c>
      <c r="B14530" t="str">
        <v>2014-06-04</v>
      </c>
      <c r="C14530" t="str">
        <v>Evening</v>
      </c>
      <c r="D14530">
        <v>7</v>
      </c>
      <c r="E14530" t="str">
        <f>IF(MOD(D14530,2)=0,"EVEN","ODD")</f>
        <v>ODD</v>
      </c>
      <c r="F14530" t="str">
        <f>IF(D14530&lt;=18,"LOW (1-18)","HIGH (19-36)")</f>
        <v>LOW (1-18)</v>
      </c>
      <c r="G14530">
        <f>INT((D14530-1)/6)+1</f>
        <v>2</v>
      </c>
      <c r="H14530">
        <f>MOD(D14530-1,6)+1</f>
        <v>1</v>
      </c>
      <c r="I14530">
        <f>37-D14530</f>
        <v>30</v>
      </c>
      <c r="J14530">
        <f>ABS(D14530-D14531)</f>
        <v>5</v>
      </c>
      <c r="K14530">
        <f>AVERAGE(D14530:D14534)</f>
        <v>7</v>
      </c>
      <c r="L14530">
        <f>AVERAGE(D14530:D14549)</f>
        <v>7</v>
      </c>
      <c r="M14530">
        <f>K14530-L14530</f>
        <v>0</v>
      </c>
      <c r="N14530" t="str">
        <f>IF(K14530&gt;L14530,"HIGH ZONE BIAS",IF(K14530&lt;L14530,"LOW ZONE BIAS","EQUILIBRIUM"))</f>
        <v>EQUILIBRIUM</v>
      </c>
    </row>
    <row r="14531">
      <c r="A14531">
        <v>13032</v>
      </c>
      <c r="B14531" t="str">
        <v>2014-06-04</v>
      </c>
      <c r="C14531" t="str">
        <v>Midday</v>
      </c>
      <c r="D14531">
        <v>2</v>
      </c>
      <c r="E14531" t="str">
        <f>IF(MOD(D14531,2)=0,"EVEN","ODD")</f>
        <v>EVEN</v>
      </c>
      <c r="F14531" t="str">
        <f>IF(D14531&lt;=18,"LOW (1-18)","HIGH (19-36)")</f>
        <v>LOW (1-18)</v>
      </c>
      <c r="G14531">
        <f>INT((D14531-1)/6)+1</f>
        <v>1</v>
      </c>
      <c r="H14531">
        <f>MOD(D14531-1,6)+1</f>
        <v>2</v>
      </c>
      <c r="I14531">
        <f>37-D14531</f>
        <v>35</v>
      </c>
      <c r="J14531">
        <f>ABS(D14531-D14532)</f>
        <v>27</v>
      </c>
      <c r="K14531">
        <f>AVERAGE(D14531:D14535)</f>
        <v>2</v>
      </c>
      <c r="L14531">
        <f>AVERAGE(D14531:D14550)</f>
        <v>2</v>
      </c>
      <c r="M14531">
        <f>K14531-L14531</f>
        <v>0</v>
      </c>
      <c r="N14531" t="str">
        <f>IF(K14531&gt;L14531,"HIGH ZONE BIAS",IF(K14531&lt;L14531,"LOW ZONE BIAS","EQUILIBRIUM"))</f>
        <v>EQUILIBRIUM</v>
      </c>
    </row>
    <row r="14532">
      <c r="A14532">
        <v>13031</v>
      </c>
      <c r="B14532" t="str">
        <v>2014-06-04</v>
      </c>
      <c r="C14532" t="str">
        <v>Morning</v>
      </c>
      <c r="D14532">
        <v>29</v>
      </c>
      <c r="E14532" t="str">
        <f>IF(MOD(D14532,2)=0,"EVEN","ODD")</f>
        <v>ODD</v>
      </c>
      <c r="F14532" t="str">
        <f>IF(D14532&lt;=18,"LOW (1-18)","HIGH (19-36)")</f>
        <v>HIGH (19-36)</v>
      </c>
      <c r="G14532">
        <f>INT((D14532-1)/6)+1</f>
        <v>5</v>
      </c>
      <c r="H14532">
        <f>MOD(D14532-1,6)+1</f>
        <v>5</v>
      </c>
      <c r="I14532">
        <f>37-D14532</f>
        <v>8</v>
      </c>
      <c r="J14532">
        <f>ABS(D14532-D14533)</f>
        <v>5</v>
      </c>
      <c r="K14532">
        <f>AVERAGE(D14532:D14536)</f>
        <v>29</v>
      </c>
      <c r="L14532">
        <f>AVERAGE(D14532:D14551)</f>
        <v>29</v>
      </c>
      <c r="M14532">
        <f>K14532-L14532</f>
        <v>0</v>
      </c>
      <c r="N14532" t="str">
        <f>IF(K14532&gt;L14532,"HIGH ZONE BIAS",IF(K14532&lt;L14532,"LOW ZONE BIAS","EQUILIBRIUM"))</f>
        <v>EQUILIBRIUM</v>
      </c>
    </row>
    <row r="14533">
      <c r="A14533">
        <v>13030</v>
      </c>
      <c r="B14533" t="str">
        <v>2014-06-03</v>
      </c>
      <c r="C14533" t="str">
        <v>Evening</v>
      </c>
      <c r="D14533">
        <v>24</v>
      </c>
      <c r="E14533" t="str">
        <f>IF(MOD(D14533,2)=0,"EVEN","ODD")</f>
        <v>EVEN</v>
      </c>
      <c r="F14533" t="str">
        <f>IF(D14533&lt;=18,"LOW (1-18)","HIGH (19-36)")</f>
        <v>HIGH (19-36)</v>
      </c>
      <c r="G14533">
        <f>INT((D14533-1)/6)+1</f>
        <v>4</v>
      </c>
      <c r="H14533">
        <f>MOD(D14533-1,6)+1</f>
        <v>6</v>
      </c>
      <c r="I14533">
        <f>37-D14533</f>
        <v>13</v>
      </c>
      <c r="J14533">
        <f>ABS(D14533-D14534)</f>
        <v>8</v>
      </c>
      <c r="K14533">
        <f>AVERAGE(D14533:D14537)</f>
        <v>24</v>
      </c>
      <c r="L14533">
        <f>AVERAGE(D14533:D14552)</f>
        <v>24</v>
      </c>
      <c r="M14533">
        <f>K14533-L14533</f>
        <v>0</v>
      </c>
      <c r="N14533" t="str">
        <f>IF(K14533&gt;L14533,"HIGH ZONE BIAS",IF(K14533&lt;L14533,"LOW ZONE BIAS","EQUILIBRIUM"))</f>
        <v>EQUILIBRIUM</v>
      </c>
    </row>
    <row r="14534">
      <c r="A14534">
        <v>13029</v>
      </c>
      <c r="B14534" t="str">
        <v>2014-06-03</v>
      </c>
      <c r="C14534" t="str">
        <v>Midday</v>
      </c>
      <c r="D14534">
        <v>32</v>
      </c>
      <c r="E14534" t="str">
        <f>IF(MOD(D14534,2)=0,"EVEN","ODD")</f>
        <v>EVEN</v>
      </c>
      <c r="F14534" t="str">
        <f>IF(D14534&lt;=18,"LOW (1-18)","HIGH (19-36)")</f>
        <v>HIGH (19-36)</v>
      </c>
      <c r="G14534">
        <f>INT((D14534-1)/6)+1</f>
        <v>6</v>
      </c>
      <c r="H14534">
        <f>MOD(D14534-1,6)+1</f>
        <v>2</v>
      </c>
      <c r="I14534">
        <f>37-D14534</f>
        <v>5</v>
      </c>
      <c r="J14534">
        <f>ABS(D14534-D14535)</f>
        <v>30</v>
      </c>
      <c r="K14534">
        <f>AVERAGE(D14534:D14538)</f>
        <v>32</v>
      </c>
      <c r="L14534">
        <f>AVERAGE(D14534:D14553)</f>
        <v>32</v>
      </c>
      <c r="M14534">
        <f>K14534-L14534</f>
        <v>0</v>
      </c>
      <c r="N14534" t="str">
        <f>IF(K14534&gt;L14534,"HIGH ZONE BIAS",IF(K14534&lt;L14534,"LOW ZONE BIAS","EQUILIBRIUM"))</f>
        <v>EQUILIBRIUM</v>
      </c>
    </row>
    <row r="14535">
      <c r="A14535">
        <v>13028</v>
      </c>
      <c r="B14535" t="str">
        <v>2014-06-03</v>
      </c>
      <c r="C14535" t="str">
        <v>Morning</v>
      </c>
      <c r="D14535">
        <v>2</v>
      </c>
      <c r="E14535" t="str">
        <f>IF(MOD(D14535,2)=0,"EVEN","ODD")</f>
        <v>EVEN</v>
      </c>
      <c r="F14535" t="str">
        <f>IF(D14535&lt;=18,"LOW (1-18)","HIGH (19-36)")</f>
        <v>LOW (1-18)</v>
      </c>
      <c r="G14535">
        <f>INT((D14535-1)/6)+1</f>
        <v>1</v>
      </c>
      <c r="H14535">
        <f>MOD(D14535-1,6)+1</f>
        <v>2</v>
      </c>
      <c r="I14535">
        <f>37-D14535</f>
        <v>35</v>
      </c>
      <c r="J14535">
        <f>ABS(D14535-D14536)</f>
        <v>2</v>
      </c>
      <c r="K14535">
        <f>AVERAGE(D14535:D14539)</f>
        <v>2</v>
      </c>
      <c r="L14535">
        <f>AVERAGE(D14535:D14554)</f>
        <v>2</v>
      </c>
      <c r="M14535">
        <f>K14535-L14535</f>
        <v>0</v>
      </c>
      <c r="N14535" t="str">
        <f>IF(K14535&gt;L14535,"HIGH ZONE BIAS",IF(K14535&lt;L14535,"LOW ZONE BIAS","EQUILIBRIUM"))</f>
        <v>EQUILIBRIUM</v>
      </c>
    </row>
    <row r="14536">
      <c r="A14536">
        <v>13027</v>
      </c>
      <c r="B14536" t="str">
        <v>2014-06-02</v>
      </c>
      <c r="C14536" t="str">
        <v>Evening</v>
      </c>
      <c r="D14536">
        <v>4</v>
      </c>
      <c r="E14536" t="str">
        <f>IF(MOD(D14536,2)=0,"EVEN","ODD")</f>
        <v>EVEN</v>
      </c>
      <c r="F14536" t="str">
        <f>IF(D14536&lt;=18,"LOW (1-18)","HIGH (19-36)")</f>
        <v>LOW (1-18)</v>
      </c>
      <c r="G14536">
        <f>INT((D14536-1)/6)+1</f>
        <v>1</v>
      </c>
      <c r="H14536">
        <f>MOD(D14536-1,6)+1</f>
        <v>4</v>
      </c>
      <c r="I14536">
        <f>37-D14536</f>
        <v>33</v>
      </c>
      <c r="J14536">
        <f>ABS(D14536-D14537)</f>
        <v>30</v>
      </c>
      <c r="K14536">
        <f>AVERAGE(D14536:D14540)</f>
        <v>4</v>
      </c>
      <c r="L14536">
        <f>AVERAGE(D14536:D14555)</f>
        <v>4</v>
      </c>
      <c r="M14536">
        <f>K14536-L14536</f>
        <v>0</v>
      </c>
      <c r="N14536" t="str">
        <f>IF(K14536&gt;L14536,"HIGH ZONE BIAS",IF(K14536&lt;L14536,"LOW ZONE BIAS","EQUILIBRIUM"))</f>
        <v>EQUILIBRIUM</v>
      </c>
    </row>
    <row r="14537">
      <c r="A14537">
        <v>13026</v>
      </c>
      <c r="B14537" t="str">
        <v>2014-06-02</v>
      </c>
      <c r="C14537" t="str">
        <v>Midday</v>
      </c>
      <c r="D14537">
        <v>34</v>
      </c>
      <c r="E14537" t="str">
        <f>IF(MOD(D14537,2)=0,"EVEN","ODD")</f>
        <v>EVEN</v>
      </c>
      <c r="F14537" t="str">
        <f>IF(D14537&lt;=18,"LOW (1-18)","HIGH (19-36)")</f>
        <v>HIGH (19-36)</v>
      </c>
      <c r="G14537">
        <f>INT((D14537-1)/6)+1</f>
        <v>6</v>
      </c>
      <c r="H14537">
        <f>MOD(D14537-1,6)+1</f>
        <v>4</v>
      </c>
      <c r="I14537">
        <f>37-D14537</f>
        <v>3</v>
      </c>
      <c r="J14537">
        <f>ABS(D14537-D14538)</f>
        <v>18</v>
      </c>
      <c r="K14537">
        <f>AVERAGE(D14537:D14541)</f>
        <v>34</v>
      </c>
      <c r="L14537">
        <f>AVERAGE(D14537:D14556)</f>
        <v>34</v>
      </c>
      <c r="M14537">
        <f>K14537-L14537</f>
        <v>0</v>
      </c>
      <c r="N14537" t="str">
        <f>IF(K14537&gt;L14537,"HIGH ZONE BIAS",IF(K14537&lt;L14537,"LOW ZONE BIAS","EQUILIBRIUM"))</f>
        <v>EQUILIBRIUM</v>
      </c>
    </row>
    <row r="14538">
      <c r="A14538">
        <v>13025</v>
      </c>
      <c r="B14538" t="str">
        <v>2014-06-02</v>
      </c>
      <c r="C14538" t="str">
        <v>Morning</v>
      </c>
      <c r="D14538">
        <v>16</v>
      </c>
      <c r="E14538" t="str">
        <f>IF(MOD(D14538,2)=0,"EVEN","ODD")</f>
        <v>EVEN</v>
      </c>
      <c r="F14538" t="str">
        <f>IF(D14538&lt;=18,"LOW (1-18)","HIGH (19-36)")</f>
        <v>LOW (1-18)</v>
      </c>
      <c r="G14538">
        <f>INT((D14538-1)/6)+1</f>
        <v>3</v>
      </c>
      <c r="H14538">
        <f>MOD(D14538-1,6)+1</f>
        <v>4</v>
      </c>
      <c r="I14538">
        <f>37-D14538</f>
        <v>21</v>
      </c>
      <c r="J14538">
        <f>ABS(D14538-D14539)</f>
        <v>11</v>
      </c>
      <c r="K14538">
        <f>AVERAGE(D14538:D14542)</f>
        <v>16</v>
      </c>
      <c r="L14538">
        <f>AVERAGE(D14538:D14557)</f>
        <v>16</v>
      </c>
      <c r="M14538">
        <f>K14538-L14538</f>
        <v>0</v>
      </c>
      <c r="N14538" t="str">
        <f>IF(K14538&gt;L14538,"HIGH ZONE BIAS",IF(K14538&lt;L14538,"LOW ZONE BIAS","EQUILIBRIUM"))</f>
        <v>EQUILIBRIUM</v>
      </c>
    </row>
    <row r="14539">
      <c r="A14539">
        <v>13024</v>
      </c>
      <c r="B14539" t="str">
        <v>2014-05-31</v>
      </c>
      <c r="C14539" t="str">
        <v>Evening</v>
      </c>
      <c r="D14539">
        <v>5</v>
      </c>
      <c r="E14539" t="str">
        <f>IF(MOD(D14539,2)=0,"EVEN","ODD")</f>
        <v>ODD</v>
      </c>
      <c r="F14539" t="str">
        <f>IF(D14539&lt;=18,"LOW (1-18)","HIGH (19-36)")</f>
        <v>LOW (1-18)</v>
      </c>
      <c r="G14539">
        <f>INT((D14539-1)/6)+1</f>
        <v>1</v>
      </c>
      <c r="H14539">
        <f>MOD(D14539-1,6)+1</f>
        <v>5</v>
      </c>
      <c r="I14539">
        <f>37-D14539</f>
        <v>32</v>
      </c>
      <c r="J14539">
        <f>ABS(D14539-D14540)</f>
        <v>19</v>
      </c>
      <c r="K14539">
        <f>AVERAGE(D14539:D14543)</f>
        <v>5</v>
      </c>
      <c r="L14539">
        <f>AVERAGE(D14539:D14558)</f>
        <v>5</v>
      </c>
      <c r="M14539">
        <f>K14539-L14539</f>
        <v>0</v>
      </c>
      <c r="N14539" t="str">
        <f>IF(K14539&gt;L14539,"HIGH ZONE BIAS",IF(K14539&lt;L14539,"LOW ZONE BIAS","EQUILIBRIUM"))</f>
        <v>EQUILIBRIUM</v>
      </c>
    </row>
    <row r="14540">
      <c r="A14540">
        <v>13023</v>
      </c>
      <c r="B14540" t="str">
        <v>2014-05-31</v>
      </c>
      <c r="C14540" t="str">
        <v>Midday</v>
      </c>
      <c r="D14540">
        <v>24</v>
      </c>
      <c r="E14540" t="str">
        <f>IF(MOD(D14540,2)=0,"EVEN","ODD")</f>
        <v>EVEN</v>
      </c>
      <c r="F14540" t="str">
        <f>IF(D14540&lt;=18,"LOW (1-18)","HIGH (19-36)")</f>
        <v>HIGH (19-36)</v>
      </c>
      <c r="G14540">
        <f>INT((D14540-1)/6)+1</f>
        <v>4</v>
      </c>
      <c r="H14540">
        <f>MOD(D14540-1,6)+1</f>
        <v>6</v>
      </c>
      <c r="I14540">
        <f>37-D14540</f>
        <v>13</v>
      </c>
      <c r="J14540">
        <f>ABS(D14540-D14541)</f>
        <v>12</v>
      </c>
      <c r="K14540">
        <f>AVERAGE(D14540:D14544)</f>
        <v>24</v>
      </c>
      <c r="L14540">
        <f>AVERAGE(D14540:D14559)</f>
        <v>24</v>
      </c>
      <c r="M14540">
        <f>K14540-L14540</f>
        <v>0</v>
      </c>
      <c r="N14540" t="str">
        <f>IF(K14540&gt;L14540,"HIGH ZONE BIAS",IF(K14540&lt;L14540,"LOW ZONE BIAS","EQUILIBRIUM"))</f>
        <v>EQUILIBRIUM</v>
      </c>
    </row>
    <row r="14541">
      <c r="A14541">
        <v>13022</v>
      </c>
      <c r="B14541" t="str">
        <v>2014-05-31</v>
      </c>
      <c r="C14541" t="str">
        <v>Morning</v>
      </c>
      <c r="D14541">
        <v>36</v>
      </c>
      <c r="E14541" t="str">
        <f>IF(MOD(D14541,2)=0,"EVEN","ODD")</f>
        <v>EVEN</v>
      </c>
      <c r="F14541" t="str">
        <f>IF(D14541&lt;=18,"LOW (1-18)","HIGH (19-36)")</f>
        <v>HIGH (19-36)</v>
      </c>
      <c r="G14541">
        <f>INT((D14541-1)/6)+1</f>
        <v>6</v>
      </c>
      <c r="H14541">
        <f>MOD(D14541-1,6)+1</f>
        <v>6</v>
      </c>
      <c r="I14541">
        <f>37-D14541</f>
        <v>1</v>
      </c>
      <c r="J14541">
        <f>ABS(D14541-D14542)</f>
        <v>20</v>
      </c>
      <c r="K14541">
        <f>AVERAGE(D14541:D14545)</f>
        <v>36</v>
      </c>
      <c r="L14541">
        <f>AVERAGE(D14541:D14560)</f>
        <v>36</v>
      </c>
      <c r="M14541">
        <f>K14541-L14541</f>
        <v>0</v>
      </c>
      <c r="N14541" t="str">
        <f>IF(K14541&gt;L14541,"HIGH ZONE BIAS",IF(K14541&lt;L14541,"LOW ZONE BIAS","EQUILIBRIUM"))</f>
        <v>EQUILIBRIUM</v>
      </c>
    </row>
    <row r="14542">
      <c r="A14542">
        <v>13021</v>
      </c>
      <c r="B14542" t="str">
        <v>2014-05-30</v>
      </c>
      <c r="C14542" t="str">
        <v>Evening</v>
      </c>
      <c r="D14542">
        <v>16</v>
      </c>
      <c r="E14542" t="str">
        <f>IF(MOD(D14542,2)=0,"EVEN","ODD")</f>
        <v>EVEN</v>
      </c>
      <c r="F14542" t="str">
        <f>IF(D14542&lt;=18,"LOW (1-18)","HIGH (19-36)")</f>
        <v>LOW (1-18)</v>
      </c>
      <c r="G14542">
        <f>INT((D14542-1)/6)+1</f>
        <v>3</v>
      </c>
      <c r="H14542">
        <f>MOD(D14542-1,6)+1</f>
        <v>4</v>
      </c>
      <c r="I14542">
        <f>37-D14542</f>
        <v>21</v>
      </c>
      <c r="J14542">
        <f>ABS(D14542-D14543)</f>
        <v>6</v>
      </c>
      <c r="K14542">
        <f>AVERAGE(D14542:D14546)</f>
        <v>16</v>
      </c>
      <c r="L14542">
        <f>AVERAGE(D14542:D14561)</f>
        <v>16</v>
      </c>
      <c r="M14542">
        <f>K14542-L14542</f>
        <v>0</v>
      </c>
      <c r="N14542" t="str">
        <f>IF(K14542&gt;L14542,"HIGH ZONE BIAS",IF(K14542&lt;L14542,"LOW ZONE BIAS","EQUILIBRIUM"))</f>
        <v>EQUILIBRIUM</v>
      </c>
    </row>
    <row r="14543">
      <c r="A14543">
        <v>13020</v>
      </c>
      <c r="B14543" t="str">
        <v>2014-05-30</v>
      </c>
      <c r="C14543" t="str">
        <v>Midday</v>
      </c>
      <c r="D14543">
        <v>22</v>
      </c>
      <c r="E14543" t="str">
        <f>IF(MOD(D14543,2)=0,"EVEN","ODD")</f>
        <v>EVEN</v>
      </c>
      <c r="F14543" t="str">
        <f>IF(D14543&lt;=18,"LOW (1-18)","HIGH (19-36)")</f>
        <v>HIGH (19-36)</v>
      </c>
      <c r="G14543">
        <f>INT((D14543-1)/6)+1</f>
        <v>4</v>
      </c>
      <c r="H14543">
        <f>MOD(D14543-1,6)+1</f>
        <v>4</v>
      </c>
      <c r="I14543">
        <f>37-D14543</f>
        <v>15</v>
      </c>
      <c r="J14543">
        <f>ABS(D14543-D14544)</f>
        <v>12</v>
      </c>
      <c r="K14543">
        <f>AVERAGE(D14543:D14547)</f>
        <v>22</v>
      </c>
      <c r="L14543">
        <f>AVERAGE(D14543:D14562)</f>
        <v>22</v>
      </c>
      <c r="M14543">
        <f>K14543-L14543</f>
        <v>0</v>
      </c>
      <c r="N14543" t="str">
        <f>IF(K14543&gt;L14543,"HIGH ZONE BIAS",IF(K14543&lt;L14543,"LOW ZONE BIAS","EQUILIBRIUM"))</f>
        <v>EQUILIBRIUM</v>
      </c>
    </row>
    <row r="14544">
      <c r="A14544">
        <v>13019</v>
      </c>
      <c r="B14544" t="str">
        <v>2014-05-30</v>
      </c>
      <c r="C14544" t="str">
        <v>Morning</v>
      </c>
      <c r="D14544">
        <v>34</v>
      </c>
      <c r="E14544" t="str">
        <f>IF(MOD(D14544,2)=0,"EVEN","ODD")</f>
        <v>EVEN</v>
      </c>
      <c r="F14544" t="str">
        <f>IF(D14544&lt;=18,"LOW (1-18)","HIGH (19-36)")</f>
        <v>HIGH (19-36)</v>
      </c>
      <c r="G14544">
        <f>INT((D14544-1)/6)+1</f>
        <v>6</v>
      </c>
      <c r="H14544">
        <f>MOD(D14544-1,6)+1</f>
        <v>4</v>
      </c>
      <c r="I14544">
        <f>37-D14544</f>
        <v>3</v>
      </c>
      <c r="J14544">
        <f>ABS(D14544-D14545)</f>
        <v>30</v>
      </c>
      <c r="K14544">
        <f>AVERAGE(D14544:D14548)</f>
        <v>34</v>
      </c>
      <c r="L14544">
        <f>AVERAGE(D14544:D14563)</f>
        <v>34</v>
      </c>
      <c r="M14544">
        <f>K14544-L14544</f>
        <v>0</v>
      </c>
      <c r="N14544" t="str">
        <f>IF(K14544&gt;L14544,"HIGH ZONE BIAS",IF(K14544&lt;L14544,"LOW ZONE BIAS","EQUILIBRIUM"))</f>
        <v>EQUILIBRIUM</v>
      </c>
    </row>
    <row r="14545">
      <c r="A14545">
        <v>13018</v>
      </c>
      <c r="B14545" t="str">
        <v>2014-05-29</v>
      </c>
      <c r="C14545" t="str">
        <v>Evening</v>
      </c>
      <c r="D14545">
        <v>4</v>
      </c>
      <c r="E14545" t="str">
        <f>IF(MOD(D14545,2)=0,"EVEN","ODD")</f>
        <v>EVEN</v>
      </c>
      <c r="F14545" t="str">
        <f>IF(D14545&lt;=18,"LOW (1-18)","HIGH (19-36)")</f>
        <v>LOW (1-18)</v>
      </c>
      <c r="G14545">
        <f>INT((D14545-1)/6)+1</f>
        <v>1</v>
      </c>
      <c r="H14545">
        <f>MOD(D14545-1,6)+1</f>
        <v>4</v>
      </c>
      <c r="I14545">
        <f>37-D14545</f>
        <v>33</v>
      </c>
      <c r="J14545">
        <f>ABS(D14545-D14546)</f>
        <v>23</v>
      </c>
      <c r="K14545">
        <f>AVERAGE(D14545:D14549)</f>
        <v>4</v>
      </c>
      <c r="L14545">
        <f>AVERAGE(D14545:D14564)</f>
        <v>4</v>
      </c>
      <c r="M14545">
        <f>K14545-L14545</f>
        <v>0</v>
      </c>
      <c r="N14545" t="str">
        <f>IF(K14545&gt;L14545,"HIGH ZONE BIAS",IF(K14545&lt;L14545,"LOW ZONE BIAS","EQUILIBRIUM"))</f>
        <v>EQUILIBRIUM</v>
      </c>
    </row>
    <row r="14546">
      <c r="A14546">
        <v>13017</v>
      </c>
      <c r="B14546" t="str">
        <v>2014-05-29</v>
      </c>
      <c r="C14546" t="str">
        <v>Midday</v>
      </c>
      <c r="D14546">
        <v>27</v>
      </c>
      <c r="E14546" t="str">
        <f>IF(MOD(D14546,2)=0,"EVEN","ODD")</f>
        <v>ODD</v>
      </c>
      <c r="F14546" t="str">
        <f>IF(D14546&lt;=18,"LOW (1-18)","HIGH (19-36)")</f>
        <v>HIGH (19-36)</v>
      </c>
      <c r="G14546">
        <f>INT((D14546-1)/6)+1</f>
        <v>5</v>
      </c>
      <c r="H14546">
        <f>MOD(D14546-1,6)+1</f>
        <v>3</v>
      </c>
      <c r="I14546">
        <f>37-D14546</f>
        <v>10</v>
      </c>
      <c r="J14546">
        <f>ABS(D14546-D14547)</f>
        <v>1</v>
      </c>
      <c r="K14546">
        <f>AVERAGE(D14546:D14550)</f>
        <v>27</v>
      </c>
      <c r="L14546">
        <f>AVERAGE(D14546:D14565)</f>
        <v>27</v>
      </c>
      <c r="M14546">
        <f>K14546-L14546</f>
        <v>0</v>
      </c>
      <c r="N14546" t="str">
        <f>IF(K14546&gt;L14546,"HIGH ZONE BIAS",IF(K14546&lt;L14546,"LOW ZONE BIAS","EQUILIBRIUM"))</f>
        <v>EQUILIBRIUM</v>
      </c>
    </row>
    <row r="14547">
      <c r="A14547">
        <v>13016</v>
      </c>
      <c r="B14547" t="str">
        <v>2014-05-29</v>
      </c>
      <c r="C14547" t="str">
        <v>Morning</v>
      </c>
      <c r="D14547">
        <v>28</v>
      </c>
      <c r="E14547" t="str">
        <f>IF(MOD(D14547,2)=0,"EVEN","ODD")</f>
        <v>EVEN</v>
      </c>
      <c r="F14547" t="str">
        <f>IF(D14547&lt;=18,"LOW (1-18)","HIGH (19-36)")</f>
        <v>HIGH (19-36)</v>
      </c>
      <c r="G14547">
        <f>INT((D14547-1)/6)+1</f>
        <v>5</v>
      </c>
      <c r="H14547">
        <f>MOD(D14547-1,6)+1</f>
        <v>4</v>
      </c>
      <c r="I14547">
        <f>37-D14547</f>
        <v>9</v>
      </c>
      <c r="J14547">
        <f>ABS(D14547-D14548)</f>
        <v>9</v>
      </c>
      <c r="K14547">
        <f>AVERAGE(D14547:D14551)</f>
        <v>28</v>
      </c>
      <c r="L14547">
        <f>AVERAGE(D14547:D14566)</f>
        <v>28</v>
      </c>
      <c r="M14547">
        <f>K14547-L14547</f>
        <v>0</v>
      </c>
      <c r="N14547" t="str">
        <f>IF(K14547&gt;L14547,"HIGH ZONE BIAS",IF(K14547&lt;L14547,"LOW ZONE BIAS","EQUILIBRIUM"))</f>
        <v>EQUILIBRIUM</v>
      </c>
    </row>
    <row r="14548">
      <c r="A14548">
        <v>13015</v>
      </c>
      <c r="B14548" t="str">
        <v>2014-05-28</v>
      </c>
      <c r="C14548" t="str">
        <v>Evening</v>
      </c>
      <c r="D14548">
        <v>19</v>
      </c>
      <c r="E14548" t="str">
        <f>IF(MOD(D14548,2)=0,"EVEN","ODD")</f>
        <v>ODD</v>
      </c>
      <c r="F14548" t="str">
        <f>IF(D14548&lt;=18,"LOW (1-18)","HIGH (19-36)")</f>
        <v>HIGH (19-36)</v>
      </c>
      <c r="G14548">
        <f>INT((D14548-1)/6)+1</f>
        <v>4</v>
      </c>
      <c r="H14548">
        <f>MOD(D14548-1,6)+1</f>
        <v>1</v>
      </c>
      <c r="I14548">
        <f>37-D14548</f>
        <v>18</v>
      </c>
      <c r="J14548">
        <f>ABS(D14548-D14549)</f>
        <v>17</v>
      </c>
      <c r="K14548">
        <f>AVERAGE(D14548:D14552)</f>
        <v>19</v>
      </c>
      <c r="L14548">
        <f>AVERAGE(D14548:D14567)</f>
        <v>19</v>
      </c>
      <c r="M14548">
        <f>K14548-L14548</f>
        <v>0</v>
      </c>
      <c r="N14548" t="str">
        <f>IF(K14548&gt;L14548,"HIGH ZONE BIAS",IF(K14548&lt;L14548,"LOW ZONE BIAS","EQUILIBRIUM"))</f>
        <v>EQUILIBRIUM</v>
      </c>
    </row>
    <row r="14549">
      <c r="A14549">
        <v>13014</v>
      </c>
      <c r="B14549" t="str">
        <v>2014-05-28</v>
      </c>
      <c r="C14549" t="str">
        <v>Midday</v>
      </c>
      <c r="D14549">
        <v>2</v>
      </c>
      <c r="E14549" t="str">
        <f>IF(MOD(D14549,2)=0,"EVEN","ODD")</f>
        <v>EVEN</v>
      </c>
      <c r="F14549" t="str">
        <f>IF(D14549&lt;=18,"LOW (1-18)","HIGH (19-36)")</f>
        <v>LOW (1-18)</v>
      </c>
      <c r="G14549">
        <f>INT((D14549-1)/6)+1</f>
        <v>1</v>
      </c>
      <c r="H14549">
        <f>MOD(D14549-1,6)+1</f>
        <v>2</v>
      </c>
      <c r="I14549">
        <f>37-D14549</f>
        <v>35</v>
      </c>
      <c r="J14549">
        <f>ABS(D14549-D14550)</f>
        <v>8</v>
      </c>
      <c r="K14549">
        <f>AVERAGE(D14549:D14553)</f>
        <v>2</v>
      </c>
      <c r="L14549">
        <f>AVERAGE(D14549:D14568)</f>
        <v>2</v>
      </c>
      <c r="M14549">
        <f>K14549-L14549</f>
        <v>0</v>
      </c>
      <c r="N14549" t="str">
        <f>IF(K14549&gt;L14549,"HIGH ZONE BIAS",IF(K14549&lt;L14549,"LOW ZONE BIAS","EQUILIBRIUM"))</f>
        <v>EQUILIBRIUM</v>
      </c>
    </row>
    <row r="14550">
      <c r="A14550">
        <v>13013</v>
      </c>
      <c r="B14550" t="str">
        <v>2014-05-28</v>
      </c>
      <c r="C14550" t="str">
        <v>Morning</v>
      </c>
      <c r="D14550">
        <v>10</v>
      </c>
      <c r="E14550" t="str">
        <f>IF(MOD(D14550,2)=0,"EVEN","ODD")</f>
        <v>EVEN</v>
      </c>
      <c r="F14550" t="str">
        <f>IF(D14550&lt;=18,"LOW (1-18)","HIGH (19-36)")</f>
        <v>LOW (1-18)</v>
      </c>
      <c r="G14550">
        <f>INT((D14550-1)/6)+1</f>
        <v>2</v>
      </c>
      <c r="H14550">
        <f>MOD(D14550-1,6)+1</f>
        <v>4</v>
      </c>
      <c r="I14550">
        <f>37-D14550</f>
        <v>27</v>
      </c>
      <c r="J14550">
        <f>ABS(D14550-D14551)</f>
        <v>22</v>
      </c>
      <c r="K14550">
        <f>AVERAGE(D14550:D14554)</f>
        <v>10</v>
      </c>
      <c r="L14550">
        <f>AVERAGE(D14550:D14569)</f>
        <v>10</v>
      </c>
      <c r="M14550">
        <f>K14550-L14550</f>
        <v>0</v>
      </c>
      <c r="N14550" t="str">
        <f>IF(K14550&gt;L14550,"HIGH ZONE BIAS",IF(K14550&lt;L14550,"LOW ZONE BIAS","EQUILIBRIUM"))</f>
        <v>EQUILIBRIUM</v>
      </c>
    </row>
    <row r="14551">
      <c r="A14551">
        <v>13012</v>
      </c>
      <c r="B14551" t="str">
        <v>2014-01-27</v>
      </c>
      <c r="C14551" t="str">
        <v>Evening</v>
      </c>
      <c r="D14551">
        <v>32</v>
      </c>
      <c r="E14551" t="str">
        <f>IF(MOD(D14551,2)=0,"EVEN","ODD")</f>
        <v>EVEN</v>
      </c>
      <c r="F14551" t="str">
        <f>IF(D14551&lt;=18,"LOW (1-18)","HIGH (19-36)")</f>
        <v>HIGH (19-36)</v>
      </c>
      <c r="G14551">
        <f>INT((D14551-1)/6)+1</f>
        <v>6</v>
      </c>
      <c r="H14551">
        <f>MOD(D14551-1,6)+1</f>
        <v>2</v>
      </c>
      <c r="I14551">
        <f>37-D14551</f>
        <v>5</v>
      </c>
      <c r="J14551">
        <f>ABS(D14551-D14552)</f>
        <v>1</v>
      </c>
      <c r="K14551">
        <f>AVERAGE(D14551:D14555)</f>
        <v>32</v>
      </c>
      <c r="L14551">
        <f>AVERAGE(D14551:D14570)</f>
        <v>32</v>
      </c>
      <c r="M14551">
        <f>K14551-L14551</f>
        <v>0</v>
      </c>
      <c r="N14551" t="str">
        <f>IF(K14551&gt;L14551,"HIGH ZONE BIAS",IF(K14551&lt;L14551,"LOW ZONE BIAS","EQUILIBRIUM"))</f>
        <v>EQUILIBRIUM</v>
      </c>
    </row>
    <row r="14552">
      <c r="A14552">
        <v>13011</v>
      </c>
      <c r="B14552" t="str">
        <v>2014-05-27</v>
      </c>
      <c r="C14552" t="str">
        <v>Midday</v>
      </c>
      <c r="D14552">
        <v>33</v>
      </c>
      <c r="E14552" t="str">
        <f>IF(MOD(D14552,2)=0,"EVEN","ODD")</f>
        <v>ODD</v>
      </c>
      <c r="F14552" t="str">
        <f>IF(D14552&lt;=18,"LOW (1-18)","HIGH (19-36)")</f>
        <v>HIGH (19-36)</v>
      </c>
      <c r="G14552">
        <f>INT((D14552-1)/6)+1</f>
        <v>6</v>
      </c>
      <c r="H14552">
        <f>MOD(D14552-1,6)+1</f>
        <v>3</v>
      </c>
      <c r="I14552">
        <f>37-D14552</f>
        <v>4</v>
      </c>
      <c r="J14552">
        <f>ABS(D14552-D14553)</f>
        <v>22</v>
      </c>
      <c r="K14552">
        <f>AVERAGE(D14552:D14556)</f>
        <v>33</v>
      </c>
      <c r="L14552">
        <f>AVERAGE(D14552:D14571)</f>
        <v>33</v>
      </c>
      <c r="M14552">
        <f>K14552-L14552</f>
        <v>0</v>
      </c>
      <c r="N14552" t="str">
        <f>IF(K14552&gt;L14552,"HIGH ZONE BIAS",IF(K14552&lt;L14552,"LOW ZONE BIAS","EQUILIBRIUM"))</f>
        <v>EQUILIBRIUM</v>
      </c>
    </row>
    <row r="14553">
      <c r="A14553">
        <v>13010</v>
      </c>
      <c r="B14553" t="str">
        <v>2014-05-27</v>
      </c>
      <c r="C14553" t="str">
        <v>Morning</v>
      </c>
      <c r="D14553">
        <v>11</v>
      </c>
      <c r="E14553" t="str">
        <f>IF(MOD(D14553,2)=0,"EVEN","ODD")</f>
        <v>ODD</v>
      </c>
      <c r="F14553" t="str">
        <f>IF(D14553&lt;=18,"LOW (1-18)","HIGH (19-36)")</f>
        <v>LOW (1-18)</v>
      </c>
      <c r="G14553">
        <f>INT((D14553-1)/6)+1</f>
        <v>2</v>
      </c>
      <c r="H14553">
        <f>MOD(D14553-1,6)+1</f>
        <v>5</v>
      </c>
      <c r="I14553">
        <f>37-D14553</f>
        <v>26</v>
      </c>
      <c r="J14553">
        <f>ABS(D14553-D14554)</f>
        <v>8</v>
      </c>
      <c r="K14553">
        <f>AVERAGE(D14553:D14557)</f>
        <v>11</v>
      </c>
      <c r="L14553">
        <f>AVERAGE(D14553:D14572)</f>
        <v>11</v>
      </c>
      <c r="M14553">
        <f>K14553-L14553</f>
        <v>0</v>
      </c>
      <c r="N14553" t="str">
        <f>IF(K14553&gt;L14553,"HIGH ZONE BIAS",IF(K14553&lt;L14553,"LOW ZONE BIAS","EQUILIBRIUM"))</f>
        <v>EQUILIBRIUM</v>
      </c>
    </row>
    <row r="14554">
      <c r="A14554">
        <v>13009</v>
      </c>
      <c r="B14554" t="str">
        <v>2014-05-26</v>
      </c>
      <c r="C14554" t="str">
        <v>Evening</v>
      </c>
      <c r="D14554">
        <v>19</v>
      </c>
      <c r="E14554" t="str">
        <f>IF(MOD(D14554,2)=0,"EVEN","ODD")</f>
        <v>ODD</v>
      </c>
      <c r="F14554" t="str">
        <f>IF(D14554&lt;=18,"LOW (1-18)","HIGH (19-36)")</f>
        <v>HIGH (19-36)</v>
      </c>
      <c r="G14554">
        <f>INT((D14554-1)/6)+1</f>
        <v>4</v>
      </c>
      <c r="H14554">
        <f>MOD(D14554-1,6)+1</f>
        <v>1</v>
      </c>
      <c r="I14554">
        <f>37-D14554</f>
        <v>18</v>
      </c>
      <c r="J14554">
        <f>ABS(D14554-D14555)</f>
        <v>15</v>
      </c>
      <c r="K14554">
        <f>AVERAGE(D14554:D14558)</f>
        <v>19</v>
      </c>
      <c r="L14554">
        <f>AVERAGE(D14554:D14573)</f>
        <v>19</v>
      </c>
      <c r="M14554">
        <f>K14554-L14554</f>
        <v>0</v>
      </c>
      <c r="N14554" t="str">
        <f>IF(K14554&gt;L14554,"HIGH ZONE BIAS",IF(K14554&lt;L14554,"LOW ZONE BIAS","EQUILIBRIUM"))</f>
        <v>EQUILIBRIUM</v>
      </c>
    </row>
    <row r="14555">
      <c r="A14555">
        <v>13008</v>
      </c>
      <c r="B14555" t="str">
        <v>2014-05-26</v>
      </c>
      <c r="C14555" t="str">
        <v>Midday</v>
      </c>
      <c r="D14555">
        <v>4</v>
      </c>
      <c r="E14555" t="str">
        <f>IF(MOD(D14555,2)=0,"EVEN","ODD")</f>
        <v>EVEN</v>
      </c>
      <c r="F14555" t="str">
        <f>IF(D14555&lt;=18,"LOW (1-18)","HIGH (19-36)")</f>
        <v>LOW (1-18)</v>
      </c>
      <c r="G14555">
        <f>INT((D14555-1)/6)+1</f>
        <v>1</v>
      </c>
      <c r="H14555">
        <f>MOD(D14555-1,6)+1</f>
        <v>4</v>
      </c>
      <c r="I14555">
        <f>37-D14555</f>
        <v>33</v>
      </c>
      <c r="J14555">
        <f>ABS(D14555-D14556)</f>
        <v>7</v>
      </c>
      <c r="K14555">
        <f>AVERAGE(D14555:D14559)</f>
        <v>4</v>
      </c>
      <c r="L14555">
        <f>AVERAGE(D14555:D14574)</f>
        <v>4</v>
      </c>
      <c r="M14555">
        <f>K14555-L14555</f>
        <v>0</v>
      </c>
      <c r="N14555" t="str">
        <f>IF(K14555&gt;L14555,"HIGH ZONE BIAS",IF(K14555&lt;L14555,"LOW ZONE BIAS","EQUILIBRIUM"))</f>
        <v>EQUILIBRIUM</v>
      </c>
    </row>
    <row r="14556">
      <c r="A14556">
        <v>13007</v>
      </c>
      <c r="B14556" t="str">
        <v>2014-05-26</v>
      </c>
      <c r="C14556" t="str">
        <v>Morning</v>
      </c>
      <c r="D14556">
        <v>11</v>
      </c>
      <c r="E14556" t="str">
        <f>IF(MOD(D14556,2)=0,"EVEN","ODD")</f>
        <v>ODD</v>
      </c>
      <c r="F14556" t="str">
        <f>IF(D14556&lt;=18,"LOW (1-18)","HIGH (19-36)")</f>
        <v>LOW (1-18)</v>
      </c>
      <c r="G14556">
        <f>INT((D14556-1)/6)+1</f>
        <v>2</v>
      </c>
      <c r="H14556">
        <f>MOD(D14556-1,6)+1</f>
        <v>5</v>
      </c>
      <c r="I14556">
        <f>37-D14556</f>
        <v>26</v>
      </c>
      <c r="J14556">
        <f>ABS(D14556-D14557)</f>
        <v>20</v>
      </c>
      <c r="K14556">
        <f>AVERAGE(D14556:D14560)</f>
        <v>11</v>
      </c>
      <c r="L14556">
        <f>AVERAGE(D14556:D14575)</f>
        <v>11</v>
      </c>
      <c r="M14556">
        <f>K14556-L14556</f>
        <v>0</v>
      </c>
      <c r="N14556" t="str">
        <f>IF(K14556&gt;L14556,"HIGH ZONE BIAS",IF(K14556&lt;L14556,"LOW ZONE BIAS","EQUILIBRIUM"))</f>
        <v>EQUILIBRIUM</v>
      </c>
    </row>
    <row r="14557">
      <c r="A14557">
        <v>13006</v>
      </c>
      <c r="B14557" t="str">
        <v>2014-05-24</v>
      </c>
      <c r="C14557" t="str">
        <v>Evening</v>
      </c>
      <c r="D14557">
        <v>31</v>
      </c>
      <c r="E14557" t="str">
        <f>IF(MOD(D14557,2)=0,"EVEN","ODD")</f>
        <v>ODD</v>
      </c>
      <c r="F14557" t="str">
        <f>IF(D14557&lt;=18,"LOW (1-18)","HIGH (19-36)")</f>
        <v>HIGH (19-36)</v>
      </c>
      <c r="G14557">
        <f>INT((D14557-1)/6)+1</f>
        <v>6</v>
      </c>
      <c r="H14557">
        <f>MOD(D14557-1,6)+1</f>
        <v>1</v>
      </c>
      <c r="I14557">
        <f>37-D14557</f>
        <v>6</v>
      </c>
      <c r="J14557">
        <f>ABS(D14557-D14558)</f>
        <v>1</v>
      </c>
      <c r="K14557">
        <f>AVERAGE(D14557:D14561)</f>
        <v>31</v>
      </c>
      <c r="L14557">
        <f>AVERAGE(D14557:D14576)</f>
        <v>31</v>
      </c>
      <c r="M14557">
        <f>K14557-L14557</f>
        <v>0</v>
      </c>
      <c r="N14557" t="str">
        <f>IF(K14557&gt;L14557,"HIGH ZONE BIAS",IF(K14557&lt;L14557,"LOW ZONE BIAS","EQUILIBRIUM"))</f>
        <v>EQUILIBRIUM</v>
      </c>
    </row>
    <row r="14558">
      <c r="A14558">
        <v>13005</v>
      </c>
      <c r="B14558" t="str">
        <v>2014-05-24</v>
      </c>
      <c r="C14558" t="str">
        <v>Midday</v>
      </c>
      <c r="D14558">
        <v>32</v>
      </c>
      <c r="E14558" t="str">
        <f>IF(MOD(D14558,2)=0,"EVEN","ODD")</f>
        <v>EVEN</v>
      </c>
      <c r="F14558" t="str">
        <f>IF(D14558&lt;=18,"LOW (1-18)","HIGH (19-36)")</f>
        <v>HIGH (19-36)</v>
      </c>
      <c r="G14558">
        <f>INT((D14558-1)/6)+1</f>
        <v>6</v>
      </c>
      <c r="H14558">
        <f>MOD(D14558-1,6)+1</f>
        <v>2</v>
      </c>
      <c r="I14558">
        <f>37-D14558</f>
        <v>5</v>
      </c>
      <c r="J14558">
        <f>ABS(D14558-D14559)</f>
        <v>19</v>
      </c>
      <c r="K14558">
        <f>AVERAGE(D14558:D14562)</f>
        <v>32</v>
      </c>
      <c r="L14558">
        <f>AVERAGE(D14558:D14577)</f>
        <v>32</v>
      </c>
      <c r="M14558">
        <f>K14558-L14558</f>
        <v>0</v>
      </c>
      <c r="N14558" t="str">
        <f>IF(K14558&gt;L14558,"HIGH ZONE BIAS",IF(K14558&lt;L14558,"LOW ZONE BIAS","EQUILIBRIUM"))</f>
        <v>EQUILIBRIUM</v>
      </c>
    </row>
    <row r="14559">
      <c r="A14559">
        <v>13004</v>
      </c>
      <c r="B14559" t="str">
        <v>2014-05-24</v>
      </c>
      <c r="C14559" t="str">
        <v>Morning</v>
      </c>
      <c r="D14559">
        <v>13</v>
      </c>
      <c r="E14559" t="str">
        <f>IF(MOD(D14559,2)=0,"EVEN","ODD")</f>
        <v>ODD</v>
      </c>
      <c r="F14559" t="str">
        <f>IF(D14559&lt;=18,"LOW (1-18)","HIGH (19-36)")</f>
        <v>LOW (1-18)</v>
      </c>
      <c r="G14559">
        <f>INT((D14559-1)/6)+1</f>
        <v>3</v>
      </c>
      <c r="H14559">
        <f>MOD(D14559-1,6)+1</f>
        <v>1</v>
      </c>
      <c r="I14559">
        <f>37-D14559</f>
        <v>24</v>
      </c>
      <c r="J14559">
        <f>ABS(D14559-D14560)</f>
        <v>12</v>
      </c>
      <c r="K14559">
        <f>AVERAGE(D14559:D14563)</f>
        <v>13</v>
      </c>
      <c r="L14559">
        <f>AVERAGE(D14559:D14578)</f>
        <v>13</v>
      </c>
      <c r="M14559">
        <f>K14559-L14559</f>
        <v>0</v>
      </c>
      <c r="N14559" t="str">
        <f>IF(K14559&gt;L14559,"HIGH ZONE BIAS",IF(K14559&lt;L14559,"LOW ZONE BIAS","EQUILIBRIUM"))</f>
        <v>EQUILIBRIUM</v>
      </c>
    </row>
    <row r="14560">
      <c r="A14560">
        <v>13003</v>
      </c>
      <c r="B14560" t="str">
        <v>2014-05-23</v>
      </c>
      <c r="C14560" t="str">
        <v>Evening</v>
      </c>
      <c r="D14560">
        <v>1</v>
      </c>
      <c r="E14560" t="str">
        <f>IF(MOD(D14560,2)=0,"EVEN","ODD")</f>
        <v>ODD</v>
      </c>
      <c r="F14560" t="str">
        <f>IF(D14560&lt;=18,"LOW (1-18)","HIGH (19-36)")</f>
        <v>LOW (1-18)</v>
      </c>
      <c r="G14560">
        <f>INT((D14560-1)/6)+1</f>
        <v>1</v>
      </c>
      <c r="H14560">
        <f>MOD(D14560-1,6)+1</f>
        <v>1</v>
      </c>
      <c r="I14560">
        <f>37-D14560</f>
        <v>36</v>
      </c>
      <c r="J14560">
        <f>ABS(D14560-D14561)</f>
        <v>27</v>
      </c>
      <c r="K14560">
        <f>AVERAGE(D14560:D14564)</f>
        <v>1</v>
      </c>
      <c r="L14560">
        <f>AVERAGE(D14560:D14579)</f>
        <v>1</v>
      </c>
      <c r="M14560">
        <f>K14560-L14560</f>
        <v>0</v>
      </c>
      <c r="N14560" t="str">
        <f>IF(K14560&gt;L14560,"HIGH ZONE BIAS",IF(K14560&lt;L14560,"LOW ZONE BIAS","EQUILIBRIUM"))</f>
        <v>EQUILIBRIUM</v>
      </c>
    </row>
    <row r="14561">
      <c r="A14561">
        <v>13002</v>
      </c>
      <c r="B14561" t="str">
        <v>2014-05-23</v>
      </c>
      <c r="C14561" t="str">
        <v>Midday</v>
      </c>
      <c r="D14561">
        <v>28</v>
      </c>
      <c r="E14561" t="str">
        <f>IF(MOD(D14561,2)=0,"EVEN","ODD")</f>
        <v>EVEN</v>
      </c>
      <c r="F14561" t="str">
        <f>IF(D14561&lt;=18,"LOW (1-18)","HIGH (19-36)")</f>
        <v>HIGH (19-36)</v>
      </c>
      <c r="G14561">
        <f>INT((D14561-1)/6)+1</f>
        <v>5</v>
      </c>
      <c r="H14561">
        <f>MOD(D14561-1,6)+1</f>
        <v>4</v>
      </c>
      <c r="I14561">
        <f>37-D14561</f>
        <v>9</v>
      </c>
      <c r="J14561">
        <f>ABS(D14561-D14562)</f>
        <v>6</v>
      </c>
      <c r="K14561">
        <f>AVERAGE(D14561:D14565)</f>
        <v>28</v>
      </c>
      <c r="L14561">
        <f>AVERAGE(D14561:D14580)</f>
        <v>28</v>
      </c>
      <c r="M14561">
        <f>K14561-L14561</f>
        <v>0</v>
      </c>
      <c r="N14561" t="str">
        <f>IF(K14561&gt;L14561,"HIGH ZONE BIAS",IF(K14561&lt;L14561,"LOW ZONE BIAS","EQUILIBRIUM"))</f>
        <v>EQUILIBRIUM</v>
      </c>
    </row>
    <row r="14562">
      <c r="A14562">
        <v>13001</v>
      </c>
      <c r="B14562" t="str">
        <v>2014-05-23</v>
      </c>
      <c r="C14562" t="str">
        <v>Morning</v>
      </c>
      <c r="D14562">
        <v>22</v>
      </c>
      <c r="E14562" t="str">
        <f>IF(MOD(D14562,2)=0,"EVEN","ODD")</f>
        <v>EVEN</v>
      </c>
      <c r="F14562" t="str">
        <f>IF(D14562&lt;=18,"LOW (1-18)","HIGH (19-36)")</f>
        <v>HIGH (19-36)</v>
      </c>
      <c r="G14562">
        <f>INT((D14562-1)/6)+1</f>
        <v>4</v>
      </c>
      <c r="H14562">
        <f>MOD(D14562-1,6)+1</f>
        <v>4</v>
      </c>
      <c r="I14562">
        <f>37-D14562</f>
        <v>15</v>
      </c>
      <c r="J14562">
        <f>ABS(D14562-D14563)</f>
        <v>19</v>
      </c>
      <c r="K14562">
        <f>AVERAGE(D14562:D14566)</f>
        <v>22</v>
      </c>
      <c r="L14562">
        <f>AVERAGE(D14562:D14581)</f>
        <v>22</v>
      </c>
      <c r="M14562">
        <f>K14562-L14562</f>
        <v>0</v>
      </c>
      <c r="N14562" t="str">
        <f>IF(K14562&gt;L14562,"HIGH ZONE BIAS",IF(K14562&lt;L14562,"LOW ZONE BIAS","EQUILIBRIUM"))</f>
        <v>EQUILIBRIUM</v>
      </c>
    </row>
    <row r="14563">
      <c r="A14563">
        <v>13000</v>
      </c>
      <c r="B14563" t="str">
        <v>2014-05-22</v>
      </c>
      <c r="C14563" t="str">
        <v>Evening</v>
      </c>
      <c r="D14563">
        <v>3</v>
      </c>
      <c r="E14563" t="str">
        <f>IF(MOD(D14563,2)=0,"EVEN","ODD")</f>
        <v>ODD</v>
      </c>
      <c r="F14563" t="str">
        <f>IF(D14563&lt;=18,"LOW (1-18)","HIGH (19-36)")</f>
        <v>LOW (1-18)</v>
      </c>
      <c r="G14563">
        <f>INT((D14563-1)/6)+1</f>
        <v>1</v>
      </c>
      <c r="H14563">
        <f>MOD(D14563-1,6)+1</f>
        <v>3</v>
      </c>
      <c r="I14563">
        <f>37-D14563</f>
        <v>34</v>
      </c>
      <c r="J14563">
        <f>ABS(D14563-D14564)</f>
        <v>27</v>
      </c>
      <c r="K14563">
        <f>AVERAGE(D14563:D14567)</f>
        <v>3</v>
      </c>
      <c r="L14563">
        <f>AVERAGE(D14563:D14582)</f>
        <v>3</v>
      </c>
      <c r="M14563">
        <f>K14563-L14563</f>
        <v>0</v>
      </c>
      <c r="N14563" t="str">
        <f>IF(K14563&gt;L14563,"HIGH ZONE BIAS",IF(K14563&lt;L14563,"LOW ZONE BIAS","EQUILIBRIUM"))</f>
        <v>EQUILIBRIUM</v>
      </c>
    </row>
    <row r="14564">
      <c r="A14564">
        <v>12999</v>
      </c>
      <c r="B14564" t="str">
        <v>2014-05-22</v>
      </c>
      <c r="C14564" t="str">
        <v>Midday</v>
      </c>
      <c r="D14564">
        <v>30</v>
      </c>
      <c r="E14564" t="str">
        <f>IF(MOD(D14564,2)=0,"EVEN","ODD")</f>
        <v>EVEN</v>
      </c>
      <c r="F14564" t="str">
        <f>IF(D14564&lt;=18,"LOW (1-18)","HIGH (19-36)")</f>
        <v>HIGH (19-36)</v>
      </c>
      <c r="G14564">
        <f>INT((D14564-1)/6)+1</f>
        <v>5</v>
      </c>
      <c r="H14564">
        <f>MOD(D14564-1,6)+1</f>
        <v>6</v>
      </c>
      <c r="I14564">
        <f>37-D14564</f>
        <v>7</v>
      </c>
      <c r="J14564">
        <f>ABS(D14564-D14565)</f>
        <v>9</v>
      </c>
      <c r="K14564">
        <f>AVERAGE(D14564:D14568)</f>
        <v>30</v>
      </c>
      <c r="L14564">
        <f>AVERAGE(D14564:D14583)</f>
        <v>30</v>
      </c>
      <c r="M14564">
        <f>K14564-L14564</f>
        <v>0</v>
      </c>
      <c r="N14564" t="str">
        <f>IF(K14564&gt;L14564,"HIGH ZONE BIAS",IF(K14564&lt;L14564,"LOW ZONE BIAS","EQUILIBRIUM"))</f>
        <v>EQUILIBRIUM</v>
      </c>
    </row>
    <row r="14565">
      <c r="A14565">
        <v>12998</v>
      </c>
      <c r="B14565" t="str">
        <v>2014-05-22</v>
      </c>
      <c r="C14565" t="str">
        <v>Morning</v>
      </c>
      <c r="D14565">
        <v>21</v>
      </c>
      <c r="E14565" t="str">
        <f>IF(MOD(D14565,2)=0,"EVEN","ODD")</f>
        <v>ODD</v>
      </c>
      <c r="F14565" t="str">
        <f>IF(D14565&lt;=18,"LOW (1-18)","HIGH (19-36)")</f>
        <v>HIGH (19-36)</v>
      </c>
      <c r="G14565">
        <f>INT((D14565-1)/6)+1</f>
        <v>4</v>
      </c>
      <c r="H14565">
        <f>MOD(D14565-1,6)+1</f>
        <v>3</v>
      </c>
      <c r="I14565">
        <f>37-D14565</f>
        <v>16</v>
      </c>
      <c r="J14565">
        <f>ABS(D14565-D14566)</f>
        <v>11</v>
      </c>
      <c r="K14565">
        <f>AVERAGE(D14565:D14569)</f>
        <v>21</v>
      </c>
      <c r="L14565">
        <f>AVERAGE(D14565:D14584)</f>
        <v>21</v>
      </c>
      <c r="M14565">
        <f>K14565-L14565</f>
        <v>0</v>
      </c>
      <c r="N14565" t="str">
        <f>IF(K14565&gt;L14565,"HIGH ZONE BIAS",IF(K14565&lt;L14565,"LOW ZONE BIAS","EQUILIBRIUM"))</f>
        <v>EQUILIBRIUM</v>
      </c>
    </row>
    <row r="14566">
      <c r="A14566">
        <v>12997</v>
      </c>
      <c r="B14566" t="str">
        <v>2014-05-21</v>
      </c>
      <c r="C14566" t="str">
        <v>Evening</v>
      </c>
      <c r="D14566">
        <v>32</v>
      </c>
      <c r="E14566" t="str">
        <f>IF(MOD(D14566,2)=0,"EVEN","ODD")</f>
        <v>EVEN</v>
      </c>
      <c r="F14566" t="str">
        <f>IF(D14566&lt;=18,"LOW (1-18)","HIGH (19-36)")</f>
        <v>HIGH (19-36)</v>
      </c>
      <c r="G14566">
        <f>INT((D14566-1)/6)+1</f>
        <v>6</v>
      </c>
      <c r="H14566">
        <f>MOD(D14566-1,6)+1</f>
        <v>2</v>
      </c>
      <c r="I14566">
        <f>37-D14566</f>
        <v>5</v>
      </c>
      <c r="J14566">
        <f>ABS(D14566-D14567)</f>
        <v>3</v>
      </c>
      <c r="K14566">
        <f>AVERAGE(D14566:D14570)</f>
        <v>32</v>
      </c>
      <c r="L14566">
        <f>AVERAGE(D14566:D14585)</f>
        <v>32</v>
      </c>
      <c r="M14566">
        <f>K14566-L14566</f>
        <v>0</v>
      </c>
      <c r="N14566" t="str">
        <f>IF(K14566&gt;L14566,"HIGH ZONE BIAS",IF(K14566&lt;L14566,"LOW ZONE BIAS","EQUILIBRIUM"))</f>
        <v>EQUILIBRIUM</v>
      </c>
    </row>
    <row r="14567">
      <c r="A14567">
        <v>12996</v>
      </c>
      <c r="B14567" t="str">
        <v>2014-05-21</v>
      </c>
      <c r="C14567" t="str">
        <v>Midday</v>
      </c>
      <c r="D14567">
        <v>29</v>
      </c>
      <c r="E14567" t="str">
        <f>IF(MOD(D14567,2)=0,"EVEN","ODD")</f>
        <v>ODD</v>
      </c>
      <c r="F14567" t="str">
        <f>IF(D14567&lt;=18,"LOW (1-18)","HIGH (19-36)")</f>
        <v>HIGH (19-36)</v>
      </c>
      <c r="G14567">
        <f>INT((D14567-1)/6)+1</f>
        <v>5</v>
      </c>
      <c r="H14567">
        <f>MOD(D14567-1,6)+1</f>
        <v>5</v>
      </c>
      <c r="I14567">
        <f>37-D14567</f>
        <v>8</v>
      </c>
      <c r="J14567">
        <f>ABS(D14567-D14568)</f>
        <v>1</v>
      </c>
      <c r="K14567">
        <f>AVERAGE(D14567:D14571)</f>
        <v>29</v>
      </c>
      <c r="L14567">
        <f>AVERAGE(D14567:D14586)</f>
        <v>29</v>
      </c>
      <c r="M14567">
        <f>K14567-L14567</f>
        <v>0</v>
      </c>
      <c r="N14567" t="str">
        <f>IF(K14567&gt;L14567,"HIGH ZONE BIAS",IF(K14567&lt;L14567,"LOW ZONE BIAS","EQUILIBRIUM"))</f>
        <v>EQUILIBRIUM</v>
      </c>
    </row>
    <row r="14568">
      <c r="A14568">
        <v>12995</v>
      </c>
      <c r="B14568" t="str">
        <v>2014-05-21</v>
      </c>
      <c r="C14568" t="str">
        <v>Morning</v>
      </c>
      <c r="D14568">
        <v>28</v>
      </c>
      <c r="E14568" t="str">
        <f>IF(MOD(D14568,2)=0,"EVEN","ODD")</f>
        <v>EVEN</v>
      </c>
      <c r="F14568" t="str">
        <f>IF(D14568&lt;=18,"LOW (1-18)","HIGH (19-36)")</f>
        <v>HIGH (19-36)</v>
      </c>
      <c r="G14568">
        <f>INT((D14568-1)/6)+1</f>
        <v>5</v>
      </c>
      <c r="H14568">
        <f>MOD(D14568-1,6)+1</f>
        <v>4</v>
      </c>
      <c r="I14568">
        <f>37-D14568</f>
        <v>9</v>
      </c>
      <c r="J14568">
        <f>ABS(D14568-D14569)</f>
        <v>9</v>
      </c>
      <c r="K14568">
        <f>AVERAGE(D14568:D14572)</f>
        <v>28</v>
      </c>
      <c r="L14568">
        <f>AVERAGE(D14568:D14587)</f>
        <v>28</v>
      </c>
      <c r="M14568">
        <f>K14568-L14568</f>
        <v>0</v>
      </c>
      <c r="N14568" t="str">
        <f>IF(K14568&gt;L14568,"HIGH ZONE BIAS",IF(K14568&lt;L14568,"LOW ZONE BIAS","EQUILIBRIUM"))</f>
        <v>EQUILIBRIUM</v>
      </c>
    </row>
    <row r="14569">
      <c r="A14569">
        <v>12994</v>
      </c>
      <c r="B14569" t="str">
        <v>2014-05-20</v>
      </c>
      <c r="C14569" t="str">
        <v>Evening</v>
      </c>
      <c r="D14569">
        <v>19</v>
      </c>
      <c r="E14569" t="str">
        <f>IF(MOD(D14569,2)=0,"EVEN","ODD")</f>
        <v>ODD</v>
      </c>
      <c r="F14569" t="str">
        <f>IF(D14569&lt;=18,"LOW (1-18)","HIGH (19-36)")</f>
        <v>HIGH (19-36)</v>
      </c>
      <c r="G14569">
        <f>INT((D14569-1)/6)+1</f>
        <v>4</v>
      </c>
      <c r="H14569">
        <f>MOD(D14569-1,6)+1</f>
        <v>1</v>
      </c>
      <c r="I14569">
        <f>37-D14569</f>
        <v>18</v>
      </c>
      <c r="J14569">
        <f>ABS(D14569-D14570)</f>
        <v>13</v>
      </c>
      <c r="K14569">
        <f>AVERAGE(D14569:D14573)</f>
        <v>19</v>
      </c>
      <c r="L14569">
        <f>AVERAGE(D14569:D14588)</f>
        <v>19</v>
      </c>
      <c r="M14569">
        <f>K14569-L14569</f>
        <v>0</v>
      </c>
      <c r="N14569" t="str">
        <f>IF(K14569&gt;L14569,"HIGH ZONE BIAS",IF(K14569&lt;L14569,"LOW ZONE BIAS","EQUILIBRIUM"))</f>
        <v>EQUILIBRIUM</v>
      </c>
    </row>
    <row r="14570">
      <c r="A14570">
        <v>12993</v>
      </c>
      <c r="B14570" t="str">
        <v>2014-05-20</v>
      </c>
      <c r="C14570" t="str">
        <v>Midday</v>
      </c>
      <c r="D14570">
        <v>32</v>
      </c>
      <c r="E14570" t="str">
        <f>IF(MOD(D14570,2)=0,"EVEN","ODD")</f>
        <v>EVEN</v>
      </c>
      <c r="F14570" t="str">
        <f>IF(D14570&lt;=18,"LOW (1-18)","HIGH (19-36)")</f>
        <v>HIGH (19-36)</v>
      </c>
      <c r="G14570">
        <f>INT((D14570-1)/6)+1</f>
        <v>6</v>
      </c>
      <c r="H14570">
        <f>MOD(D14570-1,6)+1</f>
        <v>2</v>
      </c>
      <c r="I14570">
        <f>37-D14570</f>
        <v>5</v>
      </c>
      <c r="J14570">
        <f>ABS(D14570-D14571)</f>
        <v>6</v>
      </c>
      <c r="K14570">
        <f>AVERAGE(D14570:D14574)</f>
        <v>32</v>
      </c>
      <c r="L14570">
        <f>AVERAGE(D14570:D14589)</f>
        <v>32</v>
      </c>
      <c r="M14570">
        <f>K14570-L14570</f>
        <v>0</v>
      </c>
      <c r="N14570" t="str">
        <f>IF(K14570&gt;L14570,"HIGH ZONE BIAS",IF(K14570&lt;L14570,"LOW ZONE BIAS","EQUILIBRIUM"))</f>
        <v>EQUILIBRIUM</v>
      </c>
    </row>
    <row r="14571">
      <c r="A14571">
        <v>12992</v>
      </c>
      <c r="B14571" t="str">
        <v>2014-05-20</v>
      </c>
      <c r="C14571" t="str">
        <v>Morning</v>
      </c>
      <c r="D14571">
        <v>26</v>
      </c>
      <c r="E14571" t="str">
        <f>IF(MOD(D14571,2)=0,"EVEN","ODD")</f>
        <v>EVEN</v>
      </c>
      <c r="F14571" t="str">
        <f>IF(D14571&lt;=18,"LOW (1-18)","HIGH (19-36)")</f>
        <v>HIGH (19-36)</v>
      </c>
      <c r="G14571">
        <f>INT((D14571-1)/6)+1</f>
        <v>5</v>
      </c>
      <c r="H14571">
        <f>MOD(D14571-1,6)+1</f>
        <v>2</v>
      </c>
      <c r="I14571">
        <f>37-D14571</f>
        <v>11</v>
      </c>
      <c r="J14571">
        <f>ABS(D14571-D14572)</f>
        <v>20</v>
      </c>
      <c r="K14571">
        <f>AVERAGE(D14571:D14575)</f>
        <v>26</v>
      </c>
      <c r="L14571">
        <f>AVERAGE(D14571:D14590)</f>
        <v>26</v>
      </c>
      <c r="M14571">
        <f>K14571-L14571</f>
        <v>0</v>
      </c>
      <c r="N14571" t="str">
        <f>IF(K14571&gt;L14571,"HIGH ZONE BIAS",IF(K14571&lt;L14571,"LOW ZONE BIAS","EQUILIBRIUM"))</f>
        <v>EQUILIBRIUM</v>
      </c>
    </row>
    <row r="14572">
      <c r="A14572">
        <v>12991</v>
      </c>
      <c r="B14572" t="str">
        <v>2014-05-19</v>
      </c>
      <c r="C14572" t="str">
        <v>Evening</v>
      </c>
      <c r="D14572">
        <v>6</v>
      </c>
      <c r="E14572" t="str">
        <f>IF(MOD(D14572,2)=0,"EVEN","ODD")</f>
        <v>EVEN</v>
      </c>
      <c r="F14572" t="str">
        <f>IF(D14572&lt;=18,"LOW (1-18)","HIGH (19-36)")</f>
        <v>LOW (1-18)</v>
      </c>
      <c r="G14572">
        <f>INT((D14572-1)/6)+1</f>
        <v>1</v>
      </c>
      <c r="H14572">
        <f>MOD(D14572-1,6)+1</f>
        <v>6</v>
      </c>
      <c r="I14572">
        <f>37-D14572</f>
        <v>31</v>
      </c>
      <c r="J14572">
        <f>ABS(D14572-D14573)</f>
        <v>13</v>
      </c>
      <c r="K14572">
        <f>AVERAGE(D14572:D14576)</f>
        <v>6</v>
      </c>
      <c r="L14572">
        <f>AVERAGE(D14572:D14591)</f>
        <v>6</v>
      </c>
      <c r="M14572">
        <f>K14572-L14572</f>
        <v>0</v>
      </c>
      <c r="N14572" t="str">
        <f>IF(K14572&gt;L14572,"HIGH ZONE BIAS",IF(K14572&lt;L14572,"LOW ZONE BIAS","EQUILIBRIUM"))</f>
        <v>EQUILIBRIUM</v>
      </c>
    </row>
    <row r="14573">
      <c r="A14573">
        <v>12990</v>
      </c>
      <c r="B14573" t="str">
        <v>2014-05-19</v>
      </c>
      <c r="C14573" t="str">
        <v>Midday</v>
      </c>
      <c r="D14573">
        <v>19</v>
      </c>
      <c r="E14573" t="str">
        <f>IF(MOD(D14573,2)=0,"EVEN","ODD")</f>
        <v>ODD</v>
      </c>
      <c r="F14573" t="str">
        <f>IF(D14573&lt;=18,"LOW (1-18)","HIGH (19-36)")</f>
        <v>HIGH (19-36)</v>
      </c>
      <c r="G14573">
        <f>INT((D14573-1)/6)+1</f>
        <v>4</v>
      </c>
      <c r="H14573">
        <f>MOD(D14573-1,6)+1</f>
        <v>1</v>
      </c>
      <c r="I14573">
        <f>37-D14573</f>
        <v>18</v>
      </c>
      <c r="J14573">
        <f>ABS(D14573-D14574)</f>
        <v>18</v>
      </c>
      <c r="K14573">
        <f>AVERAGE(D14573:D14577)</f>
        <v>19</v>
      </c>
      <c r="L14573">
        <f>AVERAGE(D14573:D14592)</f>
        <v>19</v>
      </c>
      <c r="M14573">
        <f>K14573-L14573</f>
        <v>0</v>
      </c>
      <c r="N14573" t="str">
        <f>IF(K14573&gt;L14573,"HIGH ZONE BIAS",IF(K14573&lt;L14573,"LOW ZONE BIAS","EQUILIBRIUM"))</f>
        <v>EQUILIBRIUM</v>
      </c>
    </row>
    <row r="14574">
      <c r="A14574">
        <v>12989</v>
      </c>
      <c r="B14574" t="str">
        <v>2014-05-19</v>
      </c>
      <c r="C14574" t="str">
        <v>Morning</v>
      </c>
      <c r="D14574">
        <v>1</v>
      </c>
      <c r="E14574" t="str">
        <f>IF(MOD(D14574,2)=0,"EVEN","ODD")</f>
        <v>ODD</v>
      </c>
      <c r="F14574" t="str">
        <f>IF(D14574&lt;=18,"LOW (1-18)","HIGH (19-36)")</f>
        <v>LOW (1-18)</v>
      </c>
      <c r="G14574">
        <f>INT((D14574-1)/6)+1</f>
        <v>1</v>
      </c>
      <c r="H14574">
        <f>MOD(D14574-1,6)+1</f>
        <v>1</v>
      </c>
      <c r="I14574">
        <f>37-D14574</f>
        <v>36</v>
      </c>
      <c r="J14574">
        <f>ABS(D14574-D14575)</f>
        <v>31</v>
      </c>
      <c r="K14574">
        <f>AVERAGE(D14574:D14578)</f>
        <v>1</v>
      </c>
      <c r="L14574">
        <f>AVERAGE(D14574:D14593)</f>
        <v>1</v>
      </c>
      <c r="M14574">
        <f>K14574-L14574</f>
        <v>0</v>
      </c>
      <c r="N14574" t="str">
        <f>IF(K14574&gt;L14574,"HIGH ZONE BIAS",IF(K14574&lt;L14574,"LOW ZONE BIAS","EQUILIBRIUM"))</f>
        <v>EQUILIBRIUM</v>
      </c>
    </row>
    <row r="14575">
      <c r="A14575">
        <v>12988</v>
      </c>
      <c r="B14575" t="str">
        <v>2014-05-17</v>
      </c>
      <c r="C14575" t="str">
        <v>Evening</v>
      </c>
      <c r="D14575">
        <v>32</v>
      </c>
      <c r="E14575" t="str">
        <f>IF(MOD(D14575,2)=0,"EVEN","ODD")</f>
        <v>EVEN</v>
      </c>
      <c r="F14575" t="str">
        <f>IF(D14575&lt;=18,"LOW (1-18)","HIGH (19-36)")</f>
        <v>HIGH (19-36)</v>
      </c>
      <c r="G14575">
        <f>INT((D14575-1)/6)+1</f>
        <v>6</v>
      </c>
      <c r="H14575">
        <f>MOD(D14575-1,6)+1</f>
        <v>2</v>
      </c>
      <c r="I14575">
        <f>37-D14575</f>
        <v>5</v>
      </c>
      <c r="J14575">
        <f>ABS(D14575-D14576)</f>
        <v>3</v>
      </c>
      <c r="K14575">
        <f>AVERAGE(D14575:D14579)</f>
        <v>32</v>
      </c>
      <c r="L14575">
        <f>AVERAGE(D14575:D14594)</f>
        <v>32</v>
      </c>
      <c r="M14575">
        <f>K14575-L14575</f>
        <v>0</v>
      </c>
      <c r="N14575" t="str">
        <f>IF(K14575&gt;L14575,"HIGH ZONE BIAS",IF(K14575&lt;L14575,"LOW ZONE BIAS","EQUILIBRIUM"))</f>
        <v>EQUILIBRIUM</v>
      </c>
    </row>
    <row r="14576">
      <c r="A14576">
        <v>12987</v>
      </c>
      <c r="B14576" t="str">
        <v>2014-05-17</v>
      </c>
      <c r="C14576" t="str">
        <v>Midday</v>
      </c>
      <c r="D14576">
        <v>35</v>
      </c>
      <c r="E14576" t="str">
        <f>IF(MOD(D14576,2)=0,"EVEN","ODD")</f>
        <v>ODD</v>
      </c>
      <c r="F14576" t="str">
        <f>IF(D14576&lt;=18,"LOW (1-18)","HIGH (19-36)")</f>
        <v>HIGH (19-36)</v>
      </c>
      <c r="G14576">
        <f>INT((D14576-1)/6)+1</f>
        <v>6</v>
      </c>
      <c r="H14576">
        <f>MOD(D14576-1,6)+1</f>
        <v>5</v>
      </c>
      <c r="I14576">
        <f>37-D14576</f>
        <v>2</v>
      </c>
      <c r="J14576">
        <f>ABS(D14576-D14577)</f>
        <v>21</v>
      </c>
      <c r="K14576">
        <f>AVERAGE(D14576:D14580)</f>
        <v>35</v>
      </c>
      <c r="L14576">
        <f>AVERAGE(D14576:D14595)</f>
        <v>35</v>
      </c>
      <c r="M14576">
        <f>K14576-L14576</f>
        <v>0</v>
      </c>
      <c r="N14576" t="str">
        <f>IF(K14576&gt;L14576,"HIGH ZONE BIAS",IF(K14576&lt;L14576,"LOW ZONE BIAS","EQUILIBRIUM"))</f>
        <v>EQUILIBRIUM</v>
      </c>
    </row>
    <row r="14577">
      <c r="A14577">
        <v>12986</v>
      </c>
      <c r="B14577" t="str">
        <v>2014-05-17</v>
      </c>
      <c r="C14577" t="str">
        <v>Morning</v>
      </c>
      <c r="D14577">
        <v>14</v>
      </c>
      <c r="E14577" t="str">
        <f>IF(MOD(D14577,2)=0,"EVEN","ODD")</f>
        <v>EVEN</v>
      </c>
      <c r="F14577" t="str">
        <f>IF(D14577&lt;=18,"LOW (1-18)","HIGH (19-36)")</f>
        <v>LOW (1-18)</v>
      </c>
      <c r="G14577">
        <f>INT((D14577-1)/6)+1</f>
        <v>3</v>
      </c>
      <c r="H14577">
        <f>MOD(D14577-1,6)+1</f>
        <v>2</v>
      </c>
      <c r="I14577">
        <f>37-D14577</f>
        <v>23</v>
      </c>
      <c r="J14577">
        <f>ABS(D14577-D14578)</f>
        <v>13</v>
      </c>
      <c r="K14577">
        <f>AVERAGE(D14577:D14581)</f>
        <v>14</v>
      </c>
      <c r="L14577">
        <f>AVERAGE(D14577:D14596)</f>
        <v>14</v>
      </c>
      <c r="M14577">
        <f>K14577-L14577</f>
        <v>0</v>
      </c>
      <c r="N14577" t="str">
        <f>IF(K14577&gt;L14577,"HIGH ZONE BIAS",IF(K14577&lt;L14577,"LOW ZONE BIAS","EQUILIBRIUM"))</f>
        <v>EQUILIBRIUM</v>
      </c>
    </row>
    <row r="14578">
      <c r="A14578">
        <v>12985</v>
      </c>
      <c r="B14578" t="str">
        <v>2014-05-16</v>
      </c>
      <c r="C14578" t="str">
        <v>Evening</v>
      </c>
      <c r="D14578">
        <v>1</v>
      </c>
      <c r="E14578" t="str">
        <f>IF(MOD(D14578,2)=0,"EVEN","ODD")</f>
        <v>ODD</v>
      </c>
      <c r="F14578" t="str">
        <f>IF(D14578&lt;=18,"LOW (1-18)","HIGH (19-36)")</f>
        <v>LOW (1-18)</v>
      </c>
      <c r="G14578">
        <f>INT((D14578-1)/6)+1</f>
        <v>1</v>
      </c>
      <c r="H14578">
        <f>MOD(D14578-1,6)+1</f>
        <v>1</v>
      </c>
      <c r="I14578">
        <f>37-D14578</f>
        <v>36</v>
      </c>
      <c r="J14578">
        <f>ABS(D14578-D14579)</f>
        <v>4</v>
      </c>
      <c r="K14578">
        <f>AVERAGE(D14578:D14582)</f>
        <v>1</v>
      </c>
      <c r="L14578">
        <f>AVERAGE(D14578:D14597)</f>
        <v>1</v>
      </c>
      <c r="M14578">
        <f>K14578-L14578</f>
        <v>0</v>
      </c>
      <c r="N14578" t="str">
        <f>IF(K14578&gt;L14578,"HIGH ZONE BIAS",IF(K14578&lt;L14578,"LOW ZONE BIAS","EQUILIBRIUM"))</f>
        <v>EQUILIBRIUM</v>
      </c>
    </row>
    <row r="14579">
      <c r="A14579">
        <v>12984</v>
      </c>
      <c r="B14579" t="str">
        <v>2014-05-16</v>
      </c>
      <c r="C14579" t="str">
        <v>Midday</v>
      </c>
      <c r="D14579">
        <v>5</v>
      </c>
      <c r="E14579" t="str">
        <f>IF(MOD(D14579,2)=0,"EVEN","ODD")</f>
        <v>ODD</v>
      </c>
      <c r="F14579" t="str">
        <f>IF(D14579&lt;=18,"LOW (1-18)","HIGH (19-36)")</f>
        <v>LOW (1-18)</v>
      </c>
      <c r="G14579">
        <f>INT((D14579-1)/6)+1</f>
        <v>1</v>
      </c>
      <c r="H14579">
        <f>MOD(D14579-1,6)+1</f>
        <v>5</v>
      </c>
      <c r="I14579">
        <f>37-D14579</f>
        <v>32</v>
      </c>
      <c r="J14579">
        <f>ABS(D14579-D14580)</f>
        <v>30</v>
      </c>
      <c r="K14579">
        <f>AVERAGE(D14579:D14583)</f>
        <v>5</v>
      </c>
      <c r="L14579">
        <f>AVERAGE(D14579:D14598)</f>
        <v>5</v>
      </c>
      <c r="M14579">
        <f>K14579-L14579</f>
        <v>0</v>
      </c>
      <c r="N14579" t="str">
        <f>IF(K14579&gt;L14579,"HIGH ZONE BIAS",IF(K14579&lt;L14579,"LOW ZONE BIAS","EQUILIBRIUM"))</f>
        <v>EQUILIBRIUM</v>
      </c>
    </row>
    <row r="14580">
      <c r="A14580">
        <v>12983</v>
      </c>
      <c r="B14580" t="str">
        <v>2014-05-16</v>
      </c>
      <c r="C14580" t="str">
        <v>Morning</v>
      </c>
      <c r="D14580">
        <v>35</v>
      </c>
      <c r="E14580" t="str">
        <f>IF(MOD(D14580,2)=0,"EVEN","ODD")</f>
        <v>ODD</v>
      </c>
      <c r="F14580" t="str">
        <f>IF(D14580&lt;=18,"LOW (1-18)","HIGH (19-36)")</f>
        <v>HIGH (19-36)</v>
      </c>
      <c r="G14580">
        <f>INT((D14580-1)/6)+1</f>
        <v>6</v>
      </c>
      <c r="H14580">
        <f>MOD(D14580-1,6)+1</f>
        <v>5</v>
      </c>
      <c r="I14580">
        <f>37-D14580</f>
        <v>2</v>
      </c>
      <c r="J14580">
        <f>ABS(D14580-D14581)</f>
        <v>15</v>
      </c>
      <c r="K14580">
        <f>AVERAGE(D14580:D14584)</f>
        <v>35</v>
      </c>
      <c r="L14580">
        <f>AVERAGE(D14580:D14599)</f>
        <v>35</v>
      </c>
      <c r="M14580">
        <f>K14580-L14580</f>
        <v>0</v>
      </c>
      <c r="N14580" t="str">
        <f>IF(K14580&gt;L14580,"HIGH ZONE BIAS",IF(K14580&lt;L14580,"LOW ZONE BIAS","EQUILIBRIUM"))</f>
        <v>EQUILIBRIUM</v>
      </c>
    </row>
    <row r="14581">
      <c r="A14581">
        <v>12982</v>
      </c>
      <c r="B14581" t="str">
        <v>2014-05-15</v>
      </c>
      <c r="C14581" t="str">
        <v>Evening</v>
      </c>
      <c r="D14581">
        <v>20</v>
      </c>
      <c r="E14581" t="str">
        <f>IF(MOD(D14581,2)=0,"EVEN","ODD")</f>
        <v>EVEN</v>
      </c>
      <c r="F14581" t="str">
        <f>IF(D14581&lt;=18,"LOW (1-18)","HIGH (19-36)")</f>
        <v>HIGH (19-36)</v>
      </c>
      <c r="G14581">
        <f>INT((D14581-1)/6)+1</f>
        <v>4</v>
      </c>
      <c r="H14581">
        <f>MOD(D14581-1,6)+1</f>
        <v>2</v>
      </c>
      <c r="I14581">
        <f>37-D14581</f>
        <v>17</v>
      </c>
      <c r="J14581">
        <f>ABS(D14581-D14582)</f>
        <v>11</v>
      </c>
      <c r="K14581">
        <f>AVERAGE(D14581:D14585)</f>
        <v>20</v>
      </c>
      <c r="L14581">
        <f>AVERAGE(D14581:D14600)</f>
        <v>20</v>
      </c>
      <c r="M14581">
        <f>K14581-L14581</f>
        <v>0</v>
      </c>
      <c r="N14581" t="str">
        <f>IF(K14581&gt;L14581,"HIGH ZONE BIAS",IF(K14581&lt;L14581,"LOW ZONE BIAS","EQUILIBRIUM"))</f>
        <v>EQUILIBRIUM</v>
      </c>
    </row>
    <row r="14582">
      <c r="A14582">
        <v>12981</v>
      </c>
      <c r="B14582" t="str">
        <v>2014-05-15</v>
      </c>
      <c r="C14582" t="str">
        <v>Midday</v>
      </c>
      <c r="D14582">
        <v>9</v>
      </c>
      <c r="E14582" t="str">
        <f>IF(MOD(D14582,2)=0,"EVEN","ODD")</f>
        <v>ODD</v>
      </c>
      <c r="F14582" t="str">
        <f>IF(D14582&lt;=18,"LOW (1-18)","HIGH (19-36)")</f>
        <v>LOW (1-18)</v>
      </c>
      <c r="G14582">
        <f>INT((D14582-1)/6)+1</f>
        <v>2</v>
      </c>
      <c r="H14582">
        <f>MOD(D14582-1,6)+1</f>
        <v>3</v>
      </c>
      <c r="I14582">
        <f>37-D14582</f>
        <v>28</v>
      </c>
      <c r="J14582">
        <f>ABS(D14582-D14583)</f>
        <v>26</v>
      </c>
      <c r="K14582">
        <f>AVERAGE(D14582:D14586)</f>
        <v>9</v>
      </c>
      <c r="L14582">
        <f>AVERAGE(D14582:D14601)</f>
        <v>9</v>
      </c>
      <c r="M14582">
        <f>K14582-L14582</f>
        <v>0</v>
      </c>
      <c r="N14582" t="str">
        <f>IF(K14582&gt;L14582,"HIGH ZONE BIAS",IF(K14582&lt;L14582,"LOW ZONE BIAS","EQUILIBRIUM"))</f>
        <v>EQUILIBRIUM</v>
      </c>
    </row>
    <row r="14583">
      <c r="A14583">
        <v>12980</v>
      </c>
      <c r="B14583" t="str">
        <v>2014-05-15</v>
      </c>
      <c r="C14583" t="str">
        <v>Morning</v>
      </c>
      <c r="D14583">
        <v>35</v>
      </c>
      <c r="E14583" t="str">
        <f>IF(MOD(D14583,2)=0,"EVEN","ODD")</f>
        <v>ODD</v>
      </c>
      <c r="F14583" t="str">
        <f>IF(D14583&lt;=18,"LOW (1-18)","HIGH (19-36)")</f>
        <v>HIGH (19-36)</v>
      </c>
      <c r="G14583">
        <f>INT((D14583-1)/6)+1</f>
        <v>6</v>
      </c>
      <c r="H14583">
        <f>MOD(D14583-1,6)+1</f>
        <v>5</v>
      </c>
      <c r="I14583">
        <f>37-D14583</f>
        <v>2</v>
      </c>
      <c r="J14583">
        <f>ABS(D14583-D14584)</f>
        <v>0</v>
      </c>
      <c r="K14583">
        <f>AVERAGE(D14583:D14587)</f>
        <v>35</v>
      </c>
      <c r="L14583">
        <f>AVERAGE(D14583:D14602)</f>
        <v>35</v>
      </c>
      <c r="M14583">
        <f>K14583-L14583</f>
        <v>0</v>
      </c>
      <c r="N14583" t="str">
        <f>IF(K14583&gt;L14583,"HIGH ZONE BIAS",IF(K14583&lt;L14583,"LOW ZONE BIAS","EQUILIBRIUM"))</f>
        <v>EQUILIBRIUM</v>
      </c>
    </row>
    <row r="14584">
      <c r="A14584">
        <v>12979</v>
      </c>
      <c r="B14584" t="str">
        <v>2014-05-14</v>
      </c>
      <c r="C14584" t="str">
        <v>Evening</v>
      </c>
      <c r="D14584">
        <v>35</v>
      </c>
      <c r="E14584" t="str">
        <f>IF(MOD(D14584,2)=0,"EVEN","ODD")</f>
        <v>ODD</v>
      </c>
      <c r="F14584" t="str">
        <f>IF(D14584&lt;=18,"LOW (1-18)","HIGH (19-36)")</f>
        <v>HIGH (19-36)</v>
      </c>
      <c r="G14584">
        <f>INT((D14584-1)/6)+1</f>
        <v>6</v>
      </c>
      <c r="H14584">
        <f>MOD(D14584-1,6)+1</f>
        <v>5</v>
      </c>
      <c r="I14584">
        <f>37-D14584</f>
        <v>2</v>
      </c>
      <c r="J14584">
        <f>ABS(D14584-D14585)</f>
        <v>7</v>
      </c>
      <c r="K14584">
        <f>AVERAGE(D14584:D14588)</f>
        <v>35</v>
      </c>
      <c r="L14584">
        <f>AVERAGE(D14584:D14603)</f>
        <v>35</v>
      </c>
      <c r="M14584">
        <f>K14584-L14584</f>
        <v>0</v>
      </c>
      <c r="N14584" t="str">
        <f>IF(K14584&gt;L14584,"HIGH ZONE BIAS",IF(K14584&lt;L14584,"LOW ZONE BIAS","EQUILIBRIUM"))</f>
        <v>EQUILIBRIUM</v>
      </c>
    </row>
    <row r="14585">
      <c r="A14585">
        <v>12978</v>
      </c>
      <c r="B14585" t="str">
        <v>2014-05-14</v>
      </c>
      <c r="C14585" t="str">
        <v>Midday</v>
      </c>
      <c r="D14585">
        <v>28</v>
      </c>
      <c r="E14585" t="str">
        <f>IF(MOD(D14585,2)=0,"EVEN","ODD")</f>
        <v>EVEN</v>
      </c>
      <c r="F14585" t="str">
        <f>IF(D14585&lt;=18,"LOW (1-18)","HIGH (19-36)")</f>
        <v>HIGH (19-36)</v>
      </c>
      <c r="G14585">
        <f>INT((D14585-1)/6)+1</f>
        <v>5</v>
      </c>
      <c r="H14585">
        <f>MOD(D14585-1,6)+1</f>
        <v>4</v>
      </c>
      <c r="I14585">
        <f>37-D14585</f>
        <v>9</v>
      </c>
      <c r="J14585">
        <f>ABS(D14585-D14586)</f>
        <v>5</v>
      </c>
      <c r="K14585">
        <f>AVERAGE(D14585:D14589)</f>
        <v>28</v>
      </c>
      <c r="L14585">
        <f>AVERAGE(D14585:D14604)</f>
        <v>28</v>
      </c>
      <c r="M14585">
        <f>K14585-L14585</f>
        <v>0</v>
      </c>
      <c r="N14585" t="str">
        <f>IF(K14585&gt;L14585,"HIGH ZONE BIAS",IF(K14585&lt;L14585,"LOW ZONE BIAS","EQUILIBRIUM"))</f>
        <v>EQUILIBRIUM</v>
      </c>
    </row>
    <row r="14586">
      <c r="A14586">
        <v>12977</v>
      </c>
      <c r="B14586" t="str">
        <v>2014-05-14</v>
      </c>
      <c r="C14586" t="str">
        <v>Morning</v>
      </c>
      <c r="D14586">
        <v>33</v>
      </c>
      <c r="E14586" t="str">
        <f>IF(MOD(D14586,2)=0,"EVEN","ODD")</f>
        <v>ODD</v>
      </c>
      <c r="F14586" t="str">
        <f>IF(D14586&lt;=18,"LOW (1-18)","HIGH (19-36)")</f>
        <v>HIGH (19-36)</v>
      </c>
      <c r="G14586">
        <f>INT((D14586-1)/6)+1</f>
        <v>6</v>
      </c>
      <c r="H14586">
        <f>MOD(D14586-1,6)+1</f>
        <v>3</v>
      </c>
      <c r="I14586">
        <f>37-D14586</f>
        <v>4</v>
      </c>
      <c r="J14586">
        <f>ABS(D14586-D14587)</f>
        <v>25</v>
      </c>
      <c r="K14586">
        <f>AVERAGE(D14586:D14590)</f>
        <v>33</v>
      </c>
      <c r="L14586">
        <f>AVERAGE(D14586:D14605)</f>
        <v>33</v>
      </c>
      <c r="M14586">
        <f>K14586-L14586</f>
        <v>0</v>
      </c>
      <c r="N14586" t="str">
        <f>IF(K14586&gt;L14586,"HIGH ZONE BIAS",IF(K14586&lt;L14586,"LOW ZONE BIAS","EQUILIBRIUM"))</f>
        <v>EQUILIBRIUM</v>
      </c>
    </row>
    <row r="14587">
      <c r="A14587">
        <v>12976</v>
      </c>
      <c r="B14587" t="str">
        <v>2014-05-13</v>
      </c>
      <c r="C14587" t="str">
        <v>Evening</v>
      </c>
      <c r="D14587">
        <v>8</v>
      </c>
      <c r="E14587" t="str">
        <f>IF(MOD(D14587,2)=0,"EVEN","ODD")</f>
        <v>EVEN</v>
      </c>
      <c r="F14587" t="str">
        <f>IF(D14587&lt;=18,"LOW (1-18)","HIGH (19-36)")</f>
        <v>LOW (1-18)</v>
      </c>
      <c r="G14587">
        <f>INT((D14587-1)/6)+1</f>
        <v>2</v>
      </c>
      <c r="H14587">
        <f>MOD(D14587-1,6)+1</f>
        <v>2</v>
      </c>
      <c r="I14587">
        <f>37-D14587</f>
        <v>29</v>
      </c>
      <c r="J14587">
        <f>ABS(D14587-D14588)</f>
        <v>28</v>
      </c>
      <c r="K14587">
        <f>AVERAGE(D14587:D14591)</f>
        <v>8</v>
      </c>
      <c r="L14587">
        <f>AVERAGE(D14587:D14606)</f>
        <v>8</v>
      </c>
      <c r="M14587">
        <f>K14587-L14587</f>
        <v>0</v>
      </c>
      <c r="N14587" t="str">
        <f>IF(K14587&gt;L14587,"HIGH ZONE BIAS",IF(K14587&lt;L14587,"LOW ZONE BIAS","EQUILIBRIUM"))</f>
        <v>EQUILIBRIUM</v>
      </c>
    </row>
    <row r="14588">
      <c r="A14588">
        <v>12975</v>
      </c>
      <c r="B14588" t="str">
        <v>2014-05-13</v>
      </c>
      <c r="C14588" t="str">
        <v>Midday</v>
      </c>
      <c r="D14588">
        <v>36</v>
      </c>
      <c r="E14588" t="str">
        <f>IF(MOD(D14588,2)=0,"EVEN","ODD")</f>
        <v>EVEN</v>
      </c>
      <c r="F14588" t="str">
        <f>IF(D14588&lt;=18,"LOW (1-18)","HIGH (19-36)")</f>
        <v>HIGH (19-36)</v>
      </c>
      <c r="G14588">
        <f>INT((D14588-1)/6)+1</f>
        <v>6</v>
      </c>
      <c r="H14588">
        <f>MOD(D14588-1,6)+1</f>
        <v>6</v>
      </c>
      <c r="I14588">
        <f>37-D14588</f>
        <v>1</v>
      </c>
      <c r="J14588">
        <f>ABS(D14588-D14589)</f>
        <v>29</v>
      </c>
      <c r="K14588">
        <f>AVERAGE(D14588:D14592)</f>
        <v>36</v>
      </c>
      <c r="L14588">
        <f>AVERAGE(D14588:D14607)</f>
        <v>36</v>
      </c>
      <c r="M14588">
        <f>K14588-L14588</f>
        <v>0</v>
      </c>
      <c r="N14588" t="str">
        <f>IF(K14588&gt;L14588,"HIGH ZONE BIAS",IF(K14588&lt;L14588,"LOW ZONE BIAS","EQUILIBRIUM"))</f>
        <v>EQUILIBRIUM</v>
      </c>
    </row>
    <row r="14589">
      <c r="A14589">
        <v>12974</v>
      </c>
      <c r="B14589" t="str">
        <v>2014-05-13</v>
      </c>
      <c r="C14589" t="str">
        <v>Morning</v>
      </c>
      <c r="D14589">
        <v>7</v>
      </c>
      <c r="E14589" t="str">
        <f>IF(MOD(D14589,2)=0,"EVEN","ODD")</f>
        <v>ODD</v>
      </c>
      <c r="F14589" t="str">
        <f>IF(D14589&lt;=18,"LOW (1-18)","HIGH (19-36)")</f>
        <v>LOW (1-18)</v>
      </c>
      <c r="G14589">
        <f>INT((D14589-1)/6)+1</f>
        <v>2</v>
      </c>
      <c r="H14589">
        <f>MOD(D14589-1,6)+1</f>
        <v>1</v>
      </c>
      <c r="I14589">
        <f>37-D14589</f>
        <v>30</v>
      </c>
      <c r="J14589">
        <f>ABS(D14589-D14590)</f>
        <v>1</v>
      </c>
      <c r="K14589">
        <f>AVERAGE(D14589:D14593)</f>
        <v>7</v>
      </c>
      <c r="L14589">
        <f>AVERAGE(D14589:D14608)</f>
        <v>7</v>
      </c>
      <c r="M14589">
        <f>K14589-L14589</f>
        <v>0</v>
      </c>
      <c r="N14589" t="str">
        <f>IF(K14589&gt;L14589,"HIGH ZONE BIAS",IF(K14589&lt;L14589,"LOW ZONE BIAS","EQUILIBRIUM"))</f>
        <v>EQUILIBRIUM</v>
      </c>
    </row>
    <row r="14590">
      <c r="A14590">
        <v>12973</v>
      </c>
      <c r="B14590" t="str">
        <v>2014-05-12</v>
      </c>
      <c r="C14590" t="str">
        <v>Evening</v>
      </c>
      <c r="D14590">
        <v>6</v>
      </c>
      <c r="E14590" t="str">
        <f>IF(MOD(D14590,2)=0,"EVEN","ODD")</f>
        <v>EVEN</v>
      </c>
      <c r="F14590" t="str">
        <f>IF(D14590&lt;=18,"LOW (1-18)","HIGH (19-36)")</f>
        <v>LOW (1-18)</v>
      </c>
      <c r="G14590">
        <f>INT((D14590-1)/6)+1</f>
        <v>1</v>
      </c>
      <c r="H14590">
        <f>MOD(D14590-1,6)+1</f>
        <v>6</v>
      </c>
      <c r="I14590">
        <f>37-D14590</f>
        <v>31</v>
      </c>
      <c r="J14590">
        <f>ABS(D14590-D14591)</f>
        <v>26</v>
      </c>
      <c r="K14590">
        <f>AVERAGE(D14590:D14594)</f>
        <v>6</v>
      </c>
      <c r="L14590">
        <f>AVERAGE(D14590:D14609)</f>
        <v>6</v>
      </c>
      <c r="M14590">
        <f>K14590-L14590</f>
        <v>0</v>
      </c>
      <c r="N14590" t="str">
        <f>IF(K14590&gt;L14590,"HIGH ZONE BIAS",IF(K14590&lt;L14590,"LOW ZONE BIAS","EQUILIBRIUM"))</f>
        <v>EQUILIBRIUM</v>
      </c>
    </row>
    <row r="14591">
      <c r="A14591">
        <v>12972</v>
      </c>
      <c r="B14591" t="str">
        <v>2014-05-12</v>
      </c>
      <c r="C14591" t="str">
        <v>Midday</v>
      </c>
      <c r="D14591">
        <v>32</v>
      </c>
      <c r="E14591" t="str">
        <f>IF(MOD(D14591,2)=0,"EVEN","ODD")</f>
        <v>EVEN</v>
      </c>
      <c r="F14591" t="str">
        <f>IF(D14591&lt;=18,"LOW (1-18)","HIGH (19-36)")</f>
        <v>HIGH (19-36)</v>
      </c>
      <c r="G14591">
        <f>INT((D14591-1)/6)+1</f>
        <v>6</v>
      </c>
      <c r="H14591">
        <f>MOD(D14591-1,6)+1</f>
        <v>2</v>
      </c>
      <c r="I14591">
        <f>37-D14591</f>
        <v>5</v>
      </c>
      <c r="J14591">
        <f>ABS(D14591-D14592)</f>
        <v>29</v>
      </c>
      <c r="K14591">
        <f>AVERAGE(D14591:D14595)</f>
        <v>32</v>
      </c>
      <c r="L14591">
        <f>AVERAGE(D14591:D14610)</f>
        <v>32</v>
      </c>
      <c r="M14591">
        <f>K14591-L14591</f>
        <v>0</v>
      </c>
      <c r="N14591" t="str">
        <f>IF(K14591&gt;L14591,"HIGH ZONE BIAS",IF(K14591&lt;L14591,"LOW ZONE BIAS","EQUILIBRIUM"))</f>
        <v>EQUILIBRIUM</v>
      </c>
    </row>
    <row r="14592">
      <c r="A14592">
        <v>12971</v>
      </c>
      <c r="B14592" t="str">
        <v>2014-05-12</v>
      </c>
      <c r="C14592" t="str">
        <v>Morning</v>
      </c>
      <c r="D14592">
        <v>3</v>
      </c>
      <c r="E14592" t="str">
        <f>IF(MOD(D14592,2)=0,"EVEN","ODD")</f>
        <v>ODD</v>
      </c>
      <c r="F14592" t="str">
        <f>IF(D14592&lt;=18,"LOW (1-18)","HIGH (19-36)")</f>
        <v>LOW (1-18)</v>
      </c>
      <c r="G14592">
        <f>INT((D14592-1)/6)+1</f>
        <v>1</v>
      </c>
      <c r="H14592">
        <f>MOD(D14592-1,6)+1</f>
        <v>3</v>
      </c>
      <c r="I14592">
        <f>37-D14592</f>
        <v>34</v>
      </c>
      <c r="J14592">
        <f>ABS(D14592-D14593)</f>
        <v>14</v>
      </c>
      <c r="K14592">
        <f>AVERAGE(D14592:D14596)</f>
        <v>3</v>
      </c>
      <c r="L14592">
        <f>AVERAGE(D14592:D14611)</f>
        <v>3</v>
      </c>
      <c r="M14592">
        <f>K14592-L14592</f>
        <v>0</v>
      </c>
      <c r="N14592" t="str">
        <f>IF(K14592&gt;L14592,"HIGH ZONE BIAS",IF(K14592&lt;L14592,"LOW ZONE BIAS","EQUILIBRIUM"))</f>
        <v>EQUILIBRIUM</v>
      </c>
    </row>
    <row r="14593">
      <c r="A14593">
        <v>12970</v>
      </c>
      <c r="B14593" t="str">
        <v>2014-05-10</v>
      </c>
      <c r="C14593" t="str">
        <v>Evening</v>
      </c>
      <c r="D14593">
        <v>17</v>
      </c>
      <c r="E14593" t="str">
        <f>IF(MOD(D14593,2)=0,"EVEN","ODD")</f>
        <v>ODD</v>
      </c>
      <c r="F14593" t="str">
        <f>IF(D14593&lt;=18,"LOW (1-18)","HIGH (19-36)")</f>
        <v>LOW (1-18)</v>
      </c>
      <c r="G14593">
        <f>INT((D14593-1)/6)+1</f>
        <v>3</v>
      </c>
      <c r="H14593">
        <f>MOD(D14593-1,6)+1</f>
        <v>5</v>
      </c>
      <c r="I14593">
        <f>37-D14593</f>
        <v>20</v>
      </c>
      <c r="J14593">
        <f>ABS(D14593-D14594)</f>
        <v>9</v>
      </c>
      <c r="K14593">
        <f>AVERAGE(D14593:D14597)</f>
        <v>17</v>
      </c>
      <c r="L14593">
        <f>AVERAGE(D14593:D14612)</f>
        <v>17</v>
      </c>
      <c r="M14593">
        <f>K14593-L14593</f>
        <v>0</v>
      </c>
      <c r="N14593" t="str">
        <f>IF(K14593&gt;L14593,"HIGH ZONE BIAS",IF(K14593&lt;L14593,"LOW ZONE BIAS","EQUILIBRIUM"))</f>
        <v>EQUILIBRIUM</v>
      </c>
    </row>
    <row r="14594">
      <c r="A14594">
        <v>12969</v>
      </c>
      <c r="B14594" t="str">
        <v>2014-05-10</v>
      </c>
      <c r="C14594" t="str">
        <v>Midday</v>
      </c>
      <c r="D14594">
        <v>26</v>
      </c>
      <c r="E14594" t="str">
        <f>IF(MOD(D14594,2)=0,"EVEN","ODD")</f>
        <v>EVEN</v>
      </c>
      <c r="F14594" t="str">
        <f>IF(D14594&lt;=18,"LOW (1-18)","HIGH (19-36)")</f>
        <v>HIGH (19-36)</v>
      </c>
      <c r="G14594">
        <f>INT((D14594-1)/6)+1</f>
        <v>5</v>
      </c>
      <c r="H14594">
        <f>MOD(D14594-1,6)+1</f>
        <v>2</v>
      </c>
      <c r="I14594">
        <f>37-D14594</f>
        <v>11</v>
      </c>
      <c r="J14594">
        <f>ABS(D14594-D14595)</f>
        <v>25</v>
      </c>
      <c r="K14594">
        <f>AVERAGE(D14594:D14598)</f>
        <v>26</v>
      </c>
      <c r="L14594">
        <f>AVERAGE(D14594:D14613)</f>
        <v>26</v>
      </c>
      <c r="M14594">
        <f>K14594-L14594</f>
        <v>0</v>
      </c>
      <c r="N14594" t="str">
        <f>IF(K14594&gt;L14594,"HIGH ZONE BIAS",IF(K14594&lt;L14594,"LOW ZONE BIAS","EQUILIBRIUM"))</f>
        <v>EQUILIBRIUM</v>
      </c>
    </row>
    <row r="14595">
      <c r="A14595">
        <v>12968</v>
      </c>
      <c r="B14595" t="str">
        <v>2014-05-10</v>
      </c>
      <c r="C14595" t="str">
        <v>Morning</v>
      </c>
      <c r="D14595">
        <v>1</v>
      </c>
      <c r="E14595" t="str">
        <f>IF(MOD(D14595,2)=0,"EVEN","ODD")</f>
        <v>ODD</v>
      </c>
      <c r="F14595" t="str">
        <f>IF(D14595&lt;=18,"LOW (1-18)","HIGH (19-36)")</f>
        <v>LOW (1-18)</v>
      </c>
      <c r="G14595">
        <f>INT((D14595-1)/6)+1</f>
        <v>1</v>
      </c>
      <c r="H14595">
        <f>MOD(D14595-1,6)+1</f>
        <v>1</v>
      </c>
      <c r="I14595">
        <f>37-D14595</f>
        <v>36</v>
      </c>
      <c r="J14595">
        <f>ABS(D14595-D14596)</f>
        <v>0</v>
      </c>
      <c r="K14595">
        <f>AVERAGE(D14595:D14599)</f>
        <v>1</v>
      </c>
      <c r="L14595">
        <f>AVERAGE(D14595:D14614)</f>
        <v>1</v>
      </c>
      <c r="M14595">
        <f>K14595-L14595</f>
        <v>0</v>
      </c>
      <c r="N14595" t="str">
        <f>IF(K14595&gt;L14595,"HIGH ZONE BIAS",IF(K14595&lt;L14595,"LOW ZONE BIAS","EQUILIBRIUM"))</f>
        <v>EQUILIBRIUM</v>
      </c>
    </row>
    <row r="14596">
      <c r="A14596">
        <v>12967</v>
      </c>
      <c r="B14596" t="str">
        <v>2014-05-09</v>
      </c>
      <c r="C14596" t="str">
        <v>Evening</v>
      </c>
      <c r="D14596">
        <v>1</v>
      </c>
      <c r="E14596" t="str">
        <f>IF(MOD(D14596,2)=0,"EVEN","ODD")</f>
        <v>ODD</v>
      </c>
      <c r="F14596" t="str">
        <f>IF(D14596&lt;=18,"LOW (1-18)","HIGH (19-36)")</f>
        <v>LOW (1-18)</v>
      </c>
      <c r="G14596">
        <f>INT((D14596-1)/6)+1</f>
        <v>1</v>
      </c>
      <c r="H14596">
        <f>MOD(D14596-1,6)+1</f>
        <v>1</v>
      </c>
      <c r="I14596">
        <f>37-D14596</f>
        <v>36</v>
      </c>
      <c r="J14596">
        <f>ABS(D14596-D14597)</f>
        <v>2</v>
      </c>
      <c r="K14596">
        <f>AVERAGE(D14596:D14600)</f>
        <v>1</v>
      </c>
      <c r="L14596">
        <f>AVERAGE(D14596:D14615)</f>
        <v>1</v>
      </c>
      <c r="M14596">
        <f>K14596-L14596</f>
        <v>0</v>
      </c>
      <c r="N14596" t="str">
        <f>IF(K14596&gt;L14596,"HIGH ZONE BIAS",IF(K14596&lt;L14596,"LOW ZONE BIAS","EQUILIBRIUM"))</f>
        <v>EQUILIBRIUM</v>
      </c>
    </row>
    <row r="14597">
      <c r="A14597">
        <v>12966</v>
      </c>
      <c r="B14597" t="str">
        <v>2014-05-09</v>
      </c>
      <c r="C14597" t="str">
        <v>Midday</v>
      </c>
      <c r="D14597">
        <v>3</v>
      </c>
      <c r="E14597" t="str">
        <f>IF(MOD(D14597,2)=0,"EVEN","ODD")</f>
        <v>ODD</v>
      </c>
      <c r="F14597" t="str">
        <f>IF(D14597&lt;=18,"LOW (1-18)","HIGH (19-36)")</f>
        <v>LOW (1-18)</v>
      </c>
      <c r="G14597">
        <f>INT((D14597-1)/6)+1</f>
        <v>1</v>
      </c>
      <c r="H14597">
        <f>MOD(D14597-1,6)+1</f>
        <v>3</v>
      </c>
      <c r="I14597">
        <f>37-D14597</f>
        <v>34</v>
      </c>
      <c r="J14597">
        <f>ABS(D14597-D14598)</f>
        <v>31</v>
      </c>
      <c r="K14597">
        <f>AVERAGE(D14597:D14601)</f>
        <v>3</v>
      </c>
      <c r="L14597">
        <f>AVERAGE(D14597:D14616)</f>
        <v>3</v>
      </c>
      <c r="M14597">
        <f>K14597-L14597</f>
        <v>0</v>
      </c>
      <c r="N14597" t="str">
        <f>IF(K14597&gt;L14597,"HIGH ZONE BIAS",IF(K14597&lt;L14597,"LOW ZONE BIAS","EQUILIBRIUM"))</f>
        <v>EQUILIBRIUM</v>
      </c>
    </row>
    <row r="14598">
      <c r="A14598">
        <v>12965</v>
      </c>
      <c r="B14598" t="str">
        <v>2014-05-09</v>
      </c>
      <c r="C14598" t="str">
        <v>Morning</v>
      </c>
      <c r="D14598">
        <v>34</v>
      </c>
      <c r="E14598" t="str">
        <f>IF(MOD(D14598,2)=0,"EVEN","ODD")</f>
        <v>EVEN</v>
      </c>
      <c r="F14598" t="str">
        <f>IF(D14598&lt;=18,"LOW (1-18)","HIGH (19-36)")</f>
        <v>HIGH (19-36)</v>
      </c>
      <c r="G14598">
        <f>INT((D14598-1)/6)+1</f>
        <v>6</v>
      </c>
      <c r="H14598">
        <f>MOD(D14598-1,6)+1</f>
        <v>4</v>
      </c>
      <c r="I14598">
        <f>37-D14598</f>
        <v>3</v>
      </c>
      <c r="J14598">
        <f>ABS(D14598-D14599)</f>
        <v>11</v>
      </c>
      <c r="K14598">
        <f>AVERAGE(D14598:D14602)</f>
        <v>34</v>
      </c>
      <c r="L14598">
        <f>AVERAGE(D14598:D14617)</f>
        <v>34</v>
      </c>
      <c r="M14598">
        <f>K14598-L14598</f>
        <v>0</v>
      </c>
      <c r="N14598" t="str">
        <f>IF(K14598&gt;L14598,"HIGH ZONE BIAS",IF(K14598&lt;L14598,"LOW ZONE BIAS","EQUILIBRIUM"))</f>
        <v>EQUILIBRIUM</v>
      </c>
    </row>
    <row r="14599">
      <c r="A14599">
        <v>12964</v>
      </c>
      <c r="B14599" t="str">
        <v>2014-05-08</v>
      </c>
      <c r="C14599" t="str">
        <v>Evening</v>
      </c>
      <c r="D14599">
        <v>23</v>
      </c>
      <c r="E14599" t="str">
        <f>IF(MOD(D14599,2)=0,"EVEN","ODD")</f>
        <v>ODD</v>
      </c>
      <c r="F14599" t="str">
        <f>IF(D14599&lt;=18,"LOW (1-18)","HIGH (19-36)")</f>
        <v>HIGH (19-36)</v>
      </c>
      <c r="G14599">
        <f>INT((D14599-1)/6)+1</f>
        <v>4</v>
      </c>
      <c r="H14599">
        <f>MOD(D14599-1,6)+1</f>
        <v>5</v>
      </c>
      <c r="I14599">
        <f>37-D14599</f>
        <v>14</v>
      </c>
      <c r="J14599">
        <f>ABS(D14599-D14600)</f>
        <v>16</v>
      </c>
      <c r="K14599">
        <f>AVERAGE(D14599:D14603)</f>
        <v>23</v>
      </c>
      <c r="L14599">
        <f>AVERAGE(D14599:D14618)</f>
        <v>23</v>
      </c>
      <c r="M14599">
        <f>K14599-L14599</f>
        <v>0</v>
      </c>
      <c r="N14599" t="str">
        <f>IF(K14599&gt;L14599,"HIGH ZONE BIAS",IF(K14599&lt;L14599,"LOW ZONE BIAS","EQUILIBRIUM"))</f>
        <v>EQUILIBRIUM</v>
      </c>
    </row>
    <row r="14600">
      <c r="A14600">
        <v>12963</v>
      </c>
      <c r="B14600" t="str">
        <v>2014-05-08</v>
      </c>
      <c r="C14600" t="str">
        <v>Midday</v>
      </c>
      <c r="D14600">
        <v>7</v>
      </c>
      <c r="E14600" t="str">
        <f>IF(MOD(D14600,2)=0,"EVEN","ODD")</f>
        <v>ODD</v>
      </c>
      <c r="F14600" t="str">
        <f>IF(D14600&lt;=18,"LOW (1-18)","HIGH (19-36)")</f>
        <v>LOW (1-18)</v>
      </c>
      <c r="G14600">
        <f>INT((D14600-1)/6)+1</f>
        <v>2</v>
      </c>
      <c r="H14600">
        <f>MOD(D14600-1,6)+1</f>
        <v>1</v>
      </c>
      <c r="I14600">
        <f>37-D14600</f>
        <v>30</v>
      </c>
      <c r="J14600">
        <f>ABS(D14600-D14601)</f>
        <v>14</v>
      </c>
      <c r="K14600">
        <f>AVERAGE(D14600:D14604)</f>
        <v>7</v>
      </c>
      <c r="L14600">
        <f>AVERAGE(D14600:D14619)</f>
        <v>7</v>
      </c>
      <c r="M14600">
        <f>K14600-L14600</f>
        <v>0</v>
      </c>
      <c r="N14600" t="str">
        <f>IF(K14600&gt;L14600,"HIGH ZONE BIAS",IF(K14600&lt;L14600,"LOW ZONE BIAS","EQUILIBRIUM"))</f>
        <v>EQUILIBRIUM</v>
      </c>
    </row>
    <row r="14601">
      <c r="A14601">
        <v>12962</v>
      </c>
      <c r="B14601" t="str">
        <v>2014-05-08</v>
      </c>
      <c r="C14601" t="str">
        <v>Morning</v>
      </c>
      <c r="D14601">
        <v>21</v>
      </c>
      <c r="E14601" t="str">
        <f>IF(MOD(D14601,2)=0,"EVEN","ODD")</f>
        <v>ODD</v>
      </c>
      <c r="F14601" t="str">
        <f>IF(D14601&lt;=18,"LOW (1-18)","HIGH (19-36)")</f>
        <v>HIGH (19-36)</v>
      </c>
      <c r="G14601">
        <f>INT((D14601-1)/6)+1</f>
        <v>4</v>
      </c>
      <c r="H14601">
        <f>MOD(D14601-1,6)+1</f>
        <v>3</v>
      </c>
      <c r="I14601">
        <f>37-D14601</f>
        <v>16</v>
      </c>
      <c r="J14601">
        <f>ABS(D14601-D14602)</f>
        <v>13</v>
      </c>
      <c r="K14601">
        <f>AVERAGE(D14601:D14605)</f>
        <v>21</v>
      </c>
      <c r="L14601">
        <f>AVERAGE(D14601:D14620)</f>
        <v>21</v>
      </c>
      <c r="M14601">
        <f>K14601-L14601</f>
        <v>0</v>
      </c>
      <c r="N14601" t="str">
        <f>IF(K14601&gt;L14601,"HIGH ZONE BIAS",IF(K14601&lt;L14601,"LOW ZONE BIAS","EQUILIBRIUM"))</f>
        <v>EQUILIBRIUM</v>
      </c>
    </row>
    <row r="14602">
      <c r="A14602">
        <v>12961</v>
      </c>
      <c r="B14602" t="str">
        <v>2014-05-07</v>
      </c>
      <c r="C14602" t="str">
        <v>Evening</v>
      </c>
      <c r="D14602">
        <v>34</v>
      </c>
      <c r="E14602" t="str">
        <f>IF(MOD(D14602,2)=0,"EVEN","ODD")</f>
        <v>EVEN</v>
      </c>
      <c r="F14602" t="str">
        <f>IF(D14602&lt;=18,"LOW (1-18)","HIGH (19-36)")</f>
        <v>HIGH (19-36)</v>
      </c>
      <c r="G14602">
        <f>INT((D14602-1)/6)+1</f>
        <v>6</v>
      </c>
      <c r="H14602">
        <f>MOD(D14602-1,6)+1</f>
        <v>4</v>
      </c>
      <c r="I14602">
        <f>37-D14602</f>
        <v>3</v>
      </c>
      <c r="J14602">
        <f>ABS(D14602-D14603)</f>
        <v>12</v>
      </c>
      <c r="K14602">
        <f>AVERAGE(D14602:D14606)</f>
        <v>34</v>
      </c>
      <c r="L14602">
        <f>AVERAGE(D14602:D14621)</f>
        <v>34</v>
      </c>
      <c r="M14602">
        <f>K14602-L14602</f>
        <v>0</v>
      </c>
      <c r="N14602" t="str">
        <f>IF(K14602&gt;L14602,"HIGH ZONE BIAS",IF(K14602&lt;L14602,"LOW ZONE BIAS","EQUILIBRIUM"))</f>
        <v>EQUILIBRIUM</v>
      </c>
    </row>
    <row r="14603">
      <c r="A14603">
        <v>12960</v>
      </c>
      <c r="B14603" t="str">
        <v>2014-05-07</v>
      </c>
      <c r="C14603" t="str">
        <v>Midday</v>
      </c>
      <c r="D14603">
        <v>22</v>
      </c>
      <c r="E14603" t="str">
        <f>IF(MOD(D14603,2)=0,"EVEN","ODD")</f>
        <v>EVEN</v>
      </c>
      <c r="F14603" t="str">
        <f>IF(D14603&lt;=18,"LOW (1-18)","HIGH (19-36)")</f>
        <v>HIGH (19-36)</v>
      </c>
      <c r="G14603">
        <f>INT((D14603-1)/6)+1</f>
        <v>4</v>
      </c>
      <c r="H14603">
        <f>MOD(D14603-1,6)+1</f>
        <v>4</v>
      </c>
      <c r="I14603">
        <f>37-D14603</f>
        <v>15</v>
      </c>
      <c r="J14603">
        <f>ABS(D14603-D14604)</f>
        <v>9</v>
      </c>
      <c r="K14603">
        <f>AVERAGE(D14603:D14607)</f>
        <v>22</v>
      </c>
      <c r="L14603">
        <f>AVERAGE(D14603:D14622)</f>
        <v>22</v>
      </c>
      <c r="M14603">
        <f>K14603-L14603</f>
        <v>0</v>
      </c>
      <c r="N14603" t="str">
        <f>IF(K14603&gt;L14603,"HIGH ZONE BIAS",IF(K14603&lt;L14603,"LOW ZONE BIAS","EQUILIBRIUM"))</f>
        <v>EQUILIBRIUM</v>
      </c>
    </row>
    <row r="14604">
      <c r="A14604">
        <v>12959</v>
      </c>
      <c r="B14604" t="str">
        <v>2014-05-07</v>
      </c>
      <c r="C14604" t="str">
        <v>Morning</v>
      </c>
      <c r="D14604">
        <v>31</v>
      </c>
      <c r="E14604" t="str">
        <f>IF(MOD(D14604,2)=0,"EVEN","ODD")</f>
        <v>ODD</v>
      </c>
      <c r="F14604" t="str">
        <f>IF(D14604&lt;=18,"LOW (1-18)","HIGH (19-36)")</f>
        <v>HIGH (19-36)</v>
      </c>
      <c r="G14604">
        <f>INT((D14604-1)/6)+1</f>
        <v>6</v>
      </c>
      <c r="H14604">
        <f>MOD(D14604-1,6)+1</f>
        <v>1</v>
      </c>
      <c r="I14604">
        <f>37-D14604</f>
        <v>6</v>
      </c>
      <c r="J14604">
        <f>ABS(D14604-D14605)</f>
        <v>2</v>
      </c>
      <c r="K14604">
        <f>AVERAGE(D14604:D14608)</f>
        <v>31</v>
      </c>
      <c r="L14604">
        <f>AVERAGE(D14604:D14623)</f>
        <v>31</v>
      </c>
      <c r="M14604">
        <f>K14604-L14604</f>
        <v>0</v>
      </c>
      <c r="N14604" t="str">
        <f>IF(K14604&gt;L14604,"HIGH ZONE BIAS",IF(K14604&lt;L14604,"LOW ZONE BIAS","EQUILIBRIUM"))</f>
        <v>EQUILIBRIUM</v>
      </c>
    </row>
    <row r="14605">
      <c r="A14605">
        <v>12958</v>
      </c>
      <c r="B14605" t="str">
        <v>2014-05-06</v>
      </c>
      <c r="C14605" t="str">
        <v>Evening</v>
      </c>
      <c r="D14605">
        <v>33</v>
      </c>
      <c r="E14605" t="str">
        <f>IF(MOD(D14605,2)=0,"EVEN","ODD")</f>
        <v>ODD</v>
      </c>
      <c r="F14605" t="str">
        <f>IF(D14605&lt;=18,"LOW (1-18)","HIGH (19-36)")</f>
        <v>HIGH (19-36)</v>
      </c>
      <c r="G14605">
        <f>INT((D14605-1)/6)+1</f>
        <v>6</v>
      </c>
      <c r="H14605">
        <f>MOD(D14605-1,6)+1</f>
        <v>3</v>
      </c>
      <c r="I14605">
        <f>37-D14605</f>
        <v>4</v>
      </c>
      <c r="J14605">
        <f>ABS(D14605-D14606)</f>
        <v>25</v>
      </c>
      <c r="K14605">
        <f>AVERAGE(D14605:D14609)</f>
        <v>33</v>
      </c>
      <c r="L14605">
        <f>AVERAGE(D14605:D14624)</f>
        <v>33</v>
      </c>
      <c r="M14605">
        <f>K14605-L14605</f>
        <v>0</v>
      </c>
      <c r="N14605" t="str">
        <f>IF(K14605&gt;L14605,"HIGH ZONE BIAS",IF(K14605&lt;L14605,"LOW ZONE BIAS","EQUILIBRIUM"))</f>
        <v>EQUILIBRIUM</v>
      </c>
    </row>
    <row r="14606">
      <c r="A14606">
        <v>12957</v>
      </c>
      <c r="B14606" t="str">
        <v>2014-05-06</v>
      </c>
      <c r="C14606" t="str">
        <v>Midday</v>
      </c>
      <c r="D14606">
        <v>8</v>
      </c>
      <c r="E14606" t="str">
        <f>IF(MOD(D14606,2)=0,"EVEN","ODD")</f>
        <v>EVEN</v>
      </c>
      <c r="F14606" t="str">
        <f>IF(D14606&lt;=18,"LOW (1-18)","HIGH (19-36)")</f>
        <v>LOW (1-18)</v>
      </c>
      <c r="G14606">
        <f>INT((D14606-1)/6)+1</f>
        <v>2</v>
      </c>
      <c r="H14606">
        <f>MOD(D14606-1,6)+1</f>
        <v>2</v>
      </c>
      <c r="I14606">
        <f>37-D14606</f>
        <v>29</v>
      </c>
      <c r="J14606">
        <f>ABS(D14606-D14607)</f>
        <v>7</v>
      </c>
      <c r="K14606">
        <f>AVERAGE(D14606:D14610)</f>
        <v>8</v>
      </c>
      <c r="L14606">
        <f>AVERAGE(D14606:D14625)</f>
        <v>8</v>
      </c>
      <c r="M14606">
        <f>K14606-L14606</f>
        <v>0</v>
      </c>
      <c r="N14606" t="str">
        <f>IF(K14606&gt;L14606,"HIGH ZONE BIAS",IF(K14606&lt;L14606,"LOW ZONE BIAS","EQUILIBRIUM"))</f>
        <v>EQUILIBRIUM</v>
      </c>
    </row>
    <row r="14607">
      <c r="A14607">
        <v>12956</v>
      </c>
      <c r="B14607" t="str">
        <v>2014-05-06</v>
      </c>
      <c r="C14607" t="str">
        <v>Morning</v>
      </c>
      <c r="D14607">
        <v>1</v>
      </c>
      <c r="E14607" t="str">
        <f>IF(MOD(D14607,2)=0,"EVEN","ODD")</f>
        <v>ODD</v>
      </c>
      <c r="F14607" t="str">
        <f>IF(D14607&lt;=18,"LOW (1-18)","HIGH (19-36)")</f>
        <v>LOW (1-18)</v>
      </c>
      <c r="G14607">
        <f>INT((D14607-1)/6)+1</f>
        <v>1</v>
      </c>
      <c r="H14607">
        <f>MOD(D14607-1,6)+1</f>
        <v>1</v>
      </c>
      <c r="I14607">
        <f>37-D14607</f>
        <v>36</v>
      </c>
      <c r="J14607">
        <f>ABS(D14607-D14608)</f>
        <v>35</v>
      </c>
      <c r="K14607">
        <f>AVERAGE(D14607:D14611)</f>
        <v>1</v>
      </c>
      <c r="L14607">
        <f>AVERAGE(D14607:D14626)</f>
        <v>1</v>
      </c>
      <c r="M14607">
        <f>K14607-L14607</f>
        <v>0</v>
      </c>
      <c r="N14607" t="str">
        <f>IF(K14607&gt;L14607,"HIGH ZONE BIAS",IF(K14607&lt;L14607,"LOW ZONE BIAS","EQUILIBRIUM"))</f>
        <v>EQUILIBRIUM</v>
      </c>
    </row>
    <row r="14608">
      <c r="A14608">
        <v>12955</v>
      </c>
      <c r="B14608" t="str">
        <v>2014-05-05</v>
      </c>
      <c r="C14608" t="str">
        <v>Evening</v>
      </c>
      <c r="D14608">
        <v>36</v>
      </c>
      <c r="E14608" t="str">
        <f>IF(MOD(D14608,2)=0,"EVEN","ODD")</f>
        <v>EVEN</v>
      </c>
      <c r="F14608" t="str">
        <f>IF(D14608&lt;=18,"LOW (1-18)","HIGH (19-36)")</f>
        <v>HIGH (19-36)</v>
      </c>
      <c r="G14608">
        <f>INT((D14608-1)/6)+1</f>
        <v>6</v>
      </c>
      <c r="H14608">
        <f>MOD(D14608-1,6)+1</f>
        <v>6</v>
      </c>
      <c r="I14608">
        <f>37-D14608</f>
        <v>1</v>
      </c>
      <c r="J14608">
        <f>ABS(D14608-D14609)</f>
        <v>34</v>
      </c>
      <c r="K14608">
        <f>AVERAGE(D14608:D14612)</f>
        <v>36</v>
      </c>
      <c r="L14608">
        <f>AVERAGE(D14608:D14627)</f>
        <v>36</v>
      </c>
      <c r="M14608">
        <f>K14608-L14608</f>
        <v>0</v>
      </c>
      <c r="N14608" t="str">
        <f>IF(K14608&gt;L14608,"HIGH ZONE BIAS",IF(K14608&lt;L14608,"LOW ZONE BIAS","EQUILIBRIUM"))</f>
        <v>EQUILIBRIUM</v>
      </c>
    </row>
    <row r="14609">
      <c r="A14609">
        <v>12954</v>
      </c>
      <c r="B14609" t="str">
        <v>2014-05-05</v>
      </c>
      <c r="C14609" t="str">
        <v>Midday</v>
      </c>
      <c r="D14609">
        <v>2</v>
      </c>
      <c r="E14609" t="str">
        <f>IF(MOD(D14609,2)=0,"EVEN","ODD")</f>
        <v>EVEN</v>
      </c>
      <c r="F14609" t="str">
        <f>IF(D14609&lt;=18,"LOW (1-18)","HIGH (19-36)")</f>
        <v>LOW (1-18)</v>
      </c>
      <c r="G14609">
        <f>INT((D14609-1)/6)+1</f>
        <v>1</v>
      </c>
      <c r="H14609">
        <f>MOD(D14609-1,6)+1</f>
        <v>2</v>
      </c>
      <c r="I14609">
        <f>37-D14609</f>
        <v>35</v>
      </c>
      <c r="J14609">
        <f>ABS(D14609-D14610)</f>
        <v>27</v>
      </c>
      <c r="K14609">
        <f>AVERAGE(D14609:D14613)</f>
        <v>2</v>
      </c>
      <c r="L14609">
        <f>AVERAGE(D14609:D14628)</f>
        <v>2</v>
      </c>
      <c r="M14609">
        <f>K14609-L14609</f>
        <v>0</v>
      </c>
      <c r="N14609" t="str">
        <f>IF(K14609&gt;L14609,"HIGH ZONE BIAS",IF(K14609&lt;L14609,"LOW ZONE BIAS","EQUILIBRIUM"))</f>
        <v>EQUILIBRIUM</v>
      </c>
    </row>
    <row r="14610">
      <c r="A14610">
        <v>12953</v>
      </c>
      <c r="B14610" t="str">
        <v>2014-05-05</v>
      </c>
      <c r="C14610" t="str">
        <v>Morning</v>
      </c>
      <c r="D14610">
        <v>29</v>
      </c>
      <c r="E14610" t="str">
        <f>IF(MOD(D14610,2)=0,"EVEN","ODD")</f>
        <v>ODD</v>
      </c>
      <c r="F14610" t="str">
        <f>IF(D14610&lt;=18,"LOW (1-18)","HIGH (19-36)")</f>
        <v>HIGH (19-36)</v>
      </c>
      <c r="G14610">
        <f>INT((D14610-1)/6)+1</f>
        <v>5</v>
      </c>
      <c r="H14610">
        <f>MOD(D14610-1,6)+1</f>
        <v>5</v>
      </c>
      <c r="I14610">
        <f>37-D14610</f>
        <v>8</v>
      </c>
      <c r="J14610">
        <f>ABS(D14610-D14611)</f>
        <v>27</v>
      </c>
      <c r="K14610">
        <f>AVERAGE(D14610:D14614)</f>
        <v>29</v>
      </c>
      <c r="L14610">
        <f>AVERAGE(D14610:D14629)</f>
        <v>29</v>
      </c>
      <c r="M14610">
        <f>K14610-L14610</f>
        <v>0</v>
      </c>
      <c r="N14610" t="str">
        <f>IF(K14610&gt;L14610,"HIGH ZONE BIAS",IF(K14610&lt;L14610,"LOW ZONE BIAS","EQUILIBRIUM"))</f>
        <v>EQUILIBRIUM</v>
      </c>
    </row>
    <row r="14611">
      <c r="A14611">
        <v>12952</v>
      </c>
      <c r="B14611" t="str">
        <v>2014-05-03</v>
      </c>
      <c r="C14611" t="str">
        <v>Evening</v>
      </c>
      <c r="D14611">
        <v>2</v>
      </c>
      <c r="E14611" t="str">
        <f>IF(MOD(D14611,2)=0,"EVEN","ODD")</f>
        <v>EVEN</v>
      </c>
      <c r="F14611" t="str">
        <f>IF(D14611&lt;=18,"LOW (1-18)","HIGH (19-36)")</f>
        <v>LOW (1-18)</v>
      </c>
      <c r="G14611">
        <f>INT((D14611-1)/6)+1</f>
        <v>1</v>
      </c>
      <c r="H14611">
        <f>MOD(D14611-1,6)+1</f>
        <v>2</v>
      </c>
      <c r="I14611">
        <f>37-D14611</f>
        <v>35</v>
      </c>
      <c r="J14611">
        <f>ABS(D14611-D14612)</f>
        <v>29</v>
      </c>
      <c r="K14611">
        <f>AVERAGE(D14611:D14615)</f>
        <v>2</v>
      </c>
      <c r="L14611">
        <f>AVERAGE(D14611:D14630)</f>
        <v>2</v>
      </c>
      <c r="M14611">
        <f>K14611-L14611</f>
        <v>0</v>
      </c>
      <c r="N14611" t="str">
        <f>IF(K14611&gt;L14611,"HIGH ZONE BIAS",IF(K14611&lt;L14611,"LOW ZONE BIAS","EQUILIBRIUM"))</f>
        <v>EQUILIBRIUM</v>
      </c>
    </row>
    <row r="14612">
      <c r="A14612">
        <v>12951</v>
      </c>
      <c r="B14612" t="str">
        <v>2014-05-03</v>
      </c>
      <c r="C14612" t="str">
        <v>Midday</v>
      </c>
      <c r="D14612">
        <v>31</v>
      </c>
      <c r="E14612" t="str">
        <f>IF(MOD(D14612,2)=0,"EVEN","ODD")</f>
        <v>ODD</v>
      </c>
      <c r="F14612" t="str">
        <f>IF(D14612&lt;=18,"LOW (1-18)","HIGH (19-36)")</f>
        <v>HIGH (19-36)</v>
      </c>
      <c r="G14612">
        <f>INT((D14612-1)/6)+1</f>
        <v>6</v>
      </c>
      <c r="H14612">
        <f>MOD(D14612-1,6)+1</f>
        <v>1</v>
      </c>
      <c r="I14612">
        <f>37-D14612</f>
        <v>6</v>
      </c>
      <c r="J14612">
        <f>ABS(D14612-D14613)</f>
        <v>6</v>
      </c>
      <c r="K14612">
        <f>AVERAGE(D14612:D14616)</f>
        <v>31</v>
      </c>
      <c r="L14612">
        <f>AVERAGE(D14612:D14631)</f>
        <v>31</v>
      </c>
      <c r="M14612">
        <f>K14612-L14612</f>
        <v>0</v>
      </c>
      <c r="N14612" t="str">
        <f>IF(K14612&gt;L14612,"HIGH ZONE BIAS",IF(K14612&lt;L14612,"LOW ZONE BIAS","EQUILIBRIUM"))</f>
        <v>EQUILIBRIUM</v>
      </c>
    </row>
    <row r="14613">
      <c r="A14613">
        <v>12950</v>
      </c>
      <c r="B14613" t="str">
        <v>2014-05-03</v>
      </c>
      <c r="C14613" t="str">
        <v>Morning</v>
      </c>
      <c r="D14613">
        <v>25</v>
      </c>
      <c r="E14613" t="str">
        <f>IF(MOD(D14613,2)=0,"EVEN","ODD")</f>
        <v>ODD</v>
      </c>
      <c r="F14613" t="str">
        <f>IF(D14613&lt;=18,"LOW (1-18)","HIGH (19-36)")</f>
        <v>HIGH (19-36)</v>
      </c>
      <c r="G14613">
        <f>INT((D14613-1)/6)+1</f>
        <v>5</v>
      </c>
      <c r="H14613">
        <f>MOD(D14613-1,6)+1</f>
        <v>1</v>
      </c>
      <c r="I14613">
        <f>37-D14613</f>
        <v>12</v>
      </c>
      <c r="J14613">
        <f>ABS(D14613-D14614)</f>
        <v>23</v>
      </c>
      <c r="K14613">
        <f>AVERAGE(D14613:D14617)</f>
        <v>25</v>
      </c>
      <c r="L14613">
        <f>AVERAGE(D14613:D14632)</f>
        <v>25</v>
      </c>
      <c r="M14613">
        <f>K14613-L14613</f>
        <v>0</v>
      </c>
      <c r="N14613" t="str">
        <f>IF(K14613&gt;L14613,"HIGH ZONE BIAS",IF(K14613&lt;L14613,"LOW ZONE BIAS","EQUILIBRIUM"))</f>
        <v>EQUILIBRIUM</v>
      </c>
    </row>
    <row r="14614">
      <c r="A14614">
        <v>12949</v>
      </c>
      <c r="B14614" t="str">
        <v>2014-05-02</v>
      </c>
      <c r="C14614" t="str">
        <v>Evening</v>
      </c>
      <c r="D14614">
        <v>2</v>
      </c>
      <c r="E14614" t="str">
        <f>IF(MOD(D14614,2)=0,"EVEN","ODD")</f>
        <v>EVEN</v>
      </c>
      <c r="F14614" t="str">
        <f>IF(D14614&lt;=18,"LOW (1-18)","HIGH (19-36)")</f>
        <v>LOW (1-18)</v>
      </c>
      <c r="G14614">
        <f>INT((D14614-1)/6)+1</f>
        <v>1</v>
      </c>
      <c r="H14614">
        <f>MOD(D14614-1,6)+1</f>
        <v>2</v>
      </c>
      <c r="I14614">
        <f>37-D14614</f>
        <v>35</v>
      </c>
      <c r="J14614">
        <f>ABS(D14614-D14615)</f>
        <v>16</v>
      </c>
      <c r="K14614">
        <f>AVERAGE(D14614:D14618)</f>
        <v>2</v>
      </c>
      <c r="L14614">
        <f>AVERAGE(D14614:D14633)</f>
        <v>2</v>
      </c>
      <c r="M14614">
        <f>K14614-L14614</f>
        <v>0</v>
      </c>
      <c r="N14614" t="str">
        <f>IF(K14614&gt;L14614,"HIGH ZONE BIAS",IF(K14614&lt;L14614,"LOW ZONE BIAS","EQUILIBRIUM"))</f>
        <v>EQUILIBRIUM</v>
      </c>
    </row>
    <row r="14615">
      <c r="A14615">
        <v>12948</v>
      </c>
      <c r="B14615" t="str">
        <v>2014-05-02</v>
      </c>
      <c r="C14615" t="str">
        <v>Midday</v>
      </c>
      <c r="D14615">
        <v>18</v>
      </c>
      <c r="E14615" t="str">
        <f>IF(MOD(D14615,2)=0,"EVEN","ODD")</f>
        <v>EVEN</v>
      </c>
      <c r="F14615" t="str">
        <f>IF(D14615&lt;=18,"LOW (1-18)","HIGH (19-36)")</f>
        <v>LOW (1-18)</v>
      </c>
      <c r="G14615">
        <f>INT((D14615-1)/6)+1</f>
        <v>3</v>
      </c>
      <c r="H14615">
        <f>MOD(D14615-1,6)+1</f>
        <v>6</v>
      </c>
      <c r="I14615">
        <f>37-D14615</f>
        <v>19</v>
      </c>
      <c r="J14615">
        <f>ABS(D14615-D14616)</f>
        <v>4</v>
      </c>
      <c r="K14615">
        <f>AVERAGE(D14615:D14619)</f>
        <v>18</v>
      </c>
      <c r="L14615">
        <f>AVERAGE(D14615:D14634)</f>
        <v>18</v>
      </c>
      <c r="M14615">
        <f>K14615-L14615</f>
        <v>0</v>
      </c>
      <c r="N14615" t="str">
        <f>IF(K14615&gt;L14615,"HIGH ZONE BIAS",IF(K14615&lt;L14615,"LOW ZONE BIAS","EQUILIBRIUM"))</f>
        <v>EQUILIBRIUM</v>
      </c>
    </row>
    <row r="14616">
      <c r="A14616">
        <v>12947</v>
      </c>
      <c r="B14616" t="str">
        <v>2014-05-02</v>
      </c>
      <c r="C14616" t="str">
        <v>Morning</v>
      </c>
      <c r="D14616">
        <v>14</v>
      </c>
      <c r="E14616" t="str">
        <f>IF(MOD(D14616,2)=0,"EVEN","ODD")</f>
        <v>EVEN</v>
      </c>
      <c r="F14616" t="str">
        <f>IF(D14616&lt;=18,"LOW (1-18)","HIGH (19-36)")</f>
        <v>LOW (1-18)</v>
      </c>
      <c r="G14616">
        <f>INT((D14616-1)/6)+1</f>
        <v>3</v>
      </c>
      <c r="H14616">
        <f>MOD(D14616-1,6)+1</f>
        <v>2</v>
      </c>
      <c r="I14616">
        <f>37-D14616</f>
        <v>23</v>
      </c>
      <c r="J14616">
        <f>ABS(D14616-D14617)</f>
        <v>10</v>
      </c>
      <c r="K14616">
        <f>AVERAGE(D14616:D14620)</f>
        <v>14</v>
      </c>
      <c r="L14616">
        <f>AVERAGE(D14616:D14635)</f>
        <v>14</v>
      </c>
      <c r="M14616">
        <f>K14616-L14616</f>
        <v>0</v>
      </c>
      <c r="N14616" t="str">
        <f>IF(K14616&gt;L14616,"HIGH ZONE BIAS",IF(K14616&lt;L14616,"LOW ZONE BIAS","EQUILIBRIUM"))</f>
        <v>EQUILIBRIUM</v>
      </c>
    </row>
    <row r="14617">
      <c r="A14617">
        <v>12946</v>
      </c>
      <c r="B14617" t="str">
        <v>2014-05-01</v>
      </c>
      <c r="C14617" t="str">
        <v>Evening</v>
      </c>
      <c r="D14617">
        <v>4</v>
      </c>
      <c r="E14617" t="str">
        <f>IF(MOD(D14617,2)=0,"EVEN","ODD")</f>
        <v>EVEN</v>
      </c>
      <c r="F14617" t="str">
        <f>IF(D14617&lt;=18,"LOW (1-18)","HIGH (19-36)")</f>
        <v>LOW (1-18)</v>
      </c>
      <c r="G14617">
        <f>INT((D14617-1)/6)+1</f>
        <v>1</v>
      </c>
      <c r="H14617">
        <f>MOD(D14617-1,6)+1</f>
        <v>4</v>
      </c>
      <c r="I14617">
        <f>37-D14617</f>
        <v>33</v>
      </c>
      <c r="J14617">
        <f>ABS(D14617-D14618)</f>
        <v>1</v>
      </c>
      <c r="K14617">
        <f>AVERAGE(D14617:D14621)</f>
        <v>4</v>
      </c>
      <c r="L14617">
        <f>AVERAGE(D14617:D14636)</f>
        <v>4</v>
      </c>
      <c r="M14617">
        <f>K14617-L14617</f>
        <v>0</v>
      </c>
      <c r="N14617" t="str">
        <f>IF(K14617&gt;L14617,"HIGH ZONE BIAS",IF(K14617&lt;L14617,"LOW ZONE BIAS","EQUILIBRIUM"))</f>
        <v>EQUILIBRIUM</v>
      </c>
    </row>
    <row r="14618">
      <c r="A14618">
        <v>12945</v>
      </c>
      <c r="B14618" t="str">
        <v>2014-05-01</v>
      </c>
      <c r="C14618" t="str">
        <v>Midday</v>
      </c>
      <c r="D14618">
        <v>5</v>
      </c>
      <c r="E14618" t="str">
        <f>IF(MOD(D14618,2)=0,"EVEN","ODD")</f>
        <v>ODD</v>
      </c>
      <c r="F14618" t="str">
        <f>IF(D14618&lt;=18,"LOW (1-18)","HIGH (19-36)")</f>
        <v>LOW (1-18)</v>
      </c>
      <c r="G14618">
        <f>INT((D14618-1)/6)+1</f>
        <v>1</v>
      </c>
      <c r="H14618">
        <f>MOD(D14618-1,6)+1</f>
        <v>5</v>
      </c>
      <c r="I14618">
        <f>37-D14618</f>
        <v>32</v>
      </c>
      <c r="J14618">
        <f>ABS(D14618-D14619)</f>
        <v>3</v>
      </c>
      <c r="K14618">
        <f>AVERAGE(D14618:D14622)</f>
        <v>5</v>
      </c>
      <c r="L14618">
        <f>AVERAGE(D14618:D14637)</f>
        <v>5</v>
      </c>
      <c r="M14618">
        <f>K14618-L14618</f>
        <v>0</v>
      </c>
      <c r="N14618" t="str">
        <f>IF(K14618&gt;L14618,"HIGH ZONE BIAS",IF(K14618&lt;L14618,"LOW ZONE BIAS","EQUILIBRIUM"))</f>
        <v>EQUILIBRIUM</v>
      </c>
    </row>
    <row r="14619">
      <c r="A14619">
        <v>12944</v>
      </c>
      <c r="B14619" t="str">
        <v>2014-05-01</v>
      </c>
      <c r="C14619" t="str">
        <v>Morning</v>
      </c>
      <c r="D14619">
        <v>2</v>
      </c>
      <c r="E14619" t="str">
        <f>IF(MOD(D14619,2)=0,"EVEN","ODD")</f>
        <v>EVEN</v>
      </c>
      <c r="F14619" t="str">
        <f>IF(D14619&lt;=18,"LOW (1-18)","HIGH (19-36)")</f>
        <v>LOW (1-18)</v>
      </c>
      <c r="G14619">
        <f>INT((D14619-1)/6)+1</f>
        <v>1</v>
      </c>
      <c r="H14619">
        <f>MOD(D14619-1,6)+1</f>
        <v>2</v>
      </c>
      <c r="I14619">
        <f>37-D14619</f>
        <v>35</v>
      </c>
      <c r="J14619">
        <f>ABS(D14619-D14620)</f>
        <v>33</v>
      </c>
      <c r="K14619">
        <f>AVERAGE(D14619:D14623)</f>
        <v>2</v>
      </c>
      <c r="L14619">
        <f>AVERAGE(D14619:D14638)</f>
        <v>2</v>
      </c>
      <c r="M14619">
        <f>K14619-L14619</f>
        <v>0</v>
      </c>
      <c r="N14619" t="str">
        <f>IF(K14619&gt;L14619,"HIGH ZONE BIAS",IF(K14619&lt;L14619,"LOW ZONE BIAS","EQUILIBRIUM"))</f>
        <v>EQUILIBRIUM</v>
      </c>
    </row>
    <row r="14620">
      <c r="A14620">
        <v>12943</v>
      </c>
      <c r="B14620" t="str">
        <v>2014-04-30</v>
      </c>
      <c r="C14620" t="str">
        <v>Evening</v>
      </c>
      <c r="D14620">
        <v>35</v>
      </c>
      <c r="E14620" t="str">
        <f>IF(MOD(D14620,2)=0,"EVEN","ODD")</f>
        <v>ODD</v>
      </c>
      <c r="F14620" t="str">
        <f>IF(D14620&lt;=18,"LOW (1-18)","HIGH (19-36)")</f>
        <v>HIGH (19-36)</v>
      </c>
      <c r="G14620">
        <f>INT((D14620-1)/6)+1</f>
        <v>6</v>
      </c>
      <c r="H14620">
        <f>MOD(D14620-1,6)+1</f>
        <v>5</v>
      </c>
      <c r="I14620">
        <f>37-D14620</f>
        <v>2</v>
      </c>
      <c r="J14620">
        <f>ABS(D14620-D14621)</f>
        <v>34</v>
      </c>
      <c r="K14620">
        <f>AVERAGE(D14620:D14624)</f>
        <v>35</v>
      </c>
      <c r="L14620">
        <f>AVERAGE(D14620:D14639)</f>
        <v>35</v>
      </c>
      <c r="M14620">
        <f>K14620-L14620</f>
        <v>0</v>
      </c>
      <c r="N14620" t="str">
        <f>IF(K14620&gt;L14620,"HIGH ZONE BIAS",IF(K14620&lt;L14620,"LOW ZONE BIAS","EQUILIBRIUM"))</f>
        <v>EQUILIBRIUM</v>
      </c>
    </row>
    <row r="14621">
      <c r="A14621">
        <v>12942</v>
      </c>
      <c r="B14621" t="str">
        <v>2014-04-30</v>
      </c>
      <c r="C14621" t="str">
        <v>Midday</v>
      </c>
      <c r="D14621">
        <v>1</v>
      </c>
      <c r="E14621" t="str">
        <f>IF(MOD(D14621,2)=0,"EVEN","ODD")</f>
        <v>ODD</v>
      </c>
      <c r="F14621" t="str">
        <f>IF(D14621&lt;=18,"LOW (1-18)","HIGH (19-36)")</f>
        <v>LOW (1-18)</v>
      </c>
      <c r="G14621">
        <f>INT((D14621-1)/6)+1</f>
        <v>1</v>
      </c>
      <c r="H14621">
        <f>MOD(D14621-1,6)+1</f>
        <v>1</v>
      </c>
      <c r="I14621">
        <f>37-D14621</f>
        <v>36</v>
      </c>
      <c r="J14621">
        <f>ABS(D14621-D14622)</f>
        <v>12</v>
      </c>
      <c r="K14621">
        <f>AVERAGE(D14621:D14625)</f>
        <v>1</v>
      </c>
      <c r="L14621">
        <f>AVERAGE(D14621:D14640)</f>
        <v>1</v>
      </c>
      <c r="M14621">
        <f>K14621-L14621</f>
        <v>0</v>
      </c>
      <c r="N14621" t="str">
        <f>IF(K14621&gt;L14621,"HIGH ZONE BIAS",IF(K14621&lt;L14621,"LOW ZONE BIAS","EQUILIBRIUM"))</f>
        <v>EQUILIBRIUM</v>
      </c>
    </row>
    <row r="14622">
      <c r="A14622">
        <v>12941</v>
      </c>
      <c r="B14622" t="str">
        <v>2014-04-30</v>
      </c>
      <c r="C14622" t="str">
        <v>Morning</v>
      </c>
      <c r="D14622">
        <v>13</v>
      </c>
      <c r="E14622" t="str">
        <f>IF(MOD(D14622,2)=0,"EVEN","ODD")</f>
        <v>ODD</v>
      </c>
      <c r="F14622" t="str">
        <f>IF(D14622&lt;=18,"LOW (1-18)","HIGH (19-36)")</f>
        <v>LOW (1-18)</v>
      </c>
      <c r="G14622">
        <f>INT((D14622-1)/6)+1</f>
        <v>3</v>
      </c>
      <c r="H14622">
        <f>MOD(D14622-1,6)+1</f>
        <v>1</v>
      </c>
      <c r="I14622">
        <f>37-D14622</f>
        <v>24</v>
      </c>
      <c r="J14622">
        <f>ABS(D14622-D14623)</f>
        <v>12</v>
      </c>
      <c r="K14622">
        <f>AVERAGE(D14622:D14626)</f>
        <v>13</v>
      </c>
      <c r="L14622">
        <f>AVERAGE(D14622:D14641)</f>
        <v>13</v>
      </c>
      <c r="M14622">
        <f>K14622-L14622</f>
        <v>0</v>
      </c>
      <c r="N14622" t="str">
        <f>IF(K14622&gt;L14622,"HIGH ZONE BIAS",IF(K14622&lt;L14622,"LOW ZONE BIAS","EQUILIBRIUM"))</f>
        <v>EQUILIBRIUM</v>
      </c>
    </row>
    <row r="14623">
      <c r="A14623">
        <v>12940</v>
      </c>
      <c r="B14623" t="str">
        <v>2014-04-29</v>
      </c>
      <c r="C14623" t="str">
        <v>Evening</v>
      </c>
      <c r="D14623">
        <v>25</v>
      </c>
      <c r="E14623" t="str">
        <f>IF(MOD(D14623,2)=0,"EVEN","ODD")</f>
        <v>ODD</v>
      </c>
      <c r="F14623" t="str">
        <f>IF(D14623&lt;=18,"LOW (1-18)","HIGH (19-36)")</f>
        <v>HIGH (19-36)</v>
      </c>
      <c r="G14623">
        <f>INT((D14623-1)/6)+1</f>
        <v>5</v>
      </c>
      <c r="H14623">
        <f>MOD(D14623-1,6)+1</f>
        <v>1</v>
      </c>
      <c r="I14623">
        <f>37-D14623</f>
        <v>12</v>
      </c>
      <c r="J14623">
        <f>ABS(D14623-D14624)</f>
        <v>24</v>
      </c>
      <c r="K14623">
        <f>AVERAGE(D14623:D14627)</f>
        <v>25</v>
      </c>
      <c r="L14623">
        <f>AVERAGE(D14623:D14642)</f>
        <v>25</v>
      </c>
      <c r="M14623">
        <f>K14623-L14623</f>
        <v>0</v>
      </c>
      <c r="N14623" t="str">
        <f>IF(K14623&gt;L14623,"HIGH ZONE BIAS",IF(K14623&lt;L14623,"LOW ZONE BIAS","EQUILIBRIUM"))</f>
        <v>EQUILIBRIUM</v>
      </c>
    </row>
    <row r="14624">
      <c r="A14624">
        <v>12939</v>
      </c>
      <c r="B14624" t="str">
        <v>2014-04-29</v>
      </c>
      <c r="C14624" t="str">
        <v>Midday</v>
      </c>
      <c r="D14624">
        <v>1</v>
      </c>
      <c r="E14624" t="str">
        <f>IF(MOD(D14624,2)=0,"EVEN","ODD")</f>
        <v>ODD</v>
      </c>
      <c r="F14624" t="str">
        <f>IF(D14624&lt;=18,"LOW (1-18)","HIGH (19-36)")</f>
        <v>LOW (1-18)</v>
      </c>
      <c r="G14624">
        <f>INT((D14624-1)/6)+1</f>
        <v>1</v>
      </c>
      <c r="H14624">
        <f>MOD(D14624-1,6)+1</f>
        <v>1</v>
      </c>
      <c r="I14624">
        <f>37-D14624</f>
        <v>36</v>
      </c>
      <c r="J14624">
        <f>ABS(D14624-D14625)</f>
        <v>4</v>
      </c>
      <c r="K14624">
        <f>AVERAGE(D14624:D14628)</f>
        <v>1</v>
      </c>
      <c r="L14624">
        <f>AVERAGE(D14624:D14643)</f>
        <v>1</v>
      </c>
      <c r="M14624">
        <f>K14624-L14624</f>
        <v>0</v>
      </c>
      <c r="N14624" t="str">
        <f>IF(K14624&gt;L14624,"HIGH ZONE BIAS",IF(K14624&lt;L14624,"LOW ZONE BIAS","EQUILIBRIUM"))</f>
        <v>EQUILIBRIUM</v>
      </c>
    </row>
    <row r="14625">
      <c r="A14625">
        <v>12938</v>
      </c>
      <c r="B14625" t="str">
        <v>2014-04-29</v>
      </c>
      <c r="C14625" t="str">
        <v>Morning</v>
      </c>
      <c r="D14625">
        <v>5</v>
      </c>
      <c r="E14625" t="str">
        <f>IF(MOD(D14625,2)=0,"EVEN","ODD")</f>
        <v>ODD</v>
      </c>
      <c r="F14625" t="str">
        <f>IF(D14625&lt;=18,"LOW (1-18)","HIGH (19-36)")</f>
        <v>LOW (1-18)</v>
      </c>
      <c r="G14625">
        <f>INT((D14625-1)/6)+1</f>
        <v>1</v>
      </c>
      <c r="H14625">
        <f>MOD(D14625-1,6)+1</f>
        <v>5</v>
      </c>
      <c r="I14625">
        <f>37-D14625</f>
        <v>32</v>
      </c>
      <c r="J14625">
        <f>ABS(D14625-D14626)</f>
        <v>24</v>
      </c>
      <c r="K14625">
        <f>AVERAGE(D14625:D14629)</f>
        <v>5</v>
      </c>
      <c r="L14625">
        <f>AVERAGE(D14625:D14644)</f>
        <v>5</v>
      </c>
      <c r="M14625">
        <f>K14625-L14625</f>
        <v>0</v>
      </c>
      <c r="N14625" t="str">
        <f>IF(K14625&gt;L14625,"HIGH ZONE BIAS",IF(K14625&lt;L14625,"LOW ZONE BIAS","EQUILIBRIUM"))</f>
        <v>EQUILIBRIUM</v>
      </c>
    </row>
    <row r="14626">
      <c r="A14626">
        <v>12937</v>
      </c>
      <c r="B14626" t="str">
        <v>2014-04-28</v>
      </c>
      <c r="C14626" t="str">
        <v>Evening</v>
      </c>
      <c r="D14626">
        <v>29</v>
      </c>
      <c r="E14626" t="str">
        <f>IF(MOD(D14626,2)=0,"EVEN","ODD")</f>
        <v>ODD</v>
      </c>
      <c r="F14626" t="str">
        <f>IF(D14626&lt;=18,"LOW (1-18)","HIGH (19-36)")</f>
        <v>HIGH (19-36)</v>
      </c>
      <c r="G14626">
        <f>INT((D14626-1)/6)+1</f>
        <v>5</v>
      </c>
      <c r="H14626">
        <f>MOD(D14626-1,6)+1</f>
        <v>5</v>
      </c>
      <c r="I14626">
        <f>37-D14626</f>
        <v>8</v>
      </c>
      <c r="J14626">
        <f>ABS(D14626-D14627)</f>
        <v>10</v>
      </c>
      <c r="K14626">
        <f>AVERAGE(D14626:D14630)</f>
        <v>29</v>
      </c>
      <c r="L14626">
        <f>AVERAGE(D14626:D14645)</f>
        <v>29</v>
      </c>
      <c r="M14626">
        <f>K14626-L14626</f>
        <v>0</v>
      </c>
      <c r="N14626" t="str">
        <f>IF(K14626&gt;L14626,"HIGH ZONE BIAS",IF(K14626&lt;L14626,"LOW ZONE BIAS","EQUILIBRIUM"))</f>
        <v>EQUILIBRIUM</v>
      </c>
    </row>
    <row r="14627">
      <c r="A14627">
        <v>12936</v>
      </c>
      <c r="B14627" t="str">
        <v>2014-04-28</v>
      </c>
      <c r="C14627" t="str">
        <v>Midday</v>
      </c>
      <c r="D14627">
        <v>19</v>
      </c>
      <c r="E14627" t="str">
        <f>IF(MOD(D14627,2)=0,"EVEN","ODD")</f>
        <v>ODD</v>
      </c>
      <c r="F14627" t="str">
        <f>IF(D14627&lt;=18,"LOW (1-18)","HIGH (19-36)")</f>
        <v>HIGH (19-36)</v>
      </c>
      <c r="G14627">
        <f>INT((D14627-1)/6)+1</f>
        <v>4</v>
      </c>
      <c r="H14627">
        <f>MOD(D14627-1,6)+1</f>
        <v>1</v>
      </c>
      <c r="I14627">
        <f>37-D14627</f>
        <v>18</v>
      </c>
      <c r="J14627">
        <f>ABS(D14627-D14628)</f>
        <v>16</v>
      </c>
      <c r="K14627">
        <f>AVERAGE(D14627:D14631)</f>
        <v>19</v>
      </c>
      <c r="L14627">
        <f>AVERAGE(D14627:D14646)</f>
        <v>19</v>
      </c>
      <c r="M14627">
        <f>K14627-L14627</f>
        <v>0</v>
      </c>
      <c r="N14627" t="str">
        <f>IF(K14627&gt;L14627,"HIGH ZONE BIAS",IF(K14627&lt;L14627,"LOW ZONE BIAS","EQUILIBRIUM"))</f>
        <v>EQUILIBRIUM</v>
      </c>
    </row>
    <row r="14628">
      <c r="A14628">
        <v>12935</v>
      </c>
      <c r="B14628" t="str">
        <v>2014-04-28</v>
      </c>
      <c r="C14628" t="str">
        <v>Morning</v>
      </c>
      <c r="D14628">
        <v>3</v>
      </c>
      <c r="E14628" t="str">
        <f>IF(MOD(D14628,2)=0,"EVEN","ODD")</f>
        <v>ODD</v>
      </c>
      <c r="F14628" t="str">
        <f>IF(D14628&lt;=18,"LOW (1-18)","HIGH (19-36)")</f>
        <v>LOW (1-18)</v>
      </c>
      <c r="G14628">
        <f>INT((D14628-1)/6)+1</f>
        <v>1</v>
      </c>
      <c r="H14628">
        <f>MOD(D14628-1,6)+1</f>
        <v>3</v>
      </c>
      <c r="I14628">
        <f>37-D14628</f>
        <v>34</v>
      </c>
      <c r="J14628">
        <f>ABS(D14628-D14629)</f>
        <v>28</v>
      </c>
      <c r="K14628">
        <f>AVERAGE(D14628:D14632)</f>
        <v>3</v>
      </c>
      <c r="L14628">
        <f>AVERAGE(D14628:D14647)</f>
        <v>3</v>
      </c>
      <c r="M14628">
        <f>K14628-L14628</f>
        <v>0</v>
      </c>
      <c r="N14628" t="str">
        <f>IF(K14628&gt;L14628,"HIGH ZONE BIAS",IF(K14628&lt;L14628,"LOW ZONE BIAS","EQUILIBRIUM"))</f>
        <v>EQUILIBRIUM</v>
      </c>
    </row>
    <row r="14629">
      <c r="A14629">
        <v>12934</v>
      </c>
      <c r="B14629" t="str">
        <v>2014-04-26</v>
      </c>
      <c r="C14629" t="str">
        <v>Evening</v>
      </c>
      <c r="D14629">
        <v>31</v>
      </c>
      <c r="E14629" t="str">
        <f>IF(MOD(D14629,2)=0,"EVEN","ODD")</f>
        <v>ODD</v>
      </c>
      <c r="F14629" t="str">
        <f>IF(D14629&lt;=18,"LOW (1-18)","HIGH (19-36)")</f>
        <v>HIGH (19-36)</v>
      </c>
      <c r="G14629">
        <f>INT((D14629-1)/6)+1</f>
        <v>6</v>
      </c>
      <c r="H14629">
        <f>MOD(D14629-1,6)+1</f>
        <v>1</v>
      </c>
      <c r="I14629">
        <f>37-D14629</f>
        <v>6</v>
      </c>
      <c r="J14629">
        <f>ABS(D14629-D14630)</f>
        <v>21</v>
      </c>
      <c r="K14629">
        <f>AVERAGE(D14629:D14633)</f>
        <v>31</v>
      </c>
      <c r="L14629">
        <f>AVERAGE(D14629:D14648)</f>
        <v>31</v>
      </c>
      <c r="M14629">
        <f>K14629-L14629</f>
        <v>0</v>
      </c>
      <c r="N14629" t="str">
        <f>IF(K14629&gt;L14629,"HIGH ZONE BIAS",IF(K14629&lt;L14629,"LOW ZONE BIAS","EQUILIBRIUM"))</f>
        <v>EQUILIBRIUM</v>
      </c>
    </row>
    <row r="14630">
      <c r="A14630">
        <v>12933</v>
      </c>
      <c r="B14630" t="str">
        <v>2014-04-26</v>
      </c>
      <c r="C14630" t="str">
        <v>Midday</v>
      </c>
      <c r="D14630">
        <v>10</v>
      </c>
      <c r="E14630" t="str">
        <f>IF(MOD(D14630,2)=0,"EVEN","ODD")</f>
        <v>EVEN</v>
      </c>
      <c r="F14630" t="str">
        <f>IF(D14630&lt;=18,"LOW (1-18)","HIGH (19-36)")</f>
        <v>LOW (1-18)</v>
      </c>
      <c r="G14630">
        <f>INT((D14630-1)/6)+1</f>
        <v>2</v>
      </c>
      <c r="H14630">
        <f>MOD(D14630-1,6)+1</f>
        <v>4</v>
      </c>
      <c r="I14630">
        <f>37-D14630</f>
        <v>27</v>
      </c>
      <c r="J14630">
        <f>ABS(D14630-D14631)</f>
        <v>22</v>
      </c>
      <c r="K14630">
        <f>AVERAGE(D14630:D14634)</f>
        <v>10</v>
      </c>
      <c r="L14630">
        <f>AVERAGE(D14630:D14649)</f>
        <v>10</v>
      </c>
      <c r="M14630">
        <f>K14630-L14630</f>
        <v>0</v>
      </c>
      <c r="N14630" t="str">
        <f>IF(K14630&gt;L14630,"HIGH ZONE BIAS",IF(K14630&lt;L14630,"LOW ZONE BIAS","EQUILIBRIUM"))</f>
        <v>EQUILIBRIUM</v>
      </c>
    </row>
    <row r="14631">
      <c r="A14631">
        <v>12932</v>
      </c>
      <c r="B14631" t="str">
        <v>2014-04-26</v>
      </c>
      <c r="C14631" t="str">
        <v>Morning</v>
      </c>
      <c r="D14631">
        <v>32</v>
      </c>
      <c r="E14631" t="str">
        <f>IF(MOD(D14631,2)=0,"EVEN","ODD")</f>
        <v>EVEN</v>
      </c>
      <c r="F14631" t="str">
        <f>IF(D14631&lt;=18,"LOW (1-18)","HIGH (19-36)")</f>
        <v>HIGH (19-36)</v>
      </c>
      <c r="G14631">
        <f>INT((D14631-1)/6)+1</f>
        <v>6</v>
      </c>
      <c r="H14631">
        <f>MOD(D14631-1,6)+1</f>
        <v>2</v>
      </c>
      <c r="I14631">
        <f>37-D14631</f>
        <v>5</v>
      </c>
      <c r="J14631">
        <f>ABS(D14631-D14632)</f>
        <v>13</v>
      </c>
      <c r="K14631">
        <f>AVERAGE(D14631:D14635)</f>
        <v>32</v>
      </c>
      <c r="L14631">
        <f>AVERAGE(D14631:D14650)</f>
        <v>32</v>
      </c>
      <c r="M14631">
        <f>K14631-L14631</f>
        <v>0</v>
      </c>
      <c r="N14631" t="str">
        <f>IF(K14631&gt;L14631,"HIGH ZONE BIAS",IF(K14631&lt;L14631,"LOW ZONE BIAS","EQUILIBRIUM"))</f>
        <v>EQUILIBRIUM</v>
      </c>
    </row>
    <row r="14632">
      <c r="A14632">
        <v>12931</v>
      </c>
      <c r="B14632" t="str">
        <v>2014-04-25</v>
      </c>
      <c r="C14632" t="str">
        <v>Evening</v>
      </c>
      <c r="D14632">
        <v>19</v>
      </c>
      <c r="E14632" t="str">
        <f>IF(MOD(D14632,2)=0,"EVEN","ODD")</f>
        <v>ODD</v>
      </c>
      <c r="F14632" t="str">
        <f>IF(D14632&lt;=18,"LOW (1-18)","HIGH (19-36)")</f>
        <v>HIGH (19-36)</v>
      </c>
      <c r="G14632">
        <f>INT((D14632-1)/6)+1</f>
        <v>4</v>
      </c>
      <c r="H14632">
        <f>MOD(D14632-1,6)+1</f>
        <v>1</v>
      </c>
      <c r="I14632">
        <f>37-D14632</f>
        <v>18</v>
      </c>
      <c r="J14632">
        <f>ABS(D14632-D14633)</f>
        <v>8</v>
      </c>
      <c r="K14632">
        <f>AVERAGE(D14632:D14636)</f>
        <v>19</v>
      </c>
      <c r="L14632">
        <f>AVERAGE(D14632:D14651)</f>
        <v>19</v>
      </c>
      <c r="M14632">
        <f>K14632-L14632</f>
        <v>0</v>
      </c>
      <c r="N14632" t="str">
        <f>IF(K14632&gt;L14632,"HIGH ZONE BIAS",IF(K14632&lt;L14632,"LOW ZONE BIAS","EQUILIBRIUM"))</f>
        <v>EQUILIBRIUM</v>
      </c>
    </row>
    <row r="14633">
      <c r="A14633">
        <v>12930</v>
      </c>
      <c r="B14633" t="str">
        <v>2014-04-25</v>
      </c>
      <c r="C14633" t="str">
        <v>Midday</v>
      </c>
      <c r="D14633">
        <v>11</v>
      </c>
      <c r="E14633" t="str">
        <f>IF(MOD(D14633,2)=0,"EVEN","ODD")</f>
        <v>ODD</v>
      </c>
      <c r="F14633" t="str">
        <f>IF(D14633&lt;=18,"LOW (1-18)","HIGH (19-36)")</f>
        <v>LOW (1-18)</v>
      </c>
      <c r="G14633">
        <f>INT((D14633-1)/6)+1</f>
        <v>2</v>
      </c>
      <c r="H14633">
        <f>MOD(D14633-1,6)+1</f>
        <v>5</v>
      </c>
      <c r="I14633">
        <f>37-D14633</f>
        <v>26</v>
      </c>
      <c r="J14633">
        <f>ABS(D14633-D14634)</f>
        <v>6</v>
      </c>
      <c r="K14633">
        <f>AVERAGE(D14633:D14637)</f>
        <v>11</v>
      </c>
      <c r="L14633">
        <f>AVERAGE(D14633:D14652)</f>
        <v>11</v>
      </c>
      <c r="M14633">
        <f>K14633-L14633</f>
        <v>0</v>
      </c>
      <c r="N14633" t="str">
        <f>IF(K14633&gt;L14633,"HIGH ZONE BIAS",IF(K14633&lt;L14633,"LOW ZONE BIAS","EQUILIBRIUM"))</f>
        <v>EQUILIBRIUM</v>
      </c>
    </row>
    <row r="14634">
      <c r="A14634">
        <v>12929</v>
      </c>
      <c r="B14634" t="str">
        <v>2014-04-25</v>
      </c>
      <c r="C14634" t="str">
        <v>Morning</v>
      </c>
      <c r="D14634">
        <v>17</v>
      </c>
      <c r="E14634" t="str">
        <f>IF(MOD(D14634,2)=0,"EVEN","ODD")</f>
        <v>ODD</v>
      </c>
      <c r="F14634" t="str">
        <f>IF(D14634&lt;=18,"LOW (1-18)","HIGH (19-36)")</f>
        <v>LOW (1-18)</v>
      </c>
      <c r="G14634">
        <f>INT((D14634-1)/6)+1</f>
        <v>3</v>
      </c>
      <c r="H14634">
        <f>MOD(D14634-1,6)+1</f>
        <v>5</v>
      </c>
      <c r="I14634">
        <f>37-D14634</f>
        <v>20</v>
      </c>
      <c r="J14634">
        <f>ABS(D14634-D14635)</f>
        <v>10</v>
      </c>
      <c r="K14634">
        <f>AVERAGE(D14634:D14638)</f>
        <v>17</v>
      </c>
      <c r="L14634">
        <f>AVERAGE(D14634:D14653)</f>
        <v>17</v>
      </c>
      <c r="M14634">
        <f>K14634-L14634</f>
        <v>0</v>
      </c>
      <c r="N14634" t="str">
        <f>IF(K14634&gt;L14634,"HIGH ZONE BIAS",IF(K14634&lt;L14634,"LOW ZONE BIAS","EQUILIBRIUM"))</f>
        <v>EQUILIBRIUM</v>
      </c>
    </row>
    <row r="14635">
      <c r="A14635">
        <v>12928</v>
      </c>
      <c r="B14635" t="str">
        <v>2014-04-24</v>
      </c>
      <c r="C14635" t="str">
        <v>Evening</v>
      </c>
      <c r="D14635">
        <v>7</v>
      </c>
      <c r="E14635" t="str">
        <f>IF(MOD(D14635,2)=0,"EVEN","ODD")</f>
        <v>ODD</v>
      </c>
      <c r="F14635" t="str">
        <f>IF(D14635&lt;=18,"LOW (1-18)","HIGH (19-36)")</f>
        <v>LOW (1-18)</v>
      </c>
      <c r="G14635">
        <f>INT((D14635-1)/6)+1</f>
        <v>2</v>
      </c>
      <c r="H14635">
        <f>MOD(D14635-1,6)+1</f>
        <v>1</v>
      </c>
      <c r="I14635">
        <f>37-D14635</f>
        <v>30</v>
      </c>
      <c r="J14635">
        <f>ABS(D14635-D14636)</f>
        <v>11</v>
      </c>
      <c r="K14635">
        <f>AVERAGE(D14635:D14639)</f>
        <v>7</v>
      </c>
      <c r="L14635">
        <f>AVERAGE(D14635:D14654)</f>
        <v>7</v>
      </c>
      <c r="M14635">
        <f>K14635-L14635</f>
        <v>0</v>
      </c>
      <c r="N14635" t="str">
        <f>IF(K14635&gt;L14635,"HIGH ZONE BIAS",IF(K14635&lt;L14635,"LOW ZONE BIAS","EQUILIBRIUM"))</f>
        <v>EQUILIBRIUM</v>
      </c>
    </row>
    <row r="14636">
      <c r="A14636">
        <v>12927</v>
      </c>
      <c r="B14636" t="str">
        <v>2014-04-24</v>
      </c>
      <c r="C14636" t="str">
        <v>Midday</v>
      </c>
      <c r="D14636">
        <v>18</v>
      </c>
      <c r="E14636" t="str">
        <f>IF(MOD(D14636,2)=0,"EVEN","ODD")</f>
        <v>EVEN</v>
      </c>
      <c r="F14636" t="str">
        <f>IF(D14636&lt;=18,"LOW (1-18)","HIGH (19-36)")</f>
        <v>LOW (1-18)</v>
      </c>
      <c r="G14636">
        <f>INT((D14636-1)/6)+1</f>
        <v>3</v>
      </c>
      <c r="H14636">
        <f>MOD(D14636-1,6)+1</f>
        <v>6</v>
      </c>
      <c r="I14636">
        <f>37-D14636</f>
        <v>19</v>
      </c>
      <c r="J14636">
        <f>ABS(D14636-D14637)</f>
        <v>12</v>
      </c>
      <c r="K14636">
        <f>AVERAGE(D14636:D14640)</f>
        <v>18</v>
      </c>
      <c r="L14636">
        <f>AVERAGE(D14636:D14655)</f>
        <v>18</v>
      </c>
      <c r="M14636">
        <f>K14636-L14636</f>
        <v>0</v>
      </c>
      <c r="N14636" t="str">
        <f>IF(K14636&gt;L14636,"HIGH ZONE BIAS",IF(K14636&lt;L14636,"LOW ZONE BIAS","EQUILIBRIUM"))</f>
        <v>EQUILIBRIUM</v>
      </c>
    </row>
    <row r="14637">
      <c r="A14637">
        <v>12926</v>
      </c>
      <c r="B14637" t="str">
        <v>2014-04-24</v>
      </c>
      <c r="C14637" t="str">
        <v>Morning</v>
      </c>
      <c r="D14637">
        <v>6</v>
      </c>
      <c r="E14637" t="str">
        <f>IF(MOD(D14637,2)=0,"EVEN","ODD")</f>
        <v>EVEN</v>
      </c>
      <c r="F14637" t="str">
        <f>IF(D14637&lt;=18,"LOW (1-18)","HIGH (19-36)")</f>
        <v>LOW (1-18)</v>
      </c>
      <c r="G14637">
        <f>INT((D14637-1)/6)+1</f>
        <v>1</v>
      </c>
      <c r="H14637">
        <f>MOD(D14637-1,6)+1</f>
        <v>6</v>
      </c>
      <c r="I14637">
        <f>37-D14637</f>
        <v>31</v>
      </c>
      <c r="J14637">
        <f>ABS(D14637-D14638)</f>
        <v>6</v>
      </c>
      <c r="K14637">
        <f>AVERAGE(D14637:D14641)</f>
        <v>6</v>
      </c>
      <c r="L14637">
        <f>AVERAGE(D14637:D14656)</f>
        <v>6</v>
      </c>
      <c r="M14637">
        <f>K14637-L14637</f>
        <v>0</v>
      </c>
      <c r="N14637" t="str">
        <f>IF(K14637&gt;L14637,"HIGH ZONE BIAS",IF(K14637&lt;L14637,"LOW ZONE BIAS","EQUILIBRIUM"))</f>
        <v>EQUILIBRIUM</v>
      </c>
    </row>
    <row r="14638">
      <c r="A14638">
        <v>12925</v>
      </c>
      <c r="B14638" t="str">
        <v>2014-04-23</v>
      </c>
      <c r="C14638" t="str">
        <v>Evening</v>
      </c>
      <c r="D14638">
        <v>12</v>
      </c>
      <c r="E14638" t="str">
        <f>IF(MOD(D14638,2)=0,"EVEN","ODD")</f>
        <v>EVEN</v>
      </c>
      <c r="F14638" t="str">
        <f>IF(D14638&lt;=18,"LOW (1-18)","HIGH (19-36)")</f>
        <v>LOW (1-18)</v>
      </c>
      <c r="G14638">
        <f>INT((D14638-1)/6)+1</f>
        <v>2</v>
      </c>
      <c r="H14638">
        <f>MOD(D14638-1,6)+1</f>
        <v>6</v>
      </c>
      <c r="I14638">
        <f>37-D14638</f>
        <v>25</v>
      </c>
      <c r="J14638">
        <f>ABS(D14638-D14639)</f>
        <v>3</v>
      </c>
      <c r="K14638">
        <f>AVERAGE(D14638:D14642)</f>
        <v>12</v>
      </c>
      <c r="L14638">
        <f>AVERAGE(D14638:D14657)</f>
        <v>12</v>
      </c>
      <c r="M14638">
        <f>K14638-L14638</f>
        <v>0</v>
      </c>
      <c r="N14638" t="str">
        <f>IF(K14638&gt;L14638,"HIGH ZONE BIAS",IF(K14638&lt;L14638,"LOW ZONE BIAS","EQUILIBRIUM"))</f>
        <v>EQUILIBRIUM</v>
      </c>
    </row>
    <row r="14639">
      <c r="A14639">
        <v>12924</v>
      </c>
      <c r="B14639" t="str">
        <v>2014-04-23</v>
      </c>
      <c r="C14639" t="str">
        <v>Midday</v>
      </c>
      <c r="D14639">
        <v>15</v>
      </c>
      <c r="E14639" t="str">
        <f>IF(MOD(D14639,2)=0,"EVEN","ODD")</f>
        <v>ODD</v>
      </c>
      <c r="F14639" t="str">
        <f>IF(D14639&lt;=18,"LOW (1-18)","HIGH (19-36)")</f>
        <v>LOW (1-18)</v>
      </c>
      <c r="G14639">
        <f>INT((D14639-1)/6)+1</f>
        <v>3</v>
      </c>
      <c r="H14639">
        <f>MOD(D14639-1,6)+1</f>
        <v>3</v>
      </c>
      <c r="I14639">
        <f>37-D14639</f>
        <v>22</v>
      </c>
      <c r="J14639">
        <f>ABS(D14639-D14640)</f>
        <v>10</v>
      </c>
      <c r="K14639">
        <f>AVERAGE(D14639:D14643)</f>
        <v>15</v>
      </c>
      <c r="L14639">
        <f>AVERAGE(D14639:D14658)</f>
        <v>15</v>
      </c>
      <c r="M14639">
        <f>K14639-L14639</f>
        <v>0</v>
      </c>
      <c r="N14639" t="str">
        <f>IF(K14639&gt;L14639,"HIGH ZONE BIAS",IF(K14639&lt;L14639,"LOW ZONE BIAS","EQUILIBRIUM"))</f>
        <v>EQUILIBRIUM</v>
      </c>
    </row>
    <row r="14640">
      <c r="A14640">
        <v>12923</v>
      </c>
      <c r="B14640" t="str">
        <v>2014-04-23</v>
      </c>
      <c r="C14640" t="str">
        <v>Morning</v>
      </c>
      <c r="D14640">
        <v>5</v>
      </c>
      <c r="E14640" t="str">
        <f>IF(MOD(D14640,2)=0,"EVEN","ODD")</f>
        <v>ODD</v>
      </c>
      <c r="F14640" t="str">
        <f>IF(D14640&lt;=18,"LOW (1-18)","HIGH (19-36)")</f>
        <v>LOW (1-18)</v>
      </c>
      <c r="G14640">
        <f>INT((D14640-1)/6)+1</f>
        <v>1</v>
      </c>
      <c r="H14640">
        <f>MOD(D14640-1,6)+1</f>
        <v>5</v>
      </c>
      <c r="I14640">
        <f>37-D14640</f>
        <v>32</v>
      </c>
      <c r="J14640">
        <f>ABS(D14640-D14641)</f>
        <v>27</v>
      </c>
      <c r="K14640">
        <f>AVERAGE(D14640:D14644)</f>
        <v>5</v>
      </c>
      <c r="L14640">
        <f>AVERAGE(D14640:D14659)</f>
        <v>5</v>
      </c>
      <c r="M14640">
        <f>K14640-L14640</f>
        <v>0</v>
      </c>
      <c r="N14640" t="str">
        <f>IF(K14640&gt;L14640,"HIGH ZONE BIAS",IF(K14640&lt;L14640,"LOW ZONE BIAS","EQUILIBRIUM"))</f>
        <v>EQUILIBRIUM</v>
      </c>
    </row>
    <row r="14641">
      <c r="A14641">
        <v>12922</v>
      </c>
      <c r="B14641" t="str">
        <v>2014-04-22</v>
      </c>
      <c r="C14641" t="str">
        <v>Evening</v>
      </c>
      <c r="D14641">
        <v>32</v>
      </c>
      <c r="E14641" t="str">
        <f>IF(MOD(D14641,2)=0,"EVEN","ODD")</f>
        <v>EVEN</v>
      </c>
      <c r="F14641" t="str">
        <f>IF(D14641&lt;=18,"LOW (1-18)","HIGH (19-36)")</f>
        <v>HIGH (19-36)</v>
      </c>
      <c r="G14641">
        <f>INT((D14641-1)/6)+1</f>
        <v>6</v>
      </c>
      <c r="H14641">
        <f>MOD(D14641-1,6)+1</f>
        <v>2</v>
      </c>
      <c r="I14641">
        <f>37-D14641</f>
        <v>5</v>
      </c>
      <c r="J14641">
        <f>ABS(D14641-D14642)</f>
        <v>19</v>
      </c>
      <c r="K14641">
        <f>AVERAGE(D14641:D14645)</f>
        <v>32</v>
      </c>
      <c r="L14641">
        <f>AVERAGE(D14641:D14660)</f>
        <v>32</v>
      </c>
      <c r="M14641">
        <f>K14641-L14641</f>
        <v>0</v>
      </c>
      <c r="N14641" t="str">
        <f>IF(K14641&gt;L14641,"HIGH ZONE BIAS",IF(K14641&lt;L14641,"LOW ZONE BIAS","EQUILIBRIUM"))</f>
        <v>EQUILIBRIUM</v>
      </c>
    </row>
    <row r="14642">
      <c r="A14642">
        <v>12921</v>
      </c>
      <c r="B14642" t="str">
        <v>2014-04-22</v>
      </c>
      <c r="C14642" t="str">
        <v>Midday</v>
      </c>
      <c r="D14642">
        <v>13</v>
      </c>
      <c r="E14642" t="str">
        <f>IF(MOD(D14642,2)=0,"EVEN","ODD")</f>
        <v>ODD</v>
      </c>
      <c r="F14642" t="str">
        <f>IF(D14642&lt;=18,"LOW (1-18)","HIGH (19-36)")</f>
        <v>LOW (1-18)</v>
      </c>
      <c r="G14642">
        <f>INT((D14642-1)/6)+1</f>
        <v>3</v>
      </c>
      <c r="H14642">
        <f>MOD(D14642-1,6)+1</f>
        <v>1</v>
      </c>
      <c r="I14642">
        <f>37-D14642</f>
        <v>24</v>
      </c>
      <c r="J14642">
        <f>ABS(D14642-D14643)</f>
        <v>4</v>
      </c>
      <c r="K14642">
        <f>AVERAGE(D14642:D14646)</f>
        <v>13</v>
      </c>
      <c r="L14642">
        <f>AVERAGE(D14642:D14661)</f>
        <v>13</v>
      </c>
      <c r="M14642">
        <f>K14642-L14642</f>
        <v>0</v>
      </c>
      <c r="N14642" t="str">
        <f>IF(K14642&gt;L14642,"HIGH ZONE BIAS",IF(K14642&lt;L14642,"LOW ZONE BIAS","EQUILIBRIUM"))</f>
        <v>EQUILIBRIUM</v>
      </c>
    </row>
    <row r="14643">
      <c r="A14643">
        <v>12920</v>
      </c>
      <c r="B14643" t="str">
        <v>2014-04-22</v>
      </c>
      <c r="C14643" t="str">
        <v>Morning</v>
      </c>
      <c r="D14643">
        <v>9</v>
      </c>
      <c r="E14643" t="str">
        <f>IF(MOD(D14643,2)=0,"EVEN","ODD")</f>
        <v>ODD</v>
      </c>
      <c r="F14643" t="str">
        <f>IF(D14643&lt;=18,"LOW (1-18)","HIGH (19-36)")</f>
        <v>LOW (1-18)</v>
      </c>
      <c r="G14643">
        <f>INT((D14643-1)/6)+1</f>
        <v>2</v>
      </c>
      <c r="H14643">
        <f>MOD(D14643-1,6)+1</f>
        <v>3</v>
      </c>
      <c r="I14643">
        <f>37-D14643</f>
        <v>28</v>
      </c>
      <c r="J14643">
        <f>ABS(D14643-D14644)</f>
        <v>21</v>
      </c>
      <c r="K14643">
        <f>AVERAGE(D14643:D14647)</f>
        <v>9</v>
      </c>
      <c r="L14643">
        <f>AVERAGE(D14643:D14662)</f>
        <v>9</v>
      </c>
      <c r="M14643">
        <f>K14643-L14643</f>
        <v>0</v>
      </c>
      <c r="N14643" t="str">
        <f>IF(K14643&gt;L14643,"HIGH ZONE BIAS",IF(K14643&lt;L14643,"LOW ZONE BIAS","EQUILIBRIUM"))</f>
        <v>EQUILIBRIUM</v>
      </c>
    </row>
    <row r="14644">
      <c r="A14644">
        <v>12919</v>
      </c>
      <c r="B14644" t="str">
        <v>2014-04-21</v>
      </c>
      <c r="C14644" t="str">
        <v>Evening</v>
      </c>
      <c r="D14644">
        <v>30</v>
      </c>
      <c r="E14644" t="str">
        <f>IF(MOD(D14644,2)=0,"EVEN","ODD")</f>
        <v>EVEN</v>
      </c>
      <c r="F14644" t="str">
        <f>IF(D14644&lt;=18,"LOW (1-18)","HIGH (19-36)")</f>
        <v>HIGH (19-36)</v>
      </c>
      <c r="G14644">
        <f>INT((D14644-1)/6)+1</f>
        <v>5</v>
      </c>
      <c r="H14644">
        <f>MOD(D14644-1,6)+1</f>
        <v>6</v>
      </c>
      <c r="I14644">
        <f>37-D14644</f>
        <v>7</v>
      </c>
      <c r="J14644">
        <f>ABS(D14644-D14645)</f>
        <v>21</v>
      </c>
      <c r="K14644">
        <f>AVERAGE(D14644:D14648)</f>
        <v>30</v>
      </c>
      <c r="L14644">
        <f>AVERAGE(D14644:D14663)</f>
        <v>30</v>
      </c>
      <c r="M14644">
        <f>K14644-L14644</f>
        <v>0</v>
      </c>
      <c r="N14644" t="str">
        <f>IF(K14644&gt;L14644,"HIGH ZONE BIAS",IF(K14644&lt;L14644,"LOW ZONE BIAS","EQUILIBRIUM"))</f>
        <v>EQUILIBRIUM</v>
      </c>
    </row>
    <row r="14645">
      <c r="A14645">
        <v>12918</v>
      </c>
      <c r="B14645" t="str">
        <v>2014-04-21</v>
      </c>
      <c r="C14645" t="str">
        <v>Midday</v>
      </c>
      <c r="D14645">
        <v>9</v>
      </c>
      <c r="E14645" t="str">
        <f>IF(MOD(D14645,2)=0,"EVEN","ODD")</f>
        <v>ODD</v>
      </c>
      <c r="F14645" t="str">
        <f>IF(D14645&lt;=18,"LOW (1-18)","HIGH (19-36)")</f>
        <v>LOW (1-18)</v>
      </c>
      <c r="G14645">
        <f>INT((D14645-1)/6)+1</f>
        <v>2</v>
      </c>
      <c r="H14645">
        <f>MOD(D14645-1,6)+1</f>
        <v>3</v>
      </c>
      <c r="I14645">
        <f>37-D14645</f>
        <v>28</v>
      </c>
      <c r="J14645">
        <f>ABS(D14645-D14646)</f>
        <v>7</v>
      </c>
      <c r="K14645">
        <f>AVERAGE(D14645:D14649)</f>
        <v>9</v>
      </c>
      <c r="L14645">
        <f>AVERAGE(D14645:D14664)</f>
        <v>9</v>
      </c>
      <c r="M14645">
        <f>K14645-L14645</f>
        <v>0</v>
      </c>
      <c r="N14645" t="str">
        <f>IF(K14645&gt;L14645,"HIGH ZONE BIAS",IF(K14645&lt;L14645,"LOW ZONE BIAS","EQUILIBRIUM"))</f>
        <v>EQUILIBRIUM</v>
      </c>
    </row>
    <row r="14646">
      <c r="A14646">
        <v>12917</v>
      </c>
      <c r="B14646" t="str">
        <v>2014-04-21</v>
      </c>
      <c r="C14646" t="str">
        <v>Morning</v>
      </c>
      <c r="D14646">
        <v>16</v>
      </c>
      <c r="E14646" t="str">
        <f>IF(MOD(D14646,2)=0,"EVEN","ODD")</f>
        <v>EVEN</v>
      </c>
      <c r="F14646" t="str">
        <f>IF(D14646&lt;=18,"LOW (1-18)","HIGH (19-36)")</f>
        <v>LOW (1-18)</v>
      </c>
      <c r="G14646">
        <f>INT((D14646-1)/6)+1</f>
        <v>3</v>
      </c>
      <c r="H14646">
        <f>MOD(D14646-1,6)+1</f>
        <v>4</v>
      </c>
      <c r="I14646">
        <f>37-D14646</f>
        <v>21</v>
      </c>
      <c r="J14646">
        <f>ABS(D14646-D14647)</f>
        <v>15</v>
      </c>
      <c r="K14646">
        <f>AVERAGE(D14646:D14650)</f>
        <v>16</v>
      </c>
      <c r="L14646">
        <f>AVERAGE(D14646:D14665)</f>
        <v>16</v>
      </c>
      <c r="M14646">
        <f>K14646-L14646</f>
        <v>0</v>
      </c>
      <c r="N14646" t="str">
        <f>IF(K14646&gt;L14646,"HIGH ZONE BIAS",IF(K14646&lt;L14646,"LOW ZONE BIAS","EQUILIBRIUM"))</f>
        <v>EQUILIBRIUM</v>
      </c>
    </row>
    <row r="14647">
      <c r="A14647">
        <v>12916</v>
      </c>
      <c r="B14647" t="str">
        <v>2014-04-19</v>
      </c>
      <c r="C14647" t="str">
        <v>Evening</v>
      </c>
      <c r="D14647">
        <v>1</v>
      </c>
      <c r="E14647" t="str">
        <f>IF(MOD(D14647,2)=0,"EVEN","ODD")</f>
        <v>ODD</v>
      </c>
      <c r="F14647" t="str">
        <f>IF(D14647&lt;=18,"LOW (1-18)","HIGH (19-36)")</f>
        <v>LOW (1-18)</v>
      </c>
      <c r="G14647">
        <f>INT((D14647-1)/6)+1</f>
        <v>1</v>
      </c>
      <c r="H14647">
        <f>MOD(D14647-1,6)+1</f>
        <v>1</v>
      </c>
      <c r="I14647">
        <f>37-D14647</f>
        <v>36</v>
      </c>
      <c r="J14647">
        <f>ABS(D14647-D14648)</f>
        <v>22</v>
      </c>
      <c r="K14647">
        <f>AVERAGE(D14647:D14651)</f>
        <v>1</v>
      </c>
      <c r="L14647">
        <f>AVERAGE(D14647:D14666)</f>
        <v>1</v>
      </c>
      <c r="M14647">
        <f>K14647-L14647</f>
        <v>0</v>
      </c>
      <c r="N14647" t="str">
        <f>IF(K14647&gt;L14647,"HIGH ZONE BIAS",IF(K14647&lt;L14647,"LOW ZONE BIAS","EQUILIBRIUM"))</f>
        <v>EQUILIBRIUM</v>
      </c>
    </row>
    <row r="14648">
      <c r="A14648">
        <v>12915</v>
      </c>
      <c r="B14648" t="str">
        <v>2014-04-19</v>
      </c>
      <c r="C14648" t="str">
        <v>Midday</v>
      </c>
      <c r="D14648">
        <v>23</v>
      </c>
      <c r="E14648" t="str">
        <f>IF(MOD(D14648,2)=0,"EVEN","ODD")</f>
        <v>ODD</v>
      </c>
      <c r="F14648" t="str">
        <f>IF(D14648&lt;=18,"LOW (1-18)","HIGH (19-36)")</f>
        <v>HIGH (19-36)</v>
      </c>
      <c r="G14648">
        <f>INT((D14648-1)/6)+1</f>
        <v>4</v>
      </c>
      <c r="H14648">
        <f>MOD(D14648-1,6)+1</f>
        <v>5</v>
      </c>
      <c r="I14648">
        <f>37-D14648</f>
        <v>14</v>
      </c>
      <c r="J14648">
        <f>ABS(D14648-D14649)</f>
        <v>1</v>
      </c>
      <c r="K14648">
        <f>AVERAGE(D14648:D14652)</f>
        <v>23</v>
      </c>
      <c r="L14648">
        <f>AVERAGE(D14648:D14667)</f>
        <v>23</v>
      </c>
      <c r="M14648">
        <f>K14648-L14648</f>
        <v>0</v>
      </c>
      <c r="N14648" t="str">
        <f>IF(K14648&gt;L14648,"HIGH ZONE BIAS",IF(K14648&lt;L14648,"LOW ZONE BIAS","EQUILIBRIUM"))</f>
        <v>EQUILIBRIUM</v>
      </c>
    </row>
    <row r="14649">
      <c r="A14649">
        <v>12914</v>
      </c>
      <c r="B14649" t="str">
        <v>2014-04-19</v>
      </c>
      <c r="C14649" t="str">
        <v>Morning</v>
      </c>
      <c r="D14649">
        <v>22</v>
      </c>
      <c r="E14649" t="str">
        <f>IF(MOD(D14649,2)=0,"EVEN","ODD")</f>
        <v>EVEN</v>
      </c>
      <c r="F14649" t="str">
        <f>IF(D14649&lt;=18,"LOW (1-18)","HIGH (19-36)")</f>
        <v>HIGH (19-36)</v>
      </c>
      <c r="G14649">
        <f>INT((D14649-1)/6)+1</f>
        <v>4</v>
      </c>
      <c r="H14649">
        <f>MOD(D14649-1,6)+1</f>
        <v>4</v>
      </c>
      <c r="I14649">
        <f>37-D14649</f>
        <v>15</v>
      </c>
      <c r="J14649">
        <f>ABS(D14649-D14650)</f>
        <v>21</v>
      </c>
      <c r="K14649">
        <f>AVERAGE(D14649:D14653)</f>
        <v>22</v>
      </c>
      <c r="L14649">
        <f>AVERAGE(D14649:D14668)</f>
        <v>22</v>
      </c>
      <c r="M14649">
        <f>K14649-L14649</f>
        <v>0</v>
      </c>
      <c r="N14649" t="str">
        <f>IF(K14649&gt;L14649,"HIGH ZONE BIAS",IF(K14649&lt;L14649,"LOW ZONE BIAS","EQUILIBRIUM"))</f>
        <v>EQUILIBRIUM</v>
      </c>
    </row>
    <row r="14650">
      <c r="A14650">
        <v>12913</v>
      </c>
      <c r="B14650" t="str">
        <v>2014-04-17</v>
      </c>
      <c r="C14650" t="str">
        <v>Evening</v>
      </c>
      <c r="D14650">
        <v>1</v>
      </c>
      <c r="E14650" t="str">
        <f>IF(MOD(D14650,2)=0,"EVEN","ODD")</f>
        <v>ODD</v>
      </c>
      <c r="F14650" t="str">
        <f>IF(D14650&lt;=18,"LOW (1-18)","HIGH (19-36)")</f>
        <v>LOW (1-18)</v>
      </c>
      <c r="G14650">
        <f>INT((D14650-1)/6)+1</f>
        <v>1</v>
      </c>
      <c r="H14650">
        <f>MOD(D14650-1,6)+1</f>
        <v>1</v>
      </c>
      <c r="I14650">
        <f>37-D14650</f>
        <v>36</v>
      </c>
      <c r="J14650">
        <f>ABS(D14650-D14651)</f>
        <v>24</v>
      </c>
      <c r="K14650">
        <f>AVERAGE(D14650:D14654)</f>
        <v>1</v>
      </c>
      <c r="L14650">
        <f>AVERAGE(D14650:D14669)</f>
        <v>1</v>
      </c>
      <c r="M14650">
        <f>K14650-L14650</f>
        <v>0</v>
      </c>
      <c r="N14650" t="str">
        <f>IF(K14650&gt;L14650,"HIGH ZONE BIAS",IF(K14650&lt;L14650,"LOW ZONE BIAS","EQUILIBRIUM"))</f>
        <v>EQUILIBRIUM</v>
      </c>
    </row>
    <row r="14651">
      <c r="A14651">
        <v>12912</v>
      </c>
      <c r="B14651" t="str">
        <v>2014-04-17</v>
      </c>
      <c r="C14651" t="str">
        <v>Midday</v>
      </c>
      <c r="D14651">
        <v>25</v>
      </c>
      <c r="E14651" t="str">
        <f>IF(MOD(D14651,2)=0,"EVEN","ODD")</f>
        <v>ODD</v>
      </c>
      <c r="F14651" t="str">
        <f>IF(D14651&lt;=18,"LOW (1-18)","HIGH (19-36)")</f>
        <v>HIGH (19-36)</v>
      </c>
      <c r="G14651">
        <f>INT((D14651-1)/6)+1</f>
        <v>5</v>
      </c>
      <c r="H14651">
        <f>MOD(D14651-1,6)+1</f>
        <v>1</v>
      </c>
      <c r="I14651">
        <f>37-D14651</f>
        <v>12</v>
      </c>
      <c r="J14651">
        <f>ABS(D14651-D14652)</f>
        <v>11</v>
      </c>
      <c r="K14651">
        <f>AVERAGE(D14651:D14655)</f>
        <v>25</v>
      </c>
      <c r="L14651">
        <f>AVERAGE(D14651:D14670)</f>
        <v>25</v>
      </c>
      <c r="M14651">
        <f>K14651-L14651</f>
        <v>0</v>
      </c>
      <c r="N14651" t="str">
        <f>IF(K14651&gt;L14651,"HIGH ZONE BIAS",IF(K14651&lt;L14651,"LOW ZONE BIAS","EQUILIBRIUM"))</f>
        <v>EQUILIBRIUM</v>
      </c>
    </row>
    <row r="14652">
      <c r="A14652">
        <v>12911</v>
      </c>
      <c r="B14652" t="str">
        <v>2014-04-17</v>
      </c>
      <c r="C14652" t="str">
        <v>Morning</v>
      </c>
      <c r="D14652">
        <v>14</v>
      </c>
      <c r="E14652" t="str">
        <f>IF(MOD(D14652,2)=0,"EVEN","ODD")</f>
        <v>EVEN</v>
      </c>
      <c r="F14652" t="str">
        <f>IF(D14652&lt;=18,"LOW (1-18)","HIGH (19-36)")</f>
        <v>LOW (1-18)</v>
      </c>
      <c r="G14652">
        <f>INT((D14652-1)/6)+1</f>
        <v>3</v>
      </c>
      <c r="H14652">
        <f>MOD(D14652-1,6)+1</f>
        <v>2</v>
      </c>
      <c r="I14652">
        <f>37-D14652</f>
        <v>23</v>
      </c>
      <c r="J14652">
        <f>ABS(D14652-D14653)</f>
        <v>20</v>
      </c>
      <c r="K14652">
        <f>AVERAGE(D14652:D14656)</f>
        <v>14</v>
      </c>
      <c r="L14652">
        <f>AVERAGE(D14652:D14671)</f>
        <v>14</v>
      </c>
      <c r="M14652">
        <f>K14652-L14652</f>
        <v>0</v>
      </c>
      <c r="N14652" t="str">
        <f>IF(K14652&gt;L14652,"HIGH ZONE BIAS",IF(K14652&lt;L14652,"LOW ZONE BIAS","EQUILIBRIUM"))</f>
        <v>EQUILIBRIUM</v>
      </c>
    </row>
    <row r="14653">
      <c r="A14653">
        <v>12910</v>
      </c>
      <c r="B14653" t="str">
        <v>2014-04-16</v>
      </c>
      <c r="C14653" t="str">
        <v>Evening</v>
      </c>
      <c r="D14653">
        <v>34</v>
      </c>
      <c r="E14653" t="str">
        <f>IF(MOD(D14653,2)=0,"EVEN","ODD")</f>
        <v>EVEN</v>
      </c>
      <c r="F14653" t="str">
        <f>IF(D14653&lt;=18,"LOW (1-18)","HIGH (19-36)")</f>
        <v>HIGH (19-36)</v>
      </c>
      <c r="G14653">
        <f>INT((D14653-1)/6)+1</f>
        <v>6</v>
      </c>
      <c r="H14653">
        <f>MOD(D14653-1,6)+1</f>
        <v>4</v>
      </c>
      <c r="I14653">
        <f>37-D14653</f>
        <v>3</v>
      </c>
      <c r="J14653">
        <f>ABS(D14653-D14654)</f>
        <v>15</v>
      </c>
      <c r="K14653">
        <f>AVERAGE(D14653:D14657)</f>
        <v>34</v>
      </c>
      <c r="L14653">
        <f>AVERAGE(D14653:D14672)</f>
        <v>34</v>
      </c>
      <c r="M14653">
        <f>K14653-L14653</f>
        <v>0</v>
      </c>
      <c r="N14653" t="str">
        <f>IF(K14653&gt;L14653,"HIGH ZONE BIAS",IF(K14653&lt;L14653,"LOW ZONE BIAS","EQUILIBRIUM"))</f>
        <v>EQUILIBRIUM</v>
      </c>
    </row>
    <row r="14654">
      <c r="A14654">
        <v>12909</v>
      </c>
      <c r="B14654" t="str">
        <v>2014-04-16</v>
      </c>
      <c r="C14654" t="str">
        <v>Midday</v>
      </c>
      <c r="D14654">
        <v>19</v>
      </c>
      <c r="E14654" t="str">
        <f>IF(MOD(D14654,2)=0,"EVEN","ODD")</f>
        <v>ODD</v>
      </c>
      <c r="F14654" t="str">
        <f>IF(D14654&lt;=18,"LOW (1-18)","HIGH (19-36)")</f>
        <v>HIGH (19-36)</v>
      </c>
      <c r="G14654">
        <f>INT((D14654-1)/6)+1</f>
        <v>4</v>
      </c>
      <c r="H14654">
        <f>MOD(D14654-1,6)+1</f>
        <v>1</v>
      </c>
      <c r="I14654">
        <f>37-D14654</f>
        <v>18</v>
      </c>
      <c r="J14654">
        <f>ABS(D14654-D14655)</f>
        <v>16</v>
      </c>
      <c r="K14654">
        <f>AVERAGE(D14654:D14658)</f>
        <v>19</v>
      </c>
      <c r="L14654">
        <f>AVERAGE(D14654:D14673)</f>
        <v>19</v>
      </c>
      <c r="M14654">
        <f>K14654-L14654</f>
        <v>0</v>
      </c>
      <c r="N14654" t="str">
        <f>IF(K14654&gt;L14654,"HIGH ZONE BIAS",IF(K14654&lt;L14654,"LOW ZONE BIAS","EQUILIBRIUM"))</f>
        <v>EQUILIBRIUM</v>
      </c>
    </row>
    <row r="14655">
      <c r="A14655">
        <v>12908</v>
      </c>
      <c r="B14655" t="str">
        <v>2014-04-16</v>
      </c>
      <c r="C14655" t="str">
        <v>Morning</v>
      </c>
      <c r="D14655">
        <v>35</v>
      </c>
      <c r="E14655" t="str">
        <f>IF(MOD(D14655,2)=0,"EVEN","ODD")</f>
        <v>ODD</v>
      </c>
      <c r="F14655" t="str">
        <f>IF(D14655&lt;=18,"LOW (1-18)","HIGH (19-36)")</f>
        <v>HIGH (19-36)</v>
      </c>
      <c r="G14655">
        <f>INT((D14655-1)/6)+1</f>
        <v>6</v>
      </c>
      <c r="H14655">
        <f>MOD(D14655-1,6)+1</f>
        <v>5</v>
      </c>
      <c r="I14655">
        <f>37-D14655</f>
        <v>2</v>
      </c>
      <c r="J14655">
        <f>ABS(D14655-D14656)</f>
        <v>33</v>
      </c>
      <c r="K14655">
        <f>AVERAGE(D14655:D14659)</f>
        <v>35</v>
      </c>
      <c r="L14655">
        <f>AVERAGE(D14655:D14674)</f>
        <v>35</v>
      </c>
      <c r="M14655">
        <f>K14655-L14655</f>
        <v>0</v>
      </c>
      <c r="N14655" t="str">
        <f>IF(K14655&gt;L14655,"HIGH ZONE BIAS",IF(K14655&lt;L14655,"LOW ZONE BIAS","EQUILIBRIUM"))</f>
        <v>EQUILIBRIUM</v>
      </c>
    </row>
    <row r="14656">
      <c r="A14656">
        <v>12907</v>
      </c>
      <c r="B14656" t="str">
        <v>2014-04-15</v>
      </c>
      <c r="C14656" t="str">
        <v>Evening</v>
      </c>
      <c r="D14656">
        <v>2</v>
      </c>
      <c r="E14656" t="str">
        <f>IF(MOD(D14656,2)=0,"EVEN","ODD")</f>
        <v>EVEN</v>
      </c>
      <c r="F14656" t="str">
        <f>IF(D14656&lt;=18,"LOW (1-18)","HIGH (19-36)")</f>
        <v>LOW (1-18)</v>
      </c>
      <c r="G14656">
        <f>INT((D14656-1)/6)+1</f>
        <v>1</v>
      </c>
      <c r="H14656">
        <f>MOD(D14656-1,6)+1</f>
        <v>2</v>
      </c>
      <c r="I14656">
        <f>37-D14656</f>
        <v>35</v>
      </c>
      <c r="J14656">
        <f>ABS(D14656-D14657)</f>
        <v>29</v>
      </c>
      <c r="K14656">
        <f>AVERAGE(D14656:D14660)</f>
        <v>2</v>
      </c>
      <c r="L14656">
        <f>AVERAGE(D14656:D14675)</f>
        <v>2</v>
      </c>
      <c r="M14656">
        <f>K14656-L14656</f>
        <v>0</v>
      </c>
      <c r="N14656" t="str">
        <f>IF(K14656&gt;L14656,"HIGH ZONE BIAS",IF(K14656&lt;L14656,"LOW ZONE BIAS","EQUILIBRIUM"))</f>
        <v>EQUILIBRIUM</v>
      </c>
    </row>
    <row r="14657">
      <c r="A14657">
        <v>12906</v>
      </c>
      <c r="B14657" t="str">
        <v>2014-04-15</v>
      </c>
      <c r="C14657" t="str">
        <v>Midday</v>
      </c>
      <c r="D14657">
        <v>31</v>
      </c>
      <c r="E14657" t="str">
        <f>IF(MOD(D14657,2)=0,"EVEN","ODD")</f>
        <v>ODD</v>
      </c>
      <c r="F14657" t="str">
        <f>IF(D14657&lt;=18,"LOW (1-18)","HIGH (19-36)")</f>
        <v>HIGH (19-36)</v>
      </c>
      <c r="G14657">
        <f>INT((D14657-1)/6)+1</f>
        <v>6</v>
      </c>
      <c r="H14657">
        <f>MOD(D14657-1,6)+1</f>
        <v>1</v>
      </c>
      <c r="I14657">
        <f>37-D14657</f>
        <v>6</v>
      </c>
      <c r="J14657">
        <f>ABS(D14657-D14658)</f>
        <v>25</v>
      </c>
      <c r="K14657">
        <f>AVERAGE(D14657:D14661)</f>
        <v>31</v>
      </c>
      <c r="L14657">
        <f>AVERAGE(D14657:D14676)</f>
        <v>31</v>
      </c>
      <c r="M14657">
        <f>K14657-L14657</f>
        <v>0</v>
      </c>
      <c r="N14657" t="str">
        <f>IF(K14657&gt;L14657,"HIGH ZONE BIAS",IF(K14657&lt;L14657,"LOW ZONE BIAS","EQUILIBRIUM"))</f>
        <v>EQUILIBRIUM</v>
      </c>
    </row>
    <row r="14658">
      <c r="A14658">
        <v>12905</v>
      </c>
      <c r="B14658" t="str">
        <v>2014-04-15</v>
      </c>
      <c r="C14658" t="str">
        <v>Morning</v>
      </c>
      <c r="D14658">
        <v>6</v>
      </c>
      <c r="E14658" t="str">
        <f>IF(MOD(D14658,2)=0,"EVEN","ODD")</f>
        <v>EVEN</v>
      </c>
      <c r="F14658" t="str">
        <f>IF(D14658&lt;=18,"LOW (1-18)","HIGH (19-36)")</f>
        <v>LOW (1-18)</v>
      </c>
      <c r="G14658">
        <f>INT((D14658-1)/6)+1</f>
        <v>1</v>
      </c>
      <c r="H14658">
        <f>MOD(D14658-1,6)+1</f>
        <v>6</v>
      </c>
      <c r="I14658">
        <f>37-D14658</f>
        <v>31</v>
      </c>
      <c r="J14658">
        <f>ABS(D14658-D14659)</f>
        <v>23</v>
      </c>
      <c r="K14658">
        <f>AVERAGE(D14658:D14662)</f>
        <v>6</v>
      </c>
      <c r="L14658">
        <f>AVERAGE(D14658:D14677)</f>
        <v>6</v>
      </c>
      <c r="M14658">
        <f>K14658-L14658</f>
        <v>0</v>
      </c>
      <c r="N14658" t="str">
        <f>IF(K14658&gt;L14658,"HIGH ZONE BIAS",IF(K14658&lt;L14658,"LOW ZONE BIAS","EQUILIBRIUM"))</f>
        <v>EQUILIBRIUM</v>
      </c>
    </row>
    <row r="14659">
      <c r="A14659">
        <v>12904</v>
      </c>
      <c r="B14659" t="str">
        <v>2014-04-14</v>
      </c>
      <c r="C14659" t="str">
        <v>Evening</v>
      </c>
      <c r="D14659">
        <v>29</v>
      </c>
      <c r="E14659" t="str">
        <f>IF(MOD(D14659,2)=0,"EVEN","ODD")</f>
        <v>ODD</v>
      </c>
      <c r="F14659" t="str">
        <f>IF(D14659&lt;=18,"LOW (1-18)","HIGH (19-36)")</f>
        <v>HIGH (19-36)</v>
      </c>
      <c r="G14659">
        <f>INT((D14659-1)/6)+1</f>
        <v>5</v>
      </c>
      <c r="H14659">
        <f>MOD(D14659-1,6)+1</f>
        <v>5</v>
      </c>
      <c r="I14659">
        <f>37-D14659</f>
        <v>8</v>
      </c>
      <c r="J14659">
        <f>ABS(D14659-D14660)</f>
        <v>8</v>
      </c>
      <c r="K14659">
        <f>AVERAGE(D14659:D14663)</f>
        <v>29</v>
      </c>
      <c r="L14659">
        <f>AVERAGE(D14659:D14678)</f>
        <v>29</v>
      </c>
      <c r="M14659">
        <f>K14659-L14659</f>
        <v>0</v>
      </c>
      <c r="N14659" t="str">
        <f>IF(K14659&gt;L14659,"HIGH ZONE BIAS",IF(K14659&lt;L14659,"LOW ZONE BIAS","EQUILIBRIUM"))</f>
        <v>EQUILIBRIUM</v>
      </c>
    </row>
    <row r="14660">
      <c r="A14660">
        <v>12903</v>
      </c>
      <c r="B14660" t="str">
        <v>2014-04-14</v>
      </c>
      <c r="C14660" t="str">
        <v>Midday</v>
      </c>
      <c r="D14660">
        <v>21</v>
      </c>
      <c r="E14660" t="str">
        <f>IF(MOD(D14660,2)=0,"EVEN","ODD")</f>
        <v>ODD</v>
      </c>
      <c r="F14660" t="str">
        <f>IF(D14660&lt;=18,"LOW (1-18)","HIGH (19-36)")</f>
        <v>HIGH (19-36)</v>
      </c>
      <c r="G14660">
        <f>INT((D14660-1)/6)+1</f>
        <v>4</v>
      </c>
      <c r="H14660">
        <f>MOD(D14660-1,6)+1</f>
        <v>3</v>
      </c>
      <c r="I14660">
        <f>37-D14660</f>
        <v>16</v>
      </c>
      <c r="J14660">
        <f>ABS(D14660-D14661)</f>
        <v>8</v>
      </c>
      <c r="K14660">
        <f>AVERAGE(D14660:D14664)</f>
        <v>21</v>
      </c>
      <c r="L14660">
        <f>AVERAGE(D14660:D14679)</f>
        <v>21</v>
      </c>
      <c r="M14660">
        <f>K14660-L14660</f>
        <v>0</v>
      </c>
      <c r="N14660" t="str">
        <f>IF(K14660&gt;L14660,"HIGH ZONE BIAS",IF(K14660&lt;L14660,"LOW ZONE BIAS","EQUILIBRIUM"))</f>
        <v>EQUILIBRIUM</v>
      </c>
    </row>
    <row r="14661">
      <c r="A14661">
        <v>12902</v>
      </c>
      <c r="B14661" t="str">
        <v>2014-04-14</v>
      </c>
      <c r="C14661" t="str">
        <v>Morning</v>
      </c>
      <c r="D14661">
        <v>29</v>
      </c>
      <c r="E14661" t="str">
        <f>IF(MOD(D14661,2)=0,"EVEN","ODD")</f>
        <v>ODD</v>
      </c>
      <c r="F14661" t="str">
        <f>IF(D14661&lt;=18,"LOW (1-18)","HIGH (19-36)")</f>
        <v>HIGH (19-36)</v>
      </c>
      <c r="G14661">
        <f>INT((D14661-1)/6)+1</f>
        <v>5</v>
      </c>
      <c r="H14661">
        <f>MOD(D14661-1,6)+1</f>
        <v>5</v>
      </c>
      <c r="I14661">
        <f>37-D14661</f>
        <v>8</v>
      </c>
      <c r="J14661">
        <f>ABS(D14661-D14662)</f>
        <v>25</v>
      </c>
      <c r="K14661">
        <f>AVERAGE(D14661:D14665)</f>
        <v>29</v>
      </c>
      <c r="L14661">
        <f>AVERAGE(D14661:D14680)</f>
        <v>29</v>
      </c>
      <c r="M14661">
        <f>K14661-L14661</f>
        <v>0</v>
      </c>
      <c r="N14661" t="str">
        <f>IF(K14661&gt;L14661,"HIGH ZONE BIAS",IF(K14661&lt;L14661,"LOW ZONE BIAS","EQUILIBRIUM"))</f>
        <v>EQUILIBRIUM</v>
      </c>
    </row>
    <row r="14662">
      <c r="A14662">
        <v>12901</v>
      </c>
      <c r="B14662" t="str">
        <v>2014-04-12</v>
      </c>
      <c r="C14662" t="str">
        <v>Evening</v>
      </c>
      <c r="D14662">
        <v>4</v>
      </c>
      <c r="E14662" t="str">
        <f>IF(MOD(D14662,2)=0,"EVEN","ODD")</f>
        <v>EVEN</v>
      </c>
      <c r="F14662" t="str">
        <f>IF(D14662&lt;=18,"LOW (1-18)","HIGH (19-36)")</f>
        <v>LOW (1-18)</v>
      </c>
      <c r="G14662">
        <f>INT((D14662-1)/6)+1</f>
        <v>1</v>
      </c>
      <c r="H14662">
        <f>MOD(D14662-1,6)+1</f>
        <v>4</v>
      </c>
      <c r="I14662">
        <f>37-D14662</f>
        <v>33</v>
      </c>
      <c r="J14662">
        <f>ABS(D14662-D14663)</f>
        <v>24</v>
      </c>
      <c r="K14662">
        <f>AVERAGE(D14662:D14666)</f>
        <v>4</v>
      </c>
      <c r="L14662">
        <f>AVERAGE(D14662:D14681)</f>
        <v>4</v>
      </c>
      <c r="M14662">
        <f>K14662-L14662</f>
        <v>0</v>
      </c>
      <c r="N14662" t="str">
        <f>IF(K14662&gt;L14662,"HIGH ZONE BIAS",IF(K14662&lt;L14662,"LOW ZONE BIAS","EQUILIBRIUM"))</f>
        <v>EQUILIBRIUM</v>
      </c>
    </row>
    <row r="14663">
      <c r="A14663">
        <v>12900</v>
      </c>
      <c r="B14663" t="str">
        <v>2014-04-12</v>
      </c>
      <c r="C14663" t="str">
        <v>Midday</v>
      </c>
      <c r="D14663">
        <v>28</v>
      </c>
      <c r="E14663" t="str">
        <f>IF(MOD(D14663,2)=0,"EVEN","ODD")</f>
        <v>EVEN</v>
      </c>
      <c r="F14663" t="str">
        <f>IF(D14663&lt;=18,"LOW (1-18)","HIGH (19-36)")</f>
        <v>HIGH (19-36)</v>
      </c>
      <c r="G14663">
        <f>INT((D14663-1)/6)+1</f>
        <v>5</v>
      </c>
      <c r="H14663">
        <f>MOD(D14663-1,6)+1</f>
        <v>4</v>
      </c>
      <c r="I14663">
        <f>37-D14663</f>
        <v>9</v>
      </c>
      <c r="J14663">
        <f>ABS(D14663-D14664)</f>
        <v>21</v>
      </c>
      <c r="K14663">
        <f>AVERAGE(D14663:D14667)</f>
        <v>28</v>
      </c>
      <c r="L14663">
        <f>AVERAGE(D14663:D14682)</f>
        <v>28</v>
      </c>
      <c r="M14663">
        <f>K14663-L14663</f>
        <v>0</v>
      </c>
      <c r="N14663" t="str">
        <f>IF(K14663&gt;L14663,"HIGH ZONE BIAS",IF(K14663&lt;L14663,"LOW ZONE BIAS","EQUILIBRIUM"))</f>
        <v>EQUILIBRIUM</v>
      </c>
    </row>
    <row r="14664">
      <c r="A14664">
        <v>12899</v>
      </c>
      <c r="B14664" t="str">
        <v>2014-04-12</v>
      </c>
      <c r="C14664" t="str">
        <v>Morning</v>
      </c>
      <c r="D14664">
        <v>7</v>
      </c>
      <c r="E14664" t="str">
        <f>IF(MOD(D14664,2)=0,"EVEN","ODD")</f>
        <v>ODD</v>
      </c>
      <c r="F14664" t="str">
        <f>IF(D14664&lt;=18,"LOW (1-18)","HIGH (19-36)")</f>
        <v>LOW (1-18)</v>
      </c>
      <c r="G14664">
        <f>INT((D14664-1)/6)+1</f>
        <v>2</v>
      </c>
      <c r="H14664">
        <f>MOD(D14664-1,6)+1</f>
        <v>1</v>
      </c>
      <c r="I14664">
        <f>37-D14664</f>
        <v>30</v>
      </c>
      <c r="J14664">
        <f>ABS(D14664-D14665)</f>
        <v>26</v>
      </c>
      <c r="K14664">
        <f>AVERAGE(D14664:D14668)</f>
        <v>7</v>
      </c>
      <c r="L14664">
        <f>AVERAGE(D14664:D14683)</f>
        <v>7</v>
      </c>
      <c r="M14664">
        <f>K14664-L14664</f>
        <v>0</v>
      </c>
      <c r="N14664" t="str">
        <f>IF(K14664&gt;L14664,"HIGH ZONE BIAS",IF(K14664&lt;L14664,"LOW ZONE BIAS","EQUILIBRIUM"))</f>
        <v>EQUILIBRIUM</v>
      </c>
    </row>
    <row r="14665">
      <c r="A14665">
        <v>12898</v>
      </c>
      <c r="B14665" t="str">
        <v>2014-04-11</v>
      </c>
      <c r="C14665" t="str">
        <v>Evening</v>
      </c>
      <c r="D14665">
        <v>33</v>
      </c>
      <c r="E14665" t="str">
        <f>IF(MOD(D14665,2)=0,"EVEN","ODD")</f>
        <v>ODD</v>
      </c>
      <c r="F14665" t="str">
        <f>IF(D14665&lt;=18,"LOW (1-18)","HIGH (19-36)")</f>
        <v>HIGH (19-36)</v>
      </c>
      <c r="G14665">
        <f>INT((D14665-1)/6)+1</f>
        <v>6</v>
      </c>
      <c r="H14665">
        <f>MOD(D14665-1,6)+1</f>
        <v>3</v>
      </c>
      <c r="I14665">
        <f>37-D14665</f>
        <v>4</v>
      </c>
      <c r="J14665">
        <f>ABS(D14665-D14666)</f>
        <v>30</v>
      </c>
      <c r="K14665">
        <f>AVERAGE(D14665:D14669)</f>
        <v>33</v>
      </c>
      <c r="L14665">
        <f>AVERAGE(D14665:D14684)</f>
        <v>33</v>
      </c>
      <c r="M14665">
        <f>K14665-L14665</f>
        <v>0</v>
      </c>
      <c r="N14665" t="str">
        <f>IF(K14665&gt;L14665,"HIGH ZONE BIAS",IF(K14665&lt;L14665,"LOW ZONE BIAS","EQUILIBRIUM"))</f>
        <v>EQUILIBRIUM</v>
      </c>
    </row>
    <row r="14666">
      <c r="A14666">
        <v>12897</v>
      </c>
      <c r="B14666" t="str">
        <v>2014-04-11</v>
      </c>
      <c r="C14666" t="str">
        <v>Midday</v>
      </c>
      <c r="D14666">
        <v>3</v>
      </c>
      <c r="E14666" t="str">
        <f>IF(MOD(D14666,2)=0,"EVEN","ODD")</f>
        <v>ODD</v>
      </c>
      <c r="F14666" t="str">
        <f>IF(D14666&lt;=18,"LOW (1-18)","HIGH (19-36)")</f>
        <v>LOW (1-18)</v>
      </c>
      <c r="G14666">
        <f>INT((D14666-1)/6)+1</f>
        <v>1</v>
      </c>
      <c r="H14666">
        <f>MOD(D14666-1,6)+1</f>
        <v>3</v>
      </c>
      <c r="I14666">
        <f>37-D14666</f>
        <v>34</v>
      </c>
      <c r="J14666">
        <f>ABS(D14666-D14667)</f>
        <v>15</v>
      </c>
      <c r="K14666">
        <f>AVERAGE(D14666:D14670)</f>
        <v>3</v>
      </c>
      <c r="L14666">
        <f>AVERAGE(D14666:D14685)</f>
        <v>3</v>
      </c>
      <c r="M14666">
        <f>K14666-L14666</f>
        <v>0</v>
      </c>
      <c r="N14666" t="str">
        <f>IF(K14666&gt;L14666,"HIGH ZONE BIAS",IF(K14666&lt;L14666,"LOW ZONE BIAS","EQUILIBRIUM"))</f>
        <v>EQUILIBRIUM</v>
      </c>
    </row>
    <row r="14667">
      <c r="A14667">
        <v>12896</v>
      </c>
      <c r="B14667" t="str">
        <v>2014-04-11</v>
      </c>
      <c r="C14667" t="str">
        <v>Morning</v>
      </c>
      <c r="D14667">
        <v>18</v>
      </c>
      <c r="E14667" t="str">
        <f>IF(MOD(D14667,2)=0,"EVEN","ODD")</f>
        <v>EVEN</v>
      </c>
      <c r="F14667" t="str">
        <f>IF(D14667&lt;=18,"LOW (1-18)","HIGH (19-36)")</f>
        <v>LOW (1-18)</v>
      </c>
      <c r="G14667">
        <f>INT((D14667-1)/6)+1</f>
        <v>3</v>
      </c>
      <c r="H14667">
        <f>MOD(D14667-1,6)+1</f>
        <v>6</v>
      </c>
      <c r="I14667">
        <f>37-D14667</f>
        <v>19</v>
      </c>
      <c r="J14667">
        <f>ABS(D14667-D14668)</f>
        <v>8</v>
      </c>
      <c r="K14667">
        <f>AVERAGE(D14667:D14671)</f>
        <v>18</v>
      </c>
      <c r="L14667">
        <f>AVERAGE(D14667:D14686)</f>
        <v>18</v>
      </c>
      <c r="M14667">
        <f>K14667-L14667</f>
        <v>0</v>
      </c>
      <c r="N14667" t="str">
        <f>IF(K14667&gt;L14667,"HIGH ZONE BIAS",IF(K14667&lt;L14667,"LOW ZONE BIAS","EQUILIBRIUM"))</f>
        <v>EQUILIBRIUM</v>
      </c>
    </row>
    <row r="14668">
      <c r="A14668">
        <v>12895</v>
      </c>
      <c r="B14668" t="str">
        <v>2014-04-10</v>
      </c>
      <c r="C14668" t="str">
        <v>Evening</v>
      </c>
      <c r="D14668">
        <v>26</v>
      </c>
      <c r="E14668" t="str">
        <f>IF(MOD(D14668,2)=0,"EVEN","ODD")</f>
        <v>EVEN</v>
      </c>
      <c r="F14668" t="str">
        <f>IF(D14668&lt;=18,"LOW (1-18)","HIGH (19-36)")</f>
        <v>HIGH (19-36)</v>
      </c>
      <c r="G14668">
        <f>INT((D14668-1)/6)+1</f>
        <v>5</v>
      </c>
      <c r="H14668">
        <f>MOD(D14668-1,6)+1</f>
        <v>2</v>
      </c>
      <c r="I14668">
        <f>37-D14668</f>
        <v>11</v>
      </c>
      <c r="J14668">
        <f>ABS(D14668-D14669)</f>
        <v>10</v>
      </c>
      <c r="K14668">
        <f>AVERAGE(D14668:D14672)</f>
        <v>26</v>
      </c>
      <c r="L14668">
        <f>AVERAGE(D14668:D14687)</f>
        <v>26</v>
      </c>
      <c r="M14668">
        <f>K14668-L14668</f>
        <v>0</v>
      </c>
      <c r="N14668" t="str">
        <f>IF(K14668&gt;L14668,"HIGH ZONE BIAS",IF(K14668&lt;L14668,"LOW ZONE BIAS","EQUILIBRIUM"))</f>
        <v>EQUILIBRIUM</v>
      </c>
    </row>
    <row r="14669">
      <c r="A14669">
        <v>12894</v>
      </c>
      <c r="B14669" t="str">
        <v>2014-04-10</v>
      </c>
      <c r="C14669" t="str">
        <v>Midday</v>
      </c>
      <c r="D14669">
        <v>36</v>
      </c>
      <c r="E14669" t="str">
        <f>IF(MOD(D14669,2)=0,"EVEN","ODD")</f>
        <v>EVEN</v>
      </c>
      <c r="F14669" t="str">
        <f>IF(D14669&lt;=18,"LOW (1-18)","HIGH (19-36)")</f>
        <v>HIGH (19-36)</v>
      </c>
      <c r="G14669">
        <f>INT((D14669-1)/6)+1</f>
        <v>6</v>
      </c>
      <c r="H14669">
        <f>MOD(D14669-1,6)+1</f>
        <v>6</v>
      </c>
      <c r="I14669">
        <f>37-D14669</f>
        <v>1</v>
      </c>
      <c r="J14669">
        <f>ABS(D14669-D14670)</f>
        <v>35</v>
      </c>
      <c r="K14669">
        <f>AVERAGE(D14669:D14673)</f>
        <v>36</v>
      </c>
      <c r="L14669">
        <f>AVERAGE(D14669:D14688)</f>
        <v>36</v>
      </c>
      <c r="M14669">
        <f>K14669-L14669</f>
        <v>0</v>
      </c>
      <c r="N14669" t="str">
        <f>IF(K14669&gt;L14669,"HIGH ZONE BIAS",IF(K14669&lt;L14669,"LOW ZONE BIAS","EQUILIBRIUM"))</f>
        <v>EQUILIBRIUM</v>
      </c>
    </row>
    <row r="14670">
      <c r="A14670">
        <v>12893</v>
      </c>
      <c r="B14670" t="str">
        <v>2014-04-10</v>
      </c>
      <c r="C14670" t="str">
        <v>Morning</v>
      </c>
      <c r="D14670">
        <v>1</v>
      </c>
      <c r="E14670" t="str">
        <f>IF(MOD(D14670,2)=0,"EVEN","ODD")</f>
        <v>ODD</v>
      </c>
      <c r="F14670" t="str">
        <f>IF(D14670&lt;=18,"LOW (1-18)","HIGH (19-36)")</f>
        <v>LOW (1-18)</v>
      </c>
      <c r="G14670">
        <f>INT((D14670-1)/6)+1</f>
        <v>1</v>
      </c>
      <c r="H14670">
        <f>MOD(D14670-1,6)+1</f>
        <v>1</v>
      </c>
      <c r="I14670">
        <f>37-D14670</f>
        <v>36</v>
      </c>
      <c r="J14670">
        <f>ABS(D14670-D14671)</f>
        <v>2</v>
      </c>
      <c r="K14670">
        <f>AVERAGE(D14670:D14674)</f>
        <v>1</v>
      </c>
      <c r="L14670">
        <f>AVERAGE(D14670:D14689)</f>
        <v>1</v>
      </c>
      <c r="M14670">
        <f>K14670-L14670</f>
        <v>0</v>
      </c>
      <c r="N14670" t="str">
        <f>IF(K14670&gt;L14670,"HIGH ZONE BIAS",IF(K14670&lt;L14670,"LOW ZONE BIAS","EQUILIBRIUM"))</f>
        <v>EQUILIBRIUM</v>
      </c>
    </row>
    <row r="14671">
      <c r="A14671">
        <v>12892</v>
      </c>
      <c r="B14671" t="str">
        <v>2014-04-09</v>
      </c>
      <c r="C14671" t="str">
        <v>Evening</v>
      </c>
      <c r="D14671">
        <v>3</v>
      </c>
      <c r="E14671" t="str">
        <f>IF(MOD(D14671,2)=0,"EVEN","ODD")</f>
        <v>ODD</v>
      </c>
      <c r="F14671" t="str">
        <f>IF(D14671&lt;=18,"LOW (1-18)","HIGH (19-36)")</f>
        <v>LOW (1-18)</v>
      </c>
      <c r="G14671">
        <f>INT((D14671-1)/6)+1</f>
        <v>1</v>
      </c>
      <c r="H14671">
        <f>MOD(D14671-1,6)+1</f>
        <v>3</v>
      </c>
      <c r="I14671">
        <f>37-D14671</f>
        <v>34</v>
      </c>
      <c r="J14671">
        <f>ABS(D14671-D14672)</f>
        <v>33</v>
      </c>
      <c r="K14671">
        <f>AVERAGE(D14671:D14675)</f>
        <v>3</v>
      </c>
      <c r="L14671">
        <f>AVERAGE(D14671:D14690)</f>
        <v>3</v>
      </c>
      <c r="M14671">
        <f>K14671-L14671</f>
        <v>0</v>
      </c>
      <c r="N14671" t="str">
        <f>IF(K14671&gt;L14671,"HIGH ZONE BIAS",IF(K14671&lt;L14671,"LOW ZONE BIAS","EQUILIBRIUM"))</f>
        <v>EQUILIBRIUM</v>
      </c>
    </row>
    <row r="14672">
      <c r="A14672">
        <v>12891</v>
      </c>
      <c r="B14672" t="str">
        <v>2014-04-09</v>
      </c>
      <c r="C14672" t="str">
        <v>Midday</v>
      </c>
      <c r="D14672">
        <v>36</v>
      </c>
      <c r="E14672" t="str">
        <f>IF(MOD(D14672,2)=0,"EVEN","ODD")</f>
        <v>EVEN</v>
      </c>
      <c r="F14672" t="str">
        <f>IF(D14672&lt;=18,"LOW (1-18)","HIGH (19-36)")</f>
        <v>HIGH (19-36)</v>
      </c>
      <c r="G14672">
        <f>INT((D14672-1)/6)+1</f>
        <v>6</v>
      </c>
      <c r="H14672">
        <f>MOD(D14672-1,6)+1</f>
        <v>6</v>
      </c>
      <c r="I14672">
        <f>37-D14672</f>
        <v>1</v>
      </c>
      <c r="J14672">
        <f>ABS(D14672-D14673)</f>
        <v>14</v>
      </c>
      <c r="K14672">
        <f>AVERAGE(D14672:D14676)</f>
        <v>36</v>
      </c>
      <c r="L14672">
        <f>AVERAGE(D14672:D14691)</f>
        <v>36</v>
      </c>
      <c r="M14672">
        <f>K14672-L14672</f>
        <v>0</v>
      </c>
      <c r="N14672" t="str">
        <f>IF(K14672&gt;L14672,"HIGH ZONE BIAS",IF(K14672&lt;L14672,"LOW ZONE BIAS","EQUILIBRIUM"))</f>
        <v>EQUILIBRIUM</v>
      </c>
    </row>
    <row r="14673">
      <c r="A14673">
        <v>12890</v>
      </c>
      <c r="B14673" t="str">
        <v>2014-04-09</v>
      </c>
      <c r="C14673" t="str">
        <v>Morning</v>
      </c>
      <c r="D14673">
        <v>22</v>
      </c>
      <c r="E14673" t="str">
        <f>IF(MOD(D14673,2)=0,"EVEN","ODD")</f>
        <v>EVEN</v>
      </c>
      <c r="F14673" t="str">
        <f>IF(D14673&lt;=18,"LOW (1-18)","HIGH (19-36)")</f>
        <v>HIGH (19-36)</v>
      </c>
      <c r="G14673">
        <f>INT((D14673-1)/6)+1</f>
        <v>4</v>
      </c>
      <c r="H14673">
        <f>MOD(D14673-1,6)+1</f>
        <v>4</v>
      </c>
      <c r="I14673">
        <f>37-D14673</f>
        <v>15</v>
      </c>
      <c r="J14673">
        <f>ABS(D14673-D14674)</f>
        <v>2</v>
      </c>
      <c r="K14673">
        <f>AVERAGE(D14673:D14677)</f>
        <v>22</v>
      </c>
      <c r="L14673">
        <f>AVERAGE(D14673:D14692)</f>
        <v>22</v>
      </c>
      <c r="M14673">
        <f>K14673-L14673</f>
        <v>0</v>
      </c>
      <c r="N14673" t="str">
        <f>IF(K14673&gt;L14673,"HIGH ZONE BIAS",IF(K14673&lt;L14673,"LOW ZONE BIAS","EQUILIBRIUM"))</f>
        <v>EQUILIBRIUM</v>
      </c>
    </row>
    <row r="14674">
      <c r="A14674">
        <v>12889</v>
      </c>
      <c r="B14674" t="str">
        <v>2014-04-08</v>
      </c>
      <c r="C14674" t="str">
        <v>Evening</v>
      </c>
      <c r="D14674">
        <v>20</v>
      </c>
      <c r="E14674" t="str">
        <f>IF(MOD(D14674,2)=0,"EVEN","ODD")</f>
        <v>EVEN</v>
      </c>
      <c r="F14674" t="str">
        <f>IF(D14674&lt;=18,"LOW (1-18)","HIGH (19-36)")</f>
        <v>HIGH (19-36)</v>
      </c>
      <c r="G14674">
        <f>INT((D14674-1)/6)+1</f>
        <v>4</v>
      </c>
      <c r="H14674">
        <f>MOD(D14674-1,6)+1</f>
        <v>2</v>
      </c>
      <c r="I14674">
        <f>37-D14674</f>
        <v>17</v>
      </c>
      <c r="J14674">
        <f>ABS(D14674-D14675)</f>
        <v>4</v>
      </c>
      <c r="K14674">
        <f>AVERAGE(D14674:D14678)</f>
        <v>20</v>
      </c>
      <c r="L14674">
        <f>AVERAGE(D14674:D14693)</f>
        <v>20</v>
      </c>
      <c r="M14674">
        <f>K14674-L14674</f>
        <v>0</v>
      </c>
      <c r="N14674" t="str">
        <f>IF(K14674&gt;L14674,"HIGH ZONE BIAS",IF(K14674&lt;L14674,"LOW ZONE BIAS","EQUILIBRIUM"))</f>
        <v>EQUILIBRIUM</v>
      </c>
    </row>
    <row r="14675">
      <c r="A14675">
        <v>12888</v>
      </c>
      <c r="B14675" t="str">
        <v>2014-04-08</v>
      </c>
      <c r="C14675" t="str">
        <v>Midday</v>
      </c>
      <c r="D14675">
        <v>16</v>
      </c>
      <c r="E14675" t="str">
        <f>IF(MOD(D14675,2)=0,"EVEN","ODD")</f>
        <v>EVEN</v>
      </c>
      <c r="F14675" t="str">
        <f>IF(D14675&lt;=18,"LOW (1-18)","HIGH (19-36)")</f>
        <v>LOW (1-18)</v>
      </c>
      <c r="G14675">
        <f>INT((D14675-1)/6)+1</f>
        <v>3</v>
      </c>
      <c r="H14675">
        <f>MOD(D14675-1,6)+1</f>
        <v>4</v>
      </c>
      <c r="I14675">
        <f>37-D14675</f>
        <v>21</v>
      </c>
      <c r="J14675">
        <f>ABS(D14675-D14676)</f>
        <v>7</v>
      </c>
      <c r="K14675">
        <f>AVERAGE(D14675:D14679)</f>
        <v>16</v>
      </c>
      <c r="L14675">
        <f>AVERAGE(D14675:D14694)</f>
        <v>16</v>
      </c>
      <c r="M14675">
        <f>K14675-L14675</f>
        <v>0</v>
      </c>
      <c r="N14675" t="str">
        <f>IF(K14675&gt;L14675,"HIGH ZONE BIAS",IF(K14675&lt;L14675,"LOW ZONE BIAS","EQUILIBRIUM"))</f>
        <v>EQUILIBRIUM</v>
      </c>
    </row>
    <row r="14676">
      <c r="A14676">
        <v>12887</v>
      </c>
      <c r="B14676" t="str">
        <v>2014-04-08</v>
      </c>
      <c r="C14676" t="str">
        <v>Morning</v>
      </c>
      <c r="D14676">
        <v>23</v>
      </c>
      <c r="E14676" t="str">
        <f>IF(MOD(D14676,2)=0,"EVEN","ODD")</f>
        <v>ODD</v>
      </c>
      <c r="F14676" t="str">
        <f>IF(D14676&lt;=18,"LOW (1-18)","HIGH (19-36)")</f>
        <v>HIGH (19-36)</v>
      </c>
      <c r="G14676">
        <f>INT((D14676-1)/6)+1</f>
        <v>4</v>
      </c>
      <c r="H14676">
        <f>MOD(D14676-1,6)+1</f>
        <v>5</v>
      </c>
      <c r="I14676">
        <f>37-D14676</f>
        <v>14</v>
      </c>
      <c r="J14676">
        <f>ABS(D14676-D14677)</f>
        <v>3</v>
      </c>
      <c r="K14676">
        <f>AVERAGE(D14676:D14680)</f>
        <v>23</v>
      </c>
      <c r="L14676">
        <f>AVERAGE(D14676:D14695)</f>
        <v>23</v>
      </c>
      <c r="M14676">
        <f>K14676-L14676</f>
        <v>0</v>
      </c>
      <c r="N14676" t="str">
        <f>IF(K14676&gt;L14676,"HIGH ZONE BIAS",IF(K14676&lt;L14676,"LOW ZONE BIAS","EQUILIBRIUM"))</f>
        <v>EQUILIBRIUM</v>
      </c>
    </row>
    <row r="14677">
      <c r="A14677">
        <v>12886</v>
      </c>
      <c r="B14677" t="str">
        <v>2014-04-07</v>
      </c>
      <c r="C14677" t="str">
        <v>Evening</v>
      </c>
      <c r="D14677">
        <v>26</v>
      </c>
      <c r="E14677" t="str">
        <f>IF(MOD(D14677,2)=0,"EVEN","ODD")</f>
        <v>EVEN</v>
      </c>
      <c r="F14677" t="str">
        <f>IF(D14677&lt;=18,"LOW (1-18)","HIGH (19-36)")</f>
        <v>HIGH (19-36)</v>
      </c>
      <c r="G14677">
        <f>INT((D14677-1)/6)+1</f>
        <v>5</v>
      </c>
      <c r="H14677">
        <f>MOD(D14677-1,6)+1</f>
        <v>2</v>
      </c>
      <c r="I14677">
        <f>37-D14677</f>
        <v>11</v>
      </c>
      <c r="J14677">
        <f>ABS(D14677-D14678)</f>
        <v>21</v>
      </c>
      <c r="K14677">
        <f>AVERAGE(D14677:D14681)</f>
        <v>26</v>
      </c>
      <c r="L14677">
        <f>AVERAGE(D14677:D14696)</f>
        <v>26</v>
      </c>
      <c r="M14677">
        <f>K14677-L14677</f>
        <v>0</v>
      </c>
      <c r="N14677" t="str">
        <f>IF(K14677&gt;L14677,"HIGH ZONE BIAS",IF(K14677&lt;L14677,"LOW ZONE BIAS","EQUILIBRIUM"))</f>
        <v>EQUILIBRIUM</v>
      </c>
    </row>
    <row r="14678">
      <c r="A14678">
        <v>12885</v>
      </c>
      <c r="B14678" t="str">
        <v>2014-04-07</v>
      </c>
      <c r="C14678" t="str">
        <v>Midday</v>
      </c>
      <c r="D14678">
        <v>5</v>
      </c>
      <c r="E14678" t="str">
        <f>IF(MOD(D14678,2)=0,"EVEN","ODD")</f>
        <v>ODD</v>
      </c>
      <c r="F14678" t="str">
        <f>IF(D14678&lt;=18,"LOW (1-18)","HIGH (19-36)")</f>
        <v>LOW (1-18)</v>
      </c>
      <c r="G14678">
        <f>INT((D14678-1)/6)+1</f>
        <v>1</v>
      </c>
      <c r="H14678">
        <f>MOD(D14678-1,6)+1</f>
        <v>5</v>
      </c>
      <c r="I14678">
        <f>37-D14678</f>
        <v>32</v>
      </c>
      <c r="J14678">
        <f>ABS(D14678-D14679)</f>
        <v>21</v>
      </c>
      <c r="K14678">
        <f>AVERAGE(D14678:D14682)</f>
        <v>5</v>
      </c>
      <c r="L14678">
        <f>AVERAGE(D14678:D14697)</f>
        <v>5</v>
      </c>
      <c r="M14678">
        <f>K14678-L14678</f>
        <v>0</v>
      </c>
      <c r="N14678" t="str">
        <f>IF(K14678&gt;L14678,"HIGH ZONE BIAS",IF(K14678&lt;L14678,"LOW ZONE BIAS","EQUILIBRIUM"))</f>
        <v>EQUILIBRIUM</v>
      </c>
    </row>
    <row r="14679">
      <c r="A14679">
        <v>12884</v>
      </c>
      <c r="B14679" t="str">
        <v>2014-04-07</v>
      </c>
      <c r="C14679" t="str">
        <v>Morning</v>
      </c>
      <c r="D14679">
        <v>26</v>
      </c>
      <c r="E14679" t="str">
        <f>IF(MOD(D14679,2)=0,"EVEN","ODD")</f>
        <v>EVEN</v>
      </c>
      <c r="F14679" t="str">
        <f>IF(D14679&lt;=18,"LOW (1-18)","HIGH (19-36)")</f>
        <v>HIGH (19-36)</v>
      </c>
      <c r="G14679">
        <f>INT((D14679-1)/6)+1</f>
        <v>5</v>
      </c>
      <c r="H14679">
        <f>MOD(D14679-1,6)+1</f>
        <v>2</v>
      </c>
      <c r="I14679">
        <f>37-D14679</f>
        <v>11</v>
      </c>
      <c r="J14679">
        <f>ABS(D14679-D14680)</f>
        <v>9</v>
      </c>
      <c r="K14679">
        <f>AVERAGE(D14679:D14683)</f>
        <v>26</v>
      </c>
      <c r="L14679">
        <f>AVERAGE(D14679:D14698)</f>
        <v>26</v>
      </c>
      <c r="M14679">
        <f>K14679-L14679</f>
        <v>0</v>
      </c>
      <c r="N14679" t="str">
        <f>IF(K14679&gt;L14679,"HIGH ZONE BIAS",IF(K14679&lt;L14679,"LOW ZONE BIAS","EQUILIBRIUM"))</f>
        <v>EQUILIBRIUM</v>
      </c>
    </row>
    <row r="14680">
      <c r="A14680">
        <v>12883</v>
      </c>
      <c r="B14680" t="str">
        <v>2014-04-05</v>
      </c>
      <c r="C14680" t="str">
        <v>Evening</v>
      </c>
      <c r="D14680">
        <v>17</v>
      </c>
      <c r="E14680" t="str">
        <f>IF(MOD(D14680,2)=0,"EVEN","ODD")</f>
        <v>ODD</v>
      </c>
      <c r="F14680" t="str">
        <f>IF(D14680&lt;=18,"LOW (1-18)","HIGH (19-36)")</f>
        <v>LOW (1-18)</v>
      </c>
      <c r="G14680">
        <f>INT((D14680-1)/6)+1</f>
        <v>3</v>
      </c>
      <c r="H14680">
        <f>MOD(D14680-1,6)+1</f>
        <v>5</v>
      </c>
      <c r="I14680">
        <f>37-D14680</f>
        <v>20</v>
      </c>
      <c r="J14680">
        <f>ABS(D14680-D14681)</f>
        <v>14</v>
      </c>
      <c r="K14680">
        <f>AVERAGE(D14680:D14684)</f>
        <v>17</v>
      </c>
      <c r="L14680">
        <f>AVERAGE(D14680:D14699)</f>
        <v>17</v>
      </c>
      <c r="M14680">
        <f>K14680-L14680</f>
        <v>0</v>
      </c>
      <c r="N14680" t="str">
        <f>IF(K14680&gt;L14680,"HIGH ZONE BIAS",IF(K14680&lt;L14680,"LOW ZONE BIAS","EQUILIBRIUM"))</f>
        <v>EQUILIBRIUM</v>
      </c>
    </row>
    <row r="14681">
      <c r="A14681">
        <v>12882</v>
      </c>
      <c r="B14681" t="str">
        <v>2014-04-05</v>
      </c>
      <c r="C14681" t="str">
        <v>Midday</v>
      </c>
      <c r="D14681">
        <v>31</v>
      </c>
      <c r="E14681" t="str">
        <f>IF(MOD(D14681,2)=0,"EVEN","ODD")</f>
        <v>ODD</v>
      </c>
      <c r="F14681" t="str">
        <f>IF(D14681&lt;=18,"LOW (1-18)","HIGH (19-36)")</f>
        <v>HIGH (19-36)</v>
      </c>
      <c r="G14681">
        <f>INT((D14681-1)/6)+1</f>
        <v>6</v>
      </c>
      <c r="H14681">
        <f>MOD(D14681-1,6)+1</f>
        <v>1</v>
      </c>
      <c r="I14681">
        <f>37-D14681</f>
        <v>6</v>
      </c>
      <c r="J14681">
        <f>ABS(D14681-D14682)</f>
        <v>14</v>
      </c>
      <c r="K14681">
        <f>AVERAGE(D14681:D14685)</f>
        <v>31</v>
      </c>
      <c r="L14681">
        <f>AVERAGE(D14681:D14700)</f>
        <v>31</v>
      </c>
      <c r="M14681">
        <f>K14681-L14681</f>
        <v>0</v>
      </c>
      <c r="N14681" t="str">
        <f>IF(K14681&gt;L14681,"HIGH ZONE BIAS",IF(K14681&lt;L14681,"LOW ZONE BIAS","EQUILIBRIUM"))</f>
        <v>EQUILIBRIUM</v>
      </c>
    </row>
    <row r="14682">
      <c r="A14682">
        <v>12881</v>
      </c>
      <c r="B14682" t="str">
        <v>2014-04-05</v>
      </c>
      <c r="C14682" t="str">
        <v>Morning</v>
      </c>
      <c r="D14682">
        <v>17</v>
      </c>
      <c r="E14682" t="str">
        <f>IF(MOD(D14682,2)=0,"EVEN","ODD")</f>
        <v>ODD</v>
      </c>
      <c r="F14682" t="str">
        <f>IF(D14682&lt;=18,"LOW (1-18)","HIGH (19-36)")</f>
        <v>LOW (1-18)</v>
      </c>
      <c r="G14682">
        <f>INT((D14682-1)/6)+1</f>
        <v>3</v>
      </c>
      <c r="H14682">
        <f>MOD(D14682-1,6)+1</f>
        <v>5</v>
      </c>
      <c r="I14682">
        <f>37-D14682</f>
        <v>20</v>
      </c>
      <c r="J14682">
        <f>ABS(D14682-D14683)</f>
        <v>5</v>
      </c>
      <c r="K14682">
        <f>AVERAGE(D14682:D14686)</f>
        <v>17</v>
      </c>
      <c r="L14682">
        <f>AVERAGE(D14682:D14701)</f>
        <v>17</v>
      </c>
      <c r="M14682">
        <f>K14682-L14682</f>
        <v>0</v>
      </c>
      <c r="N14682" t="str">
        <f>IF(K14682&gt;L14682,"HIGH ZONE BIAS",IF(K14682&lt;L14682,"LOW ZONE BIAS","EQUILIBRIUM"))</f>
        <v>EQUILIBRIUM</v>
      </c>
    </row>
    <row r="14683">
      <c r="A14683">
        <v>12880</v>
      </c>
      <c r="B14683" t="str">
        <v>2014-04-04</v>
      </c>
      <c r="C14683" t="str">
        <v>Evening</v>
      </c>
      <c r="D14683">
        <v>12</v>
      </c>
      <c r="E14683" t="str">
        <f>IF(MOD(D14683,2)=0,"EVEN","ODD")</f>
        <v>EVEN</v>
      </c>
      <c r="F14683" t="str">
        <f>IF(D14683&lt;=18,"LOW (1-18)","HIGH (19-36)")</f>
        <v>LOW (1-18)</v>
      </c>
      <c r="G14683">
        <f>INT((D14683-1)/6)+1</f>
        <v>2</v>
      </c>
      <c r="H14683">
        <f>MOD(D14683-1,6)+1</f>
        <v>6</v>
      </c>
      <c r="I14683">
        <f>37-D14683</f>
        <v>25</v>
      </c>
      <c r="J14683">
        <f>ABS(D14683-D14684)</f>
        <v>17</v>
      </c>
      <c r="K14683">
        <f>AVERAGE(D14683:D14687)</f>
        <v>12</v>
      </c>
      <c r="L14683">
        <f>AVERAGE(D14683:D14702)</f>
        <v>12</v>
      </c>
      <c r="M14683">
        <f>K14683-L14683</f>
        <v>0</v>
      </c>
      <c r="N14683" t="str">
        <f>IF(K14683&gt;L14683,"HIGH ZONE BIAS",IF(K14683&lt;L14683,"LOW ZONE BIAS","EQUILIBRIUM"))</f>
        <v>EQUILIBRIUM</v>
      </c>
    </row>
    <row r="14684">
      <c r="A14684">
        <v>12879</v>
      </c>
      <c r="B14684" t="str">
        <v>2014-04-04</v>
      </c>
      <c r="C14684" t="str">
        <v>Midday</v>
      </c>
      <c r="D14684">
        <v>29</v>
      </c>
      <c r="E14684" t="str">
        <f>IF(MOD(D14684,2)=0,"EVEN","ODD")</f>
        <v>ODD</v>
      </c>
      <c r="F14684" t="str">
        <f>IF(D14684&lt;=18,"LOW (1-18)","HIGH (19-36)")</f>
        <v>HIGH (19-36)</v>
      </c>
      <c r="G14684">
        <f>INT((D14684-1)/6)+1</f>
        <v>5</v>
      </c>
      <c r="H14684">
        <f>MOD(D14684-1,6)+1</f>
        <v>5</v>
      </c>
      <c r="I14684">
        <f>37-D14684</f>
        <v>8</v>
      </c>
      <c r="J14684">
        <f>ABS(D14684-D14685)</f>
        <v>5</v>
      </c>
      <c r="K14684">
        <f>AVERAGE(D14684:D14688)</f>
        <v>29</v>
      </c>
      <c r="L14684">
        <f>AVERAGE(D14684:D14703)</f>
        <v>29</v>
      </c>
      <c r="M14684">
        <f>K14684-L14684</f>
        <v>0</v>
      </c>
      <c r="N14684" t="str">
        <f>IF(K14684&gt;L14684,"HIGH ZONE BIAS",IF(K14684&lt;L14684,"LOW ZONE BIAS","EQUILIBRIUM"))</f>
        <v>EQUILIBRIUM</v>
      </c>
    </row>
    <row r="14685">
      <c r="A14685">
        <v>12878</v>
      </c>
      <c r="B14685" t="str">
        <v>2014-04-04</v>
      </c>
      <c r="C14685" t="str">
        <v>Morning</v>
      </c>
      <c r="D14685">
        <v>24</v>
      </c>
      <c r="E14685" t="str">
        <f>IF(MOD(D14685,2)=0,"EVEN","ODD")</f>
        <v>EVEN</v>
      </c>
      <c r="F14685" t="str">
        <f>IF(D14685&lt;=18,"LOW (1-18)","HIGH (19-36)")</f>
        <v>HIGH (19-36)</v>
      </c>
      <c r="G14685">
        <f>INT((D14685-1)/6)+1</f>
        <v>4</v>
      </c>
      <c r="H14685">
        <f>MOD(D14685-1,6)+1</f>
        <v>6</v>
      </c>
      <c r="I14685">
        <f>37-D14685</f>
        <v>13</v>
      </c>
      <c r="J14685">
        <f>ABS(D14685-D14686)</f>
        <v>16</v>
      </c>
      <c r="K14685">
        <f>AVERAGE(D14685:D14689)</f>
        <v>24</v>
      </c>
      <c r="L14685">
        <f>AVERAGE(D14685:D14704)</f>
        <v>24</v>
      </c>
      <c r="M14685">
        <f>K14685-L14685</f>
        <v>0</v>
      </c>
      <c r="N14685" t="str">
        <f>IF(K14685&gt;L14685,"HIGH ZONE BIAS",IF(K14685&lt;L14685,"LOW ZONE BIAS","EQUILIBRIUM"))</f>
        <v>EQUILIBRIUM</v>
      </c>
    </row>
    <row r="14686">
      <c r="A14686">
        <v>12877</v>
      </c>
      <c r="B14686" t="str">
        <v>2014-04-03</v>
      </c>
      <c r="C14686" t="str">
        <v>Evening</v>
      </c>
      <c r="D14686">
        <v>8</v>
      </c>
      <c r="E14686" t="str">
        <f>IF(MOD(D14686,2)=0,"EVEN","ODD")</f>
        <v>EVEN</v>
      </c>
      <c r="F14686" t="str">
        <f>IF(D14686&lt;=18,"LOW (1-18)","HIGH (19-36)")</f>
        <v>LOW (1-18)</v>
      </c>
      <c r="G14686">
        <f>INT((D14686-1)/6)+1</f>
        <v>2</v>
      </c>
      <c r="H14686">
        <f>MOD(D14686-1,6)+1</f>
        <v>2</v>
      </c>
      <c r="I14686">
        <f>37-D14686</f>
        <v>29</v>
      </c>
      <c r="J14686">
        <f>ABS(D14686-D14687)</f>
        <v>2</v>
      </c>
      <c r="K14686">
        <f>AVERAGE(D14686:D14690)</f>
        <v>8</v>
      </c>
      <c r="L14686">
        <f>AVERAGE(D14686:D14705)</f>
        <v>8</v>
      </c>
      <c r="M14686">
        <f>K14686-L14686</f>
        <v>0</v>
      </c>
      <c r="N14686" t="str">
        <f>IF(K14686&gt;L14686,"HIGH ZONE BIAS",IF(K14686&lt;L14686,"LOW ZONE BIAS","EQUILIBRIUM"))</f>
        <v>EQUILIBRIUM</v>
      </c>
    </row>
    <row r="14687">
      <c r="A14687">
        <v>12876</v>
      </c>
      <c r="B14687" t="str">
        <v>2014-04-03</v>
      </c>
      <c r="C14687" t="str">
        <v>Midday</v>
      </c>
      <c r="D14687">
        <v>6</v>
      </c>
      <c r="E14687" t="str">
        <f>IF(MOD(D14687,2)=0,"EVEN","ODD")</f>
        <v>EVEN</v>
      </c>
      <c r="F14687" t="str">
        <f>IF(D14687&lt;=18,"LOW (1-18)","HIGH (19-36)")</f>
        <v>LOW (1-18)</v>
      </c>
      <c r="G14687">
        <f>INT((D14687-1)/6)+1</f>
        <v>1</v>
      </c>
      <c r="H14687">
        <f>MOD(D14687-1,6)+1</f>
        <v>6</v>
      </c>
      <c r="I14687">
        <f>37-D14687</f>
        <v>31</v>
      </c>
      <c r="J14687">
        <f>ABS(D14687-D14688)</f>
        <v>2</v>
      </c>
      <c r="K14687">
        <f>AVERAGE(D14687:D14691)</f>
        <v>6</v>
      </c>
      <c r="L14687">
        <f>AVERAGE(D14687:D14706)</f>
        <v>6</v>
      </c>
      <c r="M14687">
        <f>K14687-L14687</f>
        <v>0</v>
      </c>
      <c r="N14687" t="str">
        <f>IF(K14687&gt;L14687,"HIGH ZONE BIAS",IF(K14687&lt;L14687,"LOW ZONE BIAS","EQUILIBRIUM"))</f>
        <v>EQUILIBRIUM</v>
      </c>
    </row>
    <row r="14688">
      <c r="A14688">
        <v>12875</v>
      </c>
      <c r="B14688" t="str">
        <v>2014-04-03</v>
      </c>
      <c r="C14688" t="str">
        <v>Morning</v>
      </c>
      <c r="D14688">
        <v>4</v>
      </c>
      <c r="E14688" t="str">
        <f>IF(MOD(D14688,2)=0,"EVEN","ODD")</f>
        <v>EVEN</v>
      </c>
      <c r="F14688" t="str">
        <f>IF(D14688&lt;=18,"LOW (1-18)","HIGH (19-36)")</f>
        <v>LOW (1-18)</v>
      </c>
      <c r="G14688">
        <f>INT((D14688-1)/6)+1</f>
        <v>1</v>
      </c>
      <c r="H14688">
        <f>MOD(D14688-1,6)+1</f>
        <v>4</v>
      </c>
      <c r="I14688">
        <f>37-D14688</f>
        <v>33</v>
      </c>
      <c r="J14688">
        <f>ABS(D14688-D14689)</f>
        <v>20</v>
      </c>
      <c r="K14688">
        <f>AVERAGE(D14688:D14692)</f>
        <v>4</v>
      </c>
      <c r="L14688">
        <f>AVERAGE(D14688:D14707)</f>
        <v>4</v>
      </c>
      <c r="M14688">
        <f>K14688-L14688</f>
        <v>0</v>
      </c>
      <c r="N14688" t="str">
        <f>IF(K14688&gt;L14688,"HIGH ZONE BIAS",IF(K14688&lt;L14688,"LOW ZONE BIAS","EQUILIBRIUM"))</f>
        <v>EQUILIBRIUM</v>
      </c>
    </row>
    <row r="14689">
      <c r="A14689">
        <v>12874</v>
      </c>
      <c r="B14689" t="str">
        <v>2014-04-02</v>
      </c>
      <c r="C14689" t="str">
        <v>Evening</v>
      </c>
      <c r="D14689">
        <v>24</v>
      </c>
      <c r="E14689" t="str">
        <f>IF(MOD(D14689,2)=0,"EVEN","ODD")</f>
        <v>EVEN</v>
      </c>
      <c r="F14689" t="str">
        <f>IF(D14689&lt;=18,"LOW (1-18)","HIGH (19-36)")</f>
        <v>HIGH (19-36)</v>
      </c>
      <c r="G14689">
        <f>INT((D14689-1)/6)+1</f>
        <v>4</v>
      </c>
      <c r="H14689">
        <f>MOD(D14689-1,6)+1</f>
        <v>6</v>
      </c>
      <c r="I14689">
        <f>37-D14689</f>
        <v>13</v>
      </c>
      <c r="J14689">
        <f>ABS(D14689-D14690)</f>
        <v>11</v>
      </c>
      <c r="K14689">
        <f>AVERAGE(D14689:D14693)</f>
        <v>24</v>
      </c>
      <c r="L14689">
        <f>AVERAGE(D14689:D14708)</f>
        <v>24</v>
      </c>
      <c r="M14689">
        <f>K14689-L14689</f>
        <v>0</v>
      </c>
      <c r="N14689" t="str">
        <f>IF(K14689&gt;L14689,"HIGH ZONE BIAS",IF(K14689&lt;L14689,"LOW ZONE BIAS","EQUILIBRIUM"))</f>
        <v>EQUILIBRIUM</v>
      </c>
    </row>
    <row r="14690">
      <c r="A14690">
        <v>12873</v>
      </c>
      <c r="B14690" t="str">
        <v>2014-04-02</v>
      </c>
      <c r="C14690" t="str">
        <v>Midday</v>
      </c>
      <c r="D14690">
        <v>13</v>
      </c>
      <c r="E14690" t="str">
        <f>IF(MOD(D14690,2)=0,"EVEN","ODD")</f>
        <v>ODD</v>
      </c>
      <c r="F14690" t="str">
        <f>IF(D14690&lt;=18,"LOW (1-18)","HIGH (19-36)")</f>
        <v>LOW (1-18)</v>
      </c>
      <c r="G14690">
        <f>INT((D14690-1)/6)+1</f>
        <v>3</v>
      </c>
      <c r="H14690">
        <f>MOD(D14690-1,6)+1</f>
        <v>1</v>
      </c>
      <c r="I14690">
        <f>37-D14690</f>
        <v>24</v>
      </c>
      <c r="J14690">
        <f>ABS(D14690-D14691)</f>
        <v>15</v>
      </c>
      <c r="K14690">
        <f>AVERAGE(D14690:D14694)</f>
        <v>13</v>
      </c>
      <c r="L14690">
        <f>AVERAGE(D14690:D14709)</f>
        <v>13</v>
      </c>
      <c r="M14690">
        <f>K14690-L14690</f>
        <v>0</v>
      </c>
      <c r="N14690" t="str">
        <f>IF(K14690&gt;L14690,"HIGH ZONE BIAS",IF(K14690&lt;L14690,"LOW ZONE BIAS","EQUILIBRIUM"))</f>
        <v>EQUILIBRIUM</v>
      </c>
    </row>
    <row r="14691">
      <c r="A14691">
        <v>12872</v>
      </c>
      <c r="B14691" t="str">
        <v>2014-04-02</v>
      </c>
      <c r="C14691" t="str">
        <v>Morning</v>
      </c>
      <c r="D14691">
        <v>28</v>
      </c>
      <c r="E14691" t="str">
        <f>IF(MOD(D14691,2)=0,"EVEN","ODD")</f>
        <v>EVEN</v>
      </c>
      <c r="F14691" t="str">
        <f>IF(D14691&lt;=18,"LOW (1-18)","HIGH (19-36)")</f>
        <v>HIGH (19-36)</v>
      </c>
      <c r="G14691">
        <f>INT((D14691-1)/6)+1</f>
        <v>5</v>
      </c>
      <c r="H14691">
        <f>MOD(D14691-1,6)+1</f>
        <v>4</v>
      </c>
      <c r="I14691">
        <f>37-D14691</f>
        <v>9</v>
      </c>
      <c r="J14691">
        <f>ABS(D14691-D14692)</f>
        <v>4</v>
      </c>
      <c r="K14691">
        <f>AVERAGE(D14691:D14695)</f>
        <v>28</v>
      </c>
      <c r="L14691">
        <f>AVERAGE(D14691:D14710)</f>
        <v>28</v>
      </c>
      <c r="M14691">
        <f>K14691-L14691</f>
        <v>0</v>
      </c>
      <c r="N14691" t="str">
        <f>IF(K14691&gt;L14691,"HIGH ZONE BIAS",IF(K14691&lt;L14691,"LOW ZONE BIAS","EQUILIBRIUM"))</f>
        <v>EQUILIBRIUM</v>
      </c>
    </row>
    <row r="14692">
      <c r="A14692">
        <v>12871</v>
      </c>
      <c r="B14692" t="str">
        <v>2014-04-01</v>
      </c>
      <c r="C14692" t="str">
        <v>Evening</v>
      </c>
      <c r="D14692">
        <v>24</v>
      </c>
      <c r="E14692" t="str">
        <f>IF(MOD(D14692,2)=0,"EVEN","ODD")</f>
        <v>EVEN</v>
      </c>
      <c r="F14692" t="str">
        <f>IF(D14692&lt;=18,"LOW (1-18)","HIGH (19-36)")</f>
        <v>HIGH (19-36)</v>
      </c>
      <c r="G14692">
        <f>INT((D14692-1)/6)+1</f>
        <v>4</v>
      </c>
      <c r="H14692">
        <f>MOD(D14692-1,6)+1</f>
        <v>6</v>
      </c>
      <c r="I14692">
        <f>37-D14692</f>
        <v>13</v>
      </c>
      <c r="J14692">
        <f>ABS(D14692-D14693)</f>
        <v>7</v>
      </c>
      <c r="K14692">
        <f>AVERAGE(D14692:D14696)</f>
        <v>24</v>
      </c>
      <c r="L14692">
        <f>AVERAGE(D14692:D14711)</f>
        <v>24</v>
      </c>
      <c r="M14692">
        <f>K14692-L14692</f>
        <v>0</v>
      </c>
      <c r="N14692" t="str">
        <f>IF(K14692&gt;L14692,"HIGH ZONE BIAS",IF(K14692&lt;L14692,"LOW ZONE BIAS","EQUILIBRIUM"))</f>
        <v>EQUILIBRIUM</v>
      </c>
    </row>
    <row r="14693">
      <c r="A14693">
        <v>12870</v>
      </c>
      <c r="B14693" t="str">
        <v>2014-04-01</v>
      </c>
      <c r="C14693" t="str">
        <v>Midday</v>
      </c>
      <c r="D14693">
        <v>31</v>
      </c>
      <c r="E14693" t="str">
        <f>IF(MOD(D14693,2)=0,"EVEN","ODD")</f>
        <v>ODD</v>
      </c>
      <c r="F14693" t="str">
        <f>IF(D14693&lt;=18,"LOW (1-18)","HIGH (19-36)")</f>
        <v>HIGH (19-36)</v>
      </c>
      <c r="G14693">
        <f>INT((D14693-1)/6)+1</f>
        <v>6</v>
      </c>
      <c r="H14693">
        <f>MOD(D14693-1,6)+1</f>
        <v>1</v>
      </c>
      <c r="I14693">
        <f>37-D14693</f>
        <v>6</v>
      </c>
      <c r="J14693">
        <f>ABS(D14693-D14694)</f>
        <v>5</v>
      </c>
      <c r="K14693">
        <f>AVERAGE(D14693:D14697)</f>
        <v>31</v>
      </c>
      <c r="L14693">
        <f>AVERAGE(D14693:D14712)</f>
        <v>31</v>
      </c>
      <c r="M14693">
        <f>K14693-L14693</f>
        <v>0</v>
      </c>
      <c r="N14693" t="str">
        <f>IF(K14693&gt;L14693,"HIGH ZONE BIAS",IF(K14693&lt;L14693,"LOW ZONE BIAS","EQUILIBRIUM"))</f>
        <v>EQUILIBRIUM</v>
      </c>
    </row>
    <row r="14694">
      <c r="A14694">
        <v>12869</v>
      </c>
      <c r="B14694" t="str">
        <v>2014-04-01</v>
      </c>
      <c r="C14694" t="str">
        <v>Morning</v>
      </c>
      <c r="D14694">
        <v>26</v>
      </c>
      <c r="E14694" t="str">
        <f>IF(MOD(D14694,2)=0,"EVEN","ODD")</f>
        <v>EVEN</v>
      </c>
      <c r="F14694" t="str">
        <f>IF(D14694&lt;=18,"LOW (1-18)","HIGH (19-36)")</f>
        <v>HIGH (19-36)</v>
      </c>
      <c r="G14694">
        <f>INT((D14694-1)/6)+1</f>
        <v>5</v>
      </c>
      <c r="H14694">
        <f>MOD(D14694-1,6)+1</f>
        <v>2</v>
      </c>
      <c r="I14694">
        <f>37-D14694</f>
        <v>11</v>
      </c>
      <c r="J14694">
        <f>ABS(D14694-D14695)</f>
        <v>16</v>
      </c>
      <c r="K14694">
        <f>AVERAGE(D14694:D14698)</f>
        <v>26</v>
      </c>
      <c r="L14694">
        <f>AVERAGE(D14694:D14713)</f>
        <v>26</v>
      </c>
      <c r="M14694">
        <f>K14694-L14694</f>
        <v>0</v>
      </c>
      <c r="N14694" t="str">
        <f>IF(K14694&gt;L14694,"HIGH ZONE BIAS",IF(K14694&lt;L14694,"LOW ZONE BIAS","EQUILIBRIUM"))</f>
        <v>EQUILIBRIUM</v>
      </c>
    </row>
    <row r="14695">
      <c r="A14695">
        <v>12868</v>
      </c>
      <c r="B14695" t="str">
        <v>2014-03-31</v>
      </c>
      <c r="C14695" t="str">
        <v>Evening</v>
      </c>
      <c r="D14695">
        <v>10</v>
      </c>
      <c r="E14695" t="str">
        <f>IF(MOD(D14695,2)=0,"EVEN","ODD")</f>
        <v>EVEN</v>
      </c>
      <c r="F14695" t="str">
        <f>IF(D14695&lt;=18,"LOW (1-18)","HIGH (19-36)")</f>
        <v>LOW (1-18)</v>
      </c>
      <c r="G14695">
        <f>INT((D14695-1)/6)+1</f>
        <v>2</v>
      </c>
      <c r="H14695">
        <f>MOD(D14695-1,6)+1</f>
        <v>4</v>
      </c>
      <c r="I14695">
        <f>37-D14695</f>
        <v>27</v>
      </c>
      <c r="J14695">
        <f>ABS(D14695-D14696)</f>
        <v>13</v>
      </c>
      <c r="K14695">
        <f>AVERAGE(D14695:D14699)</f>
        <v>10</v>
      </c>
      <c r="L14695">
        <f>AVERAGE(D14695:D14714)</f>
        <v>10</v>
      </c>
      <c r="M14695">
        <f>K14695-L14695</f>
        <v>0</v>
      </c>
      <c r="N14695" t="str">
        <f>IF(K14695&gt;L14695,"HIGH ZONE BIAS",IF(K14695&lt;L14695,"LOW ZONE BIAS","EQUILIBRIUM"))</f>
        <v>EQUILIBRIUM</v>
      </c>
    </row>
    <row r="14696">
      <c r="A14696">
        <v>12867</v>
      </c>
      <c r="B14696" t="str">
        <v>2014-03-31</v>
      </c>
      <c r="C14696" t="str">
        <v>Midday</v>
      </c>
      <c r="D14696">
        <v>23</v>
      </c>
      <c r="E14696" t="str">
        <f>IF(MOD(D14696,2)=0,"EVEN","ODD")</f>
        <v>ODD</v>
      </c>
      <c r="F14696" t="str">
        <f>IF(D14696&lt;=18,"LOW (1-18)","HIGH (19-36)")</f>
        <v>HIGH (19-36)</v>
      </c>
      <c r="G14696">
        <f>INT((D14696-1)/6)+1</f>
        <v>4</v>
      </c>
      <c r="H14696">
        <f>MOD(D14696-1,6)+1</f>
        <v>5</v>
      </c>
      <c r="I14696">
        <f>37-D14696</f>
        <v>14</v>
      </c>
      <c r="J14696">
        <f>ABS(D14696-D14697)</f>
        <v>4</v>
      </c>
      <c r="K14696">
        <f>AVERAGE(D14696:D14700)</f>
        <v>23</v>
      </c>
      <c r="L14696">
        <f>AVERAGE(D14696:D14715)</f>
        <v>23</v>
      </c>
      <c r="M14696">
        <f>K14696-L14696</f>
        <v>0</v>
      </c>
      <c r="N14696" t="str">
        <f>IF(K14696&gt;L14696,"HIGH ZONE BIAS",IF(K14696&lt;L14696,"LOW ZONE BIAS","EQUILIBRIUM"))</f>
        <v>EQUILIBRIUM</v>
      </c>
    </row>
    <row r="14697">
      <c r="A14697">
        <v>12866</v>
      </c>
      <c r="B14697" t="str">
        <v>2014-03-31</v>
      </c>
      <c r="C14697" t="str">
        <v>Morning</v>
      </c>
      <c r="D14697">
        <v>19</v>
      </c>
      <c r="E14697" t="str">
        <f>IF(MOD(D14697,2)=0,"EVEN","ODD")</f>
        <v>ODD</v>
      </c>
      <c r="F14697" t="str">
        <f>IF(D14697&lt;=18,"LOW (1-18)","HIGH (19-36)")</f>
        <v>HIGH (19-36)</v>
      </c>
      <c r="G14697">
        <f>INT((D14697-1)/6)+1</f>
        <v>4</v>
      </c>
      <c r="H14697">
        <f>MOD(D14697-1,6)+1</f>
        <v>1</v>
      </c>
      <c r="I14697">
        <f>37-D14697</f>
        <v>18</v>
      </c>
      <c r="J14697">
        <f>ABS(D14697-D14698)</f>
        <v>9</v>
      </c>
      <c r="K14697">
        <f>AVERAGE(D14697:D14701)</f>
        <v>19</v>
      </c>
      <c r="L14697">
        <f>AVERAGE(D14697:D14716)</f>
        <v>19</v>
      </c>
      <c r="M14697">
        <f>K14697-L14697</f>
        <v>0</v>
      </c>
      <c r="N14697" t="str">
        <f>IF(K14697&gt;L14697,"HIGH ZONE BIAS",IF(K14697&lt;L14697,"LOW ZONE BIAS","EQUILIBRIUM"))</f>
        <v>EQUILIBRIUM</v>
      </c>
    </row>
    <row r="14698">
      <c r="A14698">
        <v>12865</v>
      </c>
      <c r="B14698" t="str">
        <v>2014-03-29</v>
      </c>
      <c r="C14698" t="str">
        <v>Evening</v>
      </c>
      <c r="D14698">
        <v>28</v>
      </c>
      <c r="E14698" t="str">
        <f>IF(MOD(D14698,2)=0,"EVEN","ODD")</f>
        <v>EVEN</v>
      </c>
      <c r="F14698" t="str">
        <f>IF(D14698&lt;=18,"LOW (1-18)","HIGH (19-36)")</f>
        <v>HIGH (19-36)</v>
      </c>
      <c r="G14698">
        <f>INT((D14698-1)/6)+1</f>
        <v>5</v>
      </c>
      <c r="H14698">
        <f>MOD(D14698-1,6)+1</f>
        <v>4</v>
      </c>
      <c r="I14698">
        <f>37-D14698</f>
        <v>9</v>
      </c>
      <c r="J14698">
        <f>ABS(D14698-D14699)</f>
        <v>1</v>
      </c>
      <c r="K14698">
        <f>AVERAGE(D14698:D14702)</f>
        <v>28</v>
      </c>
      <c r="L14698">
        <f>AVERAGE(D14698:D14717)</f>
        <v>28</v>
      </c>
      <c r="M14698">
        <f>K14698-L14698</f>
        <v>0</v>
      </c>
      <c r="N14698" t="str">
        <f>IF(K14698&gt;L14698,"HIGH ZONE BIAS",IF(K14698&lt;L14698,"LOW ZONE BIAS","EQUILIBRIUM"))</f>
        <v>EQUILIBRIUM</v>
      </c>
    </row>
    <row r="14699">
      <c r="A14699">
        <v>12864</v>
      </c>
      <c r="B14699" t="str">
        <v>2014-03-29</v>
      </c>
      <c r="C14699" t="str">
        <v>Midday</v>
      </c>
      <c r="D14699">
        <v>29</v>
      </c>
      <c r="E14699" t="str">
        <f>IF(MOD(D14699,2)=0,"EVEN","ODD")</f>
        <v>ODD</v>
      </c>
      <c r="F14699" t="str">
        <f>IF(D14699&lt;=18,"LOW (1-18)","HIGH (19-36)")</f>
        <v>HIGH (19-36)</v>
      </c>
      <c r="G14699">
        <f>INT((D14699-1)/6)+1</f>
        <v>5</v>
      </c>
      <c r="H14699">
        <f>MOD(D14699-1,6)+1</f>
        <v>5</v>
      </c>
      <c r="I14699">
        <f>37-D14699</f>
        <v>8</v>
      </c>
      <c r="J14699">
        <f>ABS(D14699-D14700)</f>
        <v>1</v>
      </c>
      <c r="K14699">
        <f>AVERAGE(D14699:D14703)</f>
        <v>29</v>
      </c>
      <c r="L14699">
        <f>AVERAGE(D14699:D14718)</f>
        <v>29</v>
      </c>
      <c r="M14699">
        <f>K14699-L14699</f>
        <v>0</v>
      </c>
      <c r="N14699" t="str">
        <f>IF(K14699&gt;L14699,"HIGH ZONE BIAS",IF(K14699&lt;L14699,"LOW ZONE BIAS","EQUILIBRIUM"))</f>
        <v>EQUILIBRIUM</v>
      </c>
    </row>
    <row r="14700">
      <c r="A14700">
        <v>12863</v>
      </c>
      <c r="B14700" t="str">
        <v>2014-03-29</v>
      </c>
      <c r="C14700" t="str">
        <v>Morning</v>
      </c>
      <c r="D14700">
        <v>28</v>
      </c>
      <c r="E14700" t="str">
        <f>IF(MOD(D14700,2)=0,"EVEN","ODD")</f>
        <v>EVEN</v>
      </c>
      <c r="F14700" t="str">
        <f>IF(D14700&lt;=18,"LOW (1-18)","HIGH (19-36)")</f>
        <v>HIGH (19-36)</v>
      </c>
      <c r="G14700">
        <f>INT((D14700-1)/6)+1</f>
        <v>5</v>
      </c>
      <c r="H14700">
        <f>MOD(D14700-1,6)+1</f>
        <v>4</v>
      </c>
      <c r="I14700">
        <f>37-D14700</f>
        <v>9</v>
      </c>
      <c r="J14700">
        <f>ABS(D14700-D14701)</f>
        <v>23</v>
      </c>
      <c r="K14700">
        <f>AVERAGE(D14700:D14704)</f>
        <v>28</v>
      </c>
      <c r="L14700">
        <f>AVERAGE(D14700:D14719)</f>
        <v>28</v>
      </c>
      <c r="M14700">
        <f>K14700-L14700</f>
        <v>0</v>
      </c>
      <c r="N14700" t="str">
        <f>IF(K14700&gt;L14700,"HIGH ZONE BIAS",IF(K14700&lt;L14700,"LOW ZONE BIAS","EQUILIBRIUM"))</f>
        <v>EQUILIBRIUM</v>
      </c>
    </row>
    <row r="14701">
      <c r="A14701">
        <v>12862</v>
      </c>
      <c r="B14701" t="str">
        <v>2014-03-28</v>
      </c>
      <c r="C14701" t="str">
        <v>Evening</v>
      </c>
      <c r="D14701">
        <v>5</v>
      </c>
      <c r="E14701" t="str">
        <f>IF(MOD(D14701,2)=0,"EVEN","ODD")</f>
        <v>ODD</v>
      </c>
      <c r="F14701" t="str">
        <f>IF(D14701&lt;=18,"LOW (1-18)","HIGH (19-36)")</f>
        <v>LOW (1-18)</v>
      </c>
      <c r="G14701">
        <f>INT((D14701-1)/6)+1</f>
        <v>1</v>
      </c>
      <c r="H14701">
        <f>MOD(D14701-1,6)+1</f>
        <v>5</v>
      </c>
      <c r="I14701">
        <f>37-D14701</f>
        <v>32</v>
      </c>
      <c r="J14701">
        <f>ABS(D14701-D14702)</f>
        <v>29</v>
      </c>
      <c r="K14701">
        <f>AVERAGE(D14701:D14705)</f>
        <v>5</v>
      </c>
      <c r="L14701">
        <f>AVERAGE(D14701:D14720)</f>
        <v>5</v>
      </c>
      <c r="M14701">
        <f>K14701-L14701</f>
        <v>0</v>
      </c>
      <c r="N14701" t="str">
        <f>IF(K14701&gt;L14701,"HIGH ZONE BIAS",IF(K14701&lt;L14701,"LOW ZONE BIAS","EQUILIBRIUM"))</f>
        <v>EQUILIBRIUM</v>
      </c>
    </row>
    <row r="14702">
      <c r="A14702">
        <v>12861</v>
      </c>
      <c r="B14702" t="str">
        <v>2014-03-28</v>
      </c>
      <c r="C14702" t="str">
        <v>Midday</v>
      </c>
      <c r="D14702">
        <v>34</v>
      </c>
      <c r="E14702" t="str">
        <f>IF(MOD(D14702,2)=0,"EVEN","ODD")</f>
        <v>EVEN</v>
      </c>
      <c r="F14702" t="str">
        <f>IF(D14702&lt;=18,"LOW (1-18)","HIGH (19-36)")</f>
        <v>HIGH (19-36)</v>
      </c>
      <c r="G14702">
        <f>INT((D14702-1)/6)+1</f>
        <v>6</v>
      </c>
      <c r="H14702">
        <f>MOD(D14702-1,6)+1</f>
        <v>4</v>
      </c>
      <c r="I14702">
        <f>37-D14702</f>
        <v>3</v>
      </c>
      <c r="J14702">
        <f>ABS(D14702-D14703)</f>
        <v>6</v>
      </c>
      <c r="K14702">
        <f>AVERAGE(D14702:D14706)</f>
        <v>34</v>
      </c>
      <c r="L14702">
        <f>AVERAGE(D14702:D14721)</f>
        <v>34</v>
      </c>
      <c r="M14702">
        <f>K14702-L14702</f>
        <v>0</v>
      </c>
      <c r="N14702" t="str">
        <f>IF(K14702&gt;L14702,"HIGH ZONE BIAS",IF(K14702&lt;L14702,"LOW ZONE BIAS","EQUILIBRIUM"))</f>
        <v>EQUILIBRIUM</v>
      </c>
    </row>
    <row r="14703">
      <c r="A14703">
        <v>12860</v>
      </c>
      <c r="B14703" t="str">
        <v>2014-03-28</v>
      </c>
      <c r="C14703" t="str">
        <v>Morning</v>
      </c>
      <c r="D14703">
        <v>28</v>
      </c>
      <c r="E14703" t="str">
        <f>IF(MOD(D14703,2)=0,"EVEN","ODD")</f>
        <v>EVEN</v>
      </c>
      <c r="F14703" t="str">
        <f>IF(D14703&lt;=18,"LOW (1-18)","HIGH (19-36)")</f>
        <v>HIGH (19-36)</v>
      </c>
      <c r="G14703">
        <f>INT((D14703-1)/6)+1</f>
        <v>5</v>
      </c>
      <c r="H14703">
        <f>MOD(D14703-1,6)+1</f>
        <v>4</v>
      </c>
      <c r="I14703">
        <f>37-D14703</f>
        <v>9</v>
      </c>
      <c r="J14703">
        <f>ABS(D14703-D14704)</f>
        <v>17</v>
      </c>
      <c r="K14703">
        <f>AVERAGE(D14703:D14707)</f>
        <v>28</v>
      </c>
      <c r="L14703">
        <f>AVERAGE(D14703:D14722)</f>
        <v>28</v>
      </c>
      <c r="M14703">
        <f>K14703-L14703</f>
        <v>0</v>
      </c>
      <c r="N14703" t="str">
        <f>IF(K14703&gt;L14703,"HIGH ZONE BIAS",IF(K14703&lt;L14703,"LOW ZONE BIAS","EQUILIBRIUM"))</f>
        <v>EQUILIBRIUM</v>
      </c>
    </row>
    <row r="14704">
      <c r="A14704">
        <v>12859</v>
      </c>
      <c r="B14704" t="str">
        <v>2014-03-27</v>
      </c>
      <c r="C14704" t="str">
        <v>Evening</v>
      </c>
      <c r="D14704">
        <v>11</v>
      </c>
      <c r="E14704" t="str">
        <f>IF(MOD(D14704,2)=0,"EVEN","ODD")</f>
        <v>ODD</v>
      </c>
      <c r="F14704" t="str">
        <f>IF(D14704&lt;=18,"LOW (1-18)","HIGH (19-36)")</f>
        <v>LOW (1-18)</v>
      </c>
      <c r="G14704">
        <f>INT((D14704-1)/6)+1</f>
        <v>2</v>
      </c>
      <c r="H14704">
        <f>MOD(D14704-1,6)+1</f>
        <v>5</v>
      </c>
      <c r="I14704">
        <f>37-D14704</f>
        <v>26</v>
      </c>
      <c r="J14704">
        <f>ABS(D14704-D14705)</f>
        <v>7</v>
      </c>
      <c r="K14704">
        <f>AVERAGE(D14704:D14708)</f>
        <v>11</v>
      </c>
      <c r="L14704">
        <f>AVERAGE(D14704:D14723)</f>
        <v>11</v>
      </c>
      <c r="M14704">
        <f>K14704-L14704</f>
        <v>0</v>
      </c>
      <c r="N14704" t="str">
        <f>IF(K14704&gt;L14704,"HIGH ZONE BIAS",IF(K14704&lt;L14704,"LOW ZONE BIAS","EQUILIBRIUM"))</f>
        <v>EQUILIBRIUM</v>
      </c>
    </row>
    <row r="14705">
      <c r="A14705">
        <v>12858</v>
      </c>
      <c r="B14705" t="str">
        <v>2014-03-27</v>
      </c>
      <c r="C14705" t="str">
        <v>Midday</v>
      </c>
      <c r="D14705">
        <v>18</v>
      </c>
      <c r="E14705" t="str">
        <f>IF(MOD(D14705,2)=0,"EVEN","ODD")</f>
        <v>EVEN</v>
      </c>
      <c r="F14705" t="str">
        <f>IF(D14705&lt;=18,"LOW (1-18)","HIGH (19-36)")</f>
        <v>LOW (1-18)</v>
      </c>
      <c r="G14705">
        <f>INT((D14705-1)/6)+1</f>
        <v>3</v>
      </c>
      <c r="H14705">
        <f>MOD(D14705-1,6)+1</f>
        <v>6</v>
      </c>
      <c r="I14705">
        <f>37-D14705</f>
        <v>19</v>
      </c>
      <c r="J14705">
        <f>ABS(D14705-D14706)</f>
        <v>14</v>
      </c>
      <c r="K14705">
        <f>AVERAGE(D14705:D14709)</f>
        <v>18</v>
      </c>
      <c r="L14705">
        <f>AVERAGE(D14705:D14724)</f>
        <v>18</v>
      </c>
      <c r="M14705">
        <f>K14705-L14705</f>
        <v>0</v>
      </c>
      <c r="N14705" t="str">
        <f>IF(K14705&gt;L14705,"HIGH ZONE BIAS",IF(K14705&lt;L14705,"LOW ZONE BIAS","EQUILIBRIUM"))</f>
        <v>EQUILIBRIUM</v>
      </c>
    </row>
    <row r="14706">
      <c r="A14706">
        <v>12857</v>
      </c>
      <c r="B14706" t="str">
        <v>2014-03-27</v>
      </c>
      <c r="C14706" t="str">
        <v>Morning</v>
      </c>
      <c r="D14706">
        <v>4</v>
      </c>
      <c r="E14706" t="str">
        <f>IF(MOD(D14706,2)=0,"EVEN","ODD")</f>
        <v>EVEN</v>
      </c>
      <c r="F14706" t="str">
        <f>IF(D14706&lt;=18,"LOW (1-18)","HIGH (19-36)")</f>
        <v>LOW (1-18)</v>
      </c>
      <c r="G14706">
        <f>INT((D14706-1)/6)+1</f>
        <v>1</v>
      </c>
      <c r="H14706">
        <f>MOD(D14706-1,6)+1</f>
        <v>4</v>
      </c>
      <c r="I14706">
        <f>37-D14706</f>
        <v>33</v>
      </c>
      <c r="J14706">
        <f>ABS(D14706-D14707)</f>
        <v>4</v>
      </c>
      <c r="K14706">
        <f>AVERAGE(D14706:D14710)</f>
        <v>4</v>
      </c>
      <c r="L14706">
        <f>AVERAGE(D14706:D14725)</f>
        <v>4</v>
      </c>
      <c r="M14706">
        <f>K14706-L14706</f>
        <v>0</v>
      </c>
      <c r="N14706" t="str">
        <f>IF(K14706&gt;L14706,"HIGH ZONE BIAS",IF(K14706&lt;L14706,"LOW ZONE BIAS","EQUILIBRIUM"))</f>
        <v>EQUILIBRIUM</v>
      </c>
    </row>
    <row r="14707">
      <c r="A14707">
        <v>12856</v>
      </c>
      <c r="B14707" t="str">
        <v>2014-03-26</v>
      </c>
      <c r="C14707" t="str">
        <v>Evening</v>
      </c>
      <c r="D14707">
        <v>8</v>
      </c>
      <c r="E14707" t="str">
        <f>IF(MOD(D14707,2)=0,"EVEN","ODD")</f>
        <v>EVEN</v>
      </c>
      <c r="F14707" t="str">
        <f>IF(D14707&lt;=18,"LOW (1-18)","HIGH (19-36)")</f>
        <v>LOW (1-18)</v>
      </c>
      <c r="G14707">
        <f>INT((D14707-1)/6)+1</f>
        <v>2</v>
      </c>
      <c r="H14707">
        <f>MOD(D14707-1,6)+1</f>
        <v>2</v>
      </c>
      <c r="I14707">
        <f>37-D14707</f>
        <v>29</v>
      </c>
      <c r="J14707">
        <f>ABS(D14707-D14708)</f>
        <v>4</v>
      </c>
      <c r="K14707">
        <f>AVERAGE(D14707:D14711)</f>
        <v>8</v>
      </c>
      <c r="L14707">
        <f>AVERAGE(D14707:D14726)</f>
        <v>8</v>
      </c>
      <c r="M14707">
        <f>K14707-L14707</f>
        <v>0</v>
      </c>
      <c r="N14707" t="str">
        <f>IF(K14707&gt;L14707,"HIGH ZONE BIAS",IF(K14707&lt;L14707,"LOW ZONE BIAS","EQUILIBRIUM"))</f>
        <v>EQUILIBRIUM</v>
      </c>
    </row>
    <row r="14708">
      <c r="A14708">
        <v>12855</v>
      </c>
      <c r="B14708" t="str">
        <v>2014-03-26</v>
      </c>
      <c r="C14708" t="str">
        <v>Midday</v>
      </c>
      <c r="D14708">
        <v>12</v>
      </c>
      <c r="E14708" t="str">
        <f>IF(MOD(D14708,2)=0,"EVEN","ODD")</f>
        <v>EVEN</v>
      </c>
      <c r="F14708" t="str">
        <f>IF(D14708&lt;=18,"LOW (1-18)","HIGH (19-36)")</f>
        <v>LOW (1-18)</v>
      </c>
      <c r="G14708">
        <f>INT((D14708-1)/6)+1</f>
        <v>2</v>
      </c>
      <c r="H14708">
        <f>MOD(D14708-1,6)+1</f>
        <v>6</v>
      </c>
      <c r="I14708">
        <f>37-D14708</f>
        <v>25</v>
      </c>
      <c r="J14708">
        <f>ABS(D14708-D14709)</f>
        <v>18</v>
      </c>
      <c r="K14708">
        <f>AVERAGE(D14708:D14712)</f>
        <v>12</v>
      </c>
      <c r="L14708">
        <f>AVERAGE(D14708:D14727)</f>
        <v>12</v>
      </c>
      <c r="M14708">
        <f>K14708-L14708</f>
        <v>0</v>
      </c>
      <c r="N14708" t="str">
        <f>IF(K14708&gt;L14708,"HIGH ZONE BIAS",IF(K14708&lt;L14708,"LOW ZONE BIAS","EQUILIBRIUM"))</f>
        <v>EQUILIBRIUM</v>
      </c>
    </row>
    <row r="14709">
      <c r="A14709">
        <v>12854</v>
      </c>
      <c r="B14709" t="str">
        <v>2014-03-26</v>
      </c>
      <c r="C14709" t="str">
        <v>Morning</v>
      </c>
      <c r="D14709">
        <v>30</v>
      </c>
      <c r="E14709" t="str">
        <f>IF(MOD(D14709,2)=0,"EVEN","ODD")</f>
        <v>EVEN</v>
      </c>
      <c r="F14709" t="str">
        <f>IF(D14709&lt;=18,"LOW (1-18)","HIGH (19-36)")</f>
        <v>HIGH (19-36)</v>
      </c>
      <c r="G14709">
        <f>INT((D14709-1)/6)+1</f>
        <v>5</v>
      </c>
      <c r="H14709">
        <f>MOD(D14709-1,6)+1</f>
        <v>6</v>
      </c>
      <c r="I14709">
        <f>37-D14709</f>
        <v>7</v>
      </c>
      <c r="J14709">
        <f>ABS(D14709-D14710)</f>
        <v>4</v>
      </c>
      <c r="K14709">
        <f>AVERAGE(D14709:D14713)</f>
        <v>30</v>
      </c>
      <c r="L14709">
        <f>AVERAGE(D14709:D14728)</f>
        <v>30</v>
      </c>
      <c r="M14709">
        <f>K14709-L14709</f>
        <v>0</v>
      </c>
      <c r="N14709" t="str">
        <f>IF(K14709&gt;L14709,"HIGH ZONE BIAS",IF(K14709&lt;L14709,"LOW ZONE BIAS","EQUILIBRIUM"))</f>
        <v>EQUILIBRIUM</v>
      </c>
    </row>
    <row r="14710">
      <c r="A14710">
        <v>12853</v>
      </c>
      <c r="B14710" t="str">
        <v>2014-03-25</v>
      </c>
      <c r="C14710" t="str">
        <v>Evening</v>
      </c>
      <c r="D14710">
        <v>26</v>
      </c>
      <c r="E14710" t="str">
        <f>IF(MOD(D14710,2)=0,"EVEN","ODD")</f>
        <v>EVEN</v>
      </c>
      <c r="F14710" t="str">
        <f>IF(D14710&lt;=18,"LOW (1-18)","HIGH (19-36)")</f>
        <v>HIGH (19-36)</v>
      </c>
      <c r="G14710">
        <f>INT((D14710-1)/6)+1</f>
        <v>5</v>
      </c>
      <c r="H14710">
        <f>MOD(D14710-1,6)+1</f>
        <v>2</v>
      </c>
      <c r="I14710">
        <f>37-D14710</f>
        <v>11</v>
      </c>
      <c r="J14710">
        <f>ABS(D14710-D14711)</f>
        <v>3</v>
      </c>
      <c r="K14710">
        <f>AVERAGE(D14710:D14714)</f>
        <v>26</v>
      </c>
      <c r="L14710">
        <f>AVERAGE(D14710:D14729)</f>
        <v>26</v>
      </c>
      <c r="M14710">
        <f>K14710-L14710</f>
        <v>0</v>
      </c>
      <c r="N14710" t="str">
        <f>IF(K14710&gt;L14710,"HIGH ZONE BIAS",IF(K14710&lt;L14710,"LOW ZONE BIAS","EQUILIBRIUM"))</f>
        <v>EQUILIBRIUM</v>
      </c>
    </row>
    <row r="14711">
      <c r="A14711">
        <v>12852</v>
      </c>
      <c r="B14711" t="str">
        <v>2014-03-25</v>
      </c>
      <c r="C14711" t="str">
        <v>Midday</v>
      </c>
      <c r="D14711">
        <v>23</v>
      </c>
      <c r="E14711" t="str">
        <f>IF(MOD(D14711,2)=0,"EVEN","ODD")</f>
        <v>ODD</v>
      </c>
      <c r="F14711" t="str">
        <f>IF(D14711&lt;=18,"LOW (1-18)","HIGH (19-36)")</f>
        <v>HIGH (19-36)</v>
      </c>
      <c r="G14711">
        <f>INT((D14711-1)/6)+1</f>
        <v>4</v>
      </c>
      <c r="H14711">
        <f>MOD(D14711-1,6)+1</f>
        <v>5</v>
      </c>
      <c r="I14711">
        <f>37-D14711</f>
        <v>14</v>
      </c>
      <c r="J14711">
        <f>ABS(D14711-D14712)</f>
        <v>3</v>
      </c>
      <c r="K14711">
        <f>AVERAGE(D14711:D14715)</f>
        <v>23</v>
      </c>
      <c r="L14711">
        <f>AVERAGE(D14711:D14730)</f>
        <v>23</v>
      </c>
      <c r="M14711">
        <f>K14711-L14711</f>
        <v>0</v>
      </c>
      <c r="N14711" t="str">
        <f>IF(K14711&gt;L14711,"HIGH ZONE BIAS",IF(K14711&lt;L14711,"LOW ZONE BIAS","EQUILIBRIUM"))</f>
        <v>EQUILIBRIUM</v>
      </c>
    </row>
    <row r="14712">
      <c r="A14712">
        <v>12851</v>
      </c>
      <c r="B14712" t="str">
        <v>2014-03-25</v>
      </c>
      <c r="C14712" t="str">
        <v>Morning</v>
      </c>
      <c r="D14712">
        <v>20</v>
      </c>
      <c r="E14712" t="str">
        <f>IF(MOD(D14712,2)=0,"EVEN","ODD")</f>
        <v>EVEN</v>
      </c>
      <c r="F14712" t="str">
        <f>IF(D14712&lt;=18,"LOW (1-18)","HIGH (19-36)")</f>
        <v>HIGH (19-36)</v>
      </c>
      <c r="G14712">
        <f>INT((D14712-1)/6)+1</f>
        <v>4</v>
      </c>
      <c r="H14712">
        <f>MOD(D14712-1,6)+1</f>
        <v>2</v>
      </c>
      <c r="I14712">
        <f>37-D14712</f>
        <v>17</v>
      </c>
      <c r="J14712">
        <f>ABS(D14712-D14713)</f>
        <v>0</v>
      </c>
      <c r="K14712">
        <f>AVERAGE(D14712:D14716)</f>
        <v>20</v>
      </c>
      <c r="L14712">
        <f>AVERAGE(D14712:D14731)</f>
        <v>20</v>
      </c>
      <c r="M14712">
        <f>K14712-L14712</f>
        <v>0</v>
      </c>
      <c r="N14712" t="str">
        <f>IF(K14712&gt;L14712,"HIGH ZONE BIAS",IF(K14712&lt;L14712,"LOW ZONE BIAS","EQUILIBRIUM"))</f>
        <v>EQUILIBRIUM</v>
      </c>
    </row>
    <row r="14713">
      <c r="A14713">
        <v>12850</v>
      </c>
      <c r="B14713" t="str">
        <v>2014-03-24</v>
      </c>
      <c r="C14713" t="str">
        <v>Evening</v>
      </c>
      <c r="D14713">
        <v>20</v>
      </c>
      <c r="E14713" t="str">
        <f>IF(MOD(D14713,2)=0,"EVEN","ODD")</f>
        <v>EVEN</v>
      </c>
      <c r="F14713" t="str">
        <f>IF(D14713&lt;=18,"LOW (1-18)","HIGH (19-36)")</f>
        <v>HIGH (19-36)</v>
      </c>
      <c r="G14713">
        <f>INT((D14713-1)/6)+1</f>
        <v>4</v>
      </c>
      <c r="H14713">
        <f>MOD(D14713-1,6)+1</f>
        <v>2</v>
      </c>
      <c r="I14713">
        <f>37-D14713</f>
        <v>17</v>
      </c>
      <c r="J14713">
        <f>ABS(D14713-D14714)</f>
        <v>9</v>
      </c>
      <c r="K14713">
        <f>AVERAGE(D14713:D14717)</f>
        <v>20</v>
      </c>
      <c r="L14713">
        <f>AVERAGE(D14713:D14732)</f>
        <v>20</v>
      </c>
      <c r="M14713">
        <f>K14713-L14713</f>
        <v>0</v>
      </c>
      <c r="N14713" t="str">
        <f>IF(K14713&gt;L14713,"HIGH ZONE BIAS",IF(K14713&lt;L14713,"LOW ZONE BIAS","EQUILIBRIUM"))</f>
        <v>EQUILIBRIUM</v>
      </c>
    </row>
    <row r="14714">
      <c r="A14714">
        <v>12849</v>
      </c>
      <c r="B14714" t="str">
        <v>2014-03-24</v>
      </c>
      <c r="C14714" t="str">
        <v>Midday</v>
      </c>
      <c r="D14714">
        <v>11</v>
      </c>
      <c r="E14714" t="str">
        <f>IF(MOD(D14714,2)=0,"EVEN","ODD")</f>
        <v>ODD</v>
      </c>
      <c r="F14714" t="str">
        <f>IF(D14714&lt;=18,"LOW (1-18)","HIGH (19-36)")</f>
        <v>LOW (1-18)</v>
      </c>
      <c r="G14714">
        <f>INT((D14714-1)/6)+1</f>
        <v>2</v>
      </c>
      <c r="H14714">
        <f>MOD(D14714-1,6)+1</f>
        <v>5</v>
      </c>
      <c r="I14714">
        <f>37-D14714</f>
        <v>26</v>
      </c>
      <c r="J14714">
        <f>ABS(D14714-D14715)</f>
        <v>10</v>
      </c>
      <c r="K14714">
        <f>AVERAGE(D14714:D14718)</f>
        <v>11</v>
      </c>
      <c r="L14714">
        <f>AVERAGE(D14714:D14733)</f>
        <v>11</v>
      </c>
      <c r="M14714">
        <f>K14714-L14714</f>
        <v>0</v>
      </c>
      <c r="N14714" t="str">
        <f>IF(K14714&gt;L14714,"HIGH ZONE BIAS",IF(K14714&lt;L14714,"LOW ZONE BIAS","EQUILIBRIUM"))</f>
        <v>EQUILIBRIUM</v>
      </c>
    </row>
    <row r="14715">
      <c r="A14715">
        <v>12848</v>
      </c>
      <c r="B14715" t="str">
        <v>2014-03-24</v>
      </c>
      <c r="C14715" t="str">
        <v>Morning</v>
      </c>
      <c r="D14715">
        <v>21</v>
      </c>
      <c r="E14715" t="str">
        <f>IF(MOD(D14715,2)=0,"EVEN","ODD")</f>
        <v>ODD</v>
      </c>
      <c r="F14715" t="str">
        <f>IF(D14715&lt;=18,"LOW (1-18)","HIGH (19-36)")</f>
        <v>HIGH (19-36)</v>
      </c>
      <c r="G14715">
        <f>INT((D14715-1)/6)+1</f>
        <v>4</v>
      </c>
      <c r="H14715">
        <f>MOD(D14715-1,6)+1</f>
        <v>3</v>
      </c>
      <c r="I14715">
        <f>37-D14715</f>
        <v>16</v>
      </c>
      <c r="J14715">
        <f>ABS(D14715-D14716)</f>
        <v>8</v>
      </c>
      <c r="K14715">
        <f>AVERAGE(D14715:D14719)</f>
        <v>21</v>
      </c>
      <c r="L14715">
        <f>AVERAGE(D14715:D14734)</f>
        <v>21</v>
      </c>
      <c r="M14715">
        <f>K14715-L14715</f>
        <v>0</v>
      </c>
      <c r="N14715" t="str">
        <f>IF(K14715&gt;L14715,"HIGH ZONE BIAS",IF(K14715&lt;L14715,"LOW ZONE BIAS","EQUILIBRIUM"))</f>
        <v>EQUILIBRIUM</v>
      </c>
    </row>
    <row r="14716">
      <c r="A14716">
        <v>12847</v>
      </c>
      <c r="B14716" t="str">
        <v>2014-03-22</v>
      </c>
      <c r="C14716" t="str">
        <v>Evening</v>
      </c>
      <c r="D14716">
        <v>29</v>
      </c>
      <c r="E14716" t="str">
        <f>IF(MOD(D14716,2)=0,"EVEN","ODD")</f>
        <v>ODD</v>
      </c>
      <c r="F14716" t="str">
        <f>IF(D14716&lt;=18,"LOW (1-18)","HIGH (19-36)")</f>
        <v>HIGH (19-36)</v>
      </c>
      <c r="G14716">
        <f>INT((D14716-1)/6)+1</f>
        <v>5</v>
      </c>
      <c r="H14716">
        <f>MOD(D14716-1,6)+1</f>
        <v>5</v>
      </c>
      <c r="I14716">
        <f>37-D14716</f>
        <v>8</v>
      </c>
      <c r="J14716">
        <f>ABS(D14716-D14717)</f>
        <v>7</v>
      </c>
      <c r="K14716">
        <f>AVERAGE(D14716:D14720)</f>
        <v>29</v>
      </c>
      <c r="L14716">
        <f>AVERAGE(D14716:D14735)</f>
        <v>29</v>
      </c>
      <c r="M14716">
        <f>K14716-L14716</f>
        <v>0</v>
      </c>
      <c r="N14716" t="str">
        <f>IF(K14716&gt;L14716,"HIGH ZONE BIAS",IF(K14716&lt;L14716,"LOW ZONE BIAS","EQUILIBRIUM"))</f>
        <v>EQUILIBRIUM</v>
      </c>
    </row>
    <row r="14717">
      <c r="A14717">
        <v>12846</v>
      </c>
      <c r="B14717" t="str">
        <v>2014-03-22</v>
      </c>
      <c r="C14717" t="str">
        <v>Midday</v>
      </c>
      <c r="D14717">
        <v>22</v>
      </c>
      <c r="E14717" t="str">
        <f>IF(MOD(D14717,2)=0,"EVEN","ODD")</f>
        <v>EVEN</v>
      </c>
      <c r="F14717" t="str">
        <f>IF(D14717&lt;=18,"LOW (1-18)","HIGH (19-36)")</f>
        <v>HIGH (19-36)</v>
      </c>
      <c r="G14717">
        <f>INT((D14717-1)/6)+1</f>
        <v>4</v>
      </c>
      <c r="H14717">
        <f>MOD(D14717-1,6)+1</f>
        <v>4</v>
      </c>
      <c r="I14717">
        <f>37-D14717</f>
        <v>15</v>
      </c>
      <c r="J14717">
        <f>ABS(D14717-D14718)</f>
        <v>5</v>
      </c>
      <c r="K14717">
        <f>AVERAGE(D14717:D14721)</f>
        <v>22</v>
      </c>
      <c r="L14717">
        <f>AVERAGE(D14717:D14736)</f>
        <v>22</v>
      </c>
      <c r="M14717">
        <f>K14717-L14717</f>
        <v>0</v>
      </c>
      <c r="N14717" t="str">
        <f>IF(K14717&gt;L14717,"HIGH ZONE BIAS",IF(K14717&lt;L14717,"LOW ZONE BIAS","EQUILIBRIUM"))</f>
        <v>EQUILIBRIUM</v>
      </c>
    </row>
    <row r="14718">
      <c r="A14718">
        <v>12845</v>
      </c>
      <c r="B14718" t="str">
        <v>2014-03-22</v>
      </c>
      <c r="C14718" t="str">
        <v>Morning</v>
      </c>
      <c r="D14718">
        <v>27</v>
      </c>
      <c r="E14718" t="str">
        <f>IF(MOD(D14718,2)=0,"EVEN","ODD")</f>
        <v>ODD</v>
      </c>
      <c r="F14718" t="str">
        <f>IF(D14718&lt;=18,"LOW (1-18)","HIGH (19-36)")</f>
        <v>HIGH (19-36)</v>
      </c>
      <c r="G14718">
        <f>INT((D14718-1)/6)+1</f>
        <v>5</v>
      </c>
      <c r="H14718">
        <f>MOD(D14718-1,6)+1</f>
        <v>3</v>
      </c>
      <c r="I14718">
        <f>37-D14718</f>
        <v>10</v>
      </c>
      <c r="J14718">
        <f>ABS(D14718-D14719)</f>
        <v>16</v>
      </c>
      <c r="K14718">
        <f>AVERAGE(D14718:D14722)</f>
        <v>27</v>
      </c>
      <c r="L14718">
        <f>AVERAGE(D14718:D14737)</f>
        <v>27</v>
      </c>
      <c r="M14718">
        <f>K14718-L14718</f>
        <v>0</v>
      </c>
      <c r="N14718" t="str">
        <f>IF(K14718&gt;L14718,"HIGH ZONE BIAS",IF(K14718&lt;L14718,"LOW ZONE BIAS","EQUILIBRIUM"))</f>
        <v>EQUILIBRIUM</v>
      </c>
    </row>
    <row r="14719">
      <c r="A14719">
        <v>12844</v>
      </c>
      <c r="B14719" t="str">
        <v>2014-03-21</v>
      </c>
      <c r="C14719" t="str">
        <v>Evening</v>
      </c>
      <c r="D14719">
        <v>11</v>
      </c>
      <c r="E14719" t="str">
        <f>IF(MOD(D14719,2)=0,"EVEN","ODD")</f>
        <v>ODD</v>
      </c>
      <c r="F14719" t="str">
        <f>IF(D14719&lt;=18,"LOW (1-18)","HIGH (19-36)")</f>
        <v>LOW (1-18)</v>
      </c>
      <c r="G14719">
        <f>INT((D14719-1)/6)+1</f>
        <v>2</v>
      </c>
      <c r="H14719">
        <f>MOD(D14719-1,6)+1</f>
        <v>5</v>
      </c>
      <c r="I14719">
        <f>37-D14719</f>
        <v>26</v>
      </c>
      <c r="J14719">
        <f>ABS(D14719-D14720)</f>
        <v>16</v>
      </c>
      <c r="K14719">
        <f>AVERAGE(D14719:D14723)</f>
        <v>11</v>
      </c>
      <c r="L14719">
        <f>AVERAGE(D14719:D14738)</f>
        <v>11</v>
      </c>
      <c r="M14719">
        <f>K14719-L14719</f>
        <v>0</v>
      </c>
      <c r="N14719" t="str">
        <f>IF(K14719&gt;L14719,"HIGH ZONE BIAS",IF(K14719&lt;L14719,"LOW ZONE BIAS","EQUILIBRIUM"))</f>
        <v>EQUILIBRIUM</v>
      </c>
    </row>
    <row r="14720">
      <c r="A14720">
        <v>12843</v>
      </c>
      <c r="B14720" t="str">
        <v>2014-03-21</v>
      </c>
      <c r="C14720" t="str">
        <v>Midday</v>
      </c>
      <c r="D14720">
        <v>27</v>
      </c>
      <c r="E14720" t="str">
        <f>IF(MOD(D14720,2)=0,"EVEN","ODD")</f>
        <v>ODD</v>
      </c>
      <c r="F14720" t="str">
        <f>IF(D14720&lt;=18,"LOW (1-18)","HIGH (19-36)")</f>
        <v>HIGH (19-36)</v>
      </c>
      <c r="G14720">
        <f>INT((D14720-1)/6)+1</f>
        <v>5</v>
      </c>
      <c r="H14720">
        <f>MOD(D14720-1,6)+1</f>
        <v>3</v>
      </c>
      <c r="I14720">
        <f>37-D14720</f>
        <v>10</v>
      </c>
      <c r="J14720">
        <f>ABS(D14720-D14721)</f>
        <v>1</v>
      </c>
      <c r="K14720">
        <f>AVERAGE(D14720:D14724)</f>
        <v>27</v>
      </c>
      <c r="L14720">
        <f>AVERAGE(D14720:D14739)</f>
        <v>27</v>
      </c>
      <c r="M14720">
        <f>K14720-L14720</f>
        <v>0</v>
      </c>
      <c r="N14720" t="str">
        <f>IF(K14720&gt;L14720,"HIGH ZONE BIAS",IF(K14720&lt;L14720,"LOW ZONE BIAS","EQUILIBRIUM"))</f>
        <v>EQUILIBRIUM</v>
      </c>
    </row>
    <row r="14721">
      <c r="A14721">
        <v>12842</v>
      </c>
      <c r="B14721" t="str">
        <v>2014-03-21</v>
      </c>
      <c r="C14721" t="str">
        <v>Morning</v>
      </c>
      <c r="D14721">
        <v>28</v>
      </c>
      <c r="E14721" t="str">
        <f>IF(MOD(D14721,2)=0,"EVEN","ODD")</f>
        <v>EVEN</v>
      </c>
      <c r="F14721" t="str">
        <f>IF(D14721&lt;=18,"LOW (1-18)","HIGH (19-36)")</f>
        <v>HIGH (19-36)</v>
      </c>
      <c r="G14721">
        <f>INT((D14721-1)/6)+1</f>
        <v>5</v>
      </c>
      <c r="H14721">
        <f>MOD(D14721-1,6)+1</f>
        <v>4</v>
      </c>
      <c r="I14721">
        <f>37-D14721</f>
        <v>9</v>
      </c>
      <c r="J14721">
        <f>ABS(D14721-D14722)</f>
        <v>2</v>
      </c>
      <c r="K14721">
        <f>AVERAGE(D14721:D14725)</f>
        <v>28</v>
      </c>
      <c r="L14721">
        <f>AVERAGE(D14721:D14740)</f>
        <v>28</v>
      </c>
      <c r="M14721">
        <f>K14721-L14721</f>
        <v>0</v>
      </c>
      <c r="N14721" t="str">
        <f>IF(K14721&gt;L14721,"HIGH ZONE BIAS",IF(K14721&lt;L14721,"LOW ZONE BIAS","EQUILIBRIUM"))</f>
        <v>EQUILIBRIUM</v>
      </c>
    </row>
    <row r="14722">
      <c r="A14722">
        <v>12841</v>
      </c>
      <c r="B14722" t="str">
        <v>2014-03-20</v>
      </c>
      <c r="C14722" t="str">
        <v>Evening</v>
      </c>
      <c r="D14722">
        <v>26</v>
      </c>
      <c r="E14722" t="str">
        <f>IF(MOD(D14722,2)=0,"EVEN","ODD")</f>
        <v>EVEN</v>
      </c>
      <c r="F14722" t="str">
        <f>IF(D14722&lt;=18,"LOW (1-18)","HIGH (19-36)")</f>
        <v>HIGH (19-36)</v>
      </c>
      <c r="G14722">
        <f>INT((D14722-1)/6)+1</f>
        <v>5</v>
      </c>
      <c r="H14722">
        <f>MOD(D14722-1,6)+1</f>
        <v>2</v>
      </c>
      <c r="I14722">
        <f>37-D14722</f>
        <v>11</v>
      </c>
      <c r="J14722">
        <f>ABS(D14722-D14723)</f>
        <v>17</v>
      </c>
      <c r="K14722">
        <f>AVERAGE(D14722:D14726)</f>
        <v>26</v>
      </c>
      <c r="L14722">
        <f>AVERAGE(D14722:D14741)</f>
        <v>26</v>
      </c>
      <c r="M14722">
        <f>K14722-L14722</f>
        <v>0</v>
      </c>
      <c r="N14722" t="str">
        <f>IF(K14722&gt;L14722,"HIGH ZONE BIAS",IF(K14722&lt;L14722,"LOW ZONE BIAS","EQUILIBRIUM"))</f>
        <v>EQUILIBRIUM</v>
      </c>
    </row>
    <row r="14723">
      <c r="A14723">
        <v>12840</v>
      </c>
      <c r="B14723" t="str">
        <v>2014-03-20</v>
      </c>
      <c r="C14723" t="str">
        <v>Midday</v>
      </c>
      <c r="D14723">
        <v>9</v>
      </c>
      <c r="E14723" t="str">
        <f>IF(MOD(D14723,2)=0,"EVEN","ODD")</f>
        <v>ODD</v>
      </c>
      <c r="F14723" t="str">
        <f>IF(D14723&lt;=18,"LOW (1-18)","HIGH (19-36)")</f>
        <v>LOW (1-18)</v>
      </c>
      <c r="G14723">
        <f>INT((D14723-1)/6)+1</f>
        <v>2</v>
      </c>
      <c r="H14723">
        <f>MOD(D14723-1,6)+1</f>
        <v>3</v>
      </c>
      <c r="I14723">
        <f>37-D14723</f>
        <v>28</v>
      </c>
      <c r="J14723">
        <f>ABS(D14723-D14724)</f>
        <v>1</v>
      </c>
      <c r="K14723">
        <f>AVERAGE(D14723:D14727)</f>
        <v>9</v>
      </c>
      <c r="L14723">
        <f>AVERAGE(D14723:D14742)</f>
        <v>9</v>
      </c>
      <c r="M14723">
        <f>K14723-L14723</f>
        <v>0</v>
      </c>
      <c r="N14723" t="str">
        <f>IF(K14723&gt;L14723,"HIGH ZONE BIAS",IF(K14723&lt;L14723,"LOW ZONE BIAS","EQUILIBRIUM"))</f>
        <v>EQUILIBRIUM</v>
      </c>
    </row>
    <row r="14724">
      <c r="A14724">
        <v>12839</v>
      </c>
      <c r="B14724" t="str">
        <v>2014-03-20</v>
      </c>
      <c r="C14724" t="str">
        <v>Morning</v>
      </c>
      <c r="D14724">
        <v>8</v>
      </c>
      <c r="E14724" t="str">
        <f>IF(MOD(D14724,2)=0,"EVEN","ODD")</f>
        <v>EVEN</v>
      </c>
      <c r="F14724" t="str">
        <f>IF(D14724&lt;=18,"LOW (1-18)","HIGH (19-36)")</f>
        <v>LOW (1-18)</v>
      </c>
      <c r="G14724">
        <f>INT((D14724-1)/6)+1</f>
        <v>2</v>
      </c>
      <c r="H14724">
        <f>MOD(D14724-1,6)+1</f>
        <v>2</v>
      </c>
      <c r="I14724">
        <f>37-D14724</f>
        <v>29</v>
      </c>
      <c r="J14724">
        <f>ABS(D14724-D14725)</f>
        <v>20</v>
      </c>
      <c r="K14724">
        <f>AVERAGE(D14724:D14728)</f>
        <v>8</v>
      </c>
      <c r="L14724">
        <f>AVERAGE(D14724:D14743)</f>
        <v>8</v>
      </c>
      <c r="M14724">
        <f>K14724-L14724</f>
        <v>0</v>
      </c>
      <c r="N14724" t="str">
        <f>IF(K14724&gt;L14724,"HIGH ZONE BIAS",IF(K14724&lt;L14724,"LOW ZONE BIAS","EQUILIBRIUM"))</f>
        <v>EQUILIBRIUM</v>
      </c>
    </row>
    <row r="14725">
      <c r="A14725">
        <v>12838</v>
      </c>
      <c r="B14725" t="str">
        <v>2014-03-19</v>
      </c>
      <c r="C14725" t="str">
        <v>Evening</v>
      </c>
      <c r="D14725">
        <v>28</v>
      </c>
      <c r="E14725" t="str">
        <f>IF(MOD(D14725,2)=0,"EVEN","ODD")</f>
        <v>EVEN</v>
      </c>
      <c r="F14725" t="str">
        <f>IF(D14725&lt;=18,"LOW (1-18)","HIGH (19-36)")</f>
        <v>HIGH (19-36)</v>
      </c>
      <c r="G14725">
        <f>INT((D14725-1)/6)+1</f>
        <v>5</v>
      </c>
      <c r="H14725">
        <f>MOD(D14725-1,6)+1</f>
        <v>4</v>
      </c>
      <c r="I14725">
        <f>37-D14725</f>
        <v>9</v>
      </c>
      <c r="J14725">
        <f>ABS(D14725-D14726)</f>
        <v>20</v>
      </c>
      <c r="K14725">
        <f>AVERAGE(D14725:D14729)</f>
        <v>28</v>
      </c>
      <c r="L14725">
        <f>AVERAGE(D14725:D14744)</f>
        <v>28</v>
      </c>
      <c r="M14725">
        <f>K14725-L14725</f>
        <v>0</v>
      </c>
      <c r="N14725" t="str">
        <f>IF(K14725&gt;L14725,"HIGH ZONE BIAS",IF(K14725&lt;L14725,"LOW ZONE BIAS","EQUILIBRIUM"))</f>
        <v>EQUILIBRIUM</v>
      </c>
    </row>
    <row r="14726">
      <c r="A14726">
        <v>12837</v>
      </c>
      <c r="B14726" t="str">
        <v>2014-03-19</v>
      </c>
      <c r="C14726" t="str">
        <v>Midday</v>
      </c>
      <c r="D14726">
        <v>8</v>
      </c>
      <c r="E14726" t="str">
        <f>IF(MOD(D14726,2)=0,"EVEN","ODD")</f>
        <v>EVEN</v>
      </c>
      <c r="F14726" t="str">
        <f>IF(D14726&lt;=18,"LOW (1-18)","HIGH (19-36)")</f>
        <v>LOW (1-18)</v>
      </c>
      <c r="G14726">
        <f>INT((D14726-1)/6)+1</f>
        <v>2</v>
      </c>
      <c r="H14726">
        <f>MOD(D14726-1,6)+1</f>
        <v>2</v>
      </c>
      <c r="I14726">
        <f>37-D14726</f>
        <v>29</v>
      </c>
      <c r="J14726">
        <f>ABS(D14726-D14727)</f>
        <v>3</v>
      </c>
      <c r="K14726">
        <f>AVERAGE(D14726:D14730)</f>
        <v>8</v>
      </c>
      <c r="L14726">
        <f>AVERAGE(D14726:D14745)</f>
        <v>8</v>
      </c>
      <c r="M14726">
        <f>K14726-L14726</f>
        <v>0</v>
      </c>
      <c r="N14726" t="str">
        <f>IF(K14726&gt;L14726,"HIGH ZONE BIAS",IF(K14726&lt;L14726,"LOW ZONE BIAS","EQUILIBRIUM"))</f>
        <v>EQUILIBRIUM</v>
      </c>
    </row>
    <row r="14727">
      <c r="A14727">
        <v>12836</v>
      </c>
      <c r="B14727" t="str">
        <v>2014-03-19</v>
      </c>
      <c r="C14727" t="str">
        <v>Morning</v>
      </c>
      <c r="D14727">
        <v>5</v>
      </c>
      <c r="E14727" t="str">
        <f>IF(MOD(D14727,2)=0,"EVEN","ODD")</f>
        <v>ODD</v>
      </c>
      <c r="F14727" t="str">
        <f>IF(D14727&lt;=18,"LOW (1-18)","HIGH (19-36)")</f>
        <v>LOW (1-18)</v>
      </c>
      <c r="G14727">
        <f>INT((D14727-1)/6)+1</f>
        <v>1</v>
      </c>
      <c r="H14727">
        <f>MOD(D14727-1,6)+1</f>
        <v>5</v>
      </c>
      <c r="I14727">
        <f>37-D14727</f>
        <v>32</v>
      </c>
      <c r="J14727">
        <f>ABS(D14727-D14728)</f>
        <v>21</v>
      </c>
      <c r="K14727">
        <f>AVERAGE(D14727:D14731)</f>
        <v>5</v>
      </c>
      <c r="L14727">
        <f>AVERAGE(D14727:D14746)</f>
        <v>5</v>
      </c>
      <c r="M14727">
        <f>K14727-L14727</f>
        <v>0</v>
      </c>
      <c r="N14727" t="str">
        <f>IF(K14727&gt;L14727,"HIGH ZONE BIAS",IF(K14727&lt;L14727,"LOW ZONE BIAS","EQUILIBRIUM"))</f>
        <v>EQUILIBRIUM</v>
      </c>
    </row>
    <row r="14728">
      <c r="A14728">
        <v>12835</v>
      </c>
      <c r="B14728" t="str">
        <v>2014-03-18</v>
      </c>
      <c r="C14728" t="str">
        <v>Evening</v>
      </c>
      <c r="D14728">
        <v>26</v>
      </c>
      <c r="E14728" t="str">
        <f>IF(MOD(D14728,2)=0,"EVEN","ODD")</f>
        <v>EVEN</v>
      </c>
      <c r="F14728" t="str">
        <f>IF(D14728&lt;=18,"LOW (1-18)","HIGH (19-36)")</f>
        <v>HIGH (19-36)</v>
      </c>
      <c r="G14728">
        <f>INT((D14728-1)/6)+1</f>
        <v>5</v>
      </c>
      <c r="H14728">
        <f>MOD(D14728-1,6)+1</f>
        <v>2</v>
      </c>
      <c r="I14728">
        <f>37-D14728</f>
        <v>11</v>
      </c>
      <c r="J14728">
        <f>ABS(D14728-D14729)</f>
        <v>2</v>
      </c>
      <c r="K14728">
        <f>AVERAGE(D14728:D14732)</f>
        <v>26</v>
      </c>
      <c r="L14728">
        <f>AVERAGE(D14728:D14747)</f>
        <v>26</v>
      </c>
      <c r="M14728">
        <f>K14728-L14728</f>
        <v>0</v>
      </c>
      <c r="N14728" t="str">
        <f>IF(K14728&gt;L14728,"HIGH ZONE BIAS",IF(K14728&lt;L14728,"LOW ZONE BIAS","EQUILIBRIUM"))</f>
        <v>EQUILIBRIUM</v>
      </c>
    </row>
    <row r="14729">
      <c r="A14729">
        <v>12834</v>
      </c>
      <c r="B14729" t="str">
        <v>2014-03-18</v>
      </c>
      <c r="C14729" t="str">
        <v>Midday</v>
      </c>
      <c r="D14729">
        <v>28</v>
      </c>
      <c r="E14729" t="str">
        <f>IF(MOD(D14729,2)=0,"EVEN","ODD")</f>
        <v>EVEN</v>
      </c>
      <c r="F14729" t="str">
        <f>IF(D14729&lt;=18,"LOW (1-18)","HIGH (19-36)")</f>
        <v>HIGH (19-36)</v>
      </c>
      <c r="G14729">
        <f>INT((D14729-1)/6)+1</f>
        <v>5</v>
      </c>
      <c r="H14729">
        <f>MOD(D14729-1,6)+1</f>
        <v>4</v>
      </c>
      <c r="I14729">
        <f>37-D14729</f>
        <v>9</v>
      </c>
      <c r="J14729">
        <f>ABS(D14729-D14730)</f>
        <v>20</v>
      </c>
      <c r="K14729">
        <f>AVERAGE(D14729:D14733)</f>
        <v>28</v>
      </c>
      <c r="L14729">
        <f>AVERAGE(D14729:D14748)</f>
        <v>28</v>
      </c>
      <c r="M14729">
        <f>K14729-L14729</f>
        <v>0</v>
      </c>
      <c r="N14729" t="str">
        <f>IF(K14729&gt;L14729,"HIGH ZONE BIAS",IF(K14729&lt;L14729,"LOW ZONE BIAS","EQUILIBRIUM"))</f>
        <v>EQUILIBRIUM</v>
      </c>
    </row>
    <row r="14730">
      <c r="A14730">
        <v>12833</v>
      </c>
      <c r="B14730" t="str">
        <v>2014-03-18</v>
      </c>
      <c r="C14730" t="str">
        <v>Morning</v>
      </c>
      <c r="D14730">
        <v>8</v>
      </c>
      <c r="E14730" t="str">
        <f>IF(MOD(D14730,2)=0,"EVEN","ODD")</f>
        <v>EVEN</v>
      </c>
      <c r="F14730" t="str">
        <f>IF(D14730&lt;=18,"LOW (1-18)","HIGH (19-36)")</f>
        <v>LOW (1-18)</v>
      </c>
      <c r="G14730">
        <f>INT((D14730-1)/6)+1</f>
        <v>2</v>
      </c>
      <c r="H14730">
        <f>MOD(D14730-1,6)+1</f>
        <v>2</v>
      </c>
      <c r="I14730">
        <f>37-D14730</f>
        <v>29</v>
      </c>
      <c r="J14730">
        <f>ABS(D14730-D14731)</f>
        <v>19</v>
      </c>
      <c r="K14730">
        <f>AVERAGE(D14730:D14734)</f>
        <v>8</v>
      </c>
      <c r="L14730">
        <f>AVERAGE(D14730:D14749)</f>
        <v>8</v>
      </c>
      <c r="M14730">
        <f>K14730-L14730</f>
        <v>0</v>
      </c>
      <c r="N14730" t="str">
        <f>IF(K14730&gt;L14730,"HIGH ZONE BIAS",IF(K14730&lt;L14730,"LOW ZONE BIAS","EQUILIBRIUM"))</f>
        <v>EQUILIBRIUM</v>
      </c>
    </row>
    <row r="14731">
      <c r="A14731">
        <v>12832</v>
      </c>
      <c r="B14731" t="str">
        <v>2014-03-17</v>
      </c>
      <c r="C14731" t="str">
        <v>Evening</v>
      </c>
      <c r="D14731">
        <v>27</v>
      </c>
      <c r="E14731" t="str">
        <f>IF(MOD(D14731,2)=0,"EVEN","ODD")</f>
        <v>ODD</v>
      </c>
      <c r="F14731" t="str">
        <f>IF(D14731&lt;=18,"LOW (1-18)","HIGH (19-36)")</f>
        <v>HIGH (19-36)</v>
      </c>
      <c r="G14731">
        <f>INT((D14731-1)/6)+1</f>
        <v>5</v>
      </c>
      <c r="H14731">
        <f>MOD(D14731-1,6)+1</f>
        <v>3</v>
      </c>
      <c r="I14731">
        <f>37-D14731</f>
        <v>10</v>
      </c>
      <c r="J14731">
        <f>ABS(D14731-D14732)</f>
        <v>6</v>
      </c>
      <c r="K14731">
        <f>AVERAGE(D14731:D14735)</f>
        <v>27</v>
      </c>
      <c r="L14731">
        <f>AVERAGE(D14731:D14750)</f>
        <v>27</v>
      </c>
      <c r="M14731">
        <f>K14731-L14731</f>
        <v>0</v>
      </c>
      <c r="N14731" t="str">
        <f>IF(K14731&gt;L14731,"HIGH ZONE BIAS",IF(K14731&lt;L14731,"LOW ZONE BIAS","EQUILIBRIUM"))</f>
        <v>EQUILIBRIUM</v>
      </c>
    </row>
    <row r="14732">
      <c r="A14732">
        <v>12831</v>
      </c>
      <c r="B14732" t="str">
        <v>2014-03-17</v>
      </c>
      <c r="C14732" t="str">
        <v>Midday</v>
      </c>
      <c r="D14732">
        <v>33</v>
      </c>
      <c r="E14732" t="str">
        <f>IF(MOD(D14732,2)=0,"EVEN","ODD")</f>
        <v>ODD</v>
      </c>
      <c r="F14732" t="str">
        <f>IF(D14732&lt;=18,"LOW (1-18)","HIGH (19-36)")</f>
        <v>HIGH (19-36)</v>
      </c>
      <c r="G14732">
        <f>INT((D14732-1)/6)+1</f>
        <v>6</v>
      </c>
      <c r="H14732">
        <f>MOD(D14732-1,6)+1</f>
        <v>3</v>
      </c>
      <c r="I14732">
        <f>37-D14732</f>
        <v>4</v>
      </c>
      <c r="J14732">
        <f>ABS(D14732-D14733)</f>
        <v>1</v>
      </c>
      <c r="K14732">
        <f>AVERAGE(D14732:D14736)</f>
        <v>33</v>
      </c>
      <c r="L14732">
        <f>AVERAGE(D14732:D14751)</f>
        <v>33</v>
      </c>
      <c r="M14732">
        <f>K14732-L14732</f>
        <v>0</v>
      </c>
      <c r="N14732" t="str">
        <f>IF(K14732&gt;L14732,"HIGH ZONE BIAS",IF(K14732&lt;L14732,"LOW ZONE BIAS","EQUILIBRIUM"))</f>
        <v>EQUILIBRIUM</v>
      </c>
    </row>
    <row r="14733">
      <c r="A14733">
        <v>12830</v>
      </c>
      <c r="B14733" t="str">
        <v>2014-03-17</v>
      </c>
      <c r="C14733" t="str">
        <v>Morning</v>
      </c>
      <c r="D14733">
        <v>34</v>
      </c>
      <c r="E14733" t="str">
        <f>IF(MOD(D14733,2)=0,"EVEN","ODD")</f>
        <v>EVEN</v>
      </c>
      <c r="F14733" t="str">
        <f>IF(D14733&lt;=18,"LOW (1-18)","HIGH (19-36)")</f>
        <v>HIGH (19-36)</v>
      </c>
      <c r="G14733">
        <f>INT((D14733-1)/6)+1</f>
        <v>6</v>
      </c>
      <c r="H14733">
        <f>MOD(D14733-1,6)+1</f>
        <v>4</v>
      </c>
      <c r="I14733">
        <f>37-D14733</f>
        <v>3</v>
      </c>
      <c r="J14733">
        <f>ABS(D14733-D14734)</f>
        <v>23</v>
      </c>
      <c r="K14733">
        <f>AVERAGE(D14733:D14737)</f>
        <v>34</v>
      </c>
      <c r="L14733">
        <f>AVERAGE(D14733:D14752)</f>
        <v>34</v>
      </c>
      <c r="M14733">
        <f>K14733-L14733</f>
        <v>0</v>
      </c>
      <c r="N14733" t="str">
        <f>IF(K14733&gt;L14733,"HIGH ZONE BIAS",IF(K14733&lt;L14733,"LOW ZONE BIAS","EQUILIBRIUM"))</f>
        <v>EQUILIBRIUM</v>
      </c>
    </row>
    <row r="14734">
      <c r="A14734">
        <v>12829</v>
      </c>
      <c r="B14734" t="str">
        <v>2014-03-15</v>
      </c>
      <c r="C14734" t="str">
        <v>Evening</v>
      </c>
      <c r="D14734">
        <v>11</v>
      </c>
      <c r="E14734" t="str">
        <f>IF(MOD(D14734,2)=0,"EVEN","ODD")</f>
        <v>ODD</v>
      </c>
      <c r="F14734" t="str">
        <f>IF(D14734&lt;=18,"LOW (1-18)","HIGH (19-36)")</f>
        <v>LOW (1-18)</v>
      </c>
      <c r="G14734">
        <f>INT((D14734-1)/6)+1</f>
        <v>2</v>
      </c>
      <c r="H14734">
        <f>MOD(D14734-1,6)+1</f>
        <v>5</v>
      </c>
      <c r="I14734">
        <f>37-D14734</f>
        <v>26</v>
      </c>
      <c r="J14734">
        <f>ABS(D14734-D14735)</f>
        <v>20</v>
      </c>
      <c r="K14734">
        <f>AVERAGE(D14734:D14738)</f>
        <v>11</v>
      </c>
      <c r="L14734">
        <f>AVERAGE(D14734:D14753)</f>
        <v>11</v>
      </c>
      <c r="M14734">
        <f>K14734-L14734</f>
        <v>0</v>
      </c>
      <c r="N14734" t="str">
        <f>IF(K14734&gt;L14734,"HIGH ZONE BIAS",IF(K14734&lt;L14734,"LOW ZONE BIAS","EQUILIBRIUM"))</f>
        <v>EQUILIBRIUM</v>
      </c>
    </row>
    <row r="14735">
      <c r="A14735">
        <v>12828</v>
      </c>
      <c r="B14735" t="str">
        <v>2014-03-15</v>
      </c>
      <c r="C14735" t="str">
        <v>Midday</v>
      </c>
      <c r="D14735">
        <v>31</v>
      </c>
      <c r="E14735" t="str">
        <f>IF(MOD(D14735,2)=0,"EVEN","ODD")</f>
        <v>ODD</v>
      </c>
      <c r="F14735" t="str">
        <f>IF(D14735&lt;=18,"LOW (1-18)","HIGH (19-36)")</f>
        <v>HIGH (19-36)</v>
      </c>
      <c r="G14735">
        <f>INT((D14735-1)/6)+1</f>
        <v>6</v>
      </c>
      <c r="H14735">
        <f>MOD(D14735-1,6)+1</f>
        <v>1</v>
      </c>
      <c r="I14735">
        <f>37-D14735</f>
        <v>6</v>
      </c>
      <c r="J14735">
        <f>ABS(D14735-D14736)</f>
        <v>5</v>
      </c>
      <c r="K14735">
        <f>AVERAGE(D14735:D14739)</f>
        <v>31</v>
      </c>
      <c r="L14735">
        <f>AVERAGE(D14735:D14754)</f>
        <v>31</v>
      </c>
      <c r="M14735">
        <f>K14735-L14735</f>
        <v>0</v>
      </c>
      <c r="N14735" t="str">
        <f>IF(K14735&gt;L14735,"HIGH ZONE BIAS",IF(K14735&lt;L14735,"LOW ZONE BIAS","EQUILIBRIUM"))</f>
        <v>EQUILIBRIUM</v>
      </c>
    </row>
    <row r="14736">
      <c r="A14736">
        <v>12827</v>
      </c>
      <c r="B14736" t="str">
        <v>2014-03-15</v>
      </c>
      <c r="C14736" t="str">
        <v>Morning</v>
      </c>
      <c r="D14736">
        <v>36</v>
      </c>
      <c r="E14736" t="str">
        <f>IF(MOD(D14736,2)=0,"EVEN","ODD")</f>
        <v>EVEN</v>
      </c>
      <c r="F14736" t="str">
        <f>IF(D14736&lt;=18,"LOW (1-18)","HIGH (19-36)")</f>
        <v>HIGH (19-36)</v>
      </c>
      <c r="G14736">
        <f>INT((D14736-1)/6)+1</f>
        <v>6</v>
      </c>
      <c r="H14736">
        <f>MOD(D14736-1,6)+1</f>
        <v>6</v>
      </c>
      <c r="I14736">
        <f>37-D14736</f>
        <v>1</v>
      </c>
      <c r="J14736">
        <f>ABS(D14736-D14737)</f>
        <v>0</v>
      </c>
      <c r="K14736">
        <f>AVERAGE(D14736:D14740)</f>
        <v>36</v>
      </c>
      <c r="L14736">
        <f>AVERAGE(D14736:D14755)</f>
        <v>36</v>
      </c>
      <c r="M14736">
        <f>K14736-L14736</f>
        <v>0</v>
      </c>
      <c r="N14736" t="str">
        <f>IF(K14736&gt;L14736,"HIGH ZONE BIAS",IF(K14736&lt;L14736,"LOW ZONE BIAS","EQUILIBRIUM"))</f>
        <v>EQUILIBRIUM</v>
      </c>
    </row>
    <row r="14737">
      <c r="A14737">
        <v>12826</v>
      </c>
      <c r="B14737" t="str">
        <v>2014-03-14</v>
      </c>
      <c r="C14737" t="str">
        <v>Evening</v>
      </c>
      <c r="D14737">
        <v>36</v>
      </c>
      <c r="E14737" t="str">
        <f>IF(MOD(D14737,2)=0,"EVEN","ODD")</f>
        <v>EVEN</v>
      </c>
      <c r="F14737" t="str">
        <f>IF(D14737&lt;=18,"LOW (1-18)","HIGH (19-36)")</f>
        <v>HIGH (19-36)</v>
      </c>
      <c r="G14737">
        <f>INT((D14737-1)/6)+1</f>
        <v>6</v>
      </c>
      <c r="H14737">
        <f>MOD(D14737-1,6)+1</f>
        <v>6</v>
      </c>
      <c r="I14737">
        <f>37-D14737</f>
        <v>1</v>
      </c>
      <c r="J14737">
        <f>ABS(D14737-D14738)</f>
        <v>11</v>
      </c>
      <c r="K14737">
        <f>AVERAGE(D14737:D14741)</f>
        <v>36</v>
      </c>
      <c r="L14737">
        <f>AVERAGE(D14737:D14756)</f>
        <v>36</v>
      </c>
      <c r="M14737">
        <f>K14737-L14737</f>
        <v>0</v>
      </c>
      <c r="N14737" t="str">
        <f>IF(K14737&gt;L14737,"HIGH ZONE BIAS",IF(K14737&lt;L14737,"LOW ZONE BIAS","EQUILIBRIUM"))</f>
        <v>EQUILIBRIUM</v>
      </c>
    </row>
    <row r="14738">
      <c r="A14738">
        <v>12825</v>
      </c>
      <c r="B14738" t="str">
        <v>2014-03-14</v>
      </c>
      <c r="C14738" t="str">
        <v>Midday</v>
      </c>
      <c r="D14738">
        <v>25</v>
      </c>
      <c r="E14738" t="str">
        <f>IF(MOD(D14738,2)=0,"EVEN","ODD")</f>
        <v>ODD</v>
      </c>
      <c r="F14738" t="str">
        <f>IF(D14738&lt;=18,"LOW (1-18)","HIGH (19-36)")</f>
        <v>HIGH (19-36)</v>
      </c>
      <c r="G14738">
        <f>INT((D14738-1)/6)+1</f>
        <v>5</v>
      </c>
      <c r="H14738">
        <f>MOD(D14738-1,6)+1</f>
        <v>1</v>
      </c>
      <c r="I14738">
        <f>37-D14738</f>
        <v>12</v>
      </c>
      <c r="J14738">
        <f>ABS(D14738-D14739)</f>
        <v>21</v>
      </c>
      <c r="K14738">
        <f>AVERAGE(D14738:D14742)</f>
        <v>25</v>
      </c>
      <c r="L14738">
        <f>AVERAGE(D14738:D14757)</f>
        <v>25</v>
      </c>
      <c r="M14738">
        <f>K14738-L14738</f>
        <v>0</v>
      </c>
      <c r="N14738" t="str">
        <f>IF(K14738&gt;L14738,"HIGH ZONE BIAS",IF(K14738&lt;L14738,"LOW ZONE BIAS","EQUILIBRIUM"))</f>
        <v>EQUILIBRIUM</v>
      </c>
    </row>
    <row r="14739">
      <c r="A14739">
        <v>12824</v>
      </c>
      <c r="B14739" t="str">
        <v>2014-03-14</v>
      </c>
      <c r="C14739" t="str">
        <v>Morning</v>
      </c>
      <c r="D14739">
        <v>4</v>
      </c>
      <c r="E14739" t="str">
        <f>IF(MOD(D14739,2)=0,"EVEN","ODD")</f>
        <v>EVEN</v>
      </c>
      <c r="F14739" t="str">
        <f>IF(D14739&lt;=18,"LOW (1-18)","HIGH (19-36)")</f>
        <v>LOW (1-18)</v>
      </c>
      <c r="G14739">
        <f>INT((D14739-1)/6)+1</f>
        <v>1</v>
      </c>
      <c r="H14739">
        <f>MOD(D14739-1,6)+1</f>
        <v>4</v>
      </c>
      <c r="I14739">
        <f>37-D14739</f>
        <v>33</v>
      </c>
      <c r="J14739">
        <f>ABS(D14739-D14740)</f>
        <v>11</v>
      </c>
      <c r="K14739">
        <f>AVERAGE(D14739:D14743)</f>
        <v>4</v>
      </c>
      <c r="L14739">
        <f>AVERAGE(D14739:D14758)</f>
        <v>4</v>
      </c>
      <c r="M14739">
        <f>K14739-L14739</f>
        <v>0</v>
      </c>
      <c r="N14739" t="str">
        <f>IF(K14739&gt;L14739,"HIGH ZONE BIAS",IF(K14739&lt;L14739,"LOW ZONE BIAS","EQUILIBRIUM"))</f>
        <v>EQUILIBRIUM</v>
      </c>
    </row>
    <row r="14740">
      <c r="A14740">
        <v>12823</v>
      </c>
      <c r="B14740" t="str">
        <v>2014-03-13</v>
      </c>
      <c r="C14740" t="str">
        <v>Evening</v>
      </c>
      <c r="D14740">
        <v>15</v>
      </c>
      <c r="E14740" t="str">
        <f>IF(MOD(D14740,2)=0,"EVEN","ODD")</f>
        <v>ODD</v>
      </c>
      <c r="F14740" t="str">
        <f>IF(D14740&lt;=18,"LOW (1-18)","HIGH (19-36)")</f>
        <v>LOW (1-18)</v>
      </c>
      <c r="G14740">
        <f>INT((D14740-1)/6)+1</f>
        <v>3</v>
      </c>
      <c r="H14740">
        <f>MOD(D14740-1,6)+1</f>
        <v>3</v>
      </c>
      <c r="I14740">
        <f>37-D14740</f>
        <v>22</v>
      </c>
      <c r="J14740">
        <f>ABS(D14740-D14741)</f>
        <v>10</v>
      </c>
      <c r="K14740">
        <f>AVERAGE(D14740:D14744)</f>
        <v>15</v>
      </c>
      <c r="L14740">
        <f>AVERAGE(D14740:D14759)</f>
        <v>15</v>
      </c>
      <c r="M14740">
        <f>K14740-L14740</f>
        <v>0</v>
      </c>
      <c r="N14740" t="str">
        <f>IF(K14740&gt;L14740,"HIGH ZONE BIAS",IF(K14740&lt;L14740,"LOW ZONE BIAS","EQUILIBRIUM"))</f>
        <v>EQUILIBRIUM</v>
      </c>
    </row>
    <row r="14741">
      <c r="A14741">
        <v>12822</v>
      </c>
      <c r="B14741" t="str">
        <v>2014-03-13</v>
      </c>
      <c r="C14741" t="str">
        <v>Midday</v>
      </c>
      <c r="D14741">
        <v>25</v>
      </c>
      <c r="E14741" t="str">
        <f>IF(MOD(D14741,2)=0,"EVEN","ODD")</f>
        <v>ODD</v>
      </c>
      <c r="F14741" t="str">
        <f>IF(D14741&lt;=18,"LOW (1-18)","HIGH (19-36)")</f>
        <v>HIGH (19-36)</v>
      </c>
      <c r="G14741">
        <f>INT((D14741-1)/6)+1</f>
        <v>5</v>
      </c>
      <c r="H14741">
        <f>MOD(D14741-1,6)+1</f>
        <v>1</v>
      </c>
      <c r="I14741">
        <f>37-D14741</f>
        <v>12</v>
      </c>
      <c r="J14741">
        <f>ABS(D14741-D14742)</f>
        <v>7</v>
      </c>
      <c r="K14741">
        <f>AVERAGE(D14741:D14745)</f>
        <v>25</v>
      </c>
      <c r="L14741">
        <f>AVERAGE(D14741:D14760)</f>
        <v>25</v>
      </c>
      <c r="M14741">
        <f>K14741-L14741</f>
        <v>0</v>
      </c>
      <c r="N14741" t="str">
        <f>IF(K14741&gt;L14741,"HIGH ZONE BIAS",IF(K14741&lt;L14741,"LOW ZONE BIAS","EQUILIBRIUM"))</f>
        <v>EQUILIBRIUM</v>
      </c>
    </row>
    <row r="14742">
      <c r="A14742">
        <v>12821</v>
      </c>
      <c r="B14742" t="str">
        <v>2014-03-13</v>
      </c>
      <c r="C14742" t="str">
        <v>Morning</v>
      </c>
      <c r="D14742">
        <v>18</v>
      </c>
      <c r="E14742" t="str">
        <f>IF(MOD(D14742,2)=0,"EVEN","ODD")</f>
        <v>EVEN</v>
      </c>
      <c r="F14742" t="str">
        <f>IF(D14742&lt;=18,"LOW (1-18)","HIGH (19-36)")</f>
        <v>LOW (1-18)</v>
      </c>
      <c r="G14742">
        <f>INT((D14742-1)/6)+1</f>
        <v>3</v>
      </c>
      <c r="H14742">
        <f>MOD(D14742-1,6)+1</f>
        <v>6</v>
      </c>
      <c r="I14742">
        <f>37-D14742</f>
        <v>19</v>
      </c>
      <c r="J14742">
        <f>ABS(D14742-D14743)</f>
        <v>4</v>
      </c>
      <c r="K14742">
        <f>AVERAGE(D14742:D14746)</f>
        <v>18</v>
      </c>
      <c r="L14742">
        <f>AVERAGE(D14742:D14761)</f>
        <v>18</v>
      </c>
      <c r="M14742">
        <f>K14742-L14742</f>
        <v>0</v>
      </c>
      <c r="N14742" t="str">
        <f>IF(K14742&gt;L14742,"HIGH ZONE BIAS",IF(K14742&lt;L14742,"LOW ZONE BIAS","EQUILIBRIUM"))</f>
        <v>EQUILIBRIUM</v>
      </c>
    </row>
    <row r="14743">
      <c r="A14743">
        <v>12820</v>
      </c>
      <c r="B14743" t="str">
        <v>2014-03-12</v>
      </c>
      <c r="C14743" t="str">
        <v>Evening</v>
      </c>
      <c r="D14743">
        <v>14</v>
      </c>
      <c r="E14743" t="str">
        <f>IF(MOD(D14743,2)=0,"EVEN","ODD")</f>
        <v>EVEN</v>
      </c>
      <c r="F14743" t="str">
        <f>IF(D14743&lt;=18,"LOW (1-18)","HIGH (19-36)")</f>
        <v>LOW (1-18)</v>
      </c>
      <c r="G14743">
        <f>INT((D14743-1)/6)+1</f>
        <v>3</v>
      </c>
      <c r="H14743">
        <f>MOD(D14743-1,6)+1</f>
        <v>2</v>
      </c>
      <c r="I14743">
        <f>37-D14743</f>
        <v>23</v>
      </c>
      <c r="J14743">
        <f>ABS(D14743-D14744)</f>
        <v>10</v>
      </c>
      <c r="K14743">
        <f>AVERAGE(D14743:D14747)</f>
        <v>14</v>
      </c>
      <c r="L14743">
        <f>AVERAGE(D14743:D14762)</f>
        <v>14</v>
      </c>
      <c r="M14743">
        <f>K14743-L14743</f>
        <v>0</v>
      </c>
      <c r="N14743" t="str">
        <f>IF(K14743&gt;L14743,"HIGH ZONE BIAS",IF(K14743&lt;L14743,"LOW ZONE BIAS","EQUILIBRIUM"))</f>
        <v>EQUILIBRIUM</v>
      </c>
    </row>
    <row r="14744">
      <c r="A14744">
        <v>12819</v>
      </c>
      <c r="B14744" t="str">
        <v>2014-03-12</v>
      </c>
      <c r="C14744" t="str">
        <v>Midday</v>
      </c>
      <c r="D14744">
        <v>24</v>
      </c>
      <c r="E14744" t="str">
        <f>IF(MOD(D14744,2)=0,"EVEN","ODD")</f>
        <v>EVEN</v>
      </c>
      <c r="F14744" t="str">
        <f>IF(D14744&lt;=18,"LOW (1-18)","HIGH (19-36)")</f>
        <v>HIGH (19-36)</v>
      </c>
      <c r="G14744">
        <f>INT((D14744-1)/6)+1</f>
        <v>4</v>
      </c>
      <c r="H14744">
        <f>MOD(D14744-1,6)+1</f>
        <v>6</v>
      </c>
      <c r="I14744">
        <f>37-D14744</f>
        <v>13</v>
      </c>
      <c r="J14744">
        <f>ABS(D14744-D14745)</f>
        <v>15</v>
      </c>
      <c r="K14744">
        <f>AVERAGE(D14744:D14748)</f>
        <v>24</v>
      </c>
      <c r="L14744">
        <f>AVERAGE(D14744:D14763)</f>
        <v>24</v>
      </c>
      <c r="M14744">
        <f>K14744-L14744</f>
        <v>0</v>
      </c>
      <c r="N14744" t="str">
        <f>IF(K14744&gt;L14744,"HIGH ZONE BIAS",IF(K14744&lt;L14744,"LOW ZONE BIAS","EQUILIBRIUM"))</f>
        <v>EQUILIBRIUM</v>
      </c>
    </row>
    <row r="14745">
      <c r="A14745">
        <v>12818</v>
      </c>
      <c r="B14745" t="str">
        <v>2014-03-12</v>
      </c>
      <c r="C14745" t="str">
        <v>Morning</v>
      </c>
      <c r="D14745">
        <v>9</v>
      </c>
      <c r="E14745" t="str">
        <f>IF(MOD(D14745,2)=0,"EVEN","ODD")</f>
        <v>ODD</v>
      </c>
      <c r="F14745" t="str">
        <f>IF(D14745&lt;=18,"LOW (1-18)","HIGH (19-36)")</f>
        <v>LOW (1-18)</v>
      </c>
      <c r="G14745">
        <f>INT((D14745-1)/6)+1</f>
        <v>2</v>
      </c>
      <c r="H14745">
        <f>MOD(D14745-1,6)+1</f>
        <v>3</v>
      </c>
      <c r="I14745">
        <f>37-D14745</f>
        <v>28</v>
      </c>
      <c r="J14745">
        <f>ABS(D14745-D14746)</f>
        <v>27</v>
      </c>
      <c r="K14745">
        <f>AVERAGE(D14745:D14749)</f>
        <v>9</v>
      </c>
      <c r="L14745">
        <f>AVERAGE(D14745:D14764)</f>
        <v>9</v>
      </c>
      <c r="M14745">
        <f>K14745-L14745</f>
        <v>0</v>
      </c>
      <c r="N14745" t="str">
        <f>IF(K14745&gt;L14745,"HIGH ZONE BIAS",IF(K14745&lt;L14745,"LOW ZONE BIAS","EQUILIBRIUM"))</f>
        <v>EQUILIBRIUM</v>
      </c>
    </row>
    <row r="14746">
      <c r="A14746">
        <v>12817</v>
      </c>
      <c r="B14746" t="str">
        <v>2014-03-11</v>
      </c>
      <c r="C14746" t="str">
        <v>Evening</v>
      </c>
      <c r="D14746">
        <v>36</v>
      </c>
      <c r="E14746" t="str">
        <f>IF(MOD(D14746,2)=0,"EVEN","ODD")</f>
        <v>EVEN</v>
      </c>
      <c r="F14746" t="str">
        <f>IF(D14746&lt;=18,"LOW (1-18)","HIGH (19-36)")</f>
        <v>HIGH (19-36)</v>
      </c>
      <c r="G14746">
        <f>INT((D14746-1)/6)+1</f>
        <v>6</v>
      </c>
      <c r="H14746">
        <f>MOD(D14746-1,6)+1</f>
        <v>6</v>
      </c>
      <c r="I14746">
        <f>37-D14746</f>
        <v>1</v>
      </c>
      <c r="J14746">
        <f>ABS(D14746-D14747)</f>
        <v>16</v>
      </c>
      <c r="K14746">
        <f>AVERAGE(D14746:D14750)</f>
        <v>36</v>
      </c>
      <c r="L14746">
        <f>AVERAGE(D14746:D14765)</f>
        <v>36</v>
      </c>
      <c r="M14746">
        <f>K14746-L14746</f>
        <v>0</v>
      </c>
      <c r="N14746" t="str">
        <f>IF(K14746&gt;L14746,"HIGH ZONE BIAS",IF(K14746&lt;L14746,"LOW ZONE BIAS","EQUILIBRIUM"))</f>
        <v>EQUILIBRIUM</v>
      </c>
    </row>
    <row r="14747">
      <c r="A14747">
        <v>12816</v>
      </c>
      <c r="B14747" t="str">
        <v>2014-03-11</v>
      </c>
      <c r="C14747" t="str">
        <v>Midday</v>
      </c>
      <c r="D14747">
        <v>20</v>
      </c>
      <c r="E14747" t="str">
        <f>IF(MOD(D14747,2)=0,"EVEN","ODD")</f>
        <v>EVEN</v>
      </c>
      <c r="F14747" t="str">
        <f>IF(D14747&lt;=18,"LOW (1-18)","HIGH (19-36)")</f>
        <v>HIGH (19-36)</v>
      </c>
      <c r="G14747">
        <f>INT((D14747-1)/6)+1</f>
        <v>4</v>
      </c>
      <c r="H14747">
        <f>MOD(D14747-1,6)+1</f>
        <v>2</v>
      </c>
      <c r="I14747">
        <f>37-D14747</f>
        <v>17</v>
      </c>
      <c r="J14747">
        <f>ABS(D14747-D14748)</f>
        <v>2</v>
      </c>
      <c r="K14747">
        <f>AVERAGE(D14747:D14751)</f>
        <v>20</v>
      </c>
      <c r="L14747">
        <f>AVERAGE(D14747:D14766)</f>
        <v>20</v>
      </c>
      <c r="M14747">
        <f>K14747-L14747</f>
        <v>0</v>
      </c>
      <c r="N14747" t="str">
        <f>IF(K14747&gt;L14747,"HIGH ZONE BIAS",IF(K14747&lt;L14747,"LOW ZONE BIAS","EQUILIBRIUM"))</f>
        <v>EQUILIBRIUM</v>
      </c>
    </row>
    <row r="14748">
      <c r="A14748">
        <v>12815</v>
      </c>
      <c r="B14748" t="str">
        <v>2014-03-11</v>
      </c>
      <c r="C14748" t="str">
        <v>Morning</v>
      </c>
      <c r="D14748">
        <v>18</v>
      </c>
      <c r="E14748" t="str">
        <f>IF(MOD(D14748,2)=0,"EVEN","ODD")</f>
        <v>EVEN</v>
      </c>
      <c r="F14748" t="str">
        <f>IF(D14748&lt;=18,"LOW (1-18)","HIGH (19-36)")</f>
        <v>LOW (1-18)</v>
      </c>
      <c r="G14748">
        <f>INT((D14748-1)/6)+1</f>
        <v>3</v>
      </c>
      <c r="H14748">
        <f>MOD(D14748-1,6)+1</f>
        <v>6</v>
      </c>
      <c r="I14748">
        <f>37-D14748</f>
        <v>19</v>
      </c>
      <c r="J14748">
        <f>ABS(D14748-D14749)</f>
        <v>4</v>
      </c>
      <c r="K14748">
        <f>AVERAGE(D14748:D14752)</f>
        <v>18</v>
      </c>
      <c r="L14748">
        <f>AVERAGE(D14748:D14767)</f>
        <v>18</v>
      </c>
      <c r="M14748">
        <f>K14748-L14748</f>
        <v>0</v>
      </c>
      <c r="N14748" t="str">
        <f>IF(K14748&gt;L14748,"HIGH ZONE BIAS",IF(K14748&lt;L14748,"LOW ZONE BIAS","EQUILIBRIUM"))</f>
        <v>EQUILIBRIUM</v>
      </c>
    </row>
    <row r="14749">
      <c r="A14749">
        <v>12814</v>
      </c>
      <c r="B14749" t="str">
        <v>2014-03-10</v>
      </c>
      <c r="C14749" t="str">
        <v>Evening</v>
      </c>
      <c r="D14749">
        <v>14</v>
      </c>
      <c r="E14749" t="str">
        <f>IF(MOD(D14749,2)=0,"EVEN","ODD")</f>
        <v>EVEN</v>
      </c>
      <c r="F14749" t="str">
        <f>IF(D14749&lt;=18,"LOW (1-18)","HIGH (19-36)")</f>
        <v>LOW (1-18)</v>
      </c>
      <c r="G14749">
        <f>INT((D14749-1)/6)+1</f>
        <v>3</v>
      </c>
      <c r="H14749">
        <f>MOD(D14749-1,6)+1</f>
        <v>2</v>
      </c>
      <c r="I14749">
        <f>37-D14749</f>
        <v>23</v>
      </c>
      <c r="J14749">
        <f>ABS(D14749-D14750)</f>
        <v>6</v>
      </c>
      <c r="K14749">
        <f>AVERAGE(D14749:D14753)</f>
        <v>14</v>
      </c>
      <c r="L14749">
        <f>AVERAGE(D14749:D14768)</f>
        <v>14</v>
      </c>
      <c r="M14749">
        <f>K14749-L14749</f>
        <v>0</v>
      </c>
      <c r="N14749" t="str">
        <f>IF(K14749&gt;L14749,"HIGH ZONE BIAS",IF(K14749&lt;L14749,"LOW ZONE BIAS","EQUILIBRIUM"))</f>
        <v>EQUILIBRIUM</v>
      </c>
    </row>
    <row r="14750">
      <c r="A14750">
        <v>12813</v>
      </c>
      <c r="B14750" t="str">
        <v>2014-03-10</v>
      </c>
      <c r="C14750" t="str">
        <v>Midday</v>
      </c>
      <c r="D14750">
        <v>20</v>
      </c>
      <c r="E14750" t="str">
        <f>IF(MOD(D14750,2)=0,"EVEN","ODD")</f>
        <v>EVEN</v>
      </c>
      <c r="F14750" t="str">
        <f>IF(D14750&lt;=18,"LOW (1-18)","HIGH (19-36)")</f>
        <v>HIGH (19-36)</v>
      </c>
      <c r="G14750">
        <f>INT((D14750-1)/6)+1</f>
        <v>4</v>
      </c>
      <c r="H14750">
        <f>MOD(D14750-1,6)+1</f>
        <v>2</v>
      </c>
      <c r="I14750">
        <f>37-D14750</f>
        <v>17</v>
      </c>
      <c r="J14750">
        <f>ABS(D14750-D14751)</f>
        <v>11</v>
      </c>
      <c r="K14750">
        <f>AVERAGE(D14750:D14754)</f>
        <v>20</v>
      </c>
      <c r="L14750">
        <f>AVERAGE(D14750:D14769)</f>
        <v>20</v>
      </c>
      <c r="M14750">
        <f>K14750-L14750</f>
        <v>0</v>
      </c>
      <c r="N14750" t="str">
        <f>IF(K14750&gt;L14750,"HIGH ZONE BIAS",IF(K14750&lt;L14750,"LOW ZONE BIAS","EQUILIBRIUM"))</f>
        <v>EQUILIBRIUM</v>
      </c>
    </row>
    <row r="14751">
      <c r="A14751">
        <v>12812</v>
      </c>
      <c r="B14751" t="str">
        <v>2014-03-10</v>
      </c>
      <c r="C14751" t="str">
        <v>Morning</v>
      </c>
      <c r="D14751">
        <v>31</v>
      </c>
      <c r="E14751" t="str">
        <f>IF(MOD(D14751,2)=0,"EVEN","ODD")</f>
        <v>ODD</v>
      </c>
      <c r="F14751" t="str">
        <f>IF(D14751&lt;=18,"LOW (1-18)","HIGH (19-36)")</f>
        <v>HIGH (19-36)</v>
      </c>
      <c r="G14751">
        <f>INT((D14751-1)/6)+1</f>
        <v>6</v>
      </c>
      <c r="H14751">
        <f>MOD(D14751-1,6)+1</f>
        <v>1</v>
      </c>
      <c r="I14751">
        <f>37-D14751</f>
        <v>6</v>
      </c>
      <c r="J14751">
        <f>ABS(D14751-D14752)</f>
        <v>0</v>
      </c>
      <c r="K14751">
        <f>AVERAGE(D14751:D14755)</f>
        <v>31</v>
      </c>
      <c r="L14751">
        <f>AVERAGE(D14751:D14770)</f>
        <v>31</v>
      </c>
      <c r="M14751">
        <f>K14751-L14751</f>
        <v>0</v>
      </c>
      <c r="N14751" t="str">
        <f>IF(K14751&gt;L14751,"HIGH ZONE BIAS",IF(K14751&lt;L14751,"LOW ZONE BIAS","EQUILIBRIUM"))</f>
        <v>EQUILIBRIUM</v>
      </c>
    </row>
    <row r="14752">
      <c r="A14752">
        <v>12811</v>
      </c>
      <c r="B14752" t="str">
        <v>2014-03-08</v>
      </c>
      <c r="C14752" t="str">
        <v>Evening</v>
      </c>
      <c r="D14752">
        <v>31</v>
      </c>
      <c r="E14752" t="str">
        <f>IF(MOD(D14752,2)=0,"EVEN","ODD")</f>
        <v>ODD</v>
      </c>
      <c r="F14752" t="str">
        <f>IF(D14752&lt;=18,"LOW (1-18)","HIGH (19-36)")</f>
        <v>HIGH (19-36)</v>
      </c>
      <c r="G14752">
        <f>INT((D14752-1)/6)+1</f>
        <v>6</v>
      </c>
      <c r="H14752">
        <f>MOD(D14752-1,6)+1</f>
        <v>1</v>
      </c>
      <c r="I14752">
        <f>37-D14752</f>
        <v>6</v>
      </c>
      <c r="J14752">
        <f>ABS(D14752-D14753)</f>
        <v>9</v>
      </c>
      <c r="K14752">
        <f>AVERAGE(D14752:D14756)</f>
        <v>31</v>
      </c>
      <c r="L14752">
        <f>AVERAGE(D14752:D14771)</f>
        <v>31</v>
      </c>
      <c r="M14752">
        <f>K14752-L14752</f>
        <v>0</v>
      </c>
      <c r="N14752" t="str">
        <f>IF(K14752&gt;L14752,"HIGH ZONE BIAS",IF(K14752&lt;L14752,"LOW ZONE BIAS","EQUILIBRIUM"))</f>
        <v>EQUILIBRIUM</v>
      </c>
    </row>
    <row r="14753">
      <c r="A14753">
        <v>12810</v>
      </c>
      <c r="B14753" t="str">
        <v>2014-03-08</v>
      </c>
      <c r="C14753" t="str">
        <v>Midday</v>
      </c>
      <c r="D14753">
        <v>22</v>
      </c>
      <c r="E14753" t="str">
        <f>IF(MOD(D14753,2)=0,"EVEN","ODD")</f>
        <v>EVEN</v>
      </c>
      <c r="F14753" t="str">
        <f>IF(D14753&lt;=18,"LOW (1-18)","HIGH (19-36)")</f>
        <v>HIGH (19-36)</v>
      </c>
      <c r="G14753">
        <f>INT((D14753-1)/6)+1</f>
        <v>4</v>
      </c>
      <c r="H14753">
        <f>MOD(D14753-1,6)+1</f>
        <v>4</v>
      </c>
      <c r="I14753">
        <f>37-D14753</f>
        <v>15</v>
      </c>
      <c r="J14753">
        <f>ABS(D14753-D14754)</f>
        <v>5</v>
      </c>
      <c r="K14753">
        <f>AVERAGE(D14753:D14757)</f>
        <v>22</v>
      </c>
      <c r="L14753">
        <f>AVERAGE(D14753:D14772)</f>
        <v>22</v>
      </c>
      <c r="M14753">
        <f>K14753-L14753</f>
        <v>0</v>
      </c>
      <c r="N14753" t="str">
        <f>IF(K14753&gt;L14753,"HIGH ZONE BIAS",IF(K14753&lt;L14753,"LOW ZONE BIAS","EQUILIBRIUM"))</f>
        <v>EQUILIBRIUM</v>
      </c>
    </row>
    <row r="14754">
      <c r="A14754">
        <v>12809</v>
      </c>
      <c r="B14754" t="str">
        <v>2014-03-08</v>
      </c>
      <c r="C14754" t="str">
        <v>Morning</v>
      </c>
      <c r="D14754">
        <v>17</v>
      </c>
      <c r="E14754" t="str">
        <f>IF(MOD(D14754,2)=0,"EVEN","ODD")</f>
        <v>ODD</v>
      </c>
      <c r="F14754" t="str">
        <f>IF(D14754&lt;=18,"LOW (1-18)","HIGH (19-36)")</f>
        <v>LOW (1-18)</v>
      </c>
      <c r="G14754">
        <f>INT((D14754-1)/6)+1</f>
        <v>3</v>
      </c>
      <c r="H14754">
        <f>MOD(D14754-1,6)+1</f>
        <v>5</v>
      </c>
      <c r="I14754">
        <f>37-D14754</f>
        <v>20</v>
      </c>
      <c r="J14754">
        <f>ABS(D14754-D14755)</f>
        <v>17</v>
      </c>
      <c r="K14754">
        <f>AVERAGE(D14754:D14758)</f>
        <v>17</v>
      </c>
      <c r="L14754">
        <f>AVERAGE(D14754:D14773)</f>
        <v>17</v>
      </c>
      <c r="M14754">
        <f>K14754-L14754</f>
        <v>0</v>
      </c>
      <c r="N14754" t="str">
        <f>IF(K14754&gt;L14754,"HIGH ZONE BIAS",IF(K14754&lt;L14754,"LOW ZONE BIAS","EQUILIBRIUM"))</f>
        <v>EQUILIBRIUM</v>
      </c>
    </row>
    <row r="14755">
      <c r="A14755">
        <v>12808</v>
      </c>
      <c r="B14755" t="str">
        <v>2014-03-07</v>
      </c>
      <c r="C14755" t="str">
        <v>Evening</v>
      </c>
      <c r="D14755">
        <v>34</v>
      </c>
      <c r="E14755" t="str">
        <f>IF(MOD(D14755,2)=0,"EVEN","ODD")</f>
        <v>EVEN</v>
      </c>
      <c r="F14755" t="str">
        <f>IF(D14755&lt;=18,"LOW (1-18)","HIGH (19-36)")</f>
        <v>HIGH (19-36)</v>
      </c>
      <c r="G14755">
        <f>INT((D14755-1)/6)+1</f>
        <v>6</v>
      </c>
      <c r="H14755">
        <f>MOD(D14755-1,6)+1</f>
        <v>4</v>
      </c>
      <c r="I14755">
        <f>37-D14755</f>
        <v>3</v>
      </c>
      <c r="J14755">
        <f>ABS(D14755-D14756)</f>
        <v>30</v>
      </c>
      <c r="K14755">
        <f>AVERAGE(D14755:D14759)</f>
        <v>34</v>
      </c>
      <c r="L14755">
        <f>AVERAGE(D14755:D14774)</f>
        <v>34</v>
      </c>
      <c r="M14755">
        <f>K14755-L14755</f>
        <v>0</v>
      </c>
      <c r="N14755" t="str">
        <f>IF(K14755&gt;L14755,"HIGH ZONE BIAS",IF(K14755&lt;L14755,"LOW ZONE BIAS","EQUILIBRIUM"))</f>
        <v>EQUILIBRIUM</v>
      </c>
    </row>
    <row r="14756">
      <c r="A14756">
        <v>12807</v>
      </c>
      <c r="B14756" t="str">
        <v>2014-03-07</v>
      </c>
      <c r="C14756" t="str">
        <v>Midday</v>
      </c>
      <c r="D14756">
        <v>4</v>
      </c>
      <c r="E14756" t="str">
        <f>IF(MOD(D14756,2)=0,"EVEN","ODD")</f>
        <v>EVEN</v>
      </c>
      <c r="F14756" t="str">
        <f>IF(D14756&lt;=18,"LOW (1-18)","HIGH (19-36)")</f>
        <v>LOW (1-18)</v>
      </c>
      <c r="G14756">
        <f>INT((D14756-1)/6)+1</f>
        <v>1</v>
      </c>
      <c r="H14756">
        <f>MOD(D14756-1,6)+1</f>
        <v>4</v>
      </c>
      <c r="I14756">
        <f>37-D14756</f>
        <v>33</v>
      </c>
      <c r="J14756">
        <f>ABS(D14756-D14757)</f>
        <v>7</v>
      </c>
      <c r="K14756">
        <f>AVERAGE(D14756:D14760)</f>
        <v>4</v>
      </c>
      <c r="L14756">
        <f>AVERAGE(D14756:D14775)</f>
        <v>4</v>
      </c>
      <c r="M14756">
        <f>K14756-L14756</f>
        <v>0</v>
      </c>
      <c r="N14756" t="str">
        <f>IF(K14756&gt;L14756,"HIGH ZONE BIAS",IF(K14756&lt;L14756,"LOW ZONE BIAS","EQUILIBRIUM"))</f>
        <v>EQUILIBRIUM</v>
      </c>
    </row>
    <row r="14757">
      <c r="A14757">
        <v>12806</v>
      </c>
      <c r="B14757" t="str">
        <v>2014-03-07</v>
      </c>
      <c r="C14757" t="str">
        <v>Morning</v>
      </c>
      <c r="D14757">
        <v>11</v>
      </c>
      <c r="E14757" t="str">
        <f>IF(MOD(D14757,2)=0,"EVEN","ODD")</f>
        <v>ODD</v>
      </c>
      <c r="F14757" t="str">
        <f>IF(D14757&lt;=18,"LOW (1-18)","HIGH (19-36)")</f>
        <v>LOW (1-18)</v>
      </c>
      <c r="G14757">
        <f>INT((D14757-1)/6)+1</f>
        <v>2</v>
      </c>
      <c r="H14757">
        <f>MOD(D14757-1,6)+1</f>
        <v>5</v>
      </c>
      <c r="I14757">
        <f>37-D14757</f>
        <v>26</v>
      </c>
      <c r="J14757">
        <f>ABS(D14757-D14758)</f>
        <v>20</v>
      </c>
      <c r="K14757">
        <f>AVERAGE(D14757:D14761)</f>
        <v>11</v>
      </c>
      <c r="L14757">
        <f>AVERAGE(D14757:D14776)</f>
        <v>11</v>
      </c>
      <c r="M14757">
        <f>K14757-L14757</f>
        <v>0</v>
      </c>
      <c r="N14757" t="str">
        <f>IF(K14757&gt;L14757,"HIGH ZONE BIAS",IF(K14757&lt;L14757,"LOW ZONE BIAS","EQUILIBRIUM"))</f>
        <v>EQUILIBRIUM</v>
      </c>
    </row>
    <row r="14758">
      <c r="A14758">
        <v>12805</v>
      </c>
      <c r="B14758" t="str">
        <v>2014-03-06</v>
      </c>
      <c r="C14758" t="str">
        <v>Evening</v>
      </c>
      <c r="D14758">
        <v>31</v>
      </c>
      <c r="E14758" t="str">
        <f>IF(MOD(D14758,2)=0,"EVEN","ODD")</f>
        <v>ODD</v>
      </c>
      <c r="F14758" t="str">
        <f>IF(D14758&lt;=18,"LOW (1-18)","HIGH (19-36)")</f>
        <v>HIGH (19-36)</v>
      </c>
      <c r="G14758">
        <f>INT((D14758-1)/6)+1</f>
        <v>6</v>
      </c>
      <c r="H14758">
        <f>MOD(D14758-1,6)+1</f>
        <v>1</v>
      </c>
      <c r="I14758">
        <f>37-D14758</f>
        <v>6</v>
      </c>
      <c r="J14758">
        <f>ABS(D14758-D14759)</f>
        <v>24</v>
      </c>
      <c r="K14758">
        <f>AVERAGE(D14758:D14762)</f>
        <v>31</v>
      </c>
      <c r="L14758">
        <f>AVERAGE(D14758:D14777)</f>
        <v>31</v>
      </c>
      <c r="M14758">
        <f>K14758-L14758</f>
        <v>0</v>
      </c>
      <c r="N14758" t="str">
        <f>IF(K14758&gt;L14758,"HIGH ZONE BIAS",IF(K14758&lt;L14758,"LOW ZONE BIAS","EQUILIBRIUM"))</f>
        <v>EQUILIBRIUM</v>
      </c>
    </row>
    <row r="14759">
      <c r="A14759">
        <v>12804</v>
      </c>
      <c r="B14759" t="str">
        <v>2014-03-06</v>
      </c>
      <c r="C14759" t="str">
        <v>Midday</v>
      </c>
      <c r="D14759">
        <v>7</v>
      </c>
      <c r="E14759" t="str">
        <f>IF(MOD(D14759,2)=0,"EVEN","ODD")</f>
        <v>ODD</v>
      </c>
      <c r="F14759" t="str">
        <f>IF(D14759&lt;=18,"LOW (1-18)","HIGH (19-36)")</f>
        <v>LOW (1-18)</v>
      </c>
      <c r="G14759">
        <f>INT((D14759-1)/6)+1</f>
        <v>2</v>
      </c>
      <c r="H14759">
        <f>MOD(D14759-1,6)+1</f>
        <v>1</v>
      </c>
      <c r="I14759">
        <f>37-D14759</f>
        <v>30</v>
      </c>
      <c r="J14759">
        <f>ABS(D14759-D14760)</f>
        <v>3</v>
      </c>
      <c r="K14759">
        <f>AVERAGE(D14759:D14763)</f>
        <v>7</v>
      </c>
      <c r="L14759">
        <f>AVERAGE(D14759:D14778)</f>
        <v>7</v>
      </c>
      <c r="M14759">
        <f>K14759-L14759</f>
        <v>0</v>
      </c>
      <c r="N14759" t="str">
        <f>IF(K14759&gt;L14759,"HIGH ZONE BIAS",IF(K14759&lt;L14759,"LOW ZONE BIAS","EQUILIBRIUM"))</f>
        <v>EQUILIBRIUM</v>
      </c>
    </row>
    <row r="14760">
      <c r="A14760">
        <v>12803</v>
      </c>
      <c r="B14760" t="str">
        <v>2014-03-06</v>
      </c>
      <c r="C14760" t="str">
        <v>Morning</v>
      </c>
      <c r="D14760">
        <v>4</v>
      </c>
      <c r="E14760" t="str">
        <f>IF(MOD(D14760,2)=0,"EVEN","ODD")</f>
        <v>EVEN</v>
      </c>
      <c r="F14760" t="str">
        <f>IF(D14760&lt;=18,"LOW (1-18)","HIGH (19-36)")</f>
        <v>LOW (1-18)</v>
      </c>
      <c r="G14760">
        <f>INT((D14760-1)/6)+1</f>
        <v>1</v>
      </c>
      <c r="H14760">
        <f>MOD(D14760-1,6)+1</f>
        <v>4</v>
      </c>
      <c r="I14760">
        <f>37-D14760</f>
        <v>33</v>
      </c>
      <c r="J14760">
        <f>ABS(D14760-D14761)</f>
        <v>1</v>
      </c>
      <c r="K14760">
        <f>AVERAGE(D14760:D14764)</f>
        <v>4</v>
      </c>
      <c r="L14760">
        <f>AVERAGE(D14760:D14779)</f>
        <v>4</v>
      </c>
      <c r="M14760">
        <f>K14760-L14760</f>
        <v>0</v>
      </c>
      <c r="N14760" t="str">
        <f>IF(K14760&gt;L14760,"HIGH ZONE BIAS",IF(K14760&lt;L14760,"LOW ZONE BIAS","EQUILIBRIUM"))</f>
        <v>EQUILIBRIUM</v>
      </c>
    </row>
    <row r="14761">
      <c r="A14761">
        <v>12802</v>
      </c>
      <c r="B14761" t="str">
        <v>2014-03-05</v>
      </c>
      <c r="C14761" t="str">
        <v>Evening</v>
      </c>
      <c r="D14761">
        <v>5</v>
      </c>
      <c r="E14761" t="str">
        <f>IF(MOD(D14761,2)=0,"EVEN","ODD")</f>
        <v>ODD</v>
      </c>
      <c r="F14761" t="str">
        <f>IF(D14761&lt;=18,"LOW (1-18)","HIGH (19-36)")</f>
        <v>LOW (1-18)</v>
      </c>
      <c r="G14761">
        <f>INT((D14761-1)/6)+1</f>
        <v>1</v>
      </c>
      <c r="H14761">
        <f>MOD(D14761-1,6)+1</f>
        <v>5</v>
      </c>
      <c r="I14761">
        <f>37-D14761</f>
        <v>32</v>
      </c>
      <c r="J14761">
        <f>ABS(D14761-D14762)</f>
        <v>7</v>
      </c>
      <c r="K14761">
        <f>AVERAGE(D14761:D14765)</f>
        <v>5</v>
      </c>
      <c r="L14761">
        <f>AVERAGE(D14761:D14780)</f>
        <v>5</v>
      </c>
      <c r="M14761">
        <f>K14761-L14761</f>
        <v>0</v>
      </c>
      <c r="N14761" t="str">
        <f>IF(K14761&gt;L14761,"HIGH ZONE BIAS",IF(K14761&lt;L14761,"LOW ZONE BIAS","EQUILIBRIUM"))</f>
        <v>EQUILIBRIUM</v>
      </c>
    </row>
    <row r="14762">
      <c r="A14762">
        <v>12801</v>
      </c>
      <c r="B14762" t="str">
        <v>2014-03-05</v>
      </c>
      <c r="C14762" t="str">
        <v>Midday</v>
      </c>
      <c r="D14762">
        <v>12</v>
      </c>
      <c r="E14762" t="str">
        <f>IF(MOD(D14762,2)=0,"EVEN","ODD")</f>
        <v>EVEN</v>
      </c>
      <c r="F14762" t="str">
        <f>IF(D14762&lt;=18,"LOW (1-18)","HIGH (19-36)")</f>
        <v>LOW (1-18)</v>
      </c>
      <c r="G14762">
        <f>INT((D14762-1)/6)+1</f>
        <v>2</v>
      </c>
      <c r="H14762">
        <f>MOD(D14762-1,6)+1</f>
        <v>6</v>
      </c>
      <c r="I14762">
        <f>37-D14762</f>
        <v>25</v>
      </c>
      <c r="J14762">
        <f>ABS(D14762-D14763)</f>
        <v>15</v>
      </c>
      <c r="K14762">
        <f>AVERAGE(D14762:D14766)</f>
        <v>12</v>
      </c>
      <c r="L14762">
        <f>AVERAGE(D14762:D14781)</f>
        <v>12</v>
      </c>
      <c r="M14762">
        <f>K14762-L14762</f>
        <v>0</v>
      </c>
      <c r="N14762" t="str">
        <f>IF(K14762&gt;L14762,"HIGH ZONE BIAS",IF(K14762&lt;L14762,"LOW ZONE BIAS","EQUILIBRIUM"))</f>
        <v>EQUILIBRIUM</v>
      </c>
    </row>
    <row r="14763">
      <c r="A14763">
        <v>12800</v>
      </c>
      <c r="B14763" t="str">
        <v>2014-03-05</v>
      </c>
      <c r="C14763" t="str">
        <v>Morning</v>
      </c>
      <c r="D14763">
        <v>27</v>
      </c>
      <c r="E14763" t="str">
        <f>IF(MOD(D14763,2)=0,"EVEN","ODD")</f>
        <v>ODD</v>
      </c>
      <c r="F14763" t="str">
        <f>IF(D14763&lt;=18,"LOW (1-18)","HIGH (19-36)")</f>
        <v>HIGH (19-36)</v>
      </c>
      <c r="G14763">
        <f>INT((D14763-1)/6)+1</f>
        <v>5</v>
      </c>
      <c r="H14763">
        <f>MOD(D14763-1,6)+1</f>
        <v>3</v>
      </c>
      <c r="I14763">
        <f>37-D14763</f>
        <v>10</v>
      </c>
      <c r="J14763">
        <f>ABS(D14763-D14764)</f>
        <v>11</v>
      </c>
      <c r="K14763">
        <f>AVERAGE(D14763:D14767)</f>
        <v>27</v>
      </c>
      <c r="L14763">
        <f>AVERAGE(D14763:D14782)</f>
        <v>27</v>
      </c>
      <c r="M14763">
        <f>K14763-L14763</f>
        <v>0</v>
      </c>
      <c r="N14763" t="str">
        <f>IF(K14763&gt;L14763,"HIGH ZONE BIAS",IF(K14763&lt;L14763,"LOW ZONE BIAS","EQUILIBRIUM"))</f>
        <v>EQUILIBRIUM</v>
      </c>
    </row>
    <row r="14764">
      <c r="A14764">
        <v>12799</v>
      </c>
      <c r="B14764" t="str">
        <v>2014-03-04</v>
      </c>
      <c r="C14764" t="str">
        <v>Evening</v>
      </c>
      <c r="D14764">
        <v>16</v>
      </c>
      <c r="E14764" t="str">
        <f>IF(MOD(D14764,2)=0,"EVEN","ODD")</f>
        <v>EVEN</v>
      </c>
      <c r="F14764" t="str">
        <f>IF(D14764&lt;=18,"LOW (1-18)","HIGH (19-36)")</f>
        <v>LOW (1-18)</v>
      </c>
      <c r="G14764">
        <f>INT((D14764-1)/6)+1</f>
        <v>3</v>
      </c>
      <c r="H14764">
        <f>MOD(D14764-1,6)+1</f>
        <v>4</v>
      </c>
      <c r="I14764">
        <f>37-D14764</f>
        <v>21</v>
      </c>
      <c r="J14764">
        <f>ABS(D14764-D14765)</f>
        <v>6</v>
      </c>
      <c r="K14764">
        <f>AVERAGE(D14764:D14768)</f>
        <v>16</v>
      </c>
      <c r="L14764">
        <f>AVERAGE(D14764:D14783)</f>
        <v>16</v>
      </c>
      <c r="M14764">
        <f>K14764-L14764</f>
        <v>0</v>
      </c>
      <c r="N14764" t="str">
        <f>IF(K14764&gt;L14764,"HIGH ZONE BIAS",IF(K14764&lt;L14764,"LOW ZONE BIAS","EQUILIBRIUM"))</f>
        <v>EQUILIBRIUM</v>
      </c>
    </row>
    <row r="14765">
      <c r="A14765">
        <v>12798</v>
      </c>
      <c r="B14765" t="str">
        <v>2014-03-04</v>
      </c>
      <c r="C14765" t="str">
        <v>Midday</v>
      </c>
      <c r="D14765">
        <v>22</v>
      </c>
      <c r="E14765" t="str">
        <f>IF(MOD(D14765,2)=0,"EVEN","ODD")</f>
        <v>EVEN</v>
      </c>
      <c r="F14765" t="str">
        <f>IF(D14765&lt;=18,"LOW (1-18)","HIGH (19-36)")</f>
        <v>HIGH (19-36)</v>
      </c>
      <c r="G14765">
        <f>INT((D14765-1)/6)+1</f>
        <v>4</v>
      </c>
      <c r="H14765">
        <f>MOD(D14765-1,6)+1</f>
        <v>4</v>
      </c>
      <c r="I14765">
        <f>37-D14765</f>
        <v>15</v>
      </c>
      <c r="J14765">
        <f>ABS(D14765-D14766)</f>
        <v>10</v>
      </c>
      <c r="K14765">
        <f>AVERAGE(D14765:D14769)</f>
        <v>22</v>
      </c>
      <c r="L14765">
        <f>AVERAGE(D14765:D14784)</f>
        <v>22</v>
      </c>
      <c r="M14765">
        <f>K14765-L14765</f>
        <v>0</v>
      </c>
      <c r="N14765" t="str">
        <f>IF(K14765&gt;L14765,"HIGH ZONE BIAS",IF(K14765&lt;L14765,"LOW ZONE BIAS","EQUILIBRIUM"))</f>
        <v>EQUILIBRIUM</v>
      </c>
    </row>
    <row r="14766">
      <c r="A14766">
        <v>12797</v>
      </c>
      <c r="B14766" t="str">
        <v>2014-03-04</v>
      </c>
      <c r="C14766" t="str">
        <v>Morning</v>
      </c>
      <c r="D14766">
        <v>32</v>
      </c>
      <c r="E14766" t="str">
        <f>IF(MOD(D14766,2)=0,"EVEN","ODD")</f>
        <v>EVEN</v>
      </c>
      <c r="F14766" t="str">
        <f>IF(D14766&lt;=18,"LOW (1-18)","HIGH (19-36)")</f>
        <v>HIGH (19-36)</v>
      </c>
      <c r="G14766">
        <f>INT((D14766-1)/6)+1</f>
        <v>6</v>
      </c>
      <c r="H14766">
        <f>MOD(D14766-1,6)+1</f>
        <v>2</v>
      </c>
      <c r="I14766">
        <f>37-D14766</f>
        <v>5</v>
      </c>
      <c r="J14766">
        <f>ABS(D14766-D14767)</f>
        <v>26</v>
      </c>
      <c r="K14766">
        <f>AVERAGE(D14766:D14770)</f>
        <v>32</v>
      </c>
      <c r="L14766">
        <f>AVERAGE(D14766:D14785)</f>
        <v>32</v>
      </c>
      <c r="M14766">
        <f>K14766-L14766</f>
        <v>0</v>
      </c>
      <c r="N14766" t="str">
        <f>IF(K14766&gt;L14766,"HIGH ZONE BIAS",IF(K14766&lt;L14766,"LOW ZONE BIAS","EQUILIBRIUM"))</f>
        <v>EQUILIBRIUM</v>
      </c>
    </row>
    <row r="14767">
      <c r="A14767">
        <v>12796</v>
      </c>
      <c r="B14767" t="str">
        <v>2014-03-03</v>
      </c>
      <c r="C14767" t="str">
        <v>Evening</v>
      </c>
      <c r="D14767">
        <v>6</v>
      </c>
      <c r="E14767" t="str">
        <f>IF(MOD(D14767,2)=0,"EVEN","ODD")</f>
        <v>EVEN</v>
      </c>
      <c r="F14767" t="str">
        <f>IF(D14767&lt;=18,"LOW (1-18)","HIGH (19-36)")</f>
        <v>LOW (1-18)</v>
      </c>
      <c r="G14767">
        <f>INT((D14767-1)/6)+1</f>
        <v>1</v>
      </c>
      <c r="H14767">
        <f>MOD(D14767-1,6)+1</f>
        <v>6</v>
      </c>
      <c r="I14767">
        <f>37-D14767</f>
        <v>31</v>
      </c>
      <c r="J14767">
        <f>ABS(D14767-D14768)</f>
        <v>19</v>
      </c>
      <c r="K14767">
        <f>AVERAGE(D14767:D14771)</f>
        <v>6</v>
      </c>
      <c r="L14767">
        <f>AVERAGE(D14767:D14786)</f>
        <v>6</v>
      </c>
      <c r="M14767">
        <f>K14767-L14767</f>
        <v>0</v>
      </c>
      <c r="N14767" t="str">
        <f>IF(K14767&gt;L14767,"HIGH ZONE BIAS",IF(K14767&lt;L14767,"LOW ZONE BIAS","EQUILIBRIUM"))</f>
        <v>EQUILIBRIUM</v>
      </c>
    </row>
    <row r="14768">
      <c r="A14768">
        <v>12795</v>
      </c>
      <c r="B14768" t="str">
        <v>2014-03-03</v>
      </c>
      <c r="C14768" t="str">
        <v>Midday</v>
      </c>
      <c r="D14768">
        <v>25</v>
      </c>
      <c r="E14768" t="str">
        <f>IF(MOD(D14768,2)=0,"EVEN","ODD")</f>
        <v>ODD</v>
      </c>
      <c r="F14768" t="str">
        <f>IF(D14768&lt;=18,"LOW (1-18)","HIGH (19-36)")</f>
        <v>HIGH (19-36)</v>
      </c>
      <c r="G14768">
        <f>INT((D14768-1)/6)+1</f>
        <v>5</v>
      </c>
      <c r="H14768">
        <f>MOD(D14768-1,6)+1</f>
        <v>1</v>
      </c>
      <c r="I14768">
        <f>37-D14768</f>
        <v>12</v>
      </c>
      <c r="J14768">
        <f>ABS(D14768-D14769)</f>
        <v>20</v>
      </c>
      <c r="K14768">
        <f>AVERAGE(D14768:D14772)</f>
        <v>25</v>
      </c>
      <c r="L14768">
        <f>AVERAGE(D14768:D14787)</f>
        <v>25</v>
      </c>
      <c r="M14768">
        <f>K14768-L14768</f>
        <v>0</v>
      </c>
      <c r="N14768" t="str">
        <f>IF(K14768&gt;L14768,"HIGH ZONE BIAS",IF(K14768&lt;L14768,"LOW ZONE BIAS","EQUILIBRIUM"))</f>
        <v>EQUILIBRIUM</v>
      </c>
    </row>
    <row r="14769">
      <c r="A14769">
        <v>12794</v>
      </c>
      <c r="B14769" t="str">
        <v>2014-03-03</v>
      </c>
      <c r="C14769" t="str">
        <v>Morning</v>
      </c>
      <c r="D14769">
        <v>5</v>
      </c>
      <c r="E14769" t="str">
        <f>IF(MOD(D14769,2)=0,"EVEN","ODD")</f>
        <v>ODD</v>
      </c>
      <c r="F14769" t="str">
        <f>IF(D14769&lt;=18,"LOW (1-18)","HIGH (19-36)")</f>
        <v>LOW (1-18)</v>
      </c>
      <c r="G14769">
        <f>INT((D14769-1)/6)+1</f>
        <v>1</v>
      </c>
      <c r="H14769">
        <f>MOD(D14769-1,6)+1</f>
        <v>5</v>
      </c>
      <c r="I14769">
        <f>37-D14769</f>
        <v>32</v>
      </c>
      <c r="J14769">
        <f>ABS(D14769-D14770)</f>
        <v>0</v>
      </c>
      <c r="K14769">
        <f>AVERAGE(D14769:D14773)</f>
        <v>5</v>
      </c>
      <c r="L14769">
        <f>AVERAGE(D14769:D14788)</f>
        <v>5</v>
      </c>
      <c r="M14769">
        <f>K14769-L14769</f>
        <v>0</v>
      </c>
      <c r="N14769" t="str">
        <f>IF(K14769&gt;L14769,"HIGH ZONE BIAS",IF(K14769&lt;L14769,"LOW ZONE BIAS","EQUILIBRIUM"))</f>
        <v>EQUILIBRIUM</v>
      </c>
    </row>
    <row r="14770">
      <c r="A14770">
        <v>12793</v>
      </c>
      <c r="B14770" t="str">
        <v>2014-03-01</v>
      </c>
      <c r="C14770" t="str">
        <v>Evening</v>
      </c>
      <c r="D14770">
        <v>5</v>
      </c>
      <c r="E14770" t="str">
        <f>IF(MOD(D14770,2)=0,"EVEN","ODD")</f>
        <v>ODD</v>
      </c>
      <c r="F14770" t="str">
        <f>IF(D14770&lt;=18,"LOW (1-18)","HIGH (19-36)")</f>
        <v>LOW (1-18)</v>
      </c>
      <c r="G14770">
        <f>INT((D14770-1)/6)+1</f>
        <v>1</v>
      </c>
      <c r="H14770">
        <f>MOD(D14770-1,6)+1</f>
        <v>5</v>
      </c>
      <c r="I14770">
        <f>37-D14770</f>
        <v>32</v>
      </c>
      <c r="J14770">
        <f>ABS(D14770-D14771)</f>
        <v>3</v>
      </c>
      <c r="K14770">
        <f>AVERAGE(D14770:D14774)</f>
        <v>5</v>
      </c>
      <c r="L14770">
        <f>AVERAGE(D14770:D14789)</f>
        <v>5</v>
      </c>
      <c r="M14770">
        <f>K14770-L14770</f>
        <v>0</v>
      </c>
      <c r="N14770" t="str">
        <f>IF(K14770&gt;L14770,"HIGH ZONE BIAS",IF(K14770&lt;L14770,"LOW ZONE BIAS","EQUILIBRIUM"))</f>
        <v>EQUILIBRIUM</v>
      </c>
    </row>
    <row r="14771">
      <c r="A14771">
        <v>12792</v>
      </c>
      <c r="B14771" t="str">
        <v>2014-03-01</v>
      </c>
      <c r="C14771" t="str">
        <v>Midday</v>
      </c>
      <c r="D14771">
        <v>8</v>
      </c>
      <c r="E14771" t="str">
        <f>IF(MOD(D14771,2)=0,"EVEN","ODD")</f>
        <v>EVEN</v>
      </c>
      <c r="F14771" t="str">
        <f>IF(D14771&lt;=18,"LOW (1-18)","HIGH (19-36)")</f>
        <v>LOW (1-18)</v>
      </c>
      <c r="G14771">
        <f>INT((D14771-1)/6)+1</f>
        <v>2</v>
      </c>
      <c r="H14771">
        <f>MOD(D14771-1,6)+1</f>
        <v>2</v>
      </c>
      <c r="I14771">
        <f>37-D14771</f>
        <v>29</v>
      </c>
      <c r="J14771">
        <f>ABS(D14771-D14772)</f>
        <v>27</v>
      </c>
      <c r="K14771">
        <f>AVERAGE(D14771:D14775)</f>
        <v>8</v>
      </c>
      <c r="L14771">
        <f>AVERAGE(D14771:D14790)</f>
        <v>8</v>
      </c>
      <c r="M14771">
        <f>K14771-L14771</f>
        <v>0</v>
      </c>
      <c r="N14771" t="str">
        <f>IF(K14771&gt;L14771,"HIGH ZONE BIAS",IF(K14771&lt;L14771,"LOW ZONE BIAS","EQUILIBRIUM"))</f>
        <v>EQUILIBRIUM</v>
      </c>
    </row>
    <row r="14772">
      <c r="A14772">
        <v>12791</v>
      </c>
      <c r="B14772" t="str">
        <v>2014-03-01</v>
      </c>
      <c r="C14772" t="str">
        <v>Morning</v>
      </c>
      <c r="D14772">
        <v>35</v>
      </c>
      <c r="E14772" t="str">
        <f>IF(MOD(D14772,2)=0,"EVEN","ODD")</f>
        <v>ODD</v>
      </c>
      <c r="F14772" t="str">
        <f>IF(D14772&lt;=18,"LOW (1-18)","HIGH (19-36)")</f>
        <v>HIGH (19-36)</v>
      </c>
      <c r="G14772">
        <f>INT((D14772-1)/6)+1</f>
        <v>6</v>
      </c>
      <c r="H14772">
        <f>MOD(D14772-1,6)+1</f>
        <v>5</v>
      </c>
      <c r="I14772">
        <f>37-D14772</f>
        <v>2</v>
      </c>
      <c r="J14772">
        <f>ABS(D14772-D14773)</f>
        <v>11</v>
      </c>
      <c r="K14772">
        <f>AVERAGE(D14772:D14776)</f>
        <v>35</v>
      </c>
      <c r="L14772">
        <f>AVERAGE(D14772:D14791)</f>
        <v>35</v>
      </c>
      <c r="M14772">
        <f>K14772-L14772</f>
        <v>0</v>
      </c>
      <c r="N14772" t="str">
        <f>IF(K14772&gt;L14772,"HIGH ZONE BIAS",IF(K14772&lt;L14772,"LOW ZONE BIAS","EQUILIBRIUM"))</f>
        <v>EQUILIBRIUM</v>
      </c>
    </row>
    <row r="14773">
      <c r="A14773">
        <v>12790</v>
      </c>
      <c r="B14773" t="str">
        <v>2014-02-28</v>
      </c>
      <c r="C14773" t="str">
        <v>Evening</v>
      </c>
      <c r="D14773">
        <v>24</v>
      </c>
      <c r="E14773" t="str">
        <f>IF(MOD(D14773,2)=0,"EVEN","ODD")</f>
        <v>EVEN</v>
      </c>
      <c r="F14773" t="str">
        <f>IF(D14773&lt;=18,"LOW (1-18)","HIGH (19-36)")</f>
        <v>HIGH (19-36)</v>
      </c>
      <c r="G14773">
        <f>INT((D14773-1)/6)+1</f>
        <v>4</v>
      </c>
      <c r="H14773">
        <f>MOD(D14773-1,6)+1</f>
        <v>6</v>
      </c>
      <c r="I14773">
        <f>37-D14773</f>
        <v>13</v>
      </c>
      <c r="J14773">
        <f>ABS(D14773-D14774)</f>
        <v>0</v>
      </c>
      <c r="K14773">
        <f>AVERAGE(D14773:D14777)</f>
        <v>24</v>
      </c>
      <c r="L14773">
        <f>AVERAGE(D14773:D14792)</f>
        <v>24</v>
      </c>
      <c r="M14773">
        <f>K14773-L14773</f>
        <v>0</v>
      </c>
      <c r="N14773" t="str">
        <f>IF(K14773&gt;L14773,"HIGH ZONE BIAS",IF(K14773&lt;L14773,"LOW ZONE BIAS","EQUILIBRIUM"))</f>
        <v>EQUILIBRIUM</v>
      </c>
    </row>
    <row r="14774">
      <c r="A14774">
        <v>12789</v>
      </c>
      <c r="B14774" t="str">
        <v>2014-02-28</v>
      </c>
      <c r="C14774" t="str">
        <v>Midday</v>
      </c>
      <c r="D14774">
        <v>24</v>
      </c>
      <c r="E14774" t="str">
        <f>IF(MOD(D14774,2)=0,"EVEN","ODD")</f>
        <v>EVEN</v>
      </c>
      <c r="F14774" t="str">
        <f>IF(D14774&lt;=18,"LOW (1-18)","HIGH (19-36)")</f>
        <v>HIGH (19-36)</v>
      </c>
      <c r="G14774">
        <f>INT((D14774-1)/6)+1</f>
        <v>4</v>
      </c>
      <c r="H14774">
        <f>MOD(D14774-1,6)+1</f>
        <v>6</v>
      </c>
      <c r="I14774">
        <f>37-D14774</f>
        <v>13</v>
      </c>
      <c r="J14774">
        <f>ABS(D14774-D14775)</f>
        <v>9</v>
      </c>
      <c r="K14774">
        <f>AVERAGE(D14774:D14778)</f>
        <v>24</v>
      </c>
      <c r="L14774">
        <f>AVERAGE(D14774:D14793)</f>
        <v>24</v>
      </c>
      <c r="M14774">
        <f>K14774-L14774</f>
        <v>0</v>
      </c>
      <c r="N14774" t="str">
        <f>IF(K14774&gt;L14774,"HIGH ZONE BIAS",IF(K14774&lt;L14774,"LOW ZONE BIAS","EQUILIBRIUM"))</f>
        <v>EQUILIBRIUM</v>
      </c>
    </row>
    <row r="14775">
      <c r="A14775">
        <v>12788</v>
      </c>
      <c r="B14775" t="str">
        <v>2014-02-28</v>
      </c>
      <c r="C14775" t="str">
        <v>Morning</v>
      </c>
      <c r="D14775">
        <v>15</v>
      </c>
      <c r="E14775" t="str">
        <f>IF(MOD(D14775,2)=0,"EVEN","ODD")</f>
        <v>ODD</v>
      </c>
      <c r="F14775" t="str">
        <f>IF(D14775&lt;=18,"LOW (1-18)","HIGH (19-36)")</f>
        <v>LOW (1-18)</v>
      </c>
      <c r="G14775">
        <f>INT((D14775-1)/6)+1</f>
        <v>3</v>
      </c>
      <c r="H14775">
        <f>MOD(D14775-1,6)+1</f>
        <v>3</v>
      </c>
      <c r="I14775">
        <f>37-D14775</f>
        <v>22</v>
      </c>
      <c r="J14775">
        <f>ABS(D14775-D14776)</f>
        <v>11</v>
      </c>
      <c r="K14775">
        <f>AVERAGE(D14775:D14779)</f>
        <v>15</v>
      </c>
      <c r="L14775">
        <f>AVERAGE(D14775:D14794)</f>
        <v>15</v>
      </c>
      <c r="M14775">
        <f>K14775-L14775</f>
        <v>0</v>
      </c>
      <c r="N14775" t="str">
        <f>IF(K14775&gt;L14775,"HIGH ZONE BIAS",IF(K14775&lt;L14775,"LOW ZONE BIAS","EQUILIBRIUM"))</f>
        <v>EQUILIBRIUM</v>
      </c>
    </row>
    <row r="14776">
      <c r="A14776">
        <v>12787</v>
      </c>
      <c r="B14776" t="str">
        <v>2014-02-27</v>
      </c>
      <c r="C14776" t="str">
        <v>Evening</v>
      </c>
      <c r="D14776">
        <v>26</v>
      </c>
      <c r="E14776" t="str">
        <f>IF(MOD(D14776,2)=0,"EVEN","ODD")</f>
        <v>EVEN</v>
      </c>
      <c r="F14776" t="str">
        <f>IF(D14776&lt;=18,"LOW (1-18)","HIGH (19-36)")</f>
        <v>HIGH (19-36)</v>
      </c>
      <c r="G14776">
        <f>INT((D14776-1)/6)+1</f>
        <v>5</v>
      </c>
      <c r="H14776">
        <f>MOD(D14776-1,6)+1</f>
        <v>2</v>
      </c>
      <c r="I14776">
        <f>37-D14776</f>
        <v>11</v>
      </c>
      <c r="J14776">
        <f>ABS(D14776-D14777)</f>
        <v>7</v>
      </c>
      <c r="K14776">
        <f>AVERAGE(D14776:D14780)</f>
        <v>26</v>
      </c>
      <c r="L14776">
        <f>AVERAGE(D14776:D14795)</f>
        <v>26</v>
      </c>
      <c r="M14776">
        <f>K14776-L14776</f>
        <v>0</v>
      </c>
      <c r="N14776" t="str">
        <f>IF(K14776&gt;L14776,"HIGH ZONE BIAS",IF(K14776&lt;L14776,"LOW ZONE BIAS","EQUILIBRIUM"))</f>
        <v>EQUILIBRIUM</v>
      </c>
    </row>
    <row r="14777">
      <c r="A14777">
        <v>12786</v>
      </c>
      <c r="B14777" t="str">
        <v>2014-02-27</v>
      </c>
      <c r="C14777" t="str">
        <v>Midday</v>
      </c>
      <c r="D14777">
        <v>33</v>
      </c>
      <c r="E14777" t="str">
        <f>IF(MOD(D14777,2)=0,"EVEN","ODD")</f>
        <v>ODD</v>
      </c>
      <c r="F14777" t="str">
        <f>IF(D14777&lt;=18,"LOW (1-18)","HIGH (19-36)")</f>
        <v>HIGH (19-36)</v>
      </c>
      <c r="G14777">
        <f>INT((D14777-1)/6)+1</f>
        <v>6</v>
      </c>
      <c r="H14777">
        <f>MOD(D14777-1,6)+1</f>
        <v>3</v>
      </c>
      <c r="I14777">
        <f>37-D14777</f>
        <v>4</v>
      </c>
      <c r="J14777">
        <f>ABS(D14777-D14778)</f>
        <v>22</v>
      </c>
      <c r="K14777">
        <f>AVERAGE(D14777:D14781)</f>
        <v>33</v>
      </c>
      <c r="L14777">
        <f>AVERAGE(D14777:D14796)</f>
        <v>33</v>
      </c>
      <c r="M14777">
        <f>K14777-L14777</f>
        <v>0</v>
      </c>
      <c r="N14777" t="str">
        <f>IF(K14777&gt;L14777,"HIGH ZONE BIAS",IF(K14777&lt;L14777,"LOW ZONE BIAS","EQUILIBRIUM"))</f>
        <v>EQUILIBRIUM</v>
      </c>
    </row>
    <row r="14778">
      <c r="A14778">
        <v>12785</v>
      </c>
      <c r="B14778" t="str">
        <v>2014-02-27</v>
      </c>
      <c r="C14778" t="str">
        <v>Morning</v>
      </c>
      <c r="D14778">
        <v>11</v>
      </c>
      <c r="E14778" t="str">
        <f>IF(MOD(D14778,2)=0,"EVEN","ODD")</f>
        <v>ODD</v>
      </c>
      <c r="F14778" t="str">
        <f>IF(D14778&lt;=18,"LOW (1-18)","HIGH (19-36)")</f>
        <v>LOW (1-18)</v>
      </c>
      <c r="G14778">
        <f>INT((D14778-1)/6)+1</f>
        <v>2</v>
      </c>
      <c r="H14778">
        <f>MOD(D14778-1,6)+1</f>
        <v>5</v>
      </c>
      <c r="I14778">
        <f>37-D14778</f>
        <v>26</v>
      </c>
      <c r="J14778">
        <f>ABS(D14778-D14779)</f>
        <v>25</v>
      </c>
      <c r="K14778">
        <f>AVERAGE(D14778:D14782)</f>
        <v>11</v>
      </c>
      <c r="L14778">
        <f>AVERAGE(D14778:D14797)</f>
        <v>11</v>
      </c>
      <c r="M14778">
        <f>K14778-L14778</f>
        <v>0</v>
      </c>
      <c r="N14778" t="str">
        <f>IF(K14778&gt;L14778,"HIGH ZONE BIAS",IF(K14778&lt;L14778,"LOW ZONE BIAS","EQUILIBRIUM"))</f>
        <v>EQUILIBRIUM</v>
      </c>
    </row>
    <row r="14779">
      <c r="A14779">
        <v>12784</v>
      </c>
      <c r="B14779" t="str">
        <v>2014-02-26</v>
      </c>
      <c r="C14779" t="str">
        <v>Evening</v>
      </c>
      <c r="D14779">
        <v>36</v>
      </c>
      <c r="E14779" t="str">
        <f>IF(MOD(D14779,2)=0,"EVEN","ODD")</f>
        <v>EVEN</v>
      </c>
      <c r="F14779" t="str">
        <f>IF(D14779&lt;=18,"LOW (1-18)","HIGH (19-36)")</f>
        <v>HIGH (19-36)</v>
      </c>
      <c r="G14779">
        <f>INT((D14779-1)/6)+1</f>
        <v>6</v>
      </c>
      <c r="H14779">
        <f>MOD(D14779-1,6)+1</f>
        <v>6</v>
      </c>
      <c r="I14779">
        <f>37-D14779</f>
        <v>1</v>
      </c>
      <c r="J14779">
        <f>ABS(D14779-D14780)</f>
        <v>19</v>
      </c>
      <c r="K14779">
        <f>AVERAGE(D14779:D14783)</f>
        <v>36</v>
      </c>
      <c r="L14779">
        <f>AVERAGE(D14779:D14798)</f>
        <v>36</v>
      </c>
      <c r="M14779">
        <f>K14779-L14779</f>
        <v>0</v>
      </c>
      <c r="N14779" t="str">
        <f>IF(K14779&gt;L14779,"HIGH ZONE BIAS",IF(K14779&lt;L14779,"LOW ZONE BIAS","EQUILIBRIUM"))</f>
        <v>EQUILIBRIUM</v>
      </c>
    </row>
    <row r="14780">
      <c r="A14780">
        <v>12783</v>
      </c>
      <c r="B14780" t="str">
        <v>2014-02-26</v>
      </c>
      <c r="C14780" t="str">
        <v>Midday</v>
      </c>
      <c r="D14780">
        <v>17</v>
      </c>
      <c r="E14780" t="str">
        <f>IF(MOD(D14780,2)=0,"EVEN","ODD")</f>
        <v>ODD</v>
      </c>
      <c r="F14780" t="str">
        <f>IF(D14780&lt;=18,"LOW (1-18)","HIGH (19-36)")</f>
        <v>LOW (1-18)</v>
      </c>
      <c r="G14780">
        <f>INT((D14780-1)/6)+1</f>
        <v>3</v>
      </c>
      <c r="H14780">
        <f>MOD(D14780-1,6)+1</f>
        <v>5</v>
      </c>
      <c r="I14780">
        <f>37-D14780</f>
        <v>20</v>
      </c>
      <c r="J14780">
        <f>ABS(D14780-D14781)</f>
        <v>15</v>
      </c>
      <c r="K14780">
        <f>AVERAGE(D14780:D14784)</f>
        <v>17</v>
      </c>
      <c r="L14780">
        <f>AVERAGE(D14780:D14799)</f>
        <v>17</v>
      </c>
      <c r="M14780">
        <f>K14780-L14780</f>
        <v>0</v>
      </c>
      <c r="N14780" t="str">
        <f>IF(K14780&gt;L14780,"HIGH ZONE BIAS",IF(K14780&lt;L14780,"LOW ZONE BIAS","EQUILIBRIUM"))</f>
        <v>EQUILIBRIUM</v>
      </c>
    </row>
    <row r="14781">
      <c r="A14781">
        <v>12782</v>
      </c>
      <c r="B14781" t="str">
        <v>2014-02-26</v>
      </c>
      <c r="C14781" t="str">
        <v>Morning</v>
      </c>
      <c r="D14781">
        <v>32</v>
      </c>
      <c r="E14781" t="str">
        <f>IF(MOD(D14781,2)=0,"EVEN","ODD")</f>
        <v>EVEN</v>
      </c>
      <c r="F14781" t="str">
        <f>IF(D14781&lt;=18,"LOW (1-18)","HIGH (19-36)")</f>
        <v>HIGH (19-36)</v>
      </c>
      <c r="G14781">
        <f>INT((D14781-1)/6)+1</f>
        <v>6</v>
      </c>
      <c r="H14781">
        <f>MOD(D14781-1,6)+1</f>
        <v>2</v>
      </c>
      <c r="I14781">
        <f>37-D14781</f>
        <v>5</v>
      </c>
      <c r="J14781">
        <f>ABS(D14781-D14782)</f>
        <v>26</v>
      </c>
      <c r="K14781">
        <f>AVERAGE(D14781:D14785)</f>
        <v>32</v>
      </c>
      <c r="L14781">
        <f>AVERAGE(D14781:D14800)</f>
        <v>32</v>
      </c>
      <c r="M14781">
        <f>K14781-L14781</f>
        <v>0</v>
      </c>
      <c r="N14781" t="str">
        <f>IF(K14781&gt;L14781,"HIGH ZONE BIAS",IF(K14781&lt;L14781,"LOW ZONE BIAS","EQUILIBRIUM"))</f>
        <v>EQUILIBRIUM</v>
      </c>
    </row>
    <row r="14782">
      <c r="A14782">
        <v>12781</v>
      </c>
      <c r="B14782" t="str">
        <v>2014-02-25</v>
      </c>
      <c r="C14782" t="str">
        <v>Evening</v>
      </c>
      <c r="D14782">
        <v>6</v>
      </c>
      <c r="E14782" t="str">
        <f>IF(MOD(D14782,2)=0,"EVEN","ODD")</f>
        <v>EVEN</v>
      </c>
      <c r="F14782" t="str">
        <f>IF(D14782&lt;=18,"LOW (1-18)","HIGH (19-36)")</f>
        <v>LOW (1-18)</v>
      </c>
      <c r="G14782">
        <f>INT((D14782-1)/6)+1</f>
        <v>1</v>
      </c>
      <c r="H14782">
        <f>MOD(D14782-1,6)+1</f>
        <v>6</v>
      </c>
      <c r="I14782">
        <f>37-D14782</f>
        <v>31</v>
      </c>
      <c r="J14782">
        <f>ABS(D14782-D14783)</f>
        <v>23</v>
      </c>
      <c r="K14782">
        <f>AVERAGE(D14782:D14786)</f>
        <v>6</v>
      </c>
      <c r="L14782">
        <f>AVERAGE(D14782:D14801)</f>
        <v>6</v>
      </c>
      <c r="M14782">
        <f>K14782-L14782</f>
        <v>0</v>
      </c>
      <c r="N14782" t="str">
        <f>IF(K14782&gt;L14782,"HIGH ZONE BIAS",IF(K14782&lt;L14782,"LOW ZONE BIAS","EQUILIBRIUM"))</f>
        <v>EQUILIBRIUM</v>
      </c>
    </row>
    <row r="14783">
      <c r="A14783">
        <v>12780</v>
      </c>
      <c r="B14783" t="str">
        <v>2014-02-25</v>
      </c>
      <c r="C14783" t="str">
        <v>Midday</v>
      </c>
      <c r="D14783">
        <v>29</v>
      </c>
      <c r="E14783" t="str">
        <f>IF(MOD(D14783,2)=0,"EVEN","ODD")</f>
        <v>ODD</v>
      </c>
      <c r="F14783" t="str">
        <f>IF(D14783&lt;=18,"LOW (1-18)","HIGH (19-36)")</f>
        <v>HIGH (19-36)</v>
      </c>
      <c r="G14783">
        <f>INT((D14783-1)/6)+1</f>
        <v>5</v>
      </c>
      <c r="H14783">
        <f>MOD(D14783-1,6)+1</f>
        <v>5</v>
      </c>
      <c r="I14783">
        <f>37-D14783</f>
        <v>8</v>
      </c>
      <c r="J14783">
        <f>ABS(D14783-D14784)</f>
        <v>3</v>
      </c>
      <c r="K14783">
        <f>AVERAGE(D14783:D14787)</f>
        <v>29</v>
      </c>
      <c r="L14783">
        <f>AVERAGE(D14783:D14802)</f>
        <v>29</v>
      </c>
      <c r="M14783">
        <f>K14783-L14783</f>
        <v>0</v>
      </c>
      <c r="N14783" t="str">
        <f>IF(K14783&gt;L14783,"HIGH ZONE BIAS",IF(K14783&lt;L14783,"LOW ZONE BIAS","EQUILIBRIUM"))</f>
        <v>EQUILIBRIUM</v>
      </c>
    </row>
    <row r="14784">
      <c r="A14784">
        <v>12779</v>
      </c>
      <c r="B14784" t="str">
        <v>2014-02-25</v>
      </c>
      <c r="C14784" t="str">
        <v>Morning</v>
      </c>
      <c r="D14784">
        <v>26</v>
      </c>
      <c r="E14784" t="str">
        <f>IF(MOD(D14784,2)=0,"EVEN","ODD")</f>
        <v>EVEN</v>
      </c>
      <c r="F14784" t="str">
        <f>IF(D14784&lt;=18,"LOW (1-18)","HIGH (19-36)")</f>
        <v>HIGH (19-36)</v>
      </c>
      <c r="G14784">
        <f>INT((D14784-1)/6)+1</f>
        <v>5</v>
      </c>
      <c r="H14784">
        <f>MOD(D14784-1,6)+1</f>
        <v>2</v>
      </c>
      <c r="I14784">
        <f>37-D14784</f>
        <v>11</v>
      </c>
      <c r="J14784">
        <f>ABS(D14784-D14785)</f>
        <v>10</v>
      </c>
      <c r="K14784">
        <f>AVERAGE(D14784:D14788)</f>
        <v>26</v>
      </c>
      <c r="L14784">
        <f>AVERAGE(D14784:D14803)</f>
        <v>26</v>
      </c>
      <c r="M14784">
        <f>K14784-L14784</f>
        <v>0</v>
      </c>
      <c r="N14784" t="str">
        <f>IF(K14784&gt;L14784,"HIGH ZONE BIAS",IF(K14784&lt;L14784,"LOW ZONE BIAS","EQUILIBRIUM"))</f>
        <v>EQUILIBRIUM</v>
      </c>
    </row>
    <row r="14785">
      <c r="A14785">
        <v>12778</v>
      </c>
      <c r="B14785" t="str">
        <v>2014-02-24</v>
      </c>
      <c r="C14785" t="str">
        <v>Evening</v>
      </c>
      <c r="D14785">
        <v>36</v>
      </c>
      <c r="E14785" t="str">
        <f>IF(MOD(D14785,2)=0,"EVEN","ODD")</f>
        <v>EVEN</v>
      </c>
      <c r="F14785" t="str">
        <f>IF(D14785&lt;=18,"LOW (1-18)","HIGH (19-36)")</f>
        <v>HIGH (19-36)</v>
      </c>
      <c r="G14785">
        <f>INT((D14785-1)/6)+1</f>
        <v>6</v>
      </c>
      <c r="H14785">
        <f>MOD(D14785-1,6)+1</f>
        <v>6</v>
      </c>
      <c r="I14785">
        <f>37-D14785</f>
        <v>1</v>
      </c>
      <c r="J14785">
        <f>ABS(D14785-D14786)</f>
        <v>4</v>
      </c>
      <c r="K14785">
        <f>AVERAGE(D14785:D14789)</f>
        <v>36</v>
      </c>
      <c r="L14785">
        <f>AVERAGE(D14785:D14804)</f>
        <v>36</v>
      </c>
      <c r="M14785">
        <f>K14785-L14785</f>
        <v>0</v>
      </c>
      <c r="N14785" t="str">
        <f>IF(K14785&gt;L14785,"HIGH ZONE BIAS",IF(K14785&lt;L14785,"LOW ZONE BIAS","EQUILIBRIUM"))</f>
        <v>EQUILIBRIUM</v>
      </c>
    </row>
    <row r="14786">
      <c r="A14786">
        <v>12777</v>
      </c>
      <c r="B14786" t="str">
        <v>2014-02-24</v>
      </c>
      <c r="C14786" t="str">
        <v>Midday</v>
      </c>
      <c r="D14786">
        <v>32</v>
      </c>
      <c r="E14786" t="str">
        <f>IF(MOD(D14786,2)=0,"EVEN","ODD")</f>
        <v>EVEN</v>
      </c>
      <c r="F14786" t="str">
        <f>IF(D14786&lt;=18,"LOW (1-18)","HIGH (19-36)")</f>
        <v>HIGH (19-36)</v>
      </c>
      <c r="G14786">
        <f>INT((D14786-1)/6)+1</f>
        <v>6</v>
      </c>
      <c r="H14786">
        <f>MOD(D14786-1,6)+1</f>
        <v>2</v>
      </c>
      <c r="I14786">
        <f>37-D14786</f>
        <v>5</v>
      </c>
      <c r="J14786">
        <f>ABS(D14786-D14787)</f>
        <v>12</v>
      </c>
      <c r="K14786">
        <f>AVERAGE(D14786:D14790)</f>
        <v>32</v>
      </c>
      <c r="L14786">
        <f>AVERAGE(D14786:D14805)</f>
        <v>32</v>
      </c>
      <c r="M14786">
        <f>K14786-L14786</f>
        <v>0</v>
      </c>
      <c r="N14786" t="str">
        <f>IF(K14786&gt;L14786,"HIGH ZONE BIAS",IF(K14786&lt;L14786,"LOW ZONE BIAS","EQUILIBRIUM"))</f>
        <v>EQUILIBRIUM</v>
      </c>
    </row>
    <row r="14787">
      <c r="A14787">
        <v>12776</v>
      </c>
      <c r="B14787" t="str">
        <v>2014-02-24</v>
      </c>
      <c r="C14787" t="str">
        <v>Morning</v>
      </c>
      <c r="D14787">
        <v>20</v>
      </c>
      <c r="E14787" t="str">
        <f>IF(MOD(D14787,2)=0,"EVEN","ODD")</f>
        <v>EVEN</v>
      </c>
      <c r="F14787" t="str">
        <f>IF(D14787&lt;=18,"LOW (1-18)","HIGH (19-36)")</f>
        <v>HIGH (19-36)</v>
      </c>
      <c r="G14787">
        <f>INT((D14787-1)/6)+1</f>
        <v>4</v>
      </c>
      <c r="H14787">
        <f>MOD(D14787-1,6)+1</f>
        <v>2</v>
      </c>
      <c r="I14787">
        <f>37-D14787</f>
        <v>17</v>
      </c>
      <c r="J14787">
        <f>ABS(D14787-D14788)</f>
        <v>9</v>
      </c>
      <c r="K14787">
        <f>AVERAGE(D14787:D14791)</f>
        <v>20</v>
      </c>
      <c r="L14787">
        <f>AVERAGE(D14787:D14806)</f>
        <v>20</v>
      </c>
      <c r="M14787">
        <f>K14787-L14787</f>
        <v>0</v>
      </c>
      <c r="N14787" t="str">
        <f>IF(K14787&gt;L14787,"HIGH ZONE BIAS",IF(K14787&lt;L14787,"LOW ZONE BIAS","EQUILIBRIUM"))</f>
        <v>EQUILIBRIUM</v>
      </c>
    </row>
    <row r="14788">
      <c r="A14788">
        <v>12775</v>
      </c>
      <c r="B14788" t="str">
        <v>2014-02-22</v>
      </c>
      <c r="C14788" t="str">
        <v>Evening</v>
      </c>
      <c r="D14788">
        <v>29</v>
      </c>
      <c r="E14788" t="str">
        <f>IF(MOD(D14788,2)=0,"EVEN","ODD")</f>
        <v>ODD</v>
      </c>
      <c r="F14788" t="str">
        <f>IF(D14788&lt;=18,"LOW (1-18)","HIGH (19-36)")</f>
        <v>HIGH (19-36)</v>
      </c>
      <c r="G14788">
        <f>INT((D14788-1)/6)+1</f>
        <v>5</v>
      </c>
      <c r="H14788">
        <f>MOD(D14788-1,6)+1</f>
        <v>5</v>
      </c>
      <c r="I14788">
        <f>37-D14788</f>
        <v>8</v>
      </c>
      <c r="J14788">
        <f>ABS(D14788-D14789)</f>
        <v>26</v>
      </c>
      <c r="K14788">
        <f>AVERAGE(D14788:D14792)</f>
        <v>29</v>
      </c>
      <c r="L14788">
        <f>AVERAGE(D14788:D14807)</f>
        <v>29</v>
      </c>
      <c r="M14788">
        <f>K14788-L14788</f>
        <v>0</v>
      </c>
      <c r="N14788" t="str">
        <f>IF(K14788&gt;L14788,"HIGH ZONE BIAS",IF(K14788&lt;L14788,"LOW ZONE BIAS","EQUILIBRIUM"))</f>
        <v>EQUILIBRIUM</v>
      </c>
    </row>
    <row r="14789">
      <c r="A14789">
        <v>12774</v>
      </c>
      <c r="B14789" t="str">
        <v>2014-02-22</v>
      </c>
      <c r="C14789" t="str">
        <v>Midday</v>
      </c>
      <c r="D14789">
        <v>3</v>
      </c>
      <c r="E14789" t="str">
        <f>IF(MOD(D14789,2)=0,"EVEN","ODD")</f>
        <v>ODD</v>
      </c>
      <c r="F14789" t="str">
        <f>IF(D14789&lt;=18,"LOW (1-18)","HIGH (19-36)")</f>
        <v>LOW (1-18)</v>
      </c>
      <c r="G14789">
        <f>INT((D14789-1)/6)+1</f>
        <v>1</v>
      </c>
      <c r="H14789">
        <f>MOD(D14789-1,6)+1</f>
        <v>3</v>
      </c>
      <c r="I14789">
        <f>37-D14789</f>
        <v>34</v>
      </c>
      <c r="J14789">
        <f>ABS(D14789-D14790)</f>
        <v>21</v>
      </c>
      <c r="K14789">
        <f>AVERAGE(D14789:D14793)</f>
        <v>3</v>
      </c>
      <c r="L14789">
        <f>AVERAGE(D14789:D14808)</f>
        <v>3</v>
      </c>
      <c r="M14789">
        <f>K14789-L14789</f>
        <v>0</v>
      </c>
      <c r="N14789" t="str">
        <f>IF(K14789&gt;L14789,"HIGH ZONE BIAS",IF(K14789&lt;L14789,"LOW ZONE BIAS","EQUILIBRIUM"))</f>
        <v>EQUILIBRIUM</v>
      </c>
    </row>
    <row r="14790">
      <c r="A14790">
        <v>12773</v>
      </c>
      <c r="B14790" t="str">
        <v>2014-02-22</v>
      </c>
      <c r="C14790" t="str">
        <v>Morning</v>
      </c>
      <c r="D14790">
        <v>24</v>
      </c>
      <c r="E14790" t="str">
        <f>IF(MOD(D14790,2)=0,"EVEN","ODD")</f>
        <v>EVEN</v>
      </c>
      <c r="F14790" t="str">
        <f>IF(D14790&lt;=18,"LOW (1-18)","HIGH (19-36)")</f>
        <v>HIGH (19-36)</v>
      </c>
      <c r="G14790">
        <f>INT((D14790-1)/6)+1</f>
        <v>4</v>
      </c>
      <c r="H14790">
        <f>MOD(D14790-1,6)+1</f>
        <v>6</v>
      </c>
      <c r="I14790">
        <f>37-D14790</f>
        <v>13</v>
      </c>
      <c r="J14790">
        <f>ABS(D14790-D14791)</f>
        <v>2</v>
      </c>
      <c r="K14790">
        <f>AVERAGE(D14790:D14794)</f>
        <v>24</v>
      </c>
      <c r="L14790">
        <f>AVERAGE(D14790:D14809)</f>
        <v>24</v>
      </c>
      <c r="M14790">
        <f>K14790-L14790</f>
        <v>0</v>
      </c>
      <c r="N14790" t="str">
        <f>IF(K14790&gt;L14790,"HIGH ZONE BIAS",IF(K14790&lt;L14790,"LOW ZONE BIAS","EQUILIBRIUM"))</f>
        <v>EQUILIBRIUM</v>
      </c>
    </row>
    <row r="14791">
      <c r="A14791">
        <v>12772</v>
      </c>
      <c r="B14791" t="str">
        <v>2014-02-21</v>
      </c>
      <c r="C14791" t="str">
        <v>Evening</v>
      </c>
      <c r="D14791">
        <v>22</v>
      </c>
      <c r="E14791" t="str">
        <f>IF(MOD(D14791,2)=0,"EVEN","ODD")</f>
        <v>EVEN</v>
      </c>
      <c r="F14791" t="str">
        <f>IF(D14791&lt;=18,"LOW (1-18)","HIGH (19-36)")</f>
        <v>HIGH (19-36)</v>
      </c>
      <c r="G14791">
        <f>INT((D14791-1)/6)+1</f>
        <v>4</v>
      </c>
      <c r="H14791">
        <f>MOD(D14791-1,6)+1</f>
        <v>4</v>
      </c>
      <c r="I14791">
        <f>37-D14791</f>
        <v>15</v>
      </c>
      <c r="J14791">
        <f>ABS(D14791-D14792)</f>
        <v>5</v>
      </c>
      <c r="K14791">
        <f>AVERAGE(D14791:D14795)</f>
        <v>22</v>
      </c>
      <c r="L14791">
        <f>AVERAGE(D14791:D14810)</f>
        <v>22</v>
      </c>
      <c r="M14791">
        <f>K14791-L14791</f>
        <v>0</v>
      </c>
      <c r="N14791" t="str">
        <f>IF(K14791&gt;L14791,"HIGH ZONE BIAS",IF(K14791&lt;L14791,"LOW ZONE BIAS","EQUILIBRIUM"))</f>
        <v>EQUILIBRIUM</v>
      </c>
    </row>
    <row r="14792">
      <c r="A14792">
        <v>12771</v>
      </c>
      <c r="B14792" t="str">
        <v>2014-02-21</v>
      </c>
      <c r="C14792" t="str">
        <v>Midday</v>
      </c>
      <c r="D14792">
        <v>27</v>
      </c>
      <c r="E14792" t="str">
        <f>IF(MOD(D14792,2)=0,"EVEN","ODD")</f>
        <v>ODD</v>
      </c>
      <c r="F14792" t="str">
        <f>IF(D14792&lt;=18,"LOW (1-18)","HIGH (19-36)")</f>
        <v>HIGH (19-36)</v>
      </c>
      <c r="G14792">
        <f>INT((D14792-1)/6)+1</f>
        <v>5</v>
      </c>
      <c r="H14792">
        <f>MOD(D14792-1,6)+1</f>
        <v>3</v>
      </c>
      <c r="I14792">
        <f>37-D14792</f>
        <v>10</v>
      </c>
      <c r="J14792">
        <f>ABS(D14792-D14793)</f>
        <v>2</v>
      </c>
      <c r="K14792">
        <f>AVERAGE(D14792:D14796)</f>
        <v>27</v>
      </c>
      <c r="L14792">
        <f>AVERAGE(D14792:D14811)</f>
        <v>27</v>
      </c>
      <c r="M14792">
        <f>K14792-L14792</f>
        <v>0</v>
      </c>
      <c r="N14792" t="str">
        <f>IF(K14792&gt;L14792,"HIGH ZONE BIAS",IF(K14792&lt;L14792,"LOW ZONE BIAS","EQUILIBRIUM"))</f>
        <v>EQUILIBRIUM</v>
      </c>
    </row>
    <row r="14793">
      <c r="A14793">
        <v>12770</v>
      </c>
      <c r="B14793" t="str">
        <v>2014-02-21</v>
      </c>
      <c r="C14793" t="str">
        <v>Morning</v>
      </c>
      <c r="D14793">
        <v>29</v>
      </c>
      <c r="E14793" t="str">
        <f>IF(MOD(D14793,2)=0,"EVEN","ODD")</f>
        <v>ODD</v>
      </c>
      <c r="F14793" t="str">
        <f>IF(D14793&lt;=18,"LOW (1-18)","HIGH (19-36)")</f>
        <v>HIGH (19-36)</v>
      </c>
      <c r="G14793">
        <f>INT((D14793-1)/6)+1</f>
        <v>5</v>
      </c>
      <c r="H14793">
        <f>MOD(D14793-1,6)+1</f>
        <v>5</v>
      </c>
      <c r="I14793">
        <f>37-D14793</f>
        <v>8</v>
      </c>
      <c r="J14793">
        <f>ABS(D14793-D14794)</f>
        <v>20</v>
      </c>
      <c r="K14793">
        <f>AVERAGE(D14793:D14797)</f>
        <v>29</v>
      </c>
      <c r="L14793">
        <f>AVERAGE(D14793:D14812)</f>
        <v>29</v>
      </c>
      <c r="M14793">
        <f>K14793-L14793</f>
        <v>0</v>
      </c>
      <c r="N14793" t="str">
        <f>IF(K14793&gt;L14793,"HIGH ZONE BIAS",IF(K14793&lt;L14793,"LOW ZONE BIAS","EQUILIBRIUM"))</f>
        <v>EQUILIBRIUM</v>
      </c>
    </row>
    <row r="14794">
      <c r="A14794">
        <v>12769</v>
      </c>
      <c r="B14794" t="str">
        <v>2014-02-20</v>
      </c>
      <c r="C14794" t="str">
        <v>Evening</v>
      </c>
      <c r="D14794">
        <v>9</v>
      </c>
      <c r="E14794" t="str">
        <f>IF(MOD(D14794,2)=0,"EVEN","ODD")</f>
        <v>ODD</v>
      </c>
      <c r="F14794" t="str">
        <f>IF(D14794&lt;=18,"LOW (1-18)","HIGH (19-36)")</f>
        <v>LOW (1-18)</v>
      </c>
      <c r="G14794">
        <f>INT((D14794-1)/6)+1</f>
        <v>2</v>
      </c>
      <c r="H14794">
        <f>MOD(D14794-1,6)+1</f>
        <v>3</v>
      </c>
      <c r="I14794">
        <f>37-D14794</f>
        <v>28</v>
      </c>
      <c r="J14794">
        <f>ABS(D14794-D14795)</f>
        <v>3</v>
      </c>
      <c r="K14794">
        <f>AVERAGE(D14794:D14798)</f>
        <v>9</v>
      </c>
      <c r="L14794">
        <f>AVERAGE(D14794:D14813)</f>
        <v>9</v>
      </c>
      <c r="M14794">
        <f>K14794-L14794</f>
        <v>0</v>
      </c>
      <c r="N14794" t="str">
        <f>IF(K14794&gt;L14794,"HIGH ZONE BIAS",IF(K14794&lt;L14794,"LOW ZONE BIAS","EQUILIBRIUM"))</f>
        <v>EQUILIBRIUM</v>
      </c>
    </row>
    <row r="14795">
      <c r="A14795">
        <v>12768</v>
      </c>
      <c r="B14795" t="str">
        <v>2014-02-20</v>
      </c>
      <c r="C14795" t="str">
        <v>Midday</v>
      </c>
      <c r="D14795">
        <v>12</v>
      </c>
      <c r="E14795" t="str">
        <f>IF(MOD(D14795,2)=0,"EVEN","ODD")</f>
        <v>EVEN</v>
      </c>
      <c r="F14795" t="str">
        <f>IF(D14795&lt;=18,"LOW (1-18)","HIGH (19-36)")</f>
        <v>LOW (1-18)</v>
      </c>
      <c r="G14795">
        <f>INT((D14795-1)/6)+1</f>
        <v>2</v>
      </c>
      <c r="H14795">
        <f>MOD(D14795-1,6)+1</f>
        <v>6</v>
      </c>
      <c r="I14795">
        <f>37-D14795</f>
        <v>25</v>
      </c>
      <c r="J14795">
        <f>ABS(D14795-D14796)</f>
        <v>2</v>
      </c>
      <c r="K14795">
        <f>AVERAGE(D14795:D14799)</f>
        <v>12</v>
      </c>
      <c r="L14795">
        <f>AVERAGE(D14795:D14814)</f>
        <v>12</v>
      </c>
      <c r="M14795">
        <f>K14795-L14795</f>
        <v>0</v>
      </c>
      <c r="N14795" t="str">
        <f>IF(K14795&gt;L14795,"HIGH ZONE BIAS",IF(K14795&lt;L14795,"LOW ZONE BIAS","EQUILIBRIUM"))</f>
        <v>EQUILIBRIUM</v>
      </c>
    </row>
    <row r="14796">
      <c r="A14796">
        <v>12767</v>
      </c>
      <c r="B14796" t="str">
        <v>2014-02-20</v>
      </c>
      <c r="C14796" t="str">
        <v>Morning</v>
      </c>
      <c r="D14796">
        <v>10</v>
      </c>
      <c r="E14796" t="str">
        <f>IF(MOD(D14796,2)=0,"EVEN","ODD")</f>
        <v>EVEN</v>
      </c>
      <c r="F14796" t="str">
        <f>IF(D14796&lt;=18,"LOW (1-18)","HIGH (19-36)")</f>
        <v>LOW (1-18)</v>
      </c>
      <c r="G14796">
        <f>INT((D14796-1)/6)+1</f>
        <v>2</v>
      </c>
      <c r="H14796">
        <f>MOD(D14796-1,6)+1</f>
        <v>4</v>
      </c>
      <c r="I14796">
        <f>37-D14796</f>
        <v>27</v>
      </c>
      <c r="J14796">
        <f>ABS(D14796-D14797)</f>
        <v>8</v>
      </c>
      <c r="K14796">
        <f>AVERAGE(D14796:D14800)</f>
        <v>10</v>
      </c>
      <c r="L14796">
        <f>AVERAGE(D14796:D14815)</f>
        <v>10</v>
      </c>
      <c r="M14796">
        <f>K14796-L14796</f>
        <v>0</v>
      </c>
      <c r="N14796" t="str">
        <f>IF(K14796&gt;L14796,"HIGH ZONE BIAS",IF(K14796&lt;L14796,"LOW ZONE BIAS","EQUILIBRIUM"))</f>
        <v>EQUILIBRIUM</v>
      </c>
    </row>
    <row r="14797">
      <c r="A14797">
        <v>12766</v>
      </c>
      <c r="B14797" t="str">
        <v>2014-02-19</v>
      </c>
      <c r="C14797" t="str">
        <v>Evening</v>
      </c>
      <c r="D14797">
        <v>2</v>
      </c>
      <c r="E14797" t="str">
        <f>IF(MOD(D14797,2)=0,"EVEN","ODD")</f>
        <v>EVEN</v>
      </c>
      <c r="F14797" t="str">
        <f>IF(D14797&lt;=18,"LOW (1-18)","HIGH (19-36)")</f>
        <v>LOW (1-18)</v>
      </c>
      <c r="G14797">
        <f>INT((D14797-1)/6)+1</f>
        <v>1</v>
      </c>
      <c r="H14797">
        <f>MOD(D14797-1,6)+1</f>
        <v>2</v>
      </c>
      <c r="I14797">
        <f>37-D14797</f>
        <v>35</v>
      </c>
      <c r="J14797">
        <f>ABS(D14797-D14798)</f>
        <v>24</v>
      </c>
      <c r="K14797">
        <f>AVERAGE(D14797:D14801)</f>
        <v>2</v>
      </c>
      <c r="L14797">
        <f>AVERAGE(D14797:D14816)</f>
        <v>2</v>
      </c>
      <c r="M14797">
        <f>K14797-L14797</f>
        <v>0</v>
      </c>
      <c r="N14797" t="str">
        <f>IF(K14797&gt;L14797,"HIGH ZONE BIAS",IF(K14797&lt;L14797,"LOW ZONE BIAS","EQUILIBRIUM"))</f>
        <v>EQUILIBRIUM</v>
      </c>
    </row>
    <row r="14798">
      <c r="A14798">
        <v>12765</v>
      </c>
      <c r="B14798" t="str">
        <v>2014-02-19</v>
      </c>
      <c r="C14798" t="str">
        <v>Midday</v>
      </c>
      <c r="D14798">
        <v>26</v>
      </c>
      <c r="E14798" t="str">
        <f>IF(MOD(D14798,2)=0,"EVEN","ODD")</f>
        <v>EVEN</v>
      </c>
      <c r="F14798" t="str">
        <f>IF(D14798&lt;=18,"LOW (1-18)","HIGH (19-36)")</f>
        <v>HIGH (19-36)</v>
      </c>
      <c r="G14798">
        <f>INT((D14798-1)/6)+1</f>
        <v>5</v>
      </c>
      <c r="H14798">
        <f>MOD(D14798-1,6)+1</f>
        <v>2</v>
      </c>
      <c r="I14798">
        <f>37-D14798</f>
        <v>11</v>
      </c>
      <c r="J14798">
        <f>ABS(D14798-D14799)</f>
        <v>14</v>
      </c>
      <c r="K14798">
        <f>AVERAGE(D14798:D14802)</f>
        <v>26</v>
      </c>
      <c r="L14798">
        <f>AVERAGE(D14798:D14817)</f>
        <v>26</v>
      </c>
      <c r="M14798">
        <f>K14798-L14798</f>
        <v>0</v>
      </c>
      <c r="N14798" t="str">
        <f>IF(K14798&gt;L14798,"HIGH ZONE BIAS",IF(K14798&lt;L14798,"LOW ZONE BIAS","EQUILIBRIUM"))</f>
        <v>EQUILIBRIUM</v>
      </c>
    </row>
    <row r="14799">
      <c r="A14799">
        <v>12764</v>
      </c>
      <c r="B14799" t="str">
        <v>2014-02-19</v>
      </c>
      <c r="C14799" t="str">
        <v>Morning</v>
      </c>
      <c r="D14799">
        <v>12</v>
      </c>
      <c r="E14799" t="str">
        <f>IF(MOD(D14799,2)=0,"EVEN","ODD")</f>
        <v>EVEN</v>
      </c>
      <c r="F14799" t="str">
        <f>IF(D14799&lt;=18,"LOW (1-18)","HIGH (19-36)")</f>
        <v>LOW (1-18)</v>
      </c>
      <c r="G14799">
        <f>INT((D14799-1)/6)+1</f>
        <v>2</v>
      </c>
      <c r="H14799">
        <f>MOD(D14799-1,6)+1</f>
        <v>6</v>
      </c>
      <c r="I14799">
        <f>37-D14799</f>
        <v>25</v>
      </c>
      <c r="J14799">
        <f>ABS(D14799-D14800)</f>
        <v>5</v>
      </c>
      <c r="K14799">
        <f>AVERAGE(D14799:D14803)</f>
        <v>12</v>
      </c>
      <c r="L14799">
        <f>AVERAGE(D14799:D14818)</f>
        <v>12</v>
      </c>
      <c r="M14799">
        <f>K14799-L14799</f>
        <v>0</v>
      </c>
      <c r="N14799" t="str">
        <f>IF(K14799&gt;L14799,"HIGH ZONE BIAS",IF(K14799&lt;L14799,"LOW ZONE BIAS","EQUILIBRIUM"))</f>
        <v>EQUILIBRIUM</v>
      </c>
    </row>
    <row r="14800">
      <c r="A14800">
        <v>12763</v>
      </c>
      <c r="B14800" t="str">
        <v>2014-02-18</v>
      </c>
      <c r="C14800" t="str">
        <v>Evening</v>
      </c>
      <c r="D14800">
        <v>7</v>
      </c>
      <c r="E14800" t="str">
        <f>IF(MOD(D14800,2)=0,"EVEN","ODD")</f>
        <v>ODD</v>
      </c>
      <c r="F14800" t="str">
        <f>IF(D14800&lt;=18,"LOW (1-18)","HIGH (19-36)")</f>
        <v>LOW (1-18)</v>
      </c>
      <c r="G14800">
        <f>INT((D14800-1)/6)+1</f>
        <v>2</v>
      </c>
      <c r="H14800">
        <f>MOD(D14800-1,6)+1</f>
        <v>1</v>
      </c>
      <c r="I14800">
        <f>37-D14800</f>
        <v>30</v>
      </c>
      <c r="J14800">
        <f>ABS(D14800-D14801)</f>
        <v>11</v>
      </c>
      <c r="K14800">
        <f>AVERAGE(D14800:D14804)</f>
        <v>7</v>
      </c>
      <c r="L14800">
        <f>AVERAGE(D14800:D14819)</f>
        <v>7</v>
      </c>
      <c r="M14800">
        <f>K14800-L14800</f>
        <v>0</v>
      </c>
      <c r="N14800" t="str">
        <f>IF(K14800&gt;L14800,"HIGH ZONE BIAS",IF(K14800&lt;L14800,"LOW ZONE BIAS","EQUILIBRIUM"))</f>
        <v>EQUILIBRIUM</v>
      </c>
    </row>
    <row r="14801">
      <c r="A14801">
        <v>12762</v>
      </c>
      <c r="B14801" t="str">
        <v>2014-02-18</v>
      </c>
      <c r="C14801" t="str">
        <v>Midday</v>
      </c>
      <c r="D14801">
        <v>18</v>
      </c>
      <c r="E14801" t="str">
        <f>IF(MOD(D14801,2)=0,"EVEN","ODD")</f>
        <v>EVEN</v>
      </c>
      <c r="F14801" t="str">
        <f>IF(D14801&lt;=18,"LOW (1-18)","HIGH (19-36)")</f>
        <v>LOW (1-18)</v>
      </c>
      <c r="G14801">
        <f>INT((D14801-1)/6)+1</f>
        <v>3</v>
      </c>
      <c r="H14801">
        <f>MOD(D14801-1,6)+1</f>
        <v>6</v>
      </c>
      <c r="I14801">
        <f>37-D14801</f>
        <v>19</v>
      </c>
      <c r="J14801">
        <f>ABS(D14801-D14802)</f>
        <v>16</v>
      </c>
      <c r="K14801">
        <f>AVERAGE(D14801:D14805)</f>
        <v>18</v>
      </c>
      <c r="L14801">
        <f>AVERAGE(D14801:D14820)</f>
        <v>18</v>
      </c>
      <c r="M14801">
        <f>K14801-L14801</f>
        <v>0</v>
      </c>
      <c r="N14801" t="str">
        <f>IF(K14801&gt;L14801,"HIGH ZONE BIAS",IF(K14801&lt;L14801,"LOW ZONE BIAS","EQUILIBRIUM"))</f>
        <v>EQUILIBRIUM</v>
      </c>
    </row>
    <row r="14802">
      <c r="A14802">
        <v>12761</v>
      </c>
      <c r="B14802" t="str">
        <v>2014-02-18</v>
      </c>
      <c r="C14802" t="str">
        <v>Morning</v>
      </c>
      <c r="D14802">
        <v>2</v>
      </c>
      <c r="E14802" t="str">
        <f>IF(MOD(D14802,2)=0,"EVEN","ODD")</f>
        <v>EVEN</v>
      </c>
      <c r="F14802" t="str">
        <f>IF(D14802&lt;=18,"LOW (1-18)","HIGH (19-36)")</f>
        <v>LOW (1-18)</v>
      </c>
      <c r="G14802">
        <f>INT((D14802-1)/6)+1</f>
        <v>1</v>
      </c>
      <c r="H14802">
        <f>MOD(D14802-1,6)+1</f>
        <v>2</v>
      </c>
      <c r="I14802">
        <f>37-D14802</f>
        <v>35</v>
      </c>
      <c r="J14802">
        <f>ABS(D14802-D14803)</f>
        <v>22</v>
      </c>
      <c r="K14802">
        <f>AVERAGE(D14802:D14806)</f>
        <v>2</v>
      </c>
      <c r="L14802">
        <f>AVERAGE(D14802:D14821)</f>
        <v>2</v>
      </c>
      <c r="M14802">
        <f>K14802-L14802</f>
        <v>0</v>
      </c>
      <c r="N14802" t="str">
        <f>IF(K14802&gt;L14802,"HIGH ZONE BIAS",IF(K14802&lt;L14802,"LOW ZONE BIAS","EQUILIBRIUM"))</f>
        <v>EQUILIBRIUM</v>
      </c>
    </row>
    <row r="14803">
      <c r="A14803">
        <v>12760</v>
      </c>
      <c r="B14803" t="str">
        <v>2014-02-17</v>
      </c>
      <c r="C14803" t="str">
        <v>Evening</v>
      </c>
      <c r="D14803">
        <v>24</v>
      </c>
      <c r="E14803" t="str">
        <f>IF(MOD(D14803,2)=0,"EVEN","ODD")</f>
        <v>EVEN</v>
      </c>
      <c r="F14803" t="str">
        <f>IF(D14803&lt;=18,"LOW (1-18)","HIGH (19-36)")</f>
        <v>HIGH (19-36)</v>
      </c>
      <c r="G14803">
        <f>INT((D14803-1)/6)+1</f>
        <v>4</v>
      </c>
      <c r="H14803">
        <f>MOD(D14803-1,6)+1</f>
        <v>6</v>
      </c>
      <c r="I14803">
        <f>37-D14803</f>
        <v>13</v>
      </c>
      <c r="J14803">
        <f>ABS(D14803-D14804)</f>
        <v>0</v>
      </c>
      <c r="K14803">
        <f>AVERAGE(D14803:D14807)</f>
        <v>24</v>
      </c>
      <c r="L14803">
        <f>AVERAGE(D14803:D14822)</f>
        <v>24</v>
      </c>
      <c r="M14803">
        <f>K14803-L14803</f>
        <v>0</v>
      </c>
      <c r="N14803" t="str">
        <f>IF(K14803&gt;L14803,"HIGH ZONE BIAS",IF(K14803&lt;L14803,"LOW ZONE BIAS","EQUILIBRIUM"))</f>
        <v>EQUILIBRIUM</v>
      </c>
    </row>
    <row r="14804">
      <c r="A14804">
        <v>12759</v>
      </c>
      <c r="B14804" t="str">
        <v>2014-02-17</v>
      </c>
      <c r="C14804" t="str">
        <v>Midday</v>
      </c>
      <c r="D14804">
        <v>24</v>
      </c>
      <c r="E14804" t="str">
        <f>IF(MOD(D14804,2)=0,"EVEN","ODD")</f>
        <v>EVEN</v>
      </c>
      <c r="F14804" t="str">
        <f>IF(D14804&lt;=18,"LOW (1-18)","HIGH (19-36)")</f>
        <v>HIGH (19-36)</v>
      </c>
      <c r="G14804">
        <f>INT((D14804-1)/6)+1</f>
        <v>4</v>
      </c>
      <c r="H14804">
        <f>MOD(D14804-1,6)+1</f>
        <v>6</v>
      </c>
      <c r="I14804">
        <f>37-D14804</f>
        <v>13</v>
      </c>
      <c r="J14804">
        <f>ABS(D14804-D14805)</f>
        <v>19</v>
      </c>
      <c r="K14804">
        <f>AVERAGE(D14804:D14808)</f>
        <v>24</v>
      </c>
      <c r="L14804">
        <f>AVERAGE(D14804:D14823)</f>
        <v>24</v>
      </c>
      <c r="M14804">
        <f>K14804-L14804</f>
        <v>0</v>
      </c>
      <c r="N14804" t="str">
        <f>IF(K14804&gt;L14804,"HIGH ZONE BIAS",IF(K14804&lt;L14804,"LOW ZONE BIAS","EQUILIBRIUM"))</f>
        <v>EQUILIBRIUM</v>
      </c>
    </row>
    <row r="14805">
      <c r="A14805">
        <v>12758</v>
      </c>
      <c r="B14805" t="str">
        <v>2014-02-17</v>
      </c>
      <c r="C14805" t="str">
        <v>Morning</v>
      </c>
      <c r="D14805">
        <v>5</v>
      </c>
      <c r="E14805" t="str">
        <f>IF(MOD(D14805,2)=0,"EVEN","ODD")</f>
        <v>ODD</v>
      </c>
      <c r="F14805" t="str">
        <f>IF(D14805&lt;=18,"LOW (1-18)","HIGH (19-36)")</f>
        <v>LOW (1-18)</v>
      </c>
      <c r="G14805">
        <f>INT((D14805-1)/6)+1</f>
        <v>1</v>
      </c>
      <c r="H14805">
        <f>MOD(D14805-1,6)+1</f>
        <v>5</v>
      </c>
      <c r="I14805">
        <f>37-D14805</f>
        <v>32</v>
      </c>
      <c r="J14805">
        <f>ABS(D14805-D14806)</f>
        <v>21</v>
      </c>
      <c r="K14805">
        <f>AVERAGE(D14805:D14809)</f>
        <v>5</v>
      </c>
      <c r="L14805">
        <f>AVERAGE(D14805:D14824)</f>
        <v>5</v>
      </c>
      <c r="M14805">
        <f>K14805-L14805</f>
        <v>0</v>
      </c>
      <c r="N14805" t="str">
        <f>IF(K14805&gt;L14805,"HIGH ZONE BIAS",IF(K14805&lt;L14805,"LOW ZONE BIAS","EQUILIBRIUM"))</f>
        <v>EQUILIBRIUM</v>
      </c>
    </row>
    <row r="14806">
      <c r="A14806">
        <v>12757</v>
      </c>
      <c r="B14806" t="str">
        <v>2014-02-15</v>
      </c>
      <c r="C14806" t="str">
        <v>Evening</v>
      </c>
      <c r="D14806">
        <v>26</v>
      </c>
      <c r="E14806" t="str">
        <f>IF(MOD(D14806,2)=0,"EVEN","ODD")</f>
        <v>EVEN</v>
      </c>
      <c r="F14806" t="str">
        <f>IF(D14806&lt;=18,"LOW (1-18)","HIGH (19-36)")</f>
        <v>HIGH (19-36)</v>
      </c>
      <c r="G14806">
        <f>INT((D14806-1)/6)+1</f>
        <v>5</v>
      </c>
      <c r="H14806">
        <f>MOD(D14806-1,6)+1</f>
        <v>2</v>
      </c>
      <c r="I14806">
        <f>37-D14806</f>
        <v>11</v>
      </c>
      <c r="J14806">
        <f>ABS(D14806-D14807)</f>
        <v>9</v>
      </c>
      <c r="K14806">
        <f>AVERAGE(D14806:D14810)</f>
        <v>26</v>
      </c>
      <c r="L14806">
        <f>AVERAGE(D14806:D14825)</f>
        <v>26</v>
      </c>
      <c r="M14806">
        <f>K14806-L14806</f>
        <v>0</v>
      </c>
      <c r="N14806" t="str">
        <f>IF(K14806&gt;L14806,"HIGH ZONE BIAS",IF(K14806&lt;L14806,"LOW ZONE BIAS","EQUILIBRIUM"))</f>
        <v>EQUILIBRIUM</v>
      </c>
    </row>
    <row r="14807">
      <c r="A14807">
        <v>12756</v>
      </c>
      <c r="B14807" t="str">
        <v>2014-02-15</v>
      </c>
      <c r="C14807" t="str">
        <v>Midday</v>
      </c>
      <c r="D14807">
        <v>35</v>
      </c>
      <c r="E14807" t="str">
        <f>IF(MOD(D14807,2)=0,"EVEN","ODD")</f>
        <v>ODD</v>
      </c>
      <c r="F14807" t="str">
        <f>IF(D14807&lt;=18,"LOW (1-18)","HIGH (19-36)")</f>
        <v>HIGH (19-36)</v>
      </c>
      <c r="G14807">
        <f>INT((D14807-1)/6)+1</f>
        <v>6</v>
      </c>
      <c r="H14807">
        <f>MOD(D14807-1,6)+1</f>
        <v>5</v>
      </c>
      <c r="I14807">
        <f>37-D14807</f>
        <v>2</v>
      </c>
      <c r="J14807">
        <f>ABS(D14807-D14808)</f>
        <v>8</v>
      </c>
      <c r="K14807">
        <f>AVERAGE(D14807:D14811)</f>
        <v>35</v>
      </c>
      <c r="L14807">
        <f>AVERAGE(D14807:D14826)</f>
        <v>35</v>
      </c>
      <c r="M14807">
        <f>K14807-L14807</f>
        <v>0</v>
      </c>
      <c r="N14807" t="str">
        <f>IF(K14807&gt;L14807,"HIGH ZONE BIAS",IF(K14807&lt;L14807,"LOW ZONE BIAS","EQUILIBRIUM"))</f>
        <v>EQUILIBRIUM</v>
      </c>
    </row>
    <row r="14808">
      <c r="A14808">
        <v>12755</v>
      </c>
      <c r="B14808" t="str">
        <v>2014-02-15</v>
      </c>
      <c r="C14808" t="str">
        <v>Morning</v>
      </c>
      <c r="D14808">
        <v>27</v>
      </c>
      <c r="E14808" t="str">
        <f>IF(MOD(D14808,2)=0,"EVEN","ODD")</f>
        <v>ODD</v>
      </c>
      <c r="F14808" t="str">
        <f>IF(D14808&lt;=18,"LOW (1-18)","HIGH (19-36)")</f>
        <v>HIGH (19-36)</v>
      </c>
      <c r="G14808">
        <f>INT((D14808-1)/6)+1</f>
        <v>5</v>
      </c>
      <c r="H14808">
        <f>MOD(D14808-1,6)+1</f>
        <v>3</v>
      </c>
      <c r="I14808">
        <f>37-D14808</f>
        <v>10</v>
      </c>
      <c r="J14808">
        <f>ABS(D14808-D14809)</f>
        <v>5</v>
      </c>
      <c r="K14808">
        <f>AVERAGE(D14808:D14812)</f>
        <v>27</v>
      </c>
      <c r="L14808">
        <f>AVERAGE(D14808:D14827)</f>
        <v>27</v>
      </c>
      <c r="M14808">
        <f>K14808-L14808</f>
        <v>0</v>
      </c>
      <c r="N14808" t="str">
        <f>IF(K14808&gt;L14808,"HIGH ZONE BIAS",IF(K14808&lt;L14808,"LOW ZONE BIAS","EQUILIBRIUM"))</f>
        <v>EQUILIBRIUM</v>
      </c>
    </row>
    <row r="14809">
      <c r="A14809">
        <v>12754</v>
      </c>
      <c r="B14809" t="str">
        <v>2014-02-14</v>
      </c>
      <c r="C14809" t="str">
        <v>Evening</v>
      </c>
      <c r="D14809">
        <v>22</v>
      </c>
      <c r="E14809" t="str">
        <f>IF(MOD(D14809,2)=0,"EVEN","ODD")</f>
        <v>EVEN</v>
      </c>
      <c r="F14809" t="str">
        <f>IF(D14809&lt;=18,"LOW (1-18)","HIGH (19-36)")</f>
        <v>HIGH (19-36)</v>
      </c>
      <c r="G14809">
        <f>INT((D14809-1)/6)+1</f>
        <v>4</v>
      </c>
      <c r="H14809">
        <f>MOD(D14809-1,6)+1</f>
        <v>4</v>
      </c>
      <c r="I14809">
        <f>37-D14809</f>
        <v>15</v>
      </c>
      <c r="J14809">
        <f>ABS(D14809-D14810)</f>
        <v>15</v>
      </c>
      <c r="K14809">
        <f>AVERAGE(D14809:D14813)</f>
        <v>22</v>
      </c>
      <c r="L14809">
        <f>AVERAGE(D14809:D14828)</f>
        <v>22</v>
      </c>
      <c r="M14809">
        <f>K14809-L14809</f>
        <v>0</v>
      </c>
      <c r="N14809" t="str">
        <f>IF(K14809&gt;L14809,"HIGH ZONE BIAS",IF(K14809&lt;L14809,"LOW ZONE BIAS","EQUILIBRIUM"))</f>
        <v>EQUILIBRIUM</v>
      </c>
    </row>
    <row r="14810">
      <c r="A14810">
        <v>12753</v>
      </c>
      <c r="B14810" t="str">
        <v>2014-02-14</v>
      </c>
      <c r="C14810" t="str">
        <v>Midday</v>
      </c>
      <c r="D14810">
        <v>7</v>
      </c>
      <c r="E14810" t="str">
        <f>IF(MOD(D14810,2)=0,"EVEN","ODD")</f>
        <v>ODD</v>
      </c>
      <c r="F14810" t="str">
        <f>IF(D14810&lt;=18,"LOW (1-18)","HIGH (19-36)")</f>
        <v>LOW (1-18)</v>
      </c>
      <c r="G14810">
        <f>INT((D14810-1)/6)+1</f>
        <v>2</v>
      </c>
      <c r="H14810">
        <f>MOD(D14810-1,6)+1</f>
        <v>1</v>
      </c>
      <c r="I14810">
        <f>37-D14810</f>
        <v>30</v>
      </c>
      <c r="J14810">
        <f>ABS(D14810-D14811)</f>
        <v>5</v>
      </c>
      <c r="K14810">
        <f>AVERAGE(D14810:D14814)</f>
        <v>7</v>
      </c>
      <c r="L14810">
        <f>AVERAGE(D14810:D14829)</f>
        <v>7</v>
      </c>
      <c r="M14810">
        <f>K14810-L14810</f>
        <v>0</v>
      </c>
      <c r="N14810" t="str">
        <f>IF(K14810&gt;L14810,"HIGH ZONE BIAS",IF(K14810&lt;L14810,"LOW ZONE BIAS","EQUILIBRIUM"))</f>
        <v>EQUILIBRIUM</v>
      </c>
    </row>
    <row r="14811">
      <c r="A14811">
        <v>12752</v>
      </c>
      <c r="B14811" t="str">
        <v>2014-02-14</v>
      </c>
      <c r="C14811" t="str">
        <v>Morning</v>
      </c>
      <c r="D14811">
        <v>2</v>
      </c>
      <c r="E14811" t="str">
        <f>IF(MOD(D14811,2)=0,"EVEN","ODD")</f>
        <v>EVEN</v>
      </c>
      <c r="F14811" t="str">
        <f>IF(D14811&lt;=18,"LOW (1-18)","HIGH (19-36)")</f>
        <v>LOW (1-18)</v>
      </c>
      <c r="G14811">
        <f>INT((D14811-1)/6)+1</f>
        <v>1</v>
      </c>
      <c r="H14811">
        <f>MOD(D14811-1,6)+1</f>
        <v>2</v>
      </c>
      <c r="I14811">
        <f>37-D14811</f>
        <v>35</v>
      </c>
      <c r="J14811">
        <f>ABS(D14811-D14812)</f>
        <v>27</v>
      </c>
      <c r="K14811">
        <f>AVERAGE(D14811:D14815)</f>
        <v>2</v>
      </c>
      <c r="L14811">
        <f>AVERAGE(D14811:D14830)</f>
        <v>2</v>
      </c>
      <c r="M14811">
        <f>K14811-L14811</f>
        <v>0</v>
      </c>
      <c r="N14811" t="str">
        <f>IF(K14811&gt;L14811,"HIGH ZONE BIAS",IF(K14811&lt;L14811,"LOW ZONE BIAS","EQUILIBRIUM"))</f>
        <v>EQUILIBRIUM</v>
      </c>
    </row>
    <row r="14812">
      <c r="A14812">
        <v>12751</v>
      </c>
      <c r="B14812" t="str">
        <v>2014-02-13</v>
      </c>
      <c r="C14812" t="str">
        <v>Evening</v>
      </c>
      <c r="D14812">
        <v>29</v>
      </c>
      <c r="E14812" t="str">
        <f>IF(MOD(D14812,2)=0,"EVEN","ODD")</f>
        <v>ODD</v>
      </c>
      <c r="F14812" t="str">
        <f>IF(D14812&lt;=18,"LOW (1-18)","HIGH (19-36)")</f>
        <v>HIGH (19-36)</v>
      </c>
      <c r="G14812">
        <f>INT((D14812-1)/6)+1</f>
        <v>5</v>
      </c>
      <c r="H14812">
        <f>MOD(D14812-1,6)+1</f>
        <v>5</v>
      </c>
      <c r="I14812">
        <f>37-D14812</f>
        <v>8</v>
      </c>
      <c r="J14812">
        <f>ABS(D14812-D14813)</f>
        <v>18</v>
      </c>
      <c r="K14812">
        <f>AVERAGE(D14812:D14816)</f>
        <v>29</v>
      </c>
      <c r="L14812">
        <f>AVERAGE(D14812:D14831)</f>
        <v>29</v>
      </c>
      <c r="M14812">
        <f>K14812-L14812</f>
        <v>0</v>
      </c>
      <c r="N14812" t="str">
        <f>IF(K14812&gt;L14812,"HIGH ZONE BIAS",IF(K14812&lt;L14812,"LOW ZONE BIAS","EQUILIBRIUM"))</f>
        <v>EQUILIBRIUM</v>
      </c>
    </row>
    <row r="14813">
      <c r="A14813">
        <v>12750</v>
      </c>
      <c r="B14813" t="str">
        <v>2014-02-13</v>
      </c>
      <c r="C14813" t="str">
        <v>Midday</v>
      </c>
      <c r="D14813">
        <v>11</v>
      </c>
      <c r="E14813" t="str">
        <f>IF(MOD(D14813,2)=0,"EVEN","ODD")</f>
        <v>ODD</v>
      </c>
      <c r="F14813" t="str">
        <f>IF(D14813&lt;=18,"LOW (1-18)","HIGH (19-36)")</f>
        <v>LOW (1-18)</v>
      </c>
      <c r="G14813">
        <f>INT((D14813-1)/6)+1</f>
        <v>2</v>
      </c>
      <c r="H14813">
        <f>MOD(D14813-1,6)+1</f>
        <v>5</v>
      </c>
      <c r="I14813">
        <f>37-D14813</f>
        <v>26</v>
      </c>
      <c r="J14813">
        <f>ABS(D14813-D14814)</f>
        <v>12</v>
      </c>
      <c r="K14813">
        <f>AVERAGE(D14813:D14817)</f>
        <v>11</v>
      </c>
      <c r="L14813">
        <f>AVERAGE(D14813:D14832)</f>
        <v>11</v>
      </c>
      <c r="M14813">
        <f>K14813-L14813</f>
        <v>0</v>
      </c>
      <c r="N14813" t="str">
        <f>IF(K14813&gt;L14813,"HIGH ZONE BIAS",IF(K14813&lt;L14813,"LOW ZONE BIAS","EQUILIBRIUM"))</f>
        <v>EQUILIBRIUM</v>
      </c>
    </row>
    <row r="14814">
      <c r="A14814">
        <v>12749</v>
      </c>
      <c r="B14814" t="str">
        <v>2014-02-13</v>
      </c>
      <c r="C14814" t="str">
        <v>Morning</v>
      </c>
      <c r="D14814">
        <v>23</v>
      </c>
      <c r="E14814" t="str">
        <f>IF(MOD(D14814,2)=0,"EVEN","ODD")</f>
        <v>ODD</v>
      </c>
      <c r="F14814" t="str">
        <f>IF(D14814&lt;=18,"LOW (1-18)","HIGH (19-36)")</f>
        <v>HIGH (19-36)</v>
      </c>
      <c r="G14814">
        <f>INT((D14814-1)/6)+1</f>
        <v>4</v>
      </c>
      <c r="H14814">
        <f>MOD(D14814-1,6)+1</f>
        <v>5</v>
      </c>
      <c r="I14814">
        <f>37-D14814</f>
        <v>14</v>
      </c>
      <c r="J14814">
        <f>ABS(D14814-D14815)</f>
        <v>4</v>
      </c>
      <c r="K14814">
        <f>AVERAGE(D14814:D14818)</f>
        <v>23</v>
      </c>
      <c r="L14814">
        <f>AVERAGE(D14814:D14833)</f>
        <v>23</v>
      </c>
      <c r="M14814">
        <f>K14814-L14814</f>
        <v>0</v>
      </c>
      <c r="N14814" t="str">
        <f>IF(K14814&gt;L14814,"HIGH ZONE BIAS",IF(K14814&lt;L14814,"LOW ZONE BIAS","EQUILIBRIUM"))</f>
        <v>EQUILIBRIUM</v>
      </c>
    </row>
    <row r="14815">
      <c r="A14815">
        <v>12748</v>
      </c>
      <c r="B14815" t="str">
        <v>2014-02-12</v>
      </c>
      <c r="C14815" t="str">
        <v>Evening</v>
      </c>
      <c r="D14815">
        <v>19</v>
      </c>
      <c r="E14815" t="str">
        <f>IF(MOD(D14815,2)=0,"EVEN","ODD")</f>
        <v>ODD</v>
      </c>
      <c r="F14815" t="str">
        <f>IF(D14815&lt;=18,"LOW (1-18)","HIGH (19-36)")</f>
        <v>HIGH (19-36)</v>
      </c>
      <c r="G14815">
        <f>INT((D14815-1)/6)+1</f>
        <v>4</v>
      </c>
      <c r="H14815">
        <f>MOD(D14815-1,6)+1</f>
        <v>1</v>
      </c>
      <c r="I14815">
        <f>37-D14815</f>
        <v>18</v>
      </c>
      <c r="J14815">
        <f>ABS(D14815-D14816)</f>
        <v>7</v>
      </c>
      <c r="K14815">
        <f>AVERAGE(D14815:D14819)</f>
        <v>19</v>
      </c>
      <c r="L14815">
        <f>AVERAGE(D14815:D14834)</f>
        <v>19</v>
      </c>
      <c r="M14815">
        <f>K14815-L14815</f>
        <v>0</v>
      </c>
      <c r="N14815" t="str">
        <f>IF(K14815&gt;L14815,"HIGH ZONE BIAS",IF(K14815&lt;L14815,"LOW ZONE BIAS","EQUILIBRIUM"))</f>
        <v>EQUILIBRIUM</v>
      </c>
    </row>
    <row r="14816">
      <c r="A14816">
        <v>12747</v>
      </c>
      <c r="B14816" t="str">
        <v>2014-02-12</v>
      </c>
      <c r="C14816" t="str">
        <v>Midday</v>
      </c>
      <c r="D14816">
        <v>26</v>
      </c>
      <c r="E14816" t="str">
        <f>IF(MOD(D14816,2)=0,"EVEN","ODD")</f>
        <v>EVEN</v>
      </c>
      <c r="F14816" t="str">
        <f>IF(D14816&lt;=18,"LOW (1-18)","HIGH (19-36)")</f>
        <v>HIGH (19-36)</v>
      </c>
      <c r="G14816">
        <f>INT((D14816-1)/6)+1</f>
        <v>5</v>
      </c>
      <c r="H14816">
        <f>MOD(D14816-1,6)+1</f>
        <v>2</v>
      </c>
      <c r="I14816">
        <f>37-D14816</f>
        <v>11</v>
      </c>
      <c r="J14816">
        <f>ABS(D14816-D14817)</f>
        <v>15</v>
      </c>
      <c r="K14816">
        <f>AVERAGE(D14816:D14820)</f>
        <v>26</v>
      </c>
      <c r="L14816">
        <f>AVERAGE(D14816:D14835)</f>
        <v>26</v>
      </c>
      <c r="M14816">
        <f>K14816-L14816</f>
        <v>0</v>
      </c>
      <c r="N14816" t="str">
        <f>IF(K14816&gt;L14816,"HIGH ZONE BIAS",IF(K14816&lt;L14816,"LOW ZONE BIAS","EQUILIBRIUM"))</f>
        <v>EQUILIBRIUM</v>
      </c>
    </row>
    <row r="14817">
      <c r="A14817">
        <v>12746</v>
      </c>
      <c r="B14817" t="str">
        <v>2014-02-12</v>
      </c>
      <c r="C14817" t="str">
        <v>Morning</v>
      </c>
      <c r="D14817">
        <v>11</v>
      </c>
      <c r="E14817" t="str">
        <f>IF(MOD(D14817,2)=0,"EVEN","ODD")</f>
        <v>ODD</v>
      </c>
      <c r="F14817" t="str">
        <f>IF(D14817&lt;=18,"LOW (1-18)","HIGH (19-36)")</f>
        <v>LOW (1-18)</v>
      </c>
      <c r="G14817">
        <f>INT((D14817-1)/6)+1</f>
        <v>2</v>
      </c>
      <c r="H14817">
        <f>MOD(D14817-1,6)+1</f>
        <v>5</v>
      </c>
      <c r="I14817">
        <f>37-D14817</f>
        <v>26</v>
      </c>
      <c r="J14817">
        <f>ABS(D14817-D14818)</f>
        <v>6</v>
      </c>
      <c r="K14817">
        <f>AVERAGE(D14817:D14821)</f>
        <v>11</v>
      </c>
      <c r="L14817">
        <f>AVERAGE(D14817:D14836)</f>
        <v>11</v>
      </c>
      <c r="M14817">
        <f>K14817-L14817</f>
        <v>0</v>
      </c>
      <c r="N14817" t="str">
        <f>IF(K14817&gt;L14817,"HIGH ZONE BIAS",IF(K14817&lt;L14817,"LOW ZONE BIAS","EQUILIBRIUM"))</f>
        <v>EQUILIBRIUM</v>
      </c>
    </row>
    <row r="14818">
      <c r="A14818">
        <v>12745</v>
      </c>
      <c r="B14818" t="str">
        <v>2014-02-11</v>
      </c>
      <c r="C14818" t="str">
        <v>Evening</v>
      </c>
      <c r="D14818">
        <v>5</v>
      </c>
      <c r="E14818" t="str">
        <f>IF(MOD(D14818,2)=0,"EVEN","ODD")</f>
        <v>ODD</v>
      </c>
      <c r="F14818" t="str">
        <f>IF(D14818&lt;=18,"LOW (1-18)","HIGH (19-36)")</f>
        <v>LOW (1-18)</v>
      </c>
      <c r="G14818">
        <f>INT((D14818-1)/6)+1</f>
        <v>1</v>
      </c>
      <c r="H14818">
        <f>MOD(D14818-1,6)+1</f>
        <v>5</v>
      </c>
      <c r="I14818">
        <f>37-D14818</f>
        <v>32</v>
      </c>
      <c r="J14818">
        <f>ABS(D14818-D14819)</f>
        <v>10</v>
      </c>
      <c r="K14818">
        <f>AVERAGE(D14818:D14822)</f>
        <v>5</v>
      </c>
      <c r="L14818">
        <f>AVERAGE(D14818:D14837)</f>
        <v>5</v>
      </c>
      <c r="M14818">
        <f>K14818-L14818</f>
        <v>0</v>
      </c>
      <c r="N14818" t="str">
        <f>IF(K14818&gt;L14818,"HIGH ZONE BIAS",IF(K14818&lt;L14818,"LOW ZONE BIAS","EQUILIBRIUM"))</f>
        <v>EQUILIBRIUM</v>
      </c>
    </row>
    <row r="14819">
      <c r="A14819">
        <v>12744</v>
      </c>
      <c r="B14819" t="str">
        <v>2014-02-11</v>
      </c>
      <c r="C14819" t="str">
        <v>Midday</v>
      </c>
      <c r="D14819">
        <v>15</v>
      </c>
      <c r="E14819" t="str">
        <f>IF(MOD(D14819,2)=0,"EVEN","ODD")</f>
        <v>ODD</v>
      </c>
      <c r="F14819" t="str">
        <f>IF(D14819&lt;=18,"LOW (1-18)","HIGH (19-36)")</f>
        <v>LOW (1-18)</v>
      </c>
      <c r="G14819">
        <f>INT((D14819-1)/6)+1</f>
        <v>3</v>
      </c>
      <c r="H14819">
        <f>MOD(D14819-1,6)+1</f>
        <v>3</v>
      </c>
      <c r="I14819">
        <f>37-D14819</f>
        <v>22</v>
      </c>
      <c r="J14819">
        <f>ABS(D14819-D14820)</f>
        <v>12</v>
      </c>
      <c r="K14819">
        <f>AVERAGE(D14819:D14823)</f>
        <v>15</v>
      </c>
      <c r="L14819">
        <f>AVERAGE(D14819:D14838)</f>
        <v>15</v>
      </c>
      <c r="M14819">
        <f>K14819-L14819</f>
        <v>0</v>
      </c>
      <c r="N14819" t="str">
        <f>IF(K14819&gt;L14819,"HIGH ZONE BIAS",IF(K14819&lt;L14819,"LOW ZONE BIAS","EQUILIBRIUM"))</f>
        <v>EQUILIBRIUM</v>
      </c>
    </row>
    <row r="14820">
      <c r="A14820">
        <v>12743</v>
      </c>
      <c r="B14820" t="str">
        <v>2014-02-11</v>
      </c>
      <c r="C14820" t="str">
        <v>Morning</v>
      </c>
      <c r="D14820">
        <v>3</v>
      </c>
      <c r="E14820" t="str">
        <f>IF(MOD(D14820,2)=0,"EVEN","ODD")</f>
        <v>ODD</v>
      </c>
      <c r="F14820" t="str">
        <f>IF(D14820&lt;=18,"LOW (1-18)","HIGH (19-36)")</f>
        <v>LOW (1-18)</v>
      </c>
      <c r="G14820">
        <f>INT((D14820-1)/6)+1</f>
        <v>1</v>
      </c>
      <c r="H14820">
        <f>MOD(D14820-1,6)+1</f>
        <v>3</v>
      </c>
      <c r="I14820">
        <f>37-D14820</f>
        <v>34</v>
      </c>
      <c r="J14820">
        <f>ABS(D14820-D14821)</f>
        <v>30</v>
      </c>
      <c r="K14820">
        <f>AVERAGE(D14820:D14824)</f>
        <v>3</v>
      </c>
      <c r="L14820">
        <f>AVERAGE(D14820:D14839)</f>
        <v>3</v>
      </c>
      <c r="M14820">
        <f>K14820-L14820</f>
        <v>0</v>
      </c>
      <c r="N14820" t="str">
        <f>IF(K14820&gt;L14820,"HIGH ZONE BIAS",IF(K14820&lt;L14820,"LOW ZONE BIAS","EQUILIBRIUM"))</f>
        <v>EQUILIBRIUM</v>
      </c>
    </row>
    <row r="14821">
      <c r="A14821">
        <v>12742</v>
      </c>
      <c r="B14821" t="str">
        <v>2014-02-10</v>
      </c>
      <c r="C14821" t="str">
        <v>Evening</v>
      </c>
      <c r="D14821">
        <v>33</v>
      </c>
      <c r="E14821" t="str">
        <f>IF(MOD(D14821,2)=0,"EVEN","ODD")</f>
        <v>ODD</v>
      </c>
      <c r="F14821" t="str">
        <f>IF(D14821&lt;=18,"LOW (1-18)","HIGH (19-36)")</f>
        <v>HIGH (19-36)</v>
      </c>
      <c r="G14821">
        <f>INT((D14821-1)/6)+1</f>
        <v>6</v>
      </c>
      <c r="H14821">
        <f>MOD(D14821-1,6)+1</f>
        <v>3</v>
      </c>
      <c r="I14821">
        <f>37-D14821</f>
        <v>4</v>
      </c>
      <c r="J14821">
        <f>ABS(D14821-D14822)</f>
        <v>30</v>
      </c>
      <c r="K14821">
        <f>AVERAGE(D14821:D14825)</f>
        <v>33</v>
      </c>
      <c r="L14821">
        <f>AVERAGE(D14821:D14840)</f>
        <v>33</v>
      </c>
      <c r="M14821">
        <f>K14821-L14821</f>
        <v>0</v>
      </c>
      <c r="N14821" t="str">
        <f>IF(K14821&gt;L14821,"HIGH ZONE BIAS",IF(K14821&lt;L14821,"LOW ZONE BIAS","EQUILIBRIUM"))</f>
        <v>EQUILIBRIUM</v>
      </c>
    </row>
    <row r="14822">
      <c r="A14822">
        <v>12741</v>
      </c>
      <c r="B14822" t="str">
        <v>2014-02-10</v>
      </c>
      <c r="C14822" t="str">
        <v>Midday</v>
      </c>
      <c r="D14822">
        <v>3</v>
      </c>
      <c r="E14822" t="str">
        <f>IF(MOD(D14822,2)=0,"EVEN","ODD")</f>
        <v>ODD</v>
      </c>
      <c r="F14822" t="str">
        <f>IF(D14822&lt;=18,"LOW (1-18)","HIGH (19-36)")</f>
        <v>LOW (1-18)</v>
      </c>
      <c r="G14822">
        <f>INT((D14822-1)/6)+1</f>
        <v>1</v>
      </c>
      <c r="H14822">
        <f>MOD(D14822-1,6)+1</f>
        <v>3</v>
      </c>
      <c r="I14822">
        <f>37-D14822</f>
        <v>34</v>
      </c>
      <c r="J14822">
        <f>ABS(D14822-D14823)</f>
        <v>5</v>
      </c>
      <c r="K14822">
        <f>AVERAGE(D14822:D14826)</f>
        <v>3</v>
      </c>
      <c r="L14822">
        <f>AVERAGE(D14822:D14841)</f>
        <v>3</v>
      </c>
      <c r="M14822">
        <f>K14822-L14822</f>
        <v>0</v>
      </c>
      <c r="N14822" t="str">
        <f>IF(K14822&gt;L14822,"HIGH ZONE BIAS",IF(K14822&lt;L14822,"LOW ZONE BIAS","EQUILIBRIUM"))</f>
        <v>EQUILIBRIUM</v>
      </c>
    </row>
    <row r="14823">
      <c r="A14823">
        <v>12740</v>
      </c>
      <c r="B14823" t="str">
        <v>2014-02-10</v>
      </c>
      <c r="C14823" t="str">
        <v>Morning</v>
      </c>
      <c r="D14823">
        <v>8</v>
      </c>
      <c r="E14823" t="str">
        <f>IF(MOD(D14823,2)=0,"EVEN","ODD")</f>
        <v>EVEN</v>
      </c>
      <c r="F14823" t="str">
        <f>IF(D14823&lt;=18,"LOW (1-18)","HIGH (19-36)")</f>
        <v>LOW (1-18)</v>
      </c>
      <c r="G14823">
        <f>INT((D14823-1)/6)+1</f>
        <v>2</v>
      </c>
      <c r="H14823">
        <f>MOD(D14823-1,6)+1</f>
        <v>2</v>
      </c>
      <c r="I14823">
        <f>37-D14823</f>
        <v>29</v>
      </c>
      <c r="J14823">
        <f>ABS(D14823-D14824)</f>
        <v>15</v>
      </c>
      <c r="K14823">
        <f>AVERAGE(D14823:D14827)</f>
        <v>8</v>
      </c>
      <c r="L14823">
        <f>AVERAGE(D14823:D14842)</f>
        <v>8</v>
      </c>
      <c r="M14823">
        <f>K14823-L14823</f>
        <v>0</v>
      </c>
      <c r="N14823" t="str">
        <f>IF(K14823&gt;L14823,"HIGH ZONE BIAS",IF(K14823&lt;L14823,"LOW ZONE BIAS","EQUILIBRIUM"))</f>
        <v>EQUILIBRIUM</v>
      </c>
    </row>
    <row r="14824">
      <c r="A14824">
        <v>12739</v>
      </c>
      <c r="B14824" t="str">
        <v>2014-02-08</v>
      </c>
      <c r="C14824" t="str">
        <v>Evening</v>
      </c>
      <c r="D14824">
        <v>23</v>
      </c>
      <c r="E14824" t="str">
        <f>IF(MOD(D14824,2)=0,"EVEN","ODD")</f>
        <v>ODD</v>
      </c>
      <c r="F14824" t="str">
        <f>IF(D14824&lt;=18,"LOW (1-18)","HIGH (19-36)")</f>
        <v>HIGH (19-36)</v>
      </c>
      <c r="G14824">
        <f>INT((D14824-1)/6)+1</f>
        <v>4</v>
      </c>
      <c r="H14824">
        <f>MOD(D14824-1,6)+1</f>
        <v>5</v>
      </c>
      <c r="I14824">
        <f>37-D14824</f>
        <v>14</v>
      </c>
      <c r="J14824">
        <f>ABS(D14824-D14825)</f>
        <v>18</v>
      </c>
      <c r="K14824">
        <f>AVERAGE(D14824:D14828)</f>
        <v>23</v>
      </c>
      <c r="L14824">
        <f>AVERAGE(D14824:D14843)</f>
        <v>23</v>
      </c>
      <c r="M14824">
        <f>K14824-L14824</f>
        <v>0</v>
      </c>
      <c r="N14824" t="str">
        <f>IF(K14824&gt;L14824,"HIGH ZONE BIAS",IF(K14824&lt;L14824,"LOW ZONE BIAS","EQUILIBRIUM"))</f>
        <v>EQUILIBRIUM</v>
      </c>
    </row>
    <row r="14825">
      <c r="A14825">
        <v>12738</v>
      </c>
      <c r="B14825" t="str">
        <v>2014-02-08</v>
      </c>
      <c r="C14825" t="str">
        <v>Midday</v>
      </c>
      <c r="D14825">
        <v>5</v>
      </c>
      <c r="E14825" t="str">
        <f>IF(MOD(D14825,2)=0,"EVEN","ODD")</f>
        <v>ODD</v>
      </c>
      <c r="F14825" t="str">
        <f>IF(D14825&lt;=18,"LOW (1-18)","HIGH (19-36)")</f>
        <v>LOW (1-18)</v>
      </c>
      <c r="G14825">
        <f>INT((D14825-1)/6)+1</f>
        <v>1</v>
      </c>
      <c r="H14825">
        <f>MOD(D14825-1,6)+1</f>
        <v>5</v>
      </c>
      <c r="I14825">
        <f>37-D14825</f>
        <v>32</v>
      </c>
      <c r="J14825">
        <f>ABS(D14825-D14826)</f>
        <v>11</v>
      </c>
      <c r="K14825">
        <f>AVERAGE(D14825:D14829)</f>
        <v>5</v>
      </c>
      <c r="L14825">
        <f>AVERAGE(D14825:D14844)</f>
        <v>5</v>
      </c>
      <c r="M14825">
        <f>K14825-L14825</f>
        <v>0</v>
      </c>
      <c r="N14825" t="str">
        <f>IF(K14825&gt;L14825,"HIGH ZONE BIAS",IF(K14825&lt;L14825,"LOW ZONE BIAS","EQUILIBRIUM"))</f>
        <v>EQUILIBRIUM</v>
      </c>
    </row>
    <row r="14826">
      <c r="A14826">
        <v>12737</v>
      </c>
      <c r="B14826" t="str">
        <v>2014-02-08</v>
      </c>
      <c r="C14826" t="str">
        <v>Morning</v>
      </c>
      <c r="D14826">
        <v>16</v>
      </c>
      <c r="E14826" t="str">
        <f>IF(MOD(D14826,2)=0,"EVEN","ODD")</f>
        <v>EVEN</v>
      </c>
      <c r="F14826" t="str">
        <f>IF(D14826&lt;=18,"LOW (1-18)","HIGH (19-36)")</f>
        <v>LOW (1-18)</v>
      </c>
      <c r="G14826">
        <f>INT((D14826-1)/6)+1</f>
        <v>3</v>
      </c>
      <c r="H14826">
        <f>MOD(D14826-1,6)+1</f>
        <v>4</v>
      </c>
      <c r="I14826">
        <f>37-D14826</f>
        <v>21</v>
      </c>
      <c r="J14826">
        <f>ABS(D14826-D14827)</f>
        <v>7</v>
      </c>
      <c r="K14826">
        <f>AVERAGE(D14826:D14830)</f>
        <v>16</v>
      </c>
      <c r="L14826">
        <f>AVERAGE(D14826:D14845)</f>
        <v>16</v>
      </c>
      <c r="M14826">
        <f>K14826-L14826</f>
        <v>0</v>
      </c>
      <c r="N14826" t="str">
        <f>IF(K14826&gt;L14826,"HIGH ZONE BIAS",IF(K14826&lt;L14826,"LOW ZONE BIAS","EQUILIBRIUM"))</f>
        <v>EQUILIBRIUM</v>
      </c>
    </row>
    <row r="14827">
      <c r="A14827">
        <v>12736</v>
      </c>
      <c r="B14827" t="str">
        <v>2014-02-07</v>
      </c>
      <c r="C14827" t="str">
        <v>Evening</v>
      </c>
      <c r="D14827">
        <v>9</v>
      </c>
      <c r="E14827" t="str">
        <f>IF(MOD(D14827,2)=0,"EVEN","ODD")</f>
        <v>ODD</v>
      </c>
      <c r="F14827" t="str">
        <f>IF(D14827&lt;=18,"LOW (1-18)","HIGH (19-36)")</f>
        <v>LOW (1-18)</v>
      </c>
      <c r="G14827">
        <f>INT((D14827-1)/6)+1</f>
        <v>2</v>
      </c>
      <c r="H14827">
        <f>MOD(D14827-1,6)+1</f>
        <v>3</v>
      </c>
      <c r="I14827">
        <f>37-D14827</f>
        <v>28</v>
      </c>
      <c r="J14827">
        <f>ABS(D14827-D14828)</f>
        <v>24</v>
      </c>
      <c r="K14827">
        <f>AVERAGE(D14827:D14831)</f>
        <v>9</v>
      </c>
      <c r="L14827">
        <f>AVERAGE(D14827:D14846)</f>
        <v>9</v>
      </c>
      <c r="M14827">
        <f>K14827-L14827</f>
        <v>0</v>
      </c>
      <c r="N14827" t="str">
        <f>IF(K14827&gt;L14827,"HIGH ZONE BIAS",IF(K14827&lt;L14827,"LOW ZONE BIAS","EQUILIBRIUM"))</f>
        <v>EQUILIBRIUM</v>
      </c>
    </row>
    <row r="14828">
      <c r="A14828">
        <v>12735</v>
      </c>
      <c r="B14828" t="str">
        <v>2014-02-07</v>
      </c>
      <c r="C14828" t="str">
        <v>Midday</v>
      </c>
      <c r="D14828">
        <v>33</v>
      </c>
      <c r="E14828" t="str">
        <f>IF(MOD(D14828,2)=0,"EVEN","ODD")</f>
        <v>ODD</v>
      </c>
      <c r="F14828" t="str">
        <f>IF(D14828&lt;=18,"LOW (1-18)","HIGH (19-36)")</f>
        <v>HIGH (19-36)</v>
      </c>
      <c r="G14828">
        <f>INT((D14828-1)/6)+1</f>
        <v>6</v>
      </c>
      <c r="H14828">
        <f>MOD(D14828-1,6)+1</f>
        <v>3</v>
      </c>
      <c r="I14828">
        <f>37-D14828</f>
        <v>4</v>
      </c>
      <c r="J14828">
        <f>ABS(D14828-D14829)</f>
        <v>13</v>
      </c>
      <c r="K14828">
        <f>AVERAGE(D14828:D14832)</f>
        <v>33</v>
      </c>
      <c r="L14828">
        <f>AVERAGE(D14828:D14847)</f>
        <v>33</v>
      </c>
      <c r="M14828">
        <f>K14828-L14828</f>
        <v>0</v>
      </c>
      <c r="N14828" t="str">
        <f>IF(K14828&gt;L14828,"HIGH ZONE BIAS",IF(K14828&lt;L14828,"LOW ZONE BIAS","EQUILIBRIUM"))</f>
        <v>EQUILIBRIUM</v>
      </c>
    </row>
    <row r="14829">
      <c r="A14829">
        <v>12734</v>
      </c>
      <c r="B14829" t="str">
        <v>2014-02-07</v>
      </c>
      <c r="C14829" t="str">
        <v>Morning</v>
      </c>
      <c r="D14829">
        <v>20</v>
      </c>
      <c r="E14829" t="str">
        <f>IF(MOD(D14829,2)=0,"EVEN","ODD")</f>
        <v>EVEN</v>
      </c>
      <c r="F14829" t="str">
        <f>IF(D14829&lt;=18,"LOW (1-18)","HIGH (19-36)")</f>
        <v>HIGH (19-36)</v>
      </c>
      <c r="G14829">
        <f>INT((D14829-1)/6)+1</f>
        <v>4</v>
      </c>
      <c r="H14829">
        <f>MOD(D14829-1,6)+1</f>
        <v>2</v>
      </c>
      <c r="I14829">
        <f>37-D14829</f>
        <v>17</v>
      </c>
      <c r="J14829">
        <f>ABS(D14829-D14830)</f>
        <v>18</v>
      </c>
      <c r="K14829">
        <f>AVERAGE(D14829:D14833)</f>
        <v>20</v>
      </c>
      <c r="L14829">
        <f>AVERAGE(D14829:D14848)</f>
        <v>20</v>
      </c>
      <c r="M14829">
        <f>K14829-L14829</f>
        <v>0</v>
      </c>
      <c r="N14829" t="str">
        <f>IF(K14829&gt;L14829,"HIGH ZONE BIAS",IF(K14829&lt;L14829,"LOW ZONE BIAS","EQUILIBRIUM"))</f>
        <v>EQUILIBRIUM</v>
      </c>
    </row>
    <row r="14830">
      <c r="A14830">
        <v>12733</v>
      </c>
      <c r="B14830" t="str">
        <v>2014-02-06</v>
      </c>
      <c r="C14830" t="str">
        <v>Evening</v>
      </c>
      <c r="D14830">
        <v>2</v>
      </c>
      <c r="E14830" t="str">
        <f>IF(MOD(D14830,2)=0,"EVEN","ODD")</f>
        <v>EVEN</v>
      </c>
      <c r="F14830" t="str">
        <f>IF(D14830&lt;=18,"LOW (1-18)","HIGH (19-36)")</f>
        <v>LOW (1-18)</v>
      </c>
      <c r="G14830">
        <f>INT((D14830-1)/6)+1</f>
        <v>1</v>
      </c>
      <c r="H14830">
        <f>MOD(D14830-1,6)+1</f>
        <v>2</v>
      </c>
      <c r="I14830">
        <f>37-D14830</f>
        <v>35</v>
      </c>
      <c r="J14830">
        <f>ABS(D14830-D14831)</f>
        <v>31</v>
      </c>
      <c r="K14830">
        <f>AVERAGE(D14830:D14834)</f>
        <v>2</v>
      </c>
      <c r="L14830">
        <f>AVERAGE(D14830:D14849)</f>
        <v>2</v>
      </c>
      <c r="M14830">
        <f>K14830-L14830</f>
        <v>0</v>
      </c>
      <c r="N14830" t="str">
        <f>IF(K14830&gt;L14830,"HIGH ZONE BIAS",IF(K14830&lt;L14830,"LOW ZONE BIAS","EQUILIBRIUM"))</f>
        <v>EQUILIBRIUM</v>
      </c>
    </row>
    <row r="14831">
      <c r="A14831">
        <v>12732</v>
      </c>
      <c r="B14831" t="str">
        <v>2014-02-06</v>
      </c>
      <c r="C14831" t="str">
        <v>Midday</v>
      </c>
      <c r="D14831">
        <v>33</v>
      </c>
      <c r="E14831" t="str">
        <f>IF(MOD(D14831,2)=0,"EVEN","ODD")</f>
        <v>ODD</v>
      </c>
      <c r="F14831" t="str">
        <f>IF(D14831&lt;=18,"LOW (1-18)","HIGH (19-36)")</f>
        <v>HIGH (19-36)</v>
      </c>
      <c r="G14831">
        <f>INT((D14831-1)/6)+1</f>
        <v>6</v>
      </c>
      <c r="H14831">
        <f>MOD(D14831-1,6)+1</f>
        <v>3</v>
      </c>
      <c r="I14831">
        <f>37-D14831</f>
        <v>4</v>
      </c>
      <c r="J14831">
        <f>ABS(D14831-D14832)</f>
        <v>4</v>
      </c>
      <c r="K14831">
        <f>AVERAGE(D14831:D14835)</f>
        <v>33</v>
      </c>
      <c r="L14831">
        <f>AVERAGE(D14831:D14850)</f>
        <v>33</v>
      </c>
      <c r="M14831">
        <f>K14831-L14831</f>
        <v>0</v>
      </c>
      <c r="N14831" t="str">
        <f>IF(K14831&gt;L14831,"HIGH ZONE BIAS",IF(K14831&lt;L14831,"LOW ZONE BIAS","EQUILIBRIUM"))</f>
        <v>EQUILIBRIUM</v>
      </c>
    </row>
    <row r="14832">
      <c r="A14832">
        <v>12731</v>
      </c>
      <c r="B14832" t="str">
        <v>2014-02-06</v>
      </c>
      <c r="C14832" t="str">
        <v>Morning</v>
      </c>
      <c r="D14832">
        <v>29</v>
      </c>
      <c r="E14832" t="str">
        <f>IF(MOD(D14832,2)=0,"EVEN","ODD")</f>
        <v>ODD</v>
      </c>
      <c r="F14832" t="str">
        <f>IF(D14832&lt;=18,"LOW (1-18)","HIGH (19-36)")</f>
        <v>HIGH (19-36)</v>
      </c>
      <c r="G14832">
        <f>INT((D14832-1)/6)+1</f>
        <v>5</v>
      </c>
      <c r="H14832">
        <f>MOD(D14832-1,6)+1</f>
        <v>5</v>
      </c>
      <c r="I14832">
        <f>37-D14832</f>
        <v>8</v>
      </c>
      <c r="J14832">
        <f>ABS(D14832-D14833)</f>
        <v>14</v>
      </c>
      <c r="K14832">
        <f>AVERAGE(D14832:D14836)</f>
        <v>29</v>
      </c>
      <c r="L14832">
        <f>AVERAGE(D14832:D14851)</f>
        <v>29</v>
      </c>
      <c r="M14832">
        <f>K14832-L14832</f>
        <v>0</v>
      </c>
      <c r="N14832" t="str">
        <f>IF(K14832&gt;L14832,"HIGH ZONE BIAS",IF(K14832&lt;L14832,"LOW ZONE BIAS","EQUILIBRIUM"))</f>
        <v>EQUILIBRIUM</v>
      </c>
    </row>
    <row r="14833">
      <c r="A14833">
        <v>12730</v>
      </c>
      <c r="B14833" t="str">
        <v>2014-02-05</v>
      </c>
      <c r="C14833" t="str">
        <v>Evening</v>
      </c>
      <c r="D14833">
        <v>15</v>
      </c>
      <c r="E14833" t="str">
        <f>IF(MOD(D14833,2)=0,"EVEN","ODD")</f>
        <v>ODD</v>
      </c>
      <c r="F14833" t="str">
        <f>IF(D14833&lt;=18,"LOW (1-18)","HIGH (19-36)")</f>
        <v>LOW (1-18)</v>
      </c>
      <c r="G14833">
        <f>INT((D14833-1)/6)+1</f>
        <v>3</v>
      </c>
      <c r="H14833">
        <f>MOD(D14833-1,6)+1</f>
        <v>3</v>
      </c>
      <c r="I14833">
        <f>37-D14833</f>
        <v>22</v>
      </c>
      <c r="J14833">
        <f>ABS(D14833-D14834)</f>
        <v>20</v>
      </c>
      <c r="K14833">
        <f>AVERAGE(D14833:D14837)</f>
        <v>15</v>
      </c>
      <c r="L14833">
        <f>AVERAGE(D14833:D14852)</f>
        <v>15</v>
      </c>
      <c r="M14833">
        <f>K14833-L14833</f>
        <v>0</v>
      </c>
      <c r="N14833" t="str">
        <f>IF(K14833&gt;L14833,"HIGH ZONE BIAS",IF(K14833&lt;L14833,"LOW ZONE BIAS","EQUILIBRIUM"))</f>
        <v>EQUILIBRIUM</v>
      </c>
    </row>
    <row r="14834">
      <c r="A14834">
        <v>12729</v>
      </c>
      <c r="B14834" t="str">
        <v>2014-02-05</v>
      </c>
      <c r="C14834" t="str">
        <v>Midday</v>
      </c>
      <c r="D14834">
        <v>35</v>
      </c>
      <c r="E14834" t="str">
        <f>IF(MOD(D14834,2)=0,"EVEN","ODD")</f>
        <v>ODD</v>
      </c>
      <c r="F14834" t="str">
        <f>IF(D14834&lt;=18,"LOW (1-18)","HIGH (19-36)")</f>
        <v>HIGH (19-36)</v>
      </c>
      <c r="G14834">
        <f>INT((D14834-1)/6)+1</f>
        <v>6</v>
      </c>
      <c r="H14834">
        <f>MOD(D14834-1,6)+1</f>
        <v>5</v>
      </c>
      <c r="I14834">
        <f>37-D14834</f>
        <v>2</v>
      </c>
      <c r="J14834">
        <f>ABS(D14834-D14835)</f>
        <v>28</v>
      </c>
      <c r="K14834">
        <f>AVERAGE(D14834:D14838)</f>
        <v>35</v>
      </c>
      <c r="L14834">
        <f>AVERAGE(D14834:D14853)</f>
        <v>35</v>
      </c>
      <c r="M14834">
        <f>K14834-L14834</f>
        <v>0</v>
      </c>
      <c r="N14834" t="str">
        <f>IF(K14834&gt;L14834,"HIGH ZONE BIAS",IF(K14834&lt;L14834,"LOW ZONE BIAS","EQUILIBRIUM"))</f>
        <v>EQUILIBRIUM</v>
      </c>
    </row>
    <row r="14835">
      <c r="A14835">
        <v>12728</v>
      </c>
      <c r="B14835" t="str">
        <v>2014-02-05</v>
      </c>
      <c r="C14835" t="str">
        <v>Morning</v>
      </c>
      <c r="D14835">
        <v>7</v>
      </c>
      <c r="E14835" t="str">
        <f>IF(MOD(D14835,2)=0,"EVEN","ODD")</f>
        <v>ODD</v>
      </c>
      <c r="F14835" t="str">
        <f>IF(D14835&lt;=18,"LOW (1-18)","HIGH (19-36)")</f>
        <v>LOW (1-18)</v>
      </c>
      <c r="G14835">
        <f>INT((D14835-1)/6)+1</f>
        <v>2</v>
      </c>
      <c r="H14835">
        <f>MOD(D14835-1,6)+1</f>
        <v>1</v>
      </c>
      <c r="I14835">
        <f>37-D14835</f>
        <v>30</v>
      </c>
      <c r="J14835">
        <f>ABS(D14835-D14836)</f>
        <v>10</v>
      </c>
      <c r="K14835">
        <f>AVERAGE(D14835:D14839)</f>
        <v>7</v>
      </c>
      <c r="L14835">
        <f>AVERAGE(D14835:D14854)</f>
        <v>7</v>
      </c>
      <c r="M14835">
        <f>K14835-L14835</f>
        <v>0</v>
      </c>
      <c r="N14835" t="str">
        <f>IF(K14835&gt;L14835,"HIGH ZONE BIAS",IF(K14835&lt;L14835,"LOW ZONE BIAS","EQUILIBRIUM"))</f>
        <v>EQUILIBRIUM</v>
      </c>
    </row>
    <row r="14836">
      <c r="A14836">
        <v>12727</v>
      </c>
      <c r="B14836" t="str">
        <v>2014-02-04</v>
      </c>
      <c r="C14836" t="str">
        <v>Evening</v>
      </c>
      <c r="D14836">
        <v>17</v>
      </c>
      <c r="E14836" t="str">
        <f>IF(MOD(D14836,2)=0,"EVEN","ODD")</f>
        <v>ODD</v>
      </c>
      <c r="F14836" t="str">
        <f>IF(D14836&lt;=18,"LOW (1-18)","HIGH (19-36)")</f>
        <v>LOW (1-18)</v>
      </c>
      <c r="G14836">
        <f>INT((D14836-1)/6)+1</f>
        <v>3</v>
      </c>
      <c r="H14836">
        <f>MOD(D14836-1,6)+1</f>
        <v>5</v>
      </c>
      <c r="I14836">
        <f>37-D14836</f>
        <v>20</v>
      </c>
      <c r="J14836">
        <f>ABS(D14836-D14837)</f>
        <v>8</v>
      </c>
      <c r="K14836">
        <f>AVERAGE(D14836:D14840)</f>
        <v>17</v>
      </c>
      <c r="L14836">
        <f>AVERAGE(D14836:D14855)</f>
        <v>17</v>
      </c>
      <c r="M14836">
        <f>K14836-L14836</f>
        <v>0</v>
      </c>
      <c r="N14836" t="str">
        <f>IF(K14836&gt;L14836,"HIGH ZONE BIAS",IF(K14836&lt;L14836,"LOW ZONE BIAS","EQUILIBRIUM"))</f>
        <v>EQUILIBRIUM</v>
      </c>
    </row>
    <row r="14837">
      <c r="A14837">
        <v>12726</v>
      </c>
      <c r="B14837" t="str">
        <v>2014-02-04</v>
      </c>
      <c r="C14837" t="str">
        <v>Midday</v>
      </c>
      <c r="D14837">
        <v>9</v>
      </c>
      <c r="E14837" t="str">
        <f>IF(MOD(D14837,2)=0,"EVEN","ODD")</f>
        <v>ODD</v>
      </c>
      <c r="F14837" t="str">
        <f>IF(D14837&lt;=18,"LOW (1-18)","HIGH (19-36)")</f>
        <v>LOW (1-18)</v>
      </c>
      <c r="G14837">
        <f>INT((D14837-1)/6)+1</f>
        <v>2</v>
      </c>
      <c r="H14837">
        <f>MOD(D14837-1,6)+1</f>
        <v>3</v>
      </c>
      <c r="I14837">
        <f>37-D14837</f>
        <v>28</v>
      </c>
      <c r="J14837">
        <f>ABS(D14837-D14838)</f>
        <v>4</v>
      </c>
      <c r="K14837">
        <f>AVERAGE(D14837:D14841)</f>
        <v>9</v>
      </c>
      <c r="L14837">
        <f>AVERAGE(D14837:D14856)</f>
        <v>9</v>
      </c>
      <c r="M14837">
        <f>K14837-L14837</f>
        <v>0</v>
      </c>
      <c r="N14837" t="str">
        <f>IF(K14837&gt;L14837,"HIGH ZONE BIAS",IF(K14837&lt;L14837,"LOW ZONE BIAS","EQUILIBRIUM"))</f>
        <v>EQUILIBRIUM</v>
      </c>
    </row>
    <row r="14838">
      <c r="A14838">
        <v>12725</v>
      </c>
      <c r="B14838" t="str">
        <v>2014-02-04</v>
      </c>
      <c r="C14838" t="str">
        <v>Morning</v>
      </c>
      <c r="D14838">
        <v>5</v>
      </c>
      <c r="E14838" t="str">
        <f>IF(MOD(D14838,2)=0,"EVEN","ODD")</f>
        <v>ODD</v>
      </c>
      <c r="F14838" t="str">
        <f>IF(D14838&lt;=18,"LOW (1-18)","HIGH (19-36)")</f>
        <v>LOW (1-18)</v>
      </c>
      <c r="G14838">
        <f>INT((D14838-1)/6)+1</f>
        <v>1</v>
      </c>
      <c r="H14838">
        <f>MOD(D14838-1,6)+1</f>
        <v>5</v>
      </c>
      <c r="I14838">
        <f>37-D14838</f>
        <v>32</v>
      </c>
      <c r="J14838">
        <f>ABS(D14838-D14839)</f>
        <v>12</v>
      </c>
      <c r="K14838">
        <f>AVERAGE(D14838:D14842)</f>
        <v>5</v>
      </c>
      <c r="L14838">
        <f>AVERAGE(D14838:D14857)</f>
        <v>5</v>
      </c>
      <c r="M14838">
        <f>K14838-L14838</f>
        <v>0</v>
      </c>
      <c r="N14838" t="str">
        <f>IF(K14838&gt;L14838,"HIGH ZONE BIAS",IF(K14838&lt;L14838,"LOW ZONE BIAS","EQUILIBRIUM"))</f>
        <v>EQUILIBRIUM</v>
      </c>
    </row>
    <row r="14839">
      <c r="A14839">
        <v>12724</v>
      </c>
      <c r="B14839" t="str">
        <v>2014-02-03</v>
      </c>
      <c r="C14839" t="str">
        <v>Evening</v>
      </c>
      <c r="D14839">
        <v>17</v>
      </c>
      <c r="E14839" t="str">
        <f>IF(MOD(D14839,2)=0,"EVEN","ODD")</f>
        <v>ODD</v>
      </c>
      <c r="F14839" t="str">
        <f>IF(D14839&lt;=18,"LOW (1-18)","HIGH (19-36)")</f>
        <v>LOW (1-18)</v>
      </c>
      <c r="G14839">
        <f>INT((D14839-1)/6)+1</f>
        <v>3</v>
      </c>
      <c r="H14839">
        <f>MOD(D14839-1,6)+1</f>
        <v>5</v>
      </c>
      <c r="I14839">
        <f>37-D14839</f>
        <v>20</v>
      </c>
      <c r="J14839">
        <f>ABS(D14839-D14840)</f>
        <v>2</v>
      </c>
      <c r="K14839">
        <f>AVERAGE(D14839:D14843)</f>
        <v>17</v>
      </c>
      <c r="L14839">
        <f>AVERAGE(D14839:D14858)</f>
        <v>17</v>
      </c>
      <c r="M14839">
        <f>K14839-L14839</f>
        <v>0</v>
      </c>
      <c r="N14839" t="str">
        <f>IF(K14839&gt;L14839,"HIGH ZONE BIAS",IF(K14839&lt;L14839,"LOW ZONE BIAS","EQUILIBRIUM"))</f>
        <v>EQUILIBRIUM</v>
      </c>
    </row>
    <row r="14840">
      <c r="A14840">
        <v>12723</v>
      </c>
      <c r="B14840" t="str">
        <v>2014-02-03</v>
      </c>
      <c r="C14840" t="str">
        <v>Midday</v>
      </c>
      <c r="D14840">
        <v>15</v>
      </c>
      <c r="E14840" t="str">
        <f>IF(MOD(D14840,2)=0,"EVEN","ODD")</f>
        <v>ODD</v>
      </c>
      <c r="F14840" t="str">
        <f>IF(D14840&lt;=18,"LOW (1-18)","HIGH (19-36)")</f>
        <v>LOW (1-18)</v>
      </c>
      <c r="G14840">
        <f>INT((D14840-1)/6)+1</f>
        <v>3</v>
      </c>
      <c r="H14840">
        <f>MOD(D14840-1,6)+1</f>
        <v>3</v>
      </c>
      <c r="I14840">
        <f>37-D14840</f>
        <v>22</v>
      </c>
      <c r="J14840">
        <f>ABS(D14840-D14841)</f>
        <v>6</v>
      </c>
      <c r="K14840">
        <f>AVERAGE(D14840:D14844)</f>
        <v>15</v>
      </c>
      <c r="L14840">
        <f>AVERAGE(D14840:D14859)</f>
        <v>15</v>
      </c>
      <c r="M14840">
        <f>K14840-L14840</f>
        <v>0</v>
      </c>
      <c r="N14840" t="str">
        <f>IF(K14840&gt;L14840,"HIGH ZONE BIAS",IF(K14840&lt;L14840,"LOW ZONE BIAS","EQUILIBRIUM"))</f>
        <v>EQUILIBRIUM</v>
      </c>
    </row>
    <row r="14841">
      <c r="A14841">
        <v>12722</v>
      </c>
      <c r="B14841" t="str">
        <v>2014-02-03</v>
      </c>
      <c r="C14841" t="str">
        <v>Morning</v>
      </c>
      <c r="D14841">
        <v>9</v>
      </c>
      <c r="E14841" t="str">
        <f>IF(MOD(D14841,2)=0,"EVEN","ODD")</f>
        <v>ODD</v>
      </c>
      <c r="F14841" t="str">
        <f>IF(D14841&lt;=18,"LOW (1-18)","HIGH (19-36)")</f>
        <v>LOW (1-18)</v>
      </c>
      <c r="G14841">
        <f>INT((D14841-1)/6)+1</f>
        <v>2</v>
      </c>
      <c r="H14841">
        <f>MOD(D14841-1,6)+1</f>
        <v>3</v>
      </c>
      <c r="I14841">
        <f>37-D14841</f>
        <v>28</v>
      </c>
      <c r="J14841">
        <f>ABS(D14841-D14842)</f>
        <v>8</v>
      </c>
      <c r="K14841">
        <f>AVERAGE(D14841:D14845)</f>
        <v>9</v>
      </c>
      <c r="L14841">
        <f>AVERAGE(D14841:D14860)</f>
        <v>9</v>
      </c>
      <c r="M14841">
        <f>K14841-L14841</f>
        <v>0</v>
      </c>
      <c r="N14841" t="str">
        <f>IF(K14841&gt;L14841,"HIGH ZONE BIAS",IF(K14841&lt;L14841,"LOW ZONE BIAS","EQUILIBRIUM"))</f>
        <v>EQUILIBRIUM</v>
      </c>
    </row>
    <row r="14842">
      <c r="A14842">
        <v>12721</v>
      </c>
      <c r="B14842" t="str">
        <v>2014-02-01</v>
      </c>
      <c r="C14842" t="str">
        <v>Evening</v>
      </c>
      <c r="D14842">
        <v>17</v>
      </c>
      <c r="E14842" t="str">
        <f>IF(MOD(D14842,2)=0,"EVEN","ODD")</f>
        <v>ODD</v>
      </c>
      <c r="F14842" t="str">
        <f>IF(D14842&lt;=18,"LOW (1-18)","HIGH (19-36)")</f>
        <v>LOW (1-18)</v>
      </c>
      <c r="G14842">
        <f>INT((D14842-1)/6)+1</f>
        <v>3</v>
      </c>
      <c r="H14842">
        <f>MOD(D14842-1,6)+1</f>
        <v>5</v>
      </c>
      <c r="I14842">
        <f>37-D14842</f>
        <v>20</v>
      </c>
      <c r="J14842">
        <f>ABS(D14842-D14843)</f>
        <v>8</v>
      </c>
      <c r="K14842">
        <f>AVERAGE(D14842:D14846)</f>
        <v>17</v>
      </c>
      <c r="L14842">
        <f>AVERAGE(D14842:D14861)</f>
        <v>17</v>
      </c>
      <c r="M14842">
        <f>K14842-L14842</f>
        <v>0</v>
      </c>
      <c r="N14842" t="str">
        <f>IF(K14842&gt;L14842,"HIGH ZONE BIAS",IF(K14842&lt;L14842,"LOW ZONE BIAS","EQUILIBRIUM"))</f>
        <v>EQUILIBRIUM</v>
      </c>
    </row>
    <row r="14843">
      <c r="A14843">
        <v>12720</v>
      </c>
      <c r="B14843" t="str">
        <v>2014-02-01</v>
      </c>
      <c r="C14843" t="str">
        <v>Midday</v>
      </c>
      <c r="D14843">
        <v>25</v>
      </c>
      <c r="E14843" t="str">
        <f>IF(MOD(D14843,2)=0,"EVEN","ODD")</f>
        <v>ODD</v>
      </c>
      <c r="F14843" t="str">
        <f>IF(D14843&lt;=18,"LOW (1-18)","HIGH (19-36)")</f>
        <v>HIGH (19-36)</v>
      </c>
      <c r="G14843">
        <f>INT((D14843-1)/6)+1</f>
        <v>5</v>
      </c>
      <c r="H14843">
        <f>MOD(D14843-1,6)+1</f>
        <v>1</v>
      </c>
      <c r="I14843">
        <f>37-D14843</f>
        <v>12</v>
      </c>
      <c r="J14843">
        <f>ABS(D14843-D14844)</f>
        <v>13</v>
      </c>
      <c r="K14843">
        <f>AVERAGE(D14843:D14847)</f>
        <v>25</v>
      </c>
      <c r="L14843">
        <f>AVERAGE(D14843:D14862)</f>
        <v>25</v>
      </c>
      <c r="M14843">
        <f>K14843-L14843</f>
        <v>0</v>
      </c>
      <c r="N14843" t="str">
        <f>IF(K14843&gt;L14843,"HIGH ZONE BIAS",IF(K14843&lt;L14843,"LOW ZONE BIAS","EQUILIBRIUM"))</f>
        <v>EQUILIBRIUM</v>
      </c>
    </row>
    <row r="14844">
      <c r="A14844">
        <v>12719</v>
      </c>
      <c r="B14844" t="str">
        <v>2014-02-01</v>
      </c>
      <c r="C14844" t="str">
        <v>Morning</v>
      </c>
      <c r="D14844">
        <v>12</v>
      </c>
      <c r="E14844" t="str">
        <f>IF(MOD(D14844,2)=0,"EVEN","ODD")</f>
        <v>EVEN</v>
      </c>
      <c r="F14844" t="str">
        <f>IF(D14844&lt;=18,"LOW (1-18)","HIGH (19-36)")</f>
        <v>LOW (1-18)</v>
      </c>
      <c r="G14844">
        <f>INT((D14844-1)/6)+1</f>
        <v>2</v>
      </c>
      <c r="H14844">
        <f>MOD(D14844-1,6)+1</f>
        <v>6</v>
      </c>
      <c r="I14844">
        <f>37-D14844</f>
        <v>25</v>
      </c>
      <c r="J14844">
        <f>ABS(D14844-D14845)</f>
        <v>6</v>
      </c>
      <c r="K14844">
        <f>AVERAGE(D14844:D14848)</f>
        <v>12</v>
      </c>
      <c r="L14844">
        <f>AVERAGE(D14844:D14863)</f>
        <v>12</v>
      </c>
      <c r="M14844">
        <f>K14844-L14844</f>
        <v>0</v>
      </c>
      <c r="N14844" t="str">
        <f>IF(K14844&gt;L14844,"HIGH ZONE BIAS",IF(K14844&lt;L14844,"LOW ZONE BIAS","EQUILIBRIUM"))</f>
        <v>EQUILIBRIUM</v>
      </c>
    </row>
    <row r="14845">
      <c r="A14845">
        <v>12718</v>
      </c>
      <c r="B14845" t="str">
        <v>2014-01-31</v>
      </c>
      <c r="C14845" t="str">
        <v>Evening</v>
      </c>
      <c r="D14845">
        <v>18</v>
      </c>
      <c r="E14845" t="str">
        <f>IF(MOD(D14845,2)=0,"EVEN","ODD")</f>
        <v>EVEN</v>
      </c>
      <c r="F14845" t="str">
        <f>IF(D14845&lt;=18,"LOW (1-18)","HIGH (19-36)")</f>
        <v>LOW (1-18)</v>
      </c>
      <c r="G14845">
        <f>INT((D14845-1)/6)+1</f>
        <v>3</v>
      </c>
      <c r="H14845">
        <f>MOD(D14845-1,6)+1</f>
        <v>6</v>
      </c>
      <c r="I14845">
        <f>37-D14845</f>
        <v>19</v>
      </c>
      <c r="J14845">
        <f>ABS(D14845-D14846)</f>
        <v>2</v>
      </c>
      <c r="K14845">
        <f>AVERAGE(D14845:D14849)</f>
        <v>18</v>
      </c>
      <c r="L14845">
        <f>AVERAGE(D14845:D14864)</f>
        <v>18</v>
      </c>
      <c r="M14845">
        <f>K14845-L14845</f>
        <v>0</v>
      </c>
      <c r="N14845" t="str">
        <f>IF(K14845&gt;L14845,"HIGH ZONE BIAS",IF(K14845&lt;L14845,"LOW ZONE BIAS","EQUILIBRIUM"))</f>
        <v>EQUILIBRIUM</v>
      </c>
    </row>
    <row r="14846">
      <c r="A14846">
        <v>12717</v>
      </c>
      <c r="B14846" t="str">
        <v>2014-01-31</v>
      </c>
      <c r="C14846" t="str">
        <v>Midday</v>
      </c>
      <c r="D14846">
        <v>20</v>
      </c>
      <c r="E14846" t="str">
        <f>IF(MOD(D14846,2)=0,"EVEN","ODD")</f>
        <v>EVEN</v>
      </c>
      <c r="F14846" t="str">
        <f>IF(D14846&lt;=18,"LOW (1-18)","HIGH (19-36)")</f>
        <v>HIGH (19-36)</v>
      </c>
      <c r="G14846">
        <f>INT((D14846-1)/6)+1</f>
        <v>4</v>
      </c>
      <c r="H14846">
        <f>MOD(D14846-1,6)+1</f>
        <v>2</v>
      </c>
      <c r="I14846">
        <f>37-D14846</f>
        <v>17</v>
      </c>
      <c r="J14846">
        <f>ABS(D14846-D14847)</f>
        <v>4</v>
      </c>
      <c r="K14846">
        <f>AVERAGE(D14846:D14850)</f>
        <v>20</v>
      </c>
      <c r="L14846">
        <f>AVERAGE(D14846:D14865)</f>
        <v>20</v>
      </c>
      <c r="M14846">
        <f>K14846-L14846</f>
        <v>0</v>
      </c>
      <c r="N14846" t="str">
        <f>IF(K14846&gt;L14846,"HIGH ZONE BIAS",IF(K14846&lt;L14846,"LOW ZONE BIAS","EQUILIBRIUM"))</f>
        <v>EQUILIBRIUM</v>
      </c>
    </row>
    <row r="14847">
      <c r="A14847">
        <v>12716</v>
      </c>
      <c r="B14847" t="str">
        <v>2014-01-31</v>
      </c>
      <c r="C14847" t="str">
        <v>Morning</v>
      </c>
      <c r="D14847">
        <v>24</v>
      </c>
      <c r="E14847" t="str">
        <f>IF(MOD(D14847,2)=0,"EVEN","ODD")</f>
        <v>EVEN</v>
      </c>
      <c r="F14847" t="str">
        <f>IF(D14847&lt;=18,"LOW (1-18)","HIGH (19-36)")</f>
        <v>HIGH (19-36)</v>
      </c>
      <c r="G14847">
        <f>INT((D14847-1)/6)+1</f>
        <v>4</v>
      </c>
      <c r="H14847">
        <f>MOD(D14847-1,6)+1</f>
        <v>6</v>
      </c>
      <c r="I14847">
        <f>37-D14847</f>
        <v>13</v>
      </c>
      <c r="J14847">
        <f>ABS(D14847-D14848)</f>
        <v>10</v>
      </c>
      <c r="K14847">
        <f>AVERAGE(D14847:D14851)</f>
        <v>24</v>
      </c>
      <c r="L14847">
        <f>AVERAGE(D14847:D14866)</f>
        <v>24</v>
      </c>
      <c r="M14847">
        <f>K14847-L14847</f>
        <v>0</v>
      </c>
      <c r="N14847" t="str">
        <f>IF(K14847&gt;L14847,"HIGH ZONE BIAS",IF(K14847&lt;L14847,"LOW ZONE BIAS","EQUILIBRIUM"))</f>
        <v>EQUILIBRIUM</v>
      </c>
    </row>
    <row r="14848">
      <c r="A14848">
        <v>12715</v>
      </c>
      <c r="B14848" t="str">
        <v>2014-01-30</v>
      </c>
      <c r="C14848" t="str">
        <v>Evening</v>
      </c>
      <c r="D14848">
        <v>14</v>
      </c>
      <c r="E14848" t="str">
        <f>IF(MOD(D14848,2)=0,"EVEN","ODD")</f>
        <v>EVEN</v>
      </c>
      <c r="F14848" t="str">
        <f>IF(D14848&lt;=18,"LOW (1-18)","HIGH (19-36)")</f>
        <v>LOW (1-18)</v>
      </c>
      <c r="G14848">
        <f>INT((D14848-1)/6)+1</f>
        <v>3</v>
      </c>
      <c r="H14848">
        <f>MOD(D14848-1,6)+1</f>
        <v>2</v>
      </c>
      <c r="I14848">
        <f>37-D14848</f>
        <v>23</v>
      </c>
      <c r="J14848">
        <f>ABS(D14848-D14849)</f>
        <v>14</v>
      </c>
      <c r="K14848">
        <f>AVERAGE(D14848:D14852)</f>
        <v>14</v>
      </c>
      <c r="L14848">
        <f>AVERAGE(D14848:D14867)</f>
        <v>14</v>
      </c>
      <c r="M14848">
        <f>K14848-L14848</f>
        <v>0</v>
      </c>
      <c r="N14848" t="str">
        <f>IF(K14848&gt;L14848,"HIGH ZONE BIAS",IF(K14848&lt;L14848,"LOW ZONE BIAS","EQUILIBRIUM"))</f>
        <v>EQUILIBRIUM</v>
      </c>
    </row>
    <row r="14849">
      <c r="A14849">
        <v>12714</v>
      </c>
      <c r="B14849" t="str">
        <v>2014-01-30</v>
      </c>
      <c r="C14849" t="str">
        <v>Midday</v>
      </c>
      <c r="D14849">
        <v>28</v>
      </c>
      <c r="E14849" t="str">
        <f>IF(MOD(D14849,2)=0,"EVEN","ODD")</f>
        <v>EVEN</v>
      </c>
      <c r="F14849" t="str">
        <f>IF(D14849&lt;=18,"LOW (1-18)","HIGH (19-36)")</f>
        <v>HIGH (19-36)</v>
      </c>
      <c r="G14849">
        <f>INT((D14849-1)/6)+1</f>
        <v>5</v>
      </c>
      <c r="H14849">
        <f>MOD(D14849-1,6)+1</f>
        <v>4</v>
      </c>
      <c r="I14849">
        <f>37-D14849</f>
        <v>9</v>
      </c>
      <c r="J14849">
        <f>ABS(D14849-D14850)</f>
        <v>18</v>
      </c>
      <c r="K14849">
        <f>AVERAGE(D14849:D14853)</f>
        <v>28</v>
      </c>
      <c r="L14849">
        <f>AVERAGE(D14849:D14868)</f>
        <v>28</v>
      </c>
      <c r="M14849">
        <f>K14849-L14849</f>
        <v>0</v>
      </c>
      <c r="N14849" t="str">
        <f>IF(K14849&gt;L14849,"HIGH ZONE BIAS",IF(K14849&lt;L14849,"LOW ZONE BIAS","EQUILIBRIUM"))</f>
        <v>EQUILIBRIUM</v>
      </c>
    </row>
    <row r="14850">
      <c r="A14850">
        <v>12713</v>
      </c>
      <c r="B14850" t="str">
        <v>2014-01-30</v>
      </c>
      <c r="C14850" t="str">
        <v>Morning</v>
      </c>
      <c r="D14850">
        <v>10</v>
      </c>
      <c r="E14850" t="str">
        <f>IF(MOD(D14850,2)=0,"EVEN","ODD")</f>
        <v>EVEN</v>
      </c>
      <c r="F14850" t="str">
        <f>IF(D14850&lt;=18,"LOW (1-18)","HIGH (19-36)")</f>
        <v>LOW (1-18)</v>
      </c>
      <c r="G14850">
        <f>INT((D14850-1)/6)+1</f>
        <v>2</v>
      </c>
      <c r="H14850">
        <f>MOD(D14850-1,6)+1</f>
        <v>4</v>
      </c>
      <c r="I14850">
        <f>37-D14850</f>
        <v>27</v>
      </c>
      <c r="J14850">
        <f>ABS(D14850-D14851)</f>
        <v>18</v>
      </c>
      <c r="K14850">
        <f>AVERAGE(D14850:D14854)</f>
        <v>10</v>
      </c>
      <c r="L14850">
        <f>AVERAGE(D14850:D14869)</f>
        <v>10</v>
      </c>
      <c r="M14850">
        <f>K14850-L14850</f>
        <v>0</v>
      </c>
      <c r="N14850" t="str">
        <f>IF(K14850&gt;L14850,"HIGH ZONE BIAS",IF(K14850&lt;L14850,"LOW ZONE BIAS","EQUILIBRIUM"))</f>
        <v>EQUILIBRIUM</v>
      </c>
    </row>
    <row r="14851">
      <c r="A14851">
        <v>12712</v>
      </c>
      <c r="B14851" t="str">
        <v>2014-01-29</v>
      </c>
      <c r="C14851" t="str">
        <v>Evening</v>
      </c>
      <c r="D14851">
        <v>28</v>
      </c>
      <c r="E14851" t="str">
        <f>IF(MOD(D14851,2)=0,"EVEN","ODD")</f>
        <v>EVEN</v>
      </c>
      <c r="F14851" t="str">
        <f>IF(D14851&lt;=18,"LOW (1-18)","HIGH (19-36)")</f>
        <v>HIGH (19-36)</v>
      </c>
      <c r="G14851">
        <f>INT((D14851-1)/6)+1</f>
        <v>5</v>
      </c>
      <c r="H14851">
        <f>MOD(D14851-1,6)+1</f>
        <v>4</v>
      </c>
      <c r="I14851">
        <f>37-D14851</f>
        <v>9</v>
      </c>
      <c r="J14851">
        <f>ABS(D14851-D14852)</f>
        <v>5</v>
      </c>
      <c r="K14851">
        <f>AVERAGE(D14851:D14855)</f>
        <v>28</v>
      </c>
      <c r="L14851">
        <f>AVERAGE(D14851:D14870)</f>
        <v>28</v>
      </c>
      <c r="M14851">
        <f>K14851-L14851</f>
        <v>0</v>
      </c>
      <c r="N14851" t="str">
        <f>IF(K14851&gt;L14851,"HIGH ZONE BIAS",IF(K14851&lt;L14851,"LOW ZONE BIAS","EQUILIBRIUM"))</f>
        <v>EQUILIBRIUM</v>
      </c>
    </row>
    <row r="14852">
      <c r="A14852">
        <v>12711</v>
      </c>
      <c r="B14852" t="str">
        <v>2014-01-29</v>
      </c>
      <c r="C14852" t="str">
        <v>Midday</v>
      </c>
      <c r="D14852">
        <v>23</v>
      </c>
      <c r="E14852" t="str">
        <f>IF(MOD(D14852,2)=0,"EVEN","ODD")</f>
        <v>ODD</v>
      </c>
      <c r="F14852" t="str">
        <f>IF(D14852&lt;=18,"LOW (1-18)","HIGH (19-36)")</f>
        <v>HIGH (19-36)</v>
      </c>
      <c r="G14852">
        <f>INT((D14852-1)/6)+1</f>
        <v>4</v>
      </c>
      <c r="H14852">
        <f>MOD(D14852-1,6)+1</f>
        <v>5</v>
      </c>
      <c r="I14852">
        <f>37-D14852</f>
        <v>14</v>
      </c>
      <c r="J14852">
        <f>ABS(D14852-D14853)</f>
        <v>19</v>
      </c>
      <c r="K14852">
        <f>AVERAGE(D14852:D14856)</f>
        <v>23</v>
      </c>
      <c r="L14852">
        <f>AVERAGE(D14852:D14871)</f>
        <v>23</v>
      </c>
      <c r="M14852">
        <f>K14852-L14852</f>
        <v>0</v>
      </c>
      <c r="N14852" t="str">
        <f>IF(K14852&gt;L14852,"HIGH ZONE BIAS",IF(K14852&lt;L14852,"LOW ZONE BIAS","EQUILIBRIUM"))</f>
        <v>EQUILIBRIUM</v>
      </c>
    </row>
    <row r="14853">
      <c r="A14853">
        <v>12710</v>
      </c>
      <c r="B14853" t="str">
        <v>2014-01-29</v>
      </c>
      <c r="C14853" t="str">
        <v>Morning</v>
      </c>
      <c r="D14853">
        <v>4</v>
      </c>
      <c r="E14853" t="str">
        <f>IF(MOD(D14853,2)=0,"EVEN","ODD")</f>
        <v>EVEN</v>
      </c>
      <c r="F14853" t="str">
        <f>IF(D14853&lt;=18,"LOW (1-18)","HIGH (19-36)")</f>
        <v>LOW (1-18)</v>
      </c>
      <c r="G14853">
        <f>INT((D14853-1)/6)+1</f>
        <v>1</v>
      </c>
      <c r="H14853">
        <f>MOD(D14853-1,6)+1</f>
        <v>4</v>
      </c>
      <c r="I14853">
        <f>37-D14853</f>
        <v>33</v>
      </c>
      <c r="J14853">
        <f>ABS(D14853-D14854)</f>
        <v>0</v>
      </c>
      <c r="K14853">
        <f>AVERAGE(D14853:D14857)</f>
        <v>4</v>
      </c>
      <c r="L14853">
        <f>AVERAGE(D14853:D14872)</f>
        <v>4</v>
      </c>
      <c r="M14853">
        <f>K14853-L14853</f>
        <v>0</v>
      </c>
      <c r="N14853" t="str">
        <f>IF(K14853&gt;L14853,"HIGH ZONE BIAS",IF(K14853&lt;L14853,"LOW ZONE BIAS","EQUILIBRIUM"))</f>
        <v>EQUILIBRIUM</v>
      </c>
    </row>
    <row r="14854">
      <c r="A14854">
        <v>12709</v>
      </c>
      <c r="B14854" t="str">
        <v>2014-01-28</v>
      </c>
      <c r="C14854" t="str">
        <v>Evening</v>
      </c>
      <c r="D14854">
        <v>4</v>
      </c>
      <c r="E14854" t="str">
        <f>IF(MOD(D14854,2)=0,"EVEN","ODD")</f>
        <v>EVEN</v>
      </c>
      <c r="F14854" t="str">
        <f>IF(D14854&lt;=18,"LOW (1-18)","HIGH (19-36)")</f>
        <v>LOW (1-18)</v>
      </c>
      <c r="G14854">
        <f>INT((D14854-1)/6)+1</f>
        <v>1</v>
      </c>
      <c r="H14854">
        <f>MOD(D14854-1,6)+1</f>
        <v>4</v>
      </c>
      <c r="I14854">
        <f>37-D14854</f>
        <v>33</v>
      </c>
      <c r="J14854">
        <f>ABS(D14854-D14855)</f>
        <v>4</v>
      </c>
      <c r="K14854">
        <f>AVERAGE(D14854:D14858)</f>
        <v>4</v>
      </c>
      <c r="L14854">
        <f>AVERAGE(D14854:D14873)</f>
        <v>4</v>
      </c>
      <c r="M14854">
        <f>K14854-L14854</f>
        <v>0</v>
      </c>
      <c r="N14854" t="str">
        <f>IF(K14854&gt;L14854,"HIGH ZONE BIAS",IF(K14854&lt;L14854,"LOW ZONE BIAS","EQUILIBRIUM"))</f>
        <v>EQUILIBRIUM</v>
      </c>
    </row>
    <row r="14855">
      <c r="A14855">
        <v>12708</v>
      </c>
      <c r="B14855" t="str">
        <v>2014-01-28</v>
      </c>
      <c r="C14855" t="str">
        <v>Midday</v>
      </c>
      <c r="D14855">
        <v>8</v>
      </c>
      <c r="E14855" t="str">
        <f>IF(MOD(D14855,2)=0,"EVEN","ODD")</f>
        <v>EVEN</v>
      </c>
      <c r="F14855" t="str">
        <f>IF(D14855&lt;=18,"LOW (1-18)","HIGH (19-36)")</f>
        <v>LOW (1-18)</v>
      </c>
      <c r="G14855">
        <f>INT((D14855-1)/6)+1</f>
        <v>2</v>
      </c>
      <c r="H14855">
        <f>MOD(D14855-1,6)+1</f>
        <v>2</v>
      </c>
      <c r="I14855">
        <f>37-D14855</f>
        <v>29</v>
      </c>
      <c r="J14855">
        <f>ABS(D14855-D14856)</f>
        <v>19</v>
      </c>
      <c r="K14855">
        <f>AVERAGE(D14855:D14859)</f>
        <v>8</v>
      </c>
      <c r="L14855">
        <f>AVERAGE(D14855:D14874)</f>
        <v>8</v>
      </c>
      <c r="M14855">
        <f>K14855-L14855</f>
        <v>0</v>
      </c>
      <c r="N14855" t="str">
        <f>IF(K14855&gt;L14855,"HIGH ZONE BIAS",IF(K14855&lt;L14855,"LOW ZONE BIAS","EQUILIBRIUM"))</f>
        <v>EQUILIBRIUM</v>
      </c>
    </row>
    <row r="14856">
      <c r="A14856">
        <v>12707</v>
      </c>
      <c r="B14856" t="str">
        <v>2014-01-28</v>
      </c>
      <c r="C14856" t="str">
        <v>Morning</v>
      </c>
      <c r="D14856">
        <v>27</v>
      </c>
      <c r="E14856" t="str">
        <f>IF(MOD(D14856,2)=0,"EVEN","ODD")</f>
        <v>ODD</v>
      </c>
      <c r="F14856" t="str">
        <f>IF(D14856&lt;=18,"LOW (1-18)","HIGH (19-36)")</f>
        <v>HIGH (19-36)</v>
      </c>
      <c r="G14856">
        <f>INT((D14856-1)/6)+1</f>
        <v>5</v>
      </c>
      <c r="H14856">
        <f>MOD(D14856-1,6)+1</f>
        <v>3</v>
      </c>
      <c r="I14856">
        <f>37-D14856</f>
        <v>10</v>
      </c>
      <c r="J14856">
        <f>ABS(D14856-D14857)</f>
        <v>9</v>
      </c>
      <c r="K14856">
        <f>AVERAGE(D14856:D14860)</f>
        <v>27</v>
      </c>
      <c r="L14856">
        <f>AVERAGE(D14856:D14875)</f>
        <v>27</v>
      </c>
      <c r="M14856">
        <f>K14856-L14856</f>
        <v>0</v>
      </c>
      <c r="N14856" t="str">
        <f>IF(K14856&gt;L14856,"HIGH ZONE BIAS",IF(K14856&lt;L14856,"LOW ZONE BIAS","EQUILIBRIUM"))</f>
        <v>EQUILIBRIUM</v>
      </c>
    </row>
    <row r="14857">
      <c r="A14857">
        <v>12706</v>
      </c>
      <c r="B14857" t="str">
        <v>2014-01-27</v>
      </c>
      <c r="C14857" t="str">
        <v>Evening</v>
      </c>
      <c r="D14857">
        <v>18</v>
      </c>
      <c r="E14857" t="str">
        <f>IF(MOD(D14857,2)=0,"EVEN","ODD")</f>
        <v>EVEN</v>
      </c>
      <c r="F14857" t="str">
        <f>IF(D14857&lt;=18,"LOW (1-18)","HIGH (19-36)")</f>
        <v>LOW (1-18)</v>
      </c>
      <c r="G14857">
        <f>INT((D14857-1)/6)+1</f>
        <v>3</v>
      </c>
      <c r="H14857">
        <f>MOD(D14857-1,6)+1</f>
        <v>6</v>
      </c>
      <c r="I14857">
        <f>37-D14857</f>
        <v>19</v>
      </c>
      <c r="J14857">
        <f>ABS(D14857-D14858)</f>
        <v>12</v>
      </c>
      <c r="K14857">
        <f>AVERAGE(D14857:D14861)</f>
        <v>18</v>
      </c>
      <c r="L14857">
        <f>AVERAGE(D14857:D14876)</f>
        <v>18</v>
      </c>
      <c r="M14857">
        <f>K14857-L14857</f>
        <v>0</v>
      </c>
      <c r="N14857" t="str">
        <f>IF(K14857&gt;L14857,"HIGH ZONE BIAS",IF(K14857&lt;L14857,"LOW ZONE BIAS","EQUILIBRIUM"))</f>
        <v>EQUILIBRIUM</v>
      </c>
    </row>
    <row r="14858">
      <c r="A14858">
        <v>12705</v>
      </c>
      <c r="B14858" t="str">
        <v>2014-01-27</v>
      </c>
      <c r="C14858" t="str">
        <v>Midday</v>
      </c>
      <c r="D14858">
        <v>30</v>
      </c>
      <c r="E14858" t="str">
        <f>IF(MOD(D14858,2)=0,"EVEN","ODD")</f>
        <v>EVEN</v>
      </c>
      <c r="F14858" t="str">
        <f>IF(D14858&lt;=18,"LOW (1-18)","HIGH (19-36)")</f>
        <v>HIGH (19-36)</v>
      </c>
      <c r="G14858">
        <f>INT((D14858-1)/6)+1</f>
        <v>5</v>
      </c>
      <c r="H14858">
        <f>MOD(D14858-1,6)+1</f>
        <v>6</v>
      </c>
      <c r="I14858">
        <f>37-D14858</f>
        <v>7</v>
      </c>
      <c r="J14858">
        <f>ABS(D14858-D14859)</f>
        <v>10</v>
      </c>
      <c r="K14858">
        <f>AVERAGE(D14858:D14862)</f>
        <v>30</v>
      </c>
      <c r="L14858">
        <f>AVERAGE(D14858:D14877)</f>
        <v>30</v>
      </c>
      <c r="M14858">
        <f>K14858-L14858</f>
        <v>0</v>
      </c>
      <c r="N14858" t="str">
        <f>IF(K14858&gt;L14858,"HIGH ZONE BIAS",IF(K14858&lt;L14858,"LOW ZONE BIAS","EQUILIBRIUM"))</f>
        <v>EQUILIBRIUM</v>
      </c>
    </row>
    <row r="14859">
      <c r="A14859">
        <v>12704</v>
      </c>
      <c r="B14859" t="str">
        <v>2014-01-27</v>
      </c>
      <c r="C14859" t="str">
        <v>Morning</v>
      </c>
      <c r="D14859">
        <v>20</v>
      </c>
      <c r="E14859" t="str">
        <f>IF(MOD(D14859,2)=0,"EVEN","ODD")</f>
        <v>EVEN</v>
      </c>
      <c r="F14859" t="str">
        <f>IF(D14859&lt;=18,"LOW (1-18)","HIGH (19-36)")</f>
        <v>HIGH (19-36)</v>
      </c>
      <c r="G14859">
        <f>INT((D14859-1)/6)+1</f>
        <v>4</v>
      </c>
      <c r="H14859">
        <f>MOD(D14859-1,6)+1</f>
        <v>2</v>
      </c>
      <c r="I14859">
        <f>37-D14859</f>
        <v>17</v>
      </c>
      <c r="J14859">
        <f>ABS(D14859-D14860)</f>
        <v>11</v>
      </c>
      <c r="K14859">
        <f>AVERAGE(D14859:D14863)</f>
        <v>20</v>
      </c>
      <c r="L14859">
        <f>AVERAGE(D14859:D14878)</f>
        <v>20</v>
      </c>
      <c r="M14859">
        <f>K14859-L14859</f>
        <v>0</v>
      </c>
      <c r="N14859" t="str">
        <f>IF(K14859&gt;L14859,"HIGH ZONE BIAS",IF(K14859&lt;L14859,"LOW ZONE BIAS","EQUILIBRIUM"))</f>
        <v>EQUILIBRIUM</v>
      </c>
    </row>
    <row r="14860">
      <c r="A14860">
        <v>12703</v>
      </c>
      <c r="B14860" t="str">
        <v>2014-01-25</v>
      </c>
      <c r="C14860" t="str">
        <v>Evening</v>
      </c>
      <c r="D14860">
        <v>31</v>
      </c>
      <c r="E14860" t="str">
        <f>IF(MOD(D14860,2)=0,"EVEN","ODD")</f>
        <v>ODD</v>
      </c>
      <c r="F14860" t="str">
        <f>IF(D14860&lt;=18,"LOW (1-18)","HIGH (19-36)")</f>
        <v>HIGH (19-36)</v>
      </c>
      <c r="G14860">
        <f>INT((D14860-1)/6)+1</f>
        <v>6</v>
      </c>
      <c r="H14860">
        <f>MOD(D14860-1,6)+1</f>
        <v>1</v>
      </c>
      <c r="I14860">
        <f>37-D14860</f>
        <v>6</v>
      </c>
      <c r="J14860">
        <f>ABS(D14860-D14861)</f>
        <v>0</v>
      </c>
      <c r="K14860">
        <f>AVERAGE(D14860:D14864)</f>
        <v>31</v>
      </c>
      <c r="L14860">
        <f>AVERAGE(D14860:D14879)</f>
        <v>31</v>
      </c>
      <c r="M14860">
        <f>K14860-L14860</f>
        <v>0</v>
      </c>
      <c r="N14860" t="str">
        <f>IF(K14860&gt;L14860,"HIGH ZONE BIAS",IF(K14860&lt;L14860,"LOW ZONE BIAS","EQUILIBRIUM"))</f>
        <v>EQUILIBRIUM</v>
      </c>
    </row>
    <row r="14861">
      <c r="A14861">
        <v>12702</v>
      </c>
      <c r="B14861" t="str">
        <v>2014-01-25</v>
      </c>
      <c r="C14861" t="str">
        <v>Midday</v>
      </c>
      <c r="D14861">
        <v>31</v>
      </c>
      <c r="E14861" t="str">
        <f>IF(MOD(D14861,2)=0,"EVEN","ODD")</f>
        <v>ODD</v>
      </c>
      <c r="F14861" t="str">
        <f>IF(D14861&lt;=18,"LOW (1-18)","HIGH (19-36)")</f>
        <v>HIGH (19-36)</v>
      </c>
      <c r="G14861">
        <f>INT((D14861-1)/6)+1</f>
        <v>6</v>
      </c>
      <c r="H14861">
        <f>MOD(D14861-1,6)+1</f>
        <v>1</v>
      </c>
      <c r="I14861">
        <f>37-D14861</f>
        <v>6</v>
      </c>
      <c r="J14861">
        <f>ABS(D14861-D14862)</f>
        <v>19</v>
      </c>
      <c r="K14861">
        <f>AVERAGE(D14861:D14865)</f>
        <v>31</v>
      </c>
      <c r="L14861">
        <f>AVERAGE(D14861:D14880)</f>
        <v>31</v>
      </c>
      <c r="M14861">
        <f>K14861-L14861</f>
        <v>0</v>
      </c>
      <c r="N14861" t="str">
        <f>IF(K14861&gt;L14861,"HIGH ZONE BIAS",IF(K14861&lt;L14861,"LOW ZONE BIAS","EQUILIBRIUM"))</f>
        <v>EQUILIBRIUM</v>
      </c>
    </row>
    <row r="14862">
      <c r="A14862">
        <v>12701</v>
      </c>
      <c r="B14862" t="str">
        <v>2014-01-25</v>
      </c>
      <c r="C14862" t="str">
        <v>Morning</v>
      </c>
      <c r="D14862">
        <v>12</v>
      </c>
      <c r="E14862" t="str">
        <f>IF(MOD(D14862,2)=0,"EVEN","ODD")</f>
        <v>EVEN</v>
      </c>
      <c r="F14862" t="str">
        <f>IF(D14862&lt;=18,"LOW (1-18)","HIGH (19-36)")</f>
        <v>LOW (1-18)</v>
      </c>
      <c r="G14862">
        <f>INT((D14862-1)/6)+1</f>
        <v>2</v>
      </c>
      <c r="H14862">
        <f>MOD(D14862-1,6)+1</f>
        <v>6</v>
      </c>
      <c r="I14862">
        <f>37-D14862</f>
        <v>25</v>
      </c>
      <c r="J14862">
        <f>ABS(D14862-D14863)</f>
        <v>9</v>
      </c>
      <c r="K14862">
        <f>AVERAGE(D14862:D14866)</f>
        <v>12</v>
      </c>
      <c r="L14862">
        <f>AVERAGE(D14862:D14881)</f>
        <v>12</v>
      </c>
      <c r="M14862">
        <f>K14862-L14862</f>
        <v>0</v>
      </c>
      <c r="N14862" t="str">
        <f>IF(K14862&gt;L14862,"HIGH ZONE BIAS",IF(K14862&lt;L14862,"LOW ZONE BIAS","EQUILIBRIUM"))</f>
        <v>EQUILIBRIUM</v>
      </c>
    </row>
    <row r="14863">
      <c r="A14863">
        <v>12700</v>
      </c>
      <c r="B14863" t="str">
        <v>2014-01-24</v>
      </c>
      <c r="C14863" t="str">
        <v>Evening</v>
      </c>
      <c r="D14863">
        <v>3</v>
      </c>
      <c r="E14863" t="str">
        <f>IF(MOD(D14863,2)=0,"EVEN","ODD")</f>
        <v>ODD</v>
      </c>
      <c r="F14863" t="str">
        <f>IF(D14863&lt;=18,"LOW (1-18)","HIGH (19-36)")</f>
        <v>LOW (1-18)</v>
      </c>
      <c r="G14863">
        <f>INT((D14863-1)/6)+1</f>
        <v>1</v>
      </c>
      <c r="H14863">
        <f>MOD(D14863-1,6)+1</f>
        <v>3</v>
      </c>
      <c r="I14863">
        <f>37-D14863</f>
        <v>34</v>
      </c>
      <c r="J14863">
        <f>ABS(D14863-D14864)</f>
        <v>20</v>
      </c>
      <c r="K14863">
        <f>AVERAGE(D14863:D14867)</f>
        <v>3</v>
      </c>
      <c r="L14863">
        <f>AVERAGE(D14863:D14882)</f>
        <v>3</v>
      </c>
      <c r="M14863">
        <f>K14863-L14863</f>
        <v>0</v>
      </c>
      <c r="N14863" t="str">
        <f>IF(K14863&gt;L14863,"HIGH ZONE BIAS",IF(K14863&lt;L14863,"LOW ZONE BIAS","EQUILIBRIUM"))</f>
        <v>EQUILIBRIUM</v>
      </c>
    </row>
    <row r="14864">
      <c r="A14864">
        <v>12699</v>
      </c>
      <c r="B14864" t="str">
        <v>2014-01-24</v>
      </c>
      <c r="C14864" t="str">
        <v>Midday</v>
      </c>
      <c r="D14864">
        <v>23</v>
      </c>
      <c r="E14864" t="str">
        <f>IF(MOD(D14864,2)=0,"EVEN","ODD")</f>
        <v>ODD</v>
      </c>
      <c r="F14864" t="str">
        <f>IF(D14864&lt;=18,"LOW (1-18)","HIGH (19-36)")</f>
        <v>HIGH (19-36)</v>
      </c>
      <c r="G14864">
        <f>INT((D14864-1)/6)+1</f>
        <v>4</v>
      </c>
      <c r="H14864">
        <f>MOD(D14864-1,6)+1</f>
        <v>5</v>
      </c>
      <c r="I14864">
        <f>37-D14864</f>
        <v>14</v>
      </c>
      <c r="J14864">
        <f>ABS(D14864-D14865)</f>
        <v>0</v>
      </c>
      <c r="K14864">
        <f>AVERAGE(D14864:D14868)</f>
        <v>23</v>
      </c>
      <c r="L14864">
        <f>AVERAGE(D14864:D14883)</f>
        <v>23</v>
      </c>
      <c r="M14864">
        <f>K14864-L14864</f>
        <v>0</v>
      </c>
      <c r="N14864" t="str">
        <f>IF(K14864&gt;L14864,"HIGH ZONE BIAS",IF(K14864&lt;L14864,"LOW ZONE BIAS","EQUILIBRIUM"))</f>
        <v>EQUILIBRIUM</v>
      </c>
    </row>
    <row r="14865">
      <c r="A14865">
        <v>12698</v>
      </c>
      <c r="B14865" t="str">
        <v>2014-01-24</v>
      </c>
      <c r="C14865" t="str">
        <v>Morning</v>
      </c>
      <c r="D14865">
        <v>23</v>
      </c>
      <c r="E14865" t="str">
        <f>IF(MOD(D14865,2)=0,"EVEN","ODD")</f>
        <v>ODD</v>
      </c>
      <c r="F14865" t="str">
        <f>IF(D14865&lt;=18,"LOW (1-18)","HIGH (19-36)")</f>
        <v>HIGH (19-36)</v>
      </c>
      <c r="G14865">
        <f>INT((D14865-1)/6)+1</f>
        <v>4</v>
      </c>
      <c r="H14865">
        <f>MOD(D14865-1,6)+1</f>
        <v>5</v>
      </c>
      <c r="I14865">
        <f>37-D14865</f>
        <v>14</v>
      </c>
      <c r="J14865">
        <f>ABS(D14865-D14866)</f>
        <v>1</v>
      </c>
      <c r="K14865">
        <f>AVERAGE(D14865:D14869)</f>
        <v>23</v>
      </c>
      <c r="L14865">
        <f>AVERAGE(D14865:D14884)</f>
        <v>23</v>
      </c>
      <c r="M14865">
        <f>K14865-L14865</f>
        <v>0</v>
      </c>
      <c r="N14865" t="str">
        <f>IF(K14865&gt;L14865,"HIGH ZONE BIAS",IF(K14865&lt;L14865,"LOW ZONE BIAS","EQUILIBRIUM"))</f>
        <v>EQUILIBRIUM</v>
      </c>
    </row>
    <row r="14866">
      <c r="A14866">
        <v>12697</v>
      </c>
      <c r="B14866" t="str">
        <v>2014-01-23</v>
      </c>
      <c r="C14866" t="str">
        <v>Evening</v>
      </c>
      <c r="D14866">
        <v>24</v>
      </c>
      <c r="E14866" t="str">
        <f>IF(MOD(D14866,2)=0,"EVEN","ODD")</f>
        <v>EVEN</v>
      </c>
      <c r="F14866" t="str">
        <f>IF(D14866&lt;=18,"LOW (1-18)","HIGH (19-36)")</f>
        <v>HIGH (19-36)</v>
      </c>
      <c r="G14866">
        <f>INT((D14866-1)/6)+1</f>
        <v>4</v>
      </c>
      <c r="H14866">
        <f>MOD(D14866-1,6)+1</f>
        <v>6</v>
      </c>
      <c r="I14866">
        <f>37-D14866</f>
        <v>13</v>
      </c>
      <c r="J14866">
        <f>ABS(D14866-D14867)</f>
        <v>22</v>
      </c>
      <c r="K14866">
        <f>AVERAGE(D14866:D14870)</f>
        <v>24</v>
      </c>
      <c r="L14866">
        <f>AVERAGE(D14866:D14885)</f>
        <v>24</v>
      </c>
      <c r="M14866">
        <f>K14866-L14866</f>
        <v>0</v>
      </c>
      <c r="N14866" t="str">
        <f>IF(K14866&gt;L14866,"HIGH ZONE BIAS",IF(K14866&lt;L14866,"LOW ZONE BIAS","EQUILIBRIUM"))</f>
        <v>EQUILIBRIUM</v>
      </c>
    </row>
    <row r="14867">
      <c r="A14867">
        <v>12696</v>
      </c>
      <c r="B14867" t="str">
        <v>2014-01-23</v>
      </c>
      <c r="C14867" t="str">
        <v>Midday</v>
      </c>
      <c r="D14867">
        <v>2</v>
      </c>
      <c r="E14867" t="str">
        <f>IF(MOD(D14867,2)=0,"EVEN","ODD")</f>
        <v>EVEN</v>
      </c>
      <c r="F14867" t="str">
        <f>IF(D14867&lt;=18,"LOW (1-18)","HIGH (19-36)")</f>
        <v>LOW (1-18)</v>
      </c>
      <c r="G14867">
        <f>INT((D14867-1)/6)+1</f>
        <v>1</v>
      </c>
      <c r="H14867">
        <f>MOD(D14867-1,6)+1</f>
        <v>2</v>
      </c>
      <c r="I14867">
        <f>37-D14867</f>
        <v>35</v>
      </c>
      <c r="J14867">
        <f>ABS(D14867-D14868)</f>
        <v>14</v>
      </c>
      <c r="K14867">
        <f>AVERAGE(D14867:D14871)</f>
        <v>2</v>
      </c>
      <c r="L14867">
        <f>AVERAGE(D14867:D14886)</f>
        <v>2</v>
      </c>
      <c r="M14867">
        <f>K14867-L14867</f>
        <v>0</v>
      </c>
      <c r="N14867" t="str">
        <f>IF(K14867&gt;L14867,"HIGH ZONE BIAS",IF(K14867&lt;L14867,"LOW ZONE BIAS","EQUILIBRIUM"))</f>
        <v>EQUILIBRIUM</v>
      </c>
    </row>
    <row r="14868">
      <c r="A14868">
        <v>12695</v>
      </c>
      <c r="B14868" t="str">
        <v>2014-01-23</v>
      </c>
      <c r="C14868" t="str">
        <v>Morning</v>
      </c>
      <c r="D14868">
        <v>16</v>
      </c>
      <c r="E14868" t="str">
        <f>IF(MOD(D14868,2)=0,"EVEN","ODD")</f>
        <v>EVEN</v>
      </c>
      <c r="F14868" t="str">
        <f>IF(D14868&lt;=18,"LOW (1-18)","HIGH (19-36)")</f>
        <v>LOW (1-18)</v>
      </c>
      <c r="G14868">
        <f>INT((D14868-1)/6)+1</f>
        <v>3</v>
      </c>
      <c r="H14868">
        <f>MOD(D14868-1,6)+1</f>
        <v>4</v>
      </c>
      <c r="I14868">
        <f>37-D14868</f>
        <v>21</v>
      </c>
      <c r="J14868">
        <f>ABS(D14868-D14869)</f>
        <v>12</v>
      </c>
      <c r="K14868">
        <f>AVERAGE(D14868:D14872)</f>
        <v>16</v>
      </c>
      <c r="L14868">
        <f>AVERAGE(D14868:D14887)</f>
        <v>16</v>
      </c>
      <c r="M14868">
        <f>K14868-L14868</f>
        <v>0</v>
      </c>
      <c r="N14868" t="str">
        <f>IF(K14868&gt;L14868,"HIGH ZONE BIAS",IF(K14868&lt;L14868,"LOW ZONE BIAS","EQUILIBRIUM"))</f>
        <v>EQUILIBRIUM</v>
      </c>
    </row>
    <row r="14869">
      <c r="A14869">
        <v>12694</v>
      </c>
      <c r="B14869" t="str">
        <v>2014-01-22</v>
      </c>
      <c r="C14869" t="str">
        <v>Evening</v>
      </c>
      <c r="D14869">
        <v>4</v>
      </c>
      <c r="E14869" t="str">
        <f>IF(MOD(D14869,2)=0,"EVEN","ODD")</f>
        <v>EVEN</v>
      </c>
      <c r="F14869" t="str">
        <f>IF(D14869&lt;=18,"LOW (1-18)","HIGH (19-36)")</f>
        <v>LOW (1-18)</v>
      </c>
      <c r="G14869">
        <f>INT((D14869-1)/6)+1</f>
        <v>1</v>
      </c>
      <c r="H14869">
        <f>MOD(D14869-1,6)+1</f>
        <v>4</v>
      </c>
      <c r="I14869">
        <f>37-D14869</f>
        <v>33</v>
      </c>
      <c r="J14869">
        <f>ABS(D14869-D14870)</f>
        <v>17</v>
      </c>
      <c r="K14869">
        <f>AVERAGE(D14869:D14873)</f>
        <v>4</v>
      </c>
      <c r="L14869">
        <f>AVERAGE(D14869:D14888)</f>
        <v>4</v>
      </c>
      <c r="M14869">
        <f>K14869-L14869</f>
        <v>0</v>
      </c>
      <c r="N14869" t="str">
        <f>IF(K14869&gt;L14869,"HIGH ZONE BIAS",IF(K14869&lt;L14869,"LOW ZONE BIAS","EQUILIBRIUM"))</f>
        <v>EQUILIBRIUM</v>
      </c>
    </row>
    <row r="14870">
      <c r="A14870">
        <v>12693</v>
      </c>
      <c r="B14870" t="str">
        <v>2014-01-22</v>
      </c>
      <c r="C14870" t="str">
        <v>Midday</v>
      </c>
      <c r="D14870">
        <v>21</v>
      </c>
      <c r="E14870" t="str">
        <f>IF(MOD(D14870,2)=0,"EVEN","ODD")</f>
        <v>ODD</v>
      </c>
      <c r="F14870" t="str">
        <f>IF(D14870&lt;=18,"LOW (1-18)","HIGH (19-36)")</f>
        <v>HIGH (19-36)</v>
      </c>
      <c r="G14870">
        <f>INT((D14870-1)/6)+1</f>
        <v>4</v>
      </c>
      <c r="H14870">
        <f>MOD(D14870-1,6)+1</f>
        <v>3</v>
      </c>
      <c r="I14870">
        <f>37-D14870</f>
        <v>16</v>
      </c>
      <c r="J14870">
        <f>ABS(D14870-D14871)</f>
        <v>9</v>
      </c>
      <c r="K14870">
        <f>AVERAGE(D14870:D14874)</f>
        <v>21</v>
      </c>
      <c r="L14870">
        <f>AVERAGE(D14870:D14889)</f>
        <v>21</v>
      </c>
      <c r="M14870">
        <f>K14870-L14870</f>
        <v>0</v>
      </c>
      <c r="N14870" t="str">
        <f>IF(K14870&gt;L14870,"HIGH ZONE BIAS",IF(K14870&lt;L14870,"LOW ZONE BIAS","EQUILIBRIUM"))</f>
        <v>EQUILIBRIUM</v>
      </c>
    </row>
    <row r="14871">
      <c r="A14871">
        <v>12692</v>
      </c>
      <c r="B14871" t="str">
        <v>2014-01-22</v>
      </c>
      <c r="C14871" t="str">
        <v>Morning</v>
      </c>
      <c r="D14871">
        <v>30</v>
      </c>
      <c r="E14871" t="str">
        <f>IF(MOD(D14871,2)=0,"EVEN","ODD")</f>
        <v>EVEN</v>
      </c>
      <c r="F14871" t="str">
        <f>IF(D14871&lt;=18,"LOW (1-18)","HIGH (19-36)")</f>
        <v>HIGH (19-36)</v>
      </c>
      <c r="G14871">
        <f>INT((D14871-1)/6)+1</f>
        <v>5</v>
      </c>
      <c r="H14871">
        <f>MOD(D14871-1,6)+1</f>
        <v>6</v>
      </c>
      <c r="I14871">
        <f>37-D14871</f>
        <v>7</v>
      </c>
      <c r="J14871">
        <f>ABS(D14871-D14872)</f>
        <v>2</v>
      </c>
      <c r="K14871">
        <f>AVERAGE(D14871:D14875)</f>
        <v>30</v>
      </c>
      <c r="L14871">
        <f>AVERAGE(D14871:D14890)</f>
        <v>30</v>
      </c>
      <c r="M14871">
        <f>K14871-L14871</f>
        <v>0</v>
      </c>
      <c r="N14871" t="str">
        <f>IF(K14871&gt;L14871,"HIGH ZONE BIAS",IF(K14871&lt;L14871,"LOW ZONE BIAS","EQUILIBRIUM"))</f>
        <v>EQUILIBRIUM</v>
      </c>
    </row>
    <row r="14872">
      <c r="A14872">
        <v>12691</v>
      </c>
      <c r="B14872" t="str">
        <v>2014-01-21</v>
      </c>
      <c r="C14872" t="str">
        <v>Evening</v>
      </c>
      <c r="D14872">
        <v>32</v>
      </c>
      <c r="E14872" t="str">
        <f>IF(MOD(D14872,2)=0,"EVEN","ODD")</f>
        <v>EVEN</v>
      </c>
      <c r="F14872" t="str">
        <f>IF(D14872&lt;=18,"LOW (1-18)","HIGH (19-36)")</f>
        <v>HIGH (19-36)</v>
      </c>
      <c r="G14872">
        <f>INT((D14872-1)/6)+1</f>
        <v>6</v>
      </c>
      <c r="H14872">
        <f>MOD(D14872-1,6)+1</f>
        <v>2</v>
      </c>
      <c r="I14872">
        <f>37-D14872</f>
        <v>5</v>
      </c>
      <c r="J14872">
        <f>ABS(D14872-D14873)</f>
        <v>12</v>
      </c>
      <c r="K14872">
        <f>AVERAGE(D14872:D14876)</f>
        <v>32</v>
      </c>
      <c r="L14872">
        <f>AVERAGE(D14872:D14891)</f>
        <v>32</v>
      </c>
      <c r="M14872">
        <f>K14872-L14872</f>
        <v>0</v>
      </c>
      <c r="N14872" t="str">
        <f>IF(K14872&gt;L14872,"HIGH ZONE BIAS",IF(K14872&lt;L14872,"LOW ZONE BIAS","EQUILIBRIUM"))</f>
        <v>EQUILIBRIUM</v>
      </c>
    </row>
    <row r="14873">
      <c r="A14873">
        <v>12690</v>
      </c>
      <c r="B14873" t="str">
        <v>2014-01-21</v>
      </c>
      <c r="C14873" t="str">
        <v>Midday</v>
      </c>
      <c r="D14873">
        <v>20</v>
      </c>
      <c r="E14873" t="str">
        <f>IF(MOD(D14873,2)=0,"EVEN","ODD")</f>
        <v>EVEN</v>
      </c>
      <c r="F14873" t="str">
        <f>IF(D14873&lt;=18,"LOW (1-18)","HIGH (19-36)")</f>
        <v>HIGH (19-36)</v>
      </c>
      <c r="G14873">
        <f>INT((D14873-1)/6)+1</f>
        <v>4</v>
      </c>
      <c r="H14873">
        <f>MOD(D14873-1,6)+1</f>
        <v>2</v>
      </c>
      <c r="I14873">
        <f>37-D14873</f>
        <v>17</v>
      </c>
      <c r="J14873">
        <f>ABS(D14873-D14874)</f>
        <v>17</v>
      </c>
      <c r="K14873">
        <f>AVERAGE(D14873:D14877)</f>
        <v>20</v>
      </c>
      <c r="L14873">
        <f>AVERAGE(D14873:D14892)</f>
        <v>20</v>
      </c>
      <c r="M14873">
        <f>K14873-L14873</f>
        <v>0</v>
      </c>
      <c r="N14873" t="str">
        <f>IF(K14873&gt;L14873,"HIGH ZONE BIAS",IF(K14873&lt;L14873,"LOW ZONE BIAS","EQUILIBRIUM"))</f>
        <v>EQUILIBRIUM</v>
      </c>
    </row>
    <row r="14874">
      <c r="A14874">
        <v>12689</v>
      </c>
      <c r="B14874" t="str">
        <v>2014-01-21</v>
      </c>
      <c r="C14874" t="str">
        <v>Morning</v>
      </c>
      <c r="D14874">
        <v>3</v>
      </c>
      <c r="E14874" t="str">
        <f>IF(MOD(D14874,2)=0,"EVEN","ODD")</f>
        <v>ODD</v>
      </c>
      <c r="F14874" t="str">
        <f>IF(D14874&lt;=18,"LOW (1-18)","HIGH (19-36)")</f>
        <v>LOW (1-18)</v>
      </c>
      <c r="G14874">
        <f>INT((D14874-1)/6)+1</f>
        <v>1</v>
      </c>
      <c r="H14874">
        <f>MOD(D14874-1,6)+1</f>
        <v>3</v>
      </c>
      <c r="I14874">
        <f>37-D14874</f>
        <v>34</v>
      </c>
      <c r="J14874">
        <f>ABS(D14874-D14875)</f>
        <v>29</v>
      </c>
      <c r="K14874">
        <f>AVERAGE(D14874:D14878)</f>
        <v>3</v>
      </c>
      <c r="L14874">
        <f>AVERAGE(D14874:D14893)</f>
        <v>3</v>
      </c>
      <c r="M14874">
        <f>K14874-L14874</f>
        <v>0</v>
      </c>
      <c r="N14874" t="str">
        <f>IF(K14874&gt;L14874,"HIGH ZONE BIAS",IF(K14874&lt;L14874,"LOW ZONE BIAS","EQUILIBRIUM"))</f>
        <v>EQUILIBRIUM</v>
      </c>
    </row>
    <row r="14875">
      <c r="A14875">
        <v>12688</v>
      </c>
      <c r="B14875" t="str">
        <v>2014-01-20</v>
      </c>
      <c r="C14875" t="str">
        <v>Evening</v>
      </c>
      <c r="D14875">
        <v>32</v>
      </c>
      <c r="E14875" t="str">
        <f>IF(MOD(D14875,2)=0,"EVEN","ODD")</f>
        <v>EVEN</v>
      </c>
      <c r="F14875" t="str">
        <f>IF(D14875&lt;=18,"LOW (1-18)","HIGH (19-36)")</f>
        <v>HIGH (19-36)</v>
      </c>
      <c r="G14875">
        <f>INT((D14875-1)/6)+1</f>
        <v>6</v>
      </c>
      <c r="H14875">
        <f>MOD(D14875-1,6)+1</f>
        <v>2</v>
      </c>
      <c r="I14875">
        <f>37-D14875</f>
        <v>5</v>
      </c>
      <c r="J14875">
        <f>ABS(D14875-D14876)</f>
        <v>27</v>
      </c>
      <c r="K14875">
        <f>AVERAGE(D14875:D14879)</f>
        <v>32</v>
      </c>
      <c r="L14875">
        <f>AVERAGE(D14875:D14894)</f>
        <v>32</v>
      </c>
      <c r="M14875">
        <f>K14875-L14875</f>
        <v>0</v>
      </c>
      <c r="N14875" t="str">
        <f>IF(K14875&gt;L14875,"HIGH ZONE BIAS",IF(K14875&lt;L14875,"LOW ZONE BIAS","EQUILIBRIUM"))</f>
        <v>EQUILIBRIUM</v>
      </c>
    </row>
    <row r="14876">
      <c r="A14876">
        <v>12687</v>
      </c>
      <c r="B14876" t="str">
        <v>2014-01-20</v>
      </c>
      <c r="C14876" t="str">
        <v>Midday</v>
      </c>
      <c r="D14876">
        <v>5</v>
      </c>
      <c r="E14876" t="str">
        <f>IF(MOD(D14876,2)=0,"EVEN","ODD")</f>
        <v>ODD</v>
      </c>
      <c r="F14876" t="str">
        <f>IF(D14876&lt;=18,"LOW (1-18)","HIGH (19-36)")</f>
        <v>LOW (1-18)</v>
      </c>
      <c r="G14876">
        <f>INT((D14876-1)/6)+1</f>
        <v>1</v>
      </c>
      <c r="H14876">
        <f>MOD(D14876-1,6)+1</f>
        <v>5</v>
      </c>
      <c r="I14876">
        <f>37-D14876</f>
        <v>32</v>
      </c>
      <c r="J14876">
        <f>ABS(D14876-D14877)</f>
        <v>4</v>
      </c>
      <c r="K14876">
        <f>AVERAGE(D14876:D14880)</f>
        <v>5</v>
      </c>
      <c r="L14876">
        <f>AVERAGE(D14876:D14895)</f>
        <v>5</v>
      </c>
      <c r="M14876">
        <f>K14876-L14876</f>
        <v>0</v>
      </c>
      <c r="N14876" t="str">
        <f>IF(K14876&gt;L14876,"HIGH ZONE BIAS",IF(K14876&lt;L14876,"LOW ZONE BIAS","EQUILIBRIUM"))</f>
        <v>EQUILIBRIUM</v>
      </c>
    </row>
    <row r="14877">
      <c r="A14877">
        <v>12686</v>
      </c>
      <c r="B14877" t="str">
        <v>2014-01-20</v>
      </c>
      <c r="C14877" t="str">
        <v>Morning</v>
      </c>
      <c r="D14877">
        <v>9</v>
      </c>
      <c r="E14877" t="str">
        <f>IF(MOD(D14877,2)=0,"EVEN","ODD")</f>
        <v>ODD</v>
      </c>
      <c r="F14877" t="str">
        <f>IF(D14877&lt;=18,"LOW (1-18)","HIGH (19-36)")</f>
        <v>LOW (1-18)</v>
      </c>
      <c r="G14877">
        <f>INT((D14877-1)/6)+1</f>
        <v>2</v>
      </c>
      <c r="H14877">
        <f>MOD(D14877-1,6)+1</f>
        <v>3</v>
      </c>
      <c r="I14877">
        <f>37-D14877</f>
        <v>28</v>
      </c>
      <c r="J14877">
        <f>ABS(D14877-D14878)</f>
        <v>24</v>
      </c>
      <c r="K14877">
        <f>AVERAGE(D14877:D14881)</f>
        <v>9</v>
      </c>
      <c r="L14877">
        <f>AVERAGE(D14877:D14896)</f>
        <v>9</v>
      </c>
      <c r="M14877">
        <f>K14877-L14877</f>
        <v>0</v>
      </c>
      <c r="N14877" t="str">
        <f>IF(K14877&gt;L14877,"HIGH ZONE BIAS",IF(K14877&lt;L14877,"LOW ZONE BIAS","EQUILIBRIUM"))</f>
        <v>EQUILIBRIUM</v>
      </c>
    </row>
    <row r="14878">
      <c r="A14878">
        <v>12685</v>
      </c>
      <c r="B14878" t="str">
        <v>2014-01-18</v>
      </c>
      <c r="C14878" t="str">
        <v>Evening</v>
      </c>
      <c r="D14878">
        <v>33</v>
      </c>
      <c r="E14878" t="str">
        <f>IF(MOD(D14878,2)=0,"EVEN","ODD")</f>
        <v>ODD</v>
      </c>
      <c r="F14878" t="str">
        <f>IF(D14878&lt;=18,"LOW (1-18)","HIGH (19-36)")</f>
        <v>HIGH (19-36)</v>
      </c>
      <c r="G14878">
        <f>INT((D14878-1)/6)+1</f>
        <v>6</v>
      </c>
      <c r="H14878">
        <f>MOD(D14878-1,6)+1</f>
        <v>3</v>
      </c>
      <c r="I14878">
        <f>37-D14878</f>
        <v>4</v>
      </c>
      <c r="J14878">
        <f>ABS(D14878-D14879)</f>
        <v>8</v>
      </c>
      <c r="K14878">
        <f>AVERAGE(D14878:D14882)</f>
        <v>33</v>
      </c>
      <c r="L14878">
        <f>AVERAGE(D14878:D14897)</f>
        <v>33</v>
      </c>
      <c r="M14878">
        <f>K14878-L14878</f>
        <v>0</v>
      </c>
      <c r="N14878" t="str">
        <f>IF(K14878&gt;L14878,"HIGH ZONE BIAS",IF(K14878&lt;L14878,"LOW ZONE BIAS","EQUILIBRIUM"))</f>
        <v>EQUILIBRIUM</v>
      </c>
    </row>
    <row r="14879">
      <c r="A14879">
        <v>12684</v>
      </c>
      <c r="B14879" t="str">
        <v>2014-01-18</v>
      </c>
      <c r="C14879" t="str">
        <v>Midday</v>
      </c>
      <c r="D14879">
        <v>25</v>
      </c>
      <c r="E14879" t="str">
        <f>IF(MOD(D14879,2)=0,"EVEN","ODD")</f>
        <v>ODD</v>
      </c>
      <c r="F14879" t="str">
        <f>IF(D14879&lt;=18,"LOW (1-18)","HIGH (19-36)")</f>
        <v>HIGH (19-36)</v>
      </c>
      <c r="G14879">
        <f>INT((D14879-1)/6)+1</f>
        <v>5</v>
      </c>
      <c r="H14879">
        <f>MOD(D14879-1,6)+1</f>
        <v>1</v>
      </c>
      <c r="I14879">
        <f>37-D14879</f>
        <v>12</v>
      </c>
      <c r="J14879">
        <f>ABS(D14879-D14880)</f>
        <v>17</v>
      </c>
      <c r="K14879">
        <f>AVERAGE(D14879:D14883)</f>
        <v>25</v>
      </c>
      <c r="L14879">
        <f>AVERAGE(D14879:D14898)</f>
        <v>25</v>
      </c>
      <c r="M14879">
        <f>K14879-L14879</f>
        <v>0</v>
      </c>
      <c r="N14879" t="str">
        <f>IF(K14879&gt;L14879,"HIGH ZONE BIAS",IF(K14879&lt;L14879,"LOW ZONE BIAS","EQUILIBRIUM"))</f>
        <v>EQUILIBRIUM</v>
      </c>
    </row>
    <row r="14880">
      <c r="A14880">
        <v>12683</v>
      </c>
      <c r="B14880" t="str">
        <v>2014-01-18</v>
      </c>
      <c r="C14880" t="str">
        <v>Morning</v>
      </c>
      <c r="D14880">
        <v>8</v>
      </c>
      <c r="E14880" t="str">
        <f>IF(MOD(D14880,2)=0,"EVEN","ODD")</f>
        <v>EVEN</v>
      </c>
      <c r="F14880" t="str">
        <f>IF(D14880&lt;=18,"LOW (1-18)","HIGH (19-36)")</f>
        <v>LOW (1-18)</v>
      </c>
      <c r="G14880">
        <f>INT((D14880-1)/6)+1</f>
        <v>2</v>
      </c>
      <c r="H14880">
        <f>MOD(D14880-1,6)+1</f>
        <v>2</v>
      </c>
      <c r="I14880">
        <f>37-D14880</f>
        <v>29</v>
      </c>
      <c r="J14880">
        <f>ABS(D14880-D14881)</f>
        <v>7</v>
      </c>
      <c r="K14880">
        <f>AVERAGE(D14880:D14884)</f>
        <v>8</v>
      </c>
      <c r="L14880">
        <f>AVERAGE(D14880:D14899)</f>
        <v>8</v>
      </c>
      <c r="M14880">
        <f>K14880-L14880</f>
        <v>0</v>
      </c>
      <c r="N14880" t="str">
        <f>IF(K14880&gt;L14880,"HIGH ZONE BIAS",IF(K14880&lt;L14880,"LOW ZONE BIAS","EQUILIBRIUM"))</f>
        <v>EQUILIBRIUM</v>
      </c>
    </row>
    <row r="14881">
      <c r="A14881">
        <v>12682</v>
      </c>
      <c r="B14881" t="str">
        <v>2014-01-17</v>
      </c>
      <c r="C14881" t="str">
        <v>Evening</v>
      </c>
      <c r="D14881">
        <v>15</v>
      </c>
      <c r="E14881" t="str">
        <f>IF(MOD(D14881,2)=0,"EVEN","ODD")</f>
        <v>ODD</v>
      </c>
      <c r="F14881" t="str">
        <f>IF(D14881&lt;=18,"LOW (1-18)","HIGH (19-36)")</f>
        <v>LOW (1-18)</v>
      </c>
      <c r="G14881">
        <f>INT((D14881-1)/6)+1</f>
        <v>3</v>
      </c>
      <c r="H14881">
        <f>MOD(D14881-1,6)+1</f>
        <v>3</v>
      </c>
      <c r="I14881">
        <f>37-D14881</f>
        <v>22</v>
      </c>
      <c r="J14881">
        <f>ABS(D14881-D14882)</f>
        <v>12</v>
      </c>
      <c r="K14881">
        <f>AVERAGE(D14881:D14885)</f>
        <v>15</v>
      </c>
      <c r="L14881">
        <f>AVERAGE(D14881:D14900)</f>
        <v>15</v>
      </c>
      <c r="M14881">
        <f>K14881-L14881</f>
        <v>0</v>
      </c>
      <c r="N14881" t="str">
        <f>IF(K14881&gt;L14881,"HIGH ZONE BIAS",IF(K14881&lt;L14881,"LOW ZONE BIAS","EQUILIBRIUM"))</f>
        <v>EQUILIBRIUM</v>
      </c>
    </row>
    <row r="14882">
      <c r="A14882">
        <v>12681</v>
      </c>
      <c r="B14882" t="str">
        <v>2014-01-17</v>
      </c>
      <c r="C14882" t="str">
        <v>Midday</v>
      </c>
      <c r="D14882">
        <v>3</v>
      </c>
      <c r="E14882" t="str">
        <f>IF(MOD(D14882,2)=0,"EVEN","ODD")</f>
        <v>ODD</v>
      </c>
      <c r="F14882" t="str">
        <f>IF(D14882&lt;=18,"LOW (1-18)","HIGH (19-36)")</f>
        <v>LOW (1-18)</v>
      </c>
      <c r="G14882">
        <f>INT((D14882-1)/6)+1</f>
        <v>1</v>
      </c>
      <c r="H14882">
        <f>MOD(D14882-1,6)+1</f>
        <v>3</v>
      </c>
      <c r="I14882">
        <f>37-D14882</f>
        <v>34</v>
      </c>
      <c r="J14882">
        <f>ABS(D14882-D14883)</f>
        <v>8</v>
      </c>
      <c r="K14882">
        <f>AVERAGE(D14882:D14886)</f>
        <v>3</v>
      </c>
      <c r="L14882">
        <f>AVERAGE(D14882:D14901)</f>
        <v>3</v>
      </c>
      <c r="M14882">
        <f>K14882-L14882</f>
        <v>0</v>
      </c>
      <c r="N14882" t="str">
        <f>IF(K14882&gt;L14882,"HIGH ZONE BIAS",IF(K14882&lt;L14882,"LOW ZONE BIAS","EQUILIBRIUM"))</f>
        <v>EQUILIBRIUM</v>
      </c>
    </row>
    <row r="14883">
      <c r="A14883">
        <v>12680</v>
      </c>
      <c r="B14883" t="str">
        <v>2014-01-17</v>
      </c>
      <c r="C14883" t="str">
        <v>Morning</v>
      </c>
      <c r="D14883">
        <v>11</v>
      </c>
      <c r="E14883" t="str">
        <f>IF(MOD(D14883,2)=0,"EVEN","ODD")</f>
        <v>ODD</v>
      </c>
      <c r="F14883" t="str">
        <f>IF(D14883&lt;=18,"LOW (1-18)","HIGH (19-36)")</f>
        <v>LOW (1-18)</v>
      </c>
      <c r="G14883">
        <f>INT((D14883-1)/6)+1</f>
        <v>2</v>
      </c>
      <c r="H14883">
        <f>MOD(D14883-1,6)+1</f>
        <v>5</v>
      </c>
      <c r="I14883">
        <f>37-D14883</f>
        <v>26</v>
      </c>
      <c r="J14883">
        <f>ABS(D14883-D14884)</f>
        <v>12</v>
      </c>
      <c r="K14883">
        <f>AVERAGE(D14883:D14887)</f>
        <v>11</v>
      </c>
      <c r="L14883">
        <f>AVERAGE(D14883:D14902)</f>
        <v>11</v>
      </c>
      <c r="M14883">
        <f>K14883-L14883</f>
        <v>0</v>
      </c>
      <c r="N14883" t="str">
        <f>IF(K14883&gt;L14883,"HIGH ZONE BIAS",IF(K14883&lt;L14883,"LOW ZONE BIAS","EQUILIBRIUM"))</f>
        <v>EQUILIBRIUM</v>
      </c>
    </row>
    <row r="14884">
      <c r="A14884">
        <v>12679</v>
      </c>
      <c r="B14884" t="str">
        <v>2014-01-16</v>
      </c>
      <c r="C14884" t="str">
        <v>Evening</v>
      </c>
      <c r="D14884">
        <v>23</v>
      </c>
      <c r="E14884" t="str">
        <f>IF(MOD(D14884,2)=0,"EVEN","ODD")</f>
        <v>ODD</v>
      </c>
      <c r="F14884" t="str">
        <f>IF(D14884&lt;=18,"LOW (1-18)","HIGH (19-36)")</f>
        <v>HIGH (19-36)</v>
      </c>
      <c r="G14884">
        <f>INT((D14884-1)/6)+1</f>
        <v>4</v>
      </c>
      <c r="H14884">
        <f>MOD(D14884-1,6)+1</f>
        <v>5</v>
      </c>
      <c r="I14884">
        <f>37-D14884</f>
        <v>14</v>
      </c>
      <c r="J14884">
        <f>ABS(D14884-D14885)</f>
        <v>3</v>
      </c>
      <c r="K14884">
        <f>AVERAGE(D14884:D14888)</f>
        <v>23</v>
      </c>
      <c r="L14884">
        <f>AVERAGE(D14884:D14903)</f>
        <v>23</v>
      </c>
      <c r="M14884">
        <f>K14884-L14884</f>
        <v>0</v>
      </c>
      <c r="N14884" t="str">
        <f>IF(K14884&gt;L14884,"HIGH ZONE BIAS",IF(K14884&lt;L14884,"LOW ZONE BIAS","EQUILIBRIUM"))</f>
        <v>EQUILIBRIUM</v>
      </c>
    </row>
    <row r="14885">
      <c r="A14885">
        <v>12678</v>
      </c>
      <c r="B14885" t="str">
        <v>2014-01-16</v>
      </c>
      <c r="C14885" t="str">
        <v>Midday</v>
      </c>
      <c r="D14885">
        <v>26</v>
      </c>
      <c r="E14885" t="str">
        <f>IF(MOD(D14885,2)=0,"EVEN","ODD")</f>
        <v>EVEN</v>
      </c>
      <c r="F14885" t="str">
        <f>IF(D14885&lt;=18,"LOW (1-18)","HIGH (19-36)")</f>
        <v>HIGH (19-36)</v>
      </c>
      <c r="G14885">
        <f>INT((D14885-1)/6)+1</f>
        <v>5</v>
      </c>
      <c r="H14885">
        <f>MOD(D14885-1,6)+1</f>
        <v>2</v>
      </c>
      <c r="I14885">
        <f>37-D14885</f>
        <v>11</v>
      </c>
      <c r="J14885">
        <f>ABS(D14885-D14886)</f>
        <v>21</v>
      </c>
      <c r="K14885">
        <f>AVERAGE(D14885:D14889)</f>
        <v>26</v>
      </c>
      <c r="L14885">
        <f>AVERAGE(D14885:D14904)</f>
        <v>26</v>
      </c>
      <c r="M14885">
        <f>K14885-L14885</f>
        <v>0</v>
      </c>
      <c r="N14885" t="str">
        <f>IF(K14885&gt;L14885,"HIGH ZONE BIAS",IF(K14885&lt;L14885,"LOW ZONE BIAS","EQUILIBRIUM"))</f>
        <v>EQUILIBRIUM</v>
      </c>
    </row>
    <row r="14886">
      <c r="A14886">
        <v>12677</v>
      </c>
      <c r="B14886" t="str">
        <v>2014-01-16</v>
      </c>
      <c r="C14886" t="str">
        <v>Morning</v>
      </c>
      <c r="D14886">
        <v>5</v>
      </c>
      <c r="E14886" t="str">
        <f>IF(MOD(D14886,2)=0,"EVEN","ODD")</f>
        <v>ODD</v>
      </c>
      <c r="F14886" t="str">
        <f>IF(D14886&lt;=18,"LOW (1-18)","HIGH (19-36)")</f>
        <v>LOW (1-18)</v>
      </c>
      <c r="G14886">
        <f>INT((D14886-1)/6)+1</f>
        <v>1</v>
      </c>
      <c r="H14886">
        <f>MOD(D14886-1,6)+1</f>
        <v>5</v>
      </c>
      <c r="I14886">
        <f>37-D14886</f>
        <v>32</v>
      </c>
      <c r="J14886">
        <f>ABS(D14886-D14887)</f>
        <v>8</v>
      </c>
      <c r="K14886">
        <f>AVERAGE(D14886:D14890)</f>
        <v>5</v>
      </c>
      <c r="L14886">
        <f>AVERAGE(D14886:D14905)</f>
        <v>5</v>
      </c>
      <c r="M14886">
        <f>K14886-L14886</f>
        <v>0</v>
      </c>
      <c r="N14886" t="str">
        <f>IF(K14886&gt;L14886,"HIGH ZONE BIAS",IF(K14886&lt;L14886,"LOW ZONE BIAS","EQUILIBRIUM"))</f>
        <v>EQUILIBRIUM</v>
      </c>
    </row>
    <row r="14887">
      <c r="A14887">
        <v>12676</v>
      </c>
      <c r="B14887" t="str">
        <v>2014-01-15</v>
      </c>
      <c r="C14887" t="str">
        <v>Evening</v>
      </c>
      <c r="D14887">
        <v>13</v>
      </c>
      <c r="E14887" t="str">
        <f>IF(MOD(D14887,2)=0,"EVEN","ODD")</f>
        <v>ODD</v>
      </c>
      <c r="F14887" t="str">
        <f>IF(D14887&lt;=18,"LOW (1-18)","HIGH (19-36)")</f>
        <v>LOW (1-18)</v>
      </c>
      <c r="G14887">
        <f>INT((D14887-1)/6)+1</f>
        <v>3</v>
      </c>
      <c r="H14887">
        <f>MOD(D14887-1,6)+1</f>
        <v>1</v>
      </c>
      <c r="I14887">
        <f>37-D14887</f>
        <v>24</v>
      </c>
      <c r="J14887">
        <f>ABS(D14887-D14888)</f>
        <v>18</v>
      </c>
      <c r="K14887">
        <f>AVERAGE(D14887:D14891)</f>
        <v>13</v>
      </c>
      <c r="L14887">
        <f>AVERAGE(D14887:D14906)</f>
        <v>13</v>
      </c>
      <c r="M14887">
        <f>K14887-L14887</f>
        <v>0</v>
      </c>
      <c r="N14887" t="str">
        <f>IF(K14887&gt;L14887,"HIGH ZONE BIAS",IF(K14887&lt;L14887,"LOW ZONE BIAS","EQUILIBRIUM"))</f>
        <v>EQUILIBRIUM</v>
      </c>
    </row>
    <row r="14888">
      <c r="A14888">
        <v>12675</v>
      </c>
      <c r="B14888" t="str">
        <v>2014-01-15</v>
      </c>
      <c r="C14888" t="str">
        <v>Midday</v>
      </c>
      <c r="D14888">
        <v>31</v>
      </c>
      <c r="E14888" t="str">
        <f>IF(MOD(D14888,2)=0,"EVEN","ODD")</f>
        <v>ODD</v>
      </c>
      <c r="F14888" t="str">
        <f>IF(D14888&lt;=18,"LOW (1-18)","HIGH (19-36)")</f>
        <v>HIGH (19-36)</v>
      </c>
      <c r="G14888">
        <f>INT((D14888-1)/6)+1</f>
        <v>6</v>
      </c>
      <c r="H14888">
        <f>MOD(D14888-1,6)+1</f>
        <v>1</v>
      </c>
      <c r="I14888">
        <f>37-D14888</f>
        <v>6</v>
      </c>
      <c r="J14888">
        <f>ABS(D14888-D14889)</f>
        <v>10</v>
      </c>
      <c r="K14888">
        <f>AVERAGE(D14888:D14892)</f>
        <v>31</v>
      </c>
      <c r="L14888">
        <f>AVERAGE(D14888:D14907)</f>
        <v>31</v>
      </c>
      <c r="M14888">
        <f>K14888-L14888</f>
        <v>0</v>
      </c>
      <c r="N14888" t="str">
        <f>IF(K14888&gt;L14888,"HIGH ZONE BIAS",IF(K14888&lt;L14888,"LOW ZONE BIAS","EQUILIBRIUM"))</f>
        <v>EQUILIBRIUM</v>
      </c>
    </row>
    <row r="14889">
      <c r="A14889">
        <v>12674</v>
      </c>
      <c r="B14889" t="str">
        <v>2014-01-15</v>
      </c>
      <c r="C14889" t="str">
        <v>Morning</v>
      </c>
      <c r="D14889">
        <v>21</v>
      </c>
      <c r="E14889" t="str">
        <f>IF(MOD(D14889,2)=0,"EVEN","ODD")</f>
        <v>ODD</v>
      </c>
      <c r="F14889" t="str">
        <f>IF(D14889&lt;=18,"LOW (1-18)","HIGH (19-36)")</f>
        <v>HIGH (19-36)</v>
      </c>
      <c r="G14889">
        <f>INT((D14889-1)/6)+1</f>
        <v>4</v>
      </c>
      <c r="H14889">
        <f>MOD(D14889-1,6)+1</f>
        <v>3</v>
      </c>
      <c r="I14889">
        <f>37-D14889</f>
        <v>16</v>
      </c>
      <c r="J14889">
        <f>ABS(D14889-D14890)</f>
        <v>5</v>
      </c>
      <c r="K14889">
        <f>AVERAGE(D14889:D14893)</f>
        <v>21</v>
      </c>
      <c r="L14889">
        <f>AVERAGE(D14889:D14908)</f>
        <v>21</v>
      </c>
      <c r="M14889">
        <f>K14889-L14889</f>
        <v>0</v>
      </c>
      <c r="N14889" t="str">
        <f>IF(K14889&gt;L14889,"HIGH ZONE BIAS",IF(K14889&lt;L14889,"LOW ZONE BIAS","EQUILIBRIUM"))</f>
        <v>EQUILIBRIUM</v>
      </c>
    </row>
    <row r="14890">
      <c r="A14890">
        <v>12673</v>
      </c>
      <c r="B14890" t="str">
        <v>2014-01-14</v>
      </c>
      <c r="C14890" t="str">
        <v>Evening</v>
      </c>
      <c r="D14890">
        <v>26</v>
      </c>
      <c r="E14890" t="str">
        <f>IF(MOD(D14890,2)=0,"EVEN","ODD")</f>
        <v>EVEN</v>
      </c>
      <c r="F14890" t="str">
        <f>IF(D14890&lt;=18,"LOW (1-18)","HIGH (19-36)")</f>
        <v>HIGH (19-36)</v>
      </c>
      <c r="G14890">
        <f>INT((D14890-1)/6)+1</f>
        <v>5</v>
      </c>
      <c r="H14890">
        <f>MOD(D14890-1,6)+1</f>
        <v>2</v>
      </c>
      <c r="I14890">
        <f>37-D14890</f>
        <v>11</v>
      </c>
      <c r="J14890">
        <f>ABS(D14890-D14891)</f>
        <v>16</v>
      </c>
      <c r="K14890">
        <f>AVERAGE(D14890:D14894)</f>
        <v>26</v>
      </c>
      <c r="L14890">
        <f>AVERAGE(D14890:D14909)</f>
        <v>26</v>
      </c>
      <c r="M14890">
        <f>K14890-L14890</f>
        <v>0</v>
      </c>
      <c r="N14890" t="str">
        <f>IF(K14890&gt;L14890,"HIGH ZONE BIAS",IF(K14890&lt;L14890,"LOW ZONE BIAS","EQUILIBRIUM"))</f>
        <v>EQUILIBRIUM</v>
      </c>
    </row>
    <row r="14891">
      <c r="A14891">
        <v>12672</v>
      </c>
      <c r="B14891" t="str">
        <v>2014-01-14</v>
      </c>
      <c r="C14891" t="str">
        <v>Midday</v>
      </c>
      <c r="D14891">
        <v>10</v>
      </c>
      <c r="E14891" t="str">
        <f>IF(MOD(D14891,2)=0,"EVEN","ODD")</f>
        <v>EVEN</v>
      </c>
      <c r="F14891" t="str">
        <f>IF(D14891&lt;=18,"LOW (1-18)","HIGH (19-36)")</f>
        <v>LOW (1-18)</v>
      </c>
      <c r="G14891">
        <f>INT((D14891-1)/6)+1</f>
        <v>2</v>
      </c>
      <c r="H14891">
        <f>MOD(D14891-1,6)+1</f>
        <v>4</v>
      </c>
      <c r="I14891">
        <f>37-D14891</f>
        <v>27</v>
      </c>
      <c r="J14891">
        <f>ABS(D14891-D14892)</f>
        <v>20</v>
      </c>
      <c r="K14891">
        <f>AVERAGE(D14891:D14895)</f>
        <v>10</v>
      </c>
      <c r="L14891">
        <f>AVERAGE(D14891:D14910)</f>
        <v>10</v>
      </c>
      <c r="M14891">
        <f>K14891-L14891</f>
        <v>0</v>
      </c>
      <c r="N14891" t="str">
        <f>IF(K14891&gt;L14891,"HIGH ZONE BIAS",IF(K14891&lt;L14891,"LOW ZONE BIAS","EQUILIBRIUM"))</f>
        <v>EQUILIBRIUM</v>
      </c>
    </row>
    <row r="14892">
      <c r="A14892">
        <v>12671</v>
      </c>
      <c r="B14892" t="str">
        <v>2014-01-14</v>
      </c>
      <c r="C14892" t="str">
        <v>Morning</v>
      </c>
      <c r="D14892">
        <v>30</v>
      </c>
      <c r="E14892" t="str">
        <f>IF(MOD(D14892,2)=0,"EVEN","ODD")</f>
        <v>EVEN</v>
      </c>
      <c r="F14892" t="str">
        <f>IF(D14892&lt;=18,"LOW (1-18)","HIGH (19-36)")</f>
        <v>HIGH (19-36)</v>
      </c>
      <c r="G14892">
        <f>INT((D14892-1)/6)+1</f>
        <v>5</v>
      </c>
      <c r="H14892">
        <f>MOD(D14892-1,6)+1</f>
        <v>6</v>
      </c>
      <c r="I14892">
        <f>37-D14892</f>
        <v>7</v>
      </c>
      <c r="J14892">
        <f>ABS(D14892-D14893)</f>
        <v>17</v>
      </c>
      <c r="K14892">
        <f>AVERAGE(D14892:D14896)</f>
        <v>30</v>
      </c>
      <c r="L14892">
        <f>AVERAGE(D14892:D14911)</f>
        <v>30</v>
      </c>
      <c r="M14892">
        <f>K14892-L14892</f>
        <v>0</v>
      </c>
      <c r="N14892" t="str">
        <f>IF(K14892&gt;L14892,"HIGH ZONE BIAS",IF(K14892&lt;L14892,"LOW ZONE BIAS","EQUILIBRIUM"))</f>
        <v>EQUILIBRIUM</v>
      </c>
    </row>
    <row r="14893">
      <c r="A14893">
        <v>12670</v>
      </c>
      <c r="B14893" t="str">
        <v>2014-01-13</v>
      </c>
      <c r="C14893" t="str">
        <v>Evening</v>
      </c>
      <c r="D14893">
        <v>13</v>
      </c>
      <c r="E14893" t="str">
        <f>IF(MOD(D14893,2)=0,"EVEN","ODD")</f>
        <v>ODD</v>
      </c>
      <c r="F14893" t="str">
        <f>IF(D14893&lt;=18,"LOW (1-18)","HIGH (19-36)")</f>
        <v>LOW (1-18)</v>
      </c>
      <c r="G14893">
        <f>INT((D14893-1)/6)+1</f>
        <v>3</v>
      </c>
      <c r="H14893">
        <f>MOD(D14893-1,6)+1</f>
        <v>1</v>
      </c>
      <c r="I14893">
        <f>37-D14893</f>
        <v>24</v>
      </c>
      <c r="J14893">
        <f>ABS(D14893-D14894)</f>
        <v>8</v>
      </c>
      <c r="K14893">
        <f>AVERAGE(D14893:D14897)</f>
        <v>13</v>
      </c>
      <c r="L14893">
        <f>AVERAGE(D14893:D14912)</f>
        <v>13</v>
      </c>
      <c r="M14893">
        <f>K14893-L14893</f>
        <v>0</v>
      </c>
      <c r="N14893" t="str">
        <f>IF(K14893&gt;L14893,"HIGH ZONE BIAS",IF(K14893&lt;L14893,"LOW ZONE BIAS","EQUILIBRIUM"))</f>
        <v>EQUILIBRIUM</v>
      </c>
    </row>
    <row r="14894">
      <c r="A14894">
        <v>12669</v>
      </c>
      <c r="B14894" t="str">
        <v>2014-01-13</v>
      </c>
      <c r="C14894" t="str">
        <v>Midday</v>
      </c>
      <c r="D14894">
        <v>21</v>
      </c>
      <c r="E14894" t="str">
        <f>IF(MOD(D14894,2)=0,"EVEN","ODD")</f>
        <v>ODD</v>
      </c>
      <c r="F14894" t="str">
        <f>IF(D14894&lt;=18,"LOW (1-18)","HIGH (19-36)")</f>
        <v>HIGH (19-36)</v>
      </c>
      <c r="G14894">
        <f>INT((D14894-1)/6)+1</f>
        <v>4</v>
      </c>
      <c r="H14894">
        <f>MOD(D14894-1,6)+1</f>
        <v>3</v>
      </c>
      <c r="I14894">
        <f>37-D14894</f>
        <v>16</v>
      </c>
      <c r="J14894">
        <f>ABS(D14894-D14895)</f>
        <v>12</v>
      </c>
      <c r="K14894">
        <f>AVERAGE(D14894:D14898)</f>
        <v>21</v>
      </c>
      <c r="L14894">
        <f>AVERAGE(D14894:D14913)</f>
        <v>21</v>
      </c>
      <c r="M14894">
        <f>K14894-L14894</f>
        <v>0</v>
      </c>
      <c r="N14894" t="str">
        <f>IF(K14894&gt;L14894,"HIGH ZONE BIAS",IF(K14894&lt;L14894,"LOW ZONE BIAS","EQUILIBRIUM"))</f>
        <v>EQUILIBRIUM</v>
      </c>
    </row>
    <row r="14895">
      <c r="A14895">
        <v>12668</v>
      </c>
      <c r="B14895" t="str">
        <v>2014-01-13</v>
      </c>
      <c r="C14895" t="str">
        <v>Morning</v>
      </c>
      <c r="D14895">
        <v>9</v>
      </c>
      <c r="E14895" t="str">
        <f>IF(MOD(D14895,2)=0,"EVEN","ODD")</f>
        <v>ODD</v>
      </c>
      <c r="F14895" t="str">
        <f>IF(D14895&lt;=18,"LOW (1-18)","HIGH (19-36)")</f>
        <v>LOW (1-18)</v>
      </c>
      <c r="G14895">
        <f>INT((D14895-1)/6)+1</f>
        <v>2</v>
      </c>
      <c r="H14895">
        <f>MOD(D14895-1,6)+1</f>
        <v>3</v>
      </c>
      <c r="I14895">
        <f>37-D14895</f>
        <v>28</v>
      </c>
      <c r="J14895">
        <f>ABS(D14895-D14896)</f>
        <v>5</v>
      </c>
      <c r="K14895">
        <f>AVERAGE(D14895:D14899)</f>
        <v>9</v>
      </c>
      <c r="L14895">
        <f>AVERAGE(D14895:D14914)</f>
        <v>9</v>
      </c>
      <c r="M14895">
        <f>K14895-L14895</f>
        <v>0</v>
      </c>
      <c r="N14895" t="str">
        <f>IF(K14895&gt;L14895,"HIGH ZONE BIAS",IF(K14895&lt;L14895,"LOW ZONE BIAS","EQUILIBRIUM"))</f>
        <v>EQUILIBRIUM</v>
      </c>
    </row>
    <row r="14896">
      <c r="A14896">
        <v>12667</v>
      </c>
      <c r="B14896" t="str">
        <v>2014-01-11</v>
      </c>
      <c r="C14896" t="str">
        <v>Evening</v>
      </c>
      <c r="D14896">
        <v>4</v>
      </c>
      <c r="E14896" t="str">
        <f>IF(MOD(D14896,2)=0,"EVEN","ODD")</f>
        <v>EVEN</v>
      </c>
      <c r="F14896" t="str">
        <f>IF(D14896&lt;=18,"LOW (1-18)","HIGH (19-36)")</f>
        <v>LOW (1-18)</v>
      </c>
      <c r="G14896">
        <f>INT((D14896-1)/6)+1</f>
        <v>1</v>
      </c>
      <c r="H14896">
        <f>MOD(D14896-1,6)+1</f>
        <v>4</v>
      </c>
      <c r="I14896">
        <f>37-D14896</f>
        <v>33</v>
      </c>
      <c r="J14896">
        <f>ABS(D14896-D14897)</f>
        <v>6</v>
      </c>
      <c r="K14896">
        <f>AVERAGE(D14896:D14900)</f>
        <v>4</v>
      </c>
      <c r="L14896">
        <f>AVERAGE(D14896:D14915)</f>
        <v>4</v>
      </c>
      <c r="M14896">
        <f>K14896-L14896</f>
        <v>0</v>
      </c>
      <c r="N14896" t="str">
        <f>IF(K14896&gt;L14896,"HIGH ZONE BIAS",IF(K14896&lt;L14896,"LOW ZONE BIAS","EQUILIBRIUM"))</f>
        <v>EQUILIBRIUM</v>
      </c>
    </row>
    <row r="14897">
      <c r="A14897">
        <v>12666</v>
      </c>
      <c r="B14897" t="str">
        <v>2014-01-11</v>
      </c>
      <c r="C14897" t="str">
        <v>Midday</v>
      </c>
      <c r="D14897">
        <v>10</v>
      </c>
      <c r="E14897" t="str">
        <f>IF(MOD(D14897,2)=0,"EVEN","ODD")</f>
        <v>EVEN</v>
      </c>
      <c r="F14897" t="str">
        <f>IF(D14897&lt;=18,"LOW (1-18)","HIGH (19-36)")</f>
        <v>LOW (1-18)</v>
      </c>
      <c r="G14897">
        <f>INT((D14897-1)/6)+1</f>
        <v>2</v>
      </c>
      <c r="H14897">
        <f>MOD(D14897-1,6)+1</f>
        <v>4</v>
      </c>
      <c r="I14897">
        <f>37-D14897</f>
        <v>27</v>
      </c>
      <c r="J14897">
        <f>ABS(D14897-D14898)</f>
        <v>16</v>
      </c>
      <c r="K14897">
        <f>AVERAGE(D14897:D14901)</f>
        <v>10</v>
      </c>
      <c r="L14897">
        <f>AVERAGE(D14897:D14916)</f>
        <v>10</v>
      </c>
      <c r="M14897">
        <f>K14897-L14897</f>
        <v>0</v>
      </c>
      <c r="N14897" t="str">
        <f>IF(K14897&gt;L14897,"HIGH ZONE BIAS",IF(K14897&lt;L14897,"LOW ZONE BIAS","EQUILIBRIUM"))</f>
        <v>EQUILIBRIUM</v>
      </c>
    </row>
    <row r="14898">
      <c r="A14898">
        <v>12665</v>
      </c>
      <c r="B14898" t="str">
        <v>2014-01-11</v>
      </c>
      <c r="C14898" t="str">
        <v>Morning</v>
      </c>
      <c r="D14898">
        <v>26</v>
      </c>
      <c r="E14898" t="str">
        <f>IF(MOD(D14898,2)=0,"EVEN","ODD")</f>
        <v>EVEN</v>
      </c>
      <c r="F14898" t="str">
        <f>IF(D14898&lt;=18,"LOW (1-18)","HIGH (19-36)")</f>
        <v>HIGH (19-36)</v>
      </c>
      <c r="G14898">
        <f>INT((D14898-1)/6)+1</f>
        <v>5</v>
      </c>
      <c r="H14898">
        <f>MOD(D14898-1,6)+1</f>
        <v>2</v>
      </c>
      <c r="I14898">
        <f>37-D14898</f>
        <v>11</v>
      </c>
      <c r="J14898">
        <f>ABS(D14898-D14899)</f>
        <v>4</v>
      </c>
      <c r="K14898">
        <f>AVERAGE(D14898:D14902)</f>
        <v>26</v>
      </c>
      <c r="L14898">
        <f>AVERAGE(D14898:D14917)</f>
        <v>26</v>
      </c>
      <c r="M14898">
        <f>K14898-L14898</f>
        <v>0</v>
      </c>
      <c r="N14898" t="str">
        <f>IF(K14898&gt;L14898,"HIGH ZONE BIAS",IF(K14898&lt;L14898,"LOW ZONE BIAS","EQUILIBRIUM"))</f>
        <v>EQUILIBRIUM</v>
      </c>
    </row>
    <row r="14899">
      <c r="A14899">
        <v>12664</v>
      </c>
      <c r="B14899" t="str">
        <v>2014-01-10</v>
      </c>
      <c r="C14899" t="str">
        <v>Evening</v>
      </c>
      <c r="D14899">
        <v>30</v>
      </c>
      <c r="E14899" t="str">
        <f>IF(MOD(D14899,2)=0,"EVEN","ODD")</f>
        <v>EVEN</v>
      </c>
      <c r="F14899" t="str">
        <f>IF(D14899&lt;=18,"LOW (1-18)","HIGH (19-36)")</f>
        <v>HIGH (19-36)</v>
      </c>
      <c r="G14899">
        <f>INT((D14899-1)/6)+1</f>
        <v>5</v>
      </c>
      <c r="H14899">
        <f>MOD(D14899-1,6)+1</f>
        <v>6</v>
      </c>
      <c r="I14899">
        <f>37-D14899</f>
        <v>7</v>
      </c>
      <c r="J14899">
        <f>ABS(D14899-D14900)</f>
        <v>14</v>
      </c>
      <c r="K14899">
        <f>AVERAGE(D14899:D14903)</f>
        <v>30</v>
      </c>
      <c r="L14899">
        <f>AVERAGE(D14899:D14918)</f>
        <v>30</v>
      </c>
      <c r="M14899">
        <f>K14899-L14899</f>
        <v>0</v>
      </c>
      <c r="N14899" t="str">
        <f>IF(K14899&gt;L14899,"HIGH ZONE BIAS",IF(K14899&lt;L14899,"LOW ZONE BIAS","EQUILIBRIUM"))</f>
        <v>EQUILIBRIUM</v>
      </c>
    </row>
    <row r="14900">
      <c r="A14900">
        <v>12663</v>
      </c>
      <c r="B14900" t="str">
        <v>2014-01-10</v>
      </c>
      <c r="C14900" t="str">
        <v>Midday</v>
      </c>
      <c r="D14900">
        <v>16</v>
      </c>
      <c r="E14900" t="str">
        <f>IF(MOD(D14900,2)=0,"EVEN","ODD")</f>
        <v>EVEN</v>
      </c>
      <c r="F14900" t="str">
        <f>IF(D14900&lt;=18,"LOW (1-18)","HIGH (19-36)")</f>
        <v>LOW (1-18)</v>
      </c>
      <c r="G14900">
        <f>INT((D14900-1)/6)+1</f>
        <v>3</v>
      </c>
      <c r="H14900">
        <f>MOD(D14900-1,6)+1</f>
        <v>4</v>
      </c>
      <c r="I14900">
        <f>37-D14900</f>
        <v>21</v>
      </c>
      <c r="J14900">
        <f>ABS(D14900-D14901)</f>
        <v>5</v>
      </c>
      <c r="K14900">
        <f>AVERAGE(D14900:D14904)</f>
        <v>16</v>
      </c>
      <c r="L14900">
        <f>AVERAGE(D14900:D14919)</f>
        <v>16</v>
      </c>
      <c r="M14900">
        <f>K14900-L14900</f>
        <v>0</v>
      </c>
      <c r="N14900" t="str">
        <f>IF(K14900&gt;L14900,"HIGH ZONE BIAS",IF(K14900&lt;L14900,"LOW ZONE BIAS","EQUILIBRIUM"))</f>
        <v>EQUILIBRIUM</v>
      </c>
    </row>
    <row r="14901">
      <c r="A14901">
        <v>12662</v>
      </c>
      <c r="B14901" t="str">
        <v>2014-01-10</v>
      </c>
      <c r="C14901" t="str">
        <v>Morning</v>
      </c>
      <c r="D14901">
        <v>11</v>
      </c>
      <c r="E14901" t="str">
        <f>IF(MOD(D14901,2)=0,"EVEN","ODD")</f>
        <v>ODD</v>
      </c>
      <c r="F14901" t="str">
        <f>IF(D14901&lt;=18,"LOW (1-18)","HIGH (19-36)")</f>
        <v>LOW (1-18)</v>
      </c>
      <c r="G14901">
        <f>INT((D14901-1)/6)+1</f>
        <v>2</v>
      </c>
      <c r="H14901">
        <f>MOD(D14901-1,6)+1</f>
        <v>5</v>
      </c>
      <c r="I14901">
        <f>37-D14901</f>
        <v>26</v>
      </c>
      <c r="J14901">
        <f>ABS(D14901-D14902)</f>
        <v>1</v>
      </c>
      <c r="K14901">
        <f>AVERAGE(D14901:D14905)</f>
        <v>11</v>
      </c>
      <c r="L14901">
        <f>AVERAGE(D14901:D14920)</f>
        <v>11</v>
      </c>
      <c r="M14901">
        <f>K14901-L14901</f>
        <v>0</v>
      </c>
      <c r="N14901" t="str">
        <f>IF(K14901&gt;L14901,"HIGH ZONE BIAS",IF(K14901&lt;L14901,"LOW ZONE BIAS","EQUILIBRIUM"))</f>
        <v>EQUILIBRIUM</v>
      </c>
    </row>
    <row r="14902">
      <c r="A14902">
        <v>12661</v>
      </c>
      <c r="B14902" t="str">
        <v>2014-01-09</v>
      </c>
      <c r="C14902" t="str">
        <v>Evening</v>
      </c>
      <c r="D14902">
        <v>10</v>
      </c>
      <c r="E14902" t="str">
        <f>IF(MOD(D14902,2)=0,"EVEN","ODD")</f>
        <v>EVEN</v>
      </c>
      <c r="F14902" t="str">
        <f>IF(D14902&lt;=18,"LOW (1-18)","HIGH (19-36)")</f>
        <v>LOW (1-18)</v>
      </c>
      <c r="G14902">
        <f>INT((D14902-1)/6)+1</f>
        <v>2</v>
      </c>
      <c r="H14902">
        <f>MOD(D14902-1,6)+1</f>
        <v>4</v>
      </c>
      <c r="I14902">
        <f>37-D14902</f>
        <v>27</v>
      </c>
      <c r="J14902">
        <f>ABS(D14902-D14903)</f>
        <v>12</v>
      </c>
      <c r="K14902">
        <f>AVERAGE(D14902:D14906)</f>
        <v>10</v>
      </c>
      <c r="L14902">
        <f>AVERAGE(D14902:D14921)</f>
        <v>10</v>
      </c>
      <c r="M14902">
        <f>K14902-L14902</f>
        <v>0</v>
      </c>
      <c r="N14902" t="str">
        <f>IF(K14902&gt;L14902,"HIGH ZONE BIAS",IF(K14902&lt;L14902,"LOW ZONE BIAS","EQUILIBRIUM"))</f>
        <v>EQUILIBRIUM</v>
      </c>
    </row>
    <row r="14903">
      <c r="A14903">
        <v>12660</v>
      </c>
      <c r="B14903" t="str">
        <v>2014-01-09</v>
      </c>
      <c r="C14903" t="str">
        <v>Midday</v>
      </c>
      <c r="D14903">
        <v>22</v>
      </c>
      <c r="E14903" t="str">
        <f>IF(MOD(D14903,2)=0,"EVEN","ODD")</f>
        <v>EVEN</v>
      </c>
      <c r="F14903" t="str">
        <f>IF(D14903&lt;=18,"LOW (1-18)","HIGH (19-36)")</f>
        <v>HIGH (19-36)</v>
      </c>
      <c r="G14903">
        <f>INT((D14903-1)/6)+1</f>
        <v>4</v>
      </c>
      <c r="H14903">
        <f>MOD(D14903-1,6)+1</f>
        <v>4</v>
      </c>
      <c r="I14903">
        <f>37-D14903</f>
        <v>15</v>
      </c>
      <c r="J14903">
        <f>ABS(D14903-D14904)</f>
        <v>12</v>
      </c>
      <c r="K14903">
        <f>AVERAGE(D14903:D14907)</f>
        <v>22</v>
      </c>
      <c r="L14903">
        <f>AVERAGE(D14903:D14922)</f>
        <v>22</v>
      </c>
      <c r="M14903">
        <f>K14903-L14903</f>
        <v>0</v>
      </c>
      <c r="N14903" t="str">
        <f>IF(K14903&gt;L14903,"HIGH ZONE BIAS",IF(K14903&lt;L14903,"LOW ZONE BIAS","EQUILIBRIUM"))</f>
        <v>EQUILIBRIUM</v>
      </c>
    </row>
    <row r="14904">
      <c r="A14904">
        <v>12659</v>
      </c>
      <c r="B14904" t="str">
        <v>2014-01-09</v>
      </c>
      <c r="C14904" t="str">
        <v>Morning</v>
      </c>
      <c r="D14904">
        <v>34</v>
      </c>
      <c r="E14904" t="str">
        <f>IF(MOD(D14904,2)=0,"EVEN","ODD")</f>
        <v>EVEN</v>
      </c>
      <c r="F14904" t="str">
        <f>IF(D14904&lt;=18,"LOW (1-18)","HIGH (19-36)")</f>
        <v>HIGH (19-36)</v>
      </c>
      <c r="G14904">
        <f>INT((D14904-1)/6)+1</f>
        <v>6</v>
      </c>
      <c r="H14904">
        <f>MOD(D14904-1,6)+1</f>
        <v>4</v>
      </c>
      <c r="I14904">
        <f>37-D14904</f>
        <v>3</v>
      </c>
      <c r="J14904">
        <f>ABS(D14904-D14905)</f>
        <v>2</v>
      </c>
      <c r="K14904">
        <f>AVERAGE(D14904:D14908)</f>
        <v>34</v>
      </c>
      <c r="L14904">
        <f>AVERAGE(D14904:D14923)</f>
        <v>34</v>
      </c>
      <c r="M14904">
        <f>K14904-L14904</f>
        <v>0</v>
      </c>
      <c r="N14904" t="str">
        <f>IF(K14904&gt;L14904,"HIGH ZONE BIAS",IF(K14904&lt;L14904,"LOW ZONE BIAS","EQUILIBRIUM"))</f>
        <v>EQUILIBRIUM</v>
      </c>
    </row>
    <row r="14905">
      <c r="A14905">
        <v>12658</v>
      </c>
      <c r="B14905" t="str">
        <v>2014-01-08</v>
      </c>
      <c r="C14905" t="str">
        <v>Evening</v>
      </c>
      <c r="D14905">
        <v>36</v>
      </c>
      <c r="E14905" t="str">
        <f>IF(MOD(D14905,2)=0,"EVEN","ODD")</f>
        <v>EVEN</v>
      </c>
      <c r="F14905" t="str">
        <f>IF(D14905&lt;=18,"LOW (1-18)","HIGH (19-36)")</f>
        <v>HIGH (19-36)</v>
      </c>
      <c r="G14905">
        <f>INT((D14905-1)/6)+1</f>
        <v>6</v>
      </c>
      <c r="H14905">
        <f>MOD(D14905-1,6)+1</f>
        <v>6</v>
      </c>
      <c r="I14905">
        <f>37-D14905</f>
        <v>1</v>
      </c>
      <c r="J14905">
        <f>ABS(D14905-D14906)</f>
        <v>17</v>
      </c>
      <c r="K14905">
        <f>AVERAGE(D14905:D14909)</f>
        <v>36</v>
      </c>
      <c r="L14905">
        <f>AVERAGE(D14905:D14924)</f>
        <v>36</v>
      </c>
      <c r="M14905">
        <f>K14905-L14905</f>
        <v>0</v>
      </c>
      <c r="N14905" t="str">
        <f>IF(K14905&gt;L14905,"HIGH ZONE BIAS",IF(K14905&lt;L14905,"LOW ZONE BIAS","EQUILIBRIUM"))</f>
        <v>EQUILIBRIUM</v>
      </c>
    </row>
    <row r="14906">
      <c r="A14906">
        <v>12657</v>
      </c>
      <c r="B14906" t="str">
        <v>2014-01-08</v>
      </c>
      <c r="C14906" t="str">
        <v>Midday</v>
      </c>
      <c r="D14906">
        <v>19</v>
      </c>
      <c r="E14906" t="str">
        <f>IF(MOD(D14906,2)=0,"EVEN","ODD")</f>
        <v>ODD</v>
      </c>
      <c r="F14906" t="str">
        <f>IF(D14906&lt;=18,"LOW (1-18)","HIGH (19-36)")</f>
        <v>HIGH (19-36)</v>
      </c>
      <c r="G14906">
        <f>INT((D14906-1)/6)+1</f>
        <v>4</v>
      </c>
      <c r="H14906">
        <f>MOD(D14906-1,6)+1</f>
        <v>1</v>
      </c>
      <c r="I14906">
        <f>37-D14906</f>
        <v>18</v>
      </c>
      <c r="J14906">
        <f>ABS(D14906-D14907)</f>
        <v>16</v>
      </c>
      <c r="K14906">
        <f>AVERAGE(D14906:D14910)</f>
        <v>19</v>
      </c>
      <c r="L14906">
        <f>AVERAGE(D14906:D14925)</f>
        <v>19</v>
      </c>
      <c r="M14906">
        <f>K14906-L14906</f>
        <v>0</v>
      </c>
      <c r="N14906" t="str">
        <f>IF(K14906&gt;L14906,"HIGH ZONE BIAS",IF(K14906&lt;L14906,"LOW ZONE BIAS","EQUILIBRIUM"))</f>
        <v>EQUILIBRIUM</v>
      </c>
    </row>
    <row r="14907">
      <c r="A14907">
        <v>12656</v>
      </c>
      <c r="B14907" t="str">
        <v>2014-01-08</v>
      </c>
      <c r="C14907" t="str">
        <v>Morning</v>
      </c>
      <c r="D14907">
        <v>35</v>
      </c>
      <c r="E14907" t="str">
        <f>IF(MOD(D14907,2)=0,"EVEN","ODD")</f>
        <v>ODD</v>
      </c>
      <c r="F14907" t="str">
        <f>IF(D14907&lt;=18,"LOW (1-18)","HIGH (19-36)")</f>
        <v>HIGH (19-36)</v>
      </c>
      <c r="G14907">
        <f>INT((D14907-1)/6)+1</f>
        <v>6</v>
      </c>
      <c r="H14907">
        <f>MOD(D14907-1,6)+1</f>
        <v>5</v>
      </c>
      <c r="I14907">
        <f>37-D14907</f>
        <v>2</v>
      </c>
      <c r="J14907">
        <f>ABS(D14907-D14908)</f>
        <v>7</v>
      </c>
      <c r="K14907">
        <f>AVERAGE(D14907:D14911)</f>
        <v>35</v>
      </c>
      <c r="L14907">
        <f>AVERAGE(D14907:D14926)</f>
        <v>35</v>
      </c>
      <c r="M14907">
        <f>K14907-L14907</f>
        <v>0</v>
      </c>
      <c r="N14907" t="str">
        <f>IF(K14907&gt;L14907,"HIGH ZONE BIAS",IF(K14907&lt;L14907,"LOW ZONE BIAS","EQUILIBRIUM"))</f>
        <v>EQUILIBRIUM</v>
      </c>
    </row>
    <row r="14908">
      <c r="A14908">
        <v>12655</v>
      </c>
      <c r="B14908" t="str">
        <v>2014-01-07</v>
      </c>
      <c r="C14908" t="str">
        <v>Evening</v>
      </c>
      <c r="D14908">
        <v>28</v>
      </c>
      <c r="E14908" t="str">
        <f>IF(MOD(D14908,2)=0,"EVEN","ODD")</f>
        <v>EVEN</v>
      </c>
      <c r="F14908" t="str">
        <f>IF(D14908&lt;=18,"LOW (1-18)","HIGH (19-36)")</f>
        <v>HIGH (19-36)</v>
      </c>
      <c r="G14908">
        <f>INT((D14908-1)/6)+1</f>
        <v>5</v>
      </c>
      <c r="H14908">
        <f>MOD(D14908-1,6)+1</f>
        <v>4</v>
      </c>
      <c r="I14908">
        <f>37-D14908</f>
        <v>9</v>
      </c>
      <c r="J14908">
        <f>ABS(D14908-D14909)</f>
        <v>13</v>
      </c>
      <c r="K14908">
        <f>AVERAGE(D14908:D14912)</f>
        <v>28</v>
      </c>
      <c r="L14908">
        <f>AVERAGE(D14908:D14927)</f>
        <v>28</v>
      </c>
      <c r="M14908">
        <f>K14908-L14908</f>
        <v>0</v>
      </c>
      <c r="N14908" t="str">
        <f>IF(K14908&gt;L14908,"HIGH ZONE BIAS",IF(K14908&lt;L14908,"LOW ZONE BIAS","EQUILIBRIUM"))</f>
        <v>EQUILIBRIUM</v>
      </c>
    </row>
    <row r="14909">
      <c r="A14909">
        <v>12654</v>
      </c>
      <c r="B14909" t="str">
        <v>2014-01-07</v>
      </c>
      <c r="C14909" t="str">
        <v>Midday</v>
      </c>
      <c r="D14909">
        <v>15</v>
      </c>
      <c r="E14909" t="str">
        <f>IF(MOD(D14909,2)=0,"EVEN","ODD")</f>
        <v>ODD</v>
      </c>
      <c r="F14909" t="str">
        <f>IF(D14909&lt;=18,"LOW (1-18)","HIGH (19-36)")</f>
        <v>LOW (1-18)</v>
      </c>
      <c r="G14909">
        <f>INT((D14909-1)/6)+1</f>
        <v>3</v>
      </c>
      <c r="H14909">
        <f>MOD(D14909-1,6)+1</f>
        <v>3</v>
      </c>
      <c r="I14909">
        <f>37-D14909</f>
        <v>22</v>
      </c>
      <c r="J14909">
        <f>ABS(D14909-D14910)</f>
        <v>9</v>
      </c>
      <c r="K14909">
        <f>AVERAGE(D14909:D14913)</f>
        <v>15</v>
      </c>
      <c r="L14909">
        <f>AVERAGE(D14909:D14928)</f>
        <v>15</v>
      </c>
      <c r="M14909">
        <f>K14909-L14909</f>
        <v>0</v>
      </c>
      <c r="N14909" t="str">
        <f>IF(K14909&gt;L14909,"HIGH ZONE BIAS",IF(K14909&lt;L14909,"LOW ZONE BIAS","EQUILIBRIUM"))</f>
        <v>EQUILIBRIUM</v>
      </c>
    </row>
    <row r="14910">
      <c r="A14910">
        <v>12653</v>
      </c>
      <c r="B14910" t="str">
        <v>2014-01-07</v>
      </c>
      <c r="C14910" t="str">
        <v>Morning</v>
      </c>
      <c r="D14910">
        <v>6</v>
      </c>
      <c r="E14910" t="str">
        <f>IF(MOD(D14910,2)=0,"EVEN","ODD")</f>
        <v>EVEN</v>
      </c>
      <c r="F14910" t="str">
        <f>IF(D14910&lt;=18,"LOW (1-18)","HIGH (19-36)")</f>
        <v>LOW (1-18)</v>
      </c>
      <c r="G14910">
        <f>INT((D14910-1)/6)+1</f>
        <v>1</v>
      </c>
      <c r="H14910">
        <f>MOD(D14910-1,6)+1</f>
        <v>6</v>
      </c>
      <c r="I14910">
        <f>37-D14910</f>
        <v>31</v>
      </c>
      <c r="J14910">
        <f>ABS(D14910-D14911)</f>
        <v>30</v>
      </c>
      <c r="K14910">
        <f>AVERAGE(D14910:D14914)</f>
        <v>6</v>
      </c>
      <c r="L14910">
        <f>AVERAGE(D14910:D14929)</f>
        <v>6</v>
      </c>
      <c r="M14910">
        <f>K14910-L14910</f>
        <v>0</v>
      </c>
      <c r="N14910" t="str">
        <f>IF(K14910&gt;L14910,"HIGH ZONE BIAS",IF(K14910&lt;L14910,"LOW ZONE BIAS","EQUILIBRIUM"))</f>
        <v>EQUILIBRIUM</v>
      </c>
    </row>
    <row r="14911">
      <c r="A14911">
        <v>12652</v>
      </c>
      <c r="B14911" t="str">
        <v>2014-01-06</v>
      </c>
      <c r="C14911" t="str">
        <v>Evening</v>
      </c>
      <c r="D14911">
        <v>36</v>
      </c>
      <c r="E14911" t="str">
        <f>IF(MOD(D14911,2)=0,"EVEN","ODD")</f>
        <v>EVEN</v>
      </c>
      <c r="F14911" t="str">
        <f>IF(D14911&lt;=18,"LOW (1-18)","HIGH (19-36)")</f>
        <v>HIGH (19-36)</v>
      </c>
      <c r="G14911">
        <f>INT((D14911-1)/6)+1</f>
        <v>6</v>
      </c>
      <c r="H14911">
        <f>MOD(D14911-1,6)+1</f>
        <v>6</v>
      </c>
      <c r="I14911">
        <f>37-D14911</f>
        <v>1</v>
      </c>
      <c r="J14911">
        <f>ABS(D14911-D14912)</f>
        <v>16</v>
      </c>
      <c r="K14911">
        <f>AVERAGE(D14911:D14915)</f>
        <v>36</v>
      </c>
      <c r="L14911">
        <f>AVERAGE(D14911:D14930)</f>
        <v>36</v>
      </c>
      <c r="M14911">
        <f>K14911-L14911</f>
        <v>0</v>
      </c>
      <c r="N14911" t="str">
        <f>IF(K14911&gt;L14911,"HIGH ZONE BIAS",IF(K14911&lt;L14911,"LOW ZONE BIAS","EQUILIBRIUM"))</f>
        <v>EQUILIBRIUM</v>
      </c>
    </row>
    <row r="14912">
      <c r="A14912">
        <v>12651</v>
      </c>
      <c r="B14912" t="str">
        <v>2014-01-06</v>
      </c>
      <c r="C14912" t="str">
        <v>Midday</v>
      </c>
      <c r="D14912">
        <v>20</v>
      </c>
      <c r="E14912" t="str">
        <f>IF(MOD(D14912,2)=0,"EVEN","ODD")</f>
        <v>EVEN</v>
      </c>
      <c r="F14912" t="str">
        <f>IF(D14912&lt;=18,"LOW (1-18)","HIGH (19-36)")</f>
        <v>HIGH (19-36)</v>
      </c>
      <c r="G14912">
        <f>INT((D14912-1)/6)+1</f>
        <v>4</v>
      </c>
      <c r="H14912">
        <f>MOD(D14912-1,6)+1</f>
        <v>2</v>
      </c>
      <c r="I14912">
        <f>37-D14912</f>
        <v>17</v>
      </c>
      <c r="J14912">
        <f>ABS(D14912-D14913)</f>
        <v>19</v>
      </c>
      <c r="K14912">
        <f>AVERAGE(D14912:D14916)</f>
        <v>20</v>
      </c>
      <c r="L14912">
        <f>AVERAGE(D14912:D14931)</f>
        <v>20</v>
      </c>
      <c r="M14912">
        <f>K14912-L14912</f>
        <v>0</v>
      </c>
      <c r="N14912" t="str">
        <f>IF(K14912&gt;L14912,"HIGH ZONE BIAS",IF(K14912&lt;L14912,"LOW ZONE BIAS","EQUILIBRIUM"))</f>
        <v>EQUILIBRIUM</v>
      </c>
    </row>
    <row r="14913">
      <c r="A14913">
        <v>12650</v>
      </c>
      <c r="B14913" t="str">
        <v>2014-01-06</v>
      </c>
      <c r="C14913" t="str">
        <v>Morning</v>
      </c>
      <c r="D14913">
        <v>1</v>
      </c>
      <c r="E14913" t="str">
        <f>IF(MOD(D14913,2)=0,"EVEN","ODD")</f>
        <v>ODD</v>
      </c>
      <c r="F14913" t="str">
        <f>IF(D14913&lt;=18,"LOW (1-18)","HIGH (19-36)")</f>
        <v>LOW (1-18)</v>
      </c>
      <c r="G14913">
        <f>INT((D14913-1)/6)+1</f>
        <v>1</v>
      </c>
      <c r="H14913">
        <f>MOD(D14913-1,6)+1</f>
        <v>1</v>
      </c>
      <c r="I14913">
        <f>37-D14913</f>
        <v>36</v>
      </c>
      <c r="J14913">
        <f>ABS(D14913-D14914)</f>
        <v>28</v>
      </c>
      <c r="K14913">
        <f>AVERAGE(D14913:D14917)</f>
        <v>1</v>
      </c>
      <c r="L14913">
        <f>AVERAGE(D14913:D14932)</f>
        <v>1</v>
      </c>
      <c r="M14913">
        <f>K14913-L14913</f>
        <v>0</v>
      </c>
      <c r="N14913" t="str">
        <f>IF(K14913&gt;L14913,"HIGH ZONE BIAS",IF(K14913&lt;L14913,"LOW ZONE BIAS","EQUILIBRIUM"))</f>
        <v>EQUILIBRIUM</v>
      </c>
    </row>
    <row r="14914">
      <c r="A14914">
        <v>12649</v>
      </c>
      <c r="B14914" t="str">
        <v>2014-01-04</v>
      </c>
      <c r="C14914" t="str">
        <v>Evening</v>
      </c>
      <c r="D14914">
        <v>29</v>
      </c>
      <c r="E14914" t="str">
        <f>IF(MOD(D14914,2)=0,"EVEN","ODD")</f>
        <v>ODD</v>
      </c>
      <c r="F14914" t="str">
        <f>IF(D14914&lt;=18,"LOW (1-18)","HIGH (19-36)")</f>
        <v>HIGH (19-36)</v>
      </c>
      <c r="G14914">
        <f>INT((D14914-1)/6)+1</f>
        <v>5</v>
      </c>
      <c r="H14914">
        <f>MOD(D14914-1,6)+1</f>
        <v>5</v>
      </c>
      <c r="I14914">
        <f>37-D14914</f>
        <v>8</v>
      </c>
      <c r="J14914">
        <f>ABS(D14914-D14915)</f>
        <v>5</v>
      </c>
      <c r="K14914">
        <f>AVERAGE(D14914:D14918)</f>
        <v>29</v>
      </c>
      <c r="L14914">
        <f>AVERAGE(D14914:D14933)</f>
        <v>29</v>
      </c>
      <c r="M14914">
        <f>K14914-L14914</f>
        <v>0</v>
      </c>
      <c r="N14914" t="str">
        <f>IF(K14914&gt;L14914,"HIGH ZONE BIAS",IF(K14914&lt;L14914,"LOW ZONE BIAS","EQUILIBRIUM"))</f>
        <v>EQUILIBRIUM</v>
      </c>
    </row>
    <row r="14915">
      <c r="A14915">
        <v>12648</v>
      </c>
      <c r="B14915" t="str">
        <v>2014-01-04</v>
      </c>
      <c r="C14915" t="str">
        <v>Midday</v>
      </c>
      <c r="D14915">
        <v>34</v>
      </c>
      <c r="E14915" t="str">
        <f>IF(MOD(D14915,2)=0,"EVEN","ODD")</f>
        <v>EVEN</v>
      </c>
      <c r="F14915" t="str">
        <f>IF(D14915&lt;=18,"LOW (1-18)","HIGH (19-36)")</f>
        <v>HIGH (19-36)</v>
      </c>
      <c r="G14915">
        <f>INT((D14915-1)/6)+1</f>
        <v>6</v>
      </c>
      <c r="H14915">
        <f>MOD(D14915-1,6)+1</f>
        <v>4</v>
      </c>
      <c r="I14915">
        <f>37-D14915</f>
        <v>3</v>
      </c>
      <c r="J14915">
        <f>ABS(D14915-D14916)</f>
        <v>33</v>
      </c>
      <c r="K14915">
        <f>AVERAGE(D14915:D14919)</f>
        <v>34</v>
      </c>
      <c r="L14915">
        <f>AVERAGE(D14915:D14934)</f>
        <v>34</v>
      </c>
      <c r="M14915">
        <f>K14915-L14915</f>
        <v>0</v>
      </c>
      <c r="N14915" t="str">
        <f>IF(K14915&gt;L14915,"HIGH ZONE BIAS",IF(K14915&lt;L14915,"LOW ZONE BIAS","EQUILIBRIUM"))</f>
        <v>EQUILIBRIUM</v>
      </c>
    </row>
    <row r="14916">
      <c r="A14916">
        <v>12647</v>
      </c>
      <c r="B14916" t="str">
        <v>2014-01-04</v>
      </c>
      <c r="C14916" t="str">
        <v>Morning</v>
      </c>
      <c r="D14916">
        <v>1</v>
      </c>
      <c r="E14916" t="str">
        <f>IF(MOD(D14916,2)=0,"EVEN","ODD")</f>
        <v>ODD</v>
      </c>
      <c r="F14916" t="str">
        <f>IF(D14916&lt;=18,"LOW (1-18)","HIGH (19-36)")</f>
        <v>LOW (1-18)</v>
      </c>
      <c r="G14916">
        <f>INT((D14916-1)/6)+1</f>
        <v>1</v>
      </c>
      <c r="H14916">
        <f>MOD(D14916-1,6)+1</f>
        <v>1</v>
      </c>
      <c r="I14916">
        <f>37-D14916</f>
        <v>36</v>
      </c>
      <c r="J14916">
        <f>ABS(D14916-D14917)</f>
        <v>25</v>
      </c>
      <c r="K14916">
        <f>AVERAGE(D14916:D14920)</f>
        <v>1</v>
      </c>
      <c r="L14916">
        <f>AVERAGE(D14916:D14935)</f>
        <v>1</v>
      </c>
      <c r="M14916">
        <f>K14916-L14916</f>
        <v>0</v>
      </c>
      <c r="N14916" t="str">
        <f>IF(K14916&gt;L14916,"HIGH ZONE BIAS",IF(K14916&lt;L14916,"LOW ZONE BIAS","EQUILIBRIUM"))</f>
        <v>EQUILIBRIUM</v>
      </c>
    </row>
    <row r="14917">
      <c r="A14917">
        <v>12646</v>
      </c>
      <c r="B14917" t="str">
        <v>2014-01-03</v>
      </c>
      <c r="C14917" t="str">
        <v>Evening</v>
      </c>
      <c r="D14917">
        <v>26</v>
      </c>
      <c r="E14917" t="str">
        <f>IF(MOD(D14917,2)=0,"EVEN","ODD")</f>
        <v>EVEN</v>
      </c>
      <c r="F14917" t="str">
        <f>IF(D14917&lt;=18,"LOW (1-18)","HIGH (19-36)")</f>
        <v>HIGH (19-36)</v>
      </c>
      <c r="G14917">
        <f>INT((D14917-1)/6)+1</f>
        <v>5</v>
      </c>
      <c r="H14917">
        <f>MOD(D14917-1,6)+1</f>
        <v>2</v>
      </c>
      <c r="I14917">
        <f>37-D14917</f>
        <v>11</v>
      </c>
      <c r="J14917">
        <f>ABS(D14917-D14918)</f>
        <v>17</v>
      </c>
      <c r="K14917">
        <f>AVERAGE(D14917:D14921)</f>
        <v>26</v>
      </c>
      <c r="L14917">
        <f>AVERAGE(D14917:D14936)</f>
        <v>26</v>
      </c>
      <c r="M14917">
        <f>K14917-L14917</f>
        <v>0</v>
      </c>
      <c r="N14917" t="str">
        <f>IF(K14917&gt;L14917,"HIGH ZONE BIAS",IF(K14917&lt;L14917,"LOW ZONE BIAS","EQUILIBRIUM"))</f>
        <v>EQUILIBRIUM</v>
      </c>
    </row>
    <row r="14918">
      <c r="A14918">
        <v>12645</v>
      </c>
      <c r="B14918" t="str">
        <v>2014-01-03</v>
      </c>
      <c r="C14918" t="str">
        <v>Midday</v>
      </c>
      <c r="D14918">
        <v>9</v>
      </c>
      <c r="E14918" t="str">
        <f>IF(MOD(D14918,2)=0,"EVEN","ODD")</f>
        <v>ODD</v>
      </c>
      <c r="F14918" t="str">
        <f>IF(D14918&lt;=18,"LOW (1-18)","HIGH (19-36)")</f>
        <v>LOW (1-18)</v>
      </c>
      <c r="G14918">
        <f>INT((D14918-1)/6)+1</f>
        <v>2</v>
      </c>
      <c r="H14918">
        <f>MOD(D14918-1,6)+1</f>
        <v>3</v>
      </c>
      <c r="I14918">
        <f>37-D14918</f>
        <v>28</v>
      </c>
      <c r="J14918">
        <f>ABS(D14918-D14919)</f>
        <v>21</v>
      </c>
      <c r="K14918">
        <f>AVERAGE(D14918:D14922)</f>
        <v>9</v>
      </c>
      <c r="L14918">
        <f>AVERAGE(D14918:D14937)</f>
        <v>9</v>
      </c>
      <c r="M14918">
        <f>K14918-L14918</f>
        <v>0</v>
      </c>
      <c r="N14918" t="str">
        <f>IF(K14918&gt;L14918,"HIGH ZONE BIAS",IF(K14918&lt;L14918,"LOW ZONE BIAS","EQUILIBRIUM"))</f>
        <v>EQUILIBRIUM</v>
      </c>
    </row>
    <row r="14919">
      <c r="A14919">
        <v>12644</v>
      </c>
      <c r="B14919" t="str">
        <v>2014-01-03</v>
      </c>
      <c r="C14919" t="str">
        <v>Morning</v>
      </c>
      <c r="D14919">
        <v>30</v>
      </c>
      <c r="E14919" t="str">
        <f>IF(MOD(D14919,2)=0,"EVEN","ODD")</f>
        <v>EVEN</v>
      </c>
      <c r="F14919" t="str">
        <f>IF(D14919&lt;=18,"LOW (1-18)","HIGH (19-36)")</f>
        <v>HIGH (19-36)</v>
      </c>
      <c r="G14919">
        <f>INT((D14919-1)/6)+1</f>
        <v>5</v>
      </c>
      <c r="H14919">
        <f>MOD(D14919-1,6)+1</f>
        <v>6</v>
      </c>
      <c r="I14919">
        <f>37-D14919</f>
        <v>7</v>
      </c>
      <c r="J14919">
        <f>ABS(D14919-D14920)</f>
        <v>17</v>
      </c>
      <c r="K14919">
        <f>AVERAGE(D14919:D14923)</f>
        <v>30</v>
      </c>
      <c r="L14919">
        <f>AVERAGE(D14919:D14938)</f>
        <v>30</v>
      </c>
      <c r="M14919">
        <f>K14919-L14919</f>
        <v>0</v>
      </c>
      <c r="N14919" t="str">
        <f>IF(K14919&gt;L14919,"HIGH ZONE BIAS",IF(K14919&lt;L14919,"LOW ZONE BIAS","EQUILIBRIUM"))</f>
        <v>EQUILIBRIUM</v>
      </c>
    </row>
    <row r="14920">
      <c r="A14920">
        <v>12643</v>
      </c>
      <c r="B14920" t="str">
        <v>2014-01-02</v>
      </c>
      <c r="C14920" t="str">
        <v>Evening</v>
      </c>
      <c r="D14920">
        <v>13</v>
      </c>
      <c r="E14920" t="str">
        <f>IF(MOD(D14920,2)=0,"EVEN","ODD")</f>
        <v>ODD</v>
      </c>
      <c r="F14920" t="str">
        <f>IF(D14920&lt;=18,"LOW (1-18)","HIGH (19-36)")</f>
        <v>LOW (1-18)</v>
      </c>
      <c r="G14920">
        <f>INT((D14920-1)/6)+1</f>
        <v>3</v>
      </c>
      <c r="H14920">
        <f>MOD(D14920-1,6)+1</f>
        <v>1</v>
      </c>
      <c r="I14920">
        <f>37-D14920</f>
        <v>24</v>
      </c>
      <c r="J14920">
        <f>ABS(D14920-D14921)</f>
        <v>23</v>
      </c>
      <c r="K14920">
        <f>AVERAGE(D14920:D14924)</f>
        <v>13</v>
      </c>
      <c r="L14920">
        <f>AVERAGE(D14920:D14939)</f>
        <v>13</v>
      </c>
      <c r="M14920">
        <f>K14920-L14920</f>
        <v>0</v>
      </c>
      <c r="N14920" t="str">
        <f>IF(K14920&gt;L14920,"HIGH ZONE BIAS",IF(K14920&lt;L14920,"LOW ZONE BIAS","EQUILIBRIUM"))</f>
        <v>EQUILIBRIUM</v>
      </c>
    </row>
    <row r="14921">
      <c r="A14921">
        <v>12642</v>
      </c>
      <c r="B14921" t="str">
        <v>2014-01-02</v>
      </c>
      <c r="C14921" t="str">
        <v>Midday</v>
      </c>
      <c r="D14921">
        <v>36</v>
      </c>
      <c r="E14921" t="str">
        <f>IF(MOD(D14921,2)=0,"EVEN","ODD")</f>
        <v>EVEN</v>
      </c>
      <c r="F14921" t="str">
        <f>IF(D14921&lt;=18,"LOW (1-18)","HIGH (19-36)")</f>
        <v>HIGH (19-36)</v>
      </c>
      <c r="G14921">
        <f>INT((D14921-1)/6)+1</f>
        <v>6</v>
      </c>
      <c r="H14921">
        <f>MOD(D14921-1,6)+1</f>
        <v>6</v>
      </c>
      <c r="I14921">
        <f>37-D14921</f>
        <v>1</v>
      </c>
      <c r="J14921">
        <f>ABS(D14921-D14922)</f>
        <v>9</v>
      </c>
      <c r="K14921">
        <f>AVERAGE(D14921:D14925)</f>
        <v>36</v>
      </c>
      <c r="L14921">
        <f>AVERAGE(D14921:D14940)</f>
        <v>36</v>
      </c>
      <c r="M14921">
        <f>K14921-L14921</f>
        <v>0</v>
      </c>
      <c r="N14921" t="str">
        <f>IF(K14921&gt;L14921,"HIGH ZONE BIAS",IF(K14921&lt;L14921,"LOW ZONE BIAS","EQUILIBRIUM"))</f>
        <v>EQUILIBRIUM</v>
      </c>
    </row>
    <row r="14922">
      <c r="A14922">
        <v>12641</v>
      </c>
      <c r="B14922" t="str">
        <v>2014-01-02</v>
      </c>
      <c r="C14922" t="str">
        <v>Morning</v>
      </c>
      <c r="D14922">
        <v>27</v>
      </c>
      <c r="E14922" t="str">
        <f>IF(MOD(D14922,2)=0,"EVEN","ODD")</f>
        <v>ODD</v>
      </c>
      <c r="F14922" t="str">
        <f>IF(D14922&lt;=18,"LOW (1-18)","HIGH (19-36)")</f>
        <v>HIGH (19-36)</v>
      </c>
      <c r="G14922">
        <f>INT((D14922-1)/6)+1</f>
        <v>5</v>
      </c>
      <c r="H14922">
        <f>MOD(D14922-1,6)+1</f>
        <v>3</v>
      </c>
      <c r="I14922">
        <f>37-D14922</f>
        <v>10</v>
      </c>
      <c r="J14922">
        <f>ABS(D14922-D14923)</f>
        <v>19</v>
      </c>
      <c r="K14922">
        <f>AVERAGE(D14922:D14926)</f>
        <v>27</v>
      </c>
      <c r="L14922">
        <f>AVERAGE(D14922:D14941)</f>
        <v>27</v>
      </c>
      <c r="M14922">
        <f>K14922-L14922</f>
        <v>0</v>
      </c>
      <c r="N14922" t="str">
        <f>IF(K14922&gt;L14922,"HIGH ZONE BIAS",IF(K14922&lt;L14922,"LOW ZONE BIAS","EQUILIBRIUM"))</f>
        <v>EQUILIBRIUM</v>
      </c>
    </row>
    <row r="14923">
      <c r="A14923">
        <v>12640</v>
      </c>
      <c r="B14923" t="str">
        <v>2014-01-01</v>
      </c>
      <c r="C14923" t="str">
        <v>Evening</v>
      </c>
      <c r="D14923">
        <v>8</v>
      </c>
      <c r="E14923" t="str">
        <f>IF(MOD(D14923,2)=0,"EVEN","ODD")</f>
        <v>EVEN</v>
      </c>
      <c r="F14923" t="str">
        <f>IF(D14923&lt;=18,"LOW (1-18)","HIGH (19-36)")</f>
        <v>LOW (1-18)</v>
      </c>
      <c r="G14923">
        <f>INT((D14923-1)/6)+1</f>
        <v>2</v>
      </c>
      <c r="H14923">
        <f>MOD(D14923-1,6)+1</f>
        <v>2</v>
      </c>
      <c r="I14923">
        <f>37-D14923</f>
        <v>29</v>
      </c>
      <c r="J14923">
        <f>ABS(D14923-D14924)</f>
        <v>4</v>
      </c>
      <c r="K14923">
        <f>AVERAGE(D14923:D14927)</f>
        <v>8</v>
      </c>
      <c r="L14923">
        <f>AVERAGE(D14923:D14942)</f>
        <v>8</v>
      </c>
      <c r="M14923">
        <f>K14923-L14923</f>
        <v>0</v>
      </c>
      <c r="N14923" t="str">
        <f>IF(K14923&gt;L14923,"HIGH ZONE BIAS",IF(K14923&lt;L14923,"LOW ZONE BIAS","EQUILIBRIUM"))</f>
        <v>EQUILIBRIUM</v>
      </c>
    </row>
    <row r="14924">
      <c r="A14924">
        <v>12639</v>
      </c>
      <c r="B14924" t="str">
        <v>2014-01-01</v>
      </c>
      <c r="C14924" t="str">
        <v>Midday</v>
      </c>
      <c r="D14924">
        <v>12</v>
      </c>
      <c r="E14924" t="str">
        <f>IF(MOD(D14924,2)=0,"EVEN","ODD")</f>
        <v>EVEN</v>
      </c>
      <c r="F14924" t="str">
        <f>IF(D14924&lt;=18,"LOW (1-18)","HIGH (19-36)")</f>
        <v>LOW (1-18)</v>
      </c>
      <c r="G14924">
        <f>INT((D14924-1)/6)+1</f>
        <v>2</v>
      </c>
      <c r="H14924">
        <f>MOD(D14924-1,6)+1</f>
        <v>6</v>
      </c>
      <c r="I14924">
        <f>37-D14924</f>
        <v>25</v>
      </c>
      <c r="J14924">
        <f>ABS(D14924-D14925)</f>
        <v>10</v>
      </c>
      <c r="K14924">
        <f>AVERAGE(D14924:D14928)</f>
        <v>12</v>
      </c>
      <c r="L14924">
        <f>AVERAGE(D14924:D14943)</f>
        <v>12</v>
      </c>
      <c r="M14924">
        <f>K14924-L14924</f>
        <v>0</v>
      </c>
      <c r="N14924" t="str">
        <f>IF(K14924&gt;L14924,"HIGH ZONE BIAS",IF(K14924&lt;L14924,"LOW ZONE BIAS","EQUILIBRIUM"))</f>
        <v>EQUILIBRIUM</v>
      </c>
    </row>
    <row r="14925">
      <c r="A14925">
        <v>12638</v>
      </c>
      <c r="B14925" t="str">
        <v>2014-01-01</v>
      </c>
      <c r="C14925" t="str">
        <v>Morning</v>
      </c>
      <c r="D14925">
        <v>2</v>
      </c>
      <c r="E14925" t="str">
        <f>IF(MOD(D14925,2)=0,"EVEN","ODD")</f>
        <v>EVEN</v>
      </c>
      <c r="F14925" t="str">
        <f>IF(D14925&lt;=18,"LOW (1-18)","HIGH (19-36)")</f>
        <v>LOW (1-18)</v>
      </c>
      <c r="G14925">
        <f>INT((D14925-1)/6)+1</f>
        <v>1</v>
      </c>
      <c r="H14925">
        <f>MOD(D14925-1,6)+1</f>
        <v>2</v>
      </c>
      <c r="I14925">
        <f>37-D14925</f>
        <v>35</v>
      </c>
      <c r="J14925">
        <f>ABS(D14925-D14926)</f>
        <v>25</v>
      </c>
      <c r="K14925">
        <f>AVERAGE(D14925:D14929)</f>
        <v>2</v>
      </c>
      <c r="L14925">
        <f>AVERAGE(D14925:D14944)</f>
        <v>2</v>
      </c>
      <c r="M14925">
        <f>K14925-L14925</f>
        <v>0</v>
      </c>
      <c r="N14925" t="str">
        <f>IF(K14925&gt;L14925,"HIGH ZONE BIAS",IF(K14925&lt;L14925,"LOW ZONE BIAS","EQUILIBRIUM"))</f>
        <v>EQUILIBRIUM</v>
      </c>
    </row>
    <row r="14926">
      <c r="A14926">
        <v>12637</v>
      </c>
      <c r="B14926" t="str">
        <v>2013-12-31</v>
      </c>
      <c r="C14926" t="str">
        <v>Evening</v>
      </c>
      <c r="D14926">
        <v>27</v>
      </c>
      <c r="E14926" t="str">
        <f>IF(MOD(D14926,2)=0,"EVEN","ODD")</f>
        <v>ODD</v>
      </c>
      <c r="F14926" t="str">
        <f>IF(D14926&lt;=18,"LOW (1-18)","HIGH (19-36)")</f>
        <v>HIGH (19-36)</v>
      </c>
      <c r="G14926">
        <f>INT((D14926-1)/6)+1</f>
        <v>5</v>
      </c>
      <c r="H14926">
        <f>MOD(D14926-1,6)+1</f>
        <v>3</v>
      </c>
      <c r="I14926">
        <f>37-D14926</f>
        <v>10</v>
      </c>
      <c r="J14926">
        <f>ABS(D14926-D14927)</f>
        <v>5</v>
      </c>
      <c r="K14926">
        <f>AVERAGE(D14926:D14930)</f>
        <v>27</v>
      </c>
      <c r="L14926">
        <f>AVERAGE(D14926:D14945)</f>
        <v>27</v>
      </c>
      <c r="M14926">
        <f>K14926-L14926</f>
        <v>0</v>
      </c>
      <c r="N14926" t="str">
        <f>IF(K14926&gt;L14926,"HIGH ZONE BIAS",IF(K14926&lt;L14926,"LOW ZONE BIAS","EQUILIBRIUM"))</f>
        <v>EQUILIBRIUM</v>
      </c>
    </row>
    <row r="14927">
      <c r="A14927">
        <v>12636</v>
      </c>
      <c r="B14927" t="str">
        <v>2013-12-31</v>
      </c>
      <c r="C14927" t="str">
        <v>Midday</v>
      </c>
      <c r="D14927">
        <v>22</v>
      </c>
      <c r="E14927" t="str">
        <f>IF(MOD(D14927,2)=0,"EVEN","ODD")</f>
        <v>EVEN</v>
      </c>
      <c r="F14927" t="str">
        <f>IF(D14927&lt;=18,"LOW (1-18)","HIGH (19-36)")</f>
        <v>HIGH (19-36)</v>
      </c>
      <c r="G14927">
        <f>INT((D14927-1)/6)+1</f>
        <v>4</v>
      </c>
      <c r="H14927">
        <f>MOD(D14927-1,6)+1</f>
        <v>4</v>
      </c>
      <c r="I14927">
        <f>37-D14927</f>
        <v>15</v>
      </c>
      <c r="J14927">
        <f>ABS(D14927-D14928)</f>
        <v>17</v>
      </c>
      <c r="K14927">
        <f>AVERAGE(D14927:D14931)</f>
        <v>22</v>
      </c>
      <c r="L14927">
        <f>AVERAGE(D14927:D14946)</f>
        <v>22</v>
      </c>
      <c r="M14927">
        <f>K14927-L14927</f>
        <v>0</v>
      </c>
      <c r="N14927" t="str">
        <f>IF(K14927&gt;L14927,"HIGH ZONE BIAS",IF(K14927&lt;L14927,"LOW ZONE BIAS","EQUILIBRIUM"))</f>
        <v>EQUILIBRIUM</v>
      </c>
    </row>
    <row r="14928">
      <c r="A14928">
        <v>12635</v>
      </c>
      <c r="B14928" t="str">
        <v>2013-12-31</v>
      </c>
      <c r="C14928" t="str">
        <v>Morning</v>
      </c>
      <c r="D14928">
        <v>5</v>
      </c>
      <c r="E14928" t="str">
        <f>IF(MOD(D14928,2)=0,"EVEN","ODD")</f>
        <v>ODD</v>
      </c>
      <c r="F14928" t="str">
        <f>IF(D14928&lt;=18,"LOW (1-18)","HIGH (19-36)")</f>
        <v>LOW (1-18)</v>
      </c>
      <c r="G14928">
        <f>INT((D14928-1)/6)+1</f>
        <v>1</v>
      </c>
      <c r="H14928">
        <f>MOD(D14928-1,6)+1</f>
        <v>5</v>
      </c>
      <c r="I14928">
        <f>37-D14928</f>
        <v>32</v>
      </c>
      <c r="J14928">
        <f>ABS(D14928-D14929)</f>
        <v>10</v>
      </c>
      <c r="K14928">
        <f>AVERAGE(D14928:D14932)</f>
        <v>5</v>
      </c>
      <c r="L14928">
        <f>AVERAGE(D14928:D14947)</f>
        <v>5</v>
      </c>
      <c r="M14928">
        <f>K14928-L14928</f>
        <v>0</v>
      </c>
      <c r="N14928" t="str">
        <f>IF(K14928&gt;L14928,"HIGH ZONE BIAS",IF(K14928&lt;L14928,"LOW ZONE BIAS","EQUILIBRIUM"))</f>
        <v>EQUILIBRIUM</v>
      </c>
    </row>
    <row r="14929">
      <c r="A14929">
        <v>12634</v>
      </c>
      <c r="B14929" t="str">
        <v>2013-12-30</v>
      </c>
      <c r="C14929" t="str">
        <v>Evening</v>
      </c>
      <c r="D14929">
        <v>15</v>
      </c>
      <c r="E14929" t="str">
        <f>IF(MOD(D14929,2)=0,"EVEN","ODD")</f>
        <v>ODD</v>
      </c>
      <c r="F14929" t="str">
        <f>IF(D14929&lt;=18,"LOW (1-18)","HIGH (19-36)")</f>
        <v>LOW (1-18)</v>
      </c>
      <c r="G14929">
        <f>INT((D14929-1)/6)+1</f>
        <v>3</v>
      </c>
      <c r="H14929">
        <f>MOD(D14929-1,6)+1</f>
        <v>3</v>
      </c>
      <c r="I14929">
        <f>37-D14929</f>
        <v>22</v>
      </c>
      <c r="J14929">
        <f>ABS(D14929-D14930)</f>
        <v>13</v>
      </c>
      <c r="K14929">
        <f>AVERAGE(D14929:D14933)</f>
        <v>15</v>
      </c>
      <c r="L14929">
        <f>AVERAGE(D14929:D14948)</f>
        <v>15</v>
      </c>
      <c r="M14929">
        <f>K14929-L14929</f>
        <v>0</v>
      </c>
      <c r="N14929" t="str">
        <f>IF(K14929&gt;L14929,"HIGH ZONE BIAS",IF(K14929&lt;L14929,"LOW ZONE BIAS","EQUILIBRIUM"))</f>
        <v>EQUILIBRIUM</v>
      </c>
    </row>
    <row r="14930">
      <c r="A14930">
        <v>12633</v>
      </c>
      <c r="B14930" t="str">
        <v>2013-12-30</v>
      </c>
      <c r="C14930" t="str">
        <v>Midday</v>
      </c>
      <c r="D14930">
        <v>28</v>
      </c>
      <c r="E14930" t="str">
        <f>IF(MOD(D14930,2)=0,"EVEN","ODD")</f>
        <v>EVEN</v>
      </c>
      <c r="F14930" t="str">
        <f>IF(D14930&lt;=18,"LOW (1-18)","HIGH (19-36)")</f>
        <v>HIGH (19-36)</v>
      </c>
      <c r="G14930">
        <f>INT((D14930-1)/6)+1</f>
        <v>5</v>
      </c>
      <c r="H14930">
        <f>MOD(D14930-1,6)+1</f>
        <v>4</v>
      </c>
      <c r="I14930">
        <f>37-D14930</f>
        <v>9</v>
      </c>
      <c r="J14930">
        <f>ABS(D14930-D14931)</f>
        <v>13</v>
      </c>
      <c r="K14930">
        <f>AVERAGE(D14930:D14934)</f>
        <v>28</v>
      </c>
      <c r="L14930">
        <f>AVERAGE(D14930:D14949)</f>
        <v>28</v>
      </c>
      <c r="M14930">
        <f>K14930-L14930</f>
        <v>0</v>
      </c>
      <c r="N14930" t="str">
        <f>IF(K14930&gt;L14930,"HIGH ZONE BIAS",IF(K14930&lt;L14930,"LOW ZONE BIAS","EQUILIBRIUM"))</f>
        <v>EQUILIBRIUM</v>
      </c>
    </row>
    <row r="14931">
      <c r="A14931">
        <v>12632</v>
      </c>
      <c r="B14931" t="str">
        <v>2013-12-30</v>
      </c>
      <c r="C14931" t="str">
        <v>Morning</v>
      </c>
      <c r="D14931">
        <v>15</v>
      </c>
      <c r="E14931" t="str">
        <f>IF(MOD(D14931,2)=0,"EVEN","ODD")</f>
        <v>ODD</v>
      </c>
      <c r="F14931" t="str">
        <f>IF(D14931&lt;=18,"LOW (1-18)","HIGH (19-36)")</f>
        <v>LOW (1-18)</v>
      </c>
      <c r="G14931">
        <f>INT((D14931-1)/6)+1</f>
        <v>3</v>
      </c>
      <c r="H14931">
        <f>MOD(D14931-1,6)+1</f>
        <v>3</v>
      </c>
      <c r="I14931">
        <f>37-D14931</f>
        <v>22</v>
      </c>
      <c r="J14931">
        <f>ABS(D14931-D14932)</f>
        <v>5</v>
      </c>
      <c r="K14931">
        <f>AVERAGE(D14931:D14935)</f>
        <v>15</v>
      </c>
      <c r="L14931">
        <f>AVERAGE(D14931:D14950)</f>
        <v>15</v>
      </c>
      <c r="M14931">
        <f>K14931-L14931</f>
        <v>0</v>
      </c>
      <c r="N14931" t="str">
        <f>IF(K14931&gt;L14931,"HIGH ZONE BIAS",IF(K14931&lt;L14931,"LOW ZONE BIAS","EQUILIBRIUM"))</f>
        <v>EQUILIBRIUM</v>
      </c>
    </row>
    <row r="14932">
      <c r="A14932">
        <v>12631</v>
      </c>
      <c r="B14932" t="str">
        <v>2013-12-28</v>
      </c>
      <c r="C14932" t="str">
        <v>Evening</v>
      </c>
      <c r="D14932">
        <v>20</v>
      </c>
      <c r="E14932" t="str">
        <f>IF(MOD(D14932,2)=0,"EVEN","ODD")</f>
        <v>EVEN</v>
      </c>
      <c r="F14932" t="str">
        <f>IF(D14932&lt;=18,"LOW (1-18)","HIGH (19-36)")</f>
        <v>HIGH (19-36)</v>
      </c>
      <c r="G14932">
        <f>INT((D14932-1)/6)+1</f>
        <v>4</v>
      </c>
      <c r="H14932">
        <f>MOD(D14932-1,6)+1</f>
        <v>2</v>
      </c>
      <c r="I14932">
        <f>37-D14932</f>
        <v>17</v>
      </c>
      <c r="J14932">
        <f>ABS(D14932-D14933)</f>
        <v>6</v>
      </c>
      <c r="K14932">
        <f>AVERAGE(D14932:D14936)</f>
        <v>20</v>
      </c>
      <c r="L14932">
        <f>AVERAGE(D14932:D14951)</f>
        <v>20</v>
      </c>
      <c r="M14932">
        <f>K14932-L14932</f>
        <v>0</v>
      </c>
      <c r="N14932" t="str">
        <f>IF(K14932&gt;L14932,"HIGH ZONE BIAS",IF(K14932&lt;L14932,"LOW ZONE BIAS","EQUILIBRIUM"))</f>
        <v>EQUILIBRIUM</v>
      </c>
    </row>
    <row r="14933">
      <c r="A14933">
        <v>12630</v>
      </c>
      <c r="B14933" t="str">
        <v>2013-12-28</v>
      </c>
      <c r="C14933" t="str">
        <v>Midday</v>
      </c>
      <c r="D14933">
        <v>14</v>
      </c>
      <c r="E14933" t="str">
        <f>IF(MOD(D14933,2)=0,"EVEN","ODD")</f>
        <v>EVEN</v>
      </c>
      <c r="F14933" t="str">
        <f>IF(D14933&lt;=18,"LOW (1-18)","HIGH (19-36)")</f>
        <v>LOW (1-18)</v>
      </c>
      <c r="G14933">
        <f>INT((D14933-1)/6)+1</f>
        <v>3</v>
      </c>
      <c r="H14933">
        <f>MOD(D14933-1,6)+1</f>
        <v>2</v>
      </c>
      <c r="I14933">
        <f>37-D14933</f>
        <v>23</v>
      </c>
      <c r="J14933">
        <f>ABS(D14933-D14934)</f>
        <v>3</v>
      </c>
      <c r="K14933">
        <f>AVERAGE(D14933:D14937)</f>
        <v>14</v>
      </c>
      <c r="L14933">
        <f>AVERAGE(D14933:D14952)</f>
        <v>14</v>
      </c>
      <c r="M14933">
        <f>K14933-L14933</f>
        <v>0</v>
      </c>
      <c r="N14933" t="str">
        <f>IF(K14933&gt;L14933,"HIGH ZONE BIAS",IF(K14933&lt;L14933,"LOW ZONE BIAS","EQUILIBRIUM"))</f>
        <v>EQUILIBRIUM</v>
      </c>
    </row>
    <row r="14934">
      <c r="A14934">
        <v>12629</v>
      </c>
      <c r="B14934" t="str">
        <v>2013-12-28</v>
      </c>
      <c r="C14934" t="str">
        <v>Morning</v>
      </c>
      <c r="D14934">
        <v>11</v>
      </c>
      <c r="E14934" t="str">
        <f>IF(MOD(D14934,2)=0,"EVEN","ODD")</f>
        <v>ODD</v>
      </c>
      <c r="F14934" t="str">
        <f>IF(D14934&lt;=18,"LOW (1-18)","HIGH (19-36)")</f>
        <v>LOW (1-18)</v>
      </c>
      <c r="G14934">
        <f>INT((D14934-1)/6)+1</f>
        <v>2</v>
      </c>
      <c r="H14934">
        <f>MOD(D14934-1,6)+1</f>
        <v>5</v>
      </c>
      <c r="I14934">
        <f>37-D14934</f>
        <v>26</v>
      </c>
      <c r="J14934">
        <f>ABS(D14934-D14935)</f>
        <v>3</v>
      </c>
      <c r="K14934">
        <f>AVERAGE(D14934:D14938)</f>
        <v>11</v>
      </c>
      <c r="L14934">
        <f>AVERAGE(D14934:D14953)</f>
        <v>11</v>
      </c>
      <c r="M14934">
        <f>K14934-L14934</f>
        <v>0</v>
      </c>
      <c r="N14934" t="str">
        <f>IF(K14934&gt;L14934,"HIGH ZONE BIAS",IF(K14934&lt;L14934,"LOW ZONE BIAS","EQUILIBRIUM"))</f>
        <v>EQUILIBRIUM</v>
      </c>
    </row>
    <row r="14935">
      <c r="A14935">
        <v>12628</v>
      </c>
      <c r="B14935" t="str">
        <v>2013-12-27</v>
      </c>
      <c r="C14935" t="str">
        <v>Evening</v>
      </c>
      <c r="D14935">
        <v>14</v>
      </c>
      <c r="E14935" t="str">
        <f>IF(MOD(D14935,2)=0,"EVEN","ODD")</f>
        <v>EVEN</v>
      </c>
      <c r="F14935" t="str">
        <f>IF(D14935&lt;=18,"LOW (1-18)","HIGH (19-36)")</f>
        <v>LOW (1-18)</v>
      </c>
      <c r="G14935">
        <f>INT((D14935-1)/6)+1</f>
        <v>3</v>
      </c>
      <c r="H14935">
        <f>MOD(D14935-1,6)+1</f>
        <v>2</v>
      </c>
      <c r="I14935">
        <f>37-D14935</f>
        <v>23</v>
      </c>
      <c r="J14935">
        <f>ABS(D14935-D14936)</f>
        <v>7</v>
      </c>
      <c r="K14935">
        <f>AVERAGE(D14935:D14939)</f>
        <v>14</v>
      </c>
      <c r="L14935">
        <f>AVERAGE(D14935:D14954)</f>
        <v>14</v>
      </c>
      <c r="M14935">
        <f>K14935-L14935</f>
        <v>0</v>
      </c>
      <c r="N14935" t="str">
        <f>IF(K14935&gt;L14935,"HIGH ZONE BIAS",IF(K14935&lt;L14935,"LOW ZONE BIAS","EQUILIBRIUM"))</f>
        <v>EQUILIBRIUM</v>
      </c>
    </row>
    <row r="14936">
      <c r="A14936">
        <v>12627</v>
      </c>
      <c r="B14936" t="str">
        <v>2013-12-27</v>
      </c>
      <c r="C14936" t="str">
        <v>Midday</v>
      </c>
      <c r="D14936">
        <v>7</v>
      </c>
      <c r="E14936" t="str">
        <f>IF(MOD(D14936,2)=0,"EVEN","ODD")</f>
        <v>ODD</v>
      </c>
      <c r="F14936" t="str">
        <f>IF(D14936&lt;=18,"LOW (1-18)","HIGH (19-36)")</f>
        <v>LOW (1-18)</v>
      </c>
      <c r="G14936">
        <f>INT((D14936-1)/6)+1</f>
        <v>2</v>
      </c>
      <c r="H14936">
        <f>MOD(D14936-1,6)+1</f>
        <v>1</v>
      </c>
      <c r="I14936">
        <f>37-D14936</f>
        <v>30</v>
      </c>
      <c r="J14936">
        <f>ABS(D14936-D14937)</f>
        <v>10</v>
      </c>
      <c r="K14936">
        <f>AVERAGE(D14936:D14940)</f>
        <v>7</v>
      </c>
      <c r="L14936">
        <f>AVERAGE(D14936:D14955)</f>
        <v>7</v>
      </c>
      <c r="M14936">
        <f>K14936-L14936</f>
        <v>0</v>
      </c>
      <c r="N14936" t="str">
        <f>IF(K14936&gt;L14936,"HIGH ZONE BIAS",IF(K14936&lt;L14936,"LOW ZONE BIAS","EQUILIBRIUM"))</f>
        <v>EQUILIBRIUM</v>
      </c>
    </row>
    <row r="14937">
      <c r="A14937">
        <v>12626</v>
      </c>
      <c r="B14937" t="str">
        <v>2013-12-27</v>
      </c>
      <c r="C14937" t="str">
        <v>Morning</v>
      </c>
      <c r="D14937">
        <v>17</v>
      </c>
      <c r="E14937" t="str">
        <f>IF(MOD(D14937,2)=0,"EVEN","ODD")</f>
        <v>ODD</v>
      </c>
      <c r="F14937" t="str">
        <f>IF(D14937&lt;=18,"LOW (1-18)","HIGH (19-36)")</f>
        <v>LOW (1-18)</v>
      </c>
      <c r="G14937">
        <f>INT((D14937-1)/6)+1</f>
        <v>3</v>
      </c>
      <c r="H14937">
        <f>MOD(D14937-1,6)+1</f>
        <v>5</v>
      </c>
      <c r="I14937">
        <f>37-D14937</f>
        <v>20</v>
      </c>
      <c r="J14937">
        <f>ABS(D14937-D14938)</f>
        <v>12</v>
      </c>
      <c r="K14937">
        <f>AVERAGE(D14937:D14941)</f>
        <v>17</v>
      </c>
      <c r="L14937">
        <f>AVERAGE(D14937:D14956)</f>
        <v>17</v>
      </c>
      <c r="M14937">
        <f>K14937-L14937</f>
        <v>0</v>
      </c>
      <c r="N14937" t="str">
        <f>IF(K14937&gt;L14937,"HIGH ZONE BIAS",IF(K14937&lt;L14937,"LOW ZONE BIAS","EQUILIBRIUM"))</f>
        <v>EQUILIBRIUM</v>
      </c>
    </row>
    <row r="14938">
      <c r="A14938">
        <v>12625</v>
      </c>
      <c r="B14938" t="str">
        <v>2013-12-26</v>
      </c>
      <c r="C14938" t="str">
        <v>Evening</v>
      </c>
      <c r="D14938">
        <v>5</v>
      </c>
      <c r="E14938" t="str">
        <f>IF(MOD(D14938,2)=0,"EVEN","ODD")</f>
        <v>ODD</v>
      </c>
      <c r="F14938" t="str">
        <f>IF(D14938&lt;=18,"LOW (1-18)","HIGH (19-36)")</f>
        <v>LOW (1-18)</v>
      </c>
      <c r="G14938">
        <f>INT((D14938-1)/6)+1</f>
        <v>1</v>
      </c>
      <c r="H14938">
        <f>MOD(D14938-1,6)+1</f>
        <v>5</v>
      </c>
      <c r="I14938">
        <f>37-D14938</f>
        <v>32</v>
      </c>
      <c r="J14938">
        <f>ABS(D14938-D14939)</f>
        <v>2</v>
      </c>
      <c r="K14938">
        <f>AVERAGE(D14938:D14942)</f>
        <v>5</v>
      </c>
      <c r="L14938">
        <f>AVERAGE(D14938:D14957)</f>
        <v>5</v>
      </c>
      <c r="M14938">
        <f>K14938-L14938</f>
        <v>0</v>
      </c>
      <c r="N14938" t="str">
        <f>IF(K14938&gt;L14938,"HIGH ZONE BIAS",IF(K14938&lt;L14938,"LOW ZONE BIAS","EQUILIBRIUM"))</f>
        <v>EQUILIBRIUM</v>
      </c>
    </row>
    <row r="14939">
      <c r="A14939">
        <v>12624</v>
      </c>
      <c r="B14939" t="str">
        <v>2013-12-26</v>
      </c>
      <c r="C14939" t="str">
        <v>Midday</v>
      </c>
      <c r="D14939">
        <v>7</v>
      </c>
      <c r="E14939" t="str">
        <f>IF(MOD(D14939,2)=0,"EVEN","ODD")</f>
        <v>ODD</v>
      </c>
      <c r="F14939" t="str">
        <f>IF(D14939&lt;=18,"LOW (1-18)","HIGH (19-36)")</f>
        <v>LOW (1-18)</v>
      </c>
      <c r="G14939">
        <f>INT((D14939-1)/6)+1</f>
        <v>2</v>
      </c>
      <c r="H14939">
        <f>MOD(D14939-1,6)+1</f>
        <v>1</v>
      </c>
      <c r="I14939">
        <f>37-D14939</f>
        <v>30</v>
      </c>
      <c r="J14939">
        <f>ABS(D14939-D14940)</f>
        <v>29</v>
      </c>
      <c r="K14939">
        <f>AVERAGE(D14939:D14943)</f>
        <v>7</v>
      </c>
      <c r="L14939">
        <f>AVERAGE(D14939:D14958)</f>
        <v>7</v>
      </c>
      <c r="M14939">
        <f>K14939-L14939</f>
        <v>0</v>
      </c>
      <c r="N14939" t="str">
        <f>IF(K14939&gt;L14939,"HIGH ZONE BIAS",IF(K14939&lt;L14939,"LOW ZONE BIAS","EQUILIBRIUM"))</f>
        <v>EQUILIBRIUM</v>
      </c>
    </row>
    <row r="14940">
      <c r="A14940">
        <v>12623</v>
      </c>
      <c r="B14940" t="str">
        <v>2013-12-26</v>
      </c>
      <c r="C14940" t="str">
        <v>Morning</v>
      </c>
      <c r="D14940">
        <v>36</v>
      </c>
      <c r="E14940" t="str">
        <f>IF(MOD(D14940,2)=0,"EVEN","ODD")</f>
        <v>EVEN</v>
      </c>
      <c r="F14940" t="str">
        <f>IF(D14940&lt;=18,"LOW (1-18)","HIGH (19-36)")</f>
        <v>HIGH (19-36)</v>
      </c>
      <c r="G14940">
        <f>INT((D14940-1)/6)+1</f>
        <v>6</v>
      </c>
      <c r="H14940">
        <f>MOD(D14940-1,6)+1</f>
        <v>6</v>
      </c>
      <c r="I14940">
        <f>37-D14940</f>
        <v>1</v>
      </c>
      <c r="J14940">
        <f>ABS(D14940-D14941)</f>
        <v>8</v>
      </c>
      <c r="K14940">
        <f>AVERAGE(D14940:D14944)</f>
        <v>36</v>
      </c>
      <c r="L14940">
        <f>AVERAGE(D14940:D14959)</f>
        <v>36</v>
      </c>
      <c r="M14940">
        <f>K14940-L14940</f>
        <v>0</v>
      </c>
      <c r="N14940" t="str">
        <f>IF(K14940&gt;L14940,"HIGH ZONE BIAS",IF(K14940&lt;L14940,"LOW ZONE BIAS","EQUILIBRIUM"))</f>
        <v>EQUILIBRIUM</v>
      </c>
    </row>
    <row r="14941">
      <c r="A14941">
        <v>12622</v>
      </c>
      <c r="B14941" t="str">
        <v>2013-12-24</v>
      </c>
      <c r="C14941" t="str">
        <v>Evening</v>
      </c>
      <c r="D14941">
        <v>28</v>
      </c>
      <c r="E14941" t="str">
        <f>IF(MOD(D14941,2)=0,"EVEN","ODD")</f>
        <v>EVEN</v>
      </c>
      <c r="F14941" t="str">
        <f>IF(D14941&lt;=18,"LOW (1-18)","HIGH (19-36)")</f>
        <v>HIGH (19-36)</v>
      </c>
      <c r="G14941">
        <f>INT((D14941-1)/6)+1</f>
        <v>5</v>
      </c>
      <c r="H14941">
        <f>MOD(D14941-1,6)+1</f>
        <v>4</v>
      </c>
      <c r="I14941">
        <f>37-D14941</f>
        <v>9</v>
      </c>
      <c r="J14941">
        <f>ABS(D14941-D14942)</f>
        <v>27</v>
      </c>
      <c r="K14941">
        <f>AVERAGE(D14941:D14945)</f>
        <v>28</v>
      </c>
      <c r="L14941">
        <f>AVERAGE(D14941:D14960)</f>
        <v>28</v>
      </c>
      <c r="M14941">
        <f>K14941-L14941</f>
        <v>0</v>
      </c>
      <c r="N14941" t="str">
        <f>IF(K14941&gt;L14941,"HIGH ZONE BIAS",IF(K14941&lt;L14941,"LOW ZONE BIAS","EQUILIBRIUM"))</f>
        <v>EQUILIBRIUM</v>
      </c>
    </row>
    <row r="14942">
      <c r="A14942">
        <v>12621</v>
      </c>
      <c r="B14942" t="str">
        <v>2013-12-24</v>
      </c>
      <c r="C14942" t="str">
        <v>Midday</v>
      </c>
      <c r="D14942">
        <v>1</v>
      </c>
      <c r="E14942" t="str">
        <f>IF(MOD(D14942,2)=0,"EVEN","ODD")</f>
        <v>ODD</v>
      </c>
      <c r="F14942" t="str">
        <f>IF(D14942&lt;=18,"LOW (1-18)","HIGH (19-36)")</f>
        <v>LOW (1-18)</v>
      </c>
      <c r="G14942">
        <f>INT((D14942-1)/6)+1</f>
        <v>1</v>
      </c>
      <c r="H14942">
        <f>MOD(D14942-1,6)+1</f>
        <v>1</v>
      </c>
      <c r="I14942">
        <f>37-D14942</f>
        <v>36</v>
      </c>
      <c r="J14942">
        <f>ABS(D14942-D14943)</f>
        <v>15</v>
      </c>
      <c r="K14942">
        <f>AVERAGE(D14942:D14946)</f>
        <v>1</v>
      </c>
      <c r="L14942">
        <f>AVERAGE(D14942:D14961)</f>
        <v>1</v>
      </c>
      <c r="M14942">
        <f>K14942-L14942</f>
        <v>0</v>
      </c>
      <c r="N14942" t="str">
        <f>IF(K14942&gt;L14942,"HIGH ZONE BIAS",IF(K14942&lt;L14942,"LOW ZONE BIAS","EQUILIBRIUM"))</f>
        <v>EQUILIBRIUM</v>
      </c>
    </row>
    <row r="14943">
      <c r="A14943">
        <v>12620</v>
      </c>
      <c r="B14943" t="str">
        <v>2013-12-24</v>
      </c>
      <c r="C14943" t="str">
        <v>Morning</v>
      </c>
      <c r="D14943">
        <v>16</v>
      </c>
      <c r="E14943" t="str">
        <f>IF(MOD(D14943,2)=0,"EVEN","ODD")</f>
        <v>EVEN</v>
      </c>
      <c r="F14943" t="str">
        <f>IF(D14943&lt;=18,"LOW (1-18)","HIGH (19-36)")</f>
        <v>LOW (1-18)</v>
      </c>
      <c r="G14943">
        <f>INT((D14943-1)/6)+1</f>
        <v>3</v>
      </c>
      <c r="H14943">
        <f>MOD(D14943-1,6)+1</f>
        <v>4</v>
      </c>
      <c r="I14943">
        <f>37-D14943</f>
        <v>21</v>
      </c>
      <c r="J14943">
        <f>ABS(D14943-D14944)</f>
        <v>2</v>
      </c>
      <c r="K14943">
        <f>AVERAGE(D14943:D14947)</f>
        <v>16</v>
      </c>
      <c r="L14943">
        <f>AVERAGE(D14943:D14962)</f>
        <v>16</v>
      </c>
      <c r="M14943">
        <f>K14943-L14943</f>
        <v>0</v>
      </c>
      <c r="N14943" t="str">
        <f>IF(K14943&gt;L14943,"HIGH ZONE BIAS",IF(K14943&lt;L14943,"LOW ZONE BIAS","EQUILIBRIUM"))</f>
        <v>EQUILIBRIUM</v>
      </c>
    </row>
    <row r="14944">
      <c r="A14944">
        <v>12619</v>
      </c>
      <c r="B14944" t="str">
        <v>2013-12-23</v>
      </c>
      <c r="C14944" t="str">
        <v>Evening</v>
      </c>
      <c r="D14944">
        <v>18</v>
      </c>
      <c r="E14944" t="str">
        <f>IF(MOD(D14944,2)=0,"EVEN","ODD")</f>
        <v>EVEN</v>
      </c>
      <c r="F14944" t="str">
        <f>IF(D14944&lt;=18,"LOW (1-18)","HIGH (19-36)")</f>
        <v>LOW (1-18)</v>
      </c>
      <c r="G14944">
        <f>INT((D14944-1)/6)+1</f>
        <v>3</v>
      </c>
      <c r="H14944">
        <f>MOD(D14944-1,6)+1</f>
        <v>6</v>
      </c>
      <c r="I14944">
        <f>37-D14944</f>
        <v>19</v>
      </c>
      <c r="J14944">
        <f>ABS(D14944-D14945)</f>
        <v>13</v>
      </c>
      <c r="K14944">
        <f>AVERAGE(D14944:D14948)</f>
        <v>18</v>
      </c>
      <c r="L14944">
        <f>AVERAGE(D14944:D14963)</f>
        <v>18</v>
      </c>
      <c r="M14944">
        <f>K14944-L14944</f>
        <v>0</v>
      </c>
      <c r="N14944" t="str">
        <f>IF(K14944&gt;L14944,"HIGH ZONE BIAS",IF(K14944&lt;L14944,"LOW ZONE BIAS","EQUILIBRIUM"))</f>
        <v>EQUILIBRIUM</v>
      </c>
    </row>
    <row r="14945">
      <c r="A14945">
        <v>12618</v>
      </c>
      <c r="B14945" t="str">
        <v>2013-12-23</v>
      </c>
      <c r="C14945" t="str">
        <v>Midday</v>
      </c>
      <c r="D14945">
        <v>31</v>
      </c>
      <c r="E14945" t="str">
        <f>IF(MOD(D14945,2)=0,"EVEN","ODD")</f>
        <v>ODD</v>
      </c>
      <c r="F14945" t="str">
        <f>IF(D14945&lt;=18,"LOW (1-18)","HIGH (19-36)")</f>
        <v>HIGH (19-36)</v>
      </c>
      <c r="G14945">
        <f>INT((D14945-1)/6)+1</f>
        <v>6</v>
      </c>
      <c r="H14945">
        <f>MOD(D14945-1,6)+1</f>
        <v>1</v>
      </c>
      <c r="I14945">
        <f>37-D14945</f>
        <v>6</v>
      </c>
      <c r="J14945">
        <f>ABS(D14945-D14946)</f>
        <v>13</v>
      </c>
      <c r="K14945">
        <f>AVERAGE(D14945:D14949)</f>
        <v>31</v>
      </c>
      <c r="L14945">
        <f>AVERAGE(D14945:D14964)</f>
        <v>31</v>
      </c>
      <c r="M14945">
        <f>K14945-L14945</f>
        <v>0</v>
      </c>
      <c r="N14945" t="str">
        <f>IF(K14945&gt;L14945,"HIGH ZONE BIAS",IF(K14945&lt;L14945,"LOW ZONE BIAS","EQUILIBRIUM"))</f>
        <v>EQUILIBRIUM</v>
      </c>
    </row>
    <row r="14946">
      <c r="A14946">
        <v>12617</v>
      </c>
      <c r="B14946" t="str">
        <v>2013-12-23</v>
      </c>
      <c r="C14946" t="str">
        <v>Morning</v>
      </c>
      <c r="D14946">
        <v>18</v>
      </c>
      <c r="E14946" t="str">
        <f>IF(MOD(D14946,2)=0,"EVEN","ODD")</f>
        <v>EVEN</v>
      </c>
      <c r="F14946" t="str">
        <f>IF(D14946&lt;=18,"LOW (1-18)","HIGH (19-36)")</f>
        <v>LOW (1-18)</v>
      </c>
      <c r="G14946">
        <f>INT((D14946-1)/6)+1</f>
        <v>3</v>
      </c>
      <c r="H14946">
        <f>MOD(D14946-1,6)+1</f>
        <v>6</v>
      </c>
      <c r="I14946">
        <f>37-D14946</f>
        <v>19</v>
      </c>
      <c r="J14946">
        <f>ABS(D14946-D14947)</f>
        <v>10</v>
      </c>
      <c r="K14946">
        <f>AVERAGE(D14946:D14950)</f>
        <v>18</v>
      </c>
      <c r="L14946">
        <f>AVERAGE(D14946:D14965)</f>
        <v>18</v>
      </c>
      <c r="M14946">
        <f>K14946-L14946</f>
        <v>0</v>
      </c>
      <c r="N14946" t="str">
        <f>IF(K14946&gt;L14946,"HIGH ZONE BIAS",IF(K14946&lt;L14946,"LOW ZONE BIAS","EQUILIBRIUM"))</f>
        <v>EQUILIBRIUM</v>
      </c>
    </row>
    <row r="14947">
      <c r="A14947">
        <v>12616</v>
      </c>
      <c r="B14947" t="str">
        <v>2013-12-21</v>
      </c>
      <c r="C14947" t="str">
        <v>Evening</v>
      </c>
      <c r="D14947">
        <v>8</v>
      </c>
      <c r="E14947" t="str">
        <f>IF(MOD(D14947,2)=0,"EVEN","ODD")</f>
        <v>EVEN</v>
      </c>
      <c r="F14947" t="str">
        <f>IF(D14947&lt;=18,"LOW (1-18)","HIGH (19-36)")</f>
        <v>LOW (1-18)</v>
      </c>
      <c r="G14947">
        <f>INT((D14947-1)/6)+1</f>
        <v>2</v>
      </c>
      <c r="H14947">
        <f>MOD(D14947-1,6)+1</f>
        <v>2</v>
      </c>
      <c r="I14947">
        <f>37-D14947</f>
        <v>29</v>
      </c>
      <c r="J14947">
        <f>ABS(D14947-D14948)</f>
        <v>26</v>
      </c>
      <c r="K14947">
        <f>AVERAGE(D14947:D14951)</f>
        <v>8</v>
      </c>
      <c r="L14947">
        <f>AVERAGE(D14947:D14966)</f>
        <v>8</v>
      </c>
      <c r="M14947">
        <f>K14947-L14947</f>
        <v>0</v>
      </c>
      <c r="N14947" t="str">
        <f>IF(K14947&gt;L14947,"HIGH ZONE BIAS",IF(K14947&lt;L14947,"LOW ZONE BIAS","EQUILIBRIUM"))</f>
        <v>EQUILIBRIUM</v>
      </c>
    </row>
    <row r="14948">
      <c r="A14948">
        <v>12615</v>
      </c>
      <c r="B14948" t="str">
        <v>2013-12-21</v>
      </c>
      <c r="C14948" t="str">
        <v>Midday</v>
      </c>
      <c r="D14948">
        <v>34</v>
      </c>
      <c r="E14948" t="str">
        <f>IF(MOD(D14948,2)=0,"EVEN","ODD")</f>
        <v>EVEN</v>
      </c>
      <c r="F14948" t="str">
        <f>IF(D14948&lt;=18,"LOW (1-18)","HIGH (19-36)")</f>
        <v>HIGH (19-36)</v>
      </c>
      <c r="G14948">
        <f>INT((D14948-1)/6)+1</f>
        <v>6</v>
      </c>
      <c r="H14948">
        <f>MOD(D14948-1,6)+1</f>
        <v>4</v>
      </c>
      <c r="I14948">
        <f>37-D14948</f>
        <v>3</v>
      </c>
      <c r="J14948">
        <f>ABS(D14948-D14949)</f>
        <v>27</v>
      </c>
      <c r="K14948">
        <f>AVERAGE(D14948:D14952)</f>
        <v>34</v>
      </c>
      <c r="L14948">
        <f>AVERAGE(D14948:D14967)</f>
        <v>34</v>
      </c>
      <c r="M14948">
        <f>K14948-L14948</f>
        <v>0</v>
      </c>
      <c r="N14948" t="str">
        <f>IF(K14948&gt;L14948,"HIGH ZONE BIAS",IF(K14948&lt;L14948,"LOW ZONE BIAS","EQUILIBRIUM"))</f>
        <v>EQUILIBRIUM</v>
      </c>
    </row>
    <row r="14949">
      <c r="A14949">
        <v>12614</v>
      </c>
      <c r="B14949" t="str">
        <v>2013-12-21</v>
      </c>
      <c r="C14949" t="str">
        <v>Morning</v>
      </c>
      <c r="D14949">
        <v>7</v>
      </c>
      <c r="E14949" t="str">
        <f>IF(MOD(D14949,2)=0,"EVEN","ODD")</f>
        <v>ODD</v>
      </c>
      <c r="F14949" t="str">
        <f>IF(D14949&lt;=18,"LOW (1-18)","HIGH (19-36)")</f>
        <v>LOW (1-18)</v>
      </c>
      <c r="G14949">
        <f>INT((D14949-1)/6)+1</f>
        <v>2</v>
      </c>
      <c r="H14949">
        <f>MOD(D14949-1,6)+1</f>
        <v>1</v>
      </c>
      <c r="I14949">
        <f>37-D14949</f>
        <v>30</v>
      </c>
      <c r="J14949">
        <f>ABS(D14949-D14950)</f>
        <v>26</v>
      </c>
      <c r="K14949">
        <f>AVERAGE(D14949:D14953)</f>
        <v>7</v>
      </c>
      <c r="L14949">
        <f>AVERAGE(D14949:D14968)</f>
        <v>7</v>
      </c>
      <c r="M14949">
        <f>K14949-L14949</f>
        <v>0</v>
      </c>
      <c r="N14949" t="str">
        <f>IF(K14949&gt;L14949,"HIGH ZONE BIAS",IF(K14949&lt;L14949,"LOW ZONE BIAS","EQUILIBRIUM"))</f>
        <v>EQUILIBRIUM</v>
      </c>
    </row>
    <row r="14950">
      <c r="A14950">
        <v>12613</v>
      </c>
      <c r="B14950" t="str">
        <v>2013-12-20</v>
      </c>
      <c r="C14950" t="str">
        <v>Evening</v>
      </c>
      <c r="D14950">
        <v>33</v>
      </c>
      <c r="E14950" t="str">
        <f>IF(MOD(D14950,2)=0,"EVEN","ODD")</f>
        <v>ODD</v>
      </c>
      <c r="F14950" t="str">
        <f>IF(D14950&lt;=18,"LOW (1-18)","HIGH (19-36)")</f>
        <v>HIGH (19-36)</v>
      </c>
      <c r="G14950">
        <f>INT((D14950-1)/6)+1</f>
        <v>6</v>
      </c>
      <c r="H14950">
        <f>MOD(D14950-1,6)+1</f>
        <v>3</v>
      </c>
      <c r="I14950">
        <f>37-D14950</f>
        <v>4</v>
      </c>
      <c r="J14950">
        <f>ABS(D14950-D14951)</f>
        <v>30</v>
      </c>
      <c r="K14950">
        <f>AVERAGE(D14950:D14954)</f>
        <v>33</v>
      </c>
      <c r="L14950">
        <f>AVERAGE(D14950:D14969)</f>
        <v>33</v>
      </c>
      <c r="M14950">
        <f>K14950-L14950</f>
        <v>0</v>
      </c>
      <c r="N14950" t="str">
        <f>IF(K14950&gt;L14950,"HIGH ZONE BIAS",IF(K14950&lt;L14950,"LOW ZONE BIAS","EQUILIBRIUM"))</f>
        <v>EQUILIBRIUM</v>
      </c>
    </row>
    <row r="14951">
      <c r="A14951">
        <v>12612</v>
      </c>
      <c r="B14951" t="str">
        <v>2013-12-20</v>
      </c>
      <c r="C14951" t="str">
        <v>Midday</v>
      </c>
      <c r="D14951">
        <v>3</v>
      </c>
      <c r="E14951" t="str">
        <f>IF(MOD(D14951,2)=0,"EVEN","ODD")</f>
        <v>ODD</v>
      </c>
      <c r="F14951" t="str">
        <f>IF(D14951&lt;=18,"LOW (1-18)","HIGH (19-36)")</f>
        <v>LOW (1-18)</v>
      </c>
      <c r="G14951">
        <f>INT((D14951-1)/6)+1</f>
        <v>1</v>
      </c>
      <c r="H14951">
        <f>MOD(D14951-1,6)+1</f>
        <v>3</v>
      </c>
      <c r="I14951">
        <f>37-D14951</f>
        <v>34</v>
      </c>
      <c r="J14951">
        <f>ABS(D14951-D14952)</f>
        <v>2</v>
      </c>
      <c r="K14951">
        <f>AVERAGE(D14951:D14955)</f>
        <v>3</v>
      </c>
      <c r="L14951">
        <f>AVERAGE(D14951:D14970)</f>
        <v>3</v>
      </c>
      <c r="M14951">
        <f>K14951-L14951</f>
        <v>0</v>
      </c>
      <c r="N14951" t="str">
        <f>IF(K14951&gt;L14951,"HIGH ZONE BIAS",IF(K14951&lt;L14951,"LOW ZONE BIAS","EQUILIBRIUM"))</f>
        <v>EQUILIBRIUM</v>
      </c>
    </row>
    <row r="14952">
      <c r="A14952">
        <v>12611</v>
      </c>
      <c r="B14952" t="str">
        <v>2013-12-20</v>
      </c>
      <c r="C14952" t="str">
        <v>Morning</v>
      </c>
      <c r="D14952">
        <v>1</v>
      </c>
      <c r="E14952" t="str">
        <f>IF(MOD(D14952,2)=0,"EVEN","ODD")</f>
        <v>ODD</v>
      </c>
      <c r="F14952" t="str">
        <f>IF(D14952&lt;=18,"LOW (1-18)","HIGH (19-36)")</f>
        <v>LOW (1-18)</v>
      </c>
      <c r="G14952">
        <f>INT((D14952-1)/6)+1</f>
        <v>1</v>
      </c>
      <c r="H14952">
        <f>MOD(D14952-1,6)+1</f>
        <v>1</v>
      </c>
      <c r="I14952">
        <f>37-D14952</f>
        <v>36</v>
      </c>
      <c r="J14952">
        <f>ABS(D14952-D14953)</f>
        <v>25</v>
      </c>
      <c r="K14952">
        <f>AVERAGE(D14952:D14956)</f>
        <v>1</v>
      </c>
      <c r="L14952">
        <f>AVERAGE(D14952:D14971)</f>
        <v>1</v>
      </c>
      <c r="M14952">
        <f>K14952-L14952</f>
        <v>0</v>
      </c>
      <c r="N14952" t="str">
        <f>IF(K14952&gt;L14952,"HIGH ZONE BIAS",IF(K14952&lt;L14952,"LOW ZONE BIAS","EQUILIBRIUM"))</f>
        <v>EQUILIBRIUM</v>
      </c>
    </row>
    <row r="14953">
      <c r="A14953">
        <v>12610</v>
      </c>
      <c r="B14953" t="str">
        <v>2013-12-19</v>
      </c>
      <c r="C14953" t="str">
        <v>Evening</v>
      </c>
      <c r="D14953">
        <v>26</v>
      </c>
      <c r="E14953" t="str">
        <f>IF(MOD(D14953,2)=0,"EVEN","ODD")</f>
        <v>EVEN</v>
      </c>
      <c r="F14953" t="str">
        <f>IF(D14953&lt;=18,"LOW (1-18)","HIGH (19-36)")</f>
        <v>HIGH (19-36)</v>
      </c>
      <c r="G14953">
        <f>INT((D14953-1)/6)+1</f>
        <v>5</v>
      </c>
      <c r="H14953">
        <f>MOD(D14953-1,6)+1</f>
        <v>2</v>
      </c>
      <c r="I14953">
        <f>37-D14953</f>
        <v>11</v>
      </c>
      <c r="J14953">
        <f>ABS(D14953-D14954)</f>
        <v>12</v>
      </c>
      <c r="K14953">
        <f>AVERAGE(D14953:D14957)</f>
        <v>26</v>
      </c>
      <c r="L14953">
        <f>AVERAGE(D14953:D14972)</f>
        <v>26</v>
      </c>
      <c r="M14953">
        <f>K14953-L14953</f>
        <v>0</v>
      </c>
      <c r="N14953" t="str">
        <f>IF(K14953&gt;L14953,"HIGH ZONE BIAS",IF(K14953&lt;L14953,"LOW ZONE BIAS","EQUILIBRIUM"))</f>
        <v>EQUILIBRIUM</v>
      </c>
    </row>
    <row r="14954">
      <c r="A14954">
        <v>12609</v>
      </c>
      <c r="B14954" t="str">
        <v>2013-12-19</v>
      </c>
      <c r="C14954" t="str">
        <v>Midday</v>
      </c>
      <c r="D14954">
        <v>14</v>
      </c>
      <c r="E14954" t="str">
        <f>IF(MOD(D14954,2)=0,"EVEN","ODD")</f>
        <v>EVEN</v>
      </c>
      <c r="F14954" t="str">
        <f>IF(D14954&lt;=18,"LOW (1-18)","HIGH (19-36)")</f>
        <v>LOW (1-18)</v>
      </c>
      <c r="G14954">
        <f>INT((D14954-1)/6)+1</f>
        <v>3</v>
      </c>
      <c r="H14954">
        <f>MOD(D14954-1,6)+1</f>
        <v>2</v>
      </c>
      <c r="I14954">
        <f>37-D14954</f>
        <v>23</v>
      </c>
      <c r="J14954">
        <f>ABS(D14954-D14955)</f>
        <v>4</v>
      </c>
      <c r="K14954">
        <f>AVERAGE(D14954:D14958)</f>
        <v>14</v>
      </c>
      <c r="L14954">
        <f>AVERAGE(D14954:D14973)</f>
        <v>14</v>
      </c>
      <c r="M14954">
        <f>K14954-L14954</f>
        <v>0</v>
      </c>
      <c r="N14954" t="str">
        <f>IF(K14954&gt;L14954,"HIGH ZONE BIAS",IF(K14954&lt;L14954,"LOW ZONE BIAS","EQUILIBRIUM"))</f>
        <v>EQUILIBRIUM</v>
      </c>
    </row>
    <row r="14955">
      <c r="A14955">
        <v>12608</v>
      </c>
      <c r="B14955" t="str">
        <v>2013-12-19</v>
      </c>
      <c r="C14955" t="str">
        <v>Morning</v>
      </c>
      <c r="D14955">
        <v>18</v>
      </c>
      <c r="E14955" t="str">
        <f>IF(MOD(D14955,2)=0,"EVEN","ODD")</f>
        <v>EVEN</v>
      </c>
      <c r="F14955" t="str">
        <f>IF(D14955&lt;=18,"LOW (1-18)","HIGH (19-36)")</f>
        <v>LOW (1-18)</v>
      </c>
      <c r="G14955">
        <f>INT((D14955-1)/6)+1</f>
        <v>3</v>
      </c>
      <c r="H14955">
        <f>MOD(D14955-1,6)+1</f>
        <v>6</v>
      </c>
      <c r="I14955">
        <f>37-D14955</f>
        <v>19</v>
      </c>
      <c r="J14955">
        <f>ABS(D14955-D14956)</f>
        <v>1</v>
      </c>
      <c r="K14955">
        <f>AVERAGE(D14955:D14959)</f>
        <v>18</v>
      </c>
      <c r="L14955">
        <f>AVERAGE(D14955:D14974)</f>
        <v>18</v>
      </c>
      <c r="M14955">
        <f>K14955-L14955</f>
        <v>0</v>
      </c>
      <c r="N14955" t="str">
        <f>IF(K14955&gt;L14955,"HIGH ZONE BIAS",IF(K14955&lt;L14955,"LOW ZONE BIAS","EQUILIBRIUM"))</f>
        <v>EQUILIBRIUM</v>
      </c>
    </row>
    <row r="14956">
      <c r="A14956">
        <v>12607</v>
      </c>
      <c r="B14956" t="str">
        <v>2013-12-18</v>
      </c>
      <c r="C14956" t="str">
        <v>Evening</v>
      </c>
      <c r="D14956">
        <v>17</v>
      </c>
      <c r="E14956" t="str">
        <f>IF(MOD(D14956,2)=0,"EVEN","ODD")</f>
        <v>ODD</v>
      </c>
      <c r="F14956" t="str">
        <f>IF(D14956&lt;=18,"LOW (1-18)","HIGH (19-36)")</f>
        <v>LOW (1-18)</v>
      </c>
      <c r="G14956">
        <f>INT((D14956-1)/6)+1</f>
        <v>3</v>
      </c>
      <c r="H14956">
        <f>MOD(D14956-1,6)+1</f>
        <v>5</v>
      </c>
      <c r="I14956">
        <f>37-D14956</f>
        <v>20</v>
      </c>
      <c r="J14956">
        <f>ABS(D14956-D14957)</f>
        <v>4</v>
      </c>
      <c r="K14956">
        <f>AVERAGE(D14956:D14960)</f>
        <v>17</v>
      </c>
      <c r="L14956">
        <f>AVERAGE(D14956:D14975)</f>
        <v>17</v>
      </c>
      <c r="M14956">
        <f>K14956-L14956</f>
        <v>0</v>
      </c>
      <c r="N14956" t="str">
        <f>IF(K14956&gt;L14956,"HIGH ZONE BIAS",IF(K14956&lt;L14956,"LOW ZONE BIAS","EQUILIBRIUM"))</f>
        <v>EQUILIBRIUM</v>
      </c>
    </row>
    <row r="14957">
      <c r="A14957">
        <v>12606</v>
      </c>
      <c r="B14957" t="str">
        <v>2013-12-18</v>
      </c>
      <c r="C14957" t="str">
        <v>Midday</v>
      </c>
      <c r="D14957">
        <v>21</v>
      </c>
      <c r="E14957" t="str">
        <f>IF(MOD(D14957,2)=0,"EVEN","ODD")</f>
        <v>ODD</v>
      </c>
      <c r="F14957" t="str">
        <f>IF(D14957&lt;=18,"LOW (1-18)","HIGH (19-36)")</f>
        <v>HIGH (19-36)</v>
      </c>
      <c r="G14957">
        <f>INT((D14957-1)/6)+1</f>
        <v>4</v>
      </c>
      <c r="H14957">
        <f>MOD(D14957-1,6)+1</f>
        <v>3</v>
      </c>
      <c r="I14957">
        <f>37-D14957</f>
        <v>16</v>
      </c>
      <c r="J14957">
        <f>ABS(D14957-D14958)</f>
        <v>7</v>
      </c>
      <c r="K14957">
        <f>AVERAGE(D14957:D14961)</f>
        <v>21</v>
      </c>
      <c r="L14957">
        <f>AVERAGE(D14957:D14976)</f>
        <v>21</v>
      </c>
      <c r="M14957">
        <f>K14957-L14957</f>
        <v>0</v>
      </c>
      <c r="N14957" t="str">
        <f>IF(K14957&gt;L14957,"HIGH ZONE BIAS",IF(K14957&lt;L14957,"LOW ZONE BIAS","EQUILIBRIUM"))</f>
        <v>EQUILIBRIUM</v>
      </c>
    </row>
    <row r="14958">
      <c r="A14958">
        <v>12605</v>
      </c>
      <c r="B14958" t="str">
        <v>2013-12-18</v>
      </c>
      <c r="C14958" t="str">
        <v>Morning</v>
      </c>
      <c r="D14958">
        <v>28</v>
      </c>
      <c r="E14958" t="str">
        <f>IF(MOD(D14958,2)=0,"EVEN","ODD")</f>
        <v>EVEN</v>
      </c>
      <c r="F14958" t="str">
        <f>IF(D14958&lt;=18,"LOW (1-18)","HIGH (19-36)")</f>
        <v>HIGH (19-36)</v>
      </c>
      <c r="G14958">
        <f>INT((D14958-1)/6)+1</f>
        <v>5</v>
      </c>
      <c r="H14958">
        <f>MOD(D14958-1,6)+1</f>
        <v>4</v>
      </c>
      <c r="I14958">
        <f>37-D14958</f>
        <v>9</v>
      </c>
      <c r="J14958">
        <f>ABS(D14958-D14959)</f>
        <v>1</v>
      </c>
      <c r="K14958">
        <f>AVERAGE(D14958:D14962)</f>
        <v>28</v>
      </c>
      <c r="L14958">
        <f>AVERAGE(D14958:D14977)</f>
        <v>28</v>
      </c>
      <c r="M14958">
        <f>K14958-L14958</f>
        <v>0</v>
      </c>
      <c r="N14958" t="str">
        <f>IF(K14958&gt;L14958,"HIGH ZONE BIAS",IF(K14958&lt;L14958,"LOW ZONE BIAS","EQUILIBRIUM"))</f>
        <v>EQUILIBRIUM</v>
      </c>
    </row>
    <row r="14959">
      <c r="A14959">
        <v>12604</v>
      </c>
      <c r="B14959" t="str">
        <v>2013-12-17</v>
      </c>
      <c r="C14959" t="str">
        <v>Evening</v>
      </c>
      <c r="D14959">
        <v>27</v>
      </c>
      <c r="E14959" t="str">
        <f>IF(MOD(D14959,2)=0,"EVEN","ODD")</f>
        <v>ODD</v>
      </c>
      <c r="F14959" t="str">
        <f>IF(D14959&lt;=18,"LOW (1-18)","HIGH (19-36)")</f>
        <v>HIGH (19-36)</v>
      </c>
      <c r="G14959">
        <f>INT((D14959-1)/6)+1</f>
        <v>5</v>
      </c>
      <c r="H14959">
        <f>MOD(D14959-1,6)+1</f>
        <v>3</v>
      </c>
      <c r="I14959">
        <f>37-D14959</f>
        <v>10</v>
      </c>
      <c r="J14959">
        <f>ABS(D14959-D14960)</f>
        <v>23</v>
      </c>
      <c r="K14959">
        <f>AVERAGE(D14959:D14963)</f>
        <v>27</v>
      </c>
      <c r="L14959">
        <f>AVERAGE(D14959:D14978)</f>
        <v>27</v>
      </c>
      <c r="M14959">
        <f>K14959-L14959</f>
        <v>0</v>
      </c>
      <c r="N14959" t="str">
        <f>IF(K14959&gt;L14959,"HIGH ZONE BIAS",IF(K14959&lt;L14959,"LOW ZONE BIAS","EQUILIBRIUM"))</f>
        <v>EQUILIBRIUM</v>
      </c>
    </row>
    <row r="14960">
      <c r="A14960">
        <v>12603</v>
      </c>
      <c r="B14960" t="str">
        <v>2013-12-17</v>
      </c>
      <c r="C14960" t="str">
        <v>Midday</v>
      </c>
      <c r="D14960">
        <v>4</v>
      </c>
      <c r="E14960" t="str">
        <f>IF(MOD(D14960,2)=0,"EVEN","ODD")</f>
        <v>EVEN</v>
      </c>
      <c r="F14960" t="str">
        <f>IF(D14960&lt;=18,"LOW (1-18)","HIGH (19-36)")</f>
        <v>LOW (1-18)</v>
      </c>
      <c r="G14960">
        <f>INT((D14960-1)/6)+1</f>
        <v>1</v>
      </c>
      <c r="H14960">
        <f>MOD(D14960-1,6)+1</f>
        <v>4</v>
      </c>
      <c r="I14960">
        <f>37-D14960</f>
        <v>33</v>
      </c>
      <c r="J14960">
        <f>ABS(D14960-D14961)</f>
        <v>12</v>
      </c>
      <c r="K14960">
        <f>AVERAGE(D14960:D14964)</f>
        <v>4</v>
      </c>
      <c r="L14960">
        <f>AVERAGE(D14960:D14979)</f>
        <v>4</v>
      </c>
      <c r="M14960">
        <f>K14960-L14960</f>
        <v>0</v>
      </c>
      <c r="N14960" t="str">
        <f>IF(K14960&gt;L14960,"HIGH ZONE BIAS",IF(K14960&lt;L14960,"LOW ZONE BIAS","EQUILIBRIUM"))</f>
        <v>EQUILIBRIUM</v>
      </c>
    </row>
    <row r="14961">
      <c r="A14961">
        <v>12602</v>
      </c>
      <c r="B14961" t="str">
        <v>2013-12-17</v>
      </c>
      <c r="C14961" t="str">
        <v>Morning</v>
      </c>
      <c r="D14961">
        <v>16</v>
      </c>
      <c r="E14961" t="str">
        <f>IF(MOD(D14961,2)=0,"EVEN","ODD")</f>
        <v>EVEN</v>
      </c>
      <c r="F14961" t="str">
        <f>IF(D14961&lt;=18,"LOW (1-18)","HIGH (19-36)")</f>
        <v>LOW (1-18)</v>
      </c>
      <c r="G14961">
        <f>INT((D14961-1)/6)+1</f>
        <v>3</v>
      </c>
      <c r="H14961">
        <f>MOD(D14961-1,6)+1</f>
        <v>4</v>
      </c>
      <c r="I14961">
        <f>37-D14961</f>
        <v>21</v>
      </c>
      <c r="J14961">
        <f>ABS(D14961-D14962)</f>
        <v>8</v>
      </c>
      <c r="K14961">
        <f>AVERAGE(D14961:D14965)</f>
        <v>16</v>
      </c>
      <c r="L14961">
        <f>AVERAGE(D14961:D14980)</f>
        <v>16</v>
      </c>
      <c r="M14961">
        <f>K14961-L14961</f>
        <v>0</v>
      </c>
      <c r="N14961" t="str">
        <f>IF(K14961&gt;L14961,"HIGH ZONE BIAS",IF(K14961&lt;L14961,"LOW ZONE BIAS","EQUILIBRIUM"))</f>
        <v>EQUILIBRIUM</v>
      </c>
    </row>
    <row r="14962">
      <c r="A14962">
        <v>12601</v>
      </c>
      <c r="B14962" t="str">
        <v>2013-12-16</v>
      </c>
      <c r="C14962" t="str">
        <v>Evening</v>
      </c>
      <c r="D14962">
        <v>8</v>
      </c>
      <c r="E14962" t="str">
        <f>IF(MOD(D14962,2)=0,"EVEN","ODD")</f>
        <v>EVEN</v>
      </c>
      <c r="F14962" t="str">
        <f>IF(D14962&lt;=18,"LOW (1-18)","HIGH (19-36)")</f>
        <v>LOW (1-18)</v>
      </c>
      <c r="G14962">
        <f>INT((D14962-1)/6)+1</f>
        <v>2</v>
      </c>
      <c r="H14962">
        <f>MOD(D14962-1,6)+1</f>
        <v>2</v>
      </c>
      <c r="I14962">
        <f>37-D14962</f>
        <v>29</v>
      </c>
      <c r="J14962">
        <f>ABS(D14962-D14963)</f>
        <v>22</v>
      </c>
      <c r="K14962">
        <f>AVERAGE(D14962:D14966)</f>
        <v>8</v>
      </c>
      <c r="L14962">
        <f>AVERAGE(D14962:D14981)</f>
        <v>8</v>
      </c>
      <c r="M14962">
        <f>K14962-L14962</f>
        <v>0</v>
      </c>
      <c r="N14962" t="str">
        <f>IF(K14962&gt;L14962,"HIGH ZONE BIAS",IF(K14962&lt;L14962,"LOW ZONE BIAS","EQUILIBRIUM"))</f>
        <v>EQUILIBRIUM</v>
      </c>
    </row>
    <row r="14963">
      <c r="A14963">
        <v>12600</v>
      </c>
      <c r="B14963" t="str">
        <v>2013-12-16</v>
      </c>
      <c r="C14963" t="str">
        <v>Midday</v>
      </c>
      <c r="D14963">
        <v>30</v>
      </c>
      <c r="E14963" t="str">
        <f>IF(MOD(D14963,2)=0,"EVEN","ODD")</f>
        <v>EVEN</v>
      </c>
      <c r="F14963" t="str">
        <f>IF(D14963&lt;=18,"LOW (1-18)","HIGH (19-36)")</f>
        <v>HIGH (19-36)</v>
      </c>
      <c r="G14963">
        <f>INT((D14963-1)/6)+1</f>
        <v>5</v>
      </c>
      <c r="H14963">
        <f>MOD(D14963-1,6)+1</f>
        <v>6</v>
      </c>
      <c r="I14963">
        <f>37-D14963</f>
        <v>7</v>
      </c>
      <c r="J14963">
        <f>ABS(D14963-D14964)</f>
        <v>15</v>
      </c>
      <c r="K14963">
        <f>AVERAGE(D14963:D14967)</f>
        <v>30</v>
      </c>
      <c r="L14963">
        <f>AVERAGE(D14963:D14982)</f>
        <v>30</v>
      </c>
      <c r="M14963">
        <f>K14963-L14963</f>
        <v>0</v>
      </c>
      <c r="N14963" t="str">
        <f>IF(K14963&gt;L14963,"HIGH ZONE BIAS",IF(K14963&lt;L14963,"LOW ZONE BIAS","EQUILIBRIUM"))</f>
        <v>EQUILIBRIUM</v>
      </c>
    </row>
    <row r="14964">
      <c r="A14964">
        <v>12599</v>
      </c>
      <c r="B14964" t="str">
        <v>2013-12-16</v>
      </c>
      <c r="C14964" t="str">
        <v>Morning</v>
      </c>
      <c r="D14964">
        <v>15</v>
      </c>
      <c r="E14964" t="str">
        <f>IF(MOD(D14964,2)=0,"EVEN","ODD")</f>
        <v>ODD</v>
      </c>
      <c r="F14964" t="str">
        <f>IF(D14964&lt;=18,"LOW (1-18)","HIGH (19-36)")</f>
        <v>LOW (1-18)</v>
      </c>
      <c r="G14964">
        <f>INT((D14964-1)/6)+1</f>
        <v>3</v>
      </c>
      <c r="H14964">
        <f>MOD(D14964-1,6)+1</f>
        <v>3</v>
      </c>
      <c r="I14964">
        <f>37-D14964</f>
        <v>22</v>
      </c>
      <c r="J14964">
        <f>ABS(D14964-D14965)</f>
        <v>8</v>
      </c>
      <c r="K14964">
        <f>AVERAGE(D14964:D14968)</f>
        <v>15</v>
      </c>
      <c r="L14964">
        <f>AVERAGE(D14964:D14983)</f>
        <v>15</v>
      </c>
      <c r="M14964">
        <f>K14964-L14964</f>
        <v>0</v>
      </c>
      <c r="N14964" t="str">
        <f>IF(K14964&gt;L14964,"HIGH ZONE BIAS",IF(K14964&lt;L14964,"LOW ZONE BIAS","EQUILIBRIUM"))</f>
        <v>EQUILIBRIUM</v>
      </c>
    </row>
    <row r="14965">
      <c r="A14965">
        <v>12598</v>
      </c>
      <c r="B14965" t="str">
        <v>2013-12-14</v>
      </c>
      <c r="C14965" t="str">
        <v>Evening</v>
      </c>
      <c r="D14965">
        <v>23</v>
      </c>
      <c r="E14965" t="str">
        <f>IF(MOD(D14965,2)=0,"EVEN","ODD")</f>
        <v>ODD</v>
      </c>
      <c r="F14965" t="str">
        <f>IF(D14965&lt;=18,"LOW (1-18)","HIGH (19-36)")</f>
        <v>HIGH (19-36)</v>
      </c>
      <c r="G14965">
        <f>INT((D14965-1)/6)+1</f>
        <v>4</v>
      </c>
      <c r="H14965">
        <f>MOD(D14965-1,6)+1</f>
        <v>5</v>
      </c>
      <c r="I14965">
        <f>37-D14965</f>
        <v>14</v>
      </c>
      <c r="J14965">
        <f>ABS(D14965-D14966)</f>
        <v>18</v>
      </c>
      <c r="K14965">
        <f>AVERAGE(D14965:D14969)</f>
        <v>23</v>
      </c>
      <c r="L14965">
        <f>AVERAGE(D14965:D14984)</f>
        <v>23</v>
      </c>
      <c r="M14965">
        <f>K14965-L14965</f>
        <v>0</v>
      </c>
      <c r="N14965" t="str">
        <f>IF(K14965&gt;L14965,"HIGH ZONE BIAS",IF(K14965&lt;L14965,"LOW ZONE BIAS","EQUILIBRIUM"))</f>
        <v>EQUILIBRIUM</v>
      </c>
    </row>
    <row r="14966">
      <c r="A14966">
        <v>12597</v>
      </c>
      <c r="B14966" t="str">
        <v>2013-12-14</v>
      </c>
      <c r="C14966" t="str">
        <v>Midday</v>
      </c>
      <c r="D14966">
        <v>5</v>
      </c>
      <c r="E14966" t="str">
        <f>IF(MOD(D14966,2)=0,"EVEN","ODD")</f>
        <v>ODD</v>
      </c>
      <c r="F14966" t="str">
        <f>IF(D14966&lt;=18,"LOW (1-18)","HIGH (19-36)")</f>
        <v>LOW (1-18)</v>
      </c>
      <c r="G14966">
        <f>INT((D14966-1)/6)+1</f>
        <v>1</v>
      </c>
      <c r="H14966">
        <f>MOD(D14966-1,6)+1</f>
        <v>5</v>
      </c>
      <c r="I14966">
        <f>37-D14966</f>
        <v>32</v>
      </c>
      <c r="J14966">
        <f>ABS(D14966-D14967)</f>
        <v>14</v>
      </c>
      <c r="K14966">
        <f>AVERAGE(D14966:D14970)</f>
        <v>5</v>
      </c>
      <c r="L14966">
        <f>AVERAGE(D14966:D14985)</f>
        <v>5</v>
      </c>
      <c r="M14966">
        <f>K14966-L14966</f>
        <v>0</v>
      </c>
      <c r="N14966" t="str">
        <f>IF(K14966&gt;L14966,"HIGH ZONE BIAS",IF(K14966&lt;L14966,"LOW ZONE BIAS","EQUILIBRIUM"))</f>
        <v>EQUILIBRIUM</v>
      </c>
    </row>
    <row r="14967">
      <c r="A14967">
        <v>12596</v>
      </c>
      <c r="B14967" t="str">
        <v>2013-12-14</v>
      </c>
      <c r="C14967" t="str">
        <v>Morning</v>
      </c>
      <c r="D14967">
        <v>19</v>
      </c>
      <c r="E14967" t="str">
        <f>IF(MOD(D14967,2)=0,"EVEN","ODD")</f>
        <v>ODD</v>
      </c>
      <c r="F14967" t="str">
        <f>IF(D14967&lt;=18,"LOW (1-18)","HIGH (19-36)")</f>
        <v>HIGH (19-36)</v>
      </c>
      <c r="G14967">
        <f>INT((D14967-1)/6)+1</f>
        <v>4</v>
      </c>
      <c r="H14967">
        <f>MOD(D14967-1,6)+1</f>
        <v>1</v>
      </c>
      <c r="I14967">
        <f>37-D14967</f>
        <v>18</v>
      </c>
      <c r="J14967">
        <f>ABS(D14967-D14968)</f>
        <v>7</v>
      </c>
      <c r="K14967">
        <f>AVERAGE(D14967:D14971)</f>
        <v>19</v>
      </c>
      <c r="L14967">
        <f>AVERAGE(D14967:D14986)</f>
        <v>19</v>
      </c>
      <c r="M14967">
        <f>K14967-L14967</f>
        <v>0</v>
      </c>
      <c r="N14967" t="str">
        <f>IF(K14967&gt;L14967,"HIGH ZONE BIAS",IF(K14967&lt;L14967,"LOW ZONE BIAS","EQUILIBRIUM"))</f>
        <v>EQUILIBRIUM</v>
      </c>
    </row>
    <row r="14968">
      <c r="A14968">
        <v>12595</v>
      </c>
      <c r="B14968" t="str">
        <v>2013-12-13</v>
      </c>
      <c r="C14968" t="str">
        <v>Evening</v>
      </c>
      <c r="D14968">
        <v>12</v>
      </c>
      <c r="E14968" t="str">
        <f>IF(MOD(D14968,2)=0,"EVEN","ODD")</f>
        <v>EVEN</v>
      </c>
      <c r="F14968" t="str">
        <f>IF(D14968&lt;=18,"LOW (1-18)","HIGH (19-36)")</f>
        <v>LOW (1-18)</v>
      </c>
      <c r="G14968">
        <f>INT((D14968-1)/6)+1</f>
        <v>2</v>
      </c>
      <c r="H14968">
        <f>MOD(D14968-1,6)+1</f>
        <v>6</v>
      </c>
      <c r="I14968">
        <f>37-D14968</f>
        <v>25</v>
      </c>
      <c r="J14968">
        <f>ABS(D14968-D14969)</f>
        <v>14</v>
      </c>
      <c r="K14968">
        <f>AVERAGE(D14968:D14972)</f>
        <v>12</v>
      </c>
      <c r="L14968">
        <f>AVERAGE(D14968:D14987)</f>
        <v>12</v>
      </c>
      <c r="M14968">
        <f>K14968-L14968</f>
        <v>0</v>
      </c>
      <c r="N14968" t="str">
        <f>IF(K14968&gt;L14968,"HIGH ZONE BIAS",IF(K14968&lt;L14968,"LOW ZONE BIAS","EQUILIBRIUM"))</f>
        <v>EQUILIBRIUM</v>
      </c>
    </row>
    <row r="14969">
      <c r="A14969">
        <v>12594</v>
      </c>
      <c r="B14969" t="str">
        <v>2013-12-13</v>
      </c>
      <c r="C14969" t="str">
        <v>Midday</v>
      </c>
      <c r="D14969">
        <v>26</v>
      </c>
      <c r="E14969" t="str">
        <f>IF(MOD(D14969,2)=0,"EVEN","ODD")</f>
        <v>EVEN</v>
      </c>
      <c r="F14969" t="str">
        <f>IF(D14969&lt;=18,"LOW (1-18)","HIGH (19-36)")</f>
        <v>HIGH (19-36)</v>
      </c>
      <c r="G14969">
        <f>INT((D14969-1)/6)+1</f>
        <v>5</v>
      </c>
      <c r="H14969">
        <f>MOD(D14969-1,6)+1</f>
        <v>2</v>
      </c>
      <c r="I14969">
        <f>37-D14969</f>
        <v>11</v>
      </c>
      <c r="J14969">
        <f>ABS(D14969-D14970)</f>
        <v>23</v>
      </c>
      <c r="K14969">
        <f>AVERAGE(D14969:D14973)</f>
        <v>26</v>
      </c>
      <c r="L14969">
        <f>AVERAGE(D14969:D14988)</f>
        <v>26</v>
      </c>
      <c r="M14969">
        <f>K14969-L14969</f>
        <v>0</v>
      </c>
      <c r="N14969" t="str">
        <f>IF(K14969&gt;L14969,"HIGH ZONE BIAS",IF(K14969&lt;L14969,"LOW ZONE BIAS","EQUILIBRIUM"))</f>
        <v>EQUILIBRIUM</v>
      </c>
    </row>
    <row r="14970">
      <c r="A14970">
        <v>12593</v>
      </c>
      <c r="B14970" t="str">
        <v>2013-12-13</v>
      </c>
      <c r="C14970" t="str">
        <v>Morning</v>
      </c>
      <c r="D14970">
        <v>3</v>
      </c>
      <c r="E14970" t="str">
        <f>IF(MOD(D14970,2)=0,"EVEN","ODD")</f>
        <v>ODD</v>
      </c>
      <c r="F14970" t="str">
        <f>IF(D14970&lt;=18,"LOW (1-18)","HIGH (19-36)")</f>
        <v>LOW (1-18)</v>
      </c>
      <c r="G14970">
        <f>INT((D14970-1)/6)+1</f>
        <v>1</v>
      </c>
      <c r="H14970">
        <f>MOD(D14970-1,6)+1</f>
        <v>3</v>
      </c>
      <c r="I14970">
        <f>37-D14970</f>
        <v>34</v>
      </c>
      <c r="J14970">
        <f>ABS(D14970-D14971)</f>
        <v>20</v>
      </c>
      <c r="K14970">
        <f>AVERAGE(D14970:D14974)</f>
        <v>3</v>
      </c>
      <c r="L14970">
        <f>AVERAGE(D14970:D14989)</f>
        <v>3</v>
      </c>
      <c r="M14970">
        <f>K14970-L14970</f>
        <v>0</v>
      </c>
      <c r="N14970" t="str">
        <f>IF(K14970&gt;L14970,"HIGH ZONE BIAS",IF(K14970&lt;L14970,"LOW ZONE BIAS","EQUILIBRIUM"))</f>
        <v>EQUILIBRIUM</v>
      </c>
    </row>
    <row r="14971">
      <c r="A14971">
        <v>12592</v>
      </c>
      <c r="B14971" t="str">
        <v>2013-12-12</v>
      </c>
      <c r="C14971" t="str">
        <v>Evening</v>
      </c>
      <c r="D14971">
        <v>23</v>
      </c>
      <c r="E14971" t="str">
        <f>IF(MOD(D14971,2)=0,"EVEN","ODD")</f>
        <v>ODD</v>
      </c>
      <c r="F14971" t="str">
        <f>IF(D14971&lt;=18,"LOW (1-18)","HIGH (19-36)")</f>
        <v>HIGH (19-36)</v>
      </c>
      <c r="G14971">
        <f>INT((D14971-1)/6)+1</f>
        <v>4</v>
      </c>
      <c r="H14971">
        <f>MOD(D14971-1,6)+1</f>
        <v>5</v>
      </c>
      <c r="I14971">
        <f>37-D14971</f>
        <v>14</v>
      </c>
      <c r="J14971">
        <f>ABS(D14971-D14972)</f>
        <v>17</v>
      </c>
      <c r="K14971">
        <f>AVERAGE(D14971:D14975)</f>
        <v>23</v>
      </c>
      <c r="L14971">
        <f>AVERAGE(D14971:D14990)</f>
        <v>23</v>
      </c>
      <c r="M14971">
        <f>K14971-L14971</f>
        <v>0</v>
      </c>
      <c r="N14971" t="str">
        <f>IF(K14971&gt;L14971,"HIGH ZONE BIAS",IF(K14971&lt;L14971,"LOW ZONE BIAS","EQUILIBRIUM"))</f>
        <v>EQUILIBRIUM</v>
      </c>
    </row>
    <row r="14972">
      <c r="A14972">
        <v>12591</v>
      </c>
      <c r="B14972" t="str">
        <v>2013-12-12</v>
      </c>
      <c r="C14972" t="str">
        <v>Midday</v>
      </c>
      <c r="D14972">
        <v>6</v>
      </c>
      <c r="E14972" t="str">
        <f>IF(MOD(D14972,2)=0,"EVEN","ODD")</f>
        <v>EVEN</v>
      </c>
      <c r="F14972" t="str">
        <f>IF(D14972&lt;=18,"LOW (1-18)","HIGH (19-36)")</f>
        <v>LOW (1-18)</v>
      </c>
      <c r="G14972">
        <f>INT((D14972-1)/6)+1</f>
        <v>1</v>
      </c>
      <c r="H14972">
        <f>MOD(D14972-1,6)+1</f>
        <v>6</v>
      </c>
      <c r="I14972">
        <f>37-D14972</f>
        <v>31</v>
      </c>
      <c r="J14972">
        <f>ABS(D14972-D14973)</f>
        <v>13</v>
      </c>
      <c r="K14972">
        <f>AVERAGE(D14972:D14976)</f>
        <v>6</v>
      </c>
      <c r="L14972">
        <f>AVERAGE(D14972:D14991)</f>
        <v>6</v>
      </c>
      <c r="M14972">
        <f>K14972-L14972</f>
        <v>0</v>
      </c>
      <c r="N14972" t="str">
        <f>IF(K14972&gt;L14972,"HIGH ZONE BIAS",IF(K14972&lt;L14972,"LOW ZONE BIAS","EQUILIBRIUM"))</f>
        <v>EQUILIBRIUM</v>
      </c>
    </row>
    <row r="14973">
      <c r="A14973">
        <v>12590</v>
      </c>
      <c r="B14973" t="str">
        <v>2013-12-12</v>
      </c>
      <c r="C14973" t="str">
        <v>Morning</v>
      </c>
      <c r="D14973">
        <v>19</v>
      </c>
      <c r="E14973" t="str">
        <f>IF(MOD(D14973,2)=0,"EVEN","ODD")</f>
        <v>ODD</v>
      </c>
      <c r="F14973" t="str">
        <f>IF(D14973&lt;=18,"LOW (1-18)","HIGH (19-36)")</f>
        <v>HIGH (19-36)</v>
      </c>
      <c r="G14973">
        <f>INT((D14973-1)/6)+1</f>
        <v>4</v>
      </c>
      <c r="H14973">
        <f>MOD(D14973-1,6)+1</f>
        <v>1</v>
      </c>
      <c r="I14973">
        <f>37-D14973</f>
        <v>18</v>
      </c>
      <c r="J14973">
        <f>ABS(D14973-D14974)</f>
        <v>1</v>
      </c>
      <c r="K14973">
        <f>AVERAGE(D14973:D14977)</f>
        <v>19</v>
      </c>
      <c r="L14973">
        <f>AVERAGE(D14973:D14992)</f>
        <v>19</v>
      </c>
      <c r="M14973">
        <f>K14973-L14973</f>
        <v>0</v>
      </c>
      <c r="N14973" t="str">
        <f>IF(K14973&gt;L14973,"HIGH ZONE BIAS",IF(K14973&lt;L14973,"LOW ZONE BIAS","EQUILIBRIUM"))</f>
        <v>EQUILIBRIUM</v>
      </c>
    </row>
    <row r="14974">
      <c r="A14974">
        <v>12589</v>
      </c>
      <c r="B14974" t="str">
        <v>2013-12-11</v>
      </c>
      <c r="C14974" t="str">
        <v>Evening</v>
      </c>
      <c r="D14974">
        <v>20</v>
      </c>
      <c r="E14974" t="str">
        <f>IF(MOD(D14974,2)=0,"EVEN","ODD")</f>
        <v>EVEN</v>
      </c>
      <c r="F14974" t="str">
        <f>IF(D14974&lt;=18,"LOW (1-18)","HIGH (19-36)")</f>
        <v>HIGH (19-36)</v>
      </c>
      <c r="G14974">
        <f>INT((D14974-1)/6)+1</f>
        <v>4</v>
      </c>
      <c r="H14974">
        <f>MOD(D14974-1,6)+1</f>
        <v>2</v>
      </c>
      <c r="I14974">
        <f>37-D14974</f>
        <v>17</v>
      </c>
      <c r="J14974">
        <f>ABS(D14974-D14975)</f>
        <v>5</v>
      </c>
      <c r="K14974">
        <f>AVERAGE(D14974:D14978)</f>
        <v>20</v>
      </c>
      <c r="L14974">
        <f>AVERAGE(D14974:D14993)</f>
        <v>20</v>
      </c>
      <c r="M14974">
        <f>K14974-L14974</f>
        <v>0</v>
      </c>
      <c r="N14974" t="str">
        <f>IF(K14974&gt;L14974,"HIGH ZONE BIAS",IF(K14974&lt;L14974,"LOW ZONE BIAS","EQUILIBRIUM"))</f>
        <v>EQUILIBRIUM</v>
      </c>
    </row>
    <row r="14975">
      <c r="A14975">
        <v>12588</v>
      </c>
      <c r="B14975" t="str">
        <v>2013-12-11</v>
      </c>
      <c r="C14975" t="str">
        <v>Midday</v>
      </c>
      <c r="D14975">
        <v>15</v>
      </c>
      <c r="E14975" t="str">
        <f>IF(MOD(D14975,2)=0,"EVEN","ODD")</f>
        <v>ODD</v>
      </c>
      <c r="F14975" t="str">
        <f>IF(D14975&lt;=18,"LOW (1-18)","HIGH (19-36)")</f>
        <v>LOW (1-18)</v>
      </c>
      <c r="G14975">
        <f>INT((D14975-1)/6)+1</f>
        <v>3</v>
      </c>
      <c r="H14975">
        <f>MOD(D14975-1,6)+1</f>
        <v>3</v>
      </c>
      <c r="I14975">
        <f>37-D14975</f>
        <v>22</v>
      </c>
      <c r="J14975">
        <f>ABS(D14975-D14976)</f>
        <v>3</v>
      </c>
      <c r="K14975">
        <f>AVERAGE(D14975:D14979)</f>
        <v>15</v>
      </c>
      <c r="L14975">
        <f>AVERAGE(D14975:D14994)</f>
        <v>15</v>
      </c>
      <c r="M14975">
        <f>K14975-L14975</f>
        <v>0</v>
      </c>
      <c r="N14975" t="str">
        <f>IF(K14975&gt;L14975,"HIGH ZONE BIAS",IF(K14975&lt;L14975,"LOW ZONE BIAS","EQUILIBRIUM"))</f>
        <v>EQUILIBRIUM</v>
      </c>
    </row>
    <row r="14976">
      <c r="A14976">
        <v>12587</v>
      </c>
      <c r="B14976" t="str">
        <v>2013-12-11</v>
      </c>
      <c r="C14976" t="str">
        <v>Morning</v>
      </c>
      <c r="D14976">
        <v>18</v>
      </c>
      <c r="E14976" t="str">
        <f>IF(MOD(D14976,2)=0,"EVEN","ODD")</f>
        <v>EVEN</v>
      </c>
      <c r="F14976" t="str">
        <f>IF(D14976&lt;=18,"LOW (1-18)","HIGH (19-36)")</f>
        <v>LOW (1-18)</v>
      </c>
      <c r="G14976">
        <f>INT((D14976-1)/6)+1</f>
        <v>3</v>
      </c>
      <c r="H14976">
        <f>MOD(D14976-1,6)+1</f>
        <v>6</v>
      </c>
      <c r="I14976">
        <f>37-D14976</f>
        <v>19</v>
      </c>
      <c r="J14976">
        <f>ABS(D14976-D14977)</f>
        <v>10</v>
      </c>
      <c r="K14976">
        <f>AVERAGE(D14976:D14980)</f>
        <v>18</v>
      </c>
      <c r="L14976">
        <f>AVERAGE(D14976:D14995)</f>
        <v>18</v>
      </c>
      <c r="M14976">
        <f>K14976-L14976</f>
        <v>0</v>
      </c>
      <c r="N14976" t="str">
        <f>IF(K14976&gt;L14976,"HIGH ZONE BIAS",IF(K14976&lt;L14976,"LOW ZONE BIAS","EQUILIBRIUM"))</f>
        <v>EQUILIBRIUM</v>
      </c>
    </row>
    <row r="14977">
      <c r="A14977">
        <v>12586</v>
      </c>
      <c r="B14977" t="str">
        <v>2013-12-10</v>
      </c>
      <c r="C14977" t="str">
        <v>Evening</v>
      </c>
      <c r="D14977">
        <v>8</v>
      </c>
      <c r="E14977" t="str">
        <f>IF(MOD(D14977,2)=0,"EVEN","ODD")</f>
        <v>EVEN</v>
      </c>
      <c r="F14977" t="str">
        <f>IF(D14977&lt;=18,"LOW (1-18)","HIGH (19-36)")</f>
        <v>LOW (1-18)</v>
      </c>
      <c r="G14977">
        <f>INT((D14977-1)/6)+1</f>
        <v>2</v>
      </c>
      <c r="H14977">
        <f>MOD(D14977-1,6)+1</f>
        <v>2</v>
      </c>
      <c r="I14977">
        <f>37-D14977</f>
        <v>29</v>
      </c>
      <c r="J14977">
        <f>ABS(D14977-D14978)</f>
        <v>2</v>
      </c>
      <c r="K14977">
        <f>AVERAGE(D14977:D14981)</f>
        <v>8</v>
      </c>
      <c r="L14977">
        <f>AVERAGE(D14977:D14996)</f>
        <v>8</v>
      </c>
      <c r="M14977">
        <f>K14977-L14977</f>
        <v>0</v>
      </c>
      <c r="N14977" t="str">
        <f>IF(K14977&gt;L14977,"HIGH ZONE BIAS",IF(K14977&lt;L14977,"LOW ZONE BIAS","EQUILIBRIUM"))</f>
        <v>EQUILIBRIUM</v>
      </c>
    </row>
    <row r="14978">
      <c r="A14978">
        <v>12585</v>
      </c>
      <c r="B14978" t="str">
        <v>2013-12-10</v>
      </c>
      <c r="C14978" t="str">
        <v>Midday</v>
      </c>
      <c r="D14978">
        <v>10</v>
      </c>
      <c r="E14978" t="str">
        <f>IF(MOD(D14978,2)=0,"EVEN","ODD")</f>
        <v>EVEN</v>
      </c>
      <c r="F14978" t="str">
        <f>IF(D14978&lt;=18,"LOW (1-18)","HIGH (19-36)")</f>
        <v>LOW (1-18)</v>
      </c>
      <c r="G14978">
        <f>INT((D14978-1)/6)+1</f>
        <v>2</v>
      </c>
      <c r="H14978">
        <f>MOD(D14978-1,6)+1</f>
        <v>4</v>
      </c>
      <c r="I14978">
        <f>37-D14978</f>
        <v>27</v>
      </c>
      <c r="J14978">
        <f>ABS(D14978-D14979)</f>
        <v>11</v>
      </c>
      <c r="K14978">
        <f>AVERAGE(D14978:D14982)</f>
        <v>10</v>
      </c>
      <c r="L14978">
        <f>AVERAGE(D14978:D14997)</f>
        <v>10</v>
      </c>
      <c r="M14978">
        <f>K14978-L14978</f>
        <v>0</v>
      </c>
      <c r="N14978" t="str">
        <f>IF(K14978&gt;L14978,"HIGH ZONE BIAS",IF(K14978&lt;L14978,"LOW ZONE BIAS","EQUILIBRIUM"))</f>
        <v>EQUILIBRIUM</v>
      </c>
    </row>
    <row r="14979">
      <c r="A14979">
        <v>12584</v>
      </c>
      <c r="B14979" t="str">
        <v>2013-12-10</v>
      </c>
      <c r="C14979" t="str">
        <v>Morning</v>
      </c>
      <c r="D14979">
        <v>21</v>
      </c>
      <c r="E14979" t="str">
        <f>IF(MOD(D14979,2)=0,"EVEN","ODD")</f>
        <v>ODD</v>
      </c>
      <c r="F14979" t="str">
        <f>IF(D14979&lt;=18,"LOW (1-18)","HIGH (19-36)")</f>
        <v>HIGH (19-36)</v>
      </c>
      <c r="G14979">
        <f>INT((D14979-1)/6)+1</f>
        <v>4</v>
      </c>
      <c r="H14979">
        <f>MOD(D14979-1,6)+1</f>
        <v>3</v>
      </c>
      <c r="I14979">
        <f>37-D14979</f>
        <v>16</v>
      </c>
      <c r="J14979">
        <f>ABS(D14979-D14980)</f>
        <v>9</v>
      </c>
      <c r="K14979">
        <f>AVERAGE(D14979:D14983)</f>
        <v>21</v>
      </c>
      <c r="L14979">
        <f>AVERAGE(D14979:D14998)</f>
        <v>21</v>
      </c>
      <c r="M14979">
        <f>K14979-L14979</f>
        <v>0</v>
      </c>
      <c r="N14979" t="str">
        <f>IF(K14979&gt;L14979,"HIGH ZONE BIAS",IF(K14979&lt;L14979,"LOW ZONE BIAS","EQUILIBRIUM"))</f>
        <v>EQUILIBRIUM</v>
      </c>
    </row>
    <row r="14980">
      <c r="A14980">
        <v>12583</v>
      </c>
      <c r="B14980" t="str">
        <v>2013-12-09</v>
      </c>
      <c r="C14980" t="str">
        <v>Evening</v>
      </c>
      <c r="D14980">
        <v>30</v>
      </c>
      <c r="E14980" t="str">
        <f>IF(MOD(D14980,2)=0,"EVEN","ODD")</f>
        <v>EVEN</v>
      </c>
      <c r="F14980" t="str">
        <f>IF(D14980&lt;=18,"LOW (1-18)","HIGH (19-36)")</f>
        <v>HIGH (19-36)</v>
      </c>
      <c r="G14980">
        <f>INT((D14980-1)/6)+1</f>
        <v>5</v>
      </c>
      <c r="H14980">
        <f>MOD(D14980-1,6)+1</f>
        <v>6</v>
      </c>
      <c r="I14980">
        <f>37-D14980</f>
        <v>7</v>
      </c>
      <c r="J14980">
        <f>ABS(D14980-D14981)</f>
        <v>27</v>
      </c>
      <c r="K14980">
        <f>AVERAGE(D14980:D14984)</f>
        <v>30</v>
      </c>
      <c r="L14980">
        <f>AVERAGE(D14980:D14999)</f>
        <v>30</v>
      </c>
      <c r="M14980">
        <f>K14980-L14980</f>
        <v>0</v>
      </c>
      <c r="N14980" t="str">
        <f>IF(K14980&gt;L14980,"HIGH ZONE BIAS",IF(K14980&lt;L14980,"LOW ZONE BIAS","EQUILIBRIUM"))</f>
        <v>EQUILIBRIUM</v>
      </c>
    </row>
    <row r="14981">
      <c r="A14981">
        <v>12582</v>
      </c>
      <c r="B14981" t="str">
        <v>2013-12-09</v>
      </c>
      <c r="C14981" t="str">
        <v>Midday</v>
      </c>
      <c r="D14981">
        <v>3</v>
      </c>
      <c r="E14981" t="str">
        <f>IF(MOD(D14981,2)=0,"EVEN","ODD")</f>
        <v>ODD</v>
      </c>
      <c r="F14981" t="str">
        <f>IF(D14981&lt;=18,"LOW (1-18)","HIGH (19-36)")</f>
        <v>LOW (1-18)</v>
      </c>
      <c r="G14981">
        <f>INT((D14981-1)/6)+1</f>
        <v>1</v>
      </c>
      <c r="H14981">
        <f>MOD(D14981-1,6)+1</f>
        <v>3</v>
      </c>
      <c r="I14981">
        <f>37-D14981</f>
        <v>34</v>
      </c>
      <c r="J14981">
        <f>ABS(D14981-D14982)</f>
        <v>26</v>
      </c>
      <c r="K14981">
        <f>AVERAGE(D14981:D14985)</f>
        <v>3</v>
      </c>
      <c r="L14981">
        <f>AVERAGE(D14981:D15000)</f>
        <v>3</v>
      </c>
      <c r="M14981">
        <f>K14981-L14981</f>
        <v>0</v>
      </c>
      <c r="N14981" t="str">
        <f>IF(K14981&gt;L14981,"HIGH ZONE BIAS",IF(K14981&lt;L14981,"LOW ZONE BIAS","EQUILIBRIUM"))</f>
        <v>EQUILIBRIUM</v>
      </c>
    </row>
    <row r="14982">
      <c r="A14982">
        <v>12581</v>
      </c>
      <c r="B14982" t="str">
        <v>2013-12-09</v>
      </c>
      <c r="C14982" t="str">
        <v>Morning</v>
      </c>
      <c r="D14982">
        <v>29</v>
      </c>
      <c r="E14982" t="str">
        <f>IF(MOD(D14982,2)=0,"EVEN","ODD")</f>
        <v>ODD</v>
      </c>
      <c r="F14982" t="str">
        <f>IF(D14982&lt;=18,"LOW (1-18)","HIGH (19-36)")</f>
        <v>HIGH (19-36)</v>
      </c>
      <c r="G14982">
        <f>INT((D14982-1)/6)+1</f>
        <v>5</v>
      </c>
      <c r="H14982">
        <f>MOD(D14982-1,6)+1</f>
        <v>5</v>
      </c>
      <c r="I14982">
        <f>37-D14982</f>
        <v>8</v>
      </c>
      <c r="J14982">
        <f>ABS(D14982-D14983)</f>
        <v>23</v>
      </c>
      <c r="K14982">
        <f>AVERAGE(D14982:D14986)</f>
        <v>29</v>
      </c>
      <c r="L14982">
        <f>AVERAGE(D14982:D15001)</f>
        <v>29</v>
      </c>
      <c r="M14982">
        <f>K14982-L14982</f>
        <v>0</v>
      </c>
      <c r="N14982" t="str">
        <f>IF(K14982&gt;L14982,"HIGH ZONE BIAS",IF(K14982&lt;L14982,"LOW ZONE BIAS","EQUILIBRIUM"))</f>
        <v>EQUILIBRIUM</v>
      </c>
    </row>
    <row r="14983">
      <c r="A14983">
        <v>12580</v>
      </c>
      <c r="B14983" t="str">
        <v>2013-12-07</v>
      </c>
      <c r="C14983" t="str">
        <v>Evening</v>
      </c>
      <c r="D14983">
        <v>6</v>
      </c>
      <c r="E14983" t="str">
        <f>IF(MOD(D14983,2)=0,"EVEN","ODD")</f>
        <v>EVEN</v>
      </c>
      <c r="F14983" t="str">
        <f>IF(D14983&lt;=18,"LOW (1-18)","HIGH (19-36)")</f>
        <v>LOW (1-18)</v>
      </c>
      <c r="G14983">
        <f>INT((D14983-1)/6)+1</f>
        <v>1</v>
      </c>
      <c r="H14983">
        <f>MOD(D14983-1,6)+1</f>
        <v>6</v>
      </c>
      <c r="I14983">
        <f>37-D14983</f>
        <v>31</v>
      </c>
      <c r="J14983">
        <f>ABS(D14983-D14984)</f>
        <v>12</v>
      </c>
      <c r="K14983">
        <f>AVERAGE(D14983:D14987)</f>
        <v>6</v>
      </c>
      <c r="L14983">
        <f>AVERAGE(D14983:D15002)</f>
        <v>6</v>
      </c>
      <c r="M14983">
        <f>K14983-L14983</f>
        <v>0</v>
      </c>
      <c r="N14983" t="str">
        <f>IF(K14983&gt;L14983,"HIGH ZONE BIAS",IF(K14983&lt;L14983,"LOW ZONE BIAS","EQUILIBRIUM"))</f>
        <v>EQUILIBRIUM</v>
      </c>
    </row>
    <row r="14984">
      <c r="A14984">
        <v>12579</v>
      </c>
      <c r="B14984" t="str">
        <v>2013-12-07</v>
      </c>
      <c r="C14984" t="str">
        <v>Midday</v>
      </c>
      <c r="D14984">
        <v>18</v>
      </c>
      <c r="E14984" t="str">
        <f>IF(MOD(D14984,2)=0,"EVEN","ODD")</f>
        <v>EVEN</v>
      </c>
      <c r="F14984" t="str">
        <f>IF(D14984&lt;=18,"LOW (1-18)","HIGH (19-36)")</f>
        <v>LOW (1-18)</v>
      </c>
      <c r="G14984">
        <f>INT((D14984-1)/6)+1</f>
        <v>3</v>
      </c>
      <c r="H14984">
        <f>MOD(D14984-1,6)+1</f>
        <v>6</v>
      </c>
      <c r="I14984">
        <f>37-D14984</f>
        <v>19</v>
      </c>
      <c r="J14984">
        <f>ABS(D14984-D14985)</f>
        <v>2</v>
      </c>
      <c r="K14984">
        <f>AVERAGE(D14984:D14988)</f>
        <v>18</v>
      </c>
      <c r="L14984">
        <f>AVERAGE(D14984:D15003)</f>
        <v>18</v>
      </c>
      <c r="M14984">
        <f>K14984-L14984</f>
        <v>0</v>
      </c>
      <c r="N14984" t="str">
        <f>IF(K14984&gt;L14984,"HIGH ZONE BIAS",IF(K14984&lt;L14984,"LOW ZONE BIAS","EQUILIBRIUM"))</f>
        <v>EQUILIBRIUM</v>
      </c>
    </row>
    <row r="14985">
      <c r="A14985">
        <v>12578</v>
      </c>
      <c r="B14985" t="str">
        <v>2013-12-07</v>
      </c>
      <c r="C14985" t="str">
        <v>Morning</v>
      </c>
      <c r="D14985">
        <v>16</v>
      </c>
      <c r="E14985" t="str">
        <f>IF(MOD(D14985,2)=0,"EVEN","ODD")</f>
        <v>EVEN</v>
      </c>
      <c r="F14985" t="str">
        <f>IF(D14985&lt;=18,"LOW (1-18)","HIGH (19-36)")</f>
        <v>LOW (1-18)</v>
      </c>
      <c r="G14985">
        <f>INT((D14985-1)/6)+1</f>
        <v>3</v>
      </c>
      <c r="H14985">
        <f>MOD(D14985-1,6)+1</f>
        <v>4</v>
      </c>
      <c r="I14985">
        <f>37-D14985</f>
        <v>21</v>
      </c>
      <c r="J14985">
        <f>ABS(D14985-D14986)</f>
        <v>12</v>
      </c>
      <c r="K14985">
        <f>AVERAGE(D14985:D14989)</f>
        <v>16</v>
      </c>
      <c r="L14985">
        <f>AVERAGE(D14985:D15004)</f>
        <v>16</v>
      </c>
      <c r="M14985">
        <f>K14985-L14985</f>
        <v>0</v>
      </c>
      <c r="N14985" t="str">
        <f>IF(K14985&gt;L14985,"HIGH ZONE BIAS",IF(K14985&lt;L14985,"LOW ZONE BIAS","EQUILIBRIUM"))</f>
        <v>EQUILIBRIUM</v>
      </c>
    </row>
    <row r="14986">
      <c r="A14986">
        <v>12577</v>
      </c>
      <c r="B14986" t="str">
        <v>2013-12-06</v>
      </c>
      <c r="C14986" t="str">
        <v>Evening</v>
      </c>
      <c r="D14986">
        <v>4</v>
      </c>
      <c r="E14986" t="str">
        <f>IF(MOD(D14986,2)=0,"EVEN","ODD")</f>
        <v>EVEN</v>
      </c>
      <c r="F14986" t="str">
        <f>IF(D14986&lt;=18,"LOW (1-18)","HIGH (19-36)")</f>
        <v>LOW (1-18)</v>
      </c>
      <c r="G14986">
        <f>INT((D14986-1)/6)+1</f>
        <v>1</v>
      </c>
      <c r="H14986">
        <f>MOD(D14986-1,6)+1</f>
        <v>4</v>
      </c>
      <c r="I14986">
        <f>37-D14986</f>
        <v>33</v>
      </c>
      <c r="J14986">
        <f>ABS(D14986-D14987)</f>
        <v>23</v>
      </c>
      <c r="K14986">
        <f>AVERAGE(D14986:D14990)</f>
        <v>4</v>
      </c>
      <c r="L14986">
        <f>AVERAGE(D14986:D15005)</f>
        <v>4</v>
      </c>
      <c r="M14986">
        <f>K14986-L14986</f>
        <v>0</v>
      </c>
      <c r="N14986" t="str">
        <f>IF(K14986&gt;L14986,"HIGH ZONE BIAS",IF(K14986&lt;L14986,"LOW ZONE BIAS","EQUILIBRIUM"))</f>
        <v>EQUILIBRIUM</v>
      </c>
    </row>
    <row r="14987">
      <c r="A14987">
        <v>12576</v>
      </c>
      <c r="B14987" t="str">
        <v>2013-12-06</v>
      </c>
      <c r="C14987" t="str">
        <v>Midday</v>
      </c>
      <c r="D14987">
        <v>27</v>
      </c>
      <c r="E14987" t="str">
        <f>IF(MOD(D14987,2)=0,"EVEN","ODD")</f>
        <v>ODD</v>
      </c>
      <c r="F14987" t="str">
        <f>IF(D14987&lt;=18,"LOW (1-18)","HIGH (19-36)")</f>
        <v>HIGH (19-36)</v>
      </c>
      <c r="G14987">
        <f>INT((D14987-1)/6)+1</f>
        <v>5</v>
      </c>
      <c r="H14987">
        <f>MOD(D14987-1,6)+1</f>
        <v>3</v>
      </c>
      <c r="I14987">
        <f>37-D14987</f>
        <v>10</v>
      </c>
      <c r="J14987">
        <f>ABS(D14987-D14988)</f>
        <v>6</v>
      </c>
      <c r="K14987">
        <f>AVERAGE(D14987:D14991)</f>
        <v>27</v>
      </c>
      <c r="L14987">
        <f>AVERAGE(D14987:D15006)</f>
        <v>27</v>
      </c>
      <c r="M14987">
        <f>K14987-L14987</f>
        <v>0</v>
      </c>
      <c r="N14987" t="str">
        <f>IF(K14987&gt;L14987,"HIGH ZONE BIAS",IF(K14987&lt;L14987,"LOW ZONE BIAS","EQUILIBRIUM"))</f>
        <v>EQUILIBRIUM</v>
      </c>
    </row>
    <row r="14988">
      <c r="A14988">
        <v>12575</v>
      </c>
      <c r="B14988" t="str">
        <v>2013-12-06</v>
      </c>
      <c r="C14988" t="str">
        <v>Morning</v>
      </c>
      <c r="D14988">
        <v>21</v>
      </c>
      <c r="E14988" t="str">
        <f>IF(MOD(D14988,2)=0,"EVEN","ODD")</f>
        <v>ODD</v>
      </c>
      <c r="F14988" t="str">
        <f>IF(D14988&lt;=18,"LOW (1-18)","HIGH (19-36)")</f>
        <v>HIGH (19-36)</v>
      </c>
      <c r="G14988">
        <f>INT((D14988-1)/6)+1</f>
        <v>4</v>
      </c>
      <c r="H14988">
        <f>MOD(D14988-1,6)+1</f>
        <v>3</v>
      </c>
      <c r="I14988">
        <f>37-D14988</f>
        <v>16</v>
      </c>
      <c r="J14988">
        <f>ABS(D14988-D14989)</f>
        <v>14</v>
      </c>
      <c r="K14988">
        <f>AVERAGE(D14988:D14992)</f>
        <v>21</v>
      </c>
      <c r="L14988">
        <f>AVERAGE(D14988:D15007)</f>
        <v>21</v>
      </c>
      <c r="M14988">
        <f>K14988-L14988</f>
        <v>0</v>
      </c>
      <c r="N14988" t="str">
        <f>IF(K14988&gt;L14988,"HIGH ZONE BIAS",IF(K14988&lt;L14988,"LOW ZONE BIAS","EQUILIBRIUM"))</f>
        <v>EQUILIBRIUM</v>
      </c>
    </row>
    <row r="14989">
      <c r="A14989">
        <v>12574</v>
      </c>
      <c r="B14989" t="str">
        <v>2013-12-05</v>
      </c>
      <c r="C14989" t="str">
        <v>Evening</v>
      </c>
      <c r="D14989">
        <v>35</v>
      </c>
      <c r="E14989" t="str">
        <f>IF(MOD(D14989,2)=0,"EVEN","ODD")</f>
        <v>ODD</v>
      </c>
      <c r="F14989" t="str">
        <f>IF(D14989&lt;=18,"LOW (1-18)","HIGH (19-36)")</f>
        <v>HIGH (19-36)</v>
      </c>
      <c r="G14989">
        <f>INT((D14989-1)/6)+1</f>
        <v>6</v>
      </c>
      <c r="H14989">
        <f>MOD(D14989-1,6)+1</f>
        <v>5</v>
      </c>
      <c r="I14989">
        <f>37-D14989</f>
        <v>2</v>
      </c>
      <c r="J14989">
        <f>ABS(D14989-D14990)</f>
        <v>10</v>
      </c>
      <c r="K14989">
        <f>AVERAGE(D14989:D14993)</f>
        <v>35</v>
      </c>
      <c r="L14989">
        <f>AVERAGE(D14989:D15008)</f>
        <v>35</v>
      </c>
      <c r="M14989">
        <f>K14989-L14989</f>
        <v>0</v>
      </c>
      <c r="N14989" t="str">
        <f>IF(K14989&gt;L14989,"HIGH ZONE BIAS",IF(K14989&lt;L14989,"LOW ZONE BIAS","EQUILIBRIUM"))</f>
        <v>EQUILIBRIUM</v>
      </c>
    </row>
    <row r="14990">
      <c r="A14990">
        <v>12573</v>
      </c>
      <c r="B14990" t="str">
        <v>2013-12-05</v>
      </c>
      <c r="C14990" t="str">
        <v>Midday</v>
      </c>
      <c r="D14990">
        <v>25</v>
      </c>
      <c r="E14990" t="str">
        <f>IF(MOD(D14990,2)=0,"EVEN","ODD")</f>
        <v>ODD</v>
      </c>
      <c r="F14990" t="str">
        <f>IF(D14990&lt;=18,"LOW (1-18)","HIGH (19-36)")</f>
        <v>HIGH (19-36)</v>
      </c>
      <c r="G14990">
        <f>INT((D14990-1)/6)+1</f>
        <v>5</v>
      </c>
      <c r="H14990">
        <f>MOD(D14990-1,6)+1</f>
        <v>1</v>
      </c>
      <c r="I14990">
        <f>37-D14990</f>
        <v>12</v>
      </c>
      <c r="J14990">
        <f>ABS(D14990-D14991)</f>
        <v>2</v>
      </c>
      <c r="K14990">
        <f>AVERAGE(D14990:D14994)</f>
        <v>25</v>
      </c>
      <c r="L14990">
        <f>AVERAGE(D14990:D15009)</f>
        <v>25</v>
      </c>
      <c r="M14990">
        <f>K14990-L14990</f>
        <v>0</v>
      </c>
      <c r="N14990" t="str">
        <f>IF(K14990&gt;L14990,"HIGH ZONE BIAS",IF(K14990&lt;L14990,"LOW ZONE BIAS","EQUILIBRIUM"))</f>
        <v>EQUILIBRIUM</v>
      </c>
    </row>
    <row r="14991">
      <c r="A14991">
        <v>12572</v>
      </c>
      <c r="B14991" t="str">
        <v>2013-12-05</v>
      </c>
      <c r="C14991" t="str">
        <v>Morning</v>
      </c>
      <c r="D14991">
        <v>23</v>
      </c>
      <c r="E14991" t="str">
        <f>IF(MOD(D14991,2)=0,"EVEN","ODD")</f>
        <v>ODD</v>
      </c>
      <c r="F14991" t="str">
        <f>IF(D14991&lt;=18,"LOW (1-18)","HIGH (19-36)")</f>
        <v>HIGH (19-36)</v>
      </c>
      <c r="G14991">
        <f>INT((D14991-1)/6)+1</f>
        <v>4</v>
      </c>
      <c r="H14991">
        <f>MOD(D14991-1,6)+1</f>
        <v>5</v>
      </c>
      <c r="I14991">
        <f>37-D14991</f>
        <v>14</v>
      </c>
      <c r="J14991">
        <f>ABS(D14991-D14992)</f>
        <v>6</v>
      </c>
      <c r="K14991">
        <f>AVERAGE(D14991:D14995)</f>
        <v>23</v>
      </c>
      <c r="L14991">
        <f>AVERAGE(D14991:D15010)</f>
        <v>23</v>
      </c>
      <c r="M14991">
        <f>K14991-L14991</f>
        <v>0</v>
      </c>
      <c r="N14991" t="str">
        <f>IF(K14991&gt;L14991,"HIGH ZONE BIAS",IF(K14991&lt;L14991,"LOW ZONE BIAS","EQUILIBRIUM"))</f>
        <v>EQUILIBRIUM</v>
      </c>
    </row>
    <row r="14992">
      <c r="A14992">
        <v>12571</v>
      </c>
      <c r="B14992" t="str">
        <v>2013-12-04</v>
      </c>
      <c r="C14992" t="str">
        <v>Evening</v>
      </c>
      <c r="D14992">
        <v>29</v>
      </c>
      <c r="E14992" t="str">
        <f>IF(MOD(D14992,2)=0,"EVEN","ODD")</f>
        <v>ODD</v>
      </c>
      <c r="F14992" t="str">
        <f>IF(D14992&lt;=18,"LOW (1-18)","HIGH (19-36)")</f>
        <v>HIGH (19-36)</v>
      </c>
      <c r="G14992">
        <f>INT((D14992-1)/6)+1</f>
        <v>5</v>
      </c>
      <c r="H14992">
        <f>MOD(D14992-1,6)+1</f>
        <v>5</v>
      </c>
      <c r="I14992">
        <f>37-D14992</f>
        <v>8</v>
      </c>
      <c r="J14992">
        <f>ABS(D14992-D14993)</f>
        <v>15</v>
      </c>
      <c r="K14992">
        <f>AVERAGE(D14992:D14996)</f>
        <v>29</v>
      </c>
      <c r="L14992">
        <f>AVERAGE(D14992:D15011)</f>
        <v>29</v>
      </c>
      <c r="M14992">
        <f>K14992-L14992</f>
        <v>0</v>
      </c>
      <c r="N14992" t="str">
        <f>IF(K14992&gt;L14992,"HIGH ZONE BIAS",IF(K14992&lt;L14992,"LOW ZONE BIAS","EQUILIBRIUM"))</f>
        <v>EQUILIBRIUM</v>
      </c>
    </row>
    <row r="14993">
      <c r="A14993">
        <v>12570</v>
      </c>
      <c r="B14993" t="str">
        <v>2013-12-04</v>
      </c>
      <c r="C14993" t="str">
        <v>Midday</v>
      </c>
      <c r="D14993">
        <v>14</v>
      </c>
      <c r="E14993" t="str">
        <f>IF(MOD(D14993,2)=0,"EVEN","ODD")</f>
        <v>EVEN</v>
      </c>
      <c r="F14993" t="str">
        <f>IF(D14993&lt;=18,"LOW (1-18)","HIGH (19-36)")</f>
        <v>LOW (1-18)</v>
      </c>
      <c r="G14993">
        <f>INT((D14993-1)/6)+1</f>
        <v>3</v>
      </c>
      <c r="H14993">
        <f>MOD(D14993-1,6)+1</f>
        <v>2</v>
      </c>
      <c r="I14993">
        <f>37-D14993</f>
        <v>23</v>
      </c>
      <c r="J14993">
        <f>ABS(D14993-D14994)</f>
        <v>7</v>
      </c>
      <c r="K14993">
        <f>AVERAGE(D14993:D14997)</f>
        <v>14</v>
      </c>
      <c r="L14993">
        <f>AVERAGE(D14993:D15012)</f>
        <v>14</v>
      </c>
      <c r="M14993">
        <f>K14993-L14993</f>
        <v>0</v>
      </c>
      <c r="N14993" t="str">
        <f>IF(K14993&gt;L14993,"HIGH ZONE BIAS",IF(K14993&lt;L14993,"LOW ZONE BIAS","EQUILIBRIUM"))</f>
        <v>EQUILIBRIUM</v>
      </c>
    </row>
    <row r="14994">
      <c r="A14994">
        <v>12569</v>
      </c>
      <c r="B14994" t="str">
        <v>2013-12-04</v>
      </c>
      <c r="C14994" t="str">
        <v>Morning</v>
      </c>
      <c r="D14994">
        <v>7</v>
      </c>
      <c r="E14994" t="str">
        <f>IF(MOD(D14994,2)=0,"EVEN","ODD")</f>
        <v>ODD</v>
      </c>
      <c r="F14994" t="str">
        <f>IF(D14994&lt;=18,"LOW (1-18)","HIGH (19-36)")</f>
        <v>LOW (1-18)</v>
      </c>
      <c r="G14994">
        <f>INT((D14994-1)/6)+1</f>
        <v>2</v>
      </c>
      <c r="H14994">
        <f>MOD(D14994-1,6)+1</f>
        <v>1</v>
      </c>
      <c r="I14994">
        <f>37-D14994</f>
        <v>30</v>
      </c>
      <c r="J14994">
        <f>ABS(D14994-D14995)</f>
        <v>29</v>
      </c>
      <c r="K14994">
        <f>AVERAGE(D14994:D14998)</f>
        <v>7</v>
      </c>
      <c r="L14994">
        <f>AVERAGE(D14994:D15013)</f>
        <v>7</v>
      </c>
      <c r="M14994">
        <f>K14994-L14994</f>
        <v>0</v>
      </c>
      <c r="N14994" t="str">
        <f>IF(K14994&gt;L14994,"HIGH ZONE BIAS",IF(K14994&lt;L14994,"LOW ZONE BIAS","EQUILIBRIUM"))</f>
        <v>EQUILIBRIUM</v>
      </c>
    </row>
    <row r="14995">
      <c r="A14995">
        <v>12568</v>
      </c>
      <c r="B14995" t="str">
        <v>2013-12-03</v>
      </c>
      <c r="C14995" t="str">
        <v>Evening</v>
      </c>
      <c r="D14995">
        <v>36</v>
      </c>
      <c r="E14995" t="str">
        <f>IF(MOD(D14995,2)=0,"EVEN","ODD")</f>
        <v>EVEN</v>
      </c>
      <c r="F14995" t="str">
        <f>IF(D14995&lt;=18,"LOW (1-18)","HIGH (19-36)")</f>
        <v>HIGH (19-36)</v>
      </c>
      <c r="G14995">
        <f>INT((D14995-1)/6)+1</f>
        <v>6</v>
      </c>
      <c r="H14995">
        <f>MOD(D14995-1,6)+1</f>
        <v>6</v>
      </c>
      <c r="I14995">
        <f>37-D14995</f>
        <v>1</v>
      </c>
      <c r="J14995">
        <f>ABS(D14995-D14996)</f>
        <v>0</v>
      </c>
      <c r="K14995">
        <f>AVERAGE(D14995:D14999)</f>
        <v>36</v>
      </c>
      <c r="L14995">
        <f>AVERAGE(D14995:D15014)</f>
        <v>36</v>
      </c>
      <c r="M14995">
        <f>K14995-L14995</f>
        <v>0</v>
      </c>
      <c r="N14995" t="str">
        <f>IF(K14995&gt;L14995,"HIGH ZONE BIAS",IF(K14995&lt;L14995,"LOW ZONE BIAS","EQUILIBRIUM"))</f>
        <v>EQUILIBRIUM</v>
      </c>
    </row>
    <row r="14996">
      <c r="A14996">
        <v>12567</v>
      </c>
      <c r="B14996" t="str">
        <v>2013-12-03</v>
      </c>
      <c r="C14996" t="str">
        <v>Midday</v>
      </c>
      <c r="D14996">
        <v>36</v>
      </c>
      <c r="E14996" t="str">
        <f>IF(MOD(D14996,2)=0,"EVEN","ODD")</f>
        <v>EVEN</v>
      </c>
      <c r="F14996" t="str">
        <f>IF(D14996&lt;=18,"LOW (1-18)","HIGH (19-36)")</f>
        <v>HIGH (19-36)</v>
      </c>
      <c r="G14996">
        <f>INT((D14996-1)/6)+1</f>
        <v>6</v>
      </c>
      <c r="H14996">
        <f>MOD(D14996-1,6)+1</f>
        <v>6</v>
      </c>
      <c r="I14996">
        <f>37-D14996</f>
        <v>1</v>
      </c>
      <c r="J14996">
        <f>ABS(D14996-D14997)</f>
        <v>31</v>
      </c>
      <c r="K14996">
        <f>AVERAGE(D14996:D15000)</f>
        <v>36</v>
      </c>
      <c r="L14996">
        <f>AVERAGE(D14996:D15015)</f>
        <v>36</v>
      </c>
      <c r="M14996">
        <f>K14996-L14996</f>
        <v>0</v>
      </c>
      <c r="N14996" t="str">
        <f>IF(K14996&gt;L14996,"HIGH ZONE BIAS",IF(K14996&lt;L14996,"LOW ZONE BIAS","EQUILIBRIUM"))</f>
        <v>EQUILIBRIUM</v>
      </c>
    </row>
    <row r="14997">
      <c r="A14997">
        <v>12566</v>
      </c>
      <c r="B14997" t="str">
        <v>2013-12-03</v>
      </c>
      <c r="C14997" t="str">
        <v>Morning</v>
      </c>
      <c r="D14997">
        <v>5</v>
      </c>
      <c r="E14997" t="str">
        <f>IF(MOD(D14997,2)=0,"EVEN","ODD")</f>
        <v>ODD</v>
      </c>
      <c r="F14997" t="str">
        <f>IF(D14997&lt;=18,"LOW (1-18)","HIGH (19-36)")</f>
        <v>LOW (1-18)</v>
      </c>
      <c r="G14997">
        <f>INT((D14997-1)/6)+1</f>
        <v>1</v>
      </c>
      <c r="H14997">
        <f>MOD(D14997-1,6)+1</f>
        <v>5</v>
      </c>
      <c r="I14997">
        <f>37-D14997</f>
        <v>32</v>
      </c>
      <c r="J14997">
        <f>ABS(D14997-D14998)</f>
        <v>26</v>
      </c>
      <c r="K14997">
        <f>AVERAGE(D14997:D15001)</f>
        <v>5</v>
      </c>
      <c r="L14997">
        <f>AVERAGE(D14997:D15016)</f>
        <v>5</v>
      </c>
      <c r="M14997">
        <f>K14997-L14997</f>
        <v>0</v>
      </c>
      <c r="N14997" t="str">
        <f>IF(K14997&gt;L14997,"HIGH ZONE BIAS",IF(K14997&lt;L14997,"LOW ZONE BIAS","EQUILIBRIUM"))</f>
        <v>EQUILIBRIUM</v>
      </c>
    </row>
    <row r="14998">
      <c r="A14998">
        <v>12565</v>
      </c>
      <c r="B14998" t="str">
        <v>2013-12-02</v>
      </c>
      <c r="C14998" t="str">
        <v>Evening</v>
      </c>
      <c r="D14998">
        <v>31</v>
      </c>
      <c r="E14998" t="str">
        <f>IF(MOD(D14998,2)=0,"EVEN","ODD")</f>
        <v>ODD</v>
      </c>
      <c r="F14998" t="str">
        <f>IF(D14998&lt;=18,"LOW (1-18)","HIGH (19-36)")</f>
        <v>HIGH (19-36)</v>
      </c>
      <c r="G14998">
        <f>INT((D14998-1)/6)+1</f>
        <v>6</v>
      </c>
      <c r="H14998">
        <f>MOD(D14998-1,6)+1</f>
        <v>1</v>
      </c>
      <c r="I14998">
        <f>37-D14998</f>
        <v>6</v>
      </c>
      <c r="J14998">
        <f>ABS(D14998-D14999)</f>
        <v>5</v>
      </c>
      <c r="K14998">
        <f>AVERAGE(D14998:D15002)</f>
        <v>31</v>
      </c>
      <c r="L14998">
        <f>AVERAGE(D14998:D15017)</f>
        <v>31</v>
      </c>
      <c r="M14998">
        <f>K14998-L14998</f>
        <v>0</v>
      </c>
      <c r="N14998" t="str">
        <f>IF(K14998&gt;L14998,"HIGH ZONE BIAS",IF(K14998&lt;L14998,"LOW ZONE BIAS","EQUILIBRIUM"))</f>
        <v>EQUILIBRIUM</v>
      </c>
    </row>
    <row r="14999">
      <c r="A14999">
        <v>12564</v>
      </c>
      <c r="B14999" t="str">
        <v>2013-12-02</v>
      </c>
      <c r="C14999" t="str">
        <v>Midday</v>
      </c>
      <c r="D14999">
        <v>36</v>
      </c>
      <c r="E14999" t="str">
        <f>IF(MOD(D14999,2)=0,"EVEN","ODD")</f>
        <v>EVEN</v>
      </c>
      <c r="F14999" t="str">
        <f>IF(D14999&lt;=18,"LOW (1-18)","HIGH (19-36)")</f>
        <v>HIGH (19-36)</v>
      </c>
      <c r="G14999">
        <f>INT((D14999-1)/6)+1</f>
        <v>6</v>
      </c>
      <c r="H14999">
        <f>MOD(D14999-1,6)+1</f>
        <v>6</v>
      </c>
      <c r="I14999">
        <f>37-D14999</f>
        <v>1</v>
      </c>
      <c r="J14999">
        <f>ABS(D14999-D15000)</f>
        <v>28</v>
      </c>
      <c r="K14999">
        <f>AVERAGE(D14999:D15003)</f>
        <v>36</v>
      </c>
      <c r="L14999">
        <f>AVERAGE(D14999:D15018)</f>
        <v>36</v>
      </c>
      <c r="M14999">
        <f>K14999-L14999</f>
        <v>0</v>
      </c>
      <c r="N14999" t="str">
        <f>IF(K14999&gt;L14999,"HIGH ZONE BIAS",IF(K14999&lt;L14999,"LOW ZONE BIAS","EQUILIBRIUM"))</f>
        <v>EQUILIBRIUM</v>
      </c>
    </row>
    <row r="15000">
      <c r="A15000">
        <v>12563</v>
      </c>
      <c r="B15000" t="str">
        <v>2013-12-02</v>
      </c>
      <c r="C15000" t="str">
        <v>Morning</v>
      </c>
      <c r="D15000">
        <v>8</v>
      </c>
      <c r="E15000" t="str">
        <f>IF(MOD(D15000,2)=0,"EVEN","ODD")</f>
        <v>EVEN</v>
      </c>
      <c r="F15000" t="str">
        <f>IF(D15000&lt;=18,"LOW (1-18)","HIGH (19-36)")</f>
        <v>LOW (1-18)</v>
      </c>
      <c r="G15000">
        <f>INT((D15000-1)/6)+1</f>
        <v>2</v>
      </c>
      <c r="H15000">
        <f>MOD(D15000-1,6)+1</f>
        <v>2</v>
      </c>
      <c r="I15000">
        <f>37-D15000</f>
        <v>29</v>
      </c>
      <c r="J15000">
        <f>ABS(D15000-D15001)</f>
        <v>28</v>
      </c>
      <c r="K15000">
        <f>AVERAGE(D15000:D15004)</f>
        <v>8</v>
      </c>
      <c r="L15000">
        <f>AVERAGE(D15000:D15019)</f>
        <v>8</v>
      </c>
      <c r="M15000">
        <f>K15000-L15000</f>
        <v>0</v>
      </c>
      <c r="N15000" t="str">
        <f>IF(K15000&gt;L15000,"HIGH ZONE BIAS",IF(K15000&lt;L15000,"LOW ZONE BIAS","EQUILIBRIUM"))</f>
        <v>EQUILIBRIUM</v>
      </c>
    </row>
    <row r="15001">
      <c r="A15001">
        <v>12562</v>
      </c>
      <c r="B15001" t="str">
        <v>2013-11-30</v>
      </c>
      <c r="C15001" t="str">
        <v>Evening</v>
      </c>
      <c r="D15001">
        <v>36</v>
      </c>
      <c r="E15001" t="str">
        <f>IF(MOD(D15001,2)=0,"EVEN","ODD")</f>
        <v>EVEN</v>
      </c>
      <c r="F15001" t="str">
        <f>IF(D15001&lt;=18,"LOW (1-18)","HIGH (19-36)")</f>
        <v>HIGH (19-36)</v>
      </c>
      <c r="G15001">
        <f>INT((D15001-1)/6)+1</f>
        <v>6</v>
      </c>
      <c r="H15001">
        <f>MOD(D15001-1,6)+1</f>
        <v>6</v>
      </c>
      <c r="I15001">
        <f>37-D15001</f>
        <v>1</v>
      </c>
      <c r="J15001">
        <f>ABS(D15001-D15002)</f>
        <v>6</v>
      </c>
      <c r="K15001">
        <f>AVERAGE(D15001:D15005)</f>
        <v>36</v>
      </c>
      <c r="L15001">
        <f>AVERAGE(D15001:D15020)</f>
        <v>36</v>
      </c>
      <c r="M15001">
        <f>K15001-L15001</f>
        <v>0</v>
      </c>
      <c r="N15001" t="str">
        <f>IF(K15001&gt;L15001,"HIGH ZONE BIAS",IF(K15001&lt;L15001,"LOW ZONE BIAS","EQUILIBRIUM"))</f>
        <v>EQUILIBRIUM</v>
      </c>
    </row>
    <row r="15002">
      <c r="A15002">
        <v>12561</v>
      </c>
      <c r="B15002" t="str">
        <v>2013-11-30</v>
      </c>
      <c r="C15002" t="str">
        <v>Midday</v>
      </c>
      <c r="D15002">
        <v>30</v>
      </c>
      <c r="E15002" t="str">
        <f>IF(MOD(D15002,2)=0,"EVEN","ODD")</f>
        <v>EVEN</v>
      </c>
      <c r="F15002" t="str">
        <f>IF(D15002&lt;=18,"LOW (1-18)","HIGH (19-36)")</f>
        <v>HIGH (19-36)</v>
      </c>
      <c r="G15002">
        <f>INT((D15002-1)/6)+1</f>
        <v>5</v>
      </c>
      <c r="H15002">
        <f>MOD(D15002-1,6)+1</f>
        <v>6</v>
      </c>
      <c r="I15002">
        <f>37-D15002</f>
        <v>7</v>
      </c>
      <c r="J15002">
        <f>ABS(D15002-D15003)</f>
        <v>4</v>
      </c>
      <c r="K15002">
        <f>AVERAGE(D15002:D15006)</f>
        <v>30</v>
      </c>
      <c r="L15002">
        <f>AVERAGE(D15002:D15021)</f>
        <v>30</v>
      </c>
      <c r="M15002">
        <f>K15002-L15002</f>
        <v>0</v>
      </c>
      <c r="N15002" t="str">
        <f>IF(K15002&gt;L15002,"HIGH ZONE BIAS",IF(K15002&lt;L15002,"LOW ZONE BIAS","EQUILIBRIUM"))</f>
        <v>EQUILIBRIUM</v>
      </c>
    </row>
    <row r="15003">
      <c r="A15003">
        <v>12560</v>
      </c>
      <c r="B15003" t="str">
        <v>2013-11-30</v>
      </c>
      <c r="C15003" t="str">
        <v>Morning</v>
      </c>
      <c r="D15003">
        <v>26</v>
      </c>
      <c r="E15003" t="str">
        <f>IF(MOD(D15003,2)=0,"EVEN","ODD")</f>
        <v>EVEN</v>
      </c>
      <c r="F15003" t="str">
        <f>IF(D15003&lt;=18,"LOW (1-18)","HIGH (19-36)")</f>
        <v>HIGH (19-36)</v>
      </c>
      <c r="G15003">
        <f>INT((D15003-1)/6)+1</f>
        <v>5</v>
      </c>
      <c r="H15003">
        <f>MOD(D15003-1,6)+1</f>
        <v>2</v>
      </c>
      <c r="I15003">
        <f>37-D15003</f>
        <v>11</v>
      </c>
      <c r="J15003">
        <f>ABS(D15003-D15004)</f>
        <v>8</v>
      </c>
      <c r="K15003">
        <f>AVERAGE(D15003:D15007)</f>
        <v>26</v>
      </c>
      <c r="L15003">
        <f>AVERAGE(D15003:D15022)</f>
        <v>26</v>
      </c>
      <c r="M15003">
        <f>K15003-L15003</f>
        <v>0</v>
      </c>
      <c r="N15003" t="str">
        <f>IF(K15003&gt;L15003,"HIGH ZONE BIAS",IF(K15003&lt;L15003,"LOW ZONE BIAS","EQUILIBRIUM"))</f>
        <v>EQUILIBRIUM</v>
      </c>
    </row>
    <row r="15004">
      <c r="A15004">
        <v>12559</v>
      </c>
      <c r="B15004" t="str">
        <v>2013-11-29</v>
      </c>
      <c r="C15004" t="str">
        <v>Evening</v>
      </c>
      <c r="D15004">
        <v>34</v>
      </c>
      <c r="E15004" t="str">
        <f>IF(MOD(D15004,2)=0,"EVEN","ODD")</f>
        <v>EVEN</v>
      </c>
      <c r="F15004" t="str">
        <f>IF(D15004&lt;=18,"LOW (1-18)","HIGH (19-36)")</f>
        <v>HIGH (19-36)</v>
      </c>
      <c r="G15004">
        <f>INT((D15004-1)/6)+1</f>
        <v>6</v>
      </c>
      <c r="H15004">
        <f>MOD(D15004-1,6)+1</f>
        <v>4</v>
      </c>
      <c r="I15004">
        <f>37-D15004</f>
        <v>3</v>
      </c>
      <c r="J15004">
        <f>ABS(D15004-D15005)</f>
        <v>29</v>
      </c>
      <c r="K15004">
        <f>AVERAGE(D15004:D15008)</f>
        <v>34</v>
      </c>
      <c r="L15004">
        <f>AVERAGE(D15004:D15023)</f>
        <v>34</v>
      </c>
      <c r="M15004">
        <f>K15004-L15004</f>
        <v>0</v>
      </c>
      <c r="N15004" t="str">
        <f>IF(K15004&gt;L15004,"HIGH ZONE BIAS",IF(K15004&lt;L15004,"LOW ZONE BIAS","EQUILIBRIUM"))</f>
        <v>EQUILIBRIUM</v>
      </c>
    </row>
    <row r="15005">
      <c r="A15005">
        <v>12558</v>
      </c>
      <c r="B15005" t="str">
        <v>2013-11-29</v>
      </c>
      <c r="C15005" t="str">
        <v>Midday</v>
      </c>
      <c r="D15005">
        <v>5</v>
      </c>
      <c r="E15005" t="str">
        <f>IF(MOD(D15005,2)=0,"EVEN","ODD")</f>
        <v>ODD</v>
      </c>
      <c r="F15005" t="str">
        <f>IF(D15005&lt;=18,"LOW (1-18)","HIGH (19-36)")</f>
        <v>LOW (1-18)</v>
      </c>
      <c r="G15005">
        <f>INT((D15005-1)/6)+1</f>
        <v>1</v>
      </c>
      <c r="H15005">
        <f>MOD(D15005-1,6)+1</f>
        <v>5</v>
      </c>
      <c r="I15005">
        <f>37-D15005</f>
        <v>32</v>
      </c>
      <c r="J15005">
        <f>ABS(D15005-D15006)</f>
        <v>15</v>
      </c>
      <c r="K15005">
        <f>AVERAGE(D15005:D15009)</f>
        <v>5</v>
      </c>
      <c r="L15005">
        <f>AVERAGE(D15005:D15024)</f>
        <v>5</v>
      </c>
      <c r="M15005">
        <f>K15005-L15005</f>
        <v>0</v>
      </c>
      <c r="N15005" t="str">
        <f>IF(K15005&gt;L15005,"HIGH ZONE BIAS",IF(K15005&lt;L15005,"LOW ZONE BIAS","EQUILIBRIUM"))</f>
        <v>EQUILIBRIUM</v>
      </c>
    </row>
    <row r="15006">
      <c r="A15006">
        <v>12557</v>
      </c>
      <c r="B15006" t="str">
        <v>2013-11-29</v>
      </c>
      <c r="C15006" t="str">
        <v>Morning</v>
      </c>
      <c r="D15006">
        <v>20</v>
      </c>
      <c r="E15006" t="str">
        <f>IF(MOD(D15006,2)=0,"EVEN","ODD")</f>
        <v>EVEN</v>
      </c>
      <c r="F15006" t="str">
        <f>IF(D15006&lt;=18,"LOW (1-18)","HIGH (19-36)")</f>
        <v>HIGH (19-36)</v>
      </c>
      <c r="G15006">
        <f>INT((D15006-1)/6)+1</f>
        <v>4</v>
      </c>
      <c r="H15006">
        <f>MOD(D15006-1,6)+1</f>
        <v>2</v>
      </c>
      <c r="I15006">
        <f>37-D15006</f>
        <v>17</v>
      </c>
      <c r="J15006">
        <f>ABS(D15006-D15007)</f>
        <v>8</v>
      </c>
      <c r="K15006">
        <f>AVERAGE(D15006:D15010)</f>
        <v>20</v>
      </c>
      <c r="L15006">
        <f>AVERAGE(D15006:D15025)</f>
        <v>20</v>
      </c>
      <c r="M15006">
        <f>K15006-L15006</f>
        <v>0</v>
      </c>
      <c r="N15006" t="str">
        <f>IF(K15006&gt;L15006,"HIGH ZONE BIAS",IF(K15006&lt;L15006,"LOW ZONE BIAS","EQUILIBRIUM"))</f>
        <v>EQUILIBRIUM</v>
      </c>
    </row>
    <row r="15007">
      <c r="A15007">
        <v>12556</v>
      </c>
      <c r="B15007" t="str">
        <v>2013-11-28</v>
      </c>
      <c r="C15007" t="str">
        <v>Evening</v>
      </c>
      <c r="D15007">
        <v>28</v>
      </c>
      <c r="E15007" t="str">
        <f>IF(MOD(D15007,2)=0,"EVEN","ODD")</f>
        <v>EVEN</v>
      </c>
      <c r="F15007" t="str">
        <f>IF(D15007&lt;=18,"LOW (1-18)","HIGH (19-36)")</f>
        <v>HIGH (19-36)</v>
      </c>
      <c r="G15007">
        <f>INT((D15007-1)/6)+1</f>
        <v>5</v>
      </c>
      <c r="H15007">
        <f>MOD(D15007-1,6)+1</f>
        <v>4</v>
      </c>
      <c r="I15007">
        <f>37-D15007</f>
        <v>9</v>
      </c>
      <c r="J15007">
        <f>ABS(D15007-D15008)</f>
        <v>0</v>
      </c>
      <c r="K15007">
        <f>AVERAGE(D15007:D15011)</f>
        <v>28</v>
      </c>
      <c r="L15007">
        <f>AVERAGE(D15007:D15026)</f>
        <v>28</v>
      </c>
      <c r="M15007">
        <f>K15007-L15007</f>
        <v>0</v>
      </c>
      <c r="N15007" t="str">
        <f>IF(K15007&gt;L15007,"HIGH ZONE BIAS",IF(K15007&lt;L15007,"LOW ZONE BIAS","EQUILIBRIUM"))</f>
        <v>EQUILIBRIUM</v>
      </c>
    </row>
    <row r="15008">
      <c r="A15008">
        <v>12555</v>
      </c>
      <c r="B15008" t="str">
        <v>2013-11-28</v>
      </c>
      <c r="C15008" t="str">
        <v>Midday</v>
      </c>
      <c r="D15008">
        <v>28</v>
      </c>
      <c r="E15008" t="str">
        <f>IF(MOD(D15008,2)=0,"EVEN","ODD")</f>
        <v>EVEN</v>
      </c>
      <c r="F15008" t="str">
        <f>IF(D15008&lt;=18,"LOW (1-18)","HIGH (19-36)")</f>
        <v>HIGH (19-36)</v>
      </c>
      <c r="G15008">
        <f>INT((D15008-1)/6)+1</f>
        <v>5</v>
      </c>
      <c r="H15008">
        <f>MOD(D15008-1,6)+1</f>
        <v>4</v>
      </c>
      <c r="I15008">
        <f>37-D15008</f>
        <v>9</v>
      </c>
      <c r="J15008">
        <f>ABS(D15008-D15009)</f>
        <v>9</v>
      </c>
      <c r="K15008">
        <f>AVERAGE(D15008:D15012)</f>
        <v>28</v>
      </c>
      <c r="L15008">
        <f>AVERAGE(D15008:D15027)</f>
        <v>28</v>
      </c>
      <c r="M15008">
        <f>K15008-L15008</f>
        <v>0</v>
      </c>
      <c r="N15008" t="str">
        <f>IF(K15008&gt;L15008,"HIGH ZONE BIAS",IF(K15008&lt;L15008,"LOW ZONE BIAS","EQUILIBRIUM"))</f>
        <v>EQUILIBRIUM</v>
      </c>
    </row>
    <row r="15009">
      <c r="A15009">
        <v>12554</v>
      </c>
      <c r="B15009" t="str">
        <v>2013-11-28</v>
      </c>
      <c r="C15009" t="str">
        <v>Morning</v>
      </c>
      <c r="D15009">
        <v>19</v>
      </c>
      <c r="E15009" t="str">
        <f>IF(MOD(D15009,2)=0,"EVEN","ODD")</f>
        <v>ODD</v>
      </c>
      <c r="F15009" t="str">
        <f>IF(D15009&lt;=18,"LOW (1-18)","HIGH (19-36)")</f>
        <v>HIGH (19-36)</v>
      </c>
      <c r="G15009">
        <f>INT((D15009-1)/6)+1</f>
        <v>4</v>
      </c>
      <c r="H15009">
        <f>MOD(D15009-1,6)+1</f>
        <v>1</v>
      </c>
      <c r="I15009">
        <f>37-D15009</f>
        <v>18</v>
      </c>
      <c r="J15009">
        <f>ABS(D15009-D15010)</f>
        <v>16</v>
      </c>
      <c r="K15009">
        <f>AVERAGE(D15009:D15013)</f>
        <v>19</v>
      </c>
      <c r="L15009">
        <f>AVERAGE(D15009:D15028)</f>
        <v>19</v>
      </c>
      <c r="M15009">
        <f>K15009-L15009</f>
        <v>0</v>
      </c>
      <c r="N15009" t="str">
        <f>IF(K15009&gt;L15009,"HIGH ZONE BIAS",IF(K15009&lt;L15009,"LOW ZONE BIAS","EQUILIBRIUM"))</f>
        <v>EQUILIBRIUM</v>
      </c>
    </row>
    <row r="15010">
      <c r="A15010">
        <v>12553</v>
      </c>
      <c r="B15010" t="str">
        <v>2013-11-27</v>
      </c>
      <c r="C15010" t="str">
        <v>Evening</v>
      </c>
      <c r="D15010">
        <v>35</v>
      </c>
      <c r="E15010" t="str">
        <f>IF(MOD(D15010,2)=0,"EVEN","ODD")</f>
        <v>ODD</v>
      </c>
      <c r="F15010" t="str">
        <f>IF(D15010&lt;=18,"LOW (1-18)","HIGH (19-36)")</f>
        <v>HIGH (19-36)</v>
      </c>
      <c r="G15010">
        <f>INT((D15010-1)/6)+1</f>
        <v>6</v>
      </c>
      <c r="H15010">
        <f>MOD(D15010-1,6)+1</f>
        <v>5</v>
      </c>
      <c r="I15010">
        <f>37-D15010</f>
        <v>2</v>
      </c>
      <c r="J15010">
        <f>ABS(D15010-D15011)</f>
        <v>15</v>
      </c>
      <c r="K15010">
        <f>AVERAGE(D15010:D15014)</f>
        <v>35</v>
      </c>
      <c r="L15010">
        <f>AVERAGE(D15010:D15029)</f>
        <v>35</v>
      </c>
      <c r="M15010">
        <f>K15010-L15010</f>
        <v>0</v>
      </c>
      <c r="N15010" t="str">
        <f>IF(K15010&gt;L15010,"HIGH ZONE BIAS",IF(K15010&lt;L15010,"LOW ZONE BIAS","EQUILIBRIUM"))</f>
        <v>EQUILIBRIUM</v>
      </c>
    </row>
    <row r="15011">
      <c r="A15011">
        <v>12552</v>
      </c>
      <c r="B15011" t="str">
        <v>2013-11-27</v>
      </c>
      <c r="C15011" t="str">
        <v>Midday</v>
      </c>
      <c r="D15011">
        <v>20</v>
      </c>
      <c r="E15011" t="str">
        <f>IF(MOD(D15011,2)=0,"EVEN","ODD")</f>
        <v>EVEN</v>
      </c>
      <c r="F15011" t="str">
        <f>IF(D15011&lt;=18,"LOW (1-18)","HIGH (19-36)")</f>
        <v>HIGH (19-36)</v>
      </c>
      <c r="G15011">
        <f>INT((D15011-1)/6)+1</f>
        <v>4</v>
      </c>
      <c r="H15011">
        <f>MOD(D15011-1,6)+1</f>
        <v>2</v>
      </c>
      <c r="I15011">
        <f>37-D15011</f>
        <v>17</v>
      </c>
      <c r="J15011">
        <f>ABS(D15011-D15012)</f>
        <v>17</v>
      </c>
      <c r="K15011">
        <f>AVERAGE(D15011:D15015)</f>
        <v>20</v>
      </c>
      <c r="L15011">
        <f>AVERAGE(D15011:D15030)</f>
        <v>20</v>
      </c>
      <c r="M15011">
        <f>K15011-L15011</f>
        <v>0</v>
      </c>
      <c r="N15011" t="str">
        <f>IF(K15011&gt;L15011,"HIGH ZONE BIAS",IF(K15011&lt;L15011,"LOW ZONE BIAS","EQUILIBRIUM"))</f>
        <v>EQUILIBRIUM</v>
      </c>
    </row>
    <row r="15012">
      <c r="A15012">
        <v>12551</v>
      </c>
      <c r="B15012" t="str">
        <v>2013-11-27</v>
      </c>
      <c r="C15012" t="str">
        <v>Morning</v>
      </c>
      <c r="D15012">
        <v>3</v>
      </c>
      <c r="E15012" t="str">
        <f>IF(MOD(D15012,2)=0,"EVEN","ODD")</f>
        <v>ODD</v>
      </c>
      <c r="F15012" t="str">
        <f>IF(D15012&lt;=18,"LOW (1-18)","HIGH (19-36)")</f>
        <v>LOW (1-18)</v>
      </c>
      <c r="G15012">
        <f>INT((D15012-1)/6)+1</f>
        <v>1</v>
      </c>
      <c r="H15012">
        <f>MOD(D15012-1,6)+1</f>
        <v>3</v>
      </c>
      <c r="I15012">
        <f>37-D15012</f>
        <v>34</v>
      </c>
      <c r="J15012">
        <f>ABS(D15012-D15013)</f>
        <v>11</v>
      </c>
      <c r="K15012">
        <f>AVERAGE(D15012:D15016)</f>
        <v>3</v>
      </c>
      <c r="L15012">
        <f>AVERAGE(D15012:D15031)</f>
        <v>3</v>
      </c>
      <c r="M15012">
        <f>K15012-L15012</f>
        <v>0</v>
      </c>
      <c r="N15012" t="str">
        <f>IF(K15012&gt;L15012,"HIGH ZONE BIAS",IF(K15012&lt;L15012,"LOW ZONE BIAS","EQUILIBRIUM"))</f>
        <v>EQUILIBRIUM</v>
      </c>
    </row>
    <row r="15013">
      <c r="A15013">
        <v>12550</v>
      </c>
      <c r="B15013" t="str">
        <v>2013-11-26</v>
      </c>
      <c r="C15013" t="str">
        <v>Evening</v>
      </c>
      <c r="D15013">
        <v>14</v>
      </c>
      <c r="E15013" t="str">
        <f>IF(MOD(D15013,2)=0,"EVEN","ODD")</f>
        <v>EVEN</v>
      </c>
      <c r="F15013" t="str">
        <f>IF(D15013&lt;=18,"LOW (1-18)","HIGH (19-36)")</f>
        <v>LOW (1-18)</v>
      </c>
      <c r="G15013">
        <f>INT((D15013-1)/6)+1</f>
        <v>3</v>
      </c>
      <c r="H15013">
        <f>MOD(D15013-1,6)+1</f>
        <v>2</v>
      </c>
      <c r="I15013">
        <f>37-D15013</f>
        <v>23</v>
      </c>
      <c r="J15013">
        <f>ABS(D15013-D15014)</f>
        <v>12</v>
      </c>
      <c r="K15013">
        <f>AVERAGE(D15013:D15017)</f>
        <v>14</v>
      </c>
      <c r="L15013">
        <f>AVERAGE(D15013:D15032)</f>
        <v>14</v>
      </c>
      <c r="M15013">
        <f>K15013-L15013</f>
        <v>0</v>
      </c>
      <c r="N15013" t="str">
        <f>IF(K15013&gt;L15013,"HIGH ZONE BIAS",IF(K15013&lt;L15013,"LOW ZONE BIAS","EQUILIBRIUM"))</f>
        <v>EQUILIBRIUM</v>
      </c>
    </row>
    <row r="15014">
      <c r="A15014">
        <v>12549</v>
      </c>
      <c r="B15014" t="str">
        <v>2013-11-26</v>
      </c>
      <c r="C15014" t="str">
        <v>Midday</v>
      </c>
      <c r="D15014">
        <v>26</v>
      </c>
      <c r="E15014" t="str">
        <f>IF(MOD(D15014,2)=0,"EVEN","ODD")</f>
        <v>EVEN</v>
      </c>
      <c r="F15014" t="str">
        <f>IF(D15014&lt;=18,"LOW (1-18)","HIGH (19-36)")</f>
        <v>HIGH (19-36)</v>
      </c>
      <c r="G15014">
        <f>INT((D15014-1)/6)+1</f>
        <v>5</v>
      </c>
      <c r="H15014">
        <f>MOD(D15014-1,6)+1</f>
        <v>2</v>
      </c>
      <c r="I15014">
        <f>37-D15014</f>
        <v>11</v>
      </c>
      <c r="J15014">
        <f>ABS(D15014-D15015)</f>
        <v>3</v>
      </c>
      <c r="K15014">
        <f>AVERAGE(D15014:D15018)</f>
        <v>26</v>
      </c>
      <c r="L15014">
        <f>AVERAGE(D15014:D15033)</f>
        <v>26</v>
      </c>
      <c r="M15014">
        <f>K15014-L15014</f>
        <v>0</v>
      </c>
      <c r="N15014" t="str">
        <f>IF(K15014&gt;L15014,"HIGH ZONE BIAS",IF(K15014&lt;L15014,"LOW ZONE BIAS","EQUILIBRIUM"))</f>
        <v>EQUILIBRIUM</v>
      </c>
    </row>
    <row r="15015">
      <c r="A15015">
        <v>12548</v>
      </c>
      <c r="B15015" t="str">
        <v>2013-11-26</v>
      </c>
      <c r="C15015" t="str">
        <v>Morning</v>
      </c>
      <c r="D15015">
        <v>23</v>
      </c>
      <c r="E15015" t="str">
        <f>IF(MOD(D15015,2)=0,"EVEN","ODD")</f>
        <v>ODD</v>
      </c>
      <c r="F15015" t="str">
        <f>IF(D15015&lt;=18,"LOW (1-18)","HIGH (19-36)")</f>
        <v>HIGH (19-36)</v>
      </c>
      <c r="G15015">
        <f>INT((D15015-1)/6)+1</f>
        <v>4</v>
      </c>
      <c r="H15015">
        <f>MOD(D15015-1,6)+1</f>
        <v>5</v>
      </c>
      <c r="I15015">
        <f>37-D15015</f>
        <v>14</v>
      </c>
      <c r="J15015">
        <f>ABS(D15015-D15016)</f>
        <v>20</v>
      </c>
      <c r="K15015">
        <f>AVERAGE(D15015:D15019)</f>
        <v>23</v>
      </c>
      <c r="L15015">
        <f>AVERAGE(D15015:D15034)</f>
        <v>23</v>
      </c>
      <c r="M15015">
        <f>K15015-L15015</f>
        <v>0</v>
      </c>
      <c r="N15015" t="str">
        <f>IF(K15015&gt;L15015,"HIGH ZONE BIAS",IF(K15015&lt;L15015,"LOW ZONE BIAS","EQUILIBRIUM"))</f>
        <v>EQUILIBRIUM</v>
      </c>
    </row>
    <row r="15016">
      <c r="A15016">
        <v>12547</v>
      </c>
      <c r="B15016" t="str">
        <v>2013-11-25</v>
      </c>
      <c r="C15016" t="str">
        <v>Evening</v>
      </c>
      <c r="D15016">
        <v>3</v>
      </c>
      <c r="E15016" t="str">
        <f>IF(MOD(D15016,2)=0,"EVEN","ODD")</f>
        <v>ODD</v>
      </c>
      <c r="F15016" t="str">
        <f>IF(D15016&lt;=18,"LOW (1-18)","HIGH (19-36)")</f>
        <v>LOW (1-18)</v>
      </c>
      <c r="G15016">
        <f>INT((D15016-1)/6)+1</f>
        <v>1</v>
      </c>
      <c r="H15016">
        <f>MOD(D15016-1,6)+1</f>
        <v>3</v>
      </c>
      <c r="I15016">
        <f>37-D15016</f>
        <v>34</v>
      </c>
      <c r="J15016">
        <f>ABS(D15016-D15017)</f>
        <v>9</v>
      </c>
      <c r="K15016">
        <f>AVERAGE(D15016:D15020)</f>
        <v>3</v>
      </c>
      <c r="L15016">
        <f>AVERAGE(D15016:D15035)</f>
        <v>3</v>
      </c>
      <c r="M15016">
        <f>K15016-L15016</f>
        <v>0</v>
      </c>
      <c r="N15016" t="str">
        <f>IF(K15016&gt;L15016,"HIGH ZONE BIAS",IF(K15016&lt;L15016,"LOW ZONE BIAS","EQUILIBRIUM"))</f>
        <v>EQUILIBRIUM</v>
      </c>
    </row>
    <row r="15017">
      <c r="A15017">
        <v>12546</v>
      </c>
      <c r="B15017" t="str">
        <v>2013-11-25</v>
      </c>
      <c r="C15017" t="str">
        <v>Midday</v>
      </c>
      <c r="D15017">
        <v>12</v>
      </c>
      <c r="E15017" t="str">
        <f>IF(MOD(D15017,2)=0,"EVEN","ODD")</f>
        <v>EVEN</v>
      </c>
      <c r="F15017" t="str">
        <f>IF(D15017&lt;=18,"LOW (1-18)","HIGH (19-36)")</f>
        <v>LOW (1-18)</v>
      </c>
      <c r="G15017">
        <f>INT((D15017-1)/6)+1</f>
        <v>2</v>
      </c>
      <c r="H15017">
        <f>MOD(D15017-1,6)+1</f>
        <v>6</v>
      </c>
      <c r="I15017">
        <f>37-D15017</f>
        <v>25</v>
      </c>
      <c r="J15017">
        <f>ABS(D15017-D15018)</f>
        <v>22</v>
      </c>
      <c r="K15017">
        <f>AVERAGE(D15017:D15021)</f>
        <v>12</v>
      </c>
      <c r="L15017">
        <f>AVERAGE(D15017:D15036)</f>
        <v>12</v>
      </c>
      <c r="M15017">
        <f>K15017-L15017</f>
        <v>0</v>
      </c>
      <c r="N15017" t="str">
        <f>IF(K15017&gt;L15017,"HIGH ZONE BIAS",IF(K15017&lt;L15017,"LOW ZONE BIAS","EQUILIBRIUM"))</f>
        <v>EQUILIBRIUM</v>
      </c>
    </row>
    <row r="15018">
      <c r="A15018">
        <v>12545</v>
      </c>
      <c r="B15018" t="str">
        <v>2013-11-25</v>
      </c>
      <c r="C15018" t="str">
        <v>Morning</v>
      </c>
      <c r="D15018">
        <v>34</v>
      </c>
      <c r="E15018" t="str">
        <f>IF(MOD(D15018,2)=0,"EVEN","ODD")</f>
        <v>EVEN</v>
      </c>
      <c r="F15018" t="str">
        <f>IF(D15018&lt;=18,"LOW (1-18)","HIGH (19-36)")</f>
        <v>HIGH (19-36)</v>
      </c>
      <c r="G15018">
        <f>INT((D15018-1)/6)+1</f>
        <v>6</v>
      </c>
      <c r="H15018">
        <f>MOD(D15018-1,6)+1</f>
        <v>4</v>
      </c>
      <c r="I15018">
        <f>37-D15018</f>
        <v>3</v>
      </c>
      <c r="J15018">
        <f>ABS(D15018-D15019)</f>
        <v>7</v>
      </c>
      <c r="K15018">
        <f>AVERAGE(D15018:D15022)</f>
        <v>34</v>
      </c>
      <c r="L15018">
        <f>AVERAGE(D15018:D15037)</f>
        <v>34</v>
      </c>
      <c r="M15018">
        <f>K15018-L15018</f>
        <v>0</v>
      </c>
      <c r="N15018" t="str">
        <f>IF(K15018&gt;L15018,"HIGH ZONE BIAS",IF(K15018&lt;L15018,"LOW ZONE BIAS","EQUILIBRIUM"))</f>
        <v>EQUILIBRIUM</v>
      </c>
    </row>
    <row r="15019">
      <c r="A15019">
        <v>12544</v>
      </c>
      <c r="B15019" t="str">
        <v>2013-11-23</v>
      </c>
      <c r="C15019" t="str">
        <v>Evening</v>
      </c>
      <c r="D15019">
        <v>27</v>
      </c>
      <c r="E15019" t="str">
        <f>IF(MOD(D15019,2)=0,"EVEN","ODD")</f>
        <v>ODD</v>
      </c>
      <c r="F15019" t="str">
        <f>IF(D15019&lt;=18,"LOW (1-18)","HIGH (19-36)")</f>
        <v>HIGH (19-36)</v>
      </c>
      <c r="G15019">
        <f>INT((D15019-1)/6)+1</f>
        <v>5</v>
      </c>
      <c r="H15019">
        <f>MOD(D15019-1,6)+1</f>
        <v>3</v>
      </c>
      <c r="I15019">
        <f>37-D15019</f>
        <v>10</v>
      </c>
      <c r="J15019">
        <f>ABS(D15019-D15020)</f>
        <v>5</v>
      </c>
      <c r="K15019">
        <f>AVERAGE(D15019:D15023)</f>
        <v>27</v>
      </c>
      <c r="L15019">
        <f>AVERAGE(D15019:D15038)</f>
        <v>27</v>
      </c>
      <c r="M15019">
        <f>K15019-L15019</f>
        <v>0</v>
      </c>
      <c r="N15019" t="str">
        <f>IF(K15019&gt;L15019,"HIGH ZONE BIAS",IF(K15019&lt;L15019,"LOW ZONE BIAS","EQUILIBRIUM"))</f>
        <v>EQUILIBRIUM</v>
      </c>
    </row>
    <row r="15020">
      <c r="A15020">
        <v>12543</v>
      </c>
      <c r="B15020" t="str">
        <v>2013-11-23</v>
      </c>
      <c r="C15020" t="str">
        <v>Midday</v>
      </c>
      <c r="D15020">
        <v>32</v>
      </c>
      <c r="E15020" t="str">
        <f>IF(MOD(D15020,2)=0,"EVEN","ODD")</f>
        <v>EVEN</v>
      </c>
      <c r="F15020" t="str">
        <f>IF(D15020&lt;=18,"LOW (1-18)","HIGH (19-36)")</f>
        <v>HIGH (19-36)</v>
      </c>
      <c r="G15020">
        <f>INT((D15020-1)/6)+1</f>
        <v>6</v>
      </c>
      <c r="H15020">
        <f>MOD(D15020-1,6)+1</f>
        <v>2</v>
      </c>
      <c r="I15020">
        <f>37-D15020</f>
        <v>5</v>
      </c>
      <c r="J15020">
        <f>ABS(D15020-D15021)</f>
        <v>4</v>
      </c>
      <c r="K15020">
        <f>AVERAGE(D15020:D15024)</f>
        <v>32</v>
      </c>
      <c r="L15020">
        <f>AVERAGE(D15020:D15039)</f>
        <v>32</v>
      </c>
      <c r="M15020">
        <f>K15020-L15020</f>
        <v>0</v>
      </c>
      <c r="N15020" t="str">
        <f>IF(K15020&gt;L15020,"HIGH ZONE BIAS",IF(K15020&lt;L15020,"LOW ZONE BIAS","EQUILIBRIUM"))</f>
        <v>EQUILIBRIUM</v>
      </c>
    </row>
    <row r="15021">
      <c r="A15021">
        <v>12542</v>
      </c>
      <c r="B15021" t="str">
        <v>2013-11-23</v>
      </c>
      <c r="C15021" t="str">
        <v>Morning</v>
      </c>
      <c r="D15021">
        <v>36</v>
      </c>
      <c r="E15021" t="str">
        <f>IF(MOD(D15021,2)=0,"EVEN","ODD")</f>
        <v>EVEN</v>
      </c>
      <c r="F15021" t="str">
        <f>IF(D15021&lt;=18,"LOW (1-18)","HIGH (19-36)")</f>
        <v>HIGH (19-36)</v>
      </c>
      <c r="G15021">
        <f>INT((D15021-1)/6)+1</f>
        <v>6</v>
      </c>
      <c r="H15021">
        <f>MOD(D15021-1,6)+1</f>
        <v>6</v>
      </c>
      <c r="I15021">
        <f>37-D15021</f>
        <v>1</v>
      </c>
      <c r="J15021">
        <f>ABS(D15021-D15022)</f>
        <v>11</v>
      </c>
      <c r="K15021">
        <f>AVERAGE(D15021:D15025)</f>
        <v>36</v>
      </c>
      <c r="L15021">
        <f>AVERAGE(D15021:D15040)</f>
        <v>36</v>
      </c>
      <c r="M15021">
        <f>K15021-L15021</f>
        <v>0</v>
      </c>
      <c r="N15021" t="str">
        <f>IF(K15021&gt;L15021,"HIGH ZONE BIAS",IF(K15021&lt;L15021,"LOW ZONE BIAS","EQUILIBRIUM"))</f>
        <v>EQUILIBRIUM</v>
      </c>
    </row>
    <row r="15022">
      <c r="A15022">
        <v>12541</v>
      </c>
      <c r="B15022" t="str">
        <v>2013-11-22</v>
      </c>
      <c r="C15022" t="str">
        <v>Evening</v>
      </c>
      <c r="D15022">
        <v>25</v>
      </c>
      <c r="E15022" t="str">
        <f>IF(MOD(D15022,2)=0,"EVEN","ODD")</f>
        <v>ODD</v>
      </c>
      <c r="F15022" t="str">
        <f>IF(D15022&lt;=18,"LOW (1-18)","HIGH (19-36)")</f>
        <v>HIGH (19-36)</v>
      </c>
      <c r="G15022">
        <f>INT((D15022-1)/6)+1</f>
        <v>5</v>
      </c>
      <c r="H15022">
        <f>MOD(D15022-1,6)+1</f>
        <v>1</v>
      </c>
      <c r="I15022">
        <f>37-D15022</f>
        <v>12</v>
      </c>
      <c r="J15022">
        <f>ABS(D15022-D15023)</f>
        <v>22</v>
      </c>
      <c r="K15022">
        <f>AVERAGE(D15022:D15026)</f>
        <v>25</v>
      </c>
      <c r="L15022">
        <f>AVERAGE(D15022:D15041)</f>
        <v>25</v>
      </c>
      <c r="M15022">
        <f>K15022-L15022</f>
        <v>0</v>
      </c>
      <c r="N15022" t="str">
        <f>IF(K15022&gt;L15022,"HIGH ZONE BIAS",IF(K15022&lt;L15022,"LOW ZONE BIAS","EQUILIBRIUM"))</f>
        <v>EQUILIBRIUM</v>
      </c>
    </row>
    <row r="15023">
      <c r="A15023">
        <v>12540</v>
      </c>
      <c r="B15023" t="str">
        <v>2013-11-22</v>
      </c>
      <c r="C15023" t="str">
        <v>Midday</v>
      </c>
      <c r="D15023">
        <v>3</v>
      </c>
      <c r="E15023" t="str">
        <f>IF(MOD(D15023,2)=0,"EVEN","ODD")</f>
        <v>ODD</v>
      </c>
      <c r="F15023" t="str">
        <f>IF(D15023&lt;=18,"LOW (1-18)","HIGH (19-36)")</f>
        <v>LOW (1-18)</v>
      </c>
      <c r="G15023">
        <f>INT((D15023-1)/6)+1</f>
        <v>1</v>
      </c>
      <c r="H15023">
        <f>MOD(D15023-1,6)+1</f>
        <v>3</v>
      </c>
      <c r="I15023">
        <f>37-D15023</f>
        <v>34</v>
      </c>
      <c r="J15023">
        <f>ABS(D15023-D15024)</f>
        <v>30</v>
      </c>
      <c r="K15023">
        <f>AVERAGE(D15023:D15027)</f>
        <v>3</v>
      </c>
      <c r="L15023">
        <f>AVERAGE(D15023:D15042)</f>
        <v>3</v>
      </c>
      <c r="M15023">
        <f>K15023-L15023</f>
        <v>0</v>
      </c>
      <c r="N15023" t="str">
        <f>IF(K15023&gt;L15023,"HIGH ZONE BIAS",IF(K15023&lt;L15023,"LOW ZONE BIAS","EQUILIBRIUM"))</f>
        <v>EQUILIBRIUM</v>
      </c>
    </row>
    <row r="15024">
      <c r="A15024">
        <v>12539</v>
      </c>
      <c r="B15024" t="str">
        <v>2013-11-22</v>
      </c>
      <c r="C15024" t="str">
        <v>Morning</v>
      </c>
      <c r="D15024">
        <v>33</v>
      </c>
      <c r="E15024" t="str">
        <f>IF(MOD(D15024,2)=0,"EVEN","ODD")</f>
        <v>ODD</v>
      </c>
      <c r="F15024" t="str">
        <f>IF(D15024&lt;=18,"LOW (1-18)","HIGH (19-36)")</f>
        <v>HIGH (19-36)</v>
      </c>
      <c r="G15024">
        <f>INT((D15024-1)/6)+1</f>
        <v>6</v>
      </c>
      <c r="H15024">
        <f>MOD(D15024-1,6)+1</f>
        <v>3</v>
      </c>
      <c r="I15024">
        <f>37-D15024</f>
        <v>4</v>
      </c>
      <c r="J15024">
        <f>ABS(D15024-D15025)</f>
        <v>1</v>
      </c>
      <c r="K15024">
        <f>AVERAGE(D15024:D15028)</f>
        <v>33</v>
      </c>
      <c r="L15024">
        <f>AVERAGE(D15024:D15043)</f>
        <v>33</v>
      </c>
      <c r="M15024">
        <f>K15024-L15024</f>
        <v>0</v>
      </c>
      <c r="N15024" t="str">
        <f>IF(K15024&gt;L15024,"HIGH ZONE BIAS",IF(K15024&lt;L15024,"LOW ZONE BIAS","EQUILIBRIUM"))</f>
        <v>EQUILIBRIUM</v>
      </c>
    </row>
    <row r="15025">
      <c r="A15025">
        <v>12538</v>
      </c>
      <c r="B15025" t="str">
        <v>2013-11-21</v>
      </c>
      <c r="C15025" t="str">
        <v>Evening</v>
      </c>
      <c r="D15025">
        <v>32</v>
      </c>
      <c r="E15025" t="str">
        <f>IF(MOD(D15025,2)=0,"EVEN","ODD")</f>
        <v>EVEN</v>
      </c>
      <c r="F15025" t="str">
        <f>IF(D15025&lt;=18,"LOW (1-18)","HIGH (19-36)")</f>
        <v>HIGH (19-36)</v>
      </c>
      <c r="G15025">
        <f>INT((D15025-1)/6)+1</f>
        <v>6</v>
      </c>
      <c r="H15025">
        <f>MOD(D15025-1,6)+1</f>
        <v>2</v>
      </c>
      <c r="I15025">
        <f>37-D15025</f>
        <v>5</v>
      </c>
      <c r="J15025">
        <f>ABS(D15025-D15026)</f>
        <v>13</v>
      </c>
      <c r="K15025">
        <f>AVERAGE(D15025:D15029)</f>
        <v>32</v>
      </c>
      <c r="L15025">
        <f>AVERAGE(D15025:D15044)</f>
        <v>32</v>
      </c>
      <c r="M15025">
        <f>K15025-L15025</f>
        <v>0</v>
      </c>
      <c r="N15025" t="str">
        <f>IF(K15025&gt;L15025,"HIGH ZONE BIAS",IF(K15025&lt;L15025,"LOW ZONE BIAS","EQUILIBRIUM"))</f>
        <v>EQUILIBRIUM</v>
      </c>
    </row>
    <row r="15026">
      <c r="A15026">
        <v>12537</v>
      </c>
      <c r="B15026" t="str">
        <v>2013-11-21</v>
      </c>
      <c r="C15026" t="str">
        <v>Midday</v>
      </c>
      <c r="D15026">
        <v>19</v>
      </c>
      <c r="E15026" t="str">
        <f>IF(MOD(D15026,2)=0,"EVEN","ODD")</f>
        <v>ODD</v>
      </c>
      <c r="F15026" t="str">
        <f>IF(D15026&lt;=18,"LOW (1-18)","HIGH (19-36)")</f>
        <v>HIGH (19-36)</v>
      </c>
      <c r="G15026">
        <f>INT((D15026-1)/6)+1</f>
        <v>4</v>
      </c>
      <c r="H15026">
        <f>MOD(D15026-1,6)+1</f>
        <v>1</v>
      </c>
      <c r="I15026">
        <f>37-D15026</f>
        <v>18</v>
      </c>
      <c r="J15026">
        <f>ABS(D15026-D15027)</f>
        <v>9</v>
      </c>
      <c r="K15026">
        <f>AVERAGE(D15026:D15030)</f>
        <v>19</v>
      </c>
      <c r="L15026">
        <f>AVERAGE(D15026:D15045)</f>
        <v>19</v>
      </c>
      <c r="M15026">
        <f>K15026-L15026</f>
        <v>0</v>
      </c>
      <c r="N15026" t="str">
        <f>IF(K15026&gt;L15026,"HIGH ZONE BIAS",IF(K15026&lt;L15026,"LOW ZONE BIAS","EQUILIBRIUM"))</f>
        <v>EQUILIBRIUM</v>
      </c>
    </row>
    <row r="15027">
      <c r="A15027">
        <v>12536</v>
      </c>
      <c r="B15027" t="str">
        <v>2013-11-21</v>
      </c>
      <c r="C15027" t="str">
        <v>Morning</v>
      </c>
      <c r="D15027">
        <v>10</v>
      </c>
      <c r="E15027" t="str">
        <f>IF(MOD(D15027,2)=0,"EVEN","ODD")</f>
        <v>EVEN</v>
      </c>
      <c r="F15027" t="str">
        <f>IF(D15027&lt;=18,"LOW (1-18)","HIGH (19-36)")</f>
        <v>LOW (1-18)</v>
      </c>
      <c r="G15027">
        <f>INT((D15027-1)/6)+1</f>
        <v>2</v>
      </c>
      <c r="H15027">
        <f>MOD(D15027-1,6)+1</f>
        <v>4</v>
      </c>
      <c r="I15027">
        <f>37-D15027</f>
        <v>27</v>
      </c>
      <c r="J15027">
        <f>ABS(D15027-D15028)</f>
        <v>9</v>
      </c>
      <c r="K15027">
        <f>AVERAGE(D15027:D15031)</f>
        <v>10</v>
      </c>
      <c r="L15027">
        <f>AVERAGE(D15027:D15046)</f>
        <v>10</v>
      </c>
      <c r="M15027">
        <f>K15027-L15027</f>
        <v>0</v>
      </c>
      <c r="N15027" t="str">
        <f>IF(K15027&gt;L15027,"HIGH ZONE BIAS",IF(K15027&lt;L15027,"LOW ZONE BIAS","EQUILIBRIUM"))</f>
        <v>EQUILIBRIUM</v>
      </c>
    </row>
    <row r="15028">
      <c r="A15028">
        <v>12535</v>
      </c>
      <c r="B15028" t="str">
        <v>2013-11-20</v>
      </c>
      <c r="C15028" t="str">
        <v>Evening</v>
      </c>
      <c r="D15028">
        <v>1</v>
      </c>
      <c r="E15028" t="str">
        <f>IF(MOD(D15028,2)=0,"EVEN","ODD")</f>
        <v>ODD</v>
      </c>
      <c r="F15028" t="str">
        <f>IF(D15028&lt;=18,"LOW (1-18)","HIGH (19-36)")</f>
        <v>LOW (1-18)</v>
      </c>
      <c r="G15028">
        <f>INT((D15028-1)/6)+1</f>
        <v>1</v>
      </c>
      <c r="H15028">
        <f>MOD(D15028-1,6)+1</f>
        <v>1</v>
      </c>
      <c r="I15028">
        <f>37-D15028</f>
        <v>36</v>
      </c>
      <c r="J15028">
        <f>ABS(D15028-D15029)</f>
        <v>7</v>
      </c>
      <c r="K15028">
        <f>AVERAGE(D15028:D15032)</f>
        <v>1</v>
      </c>
      <c r="L15028">
        <f>AVERAGE(D15028:D15047)</f>
        <v>1</v>
      </c>
      <c r="M15028">
        <f>K15028-L15028</f>
        <v>0</v>
      </c>
      <c r="N15028" t="str">
        <f>IF(K15028&gt;L15028,"HIGH ZONE BIAS",IF(K15028&lt;L15028,"LOW ZONE BIAS","EQUILIBRIUM"))</f>
        <v>EQUILIBRIUM</v>
      </c>
    </row>
    <row r="15029">
      <c r="A15029">
        <v>12534</v>
      </c>
      <c r="B15029" t="str">
        <v>2013-11-20</v>
      </c>
      <c r="C15029" t="str">
        <v>Midday</v>
      </c>
      <c r="D15029">
        <v>8</v>
      </c>
      <c r="E15029" t="str">
        <f>IF(MOD(D15029,2)=0,"EVEN","ODD")</f>
        <v>EVEN</v>
      </c>
      <c r="F15029" t="str">
        <f>IF(D15029&lt;=18,"LOW (1-18)","HIGH (19-36)")</f>
        <v>LOW (1-18)</v>
      </c>
      <c r="G15029">
        <f>INT((D15029-1)/6)+1</f>
        <v>2</v>
      </c>
      <c r="H15029">
        <f>MOD(D15029-1,6)+1</f>
        <v>2</v>
      </c>
      <c r="I15029">
        <f>37-D15029</f>
        <v>29</v>
      </c>
      <c r="J15029">
        <f>ABS(D15029-D15030)</f>
        <v>8</v>
      </c>
      <c r="K15029">
        <f>AVERAGE(D15029:D15033)</f>
        <v>8</v>
      </c>
      <c r="L15029">
        <f>AVERAGE(D15029:D15048)</f>
        <v>8</v>
      </c>
      <c r="M15029">
        <f>K15029-L15029</f>
        <v>0</v>
      </c>
      <c r="N15029" t="str">
        <f>IF(K15029&gt;L15029,"HIGH ZONE BIAS",IF(K15029&lt;L15029,"LOW ZONE BIAS","EQUILIBRIUM"))</f>
        <v>EQUILIBRIUM</v>
      </c>
    </row>
    <row r="15030">
      <c r="A15030">
        <v>12533</v>
      </c>
      <c r="B15030" t="str">
        <v>2013-11-20</v>
      </c>
      <c r="C15030" t="str">
        <v>Morning</v>
      </c>
      <c r="D15030">
        <v>16</v>
      </c>
      <c r="E15030" t="str">
        <f>IF(MOD(D15030,2)=0,"EVEN","ODD")</f>
        <v>EVEN</v>
      </c>
      <c r="F15030" t="str">
        <f>IF(D15030&lt;=18,"LOW (1-18)","HIGH (19-36)")</f>
        <v>LOW (1-18)</v>
      </c>
      <c r="G15030">
        <f>INT((D15030-1)/6)+1</f>
        <v>3</v>
      </c>
      <c r="H15030">
        <f>MOD(D15030-1,6)+1</f>
        <v>4</v>
      </c>
      <c r="I15030">
        <f>37-D15030</f>
        <v>21</v>
      </c>
      <c r="J15030">
        <f>ABS(D15030-D15031)</f>
        <v>11</v>
      </c>
      <c r="K15030">
        <f>AVERAGE(D15030:D15034)</f>
        <v>16</v>
      </c>
      <c r="L15030">
        <f>AVERAGE(D15030:D15049)</f>
        <v>16</v>
      </c>
      <c r="M15030">
        <f>K15030-L15030</f>
        <v>0</v>
      </c>
      <c r="N15030" t="str">
        <f>IF(K15030&gt;L15030,"HIGH ZONE BIAS",IF(K15030&lt;L15030,"LOW ZONE BIAS","EQUILIBRIUM"))</f>
        <v>EQUILIBRIUM</v>
      </c>
    </row>
    <row r="15031">
      <c r="A15031">
        <v>12532</v>
      </c>
      <c r="B15031" t="str">
        <v>2013-11-19</v>
      </c>
      <c r="C15031" t="str">
        <v>Evening</v>
      </c>
      <c r="D15031">
        <v>5</v>
      </c>
      <c r="E15031" t="str">
        <f>IF(MOD(D15031,2)=0,"EVEN","ODD")</f>
        <v>ODD</v>
      </c>
      <c r="F15031" t="str">
        <f>IF(D15031&lt;=18,"LOW (1-18)","HIGH (19-36)")</f>
        <v>LOW (1-18)</v>
      </c>
      <c r="G15031">
        <f>INT((D15031-1)/6)+1</f>
        <v>1</v>
      </c>
      <c r="H15031">
        <f>MOD(D15031-1,6)+1</f>
        <v>5</v>
      </c>
      <c r="I15031">
        <f>37-D15031</f>
        <v>32</v>
      </c>
      <c r="J15031">
        <f>ABS(D15031-D15032)</f>
        <v>4</v>
      </c>
      <c r="K15031">
        <f>AVERAGE(D15031:D15035)</f>
        <v>5</v>
      </c>
      <c r="L15031">
        <f>AVERAGE(D15031:D15050)</f>
        <v>5</v>
      </c>
      <c r="M15031">
        <f>K15031-L15031</f>
        <v>0</v>
      </c>
      <c r="N15031" t="str">
        <f>IF(K15031&gt;L15031,"HIGH ZONE BIAS",IF(K15031&lt;L15031,"LOW ZONE BIAS","EQUILIBRIUM"))</f>
        <v>EQUILIBRIUM</v>
      </c>
    </row>
    <row r="15032">
      <c r="A15032">
        <v>12531</v>
      </c>
      <c r="B15032" t="str">
        <v>2013-11-19</v>
      </c>
      <c r="C15032" t="str">
        <v>Midday</v>
      </c>
      <c r="D15032">
        <v>1</v>
      </c>
      <c r="E15032" t="str">
        <f>IF(MOD(D15032,2)=0,"EVEN","ODD")</f>
        <v>ODD</v>
      </c>
      <c r="F15032" t="str">
        <f>IF(D15032&lt;=18,"LOW (1-18)","HIGH (19-36)")</f>
        <v>LOW (1-18)</v>
      </c>
      <c r="G15032">
        <f>INT((D15032-1)/6)+1</f>
        <v>1</v>
      </c>
      <c r="H15032">
        <f>MOD(D15032-1,6)+1</f>
        <v>1</v>
      </c>
      <c r="I15032">
        <f>37-D15032</f>
        <v>36</v>
      </c>
      <c r="J15032">
        <f>ABS(D15032-D15033)</f>
        <v>5</v>
      </c>
      <c r="K15032">
        <f>AVERAGE(D15032:D15036)</f>
        <v>1</v>
      </c>
      <c r="L15032">
        <f>AVERAGE(D15032:D15051)</f>
        <v>1</v>
      </c>
      <c r="M15032">
        <f>K15032-L15032</f>
        <v>0</v>
      </c>
      <c r="N15032" t="str">
        <f>IF(K15032&gt;L15032,"HIGH ZONE BIAS",IF(K15032&lt;L15032,"LOW ZONE BIAS","EQUILIBRIUM"))</f>
        <v>EQUILIBRIUM</v>
      </c>
    </row>
    <row r="15033">
      <c r="A15033">
        <v>12530</v>
      </c>
      <c r="B15033" t="str">
        <v>2013-11-19</v>
      </c>
      <c r="C15033" t="str">
        <v>Morning</v>
      </c>
      <c r="D15033">
        <v>6</v>
      </c>
      <c r="E15033" t="str">
        <f>IF(MOD(D15033,2)=0,"EVEN","ODD")</f>
        <v>EVEN</v>
      </c>
      <c r="F15033" t="str">
        <f>IF(D15033&lt;=18,"LOW (1-18)","HIGH (19-36)")</f>
        <v>LOW (1-18)</v>
      </c>
      <c r="G15033">
        <f>INT((D15033-1)/6)+1</f>
        <v>1</v>
      </c>
      <c r="H15033">
        <f>MOD(D15033-1,6)+1</f>
        <v>6</v>
      </c>
      <c r="I15033">
        <f>37-D15033</f>
        <v>31</v>
      </c>
      <c r="J15033">
        <f>ABS(D15033-D15034)</f>
        <v>20</v>
      </c>
      <c r="K15033">
        <f>AVERAGE(D15033:D15037)</f>
        <v>6</v>
      </c>
      <c r="L15033">
        <f>AVERAGE(D15033:D15052)</f>
        <v>6</v>
      </c>
      <c r="M15033">
        <f>K15033-L15033</f>
        <v>0</v>
      </c>
      <c r="N15033" t="str">
        <f>IF(K15033&gt;L15033,"HIGH ZONE BIAS",IF(K15033&lt;L15033,"LOW ZONE BIAS","EQUILIBRIUM"))</f>
        <v>EQUILIBRIUM</v>
      </c>
    </row>
    <row r="15034">
      <c r="A15034">
        <v>12529</v>
      </c>
      <c r="B15034" t="str">
        <v>2013-11-18</v>
      </c>
      <c r="C15034" t="str">
        <v>Evening</v>
      </c>
      <c r="D15034">
        <v>26</v>
      </c>
      <c r="E15034" t="str">
        <f>IF(MOD(D15034,2)=0,"EVEN","ODD")</f>
        <v>EVEN</v>
      </c>
      <c r="F15034" t="str">
        <f>IF(D15034&lt;=18,"LOW (1-18)","HIGH (19-36)")</f>
        <v>HIGH (19-36)</v>
      </c>
      <c r="G15034">
        <f>INT((D15034-1)/6)+1</f>
        <v>5</v>
      </c>
      <c r="H15034">
        <f>MOD(D15034-1,6)+1</f>
        <v>2</v>
      </c>
      <c r="I15034">
        <f>37-D15034</f>
        <v>11</v>
      </c>
      <c r="J15034">
        <f>ABS(D15034-D15035)</f>
        <v>22</v>
      </c>
      <c r="K15034">
        <f>AVERAGE(D15034:D15038)</f>
        <v>26</v>
      </c>
      <c r="L15034">
        <f>AVERAGE(D15034:D15053)</f>
        <v>26</v>
      </c>
      <c r="M15034">
        <f>K15034-L15034</f>
        <v>0</v>
      </c>
      <c r="N15034" t="str">
        <f>IF(K15034&gt;L15034,"HIGH ZONE BIAS",IF(K15034&lt;L15034,"LOW ZONE BIAS","EQUILIBRIUM"))</f>
        <v>EQUILIBRIUM</v>
      </c>
    </row>
    <row r="15035">
      <c r="A15035">
        <v>12528</v>
      </c>
      <c r="B15035" t="str">
        <v>2013-11-18</v>
      </c>
      <c r="C15035" t="str">
        <v>Midday</v>
      </c>
      <c r="D15035">
        <v>4</v>
      </c>
      <c r="E15035" t="str">
        <f>IF(MOD(D15035,2)=0,"EVEN","ODD")</f>
        <v>EVEN</v>
      </c>
      <c r="F15035" t="str">
        <f>IF(D15035&lt;=18,"LOW (1-18)","HIGH (19-36)")</f>
        <v>LOW (1-18)</v>
      </c>
      <c r="G15035">
        <f>INT((D15035-1)/6)+1</f>
        <v>1</v>
      </c>
      <c r="H15035">
        <f>MOD(D15035-1,6)+1</f>
        <v>4</v>
      </c>
      <c r="I15035">
        <f>37-D15035</f>
        <v>33</v>
      </c>
      <c r="J15035">
        <f>ABS(D15035-D15036)</f>
        <v>1</v>
      </c>
      <c r="K15035">
        <f>AVERAGE(D15035:D15039)</f>
        <v>4</v>
      </c>
      <c r="L15035">
        <f>AVERAGE(D15035:D15054)</f>
        <v>4</v>
      </c>
      <c r="M15035">
        <f>K15035-L15035</f>
        <v>0</v>
      </c>
      <c r="N15035" t="str">
        <f>IF(K15035&gt;L15035,"HIGH ZONE BIAS",IF(K15035&lt;L15035,"LOW ZONE BIAS","EQUILIBRIUM"))</f>
        <v>EQUILIBRIUM</v>
      </c>
    </row>
    <row r="15036">
      <c r="A15036">
        <v>12527</v>
      </c>
      <c r="B15036" t="str">
        <v>2013-11-18</v>
      </c>
      <c r="C15036" t="str">
        <v>Morning</v>
      </c>
      <c r="D15036">
        <v>5</v>
      </c>
      <c r="E15036" t="str">
        <f>IF(MOD(D15036,2)=0,"EVEN","ODD")</f>
        <v>ODD</v>
      </c>
      <c r="F15036" t="str">
        <f>IF(D15036&lt;=18,"LOW (1-18)","HIGH (19-36)")</f>
        <v>LOW (1-18)</v>
      </c>
      <c r="G15036">
        <f>INT((D15036-1)/6)+1</f>
        <v>1</v>
      </c>
      <c r="H15036">
        <f>MOD(D15036-1,6)+1</f>
        <v>5</v>
      </c>
      <c r="I15036">
        <f>37-D15036</f>
        <v>32</v>
      </c>
      <c r="J15036">
        <f>ABS(D15036-D15037)</f>
        <v>18</v>
      </c>
      <c r="K15036">
        <f>AVERAGE(D15036:D15040)</f>
        <v>5</v>
      </c>
      <c r="L15036">
        <f>AVERAGE(D15036:D15055)</f>
        <v>5</v>
      </c>
      <c r="M15036">
        <f>K15036-L15036</f>
        <v>0</v>
      </c>
      <c r="N15036" t="str">
        <f>IF(K15036&gt;L15036,"HIGH ZONE BIAS",IF(K15036&lt;L15036,"LOW ZONE BIAS","EQUILIBRIUM"))</f>
        <v>EQUILIBRIUM</v>
      </c>
    </row>
    <row r="15037">
      <c r="A15037">
        <v>12526</v>
      </c>
      <c r="B15037" t="str">
        <v>2013-11-16</v>
      </c>
      <c r="C15037" t="str">
        <v>Evening</v>
      </c>
      <c r="D15037">
        <v>23</v>
      </c>
      <c r="E15037" t="str">
        <f>IF(MOD(D15037,2)=0,"EVEN","ODD")</f>
        <v>ODD</v>
      </c>
      <c r="F15037" t="str">
        <f>IF(D15037&lt;=18,"LOW (1-18)","HIGH (19-36)")</f>
        <v>HIGH (19-36)</v>
      </c>
      <c r="G15037">
        <f>INT((D15037-1)/6)+1</f>
        <v>4</v>
      </c>
      <c r="H15037">
        <f>MOD(D15037-1,6)+1</f>
        <v>5</v>
      </c>
      <c r="I15037">
        <f>37-D15037</f>
        <v>14</v>
      </c>
      <c r="J15037">
        <f>ABS(D15037-D15038)</f>
        <v>4</v>
      </c>
      <c r="K15037">
        <f>AVERAGE(D15037:D15041)</f>
        <v>23</v>
      </c>
      <c r="L15037">
        <f>AVERAGE(D15037:D15056)</f>
        <v>23</v>
      </c>
      <c r="M15037">
        <f>K15037-L15037</f>
        <v>0</v>
      </c>
      <c r="N15037" t="str">
        <f>IF(K15037&gt;L15037,"HIGH ZONE BIAS",IF(K15037&lt;L15037,"LOW ZONE BIAS","EQUILIBRIUM"))</f>
        <v>EQUILIBRIUM</v>
      </c>
    </row>
    <row r="15038">
      <c r="A15038">
        <v>12525</v>
      </c>
      <c r="B15038" t="str">
        <v>2013-11-16</v>
      </c>
      <c r="C15038" t="str">
        <v>Midday</v>
      </c>
      <c r="D15038">
        <v>27</v>
      </c>
      <c r="E15038" t="str">
        <f>IF(MOD(D15038,2)=0,"EVEN","ODD")</f>
        <v>ODD</v>
      </c>
      <c r="F15038" t="str">
        <f>IF(D15038&lt;=18,"LOW (1-18)","HIGH (19-36)")</f>
        <v>HIGH (19-36)</v>
      </c>
      <c r="G15038">
        <f>INT((D15038-1)/6)+1</f>
        <v>5</v>
      </c>
      <c r="H15038">
        <f>MOD(D15038-1,6)+1</f>
        <v>3</v>
      </c>
      <c r="I15038">
        <f>37-D15038</f>
        <v>10</v>
      </c>
      <c r="J15038">
        <f>ABS(D15038-D15039)</f>
        <v>4</v>
      </c>
      <c r="K15038">
        <f>AVERAGE(D15038:D15042)</f>
        <v>27</v>
      </c>
      <c r="L15038">
        <f>AVERAGE(D15038:D15057)</f>
        <v>27</v>
      </c>
      <c r="M15038">
        <f>K15038-L15038</f>
        <v>0</v>
      </c>
      <c r="N15038" t="str">
        <f>IF(K15038&gt;L15038,"HIGH ZONE BIAS",IF(K15038&lt;L15038,"LOW ZONE BIAS","EQUILIBRIUM"))</f>
        <v>EQUILIBRIUM</v>
      </c>
    </row>
    <row r="15039">
      <c r="A15039">
        <v>12524</v>
      </c>
      <c r="B15039" t="str">
        <v>2013-11-16</v>
      </c>
      <c r="C15039" t="str">
        <v>Morning</v>
      </c>
      <c r="D15039">
        <v>31</v>
      </c>
      <c r="E15039" t="str">
        <f>IF(MOD(D15039,2)=0,"EVEN","ODD")</f>
        <v>ODD</v>
      </c>
      <c r="F15039" t="str">
        <f>IF(D15039&lt;=18,"LOW (1-18)","HIGH (19-36)")</f>
        <v>HIGH (19-36)</v>
      </c>
      <c r="G15039">
        <f>INT((D15039-1)/6)+1</f>
        <v>6</v>
      </c>
      <c r="H15039">
        <f>MOD(D15039-1,6)+1</f>
        <v>1</v>
      </c>
      <c r="I15039">
        <f>37-D15039</f>
        <v>6</v>
      </c>
      <c r="J15039">
        <f>ABS(D15039-D15040)</f>
        <v>3</v>
      </c>
      <c r="K15039">
        <f>AVERAGE(D15039:D15043)</f>
        <v>31</v>
      </c>
      <c r="L15039">
        <f>AVERAGE(D15039:D15058)</f>
        <v>31</v>
      </c>
      <c r="M15039">
        <f>K15039-L15039</f>
        <v>0</v>
      </c>
      <c r="N15039" t="str">
        <f>IF(K15039&gt;L15039,"HIGH ZONE BIAS",IF(K15039&lt;L15039,"LOW ZONE BIAS","EQUILIBRIUM"))</f>
        <v>EQUILIBRIUM</v>
      </c>
    </row>
    <row r="15040">
      <c r="A15040">
        <v>12523</v>
      </c>
      <c r="B15040" t="str">
        <v>2013-11-15</v>
      </c>
      <c r="C15040" t="str">
        <v>Evening</v>
      </c>
      <c r="D15040">
        <v>34</v>
      </c>
      <c r="E15040" t="str">
        <f>IF(MOD(D15040,2)=0,"EVEN","ODD")</f>
        <v>EVEN</v>
      </c>
      <c r="F15040" t="str">
        <f>IF(D15040&lt;=18,"LOW (1-18)","HIGH (19-36)")</f>
        <v>HIGH (19-36)</v>
      </c>
      <c r="G15040">
        <f>INT((D15040-1)/6)+1</f>
        <v>6</v>
      </c>
      <c r="H15040">
        <f>MOD(D15040-1,6)+1</f>
        <v>4</v>
      </c>
      <c r="I15040">
        <f>37-D15040</f>
        <v>3</v>
      </c>
      <c r="J15040">
        <f>ABS(D15040-D15041)</f>
        <v>28</v>
      </c>
      <c r="K15040">
        <f>AVERAGE(D15040:D15044)</f>
        <v>34</v>
      </c>
      <c r="L15040">
        <f>AVERAGE(D15040:D15059)</f>
        <v>34</v>
      </c>
      <c r="M15040">
        <f>K15040-L15040</f>
        <v>0</v>
      </c>
      <c r="N15040" t="str">
        <f>IF(K15040&gt;L15040,"HIGH ZONE BIAS",IF(K15040&lt;L15040,"LOW ZONE BIAS","EQUILIBRIUM"))</f>
        <v>EQUILIBRIUM</v>
      </c>
    </row>
    <row r="15041">
      <c r="A15041">
        <v>12522</v>
      </c>
      <c r="B15041" t="str">
        <v>2013-11-15</v>
      </c>
      <c r="C15041" t="str">
        <v>Midday</v>
      </c>
      <c r="D15041">
        <v>6</v>
      </c>
      <c r="E15041" t="str">
        <f>IF(MOD(D15041,2)=0,"EVEN","ODD")</f>
        <v>EVEN</v>
      </c>
      <c r="F15041" t="str">
        <f>IF(D15041&lt;=18,"LOW (1-18)","HIGH (19-36)")</f>
        <v>LOW (1-18)</v>
      </c>
      <c r="G15041">
        <f>INT((D15041-1)/6)+1</f>
        <v>1</v>
      </c>
      <c r="H15041">
        <f>MOD(D15041-1,6)+1</f>
        <v>6</v>
      </c>
      <c r="I15041">
        <f>37-D15041</f>
        <v>31</v>
      </c>
      <c r="J15041">
        <f>ABS(D15041-D15042)</f>
        <v>17</v>
      </c>
      <c r="K15041">
        <f>AVERAGE(D15041:D15045)</f>
        <v>6</v>
      </c>
      <c r="L15041">
        <f>AVERAGE(D15041:D15060)</f>
        <v>6</v>
      </c>
      <c r="M15041">
        <f>K15041-L15041</f>
        <v>0</v>
      </c>
      <c r="N15041" t="str">
        <f>IF(K15041&gt;L15041,"HIGH ZONE BIAS",IF(K15041&lt;L15041,"LOW ZONE BIAS","EQUILIBRIUM"))</f>
        <v>EQUILIBRIUM</v>
      </c>
    </row>
    <row r="15042">
      <c r="A15042">
        <v>12521</v>
      </c>
      <c r="B15042" t="str">
        <v>2013-11-15</v>
      </c>
      <c r="C15042" t="str">
        <v>Morning</v>
      </c>
      <c r="D15042">
        <v>23</v>
      </c>
      <c r="E15042" t="str">
        <f>IF(MOD(D15042,2)=0,"EVEN","ODD")</f>
        <v>ODD</v>
      </c>
      <c r="F15042" t="str">
        <f>IF(D15042&lt;=18,"LOW (1-18)","HIGH (19-36)")</f>
        <v>HIGH (19-36)</v>
      </c>
      <c r="G15042">
        <f>INT((D15042-1)/6)+1</f>
        <v>4</v>
      </c>
      <c r="H15042">
        <f>MOD(D15042-1,6)+1</f>
        <v>5</v>
      </c>
      <c r="I15042">
        <f>37-D15042</f>
        <v>14</v>
      </c>
      <c r="J15042">
        <f>ABS(D15042-D15043)</f>
        <v>19</v>
      </c>
      <c r="K15042">
        <f>AVERAGE(D15042:D15046)</f>
        <v>23</v>
      </c>
      <c r="L15042">
        <f>AVERAGE(D15042:D15061)</f>
        <v>23</v>
      </c>
      <c r="M15042">
        <f>K15042-L15042</f>
        <v>0</v>
      </c>
      <c r="N15042" t="str">
        <f>IF(K15042&gt;L15042,"HIGH ZONE BIAS",IF(K15042&lt;L15042,"LOW ZONE BIAS","EQUILIBRIUM"))</f>
        <v>EQUILIBRIUM</v>
      </c>
    </row>
    <row r="15043">
      <c r="A15043">
        <v>12520</v>
      </c>
      <c r="B15043" t="str">
        <v>2013-11-14</v>
      </c>
      <c r="C15043" t="str">
        <v>Evening</v>
      </c>
      <c r="D15043">
        <v>4</v>
      </c>
      <c r="E15043" t="str">
        <f>IF(MOD(D15043,2)=0,"EVEN","ODD")</f>
        <v>EVEN</v>
      </c>
      <c r="F15043" t="str">
        <f>IF(D15043&lt;=18,"LOW (1-18)","HIGH (19-36)")</f>
        <v>LOW (1-18)</v>
      </c>
      <c r="G15043">
        <f>INT((D15043-1)/6)+1</f>
        <v>1</v>
      </c>
      <c r="H15043">
        <f>MOD(D15043-1,6)+1</f>
        <v>4</v>
      </c>
      <c r="I15043">
        <f>37-D15043</f>
        <v>33</v>
      </c>
      <c r="J15043">
        <f>ABS(D15043-D15044)</f>
        <v>20</v>
      </c>
      <c r="K15043">
        <f>AVERAGE(D15043:D15047)</f>
        <v>4</v>
      </c>
      <c r="L15043">
        <f>AVERAGE(D15043:D15062)</f>
        <v>4</v>
      </c>
      <c r="M15043">
        <f>K15043-L15043</f>
        <v>0</v>
      </c>
      <c r="N15043" t="str">
        <f>IF(K15043&gt;L15043,"HIGH ZONE BIAS",IF(K15043&lt;L15043,"LOW ZONE BIAS","EQUILIBRIUM"))</f>
        <v>EQUILIBRIUM</v>
      </c>
    </row>
    <row r="15044">
      <c r="A15044">
        <v>12519</v>
      </c>
      <c r="B15044" t="str">
        <v>2013-11-14</v>
      </c>
      <c r="C15044" t="str">
        <v>Midday</v>
      </c>
      <c r="D15044">
        <v>24</v>
      </c>
      <c r="E15044" t="str">
        <f>IF(MOD(D15044,2)=0,"EVEN","ODD")</f>
        <v>EVEN</v>
      </c>
      <c r="F15044" t="str">
        <f>IF(D15044&lt;=18,"LOW (1-18)","HIGH (19-36)")</f>
        <v>HIGH (19-36)</v>
      </c>
      <c r="G15044">
        <f>INT((D15044-1)/6)+1</f>
        <v>4</v>
      </c>
      <c r="H15044">
        <f>MOD(D15044-1,6)+1</f>
        <v>6</v>
      </c>
      <c r="I15044">
        <f>37-D15044</f>
        <v>13</v>
      </c>
      <c r="J15044">
        <f>ABS(D15044-D15045)</f>
        <v>0</v>
      </c>
      <c r="K15044">
        <f>AVERAGE(D15044:D15048)</f>
        <v>24</v>
      </c>
      <c r="L15044">
        <f>AVERAGE(D15044:D15063)</f>
        <v>24</v>
      </c>
      <c r="M15044">
        <f>K15044-L15044</f>
        <v>0</v>
      </c>
      <c r="N15044" t="str">
        <f>IF(K15044&gt;L15044,"HIGH ZONE BIAS",IF(K15044&lt;L15044,"LOW ZONE BIAS","EQUILIBRIUM"))</f>
        <v>EQUILIBRIUM</v>
      </c>
    </row>
    <row r="15045">
      <c r="A15045">
        <v>12518</v>
      </c>
      <c r="B15045" t="str">
        <v>2013-11-14</v>
      </c>
      <c r="C15045" t="str">
        <v>Morning</v>
      </c>
      <c r="D15045">
        <v>24</v>
      </c>
      <c r="E15045" t="str">
        <f>IF(MOD(D15045,2)=0,"EVEN","ODD")</f>
        <v>EVEN</v>
      </c>
      <c r="F15045" t="str">
        <f>IF(D15045&lt;=18,"LOW (1-18)","HIGH (19-36)")</f>
        <v>HIGH (19-36)</v>
      </c>
      <c r="G15045">
        <f>INT((D15045-1)/6)+1</f>
        <v>4</v>
      </c>
      <c r="H15045">
        <f>MOD(D15045-1,6)+1</f>
        <v>6</v>
      </c>
      <c r="I15045">
        <f>37-D15045</f>
        <v>13</v>
      </c>
      <c r="J15045">
        <f>ABS(D15045-D15046)</f>
        <v>22</v>
      </c>
      <c r="K15045">
        <f>AVERAGE(D15045:D15049)</f>
        <v>24</v>
      </c>
      <c r="L15045">
        <f>AVERAGE(D15045:D15064)</f>
        <v>24</v>
      </c>
      <c r="M15045">
        <f>K15045-L15045</f>
        <v>0</v>
      </c>
      <c r="N15045" t="str">
        <f>IF(K15045&gt;L15045,"HIGH ZONE BIAS",IF(K15045&lt;L15045,"LOW ZONE BIAS","EQUILIBRIUM"))</f>
        <v>EQUILIBRIUM</v>
      </c>
    </row>
    <row r="15046">
      <c r="A15046">
        <v>12517</v>
      </c>
      <c r="B15046" t="str">
        <v>2013-11-13</v>
      </c>
      <c r="C15046" t="str">
        <v>Evening</v>
      </c>
      <c r="D15046">
        <v>2</v>
      </c>
      <c r="E15046" t="str">
        <f>IF(MOD(D15046,2)=0,"EVEN","ODD")</f>
        <v>EVEN</v>
      </c>
      <c r="F15046" t="str">
        <f>IF(D15046&lt;=18,"LOW (1-18)","HIGH (19-36)")</f>
        <v>LOW (1-18)</v>
      </c>
      <c r="G15046">
        <f>INT((D15046-1)/6)+1</f>
        <v>1</v>
      </c>
      <c r="H15046">
        <f>MOD(D15046-1,6)+1</f>
        <v>2</v>
      </c>
      <c r="I15046">
        <f>37-D15046</f>
        <v>35</v>
      </c>
      <c r="J15046">
        <f>ABS(D15046-D15047)</f>
        <v>29</v>
      </c>
      <c r="K15046">
        <f>AVERAGE(D15046:D15050)</f>
        <v>2</v>
      </c>
      <c r="L15046">
        <f>AVERAGE(D15046:D15065)</f>
        <v>2</v>
      </c>
      <c r="M15046">
        <f>K15046-L15046</f>
        <v>0</v>
      </c>
      <c r="N15046" t="str">
        <f>IF(K15046&gt;L15046,"HIGH ZONE BIAS",IF(K15046&lt;L15046,"LOW ZONE BIAS","EQUILIBRIUM"))</f>
        <v>EQUILIBRIUM</v>
      </c>
    </row>
    <row r="15047">
      <c r="A15047">
        <v>12516</v>
      </c>
      <c r="B15047" t="str">
        <v>2013-11-13</v>
      </c>
      <c r="C15047" t="str">
        <v>Midday</v>
      </c>
      <c r="D15047">
        <v>31</v>
      </c>
      <c r="E15047" t="str">
        <f>IF(MOD(D15047,2)=0,"EVEN","ODD")</f>
        <v>ODD</v>
      </c>
      <c r="F15047" t="str">
        <f>IF(D15047&lt;=18,"LOW (1-18)","HIGH (19-36)")</f>
        <v>HIGH (19-36)</v>
      </c>
      <c r="G15047">
        <f>INT((D15047-1)/6)+1</f>
        <v>6</v>
      </c>
      <c r="H15047">
        <f>MOD(D15047-1,6)+1</f>
        <v>1</v>
      </c>
      <c r="I15047">
        <f>37-D15047</f>
        <v>6</v>
      </c>
      <c r="J15047">
        <f>ABS(D15047-D15048)</f>
        <v>9</v>
      </c>
      <c r="K15047">
        <f>AVERAGE(D15047:D15051)</f>
        <v>31</v>
      </c>
      <c r="L15047">
        <f>AVERAGE(D15047:D15066)</f>
        <v>31</v>
      </c>
      <c r="M15047">
        <f>K15047-L15047</f>
        <v>0</v>
      </c>
      <c r="N15047" t="str">
        <f>IF(K15047&gt;L15047,"HIGH ZONE BIAS",IF(K15047&lt;L15047,"LOW ZONE BIAS","EQUILIBRIUM"))</f>
        <v>EQUILIBRIUM</v>
      </c>
    </row>
    <row r="15048">
      <c r="A15048">
        <v>12515</v>
      </c>
      <c r="B15048" t="str">
        <v>2013-11-13</v>
      </c>
      <c r="C15048" t="str">
        <v>Morning</v>
      </c>
      <c r="D15048">
        <v>22</v>
      </c>
      <c r="E15048" t="str">
        <f>IF(MOD(D15048,2)=0,"EVEN","ODD")</f>
        <v>EVEN</v>
      </c>
      <c r="F15048" t="str">
        <f>IF(D15048&lt;=18,"LOW (1-18)","HIGH (19-36)")</f>
        <v>HIGH (19-36)</v>
      </c>
      <c r="G15048">
        <f>INT((D15048-1)/6)+1</f>
        <v>4</v>
      </c>
      <c r="H15048">
        <f>MOD(D15048-1,6)+1</f>
        <v>4</v>
      </c>
      <c r="I15048">
        <f>37-D15048</f>
        <v>15</v>
      </c>
      <c r="J15048">
        <f>ABS(D15048-D15049)</f>
        <v>0</v>
      </c>
      <c r="K15048">
        <f>AVERAGE(D15048:D15052)</f>
        <v>22</v>
      </c>
      <c r="L15048">
        <f>AVERAGE(D15048:D15067)</f>
        <v>22</v>
      </c>
      <c r="M15048">
        <f>K15048-L15048</f>
        <v>0</v>
      </c>
      <c r="N15048" t="str">
        <f>IF(K15048&gt;L15048,"HIGH ZONE BIAS",IF(K15048&lt;L15048,"LOW ZONE BIAS","EQUILIBRIUM"))</f>
        <v>EQUILIBRIUM</v>
      </c>
    </row>
    <row r="15049">
      <c r="A15049">
        <v>12514</v>
      </c>
      <c r="B15049" t="str">
        <v>2013-11-12</v>
      </c>
      <c r="C15049" t="str">
        <v>Evening</v>
      </c>
      <c r="D15049">
        <v>22</v>
      </c>
      <c r="E15049" t="str">
        <f>IF(MOD(D15049,2)=0,"EVEN","ODD")</f>
        <v>EVEN</v>
      </c>
      <c r="F15049" t="str">
        <f>IF(D15049&lt;=18,"LOW (1-18)","HIGH (19-36)")</f>
        <v>HIGH (19-36)</v>
      </c>
      <c r="G15049">
        <f>INT((D15049-1)/6)+1</f>
        <v>4</v>
      </c>
      <c r="H15049">
        <f>MOD(D15049-1,6)+1</f>
        <v>4</v>
      </c>
      <c r="I15049">
        <f>37-D15049</f>
        <v>15</v>
      </c>
      <c r="J15049">
        <f>ABS(D15049-D15050)</f>
        <v>8</v>
      </c>
      <c r="K15049">
        <f>AVERAGE(D15049:D15053)</f>
        <v>22</v>
      </c>
      <c r="L15049">
        <f>AVERAGE(D15049:D15068)</f>
        <v>22</v>
      </c>
      <c r="M15049">
        <f>K15049-L15049</f>
        <v>0</v>
      </c>
      <c r="N15049" t="str">
        <f>IF(K15049&gt;L15049,"HIGH ZONE BIAS",IF(K15049&lt;L15049,"LOW ZONE BIAS","EQUILIBRIUM"))</f>
        <v>EQUILIBRIUM</v>
      </c>
    </row>
    <row r="15050">
      <c r="A15050">
        <v>12513</v>
      </c>
      <c r="B15050" t="str">
        <v>2013-11-12</v>
      </c>
      <c r="C15050" t="str">
        <v>Midday</v>
      </c>
      <c r="D15050">
        <v>14</v>
      </c>
      <c r="E15050" t="str">
        <f>IF(MOD(D15050,2)=0,"EVEN","ODD")</f>
        <v>EVEN</v>
      </c>
      <c r="F15050" t="str">
        <f>IF(D15050&lt;=18,"LOW (1-18)","HIGH (19-36)")</f>
        <v>LOW (1-18)</v>
      </c>
      <c r="G15050">
        <f>INT((D15050-1)/6)+1</f>
        <v>3</v>
      </c>
      <c r="H15050">
        <f>MOD(D15050-1,6)+1</f>
        <v>2</v>
      </c>
      <c r="I15050">
        <f>37-D15050</f>
        <v>23</v>
      </c>
      <c r="J15050">
        <f>ABS(D15050-D15051)</f>
        <v>1</v>
      </c>
      <c r="K15050">
        <f>AVERAGE(D15050:D15054)</f>
        <v>14</v>
      </c>
      <c r="L15050">
        <f>AVERAGE(D15050:D15069)</f>
        <v>14</v>
      </c>
      <c r="M15050">
        <f>K15050-L15050</f>
        <v>0</v>
      </c>
      <c r="N15050" t="str">
        <f>IF(K15050&gt;L15050,"HIGH ZONE BIAS",IF(K15050&lt;L15050,"LOW ZONE BIAS","EQUILIBRIUM"))</f>
        <v>EQUILIBRIUM</v>
      </c>
    </row>
    <row r="15051">
      <c r="A15051">
        <v>12512</v>
      </c>
      <c r="B15051" t="str">
        <v>2013-11-12</v>
      </c>
      <c r="C15051" t="str">
        <v>Morning</v>
      </c>
      <c r="D15051">
        <v>13</v>
      </c>
      <c r="E15051" t="str">
        <f>IF(MOD(D15051,2)=0,"EVEN","ODD")</f>
        <v>ODD</v>
      </c>
      <c r="F15051" t="str">
        <f>IF(D15051&lt;=18,"LOW (1-18)","HIGH (19-36)")</f>
        <v>LOW (1-18)</v>
      </c>
      <c r="G15051">
        <f>INT((D15051-1)/6)+1</f>
        <v>3</v>
      </c>
      <c r="H15051">
        <f>MOD(D15051-1,6)+1</f>
        <v>1</v>
      </c>
      <c r="I15051">
        <f>37-D15051</f>
        <v>24</v>
      </c>
      <c r="J15051">
        <f>ABS(D15051-D15052)</f>
        <v>20</v>
      </c>
      <c r="K15051">
        <f>AVERAGE(D15051:D15055)</f>
        <v>13</v>
      </c>
      <c r="L15051">
        <f>AVERAGE(D15051:D15070)</f>
        <v>13</v>
      </c>
      <c r="M15051">
        <f>K15051-L15051</f>
        <v>0</v>
      </c>
      <c r="N15051" t="str">
        <f>IF(K15051&gt;L15051,"HIGH ZONE BIAS",IF(K15051&lt;L15051,"LOW ZONE BIAS","EQUILIBRIUM"))</f>
        <v>EQUILIBRIUM</v>
      </c>
    </row>
    <row r="15052">
      <c r="A15052">
        <v>12511</v>
      </c>
      <c r="B15052" t="str">
        <v>2013-11-11</v>
      </c>
      <c r="C15052" t="str">
        <v>Evening</v>
      </c>
      <c r="D15052">
        <v>33</v>
      </c>
      <c r="E15052" t="str">
        <f>IF(MOD(D15052,2)=0,"EVEN","ODD")</f>
        <v>ODD</v>
      </c>
      <c r="F15052" t="str">
        <f>IF(D15052&lt;=18,"LOW (1-18)","HIGH (19-36)")</f>
        <v>HIGH (19-36)</v>
      </c>
      <c r="G15052">
        <f>INT((D15052-1)/6)+1</f>
        <v>6</v>
      </c>
      <c r="H15052">
        <f>MOD(D15052-1,6)+1</f>
        <v>3</v>
      </c>
      <c r="I15052">
        <f>37-D15052</f>
        <v>4</v>
      </c>
      <c r="J15052">
        <f>ABS(D15052-D15053)</f>
        <v>25</v>
      </c>
      <c r="K15052">
        <f>AVERAGE(D15052:D15056)</f>
        <v>33</v>
      </c>
      <c r="L15052">
        <f>AVERAGE(D15052:D15071)</f>
        <v>33</v>
      </c>
      <c r="M15052">
        <f>K15052-L15052</f>
        <v>0</v>
      </c>
      <c r="N15052" t="str">
        <f>IF(K15052&gt;L15052,"HIGH ZONE BIAS",IF(K15052&lt;L15052,"LOW ZONE BIAS","EQUILIBRIUM"))</f>
        <v>EQUILIBRIUM</v>
      </c>
    </row>
    <row r="15053">
      <c r="A15053">
        <v>12510</v>
      </c>
      <c r="B15053" t="str">
        <v>2013-11-11</v>
      </c>
      <c r="C15053" t="str">
        <v>Midday</v>
      </c>
      <c r="D15053">
        <v>8</v>
      </c>
      <c r="E15053" t="str">
        <f>IF(MOD(D15053,2)=0,"EVEN","ODD")</f>
        <v>EVEN</v>
      </c>
      <c r="F15053" t="str">
        <f>IF(D15053&lt;=18,"LOW (1-18)","HIGH (19-36)")</f>
        <v>LOW (1-18)</v>
      </c>
      <c r="G15053">
        <f>INT((D15053-1)/6)+1</f>
        <v>2</v>
      </c>
      <c r="H15053">
        <f>MOD(D15053-1,6)+1</f>
        <v>2</v>
      </c>
      <c r="I15053">
        <f>37-D15053</f>
        <v>29</v>
      </c>
      <c r="J15053">
        <f>ABS(D15053-D15054)</f>
        <v>1</v>
      </c>
      <c r="K15053">
        <f>AVERAGE(D15053:D15057)</f>
        <v>8</v>
      </c>
      <c r="L15053">
        <f>AVERAGE(D15053:D15072)</f>
        <v>8</v>
      </c>
      <c r="M15053">
        <f>K15053-L15053</f>
        <v>0</v>
      </c>
      <c r="N15053" t="str">
        <f>IF(K15053&gt;L15053,"HIGH ZONE BIAS",IF(K15053&lt;L15053,"LOW ZONE BIAS","EQUILIBRIUM"))</f>
        <v>EQUILIBRIUM</v>
      </c>
    </row>
    <row r="15054">
      <c r="A15054">
        <v>12509</v>
      </c>
      <c r="B15054" t="str">
        <v>2013-11-11</v>
      </c>
      <c r="C15054" t="str">
        <v>Morning</v>
      </c>
      <c r="D15054">
        <v>7</v>
      </c>
      <c r="E15054" t="str">
        <f>IF(MOD(D15054,2)=0,"EVEN","ODD")</f>
        <v>ODD</v>
      </c>
      <c r="F15054" t="str">
        <f>IF(D15054&lt;=18,"LOW (1-18)","HIGH (19-36)")</f>
        <v>LOW (1-18)</v>
      </c>
      <c r="G15054">
        <f>INT((D15054-1)/6)+1</f>
        <v>2</v>
      </c>
      <c r="H15054">
        <f>MOD(D15054-1,6)+1</f>
        <v>1</v>
      </c>
      <c r="I15054">
        <f>37-D15054</f>
        <v>30</v>
      </c>
      <c r="J15054">
        <f>ABS(D15054-D15055)</f>
        <v>11</v>
      </c>
      <c r="K15054">
        <f>AVERAGE(D15054:D15058)</f>
        <v>7</v>
      </c>
      <c r="L15054">
        <f>AVERAGE(D15054:D15073)</f>
        <v>7</v>
      </c>
      <c r="M15054">
        <f>K15054-L15054</f>
        <v>0</v>
      </c>
      <c r="N15054" t="str">
        <f>IF(K15054&gt;L15054,"HIGH ZONE BIAS",IF(K15054&lt;L15054,"LOW ZONE BIAS","EQUILIBRIUM"))</f>
        <v>EQUILIBRIUM</v>
      </c>
    </row>
    <row r="15055">
      <c r="A15055">
        <v>12508</v>
      </c>
      <c r="B15055" t="str">
        <v>2013-11-09</v>
      </c>
      <c r="C15055" t="str">
        <v>Evening</v>
      </c>
      <c r="D15055">
        <v>18</v>
      </c>
      <c r="E15055" t="str">
        <f>IF(MOD(D15055,2)=0,"EVEN","ODD")</f>
        <v>EVEN</v>
      </c>
      <c r="F15055" t="str">
        <f>IF(D15055&lt;=18,"LOW (1-18)","HIGH (19-36)")</f>
        <v>LOW (1-18)</v>
      </c>
      <c r="G15055">
        <f>INT((D15055-1)/6)+1</f>
        <v>3</v>
      </c>
      <c r="H15055">
        <f>MOD(D15055-1,6)+1</f>
        <v>6</v>
      </c>
      <c r="I15055">
        <f>37-D15055</f>
        <v>19</v>
      </c>
      <c r="J15055">
        <f>ABS(D15055-D15056)</f>
        <v>13</v>
      </c>
      <c r="K15055">
        <f>AVERAGE(D15055:D15059)</f>
        <v>18</v>
      </c>
      <c r="L15055">
        <f>AVERAGE(D15055:D15074)</f>
        <v>18</v>
      </c>
      <c r="M15055">
        <f>K15055-L15055</f>
        <v>0</v>
      </c>
      <c r="N15055" t="str">
        <f>IF(K15055&gt;L15055,"HIGH ZONE BIAS",IF(K15055&lt;L15055,"LOW ZONE BIAS","EQUILIBRIUM"))</f>
        <v>EQUILIBRIUM</v>
      </c>
    </row>
    <row r="15056">
      <c r="A15056">
        <v>12507</v>
      </c>
      <c r="B15056" t="str">
        <v>2013-11-09</v>
      </c>
      <c r="C15056" t="str">
        <v>Midday</v>
      </c>
      <c r="D15056">
        <v>5</v>
      </c>
      <c r="E15056" t="str">
        <f>IF(MOD(D15056,2)=0,"EVEN","ODD")</f>
        <v>ODD</v>
      </c>
      <c r="F15056" t="str">
        <f>IF(D15056&lt;=18,"LOW (1-18)","HIGH (19-36)")</f>
        <v>LOW (1-18)</v>
      </c>
      <c r="G15056">
        <f>INT((D15056-1)/6)+1</f>
        <v>1</v>
      </c>
      <c r="H15056">
        <f>MOD(D15056-1,6)+1</f>
        <v>5</v>
      </c>
      <c r="I15056">
        <f>37-D15056</f>
        <v>32</v>
      </c>
      <c r="J15056">
        <f>ABS(D15056-D15057)</f>
        <v>2</v>
      </c>
      <c r="K15056">
        <f>AVERAGE(D15056:D15060)</f>
        <v>5</v>
      </c>
      <c r="L15056">
        <f>AVERAGE(D15056:D15075)</f>
        <v>5</v>
      </c>
      <c r="M15056">
        <f>K15056-L15056</f>
        <v>0</v>
      </c>
      <c r="N15056" t="str">
        <f>IF(K15056&gt;L15056,"HIGH ZONE BIAS",IF(K15056&lt;L15056,"LOW ZONE BIAS","EQUILIBRIUM"))</f>
        <v>EQUILIBRIUM</v>
      </c>
    </row>
    <row r="15057">
      <c r="A15057">
        <v>12506</v>
      </c>
      <c r="B15057" t="str">
        <v>2013-11-09</v>
      </c>
      <c r="C15057" t="str">
        <v>Morning</v>
      </c>
      <c r="D15057">
        <v>7</v>
      </c>
      <c r="E15057" t="str">
        <f>IF(MOD(D15057,2)=0,"EVEN","ODD")</f>
        <v>ODD</v>
      </c>
      <c r="F15057" t="str">
        <f>IF(D15057&lt;=18,"LOW (1-18)","HIGH (19-36)")</f>
        <v>LOW (1-18)</v>
      </c>
      <c r="G15057">
        <f>INT((D15057-1)/6)+1</f>
        <v>2</v>
      </c>
      <c r="H15057">
        <f>MOD(D15057-1,6)+1</f>
        <v>1</v>
      </c>
      <c r="I15057">
        <f>37-D15057</f>
        <v>30</v>
      </c>
      <c r="J15057">
        <f>ABS(D15057-D15058)</f>
        <v>1</v>
      </c>
      <c r="K15057">
        <f>AVERAGE(D15057:D15061)</f>
        <v>7</v>
      </c>
      <c r="L15057">
        <f>AVERAGE(D15057:D15076)</f>
        <v>7</v>
      </c>
      <c r="M15057">
        <f>K15057-L15057</f>
        <v>0</v>
      </c>
      <c r="N15057" t="str">
        <f>IF(K15057&gt;L15057,"HIGH ZONE BIAS",IF(K15057&lt;L15057,"LOW ZONE BIAS","EQUILIBRIUM"))</f>
        <v>EQUILIBRIUM</v>
      </c>
    </row>
    <row r="15058">
      <c r="A15058">
        <v>12505</v>
      </c>
      <c r="B15058" t="str">
        <v>2013-11-08</v>
      </c>
      <c r="C15058" t="str">
        <v>Evening</v>
      </c>
      <c r="D15058">
        <v>8</v>
      </c>
      <c r="E15058" t="str">
        <f>IF(MOD(D15058,2)=0,"EVEN","ODD")</f>
        <v>EVEN</v>
      </c>
      <c r="F15058" t="str">
        <f>IF(D15058&lt;=18,"LOW (1-18)","HIGH (19-36)")</f>
        <v>LOW (1-18)</v>
      </c>
      <c r="G15058">
        <f>INT((D15058-1)/6)+1</f>
        <v>2</v>
      </c>
      <c r="H15058">
        <f>MOD(D15058-1,6)+1</f>
        <v>2</v>
      </c>
      <c r="I15058">
        <f>37-D15058</f>
        <v>29</v>
      </c>
      <c r="J15058">
        <f>ABS(D15058-D15059)</f>
        <v>3</v>
      </c>
      <c r="K15058">
        <f>AVERAGE(D15058:D15062)</f>
        <v>8</v>
      </c>
      <c r="L15058">
        <f>AVERAGE(D15058:D15077)</f>
        <v>8</v>
      </c>
      <c r="M15058">
        <f>K15058-L15058</f>
        <v>0</v>
      </c>
      <c r="N15058" t="str">
        <f>IF(K15058&gt;L15058,"HIGH ZONE BIAS",IF(K15058&lt;L15058,"LOW ZONE BIAS","EQUILIBRIUM"))</f>
        <v>EQUILIBRIUM</v>
      </c>
    </row>
    <row r="15059">
      <c r="A15059">
        <v>12504</v>
      </c>
      <c r="B15059" t="str">
        <v>2013-11-08</v>
      </c>
      <c r="C15059" t="str">
        <v>Midday</v>
      </c>
      <c r="D15059">
        <v>5</v>
      </c>
      <c r="E15059" t="str">
        <f>IF(MOD(D15059,2)=0,"EVEN","ODD")</f>
        <v>ODD</v>
      </c>
      <c r="F15059" t="str">
        <f>IF(D15059&lt;=18,"LOW (1-18)","HIGH (19-36)")</f>
        <v>LOW (1-18)</v>
      </c>
      <c r="G15059">
        <f>INT((D15059-1)/6)+1</f>
        <v>1</v>
      </c>
      <c r="H15059">
        <f>MOD(D15059-1,6)+1</f>
        <v>5</v>
      </c>
      <c r="I15059">
        <f>37-D15059</f>
        <v>32</v>
      </c>
      <c r="J15059">
        <f>ABS(D15059-D15060)</f>
        <v>5</v>
      </c>
      <c r="K15059">
        <f>AVERAGE(D15059:D15063)</f>
        <v>5</v>
      </c>
      <c r="L15059">
        <f>AVERAGE(D15059:D15078)</f>
        <v>5</v>
      </c>
      <c r="M15059">
        <f>K15059-L15059</f>
        <v>0</v>
      </c>
      <c r="N15059" t="str">
        <f>IF(K15059&gt;L15059,"HIGH ZONE BIAS",IF(K15059&lt;L15059,"LOW ZONE BIAS","EQUILIBRIUM"))</f>
        <v>EQUILIBRIUM</v>
      </c>
    </row>
    <row r="15060">
      <c r="A15060">
        <v>12503</v>
      </c>
      <c r="B15060" t="str">
        <v>2013-11-08</v>
      </c>
      <c r="C15060" t="str">
        <v>Morning</v>
      </c>
      <c r="D15060">
        <v>10</v>
      </c>
      <c r="E15060" t="str">
        <f>IF(MOD(D15060,2)=0,"EVEN","ODD")</f>
        <v>EVEN</v>
      </c>
      <c r="F15060" t="str">
        <f>IF(D15060&lt;=18,"LOW (1-18)","HIGH (19-36)")</f>
        <v>LOW (1-18)</v>
      </c>
      <c r="G15060">
        <f>INT((D15060-1)/6)+1</f>
        <v>2</v>
      </c>
      <c r="H15060">
        <f>MOD(D15060-1,6)+1</f>
        <v>4</v>
      </c>
      <c r="I15060">
        <f>37-D15060</f>
        <v>27</v>
      </c>
      <c r="J15060">
        <f>ABS(D15060-D15061)</f>
        <v>20</v>
      </c>
      <c r="K15060">
        <f>AVERAGE(D15060:D15064)</f>
        <v>10</v>
      </c>
      <c r="L15060">
        <f>AVERAGE(D15060:D15079)</f>
        <v>10</v>
      </c>
      <c r="M15060">
        <f>K15060-L15060</f>
        <v>0</v>
      </c>
      <c r="N15060" t="str">
        <f>IF(K15060&gt;L15060,"HIGH ZONE BIAS",IF(K15060&lt;L15060,"LOW ZONE BIAS","EQUILIBRIUM"))</f>
        <v>EQUILIBRIUM</v>
      </c>
    </row>
    <row r="15061">
      <c r="A15061">
        <v>12502</v>
      </c>
      <c r="B15061" t="str">
        <v>2013-11-07</v>
      </c>
      <c r="C15061" t="str">
        <v>Evening</v>
      </c>
      <c r="D15061">
        <v>30</v>
      </c>
      <c r="E15061" t="str">
        <f>IF(MOD(D15061,2)=0,"EVEN","ODD")</f>
        <v>EVEN</v>
      </c>
      <c r="F15061" t="str">
        <f>IF(D15061&lt;=18,"LOW (1-18)","HIGH (19-36)")</f>
        <v>HIGH (19-36)</v>
      </c>
      <c r="G15061">
        <f>INT((D15061-1)/6)+1</f>
        <v>5</v>
      </c>
      <c r="H15061">
        <f>MOD(D15061-1,6)+1</f>
        <v>6</v>
      </c>
      <c r="I15061">
        <f>37-D15061</f>
        <v>7</v>
      </c>
      <c r="J15061">
        <f>ABS(D15061-D15062)</f>
        <v>1</v>
      </c>
      <c r="K15061">
        <f>AVERAGE(D15061:D15065)</f>
        <v>30</v>
      </c>
      <c r="L15061">
        <f>AVERAGE(D15061:D15080)</f>
        <v>30</v>
      </c>
      <c r="M15061">
        <f>K15061-L15061</f>
        <v>0</v>
      </c>
      <c r="N15061" t="str">
        <f>IF(K15061&gt;L15061,"HIGH ZONE BIAS",IF(K15061&lt;L15061,"LOW ZONE BIAS","EQUILIBRIUM"))</f>
        <v>EQUILIBRIUM</v>
      </c>
    </row>
    <row r="15062">
      <c r="A15062">
        <v>12501</v>
      </c>
      <c r="B15062" t="str">
        <v>2013-11-07</v>
      </c>
      <c r="C15062" t="str">
        <v>Midday</v>
      </c>
      <c r="D15062">
        <v>31</v>
      </c>
      <c r="E15062" t="str">
        <f>IF(MOD(D15062,2)=0,"EVEN","ODD")</f>
        <v>ODD</v>
      </c>
      <c r="F15062" t="str">
        <f>IF(D15062&lt;=18,"LOW (1-18)","HIGH (19-36)")</f>
        <v>HIGH (19-36)</v>
      </c>
      <c r="G15062">
        <f>INT((D15062-1)/6)+1</f>
        <v>6</v>
      </c>
      <c r="H15062">
        <f>MOD(D15062-1,6)+1</f>
        <v>1</v>
      </c>
      <c r="I15062">
        <f>37-D15062</f>
        <v>6</v>
      </c>
      <c r="J15062">
        <f>ABS(D15062-D15063)</f>
        <v>13</v>
      </c>
      <c r="K15062">
        <f>AVERAGE(D15062:D15066)</f>
        <v>31</v>
      </c>
      <c r="L15062">
        <f>AVERAGE(D15062:D15081)</f>
        <v>31</v>
      </c>
      <c r="M15062">
        <f>K15062-L15062</f>
        <v>0</v>
      </c>
      <c r="N15062" t="str">
        <f>IF(K15062&gt;L15062,"HIGH ZONE BIAS",IF(K15062&lt;L15062,"LOW ZONE BIAS","EQUILIBRIUM"))</f>
        <v>EQUILIBRIUM</v>
      </c>
    </row>
    <row r="15063">
      <c r="A15063">
        <v>12500</v>
      </c>
      <c r="B15063" t="str">
        <v>2013-11-07</v>
      </c>
      <c r="C15063" t="str">
        <v>Morning</v>
      </c>
      <c r="D15063">
        <v>18</v>
      </c>
      <c r="E15063" t="str">
        <f>IF(MOD(D15063,2)=0,"EVEN","ODD")</f>
        <v>EVEN</v>
      </c>
      <c r="F15063" t="str">
        <f>IF(D15063&lt;=18,"LOW (1-18)","HIGH (19-36)")</f>
        <v>LOW (1-18)</v>
      </c>
      <c r="G15063">
        <f>INT((D15063-1)/6)+1</f>
        <v>3</v>
      </c>
      <c r="H15063">
        <f>MOD(D15063-1,6)+1</f>
        <v>6</v>
      </c>
      <c r="I15063">
        <f>37-D15063</f>
        <v>19</v>
      </c>
      <c r="J15063">
        <f>ABS(D15063-D15064)</f>
        <v>16</v>
      </c>
      <c r="K15063">
        <f>AVERAGE(D15063:D15067)</f>
        <v>18</v>
      </c>
      <c r="L15063">
        <f>AVERAGE(D15063:D15082)</f>
        <v>18</v>
      </c>
      <c r="M15063">
        <f>K15063-L15063</f>
        <v>0</v>
      </c>
      <c r="N15063" t="str">
        <f>IF(K15063&gt;L15063,"HIGH ZONE BIAS",IF(K15063&lt;L15063,"LOW ZONE BIAS","EQUILIBRIUM"))</f>
        <v>EQUILIBRIUM</v>
      </c>
    </row>
    <row r="15064">
      <c r="A15064">
        <v>12499</v>
      </c>
      <c r="B15064" t="str">
        <v>2013-11-06</v>
      </c>
      <c r="C15064" t="str">
        <v>Evening</v>
      </c>
      <c r="D15064">
        <v>2</v>
      </c>
      <c r="E15064" t="str">
        <f>IF(MOD(D15064,2)=0,"EVEN","ODD")</f>
        <v>EVEN</v>
      </c>
      <c r="F15064" t="str">
        <f>IF(D15064&lt;=18,"LOW (1-18)","HIGH (19-36)")</f>
        <v>LOW (1-18)</v>
      </c>
      <c r="G15064">
        <f>INT((D15064-1)/6)+1</f>
        <v>1</v>
      </c>
      <c r="H15064">
        <f>MOD(D15064-1,6)+1</f>
        <v>2</v>
      </c>
      <c r="I15064">
        <f>37-D15064</f>
        <v>35</v>
      </c>
      <c r="J15064">
        <f>ABS(D15064-D15065)</f>
        <v>31</v>
      </c>
      <c r="K15064">
        <f>AVERAGE(D15064:D15068)</f>
        <v>2</v>
      </c>
      <c r="L15064">
        <f>AVERAGE(D15064:D15083)</f>
        <v>2</v>
      </c>
      <c r="M15064">
        <f>K15064-L15064</f>
        <v>0</v>
      </c>
      <c r="N15064" t="str">
        <f>IF(K15064&gt;L15064,"HIGH ZONE BIAS",IF(K15064&lt;L15064,"LOW ZONE BIAS","EQUILIBRIUM"))</f>
        <v>EQUILIBRIUM</v>
      </c>
    </row>
    <row r="15065">
      <c r="A15065">
        <v>12498</v>
      </c>
      <c r="B15065" t="str">
        <v>2013-11-06</v>
      </c>
      <c r="C15065" t="str">
        <v>Midday</v>
      </c>
      <c r="D15065">
        <v>33</v>
      </c>
      <c r="E15065" t="str">
        <f>IF(MOD(D15065,2)=0,"EVEN","ODD")</f>
        <v>ODD</v>
      </c>
      <c r="F15065" t="str">
        <f>IF(D15065&lt;=18,"LOW (1-18)","HIGH (19-36)")</f>
        <v>HIGH (19-36)</v>
      </c>
      <c r="G15065">
        <f>INT((D15065-1)/6)+1</f>
        <v>6</v>
      </c>
      <c r="H15065">
        <f>MOD(D15065-1,6)+1</f>
        <v>3</v>
      </c>
      <c r="I15065">
        <f>37-D15065</f>
        <v>4</v>
      </c>
      <c r="J15065">
        <f>ABS(D15065-D15066)</f>
        <v>24</v>
      </c>
      <c r="K15065">
        <f>AVERAGE(D15065:D15069)</f>
        <v>33</v>
      </c>
      <c r="L15065">
        <f>AVERAGE(D15065:D15084)</f>
        <v>33</v>
      </c>
      <c r="M15065">
        <f>K15065-L15065</f>
        <v>0</v>
      </c>
      <c r="N15065" t="str">
        <f>IF(K15065&gt;L15065,"HIGH ZONE BIAS",IF(K15065&lt;L15065,"LOW ZONE BIAS","EQUILIBRIUM"))</f>
        <v>EQUILIBRIUM</v>
      </c>
    </row>
    <row r="15066">
      <c r="A15066">
        <v>12497</v>
      </c>
      <c r="B15066" t="str">
        <v>2013-11-06</v>
      </c>
      <c r="C15066" t="str">
        <v>Morning</v>
      </c>
      <c r="D15066">
        <v>9</v>
      </c>
      <c r="E15066" t="str">
        <f>IF(MOD(D15066,2)=0,"EVEN","ODD")</f>
        <v>ODD</v>
      </c>
      <c r="F15066" t="str">
        <f>IF(D15066&lt;=18,"LOW (1-18)","HIGH (19-36)")</f>
        <v>LOW (1-18)</v>
      </c>
      <c r="G15066">
        <f>INT((D15066-1)/6)+1</f>
        <v>2</v>
      </c>
      <c r="H15066">
        <f>MOD(D15066-1,6)+1</f>
        <v>3</v>
      </c>
      <c r="I15066">
        <f>37-D15066</f>
        <v>28</v>
      </c>
      <c r="J15066">
        <f>ABS(D15066-D15067)</f>
        <v>23</v>
      </c>
      <c r="K15066">
        <f>AVERAGE(D15066:D15070)</f>
        <v>9</v>
      </c>
      <c r="L15066">
        <f>AVERAGE(D15066:D15085)</f>
        <v>9</v>
      </c>
      <c r="M15066">
        <f>K15066-L15066</f>
        <v>0</v>
      </c>
      <c r="N15066" t="str">
        <f>IF(K15066&gt;L15066,"HIGH ZONE BIAS",IF(K15066&lt;L15066,"LOW ZONE BIAS","EQUILIBRIUM"))</f>
        <v>EQUILIBRIUM</v>
      </c>
    </row>
    <row r="15067">
      <c r="A15067">
        <v>12496</v>
      </c>
      <c r="B15067" t="str">
        <v>2013-11-05</v>
      </c>
      <c r="C15067" t="str">
        <v>Evening</v>
      </c>
      <c r="D15067">
        <v>32</v>
      </c>
      <c r="E15067" t="str">
        <f>IF(MOD(D15067,2)=0,"EVEN","ODD")</f>
        <v>EVEN</v>
      </c>
      <c r="F15067" t="str">
        <f>IF(D15067&lt;=18,"LOW (1-18)","HIGH (19-36)")</f>
        <v>HIGH (19-36)</v>
      </c>
      <c r="G15067">
        <f>INT((D15067-1)/6)+1</f>
        <v>6</v>
      </c>
      <c r="H15067">
        <f>MOD(D15067-1,6)+1</f>
        <v>2</v>
      </c>
      <c r="I15067">
        <f>37-D15067</f>
        <v>5</v>
      </c>
      <c r="J15067">
        <f>ABS(D15067-D15068)</f>
        <v>16</v>
      </c>
      <c r="K15067">
        <f>AVERAGE(D15067:D15071)</f>
        <v>32</v>
      </c>
      <c r="L15067">
        <f>AVERAGE(D15067:D15086)</f>
        <v>32</v>
      </c>
      <c r="M15067">
        <f>K15067-L15067</f>
        <v>0</v>
      </c>
      <c r="N15067" t="str">
        <f>IF(K15067&gt;L15067,"HIGH ZONE BIAS",IF(K15067&lt;L15067,"LOW ZONE BIAS","EQUILIBRIUM"))</f>
        <v>EQUILIBRIUM</v>
      </c>
    </row>
    <row r="15068">
      <c r="A15068">
        <v>12495</v>
      </c>
      <c r="B15068" t="str">
        <v>2013-11-05</v>
      </c>
      <c r="C15068" t="str">
        <v>Midday</v>
      </c>
      <c r="D15068">
        <v>16</v>
      </c>
      <c r="E15068" t="str">
        <f>IF(MOD(D15068,2)=0,"EVEN","ODD")</f>
        <v>EVEN</v>
      </c>
      <c r="F15068" t="str">
        <f>IF(D15068&lt;=18,"LOW (1-18)","HIGH (19-36)")</f>
        <v>LOW (1-18)</v>
      </c>
      <c r="G15068">
        <f>INT((D15068-1)/6)+1</f>
        <v>3</v>
      </c>
      <c r="H15068">
        <f>MOD(D15068-1,6)+1</f>
        <v>4</v>
      </c>
      <c r="I15068">
        <f>37-D15068</f>
        <v>21</v>
      </c>
      <c r="J15068">
        <f>ABS(D15068-D15069)</f>
        <v>6</v>
      </c>
      <c r="K15068">
        <f>AVERAGE(D15068:D15072)</f>
        <v>16</v>
      </c>
      <c r="L15068">
        <f>AVERAGE(D15068:D15087)</f>
        <v>16</v>
      </c>
      <c r="M15068">
        <f>K15068-L15068</f>
        <v>0</v>
      </c>
      <c r="N15068" t="str">
        <f>IF(K15068&gt;L15068,"HIGH ZONE BIAS",IF(K15068&lt;L15068,"LOW ZONE BIAS","EQUILIBRIUM"))</f>
        <v>EQUILIBRIUM</v>
      </c>
    </row>
    <row r="15069">
      <c r="A15069">
        <v>12494</v>
      </c>
      <c r="B15069" t="str">
        <v>2013-11-05</v>
      </c>
      <c r="C15069" t="str">
        <v>Morning</v>
      </c>
      <c r="D15069">
        <v>10</v>
      </c>
      <c r="E15069" t="str">
        <f>IF(MOD(D15069,2)=0,"EVEN","ODD")</f>
        <v>EVEN</v>
      </c>
      <c r="F15069" t="str">
        <f>IF(D15069&lt;=18,"LOW (1-18)","HIGH (19-36)")</f>
        <v>LOW (1-18)</v>
      </c>
      <c r="G15069">
        <f>INT((D15069-1)/6)+1</f>
        <v>2</v>
      </c>
      <c r="H15069">
        <f>MOD(D15069-1,6)+1</f>
        <v>4</v>
      </c>
      <c r="I15069">
        <f>37-D15069</f>
        <v>27</v>
      </c>
      <c r="J15069">
        <f>ABS(D15069-D15070)</f>
        <v>7</v>
      </c>
      <c r="K15069">
        <f>AVERAGE(D15069:D15073)</f>
        <v>10</v>
      </c>
      <c r="L15069">
        <f>AVERAGE(D15069:D15088)</f>
        <v>10</v>
      </c>
      <c r="M15069">
        <f>K15069-L15069</f>
        <v>0</v>
      </c>
      <c r="N15069" t="str">
        <f>IF(K15069&gt;L15069,"HIGH ZONE BIAS",IF(K15069&lt;L15069,"LOW ZONE BIAS","EQUILIBRIUM"))</f>
        <v>EQUILIBRIUM</v>
      </c>
    </row>
    <row r="15070">
      <c r="A15070">
        <v>12493</v>
      </c>
      <c r="B15070" t="str">
        <v>2013-11-04</v>
      </c>
      <c r="C15070" t="str">
        <v>Evening</v>
      </c>
      <c r="D15070">
        <v>17</v>
      </c>
      <c r="E15070" t="str">
        <f>IF(MOD(D15070,2)=0,"EVEN","ODD")</f>
        <v>ODD</v>
      </c>
      <c r="F15070" t="str">
        <f>IF(D15070&lt;=18,"LOW (1-18)","HIGH (19-36)")</f>
        <v>LOW (1-18)</v>
      </c>
      <c r="G15070">
        <f>INT((D15070-1)/6)+1</f>
        <v>3</v>
      </c>
      <c r="H15070">
        <f>MOD(D15070-1,6)+1</f>
        <v>5</v>
      </c>
      <c r="I15070">
        <f>37-D15070</f>
        <v>20</v>
      </c>
      <c r="J15070">
        <f>ABS(D15070-D15071)</f>
        <v>1</v>
      </c>
      <c r="K15070">
        <f>AVERAGE(D15070:D15074)</f>
        <v>17</v>
      </c>
      <c r="L15070">
        <f>AVERAGE(D15070:D15089)</f>
        <v>17</v>
      </c>
      <c r="M15070">
        <f>K15070-L15070</f>
        <v>0</v>
      </c>
      <c r="N15070" t="str">
        <f>IF(K15070&gt;L15070,"HIGH ZONE BIAS",IF(K15070&lt;L15070,"LOW ZONE BIAS","EQUILIBRIUM"))</f>
        <v>EQUILIBRIUM</v>
      </c>
    </row>
    <row r="15071">
      <c r="A15071">
        <v>12492</v>
      </c>
      <c r="B15071" t="str">
        <v>2013-11-04</v>
      </c>
      <c r="C15071" t="str">
        <v>Midday</v>
      </c>
      <c r="D15071">
        <v>16</v>
      </c>
      <c r="E15071" t="str">
        <f>IF(MOD(D15071,2)=0,"EVEN","ODD")</f>
        <v>EVEN</v>
      </c>
      <c r="F15071" t="str">
        <f>IF(D15071&lt;=18,"LOW (1-18)","HIGH (19-36)")</f>
        <v>LOW (1-18)</v>
      </c>
      <c r="G15071">
        <f>INT((D15071-1)/6)+1</f>
        <v>3</v>
      </c>
      <c r="H15071">
        <f>MOD(D15071-1,6)+1</f>
        <v>4</v>
      </c>
      <c r="I15071">
        <f>37-D15071</f>
        <v>21</v>
      </c>
      <c r="J15071">
        <f>ABS(D15071-D15072)</f>
        <v>11</v>
      </c>
      <c r="K15071">
        <f>AVERAGE(D15071:D15075)</f>
        <v>16</v>
      </c>
      <c r="L15071">
        <f>AVERAGE(D15071:D15090)</f>
        <v>16</v>
      </c>
      <c r="M15071">
        <f>K15071-L15071</f>
        <v>0</v>
      </c>
      <c r="N15071" t="str">
        <f>IF(K15071&gt;L15071,"HIGH ZONE BIAS",IF(K15071&lt;L15071,"LOW ZONE BIAS","EQUILIBRIUM"))</f>
        <v>EQUILIBRIUM</v>
      </c>
    </row>
    <row r="15072">
      <c r="A15072">
        <v>12491</v>
      </c>
      <c r="B15072" t="str">
        <v>2013-11-04</v>
      </c>
      <c r="C15072" t="str">
        <v>Morning</v>
      </c>
      <c r="D15072">
        <v>5</v>
      </c>
      <c r="E15072" t="str">
        <f>IF(MOD(D15072,2)=0,"EVEN","ODD")</f>
        <v>ODD</v>
      </c>
      <c r="F15072" t="str">
        <f>IF(D15072&lt;=18,"LOW (1-18)","HIGH (19-36)")</f>
        <v>LOW (1-18)</v>
      </c>
      <c r="G15072">
        <f>INT((D15072-1)/6)+1</f>
        <v>1</v>
      </c>
      <c r="H15072">
        <f>MOD(D15072-1,6)+1</f>
        <v>5</v>
      </c>
      <c r="I15072">
        <f>37-D15072</f>
        <v>32</v>
      </c>
      <c r="J15072">
        <f>ABS(D15072-D15073)</f>
        <v>4</v>
      </c>
      <c r="K15072">
        <f>AVERAGE(D15072:D15076)</f>
        <v>5</v>
      </c>
      <c r="L15072">
        <f>AVERAGE(D15072:D15091)</f>
        <v>5</v>
      </c>
      <c r="M15072">
        <f>K15072-L15072</f>
        <v>0</v>
      </c>
      <c r="N15072" t="str">
        <f>IF(K15072&gt;L15072,"HIGH ZONE BIAS",IF(K15072&lt;L15072,"LOW ZONE BIAS","EQUILIBRIUM"))</f>
        <v>EQUILIBRIUM</v>
      </c>
    </row>
    <row r="15073">
      <c r="A15073">
        <v>12490</v>
      </c>
      <c r="B15073" t="str">
        <v>2013-11-01</v>
      </c>
      <c r="C15073" t="str">
        <v>Evening</v>
      </c>
      <c r="D15073">
        <v>1</v>
      </c>
      <c r="E15073" t="str">
        <f>IF(MOD(D15073,2)=0,"EVEN","ODD")</f>
        <v>ODD</v>
      </c>
      <c r="F15073" t="str">
        <f>IF(D15073&lt;=18,"LOW (1-18)","HIGH (19-36)")</f>
        <v>LOW (1-18)</v>
      </c>
      <c r="G15073">
        <f>INT((D15073-1)/6)+1</f>
        <v>1</v>
      </c>
      <c r="H15073">
        <f>MOD(D15073-1,6)+1</f>
        <v>1</v>
      </c>
      <c r="I15073">
        <f>37-D15073</f>
        <v>36</v>
      </c>
      <c r="J15073">
        <f>ABS(D15073-D15074)</f>
        <v>15</v>
      </c>
      <c r="K15073">
        <f>AVERAGE(D15073:D15077)</f>
        <v>1</v>
      </c>
      <c r="L15073">
        <f>AVERAGE(D15073:D15092)</f>
        <v>1</v>
      </c>
      <c r="M15073">
        <f>K15073-L15073</f>
        <v>0</v>
      </c>
      <c r="N15073" t="str">
        <f>IF(K15073&gt;L15073,"HIGH ZONE BIAS",IF(K15073&lt;L15073,"LOW ZONE BIAS","EQUILIBRIUM"))</f>
        <v>EQUILIBRIUM</v>
      </c>
    </row>
    <row r="15074">
      <c r="A15074">
        <v>12489</v>
      </c>
      <c r="B15074" t="str">
        <v>2013-11-01</v>
      </c>
      <c r="C15074" t="str">
        <v>Midday</v>
      </c>
      <c r="D15074">
        <v>16</v>
      </c>
      <c r="E15074" t="str">
        <f>IF(MOD(D15074,2)=0,"EVEN","ODD")</f>
        <v>EVEN</v>
      </c>
      <c r="F15074" t="str">
        <f>IF(D15074&lt;=18,"LOW (1-18)","HIGH (19-36)")</f>
        <v>LOW (1-18)</v>
      </c>
      <c r="G15074">
        <f>INT((D15074-1)/6)+1</f>
        <v>3</v>
      </c>
      <c r="H15074">
        <f>MOD(D15074-1,6)+1</f>
        <v>4</v>
      </c>
      <c r="I15074">
        <f>37-D15074</f>
        <v>21</v>
      </c>
      <c r="J15074">
        <f>ABS(D15074-D15075)</f>
        <v>6</v>
      </c>
      <c r="K15074">
        <f>AVERAGE(D15074:D15078)</f>
        <v>16</v>
      </c>
      <c r="L15074">
        <f>AVERAGE(D15074:D15093)</f>
        <v>16</v>
      </c>
      <c r="M15074">
        <f>K15074-L15074</f>
        <v>0</v>
      </c>
      <c r="N15074" t="str">
        <f>IF(K15074&gt;L15074,"HIGH ZONE BIAS",IF(K15074&lt;L15074,"LOW ZONE BIAS","EQUILIBRIUM"))</f>
        <v>EQUILIBRIUM</v>
      </c>
    </row>
    <row r="15075">
      <c r="A15075">
        <v>12488</v>
      </c>
      <c r="B15075" t="str">
        <v>2013-11-01</v>
      </c>
      <c r="C15075" t="str">
        <v>Morning</v>
      </c>
      <c r="D15075">
        <v>22</v>
      </c>
      <c r="E15075" t="str">
        <f>IF(MOD(D15075,2)=0,"EVEN","ODD")</f>
        <v>EVEN</v>
      </c>
      <c r="F15075" t="str">
        <f>IF(D15075&lt;=18,"LOW (1-18)","HIGH (19-36)")</f>
        <v>HIGH (19-36)</v>
      </c>
      <c r="G15075">
        <f>INT((D15075-1)/6)+1</f>
        <v>4</v>
      </c>
      <c r="H15075">
        <f>MOD(D15075-1,6)+1</f>
        <v>4</v>
      </c>
      <c r="I15075">
        <f>37-D15075</f>
        <v>15</v>
      </c>
      <c r="J15075">
        <f>ABS(D15075-D15076)</f>
        <v>11</v>
      </c>
      <c r="K15075">
        <f>AVERAGE(D15075:D15079)</f>
        <v>22</v>
      </c>
      <c r="L15075">
        <f>AVERAGE(D15075:D15094)</f>
        <v>22</v>
      </c>
      <c r="M15075">
        <f>K15075-L15075</f>
        <v>0</v>
      </c>
      <c r="N15075" t="str">
        <f>IF(K15075&gt;L15075,"HIGH ZONE BIAS",IF(K15075&lt;L15075,"LOW ZONE BIAS","EQUILIBRIUM"))</f>
        <v>EQUILIBRIUM</v>
      </c>
    </row>
    <row r="15076">
      <c r="A15076">
        <v>12487</v>
      </c>
      <c r="B15076" t="str">
        <v>2013-10-31</v>
      </c>
      <c r="C15076" t="str">
        <v>Evening</v>
      </c>
      <c r="D15076">
        <v>33</v>
      </c>
      <c r="E15076" t="str">
        <f>IF(MOD(D15076,2)=0,"EVEN","ODD")</f>
        <v>ODD</v>
      </c>
      <c r="F15076" t="str">
        <f>IF(D15076&lt;=18,"LOW (1-18)","HIGH (19-36)")</f>
        <v>HIGH (19-36)</v>
      </c>
      <c r="G15076">
        <f>INT((D15076-1)/6)+1</f>
        <v>6</v>
      </c>
      <c r="H15076">
        <f>MOD(D15076-1,6)+1</f>
        <v>3</v>
      </c>
      <c r="I15076">
        <f>37-D15076</f>
        <v>4</v>
      </c>
      <c r="J15076">
        <f>ABS(D15076-D15077)</f>
        <v>15</v>
      </c>
      <c r="K15076">
        <f>AVERAGE(D15076:D15080)</f>
        <v>33</v>
      </c>
      <c r="L15076">
        <f>AVERAGE(D15076:D15095)</f>
        <v>33</v>
      </c>
      <c r="M15076">
        <f>K15076-L15076</f>
        <v>0</v>
      </c>
      <c r="N15076" t="str">
        <f>IF(K15076&gt;L15076,"HIGH ZONE BIAS",IF(K15076&lt;L15076,"LOW ZONE BIAS","EQUILIBRIUM"))</f>
        <v>EQUILIBRIUM</v>
      </c>
    </row>
    <row r="15077">
      <c r="A15077">
        <v>12486</v>
      </c>
      <c r="B15077" t="str">
        <v>2013-10-31</v>
      </c>
      <c r="C15077" t="str">
        <v>Midday</v>
      </c>
      <c r="D15077">
        <v>18</v>
      </c>
      <c r="E15077" t="str">
        <f>IF(MOD(D15077,2)=0,"EVEN","ODD")</f>
        <v>EVEN</v>
      </c>
      <c r="F15077" t="str">
        <f>IF(D15077&lt;=18,"LOW (1-18)","HIGH (19-36)")</f>
        <v>LOW (1-18)</v>
      </c>
      <c r="G15077">
        <f>INT((D15077-1)/6)+1</f>
        <v>3</v>
      </c>
      <c r="H15077">
        <f>MOD(D15077-1,6)+1</f>
        <v>6</v>
      </c>
      <c r="I15077">
        <f>37-D15077</f>
        <v>19</v>
      </c>
      <c r="J15077">
        <f>ABS(D15077-D15078)</f>
        <v>7</v>
      </c>
      <c r="K15077">
        <f>AVERAGE(D15077:D15081)</f>
        <v>18</v>
      </c>
      <c r="L15077">
        <f>AVERAGE(D15077:D15096)</f>
        <v>18</v>
      </c>
      <c r="M15077">
        <f>K15077-L15077</f>
        <v>0</v>
      </c>
      <c r="N15077" t="str">
        <f>IF(K15077&gt;L15077,"HIGH ZONE BIAS",IF(K15077&lt;L15077,"LOW ZONE BIAS","EQUILIBRIUM"))</f>
        <v>EQUILIBRIUM</v>
      </c>
    </row>
    <row r="15078">
      <c r="A15078">
        <v>12485</v>
      </c>
      <c r="B15078" t="str">
        <v>2013-10-31</v>
      </c>
      <c r="C15078" t="str">
        <v>Morning</v>
      </c>
      <c r="D15078">
        <v>25</v>
      </c>
      <c r="E15078" t="str">
        <f>IF(MOD(D15078,2)=0,"EVEN","ODD")</f>
        <v>ODD</v>
      </c>
      <c r="F15078" t="str">
        <f>IF(D15078&lt;=18,"LOW (1-18)","HIGH (19-36)")</f>
        <v>HIGH (19-36)</v>
      </c>
      <c r="G15078">
        <f>INT((D15078-1)/6)+1</f>
        <v>5</v>
      </c>
      <c r="H15078">
        <f>MOD(D15078-1,6)+1</f>
        <v>1</v>
      </c>
      <c r="I15078">
        <f>37-D15078</f>
        <v>12</v>
      </c>
      <c r="J15078">
        <f>ABS(D15078-D15079)</f>
        <v>11</v>
      </c>
      <c r="K15078">
        <f>AVERAGE(D15078:D15082)</f>
        <v>25</v>
      </c>
      <c r="L15078">
        <f>AVERAGE(D15078:D15097)</f>
        <v>25</v>
      </c>
      <c r="M15078">
        <f>K15078-L15078</f>
        <v>0</v>
      </c>
      <c r="N15078" t="str">
        <f>IF(K15078&gt;L15078,"HIGH ZONE BIAS",IF(K15078&lt;L15078,"LOW ZONE BIAS","EQUILIBRIUM"))</f>
        <v>EQUILIBRIUM</v>
      </c>
    </row>
    <row r="15079">
      <c r="A15079">
        <v>12484</v>
      </c>
      <c r="B15079" t="str">
        <v>2013-10-30</v>
      </c>
      <c r="C15079" t="str">
        <v>Evening</v>
      </c>
      <c r="D15079">
        <v>14</v>
      </c>
      <c r="E15079" t="str">
        <f>IF(MOD(D15079,2)=0,"EVEN","ODD")</f>
        <v>EVEN</v>
      </c>
      <c r="F15079" t="str">
        <f>IF(D15079&lt;=18,"LOW (1-18)","HIGH (19-36)")</f>
        <v>LOW (1-18)</v>
      </c>
      <c r="G15079">
        <f>INT((D15079-1)/6)+1</f>
        <v>3</v>
      </c>
      <c r="H15079">
        <f>MOD(D15079-1,6)+1</f>
        <v>2</v>
      </c>
      <c r="I15079">
        <f>37-D15079</f>
        <v>23</v>
      </c>
      <c r="J15079">
        <f>ABS(D15079-D15080)</f>
        <v>1</v>
      </c>
      <c r="K15079">
        <f>AVERAGE(D15079:D15083)</f>
        <v>14</v>
      </c>
      <c r="L15079">
        <f>AVERAGE(D15079:D15098)</f>
        <v>14</v>
      </c>
      <c r="M15079">
        <f>K15079-L15079</f>
        <v>0</v>
      </c>
      <c r="N15079" t="str">
        <f>IF(K15079&gt;L15079,"HIGH ZONE BIAS",IF(K15079&lt;L15079,"LOW ZONE BIAS","EQUILIBRIUM"))</f>
        <v>EQUILIBRIUM</v>
      </c>
    </row>
    <row r="15080">
      <c r="A15080">
        <v>12483</v>
      </c>
      <c r="B15080" t="str">
        <v>2013-10-30</v>
      </c>
      <c r="C15080" t="str">
        <v>Midday</v>
      </c>
      <c r="D15080">
        <v>13</v>
      </c>
      <c r="E15080" t="str">
        <f>IF(MOD(D15080,2)=0,"EVEN","ODD")</f>
        <v>ODD</v>
      </c>
      <c r="F15080" t="str">
        <f>IF(D15080&lt;=18,"LOW (1-18)","HIGH (19-36)")</f>
        <v>LOW (1-18)</v>
      </c>
      <c r="G15080">
        <f>INT((D15080-1)/6)+1</f>
        <v>3</v>
      </c>
      <c r="H15080">
        <f>MOD(D15080-1,6)+1</f>
        <v>1</v>
      </c>
      <c r="I15080">
        <f>37-D15080</f>
        <v>24</v>
      </c>
      <c r="J15080">
        <f>ABS(D15080-D15081)</f>
        <v>17</v>
      </c>
      <c r="K15080">
        <f>AVERAGE(D15080:D15084)</f>
        <v>13</v>
      </c>
      <c r="L15080">
        <f>AVERAGE(D15080:D15099)</f>
        <v>13</v>
      </c>
      <c r="M15080">
        <f>K15080-L15080</f>
        <v>0</v>
      </c>
      <c r="N15080" t="str">
        <f>IF(K15080&gt;L15080,"HIGH ZONE BIAS",IF(K15080&lt;L15080,"LOW ZONE BIAS","EQUILIBRIUM"))</f>
        <v>EQUILIBRIUM</v>
      </c>
    </row>
    <row r="15081">
      <c r="A15081">
        <v>12482</v>
      </c>
      <c r="B15081" t="str">
        <v>2013-10-30</v>
      </c>
      <c r="C15081" t="str">
        <v>Morning</v>
      </c>
      <c r="D15081">
        <v>30</v>
      </c>
      <c r="E15081" t="str">
        <f>IF(MOD(D15081,2)=0,"EVEN","ODD")</f>
        <v>EVEN</v>
      </c>
      <c r="F15081" t="str">
        <f>IF(D15081&lt;=18,"LOW (1-18)","HIGH (19-36)")</f>
        <v>HIGH (19-36)</v>
      </c>
      <c r="G15081">
        <f>INT((D15081-1)/6)+1</f>
        <v>5</v>
      </c>
      <c r="H15081">
        <f>MOD(D15081-1,6)+1</f>
        <v>6</v>
      </c>
      <c r="I15081">
        <f>37-D15081</f>
        <v>7</v>
      </c>
      <c r="J15081">
        <f>ABS(D15081-D15082)</f>
        <v>11</v>
      </c>
      <c r="K15081">
        <f>AVERAGE(D15081:D15085)</f>
        <v>30</v>
      </c>
      <c r="L15081">
        <f>AVERAGE(D15081:D15100)</f>
        <v>30</v>
      </c>
      <c r="M15081">
        <f>K15081-L15081</f>
        <v>0</v>
      </c>
      <c r="N15081" t="str">
        <f>IF(K15081&gt;L15081,"HIGH ZONE BIAS",IF(K15081&lt;L15081,"LOW ZONE BIAS","EQUILIBRIUM"))</f>
        <v>EQUILIBRIUM</v>
      </c>
    </row>
    <row r="15082">
      <c r="A15082">
        <v>12481</v>
      </c>
      <c r="B15082" t="str">
        <v>2013-10-29</v>
      </c>
      <c r="C15082" t="str">
        <v>Evening</v>
      </c>
      <c r="D15082">
        <v>19</v>
      </c>
      <c r="E15082" t="str">
        <f>IF(MOD(D15082,2)=0,"EVEN","ODD")</f>
        <v>ODD</v>
      </c>
      <c r="F15082" t="str">
        <f>IF(D15082&lt;=18,"LOW (1-18)","HIGH (19-36)")</f>
        <v>HIGH (19-36)</v>
      </c>
      <c r="G15082">
        <f>INT((D15082-1)/6)+1</f>
        <v>4</v>
      </c>
      <c r="H15082">
        <f>MOD(D15082-1,6)+1</f>
        <v>1</v>
      </c>
      <c r="I15082">
        <f>37-D15082</f>
        <v>18</v>
      </c>
      <c r="J15082">
        <f>ABS(D15082-D15083)</f>
        <v>2</v>
      </c>
      <c r="K15082">
        <f>AVERAGE(D15082:D15086)</f>
        <v>19</v>
      </c>
      <c r="L15082">
        <f>AVERAGE(D15082:D15101)</f>
        <v>19</v>
      </c>
      <c r="M15082">
        <f>K15082-L15082</f>
        <v>0</v>
      </c>
      <c r="N15082" t="str">
        <f>IF(K15082&gt;L15082,"HIGH ZONE BIAS",IF(K15082&lt;L15082,"LOW ZONE BIAS","EQUILIBRIUM"))</f>
        <v>EQUILIBRIUM</v>
      </c>
    </row>
    <row r="15083">
      <c r="A15083">
        <v>12480</v>
      </c>
      <c r="B15083" t="str">
        <v>2013-10-29</v>
      </c>
      <c r="C15083" t="str">
        <v>Midday</v>
      </c>
      <c r="D15083">
        <v>21</v>
      </c>
      <c r="E15083" t="str">
        <f>IF(MOD(D15083,2)=0,"EVEN","ODD")</f>
        <v>ODD</v>
      </c>
      <c r="F15083" t="str">
        <f>IF(D15083&lt;=18,"LOW (1-18)","HIGH (19-36)")</f>
        <v>HIGH (19-36)</v>
      </c>
      <c r="G15083">
        <f>INT((D15083-1)/6)+1</f>
        <v>4</v>
      </c>
      <c r="H15083">
        <f>MOD(D15083-1,6)+1</f>
        <v>3</v>
      </c>
      <c r="I15083">
        <f>37-D15083</f>
        <v>16</v>
      </c>
      <c r="J15083">
        <f>ABS(D15083-D15084)</f>
        <v>1</v>
      </c>
      <c r="K15083">
        <f>AVERAGE(D15083:D15087)</f>
        <v>21</v>
      </c>
      <c r="L15083">
        <f>AVERAGE(D15083:D15102)</f>
        <v>21</v>
      </c>
      <c r="M15083">
        <f>K15083-L15083</f>
        <v>0</v>
      </c>
      <c r="N15083" t="str">
        <f>IF(K15083&gt;L15083,"HIGH ZONE BIAS",IF(K15083&lt;L15083,"LOW ZONE BIAS","EQUILIBRIUM"))</f>
        <v>EQUILIBRIUM</v>
      </c>
    </row>
    <row r="15084">
      <c r="A15084">
        <v>12479</v>
      </c>
      <c r="B15084" t="str">
        <v>2013-10-29</v>
      </c>
      <c r="C15084" t="str">
        <v>Morning</v>
      </c>
      <c r="D15084">
        <v>20</v>
      </c>
      <c r="E15084" t="str">
        <f>IF(MOD(D15084,2)=0,"EVEN","ODD")</f>
        <v>EVEN</v>
      </c>
      <c r="F15084" t="str">
        <f>IF(D15084&lt;=18,"LOW (1-18)","HIGH (19-36)")</f>
        <v>HIGH (19-36)</v>
      </c>
      <c r="G15084">
        <f>INT((D15084-1)/6)+1</f>
        <v>4</v>
      </c>
      <c r="H15084">
        <f>MOD(D15084-1,6)+1</f>
        <v>2</v>
      </c>
      <c r="I15084">
        <f>37-D15084</f>
        <v>17</v>
      </c>
      <c r="J15084">
        <f>ABS(D15084-D15085)</f>
        <v>6</v>
      </c>
      <c r="K15084">
        <f>AVERAGE(D15084:D15088)</f>
        <v>20</v>
      </c>
      <c r="L15084">
        <f>AVERAGE(D15084:D15103)</f>
        <v>20</v>
      </c>
      <c r="M15084">
        <f>K15084-L15084</f>
        <v>0</v>
      </c>
      <c r="N15084" t="str">
        <f>IF(K15084&gt;L15084,"HIGH ZONE BIAS",IF(K15084&lt;L15084,"LOW ZONE BIAS","EQUILIBRIUM"))</f>
        <v>EQUILIBRIUM</v>
      </c>
    </row>
    <row r="15085">
      <c r="A15085">
        <v>12478</v>
      </c>
      <c r="B15085" t="str">
        <v>2013-10-28</v>
      </c>
      <c r="C15085" t="str">
        <v>Evening</v>
      </c>
      <c r="D15085">
        <v>14</v>
      </c>
      <c r="E15085" t="str">
        <f>IF(MOD(D15085,2)=0,"EVEN","ODD")</f>
        <v>EVEN</v>
      </c>
      <c r="F15085" t="str">
        <f>IF(D15085&lt;=18,"LOW (1-18)","HIGH (19-36)")</f>
        <v>LOW (1-18)</v>
      </c>
      <c r="G15085">
        <f>INT((D15085-1)/6)+1</f>
        <v>3</v>
      </c>
      <c r="H15085">
        <f>MOD(D15085-1,6)+1</f>
        <v>2</v>
      </c>
      <c r="I15085">
        <f>37-D15085</f>
        <v>23</v>
      </c>
      <c r="J15085">
        <f>ABS(D15085-D15086)</f>
        <v>5</v>
      </c>
      <c r="K15085">
        <f>AVERAGE(D15085:D15089)</f>
        <v>14</v>
      </c>
      <c r="L15085">
        <f>AVERAGE(D15085:D15104)</f>
        <v>14</v>
      </c>
      <c r="M15085">
        <f>K15085-L15085</f>
        <v>0</v>
      </c>
      <c r="N15085" t="str">
        <f>IF(K15085&gt;L15085,"HIGH ZONE BIAS",IF(K15085&lt;L15085,"LOW ZONE BIAS","EQUILIBRIUM"))</f>
        <v>EQUILIBRIUM</v>
      </c>
    </row>
    <row r="15086">
      <c r="A15086">
        <v>12477</v>
      </c>
      <c r="B15086" t="str">
        <v>2013-10-28</v>
      </c>
      <c r="C15086" t="str">
        <v>Midday</v>
      </c>
      <c r="D15086">
        <v>19</v>
      </c>
      <c r="E15086" t="str">
        <f>IF(MOD(D15086,2)=0,"EVEN","ODD")</f>
        <v>ODD</v>
      </c>
      <c r="F15086" t="str">
        <f>IF(D15086&lt;=18,"LOW (1-18)","HIGH (19-36)")</f>
        <v>HIGH (19-36)</v>
      </c>
      <c r="G15086">
        <f>INT((D15086-1)/6)+1</f>
        <v>4</v>
      </c>
      <c r="H15086">
        <f>MOD(D15086-1,6)+1</f>
        <v>1</v>
      </c>
      <c r="I15086">
        <f>37-D15086</f>
        <v>18</v>
      </c>
      <c r="J15086">
        <f>ABS(D15086-D15087)</f>
        <v>3</v>
      </c>
      <c r="K15086">
        <f>AVERAGE(D15086:D15090)</f>
        <v>19</v>
      </c>
      <c r="L15086">
        <f>AVERAGE(D15086:D15105)</f>
        <v>19</v>
      </c>
      <c r="M15086">
        <f>K15086-L15086</f>
        <v>0</v>
      </c>
      <c r="N15086" t="str">
        <f>IF(K15086&gt;L15086,"HIGH ZONE BIAS",IF(K15086&lt;L15086,"LOW ZONE BIAS","EQUILIBRIUM"))</f>
        <v>EQUILIBRIUM</v>
      </c>
    </row>
    <row r="15087">
      <c r="A15087">
        <v>12476</v>
      </c>
      <c r="B15087" t="str">
        <v>2013-10-28</v>
      </c>
      <c r="C15087" t="str">
        <v>Morning</v>
      </c>
      <c r="D15087">
        <v>22</v>
      </c>
      <c r="E15087" t="str">
        <f>IF(MOD(D15087,2)=0,"EVEN","ODD")</f>
        <v>EVEN</v>
      </c>
      <c r="F15087" t="str">
        <f>IF(D15087&lt;=18,"LOW (1-18)","HIGH (19-36)")</f>
        <v>HIGH (19-36)</v>
      </c>
      <c r="G15087">
        <f>INT((D15087-1)/6)+1</f>
        <v>4</v>
      </c>
      <c r="H15087">
        <f>MOD(D15087-1,6)+1</f>
        <v>4</v>
      </c>
      <c r="I15087">
        <f>37-D15087</f>
        <v>15</v>
      </c>
      <c r="J15087">
        <f>ABS(D15087-D15088)</f>
        <v>2</v>
      </c>
      <c r="K15087">
        <f>AVERAGE(D15087:D15091)</f>
        <v>22</v>
      </c>
      <c r="L15087">
        <f>AVERAGE(D15087:D15106)</f>
        <v>22</v>
      </c>
      <c r="M15087">
        <f>K15087-L15087</f>
        <v>0</v>
      </c>
      <c r="N15087" t="str">
        <f>IF(K15087&gt;L15087,"HIGH ZONE BIAS",IF(K15087&lt;L15087,"LOW ZONE BIAS","EQUILIBRIUM"))</f>
        <v>EQUILIBRIUM</v>
      </c>
    </row>
    <row r="15088">
      <c r="A15088">
        <v>12475</v>
      </c>
      <c r="B15088" t="str">
        <v>2013-10-26</v>
      </c>
      <c r="C15088" t="str">
        <v>Evening</v>
      </c>
      <c r="D15088">
        <v>24</v>
      </c>
      <c r="E15088" t="str">
        <f>IF(MOD(D15088,2)=0,"EVEN","ODD")</f>
        <v>EVEN</v>
      </c>
      <c r="F15088" t="str">
        <f>IF(D15088&lt;=18,"LOW (1-18)","HIGH (19-36)")</f>
        <v>HIGH (19-36)</v>
      </c>
      <c r="G15088">
        <f>INT((D15088-1)/6)+1</f>
        <v>4</v>
      </c>
      <c r="H15088">
        <f>MOD(D15088-1,6)+1</f>
        <v>6</v>
      </c>
      <c r="I15088">
        <f>37-D15088</f>
        <v>13</v>
      </c>
      <c r="J15088">
        <f>ABS(D15088-D15089)</f>
        <v>22</v>
      </c>
      <c r="K15088">
        <f>AVERAGE(D15088:D15092)</f>
        <v>24</v>
      </c>
      <c r="L15088">
        <f>AVERAGE(D15088:D15107)</f>
        <v>24</v>
      </c>
      <c r="M15088">
        <f>K15088-L15088</f>
        <v>0</v>
      </c>
      <c r="N15088" t="str">
        <f>IF(K15088&gt;L15088,"HIGH ZONE BIAS",IF(K15088&lt;L15088,"LOW ZONE BIAS","EQUILIBRIUM"))</f>
        <v>EQUILIBRIUM</v>
      </c>
    </row>
    <row r="15089">
      <c r="A15089">
        <v>12474</v>
      </c>
      <c r="B15089" t="str">
        <v>2013-10-26</v>
      </c>
      <c r="C15089" t="str">
        <v>Midday</v>
      </c>
      <c r="D15089">
        <v>2</v>
      </c>
      <c r="E15089" t="str">
        <f>IF(MOD(D15089,2)=0,"EVEN","ODD")</f>
        <v>EVEN</v>
      </c>
      <c r="F15089" t="str">
        <f>IF(D15089&lt;=18,"LOW (1-18)","HIGH (19-36)")</f>
        <v>LOW (1-18)</v>
      </c>
      <c r="G15089">
        <f>INT((D15089-1)/6)+1</f>
        <v>1</v>
      </c>
      <c r="H15089">
        <f>MOD(D15089-1,6)+1</f>
        <v>2</v>
      </c>
      <c r="I15089">
        <f>37-D15089</f>
        <v>35</v>
      </c>
      <c r="J15089">
        <f>ABS(D15089-D15090)</f>
        <v>25</v>
      </c>
      <c r="K15089">
        <f>AVERAGE(D15089:D15093)</f>
        <v>2</v>
      </c>
      <c r="L15089">
        <f>AVERAGE(D15089:D15108)</f>
        <v>2</v>
      </c>
      <c r="M15089">
        <f>K15089-L15089</f>
        <v>0</v>
      </c>
      <c r="N15089" t="str">
        <f>IF(K15089&gt;L15089,"HIGH ZONE BIAS",IF(K15089&lt;L15089,"LOW ZONE BIAS","EQUILIBRIUM"))</f>
        <v>EQUILIBRIUM</v>
      </c>
    </row>
    <row r="15090">
      <c r="A15090">
        <v>12473</v>
      </c>
      <c r="B15090" t="str">
        <v>2013-10-26</v>
      </c>
      <c r="C15090" t="str">
        <v>Morning</v>
      </c>
      <c r="D15090">
        <v>27</v>
      </c>
      <c r="E15090" t="str">
        <f>IF(MOD(D15090,2)=0,"EVEN","ODD")</f>
        <v>ODD</v>
      </c>
      <c r="F15090" t="str">
        <f>IF(D15090&lt;=18,"LOW (1-18)","HIGH (19-36)")</f>
        <v>HIGH (19-36)</v>
      </c>
      <c r="G15090">
        <f>INT((D15090-1)/6)+1</f>
        <v>5</v>
      </c>
      <c r="H15090">
        <f>MOD(D15090-1,6)+1</f>
        <v>3</v>
      </c>
      <c r="I15090">
        <f>37-D15090</f>
        <v>10</v>
      </c>
      <c r="J15090">
        <f>ABS(D15090-D15091)</f>
        <v>16</v>
      </c>
      <c r="K15090">
        <f>AVERAGE(D15090:D15094)</f>
        <v>27</v>
      </c>
      <c r="L15090">
        <f>AVERAGE(D15090:D15109)</f>
        <v>27</v>
      </c>
      <c r="M15090">
        <f>K15090-L15090</f>
        <v>0</v>
      </c>
      <c r="N15090" t="str">
        <f>IF(K15090&gt;L15090,"HIGH ZONE BIAS",IF(K15090&lt;L15090,"LOW ZONE BIAS","EQUILIBRIUM"))</f>
        <v>EQUILIBRIUM</v>
      </c>
    </row>
    <row r="15091">
      <c r="A15091">
        <v>12472</v>
      </c>
      <c r="B15091" t="str">
        <v>2013-10-25</v>
      </c>
      <c r="C15091" t="str">
        <v>Evening</v>
      </c>
      <c r="D15091">
        <v>11</v>
      </c>
      <c r="E15091" t="str">
        <f>IF(MOD(D15091,2)=0,"EVEN","ODD")</f>
        <v>ODD</v>
      </c>
      <c r="F15091" t="str">
        <f>IF(D15091&lt;=18,"LOW (1-18)","HIGH (19-36)")</f>
        <v>LOW (1-18)</v>
      </c>
      <c r="G15091">
        <f>INT((D15091-1)/6)+1</f>
        <v>2</v>
      </c>
      <c r="H15091">
        <f>MOD(D15091-1,6)+1</f>
        <v>5</v>
      </c>
      <c r="I15091">
        <f>37-D15091</f>
        <v>26</v>
      </c>
      <c r="J15091">
        <f>ABS(D15091-D15092)</f>
        <v>14</v>
      </c>
      <c r="K15091">
        <f>AVERAGE(D15091:D15095)</f>
        <v>11</v>
      </c>
      <c r="L15091">
        <f>AVERAGE(D15091:D15110)</f>
        <v>11</v>
      </c>
      <c r="M15091">
        <f>K15091-L15091</f>
        <v>0</v>
      </c>
      <c r="N15091" t="str">
        <f>IF(K15091&gt;L15091,"HIGH ZONE BIAS",IF(K15091&lt;L15091,"LOW ZONE BIAS","EQUILIBRIUM"))</f>
        <v>EQUILIBRIUM</v>
      </c>
    </row>
    <row r="15092">
      <c r="A15092">
        <v>12471</v>
      </c>
      <c r="B15092" t="str">
        <v>2013-10-25</v>
      </c>
      <c r="C15092" t="str">
        <v>Midday</v>
      </c>
      <c r="D15092">
        <v>25</v>
      </c>
      <c r="E15092" t="str">
        <f>IF(MOD(D15092,2)=0,"EVEN","ODD")</f>
        <v>ODD</v>
      </c>
      <c r="F15092" t="str">
        <f>IF(D15092&lt;=18,"LOW (1-18)","HIGH (19-36)")</f>
        <v>HIGH (19-36)</v>
      </c>
      <c r="G15092">
        <f>INT((D15092-1)/6)+1</f>
        <v>5</v>
      </c>
      <c r="H15092">
        <f>MOD(D15092-1,6)+1</f>
        <v>1</v>
      </c>
      <c r="I15092">
        <f>37-D15092</f>
        <v>12</v>
      </c>
      <c r="J15092">
        <f>ABS(D15092-D15093)</f>
        <v>23</v>
      </c>
      <c r="K15092">
        <f>AVERAGE(D15092:D15096)</f>
        <v>25</v>
      </c>
      <c r="L15092">
        <f>AVERAGE(D15092:D15111)</f>
        <v>25</v>
      </c>
      <c r="M15092">
        <f>K15092-L15092</f>
        <v>0</v>
      </c>
      <c r="N15092" t="str">
        <f>IF(K15092&gt;L15092,"HIGH ZONE BIAS",IF(K15092&lt;L15092,"LOW ZONE BIAS","EQUILIBRIUM"))</f>
        <v>EQUILIBRIUM</v>
      </c>
    </row>
    <row r="15093">
      <c r="A15093">
        <v>12470</v>
      </c>
      <c r="B15093" t="str">
        <v>2013-10-25</v>
      </c>
      <c r="C15093" t="str">
        <v>Morning</v>
      </c>
      <c r="D15093">
        <v>2</v>
      </c>
      <c r="E15093" t="str">
        <f>IF(MOD(D15093,2)=0,"EVEN","ODD")</f>
        <v>EVEN</v>
      </c>
      <c r="F15093" t="str">
        <f>IF(D15093&lt;=18,"LOW (1-18)","HIGH (19-36)")</f>
        <v>LOW (1-18)</v>
      </c>
      <c r="G15093">
        <f>INT((D15093-1)/6)+1</f>
        <v>1</v>
      </c>
      <c r="H15093">
        <f>MOD(D15093-1,6)+1</f>
        <v>2</v>
      </c>
      <c r="I15093">
        <f>37-D15093</f>
        <v>35</v>
      </c>
      <c r="J15093">
        <f>ABS(D15093-D15094)</f>
        <v>3</v>
      </c>
      <c r="K15093">
        <f>AVERAGE(D15093:D15097)</f>
        <v>2</v>
      </c>
      <c r="L15093">
        <f>AVERAGE(D15093:D15112)</f>
        <v>2</v>
      </c>
      <c r="M15093">
        <f>K15093-L15093</f>
        <v>0</v>
      </c>
      <c r="N15093" t="str">
        <f>IF(K15093&gt;L15093,"HIGH ZONE BIAS",IF(K15093&lt;L15093,"LOW ZONE BIAS","EQUILIBRIUM"))</f>
        <v>EQUILIBRIUM</v>
      </c>
    </row>
    <row r="15094">
      <c r="A15094">
        <v>12469</v>
      </c>
      <c r="B15094" t="str">
        <v>2013-10-24</v>
      </c>
      <c r="C15094" t="str">
        <v>Evening</v>
      </c>
      <c r="D15094">
        <v>5</v>
      </c>
      <c r="E15094" t="str">
        <f>IF(MOD(D15094,2)=0,"EVEN","ODD")</f>
        <v>ODD</v>
      </c>
      <c r="F15094" t="str">
        <f>IF(D15094&lt;=18,"LOW (1-18)","HIGH (19-36)")</f>
        <v>LOW (1-18)</v>
      </c>
      <c r="G15094">
        <f>INT((D15094-1)/6)+1</f>
        <v>1</v>
      </c>
      <c r="H15094">
        <f>MOD(D15094-1,6)+1</f>
        <v>5</v>
      </c>
      <c r="I15094">
        <f>37-D15094</f>
        <v>32</v>
      </c>
      <c r="J15094">
        <f>ABS(D15094-D15095)</f>
        <v>4</v>
      </c>
      <c r="K15094">
        <f>AVERAGE(D15094:D15098)</f>
        <v>5</v>
      </c>
      <c r="L15094">
        <f>AVERAGE(D15094:D15113)</f>
        <v>5</v>
      </c>
      <c r="M15094">
        <f>K15094-L15094</f>
        <v>0</v>
      </c>
      <c r="N15094" t="str">
        <f>IF(K15094&gt;L15094,"HIGH ZONE BIAS",IF(K15094&lt;L15094,"LOW ZONE BIAS","EQUILIBRIUM"))</f>
        <v>EQUILIBRIUM</v>
      </c>
    </row>
    <row r="15095">
      <c r="A15095">
        <v>12468</v>
      </c>
      <c r="B15095" t="str">
        <v>2013-10-24</v>
      </c>
      <c r="C15095" t="str">
        <v>Midday</v>
      </c>
      <c r="D15095">
        <v>9</v>
      </c>
      <c r="E15095" t="str">
        <f>IF(MOD(D15095,2)=0,"EVEN","ODD")</f>
        <v>ODD</v>
      </c>
      <c r="F15095" t="str">
        <f>IF(D15095&lt;=18,"LOW (1-18)","HIGH (19-36)")</f>
        <v>LOW (1-18)</v>
      </c>
      <c r="G15095">
        <f>INT((D15095-1)/6)+1</f>
        <v>2</v>
      </c>
      <c r="H15095">
        <f>MOD(D15095-1,6)+1</f>
        <v>3</v>
      </c>
      <c r="I15095">
        <f>37-D15095</f>
        <v>28</v>
      </c>
      <c r="J15095">
        <f>ABS(D15095-D15096)</f>
        <v>3</v>
      </c>
      <c r="K15095">
        <f>AVERAGE(D15095:D15099)</f>
        <v>9</v>
      </c>
      <c r="L15095">
        <f>AVERAGE(D15095:D15114)</f>
        <v>9</v>
      </c>
      <c r="M15095">
        <f>K15095-L15095</f>
        <v>0</v>
      </c>
      <c r="N15095" t="str">
        <f>IF(K15095&gt;L15095,"HIGH ZONE BIAS",IF(K15095&lt;L15095,"LOW ZONE BIAS","EQUILIBRIUM"))</f>
        <v>EQUILIBRIUM</v>
      </c>
    </row>
    <row r="15096">
      <c r="A15096">
        <v>12467</v>
      </c>
      <c r="B15096" t="str">
        <v>2013-10-24</v>
      </c>
      <c r="C15096" t="str">
        <v>Morning</v>
      </c>
      <c r="D15096">
        <v>6</v>
      </c>
      <c r="E15096" t="str">
        <f>IF(MOD(D15096,2)=0,"EVEN","ODD")</f>
        <v>EVEN</v>
      </c>
      <c r="F15096" t="str">
        <f>IF(D15096&lt;=18,"LOW (1-18)","HIGH (19-36)")</f>
        <v>LOW (1-18)</v>
      </c>
      <c r="G15096">
        <f>INT((D15096-1)/6)+1</f>
        <v>1</v>
      </c>
      <c r="H15096">
        <f>MOD(D15096-1,6)+1</f>
        <v>6</v>
      </c>
      <c r="I15096">
        <f>37-D15096</f>
        <v>31</v>
      </c>
      <c r="J15096">
        <f>ABS(D15096-D15097)</f>
        <v>9</v>
      </c>
      <c r="K15096">
        <f>AVERAGE(D15096:D15100)</f>
        <v>6</v>
      </c>
      <c r="L15096">
        <f>AVERAGE(D15096:D15115)</f>
        <v>6</v>
      </c>
      <c r="M15096">
        <f>K15096-L15096</f>
        <v>0</v>
      </c>
      <c r="N15096" t="str">
        <f>IF(K15096&gt;L15096,"HIGH ZONE BIAS",IF(K15096&lt;L15096,"LOW ZONE BIAS","EQUILIBRIUM"))</f>
        <v>EQUILIBRIUM</v>
      </c>
    </row>
    <row r="15097">
      <c r="A15097">
        <v>12466</v>
      </c>
      <c r="B15097" t="str">
        <v>2013-10-23</v>
      </c>
      <c r="C15097" t="str">
        <v>Evening</v>
      </c>
      <c r="D15097">
        <v>15</v>
      </c>
      <c r="E15097" t="str">
        <f>IF(MOD(D15097,2)=0,"EVEN","ODD")</f>
        <v>ODD</v>
      </c>
      <c r="F15097" t="str">
        <f>IF(D15097&lt;=18,"LOW (1-18)","HIGH (19-36)")</f>
        <v>LOW (1-18)</v>
      </c>
      <c r="G15097">
        <f>INT((D15097-1)/6)+1</f>
        <v>3</v>
      </c>
      <c r="H15097">
        <f>MOD(D15097-1,6)+1</f>
        <v>3</v>
      </c>
      <c r="I15097">
        <f>37-D15097</f>
        <v>22</v>
      </c>
      <c r="J15097">
        <f>ABS(D15097-D15098)</f>
        <v>8</v>
      </c>
      <c r="K15097">
        <f>AVERAGE(D15097:D15101)</f>
        <v>15</v>
      </c>
      <c r="L15097">
        <f>AVERAGE(D15097:D15116)</f>
        <v>15</v>
      </c>
      <c r="M15097">
        <f>K15097-L15097</f>
        <v>0</v>
      </c>
      <c r="N15097" t="str">
        <f>IF(K15097&gt;L15097,"HIGH ZONE BIAS",IF(K15097&lt;L15097,"LOW ZONE BIAS","EQUILIBRIUM"))</f>
        <v>EQUILIBRIUM</v>
      </c>
    </row>
    <row r="15098">
      <c r="A15098">
        <v>12465</v>
      </c>
      <c r="B15098" t="str">
        <v>2013-10-23</v>
      </c>
      <c r="C15098" t="str">
        <v>Midday</v>
      </c>
      <c r="D15098">
        <v>23</v>
      </c>
      <c r="E15098" t="str">
        <f>IF(MOD(D15098,2)=0,"EVEN","ODD")</f>
        <v>ODD</v>
      </c>
      <c r="F15098" t="str">
        <f>IF(D15098&lt;=18,"LOW (1-18)","HIGH (19-36)")</f>
        <v>HIGH (19-36)</v>
      </c>
      <c r="G15098">
        <f>INT((D15098-1)/6)+1</f>
        <v>4</v>
      </c>
      <c r="H15098">
        <f>MOD(D15098-1,6)+1</f>
        <v>5</v>
      </c>
      <c r="I15098">
        <f>37-D15098</f>
        <v>14</v>
      </c>
      <c r="J15098">
        <f>ABS(D15098-D15099)</f>
        <v>2</v>
      </c>
      <c r="K15098">
        <f>AVERAGE(D15098:D15102)</f>
        <v>23</v>
      </c>
      <c r="L15098">
        <f>AVERAGE(D15098:D15117)</f>
        <v>23</v>
      </c>
      <c r="M15098">
        <f>K15098-L15098</f>
        <v>0</v>
      </c>
      <c r="N15098" t="str">
        <f>IF(K15098&gt;L15098,"HIGH ZONE BIAS",IF(K15098&lt;L15098,"LOW ZONE BIAS","EQUILIBRIUM"))</f>
        <v>EQUILIBRIUM</v>
      </c>
    </row>
    <row r="15099">
      <c r="A15099">
        <v>12464</v>
      </c>
      <c r="B15099" t="str">
        <v>2013-10-23</v>
      </c>
      <c r="C15099" t="str">
        <v>Morning</v>
      </c>
      <c r="D15099">
        <v>21</v>
      </c>
      <c r="E15099" t="str">
        <f>IF(MOD(D15099,2)=0,"EVEN","ODD")</f>
        <v>ODD</v>
      </c>
      <c r="F15099" t="str">
        <f>IF(D15099&lt;=18,"LOW (1-18)","HIGH (19-36)")</f>
        <v>HIGH (19-36)</v>
      </c>
      <c r="G15099">
        <f>INT((D15099-1)/6)+1</f>
        <v>4</v>
      </c>
      <c r="H15099">
        <f>MOD(D15099-1,6)+1</f>
        <v>3</v>
      </c>
      <c r="I15099">
        <f>37-D15099</f>
        <v>16</v>
      </c>
      <c r="J15099">
        <f>ABS(D15099-D15100)</f>
        <v>12</v>
      </c>
      <c r="K15099">
        <f>AVERAGE(D15099:D15103)</f>
        <v>21</v>
      </c>
      <c r="L15099">
        <f>AVERAGE(D15099:D15118)</f>
        <v>21</v>
      </c>
      <c r="M15099">
        <f>K15099-L15099</f>
        <v>0</v>
      </c>
      <c r="N15099" t="str">
        <f>IF(K15099&gt;L15099,"HIGH ZONE BIAS",IF(K15099&lt;L15099,"LOW ZONE BIAS","EQUILIBRIUM"))</f>
        <v>EQUILIBRIUM</v>
      </c>
    </row>
    <row r="15100">
      <c r="A15100">
        <v>12463</v>
      </c>
      <c r="B15100" t="str">
        <v>2013-10-22</v>
      </c>
      <c r="C15100" t="str">
        <v>Evening</v>
      </c>
      <c r="D15100">
        <v>9</v>
      </c>
      <c r="E15100" t="str">
        <f>IF(MOD(D15100,2)=0,"EVEN","ODD")</f>
        <v>ODD</v>
      </c>
      <c r="F15100" t="str">
        <f>IF(D15100&lt;=18,"LOW (1-18)","HIGH (19-36)")</f>
        <v>LOW (1-18)</v>
      </c>
      <c r="G15100">
        <f>INT((D15100-1)/6)+1</f>
        <v>2</v>
      </c>
      <c r="H15100">
        <f>MOD(D15100-1,6)+1</f>
        <v>3</v>
      </c>
      <c r="I15100">
        <f>37-D15100</f>
        <v>28</v>
      </c>
      <c r="J15100">
        <f>ABS(D15100-D15101)</f>
        <v>6</v>
      </c>
      <c r="K15100">
        <f>AVERAGE(D15100:D15104)</f>
        <v>9</v>
      </c>
      <c r="L15100">
        <f>AVERAGE(D15100:D15119)</f>
        <v>9</v>
      </c>
      <c r="M15100">
        <f>K15100-L15100</f>
        <v>0</v>
      </c>
      <c r="N15100" t="str">
        <f>IF(K15100&gt;L15100,"HIGH ZONE BIAS",IF(K15100&lt;L15100,"LOW ZONE BIAS","EQUILIBRIUM"))</f>
        <v>EQUILIBRIUM</v>
      </c>
    </row>
    <row r="15101">
      <c r="A15101">
        <v>12462</v>
      </c>
      <c r="B15101" t="str">
        <v>2013-10-22</v>
      </c>
      <c r="C15101" t="str">
        <v>Midday</v>
      </c>
      <c r="D15101">
        <v>3</v>
      </c>
      <c r="E15101" t="str">
        <f>IF(MOD(D15101,2)=0,"EVEN","ODD")</f>
        <v>ODD</v>
      </c>
      <c r="F15101" t="str">
        <f>IF(D15101&lt;=18,"LOW (1-18)","HIGH (19-36)")</f>
        <v>LOW (1-18)</v>
      </c>
      <c r="G15101">
        <f>INT((D15101-1)/6)+1</f>
        <v>1</v>
      </c>
      <c r="H15101">
        <f>MOD(D15101-1,6)+1</f>
        <v>3</v>
      </c>
      <c r="I15101">
        <f>37-D15101</f>
        <v>34</v>
      </c>
      <c r="J15101">
        <f>ABS(D15101-D15102)</f>
        <v>18</v>
      </c>
      <c r="K15101">
        <f>AVERAGE(D15101:D15105)</f>
        <v>3</v>
      </c>
      <c r="L15101">
        <f>AVERAGE(D15101:D15120)</f>
        <v>3</v>
      </c>
      <c r="M15101">
        <f>K15101-L15101</f>
        <v>0</v>
      </c>
      <c r="N15101" t="str">
        <f>IF(K15101&gt;L15101,"HIGH ZONE BIAS",IF(K15101&lt;L15101,"LOW ZONE BIAS","EQUILIBRIUM"))</f>
        <v>EQUILIBRIUM</v>
      </c>
    </row>
    <row r="15102">
      <c r="A15102">
        <v>12461</v>
      </c>
      <c r="B15102" t="str">
        <v>2013-10-22</v>
      </c>
      <c r="C15102" t="str">
        <v>Morning</v>
      </c>
      <c r="D15102">
        <v>21</v>
      </c>
      <c r="E15102" t="str">
        <f>IF(MOD(D15102,2)=0,"EVEN","ODD")</f>
        <v>ODD</v>
      </c>
      <c r="F15102" t="str">
        <f>IF(D15102&lt;=18,"LOW (1-18)","HIGH (19-36)")</f>
        <v>HIGH (19-36)</v>
      </c>
      <c r="G15102">
        <f>INT((D15102-1)/6)+1</f>
        <v>4</v>
      </c>
      <c r="H15102">
        <f>MOD(D15102-1,6)+1</f>
        <v>3</v>
      </c>
      <c r="I15102">
        <f>37-D15102</f>
        <v>16</v>
      </c>
      <c r="J15102">
        <f>ABS(D15102-D15103)</f>
        <v>4</v>
      </c>
      <c r="K15102">
        <f>AVERAGE(D15102:D15106)</f>
        <v>21</v>
      </c>
      <c r="L15102">
        <f>AVERAGE(D15102:D15121)</f>
        <v>21</v>
      </c>
      <c r="M15102">
        <f>K15102-L15102</f>
        <v>0</v>
      </c>
      <c r="N15102" t="str">
        <f>IF(K15102&gt;L15102,"HIGH ZONE BIAS",IF(K15102&lt;L15102,"LOW ZONE BIAS","EQUILIBRIUM"))</f>
        <v>EQUILIBRIUM</v>
      </c>
    </row>
    <row r="15103">
      <c r="A15103">
        <v>12460</v>
      </c>
      <c r="B15103" t="str">
        <v>2013-10-21</v>
      </c>
      <c r="C15103" t="str">
        <v>Evening</v>
      </c>
      <c r="D15103">
        <v>17</v>
      </c>
      <c r="E15103" t="str">
        <f>IF(MOD(D15103,2)=0,"EVEN","ODD")</f>
        <v>ODD</v>
      </c>
      <c r="F15103" t="str">
        <f>IF(D15103&lt;=18,"LOW (1-18)","HIGH (19-36)")</f>
        <v>LOW (1-18)</v>
      </c>
      <c r="G15103">
        <f>INT((D15103-1)/6)+1</f>
        <v>3</v>
      </c>
      <c r="H15103">
        <f>MOD(D15103-1,6)+1</f>
        <v>5</v>
      </c>
      <c r="I15103">
        <f>37-D15103</f>
        <v>20</v>
      </c>
      <c r="J15103">
        <f>ABS(D15103-D15104)</f>
        <v>7</v>
      </c>
      <c r="K15103">
        <f>AVERAGE(D15103:D15107)</f>
        <v>17</v>
      </c>
      <c r="L15103">
        <f>AVERAGE(D15103:D15122)</f>
        <v>17</v>
      </c>
      <c r="M15103">
        <f>K15103-L15103</f>
        <v>0</v>
      </c>
      <c r="N15103" t="str">
        <f>IF(K15103&gt;L15103,"HIGH ZONE BIAS",IF(K15103&lt;L15103,"LOW ZONE BIAS","EQUILIBRIUM"))</f>
        <v>EQUILIBRIUM</v>
      </c>
    </row>
    <row r="15104">
      <c r="A15104">
        <v>12459</v>
      </c>
      <c r="B15104" t="str">
        <v>2013-10-21</v>
      </c>
      <c r="C15104" t="str">
        <v>Midday</v>
      </c>
      <c r="D15104">
        <v>10</v>
      </c>
      <c r="E15104" t="str">
        <f>IF(MOD(D15104,2)=0,"EVEN","ODD")</f>
        <v>EVEN</v>
      </c>
      <c r="F15104" t="str">
        <f>IF(D15104&lt;=18,"LOW (1-18)","HIGH (19-36)")</f>
        <v>LOW (1-18)</v>
      </c>
      <c r="G15104">
        <f>INT((D15104-1)/6)+1</f>
        <v>2</v>
      </c>
      <c r="H15104">
        <f>MOD(D15104-1,6)+1</f>
        <v>4</v>
      </c>
      <c r="I15104">
        <f>37-D15104</f>
        <v>27</v>
      </c>
      <c r="J15104">
        <f>ABS(D15104-D15105)</f>
        <v>0</v>
      </c>
      <c r="K15104">
        <f>AVERAGE(D15104:D15108)</f>
        <v>10</v>
      </c>
      <c r="L15104">
        <f>AVERAGE(D15104:D15123)</f>
        <v>10</v>
      </c>
      <c r="M15104">
        <f>K15104-L15104</f>
        <v>0</v>
      </c>
      <c r="N15104" t="str">
        <f>IF(K15104&gt;L15104,"HIGH ZONE BIAS",IF(K15104&lt;L15104,"LOW ZONE BIAS","EQUILIBRIUM"))</f>
        <v>EQUILIBRIUM</v>
      </c>
    </row>
    <row r="15105">
      <c r="A15105">
        <v>12458</v>
      </c>
      <c r="B15105" t="str">
        <v>2013-10-21</v>
      </c>
      <c r="C15105" t="str">
        <v>Morning</v>
      </c>
      <c r="D15105">
        <v>10</v>
      </c>
      <c r="E15105" t="str">
        <f>IF(MOD(D15105,2)=0,"EVEN","ODD")</f>
        <v>EVEN</v>
      </c>
      <c r="F15105" t="str">
        <f>IF(D15105&lt;=18,"LOW (1-18)","HIGH (19-36)")</f>
        <v>LOW (1-18)</v>
      </c>
      <c r="G15105">
        <f>INT((D15105-1)/6)+1</f>
        <v>2</v>
      </c>
      <c r="H15105">
        <f>MOD(D15105-1,6)+1</f>
        <v>4</v>
      </c>
      <c r="I15105">
        <f>37-D15105</f>
        <v>27</v>
      </c>
      <c r="J15105">
        <f>ABS(D15105-D15106)</f>
        <v>5</v>
      </c>
      <c r="K15105">
        <f>AVERAGE(D15105:D15109)</f>
        <v>10</v>
      </c>
      <c r="L15105">
        <f>AVERAGE(D15105:D15124)</f>
        <v>10</v>
      </c>
      <c r="M15105">
        <f>K15105-L15105</f>
        <v>0</v>
      </c>
      <c r="N15105" t="str">
        <f>IF(K15105&gt;L15105,"HIGH ZONE BIAS",IF(K15105&lt;L15105,"LOW ZONE BIAS","EQUILIBRIUM"))</f>
        <v>EQUILIBRIUM</v>
      </c>
    </row>
    <row r="15106">
      <c r="A15106">
        <v>12457</v>
      </c>
      <c r="B15106" t="str">
        <v>2013-10-19</v>
      </c>
      <c r="C15106" t="str">
        <v>Evening</v>
      </c>
      <c r="D15106">
        <v>15</v>
      </c>
      <c r="E15106" t="str">
        <f>IF(MOD(D15106,2)=0,"EVEN","ODD")</f>
        <v>ODD</v>
      </c>
      <c r="F15106" t="str">
        <f>IF(D15106&lt;=18,"LOW (1-18)","HIGH (19-36)")</f>
        <v>LOW (1-18)</v>
      </c>
      <c r="G15106">
        <f>INT((D15106-1)/6)+1</f>
        <v>3</v>
      </c>
      <c r="H15106">
        <f>MOD(D15106-1,6)+1</f>
        <v>3</v>
      </c>
      <c r="I15106">
        <f>37-D15106</f>
        <v>22</v>
      </c>
      <c r="J15106">
        <f>ABS(D15106-D15107)</f>
        <v>3</v>
      </c>
      <c r="K15106">
        <f>AVERAGE(D15106:D15110)</f>
        <v>15</v>
      </c>
      <c r="L15106">
        <f>AVERAGE(D15106:D15125)</f>
        <v>15</v>
      </c>
      <c r="M15106">
        <f>K15106-L15106</f>
        <v>0</v>
      </c>
      <c r="N15106" t="str">
        <f>IF(K15106&gt;L15106,"HIGH ZONE BIAS",IF(K15106&lt;L15106,"LOW ZONE BIAS","EQUILIBRIUM"))</f>
        <v>EQUILIBRIUM</v>
      </c>
    </row>
    <row r="15107">
      <c r="A15107">
        <v>12456</v>
      </c>
      <c r="B15107" t="str">
        <v>2013-10-19</v>
      </c>
      <c r="C15107" t="str">
        <v>Midday</v>
      </c>
      <c r="D15107">
        <v>18</v>
      </c>
      <c r="E15107" t="str">
        <f>IF(MOD(D15107,2)=0,"EVEN","ODD")</f>
        <v>EVEN</v>
      </c>
      <c r="F15107" t="str">
        <f>IF(D15107&lt;=18,"LOW (1-18)","HIGH (19-36)")</f>
        <v>LOW (1-18)</v>
      </c>
      <c r="G15107">
        <f>INT((D15107-1)/6)+1</f>
        <v>3</v>
      </c>
      <c r="H15107">
        <f>MOD(D15107-1,6)+1</f>
        <v>6</v>
      </c>
      <c r="I15107">
        <f>37-D15107</f>
        <v>19</v>
      </c>
      <c r="J15107">
        <f>ABS(D15107-D15108)</f>
        <v>6</v>
      </c>
      <c r="K15107">
        <f>AVERAGE(D15107:D15111)</f>
        <v>18</v>
      </c>
      <c r="L15107">
        <f>AVERAGE(D15107:D15126)</f>
        <v>18</v>
      </c>
      <c r="M15107">
        <f>K15107-L15107</f>
        <v>0</v>
      </c>
      <c r="N15107" t="str">
        <f>IF(K15107&gt;L15107,"HIGH ZONE BIAS",IF(K15107&lt;L15107,"LOW ZONE BIAS","EQUILIBRIUM"))</f>
        <v>EQUILIBRIUM</v>
      </c>
    </row>
    <row r="15108">
      <c r="A15108">
        <v>12455</v>
      </c>
      <c r="B15108" t="str">
        <v>2013-10-19</v>
      </c>
      <c r="C15108" t="str">
        <v>Morning</v>
      </c>
      <c r="D15108">
        <v>24</v>
      </c>
      <c r="E15108" t="str">
        <f>IF(MOD(D15108,2)=0,"EVEN","ODD")</f>
        <v>EVEN</v>
      </c>
      <c r="F15108" t="str">
        <f>IF(D15108&lt;=18,"LOW (1-18)","HIGH (19-36)")</f>
        <v>HIGH (19-36)</v>
      </c>
      <c r="G15108">
        <f>INT((D15108-1)/6)+1</f>
        <v>4</v>
      </c>
      <c r="H15108">
        <f>MOD(D15108-1,6)+1</f>
        <v>6</v>
      </c>
      <c r="I15108">
        <f>37-D15108</f>
        <v>13</v>
      </c>
      <c r="J15108">
        <f>ABS(D15108-D15109)</f>
        <v>9</v>
      </c>
      <c r="K15108">
        <f>AVERAGE(D15108:D15112)</f>
        <v>24</v>
      </c>
      <c r="L15108">
        <f>AVERAGE(D15108:D15127)</f>
        <v>24</v>
      </c>
      <c r="M15108">
        <f>K15108-L15108</f>
        <v>0</v>
      </c>
      <c r="N15108" t="str">
        <f>IF(K15108&gt;L15108,"HIGH ZONE BIAS",IF(K15108&lt;L15108,"LOW ZONE BIAS","EQUILIBRIUM"))</f>
        <v>EQUILIBRIUM</v>
      </c>
    </row>
    <row r="15109">
      <c r="A15109">
        <v>12454</v>
      </c>
      <c r="B15109" t="str">
        <v>2013-10-18</v>
      </c>
      <c r="C15109" t="str">
        <v>Evening</v>
      </c>
      <c r="D15109">
        <v>15</v>
      </c>
      <c r="E15109" t="str">
        <f>IF(MOD(D15109,2)=0,"EVEN","ODD")</f>
        <v>ODD</v>
      </c>
      <c r="F15109" t="str">
        <f>IF(D15109&lt;=18,"LOW (1-18)","HIGH (19-36)")</f>
        <v>LOW (1-18)</v>
      </c>
      <c r="G15109">
        <f>INT((D15109-1)/6)+1</f>
        <v>3</v>
      </c>
      <c r="H15109">
        <f>MOD(D15109-1,6)+1</f>
        <v>3</v>
      </c>
      <c r="I15109">
        <f>37-D15109</f>
        <v>22</v>
      </c>
      <c r="J15109">
        <f>ABS(D15109-D15110)</f>
        <v>11</v>
      </c>
      <c r="K15109">
        <f>AVERAGE(D15109:D15113)</f>
        <v>15</v>
      </c>
      <c r="L15109">
        <f>AVERAGE(D15109:D15128)</f>
        <v>15</v>
      </c>
      <c r="M15109">
        <f>K15109-L15109</f>
        <v>0</v>
      </c>
      <c r="N15109" t="str">
        <f>IF(K15109&gt;L15109,"HIGH ZONE BIAS",IF(K15109&lt;L15109,"LOW ZONE BIAS","EQUILIBRIUM"))</f>
        <v>EQUILIBRIUM</v>
      </c>
    </row>
    <row r="15110">
      <c r="A15110">
        <v>12453</v>
      </c>
      <c r="B15110" t="str">
        <v>2013-10-18</v>
      </c>
      <c r="C15110" t="str">
        <v>Midday</v>
      </c>
      <c r="D15110">
        <v>26</v>
      </c>
      <c r="E15110" t="str">
        <f>IF(MOD(D15110,2)=0,"EVEN","ODD")</f>
        <v>EVEN</v>
      </c>
      <c r="F15110" t="str">
        <f>IF(D15110&lt;=18,"LOW (1-18)","HIGH (19-36)")</f>
        <v>HIGH (19-36)</v>
      </c>
      <c r="G15110">
        <f>INT((D15110-1)/6)+1</f>
        <v>5</v>
      </c>
      <c r="H15110">
        <f>MOD(D15110-1,6)+1</f>
        <v>2</v>
      </c>
      <c r="I15110">
        <f>37-D15110</f>
        <v>11</v>
      </c>
      <c r="J15110">
        <f>ABS(D15110-D15111)</f>
        <v>20</v>
      </c>
      <c r="K15110">
        <f>AVERAGE(D15110:D15114)</f>
        <v>26</v>
      </c>
      <c r="L15110">
        <f>AVERAGE(D15110:D15129)</f>
        <v>26</v>
      </c>
      <c r="M15110">
        <f>K15110-L15110</f>
        <v>0</v>
      </c>
      <c r="N15110" t="str">
        <f>IF(K15110&gt;L15110,"HIGH ZONE BIAS",IF(K15110&lt;L15110,"LOW ZONE BIAS","EQUILIBRIUM"))</f>
        <v>EQUILIBRIUM</v>
      </c>
    </row>
    <row r="15111">
      <c r="A15111">
        <v>12452</v>
      </c>
      <c r="B15111" t="str">
        <v>2013-10-18</v>
      </c>
      <c r="C15111" t="str">
        <v>Morning</v>
      </c>
      <c r="D15111">
        <v>6</v>
      </c>
      <c r="E15111" t="str">
        <f>IF(MOD(D15111,2)=0,"EVEN","ODD")</f>
        <v>EVEN</v>
      </c>
      <c r="F15111" t="str">
        <f>IF(D15111&lt;=18,"LOW (1-18)","HIGH (19-36)")</f>
        <v>LOW (1-18)</v>
      </c>
      <c r="G15111">
        <f>INT((D15111-1)/6)+1</f>
        <v>1</v>
      </c>
      <c r="H15111">
        <f>MOD(D15111-1,6)+1</f>
        <v>6</v>
      </c>
      <c r="I15111">
        <f>37-D15111</f>
        <v>31</v>
      </c>
      <c r="J15111">
        <f>ABS(D15111-D15112)</f>
        <v>14</v>
      </c>
      <c r="K15111">
        <f>AVERAGE(D15111:D15115)</f>
        <v>6</v>
      </c>
      <c r="L15111">
        <f>AVERAGE(D15111:D15130)</f>
        <v>6</v>
      </c>
      <c r="M15111">
        <f>K15111-L15111</f>
        <v>0</v>
      </c>
      <c r="N15111" t="str">
        <f>IF(K15111&gt;L15111,"HIGH ZONE BIAS",IF(K15111&lt;L15111,"LOW ZONE BIAS","EQUILIBRIUM"))</f>
        <v>EQUILIBRIUM</v>
      </c>
    </row>
    <row r="15112">
      <c r="A15112">
        <v>12451</v>
      </c>
      <c r="B15112" t="str">
        <v>2013-10-17</v>
      </c>
      <c r="C15112" t="str">
        <v>Evening</v>
      </c>
      <c r="D15112">
        <v>20</v>
      </c>
      <c r="E15112" t="str">
        <f>IF(MOD(D15112,2)=0,"EVEN","ODD")</f>
        <v>EVEN</v>
      </c>
      <c r="F15112" t="str">
        <f>IF(D15112&lt;=18,"LOW (1-18)","HIGH (19-36)")</f>
        <v>HIGH (19-36)</v>
      </c>
      <c r="G15112">
        <f>INT((D15112-1)/6)+1</f>
        <v>4</v>
      </c>
      <c r="H15112">
        <f>MOD(D15112-1,6)+1</f>
        <v>2</v>
      </c>
      <c r="I15112">
        <f>37-D15112</f>
        <v>17</v>
      </c>
      <c r="J15112">
        <f>ABS(D15112-D15113)</f>
        <v>6</v>
      </c>
      <c r="K15112">
        <f>AVERAGE(D15112:D15116)</f>
        <v>20</v>
      </c>
      <c r="L15112">
        <f>AVERAGE(D15112:D15131)</f>
        <v>20</v>
      </c>
      <c r="M15112">
        <f>K15112-L15112</f>
        <v>0</v>
      </c>
      <c r="N15112" t="str">
        <f>IF(K15112&gt;L15112,"HIGH ZONE BIAS",IF(K15112&lt;L15112,"LOW ZONE BIAS","EQUILIBRIUM"))</f>
        <v>EQUILIBRIUM</v>
      </c>
    </row>
    <row r="15113">
      <c r="A15113">
        <v>12450</v>
      </c>
      <c r="B15113" t="str">
        <v>2013-10-17</v>
      </c>
      <c r="C15113" t="str">
        <v>Midday</v>
      </c>
      <c r="D15113">
        <v>14</v>
      </c>
      <c r="E15113" t="str">
        <f>IF(MOD(D15113,2)=0,"EVEN","ODD")</f>
        <v>EVEN</v>
      </c>
      <c r="F15113" t="str">
        <f>IF(D15113&lt;=18,"LOW (1-18)","HIGH (19-36)")</f>
        <v>LOW (1-18)</v>
      </c>
      <c r="G15113">
        <f>INT((D15113-1)/6)+1</f>
        <v>3</v>
      </c>
      <c r="H15113">
        <f>MOD(D15113-1,6)+1</f>
        <v>2</v>
      </c>
      <c r="I15113">
        <f>37-D15113</f>
        <v>23</v>
      </c>
      <c r="J15113">
        <f>ABS(D15113-D15114)</f>
        <v>11</v>
      </c>
      <c r="K15113">
        <f>AVERAGE(D15113:D15117)</f>
        <v>14</v>
      </c>
      <c r="L15113">
        <f>AVERAGE(D15113:D15132)</f>
        <v>14</v>
      </c>
      <c r="M15113">
        <f>K15113-L15113</f>
        <v>0</v>
      </c>
      <c r="N15113" t="str">
        <f>IF(K15113&gt;L15113,"HIGH ZONE BIAS",IF(K15113&lt;L15113,"LOW ZONE BIAS","EQUILIBRIUM"))</f>
        <v>EQUILIBRIUM</v>
      </c>
    </row>
    <row r="15114">
      <c r="A15114">
        <v>12449</v>
      </c>
      <c r="B15114" t="str">
        <v>2013-10-17</v>
      </c>
      <c r="C15114" t="str">
        <v>Morning</v>
      </c>
      <c r="D15114">
        <v>3</v>
      </c>
      <c r="E15114" t="str">
        <f>IF(MOD(D15114,2)=0,"EVEN","ODD")</f>
        <v>ODD</v>
      </c>
      <c r="F15114" t="str">
        <f>IF(D15114&lt;=18,"LOW (1-18)","HIGH (19-36)")</f>
        <v>LOW (1-18)</v>
      </c>
      <c r="G15114">
        <f>INT((D15114-1)/6)+1</f>
        <v>1</v>
      </c>
      <c r="H15114">
        <f>MOD(D15114-1,6)+1</f>
        <v>3</v>
      </c>
      <c r="I15114">
        <f>37-D15114</f>
        <v>34</v>
      </c>
      <c r="J15114">
        <f>ABS(D15114-D15115)</f>
        <v>14</v>
      </c>
      <c r="K15114">
        <f>AVERAGE(D15114:D15118)</f>
        <v>3</v>
      </c>
      <c r="L15114">
        <f>AVERAGE(D15114:D15133)</f>
        <v>3</v>
      </c>
      <c r="M15114">
        <f>K15114-L15114</f>
        <v>0</v>
      </c>
      <c r="N15114" t="str">
        <f>IF(K15114&gt;L15114,"HIGH ZONE BIAS",IF(K15114&lt;L15114,"LOW ZONE BIAS","EQUILIBRIUM"))</f>
        <v>EQUILIBRIUM</v>
      </c>
    </row>
    <row r="15115">
      <c r="A15115">
        <v>12448</v>
      </c>
      <c r="B15115" t="str">
        <v>2013-10-16</v>
      </c>
      <c r="C15115" t="str">
        <v>Evening</v>
      </c>
      <c r="D15115">
        <v>17</v>
      </c>
      <c r="E15115" t="str">
        <f>IF(MOD(D15115,2)=0,"EVEN","ODD")</f>
        <v>ODD</v>
      </c>
      <c r="F15115" t="str">
        <f>IF(D15115&lt;=18,"LOW (1-18)","HIGH (19-36)")</f>
        <v>LOW (1-18)</v>
      </c>
      <c r="G15115">
        <f>INT((D15115-1)/6)+1</f>
        <v>3</v>
      </c>
      <c r="H15115">
        <f>MOD(D15115-1,6)+1</f>
        <v>5</v>
      </c>
      <c r="I15115">
        <f>37-D15115</f>
        <v>20</v>
      </c>
      <c r="J15115">
        <f>ABS(D15115-D15116)</f>
        <v>0</v>
      </c>
      <c r="K15115">
        <f>AVERAGE(D15115:D15119)</f>
        <v>17</v>
      </c>
      <c r="L15115">
        <f>AVERAGE(D15115:D15134)</f>
        <v>17</v>
      </c>
      <c r="M15115">
        <f>K15115-L15115</f>
        <v>0</v>
      </c>
      <c r="N15115" t="str">
        <f>IF(K15115&gt;L15115,"HIGH ZONE BIAS",IF(K15115&lt;L15115,"LOW ZONE BIAS","EQUILIBRIUM"))</f>
        <v>EQUILIBRIUM</v>
      </c>
    </row>
    <row r="15116">
      <c r="A15116">
        <v>12447</v>
      </c>
      <c r="B15116" t="str">
        <v>2013-10-16</v>
      </c>
      <c r="C15116" t="str">
        <v>Midday</v>
      </c>
      <c r="D15116">
        <v>17</v>
      </c>
      <c r="E15116" t="str">
        <f>IF(MOD(D15116,2)=0,"EVEN","ODD")</f>
        <v>ODD</v>
      </c>
      <c r="F15116" t="str">
        <f>IF(D15116&lt;=18,"LOW (1-18)","HIGH (19-36)")</f>
        <v>LOW (1-18)</v>
      </c>
      <c r="G15116">
        <f>INT((D15116-1)/6)+1</f>
        <v>3</v>
      </c>
      <c r="H15116">
        <f>MOD(D15116-1,6)+1</f>
        <v>5</v>
      </c>
      <c r="I15116">
        <f>37-D15116</f>
        <v>20</v>
      </c>
      <c r="J15116">
        <f>ABS(D15116-D15117)</f>
        <v>0</v>
      </c>
      <c r="K15116">
        <f>AVERAGE(D15116:D15120)</f>
        <v>17</v>
      </c>
      <c r="L15116">
        <f>AVERAGE(D15116:D15135)</f>
        <v>17</v>
      </c>
      <c r="M15116">
        <f>K15116-L15116</f>
        <v>0</v>
      </c>
      <c r="N15116" t="str">
        <f>IF(K15116&gt;L15116,"HIGH ZONE BIAS",IF(K15116&lt;L15116,"LOW ZONE BIAS","EQUILIBRIUM"))</f>
        <v>EQUILIBRIUM</v>
      </c>
    </row>
    <row r="15117">
      <c r="A15117">
        <v>12446</v>
      </c>
      <c r="B15117" t="str">
        <v>2013-10-16</v>
      </c>
      <c r="C15117" t="str">
        <v>Morning</v>
      </c>
      <c r="D15117">
        <v>17</v>
      </c>
      <c r="E15117" t="str">
        <f>IF(MOD(D15117,2)=0,"EVEN","ODD")</f>
        <v>ODD</v>
      </c>
      <c r="F15117" t="str">
        <f>IF(D15117&lt;=18,"LOW (1-18)","HIGH (19-36)")</f>
        <v>LOW (1-18)</v>
      </c>
      <c r="G15117">
        <f>INT((D15117-1)/6)+1</f>
        <v>3</v>
      </c>
      <c r="H15117">
        <f>MOD(D15117-1,6)+1</f>
        <v>5</v>
      </c>
      <c r="I15117">
        <f>37-D15117</f>
        <v>20</v>
      </c>
      <c r="J15117">
        <f>ABS(D15117-D15118)</f>
        <v>17</v>
      </c>
      <c r="K15117">
        <f>AVERAGE(D15117:D15121)</f>
        <v>17</v>
      </c>
      <c r="L15117">
        <f>AVERAGE(D15117:D15136)</f>
        <v>17</v>
      </c>
      <c r="M15117">
        <f>K15117-L15117</f>
        <v>0</v>
      </c>
      <c r="N15117" t="str">
        <f>IF(K15117&gt;L15117,"HIGH ZONE BIAS",IF(K15117&lt;L15117,"LOW ZONE BIAS","EQUILIBRIUM"))</f>
        <v>EQUILIBRIUM</v>
      </c>
    </row>
    <row r="15118">
      <c r="A15118">
        <v>12445</v>
      </c>
      <c r="B15118" t="str">
        <v>2013-10-15</v>
      </c>
      <c r="C15118" t="str">
        <v>Evening</v>
      </c>
      <c r="D15118">
        <v>34</v>
      </c>
      <c r="E15118" t="str">
        <f>IF(MOD(D15118,2)=0,"EVEN","ODD")</f>
        <v>EVEN</v>
      </c>
      <c r="F15118" t="str">
        <f>IF(D15118&lt;=18,"LOW (1-18)","HIGH (19-36)")</f>
        <v>HIGH (19-36)</v>
      </c>
      <c r="G15118">
        <f>INT((D15118-1)/6)+1</f>
        <v>6</v>
      </c>
      <c r="H15118">
        <f>MOD(D15118-1,6)+1</f>
        <v>4</v>
      </c>
      <c r="I15118">
        <f>37-D15118</f>
        <v>3</v>
      </c>
      <c r="J15118">
        <f>ABS(D15118-D15119)</f>
        <v>8</v>
      </c>
      <c r="K15118">
        <f>AVERAGE(D15118:D15122)</f>
        <v>34</v>
      </c>
      <c r="L15118">
        <f>AVERAGE(D15118:D15137)</f>
        <v>34</v>
      </c>
      <c r="M15118">
        <f>K15118-L15118</f>
        <v>0</v>
      </c>
      <c r="N15118" t="str">
        <f>IF(K15118&gt;L15118,"HIGH ZONE BIAS",IF(K15118&lt;L15118,"LOW ZONE BIAS","EQUILIBRIUM"))</f>
        <v>EQUILIBRIUM</v>
      </c>
    </row>
    <row r="15119">
      <c r="A15119">
        <v>12444</v>
      </c>
      <c r="B15119" t="str">
        <v>2013-10-15</v>
      </c>
      <c r="C15119" t="str">
        <v>Midday</v>
      </c>
      <c r="D15119">
        <v>26</v>
      </c>
      <c r="E15119" t="str">
        <f>IF(MOD(D15119,2)=0,"EVEN","ODD")</f>
        <v>EVEN</v>
      </c>
      <c r="F15119" t="str">
        <f>IF(D15119&lt;=18,"LOW (1-18)","HIGH (19-36)")</f>
        <v>HIGH (19-36)</v>
      </c>
      <c r="G15119">
        <f>INT((D15119-1)/6)+1</f>
        <v>5</v>
      </c>
      <c r="H15119">
        <f>MOD(D15119-1,6)+1</f>
        <v>2</v>
      </c>
      <c r="I15119">
        <f>37-D15119</f>
        <v>11</v>
      </c>
      <c r="J15119">
        <f>ABS(D15119-D15120)</f>
        <v>20</v>
      </c>
      <c r="K15119">
        <f>AVERAGE(D15119:D15123)</f>
        <v>26</v>
      </c>
      <c r="L15119">
        <f>AVERAGE(D15119:D15138)</f>
        <v>26</v>
      </c>
      <c r="M15119">
        <f>K15119-L15119</f>
        <v>0</v>
      </c>
      <c r="N15119" t="str">
        <f>IF(K15119&gt;L15119,"HIGH ZONE BIAS",IF(K15119&lt;L15119,"LOW ZONE BIAS","EQUILIBRIUM"))</f>
        <v>EQUILIBRIUM</v>
      </c>
    </row>
    <row r="15120">
      <c r="A15120">
        <v>12443</v>
      </c>
      <c r="B15120" t="str">
        <v>2013-10-15</v>
      </c>
      <c r="C15120" t="str">
        <v>Morning</v>
      </c>
      <c r="D15120">
        <v>6</v>
      </c>
      <c r="E15120" t="str">
        <f>IF(MOD(D15120,2)=0,"EVEN","ODD")</f>
        <v>EVEN</v>
      </c>
      <c r="F15120" t="str">
        <f>IF(D15120&lt;=18,"LOW (1-18)","HIGH (19-36)")</f>
        <v>LOW (1-18)</v>
      </c>
      <c r="G15120">
        <f>INT((D15120-1)/6)+1</f>
        <v>1</v>
      </c>
      <c r="H15120">
        <f>MOD(D15120-1,6)+1</f>
        <v>6</v>
      </c>
      <c r="I15120">
        <f>37-D15120</f>
        <v>31</v>
      </c>
      <c r="J15120">
        <f>ABS(D15120-D15121)</f>
        <v>5</v>
      </c>
      <c r="K15120">
        <f>AVERAGE(D15120:D15124)</f>
        <v>6</v>
      </c>
      <c r="L15120">
        <f>AVERAGE(D15120:D15139)</f>
        <v>6</v>
      </c>
      <c r="M15120">
        <f>K15120-L15120</f>
        <v>0</v>
      </c>
      <c r="N15120" t="str">
        <f>IF(K15120&gt;L15120,"HIGH ZONE BIAS",IF(K15120&lt;L15120,"LOW ZONE BIAS","EQUILIBRIUM"))</f>
        <v>EQUILIBRIUM</v>
      </c>
    </row>
    <row r="15121">
      <c r="A15121">
        <v>12442</v>
      </c>
      <c r="B15121" t="str">
        <v>2013-10-14</v>
      </c>
      <c r="C15121" t="str">
        <v>Evening</v>
      </c>
      <c r="D15121">
        <v>11</v>
      </c>
      <c r="E15121" t="str">
        <f>IF(MOD(D15121,2)=0,"EVEN","ODD")</f>
        <v>ODD</v>
      </c>
      <c r="F15121" t="str">
        <f>IF(D15121&lt;=18,"LOW (1-18)","HIGH (19-36)")</f>
        <v>LOW (1-18)</v>
      </c>
      <c r="G15121">
        <f>INT((D15121-1)/6)+1</f>
        <v>2</v>
      </c>
      <c r="H15121">
        <f>MOD(D15121-1,6)+1</f>
        <v>5</v>
      </c>
      <c r="I15121">
        <f>37-D15121</f>
        <v>26</v>
      </c>
      <c r="J15121">
        <f>ABS(D15121-D15122)</f>
        <v>10</v>
      </c>
      <c r="K15121">
        <f>AVERAGE(D15121:D15125)</f>
        <v>11</v>
      </c>
      <c r="L15121">
        <f>AVERAGE(D15121:D15140)</f>
        <v>11</v>
      </c>
      <c r="M15121">
        <f>K15121-L15121</f>
        <v>0</v>
      </c>
      <c r="N15121" t="str">
        <f>IF(K15121&gt;L15121,"HIGH ZONE BIAS",IF(K15121&lt;L15121,"LOW ZONE BIAS","EQUILIBRIUM"))</f>
        <v>EQUILIBRIUM</v>
      </c>
    </row>
    <row r="15122">
      <c r="A15122">
        <v>12441</v>
      </c>
      <c r="B15122" t="str">
        <v>2013-10-14</v>
      </c>
      <c r="C15122" t="str">
        <v>Midday</v>
      </c>
      <c r="D15122">
        <v>1</v>
      </c>
      <c r="E15122" t="str">
        <f>IF(MOD(D15122,2)=0,"EVEN","ODD")</f>
        <v>ODD</v>
      </c>
      <c r="F15122" t="str">
        <f>IF(D15122&lt;=18,"LOW (1-18)","HIGH (19-36)")</f>
        <v>LOW (1-18)</v>
      </c>
      <c r="G15122">
        <f>INT((D15122-1)/6)+1</f>
        <v>1</v>
      </c>
      <c r="H15122">
        <f>MOD(D15122-1,6)+1</f>
        <v>1</v>
      </c>
      <c r="I15122">
        <f>37-D15122</f>
        <v>36</v>
      </c>
      <c r="J15122">
        <f>ABS(D15122-D15123)</f>
        <v>23</v>
      </c>
      <c r="K15122">
        <f>AVERAGE(D15122:D15126)</f>
        <v>1</v>
      </c>
      <c r="L15122">
        <f>AVERAGE(D15122:D15141)</f>
        <v>1</v>
      </c>
      <c r="M15122">
        <f>K15122-L15122</f>
        <v>0</v>
      </c>
      <c r="N15122" t="str">
        <f>IF(K15122&gt;L15122,"HIGH ZONE BIAS",IF(K15122&lt;L15122,"LOW ZONE BIAS","EQUILIBRIUM"))</f>
        <v>EQUILIBRIUM</v>
      </c>
    </row>
    <row r="15123">
      <c r="A15123">
        <v>12440</v>
      </c>
      <c r="B15123" t="str">
        <v>2013-10-14</v>
      </c>
      <c r="C15123" t="str">
        <v>Morning</v>
      </c>
      <c r="D15123">
        <v>24</v>
      </c>
      <c r="E15123" t="str">
        <f>IF(MOD(D15123,2)=0,"EVEN","ODD")</f>
        <v>EVEN</v>
      </c>
      <c r="F15123" t="str">
        <f>IF(D15123&lt;=18,"LOW (1-18)","HIGH (19-36)")</f>
        <v>HIGH (19-36)</v>
      </c>
      <c r="G15123">
        <f>INT((D15123-1)/6)+1</f>
        <v>4</v>
      </c>
      <c r="H15123">
        <f>MOD(D15123-1,6)+1</f>
        <v>6</v>
      </c>
      <c r="I15123">
        <f>37-D15123</f>
        <v>13</v>
      </c>
      <c r="J15123">
        <f>ABS(D15123-D15124)</f>
        <v>11</v>
      </c>
      <c r="K15123">
        <f>AVERAGE(D15123:D15127)</f>
        <v>24</v>
      </c>
      <c r="L15123">
        <f>AVERAGE(D15123:D15142)</f>
        <v>24</v>
      </c>
      <c r="M15123">
        <f>K15123-L15123</f>
        <v>0</v>
      </c>
      <c r="N15123" t="str">
        <f>IF(K15123&gt;L15123,"HIGH ZONE BIAS",IF(K15123&lt;L15123,"LOW ZONE BIAS","EQUILIBRIUM"))</f>
        <v>EQUILIBRIUM</v>
      </c>
    </row>
    <row r="15124">
      <c r="A15124">
        <v>12439</v>
      </c>
      <c r="B15124" t="str">
        <v>2013-10-12</v>
      </c>
      <c r="C15124" t="str">
        <v>Evening</v>
      </c>
      <c r="D15124">
        <v>35</v>
      </c>
      <c r="E15124" t="str">
        <f>IF(MOD(D15124,2)=0,"EVEN","ODD")</f>
        <v>ODD</v>
      </c>
      <c r="F15124" t="str">
        <f>IF(D15124&lt;=18,"LOW (1-18)","HIGH (19-36)")</f>
        <v>HIGH (19-36)</v>
      </c>
      <c r="G15124">
        <f>INT((D15124-1)/6)+1</f>
        <v>6</v>
      </c>
      <c r="H15124">
        <f>MOD(D15124-1,6)+1</f>
        <v>5</v>
      </c>
      <c r="I15124">
        <f>37-D15124</f>
        <v>2</v>
      </c>
      <c r="J15124">
        <f>ABS(D15124-D15125)</f>
        <v>31</v>
      </c>
      <c r="K15124">
        <f>AVERAGE(D15124:D15128)</f>
        <v>35</v>
      </c>
      <c r="L15124">
        <f>AVERAGE(D15124:D15143)</f>
        <v>35</v>
      </c>
      <c r="M15124">
        <f>K15124-L15124</f>
        <v>0</v>
      </c>
      <c r="N15124" t="str">
        <f>IF(K15124&gt;L15124,"HIGH ZONE BIAS",IF(K15124&lt;L15124,"LOW ZONE BIAS","EQUILIBRIUM"))</f>
        <v>EQUILIBRIUM</v>
      </c>
    </row>
    <row r="15125">
      <c r="A15125">
        <v>12438</v>
      </c>
      <c r="B15125" t="str">
        <v>2013-10-12</v>
      </c>
      <c r="C15125" t="str">
        <v>Midday</v>
      </c>
      <c r="D15125">
        <v>4</v>
      </c>
      <c r="E15125" t="str">
        <f>IF(MOD(D15125,2)=0,"EVEN","ODD")</f>
        <v>EVEN</v>
      </c>
      <c r="F15125" t="str">
        <f>IF(D15125&lt;=18,"LOW (1-18)","HIGH (19-36)")</f>
        <v>LOW (1-18)</v>
      </c>
      <c r="G15125">
        <f>INT((D15125-1)/6)+1</f>
        <v>1</v>
      </c>
      <c r="H15125">
        <f>MOD(D15125-1,6)+1</f>
        <v>4</v>
      </c>
      <c r="I15125">
        <f>37-D15125</f>
        <v>33</v>
      </c>
      <c r="J15125">
        <f>ABS(D15125-D15126)</f>
        <v>25</v>
      </c>
      <c r="K15125">
        <f>AVERAGE(D15125:D15129)</f>
        <v>4</v>
      </c>
      <c r="L15125">
        <f>AVERAGE(D15125:D15144)</f>
        <v>4</v>
      </c>
      <c r="M15125">
        <f>K15125-L15125</f>
        <v>0</v>
      </c>
      <c r="N15125" t="str">
        <f>IF(K15125&gt;L15125,"HIGH ZONE BIAS",IF(K15125&lt;L15125,"LOW ZONE BIAS","EQUILIBRIUM"))</f>
        <v>EQUILIBRIUM</v>
      </c>
    </row>
    <row r="15126">
      <c r="A15126">
        <v>12437</v>
      </c>
      <c r="B15126" t="str">
        <v>2013-10-12</v>
      </c>
      <c r="C15126" t="str">
        <v>Morning</v>
      </c>
      <c r="D15126">
        <v>29</v>
      </c>
      <c r="E15126" t="str">
        <f>IF(MOD(D15126,2)=0,"EVEN","ODD")</f>
        <v>ODD</v>
      </c>
      <c r="F15126" t="str">
        <f>IF(D15126&lt;=18,"LOW (1-18)","HIGH (19-36)")</f>
        <v>HIGH (19-36)</v>
      </c>
      <c r="G15126">
        <f>INT((D15126-1)/6)+1</f>
        <v>5</v>
      </c>
      <c r="H15126">
        <f>MOD(D15126-1,6)+1</f>
        <v>5</v>
      </c>
      <c r="I15126">
        <f>37-D15126</f>
        <v>8</v>
      </c>
      <c r="J15126">
        <f>ABS(D15126-D15127)</f>
        <v>4</v>
      </c>
      <c r="K15126">
        <f>AVERAGE(D15126:D15130)</f>
        <v>29</v>
      </c>
      <c r="L15126">
        <f>AVERAGE(D15126:D15145)</f>
        <v>29</v>
      </c>
      <c r="M15126">
        <f>K15126-L15126</f>
        <v>0</v>
      </c>
      <c r="N15126" t="str">
        <f>IF(K15126&gt;L15126,"HIGH ZONE BIAS",IF(K15126&lt;L15126,"LOW ZONE BIAS","EQUILIBRIUM"))</f>
        <v>EQUILIBRIUM</v>
      </c>
    </row>
    <row r="15127">
      <c r="A15127">
        <v>12436</v>
      </c>
      <c r="B15127" t="str">
        <v>2013-10-11</v>
      </c>
      <c r="C15127" t="str">
        <v>Evening</v>
      </c>
      <c r="D15127">
        <v>25</v>
      </c>
      <c r="E15127" t="str">
        <f>IF(MOD(D15127,2)=0,"EVEN","ODD")</f>
        <v>ODD</v>
      </c>
      <c r="F15127" t="str">
        <f>IF(D15127&lt;=18,"LOW (1-18)","HIGH (19-36)")</f>
        <v>HIGH (19-36)</v>
      </c>
      <c r="G15127">
        <f>INT((D15127-1)/6)+1</f>
        <v>5</v>
      </c>
      <c r="H15127">
        <f>MOD(D15127-1,6)+1</f>
        <v>1</v>
      </c>
      <c r="I15127">
        <f>37-D15127</f>
        <v>12</v>
      </c>
      <c r="J15127">
        <f>ABS(D15127-D15128)</f>
        <v>2</v>
      </c>
      <c r="K15127">
        <f>AVERAGE(D15127:D15131)</f>
        <v>25</v>
      </c>
      <c r="L15127">
        <f>AVERAGE(D15127:D15146)</f>
        <v>25</v>
      </c>
      <c r="M15127">
        <f>K15127-L15127</f>
        <v>0</v>
      </c>
      <c r="N15127" t="str">
        <f>IF(K15127&gt;L15127,"HIGH ZONE BIAS",IF(K15127&lt;L15127,"LOW ZONE BIAS","EQUILIBRIUM"))</f>
        <v>EQUILIBRIUM</v>
      </c>
    </row>
    <row r="15128">
      <c r="A15128">
        <v>12435</v>
      </c>
      <c r="B15128" t="str">
        <v>2013-10-11</v>
      </c>
      <c r="C15128" t="str">
        <v>Midday</v>
      </c>
      <c r="D15128">
        <v>27</v>
      </c>
      <c r="E15128" t="str">
        <f>IF(MOD(D15128,2)=0,"EVEN","ODD")</f>
        <v>ODD</v>
      </c>
      <c r="F15128" t="str">
        <f>IF(D15128&lt;=18,"LOW (1-18)","HIGH (19-36)")</f>
        <v>HIGH (19-36)</v>
      </c>
      <c r="G15128">
        <f>INT((D15128-1)/6)+1</f>
        <v>5</v>
      </c>
      <c r="H15128">
        <f>MOD(D15128-1,6)+1</f>
        <v>3</v>
      </c>
      <c r="I15128">
        <f>37-D15128</f>
        <v>10</v>
      </c>
      <c r="J15128">
        <f>ABS(D15128-D15129)</f>
        <v>3</v>
      </c>
      <c r="K15128">
        <f>AVERAGE(D15128:D15132)</f>
        <v>27</v>
      </c>
      <c r="L15128">
        <f>AVERAGE(D15128:D15147)</f>
        <v>27</v>
      </c>
      <c r="M15128">
        <f>K15128-L15128</f>
        <v>0</v>
      </c>
      <c r="N15128" t="str">
        <f>IF(K15128&gt;L15128,"HIGH ZONE BIAS",IF(K15128&lt;L15128,"LOW ZONE BIAS","EQUILIBRIUM"))</f>
        <v>EQUILIBRIUM</v>
      </c>
    </row>
    <row r="15129">
      <c r="A15129">
        <v>12434</v>
      </c>
      <c r="B15129" t="str">
        <v>2013-10-11</v>
      </c>
      <c r="C15129" t="str">
        <v>Morning</v>
      </c>
      <c r="D15129">
        <v>24</v>
      </c>
      <c r="E15129" t="str">
        <f>IF(MOD(D15129,2)=0,"EVEN","ODD")</f>
        <v>EVEN</v>
      </c>
      <c r="F15129" t="str">
        <f>IF(D15129&lt;=18,"LOW (1-18)","HIGH (19-36)")</f>
        <v>HIGH (19-36)</v>
      </c>
      <c r="G15129">
        <f>INT((D15129-1)/6)+1</f>
        <v>4</v>
      </c>
      <c r="H15129">
        <f>MOD(D15129-1,6)+1</f>
        <v>6</v>
      </c>
      <c r="I15129">
        <f>37-D15129</f>
        <v>13</v>
      </c>
      <c r="J15129">
        <f>ABS(D15129-D15130)</f>
        <v>20</v>
      </c>
      <c r="K15129">
        <f>AVERAGE(D15129:D15133)</f>
        <v>24</v>
      </c>
      <c r="L15129">
        <f>AVERAGE(D15129:D15148)</f>
        <v>24</v>
      </c>
      <c r="M15129">
        <f>K15129-L15129</f>
        <v>0</v>
      </c>
      <c r="N15129" t="str">
        <f>IF(K15129&gt;L15129,"HIGH ZONE BIAS",IF(K15129&lt;L15129,"LOW ZONE BIAS","EQUILIBRIUM"))</f>
        <v>EQUILIBRIUM</v>
      </c>
    </row>
    <row r="15130">
      <c r="A15130">
        <v>12433</v>
      </c>
      <c r="B15130" t="str">
        <v>2013-10-10</v>
      </c>
      <c r="C15130" t="str">
        <v>Evening</v>
      </c>
      <c r="D15130">
        <v>4</v>
      </c>
      <c r="E15130" t="str">
        <f>IF(MOD(D15130,2)=0,"EVEN","ODD")</f>
        <v>EVEN</v>
      </c>
      <c r="F15130" t="str">
        <f>IF(D15130&lt;=18,"LOW (1-18)","HIGH (19-36)")</f>
        <v>LOW (1-18)</v>
      </c>
      <c r="G15130">
        <f>INT((D15130-1)/6)+1</f>
        <v>1</v>
      </c>
      <c r="H15130">
        <f>MOD(D15130-1,6)+1</f>
        <v>4</v>
      </c>
      <c r="I15130">
        <f>37-D15130</f>
        <v>33</v>
      </c>
      <c r="J15130">
        <f>ABS(D15130-D15131)</f>
        <v>23</v>
      </c>
      <c r="K15130">
        <f>AVERAGE(D15130:D15134)</f>
        <v>4</v>
      </c>
      <c r="L15130">
        <f>AVERAGE(D15130:D15149)</f>
        <v>4</v>
      </c>
      <c r="M15130">
        <f>K15130-L15130</f>
        <v>0</v>
      </c>
      <c r="N15130" t="str">
        <f>IF(K15130&gt;L15130,"HIGH ZONE BIAS",IF(K15130&lt;L15130,"LOW ZONE BIAS","EQUILIBRIUM"))</f>
        <v>EQUILIBRIUM</v>
      </c>
    </row>
    <row r="15131">
      <c r="A15131">
        <v>12432</v>
      </c>
      <c r="B15131" t="str">
        <v>2013-10-10</v>
      </c>
      <c r="C15131" t="str">
        <v>Midday</v>
      </c>
      <c r="D15131">
        <v>27</v>
      </c>
      <c r="E15131" t="str">
        <f>IF(MOD(D15131,2)=0,"EVEN","ODD")</f>
        <v>ODD</v>
      </c>
      <c r="F15131" t="str">
        <f>IF(D15131&lt;=18,"LOW (1-18)","HIGH (19-36)")</f>
        <v>HIGH (19-36)</v>
      </c>
      <c r="G15131">
        <f>INT((D15131-1)/6)+1</f>
        <v>5</v>
      </c>
      <c r="H15131">
        <f>MOD(D15131-1,6)+1</f>
        <v>3</v>
      </c>
      <c r="I15131">
        <f>37-D15131</f>
        <v>10</v>
      </c>
      <c r="J15131">
        <f>ABS(D15131-D15132)</f>
        <v>3</v>
      </c>
      <c r="K15131">
        <f>AVERAGE(D15131:D15135)</f>
        <v>27</v>
      </c>
      <c r="L15131">
        <f>AVERAGE(D15131:D15150)</f>
        <v>27</v>
      </c>
      <c r="M15131">
        <f>K15131-L15131</f>
        <v>0</v>
      </c>
      <c r="N15131" t="str">
        <f>IF(K15131&gt;L15131,"HIGH ZONE BIAS",IF(K15131&lt;L15131,"LOW ZONE BIAS","EQUILIBRIUM"))</f>
        <v>EQUILIBRIUM</v>
      </c>
    </row>
    <row r="15132">
      <c r="A15132">
        <v>12431</v>
      </c>
      <c r="B15132" t="str">
        <v>2013-10-10</v>
      </c>
      <c r="C15132" t="str">
        <v>Morning</v>
      </c>
      <c r="D15132">
        <v>30</v>
      </c>
      <c r="E15132" t="str">
        <f>IF(MOD(D15132,2)=0,"EVEN","ODD")</f>
        <v>EVEN</v>
      </c>
      <c r="F15132" t="str">
        <f>IF(D15132&lt;=18,"LOW (1-18)","HIGH (19-36)")</f>
        <v>HIGH (19-36)</v>
      </c>
      <c r="G15132">
        <f>INT((D15132-1)/6)+1</f>
        <v>5</v>
      </c>
      <c r="H15132">
        <f>MOD(D15132-1,6)+1</f>
        <v>6</v>
      </c>
      <c r="I15132">
        <f>37-D15132</f>
        <v>7</v>
      </c>
      <c r="J15132">
        <f>ABS(D15132-D15133)</f>
        <v>2</v>
      </c>
      <c r="K15132">
        <f>AVERAGE(D15132:D15136)</f>
        <v>30</v>
      </c>
      <c r="L15132">
        <f>AVERAGE(D15132:D15151)</f>
        <v>30</v>
      </c>
      <c r="M15132">
        <f>K15132-L15132</f>
        <v>0</v>
      </c>
      <c r="N15132" t="str">
        <f>IF(K15132&gt;L15132,"HIGH ZONE BIAS",IF(K15132&lt;L15132,"LOW ZONE BIAS","EQUILIBRIUM"))</f>
        <v>EQUILIBRIUM</v>
      </c>
    </row>
    <row r="15133">
      <c r="A15133">
        <v>12430</v>
      </c>
      <c r="B15133" t="str">
        <v>2013-10-09</v>
      </c>
      <c r="C15133" t="str">
        <v>Evening</v>
      </c>
      <c r="D15133">
        <v>28</v>
      </c>
      <c r="E15133" t="str">
        <f>IF(MOD(D15133,2)=0,"EVEN","ODD")</f>
        <v>EVEN</v>
      </c>
      <c r="F15133" t="str">
        <f>IF(D15133&lt;=18,"LOW (1-18)","HIGH (19-36)")</f>
        <v>HIGH (19-36)</v>
      </c>
      <c r="G15133">
        <f>INT((D15133-1)/6)+1</f>
        <v>5</v>
      </c>
      <c r="H15133">
        <f>MOD(D15133-1,6)+1</f>
        <v>4</v>
      </c>
      <c r="I15133">
        <f>37-D15133</f>
        <v>9</v>
      </c>
      <c r="J15133">
        <f>ABS(D15133-D15134)</f>
        <v>5</v>
      </c>
      <c r="K15133">
        <f>AVERAGE(D15133:D15137)</f>
        <v>28</v>
      </c>
      <c r="L15133">
        <f>AVERAGE(D15133:D15152)</f>
        <v>28</v>
      </c>
      <c r="M15133">
        <f>K15133-L15133</f>
        <v>0</v>
      </c>
      <c r="N15133" t="str">
        <f>IF(K15133&gt;L15133,"HIGH ZONE BIAS",IF(K15133&lt;L15133,"LOW ZONE BIAS","EQUILIBRIUM"))</f>
        <v>EQUILIBRIUM</v>
      </c>
    </row>
    <row r="15134">
      <c r="A15134">
        <v>12429</v>
      </c>
      <c r="B15134" t="str">
        <v>2013-10-09</v>
      </c>
      <c r="C15134" t="str">
        <v>Midday</v>
      </c>
      <c r="D15134">
        <v>33</v>
      </c>
      <c r="E15134" t="str">
        <f>IF(MOD(D15134,2)=0,"EVEN","ODD")</f>
        <v>ODD</v>
      </c>
      <c r="F15134" t="str">
        <f>IF(D15134&lt;=18,"LOW (1-18)","HIGH (19-36)")</f>
        <v>HIGH (19-36)</v>
      </c>
      <c r="G15134">
        <f>INT((D15134-1)/6)+1</f>
        <v>6</v>
      </c>
      <c r="H15134">
        <f>MOD(D15134-1,6)+1</f>
        <v>3</v>
      </c>
      <c r="I15134">
        <f>37-D15134</f>
        <v>4</v>
      </c>
      <c r="J15134">
        <f>ABS(D15134-D15135)</f>
        <v>8</v>
      </c>
      <c r="K15134">
        <f>AVERAGE(D15134:D15138)</f>
        <v>33</v>
      </c>
      <c r="L15134">
        <f>AVERAGE(D15134:D15153)</f>
        <v>33</v>
      </c>
      <c r="M15134">
        <f>K15134-L15134</f>
        <v>0</v>
      </c>
      <c r="N15134" t="str">
        <f>IF(K15134&gt;L15134,"HIGH ZONE BIAS",IF(K15134&lt;L15134,"LOW ZONE BIAS","EQUILIBRIUM"))</f>
        <v>EQUILIBRIUM</v>
      </c>
    </row>
    <row r="15135">
      <c r="A15135">
        <v>12428</v>
      </c>
      <c r="B15135" t="str">
        <v>2013-10-09</v>
      </c>
      <c r="C15135" t="str">
        <v>Morning</v>
      </c>
      <c r="D15135">
        <v>25</v>
      </c>
      <c r="E15135" t="str">
        <f>IF(MOD(D15135,2)=0,"EVEN","ODD")</f>
        <v>ODD</v>
      </c>
      <c r="F15135" t="str">
        <f>IF(D15135&lt;=18,"LOW (1-18)","HIGH (19-36)")</f>
        <v>HIGH (19-36)</v>
      </c>
      <c r="G15135">
        <f>INT((D15135-1)/6)+1</f>
        <v>5</v>
      </c>
      <c r="H15135">
        <f>MOD(D15135-1,6)+1</f>
        <v>1</v>
      </c>
      <c r="I15135">
        <f>37-D15135</f>
        <v>12</v>
      </c>
      <c r="J15135">
        <f>ABS(D15135-D15136)</f>
        <v>1</v>
      </c>
      <c r="K15135">
        <f>AVERAGE(D15135:D15139)</f>
        <v>25</v>
      </c>
      <c r="L15135">
        <f>AVERAGE(D15135:D15154)</f>
        <v>25</v>
      </c>
      <c r="M15135">
        <f>K15135-L15135</f>
        <v>0</v>
      </c>
      <c r="N15135" t="str">
        <f>IF(K15135&gt;L15135,"HIGH ZONE BIAS",IF(K15135&lt;L15135,"LOW ZONE BIAS","EQUILIBRIUM"))</f>
        <v>EQUILIBRIUM</v>
      </c>
    </row>
    <row r="15136">
      <c r="A15136">
        <v>12427</v>
      </c>
      <c r="B15136" t="str">
        <v>2013-10-08</v>
      </c>
      <c r="C15136" t="str">
        <v>Evening</v>
      </c>
      <c r="D15136">
        <v>24</v>
      </c>
      <c r="E15136" t="str">
        <f>IF(MOD(D15136,2)=0,"EVEN","ODD")</f>
        <v>EVEN</v>
      </c>
      <c r="F15136" t="str">
        <f>IF(D15136&lt;=18,"LOW (1-18)","HIGH (19-36)")</f>
        <v>HIGH (19-36)</v>
      </c>
      <c r="G15136">
        <f>INT((D15136-1)/6)+1</f>
        <v>4</v>
      </c>
      <c r="H15136">
        <f>MOD(D15136-1,6)+1</f>
        <v>6</v>
      </c>
      <c r="I15136">
        <f>37-D15136</f>
        <v>13</v>
      </c>
      <c r="J15136">
        <f>ABS(D15136-D15137)</f>
        <v>12</v>
      </c>
      <c r="K15136">
        <f>AVERAGE(D15136:D15140)</f>
        <v>24</v>
      </c>
      <c r="L15136">
        <f>AVERAGE(D15136:D15155)</f>
        <v>24</v>
      </c>
      <c r="M15136">
        <f>K15136-L15136</f>
        <v>0</v>
      </c>
      <c r="N15136" t="str">
        <f>IF(K15136&gt;L15136,"HIGH ZONE BIAS",IF(K15136&lt;L15136,"LOW ZONE BIAS","EQUILIBRIUM"))</f>
        <v>EQUILIBRIUM</v>
      </c>
    </row>
    <row r="15137">
      <c r="A15137">
        <v>12426</v>
      </c>
      <c r="B15137" t="str">
        <v>2013-10-08</v>
      </c>
      <c r="C15137" t="str">
        <v>Midday</v>
      </c>
      <c r="D15137">
        <v>36</v>
      </c>
      <c r="E15137" t="str">
        <f>IF(MOD(D15137,2)=0,"EVEN","ODD")</f>
        <v>EVEN</v>
      </c>
      <c r="F15137" t="str">
        <f>IF(D15137&lt;=18,"LOW (1-18)","HIGH (19-36)")</f>
        <v>HIGH (19-36)</v>
      </c>
      <c r="G15137">
        <f>INT((D15137-1)/6)+1</f>
        <v>6</v>
      </c>
      <c r="H15137">
        <f>MOD(D15137-1,6)+1</f>
        <v>6</v>
      </c>
      <c r="I15137">
        <f>37-D15137</f>
        <v>1</v>
      </c>
      <c r="J15137">
        <f>ABS(D15137-D15138)</f>
        <v>27</v>
      </c>
      <c r="K15137">
        <f>AVERAGE(D15137:D15141)</f>
        <v>36</v>
      </c>
      <c r="L15137">
        <f>AVERAGE(D15137:D15156)</f>
        <v>36</v>
      </c>
      <c r="M15137">
        <f>K15137-L15137</f>
        <v>0</v>
      </c>
      <c r="N15137" t="str">
        <f>IF(K15137&gt;L15137,"HIGH ZONE BIAS",IF(K15137&lt;L15137,"LOW ZONE BIAS","EQUILIBRIUM"))</f>
        <v>EQUILIBRIUM</v>
      </c>
    </row>
    <row r="15138">
      <c r="A15138">
        <v>12425</v>
      </c>
      <c r="B15138" t="str">
        <v>2013-10-08</v>
      </c>
      <c r="C15138" t="str">
        <v>Morning</v>
      </c>
      <c r="D15138">
        <v>9</v>
      </c>
      <c r="E15138" t="str">
        <f>IF(MOD(D15138,2)=0,"EVEN","ODD")</f>
        <v>ODD</v>
      </c>
      <c r="F15138" t="str">
        <f>IF(D15138&lt;=18,"LOW (1-18)","HIGH (19-36)")</f>
        <v>LOW (1-18)</v>
      </c>
      <c r="G15138">
        <f>INT((D15138-1)/6)+1</f>
        <v>2</v>
      </c>
      <c r="H15138">
        <f>MOD(D15138-1,6)+1</f>
        <v>3</v>
      </c>
      <c r="I15138">
        <f>37-D15138</f>
        <v>28</v>
      </c>
      <c r="J15138">
        <f>ABS(D15138-D15139)</f>
        <v>15</v>
      </c>
      <c r="K15138">
        <f>AVERAGE(D15138:D15142)</f>
        <v>9</v>
      </c>
      <c r="L15138">
        <f>AVERAGE(D15138:D15157)</f>
        <v>9</v>
      </c>
      <c r="M15138">
        <f>K15138-L15138</f>
        <v>0</v>
      </c>
      <c r="N15138" t="str">
        <f>IF(K15138&gt;L15138,"HIGH ZONE BIAS",IF(K15138&lt;L15138,"LOW ZONE BIAS","EQUILIBRIUM"))</f>
        <v>EQUILIBRIUM</v>
      </c>
    </row>
    <row r="15139">
      <c r="A15139">
        <v>12424</v>
      </c>
      <c r="B15139" t="str">
        <v>2013-10-07</v>
      </c>
      <c r="C15139" t="str">
        <v>Evening</v>
      </c>
      <c r="D15139">
        <v>24</v>
      </c>
      <c r="E15139" t="str">
        <f>IF(MOD(D15139,2)=0,"EVEN","ODD")</f>
        <v>EVEN</v>
      </c>
      <c r="F15139" t="str">
        <f>IF(D15139&lt;=18,"LOW (1-18)","HIGH (19-36)")</f>
        <v>HIGH (19-36)</v>
      </c>
      <c r="G15139">
        <f>INT((D15139-1)/6)+1</f>
        <v>4</v>
      </c>
      <c r="H15139">
        <f>MOD(D15139-1,6)+1</f>
        <v>6</v>
      </c>
      <c r="I15139">
        <f>37-D15139</f>
        <v>13</v>
      </c>
      <c r="J15139">
        <f>ABS(D15139-D15140)</f>
        <v>5</v>
      </c>
      <c r="K15139">
        <f>AVERAGE(D15139:D15143)</f>
        <v>24</v>
      </c>
      <c r="L15139">
        <f>AVERAGE(D15139:D15158)</f>
        <v>24</v>
      </c>
      <c r="M15139">
        <f>K15139-L15139</f>
        <v>0</v>
      </c>
      <c r="N15139" t="str">
        <f>IF(K15139&gt;L15139,"HIGH ZONE BIAS",IF(K15139&lt;L15139,"LOW ZONE BIAS","EQUILIBRIUM"))</f>
        <v>EQUILIBRIUM</v>
      </c>
    </row>
    <row r="15140">
      <c r="A15140">
        <v>12423</v>
      </c>
      <c r="B15140" t="str">
        <v>2013-10-07</v>
      </c>
      <c r="C15140" t="str">
        <v>Midday</v>
      </c>
      <c r="D15140">
        <v>29</v>
      </c>
      <c r="E15140" t="str">
        <f>IF(MOD(D15140,2)=0,"EVEN","ODD")</f>
        <v>ODD</v>
      </c>
      <c r="F15140" t="str">
        <f>IF(D15140&lt;=18,"LOW (1-18)","HIGH (19-36)")</f>
        <v>HIGH (19-36)</v>
      </c>
      <c r="G15140">
        <f>INT((D15140-1)/6)+1</f>
        <v>5</v>
      </c>
      <c r="H15140">
        <f>MOD(D15140-1,6)+1</f>
        <v>5</v>
      </c>
      <c r="I15140">
        <f>37-D15140</f>
        <v>8</v>
      </c>
      <c r="J15140">
        <f>ABS(D15140-D15141)</f>
        <v>2</v>
      </c>
      <c r="K15140">
        <f>AVERAGE(D15140:D15144)</f>
        <v>29</v>
      </c>
      <c r="L15140">
        <f>AVERAGE(D15140:D15159)</f>
        <v>29</v>
      </c>
      <c r="M15140">
        <f>K15140-L15140</f>
        <v>0</v>
      </c>
      <c r="N15140" t="str">
        <f>IF(K15140&gt;L15140,"HIGH ZONE BIAS",IF(K15140&lt;L15140,"LOW ZONE BIAS","EQUILIBRIUM"))</f>
        <v>EQUILIBRIUM</v>
      </c>
    </row>
    <row r="15141">
      <c r="A15141">
        <v>12422</v>
      </c>
      <c r="B15141" t="str">
        <v>2013-10-07</v>
      </c>
      <c r="C15141" t="str">
        <v>Morning</v>
      </c>
      <c r="D15141">
        <v>31</v>
      </c>
      <c r="E15141" t="str">
        <f>IF(MOD(D15141,2)=0,"EVEN","ODD")</f>
        <v>ODD</v>
      </c>
      <c r="F15141" t="str">
        <f>IF(D15141&lt;=18,"LOW (1-18)","HIGH (19-36)")</f>
        <v>HIGH (19-36)</v>
      </c>
      <c r="G15141">
        <f>INT((D15141-1)/6)+1</f>
        <v>6</v>
      </c>
      <c r="H15141">
        <f>MOD(D15141-1,6)+1</f>
        <v>1</v>
      </c>
      <c r="I15141">
        <f>37-D15141</f>
        <v>6</v>
      </c>
      <c r="J15141">
        <f>ABS(D15141-D15142)</f>
        <v>15</v>
      </c>
      <c r="K15141">
        <f>AVERAGE(D15141:D15145)</f>
        <v>31</v>
      </c>
      <c r="L15141">
        <f>AVERAGE(D15141:D15160)</f>
        <v>31</v>
      </c>
      <c r="M15141">
        <f>K15141-L15141</f>
        <v>0</v>
      </c>
      <c r="N15141" t="str">
        <f>IF(K15141&gt;L15141,"HIGH ZONE BIAS",IF(K15141&lt;L15141,"LOW ZONE BIAS","EQUILIBRIUM"))</f>
        <v>EQUILIBRIUM</v>
      </c>
    </row>
    <row r="15142">
      <c r="A15142">
        <v>12421</v>
      </c>
      <c r="B15142" t="str">
        <v>2013-10-05</v>
      </c>
      <c r="C15142" t="str">
        <v>Evening</v>
      </c>
      <c r="D15142">
        <v>16</v>
      </c>
      <c r="E15142" t="str">
        <f>IF(MOD(D15142,2)=0,"EVEN","ODD")</f>
        <v>EVEN</v>
      </c>
      <c r="F15142" t="str">
        <f>IF(D15142&lt;=18,"LOW (1-18)","HIGH (19-36)")</f>
        <v>LOW (1-18)</v>
      </c>
      <c r="G15142">
        <f>INT((D15142-1)/6)+1</f>
        <v>3</v>
      </c>
      <c r="H15142">
        <f>MOD(D15142-1,6)+1</f>
        <v>4</v>
      </c>
      <c r="I15142">
        <f>37-D15142</f>
        <v>21</v>
      </c>
      <c r="J15142">
        <f>ABS(D15142-D15143)</f>
        <v>14</v>
      </c>
      <c r="K15142">
        <f>AVERAGE(D15142:D15146)</f>
        <v>16</v>
      </c>
      <c r="L15142">
        <f>AVERAGE(D15142:D15161)</f>
        <v>16</v>
      </c>
      <c r="M15142">
        <f>K15142-L15142</f>
        <v>0</v>
      </c>
      <c r="N15142" t="str">
        <f>IF(K15142&gt;L15142,"HIGH ZONE BIAS",IF(K15142&lt;L15142,"LOW ZONE BIAS","EQUILIBRIUM"))</f>
        <v>EQUILIBRIUM</v>
      </c>
    </row>
    <row r="15143">
      <c r="A15143">
        <v>12420</v>
      </c>
      <c r="B15143" t="str">
        <v>2013-10-05</v>
      </c>
      <c r="C15143" t="str">
        <v>Midday</v>
      </c>
      <c r="D15143">
        <v>2</v>
      </c>
      <c r="E15143" t="str">
        <f>IF(MOD(D15143,2)=0,"EVEN","ODD")</f>
        <v>EVEN</v>
      </c>
      <c r="F15143" t="str">
        <f>IF(D15143&lt;=18,"LOW (1-18)","HIGH (19-36)")</f>
        <v>LOW (1-18)</v>
      </c>
      <c r="G15143">
        <f>INT((D15143-1)/6)+1</f>
        <v>1</v>
      </c>
      <c r="H15143">
        <f>MOD(D15143-1,6)+1</f>
        <v>2</v>
      </c>
      <c r="I15143">
        <f>37-D15143</f>
        <v>35</v>
      </c>
      <c r="J15143">
        <f>ABS(D15143-D15144)</f>
        <v>34</v>
      </c>
      <c r="K15143">
        <f>AVERAGE(D15143:D15147)</f>
        <v>2</v>
      </c>
      <c r="L15143">
        <f>AVERAGE(D15143:D15162)</f>
        <v>2</v>
      </c>
      <c r="M15143">
        <f>K15143-L15143</f>
        <v>0</v>
      </c>
      <c r="N15143" t="str">
        <f>IF(K15143&gt;L15143,"HIGH ZONE BIAS",IF(K15143&lt;L15143,"LOW ZONE BIAS","EQUILIBRIUM"))</f>
        <v>EQUILIBRIUM</v>
      </c>
    </row>
    <row r="15144">
      <c r="A15144">
        <v>12419</v>
      </c>
      <c r="B15144" t="str">
        <v>2013-10-05</v>
      </c>
      <c r="C15144" t="str">
        <v>Morning</v>
      </c>
      <c r="D15144">
        <v>36</v>
      </c>
      <c r="E15144" t="str">
        <f>IF(MOD(D15144,2)=0,"EVEN","ODD")</f>
        <v>EVEN</v>
      </c>
      <c r="F15144" t="str">
        <f>IF(D15144&lt;=18,"LOW (1-18)","HIGH (19-36)")</f>
        <v>HIGH (19-36)</v>
      </c>
      <c r="G15144">
        <f>INT((D15144-1)/6)+1</f>
        <v>6</v>
      </c>
      <c r="H15144">
        <f>MOD(D15144-1,6)+1</f>
        <v>6</v>
      </c>
      <c r="I15144">
        <f>37-D15144</f>
        <v>1</v>
      </c>
      <c r="J15144">
        <f>ABS(D15144-D15145)</f>
        <v>9</v>
      </c>
      <c r="K15144">
        <f>AVERAGE(D15144:D15148)</f>
        <v>36</v>
      </c>
      <c r="L15144">
        <f>AVERAGE(D15144:D15163)</f>
        <v>36</v>
      </c>
      <c r="M15144">
        <f>K15144-L15144</f>
        <v>0</v>
      </c>
      <c r="N15144" t="str">
        <f>IF(K15144&gt;L15144,"HIGH ZONE BIAS",IF(K15144&lt;L15144,"LOW ZONE BIAS","EQUILIBRIUM"))</f>
        <v>EQUILIBRIUM</v>
      </c>
    </row>
    <row r="15145">
      <c r="A15145">
        <v>12418</v>
      </c>
      <c r="B15145" t="str">
        <v>2013-10-04</v>
      </c>
      <c r="C15145" t="str">
        <v>Evening</v>
      </c>
      <c r="D15145">
        <v>27</v>
      </c>
      <c r="E15145" t="str">
        <f>IF(MOD(D15145,2)=0,"EVEN","ODD")</f>
        <v>ODD</v>
      </c>
      <c r="F15145" t="str">
        <f>IF(D15145&lt;=18,"LOW (1-18)","HIGH (19-36)")</f>
        <v>HIGH (19-36)</v>
      </c>
      <c r="G15145">
        <f>INT((D15145-1)/6)+1</f>
        <v>5</v>
      </c>
      <c r="H15145">
        <f>MOD(D15145-1,6)+1</f>
        <v>3</v>
      </c>
      <c r="I15145">
        <f>37-D15145</f>
        <v>10</v>
      </c>
      <c r="J15145">
        <f>ABS(D15145-D15146)</f>
        <v>0</v>
      </c>
      <c r="K15145">
        <f>AVERAGE(D15145:D15149)</f>
        <v>27</v>
      </c>
      <c r="L15145">
        <f>AVERAGE(D15145:D15164)</f>
        <v>27</v>
      </c>
      <c r="M15145">
        <f>K15145-L15145</f>
        <v>0</v>
      </c>
      <c r="N15145" t="str">
        <f>IF(K15145&gt;L15145,"HIGH ZONE BIAS",IF(K15145&lt;L15145,"LOW ZONE BIAS","EQUILIBRIUM"))</f>
        <v>EQUILIBRIUM</v>
      </c>
    </row>
    <row r="15146">
      <c r="A15146">
        <v>12417</v>
      </c>
      <c r="B15146" t="str">
        <v>2013-10-04</v>
      </c>
      <c r="C15146" t="str">
        <v>Midday</v>
      </c>
      <c r="D15146">
        <v>27</v>
      </c>
      <c r="E15146" t="str">
        <f>IF(MOD(D15146,2)=0,"EVEN","ODD")</f>
        <v>ODD</v>
      </c>
      <c r="F15146" t="str">
        <f>IF(D15146&lt;=18,"LOW (1-18)","HIGH (19-36)")</f>
        <v>HIGH (19-36)</v>
      </c>
      <c r="G15146">
        <f>INT((D15146-1)/6)+1</f>
        <v>5</v>
      </c>
      <c r="H15146">
        <f>MOD(D15146-1,6)+1</f>
        <v>3</v>
      </c>
      <c r="I15146">
        <f>37-D15146</f>
        <v>10</v>
      </c>
      <c r="J15146">
        <f>ABS(D15146-D15147)</f>
        <v>1</v>
      </c>
      <c r="K15146">
        <f>AVERAGE(D15146:D15150)</f>
        <v>27</v>
      </c>
      <c r="L15146">
        <f>AVERAGE(D15146:D15165)</f>
        <v>27</v>
      </c>
      <c r="M15146">
        <f>K15146-L15146</f>
        <v>0</v>
      </c>
      <c r="N15146" t="str">
        <f>IF(K15146&gt;L15146,"HIGH ZONE BIAS",IF(K15146&lt;L15146,"LOW ZONE BIAS","EQUILIBRIUM"))</f>
        <v>EQUILIBRIUM</v>
      </c>
    </row>
    <row r="15147">
      <c r="A15147">
        <v>12416</v>
      </c>
      <c r="B15147" t="str">
        <v>2013-10-04</v>
      </c>
      <c r="C15147" t="str">
        <v>Morning</v>
      </c>
      <c r="D15147">
        <v>26</v>
      </c>
      <c r="E15147" t="str">
        <f>IF(MOD(D15147,2)=0,"EVEN","ODD")</f>
        <v>EVEN</v>
      </c>
      <c r="F15147" t="str">
        <f>IF(D15147&lt;=18,"LOW (1-18)","HIGH (19-36)")</f>
        <v>HIGH (19-36)</v>
      </c>
      <c r="G15147">
        <f>INT((D15147-1)/6)+1</f>
        <v>5</v>
      </c>
      <c r="H15147">
        <f>MOD(D15147-1,6)+1</f>
        <v>2</v>
      </c>
      <c r="I15147">
        <f>37-D15147</f>
        <v>11</v>
      </c>
      <c r="J15147">
        <f>ABS(D15147-D15148)</f>
        <v>7</v>
      </c>
      <c r="K15147">
        <f>AVERAGE(D15147:D15151)</f>
        <v>26</v>
      </c>
      <c r="L15147">
        <f>AVERAGE(D15147:D15166)</f>
        <v>26</v>
      </c>
      <c r="M15147">
        <f>K15147-L15147</f>
        <v>0</v>
      </c>
      <c r="N15147" t="str">
        <f>IF(K15147&gt;L15147,"HIGH ZONE BIAS",IF(K15147&lt;L15147,"LOW ZONE BIAS","EQUILIBRIUM"))</f>
        <v>EQUILIBRIUM</v>
      </c>
    </row>
    <row r="15148">
      <c r="A15148">
        <v>12415</v>
      </c>
      <c r="B15148" t="str">
        <v>2013-10-03</v>
      </c>
      <c r="C15148" t="str">
        <v>Evening</v>
      </c>
      <c r="D15148">
        <v>19</v>
      </c>
      <c r="E15148" t="str">
        <f>IF(MOD(D15148,2)=0,"EVEN","ODD")</f>
        <v>ODD</v>
      </c>
      <c r="F15148" t="str">
        <f>IF(D15148&lt;=18,"LOW (1-18)","HIGH (19-36)")</f>
        <v>HIGH (19-36)</v>
      </c>
      <c r="G15148">
        <f>INT((D15148-1)/6)+1</f>
        <v>4</v>
      </c>
      <c r="H15148">
        <f>MOD(D15148-1,6)+1</f>
        <v>1</v>
      </c>
      <c r="I15148">
        <f>37-D15148</f>
        <v>18</v>
      </c>
      <c r="J15148">
        <f>ABS(D15148-D15149)</f>
        <v>11</v>
      </c>
      <c r="K15148">
        <f>AVERAGE(D15148:D15152)</f>
        <v>19</v>
      </c>
      <c r="L15148">
        <f>AVERAGE(D15148:D15167)</f>
        <v>19</v>
      </c>
      <c r="M15148">
        <f>K15148-L15148</f>
        <v>0</v>
      </c>
      <c r="N15148" t="str">
        <f>IF(K15148&gt;L15148,"HIGH ZONE BIAS",IF(K15148&lt;L15148,"LOW ZONE BIAS","EQUILIBRIUM"))</f>
        <v>EQUILIBRIUM</v>
      </c>
    </row>
    <row r="15149">
      <c r="A15149">
        <v>12414</v>
      </c>
      <c r="B15149" t="str">
        <v>2013-10-03</v>
      </c>
      <c r="C15149" t="str">
        <v>Midday</v>
      </c>
      <c r="D15149">
        <v>30</v>
      </c>
      <c r="E15149" t="str">
        <f>IF(MOD(D15149,2)=0,"EVEN","ODD")</f>
        <v>EVEN</v>
      </c>
      <c r="F15149" t="str">
        <f>IF(D15149&lt;=18,"LOW (1-18)","HIGH (19-36)")</f>
        <v>HIGH (19-36)</v>
      </c>
      <c r="G15149">
        <f>INT((D15149-1)/6)+1</f>
        <v>5</v>
      </c>
      <c r="H15149">
        <f>MOD(D15149-1,6)+1</f>
        <v>6</v>
      </c>
      <c r="I15149">
        <f>37-D15149</f>
        <v>7</v>
      </c>
      <c r="J15149">
        <f>ABS(D15149-D15150)</f>
        <v>6</v>
      </c>
      <c r="K15149">
        <f>AVERAGE(D15149:D15153)</f>
        <v>30</v>
      </c>
      <c r="L15149">
        <f>AVERAGE(D15149:D15168)</f>
        <v>30</v>
      </c>
      <c r="M15149">
        <f>K15149-L15149</f>
        <v>0</v>
      </c>
      <c r="N15149" t="str">
        <f>IF(K15149&gt;L15149,"HIGH ZONE BIAS",IF(K15149&lt;L15149,"LOW ZONE BIAS","EQUILIBRIUM"))</f>
        <v>EQUILIBRIUM</v>
      </c>
    </row>
    <row r="15150">
      <c r="A15150">
        <v>12413</v>
      </c>
      <c r="B15150" t="str">
        <v>2013-10-03</v>
      </c>
      <c r="C15150" t="str">
        <v>Morning</v>
      </c>
      <c r="D15150">
        <v>24</v>
      </c>
      <c r="E15150" t="str">
        <f>IF(MOD(D15150,2)=0,"EVEN","ODD")</f>
        <v>EVEN</v>
      </c>
      <c r="F15150" t="str">
        <f>IF(D15150&lt;=18,"LOW (1-18)","HIGH (19-36)")</f>
        <v>HIGH (19-36)</v>
      </c>
      <c r="G15150">
        <f>INT((D15150-1)/6)+1</f>
        <v>4</v>
      </c>
      <c r="H15150">
        <f>MOD(D15150-1,6)+1</f>
        <v>6</v>
      </c>
      <c r="I15150">
        <f>37-D15150</f>
        <v>13</v>
      </c>
      <c r="J15150">
        <f>ABS(D15150-D15151)</f>
        <v>8</v>
      </c>
      <c r="K15150">
        <f>AVERAGE(D15150:D15154)</f>
        <v>24</v>
      </c>
      <c r="L15150">
        <f>AVERAGE(D15150:D15169)</f>
        <v>24</v>
      </c>
      <c r="M15150">
        <f>K15150-L15150</f>
        <v>0</v>
      </c>
      <c r="N15150" t="str">
        <f>IF(K15150&gt;L15150,"HIGH ZONE BIAS",IF(K15150&lt;L15150,"LOW ZONE BIAS","EQUILIBRIUM"))</f>
        <v>EQUILIBRIUM</v>
      </c>
    </row>
    <row r="15151">
      <c r="A15151">
        <v>12412</v>
      </c>
      <c r="B15151" t="str">
        <v>2013-10-02</v>
      </c>
      <c r="C15151" t="str">
        <v>Evening</v>
      </c>
      <c r="D15151">
        <v>32</v>
      </c>
      <c r="E15151" t="str">
        <f>IF(MOD(D15151,2)=0,"EVEN","ODD")</f>
        <v>EVEN</v>
      </c>
      <c r="F15151" t="str">
        <f>IF(D15151&lt;=18,"LOW (1-18)","HIGH (19-36)")</f>
        <v>HIGH (19-36)</v>
      </c>
      <c r="G15151">
        <f>INT((D15151-1)/6)+1</f>
        <v>6</v>
      </c>
      <c r="H15151">
        <f>MOD(D15151-1,6)+1</f>
        <v>2</v>
      </c>
      <c r="I15151">
        <f>37-D15151</f>
        <v>5</v>
      </c>
      <c r="J15151">
        <f>ABS(D15151-D15152)</f>
        <v>22</v>
      </c>
      <c r="K15151">
        <f>AVERAGE(D15151:D15155)</f>
        <v>32</v>
      </c>
      <c r="L15151">
        <f>AVERAGE(D15151:D15170)</f>
        <v>32</v>
      </c>
      <c r="M15151">
        <f>K15151-L15151</f>
        <v>0</v>
      </c>
      <c r="N15151" t="str">
        <f>IF(K15151&gt;L15151,"HIGH ZONE BIAS",IF(K15151&lt;L15151,"LOW ZONE BIAS","EQUILIBRIUM"))</f>
        <v>EQUILIBRIUM</v>
      </c>
    </row>
    <row r="15152">
      <c r="A15152">
        <v>12411</v>
      </c>
      <c r="B15152" t="str">
        <v>2013-10-02</v>
      </c>
      <c r="C15152" t="str">
        <v>Midday</v>
      </c>
      <c r="D15152">
        <v>10</v>
      </c>
      <c r="E15152" t="str">
        <f>IF(MOD(D15152,2)=0,"EVEN","ODD")</f>
        <v>EVEN</v>
      </c>
      <c r="F15152" t="str">
        <f>IF(D15152&lt;=18,"LOW (1-18)","HIGH (19-36)")</f>
        <v>LOW (1-18)</v>
      </c>
      <c r="G15152">
        <f>INT((D15152-1)/6)+1</f>
        <v>2</v>
      </c>
      <c r="H15152">
        <f>MOD(D15152-1,6)+1</f>
        <v>4</v>
      </c>
      <c r="I15152">
        <f>37-D15152</f>
        <v>27</v>
      </c>
      <c r="J15152">
        <f>ABS(D15152-D15153)</f>
        <v>4</v>
      </c>
      <c r="K15152">
        <f>AVERAGE(D15152:D15156)</f>
        <v>10</v>
      </c>
      <c r="L15152">
        <f>AVERAGE(D15152:D15171)</f>
        <v>10</v>
      </c>
      <c r="M15152">
        <f>K15152-L15152</f>
        <v>0</v>
      </c>
      <c r="N15152" t="str">
        <f>IF(K15152&gt;L15152,"HIGH ZONE BIAS",IF(K15152&lt;L15152,"LOW ZONE BIAS","EQUILIBRIUM"))</f>
        <v>EQUILIBRIUM</v>
      </c>
    </row>
    <row r="15153">
      <c r="A15153">
        <v>12410</v>
      </c>
      <c r="B15153" t="str">
        <v>2013-10-02</v>
      </c>
      <c r="C15153" t="str">
        <v>Morning</v>
      </c>
      <c r="D15153">
        <v>14</v>
      </c>
      <c r="E15153" t="str">
        <f>IF(MOD(D15153,2)=0,"EVEN","ODD")</f>
        <v>EVEN</v>
      </c>
      <c r="F15153" t="str">
        <f>IF(D15153&lt;=18,"LOW (1-18)","HIGH (19-36)")</f>
        <v>LOW (1-18)</v>
      </c>
      <c r="G15153">
        <f>INT((D15153-1)/6)+1</f>
        <v>3</v>
      </c>
      <c r="H15153">
        <f>MOD(D15153-1,6)+1</f>
        <v>2</v>
      </c>
      <c r="I15153">
        <f>37-D15153</f>
        <v>23</v>
      </c>
      <c r="J15153">
        <f>ABS(D15153-D15154)</f>
        <v>22</v>
      </c>
      <c r="K15153">
        <f>AVERAGE(D15153:D15157)</f>
        <v>14</v>
      </c>
      <c r="L15153">
        <f>AVERAGE(D15153:D15172)</f>
        <v>14</v>
      </c>
      <c r="M15153">
        <f>K15153-L15153</f>
        <v>0</v>
      </c>
      <c r="N15153" t="str">
        <f>IF(K15153&gt;L15153,"HIGH ZONE BIAS",IF(K15153&lt;L15153,"LOW ZONE BIAS","EQUILIBRIUM"))</f>
        <v>EQUILIBRIUM</v>
      </c>
    </row>
    <row r="15154">
      <c r="A15154">
        <v>12409</v>
      </c>
      <c r="B15154" t="str">
        <v>2013-10-01</v>
      </c>
      <c r="C15154" t="str">
        <v>Evening</v>
      </c>
      <c r="D15154">
        <v>36</v>
      </c>
      <c r="E15154" t="str">
        <f>IF(MOD(D15154,2)=0,"EVEN","ODD")</f>
        <v>EVEN</v>
      </c>
      <c r="F15154" t="str">
        <f>IF(D15154&lt;=18,"LOW (1-18)","HIGH (19-36)")</f>
        <v>HIGH (19-36)</v>
      </c>
      <c r="G15154">
        <f>INT((D15154-1)/6)+1</f>
        <v>6</v>
      </c>
      <c r="H15154">
        <f>MOD(D15154-1,6)+1</f>
        <v>6</v>
      </c>
      <c r="I15154">
        <f>37-D15154</f>
        <v>1</v>
      </c>
      <c r="J15154">
        <f>ABS(D15154-D15155)</f>
        <v>3</v>
      </c>
      <c r="K15154">
        <f>AVERAGE(D15154:D15158)</f>
        <v>36</v>
      </c>
      <c r="L15154">
        <f>AVERAGE(D15154:D15173)</f>
        <v>36</v>
      </c>
      <c r="M15154">
        <f>K15154-L15154</f>
        <v>0</v>
      </c>
      <c r="N15154" t="str">
        <f>IF(K15154&gt;L15154,"HIGH ZONE BIAS",IF(K15154&lt;L15154,"LOW ZONE BIAS","EQUILIBRIUM"))</f>
        <v>EQUILIBRIUM</v>
      </c>
    </row>
    <row r="15155">
      <c r="A15155">
        <v>12408</v>
      </c>
      <c r="B15155" t="str">
        <v>2013-10-01</v>
      </c>
      <c r="C15155" t="str">
        <v>Midday</v>
      </c>
      <c r="D15155">
        <v>33</v>
      </c>
      <c r="E15155" t="str">
        <f>IF(MOD(D15155,2)=0,"EVEN","ODD")</f>
        <v>ODD</v>
      </c>
      <c r="F15155" t="str">
        <f>IF(D15155&lt;=18,"LOW (1-18)","HIGH (19-36)")</f>
        <v>HIGH (19-36)</v>
      </c>
      <c r="G15155">
        <f>INT((D15155-1)/6)+1</f>
        <v>6</v>
      </c>
      <c r="H15155">
        <f>MOD(D15155-1,6)+1</f>
        <v>3</v>
      </c>
      <c r="I15155">
        <f>37-D15155</f>
        <v>4</v>
      </c>
      <c r="J15155">
        <f>ABS(D15155-D15156)</f>
        <v>26</v>
      </c>
      <c r="K15155">
        <f>AVERAGE(D15155:D15159)</f>
        <v>33</v>
      </c>
      <c r="L15155">
        <f>AVERAGE(D15155:D15174)</f>
        <v>33</v>
      </c>
      <c r="M15155">
        <f>K15155-L15155</f>
        <v>0</v>
      </c>
      <c r="N15155" t="str">
        <f>IF(K15155&gt;L15155,"HIGH ZONE BIAS",IF(K15155&lt;L15155,"LOW ZONE BIAS","EQUILIBRIUM"))</f>
        <v>EQUILIBRIUM</v>
      </c>
    </row>
    <row r="15156">
      <c r="A15156">
        <v>12407</v>
      </c>
      <c r="B15156" t="str">
        <v>2013-10-01</v>
      </c>
      <c r="C15156" t="str">
        <v>Morning</v>
      </c>
      <c r="D15156">
        <v>7</v>
      </c>
      <c r="E15156" t="str">
        <f>IF(MOD(D15156,2)=0,"EVEN","ODD")</f>
        <v>ODD</v>
      </c>
      <c r="F15156" t="str">
        <f>IF(D15156&lt;=18,"LOW (1-18)","HIGH (19-36)")</f>
        <v>LOW (1-18)</v>
      </c>
      <c r="G15156">
        <f>INT((D15156-1)/6)+1</f>
        <v>2</v>
      </c>
      <c r="H15156">
        <f>MOD(D15156-1,6)+1</f>
        <v>1</v>
      </c>
      <c r="I15156">
        <f>37-D15156</f>
        <v>30</v>
      </c>
      <c r="J15156">
        <f>ABS(D15156-D15157)</f>
        <v>2</v>
      </c>
      <c r="K15156">
        <f>AVERAGE(D15156:D15160)</f>
        <v>7</v>
      </c>
      <c r="L15156">
        <f>AVERAGE(D15156:D15175)</f>
        <v>7</v>
      </c>
      <c r="M15156">
        <f>K15156-L15156</f>
        <v>0</v>
      </c>
      <c r="N15156" t="str">
        <f>IF(K15156&gt;L15156,"HIGH ZONE BIAS",IF(K15156&lt;L15156,"LOW ZONE BIAS","EQUILIBRIUM"))</f>
        <v>EQUILIBRIUM</v>
      </c>
    </row>
    <row r="15157">
      <c r="A15157">
        <v>12406</v>
      </c>
      <c r="B15157" t="str">
        <v>2013-09-30</v>
      </c>
      <c r="C15157" t="str">
        <v>Evening</v>
      </c>
      <c r="D15157">
        <v>9</v>
      </c>
      <c r="E15157" t="str">
        <f>IF(MOD(D15157,2)=0,"EVEN","ODD")</f>
        <v>ODD</v>
      </c>
      <c r="F15157" t="str">
        <f>IF(D15157&lt;=18,"LOW (1-18)","HIGH (19-36)")</f>
        <v>LOW (1-18)</v>
      </c>
      <c r="G15157">
        <f>INT((D15157-1)/6)+1</f>
        <v>2</v>
      </c>
      <c r="H15157">
        <f>MOD(D15157-1,6)+1</f>
        <v>3</v>
      </c>
      <c r="I15157">
        <f>37-D15157</f>
        <v>28</v>
      </c>
      <c r="J15157">
        <f>ABS(D15157-D15158)</f>
        <v>14</v>
      </c>
      <c r="K15157">
        <f>AVERAGE(D15157:D15161)</f>
        <v>9</v>
      </c>
      <c r="L15157">
        <f>AVERAGE(D15157:D15176)</f>
        <v>9</v>
      </c>
      <c r="M15157">
        <f>K15157-L15157</f>
        <v>0</v>
      </c>
      <c r="N15157" t="str">
        <f>IF(K15157&gt;L15157,"HIGH ZONE BIAS",IF(K15157&lt;L15157,"LOW ZONE BIAS","EQUILIBRIUM"))</f>
        <v>EQUILIBRIUM</v>
      </c>
    </row>
    <row r="15158">
      <c r="A15158">
        <v>12405</v>
      </c>
      <c r="B15158" t="str">
        <v>2013-09-30</v>
      </c>
      <c r="C15158" t="str">
        <v>Midday</v>
      </c>
      <c r="D15158">
        <v>23</v>
      </c>
      <c r="E15158" t="str">
        <f>IF(MOD(D15158,2)=0,"EVEN","ODD")</f>
        <v>ODD</v>
      </c>
      <c r="F15158" t="str">
        <f>IF(D15158&lt;=18,"LOW (1-18)","HIGH (19-36)")</f>
        <v>HIGH (19-36)</v>
      </c>
      <c r="G15158">
        <f>INT((D15158-1)/6)+1</f>
        <v>4</v>
      </c>
      <c r="H15158">
        <f>MOD(D15158-1,6)+1</f>
        <v>5</v>
      </c>
      <c r="I15158">
        <f>37-D15158</f>
        <v>14</v>
      </c>
      <c r="J15158">
        <f>ABS(D15158-D15159)</f>
        <v>21</v>
      </c>
      <c r="K15158">
        <f>AVERAGE(D15158:D15162)</f>
        <v>23</v>
      </c>
      <c r="L15158">
        <f>AVERAGE(D15158:D15177)</f>
        <v>23</v>
      </c>
      <c r="M15158">
        <f>K15158-L15158</f>
        <v>0</v>
      </c>
      <c r="N15158" t="str">
        <f>IF(K15158&gt;L15158,"HIGH ZONE BIAS",IF(K15158&lt;L15158,"LOW ZONE BIAS","EQUILIBRIUM"))</f>
        <v>EQUILIBRIUM</v>
      </c>
    </row>
    <row r="15159">
      <c r="A15159">
        <v>12404</v>
      </c>
      <c r="B15159" t="str">
        <v>2013-09-30</v>
      </c>
      <c r="C15159" t="str">
        <v>Morning</v>
      </c>
      <c r="D15159">
        <v>2</v>
      </c>
      <c r="E15159" t="str">
        <f>IF(MOD(D15159,2)=0,"EVEN","ODD")</f>
        <v>EVEN</v>
      </c>
      <c r="F15159" t="str">
        <f>IF(D15159&lt;=18,"LOW (1-18)","HIGH (19-36)")</f>
        <v>LOW (1-18)</v>
      </c>
      <c r="G15159">
        <f>INT((D15159-1)/6)+1</f>
        <v>1</v>
      </c>
      <c r="H15159">
        <f>MOD(D15159-1,6)+1</f>
        <v>2</v>
      </c>
      <c r="I15159">
        <f>37-D15159</f>
        <v>35</v>
      </c>
      <c r="J15159">
        <f>ABS(D15159-D15160)</f>
        <v>24</v>
      </c>
      <c r="K15159">
        <f>AVERAGE(D15159:D15163)</f>
        <v>2</v>
      </c>
      <c r="L15159">
        <f>AVERAGE(D15159:D15178)</f>
        <v>2</v>
      </c>
      <c r="M15159">
        <f>K15159-L15159</f>
        <v>0</v>
      </c>
      <c r="N15159" t="str">
        <f>IF(K15159&gt;L15159,"HIGH ZONE BIAS",IF(K15159&lt;L15159,"LOW ZONE BIAS","EQUILIBRIUM"))</f>
        <v>EQUILIBRIUM</v>
      </c>
    </row>
    <row r="15160">
      <c r="A15160">
        <v>12403</v>
      </c>
      <c r="B15160" t="str">
        <v>2013-09-28</v>
      </c>
      <c r="C15160" t="str">
        <v>Evening</v>
      </c>
      <c r="D15160">
        <v>26</v>
      </c>
      <c r="E15160" t="str">
        <f>IF(MOD(D15160,2)=0,"EVEN","ODD")</f>
        <v>EVEN</v>
      </c>
      <c r="F15160" t="str">
        <f>IF(D15160&lt;=18,"LOW (1-18)","HIGH (19-36)")</f>
        <v>HIGH (19-36)</v>
      </c>
      <c r="G15160">
        <f>INT((D15160-1)/6)+1</f>
        <v>5</v>
      </c>
      <c r="H15160">
        <f>MOD(D15160-1,6)+1</f>
        <v>2</v>
      </c>
      <c r="I15160">
        <f>37-D15160</f>
        <v>11</v>
      </c>
      <c r="J15160">
        <f>ABS(D15160-D15161)</f>
        <v>6</v>
      </c>
      <c r="K15160">
        <f>AVERAGE(D15160:D15164)</f>
        <v>26</v>
      </c>
      <c r="L15160">
        <f>AVERAGE(D15160:D15179)</f>
        <v>26</v>
      </c>
      <c r="M15160">
        <f>K15160-L15160</f>
        <v>0</v>
      </c>
      <c r="N15160" t="str">
        <f>IF(K15160&gt;L15160,"HIGH ZONE BIAS",IF(K15160&lt;L15160,"LOW ZONE BIAS","EQUILIBRIUM"))</f>
        <v>EQUILIBRIUM</v>
      </c>
    </row>
    <row r="15161">
      <c r="A15161">
        <v>12402</v>
      </c>
      <c r="B15161" t="str">
        <v>2013-09-28</v>
      </c>
      <c r="C15161" t="str">
        <v>Midday</v>
      </c>
      <c r="D15161">
        <v>32</v>
      </c>
      <c r="E15161" t="str">
        <f>IF(MOD(D15161,2)=0,"EVEN","ODD")</f>
        <v>EVEN</v>
      </c>
      <c r="F15161" t="str">
        <f>IF(D15161&lt;=18,"LOW (1-18)","HIGH (19-36)")</f>
        <v>HIGH (19-36)</v>
      </c>
      <c r="G15161">
        <f>INT((D15161-1)/6)+1</f>
        <v>6</v>
      </c>
      <c r="H15161">
        <f>MOD(D15161-1,6)+1</f>
        <v>2</v>
      </c>
      <c r="I15161">
        <f>37-D15161</f>
        <v>5</v>
      </c>
      <c r="J15161">
        <f>ABS(D15161-D15162)</f>
        <v>7</v>
      </c>
      <c r="K15161">
        <f>AVERAGE(D15161:D15165)</f>
        <v>32</v>
      </c>
      <c r="L15161">
        <f>AVERAGE(D15161:D15180)</f>
        <v>32</v>
      </c>
      <c r="M15161">
        <f>K15161-L15161</f>
        <v>0</v>
      </c>
      <c r="N15161" t="str">
        <f>IF(K15161&gt;L15161,"HIGH ZONE BIAS",IF(K15161&lt;L15161,"LOW ZONE BIAS","EQUILIBRIUM"))</f>
        <v>EQUILIBRIUM</v>
      </c>
    </row>
    <row r="15162">
      <c r="A15162">
        <v>12401</v>
      </c>
      <c r="B15162" t="str">
        <v>2013-09-28</v>
      </c>
      <c r="C15162" t="str">
        <v>Morning</v>
      </c>
      <c r="D15162">
        <v>25</v>
      </c>
      <c r="E15162" t="str">
        <f>IF(MOD(D15162,2)=0,"EVEN","ODD")</f>
        <v>ODD</v>
      </c>
      <c r="F15162" t="str">
        <f>IF(D15162&lt;=18,"LOW (1-18)","HIGH (19-36)")</f>
        <v>HIGH (19-36)</v>
      </c>
      <c r="G15162">
        <f>INT((D15162-1)/6)+1</f>
        <v>5</v>
      </c>
      <c r="H15162">
        <f>MOD(D15162-1,6)+1</f>
        <v>1</v>
      </c>
      <c r="I15162">
        <f>37-D15162</f>
        <v>12</v>
      </c>
      <c r="J15162">
        <f>ABS(D15162-D15163)</f>
        <v>20</v>
      </c>
      <c r="K15162">
        <f>AVERAGE(D15162:D15166)</f>
        <v>25</v>
      </c>
      <c r="L15162">
        <f>AVERAGE(D15162:D15181)</f>
        <v>25</v>
      </c>
      <c r="M15162">
        <f>K15162-L15162</f>
        <v>0</v>
      </c>
      <c r="N15162" t="str">
        <f>IF(K15162&gt;L15162,"HIGH ZONE BIAS",IF(K15162&lt;L15162,"LOW ZONE BIAS","EQUILIBRIUM"))</f>
        <v>EQUILIBRIUM</v>
      </c>
    </row>
    <row r="15163">
      <c r="A15163">
        <v>12400</v>
      </c>
      <c r="B15163" t="str">
        <v>2013-09-27</v>
      </c>
      <c r="C15163" t="str">
        <v>Evening</v>
      </c>
      <c r="D15163">
        <v>5</v>
      </c>
      <c r="E15163" t="str">
        <f>IF(MOD(D15163,2)=0,"EVEN","ODD")</f>
        <v>ODD</v>
      </c>
      <c r="F15163" t="str">
        <f>IF(D15163&lt;=18,"LOW (1-18)","HIGH (19-36)")</f>
        <v>LOW (1-18)</v>
      </c>
      <c r="G15163">
        <f>INT((D15163-1)/6)+1</f>
        <v>1</v>
      </c>
      <c r="H15163">
        <f>MOD(D15163-1,6)+1</f>
        <v>5</v>
      </c>
      <c r="I15163">
        <f>37-D15163</f>
        <v>32</v>
      </c>
      <c r="J15163">
        <f>ABS(D15163-D15164)</f>
        <v>9</v>
      </c>
      <c r="K15163">
        <f>AVERAGE(D15163:D15167)</f>
        <v>5</v>
      </c>
      <c r="L15163">
        <f>AVERAGE(D15163:D15182)</f>
        <v>5</v>
      </c>
      <c r="M15163">
        <f>K15163-L15163</f>
        <v>0</v>
      </c>
      <c r="N15163" t="str">
        <f>IF(K15163&gt;L15163,"HIGH ZONE BIAS",IF(K15163&lt;L15163,"LOW ZONE BIAS","EQUILIBRIUM"))</f>
        <v>EQUILIBRIUM</v>
      </c>
    </row>
    <row r="15164">
      <c r="A15164">
        <v>12399</v>
      </c>
      <c r="B15164" t="str">
        <v>2013-09-27</v>
      </c>
      <c r="C15164" t="str">
        <v>Midday</v>
      </c>
      <c r="D15164">
        <v>14</v>
      </c>
      <c r="E15164" t="str">
        <f>IF(MOD(D15164,2)=0,"EVEN","ODD")</f>
        <v>EVEN</v>
      </c>
      <c r="F15164" t="str">
        <f>IF(D15164&lt;=18,"LOW (1-18)","HIGH (19-36)")</f>
        <v>LOW (1-18)</v>
      </c>
      <c r="G15164">
        <f>INT((D15164-1)/6)+1</f>
        <v>3</v>
      </c>
      <c r="H15164">
        <f>MOD(D15164-1,6)+1</f>
        <v>2</v>
      </c>
      <c r="I15164">
        <f>37-D15164</f>
        <v>23</v>
      </c>
      <c r="J15164">
        <f>ABS(D15164-D15165)</f>
        <v>0</v>
      </c>
      <c r="K15164">
        <f>AVERAGE(D15164:D15168)</f>
        <v>14</v>
      </c>
      <c r="L15164">
        <f>AVERAGE(D15164:D15183)</f>
        <v>14</v>
      </c>
      <c r="M15164">
        <f>K15164-L15164</f>
        <v>0</v>
      </c>
      <c r="N15164" t="str">
        <f>IF(K15164&gt;L15164,"HIGH ZONE BIAS",IF(K15164&lt;L15164,"LOW ZONE BIAS","EQUILIBRIUM"))</f>
        <v>EQUILIBRIUM</v>
      </c>
    </row>
    <row r="15165">
      <c r="A15165">
        <v>12398</v>
      </c>
      <c r="B15165" t="str">
        <v>2013-09-27</v>
      </c>
      <c r="C15165" t="str">
        <v>Morning</v>
      </c>
      <c r="D15165">
        <v>14</v>
      </c>
      <c r="E15165" t="str">
        <f>IF(MOD(D15165,2)=0,"EVEN","ODD")</f>
        <v>EVEN</v>
      </c>
      <c r="F15165" t="str">
        <f>IF(D15165&lt;=18,"LOW (1-18)","HIGH (19-36)")</f>
        <v>LOW (1-18)</v>
      </c>
      <c r="G15165">
        <f>INT((D15165-1)/6)+1</f>
        <v>3</v>
      </c>
      <c r="H15165">
        <f>MOD(D15165-1,6)+1</f>
        <v>2</v>
      </c>
      <c r="I15165">
        <f>37-D15165</f>
        <v>23</v>
      </c>
      <c r="J15165">
        <f>ABS(D15165-D15166)</f>
        <v>4</v>
      </c>
      <c r="K15165">
        <f>AVERAGE(D15165:D15169)</f>
        <v>14</v>
      </c>
      <c r="L15165">
        <f>AVERAGE(D15165:D15184)</f>
        <v>14</v>
      </c>
      <c r="M15165">
        <f>K15165-L15165</f>
        <v>0</v>
      </c>
      <c r="N15165" t="str">
        <f>IF(K15165&gt;L15165,"HIGH ZONE BIAS",IF(K15165&lt;L15165,"LOW ZONE BIAS","EQUILIBRIUM"))</f>
        <v>EQUILIBRIUM</v>
      </c>
    </row>
    <row r="15166">
      <c r="A15166">
        <v>12397</v>
      </c>
      <c r="B15166" t="str">
        <v>2013-09-26</v>
      </c>
      <c r="C15166" t="str">
        <v>Evening</v>
      </c>
      <c r="D15166">
        <v>18</v>
      </c>
      <c r="E15166" t="str">
        <f>IF(MOD(D15166,2)=0,"EVEN","ODD")</f>
        <v>EVEN</v>
      </c>
      <c r="F15166" t="str">
        <f>IF(D15166&lt;=18,"LOW (1-18)","HIGH (19-36)")</f>
        <v>LOW (1-18)</v>
      </c>
      <c r="G15166">
        <f>INT((D15166-1)/6)+1</f>
        <v>3</v>
      </c>
      <c r="H15166">
        <f>MOD(D15166-1,6)+1</f>
        <v>6</v>
      </c>
      <c r="I15166">
        <f>37-D15166</f>
        <v>19</v>
      </c>
      <c r="J15166">
        <f>ABS(D15166-D15167)</f>
        <v>2</v>
      </c>
      <c r="K15166">
        <f>AVERAGE(D15166:D15170)</f>
        <v>18</v>
      </c>
      <c r="L15166">
        <f>AVERAGE(D15166:D15185)</f>
        <v>18</v>
      </c>
      <c r="M15166">
        <f>K15166-L15166</f>
        <v>0</v>
      </c>
      <c r="N15166" t="str">
        <f>IF(K15166&gt;L15166,"HIGH ZONE BIAS",IF(K15166&lt;L15166,"LOW ZONE BIAS","EQUILIBRIUM"))</f>
        <v>EQUILIBRIUM</v>
      </c>
    </row>
    <row r="15167">
      <c r="A15167">
        <v>12396</v>
      </c>
      <c r="B15167" t="str">
        <v>2013-09-26</v>
      </c>
      <c r="C15167" t="str">
        <v>Midday</v>
      </c>
      <c r="D15167">
        <v>16</v>
      </c>
      <c r="E15167" t="str">
        <f>IF(MOD(D15167,2)=0,"EVEN","ODD")</f>
        <v>EVEN</v>
      </c>
      <c r="F15167" t="str">
        <f>IF(D15167&lt;=18,"LOW (1-18)","HIGH (19-36)")</f>
        <v>LOW (1-18)</v>
      </c>
      <c r="G15167">
        <f>INT((D15167-1)/6)+1</f>
        <v>3</v>
      </c>
      <c r="H15167">
        <f>MOD(D15167-1,6)+1</f>
        <v>4</v>
      </c>
      <c r="I15167">
        <f>37-D15167</f>
        <v>21</v>
      </c>
      <c r="J15167">
        <f>ABS(D15167-D15168)</f>
        <v>14</v>
      </c>
      <c r="K15167">
        <f>AVERAGE(D15167:D15171)</f>
        <v>16</v>
      </c>
      <c r="L15167">
        <f>AVERAGE(D15167:D15186)</f>
        <v>16</v>
      </c>
      <c r="M15167">
        <f>K15167-L15167</f>
        <v>0</v>
      </c>
      <c r="N15167" t="str">
        <f>IF(K15167&gt;L15167,"HIGH ZONE BIAS",IF(K15167&lt;L15167,"LOW ZONE BIAS","EQUILIBRIUM"))</f>
        <v>EQUILIBRIUM</v>
      </c>
    </row>
    <row r="15168">
      <c r="A15168">
        <v>12395</v>
      </c>
      <c r="B15168" t="str">
        <v>2013-09-26</v>
      </c>
      <c r="C15168" t="str">
        <v>Morning</v>
      </c>
      <c r="D15168">
        <v>2</v>
      </c>
      <c r="E15168" t="str">
        <f>IF(MOD(D15168,2)=0,"EVEN","ODD")</f>
        <v>EVEN</v>
      </c>
      <c r="F15168" t="str">
        <f>IF(D15168&lt;=18,"LOW (1-18)","HIGH (19-36)")</f>
        <v>LOW (1-18)</v>
      </c>
      <c r="G15168">
        <f>INT((D15168-1)/6)+1</f>
        <v>1</v>
      </c>
      <c r="H15168">
        <f>MOD(D15168-1,6)+1</f>
        <v>2</v>
      </c>
      <c r="I15168">
        <f>37-D15168</f>
        <v>35</v>
      </c>
      <c r="J15168">
        <f>ABS(D15168-D15169)</f>
        <v>23</v>
      </c>
      <c r="K15168">
        <f>AVERAGE(D15168:D15172)</f>
        <v>2</v>
      </c>
      <c r="L15168">
        <f>AVERAGE(D15168:D15187)</f>
        <v>2</v>
      </c>
      <c r="M15168">
        <f>K15168-L15168</f>
        <v>0</v>
      </c>
      <c r="N15168" t="str">
        <f>IF(K15168&gt;L15168,"HIGH ZONE BIAS",IF(K15168&lt;L15168,"LOW ZONE BIAS","EQUILIBRIUM"))</f>
        <v>EQUILIBRIUM</v>
      </c>
    </row>
    <row r="15169">
      <c r="A15169">
        <v>12394</v>
      </c>
      <c r="B15169" t="str">
        <v>2013-09-25</v>
      </c>
      <c r="C15169" t="str">
        <v>Evening</v>
      </c>
      <c r="D15169">
        <v>25</v>
      </c>
      <c r="E15169" t="str">
        <f>IF(MOD(D15169,2)=0,"EVEN","ODD")</f>
        <v>ODD</v>
      </c>
      <c r="F15169" t="str">
        <f>IF(D15169&lt;=18,"LOW (1-18)","HIGH (19-36)")</f>
        <v>HIGH (19-36)</v>
      </c>
      <c r="G15169">
        <f>INT((D15169-1)/6)+1</f>
        <v>5</v>
      </c>
      <c r="H15169">
        <f>MOD(D15169-1,6)+1</f>
        <v>1</v>
      </c>
      <c r="I15169">
        <f>37-D15169</f>
        <v>12</v>
      </c>
      <c r="J15169">
        <f>ABS(D15169-D15170)</f>
        <v>10</v>
      </c>
      <c r="K15169">
        <f>AVERAGE(D15169:D15173)</f>
        <v>25</v>
      </c>
      <c r="L15169">
        <f>AVERAGE(D15169:D15188)</f>
        <v>25</v>
      </c>
      <c r="M15169">
        <f>K15169-L15169</f>
        <v>0</v>
      </c>
      <c r="N15169" t="str">
        <f>IF(K15169&gt;L15169,"HIGH ZONE BIAS",IF(K15169&lt;L15169,"LOW ZONE BIAS","EQUILIBRIUM"))</f>
        <v>EQUILIBRIUM</v>
      </c>
    </row>
    <row r="15170">
      <c r="A15170">
        <v>12393</v>
      </c>
      <c r="B15170" t="str">
        <v>2013-09-25</v>
      </c>
      <c r="C15170" t="str">
        <v>Midday</v>
      </c>
      <c r="D15170">
        <v>15</v>
      </c>
      <c r="E15170" t="str">
        <f>IF(MOD(D15170,2)=0,"EVEN","ODD")</f>
        <v>ODD</v>
      </c>
      <c r="F15170" t="str">
        <f>IF(D15170&lt;=18,"LOW (1-18)","HIGH (19-36)")</f>
        <v>LOW (1-18)</v>
      </c>
      <c r="G15170">
        <f>INT((D15170-1)/6)+1</f>
        <v>3</v>
      </c>
      <c r="H15170">
        <f>MOD(D15170-1,6)+1</f>
        <v>3</v>
      </c>
      <c r="I15170">
        <f>37-D15170</f>
        <v>22</v>
      </c>
      <c r="J15170">
        <f>ABS(D15170-D15171)</f>
        <v>8</v>
      </c>
      <c r="K15170">
        <f>AVERAGE(D15170:D15174)</f>
        <v>15</v>
      </c>
      <c r="L15170">
        <f>AVERAGE(D15170:D15189)</f>
        <v>15</v>
      </c>
      <c r="M15170">
        <f>K15170-L15170</f>
        <v>0</v>
      </c>
      <c r="N15170" t="str">
        <f>IF(K15170&gt;L15170,"HIGH ZONE BIAS",IF(K15170&lt;L15170,"LOW ZONE BIAS","EQUILIBRIUM"))</f>
        <v>EQUILIBRIUM</v>
      </c>
    </row>
    <row r="15171">
      <c r="A15171">
        <v>12392</v>
      </c>
      <c r="B15171" t="str">
        <v>2013-09-25</v>
      </c>
      <c r="C15171" t="str">
        <v>Morning</v>
      </c>
      <c r="D15171">
        <v>7</v>
      </c>
      <c r="E15171" t="str">
        <f>IF(MOD(D15171,2)=0,"EVEN","ODD")</f>
        <v>ODD</v>
      </c>
      <c r="F15171" t="str">
        <f>IF(D15171&lt;=18,"LOW (1-18)","HIGH (19-36)")</f>
        <v>LOW (1-18)</v>
      </c>
      <c r="G15171">
        <f>INT((D15171-1)/6)+1</f>
        <v>2</v>
      </c>
      <c r="H15171">
        <f>MOD(D15171-1,6)+1</f>
        <v>1</v>
      </c>
      <c r="I15171">
        <f>37-D15171</f>
        <v>30</v>
      </c>
      <c r="J15171">
        <f>ABS(D15171-D15172)</f>
        <v>3</v>
      </c>
      <c r="K15171">
        <f>AVERAGE(D15171:D15175)</f>
        <v>7</v>
      </c>
      <c r="L15171">
        <f>AVERAGE(D15171:D15190)</f>
        <v>7</v>
      </c>
      <c r="M15171">
        <f>K15171-L15171</f>
        <v>0</v>
      </c>
      <c r="N15171" t="str">
        <f>IF(K15171&gt;L15171,"HIGH ZONE BIAS",IF(K15171&lt;L15171,"LOW ZONE BIAS","EQUILIBRIUM"))</f>
        <v>EQUILIBRIUM</v>
      </c>
    </row>
    <row r="15172">
      <c r="A15172">
        <v>12391</v>
      </c>
      <c r="B15172" t="str">
        <v>2013-09-24</v>
      </c>
      <c r="C15172" t="str">
        <v>Evening</v>
      </c>
      <c r="D15172">
        <v>10</v>
      </c>
      <c r="E15172" t="str">
        <f>IF(MOD(D15172,2)=0,"EVEN","ODD")</f>
        <v>EVEN</v>
      </c>
      <c r="F15172" t="str">
        <f>IF(D15172&lt;=18,"LOW (1-18)","HIGH (19-36)")</f>
        <v>LOW (1-18)</v>
      </c>
      <c r="G15172">
        <f>INT((D15172-1)/6)+1</f>
        <v>2</v>
      </c>
      <c r="H15172">
        <f>MOD(D15172-1,6)+1</f>
        <v>4</v>
      </c>
      <c r="I15172">
        <f>37-D15172</f>
        <v>27</v>
      </c>
      <c r="J15172">
        <f>ABS(D15172-D15173)</f>
        <v>26</v>
      </c>
      <c r="K15172">
        <f>AVERAGE(D15172:D15176)</f>
        <v>10</v>
      </c>
      <c r="L15172">
        <f>AVERAGE(D15172:D15191)</f>
        <v>10</v>
      </c>
      <c r="M15172">
        <f>K15172-L15172</f>
        <v>0</v>
      </c>
      <c r="N15172" t="str">
        <f>IF(K15172&gt;L15172,"HIGH ZONE BIAS",IF(K15172&lt;L15172,"LOW ZONE BIAS","EQUILIBRIUM"))</f>
        <v>EQUILIBRIUM</v>
      </c>
    </row>
    <row r="15173">
      <c r="A15173">
        <v>12390</v>
      </c>
      <c r="B15173" t="str">
        <v>2013-09-24</v>
      </c>
      <c r="C15173" t="str">
        <v>Midday</v>
      </c>
      <c r="D15173">
        <v>36</v>
      </c>
      <c r="E15173" t="str">
        <f>IF(MOD(D15173,2)=0,"EVEN","ODD")</f>
        <v>EVEN</v>
      </c>
      <c r="F15173" t="str">
        <f>IF(D15173&lt;=18,"LOW (1-18)","HIGH (19-36)")</f>
        <v>HIGH (19-36)</v>
      </c>
      <c r="G15173">
        <f>INT((D15173-1)/6)+1</f>
        <v>6</v>
      </c>
      <c r="H15173">
        <f>MOD(D15173-1,6)+1</f>
        <v>6</v>
      </c>
      <c r="I15173">
        <f>37-D15173</f>
        <v>1</v>
      </c>
      <c r="J15173">
        <f>ABS(D15173-D15174)</f>
        <v>27</v>
      </c>
      <c r="K15173">
        <f>AVERAGE(D15173:D15177)</f>
        <v>36</v>
      </c>
      <c r="L15173">
        <f>AVERAGE(D15173:D15192)</f>
        <v>36</v>
      </c>
      <c r="M15173">
        <f>K15173-L15173</f>
        <v>0</v>
      </c>
      <c r="N15173" t="str">
        <f>IF(K15173&gt;L15173,"HIGH ZONE BIAS",IF(K15173&lt;L15173,"LOW ZONE BIAS","EQUILIBRIUM"))</f>
        <v>EQUILIBRIUM</v>
      </c>
    </row>
    <row r="15174">
      <c r="A15174">
        <v>12389</v>
      </c>
      <c r="B15174" t="str">
        <v>2013-09-24</v>
      </c>
      <c r="C15174" t="str">
        <v>Morning</v>
      </c>
      <c r="D15174">
        <v>9</v>
      </c>
      <c r="E15174" t="str">
        <f>IF(MOD(D15174,2)=0,"EVEN","ODD")</f>
        <v>ODD</v>
      </c>
      <c r="F15174" t="str">
        <f>IF(D15174&lt;=18,"LOW (1-18)","HIGH (19-36)")</f>
        <v>LOW (1-18)</v>
      </c>
      <c r="G15174">
        <f>INT((D15174-1)/6)+1</f>
        <v>2</v>
      </c>
      <c r="H15174">
        <f>MOD(D15174-1,6)+1</f>
        <v>3</v>
      </c>
      <c r="I15174">
        <f>37-D15174</f>
        <v>28</v>
      </c>
      <c r="J15174">
        <f>ABS(D15174-D15175)</f>
        <v>6</v>
      </c>
      <c r="K15174">
        <f>AVERAGE(D15174:D15178)</f>
        <v>9</v>
      </c>
      <c r="L15174">
        <f>AVERAGE(D15174:D15193)</f>
        <v>9</v>
      </c>
      <c r="M15174">
        <f>K15174-L15174</f>
        <v>0</v>
      </c>
      <c r="N15174" t="str">
        <f>IF(K15174&gt;L15174,"HIGH ZONE BIAS",IF(K15174&lt;L15174,"LOW ZONE BIAS","EQUILIBRIUM"))</f>
        <v>EQUILIBRIUM</v>
      </c>
    </row>
    <row r="15175">
      <c r="A15175">
        <v>12388</v>
      </c>
      <c r="B15175" t="str">
        <v>2013-09-23</v>
      </c>
      <c r="C15175" t="str">
        <v>Evening</v>
      </c>
      <c r="D15175">
        <v>15</v>
      </c>
      <c r="E15175" t="str">
        <f>IF(MOD(D15175,2)=0,"EVEN","ODD")</f>
        <v>ODD</v>
      </c>
      <c r="F15175" t="str">
        <f>IF(D15175&lt;=18,"LOW (1-18)","HIGH (19-36)")</f>
        <v>LOW (1-18)</v>
      </c>
      <c r="G15175">
        <f>INT((D15175-1)/6)+1</f>
        <v>3</v>
      </c>
      <c r="H15175">
        <f>MOD(D15175-1,6)+1</f>
        <v>3</v>
      </c>
      <c r="I15175">
        <f>37-D15175</f>
        <v>22</v>
      </c>
      <c r="J15175">
        <f>ABS(D15175-D15176)</f>
        <v>4</v>
      </c>
      <c r="K15175">
        <f>AVERAGE(D15175:D15179)</f>
        <v>15</v>
      </c>
      <c r="L15175">
        <f>AVERAGE(D15175:D15194)</f>
        <v>15</v>
      </c>
      <c r="M15175">
        <f>K15175-L15175</f>
        <v>0</v>
      </c>
      <c r="N15175" t="str">
        <f>IF(K15175&gt;L15175,"HIGH ZONE BIAS",IF(K15175&lt;L15175,"LOW ZONE BIAS","EQUILIBRIUM"))</f>
        <v>EQUILIBRIUM</v>
      </c>
    </row>
    <row r="15176">
      <c r="A15176">
        <v>12387</v>
      </c>
      <c r="B15176" t="str">
        <v>2013-09-23</v>
      </c>
      <c r="C15176" t="str">
        <v>Midday</v>
      </c>
      <c r="D15176">
        <v>19</v>
      </c>
      <c r="E15176" t="str">
        <f>IF(MOD(D15176,2)=0,"EVEN","ODD")</f>
        <v>ODD</v>
      </c>
      <c r="F15176" t="str">
        <f>IF(D15176&lt;=18,"LOW (1-18)","HIGH (19-36)")</f>
        <v>HIGH (19-36)</v>
      </c>
      <c r="G15176">
        <f>INT((D15176-1)/6)+1</f>
        <v>4</v>
      </c>
      <c r="H15176">
        <f>MOD(D15176-1,6)+1</f>
        <v>1</v>
      </c>
      <c r="I15176">
        <f>37-D15176</f>
        <v>18</v>
      </c>
      <c r="J15176">
        <f>ABS(D15176-D15177)</f>
        <v>2</v>
      </c>
      <c r="K15176">
        <f>AVERAGE(D15176:D15180)</f>
        <v>19</v>
      </c>
      <c r="L15176">
        <f>AVERAGE(D15176:D15195)</f>
        <v>19</v>
      </c>
      <c r="M15176">
        <f>K15176-L15176</f>
        <v>0</v>
      </c>
      <c r="N15176" t="str">
        <f>IF(K15176&gt;L15176,"HIGH ZONE BIAS",IF(K15176&lt;L15176,"LOW ZONE BIAS","EQUILIBRIUM"))</f>
        <v>EQUILIBRIUM</v>
      </c>
    </row>
    <row r="15177">
      <c r="A15177">
        <v>12386</v>
      </c>
      <c r="B15177" t="str">
        <v>2013-09-23</v>
      </c>
      <c r="C15177" t="str">
        <v>Morning</v>
      </c>
      <c r="D15177">
        <v>17</v>
      </c>
      <c r="E15177" t="str">
        <f>IF(MOD(D15177,2)=0,"EVEN","ODD")</f>
        <v>ODD</v>
      </c>
      <c r="F15177" t="str">
        <f>IF(D15177&lt;=18,"LOW (1-18)","HIGH (19-36)")</f>
        <v>LOW (1-18)</v>
      </c>
      <c r="G15177">
        <f>INT((D15177-1)/6)+1</f>
        <v>3</v>
      </c>
      <c r="H15177">
        <f>MOD(D15177-1,6)+1</f>
        <v>5</v>
      </c>
      <c r="I15177">
        <f>37-D15177</f>
        <v>20</v>
      </c>
      <c r="J15177">
        <f>ABS(D15177-D15178)</f>
        <v>12</v>
      </c>
      <c r="K15177">
        <f>AVERAGE(D15177:D15181)</f>
        <v>17</v>
      </c>
      <c r="L15177">
        <f>AVERAGE(D15177:D15196)</f>
        <v>17</v>
      </c>
      <c r="M15177">
        <f>K15177-L15177</f>
        <v>0</v>
      </c>
      <c r="N15177" t="str">
        <f>IF(K15177&gt;L15177,"HIGH ZONE BIAS",IF(K15177&lt;L15177,"LOW ZONE BIAS","EQUILIBRIUM"))</f>
        <v>EQUILIBRIUM</v>
      </c>
    </row>
    <row r="15178">
      <c r="A15178">
        <v>12385</v>
      </c>
      <c r="B15178" t="str">
        <v>2013-09-21</v>
      </c>
      <c r="C15178" t="str">
        <v>Evening</v>
      </c>
      <c r="D15178">
        <v>29</v>
      </c>
      <c r="E15178" t="str">
        <f>IF(MOD(D15178,2)=0,"EVEN","ODD")</f>
        <v>ODD</v>
      </c>
      <c r="F15178" t="str">
        <f>IF(D15178&lt;=18,"LOW (1-18)","HIGH (19-36)")</f>
        <v>HIGH (19-36)</v>
      </c>
      <c r="G15178">
        <f>INT((D15178-1)/6)+1</f>
        <v>5</v>
      </c>
      <c r="H15178">
        <f>MOD(D15178-1,6)+1</f>
        <v>5</v>
      </c>
      <c r="I15178">
        <f>37-D15178</f>
        <v>8</v>
      </c>
      <c r="J15178">
        <f>ABS(D15178-D15179)</f>
        <v>25</v>
      </c>
      <c r="K15178">
        <f>AVERAGE(D15178:D15182)</f>
        <v>29</v>
      </c>
      <c r="L15178">
        <f>AVERAGE(D15178:D15197)</f>
        <v>29</v>
      </c>
      <c r="M15178">
        <f>K15178-L15178</f>
        <v>0</v>
      </c>
      <c r="N15178" t="str">
        <f>IF(K15178&gt;L15178,"HIGH ZONE BIAS",IF(K15178&lt;L15178,"LOW ZONE BIAS","EQUILIBRIUM"))</f>
        <v>EQUILIBRIUM</v>
      </c>
    </row>
    <row r="15179">
      <c r="A15179">
        <v>12384</v>
      </c>
      <c r="B15179" t="str">
        <v>2013-09-21</v>
      </c>
      <c r="C15179" t="str">
        <v>Midday</v>
      </c>
      <c r="D15179">
        <v>4</v>
      </c>
      <c r="E15179" t="str">
        <f>IF(MOD(D15179,2)=0,"EVEN","ODD")</f>
        <v>EVEN</v>
      </c>
      <c r="F15179" t="str">
        <f>IF(D15179&lt;=18,"LOW (1-18)","HIGH (19-36)")</f>
        <v>LOW (1-18)</v>
      </c>
      <c r="G15179">
        <f>INT((D15179-1)/6)+1</f>
        <v>1</v>
      </c>
      <c r="H15179">
        <f>MOD(D15179-1,6)+1</f>
        <v>4</v>
      </c>
      <c r="I15179">
        <f>37-D15179</f>
        <v>33</v>
      </c>
      <c r="J15179">
        <f>ABS(D15179-D15180)</f>
        <v>3</v>
      </c>
      <c r="K15179">
        <f>AVERAGE(D15179:D15183)</f>
        <v>4</v>
      </c>
      <c r="L15179">
        <f>AVERAGE(D15179:D15198)</f>
        <v>4</v>
      </c>
      <c r="M15179">
        <f>K15179-L15179</f>
        <v>0</v>
      </c>
      <c r="N15179" t="str">
        <f>IF(K15179&gt;L15179,"HIGH ZONE BIAS",IF(K15179&lt;L15179,"LOW ZONE BIAS","EQUILIBRIUM"))</f>
        <v>EQUILIBRIUM</v>
      </c>
    </row>
    <row r="15180">
      <c r="A15180">
        <v>12383</v>
      </c>
      <c r="B15180" t="str">
        <v>2013-09-21</v>
      </c>
      <c r="C15180" t="str">
        <v>Morning</v>
      </c>
      <c r="D15180">
        <v>7</v>
      </c>
      <c r="E15180" t="str">
        <f>IF(MOD(D15180,2)=0,"EVEN","ODD")</f>
        <v>ODD</v>
      </c>
      <c r="F15180" t="str">
        <f>IF(D15180&lt;=18,"LOW (1-18)","HIGH (19-36)")</f>
        <v>LOW (1-18)</v>
      </c>
      <c r="G15180">
        <f>INT((D15180-1)/6)+1</f>
        <v>2</v>
      </c>
      <c r="H15180">
        <f>MOD(D15180-1,6)+1</f>
        <v>1</v>
      </c>
      <c r="I15180">
        <f>37-D15180</f>
        <v>30</v>
      </c>
      <c r="J15180">
        <f>ABS(D15180-D15181)</f>
        <v>5</v>
      </c>
      <c r="K15180">
        <f>AVERAGE(D15180:D15184)</f>
        <v>7</v>
      </c>
      <c r="L15180">
        <f>AVERAGE(D15180:D15199)</f>
        <v>7</v>
      </c>
      <c r="M15180">
        <f>K15180-L15180</f>
        <v>0</v>
      </c>
      <c r="N15180" t="str">
        <f>IF(K15180&gt;L15180,"HIGH ZONE BIAS",IF(K15180&lt;L15180,"LOW ZONE BIAS","EQUILIBRIUM"))</f>
        <v>EQUILIBRIUM</v>
      </c>
    </row>
    <row r="15181">
      <c r="A15181">
        <v>12382</v>
      </c>
      <c r="B15181" t="str">
        <v>2013-09-20</v>
      </c>
      <c r="C15181" t="str">
        <v>Evening</v>
      </c>
      <c r="D15181">
        <v>2</v>
      </c>
      <c r="E15181" t="str">
        <f>IF(MOD(D15181,2)=0,"EVEN","ODD")</f>
        <v>EVEN</v>
      </c>
      <c r="F15181" t="str">
        <f>IF(D15181&lt;=18,"LOW (1-18)","HIGH (19-36)")</f>
        <v>LOW (1-18)</v>
      </c>
      <c r="G15181">
        <f>INT((D15181-1)/6)+1</f>
        <v>1</v>
      </c>
      <c r="H15181">
        <f>MOD(D15181-1,6)+1</f>
        <v>2</v>
      </c>
      <c r="I15181">
        <f>37-D15181</f>
        <v>35</v>
      </c>
      <c r="J15181">
        <f>ABS(D15181-D15182)</f>
        <v>19</v>
      </c>
      <c r="K15181">
        <f>AVERAGE(D15181:D15185)</f>
        <v>2</v>
      </c>
      <c r="L15181">
        <f>AVERAGE(D15181:D15200)</f>
        <v>2</v>
      </c>
      <c r="M15181">
        <f>K15181-L15181</f>
        <v>0</v>
      </c>
      <c r="N15181" t="str">
        <f>IF(K15181&gt;L15181,"HIGH ZONE BIAS",IF(K15181&lt;L15181,"LOW ZONE BIAS","EQUILIBRIUM"))</f>
        <v>EQUILIBRIUM</v>
      </c>
    </row>
    <row r="15182">
      <c r="A15182">
        <v>12381</v>
      </c>
      <c r="B15182" t="str">
        <v>2013-09-20</v>
      </c>
      <c r="C15182" t="str">
        <v>Midday</v>
      </c>
      <c r="D15182">
        <v>21</v>
      </c>
      <c r="E15182" t="str">
        <f>IF(MOD(D15182,2)=0,"EVEN","ODD")</f>
        <v>ODD</v>
      </c>
      <c r="F15182" t="str">
        <f>IF(D15182&lt;=18,"LOW (1-18)","HIGH (19-36)")</f>
        <v>HIGH (19-36)</v>
      </c>
      <c r="G15182">
        <f>INT((D15182-1)/6)+1</f>
        <v>4</v>
      </c>
      <c r="H15182">
        <f>MOD(D15182-1,6)+1</f>
        <v>3</v>
      </c>
      <c r="I15182">
        <f>37-D15182</f>
        <v>16</v>
      </c>
      <c r="J15182">
        <f>ABS(D15182-D15183)</f>
        <v>16</v>
      </c>
      <c r="K15182">
        <f>AVERAGE(D15182:D15186)</f>
        <v>21</v>
      </c>
      <c r="L15182">
        <f>AVERAGE(D15182:D15201)</f>
        <v>21</v>
      </c>
      <c r="M15182">
        <f>K15182-L15182</f>
        <v>0</v>
      </c>
      <c r="N15182" t="str">
        <f>IF(K15182&gt;L15182,"HIGH ZONE BIAS",IF(K15182&lt;L15182,"LOW ZONE BIAS","EQUILIBRIUM"))</f>
        <v>EQUILIBRIUM</v>
      </c>
    </row>
    <row r="15183">
      <c r="A15183">
        <v>12380</v>
      </c>
      <c r="B15183" t="str">
        <v>2013-09-20</v>
      </c>
      <c r="C15183" t="str">
        <v>Morning</v>
      </c>
      <c r="D15183">
        <v>5</v>
      </c>
      <c r="E15183" t="str">
        <f>IF(MOD(D15183,2)=0,"EVEN","ODD")</f>
        <v>ODD</v>
      </c>
      <c r="F15183" t="str">
        <f>IF(D15183&lt;=18,"LOW (1-18)","HIGH (19-36)")</f>
        <v>LOW (1-18)</v>
      </c>
      <c r="G15183">
        <f>INT((D15183-1)/6)+1</f>
        <v>1</v>
      </c>
      <c r="H15183">
        <f>MOD(D15183-1,6)+1</f>
        <v>5</v>
      </c>
      <c r="I15183">
        <f>37-D15183</f>
        <v>32</v>
      </c>
      <c r="J15183">
        <f>ABS(D15183-D15184)</f>
        <v>31</v>
      </c>
      <c r="K15183">
        <f>AVERAGE(D15183:D15187)</f>
        <v>5</v>
      </c>
      <c r="L15183">
        <f>AVERAGE(D15183:D15202)</f>
        <v>5</v>
      </c>
      <c r="M15183">
        <f>K15183-L15183</f>
        <v>0</v>
      </c>
      <c r="N15183" t="str">
        <f>IF(K15183&gt;L15183,"HIGH ZONE BIAS",IF(K15183&lt;L15183,"LOW ZONE BIAS","EQUILIBRIUM"))</f>
        <v>EQUILIBRIUM</v>
      </c>
    </row>
    <row r="15184">
      <c r="A15184">
        <v>12379</v>
      </c>
      <c r="B15184" t="str">
        <v>2013-09-19</v>
      </c>
      <c r="C15184" t="str">
        <v>Evening</v>
      </c>
      <c r="D15184">
        <v>36</v>
      </c>
      <c r="E15184" t="str">
        <f>IF(MOD(D15184,2)=0,"EVEN","ODD")</f>
        <v>EVEN</v>
      </c>
      <c r="F15184" t="str">
        <f>IF(D15184&lt;=18,"LOW (1-18)","HIGH (19-36)")</f>
        <v>HIGH (19-36)</v>
      </c>
      <c r="G15184">
        <f>INT((D15184-1)/6)+1</f>
        <v>6</v>
      </c>
      <c r="H15184">
        <f>MOD(D15184-1,6)+1</f>
        <v>6</v>
      </c>
      <c r="I15184">
        <f>37-D15184</f>
        <v>1</v>
      </c>
      <c r="J15184">
        <f>ABS(D15184-D15185)</f>
        <v>9</v>
      </c>
      <c r="K15184">
        <f>AVERAGE(D15184:D15188)</f>
        <v>36</v>
      </c>
      <c r="L15184">
        <f>AVERAGE(D15184:D15203)</f>
        <v>36</v>
      </c>
      <c r="M15184">
        <f>K15184-L15184</f>
        <v>0</v>
      </c>
      <c r="N15184" t="str">
        <f>IF(K15184&gt;L15184,"HIGH ZONE BIAS",IF(K15184&lt;L15184,"LOW ZONE BIAS","EQUILIBRIUM"))</f>
        <v>EQUILIBRIUM</v>
      </c>
    </row>
    <row r="15185">
      <c r="A15185">
        <v>12378</v>
      </c>
      <c r="B15185" t="str">
        <v>2013-09-19</v>
      </c>
      <c r="C15185" t="str">
        <v>Midday</v>
      </c>
      <c r="D15185">
        <v>27</v>
      </c>
      <c r="E15185" t="str">
        <f>IF(MOD(D15185,2)=0,"EVEN","ODD")</f>
        <v>ODD</v>
      </c>
      <c r="F15185" t="str">
        <f>IF(D15185&lt;=18,"LOW (1-18)","HIGH (19-36)")</f>
        <v>HIGH (19-36)</v>
      </c>
      <c r="G15185">
        <f>INT((D15185-1)/6)+1</f>
        <v>5</v>
      </c>
      <c r="H15185">
        <f>MOD(D15185-1,6)+1</f>
        <v>3</v>
      </c>
      <c r="I15185">
        <f>37-D15185</f>
        <v>10</v>
      </c>
      <c r="J15185">
        <f>ABS(D15185-D15186)</f>
        <v>16</v>
      </c>
      <c r="K15185">
        <f>AVERAGE(D15185:D15189)</f>
        <v>27</v>
      </c>
      <c r="L15185">
        <f>AVERAGE(D15185:D15204)</f>
        <v>27</v>
      </c>
      <c r="M15185">
        <f>K15185-L15185</f>
        <v>0</v>
      </c>
      <c r="N15185" t="str">
        <f>IF(K15185&gt;L15185,"HIGH ZONE BIAS",IF(K15185&lt;L15185,"LOW ZONE BIAS","EQUILIBRIUM"))</f>
        <v>EQUILIBRIUM</v>
      </c>
    </row>
    <row r="15186">
      <c r="A15186">
        <v>12377</v>
      </c>
      <c r="B15186" t="str">
        <v>2013-09-19</v>
      </c>
      <c r="C15186" t="str">
        <v>Morning</v>
      </c>
      <c r="D15186">
        <v>11</v>
      </c>
      <c r="E15186" t="str">
        <f>IF(MOD(D15186,2)=0,"EVEN","ODD")</f>
        <v>ODD</v>
      </c>
      <c r="F15186" t="str">
        <f>IF(D15186&lt;=18,"LOW (1-18)","HIGH (19-36)")</f>
        <v>LOW (1-18)</v>
      </c>
      <c r="G15186">
        <f>INT((D15186-1)/6)+1</f>
        <v>2</v>
      </c>
      <c r="H15186">
        <f>MOD(D15186-1,6)+1</f>
        <v>5</v>
      </c>
      <c r="I15186">
        <f>37-D15186</f>
        <v>26</v>
      </c>
      <c r="J15186">
        <f>ABS(D15186-D15187)</f>
        <v>8</v>
      </c>
      <c r="K15186">
        <f>AVERAGE(D15186:D15190)</f>
        <v>11</v>
      </c>
      <c r="L15186">
        <f>AVERAGE(D15186:D15205)</f>
        <v>11</v>
      </c>
      <c r="M15186">
        <f>K15186-L15186</f>
        <v>0</v>
      </c>
      <c r="N15186" t="str">
        <f>IF(K15186&gt;L15186,"HIGH ZONE BIAS",IF(K15186&lt;L15186,"LOW ZONE BIAS","EQUILIBRIUM"))</f>
        <v>EQUILIBRIUM</v>
      </c>
    </row>
    <row r="15187">
      <c r="A15187">
        <v>12376</v>
      </c>
      <c r="B15187" t="str">
        <v>2013-09-18</v>
      </c>
      <c r="C15187" t="str">
        <v>Evening</v>
      </c>
      <c r="D15187">
        <v>3</v>
      </c>
      <c r="E15187" t="str">
        <f>IF(MOD(D15187,2)=0,"EVEN","ODD")</f>
        <v>ODD</v>
      </c>
      <c r="F15187" t="str">
        <f>IF(D15187&lt;=18,"LOW (1-18)","HIGH (19-36)")</f>
        <v>LOW (1-18)</v>
      </c>
      <c r="G15187">
        <f>INT((D15187-1)/6)+1</f>
        <v>1</v>
      </c>
      <c r="H15187">
        <f>MOD(D15187-1,6)+1</f>
        <v>3</v>
      </c>
      <c r="I15187">
        <f>37-D15187</f>
        <v>34</v>
      </c>
      <c r="J15187">
        <f>ABS(D15187-D15188)</f>
        <v>8</v>
      </c>
      <c r="K15187">
        <f>AVERAGE(D15187:D15191)</f>
        <v>3</v>
      </c>
      <c r="L15187">
        <f>AVERAGE(D15187:D15206)</f>
        <v>3</v>
      </c>
      <c r="M15187">
        <f>K15187-L15187</f>
        <v>0</v>
      </c>
      <c r="N15187" t="str">
        <f>IF(K15187&gt;L15187,"HIGH ZONE BIAS",IF(K15187&lt;L15187,"LOW ZONE BIAS","EQUILIBRIUM"))</f>
        <v>EQUILIBRIUM</v>
      </c>
    </row>
    <row r="15188">
      <c r="A15188">
        <v>12375</v>
      </c>
      <c r="B15188" t="str">
        <v>2013-09-18</v>
      </c>
      <c r="C15188" t="str">
        <v>Midday</v>
      </c>
      <c r="D15188">
        <v>11</v>
      </c>
      <c r="E15188" t="str">
        <f>IF(MOD(D15188,2)=0,"EVEN","ODD")</f>
        <v>ODD</v>
      </c>
      <c r="F15188" t="str">
        <f>IF(D15188&lt;=18,"LOW (1-18)","HIGH (19-36)")</f>
        <v>LOW (1-18)</v>
      </c>
      <c r="G15188">
        <f>INT((D15188-1)/6)+1</f>
        <v>2</v>
      </c>
      <c r="H15188">
        <f>MOD(D15188-1,6)+1</f>
        <v>5</v>
      </c>
      <c r="I15188">
        <f>37-D15188</f>
        <v>26</v>
      </c>
      <c r="J15188">
        <f>ABS(D15188-D15189)</f>
        <v>6</v>
      </c>
      <c r="K15188">
        <f>AVERAGE(D15188:D15192)</f>
        <v>11</v>
      </c>
      <c r="L15188">
        <f>AVERAGE(D15188:D15207)</f>
        <v>11</v>
      </c>
      <c r="M15188">
        <f>K15188-L15188</f>
        <v>0</v>
      </c>
      <c r="N15188" t="str">
        <f>IF(K15188&gt;L15188,"HIGH ZONE BIAS",IF(K15188&lt;L15188,"LOW ZONE BIAS","EQUILIBRIUM"))</f>
        <v>EQUILIBRIUM</v>
      </c>
    </row>
    <row r="15189">
      <c r="A15189">
        <v>12374</v>
      </c>
      <c r="B15189" t="str">
        <v>2013-09-18</v>
      </c>
      <c r="C15189" t="str">
        <v>Morning</v>
      </c>
      <c r="D15189">
        <v>5</v>
      </c>
      <c r="E15189" t="str">
        <f>IF(MOD(D15189,2)=0,"EVEN","ODD")</f>
        <v>ODD</v>
      </c>
      <c r="F15189" t="str">
        <f>IF(D15189&lt;=18,"LOW (1-18)","HIGH (19-36)")</f>
        <v>LOW (1-18)</v>
      </c>
      <c r="G15189">
        <f>INT((D15189-1)/6)+1</f>
        <v>1</v>
      </c>
      <c r="H15189">
        <f>MOD(D15189-1,6)+1</f>
        <v>5</v>
      </c>
      <c r="I15189">
        <f>37-D15189</f>
        <v>32</v>
      </c>
      <c r="J15189">
        <f>ABS(D15189-D15190)</f>
        <v>22</v>
      </c>
      <c r="K15189">
        <f>AVERAGE(D15189:D15193)</f>
        <v>5</v>
      </c>
      <c r="L15189">
        <f>AVERAGE(D15189:D15208)</f>
        <v>5</v>
      </c>
      <c r="M15189">
        <f>K15189-L15189</f>
        <v>0</v>
      </c>
      <c r="N15189" t="str">
        <f>IF(K15189&gt;L15189,"HIGH ZONE BIAS",IF(K15189&lt;L15189,"LOW ZONE BIAS","EQUILIBRIUM"))</f>
        <v>EQUILIBRIUM</v>
      </c>
    </row>
    <row r="15190">
      <c r="A15190">
        <v>12373</v>
      </c>
      <c r="B15190" t="str">
        <v>2013-09-17</v>
      </c>
      <c r="C15190" t="str">
        <v>Evening</v>
      </c>
      <c r="D15190">
        <v>27</v>
      </c>
      <c r="E15190" t="str">
        <f>IF(MOD(D15190,2)=0,"EVEN","ODD")</f>
        <v>ODD</v>
      </c>
      <c r="F15190" t="str">
        <f>IF(D15190&lt;=18,"LOW (1-18)","HIGH (19-36)")</f>
        <v>HIGH (19-36)</v>
      </c>
      <c r="G15190">
        <f>INT((D15190-1)/6)+1</f>
        <v>5</v>
      </c>
      <c r="H15190">
        <f>MOD(D15190-1,6)+1</f>
        <v>3</v>
      </c>
      <c r="I15190">
        <f>37-D15190</f>
        <v>10</v>
      </c>
      <c r="J15190">
        <f>ABS(D15190-D15191)</f>
        <v>22</v>
      </c>
      <c r="K15190">
        <f>AVERAGE(D15190:D15194)</f>
        <v>27</v>
      </c>
      <c r="L15190">
        <f>AVERAGE(D15190:D15209)</f>
        <v>27</v>
      </c>
      <c r="M15190">
        <f>K15190-L15190</f>
        <v>0</v>
      </c>
      <c r="N15190" t="str">
        <f>IF(K15190&gt;L15190,"HIGH ZONE BIAS",IF(K15190&lt;L15190,"LOW ZONE BIAS","EQUILIBRIUM"))</f>
        <v>EQUILIBRIUM</v>
      </c>
    </row>
    <row r="15191">
      <c r="A15191">
        <v>12372</v>
      </c>
      <c r="B15191" t="str">
        <v>2013-09-17</v>
      </c>
      <c r="C15191" t="str">
        <v>Midday</v>
      </c>
      <c r="D15191">
        <v>5</v>
      </c>
      <c r="E15191" t="str">
        <f>IF(MOD(D15191,2)=0,"EVEN","ODD")</f>
        <v>ODD</v>
      </c>
      <c r="F15191" t="str">
        <f>IF(D15191&lt;=18,"LOW (1-18)","HIGH (19-36)")</f>
        <v>LOW (1-18)</v>
      </c>
      <c r="G15191">
        <f>INT((D15191-1)/6)+1</f>
        <v>1</v>
      </c>
      <c r="H15191">
        <f>MOD(D15191-1,6)+1</f>
        <v>5</v>
      </c>
      <c r="I15191">
        <f>37-D15191</f>
        <v>32</v>
      </c>
      <c r="J15191">
        <f>ABS(D15191-D15192)</f>
        <v>19</v>
      </c>
      <c r="K15191">
        <f>AVERAGE(D15191:D15195)</f>
        <v>5</v>
      </c>
      <c r="L15191">
        <f>AVERAGE(D15191:D15210)</f>
        <v>5</v>
      </c>
      <c r="M15191">
        <f>K15191-L15191</f>
        <v>0</v>
      </c>
      <c r="N15191" t="str">
        <f>IF(K15191&gt;L15191,"HIGH ZONE BIAS",IF(K15191&lt;L15191,"LOW ZONE BIAS","EQUILIBRIUM"))</f>
        <v>EQUILIBRIUM</v>
      </c>
    </row>
    <row r="15192">
      <c r="A15192">
        <v>12371</v>
      </c>
      <c r="B15192" t="str">
        <v>2013-09-17</v>
      </c>
      <c r="C15192" t="str">
        <v>Morning</v>
      </c>
      <c r="D15192">
        <v>24</v>
      </c>
      <c r="E15192" t="str">
        <f>IF(MOD(D15192,2)=0,"EVEN","ODD")</f>
        <v>EVEN</v>
      </c>
      <c r="F15192" t="str">
        <f>IF(D15192&lt;=18,"LOW (1-18)","HIGH (19-36)")</f>
        <v>HIGH (19-36)</v>
      </c>
      <c r="G15192">
        <f>INT((D15192-1)/6)+1</f>
        <v>4</v>
      </c>
      <c r="H15192">
        <f>MOD(D15192-1,6)+1</f>
        <v>6</v>
      </c>
      <c r="I15192">
        <f>37-D15192</f>
        <v>13</v>
      </c>
      <c r="J15192">
        <f>ABS(D15192-D15193)</f>
        <v>2</v>
      </c>
      <c r="K15192">
        <f>AVERAGE(D15192:D15196)</f>
        <v>24</v>
      </c>
      <c r="L15192">
        <f>AVERAGE(D15192:D15211)</f>
        <v>24</v>
      </c>
      <c r="M15192">
        <f>K15192-L15192</f>
        <v>0</v>
      </c>
      <c r="N15192" t="str">
        <f>IF(K15192&gt;L15192,"HIGH ZONE BIAS",IF(K15192&lt;L15192,"LOW ZONE BIAS","EQUILIBRIUM"))</f>
        <v>EQUILIBRIUM</v>
      </c>
    </row>
    <row r="15193">
      <c r="A15193">
        <v>12370</v>
      </c>
      <c r="B15193" t="str">
        <v>2013-09-16</v>
      </c>
      <c r="C15193" t="str">
        <v>Evening</v>
      </c>
      <c r="D15193">
        <v>22</v>
      </c>
      <c r="E15193" t="str">
        <f>IF(MOD(D15193,2)=0,"EVEN","ODD")</f>
        <v>EVEN</v>
      </c>
      <c r="F15193" t="str">
        <f>IF(D15193&lt;=18,"LOW (1-18)","HIGH (19-36)")</f>
        <v>HIGH (19-36)</v>
      </c>
      <c r="G15193">
        <f>INT((D15193-1)/6)+1</f>
        <v>4</v>
      </c>
      <c r="H15193">
        <f>MOD(D15193-1,6)+1</f>
        <v>4</v>
      </c>
      <c r="I15193">
        <f>37-D15193</f>
        <v>15</v>
      </c>
      <c r="J15193">
        <f>ABS(D15193-D15194)</f>
        <v>14</v>
      </c>
      <c r="K15193">
        <f>AVERAGE(D15193:D15197)</f>
        <v>22</v>
      </c>
      <c r="L15193">
        <f>AVERAGE(D15193:D15212)</f>
        <v>22</v>
      </c>
      <c r="M15193">
        <f>K15193-L15193</f>
        <v>0</v>
      </c>
      <c r="N15193" t="str">
        <f>IF(K15193&gt;L15193,"HIGH ZONE BIAS",IF(K15193&lt;L15193,"LOW ZONE BIAS","EQUILIBRIUM"))</f>
        <v>EQUILIBRIUM</v>
      </c>
    </row>
    <row r="15194">
      <c r="A15194">
        <v>12369</v>
      </c>
      <c r="B15194" t="str">
        <v>2013-09-16</v>
      </c>
      <c r="C15194" t="str">
        <v>Midday</v>
      </c>
      <c r="D15194">
        <v>36</v>
      </c>
      <c r="E15194" t="str">
        <f>IF(MOD(D15194,2)=0,"EVEN","ODD")</f>
        <v>EVEN</v>
      </c>
      <c r="F15194" t="str">
        <f>IF(D15194&lt;=18,"LOW (1-18)","HIGH (19-36)")</f>
        <v>HIGH (19-36)</v>
      </c>
      <c r="G15194">
        <f>INT((D15194-1)/6)+1</f>
        <v>6</v>
      </c>
      <c r="H15194">
        <f>MOD(D15194-1,6)+1</f>
        <v>6</v>
      </c>
      <c r="I15194">
        <f>37-D15194</f>
        <v>1</v>
      </c>
      <c r="J15194">
        <f>ABS(D15194-D15195)</f>
        <v>4</v>
      </c>
      <c r="K15194">
        <f>AVERAGE(D15194:D15198)</f>
        <v>36</v>
      </c>
      <c r="L15194">
        <f>AVERAGE(D15194:D15213)</f>
        <v>36</v>
      </c>
      <c r="M15194">
        <f>K15194-L15194</f>
        <v>0</v>
      </c>
      <c r="N15194" t="str">
        <f>IF(K15194&gt;L15194,"HIGH ZONE BIAS",IF(K15194&lt;L15194,"LOW ZONE BIAS","EQUILIBRIUM"))</f>
        <v>EQUILIBRIUM</v>
      </c>
    </row>
    <row r="15195">
      <c r="A15195">
        <v>12368</v>
      </c>
      <c r="B15195" t="str">
        <v>2013-09-16</v>
      </c>
      <c r="C15195" t="str">
        <v>Morning</v>
      </c>
      <c r="D15195">
        <v>32</v>
      </c>
      <c r="E15195" t="str">
        <f>IF(MOD(D15195,2)=0,"EVEN","ODD")</f>
        <v>EVEN</v>
      </c>
      <c r="F15195" t="str">
        <f>IF(D15195&lt;=18,"LOW (1-18)","HIGH (19-36)")</f>
        <v>HIGH (19-36)</v>
      </c>
      <c r="G15195">
        <f>INT((D15195-1)/6)+1</f>
        <v>6</v>
      </c>
      <c r="H15195">
        <f>MOD(D15195-1,6)+1</f>
        <v>2</v>
      </c>
      <c r="I15195">
        <f>37-D15195</f>
        <v>5</v>
      </c>
      <c r="J15195">
        <f>ABS(D15195-D15196)</f>
        <v>4</v>
      </c>
      <c r="K15195">
        <f>AVERAGE(D15195:D15199)</f>
        <v>32</v>
      </c>
      <c r="L15195">
        <f>AVERAGE(D15195:D15214)</f>
        <v>32</v>
      </c>
      <c r="M15195">
        <f>K15195-L15195</f>
        <v>0</v>
      </c>
      <c r="N15195" t="str">
        <f>IF(K15195&gt;L15195,"HIGH ZONE BIAS",IF(K15195&lt;L15195,"LOW ZONE BIAS","EQUILIBRIUM"))</f>
        <v>EQUILIBRIUM</v>
      </c>
    </row>
    <row r="15196">
      <c r="A15196">
        <v>12367</v>
      </c>
      <c r="B15196" t="str">
        <v>2013-09-14</v>
      </c>
      <c r="C15196" t="str">
        <v>Evening</v>
      </c>
      <c r="D15196">
        <v>36</v>
      </c>
      <c r="E15196" t="str">
        <f>IF(MOD(D15196,2)=0,"EVEN","ODD")</f>
        <v>EVEN</v>
      </c>
      <c r="F15196" t="str">
        <f>IF(D15196&lt;=18,"LOW (1-18)","HIGH (19-36)")</f>
        <v>HIGH (19-36)</v>
      </c>
      <c r="G15196">
        <f>INT((D15196-1)/6)+1</f>
        <v>6</v>
      </c>
      <c r="H15196">
        <f>MOD(D15196-1,6)+1</f>
        <v>6</v>
      </c>
      <c r="I15196">
        <f>37-D15196</f>
        <v>1</v>
      </c>
      <c r="J15196">
        <f>ABS(D15196-D15197)</f>
        <v>1</v>
      </c>
      <c r="K15196">
        <f>AVERAGE(D15196:D15200)</f>
        <v>36</v>
      </c>
      <c r="L15196">
        <f>AVERAGE(D15196:D15215)</f>
        <v>36</v>
      </c>
      <c r="M15196">
        <f>K15196-L15196</f>
        <v>0</v>
      </c>
      <c r="N15196" t="str">
        <f>IF(K15196&gt;L15196,"HIGH ZONE BIAS",IF(K15196&lt;L15196,"LOW ZONE BIAS","EQUILIBRIUM"))</f>
        <v>EQUILIBRIUM</v>
      </c>
    </row>
    <row r="15197">
      <c r="A15197">
        <v>12366</v>
      </c>
      <c r="B15197" t="str">
        <v>2013-09-14</v>
      </c>
      <c r="C15197" t="str">
        <v>Midday</v>
      </c>
      <c r="D15197">
        <v>35</v>
      </c>
      <c r="E15197" t="str">
        <f>IF(MOD(D15197,2)=0,"EVEN","ODD")</f>
        <v>ODD</v>
      </c>
      <c r="F15197" t="str">
        <f>IF(D15197&lt;=18,"LOW (1-18)","HIGH (19-36)")</f>
        <v>HIGH (19-36)</v>
      </c>
      <c r="G15197">
        <f>INT((D15197-1)/6)+1</f>
        <v>6</v>
      </c>
      <c r="H15197">
        <f>MOD(D15197-1,6)+1</f>
        <v>5</v>
      </c>
      <c r="I15197">
        <f>37-D15197</f>
        <v>2</v>
      </c>
      <c r="J15197">
        <f>ABS(D15197-D15198)</f>
        <v>23</v>
      </c>
      <c r="K15197">
        <f>AVERAGE(D15197:D15201)</f>
        <v>35</v>
      </c>
      <c r="L15197">
        <f>AVERAGE(D15197:D15216)</f>
        <v>35</v>
      </c>
      <c r="M15197">
        <f>K15197-L15197</f>
        <v>0</v>
      </c>
      <c r="N15197" t="str">
        <f>IF(K15197&gt;L15197,"HIGH ZONE BIAS",IF(K15197&lt;L15197,"LOW ZONE BIAS","EQUILIBRIUM"))</f>
        <v>EQUILIBRIUM</v>
      </c>
    </row>
    <row r="15198">
      <c r="A15198">
        <v>12365</v>
      </c>
      <c r="B15198" t="str">
        <v>2013-09-14</v>
      </c>
      <c r="C15198" t="str">
        <v>Morning</v>
      </c>
      <c r="D15198">
        <v>12</v>
      </c>
      <c r="E15198" t="str">
        <f>IF(MOD(D15198,2)=0,"EVEN","ODD")</f>
        <v>EVEN</v>
      </c>
      <c r="F15198" t="str">
        <f>IF(D15198&lt;=18,"LOW (1-18)","HIGH (19-36)")</f>
        <v>LOW (1-18)</v>
      </c>
      <c r="G15198">
        <f>INT((D15198-1)/6)+1</f>
        <v>2</v>
      </c>
      <c r="H15198">
        <f>MOD(D15198-1,6)+1</f>
        <v>6</v>
      </c>
      <c r="I15198">
        <f>37-D15198</f>
        <v>25</v>
      </c>
      <c r="J15198">
        <f>ABS(D15198-D15199)</f>
        <v>22</v>
      </c>
      <c r="K15198">
        <f>AVERAGE(D15198:D15202)</f>
        <v>12</v>
      </c>
      <c r="L15198">
        <f>AVERAGE(D15198:D15217)</f>
        <v>12</v>
      </c>
      <c r="M15198">
        <f>K15198-L15198</f>
        <v>0</v>
      </c>
      <c r="N15198" t="str">
        <f>IF(K15198&gt;L15198,"HIGH ZONE BIAS",IF(K15198&lt;L15198,"LOW ZONE BIAS","EQUILIBRIUM"))</f>
        <v>EQUILIBRIUM</v>
      </c>
    </row>
    <row r="15199">
      <c r="A15199">
        <v>12364</v>
      </c>
      <c r="B15199" t="str">
        <v>2013-09-13</v>
      </c>
      <c r="C15199" t="str">
        <v>Evening</v>
      </c>
      <c r="D15199">
        <v>34</v>
      </c>
      <c r="E15199" t="str">
        <f>IF(MOD(D15199,2)=0,"EVEN","ODD")</f>
        <v>EVEN</v>
      </c>
      <c r="F15199" t="str">
        <f>IF(D15199&lt;=18,"LOW (1-18)","HIGH (19-36)")</f>
        <v>HIGH (19-36)</v>
      </c>
      <c r="G15199">
        <f>INT((D15199-1)/6)+1</f>
        <v>6</v>
      </c>
      <c r="H15199">
        <f>MOD(D15199-1,6)+1</f>
        <v>4</v>
      </c>
      <c r="I15199">
        <f>37-D15199</f>
        <v>3</v>
      </c>
      <c r="J15199">
        <f>ABS(D15199-D15200)</f>
        <v>0</v>
      </c>
      <c r="K15199">
        <f>AVERAGE(D15199:D15203)</f>
        <v>34</v>
      </c>
      <c r="L15199">
        <f>AVERAGE(D15199:D15218)</f>
        <v>34</v>
      </c>
      <c r="M15199">
        <f>K15199-L15199</f>
        <v>0</v>
      </c>
      <c r="N15199" t="str">
        <f>IF(K15199&gt;L15199,"HIGH ZONE BIAS",IF(K15199&lt;L15199,"LOW ZONE BIAS","EQUILIBRIUM"))</f>
        <v>EQUILIBRIUM</v>
      </c>
    </row>
    <row r="15200">
      <c r="A15200">
        <v>12363</v>
      </c>
      <c r="B15200" t="str">
        <v>2013-09-13</v>
      </c>
      <c r="C15200" t="str">
        <v>Midday</v>
      </c>
      <c r="D15200">
        <v>34</v>
      </c>
      <c r="E15200" t="str">
        <f>IF(MOD(D15200,2)=0,"EVEN","ODD")</f>
        <v>EVEN</v>
      </c>
      <c r="F15200" t="str">
        <f>IF(D15200&lt;=18,"LOW (1-18)","HIGH (19-36)")</f>
        <v>HIGH (19-36)</v>
      </c>
      <c r="G15200">
        <f>INT((D15200-1)/6)+1</f>
        <v>6</v>
      </c>
      <c r="H15200">
        <f>MOD(D15200-1,6)+1</f>
        <v>4</v>
      </c>
      <c r="I15200">
        <f>37-D15200</f>
        <v>3</v>
      </c>
      <c r="J15200">
        <f>ABS(D15200-D15201)</f>
        <v>21</v>
      </c>
      <c r="K15200">
        <f>AVERAGE(D15200:D15204)</f>
        <v>34</v>
      </c>
      <c r="L15200">
        <f>AVERAGE(D15200:D15219)</f>
        <v>34</v>
      </c>
      <c r="M15200">
        <f>K15200-L15200</f>
        <v>0</v>
      </c>
      <c r="N15200" t="str">
        <f>IF(K15200&gt;L15200,"HIGH ZONE BIAS",IF(K15200&lt;L15200,"LOW ZONE BIAS","EQUILIBRIUM"))</f>
        <v>EQUILIBRIUM</v>
      </c>
    </row>
    <row r="15201">
      <c r="A15201">
        <v>12362</v>
      </c>
      <c r="B15201" t="str">
        <v>2013-09-13</v>
      </c>
      <c r="C15201" t="str">
        <v>Morning</v>
      </c>
      <c r="D15201">
        <v>13</v>
      </c>
      <c r="E15201" t="str">
        <f>IF(MOD(D15201,2)=0,"EVEN","ODD")</f>
        <v>ODD</v>
      </c>
      <c r="F15201" t="str">
        <f>IF(D15201&lt;=18,"LOW (1-18)","HIGH (19-36)")</f>
        <v>LOW (1-18)</v>
      </c>
      <c r="G15201">
        <f>INT((D15201-1)/6)+1</f>
        <v>3</v>
      </c>
      <c r="H15201">
        <f>MOD(D15201-1,6)+1</f>
        <v>1</v>
      </c>
      <c r="I15201">
        <f>37-D15201</f>
        <v>24</v>
      </c>
      <c r="J15201">
        <f>ABS(D15201-D15202)</f>
        <v>9</v>
      </c>
      <c r="K15201">
        <f>AVERAGE(D15201:D15205)</f>
        <v>13</v>
      </c>
      <c r="L15201">
        <f>AVERAGE(D15201:D15220)</f>
        <v>13</v>
      </c>
      <c r="M15201">
        <f>K15201-L15201</f>
        <v>0</v>
      </c>
      <c r="N15201" t="str">
        <f>IF(K15201&gt;L15201,"HIGH ZONE BIAS",IF(K15201&lt;L15201,"LOW ZONE BIAS","EQUILIBRIUM"))</f>
        <v>EQUILIBRIUM</v>
      </c>
    </row>
    <row r="15202">
      <c r="A15202">
        <v>12361</v>
      </c>
      <c r="B15202" t="str">
        <v>2013-09-12</v>
      </c>
      <c r="C15202" t="str">
        <v>Evening</v>
      </c>
      <c r="D15202">
        <v>22</v>
      </c>
      <c r="E15202" t="str">
        <f>IF(MOD(D15202,2)=0,"EVEN","ODD")</f>
        <v>EVEN</v>
      </c>
      <c r="F15202" t="str">
        <f>IF(D15202&lt;=18,"LOW (1-18)","HIGH (19-36)")</f>
        <v>HIGH (19-36)</v>
      </c>
      <c r="G15202">
        <f>INT((D15202-1)/6)+1</f>
        <v>4</v>
      </c>
      <c r="H15202">
        <f>MOD(D15202-1,6)+1</f>
        <v>4</v>
      </c>
      <c r="I15202">
        <f>37-D15202</f>
        <v>15</v>
      </c>
      <c r="J15202">
        <f>ABS(D15202-D15203)</f>
        <v>3</v>
      </c>
      <c r="K15202">
        <f>AVERAGE(D15202:D15206)</f>
        <v>22</v>
      </c>
      <c r="L15202">
        <f>AVERAGE(D15202:D15221)</f>
        <v>22</v>
      </c>
      <c r="M15202">
        <f>K15202-L15202</f>
        <v>0</v>
      </c>
      <c r="N15202" t="str">
        <f>IF(K15202&gt;L15202,"HIGH ZONE BIAS",IF(K15202&lt;L15202,"LOW ZONE BIAS","EQUILIBRIUM"))</f>
        <v>EQUILIBRIUM</v>
      </c>
    </row>
    <row r="15203">
      <c r="A15203">
        <v>12360</v>
      </c>
      <c r="B15203" t="str">
        <v>2013-09-12</v>
      </c>
      <c r="C15203" t="str">
        <v>Midday</v>
      </c>
      <c r="D15203">
        <v>25</v>
      </c>
      <c r="E15203" t="str">
        <f>IF(MOD(D15203,2)=0,"EVEN","ODD")</f>
        <v>ODD</v>
      </c>
      <c r="F15203" t="str">
        <f>IF(D15203&lt;=18,"LOW (1-18)","HIGH (19-36)")</f>
        <v>HIGH (19-36)</v>
      </c>
      <c r="G15203">
        <f>INT((D15203-1)/6)+1</f>
        <v>5</v>
      </c>
      <c r="H15203">
        <f>MOD(D15203-1,6)+1</f>
        <v>1</v>
      </c>
      <c r="I15203">
        <f>37-D15203</f>
        <v>12</v>
      </c>
      <c r="J15203">
        <f>ABS(D15203-D15204)</f>
        <v>10</v>
      </c>
      <c r="K15203">
        <f>AVERAGE(D15203:D15207)</f>
        <v>25</v>
      </c>
      <c r="L15203">
        <f>AVERAGE(D15203:D15222)</f>
        <v>25</v>
      </c>
      <c r="M15203">
        <f>K15203-L15203</f>
        <v>0</v>
      </c>
      <c r="N15203" t="str">
        <f>IF(K15203&gt;L15203,"HIGH ZONE BIAS",IF(K15203&lt;L15203,"LOW ZONE BIAS","EQUILIBRIUM"))</f>
        <v>EQUILIBRIUM</v>
      </c>
    </row>
    <row r="15204">
      <c r="A15204">
        <v>12359</v>
      </c>
      <c r="B15204" t="str">
        <v>2013-09-12</v>
      </c>
      <c r="C15204" t="str">
        <v>Morning</v>
      </c>
      <c r="D15204">
        <v>15</v>
      </c>
      <c r="E15204" t="str">
        <f>IF(MOD(D15204,2)=0,"EVEN","ODD")</f>
        <v>ODD</v>
      </c>
      <c r="F15204" t="str">
        <f>IF(D15204&lt;=18,"LOW (1-18)","HIGH (19-36)")</f>
        <v>LOW (1-18)</v>
      </c>
      <c r="G15204">
        <f>INT((D15204-1)/6)+1</f>
        <v>3</v>
      </c>
      <c r="H15204">
        <f>MOD(D15204-1,6)+1</f>
        <v>3</v>
      </c>
      <c r="I15204">
        <f>37-D15204</f>
        <v>22</v>
      </c>
      <c r="J15204">
        <f>ABS(D15204-D15205)</f>
        <v>4</v>
      </c>
      <c r="K15204">
        <f>AVERAGE(D15204:D15208)</f>
        <v>15</v>
      </c>
      <c r="L15204">
        <f>AVERAGE(D15204:D15223)</f>
        <v>15</v>
      </c>
      <c r="M15204">
        <f>K15204-L15204</f>
        <v>0</v>
      </c>
      <c r="N15204" t="str">
        <f>IF(K15204&gt;L15204,"HIGH ZONE BIAS",IF(K15204&lt;L15204,"LOW ZONE BIAS","EQUILIBRIUM"))</f>
        <v>EQUILIBRIUM</v>
      </c>
    </row>
    <row r="15205">
      <c r="A15205">
        <v>12358</v>
      </c>
      <c r="B15205" t="str">
        <v>2013-09-11</v>
      </c>
      <c r="C15205" t="str">
        <v>Evening</v>
      </c>
      <c r="D15205">
        <v>11</v>
      </c>
      <c r="E15205" t="str">
        <f>IF(MOD(D15205,2)=0,"EVEN","ODD")</f>
        <v>ODD</v>
      </c>
      <c r="F15205" t="str">
        <f>IF(D15205&lt;=18,"LOW (1-18)","HIGH (19-36)")</f>
        <v>LOW (1-18)</v>
      </c>
      <c r="G15205">
        <f>INT((D15205-1)/6)+1</f>
        <v>2</v>
      </c>
      <c r="H15205">
        <f>MOD(D15205-1,6)+1</f>
        <v>5</v>
      </c>
      <c r="I15205">
        <f>37-D15205</f>
        <v>26</v>
      </c>
      <c r="J15205">
        <f>ABS(D15205-D15206)</f>
        <v>2</v>
      </c>
      <c r="K15205">
        <f>AVERAGE(D15205:D15209)</f>
        <v>11</v>
      </c>
      <c r="L15205">
        <f>AVERAGE(D15205:D15224)</f>
        <v>11</v>
      </c>
      <c r="M15205">
        <f>K15205-L15205</f>
        <v>0</v>
      </c>
      <c r="N15205" t="str">
        <f>IF(K15205&gt;L15205,"HIGH ZONE BIAS",IF(K15205&lt;L15205,"LOW ZONE BIAS","EQUILIBRIUM"))</f>
        <v>EQUILIBRIUM</v>
      </c>
    </row>
    <row r="15206">
      <c r="A15206">
        <v>12357</v>
      </c>
      <c r="B15206" t="str">
        <v>2013-09-11</v>
      </c>
      <c r="C15206" t="str">
        <v>Midday</v>
      </c>
      <c r="D15206">
        <v>13</v>
      </c>
      <c r="E15206" t="str">
        <f>IF(MOD(D15206,2)=0,"EVEN","ODD")</f>
        <v>ODD</v>
      </c>
      <c r="F15206" t="str">
        <f>IF(D15206&lt;=18,"LOW (1-18)","HIGH (19-36)")</f>
        <v>LOW (1-18)</v>
      </c>
      <c r="G15206">
        <f>INT((D15206-1)/6)+1</f>
        <v>3</v>
      </c>
      <c r="H15206">
        <f>MOD(D15206-1,6)+1</f>
        <v>1</v>
      </c>
      <c r="I15206">
        <f>37-D15206</f>
        <v>24</v>
      </c>
      <c r="J15206">
        <f>ABS(D15206-D15207)</f>
        <v>14</v>
      </c>
      <c r="K15206">
        <f>AVERAGE(D15206:D15210)</f>
        <v>13</v>
      </c>
      <c r="L15206">
        <f>AVERAGE(D15206:D15225)</f>
        <v>13</v>
      </c>
      <c r="M15206">
        <f>K15206-L15206</f>
        <v>0</v>
      </c>
      <c r="N15206" t="str">
        <f>IF(K15206&gt;L15206,"HIGH ZONE BIAS",IF(K15206&lt;L15206,"LOW ZONE BIAS","EQUILIBRIUM"))</f>
        <v>EQUILIBRIUM</v>
      </c>
    </row>
    <row r="15207">
      <c r="A15207">
        <v>12356</v>
      </c>
      <c r="B15207" t="str">
        <v>2013-09-11</v>
      </c>
      <c r="C15207" t="str">
        <v>Morning</v>
      </c>
      <c r="D15207">
        <v>27</v>
      </c>
      <c r="E15207" t="str">
        <f>IF(MOD(D15207,2)=0,"EVEN","ODD")</f>
        <v>ODD</v>
      </c>
      <c r="F15207" t="str">
        <f>IF(D15207&lt;=18,"LOW (1-18)","HIGH (19-36)")</f>
        <v>HIGH (19-36)</v>
      </c>
      <c r="G15207">
        <f>INT((D15207-1)/6)+1</f>
        <v>5</v>
      </c>
      <c r="H15207">
        <f>MOD(D15207-1,6)+1</f>
        <v>3</v>
      </c>
      <c r="I15207">
        <f>37-D15207</f>
        <v>10</v>
      </c>
      <c r="J15207">
        <f>ABS(D15207-D15208)</f>
        <v>2</v>
      </c>
      <c r="K15207">
        <f>AVERAGE(D15207:D15211)</f>
        <v>27</v>
      </c>
      <c r="L15207">
        <f>AVERAGE(D15207:D15226)</f>
        <v>27</v>
      </c>
      <c r="M15207">
        <f>K15207-L15207</f>
        <v>0</v>
      </c>
      <c r="N15207" t="str">
        <f>IF(K15207&gt;L15207,"HIGH ZONE BIAS",IF(K15207&lt;L15207,"LOW ZONE BIAS","EQUILIBRIUM"))</f>
        <v>EQUILIBRIUM</v>
      </c>
    </row>
    <row r="15208">
      <c r="A15208">
        <v>12355</v>
      </c>
      <c r="B15208" t="str">
        <v>2013-09-10</v>
      </c>
      <c r="C15208" t="str">
        <v>Evening</v>
      </c>
      <c r="D15208">
        <v>29</v>
      </c>
      <c r="E15208" t="str">
        <f>IF(MOD(D15208,2)=0,"EVEN","ODD")</f>
        <v>ODD</v>
      </c>
      <c r="F15208" t="str">
        <f>IF(D15208&lt;=18,"LOW (1-18)","HIGH (19-36)")</f>
        <v>HIGH (19-36)</v>
      </c>
      <c r="G15208">
        <f>INT((D15208-1)/6)+1</f>
        <v>5</v>
      </c>
      <c r="H15208">
        <f>MOD(D15208-1,6)+1</f>
        <v>5</v>
      </c>
      <c r="I15208">
        <f>37-D15208</f>
        <v>8</v>
      </c>
      <c r="J15208">
        <f>ABS(D15208-D15209)</f>
        <v>4</v>
      </c>
      <c r="K15208">
        <f>AVERAGE(D15208:D15212)</f>
        <v>29</v>
      </c>
      <c r="L15208">
        <f>AVERAGE(D15208:D15227)</f>
        <v>29</v>
      </c>
      <c r="M15208">
        <f>K15208-L15208</f>
        <v>0</v>
      </c>
      <c r="N15208" t="str">
        <f>IF(K15208&gt;L15208,"HIGH ZONE BIAS",IF(K15208&lt;L15208,"LOW ZONE BIAS","EQUILIBRIUM"))</f>
        <v>EQUILIBRIUM</v>
      </c>
    </row>
    <row r="15209">
      <c r="A15209">
        <v>12354</v>
      </c>
      <c r="B15209" t="str">
        <v>2013-09-10</v>
      </c>
      <c r="C15209" t="str">
        <v>Midday</v>
      </c>
      <c r="D15209">
        <v>25</v>
      </c>
      <c r="E15209" t="str">
        <f>IF(MOD(D15209,2)=0,"EVEN","ODD")</f>
        <v>ODD</v>
      </c>
      <c r="F15209" t="str">
        <f>IF(D15209&lt;=18,"LOW (1-18)","HIGH (19-36)")</f>
        <v>HIGH (19-36)</v>
      </c>
      <c r="G15209">
        <f>INT((D15209-1)/6)+1</f>
        <v>5</v>
      </c>
      <c r="H15209">
        <f>MOD(D15209-1,6)+1</f>
        <v>1</v>
      </c>
      <c r="I15209">
        <f>37-D15209</f>
        <v>12</v>
      </c>
      <c r="J15209">
        <f>ABS(D15209-D15210)</f>
        <v>8</v>
      </c>
      <c r="K15209">
        <f>AVERAGE(D15209:D15213)</f>
        <v>25</v>
      </c>
      <c r="L15209">
        <f>AVERAGE(D15209:D15228)</f>
        <v>25</v>
      </c>
      <c r="M15209">
        <f>K15209-L15209</f>
        <v>0</v>
      </c>
      <c r="N15209" t="str">
        <f>IF(K15209&gt;L15209,"HIGH ZONE BIAS",IF(K15209&lt;L15209,"LOW ZONE BIAS","EQUILIBRIUM"))</f>
        <v>EQUILIBRIUM</v>
      </c>
    </row>
    <row r="15210">
      <c r="A15210">
        <v>12353</v>
      </c>
      <c r="B15210" t="str">
        <v>2013-09-10</v>
      </c>
      <c r="C15210" t="str">
        <v>Morning</v>
      </c>
      <c r="D15210">
        <v>33</v>
      </c>
      <c r="E15210" t="str">
        <f>IF(MOD(D15210,2)=0,"EVEN","ODD")</f>
        <v>ODD</v>
      </c>
      <c r="F15210" t="str">
        <f>IF(D15210&lt;=18,"LOW (1-18)","HIGH (19-36)")</f>
        <v>HIGH (19-36)</v>
      </c>
      <c r="G15210">
        <f>INT((D15210-1)/6)+1</f>
        <v>6</v>
      </c>
      <c r="H15210">
        <f>MOD(D15210-1,6)+1</f>
        <v>3</v>
      </c>
      <c r="I15210">
        <f>37-D15210</f>
        <v>4</v>
      </c>
      <c r="J15210">
        <f>ABS(D15210-D15211)</f>
        <v>31</v>
      </c>
      <c r="K15210">
        <f>AVERAGE(D15210:D15214)</f>
        <v>33</v>
      </c>
      <c r="L15210">
        <f>AVERAGE(D15210:D15229)</f>
        <v>33</v>
      </c>
      <c r="M15210">
        <f>K15210-L15210</f>
        <v>0</v>
      </c>
      <c r="N15210" t="str">
        <f>IF(K15210&gt;L15210,"HIGH ZONE BIAS",IF(K15210&lt;L15210,"LOW ZONE BIAS","EQUILIBRIUM"))</f>
        <v>EQUILIBRIUM</v>
      </c>
    </row>
    <row r="15211">
      <c r="A15211">
        <v>12352</v>
      </c>
      <c r="B15211" t="str">
        <v>2013-09-09</v>
      </c>
      <c r="C15211" t="str">
        <v>Evening</v>
      </c>
      <c r="D15211">
        <v>2</v>
      </c>
      <c r="E15211" t="str">
        <f>IF(MOD(D15211,2)=0,"EVEN","ODD")</f>
        <v>EVEN</v>
      </c>
      <c r="F15211" t="str">
        <f>IF(D15211&lt;=18,"LOW (1-18)","HIGH (19-36)")</f>
        <v>LOW (1-18)</v>
      </c>
      <c r="G15211">
        <f>INT((D15211-1)/6)+1</f>
        <v>1</v>
      </c>
      <c r="H15211">
        <f>MOD(D15211-1,6)+1</f>
        <v>2</v>
      </c>
      <c r="I15211">
        <f>37-D15211</f>
        <v>35</v>
      </c>
      <c r="J15211">
        <f>ABS(D15211-D15212)</f>
        <v>22</v>
      </c>
      <c r="K15211">
        <f>AVERAGE(D15211:D15215)</f>
        <v>2</v>
      </c>
      <c r="L15211">
        <f>AVERAGE(D15211:D15230)</f>
        <v>2</v>
      </c>
      <c r="M15211">
        <f>K15211-L15211</f>
        <v>0</v>
      </c>
      <c r="N15211" t="str">
        <f>IF(K15211&gt;L15211,"HIGH ZONE BIAS",IF(K15211&lt;L15211,"LOW ZONE BIAS","EQUILIBRIUM"))</f>
        <v>EQUILIBRIUM</v>
      </c>
    </row>
    <row r="15212">
      <c r="A15212">
        <v>12351</v>
      </c>
      <c r="B15212" t="str">
        <v>2013-09-09</v>
      </c>
      <c r="C15212" t="str">
        <v>Midday</v>
      </c>
      <c r="D15212">
        <v>24</v>
      </c>
      <c r="E15212" t="str">
        <f>IF(MOD(D15212,2)=0,"EVEN","ODD")</f>
        <v>EVEN</v>
      </c>
      <c r="F15212" t="str">
        <f>IF(D15212&lt;=18,"LOW (1-18)","HIGH (19-36)")</f>
        <v>HIGH (19-36)</v>
      </c>
      <c r="G15212">
        <f>INT((D15212-1)/6)+1</f>
        <v>4</v>
      </c>
      <c r="H15212">
        <f>MOD(D15212-1,6)+1</f>
        <v>6</v>
      </c>
      <c r="I15212">
        <f>37-D15212</f>
        <v>13</v>
      </c>
      <c r="J15212">
        <f>ABS(D15212-D15213)</f>
        <v>15</v>
      </c>
      <c r="K15212">
        <f>AVERAGE(D15212:D15216)</f>
        <v>24</v>
      </c>
      <c r="L15212">
        <f>AVERAGE(D15212:D15231)</f>
        <v>24</v>
      </c>
      <c r="M15212">
        <f>K15212-L15212</f>
        <v>0</v>
      </c>
      <c r="N15212" t="str">
        <f>IF(K15212&gt;L15212,"HIGH ZONE BIAS",IF(K15212&lt;L15212,"LOW ZONE BIAS","EQUILIBRIUM"))</f>
        <v>EQUILIBRIUM</v>
      </c>
    </row>
    <row r="15213">
      <c r="A15213">
        <v>12350</v>
      </c>
      <c r="B15213" t="str">
        <v>2013-09-09</v>
      </c>
      <c r="C15213" t="str">
        <v>Morning</v>
      </c>
      <c r="D15213">
        <v>9</v>
      </c>
      <c r="E15213" t="str">
        <f>IF(MOD(D15213,2)=0,"EVEN","ODD")</f>
        <v>ODD</v>
      </c>
      <c r="F15213" t="str">
        <f>IF(D15213&lt;=18,"LOW (1-18)","HIGH (19-36)")</f>
        <v>LOW (1-18)</v>
      </c>
      <c r="G15213">
        <f>INT((D15213-1)/6)+1</f>
        <v>2</v>
      </c>
      <c r="H15213">
        <f>MOD(D15213-1,6)+1</f>
        <v>3</v>
      </c>
      <c r="I15213">
        <f>37-D15213</f>
        <v>28</v>
      </c>
      <c r="J15213">
        <f>ABS(D15213-D15214)</f>
        <v>5</v>
      </c>
      <c r="K15213">
        <f>AVERAGE(D15213:D15217)</f>
        <v>9</v>
      </c>
      <c r="L15213">
        <f>AVERAGE(D15213:D15232)</f>
        <v>9</v>
      </c>
      <c r="M15213">
        <f>K15213-L15213</f>
        <v>0</v>
      </c>
      <c r="N15213" t="str">
        <f>IF(K15213&gt;L15213,"HIGH ZONE BIAS",IF(K15213&lt;L15213,"LOW ZONE BIAS","EQUILIBRIUM"))</f>
        <v>EQUILIBRIUM</v>
      </c>
    </row>
    <row r="15214">
      <c r="A15214">
        <v>12349</v>
      </c>
      <c r="B15214" t="str">
        <v>2013-09-07</v>
      </c>
      <c r="C15214" t="str">
        <v>Evening</v>
      </c>
      <c r="D15214">
        <v>4</v>
      </c>
      <c r="E15214" t="str">
        <f>IF(MOD(D15214,2)=0,"EVEN","ODD")</f>
        <v>EVEN</v>
      </c>
      <c r="F15214" t="str">
        <f>IF(D15214&lt;=18,"LOW (1-18)","HIGH (19-36)")</f>
        <v>LOW (1-18)</v>
      </c>
      <c r="G15214">
        <f>INT((D15214-1)/6)+1</f>
        <v>1</v>
      </c>
      <c r="H15214">
        <f>MOD(D15214-1,6)+1</f>
        <v>4</v>
      </c>
      <c r="I15214">
        <f>37-D15214</f>
        <v>33</v>
      </c>
      <c r="J15214">
        <f>ABS(D15214-D15215)</f>
        <v>5</v>
      </c>
      <c r="K15214">
        <f>AVERAGE(D15214:D15218)</f>
        <v>4</v>
      </c>
      <c r="L15214">
        <f>AVERAGE(D15214:D15233)</f>
        <v>4</v>
      </c>
      <c r="M15214">
        <f>K15214-L15214</f>
        <v>0</v>
      </c>
      <c r="N15214" t="str">
        <f>IF(K15214&gt;L15214,"HIGH ZONE BIAS",IF(K15214&lt;L15214,"LOW ZONE BIAS","EQUILIBRIUM"))</f>
        <v>EQUILIBRIUM</v>
      </c>
    </row>
    <row r="15215">
      <c r="A15215">
        <v>12348</v>
      </c>
      <c r="B15215" t="str">
        <v>2013-09-07</v>
      </c>
      <c r="C15215" t="str">
        <v>Midday</v>
      </c>
      <c r="D15215">
        <v>9</v>
      </c>
      <c r="E15215" t="str">
        <f>IF(MOD(D15215,2)=0,"EVEN","ODD")</f>
        <v>ODD</v>
      </c>
      <c r="F15215" t="str">
        <f>IF(D15215&lt;=18,"LOW (1-18)","HIGH (19-36)")</f>
        <v>LOW (1-18)</v>
      </c>
      <c r="G15215">
        <f>INT((D15215-1)/6)+1</f>
        <v>2</v>
      </c>
      <c r="H15215">
        <f>MOD(D15215-1,6)+1</f>
        <v>3</v>
      </c>
      <c r="I15215">
        <f>37-D15215</f>
        <v>28</v>
      </c>
      <c r="J15215">
        <f>ABS(D15215-D15216)</f>
        <v>6</v>
      </c>
      <c r="K15215">
        <f>AVERAGE(D15215:D15219)</f>
        <v>9</v>
      </c>
      <c r="L15215">
        <f>AVERAGE(D15215:D15234)</f>
        <v>9</v>
      </c>
      <c r="M15215">
        <f>K15215-L15215</f>
        <v>0</v>
      </c>
      <c r="N15215" t="str">
        <f>IF(K15215&gt;L15215,"HIGH ZONE BIAS",IF(K15215&lt;L15215,"LOW ZONE BIAS","EQUILIBRIUM"))</f>
        <v>EQUILIBRIUM</v>
      </c>
    </row>
    <row r="15216">
      <c r="A15216">
        <v>12347</v>
      </c>
      <c r="B15216" t="str">
        <v>2013-09-07</v>
      </c>
      <c r="C15216" t="str">
        <v>Morning</v>
      </c>
      <c r="D15216">
        <v>3</v>
      </c>
      <c r="E15216" t="str">
        <f>IF(MOD(D15216,2)=0,"EVEN","ODD")</f>
        <v>ODD</v>
      </c>
      <c r="F15216" t="str">
        <f>IF(D15216&lt;=18,"LOW (1-18)","HIGH (19-36)")</f>
        <v>LOW (1-18)</v>
      </c>
      <c r="G15216">
        <f>INT((D15216-1)/6)+1</f>
        <v>1</v>
      </c>
      <c r="H15216">
        <f>MOD(D15216-1,6)+1</f>
        <v>3</v>
      </c>
      <c r="I15216">
        <f>37-D15216</f>
        <v>34</v>
      </c>
      <c r="J15216">
        <f>ABS(D15216-D15217)</f>
        <v>25</v>
      </c>
      <c r="K15216">
        <f>AVERAGE(D15216:D15220)</f>
        <v>3</v>
      </c>
      <c r="L15216">
        <f>AVERAGE(D15216:D15235)</f>
        <v>3</v>
      </c>
      <c r="M15216">
        <f>K15216-L15216</f>
        <v>0</v>
      </c>
      <c r="N15216" t="str">
        <f>IF(K15216&gt;L15216,"HIGH ZONE BIAS",IF(K15216&lt;L15216,"LOW ZONE BIAS","EQUILIBRIUM"))</f>
        <v>EQUILIBRIUM</v>
      </c>
    </row>
    <row r="15217">
      <c r="A15217">
        <v>12346</v>
      </c>
      <c r="B15217" t="str">
        <v>2013-09-06</v>
      </c>
      <c r="C15217" t="str">
        <v>Evening</v>
      </c>
      <c r="D15217">
        <v>28</v>
      </c>
      <c r="E15217" t="str">
        <f>IF(MOD(D15217,2)=0,"EVEN","ODD")</f>
        <v>EVEN</v>
      </c>
      <c r="F15217" t="str">
        <f>IF(D15217&lt;=18,"LOW (1-18)","HIGH (19-36)")</f>
        <v>HIGH (19-36)</v>
      </c>
      <c r="G15217">
        <f>INT((D15217-1)/6)+1</f>
        <v>5</v>
      </c>
      <c r="H15217">
        <f>MOD(D15217-1,6)+1</f>
        <v>4</v>
      </c>
      <c r="I15217">
        <f>37-D15217</f>
        <v>9</v>
      </c>
      <c r="J15217">
        <f>ABS(D15217-D15218)</f>
        <v>6</v>
      </c>
      <c r="K15217">
        <f>AVERAGE(D15217:D15221)</f>
        <v>28</v>
      </c>
      <c r="L15217">
        <f>AVERAGE(D15217:D15236)</f>
        <v>28</v>
      </c>
      <c r="M15217">
        <f>K15217-L15217</f>
        <v>0</v>
      </c>
      <c r="N15217" t="str">
        <f>IF(K15217&gt;L15217,"HIGH ZONE BIAS",IF(K15217&lt;L15217,"LOW ZONE BIAS","EQUILIBRIUM"))</f>
        <v>EQUILIBRIUM</v>
      </c>
    </row>
    <row r="15218">
      <c r="A15218">
        <v>12345</v>
      </c>
      <c r="B15218" t="str">
        <v>2013-09-06</v>
      </c>
      <c r="C15218" t="str">
        <v>Midday</v>
      </c>
      <c r="D15218">
        <v>34</v>
      </c>
      <c r="E15218" t="str">
        <f>IF(MOD(D15218,2)=0,"EVEN","ODD")</f>
        <v>EVEN</v>
      </c>
      <c r="F15218" t="str">
        <f>IF(D15218&lt;=18,"LOW (1-18)","HIGH (19-36)")</f>
        <v>HIGH (19-36)</v>
      </c>
      <c r="G15218">
        <f>INT((D15218-1)/6)+1</f>
        <v>6</v>
      </c>
      <c r="H15218">
        <f>MOD(D15218-1,6)+1</f>
        <v>4</v>
      </c>
      <c r="I15218">
        <f>37-D15218</f>
        <v>3</v>
      </c>
      <c r="J15218">
        <f>ABS(D15218-D15219)</f>
        <v>1</v>
      </c>
      <c r="K15218">
        <f>AVERAGE(D15218:D15222)</f>
        <v>34</v>
      </c>
      <c r="L15218">
        <f>AVERAGE(D15218:D15237)</f>
        <v>34</v>
      </c>
      <c r="M15218">
        <f>K15218-L15218</f>
        <v>0</v>
      </c>
      <c r="N15218" t="str">
        <f>IF(K15218&gt;L15218,"HIGH ZONE BIAS",IF(K15218&lt;L15218,"LOW ZONE BIAS","EQUILIBRIUM"))</f>
        <v>EQUILIBRIUM</v>
      </c>
    </row>
    <row r="15219">
      <c r="A15219">
        <v>12344</v>
      </c>
      <c r="B15219" t="str">
        <v>2013-09-06</v>
      </c>
      <c r="C15219" t="str">
        <v>Morning</v>
      </c>
      <c r="D15219">
        <v>33</v>
      </c>
      <c r="E15219" t="str">
        <f>IF(MOD(D15219,2)=0,"EVEN","ODD")</f>
        <v>ODD</v>
      </c>
      <c r="F15219" t="str">
        <f>IF(D15219&lt;=18,"LOW (1-18)","HIGH (19-36)")</f>
        <v>HIGH (19-36)</v>
      </c>
      <c r="G15219">
        <f>INT((D15219-1)/6)+1</f>
        <v>6</v>
      </c>
      <c r="H15219">
        <f>MOD(D15219-1,6)+1</f>
        <v>3</v>
      </c>
      <c r="I15219">
        <f>37-D15219</f>
        <v>4</v>
      </c>
      <c r="J15219">
        <f>ABS(D15219-D15220)</f>
        <v>4</v>
      </c>
      <c r="K15219">
        <f>AVERAGE(D15219:D15223)</f>
        <v>33</v>
      </c>
      <c r="L15219">
        <f>AVERAGE(D15219:D15238)</f>
        <v>33</v>
      </c>
      <c r="M15219">
        <f>K15219-L15219</f>
        <v>0</v>
      </c>
      <c r="N15219" t="str">
        <f>IF(K15219&gt;L15219,"HIGH ZONE BIAS",IF(K15219&lt;L15219,"LOW ZONE BIAS","EQUILIBRIUM"))</f>
        <v>EQUILIBRIUM</v>
      </c>
    </row>
    <row r="15220">
      <c r="A15220">
        <v>12343</v>
      </c>
      <c r="B15220" t="str">
        <v>2013-09-05</v>
      </c>
      <c r="C15220" t="str">
        <v>Evening</v>
      </c>
      <c r="D15220">
        <v>29</v>
      </c>
      <c r="E15220" t="str">
        <f>IF(MOD(D15220,2)=0,"EVEN","ODD")</f>
        <v>ODD</v>
      </c>
      <c r="F15220" t="str">
        <f>IF(D15220&lt;=18,"LOW (1-18)","HIGH (19-36)")</f>
        <v>HIGH (19-36)</v>
      </c>
      <c r="G15220">
        <f>INT((D15220-1)/6)+1</f>
        <v>5</v>
      </c>
      <c r="H15220">
        <f>MOD(D15220-1,6)+1</f>
        <v>5</v>
      </c>
      <c r="I15220">
        <f>37-D15220</f>
        <v>8</v>
      </c>
      <c r="J15220">
        <f>ABS(D15220-D15221)</f>
        <v>3</v>
      </c>
      <c r="K15220">
        <f>AVERAGE(D15220:D15224)</f>
        <v>29</v>
      </c>
      <c r="L15220">
        <f>AVERAGE(D15220:D15239)</f>
        <v>29</v>
      </c>
      <c r="M15220">
        <f>K15220-L15220</f>
        <v>0</v>
      </c>
      <c r="N15220" t="str">
        <f>IF(K15220&gt;L15220,"HIGH ZONE BIAS",IF(K15220&lt;L15220,"LOW ZONE BIAS","EQUILIBRIUM"))</f>
        <v>EQUILIBRIUM</v>
      </c>
    </row>
    <row r="15221">
      <c r="A15221">
        <v>12342</v>
      </c>
      <c r="B15221" t="str">
        <v>2013-09-05</v>
      </c>
      <c r="C15221" t="str">
        <v>Midday</v>
      </c>
      <c r="D15221">
        <v>32</v>
      </c>
      <c r="E15221" t="str">
        <f>IF(MOD(D15221,2)=0,"EVEN","ODD")</f>
        <v>EVEN</v>
      </c>
      <c r="F15221" t="str">
        <f>IF(D15221&lt;=18,"LOW (1-18)","HIGH (19-36)")</f>
        <v>HIGH (19-36)</v>
      </c>
      <c r="G15221">
        <f>INT((D15221-1)/6)+1</f>
        <v>6</v>
      </c>
      <c r="H15221">
        <f>MOD(D15221-1,6)+1</f>
        <v>2</v>
      </c>
      <c r="I15221">
        <f>37-D15221</f>
        <v>5</v>
      </c>
      <c r="J15221">
        <f>ABS(D15221-D15222)</f>
        <v>15</v>
      </c>
      <c r="K15221">
        <f>AVERAGE(D15221:D15225)</f>
        <v>32</v>
      </c>
      <c r="L15221">
        <f>AVERAGE(D15221:D15240)</f>
        <v>32</v>
      </c>
      <c r="M15221">
        <f>K15221-L15221</f>
        <v>0</v>
      </c>
      <c r="N15221" t="str">
        <f>IF(K15221&gt;L15221,"HIGH ZONE BIAS",IF(K15221&lt;L15221,"LOW ZONE BIAS","EQUILIBRIUM"))</f>
        <v>EQUILIBRIUM</v>
      </c>
    </row>
    <row r="15222">
      <c r="A15222">
        <v>12341</v>
      </c>
      <c r="B15222" t="str">
        <v>2013-09-05</v>
      </c>
      <c r="C15222" t="str">
        <v>Morning</v>
      </c>
      <c r="D15222">
        <v>17</v>
      </c>
      <c r="E15222" t="str">
        <f>IF(MOD(D15222,2)=0,"EVEN","ODD")</f>
        <v>ODD</v>
      </c>
      <c r="F15222" t="str">
        <f>IF(D15222&lt;=18,"LOW (1-18)","HIGH (19-36)")</f>
        <v>LOW (1-18)</v>
      </c>
      <c r="G15222">
        <f>INT((D15222-1)/6)+1</f>
        <v>3</v>
      </c>
      <c r="H15222">
        <f>MOD(D15222-1,6)+1</f>
        <v>5</v>
      </c>
      <c r="I15222">
        <f>37-D15222</f>
        <v>20</v>
      </c>
      <c r="J15222">
        <f>ABS(D15222-D15223)</f>
        <v>9</v>
      </c>
      <c r="K15222">
        <f>AVERAGE(D15222:D15226)</f>
        <v>17</v>
      </c>
      <c r="L15222">
        <f>AVERAGE(D15222:D15241)</f>
        <v>17</v>
      </c>
      <c r="M15222">
        <f>K15222-L15222</f>
        <v>0</v>
      </c>
      <c r="N15222" t="str">
        <f>IF(K15222&gt;L15222,"HIGH ZONE BIAS",IF(K15222&lt;L15222,"LOW ZONE BIAS","EQUILIBRIUM"))</f>
        <v>EQUILIBRIUM</v>
      </c>
    </row>
    <row r="15223">
      <c r="A15223">
        <v>12340</v>
      </c>
      <c r="B15223" t="str">
        <v>2013-09-04</v>
      </c>
      <c r="C15223" t="str">
        <v>Evening</v>
      </c>
      <c r="D15223">
        <v>8</v>
      </c>
      <c r="E15223" t="str">
        <f>IF(MOD(D15223,2)=0,"EVEN","ODD")</f>
        <v>EVEN</v>
      </c>
      <c r="F15223" t="str">
        <f>IF(D15223&lt;=18,"LOW (1-18)","HIGH (19-36)")</f>
        <v>LOW (1-18)</v>
      </c>
      <c r="G15223">
        <f>INT((D15223-1)/6)+1</f>
        <v>2</v>
      </c>
      <c r="H15223">
        <f>MOD(D15223-1,6)+1</f>
        <v>2</v>
      </c>
      <c r="I15223">
        <f>37-D15223</f>
        <v>29</v>
      </c>
      <c r="J15223">
        <f>ABS(D15223-D15224)</f>
        <v>27</v>
      </c>
      <c r="K15223">
        <f>AVERAGE(D15223:D15227)</f>
        <v>8</v>
      </c>
      <c r="L15223">
        <f>AVERAGE(D15223:D15242)</f>
        <v>8</v>
      </c>
      <c r="M15223">
        <f>K15223-L15223</f>
        <v>0</v>
      </c>
      <c r="N15223" t="str">
        <f>IF(K15223&gt;L15223,"HIGH ZONE BIAS",IF(K15223&lt;L15223,"LOW ZONE BIAS","EQUILIBRIUM"))</f>
        <v>EQUILIBRIUM</v>
      </c>
    </row>
    <row r="15224">
      <c r="A15224">
        <v>12339</v>
      </c>
      <c r="B15224" t="str">
        <v>2013-09-04</v>
      </c>
      <c r="C15224" t="str">
        <v>Midday</v>
      </c>
      <c r="D15224">
        <v>35</v>
      </c>
      <c r="E15224" t="str">
        <f>IF(MOD(D15224,2)=0,"EVEN","ODD")</f>
        <v>ODD</v>
      </c>
      <c r="F15224" t="str">
        <f>IF(D15224&lt;=18,"LOW (1-18)","HIGH (19-36)")</f>
        <v>HIGH (19-36)</v>
      </c>
      <c r="G15224">
        <f>INT((D15224-1)/6)+1</f>
        <v>6</v>
      </c>
      <c r="H15224">
        <f>MOD(D15224-1,6)+1</f>
        <v>5</v>
      </c>
      <c r="I15224">
        <f>37-D15224</f>
        <v>2</v>
      </c>
      <c r="J15224">
        <f>ABS(D15224-D15225)</f>
        <v>9</v>
      </c>
      <c r="K15224">
        <f>AVERAGE(D15224:D15228)</f>
        <v>35</v>
      </c>
      <c r="L15224">
        <f>AVERAGE(D15224:D15243)</f>
        <v>35</v>
      </c>
      <c r="M15224">
        <f>K15224-L15224</f>
        <v>0</v>
      </c>
      <c r="N15224" t="str">
        <f>IF(K15224&gt;L15224,"HIGH ZONE BIAS",IF(K15224&lt;L15224,"LOW ZONE BIAS","EQUILIBRIUM"))</f>
        <v>EQUILIBRIUM</v>
      </c>
    </row>
    <row r="15225">
      <c r="A15225">
        <v>12338</v>
      </c>
      <c r="B15225" t="str">
        <v>2013-09-04</v>
      </c>
      <c r="C15225" t="str">
        <v>Morning</v>
      </c>
      <c r="D15225">
        <v>26</v>
      </c>
      <c r="E15225" t="str">
        <f>IF(MOD(D15225,2)=0,"EVEN","ODD")</f>
        <v>EVEN</v>
      </c>
      <c r="F15225" t="str">
        <f>IF(D15225&lt;=18,"LOW (1-18)","HIGH (19-36)")</f>
        <v>HIGH (19-36)</v>
      </c>
      <c r="G15225">
        <f>INT((D15225-1)/6)+1</f>
        <v>5</v>
      </c>
      <c r="H15225">
        <f>MOD(D15225-1,6)+1</f>
        <v>2</v>
      </c>
      <c r="I15225">
        <f>37-D15225</f>
        <v>11</v>
      </c>
      <c r="J15225">
        <f>ABS(D15225-D15226)</f>
        <v>14</v>
      </c>
      <c r="K15225">
        <f>AVERAGE(D15225:D15229)</f>
        <v>26</v>
      </c>
      <c r="L15225">
        <f>AVERAGE(D15225:D15244)</f>
        <v>26</v>
      </c>
      <c r="M15225">
        <f>K15225-L15225</f>
        <v>0</v>
      </c>
      <c r="N15225" t="str">
        <f>IF(K15225&gt;L15225,"HIGH ZONE BIAS",IF(K15225&lt;L15225,"LOW ZONE BIAS","EQUILIBRIUM"))</f>
        <v>EQUILIBRIUM</v>
      </c>
    </row>
    <row r="15226">
      <c r="A15226">
        <v>12337</v>
      </c>
      <c r="B15226" t="str">
        <v>2013-09-03</v>
      </c>
      <c r="C15226" t="str">
        <v>Evening</v>
      </c>
      <c r="D15226">
        <v>12</v>
      </c>
      <c r="E15226" t="str">
        <f>IF(MOD(D15226,2)=0,"EVEN","ODD")</f>
        <v>EVEN</v>
      </c>
      <c r="F15226" t="str">
        <f>IF(D15226&lt;=18,"LOW (1-18)","HIGH (19-36)")</f>
        <v>LOW (1-18)</v>
      </c>
      <c r="G15226">
        <f>INT((D15226-1)/6)+1</f>
        <v>2</v>
      </c>
      <c r="H15226">
        <f>MOD(D15226-1,6)+1</f>
        <v>6</v>
      </c>
      <c r="I15226">
        <f>37-D15226</f>
        <v>25</v>
      </c>
      <c r="J15226">
        <f>ABS(D15226-D15227)</f>
        <v>6</v>
      </c>
      <c r="K15226">
        <f>AVERAGE(D15226:D15230)</f>
        <v>12</v>
      </c>
      <c r="L15226">
        <f>AVERAGE(D15226:D15245)</f>
        <v>12</v>
      </c>
      <c r="M15226">
        <f>K15226-L15226</f>
        <v>0</v>
      </c>
      <c r="N15226" t="str">
        <f>IF(K15226&gt;L15226,"HIGH ZONE BIAS",IF(K15226&lt;L15226,"LOW ZONE BIAS","EQUILIBRIUM"))</f>
        <v>EQUILIBRIUM</v>
      </c>
    </row>
    <row r="15227">
      <c r="A15227">
        <v>12336</v>
      </c>
      <c r="B15227" t="str">
        <v>2013-09-03</v>
      </c>
      <c r="C15227" t="str">
        <v>Midday</v>
      </c>
      <c r="D15227">
        <v>18</v>
      </c>
      <c r="E15227" t="str">
        <f>IF(MOD(D15227,2)=0,"EVEN","ODD")</f>
        <v>EVEN</v>
      </c>
      <c r="F15227" t="str">
        <f>IF(D15227&lt;=18,"LOW (1-18)","HIGH (19-36)")</f>
        <v>LOW (1-18)</v>
      </c>
      <c r="G15227">
        <f>INT((D15227-1)/6)+1</f>
        <v>3</v>
      </c>
      <c r="H15227">
        <f>MOD(D15227-1,6)+1</f>
        <v>6</v>
      </c>
      <c r="I15227">
        <f>37-D15227</f>
        <v>19</v>
      </c>
      <c r="J15227">
        <f>ABS(D15227-D15228)</f>
        <v>0</v>
      </c>
      <c r="K15227">
        <f>AVERAGE(D15227:D15231)</f>
        <v>18</v>
      </c>
      <c r="L15227">
        <f>AVERAGE(D15227:D15246)</f>
        <v>18</v>
      </c>
      <c r="M15227">
        <f>K15227-L15227</f>
        <v>0</v>
      </c>
      <c r="N15227" t="str">
        <f>IF(K15227&gt;L15227,"HIGH ZONE BIAS",IF(K15227&lt;L15227,"LOW ZONE BIAS","EQUILIBRIUM"))</f>
        <v>EQUILIBRIUM</v>
      </c>
    </row>
    <row r="15228">
      <c r="A15228">
        <v>12335</v>
      </c>
      <c r="B15228" t="str">
        <v>2013-09-03</v>
      </c>
      <c r="C15228" t="str">
        <v>Morning</v>
      </c>
      <c r="D15228">
        <v>18</v>
      </c>
      <c r="E15228" t="str">
        <f>IF(MOD(D15228,2)=0,"EVEN","ODD")</f>
        <v>EVEN</v>
      </c>
      <c r="F15228" t="str">
        <f>IF(D15228&lt;=18,"LOW (1-18)","HIGH (19-36)")</f>
        <v>LOW (1-18)</v>
      </c>
      <c r="G15228">
        <f>INT((D15228-1)/6)+1</f>
        <v>3</v>
      </c>
      <c r="H15228">
        <f>MOD(D15228-1,6)+1</f>
        <v>6</v>
      </c>
      <c r="I15228">
        <f>37-D15228</f>
        <v>19</v>
      </c>
      <c r="J15228">
        <f>ABS(D15228-D15229)</f>
        <v>2</v>
      </c>
      <c r="K15228">
        <f>AVERAGE(D15228:D15232)</f>
        <v>18</v>
      </c>
      <c r="L15228">
        <f>AVERAGE(D15228:D15247)</f>
        <v>18</v>
      </c>
      <c r="M15228">
        <f>K15228-L15228</f>
        <v>0</v>
      </c>
      <c r="N15228" t="str">
        <f>IF(K15228&gt;L15228,"HIGH ZONE BIAS",IF(K15228&lt;L15228,"LOW ZONE BIAS","EQUILIBRIUM"))</f>
        <v>EQUILIBRIUM</v>
      </c>
    </row>
    <row r="15229">
      <c r="A15229">
        <v>12334</v>
      </c>
      <c r="B15229" t="str">
        <v>2013-09-02</v>
      </c>
      <c r="C15229" t="str">
        <v>Evening</v>
      </c>
      <c r="D15229">
        <v>16</v>
      </c>
      <c r="E15229" t="str">
        <f>IF(MOD(D15229,2)=0,"EVEN","ODD")</f>
        <v>EVEN</v>
      </c>
      <c r="F15229" t="str">
        <f>IF(D15229&lt;=18,"LOW (1-18)","HIGH (19-36)")</f>
        <v>LOW (1-18)</v>
      </c>
      <c r="G15229">
        <f>INT((D15229-1)/6)+1</f>
        <v>3</v>
      </c>
      <c r="H15229">
        <f>MOD(D15229-1,6)+1</f>
        <v>4</v>
      </c>
      <c r="I15229">
        <f>37-D15229</f>
        <v>21</v>
      </c>
      <c r="J15229">
        <f>ABS(D15229-D15230)</f>
        <v>7</v>
      </c>
      <c r="K15229">
        <f>AVERAGE(D15229:D15233)</f>
        <v>16</v>
      </c>
      <c r="L15229">
        <f>AVERAGE(D15229:D15248)</f>
        <v>16</v>
      </c>
      <c r="M15229">
        <f>K15229-L15229</f>
        <v>0</v>
      </c>
      <c r="N15229" t="str">
        <f>IF(K15229&gt;L15229,"HIGH ZONE BIAS",IF(K15229&lt;L15229,"LOW ZONE BIAS","EQUILIBRIUM"))</f>
        <v>EQUILIBRIUM</v>
      </c>
    </row>
    <row r="15230">
      <c r="A15230">
        <v>12333</v>
      </c>
      <c r="B15230" t="str">
        <v>2013-09-02</v>
      </c>
      <c r="C15230" t="str">
        <v>Midday</v>
      </c>
      <c r="D15230">
        <v>9</v>
      </c>
      <c r="E15230" t="str">
        <f>IF(MOD(D15230,2)=0,"EVEN","ODD")</f>
        <v>ODD</v>
      </c>
      <c r="F15230" t="str">
        <f>IF(D15230&lt;=18,"LOW (1-18)","HIGH (19-36)")</f>
        <v>LOW (1-18)</v>
      </c>
      <c r="G15230">
        <f>INT((D15230-1)/6)+1</f>
        <v>2</v>
      </c>
      <c r="H15230">
        <f>MOD(D15230-1,6)+1</f>
        <v>3</v>
      </c>
      <c r="I15230">
        <f>37-D15230</f>
        <v>28</v>
      </c>
      <c r="J15230">
        <f>ABS(D15230-D15231)</f>
        <v>6</v>
      </c>
      <c r="K15230">
        <f>AVERAGE(D15230:D15234)</f>
        <v>9</v>
      </c>
      <c r="L15230">
        <f>AVERAGE(D15230:D15249)</f>
        <v>9</v>
      </c>
      <c r="M15230">
        <f>K15230-L15230</f>
        <v>0</v>
      </c>
      <c r="N15230" t="str">
        <f>IF(K15230&gt;L15230,"HIGH ZONE BIAS",IF(K15230&lt;L15230,"LOW ZONE BIAS","EQUILIBRIUM"))</f>
        <v>EQUILIBRIUM</v>
      </c>
    </row>
    <row r="15231">
      <c r="A15231">
        <v>12332</v>
      </c>
      <c r="B15231" t="str">
        <v>2013-09-02</v>
      </c>
      <c r="C15231" t="str">
        <v>Morning</v>
      </c>
      <c r="D15231">
        <v>3</v>
      </c>
      <c r="E15231" t="str">
        <f>IF(MOD(D15231,2)=0,"EVEN","ODD")</f>
        <v>ODD</v>
      </c>
      <c r="F15231" t="str">
        <f>IF(D15231&lt;=18,"LOW (1-18)","HIGH (19-36)")</f>
        <v>LOW (1-18)</v>
      </c>
      <c r="G15231">
        <f>INT((D15231-1)/6)+1</f>
        <v>1</v>
      </c>
      <c r="H15231">
        <f>MOD(D15231-1,6)+1</f>
        <v>3</v>
      </c>
      <c r="I15231">
        <f>37-D15231</f>
        <v>34</v>
      </c>
      <c r="J15231">
        <f>ABS(D15231-D15232)</f>
        <v>21</v>
      </c>
      <c r="K15231">
        <f>AVERAGE(D15231:D15235)</f>
        <v>3</v>
      </c>
      <c r="L15231">
        <f>AVERAGE(D15231:D15250)</f>
        <v>3</v>
      </c>
      <c r="M15231">
        <f>K15231-L15231</f>
        <v>0</v>
      </c>
      <c r="N15231" t="str">
        <f>IF(K15231&gt;L15231,"HIGH ZONE BIAS",IF(K15231&lt;L15231,"LOW ZONE BIAS","EQUILIBRIUM"))</f>
        <v>EQUILIBRIUM</v>
      </c>
    </row>
    <row r="15232">
      <c r="A15232">
        <v>12331</v>
      </c>
      <c r="B15232" t="str">
        <v>2013-08-31</v>
      </c>
      <c r="C15232" t="str">
        <v>Evening</v>
      </c>
      <c r="D15232">
        <v>24</v>
      </c>
      <c r="E15232" t="str">
        <f>IF(MOD(D15232,2)=0,"EVEN","ODD")</f>
        <v>EVEN</v>
      </c>
      <c r="F15232" t="str">
        <f>IF(D15232&lt;=18,"LOW (1-18)","HIGH (19-36)")</f>
        <v>HIGH (19-36)</v>
      </c>
      <c r="G15232">
        <f>INT((D15232-1)/6)+1</f>
        <v>4</v>
      </c>
      <c r="H15232">
        <f>MOD(D15232-1,6)+1</f>
        <v>6</v>
      </c>
      <c r="I15232">
        <f>37-D15232</f>
        <v>13</v>
      </c>
      <c r="J15232">
        <f>ABS(D15232-D15233)</f>
        <v>19</v>
      </c>
      <c r="K15232">
        <f>AVERAGE(D15232:D15236)</f>
        <v>24</v>
      </c>
      <c r="L15232">
        <f>AVERAGE(D15232:D15251)</f>
        <v>24</v>
      </c>
      <c r="M15232">
        <f>K15232-L15232</f>
        <v>0</v>
      </c>
      <c r="N15232" t="str">
        <f>IF(K15232&gt;L15232,"HIGH ZONE BIAS",IF(K15232&lt;L15232,"LOW ZONE BIAS","EQUILIBRIUM"))</f>
        <v>EQUILIBRIUM</v>
      </c>
    </row>
    <row r="15233">
      <c r="A15233">
        <v>12330</v>
      </c>
      <c r="B15233" t="str">
        <v>2013-08-31</v>
      </c>
      <c r="C15233" t="str">
        <v>Midday</v>
      </c>
      <c r="D15233">
        <v>5</v>
      </c>
      <c r="E15233" t="str">
        <f>IF(MOD(D15233,2)=0,"EVEN","ODD")</f>
        <v>ODD</v>
      </c>
      <c r="F15233" t="str">
        <f>IF(D15233&lt;=18,"LOW (1-18)","HIGH (19-36)")</f>
        <v>LOW (1-18)</v>
      </c>
      <c r="G15233">
        <f>INT((D15233-1)/6)+1</f>
        <v>1</v>
      </c>
      <c r="H15233">
        <f>MOD(D15233-1,6)+1</f>
        <v>5</v>
      </c>
      <c r="I15233">
        <f>37-D15233</f>
        <v>32</v>
      </c>
      <c r="J15233">
        <f>ABS(D15233-D15234)</f>
        <v>25</v>
      </c>
      <c r="K15233">
        <f>AVERAGE(D15233:D15237)</f>
        <v>5</v>
      </c>
      <c r="L15233">
        <f>AVERAGE(D15233:D15252)</f>
        <v>5</v>
      </c>
      <c r="M15233">
        <f>K15233-L15233</f>
        <v>0</v>
      </c>
      <c r="N15233" t="str">
        <f>IF(K15233&gt;L15233,"HIGH ZONE BIAS",IF(K15233&lt;L15233,"LOW ZONE BIAS","EQUILIBRIUM"))</f>
        <v>EQUILIBRIUM</v>
      </c>
    </row>
    <row r="15234">
      <c r="A15234">
        <v>12329</v>
      </c>
      <c r="B15234" t="str">
        <v>2013-08-31</v>
      </c>
      <c r="C15234" t="str">
        <v>Morning</v>
      </c>
      <c r="D15234">
        <v>30</v>
      </c>
      <c r="E15234" t="str">
        <f>IF(MOD(D15234,2)=0,"EVEN","ODD")</f>
        <v>EVEN</v>
      </c>
      <c r="F15234" t="str">
        <f>IF(D15234&lt;=18,"LOW (1-18)","HIGH (19-36)")</f>
        <v>HIGH (19-36)</v>
      </c>
      <c r="G15234">
        <f>INT((D15234-1)/6)+1</f>
        <v>5</v>
      </c>
      <c r="H15234">
        <f>MOD(D15234-1,6)+1</f>
        <v>6</v>
      </c>
      <c r="I15234">
        <f>37-D15234</f>
        <v>7</v>
      </c>
      <c r="J15234">
        <f>ABS(D15234-D15235)</f>
        <v>11</v>
      </c>
      <c r="K15234">
        <f>AVERAGE(D15234:D15238)</f>
        <v>30</v>
      </c>
      <c r="L15234">
        <f>AVERAGE(D15234:D15253)</f>
        <v>30</v>
      </c>
      <c r="M15234">
        <f>K15234-L15234</f>
        <v>0</v>
      </c>
      <c r="N15234" t="str">
        <f>IF(K15234&gt;L15234,"HIGH ZONE BIAS",IF(K15234&lt;L15234,"LOW ZONE BIAS","EQUILIBRIUM"))</f>
        <v>EQUILIBRIUM</v>
      </c>
    </row>
    <row r="15235">
      <c r="A15235">
        <v>12328</v>
      </c>
      <c r="B15235" t="str">
        <v>2013-08-30</v>
      </c>
      <c r="C15235" t="str">
        <v>Evening</v>
      </c>
      <c r="D15235">
        <v>19</v>
      </c>
      <c r="E15235" t="str">
        <f>IF(MOD(D15235,2)=0,"EVEN","ODD")</f>
        <v>ODD</v>
      </c>
      <c r="F15235" t="str">
        <f>IF(D15235&lt;=18,"LOW (1-18)","HIGH (19-36)")</f>
        <v>HIGH (19-36)</v>
      </c>
      <c r="G15235">
        <f>INT((D15235-1)/6)+1</f>
        <v>4</v>
      </c>
      <c r="H15235">
        <f>MOD(D15235-1,6)+1</f>
        <v>1</v>
      </c>
      <c r="I15235">
        <f>37-D15235</f>
        <v>18</v>
      </c>
      <c r="J15235">
        <f>ABS(D15235-D15236)</f>
        <v>10</v>
      </c>
      <c r="K15235">
        <f>AVERAGE(D15235:D15239)</f>
        <v>19</v>
      </c>
      <c r="L15235">
        <f>AVERAGE(D15235:D15254)</f>
        <v>19</v>
      </c>
      <c r="M15235">
        <f>K15235-L15235</f>
        <v>0</v>
      </c>
      <c r="N15235" t="str">
        <f>IF(K15235&gt;L15235,"HIGH ZONE BIAS",IF(K15235&lt;L15235,"LOW ZONE BIAS","EQUILIBRIUM"))</f>
        <v>EQUILIBRIUM</v>
      </c>
    </row>
    <row r="15236">
      <c r="A15236">
        <v>12327</v>
      </c>
      <c r="B15236" t="str">
        <v>2013-08-30</v>
      </c>
      <c r="C15236" t="str">
        <v>Midday</v>
      </c>
      <c r="D15236">
        <v>9</v>
      </c>
      <c r="E15236" t="str">
        <f>IF(MOD(D15236,2)=0,"EVEN","ODD")</f>
        <v>ODD</v>
      </c>
      <c r="F15236" t="str">
        <f>IF(D15236&lt;=18,"LOW (1-18)","HIGH (19-36)")</f>
        <v>LOW (1-18)</v>
      </c>
      <c r="G15236">
        <f>INT((D15236-1)/6)+1</f>
        <v>2</v>
      </c>
      <c r="H15236">
        <f>MOD(D15236-1,6)+1</f>
        <v>3</v>
      </c>
      <c r="I15236">
        <f>37-D15236</f>
        <v>28</v>
      </c>
      <c r="J15236">
        <f>ABS(D15236-D15237)</f>
        <v>5</v>
      </c>
      <c r="K15236">
        <f>AVERAGE(D15236:D15240)</f>
        <v>9</v>
      </c>
      <c r="L15236">
        <f>AVERAGE(D15236:D15255)</f>
        <v>9</v>
      </c>
      <c r="M15236">
        <f>K15236-L15236</f>
        <v>0</v>
      </c>
      <c r="N15236" t="str">
        <f>IF(K15236&gt;L15236,"HIGH ZONE BIAS",IF(K15236&lt;L15236,"LOW ZONE BIAS","EQUILIBRIUM"))</f>
        <v>EQUILIBRIUM</v>
      </c>
    </row>
    <row r="15237">
      <c r="A15237">
        <v>12326</v>
      </c>
      <c r="B15237" t="str">
        <v>2013-08-30</v>
      </c>
      <c r="C15237" t="str">
        <v>Morning</v>
      </c>
      <c r="D15237">
        <v>4</v>
      </c>
      <c r="E15237" t="str">
        <f>IF(MOD(D15237,2)=0,"EVEN","ODD")</f>
        <v>EVEN</v>
      </c>
      <c r="F15237" t="str">
        <f>IF(D15237&lt;=18,"LOW (1-18)","HIGH (19-36)")</f>
        <v>LOW (1-18)</v>
      </c>
      <c r="G15237">
        <f>INT((D15237-1)/6)+1</f>
        <v>1</v>
      </c>
      <c r="H15237">
        <f>MOD(D15237-1,6)+1</f>
        <v>4</v>
      </c>
      <c r="I15237">
        <f>37-D15237</f>
        <v>33</v>
      </c>
      <c r="J15237">
        <f>ABS(D15237-D15238)</f>
        <v>23</v>
      </c>
      <c r="K15237">
        <f>AVERAGE(D15237:D15241)</f>
        <v>4</v>
      </c>
      <c r="L15237">
        <f>AVERAGE(D15237:D15256)</f>
        <v>4</v>
      </c>
      <c r="M15237">
        <f>K15237-L15237</f>
        <v>0</v>
      </c>
      <c r="N15237" t="str">
        <f>IF(K15237&gt;L15237,"HIGH ZONE BIAS",IF(K15237&lt;L15237,"LOW ZONE BIAS","EQUILIBRIUM"))</f>
        <v>EQUILIBRIUM</v>
      </c>
    </row>
    <row r="15238">
      <c r="A15238">
        <v>12325</v>
      </c>
      <c r="B15238" t="str">
        <v>2013-08-29</v>
      </c>
      <c r="C15238" t="str">
        <v>Evening</v>
      </c>
      <c r="D15238">
        <v>27</v>
      </c>
      <c r="E15238" t="str">
        <f>IF(MOD(D15238,2)=0,"EVEN","ODD")</f>
        <v>ODD</v>
      </c>
      <c r="F15238" t="str">
        <f>IF(D15238&lt;=18,"LOW (1-18)","HIGH (19-36)")</f>
        <v>HIGH (19-36)</v>
      </c>
      <c r="G15238">
        <f>INT((D15238-1)/6)+1</f>
        <v>5</v>
      </c>
      <c r="H15238">
        <f>MOD(D15238-1,6)+1</f>
        <v>3</v>
      </c>
      <c r="I15238">
        <f>37-D15238</f>
        <v>10</v>
      </c>
      <c r="J15238">
        <f>ABS(D15238-D15239)</f>
        <v>2</v>
      </c>
      <c r="K15238">
        <f>AVERAGE(D15238:D15242)</f>
        <v>27</v>
      </c>
      <c r="L15238">
        <f>AVERAGE(D15238:D15257)</f>
        <v>27</v>
      </c>
      <c r="M15238">
        <f>K15238-L15238</f>
        <v>0</v>
      </c>
      <c r="N15238" t="str">
        <f>IF(K15238&gt;L15238,"HIGH ZONE BIAS",IF(K15238&lt;L15238,"LOW ZONE BIAS","EQUILIBRIUM"))</f>
        <v>EQUILIBRIUM</v>
      </c>
    </row>
    <row r="15239">
      <c r="A15239">
        <v>12324</v>
      </c>
      <c r="B15239" t="str">
        <v>2013-08-29</v>
      </c>
      <c r="C15239" t="str">
        <v>Midday</v>
      </c>
      <c r="D15239">
        <v>29</v>
      </c>
      <c r="E15239" t="str">
        <f>IF(MOD(D15239,2)=0,"EVEN","ODD")</f>
        <v>ODD</v>
      </c>
      <c r="F15239" t="str">
        <f>IF(D15239&lt;=18,"LOW (1-18)","HIGH (19-36)")</f>
        <v>HIGH (19-36)</v>
      </c>
      <c r="G15239">
        <f>INT((D15239-1)/6)+1</f>
        <v>5</v>
      </c>
      <c r="H15239">
        <f>MOD(D15239-1,6)+1</f>
        <v>5</v>
      </c>
      <c r="I15239">
        <f>37-D15239</f>
        <v>8</v>
      </c>
      <c r="J15239">
        <f>ABS(D15239-D15240)</f>
        <v>6</v>
      </c>
      <c r="K15239">
        <f>AVERAGE(D15239:D15243)</f>
        <v>29</v>
      </c>
      <c r="L15239">
        <f>AVERAGE(D15239:D15258)</f>
        <v>29</v>
      </c>
      <c r="M15239">
        <f>K15239-L15239</f>
        <v>0</v>
      </c>
      <c r="N15239" t="str">
        <f>IF(K15239&gt;L15239,"HIGH ZONE BIAS",IF(K15239&lt;L15239,"LOW ZONE BIAS","EQUILIBRIUM"))</f>
        <v>EQUILIBRIUM</v>
      </c>
    </row>
    <row r="15240">
      <c r="A15240">
        <v>12323</v>
      </c>
      <c r="B15240" t="str">
        <v>2013-08-29</v>
      </c>
      <c r="C15240" t="str">
        <v>Morning</v>
      </c>
      <c r="D15240">
        <v>23</v>
      </c>
      <c r="E15240" t="str">
        <f>IF(MOD(D15240,2)=0,"EVEN","ODD")</f>
        <v>ODD</v>
      </c>
      <c r="F15240" t="str">
        <f>IF(D15240&lt;=18,"LOW (1-18)","HIGH (19-36)")</f>
        <v>HIGH (19-36)</v>
      </c>
      <c r="G15240">
        <f>INT((D15240-1)/6)+1</f>
        <v>4</v>
      </c>
      <c r="H15240">
        <f>MOD(D15240-1,6)+1</f>
        <v>5</v>
      </c>
      <c r="I15240">
        <f>37-D15240</f>
        <v>14</v>
      </c>
      <c r="J15240">
        <f>ABS(D15240-D15241)</f>
        <v>2</v>
      </c>
      <c r="K15240">
        <f>AVERAGE(D15240:D15244)</f>
        <v>23</v>
      </c>
      <c r="L15240">
        <f>AVERAGE(D15240:D15259)</f>
        <v>23</v>
      </c>
      <c r="M15240">
        <f>K15240-L15240</f>
        <v>0</v>
      </c>
      <c r="N15240" t="str">
        <f>IF(K15240&gt;L15240,"HIGH ZONE BIAS",IF(K15240&lt;L15240,"LOW ZONE BIAS","EQUILIBRIUM"))</f>
        <v>EQUILIBRIUM</v>
      </c>
    </row>
    <row r="15241">
      <c r="A15241">
        <v>12322</v>
      </c>
      <c r="B15241" t="str">
        <v>2013-08-28</v>
      </c>
      <c r="C15241" t="str">
        <v>Evening</v>
      </c>
      <c r="D15241">
        <v>21</v>
      </c>
      <c r="E15241" t="str">
        <f>IF(MOD(D15241,2)=0,"EVEN","ODD")</f>
        <v>ODD</v>
      </c>
      <c r="F15241" t="str">
        <f>IF(D15241&lt;=18,"LOW (1-18)","HIGH (19-36)")</f>
        <v>HIGH (19-36)</v>
      </c>
      <c r="G15241">
        <f>INT((D15241-1)/6)+1</f>
        <v>4</v>
      </c>
      <c r="H15241">
        <f>MOD(D15241-1,6)+1</f>
        <v>3</v>
      </c>
      <c r="I15241">
        <f>37-D15241</f>
        <v>16</v>
      </c>
      <c r="J15241">
        <f>ABS(D15241-D15242)</f>
        <v>11</v>
      </c>
      <c r="K15241">
        <f>AVERAGE(D15241:D15245)</f>
        <v>21</v>
      </c>
      <c r="L15241">
        <f>AVERAGE(D15241:D15260)</f>
        <v>21</v>
      </c>
      <c r="M15241">
        <f>K15241-L15241</f>
        <v>0</v>
      </c>
      <c r="N15241" t="str">
        <f>IF(K15241&gt;L15241,"HIGH ZONE BIAS",IF(K15241&lt;L15241,"LOW ZONE BIAS","EQUILIBRIUM"))</f>
        <v>EQUILIBRIUM</v>
      </c>
    </row>
    <row r="15242">
      <c r="A15242">
        <v>12321</v>
      </c>
      <c r="B15242" t="str">
        <v>2013-08-28</v>
      </c>
      <c r="C15242" t="str">
        <v>Midday</v>
      </c>
      <c r="D15242">
        <v>32</v>
      </c>
      <c r="E15242" t="str">
        <f>IF(MOD(D15242,2)=0,"EVEN","ODD")</f>
        <v>EVEN</v>
      </c>
      <c r="F15242" t="str">
        <f>IF(D15242&lt;=18,"LOW (1-18)","HIGH (19-36)")</f>
        <v>HIGH (19-36)</v>
      </c>
      <c r="G15242">
        <f>INT((D15242-1)/6)+1</f>
        <v>6</v>
      </c>
      <c r="H15242">
        <f>MOD(D15242-1,6)+1</f>
        <v>2</v>
      </c>
      <c r="I15242">
        <f>37-D15242</f>
        <v>5</v>
      </c>
      <c r="J15242">
        <f>ABS(D15242-D15243)</f>
        <v>5</v>
      </c>
      <c r="K15242">
        <f>AVERAGE(D15242:D15246)</f>
        <v>32</v>
      </c>
      <c r="L15242">
        <f>AVERAGE(D15242:D15261)</f>
        <v>32</v>
      </c>
      <c r="M15242">
        <f>K15242-L15242</f>
        <v>0</v>
      </c>
      <c r="N15242" t="str">
        <f>IF(K15242&gt;L15242,"HIGH ZONE BIAS",IF(K15242&lt;L15242,"LOW ZONE BIAS","EQUILIBRIUM"))</f>
        <v>EQUILIBRIUM</v>
      </c>
    </row>
    <row r="15243">
      <c r="A15243">
        <v>12320</v>
      </c>
      <c r="B15243" t="str">
        <v>2013-08-28</v>
      </c>
      <c r="C15243" t="str">
        <v>Morning</v>
      </c>
      <c r="D15243">
        <v>27</v>
      </c>
      <c r="E15243" t="str">
        <f>IF(MOD(D15243,2)=0,"EVEN","ODD")</f>
        <v>ODD</v>
      </c>
      <c r="F15243" t="str">
        <f>IF(D15243&lt;=18,"LOW (1-18)","HIGH (19-36)")</f>
        <v>HIGH (19-36)</v>
      </c>
      <c r="G15243">
        <f>INT((D15243-1)/6)+1</f>
        <v>5</v>
      </c>
      <c r="H15243">
        <f>MOD(D15243-1,6)+1</f>
        <v>3</v>
      </c>
      <c r="I15243">
        <f>37-D15243</f>
        <v>10</v>
      </c>
      <c r="J15243">
        <f>ABS(D15243-D15244)</f>
        <v>8</v>
      </c>
      <c r="K15243">
        <f>AVERAGE(D15243:D15247)</f>
        <v>27</v>
      </c>
      <c r="L15243">
        <f>AVERAGE(D15243:D15262)</f>
        <v>27</v>
      </c>
      <c r="M15243">
        <f>K15243-L15243</f>
        <v>0</v>
      </c>
      <c r="N15243" t="str">
        <f>IF(K15243&gt;L15243,"HIGH ZONE BIAS",IF(K15243&lt;L15243,"LOW ZONE BIAS","EQUILIBRIUM"))</f>
        <v>EQUILIBRIUM</v>
      </c>
    </row>
    <row r="15244">
      <c r="A15244">
        <v>12319</v>
      </c>
      <c r="B15244" t="str">
        <v>2013-08-27</v>
      </c>
      <c r="C15244" t="str">
        <v>Evening</v>
      </c>
      <c r="D15244">
        <v>35</v>
      </c>
      <c r="E15244" t="str">
        <f>IF(MOD(D15244,2)=0,"EVEN","ODD")</f>
        <v>ODD</v>
      </c>
      <c r="F15244" t="str">
        <f>IF(D15244&lt;=18,"LOW (1-18)","HIGH (19-36)")</f>
        <v>HIGH (19-36)</v>
      </c>
      <c r="G15244">
        <f>INT((D15244-1)/6)+1</f>
        <v>6</v>
      </c>
      <c r="H15244">
        <f>MOD(D15244-1,6)+1</f>
        <v>5</v>
      </c>
      <c r="I15244">
        <f>37-D15244</f>
        <v>2</v>
      </c>
      <c r="J15244">
        <f>ABS(D15244-D15245)</f>
        <v>18</v>
      </c>
      <c r="K15244">
        <f>AVERAGE(D15244:D15248)</f>
        <v>35</v>
      </c>
      <c r="L15244">
        <f>AVERAGE(D15244:D15263)</f>
        <v>35</v>
      </c>
      <c r="M15244">
        <f>K15244-L15244</f>
        <v>0</v>
      </c>
      <c r="N15244" t="str">
        <f>IF(K15244&gt;L15244,"HIGH ZONE BIAS",IF(K15244&lt;L15244,"LOW ZONE BIAS","EQUILIBRIUM"))</f>
        <v>EQUILIBRIUM</v>
      </c>
    </row>
    <row r="15245">
      <c r="A15245">
        <v>12318</v>
      </c>
      <c r="B15245" t="str">
        <v>2013-08-27</v>
      </c>
      <c r="C15245" t="str">
        <v>Midday</v>
      </c>
      <c r="D15245">
        <v>17</v>
      </c>
      <c r="E15245" t="str">
        <f>IF(MOD(D15245,2)=0,"EVEN","ODD")</f>
        <v>ODD</v>
      </c>
      <c r="F15245" t="str">
        <f>IF(D15245&lt;=18,"LOW (1-18)","HIGH (19-36)")</f>
        <v>LOW (1-18)</v>
      </c>
      <c r="G15245">
        <f>INT((D15245-1)/6)+1</f>
        <v>3</v>
      </c>
      <c r="H15245">
        <f>MOD(D15245-1,6)+1</f>
        <v>5</v>
      </c>
      <c r="I15245">
        <f>37-D15245</f>
        <v>20</v>
      </c>
      <c r="J15245">
        <f>ABS(D15245-D15246)</f>
        <v>12</v>
      </c>
      <c r="K15245">
        <f>AVERAGE(D15245:D15249)</f>
        <v>17</v>
      </c>
      <c r="L15245">
        <f>AVERAGE(D15245:D15264)</f>
        <v>17</v>
      </c>
      <c r="M15245">
        <f>K15245-L15245</f>
        <v>0</v>
      </c>
      <c r="N15245" t="str">
        <f>IF(K15245&gt;L15245,"HIGH ZONE BIAS",IF(K15245&lt;L15245,"LOW ZONE BIAS","EQUILIBRIUM"))</f>
        <v>EQUILIBRIUM</v>
      </c>
    </row>
    <row r="15246">
      <c r="A15246">
        <v>12317</v>
      </c>
      <c r="B15246" t="str">
        <v>2013-08-27</v>
      </c>
      <c r="C15246" t="str">
        <v>Morning</v>
      </c>
      <c r="D15246">
        <v>5</v>
      </c>
      <c r="E15246" t="str">
        <f>IF(MOD(D15246,2)=0,"EVEN","ODD")</f>
        <v>ODD</v>
      </c>
      <c r="F15246" t="str">
        <f>IF(D15246&lt;=18,"LOW (1-18)","HIGH (19-36)")</f>
        <v>LOW (1-18)</v>
      </c>
      <c r="G15246">
        <f>INT((D15246-1)/6)+1</f>
        <v>1</v>
      </c>
      <c r="H15246">
        <f>MOD(D15246-1,6)+1</f>
        <v>5</v>
      </c>
      <c r="I15246">
        <f>37-D15246</f>
        <v>32</v>
      </c>
      <c r="J15246">
        <f>ABS(D15246-D15247)</f>
        <v>20</v>
      </c>
      <c r="K15246">
        <f>AVERAGE(D15246:D15250)</f>
        <v>5</v>
      </c>
      <c r="L15246">
        <f>AVERAGE(D15246:D15265)</f>
        <v>5</v>
      </c>
      <c r="M15246">
        <f>K15246-L15246</f>
        <v>0</v>
      </c>
      <c r="N15246" t="str">
        <f>IF(K15246&gt;L15246,"HIGH ZONE BIAS",IF(K15246&lt;L15246,"LOW ZONE BIAS","EQUILIBRIUM"))</f>
        <v>EQUILIBRIUM</v>
      </c>
    </row>
    <row r="15247">
      <c r="A15247">
        <v>12316</v>
      </c>
      <c r="B15247" t="str">
        <v>2013-08-26</v>
      </c>
      <c r="C15247" t="str">
        <v>Evening</v>
      </c>
      <c r="D15247">
        <v>25</v>
      </c>
      <c r="E15247" t="str">
        <f>IF(MOD(D15247,2)=0,"EVEN","ODD")</f>
        <v>ODD</v>
      </c>
      <c r="F15247" t="str">
        <f>IF(D15247&lt;=18,"LOW (1-18)","HIGH (19-36)")</f>
        <v>HIGH (19-36)</v>
      </c>
      <c r="G15247">
        <f>INT((D15247-1)/6)+1</f>
        <v>5</v>
      </c>
      <c r="H15247">
        <f>MOD(D15247-1,6)+1</f>
        <v>1</v>
      </c>
      <c r="I15247">
        <f>37-D15247</f>
        <v>12</v>
      </c>
      <c r="J15247">
        <f>ABS(D15247-D15248)</f>
        <v>2</v>
      </c>
      <c r="K15247">
        <f>AVERAGE(D15247:D15251)</f>
        <v>25</v>
      </c>
      <c r="L15247">
        <f>AVERAGE(D15247:D15266)</f>
        <v>25</v>
      </c>
      <c r="M15247">
        <f>K15247-L15247</f>
        <v>0</v>
      </c>
      <c r="N15247" t="str">
        <f>IF(K15247&gt;L15247,"HIGH ZONE BIAS",IF(K15247&lt;L15247,"LOW ZONE BIAS","EQUILIBRIUM"))</f>
        <v>EQUILIBRIUM</v>
      </c>
    </row>
    <row r="15248">
      <c r="A15248">
        <v>12315</v>
      </c>
      <c r="B15248" t="str">
        <v>2013-08-26</v>
      </c>
      <c r="C15248" t="str">
        <v>Midday</v>
      </c>
      <c r="D15248">
        <v>27</v>
      </c>
      <c r="E15248" t="str">
        <f>IF(MOD(D15248,2)=0,"EVEN","ODD")</f>
        <v>ODD</v>
      </c>
      <c r="F15248" t="str">
        <f>IF(D15248&lt;=18,"LOW (1-18)","HIGH (19-36)")</f>
        <v>HIGH (19-36)</v>
      </c>
      <c r="G15248">
        <f>INT((D15248-1)/6)+1</f>
        <v>5</v>
      </c>
      <c r="H15248">
        <f>MOD(D15248-1,6)+1</f>
        <v>3</v>
      </c>
      <c r="I15248">
        <f>37-D15248</f>
        <v>10</v>
      </c>
      <c r="J15248">
        <f>ABS(D15248-D15249)</f>
        <v>15</v>
      </c>
      <c r="K15248">
        <f>AVERAGE(D15248:D15252)</f>
        <v>27</v>
      </c>
      <c r="L15248">
        <f>AVERAGE(D15248:D15267)</f>
        <v>27</v>
      </c>
      <c r="M15248">
        <f>K15248-L15248</f>
        <v>0</v>
      </c>
      <c r="N15248" t="str">
        <f>IF(K15248&gt;L15248,"HIGH ZONE BIAS",IF(K15248&lt;L15248,"LOW ZONE BIAS","EQUILIBRIUM"))</f>
        <v>EQUILIBRIUM</v>
      </c>
    </row>
    <row r="15249">
      <c r="A15249">
        <v>12314</v>
      </c>
      <c r="B15249" t="str">
        <v>2013-08-26</v>
      </c>
      <c r="C15249" t="str">
        <v>Morning</v>
      </c>
      <c r="D15249">
        <v>12</v>
      </c>
      <c r="E15249" t="str">
        <f>IF(MOD(D15249,2)=0,"EVEN","ODD")</f>
        <v>EVEN</v>
      </c>
      <c r="F15249" t="str">
        <f>IF(D15249&lt;=18,"LOW (1-18)","HIGH (19-36)")</f>
        <v>LOW (1-18)</v>
      </c>
      <c r="G15249">
        <f>INT((D15249-1)/6)+1</f>
        <v>2</v>
      </c>
      <c r="H15249">
        <f>MOD(D15249-1,6)+1</f>
        <v>6</v>
      </c>
      <c r="I15249">
        <f>37-D15249</f>
        <v>25</v>
      </c>
      <c r="J15249">
        <f>ABS(D15249-D15250)</f>
        <v>9</v>
      </c>
      <c r="K15249">
        <f>AVERAGE(D15249:D15253)</f>
        <v>12</v>
      </c>
      <c r="L15249">
        <f>AVERAGE(D15249:D15268)</f>
        <v>12</v>
      </c>
      <c r="M15249">
        <f>K15249-L15249</f>
        <v>0</v>
      </c>
      <c r="N15249" t="str">
        <f>IF(K15249&gt;L15249,"HIGH ZONE BIAS",IF(K15249&lt;L15249,"LOW ZONE BIAS","EQUILIBRIUM"))</f>
        <v>EQUILIBRIUM</v>
      </c>
    </row>
    <row r="15250">
      <c r="A15250">
        <v>12313</v>
      </c>
      <c r="B15250" t="str">
        <v>2013-08-24</v>
      </c>
      <c r="C15250" t="str">
        <v>Evening</v>
      </c>
      <c r="D15250">
        <v>21</v>
      </c>
      <c r="E15250" t="str">
        <f>IF(MOD(D15250,2)=0,"EVEN","ODD")</f>
        <v>ODD</v>
      </c>
      <c r="F15250" t="str">
        <f>IF(D15250&lt;=18,"LOW (1-18)","HIGH (19-36)")</f>
        <v>HIGH (19-36)</v>
      </c>
      <c r="G15250">
        <f>INT((D15250-1)/6)+1</f>
        <v>4</v>
      </c>
      <c r="H15250">
        <f>MOD(D15250-1,6)+1</f>
        <v>3</v>
      </c>
      <c r="I15250">
        <f>37-D15250</f>
        <v>16</v>
      </c>
      <c r="J15250">
        <f>ABS(D15250-D15251)</f>
        <v>15</v>
      </c>
      <c r="K15250">
        <f>AVERAGE(D15250:D15254)</f>
        <v>21</v>
      </c>
      <c r="L15250">
        <f>AVERAGE(D15250:D15269)</f>
        <v>21</v>
      </c>
      <c r="M15250">
        <f>K15250-L15250</f>
        <v>0</v>
      </c>
      <c r="N15250" t="str">
        <f>IF(K15250&gt;L15250,"HIGH ZONE BIAS",IF(K15250&lt;L15250,"LOW ZONE BIAS","EQUILIBRIUM"))</f>
        <v>EQUILIBRIUM</v>
      </c>
    </row>
    <row r="15251">
      <c r="A15251">
        <v>12312</v>
      </c>
      <c r="B15251" t="str">
        <v>2013-08-24</v>
      </c>
      <c r="C15251" t="str">
        <v>Midday</v>
      </c>
      <c r="D15251">
        <v>36</v>
      </c>
      <c r="E15251" t="str">
        <f>IF(MOD(D15251,2)=0,"EVEN","ODD")</f>
        <v>EVEN</v>
      </c>
      <c r="F15251" t="str">
        <f>IF(D15251&lt;=18,"LOW (1-18)","HIGH (19-36)")</f>
        <v>HIGH (19-36)</v>
      </c>
      <c r="G15251">
        <f>INT((D15251-1)/6)+1</f>
        <v>6</v>
      </c>
      <c r="H15251">
        <f>MOD(D15251-1,6)+1</f>
        <v>6</v>
      </c>
      <c r="I15251">
        <f>37-D15251</f>
        <v>1</v>
      </c>
      <c r="J15251">
        <f>ABS(D15251-D15252)</f>
        <v>15</v>
      </c>
      <c r="K15251">
        <f>AVERAGE(D15251:D15255)</f>
        <v>36</v>
      </c>
      <c r="L15251">
        <f>AVERAGE(D15251:D15270)</f>
        <v>36</v>
      </c>
      <c r="M15251">
        <f>K15251-L15251</f>
        <v>0</v>
      </c>
      <c r="N15251" t="str">
        <f>IF(K15251&gt;L15251,"HIGH ZONE BIAS",IF(K15251&lt;L15251,"LOW ZONE BIAS","EQUILIBRIUM"))</f>
        <v>EQUILIBRIUM</v>
      </c>
    </row>
    <row r="15252">
      <c r="A15252">
        <v>12311</v>
      </c>
      <c r="B15252" t="str">
        <v>2013-08-24</v>
      </c>
      <c r="C15252" t="str">
        <v>Morning</v>
      </c>
      <c r="D15252">
        <v>21</v>
      </c>
      <c r="E15252" t="str">
        <f>IF(MOD(D15252,2)=0,"EVEN","ODD")</f>
        <v>ODD</v>
      </c>
      <c r="F15252" t="str">
        <f>IF(D15252&lt;=18,"LOW (1-18)","HIGH (19-36)")</f>
        <v>HIGH (19-36)</v>
      </c>
      <c r="G15252">
        <f>INT((D15252-1)/6)+1</f>
        <v>4</v>
      </c>
      <c r="H15252">
        <f>MOD(D15252-1,6)+1</f>
        <v>3</v>
      </c>
      <c r="I15252">
        <f>37-D15252</f>
        <v>16</v>
      </c>
      <c r="J15252">
        <f>ABS(D15252-D15253)</f>
        <v>11</v>
      </c>
      <c r="K15252">
        <f>AVERAGE(D15252:D15256)</f>
        <v>21</v>
      </c>
      <c r="L15252">
        <f>AVERAGE(D15252:D15271)</f>
        <v>21</v>
      </c>
      <c r="M15252">
        <f>K15252-L15252</f>
        <v>0</v>
      </c>
      <c r="N15252" t="str">
        <f>IF(K15252&gt;L15252,"HIGH ZONE BIAS",IF(K15252&lt;L15252,"LOW ZONE BIAS","EQUILIBRIUM"))</f>
        <v>EQUILIBRIUM</v>
      </c>
    </row>
    <row r="15253">
      <c r="A15253">
        <v>12310</v>
      </c>
      <c r="B15253" t="str">
        <v>2013-08-23</v>
      </c>
      <c r="C15253" t="str">
        <v>Evening</v>
      </c>
      <c r="D15253">
        <v>10</v>
      </c>
      <c r="E15253" t="str">
        <f>IF(MOD(D15253,2)=0,"EVEN","ODD")</f>
        <v>EVEN</v>
      </c>
      <c r="F15253" t="str">
        <f>IF(D15253&lt;=18,"LOW (1-18)","HIGH (19-36)")</f>
        <v>LOW (1-18)</v>
      </c>
      <c r="G15253">
        <f>INT((D15253-1)/6)+1</f>
        <v>2</v>
      </c>
      <c r="H15253">
        <f>MOD(D15253-1,6)+1</f>
        <v>4</v>
      </c>
      <c r="I15253">
        <f>37-D15253</f>
        <v>27</v>
      </c>
      <c r="J15253">
        <f>ABS(D15253-D15254)</f>
        <v>2</v>
      </c>
      <c r="K15253">
        <f>AVERAGE(D15253:D15257)</f>
        <v>10</v>
      </c>
      <c r="L15253">
        <f>AVERAGE(D15253:D15272)</f>
        <v>10</v>
      </c>
      <c r="M15253">
        <f>K15253-L15253</f>
        <v>0</v>
      </c>
      <c r="N15253" t="str">
        <f>IF(K15253&gt;L15253,"HIGH ZONE BIAS",IF(K15253&lt;L15253,"LOW ZONE BIAS","EQUILIBRIUM"))</f>
        <v>EQUILIBRIUM</v>
      </c>
    </row>
    <row r="15254">
      <c r="A15254">
        <v>12309</v>
      </c>
      <c r="B15254" t="str">
        <v>2013-08-23</v>
      </c>
      <c r="C15254" t="str">
        <v>Midday</v>
      </c>
      <c r="D15254">
        <v>8</v>
      </c>
      <c r="E15254" t="str">
        <f>IF(MOD(D15254,2)=0,"EVEN","ODD")</f>
        <v>EVEN</v>
      </c>
      <c r="F15254" t="str">
        <f>IF(D15254&lt;=18,"LOW (1-18)","HIGH (19-36)")</f>
        <v>LOW (1-18)</v>
      </c>
      <c r="G15254">
        <f>INT((D15254-1)/6)+1</f>
        <v>2</v>
      </c>
      <c r="H15254">
        <f>MOD(D15254-1,6)+1</f>
        <v>2</v>
      </c>
      <c r="I15254">
        <f>37-D15254</f>
        <v>29</v>
      </c>
      <c r="J15254">
        <f>ABS(D15254-D15255)</f>
        <v>3</v>
      </c>
      <c r="K15254">
        <f>AVERAGE(D15254:D15258)</f>
        <v>8</v>
      </c>
      <c r="L15254">
        <f>AVERAGE(D15254:D15273)</f>
        <v>8</v>
      </c>
      <c r="M15254">
        <f>K15254-L15254</f>
        <v>0</v>
      </c>
      <c r="N15254" t="str">
        <f>IF(K15254&gt;L15254,"HIGH ZONE BIAS",IF(K15254&lt;L15254,"LOW ZONE BIAS","EQUILIBRIUM"))</f>
        <v>EQUILIBRIUM</v>
      </c>
    </row>
    <row r="15255">
      <c r="A15255">
        <v>12308</v>
      </c>
      <c r="B15255" t="str">
        <v>2013-08-23</v>
      </c>
      <c r="C15255" t="str">
        <v>Morning</v>
      </c>
      <c r="D15255">
        <v>5</v>
      </c>
      <c r="E15255" t="str">
        <f>IF(MOD(D15255,2)=0,"EVEN","ODD")</f>
        <v>ODD</v>
      </c>
      <c r="F15255" t="str">
        <f>IF(D15255&lt;=18,"LOW (1-18)","HIGH (19-36)")</f>
        <v>LOW (1-18)</v>
      </c>
      <c r="G15255">
        <f>INT((D15255-1)/6)+1</f>
        <v>1</v>
      </c>
      <c r="H15255">
        <f>MOD(D15255-1,6)+1</f>
        <v>5</v>
      </c>
      <c r="I15255">
        <f>37-D15255</f>
        <v>32</v>
      </c>
      <c r="J15255">
        <f>ABS(D15255-D15256)</f>
        <v>30</v>
      </c>
      <c r="K15255">
        <f>AVERAGE(D15255:D15259)</f>
        <v>5</v>
      </c>
      <c r="L15255">
        <f>AVERAGE(D15255:D15274)</f>
        <v>5</v>
      </c>
      <c r="M15255">
        <f>K15255-L15255</f>
        <v>0</v>
      </c>
      <c r="N15255" t="str">
        <f>IF(K15255&gt;L15255,"HIGH ZONE BIAS",IF(K15255&lt;L15255,"LOW ZONE BIAS","EQUILIBRIUM"))</f>
        <v>EQUILIBRIUM</v>
      </c>
    </row>
    <row r="15256">
      <c r="A15256">
        <v>12307</v>
      </c>
      <c r="B15256" t="str">
        <v>2013-08-22</v>
      </c>
      <c r="C15256" t="str">
        <v>Evening</v>
      </c>
      <c r="D15256">
        <v>35</v>
      </c>
      <c r="E15256" t="str">
        <f>IF(MOD(D15256,2)=0,"EVEN","ODD")</f>
        <v>ODD</v>
      </c>
      <c r="F15256" t="str">
        <f>IF(D15256&lt;=18,"LOW (1-18)","HIGH (19-36)")</f>
        <v>HIGH (19-36)</v>
      </c>
      <c r="G15256">
        <f>INT((D15256-1)/6)+1</f>
        <v>6</v>
      </c>
      <c r="H15256">
        <f>MOD(D15256-1,6)+1</f>
        <v>5</v>
      </c>
      <c r="I15256">
        <f>37-D15256</f>
        <v>2</v>
      </c>
      <c r="J15256">
        <f>ABS(D15256-D15257)</f>
        <v>2</v>
      </c>
      <c r="K15256">
        <f>AVERAGE(D15256:D15260)</f>
        <v>35</v>
      </c>
      <c r="L15256">
        <f>AVERAGE(D15256:D15275)</f>
        <v>35</v>
      </c>
      <c r="M15256">
        <f>K15256-L15256</f>
        <v>0</v>
      </c>
      <c r="N15256" t="str">
        <f>IF(K15256&gt;L15256,"HIGH ZONE BIAS",IF(K15256&lt;L15256,"LOW ZONE BIAS","EQUILIBRIUM"))</f>
        <v>EQUILIBRIUM</v>
      </c>
    </row>
    <row r="15257">
      <c r="A15257">
        <v>12306</v>
      </c>
      <c r="B15257" t="str">
        <v>2013-08-22</v>
      </c>
      <c r="C15257" t="str">
        <v>Midday</v>
      </c>
      <c r="D15257">
        <v>33</v>
      </c>
      <c r="E15257" t="str">
        <f>IF(MOD(D15257,2)=0,"EVEN","ODD")</f>
        <v>ODD</v>
      </c>
      <c r="F15257" t="str">
        <f>IF(D15257&lt;=18,"LOW (1-18)","HIGH (19-36)")</f>
        <v>HIGH (19-36)</v>
      </c>
      <c r="G15257">
        <f>INT((D15257-1)/6)+1</f>
        <v>6</v>
      </c>
      <c r="H15257">
        <f>MOD(D15257-1,6)+1</f>
        <v>3</v>
      </c>
      <c r="I15257">
        <f>37-D15257</f>
        <v>4</v>
      </c>
      <c r="J15257">
        <f>ABS(D15257-D15258)</f>
        <v>3</v>
      </c>
      <c r="K15257">
        <f>AVERAGE(D15257:D15261)</f>
        <v>33</v>
      </c>
      <c r="L15257">
        <f>AVERAGE(D15257:D15276)</f>
        <v>33</v>
      </c>
      <c r="M15257">
        <f>K15257-L15257</f>
        <v>0</v>
      </c>
      <c r="N15257" t="str">
        <f>IF(K15257&gt;L15257,"HIGH ZONE BIAS",IF(K15257&lt;L15257,"LOW ZONE BIAS","EQUILIBRIUM"))</f>
        <v>EQUILIBRIUM</v>
      </c>
    </row>
    <row r="15258">
      <c r="A15258">
        <v>12305</v>
      </c>
      <c r="B15258" t="str">
        <v>2013-08-22</v>
      </c>
      <c r="C15258" t="str">
        <v>Morning</v>
      </c>
      <c r="D15258">
        <v>30</v>
      </c>
      <c r="E15258" t="str">
        <f>IF(MOD(D15258,2)=0,"EVEN","ODD")</f>
        <v>EVEN</v>
      </c>
      <c r="F15258" t="str">
        <f>IF(D15258&lt;=18,"LOW (1-18)","HIGH (19-36)")</f>
        <v>HIGH (19-36)</v>
      </c>
      <c r="G15258">
        <f>INT((D15258-1)/6)+1</f>
        <v>5</v>
      </c>
      <c r="H15258">
        <f>MOD(D15258-1,6)+1</f>
        <v>6</v>
      </c>
      <c r="I15258">
        <f>37-D15258</f>
        <v>7</v>
      </c>
      <c r="J15258">
        <f>ABS(D15258-D15259)</f>
        <v>25</v>
      </c>
      <c r="K15258">
        <f>AVERAGE(D15258:D15262)</f>
        <v>30</v>
      </c>
      <c r="L15258">
        <f>AVERAGE(D15258:D15277)</f>
        <v>30</v>
      </c>
      <c r="M15258">
        <f>K15258-L15258</f>
        <v>0</v>
      </c>
      <c r="N15258" t="str">
        <f>IF(K15258&gt;L15258,"HIGH ZONE BIAS",IF(K15258&lt;L15258,"LOW ZONE BIAS","EQUILIBRIUM"))</f>
        <v>EQUILIBRIUM</v>
      </c>
    </row>
    <row r="15259">
      <c r="A15259">
        <v>12304</v>
      </c>
      <c r="B15259" t="str">
        <v>2013-08-21</v>
      </c>
      <c r="C15259" t="str">
        <v>Evening</v>
      </c>
      <c r="D15259">
        <v>5</v>
      </c>
      <c r="E15259" t="str">
        <f>IF(MOD(D15259,2)=0,"EVEN","ODD")</f>
        <v>ODD</v>
      </c>
      <c r="F15259" t="str">
        <f>IF(D15259&lt;=18,"LOW (1-18)","HIGH (19-36)")</f>
        <v>LOW (1-18)</v>
      </c>
      <c r="G15259">
        <f>INT((D15259-1)/6)+1</f>
        <v>1</v>
      </c>
      <c r="H15259">
        <f>MOD(D15259-1,6)+1</f>
        <v>5</v>
      </c>
      <c r="I15259">
        <f>37-D15259</f>
        <v>32</v>
      </c>
      <c r="J15259">
        <f>ABS(D15259-D15260)</f>
        <v>10</v>
      </c>
      <c r="K15259">
        <f>AVERAGE(D15259:D15263)</f>
        <v>5</v>
      </c>
      <c r="L15259">
        <f>AVERAGE(D15259:D15278)</f>
        <v>5</v>
      </c>
      <c r="M15259">
        <f>K15259-L15259</f>
        <v>0</v>
      </c>
      <c r="N15259" t="str">
        <f>IF(K15259&gt;L15259,"HIGH ZONE BIAS",IF(K15259&lt;L15259,"LOW ZONE BIAS","EQUILIBRIUM"))</f>
        <v>EQUILIBRIUM</v>
      </c>
    </row>
    <row r="15260">
      <c r="A15260">
        <v>12303</v>
      </c>
      <c r="B15260" t="str">
        <v>2013-08-21</v>
      </c>
      <c r="C15260" t="str">
        <v>Midday</v>
      </c>
      <c r="D15260">
        <v>15</v>
      </c>
      <c r="E15260" t="str">
        <f>IF(MOD(D15260,2)=0,"EVEN","ODD")</f>
        <v>ODD</v>
      </c>
      <c r="F15260" t="str">
        <f>IF(D15260&lt;=18,"LOW (1-18)","HIGH (19-36)")</f>
        <v>LOW (1-18)</v>
      </c>
      <c r="G15260">
        <f>INT((D15260-1)/6)+1</f>
        <v>3</v>
      </c>
      <c r="H15260">
        <f>MOD(D15260-1,6)+1</f>
        <v>3</v>
      </c>
      <c r="I15260">
        <f>37-D15260</f>
        <v>22</v>
      </c>
      <c r="J15260">
        <f>ABS(D15260-D15261)</f>
        <v>6</v>
      </c>
      <c r="K15260">
        <f>AVERAGE(D15260:D15264)</f>
        <v>15</v>
      </c>
      <c r="L15260">
        <f>AVERAGE(D15260:D15279)</f>
        <v>15</v>
      </c>
      <c r="M15260">
        <f>K15260-L15260</f>
        <v>0</v>
      </c>
      <c r="N15260" t="str">
        <f>IF(K15260&gt;L15260,"HIGH ZONE BIAS",IF(K15260&lt;L15260,"LOW ZONE BIAS","EQUILIBRIUM"))</f>
        <v>EQUILIBRIUM</v>
      </c>
    </row>
    <row r="15261">
      <c r="A15261">
        <v>12302</v>
      </c>
      <c r="B15261" t="str">
        <v>2013-08-21</v>
      </c>
      <c r="C15261" t="str">
        <v>Morning</v>
      </c>
      <c r="D15261">
        <v>9</v>
      </c>
      <c r="E15261" t="str">
        <f>IF(MOD(D15261,2)=0,"EVEN","ODD")</f>
        <v>ODD</v>
      </c>
      <c r="F15261" t="str">
        <f>IF(D15261&lt;=18,"LOW (1-18)","HIGH (19-36)")</f>
        <v>LOW (1-18)</v>
      </c>
      <c r="G15261">
        <f>INT((D15261-1)/6)+1</f>
        <v>2</v>
      </c>
      <c r="H15261">
        <f>MOD(D15261-1,6)+1</f>
        <v>3</v>
      </c>
      <c r="I15261">
        <f>37-D15261</f>
        <v>28</v>
      </c>
      <c r="J15261">
        <f>ABS(D15261-D15262)</f>
        <v>22</v>
      </c>
      <c r="K15261">
        <f>AVERAGE(D15261:D15265)</f>
        <v>9</v>
      </c>
      <c r="L15261">
        <f>AVERAGE(D15261:D15280)</f>
        <v>9</v>
      </c>
      <c r="M15261">
        <f>K15261-L15261</f>
        <v>0</v>
      </c>
      <c r="N15261" t="str">
        <f>IF(K15261&gt;L15261,"HIGH ZONE BIAS",IF(K15261&lt;L15261,"LOW ZONE BIAS","EQUILIBRIUM"))</f>
        <v>EQUILIBRIUM</v>
      </c>
    </row>
    <row r="15262">
      <c r="A15262">
        <v>12301</v>
      </c>
      <c r="B15262" t="str">
        <v>2013-08-20</v>
      </c>
      <c r="C15262" t="str">
        <v>Evening</v>
      </c>
      <c r="D15262">
        <v>31</v>
      </c>
      <c r="E15262" t="str">
        <f>IF(MOD(D15262,2)=0,"EVEN","ODD")</f>
        <v>ODD</v>
      </c>
      <c r="F15262" t="str">
        <f>IF(D15262&lt;=18,"LOW (1-18)","HIGH (19-36)")</f>
        <v>HIGH (19-36)</v>
      </c>
      <c r="G15262">
        <f>INT((D15262-1)/6)+1</f>
        <v>6</v>
      </c>
      <c r="H15262">
        <f>MOD(D15262-1,6)+1</f>
        <v>1</v>
      </c>
      <c r="I15262">
        <f>37-D15262</f>
        <v>6</v>
      </c>
      <c r="J15262">
        <f>ABS(D15262-D15263)</f>
        <v>5</v>
      </c>
      <c r="K15262">
        <f>AVERAGE(D15262:D15266)</f>
        <v>31</v>
      </c>
      <c r="L15262">
        <f>AVERAGE(D15262:D15281)</f>
        <v>31</v>
      </c>
      <c r="M15262">
        <f>K15262-L15262</f>
        <v>0</v>
      </c>
      <c r="N15262" t="str">
        <f>IF(K15262&gt;L15262,"HIGH ZONE BIAS",IF(K15262&lt;L15262,"LOW ZONE BIAS","EQUILIBRIUM"))</f>
        <v>EQUILIBRIUM</v>
      </c>
    </row>
    <row r="15263">
      <c r="A15263">
        <v>12300</v>
      </c>
      <c r="B15263" t="str">
        <v>2013-08-20</v>
      </c>
      <c r="C15263" t="str">
        <v>Midday</v>
      </c>
      <c r="D15263">
        <v>36</v>
      </c>
      <c r="E15263" t="str">
        <f>IF(MOD(D15263,2)=0,"EVEN","ODD")</f>
        <v>EVEN</v>
      </c>
      <c r="F15263" t="str">
        <f>IF(D15263&lt;=18,"LOW (1-18)","HIGH (19-36)")</f>
        <v>HIGH (19-36)</v>
      </c>
      <c r="G15263">
        <f>INT((D15263-1)/6)+1</f>
        <v>6</v>
      </c>
      <c r="H15263">
        <f>MOD(D15263-1,6)+1</f>
        <v>6</v>
      </c>
      <c r="I15263">
        <f>37-D15263</f>
        <v>1</v>
      </c>
      <c r="J15263">
        <f>ABS(D15263-D15264)</f>
        <v>28</v>
      </c>
      <c r="K15263">
        <f>AVERAGE(D15263:D15267)</f>
        <v>36</v>
      </c>
      <c r="L15263">
        <f>AVERAGE(D15263:D15282)</f>
        <v>36</v>
      </c>
      <c r="M15263">
        <f>K15263-L15263</f>
        <v>0</v>
      </c>
      <c r="N15263" t="str">
        <f>IF(K15263&gt;L15263,"HIGH ZONE BIAS",IF(K15263&lt;L15263,"LOW ZONE BIAS","EQUILIBRIUM"))</f>
        <v>EQUILIBRIUM</v>
      </c>
    </row>
    <row r="15264">
      <c r="A15264">
        <v>12299</v>
      </c>
      <c r="B15264" t="str">
        <v>2013-08-20</v>
      </c>
      <c r="C15264" t="str">
        <v>Morning</v>
      </c>
      <c r="D15264">
        <v>8</v>
      </c>
      <c r="E15264" t="str">
        <f>IF(MOD(D15264,2)=0,"EVEN","ODD")</f>
        <v>EVEN</v>
      </c>
      <c r="F15264" t="str">
        <f>IF(D15264&lt;=18,"LOW (1-18)","HIGH (19-36)")</f>
        <v>LOW (1-18)</v>
      </c>
      <c r="G15264">
        <f>INT((D15264-1)/6)+1</f>
        <v>2</v>
      </c>
      <c r="H15264">
        <f>MOD(D15264-1,6)+1</f>
        <v>2</v>
      </c>
      <c r="I15264">
        <f>37-D15264</f>
        <v>29</v>
      </c>
      <c r="J15264">
        <f>ABS(D15264-D15265)</f>
        <v>22</v>
      </c>
      <c r="K15264">
        <f>AVERAGE(D15264:D15268)</f>
        <v>8</v>
      </c>
      <c r="L15264">
        <f>AVERAGE(D15264:D15283)</f>
        <v>8</v>
      </c>
      <c r="M15264">
        <f>K15264-L15264</f>
        <v>0</v>
      </c>
      <c r="N15264" t="str">
        <f>IF(K15264&gt;L15264,"HIGH ZONE BIAS",IF(K15264&lt;L15264,"LOW ZONE BIAS","EQUILIBRIUM"))</f>
        <v>EQUILIBRIUM</v>
      </c>
    </row>
    <row r="15265">
      <c r="A15265">
        <v>12298</v>
      </c>
      <c r="B15265" t="str">
        <v>2013-08-19</v>
      </c>
      <c r="C15265" t="str">
        <v>Evening</v>
      </c>
      <c r="D15265">
        <v>30</v>
      </c>
      <c r="E15265" t="str">
        <f>IF(MOD(D15265,2)=0,"EVEN","ODD")</f>
        <v>EVEN</v>
      </c>
      <c r="F15265" t="str">
        <f>IF(D15265&lt;=18,"LOW (1-18)","HIGH (19-36)")</f>
        <v>HIGH (19-36)</v>
      </c>
      <c r="G15265">
        <f>INT((D15265-1)/6)+1</f>
        <v>5</v>
      </c>
      <c r="H15265">
        <f>MOD(D15265-1,6)+1</f>
        <v>6</v>
      </c>
      <c r="I15265">
        <f>37-D15265</f>
        <v>7</v>
      </c>
      <c r="J15265">
        <f>ABS(D15265-D15266)</f>
        <v>21</v>
      </c>
      <c r="K15265">
        <f>AVERAGE(D15265:D15269)</f>
        <v>30</v>
      </c>
      <c r="L15265">
        <f>AVERAGE(D15265:D15284)</f>
        <v>30</v>
      </c>
      <c r="M15265">
        <f>K15265-L15265</f>
        <v>0</v>
      </c>
      <c r="N15265" t="str">
        <f>IF(K15265&gt;L15265,"HIGH ZONE BIAS",IF(K15265&lt;L15265,"LOW ZONE BIAS","EQUILIBRIUM"))</f>
        <v>EQUILIBRIUM</v>
      </c>
    </row>
    <row r="15266">
      <c r="A15266">
        <v>12297</v>
      </c>
      <c r="B15266" t="str">
        <v>2013-08-19</v>
      </c>
      <c r="C15266" t="str">
        <v>Midday</v>
      </c>
      <c r="D15266">
        <v>9</v>
      </c>
      <c r="E15266" t="str">
        <f>IF(MOD(D15266,2)=0,"EVEN","ODD")</f>
        <v>ODD</v>
      </c>
      <c r="F15266" t="str">
        <f>IF(D15266&lt;=18,"LOW (1-18)","HIGH (19-36)")</f>
        <v>LOW (1-18)</v>
      </c>
      <c r="G15266">
        <f>INT((D15266-1)/6)+1</f>
        <v>2</v>
      </c>
      <c r="H15266">
        <f>MOD(D15266-1,6)+1</f>
        <v>3</v>
      </c>
      <c r="I15266">
        <f>37-D15266</f>
        <v>28</v>
      </c>
      <c r="J15266">
        <f>ABS(D15266-D15267)</f>
        <v>23</v>
      </c>
      <c r="K15266">
        <f>AVERAGE(D15266:D15270)</f>
        <v>9</v>
      </c>
      <c r="L15266">
        <f>AVERAGE(D15266:D15285)</f>
        <v>9</v>
      </c>
      <c r="M15266">
        <f>K15266-L15266</f>
        <v>0</v>
      </c>
      <c r="N15266" t="str">
        <f>IF(K15266&gt;L15266,"HIGH ZONE BIAS",IF(K15266&lt;L15266,"LOW ZONE BIAS","EQUILIBRIUM"))</f>
        <v>EQUILIBRIUM</v>
      </c>
    </row>
    <row r="15267">
      <c r="A15267">
        <v>12296</v>
      </c>
      <c r="B15267" t="str">
        <v>2013-08-19</v>
      </c>
      <c r="C15267" t="str">
        <v>Morning</v>
      </c>
      <c r="D15267">
        <v>32</v>
      </c>
      <c r="E15267" t="str">
        <f>IF(MOD(D15267,2)=0,"EVEN","ODD")</f>
        <v>EVEN</v>
      </c>
      <c r="F15267" t="str">
        <f>IF(D15267&lt;=18,"LOW (1-18)","HIGH (19-36)")</f>
        <v>HIGH (19-36)</v>
      </c>
      <c r="G15267">
        <f>INT((D15267-1)/6)+1</f>
        <v>6</v>
      </c>
      <c r="H15267">
        <f>MOD(D15267-1,6)+1</f>
        <v>2</v>
      </c>
      <c r="I15267">
        <f>37-D15267</f>
        <v>5</v>
      </c>
      <c r="J15267">
        <f>ABS(D15267-D15268)</f>
        <v>0</v>
      </c>
      <c r="K15267">
        <f>AVERAGE(D15267:D15271)</f>
        <v>32</v>
      </c>
      <c r="L15267">
        <f>AVERAGE(D15267:D15286)</f>
        <v>32</v>
      </c>
      <c r="M15267">
        <f>K15267-L15267</f>
        <v>0</v>
      </c>
      <c r="N15267" t="str">
        <f>IF(K15267&gt;L15267,"HIGH ZONE BIAS",IF(K15267&lt;L15267,"LOW ZONE BIAS","EQUILIBRIUM"))</f>
        <v>EQUILIBRIUM</v>
      </c>
    </row>
    <row r="15268">
      <c r="A15268">
        <v>12295</v>
      </c>
      <c r="B15268" t="str">
        <v>2013-08-17</v>
      </c>
      <c r="C15268" t="str">
        <v>Evening</v>
      </c>
      <c r="D15268">
        <v>32</v>
      </c>
      <c r="E15268" t="str">
        <f>IF(MOD(D15268,2)=0,"EVEN","ODD")</f>
        <v>EVEN</v>
      </c>
      <c r="F15268" t="str">
        <f>IF(D15268&lt;=18,"LOW (1-18)","HIGH (19-36)")</f>
        <v>HIGH (19-36)</v>
      </c>
      <c r="G15268">
        <f>INT((D15268-1)/6)+1</f>
        <v>6</v>
      </c>
      <c r="H15268">
        <f>MOD(D15268-1,6)+1</f>
        <v>2</v>
      </c>
      <c r="I15268">
        <f>37-D15268</f>
        <v>5</v>
      </c>
      <c r="J15268">
        <f>ABS(D15268-D15269)</f>
        <v>23</v>
      </c>
      <c r="K15268">
        <f>AVERAGE(D15268:D15272)</f>
        <v>32</v>
      </c>
      <c r="L15268">
        <f>AVERAGE(D15268:D15287)</f>
        <v>32</v>
      </c>
      <c r="M15268">
        <f>K15268-L15268</f>
        <v>0</v>
      </c>
      <c r="N15268" t="str">
        <f>IF(K15268&gt;L15268,"HIGH ZONE BIAS",IF(K15268&lt;L15268,"LOW ZONE BIAS","EQUILIBRIUM"))</f>
        <v>EQUILIBRIUM</v>
      </c>
    </row>
    <row r="15269">
      <c r="A15269">
        <v>12294</v>
      </c>
      <c r="B15269" t="str">
        <v>2013-08-17</v>
      </c>
      <c r="C15269" t="str">
        <v>Midday</v>
      </c>
      <c r="D15269">
        <v>9</v>
      </c>
      <c r="E15269" t="str">
        <f>IF(MOD(D15269,2)=0,"EVEN","ODD")</f>
        <v>ODD</v>
      </c>
      <c r="F15269" t="str">
        <f>IF(D15269&lt;=18,"LOW (1-18)","HIGH (19-36)")</f>
        <v>LOW (1-18)</v>
      </c>
      <c r="G15269">
        <f>INT((D15269-1)/6)+1</f>
        <v>2</v>
      </c>
      <c r="H15269">
        <f>MOD(D15269-1,6)+1</f>
        <v>3</v>
      </c>
      <c r="I15269">
        <f>37-D15269</f>
        <v>28</v>
      </c>
      <c r="J15269">
        <f>ABS(D15269-D15270)</f>
        <v>2</v>
      </c>
      <c r="K15269">
        <f>AVERAGE(D15269:D15273)</f>
        <v>9</v>
      </c>
      <c r="L15269">
        <f>AVERAGE(D15269:D15288)</f>
        <v>9</v>
      </c>
      <c r="M15269">
        <f>K15269-L15269</f>
        <v>0</v>
      </c>
      <c r="N15269" t="str">
        <f>IF(K15269&gt;L15269,"HIGH ZONE BIAS",IF(K15269&lt;L15269,"LOW ZONE BIAS","EQUILIBRIUM"))</f>
        <v>EQUILIBRIUM</v>
      </c>
    </row>
    <row r="15270">
      <c r="A15270">
        <v>12293</v>
      </c>
      <c r="B15270" t="str">
        <v>2013-08-17</v>
      </c>
      <c r="C15270" t="str">
        <v>Morning</v>
      </c>
      <c r="D15270">
        <v>7</v>
      </c>
      <c r="E15270" t="str">
        <f>IF(MOD(D15270,2)=0,"EVEN","ODD")</f>
        <v>ODD</v>
      </c>
      <c r="F15270" t="str">
        <f>IF(D15270&lt;=18,"LOW (1-18)","HIGH (19-36)")</f>
        <v>LOW (1-18)</v>
      </c>
      <c r="G15270">
        <f>INT((D15270-1)/6)+1</f>
        <v>2</v>
      </c>
      <c r="H15270">
        <f>MOD(D15270-1,6)+1</f>
        <v>1</v>
      </c>
      <c r="I15270">
        <f>37-D15270</f>
        <v>30</v>
      </c>
      <c r="J15270">
        <f>ABS(D15270-D15271)</f>
        <v>11</v>
      </c>
      <c r="K15270">
        <f>AVERAGE(D15270:D15274)</f>
        <v>7</v>
      </c>
      <c r="L15270">
        <f>AVERAGE(D15270:D15289)</f>
        <v>7</v>
      </c>
      <c r="M15270">
        <f>K15270-L15270</f>
        <v>0</v>
      </c>
      <c r="N15270" t="str">
        <f>IF(K15270&gt;L15270,"HIGH ZONE BIAS",IF(K15270&lt;L15270,"LOW ZONE BIAS","EQUILIBRIUM"))</f>
        <v>EQUILIBRIUM</v>
      </c>
    </row>
    <row r="15271">
      <c r="A15271">
        <v>12292</v>
      </c>
      <c r="B15271" t="str">
        <v>2013-08-16</v>
      </c>
      <c r="C15271" t="str">
        <v>Evening</v>
      </c>
      <c r="D15271">
        <v>18</v>
      </c>
      <c r="E15271" t="str">
        <f>IF(MOD(D15271,2)=0,"EVEN","ODD")</f>
        <v>EVEN</v>
      </c>
      <c r="F15271" t="str">
        <f>IF(D15271&lt;=18,"LOW (1-18)","HIGH (19-36)")</f>
        <v>LOW (1-18)</v>
      </c>
      <c r="G15271">
        <f>INT((D15271-1)/6)+1</f>
        <v>3</v>
      </c>
      <c r="H15271">
        <f>MOD(D15271-1,6)+1</f>
        <v>6</v>
      </c>
      <c r="I15271">
        <f>37-D15271</f>
        <v>19</v>
      </c>
      <c r="J15271">
        <f>ABS(D15271-D15272)</f>
        <v>4</v>
      </c>
      <c r="K15271">
        <f>AVERAGE(D15271:D15275)</f>
        <v>18</v>
      </c>
      <c r="L15271">
        <f>AVERAGE(D15271:D15290)</f>
        <v>18</v>
      </c>
      <c r="M15271">
        <f>K15271-L15271</f>
        <v>0</v>
      </c>
      <c r="N15271" t="str">
        <f>IF(K15271&gt;L15271,"HIGH ZONE BIAS",IF(K15271&lt;L15271,"LOW ZONE BIAS","EQUILIBRIUM"))</f>
        <v>EQUILIBRIUM</v>
      </c>
    </row>
    <row r="15272">
      <c r="A15272">
        <v>12291</v>
      </c>
      <c r="B15272" t="str">
        <v>2013-08-16</v>
      </c>
      <c r="C15272" t="str">
        <v>Midday</v>
      </c>
      <c r="D15272">
        <v>14</v>
      </c>
      <c r="E15272" t="str">
        <f>IF(MOD(D15272,2)=0,"EVEN","ODD")</f>
        <v>EVEN</v>
      </c>
      <c r="F15272" t="str">
        <f>IF(D15272&lt;=18,"LOW (1-18)","HIGH (19-36)")</f>
        <v>LOW (1-18)</v>
      </c>
      <c r="G15272">
        <f>INT((D15272-1)/6)+1</f>
        <v>3</v>
      </c>
      <c r="H15272">
        <f>MOD(D15272-1,6)+1</f>
        <v>2</v>
      </c>
      <c r="I15272">
        <f>37-D15272</f>
        <v>23</v>
      </c>
      <c r="J15272">
        <f>ABS(D15272-D15273)</f>
        <v>2</v>
      </c>
      <c r="K15272">
        <f>AVERAGE(D15272:D15276)</f>
        <v>14</v>
      </c>
      <c r="L15272">
        <f>AVERAGE(D15272:D15291)</f>
        <v>14</v>
      </c>
      <c r="M15272">
        <f>K15272-L15272</f>
        <v>0</v>
      </c>
      <c r="N15272" t="str">
        <f>IF(K15272&gt;L15272,"HIGH ZONE BIAS",IF(K15272&lt;L15272,"LOW ZONE BIAS","EQUILIBRIUM"))</f>
        <v>EQUILIBRIUM</v>
      </c>
    </row>
    <row r="15273">
      <c r="A15273">
        <v>12290</v>
      </c>
      <c r="B15273" t="str">
        <v>2013-08-16</v>
      </c>
      <c r="C15273" t="str">
        <v>Morning</v>
      </c>
      <c r="D15273">
        <v>16</v>
      </c>
      <c r="E15273" t="str">
        <f>IF(MOD(D15273,2)=0,"EVEN","ODD")</f>
        <v>EVEN</v>
      </c>
      <c r="F15273" t="str">
        <f>IF(D15273&lt;=18,"LOW (1-18)","HIGH (19-36)")</f>
        <v>LOW (1-18)</v>
      </c>
      <c r="G15273">
        <f>INT((D15273-1)/6)+1</f>
        <v>3</v>
      </c>
      <c r="H15273">
        <f>MOD(D15273-1,6)+1</f>
        <v>4</v>
      </c>
      <c r="I15273">
        <f>37-D15273</f>
        <v>21</v>
      </c>
      <c r="J15273">
        <f>ABS(D15273-D15274)</f>
        <v>14</v>
      </c>
      <c r="K15273">
        <f>AVERAGE(D15273:D15277)</f>
        <v>16</v>
      </c>
      <c r="L15273">
        <f>AVERAGE(D15273:D15292)</f>
        <v>16</v>
      </c>
      <c r="M15273">
        <f>K15273-L15273</f>
        <v>0</v>
      </c>
      <c r="N15273" t="str">
        <f>IF(K15273&gt;L15273,"HIGH ZONE BIAS",IF(K15273&lt;L15273,"LOW ZONE BIAS","EQUILIBRIUM"))</f>
        <v>EQUILIBRIUM</v>
      </c>
    </row>
    <row r="15274">
      <c r="A15274">
        <v>12289</v>
      </c>
      <c r="B15274" t="str">
        <v>2013-08-15</v>
      </c>
      <c r="C15274" t="str">
        <v>Evening</v>
      </c>
      <c r="D15274">
        <v>2</v>
      </c>
      <c r="E15274" t="str">
        <f>IF(MOD(D15274,2)=0,"EVEN","ODD")</f>
        <v>EVEN</v>
      </c>
      <c r="F15274" t="str">
        <f>IF(D15274&lt;=18,"LOW (1-18)","HIGH (19-36)")</f>
        <v>LOW (1-18)</v>
      </c>
      <c r="G15274">
        <f>INT((D15274-1)/6)+1</f>
        <v>1</v>
      </c>
      <c r="H15274">
        <f>MOD(D15274-1,6)+1</f>
        <v>2</v>
      </c>
      <c r="I15274">
        <f>37-D15274</f>
        <v>35</v>
      </c>
      <c r="J15274">
        <f>ABS(D15274-D15275)</f>
        <v>12</v>
      </c>
      <c r="K15274">
        <f>AVERAGE(D15274:D15278)</f>
        <v>2</v>
      </c>
      <c r="L15274">
        <f>AVERAGE(D15274:D15293)</f>
        <v>2</v>
      </c>
      <c r="M15274">
        <f>K15274-L15274</f>
        <v>0</v>
      </c>
      <c r="N15274" t="str">
        <f>IF(K15274&gt;L15274,"HIGH ZONE BIAS",IF(K15274&lt;L15274,"LOW ZONE BIAS","EQUILIBRIUM"))</f>
        <v>EQUILIBRIUM</v>
      </c>
    </row>
    <row r="15275">
      <c r="A15275">
        <v>12288</v>
      </c>
      <c r="B15275" t="str">
        <v>2013-08-15</v>
      </c>
      <c r="C15275" t="str">
        <v>Midday</v>
      </c>
      <c r="D15275">
        <v>14</v>
      </c>
      <c r="E15275" t="str">
        <f>IF(MOD(D15275,2)=0,"EVEN","ODD")</f>
        <v>EVEN</v>
      </c>
      <c r="F15275" t="str">
        <f>IF(D15275&lt;=18,"LOW (1-18)","HIGH (19-36)")</f>
        <v>LOW (1-18)</v>
      </c>
      <c r="G15275">
        <f>INT((D15275-1)/6)+1</f>
        <v>3</v>
      </c>
      <c r="H15275">
        <f>MOD(D15275-1,6)+1</f>
        <v>2</v>
      </c>
      <c r="I15275">
        <f>37-D15275</f>
        <v>23</v>
      </c>
      <c r="J15275">
        <f>ABS(D15275-D15276)</f>
        <v>16</v>
      </c>
      <c r="K15275">
        <f>AVERAGE(D15275:D15279)</f>
        <v>14</v>
      </c>
      <c r="L15275">
        <f>AVERAGE(D15275:D15294)</f>
        <v>14</v>
      </c>
      <c r="M15275">
        <f>K15275-L15275</f>
        <v>0</v>
      </c>
      <c r="N15275" t="str">
        <f>IF(K15275&gt;L15275,"HIGH ZONE BIAS",IF(K15275&lt;L15275,"LOW ZONE BIAS","EQUILIBRIUM"))</f>
        <v>EQUILIBRIUM</v>
      </c>
    </row>
    <row r="15276">
      <c r="A15276">
        <v>12287</v>
      </c>
      <c r="B15276" t="str">
        <v>2013-08-15</v>
      </c>
      <c r="C15276" t="str">
        <v>Morning</v>
      </c>
      <c r="D15276">
        <v>30</v>
      </c>
      <c r="E15276" t="str">
        <f>IF(MOD(D15276,2)=0,"EVEN","ODD")</f>
        <v>EVEN</v>
      </c>
      <c r="F15276" t="str">
        <f>IF(D15276&lt;=18,"LOW (1-18)","HIGH (19-36)")</f>
        <v>HIGH (19-36)</v>
      </c>
      <c r="G15276">
        <f>INT((D15276-1)/6)+1</f>
        <v>5</v>
      </c>
      <c r="H15276">
        <f>MOD(D15276-1,6)+1</f>
        <v>6</v>
      </c>
      <c r="I15276">
        <f>37-D15276</f>
        <v>7</v>
      </c>
      <c r="J15276">
        <f>ABS(D15276-D15277)</f>
        <v>8</v>
      </c>
      <c r="K15276">
        <f>AVERAGE(D15276:D15280)</f>
        <v>30</v>
      </c>
      <c r="L15276">
        <f>AVERAGE(D15276:D15295)</f>
        <v>30</v>
      </c>
      <c r="M15276">
        <f>K15276-L15276</f>
        <v>0</v>
      </c>
      <c r="N15276" t="str">
        <f>IF(K15276&gt;L15276,"HIGH ZONE BIAS",IF(K15276&lt;L15276,"LOW ZONE BIAS","EQUILIBRIUM"))</f>
        <v>EQUILIBRIUM</v>
      </c>
    </row>
    <row r="15277">
      <c r="A15277">
        <v>12286</v>
      </c>
      <c r="B15277" t="str">
        <v>2013-08-14</v>
      </c>
      <c r="C15277" t="str">
        <v>Evening</v>
      </c>
      <c r="D15277">
        <v>22</v>
      </c>
      <c r="E15277" t="str">
        <f>IF(MOD(D15277,2)=0,"EVEN","ODD")</f>
        <v>EVEN</v>
      </c>
      <c r="F15277" t="str">
        <f>IF(D15277&lt;=18,"LOW (1-18)","HIGH (19-36)")</f>
        <v>HIGH (19-36)</v>
      </c>
      <c r="G15277">
        <f>INT((D15277-1)/6)+1</f>
        <v>4</v>
      </c>
      <c r="H15277">
        <f>MOD(D15277-1,6)+1</f>
        <v>4</v>
      </c>
      <c r="I15277">
        <f>37-D15277</f>
        <v>15</v>
      </c>
      <c r="J15277">
        <f>ABS(D15277-D15278)</f>
        <v>12</v>
      </c>
      <c r="K15277">
        <f>AVERAGE(D15277:D15281)</f>
        <v>22</v>
      </c>
      <c r="L15277">
        <f>AVERAGE(D15277:D15296)</f>
        <v>22</v>
      </c>
      <c r="M15277">
        <f>K15277-L15277</f>
        <v>0</v>
      </c>
      <c r="N15277" t="str">
        <f>IF(K15277&gt;L15277,"HIGH ZONE BIAS",IF(K15277&lt;L15277,"LOW ZONE BIAS","EQUILIBRIUM"))</f>
        <v>EQUILIBRIUM</v>
      </c>
    </row>
    <row r="15278">
      <c r="A15278">
        <v>12285</v>
      </c>
      <c r="B15278" t="str">
        <v>2013-08-14</v>
      </c>
      <c r="C15278" t="str">
        <v>Midday</v>
      </c>
      <c r="D15278">
        <v>34</v>
      </c>
      <c r="E15278" t="str">
        <f>IF(MOD(D15278,2)=0,"EVEN","ODD")</f>
        <v>EVEN</v>
      </c>
      <c r="F15278" t="str">
        <f>IF(D15278&lt;=18,"LOW (1-18)","HIGH (19-36)")</f>
        <v>HIGH (19-36)</v>
      </c>
      <c r="G15278">
        <f>INT((D15278-1)/6)+1</f>
        <v>6</v>
      </c>
      <c r="H15278">
        <f>MOD(D15278-1,6)+1</f>
        <v>4</v>
      </c>
      <c r="I15278">
        <f>37-D15278</f>
        <v>3</v>
      </c>
      <c r="J15278">
        <f>ABS(D15278-D15279)</f>
        <v>5</v>
      </c>
      <c r="K15278">
        <f>AVERAGE(D15278:D15282)</f>
        <v>34</v>
      </c>
      <c r="L15278">
        <f>AVERAGE(D15278:D15297)</f>
        <v>34</v>
      </c>
      <c r="M15278">
        <f>K15278-L15278</f>
        <v>0</v>
      </c>
      <c r="N15278" t="str">
        <f>IF(K15278&gt;L15278,"HIGH ZONE BIAS",IF(K15278&lt;L15278,"LOW ZONE BIAS","EQUILIBRIUM"))</f>
        <v>EQUILIBRIUM</v>
      </c>
    </row>
    <row r="15279">
      <c r="A15279">
        <v>12284</v>
      </c>
      <c r="B15279" t="str">
        <v>2013-08-14</v>
      </c>
      <c r="C15279" t="str">
        <v>Morning</v>
      </c>
      <c r="D15279">
        <v>29</v>
      </c>
      <c r="E15279" t="str">
        <f>IF(MOD(D15279,2)=0,"EVEN","ODD")</f>
        <v>ODD</v>
      </c>
      <c r="F15279" t="str">
        <f>IF(D15279&lt;=18,"LOW (1-18)","HIGH (19-36)")</f>
        <v>HIGH (19-36)</v>
      </c>
      <c r="G15279">
        <f>INT((D15279-1)/6)+1</f>
        <v>5</v>
      </c>
      <c r="H15279">
        <f>MOD(D15279-1,6)+1</f>
        <v>5</v>
      </c>
      <c r="I15279">
        <f>37-D15279</f>
        <v>8</v>
      </c>
      <c r="J15279">
        <f>ABS(D15279-D15280)</f>
        <v>22</v>
      </c>
      <c r="K15279">
        <f>AVERAGE(D15279:D15283)</f>
        <v>29</v>
      </c>
      <c r="L15279">
        <f>AVERAGE(D15279:D15298)</f>
        <v>29</v>
      </c>
      <c r="M15279">
        <f>K15279-L15279</f>
        <v>0</v>
      </c>
      <c r="N15279" t="str">
        <f>IF(K15279&gt;L15279,"HIGH ZONE BIAS",IF(K15279&lt;L15279,"LOW ZONE BIAS","EQUILIBRIUM"))</f>
        <v>EQUILIBRIUM</v>
      </c>
    </row>
    <row r="15280">
      <c r="A15280">
        <v>12283</v>
      </c>
      <c r="B15280" t="str">
        <v>2013-08-13</v>
      </c>
      <c r="C15280" t="str">
        <v>Evening</v>
      </c>
      <c r="D15280">
        <v>7</v>
      </c>
      <c r="E15280" t="str">
        <f>IF(MOD(D15280,2)=0,"EVEN","ODD")</f>
        <v>ODD</v>
      </c>
      <c r="F15280" t="str">
        <f>IF(D15280&lt;=18,"LOW (1-18)","HIGH (19-36)")</f>
        <v>LOW (1-18)</v>
      </c>
      <c r="G15280">
        <f>INT((D15280-1)/6)+1</f>
        <v>2</v>
      </c>
      <c r="H15280">
        <f>MOD(D15280-1,6)+1</f>
        <v>1</v>
      </c>
      <c r="I15280">
        <f>37-D15280</f>
        <v>30</v>
      </c>
      <c r="J15280">
        <f>ABS(D15280-D15281)</f>
        <v>19</v>
      </c>
      <c r="K15280">
        <f>AVERAGE(D15280:D15284)</f>
        <v>7</v>
      </c>
      <c r="L15280">
        <f>AVERAGE(D15280:D15299)</f>
        <v>7</v>
      </c>
      <c r="M15280">
        <f>K15280-L15280</f>
        <v>0</v>
      </c>
      <c r="N15280" t="str">
        <f>IF(K15280&gt;L15280,"HIGH ZONE BIAS",IF(K15280&lt;L15280,"LOW ZONE BIAS","EQUILIBRIUM"))</f>
        <v>EQUILIBRIUM</v>
      </c>
    </row>
    <row r="15281">
      <c r="A15281">
        <v>12282</v>
      </c>
      <c r="B15281" t="str">
        <v>2013-08-13</v>
      </c>
      <c r="C15281" t="str">
        <v>Midday</v>
      </c>
      <c r="D15281">
        <v>26</v>
      </c>
      <c r="E15281" t="str">
        <f>IF(MOD(D15281,2)=0,"EVEN","ODD")</f>
        <v>EVEN</v>
      </c>
      <c r="F15281" t="str">
        <f>IF(D15281&lt;=18,"LOW (1-18)","HIGH (19-36)")</f>
        <v>HIGH (19-36)</v>
      </c>
      <c r="G15281">
        <f>INT((D15281-1)/6)+1</f>
        <v>5</v>
      </c>
      <c r="H15281">
        <f>MOD(D15281-1,6)+1</f>
        <v>2</v>
      </c>
      <c r="I15281">
        <f>37-D15281</f>
        <v>11</v>
      </c>
      <c r="J15281">
        <f>ABS(D15281-D15282)</f>
        <v>16</v>
      </c>
      <c r="K15281">
        <f>AVERAGE(D15281:D15285)</f>
        <v>26</v>
      </c>
      <c r="L15281">
        <f>AVERAGE(D15281:D15300)</f>
        <v>26</v>
      </c>
      <c r="M15281">
        <f>K15281-L15281</f>
        <v>0</v>
      </c>
      <c r="N15281" t="str">
        <f>IF(K15281&gt;L15281,"HIGH ZONE BIAS",IF(K15281&lt;L15281,"LOW ZONE BIAS","EQUILIBRIUM"))</f>
        <v>EQUILIBRIUM</v>
      </c>
    </row>
    <row r="15282">
      <c r="A15282">
        <v>12281</v>
      </c>
      <c r="B15282" t="str">
        <v>2013-08-13</v>
      </c>
      <c r="C15282" t="str">
        <v>Morning</v>
      </c>
      <c r="D15282">
        <v>10</v>
      </c>
      <c r="E15282" t="str">
        <f>IF(MOD(D15282,2)=0,"EVEN","ODD")</f>
        <v>EVEN</v>
      </c>
      <c r="F15282" t="str">
        <f>IF(D15282&lt;=18,"LOW (1-18)","HIGH (19-36)")</f>
        <v>LOW (1-18)</v>
      </c>
      <c r="G15282">
        <f>INT((D15282-1)/6)+1</f>
        <v>2</v>
      </c>
      <c r="H15282">
        <f>MOD(D15282-1,6)+1</f>
        <v>4</v>
      </c>
      <c r="I15282">
        <f>37-D15282</f>
        <v>27</v>
      </c>
      <c r="J15282">
        <f>ABS(D15282-D15283)</f>
        <v>17</v>
      </c>
      <c r="K15282">
        <f>AVERAGE(D15282:D15286)</f>
        <v>10</v>
      </c>
      <c r="L15282">
        <f>AVERAGE(D15282:D15301)</f>
        <v>10</v>
      </c>
      <c r="M15282">
        <f>K15282-L15282</f>
        <v>0</v>
      </c>
      <c r="N15282" t="str">
        <f>IF(K15282&gt;L15282,"HIGH ZONE BIAS",IF(K15282&lt;L15282,"LOW ZONE BIAS","EQUILIBRIUM"))</f>
        <v>EQUILIBRIUM</v>
      </c>
    </row>
    <row r="15283">
      <c r="A15283">
        <v>12280</v>
      </c>
      <c r="B15283" t="str">
        <v>2013-08-12</v>
      </c>
      <c r="C15283" t="str">
        <v>Evening</v>
      </c>
      <c r="D15283">
        <v>27</v>
      </c>
      <c r="E15283" t="str">
        <f>IF(MOD(D15283,2)=0,"EVEN","ODD")</f>
        <v>ODD</v>
      </c>
      <c r="F15283" t="str">
        <f>IF(D15283&lt;=18,"LOW (1-18)","HIGH (19-36)")</f>
        <v>HIGH (19-36)</v>
      </c>
      <c r="G15283">
        <f>INT((D15283-1)/6)+1</f>
        <v>5</v>
      </c>
      <c r="H15283">
        <f>MOD(D15283-1,6)+1</f>
        <v>3</v>
      </c>
      <c r="I15283">
        <f>37-D15283</f>
        <v>10</v>
      </c>
      <c r="J15283">
        <f>ABS(D15283-D15284)</f>
        <v>8</v>
      </c>
      <c r="K15283">
        <f>AVERAGE(D15283:D15287)</f>
        <v>27</v>
      </c>
      <c r="L15283">
        <f>AVERAGE(D15283:D15302)</f>
        <v>27</v>
      </c>
      <c r="M15283">
        <f>K15283-L15283</f>
        <v>0</v>
      </c>
      <c r="N15283" t="str">
        <f>IF(K15283&gt;L15283,"HIGH ZONE BIAS",IF(K15283&lt;L15283,"LOW ZONE BIAS","EQUILIBRIUM"))</f>
        <v>EQUILIBRIUM</v>
      </c>
    </row>
    <row r="15284">
      <c r="A15284">
        <v>12279</v>
      </c>
      <c r="B15284" t="str">
        <v>2013-08-12</v>
      </c>
      <c r="C15284" t="str">
        <v>Midday</v>
      </c>
      <c r="D15284">
        <v>19</v>
      </c>
      <c r="E15284" t="str">
        <f>IF(MOD(D15284,2)=0,"EVEN","ODD")</f>
        <v>ODD</v>
      </c>
      <c r="F15284" t="str">
        <f>IF(D15284&lt;=18,"LOW (1-18)","HIGH (19-36)")</f>
        <v>HIGH (19-36)</v>
      </c>
      <c r="G15284">
        <f>INT((D15284-1)/6)+1</f>
        <v>4</v>
      </c>
      <c r="H15284">
        <f>MOD(D15284-1,6)+1</f>
        <v>1</v>
      </c>
      <c r="I15284">
        <f>37-D15284</f>
        <v>18</v>
      </c>
      <c r="J15284">
        <f>ABS(D15284-D15285)</f>
        <v>11</v>
      </c>
      <c r="K15284">
        <f>AVERAGE(D15284:D15288)</f>
        <v>19</v>
      </c>
      <c r="L15284">
        <f>AVERAGE(D15284:D15303)</f>
        <v>19</v>
      </c>
      <c r="M15284">
        <f>K15284-L15284</f>
        <v>0</v>
      </c>
      <c r="N15284" t="str">
        <f>IF(K15284&gt;L15284,"HIGH ZONE BIAS",IF(K15284&lt;L15284,"LOW ZONE BIAS","EQUILIBRIUM"))</f>
        <v>EQUILIBRIUM</v>
      </c>
    </row>
    <row r="15285">
      <c r="A15285">
        <v>12278</v>
      </c>
      <c r="B15285" t="str">
        <v>2013-08-12</v>
      </c>
      <c r="C15285" t="str">
        <v>Morning</v>
      </c>
      <c r="D15285">
        <v>30</v>
      </c>
      <c r="E15285" t="str">
        <f>IF(MOD(D15285,2)=0,"EVEN","ODD")</f>
        <v>EVEN</v>
      </c>
      <c r="F15285" t="str">
        <f>IF(D15285&lt;=18,"LOW (1-18)","HIGH (19-36)")</f>
        <v>HIGH (19-36)</v>
      </c>
      <c r="G15285">
        <f>INT((D15285-1)/6)+1</f>
        <v>5</v>
      </c>
      <c r="H15285">
        <f>MOD(D15285-1,6)+1</f>
        <v>6</v>
      </c>
      <c r="I15285">
        <f>37-D15285</f>
        <v>7</v>
      </c>
      <c r="J15285">
        <f>ABS(D15285-D15286)</f>
        <v>23</v>
      </c>
      <c r="K15285">
        <f>AVERAGE(D15285:D15289)</f>
        <v>30</v>
      </c>
      <c r="L15285">
        <f>AVERAGE(D15285:D15304)</f>
        <v>30</v>
      </c>
      <c r="M15285">
        <f>K15285-L15285</f>
        <v>0</v>
      </c>
      <c r="N15285" t="str">
        <f>IF(K15285&gt;L15285,"HIGH ZONE BIAS",IF(K15285&lt;L15285,"LOW ZONE BIAS","EQUILIBRIUM"))</f>
        <v>EQUILIBRIUM</v>
      </c>
    </row>
    <row r="15286">
      <c r="A15286">
        <v>12277</v>
      </c>
      <c r="B15286" t="str">
        <v>2013-08-10</v>
      </c>
      <c r="C15286" t="str">
        <v>Evening</v>
      </c>
      <c r="D15286">
        <v>7</v>
      </c>
      <c r="E15286" t="str">
        <f>IF(MOD(D15286,2)=0,"EVEN","ODD")</f>
        <v>ODD</v>
      </c>
      <c r="F15286" t="str">
        <f>IF(D15286&lt;=18,"LOW (1-18)","HIGH (19-36)")</f>
        <v>LOW (1-18)</v>
      </c>
      <c r="G15286">
        <f>INT((D15286-1)/6)+1</f>
        <v>2</v>
      </c>
      <c r="H15286">
        <f>MOD(D15286-1,6)+1</f>
        <v>1</v>
      </c>
      <c r="I15286">
        <f>37-D15286</f>
        <v>30</v>
      </c>
      <c r="J15286">
        <f>ABS(D15286-D15287)</f>
        <v>8</v>
      </c>
      <c r="K15286">
        <f>AVERAGE(D15286:D15290)</f>
        <v>7</v>
      </c>
      <c r="L15286">
        <f>AVERAGE(D15286:D15305)</f>
        <v>7</v>
      </c>
      <c r="M15286">
        <f>K15286-L15286</f>
        <v>0</v>
      </c>
      <c r="N15286" t="str">
        <f>IF(K15286&gt;L15286,"HIGH ZONE BIAS",IF(K15286&lt;L15286,"LOW ZONE BIAS","EQUILIBRIUM"))</f>
        <v>EQUILIBRIUM</v>
      </c>
    </row>
    <row r="15287">
      <c r="A15287">
        <v>12276</v>
      </c>
      <c r="B15287" t="str">
        <v>2013-08-10</v>
      </c>
      <c r="C15287" t="str">
        <v>Midday</v>
      </c>
      <c r="D15287">
        <v>15</v>
      </c>
      <c r="E15287" t="str">
        <f>IF(MOD(D15287,2)=0,"EVEN","ODD")</f>
        <v>ODD</v>
      </c>
      <c r="F15287" t="str">
        <f>IF(D15287&lt;=18,"LOW (1-18)","HIGH (19-36)")</f>
        <v>LOW (1-18)</v>
      </c>
      <c r="G15287">
        <f>INT((D15287-1)/6)+1</f>
        <v>3</v>
      </c>
      <c r="H15287">
        <f>MOD(D15287-1,6)+1</f>
        <v>3</v>
      </c>
      <c r="I15287">
        <f>37-D15287</f>
        <v>22</v>
      </c>
      <c r="J15287">
        <f>ABS(D15287-D15288)</f>
        <v>11</v>
      </c>
      <c r="K15287">
        <f>AVERAGE(D15287:D15291)</f>
        <v>15</v>
      </c>
      <c r="L15287">
        <f>AVERAGE(D15287:D15306)</f>
        <v>15</v>
      </c>
      <c r="M15287">
        <f>K15287-L15287</f>
        <v>0</v>
      </c>
      <c r="N15287" t="str">
        <f>IF(K15287&gt;L15287,"HIGH ZONE BIAS",IF(K15287&lt;L15287,"LOW ZONE BIAS","EQUILIBRIUM"))</f>
        <v>EQUILIBRIUM</v>
      </c>
    </row>
    <row r="15288">
      <c r="A15288">
        <v>12275</v>
      </c>
      <c r="B15288" t="str">
        <v>2013-08-10</v>
      </c>
      <c r="C15288" t="str">
        <v>Morning</v>
      </c>
      <c r="D15288">
        <v>26</v>
      </c>
      <c r="E15288" t="str">
        <f>IF(MOD(D15288,2)=0,"EVEN","ODD")</f>
        <v>EVEN</v>
      </c>
      <c r="F15288" t="str">
        <f>IF(D15288&lt;=18,"LOW (1-18)","HIGH (19-36)")</f>
        <v>HIGH (19-36)</v>
      </c>
      <c r="G15288">
        <f>INT((D15288-1)/6)+1</f>
        <v>5</v>
      </c>
      <c r="H15288">
        <f>MOD(D15288-1,6)+1</f>
        <v>2</v>
      </c>
      <c r="I15288">
        <f>37-D15288</f>
        <v>11</v>
      </c>
      <c r="J15288">
        <f>ABS(D15288-D15289)</f>
        <v>25</v>
      </c>
      <c r="K15288">
        <f>AVERAGE(D15288:D15292)</f>
        <v>26</v>
      </c>
      <c r="L15288">
        <f>AVERAGE(D15288:D15307)</f>
        <v>26</v>
      </c>
      <c r="M15288">
        <f>K15288-L15288</f>
        <v>0</v>
      </c>
      <c r="N15288" t="str">
        <f>IF(K15288&gt;L15288,"HIGH ZONE BIAS",IF(K15288&lt;L15288,"LOW ZONE BIAS","EQUILIBRIUM"))</f>
        <v>EQUILIBRIUM</v>
      </c>
    </row>
    <row r="15289">
      <c r="A15289">
        <v>12274</v>
      </c>
      <c r="B15289" t="str">
        <v>2013-08-08</v>
      </c>
      <c r="C15289" t="str">
        <v>Evening</v>
      </c>
      <c r="D15289">
        <v>1</v>
      </c>
      <c r="E15289" t="str">
        <f>IF(MOD(D15289,2)=0,"EVEN","ODD")</f>
        <v>ODD</v>
      </c>
      <c r="F15289" t="str">
        <f>IF(D15289&lt;=18,"LOW (1-18)","HIGH (19-36)")</f>
        <v>LOW (1-18)</v>
      </c>
      <c r="G15289">
        <f>INT((D15289-1)/6)+1</f>
        <v>1</v>
      </c>
      <c r="H15289">
        <f>MOD(D15289-1,6)+1</f>
        <v>1</v>
      </c>
      <c r="I15289">
        <f>37-D15289</f>
        <v>36</v>
      </c>
      <c r="J15289">
        <f>ABS(D15289-D15290)</f>
        <v>14</v>
      </c>
      <c r="K15289">
        <f>AVERAGE(D15289:D15293)</f>
        <v>1</v>
      </c>
      <c r="L15289">
        <f>AVERAGE(D15289:D15308)</f>
        <v>1</v>
      </c>
      <c r="M15289">
        <f>K15289-L15289</f>
        <v>0</v>
      </c>
      <c r="N15289" t="str">
        <f>IF(K15289&gt;L15289,"HIGH ZONE BIAS",IF(K15289&lt;L15289,"LOW ZONE BIAS","EQUILIBRIUM"))</f>
        <v>EQUILIBRIUM</v>
      </c>
    </row>
    <row r="15290">
      <c r="A15290">
        <v>12273</v>
      </c>
      <c r="B15290" t="str">
        <v>2013-08-08</v>
      </c>
      <c r="C15290" t="str">
        <v>Midday</v>
      </c>
      <c r="D15290">
        <v>15</v>
      </c>
      <c r="E15290" t="str">
        <f>IF(MOD(D15290,2)=0,"EVEN","ODD")</f>
        <v>ODD</v>
      </c>
      <c r="F15290" t="str">
        <f>IF(D15290&lt;=18,"LOW (1-18)","HIGH (19-36)")</f>
        <v>LOW (1-18)</v>
      </c>
      <c r="G15290">
        <f>INT((D15290-1)/6)+1</f>
        <v>3</v>
      </c>
      <c r="H15290">
        <f>MOD(D15290-1,6)+1</f>
        <v>3</v>
      </c>
      <c r="I15290">
        <f>37-D15290</f>
        <v>22</v>
      </c>
      <c r="J15290">
        <f>ABS(D15290-D15291)</f>
        <v>0</v>
      </c>
      <c r="K15290">
        <f>AVERAGE(D15290:D15294)</f>
        <v>15</v>
      </c>
      <c r="L15290">
        <f>AVERAGE(D15290:D15309)</f>
        <v>15</v>
      </c>
      <c r="M15290">
        <f>K15290-L15290</f>
        <v>0</v>
      </c>
      <c r="N15290" t="str">
        <f>IF(K15290&gt;L15290,"HIGH ZONE BIAS",IF(K15290&lt;L15290,"LOW ZONE BIAS","EQUILIBRIUM"))</f>
        <v>EQUILIBRIUM</v>
      </c>
    </row>
    <row r="15291">
      <c r="A15291">
        <v>12272</v>
      </c>
      <c r="B15291" t="str">
        <v>2013-08-08</v>
      </c>
      <c r="C15291" t="str">
        <v>Morning</v>
      </c>
      <c r="D15291">
        <v>15</v>
      </c>
      <c r="E15291" t="str">
        <f>IF(MOD(D15291,2)=0,"EVEN","ODD")</f>
        <v>ODD</v>
      </c>
      <c r="F15291" t="str">
        <f>IF(D15291&lt;=18,"LOW (1-18)","HIGH (19-36)")</f>
        <v>LOW (1-18)</v>
      </c>
      <c r="G15291">
        <f>INT((D15291-1)/6)+1</f>
        <v>3</v>
      </c>
      <c r="H15291">
        <f>MOD(D15291-1,6)+1</f>
        <v>3</v>
      </c>
      <c r="I15291">
        <f>37-D15291</f>
        <v>22</v>
      </c>
      <c r="J15291">
        <f>ABS(D15291-D15292)</f>
        <v>10</v>
      </c>
      <c r="K15291">
        <f>AVERAGE(D15291:D15295)</f>
        <v>15</v>
      </c>
      <c r="L15291">
        <f>AVERAGE(D15291:D15310)</f>
        <v>15</v>
      </c>
      <c r="M15291">
        <f>K15291-L15291</f>
        <v>0</v>
      </c>
      <c r="N15291" t="str">
        <f>IF(K15291&gt;L15291,"HIGH ZONE BIAS",IF(K15291&lt;L15291,"LOW ZONE BIAS","EQUILIBRIUM"))</f>
        <v>EQUILIBRIUM</v>
      </c>
    </row>
    <row r="15292">
      <c r="A15292">
        <v>12271</v>
      </c>
      <c r="B15292" t="str">
        <v>2013-08-07</v>
      </c>
      <c r="C15292" t="str">
        <v>Evening</v>
      </c>
      <c r="D15292">
        <v>5</v>
      </c>
      <c r="E15292" t="str">
        <f>IF(MOD(D15292,2)=0,"EVEN","ODD")</f>
        <v>ODD</v>
      </c>
      <c r="F15292" t="str">
        <f>IF(D15292&lt;=18,"LOW (1-18)","HIGH (19-36)")</f>
        <v>LOW (1-18)</v>
      </c>
      <c r="G15292">
        <f>INT((D15292-1)/6)+1</f>
        <v>1</v>
      </c>
      <c r="H15292">
        <f>MOD(D15292-1,6)+1</f>
        <v>5</v>
      </c>
      <c r="I15292">
        <f>37-D15292</f>
        <v>32</v>
      </c>
      <c r="J15292">
        <f>ABS(D15292-D15293)</f>
        <v>2</v>
      </c>
      <c r="K15292">
        <f>AVERAGE(D15292:D15296)</f>
        <v>5</v>
      </c>
      <c r="L15292">
        <f>AVERAGE(D15292:D15311)</f>
        <v>5</v>
      </c>
      <c r="M15292">
        <f>K15292-L15292</f>
        <v>0</v>
      </c>
      <c r="N15292" t="str">
        <f>IF(K15292&gt;L15292,"HIGH ZONE BIAS",IF(K15292&lt;L15292,"LOW ZONE BIAS","EQUILIBRIUM"))</f>
        <v>EQUILIBRIUM</v>
      </c>
    </row>
    <row r="15293">
      <c r="A15293">
        <v>12270</v>
      </c>
      <c r="B15293" t="str">
        <v>2013-08-07</v>
      </c>
      <c r="C15293" t="str">
        <v>Midday</v>
      </c>
      <c r="D15293">
        <v>7</v>
      </c>
      <c r="E15293" t="str">
        <f>IF(MOD(D15293,2)=0,"EVEN","ODD")</f>
        <v>ODD</v>
      </c>
      <c r="F15293" t="str">
        <f>IF(D15293&lt;=18,"LOW (1-18)","HIGH (19-36)")</f>
        <v>LOW (1-18)</v>
      </c>
      <c r="G15293">
        <f>INT((D15293-1)/6)+1</f>
        <v>2</v>
      </c>
      <c r="H15293">
        <f>MOD(D15293-1,6)+1</f>
        <v>1</v>
      </c>
      <c r="I15293">
        <f>37-D15293</f>
        <v>30</v>
      </c>
      <c r="J15293">
        <f>ABS(D15293-D15294)</f>
        <v>13</v>
      </c>
      <c r="K15293">
        <f>AVERAGE(D15293:D15297)</f>
        <v>7</v>
      </c>
      <c r="L15293">
        <f>AVERAGE(D15293:D15312)</f>
        <v>7</v>
      </c>
      <c r="M15293">
        <f>K15293-L15293</f>
        <v>0</v>
      </c>
      <c r="N15293" t="str">
        <f>IF(K15293&gt;L15293,"HIGH ZONE BIAS",IF(K15293&lt;L15293,"LOW ZONE BIAS","EQUILIBRIUM"))</f>
        <v>EQUILIBRIUM</v>
      </c>
    </row>
    <row r="15294">
      <c r="A15294">
        <v>12269</v>
      </c>
      <c r="B15294" t="str">
        <v>2013-08-07</v>
      </c>
      <c r="C15294" t="str">
        <v>Morning</v>
      </c>
      <c r="D15294">
        <v>20</v>
      </c>
      <c r="E15294" t="str">
        <f>IF(MOD(D15294,2)=0,"EVEN","ODD")</f>
        <v>EVEN</v>
      </c>
      <c r="F15294" t="str">
        <f>IF(D15294&lt;=18,"LOW (1-18)","HIGH (19-36)")</f>
        <v>HIGH (19-36)</v>
      </c>
      <c r="G15294">
        <f>INT((D15294-1)/6)+1</f>
        <v>4</v>
      </c>
      <c r="H15294">
        <f>MOD(D15294-1,6)+1</f>
        <v>2</v>
      </c>
      <c r="I15294">
        <f>37-D15294</f>
        <v>17</v>
      </c>
      <c r="J15294">
        <f>ABS(D15294-D15295)</f>
        <v>1</v>
      </c>
      <c r="K15294">
        <f>AVERAGE(D15294:D15298)</f>
        <v>20</v>
      </c>
      <c r="L15294">
        <f>AVERAGE(D15294:D15313)</f>
        <v>20</v>
      </c>
      <c r="M15294">
        <f>K15294-L15294</f>
        <v>0</v>
      </c>
      <c r="N15294" t="str">
        <f>IF(K15294&gt;L15294,"HIGH ZONE BIAS",IF(K15294&lt;L15294,"LOW ZONE BIAS","EQUILIBRIUM"))</f>
        <v>EQUILIBRIUM</v>
      </c>
    </row>
    <row r="15295">
      <c r="A15295">
        <v>12268</v>
      </c>
      <c r="B15295" t="str">
        <v>2013-08-06</v>
      </c>
      <c r="C15295" t="str">
        <v>Evening</v>
      </c>
      <c r="D15295">
        <v>19</v>
      </c>
      <c r="E15295" t="str">
        <f>IF(MOD(D15295,2)=0,"EVEN","ODD")</f>
        <v>ODD</v>
      </c>
      <c r="F15295" t="str">
        <f>IF(D15295&lt;=18,"LOW (1-18)","HIGH (19-36)")</f>
        <v>HIGH (19-36)</v>
      </c>
      <c r="G15295">
        <f>INT((D15295-1)/6)+1</f>
        <v>4</v>
      </c>
      <c r="H15295">
        <f>MOD(D15295-1,6)+1</f>
        <v>1</v>
      </c>
      <c r="I15295">
        <f>37-D15295</f>
        <v>18</v>
      </c>
      <c r="J15295">
        <f>ABS(D15295-D15296)</f>
        <v>7</v>
      </c>
      <c r="K15295">
        <f>AVERAGE(D15295:D15299)</f>
        <v>19</v>
      </c>
      <c r="L15295">
        <f>AVERAGE(D15295:D15314)</f>
        <v>19</v>
      </c>
      <c r="M15295">
        <f>K15295-L15295</f>
        <v>0</v>
      </c>
      <c r="N15295" t="str">
        <f>IF(K15295&gt;L15295,"HIGH ZONE BIAS",IF(K15295&lt;L15295,"LOW ZONE BIAS","EQUILIBRIUM"))</f>
        <v>EQUILIBRIUM</v>
      </c>
    </row>
    <row r="15296">
      <c r="A15296">
        <v>12267</v>
      </c>
      <c r="B15296" t="str">
        <v>2013-08-06</v>
      </c>
      <c r="C15296" t="str">
        <v>Midday</v>
      </c>
      <c r="D15296">
        <v>12</v>
      </c>
      <c r="E15296" t="str">
        <f>IF(MOD(D15296,2)=0,"EVEN","ODD")</f>
        <v>EVEN</v>
      </c>
      <c r="F15296" t="str">
        <f>IF(D15296&lt;=18,"LOW (1-18)","HIGH (19-36)")</f>
        <v>LOW (1-18)</v>
      </c>
      <c r="G15296">
        <f>INT((D15296-1)/6)+1</f>
        <v>2</v>
      </c>
      <c r="H15296">
        <f>MOD(D15296-1,6)+1</f>
        <v>6</v>
      </c>
      <c r="I15296">
        <f>37-D15296</f>
        <v>25</v>
      </c>
      <c r="J15296">
        <f>ABS(D15296-D15297)</f>
        <v>20</v>
      </c>
      <c r="K15296">
        <f>AVERAGE(D15296:D15300)</f>
        <v>12</v>
      </c>
      <c r="L15296">
        <f>AVERAGE(D15296:D15315)</f>
        <v>12</v>
      </c>
      <c r="M15296">
        <f>K15296-L15296</f>
        <v>0</v>
      </c>
      <c r="N15296" t="str">
        <f>IF(K15296&gt;L15296,"HIGH ZONE BIAS",IF(K15296&lt;L15296,"LOW ZONE BIAS","EQUILIBRIUM"))</f>
        <v>EQUILIBRIUM</v>
      </c>
    </row>
    <row r="15297">
      <c r="A15297">
        <v>12266</v>
      </c>
      <c r="B15297" t="str">
        <v>2013-08-06</v>
      </c>
      <c r="C15297" t="str">
        <v>Morning</v>
      </c>
      <c r="D15297">
        <v>32</v>
      </c>
      <c r="E15297" t="str">
        <f>IF(MOD(D15297,2)=0,"EVEN","ODD")</f>
        <v>EVEN</v>
      </c>
      <c r="F15297" t="str">
        <f>IF(D15297&lt;=18,"LOW (1-18)","HIGH (19-36)")</f>
        <v>HIGH (19-36)</v>
      </c>
      <c r="G15297">
        <f>INT((D15297-1)/6)+1</f>
        <v>6</v>
      </c>
      <c r="H15297">
        <f>MOD(D15297-1,6)+1</f>
        <v>2</v>
      </c>
      <c r="I15297">
        <f>37-D15297</f>
        <v>5</v>
      </c>
      <c r="J15297">
        <f>ABS(D15297-D15298)</f>
        <v>4</v>
      </c>
      <c r="K15297">
        <f>AVERAGE(D15297:D15301)</f>
        <v>32</v>
      </c>
      <c r="L15297">
        <f>AVERAGE(D15297:D15316)</f>
        <v>32</v>
      </c>
      <c r="M15297">
        <f>K15297-L15297</f>
        <v>0</v>
      </c>
      <c r="N15297" t="str">
        <f>IF(K15297&gt;L15297,"HIGH ZONE BIAS",IF(K15297&lt;L15297,"LOW ZONE BIAS","EQUILIBRIUM"))</f>
        <v>EQUILIBRIUM</v>
      </c>
    </row>
    <row r="15298">
      <c r="A15298">
        <v>12265</v>
      </c>
      <c r="B15298" t="str">
        <v>2013-08-05</v>
      </c>
      <c r="C15298" t="str">
        <v>Evening</v>
      </c>
      <c r="D15298">
        <v>28</v>
      </c>
      <c r="E15298" t="str">
        <f>IF(MOD(D15298,2)=0,"EVEN","ODD")</f>
        <v>EVEN</v>
      </c>
      <c r="F15298" t="str">
        <f>IF(D15298&lt;=18,"LOW (1-18)","HIGH (19-36)")</f>
        <v>HIGH (19-36)</v>
      </c>
      <c r="G15298">
        <f>INT((D15298-1)/6)+1</f>
        <v>5</v>
      </c>
      <c r="H15298">
        <f>MOD(D15298-1,6)+1</f>
        <v>4</v>
      </c>
      <c r="I15298">
        <f>37-D15298</f>
        <v>9</v>
      </c>
      <c r="J15298">
        <f>ABS(D15298-D15299)</f>
        <v>7</v>
      </c>
      <c r="K15298">
        <f>AVERAGE(D15298:D15302)</f>
        <v>28</v>
      </c>
      <c r="L15298">
        <f>AVERAGE(D15298:D15317)</f>
        <v>28</v>
      </c>
      <c r="M15298">
        <f>K15298-L15298</f>
        <v>0</v>
      </c>
      <c r="N15298" t="str">
        <f>IF(K15298&gt;L15298,"HIGH ZONE BIAS",IF(K15298&lt;L15298,"LOW ZONE BIAS","EQUILIBRIUM"))</f>
        <v>EQUILIBRIUM</v>
      </c>
    </row>
    <row r="15299">
      <c r="A15299">
        <v>12264</v>
      </c>
      <c r="B15299" t="str">
        <v>2013-08-05</v>
      </c>
      <c r="C15299" t="str">
        <v>Midday</v>
      </c>
      <c r="D15299">
        <v>35</v>
      </c>
      <c r="E15299" t="str">
        <f>IF(MOD(D15299,2)=0,"EVEN","ODD")</f>
        <v>ODD</v>
      </c>
      <c r="F15299" t="str">
        <f>IF(D15299&lt;=18,"LOW (1-18)","HIGH (19-36)")</f>
        <v>HIGH (19-36)</v>
      </c>
      <c r="G15299">
        <f>INT((D15299-1)/6)+1</f>
        <v>6</v>
      </c>
      <c r="H15299">
        <f>MOD(D15299-1,6)+1</f>
        <v>5</v>
      </c>
      <c r="I15299">
        <f>37-D15299</f>
        <v>2</v>
      </c>
      <c r="J15299">
        <f>ABS(D15299-D15300)</f>
        <v>17</v>
      </c>
      <c r="K15299">
        <f>AVERAGE(D15299:D15303)</f>
        <v>35</v>
      </c>
      <c r="L15299">
        <f>AVERAGE(D15299:D15318)</f>
        <v>35</v>
      </c>
      <c r="M15299">
        <f>K15299-L15299</f>
        <v>0</v>
      </c>
      <c r="N15299" t="str">
        <f>IF(K15299&gt;L15299,"HIGH ZONE BIAS",IF(K15299&lt;L15299,"LOW ZONE BIAS","EQUILIBRIUM"))</f>
        <v>EQUILIBRIUM</v>
      </c>
    </row>
    <row r="15300">
      <c r="A15300">
        <v>12263</v>
      </c>
      <c r="B15300" t="str">
        <v>2013-08-05</v>
      </c>
      <c r="C15300" t="str">
        <v>Morning</v>
      </c>
      <c r="D15300">
        <v>18</v>
      </c>
      <c r="E15300" t="str">
        <f>IF(MOD(D15300,2)=0,"EVEN","ODD")</f>
        <v>EVEN</v>
      </c>
      <c r="F15300" t="str">
        <f>IF(D15300&lt;=18,"LOW (1-18)","HIGH (19-36)")</f>
        <v>LOW (1-18)</v>
      </c>
      <c r="G15300">
        <f>INT((D15300-1)/6)+1</f>
        <v>3</v>
      </c>
      <c r="H15300">
        <f>MOD(D15300-1,6)+1</f>
        <v>6</v>
      </c>
      <c r="I15300">
        <f>37-D15300</f>
        <v>19</v>
      </c>
      <c r="J15300">
        <f>ABS(D15300-D15301)</f>
        <v>17</v>
      </c>
      <c r="K15300">
        <f>AVERAGE(D15300:D15304)</f>
        <v>18</v>
      </c>
      <c r="L15300">
        <f>AVERAGE(D15300:D15319)</f>
        <v>18</v>
      </c>
      <c r="M15300">
        <f>K15300-L15300</f>
        <v>0</v>
      </c>
      <c r="N15300" t="str">
        <f>IF(K15300&gt;L15300,"HIGH ZONE BIAS",IF(K15300&lt;L15300,"LOW ZONE BIAS","EQUILIBRIUM"))</f>
        <v>EQUILIBRIUM</v>
      </c>
    </row>
    <row r="15301">
      <c r="A15301">
        <v>12262</v>
      </c>
      <c r="B15301" t="str">
        <v>2013-08-03</v>
      </c>
      <c r="C15301" t="str">
        <v>Evening</v>
      </c>
      <c r="D15301">
        <v>1</v>
      </c>
      <c r="E15301" t="str">
        <f>IF(MOD(D15301,2)=0,"EVEN","ODD")</f>
        <v>ODD</v>
      </c>
      <c r="F15301" t="str">
        <f>IF(D15301&lt;=18,"LOW (1-18)","HIGH (19-36)")</f>
        <v>LOW (1-18)</v>
      </c>
      <c r="G15301">
        <f>INT((D15301-1)/6)+1</f>
        <v>1</v>
      </c>
      <c r="H15301">
        <f>MOD(D15301-1,6)+1</f>
        <v>1</v>
      </c>
      <c r="I15301">
        <f>37-D15301</f>
        <v>36</v>
      </c>
      <c r="J15301">
        <f>ABS(D15301-D15302)</f>
        <v>26</v>
      </c>
      <c r="K15301">
        <f>AVERAGE(D15301:D15305)</f>
        <v>1</v>
      </c>
      <c r="L15301">
        <f>AVERAGE(D15301:D15320)</f>
        <v>1</v>
      </c>
      <c r="M15301">
        <f>K15301-L15301</f>
        <v>0</v>
      </c>
      <c r="N15301" t="str">
        <f>IF(K15301&gt;L15301,"HIGH ZONE BIAS",IF(K15301&lt;L15301,"LOW ZONE BIAS","EQUILIBRIUM"))</f>
        <v>EQUILIBRIUM</v>
      </c>
    </row>
    <row r="15302">
      <c r="A15302">
        <v>12261</v>
      </c>
      <c r="B15302" t="str">
        <v>2013-08-03</v>
      </c>
      <c r="C15302" t="str">
        <v>Midday</v>
      </c>
      <c r="D15302">
        <v>27</v>
      </c>
      <c r="E15302" t="str">
        <f>IF(MOD(D15302,2)=0,"EVEN","ODD")</f>
        <v>ODD</v>
      </c>
      <c r="F15302" t="str">
        <f>IF(D15302&lt;=18,"LOW (1-18)","HIGH (19-36)")</f>
        <v>HIGH (19-36)</v>
      </c>
      <c r="G15302">
        <f>INT((D15302-1)/6)+1</f>
        <v>5</v>
      </c>
      <c r="H15302">
        <f>MOD(D15302-1,6)+1</f>
        <v>3</v>
      </c>
      <c r="I15302">
        <f>37-D15302</f>
        <v>10</v>
      </c>
      <c r="J15302">
        <f>ABS(D15302-D15303)</f>
        <v>3</v>
      </c>
      <c r="K15302">
        <f>AVERAGE(D15302:D15306)</f>
        <v>27</v>
      </c>
      <c r="L15302">
        <f>AVERAGE(D15302:D15321)</f>
        <v>27</v>
      </c>
      <c r="M15302">
        <f>K15302-L15302</f>
        <v>0</v>
      </c>
      <c r="N15302" t="str">
        <f>IF(K15302&gt;L15302,"HIGH ZONE BIAS",IF(K15302&lt;L15302,"LOW ZONE BIAS","EQUILIBRIUM"))</f>
        <v>EQUILIBRIUM</v>
      </c>
    </row>
    <row r="15303">
      <c r="A15303">
        <v>12260</v>
      </c>
      <c r="B15303" t="str">
        <v>2013-08-03</v>
      </c>
      <c r="C15303" t="str">
        <v>Morning</v>
      </c>
      <c r="D15303">
        <v>24</v>
      </c>
      <c r="E15303" t="str">
        <f>IF(MOD(D15303,2)=0,"EVEN","ODD")</f>
        <v>EVEN</v>
      </c>
      <c r="F15303" t="str">
        <f>IF(D15303&lt;=18,"LOW (1-18)","HIGH (19-36)")</f>
        <v>HIGH (19-36)</v>
      </c>
      <c r="G15303">
        <f>INT((D15303-1)/6)+1</f>
        <v>4</v>
      </c>
      <c r="H15303">
        <f>MOD(D15303-1,6)+1</f>
        <v>6</v>
      </c>
      <c r="I15303">
        <f>37-D15303</f>
        <v>13</v>
      </c>
      <c r="J15303">
        <f>ABS(D15303-D15304)</f>
        <v>0</v>
      </c>
      <c r="K15303">
        <f>AVERAGE(D15303:D15307)</f>
        <v>24</v>
      </c>
      <c r="L15303">
        <f>AVERAGE(D15303:D15322)</f>
        <v>24</v>
      </c>
      <c r="M15303">
        <f>K15303-L15303</f>
        <v>0</v>
      </c>
      <c r="N15303" t="str">
        <f>IF(K15303&gt;L15303,"HIGH ZONE BIAS",IF(K15303&lt;L15303,"LOW ZONE BIAS","EQUILIBRIUM"))</f>
        <v>EQUILIBRIUM</v>
      </c>
    </row>
    <row r="15304">
      <c r="A15304">
        <v>12259</v>
      </c>
      <c r="B15304" t="str">
        <v>2013-08-02</v>
      </c>
      <c r="C15304" t="str">
        <v>Evening</v>
      </c>
      <c r="D15304">
        <v>24</v>
      </c>
      <c r="E15304" t="str">
        <f>IF(MOD(D15304,2)=0,"EVEN","ODD")</f>
        <v>EVEN</v>
      </c>
      <c r="F15304" t="str">
        <f>IF(D15304&lt;=18,"LOW (1-18)","HIGH (19-36)")</f>
        <v>HIGH (19-36)</v>
      </c>
      <c r="G15304">
        <f>INT((D15304-1)/6)+1</f>
        <v>4</v>
      </c>
      <c r="H15304">
        <f>MOD(D15304-1,6)+1</f>
        <v>6</v>
      </c>
      <c r="I15304">
        <f>37-D15304</f>
        <v>13</v>
      </c>
      <c r="J15304">
        <f>ABS(D15304-D15305)</f>
        <v>1</v>
      </c>
      <c r="K15304">
        <f>AVERAGE(D15304:D15308)</f>
        <v>24</v>
      </c>
      <c r="L15304">
        <f>AVERAGE(D15304:D15323)</f>
        <v>24</v>
      </c>
      <c r="M15304">
        <f>K15304-L15304</f>
        <v>0</v>
      </c>
      <c r="N15304" t="str">
        <f>IF(K15304&gt;L15304,"HIGH ZONE BIAS",IF(K15304&lt;L15304,"LOW ZONE BIAS","EQUILIBRIUM"))</f>
        <v>EQUILIBRIUM</v>
      </c>
    </row>
    <row r="15305">
      <c r="A15305">
        <v>12258</v>
      </c>
      <c r="B15305" t="str">
        <v>2013-08-02</v>
      </c>
      <c r="C15305" t="str">
        <v>Midday</v>
      </c>
      <c r="D15305">
        <v>23</v>
      </c>
      <c r="E15305" t="str">
        <f>IF(MOD(D15305,2)=0,"EVEN","ODD")</f>
        <v>ODD</v>
      </c>
      <c r="F15305" t="str">
        <f>IF(D15305&lt;=18,"LOW (1-18)","HIGH (19-36)")</f>
        <v>HIGH (19-36)</v>
      </c>
      <c r="G15305">
        <f>INT((D15305-1)/6)+1</f>
        <v>4</v>
      </c>
      <c r="H15305">
        <f>MOD(D15305-1,6)+1</f>
        <v>5</v>
      </c>
      <c r="I15305">
        <f>37-D15305</f>
        <v>14</v>
      </c>
      <c r="J15305">
        <f>ABS(D15305-D15306)</f>
        <v>7</v>
      </c>
      <c r="K15305">
        <f>AVERAGE(D15305:D15309)</f>
        <v>23</v>
      </c>
      <c r="L15305">
        <f>AVERAGE(D15305:D15324)</f>
        <v>23</v>
      </c>
      <c r="M15305">
        <f>K15305-L15305</f>
        <v>0</v>
      </c>
      <c r="N15305" t="str">
        <f>IF(K15305&gt;L15305,"HIGH ZONE BIAS",IF(K15305&lt;L15305,"LOW ZONE BIAS","EQUILIBRIUM"))</f>
        <v>EQUILIBRIUM</v>
      </c>
    </row>
    <row r="15306">
      <c r="A15306">
        <v>12257</v>
      </c>
      <c r="B15306" t="str">
        <v>2013-08-02</v>
      </c>
      <c r="C15306" t="str">
        <v>Morning</v>
      </c>
      <c r="D15306">
        <v>16</v>
      </c>
      <c r="E15306" t="str">
        <f>IF(MOD(D15306,2)=0,"EVEN","ODD")</f>
        <v>EVEN</v>
      </c>
      <c r="F15306" t="str">
        <f>IF(D15306&lt;=18,"LOW (1-18)","HIGH (19-36)")</f>
        <v>LOW (1-18)</v>
      </c>
      <c r="G15306">
        <f>INT((D15306-1)/6)+1</f>
        <v>3</v>
      </c>
      <c r="H15306">
        <f>MOD(D15306-1,6)+1</f>
        <v>4</v>
      </c>
      <c r="I15306">
        <f>37-D15306</f>
        <v>21</v>
      </c>
      <c r="J15306">
        <f>ABS(D15306-D15307)</f>
        <v>10</v>
      </c>
      <c r="K15306">
        <f>AVERAGE(D15306:D15310)</f>
        <v>16</v>
      </c>
      <c r="L15306">
        <f>AVERAGE(D15306:D15325)</f>
        <v>16</v>
      </c>
      <c r="M15306">
        <f>K15306-L15306</f>
        <v>0</v>
      </c>
      <c r="N15306" t="str">
        <f>IF(K15306&gt;L15306,"HIGH ZONE BIAS",IF(K15306&lt;L15306,"LOW ZONE BIAS","EQUILIBRIUM"))</f>
        <v>EQUILIBRIUM</v>
      </c>
    </row>
    <row r="15307">
      <c r="A15307">
        <v>12256</v>
      </c>
      <c r="B15307" t="str">
        <v>2013-08-01</v>
      </c>
      <c r="C15307" t="str">
        <v>Evening</v>
      </c>
      <c r="D15307">
        <v>6</v>
      </c>
      <c r="E15307" t="str">
        <f>IF(MOD(D15307,2)=0,"EVEN","ODD")</f>
        <v>EVEN</v>
      </c>
      <c r="F15307" t="str">
        <f>IF(D15307&lt;=18,"LOW (1-18)","HIGH (19-36)")</f>
        <v>LOW (1-18)</v>
      </c>
      <c r="G15307">
        <f>INT((D15307-1)/6)+1</f>
        <v>1</v>
      </c>
      <c r="H15307">
        <f>MOD(D15307-1,6)+1</f>
        <v>6</v>
      </c>
      <c r="I15307">
        <f>37-D15307</f>
        <v>31</v>
      </c>
      <c r="J15307">
        <f>ABS(D15307-D15308)</f>
        <v>5</v>
      </c>
      <c r="K15307">
        <f>AVERAGE(D15307:D15311)</f>
        <v>6</v>
      </c>
      <c r="L15307">
        <f>AVERAGE(D15307:D15326)</f>
        <v>6</v>
      </c>
      <c r="M15307">
        <f>K15307-L15307</f>
        <v>0</v>
      </c>
      <c r="N15307" t="str">
        <f>IF(K15307&gt;L15307,"HIGH ZONE BIAS",IF(K15307&lt;L15307,"LOW ZONE BIAS","EQUILIBRIUM"))</f>
        <v>EQUILIBRIUM</v>
      </c>
    </row>
    <row r="15308">
      <c r="A15308">
        <v>12255</v>
      </c>
      <c r="B15308" t="str">
        <v>2013-08-01</v>
      </c>
      <c r="C15308" t="str">
        <v>Midday</v>
      </c>
      <c r="D15308">
        <v>1</v>
      </c>
      <c r="E15308" t="str">
        <f>IF(MOD(D15308,2)=0,"EVEN","ODD")</f>
        <v>ODD</v>
      </c>
      <c r="F15308" t="str">
        <f>IF(D15308&lt;=18,"LOW (1-18)","HIGH (19-36)")</f>
        <v>LOW (1-18)</v>
      </c>
      <c r="G15308">
        <f>INT((D15308-1)/6)+1</f>
        <v>1</v>
      </c>
      <c r="H15308">
        <f>MOD(D15308-1,6)+1</f>
        <v>1</v>
      </c>
      <c r="I15308">
        <f>37-D15308</f>
        <v>36</v>
      </c>
      <c r="J15308">
        <f>ABS(D15308-D15309)</f>
        <v>6</v>
      </c>
      <c r="K15308">
        <f>AVERAGE(D15308:D15312)</f>
        <v>1</v>
      </c>
      <c r="L15308">
        <f>AVERAGE(D15308:D15327)</f>
        <v>1</v>
      </c>
      <c r="M15308">
        <f>K15308-L15308</f>
        <v>0</v>
      </c>
      <c r="N15308" t="str">
        <f>IF(K15308&gt;L15308,"HIGH ZONE BIAS",IF(K15308&lt;L15308,"LOW ZONE BIAS","EQUILIBRIUM"))</f>
        <v>EQUILIBRIUM</v>
      </c>
    </row>
    <row r="15309">
      <c r="A15309">
        <v>12254</v>
      </c>
      <c r="B15309" t="str">
        <v>2013-08-01</v>
      </c>
      <c r="C15309" t="str">
        <v>Morning</v>
      </c>
      <c r="D15309">
        <v>7</v>
      </c>
      <c r="E15309" t="str">
        <f>IF(MOD(D15309,2)=0,"EVEN","ODD")</f>
        <v>ODD</v>
      </c>
      <c r="F15309" t="str">
        <f>IF(D15309&lt;=18,"LOW (1-18)","HIGH (19-36)")</f>
        <v>LOW (1-18)</v>
      </c>
      <c r="G15309">
        <f>INT((D15309-1)/6)+1</f>
        <v>2</v>
      </c>
      <c r="H15309">
        <f>MOD(D15309-1,6)+1</f>
        <v>1</v>
      </c>
      <c r="I15309">
        <f>37-D15309</f>
        <v>30</v>
      </c>
      <c r="J15309">
        <f>ABS(D15309-D15310)</f>
        <v>10</v>
      </c>
      <c r="K15309">
        <f>AVERAGE(D15309:D15313)</f>
        <v>7</v>
      </c>
      <c r="L15309">
        <f>AVERAGE(D15309:D15328)</f>
        <v>7</v>
      </c>
      <c r="M15309">
        <f>K15309-L15309</f>
        <v>0</v>
      </c>
      <c r="N15309" t="str">
        <f>IF(K15309&gt;L15309,"HIGH ZONE BIAS",IF(K15309&lt;L15309,"LOW ZONE BIAS","EQUILIBRIUM"))</f>
        <v>EQUILIBRIUM</v>
      </c>
    </row>
    <row r="15310">
      <c r="A15310">
        <v>12253</v>
      </c>
      <c r="B15310" t="str">
        <v>2013-07-31</v>
      </c>
      <c r="C15310" t="str">
        <v>Evening</v>
      </c>
      <c r="D15310">
        <v>17</v>
      </c>
      <c r="E15310" t="str">
        <f>IF(MOD(D15310,2)=0,"EVEN","ODD")</f>
        <v>ODD</v>
      </c>
      <c r="F15310" t="str">
        <f>IF(D15310&lt;=18,"LOW (1-18)","HIGH (19-36)")</f>
        <v>LOW (1-18)</v>
      </c>
      <c r="G15310">
        <f>INT((D15310-1)/6)+1</f>
        <v>3</v>
      </c>
      <c r="H15310">
        <f>MOD(D15310-1,6)+1</f>
        <v>5</v>
      </c>
      <c r="I15310">
        <f>37-D15310</f>
        <v>20</v>
      </c>
      <c r="J15310">
        <f>ABS(D15310-D15311)</f>
        <v>7</v>
      </c>
      <c r="K15310">
        <f>AVERAGE(D15310:D15314)</f>
        <v>17</v>
      </c>
      <c r="L15310">
        <f>AVERAGE(D15310:D15329)</f>
        <v>17</v>
      </c>
      <c r="M15310">
        <f>K15310-L15310</f>
        <v>0</v>
      </c>
      <c r="N15310" t="str">
        <f>IF(K15310&gt;L15310,"HIGH ZONE BIAS",IF(K15310&lt;L15310,"LOW ZONE BIAS","EQUILIBRIUM"))</f>
        <v>EQUILIBRIUM</v>
      </c>
    </row>
    <row r="15311">
      <c r="A15311">
        <v>12252</v>
      </c>
      <c r="B15311" t="str">
        <v>2013-07-31</v>
      </c>
      <c r="C15311" t="str">
        <v>Midday</v>
      </c>
      <c r="D15311">
        <v>10</v>
      </c>
      <c r="E15311" t="str">
        <f>IF(MOD(D15311,2)=0,"EVEN","ODD")</f>
        <v>EVEN</v>
      </c>
      <c r="F15311" t="str">
        <f>IF(D15311&lt;=18,"LOW (1-18)","HIGH (19-36)")</f>
        <v>LOW (1-18)</v>
      </c>
      <c r="G15311">
        <f>INT((D15311-1)/6)+1</f>
        <v>2</v>
      </c>
      <c r="H15311">
        <f>MOD(D15311-1,6)+1</f>
        <v>4</v>
      </c>
      <c r="I15311">
        <f>37-D15311</f>
        <v>27</v>
      </c>
      <c r="J15311">
        <f>ABS(D15311-D15312)</f>
        <v>4</v>
      </c>
      <c r="K15311">
        <f>AVERAGE(D15311:D15315)</f>
        <v>10</v>
      </c>
      <c r="L15311">
        <f>AVERAGE(D15311:D15330)</f>
        <v>10</v>
      </c>
      <c r="M15311">
        <f>K15311-L15311</f>
        <v>0</v>
      </c>
      <c r="N15311" t="str">
        <f>IF(K15311&gt;L15311,"HIGH ZONE BIAS",IF(K15311&lt;L15311,"LOW ZONE BIAS","EQUILIBRIUM"))</f>
        <v>EQUILIBRIUM</v>
      </c>
    </row>
    <row r="15312">
      <c r="A15312">
        <v>12251</v>
      </c>
      <c r="B15312" t="str">
        <v>2013-07-31</v>
      </c>
      <c r="C15312" t="str">
        <v>Morning</v>
      </c>
      <c r="D15312">
        <v>14</v>
      </c>
      <c r="E15312" t="str">
        <f>IF(MOD(D15312,2)=0,"EVEN","ODD")</f>
        <v>EVEN</v>
      </c>
      <c r="F15312" t="str">
        <f>IF(D15312&lt;=18,"LOW (1-18)","HIGH (19-36)")</f>
        <v>LOW (1-18)</v>
      </c>
      <c r="G15312">
        <f>INT((D15312-1)/6)+1</f>
        <v>3</v>
      </c>
      <c r="H15312">
        <f>MOD(D15312-1,6)+1</f>
        <v>2</v>
      </c>
      <c r="I15312">
        <f>37-D15312</f>
        <v>23</v>
      </c>
      <c r="J15312">
        <f>ABS(D15312-D15313)</f>
        <v>5</v>
      </c>
      <c r="K15312">
        <f>AVERAGE(D15312:D15316)</f>
        <v>14</v>
      </c>
      <c r="L15312">
        <f>AVERAGE(D15312:D15331)</f>
        <v>14</v>
      </c>
      <c r="M15312">
        <f>K15312-L15312</f>
        <v>0</v>
      </c>
      <c r="N15312" t="str">
        <f>IF(K15312&gt;L15312,"HIGH ZONE BIAS",IF(K15312&lt;L15312,"LOW ZONE BIAS","EQUILIBRIUM"))</f>
        <v>EQUILIBRIUM</v>
      </c>
    </row>
    <row r="15313">
      <c r="A15313">
        <v>12250</v>
      </c>
      <c r="B15313" t="str">
        <v>2013-07-30</v>
      </c>
      <c r="C15313" t="str">
        <v>Evening</v>
      </c>
      <c r="D15313">
        <v>9</v>
      </c>
      <c r="E15313" t="str">
        <f>IF(MOD(D15313,2)=0,"EVEN","ODD")</f>
        <v>ODD</v>
      </c>
      <c r="F15313" t="str">
        <f>IF(D15313&lt;=18,"LOW (1-18)","HIGH (19-36)")</f>
        <v>LOW (1-18)</v>
      </c>
      <c r="G15313">
        <f>INT((D15313-1)/6)+1</f>
        <v>2</v>
      </c>
      <c r="H15313">
        <f>MOD(D15313-1,6)+1</f>
        <v>3</v>
      </c>
      <c r="I15313">
        <f>37-D15313</f>
        <v>28</v>
      </c>
      <c r="J15313">
        <f>ABS(D15313-D15314)</f>
        <v>1</v>
      </c>
      <c r="K15313">
        <f>AVERAGE(D15313:D15317)</f>
        <v>9</v>
      </c>
      <c r="L15313">
        <f>AVERAGE(D15313:D15332)</f>
        <v>9</v>
      </c>
      <c r="M15313">
        <f>K15313-L15313</f>
        <v>0</v>
      </c>
      <c r="N15313" t="str">
        <f>IF(K15313&gt;L15313,"HIGH ZONE BIAS",IF(K15313&lt;L15313,"LOW ZONE BIAS","EQUILIBRIUM"))</f>
        <v>EQUILIBRIUM</v>
      </c>
    </row>
    <row r="15314">
      <c r="A15314">
        <v>12249</v>
      </c>
      <c r="B15314" t="str">
        <v>2013-07-30</v>
      </c>
      <c r="C15314" t="str">
        <v>Midday</v>
      </c>
      <c r="D15314">
        <v>10</v>
      </c>
      <c r="E15314" t="str">
        <f>IF(MOD(D15314,2)=0,"EVEN","ODD")</f>
        <v>EVEN</v>
      </c>
      <c r="F15314" t="str">
        <f>IF(D15314&lt;=18,"LOW (1-18)","HIGH (19-36)")</f>
        <v>LOW (1-18)</v>
      </c>
      <c r="G15314">
        <f>INT((D15314-1)/6)+1</f>
        <v>2</v>
      </c>
      <c r="H15314">
        <f>MOD(D15314-1,6)+1</f>
        <v>4</v>
      </c>
      <c r="I15314">
        <f>37-D15314</f>
        <v>27</v>
      </c>
      <c r="J15314">
        <f>ABS(D15314-D15315)</f>
        <v>4</v>
      </c>
      <c r="K15314">
        <f>AVERAGE(D15314:D15318)</f>
        <v>10</v>
      </c>
      <c r="L15314">
        <f>AVERAGE(D15314:D15333)</f>
        <v>10</v>
      </c>
      <c r="M15314">
        <f>K15314-L15314</f>
        <v>0</v>
      </c>
      <c r="N15314" t="str">
        <f>IF(K15314&gt;L15314,"HIGH ZONE BIAS",IF(K15314&lt;L15314,"LOW ZONE BIAS","EQUILIBRIUM"))</f>
        <v>EQUILIBRIUM</v>
      </c>
    </row>
    <row r="15315">
      <c r="A15315">
        <v>12248</v>
      </c>
      <c r="B15315" t="str">
        <v>2013-07-30</v>
      </c>
      <c r="C15315" t="str">
        <v>Morning</v>
      </c>
      <c r="D15315">
        <v>14</v>
      </c>
      <c r="E15315" t="str">
        <f>IF(MOD(D15315,2)=0,"EVEN","ODD")</f>
        <v>EVEN</v>
      </c>
      <c r="F15315" t="str">
        <f>IF(D15315&lt;=18,"LOW (1-18)","HIGH (19-36)")</f>
        <v>LOW (1-18)</v>
      </c>
      <c r="G15315">
        <f>INT((D15315-1)/6)+1</f>
        <v>3</v>
      </c>
      <c r="H15315">
        <f>MOD(D15315-1,6)+1</f>
        <v>2</v>
      </c>
      <c r="I15315">
        <f>37-D15315</f>
        <v>23</v>
      </c>
      <c r="J15315">
        <f>ABS(D15315-D15316)</f>
        <v>6</v>
      </c>
      <c r="K15315">
        <f>AVERAGE(D15315:D15319)</f>
        <v>14</v>
      </c>
      <c r="L15315">
        <f>AVERAGE(D15315:D15334)</f>
        <v>14</v>
      </c>
      <c r="M15315">
        <f>K15315-L15315</f>
        <v>0</v>
      </c>
      <c r="N15315" t="str">
        <f>IF(K15315&gt;L15315,"HIGH ZONE BIAS",IF(K15315&lt;L15315,"LOW ZONE BIAS","EQUILIBRIUM"))</f>
        <v>EQUILIBRIUM</v>
      </c>
    </row>
    <row r="15316">
      <c r="A15316">
        <v>12247</v>
      </c>
      <c r="B15316" t="str">
        <v>2013-07-29</v>
      </c>
      <c r="C15316" t="str">
        <v>Evening</v>
      </c>
      <c r="D15316">
        <v>20</v>
      </c>
      <c r="E15316" t="str">
        <f>IF(MOD(D15316,2)=0,"EVEN","ODD")</f>
        <v>EVEN</v>
      </c>
      <c r="F15316" t="str">
        <f>IF(D15316&lt;=18,"LOW (1-18)","HIGH (19-36)")</f>
        <v>HIGH (19-36)</v>
      </c>
      <c r="G15316">
        <f>INT((D15316-1)/6)+1</f>
        <v>4</v>
      </c>
      <c r="H15316">
        <f>MOD(D15316-1,6)+1</f>
        <v>2</v>
      </c>
      <c r="I15316">
        <f>37-D15316</f>
        <v>17</v>
      </c>
      <c r="J15316">
        <f>ABS(D15316-D15317)</f>
        <v>18</v>
      </c>
      <c r="K15316">
        <f>AVERAGE(D15316:D15320)</f>
        <v>20</v>
      </c>
      <c r="L15316">
        <f>AVERAGE(D15316:D15335)</f>
        <v>20</v>
      </c>
      <c r="M15316">
        <f>K15316-L15316</f>
        <v>0</v>
      </c>
      <c r="N15316" t="str">
        <f>IF(K15316&gt;L15316,"HIGH ZONE BIAS",IF(K15316&lt;L15316,"LOW ZONE BIAS","EQUILIBRIUM"))</f>
        <v>EQUILIBRIUM</v>
      </c>
    </row>
    <row r="15317">
      <c r="A15317">
        <v>12246</v>
      </c>
      <c r="B15317" t="str">
        <v>2013-07-29</v>
      </c>
      <c r="C15317" t="str">
        <v>Midday</v>
      </c>
      <c r="D15317">
        <v>2</v>
      </c>
      <c r="E15317" t="str">
        <f>IF(MOD(D15317,2)=0,"EVEN","ODD")</f>
        <v>EVEN</v>
      </c>
      <c r="F15317" t="str">
        <f>IF(D15317&lt;=18,"LOW (1-18)","HIGH (19-36)")</f>
        <v>LOW (1-18)</v>
      </c>
      <c r="G15317">
        <f>INT((D15317-1)/6)+1</f>
        <v>1</v>
      </c>
      <c r="H15317">
        <f>MOD(D15317-1,6)+1</f>
        <v>2</v>
      </c>
      <c r="I15317">
        <f>37-D15317</f>
        <v>35</v>
      </c>
      <c r="J15317">
        <f>ABS(D15317-D15318)</f>
        <v>4</v>
      </c>
      <c r="K15317">
        <f>AVERAGE(D15317:D15321)</f>
        <v>2</v>
      </c>
      <c r="L15317">
        <f>AVERAGE(D15317:D15336)</f>
        <v>2</v>
      </c>
      <c r="M15317">
        <f>K15317-L15317</f>
        <v>0</v>
      </c>
      <c r="N15317" t="str">
        <f>IF(K15317&gt;L15317,"HIGH ZONE BIAS",IF(K15317&lt;L15317,"LOW ZONE BIAS","EQUILIBRIUM"))</f>
        <v>EQUILIBRIUM</v>
      </c>
    </row>
    <row r="15318">
      <c r="A15318">
        <v>12245</v>
      </c>
      <c r="B15318" t="str">
        <v>2013-07-29</v>
      </c>
      <c r="C15318" t="str">
        <v>Morning</v>
      </c>
      <c r="D15318">
        <v>6</v>
      </c>
      <c r="E15318" t="str">
        <f>IF(MOD(D15318,2)=0,"EVEN","ODD")</f>
        <v>EVEN</v>
      </c>
      <c r="F15318" t="str">
        <f>IF(D15318&lt;=18,"LOW (1-18)","HIGH (19-36)")</f>
        <v>LOW (1-18)</v>
      </c>
      <c r="G15318">
        <f>INT((D15318-1)/6)+1</f>
        <v>1</v>
      </c>
      <c r="H15318">
        <f>MOD(D15318-1,6)+1</f>
        <v>6</v>
      </c>
      <c r="I15318">
        <f>37-D15318</f>
        <v>31</v>
      </c>
      <c r="J15318">
        <f>ABS(D15318-D15319)</f>
        <v>23</v>
      </c>
      <c r="K15318">
        <f>AVERAGE(D15318:D15322)</f>
        <v>6</v>
      </c>
      <c r="L15318">
        <f>AVERAGE(D15318:D15337)</f>
        <v>6</v>
      </c>
      <c r="M15318">
        <f>K15318-L15318</f>
        <v>0</v>
      </c>
      <c r="N15318" t="str">
        <f>IF(K15318&gt;L15318,"HIGH ZONE BIAS",IF(K15318&lt;L15318,"LOW ZONE BIAS","EQUILIBRIUM"))</f>
        <v>EQUILIBRIUM</v>
      </c>
    </row>
    <row r="15319">
      <c r="A15319">
        <v>12244</v>
      </c>
      <c r="B15319" t="str">
        <v>2013-07-27</v>
      </c>
      <c r="C15319" t="str">
        <v>Evening</v>
      </c>
      <c r="D15319">
        <v>29</v>
      </c>
      <c r="E15319" t="str">
        <f>IF(MOD(D15319,2)=0,"EVEN","ODD")</f>
        <v>ODD</v>
      </c>
      <c r="F15319" t="str">
        <f>IF(D15319&lt;=18,"LOW (1-18)","HIGH (19-36)")</f>
        <v>HIGH (19-36)</v>
      </c>
      <c r="G15319">
        <f>INT((D15319-1)/6)+1</f>
        <v>5</v>
      </c>
      <c r="H15319">
        <f>MOD(D15319-1,6)+1</f>
        <v>5</v>
      </c>
      <c r="I15319">
        <f>37-D15319</f>
        <v>8</v>
      </c>
      <c r="J15319">
        <f>ABS(D15319-D15320)</f>
        <v>27</v>
      </c>
      <c r="K15319">
        <f>AVERAGE(D15319:D15323)</f>
        <v>29</v>
      </c>
      <c r="L15319">
        <f>AVERAGE(D15319:D15338)</f>
        <v>29</v>
      </c>
      <c r="M15319">
        <f>K15319-L15319</f>
        <v>0</v>
      </c>
      <c r="N15319" t="str">
        <f>IF(K15319&gt;L15319,"HIGH ZONE BIAS",IF(K15319&lt;L15319,"LOW ZONE BIAS","EQUILIBRIUM"))</f>
        <v>EQUILIBRIUM</v>
      </c>
    </row>
    <row r="15320">
      <c r="A15320">
        <v>12243</v>
      </c>
      <c r="B15320" t="str">
        <v>2013-07-27</v>
      </c>
      <c r="C15320" t="str">
        <v>Midday</v>
      </c>
      <c r="D15320">
        <v>2</v>
      </c>
      <c r="E15320" t="str">
        <f>IF(MOD(D15320,2)=0,"EVEN","ODD")</f>
        <v>EVEN</v>
      </c>
      <c r="F15320" t="str">
        <f>IF(D15320&lt;=18,"LOW (1-18)","HIGH (19-36)")</f>
        <v>LOW (1-18)</v>
      </c>
      <c r="G15320">
        <f>INT((D15320-1)/6)+1</f>
        <v>1</v>
      </c>
      <c r="H15320">
        <f>MOD(D15320-1,6)+1</f>
        <v>2</v>
      </c>
      <c r="I15320">
        <f>37-D15320</f>
        <v>35</v>
      </c>
      <c r="J15320">
        <f>ABS(D15320-D15321)</f>
        <v>20</v>
      </c>
      <c r="K15320">
        <f>AVERAGE(D15320:D15324)</f>
        <v>2</v>
      </c>
      <c r="L15320">
        <f>AVERAGE(D15320:D15339)</f>
        <v>2</v>
      </c>
      <c r="M15320">
        <f>K15320-L15320</f>
        <v>0</v>
      </c>
      <c r="N15320" t="str">
        <f>IF(K15320&gt;L15320,"HIGH ZONE BIAS",IF(K15320&lt;L15320,"LOW ZONE BIAS","EQUILIBRIUM"))</f>
        <v>EQUILIBRIUM</v>
      </c>
    </row>
    <row r="15321">
      <c r="A15321">
        <v>12242</v>
      </c>
      <c r="B15321" t="str">
        <v>2013-07-27</v>
      </c>
      <c r="C15321" t="str">
        <v>Morning</v>
      </c>
      <c r="D15321">
        <v>22</v>
      </c>
      <c r="E15321" t="str">
        <f>IF(MOD(D15321,2)=0,"EVEN","ODD")</f>
        <v>EVEN</v>
      </c>
      <c r="F15321" t="str">
        <f>IF(D15321&lt;=18,"LOW (1-18)","HIGH (19-36)")</f>
        <v>HIGH (19-36)</v>
      </c>
      <c r="G15321">
        <f>INT((D15321-1)/6)+1</f>
        <v>4</v>
      </c>
      <c r="H15321">
        <f>MOD(D15321-1,6)+1</f>
        <v>4</v>
      </c>
      <c r="I15321">
        <f>37-D15321</f>
        <v>15</v>
      </c>
      <c r="J15321">
        <f>ABS(D15321-D15322)</f>
        <v>12</v>
      </c>
      <c r="K15321">
        <f>AVERAGE(D15321:D15325)</f>
        <v>22</v>
      </c>
      <c r="L15321">
        <f>AVERAGE(D15321:D15340)</f>
        <v>22</v>
      </c>
      <c r="M15321">
        <f>K15321-L15321</f>
        <v>0</v>
      </c>
      <c r="N15321" t="str">
        <f>IF(K15321&gt;L15321,"HIGH ZONE BIAS",IF(K15321&lt;L15321,"LOW ZONE BIAS","EQUILIBRIUM"))</f>
        <v>EQUILIBRIUM</v>
      </c>
    </row>
    <row r="15322">
      <c r="A15322">
        <v>12241</v>
      </c>
      <c r="B15322" t="str">
        <v>2013-07-26</v>
      </c>
      <c r="C15322" t="str">
        <v>Evening</v>
      </c>
      <c r="D15322">
        <v>10</v>
      </c>
      <c r="E15322" t="str">
        <f>IF(MOD(D15322,2)=0,"EVEN","ODD")</f>
        <v>EVEN</v>
      </c>
      <c r="F15322" t="str">
        <f>IF(D15322&lt;=18,"LOW (1-18)","HIGH (19-36)")</f>
        <v>LOW (1-18)</v>
      </c>
      <c r="G15322">
        <f>INT((D15322-1)/6)+1</f>
        <v>2</v>
      </c>
      <c r="H15322">
        <f>MOD(D15322-1,6)+1</f>
        <v>4</v>
      </c>
      <c r="I15322">
        <f>37-D15322</f>
        <v>27</v>
      </c>
      <c r="J15322">
        <f>ABS(D15322-D15323)</f>
        <v>2</v>
      </c>
      <c r="K15322">
        <f>AVERAGE(D15322:D15326)</f>
        <v>10</v>
      </c>
      <c r="L15322">
        <f>AVERAGE(D15322:D15341)</f>
        <v>10</v>
      </c>
      <c r="M15322">
        <f>K15322-L15322</f>
        <v>0</v>
      </c>
      <c r="N15322" t="str">
        <f>IF(K15322&gt;L15322,"HIGH ZONE BIAS",IF(K15322&lt;L15322,"LOW ZONE BIAS","EQUILIBRIUM"))</f>
        <v>EQUILIBRIUM</v>
      </c>
    </row>
    <row r="15323">
      <c r="A15323">
        <v>12240</v>
      </c>
      <c r="B15323" t="str">
        <v>2013-07-26</v>
      </c>
      <c r="C15323" t="str">
        <v>Midday</v>
      </c>
      <c r="D15323">
        <v>12</v>
      </c>
      <c r="E15323" t="str">
        <f>IF(MOD(D15323,2)=0,"EVEN","ODD")</f>
        <v>EVEN</v>
      </c>
      <c r="F15323" t="str">
        <f>IF(D15323&lt;=18,"LOW (1-18)","HIGH (19-36)")</f>
        <v>LOW (1-18)</v>
      </c>
      <c r="G15323">
        <f>INT((D15323-1)/6)+1</f>
        <v>2</v>
      </c>
      <c r="H15323">
        <f>MOD(D15323-1,6)+1</f>
        <v>6</v>
      </c>
      <c r="I15323">
        <f>37-D15323</f>
        <v>25</v>
      </c>
      <c r="J15323">
        <f>ABS(D15323-D15324)</f>
        <v>11</v>
      </c>
      <c r="K15323">
        <f>AVERAGE(D15323:D15327)</f>
        <v>12</v>
      </c>
      <c r="L15323">
        <f>AVERAGE(D15323:D15342)</f>
        <v>12</v>
      </c>
      <c r="M15323">
        <f>K15323-L15323</f>
        <v>0</v>
      </c>
      <c r="N15323" t="str">
        <f>IF(K15323&gt;L15323,"HIGH ZONE BIAS",IF(K15323&lt;L15323,"LOW ZONE BIAS","EQUILIBRIUM"))</f>
        <v>EQUILIBRIUM</v>
      </c>
    </row>
    <row r="15324">
      <c r="A15324">
        <v>12239</v>
      </c>
      <c r="B15324" t="str">
        <v>2013-07-26</v>
      </c>
      <c r="C15324" t="str">
        <v>Morning</v>
      </c>
      <c r="D15324">
        <v>1</v>
      </c>
      <c r="E15324" t="str">
        <f>IF(MOD(D15324,2)=0,"EVEN","ODD")</f>
        <v>ODD</v>
      </c>
      <c r="F15324" t="str">
        <f>IF(D15324&lt;=18,"LOW (1-18)","HIGH (19-36)")</f>
        <v>LOW (1-18)</v>
      </c>
      <c r="G15324">
        <f>INT((D15324-1)/6)+1</f>
        <v>1</v>
      </c>
      <c r="H15324">
        <f>MOD(D15324-1,6)+1</f>
        <v>1</v>
      </c>
      <c r="I15324">
        <f>37-D15324</f>
        <v>36</v>
      </c>
      <c r="J15324">
        <f>ABS(D15324-D15325)</f>
        <v>2</v>
      </c>
      <c r="K15324">
        <f>AVERAGE(D15324:D15328)</f>
        <v>1</v>
      </c>
      <c r="L15324">
        <f>AVERAGE(D15324:D15343)</f>
        <v>1</v>
      </c>
      <c r="M15324">
        <f>K15324-L15324</f>
        <v>0</v>
      </c>
      <c r="N15324" t="str">
        <f>IF(K15324&gt;L15324,"HIGH ZONE BIAS",IF(K15324&lt;L15324,"LOW ZONE BIAS","EQUILIBRIUM"))</f>
        <v>EQUILIBRIUM</v>
      </c>
    </row>
    <row r="15325">
      <c r="A15325">
        <v>12238</v>
      </c>
      <c r="B15325" t="str">
        <v>2013-07-25</v>
      </c>
      <c r="C15325" t="str">
        <v>Evening</v>
      </c>
      <c r="D15325">
        <v>3</v>
      </c>
      <c r="E15325" t="str">
        <f>IF(MOD(D15325,2)=0,"EVEN","ODD")</f>
        <v>ODD</v>
      </c>
      <c r="F15325" t="str">
        <f>IF(D15325&lt;=18,"LOW (1-18)","HIGH (19-36)")</f>
        <v>LOW (1-18)</v>
      </c>
      <c r="G15325">
        <f>INT((D15325-1)/6)+1</f>
        <v>1</v>
      </c>
      <c r="H15325">
        <f>MOD(D15325-1,6)+1</f>
        <v>3</v>
      </c>
      <c r="I15325">
        <f>37-D15325</f>
        <v>34</v>
      </c>
      <c r="J15325">
        <f>ABS(D15325-D15326)</f>
        <v>31</v>
      </c>
      <c r="K15325">
        <f>AVERAGE(D15325:D15329)</f>
        <v>3</v>
      </c>
      <c r="L15325">
        <f>AVERAGE(D15325:D15344)</f>
        <v>3</v>
      </c>
      <c r="M15325">
        <f>K15325-L15325</f>
        <v>0</v>
      </c>
      <c r="N15325" t="str">
        <f>IF(K15325&gt;L15325,"HIGH ZONE BIAS",IF(K15325&lt;L15325,"LOW ZONE BIAS","EQUILIBRIUM"))</f>
        <v>EQUILIBRIUM</v>
      </c>
    </row>
    <row r="15326">
      <c r="A15326">
        <v>12237</v>
      </c>
      <c r="B15326" t="str">
        <v>2013-07-25</v>
      </c>
      <c r="C15326" t="str">
        <v>Midday</v>
      </c>
      <c r="D15326">
        <v>34</v>
      </c>
      <c r="E15326" t="str">
        <f>IF(MOD(D15326,2)=0,"EVEN","ODD")</f>
        <v>EVEN</v>
      </c>
      <c r="F15326" t="str">
        <f>IF(D15326&lt;=18,"LOW (1-18)","HIGH (19-36)")</f>
        <v>HIGH (19-36)</v>
      </c>
      <c r="G15326">
        <f>INT((D15326-1)/6)+1</f>
        <v>6</v>
      </c>
      <c r="H15326">
        <f>MOD(D15326-1,6)+1</f>
        <v>4</v>
      </c>
      <c r="I15326">
        <f>37-D15326</f>
        <v>3</v>
      </c>
      <c r="J15326">
        <f>ABS(D15326-D15327)</f>
        <v>10</v>
      </c>
      <c r="K15326">
        <f>AVERAGE(D15326:D15330)</f>
        <v>34</v>
      </c>
      <c r="L15326">
        <f>AVERAGE(D15326:D15345)</f>
        <v>34</v>
      </c>
      <c r="M15326">
        <f>K15326-L15326</f>
        <v>0</v>
      </c>
      <c r="N15326" t="str">
        <f>IF(K15326&gt;L15326,"HIGH ZONE BIAS",IF(K15326&lt;L15326,"LOW ZONE BIAS","EQUILIBRIUM"))</f>
        <v>EQUILIBRIUM</v>
      </c>
    </row>
    <row r="15327">
      <c r="A15327">
        <v>12236</v>
      </c>
      <c r="B15327" t="str">
        <v>2013-07-25</v>
      </c>
      <c r="C15327" t="str">
        <v>Morning</v>
      </c>
      <c r="D15327">
        <v>24</v>
      </c>
      <c r="E15327" t="str">
        <f>IF(MOD(D15327,2)=0,"EVEN","ODD")</f>
        <v>EVEN</v>
      </c>
      <c r="F15327" t="str">
        <f>IF(D15327&lt;=18,"LOW (1-18)","HIGH (19-36)")</f>
        <v>HIGH (19-36)</v>
      </c>
      <c r="G15327">
        <f>INT((D15327-1)/6)+1</f>
        <v>4</v>
      </c>
      <c r="H15327">
        <f>MOD(D15327-1,6)+1</f>
        <v>6</v>
      </c>
      <c r="I15327">
        <f>37-D15327</f>
        <v>13</v>
      </c>
      <c r="J15327">
        <f>ABS(D15327-D15328)</f>
        <v>5</v>
      </c>
      <c r="K15327">
        <f>AVERAGE(D15327:D15331)</f>
        <v>24</v>
      </c>
      <c r="L15327">
        <f>AVERAGE(D15327:D15346)</f>
        <v>24</v>
      </c>
      <c r="M15327">
        <f>K15327-L15327</f>
        <v>0</v>
      </c>
      <c r="N15327" t="str">
        <f>IF(K15327&gt;L15327,"HIGH ZONE BIAS",IF(K15327&lt;L15327,"LOW ZONE BIAS","EQUILIBRIUM"))</f>
        <v>EQUILIBRIUM</v>
      </c>
    </row>
    <row r="15328">
      <c r="A15328">
        <v>12235</v>
      </c>
      <c r="B15328" t="str">
        <v>2013-07-24</v>
      </c>
      <c r="C15328" t="str">
        <v>Evening</v>
      </c>
      <c r="D15328">
        <v>29</v>
      </c>
      <c r="E15328" t="str">
        <f>IF(MOD(D15328,2)=0,"EVEN","ODD")</f>
        <v>ODD</v>
      </c>
      <c r="F15328" t="str">
        <f>IF(D15328&lt;=18,"LOW (1-18)","HIGH (19-36)")</f>
        <v>HIGH (19-36)</v>
      </c>
      <c r="G15328">
        <f>INT((D15328-1)/6)+1</f>
        <v>5</v>
      </c>
      <c r="H15328">
        <f>MOD(D15328-1,6)+1</f>
        <v>5</v>
      </c>
      <c r="I15328">
        <f>37-D15328</f>
        <v>8</v>
      </c>
      <c r="J15328">
        <f>ABS(D15328-D15329)</f>
        <v>11</v>
      </c>
      <c r="K15328">
        <f>AVERAGE(D15328:D15332)</f>
        <v>29</v>
      </c>
      <c r="L15328">
        <f>AVERAGE(D15328:D15347)</f>
        <v>29</v>
      </c>
      <c r="M15328">
        <f>K15328-L15328</f>
        <v>0</v>
      </c>
      <c r="N15328" t="str">
        <f>IF(K15328&gt;L15328,"HIGH ZONE BIAS",IF(K15328&lt;L15328,"LOW ZONE BIAS","EQUILIBRIUM"))</f>
        <v>EQUILIBRIUM</v>
      </c>
    </row>
    <row r="15329">
      <c r="A15329">
        <v>12234</v>
      </c>
      <c r="B15329" t="str">
        <v>2013-07-24</v>
      </c>
      <c r="C15329" t="str">
        <v>Midday</v>
      </c>
      <c r="D15329">
        <v>18</v>
      </c>
      <c r="E15329" t="str">
        <f>IF(MOD(D15329,2)=0,"EVEN","ODD")</f>
        <v>EVEN</v>
      </c>
      <c r="F15329" t="str">
        <f>IF(D15329&lt;=18,"LOW (1-18)","HIGH (19-36)")</f>
        <v>LOW (1-18)</v>
      </c>
      <c r="G15329">
        <f>INT((D15329-1)/6)+1</f>
        <v>3</v>
      </c>
      <c r="H15329">
        <f>MOD(D15329-1,6)+1</f>
        <v>6</v>
      </c>
      <c r="I15329">
        <f>37-D15329</f>
        <v>19</v>
      </c>
      <c r="J15329">
        <f>ABS(D15329-D15330)</f>
        <v>1</v>
      </c>
      <c r="K15329">
        <f>AVERAGE(D15329:D15333)</f>
        <v>18</v>
      </c>
      <c r="L15329">
        <f>AVERAGE(D15329:D15348)</f>
        <v>18</v>
      </c>
      <c r="M15329">
        <f>K15329-L15329</f>
        <v>0</v>
      </c>
      <c r="N15329" t="str">
        <f>IF(K15329&gt;L15329,"HIGH ZONE BIAS",IF(K15329&lt;L15329,"LOW ZONE BIAS","EQUILIBRIUM"))</f>
        <v>EQUILIBRIUM</v>
      </c>
    </row>
    <row r="15330">
      <c r="A15330">
        <v>12233</v>
      </c>
      <c r="B15330" t="str">
        <v>2013-07-24</v>
      </c>
      <c r="C15330" t="str">
        <v>Morning</v>
      </c>
      <c r="D15330">
        <v>19</v>
      </c>
      <c r="E15330" t="str">
        <f>IF(MOD(D15330,2)=0,"EVEN","ODD")</f>
        <v>ODD</v>
      </c>
      <c r="F15330" t="str">
        <f>IF(D15330&lt;=18,"LOW (1-18)","HIGH (19-36)")</f>
        <v>HIGH (19-36)</v>
      </c>
      <c r="G15330">
        <f>INT((D15330-1)/6)+1</f>
        <v>4</v>
      </c>
      <c r="H15330">
        <f>MOD(D15330-1,6)+1</f>
        <v>1</v>
      </c>
      <c r="I15330">
        <f>37-D15330</f>
        <v>18</v>
      </c>
      <c r="J15330">
        <f>ABS(D15330-D15331)</f>
        <v>9</v>
      </c>
      <c r="K15330">
        <f>AVERAGE(D15330:D15334)</f>
        <v>19</v>
      </c>
      <c r="L15330">
        <f>AVERAGE(D15330:D15349)</f>
        <v>19</v>
      </c>
      <c r="M15330">
        <f>K15330-L15330</f>
        <v>0</v>
      </c>
      <c r="N15330" t="str">
        <f>IF(K15330&gt;L15330,"HIGH ZONE BIAS",IF(K15330&lt;L15330,"LOW ZONE BIAS","EQUILIBRIUM"))</f>
        <v>EQUILIBRIUM</v>
      </c>
    </row>
    <row r="15331">
      <c r="A15331">
        <v>12232</v>
      </c>
      <c r="B15331" t="str">
        <v>2013-07-23</v>
      </c>
      <c r="C15331" t="str">
        <v>Evening</v>
      </c>
      <c r="D15331">
        <v>10</v>
      </c>
      <c r="E15331" t="str">
        <f>IF(MOD(D15331,2)=0,"EVEN","ODD")</f>
        <v>EVEN</v>
      </c>
      <c r="F15331" t="str">
        <f>IF(D15331&lt;=18,"LOW (1-18)","HIGH (19-36)")</f>
        <v>LOW (1-18)</v>
      </c>
      <c r="G15331">
        <f>INT((D15331-1)/6)+1</f>
        <v>2</v>
      </c>
      <c r="H15331">
        <f>MOD(D15331-1,6)+1</f>
        <v>4</v>
      </c>
      <c r="I15331">
        <f>37-D15331</f>
        <v>27</v>
      </c>
      <c r="J15331">
        <f>ABS(D15331-D15332)</f>
        <v>17</v>
      </c>
      <c r="K15331">
        <f>AVERAGE(D15331:D15335)</f>
        <v>10</v>
      </c>
      <c r="L15331">
        <f>AVERAGE(D15331:D15350)</f>
        <v>10</v>
      </c>
      <c r="M15331">
        <f>K15331-L15331</f>
        <v>0</v>
      </c>
      <c r="N15331" t="str">
        <f>IF(K15331&gt;L15331,"HIGH ZONE BIAS",IF(K15331&lt;L15331,"LOW ZONE BIAS","EQUILIBRIUM"))</f>
        <v>EQUILIBRIUM</v>
      </c>
    </row>
    <row r="15332">
      <c r="A15332">
        <v>12231</v>
      </c>
      <c r="B15332" t="str">
        <v>2013-07-23</v>
      </c>
      <c r="C15332" t="str">
        <v>Midday</v>
      </c>
      <c r="D15332">
        <v>27</v>
      </c>
      <c r="E15332" t="str">
        <f>IF(MOD(D15332,2)=0,"EVEN","ODD")</f>
        <v>ODD</v>
      </c>
      <c r="F15332" t="str">
        <f>IF(D15332&lt;=18,"LOW (1-18)","HIGH (19-36)")</f>
        <v>HIGH (19-36)</v>
      </c>
      <c r="G15332">
        <f>INT((D15332-1)/6)+1</f>
        <v>5</v>
      </c>
      <c r="H15332">
        <f>MOD(D15332-1,6)+1</f>
        <v>3</v>
      </c>
      <c r="I15332">
        <f>37-D15332</f>
        <v>10</v>
      </c>
      <c r="J15332">
        <f>ABS(D15332-D15333)</f>
        <v>3</v>
      </c>
      <c r="K15332">
        <f>AVERAGE(D15332:D15336)</f>
        <v>27</v>
      </c>
      <c r="L15332">
        <f>AVERAGE(D15332:D15351)</f>
        <v>27</v>
      </c>
      <c r="M15332">
        <f>K15332-L15332</f>
        <v>0</v>
      </c>
      <c r="N15332" t="str">
        <f>IF(K15332&gt;L15332,"HIGH ZONE BIAS",IF(K15332&lt;L15332,"LOW ZONE BIAS","EQUILIBRIUM"))</f>
        <v>EQUILIBRIUM</v>
      </c>
    </row>
    <row r="15333">
      <c r="A15333">
        <v>12230</v>
      </c>
      <c r="B15333" t="str">
        <v>2013-07-23</v>
      </c>
      <c r="C15333" t="str">
        <v>Morning</v>
      </c>
      <c r="D15333">
        <v>30</v>
      </c>
      <c r="E15333" t="str">
        <f>IF(MOD(D15333,2)=0,"EVEN","ODD")</f>
        <v>EVEN</v>
      </c>
      <c r="F15333" t="str">
        <f>IF(D15333&lt;=18,"LOW (1-18)","HIGH (19-36)")</f>
        <v>HIGH (19-36)</v>
      </c>
      <c r="G15333">
        <f>INT((D15333-1)/6)+1</f>
        <v>5</v>
      </c>
      <c r="H15333">
        <f>MOD(D15333-1,6)+1</f>
        <v>6</v>
      </c>
      <c r="I15333">
        <f>37-D15333</f>
        <v>7</v>
      </c>
      <c r="J15333">
        <f>ABS(D15333-D15334)</f>
        <v>7</v>
      </c>
      <c r="K15333">
        <f>AVERAGE(D15333:D15337)</f>
        <v>30</v>
      </c>
      <c r="L15333">
        <f>AVERAGE(D15333:D15352)</f>
        <v>30</v>
      </c>
      <c r="M15333">
        <f>K15333-L15333</f>
        <v>0</v>
      </c>
      <c r="N15333" t="str">
        <f>IF(K15333&gt;L15333,"HIGH ZONE BIAS",IF(K15333&lt;L15333,"LOW ZONE BIAS","EQUILIBRIUM"))</f>
        <v>EQUILIBRIUM</v>
      </c>
    </row>
    <row r="15334">
      <c r="A15334">
        <v>12228</v>
      </c>
      <c r="B15334" t="str">
        <v>2013-07-22</v>
      </c>
      <c r="C15334" t="str">
        <v>Midday</v>
      </c>
      <c r="D15334">
        <v>23</v>
      </c>
      <c r="E15334" t="str">
        <f>IF(MOD(D15334,2)=0,"EVEN","ODD")</f>
        <v>ODD</v>
      </c>
      <c r="F15334" t="str">
        <f>IF(D15334&lt;=18,"LOW (1-18)","HIGH (19-36)")</f>
        <v>HIGH (19-36)</v>
      </c>
      <c r="G15334">
        <f>INT((D15334-1)/6)+1</f>
        <v>4</v>
      </c>
      <c r="H15334">
        <f>MOD(D15334-1,6)+1</f>
        <v>5</v>
      </c>
      <c r="I15334">
        <f>37-D15334</f>
        <v>14</v>
      </c>
      <c r="J15334">
        <f>ABS(D15334-D15335)</f>
        <v>8</v>
      </c>
      <c r="K15334">
        <f>AVERAGE(D15334:D15338)</f>
        <v>23</v>
      </c>
      <c r="L15334">
        <f>AVERAGE(D15334:D15353)</f>
        <v>23</v>
      </c>
      <c r="M15334">
        <f>K15334-L15334</f>
        <v>0</v>
      </c>
      <c r="N15334" t="str">
        <f>IF(K15334&gt;L15334,"HIGH ZONE BIAS",IF(K15334&lt;L15334,"LOW ZONE BIAS","EQUILIBRIUM"))</f>
        <v>EQUILIBRIUM</v>
      </c>
    </row>
    <row r="15335">
      <c r="A15335">
        <v>12227</v>
      </c>
      <c r="B15335" t="str">
        <v>2013-07-22</v>
      </c>
      <c r="C15335" t="str">
        <v>Morning</v>
      </c>
      <c r="D15335">
        <v>31</v>
      </c>
      <c r="E15335" t="str">
        <f>IF(MOD(D15335,2)=0,"EVEN","ODD")</f>
        <v>ODD</v>
      </c>
      <c r="F15335" t="str">
        <f>IF(D15335&lt;=18,"LOW (1-18)","HIGH (19-36)")</f>
        <v>HIGH (19-36)</v>
      </c>
      <c r="G15335">
        <f>INT((D15335-1)/6)+1</f>
        <v>6</v>
      </c>
      <c r="H15335">
        <f>MOD(D15335-1,6)+1</f>
        <v>1</v>
      </c>
      <c r="I15335">
        <f>37-D15335</f>
        <v>6</v>
      </c>
      <c r="J15335">
        <f>ABS(D15335-D15336)</f>
        <v>0</v>
      </c>
      <c r="K15335">
        <f>AVERAGE(D15335:D15339)</f>
        <v>31</v>
      </c>
      <c r="L15335">
        <f>AVERAGE(D15335:D15354)</f>
        <v>31</v>
      </c>
      <c r="M15335">
        <f>K15335-L15335</f>
        <v>0</v>
      </c>
      <c r="N15335" t="str">
        <f>IF(K15335&gt;L15335,"HIGH ZONE BIAS",IF(K15335&lt;L15335,"LOW ZONE BIAS","EQUILIBRIUM"))</f>
        <v>EQUILIBRIUM</v>
      </c>
    </row>
    <row r="15336">
      <c r="A15336">
        <v>12226</v>
      </c>
      <c r="B15336" t="str">
        <v>2013-07-20</v>
      </c>
      <c r="C15336" t="str">
        <v>Evening</v>
      </c>
      <c r="D15336">
        <v>31</v>
      </c>
      <c r="E15336" t="str">
        <f>IF(MOD(D15336,2)=0,"EVEN","ODD")</f>
        <v>ODD</v>
      </c>
      <c r="F15336" t="str">
        <f>IF(D15336&lt;=18,"LOW (1-18)","HIGH (19-36)")</f>
        <v>HIGH (19-36)</v>
      </c>
      <c r="G15336">
        <f>INT((D15336-1)/6)+1</f>
        <v>6</v>
      </c>
      <c r="H15336">
        <f>MOD(D15336-1,6)+1</f>
        <v>1</v>
      </c>
      <c r="I15336">
        <f>37-D15336</f>
        <v>6</v>
      </c>
      <c r="J15336">
        <f>ABS(D15336-D15337)</f>
        <v>5</v>
      </c>
      <c r="K15336">
        <f>AVERAGE(D15336:D15340)</f>
        <v>31</v>
      </c>
      <c r="L15336">
        <f>AVERAGE(D15336:D15355)</f>
        <v>31</v>
      </c>
      <c r="M15336">
        <f>K15336-L15336</f>
        <v>0</v>
      </c>
      <c r="N15336" t="str">
        <f>IF(K15336&gt;L15336,"HIGH ZONE BIAS",IF(K15336&lt;L15336,"LOW ZONE BIAS","EQUILIBRIUM"))</f>
        <v>EQUILIBRIUM</v>
      </c>
    </row>
    <row r="15337">
      <c r="A15337">
        <v>12225</v>
      </c>
      <c r="B15337" t="str">
        <v>2013-07-20</v>
      </c>
      <c r="C15337" t="str">
        <v>Midday</v>
      </c>
      <c r="D15337">
        <v>26</v>
      </c>
      <c r="E15337" t="str">
        <f>IF(MOD(D15337,2)=0,"EVEN","ODD")</f>
        <v>EVEN</v>
      </c>
      <c r="F15337" t="str">
        <f>IF(D15337&lt;=18,"LOW (1-18)","HIGH (19-36)")</f>
        <v>HIGH (19-36)</v>
      </c>
      <c r="G15337">
        <f>INT((D15337-1)/6)+1</f>
        <v>5</v>
      </c>
      <c r="H15337">
        <f>MOD(D15337-1,6)+1</f>
        <v>2</v>
      </c>
      <c r="I15337">
        <f>37-D15337</f>
        <v>11</v>
      </c>
      <c r="J15337">
        <f>ABS(D15337-D15338)</f>
        <v>14</v>
      </c>
      <c r="K15337">
        <f>AVERAGE(D15337:D15341)</f>
        <v>26</v>
      </c>
      <c r="L15337">
        <f>AVERAGE(D15337:D15356)</f>
        <v>26</v>
      </c>
      <c r="M15337">
        <f>K15337-L15337</f>
        <v>0</v>
      </c>
      <c r="N15337" t="str">
        <f>IF(K15337&gt;L15337,"HIGH ZONE BIAS",IF(K15337&lt;L15337,"LOW ZONE BIAS","EQUILIBRIUM"))</f>
        <v>EQUILIBRIUM</v>
      </c>
    </row>
    <row r="15338">
      <c r="A15338">
        <v>12224</v>
      </c>
      <c r="B15338" t="str">
        <v>2013-07-20</v>
      </c>
      <c r="C15338" t="str">
        <v>Morning</v>
      </c>
      <c r="D15338">
        <v>12</v>
      </c>
      <c r="E15338" t="str">
        <f>IF(MOD(D15338,2)=0,"EVEN","ODD")</f>
        <v>EVEN</v>
      </c>
      <c r="F15338" t="str">
        <f>IF(D15338&lt;=18,"LOW (1-18)","HIGH (19-36)")</f>
        <v>LOW (1-18)</v>
      </c>
      <c r="G15338">
        <f>INT((D15338-1)/6)+1</f>
        <v>2</v>
      </c>
      <c r="H15338">
        <f>MOD(D15338-1,6)+1</f>
        <v>6</v>
      </c>
      <c r="I15338">
        <f>37-D15338</f>
        <v>25</v>
      </c>
      <c r="J15338">
        <f>ABS(D15338-D15339)</f>
        <v>5</v>
      </c>
      <c r="K15338">
        <f>AVERAGE(D15338:D15342)</f>
        <v>12</v>
      </c>
      <c r="L15338">
        <f>AVERAGE(D15338:D15357)</f>
        <v>12</v>
      </c>
      <c r="M15338">
        <f>K15338-L15338</f>
        <v>0</v>
      </c>
      <c r="N15338" t="str">
        <f>IF(K15338&gt;L15338,"HIGH ZONE BIAS",IF(K15338&lt;L15338,"LOW ZONE BIAS","EQUILIBRIUM"))</f>
        <v>EQUILIBRIUM</v>
      </c>
    </row>
    <row r="15339">
      <c r="A15339">
        <v>12223</v>
      </c>
      <c r="B15339" t="str">
        <v>2013-07-19</v>
      </c>
      <c r="C15339" t="str">
        <v>Evening</v>
      </c>
      <c r="D15339">
        <v>17</v>
      </c>
      <c r="E15339" t="str">
        <f>IF(MOD(D15339,2)=0,"EVEN","ODD")</f>
        <v>ODD</v>
      </c>
      <c r="F15339" t="str">
        <f>IF(D15339&lt;=18,"LOW (1-18)","HIGH (19-36)")</f>
        <v>LOW (1-18)</v>
      </c>
      <c r="G15339">
        <f>INT((D15339-1)/6)+1</f>
        <v>3</v>
      </c>
      <c r="H15339">
        <f>MOD(D15339-1,6)+1</f>
        <v>5</v>
      </c>
      <c r="I15339">
        <f>37-D15339</f>
        <v>20</v>
      </c>
      <c r="J15339">
        <f>ABS(D15339-D15340)</f>
        <v>13</v>
      </c>
      <c r="K15339">
        <f>AVERAGE(D15339:D15343)</f>
        <v>17</v>
      </c>
      <c r="L15339">
        <f>AVERAGE(D15339:D15358)</f>
        <v>17</v>
      </c>
      <c r="M15339">
        <f>K15339-L15339</f>
        <v>0</v>
      </c>
      <c r="N15339" t="str">
        <f>IF(K15339&gt;L15339,"HIGH ZONE BIAS",IF(K15339&lt;L15339,"LOW ZONE BIAS","EQUILIBRIUM"))</f>
        <v>EQUILIBRIUM</v>
      </c>
    </row>
    <row r="15340">
      <c r="A15340">
        <v>12222</v>
      </c>
      <c r="B15340" t="str">
        <v>2013-07-19</v>
      </c>
      <c r="C15340" t="str">
        <v>Midday</v>
      </c>
      <c r="D15340">
        <v>4</v>
      </c>
      <c r="E15340" t="str">
        <f>IF(MOD(D15340,2)=0,"EVEN","ODD")</f>
        <v>EVEN</v>
      </c>
      <c r="F15340" t="str">
        <f>IF(D15340&lt;=18,"LOW (1-18)","HIGH (19-36)")</f>
        <v>LOW (1-18)</v>
      </c>
      <c r="G15340">
        <f>INT((D15340-1)/6)+1</f>
        <v>1</v>
      </c>
      <c r="H15340">
        <f>MOD(D15340-1,6)+1</f>
        <v>4</v>
      </c>
      <c r="I15340">
        <f>37-D15340</f>
        <v>33</v>
      </c>
      <c r="J15340">
        <f>ABS(D15340-D15341)</f>
        <v>32</v>
      </c>
      <c r="K15340">
        <f>AVERAGE(D15340:D15344)</f>
        <v>4</v>
      </c>
      <c r="L15340">
        <f>AVERAGE(D15340:D15359)</f>
        <v>4</v>
      </c>
      <c r="M15340">
        <f>K15340-L15340</f>
        <v>0</v>
      </c>
      <c r="N15340" t="str">
        <f>IF(K15340&gt;L15340,"HIGH ZONE BIAS",IF(K15340&lt;L15340,"LOW ZONE BIAS","EQUILIBRIUM"))</f>
        <v>EQUILIBRIUM</v>
      </c>
    </row>
    <row r="15341">
      <c r="A15341">
        <v>12221</v>
      </c>
      <c r="B15341" t="str">
        <v>2013-07-19</v>
      </c>
      <c r="C15341" t="str">
        <v>Morning</v>
      </c>
      <c r="D15341">
        <v>36</v>
      </c>
      <c r="E15341" t="str">
        <f>IF(MOD(D15341,2)=0,"EVEN","ODD")</f>
        <v>EVEN</v>
      </c>
      <c r="F15341" t="str">
        <f>IF(D15341&lt;=18,"LOW (1-18)","HIGH (19-36)")</f>
        <v>HIGH (19-36)</v>
      </c>
      <c r="G15341">
        <f>INT((D15341-1)/6)+1</f>
        <v>6</v>
      </c>
      <c r="H15341">
        <f>MOD(D15341-1,6)+1</f>
        <v>6</v>
      </c>
      <c r="I15341">
        <f>37-D15341</f>
        <v>1</v>
      </c>
      <c r="J15341">
        <f>ABS(D15341-D15342)</f>
        <v>14</v>
      </c>
      <c r="K15341">
        <f>AVERAGE(D15341:D15345)</f>
        <v>36</v>
      </c>
      <c r="L15341">
        <f>AVERAGE(D15341:D15360)</f>
        <v>36</v>
      </c>
      <c r="M15341">
        <f>K15341-L15341</f>
        <v>0</v>
      </c>
      <c r="N15341" t="str">
        <f>IF(K15341&gt;L15341,"HIGH ZONE BIAS",IF(K15341&lt;L15341,"LOW ZONE BIAS","EQUILIBRIUM"))</f>
        <v>EQUILIBRIUM</v>
      </c>
    </row>
    <row r="15342">
      <c r="A15342">
        <v>12220</v>
      </c>
      <c r="B15342" t="str">
        <v>2013-07-18</v>
      </c>
      <c r="C15342" t="str">
        <v>Evening</v>
      </c>
      <c r="D15342">
        <v>22</v>
      </c>
      <c r="E15342" t="str">
        <f>IF(MOD(D15342,2)=0,"EVEN","ODD")</f>
        <v>EVEN</v>
      </c>
      <c r="F15342" t="str">
        <f>IF(D15342&lt;=18,"LOW (1-18)","HIGH (19-36)")</f>
        <v>HIGH (19-36)</v>
      </c>
      <c r="G15342">
        <f>INT((D15342-1)/6)+1</f>
        <v>4</v>
      </c>
      <c r="H15342">
        <f>MOD(D15342-1,6)+1</f>
        <v>4</v>
      </c>
      <c r="I15342">
        <f>37-D15342</f>
        <v>15</v>
      </c>
      <c r="J15342">
        <f>ABS(D15342-D15343)</f>
        <v>11</v>
      </c>
      <c r="K15342">
        <f>AVERAGE(D15342:D15346)</f>
        <v>22</v>
      </c>
      <c r="L15342">
        <f>AVERAGE(D15342:D15361)</f>
        <v>22</v>
      </c>
      <c r="M15342">
        <f>K15342-L15342</f>
        <v>0</v>
      </c>
      <c r="N15342" t="str">
        <f>IF(K15342&gt;L15342,"HIGH ZONE BIAS",IF(K15342&lt;L15342,"LOW ZONE BIAS","EQUILIBRIUM"))</f>
        <v>EQUILIBRIUM</v>
      </c>
    </row>
    <row r="15343">
      <c r="A15343">
        <v>12219</v>
      </c>
      <c r="B15343" t="str">
        <v>2013-07-18</v>
      </c>
      <c r="C15343" t="str">
        <v>Midday</v>
      </c>
      <c r="D15343">
        <v>11</v>
      </c>
      <c r="E15343" t="str">
        <f>IF(MOD(D15343,2)=0,"EVEN","ODD")</f>
        <v>ODD</v>
      </c>
      <c r="F15343" t="str">
        <f>IF(D15343&lt;=18,"LOW (1-18)","HIGH (19-36)")</f>
        <v>LOW (1-18)</v>
      </c>
      <c r="G15343">
        <f>INT((D15343-1)/6)+1</f>
        <v>2</v>
      </c>
      <c r="H15343">
        <f>MOD(D15343-1,6)+1</f>
        <v>5</v>
      </c>
      <c r="I15343">
        <f>37-D15343</f>
        <v>26</v>
      </c>
      <c r="J15343">
        <f>ABS(D15343-D15344)</f>
        <v>9</v>
      </c>
      <c r="K15343">
        <f>AVERAGE(D15343:D15347)</f>
        <v>11</v>
      </c>
      <c r="L15343">
        <f>AVERAGE(D15343:D15362)</f>
        <v>11</v>
      </c>
      <c r="M15343">
        <f>K15343-L15343</f>
        <v>0</v>
      </c>
      <c r="N15343" t="str">
        <f>IF(K15343&gt;L15343,"HIGH ZONE BIAS",IF(K15343&lt;L15343,"LOW ZONE BIAS","EQUILIBRIUM"))</f>
        <v>EQUILIBRIUM</v>
      </c>
    </row>
    <row r="15344">
      <c r="A15344">
        <v>12218</v>
      </c>
      <c r="B15344" t="str">
        <v>2013-07-18</v>
      </c>
      <c r="C15344" t="str">
        <v>Morning</v>
      </c>
      <c r="D15344">
        <v>20</v>
      </c>
      <c r="E15344" t="str">
        <f>IF(MOD(D15344,2)=0,"EVEN","ODD")</f>
        <v>EVEN</v>
      </c>
      <c r="F15344" t="str">
        <f>IF(D15344&lt;=18,"LOW (1-18)","HIGH (19-36)")</f>
        <v>HIGH (19-36)</v>
      </c>
      <c r="G15344">
        <f>INT((D15344-1)/6)+1</f>
        <v>4</v>
      </c>
      <c r="H15344">
        <f>MOD(D15344-1,6)+1</f>
        <v>2</v>
      </c>
      <c r="I15344">
        <f>37-D15344</f>
        <v>17</v>
      </c>
      <c r="J15344">
        <f>ABS(D15344-D15345)</f>
        <v>0</v>
      </c>
      <c r="K15344">
        <f>AVERAGE(D15344:D15348)</f>
        <v>20</v>
      </c>
      <c r="L15344">
        <f>AVERAGE(D15344:D15363)</f>
        <v>20</v>
      </c>
      <c r="M15344">
        <f>K15344-L15344</f>
        <v>0</v>
      </c>
      <c r="N15344" t="str">
        <f>IF(K15344&gt;L15344,"HIGH ZONE BIAS",IF(K15344&lt;L15344,"LOW ZONE BIAS","EQUILIBRIUM"))</f>
        <v>EQUILIBRIUM</v>
      </c>
    </row>
    <row r="15345">
      <c r="A15345">
        <v>12217</v>
      </c>
      <c r="B15345" t="str">
        <v>2013-07-17</v>
      </c>
      <c r="C15345" t="str">
        <v>Evening</v>
      </c>
      <c r="D15345">
        <v>20</v>
      </c>
      <c r="E15345" t="str">
        <f>IF(MOD(D15345,2)=0,"EVEN","ODD")</f>
        <v>EVEN</v>
      </c>
      <c r="F15345" t="str">
        <f>IF(D15345&lt;=18,"LOW (1-18)","HIGH (19-36)")</f>
        <v>HIGH (19-36)</v>
      </c>
      <c r="G15345">
        <f>INT((D15345-1)/6)+1</f>
        <v>4</v>
      </c>
      <c r="H15345">
        <f>MOD(D15345-1,6)+1</f>
        <v>2</v>
      </c>
      <c r="I15345">
        <f>37-D15345</f>
        <v>17</v>
      </c>
      <c r="J15345">
        <f>ABS(D15345-D15346)</f>
        <v>10</v>
      </c>
      <c r="K15345">
        <f>AVERAGE(D15345:D15349)</f>
        <v>20</v>
      </c>
      <c r="L15345">
        <f>AVERAGE(D15345:D15364)</f>
        <v>20</v>
      </c>
      <c r="M15345">
        <f>K15345-L15345</f>
        <v>0</v>
      </c>
      <c r="N15345" t="str">
        <f>IF(K15345&gt;L15345,"HIGH ZONE BIAS",IF(K15345&lt;L15345,"LOW ZONE BIAS","EQUILIBRIUM"))</f>
        <v>EQUILIBRIUM</v>
      </c>
    </row>
    <row r="15346">
      <c r="A15346">
        <v>12216</v>
      </c>
      <c r="B15346" t="str">
        <v>2013-07-17</v>
      </c>
      <c r="C15346" t="str">
        <v>Midday</v>
      </c>
      <c r="D15346">
        <v>30</v>
      </c>
      <c r="E15346" t="str">
        <f>IF(MOD(D15346,2)=0,"EVEN","ODD")</f>
        <v>EVEN</v>
      </c>
      <c r="F15346" t="str">
        <f>IF(D15346&lt;=18,"LOW (1-18)","HIGH (19-36)")</f>
        <v>HIGH (19-36)</v>
      </c>
      <c r="G15346">
        <f>INT((D15346-1)/6)+1</f>
        <v>5</v>
      </c>
      <c r="H15346">
        <f>MOD(D15346-1,6)+1</f>
        <v>6</v>
      </c>
      <c r="I15346">
        <f>37-D15346</f>
        <v>7</v>
      </c>
      <c r="J15346">
        <f>ABS(D15346-D15347)</f>
        <v>27</v>
      </c>
      <c r="K15346">
        <f>AVERAGE(D15346:D15350)</f>
        <v>30</v>
      </c>
      <c r="L15346">
        <f>AVERAGE(D15346:D15365)</f>
        <v>30</v>
      </c>
      <c r="M15346">
        <f>K15346-L15346</f>
        <v>0</v>
      </c>
      <c r="N15346" t="str">
        <f>IF(K15346&gt;L15346,"HIGH ZONE BIAS",IF(K15346&lt;L15346,"LOW ZONE BIAS","EQUILIBRIUM"))</f>
        <v>EQUILIBRIUM</v>
      </c>
    </row>
    <row r="15347">
      <c r="A15347">
        <v>12214</v>
      </c>
      <c r="B15347" t="str">
        <v>2013-07-16</v>
      </c>
      <c r="C15347" t="str">
        <v>Evening</v>
      </c>
      <c r="D15347">
        <v>3</v>
      </c>
      <c r="E15347" t="str">
        <f>IF(MOD(D15347,2)=0,"EVEN","ODD")</f>
        <v>ODD</v>
      </c>
      <c r="F15347" t="str">
        <f>IF(D15347&lt;=18,"LOW (1-18)","HIGH (19-36)")</f>
        <v>LOW (1-18)</v>
      </c>
      <c r="G15347">
        <f>INT((D15347-1)/6)+1</f>
        <v>1</v>
      </c>
      <c r="H15347">
        <f>MOD(D15347-1,6)+1</f>
        <v>3</v>
      </c>
      <c r="I15347">
        <f>37-D15347</f>
        <v>34</v>
      </c>
      <c r="J15347">
        <f>ABS(D15347-D15348)</f>
        <v>32</v>
      </c>
      <c r="K15347">
        <f>AVERAGE(D15347:D15351)</f>
        <v>3</v>
      </c>
      <c r="L15347">
        <f>AVERAGE(D15347:D15366)</f>
        <v>3</v>
      </c>
      <c r="M15347">
        <f>K15347-L15347</f>
        <v>0</v>
      </c>
      <c r="N15347" t="str">
        <f>IF(K15347&gt;L15347,"HIGH ZONE BIAS",IF(K15347&lt;L15347,"LOW ZONE BIAS","EQUILIBRIUM"))</f>
        <v>EQUILIBRIUM</v>
      </c>
    </row>
    <row r="15348">
      <c r="A15348">
        <v>12213</v>
      </c>
      <c r="B15348" t="str">
        <v>2013-07-16</v>
      </c>
      <c r="C15348" t="str">
        <v>Midday</v>
      </c>
      <c r="D15348">
        <v>35</v>
      </c>
      <c r="E15348" t="str">
        <f>IF(MOD(D15348,2)=0,"EVEN","ODD")</f>
        <v>ODD</v>
      </c>
      <c r="F15348" t="str">
        <f>IF(D15348&lt;=18,"LOW (1-18)","HIGH (19-36)")</f>
        <v>HIGH (19-36)</v>
      </c>
      <c r="G15348">
        <f>INT((D15348-1)/6)+1</f>
        <v>6</v>
      </c>
      <c r="H15348">
        <f>MOD(D15348-1,6)+1</f>
        <v>5</v>
      </c>
      <c r="I15348">
        <f>37-D15348</f>
        <v>2</v>
      </c>
      <c r="J15348">
        <f>ABS(D15348-D15349)</f>
        <v>2</v>
      </c>
      <c r="K15348">
        <f>AVERAGE(D15348:D15352)</f>
        <v>35</v>
      </c>
      <c r="L15348">
        <f>AVERAGE(D15348:D15367)</f>
        <v>35</v>
      </c>
      <c r="M15348">
        <f>K15348-L15348</f>
        <v>0</v>
      </c>
      <c r="N15348" t="str">
        <f>IF(K15348&gt;L15348,"HIGH ZONE BIAS",IF(K15348&lt;L15348,"LOW ZONE BIAS","EQUILIBRIUM"))</f>
        <v>EQUILIBRIUM</v>
      </c>
    </row>
    <row r="15349">
      <c r="A15349">
        <v>12212</v>
      </c>
      <c r="B15349" t="str">
        <v>2013-07-16</v>
      </c>
      <c r="C15349" t="str">
        <v>Morning</v>
      </c>
      <c r="D15349">
        <v>33</v>
      </c>
      <c r="E15349" t="str">
        <f>IF(MOD(D15349,2)=0,"EVEN","ODD")</f>
        <v>ODD</v>
      </c>
      <c r="F15349" t="str">
        <f>IF(D15349&lt;=18,"LOW (1-18)","HIGH (19-36)")</f>
        <v>HIGH (19-36)</v>
      </c>
      <c r="G15349">
        <f>INT((D15349-1)/6)+1</f>
        <v>6</v>
      </c>
      <c r="H15349">
        <f>MOD(D15349-1,6)+1</f>
        <v>3</v>
      </c>
      <c r="I15349">
        <f>37-D15349</f>
        <v>4</v>
      </c>
      <c r="J15349">
        <f>ABS(D15349-D15350)</f>
        <v>1</v>
      </c>
      <c r="K15349">
        <f>AVERAGE(D15349:D15353)</f>
        <v>33</v>
      </c>
      <c r="L15349">
        <f>AVERAGE(D15349:D15368)</f>
        <v>33</v>
      </c>
      <c r="M15349">
        <f>K15349-L15349</f>
        <v>0</v>
      </c>
      <c r="N15349" t="str">
        <f>IF(K15349&gt;L15349,"HIGH ZONE BIAS",IF(K15349&lt;L15349,"LOW ZONE BIAS","EQUILIBRIUM"))</f>
        <v>EQUILIBRIUM</v>
      </c>
    </row>
    <row r="15350">
      <c r="A15350">
        <v>12211</v>
      </c>
      <c r="B15350" t="str">
        <v>2013-07-15</v>
      </c>
      <c r="C15350" t="str">
        <v>Evening</v>
      </c>
      <c r="D15350">
        <v>34</v>
      </c>
      <c r="E15350" t="str">
        <f>IF(MOD(D15350,2)=0,"EVEN","ODD")</f>
        <v>EVEN</v>
      </c>
      <c r="F15350" t="str">
        <f>IF(D15350&lt;=18,"LOW (1-18)","HIGH (19-36)")</f>
        <v>HIGH (19-36)</v>
      </c>
      <c r="G15350">
        <f>INT((D15350-1)/6)+1</f>
        <v>6</v>
      </c>
      <c r="H15350">
        <f>MOD(D15350-1,6)+1</f>
        <v>4</v>
      </c>
      <c r="I15350">
        <f>37-D15350</f>
        <v>3</v>
      </c>
      <c r="J15350">
        <f>ABS(D15350-D15351)</f>
        <v>20</v>
      </c>
      <c r="K15350">
        <f>AVERAGE(D15350:D15354)</f>
        <v>34</v>
      </c>
      <c r="L15350">
        <f>AVERAGE(D15350:D15369)</f>
        <v>34</v>
      </c>
      <c r="M15350">
        <f>K15350-L15350</f>
        <v>0</v>
      </c>
      <c r="N15350" t="str">
        <f>IF(K15350&gt;L15350,"HIGH ZONE BIAS",IF(K15350&lt;L15350,"LOW ZONE BIAS","EQUILIBRIUM"))</f>
        <v>EQUILIBRIUM</v>
      </c>
    </row>
    <row r="15351">
      <c r="A15351">
        <v>12210</v>
      </c>
      <c r="B15351" t="str">
        <v>2013-07-15</v>
      </c>
      <c r="C15351" t="str">
        <v>Midday</v>
      </c>
      <c r="D15351">
        <v>14</v>
      </c>
      <c r="E15351" t="str">
        <f>IF(MOD(D15351,2)=0,"EVEN","ODD")</f>
        <v>EVEN</v>
      </c>
      <c r="F15351" t="str">
        <f>IF(D15351&lt;=18,"LOW (1-18)","HIGH (19-36)")</f>
        <v>LOW (1-18)</v>
      </c>
      <c r="G15351">
        <f>INT((D15351-1)/6)+1</f>
        <v>3</v>
      </c>
      <c r="H15351">
        <f>MOD(D15351-1,6)+1</f>
        <v>2</v>
      </c>
      <c r="I15351">
        <f>37-D15351</f>
        <v>23</v>
      </c>
      <c r="J15351">
        <f>ABS(D15351-D15352)</f>
        <v>21</v>
      </c>
      <c r="K15351">
        <f>AVERAGE(D15351:D15355)</f>
        <v>14</v>
      </c>
      <c r="L15351">
        <f>AVERAGE(D15351:D15370)</f>
        <v>14</v>
      </c>
      <c r="M15351">
        <f>K15351-L15351</f>
        <v>0</v>
      </c>
      <c r="N15351" t="str">
        <f>IF(K15351&gt;L15351,"HIGH ZONE BIAS",IF(K15351&lt;L15351,"LOW ZONE BIAS","EQUILIBRIUM"))</f>
        <v>EQUILIBRIUM</v>
      </c>
    </row>
    <row r="15352">
      <c r="A15352">
        <v>12209</v>
      </c>
      <c r="B15352" t="str">
        <v>2013-07-15</v>
      </c>
      <c r="C15352" t="str">
        <v>Morning</v>
      </c>
      <c r="D15352">
        <v>35</v>
      </c>
      <c r="E15352" t="str">
        <f>IF(MOD(D15352,2)=0,"EVEN","ODD")</f>
        <v>ODD</v>
      </c>
      <c r="F15352" t="str">
        <f>IF(D15352&lt;=18,"LOW (1-18)","HIGH (19-36)")</f>
        <v>HIGH (19-36)</v>
      </c>
      <c r="G15352">
        <f>INT((D15352-1)/6)+1</f>
        <v>6</v>
      </c>
      <c r="H15352">
        <f>MOD(D15352-1,6)+1</f>
        <v>5</v>
      </c>
      <c r="I15352">
        <f>37-D15352</f>
        <v>2</v>
      </c>
      <c r="J15352">
        <f>ABS(D15352-D15353)</f>
        <v>25</v>
      </c>
      <c r="K15352">
        <f>AVERAGE(D15352:D15356)</f>
        <v>35</v>
      </c>
      <c r="L15352">
        <f>AVERAGE(D15352:D15371)</f>
        <v>35</v>
      </c>
      <c r="M15352">
        <f>K15352-L15352</f>
        <v>0</v>
      </c>
      <c r="N15352" t="str">
        <f>IF(K15352&gt;L15352,"HIGH ZONE BIAS",IF(K15352&lt;L15352,"LOW ZONE BIAS","EQUILIBRIUM"))</f>
        <v>EQUILIBRIUM</v>
      </c>
    </row>
    <row r="15353">
      <c r="A15353">
        <v>12208</v>
      </c>
      <c r="B15353" t="str">
        <v>2013-07-13</v>
      </c>
      <c r="C15353" t="str">
        <v>Evening</v>
      </c>
      <c r="D15353">
        <v>10</v>
      </c>
      <c r="E15353" t="str">
        <f>IF(MOD(D15353,2)=0,"EVEN","ODD")</f>
        <v>EVEN</v>
      </c>
      <c r="F15353" t="str">
        <f>IF(D15353&lt;=18,"LOW (1-18)","HIGH (19-36)")</f>
        <v>LOW (1-18)</v>
      </c>
      <c r="G15353">
        <f>INT((D15353-1)/6)+1</f>
        <v>2</v>
      </c>
      <c r="H15353">
        <f>MOD(D15353-1,6)+1</f>
        <v>4</v>
      </c>
      <c r="I15353">
        <f>37-D15353</f>
        <v>27</v>
      </c>
      <c r="J15353">
        <f>ABS(D15353-D15354)</f>
        <v>5</v>
      </c>
      <c r="K15353">
        <f>AVERAGE(D15353:D15357)</f>
        <v>10</v>
      </c>
      <c r="L15353">
        <f>AVERAGE(D15353:D15372)</f>
        <v>10</v>
      </c>
      <c r="M15353">
        <f>K15353-L15353</f>
        <v>0</v>
      </c>
      <c r="N15353" t="str">
        <f>IF(K15353&gt;L15353,"HIGH ZONE BIAS",IF(K15353&lt;L15353,"LOW ZONE BIAS","EQUILIBRIUM"))</f>
        <v>EQUILIBRIUM</v>
      </c>
    </row>
    <row r="15354">
      <c r="A15354">
        <v>12207</v>
      </c>
      <c r="B15354" t="str">
        <v>2013-07-13</v>
      </c>
      <c r="C15354" t="str">
        <v>Midday</v>
      </c>
      <c r="D15354">
        <v>5</v>
      </c>
      <c r="E15354" t="str">
        <f>IF(MOD(D15354,2)=0,"EVEN","ODD")</f>
        <v>ODD</v>
      </c>
      <c r="F15354" t="str">
        <f>IF(D15354&lt;=18,"LOW (1-18)","HIGH (19-36)")</f>
        <v>LOW (1-18)</v>
      </c>
      <c r="G15354">
        <f>INT((D15354-1)/6)+1</f>
        <v>1</v>
      </c>
      <c r="H15354">
        <f>MOD(D15354-1,6)+1</f>
        <v>5</v>
      </c>
      <c r="I15354">
        <f>37-D15354</f>
        <v>32</v>
      </c>
      <c r="J15354">
        <f>ABS(D15354-D15355)</f>
        <v>26</v>
      </c>
      <c r="K15354">
        <f>AVERAGE(D15354:D15358)</f>
        <v>5</v>
      </c>
      <c r="L15354">
        <f>AVERAGE(D15354:D15373)</f>
        <v>5</v>
      </c>
      <c r="M15354">
        <f>K15354-L15354</f>
        <v>0</v>
      </c>
      <c r="N15354" t="str">
        <f>IF(K15354&gt;L15354,"HIGH ZONE BIAS",IF(K15354&lt;L15354,"LOW ZONE BIAS","EQUILIBRIUM"))</f>
        <v>EQUILIBRIUM</v>
      </c>
    </row>
    <row r="15355">
      <c r="A15355">
        <v>12206</v>
      </c>
      <c r="B15355" t="str">
        <v>2013-07-13</v>
      </c>
      <c r="C15355" t="str">
        <v>Morning</v>
      </c>
      <c r="D15355">
        <v>31</v>
      </c>
      <c r="E15355" t="str">
        <f>IF(MOD(D15355,2)=0,"EVEN","ODD")</f>
        <v>ODD</v>
      </c>
      <c r="F15355" t="str">
        <f>IF(D15355&lt;=18,"LOW (1-18)","HIGH (19-36)")</f>
        <v>HIGH (19-36)</v>
      </c>
      <c r="G15355">
        <f>INT((D15355-1)/6)+1</f>
        <v>6</v>
      </c>
      <c r="H15355">
        <f>MOD(D15355-1,6)+1</f>
        <v>1</v>
      </c>
      <c r="I15355">
        <f>37-D15355</f>
        <v>6</v>
      </c>
      <c r="J15355">
        <f>ABS(D15355-D15356)</f>
        <v>20</v>
      </c>
      <c r="K15355">
        <f>AVERAGE(D15355:D15359)</f>
        <v>31</v>
      </c>
      <c r="L15355">
        <f>AVERAGE(D15355:D15374)</f>
        <v>31</v>
      </c>
      <c r="M15355">
        <f>K15355-L15355</f>
        <v>0</v>
      </c>
      <c r="N15355" t="str">
        <f>IF(K15355&gt;L15355,"HIGH ZONE BIAS",IF(K15355&lt;L15355,"LOW ZONE BIAS","EQUILIBRIUM"))</f>
        <v>EQUILIBRIUM</v>
      </c>
    </row>
    <row r="15356">
      <c r="A15356">
        <v>12205</v>
      </c>
      <c r="B15356" t="str">
        <v>2013-07-12</v>
      </c>
      <c r="C15356" t="str">
        <v>Evening</v>
      </c>
      <c r="D15356">
        <v>11</v>
      </c>
      <c r="E15356" t="str">
        <f>IF(MOD(D15356,2)=0,"EVEN","ODD")</f>
        <v>ODD</v>
      </c>
      <c r="F15356" t="str">
        <f>IF(D15356&lt;=18,"LOW (1-18)","HIGH (19-36)")</f>
        <v>LOW (1-18)</v>
      </c>
      <c r="G15356">
        <f>INT((D15356-1)/6)+1</f>
        <v>2</v>
      </c>
      <c r="H15356">
        <f>MOD(D15356-1,6)+1</f>
        <v>5</v>
      </c>
      <c r="I15356">
        <f>37-D15356</f>
        <v>26</v>
      </c>
      <c r="J15356">
        <f>ABS(D15356-D15357)</f>
        <v>1</v>
      </c>
      <c r="K15356">
        <f>AVERAGE(D15356:D15360)</f>
        <v>11</v>
      </c>
      <c r="L15356">
        <f>AVERAGE(D15356:D15375)</f>
        <v>11</v>
      </c>
      <c r="M15356">
        <f>K15356-L15356</f>
        <v>0</v>
      </c>
      <c r="N15356" t="str">
        <f>IF(K15356&gt;L15356,"HIGH ZONE BIAS",IF(K15356&lt;L15356,"LOW ZONE BIAS","EQUILIBRIUM"))</f>
        <v>EQUILIBRIUM</v>
      </c>
    </row>
    <row r="15357">
      <c r="A15357">
        <v>12204</v>
      </c>
      <c r="B15357" t="str">
        <v>2013-07-12</v>
      </c>
      <c r="C15357" t="str">
        <v>Midday</v>
      </c>
      <c r="D15357">
        <v>12</v>
      </c>
      <c r="E15357" t="str">
        <f>IF(MOD(D15357,2)=0,"EVEN","ODD")</f>
        <v>EVEN</v>
      </c>
      <c r="F15357" t="str">
        <f>IF(D15357&lt;=18,"LOW (1-18)","HIGH (19-36)")</f>
        <v>LOW (1-18)</v>
      </c>
      <c r="G15357">
        <f>INT((D15357-1)/6)+1</f>
        <v>2</v>
      </c>
      <c r="H15357">
        <f>MOD(D15357-1,6)+1</f>
        <v>6</v>
      </c>
      <c r="I15357">
        <f>37-D15357</f>
        <v>25</v>
      </c>
      <c r="J15357">
        <f>ABS(D15357-D15358)</f>
        <v>13</v>
      </c>
      <c r="K15357">
        <f>AVERAGE(D15357:D15361)</f>
        <v>12</v>
      </c>
      <c r="L15357">
        <f>AVERAGE(D15357:D15376)</f>
        <v>12</v>
      </c>
      <c r="M15357">
        <f>K15357-L15357</f>
        <v>0</v>
      </c>
      <c r="N15357" t="str">
        <f>IF(K15357&gt;L15357,"HIGH ZONE BIAS",IF(K15357&lt;L15357,"LOW ZONE BIAS","EQUILIBRIUM"))</f>
        <v>EQUILIBRIUM</v>
      </c>
    </row>
    <row r="15358">
      <c r="A15358">
        <v>12203</v>
      </c>
      <c r="B15358" t="str">
        <v>2013-07-12</v>
      </c>
      <c r="C15358" t="str">
        <v>Morning</v>
      </c>
      <c r="D15358">
        <v>25</v>
      </c>
      <c r="E15358" t="str">
        <f>IF(MOD(D15358,2)=0,"EVEN","ODD")</f>
        <v>ODD</v>
      </c>
      <c r="F15358" t="str">
        <f>IF(D15358&lt;=18,"LOW (1-18)","HIGH (19-36)")</f>
        <v>HIGH (19-36)</v>
      </c>
      <c r="G15358">
        <f>INT((D15358-1)/6)+1</f>
        <v>5</v>
      </c>
      <c r="H15358">
        <f>MOD(D15358-1,6)+1</f>
        <v>1</v>
      </c>
      <c r="I15358">
        <f>37-D15358</f>
        <v>12</v>
      </c>
      <c r="J15358">
        <f>ABS(D15358-D15359)</f>
        <v>15</v>
      </c>
      <c r="K15358">
        <f>AVERAGE(D15358:D15362)</f>
        <v>25</v>
      </c>
      <c r="L15358">
        <f>AVERAGE(D15358:D15377)</f>
        <v>25</v>
      </c>
      <c r="M15358">
        <f>K15358-L15358</f>
        <v>0</v>
      </c>
      <c r="N15358" t="str">
        <f>IF(K15358&gt;L15358,"HIGH ZONE BIAS",IF(K15358&lt;L15358,"LOW ZONE BIAS","EQUILIBRIUM"))</f>
        <v>EQUILIBRIUM</v>
      </c>
    </row>
    <row r="15359">
      <c r="A15359">
        <v>12202</v>
      </c>
      <c r="B15359" t="str">
        <v>2013-07-11</v>
      </c>
      <c r="C15359" t="str">
        <v>Evening</v>
      </c>
      <c r="D15359">
        <v>10</v>
      </c>
      <c r="E15359" t="str">
        <f>IF(MOD(D15359,2)=0,"EVEN","ODD")</f>
        <v>EVEN</v>
      </c>
      <c r="F15359" t="str">
        <f>IF(D15359&lt;=18,"LOW (1-18)","HIGH (19-36)")</f>
        <v>LOW (1-18)</v>
      </c>
      <c r="G15359">
        <f>INT((D15359-1)/6)+1</f>
        <v>2</v>
      </c>
      <c r="H15359">
        <f>MOD(D15359-1,6)+1</f>
        <v>4</v>
      </c>
      <c r="I15359">
        <f>37-D15359</f>
        <v>27</v>
      </c>
      <c r="J15359">
        <f>ABS(D15359-D15360)</f>
        <v>20</v>
      </c>
      <c r="K15359">
        <f>AVERAGE(D15359:D15363)</f>
        <v>10</v>
      </c>
      <c r="L15359">
        <f>AVERAGE(D15359:D15378)</f>
        <v>10</v>
      </c>
      <c r="M15359">
        <f>K15359-L15359</f>
        <v>0</v>
      </c>
      <c r="N15359" t="str">
        <f>IF(K15359&gt;L15359,"HIGH ZONE BIAS",IF(K15359&lt;L15359,"LOW ZONE BIAS","EQUILIBRIUM"))</f>
        <v>EQUILIBRIUM</v>
      </c>
    </row>
    <row r="15360">
      <c r="A15360">
        <v>12201</v>
      </c>
      <c r="B15360" t="str">
        <v>2013-07-11</v>
      </c>
      <c r="C15360" t="str">
        <v>Midday</v>
      </c>
      <c r="D15360">
        <v>30</v>
      </c>
      <c r="E15360" t="str">
        <f>IF(MOD(D15360,2)=0,"EVEN","ODD")</f>
        <v>EVEN</v>
      </c>
      <c r="F15360" t="str">
        <f>IF(D15360&lt;=18,"LOW (1-18)","HIGH (19-36)")</f>
        <v>HIGH (19-36)</v>
      </c>
      <c r="G15360">
        <f>INT((D15360-1)/6)+1</f>
        <v>5</v>
      </c>
      <c r="H15360">
        <f>MOD(D15360-1,6)+1</f>
        <v>6</v>
      </c>
      <c r="I15360">
        <f>37-D15360</f>
        <v>7</v>
      </c>
      <c r="J15360">
        <f>ABS(D15360-D15361)</f>
        <v>6</v>
      </c>
      <c r="K15360">
        <f>AVERAGE(D15360:D15364)</f>
        <v>30</v>
      </c>
      <c r="L15360">
        <f>AVERAGE(D15360:D15379)</f>
        <v>30</v>
      </c>
      <c r="M15360">
        <f>K15360-L15360</f>
        <v>0</v>
      </c>
      <c r="N15360" t="str">
        <f>IF(K15360&gt;L15360,"HIGH ZONE BIAS",IF(K15360&lt;L15360,"LOW ZONE BIAS","EQUILIBRIUM"))</f>
        <v>EQUILIBRIUM</v>
      </c>
    </row>
    <row r="15361">
      <c r="A15361">
        <v>12200</v>
      </c>
      <c r="B15361" t="str">
        <v>2013-07-11</v>
      </c>
      <c r="C15361" t="str">
        <v>Morning</v>
      </c>
      <c r="D15361">
        <v>24</v>
      </c>
      <c r="E15361" t="str">
        <f>IF(MOD(D15361,2)=0,"EVEN","ODD")</f>
        <v>EVEN</v>
      </c>
      <c r="F15361" t="str">
        <f>IF(D15361&lt;=18,"LOW (1-18)","HIGH (19-36)")</f>
        <v>HIGH (19-36)</v>
      </c>
      <c r="G15361">
        <f>INT((D15361-1)/6)+1</f>
        <v>4</v>
      </c>
      <c r="H15361">
        <f>MOD(D15361-1,6)+1</f>
        <v>6</v>
      </c>
      <c r="I15361">
        <f>37-D15361</f>
        <v>13</v>
      </c>
      <c r="J15361">
        <f>ABS(D15361-D15362)</f>
        <v>2</v>
      </c>
      <c r="K15361">
        <f>AVERAGE(D15361:D15365)</f>
        <v>24</v>
      </c>
      <c r="L15361">
        <f>AVERAGE(D15361:D15380)</f>
        <v>24</v>
      </c>
      <c r="M15361">
        <f>K15361-L15361</f>
        <v>0</v>
      </c>
      <c r="N15361" t="str">
        <f>IF(K15361&gt;L15361,"HIGH ZONE BIAS",IF(K15361&lt;L15361,"LOW ZONE BIAS","EQUILIBRIUM"))</f>
        <v>EQUILIBRIUM</v>
      </c>
    </row>
    <row r="15362">
      <c r="A15362">
        <v>12199</v>
      </c>
      <c r="B15362" t="str">
        <v>2013-07-10</v>
      </c>
      <c r="C15362" t="str">
        <v>Evening</v>
      </c>
      <c r="D15362">
        <v>26</v>
      </c>
      <c r="E15362" t="str">
        <f>IF(MOD(D15362,2)=0,"EVEN","ODD")</f>
        <v>EVEN</v>
      </c>
      <c r="F15362" t="str">
        <f>IF(D15362&lt;=18,"LOW (1-18)","HIGH (19-36)")</f>
        <v>HIGH (19-36)</v>
      </c>
      <c r="G15362">
        <f>INT((D15362-1)/6)+1</f>
        <v>5</v>
      </c>
      <c r="H15362">
        <f>MOD(D15362-1,6)+1</f>
        <v>2</v>
      </c>
      <c r="I15362">
        <f>37-D15362</f>
        <v>11</v>
      </c>
      <c r="J15362">
        <f>ABS(D15362-D15363)</f>
        <v>8</v>
      </c>
      <c r="K15362">
        <f>AVERAGE(D15362:D15366)</f>
        <v>26</v>
      </c>
      <c r="L15362">
        <f>AVERAGE(D15362:D15381)</f>
        <v>26</v>
      </c>
      <c r="M15362">
        <f>K15362-L15362</f>
        <v>0</v>
      </c>
      <c r="N15362" t="str">
        <f>IF(K15362&gt;L15362,"HIGH ZONE BIAS",IF(K15362&lt;L15362,"LOW ZONE BIAS","EQUILIBRIUM"))</f>
        <v>EQUILIBRIUM</v>
      </c>
    </row>
    <row r="15363">
      <c r="A15363">
        <v>12198</v>
      </c>
      <c r="B15363" t="str">
        <v>2013-07-10</v>
      </c>
      <c r="C15363" t="str">
        <v>Midday</v>
      </c>
      <c r="D15363">
        <v>18</v>
      </c>
      <c r="E15363" t="str">
        <f>IF(MOD(D15363,2)=0,"EVEN","ODD")</f>
        <v>EVEN</v>
      </c>
      <c r="F15363" t="str">
        <f>IF(D15363&lt;=18,"LOW (1-18)","HIGH (19-36)")</f>
        <v>LOW (1-18)</v>
      </c>
      <c r="G15363">
        <f>INT((D15363-1)/6)+1</f>
        <v>3</v>
      </c>
      <c r="H15363">
        <f>MOD(D15363-1,6)+1</f>
        <v>6</v>
      </c>
      <c r="I15363">
        <f>37-D15363</f>
        <v>19</v>
      </c>
      <c r="J15363">
        <f>ABS(D15363-D15364)</f>
        <v>2</v>
      </c>
      <c r="K15363">
        <f>AVERAGE(D15363:D15367)</f>
        <v>18</v>
      </c>
      <c r="L15363">
        <f>AVERAGE(D15363:D15382)</f>
        <v>18</v>
      </c>
      <c r="M15363">
        <f>K15363-L15363</f>
        <v>0</v>
      </c>
      <c r="N15363" t="str">
        <f>IF(K15363&gt;L15363,"HIGH ZONE BIAS",IF(K15363&lt;L15363,"LOW ZONE BIAS","EQUILIBRIUM"))</f>
        <v>EQUILIBRIUM</v>
      </c>
    </row>
    <row r="15364">
      <c r="A15364">
        <v>12197</v>
      </c>
      <c r="B15364" t="str">
        <v>2013-07-10</v>
      </c>
      <c r="C15364" t="str">
        <v>Morning</v>
      </c>
      <c r="D15364">
        <v>20</v>
      </c>
      <c r="E15364" t="str">
        <f>IF(MOD(D15364,2)=0,"EVEN","ODD")</f>
        <v>EVEN</v>
      </c>
      <c r="F15364" t="str">
        <f>IF(D15364&lt;=18,"LOW (1-18)","HIGH (19-36)")</f>
        <v>HIGH (19-36)</v>
      </c>
      <c r="G15364">
        <f>INT((D15364-1)/6)+1</f>
        <v>4</v>
      </c>
      <c r="H15364">
        <f>MOD(D15364-1,6)+1</f>
        <v>2</v>
      </c>
      <c r="I15364">
        <f>37-D15364</f>
        <v>17</v>
      </c>
      <c r="J15364">
        <f>ABS(D15364-D15365)</f>
        <v>1</v>
      </c>
      <c r="K15364">
        <f>AVERAGE(D15364:D15368)</f>
        <v>20</v>
      </c>
      <c r="L15364">
        <f>AVERAGE(D15364:D15383)</f>
        <v>20</v>
      </c>
      <c r="M15364">
        <f>K15364-L15364</f>
        <v>0</v>
      </c>
      <c r="N15364" t="str">
        <f>IF(K15364&gt;L15364,"HIGH ZONE BIAS",IF(K15364&lt;L15364,"LOW ZONE BIAS","EQUILIBRIUM"))</f>
        <v>EQUILIBRIUM</v>
      </c>
    </row>
    <row r="15365">
      <c r="A15365">
        <v>12196</v>
      </c>
      <c r="B15365" t="str">
        <v>2013-07-09</v>
      </c>
      <c r="C15365" t="str">
        <v>Evening</v>
      </c>
      <c r="D15365">
        <v>19</v>
      </c>
      <c r="E15365" t="str">
        <f>IF(MOD(D15365,2)=0,"EVEN","ODD")</f>
        <v>ODD</v>
      </c>
      <c r="F15365" t="str">
        <f>IF(D15365&lt;=18,"LOW (1-18)","HIGH (19-36)")</f>
        <v>HIGH (19-36)</v>
      </c>
      <c r="G15365">
        <f>INT((D15365-1)/6)+1</f>
        <v>4</v>
      </c>
      <c r="H15365">
        <f>MOD(D15365-1,6)+1</f>
        <v>1</v>
      </c>
      <c r="I15365">
        <f>37-D15365</f>
        <v>18</v>
      </c>
      <c r="J15365">
        <f>ABS(D15365-D15366)</f>
        <v>3</v>
      </c>
      <c r="K15365">
        <f>AVERAGE(D15365:D15369)</f>
        <v>19</v>
      </c>
      <c r="L15365">
        <f>AVERAGE(D15365:D15384)</f>
        <v>19</v>
      </c>
      <c r="M15365">
        <f>K15365-L15365</f>
        <v>0</v>
      </c>
      <c r="N15365" t="str">
        <f>IF(K15365&gt;L15365,"HIGH ZONE BIAS",IF(K15365&lt;L15365,"LOW ZONE BIAS","EQUILIBRIUM"))</f>
        <v>EQUILIBRIUM</v>
      </c>
    </row>
    <row r="15366">
      <c r="A15366">
        <v>12195</v>
      </c>
      <c r="B15366" t="str">
        <v>2013-07-09</v>
      </c>
      <c r="C15366" t="str">
        <v>Midday</v>
      </c>
      <c r="D15366">
        <v>22</v>
      </c>
      <c r="E15366" t="str">
        <f>IF(MOD(D15366,2)=0,"EVEN","ODD")</f>
        <v>EVEN</v>
      </c>
      <c r="F15366" t="str">
        <f>IF(D15366&lt;=18,"LOW (1-18)","HIGH (19-36)")</f>
        <v>HIGH (19-36)</v>
      </c>
      <c r="G15366">
        <f>INT((D15366-1)/6)+1</f>
        <v>4</v>
      </c>
      <c r="H15366">
        <f>MOD(D15366-1,6)+1</f>
        <v>4</v>
      </c>
      <c r="I15366">
        <f>37-D15366</f>
        <v>15</v>
      </c>
      <c r="J15366">
        <f>ABS(D15366-D15367)</f>
        <v>19</v>
      </c>
      <c r="K15366">
        <f>AVERAGE(D15366:D15370)</f>
        <v>22</v>
      </c>
      <c r="L15366">
        <f>AVERAGE(D15366:D15385)</f>
        <v>22</v>
      </c>
      <c r="M15366">
        <f>K15366-L15366</f>
        <v>0</v>
      </c>
      <c r="N15366" t="str">
        <f>IF(K15366&gt;L15366,"HIGH ZONE BIAS",IF(K15366&lt;L15366,"LOW ZONE BIAS","EQUILIBRIUM"))</f>
        <v>EQUILIBRIUM</v>
      </c>
    </row>
    <row r="15367">
      <c r="A15367">
        <v>12194</v>
      </c>
      <c r="B15367" t="str">
        <v>2013-07-09</v>
      </c>
      <c r="C15367" t="str">
        <v>Morning</v>
      </c>
      <c r="D15367">
        <v>3</v>
      </c>
      <c r="E15367" t="str">
        <f>IF(MOD(D15367,2)=0,"EVEN","ODD")</f>
        <v>ODD</v>
      </c>
      <c r="F15367" t="str">
        <f>IF(D15367&lt;=18,"LOW (1-18)","HIGH (19-36)")</f>
        <v>LOW (1-18)</v>
      </c>
      <c r="G15367">
        <f>INT((D15367-1)/6)+1</f>
        <v>1</v>
      </c>
      <c r="H15367">
        <f>MOD(D15367-1,6)+1</f>
        <v>3</v>
      </c>
      <c r="I15367">
        <f>37-D15367</f>
        <v>34</v>
      </c>
      <c r="J15367">
        <f>ABS(D15367-D15368)</f>
        <v>25</v>
      </c>
      <c r="K15367">
        <f>AVERAGE(D15367:D15371)</f>
        <v>3</v>
      </c>
      <c r="L15367">
        <f>AVERAGE(D15367:D15386)</f>
        <v>3</v>
      </c>
      <c r="M15367">
        <f>K15367-L15367</f>
        <v>0</v>
      </c>
      <c r="N15367" t="str">
        <f>IF(K15367&gt;L15367,"HIGH ZONE BIAS",IF(K15367&lt;L15367,"LOW ZONE BIAS","EQUILIBRIUM"))</f>
        <v>EQUILIBRIUM</v>
      </c>
    </row>
    <row r="15368">
      <c r="A15368">
        <v>12193</v>
      </c>
      <c r="B15368" t="str">
        <v>2013-07-08</v>
      </c>
      <c r="C15368" t="str">
        <v>Evening</v>
      </c>
      <c r="D15368">
        <v>28</v>
      </c>
      <c r="E15368" t="str">
        <f>IF(MOD(D15368,2)=0,"EVEN","ODD")</f>
        <v>EVEN</v>
      </c>
      <c r="F15368" t="str">
        <f>IF(D15368&lt;=18,"LOW (1-18)","HIGH (19-36)")</f>
        <v>HIGH (19-36)</v>
      </c>
      <c r="G15368">
        <f>INT((D15368-1)/6)+1</f>
        <v>5</v>
      </c>
      <c r="H15368">
        <f>MOD(D15368-1,6)+1</f>
        <v>4</v>
      </c>
      <c r="I15368">
        <f>37-D15368</f>
        <v>9</v>
      </c>
      <c r="J15368">
        <f>ABS(D15368-D15369)</f>
        <v>9</v>
      </c>
      <c r="K15368">
        <f>AVERAGE(D15368:D15372)</f>
        <v>28</v>
      </c>
      <c r="L15368">
        <f>AVERAGE(D15368:D15387)</f>
        <v>28</v>
      </c>
      <c r="M15368">
        <f>K15368-L15368</f>
        <v>0</v>
      </c>
      <c r="N15368" t="str">
        <f>IF(K15368&gt;L15368,"HIGH ZONE BIAS",IF(K15368&lt;L15368,"LOW ZONE BIAS","EQUILIBRIUM"))</f>
        <v>EQUILIBRIUM</v>
      </c>
    </row>
    <row r="15369">
      <c r="A15369">
        <v>12192</v>
      </c>
      <c r="B15369" t="str">
        <v>2013-07-08</v>
      </c>
      <c r="C15369" t="str">
        <v>Midday</v>
      </c>
      <c r="D15369">
        <v>19</v>
      </c>
      <c r="E15369" t="str">
        <f>IF(MOD(D15369,2)=0,"EVEN","ODD")</f>
        <v>ODD</v>
      </c>
      <c r="F15369" t="str">
        <f>IF(D15369&lt;=18,"LOW (1-18)","HIGH (19-36)")</f>
        <v>HIGH (19-36)</v>
      </c>
      <c r="G15369">
        <f>INT((D15369-1)/6)+1</f>
        <v>4</v>
      </c>
      <c r="H15369">
        <f>MOD(D15369-1,6)+1</f>
        <v>1</v>
      </c>
      <c r="I15369">
        <f>37-D15369</f>
        <v>18</v>
      </c>
      <c r="J15369">
        <f>ABS(D15369-D15370)</f>
        <v>11</v>
      </c>
      <c r="K15369">
        <f>AVERAGE(D15369:D15373)</f>
        <v>19</v>
      </c>
      <c r="L15369">
        <f>AVERAGE(D15369:D15388)</f>
        <v>19</v>
      </c>
      <c r="M15369">
        <f>K15369-L15369</f>
        <v>0</v>
      </c>
      <c r="N15369" t="str">
        <f>IF(K15369&gt;L15369,"HIGH ZONE BIAS",IF(K15369&lt;L15369,"LOW ZONE BIAS","EQUILIBRIUM"))</f>
        <v>EQUILIBRIUM</v>
      </c>
    </row>
    <row r="15370">
      <c r="A15370">
        <v>12191</v>
      </c>
      <c r="B15370" t="str">
        <v>2013-07-08</v>
      </c>
      <c r="C15370" t="str">
        <v>Morning</v>
      </c>
      <c r="D15370">
        <v>8</v>
      </c>
      <c r="E15370" t="str">
        <f>IF(MOD(D15370,2)=0,"EVEN","ODD")</f>
        <v>EVEN</v>
      </c>
      <c r="F15370" t="str">
        <f>IF(D15370&lt;=18,"LOW (1-18)","HIGH (19-36)")</f>
        <v>LOW (1-18)</v>
      </c>
      <c r="G15370">
        <f>INT((D15370-1)/6)+1</f>
        <v>2</v>
      </c>
      <c r="H15370">
        <f>MOD(D15370-1,6)+1</f>
        <v>2</v>
      </c>
      <c r="I15370">
        <f>37-D15370</f>
        <v>29</v>
      </c>
      <c r="J15370">
        <f>ABS(D15370-D15371)</f>
        <v>15</v>
      </c>
      <c r="K15370">
        <f>AVERAGE(D15370:D15374)</f>
        <v>8</v>
      </c>
      <c r="L15370">
        <f>AVERAGE(D15370:D15389)</f>
        <v>8</v>
      </c>
      <c r="M15370">
        <f>K15370-L15370</f>
        <v>0</v>
      </c>
      <c r="N15370" t="str">
        <f>IF(K15370&gt;L15370,"HIGH ZONE BIAS",IF(K15370&lt;L15370,"LOW ZONE BIAS","EQUILIBRIUM"))</f>
        <v>EQUILIBRIUM</v>
      </c>
    </row>
    <row r="15371">
      <c r="A15371">
        <v>12190</v>
      </c>
      <c r="B15371" t="str">
        <v>2013-07-06</v>
      </c>
      <c r="C15371" t="str">
        <v>Evening</v>
      </c>
      <c r="D15371">
        <v>23</v>
      </c>
      <c r="E15371" t="str">
        <f>IF(MOD(D15371,2)=0,"EVEN","ODD")</f>
        <v>ODD</v>
      </c>
      <c r="F15371" t="str">
        <f>IF(D15371&lt;=18,"LOW (1-18)","HIGH (19-36)")</f>
        <v>HIGH (19-36)</v>
      </c>
      <c r="G15371">
        <f>INT((D15371-1)/6)+1</f>
        <v>4</v>
      </c>
      <c r="H15371">
        <f>MOD(D15371-1,6)+1</f>
        <v>5</v>
      </c>
      <c r="I15371">
        <f>37-D15371</f>
        <v>14</v>
      </c>
      <c r="J15371">
        <f>ABS(D15371-D15372)</f>
        <v>15</v>
      </c>
      <c r="K15371">
        <f>AVERAGE(D15371:D15375)</f>
        <v>23</v>
      </c>
      <c r="L15371">
        <f>AVERAGE(D15371:D15390)</f>
        <v>23</v>
      </c>
      <c r="M15371">
        <f>K15371-L15371</f>
        <v>0</v>
      </c>
      <c r="N15371" t="str">
        <f>IF(K15371&gt;L15371,"HIGH ZONE BIAS",IF(K15371&lt;L15371,"LOW ZONE BIAS","EQUILIBRIUM"))</f>
        <v>EQUILIBRIUM</v>
      </c>
    </row>
    <row r="15372">
      <c r="A15372">
        <v>12189</v>
      </c>
      <c r="B15372" t="str">
        <v>2013-07-06</v>
      </c>
      <c r="C15372" t="str">
        <v>Midday</v>
      </c>
      <c r="D15372">
        <v>8</v>
      </c>
      <c r="E15372" t="str">
        <f>IF(MOD(D15372,2)=0,"EVEN","ODD")</f>
        <v>EVEN</v>
      </c>
      <c r="F15372" t="str">
        <f>IF(D15372&lt;=18,"LOW (1-18)","HIGH (19-36)")</f>
        <v>LOW (1-18)</v>
      </c>
      <c r="G15372">
        <f>INT((D15372-1)/6)+1</f>
        <v>2</v>
      </c>
      <c r="H15372">
        <f>MOD(D15372-1,6)+1</f>
        <v>2</v>
      </c>
      <c r="I15372">
        <f>37-D15372</f>
        <v>29</v>
      </c>
      <c r="J15372">
        <f>ABS(D15372-D15373)</f>
        <v>6</v>
      </c>
      <c r="K15372">
        <f>AVERAGE(D15372:D15376)</f>
        <v>8</v>
      </c>
      <c r="L15372">
        <f>AVERAGE(D15372:D15391)</f>
        <v>8</v>
      </c>
      <c r="M15372">
        <f>K15372-L15372</f>
        <v>0</v>
      </c>
      <c r="N15372" t="str">
        <f>IF(K15372&gt;L15372,"HIGH ZONE BIAS",IF(K15372&lt;L15372,"LOW ZONE BIAS","EQUILIBRIUM"))</f>
        <v>EQUILIBRIUM</v>
      </c>
    </row>
    <row r="15373">
      <c r="A15373">
        <v>12188</v>
      </c>
      <c r="B15373" t="str">
        <v>2013-07-06</v>
      </c>
      <c r="C15373" t="str">
        <v>Morning</v>
      </c>
      <c r="D15373">
        <v>2</v>
      </c>
      <c r="E15373" t="str">
        <f>IF(MOD(D15373,2)=0,"EVEN","ODD")</f>
        <v>EVEN</v>
      </c>
      <c r="F15373" t="str">
        <f>IF(D15373&lt;=18,"LOW (1-18)","HIGH (19-36)")</f>
        <v>LOW (1-18)</v>
      </c>
      <c r="G15373">
        <f>INT((D15373-1)/6)+1</f>
        <v>1</v>
      </c>
      <c r="H15373">
        <f>MOD(D15373-1,6)+1</f>
        <v>2</v>
      </c>
      <c r="I15373">
        <f>37-D15373</f>
        <v>35</v>
      </c>
      <c r="J15373">
        <f>ABS(D15373-D15374)</f>
        <v>7</v>
      </c>
      <c r="K15373">
        <f>AVERAGE(D15373:D15377)</f>
        <v>2</v>
      </c>
      <c r="L15373">
        <f>AVERAGE(D15373:D15392)</f>
        <v>2</v>
      </c>
      <c r="M15373">
        <f>K15373-L15373</f>
        <v>0</v>
      </c>
      <c r="N15373" t="str">
        <f>IF(K15373&gt;L15373,"HIGH ZONE BIAS",IF(K15373&lt;L15373,"LOW ZONE BIAS","EQUILIBRIUM"))</f>
        <v>EQUILIBRIUM</v>
      </c>
    </row>
    <row r="15374">
      <c r="A15374">
        <v>12187</v>
      </c>
      <c r="B15374" t="str">
        <v>2013-07-05</v>
      </c>
      <c r="C15374" t="str">
        <v>Evening</v>
      </c>
      <c r="D15374">
        <v>9</v>
      </c>
      <c r="E15374" t="str">
        <f>IF(MOD(D15374,2)=0,"EVEN","ODD")</f>
        <v>ODD</v>
      </c>
      <c r="F15374" t="str">
        <f>IF(D15374&lt;=18,"LOW (1-18)","HIGH (19-36)")</f>
        <v>LOW (1-18)</v>
      </c>
      <c r="G15374">
        <f>INT((D15374-1)/6)+1</f>
        <v>2</v>
      </c>
      <c r="H15374">
        <f>MOD(D15374-1,6)+1</f>
        <v>3</v>
      </c>
      <c r="I15374">
        <f>37-D15374</f>
        <v>28</v>
      </c>
      <c r="J15374">
        <f>ABS(D15374-D15375)</f>
        <v>1</v>
      </c>
      <c r="K15374">
        <f>AVERAGE(D15374:D15378)</f>
        <v>9</v>
      </c>
      <c r="L15374">
        <f>AVERAGE(D15374:D15393)</f>
        <v>9</v>
      </c>
      <c r="M15374">
        <f>K15374-L15374</f>
        <v>0</v>
      </c>
      <c r="N15374" t="str">
        <f>IF(K15374&gt;L15374,"HIGH ZONE BIAS",IF(K15374&lt;L15374,"LOW ZONE BIAS","EQUILIBRIUM"))</f>
        <v>EQUILIBRIUM</v>
      </c>
    </row>
    <row r="15375">
      <c r="A15375">
        <v>12186</v>
      </c>
      <c r="B15375" t="str">
        <v>2013-07-05</v>
      </c>
      <c r="C15375" t="str">
        <v>Midday</v>
      </c>
      <c r="D15375">
        <v>10</v>
      </c>
      <c r="E15375" t="str">
        <f>IF(MOD(D15375,2)=0,"EVEN","ODD")</f>
        <v>EVEN</v>
      </c>
      <c r="F15375" t="str">
        <f>IF(D15375&lt;=18,"LOW (1-18)","HIGH (19-36)")</f>
        <v>LOW (1-18)</v>
      </c>
      <c r="G15375">
        <f>INT((D15375-1)/6)+1</f>
        <v>2</v>
      </c>
      <c r="H15375">
        <f>MOD(D15375-1,6)+1</f>
        <v>4</v>
      </c>
      <c r="I15375">
        <f>37-D15375</f>
        <v>27</v>
      </c>
      <c r="J15375">
        <f>ABS(D15375-D15376)</f>
        <v>6</v>
      </c>
      <c r="K15375">
        <f>AVERAGE(D15375:D15379)</f>
        <v>10</v>
      </c>
      <c r="L15375">
        <f>AVERAGE(D15375:D15394)</f>
        <v>10</v>
      </c>
      <c r="M15375">
        <f>K15375-L15375</f>
        <v>0</v>
      </c>
      <c r="N15375" t="str">
        <f>IF(K15375&gt;L15375,"HIGH ZONE BIAS",IF(K15375&lt;L15375,"LOW ZONE BIAS","EQUILIBRIUM"))</f>
        <v>EQUILIBRIUM</v>
      </c>
    </row>
    <row r="15376">
      <c r="A15376">
        <v>12185</v>
      </c>
      <c r="B15376" t="str">
        <v>2013-07-05</v>
      </c>
      <c r="C15376" t="str">
        <v>Morning</v>
      </c>
      <c r="D15376">
        <v>16</v>
      </c>
      <c r="E15376" t="str">
        <f>IF(MOD(D15376,2)=0,"EVEN","ODD")</f>
        <v>EVEN</v>
      </c>
      <c r="F15376" t="str">
        <f>IF(D15376&lt;=18,"LOW (1-18)","HIGH (19-36)")</f>
        <v>LOW (1-18)</v>
      </c>
      <c r="G15376">
        <f>INT((D15376-1)/6)+1</f>
        <v>3</v>
      </c>
      <c r="H15376">
        <f>MOD(D15376-1,6)+1</f>
        <v>4</v>
      </c>
      <c r="I15376">
        <f>37-D15376</f>
        <v>21</v>
      </c>
      <c r="J15376">
        <f>ABS(D15376-D15377)</f>
        <v>10</v>
      </c>
      <c r="K15376">
        <f>AVERAGE(D15376:D15380)</f>
        <v>16</v>
      </c>
      <c r="L15376">
        <f>AVERAGE(D15376:D15395)</f>
        <v>16</v>
      </c>
      <c r="M15376">
        <f>K15376-L15376</f>
        <v>0</v>
      </c>
      <c r="N15376" t="str">
        <f>IF(K15376&gt;L15376,"HIGH ZONE BIAS",IF(K15376&lt;L15376,"LOW ZONE BIAS","EQUILIBRIUM"))</f>
        <v>EQUILIBRIUM</v>
      </c>
    </row>
    <row r="15377">
      <c r="A15377">
        <v>12184</v>
      </c>
      <c r="B15377" t="str">
        <v>2013-07-04</v>
      </c>
      <c r="C15377" t="str">
        <v>Evening</v>
      </c>
      <c r="D15377">
        <v>26</v>
      </c>
      <c r="E15377" t="str">
        <f>IF(MOD(D15377,2)=0,"EVEN","ODD")</f>
        <v>EVEN</v>
      </c>
      <c r="F15377" t="str">
        <f>IF(D15377&lt;=18,"LOW (1-18)","HIGH (19-36)")</f>
        <v>HIGH (19-36)</v>
      </c>
      <c r="G15377">
        <f>INT((D15377-1)/6)+1</f>
        <v>5</v>
      </c>
      <c r="H15377">
        <f>MOD(D15377-1,6)+1</f>
        <v>2</v>
      </c>
      <c r="I15377">
        <f>37-D15377</f>
        <v>11</v>
      </c>
      <c r="J15377">
        <f>ABS(D15377-D15378)</f>
        <v>15</v>
      </c>
      <c r="K15377">
        <f>AVERAGE(D15377:D15381)</f>
        <v>26</v>
      </c>
      <c r="L15377">
        <f>AVERAGE(D15377:D15396)</f>
        <v>26</v>
      </c>
      <c r="M15377">
        <f>K15377-L15377</f>
        <v>0</v>
      </c>
      <c r="N15377" t="str">
        <f>IF(K15377&gt;L15377,"HIGH ZONE BIAS",IF(K15377&lt;L15377,"LOW ZONE BIAS","EQUILIBRIUM"))</f>
        <v>EQUILIBRIUM</v>
      </c>
    </row>
    <row r="15378">
      <c r="A15378">
        <v>12183</v>
      </c>
      <c r="B15378" t="str">
        <v>2013-07-04</v>
      </c>
      <c r="C15378" t="str">
        <v>Midday</v>
      </c>
      <c r="D15378">
        <v>11</v>
      </c>
      <c r="E15378" t="str">
        <f>IF(MOD(D15378,2)=0,"EVEN","ODD")</f>
        <v>ODD</v>
      </c>
      <c r="F15378" t="str">
        <f>IF(D15378&lt;=18,"LOW (1-18)","HIGH (19-36)")</f>
        <v>LOW (1-18)</v>
      </c>
      <c r="G15378">
        <f>INT((D15378-1)/6)+1</f>
        <v>2</v>
      </c>
      <c r="H15378">
        <f>MOD(D15378-1,6)+1</f>
        <v>5</v>
      </c>
      <c r="I15378">
        <f>37-D15378</f>
        <v>26</v>
      </c>
      <c r="J15378">
        <f>ABS(D15378-D15379)</f>
        <v>9</v>
      </c>
      <c r="K15378">
        <f>AVERAGE(D15378:D15382)</f>
        <v>11</v>
      </c>
      <c r="L15378">
        <f>AVERAGE(D15378:D15397)</f>
        <v>11</v>
      </c>
      <c r="M15378">
        <f>K15378-L15378</f>
        <v>0</v>
      </c>
      <c r="N15378" t="str">
        <f>IF(K15378&gt;L15378,"HIGH ZONE BIAS",IF(K15378&lt;L15378,"LOW ZONE BIAS","EQUILIBRIUM"))</f>
        <v>EQUILIBRIUM</v>
      </c>
    </row>
    <row r="15379">
      <c r="A15379">
        <v>12182</v>
      </c>
      <c r="B15379" t="str">
        <v>2013-07-04</v>
      </c>
      <c r="C15379" t="str">
        <v>Morning</v>
      </c>
      <c r="D15379">
        <v>20</v>
      </c>
      <c r="E15379" t="str">
        <f>IF(MOD(D15379,2)=0,"EVEN","ODD")</f>
        <v>EVEN</v>
      </c>
      <c r="F15379" t="str">
        <f>IF(D15379&lt;=18,"LOW (1-18)","HIGH (19-36)")</f>
        <v>HIGH (19-36)</v>
      </c>
      <c r="G15379">
        <f>INT((D15379-1)/6)+1</f>
        <v>4</v>
      </c>
      <c r="H15379">
        <f>MOD(D15379-1,6)+1</f>
        <v>2</v>
      </c>
      <c r="I15379">
        <f>37-D15379</f>
        <v>17</v>
      </c>
      <c r="J15379">
        <f>ABS(D15379-D15380)</f>
        <v>4</v>
      </c>
      <c r="K15379">
        <f>AVERAGE(D15379:D15383)</f>
        <v>20</v>
      </c>
      <c r="L15379">
        <f>AVERAGE(D15379:D15398)</f>
        <v>20</v>
      </c>
      <c r="M15379">
        <f>K15379-L15379</f>
        <v>0</v>
      </c>
      <c r="N15379" t="str">
        <f>IF(K15379&gt;L15379,"HIGH ZONE BIAS",IF(K15379&lt;L15379,"LOW ZONE BIAS","EQUILIBRIUM"))</f>
        <v>EQUILIBRIUM</v>
      </c>
    </row>
    <row r="15380">
      <c r="A15380">
        <v>12181</v>
      </c>
      <c r="B15380" t="str">
        <v>2013-07-03</v>
      </c>
      <c r="C15380" t="str">
        <v>Evening</v>
      </c>
      <c r="D15380">
        <v>16</v>
      </c>
      <c r="E15380" t="str">
        <f>IF(MOD(D15380,2)=0,"EVEN","ODD")</f>
        <v>EVEN</v>
      </c>
      <c r="F15380" t="str">
        <f>IF(D15380&lt;=18,"LOW (1-18)","HIGH (19-36)")</f>
        <v>LOW (1-18)</v>
      </c>
      <c r="G15380">
        <f>INT((D15380-1)/6)+1</f>
        <v>3</v>
      </c>
      <c r="H15380">
        <f>MOD(D15380-1,6)+1</f>
        <v>4</v>
      </c>
      <c r="I15380">
        <f>37-D15380</f>
        <v>21</v>
      </c>
      <c r="J15380">
        <f>ABS(D15380-D15381)</f>
        <v>5</v>
      </c>
      <c r="K15380">
        <f>AVERAGE(D15380:D15384)</f>
        <v>16</v>
      </c>
      <c r="L15380">
        <f>AVERAGE(D15380:D15399)</f>
        <v>16</v>
      </c>
      <c r="M15380">
        <f>K15380-L15380</f>
        <v>0</v>
      </c>
      <c r="N15380" t="str">
        <f>IF(K15380&gt;L15380,"HIGH ZONE BIAS",IF(K15380&lt;L15380,"LOW ZONE BIAS","EQUILIBRIUM"))</f>
        <v>EQUILIBRIUM</v>
      </c>
    </row>
    <row r="15381">
      <c r="A15381">
        <v>12180</v>
      </c>
      <c r="B15381" t="str">
        <v>2013-07-03</v>
      </c>
      <c r="C15381" t="str">
        <v>Midday</v>
      </c>
      <c r="D15381">
        <v>11</v>
      </c>
      <c r="E15381" t="str">
        <f>IF(MOD(D15381,2)=0,"EVEN","ODD")</f>
        <v>ODD</v>
      </c>
      <c r="F15381" t="str">
        <f>IF(D15381&lt;=18,"LOW (1-18)","HIGH (19-36)")</f>
        <v>LOW (1-18)</v>
      </c>
      <c r="G15381">
        <f>INT((D15381-1)/6)+1</f>
        <v>2</v>
      </c>
      <c r="H15381">
        <f>MOD(D15381-1,6)+1</f>
        <v>5</v>
      </c>
      <c r="I15381">
        <f>37-D15381</f>
        <v>26</v>
      </c>
      <c r="J15381">
        <f>ABS(D15381-D15382)</f>
        <v>10</v>
      </c>
      <c r="K15381">
        <f>AVERAGE(D15381:D15385)</f>
        <v>11</v>
      </c>
      <c r="L15381">
        <f>AVERAGE(D15381:D15400)</f>
        <v>11</v>
      </c>
      <c r="M15381">
        <f>K15381-L15381</f>
        <v>0</v>
      </c>
      <c r="N15381" t="str">
        <f>IF(K15381&gt;L15381,"HIGH ZONE BIAS",IF(K15381&lt;L15381,"LOW ZONE BIAS","EQUILIBRIUM"))</f>
        <v>EQUILIBRIUM</v>
      </c>
    </row>
    <row r="15382">
      <c r="A15382">
        <v>12179</v>
      </c>
      <c r="B15382" t="str">
        <v>2013-07-03</v>
      </c>
      <c r="C15382" t="str">
        <v>Morning</v>
      </c>
      <c r="D15382">
        <v>1</v>
      </c>
      <c r="E15382" t="str">
        <f>IF(MOD(D15382,2)=0,"EVEN","ODD")</f>
        <v>ODD</v>
      </c>
      <c r="F15382" t="str">
        <f>IF(D15382&lt;=18,"LOW (1-18)","HIGH (19-36)")</f>
        <v>LOW (1-18)</v>
      </c>
      <c r="G15382">
        <f>INT((D15382-1)/6)+1</f>
        <v>1</v>
      </c>
      <c r="H15382">
        <f>MOD(D15382-1,6)+1</f>
        <v>1</v>
      </c>
      <c r="I15382">
        <f>37-D15382</f>
        <v>36</v>
      </c>
      <c r="J15382">
        <f>ABS(D15382-D15383)</f>
        <v>25</v>
      </c>
      <c r="K15382">
        <f>AVERAGE(D15382:D15386)</f>
        <v>1</v>
      </c>
      <c r="L15382">
        <f>AVERAGE(D15382:D15401)</f>
        <v>1</v>
      </c>
      <c r="M15382">
        <f>K15382-L15382</f>
        <v>0</v>
      </c>
      <c r="N15382" t="str">
        <f>IF(K15382&gt;L15382,"HIGH ZONE BIAS",IF(K15382&lt;L15382,"LOW ZONE BIAS","EQUILIBRIUM"))</f>
        <v>EQUILIBRIUM</v>
      </c>
    </row>
    <row r="15383">
      <c r="A15383">
        <v>12178</v>
      </c>
      <c r="B15383" t="str">
        <v>2013-07-02</v>
      </c>
      <c r="C15383" t="str">
        <v>Evening</v>
      </c>
      <c r="D15383">
        <v>26</v>
      </c>
      <c r="E15383" t="str">
        <f>IF(MOD(D15383,2)=0,"EVEN","ODD")</f>
        <v>EVEN</v>
      </c>
      <c r="F15383" t="str">
        <f>IF(D15383&lt;=18,"LOW (1-18)","HIGH (19-36)")</f>
        <v>HIGH (19-36)</v>
      </c>
      <c r="G15383">
        <f>INT((D15383-1)/6)+1</f>
        <v>5</v>
      </c>
      <c r="H15383">
        <f>MOD(D15383-1,6)+1</f>
        <v>2</v>
      </c>
      <c r="I15383">
        <f>37-D15383</f>
        <v>11</v>
      </c>
      <c r="J15383">
        <f>ABS(D15383-D15384)</f>
        <v>1</v>
      </c>
      <c r="K15383">
        <f>AVERAGE(D15383:D15387)</f>
        <v>26</v>
      </c>
      <c r="L15383">
        <f>AVERAGE(D15383:D15402)</f>
        <v>26</v>
      </c>
      <c r="M15383">
        <f>K15383-L15383</f>
        <v>0</v>
      </c>
      <c r="N15383" t="str">
        <f>IF(K15383&gt;L15383,"HIGH ZONE BIAS",IF(K15383&lt;L15383,"LOW ZONE BIAS","EQUILIBRIUM"))</f>
        <v>EQUILIBRIUM</v>
      </c>
    </row>
    <row r="15384">
      <c r="A15384">
        <v>12177</v>
      </c>
      <c r="B15384" t="str">
        <v>2013-07-02</v>
      </c>
      <c r="C15384" t="str">
        <v>Midday</v>
      </c>
      <c r="D15384">
        <v>27</v>
      </c>
      <c r="E15384" t="str">
        <f>IF(MOD(D15384,2)=0,"EVEN","ODD")</f>
        <v>ODD</v>
      </c>
      <c r="F15384" t="str">
        <f>IF(D15384&lt;=18,"LOW (1-18)","HIGH (19-36)")</f>
        <v>HIGH (19-36)</v>
      </c>
      <c r="G15384">
        <f>INT((D15384-1)/6)+1</f>
        <v>5</v>
      </c>
      <c r="H15384">
        <f>MOD(D15384-1,6)+1</f>
        <v>3</v>
      </c>
      <c r="I15384">
        <f>37-D15384</f>
        <v>10</v>
      </c>
      <c r="J15384">
        <f>ABS(D15384-D15385)</f>
        <v>25</v>
      </c>
      <c r="K15384">
        <f>AVERAGE(D15384:D15388)</f>
        <v>27</v>
      </c>
      <c r="L15384">
        <f>AVERAGE(D15384:D15403)</f>
        <v>27</v>
      </c>
      <c r="M15384">
        <f>K15384-L15384</f>
        <v>0</v>
      </c>
      <c r="N15384" t="str">
        <f>IF(K15384&gt;L15384,"HIGH ZONE BIAS",IF(K15384&lt;L15384,"LOW ZONE BIAS","EQUILIBRIUM"))</f>
        <v>EQUILIBRIUM</v>
      </c>
    </row>
    <row r="15385">
      <c r="A15385">
        <v>12176</v>
      </c>
      <c r="B15385" t="str">
        <v>2013-07-02</v>
      </c>
      <c r="C15385" t="str">
        <v>Morning</v>
      </c>
      <c r="D15385">
        <v>2</v>
      </c>
      <c r="E15385" t="str">
        <f>IF(MOD(D15385,2)=0,"EVEN","ODD")</f>
        <v>EVEN</v>
      </c>
      <c r="F15385" t="str">
        <f>IF(D15385&lt;=18,"LOW (1-18)","HIGH (19-36)")</f>
        <v>LOW (1-18)</v>
      </c>
      <c r="G15385">
        <f>INT((D15385-1)/6)+1</f>
        <v>1</v>
      </c>
      <c r="H15385">
        <f>MOD(D15385-1,6)+1</f>
        <v>2</v>
      </c>
      <c r="I15385">
        <f>37-D15385</f>
        <v>35</v>
      </c>
      <c r="J15385">
        <f>ABS(D15385-D15386)</f>
        <v>17</v>
      </c>
      <c r="K15385">
        <f>AVERAGE(D15385:D15389)</f>
        <v>2</v>
      </c>
      <c r="L15385">
        <f>AVERAGE(D15385:D15404)</f>
        <v>2</v>
      </c>
      <c r="M15385">
        <f>K15385-L15385</f>
        <v>0</v>
      </c>
      <c r="N15385" t="str">
        <f>IF(K15385&gt;L15385,"HIGH ZONE BIAS",IF(K15385&lt;L15385,"LOW ZONE BIAS","EQUILIBRIUM"))</f>
        <v>EQUILIBRIUM</v>
      </c>
    </row>
    <row r="15386">
      <c r="A15386">
        <v>12175</v>
      </c>
      <c r="B15386" t="str">
        <v>2013-07-01</v>
      </c>
      <c r="C15386" t="str">
        <v>Evening</v>
      </c>
      <c r="D15386">
        <v>19</v>
      </c>
      <c r="E15386" t="str">
        <f>IF(MOD(D15386,2)=0,"EVEN","ODD")</f>
        <v>ODD</v>
      </c>
      <c r="F15386" t="str">
        <f>IF(D15386&lt;=18,"LOW (1-18)","HIGH (19-36)")</f>
        <v>HIGH (19-36)</v>
      </c>
      <c r="G15386">
        <f>INT((D15386-1)/6)+1</f>
        <v>4</v>
      </c>
      <c r="H15386">
        <f>MOD(D15386-1,6)+1</f>
        <v>1</v>
      </c>
      <c r="I15386">
        <f>37-D15386</f>
        <v>18</v>
      </c>
      <c r="J15386">
        <f>ABS(D15386-D15387)</f>
        <v>8</v>
      </c>
      <c r="K15386">
        <f>AVERAGE(D15386:D15390)</f>
        <v>19</v>
      </c>
      <c r="L15386">
        <f>AVERAGE(D15386:D15405)</f>
        <v>19</v>
      </c>
      <c r="M15386">
        <f>K15386-L15386</f>
        <v>0</v>
      </c>
      <c r="N15386" t="str">
        <f>IF(K15386&gt;L15386,"HIGH ZONE BIAS",IF(K15386&lt;L15386,"LOW ZONE BIAS","EQUILIBRIUM"))</f>
        <v>EQUILIBRIUM</v>
      </c>
    </row>
    <row r="15387">
      <c r="A15387">
        <v>12174</v>
      </c>
      <c r="B15387" t="str">
        <v>2013-07-01</v>
      </c>
      <c r="C15387" t="str">
        <v>Midday</v>
      </c>
      <c r="D15387">
        <v>11</v>
      </c>
      <c r="E15387" t="str">
        <f>IF(MOD(D15387,2)=0,"EVEN","ODD")</f>
        <v>ODD</v>
      </c>
      <c r="F15387" t="str">
        <f>IF(D15387&lt;=18,"LOW (1-18)","HIGH (19-36)")</f>
        <v>LOW (1-18)</v>
      </c>
      <c r="G15387">
        <f>INT((D15387-1)/6)+1</f>
        <v>2</v>
      </c>
      <c r="H15387">
        <f>MOD(D15387-1,6)+1</f>
        <v>5</v>
      </c>
      <c r="I15387">
        <f>37-D15387</f>
        <v>26</v>
      </c>
      <c r="J15387">
        <f>ABS(D15387-D15388)</f>
        <v>5</v>
      </c>
      <c r="K15387">
        <f>AVERAGE(D15387:D15391)</f>
        <v>11</v>
      </c>
      <c r="L15387">
        <f>AVERAGE(D15387:D15406)</f>
        <v>11</v>
      </c>
      <c r="M15387">
        <f>K15387-L15387</f>
        <v>0</v>
      </c>
      <c r="N15387" t="str">
        <f>IF(K15387&gt;L15387,"HIGH ZONE BIAS",IF(K15387&lt;L15387,"LOW ZONE BIAS","EQUILIBRIUM"))</f>
        <v>EQUILIBRIUM</v>
      </c>
    </row>
    <row r="15388">
      <c r="A15388">
        <v>12173</v>
      </c>
      <c r="B15388" t="str">
        <v>2013-07-01</v>
      </c>
      <c r="C15388" t="str">
        <v>Morning</v>
      </c>
      <c r="D15388">
        <v>6</v>
      </c>
      <c r="E15388" t="str">
        <f>IF(MOD(D15388,2)=0,"EVEN","ODD")</f>
        <v>EVEN</v>
      </c>
      <c r="F15388" t="str">
        <f>IF(D15388&lt;=18,"LOW (1-18)","HIGH (19-36)")</f>
        <v>LOW (1-18)</v>
      </c>
      <c r="G15388">
        <f>INT((D15388-1)/6)+1</f>
        <v>1</v>
      </c>
      <c r="H15388">
        <f>MOD(D15388-1,6)+1</f>
        <v>6</v>
      </c>
      <c r="I15388">
        <f>37-D15388</f>
        <v>31</v>
      </c>
      <c r="J15388">
        <f>ABS(D15388-D15389)</f>
        <v>6</v>
      </c>
      <c r="K15388">
        <f>AVERAGE(D15388:D15392)</f>
        <v>6</v>
      </c>
      <c r="L15388">
        <f>AVERAGE(D15388:D15407)</f>
        <v>6</v>
      </c>
      <c r="M15388">
        <f>K15388-L15388</f>
        <v>0</v>
      </c>
      <c r="N15388" t="str">
        <f>IF(K15388&gt;L15388,"HIGH ZONE BIAS",IF(K15388&lt;L15388,"LOW ZONE BIAS","EQUILIBRIUM"))</f>
        <v>EQUILIBRIUM</v>
      </c>
    </row>
    <row r="15389">
      <c r="A15389">
        <v>12172</v>
      </c>
      <c r="B15389" t="str">
        <v>2013-06-29</v>
      </c>
      <c r="C15389" t="str">
        <v>Evening</v>
      </c>
      <c r="D15389">
        <v>12</v>
      </c>
      <c r="E15389" t="str">
        <f>IF(MOD(D15389,2)=0,"EVEN","ODD")</f>
        <v>EVEN</v>
      </c>
      <c r="F15389" t="str">
        <f>IF(D15389&lt;=18,"LOW (1-18)","HIGH (19-36)")</f>
        <v>LOW (1-18)</v>
      </c>
      <c r="G15389">
        <f>INT((D15389-1)/6)+1</f>
        <v>2</v>
      </c>
      <c r="H15389">
        <f>MOD(D15389-1,6)+1</f>
        <v>6</v>
      </c>
      <c r="I15389">
        <f>37-D15389</f>
        <v>25</v>
      </c>
      <c r="J15389">
        <f>ABS(D15389-D15390)</f>
        <v>3</v>
      </c>
      <c r="K15389">
        <f>AVERAGE(D15389:D15393)</f>
        <v>12</v>
      </c>
      <c r="L15389">
        <f>AVERAGE(D15389:D15408)</f>
        <v>12</v>
      </c>
      <c r="M15389">
        <f>K15389-L15389</f>
        <v>0</v>
      </c>
      <c r="N15389" t="str">
        <f>IF(K15389&gt;L15389,"HIGH ZONE BIAS",IF(K15389&lt;L15389,"LOW ZONE BIAS","EQUILIBRIUM"))</f>
        <v>EQUILIBRIUM</v>
      </c>
    </row>
    <row r="15390">
      <c r="A15390">
        <v>12171</v>
      </c>
      <c r="B15390" t="str">
        <v>2013-06-29</v>
      </c>
      <c r="C15390" t="str">
        <v>Midday</v>
      </c>
      <c r="D15390">
        <v>9</v>
      </c>
      <c r="E15390" t="str">
        <f>IF(MOD(D15390,2)=0,"EVEN","ODD")</f>
        <v>ODD</v>
      </c>
      <c r="F15390" t="str">
        <f>IF(D15390&lt;=18,"LOW (1-18)","HIGH (19-36)")</f>
        <v>LOW (1-18)</v>
      </c>
      <c r="G15390">
        <f>INT((D15390-1)/6)+1</f>
        <v>2</v>
      </c>
      <c r="H15390">
        <f>MOD(D15390-1,6)+1</f>
        <v>3</v>
      </c>
      <c r="I15390">
        <f>37-D15390</f>
        <v>28</v>
      </c>
      <c r="J15390">
        <f>ABS(D15390-D15391)</f>
        <v>1</v>
      </c>
      <c r="K15390">
        <f>AVERAGE(D15390:D15394)</f>
        <v>9</v>
      </c>
      <c r="L15390">
        <f>AVERAGE(D15390:D15409)</f>
        <v>9</v>
      </c>
      <c r="M15390">
        <f>K15390-L15390</f>
        <v>0</v>
      </c>
      <c r="N15390" t="str">
        <f>IF(K15390&gt;L15390,"HIGH ZONE BIAS",IF(K15390&lt;L15390,"LOW ZONE BIAS","EQUILIBRIUM"))</f>
        <v>EQUILIBRIUM</v>
      </c>
    </row>
    <row r="15391">
      <c r="A15391">
        <v>12170</v>
      </c>
      <c r="B15391" t="str">
        <v>2013-06-29</v>
      </c>
      <c r="C15391" t="str">
        <v>Morning</v>
      </c>
      <c r="D15391">
        <v>8</v>
      </c>
      <c r="E15391" t="str">
        <f>IF(MOD(D15391,2)=0,"EVEN","ODD")</f>
        <v>EVEN</v>
      </c>
      <c r="F15391" t="str">
        <f>IF(D15391&lt;=18,"LOW (1-18)","HIGH (19-36)")</f>
        <v>LOW (1-18)</v>
      </c>
      <c r="G15391">
        <f>INT((D15391-1)/6)+1</f>
        <v>2</v>
      </c>
      <c r="H15391">
        <f>MOD(D15391-1,6)+1</f>
        <v>2</v>
      </c>
      <c r="I15391">
        <f>37-D15391</f>
        <v>29</v>
      </c>
      <c r="J15391">
        <f>ABS(D15391-D15392)</f>
        <v>17</v>
      </c>
      <c r="K15391">
        <f>AVERAGE(D15391:D15395)</f>
        <v>8</v>
      </c>
      <c r="L15391">
        <f>AVERAGE(D15391:D15410)</f>
        <v>8</v>
      </c>
      <c r="M15391">
        <f>K15391-L15391</f>
        <v>0</v>
      </c>
      <c r="N15391" t="str">
        <f>IF(K15391&gt;L15391,"HIGH ZONE BIAS",IF(K15391&lt;L15391,"LOW ZONE BIAS","EQUILIBRIUM"))</f>
        <v>EQUILIBRIUM</v>
      </c>
    </row>
    <row r="15392">
      <c r="A15392">
        <v>12169</v>
      </c>
      <c r="B15392" t="str">
        <v>2013-06-28</v>
      </c>
      <c r="C15392" t="str">
        <v>Evening</v>
      </c>
      <c r="D15392">
        <v>25</v>
      </c>
      <c r="E15392" t="str">
        <f>IF(MOD(D15392,2)=0,"EVEN","ODD")</f>
        <v>ODD</v>
      </c>
      <c r="F15392" t="str">
        <f>IF(D15392&lt;=18,"LOW (1-18)","HIGH (19-36)")</f>
        <v>HIGH (19-36)</v>
      </c>
      <c r="G15392">
        <f>INT((D15392-1)/6)+1</f>
        <v>5</v>
      </c>
      <c r="H15392">
        <f>MOD(D15392-1,6)+1</f>
        <v>1</v>
      </c>
      <c r="I15392">
        <f>37-D15392</f>
        <v>12</v>
      </c>
      <c r="J15392">
        <f>ABS(D15392-D15393)</f>
        <v>11</v>
      </c>
      <c r="K15392">
        <f>AVERAGE(D15392:D15396)</f>
        <v>25</v>
      </c>
      <c r="L15392">
        <f>AVERAGE(D15392:D15411)</f>
        <v>25</v>
      </c>
      <c r="M15392">
        <f>K15392-L15392</f>
        <v>0</v>
      </c>
      <c r="N15392" t="str">
        <f>IF(K15392&gt;L15392,"HIGH ZONE BIAS",IF(K15392&lt;L15392,"LOW ZONE BIAS","EQUILIBRIUM"))</f>
        <v>EQUILIBRIUM</v>
      </c>
    </row>
    <row r="15393">
      <c r="A15393">
        <v>12167</v>
      </c>
      <c r="B15393" t="str">
        <v>2013-06-28</v>
      </c>
      <c r="C15393" t="str">
        <v>Morning</v>
      </c>
      <c r="D15393">
        <v>36</v>
      </c>
      <c r="E15393" t="str">
        <f>IF(MOD(D15393,2)=0,"EVEN","ODD")</f>
        <v>EVEN</v>
      </c>
      <c r="F15393" t="str">
        <f>IF(D15393&lt;=18,"LOW (1-18)","HIGH (19-36)")</f>
        <v>HIGH (19-36)</v>
      </c>
      <c r="G15393">
        <f>INT((D15393-1)/6)+1</f>
        <v>6</v>
      </c>
      <c r="H15393">
        <f>MOD(D15393-1,6)+1</f>
        <v>6</v>
      </c>
      <c r="I15393">
        <f>37-D15393</f>
        <v>1</v>
      </c>
      <c r="J15393">
        <f>ABS(D15393-D15394)</f>
        <v>23</v>
      </c>
      <c r="K15393">
        <f>AVERAGE(D15393:D15397)</f>
        <v>36</v>
      </c>
      <c r="L15393">
        <f>AVERAGE(D15393:D15412)</f>
        <v>36</v>
      </c>
      <c r="M15393">
        <f>K15393-L15393</f>
        <v>0</v>
      </c>
      <c r="N15393" t="str">
        <f>IF(K15393&gt;L15393,"HIGH ZONE BIAS",IF(K15393&lt;L15393,"LOW ZONE BIAS","EQUILIBRIUM"))</f>
        <v>EQUILIBRIUM</v>
      </c>
    </row>
    <row r="15394">
      <c r="A15394">
        <v>12166</v>
      </c>
      <c r="B15394" t="str">
        <v>2013-06-27</v>
      </c>
      <c r="C15394" t="str">
        <v>Evening</v>
      </c>
      <c r="D15394">
        <v>13</v>
      </c>
      <c r="E15394" t="str">
        <f>IF(MOD(D15394,2)=0,"EVEN","ODD")</f>
        <v>ODD</v>
      </c>
      <c r="F15394" t="str">
        <f>IF(D15394&lt;=18,"LOW (1-18)","HIGH (19-36)")</f>
        <v>LOW (1-18)</v>
      </c>
      <c r="G15394">
        <f>INT((D15394-1)/6)+1</f>
        <v>3</v>
      </c>
      <c r="H15394">
        <f>MOD(D15394-1,6)+1</f>
        <v>1</v>
      </c>
      <c r="I15394">
        <f>37-D15394</f>
        <v>24</v>
      </c>
      <c r="J15394">
        <f>ABS(D15394-D15395)</f>
        <v>9</v>
      </c>
      <c r="K15394">
        <f>AVERAGE(D15394:D15398)</f>
        <v>13</v>
      </c>
      <c r="L15394">
        <f>AVERAGE(D15394:D15413)</f>
        <v>13</v>
      </c>
      <c r="M15394">
        <f>K15394-L15394</f>
        <v>0</v>
      </c>
      <c r="N15394" t="str">
        <f>IF(K15394&gt;L15394,"HIGH ZONE BIAS",IF(K15394&lt;L15394,"LOW ZONE BIAS","EQUILIBRIUM"))</f>
        <v>EQUILIBRIUM</v>
      </c>
    </row>
    <row r="15395">
      <c r="A15395">
        <v>12165</v>
      </c>
      <c r="B15395" t="str">
        <v>2013-06-27</v>
      </c>
      <c r="C15395" t="str">
        <v>Midday</v>
      </c>
      <c r="D15395">
        <v>4</v>
      </c>
      <c r="E15395" t="str">
        <f>IF(MOD(D15395,2)=0,"EVEN","ODD")</f>
        <v>EVEN</v>
      </c>
      <c r="F15395" t="str">
        <f>IF(D15395&lt;=18,"LOW (1-18)","HIGH (19-36)")</f>
        <v>LOW (1-18)</v>
      </c>
      <c r="G15395">
        <f>INT((D15395-1)/6)+1</f>
        <v>1</v>
      </c>
      <c r="H15395">
        <f>MOD(D15395-1,6)+1</f>
        <v>4</v>
      </c>
      <c r="I15395">
        <f>37-D15395</f>
        <v>33</v>
      </c>
      <c r="J15395">
        <f>ABS(D15395-D15396)</f>
        <v>29</v>
      </c>
      <c r="K15395">
        <f>AVERAGE(D15395:D15399)</f>
        <v>4</v>
      </c>
      <c r="L15395">
        <f>AVERAGE(D15395:D15414)</f>
        <v>4</v>
      </c>
      <c r="M15395">
        <f>K15395-L15395</f>
        <v>0</v>
      </c>
      <c r="N15395" t="str">
        <f>IF(K15395&gt;L15395,"HIGH ZONE BIAS",IF(K15395&lt;L15395,"LOW ZONE BIAS","EQUILIBRIUM"))</f>
        <v>EQUILIBRIUM</v>
      </c>
    </row>
    <row r="15396">
      <c r="A15396">
        <v>12164</v>
      </c>
      <c r="B15396" t="str">
        <v>2013-06-27</v>
      </c>
      <c r="C15396" t="str">
        <v>Morning</v>
      </c>
      <c r="D15396">
        <v>33</v>
      </c>
      <c r="E15396" t="str">
        <f>IF(MOD(D15396,2)=0,"EVEN","ODD")</f>
        <v>ODD</v>
      </c>
      <c r="F15396" t="str">
        <f>IF(D15396&lt;=18,"LOW (1-18)","HIGH (19-36)")</f>
        <v>HIGH (19-36)</v>
      </c>
      <c r="G15396">
        <f>INT((D15396-1)/6)+1</f>
        <v>6</v>
      </c>
      <c r="H15396">
        <f>MOD(D15396-1,6)+1</f>
        <v>3</v>
      </c>
      <c r="I15396">
        <f>37-D15396</f>
        <v>4</v>
      </c>
      <c r="J15396">
        <f>ABS(D15396-D15397)</f>
        <v>4</v>
      </c>
      <c r="K15396">
        <f>AVERAGE(D15396:D15400)</f>
        <v>33</v>
      </c>
      <c r="L15396">
        <f>AVERAGE(D15396:D15415)</f>
        <v>33</v>
      </c>
      <c r="M15396">
        <f>K15396-L15396</f>
        <v>0</v>
      </c>
      <c r="N15396" t="str">
        <f>IF(K15396&gt;L15396,"HIGH ZONE BIAS",IF(K15396&lt;L15396,"LOW ZONE BIAS","EQUILIBRIUM"))</f>
        <v>EQUILIBRIUM</v>
      </c>
    </row>
    <row r="15397">
      <c r="A15397">
        <v>12163</v>
      </c>
      <c r="B15397" t="str">
        <v>2013-06-26</v>
      </c>
      <c r="C15397" t="str">
        <v>Evening</v>
      </c>
      <c r="D15397">
        <v>29</v>
      </c>
      <c r="E15397" t="str">
        <f>IF(MOD(D15397,2)=0,"EVEN","ODD")</f>
        <v>ODD</v>
      </c>
      <c r="F15397" t="str">
        <f>IF(D15397&lt;=18,"LOW (1-18)","HIGH (19-36)")</f>
        <v>HIGH (19-36)</v>
      </c>
      <c r="G15397">
        <f>INT((D15397-1)/6)+1</f>
        <v>5</v>
      </c>
      <c r="H15397">
        <f>MOD(D15397-1,6)+1</f>
        <v>5</v>
      </c>
      <c r="I15397">
        <f>37-D15397</f>
        <v>8</v>
      </c>
      <c r="J15397">
        <f>ABS(D15397-D15398)</f>
        <v>1</v>
      </c>
      <c r="K15397">
        <f>AVERAGE(D15397:D15401)</f>
        <v>29</v>
      </c>
      <c r="L15397">
        <f>AVERAGE(D15397:D15416)</f>
        <v>29</v>
      </c>
      <c r="M15397">
        <f>K15397-L15397</f>
        <v>0</v>
      </c>
      <c r="N15397" t="str">
        <f>IF(K15397&gt;L15397,"HIGH ZONE BIAS",IF(K15397&lt;L15397,"LOW ZONE BIAS","EQUILIBRIUM"))</f>
        <v>EQUILIBRIUM</v>
      </c>
    </row>
    <row r="15398">
      <c r="A15398">
        <v>12162</v>
      </c>
      <c r="B15398" t="str">
        <v>2013-06-26</v>
      </c>
      <c r="C15398" t="str">
        <v>Midday</v>
      </c>
      <c r="D15398">
        <v>28</v>
      </c>
      <c r="E15398" t="str">
        <f>IF(MOD(D15398,2)=0,"EVEN","ODD")</f>
        <v>EVEN</v>
      </c>
      <c r="F15398" t="str">
        <f>IF(D15398&lt;=18,"LOW (1-18)","HIGH (19-36)")</f>
        <v>HIGH (19-36)</v>
      </c>
      <c r="G15398">
        <f>INT((D15398-1)/6)+1</f>
        <v>5</v>
      </c>
      <c r="H15398">
        <f>MOD(D15398-1,6)+1</f>
        <v>4</v>
      </c>
      <c r="I15398">
        <f>37-D15398</f>
        <v>9</v>
      </c>
      <c r="J15398">
        <f>ABS(D15398-D15399)</f>
        <v>14</v>
      </c>
      <c r="K15398">
        <f>AVERAGE(D15398:D15402)</f>
        <v>28</v>
      </c>
      <c r="L15398">
        <f>AVERAGE(D15398:D15417)</f>
        <v>28</v>
      </c>
      <c r="M15398">
        <f>K15398-L15398</f>
        <v>0</v>
      </c>
      <c r="N15398" t="str">
        <f>IF(K15398&gt;L15398,"HIGH ZONE BIAS",IF(K15398&lt;L15398,"LOW ZONE BIAS","EQUILIBRIUM"))</f>
        <v>EQUILIBRIUM</v>
      </c>
    </row>
    <row r="15399">
      <c r="A15399">
        <v>12161</v>
      </c>
      <c r="B15399" t="str">
        <v>2013-06-26</v>
      </c>
      <c r="C15399" t="str">
        <v>Morning</v>
      </c>
      <c r="D15399">
        <v>14</v>
      </c>
      <c r="E15399" t="str">
        <f>IF(MOD(D15399,2)=0,"EVEN","ODD")</f>
        <v>EVEN</v>
      </c>
      <c r="F15399" t="str">
        <f>IF(D15399&lt;=18,"LOW (1-18)","HIGH (19-36)")</f>
        <v>LOW (1-18)</v>
      </c>
      <c r="G15399">
        <f>INT((D15399-1)/6)+1</f>
        <v>3</v>
      </c>
      <c r="H15399">
        <f>MOD(D15399-1,6)+1</f>
        <v>2</v>
      </c>
      <c r="I15399">
        <f>37-D15399</f>
        <v>23</v>
      </c>
      <c r="J15399">
        <f>ABS(D15399-D15400)</f>
        <v>9</v>
      </c>
      <c r="K15399">
        <f>AVERAGE(D15399:D15403)</f>
        <v>14</v>
      </c>
      <c r="L15399">
        <f>AVERAGE(D15399:D15418)</f>
        <v>14</v>
      </c>
      <c r="M15399">
        <f>K15399-L15399</f>
        <v>0</v>
      </c>
      <c r="N15399" t="str">
        <f>IF(K15399&gt;L15399,"HIGH ZONE BIAS",IF(K15399&lt;L15399,"LOW ZONE BIAS","EQUILIBRIUM"))</f>
        <v>EQUILIBRIUM</v>
      </c>
    </row>
    <row r="15400">
      <c r="A15400">
        <v>12160</v>
      </c>
      <c r="B15400" t="str">
        <v>2013-06-25</v>
      </c>
      <c r="C15400" t="str">
        <v>Evening</v>
      </c>
      <c r="D15400">
        <v>23</v>
      </c>
      <c r="E15400" t="str">
        <f>IF(MOD(D15400,2)=0,"EVEN","ODD")</f>
        <v>ODD</v>
      </c>
      <c r="F15400" t="str">
        <f>IF(D15400&lt;=18,"LOW (1-18)","HIGH (19-36)")</f>
        <v>HIGH (19-36)</v>
      </c>
      <c r="G15400">
        <f>INT((D15400-1)/6)+1</f>
        <v>4</v>
      </c>
      <c r="H15400">
        <f>MOD(D15400-1,6)+1</f>
        <v>5</v>
      </c>
      <c r="I15400">
        <f>37-D15400</f>
        <v>14</v>
      </c>
      <c r="J15400">
        <f>ABS(D15400-D15401)</f>
        <v>11</v>
      </c>
      <c r="K15400">
        <f>AVERAGE(D15400:D15404)</f>
        <v>23</v>
      </c>
      <c r="L15400">
        <f>AVERAGE(D15400:D15419)</f>
        <v>23</v>
      </c>
      <c r="M15400">
        <f>K15400-L15400</f>
        <v>0</v>
      </c>
      <c r="N15400" t="str">
        <f>IF(K15400&gt;L15400,"HIGH ZONE BIAS",IF(K15400&lt;L15400,"LOW ZONE BIAS","EQUILIBRIUM"))</f>
        <v>EQUILIBRIUM</v>
      </c>
    </row>
    <row r="15401">
      <c r="A15401">
        <v>12159</v>
      </c>
      <c r="B15401" t="str">
        <v>2013-06-25</v>
      </c>
      <c r="C15401" t="str">
        <v>Midday</v>
      </c>
      <c r="D15401">
        <v>12</v>
      </c>
      <c r="E15401" t="str">
        <f>IF(MOD(D15401,2)=0,"EVEN","ODD")</f>
        <v>EVEN</v>
      </c>
      <c r="F15401" t="str">
        <f>IF(D15401&lt;=18,"LOW (1-18)","HIGH (19-36)")</f>
        <v>LOW (1-18)</v>
      </c>
      <c r="G15401">
        <f>INT((D15401-1)/6)+1</f>
        <v>2</v>
      </c>
      <c r="H15401">
        <f>MOD(D15401-1,6)+1</f>
        <v>6</v>
      </c>
      <c r="I15401">
        <f>37-D15401</f>
        <v>25</v>
      </c>
      <c r="J15401">
        <f>ABS(D15401-D15402)</f>
        <v>1</v>
      </c>
      <c r="K15401">
        <f>AVERAGE(D15401:D15405)</f>
        <v>12</v>
      </c>
      <c r="L15401">
        <f>AVERAGE(D15401:D15420)</f>
        <v>12</v>
      </c>
      <c r="M15401">
        <f>K15401-L15401</f>
        <v>0</v>
      </c>
      <c r="N15401" t="str">
        <f>IF(K15401&gt;L15401,"HIGH ZONE BIAS",IF(K15401&lt;L15401,"LOW ZONE BIAS","EQUILIBRIUM"))</f>
        <v>EQUILIBRIUM</v>
      </c>
    </row>
    <row r="15402">
      <c r="A15402">
        <v>12158</v>
      </c>
      <c r="B15402" t="str">
        <v>2013-06-25</v>
      </c>
      <c r="C15402" t="str">
        <v>Morning</v>
      </c>
      <c r="D15402">
        <v>13</v>
      </c>
      <c r="E15402" t="str">
        <f>IF(MOD(D15402,2)=0,"EVEN","ODD")</f>
        <v>ODD</v>
      </c>
      <c r="F15402" t="str">
        <f>IF(D15402&lt;=18,"LOW (1-18)","HIGH (19-36)")</f>
        <v>LOW (1-18)</v>
      </c>
      <c r="G15402">
        <f>INT((D15402-1)/6)+1</f>
        <v>3</v>
      </c>
      <c r="H15402">
        <f>MOD(D15402-1,6)+1</f>
        <v>1</v>
      </c>
      <c r="I15402">
        <f>37-D15402</f>
        <v>24</v>
      </c>
      <c r="J15402">
        <f>ABS(D15402-D15403)</f>
        <v>13</v>
      </c>
      <c r="K15402">
        <f>AVERAGE(D15402:D15406)</f>
        <v>13</v>
      </c>
      <c r="L15402">
        <f>AVERAGE(D15402:D15421)</f>
        <v>13</v>
      </c>
      <c r="M15402">
        <f>K15402-L15402</f>
        <v>0</v>
      </c>
      <c r="N15402" t="str">
        <f>IF(K15402&gt;L15402,"HIGH ZONE BIAS",IF(K15402&lt;L15402,"LOW ZONE BIAS","EQUILIBRIUM"))</f>
        <v>EQUILIBRIUM</v>
      </c>
    </row>
    <row r="15403">
      <c r="A15403">
        <v>12157</v>
      </c>
      <c r="B15403" t="str">
        <v>2013-06-24</v>
      </c>
      <c r="C15403" t="str">
        <v>Evening</v>
      </c>
      <c r="D15403">
        <v>26</v>
      </c>
      <c r="E15403" t="str">
        <f>IF(MOD(D15403,2)=0,"EVEN","ODD")</f>
        <v>EVEN</v>
      </c>
      <c r="F15403" t="str">
        <f>IF(D15403&lt;=18,"LOW (1-18)","HIGH (19-36)")</f>
        <v>HIGH (19-36)</v>
      </c>
      <c r="G15403">
        <f>INT((D15403-1)/6)+1</f>
        <v>5</v>
      </c>
      <c r="H15403">
        <f>MOD(D15403-1,6)+1</f>
        <v>2</v>
      </c>
      <c r="I15403">
        <f>37-D15403</f>
        <v>11</v>
      </c>
      <c r="J15403">
        <f>ABS(D15403-D15404)</f>
        <v>2</v>
      </c>
      <c r="K15403">
        <f>AVERAGE(D15403:D15407)</f>
        <v>26</v>
      </c>
      <c r="L15403">
        <f>AVERAGE(D15403:D15422)</f>
        <v>26</v>
      </c>
      <c r="M15403">
        <f>K15403-L15403</f>
        <v>0</v>
      </c>
      <c r="N15403" t="str">
        <f>IF(K15403&gt;L15403,"HIGH ZONE BIAS",IF(K15403&lt;L15403,"LOW ZONE BIAS","EQUILIBRIUM"))</f>
        <v>EQUILIBRIUM</v>
      </c>
    </row>
    <row r="15404">
      <c r="A15404">
        <v>12156</v>
      </c>
      <c r="B15404" t="str">
        <v>2013-06-24</v>
      </c>
      <c r="C15404" t="str">
        <v>Midday</v>
      </c>
      <c r="D15404">
        <v>28</v>
      </c>
      <c r="E15404" t="str">
        <f>IF(MOD(D15404,2)=0,"EVEN","ODD")</f>
        <v>EVEN</v>
      </c>
      <c r="F15404" t="str">
        <f>IF(D15404&lt;=18,"LOW (1-18)","HIGH (19-36)")</f>
        <v>HIGH (19-36)</v>
      </c>
      <c r="G15404">
        <f>INT((D15404-1)/6)+1</f>
        <v>5</v>
      </c>
      <c r="H15404">
        <f>MOD(D15404-1,6)+1</f>
        <v>4</v>
      </c>
      <c r="I15404">
        <f>37-D15404</f>
        <v>9</v>
      </c>
      <c r="J15404">
        <f>ABS(D15404-D15405)</f>
        <v>4</v>
      </c>
      <c r="K15404">
        <f>AVERAGE(D15404:D15408)</f>
        <v>28</v>
      </c>
      <c r="L15404">
        <f>AVERAGE(D15404:D15423)</f>
        <v>28</v>
      </c>
      <c r="M15404">
        <f>K15404-L15404</f>
        <v>0</v>
      </c>
      <c r="N15404" t="str">
        <f>IF(K15404&gt;L15404,"HIGH ZONE BIAS",IF(K15404&lt;L15404,"LOW ZONE BIAS","EQUILIBRIUM"))</f>
        <v>EQUILIBRIUM</v>
      </c>
    </row>
    <row r="15405">
      <c r="A15405">
        <v>12155</v>
      </c>
      <c r="B15405" t="str">
        <v>2013-06-24</v>
      </c>
      <c r="C15405" t="str">
        <v>Morning</v>
      </c>
      <c r="D15405">
        <v>32</v>
      </c>
      <c r="E15405" t="str">
        <f>IF(MOD(D15405,2)=0,"EVEN","ODD")</f>
        <v>EVEN</v>
      </c>
      <c r="F15405" t="str">
        <f>IF(D15405&lt;=18,"LOW (1-18)","HIGH (19-36)")</f>
        <v>HIGH (19-36)</v>
      </c>
      <c r="G15405">
        <f>INT((D15405-1)/6)+1</f>
        <v>6</v>
      </c>
      <c r="H15405">
        <f>MOD(D15405-1,6)+1</f>
        <v>2</v>
      </c>
      <c r="I15405">
        <f>37-D15405</f>
        <v>5</v>
      </c>
      <c r="J15405">
        <f>ABS(D15405-D15406)</f>
        <v>13</v>
      </c>
      <c r="K15405">
        <f>AVERAGE(D15405:D15409)</f>
        <v>32</v>
      </c>
      <c r="L15405">
        <f>AVERAGE(D15405:D15424)</f>
        <v>32</v>
      </c>
      <c r="M15405">
        <f>K15405-L15405</f>
        <v>0</v>
      </c>
      <c r="N15405" t="str">
        <f>IF(K15405&gt;L15405,"HIGH ZONE BIAS",IF(K15405&lt;L15405,"LOW ZONE BIAS","EQUILIBRIUM"))</f>
        <v>EQUILIBRIUM</v>
      </c>
    </row>
    <row r="15406">
      <c r="A15406">
        <v>12154</v>
      </c>
      <c r="B15406" t="str">
        <v>2013-06-22</v>
      </c>
      <c r="C15406" t="str">
        <v>Evening</v>
      </c>
      <c r="D15406">
        <v>19</v>
      </c>
      <c r="E15406" t="str">
        <f>IF(MOD(D15406,2)=0,"EVEN","ODD")</f>
        <v>ODD</v>
      </c>
      <c r="F15406" t="str">
        <f>IF(D15406&lt;=18,"LOW (1-18)","HIGH (19-36)")</f>
        <v>HIGH (19-36)</v>
      </c>
      <c r="G15406">
        <f>INT((D15406-1)/6)+1</f>
        <v>4</v>
      </c>
      <c r="H15406">
        <f>MOD(D15406-1,6)+1</f>
        <v>1</v>
      </c>
      <c r="I15406">
        <f>37-D15406</f>
        <v>18</v>
      </c>
      <c r="J15406">
        <f>ABS(D15406-D15407)</f>
        <v>11</v>
      </c>
      <c r="K15406">
        <f>AVERAGE(D15406:D15410)</f>
        <v>19</v>
      </c>
      <c r="L15406">
        <f>AVERAGE(D15406:D15425)</f>
        <v>19</v>
      </c>
      <c r="M15406">
        <f>K15406-L15406</f>
        <v>0</v>
      </c>
      <c r="N15406" t="str">
        <f>IF(K15406&gt;L15406,"HIGH ZONE BIAS",IF(K15406&lt;L15406,"LOW ZONE BIAS","EQUILIBRIUM"))</f>
        <v>EQUILIBRIUM</v>
      </c>
    </row>
    <row r="15407">
      <c r="A15407">
        <v>12153</v>
      </c>
      <c r="B15407" t="str">
        <v>2013-06-22</v>
      </c>
      <c r="C15407" t="str">
        <v>Midday</v>
      </c>
      <c r="D15407">
        <v>8</v>
      </c>
      <c r="E15407" t="str">
        <f>IF(MOD(D15407,2)=0,"EVEN","ODD")</f>
        <v>EVEN</v>
      </c>
      <c r="F15407" t="str">
        <f>IF(D15407&lt;=18,"LOW (1-18)","HIGH (19-36)")</f>
        <v>LOW (1-18)</v>
      </c>
      <c r="G15407">
        <f>INT((D15407-1)/6)+1</f>
        <v>2</v>
      </c>
      <c r="H15407">
        <f>MOD(D15407-1,6)+1</f>
        <v>2</v>
      </c>
      <c r="I15407">
        <f>37-D15407</f>
        <v>29</v>
      </c>
      <c r="J15407">
        <f>ABS(D15407-D15408)</f>
        <v>0</v>
      </c>
      <c r="K15407">
        <f>AVERAGE(D15407:D15411)</f>
        <v>8</v>
      </c>
      <c r="L15407">
        <f>AVERAGE(D15407:D15426)</f>
        <v>8</v>
      </c>
      <c r="M15407">
        <f>K15407-L15407</f>
        <v>0</v>
      </c>
      <c r="N15407" t="str">
        <f>IF(K15407&gt;L15407,"HIGH ZONE BIAS",IF(K15407&lt;L15407,"LOW ZONE BIAS","EQUILIBRIUM"))</f>
        <v>EQUILIBRIUM</v>
      </c>
    </row>
    <row r="15408">
      <c r="A15408">
        <v>12152</v>
      </c>
      <c r="B15408" t="str">
        <v>2013-06-22</v>
      </c>
      <c r="C15408" t="str">
        <v>Morning</v>
      </c>
      <c r="D15408">
        <v>8</v>
      </c>
      <c r="E15408" t="str">
        <f>IF(MOD(D15408,2)=0,"EVEN","ODD")</f>
        <v>EVEN</v>
      </c>
      <c r="F15408" t="str">
        <f>IF(D15408&lt;=18,"LOW (1-18)","HIGH (19-36)")</f>
        <v>LOW (1-18)</v>
      </c>
      <c r="G15408">
        <f>INT((D15408-1)/6)+1</f>
        <v>2</v>
      </c>
      <c r="H15408">
        <f>MOD(D15408-1,6)+1</f>
        <v>2</v>
      </c>
      <c r="I15408">
        <f>37-D15408</f>
        <v>29</v>
      </c>
      <c r="J15408">
        <f>ABS(D15408-D15409)</f>
        <v>17</v>
      </c>
      <c r="K15408">
        <f>AVERAGE(D15408:D15412)</f>
        <v>8</v>
      </c>
      <c r="L15408">
        <f>AVERAGE(D15408:D15427)</f>
        <v>8</v>
      </c>
      <c r="M15408">
        <f>K15408-L15408</f>
        <v>0</v>
      </c>
      <c r="N15408" t="str">
        <f>IF(K15408&gt;L15408,"HIGH ZONE BIAS",IF(K15408&lt;L15408,"LOW ZONE BIAS","EQUILIBRIUM"))</f>
        <v>EQUILIBRIUM</v>
      </c>
    </row>
    <row r="15409">
      <c r="A15409">
        <v>12151</v>
      </c>
      <c r="B15409" t="str">
        <v>2013-06-21</v>
      </c>
      <c r="C15409" t="str">
        <v>Evening</v>
      </c>
      <c r="D15409">
        <v>25</v>
      </c>
      <c r="E15409" t="str">
        <f>IF(MOD(D15409,2)=0,"EVEN","ODD")</f>
        <v>ODD</v>
      </c>
      <c r="F15409" t="str">
        <f>IF(D15409&lt;=18,"LOW (1-18)","HIGH (19-36)")</f>
        <v>HIGH (19-36)</v>
      </c>
      <c r="G15409">
        <f>INT((D15409-1)/6)+1</f>
        <v>5</v>
      </c>
      <c r="H15409">
        <f>MOD(D15409-1,6)+1</f>
        <v>1</v>
      </c>
      <c r="I15409">
        <f>37-D15409</f>
        <v>12</v>
      </c>
      <c r="J15409">
        <f>ABS(D15409-D15410)</f>
        <v>23</v>
      </c>
      <c r="K15409">
        <f>AVERAGE(D15409:D15413)</f>
        <v>25</v>
      </c>
      <c r="L15409">
        <f>AVERAGE(D15409:D15428)</f>
        <v>25</v>
      </c>
      <c r="M15409">
        <f>K15409-L15409</f>
        <v>0</v>
      </c>
      <c r="N15409" t="str">
        <f>IF(K15409&gt;L15409,"HIGH ZONE BIAS",IF(K15409&lt;L15409,"LOW ZONE BIAS","EQUILIBRIUM"))</f>
        <v>EQUILIBRIUM</v>
      </c>
    </row>
    <row r="15410">
      <c r="A15410">
        <v>12150</v>
      </c>
      <c r="B15410" t="str">
        <v>2013-06-21</v>
      </c>
      <c r="C15410" t="str">
        <v>Midday</v>
      </c>
      <c r="D15410">
        <v>2</v>
      </c>
      <c r="E15410" t="str">
        <f>IF(MOD(D15410,2)=0,"EVEN","ODD")</f>
        <v>EVEN</v>
      </c>
      <c r="F15410" t="str">
        <f>IF(D15410&lt;=18,"LOW (1-18)","HIGH (19-36)")</f>
        <v>LOW (1-18)</v>
      </c>
      <c r="G15410">
        <f>INT((D15410-1)/6)+1</f>
        <v>1</v>
      </c>
      <c r="H15410">
        <f>MOD(D15410-1,6)+1</f>
        <v>2</v>
      </c>
      <c r="I15410">
        <f>37-D15410</f>
        <v>35</v>
      </c>
      <c r="J15410">
        <f>ABS(D15410-D15411)</f>
        <v>21</v>
      </c>
      <c r="K15410">
        <f>AVERAGE(D15410:D15414)</f>
        <v>2</v>
      </c>
      <c r="L15410">
        <f>AVERAGE(D15410:D15429)</f>
        <v>2</v>
      </c>
      <c r="M15410">
        <f>K15410-L15410</f>
        <v>0</v>
      </c>
      <c r="N15410" t="str">
        <f>IF(K15410&gt;L15410,"HIGH ZONE BIAS",IF(K15410&lt;L15410,"LOW ZONE BIAS","EQUILIBRIUM"))</f>
        <v>EQUILIBRIUM</v>
      </c>
    </row>
    <row r="15411">
      <c r="A15411">
        <v>12149</v>
      </c>
      <c r="B15411" t="str">
        <v>2013-06-21</v>
      </c>
      <c r="C15411" t="str">
        <v>Morning</v>
      </c>
      <c r="D15411">
        <v>23</v>
      </c>
      <c r="E15411" t="str">
        <f>IF(MOD(D15411,2)=0,"EVEN","ODD")</f>
        <v>ODD</v>
      </c>
      <c r="F15411" t="str">
        <f>IF(D15411&lt;=18,"LOW (1-18)","HIGH (19-36)")</f>
        <v>HIGH (19-36)</v>
      </c>
      <c r="G15411">
        <f>INT((D15411-1)/6)+1</f>
        <v>4</v>
      </c>
      <c r="H15411">
        <f>MOD(D15411-1,6)+1</f>
        <v>5</v>
      </c>
      <c r="I15411">
        <f>37-D15411</f>
        <v>14</v>
      </c>
      <c r="J15411">
        <f>ABS(D15411-D15412)</f>
        <v>11</v>
      </c>
      <c r="K15411">
        <f>AVERAGE(D15411:D15415)</f>
        <v>23</v>
      </c>
      <c r="L15411">
        <f>AVERAGE(D15411:D15430)</f>
        <v>23</v>
      </c>
      <c r="M15411">
        <f>K15411-L15411</f>
        <v>0</v>
      </c>
      <c r="N15411" t="str">
        <f>IF(K15411&gt;L15411,"HIGH ZONE BIAS",IF(K15411&lt;L15411,"LOW ZONE BIAS","EQUILIBRIUM"))</f>
        <v>EQUILIBRIUM</v>
      </c>
    </row>
    <row r="15412">
      <c r="A15412">
        <v>12148</v>
      </c>
      <c r="B15412" t="str">
        <v>2013-06-20</v>
      </c>
      <c r="C15412" t="str">
        <v>Evening</v>
      </c>
      <c r="D15412">
        <v>12</v>
      </c>
      <c r="E15412" t="str">
        <f>IF(MOD(D15412,2)=0,"EVEN","ODD")</f>
        <v>EVEN</v>
      </c>
      <c r="F15412" t="str">
        <f>IF(D15412&lt;=18,"LOW (1-18)","HIGH (19-36)")</f>
        <v>LOW (1-18)</v>
      </c>
      <c r="G15412">
        <f>INT((D15412-1)/6)+1</f>
        <v>2</v>
      </c>
      <c r="H15412">
        <f>MOD(D15412-1,6)+1</f>
        <v>6</v>
      </c>
      <c r="I15412">
        <f>37-D15412</f>
        <v>25</v>
      </c>
      <c r="J15412">
        <f>ABS(D15412-D15413)</f>
        <v>11</v>
      </c>
      <c r="K15412">
        <f>AVERAGE(D15412:D15416)</f>
        <v>12</v>
      </c>
      <c r="L15412">
        <f>AVERAGE(D15412:D15431)</f>
        <v>12</v>
      </c>
      <c r="M15412">
        <f>K15412-L15412</f>
        <v>0</v>
      </c>
      <c r="N15412" t="str">
        <f>IF(K15412&gt;L15412,"HIGH ZONE BIAS",IF(K15412&lt;L15412,"LOW ZONE BIAS","EQUILIBRIUM"))</f>
        <v>EQUILIBRIUM</v>
      </c>
    </row>
    <row r="15413">
      <c r="A15413">
        <v>12147</v>
      </c>
      <c r="B15413" t="str">
        <v>2013-06-20</v>
      </c>
      <c r="C15413" t="str">
        <v>Midday</v>
      </c>
      <c r="D15413">
        <v>1</v>
      </c>
      <c r="E15413" t="str">
        <f>IF(MOD(D15413,2)=0,"EVEN","ODD")</f>
        <v>ODD</v>
      </c>
      <c r="F15413" t="str">
        <f>IF(D15413&lt;=18,"LOW (1-18)","HIGH (19-36)")</f>
        <v>LOW (1-18)</v>
      </c>
      <c r="G15413">
        <f>INT((D15413-1)/6)+1</f>
        <v>1</v>
      </c>
      <c r="H15413">
        <f>MOD(D15413-1,6)+1</f>
        <v>1</v>
      </c>
      <c r="I15413">
        <f>37-D15413</f>
        <v>36</v>
      </c>
      <c r="J15413">
        <f>ABS(D15413-D15414)</f>
        <v>28</v>
      </c>
      <c r="K15413">
        <f>AVERAGE(D15413:D15417)</f>
        <v>1</v>
      </c>
      <c r="L15413">
        <f>AVERAGE(D15413:D15432)</f>
        <v>1</v>
      </c>
      <c r="M15413">
        <f>K15413-L15413</f>
        <v>0</v>
      </c>
      <c r="N15413" t="str">
        <f>IF(K15413&gt;L15413,"HIGH ZONE BIAS",IF(K15413&lt;L15413,"LOW ZONE BIAS","EQUILIBRIUM"))</f>
        <v>EQUILIBRIUM</v>
      </c>
    </row>
    <row r="15414">
      <c r="A15414">
        <v>12146</v>
      </c>
      <c r="B15414" t="str">
        <v>2013-06-20</v>
      </c>
      <c r="C15414" t="str">
        <v>Morning</v>
      </c>
      <c r="D15414">
        <v>29</v>
      </c>
      <c r="E15414" t="str">
        <f>IF(MOD(D15414,2)=0,"EVEN","ODD")</f>
        <v>ODD</v>
      </c>
      <c r="F15414" t="str">
        <f>IF(D15414&lt;=18,"LOW (1-18)","HIGH (19-36)")</f>
        <v>HIGH (19-36)</v>
      </c>
      <c r="G15414">
        <f>INT((D15414-1)/6)+1</f>
        <v>5</v>
      </c>
      <c r="H15414">
        <f>MOD(D15414-1,6)+1</f>
        <v>5</v>
      </c>
      <c r="I15414">
        <f>37-D15414</f>
        <v>8</v>
      </c>
      <c r="J15414">
        <f>ABS(D15414-D15415)</f>
        <v>17</v>
      </c>
      <c r="K15414">
        <f>AVERAGE(D15414:D15418)</f>
        <v>29</v>
      </c>
      <c r="L15414">
        <f>AVERAGE(D15414:D15433)</f>
        <v>29</v>
      </c>
      <c r="M15414">
        <f>K15414-L15414</f>
        <v>0</v>
      </c>
      <c r="N15414" t="str">
        <f>IF(K15414&gt;L15414,"HIGH ZONE BIAS",IF(K15414&lt;L15414,"LOW ZONE BIAS","EQUILIBRIUM"))</f>
        <v>EQUILIBRIUM</v>
      </c>
    </row>
    <row r="15415">
      <c r="A15415">
        <v>12145</v>
      </c>
      <c r="B15415" t="str">
        <v>2013-06-19</v>
      </c>
      <c r="C15415" t="str">
        <v>Evening</v>
      </c>
      <c r="D15415">
        <v>12</v>
      </c>
      <c r="E15415" t="str">
        <f>IF(MOD(D15415,2)=0,"EVEN","ODD")</f>
        <v>EVEN</v>
      </c>
      <c r="F15415" t="str">
        <f>IF(D15415&lt;=18,"LOW (1-18)","HIGH (19-36)")</f>
        <v>LOW (1-18)</v>
      </c>
      <c r="G15415">
        <f>INT((D15415-1)/6)+1</f>
        <v>2</v>
      </c>
      <c r="H15415">
        <f>MOD(D15415-1,6)+1</f>
        <v>6</v>
      </c>
      <c r="I15415">
        <f>37-D15415</f>
        <v>25</v>
      </c>
      <c r="J15415">
        <f>ABS(D15415-D15416)</f>
        <v>19</v>
      </c>
      <c r="K15415">
        <f>AVERAGE(D15415:D15419)</f>
        <v>12</v>
      </c>
      <c r="L15415">
        <f>AVERAGE(D15415:D15434)</f>
        <v>12</v>
      </c>
      <c r="M15415">
        <f>K15415-L15415</f>
        <v>0</v>
      </c>
      <c r="N15415" t="str">
        <f>IF(K15415&gt;L15415,"HIGH ZONE BIAS",IF(K15415&lt;L15415,"LOW ZONE BIAS","EQUILIBRIUM"))</f>
        <v>EQUILIBRIUM</v>
      </c>
    </row>
    <row r="15416">
      <c r="A15416">
        <v>12144</v>
      </c>
      <c r="B15416" t="str">
        <v>2013-06-19</v>
      </c>
      <c r="C15416" t="str">
        <v>Midday</v>
      </c>
      <c r="D15416">
        <v>31</v>
      </c>
      <c r="E15416" t="str">
        <f>IF(MOD(D15416,2)=0,"EVEN","ODD")</f>
        <v>ODD</v>
      </c>
      <c r="F15416" t="str">
        <f>IF(D15416&lt;=18,"LOW (1-18)","HIGH (19-36)")</f>
        <v>HIGH (19-36)</v>
      </c>
      <c r="G15416">
        <f>INT((D15416-1)/6)+1</f>
        <v>6</v>
      </c>
      <c r="H15416">
        <f>MOD(D15416-1,6)+1</f>
        <v>1</v>
      </c>
      <c r="I15416">
        <f>37-D15416</f>
        <v>6</v>
      </c>
      <c r="J15416">
        <f>ABS(D15416-D15417)</f>
        <v>24</v>
      </c>
      <c r="K15416">
        <f>AVERAGE(D15416:D15420)</f>
        <v>31</v>
      </c>
      <c r="L15416">
        <f>AVERAGE(D15416:D15435)</f>
        <v>31</v>
      </c>
      <c r="M15416">
        <f>K15416-L15416</f>
        <v>0</v>
      </c>
      <c r="N15416" t="str">
        <f>IF(K15416&gt;L15416,"HIGH ZONE BIAS",IF(K15416&lt;L15416,"LOW ZONE BIAS","EQUILIBRIUM"))</f>
        <v>EQUILIBRIUM</v>
      </c>
    </row>
    <row r="15417">
      <c r="A15417">
        <v>12143</v>
      </c>
      <c r="B15417" t="str">
        <v>2013-06-19</v>
      </c>
      <c r="C15417" t="str">
        <v>Morning</v>
      </c>
      <c r="D15417">
        <v>7</v>
      </c>
      <c r="E15417" t="str">
        <f>IF(MOD(D15417,2)=0,"EVEN","ODD")</f>
        <v>ODD</v>
      </c>
      <c r="F15417" t="str">
        <f>IF(D15417&lt;=18,"LOW (1-18)","HIGH (19-36)")</f>
        <v>LOW (1-18)</v>
      </c>
      <c r="G15417">
        <f>INT((D15417-1)/6)+1</f>
        <v>2</v>
      </c>
      <c r="H15417">
        <f>MOD(D15417-1,6)+1</f>
        <v>1</v>
      </c>
      <c r="I15417">
        <f>37-D15417</f>
        <v>30</v>
      </c>
      <c r="J15417">
        <f>ABS(D15417-D15418)</f>
        <v>19</v>
      </c>
      <c r="K15417">
        <f>AVERAGE(D15417:D15421)</f>
        <v>7</v>
      </c>
      <c r="L15417">
        <f>AVERAGE(D15417:D15436)</f>
        <v>7</v>
      </c>
      <c r="M15417">
        <f>K15417-L15417</f>
        <v>0</v>
      </c>
      <c r="N15417" t="str">
        <f>IF(K15417&gt;L15417,"HIGH ZONE BIAS",IF(K15417&lt;L15417,"LOW ZONE BIAS","EQUILIBRIUM"))</f>
        <v>EQUILIBRIUM</v>
      </c>
    </row>
    <row r="15418">
      <c r="A15418">
        <v>12142</v>
      </c>
      <c r="B15418" t="str">
        <v>2013-06-18</v>
      </c>
      <c r="C15418" t="str">
        <v>Evening</v>
      </c>
      <c r="D15418">
        <v>26</v>
      </c>
      <c r="E15418" t="str">
        <f>IF(MOD(D15418,2)=0,"EVEN","ODD")</f>
        <v>EVEN</v>
      </c>
      <c r="F15418" t="str">
        <f>IF(D15418&lt;=18,"LOW (1-18)","HIGH (19-36)")</f>
        <v>HIGH (19-36)</v>
      </c>
      <c r="G15418">
        <f>INT((D15418-1)/6)+1</f>
        <v>5</v>
      </c>
      <c r="H15418">
        <f>MOD(D15418-1,6)+1</f>
        <v>2</v>
      </c>
      <c r="I15418">
        <f>37-D15418</f>
        <v>11</v>
      </c>
      <c r="J15418">
        <f>ABS(D15418-D15419)</f>
        <v>1</v>
      </c>
      <c r="K15418">
        <f>AVERAGE(D15418:D15422)</f>
        <v>26</v>
      </c>
      <c r="L15418">
        <f>AVERAGE(D15418:D15437)</f>
        <v>26</v>
      </c>
      <c r="M15418">
        <f>K15418-L15418</f>
        <v>0</v>
      </c>
      <c r="N15418" t="str">
        <f>IF(K15418&gt;L15418,"HIGH ZONE BIAS",IF(K15418&lt;L15418,"LOW ZONE BIAS","EQUILIBRIUM"))</f>
        <v>EQUILIBRIUM</v>
      </c>
    </row>
    <row r="15419">
      <c r="A15419">
        <v>12141</v>
      </c>
      <c r="B15419" t="str">
        <v>2013-06-18</v>
      </c>
      <c r="C15419" t="str">
        <v>Midday</v>
      </c>
      <c r="D15419">
        <v>27</v>
      </c>
      <c r="E15419" t="str">
        <f>IF(MOD(D15419,2)=0,"EVEN","ODD")</f>
        <v>ODD</v>
      </c>
      <c r="F15419" t="str">
        <f>IF(D15419&lt;=18,"LOW (1-18)","HIGH (19-36)")</f>
        <v>HIGH (19-36)</v>
      </c>
      <c r="G15419">
        <f>INT((D15419-1)/6)+1</f>
        <v>5</v>
      </c>
      <c r="H15419">
        <f>MOD(D15419-1,6)+1</f>
        <v>3</v>
      </c>
      <c r="I15419">
        <f>37-D15419</f>
        <v>10</v>
      </c>
      <c r="J15419">
        <f>ABS(D15419-D15420)</f>
        <v>4</v>
      </c>
      <c r="K15419">
        <f>AVERAGE(D15419:D15423)</f>
        <v>27</v>
      </c>
      <c r="L15419">
        <f>AVERAGE(D15419:D15438)</f>
        <v>27</v>
      </c>
      <c r="M15419">
        <f>K15419-L15419</f>
        <v>0</v>
      </c>
      <c r="N15419" t="str">
        <f>IF(K15419&gt;L15419,"HIGH ZONE BIAS",IF(K15419&lt;L15419,"LOW ZONE BIAS","EQUILIBRIUM"))</f>
        <v>EQUILIBRIUM</v>
      </c>
    </row>
    <row r="15420">
      <c r="A15420">
        <v>12140</v>
      </c>
      <c r="B15420" t="str">
        <v>2013-06-18</v>
      </c>
      <c r="C15420" t="str">
        <v>Morning</v>
      </c>
      <c r="D15420">
        <v>23</v>
      </c>
      <c r="E15420" t="str">
        <f>IF(MOD(D15420,2)=0,"EVEN","ODD")</f>
        <v>ODD</v>
      </c>
      <c r="F15420" t="str">
        <f>IF(D15420&lt;=18,"LOW (1-18)","HIGH (19-36)")</f>
        <v>HIGH (19-36)</v>
      </c>
      <c r="G15420">
        <f>INT((D15420-1)/6)+1</f>
        <v>4</v>
      </c>
      <c r="H15420">
        <f>MOD(D15420-1,6)+1</f>
        <v>5</v>
      </c>
      <c r="I15420">
        <f>37-D15420</f>
        <v>14</v>
      </c>
      <c r="J15420">
        <f>ABS(D15420-D15421)</f>
        <v>19</v>
      </c>
      <c r="K15420">
        <f>AVERAGE(D15420:D15424)</f>
        <v>23</v>
      </c>
      <c r="L15420">
        <f>AVERAGE(D15420:D15439)</f>
        <v>23</v>
      </c>
      <c r="M15420">
        <f>K15420-L15420</f>
        <v>0</v>
      </c>
      <c r="N15420" t="str">
        <f>IF(K15420&gt;L15420,"HIGH ZONE BIAS",IF(K15420&lt;L15420,"LOW ZONE BIAS","EQUILIBRIUM"))</f>
        <v>EQUILIBRIUM</v>
      </c>
    </row>
    <row r="15421">
      <c r="A15421">
        <v>12139</v>
      </c>
      <c r="B15421" t="str">
        <v>2013-06-17</v>
      </c>
      <c r="C15421" t="str">
        <v>Evening</v>
      </c>
      <c r="D15421">
        <v>4</v>
      </c>
      <c r="E15421" t="str">
        <f>IF(MOD(D15421,2)=0,"EVEN","ODD")</f>
        <v>EVEN</v>
      </c>
      <c r="F15421" t="str">
        <f>IF(D15421&lt;=18,"LOW (1-18)","HIGH (19-36)")</f>
        <v>LOW (1-18)</v>
      </c>
      <c r="G15421">
        <f>INT((D15421-1)/6)+1</f>
        <v>1</v>
      </c>
      <c r="H15421">
        <f>MOD(D15421-1,6)+1</f>
        <v>4</v>
      </c>
      <c r="I15421">
        <f>37-D15421</f>
        <v>33</v>
      </c>
      <c r="J15421">
        <f>ABS(D15421-D15422)</f>
        <v>31</v>
      </c>
      <c r="K15421">
        <f>AVERAGE(D15421:D15425)</f>
        <v>4</v>
      </c>
      <c r="L15421">
        <f>AVERAGE(D15421:D15440)</f>
        <v>4</v>
      </c>
      <c r="M15421">
        <f>K15421-L15421</f>
        <v>0</v>
      </c>
      <c r="N15421" t="str">
        <f>IF(K15421&gt;L15421,"HIGH ZONE BIAS",IF(K15421&lt;L15421,"LOW ZONE BIAS","EQUILIBRIUM"))</f>
        <v>EQUILIBRIUM</v>
      </c>
    </row>
    <row r="15422">
      <c r="A15422">
        <v>12138</v>
      </c>
      <c r="B15422" t="str">
        <v>2013-06-17</v>
      </c>
      <c r="C15422" t="str">
        <v>Midday</v>
      </c>
      <c r="D15422">
        <v>35</v>
      </c>
      <c r="E15422" t="str">
        <f>IF(MOD(D15422,2)=0,"EVEN","ODD")</f>
        <v>ODD</v>
      </c>
      <c r="F15422" t="str">
        <f>IF(D15422&lt;=18,"LOW (1-18)","HIGH (19-36)")</f>
        <v>HIGH (19-36)</v>
      </c>
      <c r="G15422">
        <f>INT((D15422-1)/6)+1</f>
        <v>6</v>
      </c>
      <c r="H15422">
        <f>MOD(D15422-1,6)+1</f>
        <v>5</v>
      </c>
      <c r="I15422">
        <f>37-D15422</f>
        <v>2</v>
      </c>
      <c r="J15422">
        <f>ABS(D15422-D15423)</f>
        <v>33</v>
      </c>
      <c r="K15422">
        <f>AVERAGE(D15422:D15426)</f>
        <v>35</v>
      </c>
      <c r="L15422">
        <f>AVERAGE(D15422:D15441)</f>
        <v>35</v>
      </c>
      <c r="M15422">
        <f>K15422-L15422</f>
        <v>0</v>
      </c>
      <c r="N15422" t="str">
        <f>IF(K15422&gt;L15422,"HIGH ZONE BIAS",IF(K15422&lt;L15422,"LOW ZONE BIAS","EQUILIBRIUM"))</f>
        <v>EQUILIBRIUM</v>
      </c>
    </row>
    <row r="15423">
      <c r="A15423">
        <v>12137</v>
      </c>
      <c r="B15423" t="str">
        <v>2013-06-17</v>
      </c>
      <c r="C15423" t="str">
        <v>Morning</v>
      </c>
      <c r="D15423">
        <v>2</v>
      </c>
      <c r="E15423" t="str">
        <f>IF(MOD(D15423,2)=0,"EVEN","ODD")</f>
        <v>EVEN</v>
      </c>
      <c r="F15423" t="str">
        <f>IF(D15423&lt;=18,"LOW (1-18)","HIGH (19-36)")</f>
        <v>LOW (1-18)</v>
      </c>
      <c r="G15423">
        <f>INT((D15423-1)/6)+1</f>
        <v>1</v>
      </c>
      <c r="H15423">
        <f>MOD(D15423-1,6)+1</f>
        <v>2</v>
      </c>
      <c r="I15423">
        <f>37-D15423</f>
        <v>35</v>
      </c>
      <c r="J15423">
        <f>ABS(D15423-D15424)</f>
        <v>22</v>
      </c>
      <c r="K15423">
        <f>AVERAGE(D15423:D15427)</f>
        <v>2</v>
      </c>
      <c r="L15423">
        <f>AVERAGE(D15423:D15442)</f>
        <v>2</v>
      </c>
      <c r="M15423">
        <f>K15423-L15423</f>
        <v>0</v>
      </c>
      <c r="N15423" t="str">
        <f>IF(K15423&gt;L15423,"HIGH ZONE BIAS",IF(K15423&lt;L15423,"LOW ZONE BIAS","EQUILIBRIUM"))</f>
        <v>EQUILIBRIUM</v>
      </c>
    </row>
    <row r="15424">
      <c r="A15424">
        <v>12136</v>
      </c>
      <c r="B15424" t="str">
        <v>2013-06-15</v>
      </c>
      <c r="C15424" t="str">
        <v>Evening</v>
      </c>
      <c r="D15424">
        <v>24</v>
      </c>
      <c r="E15424" t="str">
        <f>IF(MOD(D15424,2)=0,"EVEN","ODD")</f>
        <v>EVEN</v>
      </c>
      <c r="F15424" t="str">
        <f>IF(D15424&lt;=18,"LOW (1-18)","HIGH (19-36)")</f>
        <v>HIGH (19-36)</v>
      </c>
      <c r="G15424">
        <f>INT((D15424-1)/6)+1</f>
        <v>4</v>
      </c>
      <c r="H15424">
        <f>MOD(D15424-1,6)+1</f>
        <v>6</v>
      </c>
      <c r="I15424">
        <f>37-D15424</f>
        <v>13</v>
      </c>
      <c r="J15424">
        <f>ABS(D15424-D15425)</f>
        <v>13</v>
      </c>
      <c r="K15424">
        <f>AVERAGE(D15424:D15428)</f>
        <v>24</v>
      </c>
      <c r="L15424">
        <f>AVERAGE(D15424:D15443)</f>
        <v>24</v>
      </c>
      <c r="M15424">
        <f>K15424-L15424</f>
        <v>0</v>
      </c>
      <c r="N15424" t="str">
        <f>IF(K15424&gt;L15424,"HIGH ZONE BIAS",IF(K15424&lt;L15424,"LOW ZONE BIAS","EQUILIBRIUM"))</f>
        <v>EQUILIBRIUM</v>
      </c>
    </row>
    <row r="15425">
      <c r="A15425">
        <v>12135</v>
      </c>
      <c r="B15425" t="str">
        <v>2013-06-15</v>
      </c>
      <c r="C15425" t="str">
        <v>Midday</v>
      </c>
      <c r="D15425">
        <v>11</v>
      </c>
      <c r="E15425" t="str">
        <f>IF(MOD(D15425,2)=0,"EVEN","ODD")</f>
        <v>ODD</v>
      </c>
      <c r="F15425" t="str">
        <f>IF(D15425&lt;=18,"LOW (1-18)","HIGH (19-36)")</f>
        <v>LOW (1-18)</v>
      </c>
      <c r="G15425">
        <f>INT((D15425-1)/6)+1</f>
        <v>2</v>
      </c>
      <c r="H15425">
        <f>MOD(D15425-1,6)+1</f>
        <v>5</v>
      </c>
      <c r="I15425">
        <f>37-D15425</f>
        <v>26</v>
      </c>
      <c r="J15425">
        <f>ABS(D15425-D15426)</f>
        <v>17</v>
      </c>
      <c r="K15425">
        <f>AVERAGE(D15425:D15429)</f>
        <v>11</v>
      </c>
      <c r="L15425">
        <f>AVERAGE(D15425:D15444)</f>
        <v>11</v>
      </c>
      <c r="M15425">
        <f>K15425-L15425</f>
        <v>0</v>
      </c>
      <c r="N15425" t="str">
        <f>IF(K15425&gt;L15425,"HIGH ZONE BIAS",IF(K15425&lt;L15425,"LOW ZONE BIAS","EQUILIBRIUM"))</f>
        <v>EQUILIBRIUM</v>
      </c>
    </row>
    <row r="15426">
      <c r="A15426">
        <v>12134</v>
      </c>
      <c r="B15426" t="str">
        <v>2013-06-15</v>
      </c>
      <c r="C15426" t="str">
        <v>Morning</v>
      </c>
      <c r="D15426">
        <v>28</v>
      </c>
      <c r="E15426" t="str">
        <f>IF(MOD(D15426,2)=0,"EVEN","ODD")</f>
        <v>EVEN</v>
      </c>
      <c r="F15426" t="str">
        <f>IF(D15426&lt;=18,"LOW (1-18)","HIGH (19-36)")</f>
        <v>HIGH (19-36)</v>
      </c>
      <c r="G15426">
        <f>INT((D15426-1)/6)+1</f>
        <v>5</v>
      </c>
      <c r="H15426">
        <f>MOD(D15426-1,6)+1</f>
        <v>4</v>
      </c>
      <c r="I15426">
        <f>37-D15426</f>
        <v>9</v>
      </c>
      <c r="J15426">
        <f>ABS(D15426-D15427)</f>
        <v>5</v>
      </c>
      <c r="K15426">
        <f>AVERAGE(D15426:D15430)</f>
        <v>28</v>
      </c>
      <c r="L15426">
        <f>AVERAGE(D15426:D15445)</f>
        <v>28</v>
      </c>
      <c r="M15426">
        <f>K15426-L15426</f>
        <v>0</v>
      </c>
      <c r="N15426" t="str">
        <f>IF(K15426&gt;L15426,"HIGH ZONE BIAS",IF(K15426&lt;L15426,"LOW ZONE BIAS","EQUILIBRIUM"))</f>
        <v>EQUILIBRIUM</v>
      </c>
    </row>
    <row r="15427">
      <c r="A15427">
        <v>12133</v>
      </c>
      <c r="B15427" t="str">
        <v>2013-06-14</v>
      </c>
      <c r="C15427" t="str">
        <v>Evening</v>
      </c>
      <c r="D15427">
        <v>33</v>
      </c>
      <c r="E15427" t="str">
        <f>IF(MOD(D15427,2)=0,"EVEN","ODD")</f>
        <v>ODD</v>
      </c>
      <c r="F15427" t="str">
        <f>IF(D15427&lt;=18,"LOW (1-18)","HIGH (19-36)")</f>
        <v>HIGH (19-36)</v>
      </c>
      <c r="G15427">
        <f>INT((D15427-1)/6)+1</f>
        <v>6</v>
      </c>
      <c r="H15427">
        <f>MOD(D15427-1,6)+1</f>
        <v>3</v>
      </c>
      <c r="I15427">
        <f>37-D15427</f>
        <v>4</v>
      </c>
      <c r="J15427">
        <f>ABS(D15427-D15428)</f>
        <v>25</v>
      </c>
      <c r="K15427">
        <f>AVERAGE(D15427:D15431)</f>
        <v>33</v>
      </c>
      <c r="L15427">
        <f>AVERAGE(D15427:D15446)</f>
        <v>33</v>
      </c>
      <c r="M15427">
        <f>K15427-L15427</f>
        <v>0</v>
      </c>
      <c r="N15427" t="str">
        <f>IF(K15427&gt;L15427,"HIGH ZONE BIAS",IF(K15427&lt;L15427,"LOW ZONE BIAS","EQUILIBRIUM"))</f>
        <v>EQUILIBRIUM</v>
      </c>
    </row>
    <row r="15428">
      <c r="A15428">
        <v>12132</v>
      </c>
      <c r="B15428" t="str">
        <v>2013-06-14</v>
      </c>
      <c r="C15428" t="str">
        <v>Midday</v>
      </c>
      <c r="D15428">
        <v>8</v>
      </c>
      <c r="E15428" t="str">
        <f>IF(MOD(D15428,2)=0,"EVEN","ODD")</f>
        <v>EVEN</v>
      </c>
      <c r="F15428" t="str">
        <f>IF(D15428&lt;=18,"LOW (1-18)","HIGH (19-36)")</f>
        <v>LOW (1-18)</v>
      </c>
      <c r="G15428">
        <f>INT((D15428-1)/6)+1</f>
        <v>2</v>
      </c>
      <c r="H15428">
        <f>MOD(D15428-1,6)+1</f>
        <v>2</v>
      </c>
      <c r="I15428">
        <f>37-D15428</f>
        <v>29</v>
      </c>
      <c r="J15428">
        <f>ABS(D15428-D15429)</f>
        <v>23</v>
      </c>
      <c r="K15428">
        <f>AVERAGE(D15428:D15432)</f>
        <v>8</v>
      </c>
      <c r="L15428">
        <f>AVERAGE(D15428:D15447)</f>
        <v>8</v>
      </c>
      <c r="M15428">
        <f>K15428-L15428</f>
        <v>0</v>
      </c>
      <c r="N15428" t="str">
        <f>IF(K15428&gt;L15428,"HIGH ZONE BIAS",IF(K15428&lt;L15428,"LOW ZONE BIAS","EQUILIBRIUM"))</f>
        <v>EQUILIBRIUM</v>
      </c>
    </row>
    <row r="15429">
      <c r="A15429">
        <v>12131</v>
      </c>
      <c r="B15429" t="str">
        <v>2013-06-14</v>
      </c>
      <c r="C15429" t="str">
        <v>Morning</v>
      </c>
      <c r="D15429">
        <v>31</v>
      </c>
      <c r="E15429" t="str">
        <f>IF(MOD(D15429,2)=0,"EVEN","ODD")</f>
        <v>ODD</v>
      </c>
      <c r="F15429" t="str">
        <f>IF(D15429&lt;=18,"LOW (1-18)","HIGH (19-36)")</f>
        <v>HIGH (19-36)</v>
      </c>
      <c r="G15429">
        <f>INT((D15429-1)/6)+1</f>
        <v>6</v>
      </c>
      <c r="H15429">
        <f>MOD(D15429-1,6)+1</f>
        <v>1</v>
      </c>
      <c r="I15429">
        <f>37-D15429</f>
        <v>6</v>
      </c>
      <c r="J15429">
        <f>ABS(D15429-D15430)</f>
        <v>20</v>
      </c>
      <c r="K15429">
        <f>AVERAGE(D15429:D15433)</f>
        <v>31</v>
      </c>
      <c r="L15429">
        <f>AVERAGE(D15429:D15448)</f>
        <v>31</v>
      </c>
      <c r="M15429">
        <f>K15429-L15429</f>
        <v>0</v>
      </c>
      <c r="N15429" t="str">
        <f>IF(K15429&gt;L15429,"HIGH ZONE BIAS",IF(K15429&lt;L15429,"LOW ZONE BIAS","EQUILIBRIUM"))</f>
        <v>EQUILIBRIUM</v>
      </c>
    </row>
    <row r="15430">
      <c r="A15430">
        <v>12130</v>
      </c>
      <c r="B15430" t="str">
        <v>2013-06-13</v>
      </c>
      <c r="C15430" t="str">
        <v>Evening</v>
      </c>
      <c r="D15430">
        <v>11</v>
      </c>
      <c r="E15430" t="str">
        <f>IF(MOD(D15430,2)=0,"EVEN","ODD")</f>
        <v>ODD</v>
      </c>
      <c r="F15430" t="str">
        <f>IF(D15430&lt;=18,"LOW (1-18)","HIGH (19-36)")</f>
        <v>LOW (1-18)</v>
      </c>
      <c r="G15430">
        <f>INT((D15430-1)/6)+1</f>
        <v>2</v>
      </c>
      <c r="H15430">
        <f>MOD(D15430-1,6)+1</f>
        <v>5</v>
      </c>
      <c r="I15430">
        <f>37-D15430</f>
        <v>26</v>
      </c>
      <c r="J15430">
        <f>ABS(D15430-D15431)</f>
        <v>7</v>
      </c>
      <c r="K15430">
        <f>AVERAGE(D15430:D15434)</f>
        <v>11</v>
      </c>
      <c r="L15430">
        <f>AVERAGE(D15430:D15449)</f>
        <v>11</v>
      </c>
      <c r="M15430">
        <f>K15430-L15430</f>
        <v>0</v>
      </c>
      <c r="N15430" t="str">
        <f>IF(K15430&gt;L15430,"HIGH ZONE BIAS",IF(K15430&lt;L15430,"LOW ZONE BIAS","EQUILIBRIUM"))</f>
        <v>EQUILIBRIUM</v>
      </c>
    </row>
    <row r="15431">
      <c r="A15431">
        <v>12129</v>
      </c>
      <c r="B15431" t="str">
        <v>2013-06-13</v>
      </c>
      <c r="C15431" t="str">
        <v>Midday</v>
      </c>
      <c r="D15431">
        <v>18</v>
      </c>
      <c r="E15431" t="str">
        <f>IF(MOD(D15431,2)=0,"EVEN","ODD")</f>
        <v>EVEN</v>
      </c>
      <c r="F15431" t="str">
        <f>IF(D15431&lt;=18,"LOW (1-18)","HIGH (19-36)")</f>
        <v>LOW (1-18)</v>
      </c>
      <c r="G15431">
        <f>INT((D15431-1)/6)+1</f>
        <v>3</v>
      </c>
      <c r="H15431">
        <f>MOD(D15431-1,6)+1</f>
        <v>6</v>
      </c>
      <c r="I15431">
        <f>37-D15431</f>
        <v>19</v>
      </c>
      <c r="J15431">
        <f>ABS(D15431-D15432)</f>
        <v>17</v>
      </c>
      <c r="K15431">
        <f>AVERAGE(D15431:D15435)</f>
        <v>18</v>
      </c>
      <c r="L15431">
        <f>AVERAGE(D15431:D15450)</f>
        <v>18</v>
      </c>
      <c r="M15431">
        <f>K15431-L15431</f>
        <v>0</v>
      </c>
      <c r="N15431" t="str">
        <f>IF(K15431&gt;L15431,"HIGH ZONE BIAS",IF(K15431&lt;L15431,"LOW ZONE BIAS","EQUILIBRIUM"))</f>
        <v>EQUILIBRIUM</v>
      </c>
    </row>
    <row r="15432">
      <c r="A15432">
        <v>12128</v>
      </c>
      <c r="B15432" t="str">
        <v>2013-06-13</v>
      </c>
      <c r="C15432" t="str">
        <v>Morning</v>
      </c>
      <c r="D15432">
        <v>1</v>
      </c>
      <c r="E15432" t="str">
        <f>IF(MOD(D15432,2)=0,"EVEN","ODD")</f>
        <v>ODD</v>
      </c>
      <c r="F15432" t="str">
        <f>IF(D15432&lt;=18,"LOW (1-18)","HIGH (19-36)")</f>
        <v>LOW (1-18)</v>
      </c>
      <c r="G15432">
        <f>INT((D15432-1)/6)+1</f>
        <v>1</v>
      </c>
      <c r="H15432">
        <f>MOD(D15432-1,6)+1</f>
        <v>1</v>
      </c>
      <c r="I15432">
        <f>37-D15432</f>
        <v>36</v>
      </c>
      <c r="J15432">
        <f>ABS(D15432-D15433)</f>
        <v>35</v>
      </c>
      <c r="K15432">
        <f>AVERAGE(D15432:D15436)</f>
        <v>1</v>
      </c>
      <c r="L15432">
        <f>AVERAGE(D15432:D15451)</f>
        <v>1</v>
      </c>
      <c r="M15432">
        <f>K15432-L15432</f>
        <v>0</v>
      </c>
      <c r="N15432" t="str">
        <f>IF(K15432&gt;L15432,"HIGH ZONE BIAS",IF(K15432&lt;L15432,"LOW ZONE BIAS","EQUILIBRIUM"))</f>
        <v>EQUILIBRIUM</v>
      </c>
    </row>
    <row r="15433">
      <c r="A15433">
        <v>12127</v>
      </c>
      <c r="B15433" t="str">
        <v>2013-06-12</v>
      </c>
      <c r="C15433" t="str">
        <v>Evening</v>
      </c>
      <c r="D15433">
        <v>36</v>
      </c>
      <c r="E15433" t="str">
        <f>IF(MOD(D15433,2)=0,"EVEN","ODD")</f>
        <v>EVEN</v>
      </c>
      <c r="F15433" t="str">
        <f>IF(D15433&lt;=18,"LOW (1-18)","HIGH (19-36)")</f>
        <v>HIGH (19-36)</v>
      </c>
      <c r="G15433">
        <f>INT((D15433-1)/6)+1</f>
        <v>6</v>
      </c>
      <c r="H15433">
        <f>MOD(D15433-1,6)+1</f>
        <v>6</v>
      </c>
      <c r="I15433">
        <f>37-D15433</f>
        <v>1</v>
      </c>
      <c r="J15433">
        <f>ABS(D15433-D15434)</f>
        <v>4</v>
      </c>
      <c r="K15433">
        <f>AVERAGE(D15433:D15437)</f>
        <v>36</v>
      </c>
      <c r="L15433">
        <f>AVERAGE(D15433:D15452)</f>
        <v>36</v>
      </c>
      <c r="M15433">
        <f>K15433-L15433</f>
        <v>0</v>
      </c>
      <c r="N15433" t="str">
        <f>IF(K15433&gt;L15433,"HIGH ZONE BIAS",IF(K15433&lt;L15433,"LOW ZONE BIAS","EQUILIBRIUM"))</f>
        <v>EQUILIBRIUM</v>
      </c>
    </row>
    <row r="15434">
      <c r="A15434">
        <v>12126</v>
      </c>
      <c r="B15434" t="str">
        <v>2013-06-12</v>
      </c>
      <c r="C15434" t="str">
        <v>Midday</v>
      </c>
      <c r="D15434">
        <v>32</v>
      </c>
      <c r="E15434" t="str">
        <f>IF(MOD(D15434,2)=0,"EVEN","ODD")</f>
        <v>EVEN</v>
      </c>
      <c r="F15434" t="str">
        <f>IF(D15434&lt;=18,"LOW (1-18)","HIGH (19-36)")</f>
        <v>HIGH (19-36)</v>
      </c>
      <c r="G15434">
        <f>INT((D15434-1)/6)+1</f>
        <v>6</v>
      </c>
      <c r="H15434">
        <f>MOD(D15434-1,6)+1</f>
        <v>2</v>
      </c>
      <c r="I15434">
        <f>37-D15434</f>
        <v>5</v>
      </c>
      <c r="J15434">
        <f>ABS(D15434-D15435)</f>
        <v>29</v>
      </c>
      <c r="K15434">
        <f>AVERAGE(D15434:D15438)</f>
        <v>32</v>
      </c>
      <c r="L15434">
        <f>AVERAGE(D15434:D15453)</f>
        <v>32</v>
      </c>
      <c r="M15434">
        <f>K15434-L15434</f>
        <v>0</v>
      </c>
      <c r="N15434" t="str">
        <f>IF(K15434&gt;L15434,"HIGH ZONE BIAS",IF(K15434&lt;L15434,"LOW ZONE BIAS","EQUILIBRIUM"))</f>
        <v>EQUILIBRIUM</v>
      </c>
    </row>
    <row r="15435">
      <c r="A15435">
        <v>12125</v>
      </c>
      <c r="B15435" t="str">
        <v>2013-06-12</v>
      </c>
      <c r="C15435" t="str">
        <v>Morning</v>
      </c>
      <c r="D15435">
        <v>3</v>
      </c>
      <c r="E15435" t="str">
        <f>IF(MOD(D15435,2)=0,"EVEN","ODD")</f>
        <v>ODD</v>
      </c>
      <c r="F15435" t="str">
        <f>IF(D15435&lt;=18,"LOW (1-18)","HIGH (19-36)")</f>
        <v>LOW (1-18)</v>
      </c>
      <c r="G15435">
        <f>INT((D15435-1)/6)+1</f>
        <v>1</v>
      </c>
      <c r="H15435">
        <f>MOD(D15435-1,6)+1</f>
        <v>3</v>
      </c>
      <c r="I15435">
        <f>37-D15435</f>
        <v>34</v>
      </c>
      <c r="J15435">
        <f>ABS(D15435-D15436)</f>
        <v>25</v>
      </c>
      <c r="K15435">
        <f>AVERAGE(D15435:D15439)</f>
        <v>3</v>
      </c>
      <c r="L15435">
        <f>AVERAGE(D15435:D15454)</f>
        <v>3</v>
      </c>
      <c r="M15435">
        <f>K15435-L15435</f>
        <v>0</v>
      </c>
      <c r="N15435" t="str">
        <f>IF(K15435&gt;L15435,"HIGH ZONE BIAS",IF(K15435&lt;L15435,"LOW ZONE BIAS","EQUILIBRIUM"))</f>
        <v>EQUILIBRIUM</v>
      </c>
    </row>
    <row r="15436">
      <c r="A15436">
        <v>12124</v>
      </c>
      <c r="B15436" t="str">
        <v>2013-06-11</v>
      </c>
      <c r="C15436" t="str">
        <v>Evening</v>
      </c>
      <c r="D15436">
        <v>28</v>
      </c>
      <c r="E15436" t="str">
        <f>IF(MOD(D15436,2)=0,"EVEN","ODD")</f>
        <v>EVEN</v>
      </c>
      <c r="F15436" t="str">
        <f>IF(D15436&lt;=18,"LOW (1-18)","HIGH (19-36)")</f>
        <v>HIGH (19-36)</v>
      </c>
      <c r="G15436">
        <f>INT((D15436-1)/6)+1</f>
        <v>5</v>
      </c>
      <c r="H15436">
        <f>MOD(D15436-1,6)+1</f>
        <v>4</v>
      </c>
      <c r="I15436">
        <f>37-D15436</f>
        <v>9</v>
      </c>
      <c r="J15436">
        <f>ABS(D15436-D15437)</f>
        <v>19</v>
      </c>
      <c r="K15436">
        <f>AVERAGE(D15436:D15440)</f>
        <v>28</v>
      </c>
      <c r="L15436">
        <f>AVERAGE(D15436:D15455)</f>
        <v>28</v>
      </c>
      <c r="M15436">
        <f>K15436-L15436</f>
        <v>0</v>
      </c>
      <c r="N15436" t="str">
        <f>IF(K15436&gt;L15436,"HIGH ZONE BIAS",IF(K15436&lt;L15436,"LOW ZONE BIAS","EQUILIBRIUM"))</f>
        <v>EQUILIBRIUM</v>
      </c>
    </row>
    <row r="15437">
      <c r="A15437">
        <v>12123</v>
      </c>
      <c r="B15437" t="str">
        <v>2013-06-11</v>
      </c>
      <c r="C15437" t="str">
        <v>Midday</v>
      </c>
      <c r="D15437">
        <v>9</v>
      </c>
      <c r="E15437" t="str">
        <f>IF(MOD(D15437,2)=0,"EVEN","ODD")</f>
        <v>ODD</v>
      </c>
      <c r="F15437" t="str">
        <f>IF(D15437&lt;=18,"LOW (1-18)","HIGH (19-36)")</f>
        <v>LOW (1-18)</v>
      </c>
      <c r="G15437">
        <f>INT((D15437-1)/6)+1</f>
        <v>2</v>
      </c>
      <c r="H15437">
        <f>MOD(D15437-1,6)+1</f>
        <v>3</v>
      </c>
      <c r="I15437">
        <f>37-D15437</f>
        <v>28</v>
      </c>
      <c r="J15437">
        <f>ABS(D15437-D15438)</f>
        <v>9</v>
      </c>
      <c r="K15437">
        <f>AVERAGE(D15437:D15441)</f>
        <v>9</v>
      </c>
      <c r="L15437">
        <f>AVERAGE(D15437:D15456)</f>
        <v>9</v>
      </c>
      <c r="M15437">
        <f>K15437-L15437</f>
        <v>0</v>
      </c>
      <c r="N15437" t="str">
        <f>IF(K15437&gt;L15437,"HIGH ZONE BIAS",IF(K15437&lt;L15437,"LOW ZONE BIAS","EQUILIBRIUM"))</f>
        <v>EQUILIBRIUM</v>
      </c>
    </row>
    <row r="15438">
      <c r="A15438">
        <v>12122</v>
      </c>
      <c r="B15438" t="str">
        <v>2013-06-11</v>
      </c>
      <c r="C15438" t="str">
        <v>Morning</v>
      </c>
      <c r="D15438">
        <v>18</v>
      </c>
      <c r="E15438" t="str">
        <f>IF(MOD(D15438,2)=0,"EVEN","ODD")</f>
        <v>EVEN</v>
      </c>
      <c r="F15438" t="str">
        <f>IF(D15438&lt;=18,"LOW (1-18)","HIGH (19-36)")</f>
        <v>LOW (1-18)</v>
      </c>
      <c r="G15438">
        <f>INT((D15438-1)/6)+1</f>
        <v>3</v>
      </c>
      <c r="H15438">
        <f>MOD(D15438-1,6)+1</f>
        <v>6</v>
      </c>
      <c r="I15438">
        <f>37-D15438</f>
        <v>19</v>
      </c>
      <c r="J15438">
        <f>ABS(D15438-D15439)</f>
        <v>13</v>
      </c>
      <c r="K15438">
        <f>AVERAGE(D15438:D15442)</f>
        <v>18</v>
      </c>
      <c r="L15438">
        <f>AVERAGE(D15438:D15457)</f>
        <v>18</v>
      </c>
      <c r="M15438">
        <f>K15438-L15438</f>
        <v>0</v>
      </c>
      <c r="N15438" t="str">
        <f>IF(K15438&gt;L15438,"HIGH ZONE BIAS",IF(K15438&lt;L15438,"LOW ZONE BIAS","EQUILIBRIUM"))</f>
        <v>EQUILIBRIUM</v>
      </c>
    </row>
    <row r="15439">
      <c r="A15439">
        <v>12121</v>
      </c>
      <c r="B15439" t="str">
        <v>2013-06-10</v>
      </c>
      <c r="C15439" t="str">
        <v>Evening</v>
      </c>
      <c r="D15439">
        <v>5</v>
      </c>
      <c r="E15439" t="str">
        <f>IF(MOD(D15439,2)=0,"EVEN","ODD")</f>
        <v>ODD</v>
      </c>
      <c r="F15439" t="str">
        <f>IF(D15439&lt;=18,"LOW (1-18)","HIGH (19-36)")</f>
        <v>LOW (1-18)</v>
      </c>
      <c r="G15439">
        <f>INT((D15439-1)/6)+1</f>
        <v>1</v>
      </c>
      <c r="H15439">
        <f>MOD(D15439-1,6)+1</f>
        <v>5</v>
      </c>
      <c r="I15439">
        <f>37-D15439</f>
        <v>32</v>
      </c>
      <c r="J15439">
        <f>ABS(D15439-D15440)</f>
        <v>25</v>
      </c>
      <c r="K15439">
        <f>AVERAGE(D15439:D15443)</f>
        <v>5</v>
      </c>
      <c r="L15439">
        <f>AVERAGE(D15439:D15458)</f>
        <v>5</v>
      </c>
      <c r="M15439">
        <f>K15439-L15439</f>
        <v>0</v>
      </c>
      <c r="N15439" t="str">
        <f>IF(K15439&gt;L15439,"HIGH ZONE BIAS",IF(K15439&lt;L15439,"LOW ZONE BIAS","EQUILIBRIUM"))</f>
        <v>EQUILIBRIUM</v>
      </c>
    </row>
    <row r="15440">
      <c r="A15440">
        <v>12120</v>
      </c>
      <c r="B15440" t="str">
        <v>2013-06-10</v>
      </c>
      <c r="C15440" t="str">
        <v>Midday</v>
      </c>
      <c r="D15440">
        <v>30</v>
      </c>
      <c r="E15440" t="str">
        <f>IF(MOD(D15440,2)=0,"EVEN","ODD")</f>
        <v>EVEN</v>
      </c>
      <c r="F15440" t="str">
        <f>IF(D15440&lt;=18,"LOW (1-18)","HIGH (19-36)")</f>
        <v>HIGH (19-36)</v>
      </c>
      <c r="G15440">
        <f>INT((D15440-1)/6)+1</f>
        <v>5</v>
      </c>
      <c r="H15440">
        <f>MOD(D15440-1,6)+1</f>
        <v>6</v>
      </c>
      <c r="I15440">
        <f>37-D15440</f>
        <v>7</v>
      </c>
      <c r="J15440">
        <f>ABS(D15440-D15441)</f>
        <v>1</v>
      </c>
      <c r="K15440">
        <f>AVERAGE(D15440:D15444)</f>
        <v>30</v>
      </c>
      <c r="L15440">
        <f>AVERAGE(D15440:D15459)</f>
        <v>30</v>
      </c>
      <c r="M15440">
        <f>K15440-L15440</f>
        <v>0</v>
      </c>
      <c r="N15440" t="str">
        <f>IF(K15440&gt;L15440,"HIGH ZONE BIAS",IF(K15440&lt;L15440,"LOW ZONE BIAS","EQUILIBRIUM"))</f>
        <v>EQUILIBRIUM</v>
      </c>
    </row>
    <row r="15441">
      <c r="A15441">
        <v>12119</v>
      </c>
      <c r="B15441" t="str">
        <v>2013-06-10</v>
      </c>
      <c r="C15441" t="str">
        <v>Morning</v>
      </c>
      <c r="D15441">
        <v>31</v>
      </c>
      <c r="E15441" t="str">
        <f>IF(MOD(D15441,2)=0,"EVEN","ODD")</f>
        <v>ODD</v>
      </c>
      <c r="F15441" t="str">
        <f>IF(D15441&lt;=18,"LOW (1-18)","HIGH (19-36)")</f>
        <v>HIGH (19-36)</v>
      </c>
      <c r="G15441">
        <f>INT((D15441-1)/6)+1</f>
        <v>6</v>
      </c>
      <c r="H15441">
        <f>MOD(D15441-1,6)+1</f>
        <v>1</v>
      </c>
      <c r="I15441">
        <f>37-D15441</f>
        <v>6</v>
      </c>
      <c r="J15441">
        <f>ABS(D15441-D15442)</f>
        <v>18</v>
      </c>
      <c r="K15441">
        <f>AVERAGE(D15441:D15445)</f>
        <v>31</v>
      </c>
      <c r="L15441">
        <f>AVERAGE(D15441:D15460)</f>
        <v>31</v>
      </c>
      <c r="M15441">
        <f>K15441-L15441</f>
        <v>0</v>
      </c>
      <c r="N15441" t="str">
        <f>IF(K15441&gt;L15441,"HIGH ZONE BIAS",IF(K15441&lt;L15441,"LOW ZONE BIAS","EQUILIBRIUM"))</f>
        <v>EQUILIBRIUM</v>
      </c>
    </row>
    <row r="15442">
      <c r="A15442">
        <v>12118</v>
      </c>
      <c r="B15442" t="str">
        <v>2013-06-08</v>
      </c>
      <c r="C15442" t="str">
        <v>Evening</v>
      </c>
      <c r="D15442">
        <v>13</v>
      </c>
      <c r="E15442" t="str">
        <f>IF(MOD(D15442,2)=0,"EVEN","ODD")</f>
        <v>ODD</v>
      </c>
      <c r="F15442" t="str">
        <f>IF(D15442&lt;=18,"LOW (1-18)","HIGH (19-36)")</f>
        <v>LOW (1-18)</v>
      </c>
      <c r="G15442">
        <f>INT((D15442-1)/6)+1</f>
        <v>3</v>
      </c>
      <c r="H15442">
        <f>MOD(D15442-1,6)+1</f>
        <v>1</v>
      </c>
      <c r="I15442">
        <f>37-D15442</f>
        <v>24</v>
      </c>
      <c r="J15442">
        <f>ABS(D15442-D15443)</f>
        <v>1</v>
      </c>
      <c r="K15442">
        <f>AVERAGE(D15442:D15446)</f>
        <v>13</v>
      </c>
      <c r="L15442">
        <f>AVERAGE(D15442:D15461)</f>
        <v>13</v>
      </c>
      <c r="M15442">
        <f>K15442-L15442</f>
        <v>0</v>
      </c>
      <c r="N15442" t="str">
        <f>IF(K15442&gt;L15442,"HIGH ZONE BIAS",IF(K15442&lt;L15442,"LOW ZONE BIAS","EQUILIBRIUM"))</f>
        <v>EQUILIBRIUM</v>
      </c>
    </row>
    <row r="15443">
      <c r="A15443">
        <v>12117</v>
      </c>
      <c r="B15443" t="str">
        <v>2013-06-08</v>
      </c>
      <c r="C15443" t="str">
        <v>Midday</v>
      </c>
      <c r="D15443">
        <v>12</v>
      </c>
      <c r="E15443" t="str">
        <f>IF(MOD(D15443,2)=0,"EVEN","ODD")</f>
        <v>EVEN</v>
      </c>
      <c r="F15443" t="str">
        <f>IF(D15443&lt;=18,"LOW (1-18)","HIGH (19-36)")</f>
        <v>LOW (1-18)</v>
      </c>
      <c r="G15443">
        <f>INT((D15443-1)/6)+1</f>
        <v>2</v>
      </c>
      <c r="H15443">
        <f>MOD(D15443-1,6)+1</f>
        <v>6</v>
      </c>
      <c r="I15443">
        <f>37-D15443</f>
        <v>25</v>
      </c>
      <c r="J15443">
        <f>ABS(D15443-D15444)</f>
        <v>4</v>
      </c>
      <c r="K15443">
        <f>AVERAGE(D15443:D15447)</f>
        <v>12</v>
      </c>
      <c r="L15443">
        <f>AVERAGE(D15443:D15462)</f>
        <v>12</v>
      </c>
      <c r="M15443">
        <f>K15443-L15443</f>
        <v>0</v>
      </c>
      <c r="N15443" t="str">
        <f>IF(K15443&gt;L15443,"HIGH ZONE BIAS",IF(K15443&lt;L15443,"LOW ZONE BIAS","EQUILIBRIUM"))</f>
        <v>EQUILIBRIUM</v>
      </c>
    </row>
    <row r="15444">
      <c r="A15444">
        <v>12116</v>
      </c>
      <c r="B15444" t="str">
        <v>2013-06-08</v>
      </c>
      <c r="C15444" t="str">
        <v>Morning</v>
      </c>
      <c r="D15444">
        <v>16</v>
      </c>
      <c r="E15444" t="str">
        <f>IF(MOD(D15444,2)=0,"EVEN","ODD")</f>
        <v>EVEN</v>
      </c>
      <c r="F15444" t="str">
        <f>IF(D15444&lt;=18,"LOW (1-18)","HIGH (19-36)")</f>
        <v>LOW (1-18)</v>
      </c>
      <c r="G15444">
        <f>INT((D15444-1)/6)+1</f>
        <v>3</v>
      </c>
      <c r="H15444">
        <f>MOD(D15444-1,6)+1</f>
        <v>4</v>
      </c>
      <c r="I15444">
        <f>37-D15444</f>
        <v>21</v>
      </c>
      <c r="J15444">
        <f>ABS(D15444-D15445)</f>
        <v>20</v>
      </c>
      <c r="K15444">
        <f>AVERAGE(D15444:D15448)</f>
        <v>16</v>
      </c>
      <c r="L15444">
        <f>AVERAGE(D15444:D15463)</f>
        <v>16</v>
      </c>
      <c r="M15444">
        <f>K15444-L15444</f>
        <v>0</v>
      </c>
      <c r="N15444" t="str">
        <f>IF(K15444&gt;L15444,"HIGH ZONE BIAS",IF(K15444&lt;L15444,"LOW ZONE BIAS","EQUILIBRIUM"))</f>
        <v>EQUILIBRIUM</v>
      </c>
    </row>
    <row r="15445">
      <c r="A15445">
        <v>12115</v>
      </c>
      <c r="B15445" t="str">
        <v>2013-06-07</v>
      </c>
      <c r="C15445" t="str">
        <v>Evening</v>
      </c>
      <c r="D15445">
        <v>36</v>
      </c>
      <c r="E15445" t="str">
        <f>IF(MOD(D15445,2)=0,"EVEN","ODD")</f>
        <v>EVEN</v>
      </c>
      <c r="F15445" t="str">
        <f>IF(D15445&lt;=18,"LOW (1-18)","HIGH (19-36)")</f>
        <v>HIGH (19-36)</v>
      </c>
      <c r="G15445">
        <f>INT((D15445-1)/6)+1</f>
        <v>6</v>
      </c>
      <c r="H15445">
        <f>MOD(D15445-1,6)+1</f>
        <v>6</v>
      </c>
      <c r="I15445">
        <f>37-D15445</f>
        <v>1</v>
      </c>
      <c r="J15445">
        <f>ABS(D15445-D15446)</f>
        <v>15</v>
      </c>
      <c r="K15445">
        <f>AVERAGE(D15445:D15449)</f>
        <v>36</v>
      </c>
      <c r="L15445">
        <f>AVERAGE(D15445:D15464)</f>
        <v>36</v>
      </c>
      <c r="M15445">
        <f>K15445-L15445</f>
        <v>0</v>
      </c>
      <c r="N15445" t="str">
        <f>IF(K15445&gt;L15445,"HIGH ZONE BIAS",IF(K15445&lt;L15445,"LOW ZONE BIAS","EQUILIBRIUM"))</f>
        <v>EQUILIBRIUM</v>
      </c>
    </row>
    <row r="15446">
      <c r="A15446">
        <v>12114</v>
      </c>
      <c r="B15446" t="str">
        <v>2013-06-07</v>
      </c>
      <c r="C15446" t="str">
        <v>Midday</v>
      </c>
      <c r="D15446">
        <v>21</v>
      </c>
      <c r="E15446" t="str">
        <f>IF(MOD(D15446,2)=0,"EVEN","ODD")</f>
        <v>ODD</v>
      </c>
      <c r="F15446" t="str">
        <f>IF(D15446&lt;=18,"LOW (1-18)","HIGH (19-36)")</f>
        <v>HIGH (19-36)</v>
      </c>
      <c r="G15446">
        <f>INT((D15446-1)/6)+1</f>
        <v>4</v>
      </c>
      <c r="H15446">
        <f>MOD(D15446-1,6)+1</f>
        <v>3</v>
      </c>
      <c r="I15446">
        <f>37-D15446</f>
        <v>16</v>
      </c>
      <c r="J15446">
        <f>ABS(D15446-D15447)</f>
        <v>6</v>
      </c>
      <c r="K15446">
        <f>AVERAGE(D15446:D15450)</f>
        <v>21</v>
      </c>
      <c r="L15446">
        <f>AVERAGE(D15446:D15465)</f>
        <v>21</v>
      </c>
      <c r="M15446">
        <f>K15446-L15446</f>
        <v>0</v>
      </c>
      <c r="N15446" t="str">
        <f>IF(K15446&gt;L15446,"HIGH ZONE BIAS",IF(K15446&lt;L15446,"LOW ZONE BIAS","EQUILIBRIUM"))</f>
        <v>EQUILIBRIUM</v>
      </c>
    </row>
    <row r="15447">
      <c r="A15447">
        <v>12113</v>
      </c>
      <c r="B15447" t="str">
        <v>2013-06-07</v>
      </c>
      <c r="C15447" t="str">
        <v>Morning</v>
      </c>
      <c r="D15447">
        <v>27</v>
      </c>
      <c r="E15447" t="str">
        <f>IF(MOD(D15447,2)=0,"EVEN","ODD")</f>
        <v>ODD</v>
      </c>
      <c r="F15447" t="str">
        <f>IF(D15447&lt;=18,"LOW (1-18)","HIGH (19-36)")</f>
        <v>HIGH (19-36)</v>
      </c>
      <c r="G15447">
        <f>INT((D15447-1)/6)+1</f>
        <v>5</v>
      </c>
      <c r="H15447">
        <f>MOD(D15447-1,6)+1</f>
        <v>3</v>
      </c>
      <c r="I15447">
        <f>37-D15447</f>
        <v>10</v>
      </c>
      <c r="J15447">
        <f>ABS(D15447-D15448)</f>
        <v>3</v>
      </c>
      <c r="K15447">
        <f>AVERAGE(D15447:D15451)</f>
        <v>27</v>
      </c>
      <c r="L15447">
        <f>AVERAGE(D15447:D15466)</f>
        <v>27</v>
      </c>
      <c r="M15447">
        <f>K15447-L15447</f>
        <v>0</v>
      </c>
      <c r="N15447" t="str">
        <f>IF(K15447&gt;L15447,"HIGH ZONE BIAS",IF(K15447&lt;L15447,"LOW ZONE BIAS","EQUILIBRIUM"))</f>
        <v>EQUILIBRIUM</v>
      </c>
    </row>
    <row r="15448">
      <c r="A15448">
        <v>12112</v>
      </c>
      <c r="B15448" t="str">
        <v>2013-06-06</v>
      </c>
      <c r="C15448" t="str">
        <v>Evening</v>
      </c>
      <c r="D15448">
        <v>30</v>
      </c>
      <c r="E15448" t="str">
        <f>IF(MOD(D15448,2)=0,"EVEN","ODD")</f>
        <v>EVEN</v>
      </c>
      <c r="F15448" t="str">
        <f>IF(D15448&lt;=18,"LOW (1-18)","HIGH (19-36)")</f>
        <v>HIGH (19-36)</v>
      </c>
      <c r="G15448">
        <f>INT((D15448-1)/6)+1</f>
        <v>5</v>
      </c>
      <c r="H15448">
        <f>MOD(D15448-1,6)+1</f>
        <v>6</v>
      </c>
      <c r="I15448">
        <f>37-D15448</f>
        <v>7</v>
      </c>
      <c r="J15448">
        <f>ABS(D15448-D15449)</f>
        <v>0</v>
      </c>
      <c r="K15448">
        <f>AVERAGE(D15448:D15452)</f>
        <v>30</v>
      </c>
      <c r="L15448">
        <f>AVERAGE(D15448:D15467)</f>
        <v>30</v>
      </c>
      <c r="M15448">
        <f>K15448-L15448</f>
        <v>0</v>
      </c>
      <c r="N15448" t="str">
        <f>IF(K15448&gt;L15448,"HIGH ZONE BIAS",IF(K15448&lt;L15448,"LOW ZONE BIAS","EQUILIBRIUM"))</f>
        <v>EQUILIBRIUM</v>
      </c>
    </row>
    <row r="15449">
      <c r="A15449">
        <v>12111</v>
      </c>
      <c r="B15449" t="str">
        <v>2013-06-06</v>
      </c>
      <c r="C15449" t="str">
        <v>Midday</v>
      </c>
      <c r="D15449">
        <v>30</v>
      </c>
      <c r="E15449" t="str">
        <f>IF(MOD(D15449,2)=0,"EVEN","ODD")</f>
        <v>EVEN</v>
      </c>
      <c r="F15449" t="str">
        <f>IF(D15449&lt;=18,"LOW (1-18)","HIGH (19-36)")</f>
        <v>HIGH (19-36)</v>
      </c>
      <c r="G15449">
        <f>INT((D15449-1)/6)+1</f>
        <v>5</v>
      </c>
      <c r="H15449">
        <f>MOD(D15449-1,6)+1</f>
        <v>6</v>
      </c>
      <c r="I15449">
        <f>37-D15449</f>
        <v>7</v>
      </c>
      <c r="J15449">
        <f>ABS(D15449-D15450)</f>
        <v>4</v>
      </c>
      <c r="K15449">
        <f>AVERAGE(D15449:D15453)</f>
        <v>30</v>
      </c>
      <c r="L15449">
        <f>AVERAGE(D15449:D15468)</f>
        <v>30</v>
      </c>
      <c r="M15449">
        <f>K15449-L15449</f>
        <v>0</v>
      </c>
      <c r="N15449" t="str">
        <f>IF(K15449&gt;L15449,"HIGH ZONE BIAS",IF(K15449&lt;L15449,"LOW ZONE BIAS","EQUILIBRIUM"))</f>
        <v>EQUILIBRIUM</v>
      </c>
    </row>
    <row r="15450">
      <c r="A15450">
        <v>12110</v>
      </c>
      <c r="B15450" t="str">
        <v>2013-06-06</v>
      </c>
      <c r="C15450" t="str">
        <v>Morning</v>
      </c>
      <c r="D15450">
        <v>34</v>
      </c>
      <c r="E15450" t="str">
        <f>IF(MOD(D15450,2)=0,"EVEN","ODD")</f>
        <v>EVEN</v>
      </c>
      <c r="F15450" t="str">
        <f>IF(D15450&lt;=18,"LOW (1-18)","HIGH (19-36)")</f>
        <v>HIGH (19-36)</v>
      </c>
      <c r="G15450">
        <f>INT((D15450-1)/6)+1</f>
        <v>6</v>
      </c>
      <c r="H15450">
        <f>MOD(D15450-1,6)+1</f>
        <v>4</v>
      </c>
      <c r="I15450">
        <f>37-D15450</f>
        <v>3</v>
      </c>
      <c r="J15450">
        <f>ABS(D15450-D15451)</f>
        <v>17</v>
      </c>
      <c r="K15450">
        <f>AVERAGE(D15450:D15454)</f>
        <v>34</v>
      </c>
      <c r="L15450">
        <f>AVERAGE(D15450:D15469)</f>
        <v>34</v>
      </c>
      <c r="M15450">
        <f>K15450-L15450</f>
        <v>0</v>
      </c>
      <c r="N15450" t="str">
        <f>IF(K15450&gt;L15450,"HIGH ZONE BIAS",IF(K15450&lt;L15450,"LOW ZONE BIAS","EQUILIBRIUM"))</f>
        <v>EQUILIBRIUM</v>
      </c>
    </row>
    <row r="15451">
      <c r="A15451">
        <v>12109</v>
      </c>
      <c r="B15451" t="str">
        <v>2013-06-05</v>
      </c>
      <c r="C15451" t="str">
        <v>Evening</v>
      </c>
      <c r="D15451">
        <v>17</v>
      </c>
      <c r="E15451" t="str">
        <f>IF(MOD(D15451,2)=0,"EVEN","ODD")</f>
        <v>ODD</v>
      </c>
      <c r="F15451" t="str">
        <f>IF(D15451&lt;=18,"LOW (1-18)","HIGH (19-36)")</f>
        <v>LOW (1-18)</v>
      </c>
      <c r="G15451">
        <f>INT((D15451-1)/6)+1</f>
        <v>3</v>
      </c>
      <c r="H15451">
        <f>MOD(D15451-1,6)+1</f>
        <v>5</v>
      </c>
      <c r="I15451">
        <f>37-D15451</f>
        <v>20</v>
      </c>
      <c r="J15451">
        <f>ABS(D15451-D15452)</f>
        <v>14</v>
      </c>
      <c r="K15451">
        <f>AVERAGE(D15451:D15455)</f>
        <v>17</v>
      </c>
      <c r="L15451">
        <f>AVERAGE(D15451:D15470)</f>
        <v>17</v>
      </c>
      <c r="M15451">
        <f>K15451-L15451</f>
        <v>0</v>
      </c>
      <c r="N15451" t="str">
        <f>IF(K15451&gt;L15451,"HIGH ZONE BIAS",IF(K15451&lt;L15451,"LOW ZONE BIAS","EQUILIBRIUM"))</f>
        <v>EQUILIBRIUM</v>
      </c>
    </row>
    <row r="15452">
      <c r="A15452">
        <v>12108</v>
      </c>
      <c r="B15452" t="str">
        <v>2013-06-05</v>
      </c>
      <c r="C15452" t="str">
        <v>Midday</v>
      </c>
      <c r="D15452">
        <v>31</v>
      </c>
      <c r="E15452" t="str">
        <f>IF(MOD(D15452,2)=0,"EVEN","ODD")</f>
        <v>ODD</v>
      </c>
      <c r="F15452" t="str">
        <f>IF(D15452&lt;=18,"LOW (1-18)","HIGH (19-36)")</f>
        <v>HIGH (19-36)</v>
      </c>
      <c r="G15452">
        <f>INT((D15452-1)/6)+1</f>
        <v>6</v>
      </c>
      <c r="H15452">
        <f>MOD(D15452-1,6)+1</f>
        <v>1</v>
      </c>
      <c r="I15452">
        <f>37-D15452</f>
        <v>6</v>
      </c>
      <c r="J15452">
        <f>ABS(D15452-D15453)</f>
        <v>27</v>
      </c>
      <c r="K15452">
        <f>AVERAGE(D15452:D15456)</f>
        <v>31</v>
      </c>
      <c r="L15452">
        <f>AVERAGE(D15452:D15471)</f>
        <v>31</v>
      </c>
      <c r="M15452">
        <f>K15452-L15452</f>
        <v>0</v>
      </c>
      <c r="N15452" t="str">
        <f>IF(K15452&gt;L15452,"HIGH ZONE BIAS",IF(K15452&lt;L15452,"LOW ZONE BIAS","EQUILIBRIUM"))</f>
        <v>EQUILIBRIUM</v>
      </c>
    </row>
    <row r="15453">
      <c r="A15453">
        <v>12107</v>
      </c>
      <c r="B15453" t="str">
        <v>2013-06-05</v>
      </c>
      <c r="C15453" t="str">
        <v>Morning</v>
      </c>
      <c r="D15453">
        <v>4</v>
      </c>
      <c r="E15453" t="str">
        <f>IF(MOD(D15453,2)=0,"EVEN","ODD")</f>
        <v>EVEN</v>
      </c>
      <c r="F15453" t="str">
        <f>IF(D15453&lt;=18,"LOW (1-18)","HIGH (19-36)")</f>
        <v>LOW (1-18)</v>
      </c>
      <c r="G15453">
        <f>INT((D15453-1)/6)+1</f>
        <v>1</v>
      </c>
      <c r="H15453">
        <f>MOD(D15453-1,6)+1</f>
        <v>4</v>
      </c>
      <c r="I15453">
        <f>37-D15453</f>
        <v>33</v>
      </c>
      <c r="J15453">
        <f>ABS(D15453-D15454)</f>
        <v>28</v>
      </c>
      <c r="K15453">
        <f>AVERAGE(D15453:D15457)</f>
        <v>4</v>
      </c>
      <c r="L15453">
        <f>AVERAGE(D15453:D15472)</f>
        <v>4</v>
      </c>
      <c r="M15453">
        <f>K15453-L15453</f>
        <v>0</v>
      </c>
      <c r="N15453" t="str">
        <f>IF(K15453&gt;L15453,"HIGH ZONE BIAS",IF(K15453&lt;L15453,"LOW ZONE BIAS","EQUILIBRIUM"))</f>
        <v>EQUILIBRIUM</v>
      </c>
    </row>
    <row r="15454">
      <c r="A15454">
        <v>12106</v>
      </c>
      <c r="B15454" t="str">
        <v>2013-06-04</v>
      </c>
      <c r="C15454" t="str">
        <v>Evening</v>
      </c>
      <c r="D15454">
        <v>32</v>
      </c>
      <c r="E15454" t="str">
        <f>IF(MOD(D15454,2)=0,"EVEN","ODD")</f>
        <v>EVEN</v>
      </c>
      <c r="F15454" t="str">
        <f>IF(D15454&lt;=18,"LOW (1-18)","HIGH (19-36)")</f>
        <v>HIGH (19-36)</v>
      </c>
      <c r="G15454">
        <f>INT((D15454-1)/6)+1</f>
        <v>6</v>
      </c>
      <c r="H15454">
        <f>MOD(D15454-1,6)+1</f>
        <v>2</v>
      </c>
      <c r="I15454">
        <f>37-D15454</f>
        <v>5</v>
      </c>
      <c r="J15454">
        <f>ABS(D15454-D15455)</f>
        <v>19</v>
      </c>
      <c r="K15454">
        <f>AVERAGE(D15454:D15458)</f>
        <v>32</v>
      </c>
      <c r="L15454">
        <f>AVERAGE(D15454:D15473)</f>
        <v>32</v>
      </c>
      <c r="M15454">
        <f>K15454-L15454</f>
        <v>0</v>
      </c>
      <c r="N15454" t="str">
        <f>IF(K15454&gt;L15454,"HIGH ZONE BIAS",IF(K15454&lt;L15454,"LOW ZONE BIAS","EQUILIBRIUM"))</f>
        <v>EQUILIBRIUM</v>
      </c>
    </row>
    <row r="15455">
      <c r="A15455">
        <v>12105</v>
      </c>
      <c r="B15455" t="str">
        <v>04Jun-13</v>
      </c>
      <c r="C15455" t="str">
        <v>Midday</v>
      </c>
      <c r="D15455">
        <v>13</v>
      </c>
      <c r="E15455" t="str">
        <f>IF(MOD(D15455,2)=0,"EVEN","ODD")</f>
        <v>ODD</v>
      </c>
      <c r="F15455" t="str">
        <f>IF(D15455&lt;=18,"LOW (1-18)","HIGH (19-36)")</f>
        <v>LOW (1-18)</v>
      </c>
      <c r="G15455">
        <f>INT((D15455-1)/6)+1</f>
        <v>3</v>
      </c>
      <c r="H15455">
        <f>MOD(D15455-1,6)+1</f>
        <v>1</v>
      </c>
      <c r="I15455">
        <f>37-D15455</f>
        <v>24</v>
      </c>
      <c r="J15455">
        <f>ABS(D15455-D15456)</f>
        <v>9</v>
      </c>
      <c r="K15455">
        <f>AVERAGE(D15455:D15459)</f>
        <v>13</v>
      </c>
      <c r="L15455">
        <f>AVERAGE(D15455:D15474)</f>
        <v>13</v>
      </c>
      <c r="M15455">
        <f>K15455-L15455</f>
        <v>0</v>
      </c>
      <c r="N15455" t="str">
        <f>IF(K15455&gt;L15455,"HIGH ZONE BIAS",IF(K15455&lt;L15455,"LOW ZONE BIAS","EQUILIBRIUM"))</f>
        <v>EQUILIBRIUM</v>
      </c>
    </row>
    <row r="15456">
      <c r="A15456">
        <v>12104</v>
      </c>
      <c r="B15456" t="str">
        <v>2013-06-04</v>
      </c>
      <c r="C15456" t="str">
        <v>Morning</v>
      </c>
      <c r="D15456">
        <v>22</v>
      </c>
      <c r="E15456" t="str">
        <f>IF(MOD(D15456,2)=0,"EVEN","ODD")</f>
        <v>EVEN</v>
      </c>
      <c r="F15456" t="str">
        <f>IF(D15456&lt;=18,"LOW (1-18)","HIGH (19-36)")</f>
        <v>HIGH (19-36)</v>
      </c>
      <c r="G15456">
        <f>INT((D15456-1)/6)+1</f>
        <v>4</v>
      </c>
      <c r="H15456">
        <f>MOD(D15456-1,6)+1</f>
        <v>4</v>
      </c>
      <c r="I15456">
        <f>37-D15456</f>
        <v>15</v>
      </c>
      <c r="J15456">
        <f>ABS(D15456-D15457)</f>
        <v>7</v>
      </c>
      <c r="K15456">
        <f>AVERAGE(D15456:D15460)</f>
        <v>22</v>
      </c>
      <c r="L15456">
        <f>AVERAGE(D15456:D15475)</f>
        <v>22</v>
      </c>
      <c r="M15456">
        <f>K15456-L15456</f>
        <v>0</v>
      </c>
      <c r="N15456" t="str">
        <f>IF(K15456&gt;L15456,"HIGH ZONE BIAS",IF(K15456&lt;L15456,"LOW ZONE BIAS","EQUILIBRIUM"))</f>
        <v>EQUILIBRIUM</v>
      </c>
    </row>
    <row r="15457">
      <c r="A15457">
        <v>12103</v>
      </c>
      <c r="B15457" t="str">
        <v>2013-06-03</v>
      </c>
      <c r="C15457" t="str">
        <v>Evening</v>
      </c>
      <c r="D15457">
        <v>29</v>
      </c>
      <c r="E15457" t="str">
        <f>IF(MOD(D15457,2)=0,"EVEN","ODD")</f>
        <v>ODD</v>
      </c>
      <c r="F15457" t="str">
        <f>IF(D15457&lt;=18,"LOW (1-18)","HIGH (19-36)")</f>
        <v>HIGH (19-36)</v>
      </c>
      <c r="G15457">
        <f>INT((D15457-1)/6)+1</f>
        <v>5</v>
      </c>
      <c r="H15457">
        <f>MOD(D15457-1,6)+1</f>
        <v>5</v>
      </c>
      <c r="I15457">
        <f>37-D15457</f>
        <v>8</v>
      </c>
      <c r="J15457">
        <f>ABS(D15457-D15458)</f>
        <v>3</v>
      </c>
      <c r="K15457">
        <f>AVERAGE(D15457:D15461)</f>
        <v>29</v>
      </c>
      <c r="L15457">
        <f>AVERAGE(D15457:D15476)</f>
        <v>29</v>
      </c>
      <c r="M15457">
        <f>K15457-L15457</f>
        <v>0</v>
      </c>
      <c r="N15457" t="str">
        <f>IF(K15457&gt;L15457,"HIGH ZONE BIAS",IF(K15457&lt;L15457,"LOW ZONE BIAS","EQUILIBRIUM"))</f>
        <v>EQUILIBRIUM</v>
      </c>
    </row>
    <row r="15458">
      <c r="A15458">
        <v>12102</v>
      </c>
      <c r="B15458" t="str">
        <v>2013-06-03</v>
      </c>
      <c r="C15458" t="str">
        <v>Midday</v>
      </c>
      <c r="D15458">
        <v>26</v>
      </c>
      <c r="E15458" t="str">
        <f>IF(MOD(D15458,2)=0,"EVEN","ODD")</f>
        <v>EVEN</v>
      </c>
      <c r="F15458" t="str">
        <f>IF(D15458&lt;=18,"LOW (1-18)","HIGH (19-36)")</f>
        <v>HIGH (19-36)</v>
      </c>
      <c r="G15458">
        <f>INT((D15458-1)/6)+1</f>
        <v>5</v>
      </c>
      <c r="H15458">
        <f>MOD(D15458-1,6)+1</f>
        <v>2</v>
      </c>
      <c r="I15458">
        <f>37-D15458</f>
        <v>11</v>
      </c>
      <c r="J15458">
        <f>ABS(D15458-D15459)</f>
        <v>13</v>
      </c>
      <c r="K15458">
        <f>AVERAGE(D15458:D15462)</f>
        <v>26</v>
      </c>
      <c r="L15458">
        <f>AVERAGE(D15458:D15477)</f>
        <v>26</v>
      </c>
      <c r="M15458">
        <f>K15458-L15458</f>
        <v>0</v>
      </c>
      <c r="N15458" t="str">
        <f>IF(K15458&gt;L15458,"HIGH ZONE BIAS",IF(K15458&lt;L15458,"LOW ZONE BIAS","EQUILIBRIUM"))</f>
        <v>EQUILIBRIUM</v>
      </c>
    </row>
    <row r="15459">
      <c r="A15459">
        <v>12101</v>
      </c>
      <c r="B15459" t="str">
        <v>2013-06-03</v>
      </c>
      <c r="C15459" t="str">
        <v>Morning</v>
      </c>
      <c r="D15459">
        <v>13</v>
      </c>
      <c r="E15459" t="str">
        <f>IF(MOD(D15459,2)=0,"EVEN","ODD")</f>
        <v>ODD</v>
      </c>
      <c r="F15459" t="str">
        <f>IF(D15459&lt;=18,"LOW (1-18)","HIGH (19-36)")</f>
        <v>LOW (1-18)</v>
      </c>
      <c r="G15459">
        <f>INT((D15459-1)/6)+1</f>
        <v>3</v>
      </c>
      <c r="H15459">
        <f>MOD(D15459-1,6)+1</f>
        <v>1</v>
      </c>
      <c r="I15459">
        <f>37-D15459</f>
        <v>24</v>
      </c>
      <c r="J15459">
        <f>ABS(D15459-D15460)</f>
        <v>17</v>
      </c>
      <c r="K15459">
        <f>AVERAGE(D15459:D15463)</f>
        <v>13</v>
      </c>
      <c r="L15459">
        <f>AVERAGE(D15459:D15478)</f>
        <v>13</v>
      </c>
      <c r="M15459">
        <f>K15459-L15459</f>
        <v>0</v>
      </c>
      <c r="N15459" t="str">
        <f>IF(K15459&gt;L15459,"HIGH ZONE BIAS",IF(K15459&lt;L15459,"LOW ZONE BIAS","EQUILIBRIUM"))</f>
        <v>EQUILIBRIUM</v>
      </c>
    </row>
    <row r="15460">
      <c r="A15460">
        <v>12100</v>
      </c>
      <c r="B15460" t="str">
        <v>2013-06-01</v>
      </c>
      <c r="C15460" t="str">
        <v>Evening</v>
      </c>
      <c r="D15460">
        <v>30</v>
      </c>
      <c r="E15460" t="str">
        <f>IF(MOD(D15460,2)=0,"EVEN","ODD")</f>
        <v>EVEN</v>
      </c>
      <c r="F15460" t="str">
        <f>IF(D15460&lt;=18,"LOW (1-18)","HIGH (19-36)")</f>
        <v>HIGH (19-36)</v>
      </c>
      <c r="G15460">
        <f>INT((D15460-1)/6)+1</f>
        <v>5</v>
      </c>
      <c r="H15460">
        <f>MOD(D15460-1,6)+1</f>
        <v>6</v>
      </c>
      <c r="I15460">
        <f>37-D15460</f>
        <v>7</v>
      </c>
      <c r="J15460">
        <f>ABS(D15460-D15461)</f>
        <v>26</v>
      </c>
      <c r="K15460">
        <f>AVERAGE(D15460:D15464)</f>
        <v>30</v>
      </c>
      <c r="L15460">
        <f>AVERAGE(D15460:D15479)</f>
        <v>30</v>
      </c>
      <c r="M15460">
        <f>K15460-L15460</f>
        <v>0</v>
      </c>
      <c r="N15460" t="str">
        <f>IF(K15460&gt;L15460,"HIGH ZONE BIAS",IF(K15460&lt;L15460,"LOW ZONE BIAS","EQUILIBRIUM"))</f>
        <v>EQUILIBRIUM</v>
      </c>
    </row>
    <row r="15461">
      <c r="A15461">
        <v>12099</v>
      </c>
      <c r="B15461" t="str">
        <v>2013-06-01</v>
      </c>
      <c r="C15461" t="str">
        <v>Midday</v>
      </c>
      <c r="D15461">
        <v>4</v>
      </c>
      <c r="E15461" t="str">
        <f>IF(MOD(D15461,2)=0,"EVEN","ODD")</f>
        <v>EVEN</v>
      </c>
      <c r="F15461" t="str">
        <f>IF(D15461&lt;=18,"LOW (1-18)","HIGH (19-36)")</f>
        <v>LOW (1-18)</v>
      </c>
      <c r="G15461">
        <f>INT((D15461-1)/6)+1</f>
        <v>1</v>
      </c>
      <c r="H15461">
        <f>MOD(D15461-1,6)+1</f>
        <v>4</v>
      </c>
      <c r="I15461">
        <f>37-D15461</f>
        <v>33</v>
      </c>
      <c r="J15461">
        <f>ABS(D15461-D15462)</f>
        <v>21</v>
      </c>
      <c r="K15461">
        <f>AVERAGE(D15461:D15465)</f>
        <v>4</v>
      </c>
      <c r="L15461">
        <f>AVERAGE(D15461:D15480)</f>
        <v>4</v>
      </c>
      <c r="M15461">
        <f>K15461-L15461</f>
        <v>0</v>
      </c>
      <c r="N15461" t="str">
        <f>IF(K15461&gt;L15461,"HIGH ZONE BIAS",IF(K15461&lt;L15461,"LOW ZONE BIAS","EQUILIBRIUM"))</f>
        <v>EQUILIBRIUM</v>
      </c>
    </row>
    <row r="15462">
      <c r="A15462">
        <v>12098</v>
      </c>
      <c r="B15462" t="str">
        <v>2013-06-01</v>
      </c>
      <c r="C15462" t="str">
        <v>Morning</v>
      </c>
      <c r="D15462">
        <v>25</v>
      </c>
      <c r="E15462" t="str">
        <f>IF(MOD(D15462,2)=0,"EVEN","ODD")</f>
        <v>ODD</v>
      </c>
      <c r="F15462" t="str">
        <f>IF(D15462&lt;=18,"LOW (1-18)","HIGH (19-36)")</f>
        <v>HIGH (19-36)</v>
      </c>
      <c r="G15462">
        <f>INT((D15462-1)/6)+1</f>
        <v>5</v>
      </c>
      <c r="H15462">
        <f>MOD(D15462-1,6)+1</f>
        <v>1</v>
      </c>
      <c r="I15462">
        <f>37-D15462</f>
        <v>12</v>
      </c>
      <c r="J15462">
        <f>ABS(D15462-D15463)</f>
        <v>24</v>
      </c>
      <c r="K15462">
        <f>AVERAGE(D15462:D15466)</f>
        <v>25</v>
      </c>
      <c r="L15462">
        <f>AVERAGE(D15462:D15481)</f>
        <v>25</v>
      </c>
      <c r="M15462">
        <f>K15462-L15462</f>
        <v>0</v>
      </c>
      <c r="N15462" t="str">
        <f>IF(K15462&gt;L15462,"HIGH ZONE BIAS",IF(K15462&lt;L15462,"LOW ZONE BIAS","EQUILIBRIUM"))</f>
        <v>EQUILIBRIUM</v>
      </c>
    </row>
    <row r="15463">
      <c r="A15463">
        <v>12097</v>
      </c>
      <c r="B15463" t="str">
        <v>2013-05-31</v>
      </c>
      <c r="C15463" t="str">
        <v>Evening</v>
      </c>
      <c r="D15463">
        <v>1</v>
      </c>
      <c r="E15463" t="str">
        <f>IF(MOD(D15463,2)=0,"EVEN","ODD")</f>
        <v>ODD</v>
      </c>
      <c r="F15463" t="str">
        <f>IF(D15463&lt;=18,"LOW (1-18)","HIGH (19-36)")</f>
        <v>LOW (1-18)</v>
      </c>
      <c r="G15463">
        <f>INT((D15463-1)/6)+1</f>
        <v>1</v>
      </c>
      <c r="H15463">
        <f>MOD(D15463-1,6)+1</f>
        <v>1</v>
      </c>
      <c r="I15463">
        <f>37-D15463</f>
        <v>36</v>
      </c>
      <c r="J15463">
        <f>ABS(D15463-D15464)</f>
        <v>19</v>
      </c>
      <c r="K15463">
        <f>AVERAGE(D15463:D15467)</f>
        <v>1</v>
      </c>
      <c r="L15463">
        <f>AVERAGE(D15463:D15482)</f>
        <v>1</v>
      </c>
      <c r="M15463">
        <f>K15463-L15463</f>
        <v>0</v>
      </c>
      <c r="N15463" t="str">
        <f>IF(K15463&gt;L15463,"HIGH ZONE BIAS",IF(K15463&lt;L15463,"LOW ZONE BIAS","EQUILIBRIUM"))</f>
        <v>EQUILIBRIUM</v>
      </c>
    </row>
    <row r="15464">
      <c r="A15464">
        <v>12096</v>
      </c>
      <c r="B15464" t="str">
        <v>2013-05-31</v>
      </c>
      <c r="C15464" t="str">
        <v>Midday</v>
      </c>
      <c r="D15464">
        <v>20</v>
      </c>
      <c r="E15464" t="str">
        <f>IF(MOD(D15464,2)=0,"EVEN","ODD")</f>
        <v>EVEN</v>
      </c>
      <c r="F15464" t="str">
        <f>IF(D15464&lt;=18,"LOW (1-18)","HIGH (19-36)")</f>
        <v>HIGH (19-36)</v>
      </c>
      <c r="G15464">
        <f>INT((D15464-1)/6)+1</f>
        <v>4</v>
      </c>
      <c r="H15464">
        <f>MOD(D15464-1,6)+1</f>
        <v>2</v>
      </c>
      <c r="I15464">
        <f>37-D15464</f>
        <v>17</v>
      </c>
      <c r="J15464">
        <f>ABS(D15464-D15465)</f>
        <v>11</v>
      </c>
      <c r="K15464">
        <f>AVERAGE(D15464:D15468)</f>
        <v>20</v>
      </c>
      <c r="L15464">
        <f>AVERAGE(D15464:D15483)</f>
        <v>20</v>
      </c>
      <c r="M15464">
        <f>K15464-L15464</f>
        <v>0</v>
      </c>
      <c r="N15464" t="str">
        <f>IF(K15464&gt;L15464,"HIGH ZONE BIAS",IF(K15464&lt;L15464,"LOW ZONE BIAS","EQUILIBRIUM"))</f>
        <v>EQUILIBRIUM</v>
      </c>
    </row>
    <row r="15465">
      <c r="A15465">
        <v>12095</v>
      </c>
      <c r="B15465" t="str">
        <v>2013-05-31</v>
      </c>
      <c r="C15465" t="str">
        <v>Morning</v>
      </c>
      <c r="D15465">
        <v>31</v>
      </c>
      <c r="E15465" t="str">
        <f>IF(MOD(D15465,2)=0,"EVEN","ODD")</f>
        <v>ODD</v>
      </c>
      <c r="F15465" t="str">
        <f>IF(D15465&lt;=18,"LOW (1-18)","HIGH (19-36)")</f>
        <v>HIGH (19-36)</v>
      </c>
      <c r="G15465">
        <f>INT((D15465-1)/6)+1</f>
        <v>6</v>
      </c>
      <c r="H15465">
        <f>MOD(D15465-1,6)+1</f>
        <v>1</v>
      </c>
      <c r="I15465">
        <f>37-D15465</f>
        <v>6</v>
      </c>
      <c r="J15465">
        <f>ABS(D15465-D15466)</f>
        <v>15</v>
      </c>
      <c r="K15465">
        <f>AVERAGE(D15465:D15469)</f>
        <v>31</v>
      </c>
      <c r="L15465">
        <f>AVERAGE(D15465:D15484)</f>
        <v>31</v>
      </c>
      <c r="M15465">
        <f>K15465-L15465</f>
        <v>0</v>
      </c>
      <c r="N15465" t="str">
        <f>IF(K15465&gt;L15465,"HIGH ZONE BIAS",IF(K15465&lt;L15465,"LOW ZONE BIAS","EQUILIBRIUM"))</f>
        <v>EQUILIBRIUM</v>
      </c>
    </row>
    <row r="15466">
      <c r="A15466">
        <v>12094</v>
      </c>
      <c r="B15466" t="str">
        <v>2013-05-29</v>
      </c>
      <c r="C15466" t="str">
        <v>Evening</v>
      </c>
      <c r="D15466">
        <v>16</v>
      </c>
      <c r="E15466" t="str">
        <f>IF(MOD(D15466,2)=0,"EVEN","ODD")</f>
        <v>EVEN</v>
      </c>
      <c r="F15466" t="str">
        <f>IF(D15466&lt;=18,"LOW (1-18)","HIGH (19-36)")</f>
        <v>LOW (1-18)</v>
      </c>
      <c r="G15466">
        <f>INT((D15466-1)/6)+1</f>
        <v>3</v>
      </c>
      <c r="H15466">
        <f>MOD(D15466-1,6)+1</f>
        <v>4</v>
      </c>
      <c r="I15466">
        <f>37-D15466</f>
        <v>21</v>
      </c>
      <c r="J15466">
        <f>ABS(D15466-D15467)</f>
        <v>4</v>
      </c>
      <c r="K15466">
        <f>AVERAGE(D15466:D15470)</f>
        <v>16</v>
      </c>
      <c r="L15466">
        <f>AVERAGE(D15466:D15485)</f>
        <v>16</v>
      </c>
      <c r="M15466">
        <f>K15466-L15466</f>
        <v>0</v>
      </c>
      <c r="N15466" t="str">
        <f>IF(K15466&gt;L15466,"HIGH ZONE BIAS",IF(K15466&lt;L15466,"LOW ZONE BIAS","EQUILIBRIUM"))</f>
        <v>EQUILIBRIUM</v>
      </c>
    </row>
    <row r="15467">
      <c r="A15467">
        <v>12093</v>
      </c>
      <c r="B15467" t="str">
        <v>2013-05-29</v>
      </c>
      <c r="C15467" t="str">
        <v>Midday</v>
      </c>
      <c r="D15467">
        <v>20</v>
      </c>
      <c r="E15467" t="str">
        <f>IF(MOD(D15467,2)=0,"EVEN","ODD")</f>
        <v>EVEN</v>
      </c>
      <c r="F15467" t="str">
        <f>IF(D15467&lt;=18,"LOW (1-18)","HIGH (19-36)")</f>
        <v>HIGH (19-36)</v>
      </c>
      <c r="G15467">
        <f>INT((D15467-1)/6)+1</f>
        <v>4</v>
      </c>
      <c r="H15467">
        <f>MOD(D15467-1,6)+1</f>
        <v>2</v>
      </c>
      <c r="I15467">
        <f>37-D15467</f>
        <v>17</v>
      </c>
      <c r="J15467">
        <f>ABS(D15467-D15468)</f>
        <v>15</v>
      </c>
      <c r="K15467">
        <f>AVERAGE(D15467:D15471)</f>
        <v>20</v>
      </c>
      <c r="L15467">
        <f>AVERAGE(D15467:D15486)</f>
        <v>20</v>
      </c>
      <c r="M15467">
        <f>K15467-L15467</f>
        <v>0</v>
      </c>
      <c r="N15467" t="str">
        <f>IF(K15467&gt;L15467,"HIGH ZONE BIAS",IF(K15467&lt;L15467,"LOW ZONE BIAS","EQUILIBRIUM"))</f>
        <v>EQUILIBRIUM</v>
      </c>
    </row>
    <row r="15468">
      <c r="A15468">
        <v>12092</v>
      </c>
      <c r="B15468" t="str">
        <v>2013-05-29</v>
      </c>
      <c r="C15468" t="str">
        <v>Morning</v>
      </c>
      <c r="D15468">
        <v>5</v>
      </c>
      <c r="E15468" t="str">
        <f>IF(MOD(D15468,2)=0,"EVEN","ODD")</f>
        <v>ODD</v>
      </c>
      <c r="F15468" t="str">
        <f>IF(D15468&lt;=18,"LOW (1-18)","HIGH (19-36)")</f>
        <v>LOW (1-18)</v>
      </c>
      <c r="G15468">
        <f>INT((D15468-1)/6)+1</f>
        <v>1</v>
      </c>
      <c r="H15468">
        <f>MOD(D15468-1,6)+1</f>
        <v>5</v>
      </c>
      <c r="I15468">
        <f>37-D15468</f>
        <v>32</v>
      </c>
      <c r="J15468">
        <f>ABS(D15468-D15469)</f>
        <v>19</v>
      </c>
      <c r="K15468">
        <f>AVERAGE(D15468:D15472)</f>
        <v>5</v>
      </c>
      <c r="L15468">
        <f>AVERAGE(D15468:D15487)</f>
        <v>5</v>
      </c>
      <c r="M15468">
        <f>K15468-L15468</f>
        <v>0</v>
      </c>
      <c r="N15468" t="str">
        <f>IF(K15468&gt;L15468,"HIGH ZONE BIAS",IF(K15468&lt;L15468,"LOW ZONE BIAS","EQUILIBRIUM"))</f>
        <v>EQUILIBRIUM</v>
      </c>
    </row>
    <row r="15469">
      <c r="A15469">
        <v>12091</v>
      </c>
      <c r="B15469" t="str">
        <v>2013-05-28</v>
      </c>
      <c r="C15469" t="str">
        <v>Evening</v>
      </c>
      <c r="D15469">
        <v>24</v>
      </c>
      <c r="E15469" t="str">
        <f>IF(MOD(D15469,2)=0,"EVEN","ODD")</f>
        <v>EVEN</v>
      </c>
      <c r="F15469" t="str">
        <f>IF(D15469&lt;=18,"LOW (1-18)","HIGH (19-36)")</f>
        <v>HIGH (19-36)</v>
      </c>
      <c r="G15469">
        <f>INT((D15469-1)/6)+1</f>
        <v>4</v>
      </c>
      <c r="H15469">
        <f>MOD(D15469-1,6)+1</f>
        <v>6</v>
      </c>
      <c r="I15469">
        <f>37-D15469</f>
        <v>13</v>
      </c>
      <c r="J15469">
        <f>ABS(D15469-D15470)</f>
        <v>1</v>
      </c>
      <c r="K15469">
        <f>AVERAGE(D15469:D15473)</f>
        <v>24</v>
      </c>
      <c r="L15469">
        <f>AVERAGE(D15469:D15488)</f>
        <v>24</v>
      </c>
      <c r="M15469">
        <f>K15469-L15469</f>
        <v>0</v>
      </c>
      <c r="N15469" t="str">
        <f>IF(K15469&gt;L15469,"HIGH ZONE BIAS",IF(K15469&lt;L15469,"LOW ZONE BIAS","EQUILIBRIUM"))</f>
        <v>EQUILIBRIUM</v>
      </c>
    </row>
    <row r="15470">
      <c r="A15470">
        <v>12090</v>
      </c>
      <c r="B15470" t="str">
        <v>2013-05-28</v>
      </c>
      <c r="C15470" t="str">
        <v>Midday</v>
      </c>
      <c r="D15470">
        <v>25</v>
      </c>
      <c r="E15470" t="str">
        <f>IF(MOD(D15470,2)=0,"EVEN","ODD")</f>
        <v>ODD</v>
      </c>
      <c r="F15470" t="str">
        <f>IF(D15470&lt;=18,"LOW (1-18)","HIGH (19-36)")</f>
        <v>HIGH (19-36)</v>
      </c>
      <c r="G15470">
        <f>INT((D15470-1)/6)+1</f>
        <v>5</v>
      </c>
      <c r="H15470">
        <f>MOD(D15470-1,6)+1</f>
        <v>1</v>
      </c>
      <c r="I15470">
        <f>37-D15470</f>
        <v>12</v>
      </c>
      <c r="J15470">
        <f>ABS(D15470-D15471)</f>
        <v>11</v>
      </c>
      <c r="K15470">
        <f>AVERAGE(D15470:D15474)</f>
        <v>25</v>
      </c>
      <c r="L15470">
        <f>AVERAGE(D15470:D15489)</f>
        <v>25</v>
      </c>
      <c r="M15470">
        <f>K15470-L15470</f>
        <v>0</v>
      </c>
      <c r="N15470" t="str">
        <f>IF(K15470&gt;L15470,"HIGH ZONE BIAS",IF(K15470&lt;L15470,"LOW ZONE BIAS","EQUILIBRIUM"))</f>
        <v>EQUILIBRIUM</v>
      </c>
    </row>
    <row r="15471">
      <c r="A15471">
        <v>12089</v>
      </c>
      <c r="B15471" t="str">
        <v>2013-05-28</v>
      </c>
      <c r="C15471" t="str">
        <v>Morning</v>
      </c>
      <c r="D15471">
        <v>14</v>
      </c>
      <c r="E15471" t="str">
        <f>IF(MOD(D15471,2)=0,"EVEN","ODD")</f>
        <v>EVEN</v>
      </c>
      <c r="F15471" t="str">
        <f>IF(D15471&lt;=18,"LOW (1-18)","HIGH (19-36)")</f>
        <v>LOW (1-18)</v>
      </c>
      <c r="G15471">
        <f>INT((D15471-1)/6)+1</f>
        <v>3</v>
      </c>
      <c r="H15471">
        <f>MOD(D15471-1,6)+1</f>
        <v>2</v>
      </c>
      <c r="I15471">
        <f>37-D15471</f>
        <v>23</v>
      </c>
      <c r="J15471">
        <f>ABS(D15471-D15472)</f>
        <v>4</v>
      </c>
      <c r="K15471">
        <f>AVERAGE(D15471:D15475)</f>
        <v>14</v>
      </c>
      <c r="L15471">
        <f>AVERAGE(D15471:D15490)</f>
        <v>14</v>
      </c>
      <c r="M15471">
        <f>K15471-L15471</f>
        <v>0</v>
      </c>
      <c r="N15471" t="str">
        <f>IF(K15471&gt;L15471,"HIGH ZONE BIAS",IF(K15471&lt;L15471,"LOW ZONE BIAS","EQUILIBRIUM"))</f>
        <v>EQUILIBRIUM</v>
      </c>
    </row>
    <row r="15472">
      <c r="A15472">
        <v>12088</v>
      </c>
      <c r="B15472" t="str">
        <v>2013-05-27</v>
      </c>
      <c r="C15472" t="str">
        <v>Evening</v>
      </c>
      <c r="D15472">
        <v>18</v>
      </c>
      <c r="E15472" t="str">
        <f>IF(MOD(D15472,2)=0,"EVEN","ODD")</f>
        <v>EVEN</v>
      </c>
      <c r="F15472" t="str">
        <f>IF(D15472&lt;=18,"LOW (1-18)","HIGH (19-36)")</f>
        <v>LOW (1-18)</v>
      </c>
      <c r="G15472">
        <f>INT((D15472-1)/6)+1</f>
        <v>3</v>
      </c>
      <c r="H15472">
        <f>MOD(D15472-1,6)+1</f>
        <v>6</v>
      </c>
      <c r="I15472">
        <f>37-D15472</f>
        <v>19</v>
      </c>
      <c r="J15472">
        <f>ABS(D15472-D15473)</f>
        <v>5</v>
      </c>
      <c r="K15472">
        <f>AVERAGE(D15472:D15476)</f>
        <v>18</v>
      </c>
      <c r="L15472">
        <f>AVERAGE(D15472:D15491)</f>
        <v>18</v>
      </c>
      <c r="M15472">
        <f>K15472-L15472</f>
        <v>0</v>
      </c>
      <c r="N15472" t="str">
        <f>IF(K15472&gt;L15472,"HIGH ZONE BIAS",IF(K15472&lt;L15472,"LOW ZONE BIAS","EQUILIBRIUM"))</f>
        <v>EQUILIBRIUM</v>
      </c>
    </row>
    <row r="15473">
      <c r="A15473">
        <v>12087</v>
      </c>
      <c r="B15473" t="str">
        <v>2013-05-27</v>
      </c>
      <c r="C15473" t="str">
        <v>Midday</v>
      </c>
      <c r="D15473">
        <v>13</v>
      </c>
      <c r="E15473" t="str">
        <f>IF(MOD(D15473,2)=0,"EVEN","ODD")</f>
        <v>ODD</v>
      </c>
      <c r="F15473" t="str">
        <f>IF(D15473&lt;=18,"LOW (1-18)","HIGH (19-36)")</f>
        <v>LOW (1-18)</v>
      </c>
      <c r="G15473">
        <f>INT((D15473-1)/6)+1</f>
        <v>3</v>
      </c>
      <c r="H15473">
        <f>MOD(D15473-1,6)+1</f>
        <v>1</v>
      </c>
      <c r="I15473">
        <f>37-D15473</f>
        <v>24</v>
      </c>
      <c r="J15473">
        <f>ABS(D15473-D15474)</f>
        <v>22</v>
      </c>
      <c r="K15473">
        <f>AVERAGE(D15473:D15477)</f>
        <v>13</v>
      </c>
      <c r="L15473">
        <f>AVERAGE(D15473:D15492)</f>
        <v>13</v>
      </c>
      <c r="M15473">
        <f>K15473-L15473</f>
        <v>0</v>
      </c>
      <c r="N15473" t="str">
        <f>IF(K15473&gt;L15473,"HIGH ZONE BIAS",IF(K15473&lt;L15473,"LOW ZONE BIAS","EQUILIBRIUM"))</f>
        <v>EQUILIBRIUM</v>
      </c>
    </row>
    <row r="15474">
      <c r="A15474">
        <v>12086</v>
      </c>
      <c r="B15474" t="str">
        <v>2013-05-27</v>
      </c>
      <c r="C15474" t="str">
        <v>Morning</v>
      </c>
      <c r="D15474">
        <v>35</v>
      </c>
      <c r="E15474" t="str">
        <f>IF(MOD(D15474,2)=0,"EVEN","ODD")</f>
        <v>ODD</v>
      </c>
      <c r="F15474" t="str">
        <f>IF(D15474&lt;=18,"LOW (1-18)","HIGH (19-36)")</f>
        <v>HIGH (19-36)</v>
      </c>
      <c r="G15474">
        <f>INT((D15474-1)/6)+1</f>
        <v>6</v>
      </c>
      <c r="H15474">
        <f>MOD(D15474-1,6)+1</f>
        <v>5</v>
      </c>
      <c r="I15474">
        <f>37-D15474</f>
        <v>2</v>
      </c>
      <c r="J15474">
        <f>ABS(D15474-D15475)</f>
        <v>24</v>
      </c>
      <c r="K15474">
        <f>AVERAGE(D15474:D15478)</f>
        <v>35</v>
      </c>
      <c r="L15474">
        <f>AVERAGE(D15474:D15493)</f>
        <v>35</v>
      </c>
      <c r="M15474">
        <f>K15474-L15474</f>
        <v>0</v>
      </c>
      <c r="N15474" t="str">
        <f>IF(K15474&gt;L15474,"HIGH ZONE BIAS",IF(K15474&lt;L15474,"LOW ZONE BIAS","EQUILIBRIUM"))</f>
        <v>EQUILIBRIUM</v>
      </c>
    </row>
    <row r="15475">
      <c r="A15475">
        <v>12085</v>
      </c>
      <c r="B15475" t="str">
        <v>2013-05-25</v>
      </c>
      <c r="C15475" t="str">
        <v>Evening</v>
      </c>
      <c r="D15475">
        <v>11</v>
      </c>
      <c r="E15475" t="str">
        <f>IF(MOD(D15475,2)=0,"EVEN","ODD")</f>
        <v>ODD</v>
      </c>
      <c r="F15475" t="str">
        <f>IF(D15475&lt;=18,"LOW (1-18)","HIGH (19-36)")</f>
        <v>LOW (1-18)</v>
      </c>
      <c r="G15475">
        <f>INT((D15475-1)/6)+1</f>
        <v>2</v>
      </c>
      <c r="H15475">
        <f>MOD(D15475-1,6)+1</f>
        <v>5</v>
      </c>
      <c r="I15475">
        <f>37-D15475</f>
        <v>26</v>
      </c>
      <c r="J15475">
        <f>ABS(D15475-D15476)</f>
        <v>12</v>
      </c>
      <c r="K15475">
        <f>AVERAGE(D15475:D15479)</f>
        <v>11</v>
      </c>
      <c r="L15475">
        <f>AVERAGE(D15475:D15494)</f>
        <v>11</v>
      </c>
      <c r="M15475">
        <f>K15475-L15475</f>
        <v>0</v>
      </c>
      <c r="N15475" t="str">
        <f>IF(K15475&gt;L15475,"HIGH ZONE BIAS",IF(K15475&lt;L15475,"LOW ZONE BIAS","EQUILIBRIUM"))</f>
        <v>EQUILIBRIUM</v>
      </c>
    </row>
    <row r="15476">
      <c r="A15476">
        <v>12084</v>
      </c>
      <c r="B15476" t="str">
        <v>2013-05-25</v>
      </c>
      <c r="C15476" t="str">
        <v>Midday</v>
      </c>
      <c r="D15476">
        <v>23</v>
      </c>
      <c r="E15476" t="str">
        <f>IF(MOD(D15476,2)=0,"EVEN","ODD")</f>
        <v>ODD</v>
      </c>
      <c r="F15476" t="str">
        <f>IF(D15476&lt;=18,"LOW (1-18)","HIGH (19-36)")</f>
        <v>HIGH (19-36)</v>
      </c>
      <c r="G15476">
        <f>INT((D15476-1)/6)+1</f>
        <v>4</v>
      </c>
      <c r="H15476">
        <f>MOD(D15476-1,6)+1</f>
        <v>5</v>
      </c>
      <c r="I15476">
        <f>37-D15476</f>
        <v>14</v>
      </c>
      <c r="J15476">
        <f>ABS(D15476-D15477)</f>
        <v>7</v>
      </c>
      <c r="K15476">
        <f>AVERAGE(D15476:D15480)</f>
        <v>23</v>
      </c>
      <c r="L15476">
        <f>AVERAGE(D15476:D15495)</f>
        <v>23</v>
      </c>
      <c r="M15476">
        <f>K15476-L15476</f>
        <v>0</v>
      </c>
      <c r="N15476" t="str">
        <f>IF(K15476&gt;L15476,"HIGH ZONE BIAS",IF(K15476&lt;L15476,"LOW ZONE BIAS","EQUILIBRIUM"))</f>
        <v>EQUILIBRIUM</v>
      </c>
    </row>
    <row r="15477">
      <c r="A15477">
        <v>12083</v>
      </c>
      <c r="B15477" t="str">
        <v>2013-05-25</v>
      </c>
      <c r="C15477" t="str">
        <v>Morning</v>
      </c>
      <c r="D15477">
        <v>16</v>
      </c>
      <c r="E15477" t="str">
        <f>IF(MOD(D15477,2)=0,"EVEN","ODD")</f>
        <v>EVEN</v>
      </c>
      <c r="F15477" t="str">
        <f>IF(D15477&lt;=18,"LOW (1-18)","HIGH (19-36)")</f>
        <v>LOW (1-18)</v>
      </c>
      <c r="G15477">
        <f>INT((D15477-1)/6)+1</f>
        <v>3</v>
      </c>
      <c r="H15477">
        <f>MOD(D15477-1,6)+1</f>
        <v>4</v>
      </c>
      <c r="I15477">
        <f>37-D15477</f>
        <v>21</v>
      </c>
      <c r="J15477">
        <f>ABS(D15477-D15478)</f>
        <v>2</v>
      </c>
      <c r="K15477">
        <f>AVERAGE(D15477:D15481)</f>
        <v>16</v>
      </c>
      <c r="L15477">
        <f>AVERAGE(D15477:D15496)</f>
        <v>16</v>
      </c>
      <c r="M15477">
        <f>K15477-L15477</f>
        <v>0</v>
      </c>
      <c r="N15477" t="str">
        <f>IF(K15477&gt;L15477,"HIGH ZONE BIAS",IF(K15477&lt;L15477,"LOW ZONE BIAS","EQUILIBRIUM"))</f>
        <v>EQUILIBRIUM</v>
      </c>
    </row>
    <row r="15478">
      <c r="A15478">
        <v>12082</v>
      </c>
      <c r="B15478" t="str">
        <v>2013-05-24</v>
      </c>
      <c r="C15478" t="str">
        <v>Evening</v>
      </c>
      <c r="D15478">
        <v>18</v>
      </c>
      <c r="E15478" t="str">
        <f>IF(MOD(D15478,2)=0,"EVEN","ODD")</f>
        <v>EVEN</v>
      </c>
      <c r="F15478" t="str">
        <f>IF(D15478&lt;=18,"LOW (1-18)","HIGH (19-36)")</f>
        <v>LOW (1-18)</v>
      </c>
      <c r="G15478">
        <f>INT((D15478-1)/6)+1</f>
        <v>3</v>
      </c>
      <c r="H15478">
        <f>MOD(D15478-1,6)+1</f>
        <v>6</v>
      </c>
      <c r="I15478">
        <f>37-D15478</f>
        <v>19</v>
      </c>
      <c r="J15478">
        <f>ABS(D15478-D15479)</f>
        <v>12</v>
      </c>
      <c r="K15478">
        <f>AVERAGE(D15478:D15482)</f>
        <v>18</v>
      </c>
      <c r="L15478">
        <f>AVERAGE(D15478:D15497)</f>
        <v>18</v>
      </c>
      <c r="M15478">
        <f>K15478-L15478</f>
        <v>0</v>
      </c>
      <c r="N15478" t="str">
        <f>IF(K15478&gt;L15478,"HIGH ZONE BIAS",IF(K15478&lt;L15478,"LOW ZONE BIAS","EQUILIBRIUM"))</f>
        <v>EQUILIBRIUM</v>
      </c>
    </row>
    <row r="15479">
      <c r="A15479">
        <v>12081</v>
      </c>
      <c r="B15479" t="str">
        <v>2013-05-24</v>
      </c>
      <c r="C15479" t="str">
        <v>Midday</v>
      </c>
      <c r="D15479">
        <v>6</v>
      </c>
      <c r="E15479" t="str">
        <f>IF(MOD(D15479,2)=0,"EVEN","ODD")</f>
        <v>EVEN</v>
      </c>
      <c r="F15479" t="str">
        <f>IF(D15479&lt;=18,"LOW (1-18)","HIGH (19-36)")</f>
        <v>LOW (1-18)</v>
      </c>
      <c r="G15479">
        <f>INT((D15479-1)/6)+1</f>
        <v>1</v>
      </c>
      <c r="H15479">
        <f>MOD(D15479-1,6)+1</f>
        <v>6</v>
      </c>
      <c r="I15479">
        <f>37-D15479</f>
        <v>31</v>
      </c>
      <c r="J15479">
        <f>ABS(D15479-D15480)</f>
        <v>1</v>
      </c>
      <c r="K15479">
        <f>AVERAGE(D15479:D15483)</f>
        <v>6</v>
      </c>
      <c r="L15479">
        <f>AVERAGE(D15479:D15498)</f>
        <v>6</v>
      </c>
      <c r="M15479">
        <f>K15479-L15479</f>
        <v>0</v>
      </c>
      <c r="N15479" t="str">
        <f>IF(K15479&gt;L15479,"HIGH ZONE BIAS",IF(K15479&lt;L15479,"LOW ZONE BIAS","EQUILIBRIUM"))</f>
        <v>EQUILIBRIUM</v>
      </c>
    </row>
    <row r="15480">
      <c r="A15480">
        <v>12080</v>
      </c>
      <c r="B15480" t="str">
        <v>2013-05-24</v>
      </c>
      <c r="C15480" t="str">
        <v>Morning</v>
      </c>
      <c r="D15480">
        <v>7</v>
      </c>
      <c r="E15480" t="str">
        <f>IF(MOD(D15480,2)=0,"EVEN","ODD")</f>
        <v>ODD</v>
      </c>
      <c r="F15480" t="str">
        <f>IF(D15480&lt;=18,"LOW (1-18)","HIGH (19-36)")</f>
        <v>LOW (1-18)</v>
      </c>
      <c r="G15480">
        <f>INT((D15480-1)/6)+1</f>
        <v>2</v>
      </c>
      <c r="H15480">
        <f>MOD(D15480-1,6)+1</f>
        <v>1</v>
      </c>
      <c r="I15480">
        <f>37-D15480</f>
        <v>30</v>
      </c>
      <c r="J15480">
        <f>ABS(D15480-D15481)</f>
        <v>18</v>
      </c>
      <c r="K15480">
        <f>AVERAGE(D15480:D15484)</f>
        <v>7</v>
      </c>
      <c r="L15480">
        <f>AVERAGE(D15480:D15499)</f>
        <v>7</v>
      </c>
      <c r="M15480">
        <f>K15480-L15480</f>
        <v>0</v>
      </c>
      <c r="N15480" t="str">
        <f>IF(K15480&gt;L15480,"HIGH ZONE BIAS",IF(K15480&lt;L15480,"LOW ZONE BIAS","EQUILIBRIUM"))</f>
        <v>EQUILIBRIUM</v>
      </c>
    </row>
    <row r="15481">
      <c r="A15481">
        <v>12079</v>
      </c>
      <c r="B15481" t="str">
        <v>2013-05-23</v>
      </c>
      <c r="C15481" t="str">
        <v>Evening</v>
      </c>
      <c r="D15481">
        <v>25</v>
      </c>
      <c r="E15481" t="str">
        <f>IF(MOD(D15481,2)=0,"EVEN","ODD")</f>
        <v>ODD</v>
      </c>
      <c r="F15481" t="str">
        <f>IF(D15481&lt;=18,"LOW (1-18)","HIGH (19-36)")</f>
        <v>HIGH (19-36)</v>
      </c>
      <c r="G15481">
        <f>INT((D15481-1)/6)+1</f>
        <v>5</v>
      </c>
      <c r="H15481">
        <f>MOD(D15481-1,6)+1</f>
        <v>1</v>
      </c>
      <c r="I15481">
        <f>37-D15481</f>
        <v>12</v>
      </c>
      <c r="J15481">
        <f>ABS(D15481-D15482)</f>
        <v>5</v>
      </c>
      <c r="K15481">
        <f>AVERAGE(D15481:D15485)</f>
        <v>25</v>
      </c>
      <c r="L15481">
        <f>AVERAGE(D15481:D15500)</f>
        <v>25</v>
      </c>
      <c r="M15481">
        <f>K15481-L15481</f>
        <v>0</v>
      </c>
      <c r="N15481" t="str">
        <f>IF(K15481&gt;L15481,"HIGH ZONE BIAS",IF(K15481&lt;L15481,"LOW ZONE BIAS","EQUILIBRIUM"))</f>
        <v>EQUILIBRIUM</v>
      </c>
    </row>
    <row r="15482">
      <c r="A15482">
        <v>12078</v>
      </c>
      <c r="B15482" t="str">
        <v>2013-05-23</v>
      </c>
      <c r="C15482" t="str">
        <v>Midday</v>
      </c>
      <c r="D15482">
        <v>30</v>
      </c>
      <c r="E15482" t="str">
        <f>IF(MOD(D15482,2)=0,"EVEN","ODD")</f>
        <v>EVEN</v>
      </c>
      <c r="F15482" t="str">
        <f>IF(D15482&lt;=18,"LOW (1-18)","HIGH (19-36)")</f>
        <v>HIGH (19-36)</v>
      </c>
      <c r="G15482">
        <f>INT((D15482-1)/6)+1</f>
        <v>5</v>
      </c>
      <c r="H15482">
        <f>MOD(D15482-1,6)+1</f>
        <v>6</v>
      </c>
      <c r="I15482">
        <f>37-D15482</f>
        <v>7</v>
      </c>
      <c r="J15482">
        <f>ABS(D15482-D15483)</f>
        <v>15</v>
      </c>
      <c r="K15482">
        <f>AVERAGE(D15482:D15486)</f>
        <v>30</v>
      </c>
      <c r="L15482">
        <f>AVERAGE(D15482:D15501)</f>
        <v>30</v>
      </c>
      <c r="M15482">
        <f>K15482-L15482</f>
        <v>0</v>
      </c>
      <c r="N15482" t="str">
        <f>IF(K15482&gt;L15482,"HIGH ZONE BIAS",IF(K15482&lt;L15482,"LOW ZONE BIAS","EQUILIBRIUM"))</f>
        <v>EQUILIBRIUM</v>
      </c>
    </row>
    <row r="15483">
      <c r="A15483">
        <v>12077</v>
      </c>
      <c r="B15483" t="str">
        <v>2013-05-23</v>
      </c>
      <c r="C15483" t="str">
        <v>Morning</v>
      </c>
      <c r="D15483">
        <v>15</v>
      </c>
      <c r="E15483" t="str">
        <f>IF(MOD(D15483,2)=0,"EVEN","ODD")</f>
        <v>ODD</v>
      </c>
      <c r="F15483" t="str">
        <f>IF(D15483&lt;=18,"LOW (1-18)","HIGH (19-36)")</f>
        <v>LOW (1-18)</v>
      </c>
      <c r="G15483">
        <f>INT((D15483-1)/6)+1</f>
        <v>3</v>
      </c>
      <c r="H15483">
        <f>MOD(D15483-1,6)+1</f>
        <v>3</v>
      </c>
      <c r="I15483">
        <f>37-D15483</f>
        <v>22</v>
      </c>
      <c r="J15483">
        <f>ABS(D15483-D15484)</f>
        <v>8</v>
      </c>
      <c r="K15483">
        <f>AVERAGE(D15483:D15487)</f>
        <v>15</v>
      </c>
      <c r="L15483">
        <f>AVERAGE(D15483:D15502)</f>
        <v>15</v>
      </c>
      <c r="M15483">
        <f>K15483-L15483</f>
        <v>0</v>
      </c>
      <c r="N15483" t="str">
        <f>IF(K15483&gt;L15483,"HIGH ZONE BIAS",IF(K15483&lt;L15483,"LOW ZONE BIAS","EQUILIBRIUM"))</f>
        <v>EQUILIBRIUM</v>
      </c>
    </row>
    <row r="15484">
      <c r="A15484">
        <v>12076</v>
      </c>
      <c r="B15484" t="str">
        <v>2013-05-22</v>
      </c>
      <c r="C15484" t="str">
        <v>Evening</v>
      </c>
      <c r="D15484">
        <v>7</v>
      </c>
      <c r="E15484" t="str">
        <f>IF(MOD(D15484,2)=0,"EVEN","ODD")</f>
        <v>ODD</v>
      </c>
      <c r="F15484" t="str">
        <f>IF(D15484&lt;=18,"LOW (1-18)","HIGH (19-36)")</f>
        <v>LOW (1-18)</v>
      </c>
      <c r="G15484">
        <f>INT((D15484-1)/6)+1</f>
        <v>2</v>
      </c>
      <c r="H15484">
        <f>MOD(D15484-1,6)+1</f>
        <v>1</v>
      </c>
      <c r="I15484">
        <f>37-D15484</f>
        <v>30</v>
      </c>
      <c r="J15484">
        <f>ABS(D15484-D15485)</f>
        <v>6</v>
      </c>
      <c r="K15484">
        <f>AVERAGE(D15484:D15488)</f>
        <v>7</v>
      </c>
      <c r="L15484">
        <f>AVERAGE(D15484:D15503)</f>
        <v>7</v>
      </c>
      <c r="M15484">
        <f>K15484-L15484</f>
        <v>0</v>
      </c>
      <c r="N15484" t="str">
        <f>IF(K15484&gt;L15484,"HIGH ZONE BIAS",IF(K15484&lt;L15484,"LOW ZONE BIAS","EQUILIBRIUM"))</f>
        <v>EQUILIBRIUM</v>
      </c>
    </row>
    <row r="15485">
      <c r="A15485">
        <v>12075</v>
      </c>
      <c r="B15485" t="str">
        <v>2013-05-22</v>
      </c>
      <c r="C15485" t="str">
        <v>Midday</v>
      </c>
      <c r="D15485">
        <v>1</v>
      </c>
      <c r="E15485" t="str">
        <f>IF(MOD(D15485,2)=0,"EVEN","ODD")</f>
        <v>ODD</v>
      </c>
      <c r="F15485" t="str">
        <f>IF(D15485&lt;=18,"LOW (1-18)","HIGH (19-36)")</f>
        <v>LOW (1-18)</v>
      </c>
      <c r="G15485">
        <f>INT((D15485-1)/6)+1</f>
        <v>1</v>
      </c>
      <c r="H15485">
        <f>MOD(D15485-1,6)+1</f>
        <v>1</v>
      </c>
      <c r="I15485">
        <f>37-D15485</f>
        <v>36</v>
      </c>
      <c r="J15485">
        <f>ABS(D15485-D15486)</f>
        <v>34</v>
      </c>
      <c r="K15485">
        <f>AVERAGE(D15485:D15489)</f>
        <v>1</v>
      </c>
      <c r="L15485">
        <f>AVERAGE(D15485:D15504)</f>
        <v>1</v>
      </c>
      <c r="M15485">
        <f>K15485-L15485</f>
        <v>0</v>
      </c>
      <c r="N15485" t="str">
        <f>IF(K15485&gt;L15485,"HIGH ZONE BIAS",IF(K15485&lt;L15485,"LOW ZONE BIAS","EQUILIBRIUM"))</f>
        <v>EQUILIBRIUM</v>
      </c>
    </row>
    <row r="15486">
      <c r="A15486">
        <v>12074</v>
      </c>
      <c r="B15486" t="str">
        <v>2013-05-22</v>
      </c>
      <c r="C15486" t="str">
        <v>Morning</v>
      </c>
      <c r="D15486">
        <v>35</v>
      </c>
      <c r="E15486" t="str">
        <f>IF(MOD(D15486,2)=0,"EVEN","ODD")</f>
        <v>ODD</v>
      </c>
      <c r="F15486" t="str">
        <f>IF(D15486&lt;=18,"LOW (1-18)","HIGH (19-36)")</f>
        <v>HIGH (19-36)</v>
      </c>
      <c r="G15486">
        <f>INT((D15486-1)/6)+1</f>
        <v>6</v>
      </c>
      <c r="H15486">
        <f>MOD(D15486-1,6)+1</f>
        <v>5</v>
      </c>
      <c r="I15486">
        <f>37-D15486</f>
        <v>2</v>
      </c>
      <c r="J15486">
        <f>ABS(D15486-D15487)</f>
        <v>30</v>
      </c>
      <c r="K15486">
        <f>AVERAGE(D15486:D15490)</f>
        <v>35</v>
      </c>
      <c r="L15486">
        <f>AVERAGE(D15486:D15505)</f>
        <v>35</v>
      </c>
      <c r="M15486">
        <f>K15486-L15486</f>
        <v>0</v>
      </c>
      <c r="N15486" t="str">
        <f>IF(K15486&gt;L15486,"HIGH ZONE BIAS",IF(K15486&lt;L15486,"LOW ZONE BIAS","EQUILIBRIUM"))</f>
        <v>EQUILIBRIUM</v>
      </c>
    </row>
    <row r="15487">
      <c r="A15487">
        <v>12073</v>
      </c>
      <c r="B15487" t="str">
        <v>2013-05-21</v>
      </c>
      <c r="C15487" t="str">
        <v>Evening</v>
      </c>
      <c r="D15487">
        <v>5</v>
      </c>
      <c r="E15487" t="str">
        <f>IF(MOD(D15487,2)=0,"EVEN","ODD")</f>
        <v>ODD</v>
      </c>
      <c r="F15487" t="str">
        <f>IF(D15487&lt;=18,"LOW (1-18)","HIGH (19-36)")</f>
        <v>LOW (1-18)</v>
      </c>
      <c r="G15487">
        <f>INT((D15487-1)/6)+1</f>
        <v>1</v>
      </c>
      <c r="H15487">
        <f>MOD(D15487-1,6)+1</f>
        <v>5</v>
      </c>
      <c r="I15487">
        <f>37-D15487</f>
        <v>32</v>
      </c>
      <c r="J15487">
        <f>ABS(D15487-D15488)</f>
        <v>9</v>
      </c>
      <c r="K15487">
        <f>AVERAGE(D15487:D15491)</f>
        <v>5</v>
      </c>
      <c r="L15487">
        <f>AVERAGE(D15487:D15506)</f>
        <v>5</v>
      </c>
      <c r="M15487">
        <f>K15487-L15487</f>
        <v>0</v>
      </c>
      <c r="N15487" t="str">
        <f>IF(K15487&gt;L15487,"HIGH ZONE BIAS",IF(K15487&lt;L15487,"LOW ZONE BIAS","EQUILIBRIUM"))</f>
        <v>EQUILIBRIUM</v>
      </c>
    </row>
    <row r="15488">
      <c r="A15488">
        <v>12072</v>
      </c>
      <c r="B15488" t="str">
        <v>2013-05-21</v>
      </c>
      <c r="C15488" t="str">
        <v>Midday</v>
      </c>
      <c r="D15488">
        <v>14</v>
      </c>
      <c r="E15488" t="str">
        <f>IF(MOD(D15488,2)=0,"EVEN","ODD")</f>
        <v>EVEN</v>
      </c>
      <c r="F15488" t="str">
        <f>IF(D15488&lt;=18,"LOW (1-18)","HIGH (19-36)")</f>
        <v>LOW (1-18)</v>
      </c>
      <c r="G15488">
        <f>INT((D15488-1)/6)+1</f>
        <v>3</v>
      </c>
      <c r="H15488">
        <f>MOD(D15488-1,6)+1</f>
        <v>2</v>
      </c>
      <c r="I15488">
        <f>37-D15488</f>
        <v>23</v>
      </c>
      <c r="J15488">
        <f>ABS(D15488-D15489)</f>
        <v>9</v>
      </c>
      <c r="K15488">
        <f>AVERAGE(D15488:D15492)</f>
        <v>14</v>
      </c>
      <c r="L15488">
        <f>AVERAGE(D15488:D15507)</f>
        <v>14</v>
      </c>
      <c r="M15488">
        <f>K15488-L15488</f>
        <v>0</v>
      </c>
      <c r="N15488" t="str">
        <f>IF(K15488&gt;L15488,"HIGH ZONE BIAS",IF(K15488&lt;L15488,"LOW ZONE BIAS","EQUILIBRIUM"))</f>
        <v>EQUILIBRIUM</v>
      </c>
    </row>
    <row r="15489">
      <c r="A15489">
        <v>12071</v>
      </c>
      <c r="B15489" t="str">
        <v>2013-05-21</v>
      </c>
      <c r="C15489" t="str">
        <v>Morning</v>
      </c>
      <c r="D15489">
        <v>5</v>
      </c>
      <c r="E15489" t="str">
        <f>IF(MOD(D15489,2)=0,"EVEN","ODD")</f>
        <v>ODD</v>
      </c>
      <c r="F15489" t="str">
        <f>IF(D15489&lt;=18,"LOW (1-18)","HIGH (19-36)")</f>
        <v>LOW (1-18)</v>
      </c>
      <c r="G15489">
        <f>INT((D15489-1)/6)+1</f>
        <v>1</v>
      </c>
      <c r="H15489">
        <f>MOD(D15489-1,6)+1</f>
        <v>5</v>
      </c>
      <c r="I15489">
        <f>37-D15489</f>
        <v>32</v>
      </c>
      <c r="J15489">
        <f>ABS(D15489-D15490)</f>
        <v>31</v>
      </c>
      <c r="K15489">
        <f>AVERAGE(D15489:D15493)</f>
        <v>5</v>
      </c>
      <c r="L15489">
        <f>AVERAGE(D15489:D15508)</f>
        <v>5</v>
      </c>
      <c r="M15489">
        <f>K15489-L15489</f>
        <v>0</v>
      </c>
      <c r="N15489" t="str">
        <f>IF(K15489&gt;L15489,"HIGH ZONE BIAS",IF(K15489&lt;L15489,"LOW ZONE BIAS","EQUILIBRIUM"))</f>
        <v>EQUILIBRIUM</v>
      </c>
    </row>
    <row r="15490">
      <c r="A15490">
        <v>12070</v>
      </c>
      <c r="B15490" t="str">
        <v>2013-05-20</v>
      </c>
      <c r="C15490" t="str">
        <v>Evening</v>
      </c>
      <c r="D15490">
        <v>36</v>
      </c>
      <c r="E15490" t="str">
        <f>IF(MOD(D15490,2)=0,"EVEN","ODD")</f>
        <v>EVEN</v>
      </c>
      <c r="F15490" t="str">
        <f>IF(D15490&lt;=18,"LOW (1-18)","HIGH (19-36)")</f>
        <v>HIGH (19-36)</v>
      </c>
      <c r="G15490">
        <f>INT((D15490-1)/6)+1</f>
        <v>6</v>
      </c>
      <c r="H15490">
        <f>MOD(D15490-1,6)+1</f>
        <v>6</v>
      </c>
      <c r="I15490">
        <f>37-D15490</f>
        <v>1</v>
      </c>
      <c r="J15490">
        <f>ABS(D15490-D15491)</f>
        <v>34</v>
      </c>
      <c r="K15490">
        <f>AVERAGE(D15490:D15494)</f>
        <v>36</v>
      </c>
      <c r="L15490">
        <f>AVERAGE(D15490:D15509)</f>
        <v>36</v>
      </c>
      <c r="M15490">
        <f>K15490-L15490</f>
        <v>0</v>
      </c>
      <c r="N15490" t="str">
        <f>IF(K15490&gt;L15490,"HIGH ZONE BIAS",IF(K15490&lt;L15490,"LOW ZONE BIAS","EQUILIBRIUM"))</f>
        <v>EQUILIBRIUM</v>
      </c>
    </row>
    <row r="15491">
      <c r="A15491">
        <v>12069</v>
      </c>
      <c r="B15491" t="str">
        <v>2013-05-20</v>
      </c>
      <c r="C15491" t="str">
        <v>Midday</v>
      </c>
      <c r="D15491">
        <v>2</v>
      </c>
      <c r="E15491" t="str">
        <f>IF(MOD(D15491,2)=0,"EVEN","ODD")</f>
        <v>EVEN</v>
      </c>
      <c r="F15491" t="str">
        <f>IF(D15491&lt;=18,"LOW (1-18)","HIGH (19-36)")</f>
        <v>LOW (1-18)</v>
      </c>
      <c r="G15491">
        <f>INT((D15491-1)/6)+1</f>
        <v>1</v>
      </c>
      <c r="H15491">
        <f>MOD(D15491-1,6)+1</f>
        <v>2</v>
      </c>
      <c r="I15491">
        <f>37-D15491</f>
        <v>35</v>
      </c>
      <c r="J15491">
        <f>ABS(D15491-D15492)</f>
        <v>3</v>
      </c>
      <c r="K15491">
        <f>AVERAGE(D15491:D15495)</f>
        <v>2</v>
      </c>
      <c r="L15491">
        <f>AVERAGE(D15491:D15510)</f>
        <v>2</v>
      </c>
      <c r="M15491">
        <f>K15491-L15491</f>
        <v>0</v>
      </c>
      <c r="N15491" t="str">
        <f>IF(K15491&gt;L15491,"HIGH ZONE BIAS",IF(K15491&lt;L15491,"LOW ZONE BIAS","EQUILIBRIUM"))</f>
        <v>EQUILIBRIUM</v>
      </c>
    </row>
    <row r="15492">
      <c r="A15492">
        <v>12068</v>
      </c>
      <c r="B15492" t="str">
        <v>2013-05-20</v>
      </c>
      <c r="C15492" t="str">
        <v>Morning</v>
      </c>
      <c r="D15492">
        <v>5</v>
      </c>
      <c r="E15492" t="str">
        <f>IF(MOD(D15492,2)=0,"EVEN","ODD")</f>
        <v>ODD</v>
      </c>
      <c r="F15492" t="str">
        <f>IF(D15492&lt;=18,"LOW (1-18)","HIGH (19-36)")</f>
        <v>LOW (1-18)</v>
      </c>
      <c r="G15492">
        <f>INT((D15492-1)/6)+1</f>
        <v>1</v>
      </c>
      <c r="H15492">
        <f>MOD(D15492-1,6)+1</f>
        <v>5</v>
      </c>
      <c r="I15492">
        <f>37-D15492</f>
        <v>32</v>
      </c>
      <c r="J15492">
        <f>ABS(D15492-D15493)</f>
        <v>31</v>
      </c>
      <c r="K15492">
        <f>AVERAGE(D15492:D15496)</f>
        <v>5</v>
      </c>
      <c r="L15492">
        <f>AVERAGE(D15492:D15511)</f>
        <v>5</v>
      </c>
      <c r="M15492">
        <f>K15492-L15492</f>
        <v>0</v>
      </c>
      <c r="N15492" t="str">
        <f>IF(K15492&gt;L15492,"HIGH ZONE BIAS",IF(K15492&lt;L15492,"LOW ZONE BIAS","EQUILIBRIUM"))</f>
        <v>EQUILIBRIUM</v>
      </c>
    </row>
    <row r="15493">
      <c r="A15493">
        <v>12067</v>
      </c>
      <c r="B15493" t="str">
        <v>2013-05-18</v>
      </c>
      <c r="C15493" t="str">
        <v>Evening</v>
      </c>
      <c r="D15493">
        <v>36</v>
      </c>
      <c r="E15493" t="str">
        <f>IF(MOD(D15493,2)=0,"EVEN","ODD")</f>
        <v>EVEN</v>
      </c>
      <c r="F15493" t="str">
        <f>IF(D15493&lt;=18,"LOW (1-18)","HIGH (19-36)")</f>
        <v>HIGH (19-36)</v>
      </c>
      <c r="G15493">
        <f>INT((D15493-1)/6)+1</f>
        <v>6</v>
      </c>
      <c r="H15493">
        <f>MOD(D15493-1,6)+1</f>
        <v>6</v>
      </c>
      <c r="I15493">
        <f>37-D15493</f>
        <v>1</v>
      </c>
      <c r="J15493">
        <f>ABS(D15493-D15494)</f>
        <v>12</v>
      </c>
      <c r="K15493">
        <f>AVERAGE(D15493:D15497)</f>
        <v>36</v>
      </c>
      <c r="L15493">
        <f>AVERAGE(D15493:D15512)</f>
        <v>36</v>
      </c>
      <c r="M15493">
        <f>K15493-L15493</f>
        <v>0</v>
      </c>
      <c r="N15493" t="str">
        <f>IF(K15493&gt;L15493,"HIGH ZONE BIAS",IF(K15493&lt;L15493,"LOW ZONE BIAS","EQUILIBRIUM"))</f>
        <v>EQUILIBRIUM</v>
      </c>
    </row>
    <row r="15494">
      <c r="A15494">
        <v>12066</v>
      </c>
      <c r="B15494" t="str">
        <v>2013-05-18</v>
      </c>
      <c r="C15494" t="str">
        <v>Midday</v>
      </c>
      <c r="D15494">
        <v>24</v>
      </c>
      <c r="E15494" t="str">
        <f>IF(MOD(D15494,2)=0,"EVEN","ODD")</f>
        <v>EVEN</v>
      </c>
      <c r="F15494" t="str">
        <f>IF(D15494&lt;=18,"LOW (1-18)","HIGH (19-36)")</f>
        <v>HIGH (19-36)</v>
      </c>
      <c r="G15494">
        <f>INT((D15494-1)/6)+1</f>
        <v>4</v>
      </c>
      <c r="H15494">
        <f>MOD(D15494-1,6)+1</f>
        <v>6</v>
      </c>
      <c r="I15494">
        <f>37-D15494</f>
        <v>13</v>
      </c>
      <c r="J15494">
        <f>ABS(D15494-D15495)</f>
        <v>2</v>
      </c>
      <c r="K15494">
        <f>AVERAGE(D15494:D15498)</f>
        <v>24</v>
      </c>
      <c r="L15494">
        <f>AVERAGE(D15494:D15513)</f>
        <v>24</v>
      </c>
      <c r="M15494">
        <f>K15494-L15494</f>
        <v>0</v>
      </c>
      <c r="N15494" t="str">
        <f>IF(K15494&gt;L15494,"HIGH ZONE BIAS",IF(K15494&lt;L15494,"LOW ZONE BIAS","EQUILIBRIUM"))</f>
        <v>EQUILIBRIUM</v>
      </c>
    </row>
    <row r="15495">
      <c r="A15495">
        <v>12065</v>
      </c>
      <c r="B15495" t="str">
        <v>2013-05-18</v>
      </c>
      <c r="C15495" t="str">
        <v>Morning</v>
      </c>
      <c r="D15495">
        <v>22</v>
      </c>
      <c r="E15495" t="str">
        <f>IF(MOD(D15495,2)=0,"EVEN","ODD")</f>
        <v>EVEN</v>
      </c>
      <c r="F15495" t="str">
        <f>IF(D15495&lt;=18,"LOW (1-18)","HIGH (19-36)")</f>
        <v>HIGH (19-36)</v>
      </c>
      <c r="G15495">
        <f>INT((D15495-1)/6)+1</f>
        <v>4</v>
      </c>
      <c r="H15495">
        <f>MOD(D15495-1,6)+1</f>
        <v>4</v>
      </c>
      <c r="I15495">
        <f>37-D15495</f>
        <v>15</v>
      </c>
      <c r="J15495">
        <f>ABS(D15495-D15496)</f>
        <v>7</v>
      </c>
      <c r="K15495">
        <f>AVERAGE(D15495:D15499)</f>
        <v>22</v>
      </c>
      <c r="L15495">
        <f>AVERAGE(D15495:D15514)</f>
        <v>22</v>
      </c>
      <c r="M15495">
        <f>K15495-L15495</f>
        <v>0</v>
      </c>
      <c r="N15495" t="str">
        <f>IF(K15495&gt;L15495,"HIGH ZONE BIAS",IF(K15495&lt;L15495,"LOW ZONE BIAS","EQUILIBRIUM"))</f>
        <v>EQUILIBRIUM</v>
      </c>
    </row>
    <row r="15496">
      <c r="A15496">
        <v>12064</v>
      </c>
      <c r="B15496" t="str">
        <v>2013-05-17</v>
      </c>
      <c r="C15496" t="str">
        <v>Evening</v>
      </c>
      <c r="D15496">
        <v>29</v>
      </c>
      <c r="E15496" t="str">
        <f>IF(MOD(D15496,2)=0,"EVEN","ODD")</f>
        <v>ODD</v>
      </c>
      <c r="F15496" t="str">
        <f>IF(D15496&lt;=18,"LOW (1-18)","HIGH (19-36)")</f>
        <v>HIGH (19-36)</v>
      </c>
      <c r="G15496">
        <f>INT((D15496-1)/6)+1</f>
        <v>5</v>
      </c>
      <c r="H15496">
        <f>MOD(D15496-1,6)+1</f>
        <v>5</v>
      </c>
      <c r="I15496">
        <f>37-D15496</f>
        <v>8</v>
      </c>
      <c r="J15496">
        <f>ABS(D15496-D15497)</f>
        <v>6</v>
      </c>
      <c r="K15496">
        <f>AVERAGE(D15496:D15500)</f>
        <v>29</v>
      </c>
      <c r="L15496">
        <f>AVERAGE(D15496:D15515)</f>
        <v>29</v>
      </c>
      <c r="M15496">
        <f>K15496-L15496</f>
        <v>0</v>
      </c>
      <c r="N15496" t="str">
        <f>IF(K15496&gt;L15496,"HIGH ZONE BIAS",IF(K15496&lt;L15496,"LOW ZONE BIAS","EQUILIBRIUM"))</f>
        <v>EQUILIBRIUM</v>
      </c>
    </row>
    <row r="15497">
      <c r="A15497">
        <v>12063</v>
      </c>
      <c r="B15497" t="str">
        <v>2013-05-17</v>
      </c>
      <c r="C15497" t="str">
        <v>Midday</v>
      </c>
      <c r="D15497">
        <v>35</v>
      </c>
      <c r="E15497" t="str">
        <f>IF(MOD(D15497,2)=0,"EVEN","ODD")</f>
        <v>ODD</v>
      </c>
      <c r="F15497" t="str">
        <f>IF(D15497&lt;=18,"LOW (1-18)","HIGH (19-36)")</f>
        <v>HIGH (19-36)</v>
      </c>
      <c r="G15497">
        <f>INT((D15497-1)/6)+1</f>
        <v>6</v>
      </c>
      <c r="H15497">
        <f>MOD(D15497-1,6)+1</f>
        <v>5</v>
      </c>
      <c r="I15497">
        <f>37-D15497</f>
        <v>2</v>
      </c>
      <c r="J15497">
        <f>ABS(D15497-D15498)</f>
        <v>4</v>
      </c>
      <c r="K15497">
        <f>AVERAGE(D15497:D15501)</f>
        <v>35</v>
      </c>
      <c r="L15497">
        <f>AVERAGE(D15497:D15516)</f>
        <v>35</v>
      </c>
      <c r="M15497">
        <f>K15497-L15497</f>
        <v>0</v>
      </c>
      <c r="N15497" t="str">
        <f>IF(K15497&gt;L15497,"HIGH ZONE BIAS",IF(K15497&lt;L15497,"LOW ZONE BIAS","EQUILIBRIUM"))</f>
        <v>EQUILIBRIUM</v>
      </c>
    </row>
    <row r="15498">
      <c r="A15498">
        <v>12062</v>
      </c>
      <c r="B15498" t="str">
        <v>2013-05-17</v>
      </c>
      <c r="C15498" t="str">
        <v>Morning</v>
      </c>
      <c r="D15498">
        <v>31</v>
      </c>
      <c r="E15498" t="str">
        <f>IF(MOD(D15498,2)=0,"EVEN","ODD")</f>
        <v>ODD</v>
      </c>
      <c r="F15498" t="str">
        <f>IF(D15498&lt;=18,"LOW (1-18)","HIGH (19-36)")</f>
        <v>HIGH (19-36)</v>
      </c>
      <c r="G15498">
        <f>INT((D15498-1)/6)+1</f>
        <v>6</v>
      </c>
      <c r="H15498">
        <f>MOD(D15498-1,6)+1</f>
        <v>1</v>
      </c>
      <c r="I15498">
        <f>37-D15498</f>
        <v>6</v>
      </c>
      <c r="J15498">
        <f>ABS(D15498-D15499)</f>
        <v>2</v>
      </c>
      <c r="K15498">
        <f>AVERAGE(D15498:D15502)</f>
        <v>31</v>
      </c>
      <c r="L15498">
        <f>AVERAGE(D15498:D15517)</f>
        <v>31</v>
      </c>
      <c r="M15498">
        <f>K15498-L15498</f>
        <v>0</v>
      </c>
      <c r="N15498" t="str">
        <f>IF(K15498&gt;L15498,"HIGH ZONE BIAS",IF(K15498&lt;L15498,"LOW ZONE BIAS","EQUILIBRIUM"))</f>
        <v>EQUILIBRIUM</v>
      </c>
    </row>
    <row r="15499">
      <c r="A15499">
        <v>12061</v>
      </c>
      <c r="B15499" t="str">
        <v>2013-05-16</v>
      </c>
      <c r="C15499" t="str">
        <v>Evening</v>
      </c>
      <c r="D15499">
        <v>29</v>
      </c>
      <c r="E15499" t="str">
        <f>IF(MOD(D15499,2)=0,"EVEN","ODD")</f>
        <v>ODD</v>
      </c>
      <c r="F15499" t="str">
        <f>IF(D15499&lt;=18,"LOW (1-18)","HIGH (19-36)")</f>
        <v>HIGH (19-36)</v>
      </c>
      <c r="G15499">
        <f>INT((D15499-1)/6)+1</f>
        <v>5</v>
      </c>
      <c r="H15499">
        <f>MOD(D15499-1,6)+1</f>
        <v>5</v>
      </c>
      <c r="I15499">
        <f>37-D15499</f>
        <v>8</v>
      </c>
      <c r="J15499">
        <f>ABS(D15499-D15500)</f>
        <v>2</v>
      </c>
      <c r="K15499">
        <f>AVERAGE(D15499:D15503)</f>
        <v>29</v>
      </c>
      <c r="L15499">
        <f>AVERAGE(D15499:D15518)</f>
        <v>29</v>
      </c>
      <c r="M15499">
        <f>K15499-L15499</f>
        <v>0</v>
      </c>
      <c r="N15499" t="str">
        <f>IF(K15499&gt;L15499,"HIGH ZONE BIAS",IF(K15499&lt;L15499,"LOW ZONE BIAS","EQUILIBRIUM"))</f>
        <v>EQUILIBRIUM</v>
      </c>
    </row>
    <row r="15500">
      <c r="A15500">
        <v>12060</v>
      </c>
      <c r="B15500" t="str">
        <v>2013-05-16</v>
      </c>
      <c r="C15500" t="str">
        <v>Midday</v>
      </c>
      <c r="D15500">
        <v>31</v>
      </c>
      <c r="E15500" t="str">
        <f>IF(MOD(D15500,2)=0,"EVEN","ODD")</f>
        <v>ODD</v>
      </c>
      <c r="F15500" t="str">
        <f>IF(D15500&lt;=18,"LOW (1-18)","HIGH (19-36)")</f>
        <v>HIGH (19-36)</v>
      </c>
      <c r="G15500">
        <f>INT((D15500-1)/6)+1</f>
        <v>6</v>
      </c>
      <c r="H15500">
        <f>MOD(D15500-1,6)+1</f>
        <v>1</v>
      </c>
      <c r="I15500">
        <f>37-D15500</f>
        <v>6</v>
      </c>
      <c r="J15500">
        <f>ABS(D15500-D15501)</f>
        <v>2</v>
      </c>
      <c r="K15500">
        <f>AVERAGE(D15500:D15504)</f>
        <v>31</v>
      </c>
      <c r="L15500">
        <f>AVERAGE(D15500:D15519)</f>
        <v>31</v>
      </c>
      <c r="M15500">
        <f>K15500-L15500</f>
        <v>0</v>
      </c>
      <c r="N15500" t="str">
        <f>IF(K15500&gt;L15500,"HIGH ZONE BIAS",IF(K15500&lt;L15500,"LOW ZONE BIAS","EQUILIBRIUM"))</f>
        <v>EQUILIBRIUM</v>
      </c>
    </row>
    <row r="15501">
      <c r="A15501">
        <v>12059</v>
      </c>
      <c r="B15501" t="str">
        <v>2013-05-16</v>
      </c>
      <c r="C15501" t="str">
        <v>Morning</v>
      </c>
      <c r="D15501">
        <v>29</v>
      </c>
      <c r="E15501" t="str">
        <f>IF(MOD(D15501,2)=0,"EVEN","ODD")</f>
        <v>ODD</v>
      </c>
      <c r="F15501" t="str">
        <f>IF(D15501&lt;=18,"LOW (1-18)","HIGH (19-36)")</f>
        <v>HIGH (19-36)</v>
      </c>
      <c r="G15501">
        <f>INT((D15501-1)/6)+1</f>
        <v>5</v>
      </c>
      <c r="H15501">
        <f>MOD(D15501-1,6)+1</f>
        <v>5</v>
      </c>
      <c r="I15501">
        <f>37-D15501</f>
        <v>8</v>
      </c>
      <c r="J15501">
        <f>ABS(D15501-D15502)</f>
        <v>0</v>
      </c>
      <c r="K15501">
        <f>AVERAGE(D15501:D15505)</f>
        <v>29</v>
      </c>
      <c r="L15501">
        <f>AVERAGE(D15501:D15520)</f>
        <v>29</v>
      </c>
      <c r="M15501">
        <f>K15501-L15501</f>
        <v>0</v>
      </c>
      <c r="N15501" t="str">
        <f>IF(K15501&gt;L15501,"HIGH ZONE BIAS",IF(K15501&lt;L15501,"LOW ZONE BIAS","EQUILIBRIUM"))</f>
        <v>EQUILIBRIUM</v>
      </c>
    </row>
    <row r="15502">
      <c r="A15502">
        <v>12058</v>
      </c>
      <c r="B15502" t="str">
        <v>2013-05-15</v>
      </c>
      <c r="C15502" t="str">
        <v>Evening</v>
      </c>
      <c r="D15502">
        <v>29</v>
      </c>
      <c r="E15502" t="str">
        <f>IF(MOD(D15502,2)=0,"EVEN","ODD")</f>
        <v>ODD</v>
      </c>
      <c r="F15502" t="str">
        <f>IF(D15502&lt;=18,"LOW (1-18)","HIGH (19-36)")</f>
        <v>HIGH (19-36)</v>
      </c>
      <c r="G15502">
        <f>INT((D15502-1)/6)+1</f>
        <v>5</v>
      </c>
      <c r="H15502">
        <f>MOD(D15502-1,6)+1</f>
        <v>5</v>
      </c>
      <c r="I15502">
        <f>37-D15502</f>
        <v>8</v>
      </c>
      <c r="J15502">
        <f>ABS(D15502-D15503)</f>
        <v>5</v>
      </c>
      <c r="K15502">
        <f>AVERAGE(D15502:D15506)</f>
        <v>29</v>
      </c>
      <c r="L15502">
        <f>AVERAGE(D15502:D15521)</f>
        <v>29</v>
      </c>
      <c r="M15502">
        <f>K15502-L15502</f>
        <v>0</v>
      </c>
      <c r="N15502" t="str">
        <f>IF(K15502&gt;L15502,"HIGH ZONE BIAS",IF(K15502&lt;L15502,"LOW ZONE BIAS","EQUILIBRIUM"))</f>
        <v>EQUILIBRIUM</v>
      </c>
    </row>
    <row r="15503">
      <c r="A15503">
        <v>12057</v>
      </c>
      <c r="B15503" t="str">
        <v>2013-05-15</v>
      </c>
      <c r="C15503" t="str">
        <v>Midday</v>
      </c>
      <c r="D15503">
        <v>34</v>
      </c>
      <c r="E15503" t="str">
        <f>IF(MOD(D15503,2)=0,"EVEN","ODD")</f>
        <v>EVEN</v>
      </c>
      <c r="F15503" t="str">
        <f>IF(D15503&lt;=18,"LOW (1-18)","HIGH (19-36)")</f>
        <v>HIGH (19-36)</v>
      </c>
      <c r="G15503">
        <f>INT((D15503-1)/6)+1</f>
        <v>6</v>
      </c>
      <c r="H15503">
        <f>MOD(D15503-1,6)+1</f>
        <v>4</v>
      </c>
      <c r="I15503">
        <f>37-D15503</f>
        <v>3</v>
      </c>
      <c r="J15503">
        <f>ABS(D15503-D15504)</f>
        <v>20</v>
      </c>
      <c r="K15503">
        <f>AVERAGE(D15503:D15507)</f>
        <v>34</v>
      </c>
      <c r="L15503">
        <f>AVERAGE(D15503:D15522)</f>
        <v>34</v>
      </c>
      <c r="M15503">
        <f>K15503-L15503</f>
        <v>0</v>
      </c>
      <c r="N15503" t="str">
        <f>IF(K15503&gt;L15503,"HIGH ZONE BIAS",IF(K15503&lt;L15503,"LOW ZONE BIAS","EQUILIBRIUM"))</f>
        <v>EQUILIBRIUM</v>
      </c>
    </row>
    <row r="15504">
      <c r="A15504">
        <v>12056</v>
      </c>
      <c r="B15504" t="str">
        <v>2013-05-15</v>
      </c>
      <c r="C15504" t="str">
        <v>Morning</v>
      </c>
      <c r="D15504">
        <v>14</v>
      </c>
      <c r="E15504" t="str">
        <f>IF(MOD(D15504,2)=0,"EVEN","ODD")</f>
        <v>EVEN</v>
      </c>
      <c r="F15504" t="str">
        <f>IF(D15504&lt;=18,"LOW (1-18)","HIGH (19-36)")</f>
        <v>LOW (1-18)</v>
      </c>
      <c r="G15504">
        <f>INT((D15504-1)/6)+1</f>
        <v>3</v>
      </c>
      <c r="H15504">
        <f>MOD(D15504-1,6)+1</f>
        <v>2</v>
      </c>
      <c r="I15504">
        <f>37-D15504</f>
        <v>23</v>
      </c>
      <c r="J15504">
        <f>ABS(D15504-D15505)</f>
        <v>6</v>
      </c>
      <c r="K15504">
        <f>AVERAGE(D15504:D15508)</f>
        <v>14</v>
      </c>
      <c r="L15504">
        <f>AVERAGE(D15504:D15523)</f>
        <v>14</v>
      </c>
      <c r="M15504">
        <f>K15504-L15504</f>
        <v>0</v>
      </c>
      <c r="N15504" t="str">
        <f>IF(K15504&gt;L15504,"HIGH ZONE BIAS",IF(K15504&lt;L15504,"LOW ZONE BIAS","EQUILIBRIUM"))</f>
        <v>EQUILIBRIUM</v>
      </c>
    </row>
    <row r="15505">
      <c r="A15505">
        <v>12055</v>
      </c>
      <c r="B15505" t="str">
        <v>2013-05-14</v>
      </c>
      <c r="C15505" t="str">
        <v>Evening</v>
      </c>
      <c r="D15505">
        <v>8</v>
      </c>
      <c r="E15505" t="str">
        <f>IF(MOD(D15505,2)=0,"EVEN","ODD")</f>
        <v>EVEN</v>
      </c>
      <c r="F15505" t="str">
        <f>IF(D15505&lt;=18,"LOW (1-18)","HIGH (19-36)")</f>
        <v>LOW (1-18)</v>
      </c>
      <c r="G15505">
        <f>INT((D15505-1)/6)+1</f>
        <v>2</v>
      </c>
      <c r="H15505">
        <f>MOD(D15505-1,6)+1</f>
        <v>2</v>
      </c>
      <c r="I15505">
        <f>37-D15505</f>
        <v>29</v>
      </c>
      <c r="J15505">
        <f>ABS(D15505-D15506)</f>
        <v>26</v>
      </c>
      <c r="K15505">
        <f>AVERAGE(D15505:D15509)</f>
        <v>8</v>
      </c>
      <c r="L15505">
        <f>AVERAGE(D15505:D15524)</f>
        <v>8</v>
      </c>
      <c r="M15505">
        <f>K15505-L15505</f>
        <v>0</v>
      </c>
      <c r="N15505" t="str">
        <f>IF(K15505&gt;L15505,"HIGH ZONE BIAS",IF(K15505&lt;L15505,"LOW ZONE BIAS","EQUILIBRIUM"))</f>
        <v>EQUILIBRIUM</v>
      </c>
    </row>
    <row r="15506">
      <c r="A15506">
        <v>12054</v>
      </c>
      <c r="B15506" t="str">
        <v>2013-05-14</v>
      </c>
      <c r="C15506" t="str">
        <v>Midday</v>
      </c>
      <c r="D15506">
        <v>34</v>
      </c>
      <c r="E15506" t="str">
        <f>IF(MOD(D15506,2)=0,"EVEN","ODD")</f>
        <v>EVEN</v>
      </c>
      <c r="F15506" t="str">
        <f>IF(D15506&lt;=18,"LOW (1-18)","HIGH (19-36)")</f>
        <v>HIGH (19-36)</v>
      </c>
      <c r="G15506">
        <f>INT((D15506-1)/6)+1</f>
        <v>6</v>
      </c>
      <c r="H15506">
        <f>MOD(D15506-1,6)+1</f>
        <v>4</v>
      </c>
      <c r="I15506">
        <f>37-D15506</f>
        <v>3</v>
      </c>
      <c r="J15506">
        <f>ABS(D15506-D15507)</f>
        <v>9</v>
      </c>
      <c r="K15506">
        <f>AVERAGE(D15506:D15510)</f>
        <v>34</v>
      </c>
      <c r="L15506">
        <f>AVERAGE(D15506:D15525)</f>
        <v>34</v>
      </c>
      <c r="M15506">
        <f>K15506-L15506</f>
        <v>0</v>
      </c>
      <c r="N15506" t="str">
        <f>IF(K15506&gt;L15506,"HIGH ZONE BIAS",IF(K15506&lt;L15506,"LOW ZONE BIAS","EQUILIBRIUM"))</f>
        <v>EQUILIBRIUM</v>
      </c>
    </row>
    <row r="15507">
      <c r="A15507">
        <v>12053</v>
      </c>
      <c r="B15507" t="str">
        <v>2013-05-14</v>
      </c>
      <c r="C15507" t="str">
        <v>Morning</v>
      </c>
      <c r="D15507">
        <v>25</v>
      </c>
      <c r="E15507" t="str">
        <f>IF(MOD(D15507,2)=0,"EVEN","ODD")</f>
        <v>ODD</v>
      </c>
      <c r="F15507" t="str">
        <f>IF(D15507&lt;=18,"LOW (1-18)","HIGH (19-36)")</f>
        <v>HIGH (19-36)</v>
      </c>
      <c r="G15507">
        <f>INT((D15507-1)/6)+1</f>
        <v>5</v>
      </c>
      <c r="H15507">
        <f>MOD(D15507-1,6)+1</f>
        <v>1</v>
      </c>
      <c r="I15507">
        <f>37-D15507</f>
        <v>12</v>
      </c>
      <c r="J15507">
        <f>ABS(D15507-D15508)</f>
        <v>11</v>
      </c>
      <c r="K15507">
        <f>AVERAGE(D15507:D15511)</f>
        <v>25</v>
      </c>
      <c r="L15507">
        <f>AVERAGE(D15507:D15526)</f>
        <v>25</v>
      </c>
      <c r="M15507">
        <f>K15507-L15507</f>
        <v>0</v>
      </c>
      <c r="N15507" t="str">
        <f>IF(K15507&gt;L15507,"HIGH ZONE BIAS",IF(K15507&lt;L15507,"LOW ZONE BIAS","EQUILIBRIUM"))</f>
        <v>EQUILIBRIUM</v>
      </c>
    </row>
    <row r="15508">
      <c r="A15508">
        <v>12052</v>
      </c>
      <c r="B15508" t="str">
        <v>2013-05-13</v>
      </c>
      <c r="C15508" t="str">
        <v>Evening</v>
      </c>
      <c r="D15508">
        <v>36</v>
      </c>
      <c r="E15508" t="str">
        <f>IF(MOD(D15508,2)=0,"EVEN","ODD")</f>
        <v>EVEN</v>
      </c>
      <c r="F15508" t="str">
        <f>IF(D15508&lt;=18,"LOW (1-18)","HIGH (19-36)")</f>
        <v>HIGH (19-36)</v>
      </c>
      <c r="G15508">
        <f>INT((D15508-1)/6)+1</f>
        <v>6</v>
      </c>
      <c r="H15508">
        <f>MOD(D15508-1,6)+1</f>
        <v>6</v>
      </c>
      <c r="I15508">
        <f>37-D15508</f>
        <v>1</v>
      </c>
      <c r="J15508">
        <f>ABS(D15508-D15509)</f>
        <v>14</v>
      </c>
      <c r="K15508">
        <f>AVERAGE(D15508:D15512)</f>
        <v>36</v>
      </c>
      <c r="L15508">
        <f>AVERAGE(D15508:D15527)</f>
        <v>36</v>
      </c>
      <c r="M15508">
        <f>K15508-L15508</f>
        <v>0</v>
      </c>
      <c r="N15508" t="str">
        <f>IF(K15508&gt;L15508,"HIGH ZONE BIAS",IF(K15508&lt;L15508,"LOW ZONE BIAS","EQUILIBRIUM"))</f>
        <v>EQUILIBRIUM</v>
      </c>
    </row>
    <row r="15509">
      <c r="A15509">
        <v>12051</v>
      </c>
      <c r="B15509" t="str">
        <v>2013-05-13</v>
      </c>
      <c r="C15509" t="str">
        <v>Midday</v>
      </c>
      <c r="D15509">
        <v>22</v>
      </c>
      <c r="E15509" t="str">
        <f>IF(MOD(D15509,2)=0,"EVEN","ODD")</f>
        <v>EVEN</v>
      </c>
      <c r="F15509" t="str">
        <f>IF(D15509&lt;=18,"LOW (1-18)","HIGH (19-36)")</f>
        <v>HIGH (19-36)</v>
      </c>
      <c r="G15509">
        <f>INT((D15509-1)/6)+1</f>
        <v>4</v>
      </c>
      <c r="H15509">
        <f>MOD(D15509-1,6)+1</f>
        <v>4</v>
      </c>
      <c r="I15509">
        <f>37-D15509</f>
        <v>15</v>
      </c>
      <c r="J15509">
        <f>ABS(D15509-D15510)</f>
        <v>12</v>
      </c>
      <c r="K15509">
        <f>AVERAGE(D15509:D15513)</f>
        <v>22</v>
      </c>
      <c r="L15509">
        <f>AVERAGE(D15509:D15528)</f>
        <v>22</v>
      </c>
      <c r="M15509">
        <f>K15509-L15509</f>
        <v>0</v>
      </c>
      <c r="N15509" t="str">
        <f>IF(K15509&gt;L15509,"HIGH ZONE BIAS",IF(K15509&lt;L15509,"LOW ZONE BIAS","EQUILIBRIUM"))</f>
        <v>EQUILIBRIUM</v>
      </c>
    </row>
    <row r="15510">
      <c r="A15510">
        <v>12050</v>
      </c>
      <c r="B15510" t="str">
        <v>2013-05-13</v>
      </c>
      <c r="C15510" t="str">
        <v>Morning</v>
      </c>
      <c r="D15510">
        <v>10</v>
      </c>
      <c r="E15510" t="str">
        <f>IF(MOD(D15510,2)=0,"EVEN","ODD")</f>
        <v>EVEN</v>
      </c>
      <c r="F15510" t="str">
        <f>IF(D15510&lt;=18,"LOW (1-18)","HIGH (19-36)")</f>
        <v>LOW (1-18)</v>
      </c>
      <c r="G15510">
        <f>INT((D15510-1)/6)+1</f>
        <v>2</v>
      </c>
      <c r="H15510">
        <f>MOD(D15510-1,6)+1</f>
        <v>4</v>
      </c>
      <c r="I15510">
        <f>37-D15510</f>
        <v>27</v>
      </c>
      <c r="J15510">
        <f>ABS(D15510-D15511)</f>
        <v>4</v>
      </c>
      <c r="K15510">
        <f>AVERAGE(D15510:D15514)</f>
        <v>10</v>
      </c>
      <c r="L15510">
        <f>AVERAGE(D15510:D15529)</f>
        <v>10</v>
      </c>
      <c r="M15510">
        <f>K15510-L15510</f>
        <v>0</v>
      </c>
      <c r="N15510" t="str">
        <f>IF(K15510&gt;L15510,"HIGH ZONE BIAS",IF(K15510&lt;L15510,"LOW ZONE BIAS","EQUILIBRIUM"))</f>
        <v>EQUILIBRIUM</v>
      </c>
    </row>
    <row r="15511">
      <c r="A15511">
        <v>12049</v>
      </c>
      <c r="B15511" t="str">
        <v>2013-05-11</v>
      </c>
      <c r="C15511" t="str">
        <v>Evening</v>
      </c>
      <c r="D15511">
        <v>14</v>
      </c>
      <c r="E15511" t="str">
        <f>IF(MOD(D15511,2)=0,"EVEN","ODD")</f>
        <v>EVEN</v>
      </c>
      <c r="F15511" t="str">
        <f>IF(D15511&lt;=18,"LOW (1-18)","HIGH (19-36)")</f>
        <v>LOW (1-18)</v>
      </c>
      <c r="G15511">
        <f>INT((D15511-1)/6)+1</f>
        <v>3</v>
      </c>
      <c r="H15511">
        <f>MOD(D15511-1,6)+1</f>
        <v>2</v>
      </c>
      <c r="I15511">
        <f>37-D15511</f>
        <v>23</v>
      </c>
      <c r="J15511">
        <f>ABS(D15511-D15512)</f>
        <v>2</v>
      </c>
      <c r="K15511">
        <f>AVERAGE(D15511:D15515)</f>
        <v>14</v>
      </c>
      <c r="L15511">
        <f>AVERAGE(D15511:D15530)</f>
        <v>14</v>
      </c>
      <c r="M15511">
        <f>K15511-L15511</f>
        <v>0</v>
      </c>
      <c r="N15511" t="str">
        <f>IF(K15511&gt;L15511,"HIGH ZONE BIAS",IF(K15511&lt;L15511,"LOW ZONE BIAS","EQUILIBRIUM"))</f>
        <v>EQUILIBRIUM</v>
      </c>
    </row>
    <row r="15512">
      <c r="A15512">
        <v>12048</v>
      </c>
      <c r="B15512" t="str">
        <v>2013-05-11</v>
      </c>
      <c r="C15512" t="str">
        <v>Midday</v>
      </c>
      <c r="D15512">
        <v>16</v>
      </c>
      <c r="E15512" t="str">
        <f>IF(MOD(D15512,2)=0,"EVEN","ODD")</f>
        <v>EVEN</v>
      </c>
      <c r="F15512" t="str">
        <f>IF(D15512&lt;=18,"LOW (1-18)","HIGH (19-36)")</f>
        <v>LOW (1-18)</v>
      </c>
      <c r="G15512">
        <f>INT((D15512-1)/6)+1</f>
        <v>3</v>
      </c>
      <c r="H15512">
        <f>MOD(D15512-1,6)+1</f>
        <v>4</v>
      </c>
      <c r="I15512">
        <f>37-D15512</f>
        <v>21</v>
      </c>
      <c r="J15512">
        <f>ABS(D15512-D15513)</f>
        <v>8</v>
      </c>
      <c r="K15512">
        <f>AVERAGE(D15512:D15516)</f>
        <v>16</v>
      </c>
      <c r="L15512">
        <f>AVERAGE(D15512:D15531)</f>
        <v>16</v>
      </c>
      <c r="M15512">
        <f>K15512-L15512</f>
        <v>0</v>
      </c>
      <c r="N15512" t="str">
        <f>IF(K15512&gt;L15512,"HIGH ZONE BIAS",IF(K15512&lt;L15512,"LOW ZONE BIAS","EQUILIBRIUM"))</f>
        <v>EQUILIBRIUM</v>
      </c>
    </row>
    <row r="15513">
      <c r="A15513">
        <v>12047</v>
      </c>
      <c r="B15513" t="str">
        <v>2013-05-11</v>
      </c>
      <c r="C15513" t="str">
        <v>Morning</v>
      </c>
      <c r="D15513">
        <v>24</v>
      </c>
      <c r="E15513" t="str">
        <f>IF(MOD(D15513,2)=0,"EVEN","ODD")</f>
        <v>EVEN</v>
      </c>
      <c r="F15513" t="str">
        <f>IF(D15513&lt;=18,"LOW (1-18)","HIGH (19-36)")</f>
        <v>HIGH (19-36)</v>
      </c>
      <c r="G15513">
        <f>INT((D15513-1)/6)+1</f>
        <v>4</v>
      </c>
      <c r="H15513">
        <f>MOD(D15513-1,6)+1</f>
        <v>6</v>
      </c>
      <c r="I15513">
        <f>37-D15513</f>
        <v>13</v>
      </c>
      <c r="J15513">
        <f>ABS(D15513-D15514)</f>
        <v>1</v>
      </c>
      <c r="K15513">
        <f>AVERAGE(D15513:D15517)</f>
        <v>24</v>
      </c>
      <c r="L15513">
        <f>AVERAGE(D15513:D15532)</f>
        <v>24</v>
      </c>
      <c r="M15513">
        <f>K15513-L15513</f>
        <v>0</v>
      </c>
      <c r="N15513" t="str">
        <f>IF(K15513&gt;L15513,"HIGH ZONE BIAS",IF(K15513&lt;L15513,"LOW ZONE BIAS","EQUILIBRIUM"))</f>
        <v>EQUILIBRIUM</v>
      </c>
    </row>
    <row r="15514">
      <c r="A15514">
        <v>12046</v>
      </c>
      <c r="B15514" t="str">
        <v>2013-05-10</v>
      </c>
      <c r="C15514" t="str">
        <v>Evening</v>
      </c>
      <c r="D15514">
        <v>25</v>
      </c>
      <c r="E15514" t="str">
        <f>IF(MOD(D15514,2)=0,"EVEN","ODD")</f>
        <v>ODD</v>
      </c>
      <c r="F15514" t="str">
        <f>IF(D15514&lt;=18,"LOW (1-18)","HIGH (19-36)")</f>
        <v>HIGH (19-36)</v>
      </c>
      <c r="G15514">
        <f>INT((D15514-1)/6)+1</f>
        <v>5</v>
      </c>
      <c r="H15514">
        <f>MOD(D15514-1,6)+1</f>
        <v>1</v>
      </c>
      <c r="I15514">
        <f>37-D15514</f>
        <v>12</v>
      </c>
      <c r="J15514">
        <f>ABS(D15514-D15515)</f>
        <v>9</v>
      </c>
      <c r="K15514">
        <f>AVERAGE(D15514:D15518)</f>
        <v>25</v>
      </c>
      <c r="L15514">
        <f>AVERAGE(D15514:D15533)</f>
        <v>25</v>
      </c>
      <c r="M15514">
        <f>K15514-L15514</f>
        <v>0</v>
      </c>
      <c r="N15514" t="str">
        <f>IF(K15514&gt;L15514,"HIGH ZONE BIAS",IF(K15514&lt;L15514,"LOW ZONE BIAS","EQUILIBRIUM"))</f>
        <v>EQUILIBRIUM</v>
      </c>
    </row>
    <row r="15515">
      <c r="A15515">
        <v>12045</v>
      </c>
      <c r="B15515" t="str">
        <v>2013-05-10</v>
      </c>
      <c r="C15515" t="str">
        <v>Midday</v>
      </c>
      <c r="D15515">
        <v>16</v>
      </c>
      <c r="E15515" t="str">
        <f>IF(MOD(D15515,2)=0,"EVEN","ODD")</f>
        <v>EVEN</v>
      </c>
      <c r="F15515" t="str">
        <f>IF(D15515&lt;=18,"LOW (1-18)","HIGH (19-36)")</f>
        <v>LOW (1-18)</v>
      </c>
      <c r="G15515">
        <f>INT((D15515-1)/6)+1</f>
        <v>3</v>
      </c>
      <c r="H15515">
        <f>MOD(D15515-1,6)+1</f>
        <v>4</v>
      </c>
      <c r="I15515">
        <f>37-D15515</f>
        <v>21</v>
      </c>
      <c r="J15515">
        <f>ABS(D15515-D15516)</f>
        <v>6</v>
      </c>
      <c r="K15515">
        <f>AVERAGE(D15515:D15519)</f>
        <v>16</v>
      </c>
      <c r="L15515">
        <f>AVERAGE(D15515:D15534)</f>
        <v>16</v>
      </c>
      <c r="M15515">
        <f>K15515-L15515</f>
        <v>0</v>
      </c>
      <c r="N15515" t="str">
        <f>IF(K15515&gt;L15515,"HIGH ZONE BIAS",IF(K15515&lt;L15515,"LOW ZONE BIAS","EQUILIBRIUM"))</f>
        <v>EQUILIBRIUM</v>
      </c>
    </row>
    <row r="15516">
      <c r="A15516">
        <v>12044</v>
      </c>
      <c r="B15516" t="str">
        <v>2013-05-10</v>
      </c>
      <c r="C15516" t="str">
        <v>Morning</v>
      </c>
      <c r="D15516">
        <v>10</v>
      </c>
      <c r="E15516" t="str">
        <f>IF(MOD(D15516,2)=0,"EVEN","ODD")</f>
        <v>EVEN</v>
      </c>
      <c r="F15516" t="str">
        <f>IF(D15516&lt;=18,"LOW (1-18)","HIGH (19-36)")</f>
        <v>LOW (1-18)</v>
      </c>
      <c r="G15516">
        <f>INT((D15516-1)/6)+1</f>
        <v>2</v>
      </c>
      <c r="H15516">
        <f>MOD(D15516-1,6)+1</f>
        <v>4</v>
      </c>
      <c r="I15516">
        <f>37-D15516</f>
        <v>27</v>
      </c>
      <c r="J15516">
        <f>ABS(D15516-D15517)</f>
        <v>10</v>
      </c>
      <c r="K15516">
        <f>AVERAGE(D15516:D15520)</f>
        <v>10</v>
      </c>
      <c r="L15516">
        <f>AVERAGE(D15516:D15535)</f>
        <v>10</v>
      </c>
      <c r="M15516">
        <f>K15516-L15516</f>
        <v>0</v>
      </c>
      <c r="N15516" t="str">
        <f>IF(K15516&gt;L15516,"HIGH ZONE BIAS",IF(K15516&lt;L15516,"LOW ZONE BIAS","EQUILIBRIUM"))</f>
        <v>EQUILIBRIUM</v>
      </c>
    </row>
    <row r="15517">
      <c r="A15517">
        <v>12043</v>
      </c>
      <c r="B15517" t="str">
        <v>2013-05-09</v>
      </c>
      <c r="C15517" t="str">
        <v>Evening</v>
      </c>
      <c r="D15517">
        <v>20</v>
      </c>
      <c r="E15517" t="str">
        <f>IF(MOD(D15517,2)=0,"EVEN","ODD")</f>
        <v>EVEN</v>
      </c>
      <c r="F15517" t="str">
        <f>IF(D15517&lt;=18,"LOW (1-18)","HIGH (19-36)")</f>
        <v>HIGH (19-36)</v>
      </c>
      <c r="G15517">
        <f>INT((D15517-1)/6)+1</f>
        <v>4</v>
      </c>
      <c r="H15517">
        <f>MOD(D15517-1,6)+1</f>
        <v>2</v>
      </c>
      <c r="I15517">
        <f>37-D15517</f>
        <v>17</v>
      </c>
      <c r="J15517">
        <f>ABS(D15517-D15518)</f>
        <v>15</v>
      </c>
      <c r="K15517">
        <f>AVERAGE(D15517:D15521)</f>
        <v>20</v>
      </c>
      <c r="L15517">
        <f>AVERAGE(D15517:D15536)</f>
        <v>20</v>
      </c>
      <c r="M15517">
        <f>K15517-L15517</f>
        <v>0</v>
      </c>
      <c r="N15517" t="str">
        <f>IF(K15517&gt;L15517,"HIGH ZONE BIAS",IF(K15517&lt;L15517,"LOW ZONE BIAS","EQUILIBRIUM"))</f>
        <v>EQUILIBRIUM</v>
      </c>
    </row>
    <row r="15518">
      <c r="A15518">
        <v>12042</v>
      </c>
      <c r="B15518" t="str">
        <v>2013-05-09</v>
      </c>
      <c r="C15518" t="str">
        <v>Midday</v>
      </c>
      <c r="D15518">
        <v>35</v>
      </c>
      <c r="E15518" t="str">
        <f>IF(MOD(D15518,2)=0,"EVEN","ODD")</f>
        <v>ODD</v>
      </c>
      <c r="F15518" t="str">
        <f>IF(D15518&lt;=18,"LOW (1-18)","HIGH (19-36)")</f>
        <v>HIGH (19-36)</v>
      </c>
      <c r="G15518">
        <f>INT((D15518-1)/6)+1</f>
        <v>6</v>
      </c>
      <c r="H15518">
        <f>MOD(D15518-1,6)+1</f>
        <v>5</v>
      </c>
      <c r="I15518">
        <f>37-D15518</f>
        <v>2</v>
      </c>
      <c r="J15518">
        <f>ABS(D15518-D15519)</f>
        <v>27</v>
      </c>
      <c r="K15518">
        <f>AVERAGE(D15518:D15522)</f>
        <v>35</v>
      </c>
      <c r="L15518">
        <f>AVERAGE(D15518:D15537)</f>
        <v>35</v>
      </c>
      <c r="M15518">
        <f>K15518-L15518</f>
        <v>0</v>
      </c>
      <c r="N15518" t="str">
        <f>IF(K15518&gt;L15518,"HIGH ZONE BIAS",IF(K15518&lt;L15518,"LOW ZONE BIAS","EQUILIBRIUM"))</f>
        <v>EQUILIBRIUM</v>
      </c>
    </row>
    <row r="15519">
      <c r="A15519">
        <v>12041</v>
      </c>
      <c r="B15519" t="str">
        <v>2013-05-09</v>
      </c>
      <c r="C15519" t="str">
        <v>Morning</v>
      </c>
      <c r="D15519">
        <v>8</v>
      </c>
      <c r="E15519" t="str">
        <f>IF(MOD(D15519,2)=0,"EVEN","ODD")</f>
        <v>EVEN</v>
      </c>
      <c r="F15519" t="str">
        <f>IF(D15519&lt;=18,"LOW (1-18)","HIGH (19-36)")</f>
        <v>LOW (1-18)</v>
      </c>
      <c r="G15519">
        <f>INT((D15519-1)/6)+1</f>
        <v>2</v>
      </c>
      <c r="H15519">
        <f>MOD(D15519-1,6)+1</f>
        <v>2</v>
      </c>
      <c r="I15519">
        <f>37-D15519</f>
        <v>29</v>
      </c>
      <c r="J15519">
        <f>ABS(D15519-D15520)</f>
        <v>24</v>
      </c>
      <c r="K15519">
        <f>AVERAGE(D15519:D15523)</f>
        <v>8</v>
      </c>
      <c r="L15519">
        <f>AVERAGE(D15519:D15538)</f>
        <v>8</v>
      </c>
      <c r="M15519">
        <f>K15519-L15519</f>
        <v>0</v>
      </c>
      <c r="N15519" t="str">
        <f>IF(K15519&gt;L15519,"HIGH ZONE BIAS",IF(K15519&lt;L15519,"LOW ZONE BIAS","EQUILIBRIUM"))</f>
        <v>EQUILIBRIUM</v>
      </c>
    </row>
    <row r="15520">
      <c r="A15520">
        <v>12040</v>
      </c>
      <c r="B15520" t="str">
        <v>2013-05-08</v>
      </c>
      <c r="C15520" t="str">
        <v>Evening</v>
      </c>
      <c r="D15520">
        <v>32</v>
      </c>
      <c r="E15520" t="str">
        <f>IF(MOD(D15520,2)=0,"EVEN","ODD")</f>
        <v>EVEN</v>
      </c>
      <c r="F15520" t="str">
        <f>IF(D15520&lt;=18,"LOW (1-18)","HIGH (19-36)")</f>
        <v>HIGH (19-36)</v>
      </c>
      <c r="G15520">
        <f>INT((D15520-1)/6)+1</f>
        <v>6</v>
      </c>
      <c r="H15520">
        <f>MOD(D15520-1,6)+1</f>
        <v>2</v>
      </c>
      <c r="I15520">
        <f>37-D15520</f>
        <v>5</v>
      </c>
      <c r="J15520">
        <f>ABS(D15520-D15521)</f>
        <v>6</v>
      </c>
      <c r="K15520">
        <f>AVERAGE(D15520:D15524)</f>
        <v>32</v>
      </c>
      <c r="L15520">
        <f>AVERAGE(D15520:D15539)</f>
        <v>32</v>
      </c>
      <c r="M15520">
        <f>K15520-L15520</f>
        <v>0</v>
      </c>
      <c r="N15520" t="str">
        <f>IF(K15520&gt;L15520,"HIGH ZONE BIAS",IF(K15520&lt;L15520,"LOW ZONE BIAS","EQUILIBRIUM"))</f>
        <v>EQUILIBRIUM</v>
      </c>
    </row>
    <row r="15521">
      <c r="A15521">
        <v>12039</v>
      </c>
      <c r="B15521" t="str">
        <v>2013-05-08</v>
      </c>
      <c r="C15521" t="str">
        <v>Midday</v>
      </c>
      <c r="D15521">
        <v>26</v>
      </c>
      <c r="E15521" t="str">
        <f>IF(MOD(D15521,2)=0,"EVEN","ODD")</f>
        <v>EVEN</v>
      </c>
      <c r="F15521" t="str">
        <f>IF(D15521&lt;=18,"LOW (1-18)","HIGH (19-36)")</f>
        <v>HIGH (19-36)</v>
      </c>
      <c r="G15521">
        <f>INT((D15521-1)/6)+1</f>
        <v>5</v>
      </c>
      <c r="H15521">
        <f>MOD(D15521-1,6)+1</f>
        <v>2</v>
      </c>
      <c r="I15521">
        <f>37-D15521</f>
        <v>11</v>
      </c>
      <c r="J15521">
        <f>ABS(D15521-D15522)</f>
        <v>9</v>
      </c>
      <c r="K15521">
        <f>AVERAGE(D15521:D15525)</f>
        <v>26</v>
      </c>
      <c r="L15521">
        <f>AVERAGE(D15521:D15540)</f>
        <v>26</v>
      </c>
      <c r="M15521">
        <f>K15521-L15521</f>
        <v>0</v>
      </c>
      <c r="N15521" t="str">
        <f>IF(K15521&gt;L15521,"HIGH ZONE BIAS",IF(K15521&lt;L15521,"LOW ZONE BIAS","EQUILIBRIUM"))</f>
        <v>EQUILIBRIUM</v>
      </c>
    </row>
    <row r="15522">
      <c r="A15522">
        <v>12038</v>
      </c>
      <c r="B15522" t="str">
        <v>2013-05-08</v>
      </c>
      <c r="C15522" t="str">
        <v>Morning</v>
      </c>
      <c r="D15522">
        <v>35</v>
      </c>
      <c r="E15522" t="str">
        <f>IF(MOD(D15522,2)=0,"EVEN","ODD")</f>
        <v>ODD</v>
      </c>
      <c r="F15522" t="str">
        <f>IF(D15522&lt;=18,"LOW (1-18)","HIGH (19-36)")</f>
        <v>HIGH (19-36)</v>
      </c>
      <c r="G15522">
        <f>INT((D15522-1)/6)+1</f>
        <v>6</v>
      </c>
      <c r="H15522">
        <f>MOD(D15522-1,6)+1</f>
        <v>5</v>
      </c>
      <c r="I15522">
        <f>37-D15522</f>
        <v>2</v>
      </c>
      <c r="J15522">
        <f>ABS(D15522-D15523)</f>
        <v>21</v>
      </c>
      <c r="K15522">
        <f>AVERAGE(D15522:D15526)</f>
        <v>35</v>
      </c>
      <c r="L15522">
        <f>AVERAGE(D15522:D15541)</f>
        <v>35</v>
      </c>
      <c r="M15522">
        <f>K15522-L15522</f>
        <v>0</v>
      </c>
      <c r="N15522" t="str">
        <f>IF(K15522&gt;L15522,"HIGH ZONE BIAS",IF(K15522&lt;L15522,"LOW ZONE BIAS","EQUILIBRIUM"))</f>
        <v>EQUILIBRIUM</v>
      </c>
    </row>
    <row r="15523">
      <c r="A15523">
        <v>12037</v>
      </c>
      <c r="B15523" t="str">
        <v>2013-05-07</v>
      </c>
      <c r="C15523" t="str">
        <v>Evening</v>
      </c>
      <c r="D15523">
        <v>14</v>
      </c>
      <c r="E15523" t="str">
        <f>IF(MOD(D15523,2)=0,"EVEN","ODD")</f>
        <v>EVEN</v>
      </c>
      <c r="F15523" t="str">
        <f>IF(D15523&lt;=18,"LOW (1-18)","HIGH (19-36)")</f>
        <v>LOW (1-18)</v>
      </c>
      <c r="G15523">
        <f>INT((D15523-1)/6)+1</f>
        <v>3</v>
      </c>
      <c r="H15523">
        <f>MOD(D15523-1,6)+1</f>
        <v>2</v>
      </c>
      <c r="I15523">
        <f>37-D15523</f>
        <v>23</v>
      </c>
      <c r="J15523">
        <f>ABS(D15523-D15524)</f>
        <v>5</v>
      </c>
      <c r="K15523">
        <f>AVERAGE(D15523:D15527)</f>
        <v>14</v>
      </c>
      <c r="L15523">
        <f>AVERAGE(D15523:D15542)</f>
        <v>14</v>
      </c>
      <c r="M15523">
        <f>K15523-L15523</f>
        <v>0</v>
      </c>
      <c r="N15523" t="str">
        <f>IF(K15523&gt;L15523,"HIGH ZONE BIAS",IF(K15523&lt;L15523,"LOW ZONE BIAS","EQUILIBRIUM"))</f>
        <v>EQUILIBRIUM</v>
      </c>
    </row>
    <row r="15524">
      <c r="A15524">
        <v>12036</v>
      </c>
      <c r="B15524" t="str">
        <v>2013-05-07</v>
      </c>
      <c r="C15524" t="str">
        <v>Midday</v>
      </c>
      <c r="D15524">
        <v>19</v>
      </c>
      <c r="E15524" t="str">
        <f>IF(MOD(D15524,2)=0,"EVEN","ODD")</f>
        <v>ODD</v>
      </c>
      <c r="F15524" t="str">
        <f>IF(D15524&lt;=18,"LOW (1-18)","HIGH (19-36)")</f>
        <v>HIGH (19-36)</v>
      </c>
      <c r="G15524">
        <f>INT((D15524-1)/6)+1</f>
        <v>4</v>
      </c>
      <c r="H15524">
        <f>MOD(D15524-1,6)+1</f>
        <v>1</v>
      </c>
      <c r="I15524">
        <f>37-D15524</f>
        <v>18</v>
      </c>
      <c r="J15524">
        <f>ABS(D15524-D15525)</f>
        <v>9</v>
      </c>
      <c r="K15524">
        <f>AVERAGE(D15524:D15528)</f>
        <v>19</v>
      </c>
      <c r="L15524">
        <f>AVERAGE(D15524:D15543)</f>
        <v>19</v>
      </c>
      <c r="M15524">
        <f>K15524-L15524</f>
        <v>0</v>
      </c>
      <c r="N15524" t="str">
        <f>IF(K15524&gt;L15524,"HIGH ZONE BIAS",IF(K15524&lt;L15524,"LOW ZONE BIAS","EQUILIBRIUM"))</f>
        <v>EQUILIBRIUM</v>
      </c>
    </row>
    <row r="15525">
      <c r="A15525">
        <v>12035</v>
      </c>
      <c r="B15525" t="str">
        <v>2013-05-07</v>
      </c>
      <c r="C15525" t="str">
        <v>Morning</v>
      </c>
      <c r="D15525">
        <v>10</v>
      </c>
      <c r="E15525" t="str">
        <f>IF(MOD(D15525,2)=0,"EVEN","ODD")</f>
        <v>EVEN</v>
      </c>
      <c r="F15525" t="str">
        <f>IF(D15525&lt;=18,"LOW (1-18)","HIGH (19-36)")</f>
        <v>LOW (1-18)</v>
      </c>
      <c r="G15525">
        <f>INT((D15525-1)/6)+1</f>
        <v>2</v>
      </c>
      <c r="H15525">
        <f>MOD(D15525-1,6)+1</f>
        <v>4</v>
      </c>
      <c r="I15525">
        <f>37-D15525</f>
        <v>27</v>
      </c>
      <c r="J15525">
        <f>ABS(D15525-D15526)</f>
        <v>22</v>
      </c>
      <c r="K15525">
        <f>AVERAGE(D15525:D15529)</f>
        <v>10</v>
      </c>
      <c r="L15525">
        <f>AVERAGE(D15525:D15544)</f>
        <v>10</v>
      </c>
      <c r="M15525">
        <f>K15525-L15525</f>
        <v>0</v>
      </c>
      <c r="N15525" t="str">
        <f>IF(K15525&gt;L15525,"HIGH ZONE BIAS",IF(K15525&lt;L15525,"LOW ZONE BIAS","EQUILIBRIUM"))</f>
        <v>EQUILIBRIUM</v>
      </c>
    </row>
    <row r="15526">
      <c r="A15526">
        <v>12034</v>
      </c>
      <c r="B15526" t="str">
        <v>2013-05-06</v>
      </c>
      <c r="C15526" t="str">
        <v>Evening</v>
      </c>
      <c r="D15526">
        <v>32</v>
      </c>
      <c r="E15526" t="str">
        <f>IF(MOD(D15526,2)=0,"EVEN","ODD")</f>
        <v>EVEN</v>
      </c>
      <c r="F15526" t="str">
        <f>IF(D15526&lt;=18,"LOW (1-18)","HIGH (19-36)")</f>
        <v>HIGH (19-36)</v>
      </c>
      <c r="G15526">
        <f>INT((D15526-1)/6)+1</f>
        <v>6</v>
      </c>
      <c r="H15526">
        <f>MOD(D15526-1,6)+1</f>
        <v>2</v>
      </c>
      <c r="I15526">
        <f>37-D15526</f>
        <v>5</v>
      </c>
      <c r="J15526">
        <f>ABS(D15526-D15527)</f>
        <v>4</v>
      </c>
      <c r="K15526">
        <f>AVERAGE(D15526:D15530)</f>
        <v>32</v>
      </c>
      <c r="L15526">
        <f>AVERAGE(D15526:D15545)</f>
        <v>32</v>
      </c>
      <c r="M15526">
        <f>K15526-L15526</f>
        <v>0</v>
      </c>
      <c r="N15526" t="str">
        <f>IF(K15526&gt;L15526,"HIGH ZONE BIAS",IF(K15526&lt;L15526,"LOW ZONE BIAS","EQUILIBRIUM"))</f>
        <v>EQUILIBRIUM</v>
      </c>
    </row>
    <row r="15527">
      <c r="A15527">
        <v>12033</v>
      </c>
      <c r="B15527" t="str">
        <v>2013-05-06</v>
      </c>
      <c r="C15527" t="str">
        <v>Midday</v>
      </c>
      <c r="D15527">
        <v>36</v>
      </c>
      <c r="E15527" t="str">
        <f>IF(MOD(D15527,2)=0,"EVEN","ODD")</f>
        <v>EVEN</v>
      </c>
      <c r="F15527" t="str">
        <f>IF(D15527&lt;=18,"LOW (1-18)","HIGH (19-36)")</f>
        <v>HIGH (19-36)</v>
      </c>
      <c r="G15527">
        <f>INT((D15527-1)/6)+1</f>
        <v>6</v>
      </c>
      <c r="H15527">
        <f>MOD(D15527-1,6)+1</f>
        <v>6</v>
      </c>
      <c r="I15527">
        <f>37-D15527</f>
        <v>1</v>
      </c>
      <c r="J15527">
        <f>ABS(D15527-D15528)</f>
        <v>26</v>
      </c>
      <c r="K15527">
        <f>AVERAGE(D15527:D15531)</f>
        <v>36</v>
      </c>
      <c r="L15527">
        <f>AVERAGE(D15527:D15546)</f>
        <v>36</v>
      </c>
      <c r="M15527">
        <f>K15527-L15527</f>
        <v>0</v>
      </c>
      <c r="N15527" t="str">
        <f>IF(K15527&gt;L15527,"HIGH ZONE BIAS",IF(K15527&lt;L15527,"LOW ZONE BIAS","EQUILIBRIUM"))</f>
        <v>EQUILIBRIUM</v>
      </c>
    </row>
    <row r="15528">
      <c r="A15528">
        <v>12032</v>
      </c>
      <c r="B15528" t="str">
        <v>2013-05-06</v>
      </c>
      <c r="C15528" t="str">
        <v>Morning</v>
      </c>
      <c r="D15528">
        <v>10</v>
      </c>
      <c r="E15528" t="str">
        <f>IF(MOD(D15528,2)=0,"EVEN","ODD")</f>
        <v>EVEN</v>
      </c>
      <c r="F15528" t="str">
        <f>IF(D15528&lt;=18,"LOW (1-18)","HIGH (19-36)")</f>
        <v>LOW (1-18)</v>
      </c>
      <c r="G15528">
        <f>INT((D15528-1)/6)+1</f>
        <v>2</v>
      </c>
      <c r="H15528">
        <f>MOD(D15528-1,6)+1</f>
        <v>4</v>
      </c>
      <c r="I15528">
        <f>37-D15528</f>
        <v>27</v>
      </c>
      <c r="J15528">
        <f>ABS(D15528-D15529)</f>
        <v>6</v>
      </c>
      <c r="K15528">
        <f>AVERAGE(D15528:D15532)</f>
        <v>10</v>
      </c>
      <c r="L15528">
        <f>AVERAGE(D15528:D15547)</f>
        <v>10</v>
      </c>
      <c r="M15528">
        <f>K15528-L15528</f>
        <v>0</v>
      </c>
      <c r="N15528" t="str">
        <f>IF(K15528&gt;L15528,"HIGH ZONE BIAS",IF(K15528&lt;L15528,"LOW ZONE BIAS","EQUILIBRIUM"))</f>
        <v>EQUILIBRIUM</v>
      </c>
    </row>
    <row r="15529">
      <c r="A15529">
        <v>12031</v>
      </c>
      <c r="B15529" t="str">
        <v>2013-05-04</v>
      </c>
      <c r="C15529" t="str">
        <v>Evening</v>
      </c>
      <c r="D15529">
        <v>4</v>
      </c>
      <c r="E15529" t="str">
        <f>IF(MOD(D15529,2)=0,"EVEN","ODD")</f>
        <v>EVEN</v>
      </c>
      <c r="F15529" t="str">
        <f>IF(D15529&lt;=18,"LOW (1-18)","HIGH (19-36)")</f>
        <v>LOW (1-18)</v>
      </c>
      <c r="G15529">
        <f>INT((D15529-1)/6)+1</f>
        <v>1</v>
      </c>
      <c r="H15529">
        <f>MOD(D15529-1,6)+1</f>
        <v>4</v>
      </c>
      <c r="I15529">
        <f>37-D15529</f>
        <v>33</v>
      </c>
      <c r="J15529">
        <f>ABS(D15529-D15530)</f>
        <v>30</v>
      </c>
      <c r="K15529">
        <f>AVERAGE(D15529:D15533)</f>
        <v>4</v>
      </c>
      <c r="L15529">
        <f>AVERAGE(D15529:D15548)</f>
        <v>4</v>
      </c>
      <c r="M15529">
        <f>K15529-L15529</f>
        <v>0</v>
      </c>
      <c r="N15529" t="str">
        <f>IF(K15529&gt;L15529,"HIGH ZONE BIAS",IF(K15529&lt;L15529,"LOW ZONE BIAS","EQUILIBRIUM"))</f>
        <v>EQUILIBRIUM</v>
      </c>
    </row>
    <row r="15530">
      <c r="A15530">
        <v>12030</v>
      </c>
      <c r="B15530" t="str">
        <v>2013-05-04</v>
      </c>
      <c r="C15530" t="str">
        <v>Midday</v>
      </c>
      <c r="D15530">
        <v>34</v>
      </c>
      <c r="E15530" t="str">
        <f>IF(MOD(D15530,2)=0,"EVEN","ODD")</f>
        <v>EVEN</v>
      </c>
      <c r="F15530" t="str">
        <f>IF(D15530&lt;=18,"LOW (1-18)","HIGH (19-36)")</f>
        <v>HIGH (19-36)</v>
      </c>
      <c r="G15530">
        <f>INT((D15530-1)/6)+1</f>
        <v>6</v>
      </c>
      <c r="H15530">
        <f>MOD(D15530-1,6)+1</f>
        <v>4</v>
      </c>
      <c r="I15530">
        <f>37-D15530</f>
        <v>3</v>
      </c>
      <c r="J15530">
        <f>ABS(D15530-D15531)</f>
        <v>18</v>
      </c>
      <c r="K15530">
        <f>AVERAGE(D15530:D15534)</f>
        <v>34</v>
      </c>
      <c r="L15530">
        <f>AVERAGE(D15530:D15549)</f>
        <v>34</v>
      </c>
      <c r="M15530">
        <f>K15530-L15530</f>
        <v>0</v>
      </c>
      <c r="N15530" t="str">
        <f>IF(K15530&gt;L15530,"HIGH ZONE BIAS",IF(K15530&lt;L15530,"LOW ZONE BIAS","EQUILIBRIUM"))</f>
        <v>EQUILIBRIUM</v>
      </c>
    </row>
    <row r="15531">
      <c r="A15531">
        <v>12029</v>
      </c>
      <c r="B15531" t="str">
        <v>2013-05-04</v>
      </c>
      <c r="C15531" t="str">
        <v>Morning</v>
      </c>
      <c r="D15531">
        <v>16</v>
      </c>
      <c r="E15531" t="str">
        <f>IF(MOD(D15531,2)=0,"EVEN","ODD")</f>
        <v>EVEN</v>
      </c>
      <c r="F15531" t="str">
        <f>IF(D15531&lt;=18,"LOW (1-18)","HIGH (19-36)")</f>
        <v>LOW (1-18)</v>
      </c>
      <c r="G15531">
        <f>INT((D15531-1)/6)+1</f>
        <v>3</v>
      </c>
      <c r="H15531">
        <f>MOD(D15531-1,6)+1</f>
        <v>4</v>
      </c>
      <c r="I15531">
        <f>37-D15531</f>
        <v>21</v>
      </c>
      <c r="J15531">
        <f>ABS(D15531-D15532)</f>
        <v>17</v>
      </c>
      <c r="K15531">
        <f>AVERAGE(D15531:D15535)</f>
        <v>16</v>
      </c>
      <c r="L15531">
        <f>AVERAGE(D15531:D15550)</f>
        <v>16</v>
      </c>
      <c r="M15531">
        <f>K15531-L15531</f>
        <v>0</v>
      </c>
      <c r="N15531" t="str">
        <f>IF(K15531&gt;L15531,"HIGH ZONE BIAS",IF(K15531&lt;L15531,"LOW ZONE BIAS","EQUILIBRIUM"))</f>
        <v>EQUILIBRIUM</v>
      </c>
    </row>
    <row r="15532">
      <c r="A15532">
        <v>12028</v>
      </c>
      <c r="B15532" t="str">
        <v>2013-05-03</v>
      </c>
      <c r="C15532" t="str">
        <v>Evening</v>
      </c>
      <c r="D15532">
        <v>33</v>
      </c>
      <c r="E15532" t="str">
        <f>IF(MOD(D15532,2)=0,"EVEN","ODD")</f>
        <v>ODD</v>
      </c>
      <c r="F15532" t="str">
        <f>IF(D15532&lt;=18,"LOW (1-18)","HIGH (19-36)")</f>
        <v>HIGH (19-36)</v>
      </c>
      <c r="G15532">
        <f>INT((D15532-1)/6)+1</f>
        <v>6</v>
      </c>
      <c r="H15532">
        <f>MOD(D15532-1,6)+1</f>
        <v>3</v>
      </c>
      <c r="I15532">
        <f>37-D15532</f>
        <v>4</v>
      </c>
      <c r="J15532">
        <f>ABS(D15532-D15533)</f>
        <v>27</v>
      </c>
      <c r="K15532">
        <f>AVERAGE(D15532:D15536)</f>
        <v>33</v>
      </c>
      <c r="L15532">
        <f>AVERAGE(D15532:D15551)</f>
        <v>33</v>
      </c>
      <c r="M15532">
        <f>K15532-L15532</f>
        <v>0</v>
      </c>
      <c r="N15532" t="str">
        <f>IF(K15532&gt;L15532,"HIGH ZONE BIAS",IF(K15532&lt;L15532,"LOW ZONE BIAS","EQUILIBRIUM"))</f>
        <v>EQUILIBRIUM</v>
      </c>
    </row>
    <row r="15533">
      <c r="A15533">
        <v>12027</v>
      </c>
      <c r="B15533" t="str">
        <v>2013-05-03</v>
      </c>
      <c r="C15533" t="str">
        <v>Midday</v>
      </c>
      <c r="D15533">
        <v>6</v>
      </c>
      <c r="E15533" t="str">
        <f>IF(MOD(D15533,2)=0,"EVEN","ODD")</f>
        <v>EVEN</v>
      </c>
      <c r="F15533" t="str">
        <f>IF(D15533&lt;=18,"LOW (1-18)","HIGH (19-36)")</f>
        <v>LOW (1-18)</v>
      </c>
      <c r="G15533">
        <f>INT((D15533-1)/6)+1</f>
        <v>1</v>
      </c>
      <c r="H15533">
        <f>MOD(D15533-1,6)+1</f>
        <v>6</v>
      </c>
      <c r="I15533">
        <f>37-D15533</f>
        <v>31</v>
      </c>
      <c r="J15533">
        <f>ABS(D15533-D15534)</f>
        <v>4</v>
      </c>
      <c r="K15533">
        <f>AVERAGE(D15533:D15537)</f>
        <v>6</v>
      </c>
      <c r="L15533">
        <f>AVERAGE(D15533:D15552)</f>
        <v>6</v>
      </c>
      <c r="M15533">
        <f>K15533-L15533</f>
        <v>0</v>
      </c>
      <c r="N15533" t="str">
        <f>IF(K15533&gt;L15533,"HIGH ZONE BIAS",IF(K15533&lt;L15533,"LOW ZONE BIAS","EQUILIBRIUM"))</f>
        <v>EQUILIBRIUM</v>
      </c>
    </row>
    <row r="15534">
      <c r="A15534">
        <v>12026</v>
      </c>
      <c r="B15534" t="str">
        <v>2013-05-03</v>
      </c>
      <c r="C15534" t="str">
        <v>Morning</v>
      </c>
      <c r="D15534">
        <v>2</v>
      </c>
      <c r="E15534" t="str">
        <f>IF(MOD(D15534,2)=0,"EVEN","ODD")</f>
        <v>EVEN</v>
      </c>
      <c r="F15534" t="str">
        <f>IF(D15534&lt;=18,"LOW (1-18)","HIGH (19-36)")</f>
        <v>LOW (1-18)</v>
      </c>
      <c r="G15534">
        <f>INT((D15534-1)/6)+1</f>
        <v>1</v>
      </c>
      <c r="H15534">
        <f>MOD(D15534-1,6)+1</f>
        <v>2</v>
      </c>
      <c r="I15534">
        <f>37-D15534</f>
        <v>35</v>
      </c>
      <c r="J15534">
        <f>ABS(D15534-D15535)</f>
        <v>14</v>
      </c>
      <c r="K15534">
        <f>AVERAGE(D15534:D15538)</f>
        <v>2</v>
      </c>
      <c r="L15534">
        <f>AVERAGE(D15534:D15553)</f>
        <v>2</v>
      </c>
      <c r="M15534">
        <f>K15534-L15534</f>
        <v>0</v>
      </c>
      <c r="N15534" t="str">
        <f>IF(K15534&gt;L15534,"HIGH ZONE BIAS",IF(K15534&lt;L15534,"LOW ZONE BIAS","EQUILIBRIUM"))</f>
        <v>EQUILIBRIUM</v>
      </c>
    </row>
    <row r="15535">
      <c r="A15535">
        <v>12025</v>
      </c>
      <c r="B15535" t="str">
        <v>2013-05-02</v>
      </c>
      <c r="C15535" t="str">
        <v>Evening</v>
      </c>
      <c r="D15535">
        <v>16</v>
      </c>
      <c r="E15535" t="str">
        <f>IF(MOD(D15535,2)=0,"EVEN","ODD")</f>
        <v>EVEN</v>
      </c>
      <c r="F15535" t="str">
        <f>IF(D15535&lt;=18,"LOW (1-18)","HIGH (19-36)")</f>
        <v>LOW (1-18)</v>
      </c>
      <c r="G15535">
        <f>INT((D15535-1)/6)+1</f>
        <v>3</v>
      </c>
      <c r="H15535">
        <f>MOD(D15535-1,6)+1</f>
        <v>4</v>
      </c>
      <c r="I15535">
        <f>37-D15535</f>
        <v>21</v>
      </c>
      <c r="J15535">
        <f>ABS(D15535-D15536)</f>
        <v>2</v>
      </c>
      <c r="K15535">
        <f>AVERAGE(D15535:D15539)</f>
        <v>16</v>
      </c>
      <c r="L15535">
        <f>AVERAGE(D15535:D15554)</f>
        <v>16</v>
      </c>
      <c r="M15535">
        <f>K15535-L15535</f>
        <v>0</v>
      </c>
      <c r="N15535" t="str">
        <f>IF(K15535&gt;L15535,"HIGH ZONE BIAS",IF(K15535&lt;L15535,"LOW ZONE BIAS","EQUILIBRIUM"))</f>
        <v>EQUILIBRIUM</v>
      </c>
    </row>
    <row r="15536">
      <c r="A15536">
        <v>12024</v>
      </c>
      <c r="B15536" t="str">
        <v>2013-05-02</v>
      </c>
      <c r="C15536" t="str">
        <v>Midday</v>
      </c>
      <c r="D15536">
        <v>14</v>
      </c>
      <c r="E15536" t="str">
        <f>IF(MOD(D15536,2)=0,"EVEN","ODD")</f>
        <v>EVEN</v>
      </c>
      <c r="F15536" t="str">
        <f>IF(D15536&lt;=18,"LOW (1-18)","HIGH (19-36)")</f>
        <v>LOW (1-18)</v>
      </c>
      <c r="G15536">
        <f>INT((D15536-1)/6)+1</f>
        <v>3</v>
      </c>
      <c r="H15536">
        <f>MOD(D15536-1,6)+1</f>
        <v>2</v>
      </c>
      <c r="I15536">
        <f>37-D15536</f>
        <v>23</v>
      </c>
      <c r="J15536">
        <f>ABS(D15536-D15537)</f>
        <v>7</v>
      </c>
      <c r="K15536">
        <f>AVERAGE(D15536:D15540)</f>
        <v>14</v>
      </c>
      <c r="L15536">
        <f>AVERAGE(D15536:D15555)</f>
        <v>14</v>
      </c>
      <c r="M15536">
        <f>K15536-L15536</f>
        <v>0</v>
      </c>
      <c r="N15536" t="str">
        <f>IF(K15536&gt;L15536,"HIGH ZONE BIAS",IF(K15536&lt;L15536,"LOW ZONE BIAS","EQUILIBRIUM"))</f>
        <v>EQUILIBRIUM</v>
      </c>
    </row>
    <row r="15537">
      <c r="A15537">
        <v>12023</v>
      </c>
      <c r="B15537" t="str">
        <v>2013-05-02</v>
      </c>
      <c r="C15537" t="str">
        <v>Morning</v>
      </c>
      <c r="D15537">
        <v>21</v>
      </c>
      <c r="E15537" t="str">
        <f>IF(MOD(D15537,2)=0,"EVEN","ODD")</f>
        <v>ODD</v>
      </c>
      <c r="F15537" t="str">
        <f>IF(D15537&lt;=18,"LOW (1-18)","HIGH (19-36)")</f>
        <v>HIGH (19-36)</v>
      </c>
      <c r="G15537">
        <f>INT((D15537-1)/6)+1</f>
        <v>4</v>
      </c>
      <c r="H15537">
        <f>MOD(D15537-1,6)+1</f>
        <v>3</v>
      </c>
      <c r="I15537">
        <f>37-D15537</f>
        <v>16</v>
      </c>
      <c r="J15537">
        <f>ABS(D15537-D15538)</f>
        <v>4</v>
      </c>
      <c r="K15537">
        <f>AVERAGE(D15537:D15541)</f>
        <v>21</v>
      </c>
      <c r="L15537">
        <f>AVERAGE(D15537:D15556)</f>
        <v>21</v>
      </c>
      <c r="M15537">
        <f>K15537-L15537</f>
        <v>0</v>
      </c>
      <c r="N15537" t="str">
        <f>IF(K15537&gt;L15537,"HIGH ZONE BIAS",IF(K15537&lt;L15537,"LOW ZONE BIAS","EQUILIBRIUM"))</f>
        <v>EQUILIBRIUM</v>
      </c>
    </row>
    <row r="15538">
      <c r="A15538">
        <v>12022</v>
      </c>
      <c r="B15538" t="str">
        <v>2013-05-01</v>
      </c>
      <c r="C15538" t="str">
        <v>Evening</v>
      </c>
      <c r="D15538">
        <v>25</v>
      </c>
      <c r="E15538" t="str">
        <f>IF(MOD(D15538,2)=0,"EVEN","ODD")</f>
        <v>ODD</v>
      </c>
      <c r="F15538" t="str">
        <f>IF(D15538&lt;=18,"LOW (1-18)","HIGH (19-36)")</f>
        <v>HIGH (19-36)</v>
      </c>
      <c r="G15538">
        <f>INT((D15538-1)/6)+1</f>
        <v>5</v>
      </c>
      <c r="H15538">
        <f>MOD(D15538-1,6)+1</f>
        <v>1</v>
      </c>
      <c r="I15538">
        <f>37-D15538</f>
        <v>12</v>
      </c>
      <c r="J15538">
        <f>ABS(D15538-D15539)</f>
        <v>17</v>
      </c>
      <c r="K15538">
        <f>AVERAGE(D15538:D15542)</f>
        <v>25</v>
      </c>
      <c r="L15538">
        <f>AVERAGE(D15538:D15557)</f>
        <v>25</v>
      </c>
      <c r="M15538">
        <f>K15538-L15538</f>
        <v>0</v>
      </c>
      <c r="N15538" t="str">
        <f>IF(K15538&gt;L15538,"HIGH ZONE BIAS",IF(K15538&lt;L15538,"LOW ZONE BIAS","EQUILIBRIUM"))</f>
        <v>EQUILIBRIUM</v>
      </c>
    </row>
    <row r="15539">
      <c r="A15539">
        <v>12021</v>
      </c>
      <c r="B15539" t="str">
        <v>2013-05-01</v>
      </c>
      <c r="C15539" t="str">
        <v>Midday</v>
      </c>
      <c r="D15539">
        <v>8</v>
      </c>
      <c r="E15539" t="str">
        <f>IF(MOD(D15539,2)=0,"EVEN","ODD")</f>
        <v>EVEN</v>
      </c>
      <c r="F15539" t="str">
        <f>IF(D15539&lt;=18,"LOW (1-18)","HIGH (19-36)")</f>
        <v>LOW (1-18)</v>
      </c>
      <c r="G15539">
        <f>INT((D15539-1)/6)+1</f>
        <v>2</v>
      </c>
      <c r="H15539">
        <f>MOD(D15539-1,6)+1</f>
        <v>2</v>
      </c>
      <c r="I15539">
        <f>37-D15539</f>
        <v>29</v>
      </c>
      <c r="J15539">
        <f>ABS(D15539-D15540)</f>
        <v>28</v>
      </c>
      <c r="K15539">
        <f>AVERAGE(D15539:D15543)</f>
        <v>8</v>
      </c>
      <c r="L15539">
        <f>AVERAGE(D15539:D15558)</f>
        <v>8</v>
      </c>
      <c r="M15539">
        <f>K15539-L15539</f>
        <v>0</v>
      </c>
      <c r="N15539" t="str">
        <f>IF(K15539&gt;L15539,"HIGH ZONE BIAS",IF(K15539&lt;L15539,"LOW ZONE BIAS","EQUILIBRIUM"))</f>
        <v>EQUILIBRIUM</v>
      </c>
    </row>
    <row r="15540">
      <c r="A15540">
        <v>12020</v>
      </c>
      <c r="B15540" t="str">
        <v>2013-05-01</v>
      </c>
      <c r="C15540" t="str">
        <v>Morning</v>
      </c>
      <c r="D15540">
        <v>36</v>
      </c>
      <c r="E15540" t="str">
        <f>IF(MOD(D15540,2)=0,"EVEN","ODD")</f>
        <v>EVEN</v>
      </c>
      <c r="F15540" t="str">
        <f>IF(D15540&lt;=18,"LOW (1-18)","HIGH (19-36)")</f>
        <v>HIGH (19-36)</v>
      </c>
      <c r="G15540">
        <f>INT((D15540-1)/6)+1</f>
        <v>6</v>
      </c>
      <c r="H15540">
        <f>MOD(D15540-1,6)+1</f>
        <v>6</v>
      </c>
      <c r="I15540">
        <f>37-D15540</f>
        <v>1</v>
      </c>
      <c r="J15540">
        <f>ABS(D15540-D15541)</f>
        <v>7</v>
      </c>
      <c r="K15540">
        <f>AVERAGE(D15540:D15544)</f>
        <v>36</v>
      </c>
      <c r="L15540">
        <f>AVERAGE(D15540:D15559)</f>
        <v>36</v>
      </c>
      <c r="M15540">
        <f>K15540-L15540</f>
        <v>0</v>
      </c>
      <c r="N15540" t="str">
        <f>IF(K15540&gt;L15540,"HIGH ZONE BIAS",IF(K15540&lt;L15540,"LOW ZONE BIAS","EQUILIBRIUM"))</f>
        <v>EQUILIBRIUM</v>
      </c>
    </row>
    <row r="15541">
      <c r="A15541">
        <v>12019</v>
      </c>
      <c r="B15541" t="str">
        <v>2013-04-30</v>
      </c>
      <c r="C15541" t="str">
        <v>Evening</v>
      </c>
      <c r="D15541">
        <v>29</v>
      </c>
      <c r="E15541" t="str">
        <f>IF(MOD(D15541,2)=0,"EVEN","ODD")</f>
        <v>ODD</v>
      </c>
      <c r="F15541" t="str">
        <f>IF(D15541&lt;=18,"LOW (1-18)","HIGH (19-36)")</f>
        <v>HIGH (19-36)</v>
      </c>
      <c r="G15541">
        <f>INT((D15541-1)/6)+1</f>
        <v>5</v>
      </c>
      <c r="H15541">
        <f>MOD(D15541-1,6)+1</f>
        <v>5</v>
      </c>
      <c r="I15541">
        <f>37-D15541</f>
        <v>8</v>
      </c>
      <c r="J15541">
        <f>ABS(D15541-D15542)</f>
        <v>2</v>
      </c>
      <c r="K15541">
        <f>AVERAGE(D15541:D15545)</f>
        <v>29</v>
      </c>
      <c r="L15541">
        <f>AVERAGE(D15541:D15560)</f>
        <v>29</v>
      </c>
      <c r="M15541">
        <f>K15541-L15541</f>
        <v>0</v>
      </c>
      <c r="N15541" t="str">
        <f>IF(K15541&gt;L15541,"HIGH ZONE BIAS",IF(K15541&lt;L15541,"LOW ZONE BIAS","EQUILIBRIUM"))</f>
        <v>EQUILIBRIUM</v>
      </c>
    </row>
    <row r="15542">
      <c r="A15542">
        <v>12018</v>
      </c>
      <c r="B15542" t="str">
        <v>2013-04-30</v>
      </c>
      <c r="C15542" t="str">
        <v>Midday</v>
      </c>
      <c r="D15542">
        <v>27</v>
      </c>
      <c r="E15542" t="str">
        <f>IF(MOD(D15542,2)=0,"EVEN","ODD")</f>
        <v>ODD</v>
      </c>
      <c r="F15542" t="str">
        <f>IF(D15542&lt;=18,"LOW (1-18)","HIGH (19-36)")</f>
        <v>HIGH (19-36)</v>
      </c>
      <c r="G15542">
        <f>INT((D15542-1)/6)+1</f>
        <v>5</v>
      </c>
      <c r="H15542">
        <f>MOD(D15542-1,6)+1</f>
        <v>3</v>
      </c>
      <c r="I15542">
        <f>37-D15542</f>
        <v>10</v>
      </c>
      <c r="J15542">
        <f>ABS(D15542-D15543)</f>
        <v>2</v>
      </c>
      <c r="K15542">
        <f>AVERAGE(D15542:D15546)</f>
        <v>27</v>
      </c>
      <c r="L15542">
        <f>AVERAGE(D15542:D15561)</f>
        <v>27</v>
      </c>
      <c r="M15542">
        <f>K15542-L15542</f>
        <v>0</v>
      </c>
      <c r="N15542" t="str">
        <f>IF(K15542&gt;L15542,"HIGH ZONE BIAS",IF(K15542&lt;L15542,"LOW ZONE BIAS","EQUILIBRIUM"))</f>
        <v>EQUILIBRIUM</v>
      </c>
    </row>
    <row r="15543">
      <c r="A15543">
        <v>12017</v>
      </c>
      <c r="B15543" t="str">
        <v>2013-04-30</v>
      </c>
      <c r="C15543" t="str">
        <v>Morning</v>
      </c>
      <c r="D15543">
        <v>29</v>
      </c>
      <c r="E15543" t="str">
        <f>IF(MOD(D15543,2)=0,"EVEN","ODD")</f>
        <v>ODD</v>
      </c>
      <c r="F15543" t="str">
        <f>IF(D15543&lt;=18,"LOW (1-18)","HIGH (19-36)")</f>
        <v>HIGH (19-36)</v>
      </c>
      <c r="G15543">
        <f>INT((D15543-1)/6)+1</f>
        <v>5</v>
      </c>
      <c r="H15543">
        <f>MOD(D15543-1,6)+1</f>
        <v>5</v>
      </c>
      <c r="I15543">
        <f>37-D15543</f>
        <v>8</v>
      </c>
      <c r="J15543">
        <f>ABS(D15543-D15544)</f>
        <v>7</v>
      </c>
      <c r="K15543">
        <f>AVERAGE(D15543:D15547)</f>
        <v>29</v>
      </c>
      <c r="L15543">
        <f>AVERAGE(D15543:D15562)</f>
        <v>29</v>
      </c>
      <c r="M15543">
        <f>K15543-L15543</f>
        <v>0</v>
      </c>
      <c r="N15543" t="str">
        <f>IF(K15543&gt;L15543,"HIGH ZONE BIAS",IF(K15543&lt;L15543,"LOW ZONE BIAS","EQUILIBRIUM"))</f>
        <v>EQUILIBRIUM</v>
      </c>
    </row>
    <row r="15544">
      <c r="A15544">
        <v>12016</v>
      </c>
      <c r="B15544" t="str">
        <v>2013-04-29</v>
      </c>
      <c r="C15544" t="str">
        <v>Evening</v>
      </c>
      <c r="D15544">
        <v>36</v>
      </c>
      <c r="E15544" t="str">
        <f>IF(MOD(D15544,2)=0,"EVEN","ODD")</f>
        <v>EVEN</v>
      </c>
      <c r="F15544" t="str">
        <f>IF(D15544&lt;=18,"LOW (1-18)","HIGH (19-36)")</f>
        <v>HIGH (19-36)</v>
      </c>
      <c r="G15544">
        <f>INT((D15544-1)/6)+1</f>
        <v>6</v>
      </c>
      <c r="H15544">
        <f>MOD(D15544-1,6)+1</f>
        <v>6</v>
      </c>
      <c r="I15544">
        <f>37-D15544</f>
        <v>1</v>
      </c>
      <c r="J15544">
        <f>ABS(D15544-D15545)</f>
        <v>35</v>
      </c>
      <c r="K15544">
        <f>AVERAGE(D15544:D15548)</f>
        <v>36</v>
      </c>
      <c r="L15544">
        <f>AVERAGE(D15544:D15563)</f>
        <v>36</v>
      </c>
      <c r="M15544">
        <f>K15544-L15544</f>
        <v>0</v>
      </c>
      <c r="N15544" t="str">
        <f>IF(K15544&gt;L15544,"HIGH ZONE BIAS",IF(K15544&lt;L15544,"LOW ZONE BIAS","EQUILIBRIUM"))</f>
        <v>EQUILIBRIUM</v>
      </c>
    </row>
    <row r="15545">
      <c r="A15545">
        <v>12015</v>
      </c>
      <c r="B15545" t="str">
        <v>2013-04-29</v>
      </c>
      <c r="C15545" t="str">
        <v>Midday</v>
      </c>
      <c r="D15545">
        <v>1</v>
      </c>
      <c r="E15545" t="str">
        <f>IF(MOD(D15545,2)=0,"EVEN","ODD")</f>
        <v>ODD</v>
      </c>
      <c r="F15545" t="str">
        <f>IF(D15545&lt;=18,"LOW (1-18)","HIGH (19-36)")</f>
        <v>LOW (1-18)</v>
      </c>
      <c r="G15545">
        <f>INT((D15545-1)/6)+1</f>
        <v>1</v>
      </c>
      <c r="H15545">
        <f>MOD(D15545-1,6)+1</f>
        <v>1</v>
      </c>
      <c r="I15545">
        <f>37-D15545</f>
        <v>36</v>
      </c>
      <c r="J15545">
        <f>ABS(D15545-D15546)</f>
        <v>18</v>
      </c>
      <c r="K15545">
        <f>AVERAGE(D15545:D15549)</f>
        <v>1</v>
      </c>
      <c r="L15545">
        <f>AVERAGE(D15545:D15564)</f>
        <v>1</v>
      </c>
      <c r="M15545">
        <f>K15545-L15545</f>
        <v>0</v>
      </c>
      <c r="N15545" t="str">
        <f>IF(K15545&gt;L15545,"HIGH ZONE BIAS",IF(K15545&lt;L15545,"LOW ZONE BIAS","EQUILIBRIUM"))</f>
        <v>EQUILIBRIUM</v>
      </c>
    </row>
    <row r="15546">
      <c r="A15546">
        <v>12014</v>
      </c>
      <c r="B15546" t="str">
        <v>2013-04-29</v>
      </c>
      <c r="C15546" t="str">
        <v>Morning</v>
      </c>
      <c r="D15546">
        <v>19</v>
      </c>
      <c r="E15546" t="str">
        <f>IF(MOD(D15546,2)=0,"EVEN","ODD")</f>
        <v>ODD</v>
      </c>
      <c r="F15546" t="str">
        <f>IF(D15546&lt;=18,"LOW (1-18)","HIGH (19-36)")</f>
        <v>HIGH (19-36)</v>
      </c>
      <c r="G15546">
        <f>INT((D15546-1)/6)+1</f>
        <v>4</v>
      </c>
      <c r="H15546">
        <f>MOD(D15546-1,6)+1</f>
        <v>1</v>
      </c>
      <c r="I15546">
        <f>37-D15546</f>
        <v>18</v>
      </c>
      <c r="J15546">
        <f>ABS(D15546-D15547)</f>
        <v>8</v>
      </c>
      <c r="K15546">
        <f>AVERAGE(D15546:D15550)</f>
        <v>19</v>
      </c>
      <c r="L15546">
        <f>AVERAGE(D15546:D15565)</f>
        <v>19</v>
      </c>
      <c r="M15546">
        <f>K15546-L15546</f>
        <v>0</v>
      </c>
      <c r="N15546" t="str">
        <f>IF(K15546&gt;L15546,"HIGH ZONE BIAS",IF(K15546&lt;L15546,"LOW ZONE BIAS","EQUILIBRIUM"))</f>
        <v>EQUILIBRIUM</v>
      </c>
    </row>
    <row r="15547">
      <c r="A15547">
        <v>12013</v>
      </c>
      <c r="B15547" t="str">
        <v>2013-04-27</v>
      </c>
      <c r="C15547" t="str">
        <v>Evening</v>
      </c>
      <c r="D15547">
        <v>27</v>
      </c>
      <c r="E15547" t="str">
        <f>IF(MOD(D15547,2)=0,"EVEN","ODD")</f>
        <v>ODD</v>
      </c>
      <c r="F15547" t="str">
        <f>IF(D15547&lt;=18,"LOW (1-18)","HIGH (19-36)")</f>
        <v>HIGH (19-36)</v>
      </c>
      <c r="G15547">
        <f>INT((D15547-1)/6)+1</f>
        <v>5</v>
      </c>
      <c r="H15547">
        <f>MOD(D15547-1,6)+1</f>
        <v>3</v>
      </c>
      <c r="I15547">
        <f>37-D15547</f>
        <v>10</v>
      </c>
      <c r="J15547">
        <f>ABS(D15547-D15548)</f>
        <v>14</v>
      </c>
      <c r="K15547">
        <f>AVERAGE(D15547:D15551)</f>
        <v>27</v>
      </c>
      <c r="L15547">
        <f>AVERAGE(D15547:D15566)</f>
        <v>27</v>
      </c>
      <c r="M15547">
        <f>K15547-L15547</f>
        <v>0</v>
      </c>
      <c r="N15547" t="str">
        <f>IF(K15547&gt;L15547,"HIGH ZONE BIAS",IF(K15547&lt;L15547,"LOW ZONE BIAS","EQUILIBRIUM"))</f>
        <v>EQUILIBRIUM</v>
      </c>
    </row>
    <row r="15548">
      <c r="A15548">
        <v>12012</v>
      </c>
      <c r="B15548" t="str">
        <v>2013-04-27</v>
      </c>
      <c r="C15548" t="str">
        <v>Midday</v>
      </c>
      <c r="D15548">
        <v>13</v>
      </c>
      <c r="E15548" t="str">
        <f>IF(MOD(D15548,2)=0,"EVEN","ODD")</f>
        <v>ODD</v>
      </c>
      <c r="F15548" t="str">
        <f>IF(D15548&lt;=18,"LOW (1-18)","HIGH (19-36)")</f>
        <v>LOW (1-18)</v>
      </c>
      <c r="G15548">
        <f>INT((D15548-1)/6)+1</f>
        <v>3</v>
      </c>
      <c r="H15548">
        <f>MOD(D15548-1,6)+1</f>
        <v>1</v>
      </c>
      <c r="I15548">
        <f>37-D15548</f>
        <v>24</v>
      </c>
      <c r="J15548">
        <f>ABS(D15548-D15549)</f>
        <v>15</v>
      </c>
      <c r="K15548">
        <f>AVERAGE(D15548:D15552)</f>
        <v>13</v>
      </c>
      <c r="L15548">
        <f>AVERAGE(D15548:D15567)</f>
        <v>13</v>
      </c>
      <c r="M15548">
        <f>K15548-L15548</f>
        <v>0</v>
      </c>
      <c r="N15548" t="str">
        <f>IF(K15548&gt;L15548,"HIGH ZONE BIAS",IF(K15548&lt;L15548,"LOW ZONE BIAS","EQUILIBRIUM"))</f>
        <v>EQUILIBRIUM</v>
      </c>
    </row>
    <row r="15549">
      <c r="A15549">
        <v>12011</v>
      </c>
      <c r="B15549" t="str">
        <v>2013-04-27</v>
      </c>
      <c r="C15549" t="str">
        <v>Morning</v>
      </c>
      <c r="D15549">
        <v>28</v>
      </c>
      <c r="E15549" t="str">
        <f>IF(MOD(D15549,2)=0,"EVEN","ODD")</f>
        <v>EVEN</v>
      </c>
      <c r="F15549" t="str">
        <f>IF(D15549&lt;=18,"LOW (1-18)","HIGH (19-36)")</f>
        <v>HIGH (19-36)</v>
      </c>
      <c r="G15549">
        <f>INT((D15549-1)/6)+1</f>
        <v>5</v>
      </c>
      <c r="H15549">
        <f>MOD(D15549-1,6)+1</f>
        <v>4</v>
      </c>
      <c r="I15549">
        <f>37-D15549</f>
        <v>9</v>
      </c>
      <c r="J15549">
        <f>ABS(D15549-D15550)</f>
        <v>22</v>
      </c>
      <c r="K15549">
        <f>AVERAGE(D15549:D15553)</f>
        <v>28</v>
      </c>
      <c r="L15549">
        <f>AVERAGE(D15549:D15568)</f>
        <v>28</v>
      </c>
      <c r="M15549">
        <f>K15549-L15549</f>
        <v>0</v>
      </c>
      <c r="N15549" t="str">
        <f>IF(K15549&gt;L15549,"HIGH ZONE BIAS",IF(K15549&lt;L15549,"LOW ZONE BIAS","EQUILIBRIUM"))</f>
        <v>EQUILIBRIUM</v>
      </c>
    </row>
    <row r="15550">
      <c r="A15550">
        <v>12010</v>
      </c>
      <c r="B15550" t="str">
        <v>2013-04-26</v>
      </c>
      <c r="C15550" t="str">
        <v>Evening</v>
      </c>
      <c r="D15550">
        <v>6</v>
      </c>
      <c r="E15550" t="str">
        <f>IF(MOD(D15550,2)=0,"EVEN","ODD")</f>
        <v>EVEN</v>
      </c>
      <c r="F15550" t="str">
        <f>IF(D15550&lt;=18,"LOW (1-18)","HIGH (19-36)")</f>
        <v>LOW (1-18)</v>
      </c>
      <c r="G15550">
        <f>INT((D15550-1)/6)+1</f>
        <v>1</v>
      </c>
      <c r="H15550">
        <f>MOD(D15550-1,6)+1</f>
        <v>6</v>
      </c>
      <c r="I15550">
        <f>37-D15550</f>
        <v>31</v>
      </c>
      <c r="J15550">
        <f>ABS(D15550-D15551)</f>
        <v>2</v>
      </c>
      <c r="K15550">
        <f>AVERAGE(D15550:D15554)</f>
        <v>6</v>
      </c>
      <c r="L15550">
        <f>AVERAGE(D15550:D15569)</f>
        <v>6</v>
      </c>
      <c r="M15550">
        <f>K15550-L15550</f>
        <v>0</v>
      </c>
      <c r="N15550" t="str">
        <f>IF(K15550&gt;L15550,"HIGH ZONE BIAS",IF(K15550&lt;L15550,"LOW ZONE BIAS","EQUILIBRIUM"))</f>
        <v>EQUILIBRIUM</v>
      </c>
    </row>
    <row r="15551">
      <c r="A15551">
        <v>12009</v>
      </c>
      <c r="B15551" t="str">
        <v>2013-04-26</v>
      </c>
      <c r="C15551" t="str">
        <v>Midday</v>
      </c>
      <c r="D15551">
        <v>8</v>
      </c>
      <c r="E15551" t="str">
        <f>IF(MOD(D15551,2)=0,"EVEN","ODD")</f>
        <v>EVEN</v>
      </c>
      <c r="F15551" t="str">
        <f>IF(D15551&lt;=18,"LOW (1-18)","HIGH (19-36)")</f>
        <v>LOW (1-18)</v>
      </c>
      <c r="G15551">
        <f>INT((D15551-1)/6)+1</f>
        <v>2</v>
      </c>
      <c r="H15551">
        <f>MOD(D15551-1,6)+1</f>
        <v>2</v>
      </c>
      <c r="I15551">
        <f>37-D15551</f>
        <v>29</v>
      </c>
      <c r="J15551">
        <f>ABS(D15551-D15552)</f>
        <v>4</v>
      </c>
      <c r="K15551">
        <f>AVERAGE(D15551:D15555)</f>
        <v>8</v>
      </c>
      <c r="L15551">
        <f>AVERAGE(D15551:D15570)</f>
        <v>8</v>
      </c>
      <c r="M15551">
        <f>K15551-L15551</f>
        <v>0</v>
      </c>
      <c r="N15551" t="str">
        <f>IF(K15551&gt;L15551,"HIGH ZONE BIAS",IF(K15551&lt;L15551,"LOW ZONE BIAS","EQUILIBRIUM"))</f>
        <v>EQUILIBRIUM</v>
      </c>
    </row>
    <row r="15552">
      <c r="A15552">
        <v>12008</v>
      </c>
      <c r="B15552" t="str">
        <v>2013-04-26</v>
      </c>
      <c r="C15552" t="str">
        <v>Morning</v>
      </c>
      <c r="D15552">
        <v>4</v>
      </c>
      <c r="E15552" t="str">
        <f>IF(MOD(D15552,2)=0,"EVEN","ODD")</f>
        <v>EVEN</v>
      </c>
      <c r="F15552" t="str">
        <f>IF(D15552&lt;=18,"LOW (1-18)","HIGH (19-36)")</f>
        <v>LOW (1-18)</v>
      </c>
      <c r="G15552">
        <f>INT((D15552-1)/6)+1</f>
        <v>1</v>
      </c>
      <c r="H15552">
        <f>MOD(D15552-1,6)+1</f>
        <v>4</v>
      </c>
      <c r="I15552">
        <f>37-D15552</f>
        <v>33</v>
      </c>
      <c r="J15552">
        <f>ABS(D15552-D15553)</f>
        <v>11</v>
      </c>
      <c r="K15552">
        <f>AVERAGE(D15552:D15556)</f>
        <v>4</v>
      </c>
      <c r="L15552">
        <f>AVERAGE(D15552:D15571)</f>
        <v>4</v>
      </c>
      <c r="M15552">
        <f>K15552-L15552</f>
        <v>0</v>
      </c>
      <c r="N15552" t="str">
        <f>IF(K15552&gt;L15552,"HIGH ZONE BIAS",IF(K15552&lt;L15552,"LOW ZONE BIAS","EQUILIBRIUM"))</f>
        <v>EQUILIBRIUM</v>
      </c>
    </row>
    <row r="15553">
      <c r="A15553">
        <v>12007</v>
      </c>
      <c r="B15553" t="str">
        <v>2013-04-25</v>
      </c>
      <c r="C15553" t="str">
        <v>Evening</v>
      </c>
      <c r="D15553">
        <v>15</v>
      </c>
      <c r="E15553" t="str">
        <f>IF(MOD(D15553,2)=0,"EVEN","ODD")</f>
        <v>ODD</v>
      </c>
      <c r="F15553" t="str">
        <f>IF(D15553&lt;=18,"LOW (1-18)","HIGH (19-36)")</f>
        <v>LOW (1-18)</v>
      </c>
      <c r="G15553">
        <f>INT((D15553-1)/6)+1</f>
        <v>3</v>
      </c>
      <c r="H15553">
        <f>MOD(D15553-1,6)+1</f>
        <v>3</v>
      </c>
      <c r="I15553">
        <f>37-D15553</f>
        <v>22</v>
      </c>
      <c r="J15553">
        <f>ABS(D15553-D15554)</f>
        <v>21</v>
      </c>
      <c r="K15553">
        <f>AVERAGE(D15553:D15557)</f>
        <v>15</v>
      </c>
      <c r="L15553">
        <f>AVERAGE(D15553:D15572)</f>
        <v>15</v>
      </c>
      <c r="M15553">
        <f>K15553-L15553</f>
        <v>0</v>
      </c>
      <c r="N15553" t="str">
        <f>IF(K15553&gt;L15553,"HIGH ZONE BIAS",IF(K15553&lt;L15553,"LOW ZONE BIAS","EQUILIBRIUM"))</f>
        <v>EQUILIBRIUM</v>
      </c>
    </row>
    <row r="15554">
      <c r="A15554">
        <v>12006</v>
      </c>
      <c r="B15554" t="str">
        <v>2013-04-25</v>
      </c>
      <c r="C15554" t="str">
        <v>Midday</v>
      </c>
      <c r="D15554">
        <v>36</v>
      </c>
      <c r="E15554" t="str">
        <f>IF(MOD(D15554,2)=0,"EVEN","ODD")</f>
        <v>EVEN</v>
      </c>
      <c r="F15554" t="str">
        <f>IF(D15554&lt;=18,"LOW (1-18)","HIGH (19-36)")</f>
        <v>HIGH (19-36)</v>
      </c>
      <c r="G15554">
        <f>INT((D15554-1)/6)+1</f>
        <v>6</v>
      </c>
      <c r="H15554">
        <f>MOD(D15554-1,6)+1</f>
        <v>6</v>
      </c>
      <c r="I15554">
        <f>37-D15554</f>
        <v>1</v>
      </c>
      <c r="J15554">
        <f>ABS(D15554-D15555)</f>
        <v>13</v>
      </c>
      <c r="K15554">
        <f>AVERAGE(D15554:D15558)</f>
        <v>36</v>
      </c>
      <c r="L15554">
        <f>AVERAGE(D15554:D15573)</f>
        <v>36</v>
      </c>
      <c r="M15554">
        <f>K15554-L15554</f>
        <v>0</v>
      </c>
      <c r="N15554" t="str">
        <f>IF(K15554&gt;L15554,"HIGH ZONE BIAS",IF(K15554&lt;L15554,"LOW ZONE BIAS","EQUILIBRIUM"))</f>
        <v>EQUILIBRIUM</v>
      </c>
    </row>
    <row r="15555">
      <c r="A15555">
        <v>12005</v>
      </c>
      <c r="B15555" t="str">
        <v>2013-04-25</v>
      </c>
      <c r="C15555" t="str">
        <v>Morning</v>
      </c>
      <c r="D15555">
        <v>23</v>
      </c>
      <c r="E15555" t="str">
        <f>IF(MOD(D15555,2)=0,"EVEN","ODD")</f>
        <v>ODD</v>
      </c>
      <c r="F15555" t="str">
        <f>IF(D15555&lt;=18,"LOW (1-18)","HIGH (19-36)")</f>
        <v>HIGH (19-36)</v>
      </c>
      <c r="G15555">
        <f>INT((D15555-1)/6)+1</f>
        <v>4</v>
      </c>
      <c r="H15555">
        <f>MOD(D15555-1,6)+1</f>
        <v>5</v>
      </c>
      <c r="I15555">
        <f>37-D15555</f>
        <v>14</v>
      </c>
      <c r="J15555">
        <f>ABS(D15555-D15556)</f>
        <v>20</v>
      </c>
      <c r="K15555">
        <f>AVERAGE(D15555:D15559)</f>
        <v>23</v>
      </c>
      <c r="L15555">
        <f>AVERAGE(D15555:D15574)</f>
        <v>23</v>
      </c>
      <c r="M15555">
        <f>K15555-L15555</f>
        <v>0</v>
      </c>
      <c r="N15555" t="str">
        <f>IF(K15555&gt;L15555,"HIGH ZONE BIAS",IF(K15555&lt;L15555,"LOW ZONE BIAS","EQUILIBRIUM"))</f>
        <v>EQUILIBRIUM</v>
      </c>
    </row>
    <row r="15556">
      <c r="A15556">
        <v>12004</v>
      </c>
      <c r="B15556" t="str">
        <v>2013-04-24</v>
      </c>
      <c r="C15556" t="str">
        <v>Evening</v>
      </c>
      <c r="D15556">
        <v>3</v>
      </c>
      <c r="E15556" t="str">
        <f>IF(MOD(D15556,2)=0,"EVEN","ODD")</f>
        <v>ODD</v>
      </c>
      <c r="F15556" t="str">
        <f>IF(D15556&lt;=18,"LOW (1-18)","HIGH (19-36)")</f>
        <v>LOW (1-18)</v>
      </c>
      <c r="G15556">
        <f>INT((D15556-1)/6)+1</f>
        <v>1</v>
      </c>
      <c r="H15556">
        <f>MOD(D15556-1,6)+1</f>
        <v>3</v>
      </c>
      <c r="I15556">
        <f>37-D15556</f>
        <v>34</v>
      </c>
      <c r="J15556">
        <f>ABS(D15556-D15557)</f>
        <v>33</v>
      </c>
      <c r="K15556">
        <f>AVERAGE(D15556:D15560)</f>
        <v>3</v>
      </c>
      <c r="L15556">
        <f>AVERAGE(D15556:D15575)</f>
        <v>3</v>
      </c>
      <c r="M15556">
        <f>K15556-L15556</f>
        <v>0</v>
      </c>
      <c r="N15556" t="str">
        <f>IF(K15556&gt;L15556,"HIGH ZONE BIAS",IF(K15556&lt;L15556,"LOW ZONE BIAS","EQUILIBRIUM"))</f>
        <v>EQUILIBRIUM</v>
      </c>
    </row>
    <row r="15557">
      <c r="A15557">
        <v>12003</v>
      </c>
      <c r="B15557" t="str">
        <v>2013-04-24</v>
      </c>
      <c r="C15557" t="str">
        <v>Midday</v>
      </c>
      <c r="D15557">
        <v>36</v>
      </c>
      <c r="E15557" t="str">
        <f>IF(MOD(D15557,2)=0,"EVEN","ODD")</f>
        <v>EVEN</v>
      </c>
      <c r="F15557" t="str">
        <f>IF(D15557&lt;=18,"LOW (1-18)","HIGH (19-36)")</f>
        <v>HIGH (19-36)</v>
      </c>
      <c r="G15557">
        <f>INT((D15557-1)/6)+1</f>
        <v>6</v>
      </c>
      <c r="H15557">
        <f>MOD(D15557-1,6)+1</f>
        <v>6</v>
      </c>
      <c r="I15557">
        <f>37-D15557</f>
        <v>1</v>
      </c>
      <c r="J15557">
        <f>ABS(D15557-D15558)</f>
        <v>35</v>
      </c>
      <c r="K15557">
        <f>AVERAGE(D15557:D15561)</f>
        <v>36</v>
      </c>
      <c r="L15557">
        <f>AVERAGE(D15557:D15576)</f>
        <v>36</v>
      </c>
      <c r="M15557">
        <f>K15557-L15557</f>
        <v>0</v>
      </c>
      <c r="N15557" t="str">
        <f>IF(K15557&gt;L15557,"HIGH ZONE BIAS",IF(K15557&lt;L15557,"LOW ZONE BIAS","EQUILIBRIUM"))</f>
        <v>EQUILIBRIUM</v>
      </c>
    </row>
    <row r="15558">
      <c r="A15558">
        <v>12002</v>
      </c>
      <c r="B15558" t="str">
        <v>2013-04-24</v>
      </c>
      <c r="C15558" t="str">
        <v>Morning</v>
      </c>
      <c r="D15558">
        <v>1</v>
      </c>
      <c r="E15558" t="str">
        <f>IF(MOD(D15558,2)=0,"EVEN","ODD")</f>
        <v>ODD</v>
      </c>
      <c r="F15558" t="str">
        <f>IF(D15558&lt;=18,"LOW (1-18)","HIGH (19-36)")</f>
        <v>LOW (1-18)</v>
      </c>
      <c r="G15558">
        <f>INT((D15558-1)/6)+1</f>
        <v>1</v>
      </c>
      <c r="H15558">
        <f>MOD(D15558-1,6)+1</f>
        <v>1</v>
      </c>
      <c r="I15558">
        <f>37-D15558</f>
        <v>36</v>
      </c>
      <c r="J15558">
        <f>ABS(D15558-D15559)</f>
        <v>28</v>
      </c>
      <c r="K15558">
        <f>AVERAGE(D15558:D15562)</f>
        <v>1</v>
      </c>
      <c r="L15558">
        <f>AVERAGE(D15558:D15577)</f>
        <v>1</v>
      </c>
      <c r="M15558">
        <f>K15558-L15558</f>
        <v>0</v>
      </c>
      <c r="N15558" t="str">
        <f>IF(K15558&gt;L15558,"HIGH ZONE BIAS",IF(K15558&lt;L15558,"LOW ZONE BIAS","EQUILIBRIUM"))</f>
        <v>EQUILIBRIUM</v>
      </c>
    </row>
    <row r="15559">
      <c r="A15559">
        <v>12001</v>
      </c>
      <c r="B15559" t="str">
        <v>2013-04-23</v>
      </c>
      <c r="C15559" t="str">
        <v>Evening</v>
      </c>
      <c r="D15559">
        <v>29</v>
      </c>
      <c r="E15559" t="str">
        <f>IF(MOD(D15559,2)=0,"EVEN","ODD")</f>
        <v>ODD</v>
      </c>
      <c r="F15559" t="str">
        <f>IF(D15559&lt;=18,"LOW (1-18)","HIGH (19-36)")</f>
        <v>HIGH (19-36)</v>
      </c>
      <c r="G15559">
        <f>INT((D15559-1)/6)+1</f>
        <v>5</v>
      </c>
      <c r="H15559">
        <f>MOD(D15559-1,6)+1</f>
        <v>5</v>
      </c>
      <c r="I15559">
        <f>37-D15559</f>
        <v>8</v>
      </c>
      <c r="J15559">
        <f>ABS(D15559-D15560)</f>
        <v>22</v>
      </c>
      <c r="K15559">
        <f>AVERAGE(D15559:D15563)</f>
        <v>29</v>
      </c>
      <c r="L15559">
        <f>AVERAGE(D15559:D15578)</f>
        <v>29</v>
      </c>
      <c r="M15559">
        <f>K15559-L15559</f>
        <v>0</v>
      </c>
      <c r="N15559" t="str">
        <f>IF(K15559&gt;L15559,"HIGH ZONE BIAS",IF(K15559&lt;L15559,"LOW ZONE BIAS","EQUILIBRIUM"))</f>
        <v>EQUILIBRIUM</v>
      </c>
    </row>
    <row r="15560">
      <c r="A15560">
        <v>12000</v>
      </c>
      <c r="B15560" t="str">
        <v>2013-04-23</v>
      </c>
      <c r="C15560" t="str">
        <v>Midday</v>
      </c>
      <c r="D15560">
        <v>7</v>
      </c>
      <c r="E15560" t="str">
        <f>IF(MOD(D15560,2)=0,"EVEN","ODD")</f>
        <v>ODD</v>
      </c>
      <c r="F15560" t="str">
        <f>IF(D15560&lt;=18,"LOW (1-18)","HIGH (19-36)")</f>
        <v>LOW (1-18)</v>
      </c>
      <c r="G15560">
        <f>INT((D15560-1)/6)+1</f>
        <v>2</v>
      </c>
      <c r="H15560">
        <f>MOD(D15560-1,6)+1</f>
        <v>1</v>
      </c>
      <c r="I15560">
        <f>37-D15560</f>
        <v>30</v>
      </c>
      <c r="J15560">
        <f>ABS(D15560-D15561)</f>
        <v>5</v>
      </c>
      <c r="K15560">
        <f>AVERAGE(D15560:D15564)</f>
        <v>7</v>
      </c>
      <c r="L15560">
        <f>AVERAGE(D15560:D15579)</f>
        <v>7</v>
      </c>
      <c r="M15560">
        <f>K15560-L15560</f>
        <v>0</v>
      </c>
      <c r="N15560" t="str">
        <f>IF(K15560&gt;L15560,"HIGH ZONE BIAS",IF(K15560&lt;L15560,"LOW ZONE BIAS","EQUILIBRIUM"))</f>
        <v>EQUILIBRIUM</v>
      </c>
    </row>
    <row r="15561">
      <c r="A15561">
        <v>11999</v>
      </c>
      <c r="B15561" t="str">
        <v>2013-04-23</v>
      </c>
      <c r="C15561" t="str">
        <v>Morning</v>
      </c>
      <c r="D15561">
        <v>2</v>
      </c>
      <c r="E15561" t="str">
        <f>IF(MOD(D15561,2)=0,"EVEN","ODD")</f>
        <v>EVEN</v>
      </c>
      <c r="F15561" t="str">
        <f>IF(D15561&lt;=18,"LOW (1-18)","HIGH (19-36)")</f>
        <v>LOW (1-18)</v>
      </c>
      <c r="G15561">
        <f>INT((D15561-1)/6)+1</f>
        <v>1</v>
      </c>
      <c r="H15561">
        <f>MOD(D15561-1,6)+1</f>
        <v>2</v>
      </c>
      <c r="I15561">
        <f>37-D15561</f>
        <v>35</v>
      </c>
      <c r="J15561">
        <f>ABS(D15561-D15562)</f>
        <v>11</v>
      </c>
      <c r="K15561">
        <f>AVERAGE(D15561:D15565)</f>
        <v>2</v>
      </c>
      <c r="L15561">
        <f>AVERAGE(D15561:D15580)</f>
        <v>2</v>
      </c>
      <c r="M15561">
        <f>K15561-L15561</f>
        <v>0</v>
      </c>
      <c r="N15561" t="str">
        <f>IF(K15561&gt;L15561,"HIGH ZONE BIAS",IF(K15561&lt;L15561,"LOW ZONE BIAS","EQUILIBRIUM"))</f>
        <v>EQUILIBRIUM</v>
      </c>
    </row>
    <row r="15562">
      <c r="A15562">
        <v>11998</v>
      </c>
      <c r="B15562" t="str">
        <v>2013-04-22</v>
      </c>
      <c r="C15562" t="str">
        <v>Evening</v>
      </c>
      <c r="D15562">
        <v>13</v>
      </c>
      <c r="E15562" t="str">
        <f>IF(MOD(D15562,2)=0,"EVEN","ODD")</f>
        <v>ODD</v>
      </c>
      <c r="F15562" t="str">
        <f>IF(D15562&lt;=18,"LOW (1-18)","HIGH (19-36)")</f>
        <v>LOW (1-18)</v>
      </c>
      <c r="G15562">
        <f>INT((D15562-1)/6)+1</f>
        <v>3</v>
      </c>
      <c r="H15562">
        <f>MOD(D15562-1,6)+1</f>
        <v>1</v>
      </c>
      <c r="I15562">
        <f>37-D15562</f>
        <v>24</v>
      </c>
      <c r="J15562">
        <f>ABS(D15562-D15563)</f>
        <v>7</v>
      </c>
      <c r="K15562">
        <f>AVERAGE(D15562:D15566)</f>
        <v>13</v>
      </c>
      <c r="L15562">
        <f>AVERAGE(D15562:D15581)</f>
        <v>13</v>
      </c>
      <c r="M15562">
        <f>K15562-L15562</f>
        <v>0</v>
      </c>
      <c r="N15562" t="str">
        <f>IF(K15562&gt;L15562,"HIGH ZONE BIAS",IF(K15562&lt;L15562,"LOW ZONE BIAS","EQUILIBRIUM"))</f>
        <v>EQUILIBRIUM</v>
      </c>
    </row>
    <row r="15563">
      <c r="A15563">
        <v>11997</v>
      </c>
      <c r="B15563" t="str">
        <v>2013-04-22</v>
      </c>
      <c r="C15563" t="str">
        <v>Midday</v>
      </c>
      <c r="D15563">
        <v>6</v>
      </c>
      <c r="E15563" t="str">
        <f>IF(MOD(D15563,2)=0,"EVEN","ODD")</f>
        <v>EVEN</v>
      </c>
      <c r="F15563" t="str">
        <f>IF(D15563&lt;=18,"LOW (1-18)","HIGH (19-36)")</f>
        <v>LOW (1-18)</v>
      </c>
      <c r="G15563">
        <f>INT((D15563-1)/6)+1</f>
        <v>1</v>
      </c>
      <c r="H15563">
        <f>MOD(D15563-1,6)+1</f>
        <v>6</v>
      </c>
      <c r="I15563">
        <f>37-D15563</f>
        <v>31</v>
      </c>
      <c r="J15563">
        <f>ABS(D15563-D15564)</f>
        <v>30</v>
      </c>
      <c r="K15563">
        <f>AVERAGE(D15563:D15567)</f>
        <v>6</v>
      </c>
      <c r="L15563">
        <f>AVERAGE(D15563:D15582)</f>
        <v>6</v>
      </c>
      <c r="M15563">
        <f>K15563-L15563</f>
        <v>0</v>
      </c>
      <c r="N15563" t="str">
        <f>IF(K15563&gt;L15563,"HIGH ZONE BIAS",IF(K15563&lt;L15563,"LOW ZONE BIAS","EQUILIBRIUM"))</f>
        <v>EQUILIBRIUM</v>
      </c>
    </row>
    <row r="15564">
      <c r="A15564">
        <v>11996</v>
      </c>
      <c r="B15564" t="str">
        <v>2013-04-22</v>
      </c>
      <c r="C15564" t="str">
        <v>Morning</v>
      </c>
      <c r="D15564">
        <v>36</v>
      </c>
      <c r="E15564" t="str">
        <f>IF(MOD(D15564,2)=0,"EVEN","ODD")</f>
        <v>EVEN</v>
      </c>
      <c r="F15564" t="str">
        <f>IF(D15564&lt;=18,"LOW (1-18)","HIGH (19-36)")</f>
        <v>HIGH (19-36)</v>
      </c>
      <c r="G15564">
        <f>INT((D15564-1)/6)+1</f>
        <v>6</v>
      </c>
      <c r="H15564">
        <f>MOD(D15564-1,6)+1</f>
        <v>6</v>
      </c>
      <c r="I15564">
        <f>37-D15564</f>
        <v>1</v>
      </c>
      <c r="J15564">
        <f>ABS(D15564-D15565)</f>
        <v>28</v>
      </c>
      <c r="K15564">
        <f>AVERAGE(D15564:D15568)</f>
        <v>36</v>
      </c>
      <c r="L15564">
        <f>AVERAGE(D15564:D15583)</f>
        <v>36</v>
      </c>
      <c r="M15564">
        <f>K15564-L15564</f>
        <v>0</v>
      </c>
      <c r="N15564" t="str">
        <f>IF(K15564&gt;L15564,"HIGH ZONE BIAS",IF(K15564&lt;L15564,"LOW ZONE BIAS","EQUILIBRIUM"))</f>
        <v>EQUILIBRIUM</v>
      </c>
    </row>
    <row r="15565">
      <c r="A15565">
        <v>11995</v>
      </c>
      <c r="B15565" t="str">
        <v>2013-04-20</v>
      </c>
      <c r="C15565" t="str">
        <v>Evening</v>
      </c>
      <c r="D15565">
        <v>8</v>
      </c>
      <c r="E15565" t="str">
        <f>IF(MOD(D15565,2)=0,"EVEN","ODD")</f>
        <v>EVEN</v>
      </c>
      <c r="F15565" t="str">
        <f>IF(D15565&lt;=18,"LOW (1-18)","HIGH (19-36)")</f>
        <v>LOW (1-18)</v>
      </c>
      <c r="G15565">
        <f>INT((D15565-1)/6)+1</f>
        <v>2</v>
      </c>
      <c r="H15565">
        <f>MOD(D15565-1,6)+1</f>
        <v>2</v>
      </c>
      <c r="I15565">
        <f>37-D15565</f>
        <v>29</v>
      </c>
      <c r="J15565">
        <f>ABS(D15565-D15566)</f>
        <v>7</v>
      </c>
      <c r="K15565">
        <f>AVERAGE(D15565:D15569)</f>
        <v>8</v>
      </c>
      <c r="L15565">
        <f>AVERAGE(D15565:D15584)</f>
        <v>8</v>
      </c>
      <c r="M15565">
        <f>K15565-L15565</f>
        <v>0</v>
      </c>
      <c r="N15565" t="str">
        <f>IF(K15565&gt;L15565,"HIGH ZONE BIAS",IF(K15565&lt;L15565,"LOW ZONE BIAS","EQUILIBRIUM"))</f>
        <v>EQUILIBRIUM</v>
      </c>
    </row>
    <row r="15566">
      <c r="A15566">
        <v>11994</v>
      </c>
      <c r="B15566" t="str">
        <v>2013-04-20</v>
      </c>
      <c r="C15566" t="str">
        <v>Midday</v>
      </c>
      <c r="D15566">
        <v>15</v>
      </c>
      <c r="E15566" t="str">
        <f>IF(MOD(D15566,2)=0,"EVEN","ODD")</f>
        <v>ODD</v>
      </c>
      <c r="F15566" t="str">
        <f>IF(D15566&lt;=18,"LOW (1-18)","HIGH (19-36)")</f>
        <v>LOW (1-18)</v>
      </c>
      <c r="G15566">
        <f>INT((D15566-1)/6)+1</f>
        <v>3</v>
      </c>
      <c r="H15566">
        <f>MOD(D15566-1,6)+1</f>
        <v>3</v>
      </c>
      <c r="I15566">
        <f>37-D15566</f>
        <v>22</v>
      </c>
      <c r="J15566">
        <f>ABS(D15566-D15567)</f>
        <v>16</v>
      </c>
      <c r="K15566">
        <f>AVERAGE(D15566:D15570)</f>
        <v>15</v>
      </c>
      <c r="L15566">
        <f>AVERAGE(D15566:D15585)</f>
        <v>15</v>
      </c>
      <c r="M15566">
        <f>K15566-L15566</f>
        <v>0</v>
      </c>
      <c r="N15566" t="str">
        <f>IF(K15566&gt;L15566,"HIGH ZONE BIAS",IF(K15566&lt;L15566,"LOW ZONE BIAS","EQUILIBRIUM"))</f>
        <v>EQUILIBRIUM</v>
      </c>
    </row>
    <row r="15567">
      <c r="A15567">
        <v>11993</v>
      </c>
      <c r="B15567" t="str">
        <v>2013-04-20</v>
      </c>
      <c r="C15567" t="str">
        <v>Morning</v>
      </c>
      <c r="D15567">
        <v>31</v>
      </c>
      <c r="E15567" t="str">
        <f>IF(MOD(D15567,2)=0,"EVEN","ODD")</f>
        <v>ODD</v>
      </c>
      <c r="F15567" t="str">
        <f>IF(D15567&lt;=18,"LOW (1-18)","HIGH (19-36)")</f>
        <v>HIGH (19-36)</v>
      </c>
      <c r="G15567">
        <f>INT((D15567-1)/6)+1</f>
        <v>6</v>
      </c>
      <c r="H15567">
        <f>MOD(D15567-1,6)+1</f>
        <v>1</v>
      </c>
      <c r="I15567">
        <f>37-D15567</f>
        <v>6</v>
      </c>
      <c r="J15567">
        <f>ABS(D15567-D15568)</f>
        <v>28</v>
      </c>
      <c r="K15567">
        <f>AVERAGE(D15567:D15571)</f>
        <v>31</v>
      </c>
      <c r="L15567">
        <f>AVERAGE(D15567:D15586)</f>
        <v>31</v>
      </c>
      <c r="M15567">
        <f>K15567-L15567</f>
        <v>0</v>
      </c>
      <c r="N15567" t="str">
        <f>IF(K15567&gt;L15567,"HIGH ZONE BIAS",IF(K15567&lt;L15567,"LOW ZONE BIAS","EQUILIBRIUM"))</f>
        <v>EQUILIBRIUM</v>
      </c>
    </row>
    <row r="15568">
      <c r="A15568">
        <v>11992</v>
      </c>
      <c r="B15568" t="str">
        <v>2013-04-19</v>
      </c>
      <c r="C15568" t="str">
        <v>Evening</v>
      </c>
      <c r="D15568">
        <v>3</v>
      </c>
      <c r="E15568" t="str">
        <f>IF(MOD(D15568,2)=0,"EVEN","ODD")</f>
        <v>ODD</v>
      </c>
      <c r="F15568" t="str">
        <f>IF(D15568&lt;=18,"LOW (1-18)","HIGH (19-36)")</f>
        <v>LOW (1-18)</v>
      </c>
      <c r="G15568">
        <f>INT((D15568-1)/6)+1</f>
        <v>1</v>
      </c>
      <c r="H15568">
        <f>MOD(D15568-1,6)+1</f>
        <v>3</v>
      </c>
      <c r="I15568">
        <f>37-D15568</f>
        <v>34</v>
      </c>
      <c r="J15568">
        <f>ABS(D15568-D15569)</f>
        <v>1</v>
      </c>
      <c r="K15568">
        <f>AVERAGE(D15568:D15572)</f>
        <v>3</v>
      </c>
      <c r="L15568">
        <f>AVERAGE(D15568:D15587)</f>
        <v>3</v>
      </c>
      <c r="M15568">
        <f>K15568-L15568</f>
        <v>0</v>
      </c>
      <c r="N15568" t="str">
        <f>IF(K15568&gt;L15568,"HIGH ZONE BIAS",IF(K15568&lt;L15568,"LOW ZONE BIAS","EQUILIBRIUM"))</f>
        <v>EQUILIBRIUM</v>
      </c>
    </row>
    <row r="15569">
      <c r="A15569">
        <v>11991</v>
      </c>
      <c r="B15569" t="str">
        <v>2013-04-19</v>
      </c>
      <c r="C15569" t="str">
        <v>Midday</v>
      </c>
      <c r="D15569">
        <v>4</v>
      </c>
      <c r="E15569" t="str">
        <f>IF(MOD(D15569,2)=0,"EVEN","ODD")</f>
        <v>EVEN</v>
      </c>
      <c r="F15569" t="str">
        <f>IF(D15569&lt;=18,"LOW (1-18)","HIGH (19-36)")</f>
        <v>LOW (1-18)</v>
      </c>
      <c r="G15569">
        <f>INT((D15569-1)/6)+1</f>
        <v>1</v>
      </c>
      <c r="H15569">
        <f>MOD(D15569-1,6)+1</f>
        <v>4</v>
      </c>
      <c r="I15569">
        <f>37-D15569</f>
        <v>33</v>
      </c>
      <c r="J15569">
        <f>ABS(D15569-D15570)</f>
        <v>29</v>
      </c>
      <c r="K15569">
        <f>AVERAGE(D15569:D15573)</f>
        <v>4</v>
      </c>
      <c r="L15569">
        <f>AVERAGE(D15569:D15588)</f>
        <v>4</v>
      </c>
      <c r="M15569">
        <f>K15569-L15569</f>
        <v>0</v>
      </c>
      <c r="N15569" t="str">
        <f>IF(K15569&gt;L15569,"HIGH ZONE BIAS",IF(K15569&lt;L15569,"LOW ZONE BIAS","EQUILIBRIUM"))</f>
        <v>EQUILIBRIUM</v>
      </c>
    </row>
    <row r="15570">
      <c r="A15570">
        <v>11990</v>
      </c>
      <c r="B15570" t="str">
        <v>2013-04-19</v>
      </c>
      <c r="C15570" t="str">
        <v>Morning</v>
      </c>
      <c r="D15570">
        <v>33</v>
      </c>
      <c r="E15570" t="str">
        <f>IF(MOD(D15570,2)=0,"EVEN","ODD")</f>
        <v>ODD</v>
      </c>
      <c r="F15570" t="str">
        <f>IF(D15570&lt;=18,"LOW (1-18)","HIGH (19-36)")</f>
        <v>HIGH (19-36)</v>
      </c>
      <c r="G15570">
        <f>INT((D15570-1)/6)+1</f>
        <v>6</v>
      </c>
      <c r="H15570">
        <f>MOD(D15570-1,6)+1</f>
        <v>3</v>
      </c>
      <c r="I15570">
        <f>37-D15570</f>
        <v>4</v>
      </c>
      <c r="J15570">
        <f>ABS(D15570-D15571)</f>
        <v>22</v>
      </c>
      <c r="K15570">
        <f>AVERAGE(D15570:D15574)</f>
        <v>33</v>
      </c>
      <c r="L15570">
        <f>AVERAGE(D15570:D15589)</f>
        <v>33</v>
      </c>
      <c r="M15570">
        <f>K15570-L15570</f>
        <v>0</v>
      </c>
      <c r="N15570" t="str">
        <f>IF(K15570&gt;L15570,"HIGH ZONE BIAS",IF(K15570&lt;L15570,"LOW ZONE BIAS","EQUILIBRIUM"))</f>
        <v>EQUILIBRIUM</v>
      </c>
    </row>
    <row r="15571">
      <c r="A15571">
        <v>11989</v>
      </c>
      <c r="B15571" t="str">
        <v>2013-04-18</v>
      </c>
      <c r="C15571" t="str">
        <v>Evening</v>
      </c>
      <c r="D15571">
        <v>11</v>
      </c>
      <c r="E15571" t="str">
        <f>IF(MOD(D15571,2)=0,"EVEN","ODD")</f>
        <v>ODD</v>
      </c>
      <c r="F15571" t="str">
        <f>IF(D15571&lt;=18,"LOW (1-18)","HIGH (19-36)")</f>
        <v>LOW (1-18)</v>
      </c>
      <c r="G15571">
        <f>INT((D15571-1)/6)+1</f>
        <v>2</v>
      </c>
      <c r="H15571">
        <f>MOD(D15571-1,6)+1</f>
        <v>5</v>
      </c>
      <c r="I15571">
        <f>37-D15571</f>
        <v>26</v>
      </c>
      <c r="J15571">
        <f>ABS(D15571-D15572)</f>
        <v>3</v>
      </c>
      <c r="K15571">
        <f>AVERAGE(D15571:D15575)</f>
        <v>11</v>
      </c>
      <c r="L15571">
        <f>AVERAGE(D15571:D15590)</f>
        <v>11</v>
      </c>
      <c r="M15571">
        <f>K15571-L15571</f>
        <v>0</v>
      </c>
      <c r="N15571" t="str">
        <f>IF(K15571&gt;L15571,"HIGH ZONE BIAS",IF(K15571&lt;L15571,"LOW ZONE BIAS","EQUILIBRIUM"))</f>
        <v>EQUILIBRIUM</v>
      </c>
    </row>
    <row r="15572">
      <c r="A15572">
        <v>11988</v>
      </c>
      <c r="B15572" t="str">
        <v>2013-04-18</v>
      </c>
      <c r="C15572" t="str">
        <v>Midday</v>
      </c>
      <c r="D15572">
        <v>14</v>
      </c>
      <c r="E15572" t="str">
        <f>IF(MOD(D15572,2)=0,"EVEN","ODD")</f>
        <v>EVEN</v>
      </c>
      <c r="F15572" t="str">
        <f>IF(D15572&lt;=18,"LOW (1-18)","HIGH (19-36)")</f>
        <v>LOW (1-18)</v>
      </c>
      <c r="G15572">
        <f>INT((D15572-1)/6)+1</f>
        <v>3</v>
      </c>
      <c r="H15572">
        <f>MOD(D15572-1,6)+1</f>
        <v>2</v>
      </c>
      <c r="I15572">
        <f>37-D15572</f>
        <v>23</v>
      </c>
      <c r="J15572">
        <f>ABS(D15572-D15573)</f>
        <v>15</v>
      </c>
      <c r="K15572">
        <f>AVERAGE(D15572:D15576)</f>
        <v>14</v>
      </c>
      <c r="L15572">
        <f>AVERAGE(D15572:D15591)</f>
        <v>14</v>
      </c>
      <c r="M15572">
        <f>K15572-L15572</f>
        <v>0</v>
      </c>
      <c r="N15572" t="str">
        <f>IF(K15572&gt;L15572,"HIGH ZONE BIAS",IF(K15572&lt;L15572,"LOW ZONE BIAS","EQUILIBRIUM"))</f>
        <v>EQUILIBRIUM</v>
      </c>
    </row>
    <row r="15573">
      <c r="A15573">
        <v>11987</v>
      </c>
      <c r="B15573" t="str">
        <v>2013-04-18</v>
      </c>
      <c r="C15573" t="str">
        <v>Morning</v>
      </c>
      <c r="D15573">
        <v>29</v>
      </c>
      <c r="E15573" t="str">
        <f>IF(MOD(D15573,2)=0,"EVEN","ODD")</f>
        <v>ODD</v>
      </c>
      <c r="F15573" t="str">
        <f>IF(D15573&lt;=18,"LOW (1-18)","HIGH (19-36)")</f>
        <v>HIGH (19-36)</v>
      </c>
      <c r="G15573">
        <f>INT((D15573-1)/6)+1</f>
        <v>5</v>
      </c>
      <c r="H15573">
        <f>MOD(D15573-1,6)+1</f>
        <v>5</v>
      </c>
      <c r="I15573">
        <f>37-D15573</f>
        <v>8</v>
      </c>
      <c r="J15573">
        <f>ABS(D15573-D15574)</f>
        <v>11</v>
      </c>
      <c r="K15573">
        <f>AVERAGE(D15573:D15577)</f>
        <v>29</v>
      </c>
      <c r="L15573">
        <f>AVERAGE(D15573:D15592)</f>
        <v>29</v>
      </c>
      <c r="M15573">
        <f>K15573-L15573</f>
        <v>0</v>
      </c>
      <c r="N15573" t="str">
        <f>IF(K15573&gt;L15573,"HIGH ZONE BIAS",IF(K15573&lt;L15573,"LOW ZONE BIAS","EQUILIBRIUM"))</f>
        <v>EQUILIBRIUM</v>
      </c>
    </row>
    <row r="15574">
      <c r="A15574">
        <v>11986</v>
      </c>
      <c r="B15574" t="str">
        <v>2013-04-17</v>
      </c>
      <c r="C15574" t="str">
        <v>Evening</v>
      </c>
      <c r="D15574">
        <v>18</v>
      </c>
      <c r="E15574" t="str">
        <f>IF(MOD(D15574,2)=0,"EVEN","ODD")</f>
        <v>EVEN</v>
      </c>
      <c r="F15574" t="str">
        <f>IF(D15574&lt;=18,"LOW (1-18)","HIGH (19-36)")</f>
        <v>LOW (1-18)</v>
      </c>
      <c r="G15574">
        <f>INT((D15574-1)/6)+1</f>
        <v>3</v>
      </c>
      <c r="H15574">
        <f>MOD(D15574-1,6)+1</f>
        <v>6</v>
      </c>
      <c r="I15574">
        <f>37-D15574</f>
        <v>19</v>
      </c>
      <c r="J15574">
        <f>ABS(D15574-D15575)</f>
        <v>10</v>
      </c>
      <c r="K15574">
        <f>AVERAGE(D15574:D15578)</f>
        <v>18</v>
      </c>
      <c r="L15574">
        <f>AVERAGE(D15574:D15593)</f>
        <v>18</v>
      </c>
      <c r="M15574">
        <f>K15574-L15574</f>
        <v>0</v>
      </c>
      <c r="N15574" t="str">
        <f>IF(K15574&gt;L15574,"HIGH ZONE BIAS",IF(K15574&lt;L15574,"LOW ZONE BIAS","EQUILIBRIUM"))</f>
        <v>EQUILIBRIUM</v>
      </c>
    </row>
    <row r="15575">
      <c r="A15575">
        <v>11985</v>
      </c>
      <c r="B15575" t="str">
        <v>2013-04-17</v>
      </c>
      <c r="C15575" t="str">
        <v>Midday</v>
      </c>
      <c r="D15575">
        <v>28</v>
      </c>
      <c r="E15575" t="str">
        <f>IF(MOD(D15575,2)=0,"EVEN","ODD")</f>
        <v>EVEN</v>
      </c>
      <c r="F15575" t="str">
        <f>IF(D15575&lt;=18,"LOW (1-18)","HIGH (19-36)")</f>
        <v>HIGH (19-36)</v>
      </c>
      <c r="G15575">
        <f>INT((D15575-1)/6)+1</f>
        <v>5</v>
      </c>
      <c r="H15575">
        <f>MOD(D15575-1,6)+1</f>
        <v>4</v>
      </c>
      <c r="I15575">
        <f>37-D15575</f>
        <v>9</v>
      </c>
      <c r="J15575">
        <f>ABS(D15575-D15576)</f>
        <v>14</v>
      </c>
      <c r="K15575">
        <f>AVERAGE(D15575:D15579)</f>
        <v>28</v>
      </c>
      <c r="L15575">
        <f>AVERAGE(D15575:D15594)</f>
        <v>28</v>
      </c>
      <c r="M15575">
        <f>K15575-L15575</f>
        <v>0</v>
      </c>
      <c r="N15575" t="str">
        <f>IF(K15575&gt;L15575,"HIGH ZONE BIAS",IF(K15575&lt;L15575,"LOW ZONE BIAS","EQUILIBRIUM"))</f>
        <v>EQUILIBRIUM</v>
      </c>
    </row>
    <row r="15576">
      <c r="A15576">
        <v>11984</v>
      </c>
      <c r="B15576" t="str">
        <v>2013-04-17</v>
      </c>
      <c r="C15576" t="str">
        <v>Morning</v>
      </c>
      <c r="D15576">
        <v>14</v>
      </c>
      <c r="E15576" t="str">
        <f>IF(MOD(D15576,2)=0,"EVEN","ODD")</f>
        <v>EVEN</v>
      </c>
      <c r="F15576" t="str">
        <f>IF(D15576&lt;=18,"LOW (1-18)","HIGH (19-36)")</f>
        <v>LOW (1-18)</v>
      </c>
      <c r="G15576">
        <f>INT((D15576-1)/6)+1</f>
        <v>3</v>
      </c>
      <c r="H15576">
        <f>MOD(D15576-1,6)+1</f>
        <v>2</v>
      </c>
      <c r="I15576">
        <f>37-D15576</f>
        <v>23</v>
      </c>
      <c r="J15576">
        <f>ABS(D15576-D15577)</f>
        <v>3</v>
      </c>
      <c r="K15576">
        <f>AVERAGE(D15576:D15580)</f>
        <v>14</v>
      </c>
      <c r="L15576">
        <f>AVERAGE(D15576:D15595)</f>
        <v>14</v>
      </c>
      <c r="M15576">
        <f>K15576-L15576</f>
        <v>0</v>
      </c>
      <c r="N15576" t="str">
        <f>IF(K15576&gt;L15576,"HIGH ZONE BIAS",IF(K15576&lt;L15576,"LOW ZONE BIAS","EQUILIBRIUM"))</f>
        <v>EQUILIBRIUM</v>
      </c>
    </row>
    <row r="15577">
      <c r="A15577">
        <v>11983</v>
      </c>
      <c r="B15577" t="str">
        <v>2013-04-16</v>
      </c>
      <c r="C15577" t="str">
        <v>Evening</v>
      </c>
      <c r="D15577">
        <v>17</v>
      </c>
      <c r="E15577" t="str">
        <f>IF(MOD(D15577,2)=0,"EVEN","ODD")</f>
        <v>ODD</v>
      </c>
      <c r="F15577" t="str">
        <f>IF(D15577&lt;=18,"LOW (1-18)","HIGH (19-36)")</f>
        <v>LOW (1-18)</v>
      </c>
      <c r="G15577">
        <f>INT((D15577-1)/6)+1</f>
        <v>3</v>
      </c>
      <c r="H15577">
        <f>MOD(D15577-1,6)+1</f>
        <v>5</v>
      </c>
      <c r="I15577">
        <f>37-D15577</f>
        <v>20</v>
      </c>
      <c r="J15577">
        <f>ABS(D15577-D15578)</f>
        <v>2</v>
      </c>
      <c r="K15577">
        <f>AVERAGE(D15577:D15581)</f>
        <v>17</v>
      </c>
      <c r="L15577">
        <f>AVERAGE(D15577:D15596)</f>
        <v>17</v>
      </c>
      <c r="M15577">
        <f>K15577-L15577</f>
        <v>0</v>
      </c>
      <c r="N15577" t="str">
        <f>IF(K15577&gt;L15577,"HIGH ZONE BIAS",IF(K15577&lt;L15577,"LOW ZONE BIAS","EQUILIBRIUM"))</f>
        <v>EQUILIBRIUM</v>
      </c>
    </row>
    <row r="15578">
      <c r="A15578">
        <v>11982</v>
      </c>
      <c r="B15578" t="str">
        <v>2013-04-16</v>
      </c>
      <c r="C15578" t="str">
        <v>Midday</v>
      </c>
      <c r="D15578">
        <v>15</v>
      </c>
      <c r="E15578" t="str">
        <f>IF(MOD(D15578,2)=0,"EVEN","ODD")</f>
        <v>ODD</v>
      </c>
      <c r="F15578" t="str">
        <f>IF(D15578&lt;=18,"LOW (1-18)","HIGH (19-36)")</f>
        <v>LOW (1-18)</v>
      </c>
      <c r="G15578">
        <f>INT((D15578-1)/6)+1</f>
        <v>3</v>
      </c>
      <c r="H15578">
        <f>MOD(D15578-1,6)+1</f>
        <v>3</v>
      </c>
      <c r="I15578">
        <f>37-D15578</f>
        <v>22</v>
      </c>
      <c r="J15578">
        <f>ABS(D15578-D15579)</f>
        <v>5</v>
      </c>
      <c r="K15578">
        <f>AVERAGE(D15578:D15582)</f>
        <v>15</v>
      </c>
      <c r="L15578">
        <f>AVERAGE(D15578:D15597)</f>
        <v>15</v>
      </c>
      <c r="M15578">
        <f>K15578-L15578</f>
        <v>0</v>
      </c>
      <c r="N15578" t="str">
        <f>IF(K15578&gt;L15578,"HIGH ZONE BIAS",IF(K15578&lt;L15578,"LOW ZONE BIAS","EQUILIBRIUM"))</f>
        <v>EQUILIBRIUM</v>
      </c>
    </row>
    <row r="15579">
      <c r="A15579">
        <v>11981</v>
      </c>
      <c r="B15579" t="str">
        <v>2013-04-16</v>
      </c>
      <c r="C15579" t="str">
        <v>Morning</v>
      </c>
      <c r="D15579">
        <v>20</v>
      </c>
      <c r="E15579" t="str">
        <f>IF(MOD(D15579,2)=0,"EVEN","ODD")</f>
        <v>EVEN</v>
      </c>
      <c r="F15579" t="str">
        <f>IF(D15579&lt;=18,"LOW (1-18)","HIGH (19-36)")</f>
        <v>HIGH (19-36)</v>
      </c>
      <c r="G15579">
        <f>INT((D15579-1)/6)+1</f>
        <v>4</v>
      </c>
      <c r="H15579">
        <f>MOD(D15579-1,6)+1</f>
        <v>2</v>
      </c>
      <c r="I15579">
        <f>37-D15579</f>
        <v>17</v>
      </c>
      <c r="J15579">
        <f>ABS(D15579-D15580)</f>
        <v>6</v>
      </c>
      <c r="K15579">
        <f>AVERAGE(D15579:D15583)</f>
        <v>20</v>
      </c>
      <c r="L15579">
        <f>AVERAGE(D15579:D15598)</f>
        <v>20</v>
      </c>
      <c r="M15579">
        <f>K15579-L15579</f>
        <v>0</v>
      </c>
      <c r="N15579" t="str">
        <f>IF(K15579&gt;L15579,"HIGH ZONE BIAS",IF(K15579&lt;L15579,"LOW ZONE BIAS","EQUILIBRIUM"))</f>
        <v>EQUILIBRIUM</v>
      </c>
    </row>
    <row r="15580">
      <c r="A15580">
        <v>11980</v>
      </c>
      <c r="B15580" t="str">
        <v>2013-04-15</v>
      </c>
      <c r="C15580" t="str">
        <v>Evening</v>
      </c>
      <c r="D15580">
        <v>14</v>
      </c>
      <c r="E15580" t="str">
        <f>IF(MOD(D15580,2)=0,"EVEN","ODD")</f>
        <v>EVEN</v>
      </c>
      <c r="F15580" t="str">
        <f>IF(D15580&lt;=18,"LOW (1-18)","HIGH (19-36)")</f>
        <v>LOW (1-18)</v>
      </c>
      <c r="G15580">
        <f>INT((D15580-1)/6)+1</f>
        <v>3</v>
      </c>
      <c r="H15580">
        <f>MOD(D15580-1,6)+1</f>
        <v>2</v>
      </c>
      <c r="I15580">
        <f>37-D15580</f>
        <v>23</v>
      </c>
      <c r="J15580">
        <f>ABS(D15580-D15581)</f>
        <v>2</v>
      </c>
      <c r="K15580">
        <f>AVERAGE(D15580:D15584)</f>
        <v>14</v>
      </c>
      <c r="L15580">
        <f>AVERAGE(D15580:D15599)</f>
        <v>14</v>
      </c>
      <c r="M15580">
        <f>K15580-L15580</f>
        <v>0</v>
      </c>
      <c r="N15580" t="str">
        <f>IF(K15580&gt;L15580,"HIGH ZONE BIAS",IF(K15580&lt;L15580,"LOW ZONE BIAS","EQUILIBRIUM"))</f>
        <v>EQUILIBRIUM</v>
      </c>
    </row>
    <row r="15581">
      <c r="A15581">
        <v>11979</v>
      </c>
      <c r="B15581" t="str">
        <v>2013-04-15</v>
      </c>
      <c r="C15581" t="str">
        <v>Midday</v>
      </c>
      <c r="D15581">
        <v>12</v>
      </c>
      <c r="E15581" t="str">
        <f>IF(MOD(D15581,2)=0,"EVEN","ODD")</f>
        <v>EVEN</v>
      </c>
      <c r="F15581" t="str">
        <f>IF(D15581&lt;=18,"LOW (1-18)","HIGH (19-36)")</f>
        <v>LOW (1-18)</v>
      </c>
      <c r="G15581">
        <f>INT((D15581-1)/6)+1</f>
        <v>2</v>
      </c>
      <c r="H15581">
        <f>MOD(D15581-1,6)+1</f>
        <v>6</v>
      </c>
      <c r="I15581">
        <f>37-D15581</f>
        <v>25</v>
      </c>
      <c r="J15581">
        <f>ABS(D15581-D15582)</f>
        <v>6</v>
      </c>
      <c r="K15581">
        <f>AVERAGE(D15581:D15585)</f>
        <v>12</v>
      </c>
      <c r="L15581">
        <f>AVERAGE(D15581:D15600)</f>
        <v>12</v>
      </c>
      <c r="M15581">
        <f>K15581-L15581</f>
        <v>0</v>
      </c>
      <c r="N15581" t="str">
        <f>IF(K15581&gt;L15581,"HIGH ZONE BIAS",IF(K15581&lt;L15581,"LOW ZONE BIAS","EQUILIBRIUM"))</f>
        <v>EQUILIBRIUM</v>
      </c>
    </row>
    <row r="15582">
      <c r="A15582">
        <v>11978</v>
      </c>
      <c r="B15582" t="str">
        <v>2013-04-15</v>
      </c>
      <c r="C15582" t="str">
        <v>Morning</v>
      </c>
      <c r="D15582">
        <v>6</v>
      </c>
      <c r="E15582" t="str">
        <f>IF(MOD(D15582,2)=0,"EVEN","ODD")</f>
        <v>EVEN</v>
      </c>
      <c r="F15582" t="str">
        <f>IF(D15582&lt;=18,"LOW (1-18)","HIGH (19-36)")</f>
        <v>LOW (1-18)</v>
      </c>
      <c r="G15582">
        <f>INT((D15582-1)/6)+1</f>
        <v>1</v>
      </c>
      <c r="H15582">
        <f>MOD(D15582-1,6)+1</f>
        <v>6</v>
      </c>
      <c r="I15582">
        <f>37-D15582</f>
        <v>31</v>
      </c>
      <c r="J15582">
        <f>ABS(D15582-D15583)</f>
        <v>20</v>
      </c>
      <c r="K15582">
        <f>AVERAGE(D15582:D15586)</f>
        <v>6</v>
      </c>
      <c r="L15582">
        <f>AVERAGE(D15582:D15601)</f>
        <v>6</v>
      </c>
      <c r="M15582">
        <f>K15582-L15582</f>
        <v>0</v>
      </c>
      <c r="N15582" t="str">
        <f>IF(K15582&gt;L15582,"HIGH ZONE BIAS",IF(K15582&lt;L15582,"LOW ZONE BIAS","EQUILIBRIUM"))</f>
        <v>EQUILIBRIUM</v>
      </c>
    </row>
    <row r="15583">
      <c r="A15583">
        <v>11977</v>
      </c>
      <c r="B15583" t="str">
        <v>2013-04-13</v>
      </c>
      <c r="C15583" t="str">
        <v>Evening</v>
      </c>
      <c r="D15583">
        <v>26</v>
      </c>
      <c r="E15583" t="str">
        <f>IF(MOD(D15583,2)=0,"EVEN","ODD")</f>
        <v>EVEN</v>
      </c>
      <c r="F15583" t="str">
        <f>IF(D15583&lt;=18,"LOW (1-18)","HIGH (19-36)")</f>
        <v>HIGH (19-36)</v>
      </c>
      <c r="G15583">
        <f>INT((D15583-1)/6)+1</f>
        <v>5</v>
      </c>
      <c r="H15583">
        <f>MOD(D15583-1,6)+1</f>
        <v>2</v>
      </c>
      <c r="I15583">
        <f>37-D15583</f>
        <v>11</v>
      </c>
      <c r="J15583">
        <f>ABS(D15583-D15584)</f>
        <v>17</v>
      </c>
      <c r="K15583">
        <f>AVERAGE(D15583:D15587)</f>
        <v>26</v>
      </c>
      <c r="L15583">
        <f>AVERAGE(D15583:D15602)</f>
        <v>26</v>
      </c>
      <c r="M15583">
        <f>K15583-L15583</f>
        <v>0</v>
      </c>
      <c r="N15583" t="str">
        <f>IF(K15583&gt;L15583,"HIGH ZONE BIAS",IF(K15583&lt;L15583,"LOW ZONE BIAS","EQUILIBRIUM"))</f>
        <v>EQUILIBRIUM</v>
      </c>
    </row>
    <row r="15584">
      <c r="A15584">
        <v>11976</v>
      </c>
      <c r="B15584" t="str">
        <v>2013-04-13</v>
      </c>
      <c r="C15584" t="str">
        <v>Midday</v>
      </c>
      <c r="D15584">
        <v>9</v>
      </c>
      <c r="E15584" t="str">
        <f>IF(MOD(D15584,2)=0,"EVEN","ODD")</f>
        <v>ODD</v>
      </c>
      <c r="F15584" t="str">
        <f>IF(D15584&lt;=18,"LOW (1-18)","HIGH (19-36)")</f>
        <v>LOW (1-18)</v>
      </c>
      <c r="G15584">
        <f>INT((D15584-1)/6)+1</f>
        <v>2</v>
      </c>
      <c r="H15584">
        <f>MOD(D15584-1,6)+1</f>
        <v>3</v>
      </c>
      <c r="I15584">
        <f>37-D15584</f>
        <v>28</v>
      </c>
      <c r="J15584">
        <f>ABS(D15584-D15585)</f>
        <v>19</v>
      </c>
      <c r="K15584">
        <f>AVERAGE(D15584:D15588)</f>
        <v>9</v>
      </c>
      <c r="L15584">
        <f>AVERAGE(D15584:D15603)</f>
        <v>9</v>
      </c>
      <c r="M15584">
        <f>K15584-L15584</f>
        <v>0</v>
      </c>
      <c r="N15584" t="str">
        <f>IF(K15584&gt;L15584,"HIGH ZONE BIAS",IF(K15584&lt;L15584,"LOW ZONE BIAS","EQUILIBRIUM"))</f>
        <v>EQUILIBRIUM</v>
      </c>
    </row>
    <row r="15585">
      <c r="A15585">
        <v>11975</v>
      </c>
      <c r="B15585" t="str">
        <v>2013-04-13</v>
      </c>
      <c r="C15585" t="str">
        <v>Morning</v>
      </c>
      <c r="D15585">
        <v>28</v>
      </c>
      <c r="E15585" t="str">
        <f>IF(MOD(D15585,2)=0,"EVEN","ODD")</f>
        <v>EVEN</v>
      </c>
      <c r="F15585" t="str">
        <f>IF(D15585&lt;=18,"LOW (1-18)","HIGH (19-36)")</f>
        <v>HIGH (19-36)</v>
      </c>
      <c r="G15585">
        <f>INT((D15585-1)/6)+1</f>
        <v>5</v>
      </c>
      <c r="H15585">
        <f>MOD(D15585-1,6)+1</f>
        <v>4</v>
      </c>
      <c r="I15585">
        <f>37-D15585</f>
        <v>9</v>
      </c>
      <c r="J15585">
        <f>ABS(D15585-D15586)</f>
        <v>3</v>
      </c>
      <c r="K15585">
        <f>AVERAGE(D15585:D15589)</f>
        <v>28</v>
      </c>
      <c r="L15585">
        <f>AVERAGE(D15585:D15604)</f>
        <v>28</v>
      </c>
      <c r="M15585">
        <f>K15585-L15585</f>
        <v>0</v>
      </c>
      <c r="N15585" t="str">
        <f>IF(K15585&gt;L15585,"HIGH ZONE BIAS",IF(K15585&lt;L15585,"LOW ZONE BIAS","EQUILIBRIUM"))</f>
        <v>EQUILIBRIUM</v>
      </c>
    </row>
    <row r="15586">
      <c r="A15586">
        <v>11974</v>
      </c>
      <c r="B15586" t="str">
        <v>2013-04-12</v>
      </c>
      <c r="C15586" t="str">
        <v>Evening</v>
      </c>
      <c r="D15586">
        <v>31</v>
      </c>
      <c r="E15586" t="str">
        <f>IF(MOD(D15586,2)=0,"EVEN","ODD")</f>
        <v>ODD</v>
      </c>
      <c r="F15586" t="str">
        <f>IF(D15586&lt;=18,"LOW (1-18)","HIGH (19-36)")</f>
        <v>HIGH (19-36)</v>
      </c>
      <c r="G15586">
        <f>INT((D15586-1)/6)+1</f>
        <v>6</v>
      </c>
      <c r="H15586">
        <f>MOD(D15586-1,6)+1</f>
        <v>1</v>
      </c>
      <c r="I15586">
        <f>37-D15586</f>
        <v>6</v>
      </c>
      <c r="J15586">
        <f>ABS(D15586-D15587)</f>
        <v>4</v>
      </c>
      <c r="K15586">
        <f>AVERAGE(D15586:D15590)</f>
        <v>31</v>
      </c>
      <c r="L15586">
        <f>AVERAGE(D15586:D15605)</f>
        <v>31</v>
      </c>
      <c r="M15586">
        <f>K15586-L15586</f>
        <v>0</v>
      </c>
      <c r="N15586" t="str">
        <f>IF(K15586&gt;L15586,"HIGH ZONE BIAS",IF(K15586&lt;L15586,"LOW ZONE BIAS","EQUILIBRIUM"))</f>
        <v>EQUILIBRIUM</v>
      </c>
    </row>
    <row r="15587">
      <c r="A15587">
        <v>11973</v>
      </c>
      <c r="B15587" t="str">
        <v>2013-04-12</v>
      </c>
      <c r="C15587" t="str">
        <v>Midday</v>
      </c>
      <c r="D15587">
        <v>27</v>
      </c>
      <c r="E15587" t="str">
        <f>IF(MOD(D15587,2)=0,"EVEN","ODD")</f>
        <v>ODD</v>
      </c>
      <c r="F15587" t="str">
        <f>IF(D15587&lt;=18,"LOW (1-18)","HIGH (19-36)")</f>
        <v>HIGH (19-36)</v>
      </c>
      <c r="G15587">
        <f>INT((D15587-1)/6)+1</f>
        <v>5</v>
      </c>
      <c r="H15587">
        <f>MOD(D15587-1,6)+1</f>
        <v>3</v>
      </c>
      <c r="I15587">
        <f>37-D15587</f>
        <v>10</v>
      </c>
      <c r="J15587">
        <f>ABS(D15587-D15588)</f>
        <v>21</v>
      </c>
      <c r="K15587">
        <f>AVERAGE(D15587:D15591)</f>
        <v>27</v>
      </c>
      <c r="L15587">
        <f>AVERAGE(D15587:D15606)</f>
        <v>27</v>
      </c>
      <c r="M15587">
        <f>K15587-L15587</f>
        <v>0</v>
      </c>
      <c r="N15587" t="str">
        <f>IF(K15587&gt;L15587,"HIGH ZONE BIAS",IF(K15587&lt;L15587,"LOW ZONE BIAS","EQUILIBRIUM"))</f>
        <v>EQUILIBRIUM</v>
      </c>
    </row>
    <row r="15588">
      <c r="A15588">
        <v>11972</v>
      </c>
      <c r="B15588" t="str">
        <v>2013-04-12</v>
      </c>
      <c r="C15588" t="str">
        <v>Morning</v>
      </c>
      <c r="D15588">
        <v>6</v>
      </c>
      <c r="E15588" t="str">
        <f>IF(MOD(D15588,2)=0,"EVEN","ODD")</f>
        <v>EVEN</v>
      </c>
      <c r="F15588" t="str">
        <f>IF(D15588&lt;=18,"LOW (1-18)","HIGH (19-36)")</f>
        <v>LOW (1-18)</v>
      </c>
      <c r="G15588">
        <f>INT((D15588-1)/6)+1</f>
        <v>1</v>
      </c>
      <c r="H15588">
        <f>MOD(D15588-1,6)+1</f>
        <v>6</v>
      </c>
      <c r="I15588">
        <f>37-D15588</f>
        <v>31</v>
      </c>
      <c r="J15588">
        <f>ABS(D15588-D15589)</f>
        <v>9</v>
      </c>
      <c r="K15588">
        <f>AVERAGE(D15588:D15592)</f>
        <v>6</v>
      </c>
      <c r="L15588">
        <f>AVERAGE(D15588:D15607)</f>
        <v>6</v>
      </c>
      <c r="M15588">
        <f>K15588-L15588</f>
        <v>0</v>
      </c>
      <c r="N15588" t="str">
        <f>IF(K15588&gt;L15588,"HIGH ZONE BIAS",IF(K15588&lt;L15588,"LOW ZONE BIAS","EQUILIBRIUM"))</f>
        <v>EQUILIBRIUM</v>
      </c>
    </row>
    <row r="15589">
      <c r="A15589">
        <v>11971</v>
      </c>
      <c r="B15589" t="str">
        <v>2013-04-11</v>
      </c>
      <c r="C15589" t="str">
        <v>Evening</v>
      </c>
      <c r="D15589">
        <v>15</v>
      </c>
      <c r="E15589" t="str">
        <f>IF(MOD(D15589,2)=0,"EVEN","ODD")</f>
        <v>ODD</v>
      </c>
      <c r="F15589" t="str">
        <f>IF(D15589&lt;=18,"LOW (1-18)","HIGH (19-36)")</f>
        <v>LOW (1-18)</v>
      </c>
      <c r="G15589">
        <f>INT((D15589-1)/6)+1</f>
        <v>3</v>
      </c>
      <c r="H15589">
        <f>MOD(D15589-1,6)+1</f>
        <v>3</v>
      </c>
      <c r="I15589">
        <f>37-D15589</f>
        <v>22</v>
      </c>
      <c r="J15589">
        <f>ABS(D15589-D15590)</f>
        <v>8</v>
      </c>
      <c r="K15589">
        <f>AVERAGE(D15589:D15593)</f>
        <v>15</v>
      </c>
      <c r="L15589">
        <f>AVERAGE(D15589:D15608)</f>
        <v>15</v>
      </c>
      <c r="M15589">
        <f>K15589-L15589</f>
        <v>0</v>
      </c>
      <c r="N15589" t="str">
        <f>IF(K15589&gt;L15589,"HIGH ZONE BIAS",IF(K15589&lt;L15589,"LOW ZONE BIAS","EQUILIBRIUM"))</f>
        <v>EQUILIBRIUM</v>
      </c>
    </row>
    <row r="15590">
      <c r="A15590">
        <v>11970</v>
      </c>
      <c r="B15590" t="str">
        <v>2013-04-11</v>
      </c>
      <c r="C15590" t="str">
        <v>Midday</v>
      </c>
      <c r="D15590">
        <v>23</v>
      </c>
      <c r="E15590" t="str">
        <f>IF(MOD(D15590,2)=0,"EVEN","ODD")</f>
        <v>ODD</v>
      </c>
      <c r="F15590" t="str">
        <f>IF(D15590&lt;=18,"LOW (1-18)","HIGH (19-36)")</f>
        <v>HIGH (19-36)</v>
      </c>
      <c r="G15590">
        <f>INT((D15590-1)/6)+1</f>
        <v>4</v>
      </c>
      <c r="H15590">
        <f>MOD(D15590-1,6)+1</f>
        <v>5</v>
      </c>
      <c r="I15590">
        <f>37-D15590</f>
        <v>14</v>
      </c>
      <c r="J15590">
        <f>ABS(D15590-D15591)</f>
        <v>1</v>
      </c>
      <c r="K15590">
        <f>AVERAGE(D15590:D15594)</f>
        <v>23</v>
      </c>
      <c r="L15590">
        <f>AVERAGE(D15590:D15609)</f>
        <v>23</v>
      </c>
      <c r="M15590">
        <f>K15590-L15590</f>
        <v>0</v>
      </c>
      <c r="N15590" t="str">
        <f>IF(K15590&gt;L15590,"HIGH ZONE BIAS",IF(K15590&lt;L15590,"LOW ZONE BIAS","EQUILIBRIUM"))</f>
        <v>EQUILIBRIUM</v>
      </c>
    </row>
    <row r="15591">
      <c r="A15591">
        <v>11969</v>
      </c>
      <c r="B15591" t="str">
        <v>2013-04-11</v>
      </c>
      <c r="C15591" t="str">
        <v>Morning</v>
      </c>
      <c r="D15591">
        <v>24</v>
      </c>
      <c r="E15591" t="str">
        <f>IF(MOD(D15591,2)=0,"EVEN","ODD")</f>
        <v>EVEN</v>
      </c>
      <c r="F15591" t="str">
        <f>IF(D15591&lt;=18,"LOW (1-18)","HIGH (19-36)")</f>
        <v>HIGH (19-36)</v>
      </c>
      <c r="G15591">
        <f>INT((D15591-1)/6)+1</f>
        <v>4</v>
      </c>
      <c r="H15591">
        <f>MOD(D15591-1,6)+1</f>
        <v>6</v>
      </c>
      <c r="I15591">
        <f>37-D15591</f>
        <v>13</v>
      </c>
      <c r="J15591">
        <f>ABS(D15591-D15592)</f>
        <v>19</v>
      </c>
      <c r="K15591">
        <f>AVERAGE(D15591:D15595)</f>
        <v>24</v>
      </c>
      <c r="L15591">
        <f>AVERAGE(D15591:D15610)</f>
        <v>24</v>
      </c>
      <c r="M15591">
        <f>K15591-L15591</f>
        <v>0</v>
      </c>
      <c r="N15591" t="str">
        <f>IF(K15591&gt;L15591,"HIGH ZONE BIAS",IF(K15591&lt;L15591,"LOW ZONE BIAS","EQUILIBRIUM"))</f>
        <v>EQUILIBRIUM</v>
      </c>
    </row>
    <row r="15592">
      <c r="A15592">
        <v>11968</v>
      </c>
      <c r="B15592" t="str">
        <v>2013-04-10</v>
      </c>
      <c r="C15592" t="str">
        <v>Evening</v>
      </c>
      <c r="D15592">
        <v>5</v>
      </c>
      <c r="E15592" t="str">
        <f>IF(MOD(D15592,2)=0,"EVEN","ODD")</f>
        <v>ODD</v>
      </c>
      <c r="F15592" t="str">
        <f>IF(D15592&lt;=18,"LOW (1-18)","HIGH (19-36)")</f>
        <v>LOW (1-18)</v>
      </c>
      <c r="G15592">
        <f>INT((D15592-1)/6)+1</f>
        <v>1</v>
      </c>
      <c r="H15592">
        <f>MOD(D15592-1,6)+1</f>
        <v>5</v>
      </c>
      <c r="I15592">
        <f>37-D15592</f>
        <v>32</v>
      </c>
      <c r="J15592">
        <f>ABS(D15592-D15593)</f>
        <v>9</v>
      </c>
      <c r="K15592">
        <f>AVERAGE(D15592:D15596)</f>
        <v>5</v>
      </c>
      <c r="L15592">
        <f>AVERAGE(D15592:D15611)</f>
        <v>5</v>
      </c>
      <c r="M15592">
        <f>K15592-L15592</f>
        <v>0</v>
      </c>
      <c r="N15592" t="str">
        <f>IF(K15592&gt;L15592,"HIGH ZONE BIAS",IF(K15592&lt;L15592,"LOW ZONE BIAS","EQUILIBRIUM"))</f>
        <v>EQUILIBRIUM</v>
      </c>
    </row>
    <row r="15593">
      <c r="A15593">
        <v>11967</v>
      </c>
      <c r="B15593" t="str">
        <v>2013-04-10</v>
      </c>
      <c r="C15593" t="str">
        <v>Midday</v>
      </c>
      <c r="D15593">
        <v>14</v>
      </c>
      <c r="E15593" t="str">
        <f>IF(MOD(D15593,2)=0,"EVEN","ODD")</f>
        <v>EVEN</v>
      </c>
      <c r="F15593" t="str">
        <f>IF(D15593&lt;=18,"LOW (1-18)","HIGH (19-36)")</f>
        <v>LOW (1-18)</v>
      </c>
      <c r="G15593">
        <f>INT((D15593-1)/6)+1</f>
        <v>3</v>
      </c>
      <c r="H15593">
        <f>MOD(D15593-1,6)+1</f>
        <v>2</v>
      </c>
      <c r="I15593">
        <f>37-D15593</f>
        <v>23</v>
      </c>
      <c r="J15593">
        <f>ABS(D15593-D15594)</f>
        <v>6</v>
      </c>
      <c r="K15593">
        <f>AVERAGE(D15593:D15597)</f>
        <v>14</v>
      </c>
      <c r="L15593">
        <f>AVERAGE(D15593:D15612)</f>
        <v>14</v>
      </c>
      <c r="M15593">
        <f>K15593-L15593</f>
        <v>0</v>
      </c>
      <c r="N15593" t="str">
        <f>IF(K15593&gt;L15593,"HIGH ZONE BIAS",IF(K15593&lt;L15593,"LOW ZONE BIAS","EQUILIBRIUM"))</f>
        <v>EQUILIBRIUM</v>
      </c>
    </row>
    <row r="15594">
      <c r="A15594">
        <v>11966</v>
      </c>
      <c r="B15594" t="str">
        <v>2013-04-10</v>
      </c>
      <c r="C15594" t="str">
        <v>Morning</v>
      </c>
      <c r="D15594">
        <v>20</v>
      </c>
      <c r="E15594" t="str">
        <f>IF(MOD(D15594,2)=0,"EVEN","ODD")</f>
        <v>EVEN</v>
      </c>
      <c r="F15594" t="str">
        <f>IF(D15594&lt;=18,"LOW (1-18)","HIGH (19-36)")</f>
        <v>HIGH (19-36)</v>
      </c>
      <c r="G15594">
        <f>INT((D15594-1)/6)+1</f>
        <v>4</v>
      </c>
      <c r="H15594">
        <f>MOD(D15594-1,6)+1</f>
        <v>2</v>
      </c>
      <c r="I15594">
        <f>37-D15594</f>
        <v>17</v>
      </c>
      <c r="J15594">
        <f>ABS(D15594-D15595)</f>
        <v>6</v>
      </c>
      <c r="K15594">
        <f>AVERAGE(D15594:D15598)</f>
        <v>20</v>
      </c>
      <c r="L15594">
        <f>AVERAGE(D15594:D15613)</f>
        <v>20</v>
      </c>
      <c r="M15594">
        <f>K15594-L15594</f>
        <v>0</v>
      </c>
      <c r="N15594" t="str">
        <f>IF(K15594&gt;L15594,"HIGH ZONE BIAS",IF(K15594&lt;L15594,"LOW ZONE BIAS","EQUILIBRIUM"))</f>
        <v>EQUILIBRIUM</v>
      </c>
    </row>
    <row r="15595">
      <c r="A15595">
        <v>11965</v>
      </c>
      <c r="B15595" t="str">
        <v>2013-04-09</v>
      </c>
      <c r="C15595" t="str">
        <v>Evening</v>
      </c>
      <c r="D15595">
        <v>14</v>
      </c>
      <c r="E15595" t="str">
        <f>IF(MOD(D15595,2)=0,"EVEN","ODD")</f>
        <v>EVEN</v>
      </c>
      <c r="F15595" t="str">
        <f>IF(D15595&lt;=18,"LOW (1-18)","HIGH (19-36)")</f>
        <v>LOW (1-18)</v>
      </c>
      <c r="G15595">
        <f>INT((D15595-1)/6)+1</f>
        <v>3</v>
      </c>
      <c r="H15595">
        <f>MOD(D15595-1,6)+1</f>
        <v>2</v>
      </c>
      <c r="I15595">
        <f>37-D15595</f>
        <v>23</v>
      </c>
      <c r="J15595">
        <f>ABS(D15595-D15596)</f>
        <v>9</v>
      </c>
      <c r="K15595">
        <f>AVERAGE(D15595:D15599)</f>
        <v>14</v>
      </c>
      <c r="L15595">
        <f>AVERAGE(D15595:D15614)</f>
        <v>14</v>
      </c>
      <c r="M15595">
        <f>K15595-L15595</f>
        <v>0</v>
      </c>
      <c r="N15595" t="str">
        <f>IF(K15595&gt;L15595,"HIGH ZONE BIAS",IF(K15595&lt;L15595,"LOW ZONE BIAS","EQUILIBRIUM"))</f>
        <v>EQUILIBRIUM</v>
      </c>
    </row>
    <row r="15596">
      <c r="A15596">
        <v>11964</v>
      </c>
      <c r="B15596" t="str">
        <v>2013-04-09</v>
      </c>
      <c r="C15596" t="str">
        <v>Midday</v>
      </c>
      <c r="D15596">
        <v>5</v>
      </c>
      <c r="E15596" t="str">
        <f>IF(MOD(D15596,2)=0,"EVEN","ODD")</f>
        <v>ODD</v>
      </c>
      <c r="F15596" t="str">
        <f>IF(D15596&lt;=18,"LOW (1-18)","HIGH (19-36)")</f>
        <v>LOW (1-18)</v>
      </c>
      <c r="G15596">
        <f>INT((D15596-1)/6)+1</f>
        <v>1</v>
      </c>
      <c r="H15596">
        <f>MOD(D15596-1,6)+1</f>
        <v>5</v>
      </c>
      <c r="I15596">
        <f>37-D15596</f>
        <v>32</v>
      </c>
      <c r="J15596">
        <f>ABS(D15596-D15597)</f>
        <v>19</v>
      </c>
      <c r="K15596">
        <f>AVERAGE(D15596:D15600)</f>
        <v>5</v>
      </c>
      <c r="L15596">
        <f>AVERAGE(D15596:D15615)</f>
        <v>5</v>
      </c>
      <c r="M15596">
        <f>K15596-L15596</f>
        <v>0</v>
      </c>
      <c r="N15596" t="str">
        <f>IF(K15596&gt;L15596,"HIGH ZONE BIAS",IF(K15596&lt;L15596,"LOW ZONE BIAS","EQUILIBRIUM"))</f>
        <v>EQUILIBRIUM</v>
      </c>
    </row>
    <row r="15597">
      <c r="A15597">
        <v>11963</v>
      </c>
      <c r="B15597" t="str">
        <v>2013-04-09</v>
      </c>
      <c r="C15597" t="str">
        <v>Morning</v>
      </c>
      <c r="D15597">
        <v>24</v>
      </c>
      <c r="E15597" t="str">
        <f>IF(MOD(D15597,2)=0,"EVEN","ODD")</f>
        <v>EVEN</v>
      </c>
      <c r="F15597" t="str">
        <f>IF(D15597&lt;=18,"LOW (1-18)","HIGH (19-36)")</f>
        <v>HIGH (19-36)</v>
      </c>
      <c r="G15597">
        <f>INT((D15597-1)/6)+1</f>
        <v>4</v>
      </c>
      <c r="H15597">
        <f>MOD(D15597-1,6)+1</f>
        <v>6</v>
      </c>
      <c r="I15597">
        <f>37-D15597</f>
        <v>13</v>
      </c>
      <c r="J15597">
        <f>ABS(D15597-D15598)</f>
        <v>4</v>
      </c>
      <c r="K15597">
        <f>AVERAGE(D15597:D15601)</f>
        <v>24</v>
      </c>
      <c r="L15597">
        <f>AVERAGE(D15597:D15616)</f>
        <v>24</v>
      </c>
      <c r="M15597">
        <f>K15597-L15597</f>
        <v>0</v>
      </c>
      <c r="N15597" t="str">
        <f>IF(K15597&gt;L15597,"HIGH ZONE BIAS",IF(K15597&lt;L15597,"LOW ZONE BIAS","EQUILIBRIUM"))</f>
        <v>EQUILIBRIUM</v>
      </c>
    </row>
    <row r="15598">
      <c r="A15598">
        <v>11962</v>
      </c>
      <c r="B15598" t="str">
        <v>2013-04-08</v>
      </c>
      <c r="C15598" t="str">
        <v>Evening</v>
      </c>
      <c r="D15598">
        <v>20</v>
      </c>
      <c r="E15598" t="str">
        <f>IF(MOD(D15598,2)=0,"EVEN","ODD")</f>
        <v>EVEN</v>
      </c>
      <c r="F15598" t="str">
        <f>IF(D15598&lt;=18,"LOW (1-18)","HIGH (19-36)")</f>
        <v>HIGH (19-36)</v>
      </c>
      <c r="G15598">
        <f>INT((D15598-1)/6)+1</f>
        <v>4</v>
      </c>
      <c r="H15598">
        <f>MOD(D15598-1,6)+1</f>
        <v>2</v>
      </c>
      <c r="I15598">
        <f>37-D15598</f>
        <v>17</v>
      </c>
      <c r="J15598">
        <f>ABS(D15598-D15599)</f>
        <v>2</v>
      </c>
      <c r="K15598">
        <f>AVERAGE(D15598:D15602)</f>
        <v>20</v>
      </c>
      <c r="L15598">
        <f>AVERAGE(D15598:D15617)</f>
        <v>20</v>
      </c>
      <c r="M15598">
        <f>K15598-L15598</f>
        <v>0</v>
      </c>
      <c r="N15598" t="str">
        <f>IF(K15598&gt;L15598,"HIGH ZONE BIAS",IF(K15598&lt;L15598,"LOW ZONE BIAS","EQUILIBRIUM"))</f>
        <v>EQUILIBRIUM</v>
      </c>
    </row>
    <row r="15599">
      <c r="A15599">
        <v>11961</v>
      </c>
      <c r="B15599" t="str">
        <v>2013-04-08</v>
      </c>
      <c r="C15599" t="str">
        <v>Midday</v>
      </c>
      <c r="D15599">
        <v>18</v>
      </c>
      <c r="E15599" t="str">
        <f>IF(MOD(D15599,2)=0,"EVEN","ODD")</f>
        <v>EVEN</v>
      </c>
      <c r="F15599" t="str">
        <f>IF(D15599&lt;=18,"LOW (1-18)","HIGH (19-36)")</f>
        <v>LOW (1-18)</v>
      </c>
      <c r="G15599">
        <f>INT((D15599-1)/6)+1</f>
        <v>3</v>
      </c>
      <c r="H15599">
        <f>MOD(D15599-1,6)+1</f>
        <v>6</v>
      </c>
      <c r="I15599">
        <f>37-D15599</f>
        <v>19</v>
      </c>
      <c r="J15599">
        <f>ABS(D15599-D15600)</f>
        <v>0</v>
      </c>
      <c r="K15599">
        <f>AVERAGE(D15599:D15603)</f>
        <v>18</v>
      </c>
      <c r="L15599">
        <f>AVERAGE(D15599:D15618)</f>
        <v>18</v>
      </c>
      <c r="M15599">
        <f>K15599-L15599</f>
        <v>0</v>
      </c>
      <c r="N15599" t="str">
        <f>IF(K15599&gt;L15599,"HIGH ZONE BIAS",IF(K15599&lt;L15599,"LOW ZONE BIAS","EQUILIBRIUM"))</f>
        <v>EQUILIBRIUM</v>
      </c>
    </row>
    <row r="15600">
      <c r="A15600">
        <v>11960</v>
      </c>
      <c r="B15600" t="str">
        <v>2013-04-08</v>
      </c>
      <c r="C15600" t="str">
        <v>Morning</v>
      </c>
      <c r="D15600">
        <v>18</v>
      </c>
      <c r="E15600" t="str">
        <f>IF(MOD(D15600,2)=0,"EVEN","ODD")</f>
        <v>EVEN</v>
      </c>
      <c r="F15600" t="str">
        <f>IF(D15600&lt;=18,"LOW (1-18)","HIGH (19-36)")</f>
        <v>LOW (1-18)</v>
      </c>
      <c r="G15600">
        <f>INT((D15600-1)/6)+1</f>
        <v>3</v>
      </c>
      <c r="H15600">
        <f>MOD(D15600-1,6)+1</f>
        <v>6</v>
      </c>
      <c r="I15600">
        <f>37-D15600</f>
        <v>19</v>
      </c>
      <c r="J15600">
        <f>ABS(D15600-D15601)</f>
        <v>17</v>
      </c>
      <c r="K15600">
        <f>AVERAGE(D15600:D15604)</f>
        <v>18</v>
      </c>
      <c r="L15600">
        <f>AVERAGE(D15600:D15619)</f>
        <v>18</v>
      </c>
      <c r="M15600">
        <f>K15600-L15600</f>
        <v>0</v>
      </c>
      <c r="N15600" t="str">
        <f>IF(K15600&gt;L15600,"HIGH ZONE BIAS",IF(K15600&lt;L15600,"LOW ZONE BIAS","EQUILIBRIUM"))</f>
        <v>EQUILIBRIUM</v>
      </c>
    </row>
    <row r="15601">
      <c r="A15601">
        <v>11959</v>
      </c>
      <c r="B15601" t="str">
        <v>2013-04-06</v>
      </c>
      <c r="C15601" t="str">
        <v>Evening</v>
      </c>
      <c r="D15601">
        <v>35</v>
      </c>
      <c r="E15601" t="str">
        <f>IF(MOD(D15601,2)=0,"EVEN","ODD")</f>
        <v>ODD</v>
      </c>
      <c r="F15601" t="str">
        <f>IF(D15601&lt;=18,"LOW (1-18)","HIGH (19-36)")</f>
        <v>HIGH (19-36)</v>
      </c>
      <c r="G15601">
        <f>INT((D15601-1)/6)+1</f>
        <v>6</v>
      </c>
      <c r="H15601">
        <f>MOD(D15601-1,6)+1</f>
        <v>5</v>
      </c>
      <c r="I15601">
        <f>37-D15601</f>
        <v>2</v>
      </c>
      <c r="J15601">
        <f>ABS(D15601-D15602)</f>
        <v>1</v>
      </c>
      <c r="K15601">
        <f>AVERAGE(D15601:D15605)</f>
        <v>35</v>
      </c>
      <c r="L15601">
        <f>AVERAGE(D15601:D15620)</f>
        <v>35</v>
      </c>
      <c r="M15601">
        <f>K15601-L15601</f>
        <v>0</v>
      </c>
      <c r="N15601" t="str">
        <f>IF(K15601&gt;L15601,"HIGH ZONE BIAS",IF(K15601&lt;L15601,"LOW ZONE BIAS","EQUILIBRIUM"))</f>
        <v>EQUILIBRIUM</v>
      </c>
    </row>
    <row r="15602">
      <c r="A15602">
        <v>11958</v>
      </c>
      <c r="B15602" t="str">
        <v>2013-04-06</v>
      </c>
      <c r="C15602" t="str">
        <v>Midday</v>
      </c>
      <c r="D15602">
        <v>34</v>
      </c>
      <c r="E15602" t="str">
        <f>IF(MOD(D15602,2)=0,"EVEN","ODD")</f>
        <v>EVEN</v>
      </c>
      <c r="F15602" t="str">
        <f>IF(D15602&lt;=18,"LOW (1-18)","HIGH (19-36)")</f>
        <v>HIGH (19-36)</v>
      </c>
      <c r="G15602">
        <f>INT((D15602-1)/6)+1</f>
        <v>6</v>
      </c>
      <c r="H15602">
        <f>MOD(D15602-1,6)+1</f>
        <v>4</v>
      </c>
      <c r="I15602">
        <f>37-D15602</f>
        <v>3</v>
      </c>
      <c r="J15602">
        <f>ABS(D15602-D15603)</f>
        <v>6</v>
      </c>
      <c r="K15602">
        <f>AVERAGE(D15602:D15606)</f>
        <v>34</v>
      </c>
      <c r="L15602">
        <f>AVERAGE(D15602:D15621)</f>
        <v>34</v>
      </c>
      <c r="M15602">
        <f>K15602-L15602</f>
        <v>0</v>
      </c>
      <c r="N15602" t="str">
        <f>IF(K15602&gt;L15602,"HIGH ZONE BIAS",IF(K15602&lt;L15602,"LOW ZONE BIAS","EQUILIBRIUM"))</f>
        <v>EQUILIBRIUM</v>
      </c>
    </row>
    <row r="15603">
      <c r="A15603">
        <v>11957</v>
      </c>
      <c r="B15603" t="str">
        <v>2013-04-06</v>
      </c>
      <c r="C15603" t="str">
        <v>Morning</v>
      </c>
      <c r="D15603">
        <v>28</v>
      </c>
      <c r="E15603" t="str">
        <f>IF(MOD(D15603,2)=0,"EVEN","ODD")</f>
        <v>EVEN</v>
      </c>
      <c r="F15603" t="str">
        <f>IF(D15603&lt;=18,"LOW (1-18)","HIGH (19-36)")</f>
        <v>HIGH (19-36)</v>
      </c>
      <c r="G15603">
        <f>INT((D15603-1)/6)+1</f>
        <v>5</v>
      </c>
      <c r="H15603">
        <f>MOD(D15603-1,6)+1</f>
        <v>4</v>
      </c>
      <c r="I15603">
        <f>37-D15603</f>
        <v>9</v>
      </c>
      <c r="J15603">
        <f>ABS(D15603-D15604)</f>
        <v>17</v>
      </c>
      <c r="K15603">
        <f>AVERAGE(D15603:D15607)</f>
        <v>28</v>
      </c>
      <c r="L15603">
        <f>AVERAGE(D15603:D15622)</f>
        <v>28</v>
      </c>
      <c r="M15603">
        <f>K15603-L15603</f>
        <v>0</v>
      </c>
      <c r="N15603" t="str">
        <f>IF(K15603&gt;L15603,"HIGH ZONE BIAS",IF(K15603&lt;L15603,"LOW ZONE BIAS","EQUILIBRIUM"))</f>
        <v>EQUILIBRIUM</v>
      </c>
    </row>
    <row r="15604">
      <c r="A15604">
        <v>11956</v>
      </c>
      <c r="B15604" t="str">
        <v>2013-04-05</v>
      </c>
      <c r="C15604" t="str">
        <v>Evening</v>
      </c>
      <c r="D15604">
        <v>11</v>
      </c>
      <c r="E15604" t="str">
        <f>IF(MOD(D15604,2)=0,"EVEN","ODD")</f>
        <v>ODD</v>
      </c>
      <c r="F15604" t="str">
        <f>IF(D15604&lt;=18,"LOW (1-18)","HIGH (19-36)")</f>
        <v>LOW (1-18)</v>
      </c>
      <c r="G15604">
        <f>INT((D15604-1)/6)+1</f>
        <v>2</v>
      </c>
      <c r="H15604">
        <f>MOD(D15604-1,6)+1</f>
        <v>5</v>
      </c>
      <c r="I15604">
        <f>37-D15604</f>
        <v>26</v>
      </c>
      <c r="J15604">
        <f>ABS(D15604-D15605)</f>
        <v>7</v>
      </c>
      <c r="K15604">
        <f>AVERAGE(D15604:D15608)</f>
        <v>11</v>
      </c>
      <c r="L15604">
        <f>AVERAGE(D15604:D15623)</f>
        <v>11</v>
      </c>
      <c r="M15604">
        <f>K15604-L15604</f>
        <v>0</v>
      </c>
      <c r="N15604" t="str">
        <f>IF(K15604&gt;L15604,"HIGH ZONE BIAS",IF(K15604&lt;L15604,"LOW ZONE BIAS","EQUILIBRIUM"))</f>
        <v>EQUILIBRIUM</v>
      </c>
    </row>
    <row r="15605">
      <c r="A15605">
        <v>11955</v>
      </c>
      <c r="B15605" t="str">
        <v>2013-04-05</v>
      </c>
      <c r="C15605" t="str">
        <v>Midday</v>
      </c>
      <c r="D15605">
        <v>4</v>
      </c>
      <c r="E15605" t="str">
        <f>IF(MOD(D15605,2)=0,"EVEN","ODD")</f>
        <v>EVEN</v>
      </c>
      <c r="F15605" t="str">
        <f>IF(D15605&lt;=18,"LOW (1-18)","HIGH (19-36)")</f>
        <v>LOW (1-18)</v>
      </c>
      <c r="G15605">
        <f>INT((D15605-1)/6)+1</f>
        <v>1</v>
      </c>
      <c r="H15605">
        <f>MOD(D15605-1,6)+1</f>
        <v>4</v>
      </c>
      <c r="I15605">
        <f>37-D15605</f>
        <v>33</v>
      </c>
      <c r="J15605">
        <f>ABS(D15605-D15606)</f>
        <v>3</v>
      </c>
      <c r="K15605">
        <f>AVERAGE(D15605:D15609)</f>
        <v>4</v>
      </c>
      <c r="L15605">
        <f>AVERAGE(D15605:D15624)</f>
        <v>4</v>
      </c>
      <c r="M15605">
        <f>K15605-L15605</f>
        <v>0</v>
      </c>
      <c r="N15605" t="str">
        <f>IF(K15605&gt;L15605,"HIGH ZONE BIAS",IF(K15605&lt;L15605,"LOW ZONE BIAS","EQUILIBRIUM"))</f>
        <v>EQUILIBRIUM</v>
      </c>
    </row>
    <row r="15606">
      <c r="A15606">
        <v>11954</v>
      </c>
      <c r="B15606" t="str">
        <v>2013-04-05</v>
      </c>
      <c r="C15606" t="str">
        <v>Morning</v>
      </c>
      <c r="D15606">
        <v>7</v>
      </c>
      <c r="E15606" t="str">
        <f>IF(MOD(D15606,2)=0,"EVEN","ODD")</f>
        <v>ODD</v>
      </c>
      <c r="F15606" t="str">
        <f>IF(D15606&lt;=18,"LOW (1-18)","HIGH (19-36)")</f>
        <v>LOW (1-18)</v>
      </c>
      <c r="G15606">
        <f>INT((D15606-1)/6)+1</f>
        <v>2</v>
      </c>
      <c r="H15606">
        <f>MOD(D15606-1,6)+1</f>
        <v>1</v>
      </c>
      <c r="I15606">
        <f>37-D15606</f>
        <v>30</v>
      </c>
      <c r="J15606">
        <f>ABS(D15606-D15607)</f>
        <v>22</v>
      </c>
      <c r="K15606">
        <f>AVERAGE(D15606:D15610)</f>
        <v>7</v>
      </c>
      <c r="L15606">
        <f>AVERAGE(D15606:D15625)</f>
        <v>7</v>
      </c>
      <c r="M15606">
        <f>K15606-L15606</f>
        <v>0</v>
      </c>
      <c r="N15606" t="str">
        <f>IF(K15606&gt;L15606,"HIGH ZONE BIAS",IF(K15606&lt;L15606,"LOW ZONE BIAS","EQUILIBRIUM"))</f>
        <v>EQUILIBRIUM</v>
      </c>
    </row>
    <row r="15607">
      <c r="A15607">
        <v>11953</v>
      </c>
      <c r="B15607" t="str">
        <v>2013-04-04</v>
      </c>
      <c r="C15607" t="str">
        <v>Evening</v>
      </c>
      <c r="D15607">
        <v>29</v>
      </c>
      <c r="E15607" t="str">
        <f>IF(MOD(D15607,2)=0,"EVEN","ODD")</f>
        <v>ODD</v>
      </c>
      <c r="F15607" t="str">
        <f>IF(D15607&lt;=18,"LOW (1-18)","HIGH (19-36)")</f>
        <v>HIGH (19-36)</v>
      </c>
      <c r="G15607">
        <f>INT((D15607-1)/6)+1</f>
        <v>5</v>
      </c>
      <c r="H15607">
        <f>MOD(D15607-1,6)+1</f>
        <v>5</v>
      </c>
      <c r="I15607">
        <f>37-D15607</f>
        <v>8</v>
      </c>
      <c r="J15607">
        <f>ABS(D15607-D15608)</f>
        <v>12</v>
      </c>
      <c r="K15607">
        <f>AVERAGE(D15607:D15611)</f>
        <v>29</v>
      </c>
      <c r="L15607">
        <f>AVERAGE(D15607:D15626)</f>
        <v>29</v>
      </c>
      <c r="M15607">
        <f>K15607-L15607</f>
        <v>0</v>
      </c>
      <c r="N15607" t="str">
        <f>IF(K15607&gt;L15607,"HIGH ZONE BIAS",IF(K15607&lt;L15607,"LOW ZONE BIAS","EQUILIBRIUM"))</f>
        <v>EQUILIBRIUM</v>
      </c>
    </row>
    <row r="15608">
      <c r="A15608">
        <v>11952</v>
      </c>
      <c r="B15608" t="str">
        <v>2013-04-04</v>
      </c>
      <c r="C15608" t="str">
        <v>Midday</v>
      </c>
      <c r="D15608">
        <v>17</v>
      </c>
      <c r="E15608" t="str">
        <f>IF(MOD(D15608,2)=0,"EVEN","ODD")</f>
        <v>ODD</v>
      </c>
      <c r="F15608" t="str">
        <f>IF(D15608&lt;=18,"LOW (1-18)","HIGH (19-36)")</f>
        <v>LOW (1-18)</v>
      </c>
      <c r="G15608">
        <f>INT((D15608-1)/6)+1</f>
        <v>3</v>
      </c>
      <c r="H15608">
        <f>MOD(D15608-1,6)+1</f>
        <v>5</v>
      </c>
      <c r="I15608">
        <f>37-D15608</f>
        <v>20</v>
      </c>
      <c r="J15608">
        <f>ABS(D15608-D15609)</f>
        <v>2</v>
      </c>
      <c r="K15608">
        <f>AVERAGE(D15608:D15612)</f>
        <v>17</v>
      </c>
      <c r="L15608">
        <f>AVERAGE(D15608:D15627)</f>
        <v>17</v>
      </c>
      <c r="M15608">
        <f>K15608-L15608</f>
        <v>0</v>
      </c>
      <c r="N15608" t="str">
        <f>IF(K15608&gt;L15608,"HIGH ZONE BIAS",IF(K15608&lt;L15608,"LOW ZONE BIAS","EQUILIBRIUM"))</f>
        <v>EQUILIBRIUM</v>
      </c>
    </row>
    <row r="15609">
      <c r="A15609">
        <v>11951</v>
      </c>
      <c r="B15609" t="str">
        <v>2013-04-04</v>
      </c>
      <c r="C15609" t="str">
        <v>Morning</v>
      </c>
      <c r="D15609">
        <v>15</v>
      </c>
      <c r="E15609" t="str">
        <f>IF(MOD(D15609,2)=0,"EVEN","ODD")</f>
        <v>ODD</v>
      </c>
      <c r="F15609" t="str">
        <f>IF(D15609&lt;=18,"LOW (1-18)","HIGH (19-36)")</f>
        <v>LOW (1-18)</v>
      </c>
      <c r="G15609">
        <f>INT((D15609-1)/6)+1</f>
        <v>3</v>
      </c>
      <c r="H15609">
        <f>MOD(D15609-1,6)+1</f>
        <v>3</v>
      </c>
      <c r="I15609">
        <f>37-D15609</f>
        <v>22</v>
      </c>
      <c r="J15609">
        <f>ABS(D15609-D15610)</f>
        <v>14</v>
      </c>
      <c r="K15609">
        <f>AVERAGE(D15609:D15613)</f>
        <v>15</v>
      </c>
      <c r="L15609">
        <f>AVERAGE(D15609:D15628)</f>
        <v>15</v>
      </c>
      <c r="M15609">
        <f>K15609-L15609</f>
        <v>0</v>
      </c>
      <c r="N15609" t="str">
        <f>IF(K15609&gt;L15609,"HIGH ZONE BIAS",IF(K15609&lt;L15609,"LOW ZONE BIAS","EQUILIBRIUM"))</f>
        <v>EQUILIBRIUM</v>
      </c>
    </row>
    <row r="15610">
      <c r="A15610">
        <v>11950</v>
      </c>
      <c r="B15610" t="str">
        <v>2013-04-03</v>
      </c>
      <c r="C15610" t="str">
        <v>Evening</v>
      </c>
      <c r="D15610">
        <v>1</v>
      </c>
      <c r="E15610" t="str">
        <f>IF(MOD(D15610,2)=0,"EVEN","ODD")</f>
        <v>ODD</v>
      </c>
      <c r="F15610" t="str">
        <f>IF(D15610&lt;=18,"LOW (1-18)","HIGH (19-36)")</f>
        <v>LOW (1-18)</v>
      </c>
      <c r="G15610">
        <f>INT((D15610-1)/6)+1</f>
        <v>1</v>
      </c>
      <c r="H15610">
        <f>MOD(D15610-1,6)+1</f>
        <v>1</v>
      </c>
      <c r="I15610">
        <f>37-D15610</f>
        <v>36</v>
      </c>
      <c r="J15610">
        <f>ABS(D15610-D15611)</f>
        <v>31</v>
      </c>
      <c r="K15610">
        <f>AVERAGE(D15610:D15614)</f>
        <v>1</v>
      </c>
      <c r="L15610">
        <f>AVERAGE(D15610:D15629)</f>
        <v>1</v>
      </c>
      <c r="M15610">
        <f>K15610-L15610</f>
        <v>0</v>
      </c>
      <c r="N15610" t="str">
        <f>IF(K15610&gt;L15610,"HIGH ZONE BIAS",IF(K15610&lt;L15610,"LOW ZONE BIAS","EQUILIBRIUM"))</f>
        <v>EQUILIBRIUM</v>
      </c>
    </row>
    <row r="15611">
      <c r="A15611">
        <v>11949</v>
      </c>
      <c r="B15611" t="str">
        <v>2013-04-03</v>
      </c>
      <c r="C15611" t="str">
        <v>Midday</v>
      </c>
      <c r="D15611">
        <v>32</v>
      </c>
      <c r="E15611" t="str">
        <f>IF(MOD(D15611,2)=0,"EVEN","ODD")</f>
        <v>EVEN</v>
      </c>
      <c r="F15611" t="str">
        <f>IF(D15611&lt;=18,"LOW (1-18)","HIGH (19-36)")</f>
        <v>HIGH (19-36)</v>
      </c>
      <c r="G15611">
        <f>INT((D15611-1)/6)+1</f>
        <v>6</v>
      </c>
      <c r="H15611">
        <f>MOD(D15611-1,6)+1</f>
        <v>2</v>
      </c>
      <c r="I15611">
        <f>37-D15611</f>
        <v>5</v>
      </c>
      <c r="J15611">
        <f>ABS(D15611-D15612)</f>
        <v>13</v>
      </c>
      <c r="K15611">
        <f>AVERAGE(D15611:D15615)</f>
        <v>32</v>
      </c>
      <c r="L15611">
        <f>AVERAGE(D15611:D15630)</f>
        <v>32</v>
      </c>
      <c r="M15611">
        <f>K15611-L15611</f>
        <v>0</v>
      </c>
      <c r="N15611" t="str">
        <f>IF(K15611&gt;L15611,"HIGH ZONE BIAS",IF(K15611&lt;L15611,"LOW ZONE BIAS","EQUILIBRIUM"))</f>
        <v>EQUILIBRIUM</v>
      </c>
    </row>
    <row r="15612">
      <c r="A15612">
        <v>11948</v>
      </c>
      <c r="B15612" t="str">
        <v>2013-04-03</v>
      </c>
      <c r="C15612" t="str">
        <v>Morning</v>
      </c>
      <c r="D15612">
        <v>19</v>
      </c>
      <c r="E15612" t="str">
        <f>IF(MOD(D15612,2)=0,"EVEN","ODD")</f>
        <v>ODD</v>
      </c>
      <c r="F15612" t="str">
        <f>IF(D15612&lt;=18,"LOW (1-18)","HIGH (19-36)")</f>
        <v>HIGH (19-36)</v>
      </c>
      <c r="G15612">
        <f>INT((D15612-1)/6)+1</f>
        <v>4</v>
      </c>
      <c r="H15612">
        <f>MOD(D15612-1,6)+1</f>
        <v>1</v>
      </c>
      <c r="I15612">
        <f>37-D15612</f>
        <v>18</v>
      </c>
      <c r="J15612">
        <f>ABS(D15612-D15613)</f>
        <v>18</v>
      </c>
      <c r="K15612">
        <f>AVERAGE(D15612:D15616)</f>
        <v>19</v>
      </c>
      <c r="L15612">
        <f>AVERAGE(D15612:D15631)</f>
        <v>19</v>
      </c>
      <c r="M15612">
        <f>K15612-L15612</f>
        <v>0</v>
      </c>
      <c r="N15612" t="str">
        <f>IF(K15612&gt;L15612,"HIGH ZONE BIAS",IF(K15612&lt;L15612,"LOW ZONE BIAS","EQUILIBRIUM"))</f>
        <v>EQUILIBRIUM</v>
      </c>
    </row>
    <row r="15613">
      <c r="A15613">
        <v>11947</v>
      </c>
      <c r="B15613" t="str">
        <v>2013-04-02</v>
      </c>
      <c r="C15613" t="str">
        <v>Evening</v>
      </c>
      <c r="D15613">
        <v>1</v>
      </c>
      <c r="E15613" t="str">
        <f>IF(MOD(D15613,2)=0,"EVEN","ODD")</f>
        <v>ODD</v>
      </c>
      <c r="F15613" t="str">
        <f>IF(D15613&lt;=18,"LOW (1-18)","HIGH (19-36)")</f>
        <v>LOW (1-18)</v>
      </c>
      <c r="G15613">
        <f>INT((D15613-1)/6)+1</f>
        <v>1</v>
      </c>
      <c r="H15613">
        <f>MOD(D15613-1,6)+1</f>
        <v>1</v>
      </c>
      <c r="I15613">
        <f>37-D15613</f>
        <v>36</v>
      </c>
      <c r="J15613">
        <f>ABS(D15613-D15614)</f>
        <v>7</v>
      </c>
      <c r="K15613">
        <f>AVERAGE(D15613:D15617)</f>
        <v>1</v>
      </c>
      <c r="L15613">
        <f>AVERAGE(D15613:D15632)</f>
        <v>1</v>
      </c>
      <c r="M15613">
        <f>K15613-L15613</f>
        <v>0</v>
      </c>
      <c r="N15613" t="str">
        <f>IF(K15613&gt;L15613,"HIGH ZONE BIAS",IF(K15613&lt;L15613,"LOW ZONE BIAS","EQUILIBRIUM"))</f>
        <v>EQUILIBRIUM</v>
      </c>
    </row>
    <row r="15614">
      <c r="A15614">
        <v>11946</v>
      </c>
      <c r="B15614" t="str">
        <v>2013-04-02</v>
      </c>
      <c r="C15614" t="str">
        <v>Midday</v>
      </c>
      <c r="D15614">
        <v>8</v>
      </c>
      <c r="E15614" t="str">
        <f>IF(MOD(D15614,2)=0,"EVEN","ODD")</f>
        <v>EVEN</v>
      </c>
      <c r="F15614" t="str">
        <f>IF(D15614&lt;=18,"LOW (1-18)","HIGH (19-36)")</f>
        <v>LOW (1-18)</v>
      </c>
      <c r="G15614">
        <f>INT((D15614-1)/6)+1</f>
        <v>2</v>
      </c>
      <c r="H15614">
        <f>MOD(D15614-1,6)+1</f>
        <v>2</v>
      </c>
      <c r="I15614">
        <f>37-D15614</f>
        <v>29</v>
      </c>
      <c r="J15614">
        <f>ABS(D15614-D15615)</f>
        <v>11</v>
      </c>
      <c r="K15614">
        <f>AVERAGE(D15614:D15618)</f>
        <v>8</v>
      </c>
      <c r="L15614">
        <f>AVERAGE(D15614:D15633)</f>
        <v>8</v>
      </c>
      <c r="M15614">
        <f>K15614-L15614</f>
        <v>0</v>
      </c>
      <c r="N15614" t="str">
        <f>IF(K15614&gt;L15614,"HIGH ZONE BIAS",IF(K15614&lt;L15614,"LOW ZONE BIAS","EQUILIBRIUM"))</f>
        <v>EQUILIBRIUM</v>
      </c>
    </row>
    <row r="15615">
      <c r="A15615">
        <v>11945</v>
      </c>
      <c r="B15615" t="str">
        <v>2013-04-02</v>
      </c>
      <c r="C15615" t="str">
        <v>Morning</v>
      </c>
      <c r="D15615">
        <v>19</v>
      </c>
      <c r="E15615" t="str">
        <f>IF(MOD(D15615,2)=0,"EVEN","ODD")</f>
        <v>ODD</v>
      </c>
      <c r="F15615" t="str">
        <f>IF(D15615&lt;=18,"LOW (1-18)","HIGH (19-36)")</f>
        <v>HIGH (19-36)</v>
      </c>
      <c r="G15615">
        <f>INT((D15615-1)/6)+1</f>
        <v>4</v>
      </c>
      <c r="H15615">
        <f>MOD(D15615-1,6)+1</f>
        <v>1</v>
      </c>
      <c r="I15615">
        <f>37-D15615</f>
        <v>18</v>
      </c>
      <c r="J15615">
        <f>ABS(D15615-D15616)</f>
        <v>13</v>
      </c>
      <c r="K15615">
        <f>AVERAGE(D15615:D15619)</f>
        <v>19</v>
      </c>
      <c r="L15615">
        <f>AVERAGE(D15615:D15634)</f>
        <v>19</v>
      </c>
      <c r="M15615">
        <f>K15615-L15615</f>
        <v>0</v>
      </c>
      <c r="N15615" t="str">
        <f>IF(K15615&gt;L15615,"HIGH ZONE BIAS",IF(K15615&lt;L15615,"LOW ZONE BIAS","EQUILIBRIUM"))</f>
        <v>EQUILIBRIUM</v>
      </c>
    </row>
    <row r="15616">
      <c r="A15616">
        <v>11944</v>
      </c>
      <c r="B15616" t="str">
        <v>2013-04-01</v>
      </c>
      <c r="C15616" t="str">
        <v>Evening</v>
      </c>
      <c r="D15616">
        <v>6</v>
      </c>
      <c r="E15616" t="str">
        <f>IF(MOD(D15616,2)=0,"EVEN","ODD")</f>
        <v>EVEN</v>
      </c>
      <c r="F15616" t="str">
        <f>IF(D15616&lt;=18,"LOW (1-18)","HIGH (19-36)")</f>
        <v>LOW (1-18)</v>
      </c>
      <c r="G15616">
        <f>INT((D15616-1)/6)+1</f>
        <v>1</v>
      </c>
      <c r="H15616">
        <f>MOD(D15616-1,6)+1</f>
        <v>6</v>
      </c>
      <c r="I15616">
        <f>37-D15616</f>
        <v>31</v>
      </c>
      <c r="J15616">
        <f>ABS(D15616-D15617)</f>
        <v>0</v>
      </c>
      <c r="K15616">
        <f>AVERAGE(D15616:D15620)</f>
        <v>6</v>
      </c>
      <c r="L15616">
        <f>AVERAGE(D15616:D15635)</f>
        <v>6</v>
      </c>
      <c r="M15616">
        <f>K15616-L15616</f>
        <v>0</v>
      </c>
      <c r="N15616" t="str">
        <f>IF(K15616&gt;L15616,"HIGH ZONE BIAS",IF(K15616&lt;L15616,"LOW ZONE BIAS","EQUILIBRIUM"))</f>
        <v>EQUILIBRIUM</v>
      </c>
    </row>
    <row r="15617">
      <c r="A15617">
        <v>11943</v>
      </c>
      <c r="B15617" t="str">
        <v>2013-04-01</v>
      </c>
      <c r="C15617" t="str">
        <v>Midday</v>
      </c>
      <c r="D15617">
        <v>6</v>
      </c>
      <c r="E15617" t="str">
        <f>IF(MOD(D15617,2)=0,"EVEN","ODD")</f>
        <v>EVEN</v>
      </c>
      <c r="F15617" t="str">
        <f>IF(D15617&lt;=18,"LOW (1-18)","HIGH (19-36)")</f>
        <v>LOW (1-18)</v>
      </c>
      <c r="G15617">
        <f>INT((D15617-1)/6)+1</f>
        <v>1</v>
      </c>
      <c r="H15617">
        <f>MOD(D15617-1,6)+1</f>
        <v>6</v>
      </c>
      <c r="I15617">
        <f>37-D15617</f>
        <v>31</v>
      </c>
      <c r="J15617">
        <f>ABS(D15617-D15618)</f>
        <v>4</v>
      </c>
      <c r="K15617">
        <f>AVERAGE(D15617:D15621)</f>
        <v>6</v>
      </c>
      <c r="L15617">
        <f>AVERAGE(D15617:D15636)</f>
        <v>6</v>
      </c>
      <c r="M15617">
        <f>K15617-L15617</f>
        <v>0</v>
      </c>
      <c r="N15617" t="str">
        <f>IF(K15617&gt;L15617,"HIGH ZONE BIAS",IF(K15617&lt;L15617,"LOW ZONE BIAS","EQUILIBRIUM"))</f>
        <v>EQUILIBRIUM</v>
      </c>
    </row>
    <row r="15618">
      <c r="A15618">
        <v>11942</v>
      </c>
      <c r="B15618" t="str">
        <v>2013-04-01</v>
      </c>
      <c r="C15618" t="str">
        <v>Morning</v>
      </c>
      <c r="D15618">
        <v>2</v>
      </c>
      <c r="E15618" t="str">
        <f>IF(MOD(D15618,2)=0,"EVEN","ODD")</f>
        <v>EVEN</v>
      </c>
      <c r="F15618" t="str">
        <f>IF(D15618&lt;=18,"LOW (1-18)","HIGH (19-36)")</f>
        <v>LOW (1-18)</v>
      </c>
      <c r="G15618">
        <f>INT((D15618-1)/6)+1</f>
        <v>1</v>
      </c>
      <c r="H15618">
        <f>MOD(D15618-1,6)+1</f>
        <v>2</v>
      </c>
      <c r="I15618">
        <f>37-D15618</f>
        <v>35</v>
      </c>
      <c r="J15618">
        <f>ABS(D15618-D15619)</f>
        <v>22</v>
      </c>
      <c r="K15618">
        <f>AVERAGE(D15618:D15622)</f>
        <v>2</v>
      </c>
      <c r="L15618">
        <f>AVERAGE(D15618:D15637)</f>
        <v>2</v>
      </c>
      <c r="M15618">
        <f>K15618-L15618</f>
        <v>0</v>
      </c>
      <c r="N15618" t="str">
        <f>IF(K15618&gt;L15618,"HIGH ZONE BIAS",IF(K15618&lt;L15618,"LOW ZONE BIAS","EQUILIBRIUM"))</f>
        <v>EQUILIBRIUM</v>
      </c>
    </row>
    <row r="15619">
      <c r="A15619">
        <v>11941</v>
      </c>
      <c r="B15619" t="str">
        <v>2013-03-28</v>
      </c>
      <c r="C15619" t="str">
        <v>Evening</v>
      </c>
      <c r="D15619">
        <v>24</v>
      </c>
      <c r="E15619" t="str">
        <f>IF(MOD(D15619,2)=0,"EVEN","ODD")</f>
        <v>EVEN</v>
      </c>
      <c r="F15619" t="str">
        <f>IF(D15619&lt;=18,"LOW (1-18)","HIGH (19-36)")</f>
        <v>HIGH (19-36)</v>
      </c>
      <c r="G15619">
        <f>INT((D15619-1)/6)+1</f>
        <v>4</v>
      </c>
      <c r="H15619">
        <f>MOD(D15619-1,6)+1</f>
        <v>6</v>
      </c>
      <c r="I15619">
        <f>37-D15619</f>
        <v>13</v>
      </c>
      <c r="J15619">
        <f>ABS(D15619-D15620)</f>
        <v>5</v>
      </c>
      <c r="K15619">
        <f>AVERAGE(D15619:D15623)</f>
        <v>24</v>
      </c>
      <c r="L15619">
        <f>AVERAGE(D15619:D15638)</f>
        <v>24</v>
      </c>
      <c r="M15619">
        <f>K15619-L15619</f>
        <v>0</v>
      </c>
      <c r="N15619" t="str">
        <f>IF(K15619&gt;L15619,"HIGH ZONE BIAS",IF(K15619&lt;L15619,"LOW ZONE BIAS","EQUILIBRIUM"))</f>
        <v>EQUILIBRIUM</v>
      </c>
    </row>
    <row r="15620">
      <c r="A15620">
        <v>11940</v>
      </c>
      <c r="B15620" t="str">
        <v>2013-03-28</v>
      </c>
      <c r="C15620" t="str">
        <v>Midday</v>
      </c>
      <c r="D15620">
        <v>19</v>
      </c>
      <c r="E15620" t="str">
        <f>IF(MOD(D15620,2)=0,"EVEN","ODD")</f>
        <v>ODD</v>
      </c>
      <c r="F15620" t="str">
        <f>IF(D15620&lt;=18,"LOW (1-18)","HIGH (19-36)")</f>
        <v>HIGH (19-36)</v>
      </c>
      <c r="G15620">
        <f>INT((D15620-1)/6)+1</f>
        <v>4</v>
      </c>
      <c r="H15620">
        <f>MOD(D15620-1,6)+1</f>
        <v>1</v>
      </c>
      <c r="I15620">
        <f>37-D15620</f>
        <v>18</v>
      </c>
      <c r="J15620">
        <f>ABS(D15620-D15621)</f>
        <v>6</v>
      </c>
      <c r="K15620">
        <f>AVERAGE(D15620:D15624)</f>
        <v>19</v>
      </c>
      <c r="L15620">
        <f>AVERAGE(D15620:D15639)</f>
        <v>19</v>
      </c>
      <c r="M15620">
        <f>K15620-L15620</f>
        <v>0</v>
      </c>
      <c r="N15620" t="str">
        <f>IF(K15620&gt;L15620,"HIGH ZONE BIAS",IF(K15620&lt;L15620,"LOW ZONE BIAS","EQUILIBRIUM"))</f>
        <v>EQUILIBRIUM</v>
      </c>
    </row>
    <row r="15621">
      <c r="A15621">
        <v>11939</v>
      </c>
      <c r="B15621" t="str">
        <v>2013-03-28</v>
      </c>
      <c r="C15621" t="str">
        <v>Morning</v>
      </c>
      <c r="D15621">
        <v>25</v>
      </c>
      <c r="E15621" t="str">
        <f>IF(MOD(D15621,2)=0,"EVEN","ODD")</f>
        <v>ODD</v>
      </c>
      <c r="F15621" t="str">
        <f>IF(D15621&lt;=18,"LOW (1-18)","HIGH (19-36)")</f>
        <v>HIGH (19-36)</v>
      </c>
      <c r="G15621">
        <f>INT((D15621-1)/6)+1</f>
        <v>5</v>
      </c>
      <c r="H15621">
        <f>MOD(D15621-1,6)+1</f>
        <v>1</v>
      </c>
      <c r="I15621">
        <f>37-D15621</f>
        <v>12</v>
      </c>
      <c r="J15621">
        <f>ABS(D15621-D15622)</f>
        <v>15</v>
      </c>
      <c r="K15621">
        <f>AVERAGE(D15621:D15625)</f>
        <v>25</v>
      </c>
      <c r="L15621">
        <f>AVERAGE(D15621:D15640)</f>
        <v>25</v>
      </c>
      <c r="M15621">
        <f>K15621-L15621</f>
        <v>0</v>
      </c>
      <c r="N15621" t="str">
        <f>IF(K15621&gt;L15621,"HIGH ZONE BIAS",IF(K15621&lt;L15621,"LOW ZONE BIAS","EQUILIBRIUM"))</f>
        <v>EQUILIBRIUM</v>
      </c>
    </row>
    <row r="15622">
      <c r="A15622">
        <v>11938</v>
      </c>
      <c r="B15622" t="str">
        <v>2013-03-27</v>
      </c>
      <c r="C15622" t="str">
        <v>Evening</v>
      </c>
      <c r="D15622">
        <v>10</v>
      </c>
      <c r="E15622" t="str">
        <f>IF(MOD(D15622,2)=0,"EVEN","ODD")</f>
        <v>EVEN</v>
      </c>
      <c r="F15622" t="str">
        <f>IF(D15622&lt;=18,"LOW (1-18)","HIGH (19-36)")</f>
        <v>LOW (1-18)</v>
      </c>
      <c r="G15622">
        <f>INT((D15622-1)/6)+1</f>
        <v>2</v>
      </c>
      <c r="H15622">
        <f>MOD(D15622-1,6)+1</f>
        <v>4</v>
      </c>
      <c r="I15622">
        <f>37-D15622</f>
        <v>27</v>
      </c>
      <c r="J15622">
        <f>ABS(D15622-D15623)</f>
        <v>7</v>
      </c>
      <c r="K15622">
        <f>AVERAGE(D15622:D15626)</f>
        <v>10</v>
      </c>
      <c r="L15622">
        <f>AVERAGE(D15622:D15641)</f>
        <v>10</v>
      </c>
      <c r="M15622">
        <f>K15622-L15622</f>
        <v>0</v>
      </c>
      <c r="N15622" t="str">
        <f>IF(K15622&gt;L15622,"HIGH ZONE BIAS",IF(K15622&lt;L15622,"LOW ZONE BIAS","EQUILIBRIUM"))</f>
        <v>EQUILIBRIUM</v>
      </c>
    </row>
    <row r="15623">
      <c r="A15623">
        <v>11937</v>
      </c>
      <c r="B15623" t="str">
        <v>2013-03-27</v>
      </c>
      <c r="C15623" t="str">
        <v>Midday</v>
      </c>
      <c r="D15623">
        <v>3</v>
      </c>
      <c r="E15623" t="str">
        <f>IF(MOD(D15623,2)=0,"EVEN","ODD")</f>
        <v>ODD</v>
      </c>
      <c r="F15623" t="str">
        <f>IF(D15623&lt;=18,"LOW (1-18)","HIGH (19-36)")</f>
        <v>LOW (1-18)</v>
      </c>
      <c r="G15623">
        <f>INT((D15623-1)/6)+1</f>
        <v>1</v>
      </c>
      <c r="H15623">
        <f>MOD(D15623-1,6)+1</f>
        <v>3</v>
      </c>
      <c r="I15623">
        <f>37-D15623</f>
        <v>34</v>
      </c>
      <c r="J15623">
        <f>ABS(D15623-D15624)</f>
        <v>29</v>
      </c>
      <c r="K15623">
        <f>AVERAGE(D15623:D15627)</f>
        <v>3</v>
      </c>
      <c r="L15623">
        <f>AVERAGE(D15623:D15642)</f>
        <v>3</v>
      </c>
      <c r="M15623">
        <f>K15623-L15623</f>
        <v>0</v>
      </c>
      <c r="N15623" t="str">
        <f>IF(K15623&gt;L15623,"HIGH ZONE BIAS",IF(K15623&lt;L15623,"LOW ZONE BIAS","EQUILIBRIUM"))</f>
        <v>EQUILIBRIUM</v>
      </c>
    </row>
    <row r="15624">
      <c r="A15624">
        <v>11936</v>
      </c>
      <c r="B15624" t="str">
        <v>2013-03-27</v>
      </c>
      <c r="C15624" t="str">
        <v>Morning</v>
      </c>
      <c r="D15624">
        <v>32</v>
      </c>
      <c r="E15624" t="str">
        <f>IF(MOD(D15624,2)=0,"EVEN","ODD")</f>
        <v>EVEN</v>
      </c>
      <c r="F15624" t="str">
        <f>IF(D15624&lt;=18,"LOW (1-18)","HIGH (19-36)")</f>
        <v>HIGH (19-36)</v>
      </c>
      <c r="G15624">
        <f>INT((D15624-1)/6)+1</f>
        <v>6</v>
      </c>
      <c r="H15624">
        <f>MOD(D15624-1,6)+1</f>
        <v>2</v>
      </c>
      <c r="I15624">
        <f>37-D15624</f>
        <v>5</v>
      </c>
      <c r="J15624">
        <f>ABS(D15624-D15625)</f>
        <v>4</v>
      </c>
      <c r="K15624">
        <f>AVERAGE(D15624:D15628)</f>
        <v>32</v>
      </c>
      <c r="L15624">
        <f>AVERAGE(D15624:D15643)</f>
        <v>32</v>
      </c>
      <c r="M15624">
        <f>K15624-L15624</f>
        <v>0</v>
      </c>
      <c r="N15624" t="str">
        <f>IF(K15624&gt;L15624,"HIGH ZONE BIAS",IF(K15624&lt;L15624,"LOW ZONE BIAS","EQUILIBRIUM"))</f>
        <v>EQUILIBRIUM</v>
      </c>
    </row>
    <row r="15625">
      <c r="A15625">
        <v>11935</v>
      </c>
      <c r="B15625" t="str">
        <v>2013-03-26</v>
      </c>
      <c r="C15625" t="str">
        <v>Evening</v>
      </c>
      <c r="D15625">
        <v>28</v>
      </c>
      <c r="E15625" t="str">
        <f>IF(MOD(D15625,2)=0,"EVEN","ODD")</f>
        <v>EVEN</v>
      </c>
      <c r="F15625" t="str">
        <f>IF(D15625&lt;=18,"LOW (1-18)","HIGH (19-36)")</f>
        <v>HIGH (19-36)</v>
      </c>
      <c r="G15625">
        <f>INT((D15625-1)/6)+1</f>
        <v>5</v>
      </c>
      <c r="H15625">
        <f>MOD(D15625-1,6)+1</f>
        <v>4</v>
      </c>
      <c r="I15625">
        <f>37-D15625</f>
        <v>9</v>
      </c>
      <c r="J15625">
        <f>ABS(D15625-D15626)</f>
        <v>16</v>
      </c>
      <c r="K15625">
        <f>AVERAGE(D15625:D15629)</f>
        <v>28</v>
      </c>
      <c r="L15625">
        <f>AVERAGE(D15625:D15644)</f>
        <v>28</v>
      </c>
      <c r="M15625">
        <f>K15625-L15625</f>
        <v>0</v>
      </c>
      <c r="N15625" t="str">
        <f>IF(K15625&gt;L15625,"HIGH ZONE BIAS",IF(K15625&lt;L15625,"LOW ZONE BIAS","EQUILIBRIUM"))</f>
        <v>EQUILIBRIUM</v>
      </c>
    </row>
    <row r="15626">
      <c r="A15626">
        <v>11934</v>
      </c>
      <c r="B15626" t="str">
        <v>2013-03-26</v>
      </c>
      <c r="C15626" t="str">
        <v>Midday</v>
      </c>
      <c r="D15626">
        <v>12</v>
      </c>
      <c r="E15626" t="str">
        <f>IF(MOD(D15626,2)=0,"EVEN","ODD")</f>
        <v>EVEN</v>
      </c>
      <c r="F15626" t="str">
        <f>IF(D15626&lt;=18,"LOW (1-18)","HIGH (19-36)")</f>
        <v>LOW (1-18)</v>
      </c>
      <c r="G15626">
        <f>INT((D15626-1)/6)+1</f>
        <v>2</v>
      </c>
      <c r="H15626">
        <f>MOD(D15626-1,6)+1</f>
        <v>6</v>
      </c>
      <c r="I15626">
        <f>37-D15626</f>
        <v>25</v>
      </c>
      <c r="J15626">
        <f>ABS(D15626-D15627)</f>
        <v>1</v>
      </c>
      <c r="K15626">
        <f>AVERAGE(D15626:D15630)</f>
        <v>12</v>
      </c>
      <c r="L15626">
        <f>AVERAGE(D15626:D15645)</f>
        <v>12</v>
      </c>
      <c r="M15626">
        <f>K15626-L15626</f>
        <v>0</v>
      </c>
      <c r="N15626" t="str">
        <f>IF(K15626&gt;L15626,"HIGH ZONE BIAS",IF(K15626&lt;L15626,"LOW ZONE BIAS","EQUILIBRIUM"))</f>
        <v>EQUILIBRIUM</v>
      </c>
    </row>
    <row r="15627">
      <c r="A15627">
        <v>11933</v>
      </c>
      <c r="B15627" t="str">
        <v>2013-03-26</v>
      </c>
      <c r="C15627" t="str">
        <v>Morning</v>
      </c>
      <c r="D15627">
        <v>13</v>
      </c>
      <c r="E15627" t="str">
        <f>IF(MOD(D15627,2)=0,"EVEN","ODD")</f>
        <v>ODD</v>
      </c>
      <c r="F15627" t="str">
        <f>IF(D15627&lt;=18,"LOW (1-18)","HIGH (19-36)")</f>
        <v>LOW (1-18)</v>
      </c>
      <c r="G15627">
        <f>INT((D15627-1)/6)+1</f>
        <v>3</v>
      </c>
      <c r="H15627">
        <f>MOD(D15627-1,6)+1</f>
        <v>1</v>
      </c>
      <c r="I15627">
        <f>37-D15627</f>
        <v>24</v>
      </c>
      <c r="J15627">
        <f>ABS(D15627-D15628)</f>
        <v>5</v>
      </c>
      <c r="K15627">
        <f>AVERAGE(D15627:D15631)</f>
        <v>13</v>
      </c>
      <c r="L15627">
        <f>AVERAGE(D15627:D15646)</f>
        <v>13</v>
      </c>
      <c r="M15627">
        <f>K15627-L15627</f>
        <v>0</v>
      </c>
      <c r="N15627" t="str">
        <f>IF(K15627&gt;L15627,"HIGH ZONE BIAS",IF(K15627&lt;L15627,"LOW ZONE BIAS","EQUILIBRIUM"))</f>
        <v>EQUILIBRIUM</v>
      </c>
    </row>
    <row r="15628">
      <c r="A15628">
        <v>11932</v>
      </c>
      <c r="B15628" t="str">
        <v>2013-03-25</v>
      </c>
      <c r="C15628" t="str">
        <v>Evening</v>
      </c>
      <c r="D15628">
        <v>18</v>
      </c>
      <c r="E15628" t="str">
        <f>IF(MOD(D15628,2)=0,"EVEN","ODD")</f>
        <v>EVEN</v>
      </c>
      <c r="F15628" t="str">
        <f>IF(D15628&lt;=18,"LOW (1-18)","HIGH (19-36)")</f>
        <v>LOW (1-18)</v>
      </c>
      <c r="G15628">
        <f>INT((D15628-1)/6)+1</f>
        <v>3</v>
      </c>
      <c r="H15628">
        <f>MOD(D15628-1,6)+1</f>
        <v>6</v>
      </c>
      <c r="I15628">
        <f>37-D15628</f>
        <v>19</v>
      </c>
      <c r="J15628">
        <f>ABS(D15628-D15629)</f>
        <v>10</v>
      </c>
      <c r="K15628">
        <f>AVERAGE(D15628:D15632)</f>
        <v>18</v>
      </c>
      <c r="L15628">
        <f>AVERAGE(D15628:D15647)</f>
        <v>18</v>
      </c>
      <c r="M15628">
        <f>K15628-L15628</f>
        <v>0</v>
      </c>
      <c r="N15628" t="str">
        <f>IF(K15628&gt;L15628,"HIGH ZONE BIAS",IF(K15628&lt;L15628,"LOW ZONE BIAS","EQUILIBRIUM"))</f>
        <v>EQUILIBRIUM</v>
      </c>
    </row>
    <row r="15629">
      <c r="A15629">
        <v>11931</v>
      </c>
      <c r="B15629" t="str">
        <v>2013-03-25</v>
      </c>
      <c r="C15629" t="str">
        <v>Midday</v>
      </c>
      <c r="D15629">
        <v>28</v>
      </c>
      <c r="E15629" t="str">
        <f>IF(MOD(D15629,2)=0,"EVEN","ODD")</f>
        <v>EVEN</v>
      </c>
      <c r="F15629" t="str">
        <f>IF(D15629&lt;=18,"LOW (1-18)","HIGH (19-36)")</f>
        <v>HIGH (19-36)</v>
      </c>
      <c r="G15629">
        <f>INT((D15629-1)/6)+1</f>
        <v>5</v>
      </c>
      <c r="H15629">
        <f>MOD(D15629-1,6)+1</f>
        <v>4</v>
      </c>
      <c r="I15629">
        <f>37-D15629</f>
        <v>9</v>
      </c>
      <c r="J15629">
        <f>ABS(D15629-D15630)</f>
        <v>25</v>
      </c>
      <c r="K15629">
        <f>AVERAGE(D15629:D15633)</f>
        <v>28</v>
      </c>
      <c r="L15629">
        <f>AVERAGE(D15629:D15648)</f>
        <v>28</v>
      </c>
      <c r="M15629">
        <f>K15629-L15629</f>
        <v>0</v>
      </c>
      <c r="N15629" t="str">
        <f>IF(K15629&gt;L15629,"HIGH ZONE BIAS",IF(K15629&lt;L15629,"LOW ZONE BIAS","EQUILIBRIUM"))</f>
        <v>EQUILIBRIUM</v>
      </c>
    </row>
    <row r="15630">
      <c r="A15630">
        <v>11930</v>
      </c>
      <c r="B15630" t="str">
        <v>2013-03-25</v>
      </c>
      <c r="C15630" t="str">
        <v>Morning</v>
      </c>
      <c r="D15630">
        <v>3</v>
      </c>
      <c r="E15630" t="str">
        <f>IF(MOD(D15630,2)=0,"EVEN","ODD")</f>
        <v>ODD</v>
      </c>
      <c r="F15630" t="str">
        <f>IF(D15630&lt;=18,"LOW (1-18)","HIGH (19-36)")</f>
        <v>LOW (1-18)</v>
      </c>
      <c r="G15630">
        <f>INT((D15630-1)/6)+1</f>
        <v>1</v>
      </c>
      <c r="H15630">
        <f>MOD(D15630-1,6)+1</f>
        <v>3</v>
      </c>
      <c r="I15630">
        <f>37-D15630</f>
        <v>34</v>
      </c>
      <c r="J15630">
        <f>ABS(D15630-D15631)</f>
        <v>12</v>
      </c>
      <c r="K15630">
        <f>AVERAGE(D15630:D15634)</f>
        <v>3</v>
      </c>
      <c r="L15630">
        <f>AVERAGE(D15630:D15649)</f>
        <v>3</v>
      </c>
      <c r="M15630">
        <f>K15630-L15630</f>
        <v>0</v>
      </c>
      <c r="N15630" t="str">
        <f>IF(K15630&gt;L15630,"HIGH ZONE BIAS",IF(K15630&lt;L15630,"LOW ZONE BIAS","EQUILIBRIUM"))</f>
        <v>EQUILIBRIUM</v>
      </c>
    </row>
    <row r="15631">
      <c r="A15631">
        <v>11929</v>
      </c>
      <c r="B15631" t="str">
        <v>2013-03-23</v>
      </c>
      <c r="C15631" t="str">
        <v>Evening</v>
      </c>
      <c r="D15631">
        <v>15</v>
      </c>
      <c r="E15631" t="str">
        <f>IF(MOD(D15631,2)=0,"EVEN","ODD")</f>
        <v>ODD</v>
      </c>
      <c r="F15631" t="str">
        <f>IF(D15631&lt;=18,"LOW (1-18)","HIGH (19-36)")</f>
        <v>LOW (1-18)</v>
      </c>
      <c r="G15631">
        <f>INT((D15631-1)/6)+1</f>
        <v>3</v>
      </c>
      <c r="H15631">
        <f>MOD(D15631-1,6)+1</f>
        <v>3</v>
      </c>
      <c r="I15631">
        <f>37-D15631</f>
        <v>22</v>
      </c>
      <c r="J15631">
        <f>ABS(D15631-D15632)</f>
        <v>0</v>
      </c>
      <c r="K15631">
        <f>AVERAGE(D15631:D15635)</f>
        <v>15</v>
      </c>
      <c r="L15631">
        <f>AVERAGE(D15631:D15650)</f>
        <v>15</v>
      </c>
      <c r="M15631">
        <f>K15631-L15631</f>
        <v>0</v>
      </c>
      <c r="N15631" t="str">
        <f>IF(K15631&gt;L15631,"HIGH ZONE BIAS",IF(K15631&lt;L15631,"LOW ZONE BIAS","EQUILIBRIUM"))</f>
        <v>EQUILIBRIUM</v>
      </c>
    </row>
    <row r="15632">
      <c r="A15632">
        <v>11928</v>
      </c>
      <c r="B15632" t="str">
        <v>2013-03-23</v>
      </c>
      <c r="C15632" t="str">
        <v>Midday</v>
      </c>
      <c r="D15632">
        <v>15</v>
      </c>
      <c r="E15632" t="str">
        <f>IF(MOD(D15632,2)=0,"EVEN","ODD")</f>
        <v>ODD</v>
      </c>
      <c r="F15632" t="str">
        <f>IF(D15632&lt;=18,"LOW (1-18)","HIGH (19-36)")</f>
        <v>LOW (1-18)</v>
      </c>
      <c r="G15632">
        <f>INT((D15632-1)/6)+1</f>
        <v>3</v>
      </c>
      <c r="H15632">
        <f>MOD(D15632-1,6)+1</f>
        <v>3</v>
      </c>
      <c r="I15632">
        <f>37-D15632</f>
        <v>22</v>
      </c>
      <c r="J15632">
        <f>ABS(D15632-D15633)</f>
        <v>20</v>
      </c>
      <c r="K15632">
        <f>AVERAGE(D15632:D15636)</f>
        <v>15</v>
      </c>
      <c r="L15632">
        <f>AVERAGE(D15632:D15651)</f>
        <v>15</v>
      </c>
      <c r="M15632">
        <f>K15632-L15632</f>
        <v>0</v>
      </c>
      <c r="N15632" t="str">
        <f>IF(K15632&gt;L15632,"HIGH ZONE BIAS",IF(K15632&lt;L15632,"LOW ZONE BIAS","EQUILIBRIUM"))</f>
        <v>EQUILIBRIUM</v>
      </c>
    </row>
    <row r="15633">
      <c r="A15633">
        <v>11927</v>
      </c>
      <c r="B15633" t="str">
        <v>2013-03-23</v>
      </c>
      <c r="C15633" t="str">
        <v>Morning</v>
      </c>
      <c r="D15633">
        <v>35</v>
      </c>
      <c r="E15633" t="str">
        <f>IF(MOD(D15633,2)=0,"EVEN","ODD")</f>
        <v>ODD</v>
      </c>
      <c r="F15633" t="str">
        <f>IF(D15633&lt;=18,"LOW (1-18)","HIGH (19-36)")</f>
        <v>HIGH (19-36)</v>
      </c>
      <c r="G15633">
        <f>INT((D15633-1)/6)+1</f>
        <v>6</v>
      </c>
      <c r="H15633">
        <f>MOD(D15633-1,6)+1</f>
        <v>5</v>
      </c>
      <c r="I15633">
        <f>37-D15633</f>
        <v>2</v>
      </c>
      <c r="J15633">
        <f>ABS(D15633-D15634)</f>
        <v>24</v>
      </c>
      <c r="K15633">
        <f>AVERAGE(D15633:D15637)</f>
        <v>35</v>
      </c>
      <c r="L15633">
        <f>AVERAGE(D15633:D15652)</f>
        <v>35</v>
      </c>
      <c r="M15633">
        <f>K15633-L15633</f>
        <v>0</v>
      </c>
      <c r="N15633" t="str">
        <f>IF(K15633&gt;L15633,"HIGH ZONE BIAS",IF(K15633&lt;L15633,"LOW ZONE BIAS","EQUILIBRIUM"))</f>
        <v>EQUILIBRIUM</v>
      </c>
    </row>
    <row r="15634">
      <c r="A15634">
        <v>11926</v>
      </c>
      <c r="B15634" t="str">
        <v>2013-03-22</v>
      </c>
      <c r="C15634" t="str">
        <v>Evening</v>
      </c>
      <c r="D15634">
        <v>11</v>
      </c>
      <c r="E15634" t="str">
        <f>IF(MOD(D15634,2)=0,"EVEN","ODD")</f>
        <v>ODD</v>
      </c>
      <c r="F15634" t="str">
        <f>IF(D15634&lt;=18,"LOW (1-18)","HIGH (19-36)")</f>
        <v>LOW (1-18)</v>
      </c>
      <c r="G15634">
        <f>INT((D15634-1)/6)+1</f>
        <v>2</v>
      </c>
      <c r="H15634">
        <f>MOD(D15634-1,6)+1</f>
        <v>5</v>
      </c>
      <c r="I15634">
        <f>37-D15634</f>
        <v>26</v>
      </c>
      <c r="J15634">
        <f>ABS(D15634-D15635)</f>
        <v>10</v>
      </c>
      <c r="K15634">
        <f>AVERAGE(D15634:D15638)</f>
        <v>11</v>
      </c>
      <c r="L15634">
        <f>AVERAGE(D15634:D15653)</f>
        <v>11</v>
      </c>
      <c r="M15634">
        <f>K15634-L15634</f>
        <v>0</v>
      </c>
      <c r="N15634" t="str">
        <f>IF(K15634&gt;L15634,"HIGH ZONE BIAS",IF(K15634&lt;L15634,"LOW ZONE BIAS","EQUILIBRIUM"))</f>
        <v>EQUILIBRIUM</v>
      </c>
    </row>
    <row r="15635">
      <c r="A15635">
        <v>11925</v>
      </c>
      <c r="B15635" t="str">
        <v>2013-03-22</v>
      </c>
      <c r="C15635" t="str">
        <v>Midday</v>
      </c>
      <c r="D15635">
        <v>21</v>
      </c>
      <c r="E15635" t="str">
        <f>IF(MOD(D15635,2)=0,"EVEN","ODD")</f>
        <v>ODD</v>
      </c>
      <c r="F15635" t="str">
        <f>IF(D15635&lt;=18,"LOW (1-18)","HIGH (19-36)")</f>
        <v>HIGH (19-36)</v>
      </c>
      <c r="G15635">
        <f>INT((D15635-1)/6)+1</f>
        <v>4</v>
      </c>
      <c r="H15635">
        <f>MOD(D15635-1,6)+1</f>
        <v>3</v>
      </c>
      <c r="I15635">
        <f>37-D15635</f>
        <v>16</v>
      </c>
      <c r="J15635">
        <f>ABS(D15635-D15636)</f>
        <v>2</v>
      </c>
      <c r="K15635">
        <f>AVERAGE(D15635:D15639)</f>
        <v>21</v>
      </c>
      <c r="L15635">
        <f>AVERAGE(D15635:D15654)</f>
        <v>21</v>
      </c>
      <c r="M15635">
        <f>K15635-L15635</f>
        <v>0</v>
      </c>
      <c r="N15635" t="str">
        <f>IF(K15635&gt;L15635,"HIGH ZONE BIAS",IF(K15635&lt;L15635,"LOW ZONE BIAS","EQUILIBRIUM"))</f>
        <v>EQUILIBRIUM</v>
      </c>
    </row>
    <row r="15636">
      <c r="A15636">
        <v>11924</v>
      </c>
      <c r="B15636" t="str">
        <v>2013-03-22</v>
      </c>
      <c r="C15636" t="str">
        <v>Morning</v>
      </c>
      <c r="D15636">
        <v>19</v>
      </c>
      <c r="E15636" t="str">
        <f>IF(MOD(D15636,2)=0,"EVEN","ODD")</f>
        <v>ODD</v>
      </c>
      <c r="F15636" t="str">
        <f>IF(D15636&lt;=18,"LOW (1-18)","HIGH (19-36)")</f>
        <v>HIGH (19-36)</v>
      </c>
      <c r="G15636">
        <f>INT((D15636-1)/6)+1</f>
        <v>4</v>
      </c>
      <c r="H15636">
        <f>MOD(D15636-1,6)+1</f>
        <v>1</v>
      </c>
      <c r="I15636">
        <f>37-D15636</f>
        <v>18</v>
      </c>
      <c r="J15636">
        <f>ABS(D15636-D15637)</f>
        <v>5</v>
      </c>
      <c r="K15636">
        <f>AVERAGE(D15636:D15640)</f>
        <v>19</v>
      </c>
      <c r="L15636">
        <f>AVERAGE(D15636:D15655)</f>
        <v>19</v>
      </c>
      <c r="M15636">
        <f>K15636-L15636</f>
        <v>0</v>
      </c>
      <c r="N15636" t="str">
        <f>IF(K15636&gt;L15636,"HIGH ZONE BIAS",IF(K15636&lt;L15636,"LOW ZONE BIAS","EQUILIBRIUM"))</f>
        <v>EQUILIBRIUM</v>
      </c>
    </row>
    <row r="15637">
      <c r="A15637">
        <v>11923</v>
      </c>
      <c r="B15637" t="str">
        <v>2013-03-21</v>
      </c>
      <c r="C15637" t="str">
        <v>Evening</v>
      </c>
      <c r="D15637">
        <v>24</v>
      </c>
      <c r="E15637" t="str">
        <f>IF(MOD(D15637,2)=0,"EVEN","ODD")</f>
        <v>EVEN</v>
      </c>
      <c r="F15637" t="str">
        <f>IF(D15637&lt;=18,"LOW (1-18)","HIGH (19-36)")</f>
        <v>HIGH (19-36)</v>
      </c>
      <c r="G15637">
        <f>INT((D15637-1)/6)+1</f>
        <v>4</v>
      </c>
      <c r="H15637">
        <f>MOD(D15637-1,6)+1</f>
        <v>6</v>
      </c>
      <c r="I15637">
        <f>37-D15637</f>
        <v>13</v>
      </c>
      <c r="J15637">
        <f>ABS(D15637-D15638)</f>
        <v>13</v>
      </c>
      <c r="K15637">
        <f>AVERAGE(D15637:D15641)</f>
        <v>24</v>
      </c>
      <c r="L15637">
        <f>AVERAGE(D15637:D15656)</f>
        <v>24</v>
      </c>
      <c r="M15637">
        <f>K15637-L15637</f>
        <v>0</v>
      </c>
      <c r="N15637" t="str">
        <f>IF(K15637&gt;L15637,"HIGH ZONE BIAS",IF(K15637&lt;L15637,"LOW ZONE BIAS","EQUILIBRIUM"))</f>
        <v>EQUILIBRIUM</v>
      </c>
    </row>
    <row r="15638">
      <c r="A15638">
        <v>11922</v>
      </c>
      <c r="B15638" t="str">
        <v>2013-03-21</v>
      </c>
      <c r="C15638" t="str">
        <v>Midday</v>
      </c>
      <c r="D15638">
        <v>11</v>
      </c>
      <c r="E15638" t="str">
        <f>IF(MOD(D15638,2)=0,"EVEN","ODD")</f>
        <v>ODD</v>
      </c>
      <c r="F15638" t="str">
        <f>IF(D15638&lt;=18,"LOW (1-18)","HIGH (19-36)")</f>
        <v>LOW (1-18)</v>
      </c>
      <c r="G15638">
        <f>INT((D15638-1)/6)+1</f>
        <v>2</v>
      </c>
      <c r="H15638">
        <f>MOD(D15638-1,6)+1</f>
        <v>5</v>
      </c>
      <c r="I15638">
        <f>37-D15638</f>
        <v>26</v>
      </c>
      <c r="J15638">
        <f>ABS(D15638-D15639)</f>
        <v>8</v>
      </c>
      <c r="K15638">
        <f>AVERAGE(D15638:D15642)</f>
        <v>11</v>
      </c>
      <c r="L15638">
        <f>AVERAGE(D15638:D15657)</f>
        <v>11</v>
      </c>
      <c r="M15638">
        <f>K15638-L15638</f>
        <v>0</v>
      </c>
      <c r="N15638" t="str">
        <f>IF(K15638&gt;L15638,"HIGH ZONE BIAS",IF(K15638&lt;L15638,"LOW ZONE BIAS","EQUILIBRIUM"))</f>
        <v>EQUILIBRIUM</v>
      </c>
    </row>
    <row r="15639">
      <c r="A15639">
        <v>11921</v>
      </c>
      <c r="B15639" t="str">
        <v>2013-03-21</v>
      </c>
      <c r="C15639" t="str">
        <v>Morning</v>
      </c>
      <c r="D15639">
        <v>3</v>
      </c>
      <c r="E15639" t="str">
        <f>IF(MOD(D15639,2)=0,"EVEN","ODD")</f>
        <v>ODD</v>
      </c>
      <c r="F15639" t="str">
        <f>IF(D15639&lt;=18,"LOW (1-18)","HIGH (19-36)")</f>
        <v>LOW (1-18)</v>
      </c>
      <c r="G15639">
        <f>INT((D15639-1)/6)+1</f>
        <v>1</v>
      </c>
      <c r="H15639">
        <f>MOD(D15639-1,6)+1</f>
        <v>3</v>
      </c>
      <c r="I15639">
        <f>37-D15639</f>
        <v>34</v>
      </c>
      <c r="J15639">
        <f>ABS(D15639-D15640)</f>
        <v>14</v>
      </c>
      <c r="K15639">
        <f>AVERAGE(D15639:D15643)</f>
        <v>3</v>
      </c>
      <c r="L15639">
        <f>AVERAGE(D15639:D15658)</f>
        <v>3</v>
      </c>
      <c r="M15639">
        <f>K15639-L15639</f>
        <v>0</v>
      </c>
      <c r="N15639" t="str">
        <f>IF(K15639&gt;L15639,"HIGH ZONE BIAS",IF(K15639&lt;L15639,"LOW ZONE BIAS","EQUILIBRIUM"))</f>
        <v>EQUILIBRIUM</v>
      </c>
    </row>
    <row r="15640">
      <c r="A15640">
        <v>11920</v>
      </c>
      <c r="B15640" t="str">
        <v>2013-03-20</v>
      </c>
      <c r="C15640" t="str">
        <v>Evening</v>
      </c>
      <c r="D15640">
        <v>17</v>
      </c>
      <c r="E15640" t="str">
        <f>IF(MOD(D15640,2)=0,"EVEN","ODD")</f>
        <v>ODD</v>
      </c>
      <c r="F15640" t="str">
        <f>IF(D15640&lt;=18,"LOW (1-18)","HIGH (19-36)")</f>
        <v>LOW (1-18)</v>
      </c>
      <c r="G15640">
        <f>INT((D15640-1)/6)+1</f>
        <v>3</v>
      </c>
      <c r="H15640">
        <f>MOD(D15640-1,6)+1</f>
        <v>5</v>
      </c>
      <c r="I15640">
        <f>37-D15640</f>
        <v>20</v>
      </c>
      <c r="J15640">
        <f>ABS(D15640-D15641)</f>
        <v>2</v>
      </c>
      <c r="K15640">
        <f>AVERAGE(D15640:D15644)</f>
        <v>17</v>
      </c>
      <c r="L15640">
        <f>AVERAGE(D15640:D15659)</f>
        <v>17</v>
      </c>
      <c r="M15640">
        <f>K15640-L15640</f>
        <v>0</v>
      </c>
      <c r="N15640" t="str">
        <f>IF(K15640&gt;L15640,"HIGH ZONE BIAS",IF(K15640&lt;L15640,"LOW ZONE BIAS","EQUILIBRIUM"))</f>
        <v>EQUILIBRIUM</v>
      </c>
    </row>
    <row r="15641">
      <c r="A15641">
        <v>11919</v>
      </c>
      <c r="B15641" t="str">
        <v>2013-03-20</v>
      </c>
      <c r="C15641" t="str">
        <v>Midday</v>
      </c>
      <c r="D15641">
        <v>19</v>
      </c>
      <c r="E15641" t="str">
        <f>IF(MOD(D15641,2)=0,"EVEN","ODD")</f>
        <v>ODD</v>
      </c>
      <c r="F15641" t="str">
        <f>IF(D15641&lt;=18,"LOW (1-18)","HIGH (19-36)")</f>
        <v>HIGH (19-36)</v>
      </c>
      <c r="G15641">
        <f>INT((D15641-1)/6)+1</f>
        <v>4</v>
      </c>
      <c r="H15641">
        <f>MOD(D15641-1,6)+1</f>
        <v>1</v>
      </c>
      <c r="I15641">
        <f>37-D15641</f>
        <v>18</v>
      </c>
      <c r="J15641">
        <f>ABS(D15641-D15642)</f>
        <v>2</v>
      </c>
      <c r="K15641">
        <f>AVERAGE(D15641:D15645)</f>
        <v>19</v>
      </c>
      <c r="L15641">
        <f>AVERAGE(D15641:D15660)</f>
        <v>19</v>
      </c>
      <c r="M15641">
        <f>K15641-L15641</f>
        <v>0</v>
      </c>
      <c r="N15641" t="str">
        <f>IF(K15641&gt;L15641,"HIGH ZONE BIAS",IF(K15641&lt;L15641,"LOW ZONE BIAS","EQUILIBRIUM"))</f>
        <v>EQUILIBRIUM</v>
      </c>
    </row>
    <row r="15642">
      <c r="A15642">
        <v>11918</v>
      </c>
      <c r="B15642" t="str">
        <v>2013-03-20</v>
      </c>
      <c r="C15642" t="str">
        <v>Morning</v>
      </c>
      <c r="D15642">
        <v>17</v>
      </c>
      <c r="E15642" t="str">
        <f>IF(MOD(D15642,2)=0,"EVEN","ODD")</f>
        <v>ODD</v>
      </c>
      <c r="F15642" t="str">
        <f>IF(D15642&lt;=18,"LOW (1-18)","HIGH (19-36)")</f>
        <v>LOW (1-18)</v>
      </c>
      <c r="G15642">
        <f>INT((D15642-1)/6)+1</f>
        <v>3</v>
      </c>
      <c r="H15642">
        <f>MOD(D15642-1,6)+1</f>
        <v>5</v>
      </c>
      <c r="I15642">
        <f>37-D15642</f>
        <v>20</v>
      </c>
      <c r="J15642">
        <f>ABS(D15642-D15643)</f>
        <v>13</v>
      </c>
      <c r="K15642">
        <f>AVERAGE(D15642:D15646)</f>
        <v>17</v>
      </c>
      <c r="L15642">
        <f>AVERAGE(D15642:D15661)</f>
        <v>17</v>
      </c>
      <c r="M15642">
        <f>K15642-L15642</f>
        <v>0</v>
      </c>
      <c r="N15642" t="str">
        <f>IF(K15642&gt;L15642,"HIGH ZONE BIAS",IF(K15642&lt;L15642,"LOW ZONE BIAS","EQUILIBRIUM"))</f>
        <v>EQUILIBRIUM</v>
      </c>
    </row>
    <row r="15643">
      <c r="A15643">
        <v>11917</v>
      </c>
      <c r="B15643" t="str">
        <v>2013-03-19</v>
      </c>
      <c r="C15643" t="str">
        <v>Evening</v>
      </c>
      <c r="D15643">
        <v>30</v>
      </c>
      <c r="E15643" t="str">
        <f>IF(MOD(D15643,2)=0,"EVEN","ODD")</f>
        <v>EVEN</v>
      </c>
      <c r="F15643" t="str">
        <f>IF(D15643&lt;=18,"LOW (1-18)","HIGH (19-36)")</f>
        <v>HIGH (19-36)</v>
      </c>
      <c r="G15643">
        <f>INT((D15643-1)/6)+1</f>
        <v>5</v>
      </c>
      <c r="H15643">
        <f>MOD(D15643-1,6)+1</f>
        <v>6</v>
      </c>
      <c r="I15643">
        <f>37-D15643</f>
        <v>7</v>
      </c>
      <c r="J15643">
        <f>ABS(D15643-D15644)</f>
        <v>13</v>
      </c>
      <c r="K15643">
        <f>AVERAGE(D15643:D15647)</f>
        <v>30</v>
      </c>
      <c r="L15643">
        <f>AVERAGE(D15643:D15662)</f>
        <v>30</v>
      </c>
      <c r="M15643">
        <f>K15643-L15643</f>
        <v>0</v>
      </c>
      <c r="N15643" t="str">
        <f>IF(K15643&gt;L15643,"HIGH ZONE BIAS",IF(K15643&lt;L15643,"LOW ZONE BIAS","EQUILIBRIUM"))</f>
        <v>EQUILIBRIUM</v>
      </c>
    </row>
    <row r="15644">
      <c r="A15644">
        <v>11916</v>
      </c>
      <c r="B15644" t="str">
        <v>2013-03-19</v>
      </c>
      <c r="C15644" t="str">
        <v>Midday</v>
      </c>
      <c r="D15644">
        <v>17</v>
      </c>
      <c r="E15644" t="str">
        <f>IF(MOD(D15644,2)=0,"EVEN","ODD")</f>
        <v>ODD</v>
      </c>
      <c r="F15644" t="str">
        <f>IF(D15644&lt;=18,"LOW (1-18)","HIGH (19-36)")</f>
        <v>LOW (1-18)</v>
      </c>
      <c r="G15644">
        <f>INT((D15644-1)/6)+1</f>
        <v>3</v>
      </c>
      <c r="H15644">
        <f>MOD(D15644-1,6)+1</f>
        <v>5</v>
      </c>
      <c r="I15644">
        <f>37-D15644</f>
        <v>20</v>
      </c>
      <c r="J15644">
        <f>ABS(D15644-D15645)</f>
        <v>10</v>
      </c>
      <c r="K15644">
        <f>AVERAGE(D15644:D15648)</f>
        <v>17</v>
      </c>
      <c r="L15644">
        <f>AVERAGE(D15644:D15663)</f>
        <v>17</v>
      </c>
      <c r="M15644">
        <f>K15644-L15644</f>
        <v>0</v>
      </c>
      <c r="N15644" t="str">
        <f>IF(K15644&gt;L15644,"HIGH ZONE BIAS",IF(K15644&lt;L15644,"LOW ZONE BIAS","EQUILIBRIUM"))</f>
        <v>EQUILIBRIUM</v>
      </c>
    </row>
    <row r="15645">
      <c r="A15645">
        <v>11915</v>
      </c>
      <c r="B15645" t="str">
        <v>2013-03-19</v>
      </c>
      <c r="C15645" t="str">
        <v>Morning</v>
      </c>
      <c r="D15645">
        <v>27</v>
      </c>
      <c r="E15645" t="str">
        <f>IF(MOD(D15645,2)=0,"EVEN","ODD")</f>
        <v>ODD</v>
      </c>
      <c r="F15645" t="str">
        <f>IF(D15645&lt;=18,"LOW (1-18)","HIGH (19-36)")</f>
        <v>HIGH (19-36)</v>
      </c>
      <c r="G15645">
        <f>INT((D15645-1)/6)+1</f>
        <v>5</v>
      </c>
      <c r="H15645">
        <f>MOD(D15645-1,6)+1</f>
        <v>3</v>
      </c>
      <c r="I15645">
        <f>37-D15645</f>
        <v>10</v>
      </c>
      <c r="J15645">
        <f>ABS(D15645-D15646)</f>
        <v>5</v>
      </c>
      <c r="K15645">
        <f>AVERAGE(D15645:D15649)</f>
        <v>27</v>
      </c>
      <c r="L15645">
        <f>AVERAGE(D15645:D15664)</f>
        <v>27</v>
      </c>
      <c r="M15645">
        <f>K15645-L15645</f>
        <v>0</v>
      </c>
      <c r="N15645" t="str">
        <f>IF(K15645&gt;L15645,"HIGH ZONE BIAS",IF(K15645&lt;L15645,"LOW ZONE BIAS","EQUILIBRIUM"))</f>
        <v>EQUILIBRIUM</v>
      </c>
    </row>
    <row r="15646">
      <c r="A15646">
        <v>11914</v>
      </c>
      <c r="B15646" t="str">
        <v>2013-03-18</v>
      </c>
      <c r="C15646" t="str">
        <v>Evening</v>
      </c>
      <c r="D15646">
        <v>22</v>
      </c>
      <c r="E15646" t="str">
        <f>IF(MOD(D15646,2)=0,"EVEN","ODD")</f>
        <v>EVEN</v>
      </c>
      <c r="F15646" t="str">
        <f>IF(D15646&lt;=18,"LOW (1-18)","HIGH (19-36)")</f>
        <v>HIGH (19-36)</v>
      </c>
      <c r="G15646">
        <f>INT((D15646-1)/6)+1</f>
        <v>4</v>
      </c>
      <c r="H15646">
        <f>MOD(D15646-1,6)+1</f>
        <v>4</v>
      </c>
      <c r="I15646">
        <f>37-D15646</f>
        <v>15</v>
      </c>
      <c r="J15646">
        <f>ABS(D15646-D15647)</f>
        <v>8</v>
      </c>
      <c r="K15646">
        <f>AVERAGE(D15646:D15650)</f>
        <v>22</v>
      </c>
      <c r="L15646">
        <f>AVERAGE(D15646:D15665)</f>
        <v>22</v>
      </c>
      <c r="M15646">
        <f>K15646-L15646</f>
        <v>0</v>
      </c>
      <c r="N15646" t="str">
        <f>IF(K15646&gt;L15646,"HIGH ZONE BIAS",IF(K15646&lt;L15646,"LOW ZONE BIAS","EQUILIBRIUM"))</f>
        <v>EQUILIBRIUM</v>
      </c>
    </row>
    <row r="15647">
      <c r="A15647">
        <v>11913</v>
      </c>
      <c r="B15647" t="str">
        <v>2013-03-18</v>
      </c>
      <c r="C15647" t="str">
        <v>Midday</v>
      </c>
      <c r="D15647">
        <v>30</v>
      </c>
      <c r="E15647" t="str">
        <f>IF(MOD(D15647,2)=0,"EVEN","ODD")</f>
        <v>EVEN</v>
      </c>
      <c r="F15647" t="str">
        <f>IF(D15647&lt;=18,"LOW (1-18)","HIGH (19-36)")</f>
        <v>HIGH (19-36)</v>
      </c>
      <c r="G15647">
        <f>INT((D15647-1)/6)+1</f>
        <v>5</v>
      </c>
      <c r="H15647">
        <f>MOD(D15647-1,6)+1</f>
        <v>6</v>
      </c>
      <c r="I15647">
        <f>37-D15647</f>
        <v>7</v>
      </c>
      <c r="J15647">
        <f>ABS(D15647-D15648)</f>
        <v>5</v>
      </c>
      <c r="K15647">
        <f>AVERAGE(D15647:D15651)</f>
        <v>30</v>
      </c>
      <c r="L15647">
        <f>AVERAGE(D15647:D15666)</f>
        <v>30</v>
      </c>
      <c r="M15647">
        <f>K15647-L15647</f>
        <v>0</v>
      </c>
      <c r="N15647" t="str">
        <f>IF(K15647&gt;L15647,"HIGH ZONE BIAS",IF(K15647&lt;L15647,"LOW ZONE BIAS","EQUILIBRIUM"))</f>
        <v>EQUILIBRIUM</v>
      </c>
    </row>
    <row r="15648">
      <c r="A15648">
        <v>11912</v>
      </c>
      <c r="B15648" t="str">
        <v>2013-03-18</v>
      </c>
      <c r="C15648" t="str">
        <v>Morning</v>
      </c>
      <c r="D15648">
        <v>25</v>
      </c>
      <c r="E15648" t="str">
        <f>IF(MOD(D15648,2)=0,"EVEN","ODD")</f>
        <v>ODD</v>
      </c>
      <c r="F15648" t="str">
        <f>IF(D15648&lt;=18,"LOW (1-18)","HIGH (19-36)")</f>
        <v>HIGH (19-36)</v>
      </c>
      <c r="G15648">
        <f>INT((D15648-1)/6)+1</f>
        <v>5</v>
      </c>
      <c r="H15648">
        <f>MOD(D15648-1,6)+1</f>
        <v>1</v>
      </c>
      <c r="I15648">
        <f>37-D15648</f>
        <v>12</v>
      </c>
      <c r="J15648">
        <f>ABS(D15648-D15649)</f>
        <v>11</v>
      </c>
      <c r="K15648">
        <f>AVERAGE(D15648:D15652)</f>
        <v>25</v>
      </c>
      <c r="L15648">
        <f>AVERAGE(D15648:D15667)</f>
        <v>25</v>
      </c>
      <c r="M15648">
        <f>K15648-L15648</f>
        <v>0</v>
      </c>
      <c r="N15648" t="str">
        <f>IF(K15648&gt;L15648,"HIGH ZONE BIAS",IF(K15648&lt;L15648,"LOW ZONE BIAS","EQUILIBRIUM"))</f>
        <v>EQUILIBRIUM</v>
      </c>
    </row>
    <row r="15649">
      <c r="A15649">
        <v>11911</v>
      </c>
      <c r="B15649" t="str">
        <v>2013-03-16</v>
      </c>
      <c r="C15649" t="str">
        <v>Evening</v>
      </c>
      <c r="D15649">
        <v>36</v>
      </c>
      <c r="E15649" t="str">
        <f>IF(MOD(D15649,2)=0,"EVEN","ODD")</f>
        <v>EVEN</v>
      </c>
      <c r="F15649" t="str">
        <f>IF(D15649&lt;=18,"LOW (1-18)","HIGH (19-36)")</f>
        <v>HIGH (19-36)</v>
      </c>
      <c r="G15649">
        <f>INT((D15649-1)/6)+1</f>
        <v>6</v>
      </c>
      <c r="H15649">
        <f>MOD(D15649-1,6)+1</f>
        <v>6</v>
      </c>
      <c r="I15649">
        <f>37-D15649</f>
        <v>1</v>
      </c>
      <c r="J15649">
        <f>ABS(D15649-D15650)</f>
        <v>24</v>
      </c>
      <c r="K15649">
        <f>AVERAGE(D15649:D15653)</f>
        <v>36</v>
      </c>
      <c r="L15649">
        <f>AVERAGE(D15649:D15668)</f>
        <v>36</v>
      </c>
      <c r="M15649">
        <f>K15649-L15649</f>
        <v>0</v>
      </c>
      <c r="N15649" t="str">
        <f>IF(K15649&gt;L15649,"HIGH ZONE BIAS",IF(K15649&lt;L15649,"LOW ZONE BIAS","EQUILIBRIUM"))</f>
        <v>EQUILIBRIUM</v>
      </c>
    </row>
    <row r="15650">
      <c r="A15650">
        <v>11910</v>
      </c>
      <c r="B15650" t="str">
        <v>2013-03-16</v>
      </c>
      <c r="C15650" t="str">
        <v>Midday</v>
      </c>
      <c r="D15650">
        <v>12</v>
      </c>
      <c r="E15650" t="str">
        <f>IF(MOD(D15650,2)=0,"EVEN","ODD")</f>
        <v>EVEN</v>
      </c>
      <c r="F15650" t="str">
        <f>IF(D15650&lt;=18,"LOW (1-18)","HIGH (19-36)")</f>
        <v>LOW (1-18)</v>
      </c>
      <c r="G15650">
        <f>INT((D15650-1)/6)+1</f>
        <v>2</v>
      </c>
      <c r="H15650">
        <f>MOD(D15650-1,6)+1</f>
        <v>6</v>
      </c>
      <c r="I15650">
        <f>37-D15650</f>
        <v>25</v>
      </c>
      <c r="J15650">
        <f>ABS(D15650-D15651)</f>
        <v>14</v>
      </c>
      <c r="K15650">
        <f>AVERAGE(D15650:D15654)</f>
        <v>12</v>
      </c>
      <c r="L15650">
        <f>AVERAGE(D15650:D15669)</f>
        <v>12</v>
      </c>
      <c r="M15650">
        <f>K15650-L15650</f>
        <v>0</v>
      </c>
      <c r="N15650" t="str">
        <f>IF(K15650&gt;L15650,"HIGH ZONE BIAS",IF(K15650&lt;L15650,"LOW ZONE BIAS","EQUILIBRIUM"))</f>
        <v>EQUILIBRIUM</v>
      </c>
    </row>
    <row r="15651">
      <c r="A15651">
        <v>11909</v>
      </c>
      <c r="B15651" t="str">
        <v>2013-03-16</v>
      </c>
      <c r="C15651" t="str">
        <v>Morning</v>
      </c>
      <c r="D15651">
        <v>26</v>
      </c>
      <c r="E15651" t="str">
        <f>IF(MOD(D15651,2)=0,"EVEN","ODD")</f>
        <v>EVEN</v>
      </c>
      <c r="F15651" t="str">
        <f>IF(D15651&lt;=18,"LOW (1-18)","HIGH (19-36)")</f>
        <v>HIGH (19-36)</v>
      </c>
      <c r="G15651">
        <f>INT((D15651-1)/6)+1</f>
        <v>5</v>
      </c>
      <c r="H15651">
        <f>MOD(D15651-1,6)+1</f>
        <v>2</v>
      </c>
      <c r="I15651">
        <f>37-D15651</f>
        <v>11</v>
      </c>
      <c r="J15651">
        <f>ABS(D15651-D15652)</f>
        <v>5</v>
      </c>
      <c r="K15651">
        <f>AVERAGE(D15651:D15655)</f>
        <v>26</v>
      </c>
      <c r="L15651">
        <f>AVERAGE(D15651:D15670)</f>
        <v>26</v>
      </c>
      <c r="M15651">
        <f>K15651-L15651</f>
        <v>0</v>
      </c>
      <c r="N15651" t="str">
        <f>IF(K15651&gt;L15651,"HIGH ZONE BIAS",IF(K15651&lt;L15651,"LOW ZONE BIAS","EQUILIBRIUM"))</f>
        <v>EQUILIBRIUM</v>
      </c>
    </row>
    <row r="15652">
      <c r="A15652">
        <v>11908</v>
      </c>
      <c r="B15652" t="str">
        <v>2013-03-15</v>
      </c>
      <c r="C15652" t="str">
        <v>Evening</v>
      </c>
      <c r="D15652">
        <v>31</v>
      </c>
      <c r="E15652" t="str">
        <f>IF(MOD(D15652,2)=0,"EVEN","ODD")</f>
        <v>ODD</v>
      </c>
      <c r="F15652" t="str">
        <f>IF(D15652&lt;=18,"LOW (1-18)","HIGH (19-36)")</f>
        <v>HIGH (19-36)</v>
      </c>
      <c r="G15652">
        <f>INT((D15652-1)/6)+1</f>
        <v>6</v>
      </c>
      <c r="H15652">
        <f>MOD(D15652-1,6)+1</f>
        <v>1</v>
      </c>
      <c r="I15652">
        <f>37-D15652</f>
        <v>6</v>
      </c>
      <c r="J15652">
        <f>ABS(D15652-D15653)</f>
        <v>3</v>
      </c>
      <c r="K15652">
        <f>AVERAGE(D15652:D15656)</f>
        <v>31</v>
      </c>
      <c r="L15652">
        <f>AVERAGE(D15652:D15671)</f>
        <v>31</v>
      </c>
      <c r="M15652">
        <f>K15652-L15652</f>
        <v>0</v>
      </c>
      <c r="N15652" t="str">
        <f>IF(K15652&gt;L15652,"HIGH ZONE BIAS",IF(K15652&lt;L15652,"LOW ZONE BIAS","EQUILIBRIUM"))</f>
        <v>EQUILIBRIUM</v>
      </c>
    </row>
    <row r="15653">
      <c r="A15653">
        <v>11907</v>
      </c>
      <c r="B15653" t="str">
        <v>2013-03-15</v>
      </c>
      <c r="C15653" t="str">
        <v>Midday</v>
      </c>
      <c r="D15653">
        <v>28</v>
      </c>
      <c r="E15653" t="str">
        <f>IF(MOD(D15653,2)=0,"EVEN","ODD")</f>
        <v>EVEN</v>
      </c>
      <c r="F15653" t="str">
        <f>IF(D15653&lt;=18,"LOW (1-18)","HIGH (19-36)")</f>
        <v>HIGH (19-36)</v>
      </c>
      <c r="G15653">
        <f>INT((D15653-1)/6)+1</f>
        <v>5</v>
      </c>
      <c r="H15653">
        <f>MOD(D15653-1,6)+1</f>
        <v>4</v>
      </c>
      <c r="I15653">
        <f>37-D15653</f>
        <v>9</v>
      </c>
      <c r="J15653">
        <f>ABS(D15653-D15654)</f>
        <v>18</v>
      </c>
      <c r="K15653">
        <f>AVERAGE(D15653:D15657)</f>
        <v>28</v>
      </c>
      <c r="L15653">
        <f>AVERAGE(D15653:D15672)</f>
        <v>28</v>
      </c>
      <c r="M15653">
        <f>K15653-L15653</f>
        <v>0</v>
      </c>
      <c r="N15653" t="str">
        <f>IF(K15653&gt;L15653,"HIGH ZONE BIAS",IF(K15653&lt;L15653,"LOW ZONE BIAS","EQUILIBRIUM"))</f>
        <v>EQUILIBRIUM</v>
      </c>
    </row>
    <row r="15654">
      <c r="A15654">
        <v>11906</v>
      </c>
      <c r="B15654" t="str">
        <v>2013-03-15</v>
      </c>
      <c r="C15654" t="str">
        <v>Morning</v>
      </c>
      <c r="D15654">
        <v>10</v>
      </c>
      <c r="E15654" t="str">
        <f>IF(MOD(D15654,2)=0,"EVEN","ODD")</f>
        <v>EVEN</v>
      </c>
      <c r="F15654" t="str">
        <f>IF(D15654&lt;=18,"LOW (1-18)","HIGH (19-36)")</f>
        <v>LOW (1-18)</v>
      </c>
      <c r="G15654">
        <f>INT((D15654-1)/6)+1</f>
        <v>2</v>
      </c>
      <c r="H15654">
        <f>MOD(D15654-1,6)+1</f>
        <v>4</v>
      </c>
      <c r="I15654">
        <f>37-D15654</f>
        <v>27</v>
      </c>
      <c r="J15654">
        <f>ABS(D15654-D15655)</f>
        <v>5</v>
      </c>
      <c r="K15654">
        <f>AVERAGE(D15654:D15658)</f>
        <v>10</v>
      </c>
      <c r="L15654">
        <f>AVERAGE(D15654:D15673)</f>
        <v>10</v>
      </c>
      <c r="M15654">
        <f>K15654-L15654</f>
        <v>0</v>
      </c>
      <c r="N15654" t="str">
        <f>IF(K15654&gt;L15654,"HIGH ZONE BIAS",IF(K15654&lt;L15654,"LOW ZONE BIAS","EQUILIBRIUM"))</f>
        <v>EQUILIBRIUM</v>
      </c>
    </row>
    <row r="15655">
      <c r="A15655">
        <v>11905</v>
      </c>
      <c r="B15655" t="str">
        <v>2013-03-14</v>
      </c>
      <c r="C15655" t="str">
        <v>Evening</v>
      </c>
      <c r="D15655">
        <v>15</v>
      </c>
      <c r="E15655" t="str">
        <f>IF(MOD(D15655,2)=0,"EVEN","ODD")</f>
        <v>ODD</v>
      </c>
      <c r="F15655" t="str">
        <f>IF(D15655&lt;=18,"LOW (1-18)","HIGH (19-36)")</f>
        <v>LOW (1-18)</v>
      </c>
      <c r="G15655">
        <f>INT((D15655-1)/6)+1</f>
        <v>3</v>
      </c>
      <c r="H15655">
        <f>MOD(D15655-1,6)+1</f>
        <v>3</v>
      </c>
      <c r="I15655">
        <f>37-D15655</f>
        <v>22</v>
      </c>
      <c r="J15655">
        <f>ABS(D15655-D15656)</f>
        <v>14</v>
      </c>
      <c r="K15655">
        <f>AVERAGE(D15655:D15659)</f>
        <v>15</v>
      </c>
      <c r="L15655">
        <f>AVERAGE(D15655:D15674)</f>
        <v>15</v>
      </c>
      <c r="M15655">
        <f>K15655-L15655</f>
        <v>0</v>
      </c>
      <c r="N15655" t="str">
        <f>IF(K15655&gt;L15655,"HIGH ZONE BIAS",IF(K15655&lt;L15655,"LOW ZONE BIAS","EQUILIBRIUM"))</f>
        <v>EQUILIBRIUM</v>
      </c>
    </row>
    <row r="15656">
      <c r="A15656">
        <v>11904</v>
      </c>
      <c r="B15656" t="str">
        <v>2013-03-14</v>
      </c>
      <c r="C15656" t="str">
        <v>Midday</v>
      </c>
      <c r="D15656">
        <v>1</v>
      </c>
      <c r="E15656" t="str">
        <f>IF(MOD(D15656,2)=0,"EVEN","ODD")</f>
        <v>ODD</v>
      </c>
      <c r="F15656" t="str">
        <f>IF(D15656&lt;=18,"LOW (1-18)","HIGH (19-36)")</f>
        <v>LOW (1-18)</v>
      </c>
      <c r="G15656">
        <f>INT((D15656-1)/6)+1</f>
        <v>1</v>
      </c>
      <c r="H15656">
        <f>MOD(D15656-1,6)+1</f>
        <v>1</v>
      </c>
      <c r="I15656">
        <f>37-D15656</f>
        <v>36</v>
      </c>
      <c r="J15656">
        <f>ABS(D15656-D15657)</f>
        <v>21</v>
      </c>
      <c r="K15656">
        <f>AVERAGE(D15656:D15660)</f>
        <v>1</v>
      </c>
      <c r="L15656">
        <f>AVERAGE(D15656:D15675)</f>
        <v>1</v>
      </c>
      <c r="M15656">
        <f>K15656-L15656</f>
        <v>0</v>
      </c>
      <c r="N15656" t="str">
        <f>IF(K15656&gt;L15656,"HIGH ZONE BIAS",IF(K15656&lt;L15656,"LOW ZONE BIAS","EQUILIBRIUM"))</f>
        <v>EQUILIBRIUM</v>
      </c>
    </row>
    <row r="15657">
      <c r="A15657">
        <v>11903</v>
      </c>
      <c r="B15657" t="str">
        <v>2013-03-14</v>
      </c>
      <c r="C15657" t="str">
        <v>Morning</v>
      </c>
      <c r="D15657">
        <v>22</v>
      </c>
      <c r="E15657" t="str">
        <f>IF(MOD(D15657,2)=0,"EVEN","ODD")</f>
        <v>EVEN</v>
      </c>
      <c r="F15657" t="str">
        <f>IF(D15657&lt;=18,"LOW (1-18)","HIGH (19-36)")</f>
        <v>HIGH (19-36)</v>
      </c>
      <c r="G15657">
        <f>INT((D15657-1)/6)+1</f>
        <v>4</v>
      </c>
      <c r="H15657">
        <f>MOD(D15657-1,6)+1</f>
        <v>4</v>
      </c>
      <c r="I15657">
        <f>37-D15657</f>
        <v>15</v>
      </c>
      <c r="J15657">
        <f>ABS(D15657-D15658)</f>
        <v>16</v>
      </c>
      <c r="K15657">
        <f>AVERAGE(D15657:D15661)</f>
        <v>22</v>
      </c>
      <c r="L15657">
        <f>AVERAGE(D15657:D15676)</f>
        <v>22</v>
      </c>
      <c r="M15657">
        <f>K15657-L15657</f>
        <v>0</v>
      </c>
      <c r="N15657" t="str">
        <f>IF(K15657&gt;L15657,"HIGH ZONE BIAS",IF(K15657&lt;L15657,"LOW ZONE BIAS","EQUILIBRIUM"))</f>
        <v>EQUILIBRIUM</v>
      </c>
    </row>
    <row r="15658">
      <c r="A15658">
        <v>11902</v>
      </c>
      <c r="B15658" t="str">
        <v>2013-03-13</v>
      </c>
      <c r="C15658" t="str">
        <v>Evening</v>
      </c>
      <c r="D15658">
        <v>6</v>
      </c>
      <c r="E15658" t="str">
        <f>IF(MOD(D15658,2)=0,"EVEN","ODD")</f>
        <v>EVEN</v>
      </c>
      <c r="F15658" t="str">
        <f>IF(D15658&lt;=18,"LOW (1-18)","HIGH (19-36)")</f>
        <v>LOW (1-18)</v>
      </c>
      <c r="G15658">
        <f>INT((D15658-1)/6)+1</f>
        <v>1</v>
      </c>
      <c r="H15658">
        <f>MOD(D15658-1,6)+1</f>
        <v>6</v>
      </c>
      <c r="I15658">
        <f>37-D15658</f>
        <v>31</v>
      </c>
      <c r="J15658">
        <f>ABS(D15658-D15659)</f>
        <v>10</v>
      </c>
      <c r="K15658">
        <f>AVERAGE(D15658:D15662)</f>
        <v>6</v>
      </c>
      <c r="L15658">
        <f>AVERAGE(D15658:D15677)</f>
        <v>6</v>
      </c>
      <c r="M15658">
        <f>K15658-L15658</f>
        <v>0</v>
      </c>
      <c r="N15658" t="str">
        <f>IF(K15658&gt;L15658,"HIGH ZONE BIAS",IF(K15658&lt;L15658,"LOW ZONE BIAS","EQUILIBRIUM"))</f>
        <v>EQUILIBRIUM</v>
      </c>
    </row>
    <row r="15659">
      <c r="A15659">
        <v>11901</v>
      </c>
      <c r="B15659" t="str">
        <v>2013-03-13</v>
      </c>
      <c r="C15659" t="str">
        <v>Midday</v>
      </c>
      <c r="D15659">
        <v>16</v>
      </c>
      <c r="E15659" t="str">
        <f>IF(MOD(D15659,2)=0,"EVEN","ODD")</f>
        <v>EVEN</v>
      </c>
      <c r="F15659" t="str">
        <f>IF(D15659&lt;=18,"LOW (1-18)","HIGH (19-36)")</f>
        <v>LOW (1-18)</v>
      </c>
      <c r="G15659">
        <f>INT((D15659-1)/6)+1</f>
        <v>3</v>
      </c>
      <c r="H15659">
        <f>MOD(D15659-1,6)+1</f>
        <v>4</v>
      </c>
      <c r="I15659">
        <f>37-D15659</f>
        <v>21</v>
      </c>
      <c r="J15659">
        <f>ABS(D15659-D15660)</f>
        <v>13</v>
      </c>
      <c r="K15659">
        <f>AVERAGE(D15659:D15663)</f>
        <v>16</v>
      </c>
      <c r="L15659">
        <f>AVERAGE(D15659:D15678)</f>
        <v>16</v>
      </c>
      <c r="M15659">
        <f>K15659-L15659</f>
        <v>0</v>
      </c>
      <c r="N15659" t="str">
        <f>IF(K15659&gt;L15659,"HIGH ZONE BIAS",IF(K15659&lt;L15659,"LOW ZONE BIAS","EQUILIBRIUM"))</f>
        <v>EQUILIBRIUM</v>
      </c>
    </row>
    <row r="15660">
      <c r="A15660">
        <v>11900</v>
      </c>
      <c r="B15660" t="str">
        <v>2013-03-13</v>
      </c>
      <c r="C15660" t="str">
        <v>Morning</v>
      </c>
      <c r="D15660">
        <v>3</v>
      </c>
      <c r="E15660" t="str">
        <f>IF(MOD(D15660,2)=0,"EVEN","ODD")</f>
        <v>ODD</v>
      </c>
      <c r="F15660" t="str">
        <f>IF(D15660&lt;=18,"LOW (1-18)","HIGH (19-36)")</f>
        <v>LOW (1-18)</v>
      </c>
      <c r="G15660">
        <f>INT((D15660-1)/6)+1</f>
        <v>1</v>
      </c>
      <c r="H15660">
        <f>MOD(D15660-1,6)+1</f>
        <v>3</v>
      </c>
      <c r="I15660">
        <f>37-D15660</f>
        <v>34</v>
      </c>
      <c r="J15660">
        <f>ABS(D15660-D15661)</f>
        <v>13</v>
      </c>
      <c r="K15660">
        <f>AVERAGE(D15660:D15664)</f>
        <v>3</v>
      </c>
      <c r="L15660">
        <f>AVERAGE(D15660:D15679)</f>
        <v>3</v>
      </c>
      <c r="M15660">
        <f>K15660-L15660</f>
        <v>0</v>
      </c>
      <c r="N15660" t="str">
        <f>IF(K15660&gt;L15660,"HIGH ZONE BIAS",IF(K15660&lt;L15660,"LOW ZONE BIAS","EQUILIBRIUM"))</f>
        <v>EQUILIBRIUM</v>
      </c>
    </row>
    <row r="15661">
      <c r="A15661">
        <v>11899</v>
      </c>
      <c r="B15661" t="str">
        <v>2013-03-12</v>
      </c>
      <c r="C15661" t="str">
        <v>Evening</v>
      </c>
      <c r="D15661">
        <v>16</v>
      </c>
      <c r="E15661" t="str">
        <f>IF(MOD(D15661,2)=0,"EVEN","ODD")</f>
        <v>EVEN</v>
      </c>
      <c r="F15661" t="str">
        <f>IF(D15661&lt;=18,"LOW (1-18)","HIGH (19-36)")</f>
        <v>LOW (1-18)</v>
      </c>
      <c r="G15661">
        <f>INT((D15661-1)/6)+1</f>
        <v>3</v>
      </c>
      <c r="H15661">
        <f>MOD(D15661-1,6)+1</f>
        <v>4</v>
      </c>
      <c r="I15661">
        <f>37-D15661</f>
        <v>21</v>
      </c>
      <c r="J15661">
        <f>ABS(D15661-D15662)</f>
        <v>7</v>
      </c>
      <c r="K15661">
        <f>AVERAGE(D15661:D15665)</f>
        <v>16</v>
      </c>
      <c r="L15661">
        <f>AVERAGE(D15661:D15680)</f>
        <v>16</v>
      </c>
      <c r="M15661">
        <f>K15661-L15661</f>
        <v>0</v>
      </c>
      <c r="N15661" t="str">
        <f>IF(K15661&gt;L15661,"HIGH ZONE BIAS",IF(K15661&lt;L15661,"LOW ZONE BIAS","EQUILIBRIUM"))</f>
        <v>EQUILIBRIUM</v>
      </c>
    </row>
    <row r="15662">
      <c r="A15662">
        <v>11898</v>
      </c>
      <c r="B15662" t="str">
        <v>2013-03-12</v>
      </c>
      <c r="C15662" t="str">
        <v>Midday</v>
      </c>
      <c r="D15662">
        <v>9</v>
      </c>
      <c r="E15662" t="str">
        <f>IF(MOD(D15662,2)=0,"EVEN","ODD")</f>
        <v>ODD</v>
      </c>
      <c r="F15662" t="str">
        <f>IF(D15662&lt;=18,"LOW (1-18)","HIGH (19-36)")</f>
        <v>LOW (1-18)</v>
      </c>
      <c r="G15662">
        <f>INT((D15662-1)/6)+1</f>
        <v>2</v>
      </c>
      <c r="H15662">
        <f>MOD(D15662-1,6)+1</f>
        <v>3</v>
      </c>
      <c r="I15662">
        <f>37-D15662</f>
        <v>28</v>
      </c>
      <c r="J15662">
        <f>ABS(D15662-D15663)</f>
        <v>16</v>
      </c>
      <c r="K15662">
        <f>AVERAGE(D15662:D15666)</f>
        <v>9</v>
      </c>
      <c r="L15662">
        <f>AVERAGE(D15662:D15681)</f>
        <v>9</v>
      </c>
      <c r="M15662">
        <f>K15662-L15662</f>
        <v>0</v>
      </c>
      <c r="N15662" t="str">
        <f>IF(K15662&gt;L15662,"HIGH ZONE BIAS",IF(K15662&lt;L15662,"LOW ZONE BIAS","EQUILIBRIUM"))</f>
        <v>EQUILIBRIUM</v>
      </c>
    </row>
    <row r="15663">
      <c r="A15663">
        <v>11897</v>
      </c>
      <c r="B15663" t="str">
        <v>2013-03-12</v>
      </c>
      <c r="C15663" t="str">
        <v>Morning</v>
      </c>
      <c r="D15663">
        <v>25</v>
      </c>
      <c r="E15663" t="str">
        <f>IF(MOD(D15663,2)=0,"EVEN","ODD")</f>
        <v>ODD</v>
      </c>
      <c r="F15663" t="str">
        <f>IF(D15663&lt;=18,"LOW (1-18)","HIGH (19-36)")</f>
        <v>HIGH (19-36)</v>
      </c>
      <c r="G15663">
        <f>INT((D15663-1)/6)+1</f>
        <v>5</v>
      </c>
      <c r="H15663">
        <f>MOD(D15663-1,6)+1</f>
        <v>1</v>
      </c>
      <c r="I15663">
        <f>37-D15663</f>
        <v>12</v>
      </c>
      <c r="J15663">
        <f>ABS(D15663-D15664)</f>
        <v>9</v>
      </c>
      <c r="K15663">
        <f>AVERAGE(D15663:D15667)</f>
        <v>25</v>
      </c>
      <c r="L15663">
        <f>AVERAGE(D15663:D15682)</f>
        <v>25</v>
      </c>
      <c r="M15663">
        <f>K15663-L15663</f>
        <v>0</v>
      </c>
      <c r="N15663" t="str">
        <f>IF(K15663&gt;L15663,"HIGH ZONE BIAS",IF(K15663&lt;L15663,"LOW ZONE BIAS","EQUILIBRIUM"))</f>
        <v>EQUILIBRIUM</v>
      </c>
    </row>
    <row r="15664">
      <c r="A15664">
        <v>11896</v>
      </c>
      <c r="B15664" t="str">
        <v>2013-03-11</v>
      </c>
      <c r="C15664" t="str">
        <v>Evening</v>
      </c>
      <c r="D15664">
        <v>16</v>
      </c>
      <c r="E15664" t="str">
        <f>IF(MOD(D15664,2)=0,"EVEN","ODD")</f>
        <v>EVEN</v>
      </c>
      <c r="F15664" t="str">
        <f>IF(D15664&lt;=18,"LOW (1-18)","HIGH (19-36)")</f>
        <v>LOW (1-18)</v>
      </c>
      <c r="G15664">
        <f>INT((D15664-1)/6)+1</f>
        <v>3</v>
      </c>
      <c r="H15664">
        <f>MOD(D15664-1,6)+1</f>
        <v>4</v>
      </c>
      <c r="I15664">
        <f>37-D15664</f>
        <v>21</v>
      </c>
      <c r="J15664">
        <f>ABS(D15664-D15665)</f>
        <v>1</v>
      </c>
      <c r="K15664">
        <f>AVERAGE(D15664:D15668)</f>
        <v>16</v>
      </c>
      <c r="L15664">
        <f>AVERAGE(D15664:D15683)</f>
        <v>16</v>
      </c>
      <c r="M15664">
        <f>K15664-L15664</f>
        <v>0</v>
      </c>
      <c r="N15664" t="str">
        <f>IF(K15664&gt;L15664,"HIGH ZONE BIAS",IF(K15664&lt;L15664,"LOW ZONE BIAS","EQUILIBRIUM"))</f>
        <v>EQUILIBRIUM</v>
      </c>
    </row>
    <row r="15665">
      <c r="A15665">
        <v>11895</v>
      </c>
      <c r="B15665" t="str">
        <v>2013-03-11</v>
      </c>
      <c r="C15665" t="str">
        <v>Midday</v>
      </c>
      <c r="D15665">
        <v>15</v>
      </c>
      <c r="E15665" t="str">
        <f>IF(MOD(D15665,2)=0,"EVEN","ODD")</f>
        <v>ODD</v>
      </c>
      <c r="F15665" t="str">
        <f>IF(D15665&lt;=18,"LOW (1-18)","HIGH (19-36)")</f>
        <v>LOW (1-18)</v>
      </c>
      <c r="G15665">
        <f>INT((D15665-1)/6)+1</f>
        <v>3</v>
      </c>
      <c r="H15665">
        <f>MOD(D15665-1,6)+1</f>
        <v>3</v>
      </c>
      <c r="I15665">
        <f>37-D15665</f>
        <v>22</v>
      </c>
      <c r="J15665">
        <f>ABS(D15665-D15666)</f>
        <v>12</v>
      </c>
      <c r="K15665">
        <f>AVERAGE(D15665:D15669)</f>
        <v>15</v>
      </c>
      <c r="L15665">
        <f>AVERAGE(D15665:D15684)</f>
        <v>15</v>
      </c>
      <c r="M15665">
        <f>K15665-L15665</f>
        <v>0</v>
      </c>
      <c r="N15665" t="str">
        <f>IF(K15665&gt;L15665,"HIGH ZONE BIAS",IF(K15665&lt;L15665,"LOW ZONE BIAS","EQUILIBRIUM"))</f>
        <v>EQUILIBRIUM</v>
      </c>
    </row>
    <row r="15666">
      <c r="A15666">
        <v>11894</v>
      </c>
      <c r="B15666" t="str">
        <v>2013-03-11</v>
      </c>
      <c r="C15666" t="str">
        <v>Morning</v>
      </c>
      <c r="D15666">
        <v>27</v>
      </c>
      <c r="E15666" t="str">
        <f>IF(MOD(D15666,2)=0,"EVEN","ODD")</f>
        <v>ODD</v>
      </c>
      <c r="F15666" t="str">
        <f>IF(D15666&lt;=18,"LOW (1-18)","HIGH (19-36)")</f>
        <v>HIGH (19-36)</v>
      </c>
      <c r="G15666">
        <f>INT((D15666-1)/6)+1</f>
        <v>5</v>
      </c>
      <c r="H15666">
        <f>MOD(D15666-1,6)+1</f>
        <v>3</v>
      </c>
      <c r="I15666">
        <f>37-D15666</f>
        <v>10</v>
      </c>
      <c r="J15666">
        <f>ABS(D15666-D15667)</f>
        <v>4</v>
      </c>
      <c r="K15666">
        <f>AVERAGE(D15666:D15670)</f>
        <v>27</v>
      </c>
      <c r="L15666">
        <f>AVERAGE(D15666:D15685)</f>
        <v>27</v>
      </c>
      <c r="M15666">
        <f>K15666-L15666</f>
        <v>0</v>
      </c>
      <c r="N15666" t="str">
        <f>IF(K15666&gt;L15666,"HIGH ZONE BIAS",IF(K15666&lt;L15666,"LOW ZONE BIAS","EQUILIBRIUM"))</f>
        <v>EQUILIBRIUM</v>
      </c>
    </row>
    <row r="15667">
      <c r="A15667">
        <v>11893</v>
      </c>
      <c r="B15667" t="str">
        <v>2013-03-09</v>
      </c>
      <c r="C15667" t="str">
        <v>Evening</v>
      </c>
      <c r="D15667">
        <v>23</v>
      </c>
      <c r="E15667" t="str">
        <f>IF(MOD(D15667,2)=0,"EVEN","ODD")</f>
        <v>ODD</v>
      </c>
      <c r="F15667" t="str">
        <f>IF(D15667&lt;=18,"LOW (1-18)","HIGH (19-36)")</f>
        <v>HIGH (19-36)</v>
      </c>
      <c r="G15667">
        <f>INT((D15667-1)/6)+1</f>
        <v>4</v>
      </c>
      <c r="H15667">
        <f>MOD(D15667-1,6)+1</f>
        <v>5</v>
      </c>
      <c r="I15667">
        <f>37-D15667</f>
        <v>14</v>
      </c>
      <c r="J15667">
        <f>ABS(D15667-D15668)</f>
        <v>11</v>
      </c>
      <c r="K15667">
        <f>AVERAGE(D15667:D15671)</f>
        <v>23</v>
      </c>
      <c r="L15667">
        <f>AVERAGE(D15667:D15686)</f>
        <v>23</v>
      </c>
      <c r="M15667">
        <f>K15667-L15667</f>
        <v>0</v>
      </c>
      <c r="N15667" t="str">
        <f>IF(K15667&gt;L15667,"HIGH ZONE BIAS",IF(K15667&lt;L15667,"LOW ZONE BIAS","EQUILIBRIUM"))</f>
        <v>EQUILIBRIUM</v>
      </c>
    </row>
    <row r="15668">
      <c r="A15668">
        <v>11892</v>
      </c>
      <c r="B15668" t="str">
        <v>2013-03-09</v>
      </c>
      <c r="C15668" t="str">
        <v>Midday</v>
      </c>
      <c r="D15668">
        <v>34</v>
      </c>
      <c r="E15668" t="str">
        <f>IF(MOD(D15668,2)=0,"EVEN","ODD")</f>
        <v>EVEN</v>
      </c>
      <c r="F15668" t="str">
        <f>IF(D15668&lt;=18,"LOW (1-18)","HIGH (19-36)")</f>
        <v>HIGH (19-36)</v>
      </c>
      <c r="G15668">
        <f>INT((D15668-1)/6)+1</f>
        <v>6</v>
      </c>
      <c r="H15668">
        <f>MOD(D15668-1,6)+1</f>
        <v>4</v>
      </c>
      <c r="I15668">
        <f>37-D15668</f>
        <v>3</v>
      </c>
      <c r="J15668">
        <f>ABS(D15668-D15669)</f>
        <v>32</v>
      </c>
      <c r="K15668">
        <f>AVERAGE(D15668:D15672)</f>
        <v>34</v>
      </c>
      <c r="L15668">
        <f>AVERAGE(D15668:D15687)</f>
        <v>34</v>
      </c>
      <c r="M15668">
        <f>K15668-L15668</f>
        <v>0</v>
      </c>
      <c r="N15668" t="str">
        <f>IF(K15668&gt;L15668,"HIGH ZONE BIAS",IF(K15668&lt;L15668,"LOW ZONE BIAS","EQUILIBRIUM"))</f>
        <v>EQUILIBRIUM</v>
      </c>
    </row>
    <row r="15669">
      <c r="A15669">
        <v>11891</v>
      </c>
      <c r="B15669" t="str">
        <v>2013-03-09</v>
      </c>
      <c r="C15669" t="str">
        <v>Morning</v>
      </c>
      <c r="D15669">
        <v>2</v>
      </c>
      <c r="E15669" t="str">
        <f>IF(MOD(D15669,2)=0,"EVEN","ODD")</f>
        <v>EVEN</v>
      </c>
      <c r="F15669" t="str">
        <f>IF(D15669&lt;=18,"LOW (1-18)","HIGH (19-36)")</f>
        <v>LOW (1-18)</v>
      </c>
      <c r="G15669">
        <f>INT((D15669-1)/6)+1</f>
        <v>1</v>
      </c>
      <c r="H15669">
        <f>MOD(D15669-1,6)+1</f>
        <v>2</v>
      </c>
      <c r="I15669">
        <f>37-D15669</f>
        <v>35</v>
      </c>
      <c r="J15669">
        <f>ABS(D15669-D15670)</f>
        <v>32</v>
      </c>
      <c r="K15669">
        <f>AVERAGE(D15669:D15673)</f>
        <v>2</v>
      </c>
      <c r="L15669">
        <f>AVERAGE(D15669:D15688)</f>
        <v>2</v>
      </c>
      <c r="M15669">
        <f>K15669-L15669</f>
        <v>0</v>
      </c>
      <c r="N15669" t="str">
        <f>IF(K15669&gt;L15669,"HIGH ZONE BIAS",IF(K15669&lt;L15669,"LOW ZONE BIAS","EQUILIBRIUM"))</f>
        <v>EQUILIBRIUM</v>
      </c>
    </row>
    <row r="15670">
      <c r="A15670">
        <v>11890</v>
      </c>
      <c r="B15670" t="str">
        <v>2013-03-08</v>
      </c>
      <c r="C15670" t="str">
        <v>Evening</v>
      </c>
      <c r="D15670">
        <v>34</v>
      </c>
      <c r="E15670" t="str">
        <f>IF(MOD(D15670,2)=0,"EVEN","ODD")</f>
        <v>EVEN</v>
      </c>
      <c r="F15670" t="str">
        <f>IF(D15670&lt;=18,"LOW (1-18)","HIGH (19-36)")</f>
        <v>HIGH (19-36)</v>
      </c>
      <c r="G15670">
        <f>INT((D15670-1)/6)+1</f>
        <v>6</v>
      </c>
      <c r="H15670">
        <f>MOD(D15670-1,6)+1</f>
        <v>4</v>
      </c>
      <c r="I15670">
        <f>37-D15670</f>
        <v>3</v>
      </c>
      <c r="J15670">
        <f>ABS(D15670-D15671)</f>
        <v>26</v>
      </c>
      <c r="K15670">
        <f>AVERAGE(D15670:D15674)</f>
        <v>34</v>
      </c>
      <c r="L15670">
        <f>AVERAGE(D15670:D15689)</f>
        <v>34</v>
      </c>
      <c r="M15670">
        <f>K15670-L15670</f>
        <v>0</v>
      </c>
      <c r="N15670" t="str">
        <f>IF(K15670&gt;L15670,"HIGH ZONE BIAS",IF(K15670&lt;L15670,"LOW ZONE BIAS","EQUILIBRIUM"))</f>
        <v>EQUILIBRIUM</v>
      </c>
    </row>
    <row r="15671">
      <c r="A15671">
        <v>11889</v>
      </c>
      <c r="B15671" t="str">
        <v>2013-03-08</v>
      </c>
      <c r="C15671" t="str">
        <v>Midday</v>
      </c>
      <c r="D15671">
        <v>8</v>
      </c>
      <c r="E15671" t="str">
        <f>IF(MOD(D15671,2)=0,"EVEN","ODD")</f>
        <v>EVEN</v>
      </c>
      <c r="F15671" t="str">
        <f>IF(D15671&lt;=18,"LOW (1-18)","HIGH (19-36)")</f>
        <v>LOW (1-18)</v>
      </c>
      <c r="G15671">
        <f>INT((D15671-1)/6)+1</f>
        <v>2</v>
      </c>
      <c r="H15671">
        <f>MOD(D15671-1,6)+1</f>
        <v>2</v>
      </c>
      <c r="I15671">
        <f>37-D15671</f>
        <v>29</v>
      </c>
      <c r="J15671">
        <f>ABS(D15671-D15672)</f>
        <v>3</v>
      </c>
      <c r="K15671">
        <f>AVERAGE(D15671:D15675)</f>
        <v>8</v>
      </c>
      <c r="L15671">
        <f>AVERAGE(D15671:D15690)</f>
        <v>8</v>
      </c>
      <c r="M15671">
        <f>K15671-L15671</f>
        <v>0</v>
      </c>
      <c r="N15671" t="str">
        <f>IF(K15671&gt;L15671,"HIGH ZONE BIAS",IF(K15671&lt;L15671,"LOW ZONE BIAS","EQUILIBRIUM"))</f>
        <v>EQUILIBRIUM</v>
      </c>
    </row>
    <row r="15672">
      <c r="A15672">
        <v>11888</v>
      </c>
      <c r="B15672" t="str">
        <v>2013-03-08</v>
      </c>
      <c r="C15672" t="str">
        <v>Morning</v>
      </c>
      <c r="D15672">
        <v>11</v>
      </c>
      <c r="E15672" t="str">
        <f>IF(MOD(D15672,2)=0,"EVEN","ODD")</f>
        <v>ODD</v>
      </c>
      <c r="F15672" t="str">
        <f>IF(D15672&lt;=18,"LOW (1-18)","HIGH (19-36)")</f>
        <v>LOW (1-18)</v>
      </c>
      <c r="G15672">
        <f>INT((D15672-1)/6)+1</f>
        <v>2</v>
      </c>
      <c r="H15672">
        <f>MOD(D15672-1,6)+1</f>
        <v>5</v>
      </c>
      <c r="I15672">
        <f>37-D15672</f>
        <v>26</v>
      </c>
      <c r="J15672">
        <f>ABS(D15672-D15673)</f>
        <v>5</v>
      </c>
      <c r="K15672">
        <f>AVERAGE(D15672:D15676)</f>
        <v>11</v>
      </c>
      <c r="L15672">
        <f>AVERAGE(D15672:D15691)</f>
        <v>11</v>
      </c>
      <c r="M15672">
        <f>K15672-L15672</f>
        <v>0</v>
      </c>
      <c r="N15672" t="str">
        <f>IF(K15672&gt;L15672,"HIGH ZONE BIAS",IF(K15672&lt;L15672,"LOW ZONE BIAS","EQUILIBRIUM"))</f>
        <v>EQUILIBRIUM</v>
      </c>
    </row>
    <row r="15673">
      <c r="A15673">
        <v>11887</v>
      </c>
      <c r="B15673" t="str">
        <v>2013-03-07</v>
      </c>
      <c r="C15673" t="str">
        <v>Evening</v>
      </c>
      <c r="D15673">
        <v>16</v>
      </c>
      <c r="E15673" t="str">
        <f>IF(MOD(D15673,2)=0,"EVEN","ODD")</f>
        <v>EVEN</v>
      </c>
      <c r="F15673" t="str">
        <f>IF(D15673&lt;=18,"LOW (1-18)","HIGH (19-36)")</f>
        <v>LOW (1-18)</v>
      </c>
      <c r="G15673">
        <f>INT((D15673-1)/6)+1</f>
        <v>3</v>
      </c>
      <c r="H15673">
        <f>MOD(D15673-1,6)+1</f>
        <v>4</v>
      </c>
      <c r="I15673">
        <f>37-D15673</f>
        <v>21</v>
      </c>
      <c r="J15673">
        <f>ABS(D15673-D15674)</f>
        <v>10</v>
      </c>
      <c r="K15673">
        <f>AVERAGE(D15673:D15677)</f>
        <v>16</v>
      </c>
      <c r="L15673">
        <f>AVERAGE(D15673:D15692)</f>
        <v>16</v>
      </c>
      <c r="M15673">
        <f>K15673-L15673</f>
        <v>0</v>
      </c>
      <c r="N15673" t="str">
        <f>IF(K15673&gt;L15673,"HIGH ZONE BIAS",IF(K15673&lt;L15673,"LOW ZONE BIAS","EQUILIBRIUM"))</f>
        <v>EQUILIBRIUM</v>
      </c>
    </row>
    <row r="15674">
      <c r="A15674">
        <v>11886</v>
      </c>
      <c r="B15674" t="str">
        <v>2013-03-07</v>
      </c>
      <c r="C15674" t="str">
        <v>Midday</v>
      </c>
      <c r="D15674">
        <v>26</v>
      </c>
      <c r="E15674" t="str">
        <f>IF(MOD(D15674,2)=0,"EVEN","ODD")</f>
        <v>EVEN</v>
      </c>
      <c r="F15674" t="str">
        <f>IF(D15674&lt;=18,"LOW (1-18)","HIGH (19-36)")</f>
        <v>HIGH (19-36)</v>
      </c>
      <c r="G15674">
        <f>INT((D15674-1)/6)+1</f>
        <v>5</v>
      </c>
      <c r="H15674">
        <f>MOD(D15674-1,6)+1</f>
        <v>2</v>
      </c>
      <c r="I15674">
        <f>37-D15674</f>
        <v>11</v>
      </c>
      <c r="J15674">
        <f>ABS(D15674-D15675)</f>
        <v>6</v>
      </c>
      <c r="K15674">
        <f>AVERAGE(D15674:D15678)</f>
        <v>26</v>
      </c>
      <c r="L15674">
        <f>AVERAGE(D15674:D15693)</f>
        <v>26</v>
      </c>
      <c r="M15674">
        <f>K15674-L15674</f>
        <v>0</v>
      </c>
      <c r="N15674" t="str">
        <f>IF(K15674&gt;L15674,"HIGH ZONE BIAS",IF(K15674&lt;L15674,"LOW ZONE BIAS","EQUILIBRIUM"))</f>
        <v>EQUILIBRIUM</v>
      </c>
    </row>
    <row r="15675">
      <c r="A15675">
        <v>11885</v>
      </c>
      <c r="B15675" t="str">
        <v>2013-03-07</v>
      </c>
      <c r="C15675" t="str">
        <v>Morning</v>
      </c>
      <c r="D15675">
        <v>32</v>
      </c>
      <c r="E15675" t="str">
        <f>IF(MOD(D15675,2)=0,"EVEN","ODD")</f>
        <v>EVEN</v>
      </c>
      <c r="F15675" t="str">
        <f>IF(D15675&lt;=18,"LOW (1-18)","HIGH (19-36)")</f>
        <v>HIGH (19-36)</v>
      </c>
      <c r="G15675">
        <f>INT((D15675-1)/6)+1</f>
        <v>6</v>
      </c>
      <c r="H15675">
        <f>MOD(D15675-1,6)+1</f>
        <v>2</v>
      </c>
      <c r="I15675">
        <f>37-D15675</f>
        <v>5</v>
      </c>
      <c r="J15675">
        <f>ABS(D15675-D15676)</f>
        <v>5</v>
      </c>
      <c r="K15675">
        <f>AVERAGE(D15675:D15679)</f>
        <v>32</v>
      </c>
      <c r="L15675">
        <f>AVERAGE(D15675:D15694)</f>
        <v>32</v>
      </c>
      <c r="M15675">
        <f>K15675-L15675</f>
        <v>0</v>
      </c>
      <c r="N15675" t="str">
        <f>IF(K15675&gt;L15675,"HIGH ZONE BIAS",IF(K15675&lt;L15675,"LOW ZONE BIAS","EQUILIBRIUM"))</f>
        <v>EQUILIBRIUM</v>
      </c>
    </row>
    <row r="15676">
      <c r="A15676">
        <v>11884</v>
      </c>
      <c r="B15676" t="str">
        <v>2013-03-06</v>
      </c>
      <c r="C15676" t="str">
        <v>Evening</v>
      </c>
      <c r="D15676">
        <v>27</v>
      </c>
      <c r="E15676" t="str">
        <f>IF(MOD(D15676,2)=0,"EVEN","ODD")</f>
        <v>ODD</v>
      </c>
      <c r="F15676" t="str">
        <f>IF(D15676&lt;=18,"LOW (1-18)","HIGH (19-36)")</f>
        <v>HIGH (19-36)</v>
      </c>
      <c r="G15676">
        <f>INT((D15676-1)/6)+1</f>
        <v>5</v>
      </c>
      <c r="H15676">
        <f>MOD(D15676-1,6)+1</f>
        <v>3</v>
      </c>
      <c r="I15676">
        <f>37-D15676</f>
        <v>10</v>
      </c>
      <c r="J15676">
        <f>ABS(D15676-D15677)</f>
        <v>4</v>
      </c>
      <c r="K15676">
        <f>AVERAGE(D15676:D15680)</f>
        <v>27</v>
      </c>
      <c r="L15676">
        <f>AVERAGE(D15676:D15695)</f>
        <v>27</v>
      </c>
      <c r="M15676">
        <f>K15676-L15676</f>
        <v>0</v>
      </c>
      <c r="N15676" t="str">
        <f>IF(K15676&gt;L15676,"HIGH ZONE BIAS",IF(K15676&lt;L15676,"LOW ZONE BIAS","EQUILIBRIUM"))</f>
        <v>EQUILIBRIUM</v>
      </c>
    </row>
    <row r="15677">
      <c r="A15677">
        <v>11883</v>
      </c>
      <c r="B15677" t="str">
        <v>2013-03-06</v>
      </c>
      <c r="C15677" t="str">
        <v>Midday</v>
      </c>
      <c r="D15677">
        <v>31</v>
      </c>
      <c r="E15677" t="str">
        <f>IF(MOD(D15677,2)=0,"EVEN","ODD")</f>
        <v>ODD</v>
      </c>
      <c r="F15677" t="str">
        <f>IF(D15677&lt;=18,"LOW (1-18)","HIGH (19-36)")</f>
        <v>HIGH (19-36)</v>
      </c>
      <c r="G15677">
        <f>INT((D15677-1)/6)+1</f>
        <v>6</v>
      </c>
      <c r="H15677">
        <f>MOD(D15677-1,6)+1</f>
        <v>1</v>
      </c>
      <c r="I15677">
        <f>37-D15677</f>
        <v>6</v>
      </c>
      <c r="J15677">
        <f>ABS(D15677-D15678)</f>
        <v>8</v>
      </c>
      <c r="K15677">
        <f>AVERAGE(D15677:D15681)</f>
        <v>31</v>
      </c>
      <c r="L15677">
        <f>AVERAGE(D15677:D15696)</f>
        <v>31</v>
      </c>
      <c r="M15677">
        <f>K15677-L15677</f>
        <v>0</v>
      </c>
      <c r="N15677" t="str">
        <f>IF(K15677&gt;L15677,"HIGH ZONE BIAS",IF(K15677&lt;L15677,"LOW ZONE BIAS","EQUILIBRIUM"))</f>
        <v>EQUILIBRIUM</v>
      </c>
    </row>
    <row r="15678">
      <c r="A15678">
        <v>11882</v>
      </c>
      <c r="B15678" t="str">
        <v>2013-03-06</v>
      </c>
      <c r="C15678" t="str">
        <v>Morning</v>
      </c>
      <c r="D15678">
        <v>23</v>
      </c>
      <c r="E15678" t="str">
        <f>IF(MOD(D15678,2)=0,"EVEN","ODD")</f>
        <v>ODD</v>
      </c>
      <c r="F15678" t="str">
        <f>IF(D15678&lt;=18,"LOW (1-18)","HIGH (19-36)")</f>
        <v>HIGH (19-36)</v>
      </c>
      <c r="G15678">
        <f>INT((D15678-1)/6)+1</f>
        <v>4</v>
      </c>
      <c r="H15678">
        <f>MOD(D15678-1,6)+1</f>
        <v>5</v>
      </c>
      <c r="I15678">
        <f>37-D15678</f>
        <v>14</v>
      </c>
      <c r="J15678">
        <f>ABS(D15678-D15679)</f>
        <v>7</v>
      </c>
      <c r="K15678">
        <f>AVERAGE(D15678:D15682)</f>
        <v>23</v>
      </c>
      <c r="L15678">
        <f>AVERAGE(D15678:D15697)</f>
        <v>23</v>
      </c>
      <c r="M15678">
        <f>K15678-L15678</f>
        <v>0</v>
      </c>
      <c r="N15678" t="str">
        <f>IF(K15678&gt;L15678,"HIGH ZONE BIAS",IF(K15678&lt;L15678,"LOW ZONE BIAS","EQUILIBRIUM"))</f>
        <v>EQUILIBRIUM</v>
      </c>
    </row>
    <row r="15679">
      <c r="A15679">
        <v>11881</v>
      </c>
      <c r="B15679" t="str">
        <v>2013-03-05</v>
      </c>
      <c r="C15679" t="str">
        <v>Evening</v>
      </c>
      <c r="D15679">
        <v>16</v>
      </c>
      <c r="E15679" t="str">
        <f>IF(MOD(D15679,2)=0,"EVEN","ODD")</f>
        <v>EVEN</v>
      </c>
      <c r="F15679" t="str">
        <f>IF(D15679&lt;=18,"LOW (1-18)","HIGH (19-36)")</f>
        <v>LOW (1-18)</v>
      </c>
      <c r="G15679">
        <f>INT((D15679-1)/6)+1</f>
        <v>3</v>
      </c>
      <c r="H15679">
        <f>MOD(D15679-1,6)+1</f>
        <v>4</v>
      </c>
      <c r="I15679">
        <f>37-D15679</f>
        <v>21</v>
      </c>
      <c r="J15679">
        <f>ABS(D15679-D15680)</f>
        <v>2</v>
      </c>
      <c r="K15679">
        <f>AVERAGE(D15679:D15683)</f>
        <v>16</v>
      </c>
      <c r="L15679">
        <f>AVERAGE(D15679:D15698)</f>
        <v>16</v>
      </c>
      <c r="M15679">
        <f>K15679-L15679</f>
        <v>0</v>
      </c>
      <c r="N15679" t="str">
        <f>IF(K15679&gt;L15679,"HIGH ZONE BIAS",IF(K15679&lt;L15679,"LOW ZONE BIAS","EQUILIBRIUM"))</f>
        <v>EQUILIBRIUM</v>
      </c>
    </row>
    <row r="15680">
      <c r="A15680">
        <v>11880</v>
      </c>
      <c r="B15680" t="str">
        <v>2013-03-05</v>
      </c>
      <c r="C15680" t="str">
        <v>Midday</v>
      </c>
      <c r="D15680">
        <v>18</v>
      </c>
      <c r="E15680" t="str">
        <f>IF(MOD(D15680,2)=0,"EVEN","ODD")</f>
        <v>EVEN</v>
      </c>
      <c r="F15680" t="str">
        <f>IF(D15680&lt;=18,"LOW (1-18)","HIGH (19-36)")</f>
        <v>LOW (1-18)</v>
      </c>
      <c r="G15680">
        <f>INT((D15680-1)/6)+1</f>
        <v>3</v>
      </c>
      <c r="H15680">
        <f>MOD(D15680-1,6)+1</f>
        <v>6</v>
      </c>
      <c r="I15680">
        <f>37-D15680</f>
        <v>19</v>
      </c>
      <c r="J15680">
        <f>ABS(D15680-D15681)</f>
        <v>9</v>
      </c>
      <c r="K15680">
        <f>AVERAGE(D15680:D15684)</f>
        <v>18</v>
      </c>
      <c r="L15680">
        <f>AVERAGE(D15680:D15699)</f>
        <v>18</v>
      </c>
      <c r="M15680">
        <f>K15680-L15680</f>
        <v>0</v>
      </c>
      <c r="N15680" t="str">
        <f>IF(K15680&gt;L15680,"HIGH ZONE BIAS",IF(K15680&lt;L15680,"LOW ZONE BIAS","EQUILIBRIUM"))</f>
        <v>EQUILIBRIUM</v>
      </c>
    </row>
    <row r="15681">
      <c r="A15681">
        <v>11879</v>
      </c>
      <c r="B15681" t="str">
        <v>2013-03-05</v>
      </c>
      <c r="C15681" t="str">
        <v>Morning</v>
      </c>
      <c r="D15681">
        <v>27</v>
      </c>
      <c r="E15681" t="str">
        <f>IF(MOD(D15681,2)=0,"EVEN","ODD")</f>
        <v>ODD</v>
      </c>
      <c r="F15681" t="str">
        <f>IF(D15681&lt;=18,"LOW (1-18)","HIGH (19-36)")</f>
        <v>HIGH (19-36)</v>
      </c>
      <c r="G15681">
        <f>INT((D15681-1)/6)+1</f>
        <v>5</v>
      </c>
      <c r="H15681">
        <f>MOD(D15681-1,6)+1</f>
        <v>3</v>
      </c>
      <c r="I15681">
        <f>37-D15681</f>
        <v>10</v>
      </c>
      <c r="J15681">
        <f>ABS(D15681-D15682)</f>
        <v>20</v>
      </c>
      <c r="K15681">
        <f>AVERAGE(D15681:D15685)</f>
        <v>27</v>
      </c>
      <c r="L15681">
        <f>AVERAGE(D15681:D15700)</f>
        <v>27</v>
      </c>
      <c r="M15681">
        <f>K15681-L15681</f>
        <v>0</v>
      </c>
      <c r="N15681" t="str">
        <f>IF(K15681&gt;L15681,"HIGH ZONE BIAS",IF(K15681&lt;L15681,"LOW ZONE BIAS","EQUILIBRIUM"))</f>
        <v>EQUILIBRIUM</v>
      </c>
    </row>
    <row r="15682">
      <c r="A15682">
        <v>11878</v>
      </c>
      <c r="B15682" t="str">
        <v>2013-03-04</v>
      </c>
      <c r="C15682" t="str">
        <v>Evening</v>
      </c>
      <c r="D15682">
        <v>7</v>
      </c>
      <c r="E15682" t="str">
        <f>IF(MOD(D15682,2)=0,"EVEN","ODD")</f>
        <v>ODD</v>
      </c>
      <c r="F15682" t="str">
        <f>IF(D15682&lt;=18,"LOW (1-18)","HIGH (19-36)")</f>
        <v>LOW (1-18)</v>
      </c>
      <c r="G15682">
        <f>INT((D15682-1)/6)+1</f>
        <v>2</v>
      </c>
      <c r="H15682">
        <f>MOD(D15682-1,6)+1</f>
        <v>1</v>
      </c>
      <c r="I15682">
        <f>37-D15682</f>
        <v>30</v>
      </c>
      <c r="J15682">
        <f>ABS(D15682-D15683)</f>
        <v>6</v>
      </c>
      <c r="K15682">
        <f>AVERAGE(D15682:D15686)</f>
        <v>7</v>
      </c>
      <c r="L15682">
        <f>AVERAGE(D15682:D15701)</f>
        <v>7</v>
      </c>
      <c r="M15682">
        <f>K15682-L15682</f>
        <v>0</v>
      </c>
      <c r="N15682" t="str">
        <f>IF(K15682&gt;L15682,"HIGH ZONE BIAS",IF(K15682&lt;L15682,"LOW ZONE BIAS","EQUILIBRIUM"))</f>
        <v>EQUILIBRIUM</v>
      </c>
    </row>
    <row r="15683">
      <c r="A15683">
        <v>11877</v>
      </c>
      <c r="B15683" t="str">
        <v>2013-03-04</v>
      </c>
      <c r="C15683" t="str">
        <v>Midday</v>
      </c>
      <c r="D15683">
        <v>1</v>
      </c>
      <c r="E15683" t="str">
        <f>IF(MOD(D15683,2)=0,"EVEN","ODD")</f>
        <v>ODD</v>
      </c>
      <c r="F15683" t="str">
        <f>IF(D15683&lt;=18,"LOW (1-18)","HIGH (19-36)")</f>
        <v>LOW (1-18)</v>
      </c>
      <c r="G15683">
        <f>INT((D15683-1)/6)+1</f>
        <v>1</v>
      </c>
      <c r="H15683">
        <f>MOD(D15683-1,6)+1</f>
        <v>1</v>
      </c>
      <c r="I15683">
        <f>37-D15683</f>
        <v>36</v>
      </c>
      <c r="J15683">
        <f>ABS(D15683-D15684)</f>
        <v>25</v>
      </c>
      <c r="K15683">
        <f>AVERAGE(D15683:D15687)</f>
        <v>1</v>
      </c>
      <c r="L15683">
        <f>AVERAGE(D15683:D15702)</f>
        <v>1</v>
      </c>
      <c r="M15683">
        <f>K15683-L15683</f>
        <v>0</v>
      </c>
      <c r="N15683" t="str">
        <f>IF(K15683&gt;L15683,"HIGH ZONE BIAS",IF(K15683&lt;L15683,"LOW ZONE BIAS","EQUILIBRIUM"))</f>
        <v>EQUILIBRIUM</v>
      </c>
    </row>
    <row r="15684">
      <c r="A15684">
        <v>11876</v>
      </c>
      <c r="B15684" t="str">
        <v>2013-03-04</v>
      </c>
      <c r="C15684" t="str">
        <v>Morning</v>
      </c>
      <c r="D15684">
        <v>26</v>
      </c>
      <c r="E15684" t="str">
        <f>IF(MOD(D15684,2)=0,"EVEN","ODD")</f>
        <v>EVEN</v>
      </c>
      <c r="F15684" t="str">
        <f>IF(D15684&lt;=18,"LOW (1-18)","HIGH (19-36)")</f>
        <v>HIGH (19-36)</v>
      </c>
      <c r="G15684">
        <f>INT((D15684-1)/6)+1</f>
        <v>5</v>
      </c>
      <c r="H15684">
        <f>MOD(D15684-1,6)+1</f>
        <v>2</v>
      </c>
      <c r="I15684">
        <f>37-D15684</f>
        <v>11</v>
      </c>
      <c r="J15684">
        <f>ABS(D15684-D15685)</f>
        <v>15</v>
      </c>
      <c r="K15684">
        <f>AVERAGE(D15684:D15688)</f>
        <v>26</v>
      </c>
      <c r="L15684">
        <f>AVERAGE(D15684:D15703)</f>
        <v>26</v>
      </c>
      <c r="M15684">
        <f>K15684-L15684</f>
        <v>0</v>
      </c>
      <c r="N15684" t="str">
        <f>IF(K15684&gt;L15684,"HIGH ZONE BIAS",IF(K15684&lt;L15684,"LOW ZONE BIAS","EQUILIBRIUM"))</f>
        <v>EQUILIBRIUM</v>
      </c>
    </row>
    <row r="15685">
      <c r="A15685">
        <v>11875</v>
      </c>
      <c r="B15685" t="str">
        <v>2013-03-02</v>
      </c>
      <c r="C15685" t="str">
        <v>Evening</v>
      </c>
      <c r="D15685">
        <v>11</v>
      </c>
      <c r="E15685" t="str">
        <f>IF(MOD(D15685,2)=0,"EVEN","ODD")</f>
        <v>ODD</v>
      </c>
      <c r="F15685" t="str">
        <f>IF(D15685&lt;=18,"LOW (1-18)","HIGH (19-36)")</f>
        <v>LOW (1-18)</v>
      </c>
      <c r="G15685">
        <f>INT((D15685-1)/6)+1</f>
        <v>2</v>
      </c>
      <c r="H15685">
        <f>MOD(D15685-1,6)+1</f>
        <v>5</v>
      </c>
      <c r="I15685">
        <f>37-D15685</f>
        <v>26</v>
      </c>
      <c r="J15685">
        <f>ABS(D15685-D15686)</f>
        <v>18</v>
      </c>
      <c r="K15685">
        <f>AVERAGE(D15685:D15689)</f>
        <v>11</v>
      </c>
      <c r="L15685">
        <f>AVERAGE(D15685:D15704)</f>
        <v>11</v>
      </c>
      <c r="M15685">
        <f>K15685-L15685</f>
        <v>0</v>
      </c>
      <c r="N15685" t="str">
        <f>IF(K15685&gt;L15685,"HIGH ZONE BIAS",IF(K15685&lt;L15685,"LOW ZONE BIAS","EQUILIBRIUM"))</f>
        <v>EQUILIBRIUM</v>
      </c>
    </row>
    <row r="15686">
      <c r="A15686">
        <v>11874</v>
      </c>
      <c r="B15686" t="str">
        <v>2013-03-02</v>
      </c>
      <c r="C15686" t="str">
        <v>Midday</v>
      </c>
      <c r="D15686">
        <v>29</v>
      </c>
      <c r="E15686" t="str">
        <f>IF(MOD(D15686,2)=0,"EVEN","ODD")</f>
        <v>ODD</v>
      </c>
      <c r="F15686" t="str">
        <f>IF(D15686&lt;=18,"LOW (1-18)","HIGH (19-36)")</f>
        <v>HIGH (19-36)</v>
      </c>
      <c r="G15686">
        <f>INT((D15686-1)/6)+1</f>
        <v>5</v>
      </c>
      <c r="H15686">
        <f>MOD(D15686-1,6)+1</f>
        <v>5</v>
      </c>
      <c r="I15686">
        <f>37-D15686</f>
        <v>8</v>
      </c>
      <c r="J15686">
        <f>ABS(D15686-D15687)</f>
        <v>0</v>
      </c>
      <c r="K15686">
        <f>AVERAGE(D15686:D15690)</f>
        <v>29</v>
      </c>
      <c r="L15686">
        <f>AVERAGE(D15686:D15705)</f>
        <v>29</v>
      </c>
      <c r="M15686">
        <f>K15686-L15686</f>
        <v>0</v>
      </c>
      <c r="N15686" t="str">
        <f>IF(K15686&gt;L15686,"HIGH ZONE BIAS",IF(K15686&lt;L15686,"LOW ZONE BIAS","EQUILIBRIUM"))</f>
        <v>EQUILIBRIUM</v>
      </c>
    </row>
    <row r="15687">
      <c r="A15687">
        <v>11873</v>
      </c>
      <c r="B15687" t="str">
        <v>2013-03-02</v>
      </c>
      <c r="C15687" t="str">
        <v>Morning</v>
      </c>
      <c r="D15687">
        <v>29</v>
      </c>
      <c r="E15687" t="str">
        <f>IF(MOD(D15687,2)=0,"EVEN","ODD")</f>
        <v>ODD</v>
      </c>
      <c r="F15687" t="str">
        <f>IF(D15687&lt;=18,"LOW (1-18)","HIGH (19-36)")</f>
        <v>HIGH (19-36)</v>
      </c>
      <c r="G15687">
        <f>INT((D15687-1)/6)+1</f>
        <v>5</v>
      </c>
      <c r="H15687">
        <f>MOD(D15687-1,6)+1</f>
        <v>5</v>
      </c>
      <c r="I15687">
        <f>37-D15687</f>
        <v>8</v>
      </c>
      <c r="J15687">
        <f>ABS(D15687-D15688)</f>
        <v>18</v>
      </c>
      <c r="K15687">
        <f>AVERAGE(D15687:D15691)</f>
        <v>29</v>
      </c>
      <c r="L15687">
        <f>AVERAGE(D15687:D15706)</f>
        <v>29</v>
      </c>
      <c r="M15687">
        <f>K15687-L15687</f>
        <v>0</v>
      </c>
      <c r="N15687" t="str">
        <f>IF(K15687&gt;L15687,"HIGH ZONE BIAS",IF(K15687&lt;L15687,"LOW ZONE BIAS","EQUILIBRIUM"))</f>
        <v>EQUILIBRIUM</v>
      </c>
    </row>
    <row r="15688">
      <c r="A15688">
        <v>11872</v>
      </c>
      <c r="B15688" t="str">
        <v>2013-03-01</v>
      </c>
      <c r="C15688" t="str">
        <v>Evening</v>
      </c>
      <c r="D15688">
        <v>11</v>
      </c>
      <c r="E15688" t="str">
        <f>IF(MOD(D15688,2)=0,"EVEN","ODD")</f>
        <v>ODD</v>
      </c>
      <c r="F15688" t="str">
        <f>IF(D15688&lt;=18,"LOW (1-18)","HIGH (19-36)")</f>
        <v>LOW (1-18)</v>
      </c>
      <c r="G15688">
        <f>INT((D15688-1)/6)+1</f>
        <v>2</v>
      </c>
      <c r="H15688">
        <f>MOD(D15688-1,6)+1</f>
        <v>5</v>
      </c>
      <c r="I15688">
        <f>37-D15688</f>
        <v>26</v>
      </c>
      <c r="J15688">
        <f>ABS(D15688-D15689)</f>
        <v>17</v>
      </c>
      <c r="K15688">
        <f>AVERAGE(D15688:D15692)</f>
        <v>11</v>
      </c>
      <c r="L15688">
        <f>AVERAGE(D15688:D15707)</f>
        <v>11</v>
      </c>
      <c r="M15688">
        <f>K15688-L15688</f>
        <v>0</v>
      </c>
      <c r="N15688" t="str">
        <f>IF(K15688&gt;L15688,"HIGH ZONE BIAS",IF(K15688&lt;L15688,"LOW ZONE BIAS","EQUILIBRIUM"))</f>
        <v>EQUILIBRIUM</v>
      </c>
    </row>
    <row r="15689">
      <c r="A15689">
        <v>11871</v>
      </c>
      <c r="B15689" t="str">
        <v>2013-03-01</v>
      </c>
      <c r="C15689" t="str">
        <v>Midday</v>
      </c>
      <c r="D15689">
        <v>28</v>
      </c>
      <c r="E15689" t="str">
        <f>IF(MOD(D15689,2)=0,"EVEN","ODD")</f>
        <v>EVEN</v>
      </c>
      <c r="F15689" t="str">
        <f>IF(D15689&lt;=18,"LOW (1-18)","HIGH (19-36)")</f>
        <v>HIGH (19-36)</v>
      </c>
      <c r="G15689">
        <f>INT((D15689-1)/6)+1</f>
        <v>5</v>
      </c>
      <c r="H15689">
        <f>MOD(D15689-1,6)+1</f>
        <v>4</v>
      </c>
      <c r="I15689">
        <f>37-D15689</f>
        <v>9</v>
      </c>
      <c r="J15689">
        <f>ABS(D15689-D15690)</f>
        <v>18</v>
      </c>
      <c r="K15689">
        <f>AVERAGE(D15689:D15693)</f>
        <v>28</v>
      </c>
      <c r="L15689">
        <f>AVERAGE(D15689:D15708)</f>
        <v>28</v>
      </c>
      <c r="M15689">
        <f>K15689-L15689</f>
        <v>0</v>
      </c>
      <c r="N15689" t="str">
        <f>IF(K15689&gt;L15689,"HIGH ZONE BIAS",IF(K15689&lt;L15689,"LOW ZONE BIAS","EQUILIBRIUM"))</f>
        <v>EQUILIBRIUM</v>
      </c>
    </row>
    <row r="15690">
      <c r="A15690">
        <v>11870</v>
      </c>
      <c r="B15690" t="str">
        <v>2013-03-01</v>
      </c>
      <c r="C15690" t="str">
        <v>Morning</v>
      </c>
      <c r="D15690">
        <v>10</v>
      </c>
      <c r="E15690" t="str">
        <f>IF(MOD(D15690,2)=0,"EVEN","ODD")</f>
        <v>EVEN</v>
      </c>
      <c r="F15690" t="str">
        <f>IF(D15690&lt;=18,"LOW (1-18)","HIGH (19-36)")</f>
        <v>LOW (1-18)</v>
      </c>
      <c r="G15690">
        <f>INT((D15690-1)/6)+1</f>
        <v>2</v>
      </c>
      <c r="H15690">
        <f>MOD(D15690-1,6)+1</f>
        <v>4</v>
      </c>
      <c r="I15690">
        <f>37-D15690</f>
        <v>27</v>
      </c>
      <c r="J15690">
        <f>ABS(D15690-D15691)</f>
        <v>21</v>
      </c>
      <c r="K15690">
        <f>AVERAGE(D15690:D15694)</f>
        <v>10</v>
      </c>
      <c r="L15690">
        <f>AVERAGE(D15690:D15709)</f>
        <v>10</v>
      </c>
      <c r="M15690">
        <f>K15690-L15690</f>
        <v>0</v>
      </c>
      <c r="N15690" t="str">
        <f>IF(K15690&gt;L15690,"HIGH ZONE BIAS",IF(K15690&lt;L15690,"LOW ZONE BIAS","EQUILIBRIUM"))</f>
        <v>EQUILIBRIUM</v>
      </c>
    </row>
    <row r="15691">
      <c r="A15691">
        <v>11869</v>
      </c>
      <c r="B15691" t="str">
        <v>2013-02-28</v>
      </c>
      <c r="C15691" t="str">
        <v>Evening</v>
      </c>
      <c r="D15691">
        <v>31</v>
      </c>
      <c r="E15691" t="str">
        <f>IF(MOD(D15691,2)=0,"EVEN","ODD")</f>
        <v>ODD</v>
      </c>
      <c r="F15691" t="str">
        <f>IF(D15691&lt;=18,"LOW (1-18)","HIGH (19-36)")</f>
        <v>HIGH (19-36)</v>
      </c>
      <c r="G15691">
        <f>INT((D15691-1)/6)+1</f>
        <v>6</v>
      </c>
      <c r="H15691">
        <f>MOD(D15691-1,6)+1</f>
        <v>1</v>
      </c>
      <c r="I15691">
        <f>37-D15691</f>
        <v>6</v>
      </c>
      <c r="J15691">
        <f>ABS(D15691-D15692)</f>
        <v>2</v>
      </c>
      <c r="K15691">
        <f>AVERAGE(D15691:D15695)</f>
        <v>31</v>
      </c>
      <c r="L15691">
        <f>AVERAGE(D15691:D15710)</f>
        <v>31</v>
      </c>
      <c r="M15691">
        <f>K15691-L15691</f>
        <v>0</v>
      </c>
      <c r="N15691" t="str">
        <f>IF(K15691&gt;L15691,"HIGH ZONE BIAS",IF(K15691&lt;L15691,"LOW ZONE BIAS","EQUILIBRIUM"))</f>
        <v>EQUILIBRIUM</v>
      </c>
    </row>
    <row r="15692">
      <c r="A15692">
        <v>11868</v>
      </c>
      <c r="B15692" t="str">
        <v>2013-02-28</v>
      </c>
      <c r="C15692" t="str">
        <v>Midday</v>
      </c>
      <c r="D15692">
        <v>29</v>
      </c>
      <c r="E15692" t="str">
        <f>IF(MOD(D15692,2)=0,"EVEN","ODD")</f>
        <v>ODD</v>
      </c>
      <c r="F15692" t="str">
        <f>IF(D15692&lt;=18,"LOW (1-18)","HIGH (19-36)")</f>
        <v>HIGH (19-36)</v>
      </c>
      <c r="G15692">
        <f>INT((D15692-1)/6)+1</f>
        <v>5</v>
      </c>
      <c r="H15692">
        <f>MOD(D15692-1,6)+1</f>
        <v>5</v>
      </c>
      <c r="I15692">
        <f>37-D15692</f>
        <v>8</v>
      </c>
      <c r="J15692">
        <f>ABS(D15692-D15693)</f>
        <v>28</v>
      </c>
      <c r="K15692">
        <f>AVERAGE(D15692:D15696)</f>
        <v>29</v>
      </c>
      <c r="L15692">
        <f>AVERAGE(D15692:D15711)</f>
        <v>29</v>
      </c>
      <c r="M15692">
        <f>K15692-L15692</f>
        <v>0</v>
      </c>
      <c r="N15692" t="str">
        <f>IF(K15692&gt;L15692,"HIGH ZONE BIAS",IF(K15692&lt;L15692,"LOW ZONE BIAS","EQUILIBRIUM"))</f>
        <v>EQUILIBRIUM</v>
      </c>
    </row>
    <row r="15693">
      <c r="A15693">
        <v>11867</v>
      </c>
      <c r="B15693" t="str">
        <v>2013-02-28</v>
      </c>
      <c r="C15693" t="str">
        <v>Morning</v>
      </c>
      <c r="D15693">
        <v>1</v>
      </c>
      <c r="E15693" t="str">
        <f>IF(MOD(D15693,2)=0,"EVEN","ODD")</f>
        <v>ODD</v>
      </c>
      <c r="F15693" t="str">
        <f>IF(D15693&lt;=18,"LOW (1-18)","HIGH (19-36)")</f>
        <v>LOW (1-18)</v>
      </c>
      <c r="G15693">
        <f>INT((D15693-1)/6)+1</f>
        <v>1</v>
      </c>
      <c r="H15693">
        <f>MOD(D15693-1,6)+1</f>
        <v>1</v>
      </c>
      <c r="I15693">
        <f>37-D15693</f>
        <v>36</v>
      </c>
      <c r="J15693">
        <f>ABS(D15693-D15694)</f>
        <v>9</v>
      </c>
      <c r="K15693">
        <f>AVERAGE(D15693:D15697)</f>
        <v>1</v>
      </c>
      <c r="L15693">
        <f>AVERAGE(D15693:D15712)</f>
        <v>1</v>
      </c>
      <c r="M15693">
        <f>K15693-L15693</f>
        <v>0</v>
      </c>
      <c r="N15693" t="str">
        <f>IF(K15693&gt;L15693,"HIGH ZONE BIAS",IF(K15693&lt;L15693,"LOW ZONE BIAS","EQUILIBRIUM"))</f>
        <v>EQUILIBRIUM</v>
      </c>
    </row>
    <row r="15694">
      <c r="A15694">
        <v>11866</v>
      </c>
      <c r="B15694" t="str">
        <v>2013-02-27</v>
      </c>
      <c r="C15694" t="str">
        <v>Evening</v>
      </c>
      <c r="D15694">
        <v>10</v>
      </c>
      <c r="E15694" t="str">
        <f>IF(MOD(D15694,2)=0,"EVEN","ODD")</f>
        <v>EVEN</v>
      </c>
      <c r="F15694" t="str">
        <f>IF(D15694&lt;=18,"LOW (1-18)","HIGH (19-36)")</f>
        <v>LOW (1-18)</v>
      </c>
      <c r="G15694">
        <f>INT((D15694-1)/6)+1</f>
        <v>2</v>
      </c>
      <c r="H15694">
        <f>MOD(D15694-1,6)+1</f>
        <v>4</v>
      </c>
      <c r="I15694">
        <f>37-D15694</f>
        <v>27</v>
      </c>
      <c r="J15694">
        <f>ABS(D15694-D15695)</f>
        <v>6</v>
      </c>
      <c r="K15694">
        <f>AVERAGE(D15694:D15698)</f>
        <v>10</v>
      </c>
      <c r="L15694">
        <f>AVERAGE(D15694:D15713)</f>
        <v>10</v>
      </c>
      <c r="M15694">
        <f>K15694-L15694</f>
        <v>0</v>
      </c>
      <c r="N15694" t="str">
        <f>IF(K15694&gt;L15694,"HIGH ZONE BIAS",IF(K15694&lt;L15694,"LOW ZONE BIAS","EQUILIBRIUM"))</f>
        <v>EQUILIBRIUM</v>
      </c>
    </row>
    <row r="15695">
      <c r="A15695">
        <v>11865</v>
      </c>
      <c r="B15695" t="str">
        <v>2013-02-27</v>
      </c>
      <c r="C15695" t="str">
        <v>Midday</v>
      </c>
      <c r="D15695">
        <v>16</v>
      </c>
      <c r="E15695" t="str">
        <f>IF(MOD(D15695,2)=0,"EVEN","ODD")</f>
        <v>EVEN</v>
      </c>
      <c r="F15695" t="str">
        <f>IF(D15695&lt;=18,"LOW (1-18)","HIGH (19-36)")</f>
        <v>LOW (1-18)</v>
      </c>
      <c r="G15695">
        <f>INT((D15695-1)/6)+1</f>
        <v>3</v>
      </c>
      <c r="H15695">
        <f>MOD(D15695-1,6)+1</f>
        <v>4</v>
      </c>
      <c r="I15695">
        <f>37-D15695</f>
        <v>21</v>
      </c>
      <c r="J15695">
        <f>ABS(D15695-D15696)</f>
        <v>5</v>
      </c>
      <c r="K15695">
        <f>AVERAGE(D15695:D15699)</f>
        <v>16</v>
      </c>
      <c r="L15695">
        <f>AVERAGE(D15695:D15714)</f>
        <v>16</v>
      </c>
      <c r="M15695">
        <f>K15695-L15695</f>
        <v>0</v>
      </c>
      <c r="N15695" t="str">
        <f>IF(K15695&gt;L15695,"HIGH ZONE BIAS",IF(K15695&lt;L15695,"LOW ZONE BIAS","EQUILIBRIUM"))</f>
        <v>EQUILIBRIUM</v>
      </c>
    </row>
    <row r="15696">
      <c r="A15696">
        <v>11864</v>
      </c>
      <c r="B15696" t="str">
        <v>2013-02-27</v>
      </c>
      <c r="C15696" t="str">
        <v>Morning</v>
      </c>
      <c r="D15696">
        <v>11</v>
      </c>
      <c r="E15696" t="str">
        <f>IF(MOD(D15696,2)=0,"EVEN","ODD")</f>
        <v>ODD</v>
      </c>
      <c r="F15696" t="str">
        <f>IF(D15696&lt;=18,"LOW (1-18)","HIGH (19-36)")</f>
        <v>LOW (1-18)</v>
      </c>
      <c r="G15696">
        <f>INT((D15696-1)/6)+1</f>
        <v>2</v>
      </c>
      <c r="H15696">
        <f>MOD(D15696-1,6)+1</f>
        <v>5</v>
      </c>
      <c r="I15696">
        <f>37-D15696</f>
        <v>26</v>
      </c>
      <c r="J15696">
        <f>ABS(D15696-D15697)</f>
        <v>10</v>
      </c>
      <c r="K15696">
        <f>AVERAGE(D15696:D15700)</f>
        <v>11</v>
      </c>
      <c r="L15696">
        <f>AVERAGE(D15696:D15715)</f>
        <v>11</v>
      </c>
      <c r="M15696">
        <f>K15696-L15696</f>
        <v>0</v>
      </c>
      <c r="N15696" t="str">
        <f>IF(K15696&gt;L15696,"HIGH ZONE BIAS",IF(K15696&lt;L15696,"LOW ZONE BIAS","EQUILIBRIUM"))</f>
        <v>EQUILIBRIUM</v>
      </c>
    </row>
    <row r="15697">
      <c r="A15697">
        <v>11863</v>
      </c>
      <c r="B15697" t="str">
        <v>2013-02-26</v>
      </c>
      <c r="C15697" t="str">
        <v>Evening</v>
      </c>
      <c r="D15697">
        <v>21</v>
      </c>
      <c r="E15697" t="str">
        <f>IF(MOD(D15697,2)=0,"EVEN","ODD")</f>
        <v>ODD</v>
      </c>
      <c r="F15697" t="str">
        <f>IF(D15697&lt;=18,"LOW (1-18)","HIGH (19-36)")</f>
        <v>HIGH (19-36)</v>
      </c>
      <c r="G15697">
        <f>INT((D15697-1)/6)+1</f>
        <v>4</v>
      </c>
      <c r="H15697">
        <f>MOD(D15697-1,6)+1</f>
        <v>3</v>
      </c>
      <c r="I15697">
        <f>37-D15697</f>
        <v>16</v>
      </c>
      <c r="J15697">
        <f>ABS(D15697-D15698)</f>
        <v>4</v>
      </c>
      <c r="K15697">
        <f>AVERAGE(D15697:D15701)</f>
        <v>21</v>
      </c>
      <c r="L15697">
        <f>AVERAGE(D15697:D15716)</f>
        <v>21</v>
      </c>
      <c r="M15697">
        <f>K15697-L15697</f>
        <v>0</v>
      </c>
      <c r="N15697" t="str">
        <f>IF(K15697&gt;L15697,"HIGH ZONE BIAS",IF(K15697&lt;L15697,"LOW ZONE BIAS","EQUILIBRIUM"))</f>
        <v>EQUILIBRIUM</v>
      </c>
    </row>
    <row r="15698">
      <c r="A15698">
        <v>11862</v>
      </c>
      <c r="B15698" t="str">
        <v>2013-02-26</v>
      </c>
      <c r="C15698" t="str">
        <v>Midday</v>
      </c>
      <c r="D15698">
        <v>17</v>
      </c>
      <c r="E15698" t="str">
        <f>IF(MOD(D15698,2)=0,"EVEN","ODD")</f>
        <v>ODD</v>
      </c>
      <c r="F15698" t="str">
        <f>IF(D15698&lt;=18,"LOW (1-18)","HIGH (19-36)")</f>
        <v>LOW (1-18)</v>
      </c>
      <c r="G15698">
        <f>INT((D15698-1)/6)+1</f>
        <v>3</v>
      </c>
      <c r="H15698">
        <f>MOD(D15698-1,6)+1</f>
        <v>5</v>
      </c>
      <c r="I15698">
        <f>37-D15698</f>
        <v>20</v>
      </c>
      <c r="J15698">
        <f>ABS(D15698-D15699)</f>
        <v>8</v>
      </c>
      <c r="K15698">
        <f>AVERAGE(D15698:D15702)</f>
        <v>17</v>
      </c>
      <c r="L15698">
        <f>AVERAGE(D15698:D15717)</f>
        <v>17</v>
      </c>
      <c r="M15698">
        <f>K15698-L15698</f>
        <v>0</v>
      </c>
      <c r="N15698" t="str">
        <f>IF(K15698&gt;L15698,"HIGH ZONE BIAS",IF(K15698&lt;L15698,"LOW ZONE BIAS","EQUILIBRIUM"))</f>
        <v>EQUILIBRIUM</v>
      </c>
    </row>
    <row r="15699">
      <c r="A15699">
        <v>11861</v>
      </c>
      <c r="B15699" t="str">
        <v>2013-02-26</v>
      </c>
      <c r="C15699" t="str">
        <v>Morning</v>
      </c>
      <c r="D15699">
        <v>9</v>
      </c>
      <c r="E15699" t="str">
        <f>IF(MOD(D15699,2)=0,"EVEN","ODD")</f>
        <v>ODD</v>
      </c>
      <c r="F15699" t="str">
        <f>IF(D15699&lt;=18,"LOW (1-18)","HIGH (19-36)")</f>
        <v>LOW (1-18)</v>
      </c>
      <c r="G15699">
        <f>INT((D15699-1)/6)+1</f>
        <v>2</v>
      </c>
      <c r="H15699">
        <f>MOD(D15699-1,6)+1</f>
        <v>3</v>
      </c>
      <c r="I15699">
        <f>37-D15699</f>
        <v>28</v>
      </c>
      <c r="J15699">
        <f>ABS(D15699-D15700)</f>
        <v>27</v>
      </c>
      <c r="K15699">
        <f>AVERAGE(D15699:D15703)</f>
        <v>9</v>
      </c>
      <c r="L15699">
        <f>AVERAGE(D15699:D15718)</f>
        <v>9</v>
      </c>
      <c r="M15699">
        <f>K15699-L15699</f>
        <v>0</v>
      </c>
      <c r="N15699" t="str">
        <f>IF(K15699&gt;L15699,"HIGH ZONE BIAS",IF(K15699&lt;L15699,"LOW ZONE BIAS","EQUILIBRIUM"))</f>
        <v>EQUILIBRIUM</v>
      </c>
    </row>
    <row r="15700">
      <c r="A15700">
        <v>11860</v>
      </c>
      <c r="B15700" t="str">
        <v>2013-02-25</v>
      </c>
      <c r="C15700" t="str">
        <v>Evening</v>
      </c>
      <c r="D15700">
        <v>36</v>
      </c>
      <c r="E15700" t="str">
        <f>IF(MOD(D15700,2)=0,"EVEN","ODD")</f>
        <v>EVEN</v>
      </c>
      <c r="F15700" t="str">
        <f>IF(D15700&lt;=18,"LOW (1-18)","HIGH (19-36)")</f>
        <v>HIGH (19-36)</v>
      </c>
      <c r="G15700">
        <f>INT((D15700-1)/6)+1</f>
        <v>6</v>
      </c>
      <c r="H15700">
        <f>MOD(D15700-1,6)+1</f>
        <v>6</v>
      </c>
      <c r="I15700">
        <f>37-D15700</f>
        <v>1</v>
      </c>
      <c r="J15700">
        <f>ABS(D15700-D15701)</f>
        <v>12</v>
      </c>
      <c r="K15700">
        <f>AVERAGE(D15700:D15704)</f>
        <v>36</v>
      </c>
      <c r="L15700">
        <f>AVERAGE(D15700:D15719)</f>
        <v>36</v>
      </c>
      <c r="M15700">
        <f>K15700-L15700</f>
        <v>0</v>
      </c>
      <c r="N15700" t="str">
        <f>IF(K15700&gt;L15700,"HIGH ZONE BIAS",IF(K15700&lt;L15700,"LOW ZONE BIAS","EQUILIBRIUM"))</f>
        <v>EQUILIBRIUM</v>
      </c>
    </row>
    <row r="15701">
      <c r="A15701">
        <v>11859</v>
      </c>
      <c r="B15701" t="str">
        <v>2013-02-25</v>
      </c>
      <c r="C15701" t="str">
        <v>Midday</v>
      </c>
      <c r="D15701">
        <v>24</v>
      </c>
      <c r="E15701" t="str">
        <f>IF(MOD(D15701,2)=0,"EVEN","ODD")</f>
        <v>EVEN</v>
      </c>
      <c r="F15701" t="str">
        <f>IF(D15701&lt;=18,"LOW (1-18)","HIGH (19-36)")</f>
        <v>HIGH (19-36)</v>
      </c>
      <c r="G15701">
        <f>INT((D15701-1)/6)+1</f>
        <v>4</v>
      </c>
      <c r="H15701">
        <f>MOD(D15701-1,6)+1</f>
        <v>6</v>
      </c>
      <c r="I15701">
        <f>37-D15701</f>
        <v>13</v>
      </c>
      <c r="J15701">
        <f>ABS(D15701-D15702)</f>
        <v>12</v>
      </c>
      <c r="K15701">
        <f>AVERAGE(D15701:D15705)</f>
        <v>24</v>
      </c>
      <c r="L15701">
        <f>AVERAGE(D15701:D15720)</f>
        <v>24</v>
      </c>
      <c r="M15701">
        <f>K15701-L15701</f>
        <v>0</v>
      </c>
      <c r="N15701" t="str">
        <f>IF(K15701&gt;L15701,"HIGH ZONE BIAS",IF(K15701&lt;L15701,"LOW ZONE BIAS","EQUILIBRIUM"))</f>
        <v>EQUILIBRIUM</v>
      </c>
    </row>
    <row r="15702">
      <c r="A15702">
        <v>11858</v>
      </c>
      <c r="B15702" t="str">
        <v>2013-02-25</v>
      </c>
      <c r="C15702" t="str">
        <v>Morning</v>
      </c>
      <c r="D15702">
        <v>12</v>
      </c>
      <c r="E15702" t="str">
        <f>IF(MOD(D15702,2)=0,"EVEN","ODD")</f>
        <v>EVEN</v>
      </c>
      <c r="F15702" t="str">
        <f>IF(D15702&lt;=18,"LOW (1-18)","HIGH (19-36)")</f>
        <v>LOW (1-18)</v>
      </c>
      <c r="G15702">
        <f>INT((D15702-1)/6)+1</f>
        <v>2</v>
      </c>
      <c r="H15702">
        <f>MOD(D15702-1,6)+1</f>
        <v>6</v>
      </c>
      <c r="I15702">
        <f>37-D15702</f>
        <v>25</v>
      </c>
      <c r="J15702">
        <f>ABS(D15702-D15703)</f>
        <v>16</v>
      </c>
      <c r="K15702">
        <f>AVERAGE(D15702:D15706)</f>
        <v>12</v>
      </c>
      <c r="L15702">
        <f>AVERAGE(D15702:D15721)</f>
        <v>12</v>
      </c>
      <c r="M15702">
        <f>K15702-L15702</f>
        <v>0</v>
      </c>
      <c r="N15702" t="str">
        <f>IF(K15702&gt;L15702,"HIGH ZONE BIAS",IF(K15702&lt;L15702,"LOW ZONE BIAS","EQUILIBRIUM"))</f>
        <v>EQUILIBRIUM</v>
      </c>
    </row>
    <row r="15703">
      <c r="A15703">
        <v>11857</v>
      </c>
      <c r="B15703" t="str">
        <v>2013-02-23</v>
      </c>
      <c r="C15703" t="str">
        <v>Evening</v>
      </c>
      <c r="D15703">
        <v>28</v>
      </c>
      <c r="E15703" t="str">
        <f>IF(MOD(D15703,2)=0,"EVEN","ODD")</f>
        <v>EVEN</v>
      </c>
      <c r="F15703" t="str">
        <f>IF(D15703&lt;=18,"LOW (1-18)","HIGH (19-36)")</f>
        <v>HIGH (19-36)</v>
      </c>
      <c r="G15703">
        <f>INT((D15703-1)/6)+1</f>
        <v>5</v>
      </c>
      <c r="H15703">
        <f>MOD(D15703-1,6)+1</f>
        <v>4</v>
      </c>
      <c r="I15703">
        <f>37-D15703</f>
        <v>9</v>
      </c>
      <c r="J15703">
        <f>ABS(D15703-D15704)</f>
        <v>10</v>
      </c>
      <c r="K15703">
        <f>AVERAGE(D15703:D15707)</f>
        <v>28</v>
      </c>
      <c r="L15703">
        <f>AVERAGE(D15703:D15722)</f>
        <v>28</v>
      </c>
      <c r="M15703">
        <f>K15703-L15703</f>
        <v>0</v>
      </c>
      <c r="N15703" t="str">
        <f>IF(K15703&gt;L15703,"HIGH ZONE BIAS",IF(K15703&lt;L15703,"LOW ZONE BIAS","EQUILIBRIUM"))</f>
        <v>EQUILIBRIUM</v>
      </c>
    </row>
    <row r="15704">
      <c r="A15704">
        <v>11856</v>
      </c>
      <c r="B15704" t="str">
        <v>2013-02-23</v>
      </c>
      <c r="C15704" t="str">
        <v>Midday</v>
      </c>
      <c r="D15704">
        <v>18</v>
      </c>
      <c r="E15704" t="str">
        <f>IF(MOD(D15704,2)=0,"EVEN","ODD")</f>
        <v>EVEN</v>
      </c>
      <c r="F15704" t="str">
        <f>IF(D15704&lt;=18,"LOW (1-18)","HIGH (19-36)")</f>
        <v>LOW (1-18)</v>
      </c>
      <c r="G15704">
        <f>INT((D15704-1)/6)+1</f>
        <v>3</v>
      </c>
      <c r="H15704">
        <f>MOD(D15704-1,6)+1</f>
        <v>6</v>
      </c>
      <c r="I15704">
        <f>37-D15704</f>
        <v>19</v>
      </c>
      <c r="J15704">
        <f>ABS(D15704-D15705)</f>
        <v>8</v>
      </c>
      <c r="K15704">
        <f>AVERAGE(D15704:D15708)</f>
        <v>18</v>
      </c>
      <c r="L15704">
        <f>AVERAGE(D15704:D15723)</f>
        <v>18</v>
      </c>
      <c r="M15704">
        <f>K15704-L15704</f>
        <v>0</v>
      </c>
      <c r="N15704" t="str">
        <f>IF(K15704&gt;L15704,"HIGH ZONE BIAS",IF(K15704&lt;L15704,"LOW ZONE BIAS","EQUILIBRIUM"))</f>
        <v>EQUILIBRIUM</v>
      </c>
    </row>
    <row r="15705">
      <c r="A15705">
        <v>11855</v>
      </c>
      <c r="B15705" t="str">
        <v>2013-02-23</v>
      </c>
      <c r="C15705" t="str">
        <v>Morning</v>
      </c>
      <c r="D15705">
        <v>26</v>
      </c>
      <c r="E15705" t="str">
        <f>IF(MOD(D15705,2)=0,"EVEN","ODD")</f>
        <v>EVEN</v>
      </c>
      <c r="F15705" t="str">
        <f>IF(D15705&lt;=18,"LOW (1-18)","HIGH (19-36)")</f>
        <v>HIGH (19-36)</v>
      </c>
      <c r="G15705">
        <f>INT((D15705-1)/6)+1</f>
        <v>5</v>
      </c>
      <c r="H15705">
        <f>MOD(D15705-1,6)+1</f>
        <v>2</v>
      </c>
      <c r="I15705">
        <f>37-D15705</f>
        <v>11</v>
      </c>
      <c r="J15705">
        <f>ABS(D15705-D15706)</f>
        <v>12</v>
      </c>
      <c r="K15705">
        <f>AVERAGE(D15705:D15709)</f>
        <v>26</v>
      </c>
      <c r="L15705">
        <f>AVERAGE(D15705:D15724)</f>
        <v>26</v>
      </c>
      <c r="M15705">
        <f>K15705-L15705</f>
        <v>0</v>
      </c>
      <c r="N15705" t="str">
        <f>IF(K15705&gt;L15705,"HIGH ZONE BIAS",IF(K15705&lt;L15705,"LOW ZONE BIAS","EQUILIBRIUM"))</f>
        <v>EQUILIBRIUM</v>
      </c>
    </row>
    <row r="15706">
      <c r="A15706">
        <v>11854</v>
      </c>
      <c r="B15706" t="str">
        <v>2013-02-22</v>
      </c>
      <c r="C15706" t="str">
        <v>Evening</v>
      </c>
      <c r="D15706">
        <v>14</v>
      </c>
      <c r="E15706" t="str">
        <f>IF(MOD(D15706,2)=0,"EVEN","ODD")</f>
        <v>EVEN</v>
      </c>
      <c r="F15706" t="str">
        <f>IF(D15706&lt;=18,"LOW (1-18)","HIGH (19-36)")</f>
        <v>LOW (1-18)</v>
      </c>
      <c r="G15706">
        <f>INT((D15706-1)/6)+1</f>
        <v>3</v>
      </c>
      <c r="H15706">
        <f>MOD(D15706-1,6)+1</f>
        <v>2</v>
      </c>
      <c r="I15706">
        <f>37-D15706</f>
        <v>23</v>
      </c>
      <c r="J15706">
        <f>ABS(D15706-D15707)</f>
        <v>16</v>
      </c>
      <c r="K15706">
        <f>AVERAGE(D15706:D15710)</f>
        <v>14</v>
      </c>
      <c r="L15706">
        <f>AVERAGE(D15706:D15725)</f>
        <v>14</v>
      </c>
      <c r="M15706">
        <f>K15706-L15706</f>
        <v>0</v>
      </c>
      <c r="N15706" t="str">
        <f>IF(K15706&gt;L15706,"HIGH ZONE BIAS",IF(K15706&lt;L15706,"LOW ZONE BIAS","EQUILIBRIUM"))</f>
        <v>EQUILIBRIUM</v>
      </c>
    </row>
    <row r="15707">
      <c r="A15707">
        <v>11853</v>
      </c>
      <c r="B15707" t="str">
        <v>2013-02-22</v>
      </c>
      <c r="C15707" t="str">
        <v>Midday</v>
      </c>
      <c r="D15707">
        <v>30</v>
      </c>
      <c r="E15707" t="str">
        <f>IF(MOD(D15707,2)=0,"EVEN","ODD")</f>
        <v>EVEN</v>
      </c>
      <c r="F15707" t="str">
        <f>IF(D15707&lt;=18,"LOW (1-18)","HIGH (19-36)")</f>
        <v>HIGH (19-36)</v>
      </c>
      <c r="G15707">
        <f>INT((D15707-1)/6)+1</f>
        <v>5</v>
      </c>
      <c r="H15707">
        <f>MOD(D15707-1,6)+1</f>
        <v>6</v>
      </c>
      <c r="I15707">
        <f>37-D15707</f>
        <v>7</v>
      </c>
      <c r="J15707">
        <f>ABS(D15707-D15708)</f>
        <v>5</v>
      </c>
      <c r="K15707">
        <f>AVERAGE(D15707:D15711)</f>
        <v>30</v>
      </c>
      <c r="L15707">
        <f>AVERAGE(D15707:D15726)</f>
        <v>30</v>
      </c>
      <c r="M15707">
        <f>K15707-L15707</f>
        <v>0</v>
      </c>
      <c r="N15707" t="str">
        <f>IF(K15707&gt;L15707,"HIGH ZONE BIAS",IF(K15707&lt;L15707,"LOW ZONE BIAS","EQUILIBRIUM"))</f>
        <v>EQUILIBRIUM</v>
      </c>
    </row>
    <row r="15708">
      <c r="A15708">
        <v>11852</v>
      </c>
      <c r="B15708" t="str">
        <v>2013-02-22</v>
      </c>
      <c r="C15708" t="str">
        <v>Morning</v>
      </c>
      <c r="D15708">
        <v>35</v>
      </c>
      <c r="E15708" t="str">
        <f>IF(MOD(D15708,2)=0,"EVEN","ODD")</f>
        <v>ODD</v>
      </c>
      <c r="F15708" t="str">
        <f>IF(D15708&lt;=18,"LOW (1-18)","HIGH (19-36)")</f>
        <v>HIGH (19-36)</v>
      </c>
      <c r="G15708">
        <f>INT((D15708-1)/6)+1</f>
        <v>6</v>
      </c>
      <c r="H15708">
        <f>MOD(D15708-1,6)+1</f>
        <v>5</v>
      </c>
      <c r="I15708">
        <f>37-D15708</f>
        <v>2</v>
      </c>
      <c r="J15708">
        <f>ABS(D15708-D15709)</f>
        <v>27</v>
      </c>
      <c r="K15708">
        <f>AVERAGE(D15708:D15712)</f>
        <v>35</v>
      </c>
      <c r="L15708">
        <f>AVERAGE(D15708:D15727)</f>
        <v>35</v>
      </c>
      <c r="M15708">
        <f>K15708-L15708</f>
        <v>0</v>
      </c>
      <c r="N15708" t="str">
        <f>IF(K15708&gt;L15708,"HIGH ZONE BIAS",IF(K15708&lt;L15708,"LOW ZONE BIAS","EQUILIBRIUM"))</f>
        <v>EQUILIBRIUM</v>
      </c>
    </row>
    <row r="15709">
      <c r="A15709">
        <v>11851</v>
      </c>
      <c r="B15709" t="str">
        <v>2013-02-21</v>
      </c>
      <c r="C15709" t="str">
        <v>Evening</v>
      </c>
      <c r="D15709">
        <v>8</v>
      </c>
      <c r="E15709" t="str">
        <f>IF(MOD(D15709,2)=0,"EVEN","ODD")</f>
        <v>EVEN</v>
      </c>
      <c r="F15709" t="str">
        <f>IF(D15709&lt;=18,"LOW (1-18)","HIGH (19-36)")</f>
        <v>LOW (1-18)</v>
      </c>
      <c r="G15709">
        <f>INT((D15709-1)/6)+1</f>
        <v>2</v>
      </c>
      <c r="H15709">
        <f>MOD(D15709-1,6)+1</f>
        <v>2</v>
      </c>
      <c r="I15709">
        <f>37-D15709</f>
        <v>29</v>
      </c>
      <c r="J15709">
        <f>ABS(D15709-D15710)</f>
        <v>10</v>
      </c>
      <c r="K15709">
        <f>AVERAGE(D15709:D15713)</f>
        <v>8</v>
      </c>
      <c r="L15709">
        <f>AVERAGE(D15709:D15728)</f>
        <v>8</v>
      </c>
      <c r="M15709">
        <f>K15709-L15709</f>
        <v>0</v>
      </c>
      <c r="N15709" t="str">
        <f>IF(K15709&gt;L15709,"HIGH ZONE BIAS",IF(K15709&lt;L15709,"LOW ZONE BIAS","EQUILIBRIUM"))</f>
        <v>EQUILIBRIUM</v>
      </c>
    </row>
    <row r="15710">
      <c r="A15710">
        <v>11850</v>
      </c>
      <c r="B15710" t="str">
        <v>2013-02-21</v>
      </c>
      <c r="C15710" t="str">
        <v>Midday</v>
      </c>
      <c r="D15710">
        <v>18</v>
      </c>
      <c r="E15710" t="str">
        <f>IF(MOD(D15710,2)=0,"EVEN","ODD")</f>
        <v>EVEN</v>
      </c>
      <c r="F15710" t="str">
        <f>IF(D15710&lt;=18,"LOW (1-18)","HIGH (19-36)")</f>
        <v>LOW (1-18)</v>
      </c>
      <c r="G15710">
        <f>INT((D15710-1)/6)+1</f>
        <v>3</v>
      </c>
      <c r="H15710">
        <f>MOD(D15710-1,6)+1</f>
        <v>6</v>
      </c>
      <c r="I15710">
        <f>37-D15710</f>
        <v>19</v>
      </c>
      <c r="J15710">
        <f>ABS(D15710-D15711)</f>
        <v>6</v>
      </c>
      <c r="K15710">
        <f>AVERAGE(D15710:D15714)</f>
        <v>18</v>
      </c>
      <c r="L15710">
        <f>AVERAGE(D15710:D15729)</f>
        <v>18</v>
      </c>
      <c r="M15710">
        <f>K15710-L15710</f>
        <v>0</v>
      </c>
      <c r="N15710" t="str">
        <f>IF(K15710&gt;L15710,"HIGH ZONE BIAS",IF(K15710&lt;L15710,"LOW ZONE BIAS","EQUILIBRIUM"))</f>
        <v>EQUILIBRIUM</v>
      </c>
    </row>
    <row r="15711">
      <c r="A15711">
        <v>11849</v>
      </c>
      <c r="B15711" t="str">
        <v>2013-02-21</v>
      </c>
      <c r="C15711" t="str">
        <v>Morning</v>
      </c>
      <c r="D15711">
        <v>24</v>
      </c>
      <c r="E15711" t="str">
        <f>IF(MOD(D15711,2)=0,"EVEN","ODD")</f>
        <v>EVEN</v>
      </c>
      <c r="F15711" t="str">
        <f>IF(D15711&lt;=18,"LOW (1-18)","HIGH (19-36)")</f>
        <v>HIGH (19-36)</v>
      </c>
      <c r="G15711">
        <f>INT((D15711-1)/6)+1</f>
        <v>4</v>
      </c>
      <c r="H15711">
        <f>MOD(D15711-1,6)+1</f>
        <v>6</v>
      </c>
      <c r="I15711">
        <f>37-D15711</f>
        <v>13</v>
      </c>
      <c r="J15711">
        <f>ABS(D15711-D15712)</f>
        <v>15</v>
      </c>
      <c r="K15711">
        <f>AVERAGE(D15711:D15715)</f>
        <v>24</v>
      </c>
      <c r="L15711">
        <f>AVERAGE(D15711:D15730)</f>
        <v>24</v>
      </c>
      <c r="M15711">
        <f>K15711-L15711</f>
        <v>0</v>
      </c>
      <c r="N15711" t="str">
        <f>IF(K15711&gt;L15711,"HIGH ZONE BIAS",IF(K15711&lt;L15711,"LOW ZONE BIAS","EQUILIBRIUM"))</f>
        <v>EQUILIBRIUM</v>
      </c>
    </row>
    <row r="15712">
      <c r="A15712">
        <v>11848</v>
      </c>
      <c r="B15712" t="str">
        <v>2013-02-20</v>
      </c>
      <c r="C15712" t="str">
        <v>Evening</v>
      </c>
      <c r="D15712">
        <v>9</v>
      </c>
      <c r="E15712" t="str">
        <f>IF(MOD(D15712,2)=0,"EVEN","ODD")</f>
        <v>ODD</v>
      </c>
      <c r="F15712" t="str">
        <f>IF(D15712&lt;=18,"LOW (1-18)","HIGH (19-36)")</f>
        <v>LOW (1-18)</v>
      </c>
      <c r="G15712">
        <f>INT((D15712-1)/6)+1</f>
        <v>2</v>
      </c>
      <c r="H15712">
        <f>MOD(D15712-1,6)+1</f>
        <v>3</v>
      </c>
      <c r="I15712">
        <f>37-D15712</f>
        <v>28</v>
      </c>
      <c r="J15712">
        <f>ABS(D15712-D15713)</f>
        <v>22</v>
      </c>
      <c r="K15712">
        <f>AVERAGE(D15712:D15716)</f>
        <v>9</v>
      </c>
      <c r="L15712">
        <f>AVERAGE(D15712:D15731)</f>
        <v>9</v>
      </c>
      <c r="M15712">
        <f>K15712-L15712</f>
        <v>0</v>
      </c>
      <c r="N15712" t="str">
        <f>IF(K15712&gt;L15712,"HIGH ZONE BIAS",IF(K15712&lt;L15712,"LOW ZONE BIAS","EQUILIBRIUM"))</f>
        <v>EQUILIBRIUM</v>
      </c>
    </row>
    <row r="15713">
      <c r="A15713">
        <v>11847</v>
      </c>
      <c r="B15713" t="str">
        <v>2013-02-20</v>
      </c>
      <c r="C15713" t="str">
        <v>Midday</v>
      </c>
      <c r="D15713">
        <v>31</v>
      </c>
      <c r="E15713" t="str">
        <f>IF(MOD(D15713,2)=0,"EVEN","ODD")</f>
        <v>ODD</v>
      </c>
      <c r="F15713" t="str">
        <f>IF(D15713&lt;=18,"LOW (1-18)","HIGH (19-36)")</f>
        <v>HIGH (19-36)</v>
      </c>
      <c r="G15713">
        <f>INT((D15713-1)/6)+1</f>
        <v>6</v>
      </c>
      <c r="H15713">
        <f>MOD(D15713-1,6)+1</f>
        <v>1</v>
      </c>
      <c r="I15713">
        <f>37-D15713</f>
        <v>6</v>
      </c>
      <c r="J15713">
        <f>ABS(D15713-D15714)</f>
        <v>19</v>
      </c>
      <c r="K15713">
        <f>AVERAGE(D15713:D15717)</f>
        <v>31</v>
      </c>
      <c r="L15713">
        <f>AVERAGE(D15713:D15732)</f>
        <v>31</v>
      </c>
      <c r="M15713">
        <f>K15713-L15713</f>
        <v>0</v>
      </c>
      <c r="N15713" t="str">
        <f>IF(K15713&gt;L15713,"HIGH ZONE BIAS",IF(K15713&lt;L15713,"LOW ZONE BIAS","EQUILIBRIUM"))</f>
        <v>EQUILIBRIUM</v>
      </c>
    </row>
    <row r="15714">
      <c r="A15714">
        <v>11846</v>
      </c>
      <c r="B15714" t="str">
        <v>2013-02-20</v>
      </c>
      <c r="C15714" t="str">
        <v>Morning</v>
      </c>
      <c r="D15714">
        <v>12</v>
      </c>
      <c r="E15714" t="str">
        <f>IF(MOD(D15714,2)=0,"EVEN","ODD")</f>
        <v>EVEN</v>
      </c>
      <c r="F15714" t="str">
        <f>IF(D15714&lt;=18,"LOW (1-18)","HIGH (19-36)")</f>
        <v>LOW (1-18)</v>
      </c>
      <c r="G15714">
        <f>INT((D15714-1)/6)+1</f>
        <v>2</v>
      </c>
      <c r="H15714">
        <f>MOD(D15714-1,6)+1</f>
        <v>6</v>
      </c>
      <c r="I15714">
        <f>37-D15714</f>
        <v>25</v>
      </c>
      <c r="J15714">
        <f>ABS(D15714-D15715)</f>
        <v>18</v>
      </c>
      <c r="K15714">
        <f>AVERAGE(D15714:D15718)</f>
        <v>12</v>
      </c>
      <c r="L15714">
        <f>AVERAGE(D15714:D15733)</f>
        <v>12</v>
      </c>
      <c r="M15714">
        <f>K15714-L15714</f>
        <v>0</v>
      </c>
      <c r="N15714" t="str">
        <f>IF(K15714&gt;L15714,"HIGH ZONE BIAS",IF(K15714&lt;L15714,"LOW ZONE BIAS","EQUILIBRIUM"))</f>
        <v>EQUILIBRIUM</v>
      </c>
    </row>
    <row r="15715">
      <c r="A15715">
        <v>11845</v>
      </c>
      <c r="B15715" t="str">
        <v>2013-02-19</v>
      </c>
      <c r="C15715" t="str">
        <v>Evening</v>
      </c>
      <c r="D15715">
        <v>30</v>
      </c>
      <c r="E15715" t="str">
        <f>IF(MOD(D15715,2)=0,"EVEN","ODD")</f>
        <v>EVEN</v>
      </c>
      <c r="F15715" t="str">
        <f>IF(D15715&lt;=18,"LOW (1-18)","HIGH (19-36)")</f>
        <v>HIGH (19-36)</v>
      </c>
      <c r="G15715">
        <f>INT((D15715-1)/6)+1</f>
        <v>5</v>
      </c>
      <c r="H15715">
        <f>MOD(D15715-1,6)+1</f>
        <v>6</v>
      </c>
      <c r="I15715">
        <f>37-D15715</f>
        <v>7</v>
      </c>
      <c r="J15715">
        <f>ABS(D15715-D15716)</f>
        <v>22</v>
      </c>
      <c r="K15715">
        <f>AVERAGE(D15715:D15719)</f>
        <v>30</v>
      </c>
      <c r="L15715">
        <f>AVERAGE(D15715:D15734)</f>
        <v>30</v>
      </c>
      <c r="M15715">
        <f>K15715-L15715</f>
        <v>0</v>
      </c>
      <c r="N15715" t="str">
        <f>IF(K15715&gt;L15715,"HIGH ZONE BIAS",IF(K15715&lt;L15715,"LOW ZONE BIAS","EQUILIBRIUM"))</f>
        <v>EQUILIBRIUM</v>
      </c>
    </row>
    <row r="15716">
      <c r="A15716">
        <v>11844</v>
      </c>
      <c r="B15716" t="str">
        <v>2013-02-19</v>
      </c>
      <c r="C15716" t="str">
        <v>Midday</v>
      </c>
      <c r="D15716">
        <v>8</v>
      </c>
      <c r="E15716" t="str">
        <f>IF(MOD(D15716,2)=0,"EVEN","ODD")</f>
        <v>EVEN</v>
      </c>
      <c r="F15716" t="str">
        <f>IF(D15716&lt;=18,"LOW (1-18)","HIGH (19-36)")</f>
        <v>LOW (1-18)</v>
      </c>
      <c r="G15716">
        <f>INT((D15716-1)/6)+1</f>
        <v>2</v>
      </c>
      <c r="H15716">
        <f>MOD(D15716-1,6)+1</f>
        <v>2</v>
      </c>
      <c r="I15716">
        <f>37-D15716</f>
        <v>29</v>
      </c>
      <c r="J15716">
        <f>ABS(D15716-D15717)</f>
        <v>16</v>
      </c>
      <c r="K15716">
        <f>AVERAGE(D15716:D15720)</f>
        <v>8</v>
      </c>
      <c r="L15716">
        <f>AVERAGE(D15716:D15735)</f>
        <v>8</v>
      </c>
      <c r="M15716">
        <f>K15716-L15716</f>
        <v>0</v>
      </c>
      <c r="N15716" t="str">
        <f>IF(K15716&gt;L15716,"HIGH ZONE BIAS",IF(K15716&lt;L15716,"LOW ZONE BIAS","EQUILIBRIUM"))</f>
        <v>EQUILIBRIUM</v>
      </c>
    </row>
    <row r="15717">
      <c r="A15717">
        <v>11843</v>
      </c>
      <c r="B15717" t="str">
        <v>2013-02-19</v>
      </c>
      <c r="C15717" t="str">
        <v>Morning</v>
      </c>
      <c r="D15717">
        <v>24</v>
      </c>
      <c r="E15717" t="str">
        <f>IF(MOD(D15717,2)=0,"EVEN","ODD")</f>
        <v>EVEN</v>
      </c>
      <c r="F15717" t="str">
        <f>IF(D15717&lt;=18,"LOW (1-18)","HIGH (19-36)")</f>
        <v>HIGH (19-36)</v>
      </c>
      <c r="G15717">
        <f>INT((D15717-1)/6)+1</f>
        <v>4</v>
      </c>
      <c r="H15717">
        <f>MOD(D15717-1,6)+1</f>
        <v>6</v>
      </c>
      <c r="I15717">
        <f>37-D15717</f>
        <v>13</v>
      </c>
      <c r="J15717">
        <f>ABS(D15717-D15718)</f>
        <v>21</v>
      </c>
      <c r="K15717">
        <f>AVERAGE(D15717:D15721)</f>
        <v>24</v>
      </c>
      <c r="L15717">
        <f>AVERAGE(D15717:D15736)</f>
        <v>24</v>
      </c>
      <c r="M15717">
        <f>K15717-L15717</f>
        <v>0</v>
      </c>
      <c r="N15717" t="str">
        <f>IF(K15717&gt;L15717,"HIGH ZONE BIAS",IF(K15717&lt;L15717,"LOW ZONE BIAS","EQUILIBRIUM"))</f>
        <v>EQUILIBRIUM</v>
      </c>
    </row>
    <row r="15718">
      <c r="A15718">
        <v>11842</v>
      </c>
      <c r="B15718" t="str">
        <v>2013-02-18</v>
      </c>
      <c r="C15718" t="str">
        <v>Evening</v>
      </c>
      <c r="D15718">
        <v>3</v>
      </c>
      <c r="E15718" t="str">
        <f>IF(MOD(D15718,2)=0,"EVEN","ODD")</f>
        <v>ODD</v>
      </c>
      <c r="F15718" t="str">
        <f>IF(D15718&lt;=18,"LOW (1-18)","HIGH (19-36)")</f>
        <v>LOW (1-18)</v>
      </c>
      <c r="G15718">
        <f>INT((D15718-1)/6)+1</f>
        <v>1</v>
      </c>
      <c r="H15718">
        <f>MOD(D15718-1,6)+1</f>
        <v>3</v>
      </c>
      <c r="I15718">
        <f>37-D15718</f>
        <v>34</v>
      </c>
      <c r="J15718">
        <f>ABS(D15718-D15719)</f>
        <v>6</v>
      </c>
      <c r="K15718">
        <f>AVERAGE(D15718:D15722)</f>
        <v>3</v>
      </c>
      <c r="L15718">
        <f>AVERAGE(D15718:D15737)</f>
        <v>3</v>
      </c>
      <c r="M15718">
        <f>K15718-L15718</f>
        <v>0</v>
      </c>
      <c r="N15718" t="str">
        <f>IF(K15718&gt;L15718,"HIGH ZONE BIAS",IF(K15718&lt;L15718,"LOW ZONE BIAS","EQUILIBRIUM"))</f>
        <v>EQUILIBRIUM</v>
      </c>
    </row>
    <row r="15719">
      <c r="A15719">
        <v>11841</v>
      </c>
      <c r="B15719" t="str">
        <v>2013-02-18</v>
      </c>
      <c r="C15719" t="str">
        <v>Midday</v>
      </c>
      <c r="D15719">
        <v>9</v>
      </c>
      <c r="E15719" t="str">
        <f>IF(MOD(D15719,2)=0,"EVEN","ODD")</f>
        <v>ODD</v>
      </c>
      <c r="F15719" t="str">
        <f>IF(D15719&lt;=18,"LOW (1-18)","HIGH (19-36)")</f>
        <v>LOW (1-18)</v>
      </c>
      <c r="G15719">
        <f>INT((D15719-1)/6)+1</f>
        <v>2</v>
      </c>
      <c r="H15719">
        <f>MOD(D15719-1,6)+1</f>
        <v>3</v>
      </c>
      <c r="I15719">
        <f>37-D15719</f>
        <v>28</v>
      </c>
      <c r="J15719">
        <f>ABS(D15719-D15720)</f>
        <v>4</v>
      </c>
      <c r="K15719">
        <f>AVERAGE(D15719:D15723)</f>
        <v>9</v>
      </c>
      <c r="L15719">
        <f>AVERAGE(D15719:D15738)</f>
        <v>9</v>
      </c>
      <c r="M15719">
        <f>K15719-L15719</f>
        <v>0</v>
      </c>
      <c r="N15719" t="str">
        <f>IF(K15719&gt;L15719,"HIGH ZONE BIAS",IF(K15719&lt;L15719,"LOW ZONE BIAS","EQUILIBRIUM"))</f>
        <v>EQUILIBRIUM</v>
      </c>
    </row>
    <row r="15720">
      <c r="A15720">
        <v>11840</v>
      </c>
      <c r="B15720" t="str">
        <v>2013-02-18</v>
      </c>
      <c r="C15720" t="str">
        <v>Morning</v>
      </c>
      <c r="D15720">
        <v>5</v>
      </c>
      <c r="E15720" t="str">
        <f>IF(MOD(D15720,2)=0,"EVEN","ODD")</f>
        <v>ODD</v>
      </c>
      <c r="F15720" t="str">
        <f>IF(D15720&lt;=18,"LOW (1-18)","HIGH (19-36)")</f>
        <v>LOW (1-18)</v>
      </c>
      <c r="G15720">
        <f>INT((D15720-1)/6)+1</f>
        <v>1</v>
      </c>
      <c r="H15720">
        <f>MOD(D15720-1,6)+1</f>
        <v>5</v>
      </c>
      <c r="I15720">
        <f>37-D15720</f>
        <v>32</v>
      </c>
      <c r="J15720">
        <f>ABS(D15720-D15721)</f>
        <v>4</v>
      </c>
      <c r="K15720">
        <f>AVERAGE(D15720:D15724)</f>
        <v>5</v>
      </c>
      <c r="L15720">
        <f>AVERAGE(D15720:D15739)</f>
        <v>5</v>
      </c>
      <c r="M15720">
        <f>K15720-L15720</f>
        <v>0</v>
      </c>
      <c r="N15720" t="str">
        <f>IF(K15720&gt;L15720,"HIGH ZONE BIAS",IF(K15720&lt;L15720,"LOW ZONE BIAS","EQUILIBRIUM"))</f>
        <v>EQUILIBRIUM</v>
      </c>
    </row>
    <row r="15721">
      <c r="A15721">
        <v>11839</v>
      </c>
      <c r="B15721" t="str">
        <v>2013-02-16</v>
      </c>
      <c r="C15721" t="str">
        <v>Evening</v>
      </c>
      <c r="D15721">
        <v>9</v>
      </c>
      <c r="E15721" t="str">
        <f>IF(MOD(D15721,2)=0,"EVEN","ODD")</f>
        <v>ODD</v>
      </c>
      <c r="F15721" t="str">
        <f>IF(D15721&lt;=18,"LOW (1-18)","HIGH (19-36)")</f>
        <v>LOW (1-18)</v>
      </c>
      <c r="G15721">
        <f>INT((D15721-1)/6)+1</f>
        <v>2</v>
      </c>
      <c r="H15721">
        <f>MOD(D15721-1,6)+1</f>
        <v>3</v>
      </c>
      <c r="I15721">
        <f>37-D15721</f>
        <v>28</v>
      </c>
      <c r="J15721">
        <f>ABS(D15721-D15722)</f>
        <v>16</v>
      </c>
      <c r="K15721">
        <f>AVERAGE(D15721:D15725)</f>
        <v>9</v>
      </c>
      <c r="L15721">
        <f>AVERAGE(D15721:D15740)</f>
        <v>9</v>
      </c>
      <c r="M15721">
        <f>K15721-L15721</f>
        <v>0</v>
      </c>
      <c r="N15721" t="str">
        <f>IF(K15721&gt;L15721,"HIGH ZONE BIAS",IF(K15721&lt;L15721,"LOW ZONE BIAS","EQUILIBRIUM"))</f>
        <v>EQUILIBRIUM</v>
      </c>
    </row>
    <row r="15722">
      <c r="A15722">
        <v>11838</v>
      </c>
      <c r="B15722" t="str">
        <v>2013-02-16</v>
      </c>
      <c r="C15722" t="str">
        <v>Midday</v>
      </c>
      <c r="D15722">
        <v>25</v>
      </c>
      <c r="E15722" t="str">
        <f>IF(MOD(D15722,2)=0,"EVEN","ODD")</f>
        <v>ODD</v>
      </c>
      <c r="F15722" t="str">
        <f>IF(D15722&lt;=18,"LOW (1-18)","HIGH (19-36)")</f>
        <v>HIGH (19-36)</v>
      </c>
      <c r="G15722">
        <f>INT((D15722-1)/6)+1</f>
        <v>5</v>
      </c>
      <c r="H15722">
        <f>MOD(D15722-1,6)+1</f>
        <v>1</v>
      </c>
      <c r="I15722">
        <f>37-D15722</f>
        <v>12</v>
      </c>
      <c r="J15722">
        <f>ABS(D15722-D15723)</f>
        <v>4</v>
      </c>
      <c r="K15722">
        <f>AVERAGE(D15722:D15726)</f>
        <v>25</v>
      </c>
      <c r="L15722">
        <f>AVERAGE(D15722:D15741)</f>
        <v>25</v>
      </c>
      <c r="M15722">
        <f>K15722-L15722</f>
        <v>0</v>
      </c>
      <c r="N15722" t="str">
        <f>IF(K15722&gt;L15722,"HIGH ZONE BIAS",IF(K15722&lt;L15722,"LOW ZONE BIAS","EQUILIBRIUM"))</f>
        <v>EQUILIBRIUM</v>
      </c>
    </row>
    <row r="15723">
      <c r="A15723">
        <v>11837</v>
      </c>
      <c r="B15723" t="str">
        <v>2013-02-16</v>
      </c>
      <c r="C15723" t="str">
        <v>Morning</v>
      </c>
      <c r="D15723">
        <v>29</v>
      </c>
      <c r="E15723" t="str">
        <f>IF(MOD(D15723,2)=0,"EVEN","ODD")</f>
        <v>ODD</v>
      </c>
      <c r="F15723" t="str">
        <f>IF(D15723&lt;=18,"LOW (1-18)","HIGH (19-36)")</f>
        <v>HIGH (19-36)</v>
      </c>
      <c r="G15723">
        <f>INT((D15723-1)/6)+1</f>
        <v>5</v>
      </c>
      <c r="H15723">
        <f>MOD(D15723-1,6)+1</f>
        <v>5</v>
      </c>
      <c r="I15723">
        <f>37-D15723</f>
        <v>8</v>
      </c>
      <c r="J15723">
        <f>ABS(D15723-D15724)</f>
        <v>15</v>
      </c>
      <c r="K15723">
        <f>AVERAGE(D15723:D15727)</f>
        <v>29</v>
      </c>
      <c r="L15723">
        <f>AVERAGE(D15723:D15742)</f>
        <v>29</v>
      </c>
      <c r="M15723">
        <f>K15723-L15723</f>
        <v>0</v>
      </c>
      <c r="N15723" t="str">
        <f>IF(K15723&gt;L15723,"HIGH ZONE BIAS",IF(K15723&lt;L15723,"LOW ZONE BIAS","EQUILIBRIUM"))</f>
        <v>EQUILIBRIUM</v>
      </c>
    </row>
    <row r="15724">
      <c r="A15724">
        <v>11836</v>
      </c>
      <c r="B15724" t="str">
        <v>2013-02-15</v>
      </c>
      <c r="C15724" t="str">
        <v>Evening</v>
      </c>
      <c r="D15724">
        <v>14</v>
      </c>
      <c r="E15724" t="str">
        <f>IF(MOD(D15724,2)=0,"EVEN","ODD")</f>
        <v>EVEN</v>
      </c>
      <c r="F15724" t="str">
        <f>IF(D15724&lt;=18,"LOW (1-18)","HIGH (19-36)")</f>
        <v>LOW (1-18)</v>
      </c>
      <c r="G15724">
        <f>INT((D15724-1)/6)+1</f>
        <v>3</v>
      </c>
      <c r="H15724">
        <f>MOD(D15724-1,6)+1</f>
        <v>2</v>
      </c>
      <c r="I15724">
        <f>37-D15724</f>
        <v>23</v>
      </c>
      <c r="J15724">
        <f>ABS(D15724-D15725)</f>
        <v>3</v>
      </c>
      <c r="K15724">
        <f>AVERAGE(D15724:D15728)</f>
        <v>14</v>
      </c>
      <c r="L15724">
        <f>AVERAGE(D15724:D15743)</f>
        <v>14</v>
      </c>
      <c r="M15724">
        <f>K15724-L15724</f>
        <v>0</v>
      </c>
      <c r="N15724" t="str">
        <f>IF(K15724&gt;L15724,"HIGH ZONE BIAS",IF(K15724&lt;L15724,"LOW ZONE BIAS","EQUILIBRIUM"))</f>
        <v>EQUILIBRIUM</v>
      </c>
    </row>
    <row r="15725">
      <c r="A15725">
        <v>11835</v>
      </c>
      <c r="B15725" t="str">
        <v>2013-02-15</v>
      </c>
      <c r="C15725" t="str">
        <v>Midday</v>
      </c>
      <c r="D15725">
        <v>17</v>
      </c>
      <c r="E15725" t="str">
        <f>IF(MOD(D15725,2)=0,"EVEN","ODD")</f>
        <v>ODD</v>
      </c>
      <c r="F15725" t="str">
        <f>IF(D15725&lt;=18,"LOW (1-18)","HIGH (19-36)")</f>
        <v>LOW (1-18)</v>
      </c>
      <c r="G15725">
        <f>INT((D15725-1)/6)+1</f>
        <v>3</v>
      </c>
      <c r="H15725">
        <f>MOD(D15725-1,6)+1</f>
        <v>5</v>
      </c>
      <c r="I15725">
        <f>37-D15725</f>
        <v>20</v>
      </c>
      <c r="J15725">
        <f>ABS(D15725-D15726)</f>
        <v>17</v>
      </c>
      <c r="K15725">
        <f>AVERAGE(D15725:D15729)</f>
        <v>17</v>
      </c>
      <c r="L15725">
        <f>AVERAGE(D15725:D15744)</f>
        <v>17</v>
      </c>
      <c r="M15725">
        <f>K15725-L15725</f>
        <v>0</v>
      </c>
      <c r="N15725" t="str">
        <f>IF(K15725&gt;L15725,"HIGH ZONE BIAS",IF(K15725&lt;L15725,"LOW ZONE BIAS","EQUILIBRIUM"))</f>
        <v>EQUILIBRIUM</v>
      </c>
    </row>
    <row r="15726">
      <c r="A15726">
        <v>11834</v>
      </c>
      <c r="B15726" t="str">
        <v>2013-02-15</v>
      </c>
      <c r="C15726" t="str">
        <v>Morning</v>
      </c>
      <c r="D15726">
        <v>34</v>
      </c>
      <c r="E15726" t="str">
        <f>IF(MOD(D15726,2)=0,"EVEN","ODD")</f>
        <v>EVEN</v>
      </c>
      <c r="F15726" t="str">
        <f>IF(D15726&lt;=18,"LOW (1-18)","HIGH (19-36)")</f>
        <v>HIGH (19-36)</v>
      </c>
      <c r="G15726">
        <f>INT((D15726-1)/6)+1</f>
        <v>6</v>
      </c>
      <c r="H15726">
        <f>MOD(D15726-1,6)+1</f>
        <v>4</v>
      </c>
      <c r="I15726">
        <f>37-D15726</f>
        <v>3</v>
      </c>
      <c r="J15726">
        <f>ABS(D15726-D15727)</f>
        <v>20</v>
      </c>
      <c r="K15726">
        <f>AVERAGE(D15726:D15730)</f>
        <v>34</v>
      </c>
      <c r="L15726">
        <f>AVERAGE(D15726:D15745)</f>
        <v>34</v>
      </c>
      <c r="M15726">
        <f>K15726-L15726</f>
        <v>0</v>
      </c>
      <c r="N15726" t="str">
        <f>IF(K15726&gt;L15726,"HIGH ZONE BIAS",IF(K15726&lt;L15726,"LOW ZONE BIAS","EQUILIBRIUM"))</f>
        <v>EQUILIBRIUM</v>
      </c>
    </row>
    <row r="15727">
      <c r="A15727">
        <v>11833</v>
      </c>
      <c r="B15727" t="str">
        <v>2013-02-14</v>
      </c>
      <c r="C15727" t="str">
        <v>Evening</v>
      </c>
      <c r="D15727">
        <v>14</v>
      </c>
      <c r="E15727" t="str">
        <f>IF(MOD(D15727,2)=0,"EVEN","ODD")</f>
        <v>EVEN</v>
      </c>
      <c r="F15727" t="str">
        <f>IF(D15727&lt;=18,"LOW (1-18)","HIGH (19-36)")</f>
        <v>LOW (1-18)</v>
      </c>
      <c r="G15727">
        <f>INT((D15727-1)/6)+1</f>
        <v>3</v>
      </c>
      <c r="H15727">
        <f>MOD(D15727-1,6)+1</f>
        <v>2</v>
      </c>
      <c r="I15727">
        <f>37-D15727</f>
        <v>23</v>
      </c>
      <c r="J15727">
        <f>ABS(D15727-D15728)</f>
        <v>14</v>
      </c>
      <c r="K15727">
        <f>AVERAGE(D15727:D15731)</f>
        <v>14</v>
      </c>
      <c r="L15727">
        <f>AVERAGE(D15727:D15746)</f>
        <v>14</v>
      </c>
      <c r="M15727">
        <f>K15727-L15727</f>
        <v>0</v>
      </c>
      <c r="N15727" t="str">
        <f>IF(K15727&gt;L15727,"HIGH ZONE BIAS",IF(K15727&lt;L15727,"LOW ZONE BIAS","EQUILIBRIUM"))</f>
        <v>EQUILIBRIUM</v>
      </c>
    </row>
    <row r="15728">
      <c r="A15728">
        <v>11832</v>
      </c>
      <c r="B15728" t="str">
        <v>2013-02-14</v>
      </c>
      <c r="C15728" t="str">
        <v>Midday</v>
      </c>
      <c r="D15728">
        <v>28</v>
      </c>
      <c r="E15728" t="str">
        <f>IF(MOD(D15728,2)=0,"EVEN","ODD")</f>
        <v>EVEN</v>
      </c>
      <c r="F15728" t="str">
        <f>IF(D15728&lt;=18,"LOW (1-18)","HIGH (19-36)")</f>
        <v>HIGH (19-36)</v>
      </c>
      <c r="G15728">
        <f>INT((D15728-1)/6)+1</f>
        <v>5</v>
      </c>
      <c r="H15728">
        <f>MOD(D15728-1,6)+1</f>
        <v>4</v>
      </c>
      <c r="I15728">
        <f>37-D15728</f>
        <v>9</v>
      </c>
      <c r="J15728">
        <f>ABS(D15728-D15729)</f>
        <v>12</v>
      </c>
      <c r="K15728">
        <f>AVERAGE(D15728:D15732)</f>
        <v>28</v>
      </c>
      <c r="L15728">
        <f>AVERAGE(D15728:D15747)</f>
        <v>28</v>
      </c>
      <c r="M15728">
        <f>K15728-L15728</f>
        <v>0</v>
      </c>
      <c r="N15728" t="str">
        <f>IF(K15728&gt;L15728,"HIGH ZONE BIAS",IF(K15728&lt;L15728,"LOW ZONE BIAS","EQUILIBRIUM"))</f>
        <v>EQUILIBRIUM</v>
      </c>
    </row>
    <row r="15729">
      <c r="A15729">
        <v>11831</v>
      </c>
      <c r="B15729" t="str">
        <v>2013-02-14</v>
      </c>
      <c r="C15729" t="str">
        <v>Morning</v>
      </c>
      <c r="D15729">
        <v>16</v>
      </c>
      <c r="E15729" t="str">
        <f>IF(MOD(D15729,2)=0,"EVEN","ODD")</f>
        <v>EVEN</v>
      </c>
      <c r="F15729" t="str">
        <f>IF(D15729&lt;=18,"LOW (1-18)","HIGH (19-36)")</f>
        <v>LOW (1-18)</v>
      </c>
      <c r="G15729">
        <f>INT((D15729-1)/6)+1</f>
        <v>3</v>
      </c>
      <c r="H15729">
        <f>MOD(D15729-1,6)+1</f>
        <v>4</v>
      </c>
      <c r="I15729">
        <f>37-D15729</f>
        <v>21</v>
      </c>
      <c r="J15729">
        <f>ABS(D15729-D15730)</f>
        <v>17</v>
      </c>
      <c r="K15729">
        <f>AVERAGE(D15729:D15733)</f>
        <v>16</v>
      </c>
      <c r="L15729">
        <f>AVERAGE(D15729:D15748)</f>
        <v>16</v>
      </c>
      <c r="M15729">
        <f>K15729-L15729</f>
        <v>0</v>
      </c>
      <c r="N15729" t="str">
        <f>IF(K15729&gt;L15729,"HIGH ZONE BIAS",IF(K15729&lt;L15729,"LOW ZONE BIAS","EQUILIBRIUM"))</f>
        <v>EQUILIBRIUM</v>
      </c>
    </row>
    <row r="15730">
      <c r="A15730">
        <v>11830</v>
      </c>
      <c r="B15730" t="str">
        <v>2013-02-13</v>
      </c>
      <c r="C15730" t="str">
        <v>Evening</v>
      </c>
      <c r="D15730">
        <v>33</v>
      </c>
      <c r="E15730" t="str">
        <f>IF(MOD(D15730,2)=0,"EVEN","ODD")</f>
        <v>ODD</v>
      </c>
      <c r="F15730" t="str">
        <f>IF(D15730&lt;=18,"LOW (1-18)","HIGH (19-36)")</f>
        <v>HIGH (19-36)</v>
      </c>
      <c r="G15730">
        <f>INT((D15730-1)/6)+1</f>
        <v>6</v>
      </c>
      <c r="H15730">
        <f>MOD(D15730-1,6)+1</f>
        <v>3</v>
      </c>
      <c r="I15730">
        <f>37-D15730</f>
        <v>4</v>
      </c>
      <c r="J15730">
        <f>ABS(D15730-D15731)</f>
        <v>6</v>
      </c>
      <c r="K15730">
        <f>AVERAGE(D15730:D15734)</f>
        <v>33</v>
      </c>
      <c r="L15730">
        <f>AVERAGE(D15730:D15749)</f>
        <v>33</v>
      </c>
      <c r="M15730">
        <f>K15730-L15730</f>
        <v>0</v>
      </c>
      <c r="N15730" t="str">
        <f>IF(K15730&gt;L15730,"HIGH ZONE BIAS",IF(K15730&lt;L15730,"LOW ZONE BIAS","EQUILIBRIUM"))</f>
        <v>EQUILIBRIUM</v>
      </c>
    </row>
    <row r="15731">
      <c r="A15731">
        <v>11829</v>
      </c>
      <c r="B15731" t="str">
        <v>2013-02-13</v>
      </c>
      <c r="C15731" t="str">
        <v>Midday</v>
      </c>
      <c r="D15731">
        <v>27</v>
      </c>
      <c r="E15731" t="str">
        <f>IF(MOD(D15731,2)=0,"EVEN","ODD")</f>
        <v>ODD</v>
      </c>
      <c r="F15731" t="str">
        <f>IF(D15731&lt;=18,"LOW (1-18)","HIGH (19-36)")</f>
        <v>HIGH (19-36)</v>
      </c>
      <c r="G15731">
        <f>INT((D15731-1)/6)+1</f>
        <v>5</v>
      </c>
      <c r="H15731">
        <f>MOD(D15731-1,6)+1</f>
        <v>3</v>
      </c>
      <c r="I15731">
        <f>37-D15731</f>
        <v>10</v>
      </c>
      <c r="J15731">
        <f>ABS(D15731-D15732)</f>
        <v>1</v>
      </c>
      <c r="K15731">
        <f>AVERAGE(D15731:D15735)</f>
        <v>27</v>
      </c>
      <c r="L15731">
        <f>AVERAGE(D15731:D15750)</f>
        <v>27</v>
      </c>
      <c r="M15731">
        <f>K15731-L15731</f>
        <v>0</v>
      </c>
      <c r="N15731" t="str">
        <f>IF(K15731&gt;L15731,"HIGH ZONE BIAS",IF(K15731&lt;L15731,"LOW ZONE BIAS","EQUILIBRIUM"))</f>
        <v>EQUILIBRIUM</v>
      </c>
    </row>
    <row r="15732">
      <c r="A15732">
        <v>11828</v>
      </c>
      <c r="B15732" t="str">
        <v>2013-02-13</v>
      </c>
      <c r="C15732" t="str">
        <v>Morning</v>
      </c>
      <c r="D15732">
        <v>26</v>
      </c>
      <c r="E15732" t="str">
        <f>IF(MOD(D15732,2)=0,"EVEN","ODD")</f>
        <v>EVEN</v>
      </c>
      <c r="F15732" t="str">
        <f>IF(D15732&lt;=18,"LOW (1-18)","HIGH (19-36)")</f>
        <v>HIGH (19-36)</v>
      </c>
      <c r="G15732">
        <f>INT((D15732-1)/6)+1</f>
        <v>5</v>
      </c>
      <c r="H15732">
        <f>MOD(D15732-1,6)+1</f>
        <v>2</v>
      </c>
      <c r="I15732">
        <f>37-D15732</f>
        <v>11</v>
      </c>
      <c r="J15732">
        <f>ABS(D15732-D15733)</f>
        <v>16</v>
      </c>
      <c r="K15732">
        <f>AVERAGE(D15732:D15736)</f>
        <v>26</v>
      </c>
      <c r="L15732">
        <f>AVERAGE(D15732:D15751)</f>
        <v>26</v>
      </c>
      <c r="M15732">
        <f>K15732-L15732</f>
        <v>0</v>
      </c>
      <c r="N15732" t="str">
        <f>IF(K15732&gt;L15732,"HIGH ZONE BIAS",IF(K15732&lt;L15732,"LOW ZONE BIAS","EQUILIBRIUM"))</f>
        <v>EQUILIBRIUM</v>
      </c>
    </row>
    <row r="15733">
      <c r="A15733">
        <v>11827</v>
      </c>
      <c r="B15733" t="str">
        <v>2013-02-12</v>
      </c>
      <c r="C15733" t="str">
        <v>Evening</v>
      </c>
      <c r="D15733">
        <v>10</v>
      </c>
      <c r="E15733" t="str">
        <f>IF(MOD(D15733,2)=0,"EVEN","ODD")</f>
        <v>EVEN</v>
      </c>
      <c r="F15733" t="str">
        <f>IF(D15733&lt;=18,"LOW (1-18)","HIGH (19-36)")</f>
        <v>LOW (1-18)</v>
      </c>
      <c r="G15733">
        <f>INT((D15733-1)/6)+1</f>
        <v>2</v>
      </c>
      <c r="H15733">
        <f>MOD(D15733-1,6)+1</f>
        <v>4</v>
      </c>
      <c r="I15733">
        <f>37-D15733</f>
        <v>27</v>
      </c>
      <c r="J15733">
        <f>ABS(D15733-D15734)</f>
        <v>5</v>
      </c>
      <c r="K15733">
        <f>AVERAGE(D15733:D15737)</f>
        <v>10</v>
      </c>
      <c r="L15733">
        <f>AVERAGE(D15733:D15752)</f>
        <v>10</v>
      </c>
      <c r="M15733">
        <f>K15733-L15733</f>
        <v>0</v>
      </c>
      <c r="N15733" t="str">
        <f>IF(K15733&gt;L15733,"HIGH ZONE BIAS",IF(K15733&lt;L15733,"LOW ZONE BIAS","EQUILIBRIUM"))</f>
        <v>EQUILIBRIUM</v>
      </c>
    </row>
    <row r="15734">
      <c r="A15734">
        <v>11826</v>
      </c>
      <c r="B15734" t="str">
        <v>2013-02-12</v>
      </c>
      <c r="C15734" t="str">
        <v>Midday</v>
      </c>
      <c r="D15734">
        <v>15</v>
      </c>
      <c r="E15734" t="str">
        <f>IF(MOD(D15734,2)=0,"EVEN","ODD")</f>
        <v>ODD</v>
      </c>
      <c r="F15734" t="str">
        <f>IF(D15734&lt;=18,"LOW (1-18)","HIGH (19-36)")</f>
        <v>LOW (1-18)</v>
      </c>
      <c r="G15734">
        <f>INT((D15734-1)/6)+1</f>
        <v>3</v>
      </c>
      <c r="H15734">
        <f>MOD(D15734-1,6)+1</f>
        <v>3</v>
      </c>
      <c r="I15734">
        <f>37-D15734</f>
        <v>22</v>
      </c>
      <c r="J15734">
        <f>ABS(D15734-D15735)</f>
        <v>4</v>
      </c>
      <c r="K15734">
        <f>AVERAGE(D15734:D15738)</f>
        <v>15</v>
      </c>
      <c r="L15734">
        <f>AVERAGE(D15734:D15753)</f>
        <v>15</v>
      </c>
      <c r="M15734">
        <f>K15734-L15734</f>
        <v>0</v>
      </c>
      <c r="N15734" t="str">
        <f>IF(K15734&gt;L15734,"HIGH ZONE BIAS",IF(K15734&lt;L15734,"LOW ZONE BIAS","EQUILIBRIUM"))</f>
        <v>EQUILIBRIUM</v>
      </c>
    </row>
    <row r="15735">
      <c r="A15735">
        <v>11825</v>
      </c>
      <c r="B15735" t="str">
        <v>2013-02-12</v>
      </c>
      <c r="C15735" t="str">
        <v>Morning</v>
      </c>
      <c r="D15735">
        <v>19</v>
      </c>
      <c r="E15735" t="str">
        <f>IF(MOD(D15735,2)=0,"EVEN","ODD")</f>
        <v>ODD</v>
      </c>
      <c r="F15735" t="str">
        <f>IF(D15735&lt;=18,"LOW (1-18)","HIGH (19-36)")</f>
        <v>HIGH (19-36)</v>
      </c>
      <c r="G15735">
        <f>INT((D15735-1)/6)+1</f>
        <v>4</v>
      </c>
      <c r="H15735">
        <f>MOD(D15735-1,6)+1</f>
        <v>1</v>
      </c>
      <c r="I15735">
        <f>37-D15735</f>
        <v>18</v>
      </c>
      <c r="J15735">
        <f>ABS(D15735-D15736)</f>
        <v>15</v>
      </c>
      <c r="K15735">
        <f>AVERAGE(D15735:D15739)</f>
        <v>19</v>
      </c>
      <c r="L15735">
        <f>AVERAGE(D15735:D15754)</f>
        <v>19</v>
      </c>
      <c r="M15735">
        <f>K15735-L15735</f>
        <v>0</v>
      </c>
      <c r="N15735" t="str">
        <f>IF(K15735&gt;L15735,"HIGH ZONE BIAS",IF(K15735&lt;L15735,"LOW ZONE BIAS","EQUILIBRIUM"))</f>
        <v>EQUILIBRIUM</v>
      </c>
    </row>
    <row r="15736">
      <c r="A15736">
        <v>11824</v>
      </c>
      <c r="B15736" t="str">
        <v>2013-02-11</v>
      </c>
      <c r="C15736" t="str">
        <v>Evening</v>
      </c>
      <c r="D15736">
        <v>4</v>
      </c>
      <c r="E15736" t="str">
        <f>IF(MOD(D15736,2)=0,"EVEN","ODD")</f>
        <v>EVEN</v>
      </c>
      <c r="F15736" t="str">
        <f>IF(D15736&lt;=18,"LOW (1-18)","HIGH (19-36)")</f>
        <v>LOW (1-18)</v>
      </c>
      <c r="G15736">
        <f>INT((D15736-1)/6)+1</f>
        <v>1</v>
      </c>
      <c r="H15736">
        <f>MOD(D15736-1,6)+1</f>
        <v>4</v>
      </c>
      <c r="I15736">
        <f>37-D15736</f>
        <v>33</v>
      </c>
      <c r="J15736">
        <f>ABS(D15736-D15737)</f>
        <v>30</v>
      </c>
      <c r="K15736">
        <f>AVERAGE(D15736:D15740)</f>
        <v>4</v>
      </c>
      <c r="L15736">
        <f>AVERAGE(D15736:D15755)</f>
        <v>4</v>
      </c>
      <c r="M15736">
        <f>K15736-L15736</f>
        <v>0</v>
      </c>
      <c r="N15736" t="str">
        <f>IF(K15736&gt;L15736,"HIGH ZONE BIAS",IF(K15736&lt;L15736,"LOW ZONE BIAS","EQUILIBRIUM"))</f>
        <v>EQUILIBRIUM</v>
      </c>
    </row>
    <row r="15737">
      <c r="A15737">
        <v>11823</v>
      </c>
      <c r="B15737" t="str">
        <v>2013-02-11</v>
      </c>
      <c r="C15737" t="str">
        <v>Midday</v>
      </c>
      <c r="D15737">
        <v>34</v>
      </c>
      <c r="E15737" t="str">
        <f>IF(MOD(D15737,2)=0,"EVEN","ODD")</f>
        <v>EVEN</v>
      </c>
      <c r="F15737" t="str">
        <f>IF(D15737&lt;=18,"LOW (1-18)","HIGH (19-36)")</f>
        <v>HIGH (19-36)</v>
      </c>
      <c r="G15737">
        <f>INT((D15737-1)/6)+1</f>
        <v>6</v>
      </c>
      <c r="H15737">
        <f>MOD(D15737-1,6)+1</f>
        <v>4</v>
      </c>
      <c r="I15737">
        <f>37-D15737</f>
        <v>3</v>
      </c>
      <c r="J15737">
        <f>ABS(D15737-D15738)</f>
        <v>26</v>
      </c>
      <c r="K15737">
        <f>AVERAGE(D15737:D15741)</f>
        <v>34</v>
      </c>
      <c r="L15737">
        <f>AVERAGE(D15737:D15756)</f>
        <v>34</v>
      </c>
      <c r="M15737">
        <f>K15737-L15737</f>
        <v>0</v>
      </c>
      <c r="N15737" t="str">
        <f>IF(K15737&gt;L15737,"HIGH ZONE BIAS",IF(K15737&lt;L15737,"LOW ZONE BIAS","EQUILIBRIUM"))</f>
        <v>EQUILIBRIUM</v>
      </c>
    </row>
    <row r="15738">
      <c r="A15738">
        <v>11822</v>
      </c>
      <c r="B15738" t="str">
        <v>2013-02-11</v>
      </c>
      <c r="C15738" t="str">
        <v>Morning</v>
      </c>
      <c r="D15738">
        <v>8</v>
      </c>
      <c r="E15738" t="str">
        <f>IF(MOD(D15738,2)=0,"EVEN","ODD")</f>
        <v>EVEN</v>
      </c>
      <c r="F15738" t="str">
        <f>IF(D15738&lt;=18,"LOW (1-18)","HIGH (19-36)")</f>
        <v>LOW (1-18)</v>
      </c>
      <c r="G15738">
        <f>INT((D15738-1)/6)+1</f>
        <v>2</v>
      </c>
      <c r="H15738">
        <f>MOD(D15738-1,6)+1</f>
        <v>2</v>
      </c>
      <c r="I15738">
        <f>37-D15738</f>
        <v>29</v>
      </c>
      <c r="J15738">
        <f>ABS(D15738-D15739)</f>
        <v>26</v>
      </c>
      <c r="K15738">
        <f>AVERAGE(D15738:D15742)</f>
        <v>8</v>
      </c>
      <c r="L15738">
        <f>AVERAGE(D15738:D15757)</f>
        <v>8</v>
      </c>
      <c r="M15738">
        <f>K15738-L15738</f>
        <v>0</v>
      </c>
      <c r="N15738" t="str">
        <f>IF(K15738&gt;L15738,"HIGH ZONE BIAS",IF(K15738&lt;L15738,"LOW ZONE BIAS","EQUILIBRIUM"))</f>
        <v>EQUILIBRIUM</v>
      </c>
    </row>
    <row r="15739">
      <c r="A15739">
        <v>11821</v>
      </c>
      <c r="B15739" t="str">
        <v>2013-02-09</v>
      </c>
      <c r="C15739" t="str">
        <v>Evening</v>
      </c>
      <c r="D15739">
        <v>34</v>
      </c>
      <c r="E15739" t="str">
        <f>IF(MOD(D15739,2)=0,"EVEN","ODD")</f>
        <v>EVEN</v>
      </c>
      <c r="F15739" t="str">
        <f>IF(D15739&lt;=18,"LOW (1-18)","HIGH (19-36)")</f>
        <v>HIGH (19-36)</v>
      </c>
      <c r="G15739">
        <f>INT((D15739-1)/6)+1</f>
        <v>6</v>
      </c>
      <c r="H15739">
        <f>MOD(D15739-1,6)+1</f>
        <v>4</v>
      </c>
      <c r="I15739">
        <f>37-D15739</f>
        <v>3</v>
      </c>
      <c r="J15739">
        <f>ABS(D15739-D15740)</f>
        <v>26</v>
      </c>
      <c r="K15739">
        <f>AVERAGE(D15739:D15743)</f>
        <v>34</v>
      </c>
      <c r="L15739">
        <f>AVERAGE(D15739:D15758)</f>
        <v>34</v>
      </c>
      <c r="M15739">
        <f>K15739-L15739</f>
        <v>0</v>
      </c>
      <c r="N15739" t="str">
        <f>IF(K15739&gt;L15739,"HIGH ZONE BIAS",IF(K15739&lt;L15739,"LOW ZONE BIAS","EQUILIBRIUM"))</f>
        <v>EQUILIBRIUM</v>
      </c>
    </row>
    <row r="15740">
      <c r="A15740">
        <v>11820</v>
      </c>
      <c r="B15740" t="str">
        <v>2013-02-09</v>
      </c>
      <c r="C15740" t="str">
        <v>Midday</v>
      </c>
      <c r="D15740">
        <v>8</v>
      </c>
      <c r="E15740" t="str">
        <f>IF(MOD(D15740,2)=0,"EVEN","ODD")</f>
        <v>EVEN</v>
      </c>
      <c r="F15740" t="str">
        <f>IF(D15740&lt;=18,"LOW (1-18)","HIGH (19-36)")</f>
        <v>LOW (1-18)</v>
      </c>
      <c r="G15740">
        <f>INT((D15740-1)/6)+1</f>
        <v>2</v>
      </c>
      <c r="H15740">
        <f>MOD(D15740-1,6)+1</f>
        <v>2</v>
      </c>
      <c r="I15740">
        <f>37-D15740</f>
        <v>29</v>
      </c>
      <c r="J15740">
        <f>ABS(D15740-D15741)</f>
        <v>20</v>
      </c>
      <c r="K15740">
        <f>AVERAGE(D15740:D15744)</f>
        <v>8</v>
      </c>
      <c r="L15740">
        <f>AVERAGE(D15740:D15759)</f>
        <v>8</v>
      </c>
      <c r="M15740">
        <f>K15740-L15740</f>
        <v>0</v>
      </c>
      <c r="N15740" t="str">
        <f>IF(K15740&gt;L15740,"HIGH ZONE BIAS",IF(K15740&lt;L15740,"LOW ZONE BIAS","EQUILIBRIUM"))</f>
        <v>EQUILIBRIUM</v>
      </c>
    </row>
    <row r="15741">
      <c r="A15741">
        <v>11819</v>
      </c>
      <c r="B15741" t="str">
        <v>2013-02-09</v>
      </c>
      <c r="C15741" t="str">
        <v>Morning</v>
      </c>
      <c r="D15741">
        <v>28</v>
      </c>
      <c r="E15741" t="str">
        <f>IF(MOD(D15741,2)=0,"EVEN","ODD")</f>
        <v>EVEN</v>
      </c>
      <c r="F15741" t="str">
        <f>IF(D15741&lt;=18,"LOW (1-18)","HIGH (19-36)")</f>
        <v>HIGH (19-36)</v>
      </c>
      <c r="G15741">
        <f>INT((D15741-1)/6)+1</f>
        <v>5</v>
      </c>
      <c r="H15741">
        <f>MOD(D15741-1,6)+1</f>
        <v>4</v>
      </c>
      <c r="I15741">
        <f>37-D15741</f>
        <v>9</v>
      </c>
      <c r="J15741">
        <f>ABS(D15741-D15742)</f>
        <v>20</v>
      </c>
      <c r="K15741">
        <f>AVERAGE(D15741:D15745)</f>
        <v>28</v>
      </c>
      <c r="L15741">
        <f>AVERAGE(D15741:D15760)</f>
        <v>28</v>
      </c>
      <c r="M15741">
        <f>K15741-L15741</f>
        <v>0</v>
      </c>
      <c r="N15741" t="str">
        <f>IF(K15741&gt;L15741,"HIGH ZONE BIAS",IF(K15741&lt;L15741,"LOW ZONE BIAS","EQUILIBRIUM"))</f>
        <v>EQUILIBRIUM</v>
      </c>
    </row>
    <row r="15742">
      <c r="A15742">
        <v>11818</v>
      </c>
      <c r="B15742" t="str">
        <v>2013-02-08</v>
      </c>
      <c r="C15742" t="str">
        <v>Evening</v>
      </c>
      <c r="D15742">
        <v>8</v>
      </c>
      <c r="E15742" t="str">
        <f>IF(MOD(D15742,2)=0,"EVEN","ODD")</f>
        <v>EVEN</v>
      </c>
      <c r="F15742" t="str">
        <f>IF(D15742&lt;=18,"LOW (1-18)","HIGH (19-36)")</f>
        <v>LOW (1-18)</v>
      </c>
      <c r="G15742">
        <f>INT((D15742-1)/6)+1</f>
        <v>2</v>
      </c>
      <c r="H15742">
        <f>MOD(D15742-1,6)+1</f>
        <v>2</v>
      </c>
      <c r="I15742">
        <f>37-D15742</f>
        <v>29</v>
      </c>
      <c r="J15742">
        <f>ABS(D15742-D15743)</f>
        <v>22</v>
      </c>
      <c r="K15742">
        <f>AVERAGE(D15742:D15746)</f>
        <v>8</v>
      </c>
      <c r="L15742">
        <f>AVERAGE(D15742:D15761)</f>
        <v>8</v>
      </c>
      <c r="M15742">
        <f>K15742-L15742</f>
        <v>0</v>
      </c>
      <c r="N15742" t="str">
        <f>IF(K15742&gt;L15742,"HIGH ZONE BIAS",IF(K15742&lt;L15742,"LOW ZONE BIAS","EQUILIBRIUM"))</f>
        <v>EQUILIBRIUM</v>
      </c>
    </row>
    <row r="15743">
      <c r="A15743">
        <v>11817</v>
      </c>
      <c r="B15743" t="str">
        <v>2013-02-08</v>
      </c>
      <c r="C15743" t="str">
        <v>Midday</v>
      </c>
      <c r="D15743">
        <v>30</v>
      </c>
      <c r="E15743" t="str">
        <f>IF(MOD(D15743,2)=0,"EVEN","ODD")</f>
        <v>EVEN</v>
      </c>
      <c r="F15743" t="str">
        <f>IF(D15743&lt;=18,"LOW (1-18)","HIGH (19-36)")</f>
        <v>HIGH (19-36)</v>
      </c>
      <c r="G15743">
        <f>INT((D15743-1)/6)+1</f>
        <v>5</v>
      </c>
      <c r="H15743">
        <f>MOD(D15743-1,6)+1</f>
        <v>6</v>
      </c>
      <c r="I15743">
        <f>37-D15743</f>
        <v>7</v>
      </c>
      <c r="J15743">
        <f>ABS(D15743-D15744)</f>
        <v>16</v>
      </c>
      <c r="K15743">
        <f>AVERAGE(D15743:D15747)</f>
        <v>30</v>
      </c>
      <c r="L15743">
        <f>AVERAGE(D15743:D15762)</f>
        <v>30</v>
      </c>
      <c r="M15743">
        <f>K15743-L15743</f>
        <v>0</v>
      </c>
      <c r="N15743" t="str">
        <f>IF(K15743&gt;L15743,"HIGH ZONE BIAS",IF(K15743&lt;L15743,"LOW ZONE BIAS","EQUILIBRIUM"))</f>
        <v>EQUILIBRIUM</v>
      </c>
    </row>
    <row r="15744">
      <c r="A15744">
        <v>11816</v>
      </c>
      <c r="B15744" t="str">
        <v>2013-02-08</v>
      </c>
      <c r="C15744" t="str">
        <v>Morning</v>
      </c>
      <c r="D15744">
        <v>14</v>
      </c>
      <c r="E15744" t="str">
        <f>IF(MOD(D15744,2)=0,"EVEN","ODD")</f>
        <v>EVEN</v>
      </c>
      <c r="F15744" t="str">
        <f>IF(D15744&lt;=18,"LOW (1-18)","HIGH (19-36)")</f>
        <v>LOW (1-18)</v>
      </c>
      <c r="G15744">
        <f>INT((D15744-1)/6)+1</f>
        <v>3</v>
      </c>
      <c r="H15744">
        <f>MOD(D15744-1,6)+1</f>
        <v>2</v>
      </c>
      <c r="I15744">
        <f>37-D15744</f>
        <v>23</v>
      </c>
      <c r="J15744">
        <f>ABS(D15744-D15745)</f>
        <v>21</v>
      </c>
      <c r="K15744">
        <f>AVERAGE(D15744:D15748)</f>
        <v>14</v>
      </c>
      <c r="L15744">
        <f>AVERAGE(D15744:D15763)</f>
        <v>14</v>
      </c>
      <c r="M15744">
        <f>K15744-L15744</f>
        <v>0</v>
      </c>
      <c r="N15744" t="str">
        <f>IF(K15744&gt;L15744,"HIGH ZONE BIAS",IF(K15744&lt;L15744,"LOW ZONE BIAS","EQUILIBRIUM"))</f>
        <v>EQUILIBRIUM</v>
      </c>
    </row>
    <row r="15745">
      <c r="A15745">
        <v>11815</v>
      </c>
      <c r="B15745" t="str">
        <v>2013-02-07</v>
      </c>
      <c r="C15745" t="str">
        <v>Evening</v>
      </c>
      <c r="D15745">
        <v>35</v>
      </c>
      <c r="E15745" t="str">
        <f>IF(MOD(D15745,2)=0,"EVEN","ODD")</f>
        <v>ODD</v>
      </c>
      <c r="F15745" t="str">
        <f>IF(D15745&lt;=18,"LOW (1-18)","HIGH (19-36)")</f>
        <v>HIGH (19-36)</v>
      </c>
      <c r="G15745">
        <f>INT((D15745-1)/6)+1</f>
        <v>6</v>
      </c>
      <c r="H15745">
        <f>MOD(D15745-1,6)+1</f>
        <v>5</v>
      </c>
      <c r="I15745">
        <f>37-D15745</f>
        <v>2</v>
      </c>
      <c r="J15745">
        <f>ABS(D15745-D15746)</f>
        <v>1</v>
      </c>
      <c r="K15745">
        <f>AVERAGE(D15745:D15749)</f>
        <v>35</v>
      </c>
      <c r="L15745">
        <f>AVERAGE(D15745:D15764)</f>
        <v>35</v>
      </c>
      <c r="M15745">
        <f>K15745-L15745</f>
        <v>0</v>
      </c>
      <c r="N15745" t="str">
        <f>IF(K15745&gt;L15745,"HIGH ZONE BIAS",IF(K15745&lt;L15745,"LOW ZONE BIAS","EQUILIBRIUM"))</f>
        <v>EQUILIBRIUM</v>
      </c>
    </row>
    <row r="15746">
      <c r="A15746">
        <v>11814</v>
      </c>
      <c r="B15746" t="str">
        <v>2013-02-07</v>
      </c>
      <c r="C15746" t="str">
        <v>Midday</v>
      </c>
      <c r="D15746">
        <v>36</v>
      </c>
      <c r="E15746" t="str">
        <f>IF(MOD(D15746,2)=0,"EVEN","ODD")</f>
        <v>EVEN</v>
      </c>
      <c r="F15746" t="str">
        <f>IF(D15746&lt;=18,"LOW (1-18)","HIGH (19-36)")</f>
        <v>HIGH (19-36)</v>
      </c>
      <c r="G15746">
        <f>INT((D15746-1)/6)+1</f>
        <v>6</v>
      </c>
      <c r="H15746">
        <f>MOD(D15746-1,6)+1</f>
        <v>6</v>
      </c>
      <c r="I15746">
        <f>37-D15746</f>
        <v>1</v>
      </c>
      <c r="J15746">
        <f>ABS(D15746-D15747)</f>
        <v>26</v>
      </c>
      <c r="K15746">
        <f>AVERAGE(D15746:D15750)</f>
        <v>36</v>
      </c>
      <c r="L15746">
        <f>AVERAGE(D15746:D15765)</f>
        <v>36</v>
      </c>
      <c r="M15746">
        <f>K15746-L15746</f>
        <v>0</v>
      </c>
      <c r="N15746" t="str">
        <f>IF(K15746&gt;L15746,"HIGH ZONE BIAS",IF(K15746&lt;L15746,"LOW ZONE BIAS","EQUILIBRIUM"))</f>
        <v>EQUILIBRIUM</v>
      </c>
    </row>
    <row r="15747">
      <c r="A15747">
        <v>11813</v>
      </c>
      <c r="B15747" t="str">
        <v>2013-02-07</v>
      </c>
      <c r="C15747" t="str">
        <v>Morning</v>
      </c>
      <c r="D15747">
        <v>10</v>
      </c>
      <c r="E15747" t="str">
        <f>IF(MOD(D15747,2)=0,"EVEN","ODD")</f>
        <v>EVEN</v>
      </c>
      <c r="F15747" t="str">
        <f>IF(D15747&lt;=18,"LOW (1-18)","HIGH (19-36)")</f>
        <v>LOW (1-18)</v>
      </c>
      <c r="G15747">
        <f>INT((D15747-1)/6)+1</f>
        <v>2</v>
      </c>
      <c r="H15747">
        <f>MOD(D15747-1,6)+1</f>
        <v>4</v>
      </c>
      <c r="I15747">
        <f>37-D15747</f>
        <v>27</v>
      </c>
      <c r="J15747">
        <f>ABS(D15747-D15748)</f>
        <v>10</v>
      </c>
      <c r="K15747">
        <f>AVERAGE(D15747:D15751)</f>
        <v>10</v>
      </c>
      <c r="L15747">
        <f>AVERAGE(D15747:D15766)</f>
        <v>10</v>
      </c>
      <c r="M15747">
        <f>K15747-L15747</f>
        <v>0</v>
      </c>
      <c r="N15747" t="str">
        <f>IF(K15747&gt;L15747,"HIGH ZONE BIAS",IF(K15747&lt;L15747,"LOW ZONE BIAS","EQUILIBRIUM"))</f>
        <v>EQUILIBRIUM</v>
      </c>
    </row>
    <row r="15748">
      <c r="A15748">
        <v>11812</v>
      </c>
      <c r="B15748" t="str">
        <v>2013-02-06</v>
      </c>
      <c r="C15748" t="str">
        <v>Evening</v>
      </c>
      <c r="D15748">
        <v>20</v>
      </c>
      <c r="E15748" t="str">
        <f>IF(MOD(D15748,2)=0,"EVEN","ODD")</f>
        <v>EVEN</v>
      </c>
      <c r="F15748" t="str">
        <f>IF(D15748&lt;=18,"LOW (1-18)","HIGH (19-36)")</f>
        <v>HIGH (19-36)</v>
      </c>
      <c r="G15748">
        <f>INT((D15748-1)/6)+1</f>
        <v>4</v>
      </c>
      <c r="H15748">
        <f>MOD(D15748-1,6)+1</f>
        <v>2</v>
      </c>
      <c r="I15748">
        <f>37-D15748</f>
        <v>17</v>
      </c>
      <c r="J15748">
        <f>ABS(D15748-D15749)</f>
        <v>10</v>
      </c>
      <c r="K15748">
        <f>AVERAGE(D15748:D15752)</f>
        <v>20</v>
      </c>
      <c r="L15748">
        <f>AVERAGE(D15748:D15767)</f>
        <v>20</v>
      </c>
      <c r="M15748">
        <f>K15748-L15748</f>
        <v>0</v>
      </c>
      <c r="N15748" t="str">
        <f>IF(K15748&gt;L15748,"HIGH ZONE BIAS",IF(K15748&lt;L15748,"LOW ZONE BIAS","EQUILIBRIUM"))</f>
        <v>EQUILIBRIUM</v>
      </c>
    </row>
    <row r="15749">
      <c r="A15749">
        <v>11811</v>
      </c>
      <c r="B15749" t="str">
        <v>2013-02-06</v>
      </c>
      <c r="C15749" t="str">
        <v>Midday</v>
      </c>
      <c r="D15749">
        <v>30</v>
      </c>
      <c r="E15749" t="str">
        <f>IF(MOD(D15749,2)=0,"EVEN","ODD")</f>
        <v>EVEN</v>
      </c>
      <c r="F15749" t="str">
        <f>IF(D15749&lt;=18,"LOW (1-18)","HIGH (19-36)")</f>
        <v>HIGH (19-36)</v>
      </c>
      <c r="G15749">
        <f>INT((D15749-1)/6)+1</f>
        <v>5</v>
      </c>
      <c r="H15749">
        <f>MOD(D15749-1,6)+1</f>
        <v>6</v>
      </c>
      <c r="I15749">
        <f>37-D15749</f>
        <v>7</v>
      </c>
      <c r="J15749">
        <f>ABS(D15749-D15750)</f>
        <v>21</v>
      </c>
      <c r="K15749">
        <f>AVERAGE(D15749:D15753)</f>
        <v>30</v>
      </c>
      <c r="L15749">
        <f>AVERAGE(D15749:D15768)</f>
        <v>30</v>
      </c>
      <c r="M15749">
        <f>K15749-L15749</f>
        <v>0</v>
      </c>
      <c r="N15749" t="str">
        <f>IF(K15749&gt;L15749,"HIGH ZONE BIAS",IF(K15749&lt;L15749,"LOW ZONE BIAS","EQUILIBRIUM"))</f>
        <v>EQUILIBRIUM</v>
      </c>
    </row>
    <row r="15750">
      <c r="A15750">
        <v>11810</v>
      </c>
      <c r="B15750" t="str">
        <v>2013-02-06</v>
      </c>
      <c r="C15750" t="str">
        <v>Morning</v>
      </c>
      <c r="D15750">
        <v>9</v>
      </c>
      <c r="E15750" t="str">
        <f>IF(MOD(D15750,2)=0,"EVEN","ODD")</f>
        <v>ODD</v>
      </c>
      <c r="F15750" t="str">
        <f>IF(D15750&lt;=18,"LOW (1-18)","HIGH (19-36)")</f>
        <v>LOW (1-18)</v>
      </c>
      <c r="G15750">
        <f>INT((D15750-1)/6)+1</f>
        <v>2</v>
      </c>
      <c r="H15750">
        <f>MOD(D15750-1,6)+1</f>
        <v>3</v>
      </c>
      <c r="I15750">
        <f>37-D15750</f>
        <v>28</v>
      </c>
      <c r="J15750">
        <f>ABS(D15750-D15751)</f>
        <v>20</v>
      </c>
      <c r="K15750">
        <f>AVERAGE(D15750:D15754)</f>
        <v>9</v>
      </c>
      <c r="L15750">
        <f>AVERAGE(D15750:D15769)</f>
        <v>9</v>
      </c>
      <c r="M15750">
        <f>K15750-L15750</f>
        <v>0</v>
      </c>
      <c r="N15750" t="str">
        <f>IF(K15750&gt;L15750,"HIGH ZONE BIAS",IF(K15750&lt;L15750,"LOW ZONE BIAS","EQUILIBRIUM"))</f>
        <v>EQUILIBRIUM</v>
      </c>
    </row>
    <row r="15751">
      <c r="A15751">
        <v>11809</v>
      </c>
      <c r="B15751" t="str">
        <v>2013-02-05</v>
      </c>
      <c r="C15751" t="str">
        <v>Evening</v>
      </c>
      <c r="D15751">
        <v>29</v>
      </c>
      <c r="E15751" t="str">
        <f>IF(MOD(D15751,2)=0,"EVEN","ODD")</f>
        <v>ODD</v>
      </c>
      <c r="F15751" t="str">
        <f>IF(D15751&lt;=18,"LOW (1-18)","HIGH (19-36)")</f>
        <v>HIGH (19-36)</v>
      </c>
      <c r="G15751">
        <f>INT((D15751-1)/6)+1</f>
        <v>5</v>
      </c>
      <c r="H15751">
        <f>MOD(D15751-1,6)+1</f>
        <v>5</v>
      </c>
      <c r="I15751">
        <f>37-D15751</f>
        <v>8</v>
      </c>
      <c r="J15751">
        <f>ABS(D15751-D15752)</f>
        <v>1</v>
      </c>
      <c r="K15751">
        <f>AVERAGE(D15751:D15755)</f>
        <v>29</v>
      </c>
      <c r="L15751">
        <f>AVERAGE(D15751:D15770)</f>
        <v>29</v>
      </c>
      <c r="M15751">
        <f>K15751-L15751</f>
        <v>0</v>
      </c>
      <c r="N15751" t="str">
        <f>IF(K15751&gt;L15751,"HIGH ZONE BIAS",IF(K15751&lt;L15751,"LOW ZONE BIAS","EQUILIBRIUM"))</f>
        <v>EQUILIBRIUM</v>
      </c>
    </row>
    <row r="15752">
      <c r="A15752">
        <v>11808</v>
      </c>
      <c r="B15752" t="str">
        <v>2013-02-05</v>
      </c>
      <c r="C15752" t="str">
        <v>Midday</v>
      </c>
      <c r="D15752">
        <v>30</v>
      </c>
      <c r="E15752" t="str">
        <f>IF(MOD(D15752,2)=0,"EVEN","ODD")</f>
        <v>EVEN</v>
      </c>
      <c r="F15752" t="str">
        <f>IF(D15752&lt;=18,"LOW (1-18)","HIGH (19-36)")</f>
        <v>HIGH (19-36)</v>
      </c>
      <c r="G15752">
        <f>INT((D15752-1)/6)+1</f>
        <v>5</v>
      </c>
      <c r="H15752">
        <f>MOD(D15752-1,6)+1</f>
        <v>6</v>
      </c>
      <c r="I15752">
        <f>37-D15752</f>
        <v>7</v>
      </c>
      <c r="J15752">
        <f>ABS(D15752-D15753)</f>
        <v>12</v>
      </c>
      <c r="K15752">
        <f>AVERAGE(D15752:D15756)</f>
        <v>30</v>
      </c>
      <c r="L15752">
        <f>AVERAGE(D15752:D15771)</f>
        <v>30</v>
      </c>
      <c r="M15752">
        <f>K15752-L15752</f>
        <v>0</v>
      </c>
      <c r="N15752" t="str">
        <f>IF(K15752&gt;L15752,"HIGH ZONE BIAS",IF(K15752&lt;L15752,"LOW ZONE BIAS","EQUILIBRIUM"))</f>
        <v>EQUILIBRIUM</v>
      </c>
    </row>
    <row r="15753">
      <c r="A15753">
        <v>11807</v>
      </c>
      <c r="B15753" t="str">
        <v>2013-02-05</v>
      </c>
      <c r="C15753" t="str">
        <v>Morning</v>
      </c>
      <c r="D15753">
        <v>18</v>
      </c>
      <c r="E15753" t="str">
        <f>IF(MOD(D15753,2)=0,"EVEN","ODD")</f>
        <v>EVEN</v>
      </c>
      <c r="F15753" t="str">
        <f>IF(D15753&lt;=18,"LOW (1-18)","HIGH (19-36)")</f>
        <v>LOW (1-18)</v>
      </c>
      <c r="G15753">
        <f>INT((D15753-1)/6)+1</f>
        <v>3</v>
      </c>
      <c r="H15753">
        <f>MOD(D15753-1,6)+1</f>
        <v>6</v>
      </c>
      <c r="I15753">
        <f>37-D15753</f>
        <v>19</v>
      </c>
      <c r="J15753">
        <f>ABS(D15753-D15754)</f>
        <v>4</v>
      </c>
      <c r="K15753">
        <f>AVERAGE(D15753:D15757)</f>
        <v>18</v>
      </c>
      <c r="L15753">
        <f>AVERAGE(D15753:D15772)</f>
        <v>18</v>
      </c>
      <c r="M15753">
        <f>K15753-L15753</f>
        <v>0</v>
      </c>
      <c r="N15753" t="str">
        <f>IF(K15753&gt;L15753,"HIGH ZONE BIAS",IF(K15753&lt;L15753,"LOW ZONE BIAS","EQUILIBRIUM"))</f>
        <v>EQUILIBRIUM</v>
      </c>
    </row>
    <row r="15754">
      <c r="A15754">
        <v>11806</v>
      </c>
      <c r="B15754" t="str">
        <v>2013-02-04</v>
      </c>
      <c r="C15754" t="str">
        <v>Evening</v>
      </c>
      <c r="D15754">
        <v>22</v>
      </c>
      <c r="E15754" t="str">
        <f>IF(MOD(D15754,2)=0,"EVEN","ODD")</f>
        <v>EVEN</v>
      </c>
      <c r="F15754" t="str">
        <f>IF(D15754&lt;=18,"LOW (1-18)","HIGH (19-36)")</f>
        <v>HIGH (19-36)</v>
      </c>
      <c r="G15754">
        <f>INT((D15754-1)/6)+1</f>
        <v>4</v>
      </c>
      <c r="H15754">
        <f>MOD(D15754-1,6)+1</f>
        <v>4</v>
      </c>
      <c r="I15754">
        <f>37-D15754</f>
        <v>15</v>
      </c>
      <c r="J15754">
        <f>ABS(D15754-D15755)</f>
        <v>14</v>
      </c>
      <c r="K15754">
        <f>AVERAGE(D15754:D15758)</f>
        <v>22</v>
      </c>
      <c r="L15754">
        <f>AVERAGE(D15754:D15773)</f>
        <v>22</v>
      </c>
      <c r="M15754">
        <f>K15754-L15754</f>
        <v>0</v>
      </c>
      <c r="N15754" t="str">
        <f>IF(K15754&gt;L15754,"HIGH ZONE BIAS",IF(K15754&lt;L15754,"LOW ZONE BIAS","EQUILIBRIUM"))</f>
        <v>EQUILIBRIUM</v>
      </c>
    </row>
    <row r="15755">
      <c r="A15755">
        <v>11805</v>
      </c>
      <c r="B15755" t="str">
        <v>2013-02-04</v>
      </c>
      <c r="C15755" t="str">
        <v>Midday</v>
      </c>
      <c r="D15755">
        <v>8</v>
      </c>
      <c r="E15755" t="str">
        <f>IF(MOD(D15755,2)=0,"EVEN","ODD")</f>
        <v>EVEN</v>
      </c>
      <c r="F15755" t="str">
        <f>IF(D15755&lt;=18,"LOW (1-18)","HIGH (19-36)")</f>
        <v>LOW (1-18)</v>
      </c>
      <c r="G15755">
        <f>INT((D15755-1)/6)+1</f>
        <v>2</v>
      </c>
      <c r="H15755">
        <f>MOD(D15755-1,6)+1</f>
        <v>2</v>
      </c>
      <c r="I15755">
        <f>37-D15755</f>
        <v>29</v>
      </c>
      <c r="J15755">
        <f>ABS(D15755-D15756)</f>
        <v>12</v>
      </c>
      <c r="K15755">
        <f>AVERAGE(D15755:D15759)</f>
        <v>8</v>
      </c>
      <c r="L15755">
        <f>AVERAGE(D15755:D15774)</f>
        <v>8</v>
      </c>
      <c r="M15755">
        <f>K15755-L15755</f>
        <v>0</v>
      </c>
      <c r="N15755" t="str">
        <f>IF(K15755&gt;L15755,"HIGH ZONE BIAS",IF(K15755&lt;L15755,"LOW ZONE BIAS","EQUILIBRIUM"))</f>
        <v>EQUILIBRIUM</v>
      </c>
    </row>
    <row r="15756">
      <c r="A15756">
        <v>11804</v>
      </c>
      <c r="B15756" t="str">
        <v>2013-02-04</v>
      </c>
      <c r="C15756" t="str">
        <v>Morning</v>
      </c>
      <c r="D15756">
        <v>20</v>
      </c>
      <c r="E15756" t="str">
        <f>IF(MOD(D15756,2)=0,"EVEN","ODD")</f>
        <v>EVEN</v>
      </c>
      <c r="F15756" t="str">
        <f>IF(D15756&lt;=18,"LOW (1-18)","HIGH (19-36)")</f>
        <v>HIGH (19-36)</v>
      </c>
      <c r="G15756">
        <f>INT((D15756-1)/6)+1</f>
        <v>4</v>
      </c>
      <c r="H15756">
        <f>MOD(D15756-1,6)+1</f>
        <v>2</v>
      </c>
      <c r="I15756">
        <f>37-D15756</f>
        <v>17</v>
      </c>
      <c r="J15756">
        <f>ABS(D15756-D15757)</f>
        <v>4</v>
      </c>
      <c r="K15756">
        <f>AVERAGE(D15756:D15760)</f>
        <v>20</v>
      </c>
      <c r="L15756">
        <f>AVERAGE(D15756:D15775)</f>
        <v>20</v>
      </c>
      <c r="M15756">
        <f>K15756-L15756</f>
        <v>0</v>
      </c>
      <c r="N15756" t="str">
        <f>IF(K15756&gt;L15756,"HIGH ZONE BIAS",IF(K15756&lt;L15756,"LOW ZONE BIAS","EQUILIBRIUM"))</f>
        <v>EQUILIBRIUM</v>
      </c>
    </row>
    <row r="15757">
      <c r="A15757">
        <v>11803</v>
      </c>
      <c r="B15757" t="str">
        <v>2013-02-02</v>
      </c>
      <c r="C15757" t="str">
        <v>Evening</v>
      </c>
      <c r="D15757">
        <v>24</v>
      </c>
      <c r="E15757" t="str">
        <f>IF(MOD(D15757,2)=0,"EVEN","ODD")</f>
        <v>EVEN</v>
      </c>
      <c r="F15757" t="str">
        <f>IF(D15757&lt;=18,"LOW (1-18)","HIGH (19-36)")</f>
        <v>HIGH (19-36)</v>
      </c>
      <c r="G15757">
        <f>INT((D15757-1)/6)+1</f>
        <v>4</v>
      </c>
      <c r="H15757">
        <f>MOD(D15757-1,6)+1</f>
        <v>6</v>
      </c>
      <c r="I15757">
        <f>37-D15757</f>
        <v>13</v>
      </c>
      <c r="J15757">
        <f>ABS(D15757-D15758)</f>
        <v>3</v>
      </c>
      <c r="K15757">
        <f>AVERAGE(D15757:D15761)</f>
        <v>24</v>
      </c>
      <c r="L15757">
        <f>AVERAGE(D15757:D15776)</f>
        <v>24</v>
      </c>
      <c r="M15757">
        <f>K15757-L15757</f>
        <v>0</v>
      </c>
      <c r="N15757" t="str">
        <f>IF(K15757&gt;L15757,"HIGH ZONE BIAS",IF(K15757&lt;L15757,"LOW ZONE BIAS","EQUILIBRIUM"))</f>
        <v>EQUILIBRIUM</v>
      </c>
    </row>
    <row r="15758">
      <c r="A15758">
        <v>11802</v>
      </c>
      <c r="B15758" t="str">
        <v>2013-02-02</v>
      </c>
      <c r="C15758" t="str">
        <v>Midday</v>
      </c>
      <c r="D15758">
        <v>27</v>
      </c>
      <c r="E15758" t="str">
        <f>IF(MOD(D15758,2)=0,"EVEN","ODD")</f>
        <v>ODD</v>
      </c>
      <c r="F15758" t="str">
        <f>IF(D15758&lt;=18,"LOW (1-18)","HIGH (19-36)")</f>
        <v>HIGH (19-36)</v>
      </c>
      <c r="G15758">
        <f>INT((D15758-1)/6)+1</f>
        <v>5</v>
      </c>
      <c r="H15758">
        <f>MOD(D15758-1,6)+1</f>
        <v>3</v>
      </c>
      <c r="I15758">
        <f>37-D15758</f>
        <v>10</v>
      </c>
      <c r="J15758">
        <f>ABS(D15758-D15759)</f>
        <v>4</v>
      </c>
      <c r="K15758">
        <f>AVERAGE(D15758:D15762)</f>
        <v>27</v>
      </c>
      <c r="L15758">
        <f>AVERAGE(D15758:D15777)</f>
        <v>27</v>
      </c>
      <c r="M15758">
        <f>K15758-L15758</f>
        <v>0</v>
      </c>
      <c r="N15758" t="str">
        <f>IF(K15758&gt;L15758,"HIGH ZONE BIAS",IF(K15758&lt;L15758,"LOW ZONE BIAS","EQUILIBRIUM"))</f>
        <v>EQUILIBRIUM</v>
      </c>
    </row>
    <row r="15759">
      <c r="A15759">
        <v>11801</v>
      </c>
      <c r="B15759" t="str">
        <v>2013-02-02</v>
      </c>
      <c r="C15759" t="str">
        <v>Morning</v>
      </c>
      <c r="D15759">
        <v>23</v>
      </c>
      <c r="E15759" t="str">
        <f>IF(MOD(D15759,2)=0,"EVEN","ODD")</f>
        <v>ODD</v>
      </c>
      <c r="F15759" t="str">
        <f>IF(D15759&lt;=18,"LOW (1-18)","HIGH (19-36)")</f>
        <v>HIGH (19-36)</v>
      </c>
      <c r="G15759">
        <f>INT((D15759-1)/6)+1</f>
        <v>4</v>
      </c>
      <c r="H15759">
        <f>MOD(D15759-1,6)+1</f>
        <v>5</v>
      </c>
      <c r="I15759">
        <f>37-D15759</f>
        <v>14</v>
      </c>
      <c r="J15759">
        <f>ABS(D15759-D15760)</f>
        <v>3</v>
      </c>
      <c r="K15759">
        <f>AVERAGE(D15759:D15763)</f>
        <v>23</v>
      </c>
      <c r="L15759">
        <f>AVERAGE(D15759:D15778)</f>
        <v>23</v>
      </c>
      <c r="M15759">
        <f>K15759-L15759</f>
        <v>0</v>
      </c>
      <c r="N15759" t="str">
        <f>IF(K15759&gt;L15759,"HIGH ZONE BIAS",IF(K15759&lt;L15759,"LOW ZONE BIAS","EQUILIBRIUM"))</f>
        <v>EQUILIBRIUM</v>
      </c>
    </row>
    <row r="15760">
      <c r="A15760">
        <v>11800</v>
      </c>
      <c r="B15760" t="str">
        <v>2013-02-01</v>
      </c>
      <c r="C15760" t="str">
        <v>Evening</v>
      </c>
      <c r="D15760">
        <v>26</v>
      </c>
      <c r="E15760" t="str">
        <f>IF(MOD(D15760,2)=0,"EVEN","ODD")</f>
        <v>EVEN</v>
      </c>
      <c r="F15760" t="str">
        <f>IF(D15760&lt;=18,"LOW (1-18)","HIGH (19-36)")</f>
        <v>HIGH (19-36)</v>
      </c>
      <c r="G15760">
        <f>INT((D15760-1)/6)+1</f>
        <v>5</v>
      </c>
      <c r="H15760">
        <f>MOD(D15760-1,6)+1</f>
        <v>2</v>
      </c>
      <c r="I15760">
        <f>37-D15760</f>
        <v>11</v>
      </c>
      <c r="J15760">
        <f>ABS(D15760-D15761)</f>
        <v>24</v>
      </c>
      <c r="K15760">
        <f>AVERAGE(D15760:D15764)</f>
        <v>26</v>
      </c>
      <c r="L15760">
        <f>AVERAGE(D15760:D15779)</f>
        <v>26</v>
      </c>
      <c r="M15760">
        <f>K15760-L15760</f>
        <v>0</v>
      </c>
      <c r="N15760" t="str">
        <f>IF(K15760&gt;L15760,"HIGH ZONE BIAS",IF(K15760&lt;L15760,"LOW ZONE BIAS","EQUILIBRIUM"))</f>
        <v>EQUILIBRIUM</v>
      </c>
    </row>
    <row r="15761">
      <c r="A15761">
        <v>11799</v>
      </c>
      <c r="B15761" t="str">
        <v>2013-02-01</v>
      </c>
      <c r="C15761" t="str">
        <v>Midday</v>
      </c>
      <c r="D15761">
        <v>2</v>
      </c>
      <c r="E15761" t="str">
        <f>IF(MOD(D15761,2)=0,"EVEN","ODD")</f>
        <v>EVEN</v>
      </c>
      <c r="F15761" t="str">
        <f>IF(D15761&lt;=18,"LOW (1-18)","HIGH (19-36)")</f>
        <v>LOW (1-18)</v>
      </c>
      <c r="G15761">
        <f>INT((D15761-1)/6)+1</f>
        <v>1</v>
      </c>
      <c r="H15761">
        <f>MOD(D15761-1,6)+1</f>
        <v>2</v>
      </c>
      <c r="I15761">
        <f>37-D15761</f>
        <v>35</v>
      </c>
      <c r="J15761">
        <f>ABS(D15761-D15762)</f>
        <v>20</v>
      </c>
      <c r="K15761">
        <f>AVERAGE(D15761:D15765)</f>
        <v>2</v>
      </c>
      <c r="L15761">
        <f>AVERAGE(D15761:D15780)</f>
        <v>2</v>
      </c>
      <c r="M15761">
        <f>K15761-L15761</f>
        <v>0</v>
      </c>
      <c r="N15761" t="str">
        <f>IF(K15761&gt;L15761,"HIGH ZONE BIAS",IF(K15761&lt;L15761,"LOW ZONE BIAS","EQUILIBRIUM"))</f>
        <v>EQUILIBRIUM</v>
      </c>
    </row>
    <row r="15762">
      <c r="A15762">
        <v>11798</v>
      </c>
      <c r="B15762" t="str">
        <v>2013-02-01</v>
      </c>
      <c r="C15762" t="str">
        <v>Morning</v>
      </c>
      <c r="D15762">
        <v>22</v>
      </c>
      <c r="E15762" t="str">
        <f>IF(MOD(D15762,2)=0,"EVEN","ODD")</f>
        <v>EVEN</v>
      </c>
      <c r="F15762" t="str">
        <f>IF(D15762&lt;=18,"LOW (1-18)","HIGH (19-36)")</f>
        <v>HIGH (19-36)</v>
      </c>
      <c r="G15762">
        <f>INT((D15762-1)/6)+1</f>
        <v>4</v>
      </c>
      <c r="H15762">
        <f>MOD(D15762-1,6)+1</f>
        <v>4</v>
      </c>
      <c r="I15762">
        <f>37-D15762</f>
        <v>15</v>
      </c>
      <c r="J15762">
        <f>ABS(D15762-D15763)</f>
        <v>3</v>
      </c>
      <c r="K15762">
        <f>AVERAGE(D15762:D15766)</f>
        <v>22</v>
      </c>
      <c r="L15762">
        <f>AVERAGE(D15762:D15781)</f>
        <v>22</v>
      </c>
      <c r="M15762">
        <f>K15762-L15762</f>
        <v>0</v>
      </c>
      <c r="N15762" t="str">
        <f>IF(K15762&gt;L15762,"HIGH ZONE BIAS",IF(K15762&lt;L15762,"LOW ZONE BIAS","EQUILIBRIUM"))</f>
        <v>EQUILIBRIUM</v>
      </c>
    </row>
    <row r="15763">
      <c r="A15763">
        <v>11797</v>
      </c>
      <c r="B15763" t="str">
        <v>2013-01-31</v>
      </c>
      <c r="C15763" t="str">
        <v>Evening</v>
      </c>
      <c r="D15763">
        <v>19</v>
      </c>
      <c r="E15763" t="str">
        <f>IF(MOD(D15763,2)=0,"EVEN","ODD")</f>
        <v>ODD</v>
      </c>
      <c r="F15763" t="str">
        <f>IF(D15763&lt;=18,"LOW (1-18)","HIGH (19-36)")</f>
        <v>HIGH (19-36)</v>
      </c>
      <c r="G15763">
        <f>INT((D15763-1)/6)+1</f>
        <v>4</v>
      </c>
      <c r="H15763">
        <f>MOD(D15763-1,6)+1</f>
        <v>1</v>
      </c>
      <c r="I15763">
        <f>37-D15763</f>
        <v>18</v>
      </c>
      <c r="J15763">
        <f>ABS(D15763-D15764)</f>
        <v>2</v>
      </c>
      <c r="K15763">
        <f>AVERAGE(D15763:D15767)</f>
        <v>19</v>
      </c>
      <c r="L15763">
        <f>AVERAGE(D15763:D15782)</f>
        <v>19</v>
      </c>
      <c r="M15763">
        <f>K15763-L15763</f>
        <v>0</v>
      </c>
      <c r="N15763" t="str">
        <f>IF(K15763&gt;L15763,"HIGH ZONE BIAS",IF(K15763&lt;L15763,"LOW ZONE BIAS","EQUILIBRIUM"))</f>
        <v>EQUILIBRIUM</v>
      </c>
    </row>
    <row r="15764">
      <c r="A15764">
        <v>11796</v>
      </c>
      <c r="B15764" t="str">
        <v>2013-01-31</v>
      </c>
      <c r="C15764" t="str">
        <v>Midday</v>
      </c>
      <c r="D15764">
        <v>21</v>
      </c>
      <c r="E15764" t="str">
        <f>IF(MOD(D15764,2)=0,"EVEN","ODD")</f>
        <v>ODD</v>
      </c>
      <c r="F15764" t="str">
        <f>IF(D15764&lt;=18,"LOW (1-18)","HIGH (19-36)")</f>
        <v>HIGH (19-36)</v>
      </c>
      <c r="G15764">
        <f>INT((D15764-1)/6)+1</f>
        <v>4</v>
      </c>
      <c r="H15764">
        <f>MOD(D15764-1,6)+1</f>
        <v>3</v>
      </c>
      <c r="I15764">
        <f>37-D15764</f>
        <v>16</v>
      </c>
      <c r="J15764">
        <f>ABS(D15764-D15765)</f>
        <v>1</v>
      </c>
      <c r="K15764">
        <f>AVERAGE(D15764:D15768)</f>
        <v>21</v>
      </c>
      <c r="L15764">
        <f>AVERAGE(D15764:D15783)</f>
        <v>21</v>
      </c>
      <c r="M15764">
        <f>K15764-L15764</f>
        <v>0</v>
      </c>
      <c r="N15764" t="str">
        <f>IF(K15764&gt;L15764,"HIGH ZONE BIAS",IF(K15764&lt;L15764,"LOW ZONE BIAS","EQUILIBRIUM"))</f>
        <v>EQUILIBRIUM</v>
      </c>
    </row>
    <row r="15765">
      <c r="A15765">
        <v>11795</v>
      </c>
      <c r="B15765" t="str">
        <v>2013-01-31</v>
      </c>
      <c r="C15765" t="str">
        <v>Morning</v>
      </c>
      <c r="D15765">
        <v>20</v>
      </c>
      <c r="E15765" t="str">
        <f>IF(MOD(D15765,2)=0,"EVEN","ODD")</f>
        <v>EVEN</v>
      </c>
      <c r="F15765" t="str">
        <f>IF(D15765&lt;=18,"LOW (1-18)","HIGH (19-36)")</f>
        <v>HIGH (19-36)</v>
      </c>
      <c r="G15765">
        <f>INT((D15765-1)/6)+1</f>
        <v>4</v>
      </c>
      <c r="H15765">
        <f>MOD(D15765-1,6)+1</f>
        <v>2</v>
      </c>
      <c r="I15765">
        <f>37-D15765</f>
        <v>17</v>
      </c>
      <c r="J15765">
        <f>ABS(D15765-D15766)</f>
        <v>17</v>
      </c>
      <c r="K15765">
        <f>AVERAGE(D15765:D15769)</f>
        <v>20</v>
      </c>
      <c r="L15765">
        <f>AVERAGE(D15765:D15784)</f>
        <v>20</v>
      </c>
      <c r="M15765">
        <f>K15765-L15765</f>
        <v>0</v>
      </c>
      <c r="N15765" t="str">
        <f>IF(K15765&gt;L15765,"HIGH ZONE BIAS",IF(K15765&lt;L15765,"LOW ZONE BIAS","EQUILIBRIUM"))</f>
        <v>EQUILIBRIUM</v>
      </c>
    </row>
    <row r="15766">
      <c r="A15766">
        <v>11794</v>
      </c>
      <c r="B15766" t="str">
        <v>2013-01-30</v>
      </c>
      <c r="C15766" t="str">
        <v>Evening</v>
      </c>
      <c r="D15766">
        <v>3</v>
      </c>
      <c r="E15766" t="str">
        <f>IF(MOD(D15766,2)=0,"EVEN","ODD")</f>
        <v>ODD</v>
      </c>
      <c r="F15766" t="str">
        <f>IF(D15766&lt;=18,"LOW (1-18)","HIGH (19-36)")</f>
        <v>LOW (1-18)</v>
      </c>
      <c r="G15766">
        <f>INT((D15766-1)/6)+1</f>
        <v>1</v>
      </c>
      <c r="H15766">
        <f>MOD(D15766-1,6)+1</f>
        <v>3</v>
      </c>
      <c r="I15766">
        <f>37-D15766</f>
        <v>34</v>
      </c>
      <c r="J15766">
        <f>ABS(D15766-D15767)</f>
        <v>6</v>
      </c>
      <c r="K15766">
        <f>AVERAGE(D15766:D15770)</f>
        <v>3</v>
      </c>
      <c r="L15766">
        <f>AVERAGE(D15766:D15785)</f>
        <v>3</v>
      </c>
      <c r="M15766">
        <f>K15766-L15766</f>
        <v>0</v>
      </c>
      <c r="N15766" t="str">
        <f>IF(K15766&gt;L15766,"HIGH ZONE BIAS",IF(K15766&lt;L15766,"LOW ZONE BIAS","EQUILIBRIUM"))</f>
        <v>EQUILIBRIUM</v>
      </c>
    </row>
    <row r="15767">
      <c r="A15767">
        <v>11793</v>
      </c>
      <c r="B15767" t="str">
        <v>2013-01-30</v>
      </c>
      <c r="C15767" t="str">
        <v>Midday</v>
      </c>
      <c r="D15767">
        <v>9</v>
      </c>
      <c r="E15767" t="str">
        <f>IF(MOD(D15767,2)=0,"EVEN","ODD")</f>
        <v>ODD</v>
      </c>
      <c r="F15767" t="str">
        <f>IF(D15767&lt;=18,"LOW (1-18)","HIGH (19-36)")</f>
        <v>LOW (1-18)</v>
      </c>
      <c r="G15767">
        <f>INT((D15767-1)/6)+1</f>
        <v>2</v>
      </c>
      <c r="H15767">
        <f>MOD(D15767-1,6)+1</f>
        <v>3</v>
      </c>
      <c r="I15767">
        <f>37-D15767</f>
        <v>28</v>
      </c>
      <c r="J15767">
        <f>ABS(D15767-D15768)</f>
        <v>4</v>
      </c>
      <c r="K15767">
        <f>AVERAGE(D15767:D15771)</f>
        <v>9</v>
      </c>
      <c r="L15767">
        <f>AVERAGE(D15767:D15786)</f>
        <v>9</v>
      </c>
      <c r="M15767">
        <f>K15767-L15767</f>
        <v>0</v>
      </c>
      <c r="N15767" t="str">
        <f>IF(K15767&gt;L15767,"HIGH ZONE BIAS",IF(K15767&lt;L15767,"LOW ZONE BIAS","EQUILIBRIUM"))</f>
        <v>EQUILIBRIUM</v>
      </c>
    </row>
    <row r="15768">
      <c r="A15768">
        <v>11792</v>
      </c>
      <c r="B15768" t="str">
        <v>2013-01-30</v>
      </c>
      <c r="C15768" t="str">
        <v>Morning</v>
      </c>
      <c r="D15768">
        <v>13</v>
      </c>
      <c r="E15768" t="str">
        <f>IF(MOD(D15768,2)=0,"EVEN","ODD")</f>
        <v>ODD</v>
      </c>
      <c r="F15768" t="str">
        <f>IF(D15768&lt;=18,"LOW (1-18)","HIGH (19-36)")</f>
        <v>LOW (1-18)</v>
      </c>
      <c r="G15768">
        <f>INT((D15768-1)/6)+1</f>
        <v>3</v>
      </c>
      <c r="H15768">
        <f>MOD(D15768-1,6)+1</f>
        <v>1</v>
      </c>
      <c r="I15768">
        <f>37-D15768</f>
        <v>24</v>
      </c>
      <c r="J15768">
        <f>ABS(D15768-D15769)</f>
        <v>9</v>
      </c>
      <c r="K15768">
        <f>AVERAGE(D15768:D15772)</f>
        <v>13</v>
      </c>
      <c r="L15768">
        <f>AVERAGE(D15768:D15787)</f>
        <v>13</v>
      </c>
      <c r="M15768">
        <f>K15768-L15768</f>
        <v>0</v>
      </c>
      <c r="N15768" t="str">
        <f>IF(K15768&gt;L15768,"HIGH ZONE BIAS",IF(K15768&lt;L15768,"LOW ZONE BIAS","EQUILIBRIUM"))</f>
        <v>EQUILIBRIUM</v>
      </c>
    </row>
    <row r="15769">
      <c r="A15769">
        <v>11791</v>
      </c>
      <c r="B15769" t="str">
        <v>2013-01-29</v>
      </c>
      <c r="C15769" t="str">
        <v>Evening</v>
      </c>
      <c r="D15769">
        <v>22</v>
      </c>
      <c r="E15769" t="str">
        <f>IF(MOD(D15769,2)=0,"EVEN","ODD")</f>
        <v>EVEN</v>
      </c>
      <c r="F15769" t="str">
        <f>IF(D15769&lt;=18,"LOW (1-18)","HIGH (19-36)")</f>
        <v>HIGH (19-36)</v>
      </c>
      <c r="G15769">
        <f>INT((D15769-1)/6)+1</f>
        <v>4</v>
      </c>
      <c r="H15769">
        <f>MOD(D15769-1,6)+1</f>
        <v>4</v>
      </c>
      <c r="I15769">
        <f>37-D15769</f>
        <v>15</v>
      </c>
      <c r="J15769">
        <f>ABS(D15769-D15770)</f>
        <v>11</v>
      </c>
      <c r="K15769">
        <f>AVERAGE(D15769:D15773)</f>
        <v>22</v>
      </c>
      <c r="L15769">
        <f>AVERAGE(D15769:D15788)</f>
        <v>22</v>
      </c>
      <c r="M15769">
        <f>K15769-L15769</f>
        <v>0</v>
      </c>
      <c r="N15769" t="str">
        <f>IF(K15769&gt;L15769,"HIGH ZONE BIAS",IF(K15769&lt;L15769,"LOW ZONE BIAS","EQUILIBRIUM"))</f>
        <v>EQUILIBRIUM</v>
      </c>
    </row>
    <row r="15770">
      <c r="A15770">
        <v>11790</v>
      </c>
      <c r="B15770" t="str">
        <v>2013-01-29</v>
      </c>
      <c r="C15770" t="str">
        <v>Midday</v>
      </c>
      <c r="D15770">
        <v>33</v>
      </c>
      <c r="E15770" t="str">
        <f>IF(MOD(D15770,2)=0,"EVEN","ODD")</f>
        <v>ODD</v>
      </c>
      <c r="F15770" t="str">
        <f>IF(D15770&lt;=18,"LOW (1-18)","HIGH (19-36)")</f>
        <v>HIGH (19-36)</v>
      </c>
      <c r="G15770">
        <f>INT((D15770-1)/6)+1</f>
        <v>6</v>
      </c>
      <c r="H15770">
        <f>MOD(D15770-1,6)+1</f>
        <v>3</v>
      </c>
      <c r="I15770">
        <f>37-D15770</f>
        <v>4</v>
      </c>
      <c r="J15770">
        <f>ABS(D15770-D15771)</f>
        <v>3</v>
      </c>
      <c r="K15770">
        <f>AVERAGE(D15770:D15774)</f>
        <v>33</v>
      </c>
      <c r="L15770">
        <f>AVERAGE(D15770:D15789)</f>
        <v>33</v>
      </c>
      <c r="M15770">
        <f>K15770-L15770</f>
        <v>0</v>
      </c>
      <c r="N15770" t="str">
        <f>IF(K15770&gt;L15770,"HIGH ZONE BIAS",IF(K15770&lt;L15770,"LOW ZONE BIAS","EQUILIBRIUM"))</f>
        <v>EQUILIBRIUM</v>
      </c>
    </row>
    <row r="15771">
      <c r="A15771">
        <v>11789</v>
      </c>
      <c r="B15771" t="str">
        <v>2013-01-29</v>
      </c>
      <c r="C15771" t="str">
        <v>Morning</v>
      </c>
      <c r="D15771">
        <v>30</v>
      </c>
      <c r="E15771" t="str">
        <f>IF(MOD(D15771,2)=0,"EVEN","ODD")</f>
        <v>EVEN</v>
      </c>
      <c r="F15771" t="str">
        <f>IF(D15771&lt;=18,"LOW (1-18)","HIGH (19-36)")</f>
        <v>HIGH (19-36)</v>
      </c>
      <c r="G15771">
        <f>INT((D15771-1)/6)+1</f>
        <v>5</v>
      </c>
      <c r="H15771">
        <f>MOD(D15771-1,6)+1</f>
        <v>6</v>
      </c>
      <c r="I15771">
        <f>37-D15771</f>
        <v>7</v>
      </c>
      <c r="J15771">
        <f>ABS(D15771-D15772)</f>
        <v>18</v>
      </c>
      <c r="K15771">
        <f>AVERAGE(D15771:D15775)</f>
        <v>30</v>
      </c>
      <c r="L15771">
        <f>AVERAGE(D15771:D15790)</f>
        <v>30</v>
      </c>
      <c r="M15771">
        <f>K15771-L15771</f>
        <v>0</v>
      </c>
      <c r="N15771" t="str">
        <f>IF(K15771&gt;L15771,"HIGH ZONE BIAS",IF(K15771&lt;L15771,"LOW ZONE BIAS","EQUILIBRIUM"))</f>
        <v>EQUILIBRIUM</v>
      </c>
    </row>
    <row r="15772">
      <c r="A15772">
        <v>11788</v>
      </c>
      <c r="B15772" t="str">
        <v>2013-01-28</v>
      </c>
      <c r="C15772" t="str">
        <v>Evening</v>
      </c>
      <c r="D15772">
        <v>12</v>
      </c>
      <c r="E15772" t="str">
        <f>IF(MOD(D15772,2)=0,"EVEN","ODD")</f>
        <v>EVEN</v>
      </c>
      <c r="F15772" t="str">
        <f>IF(D15772&lt;=18,"LOW (1-18)","HIGH (19-36)")</f>
        <v>LOW (1-18)</v>
      </c>
      <c r="G15772">
        <f>INT((D15772-1)/6)+1</f>
        <v>2</v>
      </c>
      <c r="H15772">
        <f>MOD(D15772-1,6)+1</f>
        <v>6</v>
      </c>
      <c r="I15772">
        <f>37-D15772</f>
        <v>25</v>
      </c>
      <c r="J15772">
        <f>ABS(D15772-D15773)</f>
        <v>4</v>
      </c>
      <c r="K15772">
        <f>AVERAGE(D15772:D15776)</f>
        <v>12</v>
      </c>
      <c r="L15772">
        <f>AVERAGE(D15772:D15791)</f>
        <v>12</v>
      </c>
      <c r="M15772">
        <f>K15772-L15772</f>
        <v>0</v>
      </c>
      <c r="N15772" t="str">
        <f>IF(K15772&gt;L15772,"HIGH ZONE BIAS",IF(K15772&lt;L15772,"LOW ZONE BIAS","EQUILIBRIUM"))</f>
        <v>EQUILIBRIUM</v>
      </c>
    </row>
    <row r="15773">
      <c r="A15773">
        <v>11787</v>
      </c>
      <c r="B15773" t="str">
        <v>2013-01-28</v>
      </c>
      <c r="C15773" t="str">
        <v>Midday</v>
      </c>
      <c r="D15773">
        <v>16</v>
      </c>
      <c r="E15773" t="str">
        <f>IF(MOD(D15773,2)=0,"EVEN","ODD")</f>
        <v>EVEN</v>
      </c>
      <c r="F15773" t="str">
        <f>IF(D15773&lt;=18,"LOW (1-18)","HIGH (19-36)")</f>
        <v>LOW (1-18)</v>
      </c>
      <c r="G15773">
        <f>INT((D15773-1)/6)+1</f>
        <v>3</v>
      </c>
      <c r="H15773">
        <f>MOD(D15773-1,6)+1</f>
        <v>4</v>
      </c>
      <c r="I15773">
        <f>37-D15773</f>
        <v>21</v>
      </c>
      <c r="J15773">
        <f>ABS(D15773-D15774)</f>
        <v>0</v>
      </c>
      <c r="K15773">
        <f>AVERAGE(D15773:D15777)</f>
        <v>16</v>
      </c>
      <c r="L15773">
        <f>AVERAGE(D15773:D15792)</f>
        <v>16</v>
      </c>
      <c r="M15773">
        <f>K15773-L15773</f>
        <v>0</v>
      </c>
      <c r="N15773" t="str">
        <f>IF(K15773&gt;L15773,"HIGH ZONE BIAS",IF(K15773&lt;L15773,"LOW ZONE BIAS","EQUILIBRIUM"))</f>
        <v>EQUILIBRIUM</v>
      </c>
    </row>
    <row r="15774">
      <c r="A15774">
        <v>11786</v>
      </c>
      <c r="B15774" t="str">
        <v>2013-01-28</v>
      </c>
      <c r="C15774" t="str">
        <v>Morning</v>
      </c>
      <c r="D15774">
        <v>16</v>
      </c>
      <c r="E15774" t="str">
        <f>IF(MOD(D15774,2)=0,"EVEN","ODD")</f>
        <v>EVEN</v>
      </c>
      <c r="F15774" t="str">
        <f>IF(D15774&lt;=18,"LOW (1-18)","HIGH (19-36)")</f>
        <v>LOW (1-18)</v>
      </c>
      <c r="G15774">
        <f>INT((D15774-1)/6)+1</f>
        <v>3</v>
      </c>
      <c r="H15774">
        <f>MOD(D15774-1,6)+1</f>
        <v>4</v>
      </c>
      <c r="I15774">
        <f>37-D15774</f>
        <v>21</v>
      </c>
      <c r="J15774">
        <f>ABS(D15774-D15775)</f>
        <v>10</v>
      </c>
      <c r="K15774">
        <f>AVERAGE(D15774:D15778)</f>
        <v>16</v>
      </c>
      <c r="L15774">
        <f>AVERAGE(D15774:D15793)</f>
        <v>16</v>
      </c>
      <c r="M15774">
        <f>K15774-L15774</f>
        <v>0</v>
      </c>
      <c r="N15774" t="str">
        <f>IF(K15774&gt;L15774,"HIGH ZONE BIAS",IF(K15774&lt;L15774,"LOW ZONE BIAS","EQUILIBRIUM"))</f>
        <v>EQUILIBRIUM</v>
      </c>
    </row>
    <row r="15775">
      <c r="A15775">
        <v>11785</v>
      </c>
      <c r="B15775" t="str">
        <v>2013-01-26</v>
      </c>
      <c r="C15775" t="str">
        <v>Evening</v>
      </c>
      <c r="D15775">
        <v>26</v>
      </c>
      <c r="E15775" t="str">
        <f>IF(MOD(D15775,2)=0,"EVEN","ODD")</f>
        <v>EVEN</v>
      </c>
      <c r="F15775" t="str">
        <f>IF(D15775&lt;=18,"LOW (1-18)","HIGH (19-36)")</f>
        <v>HIGH (19-36)</v>
      </c>
      <c r="G15775">
        <f>INT((D15775-1)/6)+1</f>
        <v>5</v>
      </c>
      <c r="H15775">
        <f>MOD(D15775-1,6)+1</f>
        <v>2</v>
      </c>
      <c r="I15775">
        <f>37-D15775</f>
        <v>11</v>
      </c>
      <c r="J15775">
        <f>ABS(D15775-D15776)</f>
        <v>15</v>
      </c>
      <c r="K15775">
        <f>AVERAGE(D15775:D15779)</f>
        <v>26</v>
      </c>
      <c r="L15775">
        <f>AVERAGE(D15775:D15794)</f>
        <v>26</v>
      </c>
      <c r="M15775">
        <f>K15775-L15775</f>
        <v>0</v>
      </c>
      <c r="N15775" t="str">
        <f>IF(K15775&gt;L15775,"HIGH ZONE BIAS",IF(K15775&lt;L15775,"LOW ZONE BIAS","EQUILIBRIUM"))</f>
        <v>EQUILIBRIUM</v>
      </c>
    </row>
    <row r="15776">
      <c r="A15776">
        <v>11784</v>
      </c>
      <c r="B15776" t="str">
        <v>2013-01-26</v>
      </c>
      <c r="C15776" t="str">
        <v>Midday</v>
      </c>
      <c r="D15776">
        <v>11</v>
      </c>
      <c r="E15776" t="str">
        <f>IF(MOD(D15776,2)=0,"EVEN","ODD")</f>
        <v>ODD</v>
      </c>
      <c r="F15776" t="str">
        <f>IF(D15776&lt;=18,"LOW (1-18)","HIGH (19-36)")</f>
        <v>LOW (1-18)</v>
      </c>
      <c r="G15776">
        <f>INT((D15776-1)/6)+1</f>
        <v>2</v>
      </c>
      <c r="H15776">
        <f>MOD(D15776-1,6)+1</f>
        <v>5</v>
      </c>
      <c r="I15776">
        <f>37-D15776</f>
        <v>26</v>
      </c>
      <c r="J15776">
        <f>ABS(D15776-D15777)</f>
        <v>22</v>
      </c>
      <c r="K15776">
        <f>AVERAGE(D15776:D15780)</f>
        <v>11</v>
      </c>
      <c r="L15776">
        <f>AVERAGE(D15776:D15795)</f>
        <v>11</v>
      </c>
      <c r="M15776">
        <f>K15776-L15776</f>
        <v>0</v>
      </c>
      <c r="N15776" t="str">
        <f>IF(K15776&gt;L15776,"HIGH ZONE BIAS",IF(K15776&lt;L15776,"LOW ZONE BIAS","EQUILIBRIUM"))</f>
        <v>EQUILIBRIUM</v>
      </c>
    </row>
    <row r="15777">
      <c r="A15777">
        <v>11783</v>
      </c>
      <c r="B15777" t="str">
        <v>2013-01-26</v>
      </c>
      <c r="C15777" t="str">
        <v>Morning</v>
      </c>
      <c r="D15777">
        <v>33</v>
      </c>
      <c r="E15777" t="str">
        <f>IF(MOD(D15777,2)=0,"EVEN","ODD")</f>
        <v>ODD</v>
      </c>
      <c r="F15777" t="str">
        <f>IF(D15777&lt;=18,"LOW (1-18)","HIGH (19-36)")</f>
        <v>HIGH (19-36)</v>
      </c>
      <c r="G15777">
        <f>INT((D15777-1)/6)+1</f>
        <v>6</v>
      </c>
      <c r="H15777">
        <f>MOD(D15777-1,6)+1</f>
        <v>3</v>
      </c>
      <c r="I15777">
        <f>37-D15777</f>
        <v>4</v>
      </c>
      <c r="J15777">
        <f>ABS(D15777-D15778)</f>
        <v>29</v>
      </c>
      <c r="K15777">
        <f>AVERAGE(D15777:D15781)</f>
        <v>33</v>
      </c>
      <c r="L15777">
        <f>AVERAGE(D15777:D15796)</f>
        <v>33</v>
      </c>
      <c r="M15777">
        <f>K15777-L15777</f>
        <v>0</v>
      </c>
      <c r="N15777" t="str">
        <f>IF(K15777&gt;L15777,"HIGH ZONE BIAS",IF(K15777&lt;L15777,"LOW ZONE BIAS","EQUILIBRIUM"))</f>
        <v>EQUILIBRIUM</v>
      </c>
    </row>
    <row r="15778">
      <c r="A15778">
        <v>11782</v>
      </c>
      <c r="B15778" t="str">
        <v>2013-01-25</v>
      </c>
      <c r="C15778" t="str">
        <v>Evening</v>
      </c>
      <c r="D15778">
        <v>4</v>
      </c>
      <c r="E15778" t="str">
        <f>IF(MOD(D15778,2)=0,"EVEN","ODD")</f>
        <v>EVEN</v>
      </c>
      <c r="F15778" t="str">
        <f>IF(D15778&lt;=18,"LOW (1-18)","HIGH (19-36)")</f>
        <v>LOW (1-18)</v>
      </c>
      <c r="G15778">
        <f>INT((D15778-1)/6)+1</f>
        <v>1</v>
      </c>
      <c r="H15778">
        <f>MOD(D15778-1,6)+1</f>
        <v>4</v>
      </c>
      <c r="I15778">
        <f>37-D15778</f>
        <v>33</v>
      </c>
      <c r="J15778">
        <f>ABS(D15778-D15779)</f>
        <v>27</v>
      </c>
      <c r="K15778">
        <f>AVERAGE(D15778:D15782)</f>
        <v>4</v>
      </c>
      <c r="L15778">
        <f>AVERAGE(D15778:D15797)</f>
        <v>4</v>
      </c>
      <c r="M15778">
        <f>K15778-L15778</f>
        <v>0</v>
      </c>
      <c r="N15778" t="str">
        <f>IF(K15778&gt;L15778,"HIGH ZONE BIAS",IF(K15778&lt;L15778,"LOW ZONE BIAS","EQUILIBRIUM"))</f>
        <v>EQUILIBRIUM</v>
      </c>
    </row>
    <row r="15779">
      <c r="A15779">
        <v>11781</v>
      </c>
      <c r="B15779" t="str">
        <v>2013-01-25</v>
      </c>
      <c r="C15779" t="str">
        <v>Midday</v>
      </c>
      <c r="D15779">
        <v>31</v>
      </c>
      <c r="E15779" t="str">
        <f>IF(MOD(D15779,2)=0,"EVEN","ODD")</f>
        <v>ODD</v>
      </c>
      <c r="F15779" t="str">
        <f>IF(D15779&lt;=18,"LOW (1-18)","HIGH (19-36)")</f>
        <v>HIGH (19-36)</v>
      </c>
      <c r="G15779">
        <f>INT((D15779-1)/6)+1</f>
        <v>6</v>
      </c>
      <c r="H15779">
        <f>MOD(D15779-1,6)+1</f>
        <v>1</v>
      </c>
      <c r="I15779">
        <f>37-D15779</f>
        <v>6</v>
      </c>
      <c r="J15779">
        <f>ABS(D15779-D15780)</f>
        <v>5</v>
      </c>
      <c r="K15779">
        <f>AVERAGE(D15779:D15783)</f>
        <v>31</v>
      </c>
      <c r="L15779">
        <f>AVERAGE(D15779:D15798)</f>
        <v>31</v>
      </c>
      <c r="M15779">
        <f>K15779-L15779</f>
        <v>0</v>
      </c>
      <c r="N15779" t="str">
        <f>IF(K15779&gt;L15779,"HIGH ZONE BIAS",IF(K15779&lt;L15779,"LOW ZONE BIAS","EQUILIBRIUM"))</f>
        <v>EQUILIBRIUM</v>
      </c>
    </row>
    <row r="15780">
      <c r="A15780">
        <v>11780</v>
      </c>
      <c r="B15780" t="str">
        <v>2013-01-25</v>
      </c>
      <c r="C15780" t="str">
        <v>Morning</v>
      </c>
      <c r="D15780">
        <v>26</v>
      </c>
      <c r="E15780" t="str">
        <f>IF(MOD(D15780,2)=0,"EVEN","ODD")</f>
        <v>EVEN</v>
      </c>
      <c r="F15780" t="str">
        <f>IF(D15780&lt;=18,"LOW (1-18)","HIGH (19-36)")</f>
        <v>HIGH (19-36)</v>
      </c>
      <c r="G15780">
        <f>INT((D15780-1)/6)+1</f>
        <v>5</v>
      </c>
      <c r="H15780">
        <f>MOD(D15780-1,6)+1</f>
        <v>2</v>
      </c>
      <c r="I15780">
        <f>37-D15780</f>
        <v>11</v>
      </c>
      <c r="J15780">
        <f>ABS(D15780-D15781)</f>
        <v>4</v>
      </c>
      <c r="K15780">
        <f>AVERAGE(D15780:D15784)</f>
        <v>26</v>
      </c>
      <c r="L15780">
        <f>AVERAGE(D15780:D15799)</f>
        <v>26</v>
      </c>
      <c r="M15780">
        <f>K15780-L15780</f>
        <v>0</v>
      </c>
      <c r="N15780" t="str">
        <f>IF(K15780&gt;L15780,"HIGH ZONE BIAS",IF(K15780&lt;L15780,"LOW ZONE BIAS","EQUILIBRIUM"))</f>
        <v>EQUILIBRIUM</v>
      </c>
    </row>
    <row r="15781">
      <c r="A15781">
        <v>11779</v>
      </c>
      <c r="B15781" t="str">
        <v>2013-01-24</v>
      </c>
      <c r="C15781" t="str">
        <v>Evening</v>
      </c>
      <c r="D15781">
        <v>22</v>
      </c>
      <c r="E15781" t="str">
        <f>IF(MOD(D15781,2)=0,"EVEN","ODD")</f>
        <v>EVEN</v>
      </c>
      <c r="F15781" t="str">
        <f>IF(D15781&lt;=18,"LOW (1-18)","HIGH (19-36)")</f>
        <v>HIGH (19-36)</v>
      </c>
      <c r="G15781">
        <f>INT((D15781-1)/6)+1</f>
        <v>4</v>
      </c>
      <c r="H15781">
        <f>MOD(D15781-1,6)+1</f>
        <v>4</v>
      </c>
      <c r="I15781">
        <f>37-D15781</f>
        <v>15</v>
      </c>
      <c r="J15781">
        <f>ABS(D15781-D15782)</f>
        <v>1</v>
      </c>
      <c r="K15781">
        <f>AVERAGE(D15781:D15785)</f>
        <v>22</v>
      </c>
      <c r="L15781">
        <f>AVERAGE(D15781:D15800)</f>
        <v>22</v>
      </c>
      <c r="M15781">
        <f>K15781-L15781</f>
        <v>0</v>
      </c>
      <c r="N15781" t="str">
        <f>IF(K15781&gt;L15781,"HIGH ZONE BIAS",IF(K15781&lt;L15781,"LOW ZONE BIAS","EQUILIBRIUM"))</f>
        <v>EQUILIBRIUM</v>
      </c>
    </row>
    <row r="15782">
      <c r="A15782">
        <v>11778</v>
      </c>
      <c r="B15782" t="str">
        <v>2013-01-24</v>
      </c>
      <c r="C15782" t="str">
        <v>Midday</v>
      </c>
      <c r="D15782">
        <v>21</v>
      </c>
      <c r="E15782" t="str">
        <f>IF(MOD(D15782,2)=0,"EVEN","ODD")</f>
        <v>ODD</v>
      </c>
      <c r="F15782" t="str">
        <f>IF(D15782&lt;=18,"LOW (1-18)","HIGH (19-36)")</f>
        <v>HIGH (19-36)</v>
      </c>
      <c r="G15782">
        <f>INT((D15782-1)/6)+1</f>
        <v>4</v>
      </c>
      <c r="H15782">
        <f>MOD(D15782-1,6)+1</f>
        <v>3</v>
      </c>
      <c r="I15782">
        <f>37-D15782</f>
        <v>16</v>
      </c>
      <c r="J15782">
        <f>ABS(D15782-D15783)</f>
        <v>1</v>
      </c>
      <c r="K15782">
        <f>AVERAGE(D15782:D15786)</f>
        <v>21</v>
      </c>
      <c r="L15782">
        <f>AVERAGE(D15782:D15801)</f>
        <v>21</v>
      </c>
      <c r="M15782">
        <f>K15782-L15782</f>
        <v>0</v>
      </c>
      <c r="N15782" t="str">
        <f>IF(K15782&gt;L15782,"HIGH ZONE BIAS",IF(K15782&lt;L15782,"LOW ZONE BIAS","EQUILIBRIUM"))</f>
        <v>EQUILIBRIUM</v>
      </c>
    </row>
    <row r="15783">
      <c r="A15783">
        <v>11777</v>
      </c>
      <c r="B15783" t="str">
        <v>2013-01-24</v>
      </c>
      <c r="C15783" t="str">
        <v>Morning</v>
      </c>
      <c r="D15783">
        <v>22</v>
      </c>
      <c r="E15783" t="str">
        <f>IF(MOD(D15783,2)=0,"EVEN","ODD")</f>
        <v>EVEN</v>
      </c>
      <c r="F15783" t="str">
        <f>IF(D15783&lt;=18,"LOW (1-18)","HIGH (19-36)")</f>
        <v>HIGH (19-36)</v>
      </c>
      <c r="G15783">
        <f>INT((D15783-1)/6)+1</f>
        <v>4</v>
      </c>
      <c r="H15783">
        <f>MOD(D15783-1,6)+1</f>
        <v>4</v>
      </c>
      <c r="I15783">
        <f>37-D15783</f>
        <v>15</v>
      </c>
      <c r="J15783">
        <f>ABS(D15783-D15784)</f>
        <v>8</v>
      </c>
      <c r="K15783">
        <f>AVERAGE(D15783:D15787)</f>
        <v>22</v>
      </c>
      <c r="L15783">
        <f>AVERAGE(D15783:D15802)</f>
        <v>22</v>
      </c>
      <c r="M15783">
        <f>K15783-L15783</f>
        <v>0</v>
      </c>
      <c r="N15783" t="str">
        <f>IF(K15783&gt;L15783,"HIGH ZONE BIAS",IF(K15783&lt;L15783,"LOW ZONE BIAS","EQUILIBRIUM"))</f>
        <v>EQUILIBRIUM</v>
      </c>
    </row>
    <row r="15784">
      <c r="A15784">
        <v>11776</v>
      </c>
      <c r="B15784" t="str">
        <v>2013-01-23</v>
      </c>
      <c r="C15784" t="str">
        <v>Evening</v>
      </c>
      <c r="D15784">
        <v>14</v>
      </c>
      <c r="E15784" t="str">
        <f>IF(MOD(D15784,2)=0,"EVEN","ODD")</f>
        <v>EVEN</v>
      </c>
      <c r="F15784" t="str">
        <f>IF(D15784&lt;=18,"LOW (1-18)","HIGH (19-36)")</f>
        <v>LOW (1-18)</v>
      </c>
      <c r="G15784">
        <f>INT((D15784-1)/6)+1</f>
        <v>3</v>
      </c>
      <c r="H15784">
        <f>MOD(D15784-1,6)+1</f>
        <v>2</v>
      </c>
      <c r="I15784">
        <f>37-D15784</f>
        <v>23</v>
      </c>
      <c r="J15784">
        <f>ABS(D15784-D15785)</f>
        <v>22</v>
      </c>
      <c r="K15784">
        <f>AVERAGE(D15784:D15788)</f>
        <v>14</v>
      </c>
      <c r="L15784">
        <f>AVERAGE(D15784:D15803)</f>
        <v>14</v>
      </c>
      <c r="M15784">
        <f>K15784-L15784</f>
        <v>0</v>
      </c>
      <c r="N15784" t="str">
        <f>IF(K15784&gt;L15784,"HIGH ZONE BIAS",IF(K15784&lt;L15784,"LOW ZONE BIAS","EQUILIBRIUM"))</f>
        <v>EQUILIBRIUM</v>
      </c>
    </row>
    <row r="15785">
      <c r="A15785">
        <v>11775</v>
      </c>
      <c r="B15785" t="str">
        <v>2013-01-23</v>
      </c>
      <c r="C15785" t="str">
        <v>Midday</v>
      </c>
      <c r="D15785">
        <v>36</v>
      </c>
      <c r="E15785" t="str">
        <f>IF(MOD(D15785,2)=0,"EVEN","ODD")</f>
        <v>EVEN</v>
      </c>
      <c r="F15785" t="str">
        <f>IF(D15785&lt;=18,"LOW (1-18)","HIGH (19-36)")</f>
        <v>HIGH (19-36)</v>
      </c>
      <c r="G15785">
        <f>INT((D15785-1)/6)+1</f>
        <v>6</v>
      </c>
      <c r="H15785">
        <f>MOD(D15785-1,6)+1</f>
        <v>6</v>
      </c>
      <c r="I15785">
        <f>37-D15785</f>
        <v>1</v>
      </c>
      <c r="J15785">
        <f>ABS(D15785-D15786)</f>
        <v>19</v>
      </c>
      <c r="K15785">
        <f>AVERAGE(D15785:D15789)</f>
        <v>36</v>
      </c>
      <c r="L15785">
        <f>AVERAGE(D15785:D15804)</f>
        <v>36</v>
      </c>
      <c r="M15785">
        <f>K15785-L15785</f>
        <v>0</v>
      </c>
      <c r="N15785" t="str">
        <f>IF(K15785&gt;L15785,"HIGH ZONE BIAS",IF(K15785&lt;L15785,"LOW ZONE BIAS","EQUILIBRIUM"))</f>
        <v>EQUILIBRIUM</v>
      </c>
    </row>
    <row r="15786">
      <c r="A15786">
        <v>11774</v>
      </c>
      <c r="B15786" t="str">
        <v>2013-01-23</v>
      </c>
      <c r="C15786" t="str">
        <v>Morning</v>
      </c>
      <c r="D15786">
        <v>17</v>
      </c>
      <c r="E15786" t="str">
        <f>IF(MOD(D15786,2)=0,"EVEN","ODD")</f>
        <v>ODD</v>
      </c>
      <c r="F15786" t="str">
        <f>IF(D15786&lt;=18,"LOW (1-18)","HIGH (19-36)")</f>
        <v>LOW (1-18)</v>
      </c>
      <c r="G15786">
        <f>INT((D15786-1)/6)+1</f>
        <v>3</v>
      </c>
      <c r="H15786">
        <f>MOD(D15786-1,6)+1</f>
        <v>5</v>
      </c>
      <c r="I15786">
        <f>37-D15786</f>
        <v>20</v>
      </c>
      <c r="J15786">
        <f>ABS(D15786-D15787)</f>
        <v>5</v>
      </c>
      <c r="K15786">
        <f>AVERAGE(D15786:D15790)</f>
        <v>17</v>
      </c>
      <c r="L15786">
        <f>AVERAGE(D15786:D15805)</f>
        <v>17</v>
      </c>
      <c r="M15786">
        <f>K15786-L15786</f>
        <v>0</v>
      </c>
      <c r="N15786" t="str">
        <f>IF(K15786&gt;L15786,"HIGH ZONE BIAS",IF(K15786&lt;L15786,"LOW ZONE BIAS","EQUILIBRIUM"))</f>
        <v>EQUILIBRIUM</v>
      </c>
    </row>
    <row r="15787">
      <c r="A15787">
        <v>11773</v>
      </c>
      <c r="B15787" t="str">
        <v>2013-01-22</v>
      </c>
      <c r="C15787" t="str">
        <v>Evening</v>
      </c>
      <c r="D15787">
        <v>22</v>
      </c>
      <c r="E15787" t="str">
        <f>IF(MOD(D15787,2)=0,"EVEN","ODD")</f>
        <v>EVEN</v>
      </c>
      <c r="F15787" t="str">
        <f>IF(D15787&lt;=18,"LOW (1-18)","HIGH (19-36)")</f>
        <v>HIGH (19-36)</v>
      </c>
      <c r="G15787">
        <f>INT((D15787-1)/6)+1</f>
        <v>4</v>
      </c>
      <c r="H15787">
        <f>MOD(D15787-1,6)+1</f>
        <v>4</v>
      </c>
      <c r="I15787">
        <f>37-D15787</f>
        <v>15</v>
      </c>
      <c r="J15787">
        <f>ABS(D15787-D15788)</f>
        <v>1</v>
      </c>
      <c r="K15787">
        <f>AVERAGE(D15787:D15791)</f>
        <v>22</v>
      </c>
      <c r="L15787">
        <f>AVERAGE(D15787:D15806)</f>
        <v>22</v>
      </c>
      <c r="M15787">
        <f>K15787-L15787</f>
        <v>0</v>
      </c>
      <c r="N15787" t="str">
        <f>IF(K15787&gt;L15787,"HIGH ZONE BIAS",IF(K15787&lt;L15787,"LOW ZONE BIAS","EQUILIBRIUM"))</f>
        <v>EQUILIBRIUM</v>
      </c>
    </row>
    <row r="15788">
      <c r="A15788">
        <v>11772</v>
      </c>
      <c r="B15788" t="str">
        <v>2013-01-22</v>
      </c>
      <c r="C15788" t="str">
        <v>Midday</v>
      </c>
      <c r="D15788">
        <v>21</v>
      </c>
      <c r="E15788" t="str">
        <f>IF(MOD(D15788,2)=0,"EVEN","ODD")</f>
        <v>ODD</v>
      </c>
      <c r="F15788" t="str">
        <f>IF(D15788&lt;=18,"LOW (1-18)","HIGH (19-36)")</f>
        <v>HIGH (19-36)</v>
      </c>
      <c r="G15788">
        <f>INT((D15788-1)/6)+1</f>
        <v>4</v>
      </c>
      <c r="H15788">
        <f>MOD(D15788-1,6)+1</f>
        <v>3</v>
      </c>
      <c r="I15788">
        <f>37-D15788</f>
        <v>16</v>
      </c>
      <c r="J15788">
        <f>ABS(D15788-D15789)</f>
        <v>5</v>
      </c>
      <c r="K15788">
        <f>AVERAGE(D15788:D15792)</f>
        <v>21</v>
      </c>
      <c r="L15788">
        <f>AVERAGE(D15788:D15807)</f>
        <v>21</v>
      </c>
      <c r="M15788">
        <f>K15788-L15788</f>
        <v>0</v>
      </c>
      <c r="N15788" t="str">
        <f>IF(K15788&gt;L15788,"HIGH ZONE BIAS",IF(K15788&lt;L15788,"LOW ZONE BIAS","EQUILIBRIUM"))</f>
        <v>EQUILIBRIUM</v>
      </c>
    </row>
    <row r="15789">
      <c r="A15789">
        <v>11771</v>
      </c>
      <c r="B15789" t="str">
        <v>2013-01-22</v>
      </c>
      <c r="C15789" t="str">
        <v>Morning</v>
      </c>
      <c r="D15789">
        <v>26</v>
      </c>
      <c r="E15789" t="str">
        <f>IF(MOD(D15789,2)=0,"EVEN","ODD")</f>
        <v>EVEN</v>
      </c>
      <c r="F15789" t="str">
        <f>IF(D15789&lt;=18,"LOW (1-18)","HIGH (19-36)")</f>
        <v>HIGH (19-36)</v>
      </c>
      <c r="G15789">
        <f>INT((D15789-1)/6)+1</f>
        <v>5</v>
      </c>
      <c r="H15789">
        <f>MOD(D15789-1,6)+1</f>
        <v>2</v>
      </c>
      <c r="I15789">
        <f>37-D15789</f>
        <v>11</v>
      </c>
      <c r="J15789">
        <f>ABS(D15789-D15790)</f>
        <v>1</v>
      </c>
      <c r="K15789">
        <f>AVERAGE(D15789:D15793)</f>
        <v>26</v>
      </c>
      <c r="L15789">
        <f>AVERAGE(D15789:D15808)</f>
        <v>26</v>
      </c>
      <c r="M15789">
        <f>K15789-L15789</f>
        <v>0</v>
      </c>
      <c r="N15789" t="str">
        <f>IF(K15789&gt;L15789,"HIGH ZONE BIAS",IF(K15789&lt;L15789,"LOW ZONE BIAS","EQUILIBRIUM"))</f>
        <v>EQUILIBRIUM</v>
      </c>
    </row>
    <row r="15790">
      <c r="A15790">
        <v>11770</v>
      </c>
      <c r="B15790" t="str">
        <v>2013-01-21</v>
      </c>
      <c r="C15790" t="str">
        <v>Evening</v>
      </c>
      <c r="D15790">
        <v>27</v>
      </c>
      <c r="E15790" t="str">
        <f>IF(MOD(D15790,2)=0,"EVEN","ODD")</f>
        <v>ODD</v>
      </c>
      <c r="F15790" t="str">
        <f>IF(D15790&lt;=18,"LOW (1-18)","HIGH (19-36)")</f>
        <v>HIGH (19-36)</v>
      </c>
      <c r="G15790">
        <f>INT((D15790-1)/6)+1</f>
        <v>5</v>
      </c>
      <c r="H15790">
        <f>MOD(D15790-1,6)+1</f>
        <v>3</v>
      </c>
      <c r="I15790">
        <f>37-D15790</f>
        <v>10</v>
      </c>
      <c r="J15790">
        <f>ABS(D15790-D15791)</f>
        <v>1</v>
      </c>
      <c r="K15790">
        <f>AVERAGE(D15790:D15794)</f>
        <v>27</v>
      </c>
      <c r="L15790">
        <f>AVERAGE(D15790:D15809)</f>
        <v>27</v>
      </c>
      <c r="M15790">
        <f>K15790-L15790</f>
        <v>0</v>
      </c>
      <c r="N15790" t="str">
        <f>IF(K15790&gt;L15790,"HIGH ZONE BIAS",IF(K15790&lt;L15790,"LOW ZONE BIAS","EQUILIBRIUM"))</f>
        <v>EQUILIBRIUM</v>
      </c>
    </row>
    <row r="15791">
      <c r="A15791">
        <v>11769</v>
      </c>
      <c r="B15791" t="str">
        <v>2013-01-21</v>
      </c>
      <c r="C15791" t="str">
        <v>Midday</v>
      </c>
      <c r="D15791">
        <v>26</v>
      </c>
      <c r="E15791" t="str">
        <f>IF(MOD(D15791,2)=0,"EVEN","ODD")</f>
        <v>EVEN</v>
      </c>
      <c r="F15791" t="str">
        <f>IF(D15791&lt;=18,"LOW (1-18)","HIGH (19-36)")</f>
        <v>HIGH (19-36)</v>
      </c>
      <c r="G15791">
        <f>INT((D15791-1)/6)+1</f>
        <v>5</v>
      </c>
      <c r="H15791">
        <f>MOD(D15791-1,6)+1</f>
        <v>2</v>
      </c>
      <c r="I15791">
        <f>37-D15791</f>
        <v>11</v>
      </c>
      <c r="J15791">
        <f>ABS(D15791-D15792)</f>
        <v>2</v>
      </c>
      <c r="K15791">
        <f>AVERAGE(D15791:D15795)</f>
        <v>26</v>
      </c>
      <c r="L15791">
        <f>AVERAGE(D15791:D15810)</f>
        <v>26</v>
      </c>
      <c r="M15791">
        <f>K15791-L15791</f>
        <v>0</v>
      </c>
      <c r="N15791" t="str">
        <f>IF(K15791&gt;L15791,"HIGH ZONE BIAS",IF(K15791&lt;L15791,"LOW ZONE BIAS","EQUILIBRIUM"))</f>
        <v>EQUILIBRIUM</v>
      </c>
    </row>
    <row r="15792">
      <c r="A15792">
        <v>11768</v>
      </c>
      <c r="B15792" t="str">
        <v>2013-01-21</v>
      </c>
      <c r="C15792" t="str">
        <v>Morning</v>
      </c>
      <c r="D15792">
        <v>24</v>
      </c>
      <c r="E15792" t="str">
        <f>IF(MOD(D15792,2)=0,"EVEN","ODD")</f>
        <v>EVEN</v>
      </c>
      <c r="F15792" t="str">
        <f>IF(D15792&lt;=18,"LOW (1-18)","HIGH (19-36)")</f>
        <v>HIGH (19-36)</v>
      </c>
      <c r="G15792">
        <f>INT((D15792-1)/6)+1</f>
        <v>4</v>
      </c>
      <c r="H15792">
        <f>MOD(D15792-1,6)+1</f>
        <v>6</v>
      </c>
      <c r="I15792">
        <f>37-D15792</f>
        <v>13</v>
      </c>
      <c r="J15792">
        <f>ABS(D15792-D15793)</f>
        <v>22</v>
      </c>
      <c r="K15792">
        <f>AVERAGE(D15792:D15796)</f>
        <v>24</v>
      </c>
      <c r="L15792">
        <f>AVERAGE(D15792:D15811)</f>
        <v>24</v>
      </c>
      <c r="M15792">
        <f>K15792-L15792</f>
        <v>0</v>
      </c>
      <c r="N15792" t="str">
        <f>IF(K15792&gt;L15792,"HIGH ZONE BIAS",IF(K15792&lt;L15792,"LOW ZONE BIAS","EQUILIBRIUM"))</f>
        <v>EQUILIBRIUM</v>
      </c>
    </row>
    <row r="15793">
      <c r="A15793">
        <v>11767</v>
      </c>
      <c r="B15793" t="str">
        <v>2013-01-19</v>
      </c>
      <c r="C15793" t="str">
        <v>Evening</v>
      </c>
      <c r="D15793">
        <v>2</v>
      </c>
      <c r="E15793" t="str">
        <f>IF(MOD(D15793,2)=0,"EVEN","ODD")</f>
        <v>EVEN</v>
      </c>
      <c r="F15793" t="str">
        <f>IF(D15793&lt;=18,"LOW (1-18)","HIGH (19-36)")</f>
        <v>LOW (1-18)</v>
      </c>
      <c r="G15793">
        <f>INT((D15793-1)/6)+1</f>
        <v>1</v>
      </c>
      <c r="H15793">
        <f>MOD(D15793-1,6)+1</f>
        <v>2</v>
      </c>
      <c r="I15793">
        <f>37-D15793</f>
        <v>35</v>
      </c>
      <c r="J15793">
        <f>ABS(D15793-D15794)</f>
        <v>2</v>
      </c>
      <c r="K15793">
        <f>AVERAGE(D15793:D15797)</f>
        <v>2</v>
      </c>
      <c r="L15793">
        <f>AVERAGE(D15793:D15812)</f>
        <v>2</v>
      </c>
      <c r="M15793">
        <f>K15793-L15793</f>
        <v>0</v>
      </c>
      <c r="N15793" t="str">
        <f>IF(K15793&gt;L15793,"HIGH ZONE BIAS",IF(K15793&lt;L15793,"LOW ZONE BIAS","EQUILIBRIUM"))</f>
        <v>EQUILIBRIUM</v>
      </c>
    </row>
    <row r="15794">
      <c r="A15794">
        <v>11766</v>
      </c>
      <c r="B15794" t="str">
        <v>2013-01-19</v>
      </c>
      <c r="C15794" t="str">
        <v>Midday</v>
      </c>
      <c r="D15794">
        <v>4</v>
      </c>
      <c r="E15794" t="str">
        <f>IF(MOD(D15794,2)=0,"EVEN","ODD")</f>
        <v>EVEN</v>
      </c>
      <c r="F15794" t="str">
        <f>IF(D15794&lt;=18,"LOW (1-18)","HIGH (19-36)")</f>
        <v>LOW (1-18)</v>
      </c>
      <c r="G15794">
        <f>INT((D15794-1)/6)+1</f>
        <v>1</v>
      </c>
      <c r="H15794">
        <f>MOD(D15794-1,6)+1</f>
        <v>4</v>
      </c>
      <c r="I15794">
        <f>37-D15794</f>
        <v>33</v>
      </c>
      <c r="J15794">
        <f>ABS(D15794-D15795)</f>
        <v>9</v>
      </c>
      <c r="K15794">
        <f>AVERAGE(D15794:D15798)</f>
        <v>4</v>
      </c>
      <c r="L15794">
        <f>AVERAGE(D15794:D15813)</f>
        <v>4</v>
      </c>
      <c r="M15794">
        <f>K15794-L15794</f>
        <v>0</v>
      </c>
      <c r="N15794" t="str">
        <f>IF(K15794&gt;L15794,"HIGH ZONE BIAS",IF(K15794&lt;L15794,"LOW ZONE BIAS","EQUILIBRIUM"))</f>
        <v>EQUILIBRIUM</v>
      </c>
    </row>
    <row r="15795">
      <c r="A15795">
        <v>11765</v>
      </c>
      <c r="B15795" t="str">
        <v>2013-01-19</v>
      </c>
      <c r="C15795" t="str">
        <v>Morning</v>
      </c>
      <c r="D15795">
        <v>13</v>
      </c>
      <c r="E15795" t="str">
        <f>IF(MOD(D15795,2)=0,"EVEN","ODD")</f>
        <v>ODD</v>
      </c>
      <c r="F15795" t="str">
        <f>IF(D15795&lt;=18,"LOW (1-18)","HIGH (19-36)")</f>
        <v>LOW (1-18)</v>
      </c>
      <c r="G15795">
        <f>INT((D15795-1)/6)+1</f>
        <v>3</v>
      </c>
      <c r="H15795">
        <f>MOD(D15795-1,6)+1</f>
        <v>1</v>
      </c>
      <c r="I15795">
        <f>37-D15795</f>
        <v>24</v>
      </c>
      <c r="J15795">
        <f>ABS(D15795-D15796)</f>
        <v>4</v>
      </c>
      <c r="K15795">
        <f>AVERAGE(D15795:D15799)</f>
        <v>13</v>
      </c>
      <c r="L15795">
        <f>AVERAGE(D15795:D15814)</f>
        <v>13</v>
      </c>
      <c r="M15795">
        <f>K15795-L15795</f>
        <v>0</v>
      </c>
      <c r="N15795" t="str">
        <f>IF(K15795&gt;L15795,"HIGH ZONE BIAS",IF(K15795&lt;L15795,"LOW ZONE BIAS","EQUILIBRIUM"))</f>
        <v>EQUILIBRIUM</v>
      </c>
    </row>
    <row r="15796">
      <c r="A15796">
        <v>11764</v>
      </c>
      <c r="B15796" t="str">
        <v>2013-01-18</v>
      </c>
      <c r="C15796" t="str">
        <v>Evening</v>
      </c>
      <c r="D15796">
        <v>17</v>
      </c>
      <c r="E15796" t="str">
        <f>IF(MOD(D15796,2)=0,"EVEN","ODD")</f>
        <v>ODD</v>
      </c>
      <c r="F15796" t="str">
        <f>IF(D15796&lt;=18,"LOW (1-18)","HIGH (19-36)")</f>
        <v>LOW (1-18)</v>
      </c>
      <c r="G15796">
        <f>INT((D15796-1)/6)+1</f>
        <v>3</v>
      </c>
      <c r="H15796">
        <f>MOD(D15796-1,6)+1</f>
        <v>5</v>
      </c>
      <c r="I15796">
        <f>37-D15796</f>
        <v>20</v>
      </c>
      <c r="J15796">
        <f>ABS(D15796-D15797)</f>
        <v>4</v>
      </c>
      <c r="K15796">
        <f>AVERAGE(D15796:D15800)</f>
        <v>17</v>
      </c>
      <c r="L15796">
        <f>AVERAGE(D15796:D15815)</f>
        <v>17</v>
      </c>
      <c r="M15796">
        <f>K15796-L15796</f>
        <v>0</v>
      </c>
      <c r="N15796" t="str">
        <f>IF(K15796&gt;L15796,"HIGH ZONE BIAS",IF(K15796&lt;L15796,"LOW ZONE BIAS","EQUILIBRIUM"))</f>
        <v>EQUILIBRIUM</v>
      </c>
    </row>
    <row r="15797">
      <c r="A15797">
        <v>11763</v>
      </c>
      <c r="B15797" t="str">
        <v>2013-01-18</v>
      </c>
      <c r="C15797" t="str">
        <v>Midday</v>
      </c>
      <c r="D15797">
        <v>13</v>
      </c>
      <c r="E15797" t="str">
        <f>IF(MOD(D15797,2)=0,"EVEN","ODD")</f>
        <v>ODD</v>
      </c>
      <c r="F15797" t="str">
        <f>IF(D15797&lt;=18,"LOW (1-18)","HIGH (19-36)")</f>
        <v>LOW (1-18)</v>
      </c>
      <c r="G15797">
        <f>INT((D15797-1)/6)+1</f>
        <v>3</v>
      </c>
      <c r="H15797">
        <f>MOD(D15797-1,6)+1</f>
        <v>1</v>
      </c>
      <c r="I15797">
        <f>37-D15797</f>
        <v>24</v>
      </c>
      <c r="J15797">
        <f>ABS(D15797-D15798)</f>
        <v>19</v>
      </c>
      <c r="K15797">
        <f>AVERAGE(D15797:D15801)</f>
        <v>13</v>
      </c>
      <c r="L15797">
        <f>AVERAGE(D15797:D15816)</f>
        <v>13</v>
      </c>
      <c r="M15797">
        <f>K15797-L15797</f>
        <v>0</v>
      </c>
      <c r="N15797" t="str">
        <f>IF(K15797&gt;L15797,"HIGH ZONE BIAS",IF(K15797&lt;L15797,"LOW ZONE BIAS","EQUILIBRIUM"))</f>
        <v>EQUILIBRIUM</v>
      </c>
    </row>
    <row r="15798">
      <c r="A15798">
        <v>11762</v>
      </c>
      <c r="B15798" t="str">
        <v>2013-01-18</v>
      </c>
      <c r="C15798" t="str">
        <v>Morning</v>
      </c>
      <c r="D15798">
        <v>32</v>
      </c>
      <c r="E15798" t="str">
        <f>IF(MOD(D15798,2)=0,"EVEN","ODD")</f>
        <v>EVEN</v>
      </c>
      <c r="F15798" t="str">
        <f>IF(D15798&lt;=18,"LOW (1-18)","HIGH (19-36)")</f>
        <v>HIGH (19-36)</v>
      </c>
      <c r="G15798">
        <f>INT((D15798-1)/6)+1</f>
        <v>6</v>
      </c>
      <c r="H15798">
        <f>MOD(D15798-1,6)+1</f>
        <v>2</v>
      </c>
      <c r="I15798">
        <f>37-D15798</f>
        <v>5</v>
      </c>
      <c r="J15798">
        <f>ABS(D15798-D15799)</f>
        <v>4</v>
      </c>
      <c r="K15798">
        <f>AVERAGE(D15798:D15802)</f>
        <v>32</v>
      </c>
      <c r="L15798">
        <f>AVERAGE(D15798:D15817)</f>
        <v>32</v>
      </c>
      <c r="M15798">
        <f>K15798-L15798</f>
        <v>0</v>
      </c>
      <c r="N15798" t="str">
        <f>IF(K15798&gt;L15798,"HIGH ZONE BIAS",IF(K15798&lt;L15798,"LOW ZONE BIAS","EQUILIBRIUM"))</f>
        <v>EQUILIBRIUM</v>
      </c>
    </row>
    <row r="15799">
      <c r="A15799">
        <v>11761</v>
      </c>
      <c r="B15799" t="str">
        <v>2013-01-17</v>
      </c>
      <c r="C15799" t="str">
        <v>Evening</v>
      </c>
      <c r="D15799">
        <v>28</v>
      </c>
      <c r="E15799" t="str">
        <f>IF(MOD(D15799,2)=0,"EVEN","ODD")</f>
        <v>EVEN</v>
      </c>
      <c r="F15799" t="str">
        <f>IF(D15799&lt;=18,"LOW (1-18)","HIGH (19-36)")</f>
        <v>HIGH (19-36)</v>
      </c>
      <c r="G15799">
        <f>INT((D15799-1)/6)+1</f>
        <v>5</v>
      </c>
      <c r="H15799">
        <f>MOD(D15799-1,6)+1</f>
        <v>4</v>
      </c>
      <c r="I15799">
        <f>37-D15799</f>
        <v>9</v>
      </c>
      <c r="J15799">
        <f>ABS(D15799-D15800)</f>
        <v>0</v>
      </c>
      <c r="K15799">
        <f>AVERAGE(D15799:D15803)</f>
        <v>28</v>
      </c>
      <c r="L15799">
        <f>AVERAGE(D15799:D15818)</f>
        <v>28</v>
      </c>
      <c r="M15799">
        <f>K15799-L15799</f>
        <v>0</v>
      </c>
      <c r="N15799" t="str">
        <f>IF(K15799&gt;L15799,"HIGH ZONE BIAS",IF(K15799&lt;L15799,"LOW ZONE BIAS","EQUILIBRIUM"))</f>
        <v>EQUILIBRIUM</v>
      </c>
    </row>
    <row r="15800">
      <c r="A15800">
        <v>11760</v>
      </c>
      <c r="B15800" t="str">
        <v>2013-01-17</v>
      </c>
      <c r="C15800" t="str">
        <v>Midday</v>
      </c>
      <c r="D15800">
        <v>28</v>
      </c>
      <c r="E15800" t="str">
        <f>IF(MOD(D15800,2)=0,"EVEN","ODD")</f>
        <v>EVEN</v>
      </c>
      <c r="F15800" t="str">
        <f>IF(D15800&lt;=18,"LOW (1-18)","HIGH (19-36)")</f>
        <v>HIGH (19-36)</v>
      </c>
      <c r="G15800">
        <f>INT((D15800-1)/6)+1</f>
        <v>5</v>
      </c>
      <c r="H15800">
        <f>MOD(D15800-1,6)+1</f>
        <v>4</v>
      </c>
      <c r="I15800">
        <f>37-D15800</f>
        <v>9</v>
      </c>
      <c r="J15800">
        <f>ABS(D15800-D15801)</f>
        <v>11</v>
      </c>
      <c r="K15800">
        <f>AVERAGE(D15800:D15804)</f>
        <v>28</v>
      </c>
      <c r="L15800">
        <f>AVERAGE(D15800:D15819)</f>
        <v>28</v>
      </c>
      <c r="M15800">
        <f>K15800-L15800</f>
        <v>0</v>
      </c>
      <c r="N15800" t="str">
        <f>IF(K15800&gt;L15800,"HIGH ZONE BIAS",IF(K15800&lt;L15800,"LOW ZONE BIAS","EQUILIBRIUM"))</f>
        <v>EQUILIBRIUM</v>
      </c>
    </row>
    <row r="15801">
      <c r="A15801">
        <v>11759</v>
      </c>
      <c r="B15801" t="str">
        <v>2013-01-17</v>
      </c>
      <c r="C15801" t="str">
        <v>Morning</v>
      </c>
      <c r="D15801">
        <v>17</v>
      </c>
      <c r="E15801" t="str">
        <f>IF(MOD(D15801,2)=0,"EVEN","ODD")</f>
        <v>ODD</v>
      </c>
      <c r="F15801" t="str">
        <f>IF(D15801&lt;=18,"LOW (1-18)","HIGH (19-36)")</f>
        <v>LOW (1-18)</v>
      </c>
      <c r="G15801">
        <f>INT((D15801-1)/6)+1</f>
        <v>3</v>
      </c>
      <c r="H15801">
        <f>MOD(D15801-1,6)+1</f>
        <v>5</v>
      </c>
      <c r="I15801">
        <f>37-D15801</f>
        <v>20</v>
      </c>
      <c r="J15801">
        <f>ABS(D15801-D15802)</f>
        <v>3</v>
      </c>
      <c r="K15801">
        <f>AVERAGE(D15801:D15805)</f>
        <v>17</v>
      </c>
      <c r="L15801">
        <f>AVERAGE(D15801:D15820)</f>
        <v>17</v>
      </c>
      <c r="M15801">
        <f>K15801-L15801</f>
        <v>0</v>
      </c>
      <c r="N15801" t="str">
        <f>IF(K15801&gt;L15801,"HIGH ZONE BIAS",IF(K15801&lt;L15801,"LOW ZONE BIAS","EQUILIBRIUM"))</f>
        <v>EQUILIBRIUM</v>
      </c>
    </row>
    <row r="15802">
      <c r="A15802">
        <v>11758</v>
      </c>
      <c r="B15802" t="str">
        <v>2013-01-16</v>
      </c>
      <c r="C15802" t="str">
        <v>Evening</v>
      </c>
      <c r="D15802">
        <v>14</v>
      </c>
      <c r="E15802" t="str">
        <f>IF(MOD(D15802,2)=0,"EVEN","ODD")</f>
        <v>EVEN</v>
      </c>
      <c r="F15802" t="str">
        <f>IF(D15802&lt;=18,"LOW (1-18)","HIGH (19-36)")</f>
        <v>LOW (1-18)</v>
      </c>
      <c r="G15802">
        <f>INT((D15802-1)/6)+1</f>
        <v>3</v>
      </c>
      <c r="H15802">
        <f>MOD(D15802-1,6)+1</f>
        <v>2</v>
      </c>
      <c r="I15802">
        <f>37-D15802</f>
        <v>23</v>
      </c>
      <c r="J15802">
        <f>ABS(D15802-D15803)</f>
        <v>11</v>
      </c>
      <c r="K15802">
        <f>AVERAGE(D15802:D15806)</f>
        <v>14</v>
      </c>
      <c r="L15802">
        <f>AVERAGE(D15802:D15821)</f>
        <v>14</v>
      </c>
      <c r="M15802">
        <f>K15802-L15802</f>
        <v>0</v>
      </c>
      <c r="N15802" t="str">
        <f>IF(K15802&gt;L15802,"HIGH ZONE BIAS",IF(K15802&lt;L15802,"LOW ZONE BIAS","EQUILIBRIUM"))</f>
        <v>EQUILIBRIUM</v>
      </c>
    </row>
    <row r="15803">
      <c r="A15803">
        <v>11757</v>
      </c>
      <c r="B15803" t="str">
        <v>2013-01-16</v>
      </c>
      <c r="C15803" t="str">
        <v>Midday</v>
      </c>
      <c r="D15803">
        <v>25</v>
      </c>
      <c r="E15803" t="str">
        <f>IF(MOD(D15803,2)=0,"EVEN","ODD")</f>
        <v>ODD</v>
      </c>
      <c r="F15803" t="str">
        <f>IF(D15803&lt;=18,"LOW (1-18)","HIGH (19-36)")</f>
        <v>HIGH (19-36)</v>
      </c>
      <c r="G15803">
        <f>INT((D15803-1)/6)+1</f>
        <v>5</v>
      </c>
      <c r="H15803">
        <f>MOD(D15803-1,6)+1</f>
        <v>1</v>
      </c>
      <c r="I15803">
        <f>37-D15803</f>
        <v>12</v>
      </c>
      <c r="J15803">
        <f>ABS(D15803-D15804)</f>
        <v>4</v>
      </c>
      <c r="K15803">
        <f>AVERAGE(D15803:D15807)</f>
        <v>25</v>
      </c>
      <c r="L15803">
        <f>AVERAGE(D15803:D15822)</f>
        <v>25</v>
      </c>
      <c r="M15803">
        <f>K15803-L15803</f>
        <v>0</v>
      </c>
      <c r="N15803" t="str">
        <f>IF(K15803&gt;L15803,"HIGH ZONE BIAS",IF(K15803&lt;L15803,"LOW ZONE BIAS","EQUILIBRIUM"))</f>
        <v>EQUILIBRIUM</v>
      </c>
    </row>
    <row r="15804">
      <c r="A15804">
        <v>11756</v>
      </c>
      <c r="B15804" t="str">
        <v>2013-01-16</v>
      </c>
      <c r="C15804" t="str">
        <v>Morning</v>
      </c>
      <c r="D15804">
        <v>29</v>
      </c>
      <c r="E15804" t="str">
        <f>IF(MOD(D15804,2)=0,"EVEN","ODD")</f>
        <v>ODD</v>
      </c>
      <c r="F15804" t="str">
        <f>IF(D15804&lt;=18,"LOW (1-18)","HIGH (19-36)")</f>
        <v>HIGH (19-36)</v>
      </c>
      <c r="G15804">
        <f>INT((D15804-1)/6)+1</f>
        <v>5</v>
      </c>
      <c r="H15804">
        <f>MOD(D15804-1,6)+1</f>
        <v>5</v>
      </c>
      <c r="I15804">
        <f>37-D15804</f>
        <v>8</v>
      </c>
      <c r="J15804">
        <f>ABS(D15804-D15805)</f>
        <v>2</v>
      </c>
      <c r="K15804">
        <f>AVERAGE(D15804:D15808)</f>
        <v>29</v>
      </c>
      <c r="L15804">
        <f>AVERAGE(D15804:D15823)</f>
        <v>29</v>
      </c>
      <c r="M15804">
        <f>K15804-L15804</f>
        <v>0</v>
      </c>
      <c r="N15804" t="str">
        <f>IF(K15804&gt;L15804,"HIGH ZONE BIAS",IF(K15804&lt;L15804,"LOW ZONE BIAS","EQUILIBRIUM"))</f>
        <v>EQUILIBRIUM</v>
      </c>
    </row>
    <row r="15805">
      <c r="A15805">
        <v>11755</v>
      </c>
      <c r="B15805" t="str">
        <v>2013-01-15</v>
      </c>
      <c r="C15805" t="str">
        <v>Evening</v>
      </c>
      <c r="D15805">
        <v>27</v>
      </c>
      <c r="E15805" t="str">
        <f>IF(MOD(D15805,2)=0,"EVEN","ODD")</f>
        <v>ODD</v>
      </c>
      <c r="F15805" t="str">
        <f>IF(D15805&lt;=18,"LOW (1-18)","HIGH (19-36)")</f>
        <v>HIGH (19-36)</v>
      </c>
      <c r="G15805">
        <f>INT((D15805-1)/6)+1</f>
        <v>5</v>
      </c>
      <c r="H15805">
        <f>MOD(D15805-1,6)+1</f>
        <v>3</v>
      </c>
      <c r="I15805">
        <f>37-D15805</f>
        <v>10</v>
      </c>
      <c r="J15805">
        <f>ABS(D15805-D15806)</f>
        <v>9</v>
      </c>
      <c r="K15805">
        <f>AVERAGE(D15805:D15809)</f>
        <v>27</v>
      </c>
      <c r="L15805">
        <f>AVERAGE(D15805:D15824)</f>
        <v>27</v>
      </c>
      <c r="M15805">
        <f>K15805-L15805</f>
        <v>0</v>
      </c>
      <c r="N15805" t="str">
        <f>IF(K15805&gt;L15805,"HIGH ZONE BIAS",IF(K15805&lt;L15805,"LOW ZONE BIAS","EQUILIBRIUM"))</f>
        <v>EQUILIBRIUM</v>
      </c>
    </row>
    <row r="15806">
      <c r="A15806">
        <v>11754</v>
      </c>
      <c r="B15806" t="str">
        <v>2013-01-15</v>
      </c>
      <c r="C15806" t="str">
        <v>Midday</v>
      </c>
      <c r="D15806">
        <v>18</v>
      </c>
      <c r="E15806" t="str">
        <f>IF(MOD(D15806,2)=0,"EVEN","ODD")</f>
        <v>EVEN</v>
      </c>
      <c r="F15806" t="str">
        <f>IF(D15806&lt;=18,"LOW (1-18)","HIGH (19-36)")</f>
        <v>LOW (1-18)</v>
      </c>
      <c r="G15806">
        <f>INT((D15806-1)/6)+1</f>
        <v>3</v>
      </c>
      <c r="H15806">
        <f>MOD(D15806-1,6)+1</f>
        <v>6</v>
      </c>
      <c r="I15806">
        <f>37-D15806</f>
        <v>19</v>
      </c>
      <c r="J15806">
        <f>ABS(D15806-D15807)</f>
        <v>8</v>
      </c>
      <c r="K15806">
        <f>AVERAGE(D15806:D15810)</f>
        <v>18</v>
      </c>
      <c r="L15806">
        <f>AVERAGE(D15806:D15825)</f>
        <v>18</v>
      </c>
      <c r="M15806">
        <f>K15806-L15806</f>
        <v>0</v>
      </c>
      <c r="N15806" t="str">
        <f>IF(K15806&gt;L15806,"HIGH ZONE BIAS",IF(K15806&lt;L15806,"LOW ZONE BIAS","EQUILIBRIUM"))</f>
        <v>EQUILIBRIUM</v>
      </c>
    </row>
    <row r="15807">
      <c r="A15807">
        <v>11753</v>
      </c>
      <c r="B15807" t="str">
        <v>2013-01-15</v>
      </c>
      <c r="C15807" t="str">
        <v>Morning</v>
      </c>
      <c r="D15807">
        <v>26</v>
      </c>
      <c r="E15807" t="str">
        <f>IF(MOD(D15807,2)=0,"EVEN","ODD")</f>
        <v>EVEN</v>
      </c>
      <c r="F15807" t="str">
        <f>IF(D15807&lt;=18,"LOW (1-18)","HIGH (19-36)")</f>
        <v>HIGH (19-36)</v>
      </c>
      <c r="G15807">
        <f>INT((D15807-1)/6)+1</f>
        <v>5</v>
      </c>
      <c r="H15807">
        <f>MOD(D15807-1,6)+1</f>
        <v>2</v>
      </c>
      <c r="I15807">
        <f>37-D15807</f>
        <v>11</v>
      </c>
      <c r="J15807">
        <f>ABS(D15807-D15808)</f>
        <v>19</v>
      </c>
      <c r="K15807">
        <f>AVERAGE(D15807:D15811)</f>
        <v>26</v>
      </c>
      <c r="L15807">
        <f>AVERAGE(D15807:D15826)</f>
        <v>26</v>
      </c>
      <c r="M15807">
        <f>K15807-L15807</f>
        <v>0</v>
      </c>
      <c r="N15807" t="str">
        <f>IF(K15807&gt;L15807,"HIGH ZONE BIAS",IF(K15807&lt;L15807,"LOW ZONE BIAS","EQUILIBRIUM"))</f>
        <v>EQUILIBRIUM</v>
      </c>
    </row>
    <row r="15808">
      <c r="A15808">
        <v>11752</v>
      </c>
      <c r="B15808" t="str">
        <v>2013-01-14</v>
      </c>
      <c r="C15808" t="str">
        <v>Evening</v>
      </c>
      <c r="D15808">
        <v>7</v>
      </c>
      <c r="E15808" t="str">
        <f>IF(MOD(D15808,2)=0,"EVEN","ODD")</f>
        <v>ODD</v>
      </c>
      <c r="F15808" t="str">
        <f>IF(D15808&lt;=18,"LOW (1-18)","HIGH (19-36)")</f>
        <v>LOW (1-18)</v>
      </c>
      <c r="G15808">
        <f>INT((D15808-1)/6)+1</f>
        <v>2</v>
      </c>
      <c r="H15808">
        <f>MOD(D15808-1,6)+1</f>
        <v>1</v>
      </c>
      <c r="I15808">
        <f>37-D15808</f>
        <v>30</v>
      </c>
      <c r="J15808">
        <f>ABS(D15808-D15809)</f>
        <v>3</v>
      </c>
      <c r="K15808">
        <f>AVERAGE(D15808:D15812)</f>
        <v>7</v>
      </c>
      <c r="L15808">
        <f>AVERAGE(D15808:D15827)</f>
        <v>7</v>
      </c>
      <c r="M15808">
        <f>K15808-L15808</f>
        <v>0</v>
      </c>
      <c r="N15808" t="str">
        <f>IF(K15808&gt;L15808,"HIGH ZONE BIAS",IF(K15808&lt;L15808,"LOW ZONE BIAS","EQUILIBRIUM"))</f>
        <v>EQUILIBRIUM</v>
      </c>
    </row>
    <row r="15809">
      <c r="A15809">
        <v>11751</v>
      </c>
      <c r="B15809" t="str">
        <v>2013-01-14</v>
      </c>
      <c r="C15809" t="str">
        <v>Midday</v>
      </c>
      <c r="D15809">
        <v>4</v>
      </c>
      <c r="E15809" t="str">
        <f>IF(MOD(D15809,2)=0,"EVEN","ODD")</f>
        <v>EVEN</v>
      </c>
      <c r="F15809" t="str">
        <f>IF(D15809&lt;=18,"LOW (1-18)","HIGH (19-36)")</f>
        <v>LOW (1-18)</v>
      </c>
      <c r="G15809">
        <f>INT((D15809-1)/6)+1</f>
        <v>1</v>
      </c>
      <c r="H15809">
        <f>MOD(D15809-1,6)+1</f>
        <v>4</v>
      </c>
      <c r="I15809">
        <f>37-D15809</f>
        <v>33</v>
      </c>
      <c r="J15809">
        <f>ABS(D15809-D15810)</f>
        <v>9</v>
      </c>
      <c r="K15809">
        <f>AVERAGE(D15809:D15813)</f>
        <v>4</v>
      </c>
      <c r="L15809">
        <f>AVERAGE(D15809:D15828)</f>
        <v>4</v>
      </c>
      <c r="M15809">
        <f>K15809-L15809</f>
        <v>0</v>
      </c>
      <c r="N15809" t="str">
        <f>IF(K15809&gt;L15809,"HIGH ZONE BIAS",IF(K15809&lt;L15809,"LOW ZONE BIAS","EQUILIBRIUM"))</f>
        <v>EQUILIBRIUM</v>
      </c>
    </row>
    <row r="15810">
      <c r="A15810">
        <v>11750</v>
      </c>
      <c r="B15810" t="str">
        <v>2013-01-14</v>
      </c>
      <c r="C15810" t="str">
        <v>Morning</v>
      </c>
      <c r="D15810">
        <v>13</v>
      </c>
      <c r="E15810" t="str">
        <f>IF(MOD(D15810,2)=0,"EVEN","ODD")</f>
        <v>ODD</v>
      </c>
      <c r="F15810" t="str">
        <f>IF(D15810&lt;=18,"LOW (1-18)","HIGH (19-36)")</f>
        <v>LOW (1-18)</v>
      </c>
      <c r="G15810">
        <f>INT((D15810-1)/6)+1</f>
        <v>3</v>
      </c>
      <c r="H15810">
        <f>MOD(D15810-1,6)+1</f>
        <v>1</v>
      </c>
      <c r="I15810">
        <f>37-D15810</f>
        <v>24</v>
      </c>
      <c r="J15810">
        <f>ABS(D15810-D15811)</f>
        <v>12</v>
      </c>
      <c r="K15810">
        <f>AVERAGE(D15810:D15814)</f>
        <v>13</v>
      </c>
      <c r="L15810">
        <f>AVERAGE(D15810:D15829)</f>
        <v>13</v>
      </c>
      <c r="M15810">
        <f>K15810-L15810</f>
        <v>0</v>
      </c>
      <c r="N15810" t="str">
        <f>IF(K15810&gt;L15810,"HIGH ZONE BIAS",IF(K15810&lt;L15810,"LOW ZONE BIAS","EQUILIBRIUM"))</f>
        <v>EQUILIBRIUM</v>
      </c>
    </row>
    <row r="15811">
      <c r="A15811">
        <v>11749</v>
      </c>
      <c r="B15811" t="str">
        <v>2013-01-12</v>
      </c>
      <c r="C15811" t="str">
        <v>Evening</v>
      </c>
      <c r="D15811">
        <v>1</v>
      </c>
      <c r="E15811" t="str">
        <f>IF(MOD(D15811,2)=0,"EVEN","ODD")</f>
        <v>ODD</v>
      </c>
      <c r="F15811" t="str">
        <f>IF(D15811&lt;=18,"LOW (1-18)","HIGH (19-36)")</f>
        <v>LOW (1-18)</v>
      </c>
      <c r="G15811">
        <f>INT((D15811-1)/6)+1</f>
        <v>1</v>
      </c>
      <c r="H15811">
        <f>MOD(D15811-1,6)+1</f>
        <v>1</v>
      </c>
      <c r="I15811">
        <f>37-D15811</f>
        <v>36</v>
      </c>
      <c r="J15811">
        <f>ABS(D15811-D15812)</f>
        <v>24</v>
      </c>
      <c r="K15811">
        <f>AVERAGE(D15811:D15815)</f>
        <v>1</v>
      </c>
      <c r="L15811">
        <f>AVERAGE(D15811:D15830)</f>
        <v>1</v>
      </c>
      <c r="M15811">
        <f>K15811-L15811</f>
        <v>0</v>
      </c>
      <c r="N15811" t="str">
        <f>IF(K15811&gt;L15811,"HIGH ZONE BIAS",IF(K15811&lt;L15811,"LOW ZONE BIAS","EQUILIBRIUM"))</f>
        <v>EQUILIBRIUM</v>
      </c>
    </row>
    <row r="15812">
      <c r="A15812">
        <v>11748</v>
      </c>
      <c r="B15812" t="str">
        <v>2013-01-12</v>
      </c>
      <c r="C15812" t="str">
        <v>Midday</v>
      </c>
      <c r="D15812">
        <v>25</v>
      </c>
      <c r="E15812" t="str">
        <f>IF(MOD(D15812,2)=0,"EVEN","ODD")</f>
        <v>ODD</v>
      </c>
      <c r="F15812" t="str">
        <f>IF(D15812&lt;=18,"LOW (1-18)","HIGH (19-36)")</f>
        <v>HIGH (19-36)</v>
      </c>
      <c r="G15812">
        <f>INT((D15812-1)/6)+1</f>
        <v>5</v>
      </c>
      <c r="H15812">
        <f>MOD(D15812-1,6)+1</f>
        <v>1</v>
      </c>
      <c r="I15812">
        <f>37-D15812</f>
        <v>12</v>
      </c>
      <c r="J15812">
        <f>ABS(D15812-D15813)</f>
        <v>6</v>
      </c>
      <c r="K15812">
        <f>AVERAGE(D15812:D15816)</f>
        <v>25</v>
      </c>
      <c r="L15812">
        <f>AVERAGE(D15812:D15831)</f>
        <v>25</v>
      </c>
      <c r="M15812">
        <f>K15812-L15812</f>
        <v>0</v>
      </c>
      <c r="N15812" t="str">
        <f>IF(K15812&gt;L15812,"HIGH ZONE BIAS",IF(K15812&lt;L15812,"LOW ZONE BIAS","EQUILIBRIUM"))</f>
        <v>EQUILIBRIUM</v>
      </c>
    </row>
    <row r="15813">
      <c r="A15813">
        <v>11747</v>
      </c>
      <c r="B15813" t="str">
        <v>2013-01-12</v>
      </c>
      <c r="C15813" t="str">
        <v>Morning</v>
      </c>
      <c r="D15813">
        <v>19</v>
      </c>
      <c r="E15813" t="str">
        <f>IF(MOD(D15813,2)=0,"EVEN","ODD")</f>
        <v>ODD</v>
      </c>
      <c r="F15813" t="str">
        <f>IF(D15813&lt;=18,"LOW (1-18)","HIGH (19-36)")</f>
        <v>HIGH (19-36)</v>
      </c>
      <c r="G15813">
        <f>INT((D15813-1)/6)+1</f>
        <v>4</v>
      </c>
      <c r="H15813">
        <f>MOD(D15813-1,6)+1</f>
        <v>1</v>
      </c>
      <c r="I15813">
        <f>37-D15813</f>
        <v>18</v>
      </c>
      <c r="J15813">
        <f>ABS(D15813-D15814)</f>
        <v>15</v>
      </c>
      <c r="K15813">
        <f>AVERAGE(D15813:D15817)</f>
        <v>19</v>
      </c>
      <c r="L15813">
        <f>AVERAGE(D15813:D15832)</f>
        <v>19</v>
      </c>
      <c r="M15813">
        <f>K15813-L15813</f>
        <v>0</v>
      </c>
      <c r="N15813" t="str">
        <f>IF(K15813&gt;L15813,"HIGH ZONE BIAS",IF(K15813&lt;L15813,"LOW ZONE BIAS","EQUILIBRIUM"))</f>
        <v>EQUILIBRIUM</v>
      </c>
    </row>
    <row r="15814">
      <c r="A15814">
        <v>11746</v>
      </c>
      <c r="B15814" t="str">
        <v>2013-01-11</v>
      </c>
      <c r="C15814" t="str">
        <v>Evening</v>
      </c>
      <c r="D15814">
        <v>34</v>
      </c>
      <c r="E15814" t="str">
        <f>IF(MOD(D15814,2)=0,"EVEN","ODD")</f>
        <v>EVEN</v>
      </c>
      <c r="F15814" t="str">
        <f>IF(D15814&lt;=18,"LOW (1-18)","HIGH (19-36)")</f>
        <v>HIGH (19-36)</v>
      </c>
      <c r="G15814">
        <f>INT((D15814-1)/6)+1</f>
        <v>6</v>
      </c>
      <c r="H15814">
        <f>MOD(D15814-1,6)+1</f>
        <v>4</v>
      </c>
      <c r="I15814">
        <f>37-D15814</f>
        <v>3</v>
      </c>
      <c r="J15814">
        <f>ABS(D15814-D15815)</f>
        <v>12</v>
      </c>
      <c r="K15814">
        <f>AVERAGE(D15814:D15818)</f>
        <v>34</v>
      </c>
      <c r="L15814">
        <f>AVERAGE(D15814:D15833)</f>
        <v>34</v>
      </c>
      <c r="M15814">
        <f>K15814-L15814</f>
        <v>0</v>
      </c>
      <c r="N15814" t="str">
        <f>IF(K15814&gt;L15814,"HIGH ZONE BIAS",IF(K15814&lt;L15814,"LOW ZONE BIAS","EQUILIBRIUM"))</f>
        <v>EQUILIBRIUM</v>
      </c>
    </row>
    <row r="15815">
      <c r="A15815">
        <v>11745</v>
      </c>
      <c r="B15815" t="str">
        <v>2013-01-11</v>
      </c>
      <c r="C15815" t="str">
        <v>Midday</v>
      </c>
      <c r="D15815">
        <v>22</v>
      </c>
      <c r="E15815" t="str">
        <f>IF(MOD(D15815,2)=0,"EVEN","ODD")</f>
        <v>EVEN</v>
      </c>
      <c r="F15815" t="str">
        <f>IF(D15815&lt;=18,"LOW (1-18)","HIGH (19-36)")</f>
        <v>HIGH (19-36)</v>
      </c>
      <c r="G15815">
        <f>INT((D15815-1)/6)+1</f>
        <v>4</v>
      </c>
      <c r="H15815">
        <f>MOD(D15815-1,6)+1</f>
        <v>4</v>
      </c>
      <c r="I15815">
        <f>37-D15815</f>
        <v>15</v>
      </c>
      <c r="J15815">
        <f>ABS(D15815-D15816)</f>
        <v>13</v>
      </c>
      <c r="K15815">
        <f>AVERAGE(D15815:D15819)</f>
        <v>22</v>
      </c>
      <c r="L15815">
        <f>AVERAGE(D15815:D15834)</f>
        <v>22</v>
      </c>
      <c r="M15815">
        <f>K15815-L15815</f>
        <v>0</v>
      </c>
      <c r="N15815" t="str">
        <f>IF(K15815&gt;L15815,"HIGH ZONE BIAS",IF(K15815&lt;L15815,"LOW ZONE BIAS","EQUILIBRIUM"))</f>
        <v>EQUILIBRIUM</v>
      </c>
    </row>
    <row r="15816">
      <c r="A15816">
        <v>11744</v>
      </c>
      <c r="B15816" t="str">
        <v>2013-01-11</v>
      </c>
      <c r="C15816" t="str">
        <v>Morning</v>
      </c>
      <c r="D15816">
        <v>9</v>
      </c>
      <c r="E15816" t="str">
        <f>IF(MOD(D15816,2)=0,"EVEN","ODD")</f>
        <v>ODD</v>
      </c>
      <c r="F15816" t="str">
        <f>IF(D15816&lt;=18,"LOW (1-18)","HIGH (19-36)")</f>
        <v>LOW (1-18)</v>
      </c>
      <c r="G15816">
        <f>INT((D15816-1)/6)+1</f>
        <v>2</v>
      </c>
      <c r="H15816">
        <f>MOD(D15816-1,6)+1</f>
        <v>3</v>
      </c>
      <c r="I15816">
        <f>37-D15816</f>
        <v>28</v>
      </c>
      <c r="J15816">
        <f>ABS(D15816-D15817)</f>
        <v>12</v>
      </c>
      <c r="K15816">
        <f>AVERAGE(D15816:D15820)</f>
        <v>9</v>
      </c>
      <c r="L15816">
        <f>AVERAGE(D15816:D15835)</f>
        <v>9</v>
      </c>
      <c r="M15816">
        <f>K15816-L15816</f>
        <v>0</v>
      </c>
      <c r="N15816" t="str">
        <f>IF(K15816&gt;L15816,"HIGH ZONE BIAS",IF(K15816&lt;L15816,"LOW ZONE BIAS","EQUILIBRIUM"))</f>
        <v>EQUILIBRIUM</v>
      </c>
    </row>
    <row r="15817">
      <c r="A15817">
        <v>11743</v>
      </c>
      <c r="B15817" t="str">
        <v>2013-01-10</v>
      </c>
      <c r="C15817" t="str">
        <v>Evening</v>
      </c>
      <c r="D15817">
        <v>21</v>
      </c>
      <c r="E15817" t="str">
        <f>IF(MOD(D15817,2)=0,"EVEN","ODD")</f>
        <v>ODD</v>
      </c>
      <c r="F15817" t="str">
        <f>IF(D15817&lt;=18,"LOW (1-18)","HIGH (19-36)")</f>
        <v>HIGH (19-36)</v>
      </c>
      <c r="G15817">
        <f>INT((D15817-1)/6)+1</f>
        <v>4</v>
      </c>
      <c r="H15817">
        <f>MOD(D15817-1,6)+1</f>
        <v>3</v>
      </c>
      <c r="I15817">
        <f>37-D15817</f>
        <v>16</v>
      </c>
      <c r="J15817">
        <f>ABS(D15817-D15818)</f>
        <v>8</v>
      </c>
      <c r="K15817">
        <f>AVERAGE(D15817:D15821)</f>
        <v>21</v>
      </c>
      <c r="L15817">
        <f>AVERAGE(D15817:D15836)</f>
        <v>21</v>
      </c>
      <c r="M15817">
        <f>K15817-L15817</f>
        <v>0</v>
      </c>
      <c r="N15817" t="str">
        <f>IF(K15817&gt;L15817,"HIGH ZONE BIAS",IF(K15817&lt;L15817,"LOW ZONE BIAS","EQUILIBRIUM"))</f>
        <v>EQUILIBRIUM</v>
      </c>
    </row>
    <row r="15818">
      <c r="A15818">
        <v>11742</v>
      </c>
      <c r="B15818" t="str">
        <v>2013-01-10</v>
      </c>
      <c r="C15818" t="str">
        <v>Midday</v>
      </c>
      <c r="D15818">
        <v>29</v>
      </c>
      <c r="E15818" t="str">
        <f>IF(MOD(D15818,2)=0,"EVEN","ODD")</f>
        <v>ODD</v>
      </c>
      <c r="F15818" t="str">
        <f>IF(D15818&lt;=18,"LOW (1-18)","HIGH (19-36)")</f>
        <v>HIGH (19-36)</v>
      </c>
      <c r="G15818">
        <f>INT((D15818-1)/6)+1</f>
        <v>5</v>
      </c>
      <c r="H15818">
        <f>MOD(D15818-1,6)+1</f>
        <v>5</v>
      </c>
      <c r="I15818">
        <f>37-D15818</f>
        <v>8</v>
      </c>
      <c r="J15818">
        <f>ABS(D15818-D15819)</f>
        <v>1</v>
      </c>
      <c r="K15818">
        <f>AVERAGE(D15818:D15822)</f>
        <v>29</v>
      </c>
      <c r="L15818">
        <f>AVERAGE(D15818:D15837)</f>
        <v>29</v>
      </c>
      <c r="M15818">
        <f>K15818-L15818</f>
        <v>0</v>
      </c>
      <c r="N15818" t="str">
        <f>IF(K15818&gt;L15818,"HIGH ZONE BIAS",IF(K15818&lt;L15818,"LOW ZONE BIAS","EQUILIBRIUM"))</f>
        <v>EQUILIBRIUM</v>
      </c>
    </row>
    <row r="15819">
      <c r="A15819">
        <v>11741</v>
      </c>
      <c r="B15819" t="str">
        <v>2013-01-10</v>
      </c>
      <c r="C15819" t="str">
        <v>Morning</v>
      </c>
      <c r="D15819">
        <v>28</v>
      </c>
      <c r="E15819" t="str">
        <f>IF(MOD(D15819,2)=0,"EVEN","ODD")</f>
        <v>EVEN</v>
      </c>
      <c r="F15819" t="str">
        <f>IF(D15819&lt;=18,"LOW (1-18)","HIGH (19-36)")</f>
        <v>HIGH (19-36)</v>
      </c>
      <c r="G15819">
        <f>INT((D15819-1)/6)+1</f>
        <v>5</v>
      </c>
      <c r="H15819">
        <f>MOD(D15819-1,6)+1</f>
        <v>4</v>
      </c>
      <c r="I15819">
        <f>37-D15819</f>
        <v>9</v>
      </c>
      <c r="J15819">
        <f>ABS(D15819-D15820)</f>
        <v>24</v>
      </c>
      <c r="K15819">
        <f>AVERAGE(D15819:D15823)</f>
        <v>28</v>
      </c>
      <c r="L15819">
        <f>AVERAGE(D15819:D15838)</f>
        <v>28</v>
      </c>
      <c r="M15819">
        <f>K15819-L15819</f>
        <v>0</v>
      </c>
      <c r="N15819" t="str">
        <f>IF(K15819&gt;L15819,"HIGH ZONE BIAS",IF(K15819&lt;L15819,"LOW ZONE BIAS","EQUILIBRIUM"))</f>
        <v>EQUILIBRIUM</v>
      </c>
    </row>
    <row r="15820">
      <c r="A15820">
        <v>11740</v>
      </c>
      <c r="B15820" t="str">
        <v>2013-01-09</v>
      </c>
      <c r="C15820" t="str">
        <v>Evening</v>
      </c>
      <c r="D15820">
        <v>4</v>
      </c>
      <c r="E15820" t="str">
        <f>IF(MOD(D15820,2)=0,"EVEN","ODD")</f>
        <v>EVEN</v>
      </c>
      <c r="F15820" t="str">
        <f>IF(D15820&lt;=18,"LOW (1-18)","HIGH (19-36)")</f>
        <v>LOW (1-18)</v>
      </c>
      <c r="G15820">
        <f>INT((D15820-1)/6)+1</f>
        <v>1</v>
      </c>
      <c r="H15820">
        <f>MOD(D15820-1,6)+1</f>
        <v>4</v>
      </c>
      <c r="I15820">
        <f>37-D15820</f>
        <v>33</v>
      </c>
      <c r="J15820">
        <f>ABS(D15820-D15821)</f>
        <v>11</v>
      </c>
      <c r="K15820">
        <f>AVERAGE(D15820:D15824)</f>
        <v>4</v>
      </c>
      <c r="L15820">
        <f>AVERAGE(D15820:D15839)</f>
        <v>4</v>
      </c>
      <c r="M15820">
        <f>K15820-L15820</f>
        <v>0</v>
      </c>
      <c r="N15820" t="str">
        <f>IF(K15820&gt;L15820,"HIGH ZONE BIAS",IF(K15820&lt;L15820,"LOW ZONE BIAS","EQUILIBRIUM"))</f>
        <v>EQUILIBRIUM</v>
      </c>
    </row>
    <row r="15821">
      <c r="A15821">
        <v>11739</v>
      </c>
      <c r="B15821" t="str">
        <v>2013-01-09</v>
      </c>
      <c r="C15821" t="str">
        <v>Midday</v>
      </c>
      <c r="D15821">
        <v>15</v>
      </c>
      <c r="E15821" t="str">
        <f>IF(MOD(D15821,2)=0,"EVEN","ODD")</f>
        <v>ODD</v>
      </c>
      <c r="F15821" t="str">
        <f>IF(D15821&lt;=18,"LOW (1-18)","HIGH (19-36)")</f>
        <v>LOW (1-18)</v>
      </c>
      <c r="G15821">
        <f>INT((D15821-1)/6)+1</f>
        <v>3</v>
      </c>
      <c r="H15821">
        <f>MOD(D15821-1,6)+1</f>
        <v>3</v>
      </c>
      <c r="I15821">
        <f>37-D15821</f>
        <v>22</v>
      </c>
      <c r="J15821">
        <f>ABS(D15821-D15822)</f>
        <v>16</v>
      </c>
      <c r="K15821">
        <f>AVERAGE(D15821:D15825)</f>
        <v>15</v>
      </c>
      <c r="L15821">
        <f>AVERAGE(D15821:D15840)</f>
        <v>15</v>
      </c>
      <c r="M15821">
        <f>K15821-L15821</f>
        <v>0</v>
      </c>
      <c r="N15821" t="str">
        <f>IF(K15821&gt;L15821,"HIGH ZONE BIAS",IF(K15821&lt;L15821,"LOW ZONE BIAS","EQUILIBRIUM"))</f>
        <v>EQUILIBRIUM</v>
      </c>
    </row>
    <row r="15822">
      <c r="A15822">
        <v>11738</v>
      </c>
      <c r="B15822" t="str">
        <v>2013-01-09</v>
      </c>
      <c r="C15822" t="str">
        <v>Morning</v>
      </c>
      <c r="D15822">
        <v>31</v>
      </c>
      <c r="E15822" t="str">
        <f>IF(MOD(D15822,2)=0,"EVEN","ODD")</f>
        <v>ODD</v>
      </c>
      <c r="F15822" t="str">
        <f>IF(D15822&lt;=18,"LOW (1-18)","HIGH (19-36)")</f>
        <v>HIGH (19-36)</v>
      </c>
      <c r="G15822">
        <f>INT((D15822-1)/6)+1</f>
        <v>6</v>
      </c>
      <c r="H15822">
        <f>MOD(D15822-1,6)+1</f>
        <v>1</v>
      </c>
      <c r="I15822">
        <f>37-D15822</f>
        <v>6</v>
      </c>
      <c r="J15822">
        <f>ABS(D15822-D15823)</f>
        <v>30</v>
      </c>
      <c r="K15822">
        <f>AVERAGE(D15822:D15826)</f>
        <v>31</v>
      </c>
      <c r="L15822">
        <f>AVERAGE(D15822:D15841)</f>
        <v>31</v>
      </c>
      <c r="M15822">
        <f>K15822-L15822</f>
        <v>0</v>
      </c>
      <c r="N15822" t="str">
        <f>IF(K15822&gt;L15822,"HIGH ZONE BIAS",IF(K15822&lt;L15822,"LOW ZONE BIAS","EQUILIBRIUM"))</f>
        <v>EQUILIBRIUM</v>
      </c>
    </row>
    <row r="15823">
      <c r="A15823">
        <v>11737</v>
      </c>
      <c r="B15823" t="str">
        <v>2013-01-08</v>
      </c>
      <c r="C15823" t="str">
        <v>Evening</v>
      </c>
      <c r="D15823">
        <v>1</v>
      </c>
      <c r="E15823" t="str">
        <f>IF(MOD(D15823,2)=0,"EVEN","ODD")</f>
        <v>ODD</v>
      </c>
      <c r="F15823" t="str">
        <f>IF(D15823&lt;=18,"LOW (1-18)","HIGH (19-36)")</f>
        <v>LOW (1-18)</v>
      </c>
      <c r="G15823">
        <f>INT((D15823-1)/6)+1</f>
        <v>1</v>
      </c>
      <c r="H15823">
        <f>MOD(D15823-1,6)+1</f>
        <v>1</v>
      </c>
      <c r="I15823">
        <f>37-D15823</f>
        <v>36</v>
      </c>
      <c r="J15823">
        <f>ABS(D15823-D15824)</f>
        <v>30</v>
      </c>
      <c r="K15823">
        <f>AVERAGE(D15823:D15827)</f>
        <v>1</v>
      </c>
      <c r="L15823">
        <f>AVERAGE(D15823:D15842)</f>
        <v>1</v>
      </c>
      <c r="M15823">
        <f>K15823-L15823</f>
        <v>0</v>
      </c>
      <c r="N15823" t="str">
        <f>IF(K15823&gt;L15823,"HIGH ZONE BIAS",IF(K15823&lt;L15823,"LOW ZONE BIAS","EQUILIBRIUM"))</f>
        <v>EQUILIBRIUM</v>
      </c>
    </row>
    <row r="15824">
      <c r="A15824">
        <v>11736</v>
      </c>
      <c r="B15824" t="str">
        <v>2013-01-08</v>
      </c>
      <c r="C15824" t="str">
        <v>Midday</v>
      </c>
      <c r="D15824">
        <v>31</v>
      </c>
      <c r="E15824" t="str">
        <f>IF(MOD(D15824,2)=0,"EVEN","ODD")</f>
        <v>ODD</v>
      </c>
      <c r="F15824" t="str">
        <f>IF(D15824&lt;=18,"LOW (1-18)","HIGH (19-36)")</f>
        <v>HIGH (19-36)</v>
      </c>
      <c r="G15824">
        <f>INT((D15824-1)/6)+1</f>
        <v>6</v>
      </c>
      <c r="H15824">
        <f>MOD(D15824-1,6)+1</f>
        <v>1</v>
      </c>
      <c r="I15824">
        <f>37-D15824</f>
        <v>6</v>
      </c>
      <c r="J15824">
        <f>ABS(D15824-D15825)</f>
        <v>1</v>
      </c>
      <c r="K15824">
        <f>AVERAGE(D15824:D15828)</f>
        <v>31</v>
      </c>
      <c r="L15824">
        <f>AVERAGE(D15824:D15843)</f>
        <v>31</v>
      </c>
      <c r="M15824">
        <f>K15824-L15824</f>
        <v>0</v>
      </c>
      <c r="N15824" t="str">
        <f>IF(K15824&gt;L15824,"HIGH ZONE BIAS",IF(K15824&lt;L15824,"LOW ZONE BIAS","EQUILIBRIUM"))</f>
        <v>EQUILIBRIUM</v>
      </c>
    </row>
    <row r="15825">
      <c r="A15825">
        <v>11735</v>
      </c>
      <c r="B15825" t="str">
        <v>2013-01-08</v>
      </c>
      <c r="C15825" t="str">
        <v>Morning</v>
      </c>
      <c r="D15825">
        <v>30</v>
      </c>
      <c r="E15825" t="str">
        <f>IF(MOD(D15825,2)=0,"EVEN","ODD")</f>
        <v>EVEN</v>
      </c>
      <c r="F15825" t="str">
        <f>IF(D15825&lt;=18,"LOW (1-18)","HIGH (19-36)")</f>
        <v>HIGH (19-36)</v>
      </c>
      <c r="G15825">
        <f>INT((D15825-1)/6)+1</f>
        <v>5</v>
      </c>
      <c r="H15825">
        <f>MOD(D15825-1,6)+1</f>
        <v>6</v>
      </c>
      <c r="I15825">
        <f>37-D15825</f>
        <v>7</v>
      </c>
      <c r="J15825">
        <f>ABS(D15825-D15826)</f>
        <v>13</v>
      </c>
      <c r="K15825">
        <f>AVERAGE(D15825:D15829)</f>
        <v>30</v>
      </c>
      <c r="L15825">
        <f>AVERAGE(D15825:D15844)</f>
        <v>30</v>
      </c>
      <c r="M15825">
        <f>K15825-L15825</f>
        <v>0</v>
      </c>
      <c r="N15825" t="str">
        <f>IF(K15825&gt;L15825,"HIGH ZONE BIAS",IF(K15825&lt;L15825,"LOW ZONE BIAS","EQUILIBRIUM"))</f>
        <v>EQUILIBRIUM</v>
      </c>
    </row>
    <row r="15826">
      <c r="A15826">
        <v>11734</v>
      </c>
      <c r="B15826" t="str">
        <v>2013-01-07</v>
      </c>
      <c r="C15826" t="str">
        <v>Evening</v>
      </c>
      <c r="D15826">
        <v>17</v>
      </c>
      <c r="E15826" t="str">
        <f>IF(MOD(D15826,2)=0,"EVEN","ODD")</f>
        <v>ODD</v>
      </c>
      <c r="F15826" t="str">
        <f>IF(D15826&lt;=18,"LOW (1-18)","HIGH (19-36)")</f>
        <v>LOW (1-18)</v>
      </c>
      <c r="G15826">
        <f>INT((D15826-1)/6)+1</f>
        <v>3</v>
      </c>
      <c r="H15826">
        <f>MOD(D15826-1,6)+1</f>
        <v>5</v>
      </c>
      <c r="I15826">
        <f>37-D15826</f>
        <v>20</v>
      </c>
      <c r="J15826">
        <f>ABS(D15826-D15827)</f>
        <v>9</v>
      </c>
      <c r="K15826">
        <f>AVERAGE(D15826:D15830)</f>
        <v>17</v>
      </c>
      <c r="L15826">
        <f>AVERAGE(D15826:D15845)</f>
        <v>17</v>
      </c>
      <c r="M15826">
        <f>K15826-L15826</f>
        <v>0</v>
      </c>
      <c r="N15826" t="str">
        <f>IF(K15826&gt;L15826,"HIGH ZONE BIAS",IF(K15826&lt;L15826,"LOW ZONE BIAS","EQUILIBRIUM"))</f>
        <v>EQUILIBRIUM</v>
      </c>
    </row>
    <row r="15827">
      <c r="A15827">
        <v>11733</v>
      </c>
      <c r="B15827" t="str">
        <v>2013-01-07</v>
      </c>
      <c r="C15827" t="str">
        <v>Midday</v>
      </c>
      <c r="D15827">
        <v>26</v>
      </c>
      <c r="E15827" t="str">
        <f>IF(MOD(D15827,2)=0,"EVEN","ODD")</f>
        <v>EVEN</v>
      </c>
      <c r="F15827" t="str">
        <f>IF(D15827&lt;=18,"LOW (1-18)","HIGH (19-36)")</f>
        <v>HIGH (19-36)</v>
      </c>
      <c r="G15827">
        <f>INT((D15827-1)/6)+1</f>
        <v>5</v>
      </c>
      <c r="H15827">
        <f>MOD(D15827-1,6)+1</f>
        <v>2</v>
      </c>
      <c r="I15827">
        <f>37-D15827</f>
        <v>11</v>
      </c>
      <c r="J15827">
        <f>ABS(D15827-D15828)</f>
        <v>25</v>
      </c>
      <c r="K15827">
        <f>AVERAGE(D15827:D15831)</f>
        <v>26</v>
      </c>
      <c r="L15827">
        <f>AVERAGE(D15827:D15846)</f>
        <v>26</v>
      </c>
      <c r="M15827">
        <f>K15827-L15827</f>
        <v>0</v>
      </c>
      <c r="N15827" t="str">
        <f>IF(K15827&gt;L15827,"HIGH ZONE BIAS",IF(K15827&lt;L15827,"LOW ZONE BIAS","EQUILIBRIUM"))</f>
        <v>EQUILIBRIUM</v>
      </c>
    </row>
    <row r="15828">
      <c r="A15828">
        <v>11732</v>
      </c>
      <c r="B15828" t="str">
        <v>2013-01-07</v>
      </c>
      <c r="C15828" t="str">
        <v>Morning</v>
      </c>
      <c r="D15828">
        <v>1</v>
      </c>
      <c r="E15828" t="str">
        <f>IF(MOD(D15828,2)=0,"EVEN","ODD")</f>
        <v>ODD</v>
      </c>
      <c r="F15828" t="str">
        <f>IF(D15828&lt;=18,"LOW (1-18)","HIGH (19-36)")</f>
        <v>LOW (1-18)</v>
      </c>
      <c r="G15828">
        <f>INT((D15828-1)/6)+1</f>
        <v>1</v>
      </c>
      <c r="H15828">
        <f>MOD(D15828-1,6)+1</f>
        <v>1</v>
      </c>
      <c r="I15828">
        <f>37-D15828</f>
        <v>36</v>
      </c>
      <c r="J15828">
        <f>ABS(D15828-D15829)</f>
        <v>11</v>
      </c>
      <c r="K15828">
        <f>AVERAGE(D15828:D15832)</f>
        <v>1</v>
      </c>
      <c r="L15828">
        <f>AVERAGE(D15828:D15847)</f>
        <v>1</v>
      </c>
      <c r="M15828">
        <f>K15828-L15828</f>
        <v>0</v>
      </c>
      <c r="N15828" t="str">
        <f>IF(K15828&gt;L15828,"HIGH ZONE BIAS",IF(K15828&lt;L15828,"LOW ZONE BIAS","EQUILIBRIUM"))</f>
        <v>EQUILIBRIUM</v>
      </c>
    </row>
    <row r="15829">
      <c r="A15829">
        <v>11731</v>
      </c>
      <c r="B15829" t="str">
        <v>2013-01-05</v>
      </c>
      <c r="C15829" t="str">
        <v>Evening</v>
      </c>
      <c r="D15829">
        <v>12</v>
      </c>
      <c r="E15829" t="str">
        <f>IF(MOD(D15829,2)=0,"EVEN","ODD")</f>
        <v>EVEN</v>
      </c>
      <c r="F15829" t="str">
        <f>IF(D15829&lt;=18,"LOW (1-18)","HIGH (19-36)")</f>
        <v>LOW (1-18)</v>
      </c>
      <c r="G15829">
        <f>INT((D15829-1)/6)+1</f>
        <v>2</v>
      </c>
      <c r="H15829">
        <f>MOD(D15829-1,6)+1</f>
        <v>6</v>
      </c>
      <c r="I15829">
        <f>37-D15829</f>
        <v>25</v>
      </c>
      <c r="J15829">
        <f>ABS(D15829-D15830)</f>
        <v>20</v>
      </c>
      <c r="K15829">
        <f>AVERAGE(D15829:D15833)</f>
        <v>12</v>
      </c>
      <c r="L15829">
        <f>AVERAGE(D15829:D15848)</f>
        <v>12</v>
      </c>
      <c r="M15829">
        <f>K15829-L15829</f>
        <v>0</v>
      </c>
      <c r="N15829" t="str">
        <f>IF(K15829&gt;L15829,"HIGH ZONE BIAS",IF(K15829&lt;L15829,"LOW ZONE BIAS","EQUILIBRIUM"))</f>
        <v>EQUILIBRIUM</v>
      </c>
    </row>
    <row r="15830">
      <c r="A15830">
        <v>11730</v>
      </c>
      <c r="B15830" t="str">
        <v>2013-01-05</v>
      </c>
      <c r="C15830" t="str">
        <v>Midday</v>
      </c>
      <c r="D15830">
        <v>32</v>
      </c>
      <c r="E15830" t="str">
        <f>IF(MOD(D15830,2)=0,"EVEN","ODD")</f>
        <v>EVEN</v>
      </c>
      <c r="F15830" t="str">
        <f>IF(D15830&lt;=18,"LOW (1-18)","HIGH (19-36)")</f>
        <v>HIGH (19-36)</v>
      </c>
      <c r="G15830">
        <f>INT((D15830-1)/6)+1</f>
        <v>6</v>
      </c>
      <c r="H15830">
        <f>MOD(D15830-1,6)+1</f>
        <v>2</v>
      </c>
      <c r="I15830">
        <f>37-D15830</f>
        <v>5</v>
      </c>
      <c r="J15830">
        <f>ABS(D15830-D15831)</f>
        <v>2</v>
      </c>
      <c r="K15830">
        <f>AVERAGE(D15830:D15834)</f>
        <v>32</v>
      </c>
      <c r="L15830">
        <f>AVERAGE(D15830:D15849)</f>
        <v>32</v>
      </c>
      <c r="M15830">
        <f>K15830-L15830</f>
        <v>0</v>
      </c>
      <c r="N15830" t="str">
        <f>IF(K15830&gt;L15830,"HIGH ZONE BIAS",IF(K15830&lt;L15830,"LOW ZONE BIAS","EQUILIBRIUM"))</f>
        <v>EQUILIBRIUM</v>
      </c>
    </row>
    <row r="15831">
      <c r="A15831">
        <v>11729</v>
      </c>
      <c r="B15831" t="str">
        <v>2013-01-05</v>
      </c>
      <c r="C15831" t="str">
        <v>Morning</v>
      </c>
      <c r="D15831">
        <v>34</v>
      </c>
      <c r="E15831" t="str">
        <f>IF(MOD(D15831,2)=0,"EVEN","ODD")</f>
        <v>EVEN</v>
      </c>
      <c r="F15831" t="str">
        <f>IF(D15831&lt;=18,"LOW (1-18)","HIGH (19-36)")</f>
        <v>HIGH (19-36)</v>
      </c>
      <c r="G15831">
        <f>INT((D15831-1)/6)+1</f>
        <v>6</v>
      </c>
      <c r="H15831">
        <f>MOD(D15831-1,6)+1</f>
        <v>4</v>
      </c>
      <c r="I15831">
        <f>37-D15831</f>
        <v>3</v>
      </c>
      <c r="J15831">
        <f>ABS(D15831-D15832)</f>
        <v>6</v>
      </c>
      <c r="K15831">
        <f>AVERAGE(D15831:D15835)</f>
        <v>34</v>
      </c>
      <c r="L15831">
        <f>AVERAGE(D15831:D15850)</f>
        <v>34</v>
      </c>
      <c r="M15831">
        <f>K15831-L15831</f>
        <v>0</v>
      </c>
      <c r="N15831" t="str">
        <f>IF(K15831&gt;L15831,"HIGH ZONE BIAS",IF(K15831&lt;L15831,"LOW ZONE BIAS","EQUILIBRIUM"))</f>
        <v>EQUILIBRIUM</v>
      </c>
    </row>
    <row r="15832">
      <c r="A15832">
        <v>11728</v>
      </c>
      <c r="B15832" t="str">
        <v>2013-01-04</v>
      </c>
      <c r="C15832" t="str">
        <v>Evening</v>
      </c>
      <c r="D15832">
        <v>28</v>
      </c>
      <c r="E15832" t="str">
        <f>IF(MOD(D15832,2)=0,"EVEN","ODD")</f>
        <v>EVEN</v>
      </c>
      <c r="F15832" t="str">
        <f>IF(D15832&lt;=18,"LOW (1-18)","HIGH (19-36)")</f>
        <v>HIGH (19-36)</v>
      </c>
      <c r="G15832">
        <f>INT((D15832-1)/6)+1</f>
        <v>5</v>
      </c>
      <c r="H15832">
        <f>MOD(D15832-1,6)+1</f>
        <v>4</v>
      </c>
      <c r="I15832">
        <f>37-D15832</f>
        <v>9</v>
      </c>
      <c r="J15832">
        <f>ABS(D15832-D15833)</f>
        <v>19</v>
      </c>
      <c r="K15832">
        <f>AVERAGE(D15832:D15836)</f>
        <v>28</v>
      </c>
      <c r="L15832">
        <f>AVERAGE(D15832:D15851)</f>
        <v>28</v>
      </c>
      <c r="M15832">
        <f>K15832-L15832</f>
        <v>0</v>
      </c>
      <c r="N15832" t="str">
        <f>IF(K15832&gt;L15832,"HIGH ZONE BIAS",IF(K15832&lt;L15832,"LOW ZONE BIAS","EQUILIBRIUM"))</f>
        <v>EQUILIBRIUM</v>
      </c>
    </row>
    <row r="15833">
      <c r="A15833">
        <v>11727</v>
      </c>
      <c r="B15833" t="str">
        <v>2013-01-04</v>
      </c>
      <c r="C15833" t="str">
        <v>Midday</v>
      </c>
      <c r="D15833">
        <v>9</v>
      </c>
      <c r="E15833" t="str">
        <f>IF(MOD(D15833,2)=0,"EVEN","ODD")</f>
        <v>ODD</v>
      </c>
      <c r="F15833" t="str">
        <f>IF(D15833&lt;=18,"LOW (1-18)","HIGH (19-36)")</f>
        <v>LOW (1-18)</v>
      </c>
      <c r="G15833">
        <f>INT((D15833-1)/6)+1</f>
        <v>2</v>
      </c>
      <c r="H15833">
        <f>MOD(D15833-1,6)+1</f>
        <v>3</v>
      </c>
      <c r="I15833">
        <f>37-D15833</f>
        <v>28</v>
      </c>
      <c r="J15833">
        <f>ABS(D15833-D15834)</f>
        <v>14</v>
      </c>
      <c r="K15833">
        <f>AVERAGE(D15833:D15837)</f>
        <v>9</v>
      </c>
      <c r="L15833">
        <f>AVERAGE(D15833:D15852)</f>
        <v>9</v>
      </c>
      <c r="M15833">
        <f>K15833-L15833</f>
        <v>0</v>
      </c>
      <c r="N15833" t="str">
        <f>IF(K15833&gt;L15833,"HIGH ZONE BIAS",IF(K15833&lt;L15833,"LOW ZONE BIAS","EQUILIBRIUM"))</f>
        <v>EQUILIBRIUM</v>
      </c>
    </row>
    <row r="15834">
      <c r="A15834">
        <v>11726</v>
      </c>
      <c r="B15834" t="str">
        <v>2013-01-04</v>
      </c>
      <c r="C15834" t="str">
        <v>Morning</v>
      </c>
      <c r="D15834">
        <v>23</v>
      </c>
      <c r="E15834" t="str">
        <f>IF(MOD(D15834,2)=0,"EVEN","ODD")</f>
        <v>ODD</v>
      </c>
      <c r="F15834" t="str">
        <f>IF(D15834&lt;=18,"LOW (1-18)","HIGH (19-36)")</f>
        <v>HIGH (19-36)</v>
      </c>
      <c r="G15834">
        <f>INT((D15834-1)/6)+1</f>
        <v>4</v>
      </c>
      <c r="H15834">
        <f>MOD(D15834-1,6)+1</f>
        <v>5</v>
      </c>
      <c r="I15834">
        <f>37-D15834</f>
        <v>14</v>
      </c>
      <c r="J15834">
        <f>ABS(D15834-D15835)</f>
        <v>12</v>
      </c>
      <c r="K15834">
        <f>AVERAGE(D15834:D15838)</f>
        <v>23</v>
      </c>
      <c r="L15834">
        <f>AVERAGE(D15834:D15853)</f>
        <v>23</v>
      </c>
      <c r="M15834">
        <f>K15834-L15834</f>
        <v>0</v>
      </c>
      <c r="N15834" t="str">
        <f>IF(K15834&gt;L15834,"HIGH ZONE BIAS",IF(K15834&lt;L15834,"LOW ZONE BIAS","EQUILIBRIUM"))</f>
        <v>EQUILIBRIUM</v>
      </c>
    </row>
    <row r="15835">
      <c r="A15835">
        <v>11725</v>
      </c>
      <c r="B15835" t="str">
        <v>2013-01-03</v>
      </c>
      <c r="C15835" t="str">
        <v>Evening</v>
      </c>
      <c r="D15835">
        <v>11</v>
      </c>
      <c r="E15835" t="str">
        <f>IF(MOD(D15835,2)=0,"EVEN","ODD")</f>
        <v>ODD</v>
      </c>
      <c r="F15835" t="str">
        <f>IF(D15835&lt;=18,"LOW (1-18)","HIGH (19-36)")</f>
        <v>LOW (1-18)</v>
      </c>
      <c r="G15835">
        <f>INT((D15835-1)/6)+1</f>
        <v>2</v>
      </c>
      <c r="H15835">
        <f>MOD(D15835-1,6)+1</f>
        <v>5</v>
      </c>
      <c r="I15835">
        <f>37-D15835</f>
        <v>26</v>
      </c>
      <c r="J15835">
        <f>ABS(D15835-D15836)</f>
        <v>18</v>
      </c>
      <c r="K15835">
        <f>AVERAGE(D15835:D15839)</f>
        <v>11</v>
      </c>
      <c r="L15835">
        <f>AVERAGE(D15835:D15854)</f>
        <v>11</v>
      </c>
      <c r="M15835">
        <f>K15835-L15835</f>
        <v>0</v>
      </c>
      <c r="N15835" t="str">
        <f>IF(K15835&gt;L15835,"HIGH ZONE BIAS",IF(K15835&lt;L15835,"LOW ZONE BIAS","EQUILIBRIUM"))</f>
        <v>EQUILIBRIUM</v>
      </c>
    </row>
    <row r="15836">
      <c r="A15836">
        <v>11724</v>
      </c>
      <c r="B15836" t="str">
        <v>2013-01-03</v>
      </c>
      <c r="C15836" t="str">
        <v>Midday</v>
      </c>
      <c r="D15836">
        <v>29</v>
      </c>
      <c r="E15836" t="str">
        <f>IF(MOD(D15836,2)=0,"EVEN","ODD")</f>
        <v>ODD</v>
      </c>
      <c r="F15836" t="str">
        <f>IF(D15836&lt;=18,"LOW (1-18)","HIGH (19-36)")</f>
        <v>HIGH (19-36)</v>
      </c>
      <c r="G15836">
        <f>INT((D15836-1)/6)+1</f>
        <v>5</v>
      </c>
      <c r="H15836">
        <f>MOD(D15836-1,6)+1</f>
        <v>5</v>
      </c>
      <c r="I15836">
        <f>37-D15836</f>
        <v>8</v>
      </c>
      <c r="J15836">
        <f>ABS(D15836-D15837)</f>
        <v>27</v>
      </c>
      <c r="K15836">
        <f>AVERAGE(D15836:D15840)</f>
        <v>29</v>
      </c>
      <c r="L15836">
        <f>AVERAGE(D15836:D15855)</f>
        <v>29</v>
      </c>
      <c r="M15836">
        <f>K15836-L15836</f>
        <v>0</v>
      </c>
      <c r="N15836" t="str">
        <f>IF(K15836&gt;L15836,"HIGH ZONE BIAS",IF(K15836&lt;L15836,"LOW ZONE BIAS","EQUILIBRIUM"))</f>
        <v>EQUILIBRIUM</v>
      </c>
    </row>
    <row r="15837">
      <c r="A15837">
        <v>11723</v>
      </c>
      <c r="B15837" t="str">
        <v>2013-01-03</v>
      </c>
      <c r="C15837" t="str">
        <v>Morning</v>
      </c>
      <c r="D15837">
        <v>2</v>
      </c>
      <c r="E15837" t="str">
        <f>IF(MOD(D15837,2)=0,"EVEN","ODD")</f>
        <v>EVEN</v>
      </c>
      <c r="F15837" t="str">
        <f>IF(D15837&lt;=18,"LOW (1-18)","HIGH (19-36)")</f>
        <v>LOW (1-18)</v>
      </c>
      <c r="G15837">
        <f>INT((D15837-1)/6)+1</f>
        <v>1</v>
      </c>
      <c r="H15837">
        <f>MOD(D15837-1,6)+1</f>
        <v>2</v>
      </c>
      <c r="I15837">
        <f>37-D15837</f>
        <v>35</v>
      </c>
      <c r="J15837">
        <f>ABS(D15837-D15838)</f>
        <v>29</v>
      </c>
      <c r="K15837">
        <f>AVERAGE(D15837:D15841)</f>
        <v>2</v>
      </c>
      <c r="L15837">
        <f>AVERAGE(D15837:D15856)</f>
        <v>2</v>
      </c>
      <c r="M15837">
        <f>K15837-L15837</f>
        <v>0</v>
      </c>
      <c r="N15837" t="str">
        <f>IF(K15837&gt;L15837,"HIGH ZONE BIAS",IF(K15837&lt;L15837,"LOW ZONE BIAS","EQUILIBRIUM"))</f>
        <v>EQUILIBRIUM</v>
      </c>
    </row>
    <row r="15838">
      <c r="A15838">
        <v>11722</v>
      </c>
      <c r="B15838" t="str">
        <v>2013-01-02</v>
      </c>
      <c r="C15838" t="str">
        <v>Evening</v>
      </c>
      <c r="D15838">
        <v>31</v>
      </c>
      <c r="E15838" t="str">
        <f>IF(MOD(D15838,2)=0,"EVEN","ODD")</f>
        <v>ODD</v>
      </c>
      <c r="F15838" t="str">
        <f>IF(D15838&lt;=18,"LOW (1-18)","HIGH (19-36)")</f>
        <v>HIGH (19-36)</v>
      </c>
      <c r="G15838">
        <f>INT((D15838-1)/6)+1</f>
        <v>6</v>
      </c>
      <c r="H15838">
        <f>MOD(D15838-1,6)+1</f>
        <v>1</v>
      </c>
      <c r="I15838">
        <f>37-D15838</f>
        <v>6</v>
      </c>
      <c r="J15838">
        <f>ABS(D15838-D15839)</f>
        <v>12</v>
      </c>
      <c r="K15838">
        <f>AVERAGE(D15838:D15842)</f>
        <v>31</v>
      </c>
      <c r="L15838">
        <f>AVERAGE(D15838:D15857)</f>
        <v>31</v>
      </c>
      <c r="M15838">
        <f>K15838-L15838</f>
        <v>0</v>
      </c>
      <c r="N15838" t="str">
        <f>IF(K15838&gt;L15838,"HIGH ZONE BIAS",IF(K15838&lt;L15838,"LOW ZONE BIAS","EQUILIBRIUM"))</f>
        <v>EQUILIBRIUM</v>
      </c>
    </row>
    <row r="15839">
      <c r="A15839">
        <v>11721</v>
      </c>
      <c r="B15839" t="str">
        <v>2013-01-02</v>
      </c>
      <c r="C15839" t="str">
        <v>Midday</v>
      </c>
      <c r="D15839">
        <v>19</v>
      </c>
      <c r="E15839" t="str">
        <f>IF(MOD(D15839,2)=0,"EVEN","ODD")</f>
        <v>ODD</v>
      </c>
      <c r="F15839" t="str">
        <f>IF(D15839&lt;=18,"LOW (1-18)","HIGH (19-36)")</f>
        <v>HIGH (19-36)</v>
      </c>
      <c r="G15839">
        <f>INT((D15839-1)/6)+1</f>
        <v>4</v>
      </c>
      <c r="H15839">
        <f>MOD(D15839-1,6)+1</f>
        <v>1</v>
      </c>
      <c r="I15839">
        <f>37-D15839</f>
        <v>18</v>
      </c>
      <c r="J15839">
        <f>ABS(D15839-D15840)</f>
        <v>17</v>
      </c>
      <c r="K15839">
        <f>AVERAGE(D15839:D15843)</f>
        <v>19</v>
      </c>
      <c r="L15839">
        <f>AVERAGE(D15839:D15858)</f>
        <v>19</v>
      </c>
      <c r="M15839">
        <f>K15839-L15839</f>
        <v>0</v>
      </c>
      <c r="N15839" t="str">
        <f>IF(K15839&gt;L15839,"HIGH ZONE BIAS",IF(K15839&lt;L15839,"LOW ZONE BIAS","EQUILIBRIUM"))</f>
        <v>EQUILIBRIUM</v>
      </c>
    </row>
    <row r="15840">
      <c r="A15840">
        <v>11720</v>
      </c>
      <c r="B15840" t="str">
        <v>2013-01-02</v>
      </c>
      <c r="C15840" t="str">
        <v>Morning</v>
      </c>
      <c r="D15840">
        <v>2</v>
      </c>
      <c r="E15840" t="str">
        <f>IF(MOD(D15840,2)=0,"EVEN","ODD")</f>
        <v>EVEN</v>
      </c>
      <c r="F15840" t="str">
        <f>IF(D15840&lt;=18,"LOW (1-18)","HIGH (19-36)")</f>
        <v>LOW (1-18)</v>
      </c>
      <c r="G15840">
        <f>INT((D15840-1)/6)+1</f>
        <v>1</v>
      </c>
      <c r="H15840">
        <f>MOD(D15840-1,6)+1</f>
        <v>2</v>
      </c>
      <c r="I15840">
        <f>37-D15840</f>
        <v>35</v>
      </c>
      <c r="J15840">
        <f>ABS(D15840-D15841)</f>
        <v>19</v>
      </c>
      <c r="K15840">
        <f>AVERAGE(D15840:D15844)</f>
        <v>2</v>
      </c>
      <c r="L15840">
        <f>AVERAGE(D15840:D15859)</f>
        <v>2</v>
      </c>
      <c r="M15840">
        <f>K15840-L15840</f>
        <v>0</v>
      </c>
      <c r="N15840" t="str">
        <f>IF(K15840&gt;L15840,"HIGH ZONE BIAS",IF(K15840&lt;L15840,"LOW ZONE BIAS","EQUILIBRIUM"))</f>
        <v>EQUILIBRIUM</v>
      </c>
    </row>
    <row r="15841">
      <c r="A15841">
        <v>11719</v>
      </c>
      <c r="B15841" t="str">
        <v>2013-01-01</v>
      </c>
      <c r="C15841" t="str">
        <v>Evening</v>
      </c>
      <c r="D15841">
        <v>21</v>
      </c>
      <c r="E15841" t="str">
        <f>IF(MOD(D15841,2)=0,"EVEN","ODD")</f>
        <v>ODD</v>
      </c>
      <c r="F15841" t="str">
        <f>IF(D15841&lt;=18,"LOW (1-18)","HIGH (19-36)")</f>
        <v>HIGH (19-36)</v>
      </c>
      <c r="G15841">
        <f>INT((D15841-1)/6)+1</f>
        <v>4</v>
      </c>
      <c r="H15841">
        <f>MOD(D15841-1,6)+1</f>
        <v>3</v>
      </c>
      <c r="I15841">
        <f>37-D15841</f>
        <v>16</v>
      </c>
      <c r="J15841">
        <f>ABS(D15841-D15842)</f>
        <v>6</v>
      </c>
      <c r="K15841">
        <f>AVERAGE(D15841:D15845)</f>
        <v>21</v>
      </c>
      <c r="L15841">
        <f>AVERAGE(D15841:D15860)</f>
        <v>21</v>
      </c>
      <c r="M15841">
        <f>K15841-L15841</f>
        <v>0</v>
      </c>
      <c r="N15841" t="str">
        <f>IF(K15841&gt;L15841,"HIGH ZONE BIAS",IF(K15841&lt;L15841,"LOW ZONE BIAS","EQUILIBRIUM"))</f>
        <v>EQUILIBRIUM</v>
      </c>
    </row>
    <row r="15842">
      <c r="A15842">
        <v>11718</v>
      </c>
      <c r="B15842" t="str">
        <v>2013-01-01</v>
      </c>
      <c r="C15842" t="str">
        <v>Midday</v>
      </c>
      <c r="D15842">
        <v>15</v>
      </c>
      <c r="E15842" t="str">
        <f>IF(MOD(D15842,2)=0,"EVEN","ODD")</f>
        <v>ODD</v>
      </c>
      <c r="F15842" t="str">
        <f>IF(D15842&lt;=18,"LOW (1-18)","HIGH (19-36)")</f>
        <v>LOW (1-18)</v>
      </c>
      <c r="G15842">
        <f>INT((D15842-1)/6)+1</f>
        <v>3</v>
      </c>
      <c r="H15842">
        <f>MOD(D15842-1,6)+1</f>
        <v>3</v>
      </c>
      <c r="I15842">
        <f>37-D15842</f>
        <v>22</v>
      </c>
      <c r="J15842">
        <f>ABS(D15842-D15843)</f>
        <v>6</v>
      </c>
      <c r="K15842">
        <f>AVERAGE(D15842:D15846)</f>
        <v>15</v>
      </c>
      <c r="L15842">
        <f>AVERAGE(D15842:D15861)</f>
        <v>15</v>
      </c>
      <c r="M15842">
        <f>K15842-L15842</f>
        <v>0</v>
      </c>
      <c r="N15842" t="str">
        <f>IF(K15842&gt;L15842,"HIGH ZONE BIAS",IF(K15842&lt;L15842,"LOW ZONE BIAS","EQUILIBRIUM"))</f>
        <v>EQUILIBRIUM</v>
      </c>
    </row>
    <row r="15843">
      <c r="A15843">
        <v>11717</v>
      </c>
      <c r="B15843" t="str">
        <v>2013-01-01</v>
      </c>
      <c r="C15843" t="str">
        <v>Morning</v>
      </c>
      <c r="D15843">
        <v>21</v>
      </c>
      <c r="E15843" t="str">
        <f>IF(MOD(D15843,2)=0,"EVEN","ODD")</f>
        <v>ODD</v>
      </c>
      <c r="F15843" t="str">
        <f>IF(D15843&lt;=18,"LOW (1-18)","HIGH (19-36)")</f>
        <v>HIGH (19-36)</v>
      </c>
      <c r="G15843">
        <f>INT((D15843-1)/6)+1</f>
        <v>4</v>
      </c>
      <c r="H15843">
        <f>MOD(D15843-1,6)+1</f>
        <v>3</v>
      </c>
      <c r="I15843">
        <f>37-D15843</f>
        <v>16</v>
      </c>
      <c r="J15843">
        <f>ABS(D15843-D15844)</f>
        <v>12</v>
      </c>
      <c r="K15843">
        <f>AVERAGE(D15843:D15847)</f>
        <v>21</v>
      </c>
      <c r="L15843">
        <f>AVERAGE(D15843:D15862)</f>
        <v>21</v>
      </c>
      <c r="M15843">
        <f>K15843-L15843</f>
        <v>0</v>
      </c>
      <c r="N15843" t="str">
        <f>IF(K15843&gt;L15843,"HIGH ZONE BIAS",IF(K15843&lt;L15843,"LOW ZONE BIAS","EQUILIBRIUM"))</f>
        <v>EQUILIBRIUM</v>
      </c>
    </row>
    <row r="15844">
      <c r="A15844">
        <v>11716</v>
      </c>
      <c r="B15844" t="str">
        <v>2012-12-31</v>
      </c>
      <c r="C15844" t="str">
        <v>Evening</v>
      </c>
      <c r="D15844">
        <v>9</v>
      </c>
      <c r="E15844" t="str">
        <f>IF(MOD(D15844,2)=0,"EVEN","ODD")</f>
        <v>ODD</v>
      </c>
      <c r="F15844" t="str">
        <f>IF(D15844&lt;=18,"LOW (1-18)","HIGH (19-36)")</f>
        <v>LOW (1-18)</v>
      </c>
      <c r="G15844">
        <f>INT((D15844-1)/6)+1</f>
        <v>2</v>
      </c>
      <c r="H15844">
        <f>MOD(D15844-1,6)+1</f>
        <v>3</v>
      </c>
      <c r="I15844">
        <f>37-D15844</f>
        <v>28</v>
      </c>
      <c r="J15844">
        <f>ABS(D15844-D15845)</f>
        <v>22</v>
      </c>
      <c r="K15844">
        <f>AVERAGE(D15844:D15848)</f>
        <v>9</v>
      </c>
      <c r="L15844">
        <f>AVERAGE(D15844:D15863)</f>
        <v>9</v>
      </c>
      <c r="M15844">
        <f>K15844-L15844</f>
        <v>0</v>
      </c>
      <c r="N15844" t="str">
        <f>IF(K15844&gt;L15844,"HIGH ZONE BIAS",IF(K15844&lt;L15844,"LOW ZONE BIAS","EQUILIBRIUM"))</f>
        <v>EQUILIBRIUM</v>
      </c>
    </row>
    <row r="15845">
      <c r="A15845">
        <v>11715</v>
      </c>
      <c r="B15845" t="str">
        <v>2012-12-31</v>
      </c>
      <c r="C15845" t="str">
        <v>Midday</v>
      </c>
      <c r="D15845">
        <v>31</v>
      </c>
      <c r="E15845" t="str">
        <f>IF(MOD(D15845,2)=0,"EVEN","ODD")</f>
        <v>ODD</v>
      </c>
      <c r="F15845" t="str">
        <f>IF(D15845&lt;=18,"LOW (1-18)","HIGH (19-36)")</f>
        <v>HIGH (19-36)</v>
      </c>
      <c r="G15845">
        <f>INT((D15845-1)/6)+1</f>
        <v>6</v>
      </c>
      <c r="H15845">
        <f>MOD(D15845-1,6)+1</f>
        <v>1</v>
      </c>
      <c r="I15845">
        <f>37-D15845</f>
        <v>6</v>
      </c>
      <c r="J15845">
        <f>ABS(D15845-D15846)</f>
        <v>5</v>
      </c>
      <c r="K15845">
        <f>AVERAGE(D15845:D15849)</f>
        <v>31</v>
      </c>
      <c r="L15845">
        <f>AVERAGE(D15845:D15864)</f>
        <v>31</v>
      </c>
      <c r="M15845">
        <f>K15845-L15845</f>
        <v>0</v>
      </c>
      <c r="N15845" t="str">
        <f>IF(K15845&gt;L15845,"HIGH ZONE BIAS",IF(K15845&lt;L15845,"LOW ZONE BIAS","EQUILIBRIUM"))</f>
        <v>EQUILIBRIUM</v>
      </c>
    </row>
    <row r="15846">
      <c r="A15846">
        <v>11714</v>
      </c>
      <c r="B15846" t="str">
        <v>2012-12-31</v>
      </c>
      <c r="C15846" t="str">
        <v>Morning</v>
      </c>
      <c r="D15846">
        <v>36</v>
      </c>
      <c r="E15846" t="str">
        <f>IF(MOD(D15846,2)=0,"EVEN","ODD")</f>
        <v>EVEN</v>
      </c>
      <c r="F15846" t="str">
        <f>IF(D15846&lt;=18,"LOW (1-18)","HIGH (19-36)")</f>
        <v>HIGH (19-36)</v>
      </c>
      <c r="G15846">
        <f>INT((D15846-1)/6)+1</f>
        <v>6</v>
      </c>
      <c r="H15846">
        <f>MOD(D15846-1,6)+1</f>
        <v>6</v>
      </c>
      <c r="I15846">
        <f>37-D15846</f>
        <v>1</v>
      </c>
      <c r="J15846">
        <f>ABS(D15846-D15847)</f>
        <v>12</v>
      </c>
      <c r="K15846">
        <f>AVERAGE(D15846:D15850)</f>
        <v>36</v>
      </c>
      <c r="L15846">
        <f>AVERAGE(D15846:D15865)</f>
        <v>36</v>
      </c>
      <c r="M15846">
        <f>K15846-L15846</f>
        <v>0</v>
      </c>
      <c r="N15846" t="str">
        <f>IF(K15846&gt;L15846,"HIGH ZONE BIAS",IF(K15846&lt;L15846,"LOW ZONE BIAS","EQUILIBRIUM"))</f>
        <v>EQUILIBRIUM</v>
      </c>
    </row>
    <row r="15847">
      <c r="A15847">
        <v>11713</v>
      </c>
      <c r="B15847" t="str">
        <v>2012-12-29</v>
      </c>
      <c r="C15847" t="str">
        <v>Evening</v>
      </c>
      <c r="D15847">
        <v>24</v>
      </c>
      <c r="E15847" t="str">
        <f>IF(MOD(D15847,2)=0,"EVEN","ODD")</f>
        <v>EVEN</v>
      </c>
      <c r="F15847" t="str">
        <f>IF(D15847&lt;=18,"LOW (1-18)","HIGH (19-36)")</f>
        <v>HIGH (19-36)</v>
      </c>
      <c r="G15847">
        <f>INT((D15847-1)/6)+1</f>
        <v>4</v>
      </c>
      <c r="H15847">
        <f>MOD(D15847-1,6)+1</f>
        <v>6</v>
      </c>
      <c r="I15847">
        <f>37-D15847</f>
        <v>13</v>
      </c>
      <c r="J15847">
        <f>ABS(D15847-D15848)</f>
        <v>10</v>
      </c>
      <c r="K15847">
        <f>AVERAGE(D15847:D15851)</f>
        <v>24</v>
      </c>
      <c r="L15847">
        <f>AVERAGE(D15847:D15866)</f>
        <v>24</v>
      </c>
      <c r="M15847">
        <f>K15847-L15847</f>
        <v>0</v>
      </c>
      <c r="N15847" t="str">
        <f>IF(K15847&gt;L15847,"HIGH ZONE BIAS",IF(K15847&lt;L15847,"LOW ZONE BIAS","EQUILIBRIUM"))</f>
        <v>EQUILIBRIUM</v>
      </c>
    </row>
    <row r="15848">
      <c r="A15848">
        <v>11712</v>
      </c>
      <c r="B15848" t="str">
        <v>2012-12-29</v>
      </c>
      <c r="C15848" t="str">
        <v>Midday</v>
      </c>
      <c r="D15848">
        <v>34</v>
      </c>
      <c r="E15848" t="str">
        <f>IF(MOD(D15848,2)=0,"EVEN","ODD")</f>
        <v>EVEN</v>
      </c>
      <c r="F15848" t="str">
        <f>IF(D15848&lt;=18,"LOW (1-18)","HIGH (19-36)")</f>
        <v>HIGH (19-36)</v>
      </c>
      <c r="G15848">
        <f>INT((D15848-1)/6)+1</f>
        <v>6</v>
      </c>
      <c r="H15848">
        <f>MOD(D15848-1,6)+1</f>
        <v>4</v>
      </c>
      <c r="I15848">
        <f>37-D15848</f>
        <v>3</v>
      </c>
      <c r="J15848">
        <f>ABS(D15848-D15849)</f>
        <v>5</v>
      </c>
      <c r="K15848">
        <f>AVERAGE(D15848:D15852)</f>
        <v>34</v>
      </c>
      <c r="L15848">
        <f>AVERAGE(D15848:D15867)</f>
        <v>34</v>
      </c>
      <c r="M15848">
        <f>K15848-L15848</f>
        <v>0</v>
      </c>
      <c r="N15848" t="str">
        <f>IF(K15848&gt;L15848,"HIGH ZONE BIAS",IF(K15848&lt;L15848,"LOW ZONE BIAS","EQUILIBRIUM"))</f>
        <v>EQUILIBRIUM</v>
      </c>
    </row>
    <row r="15849">
      <c r="A15849">
        <v>11711</v>
      </c>
      <c r="B15849" t="str">
        <v>2012-12-29</v>
      </c>
      <c r="C15849" t="str">
        <v>Morning</v>
      </c>
      <c r="D15849">
        <v>29</v>
      </c>
      <c r="E15849" t="str">
        <f>IF(MOD(D15849,2)=0,"EVEN","ODD")</f>
        <v>ODD</v>
      </c>
      <c r="F15849" t="str">
        <f>IF(D15849&lt;=18,"LOW (1-18)","HIGH (19-36)")</f>
        <v>HIGH (19-36)</v>
      </c>
      <c r="G15849">
        <f>INT((D15849-1)/6)+1</f>
        <v>5</v>
      </c>
      <c r="H15849">
        <f>MOD(D15849-1,6)+1</f>
        <v>5</v>
      </c>
      <c r="I15849">
        <f>37-D15849</f>
        <v>8</v>
      </c>
      <c r="J15849">
        <f>ABS(D15849-D15850)</f>
        <v>19</v>
      </c>
      <c r="K15849">
        <f>AVERAGE(D15849:D15853)</f>
        <v>29</v>
      </c>
      <c r="L15849">
        <f>AVERAGE(D15849:D15868)</f>
        <v>29</v>
      </c>
      <c r="M15849">
        <f>K15849-L15849</f>
        <v>0</v>
      </c>
      <c r="N15849" t="str">
        <f>IF(K15849&gt;L15849,"HIGH ZONE BIAS",IF(K15849&lt;L15849,"LOW ZONE BIAS","EQUILIBRIUM"))</f>
        <v>EQUILIBRIUM</v>
      </c>
    </row>
    <row r="15850">
      <c r="A15850">
        <v>11710</v>
      </c>
      <c r="B15850" t="str">
        <v>2012-12-28</v>
      </c>
      <c r="C15850" t="str">
        <v>Evening</v>
      </c>
      <c r="D15850">
        <v>10</v>
      </c>
      <c r="E15850" t="str">
        <f>IF(MOD(D15850,2)=0,"EVEN","ODD")</f>
        <v>EVEN</v>
      </c>
      <c r="F15850" t="str">
        <f>IF(D15850&lt;=18,"LOW (1-18)","HIGH (19-36)")</f>
        <v>LOW (1-18)</v>
      </c>
      <c r="G15850">
        <f>INT((D15850-1)/6)+1</f>
        <v>2</v>
      </c>
      <c r="H15850">
        <f>MOD(D15850-1,6)+1</f>
        <v>4</v>
      </c>
      <c r="I15850">
        <f>37-D15850</f>
        <v>27</v>
      </c>
      <c r="J15850">
        <f>ABS(D15850-D15851)</f>
        <v>9</v>
      </c>
      <c r="K15850">
        <f>AVERAGE(D15850:D15854)</f>
        <v>10</v>
      </c>
      <c r="L15850">
        <f>AVERAGE(D15850:D15869)</f>
        <v>10</v>
      </c>
      <c r="M15850">
        <f>K15850-L15850</f>
        <v>0</v>
      </c>
      <c r="N15850" t="str">
        <f>IF(K15850&gt;L15850,"HIGH ZONE BIAS",IF(K15850&lt;L15850,"LOW ZONE BIAS","EQUILIBRIUM"))</f>
        <v>EQUILIBRIUM</v>
      </c>
    </row>
    <row r="15851">
      <c r="A15851">
        <v>11709</v>
      </c>
      <c r="B15851" t="str">
        <v>2012-12-28</v>
      </c>
      <c r="C15851" t="str">
        <v>Midday</v>
      </c>
      <c r="D15851">
        <v>1</v>
      </c>
      <c r="E15851" t="str">
        <f>IF(MOD(D15851,2)=0,"EVEN","ODD")</f>
        <v>ODD</v>
      </c>
      <c r="F15851" t="str">
        <f>IF(D15851&lt;=18,"LOW (1-18)","HIGH (19-36)")</f>
        <v>LOW (1-18)</v>
      </c>
      <c r="G15851">
        <f>INT((D15851-1)/6)+1</f>
        <v>1</v>
      </c>
      <c r="H15851">
        <f>MOD(D15851-1,6)+1</f>
        <v>1</v>
      </c>
      <c r="I15851">
        <f>37-D15851</f>
        <v>36</v>
      </c>
      <c r="J15851">
        <f>ABS(D15851-D15852)</f>
        <v>7</v>
      </c>
      <c r="K15851">
        <f>AVERAGE(D15851:D15855)</f>
        <v>1</v>
      </c>
      <c r="L15851">
        <f>AVERAGE(D15851:D15870)</f>
        <v>1</v>
      </c>
      <c r="M15851">
        <f>K15851-L15851</f>
        <v>0</v>
      </c>
      <c r="N15851" t="str">
        <f>IF(K15851&gt;L15851,"HIGH ZONE BIAS",IF(K15851&lt;L15851,"LOW ZONE BIAS","EQUILIBRIUM"))</f>
        <v>EQUILIBRIUM</v>
      </c>
    </row>
    <row r="15852">
      <c r="A15852">
        <v>11708</v>
      </c>
      <c r="B15852" t="str">
        <v>2012-12-28</v>
      </c>
      <c r="C15852" t="str">
        <v>Morning</v>
      </c>
      <c r="D15852">
        <v>8</v>
      </c>
      <c r="E15852" t="str">
        <f>IF(MOD(D15852,2)=0,"EVEN","ODD")</f>
        <v>EVEN</v>
      </c>
      <c r="F15852" t="str">
        <f>IF(D15852&lt;=18,"LOW (1-18)","HIGH (19-36)")</f>
        <v>LOW (1-18)</v>
      </c>
      <c r="G15852">
        <f>INT((D15852-1)/6)+1</f>
        <v>2</v>
      </c>
      <c r="H15852">
        <f>MOD(D15852-1,6)+1</f>
        <v>2</v>
      </c>
      <c r="I15852">
        <f>37-D15852</f>
        <v>29</v>
      </c>
      <c r="J15852">
        <f>ABS(D15852-D15853)</f>
        <v>2</v>
      </c>
      <c r="K15852">
        <f>AVERAGE(D15852:D15856)</f>
        <v>8</v>
      </c>
      <c r="L15852">
        <f>AVERAGE(D15852:D15871)</f>
        <v>8</v>
      </c>
      <c r="M15852">
        <f>K15852-L15852</f>
        <v>0</v>
      </c>
      <c r="N15852" t="str">
        <f>IF(K15852&gt;L15852,"HIGH ZONE BIAS",IF(K15852&lt;L15852,"LOW ZONE BIAS","EQUILIBRIUM"))</f>
        <v>EQUILIBRIUM</v>
      </c>
    </row>
    <row r="15853">
      <c r="A15853">
        <v>11707</v>
      </c>
      <c r="B15853" t="str">
        <v>2012-12-27</v>
      </c>
      <c r="C15853" t="str">
        <v>Evening</v>
      </c>
      <c r="D15853">
        <v>6</v>
      </c>
      <c r="E15853" t="str">
        <f>IF(MOD(D15853,2)=0,"EVEN","ODD")</f>
        <v>EVEN</v>
      </c>
      <c r="F15853" t="str">
        <f>IF(D15853&lt;=18,"LOW (1-18)","HIGH (19-36)")</f>
        <v>LOW (1-18)</v>
      </c>
      <c r="G15853">
        <f>INT((D15853-1)/6)+1</f>
        <v>1</v>
      </c>
      <c r="H15853">
        <f>MOD(D15853-1,6)+1</f>
        <v>6</v>
      </c>
      <c r="I15853">
        <f>37-D15853</f>
        <v>31</v>
      </c>
      <c r="J15853">
        <f>ABS(D15853-D15854)</f>
        <v>1</v>
      </c>
      <c r="K15853">
        <f>AVERAGE(D15853:D15857)</f>
        <v>6</v>
      </c>
      <c r="L15853">
        <f>AVERAGE(D15853:D15872)</f>
        <v>6</v>
      </c>
      <c r="M15853">
        <f>K15853-L15853</f>
        <v>0</v>
      </c>
      <c r="N15853" t="str">
        <f>IF(K15853&gt;L15853,"HIGH ZONE BIAS",IF(K15853&lt;L15853,"LOW ZONE BIAS","EQUILIBRIUM"))</f>
        <v>EQUILIBRIUM</v>
      </c>
    </row>
    <row r="15854">
      <c r="A15854">
        <v>11706</v>
      </c>
      <c r="B15854" t="str">
        <v>2012-12-27</v>
      </c>
      <c r="C15854" t="str">
        <v>Midday</v>
      </c>
      <c r="D15854">
        <v>7</v>
      </c>
      <c r="E15854" t="str">
        <f>IF(MOD(D15854,2)=0,"EVEN","ODD")</f>
        <v>ODD</v>
      </c>
      <c r="F15854" t="str">
        <f>IF(D15854&lt;=18,"LOW (1-18)","HIGH (19-36)")</f>
        <v>LOW (1-18)</v>
      </c>
      <c r="G15854">
        <f>INT((D15854-1)/6)+1</f>
        <v>2</v>
      </c>
      <c r="H15854">
        <f>MOD(D15854-1,6)+1</f>
        <v>1</v>
      </c>
      <c r="I15854">
        <f>37-D15854</f>
        <v>30</v>
      </c>
      <c r="J15854">
        <f>ABS(D15854-D15855)</f>
        <v>13</v>
      </c>
      <c r="K15854">
        <f>AVERAGE(D15854:D15858)</f>
        <v>7</v>
      </c>
      <c r="L15854">
        <f>AVERAGE(D15854:D15873)</f>
        <v>7</v>
      </c>
      <c r="M15854">
        <f>K15854-L15854</f>
        <v>0</v>
      </c>
      <c r="N15854" t="str">
        <f>IF(K15854&gt;L15854,"HIGH ZONE BIAS",IF(K15854&lt;L15854,"LOW ZONE BIAS","EQUILIBRIUM"))</f>
        <v>EQUILIBRIUM</v>
      </c>
    </row>
    <row r="15855">
      <c r="A15855">
        <v>11705</v>
      </c>
      <c r="B15855" t="str">
        <v>2012-12-27</v>
      </c>
      <c r="C15855" t="str">
        <v>Morning</v>
      </c>
      <c r="D15855">
        <v>20</v>
      </c>
      <c r="E15855" t="str">
        <f>IF(MOD(D15855,2)=0,"EVEN","ODD")</f>
        <v>EVEN</v>
      </c>
      <c r="F15855" t="str">
        <f>IF(D15855&lt;=18,"LOW (1-18)","HIGH (19-36)")</f>
        <v>HIGH (19-36)</v>
      </c>
      <c r="G15855">
        <f>INT((D15855-1)/6)+1</f>
        <v>4</v>
      </c>
      <c r="H15855">
        <f>MOD(D15855-1,6)+1</f>
        <v>2</v>
      </c>
      <c r="I15855">
        <f>37-D15855</f>
        <v>17</v>
      </c>
      <c r="J15855">
        <f>ABS(D15855-D15856)</f>
        <v>0</v>
      </c>
      <c r="K15855">
        <f>AVERAGE(D15855:D15859)</f>
        <v>20</v>
      </c>
      <c r="L15855">
        <f>AVERAGE(D15855:D15874)</f>
        <v>20</v>
      </c>
      <c r="M15855">
        <f>K15855-L15855</f>
        <v>0</v>
      </c>
      <c r="N15855" t="str">
        <f>IF(K15855&gt;L15855,"HIGH ZONE BIAS",IF(K15855&lt;L15855,"LOW ZONE BIAS","EQUILIBRIUM"))</f>
        <v>EQUILIBRIUM</v>
      </c>
    </row>
    <row r="15856">
      <c r="A15856">
        <v>11704</v>
      </c>
      <c r="B15856" t="str">
        <v>2012-12-26</v>
      </c>
      <c r="C15856" t="str">
        <v>Evening</v>
      </c>
      <c r="D15856">
        <v>20</v>
      </c>
      <c r="E15856" t="str">
        <f>IF(MOD(D15856,2)=0,"EVEN","ODD")</f>
        <v>EVEN</v>
      </c>
      <c r="F15856" t="str">
        <f>IF(D15856&lt;=18,"LOW (1-18)","HIGH (19-36)")</f>
        <v>HIGH (19-36)</v>
      </c>
      <c r="G15856">
        <f>INT((D15856-1)/6)+1</f>
        <v>4</v>
      </c>
      <c r="H15856">
        <f>MOD(D15856-1,6)+1</f>
        <v>2</v>
      </c>
      <c r="I15856">
        <f>37-D15856</f>
        <v>17</v>
      </c>
      <c r="J15856">
        <f>ABS(D15856-D15857)</f>
        <v>6</v>
      </c>
      <c r="K15856">
        <f>AVERAGE(D15856:D15860)</f>
        <v>20</v>
      </c>
      <c r="L15856">
        <f>AVERAGE(D15856:D15875)</f>
        <v>20</v>
      </c>
      <c r="M15856">
        <f>K15856-L15856</f>
        <v>0</v>
      </c>
      <c r="N15856" t="str">
        <f>IF(K15856&gt;L15856,"HIGH ZONE BIAS",IF(K15856&lt;L15856,"LOW ZONE BIAS","EQUILIBRIUM"))</f>
        <v>EQUILIBRIUM</v>
      </c>
    </row>
    <row r="15857">
      <c r="A15857">
        <v>11703</v>
      </c>
      <c r="B15857" t="str">
        <v>2012-12-26</v>
      </c>
      <c r="C15857" t="str">
        <v>Midday</v>
      </c>
      <c r="D15857">
        <v>26</v>
      </c>
      <c r="E15857" t="str">
        <f>IF(MOD(D15857,2)=0,"EVEN","ODD")</f>
        <v>EVEN</v>
      </c>
      <c r="F15857" t="str">
        <f>IF(D15857&lt;=18,"LOW (1-18)","HIGH (19-36)")</f>
        <v>HIGH (19-36)</v>
      </c>
      <c r="G15857">
        <f>INT((D15857-1)/6)+1</f>
        <v>5</v>
      </c>
      <c r="H15857">
        <f>MOD(D15857-1,6)+1</f>
        <v>2</v>
      </c>
      <c r="I15857">
        <f>37-D15857</f>
        <v>11</v>
      </c>
      <c r="J15857">
        <f>ABS(D15857-D15858)</f>
        <v>4</v>
      </c>
      <c r="K15857">
        <f>AVERAGE(D15857:D15861)</f>
        <v>26</v>
      </c>
      <c r="L15857">
        <f>AVERAGE(D15857:D15876)</f>
        <v>26</v>
      </c>
      <c r="M15857">
        <f>K15857-L15857</f>
        <v>0</v>
      </c>
      <c r="N15857" t="str">
        <f>IF(K15857&gt;L15857,"HIGH ZONE BIAS",IF(K15857&lt;L15857,"LOW ZONE BIAS","EQUILIBRIUM"))</f>
        <v>EQUILIBRIUM</v>
      </c>
    </row>
    <row r="15858">
      <c r="A15858">
        <v>11702</v>
      </c>
      <c r="B15858" t="str">
        <v>2012-12-26</v>
      </c>
      <c r="C15858" t="str">
        <v>Morning</v>
      </c>
      <c r="D15858">
        <v>22</v>
      </c>
      <c r="E15858" t="str">
        <f>IF(MOD(D15858,2)=0,"EVEN","ODD")</f>
        <v>EVEN</v>
      </c>
      <c r="F15858" t="str">
        <f>IF(D15858&lt;=18,"LOW (1-18)","HIGH (19-36)")</f>
        <v>HIGH (19-36)</v>
      </c>
      <c r="G15858">
        <f>INT((D15858-1)/6)+1</f>
        <v>4</v>
      </c>
      <c r="H15858">
        <f>MOD(D15858-1,6)+1</f>
        <v>4</v>
      </c>
      <c r="I15858">
        <f>37-D15858</f>
        <v>15</v>
      </c>
      <c r="J15858">
        <f>ABS(D15858-D15859)</f>
        <v>11</v>
      </c>
      <c r="K15858">
        <f>AVERAGE(D15858:D15862)</f>
        <v>22</v>
      </c>
      <c r="L15858">
        <f>AVERAGE(D15858:D15877)</f>
        <v>22</v>
      </c>
      <c r="M15858">
        <f>K15858-L15858</f>
        <v>0</v>
      </c>
      <c r="N15858" t="str">
        <f>IF(K15858&gt;L15858,"HIGH ZONE BIAS",IF(K15858&lt;L15858,"LOW ZONE BIAS","EQUILIBRIUM"))</f>
        <v>EQUILIBRIUM</v>
      </c>
    </row>
    <row r="15859">
      <c r="A15859">
        <v>11701</v>
      </c>
      <c r="B15859" t="str">
        <v>2012-12-24</v>
      </c>
      <c r="C15859" t="str">
        <v>Evening</v>
      </c>
      <c r="D15859">
        <v>11</v>
      </c>
      <c r="E15859" t="str">
        <f>IF(MOD(D15859,2)=0,"EVEN","ODD")</f>
        <v>ODD</v>
      </c>
      <c r="F15859" t="str">
        <f>IF(D15859&lt;=18,"LOW (1-18)","HIGH (19-36)")</f>
        <v>LOW (1-18)</v>
      </c>
      <c r="G15859">
        <f>INT((D15859-1)/6)+1</f>
        <v>2</v>
      </c>
      <c r="H15859">
        <f>MOD(D15859-1,6)+1</f>
        <v>5</v>
      </c>
      <c r="I15859">
        <f>37-D15859</f>
        <v>26</v>
      </c>
      <c r="J15859">
        <f>ABS(D15859-D15860)</f>
        <v>9</v>
      </c>
      <c r="K15859">
        <f>AVERAGE(D15859:D15863)</f>
        <v>11</v>
      </c>
      <c r="L15859">
        <f>AVERAGE(D15859:D15878)</f>
        <v>11</v>
      </c>
      <c r="M15859">
        <f>K15859-L15859</f>
        <v>0</v>
      </c>
      <c r="N15859" t="str">
        <f>IF(K15859&gt;L15859,"HIGH ZONE BIAS",IF(K15859&lt;L15859,"LOW ZONE BIAS","EQUILIBRIUM"))</f>
        <v>EQUILIBRIUM</v>
      </c>
    </row>
    <row r="15860">
      <c r="A15860">
        <v>11700</v>
      </c>
      <c r="B15860" t="str">
        <v>2012-12-24</v>
      </c>
      <c r="C15860" t="str">
        <v>Midday</v>
      </c>
      <c r="D15860">
        <v>20</v>
      </c>
      <c r="E15860" t="str">
        <f>IF(MOD(D15860,2)=0,"EVEN","ODD")</f>
        <v>EVEN</v>
      </c>
      <c r="F15860" t="str">
        <f>IF(D15860&lt;=18,"LOW (1-18)","HIGH (19-36)")</f>
        <v>HIGH (19-36)</v>
      </c>
      <c r="G15860">
        <f>INT((D15860-1)/6)+1</f>
        <v>4</v>
      </c>
      <c r="H15860">
        <f>MOD(D15860-1,6)+1</f>
        <v>2</v>
      </c>
      <c r="I15860">
        <f>37-D15860</f>
        <v>17</v>
      </c>
      <c r="J15860">
        <f>ABS(D15860-D15861)</f>
        <v>1</v>
      </c>
      <c r="K15860">
        <f>AVERAGE(D15860:D15864)</f>
        <v>20</v>
      </c>
      <c r="L15860">
        <f>AVERAGE(D15860:D15879)</f>
        <v>20</v>
      </c>
      <c r="M15860">
        <f>K15860-L15860</f>
        <v>0</v>
      </c>
      <c r="N15860" t="str">
        <f>IF(K15860&gt;L15860,"HIGH ZONE BIAS",IF(K15860&lt;L15860,"LOW ZONE BIAS","EQUILIBRIUM"))</f>
        <v>EQUILIBRIUM</v>
      </c>
    </row>
    <row r="15861">
      <c r="A15861">
        <v>11699</v>
      </c>
      <c r="B15861" t="str">
        <v>2012-12-24</v>
      </c>
      <c r="C15861" t="str">
        <v>Morning</v>
      </c>
      <c r="D15861">
        <v>21</v>
      </c>
      <c r="E15861" t="str">
        <f>IF(MOD(D15861,2)=0,"EVEN","ODD")</f>
        <v>ODD</v>
      </c>
      <c r="F15861" t="str">
        <f>IF(D15861&lt;=18,"LOW (1-18)","HIGH (19-36)")</f>
        <v>HIGH (19-36)</v>
      </c>
      <c r="G15861">
        <f>INT((D15861-1)/6)+1</f>
        <v>4</v>
      </c>
      <c r="H15861">
        <f>MOD(D15861-1,6)+1</f>
        <v>3</v>
      </c>
      <c r="I15861">
        <f>37-D15861</f>
        <v>16</v>
      </c>
      <c r="J15861">
        <f>ABS(D15861-D15862)</f>
        <v>3</v>
      </c>
      <c r="K15861">
        <f>AVERAGE(D15861:D15865)</f>
        <v>21</v>
      </c>
      <c r="L15861">
        <f>AVERAGE(D15861:D15880)</f>
        <v>21</v>
      </c>
      <c r="M15861">
        <f>K15861-L15861</f>
        <v>0</v>
      </c>
      <c r="N15861" t="str">
        <f>IF(K15861&gt;L15861,"HIGH ZONE BIAS",IF(K15861&lt;L15861,"LOW ZONE BIAS","EQUILIBRIUM"))</f>
        <v>EQUILIBRIUM</v>
      </c>
    </row>
    <row r="15862">
      <c r="A15862">
        <v>11698</v>
      </c>
      <c r="B15862" t="str">
        <v>2012-12-22</v>
      </c>
      <c r="C15862" t="str">
        <v>Evening</v>
      </c>
      <c r="D15862">
        <v>24</v>
      </c>
      <c r="E15862" t="str">
        <f>IF(MOD(D15862,2)=0,"EVEN","ODD")</f>
        <v>EVEN</v>
      </c>
      <c r="F15862" t="str">
        <f>IF(D15862&lt;=18,"LOW (1-18)","HIGH (19-36)")</f>
        <v>HIGH (19-36)</v>
      </c>
      <c r="G15862">
        <f>INT((D15862-1)/6)+1</f>
        <v>4</v>
      </c>
      <c r="H15862">
        <f>MOD(D15862-1,6)+1</f>
        <v>6</v>
      </c>
      <c r="I15862">
        <f>37-D15862</f>
        <v>13</v>
      </c>
      <c r="J15862">
        <f>ABS(D15862-D15863)</f>
        <v>15</v>
      </c>
      <c r="K15862">
        <f>AVERAGE(D15862:D15866)</f>
        <v>24</v>
      </c>
      <c r="L15862">
        <f>AVERAGE(D15862:D15881)</f>
        <v>24</v>
      </c>
      <c r="M15862">
        <f>K15862-L15862</f>
        <v>0</v>
      </c>
      <c r="N15862" t="str">
        <f>IF(K15862&gt;L15862,"HIGH ZONE BIAS",IF(K15862&lt;L15862,"LOW ZONE BIAS","EQUILIBRIUM"))</f>
        <v>EQUILIBRIUM</v>
      </c>
    </row>
    <row r="15863">
      <c r="A15863">
        <v>11697</v>
      </c>
      <c r="B15863" t="str">
        <v>2012-12-22</v>
      </c>
      <c r="C15863" t="str">
        <v>Midday</v>
      </c>
      <c r="D15863">
        <v>9</v>
      </c>
      <c r="E15863" t="str">
        <f>IF(MOD(D15863,2)=0,"EVEN","ODD")</f>
        <v>ODD</v>
      </c>
      <c r="F15863" t="str">
        <f>IF(D15863&lt;=18,"LOW (1-18)","HIGH (19-36)")</f>
        <v>LOW (1-18)</v>
      </c>
      <c r="G15863">
        <f>INT((D15863-1)/6)+1</f>
        <v>2</v>
      </c>
      <c r="H15863">
        <f>MOD(D15863-1,6)+1</f>
        <v>3</v>
      </c>
      <c r="I15863">
        <f>37-D15863</f>
        <v>28</v>
      </c>
      <c r="J15863">
        <f>ABS(D15863-D15864)</f>
        <v>2</v>
      </c>
      <c r="K15863">
        <f>AVERAGE(D15863:D15867)</f>
        <v>9</v>
      </c>
      <c r="L15863">
        <f>AVERAGE(D15863:D15882)</f>
        <v>9</v>
      </c>
      <c r="M15863">
        <f>K15863-L15863</f>
        <v>0</v>
      </c>
      <c r="N15863" t="str">
        <f>IF(K15863&gt;L15863,"HIGH ZONE BIAS",IF(K15863&lt;L15863,"LOW ZONE BIAS","EQUILIBRIUM"))</f>
        <v>EQUILIBRIUM</v>
      </c>
    </row>
    <row r="15864">
      <c r="A15864">
        <v>11696</v>
      </c>
      <c r="B15864" t="str">
        <v>2012-12-22</v>
      </c>
      <c r="C15864" t="str">
        <v>Morning</v>
      </c>
      <c r="D15864">
        <v>7</v>
      </c>
      <c r="E15864" t="str">
        <f>IF(MOD(D15864,2)=0,"EVEN","ODD")</f>
        <v>ODD</v>
      </c>
      <c r="F15864" t="str">
        <f>IF(D15864&lt;=18,"LOW (1-18)","HIGH (19-36)")</f>
        <v>LOW (1-18)</v>
      </c>
      <c r="G15864">
        <f>INT((D15864-1)/6)+1</f>
        <v>2</v>
      </c>
      <c r="H15864">
        <f>MOD(D15864-1,6)+1</f>
        <v>1</v>
      </c>
      <c r="I15864">
        <f>37-D15864</f>
        <v>30</v>
      </c>
      <c r="J15864">
        <f>ABS(D15864-D15865)</f>
        <v>0</v>
      </c>
      <c r="K15864">
        <f>AVERAGE(D15864:D15868)</f>
        <v>7</v>
      </c>
      <c r="L15864">
        <f>AVERAGE(D15864:D15883)</f>
        <v>7</v>
      </c>
      <c r="M15864">
        <f>K15864-L15864</f>
        <v>0</v>
      </c>
      <c r="N15864" t="str">
        <f>IF(K15864&gt;L15864,"HIGH ZONE BIAS",IF(K15864&lt;L15864,"LOW ZONE BIAS","EQUILIBRIUM"))</f>
        <v>EQUILIBRIUM</v>
      </c>
    </row>
    <row r="15865">
      <c r="A15865">
        <v>11695</v>
      </c>
      <c r="B15865" t="str">
        <v>2012-12-21</v>
      </c>
      <c r="C15865" t="str">
        <v>Evening</v>
      </c>
      <c r="D15865">
        <v>7</v>
      </c>
      <c r="E15865" t="str">
        <f>IF(MOD(D15865,2)=0,"EVEN","ODD")</f>
        <v>ODD</v>
      </c>
      <c r="F15865" t="str">
        <f>IF(D15865&lt;=18,"LOW (1-18)","HIGH (19-36)")</f>
        <v>LOW (1-18)</v>
      </c>
      <c r="G15865">
        <f>INT((D15865-1)/6)+1</f>
        <v>2</v>
      </c>
      <c r="H15865">
        <f>MOD(D15865-1,6)+1</f>
        <v>1</v>
      </c>
      <c r="I15865">
        <f>37-D15865</f>
        <v>30</v>
      </c>
      <c r="J15865">
        <f>ABS(D15865-D15866)</f>
        <v>18</v>
      </c>
      <c r="K15865">
        <f>AVERAGE(D15865:D15869)</f>
        <v>7</v>
      </c>
      <c r="L15865">
        <f>AVERAGE(D15865:D15884)</f>
        <v>7</v>
      </c>
      <c r="M15865">
        <f>K15865-L15865</f>
        <v>0</v>
      </c>
      <c r="N15865" t="str">
        <f>IF(K15865&gt;L15865,"HIGH ZONE BIAS",IF(K15865&lt;L15865,"LOW ZONE BIAS","EQUILIBRIUM"))</f>
        <v>EQUILIBRIUM</v>
      </c>
    </row>
    <row r="15866">
      <c r="A15866">
        <v>11694</v>
      </c>
      <c r="B15866" t="str">
        <v>2012-12-21</v>
      </c>
      <c r="C15866" t="str">
        <v>Midday</v>
      </c>
      <c r="D15866">
        <v>25</v>
      </c>
      <c r="E15866" t="str">
        <f>IF(MOD(D15866,2)=0,"EVEN","ODD")</f>
        <v>ODD</v>
      </c>
      <c r="F15866" t="str">
        <f>IF(D15866&lt;=18,"LOW (1-18)","HIGH (19-36)")</f>
        <v>HIGH (19-36)</v>
      </c>
      <c r="G15866">
        <f>INT((D15866-1)/6)+1</f>
        <v>5</v>
      </c>
      <c r="H15866">
        <f>MOD(D15866-1,6)+1</f>
        <v>1</v>
      </c>
      <c r="I15866">
        <f>37-D15866</f>
        <v>12</v>
      </c>
      <c r="J15866">
        <f>ABS(D15866-D15867)</f>
        <v>3</v>
      </c>
      <c r="K15866">
        <f>AVERAGE(D15866:D15870)</f>
        <v>25</v>
      </c>
      <c r="L15866">
        <f>AVERAGE(D15866:D15885)</f>
        <v>25</v>
      </c>
      <c r="M15866">
        <f>K15866-L15866</f>
        <v>0</v>
      </c>
      <c r="N15866" t="str">
        <f>IF(K15866&gt;L15866,"HIGH ZONE BIAS",IF(K15866&lt;L15866,"LOW ZONE BIAS","EQUILIBRIUM"))</f>
        <v>EQUILIBRIUM</v>
      </c>
    </row>
    <row r="15867">
      <c r="A15867">
        <v>11693</v>
      </c>
      <c r="B15867" t="str">
        <v>2012-12-21</v>
      </c>
      <c r="C15867" t="str">
        <v>Morning</v>
      </c>
      <c r="D15867">
        <v>22</v>
      </c>
      <c r="E15867" t="str">
        <f>IF(MOD(D15867,2)=0,"EVEN","ODD")</f>
        <v>EVEN</v>
      </c>
      <c r="F15867" t="str">
        <f>IF(D15867&lt;=18,"LOW (1-18)","HIGH (19-36)")</f>
        <v>HIGH (19-36)</v>
      </c>
      <c r="G15867">
        <f>INT((D15867-1)/6)+1</f>
        <v>4</v>
      </c>
      <c r="H15867">
        <f>MOD(D15867-1,6)+1</f>
        <v>4</v>
      </c>
      <c r="I15867">
        <f>37-D15867</f>
        <v>15</v>
      </c>
      <c r="J15867">
        <f>ABS(D15867-D15868)</f>
        <v>5</v>
      </c>
      <c r="K15867">
        <f>AVERAGE(D15867:D15871)</f>
        <v>22</v>
      </c>
      <c r="L15867">
        <f>AVERAGE(D15867:D15886)</f>
        <v>22</v>
      </c>
      <c r="M15867">
        <f>K15867-L15867</f>
        <v>0</v>
      </c>
      <c r="N15867" t="str">
        <f>IF(K15867&gt;L15867,"HIGH ZONE BIAS",IF(K15867&lt;L15867,"LOW ZONE BIAS","EQUILIBRIUM"))</f>
        <v>EQUILIBRIUM</v>
      </c>
    </row>
    <row r="15868">
      <c r="A15868">
        <v>11692</v>
      </c>
      <c r="B15868" t="str">
        <v>2012-12-20</v>
      </c>
      <c r="C15868" t="str">
        <v>Evening</v>
      </c>
      <c r="D15868">
        <v>27</v>
      </c>
      <c r="E15868" t="str">
        <f>IF(MOD(D15868,2)=0,"EVEN","ODD")</f>
        <v>ODD</v>
      </c>
      <c r="F15868" t="str">
        <f>IF(D15868&lt;=18,"LOW (1-18)","HIGH (19-36)")</f>
        <v>HIGH (19-36)</v>
      </c>
      <c r="G15868">
        <f>INT((D15868-1)/6)+1</f>
        <v>5</v>
      </c>
      <c r="H15868">
        <f>MOD(D15868-1,6)+1</f>
        <v>3</v>
      </c>
      <c r="I15868">
        <f>37-D15868</f>
        <v>10</v>
      </c>
      <c r="J15868">
        <f>ABS(D15868-D15869)</f>
        <v>2</v>
      </c>
      <c r="K15868">
        <f>AVERAGE(D15868:D15872)</f>
        <v>27</v>
      </c>
      <c r="L15868">
        <f>AVERAGE(D15868:D15887)</f>
        <v>27</v>
      </c>
      <c r="M15868">
        <f>K15868-L15868</f>
        <v>0</v>
      </c>
      <c r="N15868" t="str">
        <f>IF(K15868&gt;L15868,"HIGH ZONE BIAS",IF(K15868&lt;L15868,"LOW ZONE BIAS","EQUILIBRIUM"))</f>
        <v>EQUILIBRIUM</v>
      </c>
    </row>
    <row r="15869">
      <c r="A15869">
        <v>11691</v>
      </c>
      <c r="B15869" t="str">
        <v>2012-12-20</v>
      </c>
      <c r="C15869" t="str">
        <v>Midday</v>
      </c>
      <c r="D15869">
        <v>29</v>
      </c>
      <c r="E15869" t="str">
        <f>IF(MOD(D15869,2)=0,"EVEN","ODD")</f>
        <v>ODD</v>
      </c>
      <c r="F15869" t="str">
        <f>IF(D15869&lt;=18,"LOW (1-18)","HIGH (19-36)")</f>
        <v>HIGH (19-36)</v>
      </c>
      <c r="G15869">
        <f>INT((D15869-1)/6)+1</f>
        <v>5</v>
      </c>
      <c r="H15869">
        <f>MOD(D15869-1,6)+1</f>
        <v>5</v>
      </c>
      <c r="I15869">
        <f>37-D15869</f>
        <v>8</v>
      </c>
      <c r="J15869">
        <f>ABS(D15869-D15870)</f>
        <v>18</v>
      </c>
      <c r="K15869">
        <f>AVERAGE(D15869:D15873)</f>
        <v>29</v>
      </c>
      <c r="L15869">
        <f>AVERAGE(D15869:D15888)</f>
        <v>29</v>
      </c>
      <c r="M15869">
        <f>K15869-L15869</f>
        <v>0</v>
      </c>
      <c r="N15869" t="str">
        <f>IF(K15869&gt;L15869,"HIGH ZONE BIAS",IF(K15869&lt;L15869,"LOW ZONE BIAS","EQUILIBRIUM"))</f>
        <v>EQUILIBRIUM</v>
      </c>
    </row>
    <row r="15870">
      <c r="A15870">
        <v>11690</v>
      </c>
      <c r="B15870" t="str">
        <v>2012-12-20</v>
      </c>
      <c r="C15870" t="str">
        <v>Morning</v>
      </c>
      <c r="D15870">
        <v>11</v>
      </c>
      <c r="E15870" t="str">
        <f>IF(MOD(D15870,2)=0,"EVEN","ODD")</f>
        <v>ODD</v>
      </c>
      <c r="F15870" t="str">
        <f>IF(D15870&lt;=18,"LOW (1-18)","HIGH (19-36)")</f>
        <v>LOW (1-18)</v>
      </c>
      <c r="G15870">
        <f>INT((D15870-1)/6)+1</f>
        <v>2</v>
      </c>
      <c r="H15870">
        <f>MOD(D15870-1,6)+1</f>
        <v>5</v>
      </c>
      <c r="I15870">
        <f>37-D15870</f>
        <v>26</v>
      </c>
      <c r="J15870">
        <f>ABS(D15870-D15871)</f>
        <v>2</v>
      </c>
      <c r="K15870">
        <f>AVERAGE(D15870:D15874)</f>
        <v>11</v>
      </c>
      <c r="L15870">
        <f>AVERAGE(D15870:D15889)</f>
        <v>11</v>
      </c>
      <c r="M15870">
        <f>K15870-L15870</f>
        <v>0</v>
      </c>
      <c r="N15870" t="str">
        <f>IF(K15870&gt;L15870,"HIGH ZONE BIAS",IF(K15870&lt;L15870,"LOW ZONE BIAS","EQUILIBRIUM"))</f>
        <v>EQUILIBRIUM</v>
      </c>
    </row>
    <row r="15871">
      <c r="A15871">
        <v>11689</v>
      </c>
      <c r="B15871" t="str">
        <v>2012-12-19</v>
      </c>
      <c r="C15871" t="str">
        <v>Evening</v>
      </c>
      <c r="D15871">
        <v>13</v>
      </c>
      <c r="E15871" t="str">
        <f>IF(MOD(D15871,2)=0,"EVEN","ODD")</f>
        <v>ODD</v>
      </c>
      <c r="F15871" t="str">
        <f>IF(D15871&lt;=18,"LOW (1-18)","HIGH (19-36)")</f>
        <v>LOW (1-18)</v>
      </c>
      <c r="G15871">
        <f>INT((D15871-1)/6)+1</f>
        <v>3</v>
      </c>
      <c r="H15871">
        <f>MOD(D15871-1,6)+1</f>
        <v>1</v>
      </c>
      <c r="I15871">
        <f>37-D15871</f>
        <v>24</v>
      </c>
      <c r="J15871">
        <f>ABS(D15871-D15872)</f>
        <v>3</v>
      </c>
      <c r="K15871">
        <f>AVERAGE(D15871:D15875)</f>
        <v>13</v>
      </c>
      <c r="L15871">
        <f>AVERAGE(D15871:D15890)</f>
        <v>13</v>
      </c>
      <c r="M15871">
        <f>K15871-L15871</f>
        <v>0</v>
      </c>
      <c r="N15871" t="str">
        <f>IF(K15871&gt;L15871,"HIGH ZONE BIAS",IF(K15871&lt;L15871,"LOW ZONE BIAS","EQUILIBRIUM"))</f>
        <v>EQUILIBRIUM</v>
      </c>
    </row>
    <row r="15872">
      <c r="A15872">
        <v>11688</v>
      </c>
      <c r="B15872" t="str">
        <v>2012-12-19</v>
      </c>
      <c r="C15872" t="str">
        <v>Midday</v>
      </c>
      <c r="D15872">
        <v>16</v>
      </c>
      <c r="E15872" t="str">
        <f>IF(MOD(D15872,2)=0,"EVEN","ODD")</f>
        <v>EVEN</v>
      </c>
      <c r="F15872" t="str">
        <f>IF(D15872&lt;=18,"LOW (1-18)","HIGH (19-36)")</f>
        <v>LOW (1-18)</v>
      </c>
      <c r="G15872">
        <f>INT((D15872-1)/6)+1</f>
        <v>3</v>
      </c>
      <c r="H15872">
        <f>MOD(D15872-1,6)+1</f>
        <v>4</v>
      </c>
      <c r="I15872">
        <f>37-D15872</f>
        <v>21</v>
      </c>
      <c r="J15872">
        <f>ABS(D15872-D15873)</f>
        <v>20</v>
      </c>
      <c r="K15872">
        <f>AVERAGE(D15872:D15876)</f>
        <v>16</v>
      </c>
      <c r="L15872">
        <f>AVERAGE(D15872:D15891)</f>
        <v>16</v>
      </c>
      <c r="M15872">
        <f>K15872-L15872</f>
        <v>0</v>
      </c>
      <c r="N15872" t="str">
        <f>IF(K15872&gt;L15872,"HIGH ZONE BIAS",IF(K15872&lt;L15872,"LOW ZONE BIAS","EQUILIBRIUM"))</f>
        <v>EQUILIBRIUM</v>
      </c>
    </row>
    <row r="15873">
      <c r="A15873">
        <v>11687</v>
      </c>
      <c r="B15873" t="str">
        <v>2012-12-19</v>
      </c>
      <c r="C15873" t="str">
        <v>Morning</v>
      </c>
      <c r="D15873">
        <v>36</v>
      </c>
      <c r="E15873" t="str">
        <f>IF(MOD(D15873,2)=0,"EVEN","ODD")</f>
        <v>EVEN</v>
      </c>
      <c r="F15873" t="str">
        <f>IF(D15873&lt;=18,"LOW (1-18)","HIGH (19-36)")</f>
        <v>HIGH (19-36)</v>
      </c>
      <c r="G15873">
        <f>INT((D15873-1)/6)+1</f>
        <v>6</v>
      </c>
      <c r="H15873">
        <f>MOD(D15873-1,6)+1</f>
        <v>6</v>
      </c>
      <c r="I15873">
        <f>37-D15873</f>
        <v>1</v>
      </c>
      <c r="J15873">
        <f>ABS(D15873-D15874)</f>
        <v>11</v>
      </c>
      <c r="K15873">
        <f>AVERAGE(D15873:D15877)</f>
        <v>36</v>
      </c>
      <c r="L15873">
        <f>AVERAGE(D15873:D15892)</f>
        <v>36</v>
      </c>
      <c r="M15873">
        <f>K15873-L15873</f>
        <v>0</v>
      </c>
      <c r="N15873" t="str">
        <f>IF(K15873&gt;L15873,"HIGH ZONE BIAS",IF(K15873&lt;L15873,"LOW ZONE BIAS","EQUILIBRIUM"))</f>
        <v>EQUILIBRIUM</v>
      </c>
    </row>
    <row r="15874">
      <c r="A15874">
        <v>11686</v>
      </c>
      <c r="B15874" t="str">
        <v>2012-12-18</v>
      </c>
      <c r="C15874" t="str">
        <v>Evening</v>
      </c>
      <c r="D15874">
        <v>25</v>
      </c>
      <c r="E15874" t="str">
        <f>IF(MOD(D15874,2)=0,"EVEN","ODD")</f>
        <v>ODD</v>
      </c>
      <c r="F15874" t="str">
        <f>IF(D15874&lt;=18,"LOW (1-18)","HIGH (19-36)")</f>
        <v>HIGH (19-36)</v>
      </c>
      <c r="G15874">
        <f>INT((D15874-1)/6)+1</f>
        <v>5</v>
      </c>
      <c r="H15874">
        <f>MOD(D15874-1,6)+1</f>
        <v>1</v>
      </c>
      <c r="I15874">
        <f>37-D15874</f>
        <v>12</v>
      </c>
      <c r="J15874">
        <f>ABS(D15874-D15875)</f>
        <v>24</v>
      </c>
      <c r="K15874">
        <f>AVERAGE(D15874:D15878)</f>
        <v>25</v>
      </c>
      <c r="L15874">
        <f>AVERAGE(D15874:D15893)</f>
        <v>25</v>
      </c>
      <c r="M15874">
        <f>K15874-L15874</f>
        <v>0</v>
      </c>
      <c r="N15874" t="str">
        <f>IF(K15874&gt;L15874,"HIGH ZONE BIAS",IF(K15874&lt;L15874,"LOW ZONE BIAS","EQUILIBRIUM"))</f>
        <v>EQUILIBRIUM</v>
      </c>
    </row>
    <row r="15875">
      <c r="A15875">
        <v>11685</v>
      </c>
      <c r="B15875" t="str">
        <v>2012-12-18</v>
      </c>
      <c r="C15875" t="str">
        <v>Midday</v>
      </c>
      <c r="D15875">
        <v>1</v>
      </c>
      <c r="E15875" t="str">
        <f>IF(MOD(D15875,2)=0,"EVEN","ODD")</f>
        <v>ODD</v>
      </c>
      <c r="F15875" t="str">
        <f>IF(D15875&lt;=18,"LOW (1-18)","HIGH (19-36)")</f>
        <v>LOW (1-18)</v>
      </c>
      <c r="G15875">
        <f>INT((D15875-1)/6)+1</f>
        <v>1</v>
      </c>
      <c r="H15875">
        <f>MOD(D15875-1,6)+1</f>
        <v>1</v>
      </c>
      <c r="I15875">
        <f>37-D15875</f>
        <v>36</v>
      </c>
      <c r="J15875">
        <f>ABS(D15875-D15876)</f>
        <v>34</v>
      </c>
      <c r="K15875">
        <f>AVERAGE(D15875:D15879)</f>
        <v>1</v>
      </c>
      <c r="L15875">
        <f>AVERAGE(D15875:D15894)</f>
        <v>1</v>
      </c>
      <c r="M15875">
        <f>K15875-L15875</f>
        <v>0</v>
      </c>
      <c r="N15875" t="str">
        <f>IF(K15875&gt;L15875,"HIGH ZONE BIAS",IF(K15875&lt;L15875,"LOW ZONE BIAS","EQUILIBRIUM"))</f>
        <v>EQUILIBRIUM</v>
      </c>
    </row>
    <row r="15876">
      <c r="A15876">
        <v>11684</v>
      </c>
      <c r="B15876" t="str">
        <v>2012-12-18</v>
      </c>
      <c r="C15876" t="str">
        <v>Morning</v>
      </c>
      <c r="D15876">
        <v>35</v>
      </c>
      <c r="E15876" t="str">
        <f>IF(MOD(D15876,2)=0,"EVEN","ODD")</f>
        <v>ODD</v>
      </c>
      <c r="F15876" t="str">
        <f>IF(D15876&lt;=18,"LOW (1-18)","HIGH (19-36)")</f>
        <v>HIGH (19-36)</v>
      </c>
      <c r="G15876">
        <f>INT((D15876-1)/6)+1</f>
        <v>6</v>
      </c>
      <c r="H15876">
        <f>MOD(D15876-1,6)+1</f>
        <v>5</v>
      </c>
      <c r="I15876">
        <f>37-D15876</f>
        <v>2</v>
      </c>
      <c r="J15876">
        <f>ABS(D15876-D15877)</f>
        <v>20</v>
      </c>
      <c r="K15876">
        <f>AVERAGE(D15876:D15880)</f>
        <v>35</v>
      </c>
      <c r="L15876">
        <f>AVERAGE(D15876:D15895)</f>
        <v>35</v>
      </c>
      <c r="M15876">
        <f>K15876-L15876</f>
        <v>0</v>
      </c>
      <c r="N15876" t="str">
        <f>IF(K15876&gt;L15876,"HIGH ZONE BIAS",IF(K15876&lt;L15876,"LOW ZONE BIAS","EQUILIBRIUM"))</f>
        <v>EQUILIBRIUM</v>
      </c>
    </row>
    <row r="15877">
      <c r="A15877">
        <v>11683</v>
      </c>
      <c r="B15877" t="str">
        <v>2012-12-17</v>
      </c>
      <c r="C15877" t="str">
        <v>Evening</v>
      </c>
      <c r="D15877">
        <v>15</v>
      </c>
      <c r="E15877" t="str">
        <f>IF(MOD(D15877,2)=0,"EVEN","ODD")</f>
        <v>ODD</v>
      </c>
      <c r="F15877" t="str">
        <f>IF(D15877&lt;=18,"LOW (1-18)","HIGH (19-36)")</f>
        <v>LOW (1-18)</v>
      </c>
      <c r="G15877">
        <f>INT((D15877-1)/6)+1</f>
        <v>3</v>
      </c>
      <c r="H15877">
        <f>MOD(D15877-1,6)+1</f>
        <v>3</v>
      </c>
      <c r="I15877">
        <f>37-D15877</f>
        <v>22</v>
      </c>
      <c r="J15877">
        <f>ABS(D15877-D15878)</f>
        <v>11</v>
      </c>
      <c r="K15877">
        <f>AVERAGE(D15877:D15881)</f>
        <v>15</v>
      </c>
      <c r="L15877">
        <f>AVERAGE(D15877:D15896)</f>
        <v>15</v>
      </c>
      <c r="M15877">
        <f>K15877-L15877</f>
        <v>0</v>
      </c>
      <c r="N15877" t="str">
        <f>IF(K15877&gt;L15877,"HIGH ZONE BIAS",IF(K15877&lt;L15877,"LOW ZONE BIAS","EQUILIBRIUM"))</f>
        <v>EQUILIBRIUM</v>
      </c>
    </row>
    <row r="15878">
      <c r="A15878">
        <v>11682</v>
      </c>
      <c r="B15878" t="str">
        <v>2012-12-17</v>
      </c>
      <c r="C15878" t="str">
        <v>Midday</v>
      </c>
      <c r="D15878">
        <v>26</v>
      </c>
      <c r="E15878" t="str">
        <f>IF(MOD(D15878,2)=0,"EVEN","ODD")</f>
        <v>EVEN</v>
      </c>
      <c r="F15878" t="str">
        <f>IF(D15878&lt;=18,"LOW (1-18)","HIGH (19-36)")</f>
        <v>HIGH (19-36)</v>
      </c>
      <c r="G15878">
        <f>INT((D15878-1)/6)+1</f>
        <v>5</v>
      </c>
      <c r="H15878">
        <f>MOD(D15878-1,6)+1</f>
        <v>2</v>
      </c>
      <c r="I15878">
        <f>37-D15878</f>
        <v>11</v>
      </c>
      <c r="J15878">
        <f>ABS(D15878-D15879)</f>
        <v>24</v>
      </c>
      <c r="K15878">
        <f>AVERAGE(D15878:D15882)</f>
        <v>26</v>
      </c>
      <c r="L15878">
        <f>AVERAGE(D15878:D15897)</f>
        <v>26</v>
      </c>
      <c r="M15878">
        <f>K15878-L15878</f>
        <v>0</v>
      </c>
      <c r="N15878" t="str">
        <f>IF(K15878&gt;L15878,"HIGH ZONE BIAS",IF(K15878&lt;L15878,"LOW ZONE BIAS","EQUILIBRIUM"))</f>
        <v>EQUILIBRIUM</v>
      </c>
    </row>
    <row r="15879">
      <c r="A15879">
        <v>11681</v>
      </c>
      <c r="B15879" t="str">
        <v>2012-12-17</v>
      </c>
      <c r="C15879" t="str">
        <v>Morning</v>
      </c>
      <c r="D15879">
        <v>2</v>
      </c>
      <c r="E15879" t="str">
        <f>IF(MOD(D15879,2)=0,"EVEN","ODD")</f>
        <v>EVEN</v>
      </c>
      <c r="F15879" t="str">
        <f>IF(D15879&lt;=18,"LOW (1-18)","HIGH (19-36)")</f>
        <v>LOW (1-18)</v>
      </c>
      <c r="G15879">
        <f>INT((D15879-1)/6)+1</f>
        <v>1</v>
      </c>
      <c r="H15879">
        <f>MOD(D15879-1,6)+1</f>
        <v>2</v>
      </c>
      <c r="I15879">
        <f>37-D15879</f>
        <v>35</v>
      </c>
      <c r="J15879">
        <f>ABS(D15879-D15880)</f>
        <v>7</v>
      </c>
      <c r="K15879">
        <f>AVERAGE(D15879:D15883)</f>
        <v>2</v>
      </c>
      <c r="L15879">
        <f>AVERAGE(D15879:D15898)</f>
        <v>2</v>
      </c>
      <c r="M15879">
        <f>K15879-L15879</f>
        <v>0</v>
      </c>
      <c r="N15879" t="str">
        <f>IF(K15879&gt;L15879,"HIGH ZONE BIAS",IF(K15879&lt;L15879,"LOW ZONE BIAS","EQUILIBRIUM"))</f>
        <v>EQUILIBRIUM</v>
      </c>
    </row>
    <row r="15880">
      <c r="A15880">
        <v>11680</v>
      </c>
      <c r="B15880" t="str">
        <v>2012-12-15</v>
      </c>
      <c r="C15880" t="str">
        <v>Evening</v>
      </c>
      <c r="D15880">
        <v>9</v>
      </c>
      <c r="E15880" t="str">
        <f>IF(MOD(D15880,2)=0,"EVEN","ODD")</f>
        <v>ODD</v>
      </c>
      <c r="F15880" t="str">
        <f>IF(D15880&lt;=18,"LOW (1-18)","HIGH (19-36)")</f>
        <v>LOW (1-18)</v>
      </c>
      <c r="G15880">
        <f>INT((D15880-1)/6)+1</f>
        <v>2</v>
      </c>
      <c r="H15880">
        <f>MOD(D15880-1,6)+1</f>
        <v>3</v>
      </c>
      <c r="I15880">
        <f>37-D15880</f>
        <v>28</v>
      </c>
      <c r="J15880">
        <f>ABS(D15880-D15881)</f>
        <v>13</v>
      </c>
      <c r="K15880">
        <f>AVERAGE(D15880:D15884)</f>
        <v>9</v>
      </c>
      <c r="L15880">
        <f>AVERAGE(D15880:D15899)</f>
        <v>9</v>
      </c>
      <c r="M15880">
        <f>K15880-L15880</f>
        <v>0</v>
      </c>
      <c r="N15880" t="str">
        <f>IF(K15880&gt;L15880,"HIGH ZONE BIAS",IF(K15880&lt;L15880,"LOW ZONE BIAS","EQUILIBRIUM"))</f>
        <v>EQUILIBRIUM</v>
      </c>
    </row>
    <row r="15881">
      <c r="A15881">
        <v>11679</v>
      </c>
      <c r="B15881" t="str">
        <v>2012-12-15</v>
      </c>
      <c r="C15881" t="str">
        <v>Midday</v>
      </c>
      <c r="D15881">
        <v>22</v>
      </c>
      <c r="E15881" t="str">
        <f>IF(MOD(D15881,2)=0,"EVEN","ODD")</f>
        <v>EVEN</v>
      </c>
      <c r="F15881" t="str">
        <f>IF(D15881&lt;=18,"LOW (1-18)","HIGH (19-36)")</f>
        <v>HIGH (19-36)</v>
      </c>
      <c r="G15881">
        <f>INT((D15881-1)/6)+1</f>
        <v>4</v>
      </c>
      <c r="H15881">
        <f>MOD(D15881-1,6)+1</f>
        <v>4</v>
      </c>
      <c r="I15881">
        <f>37-D15881</f>
        <v>15</v>
      </c>
      <c r="J15881">
        <f>ABS(D15881-D15882)</f>
        <v>4</v>
      </c>
      <c r="K15881">
        <f>AVERAGE(D15881:D15885)</f>
        <v>22</v>
      </c>
      <c r="L15881">
        <f>AVERAGE(D15881:D15900)</f>
        <v>22</v>
      </c>
      <c r="M15881">
        <f>K15881-L15881</f>
        <v>0</v>
      </c>
      <c r="N15881" t="str">
        <f>IF(K15881&gt;L15881,"HIGH ZONE BIAS",IF(K15881&lt;L15881,"LOW ZONE BIAS","EQUILIBRIUM"))</f>
        <v>EQUILIBRIUM</v>
      </c>
    </row>
    <row r="15882">
      <c r="A15882">
        <v>11678</v>
      </c>
      <c r="B15882" t="str">
        <v>2012-12-15</v>
      </c>
      <c r="C15882" t="str">
        <v>Morning</v>
      </c>
      <c r="D15882">
        <v>26</v>
      </c>
      <c r="E15882" t="str">
        <f>IF(MOD(D15882,2)=0,"EVEN","ODD")</f>
        <v>EVEN</v>
      </c>
      <c r="F15882" t="str">
        <f>IF(D15882&lt;=18,"LOW (1-18)","HIGH (19-36)")</f>
        <v>HIGH (19-36)</v>
      </c>
      <c r="G15882">
        <f>INT((D15882-1)/6)+1</f>
        <v>5</v>
      </c>
      <c r="H15882">
        <f>MOD(D15882-1,6)+1</f>
        <v>2</v>
      </c>
      <c r="I15882">
        <f>37-D15882</f>
        <v>11</v>
      </c>
      <c r="J15882">
        <f>ABS(D15882-D15883)</f>
        <v>3</v>
      </c>
      <c r="K15882">
        <f>AVERAGE(D15882:D15886)</f>
        <v>26</v>
      </c>
      <c r="L15882">
        <f>AVERAGE(D15882:D15901)</f>
        <v>26</v>
      </c>
      <c r="M15882">
        <f>K15882-L15882</f>
        <v>0</v>
      </c>
      <c r="N15882" t="str">
        <f>IF(K15882&gt;L15882,"HIGH ZONE BIAS",IF(K15882&lt;L15882,"LOW ZONE BIAS","EQUILIBRIUM"))</f>
        <v>EQUILIBRIUM</v>
      </c>
    </row>
    <row r="15883">
      <c r="A15883">
        <v>11677</v>
      </c>
      <c r="B15883" t="str">
        <v>2012-12-14</v>
      </c>
      <c r="C15883" t="str">
        <v>Evening</v>
      </c>
      <c r="D15883">
        <v>23</v>
      </c>
      <c r="E15883" t="str">
        <f>IF(MOD(D15883,2)=0,"EVEN","ODD")</f>
        <v>ODD</v>
      </c>
      <c r="F15883" t="str">
        <f>IF(D15883&lt;=18,"LOW (1-18)","HIGH (19-36)")</f>
        <v>HIGH (19-36)</v>
      </c>
      <c r="G15883">
        <f>INT((D15883-1)/6)+1</f>
        <v>4</v>
      </c>
      <c r="H15883">
        <f>MOD(D15883-1,6)+1</f>
        <v>5</v>
      </c>
      <c r="I15883">
        <f>37-D15883</f>
        <v>14</v>
      </c>
      <c r="J15883">
        <f>ABS(D15883-D15884)</f>
        <v>16</v>
      </c>
      <c r="K15883">
        <f>AVERAGE(D15883:D15887)</f>
        <v>23</v>
      </c>
      <c r="L15883">
        <f>AVERAGE(D15883:D15902)</f>
        <v>23</v>
      </c>
      <c r="M15883">
        <f>K15883-L15883</f>
        <v>0</v>
      </c>
      <c r="N15883" t="str">
        <f>IF(K15883&gt;L15883,"HIGH ZONE BIAS",IF(K15883&lt;L15883,"LOW ZONE BIAS","EQUILIBRIUM"))</f>
        <v>EQUILIBRIUM</v>
      </c>
    </row>
    <row r="15884">
      <c r="A15884">
        <v>11676</v>
      </c>
      <c r="B15884" t="str">
        <v>2012-12-14</v>
      </c>
      <c r="C15884" t="str">
        <v>Midday</v>
      </c>
      <c r="D15884">
        <v>7</v>
      </c>
      <c r="E15884" t="str">
        <f>IF(MOD(D15884,2)=0,"EVEN","ODD")</f>
        <v>ODD</v>
      </c>
      <c r="F15884" t="str">
        <f>IF(D15884&lt;=18,"LOW (1-18)","HIGH (19-36)")</f>
        <v>LOW (1-18)</v>
      </c>
      <c r="G15884">
        <f>INT((D15884-1)/6)+1</f>
        <v>2</v>
      </c>
      <c r="H15884">
        <f>MOD(D15884-1,6)+1</f>
        <v>1</v>
      </c>
      <c r="I15884">
        <f>37-D15884</f>
        <v>30</v>
      </c>
      <c r="J15884">
        <f>ABS(D15884-D15885)</f>
        <v>17</v>
      </c>
      <c r="K15884">
        <f>AVERAGE(D15884:D15888)</f>
        <v>7</v>
      </c>
      <c r="L15884">
        <f>AVERAGE(D15884:D15903)</f>
        <v>7</v>
      </c>
      <c r="M15884">
        <f>K15884-L15884</f>
        <v>0</v>
      </c>
      <c r="N15884" t="str">
        <f>IF(K15884&gt;L15884,"HIGH ZONE BIAS",IF(K15884&lt;L15884,"LOW ZONE BIAS","EQUILIBRIUM"))</f>
        <v>EQUILIBRIUM</v>
      </c>
    </row>
    <row r="15885">
      <c r="A15885">
        <v>11675</v>
      </c>
      <c r="B15885" t="str">
        <v>2012-12-14</v>
      </c>
      <c r="C15885" t="str">
        <v>Morning</v>
      </c>
      <c r="D15885">
        <v>24</v>
      </c>
      <c r="E15885" t="str">
        <f>IF(MOD(D15885,2)=0,"EVEN","ODD")</f>
        <v>EVEN</v>
      </c>
      <c r="F15885" t="str">
        <f>IF(D15885&lt;=18,"LOW (1-18)","HIGH (19-36)")</f>
        <v>HIGH (19-36)</v>
      </c>
      <c r="G15885">
        <f>INT((D15885-1)/6)+1</f>
        <v>4</v>
      </c>
      <c r="H15885">
        <f>MOD(D15885-1,6)+1</f>
        <v>6</v>
      </c>
      <c r="I15885">
        <f>37-D15885</f>
        <v>13</v>
      </c>
      <c r="J15885">
        <f>ABS(D15885-D15886)</f>
        <v>11</v>
      </c>
      <c r="K15885">
        <f>AVERAGE(D15885:D15889)</f>
        <v>24</v>
      </c>
      <c r="L15885">
        <f>AVERAGE(D15885:D15904)</f>
        <v>24</v>
      </c>
      <c r="M15885">
        <f>K15885-L15885</f>
        <v>0</v>
      </c>
      <c r="N15885" t="str">
        <f>IF(K15885&gt;L15885,"HIGH ZONE BIAS",IF(K15885&lt;L15885,"LOW ZONE BIAS","EQUILIBRIUM"))</f>
        <v>EQUILIBRIUM</v>
      </c>
    </row>
    <row r="15886">
      <c r="A15886">
        <v>11674</v>
      </c>
      <c r="B15886" t="str">
        <v>2012-12-13</v>
      </c>
      <c r="C15886" t="str">
        <v>Evening</v>
      </c>
      <c r="D15886">
        <v>13</v>
      </c>
      <c r="E15886" t="str">
        <f>IF(MOD(D15886,2)=0,"EVEN","ODD")</f>
        <v>ODD</v>
      </c>
      <c r="F15886" t="str">
        <f>IF(D15886&lt;=18,"LOW (1-18)","HIGH (19-36)")</f>
        <v>LOW (1-18)</v>
      </c>
      <c r="G15886">
        <f>INT((D15886-1)/6)+1</f>
        <v>3</v>
      </c>
      <c r="H15886">
        <f>MOD(D15886-1,6)+1</f>
        <v>1</v>
      </c>
      <c r="I15886">
        <f>37-D15886</f>
        <v>24</v>
      </c>
      <c r="J15886">
        <f>ABS(D15886-D15887)</f>
        <v>18</v>
      </c>
      <c r="K15886">
        <f>AVERAGE(D15886:D15890)</f>
        <v>13</v>
      </c>
      <c r="L15886">
        <f>AVERAGE(D15886:D15905)</f>
        <v>13</v>
      </c>
      <c r="M15886">
        <f>K15886-L15886</f>
        <v>0</v>
      </c>
      <c r="N15886" t="str">
        <f>IF(K15886&gt;L15886,"HIGH ZONE BIAS",IF(K15886&lt;L15886,"LOW ZONE BIAS","EQUILIBRIUM"))</f>
        <v>EQUILIBRIUM</v>
      </c>
    </row>
    <row r="15887">
      <c r="A15887">
        <v>11673</v>
      </c>
      <c r="B15887" t="str">
        <v>2012-12-13</v>
      </c>
      <c r="C15887" t="str">
        <v>Midday</v>
      </c>
      <c r="D15887">
        <v>31</v>
      </c>
      <c r="E15887" t="str">
        <f>IF(MOD(D15887,2)=0,"EVEN","ODD")</f>
        <v>ODD</v>
      </c>
      <c r="F15887" t="str">
        <f>IF(D15887&lt;=18,"LOW (1-18)","HIGH (19-36)")</f>
        <v>HIGH (19-36)</v>
      </c>
      <c r="G15887">
        <f>INT((D15887-1)/6)+1</f>
        <v>6</v>
      </c>
      <c r="H15887">
        <f>MOD(D15887-1,6)+1</f>
        <v>1</v>
      </c>
      <c r="I15887">
        <f>37-D15887</f>
        <v>6</v>
      </c>
      <c r="J15887">
        <f>ABS(D15887-D15888)</f>
        <v>3</v>
      </c>
      <c r="K15887">
        <f>AVERAGE(D15887:D15891)</f>
        <v>31</v>
      </c>
      <c r="L15887">
        <f>AVERAGE(D15887:D15906)</f>
        <v>31</v>
      </c>
      <c r="M15887">
        <f>K15887-L15887</f>
        <v>0</v>
      </c>
      <c r="N15887" t="str">
        <f>IF(K15887&gt;L15887,"HIGH ZONE BIAS",IF(K15887&lt;L15887,"LOW ZONE BIAS","EQUILIBRIUM"))</f>
        <v>EQUILIBRIUM</v>
      </c>
    </row>
    <row r="15888">
      <c r="A15888">
        <v>11672</v>
      </c>
      <c r="B15888" t="str">
        <v>2012-12-13</v>
      </c>
      <c r="C15888" t="str">
        <v>Morning</v>
      </c>
      <c r="D15888">
        <v>34</v>
      </c>
      <c r="E15888" t="str">
        <f>IF(MOD(D15888,2)=0,"EVEN","ODD")</f>
        <v>EVEN</v>
      </c>
      <c r="F15888" t="str">
        <f>IF(D15888&lt;=18,"LOW (1-18)","HIGH (19-36)")</f>
        <v>HIGH (19-36)</v>
      </c>
      <c r="G15888">
        <f>INT((D15888-1)/6)+1</f>
        <v>6</v>
      </c>
      <c r="H15888">
        <f>MOD(D15888-1,6)+1</f>
        <v>4</v>
      </c>
      <c r="I15888">
        <f>37-D15888</f>
        <v>3</v>
      </c>
      <c r="J15888">
        <f>ABS(D15888-D15889)</f>
        <v>19</v>
      </c>
      <c r="K15888">
        <f>AVERAGE(D15888:D15892)</f>
        <v>34</v>
      </c>
      <c r="L15888">
        <f>AVERAGE(D15888:D15907)</f>
        <v>34</v>
      </c>
      <c r="M15888">
        <f>K15888-L15888</f>
        <v>0</v>
      </c>
      <c r="N15888" t="str">
        <f>IF(K15888&gt;L15888,"HIGH ZONE BIAS",IF(K15888&lt;L15888,"LOW ZONE BIAS","EQUILIBRIUM"))</f>
        <v>EQUILIBRIUM</v>
      </c>
    </row>
    <row r="15889">
      <c r="A15889">
        <v>11671</v>
      </c>
      <c r="B15889" t="str">
        <v>2012-12-12</v>
      </c>
      <c r="C15889" t="str">
        <v>Evening</v>
      </c>
      <c r="D15889">
        <v>15</v>
      </c>
      <c r="E15889" t="str">
        <f>IF(MOD(D15889,2)=0,"EVEN","ODD")</f>
        <v>ODD</v>
      </c>
      <c r="F15889" t="str">
        <f>IF(D15889&lt;=18,"LOW (1-18)","HIGH (19-36)")</f>
        <v>LOW (1-18)</v>
      </c>
      <c r="G15889">
        <f>INT((D15889-1)/6)+1</f>
        <v>3</v>
      </c>
      <c r="H15889">
        <f>MOD(D15889-1,6)+1</f>
        <v>3</v>
      </c>
      <c r="I15889">
        <f>37-D15889</f>
        <v>22</v>
      </c>
      <c r="J15889">
        <f>ABS(D15889-D15890)</f>
        <v>5</v>
      </c>
      <c r="K15889">
        <f>AVERAGE(D15889:D15893)</f>
        <v>15</v>
      </c>
      <c r="L15889">
        <f>AVERAGE(D15889:D15908)</f>
        <v>15</v>
      </c>
      <c r="M15889">
        <f>K15889-L15889</f>
        <v>0</v>
      </c>
      <c r="N15889" t="str">
        <f>IF(K15889&gt;L15889,"HIGH ZONE BIAS",IF(K15889&lt;L15889,"LOW ZONE BIAS","EQUILIBRIUM"))</f>
        <v>EQUILIBRIUM</v>
      </c>
    </row>
    <row r="15890">
      <c r="A15890">
        <v>11670</v>
      </c>
      <c r="B15890" t="str">
        <v>2012-12-12</v>
      </c>
      <c r="C15890" t="str">
        <v>Midday</v>
      </c>
      <c r="D15890">
        <v>10</v>
      </c>
      <c r="E15890" t="str">
        <f>IF(MOD(D15890,2)=0,"EVEN","ODD")</f>
        <v>EVEN</v>
      </c>
      <c r="F15890" t="str">
        <f>IF(D15890&lt;=18,"LOW (1-18)","HIGH (19-36)")</f>
        <v>LOW (1-18)</v>
      </c>
      <c r="G15890">
        <f>INT((D15890-1)/6)+1</f>
        <v>2</v>
      </c>
      <c r="H15890">
        <f>MOD(D15890-1,6)+1</f>
        <v>4</v>
      </c>
      <c r="I15890">
        <f>37-D15890</f>
        <v>27</v>
      </c>
      <c r="J15890">
        <f>ABS(D15890-D15891)</f>
        <v>19</v>
      </c>
      <c r="K15890">
        <f>AVERAGE(D15890:D15894)</f>
        <v>10</v>
      </c>
      <c r="L15890">
        <f>AVERAGE(D15890:D15909)</f>
        <v>10</v>
      </c>
      <c r="M15890">
        <f>K15890-L15890</f>
        <v>0</v>
      </c>
      <c r="N15890" t="str">
        <f>IF(K15890&gt;L15890,"HIGH ZONE BIAS",IF(K15890&lt;L15890,"LOW ZONE BIAS","EQUILIBRIUM"))</f>
        <v>EQUILIBRIUM</v>
      </c>
    </row>
    <row r="15891">
      <c r="A15891">
        <v>11669</v>
      </c>
      <c r="B15891" t="str">
        <v>2012-12-12</v>
      </c>
      <c r="C15891" t="str">
        <v>Morning</v>
      </c>
      <c r="D15891">
        <v>29</v>
      </c>
      <c r="E15891" t="str">
        <f>IF(MOD(D15891,2)=0,"EVEN","ODD")</f>
        <v>ODD</v>
      </c>
      <c r="F15891" t="str">
        <f>IF(D15891&lt;=18,"LOW (1-18)","HIGH (19-36)")</f>
        <v>HIGH (19-36)</v>
      </c>
      <c r="G15891">
        <f>INT((D15891-1)/6)+1</f>
        <v>5</v>
      </c>
      <c r="H15891">
        <f>MOD(D15891-1,6)+1</f>
        <v>5</v>
      </c>
      <c r="I15891">
        <f>37-D15891</f>
        <v>8</v>
      </c>
      <c r="J15891">
        <f>ABS(D15891-D15892)</f>
        <v>24</v>
      </c>
      <c r="K15891">
        <f>AVERAGE(D15891:D15895)</f>
        <v>29</v>
      </c>
      <c r="L15891">
        <f>AVERAGE(D15891:D15910)</f>
        <v>29</v>
      </c>
      <c r="M15891">
        <f>K15891-L15891</f>
        <v>0</v>
      </c>
      <c r="N15891" t="str">
        <f>IF(K15891&gt;L15891,"HIGH ZONE BIAS",IF(K15891&lt;L15891,"LOW ZONE BIAS","EQUILIBRIUM"))</f>
        <v>EQUILIBRIUM</v>
      </c>
    </row>
    <row r="15892">
      <c r="A15892">
        <v>11668</v>
      </c>
      <c r="B15892" t="str">
        <v>2012-12-11</v>
      </c>
      <c r="C15892" t="str">
        <v>Evening</v>
      </c>
      <c r="D15892">
        <v>5</v>
      </c>
      <c r="E15892" t="str">
        <f>IF(MOD(D15892,2)=0,"EVEN","ODD")</f>
        <v>ODD</v>
      </c>
      <c r="F15892" t="str">
        <f>IF(D15892&lt;=18,"LOW (1-18)","HIGH (19-36)")</f>
        <v>LOW (1-18)</v>
      </c>
      <c r="G15892">
        <f>INT((D15892-1)/6)+1</f>
        <v>1</v>
      </c>
      <c r="H15892">
        <f>MOD(D15892-1,6)+1</f>
        <v>5</v>
      </c>
      <c r="I15892">
        <f>37-D15892</f>
        <v>32</v>
      </c>
      <c r="J15892">
        <f>ABS(D15892-D15893)</f>
        <v>8</v>
      </c>
      <c r="K15892">
        <f>AVERAGE(D15892:D15896)</f>
        <v>5</v>
      </c>
      <c r="L15892">
        <f>AVERAGE(D15892:D15911)</f>
        <v>5</v>
      </c>
      <c r="M15892">
        <f>K15892-L15892</f>
        <v>0</v>
      </c>
      <c r="N15892" t="str">
        <f>IF(K15892&gt;L15892,"HIGH ZONE BIAS",IF(K15892&lt;L15892,"LOW ZONE BIAS","EQUILIBRIUM"))</f>
        <v>EQUILIBRIUM</v>
      </c>
    </row>
    <row r="15893">
      <c r="A15893">
        <v>11667</v>
      </c>
      <c r="B15893" t="str">
        <v>2012-12-11</v>
      </c>
      <c r="C15893" t="str">
        <v>Midday</v>
      </c>
      <c r="D15893">
        <v>13</v>
      </c>
      <c r="E15893" t="str">
        <f>IF(MOD(D15893,2)=0,"EVEN","ODD")</f>
        <v>ODD</v>
      </c>
      <c r="F15893" t="str">
        <f>IF(D15893&lt;=18,"LOW (1-18)","HIGH (19-36)")</f>
        <v>LOW (1-18)</v>
      </c>
      <c r="G15893">
        <f>INT((D15893-1)/6)+1</f>
        <v>3</v>
      </c>
      <c r="H15893">
        <f>MOD(D15893-1,6)+1</f>
        <v>1</v>
      </c>
      <c r="I15893">
        <f>37-D15893</f>
        <v>24</v>
      </c>
      <c r="J15893">
        <f>ABS(D15893-D15894)</f>
        <v>12</v>
      </c>
      <c r="K15893">
        <f>AVERAGE(D15893:D15897)</f>
        <v>13</v>
      </c>
      <c r="L15893">
        <f>AVERAGE(D15893:D15912)</f>
        <v>13</v>
      </c>
      <c r="M15893">
        <f>K15893-L15893</f>
        <v>0</v>
      </c>
      <c r="N15893" t="str">
        <f>IF(K15893&gt;L15893,"HIGH ZONE BIAS",IF(K15893&lt;L15893,"LOW ZONE BIAS","EQUILIBRIUM"))</f>
        <v>EQUILIBRIUM</v>
      </c>
    </row>
    <row r="15894">
      <c r="A15894">
        <v>11666</v>
      </c>
      <c r="B15894" t="str">
        <v>2012-12-11</v>
      </c>
      <c r="C15894" t="str">
        <v>Morning</v>
      </c>
      <c r="D15894">
        <v>1</v>
      </c>
      <c r="E15894" t="str">
        <f>IF(MOD(D15894,2)=0,"EVEN","ODD")</f>
        <v>ODD</v>
      </c>
      <c r="F15894" t="str">
        <f>IF(D15894&lt;=18,"LOW (1-18)","HIGH (19-36)")</f>
        <v>LOW (1-18)</v>
      </c>
      <c r="G15894">
        <f>INT((D15894-1)/6)+1</f>
        <v>1</v>
      </c>
      <c r="H15894">
        <f>MOD(D15894-1,6)+1</f>
        <v>1</v>
      </c>
      <c r="I15894">
        <f>37-D15894</f>
        <v>36</v>
      </c>
      <c r="J15894">
        <f>ABS(D15894-D15895)</f>
        <v>1</v>
      </c>
      <c r="K15894">
        <f>AVERAGE(D15894:D15898)</f>
        <v>1</v>
      </c>
      <c r="L15894">
        <f>AVERAGE(D15894:D15913)</f>
        <v>1</v>
      </c>
      <c r="M15894">
        <f>K15894-L15894</f>
        <v>0</v>
      </c>
      <c r="N15894" t="str">
        <f>IF(K15894&gt;L15894,"HIGH ZONE BIAS",IF(K15894&lt;L15894,"LOW ZONE BIAS","EQUILIBRIUM"))</f>
        <v>EQUILIBRIUM</v>
      </c>
    </row>
    <row r="15895">
      <c r="A15895">
        <v>11665</v>
      </c>
      <c r="B15895" t="str">
        <v>2012-12-10</v>
      </c>
      <c r="C15895" t="str">
        <v>Evening</v>
      </c>
      <c r="D15895">
        <v>2</v>
      </c>
      <c r="E15895" t="str">
        <f>IF(MOD(D15895,2)=0,"EVEN","ODD")</f>
        <v>EVEN</v>
      </c>
      <c r="F15895" t="str">
        <f>IF(D15895&lt;=18,"LOW (1-18)","HIGH (19-36)")</f>
        <v>LOW (1-18)</v>
      </c>
      <c r="G15895">
        <f>INT((D15895-1)/6)+1</f>
        <v>1</v>
      </c>
      <c r="H15895">
        <f>MOD(D15895-1,6)+1</f>
        <v>2</v>
      </c>
      <c r="I15895">
        <f>37-D15895</f>
        <v>35</v>
      </c>
      <c r="J15895">
        <f>ABS(D15895-D15896)</f>
        <v>23</v>
      </c>
      <c r="K15895">
        <f>AVERAGE(D15895:D15899)</f>
        <v>2</v>
      </c>
      <c r="L15895">
        <f>AVERAGE(D15895:D15914)</f>
        <v>2</v>
      </c>
      <c r="M15895">
        <f>K15895-L15895</f>
        <v>0</v>
      </c>
      <c r="N15895" t="str">
        <f>IF(K15895&gt;L15895,"HIGH ZONE BIAS",IF(K15895&lt;L15895,"LOW ZONE BIAS","EQUILIBRIUM"))</f>
        <v>EQUILIBRIUM</v>
      </c>
    </row>
    <row r="15896">
      <c r="A15896">
        <v>11664</v>
      </c>
      <c r="B15896" t="str">
        <v>2012-12-10</v>
      </c>
      <c r="C15896" t="str">
        <v>Midday</v>
      </c>
      <c r="D15896">
        <v>25</v>
      </c>
      <c r="E15896" t="str">
        <f>IF(MOD(D15896,2)=0,"EVEN","ODD")</f>
        <v>ODD</v>
      </c>
      <c r="F15896" t="str">
        <f>IF(D15896&lt;=18,"LOW (1-18)","HIGH (19-36)")</f>
        <v>HIGH (19-36)</v>
      </c>
      <c r="G15896">
        <f>INT((D15896-1)/6)+1</f>
        <v>5</v>
      </c>
      <c r="H15896">
        <f>MOD(D15896-1,6)+1</f>
        <v>1</v>
      </c>
      <c r="I15896">
        <f>37-D15896</f>
        <v>12</v>
      </c>
      <c r="J15896">
        <f>ABS(D15896-D15897)</f>
        <v>19</v>
      </c>
      <c r="K15896">
        <f>AVERAGE(D15896:D15900)</f>
        <v>25</v>
      </c>
      <c r="L15896">
        <f>AVERAGE(D15896:D15915)</f>
        <v>25</v>
      </c>
      <c r="M15896">
        <f>K15896-L15896</f>
        <v>0</v>
      </c>
      <c r="N15896" t="str">
        <f>IF(K15896&gt;L15896,"HIGH ZONE BIAS",IF(K15896&lt;L15896,"LOW ZONE BIAS","EQUILIBRIUM"))</f>
        <v>EQUILIBRIUM</v>
      </c>
    </row>
    <row r="15897">
      <c r="A15897">
        <v>11663</v>
      </c>
      <c r="B15897" t="str">
        <v>2012-12-10</v>
      </c>
      <c r="C15897" t="str">
        <v>Morning</v>
      </c>
      <c r="D15897">
        <v>6</v>
      </c>
      <c r="E15897" t="str">
        <f>IF(MOD(D15897,2)=0,"EVEN","ODD")</f>
        <v>EVEN</v>
      </c>
      <c r="F15897" t="str">
        <f>IF(D15897&lt;=18,"LOW (1-18)","HIGH (19-36)")</f>
        <v>LOW (1-18)</v>
      </c>
      <c r="G15897">
        <f>INT((D15897-1)/6)+1</f>
        <v>1</v>
      </c>
      <c r="H15897">
        <f>MOD(D15897-1,6)+1</f>
        <v>6</v>
      </c>
      <c r="I15897">
        <f>37-D15897</f>
        <v>31</v>
      </c>
      <c r="J15897">
        <f>ABS(D15897-D15898)</f>
        <v>16</v>
      </c>
      <c r="K15897">
        <f>AVERAGE(D15897:D15901)</f>
        <v>6</v>
      </c>
      <c r="L15897">
        <f>AVERAGE(D15897:D15916)</f>
        <v>6</v>
      </c>
      <c r="M15897">
        <f>K15897-L15897</f>
        <v>0</v>
      </c>
      <c r="N15897" t="str">
        <f>IF(K15897&gt;L15897,"HIGH ZONE BIAS",IF(K15897&lt;L15897,"LOW ZONE BIAS","EQUILIBRIUM"))</f>
        <v>EQUILIBRIUM</v>
      </c>
    </row>
    <row r="15898">
      <c r="A15898">
        <v>11662</v>
      </c>
      <c r="B15898" t="str">
        <v>2012-12-08</v>
      </c>
      <c r="C15898" t="str">
        <v>Evening</v>
      </c>
      <c r="D15898">
        <v>22</v>
      </c>
      <c r="E15898" t="str">
        <f>IF(MOD(D15898,2)=0,"EVEN","ODD")</f>
        <v>EVEN</v>
      </c>
      <c r="F15898" t="str">
        <f>IF(D15898&lt;=18,"LOW (1-18)","HIGH (19-36)")</f>
        <v>HIGH (19-36)</v>
      </c>
      <c r="G15898">
        <f>INT((D15898-1)/6)+1</f>
        <v>4</v>
      </c>
      <c r="H15898">
        <f>MOD(D15898-1,6)+1</f>
        <v>4</v>
      </c>
      <c r="I15898">
        <f>37-D15898</f>
        <v>15</v>
      </c>
      <c r="J15898">
        <f>ABS(D15898-D15899)</f>
        <v>1</v>
      </c>
      <c r="K15898">
        <f>AVERAGE(D15898:D15902)</f>
        <v>22</v>
      </c>
      <c r="L15898">
        <f>AVERAGE(D15898:D15917)</f>
        <v>22</v>
      </c>
      <c r="M15898">
        <f>K15898-L15898</f>
        <v>0</v>
      </c>
      <c r="N15898" t="str">
        <f>IF(K15898&gt;L15898,"HIGH ZONE BIAS",IF(K15898&lt;L15898,"LOW ZONE BIAS","EQUILIBRIUM"))</f>
        <v>EQUILIBRIUM</v>
      </c>
    </row>
    <row r="15899">
      <c r="A15899">
        <v>11661</v>
      </c>
      <c r="B15899" t="str">
        <v>2012-12-08</v>
      </c>
      <c r="C15899" t="str">
        <v>Midday</v>
      </c>
      <c r="D15899">
        <v>23</v>
      </c>
      <c r="E15899" t="str">
        <f>IF(MOD(D15899,2)=0,"EVEN","ODD")</f>
        <v>ODD</v>
      </c>
      <c r="F15899" t="str">
        <f>IF(D15899&lt;=18,"LOW (1-18)","HIGH (19-36)")</f>
        <v>HIGH (19-36)</v>
      </c>
      <c r="G15899">
        <f>INT((D15899-1)/6)+1</f>
        <v>4</v>
      </c>
      <c r="H15899">
        <f>MOD(D15899-1,6)+1</f>
        <v>5</v>
      </c>
      <c r="I15899">
        <f>37-D15899</f>
        <v>14</v>
      </c>
      <c r="J15899">
        <f>ABS(D15899-D15900)</f>
        <v>12</v>
      </c>
      <c r="K15899">
        <f>AVERAGE(D15899:D15903)</f>
        <v>23</v>
      </c>
      <c r="L15899">
        <f>AVERAGE(D15899:D15918)</f>
        <v>23</v>
      </c>
      <c r="M15899">
        <f>K15899-L15899</f>
        <v>0</v>
      </c>
      <c r="N15899" t="str">
        <f>IF(K15899&gt;L15899,"HIGH ZONE BIAS",IF(K15899&lt;L15899,"LOW ZONE BIAS","EQUILIBRIUM"))</f>
        <v>EQUILIBRIUM</v>
      </c>
    </row>
    <row r="15900">
      <c r="A15900">
        <v>11660</v>
      </c>
      <c r="B15900" t="str">
        <v>2012-12-08</v>
      </c>
      <c r="C15900" t="str">
        <v>Morning</v>
      </c>
      <c r="D15900">
        <v>35</v>
      </c>
      <c r="E15900" t="str">
        <f>IF(MOD(D15900,2)=0,"EVEN","ODD")</f>
        <v>ODD</v>
      </c>
      <c r="F15900" t="str">
        <f>IF(D15900&lt;=18,"LOW (1-18)","HIGH (19-36)")</f>
        <v>HIGH (19-36)</v>
      </c>
      <c r="G15900">
        <f>INT((D15900-1)/6)+1</f>
        <v>6</v>
      </c>
      <c r="H15900">
        <f>MOD(D15900-1,6)+1</f>
        <v>5</v>
      </c>
      <c r="I15900">
        <f>37-D15900</f>
        <v>2</v>
      </c>
      <c r="J15900">
        <f>ABS(D15900-D15901)</f>
        <v>1</v>
      </c>
      <c r="K15900">
        <f>AVERAGE(D15900:D15904)</f>
        <v>35</v>
      </c>
      <c r="L15900">
        <f>AVERAGE(D15900:D15919)</f>
        <v>35</v>
      </c>
      <c r="M15900">
        <f>K15900-L15900</f>
        <v>0</v>
      </c>
      <c r="N15900" t="str">
        <f>IF(K15900&gt;L15900,"HIGH ZONE BIAS",IF(K15900&lt;L15900,"LOW ZONE BIAS","EQUILIBRIUM"))</f>
        <v>EQUILIBRIUM</v>
      </c>
    </row>
    <row r="15901">
      <c r="A15901">
        <v>11659</v>
      </c>
      <c r="B15901" t="str">
        <v>2012-12-07</v>
      </c>
      <c r="C15901" t="str">
        <v>Evening</v>
      </c>
      <c r="D15901">
        <v>34</v>
      </c>
      <c r="E15901" t="str">
        <f>IF(MOD(D15901,2)=0,"EVEN","ODD")</f>
        <v>EVEN</v>
      </c>
      <c r="F15901" t="str">
        <f>IF(D15901&lt;=18,"LOW (1-18)","HIGH (19-36)")</f>
        <v>HIGH (19-36)</v>
      </c>
      <c r="G15901">
        <f>INT((D15901-1)/6)+1</f>
        <v>6</v>
      </c>
      <c r="H15901">
        <f>MOD(D15901-1,6)+1</f>
        <v>4</v>
      </c>
      <c r="I15901">
        <f>37-D15901</f>
        <v>3</v>
      </c>
      <c r="J15901">
        <f>ABS(D15901-D15902)</f>
        <v>22</v>
      </c>
      <c r="K15901">
        <f>AVERAGE(D15901:D15905)</f>
        <v>34</v>
      </c>
      <c r="L15901">
        <f>AVERAGE(D15901:D15920)</f>
        <v>34</v>
      </c>
      <c r="M15901">
        <f>K15901-L15901</f>
        <v>0</v>
      </c>
      <c r="N15901" t="str">
        <f>IF(K15901&gt;L15901,"HIGH ZONE BIAS",IF(K15901&lt;L15901,"LOW ZONE BIAS","EQUILIBRIUM"))</f>
        <v>EQUILIBRIUM</v>
      </c>
    </row>
    <row r="15902">
      <c r="A15902">
        <v>11658</v>
      </c>
      <c r="B15902" t="str">
        <v>2012-12-07</v>
      </c>
      <c r="C15902" t="str">
        <v>Midday</v>
      </c>
      <c r="D15902">
        <v>12</v>
      </c>
      <c r="E15902" t="str">
        <f>IF(MOD(D15902,2)=0,"EVEN","ODD")</f>
        <v>EVEN</v>
      </c>
      <c r="F15902" t="str">
        <f>IF(D15902&lt;=18,"LOW (1-18)","HIGH (19-36)")</f>
        <v>LOW (1-18)</v>
      </c>
      <c r="G15902">
        <f>INT((D15902-1)/6)+1</f>
        <v>2</v>
      </c>
      <c r="H15902">
        <f>MOD(D15902-1,6)+1</f>
        <v>6</v>
      </c>
      <c r="I15902">
        <f>37-D15902</f>
        <v>25</v>
      </c>
      <c r="J15902">
        <f>ABS(D15902-D15903)</f>
        <v>1</v>
      </c>
      <c r="K15902">
        <f>AVERAGE(D15902:D15906)</f>
        <v>12</v>
      </c>
      <c r="L15902">
        <f>AVERAGE(D15902:D15921)</f>
        <v>12</v>
      </c>
      <c r="M15902">
        <f>K15902-L15902</f>
        <v>0</v>
      </c>
      <c r="N15902" t="str">
        <f>IF(K15902&gt;L15902,"HIGH ZONE BIAS",IF(K15902&lt;L15902,"LOW ZONE BIAS","EQUILIBRIUM"))</f>
        <v>EQUILIBRIUM</v>
      </c>
    </row>
    <row r="15903">
      <c r="A15903">
        <v>11657</v>
      </c>
      <c r="B15903" t="str">
        <v>2012-12-07</v>
      </c>
      <c r="C15903" t="str">
        <v>Morning</v>
      </c>
      <c r="D15903">
        <v>13</v>
      </c>
      <c r="E15903" t="str">
        <f>IF(MOD(D15903,2)=0,"EVEN","ODD")</f>
        <v>ODD</v>
      </c>
      <c r="F15903" t="str">
        <f>IF(D15903&lt;=18,"LOW (1-18)","HIGH (19-36)")</f>
        <v>LOW (1-18)</v>
      </c>
      <c r="G15903">
        <f>INT((D15903-1)/6)+1</f>
        <v>3</v>
      </c>
      <c r="H15903">
        <f>MOD(D15903-1,6)+1</f>
        <v>1</v>
      </c>
      <c r="I15903">
        <f>37-D15903</f>
        <v>24</v>
      </c>
      <c r="J15903">
        <f>ABS(D15903-D15904)</f>
        <v>3</v>
      </c>
      <c r="K15903">
        <f>AVERAGE(D15903:D15907)</f>
        <v>13</v>
      </c>
      <c r="L15903">
        <f>AVERAGE(D15903:D15922)</f>
        <v>13</v>
      </c>
      <c r="M15903">
        <f>K15903-L15903</f>
        <v>0</v>
      </c>
      <c r="N15903" t="str">
        <f>IF(K15903&gt;L15903,"HIGH ZONE BIAS",IF(K15903&lt;L15903,"LOW ZONE BIAS","EQUILIBRIUM"))</f>
        <v>EQUILIBRIUM</v>
      </c>
    </row>
    <row r="15904">
      <c r="A15904">
        <v>11656</v>
      </c>
      <c r="B15904" t="str">
        <v>2012-12-06</v>
      </c>
      <c r="C15904" t="str">
        <v>Evening</v>
      </c>
      <c r="D15904">
        <v>16</v>
      </c>
      <c r="E15904" t="str">
        <f>IF(MOD(D15904,2)=0,"EVEN","ODD")</f>
        <v>EVEN</v>
      </c>
      <c r="F15904" t="str">
        <f>IF(D15904&lt;=18,"LOW (1-18)","HIGH (19-36)")</f>
        <v>LOW (1-18)</v>
      </c>
      <c r="G15904">
        <f>INT((D15904-1)/6)+1</f>
        <v>3</v>
      </c>
      <c r="H15904">
        <f>MOD(D15904-1,6)+1</f>
        <v>4</v>
      </c>
      <c r="I15904">
        <f>37-D15904</f>
        <v>21</v>
      </c>
      <c r="J15904">
        <f>ABS(D15904-D15905)</f>
        <v>9</v>
      </c>
      <c r="K15904">
        <f>AVERAGE(D15904:D15908)</f>
        <v>16</v>
      </c>
      <c r="L15904">
        <f>AVERAGE(D15904:D15923)</f>
        <v>16</v>
      </c>
      <c r="M15904">
        <f>K15904-L15904</f>
        <v>0</v>
      </c>
      <c r="N15904" t="str">
        <f>IF(K15904&gt;L15904,"HIGH ZONE BIAS",IF(K15904&lt;L15904,"LOW ZONE BIAS","EQUILIBRIUM"))</f>
        <v>EQUILIBRIUM</v>
      </c>
    </row>
    <row r="15905">
      <c r="A15905">
        <v>11655</v>
      </c>
      <c r="B15905" t="str">
        <v>2012-12-06</v>
      </c>
      <c r="C15905" t="str">
        <v>Midday</v>
      </c>
      <c r="D15905">
        <v>7</v>
      </c>
      <c r="E15905" t="str">
        <f>IF(MOD(D15905,2)=0,"EVEN","ODD")</f>
        <v>ODD</v>
      </c>
      <c r="F15905" t="str">
        <f>IF(D15905&lt;=18,"LOW (1-18)","HIGH (19-36)")</f>
        <v>LOW (1-18)</v>
      </c>
      <c r="G15905">
        <f>INT((D15905-1)/6)+1</f>
        <v>2</v>
      </c>
      <c r="H15905">
        <f>MOD(D15905-1,6)+1</f>
        <v>1</v>
      </c>
      <c r="I15905">
        <f>37-D15905</f>
        <v>30</v>
      </c>
      <c r="J15905">
        <f>ABS(D15905-D15906)</f>
        <v>4</v>
      </c>
      <c r="K15905">
        <f>AVERAGE(D15905:D15909)</f>
        <v>7</v>
      </c>
      <c r="L15905">
        <f>AVERAGE(D15905:D15924)</f>
        <v>7</v>
      </c>
      <c r="M15905">
        <f>K15905-L15905</f>
        <v>0</v>
      </c>
      <c r="N15905" t="str">
        <f>IF(K15905&gt;L15905,"HIGH ZONE BIAS",IF(K15905&lt;L15905,"LOW ZONE BIAS","EQUILIBRIUM"))</f>
        <v>EQUILIBRIUM</v>
      </c>
    </row>
    <row r="15906">
      <c r="A15906">
        <v>11654</v>
      </c>
      <c r="B15906" t="str">
        <v>2012-12-06</v>
      </c>
      <c r="C15906" t="str">
        <v>Morning</v>
      </c>
      <c r="D15906">
        <v>11</v>
      </c>
      <c r="E15906" t="str">
        <f>IF(MOD(D15906,2)=0,"EVEN","ODD")</f>
        <v>ODD</v>
      </c>
      <c r="F15906" t="str">
        <f>IF(D15906&lt;=18,"LOW (1-18)","HIGH (19-36)")</f>
        <v>LOW (1-18)</v>
      </c>
      <c r="G15906">
        <f>INT((D15906-1)/6)+1</f>
        <v>2</v>
      </c>
      <c r="H15906">
        <f>MOD(D15906-1,6)+1</f>
        <v>5</v>
      </c>
      <c r="I15906">
        <f>37-D15906</f>
        <v>26</v>
      </c>
      <c r="J15906">
        <f>ABS(D15906-D15907)</f>
        <v>6</v>
      </c>
      <c r="K15906">
        <f>AVERAGE(D15906:D15910)</f>
        <v>11</v>
      </c>
      <c r="L15906">
        <f>AVERAGE(D15906:D15925)</f>
        <v>11</v>
      </c>
      <c r="M15906">
        <f>K15906-L15906</f>
        <v>0</v>
      </c>
      <c r="N15906" t="str">
        <f>IF(K15906&gt;L15906,"HIGH ZONE BIAS",IF(K15906&lt;L15906,"LOW ZONE BIAS","EQUILIBRIUM"))</f>
        <v>EQUILIBRIUM</v>
      </c>
    </row>
    <row r="15907">
      <c r="A15907">
        <v>11653</v>
      </c>
      <c r="B15907" t="str">
        <v>2012-12-05</v>
      </c>
      <c r="C15907" t="str">
        <v>Evening</v>
      </c>
      <c r="D15907">
        <v>17</v>
      </c>
      <c r="E15907" t="str">
        <f>IF(MOD(D15907,2)=0,"EVEN","ODD")</f>
        <v>ODD</v>
      </c>
      <c r="F15907" t="str">
        <f>IF(D15907&lt;=18,"LOW (1-18)","HIGH (19-36)")</f>
        <v>LOW (1-18)</v>
      </c>
      <c r="G15907">
        <f>INT((D15907-1)/6)+1</f>
        <v>3</v>
      </c>
      <c r="H15907">
        <f>MOD(D15907-1,6)+1</f>
        <v>5</v>
      </c>
      <c r="I15907">
        <f>37-D15907</f>
        <v>20</v>
      </c>
      <c r="J15907">
        <f>ABS(D15907-D15908)</f>
        <v>6</v>
      </c>
      <c r="K15907">
        <f>AVERAGE(D15907:D15911)</f>
        <v>17</v>
      </c>
      <c r="L15907">
        <f>AVERAGE(D15907:D15926)</f>
        <v>17</v>
      </c>
      <c r="M15907">
        <f>K15907-L15907</f>
        <v>0</v>
      </c>
      <c r="N15907" t="str">
        <f>IF(K15907&gt;L15907,"HIGH ZONE BIAS",IF(K15907&lt;L15907,"LOW ZONE BIAS","EQUILIBRIUM"))</f>
        <v>EQUILIBRIUM</v>
      </c>
    </row>
    <row r="15908">
      <c r="A15908">
        <v>11652</v>
      </c>
      <c r="B15908" t="str">
        <v>2012-12-05</v>
      </c>
      <c r="C15908" t="str">
        <v>Midday</v>
      </c>
      <c r="D15908">
        <v>11</v>
      </c>
      <c r="E15908" t="str">
        <f>IF(MOD(D15908,2)=0,"EVEN","ODD")</f>
        <v>ODD</v>
      </c>
      <c r="F15908" t="str">
        <f>IF(D15908&lt;=18,"LOW (1-18)","HIGH (19-36)")</f>
        <v>LOW (1-18)</v>
      </c>
      <c r="G15908">
        <f>INT((D15908-1)/6)+1</f>
        <v>2</v>
      </c>
      <c r="H15908">
        <f>MOD(D15908-1,6)+1</f>
        <v>5</v>
      </c>
      <c r="I15908">
        <f>37-D15908</f>
        <v>26</v>
      </c>
      <c r="J15908">
        <f>ABS(D15908-D15909)</f>
        <v>6</v>
      </c>
      <c r="K15908">
        <f>AVERAGE(D15908:D15912)</f>
        <v>11</v>
      </c>
      <c r="L15908">
        <f>AVERAGE(D15908:D15927)</f>
        <v>11</v>
      </c>
      <c r="M15908">
        <f>K15908-L15908</f>
        <v>0</v>
      </c>
      <c r="N15908" t="str">
        <f>IF(K15908&gt;L15908,"HIGH ZONE BIAS",IF(K15908&lt;L15908,"LOW ZONE BIAS","EQUILIBRIUM"))</f>
        <v>EQUILIBRIUM</v>
      </c>
    </row>
    <row r="15909">
      <c r="A15909">
        <v>11651</v>
      </c>
      <c r="B15909" t="str">
        <v>2012-12-05</v>
      </c>
      <c r="C15909" t="str">
        <v>Morning</v>
      </c>
      <c r="D15909">
        <v>5</v>
      </c>
      <c r="E15909" t="str">
        <f>IF(MOD(D15909,2)=0,"EVEN","ODD")</f>
        <v>ODD</v>
      </c>
      <c r="F15909" t="str">
        <f>IF(D15909&lt;=18,"LOW (1-18)","HIGH (19-36)")</f>
        <v>LOW (1-18)</v>
      </c>
      <c r="G15909">
        <f>INT((D15909-1)/6)+1</f>
        <v>1</v>
      </c>
      <c r="H15909">
        <f>MOD(D15909-1,6)+1</f>
        <v>5</v>
      </c>
      <c r="I15909">
        <f>37-D15909</f>
        <v>32</v>
      </c>
      <c r="J15909">
        <f>ABS(D15909-D15910)</f>
        <v>1</v>
      </c>
      <c r="K15909">
        <f>AVERAGE(D15909:D15913)</f>
        <v>5</v>
      </c>
      <c r="L15909">
        <f>AVERAGE(D15909:D15928)</f>
        <v>5</v>
      </c>
      <c r="M15909">
        <f>K15909-L15909</f>
        <v>0</v>
      </c>
      <c r="N15909" t="str">
        <f>IF(K15909&gt;L15909,"HIGH ZONE BIAS",IF(K15909&lt;L15909,"LOW ZONE BIAS","EQUILIBRIUM"))</f>
        <v>EQUILIBRIUM</v>
      </c>
    </row>
    <row r="15910">
      <c r="A15910">
        <v>11650</v>
      </c>
      <c r="B15910" t="str">
        <v>2012-12-04</v>
      </c>
      <c r="C15910" t="str">
        <v>Evening</v>
      </c>
      <c r="D15910">
        <v>6</v>
      </c>
      <c r="E15910" t="str">
        <f>IF(MOD(D15910,2)=0,"EVEN","ODD")</f>
        <v>EVEN</v>
      </c>
      <c r="F15910" t="str">
        <f>IF(D15910&lt;=18,"LOW (1-18)","HIGH (19-36)")</f>
        <v>LOW (1-18)</v>
      </c>
      <c r="G15910">
        <f>INT((D15910-1)/6)+1</f>
        <v>1</v>
      </c>
      <c r="H15910">
        <f>MOD(D15910-1,6)+1</f>
        <v>6</v>
      </c>
      <c r="I15910">
        <f>37-D15910</f>
        <v>31</v>
      </c>
      <c r="J15910">
        <f>ABS(D15910-D15911)</f>
        <v>20</v>
      </c>
      <c r="K15910">
        <f>AVERAGE(D15910:D15914)</f>
        <v>6</v>
      </c>
      <c r="L15910">
        <f>AVERAGE(D15910:D15929)</f>
        <v>6</v>
      </c>
      <c r="M15910">
        <f>K15910-L15910</f>
        <v>0</v>
      </c>
      <c r="N15910" t="str">
        <f>IF(K15910&gt;L15910,"HIGH ZONE BIAS",IF(K15910&lt;L15910,"LOW ZONE BIAS","EQUILIBRIUM"))</f>
        <v>EQUILIBRIUM</v>
      </c>
    </row>
    <row r="15911">
      <c r="A15911">
        <v>11649</v>
      </c>
      <c r="B15911" t="str">
        <v>2012-12-04</v>
      </c>
      <c r="C15911" t="str">
        <v>Midday</v>
      </c>
      <c r="D15911">
        <v>26</v>
      </c>
      <c r="E15911" t="str">
        <f>IF(MOD(D15911,2)=0,"EVEN","ODD")</f>
        <v>EVEN</v>
      </c>
      <c r="F15911" t="str">
        <f>IF(D15911&lt;=18,"LOW (1-18)","HIGH (19-36)")</f>
        <v>HIGH (19-36)</v>
      </c>
      <c r="G15911">
        <f>INT((D15911-1)/6)+1</f>
        <v>5</v>
      </c>
      <c r="H15911">
        <f>MOD(D15911-1,6)+1</f>
        <v>2</v>
      </c>
      <c r="I15911">
        <f>37-D15911</f>
        <v>11</v>
      </c>
      <c r="J15911">
        <f>ABS(D15911-D15912)</f>
        <v>5</v>
      </c>
      <c r="K15911">
        <f>AVERAGE(D15911:D15915)</f>
        <v>26</v>
      </c>
      <c r="L15911">
        <f>AVERAGE(D15911:D15930)</f>
        <v>26</v>
      </c>
      <c r="M15911">
        <f>K15911-L15911</f>
        <v>0</v>
      </c>
      <c r="N15911" t="str">
        <f>IF(K15911&gt;L15911,"HIGH ZONE BIAS",IF(K15911&lt;L15911,"LOW ZONE BIAS","EQUILIBRIUM"))</f>
        <v>EQUILIBRIUM</v>
      </c>
    </row>
    <row r="15912">
      <c r="A15912">
        <v>11648</v>
      </c>
      <c r="B15912" t="str">
        <v>2012-12-04</v>
      </c>
      <c r="C15912" t="str">
        <v>Morning</v>
      </c>
      <c r="D15912">
        <v>31</v>
      </c>
      <c r="E15912" t="str">
        <f>IF(MOD(D15912,2)=0,"EVEN","ODD")</f>
        <v>ODD</v>
      </c>
      <c r="F15912" t="str">
        <f>IF(D15912&lt;=18,"LOW (1-18)","HIGH (19-36)")</f>
        <v>HIGH (19-36)</v>
      </c>
      <c r="G15912">
        <f>INT((D15912-1)/6)+1</f>
        <v>6</v>
      </c>
      <c r="H15912">
        <f>MOD(D15912-1,6)+1</f>
        <v>1</v>
      </c>
      <c r="I15912">
        <f>37-D15912</f>
        <v>6</v>
      </c>
      <c r="J15912">
        <f>ABS(D15912-D15913)</f>
        <v>18</v>
      </c>
      <c r="K15912">
        <f>AVERAGE(D15912:D15916)</f>
        <v>31</v>
      </c>
      <c r="L15912">
        <f>AVERAGE(D15912:D15931)</f>
        <v>31</v>
      </c>
      <c r="M15912">
        <f>K15912-L15912</f>
        <v>0</v>
      </c>
      <c r="N15912" t="str">
        <f>IF(K15912&gt;L15912,"HIGH ZONE BIAS",IF(K15912&lt;L15912,"LOW ZONE BIAS","EQUILIBRIUM"))</f>
        <v>EQUILIBRIUM</v>
      </c>
    </row>
    <row r="15913">
      <c r="A15913">
        <v>11647</v>
      </c>
      <c r="B15913" t="str">
        <v>2012-12-03</v>
      </c>
      <c r="C15913" t="str">
        <v>Evening</v>
      </c>
      <c r="D15913">
        <v>13</v>
      </c>
      <c r="E15913" t="str">
        <f>IF(MOD(D15913,2)=0,"EVEN","ODD")</f>
        <v>ODD</v>
      </c>
      <c r="F15913" t="str">
        <f>IF(D15913&lt;=18,"LOW (1-18)","HIGH (19-36)")</f>
        <v>LOW (1-18)</v>
      </c>
      <c r="G15913">
        <f>INT((D15913-1)/6)+1</f>
        <v>3</v>
      </c>
      <c r="H15913">
        <f>MOD(D15913-1,6)+1</f>
        <v>1</v>
      </c>
      <c r="I15913">
        <f>37-D15913</f>
        <v>24</v>
      </c>
      <c r="J15913">
        <f>ABS(D15913-D15914)</f>
        <v>23</v>
      </c>
      <c r="K15913">
        <f>AVERAGE(D15913:D15917)</f>
        <v>13</v>
      </c>
      <c r="L15913">
        <f>AVERAGE(D15913:D15932)</f>
        <v>13</v>
      </c>
      <c r="M15913">
        <f>K15913-L15913</f>
        <v>0</v>
      </c>
      <c r="N15913" t="str">
        <f>IF(K15913&gt;L15913,"HIGH ZONE BIAS",IF(K15913&lt;L15913,"LOW ZONE BIAS","EQUILIBRIUM"))</f>
        <v>EQUILIBRIUM</v>
      </c>
    </row>
    <row r="15914">
      <c r="A15914">
        <v>11646</v>
      </c>
      <c r="B15914" t="str">
        <v>2012-12-03</v>
      </c>
      <c r="C15914" t="str">
        <v>Midday</v>
      </c>
      <c r="D15914">
        <v>36</v>
      </c>
      <c r="E15914" t="str">
        <f>IF(MOD(D15914,2)=0,"EVEN","ODD")</f>
        <v>EVEN</v>
      </c>
      <c r="F15914" t="str">
        <f>IF(D15914&lt;=18,"LOW (1-18)","HIGH (19-36)")</f>
        <v>HIGH (19-36)</v>
      </c>
      <c r="G15914">
        <f>INT((D15914-1)/6)+1</f>
        <v>6</v>
      </c>
      <c r="H15914">
        <f>MOD(D15914-1,6)+1</f>
        <v>6</v>
      </c>
      <c r="I15914">
        <f>37-D15914</f>
        <v>1</v>
      </c>
      <c r="J15914">
        <f>ABS(D15914-D15915)</f>
        <v>23</v>
      </c>
      <c r="K15914">
        <f>AVERAGE(D15914:D15918)</f>
        <v>36</v>
      </c>
      <c r="L15914">
        <f>AVERAGE(D15914:D15933)</f>
        <v>36</v>
      </c>
      <c r="M15914">
        <f>K15914-L15914</f>
        <v>0</v>
      </c>
      <c r="N15914" t="str">
        <f>IF(K15914&gt;L15914,"HIGH ZONE BIAS",IF(K15914&lt;L15914,"LOW ZONE BIAS","EQUILIBRIUM"))</f>
        <v>EQUILIBRIUM</v>
      </c>
    </row>
    <row r="15915">
      <c r="A15915">
        <v>11645</v>
      </c>
      <c r="B15915" t="str">
        <v>2012-12-03</v>
      </c>
      <c r="C15915" t="str">
        <v>Morning</v>
      </c>
      <c r="D15915">
        <v>13</v>
      </c>
      <c r="E15915" t="str">
        <f>IF(MOD(D15915,2)=0,"EVEN","ODD")</f>
        <v>ODD</v>
      </c>
      <c r="F15915" t="str">
        <f>IF(D15915&lt;=18,"LOW (1-18)","HIGH (19-36)")</f>
        <v>LOW (1-18)</v>
      </c>
      <c r="G15915">
        <f>INT((D15915-1)/6)+1</f>
        <v>3</v>
      </c>
      <c r="H15915">
        <f>MOD(D15915-1,6)+1</f>
        <v>1</v>
      </c>
      <c r="I15915">
        <f>37-D15915</f>
        <v>24</v>
      </c>
      <c r="J15915">
        <f>ABS(D15915-D15916)</f>
        <v>18</v>
      </c>
      <c r="K15915">
        <f>AVERAGE(D15915:D15919)</f>
        <v>13</v>
      </c>
      <c r="L15915">
        <f>AVERAGE(D15915:D15934)</f>
        <v>13</v>
      </c>
      <c r="M15915">
        <f>K15915-L15915</f>
        <v>0</v>
      </c>
      <c r="N15915" t="str">
        <f>IF(K15915&gt;L15915,"HIGH ZONE BIAS",IF(K15915&lt;L15915,"LOW ZONE BIAS","EQUILIBRIUM"))</f>
        <v>EQUILIBRIUM</v>
      </c>
    </row>
    <row r="15916">
      <c r="A15916">
        <v>11644</v>
      </c>
      <c r="B15916" t="str">
        <v>2012-12-01</v>
      </c>
      <c r="C15916" t="str">
        <v>Evening</v>
      </c>
      <c r="D15916">
        <v>31</v>
      </c>
      <c r="E15916" t="str">
        <f>IF(MOD(D15916,2)=0,"EVEN","ODD")</f>
        <v>ODD</v>
      </c>
      <c r="F15916" t="str">
        <f>IF(D15916&lt;=18,"LOW (1-18)","HIGH (19-36)")</f>
        <v>HIGH (19-36)</v>
      </c>
      <c r="G15916">
        <f>INT((D15916-1)/6)+1</f>
        <v>6</v>
      </c>
      <c r="H15916">
        <f>MOD(D15916-1,6)+1</f>
        <v>1</v>
      </c>
      <c r="I15916">
        <f>37-D15916</f>
        <v>6</v>
      </c>
      <c r="J15916">
        <f>ABS(D15916-D15917)</f>
        <v>28</v>
      </c>
      <c r="K15916">
        <f>AVERAGE(D15916:D15920)</f>
        <v>31</v>
      </c>
      <c r="L15916">
        <f>AVERAGE(D15916:D15935)</f>
        <v>31</v>
      </c>
      <c r="M15916">
        <f>K15916-L15916</f>
        <v>0</v>
      </c>
      <c r="N15916" t="str">
        <f>IF(K15916&gt;L15916,"HIGH ZONE BIAS",IF(K15916&lt;L15916,"LOW ZONE BIAS","EQUILIBRIUM"))</f>
        <v>EQUILIBRIUM</v>
      </c>
    </row>
    <row r="15917">
      <c r="A15917">
        <v>11643</v>
      </c>
      <c r="B15917" t="str">
        <v>2012-12-01</v>
      </c>
      <c r="C15917" t="str">
        <v>Midday</v>
      </c>
      <c r="D15917">
        <v>3</v>
      </c>
      <c r="E15917" t="str">
        <f>IF(MOD(D15917,2)=0,"EVEN","ODD")</f>
        <v>ODD</v>
      </c>
      <c r="F15917" t="str">
        <f>IF(D15917&lt;=18,"LOW (1-18)","HIGH (19-36)")</f>
        <v>LOW (1-18)</v>
      </c>
      <c r="G15917">
        <f>INT((D15917-1)/6)+1</f>
        <v>1</v>
      </c>
      <c r="H15917">
        <f>MOD(D15917-1,6)+1</f>
        <v>3</v>
      </c>
      <c r="I15917">
        <f>37-D15917</f>
        <v>34</v>
      </c>
      <c r="J15917">
        <f>ABS(D15917-D15918)</f>
        <v>12</v>
      </c>
      <c r="K15917">
        <f>AVERAGE(D15917:D15921)</f>
        <v>3</v>
      </c>
      <c r="L15917">
        <f>AVERAGE(D15917:D15936)</f>
        <v>3</v>
      </c>
      <c r="M15917">
        <f>K15917-L15917</f>
        <v>0</v>
      </c>
      <c r="N15917" t="str">
        <f>IF(K15917&gt;L15917,"HIGH ZONE BIAS",IF(K15917&lt;L15917,"LOW ZONE BIAS","EQUILIBRIUM"))</f>
        <v>EQUILIBRIUM</v>
      </c>
    </row>
    <row r="15918">
      <c r="A15918">
        <v>11642</v>
      </c>
      <c r="B15918" t="str">
        <v>2012-12-01</v>
      </c>
      <c r="C15918" t="str">
        <v>Morning</v>
      </c>
      <c r="D15918">
        <v>15</v>
      </c>
      <c r="E15918" t="str">
        <f>IF(MOD(D15918,2)=0,"EVEN","ODD")</f>
        <v>ODD</v>
      </c>
      <c r="F15918" t="str">
        <f>IF(D15918&lt;=18,"LOW (1-18)","HIGH (19-36)")</f>
        <v>LOW (1-18)</v>
      </c>
      <c r="G15918">
        <f>INT((D15918-1)/6)+1</f>
        <v>3</v>
      </c>
      <c r="H15918">
        <f>MOD(D15918-1,6)+1</f>
        <v>3</v>
      </c>
      <c r="I15918">
        <f>37-D15918</f>
        <v>22</v>
      </c>
      <c r="J15918">
        <f>ABS(D15918-D15919)</f>
        <v>5</v>
      </c>
      <c r="K15918">
        <f>AVERAGE(D15918:D15922)</f>
        <v>15</v>
      </c>
      <c r="L15918">
        <f>AVERAGE(D15918:D15937)</f>
        <v>15</v>
      </c>
      <c r="M15918">
        <f>K15918-L15918</f>
        <v>0</v>
      </c>
      <c r="N15918" t="str">
        <f>IF(K15918&gt;L15918,"HIGH ZONE BIAS",IF(K15918&lt;L15918,"LOW ZONE BIAS","EQUILIBRIUM"))</f>
        <v>EQUILIBRIUM</v>
      </c>
    </row>
    <row r="15919">
      <c r="A15919">
        <v>11641</v>
      </c>
      <c r="B15919" t="str">
        <v>2012-11-30</v>
      </c>
      <c r="C15919" t="str">
        <v>Evening</v>
      </c>
      <c r="D15919">
        <v>10</v>
      </c>
      <c r="E15919" t="str">
        <f>IF(MOD(D15919,2)=0,"EVEN","ODD")</f>
        <v>EVEN</v>
      </c>
      <c r="F15919" t="str">
        <f>IF(D15919&lt;=18,"LOW (1-18)","HIGH (19-36)")</f>
        <v>LOW (1-18)</v>
      </c>
      <c r="G15919">
        <f>INT((D15919-1)/6)+1</f>
        <v>2</v>
      </c>
      <c r="H15919">
        <f>MOD(D15919-1,6)+1</f>
        <v>4</v>
      </c>
      <c r="I15919">
        <f>37-D15919</f>
        <v>27</v>
      </c>
      <c r="J15919">
        <f>ABS(D15919-D15920)</f>
        <v>4</v>
      </c>
      <c r="K15919">
        <f>AVERAGE(D15919:D15923)</f>
        <v>10</v>
      </c>
      <c r="L15919">
        <f>AVERAGE(D15919:D15938)</f>
        <v>10</v>
      </c>
      <c r="M15919">
        <f>K15919-L15919</f>
        <v>0</v>
      </c>
      <c r="N15919" t="str">
        <f>IF(K15919&gt;L15919,"HIGH ZONE BIAS",IF(K15919&lt;L15919,"LOW ZONE BIAS","EQUILIBRIUM"))</f>
        <v>EQUILIBRIUM</v>
      </c>
    </row>
    <row r="15920">
      <c r="A15920">
        <v>11640</v>
      </c>
      <c r="B15920" t="str">
        <v>2012-11-30</v>
      </c>
      <c r="C15920" t="str">
        <v>Midday</v>
      </c>
      <c r="D15920">
        <v>6</v>
      </c>
      <c r="E15920" t="str">
        <f>IF(MOD(D15920,2)=0,"EVEN","ODD")</f>
        <v>EVEN</v>
      </c>
      <c r="F15920" t="str">
        <f>IF(D15920&lt;=18,"LOW (1-18)","HIGH (19-36)")</f>
        <v>LOW (1-18)</v>
      </c>
      <c r="G15920">
        <f>INT((D15920-1)/6)+1</f>
        <v>1</v>
      </c>
      <c r="H15920">
        <f>MOD(D15920-1,6)+1</f>
        <v>6</v>
      </c>
      <c r="I15920">
        <f>37-D15920</f>
        <v>31</v>
      </c>
      <c r="J15920">
        <f>ABS(D15920-D15921)</f>
        <v>10</v>
      </c>
      <c r="K15920">
        <f>AVERAGE(D15920:D15924)</f>
        <v>6</v>
      </c>
      <c r="L15920">
        <f>AVERAGE(D15920:D15939)</f>
        <v>6</v>
      </c>
      <c r="M15920">
        <f>K15920-L15920</f>
        <v>0</v>
      </c>
      <c r="N15920" t="str">
        <f>IF(K15920&gt;L15920,"HIGH ZONE BIAS",IF(K15920&lt;L15920,"LOW ZONE BIAS","EQUILIBRIUM"))</f>
        <v>EQUILIBRIUM</v>
      </c>
    </row>
    <row r="15921">
      <c r="A15921">
        <v>11639</v>
      </c>
      <c r="B15921" t="str">
        <v>2012-11-30</v>
      </c>
      <c r="C15921" t="str">
        <v>Morning</v>
      </c>
      <c r="D15921">
        <v>16</v>
      </c>
      <c r="E15921" t="str">
        <f>IF(MOD(D15921,2)=0,"EVEN","ODD")</f>
        <v>EVEN</v>
      </c>
      <c r="F15921" t="str">
        <f>IF(D15921&lt;=18,"LOW (1-18)","HIGH (19-36)")</f>
        <v>LOW (1-18)</v>
      </c>
      <c r="G15921">
        <f>INT((D15921-1)/6)+1</f>
        <v>3</v>
      </c>
      <c r="H15921">
        <f>MOD(D15921-1,6)+1</f>
        <v>4</v>
      </c>
      <c r="I15921">
        <f>37-D15921</f>
        <v>21</v>
      </c>
      <c r="J15921">
        <f>ABS(D15921-D15922)</f>
        <v>8</v>
      </c>
      <c r="K15921">
        <f>AVERAGE(D15921:D15925)</f>
        <v>16</v>
      </c>
      <c r="L15921">
        <f>AVERAGE(D15921:D15940)</f>
        <v>16</v>
      </c>
      <c r="M15921">
        <f>K15921-L15921</f>
        <v>0</v>
      </c>
      <c r="N15921" t="str">
        <f>IF(K15921&gt;L15921,"HIGH ZONE BIAS",IF(K15921&lt;L15921,"LOW ZONE BIAS","EQUILIBRIUM"))</f>
        <v>EQUILIBRIUM</v>
      </c>
    </row>
    <row r="15922">
      <c r="A15922">
        <v>11638</v>
      </c>
      <c r="B15922" t="str">
        <v>2012-11-29</v>
      </c>
      <c r="C15922" t="str">
        <v>Evening</v>
      </c>
      <c r="D15922">
        <v>24</v>
      </c>
      <c r="E15922" t="str">
        <f>IF(MOD(D15922,2)=0,"EVEN","ODD")</f>
        <v>EVEN</v>
      </c>
      <c r="F15922" t="str">
        <f>IF(D15922&lt;=18,"LOW (1-18)","HIGH (19-36)")</f>
        <v>HIGH (19-36)</v>
      </c>
      <c r="G15922">
        <f>INT((D15922-1)/6)+1</f>
        <v>4</v>
      </c>
      <c r="H15922">
        <f>MOD(D15922-1,6)+1</f>
        <v>6</v>
      </c>
      <c r="I15922">
        <f>37-D15922</f>
        <v>13</v>
      </c>
      <c r="J15922">
        <f>ABS(D15922-D15923)</f>
        <v>22</v>
      </c>
      <c r="K15922">
        <f>AVERAGE(D15922:D15926)</f>
        <v>24</v>
      </c>
      <c r="L15922">
        <f>AVERAGE(D15922:D15941)</f>
        <v>24</v>
      </c>
      <c r="M15922">
        <f>K15922-L15922</f>
        <v>0</v>
      </c>
      <c r="N15922" t="str">
        <f>IF(K15922&gt;L15922,"HIGH ZONE BIAS",IF(K15922&lt;L15922,"LOW ZONE BIAS","EQUILIBRIUM"))</f>
        <v>EQUILIBRIUM</v>
      </c>
    </row>
    <row r="15923">
      <c r="A15923">
        <v>11637</v>
      </c>
      <c r="B15923" t="str">
        <v>2012-11-29</v>
      </c>
      <c r="C15923" t="str">
        <v>Midday</v>
      </c>
      <c r="D15923">
        <v>2</v>
      </c>
      <c r="E15923" t="str">
        <f>IF(MOD(D15923,2)=0,"EVEN","ODD")</f>
        <v>EVEN</v>
      </c>
      <c r="F15923" t="str">
        <f>IF(D15923&lt;=18,"LOW (1-18)","HIGH (19-36)")</f>
        <v>LOW (1-18)</v>
      </c>
      <c r="G15923">
        <f>INT((D15923-1)/6)+1</f>
        <v>1</v>
      </c>
      <c r="H15923">
        <f>MOD(D15923-1,6)+1</f>
        <v>2</v>
      </c>
      <c r="I15923">
        <f>37-D15923</f>
        <v>35</v>
      </c>
      <c r="J15923">
        <f>ABS(D15923-D15924)</f>
        <v>33</v>
      </c>
      <c r="K15923">
        <f>AVERAGE(D15923:D15927)</f>
        <v>2</v>
      </c>
      <c r="L15923">
        <f>AVERAGE(D15923:D15942)</f>
        <v>2</v>
      </c>
      <c r="M15923">
        <f>K15923-L15923</f>
        <v>0</v>
      </c>
      <c r="N15923" t="str">
        <f>IF(K15923&gt;L15923,"HIGH ZONE BIAS",IF(K15923&lt;L15923,"LOW ZONE BIAS","EQUILIBRIUM"))</f>
        <v>EQUILIBRIUM</v>
      </c>
    </row>
    <row r="15924">
      <c r="A15924">
        <v>11636</v>
      </c>
      <c r="B15924" t="str">
        <v>2012-11-29</v>
      </c>
      <c r="C15924" t="str">
        <v>Morning</v>
      </c>
      <c r="D15924">
        <v>35</v>
      </c>
      <c r="E15924" t="str">
        <f>IF(MOD(D15924,2)=0,"EVEN","ODD")</f>
        <v>ODD</v>
      </c>
      <c r="F15924" t="str">
        <f>IF(D15924&lt;=18,"LOW (1-18)","HIGH (19-36)")</f>
        <v>HIGH (19-36)</v>
      </c>
      <c r="G15924">
        <f>INT((D15924-1)/6)+1</f>
        <v>6</v>
      </c>
      <c r="H15924">
        <f>MOD(D15924-1,6)+1</f>
        <v>5</v>
      </c>
      <c r="I15924">
        <f>37-D15924</f>
        <v>2</v>
      </c>
      <c r="J15924">
        <f>ABS(D15924-D15925)</f>
        <v>22</v>
      </c>
      <c r="K15924">
        <f>AVERAGE(D15924:D15928)</f>
        <v>35</v>
      </c>
      <c r="L15924">
        <f>AVERAGE(D15924:D15943)</f>
        <v>35</v>
      </c>
      <c r="M15924">
        <f>K15924-L15924</f>
        <v>0</v>
      </c>
      <c r="N15924" t="str">
        <f>IF(K15924&gt;L15924,"HIGH ZONE BIAS",IF(K15924&lt;L15924,"LOW ZONE BIAS","EQUILIBRIUM"))</f>
        <v>EQUILIBRIUM</v>
      </c>
    </row>
    <row r="15925">
      <c r="A15925">
        <v>11635</v>
      </c>
      <c r="B15925" t="str">
        <v>2012-11-28</v>
      </c>
      <c r="C15925" t="str">
        <v>Evening</v>
      </c>
      <c r="D15925">
        <v>13</v>
      </c>
      <c r="E15925" t="str">
        <f>IF(MOD(D15925,2)=0,"EVEN","ODD")</f>
        <v>ODD</v>
      </c>
      <c r="F15925" t="str">
        <f>IF(D15925&lt;=18,"LOW (1-18)","HIGH (19-36)")</f>
        <v>LOW (1-18)</v>
      </c>
      <c r="G15925">
        <f>INT((D15925-1)/6)+1</f>
        <v>3</v>
      </c>
      <c r="H15925">
        <f>MOD(D15925-1,6)+1</f>
        <v>1</v>
      </c>
      <c r="I15925">
        <f>37-D15925</f>
        <v>24</v>
      </c>
      <c r="J15925">
        <f>ABS(D15925-D15926)</f>
        <v>21</v>
      </c>
      <c r="K15925">
        <f>AVERAGE(D15925:D15929)</f>
        <v>13</v>
      </c>
      <c r="L15925">
        <f>AVERAGE(D15925:D15944)</f>
        <v>13</v>
      </c>
      <c r="M15925">
        <f>K15925-L15925</f>
        <v>0</v>
      </c>
      <c r="N15925" t="str">
        <f>IF(K15925&gt;L15925,"HIGH ZONE BIAS",IF(K15925&lt;L15925,"LOW ZONE BIAS","EQUILIBRIUM"))</f>
        <v>EQUILIBRIUM</v>
      </c>
    </row>
    <row r="15926">
      <c r="A15926">
        <v>11634</v>
      </c>
      <c r="B15926" t="str">
        <v>2012-11-28</v>
      </c>
      <c r="C15926" t="str">
        <v>Midday</v>
      </c>
      <c r="D15926">
        <v>34</v>
      </c>
      <c r="E15926" t="str">
        <f>IF(MOD(D15926,2)=0,"EVEN","ODD")</f>
        <v>EVEN</v>
      </c>
      <c r="F15926" t="str">
        <f>IF(D15926&lt;=18,"LOW (1-18)","HIGH (19-36)")</f>
        <v>HIGH (19-36)</v>
      </c>
      <c r="G15926">
        <f>INT((D15926-1)/6)+1</f>
        <v>6</v>
      </c>
      <c r="H15926">
        <f>MOD(D15926-1,6)+1</f>
        <v>4</v>
      </c>
      <c r="I15926">
        <f>37-D15926</f>
        <v>3</v>
      </c>
      <c r="J15926">
        <f>ABS(D15926-D15927)</f>
        <v>29</v>
      </c>
      <c r="K15926">
        <f>AVERAGE(D15926:D15930)</f>
        <v>34</v>
      </c>
      <c r="L15926">
        <f>AVERAGE(D15926:D15945)</f>
        <v>34</v>
      </c>
      <c r="M15926">
        <f>K15926-L15926</f>
        <v>0</v>
      </c>
      <c r="N15926" t="str">
        <f>IF(K15926&gt;L15926,"HIGH ZONE BIAS",IF(K15926&lt;L15926,"LOW ZONE BIAS","EQUILIBRIUM"))</f>
        <v>EQUILIBRIUM</v>
      </c>
    </row>
    <row r="15927">
      <c r="A15927">
        <v>11633</v>
      </c>
      <c r="B15927" t="str">
        <v>2012-11-28</v>
      </c>
      <c r="C15927" t="str">
        <v>Morning</v>
      </c>
      <c r="D15927">
        <v>5</v>
      </c>
      <c r="E15927" t="str">
        <f>IF(MOD(D15927,2)=0,"EVEN","ODD")</f>
        <v>ODD</v>
      </c>
      <c r="F15927" t="str">
        <f>IF(D15927&lt;=18,"LOW (1-18)","HIGH (19-36)")</f>
        <v>LOW (1-18)</v>
      </c>
      <c r="G15927">
        <f>INT((D15927-1)/6)+1</f>
        <v>1</v>
      </c>
      <c r="H15927">
        <f>MOD(D15927-1,6)+1</f>
        <v>5</v>
      </c>
      <c r="I15927">
        <f>37-D15927</f>
        <v>32</v>
      </c>
      <c r="J15927">
        <f>ABS(D15927-D15928)</f>
        <v>12</v>
      </c>
      <c r="K15927">
        <f>AVERAGE(D15927:D15931)</f>
        <v>5</v>
      </c>
      <c r="L15927">
        <f>AVERAGE(D15927:D15946)</f>
        <v>5</v>
      </c>
      <c r="M15927">
        <f>K15927-L15927</f>
        <v>0</v>
      </c>
      <c r="N15927" t="str">
        <f>IF(K15927&gt;L15927,"HIGH ZONE BIAS",IF(K15927&lt;L15927,"LOW ZONE BIAS","EQUILIBRIUM"))</f>
        <v>EQUILIBRIUM</v>
      </c>
    </row>
    <row r="15928">
      <c r="A15928">
        <v>11632</v>
      </c>
      <c r="B15928" t="str">
        <v>2012-11-27</v>
      </c>
      <c r="C15928" t="str">
        <v>Evening</v>
      </c>
      <c r="D15928">
        <v>17</v>
      </c>
      <c r="E15928" t="str">
        <f>IF(MOD(D15928,2)=0,"EVEN","ODD")</f>
        <v>ODD</v>
      </c>
      <c r="F15928" t="str">
        <f>IF(D15928&lt;=18,"LOW (1-18)","HIGH (19-36)")</f>
        <v>LOW (1-18)</v>
      </c>
      <c r="G15928">
        <f>INT((D15928-1)/6)+1</f>
        <v>3</v>
      </c>
      <c r="H15928">
        <f>MOD(D15928-1,6)+1</f>
        <v>5</v>
      </c>
      <c r="I15928">
        <f>37-D15928</f>
        <v>20</v>
      </c>
      <c r="J15928">
        <f>ABS(D15928-D15929)</f>
        <v>16</v>
      </c>
      <c r="K15928">
        <f>AVERAGE(D15928:D15932)</f>
        <v>17</v>
      </c>
      <c r="L15928">
        <f>AVERAGE(D15928:D15947)</f>
        <v>17</v>
      </c>
      <c r="M15928">
        <f>K15928-L15928</f>
        <v>0</v>
      </c>
      <c r="N15928" t="str">
        <f>IF(K15928&gt;L15928,"HIGH ZONE BIAS",IF(K15928&lt;L15928,"LOW ZONE BIAS","EQUILIBRIUM"))</f>
        <v>EQUILIBRIUM</v>
      </c>
    </row>
    <row r="15929">
      <c r="A15929">
        <v>11631</v>
      </c>
      <c r="B15929" t="str">
        <v>2012-11-27</v>
      </c>
      <c r="C15929" t="str">
        <v>Midday</v>
      </c>
      <c r="D15929">
        <v>33</v>
      </c>
      <c r="E15929" t="str">
        <f>IF(MOD(D15929,2)=0,"EVEN","ODD")</f>
        <v>ODD</v>
      </c>
      <c r="F15929" t="str">
        <f>IF(D15929&lt;=18,"LOW (1-18)","HIGH (19-36)")</f>
        <v>HIGH (19-36)</v>
      </c>
      <c r="G15929">
        <f>INT((D15929-1)/6)+1</f>
        <v>6</v>
      </c>
      <c r="H15929">
        <f>MOD(D15929-1,6)+1</f>
        <v>3</v>
      </c>
      <c r="I15929">
        <f>37-D15929</f>
        <v>4</v>
      </c>
      <c r="J15929">
        <f>ABS(D15929-D15930)</f>
        <v>5</v>
      </c>
      <c r="K15929">
        <f>AVERAGE(D15929:D15933)</f>
        <v>33</v>
      </c>
      <c r="L15929">
        <f>AVERAGE(D15929:D15948)</f>
        <v>33</v>
      </c>
      <c r="M15929">
        <f>K15929-L15929</f>
        <v>0</v>
      </c>
      <c r="N15929" t="str">
        <f>IF(K15929&gt;L15929,"HIGH ZONE BIAS",IF(K15929&lt;L15929,"LOW ZONE BIAS","EQUILIBRIUM"))</f>
        <v>EQUILIBRIUM</v>
      </c>
    </row>
    <row r="15930">
      <c r="A15930">
        <v>11630</v>
      </c>
      <c r="B15930" t="str">
        <v>2012-11-27</v>
      </c>
      <c r="C15930" t="str">
        <v>Morning</v>
      </c>
      <c r="D15930">
        <v>28</v>
      </c>
      <c r="E15930" t="str">
        <f>IF(MOD(D15930,2)=0,"EVEN","ODD")</f>
        <v>EVEN</v>
      </c>
      <c r="F15930" t="str">
        <f>IF(D15930&lt;=18,"LOW (1-18)","HIGH (19-36)")</f>
        <v>HIGH (19-36)</v>
      </c>
      <c r="G15930">
        <f>INT((D15930-1)/6)+1</f>
        <v>5</v>
      </c>
      <c r="H15930">
        <f>MOD(D15930-1,6)+1</f>
        <v>4</v>
      </c>
      <c r="I15930">
        <f>37-D15930</f>
        <v>9</v>
      </c>
      <c r="J15930">
        <f>ABS(D15930-D15931)</f>
        <v>16</v>
      </c>
      <c r="K15930">
        <f>AVERAGE(D15930:D15934)</f>
        <v>28</v>
      </c>
      <c r="L15930">
        <f>AVERAGE(D15930:D15949)</f>
        <v>28</v>
      </c>
      <c r="M15930">
        <f>K15930-L15930</f>
        <v>0</v>
      </c>
      <c r="N15930" t="str">
        <f>IF(K15930&gt;L15930,"HIGH ZONE BIAS",IF(K15930&lt;L15930,"LOW ZONE BIAS","EQUILIBRIUM"))</f>
        <v>EQUILIBRIUM</v>
      </c>
    </row>
    <row r="15931">
      <c r="A15931">
        <v>11629</v>
      </c>
      <c r="B15931" t="str">
        <v>2012-11-26</v>
      </c>
      <c r="C15931" t="str">
        <v>Evening</v>
      </c>
      <c r="D15931">
        <v>12</v>
      </c>
      <c r="E15931" t="str">
        <f>IF(MOD(D15931,2)=0,"EVEN","ODD")</f>
        <v>EVEN</v>
      </c>
      <c r="F15931" t="str">
        <f>IF(D15931&lt;=18,"LOW (1-18)","HIGH (19-36)")</f>
        <v>LOW (1-18)</v>
      </c>
      <c r="G15931">
        <f>INT((D15931-1)/6)+1</f>
        <v>2</v>
      </c>
      <c r="H15931">
        <f>MOD(D15931-1,6)+1</f>
        <v>6</v>
      </c>
      <c r="I15931">
        <f>37-D15931</f>
        <v>25</v>
      </c>
      <c r="J15931">
        <f>ABS(D15931-D15932)</f>
        <v>15</v>
      </c>
      <c r="K15931">
        <f>AVERAGE(D15931:D15935)</f>
        <v>12</v>
      </c>
      <c r="L15931">
        <f>AVERAGE(D15931:D15950)</f>
        <v>12</v>
      </c>
      <c r="M15931">
        <f>K15931-L15931</f>
        <v>0</v>
      </c>
      <c r="N15931" t="str">
        <f>IF(K15931&gt;L15931,"HIGH ZONE BIAS",IF(K15931&lt;L15931,"LOW ZONE BIAS","EQUILIBRIUM"))</f>
        <v>EQUILIBRIUM</v>
      </c>
    </row>
    <row r="15932">
      <c r="A15932">
        <v>11628</v>
      </c>
      <c r="B15932" t="str">
        <v>2012-11-26</v>
      </c>
      <c r="C15932" t="str">
        <v>Midday</v>
      </c>
      <c r="D15932">
        <v>27</v>
      </c>
      <c r="E15932" t="str">
        <f>IF(MOD(D15932,2)=0,"EVEN","ODD")</f>
        <v>ODD</v>
      </c>
      <c r="F15932" t="str">
        <f>IF(D15932&lt;=18,"LOW (1-18)","HIGH (19-36)")</f>
        <v>HIGH (19-36)</v>
      </c>
      <c r="G15932">
        <f>INT((D15932-1)/6)+1</f>
        <v>5</v>
      </c>
      <c r="H15932">
        <f>MOD(D15932-1,6)+1</f>
        <v>3</v>
      </c>
      <c r="I15932">
        <f>37-D15932</f>
        <v>10</v>
      </c>
      <c r="J15932">
        <f>ABS(D15932-D15933)</f>
        <v>0</v>
      </c>
      <c r="K15932">
        <f>AVERAGE(D15932:D15936)</f>
        <v>27</v>
      </c>
      <c r="L15932">
        <f>AVERAGE(D15932:D15951)</f>
        <v>27</v>
      </c>
      <c r="M15932">
        <f>K15932-L15932</f>
        <v>0</v>
      </c>
      <c r="N15932" t="str">
        <f>IF(K15932&gt;L15932,"HIGH ZONE BIAS",IF(K15932&lt;L15932,"LOW ZONE BIAS","EQUILIBRIUM"))</f>
        <v>EQUILIBRIUM</v>
      </c>
    </row>
    <row r="15933">
      <c r="A15933">
        <v>11627</v>
      </c>
      <c r="B15933" t="str">
        <v>2012-11-26</v>
      </c>
      <c r="C15933" t="str">
        <v>Morning</v>
      </c>
      <c r="D15933">
        <v>27</v>
      </c>
      <c r="E15933" t="str">
        <f>IF(MOD(D15933,2)=0,"EVEN","ODD")</f>
        <v>ODD</v>
      </c>
      <c r="F15933" t="str">
        <f>IF(D15933&lt;=18,"LOW (1-18)","HIGH (19-36)")</f>
        <v>HIGH (19-36)</v>
      </c>
      <c r="G15933">
        <f>INT((D15933-1)/6)+1</f>
        <v>5</v>
      </c>
      <c r="H15933">
        <f>MOD(D15933-1,6)+1</f>
        <v>3</v>
      </c>
      <c r="I15933">
        <f>37-D15933</f>
        <v>10</v>
      </c>
      <c r="J15933">
        <f>ABS(D15933-D15934)</f>
        <v>13</v>
      </c>
      <c r="K15933">
        <f>AVERAGE(D15933:D15937)</f>
        <v>27</v>
      </c>
      <c r="L15933">
        <f>AVERAGE(D15933:D15952)</f>
        <v>27</v>
      </c>
      <c r="M15933">
        <f>K15933-L15933</f>
        <v>0</v>
      </c>
      <c r="N15933" t="str">
        <f>IF(K15933&gt;L15933,"HIGH ZONE BIAS",IF(K15933&lt;L15933,"LOW ZONE BIAS","EQUILIBRIUM"))</f>
        <v>EQUILIBRIUM</v>
      </c>
    </row>
    <row r="15934">
      <c r="A15934">
        <v>11626</v>
      </c>
      <c r="B15934" t="str">
        <v>2012-11-24</v>
      </c>
      <c r="C15934" t="str">
        <v>Evening</v>
      </c>
      <c r="D15934">
        <v>14</v>
      </c>
      <c r="E15934" t="str">
        <f>IF(MOD(D15934,2)=0,"EVEN","ODD")</f>
        <v>EVEN</v>
      </c>
      <c r="F15934" t="str">
        <f>IF(D15934&lt;=18,"LOW (1-18)","HIGH (19-36)")</f>
        <v>LOW (1-18)</v>
      </c>
      <c r="G15934">
        <f>INT((D15934-1)/6)+1</f>
        <v>3</v>
      </c>
      <c r="H15934">
        <f>MOD(D15934-1,6)+1</f>
        <v>2</v>
      </c>
      <c r="I15934">
        <f>37-D15934</f>
        <v>23</v>
      </c>
      <c r="J15934">
        <f>ABS(D15934-D15935)</f>
        <v>19</v>
      </c>
      <c r="K15934">
        <f>AVERAGE(D15934:D15938)</f>
        <v>14</v>
      </c>
      <c r="L15934">
        <f>AVERAGE(D15934:D15953)</f>
        <v>14</v>
      </c>
      <c r="M15934">
        <f>K15934-L15934</f>
        <v>0</v>
      </c>
      <c r="N15934" t="str">
        <f>IF(K15934&gt;L15934,"HIGH ZONE BIAS",IF(K15934&lt;L15934,"LOW ZONE BIAS","EQUILIBRIUM"))</f>
        <v>EQUILIBRIUM</v>
      </c>
    </row>
    <row r="15935">
      <c r="A15935">
        <v>11625</v>
      </c>
      <c r="B15935" t="str">
        <v>2012-11-24</v>
      </c>
      <c r="C15935" t="str">
        <v>Midday</v>
      </c>
      <c r="D15935">
        <v>33</v>
      </c>
      <c r="E15935" t="str">
        <f>IF(MOD(D15935,2)=0,"EVEN","ODD")</f>
        <v>ODD</v>
      </c>
      <c r="F15935" t="str">
        <f>IF(D15935&lt;=18,"LOW (1-18)","HIGH (19-36)")</f>
        <v>HIGH (19-36)</v>
      </c>
      <c r="G15935">
        <f>INT((D15935-1)/6)+1</f>
        <v>6</v>
      </c>
      <c r="H15935">
        <f>MOD(D15935-1,6)+1</f>
        <v>3</v>
      </c>
      <c r="I15935">
        <f>37-D15935</f>
        <v>4</v>
      </c>
      <c r="J15935">
        <f>ABS(D15935-D15936)</f>
        <v>17</v>
      </c>
      <c r="K15935">
        <f>AVERAGE(D15935:D15939)</f>
        <v>33</v>
      </c>
      <c r="L15935">
        <f>AVERAGE(D15935:D15954)</f>
        <v>33</v>
      </c>
      <c r="M15935">
        <f>K15935-L15935</f>
        <v>0</v>
      </c>
      <c r="N15935" t="str">
        <f>IF(K15935&gt;L15935,"HIGH ZONE BIAS",IF(K15935&lt;L15935,"LOW ZONE BIAS","EQUILIBRIUM"))</f>
        <v>EQUILIBRIUM</v>
      </c>
    </row>
    <row r="15936">
      <c r="A15936">
        <v>11624</v>
      </c>
      <c r="B15936" t="str">
        <v>2012-11-24</v>
      </c>
      <c r="C15936" t="str">
        <v>Morning</v>
      </c>
      <c r="D15936">
        <v>16</v>
      </c>
      <c r="E15936" t="str">
        <f>IF(MOD(D15936,2)=0,"EVEN","ODD")</f>
        <v>EVEN</v>
      </c>
      <c r="F15936" t="str">
        <f>IF(D15936&lt;=18,"LOW (1-18)","HIGH (19-36)")</f>
        <v>LOW (1-18)</v>
      </c>
      <c r="G15936">
        <f>INT((D15936-1)/6)+1</f>
        <v>3</v>
      </c>
      <c r="H15936">
        <f>MOD(D15936-1,6)+1</f>
        <v>4</v>
      </c>
      <c r="I15936">
        <f>37-D15936</f>
        <v>21</v>
      </c>
      <c r="J15936">
        <f>ABS(D15936-D15937)</f>
        <v>8</v>
      </c>
      <c r="K15936">
        <f>AVERAGE(D15936:D15940)</f>
        <v>16</v>
      </c>
      <c r="L15936">
        <f>AVERAGE(D15936:D15955)</f>
        <v>16</v>
      </c>
      <c r="M15936">
        <f>K15936-L15936</f>
        <v>0</v>
      </c>
      <c r="N15936" t="str">
        <f>IF(K15936&gt;L15936,"HIGH ZONE BIAS",IF(K15936&lt;L15936,"LOW ZONE BIAS","EQUILIBRIUM"))</f>
        <v>EQUILIBRIUM</v>
      </c>
    </row>
    <row r="15937">
      <c r="A15937">
        <v>11623</v>
      </c>
      <c r="B15937" t="str">
        <v>2012-11-23</v>
      </c>
      <c r="C15937" t="str">
        <v>Evening</v>
      </c>
      <c r="D15937">
        <v>24</v>
      </c>
      <c r="E15937" t="str">
        <f>IF(MOD(D15937,2)=0,"EVEN","ODD")</f>
        <v>EVEN</v>
      </c>
      <c r="F15937" t="str">
        <f>IF(D15937&lt;=18,"LOW (1-18)","HIGH (19-36)")</f>
        <v>HIGH (19-36)</v>
      </c>
      <c r="G15937">
        <f>INT((D15937-1)/6)+1</f>
        <v>4</v>
      </c>
      <c r="H15937">
        <f>MOD(D15937-1,6)+1</f>
        <v>6</v>
      </c>
      <c r="I15937">
        <f>37-D15937</f>
        <v>13</v>
      </c>
      <c r="J15937">
        <f>ABS(D15937-D15938)</f>
        <v>4</v>
      </c>
      <c r="K15937">
        <f>AVERAGE(D15937:D15941)</f>
        <v>24</v>
      </c>
      <c r="L15937">
        <f>AVERAGE(D15937:D15956)</f>
        <v>24</v>
      </c>
      <c r="M15937">
        <f>K15937-L15937</f>
        <v>0</v>
      </c>
      <c r="N15937" t="str">
        <f>IF(K15937&gt;L15937,"HIGH ZONE BIAS",IF(K15937&lt;L15937,"LOW ZONE BIAS","EQUILIBRIUM"))</f>
        <v>EQUILIBRIUM</v>
      </c>
    </row>
    <row r="15938">
      <c r="A15938">
        <v>11622</v>
      </c>
      <c r="B15938" t="str">
        <v>2012-11-23</v>
      </c>
      <c r="C15938" t="str">
        <v>Midday</v>
      </c>
      <c r="D15938">
        <v>28</v>
      </c>
      <c r="E15938" t="str">
        <f>IF(MOD(D15938,2)=0,"EVEN","ODD")</f>
        <v>EVEN</v>
      </c>
      <c r="F15938" t="str">
        <f>IF(D15938&lt;=18,"LOW (1-18)","HIGH (19-36)")</f>
        <v>HIGH (19-36)</v>
      </c>
      <c r="G15938">
        <f>INT((D15938-1)/6)+1</f>
        <v>5</v>
      </c>
      <c r="H15938">
        <f>MOD(D15938-1,6)+1</f>
        <v>4</v>
      </c>
      <c r="I15938">
        <f>37-D15938</f>
        <v>9</v>
      </c>
      <c r="J15938">
        <f>ABS(D15938-D15939)</f>
        <v>5</v>
      </c>
      <c r="K15938">
        <f>AVERAGE(D15938:D15942)</f>
        <v>28</v>
      </c>
      <c r="L15938">
        <f>AVERAGE(D15938:D15957)</f>
        <v>28</v>
      </c>
      <c r="M15938">
        <f>K15938-L15938</f>
        <v>0</v>
      </c>
      <c r="N15938" t="str">
        <f>IF(K15938&gt;L15938,"HIGH ZONE BIAS",IF(K15938&lt;L15938,"LOW ZONE BIAS","EQUILIBRIUM"))</f>
        <v>EQUILIBRIUM</v>
      </c>
    </row>
    <row r="15939">
      <c r="A15939">
        <v>11621</v>
      </c>
      <c r="B15939" t="str">
        <v>2012-11-23</v>
      </c>
      <c r="C15939" t="str">
        <v>Morning</v>
      </c>
      <c r="D15939">
        <v>23</v>
      </c>
      <c r="E15939" t="str">
        <f>IF(MOD(D15939,2)=0,"EVEN","ODD")</f>
        <v>ODD</v>
      </c>
      <c r="F15939" t="str">
        <f>IF(D15939&lt;=18,"LOW (1-18)","HIGH (19-36)")</f>
        <v>HIGH (19-36)</v>
      </c>
      <c r="G15939">
        <f>INT((D15939-1)/6)+1</f>
        <v>4</v>
      </c>
      <c r="H15939">
        <f>MOD(D15939-1,6)+1</f>
        <v>5</v>
      </c>
      <c r="I15939">
        <f>37-D15939</f>
        <v>14</v>
      </c>
      <c r="J15939">
        <f>ABS(D15939-D15940)</f>
        <v>3</v>
      </c>
      <c r="K15939">
        <f>AVERAGE(D15939:D15943)</f>
        <v>23</v>
      </c>
      <c r="L15939">
        <f>AVERAGE(D15939:D15958)</f>
        <v>23</v>
      </c>
      <c r="M15939">
        <f>K15939-L15939</f>
        <v>0</v>
      </c>
      <c r="N15939" t="str">
        <f>IF(K15939&gt;L15939,"HIGH ZONE BIAS",IF(K15939&lt;L15939,"LOW ZONE BIAS","EQUILIBRIUM"))</f>
        <v>EQUILIBRIUM</v>
      </c>
    </row>
    <row r="15940">
      <c r="A15940">
        <v>11620</v>
      </c>
      <c r="B15940" t="str">
        <v>2012-11-22</v>
      </c>
      <c r="C15940" t="str">
        <v>Evening</v>
      </c>
      <c r="D15940">
        <v>20</v>
      </c>
      <c r="E15940" t="str">
        <f>IF(MOD(D15940,2)=0,"EVEN","ODD")</f>
        <v>EVEN</v>
      </c>
      <c r="F15940" t="str">
        <f>IF(D15940&lt;=18,"LOW (1-18)","HIGH (19-36)")</f>
        <v>HIGH (19-36)</v>
      </c>
      <c r="G15940">
        <f>INT((D15940-1)/6)+1</f>
        <v>4</v>
      </c>
      <c r="H15940">
        <f>MOD(D15940-1,6)+1</f>
        <v>2</v>
      </c>
      <c r="I15940">
        <f>37-D15940</f>
        <v>17</v>
      </c>
      <c r="J15940">
        <f>ABS(D15940-D15941)</f>
        <v>14</v>
      </c>
      <c r="K15940">
        <f>AVERAGE(D15940:D15944)</f>
        <v>20</v>
      </c>
      <c r="L15940">
        <f>AVERAGE(D15940:D15959)</f>
        <v>20</v>
      </c>
      <c r="M15940">
        <f>K15940-L15940</f>
        <v>0</v>
      </c>
      <c r="N15940" t="str">
        <f>IF(K15940&gt;L15940,"HIGH ZONE BIAS",IF(K15940&lt;L15940,"LOW ZONE BIAS","EQUILIBRIUM"))</f>
        <v>EQUILIBRIUM</v>
      </c>
    </row>
    <row r="15941">
      <c r="A15941">
        <v>11619</v>
      </c>
      <c r="B15941" t="str">
        <v>2012-11-22</v>
      </c>
      <c r="C15941" t="str">
        <v>Midday</v>
      </c>
      <c r="D15941">
        <v>34</v>
      </c>
      <c r="E15941" t="str">
        <f>IF(MOD(D15941,2)=0,"EVEN","ODD")</f>
        <v>EVEN</v>
      </c>
      <c r="F15941" t="str">
        <f>IF(D15941&lt;=18,"LOW (1-18)","HIGH (19-36)")</f>
        <v>HIGH (19-36)</v>
      </c>
      <c r="G15941">
        <f>INT((D15941-1)/6)+1</f>
        <v>6</v>
      </c>
      <c r="H15941">
        <f>MOD(D15941-1,6)+1</f>
        <v>4</v>
      </c>
      <c r="I15941">
        <f>37-D15941</f>
        <v>3</v>
      </c>
      <c r="J15941">
        <f>ABS(D15941-D15942)</f>
        <v>22</v>
      </c>
      <c r="K15941">
        <f>AVERAGE(D15941:D15945)</f>
        <v>34</v>
      </c>
      <c r="L15941">
        <f>AVERAGE(D15941:D15960)</f>
        <v>34</v>
      </c>
      <c r="M15941">
        <f>K15941-L15941</f>
        <v>0</v>
      </c>
      <c r="N15941" t="str">
        <f>IF(K15941&gt;L15941,"HIGH ZONE BIAS",IF(K15941&lt;L15941,"LOW ZONE BIAS","EQUILIBRIUM"))</f>
        <v>EQUILIBRIUM</v>
      </c>
    </row>
    <row r="15942">
      <c r="A15942">
        <v>11618</v>
      </c>
      <c r="B15942" t="str">
        <v>2012-11-22</v>
      </c>
      <c r="C15942" t="str">
        <v>Morning</v>
      </c>
      <c r="D15942">
        <v>12</v>
      </c>
      <c r="E15942" t="str">
        <f>IF(MOD(D15942,2)=0,"EVEN","ODD")</f>
        <v>EVEN</v>
      </c>
      <c r="F15942" t="str">
        <f>IF(D15942&lt;=18,"LOW (1-18)","HIGH (19-36)")</f>
        <v>LOW (1-18)</v>
      </c>
      <c r="G15942">
        <f>INT((D15942-1)/6)+1</f>
        <v>2</v>
      </c>
      <c r="H15942">
        <f>MOD(D15942-1,6)+1</f>
        <v>6</v>
      </c>
      <c r="I15942">
        <f>37-D15942</f>
        <v>25</v>
      </c>
      <c r="J15942">
        <f>ABS(D15942-D15943)</f>
        <v>18</v>
      </c>
      <c r="K15942">
        <f>AVERAGE(D15942:D15946)</f>
        <v>12</v>
      </c>
      <c r="L15942">
        <f>AVERAGE(D15942:D15961)</f>
        <v>12</v>
      </c>
      <c r="M15942">
        <f>K15942-L15942</f>
        <v>0</v>
      </c>
      <c r="N15942" t="str">
        <f>IF(K15942&gt;L15942,"HIGH ZONE BIAS",IF(K15942&lt;L15942,"LOW ZONE BIAS","EQUILIBRIUM"))</f>
        <v>EQUILIBRIUM</v>
      </c>
    </row>
    <row r="15943">
      <c r="A15943">
        <v>11617</v>
      </c>
      <c r="B15943" t="str">
        <v>2012-11-21</v>
      </c>
      <c r="C15943" t="str">
        <v>Evening</v>
      </c>
      <c r="D15943">
        <v>30</v>
      </c>
      <c r="E15943" t="str">
        <f>IF(MOD(D15943,2)=0,"EVEN","ODD")</f>
        <v>EVEN</v>
      </c>
      <c r="F15943" t="str">
        <f>IF(D15943&lt;=18,"LOW (1-18)","HIGH (19-36)")</f>
        <v>HIGH (19-36)</v>
      </c>
      <c r="G15943">
        <f>INT((D15943-1)/6)+1</f>
        <v>5</v>
      </c>
      <c r="H15943">
        <f>MOD(D15943-1,6)+1</f>
        <v>6</v>
      </c>
      <c r="I15943">
        <f>37-D15943</f>
        <v>7</v>
      </c>
      <c r="J15943">
        <f>ABS(D15943-D15944)</f>
        <v>2</v>
      </c>
      <c r="K15943">
        <f>AVERAGE(D15943:D15947)</f>
        <v>30</v>
      </c>
      <c r="L15943">
        <f>AVERAGE(D15943:D15962)</f>
        <v>30</v>
      </c>
      <c r="M15943">
        <f>K15943-L15943</f>
        <v>0</v>
      </c>
      <c r="N15943" t="str">
        <f>IF(K15943&gt;L15943,"HIGH ZONE BIAS",IF(K15943&lt;L15943,"LOW ZONE BIAS","EQUILIBRIUM"))</f>
        <v>EQUILIBRIUM</v>
      </c>
    </row>
    <row r="15944">
      <c r="A15944">
        <v>11616</v>
      </c>
      <c r="B15944" t="str">
        <v>2012-11-21</v>
      </c>
      <c r="C15944" t="str">
        <v>Midday</v>
      </c>
      <c r="D15944">
        <v>28</v>
      </c>
      <c r="E15944" t="str">
        <f>IF(MOD(D15944,2)=0,"EVEN","ODD")</f>
        <v>EVEN</v>
      </c>
      <c r="F15944" t="str">
        <f>IF(D15944&lt;=18,"LOW (1-18)","HIGH (19-36)")</f>
        <v>HIGH (19-36)</v>
      </c>
      <c r="G15944">
        <f>INT((D15944-1)/6)+1</f>
        <v>5</v>
      </c>
      <c r="H15944">
        <f>MOD(D15944-1,6)+1</f>
        <v>4</v>
      </c>
      <c r="I15944">
        <f>37-D15944</f>
        <v>9</v>
      </c>
      <c r="J15944">
        <f>ABS(D15944-D15945)</f>
        <v>1</v>
      </c>
      <c r="K15944">
        <f>AVERAGE(D15944:D15948)</f>
        <v>28</v>
      </c>
      <c r="L15944">
        <f>AVERAGE(D15944:D15963)</f>
        <v>28</v>
      </c>
      <c r="M15944">
        <f>K15944-L15944</f>
        <v>0</v>
      </c>
      <c r="N15944" t="str">
        <f>IF(K15944&gt;L15944,"HIGH ZONE BIAS",IF(K15944&lt;L15944,"LOW ZONE BIAS","EQUILIBRIUM"))</f>
        <v>EQUILIBRIUM</v>
      </c>
    </row>
    <row r="15945">
      <c r="A15945">
        <v>11615</v>
      </c>
      <c r="B15945" t="str">
        <v>2012-11-21</v>
      </c>
      <c r="C15945" t="str">
        <v>Morning</v>
      </c>
      <c r="D15945">
        <v>29</v>
      </c>
      <c r="E15945" t="str">
        <f>IF(MOD(D15945,2)=0,"EVEN","ODD")</f>
        <v>ODD</v>
      </c>
      <c r="F15945" t="str">
        <f>IF(D15945&lt;=18,"LOW (1-18)","HIGH (19-36)")</f>
        <v>HIGH (19-36)</v>
      </c>
      <c r="G15945">
        <f>INT((D15945-1)/6)+1</f>
        <v>5</v>
      </c>
      <c r="H15945">
        <f>MOD(D15945-1,6)+1</f>
        <v>5</v>
      </c>
      <c r="I15945">
        <f>37-D15945</f>
        <v>8</v>
      </c>
      <c r="J15945">
        <f>ABS(D15945-D15946)</f>
        <v>5</v>
      </c>
      <c r="K15945">
        <f>AVERAGE(D15945:D15949)</f>
        <v>29</v>
      </c>
      <c r="L15945">
        <f>AVERAGE(D15945:D15964)</f>
        <v>29</v>
      </c>
      <c r="M15945">
        <f>K15945-L15945</f>
        <v>0</v>
      </c>
      <c r="N15945" t="str">
        <f>IF(K15945&gt;L15945,"HIGH ZONE BIAS",IF(K15945&lt;L15945,"LOW ZONE BIAS","EQUILIBRIUM"))</f>
        <v>EQUILIBRIUM</v>
      </c>
    </row>
    <row r="15946">
      <c r="A15946">
        <v>11614</v>
      </c>
      <c r="B15946" t="str">
        <v>2012-11-20</v>
      </c>
      <c r="C15946" t="str">
        <v>Evening</v>
      </c>
      <c r="D15946">
        <v>24</v>
      </c>
      <c r="E15946" t="str">
        <f>IF(MOD(D15946,2)=0,"EVEN","ODD")</f>
        <v>EVEN</v>
      </c>
      <c r="F15946" t="str">
        <f>IF(D15946&lt;=18,"LOW (1-18)","HIGH (19-36)")</f>
        <v>HIGH (19-36)</v>
      </c>
      <c r="G15946">
        <f>INT((D15946-1)/6)+1</f>
        <v>4</v>
      </c>
      <c r="H15946">
        <f>MOD(D15946-1,6)+1</f>
        <v>6</v>
      </c>
      <c r="I15946">
        <f>37-D15946</f>
        <v>13</v>
      </c>
      <c r="J15946">
        <f>ABS(D15946-D15947)</f>
        <v>9</v>
      </c>
      <c r="K15946">
        <f>AVERAGE(D15946:D15950)</f>
        <v>24</v>
      </c>
      <c r="L15946">
        <f>AVERAGE(D15946:D15965)</f>
        <v>24</v>
      </c>
      <c r="M15946">
        <f>K15946-L15946</f>
        <v>0</v>
      </c>
      <c r="N15946" t="str">
        <f>IF(K15946&gt;L15946,"HIGH ZONE BIAS",IF(K15946&lt;L15946,"LOW ZONE BIAS","EQUILIBRIUM"))</f>
        <v>EQUILIBRIUM</v>
      </c>
    </row>
    <row r="15947">
      <c r="A15947">
        <v>11613</v>
      </c>
      <c r="B15947" t="str">
        <v>2012-11-20</v>
      </c>
      <c r="C15947" t="str">
        <v>Midday</v>
      </c>
      <c r="D15947">
        <v>33</v>
      </c>
      <c r="E15947" t="str">
        <f>IF(MOD(D15947,2)=0,"EVEN","ODD")</f>
        <v>ODD</v>
      </c>
      <c r="F15947" t="str">
        <f>IF(D15947&lt;=18,"LOW (1-18)","HIGH (19-36)")</f>
        <v>HIGH (19-36)</v>
      </c>
      <c r="G15947">
        <f>INT((D15947-1)/6)+1</f>
        <v>6</v>
      </c>
      <c r="H15947">
        <f>MOD(D15947-1,6)+1</f>
        <v>3</v>
      </c>
      <c r="I15947">
        <f>37-D15947</f>
        <v>4</v>
      </c>
      <c r="J15947">
        <f>ABS(D15947-D15948)</f>
        <v>26</v>
      </c>
      <c r="K15947">
        <f>AVERAGE(D15947:D15951)</f>
        <v>33</v>
      </c>
      <c r="L15947">
        <f>AVERAGE(D15947:D15966)</f>
        <v>33</v>
      </c>
      <c r="M15947">
        <f>K15947-L15947</f>
        <v>0</v>
      </c>
      <c r="N15947" t="str">
        <f>IF(K15947&gt;L15947,"HIGH ZONE BIAS",IF(K15947&lt;L15947,"LOW ZONE BIAS","EQUILIBRIUM"))</f>
        <v>EQUILIBRIUM</v>
      </c>
    </row>
    <row r="15948">
      <c r="A15948">
        <v>11612</v>
      </c>
      <c r="B15948" t="str">
        <v>2012-11-20</v>
      </c>
      <c r="C15948" t="str">
        <v>Morning</v>
      </c>
      <c r="D15948">
        <v>7</v>
      </c>
      <c r="E15948" t="str">
        <f>IF(MOD(D15948,2)=0,"EVEN","ODD")</f>
        <v>ODD</v>
      </c>
      <c r="F15948" t="str">
        <f>IF(D15948&lt;=18,"LOW (1-18)","HIGH (19-36)")</f>
        <v>LOW (1-18)</v>
      </c>
      <c r="G15948">
        <f>INT((D15948-1)/6)+1</f>
        <v>2</v>
      </c>
      <c r="H15948">
        <f>MOD(D15948-1,6)+1</f>
        <v>1</v>
      </c>
      <c r="I15948">
        <f>37-D15948</f>
        <v>30</v>
      </c>
      <c r="J15948">
        <f>ABS(D15948-D15949)</f>
        <v>23</v>
      </c>
      <c r="K15948">
        <f>AVERAGE(D15948:D15952)</f>
        <v>7</v>
      </c>
      <c r="L15948">
        <f>AVERAGE(D15948:D15967)</f>
        <v>7</v>
      </c>
      <c r="M15948">
        <f>K15948-L15948</f>
        <v>0</v>
      </c>
      <c r="N15948" t="str">
        <f>IF(K15948&gt;L15948,"HIGH ZONE BIAS",IF(K15948&lt;L15948,"LOW ZONE BIAS","EQUILIBRIUM"))</f>
        <v>EQUILIBRIUM</v>
      </c>
    </row>
    <row r="15949">
      <c r="A15949">
        <v>11611</v>
      </c>
      <c r="B15949" t="str">
        <v>2012-11-19</v>
      </c>
      <c r="C15949" t="str">
        <v>Evening</v>
      </c>
      <c r="D15949">
        <v>30</v>
      </c>
      <c r="E15949" t="str">
        <f>IF(MOD(D15949,2)=0,"EVEN","ODD")</f>
        <v>EVEN</v>
      </c>
      <c r="F15949" t="str">
        <f>IF(D15949&lt;=18,"LOW (1-18)","HIGH (19-36)")</f>
        <v>HIGH (19-36)</v>
      </c>
      <c r="G15949">
        <f>INT((D15949-1)/6)+1</f>
        <v>5</v>
      </c>
      <c r="H15949">
        <f>MOD(D15949-1,6)+1</f>
        <v>6</v>
      </c>
      <c r="I15949">
        <f>37-D15949</f>
        <v>7</v>
      </c>
      <c r="J15949">
        <f>ABS(D15949-D15950)</f>
        <v>10</v>
      </c>
      <c r="K15949">
        <f>AVERAGE(D15949:D15953)</f>
        <v>30</v>
      </c>
      <c r="L15949">
        <f>AVERAGE(D15949:D15968)</f>
        <v>30</v>
      </c>
      <c r="M15949">
        <f>K15949-L15949</f>
        <v>0</v>
      </c>
      <c r="N15949" t="str">
        <f>IF(K15949&gt;L15949,"HIGH ZONE BIAS",IF(K15949&lt;L15949,"LOW ZONE BIAS","EQUILIBRIUM"))</f>
        <v>EQUILIBRIUM</v>
      </c>
    </row>
    <row r="15950">
      <c r="A15950">
        <v>11610</v>
      </c>
      <c r="B15950" t="str">
        <v>2012-11-19</v>
      </c>
      <c r="C15950" t="str">
        <v>Midday</v>
      </c>
      <c r="D15950">
        <v>20</v>
      </c>
      <c r="E15950" t="str">
        <f>IF(MOD(D15950,2)=0,"EVEN","ODD")</f>
        <v>EVEN</v>
      </c>
      <c r="F15950" t="str">
        <f>IF(D15950&lt;=18,"LOW (1-18)","HIGH (19-36)")</f>
        <v>HIGH (19-36)</v>
      </c>
      <c r="G15950">
        <f>INT((D15950-1)/6)+1</f>
        <v>4</v>
      </c>
      <c r="H15950">
        <f>MOD(D15950-1,6)+1</f>
        <v>2</v>
      </c>
      <c r="I15950">
        <f>37-D15950</f>
        <v>17</v>
      </c>
      <c r="J15950">
        <f>ABS(D15950-D15951)</f>
        <v>7</v>
      </c>
      <c r="K15950">
        <f>AVERAGE(D15950:D15954)</f>
        <v>20</v>
      </c>
      <c r="L15950">
        <f>AVERAGE(D15950:D15969)</f>
        <v>20</v>
      </c>
      <c r="M15950">
        <f>K15950-L15950</f>
        <v>0</v>
      </c>
      <c r="N15950" t="str">
        <f>IF(K15950&gt;L15950,"HIGH ZONE BIAS",IF(K15950&lt;L15950,"LOW ZONE BIAS","EQUILIBRIUM"))</f>
        <v>EQUILIBRIUM</v>
      </c>
    </row>
    <row r="15951">
      <c r="A15951">
        <v>11609</v>
      </c>
      <c r="B15951" t="str">
        <v>2012-11-19</v>
      </c>
      <c r="C15951" t="str">
        <v>Morning</v>
      </c>
      <c r="D15951">
        <v>27</v>
      </c>
      <c r="E15951" t="str">
        <f>IF(MOD(D15951,2)=0,"EVEN","ODD")</f>
        <v>ODD</v>
      </c>
      <c r="F15951" t="str">
        <f>IF(D15951&lt;=18,"LOW (1-18)","HIGH (19-36)")</f>
        <v>HIGH (19-36)</v>
      </c>
      <c r="G15951">
        <f>INT((D15951-1)/6)+1</f>
        <v>5</v>
      </c>
      <c r="H15951">
        <f>MOD(D15951-1,6)+1</f>
        <v>3</v>
      </c>
      <c r="I15951">
        <f>37-D15951</f>
        <v>10</v>
      </c>
      <c r="J15951">
        <f>ABS(D15951-D15952)</f>
        <v>8</v>
      </c>
      <c r="K15951">
        <f>AVERAGE(D15951:D15955)</f>
        <v>27</v>
      </c>
      <c r="L15951">
        <f>AVERAGE(D15951:D15970)</f>
        <v>27</v>
      </c>
      <c r="M15951">
        <f>K15951-L15951</f>
        <v>0</v>
      </c>
      <c r="N15951" t="str">
        <f>IF(K15951&gt;L15951,"HIGH ZONE BIAS",IF(K15951&lt;L15951,"LOW ZONE BIAS","EQUILIBRIUM"))</f>
        <v>EQUILIBRIUM</v>
      </c>
    </row>
    <row r="15952">
      <c r="A15952">
        <v>11608</v>
      </c>
      <c r="B15952" t="str">
        <v>2012-11-17</v>
      </c>
      <c r="C15952" t="str">
        <v>Evening</v>
      </c>
      <c r="D15952">
        <v>35</v>
      </c>
      <c r="E15952" t="str">
        <f>IF(MOD(D15952,2)=0,"EVEN","ODD")</f>
        <v>ODD</v>
      </c>
      <c r="F15952" t="str">
        <f>IF(D15952&lt;=18,"LOW (1-18)","HIGH (19-36)")</f>
        <v>HIGH (19-36)</v>
      </c>
      <c r="G15952">
        <f>INT((D15952-1)/6)+1</f>
        <v>6</v>
      </c>
      <c r="H15952">
        <f>MOD(D15952-1,6)+1</f>
        <v>5</v>
      </c>
      <c r="I15952">
        <f>37-D15952</f>
        <v>2</v>
      </c>
      <c r="J15952">
        <f>ABS(D15952-D15953)</f>
        <v>3</v>
      </c>
      <c r="K15952">
        <f>AVERAGE(D15952:D15956)</f>
        <v>35</v>
      </c>
      <c r="L15952">
        <f>AVERAGE(D15952:D15971)</f>
        <v>35</v>
      </c>
      <c r="M15952">
        <f>K15952-L15952</f>
        <v>0</v>
      </c>
      <c r="N15952" t="str">
        <f>IF(K15952&gt;L15952,"HIGH ZONE BIAS",IF(K15952&lt;L15952,"LOW ZONE BIAS","EQUILIBRIUM"))</f>
        <v>EQUILIBRIUM</v>
      </c>
    </row>
    <row r="15953">
      <c r="A15953">
        <v>11607</v>
      </c>
      <c r="B15953" t="str">
        <v>2012-11-17</v>
      </c>
      <c r="C15953" t="str">
        <v>Midday</v>
      </c>
      <c r="D15953">
        <v>32</v>
      </c>
      <c r="E15953" t="str">
        <f>IF(MOD(D15953,2)=0,"EVEN","ODD")</f>
        <v>EVEN</v>
      </c>
      <c r="F15953" t="str">
        <f>IF(D15953&lt;=18,"LOW (1-18)","HIGH (19-36)")</f>
        <v>HIGH (19-36)</v>
      </c>
      <c r="G15953">
        <f>INT((D15953-1)/6)+1</f>
        <v>6</v>
      </c>
      <c r="H15953">
        <f>MOD(D15953-1,6)+1</f>
        <v>2</v>
      </c>
      <c r="I15953">
        <f>37-D15953</f>
        <v>5</v>
      </c>
      <c r="J15953">
        <f>ABS(D15953-D15954)</f>
        <v>16</v>
      </c>
      <c r="K15953">
        <f>AVERAGE(D15953:D15957)</f>
        <v>32</v>
      </c>
      <c r="L15953">
        <f>AVERAGE(D15953:D15972)</f>
        <v>32</v>
      </c>
      <c r="M15953">
        <f>K15953-L15953</f>
        <v>0</v>
      </c>
      <c r="N15953" t="str">
        <f>IF(K15953&gt;L15953,"HIGH ZONE BIAS",IF(K15953&lt;L15953,"LOW ZONE BIAS","EQUILIBRIUM"))</f>
        <v>EQUILIBRIUM</v>
      </c>
    </row>
    <row r="15954">
      <c r="A15954">
        <v>11606</v>
      </c>
      <c r="B15954" t="str">
        <v>2012-11-17</v>
      </c>
      <c r="C15954" t="str">
        <v>Morning</v>
      </c>
      <c r="D15954">
        <v>16</v>
      </c>
      <c r="E15954" t="str">
        <f>IF(MOD(D15954,2)=0,"EVEN","ODD")</f>
        <v>EVEN</v>
      </c>
      <c r="F15954" t="str">
        <f>IF(D15954&lt;=18,"LOW (1-18)","HIGH (19-36)")</f>
        <v>LOW (1-18)</v>
      </c>
      <c r="G15954">
        <f>INT((D15954-1)/6)+1</f>
        <v>3</v>
      </c>
      <c r="H15954">
        <f>MOD(D15954-1,6)+1</f>
        <v>4</v>
      </c>
      <c r="I15954">
        <f>37-D15954</f>
        <v>21</v>
      </c>
      <c r="J15954">
        <f>ABS(D15954-D15955)</f>
        <v>13</v>
      </c>
      <c r="K15954">
        <f>AVERAGE(D15954:D15958)</f>
        <v>16</v>
      </c>
      <c r="L15954">
        <f>AVERAGE(D15954:D15973)</f>
        <v>16</v>
      </c>
      <c r="M15954">
        <f>K15954-L15954</f>
        <v>0</v>
      </c>
      <c r="N15954" t="str">
        <f>IF(K15954&gt;L15954,"HIGH ZONE BIAS",IF(K15954&lt;L15954,"LOW ZONE BIAS","EQUILIBRIUM"))</f>
        <v>EQUILIBRIUM</v>
      </c>
    </row>
    <row r="15955">
      <c r="A15955">
        <v>11605</v>
      </c>
      <c r="B15955" t="str">
        <v>2012-11-16</v>
      </c>
      <c r="C15955" t="str">
        <v>Evening</v>
      </c>
      <c r="D15955">
        <v>3</v>
      </c>
      <c r="E15955" t="str">
        <f>IF(MOD(D15955,2)=0,"EVEN","ODD")</f>
        <v>ODD</v>
      </c>
      <c r="F15955" t="str">
        <f>IF(D15955&lt;=18,"LOW (1-18)","HIGH (19-36)")</f>
        <v>LOW (1-18)</v>
      </c>
      <c r="G15955">
        <f>INT((D15955-1)/6)+1</f>
        <v>1</v>
      </c>
      <c r="H15955">
        <f>MOD(D15955-1,6)+1</f>
        <v>3</v>
      </c>
      <c r="I15955">
        <f>37-D15955</f>
        <v>34</v>
      </c>
      <c r="J15955">
        <f>ABS(D15955-D15956)</f>
        <v>21</v>
      </c>
      <c r="K15955">
        <f>AVERAGE(D15955:D15959)</f>
        <v>3</v>
      </c>
      <c r="L15955">
        <f>AVERAGE(D15955:D15974)</f>
        <v>3</v>
      </c>
      <c r="M15955">
        <f>K15955-L15955</f>
        <v>0</v>
      </c>
      <c r="N15955" t="str">
        <f>IF(K15955&gt;L15955,"HIGH ZONE BIAS",IF(K15955&lt;L15955,"LOW ZONE BIAS","EQUILIBRIUM"))</f>
        <v>EQUILIBRIUM</v>
      </c>
    </row>
    <row r="15956">
      <c r="A15956">
        <v>11604</v>
      </c>
      <c r="B15956" t="str">
        <v>2012-11-16</v>
      </c>
      <c r="C15956" t="str">
        <v>Midday</v>
      </c>
      <c r="D15956">
        <v>24</v>
      </c>
      <c r="E15956" t="str">
        <f>IF(MOD(D15956,2)=0,"EVEN","ODD")</f>
        <v>EVEN</v>
      </c>
      <c r="F15956" t="str">
        <f>IF(D15956&lt;=18,"LOW (1-18)","HIGH (19-36)")</f>
        <v>HIGH (19-36)</v>
      </c>
      <c r="G15956">
        <f>INT((D15956-1)/6)+1</f>
        <v>4</v>
      </c>
      <c r="H15956">
        <f>MOD(D15956-1,6)+1</f>
        <v>6</v>
      </c>
      <c r="I15956">
        <f>37-D15956</f>
        <v>13</v>
      </c>
      <c r="J15956">
        <f>ABS(D15956-D15957)</f>
        <v>8</v>
      </c>
      <c r="K15956">
        <f>AVERAGE(D15956:D15960)</f>
        <v>24</v>
      </c>
      <c r="L15956">
        <f>AVERAGE(D15956:D15975)</f>
        <v>24</v>
      </c>
      <c r="M15956">
        <f>K15956-L15956</f>
        <v>0</v>
      </c>
      <c r="N15956" t="str">
        <f>IF(K15956&gt;L15956,"HIGH ZONE BIAS",IF(K15956&lt;L15956,"LOW ZONE BIAS","EQUILIBRIUM"))</f>
        <v>EQUILIBRIUM</v>
      </c>
    </row>
    <row r="15957">
      <c r="A15957">
        <v>11603</v>
      </c>
      <c r="B15957" t="str">
        <v>2012-11-16</v>
      </c>
      <c r="C15957" t="str">
        <v>Morning</v>
      </c>
      <c r="D15957">
        <v>32</v>
      </c>
      <c r="E15957" t="str">
        <f>IF(MOD(D15957,2)=0,"EVEN","ODD")</f>
        <v>EVEN</v>
      </c>
      <c r="F15957" t="str">
        <f>IF(D15957&lt;=18,"LOW (1-18)","HIGH (19-36)")</f>
        <v>HIGH (19-36)</v>
      </c>
      <c r="G15957">
        <f>INT((D15957-1)/6)+1</f>
        <v>6</v>
      </c>
      <c r="H15957">
        <f>MOD(D15957-1,6)+1</f>
        <v>2</v>
      </c>
      <c r="I15957">
        <f>37-D15957</f>
        <v>5</v>
      </c>
      <c r="J15957">
        <f>ABS(D15957-D15958)</f>
        <v>6</v>
      </c>
      <c r="K15957">
        <f>AVERAGE(D15957:D15961)</f>
        <v>32</v>
      </c>
      <c r="L15957">
        <f>AVERAGE(D15957:D15976)</f>
        <v>32</v>
      </c>
      <c r="M15957">
        <f>K15957-L15957</f>
        <v>0</v>
      </c>
      <c r="N15957" t="str">
        <f>IF(K15957&gt;L15957,"HIGH ZONE BIAS",IF(K15957&lt;L15957,"LOW ZONE BIAS","EQUILIBRIUM"))</f>
        <v>EQUILIBRIUM</v>
      </c>
    </row>
    <row r="15958">
      <c r="A15958">
        <v>11602</v>
      </c>
      <c r="B15958" t="str">
        <v>2012-11-15</v>
      </c>
      <c r="C15958" t="str">
        <v>Evening</v>
      </c>
      <c r="D15958">
        <v>26</v>
      </c>
      <c r="E15958" t="str">
        <f>IF(MOD(D15958,2)=0,"EVEN","ODD")</f>
        <v>EVEN</v>
      </c>
      <c r="F15958" t="str">
        <f>IF(D15958&lt;=18,"LOW (1-18)","HIGH (19-36)")</f>
        <v>HIGH (19-36)</v>
      </c>
      <c r="G15958">
        <f>INT((D15958-1)/6)+1</f>
        <v>5</v>
      </c>
      <c r="H15958">
        <f>MOD(D15958-1,6)+1</f>
        <v>2</v>
      </c>
      <c r="I15958">
        <f>37-D15958</f>
        <v>11</v>
      </c>
      <c r="J15958">
        <f>ABS(D15958-D15959)</f>
        <v>17</v>
      </c>
      <c r="K15958">
        <f>AVERAGE(D15958:D15962)</f>
        <v>26</v>
      </c>
      <c r="L15958">
        <f>AVERAGE(D15958:D15977)</f>
        <v>26</v>
      </c>
      <c r="M15958">
        <f>K15958-L15958</f>
        <v>0</v>
      </c>
      <c r="N15958" t="str">
        <f>IF(K15958&gt;L15958,"HIGH ZONE BIAS",IF(K15958&lt;L15958,"LOW ZONE BIAS","EQUILIBRIUM"))</f>
        <v>EQUILIBRIUM</v>
      </c>
    </row>
    <row r="15959">
      <c r="A15959">
        <v>11601</v>
      </c>
      <c r="B15959" t="str">
        <v>2012-11-15</v>
      </c>
      <c r="C15959" t="str">
        <v>Midday</v>
      </c>
      <c r="D15959">
        <v>9</v>
      </c>
      <c r="E15959" t="str">
        <f>IF(MOD(D15959,2)=0,"EVEN","ODD")</f>
        <v>ODD</v>
      </c>
      <c r="F15959" t="str">
        <f>IF(D15959&lt;=18,"LOW (1-18)","HIGH (19-36)")</f>
        <v>LOW (1-18)</v>
      </c>
      <c r="G15959">
        <f>INT((D15959-1)/6)+1</f>
        <v>2</v>
      </c>
      <c r="H15959">
        <f>MOD(D15959-1,6)+1</f>
        <v>3</v>
      </c>
      <c r="I15959">
        <f>37-D15959</f>
        <v>28</v>
      </c>
      <c r="J15959">
        <f>ABS(D15959-D15960)</f>
        <v>24</v>
      </c>
      <c r="K15959">
        <f>AVERAGE(D15959:D15963)</f>
        <v>9</v>
      </c>
      <c r="L15959">
        <f>AVERAGE(D15959:D15978)</f>
        <v>9</v>
      </c>
      <c r="M15959">
        <f>K15959-L15959</f>
        <v>0</v>
      </c>
      <c r="N15959" t="str">
        <f>IF(K15959&gt;L15959,"HIGH ZONE BIAS",IF(K15959&lt;L15959,"LOW ZONE BIAS","EQUILIBRIUM"))</f>
        <v>EQUILIBRIUM</v>
      </c>
    </row>
    <row r="15960">
      <c r="A15960">
        <v>11600</v>
      </c>
      <c r="B15960" t="str">
        <v>2012-11-15</v>
      </c>
      <c r="C15960" t="str">
        <v>Morning</v>
      </c>
      <c r="D15960">
        <v>33</v>
      </c>
      <c r="E15960" t="str">
        <f>IF(MOD(D15960,2)=0,"EVEN","ODD")</f>
        <v>ODD</v>
      </c>
      <c r="F15960" t="str">
        <f>IF(D15960&lt;=18,"LOW (1-18)","HIGH (19-36)")</f>
        <v>HIGH (19-36)</v>
      </c>
      <c r="G15960">
        <f>INT((D15960-1)/6)+1</f>
        <v>6</v>
      </c>
      <c r="H15960">
        <f>MOD(D15960-1,6)+1</f>
        <v>3</v>
      </c>
      <c r="I15960">
        <f>37-D15960</f>
        <v>4</v>
      </c>
      <c r="J15960">
        <f>ABS(D15960-D15961)</f>
        <v>2</v>
      </c>
      <c r="K15960">
        <f>AVERAGE(D15960:D15964)</f>
        <v>33</v>
      </c>
      <c r="L15960">
        <f>AVERAGE(D15960:D15979)</f>
        <v>33</v>
      </c>
      <c r="M15960">
        <f>K15960-L15960</f>
        <v>0</v>
      </c>
      <c r="N15960" t="str">
        <f>IF(K15960&gt;L15960,"HIGH ZONE BIAS",IF(K15960&lt;L15960,"LOW ZONE BIAS","EQUILIBRIUM"))</f>
        <v>EQUILIBRIUM</v>
      </c>
    </row>
    <row r="15961">
      <c r="A15961">
        <v>11599</v>
      </c>
      <c r="B15961" t="str">
        <v>2012-11-14</v>
      </c>
      <c r="C15961" t="str">
        <v>Evening</v>
      </c>
      <c r="D15961">
        <v>31</v>
      </c>
      <c r="E15961" t="str">
        <f>IF(MOD(D15961,2)=0,"EVEN","ODD")</f>
        <v>ODD</v>
      </c>
      <c r="F15961" t="str">
        <f>IF(D15961&lt;=18,"LOW (1-18)","HIGH (19-36)")</f>
        <v>HIGH (19-36)</v>
      </c>
      <c r="G15961">
        <f>INT((D15961-1)/6)+1</f>
        <v>6</v>
      </c>
      <c r="H15961">
        <f>MOD(D15961-1,6)+1</f>
        <v>1</v>
      </c>
      <c r="I15961">
        <f>37-D15961</f>
        <v>6</v>
      </c>
      <c r="J15961">
        <f>ABS(D15961-D15962)</f>
        <v>30</v>
      </c>
      <c r="K15961">
        <f>AVERAGE(D15961:D15965)</f>
        <v>31</v>
      </c>
      <c r="L15961">
        <f>AVERAGE(D15961:D15980)</f>
        <v>31</v>
      </c>
      <c r="M15961">
        <f>K15961-L15961</f>
        <v>0</v>
      </c>
      <c r="N15961" t="str">
        <f>IF(K15961&gt;L15961,"HIGH ZONE BIAS",IF(K15961&lt;L15961,"LOW ZONE BIAS","EQUILIBRIUM"))</f>
        <v>EQUILIBRIUM</v>
      </c>
    </row>
    <row r="15962">
      <c r="A15962">
        <v>11598</v>
      </c>
      <c r="B15962" t="str">
        <v>2012-11-14</v>
      </c>
      <c r="C15962" t="str">
        <v>Midday</v>
      </c>
      <c r="D15962">
        <v>1</v>
      </c>
      <c r="E15962" t="str">
        <f>IF(MOD(D15962,2)=0,"EVEN","ODD")</f>
        <v>ODD</v>
      </c>
      <c r="F15962" t="str">
        <f>IF(D15962&lt;=18,"LOW (1-18)","HIGH (19-36)")</f>
        <v>LOW (1-18)</v>
      </c>
      <c r="G15962">
        <f>INT((D15962-1)/6)+1</f>
        <v>1</v>
      </c>
      <c r="H15962">
        <f>MOD(D15962-1,6)+1</f>
        <v>1</v>
      </c>
      <c r="I15962">
        <f>37-D15962</f>
        <v>36</v>
      </c>
      <c r="J15962">
        <f>ABS(D15962-D15963)</f>
        <v>11</v>
      </c>
      <c r="K15962">
        <f>AVERAGE(D15962:D15966)</f>
        <v>1</v>
      </c>
      <c r="L15962">
        <f>AVERAGE(D15962:D15981)</f>
        <v>1</v>
      </c>
      <c r="M15962">
        <f>K15962-L15962</f>
        <v>0</v>
      </c>
      <c r="N15962" t="str">
        <f>IF(K15962&gt;L15962,"HIGH ZONE BIAS",IF(K15962&lt;L15962,"LOW ZONE BIAS","EQUILIBRIUM"))</f>
        <v>EQUILIBRIUM</v>
      </c>
    </row>
    <row r="15963">
      <c r="A15963">
        <v>11597</v>
      </c>
      <c r="B15963" t="str">
        <v>2012-11-14</v>
      </c>
      <c r="C15963" t="str">
        <v>Morning</v>
      </c>
      <c r="D15963">
        <v>12</v>
      </c>
      <c r="E15963" t="str">
        <f>IF(MOD(D15963,2)=0,"EVEN","ODD")</f>
        <v>EVEN</v>
      </c>
      <c r="F15963" t="str">
        <f>IF(D15963&lt;=18,"LOW (1-18)","HIGH (19-36)")</f>
        <v>LOW (1-18)</v>
      </c>
      <c r="G15963">
        <f>INT((D15963-1)/6)+1</f>
        <v>2</v>
      </c>
      <c r="H15963">
        <f>MOD(D15963-1,6)+1</f>
        <v>6</v>
      </c>
      <c r="I15963">
        <f>37-D15963</f>
        <v>25</v>
      </c>
      <c r="J15963">
        <f>ABS(D15963-D15964)</f>
        <v>0</v>
      </c>
      <c r="K15963">
        <f>AVERAGE(D15963:D15967)</f>
        <v>12</v>
      </c>
      <c r="L15963">
        <f>AVERAGE(D15963:D15982)</f>
        <v>12</v>
      </c>
      <c r="M15963">
        <f>K15963-L15963</f>
        <v>0</v>
      </c>
      <c r="N15963" t="str">
        <f>IF(K15963&gt;L15963,"HIGH ZONE BIAS",IF(K15963&lt;L15963,"LOW ZONE BIAS","EQUILIBRIUM"))</f>
        <v>EQUILIBRIUM</v>
      </c>
    </row>
    <row r="15964">
      <c r="A15964">
        <v>11596</v>
      </c>
      <c r="B15964" t="str">
        <v>2012-11-12</v>
      </c>
      <c r="C15964" t="str">
        <v>Evening</v>
      </c>
      <c r="D15964">
        <v>12</v>
      </c>
      <c r="E15964" t="str">
        <f>IF(MOD(D15964,2)=0,"EVEN","ODD")</f>
        <v>EVEN</v>
      </c>
      <c r="F15964" t="str">
        <f>IF(D15964&lt;=18,"LOW (1-18)","HIGH (19-36)")</f>
        <v>LOW (1-18)</v>
      </c>
      <c r="G15964">
        <f>INT((D15964-1)/6)+1</f>
        <v>2</v>
      </c>
      <c r="H15964">
        <f>MOD(D15964-1,6)+1</f>
        <v>6</v>
      </c>
      <c r="I15964">
        <f>37-D15964</f>
        <v>25</v>
      </c>
      <c r="J15964">
        <f>ABS(D15964-D15965)</f>
        <v>12</v>
      </c>
      <c r="K15964">
        <f>AVERAGE(D15964:D15968)</f>
        <v>12</v>
      </c>
      <c r="L15964">
        <f>AVERAGE(D15964:D15983)</f>
        <v>12</v>
      </c>
      <c r="M15964">
        <f>K15964-L15964</f>
        <v>0</v>
      </c>
      <c r="N15964" t="str">
        <f>IF(K15964&gt;L15964,"HIGH ZONE BIAS",IF(K15964&lt;L15964,"LOW ZONE BIAS","EQUILIBRIUM"))</f>
        <v>EQUILIBRIUM</v>
      </c>
    </row>
    <row r="15965">
      <c r="A15965">
        <v>11595</v>
      </c>
      <c r="B15965" t="str">
        <v>2012-11-12</v>
      </c>
      <c r="C15965" t="str">
        <v>Midday</v>
      </c>
      <c r="D15965">
        <v>24</v>
      </c>
      <c r="E15965" t="str">
        <f>IF(MOD(D15965,2)=0,"EVEN","ODD")</f>
        <v>EVEN</v>
      </c>
      <c r="F15965" t="str">
        <f>IF(D15965&lt;=18,"LOW (1-18)","HIGH (19-36)")</f>
        <v>HIGH (19-36)</v>
      </c>
      <c r="G15965">
        <f>INT((D15965-1)/6)+1</f>
        <v>4</v>
      </c>
      <c r="H15965">
        <f>MOD(D15965-1,6)+1</f>
        <v>6</v>
      </c>
      <c r="I15965">
        <f>37-D15965</f>
        <v>13</v>
      </c>
      <c r="J15965">
        <f>ABS(D15965-D15966)</f>
        <v>5</v>
      </c>
      <c r="K15965">
        <f>AVERAGE(D15965:D15969)</f>
        <v>24</v>
      </c>
      <c r="L15965">
        <f>AVERAGE(D15965:D15984)</f>
        <v>24</v>
      </c>
      <c r="M15965">
        <f>K15965-L15965</f>
        <v>0</v>
      </c>
      <c r="N15965" t="str">
        <f>IF(K15965&gt;L15965,"HIGH ZONE BIAS",IF(K15965&lt;L15965,"LOW ZONE BIAS","EQUILIBRIUM"))</f>
        <v>EQUILIBRIUM</v>
      </c>
    </row>
    <row r="15966">
      <c r="A15966">
        <v>11594</v>
      </c>
      <c r="B15966" t="str">
        <v>2012-11-12</v>
      </c>
      <c r="C15966" t="str">
        <v>Morning</v>
      </c>
      <c r="D15966">
        <v>29</v>
      </c>
      <c r="E15966" t="str">
        <f>IF(MOD(D15966,2)=0,"EVEN","ODD")</f>
        <v>ODD</v>
      </c>
      <c r="F15966" t="str">
        <f>IF(D15966&lt;=18,"LOW (1-18)","HIGH (19-36)")</f>
        <v>HIGH (19-36)</v>
      </c>
      <c r="G15966">
        <f>INT((D15966-1)/6)+1</f>
        <v>5</v>
      </c>
      <c r="H15966">
        <f>MOD(D15966-1,6)+1</f>
        <v>5</v>
      </c>
      <c r="I15966">
        <f>37-D15966</f>
        <v>8</v>
      </c>
      <c r="J15966">
        <f>ABS(D15966-D15967)</f>
        <v>17</v>
      </c>
      <c r="K15966">
        <f>AVERAGE(D15966:D15970)</f>
        <v>29</v>
      </c>
      <c r="L15966">
        <f>AVERAGE(D15966:D15985)</f>
        <v>29</v>
      </c>
      <c r="M15966">
        <f>K15966-L15966</f>
        <v>0</v>
      </c>
      <c r="N15966" t="str">
        <f>IF(K15966&gt;L15966,"HIGH ZONE BIAS",IF(K15966&lt;L15966,"LOW ZONE BIAS","EQUILIBRIUM"))</f>
        <v>EQUILIBRIUM</v>
      </c>
    </row>
    <row r="15967">
      <c r="A15967">
        <v>11593</v>
      </c>
      <c r="B15967" t="str">
        <v>2012-11-10</v>
      </c>
      <c r="C15967" t="str">
        <v>Evening</v>
      </c>
      <c r="D15967">
        <v>12</v>
      </c>
      <c r="E15967" t="str">
        <f>IF(MOD(D15967,2)=0,"EVEN","ODD")</f>
        <v>EVEN</v>
      </c>
      <c r="F15967" t="str">
        <f>IF(D15967&lt;=18,"LOW (1-18)","HIGH (19-36)")</f>
        <v>LOW (1-18)</v>
      </c>
      <c r="G15967">
        <f>INT((D15967-1)/6)+1</f>
        <v>2</v>
      </c>
      <c r="H15967">
        <f>MOD(D15967-1,6)+1</f>
        <v>6</v>
      </c>
      <c r="I15967">
        <f>37-D15967</f>
        <v>25</v>
      </c>
      <c r="J15967">
        <f>ABS(D15967-D15968)</f>
        <v>9</v>
      </c>
      <c r="K15967">
        <f>AVERAGE(D15967:D15971)</f>
        <v>12</v>
      </c>
      <c r="L15967">
        <f>AVERAGE(D15967:D15986)</f>
        <v>12</v>
      </c>
      <c r="M15967">
        <f>K15967-L15967</f>
        <v>0</v>
      </c>
      <c r="N15967" t="str">
        <f>IF(K15967&gt;L15967,"HIGH ZONE BIAS",IF(K15967&lt;L15967,"LOW ZONE BIAS","EQUILIBRIUM"))</f>
        <v>EQUILIBRIUM</v>
      </c>
    </row>
    <row r="15968">
      <c r="A15968">
        <v>11592</v>
      </c>
      <c r="B15968" t="str">
        <v>2012-11-10</v>
      </c>
      <c r="C15968" t="str">
        <v>Midday</v>
      </c>
      <c r="D15968">
        <v>21</v>
      </c>
      <c r="E15968" t="str">
        <f>IF(MOD(D15968,2)=0,"EVEN","ODD")</f>
        <v>ODD</v>
      </c>
      <c r="F15968" t="str">
        <f>IF(D15968&lt;=18,"LOW (1-18)","HIGH (19-36)")</f>
        <v>HIGH (19-36)</v>
      </c>
      <c r="G15968">
        <f>INT((D15968-1)/6)+1</f>
        <v>4</v>
      </c>
      <c r="H15968">
        <f>MOD(D15968-1,6)+1</f>
        <v>3</v>
      </c>
      <c r="I15968">
        <f>37-D15968</f>
        <v>16</v>
      </c>
      <c r="J15968">
        <f>ABS(D15968-D15969)</f>
        <v>9</v>
      </c>
      <c r="K15968">
        <f>AVERAGE(D15968:D15972)</f>
        <v>21</v>
      </c>
      <c r="L15968">
        <f>AVERAGE(D15968:D15987)</f>
        <v>21</v>
      </c>
      <c r="M15968">
        <f>K15968-L15968</f>
        <v>0</v>
      </c>
      <c r="N15968" t="str">
        <f>IF(K15968&gt;L15968,"HIGH ZONE BIAS",IF(K15968&lt;L15968,"LOW ZONE BIAS","EQUILIBRIUM"))</f>
        <v>EQUILIBRIUM</v>
      </c>
    </row>
    <row r="15969">
      <c r="A15969">
        <v>11591</v>
      </c>
      <c r="B15969" t="str">
        <v>2012-11-10</v>
      </c>
      <c r="C15969" t="str">
        <v>Morning</v>
      </c>
      <c r="D15969">
        <v>30</v>
      </c>
      <c r="E15969" t="str">
        <f>IF(MOD(D15969,2)=0,"EVEN","ODD")</f>
        <v>EVEN</v>
      </c>
      <c r="F15969" t="str">
        <f>IF(D15969&lt;=18,"LOW (1-18)","HIGH (19-36)")</f>
        <v>HIGH (19-36)</v>
      </c>
      <c r="G15969">
        <f>INT((D15969-1)/6)+1</f>
        <v>5</v>
      </c>
      <c r="H15969">
        <f>MOD(D15969-1,6)+1</f>
        <v>6</v>
      </c>
      <c r="I15969">
        <f>37-D15969</f>
        <v>7</v>
      </c>
      <c r="J15969">
        <f>ABS(D15969-D15970)</f>
        <v>1</v>
      </c>
      <c r="K15969">
        <f>AVERAGE(D15969:D15973)</f>
        <v>30</v>
      </c>
      <c r="L15969">
        <f>AVERAGE(D15969:D15988)</f>
        <v>30</v>
      </c>
      <c r="M15969">
        <f>K15969-L15969</f>
        <v>0</v>
      </c>
      <c r="N15969" t="str">
        <f>IF(K15969&gt;L15969,"HIGH ZONE BIAS",IF(K15969&lt;L15969,"LOW ZONE BIAS","EQUILIBRIUM"))</f>
        <v>EQUILIBRIUM</v>
      </c>
    </row>
    <row r="15970">
      <c r="A15970">
        <v>11590</v>
      </c>
      <c r="B15970" t="str">
        <v>2012-11-09</v>
      </c>
      <c r="C15970" t="str">
        <v>Evening</v>
      </c>
      <c r="D15970">
        <v>29</v>
      </c>
      <c r="E15970" t="str">
        <f>IF(MOD(D15970,2)=0,"EVEN","ODD")</f>
        <v>ODD</v>
      </c>
      <c r="F15970" t="str">
        <f>IF(D15970&lt;=18,"LOW (1-18)","HIGH (19-36)")</f>
        <v>HIGH (19-36)</v>
      </c>
      <c r="G15970">
        <f>INT((D15970-1)/6)+1</f>
        <v>5</v>
      </c>
      <c r="H15970">
        <f>MOD(D15970-1,6)+1</f>
        <v>5</v>
      </c>
      <c r="I15970">
        <f>37-D15970</f>
        <v>8</v>
      </c>
      <c r="J15970">
        <f>ABS(D15970-D15971)</f>
        <v>20</v>
      </c>
      <c r="K15970">
        <f>AVERAGE(D15970:D15974)</f>
        <v>29</v>
      </c>
      <c r="L15970">
        <f>AVERAGE(D15970:D15989)</f>
        <v>29</v>
      </c>
      <c r="M15970">
        <f>K15970-L15970</f>
        <v>0</v>
      </c>
      <c r="N15970" t="str">
        <f>IF(K15970&gt;L15970,"HIGH ZONE BIAS",IF(K15970&lt;L15970,"LOW ZONE BIAS","EQUILIBRIUM"))</f>
        <v>EQUILIBRIUM</v>
      </c>
    </row>
    <row r="15971">
      <c r="A15971">
        <v>11589</v>
      </c>
      <c r="B15971" t="str">
        <v>2012-11-09</v>
      </c>
      <c r="C15971" t="str">
        <v>Midday</v>
      </c>
      <c r="D15971">
        <v>9</v>
      </c>
      <c r="E15971" t="str">
        <f>IF(MOD(D15971,2)=0,"EVEN","ODD")</f>
        <v>ODD</v>
      </c>
      <c r="F15971" t="str">
        <f>IF(D15971&lt;=18,"LOW (1-18)","HIGH (19-36)")</f>
        <v>LOW (1-18)</v>
      </c>
      <c r="G15971">
        <f>INT((D15971-1)/6)+1</f>
        <v>2</v>
      </c>
      <c r="H15971">
        <f>MOD(D15971-1,6)+1</f>
        <v>3</v>
      </c>
      <c r="I15971">
        <f>37-D15971</f>
        <v>28</v>
      </c>
      <c r="J15971">
        <f>ABS(D15971-D15972)</f>
        <v>22</v>
      </c>
      <c r="K15971">
        <f>AVERAGE(D15971:D15975)</f>
        <v>9</v>
      </c>
      <c r="L15971">
        <f>AVERAGE(D15971:D15990)</f>
        <v>9</v>
      </c>
      <c r="M15971">
        <f>K15971-L15971</f>
        <v>0</v>
      </c>
      <c r="N15971" t="str">
        <f>IF(K15971&gt;L15971,"HIGH ZONE BIAS",IF(K15971&lt;L15971,"LOW ZONE BIAS","EQUILIBRIUM"))</f>
        <v>EQUILIBRIUM</v>
      </c>
    </row>
    <row r="15972">
      <c r="A15972">
        <v>11588</v>
      </c>
      <c r="B15972" t="str">
        <v>2012-11-09</v>
      </c>
      <c r="C15972" t="str">
        <v>Morning</v>
      </c>
      <c r="D15972">
        <v>31</v>
      </c>
      <c r="E15972" t="str">
        <f>IF(MOD(D15972,2)=0,"EVEN","ODD")</f>
        <v>ODD</v>
      </c>
      <c r="F15972" t="str">
        <f>IF(D15972&lt;=18,"LOW (1-18)","HIGH (19-36)")</f>
        <v>HIGH (19-36)</v>
      </c>
      <c r="G15972">
        <f>INT((D15972-1)/6)+1</f>
        <v>6</v>
      </c>
      <c r="H15972">
        <f>MOD(D15972-1,6)+1</f>
        <v>1</v>
      </c>
      <c r="I15972">
        <f>37-D15972</f>
        <v>6</v>
      </c>
      <c r="J15972">
        <f>ABS(D15972-D15973)</f>
        <v>1</v>
      </c>
      <c r="K15972">
        <f>AVERAGE(D15972:D15976)</f>
        <v>31</v>
      </c>
      <c r="L15972">
        <f>AVERAGE(D15972:D15991)</f>
        <v>31</v>
      </c>
      <c r="M15972">
        <f>K15972-L15972</f>
        <v>0</v>
      </c>
      <c r="N15972" t="str">
        <f>IF(K15972&gt;L15972,"HIGH ZONE BIAS",IF(K15972&lt;L15972,"LOW ZONE BIAS","EQUILIBRIUM"))</f>
        <v>EQUILIBRIUM</v>
      </c>
    </row>
    <row r="15973">
      <c r="A15973">
        <v>11587</v>
      </c>
      <c r="B15973" t="str">
        <v>2012-11-08</v>
      </c>
      <c r="C15973" t="str">
        <v>Evening</v>
      </c>
      <c r="D15973">
        <v>32</v>
      </c>
      <c r="E15973" t="str">
        <f>IF(MOD(D15973,2)=0,"EVEN","ODD")</f>
        <v>EVEN</v>
      </c>
      <c r="F15973" t="str">
        <f>IF(D15973&lt;=18,"LOW (1-18)","HIGH (19-36)")</f>
        <v>HIGH (19-36)</v>
      </c>
      <c r="G15973">
        <f>INT((D15973-1)/6)+1</f>
        <v>6</v>
      </c>
      <c r="H15973">
        <f>MOD(D15973-1,6)+1</f>
        <v>2</v>
      </c>
      <c r="I15973">
        <f>37-D15973</f>
        <v>5</v>
      </c>
      <c r="J15973">
        <f>ABS(D15973-D15974)</f>
        <v>3</v>
      </c>
      <c r="K15973">
        <f>AVERAGE(D15973:D15977)</f>
        <v>32</v>
      </c>
      <c r="L15973">
        <f>AVERAGE(D15973:D15992)</f>
        <v>32</v>
      </c>
      <c r="M15973">
        <f>K15973-L15973</f>
        <v>0</v>
      </c>
      <c r="N15973" t="str">
        <f>IF(K15973&gt;L15973,"HIGH ZONE BIAS",IF(K15973&lt;L15973,"LOW ZONE BIAS","EQUILIBRIUM"))</f>
        <v>EQUILIBRIUM</v>
      </c>
    </row>
    <row r="15974">
      <c r="A15974">
        <v>11586</v>
      </c>
      <c r="B15974" t="str">
        <v>2012-11-08</v>
      </c>
      <c r="C15974" t="str">
        <v>Midday</v>
      </c>
      <c r="D15974">
        <v>35</v>
      </c>
      <c r="E15974" t="str">
        <f>IF(MOD(D15974,2)=0,"EVEN","ODD")</f>
        <v>ODD</v>
      </c>
      <c r="F15974" t="str">
        <f>IF(D15974&lt;=18,"LOW (1-18)","HIGH (19-36)")</f>
        <v>HIGH (19-36)</v>
      </c>
      <c r="G15974">
        <f>INT((D15974-1)/6)+1</f>
        <v>6</v>
      </c>
      <c r="H15974">
        <f>MOD(D15974-1,6)+1</f>
        <v>5</v>
      </c>
      <c r="I15974">
        <f>37-D15974</f>
        <v>2</v>
      </c>
      <c r="J15974">
        <f>ABS(D15974-D15975)</f>
        <v>3</v>
      </c>
      <c r="K15974">
        <f>AVERAGE(D15974:D15978)</f>
        <v>35</v>
      </c>
      <c r="L15974">
        <f>AVERAGE(D15974:D15993)</f>
        <v>35</v>
      </c>
      <c r="M15974">
        <f>K15974-L15974</f>
        <v>0</v>
      </c>
      <c r="N15974" t="str">
        <f>IF(K15974&gt;L15974,"HIGH ZONE BIAS",IF(K15974&lt;L15974,"LOW ZONE BIAS","EQUILIBRIUM"))</f>
        <v>EQUILIBRIUM</v>
      </c>
    </row>
    <row r="15975">
      <c r="A15975">
        <v>11585</v>
      </c>
      <c r="B15975" t="str">
        <v>2012-11-08</v>
      </c>
      <c r="C15975" t="str">
        <v>Morning</v>
      </c>
      <c r="D15975">
        <v>32</v>
      </c>
      <c r="E15975" t="str">
        <f>IF(MOD(D15975,2)=0,"EVEN","ODD")</f>
        <v>EVEN</v>
      </c>
      <c r="F15975" t="str">
        <f>IF(D15975&lt;=18,"LOW (1-18)","HIGH (19-36)")</f>
        <v>HIGH (19-36)</v>
      </c>
      <c r="G15975">
        <f>INT((D15975-1)/6)+1</f>
        <v>6</v>
      </c>
      <c r="H15975">
        <f>MOD(D15975-1,6)+1</f>
        <v>2</v>
      </c>
      <c r="I15975">
        <f>37-D15975</f>
        <v>5</v>
      </c>
      <c r="J15975">
        <f>ABS(D15975-D15976)</f>
        <v>1</v>
      </c>
      <c r="K15975">
        <f>AVERAGE(D15975:D15979)</f>
        <v>32</v>
      </c>
      <c r="L15975">
        <f>AVERAGE(D15975:D15994)</f>
        <v>32</v>
      </c>
      <c r="M15975">
        <f>K15975-L15975</f>
        <v>0</v>
      </c>
      <c r="N15975" t="str">
        <f>IF(K15975&gt;L15975,"HIGH ZONE BIAS",IF(K15975&lt;L15975,"LOW ZONE BIAS","EQUILIBRIUM"))</f>
        <v>EQUILIBRIUM</v>
      </c>
    </row>
    <row r="15976">
      <c r="A15976">
        <v>11584</v>
      </c>
      <c r="B15976" t="str">
        <v>2012-11-07</v>
      </c>
      <c r="C15976" t="str">
        <v>Evening</v>
      </c>
      <c r="D15976">
        <v>33</v>
      </c>
      <c r="E15976" t="str">
        <f>IF(MOD(D15976,2)=0,"EVEN","ODD")</f>
        <v>ODD</v>
      </c>
      <c r="F15976" t="str">
        <f>IF(D15976&lt;=18,"LOW (1-18)","HIGH (19-36)")</f>
        <v>HIGH (19-36)</v>
      </c>
      <c r="G15976">
        <f>INT((D15976-1)/6)+1</f>
        <v>6</v>
      </c>
      <c r="H15976">
        <f>MOD(D15976-1,6)+1</f>
        <v>3</v>
      </c>
      <c r="I15976">
        <f>37-D15976</f>
        <v>4</v>
      </c>
      <c r="J15976">
        <f>ABS(D15976-D15977)</f>
        <v>28</v>
      </c>
      <c r="K15976">
        <f>AVERAGE(D15976:D15980)</f>
        <v>33</v>
      </c>
      <c r="L15976">
        <f>AVERAGE(D15976:D15995)</f>
        <v>33</v>
      </c>
      <c r="M15976">
        <f>K15976-L15976</f>
        <v>0</v>
      </c>
      <c r="N15976" t="str">
        <f>IF(K15976&gt;L15976,"HIGH ZONE BIAS",IF(K15976&lt;L15976,"LOW ZONE BIAS","EQUILIBRIUM"))</f>
        <v>EQUILIBRIUM</v>
      </c>
    </row>
    <row r="15977">
      <c r="A15977">
        <v>11583</v>
      </c>
      <c r="B15977" t="str">
        <v>2012-11-07</v>
      </c>
      <c r="C15977" t="str">
        <v>Midday</v>
      </c>
      <c r="D15977">
        <v>5</v>
      </c>
      <c r="E15977" t="str">
        <f>IF(MOD(D15977,2)=0,"EVEN","ODD")</f>
        <v>ODD</v>
      </c>
      <c r="F15977" t="str">
        <f>IF(D15977&lt;=18,"LOW (1-18)","HIGH (19-36)")</f>
        <v>LOW (1-18)</v>
      </c>
      <c r="G15977">
        <f>INT((D15977-1)/6)+1</f>
        <v>1</v>
      </c>
      <c r="H15977">
        <f>MOD(D15977-1,6)+1</f>
        <v>5</v>
      </c>
      <c r="I15977">
        <f>37-D15977</f>
        <v>32</v>
      </c>
      <c r="J15977">
        <f>ABS(D15977-D15978)</f>
        <v>3</v>
      </c>
      <c r="K15977">
        <f>AVERAGE(D15977:D15981)</f>
        <v>5</v>
      </c>
      <c r="L15977">
        <f>AVERAGE(D15977:D15996)</f>
        <v>5</v>
      </c>
      <c r="M15977">
        <f>K15977-L15977</f>
        <v>0</v>
      </c>
      <c r="N15977" t="str">
        <f>IF(K15977&gt;L15977,"HIGH ZONE BIAS",IF(K15977&lt;L15977,"LOW ZONE BIAS","EQUILIBRIUM"))</f>
        <v>EQUILIBRIUM</v>
      </c>
    </row>
    <row r="15978">
      <c r="A15978">
        <v>11582</v>
      </c>
      <c r="B15978" t="str">
        <v>2012-11-07</v>
      </c>
      <c r="C15978" t="str">
        <v>Morning</v>
      </c>
      <c r="D15978">
        <v>2</v>
      </c>
      <c r="E15978" t="str">
        <f>IF(MOD(D15978,2)=0,"EVEN","ODD")</f>
        <v>EVEN</v>
      </c>
      <c r="F15978" t="str">
        <f>IF(D15978&lt;=18,"LOW (1-18)","HIGH (19-36)")</f>
        <v>LOW (1-18)</v>
      </c>
      <c r="G15978">
        <f>INT((D15978-1)/6)+1</f>
        <v>1</v>
      </c>
      <c r="H15978">
        <f>MOD(D15978-1,6)+1</f>
        <v>2</v>
      </c>
      <c r="I15978">
        <f>37-D15978</f>
        <v>35</v>
      </c>
      <c r="J15978">
        <f>ABS(D15978-D15979)</f>
        <v>4</v>
      </c>
      <c r="K15978">
        <f>AVERAGE(D15978:D15982)</f>
        <v>2</v>
      </c>
      <c r="L15978">
        <f>AVERAGE(D15978:D15997)</f>
        <v>2</v>
      </c>
      <c r="M15978">
        <f>K15978-L15978</f>
        <v>0</v>
      </c>
      <c r="N15978" t="str">
        <f>IF(K15978&gt;L15978,"HIGH ZONE BIAS",IF(K15978&lt;L15978,"LOW ZONE BIAS","EQUILIBRIUM"))</f>
        <v>EQUILIBRIUM</v>
      </c>
    </row>
    <row r="15979">
      <c r="A15979">
        <v>11581</v>
      </c>
      <c r="B15979" t="str">
        <v>2012-11-06</v>
      </c>
      <c r="C15979" t="str">
        <v>Evening</v>
      </c>
      <c r="D15979">
        <v>6</v>
      </c>
      <c r="E15979" t="str">
        <f>IF(MOD(D15979,2)=0,"EVEN","ODD")</f>
        <v>EVEN</v>
      </c>
      <c r="F15979" t="str">
        <f>IF(D15979&lt;=18,"LOW (1-18)","HIGH (19-36)")</f>
        <v>LOW (1-18)</v>
      </c>
      <c r="G15979">
        <f>INT((D15979-1)/6)+1</f>
        <v>1</v>
      </c>
      <c r="H15979">
        <f>MOD(D15979-1,6)+1</f>
        <v>6</v>
      </c>
      <c r="I15979">
        <f>37-D15979</f>
        <v>31</v>
      </c>
      <c r="J15979">
        <f>ABS(D15979-D15980)</f>
        <v>1</v>
      </c>
      <c r="K15979">
        <f>AVERAGE(D15979:D15983)</f>
        <v>6</v>
      </c>
      <c r="L15979">
        <f>AVERAGE(D15979:D15998)</f>
        <v>6</v>
      </c>
      <c r="M15979">
        <f>K15979-L15979</f>
        <v>0</v>
      </c>
      <c r="N15979" t="str">
        <f>IF(K15979&gt;L15979,"HIGH ZONE BIAS",IF(K15979&lt;L15979,"LOW ZONE BIAS","EQUILIBRIUM"))</f>
        <v>EQUILIBRIUM</v>
      </c>
    </row>
    <row r="15980">
      <c r="A15980">
        <v>11580</v>
      </c>
      <c r="B15980" t="str">
        <v>2012-11-06</v>
      </c>
      <c r="C15980" t="str">
        <v>Midday</v>
      </c>
      <c r="D15980">
        <v>5</v>
      </c>
      <c r="E15980" t="str">
        <f>IF(MOD(D15980,2)=0,"EVEN","ODD")</f>
        <v>ODD</v>
      </c>
      <c r="F15980" t="str">
        <f>IF(D15980&lt;=18,"LOW (1-18)","HIGH (19-36)")</f>
        <v>LOW (1-18)</v>
      </c>
      <c r="G15980">
        <f>INT((D15980-1)/6)+1</f>
        <v>1</v>
      </c>
      <c r="H15980">
        <f>MOD(D15980-1,6)+1</f>
        <v>5</v>
      </c>
      <c r="I15980">
        <f>37-D15980</f>
        <v>32</v>
      </c>
      <c r="J15980">
        <f>ABS(D15980-D15981)</f>
        <v>14</v>
      </c>
      <c r="K15980">
        <f>AVERAGE(D15980:D15984)</f>
        <v>5</v>
      </c>
      <c r="L15980">
        <f>AVERAGE(D15980:D15999)</f>
        <v>5</v>
      </c>
      <c r="M15980">
        <f>K15980-L15980</f>
        <v>0</v>
      </c>
      <c r="N15980" t="str">
        <f>IF(K15980&gt;L15980,"HIGH ZONE BIAS",IF(K15980&lt;L15980,"LOW ZONE BIAS","EQUILIBRIUM"))</f>
        <v>EQUILIBRIUM</v>
      </c>
    </row>
    <row r="15981">
      <c r="A15981">
        <v>11579</v>
      </c>
      <c r="B15981" t="str">
        <v>2012-11-06</v>
      </c>
      <c r="C15981" t="str">
        <v>Morning</v>
      </c>
      <c r="D15981">
        <v>19</v>
      </c>
      <c r="E15981" t="str">
        <f>IF(MOD(D15981,2)=0,"EVEN","ODD")</f>
        <v>ODD</v>
      </c>
      <c r="F15981" t="str">
        <f>IF(D15981&lt;=18,"LOW (1-18)","HIGH (19-36)")</f>
        <v>HIGH (19-36)</v>
      </c>
      <c r="G15981">
        <f>INT((D15981-1)/6)+1</f>
        <v>4</v>
      </c>
      <c r="H15981">
        <f>MOD(D15981-1,6)+1</f>
        <v>1</v>
      </c>
      <c r="I15981">
        <f>37-D15981</f>
        <v>18</v>
      </c>
      <c r="J15981">
        <f>ABS(D15981-D15982)</f>
        <v>6</v>
      </c>
      <c r="K15981">
        <f>AVERAGE(D15981:D15985)</f>
        <v>19</v>
      </c>
      <c r="L15981">
        <f>AVERAGE(D15981:D16000)</f>
        <v>19</v>
      </c>
      <c r="M15981">
        <f>K15981-L15981</f>
        <v>0</v>
      </c>
      <c r="N15981" t="str">
        <f>IF(K15981&gt;L15981,"HIGH ZONE BIAS",IF(K15981&lt;L15981,"LOW ZONE BIAS","EQUILIBRIUM"))</f>
        <v>EQUILIBRIUM</v>
      </c>
    </row>
    <row r="15982">
      <c r="A15982">
        <v>11578</v>
      </c>
      <c r="B15982" t="str">
        <v>2012-11-05</v>
      </c>
      <c r="C15982" t="str">
        <v>Evening</v>
      </c>
      <c r="D15982">
        <v>25</v>
      </c>
      <c r="E15982" t="str">
        <f>IF(MOD(D15982,2)=0,"EVEN","ODD")</f>
        <v>ODD</v>
      </c>
      <c r="F15982" t="str">
        <f>IF(D15982&lt;=18,"LOW (1-18)","HIGH (19-36)")</f>
        <v>HIGH (19-36)</v>
      </c>
      <c r="G15982">
        <f>INT((D15982-1)/6)+1</f>
        <v>5</v>
      </c>
      <c r="H15982">
        <f>MOD(D15982-1,6)+1</f>
        <v>1</v>
      </c>
      <c r="I15982">
        <f>37-D15982</f>
        <v>12</v>
      </c>
      <c r="J15982">
        <f>ABS(D15982-D15983)</f>
        <v>3</v>
      </c>
      <c r="K15982">
        <f>AVERAGE(D15982:D15986)</f>
        <v>25</v>
      </c>
      <c r="L15982">
        <f>AVERAGE(D15982:D16001)</f>
        <v>25</v>
      </c>
      <c r="M15982">
        <f>K15982-L15982</f>
        <v>0</v>
      </c>
      <c r="N15982" t="str">
        <f>IF(K15982&gt;L15982,"HIGH ZONE BIAS",IF(K15982&lt;L15982,"LOW ZONE BIAS","EQUILIBRIUM"))</f>
        <v>EQUILIBRIUM</v>
      </c>
    </row>
    <row r="15983">
      <c r="A15983">
        <v>11577</v>
      </c>
      <c r="B15983" t="str">
        <v>2012-11-05</v>
      </c>
      <c r="C15983" t="str">
        <v>Midday</v>
      </c>
      <c r="D15983">
        <v>28</v>
      </c>
      <c r="E15983" t="str">
        <f>IF(MOD(D15983,2)=0,"EVEN","ODD")</f>
        <v>EVEN</v>
      </c>
      <c r="F15983" t="str">
        <f>IF(D15983&lt;=18,"LOW (1-18)","HIGH (19-36)")</f>
        <v>HIGH (19-36)</v>
      </c>
      <c r="G15983">
        <f>INT((D15983-1)/6)+1</f>
        <v>5</v>
      </c>
      <c r="H15983">
        <f>MOD(D15983-1,6)+1</f>
        <v>4</v>
      </c>
      <c r="I15983">
        <f>37-D15983</f>
        <v>9</v>
      </c>
      <c r="J15983">
        <f>ABS(D15983-D15984)</f>
        <v>6</v>
      </c>
      <c r="K15983">
        <f>AVERAGE(D15983:D15987)</f>
        <v>28</v>
      </c>
      <c r="L15983">
        <f>AVERAGE(D15983:D16002)</f>
        <v>28</v>
      </c>
      <c r="M15983">
        <f>K15983-L15983</f>
        <v>0</v>
      </c>
      <c r="N15983" t="str">
        <f>IF(K15983&gt;L15983,"HIGH ZONE BIAS",IF(K15983&lt;L15983,"LOW ZONE BIAS","EQUILIBRIUM"))</f>
        <v>EQUILIBRIUM</v>
      </c>
    </row>
    <row r="15984">
      <c r="A15984">
        <v>11576</v>
      </c>
      <c r="B15984" t="str">
        <v>2012-11-05</v>
      </c>
      <c r="C15984" t="str">
        <v>Morning</v>
      </c>
      <c r="D15984">
        <v>34</v>
      </c>
      <c r="E15984" t="str">
        <f>IF(MOD(D15984,2)=0,"EVEN","ODD")</f>
        <v>EVEN</v>
      </c>
      <c r="F15984" t="str">
        <f>IF(D15984&lt;=18,"LOW (1-18)","HIGH (19-36)")</f>
        <v>HIGH (19-36)</v>
      </c>
      <c r="G15984">
        <f>INT((D15984-1)/6)+1</f>
        <v>6</v>
      </c>
      <c r="H15984">
        <f>MOD(D15984-1,6)+1</f>
        <v>4</v>
      </c>
      <c r="I15984">
        <f>37-D15984</f>
        <v>3</v>
      </c>
      <c r="J15984">
        <f>ABS(D15984-D15985)</f>
        <v>4</v>
      </c>
      <c r="K15984">
        <f>AVERAGE(D15984:D15988)</f>
        <v>34</v>
      </c>
      <c r="L15984">
        <f>AVERAGE(D15984:D16003)</f>
        <v>34</v>
      </c>
      <c r="M15984">
        <f>K15984-L15984</f>
        <v>0</v>
      </c>
      <c r="N15984" t="str">
        <f>IF(K15984&gt;L15984,"HIGH ZONE BIAS",IF(K15984&lt;L15984,"LOW ZONE BIAS","EQUILIBRIUM"))</f>
        <v>EQUILIBRIUM</v>
      </c>
    </row>
    <row r="15985">
      <c r="A15985">
        <v>11575</v>
      </c>
      <c r="B15985" t="str">
        <v>2012-11-03</v>
      </c>
      <c r="C15985" t="str">
        <v>Evening</v>
      </c>
      <c r="D15985">
        <v>30</v>
      </c>
      <c r="E15985" t="str">
        <f>IF(MOD(D15985,2)=0,"EVEN","ODD")</f>
        <v>EVEN</v>
      </c>
      <c r="F15985" t="str">
        <f>IF(D15985&lt;=18,"LOW (1-18)","HIGH (19-36)")</f>
        <v>HIGH (19-36)</v>
      </c>
      <c r="G15985">
        <f>INT((D15985-1)/6)+1</f>
        <v>5</v>
      </c>
      <c r="H15985">
        <f>MOD(D15985-1,6)+1</f>
        <v>6</v>
      </c>
      <c r="I15985">
        <f>37-D15985</f>
        <v>7</v>
      </c>
      <c r="J15985">
        <f>ABS(D15985-D15986)</f>
        <v>13</v>
      </c>
      <c r="K15985">
        <f>AVERAGE(D15985:D15989)</f>
        <v>30</v>
      </c>
      <c r="L15985">
        <f>AVERAGE(D15985:D16004)</f>
        <v>30</v>
      </c>
      <c r="M15985">
        <f>K15985-L15985</f>
        <v>0</v>
      </c>
      <c r="N15985" t="str">
        <f>IF(K15985&gt;L15985,"HIGH ZONE BIAS",IF(K15985&lt;L15985,"LOW ZONE BIAS","EQUILIBRIUM"))</f>
        <v>EQUILIBRIUM</v>
      </c>
    </row>
    <row r="15986">
      <c r="A15986">
        <v>11574</v>
      </c>
      <c r="B15986" t="str">
        <v>2012-11-03</v>
      </c>
      <c r="C15986" t="str">
        <v>Midday</v>
      </c>
      <c r="D15986">
        <v>17</v>
      </c>
      <c r="E15986" t="str">
        <f>IF(MOD(D15986,2)=0,"EVEN","ODD")</f>
        <v>ODD</v>
      </c>
      <c r="F15986" t="str">
        <f>IF(D15986&lt;=18,"LOW (1-18)","HIGH (19-36)")</f>
        <v>LOW (1-18)</v>
      </c>
      <c r="G15986">
        <f>INT((D15986-1)/6)+1</f>
        <v>3</v>
      </c>
      <c r="H15986">
        <f>MOD(D15986-1,6)+1</f>
        <v>5</v>
      </c>
      <c r="I15986">
        <f>37-D15986</f>
        <v>20</v>
      </c>
      <c r="J15986">
        <f>ABS(D15986-D15987)</f>
        <v>5</v>
      </c>
      <c r="K15986">
        <f>AVERAGE(D15986:D15990)</f>
        <v>17</v>
      </c>
      <c r="L15986">
        <f>AVERAGE(D15986:D16005)</f>
        <v>17</v>
      </c>
      <c r="M15986">
        <f>K15986-L15986</f>
        <v>0</v>
      </c>
      <c r="N15986" t="str">
        <f>IF(K15986&gt;L15986,"HIGH ZONE BIAS",IF(K15986&lt;L15986,"LOW ZONE BIAS","EQUILIBRIUM"))</f>
        <v>EQUILIBRIUM</v>
      </c>
    </row>
    <row r="15987">
      <c r="A15987">
        <v>11573</v>
      </c>
      <c r="B15987" t="str">
        <v>2012-11-03</v>
      </c>
      <c r="C15987" t="str">
        <v>Morning</v>
      </c>
      <c r="D15987">
        <v>12</v>
      </c>
      <c r="E15987" t="str">
        <f>IF(MOD(D15987,2)=0,"EVEN","ODD")</f>
        <v>EVEN</v>
      </c>
      <c r="F15987" t="str">
        <f>IF(D15987&lt;=18,"LOW (1-18)","HIGH (19-36)")</f>
        <v>LOW (1-18)</v>
      </c>
      <c r="G15987">
        <f>INT((D15987-1)/6)+1</f>
        <v>2</v>
      </c>
      <c r="H15987">
        <f>MOD(D15987-1,6)+1</f>
        <v>6</v>
      </c>
      <c r="I15987">
        <f>37-D15987</f>
        <v>25</v>
      </c>
      <c r="J15987">
        <f>ABS(D15987-D15988)</f>
        <v>6</v>
      </c>
      <c r="K15987">
        <f>AVERAGE(D15987:D15991)</f>
        <v>12</v>
      </c>
      <c r="L15987">
        <f>AVERAGE(D15987:D16006)</f>
        <v>12</v>
      </c>
      <c r="M15987">
        <f>K15987-L15987</f>
        <v>0</v>
      </c>
      <c r="N15987" t="str">
        <f>IF(K15987&gt;L15987,"HIGH ZONE BIAS",IF(K15987&lt;L15987,"LOW ZONE BIAS","EQUILIBRIUM"))</f>
        <v>EQUILIBRIUM</v>
      </c>
    </row>
    <row r="15988">
      <c r="A15988">
        <v>11572</v>
      </c>
      <c r="B15988" t="str">
        <v>2012-11-02</v>
      </c>
      <c r="C15988" t="str">
        <v>Evening</v>
      </c>
      <c r="D15988">
        <v>6</v>
      </c>
      <c r="E15988" t="str">
        <f>IF(MOD(D15988,2)=0,"EVEN","ODD")</f>
        <v>EVEN</v>
      </c>
      <c r="F15988" t="str">
        <f>IF(D15988&lt;=18,"LOW (1-18)","HIGH (19-36)")</f>
        <v>LOW (1-18)</v>
      </c>
      <c r="G15988">
        <f>INT((D15988-1)/6)+1</f>
        <v>1</v>
      </c>
      <c r="H15988">
        <f>MOD(D15988-1,6)+1</f>
        <v>6</v>
      </c>
      <c r="I15988">
        <f>37-D15988</f>
        <v>31</v>
      </c>
      <c r="J15988">
        <f>ABS(D15988-D15989)</f>
        <v>25</v>
      </c>
      <c r="K15988">
        <f>AVERAGE(D15988:D15992)</f>
        <v>6</v>
      </c>
      <c r="L15988">
        <f>AVERAGE(D15988:D16007)</f>
        <v>6</v>
      </c>
      <c r="M15988">
        <f>K15988-L15988</f>
        <v>0</v>
      </c>
      <c r="N15988" t="str">
        <f>IF(K15988&gt;L15988,"HIGH ZONE BIAS",IF(K15988&lt;L15988,"LOW ZONE BIAS","EQUILIBRIUM"))</f>
        <v>EQUILIBRIUM</v>
      </c>
    </row>
    <row r="15989">
      <c r="A15989">
        <v>11571</v>
      </c>
      <c r="B15989" t="str">
        <v>2012-11-02</v>
      </c>
      <c r="C15989" t="str">
        <v>Midday</v>
      </c>
      <c r="D15989">
        <v>31</v>
      </c>
      <c r="E15989" t="str">
        <f>IF(MOD(D15989,2)=0,"EVEN","ODD")</f>
        <v>ODD</v>
      </c>
      <c r="F15989" t="str">
        <f>IF(D15989&lt;=18,"LOW (1-18)","HIGH (19-36)")</f>
        <v>HIGH (19-36)</v>
      </c>
      <c r="G15989">
        <f>INT((D15989-1)/6)+1</f>
        <v>6</v>
      </c>
      <c r="H15989">
        <f>MOD(D15989-1,6)+1</f>
        <v>1</v>
      </c>
      <c r="I15989">
        <f>37-D15989</f>
        <v>6</v>
      </c>
      <c r="J15989">
        <f>ABS(D15989-D15990)</f>
        <v>13</v>
      </c>
      <c r="K15989">
        <f>AVERAGE(D15989:D15993)</f>
        <v>31</v>
      </c>
      <c r="L15989">
        <f>AVERAGE(D15989:D16008)</f>
        <v>31</v>
      </c>
      <c r="M15989">
        <f>K15989-L15989</f>
        <v>0</v>
      </c>
      <c r="N15989" t="str">
        <f>IF(K15989&gt;L15989,"HIGH ZONE BIAS",IF(K15989&lt;L15989,"LOW ZONE BIAS","EQUILIBRIUM"))</f>
        <v>EQUILIBRIUM</v>
      </c>
    </row>
    <row r="15990">
      <c r="A15990">
        <v>11570</v>
      </c>
      <c r="B15990" t="str">
        <v>2012-11-02</v>
      </c>
      <c r="C15990" t="str">
        <v>Morning</v>
      </c>
      <c r="D15990">
        <v>18</v>
      </c>
      <c r="E15990" t="str">
        <f>IF(MOD(D15990,2)=0,"EVEN","ODD")</f>
        <v>EVEN</v>
      </c>
      <c r="F15990" t="str">
        <f>IF(D15990&lt;=18,"LOW (1-18)","HIGH (19-36)")</f>
        <v>LOW (1-18)</v>
      </c>
      <c r="G15990">
        <f>INT((D15990-1)/6)+1</f>
        <v>3</v>
      </c>
      <c r="H15990">
        <f>MOD(D15990-1,6)+1</f>
        <v>6</v>
      </c>
      <c r="I15990">
        <f>37-D15990</f>
        <v>19</v>
      </c>
      <c r="J15990">
        <f>ABS(D15990-D15991)</f>
        <v>15</v>
      </c>
      <c r="K15990">
        <f>AVERAGE(D15990:D15994)</f>
        <v>18</v>
      </c>
      <c r="L15990">
        <f>AVERAGE(D15990:D16009)</f>
        <v>18</v>
      </c>
      <c r="M15990">
        <f>K15990-L15990</f>
        <v>0</v>
      </c>
      <c r="N15990" t="str">
        <f>IF(K15990&gt;L15990,"HIGH ZONE BIAS",IF(K15990&lt;L15990,"LOW ZONE BIAS","EQUILIBRIUM"))</f>
        <v>EQUILIBRIUM</v>
      </c>
    </row>
    <row r="15991">
      <c r="A15991">
        <v>11569</v>
      </c>
      <c r="B15991" t="str">
        <v>2012-11-01</v>
      </c>
      <c r="C15991" t="str">
        <v>Evening</v>
      </c>
      <c r="D15991">
        <v>3</v>
      </c>
      <c r="E15991" t="str">
        <f>IF(MOD(D15991,2)=0,"EVEN","ODD")</f>
        <v>ODD</v>
      </c>
      <c r="F15991" t="str">
        <f>IF(D15991&lt;=18,"LOW (1-18)","HIGH (19-36)")</f>
        <v>LOW (1-18)</v>
      </c>
      <c r="G15991">
        <f>INT((D15991-1)/6)+1</f>
        <v>1</v>
      </c>
      <c r="H15991">
        <f>MOD(D15991-1,6)+1</f>
        <v>3</v>
      </c>
      <c r="I15991">
        <f>37-D15991</f>
        <v>34</v>
      </c>
      <c r="J15991">
        <f>ABS(D15991-D15992)</f>
        <v>2</v>
      </c>
      <c r="K15991">
        <f>AVERAGE(D15991:D15995)</f>
        <v>3</v>
      </c>
      <c r="L15991">
        <f>AVERAGE(D15991:D16010)</f>
        <v>3</v>
      </c>
      <c r="M15991">
        <f>K15991-L15991</f>
        <v>0</v>
      </c>
      <c r="N15991" t="str">
        <f>IF(K15991&gt;L15991,"HIGH ZONE BIAS",IF(K15991&lt;L15991,"LOW ZONE BIAS","EQUILIBRIUM"))</f>
        <v>EQUILIBRIUM</v>
      </c>
    </row>
    <row r="15992">
      <c r="A15992">
        <v>11568</v>
      </c>
      <c r="B15992" t="str">
        <v>2012-11-01</v>
      </c>
      <c r="C15992" t="str">
        <v>Midday</v>
      </c>
      <c r="D15992">
        <v>5</v>
      </c>
      <c r="E15992" t="str">
        <f>IF(MOD(D15992,2)=0,"EVEN","ODD")</f>
        <v>ODD</v>
      </c>
      <c r="F15992" t="str">
        <f>IF(D15992&lt;=18,"LOW (1-18)","HIGH (19-36)")</f>
        <v>LOW (1-18)</v>
      </c>
      <c r="G15992">
        <f>INT((D15992-1)/6)+1</f>
        <v>1</v>
      </c>
      <c r="H15992">
        <f>MOD(D15992-1,6)+1</f>
        <v>5</v>
      </c>
      <c r="I15992">
        <f>37-D15992</f>
        <v>32</v>
      </c>
      <c r="J15992">
        <f>ABS(D15992-D15993)</f>
        <v>14</v>
      </c>
      <c r="K15992">
        <f>AVERAGE(D15992:D15996)</f>
        <v>5</v>
      </c>
      <c r="L15992">
        <f>AVERAGE(D15992:D16011)</f>
        <v>5</v>
      </c>
      <c r="M15992">
        <f>K15992-L15992</f>
        <v>0</v>
      </c>
      <c r="N15992" t="str">
        <f>IF(K15992&gt;L15992,"HIGH ZONE BIAS",IF(K15992&lt;L15992,"LOW ZONE BIAS","EQUILIBRIUM"))</f>
        <v>EQUILIBRIUM</v>
      </c>
    </row>
    <row r="15993">
      <c r="A15993">
        <v>11567</v>
      </c>
      <c r="B15993" t="str">
        <v>2012-11-01</v>
      </c>
      <c r="C15993" t="str">
        <v>Morning</v>
      </c>
      <c r="D15993">
        <v>19</v>
      </c>
      <c r="E15993" t="str">
        <f>IF(MOD(D15993,2)=0,"EVEN","ODD")</f>
        <v>ODD</v>
      </c>
      <c r="F15993" t="str">
        <f>IF(D15993&lt;=18,"LOW (1-18)","HIGH (19-36)")</f>
        <v>HIGH (19-36)</v>
      </c>
      <c r="G15993">
        <f>INT((D15993-1)/6)+1</f>
        <v>4</v>
      </c>
      <c r="H15993">
        <f>MOD(D15993-1,6)+1</f>
        <v>1</v>
      </c>
      <c r="I15993">
        <f>37-D15993</f>
        <v>18</v>
      </c>
      <c r="J15993">
        <f>ABS(D15993-D15994)</f>
        <v>8</v>
      </c>
      <c r="K15993">
        <f>AVERAGE(D15993:D15997)</f>
        <v>19</v>
      </c>
      <c r="L15993">
        <f>AVERAGE(D15993:D16012)</f>
        <v>19</v>
      </c>
      <c r="M15993">
        <f>K15993-L15993</f>
        <v>0</v>
      </c>
      <c r="N15993" t="str">
        <f>IF(K15993&gt;L15993,"HIGH ZONE BIAS",IF(K15993&lt;L15993,"LOW ZONE BIAS","EQUILIBRIUM"))</f>
        <v>EQUILIBRIUM</v>
      </c>
    </row>
    <row r="15994">
      <c r="A15994">
        <v>11566</v>
      </c>
      <c r="B15994" t="str">
        <v>2012-10-31</v>
      </c>
      <c r="C15994" t="str">
        <v>Evening</v>
      </c>
      <c r="D15994">
        <v>27</v>
      </c>
      <c r="E15994" t="str">
        <f>IF(MOD(D15994,2)=0,"EVEN","ODD")</f>
        <v>ODD</v>
      </c>
      <c r="F15994" t="str">
        <f>IF(D15994&lt;=18,"LOW (1-18)","HIGH (19-36)")</f>
        <v>HIGH (19-36)</v>
      </c>
      <c r="G15994">
        <f>INT((D15994-1)/6)+1</f>
        <v>5</v>
      </c>
      <c r="H15994">
        <f>MOD(D15994-1,6)+1</f>
        <v>3</v>
      </c>
      <c r="I15994">
        <f>37-D15994</f>
        <v>10</v>
      </c>
      <c r="J15994">
        <f>ABS(D15994-D15995)</f>
        <v>1</v>
      </c>
      <c r="K15994">
        <f>AVERAGE(D15994:D15998)</f>
        <v>27</v>
      </c>
      <c r="L15994">
        <f>AVERAGE(D15994:D16013)</f>
        <v>27</v>
      </c>
      <c r="M15994">
        <f>K15994-L15994</f>
        <v>0</v>
      </c>
      <c r="N15994" t="str">
        <f>IF(K15994&gt;L15994,"HIGH ZONE BIAS",IF(K15994&lt;L15994,"LOW ZONE BIAS","EQUILIBRIUM"))</f>
        <v>EQUILIBRIUM</v>
      </c>
    </row>
    <row r="15995">
      <c r="A15995">
        <v>11565</v>
      </c>
      <c r="B15995" t="str">
        <v>2012-10-31</v>
      </c>
      <c r="C15995" t="str">
        <v>Midday</v>
      </c>
      <c r="D15995">
        <v>28</v>
      </c>
      <c r="E15995" t="str">
        <f>IF(MOD(D15995,2)=0,"EVEN","ODD")</f>
        <v>EVEN</v>
      </c>
      <c r="F15995" t="str">
        <f>IF(D15995&lt;=18,"LOW (1-18)","HIGH (19-36)")</f>
        <v>HIGH (19-36)</v>
      </c>
      <c r="G15995">
        <f>INT((D15995-1)/6)+1</f>
        <v>5</v>
      </c>
      <c r="H15995">
        <f>MOD(D15995-1,6)+1</f>
        <v>4</v>
      </c>
      <c r="I15995">
        <f>37-D15995</f>
        <v>9</v>
      </c>
      <c r="J15995">
        <f>ABS(D15995-D15996)</f>
        <v>19</v>
      </c>
      <c r="K15995">
        <f>AVERAGE(D15995:D15999)</f>
        <v>28</v>
      </c>
      <c r="L15995">
        <f>AVERAGE(D15995:D16014)</f>
        <v>28</v>
      </c>
      <c r="M15995">
        <f>K15995-L15995</f>
        <v>0</v>
      </c>
      <c r="N15995" t="str">
        <f>IF(K15995&gt;L15995,"HIGH ZONE BIAS",IF(K15995&lt;L15995,"LOW ZONE BIAS","EQUILIBRIUM"))</f>
        <v>EQUILIBRIUM</v>
      </c>
    </row>
    <row r="15996">
      <c r="A15996">
        <v>11564</v>
      </c>
      <c r="B15996" t="str">
        <v>2012-10-31</v>
      </c>
      <c r="C15996" t="str">
        <v>Morning</v>
      </c>
      <c r="D15996">
        <v>9</v>
      </c>
      <c r="E15996" t="str">
        <f>IF(MOD(D15996,2)=0,"EVEN","ODD")</f>
        <v>ODD</v>
      </c>
      <c r="F15996" t="str">
        <f>IF(D15996&lt;=18,"LOW (1-18)","HIGH (19-36)")</f>
        <v>LOW (1-18)</v>
      </c>
      <c r="G15996">
        <f>INT((D15996-1)/6)+1</f>
        <v>2</v>
      </c>
      <c r="H15996">
        <f>MOD(D15996-1,6)+1</f>
        <v>3</v>
      </c>
      <c r="I15996">
        <f>37-D15996</f>
        <v>28</v>
      </c>
      <c r="J15996">
        <f>ABS(D15996-D15997)</f>
        <v>14</v>
      </c>
      <c r="K15996">
        <f>AVERAGE(D15996:D16000)</f>
        <v>9</v>
      </c>
      <c r="L15996">
        <f>AVERAGE(D15996:D16015)</f>
        <v>9</v>
      </c>
      <c r="M15996">
        <f>K15996-L15996</f>
        <v>0</v>
      </c>
      <c r="N15996" t="str">
        <f>IF(K15996&gt;L15996,"HIGH ZONE BIAS",IF(K15996&lt;L15996,"LOW ZONE BIAS","EQUILIBRIUM"))</f>
        <v>EQUILIBRIUM</v>
      </c>
    </row>
    <row r="15997">
      <c r="A15997">
        <v>11563</v>
      </c>
      <c r="B15997" t="str">
        <v>2012-10-30</v>
      </c>
      <c r="C15997" t="str">
        <v>Evening</v>
      </c>
      <c r="D15997">
        <v>23</v>
      </c>
      <c r="E15997" t="str">
        <f>IF(MOD(D15997,2)=0,"EVEN","ODD")</f>
        <v>ODD</v>
      </c>
      <c r="F15997" t="str">
        <f>IF(D15997&lt;=18,"LOW (1-18)","HIGH (19-36)")</f>
        <v>HIGH (19-36)</v>
      </c>
      <c r="G15997">
        <f>INT((D15997-1)/6)+1</f>
        <v>4</v>
      </c>
      <c r="H15997">
        <f>MOD(D15997-1,6)+1</f>
        <v>5</v>
      </c>
      <c r="I15997">
        <f>37-D15997</f>
        <v>14</v>
      </c>
      <c r="J15997">
        <f>ABS(D15997-D15998)</f>
        <v>5</v>
      </c>
      <c r="K15997">
        <f>AVERAGE(D15997:D16001)</f>
        <v>23</v>
      </c>
      <c r="L15997">
        <f>AVERAGE(D15997:D16016)</f>
        <v>23</v>
      </c>
      <c r="M15997">
        <f>K15997-L15997</f>
        <v>0</v>
      </c>
      <c r="N15997" t="str">
        <f>IF(K15997&gt;L15997,"HIGH ZONE BIAS",IF(K15997&lt;L15997,"LOW ZONE BIAS","EQUILIBRIUM"))</f>
        <v>EQUILIBRIUM</v>
      </c>
    </row>
    <row r="15998">
      <c r="A15998">
        <v>11562</v>
      </c>
      <c r="B15998" t="str">
        <v>2012-10-30</v>
      </c>
      <c r="C15998" t="str">
        <v>Midday</v>
      </c>
      <c r="D15998">
        <v>18</v>
      </c>
      <c r="E15998" t="str">
        <f>IF(MOD(D15998,2)=0,"EVEN","ODD")</f>
        <v>EVEN</v>
      </c>
      <c r="F15998" t="str">
        <f>IF(D15998&lt;=18,"LOW (1-18)","HIGH (19-36)")</f>
        <v>LOW (1-18)</v>
      </c>
      <c r="G15998">
        <f>INT((D15998-1)/6)+1</f>
        <v>3</v>
      </c>
      <c r="H15998">
        <f>MOD(D15998-1,6)+1</f>
        <v>6</v>
      </c>
      <c r="I15998">
        <f>37-D15998</f>
        <v>19</v>
      </c>
      <c r="J15998">
        <f>ABS(D15998-D15999)</f>
        <v>9</v>
      </c>
      <c r="K15998">
        <f>AVERAGE(D15998:D16002)</f>
        <v>18</v>
      </c>
      <c r="L15998">
        <f>AVERAGE(D15998:D16017)</f>
        <v>18</v>
      </c>
      <c r="M15998">
        <f>K15998-L15998</f>
        <v>0</v>
      </c>
      <c r="N15998" t="str">
        <f>IF(K15998&gt;L15998,"HIGH ZONE BIAS",IF(K15998&lt;L15998,"LOW ZONE BIAS","EQUILIBRIUM"))</f>
        <v>EQUILIBRIUM</v>
      </c>
    </row>
    <row r="15999">
      <c r="A15999">
        <v>11561</v>
      </c>
      <c r="B15999" t="str">
        <v>2012-10-30</v>
      </c>
      <c r="C15999" t="str">
        <v>Morning</v>
      </c>
      <c r="D15999">
        <v>9</v>
      </c>
      <c r="E15999" t="str">
        <f>IF(MOD(D15999,2)=0,"EVEN","ODD")</f>
        <v>ODD</v>
      </c>
      <c r="F15999" t="str">
        <f>IF(D15999&lt;=18,"LOW (1-18)","HIGH (19-36)")</f>
        <v>LOW (1-18)</v>
      </c>
      <c r="G15999">
        <f>INT((D15999-1)/6)+1</f>
        <v>2</v>
      </c>
      <c r="H15999">
        <f>MOD(D15999-1,6)+1</f>
        <v>3</v>
      </c>
      <c r="I15999">
        <f>37-D15999</f>
        <v>28</v>
      </c>
      <c r="J15999">
        <f>ABS(D15999-D16000)</f>
        <v>1</v>
      </c>
      <c r="K15999">
        <f>AVERAGE(D15999:D16003)</f>
        <v>9</v>
      </c>
      <c r="L15999">
        <f>AVERAGE(D15999:D16018)</f>
        <v>9</v>
      </c>
      <c r="M15999">
        <f>K15999-L15999</f>
        <v>0</v>
      </c>
      <c r="N15999" t="str">
        <f>IF(K15999&gt;L15999,"HIGH ZONE BIAS",IF(K15999&lt;L15999,"LOW ZONE BIAS","EQUILIBRIUM"))</f>
        <v>EQUILIBRIUM</v>
      </c>
    </row>
    <row r="16000">
      <c r="A16000">
        <v>11560</v>
      </c>
      <c r="B16000" t="str">
        <v>2012-10-29</v>
      </c>
      <c r="C16000" t="str">
        <v>Evening</v>
      </c>
      <c r="D16000">
        <v>10</v>
      </c>
      <c r="E16000" t="str">
        <f>IF(MOD(D16000,2)=0,"EVEN","ODD")</f>
        <v>EVEN</v>
      </c>
      <c r="F16000" t="str">
        <f>IF(D16000&lt;=18,"LOW (1-18)","HIGH (19-36)")</f>
        <v>LOW (1-18)</v>
      </c>
      <c r="G16000">
        <f>INT((D16000-1)/6)+1</f>
        <v>2</v>
      </c>
      <c r="H16000">
        <f>MOD(D16000-1,6)+1</f>
        <v>4</v>
      </c>
      <c r="I16000">
        <f>37-D16000</f>
        <v>27</v>
      </c>
      <c r="J16000">
        <f>ABS(D16000-D16001)</f>
        <v>1</v>
      </c>
      <c r="K16000">
        <f>AVERAGE(D16000:D16004)</f>
        <v>10</v>
      </c>
      <c r="L16000">
        <f>AVERAGE(D16000:D16019)</f>
        <v>10</v>
      </c>
      <c r="M16000">
        <f>K16000-L16000</f>
        <v>0</v>
      </c>
      <c r="N16000" t="str">
        <f>IF(K16000&gt;L16000,"HIGH ZONE BIAS",IF(K16000&lt;L16000,"LOW ZONE BIAS","EQUILIBRIUM"))</f>
        <v>EQUILIBRIUM</v>
      </c>
    </row>
    <row r="16001">
      <c r="A16001">
        <v>11559</v>
      </c>
      <c r="B16001" t="str">
        <v>2012-10-29</v>
      </c>
      <c r="C16001" t="str">
        <v>Midday</v>
      </c>
      <c r="D16001">
        <v>9</v>
      </c>
      <c r="E16001" t="str">
        <f>IF(MOD(D16001,2)=0,"EVEN","ODD")</f>
        <v>ODD</v>
      </c>
      <c r="F16001" t="str">
        <f>IF(D16001&lt;=18,"LOW (1-18)","HIGH (19-36)")</f>
        <v>LOW (1-18)</v>
      </c>
      <c r="G16001">
        <f>INT((D16001-1)/6)+1</f>
        <v>2</v>
      </c>
      <c r="H16001">
        <f>MOD(D16001-1,6)+1</f>
        <v>3</v>
      </c>
      <c r="I16001">
        <f>37-D16001</f>
        <v>28</v>
      </c>
      <c r="J16001">
        <f>ABS(D16001-D16002)</f>
        <v>5</v>
      </c>
      <c r="K16001">
        <f>AVERAGE(D16001:D16005)</f>
        <v>9</v>
      </c>
      <c r="L16001">
        <f>AVERAGE(D16001:D16020)</f>
        <v>9</v>
      </c>
      <c r="M16001">
        <f>K16001-L16001</f>
        <v>0</v>
      </c>
      <c r="N16001" t="str">
        <f>IF(K16001&gt;L16001,"HIGH ZONE BIAS",IF(K16001&lt;L16001,"LOW ZONE BIAS","EQUILIBRIUM"))</f>
        <v>EQUILIBRIUM</v>
      </c>
    </row>
    <row r="16002">
      <c r="A16002">
        <v>11558</v>
      </c>
      <c r="B16002" t="str">
        <v>2012-10-29</v>
      </c>
      <c r="C16002" t="str">
        <v>Morning</v>
      </c>
      <c r="D16002">
        <v>4</v>
      </c>
      <c r="E16002" t="str">
        <f>IF(MOD(D16002,2)=0,"EVEN","ODD")</f>
        <v>EVEN</v>
      </c>
      <c r="F16002" t="str">
        <f>IF(D16002&lt;=18,"LOW (1-18)","HIGH (19-36)")</f>
        <v>LOW (1-18)</v>
      </c>
      <c r="G16002">
        <f>INT((D16002-1)/6)+1</f>
        <v>1</v>
      </c>
      <c r="H16002">
        <f>MOD(D16002-1,6)+1</f>
        <v>4</v>
      </c>
      <c r="I16002">
        <f>37-D16002</f>
        <v>33</v>
      </c>
      <c r="J16002">
        <f>ABS(D16002-D16003)</f>
        <v>24</v>
      </c>
      <c r="K16002">
        <f>AVERAGE(D16002:D16006)</f>
        <v>4</v>
      </c>
      <c r="L16002">
        <f>AVERAGE(D16002:D16021)</f>
        <v>4</v>
      </c>
      <c r="M16002">
        <f>K16002-L16002</f>
        <v>0</v>
      </c>
      <c r="N16002" t="str">
        <f>IF(K16002&gt;L16002,"HIGH ZONE BIAS",IF(K16002&lt;L16002,"LOW ZONE BIAS","EQUILIBRIUM"))</f>
        <v>EQUILIBRIUM</v>
      </c>
    </row>
    <row r="16003">
      <c r="A16003">
        <v>11557</v>
      </c>
      <c r="B16003" t="str">
        <v>2012-10-27</v>
      </c>
      <c r="C16003" t="str">
        <v>Evening</v>
      </c>
      <c r="D16003">
        <v>28</v>
      </c>
      <c r="E16003" t="str">
        <f>IF(MOD(D16003,2)=0,"EVEN","ODD")</f>
        <v>EVEN</v>
      </c>
      <c r="F16003" t="str">
        <f>IF(D16003&lt;=18,"LOW (1-18)","HIGH (19-36)")</f>
        <v>HIGH (19-36)</v>
      </c>
      <c r="G16003">
        <f>INT((D16003-1)/6)+1</f>
        <v>5</v>
      </c>
      <c r="H16003">
        <f>MOD(D16003-1,6)+1</f>
        <v>4</v>
      </c>
      <c r="I16003">
        <f>37-D16003</f>
        <v>9</v>
      </c>
      <c r="J16003">
        <f>ABS(D16003-D16004)</f>
        <v>7</v>
      </c>
      <c r="K16003">
        <f>AVERAGE(D16003:D16007)</f>
        <v>28</v>
      </c>
      <c r="L16003">
        <f>AVERAGE(D16003:D16022)</f>
        <v>28</v>
      </c>
      <c r="M16003">
        <f>K16003-L16003</f>
        <v>0</v>
      </c>
      <c r="N16003" t="str">
        <f>IF(K16003&gt;L16003,"HIGH ZONE BIAS",IF(K16003&lt;L16003,"LOW ZONE BIAS","EQUILIBRIUM"))</f>
        <v>EQUILIBRIUM</v>
      </c>
    </row>
    <row r="16004">
      <c r="A16004">
        <v>11556</v>
      </c>
      <c r="B16004" t="str">
        <v>2012-10-27</v>
      </c>
      <c r="C16004" t="str">
        <v>Midday</v>
      </c>
      <c r="D16004">
        <v>21</v>
      </c>
      <c r="E16004" t="str">
        <f>IF(MOD(D16004,2)=0,"EVEN","ODD")</f>
        <v>ODD</v>
      </c>
      <c r="F16004" t="str">
        <f>IF(D16004&lt;=18,"LOW (1-18)","HIGH (19-36)")</f>
        <v>HIGH (19-36)</v>
      </c>
      <c r="G16004">
        <f>INT((D16004-1)/6)+1</f>
        <v>4</v>
      </c>
      <c r="H16004">
        <f>MOD(D16004-1,6)+1</f>
        <v>3</v>
      </c>
      <c r="I16004">
        <f>37-D16004</f>
        <v>16</v>
      </c>
      <c r="J16004">
        <f>ABS(D16004-D16005)</f>
        <v>18</v>
      </c>
      <c r="K16004">
        <f>AVERAGE(D16004:D16008)</f>
        <v>21</v>
      </c>
      <c r="L16004">
        <f>AVERAGE(D16004:D16023)</f>
        <v>21</v>
      </c>
      <c r="M16004">
        <f>K16004-L16004</f>
        <v>0</v>
      </c>
      <c r="N16004" t="str">
        <f>IF(K16004&gt;L16004,"HIGH ZONE BIAS",IF(K16004&lt;L16004,"LOW ZONE BIAS","EQUILIBRIUM"))</f>
        <v>EQUILIBRIUM</v>
      </c>
    </row>
    <row r="16005">
      <c r="A16005">
        <v>11555</v>
      </c>
      <c r="B16005" t="str">
        <v>2012-10-27</v>
      </c>
      <c r="C16005" t="str">
        <v>Morning</v>
      </c>
      <c r="D16005">
        <v>3</v>
      </c>
      <c r="E16005" t="str">
        <f>IF(MOD(D16005,2)=0,"EVEN","ODD")</f>
        <v>ODD</v>
      </c>
      <c r="F16005" t="str">
        <f>IF(D16005&lt;=18,"LOW (1-18)","HIGH (19-36)")</f>
        <v>LOW (1-18)</v>
      </c>
      <c r="G16005">
        <f>INT((D16005-1)/6)+1</f>
        <v>1</v>
      </c>
      <c r="H16005">
        <f>MOD(D16005-1,6)+1</f>
        <v>3</v>
      </c>
      <c r="I16005">
        <f>37-D16005</f>
        <v>34</v>
      </c>
      <c r="J16005">
        <f>ABS(D16005-D16006)</f>
        <v>2</v>
      </c>
      <c r="K16005">
        <f>AVERAGE(D16005:D16009)</f>
        <v>3</v>
      </c>
      <c r="L16005">
        <f>AVERAGE(D16005:D16024)</f>
        <v>3</v>
      </c>
      <c r="M16005">
        <f>K16005-L16005</f>
        <v>0</v>
      </c>
      <c r="N16005" t="str">
        <f>IF(K16005&gt;L16005,"HIGH ZONE BIAS",IF(K16005&lt;L16005,"LOW ZONE BIAS","EQUILIBRIUM"))</f>
        <v>EQUILIBRIUM</v>
      </c>
    </row>
    <row r="16006">
      <c r="A16006">
        <v>11554</v>
      </c>
      <c r="B16006" t="str">
        <v>2012-10-26</v>
      </c>
      <c r="C16006" t="str">
        <v>Evening</v>
      </c>
      <c r="D16006">
        <v>1</v>
      </c>
      <c r="E16006" t="str">
        <f>IF(MOD(D16006,2)=0,"EVEN","ODD")</f>
        <v>ODD</v>
      </c>
      <c r="F16006" t="str">
        <f>IF(D16006&lt;=18,"LOW (1-18)","HIGH (19-36)")</f>
        <v>LOW (1-18)</v>
      </c>
      <c r="G16006">
        <f>INT((D16006-1)/6)+1</f>
        <v>1</v>
      </c>
      <c r="H16006">
        <f>MOD(D16006-1,6)+1</f>
        <v>1</v>
      </c>
      <c r="I16006">
        <f>37-D16006</f>
        <v>36</v>
      </c>
      <c r="J16006">
        <f>ABS(D16006-D16007)</f>
        <v>12</v>
      </c>
      <c r="K16006">
        <f>AVERAGE(D16006:D16010)</f>
        <v>1</v>
      </c>
      <c r="L16006">
        <f>AVERAGE(D16006:D16025)</f>
        <v>1</v>
      </c>
      <c r="M16006">
        <f>K16006-L16006</f>
        <v>0</v>
      </c>
      <c r="N16006" t="str">
        <f>IF(K16006&gt;L16006,"HIGH ZONE BIAS",IF(K16006&lt;L16006,"LOW ZONE BIAS","EQUILIBRIUM"))</f>
        <v>EQUILIBRIUM</v>
      </c>
    </row>
    <row r="16007">
      <c r="A16007">
        <v>11553</v>
      </c>
      <c r="B16007" t="str">
        <v>2012-10-26</v>
      </c>
      <c r="C16007" t="str">
        <v>Midday</v>
      </c>
      <c r="D16007">
        <v>13</v>
      </c>
      <c r="E16007" t="str">
        <f>IF(MOD(D16007,2)=0,"EVEN","ODD")</f>
        <v>ODD</v>
      </c>
      <c r="F16007" t="str">
        <f>IF(D16007&lt;=18,"LOW (1-18)","HIGH (19-36)")</f>
        <v>LOW (1-18)</v>
      </c>
      <c r="G16007">
        <f>INT((D16007-1)/6)+1</f>
        <v>3</v>
      </c>
      <c r="H16007">
        <f>MOD(D16007-1,6)+1</f>
        <v>1</v>
      </c>
      <c r="I16007">
        <f>37-D16007</f>
        <v>24</v>
      </c>
      <c r="J16007">
        <f>ABS(D16007-D16008)</f>
        <v>3</v>
      </c>
      <c r="K16007">
        <f>AVERAGE(D16007:D16011)</f>
        <v>13</v>
      </c>
      <c r="L16007">
        <f>AVERAGE(D16007:D16026)</f>
        <v>13</v>
      </c>
      <c r="M16007">
        <f>K16007-L16007</f>
        <v>0</v>
      </c>
      <c r="N16007" t="str">
        <f>IF(K16007&gt;L16007,"HIGH ZONE BIAS",IF(K16007&lt;L16007,"LOW ZONE BIAS","EQUILIBRIUM"))</f>
        <v>EQUILIBRIUM</v>
      </c>
    </row>
    <row r="16008">
      <c r="A16008">
        <v>11552</v>
      </c>
      <c r="B16008" t="str">
        <v>2012-10-26</v>
      </c>
      <c r="C16008" t="str">
        <v>Morning</v>
      </c>
      <c r="D16008">
        <v>10</v>
      </c>
      <c r="E16008" t="str">
        <f>IF(MOD(D16008,2)=0,"EVEN","ODD")</f>
        <v>EVEN</v>
      </c>
      <c r="F16008" t="str">
        <f>IF(D16008&lt;=18,"LOW (1-18)","HIGH (19-36)")</f>
        <v>LOW (1-18)</v>
      </c>
      <c r="G16008">
        <f>INT((D16008-1)/6)+1</f>
        <v>2</v>
      </c>
      <c r="H16008">
        <f>MOD(D16008-1,6)+1</f>
        <v>4</v>
      </c>
      <c r="I16008">
        <f>37-D16008</f>
        <v>27</v>
      </c>
      <c r="J16008">
        <f>ABS(D16008-D16009)</f>
        <v>5</v>
      </c>
      <c r="K16008">
        <f>AVERAGE(D16008:D16012)</f>
        <v>10</v>
      </c>
      <c r="L16008">
        <f>AVERAGE(D16008:D16027)</f>
        <v>10</v>
      </c>
      <c r="M16008">
        <f>K16008-L16008</f>
        <v>0</v>
      </c>
      <c r="N16008" t="str">
        <f>IF(K16008&gt;L16008,"HIGH ZONE BIAS",IF(K16008&lt;L16008,"LOW ZONE BIAS","EQUILIBRIUM"))</f>
        <v>EQUILIBRIUM</v>
      </c>
    </row>
    <row r="16009">
      <c r="A16009">
        <v>11551</v>
      </c>
      <c r="B16009" t="str">
        <v>2012-10-25</v>
      </c>
      <c r="C16009" t="str">
        <v>Evening</v>
      </c>
      <c r="D16009">
        <v>5</v>
      </c>
      <c r="E16009" t="str">
        <f>IF(MOD(D16009,2)=0,"EVEN","ODD")</f>
        <v>ODD</v>
      </c>
      <c r="F16009" t="str">
        <f>IF(D16009&lt;=18,"LOW (1-18)","HIGH (19-36)")</f>
        <v>LOW (1-18)</v>
      </c>
      <c r="G16009">
        <f>INT((D16009-1)/6)+1</f>
        <v>1</v>
      </c>
      <c r="H16009">
        <f>MOD(D16009-1,6)+1</f>
        <v>5</v>
      </c>
      <c r="I16009">
        <f>37-D16009</f>
        <v>32</v>
      </c>
      <c r="J16009">
        <f>ABS(D16009-D16010)</f>
        <v>10</v>
      </c>
      <c r="K16009">
        <f>AVERAGE(D16009:D16013)</f>
        <v>5</v>
      </c>
      <c r="L16009">
        <f>AVERAGE(D16009:D16028)</f>
        <v>5</v>
      </c>
      <c r="M16009">
        <f>K16009-L16009</f>
        <v>0</v>
      </c>
      <c r="N16009" t="str">
        <f>IF(K16009&gt;L16009,"HIGH ZONE BIAS",IF(K16009&lt;L16009,"LOW ZONE BIAS","EQUILIBRIUM"))</f>
        <v>EQUILIBRIUM</v>
      </c>
    </row>
    <row r="16010">
      <c r="A16010">
        <v>11550</v>
      </c>
      <c r="B16010" t="str">
        <v>2012-10-25</v>
      </c>
      <c r="C16010" t="str">
        <v>Midday</v>
      </c>
      <c r="D16010">
        <v>15</v>
      </c>
      <c r="E16010" t="str">
        <f>IF(MOD(D16010,2)=0,"EVEN","ODD")</f>
        <v>ODD</v>
      </c>
      <c r="F16010" t="str">
        <f>IF(D16010&lt;=18,"LOW (1-18)","HIGH (19-36)")</f>
        <v>LOW (1-18)</v>
      </c>
      <c r="G16010">
        <f>INT((D16010-1)/6)+1</f>
        <v>3</v>
      </c>
      <c r="H16010">
        <f>MOD(D16010-1,6)+1</f>
        <v>3</v>
      </c>
      <c r="I16010">
        <f>37-D16010</f>
        <v>22</v>
      </c>
      <c r="J16010">
        <f>ABS(D16010-D16011)</f>
        <v>2</v>
      </c>
      <c r="K16010">
        <f>AVERAGE(D16010:D16014)</f>
        <v>15</v>
      </c>
      <c r="L16010">
        <f>AVERAGE(D16010:D16029)</f>
        <v>15</v>
      </c>
      <c r="M16010">
        <f>K16010-L16010</f>
        <v>0</v>
      </c>
      <c r="N16010" t="str">
        <f>IF(K16010&gt;L16010,"HIGH ZONE BIAS",IF(K16010&lt;L16010,"LOW ZONE BIAS","EQUILIBRIUM"))</f>
        <v>EQUILIBRIUM</v>
      </c>
    </row>
    <row r="16011">
      <c r="A16011">
        <v>11549</v>
      </c>
      <c r="B16011" t="str">
        <v>2012-10-25</v>
      </c>
      <c r="C16011" t="str">
        <v>Morning</v>
      </c>
      <c r="D16011">
        <v>13</v>
      </c>
      <c r="E16011" t="str">
        <f>IF(MOD(D16011,2)=0,"EVEN","ODD")</f>
        <v>ODD</v>
      </c>
      <c r="F16011" t="str">
        <f>IF(D16011&lt;=18,"LOW (1-18)","HIGH (19-36)")</f>
        <v>LOW (1-18)</v>
      </c>
      <c r="G16011">
        <f>INT((D16011-1)/6)+1</f>
        <v>3</v>
      </c>
      <c r="H16011">
        <f>MOD(D16011-1,6)+1</f>
        <v>1</v>
      </c>
      <c r="I16011">
        <f>37-D16011</f>
        <v>24</v>
      </c>
      <c r="J16011">
        <f>ABS(D16011-D16012)</f>
        <v>8</v>
      </c>
      <c r="K16011">
        <f>AVERAGE(D16011:D16015)</f>
        <v>13</v>
      </c>
      <c r="L16011">
        <f>AVERAGE(D16011:D16030)</f>
        <v>13</v>
      </c>
      <c r="M16011">
        <f>K16011-L16011</f>
        <v>0</v>
      </c>
      <c r="N16011" t="str">
        <f>IF(K16011&gt;L16011,"HIGH ZONE BIAS",IF(K16011&lt;L16011,"LOW ZONE BIAS","EQUILIBRIUM"))</f>
        <v>EQUILIBRIUM</v>
      </c>
    </row>
    <row r="16012">
      <c r="A16012">
        <v>11548</v>
      </c>
      <c r="B16012" t="str">
        <v>2012-10-24</v>
      </c>
      <c r="C16012" t="str">
        <v>Evening</v>
      </c>
      <c r="D16012">
        <v>21</v>
      </c>
      <c r="E16012" t="str">
        <f>IF(MOD(D16012,2)=0,"EVEN","ODD")</f>
        <v>ODD</v>
      </c>
      <c r="F16012" t="str">
        <f>IF(D16012&lt;=18,"LOW (1-18)","HIGH (19-36)")</f>
        <v>HIGH (19-36)</v>
      </c>
      <c r="G16012">
        <f>INT((D16012-1)/6)+1</f>
        <v>4</v>
      </c>
      <c r="H16012">
        <f>MOD(D16012-1,6)+1</f>
        <v>3</v>
      </c>
      <c r="I16012">
        <f>37-D16012</f>
        <v>16</v>
      </c>
      <c r="J16012">
        <f>ABS(D16012-D16013)</f>
        <v>2</v>
      </c>
      <c r="K16012">
        <f>AVERAGE(D16012:D16016)</f>
        <v>21</v>
      </c>
      <c r="L16012">
        <f>AVERAGE(D16012:D16031)</f>
        <v>21</v>
      </c>
      <c r="M16012">
        <f>K16012-L16012</f>
        <v>0</v>
      </c>
      <c r="N16012" t="str">
        <f>IF(K16012&gt;L16012,"HIGH ZONE BIAS",IF(K16012&lt;L16012,"LOW ZONE BIAS","EQUILIBRIUM"))</f>
        <v>EQUILIBRIUM</v>
      </c>
    </row>
    <row r="16013">
      <c r="A16013">
        <v>11547</v>
      </c>
      <c r="B16013" t="str">
        <v>2012-10-24</v>
      </c>
      <c r="C16013" t="str">
        <v>Midday</v>
      </c>
      <c r="D16013">
        <v>19</v>
      </c>
      <c r="E16013" t="str">
        <f>IF(MOD(D16013,2)=0,"EVEN","ODD")</f>
        <v>ODD</v>
      </c>
      <c r="F16013" t="str">
        <f>IF(D16013&lt;=18,"LOW (1-18)","HIGH (19-36)")</f>
        <v>HIGH (19-36)</v>
      </c>
      <c r="G16013">
        <f>INT((D16013-1)/6)+1</f>
        <v>4</v>
      </c>
      <c r="H16013">
        <f>MOD(D16013-1,6)+1</f>
        <v>1</v>
      </c>
      <c r="I16013">
        <f>37-D16013</f>
        <v>18</v>
      </c>
      <c r="J16013">
        <f>ABS(D16013-D16014)</f>
        <v>15</v>
      </c>
      <c r="K16013">
        <f>AVERAGE(D16013:D16017)</f>
        <v>19</v>
      </c>
      <c r="L16013">
        <f>AVERAGE(D16013:D16032)</f>
        <v>19</v>
      </c>
      <c r="M16013">
        <f>K16013-L16013</f>
        <v>0</v>
      </c>
      <c r="N16013" t="str">
        <f>IF(K16013&gt;L16013,"HIGH ZONE BIAS",IF(K16013&lt;L16013,"LOW ZONE BIAS","EQUILIBRIUM"))</f>
        <v>EQUILIBRIUM</v>
      </c>
    </row>
    <row r="16014">
      <c r="A16014">
        <v>11546</v>
      </c>
      <c r="B16014" t="str">
        <v>2012-10-24</v>
      </c>
      <c r="C16014" t="str">
        <v>Morning</v>
      </c>
      <c r="D16014">
        <v>34</v>
      </c>
      <c r="E16014" t="str">
        <f>IF(MOD(D16014,2)=0,"EVEN","ODD")</f>
        <v>EVEN</v>
      </c>
      <c r="F16014" t="str">
        <f>IF(D16014&lt;=18,"LOW (1-18)","HIGH (19-36)")</f>
        <v>HIGH (19-36)</v>
      </c>
      <c r="G16014">
        <f>INT((D16014-1)/6)+1</f>
        <v>6</v>
      </c>
      <c r="H16014">
        <f>MOD(D16014-1,6)+1</f>
        <v>4</v>
      </c>
      <c r="I16014">
        <f>37-D16014</f>
        <v>3</v>
      </c>
      <c r="J16014">
        <f>ABS(D16014-D16015)</f>
        <v>14</v>
      </c>
      <c r="K16014">
        <f>AVERAGE(D16014:D16018)</f>
        <v>34</v>
      </c>
      <c r="L16014">
        <f>AVERAGE(D16014:D16033)</f>
        <v>34</v>
      </c>
      <c r="M16014">
        <f>K16014-L16014</f>
        <v>0</v>
      </c>
      <c r="N16014" t="str">
        <f>IF(K16014&gt;L16014,"HIGH ZONE BIAS",IF(K16014&lt;L16014,"LOW ZONE BIAS","EQUILIBRIUM"))</f>
        <v>EQUILIBRIUM</v>
      </c>
    </row>
    <row r="16015">
      <c r="A16015">
        <v>11545</v>
      </c>
      <c r="B16015" t="str">
        <v>2012-10-23</v>
      </c>
      <c r="C16015" t="str">
        <v>Evening</v>
      </c>
      <c r="D16015">
        <v>20</v>
      </c>
      <c r="E16015" t="str">
        <f>IF(MOD(D16015,2)=0,"EVEN","ODD")</f>
        <v>EVEN</v>
      </c>
      <c r="F16015" t="str">
        <f>IF(D16015&lt;=18,"LOW (1-18)","HIGH (19-36)")</f>
        <v>HIGH (19-36)</v>
      </c>
      <c r="G16015">
        <f>INT((D16015-1)/6)+1</f>
        <v>4</v>
      </c>
      <c r="H16015">
        <f>MOD(D16015-1,6)+1</f>
        <v>2</v>
      </c>
      <c r="I16015">
        <f>37-D16015</f>
        <v>17</v>
      </c>
      <c r="J16015">
        <f>ABS(D16015-D16016)</f>
        <v>13</v>
      </c>
      <c r="K16015">
        <f>AVERAGE(D16015:D16019)</f>
        <v>20</v>
      </c>
      <c r="L16015">
        <f>AVERAGE(D16015:D16034)</f>
        <v>20</v>
      </c>
      <c r="M16015">
        <f>K16015-L16015</f>
        <v>0</v>
      </c>
      <c r="N16015" t="str">
        <f>IF(K16015&gt;L16015,"HIGH ZONE BIAS",IF(K16015&lt;L16015,"LOW ZONE BIAS","EQUILIBRIUM"))</f>
        <v>EQUILIBRIUM</v>
      </c>
    </row>
    <row r="16016">
      <c r="A16016">
        <v>11544</v>
      </c>
      <c r="B16016" t="str">
        <v>2012-10-23</v>
      </c>
      <c r="C16016" t="str">
        <v>Midday</v>
      </c>
      <c r="D16016">
        <v>33</v>
      </c>
      <c r="E16016" t="str">
        <f>IF(MOD(D16016,2)=0,"EVEN","ODD")</f>
        <v>ODD</v>
      </c>
      <c r="F16016" t="str">
        <f>IF(D16016&lt;=18,"LOW (1-18)","HIGH (19-36)")</f>
        <v>HIGH (19-36)</v>
      </c>
      <c r="G16016">
        <f>INT((D16016-1)/6)+1</f>
        <v>6</v>
      </c>
      <c r="H16016">
        <f>MOD(D16016-1,6)+1</f>
        <v>3</v>
      </c>
      <c r="I16016">
        <f>37-D16016</f>
        <v>4</v>
      </c>
      <c r="J16016">
        <f>ABS(D16016-D16017)</f>
        <v>21</v>
      </c>
      <c r="K16016">
        <f>AVERAGE(D16016:D16020)</f>
        <v>33</v>
      </c>
      <c r="L16016">
        <f>AVERAGE(D16016:D16035)</f>
        <v>33</v>
      </c>
      <c r="M16016">
        <f>K16016-L16016</f>
        <v>0</v>
      </c>
      <c r="N16016" t="str">
        <f>IF(K16016&gt;L16016,"HIGH ZONE BIAS",IF(K16016&lt;L16016,"LOW ZONE BIAS","EQUILIBRIUM"))</f>
        <v>EQUILIBRIUM</v>
      </c>
    </row>
    <row r="16017">
      <c r="A16017">
        <v>11543</v>
      </c>
      <c r="B16017" t="str">
        <v>2012-10-23</v>
      </c>
      <c r="C16017" t="str">
        <v>Morning</v>
      </c>
      <c r="D16017">
        <v>12</v>
      </c>
      <c r="E16017" t="str">
        <f>IF(MOD(D16017,2)=0,"EVEN","ODD")</f>
        <v>EVEN</v>
      </c>
      <c r="F16017" t="str">
        <f>IF(D16017&lt;=18,"LOW (1-18)","HIGH (19-36)")</f>
        <v>LOW (1-18)</v>
      </c>
      <c r="G16017">
        <f>INT((D16017-1)/6)+1</f>
        <v>2</v>
      </c>
      <c r="H16017">
        <f>MOD(D16017-1,6)+1</f>
        <v>6</v>
      </c>
      <c r="I16017">
        <f>37-D16017</f>
        <v>25</v>
      </c>
      <c r="J16017">
        <f>ABS(D16017-D16018)</f>
        <v>16</v>
      </c>
      <c r="K16017">
        <f>AVERAGE(D16017:D16021)</f>
        <v>12</v>
      </c>
      <c r="L16017">
        <f>AVERAGE(D16017:D16036)</f>
        <v>12</v>
      </c>
      <c r="M16017">
        <f>K16017-L16017</f>
        <v>0</v>
      </c>
      <c r="N16017" t="str">
        <f>IF(K16017&gt;L16017,"HIGH ZONE BIAS",IF(K16017&lt;L16017,"LOW ZONE BIAS","EQUILIBRIUM"))</f>
        <v>EQUILIBRIUM</v>
      </c>
    </row>
    <row r="16018">
      <c r="A16018">
        <v>11542</v>
      </c>
      <c r="B16018" t="str">
        <v>2012-10-22</v>
      </c>
      <c r="C16018" t="str">
        <v>Evening</v>
      </c>
      <c r="D16018">
        <v>28</v>
      </c>
      <c r="E16018" t="str">
        <f>IF(MOD(D16018,2)=0,"EVEN","ODD")</f>
        <v>EVEN</v>
      </c>
      <c r="F16018" t="str">
        <f>IF(D16018&lt;=18,"LOW (1-18)","HIGH (19-36)")</f>
        <v>HIGH (19-36)</v>
      </c>
      <c r="G16018">
        <f>INT((D16018-1)/6)+1</f>
        <v>5</v>
      </c>
      <c r="H16018">
        <f>MOD(D16018-1,6)+1</f>
        <v>4</v>
      </c>
      <c r="I16018">
        <f>37-D16018</f>
        <v>9</v>
      </c>
      <c r="J16018">
        <f>ABS(D16018-D16019)</f>
        <v>10</v>
      </c>
      <c r="K16018">
        <f>AVERAGE(D16018:D16022)</f>
        <v>28</v>
      </c>
      <c r="L16018">
        <f>AVERAGE(D16018:D16037)</f>
        <v>28</v>
      </c>
      <c r="M16018">
        <f>K16018-L16018</f>
        <v>0</v>
      </c>
      <c r="N16018" t="str">
        <f>IF(K16018&gt;L16018,"HIGH ZONE BIAS",IF(K16018&lt;L16018,"LOW ZONE BIAS","EQUILIBRIUM"))</f>
        <v>EQUILIBRIUM</v>
      </c>
    </row>
    <row r="16019">
      <c r="A16019">
        <v>11541</v>
      </c>
      <c r="B16019" t="str">
        <v>2012-10-22</v>
      </c>
      <c r="C16019" t="str">
        <v>Midday</v>
      </c>
      <c r="D16019">
        <v>18</v>
      </c>
      <c r="E16019" t="str">
        <f>IF(MOD(D16019,2)=0,"EVEN","ODD")</f>
        <v>EVEN</v>
      </c>
      <c r="F16019" t="str">
        <f>IF(D16019&lt;=18,"LOW (1-18)","HIGH (19-36)")</f>
        <v>LOW (1-18)</v>
      </c>
      <c r="G16019">
        <f>INT((D16019-1)/6)+1</f>
        <v>3</v>
      </c>
      <c r="H16019">
        <f>MOD(D16019-1,6)+1</f>
        <v>6</v>
      </c>
      <c r="I16019">
        <f>37-D16019</f>
        <v>19</v>
      </c>
      <c r="J16019">
        <f>ABS(D16019-D16020)</f>
        <v>11</v>
      </c>
      <c r="K16019">
        <f>AVERAGE(D16019:D16023)</f>
        <v>18</v>
      </c>
      <c r="L16019">
        <f>AVERAGE(D16019:D16038)</f>
        <v>18</v>
      </c>
      <c r="M16019">
        <f>K16019-L16019</f>
        <v>0</v>
      </c>
      <c r="N16019" t="str">
        <f>IF(K16019&gt;L16019,"HIGH ZONE BIAS",IF(K16019&lt;L16019,"LOW ZONE BIAS","EQUILIBRIUM"))</f>
        <v>EQUILIBRIUM</v>
      </c>
    </row>
    <row r="16020">
      <c r="A16020">
        <v>11540</v>
      </c>
      <c r="B16020" t="str">
        <v>2012-10-22</v>
      </c>
      <c r="C16020" t="str">
        <v>Morning</v>
      </c>
      <c r="D16020">
        <v>7</v>
      </c>
      <c r="E16020" t="str">
        <f>IF(MOD(D16020,2)=0,"EVEN","ODD")</f>
        <v>ODD</v>
      </c>
      <c r="F16020" t="str">
        <f>IF(D16020&lt;=18,"LOW (1-18)","HIGH (19-36)")</f>
        <v>LOW (1-18)</v>
      </c>
      <c r="G16020">
        <f>INT((D16020-1)/6)+1</f>
        <v>2</v>
      </c>
      <c r="H16020">
        <f>MOD(D16020-1,6)+1</f>
        <v>1</v>
      </c>
      <c r="I16020">
        <f>37-D16020</f>
        <v>30</v>
      </c>
      <c r="J16020">
        <f>ABS(D16020-D16021)</f>
        <v>2</v>
      </c>
      <c r="K16020">
        <f>AVERAGE(D16020:D16024)</f>
        <v>7</v>
      </c>
      <c r="L16020">
        <f>AVERAGE(D16020:D16039)</f>
        <v>7</v>
      </c>
      <c r="M16020">
        <f>K16020-L16020</f>
        <v>0</v>
      </c>
      <c r="N16020" t="str">
        <f>IF(K16020&gt;L16020,"HIGH ZONE BIAS",IF(K16020&lt;L16020,"LOW ZONE BIAS","EQUILIBRIUM"))</f>
        <v>EQUILIBRIUM</v>
      </c>
    </row>
    <row r="16021">
      <c r="A16021">
        <v>11539</v>
      </c>
      <c r="B16021" t="str">
        <v>2012-10-20</v>
      </c>
      <c r="C16021" t="str">
        <v>Evening</v>
      </c>
      <c r="D16021">
        <v>9</v>
      </c>
      <c r="E16021" t="str">
        <f>IF(MOD(D16021,2)=0,"EVEN","ODD")</f>
        <v>ODD</v>
      </c>
      <c r="F16021" t="str">
        <f>IF(D16021&lt;=18,"LOW (1-18)","HIGH (19-36)")</f>
        <v>LOW (1-18)</v>
      </c>
      <c r="G16021">
        <f>INT((D16021-1)/6)+1</f>
        <v>2</v>
      </c>
      <c r="H16021">
        <f>MOD(D16021-1,6)+1</f>
        <v>3</v>
      </c>
      <c r="I16021">
        <f>37-D16021</f>
        <v>28</v>
      </c>
      <c r="J16021">
        <f>ABS(D16021-D16022)</f>
        <v>2</v>
      </c>
      <c r="K16021">
        <f>AVERAGE(D16021:D16025)</f>
        <v>9</v>
      </c>
      <c r="L16021">
        <f>AVERAGE(D16021:D16040)</f>
        <v>9</v>
      </c>
      <c r="M16021">
        <f>K16021-L16021</f>
        <v>0</v>
      </c>
      <c r="N16021" t="str">
        <f>IF(K16021&gt;L16021,"HIGH ZONE BIAS",IF(K16021&lt;L16021,"LOW ZONE BIAS","EQUILIBRIUM"))</f>
        <v>EQUILIBRIUM</v>
      </c>
    </row>
    <row r="16022">
      <c r="A16022">
        <v>11538</v>
      </c>
      <c r="B16022" t="str">
        <v>2012-10-20</v>
      </c>
      <c r="C16022" t="str">
        <v>Midday</v>
      </c>
      <c r="D16022">
        <v>7</v>
      </c>
      <c r="E16022" t="str">
        <f>IF(MOD(D16022,2)=0,"EVEN","ODD")</f>
        <v>ODD</v>
      </c>
      <c r="F16022" t="str">
        <f>IF(D16022&lt;=18,"LOW (1-18)","HIGH (19-36)")</f>
        <v>LOW (1-18)</v>
      </c>
      <c r="G16022">
        <f>INT((D16022-1)/6)+1</f>
        <v>2</v>
      </c>
      <c r="H16022">
        <f>MOD(D16022-1,6)+1</f>
        <v>1</v>
      </c>
      <c r="I16022">
        <f>37-D16022</f>
        <v>30</v>
      </c>
      <c r="J16022">
        <f>ABS(D16022-D16023)</f>
        <v>18</v>
      </c>
      <c r="K16022">
        <f>AVERAGE(D16022:D16026)</f>
        <v>7</v>
      </c>
      <c r="L16022">
        <f>AVERAGE(D16022:D16041)</f>
        <v>7</v>
      </c>
      <c r="M16022">
        <f>K16022-L16022</f>
        <v>0</v>
      </c>
      <c r="N16022" t="str">
        <f>IF(K16022&gt;L16022,"HIGH ZONE BIAS",IF(K16022&lt;L16022,"LOW ZONE BIAS","EQUILIBRIUM"))</f>
        <v>EQUILIBRIUM</v>
      </c>
    </row>
    <row r="16023">
      <c r="A16023">
        <v>11537</v>
      </c>
      <c r="B16023" t="str">
        <v>2012-10-20</v>
      </c>
      <c r="C16023" t="str">
        <v>Morning</v>
      </c>
      <c r="D16023">
        <v>25</v>
      </c>
      <c r="E16023" t="str">
        <f>IF(MOD(D16023,2)=0,"EVEN","ODD")</f>
        <v>ODD</v>
      </c>
      <c r="F16023" t="str">
        <f>IF(D16023&lt;=18,"LOW (1-18)","HIGH (19-36)")</f>
        <v>HIGH (19-36)</v>
      </c>
      <c r="G16023">
        <f>INT((D16023-1)/6)+1</f>
        <v>5</v>
      </c>
      <c r="H16023">
        <f>MOD(D16023-1,6)+1</f>
        <v>1</v>
      </c>
      <c r="I16023">
        <f>37-D16023</f>
        <v>12</v>
      </c>
      <c r="J16023">
        <f>ABS(D16023-D16024)</f>
        <v>6</v>
      </c>
      <c r="K16023">
        <f>AVERAGE(D16023:D16027)</f>
        <v>25</v>
      </c>
      <c r="L16023">
        <f>AVERAGE(D16023:D16042)</f>
        <v>25</v>
      </c>
      <c r="M16023">
        <f>K16023-L16023</f>
        <v>0</v>
      </c>
      <c r="N16023" t="str">
        <f>IF(K16023&gt;L16023,"HIGH ZONE BIAS",IF(K16023&lt;L16023,"LOW ZONE BIAS","EQUILIBRIUM"))</f>
        <v>EQUILIBRIUM</v>
      </c>
    </row>
    <row r="16024">
      <c r="A16024">
        <v>11536</v>
      </c>
      <c r="B16024" t="str">
        <v>2012-10-19</v>
      </c>
      <c r="C16024" t="str">
        <v>Evening</v>
      </c>
      <c r="D16024">
        <v>31</v>
      </c>
      <c r="E16024" t="str">
        <f>IF(MOD(D16024,2)=0,"EVEN","ODD")</f>
        <v>ODD</v>
      </c>
      <c r="F16024" t="str">
        <f>IF(D16024&lt;=18,"LOW (1-18)","HIGH (19-36)")</f>
        <v>HIGH (19-36)</v>
      </c>
      <c r="G16024">
        <f>INT((D16024-1)/6)+1</f>
        <v>6</v>
      </c>
      <c r="H16024">
        <f>MOD(D16024-1,6)+1</f>
        <v>1</v>
      </c>
      <c r="I16024">
        <f>37-D16024</f>
        <v>6</v>
      </c>
      <c r="J16024">
        <f>ABS(D16024-D16025)</f>
        <v>13</v>
      </c>
      <c r="K16024">
        <f>AVERAGE(D16024:D16028)</f>
        <v>31</v>
      </c>
      <c r="L16024">
        <f>AVERAGE(D16024:D16043)</f>
        <v>31</v>
      </c>
      <c r="M16024">
        <f>K16024-L16024</f>
        <v>0</v>
      </c>
      <c r="N16024" t="str">
        <f>IF(K16024&gt;L16024,"HIGH ZONE BIAS",IF(K16024&lt;L16024,"LOW ZONE BIAS","EQUILIBRIUM"))</f>
        <v>EQUILIBRIUM</v>
      </c>
    </row>
    <row r="16025">
      <c r="A16025">
        <v>11535</v>
      </c>
      <c r="B16025" t="str">
        <v>2012-10-19</v>
      </c>
      <c r="C16025" t="str">
        <v>Midday</v>
      </c>
      <c r="D16025">
        <v>18</v>
      </c>
      <c r="E16025" t="str">
        <f>IF(MOD(D16025,2)=0,"EVEN","ODD")</f>
        <v>EVEN</v>
      </c>
      <c r="F16025" t="str">
        <f>IF(D16025&lt;=18,"LOW (1-18)","HIGH (19-36)")</f>
        <v>LOW (1-18)</v>
      </c>
      <c r="G16025">
        <f>INT((D16025-1)/6)+1</f>
        <v>3</v>
      </c>
      <c r="H16025">
        <f>MOD(D16025-1,6)+1</f>
        <v>6</v>
      </c>
      <c r="I16025">
        <f>37-D16025</f>
        <v>19</v>
      </c>
      <c r="J16025">
        <f>ABS(D16025-D16026)</f>
        <v>11</v>
      </c>
      <c r="K16025">
        <f>AVERAGE(D16025:D16029)</f>
        <v>18</v>
      </c>
      <c r="L16025">
        <f>AVERAGE(D16025:D16044)</f>
        <v>18</v>
      </c>
      <c r="M16025">
        <f>K16025-L16025</f>
        <v>0</v>
      </c>
      <c r="N16025" t="str">
        <f>IF(K16025&gt;L16025,"HIGH ZONE BIAS",IF(K16025&lt;L16025,"LOW ZONE BIAS","EQUILIBRIUM"))</f>
        <v>EQUILIBRIUM</v>
      </c>
    </row>
    <row r="16026">
      <c r="A16026">
        <v>11534</v>
      </c>
      <c r="B16026" t="str">
        <v>2012-10-19</v>
      </c>
      <c r="C16026" t="str">
        <v>Morning</v>
      </c>
      <c r="D16026">
        <v>29</v>
      </c>
      <c r="E16026" t="str">
        <f>IF(MOD(D16026,2)=0,"EVEN","ODD")</f>
        <v>ODD</v>
      </c>
      <c r="F16026" t="str">
        <f>IF(D16026&lt;=18,"LOW (1-18)","HIGH (19-36)")</f>
        <v>HIGH (19-36)</v>
      </c>
      <c r="G16026">
        <f>INT((D16026-1)/6)+1</f>
        <v>5</v>
      </c>
      <c r="H16026">
        <f>MOD(D16026-1,6)+1</f>
        <v>5</v>
      </c>
      <c r="I16026">
        <f>37-D16026</f>
        <v>8</v>
      </c>
      <c r="J16026">
        <f>ABS(D16026-D16027)</f>
        <v>8</v>
      </c>
      <c r="K16026">
        <f>AVERAGE(D16026:D16030)</f>
        <v>29</v>
      </c>
      <c r="L16026">
        <f>AVERAGE(D16026:D16045)</f>
        <v>29</v>
      </c>
      <c r="M16026">
        <f>K16026-L16026</f>
        <v>0</v>
      </c>
      <c r="N16026" t="str">
        <f>IF(K16026&gt;L16026,"HIGH ZONE BIAS",IF(K16026&lt;L16026,"LOW ZONE BIAS","EQUILIBRIUM"))</f>
        <v>EQUILIBRIUM</v>
      </c>
    </row>
    <row r="16027">
      <c r="A16027">
        <v>11533</v>
      </c>
      <c r="B16027" t="str">
        <v>2012-10-18</v>
      </c>
      <c r="C16027" t="str">
        <v>Evening</v>
      </c>
      <c r="D16027">
        <v>21</v>
      </c>
      <c r="E16027" t="str">
        <f>IF(MOD(D16027,2)=0,"EVEN","ODD")</f>
        <v>ODD</v>
      </c>
      <c r="F16027" t="str">
        <f>IF(D16027&lt;=18,"LOW (1-18)","HIGH (19-36)")</f>
        <v>HIGH (19-36)</v>
      </c>
      <c r="G16027">
        <f>INT((D16027-1)/6)+1</f>
        <v>4</v>
      </c>
      <c r="H16027">
        <f>MOD(D16027-1,6)+1</f>
        <v>3</v>
      </c>
      <c r="I16027">
        <f>37-D16027</f>
        <v>16</v>
      </c>
      <c r="J16027">
        <f>ABS(D16027-D16028)</f>
        <v>13</v>
      </c>
      <c r="K16027">
        <f>AVERAGE(D16027:D16031)</f>
        <v>21</v>
      </c>
      <c r="L16027">
        <f>AVERAGE(D16027:D16046)</f>
        <v>21</v>
      </c>
      <c r="M16027">
        <f>K16027-L16027</f>
        <v>0</v>
      </c>
      <c r="N16027" t="str">
        <f>IF(K16027&gt;L16027,"HIGH ZONE BIAS",IF(K16027&lt;L16027,"LOW ZONE BIAS","EQUILIBRIUM"))</f>
        <v>EQUILIBRIUM</v>
      </c>
    </row>
    <row r="16028">
      <c r="A16028">
        <v>11532</v>
      </c>
      <c r="B16028" t="str">
        <v>2012-10-18</v>
      </c>
      <c r="C16028" t="str">
        <v>Midday</v>
      </c>
      <c r="D16028">
        <v>8</v>
      </c>
      <c r="E16028" t="str">
        <f>IF(MOD(D16028,2)=0,"EVEN","ODD")</f>
        <v>EVEN</v>
      </c>
      <c r="F16028" t="str">
        <f>IF(D16028&lt;=18,"LOW (1-18)","HIGH (19-36)")</f>
        <v>LOW (1-18)</v>
      </c>
      <c r="G16028">
        <f>INT((D16028-1)/6)+1</f>
        <v>2</v>
      </c>
      <c r="H16028">
        <f>MOD(D16028-1,6)+1</f>
        <v>2</v>
      </c>
      <c r="I16028">
        <f>37-D16028</f>
        <v>29</v>
      </c>
      <c r="J16028">
        <f>ABS(D16028-D16029)</f>
        <v>7</v>
      </c>
      <c r="K16028">
        <f>AVERAGE(D16028:D16032)</f>
        <v>8</v>
      </c>
      <c r="L16028">
        <f>AVERAGE(D16028:D16047)</f>
        <v>8</v>
      </c>
      <c r="M16028">
        <f>K16028-L16028</f>
        <v>0</v>
      </c>
      <c r="N16028" t="str">
        <f>IF(K16028&gt;L16028,"HIGH ZONE BIAS",IF(K16028&lt;L16028,"LOW ZONE BIAS","EQUILIBRIUM"))</f>
        <v>EQUILIBRIUM</v>
      </c>
    </row>
    <row r="16029">
      <c r="A16029">
        <v>11531</v>
      </c>
      <c r="B16029" t="str">
        <v>2012-10-18</v>
      </c>
      <c r="C16029" t="str">
        <v>Morning</v>
      </c>
      <c r="D16029">
        <v>1</v>
      </c>
      <c r="E16029" t="str">
        <f>IF(MOD(D16029,2)=0,"EVEN","ODD")</f>
        <v>ODD</v>
      </c>
      <c r="F16029" t="str">
        <f>IF(D16029&lt;=18,"LOW (1-18)","HIGH (19-36)")</f>
        <v>LOW (1-18)</v>
      </c>
      <c r="G16029">
        <f>INT((D16029-1)/6)+1</f>
        <v>1</v>
      </c>
      <c r="H16029">
        <f>MOD(D16029-1,6)+1</f>
        <v>1</v>
      </c>
      <c r="I16029">
        <f>37-D16029</f>
        <v>36</v>
      </c>
      <c r="J16029">
        <f>ABS(D16029-D16030)</f>
        <v>31</v>
      </c>
      <c r="K16029">
        <f>AVERAGE(D16029:D16033)</f>
        <v>1</v>
      </c>
      <c r="L16029">
        <f>AVERAGE(D16029:D16048)</f>
        <v>1</v>
      </c>
      <c r="M16029">
        <f>K16029-L16029</f>
        <v>0</v>
      </c>
      <c r="N16029" t="str">
        <f>IF(K16029&gt;L16029,"HIGH ZONE BIAS",IF(K16029&lt;L16029,"LOW ZONE BIAS","EQUILIBRIUM"))</f>
        <v>EQUILIBRIUM</v>
      </c>
    </row>
    <row r="16030">
      <c r="A16030">
        <v>11530</v>
      </c>
      <c r="B16030" t="str">
        <v>2012-10-17</v>
      </c>
      <c r="C16030" t="str">
        <v>Evening</v>
      </c>
      <c r="D16030">
        <v>32</v>
      </c>
      <c r="E16030" t="str">
        <f>IF(MOD(D16030,2)=0,"EVEN","ODD")</f>
        <v>EVEN</v>
      </c>
      <c r="F16030" t="str">
        <f>IF(D16030&lt;=18,"LOW (1-18)","HIGH (19-36)")</f>
        <v>HIGH (19-36)</v>
      </c>
      <c r="G16030">
        <f>INT((D16030-1)/6)+1</f>
        <v>6</v>
      </c>
      <c r="H16030">
        <f>MOD(D16030-1,6)+1</f>
        <v>2</v>
      </c>
      <c r="I16030">
        <f>37-D16030</f>
        <v>5</v>
      </c>
      <c r="J16030">
        <f>ABS(D16030-D16031)</f>
        <v>21</v>
      </c>
      <c r="K16030">
        <f>AVERAGE(D16030:D16034)</f>
        <v>32</v>
      </c>
      <c r="L16030">
        <f>AVERAGE(D16030:D16049)</f>
        <v>32</v>
      </c>
      <c r="M16030">
        <f>K16030-L16030</f>
        <v>0</v>
      </c>
      <c r="N16030" t="str">
        <f>IF(K16030&gt;L16030,"HIGH ZONE BIAS",IF(K16030&lt;L16030,"LOW ZONE BIAS","EQUILIBRIUM"))</f>
        <v>EQUILIBRIUM</v>
      </c>
    </row>
    <row r="16031">
      <c r="A16031">
        <v>11529</v>
      </c>
      <c r="B16031" t="str">
        <v>2012-10-17</v>
      </c>
      <c r="C16031" t="str">
        <v>Midday</v>
      </c>
      <c r="D16031">
        <v>11</v>
      </c>
      <c r="E16031" t="str">
        <f>IF(MOD(D16031,2)=0,"EVEN","ODD")</f>
        <v>ODD</v>
      </c>
      <c r="F16031" t="str">
        <f>IF(D16031&lt;=18,"LOW (1-18)","HIGH (19-36)")</f>
        <v>LOW (1-18)</v>
      </c>
      <c r="G16031">
        <f>INT((D16031-1)/6)+1</f>
        <v>2</v>
      </c>
      <c r="H16031">
        <f>MOD(D16031-1,6)+1</f>
        <v>5</v>
      </c>
      <c r="I16031">
        <f>37-D16031</f>
        <v>26</v>
      </c>
      <c r="J16031">
        <f>ABS(D16031-D16032)</f>
        <v>5</v>
      </c>
      <c r="K16031">
        <f>AVERAGE(D16031:D16035)</f>
        <v>11</v>
      </c>
      <c r="L16031">
        <f>AVERAGE(D16031:D16050)</f>
        <v>11</v>
      </c>
      <c r="M16031">
        <f>K16031-L16031</f>
        <v>0</v>
      </c>
      <c r="N16031" t="str">
        <f>IF(K16031&gt;L16031,"HIGH ZONE BIAS",IF(K16031&lt;L16031,"LOW ZONE BIAS","EQUILIBRIUM"))</f>
        <v>EQUILIBRIUM</v>
      </c>
    </row>
    <row r="16032">
      <c r="A16032">
        <v>11528</v>
      </c>
      <c r="B16032" t="str">
        <v>2012-10-17</v>
      </c>
      <c r="C16032" t="str">
        <v>Morning</v>
      </c>
      <c r="D16032">
        <v>16</v>
      </c>
      <c r="E16032" t="str">
        <f>IF(MOD(D16032,2)=0,"EVEN","ODD")</f>
        <v>EVEN</v>
      </c>
      <c r="F16032" t="str">
        <f>IF(D16032&lt;=18,"LOW (1-18)","HIGH (19-36)")</f>
        <v>LOW (1-18)</v>
      </c>
      <c r="G16032">
        <f>INT((D16032-1)/6)+1</f>
        <v>3</v>
      </c>
      <c r="H16032">
        <f>MOD(D16032-1,6)+1</f>
        <v>4</v>
      </c>
      <c r="I16032">
        <f>37-D16032</f>
        <v>21</v>
      </c>
      <c r="J16032">
        <f>ABS(D16032-D16033)</f>
        <v>2</v>
      </c>
      <c r="K16032">
        <f>AVERAGE(D16032:D16036)</f>
        <v>16</v>
      </c>
      <c r="L16032">
        <f>AVERAGE(D16032:D16051)</f>
        <v>16</v>
      </c>
      <c r="M16032">
        <f>K16032-L16032</f>
        <v>0</v>
      </c>
      <c r="N16032" t="str">
        <f>IF(K16032&gt;L16032,"HIGH ZONE BIAS",IF(K16032&lt;L16032,"LOW ZONE BIAS","EQUILIBRIUM"))</f>
        <v>EQUILIBRIUM</v>
      </c>
    </row>
    <row r="16033">
      <c r="A16033">
        <v>11527</v>
      </c>
      <c r="B16033" t="str">
        <v>2012-10-16</v>
      </c>
      <c r="C16033" t="str">
        <v>Evening</v>
      </c>
      <c r="D16033">
        <v>14</v>
      </c>
      <c r="E16033" t="str">
        <f>IF(MOD(D16033,2)=0,"EVEN","ODD")</f>
        <v>EVEN</v>
      </c>
      <c r="F16033" t="str">
        <f>IF(D16033&lt;=18,"LOW (1-18)","HIGH (19-36)")</f>
        <v>LOW (1-18)</v>
      </c>
      <c r="G16033">
        <f>INT((D16033-1)/6)+1</f>
        <v>3</v>
      </c>
      <c r="H16033">
        <f>MOD(D16033-1,6)+1</f>
        <v>2</v>
      </c>
      <c r="I16033">
        <f>37-D16033</f>
        <v>23</v>
      </c>
      <c r="J16033">
        <f>ABS(D16033-D16034)</f>
        <v>2</v>
      </c>
      <c r="K16033">
        <f>AVERAGE(D16033:D16037)</f>
        <v>14</v>
      </c>
      <c r="L16033">
        <f>AVERAGE(D16033:D16052)</f>
        <v>14</v>
      </c>
      <c r="M16033">
        <f>K16033-L16033</f>
        <v>0</v>
      </c>
      <c r="N16033" t="str">
        <f>IF(K16033&gt;L16033,"HIGH ZONE BIAS",IF(K16033&lt;L16033,"LOW ZONE BIAS","EQUILIBRIUM"))</f>
        <v>EQUILIBRIUM</v>
      </c>
    </row>
    <row r="16034">
      <c r="A16034">
        <v>11526</v>
      </c>
      <c r="B16034" t="str">
        <v>2012-10-16</v>
      </c>
      <c r="C16034" t="str">
        <v>Midday</v>
      </c>
      <c r="D16034">
        <v>16</v>
      </c>
      <c r="E16034" t="str">
        <f>IF(MOD(D16034,2)=0,"EVEN","ODD")</f>
        <v>EVEN</v>
      </c>
      <c r="F16034" t="str">
        <f>IF(D16034&lt;=18,"LOW (1-18)","HIGH (19-36)")</f>
        <v>LOW (1-18)</v>
      </c>
      <c r="G16034">
        <f>INT((D16034-1)/6)+1</f>
        <v>3</v>
      </c>
      <c r="H16034">
        <f>MOD(D16034-1,6)+1</f>
        <v>4</v>
      </c>
      <c r="I16034">
        <f>37-D16034</f>
        <v>21</v>
      </c>
      <c r="J16034">
        <f>ABS(D16034-D16035)</f>
        <v>5</v>
      </c>
      <c r="K16034">
        <f>AVERAGE(D16034:D16038)</f>
        <v>16</v>
      </c>
      <c r="L16034">
        <f>AVERAGE(D16034:D16053)</f>
        <v>16</v>
      </c>
      <c r="M16034">
        <f>K16034-L16034</f>
        <v>0</v>
      </c>
      <c r="N16034" t="str">
        <f>IF(K16034&gt;L16034,"HIGH ZONE BIAS",IF(K16034&lt;L16034,"LOW ZONE BIAS","EQUILIBRIUM"))</f>
        <v>EQUILIBRIUM</v>
      </c>
    </row>
    <row r="16035">
      <c r="A16035">
        <v>11525</v>
      </c>
      <c r="B16035" t="str">
        <v>2012-10-16</v>
      </c>
      <c r="C16035" t="str">
        <v>Morning</v>
      </c>
      <c r="D16035">
        <v>21</v>
      </c>
      <c r="E16035" t="str">
        <f>IF(MOD(D16035,2)=0,"EVEN","ODD")</f>
        <v>ODD</v>
      </c>
      <c r="F16035" t="str">
        <f>IF(D16035&lt;=18,"LOW (1-18)","HIGH (19-36)")</f>
        <v>HIGH (19-36)</v>
      </c>
      <c r="G16035">
        <f>INT((D16035-1)/6)+1</f>
        <v>4</v>
      </c>
      <c r="H16035">
        <f>MOD(D16035-1,6)+1</f>
        <v>3</v>
      </c>
      <c r="I16035">
        <f>37-D16035</f>
        <v>16</v>
      </c>
      <c r="J16035">
        <f>ABS(D16035-D16036)</f>
        <v>15</v>
      </c>
      <c r="K16035">
        <f>AVERAGE(D16035:D16039)</f>
        <v>21</v>
      </c>
      <c r="L16035">
        <f>AVERAGE(D16035:D16054)</f>
        <v>21</v>
      </c>
      <c r="M16035">
        <f>K16035-L16035</f>
        <v>0</v>
      </c>
      <c r="N16035" t="str">
        <f>IF(K16035&gt;L16035,"HIGH ZONE BIAS",IF(K16035&lt;L16035,"LOW ZONE BIAS","EQUILIBRIUM"))</f>
        <v>EQUILIBRIUM</v>
      </c>
    </row>
    <row r="16036">
      <c r="A16036">
        <v>11524</v>
      </c>
      <c r="B16036" t="str">
        <v>2012-10-15</v>
      </c>
      <c r="C16036" t="str">
        <v>Evening</v>
      </c>
      <c r="D16036">
        <v>6</v>
      </c>
      <c r="E16036" t="str">
        <f>IF(MOD(D16036,2)=0,"EVEN","ODD")</f>
        <v>EVEN</v>
      </c>
      <c r="F16036" t="str">
        <f>IF(D16036&lt;=18,"LOW (1-18)","HIGH (19-36)")</f>
        <v>LOW (1-18)</v>
      </c>
      <c r="G16036">
        <f>INT((D16036-1)/6)+1</f>
        <v>1</v>
      </c>
      <c r="H16036">
        <f>MOD(D16036-1,6)+1</f>
        <v>6</v>
      </c>
      <c r="I16036">
        <f>37-D16036</f>
        <v>31</v>
      </c>
      <c r="J16036">
        <f>ABS(D16036-D16037)</f>
        <v>4</v>
      </c>
      <c r="K16036">
        <f>AVERAGE(D16036:D16040)</f>
        <v>6</v>
      </c>
      <c r="L16036">
        <f>AVERAGE(D16036:D16055)</f>
        <v>6</v>
      </c>
      <c r="M16036">
        <f>K16036-L16036</f>
        <v>0</v>
      </c>
      <c r="N16036" t="str">
        <f>IF(K16036&gt;L16036,"HIGH ZONE BIAS",IF(K16036&lt;L16036,"LOW ZONE BIAS","EQUILIBRIUM"))</f>
        <v>EQUILIBRIUM</v>
      </c>
    </row>
    <row r="16037">
      <c r="A16037">
        <v>11523</v>
      </c>
      <c r="B16037" t="str">
        <v>2012-10-15</v>
      </c>
      <c r="C16037" t="str">
        <v>Midday</v>
      </c>
      <c r="D16037">
        <v>10</v>
      </c>
      <c r="E16037" t="str">
        <f>IF(MOD(D16037,2)=0,"EVEN","ODD")</f>
        <v>EVEN</v>
      </c>
      <c r="F16037" t="str">
        <f>IF(D16037&lt;=18,"LOW (1-18)","HIGH (19-36)")</f>
        <v>LOW (1-18)</v>
      </c>
      <c r="G16037">
        <f>INT((D16037-1)/6)+1</f>
        <v>2</v>
      </c>
      <c r="H16037">
        <f>MOD(D16037-1,6)+1</f>
        <v>4</v>
      </c>
      <c r="I16037">
        <f>37-D16037</f>
        <v>27</v>
      </c>
      <c r="J16037">
        <f>ABS(D16037-D16038)</f>
        <v>12</v>
      </c>
      <c r="K16037">
        <f>AVERAGE(D16037:D16041)</f>
        <v>10</v>
      </c>
      <c r="L16037">
        <f>AVERAGE(D16037:D16056)</f>
        <v>10</v>
      </c>
      <c r="M16037">
        <f>K16037-L16037</f>
        <v>0</v>
      </c>
      <c r="N16037" t="str">
        <f>IF(K16037&gt;L16037,"HIGH ZONE BIAS",IF(K16037&lt;L16037,"LOW ZONE BIAS","EQUILIBRIUM"))</f>
        <v>EQUILIBRIUM</v>
      </c>
    </row>
    <row r="16038">
      <c r="A16038">
        <v>11522</v>
      </c>
      <c r="B16038" t="str">
        <v>2012-10-15</v>
      </c>
      <c r="C16038" t="str">
        <v>Morning</v>
      </c>
      <c r="D16038">
        <v>22</v>
      </c>
      <c r="E16038" t="str">
        <f>IF(MOD(D16038,2)=0,"EVEN","ODD")</f>
        <v>EVEN</v>
      </c>
      <c r="F16038" t="str">
        <f>IF(D16038&lt;=18,"LOW (1-18)","HIGH (19-36)")</f>
        <v>HIGH (19-36)</v>
      </c>
      <c r="G16038">
        <f>INT((D16038-1)/6)+1</f>
        <v>4</v>
      </c>
      <c r="H16038">
        <f>MOD(D16038-1,6)+1</f>
        <v>4</v>
      </c>
      <c r="I16038">
        <f>37-D16038</f>
        <v>15</v>
      </c>
      <c r="J16038">
        <f>ABS(D16038-D16039)</f>
        <v>12</v>
      </c>
      <c r="K16038">
        <f>AVERAGE(D16038:D16042)</f>
        <v>22</v>
      </c>
      <c r="L16038">
        <f>AVERAGE(D16038:D16057)</f>
        <v>22</v>
      </c>
      <c r="M16038">
        <f>K16038-L16038</f>
        <v>0</v>
      </c>
      <c r="N16038" t="str">
        <f>IF(K16038&gt;L16038,"HIGH ZONE BIAS",IF(K16038&lt;L16038,"LOW ZONE BIAS","EQUILIBRIUM"))</f>
        <v>EQUILIBRIUM</v>
      </c>
    </row>
    <row r="16039">
      <c r="A16039">
        <v>11521</v>
      </c>
      <c r="B16039" t="str">
        <v>2012-10-13</v>
      </c>
      <c r="C16039" t="str">
        <v>Evening</v>
      </c>
      <c r="D16039">
        <v>34</v>
      </c>
      <c r="E16039" t="str">
        <f>IF(MOD(D16039,2)=0,"EVEN","ODD")</f>
        <v>EVEN</v>
      </c>
      <c r="F16039" t="str">
        <f>IF(D16039&lt;=18,"LOW (1-18)","HIGH (19-36)")</f>
        <v>HIGH (19-36)</v>
      </c>
      <c r="G16039">
        <f>INT((D16039-1)/6)+1</f>
        <v>6</v>
      </c>
      <c r="H16039">
        <f>MOD(D16039-1,6)+1</f>
        <v>4</v>
      </c>
      <c r="I16039">
        <f>37-D16039</f>
        <v>3</v>
      </c>
      <c r="J16039">
        <f>ABS(D16039-D16040)</f>
        <v>11</v>
      </c>
      <c r="K16039">
        <f>AVERAGE(D16039:D16043)</f>
        <v>34</v>
      </c>
      <c r="L16039">
        <f>AVERAGE(D16039:D16058)</f>
        <v>34</v>
      </c>
      <c r="M16039">
        <f>K16039-L16039</f>
        <v>0</v>
      </c>
      <c r="N16039" t="str">
        <f>IF(K16039&gt;L16039,"HIGH ZONE BIAS",IF(K16039&lt;L16039,"LOW ZONE BIAS","EQUILIBRIUM"))</f>
        <v>EQUILIBRIUM</v>
      </c>
    </row>
    <row r="16040">
      <c r="A16040">
        <v>11520</v>
      </c>
      <c r="B16040" t="str">
        <v>2012-10-13</v>
      </c>
      <c r="C16040" t="str">
        <v>Midday</v>
      </c>
      <c r="D16040">
        <v>23</v>
      </c>
      <c r="E16040" t="str">
        <f>IF(MOD(D16040,2)=0,"EVEN","ODD")</f>
        <v>ODD</v>
      </c>
      <c r="F16040" t="str">
        <f>IF(D16040&lt;=18,"LOW (1-18)","HIGH (19-36)")</f>
        <v>HIGH (19-36)</v>
      </c>
      <c r="G16040">
        <f>INT((D16040-1)/6)+1</f>
        <v>4</v>
      </c>
      <c r="H16040">
        <f>MOD(D16040-1,6)+1</f>
        <v>5</v>
      </c>
      <c r="I16040">
        <f>37-D16040</f>
        <v>14</v>
      </c>
      <c r="J16040">
        <f>ABS(D16040-D16041)</f>
        <v>20</v>
      </c>
      <c r="K16040">
        <f>AVERAGE(D16040:D16044)</f>
        <v>23</v>
      </c>
      <c r="L16040">
        <f>AVERAGE(D16040:D16059)</f>
        <v>23</v>
      </c>
      <c r="M16040">
        <f>K16040-L16040</f>
        <v>0</v>
      </c>
      <c r="N16040" t="str">
        <f>IF(K16040&gt;L16040,"HIGH ZONE BIAS",IF(K16040&lt;L16040,"LOW ZONE BIAS","EQUILIBRIUM"))</f>
        <v>EQUILIBRIUM</v>
      </c>
    </row>
    <row r="16041">
      <c r="A16041">
        <v>11519</v>
      </c>
      <c r="B16041" t="str">
        <v>2012-10-13</v>
      </c>
      <c r="C16041" t="str">
        <v>Morning</v>
      </c>
      <c r="D16041">
        <v>3</v>
      </c>
      <c r="E16041" t="str">
        <f>IF(MOD(D16041,2)=0,"EVEN","ODD")</f>
        <v>ODD</v>
      </c>
      <c r="F16041" t="str">
        <f>IF(D16041&lt;=18,"LOW (1-18)","HIGH (19-36)")</f>
        <v>LOW (1-18)</v>
      </c>
      <c r="G16041">
        <f>INT((D16041-1)/6)+1</f>
        <v>1</v>
      </c>
      <c r="H16041">
        <f>MOD(D16041-1,6)+1</f>
        <v>3</v>
      </c>
      <c r="I16041">
        <f>37-D16041</f>
        <v>34</v>
      </c>
      <c r="J16041">
        <f>ABS(D16041-D16042)</f>
        <v>25</v>
      </c>
      <c r="K16041">
        <f>AVERAGE(D16041:D16045)</f>
        <v>3</v>
      </c>
      <c r="L16041">
        <f>AVERAGE(D16041:D16060)</f>
        <v>3</v>
      </c>
      <c r="M16041">
        <f>K16041-L16041</f>
        <v>0</v>
      </c>
      <c r="N16041" t="str">
        <f>IF(K16041&gt;L16041,"HIGH ZONE BIAS",IF(K16041&lt;L16041,"LOW ZONE BIAS","EQUILIBRIUM"))</f>
        <v>EQUILIBRIUM</v>
      </c>
    </row>
    <row r="16042">
      <c r="A16042">
        <v>11518</v>
      </c>
      <c r="B16042" t="str">
        <v>2012-10-12</v>
      </c>
      <c r="C16042" t="str">
        <v>Evening</v>
      </c>
      <c r="D16042">
        <v>28</v>
      </c>
      <c r="E16042" t="str">
        <f>IF(MOD(D16042,2)=0,"EVEN","ODD")</f>
        <v>EVEN</v>
      </c>
      <c r="F16042" t="str">
        <f>IF(D16042&lt;=18,"LOW (1-18)","HIGH (19-36)")</f>
        <v>HIGH (19-36)</v>
      </c>
      <c r="G16042">
        <f>INT((D16042-1)/6)+1</f>
        <v>5</v>
      </c>
      <c r="H16042">
        <f>MOD(D16042-1,6)+1</f>
        <v>4</v>
      </c>
      <c r="I16042">
        <f>37-D16042</f>
        <v>9</v>
      </c>
      <c r="J16042">
        <f>ABS(D16042-D16043)</f>
        <v>19</v>
      </c>
      <c r="K16042">
        <f>AVERAGE(D16042:D16046)</f>
        <v>28</v>
      </c>
      <c r="L16042">
        <f>AVERAGE(D16042:D16061)</f>
        <v>28</v>
      </c>
      <c r="M16042">
        <f>K16042-L16042</f>
        <v>0</v>
      </c>
      <c r="N16042" t="str">
        <f>IF(K16042&gt;L16042,"HIGH ZONE BIAS",IF(K16042&lt;L16042,"LOW ZONE BIAS","EQUILIBRIUM"))</f>
        <v>EQUILIBRIUM</v>
      </c>
    </row>
    <row r="16043">
      <c r="A16043">
        <v>11517</v>
      </c>
      <c r="B16043" t="str">
        <v>2012-10-12</v>
      </c>
      <c r="C16043" t="str">
        <v>Midday</v>
      </c>
      <c r="D16043">
        <v>9</v>
      </c>
      <c r="E16043" t="str">
        <f>IF(MOD(D16043,2)=0,"EVEN","ODD")</f>
        <v>ODD</v>
      </c>
      <c r="F16043" t="str">
        <f>IF(D16043&lt;=18,"LOW (1-18)","HIGH (19-36)")</f>
        <v>LOW (1-18)</v>
      </c>
      <c r="G16043">
        <f>INT((D16043-1)/6)+1</f>
        <v>2</v>
      </c>
      <c r="H16043">
        <f>MOD(D16043-1,6)+1</f>
        <v>3</v>
      </c>
      <c r="I16043">
        <f>37-D16043</f>
        <v>28</v>
      </c>
      <c r="J16043">
        <f>ABS(D16043-D16044)</f>
        <v>27</v>
      </c>
      <c r="K16043">
        <f>AVERAGE(D16043:D16047)</f>
        <v>9</v>
      </c>
      <c r="L16043">
        <f>AVERAGE(D16043:D16062)</f>
        <v>9</v>
      </c>
      <c r="M16043">
        <f>K16043-L16043</f>
        <v>0</v>
      </c>
      <c r="N16043" t="str">
        <f>IF(K16043&gt;L16043,"HIGH ZONE BIAS",IF(K16043&lt;L16043,"LOW ZONE BIAS","EQUILIBRIUM"))</f>
        <v>EQUILIBRIUM</v>
      </c>
    </row>
    <row r="16044">
      <c r="A16044">
        <v>11516</v>
      </c>
      <c r="B16044" t="str">
        <v>2012-10-12</v>
      </c>
      <c r="C16044" t="str">
        <v>Morning</v>
      </c>
      <c r="D16044">
        <v>36</v>
      </c>
      <c r="E16044" t="str">
        <f>IF(MOD(D16044,2)=0,"EVEN","ODD")</f>
        <v>EVEN</v>
      </c>
      <c r="F16044" t="str">
        <f>IF(D16044&lt;=18,"LOW (1-18)","HIGH (19-36)")</f>
        <v>HIGH (19-36)</v>
      </c>
      <c r="G16044">
        <f>INT((D16044-1)/6)+1</f>
        <v>6</v>
      </c>
      <c r="H16044">
        <f>MOD(D16044-1,6)+1</f>
        <v>6</v>
      </c>
      <c r="I16044">
        <f>37-D16044</f>
        <v>1</v>
      </c>
      <c r="J16044">
        <f>ABS(D16044-D16045)</f>
        <v>7</v>
      </c>
      <c r="K16044">
        <f>AVERAGE(D16044:D16048)</f>
        <v>36</v>
      </c>
      <c r="L16044">
        <f>AVERAGE(D16044:D16063)</f>
        <v>36</v>
      </c>
      <c r="M16044">
        <f>K16044-L16044</f>
        <v>0</v>
      </c>
      <c r="N16044" t="str">
        <f>IF(K16044&gt;L16044,"HIGH ZONE BIAS",IF(K16044&lt;L16044,"LOW ZONE BIAS","EQUILIBRIUM"))</f>
        <v>EQUILIBRIUM</v>
      </c>
    </row>
    <row r="16045">
      <c r="A16045">
        <v>11515</v>
      </c>
      <c r="B16045" t="str">
        <v>2012-10-11</v>
      </c>
      <c r="C16045" t="str">
        <v>Evening</v>
      </c>
      <c r="D16045">
        <v>29</v>
      </c>
      <c r="E16045" t="str">
        <f>IF(MOD(D16045,2)=0,"EVEN","ODD")</f>
        <v>ODD</v>
      </c>
      <c r="F16045" t="str">
        <f>IF(D16045&lt;=18,"LOW (1-18)","HIGH (19-36)")</f>
        <v>HIGH (19-36)</v>
      </c>
      <c r="G16045">
        <f>INT((D16045-1)/6)+1</f>
        <v>5</v>
      </c>
      <c r="H16045">
        <f>MOD(D16045-1,6)+1</f>
        <v>5</v>
      </c>
      <c r="I16045">
        <f>37-D16045</f>
        <v>8</v>
      </c>
      <c r="J16045">
        <f>ABS(D16045-D16046)</f>
        <v>9</v>
      </c>
      <c r="K16045">
        <f>AVERAGE(D16045:D16049)</f>
        <v>29</v>
      </c>
      <c r="L16045">
        <f>AVERAGE(D16045:D16064)</f>
        <v>29</v>
      </c>
      <c r="M16045">
        <f>K16045-L16045</f>
        <v>0</v>
      </c>
      <c r="N16045" t="str">
        <f>IF(K16045&gt;L16045,"HIGH ZONE BIAS",IF(K16045&lt;L16045,"LOW ZONE BIAS","EQUILIBRIUM"))</f>
        <v>EQUILIBRIUM</v>
      </c>
    </row>
    <row r="16046">
      <c r="A16046">
        <v>11514</v>
      </c>
      <c r="B16046" t="str">
        <v>2012-10-11</v>
      </c>
      <c r="C16046" t="str">
        <v>Midday</v>
      </c>
      <c r="D16046">
        <v>20</v>
      </c>
      <c r="E16046" t="str">
        <f>IF(MOD(D16046,2)=0,"EVEN","ODD")</f>
        <v>EVEN</v>
      </c>
      <c r="F16046" t="str">
        <f>IF(D16046&lt;=18,"LOW (1-18)","HIGH (19-36)")</f>
        <v>HIGH (19-36)</v>
      </c>
      <c r="G16046">
        <f>INT((D16046-1)/6)+1</f>
        <v>4</v>
      </c>
      <c r="H16046">
        <f>MOD(D16046-1,6)+1</f>
        <v>2</v>
      </c>
      <c r="I16046">
        <f>37-D16046</f>
        <v>17</v>
      </c>
      <c r="J16046">
        <f>ABS(D16046-D16047)</f>
        <v>6</v>
      </c>
      <c r="K16046">
        <f>AVERAGE(D16046:D16050)</f>
        <v>20</v>
      </c>
      <c r="L16046">
        <f>AVERAGE(D16046:D16065)</f>
        <v>20</v>
      </c>
      <c r="M16046">
        <f>K16046-L16046</f>
        <v>0</v>
      </c>
      <c r="N16046" t="str">
        <f>IF(K16046&gt;L16046,"HIGH ZONE BIAS",IF(K16046&lt;L16046,"LOW ZONE BIAS","EQUILIBRIUM"))</f>
        <v>EQUILIBRIUM</v>
      </c>
    </row>
    <row r="16047">
      <c r="A16047">
        <v>11513</v>
      </c>
      <c r="B16047" t="str">
        <v>2012-10-11</v>
      </c>
      <c r="C16047" t="str">
        <v>Morning</v>
      </c>
      <c r="D16047">
        <v>14</v>
      </c>
      <c r="E16047" t="str">
        <f>IF(MOD(D16047,2)=0,"EVEN","ODD")</f>
        <v>EVEN</v>
      </c>
      <c r="F16047" t="str">
        <f>IF(D16047&lt;=18,"LOW (1-18)","HIGH (19-36)")</f>
        <v>LOW (1-18)</v>
      </c>
      <c r="G16047">
        <f>INT((D16047-1)/6)+1</f>
        <v>3</v>
      </c>
      <c r="H16047">
        <f>MOD(D16047-1,6)+1</f>
        <v>2</v>
      </c>
      <c r="I16047">
        <f>37-D16047</f>
        <v>23</v>
      </c>
      <c r="J16047">
        <f>ABS(D16047-D16048)</f>
        <v>7</v>
      </c>
      <c r="K16047">
        <f>AVERAGE(D16047:D16051)</f>
        <v>14</v>
      </c>
      <c r="L16047">
        <f>AVERAGE(D16047:D16066)</f>
        <v>14</v>
      </c>
      <c r="M16047">
        <f>K16047-L16047</f>
        <v>0</v>
      </c>
      <c r="N16047" t="str">
        <f>IF(K16047&gt;L16047,"HIGH ZONE BIAS",IF(K16047&lt;L16047,"LOW ZONE BIAS","EQUILIBRIUM"))</f>
        <v>EQUILIBRIUM</v>
      </c>
    </row>
    <row r="16048">
      <c r="A16048">
        <v>11512</v>
      </c>
      <c r="B16048" t="str">
        <v>2012-10-10</v>
      </c>
      <c r="C16048" t="str">
        <v>Evening</v>
      </c>
      <c r="D16048">
        <v>21</v>
      </c>
      <c r="E16048" t="str">
        <f>IF(MOD(D16048,2)=0,"EVEN","ODD")</f>
        <v>ODD</v>
      </c>
      <c r="F16048" t="str">
        <f>IF(D16048&lt;=18,"LOW (1-18)","HIGH (19-36)")</f>
        <v>HIGH (19-36)</v>
      </c>
      <c r="G16048">
        <f>INT((D16048-1)/6)+1</f>
        <v>4</v>
      </c>
      <c r="H16048">
        <f>MOD(D16048-1,6)+1</f>
        <v>3</v>
      </c>
      <c r="I16048">
        <f>37-D16048</f>
        <v>16</v>
      </c>
      <c r="J16048">
        <f>ABS(D16048-D16049)</f>
        <v>8</v>
      </c>
      <c r="K16048">
        <f>AVERAGE(D16048:D16052)</f>
        <v>21</v>
      </c>
      <c r="L16048">
        <f>AVERAGE(D16048:D16067)</f>
        <v>21</v>
      </c>
      <c r="M16048">
        <f>K16048-L16048</f>
        <v>0</v>
      </c>
      <c r="N16048" t="str">
        <f>IF(K16048&gt;L16048,"HIGH ZONE BIAS",IF(K16048&lt;L16048,"LOW ZONE BIAS","EQUILIBRIUM"))</f>
        <v>EQUILIBRIUM</v>
      </c>
    </row>
    <row r="16049">
      <c r="A16049">
        <v>11511</v>
      </c>
      <c r="B16049" t="str">
        <v>2012-10-10</v>
      </c>
      <c r="C16049" t="str">
        <v>Midday</v>
      </c>
      <c r="D16049">
        <v>29</v>
      </c>
      <c r="E16049" t="str">
        <f>IF(MOD(D16049,2)=0,"EVEN","ODD")</f>
        <v>ODD</v>
      </c>
      <c r="F16049" t="str">
        <f>IF(D16049&lt;=18,"LOW (1-18)","HIGH (19-36)")</f>
        <v>HIGH (19-36)</v>
      </c>
      <c r="G16049">
        <f>INT((D16049-1)/6)+1</f>
        <v>5</v>
      </c>
      <c r="H16049">
        <f>MOD(D16049-1,6)+1</f>
        <v>5</v>
      </c>
      <c r="I16049">
        <f>37-D16049</f>
        <v>8</v>
      </c>
      <c r="J16049">
        <f>ABS(D16049-D16050)</f>
        <v>13</v>
      </c>
      <c r="K16049">
        <f>AVERAGE(D16049:D16053)</f>
        <v>29</v>
      </c>
      <c r="L16049">
        <f>AVERAGE(D16049:D16068)</f>
        <v>29</v>
      </c>
      <c r="M16049">
        <f>K16049-L16049</f>
        <v>0</v>
      </c>
      <c r="N16049" t="str">
        <f>IF(K16049&gt;L16049,"HIGH ZONE BIAS",IF(K16049&lt;L16049,"LOW ZONE BIAS","EQUILIBRIUM"))</f>
        <v>EQUILIBRIUM</v>
      </c>
    </row>
    <row r="16050">
      <c r="A16050">
        <v>11510</v>
      </c>
      <c r="B16050" t="str">
        <v>2012-10-10</v>
      </c>
      <c r="C16050" t="str">
        <v>Morning</v>
      </c>
      <c r="D16050">
        <v>16</v>
      </c>
      <c r="E16050" t="str">
        <f>IF(MOD(D16050,2)=0,"EVEN","ODD")</f>
        <v>EVEN</v>
      </c>
      <c r="F16050" t="str">
        <f>IF(D16050&lt;=18,"LOW (1-18)","HIGH (19-36)")</f>
        <v>LOW (1-18)</v>
      </c>
      <c r="G16050">
        <f>INT((D16050-1)/6)+1</f>
        <v>3</v>
      </c>
      <c r="H16050">
        <f>MOD(D16050-1,6)+1</f>
        <v>4</v>
      </c>
      <c r="I16050">
        <f>37-D16050</f>
        <v>21</v>
      </c>
      <c r="J16050">
        <f>ABS(D16050-D16051)</f>
        <v>0</v>
      </c>
      <c r="K16050">
        <f>AVERAGE(D16050:D16054)</f>
        <v>16</v>
      </c>
      <c r="L16050">
        <f>AVERAGE(D16050:D16069)</f>
        <v>16</v>
      </c>
      <c r="M16050">
        <f>K16050-L16050</f>
        <v>0</v>
      </c>
      <c r="N16050" t="str">
        <f>IF(K16050&gt;L16050,"HIGH ZONE BIAS",IF(K16050&lt;L16050,"LOW ZONE BIAS","EQUILIBRIUM"))</f>
        <v>EQUILIBRIUM</v>
      </c>
    </row>
    <row r="16051">
      <c r="A16051">
        <v>11509</v>
      </c>
      <c r="B16051" t="str">
        <v>2012-10-09</v>
      </c>
      <c r="C16051" t="str">
        <v>Evening</v>
      </c>
      <c r="D16051">
        <v>16</v>
      </c>
      <c r="E16051" t="str">
        <f>IF(MOD(D16051,2)=0,"EVEN","ODD")</f>
        <v>EVEN</v>
      </c>
      <c r="F16051" t="str">
        <f>IF(D16051&lt;=18,"LOW (1-18)","HIGH (19-36)")</f>
        <v>LOW (1-18)</v>
      </c>
      <c r="G16051">
        <f>INT((D16051-1)/6)+1</f>
        <v>3</v>
      </c>
      <c r="H16051">
        <f>MOD(D16051-1,6)+1</f>
        <v>4</v>
      </c>
      <c r="I16051">
        <f>37-D16051</f>
        <v>21</v>
      </c>
      <c r="J16051">
        <f>ABS(D16051-D16052)</f>
        <v>20</v>
      </c>
      <c r="K16051">
        <f>AVERAGE(D16051:D16055)</f>
        <v>16</v>
      </c>
      <c r="L16051">
        <f>AVERAGE(D16051:D16070)</f>
        <v>16</v>
      </c>
      <c r="M16051">
        <f>K16051-L16051</f>
        <v>0</v>
      </c>
      <c r="N16051" t="str">
        <f>IF(K16051&gt;L16051,"HIGH ZONE BIAS",IF(K16051&lt;L16051,"LOW ZONE BIAS","EQUILIBRIUM"))</f>
        <v>EQUILIBRIUM</v>
      </c>
    </row>
    <row r="16052">
      <c r="A16052">
        <v>11508</v>
      </c>
      <c r="B16052" t="str">
        <v>2012-10-09</v>
      </c>
      <c r="C16052" t="str">
        <v>Midday</v>
      </c>
      <c r="D16052">
        <v>36</v>
      </c>
      <c r="E16052" t="str">
        <f>IF(MOD(D16052,2)=0,"EVEN","ODD")</f>
        <v>EVEN</v>
      </c>
      <c r="F16052" t="str">
        <f>IF(D16052&lt;=18,"LOW (1-18)","HIGH (19-36)")</f>
        <v>HIGH (19-36)</v>
      </c>
      <c r="G16052">
        <f>INT((D16052-1)/6)+1</f>
        <v>6</v>
      </c>
      <c r="H16052">
        <f>MOD(D16052-1,6)+1</f>
        <v>6</v>
      </c>
      <c r="I16052">
        <f>37-D16052</f>
        <v>1</v>
      </c>
      <c r="J16052">
        <f>ABS(D16052-D16053)</f>
        <v>30</v>
      </c>
      <c r="K16052">
        <f>AVERAGE(D16052:D16056)</f>
        <v>36</v>
      </c>
      <c r="L16052">
        <f>AVERAGE(D16052:D16071)</f>
        <v>36</v>
      </c>
      <c r="M16052">
        <f>K16052-L16052</f>
        <v>0</v>
      </c>
      <c r="N16052" t="str">
        <f>IF(K16052&gt;L16052,"HIGH ZONE BIAS",IF(K16052&lt;L16052,"LOW ZONE BIAS","EQUILIBRIUM"))</f>
        <v>EQUILIBRIUM</v>
      </c>
    </row>
    <row r="16053">
      <c r="A16053">
        <v>11507</v>
      </c>
      <c r="B16053" t="str">
        <v>2012-10-09</v>
      </c>
      <c r="C16053" t="str">
        <v>Morning</v>
      </c>
      <c r="D16053">
        <v>6</v>
      </c>
      <c r="E16053" t="str">
        <f>IF(MOD(D16053,2)=0,"EVEN","ODD")</f>
        <v>EVEN</v>
      </c>
      <c r="F16053" t="str">
        <f>IF(D16053&lt;=18,"LOW (1-18)","HIGH (19-36)")</f>
        <v>LOW (1-18)</v>
      </c>
      <c r="G16053">
        <f>INT((D16053-1)/6)+1</f>
        <v>1</v>
      </c>
      <c r="H16053">
        <f>MOD(D16053-1,6)+1</f>
        <v>6</v>
      </c>
      <c r="I16053">
        <f>37-D16053</f>
        <v>31</v>
      </c>
      <c r="J16053">
        <f>ABS(D16053-D16054)</f>
        <v>4</v>
      </c>
      <c r="K16053">
        <f>AVERAGE(D16053:D16057)</f>
        <v>6</v>
      </c>
      <c r="L16053">
        <f>AVERAGE(D16053:D16072)</f>
        <v>6</v>
      </c>
      <c r="M16053">
        <f>K16053-L16053</f>
        <v>0</v>
      </c>
      <c r="N16053" t="str">
        <f>IF(K16053&gt;L16053,"HIGH ZONE BIAS",IF(K16053&lt;L16053,"LOW ZONE BIAS","EQUILIBRIUM"))</f>
        <v>EQUILIBRIUM</v>
      </c>
    </row>
    <row r="16054">
      <c r="A16054">
        <v>11506</v>
      </c>
      <c r="B16054" t="str">
        <v>2012-10-08</v>
      </c>
      <c r="C16054" t="str">
        <v>Evening</v>
      </c>
      <c r="D16054">
        <v>10</v>
      </c>
      <c r="E16054" t="str">
        <f>IF(MOD(D16054,2)=0,"EVEN","ODD")</f>
        <v>EVEN</v>
      </c>
      <c r="F16054" t="str">
        <f>IF(D16054&lt;=18,"LOW (1-18)","HIGH (19-36)")</f>
        <v>LOW (1-18)</v>
      </c>
      <c r="G16054">
        <f>INT((D16054-1)/6)+1</f>
        <v>2</v>
      </c>
      <c r="H16054">
        <f>MOD(D16054-1,6)+1</f>
        <v>4</v>
      </c>
      <c r="I16054">
        <f>37-D16054</f>
        <v>27</v>
      </c>
      <c r="J16054">
        <f>ABS(D16054-D16055)</f>
        <v>24</v>
      </c>
      <c r="K16054">
        <f>AVERAGE(D16054:D16058)</f>
        <v>10</v>
      </c>
      <c r="L16054">
        <f>AVERAGE(D16054:D16073)</f>
        <v>10</v>
      </c>
      <c r="M16054">
        <f>K16054-L16054</f>
        <v>0</v>
      </c>
      <c r="N16054" t="str">
        <f>IF(K16054&gt;L16054,"HIGH ZONE BIAS",IF(K16054&lt;L16054,"LOW ZONE BIAS","EQUILIBRIUM"))</f>
        <v>EQUILIBRIUM</v>
      </c>
    </row>
    <row r="16055">
      <c r="A16055">
        <v>11505</v>
      </c>
      <c r="B16055" t="str">
        <v>2012-10-08</v>
      </c>
      <c r="C16055" t="str">
        <v>Midday</v>
      </c>
      <c r="D16055">
        <v>34</v>
      </c>
      <c r="E16055" t="str">
        <f>IF(MOD(D16055,2)=0,"EVEN","ODD")</f>
        <v>EVEN</v>
      </c>
      <c r="F16055" t="str">
        <f>IF(D16055&lt;=18,"LOW (1-18)","HIGH (19-36)")</f>
        <v>HIGH (19-36)</v>
      </c>
      <c r="G16055">
        <f>INT((D16055-1)/6)+1</f>
        <v>6</v>
      </c>
      <c r="H16055">
        <f>MOD(D16055-1,6)+1</f>
        <v>4</v>
      </c>
      <c r="I16055">
        <f>37-D16055</f>
        <v>3</v>
      </c>
      <c r="J16055">
        <f>ABS(D16055-D16056)</f>
        <v>30</v>
      </c>
      <c r="K16055">
        <f>AVERAGE(D16055:D16059)</f>
        <v>34</v>
      </c>
      <c r="L16055">
        <f>AVERAGE(D16055:D16074)</f>
        <v>34</v>
      </c>
      <c r="M16055">
        <f>K16055-L16055</f>
        <v>0</v>
      </c>
      <c r="N16055" t="str">
        <f>IF(K16055&gt;L16055,"HIGH ZONE BIAS",IF(K16055&lt;L16055,"LOW ZONE BIAS","EQUILIBRIUM"))</f>
        <v>EQUILIBRIUM</v>
      </c>
    </row>
    <row r="16056">
      <c r="A16056">
        <v>11504</v>
      </c>
      <c r="B16056" t="str">
        <v>2012-10-08</v>
      </c>
      <c r="C16056" t="str">
        <v>Morning</v>
      </c>
      <c r="D16056">
        <v>4</v>
      </c>
      <c r="E16056" t="str">
        <f>IF(MOD(D16056,2)=0,"EVEN","ODD")</f>
        <v>EVEN</v>
      </c>
      <c r="F16056" t="str">
        <f>IF(D16056&lt;=18,"LOW (1-18)","HIGH (19-36)")</f>
        <v>LOW (1-18)</v>
      </c>
      <c r="G16056">
        <f>INT((D16056-1)/6)+1</f>
        <v>1</v>
      </c>
      <c r="H16056">
        <f>MOD(D16056-1,6)+1</f>
        <v>4</v>
      </c>
      <c r="I16056">
        <f>37-D16056</f>
        <v>33</v>
      </c>
      <c r="J16056">
        <f>ABS(D16056-D16057)</f>
        <v>32</v>
      </c>
      <c r="K16056">
        <f>AVERAGE(D16056:D16060)</f>
        <v>4</v>
      </c>
      <c r="L16056">
        <f>AVERAGE(D16056:D16075)</f>
        <v>4</v>
      </c>
      <c r="M16056">
        <f>K16056-L16056</f>
        <v>0</v>
      </c>
      <c r="N16056" t="str">
        <f>IF(K16056&gt;L16056,"HIGH ZONE BIAS",IF(K16056&lt;L16056,"LOW ZONE BIAS","EQUILIBRIUM"))</f>
        <v>EQUILIBRIUM</v>
      </c>
    </row>
    <row r="16057">
      <c r="A16057">
        <v>11503</v>
      </c>
      <c r="B16057" t="str">
        <v>2012-10-06</v>
      </c>
      <c r="C16057" t="str">
        <v>Evening</v>
      </c>
      <c r="D16057">
        <v>36</v>
      </c>
      <c r="E16057" t="str">
        <f>IF(MOD(D16057,2)=0,"EVEN","ODD")</f>
        <v>EVEN</v>
      </c>
      <c r="F16057" t="str">
        <f>IF(D16057&lt;=18,"LOW (1-18)","HIGH (19-36)")</f>
        <v>HIGH (19-36)</v>
      </c>
      <c r="G16057">
        <f>INT((D16057-1)/6)+1</f>
        <v>6</v>
      </c>
      <c r="H16057">
        <f>MOD(D16057-1,6)+1</f>
        <v>6</v>
      </c>
      <c r="I16057">
        <f>37-D16057</f>
        <v>1</v>
      </c>
      <c r="J16057">
        <f>ABS(D16057-D16058)</f>
        <v>30</v>
      </c>
      <c r="K16057">
        <f>AVERAGE(D16057:D16061)</f>
        <v>36</v>
      </c>
      <c r="L16057">
        <f>AVERAGE(D16057:D16076)</f>
        <v>36</v>
      </c>
      <c r="M16057">
        <f>K16057-L16057</f>
        <v>0</v>
      </c>
      <c r="N16057" t="str">
        <f>IF(K16057&gt;L16057,"HIGH ZONE BIAS",IF(K16057&lt;L16057,"LOW ZONE BIAS","EQUILIBRIUM"))</f>
        <v>EQUILIBRIUM</v>
      </c>
    </row>
    <row r="16058">
      <c r="A16058">
        <v>11502</v>
      </c>
      <c r="B16058" t="str">
        <v>2012-10-06</v>
      </c>
      <c r="C16058" t="str">
        <v>Midday</v>
      </c>
      <c r="D16058">
        <v>6</v>
      </c>
      <c r="E16058" t="str">
        <f>IF(MOD(D16058,2)=0,"EVEN","ODD")</f>
        <v>EVEN</v>
      </c>
      <c r="F16058" t="str">
        <f>IF(D16058&lt;=18,"LOW (1-18)","HIGH (19-36)")</f>
        <v>LOW (1-18)</v>
      </c>
      <c r="G16058">
        <f>INT((D16058-1)/6)+1</f>
        <v>1</v>
      </c>
      <c r="H16058">
        <f>MOD(D16058-1,6)+1</f>
        <v>6</v>
      </c>
      <c r="I16058">
        <f>37-D16058</f>
        <v>31</v>
      </c>
      <c r="J16058">
        <f>ABS(D16058-D16059)</f>
        <v>6</v>
      </c>
      <c r="K16058">
        <f>AVERAGE(D16058:D16062)</f>
        <v>6</v>
      </c>
      <c r="L16058">
        <f>AVERAGE(D16058:D16077)</f>
        <v>6</v>
      </c>
      <c r="M16058">
        <f>K16058-L16058</f>
        <v>0</v>
      </c>
      <c r="N16058" t="str">
        <f>IF(K16058&gt;L16058,"HIGH ZONE BIAS",IF(K16058&lt;L16058,"LOW ZONE BIAS","EQUILIBRIUM"))</f>
        <v>EQUILIBRIUM</v>
      </c>
    </row>
    <row r="16059">
      <c r="A16059">
        <v>11501</v>
      </c>
      <c r="B16059" t="str">
        <v>2012-10-06</v>
      </c>
      <c r="C16059" t="str">
        <v>Morning</v>
      </c>
      <c r="D16059">
        <v>12</v>
      </c>
      <c r="E16059" t="str">
        <f>IF(MOD(D16059,2)=0,"EVEN","ODD")</f>
        <v>EVEN</v>
      </c>
      <c r="F16059" t="str">
        <f>IF(D16059&lt;=18,"LOW (1-18)","HIGH (19-36)")</f>
        <v>LOW (1-18)</v>
      </c>
      <c r="G16059">
        <f>INT((D16059-1)/6)+1</f>
        <v>2</v>
      </c>
      <c r="H16059">
        <f>MOD(D16059-1,6)+1</f>
        <v>6</v>
      </c>
      <c r="I16059">
        <f>37-D16059</f>
        <v>25</v>
      </c>
      <c r="J16059">
        <f>ABS(D16059-D16060)</f>
        <v>1</v>
      </c>
      <c r="K16059">
        <f>AVERAGE(D16059:D16063)</f>
        <v>12</v>
      </c>
      <c r="L16059">
        <f>AVERAGE(D16059:D16078)</f>
        <v>12</v>
      </c>
      <c r="M16059">
        <f>K16059-L16059</f>
        <v>0</v>
      </c>
      <c r="N16059" t="str">
        <f>IF(K16059&gt;L16059,"HIGH ZONE BIAS",IF(K16059&lt;L16059,"LOW ZONE BIAS","EQUILIBRIUM"))</f>
        <v>EQUILIBRIUM</v>
      </c>
    </row>
    <row r="16060">
      <c r="A16060">
        <v>11500</v>
      </c>
      <c r="B16060" t="str">
        <v>2012-10-05</v>
      </c>
      <c r="C16060" t="str">
        <v>Evening</v>
      </c>
      <c r="D16060">
        <v>13</v>
      </c>
      <c r="E16060" t="str">
        <f>IF(MOD(D16060,2)=0,"EVEN","ODD")</f>
        <v>ODD</v>
      </c>
      <c r="F16060" t="str">
        <f>IF(D16060&lt;=18,"LOW (1-18)","HIGH (19-36)")</f>
        <v>LOW (1-18)</v>
      </c>
      <c r="G16060">
        <f>INT((D16060-1)/6)+1</f>
        <v>3</v>
      </c>
      <c r="H16060">
        <f>MOD(D16060-1,6)+1</f>
        <v>1</v>
      </c>
      <c r="I16060">
        <f>37-D16060</f>
        <v>24</v>
      </c>
      <c r="J16060">
        <f>ABS(D16060-D16061)</f>
        <v>17</v>
      </c>
      <c r="K16060">
        <f>AVERAGE(D16060:D16064)</f>
        <v>13</v>
      </c>
      <c r="L16060">
        <f>AVERAGE(D16060:D16079)</f>
        <v>13</v>
      </c>
      <c r="M16060">
        <f>K16060-L16060</f>
        <v>0</v>
      </c>
      <c r="N16060" t="str">
        <f>IF(K16060&gt;L16060,"HIGH ZONE BIAS",IF(K16060&lt;L16060,"LOW ZONE BIAS","EQUILIBRIUM"))</f>
        <v>EQUILIBRIUM</v>
      </c>
    </row>
    <row r="16061">
      <c r="A16061">
        <v>11499</v>
      </c>
      <c r="B16061" t="str">
        <v>2012-10-05</v>
      </c>
      <c r="C16061" t="str">
        <v>Midday</v>
      </c>
      <c r="D16061">
        <v>30</v>
      </c>
      <c r="E16061" t="str">
        <f>IF(MOD(D16061,2)=0,"EVEN","ODD")</f>
        <v>EVEN</v>
      </c>
      <c r="F16061" t="str">
        <f>IF(D16061&lt;=18,"LOW (1-18)","HIGH (19-36)")</f>
        <v>HIGH (19-36)</v>
      </c>
      <c r="G16061">
        <f>INT((D16061-1)/6)+1</f>
        <v>5</v>
      </c>
      <c r="H16061">
        <f>MOD(D16061-1,6)+1</f>
        <v>6</v>
      </c>
      <c r="I16061">
        <f>37-D16061</f>
        <v>7</v>
      </c>
      <c r="J16061">
        <f>ABS(D16061-D16062)</f>
        <v>25</v>
      </c>
      <c r="K16061">
        <f>AVERAGE(D16061:D16065)</f>
        <v>30</v>
      </c>
      <c r="L16061">
        <f>AVERAGE(D16061:D16080)</f>
        <v>30</v>
      </c>
      <c r="M16061">
        <f>K16061-L16061</f>
        <v>0</v>
      </c>
      <c r="N16061" t="str">
        <f>IF(K16061&gt;L16061,"HIGH ZONE BIAS",IF(K16061&lt;L16061,"LOW ZONE BIAS","EQUILIBRIUM"))</f>
        <v>EQUILIBRIUM</v>
      </c>
    </row>
    <row r="16062">
      <c r="A16062">
        <v>11498</v>
      </c>
      <c r="B16062" t="str">
        <v>2012-10-05</v>
      </c>
      <c r="C16062" t="str">
        <v>Morning</v>
      </c>
      <c r="D16062">
        <v>5</v>
      </c>
      <c r="E16062" t="str">
        <f>IF(MOD(D16062,2)=0,"EVEN","ODD")</f>
        <v>ODD</v>
      </c>
      <c r="F16062" t="str">
        <f>IF(D16062&lt;=18,"LOW (1-18)","HIGH (19-36)")</f>
        <v>LOW (1-18)</v>
      </c>
      <c r="G16062">
        <f>INT((D16062-1)/6)+1</f>
        <v>1</v>
      </c>
      <c r="H16062">
        <f>MOD(D16062-1,6)+1</f>
        <v>5</v>
      </c>
      <c r="I16062">
        <f>37-D16062</f>
        <v>32</v>
      </c>
      <c r="J16062">
        <f>ABS(D16062-D16063)</f>
        <v>0</v>
      </c>
      <c r="K16062">
        <f>AVERAGE(D16062:D16066)</f>
        <v>5</v>
      </c>
      <c r="L16062">
        <f>AVERAGE(D16062:D16081)</f>
        <v>5</v>
      </c>
      <c r="M16062">
        <f>K16062-L16062</f>
        <v>0</v>
      </c>
      <c r="N16062" t="str">
        <f>IF(K16062&gt;L16062,"HIGH ZONE BIAS",IF(K16062&lt;L16062,"LOW ZONE BIAS","EQUILIBRIUM"))</f>
        <v>EQUILIBRIUM</v>
      </c>
    </row>
    <row r="16063">
      <c r="A16063">
        <v>11497</v>
      </c>
      <c r="B16063" t="str">
        <v>2012-10-04</v>
      </c>
      <c r="C16063" t="str">
        <v>Evening</v>
      </c>
      <c r="D16063">
        <v>5</v>
      </c>
      <c r="E16063" t="str">
        <f>IF(MOD(D16063,2)=0,"EVEN","ODD")</f>
        <v>ODD</v>
      </c>
      <c r="F16063" t="str">
        <f>IF(D16063&lt;=18,"LOW (1-18)","HIGH (19-36)")</f>
        <v>LOW (1-18)</v>
      </c>
      <c r="G16063">
        <f>INT((D16063-1)/6)+1</f>
        <v>1</v>
      </c>
      <c r="H16063">
        <f>MOD(D16063-1,6)+1</f>
        <v>5</v>
      </c>
      <c r="I16063">
        <f>37-D16063</f>
        <v>32</v>
      </c>
      <c r="J16063">
        <f>ABS(D16063-D16064)</f>
        <v>5</v>
      </c>
      <c r="K16063">
        <f>AVERAGE(D16063:D16067)</f>
        <v>5</v>
      </c>
      <c r="L16063">
        <f>AVERAGE(D16063:D16082)</f>
        <v>5</v>
      </c>
      <c r="M16063">
        <f>K16063-L16063</f>
        <v>0</v>
      </c>
      <c r="N16063" t="str">
        <f>IF(K16063&gt;L16063,"HIGH ZONE BIAS",IF(K16063&lt;L16063,"LOW ZONE BIAS","EQUILIBRIUM"))</f>
        <v>EQUILIBRIUM</v>
      </c>
    </row>
    <row r="16064">
      <c r="A16064">
        <v>11496</v>
      </c>
      <c r="B16064" t="str">
        <v>2012-10-04</v>
      </c>
      <c r="C16064" t="str">
        <v>Midday</v>
      </c>
      <c r="D16064">
        <v>10</v>
      </c>
      <c r="E16064" t="str">
        <f>IF(MOD(D16064,2)=0,"EVEN","ODD")</f>
        <v>EVEN</v>
      </c>
      <c r="F16064" t="str">
        <f>IF(D16064&lt;=18,"LOW (1-18)","HIGH (19-36)")</f>
        <v>LOW (1-18)</v>
      </c>
      <c r="G16064">
        <f>INT((D16064-1)/6)+1</f>
        <v>2</v>
      </c>
      <c r="H16064">
        <f>MOD(D16064-1,6)+1</f>
        <v>4</v>
      </c>
      <c r="I16064">
        <f>37-D16064</f>
        <v>27</v>
      </c>
      <c r="J16064">
        <f>ABS(D16064-D16065)</f>
        <v>7</v>
      </c>
      <c r="K16064">
        <f>AVERAGE(D16064:D16068)</f>
        <v>10</v>
      </c>
      <c r="L16064">
        <f>AVERAGE(D16064:D16083)</f>
        <v>10</v>
      </c>
      <c r="M16064">
        <f>K16064-L16064</f>
        <v>0</v>
      </c>
      <c r="N16064" t="str">
        <f>IF(K16064&gt;L16064,"HIGH ZONE BIAS",IF(K16064&lt;L16064,"LOW ZONE BIAS","EQUILIBRIUM"))</f>
        <v>EQUILIBRIUM</v>
      </c>
    </row>
    <row r="16065">
      <c r="A16065">
        <v>11495</v>
      </c>
      <c r="B16065" t="str">
        <v>2012-10-04</v>
      </c>
      <c r="C16065" t="str">
        <v>Morning</v>
      </c>
      <c r="D16065">
        <v>3</v>
      </c>
      <c r="E16065" t="str">
        <f>IF(MOD(D16065,2)=0,"EVEN","ODD")</f>
        <v>ODD</v>
      </c>
      <c r="F16065" t="str">
        <f>IF(D16065&lt;=18,"LOW (1-18)","HIGH (19-36)")</f>
        <v>LOW (1-18)</v>
      </c>
      <c r="G16065">
        <f>INT((D16065-1)/6)+1</f>
        <v>1</v>
      </c>
      <c r="H16065">
        <f>MOD(D16065-1,6)+1</f>
        <v>3</v>
      </c>
      <c r="I16065">
        <f>37-D16065</f>
        <v>34</v>
      </c>
      <c r="J16065">
        <f>ABS(D16065-D16066)</f>
        <v>12</v>
      </c>
      <c r="K16065">
        <f>AVERAGE(D16065:D16069)</f>
        <v>3</v>
      </c>
      <c r="L16065">
        <f>AVERAGE(D16065:D16084)</f>
        <v>3</v>
      </c>
      <c r="M16065">
        <f>K16065-L16065</f>
        <v>0</v>
      </c>
      <c r="N16065" t="str">
        <f>IF(K16065&gt;L16065,"HIGH ZONE BIAS",IF(K16065&lt;L16065,"LOW ZONE BIAS","EQUILIBRIUM"))</f>
        <v>EQUILIBRIUM</v>
      </c>
    </row>
    <row r="16066">
      <c r="A16066">
        <v>11494</v>
      </c>
      <c r="B16066" t="str">
        <v>2012-10-03</v>
      </c>
      <c r="C16066" t="str">
        <v>Evening</v>
      </c>
      <c r="D16066">
        <v>15</v>
      </c>
      <c r="E16066" t="str">
        <f>IF(MOD(D16066,2)=0,"EVEN","ODD")</f>
        <v>ODD</v>
      </c>
      <c r="F16066" t="str">
        <f>IF(D16066&lt;=18,"LOW (1-18)","HIGH (19-36)")</f>
        <v>LOW (1-18)</v>
      </c>
      <c r="G16066">
        <f>INT((D16066-1)/6)+1</f>
        <v>3</v>
      </c>
      <c r="H16066">
        <f>MOD(D16066-1,6)+1</f>
        <v>3</v>
      </c>
      <c r="I16066">
        <f>37-D16066</f>
        <v>22</v>
      </c>
      <c r="J16066">
        <f>ABS(D16066-D16067)</f>
        <v>4</v>
      </c>
      <c r="K16066">
        <f>AVERAGE(D16066:D16070)</f>
        <v>15</v>
      </c>
      <c r="L16066">
        <f>AVERAGE(D16066:D16085)</f>
        <v>15</v>
      </c>
      <c r="M16066">
        <f>K16066-L16066</f>
        <v>0</v>
      </c>
      <c r="N16066" t="str">
        <f>IF(K16066&gt;L16066,"HIGH ZONE BIAS",IF(K16066&lt;L16066,"LOW ZONE BIAS","EQUILIBRIUM"))</f>
        <v>EQUILIBRIUM</v>
      </c>
    </row>
    <row r="16067">
      <c r="A16067">
        <v>11493</v>
      </c>
      <c r="B16067" t="str">
        <v>2012-10-03</v>
      </c>
      <c r="C16067" t="str">
        <v>Midday</v>
      </c>
      <c r="D16067">
        <v>11</v>
      </c>
      <c r="E16067" t="str">
        <f>IF(MOD(D16067,2)=0,"EVEN","ODD")</f>
        <v>ODD</v>
      </c>
      <c r="F16067" t="str">
        <f>IF(D16067&lt;=18,"LOW (1-18)","HIGH (19-36)")</f>
        <v>LOW (1-18)</v>
      </c>
      <c r="G16067">
        <f>INT((D16067-1)/6)+1</f>
        <v>2</v>
      </c>
      <c r="H16067">
        <f>MOD(D16067-1,6)+1</f>
        <v>5</v>
      </c>
      <c r="I16067">
        <f>37-D16067</f>
        <v>26</v>
      </c>
      <c r="J16067">
        <f>ABS(D16067-D16068)</f>
        <v>18</v>
      </c>
      <c r="K16067">
        <f>AVERAGE(D16067:D16071)</f>
        <v>11</v>
      </c>
      <c r="L16067">
        <f>AVERAGE(D16067:D16086)</f>
        <v>11</v>
      </c>
      <c r="M16067">
        <f>K16067-L16067</f>
        <v>0</v>
      </c>
      <c r="N16067" t="str">
        <f>IF(K16067&gt;L16067,"HIGH ZONE BIAS",IF(K16067&lt;L16067,"LOW ZONE BIAS","EQUILIBRIUM"))</f>
        <v>EQUILIBRIUM</v>
      </c>
    </row>
    <row r="16068">
      <c r="A16068">
        <v>11492</v>
      </c>
      <c r="B16068" t="str">
        <v>2012-10-03</v>
      </c>
      <c r="C16068" t="str">
        <v>Morning</v>
      </c>
      <c r="D16068">
        <v>29</v>
      </c>
      <c r="E16068" t="str">
        <f>IF(MOD(D16068,2)=0,"EVEN","ODD")</f>
        <v>ODD</v>
      </c>
      <c r="F16068" t="str">
        <f>IF(D16068&lt;=18,"LOW (1-18)","HIGH (19-36)")</f>
        <v>HIGH (19-36)</v>
      </c>
      <c r="G16068">
        <f>INT((D16068-1)/6)+1</f>
        <v>5</v>
      </c>
      <c r="H16068">
        <f>MOD(D16068-1,6)+1</f>
        <v>5</v>
      </c>
      <c r="I16068">
        <f>37-D16068</f>
        <v>8</v>
      </c>
      <c r="J16068">
        <f>ABS(D16068-D16069)</f>
        <v>14</v>
      </c>
      <c r="K16068">
        <f>AVERAGE(D16068:D16072)</f>
        <v>29</v>
      </c>
      <c r="L16068">
        <f>AVERAGE(D16068:D16087)</f>
        <v>29</v>
      </c>
      <c r="M16068">
        <f>K16068-L16068</f>
        <v>0</v>
      </c>
      <c r="N16068" t="str">
        <f>IF(K16068&gt;L16068,"HIGH ZONE BIAS",IF(K16068&lt;L16068,"LOW ZONE BIAS","EQUILIBRIUM"))</f>
        <v>EQUILIBRIUM</v>
      </c>
    </row>
    <row r="16069">
      <c r="A16069">
        <v>11491</v>
      </c>
      <c r="B16069" t="str">
        <v>2012-10-02</v>
      </c>
      <c r="C16069" t="str">
        <v>Evening</v>
      </c>
      <c r="D16069">
        <v>15</v>
      </c>
      <c r="E16069" t="str">
        <f>IF(MOD(D16069,2)=0,"EVEN","ODD")</f>
        <v>ODD</v>
      </c>
      <c r="F16069" t="str">
        <f>IF(D16069&lt;=18,"LOW (1-18)","HIGH (19-36)")</f>
        <v>LOW (1-18)</v>
      </c>
      <c r="G16069">
        <f>INT((D16069-1)/6)+1</f>
        <v>3</v>
      </c>
      <c r="H16069">
        <f>MOD(D16069-1,6)+1</f>
        <v>3</v>
      </c>
      <c r="I16069">
        <f>37-D16069</f>
        <v>22</v>
      </c>
      <c r="J16069">
        <f>ABS(D16069-D16070)</f>
        <v>10</v>
      </c>
      <c r="K16069">
        <f>AVERAGE(D16069:D16073)</f>
        <v>15</v>
      </c>
      <c r="L16069">
        <f>AVERAGE(D16069:D16088)</f>
        <v>15</v>
      </c>
      <c r="M16069">
        <f>K16069-L16069</f>
        <v>0</v>
      </c>
      <c r="N16069" t="str">
        <f>IF(K16069&gt;L16069,"HIGH ZONE BIAS",IF(K16069&lt;L16069,"LOW ZONE BIAS","EQUILIBRIUM"))</f>
        <v>EQUILIBRIUM</v>
      </c>
    </row>
    <row r="16070">
      <c r="A16070">
        <v>11490</v>
      </c>
      <c r="B16070" t="str">
        <v>2012-10-02</v>
      </c>
      <c r="C16070" t="str">
        <v>Midday</v>
      </c>
      <c r="D16070">
        <v>25</v>
      </c>
      <c r="E16070" t="str">
        <f>IF(MOD(D16070,2)=0,"EVEN","ODD")</f>
        <v>ODD</v>
      </c>
      <c r="F16070" t="str">
        <f>IF(D16070&lt;=18,"LOW (1-18)","HIGH (19-36)")</f>
        <v>HIGH (19-36)</v>
      </c>
      <c r="G16070">
        <f>INT((D16070-1)/6)+1</f>
        <v>5</v>
      </c>
      <c r="H16070">
        <f>MOD(D16070-1,6)+1</f>
        <v>1</v>
      </c>
      <c r="I16070">
        <f>37-D16070</f>
        <v>12</v>
      </c>
      <c r="J16070">
        <f>ABS(D16070-D16071)</f>
        <v>3</v>
      </c>
      <c r="K16070">
        <f>AVERAGE(D16070:D16074)</f>
        <v>25</v>
      </c>
      <c r="L16070">
        <f>AVERAGE(D16070:D16089)</f>
        <v>25</v>
      </c>
      <c r="M16070">
        <f>K16070-L16070</f>
        <v>0</v>
      </c>
      <c r="N16070" t="str">
        <f>IF(K16070&gt;L16070,"HIGH ZONE BIAS",IF(K16070&lt;L16070,"LOW ZONE BIAS","EQUILIBRIUM"))</f>
        <v>EQUILIBRIUM</v>
      </c>
    </row>
    <row r="16071">
      <c r="A16071">
        <v>11489</v>
      </c>
      <c r="B16071" t="str">
        <v>2012-10-02</v>
      </c>
      <c r="C16071" t="str">
        <v>Morning</v>
      </c>
      <c r="D16071">
        <v>22</v>
      </c>
      <c r="E16071" t="str">
        <f>IF(MOD(D16071,2)=0,"EVEN","ODD")</f>
        <v>EVEN</v>
      </c>
      <c r="F16071" t="str">
        <f>IF(D16071&lt;=18,"LOW (1-18)","HIGH (19-36)")</f>
        <v>HIGH (19-36)</v>
      </c>
      <c r="G16071">
        <f>INT((D16071-1)/6)+1</f>
        <v>4</v>
      </c>
      <c r="H16071">
        <f>MOD(D16071-1,6)+1</f>
        <v>4</v>
      </c>
      <c r="I16071">
        <f>37-D16071</f>
        <v>15</v>
      </c>
      <c r="J16071">
        <f>ABS(D16071-D16072)</f>
        <v>1</v>
      </c>
      <c r="K16071">
        <f>AVERAGE(D16071:D16075)</f>
        <v>22</v>
      </c>
      <c r="L16071">
        <f>AVERAGE(D16071:D16090)</f>
        <v>22</v>
      </c>
      <c r="M16071">
        <f>K16071-L16071</f>
        <v>0</v>
      </c>
      <c r="N16071" t="str">
        <f>IF(K16071&gt;L16071,"HIGH ZONE BIAS",IF(K16071&lt;L16071,"LOW ZONE BIAS","EQUILIBRIUM"))</f>
        <v>EQUILIBRIUM</v>
      </c>
    </row>
    <row r="16072">
      <c r="A16072">
        <v>11488</v>
      </c>
      <c r="B16072" t="str">
        <v>2012-10-01</v>
      </c>
      <c r="C16072" t="str">
        <v>Evening</v>
      </c>
      <c r="D16072">
        <v>21</v>
      </c>
      <c r="E16072" t="str">
        <f>IF(MOD(D16072,2)=0,"EVEN","ODD")</f>
        <v>ODD</v>
      </c>
      <c r="F16072" t="str">
        <f>IF(D16072&lt;=18,"LOW (1-18)","HIGH (19-36)")</f>
        <v>HIGH (19-36)</v>
      </c>
      <c r="G16072">
        <f>INT((D16072-1)/6)+1</f>
        <v>4</v>
      </c>
      <c r="H16072">
        <f>MOD(D16072-1,6)+1</f>
        <v>3</v>
      </c>
      <c r="I16072">
        <f>37-D16072</f>
        <v>16</v>
      </c>
      <c r="J16072">
        <f>ABS(D16072-D16073)</f>
        <v>4</v>
      </c>
      <c r="K16072">
        <f>AVERAGE(D16072:D16076)</f>
        <v>21</v>
      </c>
      <c r="L16072">
        <f>AVERAGE(D16072:D16091)</f>
        <v>21</v>
      </c>
      <c r="M16072">
        <f>K16072-L16072</f>
        <v>0</v>
      </c>
      <c r="N16072" t="str">
        <f>IF(K16072&gt;L16072,"HIGH ZONE BIAS",IF(K16072&lt;L16072,"LOW ZONE BIAS","EQUILIBRIUM"))</f>
        <v>EQUILIBRIUM</v>
      </c>
    </row>
    <row r="16073">
      <c r="A16073">
        <v>11487</v>
      </c>
      <c r="B16073" t="str">
        <v>2012-10-01</v>
      </c>
      <c r="C16073" t="str">
        <v>Midday</v>
      </c>
      <c r="D16073">
        <v>25</v>
      </c>
      <c r="E16073" t="str">
        <f>IF(MOD(D16073,2)=0,"EVEN","ODD")</f>
        <v>ODD</v>
      </c>
      <c r="F16073" t="str">
        <f>IF(D16073&lt;=18,"LOW (1-18)","HIGH (19-36)")</f>
        <v>HIGH (19-36)</v>
      </c>
      <c r="G16073">
        <f>INT((D16073-1)/6)+1</f>
        <v>5</v>
      </c>
      <c r="H16073">
        <f>MOD(D16073-1,6)+1</f>
        <v>1</v>
      </c>
      <c r="I16073">
        <f>37-D16073</f>
        <v>12</v>
      </c>
      <c r="J16073">
        <f>ABS(D16073-D16074)</f>
        <v>4</v>
      </c>
      <c r="K16073">
        <f>AVERAGE(D16073:D16077)</f>
        <v>25</v>
      </c>
      <c r="L16073">
        <f>AVERAGE(D16073:D16092)</f>
        <v>25</v>
      </c>
      <c r="M16073">
        <f>K16073-L16073</f>
        <v>0</v>
      </c>
      <c r="N16073" t="str">
        <f>IF(K16073&gt;L16073,"HIGH ZONE BIAS",IF(K16073&lt;L16073,"LOW ZONE BIAS","EQUILIBRIUM"))</f>
        <v>EQUILIBRIUM</v>
      </c>
    </row>
    <row r="16074">
      <c r="A16074">
        <v>11486</v>
      </c>
      <c r="B16074" t="str">
        <v>2012-10-01</v>
      </c>
      <c r="C16074" t="str">
        <v>Morning</v>
      </c>
      <c r="D16074">
        <v>21</v>
      </c>
      <c r="E16074" t="str">
        <f>IF(MOD(D16074,2)=0,"EVEN","ODD")</f>
        <v>ODD</v>
      </c>
      <c r="F16074" t="str">
        <f>IF(D16074&lt;=18,"LOW (1-18)","HIGH (19-36)")</f>
        <v>HIGH (19-36)</v>
      </c>
      <c r="G16074">
        <f>INT((D16074-1)/6)+1</f>
        <v>4</v>
      </c>
      <c r="H16074">
        <f>MOD(D16074-1,6)+1</f>
        <v>3</v>
      </c>
      <c r="I16074">
        <f>37-D16074</f>
        <v>16</v>
      </c>
      <c r="J16074">
        <f>ABS(D16074-D16075)</f>
        <v>19</v>
      </c>
      <c r="K16074">
        <f>AVERAGE(D16074:D16078)</f>
        <v>21</v>
      </c>
      <c r="L16074">
        <f>AVERAGE(D16074:D16093)</f>
        <v>21</v>
      </c>
      <c r="M16074">
        <f>K16074-L16074</f>
        <v>0</v>
      </c>
      <c r="N16074" t="str">
        <f>IF(K16074&gt;L16074,"HIGH ZONE BIAS",IF(K16074&lt;L16074,"LOW ZONE BIAS","EQUILIBRIUM"))</f>
        <v>EQUILIBRIUM</v>
      </c>
    </row>
    <row r="16075">
      <c r="A16075">
        <v>11485</v>
      </c>
      <c r="B16075" t="str">
        <v>2012-09-29</v>
      </c>
      <c r="C16075" t="str">
        <v>Evening</v>
      </c>
      <c r="D16075">
        <v>2</v>
      </c>
      <c r="E16075" t="str">
        <f>IF(MOD(D16075,2)=0,"EVEN","ODD")</f>
        <v>EVEN</v>
      </c>
      <c r="F16075" t="str">
        <f>IF(D16075&lt;=18,"LOW (1-18)","HIGH (19-36)")</f>
        <v>LOW (1-18)</v>
      </c>
      <c r="G16075">
        <f>INT((D16075-1)/6)+1</f>
        <v>1</v>
      </c>
      <c r="H16075">
        <f>MOD(D16075-1,6)+1</f>
        <v>2</v>
      </c>
      <c r="I16075">
        <f>37-D16075</f>
        <v>35</v>
      </c>
      <c r="J16075">
        <f>ABS(D16075-D16076)</f>
        <v>4</v>
      </c>
      <c r="K16075">
        <f>AVERAGE(D16075:D16079)</f>
        <v>2</v>
      </c>
      <c r="L16075">
        <f>AVERAGE(D16075:D16094)</f>
        <v>2</v>
      </c>
      <c r="M16075">
        <f>K16075-L16075</f>
        <v>0</v>
      </c>
      <c r="N16075" t="str">
        <f>IF(K16075&gt;L16075,"HIGH ZONE BIAS",IF(K16075&lt;L16075,"LOW ZONE BIAS","EQUILIBRIUM"))</f>
        <v>EQUILIBRIUM</v>
      </c>
    </row>
    <row r="16076">
      <c r="A16076">
        <v>11484</v>
      </c>
      <c r="B16076" t="str">
        <v>2012-09-29</v>
      </c>
      <c r="C16076" t="str">
        <v>Midday</v>
      </c>
      <c r="D16076">
        <v>6</v>
      </c>
      <c r="E16076" t="str">
        <f>IF(MOD(D16076,2)=0,"EVEN","ODD")</f>
        <v>EVEN</v>
      </c>
      <c r="F16076" t="str">
        <f>IF(D16076&lt;=18,"LOW (1-18)","HIGH (19-36)")</f>
        <v>LOW (1-18)</v>
      </c>
      <c r="G16076">
        <f>INT((D16076-1)/6)+1</f>
        <v>1</v>
      </c>
      <c r="H16076">
        <f>MOD(D16076-1,6)+1</f>
        <v>6</v>
      </c>
      <c r="I16076">
        <f>37-D16076</f>
        <v>31</v>
      </c>
      <c r="J16076">
        <f>ABS(D16076-D16077)</f>
        <v>1</v>
      </c>
      <c r="K16076">
        <f>AVERAGE(D16076:D16080)</f>
        <v>6</v>
      </c>
      <c r="L16076">
        <f>AVERAGE(D16076:D16095)</f>
        <v>6</v>
      </c>
      <c r="M16076">
        <f>K16076-L16076</f>
        <v>0</v>
      </c>
      <c r="N16076" t="str">
        <f>IF(K16076&gt;L16076,"HIGH ZONE BIAS",IF(K16076&lt;L16076,"LOW ZONE BIAS","EQUILIBRIUM"))</f>
        <v>EQUILIBRIUM</v>
      </c>
    </row>
    <row r="16077">
      <c r="A16077">
        <v>11483</v>
      </c>
      <c r="B16077" t="str">
        <v>2012-09-29</v>
      </c>
      <c r="C16077" t="str">
        <v>Morning</v>
      </c>
      <c r="D16077">
        <v>7</v>
      </c>
      <c r="E16077" t="str">
        <f>IF(MOD(D16077,2)=0,"EVEN","ODD")</f>
        <v>ODD</v>
      </c>
      <c r="F16077" t="str">
        <f>IF(D16077&lt;=18,"LOW (1-18)","HIGH (19-36)")</f>
        <v>LOW (1-18)</v>
      </c>
      <c r="G16077">
        <f>INT((D16077-1)/6)+1</f>
        <v>2</v>
      </c>
      <c r="H16077">
        <f>MOD(D16077-1,6)+1</f>
        <v>1</v>
      </c>
      <c r="I16077">
        <f>37-D16077</f>
        <v>30</v>
      </c>
      <c r="J16077">
        <f>ABS(D16077-D16078)</f>
        <v>9</v>
      </c>
      <c r="K16077">
        <f>AVERAGE(D16077:D16081)</f>
        <v>7</v>
      </c>
      <c r="L16077">
        <f>AVERAGE(D16077:D16096)</f>
        <v>7</v>
      </c>
      <c r="M16077">
        <f>K16077-L16077</f>
        <v>0</v>
      </c>
      <c r="N16077" t="str">
        <f>IF(K16077&gt;L16077,"HIGH ZONE BIAS",IF(K16077&lt;L16077,"LOW ZONE BIAS","EQUILIBRIUM"))</f>
        <v>EQUILIBRIUM</v>
      </c>
    </row>
    <row r="16078">
      <c r="A16078">
        <v>11482</v>
      </c>
      <c r="B16078" t="str">
        <v>2012-09-28</v>
      </c>
      <c r="C16078" t="str">
        <v>Evening</v>
      </c>
      <c r="D16078">
        <v>16</v>
      </c>
      <c r="E16078" t="str">
        <f>IF(MOD(D16078,2)=0,"EVEN","ODD")</f>
        <v>EVEN</v>
      </c>
      <c r="F16078" t="str">
        <f>IF(D16078&lt;=18,"LOW (1-18)","HIGH (19-36)")</f>
        <v>LOW (1-18)</v>
      </c>
      <c r="G16078">
        <f>INT((D16078-1)/6)+1</f>
        <v>3</v>
      </c>
      <c r="H16078">
        <f>MOD(D16078-1,6)+1</f>
        <v>4</v>
      </c>
      <c r="I16078">
        <f>37-D16078</f>
        <v>21</v>
      </c>
      <c r="J16078">
        <f>ABS(D16078-D16079)</f>
        <v>17</v>
      </c>
      <c r="K16078">
        <f>AVERAGE(D16078:D16082)</f>
        <v>16</v>
      </c>
      <c r="L16078">
        <f>AVERAGE(D16078:D16097)</f>
        <v>16</v>
      </c>
      <c r="M16078">
        <f>K16078-L16078</f>
        <v>0</v>
      </c>
      <c r="N16078" t="str">
        <f>IF(K16078&gt;L16078,"HIGH ZONE BIAS",IF(K16078&lt;L16078,"LOW ZONE BIAS","EQUILIBRIUM"))</f>
        <v>EQUILIBRIUM</v>
      </c>
    </row>
    <row r="16079">
      <c r="A16079">
        <v>11481</v>
      </c>
      <c r="B16079" t="str">
        <v>2012-09-28</v>
      </c>
      <c r="C16079" t="str">
        <v>Midday</v>
      </c>
      <c r="D16079">
        <v>33</v>
      </c>
      <c r="E16079" t="str">
        <f>IF(MOD(D16079,2)=0,"EVEN","ODD")</f>
        <v>ODD</v>
      </c>
      <c r="F16079" t="str">
        <f>IF(D16079&lt;=18,"LOW (1-18)","HIGH (19-36)")</f>
        <v>HIGH (19-36)</v>
      </c>
      <c r="G16079">
        <f>INT((D16079-1)/6)+1</f>
        <v>6</v>
      </c>
      <c r="H16079">
        <f>MOD(D16079-1,6)+1</f>
        <v>3</v>
      </c>
      <c r="I16079">
        <f>37-D16079</f>
        <v>4</v>
      </c>
      <c r="J16079">
        <f>ABS(D16079-D16080)</f>
        <v>32</v>
      </c>
      <c r="K16079">
        <f>AVERAGE(D16079:D16083)</f>
        <v>33</v>
      </c>
      <c r="L16079">
        <f>AVERAGE(D16079:D16098)</f>
        <v>33</v>
      </c>
      <c r="M16079">
        <f>K16079-L16079</f>
        <v>0</v>
      </c>
      <c r="N16079" t="str">
        <f>IF(K16079&gt;L16079,"HIGH ZONE BIAS",IF(K16079&lt;L16079,"LOW ZONE BIAS","EQUILIBRIUM"))</f>
        <v>EQUILIBRIUM</v>
      </c>
    </row>
    <row r="16080">
      <c r="A16080">
        <v>11480</v>
      </c>
      <c r="B16080" t="str">
        <v>2012-09-28</v>
      </c>
      <c r="C16080" t="str">
        <v>Morning</v>
      </c>
      <c r="D16080">
        <v>1</v>
      </c>
      <c r="E16080" t="str">
        <f>IF(MOD(D16080,2)=0,"EVEN","ODD")</f>
        <v>ODD</v>
      </c>
      <c r="F16080" t="str">
        <f>IF(D16080&lt;=18,"LOW (1-18)","HIGH (19-36)")</f>
        <v>LOW (1-18)</v>
      </c>
      <c r="G16080">
        <f>INT((D16080-1)/6)+1</f>
        <v>1</v>
      </c>
      <c r="H16080">
        <f>MOD(D16080-1,6)+1</f>
        <v>1</v>
      </c>
      <c r="I16080">
        <f>37-D16080</f>
        <v>36</v>
      </c>
      <c r="J16080">
        <f>ABS(D16080-D16081)</f>
        <v>32</v>
      </c>
      <c r="K16080">
        <f>AVERAGE(D16080:D16084)</f>
        <v>1</v>
      </c>
      <c r="L16080">
        <f>AVERAGE(D16080:D16099)</f>
        <v>1</v>
      </c>
      <c r="M16080">
        <f>K16080-L16080</f>
        <v>0</v>
      </c>
      <c r="N16080" t="str">
        <f>IF(K16080&gt;L16080,"HIGH ZONE BIAS",IF(K16080&lt;L16080,"LOW ZONE BIAS","EQUILIBRIUM"))</f>
        <v>EQUILIBRIUM</v>
      </c>
    </row>
    <row r="16081">
      <c r="A16081">
        <v>11479</v>
      </c>
      <c r="B16081" t="str">
        <v>2012-09-27</v>
      </c>
      <c r="C16081" t="str">
        <v>Evening</v>
      </c>
      <c r="D16081">
        <v>33</v>
      </c>
      <c r="E16081" t="str">
        <f>IF(MOD(D16081,2)=0,"EVEN","ODD")</f>
        <v>ODD</v>
      </c>
      <c r="F16081" t="str">
        <f>IF(D16081&lt;=18,"LOW (1-18)","HIGH (19-36)")</f>
        <v>HIGH (19-36)</v>
      </c>
      <c r="G16081">
        <f>INT((D16081-1)/6)+1</f>
        <v>6</v>
      </c>
      <c r="H16081">
        <f>MOD(D16081-1,6)+1</f>
        <v>3</v>
      </c>
      <c r="I16081">
        <f>37-D16081</f>
        <v>4</v>
      </c>
      <c r="J16081">
        <f>ABS(D16081-D16082)</f>
        <v>32</v>
      </c>
      <c r="K16081">
        <f>AVERAGE(D16081:D16085)</f>
        <v>33</v>
      </c>
      <c r="L16081">
        <f>AVERAGE(D16081:D16100)</f>
        <v>33</v>
      </c>
      <c r="M16081">
        <f>K16081-L16081</f>
        <v>0</v>
      </c>
      <c r="N16081" t="str">
        <f>IF(K16081&gt;L16081,"HIGH ZONE BIAS",IF(K16081&lt;L16081,"LOW ZONE BIAS","EQUILIBRIUM"))</f>
        <v>EQUILIBRIUM</v>
      </c>
    </row>
    <row r="16082">
      <c r="A16082">
        <v>11478</v>
      </c>
      <c r="B16082" t="str">
        <v>2012-09-27</v>
      </c>
      <c r="C16082" t="str">
        <v>Midday</v>
      </c>
      <c r="D16082">
        <v>1</v>
      </c>
      <c r="E16082" t="str">
        <f>IF(MOD(D16082,2)=0,"EVEN","ODD")</f>
        <v>ODD</v>
      </c>
      <c r="F16082" t="str">
        <f>IF(D16082&lt;=18,"LOW (1-18)","HIGH (19-36)")</f>
        <v>LOW (1-18)</v>
      </c>
      <c r="G16082">
        <f>INT((D16082-1)/6)+1</f>
        <v>1</v>
      </c>
      <c r="H16082">
        <f>MOD(D16082-1,6)+1</f>
        <v>1</v>
      </c>
      <c r="I16082">
        <f>37-D16082</f>
        <v>36</v>
      </c>
      <c r="J16082">
        <f>ABS(D16082-D16083)</f>
        <v>7</v>
      </c>
      <c r="K16082">
        <f>AVERAGE(D16082:D16086)</f>
        <v>1</v>
      </c>
      <c r="L16082">
        <f>AVERAGE(D16082:D16101)</f>
        <v>1</v>
      </c>
      <c r="M16082">
        <f>K16082-L16082</f>
        <v>0</v>
      </c>
      <c r="N16082" t="str">
        <f>IF(K16082&gt;L16082,"HIGH ZONE BIAS",IF(K16082&lt;L16082,"LOW ZONE BIAS","EQUILIBRIUM"))</f>
        <v>EQUILIBRIUM</v>
      </c>
    </row>
    <row r="16083">
      <c r="A16083">
        <v>11477</v>
      </c>
      <c r="B16083" t="str">
        <v>2012-09-27</v>
      </c>
      <c r="C16083" t="str">
        <v>Morning</v>
      </c>
      <c r="D16083">
        <v>8</v>
      </c>
      <c r="E16083" t="str">
        <f>IF(MOD(D16083,2)=0,"EVEN","ODD")</f>
        <v>EVEN</v>
      </c>
      <c r="F16083" t="str">
        <f>IF(D16083&lt;=18,"LOW (1-18)","HIGH (19-36)")</f>
        <v>LOW (1-18)</v>
      </c>
      <c r="G16083">
        <f>INT((D16083-1)/6)+1</f>
        <v>2</v>
      </c>
      <c r="H16083">
        <f>MOD(D16083-1,6)+1</f>
        <v>2</v>
      </c>
      <c r="I16083">
        <f>37-D16083</f>
        <v>29</v>
      </c>
      <c r="J16083">
        <f>ABS(D16083-D16084)</f>
        <v>7</v>
      </c>
      <c r="K16083">
        <f>AVERAGE(D16083:D16087)</f>
        <v>8</v>
      </c>
      <c r="L16083">
        <f>AVERAGE(D16083:D16102)</f>
        <v>8</v>
      </c>
      <c r="M16083">
        <f>K16083-L16083</f>
        <v>0</v>
      </c>
      <c r="N16083" t="str">
        <f>IF(K16083&gt;L16083,"HIGH ZONE BIAS",IF(K16083&lt;L16083,"LOW ZONE BIAS","EQUILIBRIUM"))</f>
        <v>EQUILIBRIUM</v>
      </c>
    </row>
    <row r="16084">
      <c r="A16084">
        <v>11476</v>
      </c>
      <c r="B16084" t="str">
        <v>2012-09-26</v>
      </c>
      <c r="C16084" t="str">
        <v>Evening</v>
      </c>
      <c r="D16084">
        <v>1</v>
      </c>
      <c r="E16084" t="str">
        <f>IF(MOD(D16084,2)=0,"EVEN","ODD")</f>
        <v>ODD</v>
      </c>
      <c r="F16084" t="str">
        <f>IF(D16084&lt;=18,"LOW (1-18)","HIGH (19-36)")</f>
        <v>LOW (1-18)</v>
      </c>
      <c r="G16084">
        <f>INT((D16084-1)/6)+1</f>
        <v>1</v>
      </c>
      <c r="H16084">
        <f>MOD(D16084-1,6)+1</f>
        <v>1</v>
      </c>
      <c r="I16084">
        <f>37-D16084</f>
        <v>36</v>
      </c>
      <c r="J16084">
        <f>ABS(D16084-D16085)</f>
        <v>9</v>
      </c>
      <c r="K16084">
        <f>AVERAGE(D16084:D16088)</f>
        <v>1</v>
      </c>
      <c r="L16084">
        <f>AVERAGE(D16084:D16103)</f>
        <v>1</v>
      </c>
      <c r="M16084">
        <f>K16084-L16084</f>
        <v>0</v>
      </c>
      <c r="N16084" t="str">
        <f>IF(K16084&gt;L16084,"HIGH ZONE BIAS",IF(K16084&lt;L16084,"LOW ZONE BIAS","EQUILIBRIUM"))</f>
        <v>EQUILIBRIUM</v>
      </c>
    </row>
    <row r="16085">
      <c r="A16085">
        <v>11475</v>
      </c>
      <c r="B16085" t="str">
        <v>2012-09-26</v>
      </c>
      <c r="C16085" t="str">
        <v>Midday</v>
      </c>
      <c r="D16085">
        <v>10</v>
      </c>
      <c r="E16085" t="str">
        <f>IF(MOD(D16085,2)=0,"EVEN","ODD")</f>
        <v>EVEN</v>
      </c>
      <c r="F16085" t="str">
        <f>IF(D16085&lt;=18,"LOW (1-18)","HIGH (19-36)")</f>
        <v>LOW (1-18)</v>
      </c>
      <c r="G16085">
        <f>INT((D16085-1)/6)+1</f>
        <v>2</v>
      </c>
      <c r="H16085">
        <f>MOD(D16085-1,6)+1</f>
        <v>4</v>
      </c>
      <c r="I16085">
        <f>37-D16085</f>
        <v>27</v>
      </c>
      <c r="J16085">
        <f>ABS(D16085-D16086)</f>
        <v>15</v>
      </c>
      <c r="K16085">
        <f>AVERAGE(D16085:D16089)</f>
        <v>10</v>
      </c>
      <c r="L16085">
        <f>AVERAGE(D16085:D16104)</f>
        <v>10</v>
      </c>
      <c r="M16085">
        <f>K16085-L16085</f>
        <v>0</v>
      </c>
      <c r="N16085" t="str">
        <f>IF(K16085&gt;L16085,"HIGH ZONE BIAS",IF(K16085&lt;L16085,"LOW ZONE BIAS","EQUILIBRIUM"))</f>
        <v>EQUILIBRIUM</v>
      </c>
    </row>
    <row r="16086">
      <c r="A16086">
        <v>11474</v>
      </c>
      <c r="B16086" t="str">
        <v>2012-09-26</v>
      </c>
      <c r="C16086" t="str">
        <v>Morning</v>
      </c>
      <c r="D16086">
        <v>25</v>
      </c>
      <c r="E16086" t="str">
        <f>IF(MOD(D16086,2)=0,"EVEN","ODD")</f>
        <v>ODD</v>
      </c>
      <c r="F16086" t="str">
        <f>IF(D16086&lt;=18,"LOW (1-18)","HIGH (19-36)")</f>
        <v>HIGH (19-36)</v>
      </c>
      <c r="G16086">
        <f>INT((D16086-1)/6)+1</f>
        <v>5</v>
      </c>
      <c r="H16086">
        <f>MOD(D16086-1,6)+1</f>
        <v>1</v>
      </c>
      <c r="I16086">
        <f>37-D16086</f>
        <v>12</v>
      </c>
      <c r="J16086">
        <f>ABS(D16086-D16087)</f>
        <v>7</v>
      </c>
      <c r="K16086">
        <f>AVERAGE(D16086:D16090)</f>
        <v>25</v>
      </c>
      <c r="L16086">
        <f>AVERAGE(D16086:D16105)</f>
        <v>25</v>
      </c>
      <c r="M16086">
        <f>K16086-L16086</f>
        <v>0</v>
      </c>
      <c r="N16086" t="str">
        <f>IF(K16086&gt;L16086,"HIGH ZONE BIAS",IF(K16086&lt;L16086,"LOW ZONE BIAS","EQUILIBRIUM"))</f>
        <v>EQUILIBRIUM</v>
      </c>
    </row>
    <row r="16087">
      <c r="A16087">
        <v>11473</v>
      </c>
      <c r="B16087" t="str">
        <v>2012-09-25</v>
      </c>
      <c r="C16087" t="str">
        <v>Evening</v>
      </c>
      <c r="D16087">
        <v>18</v>
      </c>
      <c r="E16087" t="str">
        <f>IF(MOD(D16087,2)=0,"EVEN","ODD")</f>
        <v>EVEN</v>
      </c>
      <c r="F16087" t="str">
        <f>IF(D16087&lt;=18,"LOW (1-18)","HIGH (19-36)")</f>
        <v>LOW (1-18)</v>
      </c>
      <c r="G16087">
        <f>INT((D16087-1)/6)+1</f>
        <v>3</v>
      </c>
      <c r="H16087">
        <f>MOD(D16087-1,6)+1</f>
        <v>6</v>
      </c>
      <c r="I16087">
        <f>37-D16087</f>
        <v>19</v>
      </c>
      <c r="J16087">
        <f>ABS(D16087-D16088)</f>
        <v>11</v>
      </c>
      <c r="K16087">
        <f>AVERAGE(D16087:D16091)</f>
        <v>18</v>
      </c>
      <c r="L16087">
        <f>AVERAGE(D16087:D16106)</f>
        <v>18</v>
      </c>
      <c r="M16087">
        <f>K16087-L16087</f>
        <v>0</v>
      </c>
      <c r="N16087" t="str">
        <f>IF(K16087&gt;L16087,"HIGH ZONE BIAS",IF(K16087&lt;L16087,"LOW ZONE BIAS","EQUILIBRIUM"))</f>
        <v>EQUILIBRIUM</v>
      </c>
    </row>
    <row r="16088">
      <c r="A16088">
        <v>11472</v>
      </c>
      <c r="B16088" t="str">
        <v>2012-09-25</v>
      </c>
      <c r="C16088" t="str">
        <v>Midday</v>
      </c>
      <c r="D16088">
        <v>29</v>
      </c>
      <c r="E16088" t="str">
        <f>IF(MOD(D16088,2)=0,"EVEN","ODD")</f>
        <v>ODD</v>
      </c>
      <c r="F16088" t="str">
        <f>IF(D16088&lt;=18,"LOW (1-18)","HIGH (19-36)")</f>
        <v>HIGH (19-36)</v>
      </c>
      <c r="G16088">
        <f>INT((D16088-1)/6)+1</f>
        <v>5</v>
      </c>
      <c r="H16088">
        <f>MOD(D16088-1,6)+1</f>
        <v>5</v>
      </c>
      <c r="I16088">
        <f>37-D16088</f>
        <v>8</v>
      </c>
      <c r="J16088">
        <f>ABS(D16088-D16089)</f>
        <v>5</v>
      </c>
      <c r="K16088">
        <f>AVERAGE(D16088:D16092)</f>
        <v>29</v>
      </c>
      <c r="L16088">
        <f>AVERAGE(D16088:D16107)</f>
        <v>29</v>
      </c>
      <c r="M16088">
        <f>K16088-L16088</f>
        <v>0</v>
      </c>
      <c r="N16088" t="str">
        <f>IF(K16088&gt;L16088,"HIGH ZONE BIAS",IF(K16088&lt;L16088,"LOW ZONE BIAS","EQUILIBRIUM"))</f>
        <v>EQUILIBRIUM</v>
      </c>
    </row>
    <row r="16089">
      <c r="A16089">
        <v>11471</v>
      </c>
      <c r="B16089" t="str">
        <v>2012-09-25</v>
      </c>
      <c r="C16089" t="str">
        <v>Morning</v>
      </c>
      <c r="D16089">
        <v>24</v>
      </c>
      <c r="E16089" t="str">
        <f>IF(MOD(D16089,2)=0,"EVEN","ODD")</f>
        <v>EVEN</v>
      </c>
      <c r="F16089" t="str">
        <f>IF(D16089&lt;=18,"LOW (1-18)","HIGH (19-36)")</f>
        <v>HIGH (19-36)</v>
      </c>
      <c r="G16089">
        <f>INT((D16089-1)/6)+1</f>
        <v>4</v>
      </c>
      <c r="H16089">
        <f>MOD(D16089-1,6)+1</f>
        <v>6</v>
      </c>
      <c r="I16089">
        <f>37-D16089</f>
        <v>13</v>
      </c>
      <c r="J16089">
        <f>ABS(D16089-D16090)</f>
        <v>1</v>
      </c>
      <c r="K16089">
        <f>AVERAGE(D16089:D16093)</f>
        <v>24</v>
      </c>
      <c r="L16089">
        <f>AVERAGE(D16089:D16108)</f>
        <v>24</v>
      </c>
      <c r="M16089">
        <f>K16089-L16089</f>
        <v>0</v>
      </c>
      <c r="N16089" t="str">
        <f>IF(K16089&gt;L16089,"HIGH ZONE BIAS",IF(K16089&lt;L16089,"LOW ZONE BIAS","EQUILIBRIUM"))</f>
        <v>EQUILIBRIUM</v>
      </c>
    </row>
    <row r="16090">
      <c r="A16090">
        <v>11470</v>
      </c>
      <c r="B16090" t="str">
        <v>2012-09-24</v>
      </c>
      <c r="C16090" t="str">
        <v>Evening</v>
      </c>
      <c r="D16090">
        <v>23</v>
      </c>
      <c r="E16090" t="str">
        <f>IF(MOD(D16090,2)=0,"EVEN","ODD")</f>
        <v>ODD</v>
      </c>
      <c r="F16090" t="str">
        <f>IF(D16090&lt;=18,"LOW (1-18)","HIGH (19-36)")</f>
        <v>HIGH (19-36)</v>
      </c>
      <c r="G16090">
        <f>INT((D16090-1)/6)+1</f>
        <v>4</v>
      </c>
      <c r="H16090">
        <f>MOD(D16090-1,6)+1</f>
        <v>5</v>
      </c>
      <c r="I16090">
        <f>37-D16090</f>
        <v>14</v>
      </c>
      <c r="J16090">
        <f>ABS(D16090-D16091)</f>
        <v>20</v>
      </c>
      <c r="K16090">
        <f>AVERAGE(D16090:D16094)</f>
        <v>23</v>
      </c>
      <c r="L16090">
        <f>AVERAGE(D16090:D16109)</f>
        <v>23</v>
      </c>
      <c r="M16090">
        <f>K16090-L16090</f>
        <v>0</v>
      </c>
      <c r="N16090" t="str">
        <f>IF(K16090&gt;L16090,"HIGH ZONE BIAS",IF(K16090&lt;L16090,"LOW ZONE BIAS","EQUILIBRIUM"))</f>
        <v>EQUILIBRIUM</v>
      </c>
    </row>
    <row r="16091">
      <c r="A16091">
        <v>11469</v>
      </c>
      <c r="B16091" t="str">
        <v>2012-09-24</v>
      </c>
      <c r="C16091" t="str">
        <v>Midday</v>
      </c>
      <c r="D16091">
        <v>3</v>
      </c>
      <c r="E16091" t="str">
        <f>IF(MOD(D16091,2)=0,"EVEN","ODD")</f>
        <v>ODD</v>
      </c>
      <c r="F16091" t="str">
        <f>IF(D16091&lt;=18,"LOW (1-18)","HIGH (19-36)")</f>
        <v>LOW (1-18)</v>
      </c>
      <c r="G16091">
        <f>INT((D16091-1)/6)+1</f>
        <v>1</v>
      </c>
      <c r="H16091">
        <f>MOD(D16091-1,6)+1</f>
        <v>3</v>
      </c>
      <c r="I16091">
        <f>37-D16091</f>
        <v>34</v>
      </c>
      <c r="J16091">
        <f>ABS(D16091-D16092)</f>
        <v>11</v>
      </c>
      <c r="K16091">
        <f>AVERAGE(D16091:D16095)</f>
        <v>3</v>
      </c>
      <c r="L16091">
        <f>AVERAGE(D16091:D16110)</f>
        <v>3</v>
      </c>
      <c r="M16091">
        <f>K16091-L16091</f>
        <v>0</v>
      </c>
      <c r="N16091" t="str">
        <f>IF(K16091&gt;L16091,"HIGH ZONE BIAS",IF(K16091&lt;L16091,"LOW ZONE BIAS","EQUILIBRIUM"))</f>
        <v>EQUILIBRIUM</v>
      </c>
    </row>
    <row r="16092">
      <c r="A16092">
        <v>11468</v>
      </c>
      <c r="B16092" t="str">
        <v>2012-09-24</v>
      </c>
      <c r="C16092" t="str">
        <v>Morning</v>
      </c>
      <c r="D16092">
        <v>14</v>
      </c>
      <c r="E16092" t="str">
        <f>IF(MOD(D16092,2)=0,"EVEN","ODD")</f>
        <v>EVEN</v>
      </c>
      <c r="F16092" t="str">
        <f>IF(D16092&lt;=18,"LOW (1-18)","HIGH (19-36)")</f>
        <v>LOW (1-18)</v>
      </c>
      <c r="G16092">
        <f>INT((D16092-1)/6)+1</f>
        <v>3</v>
      </c>
      <c r="H16092">
        <f>MOD(D16092-1,6)+1</f>
        <v>2</v>
      </c>
      <c r="I16092">
        <f>37-D16092</f>
        <v>23</v>
      </c>
      <c r="J16092">
        <f>ABS(D16092-D16093)</f>
        <v>12</v>
      </c>
      <c r="K16092">
        <f>AVERAGE(D16092:D16096)</f>
        <v>14</v>
      </c>
      <c r="L16092">
        <f>AVERAGE(D16092:D16111)</f>
        <v>14</v>
      </c>
      <c r="M16092">
        <f>K16092-L16092</f>
        <v>0</v>
      </c>
      <c r="N16092" t="str">
        <f>IF(K16092&gt;L16092,"HIGH ZONE BIAS",IF(K16092&lt;L16092,"LOW ZONE BIAS","EQUILIBRIUM"))</f>
        <v>EQUILIBRIUM</v>
      </c>
    </row>
    <row r="16093">
      <c r="A16093">
        <v>11467</v>
      </c>
      <c r="B16093" t="str">
        <v>2012-09-22</v>
      </c>
      <c r="C16093" t="str">
        <v>Evening</v>
      </c>
      <c r="D16093">
        <v>26</v>
      </c>
      <c r="E16093" t="str">
        <f>IF(MOD(D16093,2)=0,"EVEN","ODD")</f>
        <v>EVEN</v>
      </c>
      <c r="F16093" t="str">
        <f>IF(D16093&lt;=18,"LOW (1-18)","HIGH (19-36)")</f>
        <v>HIGH (19-36)</v>
      </c>
      <c r="G16093">
        <f>INT((D16093-1)/6)+1</f>
        <v>5</v>
      </c>
      <c r="H16093">
        <f>MOD(D16093-1,6)+1</f>
        <v>2</v>
      </c>
      <c r="I16093">
        <f>37-D16093</f>
        <v>11</v>
      </c>
      <c r="J16093">
        <f>ABS(D16093-D16094)</f>
        <v>20</v>
      </c>
      <c r="K16093">
        <f>AVERAGE(D16093:D16097)</f>
        <v>26</v>
      </c>
      <c r="L16093">
        <f>AVERAGE(D16093:D16112)</f>
        <v>26</v>
      </c>
      <c r="M16093">
        <f>K16093-L16093</f>
        <v>0</v>
      </c>
      <c r="N16093" t="str">
        <f>IF(K16093&gt;L16093,"HIGH ZONE BIAS",IF(K16093&lt;L16093,"LOW ZONE BIAS","EQUILIBRIUM"))</f>
        <v>EQUILIBRIUM</v>
      </c>
    </row>
    <row r="16094">
      <c r="A16094">
        <v>11466</v>
      </c>
      <c r="B16094" t="str">
        <v>2012-09-22</v>
      </c>
      <c r="C16094" t="str">
        <v>Midday</v>
      </c>
      <c r="D16094">
        <v>6</v>
      </c>
      <c r="E16094" t="str">
        <f>IF(MOD(D16094,2)=0,"EVEN","ODD")</f>
        <v>EVEN</v>
      </c>
      <c r="F16094" t="str">
        <f>IF(D16094&lt;=18,"LOW (1-18)","HIGH (19-36)")</f>
        <v>LOW (1-18)</v>
      </c>
      <c r="G16094">
        <f>INT((D16094-1)/6)+1</f>
        <v>1</v>
      </c>
      <c r="H16094">
        <f>MOD(D16094-1,6)+1</f>
        <v>6</v>
      </c>
      <c r="I16094">
        <f>37-D16094</f>
        <v>31</v>
      </c>
      <c r="J16094">
        <f>ABS(D16094-D16095)</f>
        <v>22</v>
      </c>
      <c r="K16094">
        <f>AVERAGE(D16094:D16098)</f>
        <v>6</v>
      </c>
      <c r="L16094">
        <f>AVERAGE(D16094:D16113)</f>
        <v>6</v>
      </c>
      <c r="M16094">
        <f>K16094-L16094</f>
        <v>0</v>
      </c>
      <c r="N16094" t="str">
        <f>IF(K16094&gt;L16094,"HIGH ZONE BIAS",IF(K16094&lt;L16094,"LOW ZONE BIAS","EQUILIBRIUM"))</f>
        <v>EQUILIBRIUM</v>
      </c>
    </row>
    <row r="16095">
      <c r="A16095">
        <v>11465</v>
      </c>
      <c r="B16095" t="str">
        <v>2012-09-22</v>
      </c>
      <c r="C16095" t="str">
        <v>Morning</v>
      </c>
      <c r="D16095">
        <v>28</v>
      </c>
      <c r="E16095" t="str">
        <f>IF(MOD(D16095,2)=0,"EVEN","ODD")</f>
        <v>EVEN</v>
      </c>
      <c r="F16095" t="str">
        <f>IF(D16095&lt;=18,"LOW (1-18)","HIGH (19-36)")</f>
        <v>HIGH (19-36)</v>
      </c>
      <c r="G16095">
        <f>INT((D16095-1)/6)+1</f>
        <v>5</v>
      </c>
      <c r="H16095">
        <f>MOD(D16095-1,6)+1</f>
        <v>4</v>
      </c>
      <c r="I16095">
        <f>37-D16095</f>
        <v>9</v>
      </c>
      <c r="J16095">
        <f>ABS(D16095-D16096)</f>
        <v>9</v>
      </c>
      <c r="K16095">
        <f>AVERAGE(D16095:D16099)</f>
        <v>28</v>
      </c>
      <c r="L16095">
        <f>AVERAGE(D16095:D16114)</f>
        <v>28</v>
      </c>
      <c r="M16095">
        <f>K16095-L16095</f>
        <v>0</v>
      </c>
      <c r="N16095" t="str">
        <f>IF(K16095&gt;L16095,"HIGH ZONE BIAS",IF(K16095&lt;L16095,"LOW ZONE BIAS","EQUILIBRIUM"))</f>
        <v>EQUILIBRIUM</v>
      </c>
    </row>
    <row r="16096">
      <c r="A16096">
        <v>11464</v>
      </c>
      <c r="B16096" t="str">
        <v>2012-09-21</v>
      </c>
      <c r="C16096" t="str">
        <v>Evening</v>
      </c>
      <c r="D16096">
        <v>19</v>
      </c>
      <c r="E16096" t="str">
        <f>IF(MOD(D16096,2)=0,"EVEN","ODD")</f>
        <v>ODD</v>
      </c>
      <c r="F16096" t="str">
        <f>IF(D16096&lt;=18,"LOW (1-18)","HIGH (19-36)")</f>
        <v>HIGH (19-36)</v>
      </c>
      <c r="G16096">
        <f>INT((D16096-1)/6)+1</f>
        <v>4</v>
      </c>
      <c r="H16096">
        <f>MOD(D16096-1,6)+1</f>
        <v>1</v>
      </c>
      <c r="I16096">
        <f>37-D16096</f>
        <v>18</v>
      </c>
      <c r="J16096">
        <f>ABS(D16096-D16097)</f>
        <v>13</v>
      </c>
      <c r="K16096">
        <f>AVERAGE(D16096:D16100)</f>
        <v>19</v>
      </c>
      <c r="L16096">
        <f>AVERAGE(D16096:D16115)</f>
        <v>19</v>
      </c>
      <c r="M16096">
        <f>K16096-L16096</f>
        <v>0</v>
      </c>
      <c r="N16096" t="str">
        <f>IF(K16096&gt;L16096,"HIGH ZONE BIAS",IF(K16096&lt;L16096,"LOW ZONE BIAS","EQUILIBRIUM"))</f>
        <v>EQUILIBRIUM</v>
      </c>
    </row>
    <row r="16097">
      <c r="A16097">
        <v>11463</v>
      </c>
      <c r="B16097" t="str">
        <v>2012-09-21</v>
      </c>
      <c r="C16097" t="str">
        <v>Midday</v>
      </c>
      <c r="D16097">
        <v>32</v>
      </c>
      <c r="E16097" t="str">
        <f>IF(MOD(D16097,2)=0,"EVEN","ODD")</f>
        <v>EVEN</v>
      </c>
      <c r="F16097" t="str">
        <f>IF(D16097&lt;=18,"LOW (1-18)","HIGH (19-36)")</f>
        <v>HIGH (19-36)</v>
      </c>
      <c r="G16097">
        <f>INT((D16097-1)/6)+1</f>
        <v>6</v>
      </c>
      <c r="H16097">
        <f>MOD(D16097-1,6)+1</f>
        <v>2</v>
      </c>
      <c r="I16097">
        <f>37-D16097</f>
        <v>5</v>
      </c>
      <c r="J16097">
        <f>ABS(D16097-D16098)</f>
        <v>30</v>
      </c>
      <c r="K16097">
        <f>AVERAGE(D16097:D16101)</f>
        <v>32</v>
      </c>
      <c r="L16097">
        <f>AVERAGE(D16097:D16116)</f>
        <v>32</v>
      </c>
      <c r="M16097">
        <f>K16097-L16097</f>
        <v>0</v>
      </c>
      <c r="N16097" t="str">
        <f>IF(K16097&gt;L16097,"HIGH ZONE BIAS",IF(K16097&lt;L16097,"LOW ZONE BIAS","EQUILIBRIUM"))</f>
        <v>EQUILIBRIUM</v>
      </c>
    </row>
    <row r="16098">
      <c r="A16098">
        <v>11462</v>
      </c>
      <c r="B16098" t="str">
        <v>2012-09-21</v>
      </c>
      <c r="C16098" t="str">
        <v>Morning</v>
      </c>
      <c r="D16098">
        <v>2</v>
      </c>
      <c r="E16098" t="str">
        <f>IF(MOD(D16098,2)=0,"EVEN","ODD")</f>
        <v>EVEN</v>
      </c>
      <c r="F16098" t="str">
        <f>IF(D16098&lt;=18,"LOW (1-18)","HIGH (19-36)")</f>
        <v>LOW (1-18)</v>
      </c>
      <c r="G16098">
        <f>INT((D16098-1)/6)+1</f>
        <v>1</v>
      </c>
      <c r="H16098">
        <f>MOD(D16098-1,6)+1</f>
        <v>2</v>
      </c>
      <c r="I16098">
        <f>37-D16098</f>
        <v>35</v>
      </c>
      <c r="J16098">
        <f>ABS(D16098-D16099)</f>
        <v>25</v>
      </c>
      <c r="K16098">
        <f>AVERAGE(D16098:D16102)</f>
        <v>2</v>
      </c>
      <c r="L16098">
        <f>AVERAGE(D16098:D16117)</f>
        <v>2</v>
      </c>
      <c r="M16098">
        <f>K16098-L16098</f>
        <v>0</v>
      </c>
      <c r="N16098" t="str">
        <f>IF(K16098&gt;L16098,"HIGH ZONE BIAS",IF(K16098&lt;L16098,"LOW ZONE BIAS","EQUILIBRIUM"))</f>
        <v>EQUILIBRIUM</v>
      </c>
    </row>
    <row r="16099">
      <c r="A16099">
        <v>11461</v>
      </c>
      <c r="B16099" t="str">
        <v>2012-09-20</v>
      </c>
      <c r="C16099" t="str">
        <v>Evening</v>
      </c>
      <c r="D16099">
        <v>27</v>
      </c>
      <c r="E16099" t="str">
        <f>IF(MOD(D16099,2)=0,"EVEN","ODD")</f>
        <v>ODD</v>
      </c>
      <c r="F16099" t="str">
        <f>IF(D16099&lt;=18,"LOW (1-18)","HIGH (19-36)")</f>
        <v>HIGH (19-36)</v>
      </c>
      <c r="G16099">
        <f>INT((D16099-1)/6)+1</f>
        <v>5</v>
      </c>
      <c r="H16099">
        <f>MOD(D16099-1,6)+1</f>
        <v>3</v>
      </c>
      <c r="I16099">
        <f>37-D16099</f>
        <v>10</v>
      </c>
      <c r="J16099">
        <f>ABS(D16099-D16100)</f>
        <v>16</v>
      </c>
      <c r="K16099">
        <f>AVERAGE(D16099:D16103)</f>
        <v>27</v>
      </c>
      <c r="L16099">
        <f>AVERAGE(D16099:D16118)</f>
        <v>27</v>
      </c>
      <c r="M16099">
        <f>K16099-L16099</f>
        <v>0</v>
      </c>
      <c r="N16099" t="str">
        <f>IF(K16099&gt;L16099,"HIGH ZONE BIAS",IF(K16099&lt;L16099,"LOW ZONE BIAS","EQUILIBRIUM"))</f>
        <v>EQUILIBRIUM</v>
      </c>
    </row>
    <row r="16100">
      <c r="A16100">
        <v>11460</v>
      </c>
      <c r="B16100" t="str">
        <v>2012-09-20</v>
      </c>
      <c r="C16100" t="str">
        <v>Midday</v>
      </c>
      <c r="D16100">
        <v>11</v>
      </c>
      <c r="E16100" t="str">
        <f>IF(MOD(D16100,2)=0,"EVEN","ODD")</f>
        <v>ODD</v>
      </c>
      <c r="F16100" t="str">
        <f>IF(D16100&lt;=18,"LOW (1-18)","HIGH (19-36)")</f>
        <v>LOW (1-18)</v>
      </c>
      <c r="G16100">
        <f>INT((D16100-1)/6)+1</f>
        <v>2</v>
      </c>
      <c r="H16100">
        <f>MOD(D16100-1,6)+1</f>
        <v>5</v>
      </c>
      <c r="I16100">
        <f>37-D16100</f>
        <v>26</v>
      </c>
      <c r="J16100">
        <f>ABS(D16100-D16101)</f>
        <v>24</v>
      </c>
      <c r="K16100">
        <f>AVERAGE(D16100:D16104)</f>
        <v>11</v>
      </c>
      <c r="L16100">
        <f>AVERAGE(D16100:D16119)</f>
        <v>11</v>
      </c>
      <c r="M16100">
        <f>K16100-L16100</f>
        <v>0</v>
      </c>
      <c r="N16100" t="str">
        <f>IF(K16100&gt;L16100,"HIGH ZONE BIAS",IF(K16100&lt;L16100,"LOW ZONE BIAS","EQUILIBRIUM"))</f>
        <v>EQUILIBRIUM</v>
      </c>
    </row>
    <row r="16101">
      <c r="A16101">
        <v>11459</v>
      </c>
      <c r="B16101" t="str">
        <v>2012-09-20</v>
      </c>
      <c r="C16101" t="str">
        <v>Morning</v>
      </c>
      <c r="D16101">
        <v>35</v>
      </c>
      <c r="E16101" t="str">
        <f>IF(MOD(D16101,2)=0,"EVEN","ODD")</f>
        <v>ODD</v>
      </c>
      <c r="F16101" t="str">
        <f>IF(D16101&lt;=18,"LOW (1-18)","HIGH (19-36)")</f>
        <v>HIGH (19-36)</v>
      </c>
      <c r="G16101">
        <f>INT((D16101-1)/6)+1</f>
        <v>6</v>
      </c>
      <c r="H16101">
        <f>MOD(D16101-1,6)+1</f>
        <v>5</v>
      </c>
      <c r="I16101">
        <f>37-D16101</f>
        <v>2</v>
      </c>
      <c r="J16101">
        <f>ABS(D16101-D16102)</f>
        <v>32</v>
      </c>
      <c r="K16101">
        <f>AVERAGE(D16101:D16105)</f>
        <v>35</v>
      </c>
      <c r="L16101">
        <f>AVERAGE(D16101:D16120)</f>
        <v>35</v>
      </c>
      <c r="M16101">
        <f>K16101-L16101</f>
        <v>0</v>
      </c>
      <c r="N16101" t="str">
        <f>IF(K16101&gt;L16101,"HIGH ZONE BIAS",IF(K16101&lt;L16101,"LOW ZONE BIAS","EQUILIBRIUM"))</f>
        <v>EQUILIBRIUM</v>
      </c>
    </row>
    <row r="16102">
      <c r="A16102">
        <v>11458</v>
      </c>
      <c r="B16102" t="str">
        <v>2012-09-19</v>
      </c>
      <c r="C16102" t="str">
        <v>Evening</v>
      </c>
      <c r="D16102">
        <v>3</v>
      </c>
      <c r="E16102" t="str">
        <f>IF(MOD(D16102,2)=0,"EVEN","ODD")</f>
        <v>ODD</v>
      </c>
      <c r="F16102" t="str">
        <f>IF(D16102&lt;=18,"LOW (1-18)","HIGH (19-36)")</f>
        <v>LOW (1-18)</v>
      </c>
      <c r="G16102">
        <f>INT((D16102-1)/6)+1</f>
        <v>1</v>
      </c>
      <c r="H16102">
        <f>MOD(D16102-1,6)+1</f>
        <v>3</v>
      </c>
      <c r="I16102">
        <f>37-D16102</f>
        <v>34</v>
      </c>
      <c r="J16102">
        <f>ABS(D16102-D16103)</f>
        <v>16</v>
      </c>
      <c r="K16102">
        <f>AVERAGE(D16102:D16106)</f>
        <v>3</v>
      </c>
      <c r="L16102">
        <f>AVERAGE(D16102:D16121)</f>
        <v>3</v>
      </c>
      <c r="M16102">
        <f>K16102-L16102</f>
        <v>0</v>
      </c>
      <c r="N16102" t="str">
        <f>IF(K16102&gt;L16102,"HIGH ZONE BIAS",IF(K16102&lt;L16102,"LOW ZONE BIAS","EQUILIBRIUM"))</f>
        <v>EQUILIBRIUM</v>
      </c>
    </row>
    <row r="16103">
      <c r="A16103">
        <v>11457</v>
      </c>
      <c r="B16103" t="str">
        <v>2012-09-19</v>
      </c>
      <c r="C16103" t="str">
        <v>Midday</v>
      </c>
      <c r="D16103">
        <v>19</v>
      </c>
      <c r="E16103" t="str">
        <f>IF(MOD(D16103,2)=0,"EVEN","ODD")</f>
        <v>ODD</v>
      </c>
      <c r="F16103" t="str">
        <f>IF(D16103&lt;=18,"LOW (1-18)","HIGH (19-36)")</f>
        <v>HIGH (19-36)</v>
      </c>
      <c r="G16103">
        <f>INT((D16103-1)/6)+1</f>
        <v>4</v>
      </c>
      <c r="H16103">
        <f>MOD(D16103-1,6)+1</f>
        <v>1</v>
      </c>
      <c r="I16103">
        <f>37-D16103</f>
        <v>18</v>
      </c>
      <c r="J16103">
        <f>ABS(D16103-D16104)</f>
        <v>12</v>
      </c>
      <c r="K16103">
        <f>AVERAGE(D16103:D16107)</f>
        <v>19</v>
      </c>
      <c r="L16103">
        <f>AVERAGE(D16103:D16122)</f>
        <v>19</v>
      </c>
      <c r="M16103">
        <f>K16103-L16103</f>
        <v>0</v>
      </c>
      <c r="N16103" t="str">
        <f>IF(K16103&gt;L16103,"HIGH ZONE BIAS",IF(K16103&lt;L16103,"LOW ZONE BIAS","EQUILIBRIUM"))</f>
        <v>EQUILIBRIUM</v>
      </c>
    </row>
    <row r="16104">
      <c r="A16104">
        <v>11456</v>
      </c>
      <c r="B16104" t="str">
        <v>2012-09-19</v>
      </c>
      <c r="C16104" t="str">
        <v>Morning</v>
      </c>
      <c r="D16104">
        <v>31</v>
      </c>
      <c r="E16104" t="str">
        <f>IF(MOD(D16104,2)=0,"EVEN","ODD")</f>
        <v>ODD</v>
      </c>
      <c r="F16104" t="str">
        <f>IF(D16104&lt;=18,"LOW (1-18)","HIGH (19-36)")</f>
        <v>HIGH (19-36)</v>
      </c>
      <c r="G16104">
        <f>INT((D16104-1)/6)+1</f>
        <v>6</v>
      </c>
      <c r="H16104">
        <f>MOD(D16104-1,6)+1</f>
        <v>1</v>
      </c>
      <c r="I16104">
        <f>37-D16104</f>
        <v>6</v>
      </c>
      <c r="J16104">
        <f>ABS(D16104-D16105)</f>
        <v>2</v>
      </c>
      <c r="K16104">
        <f>AVERAGE(D16104:D16108)</f>
        <v>31</v>
      </c>
      <c r="L16104">
        <f>AVERAGE(D16104:D16123)</f>
        <v>31</v>
      </c>
      <c r="M16104">
        <f>K16104-L16104</f>
        <v>0</v>
      </c>
      <c r="N16104" t="str">
        <f>IF(K16104&gt;L16104,"HIGH ZONE BIAS",IF(K16104&lt;L16104,"LOW ZONE BIAS","EQUILIBRIUM"))</f>
        <v>EQUILIBRIUM</v>
      </c>
    </row>
    <row r="16105">
      <c r="A16105">
        <v>11455</v>
      </c>
      <c r="B16105" t="str">
        <v>2012-09-18</v>
      </c>
      <c r="C16105" t="str">
        <v>Evening</v>
      </c>
      <c r="D16105">
        <v>29</v>
      </c>
      <c r="E16105" t="str">
        <f>IF(MOD(D16105,2)=0,"EVEN","ODD")</f>
        <v>ODD</v>
      </c>
      <c r="F16105" t="str">
        <f>IF(D16105&lt;=18,"LOW (1-18)","HIGH (19-36)")</f>
        <v>HIGH (19-36)</v>
      </c>
      <c r="G16105">
        <f>INT((D16105-1)/6)+1</f>
        <v>5</v>
      </c>
      <c r="H16105">
        <f>MOD(D16105-1,6)+1</f>
        <v>5</v>
      </c>
      <c r="I16105">
        <f>37-D16105</f>
        <v>8</v>
      </c>
      <c r="J16105">
        <f>ABS(D16105-D16106)</f>
        <v>2</v>
      </c>
      <c r="K16105">
        <f>AVERAGE(D16105:D16109)</f>
        <v>29</v>
      </c>
      <c r="L16105">
        <f>AVERAGE(D16105:D16124)</f>
        <v>29</v>
      </c>
      <c r="M16105">
        <f>K16105-L16105</f>
        <v>0</v>
      </c>
      <c r="N16105" t="str">
        <f>IF(K16105&gt;L16105,"HIGH ZONE BIAS",IF(K16105&lt;L16105,"LOW ZONE BIAS","EQUILIBRIUM"))</f>
        <v>EQUILIBRIUM</v>
      </c>
    </row>
    <row r="16106">
      <c r="A16106">
        <v>11454</v>
      </c>
      <c r="B16106" t="str">
        <v>2012-09-18</v>
      </c>
      <c r="C16106" t="str">
        <v>Midday</v>
      </c>
      <c r="D16106">
        <v>31</v>
      </c>
      <c r="E16106" t="str">
        <f>IF(MOD(D16106,2)=0,"EVEN","ODD")</f>
        <v>ODD</v>
      </c>
      <c r="F16106" t="str">
        <f>IF(D16106&lt;=18,"LOW (1-18)","HIGH (19-36)")</f>
        <v>HIGH (19-36)</v>
      </c>
      <c r="G16106">
        <f>INT((D16106-1)/6)+1</f>
        <v>6</v>
      </c>
      <c r="H16106">
        <f>MOD(D16106-1,6)+1</f>
        <v>1</v>
      </c>
      <c r="I16106">
        <f>37-D16106</f>
        <v>6</v>
      </c>
      <c r="J16106">
        <f>ABS(D16106-D16107)</f>
        <v>28</v>
      </c>
      <c r="K16106">
        <f>AVERAGE(D16106:D16110)</f>
        <v>31</v>
      </c>
      <c r="L16106">
        <f>AVERAGE(D16106:D16125)</f>
        <v>31</v>
      </c>
      <c r="M16106">
        <f>K16106-L16106</f>
        <v>0</v>
      </c>
      <c r="N16106" t="str">
        <f>IF(K16106&gt;L16106,"HIGH ZONE BIAS",IF(K16106&lt;L16106,"LOW ZONE BIAS","EQUILIBRIUM"))</f>
        <v>EQUILIBRIUM</v>
      </c>
    </row>
    <row r="16107">
      <c r="A16107">
        <v>11453</v>
      </c>
      <c r="B16107" t="str">
        <v>2012-09-18</v>
      </c>
      <c r="C16107" t="str">
        <v>Morning</v>
      </c>
      <c r="D16107">
        <v>3</v>
      </c>
      <c r="E16107" t="str">
        <f>IF(MOD(D16107,2)=0,"EVEN","ODD")</f>
        <v>ODD</v>
      </c>
      <c r="F16107" t="str">
        <f>IF(D16107&lt;=18,"LOW (1-18)","HIGH (19-36)")</f>
        <v>LOW (1-18)</v>
      </c>
      <c r="G16107">
        <f>INT((D16107-1)/6)+1</f>
        <v>1</v>
      </c>
      <c r="H16107">
        <f>MOD(D16107-1,6)+1</f>
        <v>3</v>
      </c>
      <c r="I16107">
        <f>37-D16107</f>
        <v>34</v>
      </c>
      <c r="J16107">
        <f>ABS(D16107-D16108)</f>
        <v>24</v>
      </c>
      <c r="K16107">
        <f>AVERAGE(D16107:D16111)</f>
        <v>3</v>
      </c>
      <c r="L16107">
        <f>AVERAGE(D16107:D16126)</f>
        <v>3</v>
      </c>
      <c r="M16107">
        <f>K16107-L16107</f>
        <v>0</v>
      </c>
      <c r="N16107" t="str">
        <f>IF(K16107&gt;L16107,"HIGH ZONE BIAS",IF(K16107&lt;L16107,"LOW ZONE BIAS","EQUILIBRIUM"))</f>
        <v>EQUILIBRIUM</v>
      </c>
    </row>
    <row r="16108">
      <c r="A16108">
        <v>11452</v>
      </c>
      <c r="B16108" t="str">
        <v>2012-09-17</v>
      </c>
      <c r="C16108" t="str">
        <v>Evening</v>
      </c>
      <c r="D16108">
        <v>27</v>
      </c>
      <c r="E16108" t="str">
        <f>IF(MOD(D16108,2)=0,"EVEN","ODD")</f>
        <v>ODD</v>
      </c>
      <c r="F16108" t="str">
        <f>IF(D16108&lt;=18,"LOW (1-18)","HIGH (19-36)")</f>
        <v>HIGH (19-36)</v>
      </c>
      <c r="G16108">
        <f>INT((D16108-1)/6)+1</f>
        <v>5</v>
      </c>
      <c r="H16108">
        <f>MOD(D16108-1,6)+1</f>
        <v>3</v>
      </c>
      <c r="I16108">
        <f>37-D16108</f>
        <v>10</v>
      </c>
      <c r="J16108">
        <f>ABS(D16108-D16109)</f>
        <v>22</v>
      </c>
      <c r="K16108">
        <f>AVERAGE(D16108:D16112)</f>
        <v>27</v>
      </c>
      <c r="L16108">
        <f>AVERAGE(D16108:D16127)</f>
        <v>27</v>
      </c>
      <c r="M16108">
        <f>K16108-L16108</f>
        <v>0</v>
      </c>
      <c r="N16108" t="str">
        <f>IF(K16108&gt;L16108,"HIGH ZONE BIAS",IF(K16108&lt;L16108,"LOW ZONE BIAS","EQUILIBRIUM"))</f>
        <v>EQUILIBRIUM</v>
      </c>
    </row>
    <row r="16109">
      <c r="A16109">
        <v>11451</v>
      </c>
      <c r="B16109" t="str">
        <v>2012-09-17</v>
      </c>
      <c r="C16109" t="str">
        <v>Midday</v>
      </c>
      <c r="D16109">
        <v>5</v>
      </c>
      <c r="E16109" t="str">
        <f>IF(MOD(D16109,2)=0,"EVEN","ODD")</f>
        <v>ODD</v>
      </c>
      <c r="F16109" t="str">
        <f>IF(D16109&lt;=18,"LOW (1-18)","HIGH (19-36)")</f>
        <v>LOW (1-18)</v>
      </c>
      <c r="G16109">
        <f>INT((D16109-1)/6)+1</f>
        <v>1</v>
      </c>
      <c r="H16109">
        <f>MOD(D16109-1,6)+1</f>
        <v>5</v>
      </c>
      <c r="I16109">
        <f>37-D16109</f>
        <v>32</v>
      </c>
      <c r="J16109">
        <f>ABS(D16109-D16110)</f>
        <v>1</v>
      </c>
      <c r="K16109">
        <f>AVERAGE(D16109:D16113)</f>
        <v>5</v>
      </c>
      <c r="L16109">
        <f>AVERAGE(D16109:D16128)</f>
        <v>5</v>
      </c>
      <c r="M16109">
        <f>K16109-L16109</f>
        <v>0</v>
      </c>
      <c r="N16109" t="str">
        <f>IF(K16109&gt;L16109,"HIGH ZONE BIAS",IF(K16109&lt;L16109,"LOW ZONE BIAS","EQUILIBRIUM"))</f>
        <v>EQUILIBRIUM</v>
      </c>
    </row>
    <row r="16110">
      <c r="A16110">
        <v>11450</v>
      </c>
      <c r="B16110" t="str">
        <v>2012-09-17</v>
      </c>
      <c r="C16110" t="str">
        <v>Morning</v>
      </c>
      <c r="D16110">
        <v>6</v>
      </c>
      <c r="E16110" t="str">
        <f>IF(MOD(D16110,2)=0,"EVEN","ODD")</f>
        <v>EVEN</v>
      </c>
      <c r="F16110" t="str">
        <f>IF(D16110&lt;=18,"LOW (1-18)","HIGH (19-36)")</f>
        <v>LOW (1-18)</v>
      </c>
      <c r="G16110">
        <f>INT((D16110-1)/6)+1</f>
        <v>1</v>
      </c>
      <c r="H16110">
        <f>MOD(D16110-1,6)+1</f>
        <v>6</v>
      </c>
      <c r="I16110">
        <f>37-D16110</f>
        <v>31</v>
      </c>
      <c r="J16110">
        <f>ABS(D16110-D16111)</f>
        <v>14</v>
      </c>
      <c r="K16110">
        <f>AVERAGE(D16110:D16114)</f>
        <v>6</v>
      </c>
      <c r="L16110">
        <f>AVERAGE(D16110:D16129)</f>
        <v>6</v>
      </c>
      <c r="M16110">
        <f>K16110-L16110</f>
        <v>0</v>
      </c>
      <c r="N16110" t="str">
        <f>IF(K16110&gt;L16110,"HIGH ZONE BIAS",IF(K16110&lt;L16110,"LOW ZONE BIAS","EQUILIBRIUM"))</f>
        <v>EQUILIBRIUM</v>
      </c>
    </row>
    <row r="16111">
      <c r="A16111">
        <v>11449</v>
      </c>
      <c r="B16111" t="str">
        <v>2012-09-15</v>
      </c>
      <c r="C16111" t="str">
        <v>Evening</v>
      </c>
      <c r="D16111">
        <v>20</v>
      </c>
      <c r="E16111" t="str">
        <f>IF(MOD(D16111,2)=0,"EVEN","ODD")</f>
        <v>EVEN</v>
      </c>
      <c r="F16111" t="str">
        <f>IF(D16111&lt;=18,"LOW (1-18)","HIGH (19-36)")</f>
        <v>HIGH (19-36)</v>
      </c>
      <c r="G16111">
        <f>INT((D16111-1)/6)+1</f>
        <v>4</v>
      </c>
      <c r="H16111">
        <f>MOD(D16111-1,6)+1</f>
        <v>2</v>
      </c>
      <c r="I16111">
        <f>37-D16111</f>
        <v>17</v>
      </c>
      <c r="J16111">
        <f>ABS(D16111-D16112)</f>
        <v>3</v>
      </c>
      <c r="K16111">
        <f>AVERAGE(D16111:D16115)</f>
        <v>20</v>
      </c>
      <c r="L16111">
        <f>AVERAGE(D16111:D16130)</f>
        <v>20</v>
      </c>
      <c r="M16111">
        <f>K16111-L16111</f>
        <v>0</v>
      </c>
      <c r="N16111" t="str">
        <f>IF(K16111&gt;L16111,"HIGH ZONE BIAS",IF(K16111&lt;L16111,"LOW ZONE BIAS","EQUILIBRIUM"))</f>
        <v>EQUILIBRIUM</v>
      </c>
    </row>
    <row r="16112">
      <c r="A16112">
        <v>11448</v>
      </c>
      <c r="B16112" t="str">
        <v>2012-09-15</v>
      </c>
      <c r="C16112" t="str">
        <v>Midday</v>
      </c>
      <c r="D16112">
        <v>17</v>
      </c>
      <c r="E16112" t="str">
        <f>IF(MOD(D16112,2)=0,"EVEN","ODD")</f>
        <v>ODD</v>
      </c>
      <c r="F16112" t="str">
        <f>IF(D16112&lt;=18,"LOW (1-18)","HIGH (19-36)")</f>
        <v>LOW (1-18)</v>
      </c>
      <c r="G16112">
        <f>INT((D16112-1)/6)+1</f>
        <v>3</v>
      </c>
      <c r="H16112">
        <f>MOD(D16112-1,6)+1</f>
        <v>5</v>
      </c>
      <c r="I16112">
        <f>37-D16112</f>
        <v>20</v>
      </c>
      <c r="J16112">
        <f>ABS(D16112-D16113)</f>
        <v>16</v>
      </c>
      <c r="K16112">
        <f>AVERAGE(D16112:D16116)</f>
        <v>17</v>
      </c>
      <c r="L16112">
        <f>AVERAGE(D16112:D16131)</f>
        <v>17</v>
      </c>
      <c r="M16112">
        <f>K16112-L16112</f>
        <v>0</v>
      </c>
      <c r="N16112" t="str">
        <f>IF(K16112&gt;L16112,"HIGH ZONE BIAS",IF(K16112&lt;L16112,"LOW ZONE BIAS","EQUILIBRIUM"))</f>
        <v>EQUILIBRIUM</v>
      </c>
    </row>
    <row r="16113">
      <c r="A16113">
        <v>11447</v>
      </c>
      <c r="B16113" t="str">
        <v>2012-09-15</v>
      </c>
      <c r="C16113" t="str">
        <v>Morning</v>
      </c>
      <c r="D16113">
        <v>1</v>
      </c>
      <c r="E16113" t="str">
        <f>IF(MOD(D16113,2)=0,"EVEN","ODD")</f>
        <v>ODD</v>
      </c>
      <c r="F16113" t="str">
        <f>IF(D16113&lt;=18,"LOW (1-18)","HIGH (19-36)")</f>
        <v>LOW (1-18)</v>
      </c>
      <c r="G16113">
        <f>INT((D16113-1)/6)+1</f>
        <v>1</v>
      </c>
      <c r="H16113">
        <f>MOD(D16113-1,6)+1</f>
        <v>1</v>
      </c>
      <c r="I16113">
        <f>37-D16113</f>
        <v>36</v>
      </c>
      <c r="J16113">
        <f>ABS(D16113-D16114)</f>
        <v>24</v>
      </c>
      <c r="K16113">
        <f>AVERAGE(D16113:D16117)</f>
        <v>1</v>
      </c>
      <c r="L16113">
        <f>AVERAGE(D16113:D16132)</f>
        <v>1</v>
      </c>
      <c r="M16113">
        <f>K16113-L16113</f>
        <v>0</v>
      </c>
      <c r="N16113" t="str">
        <f>IF(K16113&gt;L16113,"HIGH ZONE BIAS",IF(K16113&lt;L16113,"LOW ZONE BIAS","EQUILIBRIUM"))</f>
        <v>EQUILIBRIUM</v>
      </c>
    </row>
    <row r="16114">
      <c r="A16114">
        <v>11446</v>
      </c>
      <c r="B16114" t="str">
        <v>2012-09-14</v>
      </c>
      <c r="C16114" t="str">
        <v>Evening</v>
      </c>
      <c r="D16114">
        <v>25</v>
      </c>
      <c r="E16114" t="str">
        <f>IF(MOD(D16114,2)=0,"EVEN","ODD")</f>
        <v>ODD</v>
      </c>
      <c r="F16114" t="str">
        <f>IF(D16114&lt;=18,"LOW (1-18)","HIGH (19-36)")</f>
        <v>HIGH (19-36)</v>
      </c>
      <c r="G16114">
        <f>INT((D16114-1)/6)+1</f>
        <v>5</v>
      </c>
      <c r="H16114">
        <f>MOD(D16114-1,6)+1</f>
        <v>1</v>
      </c>
      <c r="I16114">
        <f>37-D16114</f>
        <v>12</v>
      </c>
      <c r="J16114">
        <f>ABS(D16114-D16115)</f>
        <v>24</v>
      </c>
      <c r="K16114">
        <f>AVERAGE(D16114:D16118)</f>
        <v>25</v>
      </c>
      <c r="L16114">
        <f>AVERAGE(D16114:D16133)</f>
        <v>25</v>
      </c>
      <c r="M16114">
        <f>K16114-L16114</f>
        <v>0</v>
      </c>
      <c r="N16114" t="str">
        <f>IF(K16114&gt;L16114,"HIGH ZONE BIAS",IF(K16114&lt;L16114,"LOW ZONE BIAS","EQUILIBRIUM"))</f>
        <v>EQUILIBRIUM</v>
      </c>
    </row>
    <row r="16115">
      <c r="A16115">
        <v>11445</v>
      </c>
      <c r="B16115" t="str">
        <v>2012-09-14</v>
      </c>
      <c r="C16115" t="str">
        <v>Midday</v>
      </c>
      <c r="D16115">
        <v>1</v>
      </c>
      <c r="E16115" t="str">
        <f>IF(MOD(D16115,2)=0,"EVEN","ODD")</f>
        <v>ODD</v>
      </c>
      <c r="F16115" t="str">
        <f>IF(D16115&lt;=18,"LOW (1-18)","HIGH (19-36)")</f>
        <v>LOW (1-18)</v>
      </c>
      <c r="G16115">
        <f>INT((D16115-1)/6)+1</f>
        <v>1</v>
      </c>
      <c r="H16115">
        <f>MOD(D16115-1,6)+1</f>
        <v>1</v>
      </c>
      <c r="I16115">
        <f>37-D16115</f>
        <v>36</v>
      </c>
      <c r="J16115">
        <f>ABS(D16115-D16116)</f>
        <v>20</v>
      </c>
      <c r="K16115">
        <f>AVERAGE(D16115:D16119)</f>
        <v>1</v>
      </c>
      <c r="L16115">
        <f>AVERAGE(D16115:D16134)</f>
        <v>1</v>
      </c>
      <c r="M16115">
        <f>K16115-L16115</f>
        <v>0</v>
      </c>
      <c r="N16115" t="str">
        <f>IF(K16115&gt;L16115,"HIGH ZONE BIAS",IF(K16115&lt;L16115,"LOW ZONE BIAS","EQUILIBRIUM"))</f>
        <v>EQUILIBRIUM</v>
      </c>
    </row>
    <row r="16116">
      <c r="A16116">
        <v>11444</v>
      </c>
      <c r="B16116" t="str">
        <v>2012-09-14</v>
      </c>
      <c r="C16116" t="str">
        <v>Morning</v>
      </c>
      <c r="D16116">
        <v>21</v>
      </c>
      <c r="E16116" t="str">
        <f>IF(MOD(D16116,2)=0,"EVEN","ODD")</f>
        <v>ODD</v>
      </c>
      <c r="F16116" t="str">
        <f>IF(D16116&lt;=18,"LOW (1-18)","HIGH (19-36)")</f>
        <v>HIGH (19-36)</v>
      </c>
      <c r="G16116">
        <f>INT((D16116-1)/6)+1</f>
        <v>4</v>
      </c>
      <c r="H16116">
        <f>MOD(D16116-1,6)+1</f>
        <v>3</v>
      </c>
      <c r="I16116">
        <f>37-D16116</f>
        <v>16</v>
      </c>
      <c r="J16116">
        <f>ABS(D16116-D16117)</f>
        <v>8</v>
      </c>
      <c r="K16116">
        <f>AVERAGE(D16116:D16120)</f>
        <v>21</v>
      </c>
      <c r="L16116">
        <f>AVERAGE(D16116:D16135)</f>
        <v>21</v>
      </c>
      <c r="M16116">
        <f>K16116-L16116</f>
        <v>0</v>
      </c>
      <c r="N16116" t="str">
        <f>IF(K16116&gt;L16116,"HIGH ZONE BIAS",IF(K16116&lt;L16116,"LOW ZONE BIAS","EQUILIBRIUM"))</f>
        <v>EQUILIBRIUM</v>
      </c>
    </row>
    <row r="16117">
      <c r="A16117">
        <v>11443</v>
      </c>
      <c r="B16117" t="str">
        <v>2012-09-13</v>
      </c>
      <c r="C16117" t="str">
        <v>Evening</v>
      </c>
      <c r="D16117">
        <v>13</v>
      </c>
      <c r="E16117" t="str">
        <f>IF(MOD(D16117,2)=0,"EVEN","ODD")</f>
        <v>ODD</v>
      </c>
      <c r="F16117" t="str">
        <f>IF(D16117&lt;=18,"LOW (1-18)","HIGH (19-36)")</f>
        <v>LOW (1-18)</v>
      </c>
      <c r="G16117">
        <f>INT((D16117-1)/6)+1</f>
        <v>3</v>
      </c>
      <c r="H16117">
        <f>MOD(D16117-1,6)+1</f>
        <v>1</v>
      </c>
      <c r="I16117">
        <f>37-D16117</f>
        <v>24</v>
      </c>
      <c r="J16117">
        <f>ABS(D16117-D16118)</f>
        <v>11</v>
      </c>
      <c r="K16117">
        <f>AVERAGE(D16117:D16121)</f>
        <v>13</v>
      </c>
      <c r="L16117">
        <f>AVERAGE(D16117:D16136)</f>
        <v>13</v>
      </c>
      <c r="M16117">
        <f>K16117-L16117</f>
        <v>0</v>
      </c>
      <c r="N16117" t="str">
        <f>IF(K16117&gt;L16117,"HIGH ZONE BIAS",IF(K16117&lt;L16117,"LOW ZONE BIAS","EQUILIBRIUM"))</f>
        <v>EQUILIBRIUM</v>
      </c>
    </row>
    <row r="16118">
      <c r="A16118">
        <v>11442</v>
      </c>
      <c r="B16118" t="str">
        <v>2012-09-13</v>
      </c>
      <c r="C16118" t="str">
        <v>Midday</v>
      </c>
      <c r="D16118">
        <v>2</v>
      </c>
      <c r="E16118" t="str">
        <f>IF(MOD(D16118,2)=0,"EVEN","ODD")</f>
        <v>EVEN</v>
      </c>
      <c r="F16118" t="str">
        <f>IF(D16118&lt;=18,"LOW (1-18)","HIGH (19-36)")</f>
        <v>LOW (1-18)</v>
      </c>
      <c r="G16118">
        <f>INT((D16118-1)/6)+1</f>
        <v>1</v>
      </c>
      <c r="H16118">
        <f>MOD(D16118-1,6)+1</f>
        <v>2</v>
      </c>
      <c r="I16118">
        <f>37-D16118</f>
        <v>35</v>
      </c>
      <c r="J16118">
        <f>ABS(D16118-D16119)</f>
        <v>18</v>
      </c>
      <c r="K16118">
        <f>AVERAGE(D16118:D16122)</f>
        <v>2</v>
      </c>
      <c r="L16118">
        <f>AVERAGE(D16118:D16137)</f>
        <v>2</v>
      </c>
      <c r="M16118">
        <f>K16118-L16118</f>
        <v>0</v>
      </c>
      <c r="N16118" t="str">
        <f>IF(K16118&gt;L16118,"HIGH ZONE BIAS",IF(K16118&lt;L16118,"LOW ZONE BIAS","EQUILIBRIUM"))</f>
        <v>EQUILIBRIUM</v>
      </c>
    </row>
    <row r="16119">
      <c r="A16119">
        <v>11441</v>
      </c>
      <c r="B16119" t="str">
        <v>2012-09-13</v>
      </c>
      <c r="C16119" t="str">
        <v>Morning</v>
      </c>
      <c r="D16119">
        <v>20</v>
      </c>
      <c r="E16119" t="str">
        <f>IF(MOD(D16119,2)=0,"EVEN","ODD")</f>
        <v>EVEN</v>
      </c>
      <c r="F16119" t="str">
        <f>IF(D16119&lt;=18,"LOW (1-18)","HIGH (19-36)")</f>
        <v>HIGH (19-36)</v>
      </c>
      <c r="G16119">
        <f>INT((D16119-1)/6)+1</f>
        <v>4</v>
      </c>
      <c r="H16119">
        <f>MOD(D16119-1,6)+1</f>
        <v>2</v>
      </c>
      <c r="I16119">
        <f>37-D16119</f>
        <v>17</v>
      </c>
      <c r="J16119">
        <f>ABS(D16119-D16120)</f>
        <v>13</v>
      </c>
      <c r="K16119">
        <f>AVERAGE(D16119:D16123)</f>
        <v>20</v>
      </c>
      <c r="L16119">
        <f>AVERAGE(D16119:D16138)</f>
        <v>20</v>
      </c>
      <c r="M16119">
        <f>K16119-L16119</f>
        <v>0</v>
      </c>
      <c r="N16119" t="str">
        <f>IF(K16119&gt;L16119,"HIGH ZONE BIAS",IF(K16119&lt;L16119,"LOW ZONE BIAS","EQUILIBRIUM"))</f>
        <v>EQUILIBRIUM</v>
      </c>
    </row>
    <row r="16120">
      <c r="A16120">
        <v>11440</v>
      </c>
      <c r="B16120" t="str">
        <v>2012-09-12</v>
      </c>
      <c r="C16120" t="str">
        <v>Evening</v>
      </c>
      <c r="D16120">
        <v>33</v>
      </c>
      <c r="E16120" t="str">
        <f>IF(MOD(D16120,2)=0,"EVEN","ODD")</f>
        <v>ODD</v>
      </c>
      <c r="F16120" t="str">
        <f>IF(D16120&lt;=18,"LOW (1-18)","HIGH (19-36)")</f>
        <v>HIGH (19-36)</v>
      </c>
      <c r="G16120">
        <f>INT((D16120-1)/6)+1</f>
        <v>6</v>
      </c>
      <c r="H16120">
        <f>MOD(D16120-1,6)+1</f>
        <v>3</v>
      </c>
      <c r="I16120">
        <f>37-D16120</f>
        <v>4</v>
      </c>
      <c r="J16120">
        <f>ABS(D16120-D16121)</f>
        <v>19</v>
      </c>
      <c r="K16120">
        <f>AVERAGE(D16120:D16124)</f>
        <v>33</v>
      </c>
      <c r="L16120">
        <f>AVERAGE(D16120:D16139)</f>
        <v>33</v>
      </c>
      <c r="M16120">
        <f>K16120-L16120</f>
        <v>0</v>
      </c>
      <c r="N16120" t="str">
        <f>IF(K16120&gt;L16120,"HIGH ZONE BIAS",IF(K16120&lt;L16120,"LOW ZONE BIAS","EQUILIBRIUM"))</f>
        <v>EQUILIBRIUM</v>
      </c>
    </row>
    <row r="16121">
      <c r="A16121">
        <v>11439</v>
      </c>
      <c r="B16121" t="str">
        <v>2012-09-12</v>
      </c>
      <c r="C16121" t="str">
        <v>Midday</v>
      </c>
      <c r="D16121">
        <v>14</v>
      </c>
      <c r="E16121" t="str">
        <f>IF(MOD(D16121,2)=0,"EVEN","ODD")</f>
        <v>EVEN</v>
      </c>
      <c r="F16121" t="str">
        <f>IF(D16121&lt;=18,"LOW (1-18)","HIGH (19-36)")</f>
        <v>LOW (1-18)</v>
      </c>
      <c r="G16121">
        <f>INT((D16121-1)/6)+1</f>
        <v>3</v>
      </c>
      <c r="H16121">
        <f>MOD(D16121-1,6)+1</f>
        <v>2</v>
      </c>
      <c r="I16121">
        <f>37-D16121</f>
        <v>23</v>
      </c>
      <c r="J16121">
        <f>ABS(D16121-D16122)</f>
        <v>6</v>
      </c>
      <c r="K16121">
        <f>AVERAGE(D16121:D16125)</f>
        <v>14</v>
      </c>
      <c r="L16121">
        <f>AVERAGE(D16121:D16140)</f>
        <v>14</v>
      </c>
      <c r="M16121">
        <f>K16121-L16121</f>
        <v>0</v>
      </c>
      <c r="N16121" t="str">
        <f>IF(K16121&gt;L16121,"HIGH ZONE BIAS",IF(K16121&lt;L16121,"LOW ZONE BIAS","EQUILIBRIUM"))</f>
        <v>EQUILIBRIUM</v>
      </c>
    </row>
    <row r="16122">
      <c r="A16122">
        <v>11438</v>
      </c>
      <c r="B16122" t="str">
        <v>2012-09-12</v>
      </c>
      <c r="C16122" t="str">
        <v>Morning</v>
      </c>
      <c r="D16122">
        <v>8</v>
      </c>
      <c r="E16122" t="str">
        <f>IF(MOD(D16122,2)=0,"EVEN","ODD")</f>
        <v>EVEN</v>
      </c>
      <c r="F16122" t="str">
        <f>IF(D16122&lt;=18,"LOW (1-18)","HIGH (19-36)")</f>
        <v>LOW (1-18)</v>
      </c>
      <c r="G16122">
        <f>INT((D16122-1)/6)+1</f>
        <v>2</v>
      </c>
      <c r="H16122">
        <f>MOD(D16122-1,6)+1</f>
        <v>2</v>
      </c>
      <c r="I16122">
        <f>37-D16122</f>
        <v>29</v>
      </c>
      <c r="J16122">
        <f>ABS(D16122-D16123)</f>
        <v>9</v>
      </c>
      <c r="K16122">
        <f>AVERAGE(D16122:D16126)</f>
        <v>8</v>
      </c>
      <c r="L16122">
        <f>AVERAGE(D16122:D16141)</f>
        <v>8</v>
      </c>
      <c r="M16122">
        <f>K16122-L16122</f>
        <v>0</v>
      </c>
      <c r="N16122" t="str">
        <f>IF(K16122&gt;L16122,"HIGH ZONE BIAS",IF(K16122&lt;L16122,"LOW ZONE BIAS","EQUILIBRIUM"))</f>
        <v>EQUILIBRIUM</v>
      </c>
    </row>
    <row r="16123">
      <c r="A16123">
        <v>11437</v>
      </c>
      <c r="B16123" t="str">
        <v>2012-09-11</v>
      </c>
      <c r="C16123" t="str">
        <v>Evening</v>
      </c>
      <c r="D16123">
        <v>17</v>
      </c>
      <c r="E16123" t="str">
        <f>IF(MOD(D16123,2)=0,"EVEN","ODD")</f>
        <v>ODD</v>
      </c>
      <c r="F16123" t="str">
        <f>IF(D16123&lt;=18,"LOW (1-18)","HIGH (19-36)")</f>
        <v>LOW (1-18)</v>
      </c>
      <c r="G16123">
        <f>INT((D16123-1)/6)+1</f>
        <v>3</v>
      </c>
      <c r="H16123">
        <f>MOD(D16123-1,6)+1</f>
        <v>5</v>
      </c>
      <c r="I16123">
        <f>37-D16123</f>
        <v>20</v>
      </c>
      <c r="J16123">
        <f>ABS(D16123-D16124)</f>
        <v>4</v>
      </c>
      <c r="K16123">
        <f>AVERAGE(D16123:D16127)</f>
        <v>17</v>
      </c>
      <c r="L16123">
        <f>AVERAGE(D16123:D16142)</f>
        <v>17</v>
      </c>
      <c r="M16123">
        <f>K16123-L16123</f>
        <v>0</v>
      </c>
      <c r="N16123" t="str">
        <f>IF(K16123&gt;L16123,"HIGH ZONE BIAS",IF(K16123&lt;L16123,"LOW ZONE BIAS","EQUILIBRIUM"))</f>
        <v>EQUILIBRIUM</v>
      </c>
    </row>
    <row r="16124">
      <c r="A16124">
        <v>11436</v>
      </c>
      <c r="B16124" t="str">
        <v>2012-09-11</v>
      </c>
      <c r="C16124" t="str">
        <v>Midday</v>
      </c>
      <c r="D16124">
        <v>13</v>
      </c>
      <c r="E16124" t="str">
        <f>IF(MOD(D16124,2)=0,"EVEN","ODD")</f>
        <v>ODD</v>
      </c>
      <c r="F16124" t="str">
        <f>IF(D16124&lt;=18,"LOW (1-18)","HIGH (19-36)")</f>
        <v>LOW (1-18)</v>
      </c>
      <c r="G16124">
        <f>INT((D16124-1)/6)+1</f>
        <v>3</v>
      </c>
      <c r="H16124">
        <f>MOD(D16124-1,6)+1</f>
        <v>1</v>
      </c>
      <c r="I16124">
        <f>37-D16124</f>
        <v>24</v>
      </c>
      <c r="J16124">
        <f>ABS(D16124-D16125)</f>
        <v>22</v>
      </c>
      <c r="K16124">
        <f>AVERAGE(D16124:D16128)</f>
        <v>13</v>
      </c>
      <c r="L16124">
        <f>AVERAGE(D16124:D16143)</f>
        <v>13</v>
      </c>
      <c r="M16124">
        <f>K16124-L16124</f>
        <v>0</v>
      </c>
      <c r="N16124" t="str">
        <f>IF(K16124&gt;L16124,"HIGH ZONE BIAS",IF(K16124&lt;L16124,"LOW ZONE BIAS","EQUILIBRIUM"))</f>
        <v>EQUILIBRIUM</v>
      </c>
    </row>
    <row r="16125">
      <c r="A16125">
        <v>11435</v>
      </c>
      <c r="B16125" t="str">
        <v>2012-09-11</v>
      </c>
      <c r="C16125" t="str">
        <v>Morning</v>
      </c>
      <c r="D16125">
        <v>35</v>
      </c>
      <c r="E16125" t="str">
        <f>IF(MOD(D16125,2)=0,"EVEN","ODD")</f>
        <v>ODD</v>
      </c>
      <c r="F16125" t="str">
        <f>IF(D16125&lt;=18,"LOW (1-18)","HIGH (19-36)")</f>
        <v>HIGH (19-36)</v>
      </c>
      <c r="G16125">
        <f>INT((D16125-1)/6)+1</f>
        <v>6</v>
      </c>
      <c r="H16125">
        <f>MOD(D16125-1,6)+1</f>
        <v>5</v>
      </c>
      <c r="I16125">
        <f>37-D16125</f>
        <v>2</v>
      </c>
      <c r="J16125">
        <f>ABS(D16125-D16126)</f>
        <v>19</v>
      </c>
      <c r="K16125">
        <f>AVERAGE(D16125:D16129)</f>
        <v>35</v>
      </c>
      <c r="L16125">
        <f>AVERAGE(D16125:D16144)</f>
        <v>35</v>
      </c>
      <c r="M16125">
        <f>K16125-L16125</f>
        <v>0</v>
      </c>
      <c r="N16125" t="str">
        <f>IF(K16125&gt;L16125,"HIGH ZONE BIAS",IF(K16125&lt;L16125,"LOW ZONE BIAS","EQUILIBRIUM"))</f>
        <v>EQUILIBRIUM</v>
      </c>
    </row>
    <row r="16126">
      <c r="A16126">
        <v>11434</v>
      </c>
      <c r="B16126" t="str">
        <v>2012-09-10</v>
      </c>
      <c r="C16126" t="str">
        <v>Evening</v>
      </c>
      <c r="D16126">
        <v>16</v>
      </c>
      <c r="E16126" t="str">
        <f>IF(MOD(D16126,2)=0,"EVEN","ODD")</f>
        <v>EVEN</v>
      </c>
      <c r="F16126" t="str">
        <f>IF(D16126&lt;=18,"LOW (1-18)","HIGH (19-36)")</f>
        <v>LOW (1-18)</v>
      </c>
      <c r="G16126">
        <f>INT((D16126-1)/6)+1</f>
        <v>3</v>
      </c>
      <c r="H16126">
        <f>MOD(D16126-1,6)+1</f>
        <v>4</v>
      </c>
      <c r="I16126">
        <f>37-D16126</f>
        <v>21</v>
      </c>
      <c r="J16126">
        <f>ABS(D16126-D16127)</f>
        <v>17</v>
      </c>
      <c r="K16126">
        <f>AVERAGE(D16126:D16130)</f>
        <v>16</v>
      </c>
      <c r="L16126">
        <f>AVERAGE(D16126:D16145)</f>
        <v>16</v>
      </c>
      <c r="M16126">
        <f>K16126-L16126</f>
        <v>0</v>
      </c>
      <c r="N16126" t="str">
        <f>IF(K16126&gt;L16126,"HIGH ZONE BIAS",IF(K16126&lt;L16126,"LOW ZONE BIAS","EQUILIBRIUM"))</f>
        <v>EQUILIBRIUM</v>
      </c>
    </row>
    <row r="16127">
      <c r="A16127">
        <v>11433</v>
      </c>
      <c r="B16127" t="str">
        <v>2012-09-10</v>
      </c>
      <c r="C16127" t="str">
        <v>Midday</v>
      </c>
      <c r="D16127">
        <v>33</v>
      </c>
      <c r="E16127" t="str">
        <f>IF(MOD(D16127,2)=0,"EVEN","ODD")</f>
        <v>ODD</v>
      </c>
      <c r="F16127" t="str">
        <f>IF(D16127&lt;=18,"LOW (1-18)","HIGH (19-36)")</f>
        <v>HIGH (19-36)</v>
      </c>
      <c r="G16127">
        <f>INT((D16127-1)/6)+1</f>
        <v>6</v>
      </c>
      <c r="H16127">
        <f>MOD(D16127-1,6)+1</f>
        <v>3</v>
      </c>
      <c r="I16127">
        <f>37-D16127</f>
        <v>4</v>
      </c>
      <c r="J16127">
        <f>ABS(D16127-D16128)</f>
        <v>22</v>
      </c>
      <c r="K16127">
        <f>AVERAGE(D16127:D16131)</f>
        <v>33</v>
      </c>
      <c r="L16127">
        <f>AVERAGE(D16127:D16146)</f>
        <v>33</v>
      </c>
      <c r="M16127">
        <f>K16127-L16127</f>
        <v>0</v>
      </c>
      <c r="N16127" t="str">
        <f>IF(K16127&gt;L16127,"HIGH ZONE BIAS",IF(K16127&lt;L16127,"LOW ZONE BIAS","EQUILIBRIUM"))</f>
        <v>EQUILIBRIUM</v>
      </c>
    </row>
    <row r="16128">
      <c r="A16128">
        <v>11432</v>
      </c>
      <c r="B16128" t="str">
        <v>2012-09-10</v>
      </c>
      <c r="C16128" t="str">
        <v>Morning</v>
      </c>
      <c r="D16128">
        <v>11</v>
      </c>
      <c r="E16128" t="str">
        <f>IF(MOD(D16128,2)=0,"EVEN","ODD")</f>
        <v>ODD</v>
      </c>
      <c r="F16128" t="str">
        <f>IF(D16128&lt;=18,"LOW (1-18)","HIGH (19-36)")</f>
        <v>LOW (1-18)</v>
      </c>
      <c r="G16128">
        <f>INT((D16128-1)/6)+1</f>
        <v>2</v>
      </c>
      <c r="H16128">
        <f>MOD(D16128-1,6)+1</f>
        <v>5</v>
      </c>
      <c r="I16128">
        <f>37-D16128</f>
        <v>26</v>
      </c>
      <c r="J16128">
        <f>ABS(D16128-D16129)</f>
        <v>18</v>
      </c>
      <c r="K16128">
        <f>AVERAGE(D16128:D16132)</f>
        <v>11</v>
      </c>
      <c r="L16128">
        <f>AVERAGE(D16128:D16147)</f>
        <v>11</v>
      </c>
      <c r="M16128">
        <f>K16128-L16128</f>
        <v>0</v>
      </c>
      <c r="N16128" t="str">
        <f>IF(K16128&gt;L16128,"HIGH ZONE BIAS",IF(K16128&lt;L16128,"LOW ZONE BIAS","EQUILIBRIUM"))</f>
        <v>EQUILIBRIUM</v>
      </c>
    </row>
    <row r="16129">
      <c r="A16129">
        <v>11431</v>
      </c>
      <c r="B16129" t="str">
        <v>2012-09-08</v>
      </c>
      <c r="C16129" t="str">
        <v>Evening</v>
      </c>
      <c r="D16129">
        <v>29</v>
      </c>
      <c r="E16129" t="str">
        <f>IF(MOD(D16129,2)=0,"EVEN","ODD")</f>
        <v>ODD</v>
      </c>
      <c r="F16129" t="str">
        <f>IF(D16129&lt;=18,"LOW (1-18)","HIGH (19-36)")</f>
        <v>HIGH (19-36)</v>
      </c>
      <c r="G16129">
        <f>INT((D16129-1)/6)+1</f>
        <v>5</v>
      </c>
      <c r="H16129">
        <f>MOD(D16129-1,6)+1</f>
        <v>5</v>
      </c>
      <c r="I16129">
        <f>37-D16129</f>
        <v>8</v>
      </c>
      <c r="J16129">
        <f>ABS(D16129-D16130)</f>
        <v>12</v>
      </c>
      <c r="K16129">
        <f>AVERAGE(D16129:D16133)</f>
        <v>29</v>
      </c>
      <c r="L16129">
        <f>AVERAGE(D16129:D16148)</f>
        <v>29</v>
      </c>
      <c r="M16129">
        <f>K16129-L16129</f>
        <v>0</v>
      </c>
      <c r="N16129" t="str">
        <f>IF(K16129&gt;L16129,"HIGH ZONE BIAS",IF(K16129&lt;L16129,"LOW ZONE BIAS","EQUILIBRIUM"))</f>
        <v>EQUILIBRIUM</v>
      </c>
    </row>
    <row r="16130">
      <c r="A16130">
        <v>11430</v>
      </c>
      <c r="B16130" t="str">
        <v>2012-09-08</v>
      </c>
      <c r="C16130" t="str">
        <v>Midday</v>
      </c>
      <c r="D16130">
        <v>17</v>
      </c>
      <c r="E16130" t="str">
        <f>IF(MOD(D16130,2)=0,"EVEN","ODD")</f>
        <v>ODD</v>
      </c>
      <c r="F16130" t="str">
        <f>IF(D16130&lt;=18,"LOW (1-18)","HIGH (19-36)")</f>
        <v>LOW (1-18)</v>
      </c>
      <c r="G16130">
        <f>INT((D16130-1)/6)+1</f>
        <v>3</v>
      </c>
      <c r="H16130">
        <f>MOD(D16130-1,6)+1</f>
        <v>5</v>
      </c>
      <c r="I16130">
        <f>37-D16130</f>
        <v>20</v>
      </c>
      <c r="J16130">
        <f>ABS(D16130-D16131)</f>
        <v>9</v>
      </c>
      <c r="K16130">
        <f>AVERAGE(D16130:D16134)</f>
        <v>17</v>
      </c>
      <c r="L16130">
        <f>AVERAGE(D16130:D16149)</f>
        <v>17</v>
      </c>
      <c r="M16130">
        <f>K16130-L16130</f>
        <v>0</v>
      </c>
      <c r="N16130" t="str">
        <f>IF(K16130&gt;L16130,"HIGH ZONE BIAS",IF(K16130&lt;L16130,"LOW ZONE BIAS","EQUILIBRIUM"))</f>
        <v>EQUILIBRIUM</v>
      </c>
    </row>
    <row r="16131">
      <c r="A16131">
        <v>11429</v>
      </c>
      <c r="B16131" t="str">
        <v>2012-09-08</v>
      </c>
      <c r="C16131" t="str">
        <v>Morning</v>
      </c>
      <c r="D16131">
        <v>26</v>
      </c>
      <c r="E16131" t="str">
        <f>IF(MOD(D16131,2)=0,"EVEN","ODD")</f>
        <v>EVEN</v>
      </c>
      <c r="F16131" t="str">
        <f>IF(D16131&lt;=18,"LOW (1-18)","HIGH (19-36)")</f>
        <v>HIGH (19-36)</v>
      </c>
      <c r="G16131">
        <f>INT((D16131-1)/6)+1</f>
        <v>5</v>
      </c>
      <c r="H16131">
        <f>MOD(D16131-1,6)+1</f>
        <v>2</v>
      </c>
      <c r="I16131">
        <f>37-D16131</f>
        <v>11</v>
      </c>
      <c r="J16131">
        <f>ABS(D16131-D16132)</f>
        <v>7</v>
      </c>
      <c r="K16131">
        <f>AVERAGE(D16131:D16135)</f>
        <v>26</v>
      </c>
      <c r="L16131">
        <f>AVERAGE(D16131:D16150)</f>
        <v>26</v>
      </c>
      <c r="M16131">
        <f>K16131-L16131</f>
        <v>0</v>
      </c>
      <c r="N16131" t="str">
        <f>IF(K16131&gt;L16131,"HIGH ZONE BIAS",IF(K16131&lt;L16131,"LOW ZONE BIAS","EQUILIBRIUM"))</f>
        <v>EQUILIBRIUM</v>
      </c>
    </row>
    <row r="16132">
      <c r="A16132">
        <v>11428</v>
      </c>
      <c r="B16132" t="str">
        <v>2012-09-07</v>
      </c>
      <c r="C16132" t="str">
        <v>Evening</v>
      </c>
      <c r="D16132">
        <v>19</v>
      </c>
      <c r="E16132" t="str">
        <f>IF(MOD(D16132,2)=0,"EVEN","ODD")</f>
        <v>ODD</v>
      </c>
      <c r="F16132" t="str">
        <f>IF(D16132&lt;=18,"LOW (1-18)","HIGH (19-36)")</f>
        <v>HIGH (19-36)</v>
      </c>
      <c r="G16132">
        <f>INT((D16132-1)/6)+1</f>
        <v>4</v>
      </c>
      <c r="H16132">
        <f>MOD(D16132-1,6)+1</f>
        <v>1</v>
      </c>
      <c r="I16132">
        <f>37-D16132</f>
        <v>18</v>
      </c>
      <c r="J16132">
        <f>ABS(D16132-D16133)</f>
        <v>4</v>
      </c>
      <c r="K16132">
        <f>AVERAGE(D16132:D16136)</f>
        <v>19</v>
      </c>
      <c r="L16132">
        <f>AVERAGE(D16132:D16151)</f>
        <v>19</v>
      </c>
      <c r="M16132">
        <f>K16132-L16132</f>
        <v>0</v>
      </c>
      <c r="N16132" t="str">
        <f>IF(K16132&gt;L16132,"HIGH ZONE BIAS",IF(K16132&lt;L16132,"LOW ZONE BIAS","EQUILIBRIUM"))</f>
        <v>EQUILIBRIUM</v>
      </c>
    </row>
    <row r="16133">
      <c r="A16133">
        <v>11427</v>
      </c>
      <c r="B16133" t="str">
        <v>2012-09-07</v>
      </c>
      <c r="C16133" t="str">
        <v>Midday</v>
      </c>
      <c r="D16133">
        <v>15</v>
      </c>
      <c r="E16133" t="str">
        <f>IF(MOD(D16133,2)=0,"EVEN","ODD")</f>
        <v>ODD</v>
      </c>
      <c r="F16133" t="str">
        <f>IF(D16133&lt;=18,"LOW (1-18)","HIGH (19-36)")</f>
        <v>LOW (1-18)</v>
      </c>
      <c r="G16133">
        <f>INT((D16133-1)/6)+1</f>
        <v>3</v>
      </c>
      <c r="H16133">
        <f>MOD(D16133-1,6)+1</f>
        <v>3</v>
      </c>
      <c r="I16133">
        <f>37-D16133</f>
        <v>22</v>
      </c>
      <c r="J16133">
        <f>ABS(D16133-D16134)</f>
        <v>8</v>
      </c>
      <c r="K16133">
        <f>AVERAGE(D16133:D16137)</f>
        <v>15</v>
      </c>
      <c r="L16133">
        <f>AVERAGE(D16133:D16152)</f>
        <v>15</v>
      </c>
      <c r="M16133">
        <f>K16133-L16133</f>
        <v>0</v>
      </c>
      <c r="N16133" t="str">
        <f>IF(K16133&gt;L16133,"HIGH ZONE BIAS",IF(K16133&lt;L16133,"LOW ZONE BIAS","EQUILIBRIUM"))</f>
        <v>EQUILIBRIUM</v>
      </c>
    </row>
    <row r="16134">
      <c r="A16134">
        <v>11426</v>
      </c>
      <c r="B16134" t="str">
        <v>2012-09-07</v>
      </c>
      <c r="C16134" t="str">
        <v>Morning</v>
      </c>
      <c r="D16134">
        <v>7</v>
      </c>
      <c r="E16134" t="str">
        <f>IF(MOD(D16134,2)=0,"EVEN","ODD")</f>
        <v>ODD</v>
      </c>
      <c r="F16134" t="str">
        <f>IF(D16134&lt;=18,"LOW (1-18)","HIGH (19-36)")</f>
        <v>LOW (1-18)</v>
      </c>
      <c r="G16134">
        <f>INT((D16134-1)/6)+1</f>
        <v>2</v>
      </c>
      <c r="H16134">
        <f>MOD(D16134-1,6)+1</f>
        <v>1</v>
      </c>
      <c r="I16134">
        <f>37-D16134</f>
        <v>30</v>
      </c>
      <c r="J16134">
        <f>ABS(D16134-D16135)</f>
        <v>10</v>
      </c>
      <c r="K16134">
        <f>AVERAGE(D16134:D16138)</f>
        <v>7</v>
      </c>
      <c r="L16134">
        <f>AVERAGE(D16134:D16153)</f>
        <v>7</v>
      </c>
      <c r="M16134">
        <f>K16134-L16134</f>
        <v>0</v>
      </c>
      <c r="N16134" t="str">
        <f>IF(K16134&gt;L16134,"HIGH ZONE BIAS",IF(K16134&lt;L16134,"LOW ZONE BIAS","EQUILIBRIUM"))</f>
        <v>EQUILIBRIUM</v>
      </c>
    </row>
    <row r="16135">
      <c r="A16135">
        <v>11425</v>
      </c>
      <c r="B16135" t="str">
        <v>2012-09-06</v>
      </c>
      <c r="C16135" t="str">
        <v>Evening</v>
      </c>
      <c r="D16135">
        <v>17</v>
      </c>
      <c r="E16135" t="str">
        <f>IF(MOD(D16135,2)=0,"EVEN","ODD")</f>
        <v>ODD</v>
      </c>
      <c r="F16135" t="str">
        <f>IF(D16135&lt;=18,"LOW (1-18)","HIGH (19-36)")</f>
        <v>LOW (1-18)</v>
      </c>
      <c r="G16135">
        <f>INT((D16135-1)/6)+1</f>
        <v>3</v>
      </c>
      <c r="H16135">
        <f>MOD(D16135-1,6)+1</f>
        <v>5</v>
      </c>
      <c r="I16135">
        <f>37-D16135</f>
        <v>20</v>
      </c>
      <c r="J16135">
        <f>ABS(D16135-D16136)</f>
        <v>19</v>
      </c>
      <c r="K16135">
        <f>AVERAGE(D16135:D16139)</f>
        <v>17</v>
      </c>
      <c r="L16135">
        <f>AVERAGE(D16135:D16154)</f>
        <v>17</v>
      </c>
      <c r="M16135">
        <f>K16135-L16135</f>
        <v>0</v>
      </c>
      <c r="N16135" t="str">
        <f>IF(K16135&gt;L16135,"HIGH ZONE BIAS",IF(K16135&lt;L16135,"LOW ZONE BIAS","EQUILIBRIUM"))</f>
        <v>EQUILIBRIUM</v>
      </c>
    </row>
    <row r="16136">
      <c r="A16136">
        <v>11424</v>
      </c>
      <c r="B16136" t="str">
        <v>2012-09-06</v>
      </c>
      <c r="C16136" t="str">
        <v>Midday</v>
      </c>
      <c r="D16136">
        <v>36</v>
      </c>
      <c r="E16136" t="str">
        <f>IF(MOD(D16136,2)=0,"EVEN","ODD")</f>
        <v>EVEN</v>
      </c>
      <c r="F16136" t="str">
        <f>IF(D16136&lt;=18,"LOW (1-18)","HIGH (19-36)")</f>
        <v>HIGH (19-36)</v>
      </c>
      <c r="G16136">
        <f>INT((D16136-1)/6)+1</f>
        <v>6</v>
      </c>
      <c r="H16136">
        <f>MOD(D16136-1,6)+1</f>
        <v>6</v>
      </c>
      <c r="I16136">
        <f>37-D16136</f>
        <v>1</v>
      </c>
      <c r="J16136">
        <f>ABS(D16136-D16137)</f>
        <v>1</v>
      </c>
      <c r="K16136">
        <f>AVERAGE(D16136:D16140)</f>
        <v>36</v>
      </c>
      <c r="L16136">
        <f>AVERAGE(D16136:D16155)</f>
        <v>36</v>
      </c>
      <c r="M16136">
        <f>K16136-L16136</f>
        <v>0</v>
      </c>
      <c r="N16136" t="str">
        <f>IF(K16136&gt;L16136,"HIGH ZONE BIAS",IF(K16136&lt;L16136,"LOW ZONE BIAS","EQUILIBRIUM"))</f>
        <v>EQUILIBRIUM</v>
      </c>
    </row>
    <row r="16137">
      <c r="A16137">
        <v>11423</v>
      </c>
      <c r="B16137" t="str">
        <v>2012-09-06</v>
      </c>
      <c r="C16137" t="str">
        <v>Morning</v>
      </c>
      <c r="D16137">
        <v>35</v>
      </c>
      <c r="E16137" t="str">
        <f>IF(MOD(D16137,2)=0,"EVEN","ODD")</f>
        <v>ODD</v>
      </c>
      <c r="F16137" t="str">
        <f>IF(D16137&lt;=18,"LOW (1-18)","HIGH (19-36)")</f>
        <v>HIGH (19-36)</v>
      </c>
      <c r="G16137">
        <f>INT((D16137-1)/6)+1</f>
        <v>6</v>
      </c>
      <c r="H16137">
        <f>MOD(D16137-1,6)+1</f>
        <v>5</v>
      </c>
      <c r="I16137">
        <f>37-D16137</f>
        <v>2</v>
      </c>
      <c r="J16137">
        <f>ABS(D16137-D16138)</f>
        <v>10</v>
      </c>
      <c r="K16137">
        <f>AVERAGE(D16137:D16141)</f>
        <v>35</v>
      </c>
      <c r="L16137">
        <f>AVERAGE(D16137:D16156)</f>
        <v>35</v>
      </c>
      <c r="M16137">
        <f>K16137-L16137</f>
        <v>0</v>
      </c>
      <c r="N16137" t="str">
        <f>IF(K16137&gt;L16137,"HIGH ZONE BIAS",IF(K16137&lt;L16137,"LOW ZONE BIAS","EQUILIBRIUM"))</f>
        <v>EQUILIBRIUM</v>
      </c>
    </row>
    <row r="16138">
      <c r="A16138">
        <v>11422</v>
      </c>
      <c r="B16138" t="str">
        <v>2012-09-05</v>
      </c>
      <c r="C16138" t="str">
        <v>Evening</v>
      </c>
      <c r="D16138">
        <v>25</v>
      </c>
      <c r="E16138" t="str">
        <f>IF(MOD(D16138,2)=0,"EVEN","ODD")</f>
        <v>ODD</v>
      </c>
      <c r="F16138" t="str">
        <f>IF(D16138&lt;=18,"LOW (1-18)","HIGH (19-36)")</f>
        <v>HIGH (19-36)</v>
      </c>
      <c r="G16138">
        <f>INT((D16138-1)/6)+1</f>
        <v>5</v>
      </c>
      <c r="H16138">
        <f>MOD(D16138-1,6)+1</f>
        <v>1</v>
      </c>
      <c r="I16138">
        <f>37-D16138</f>
        <v>12</v>
      </c>
      <c r="J16138">
        <f>ABS(D16138-D16139)</f>
        <v>1</v>
      </c>
      <c r="K16138">
        <f>AVERAGE(D16138:D16142)</f>
        <v>25</v>
      </c>
      <c r="L16138">
        <f>AVERAGE(D16138:D16157)</f>
        <v>25</v>
      </c>
      <c r="M16138">
        <f>K16138-L16138</f>
        <v>0</v>
      </c>
      <c r="N16138" t="str">
        <f>IF(K16138&gt;L16138,"HIGH ZONE BIAS",IF(K16138&lt;L16138,"LOW ZONE BIAS","EQUILIBRIUM"))</f>
        <v>EQUILIBRIUM</v>
      </c>
    </row>
    <row r="16139">
      <c r="A16139">
        <v>11421</v>
      </c>
      <c r="B16139" t="str">
        <v>2012-09-05</v>
      </c>
      <c r="C16139" t="str">
        <v>Midday</v>
      </c>
      <c r="D16139">
        <v>26</v>
      </c>
      <c r="E16139" t="str">
        <f>IF(MOD(D16139,2)=0,"EVEN","ODD")</f>
        <v>EVEN</v>
      </c>
      <c r="F16139" t="str">
        <f>IF(D16139&lt;=18,"LOW (1-18)","HIGH (19-36)")</f>
        <v>HIGH (19-36)</v>
      </c>
      <c r="G16139">
        <f>INT((D16139-1)/6)+1</f>
        <v>5</v>
      </c>
      <c r="H16139">
        <f>MOD(D16139-1,6)+1</f>
        <v>2</v>
      </c>
      <c r="I16139">
        <f>37-D16139</f>
        <v>11</v>
      </c>
      <c r="J16139">
        <f>ABS(D16139-D16140)</f>
        <v>8</v>
      </c>
      <c r="K16139">
        <f>AVERAGE(D16139:D16143)</f>
        <v>26</v>
      </c>
      <c r="L16139">
        <f>AVERAGE(D16139:D16158)</f>
        <v>26</v>
      </c>
      <c r="M16139">
        <f>K16139-L16139</f>
        <v>0</v>
      </c>
      <c r="N16139" t="str">
        <f>IF(K16139&gt;L16139,"HIGH ZONE BIAS",IF(K16139&lt;L16139,"LOW ZONE BIAS","EQUILIBRIUM"))</f>
        <v>EQUILIBRIUM</v>
      </c>
    </row>
    <row r="16140">
      <c r="A16140">
        <v>11420</v>
      </c>
      <c r="B16140" t="str">
        <v>2012-09-05</v>
      </c>
      <c r="C16140" t="str">
        <v>Morning</v>
      </c>
      <c r="D16140">
        <v>34</v>
      </c>
      <c r="E16140" t="str">
        <f>IF(MOD(D16140,2)=0,"EVEN","ODD")</f>
        <v>EVEN</v>
      </c>
      <c r="F16140" t="str">
        <f>IF(D16140&lt;=18,"LOW (1-18)","HIGH (19-36)")</f>
        <v>HIGH (19-36)</v>
      </c>
      <c r="G16140">
        <f>INT((D16140-1)/6)+1</f>
        <v>6</v>
      </c>
      <c r="H16140">
        <f>MOD(D16140-1,6)+1</f>
        <v>4</v>
      </c>
      <c r="I16140">
        <f>37-D16140</f>
        <v>3</v>
      </c>
      <c r="J16140">
        <f>ABS(D16140-D16141)</f>
        <v>0</v>
      </c>
      <c r="K16140">
        <f>AVERAGE(D16140:D16144)</f>
        <v>34</v>
      </c>
      <c r="L16140">
        <f>AVERAGE(D16140:D16159)</f>
        <v>34</v>
      </c>
      <c r="M16140">
        <f>K16140-L16140</f>
        <v>0</v>
      </c>
      <c r="N16140" t="str">
        <f>IF(K16140&gt;L16140,"HIGH ZONE BIAS",IF(K16140&lt;L16140,"LOW ZONE BIAS","EQUILIBRIUM"))</f>
        <v>EQUILIBRIUM</v>
      </c>
    </row>
    <row r="16141">
      <c r="A16141">
        <v>11419</v>
      </c>
      <c r="B16141" t="str">
        <v>2012-09-04</v>
      </c>
      <c r="C16141" t="str">
        <v>Evening</v>
      </c>
      <c r="D16141">
        <v>34</v>
      </c>
      <c r="E16141" t="str">
        <f>IF(MOD(D16141,2)=0,"EVEN","ODD")</f>
        <v>EVEN</v>
      </c>
      <c r="F16141" t="str">
        <f>IF(D16141&lt;=18,"LOW (1-18)","HIGH (19-36)")</f>
        <v>HIGH (19-36)</v>
      </c>
      <c r="G16141">
        <f>INT((D16141-1)/6)+1</f>
        <v>6</v>
      </c>
      <c r="H16141">
        <f>MOD(D16141-1,6)+1</f>
        <v>4</v>
      </c>
      <c r="I16141">
        <f>37-D16141</f>
        <v>3</v>
      </c>
      <c r="J16141">
        <f>ABS(D16141-D16142)</f>
        <v>9</v>
      </c>
      <c r="K16141">
        <f>AVERAGE(D16141:D16145)</f>
        <v>34</v>
      </c>
      <c r="L16141">
        <f>AVERAGE(D16141:D16160)</f>
        <v>34</v>
      </c>
      <c r="M16141">
        <f>K16141-L16141</f>
        <v>0</v>
      </c>
      <c r="N16141" t="str">
        <f>IF(K16141&gt;L16141,"HIGH ZONE BIAS",IF(K16141&lt;L16141,"LOW ZONE BIAS","EQUILIBRIUM"))</f>
        <v>EQUILIBRIUM</v>
      </c>
    </row>
    <row r="16142">
      <c r="A16142">
        <v>11418</v>
      </c>
      <c r="B16142" t="str">
        <v>2012-09-04</v>
      </c>
      <c r="C16142" t="str">
        <v>Midday</v>
      </c>
      <c r="D16142">
        <v>25</v>
      </c>
      <c r="E16142" t="str">
        <f>IF(MOD(D16142,2)=0,"EVEN","ODD")</f>
        <v>ODD</v>
      </c>
      <c r="F16142" t="str">
        <f>IF(D16142&lt;=18,"LOW (1-18)","HIGH (19-36)")</f>
        <v>HIGH (19-36)</v>
      </c>
      <c r="G16142">
        <f>INT((D16142-1)/6)+1</f>
        <v>5</v>
      </c>
      <c r="H16142">
        <f>MOD(D16142-1,6)+1</f>
        <v>1</v>
      </c>
      <c r="I16142">
        <f>37-D16142</f>
        <v>12</v>
      </c>
      <c r="J16142">
        <f>ABS(D16142-D16143)</f>
        <v>1</v>
      </c>
      <c r="K16142">
        <f>AVERAGE(D16142:D16146)</f>
        <v>25</v>
      </c>
      <c r="L16142">
        <f>AVERAGE(D16142:D16161)</f>
        <v>25</v>
      </c>
      <c r="M16142">
        <f>K16142-L16142</f>
        <v>0</v>
      </c>
      <c r="N16142" t="str">
        <f>IF(K16142&gt;L16142,"HIGH ZONE BIAS",IF(K16142&lt;L16142,"LOW ZONE BIAS","EQUILIBRIUM"))</f>
        <v>EQUILIBRIUM</v>
      </c>
    </row>
    <row r="16143">
      <c r="A16143">
        <v>11417</v>
      </c>
      <c r="B16143" t="str">
        <v>2012-09-04</v>
      </c>
      <c r="C16143" t="str">
        <v>Morning</v>
      </c>
      <c r="D16143">
        <v>24</v>
      </c>
      <c r="E16143" t="str">
        <f>IF(MOD(D16143,2)=0,"EVEN","ODD")</f>
        <v>EVEN</v>
      </c>
      <c r="F16143" t="str">
        <f>IF(D16143&lt;=18,"LOW (1-18)","HIGH (19-36)")</f>
        <v>HIGH (19-36)</v>
      </c>
      <c r="G16143">
        <f>INT((D16143-1)/6)+1</f>
        <v>4</v>
      </c>
      <c r="H16143">
        <f>MOD(D16143-1,6)+1</f>
        <v>6</v>
      </c>
      <c r="I16143">
        <f>37-D16143</f>
        <v>13</v>
      </c>
      <c r="J16143">
        <f>ABS(D16143-D16144)</f>
        <v>8</v>
      </c>
      <c r="K16143">
        <f>AVERAGE(D16143:D16147)</f>
        <v>24</v>
      </c>
      <c r="L16143">
        <f>AVERAGE(D16143:D16162)</f>
        <v>24</v>
      </c>
      <c r="M16143">
        <f>K16143-L16143</f>
        <v>0</v>
      </c>
      <c r="N16143" t="str">
        <f>IF(K16143&gt;L16143,"HIGH ZONE BIAS",IF(K16143&lt;L16143,"LOW ZONE BIAS","EQUILIBRIUM"))</f>
        <v>EQUILIBRIUM</v>
      </c>
    </row>
    <row r="16144">
      <c r="A16144">
        <v>11416</v>
      </c>
      <c r="B16144" t="str">
        <v>2012-09-03</v>
      </c>
      <c r="C16144" t="str">
        <v>Evening</v>
      </c>
      <c r="D16144">
        <v>32</v>
      </c>
      <c r="E16144" t="str">
        <f>IF(MOD(D16144,2)=0,"EVEN","ODD")</f>
        <v>EVEN</v>
      </c>
      <c r="F16144" t="str">
        <f>IF(D16144&lt;=18,"LOW (1-18)","HIGH (19-36)")</f>
        <v>HIGH (19-36)</v>
      </c>
      <c r="G16144">
        <f>INT((D16144-1)/6)+1</f>
        <v>6</v>
      </c>
      <c r="H16144">
        <f>MOD(D16144-1,6)+1</f>
        <v>2</v>
      </c>
      <c r="I16144">
        <f>37-D16144</f>
        <v>5</v>
      </c>
      <c r="J16144">
        <f>ABS(D16144-D16145)</f>
        <v>30</v>
      </c>
      <c r="K16144">
        <f>AVERAGE(D16144:D16148)</f>
        <v>32</v>
      </c>
      <c r="L16144">
        <f>AVERAGE(D16144:D16163)</f>
        <v>32</v>
      </c>
      <c r="M16144">
        <f>K16144-L16144</f>
        <v>0</v>
      </c>
      <c r="N16144" t="str">
        <f>IF(K16144&gt;L16144,"HIGH ZONE BIAS",IF(K16144&lt;L16144,"LOW ZONE BIAS","EQUILIBRIUM"))</f>
        <v>EQUILIBRIUM</v>
      </c>
    </row>
    <row r="16145">
      <c r="A16145">
        <v>11415</v>
      </c>
      <c r="B16145" t="str">
        <v>2012-09-03</v>
      </c>
      <c r="C16145" t="str">
        <v>Midday</v>
      </c>
      <c r="D16145">
        <v>2</v>
      </c>
      <c r="E16145" t="str">
        <f>IF(MOD(D16145,2)=0,"EVEN","ODD")</f>
        <v>EVEN</v>
      </c>
      <c r="F16145" t="str">
        <f>IF(D16145&lt;=18,"LOW (1-18)","HIGH (19-36)")</f>
        <v>LOW (1-18)</v>
      </c>
      <c r="G16145">
        <f>INT((D16145-1)/6)+1</f>
        <v>1</v>
      </c>
      <c r="H16145">
        <f>MOD(D16145-1,6)+1</f>
        <v>2</v>
      </c>
      <c r="I16145">
        <f>37-D16145</f>
        <v>35</v>
      </c>
      <c r="J16145">
        <f>ABS(D16145-D16146)</f>
        <v>6</v>
      </c>
      <c r="K16145">
        <f>AVERAGE(D16145:D16149)</f>
        <v>2</v>
      </c>
      <c r="L16145">
        <f>AVERAGE(D16145:D16164)</f>
        <v>2</v>
      </c>
      <c r="M16145">
        <f>K16145-L16145</f>
        <v>0</v>
      </c>
      <c r="N16145" t="str">
        <f>IF(K16145&gt;L16145,"HIGH ZONE BIAS",IF(K16145&lt;L16145,"LOW ZONE BIAS","EQUILIBRIUM"))</f>
        <v>EQUILIBRIUM</v>
      </c>
    </row>
    <row r="16146">
      <c r="A16146">
        <v>11414</v>
      </c>
      <c r="B16146" t="str">
        <v>2012-09-03</v>
      </c>
      <c r="C16146" t="str">
        <v>Morning</v>
      </c>
      <c r="D16146">
        <v>8</v>
      </c>
      <c r="E16146" t="str">
        <f>IF(MOD(D16146,2)=0,"EVEN","ODD")</f>
        <v>EVEN</v>
      </c>
      <c r="F16146" t="str">
        <f>IF(D16146&lt;=18,"LOW (1-18)","HIGH (19-36)")</f>
        <v>LOW (1-18)</v>
      </c>
      <c r="G16146">
        <f>INT((D16146-1)/6)+1</f>
        <v>2</v>
      </c>
      <c r="H16146">
        <f>MOD(D16146-1,6)+1</f>
        <v>2</v>
      </c>
      <c r="I16146">
        <f>37-D16146</f>
        <v>29</v>
      </c>
      <c r="J16146">
        <f>ABS(D16146-D16147)</f>
        <v>4</v>
      </c>
      <c r="K16146">
        <f>AVERAGE(D16146:D16150)</f>
        <v>8</v>
      </c>
      <c r="L16146">
        <f>AVERAGE(D16146:D16165)</f>
        <v>8</v>
      </c>
      <c r="M16146">
        <f>K16146-L16146</f>
        <v>0</v>
      </c>
      <c r="N16146" t="str">
        <f>IF(K16146&gt;L16146,"HIGH ZONE BIAS",IF(K16146&lt;L16146,"LOW ZONE BIAS","EQUILIBRIUM"))</f>
        <v>EQUILIBRIUM</v>
      </c>
    </row>
    <row r="16147">
      <c r="A16147">
        <v>11413</v>
      </c>
      <c r="B16147" t="str">
        <v>2012-09-01</v>
      </c>
      <c r="C16147" t="str">
        <v>Evening</v>
      </c>
      <c r="D16147">
        <v>12</v>
      </c>
      <c r="E16147" t="str">
        <f>IF(MOD(D16147,2)=0,"EVEN","ODD")</f>
        <v>EVEN</v>
      </c>
      <c r="F16147" t="str">
        <f>IF(D16147&lt;=18,"LOW (1-18)","HIGH (19-36)")</f>
        <v>LOW (1-18)</v>
      </c>
      <c r="G16147">
        <f>INT((D16147-1)/6)+1</f>
        <v>2</v>
      </c>
      <c r="H16147">
        <f>MOD(D16147-1,6)+1</f>
        <v>6</v>
      </c>
      <c r="I16147">
        <f>37-D16147</f>
        <v>25</v>
      </c>
      <c r="J16147">
        <f>ABS(D16147-D16148)</f>
        <v>14</v>
      </c>
      <c r="K16147">
        <f>AVERAGE(D16147:D16151)</f>
        <v>12</v>
      </c>
      <c r="L16147">
        <f>AVERAGE(D16147:D16166)</f>
        <v>12</v>
      </c>
      <c r="M16147">
        <f>K16147-L16147</f>
        <v>0</v>
      </c>
      <c r="N16147" t="str">
        <f>IF(K16147&gt;L16147,"HIGH ZONE BIAS",IF(K16147&lt;L16147,"LOW ZONE BIAS","EQUILIBRIUM"))</f>
        <v>EQUILIBRIUM</v>
      </c>
    </row>
    <row r="16148">
      <c r="A16148">
        <v>11412</v>
      </c>
      <c r="B16148" t="str">
        <v>2012-09-01</v>
      </c>
      <c r="C16148" t="str">
        <v>Midday</v>
      </c>
      <c r="D16148">
        <v>26</v>
      </c>
      <c r="E16148" t="str">
        <f>IF(MOD(D16148,2)=0,"EVEN","ODD")</f>
        <v>EVEN</v>
      </c>
      <c r="F16148" t="str">
        <f>IF(D16148&lt;=18,"LOW (1-18)","HIGH (19-36)")</f>
        <v>HIGH (19-36)</v>
      </c>
      <c r="G16148">
        <f>INT((D16148-1)/6)+1</f>
        <v>5</v>
      </c>
      <c r="H16148">
        <f>MOD(D16148-1,6)+1</f>
        <v>2</v>
      </c>
      <c r="I16148">
        <f>37-D16148</f>
        <v>11</v>
      </c>
      <c r="J16148">
        <f>ABS(D16148-D16149)</f>
        <v>15</v>
      </c>
      <c r="K16148">
        <f>AVERAGE(D16148:D16152)</f>
        <v>26</v>
      </c>
      <c r="L16148">
        <f>AVERAGE(D16148:D16167)</f>
        <v>26</v>
      </c>
      <c r="M16148">
        <f>K16148-L16148</f>
        <v>0</v>
      </c>
      <c r="N16148" t="str">
        <f>IF(K16148&gt;L16148,"HIGH ZONE BIAS",IF(K16148&lt;L16148,"LOW ZONE BIAS","EQUILIBRIUM"))</f>
        <v>EQUILIBRIUM</v>
      </c>
    </row>
    <row r="16149">
      <c r="A16149">
        <v>11411</v>
      </c>
      <c r="B16149" t="str">
        <v>2012-09-01</v>
      </c>
      <c r="C16149" t="str">
        <v>Morning</v>
      </c>
      <c r="D16149">
        <v>11</v>
      </c>
      <c r="E16149" t="str">
        <f>IF(MOD(D16149,2)=0,"EVEN","ODD")</f>
        <v>ODD</v>
      </c>
      <c r="F16149" t="str">
        <f>IF(D16149&lt;=18,"LOW (1-18)","HIGH (19-36)")</f>
        <v>LOW (1-18)</v>
      </c>
      <c r="G16149">
        <f>INT((D16149-1)/6)+1</f>
        <v>2</v>
      </c>
      <c r="H16149">
        <f>MOD(D16149-1,6)+1</f>
        <v>5</v>
      </c>
      <c r="I16149">
        <f>37-D16149</f>
        <v>26</v>
      </c>
      <c r="J16149">
        <f>ABS(D16149-D16150)</f>
        <v>18</v>
      </c>
      <c r="K16149">
        <f>AVERAGE(D16149:D16153)</f>
        <v>11</v>
      </c>
      <c r="L16149">
        <f>AVERAGE(D16149:D16168)</f>
        <v>11</v>
      </c>
      <c r="M16149">
        <f>K16149-L16149</f>
        <v>0</v>
      </c>
      <c r="N16149" t="str">
        <f>IF(K16149&gt;L16149,"HIGH ZONE BIAS",IF(K16149&lt;L16149,"LOW ZONE BIAS","EQUILIBRIUM"))</f>
        <v>EQUILIBRIUM</v>
      </c>
    </row>
    <row r="16150">
      <c r="A16150">
        <v>11410</v>
      </c>
      <c r="B16150" t="str">
        <v>2012-08-31</v>
      </c>
      <c r="C16150" t="str">
        <v>Evening</v>
      </c>
      <c r="D16150">
        <v>29</v>
      </c>
      <c r="E16150" t="str">
        <f>IF(MOD(D16150,2)=0,"EVEN","ODD")</f>
        <v>ODD</v>
      </c>
      <c r="F16150" t="str">
        <f>IF(D16150&lt;=18,"LOW (1-18)","HIGH (19-36)")</f>
        <v>HIGH (19-36)</v>
      </c>
      <c r="G16150">
        <f>INT((D16150-1)/6)+1</f>
        <v>5</v>
      </c>
      <c r="H16150">
        <f>MOD(D16150-1,6)+1</f>
        <v>5</v>
      </c>
      <c r="I16150">
        <f>37-D16150</f>
        <v>8</v>
      </c>
      <c r="J16150">
        <f>ABS(D16150-D16151)</f>
        <v>22</v>
      </c>
      <c r="K16150">
        <f>AVERAGE(D16150:D16154)</f>
        <v>29</v>
      </c>
      <c r="L16150">
        <f>AVERAGE(D16150:D16169)</f>
        <v>29</v>
      </c>
      <c r="M16150">
        <f>K16150-L16150</f>
        <v>0</v>
      </c>
      <c r="N16150" t="str">
        <f>IF(K16150&gt;L16150,"HIGH ZONE BIAS",IF(K16150&lt;L16150,"LOW ZONE BIAS","EQUILIBRIUM"))</f>
        <v>EQUILIBRIUM</v>
      </c>
    </row>
    <row r="16151">
      <c r="A16151">
        <v>11409</v>
      </c>
      <c r="B16151" t="str">
        <v>2012-08-31</v>
      </c>
      <c r="C16151" t="str">
        <v>Midday</v>
      </c>
      <c r="D16151">
        <v>7</v>
      </c>
      <c r="E16151" t="str">
        <f>IF(MOD(D16151,2)=0,"EVEN","ODD")</f>
        <v>ODD</v>
      </c>
      <c r="F16151" t="str">
        <f>IF(D16151&lt;=18,"LOW (1-18)","HIGH (19-36)")</f>
        <v>LOW (1-18)</v>
      </c>
      <c r="G16151">
        <f>INT((D16151-1)/6)+1</f>
        <v>2</v>
      </c>
      <c r="H16151">
        <f>MOD(D16151-1,6)+1</f>
        <v>1</v>
      </c>
      <c r="I16151">
        <f>37-D16151</f>
        <v>30</v>
      </c>
      <c r="J16151">
        <f>ABS(D16151-D16152)</f>
        <v>1</v>
      </c>
      <c r="K16151">
        <f>AVERAGE(D16151:D16155)</f>
        <v>7</v>
      </c>
      <c r="L16151">
        <f>AVERAGE(D16151:D16170)</f>
        <v>7</v>
      </c>
      <c r="M16151">
        <f>K16151-L16151</f>
        <v>0</v>
      </c>
      <c r="N16151" t="str">
        <f>IF(K16151&gt;L16151,"HIGH ZONE BIAS",IF(K16151&lt;L16151,"LOW ZONE BIAS","EQUILIBRIUM"))</f>
        <v>EQUILIBRIUM</v>
      </c>
    </row>
    <row r="16152">
      <c r="A16152">
        <v>11408</v>
      </c>
      <c r="B16152" t="str">
        <v>2012-08-31</v>
      </c>
      <c r="C16152" t="str">
        <v>Morning</v>
      </c>
      <c r="D16152">
        <v>8</v>
      </c>
      <c r="E16152" t="str">
        <f>IF(MOD(D16152,2)=0,"EVEN","ODD")</f>
        <v>EVEN</v>
      </c>
      <c r="F16152" t="str">
        <f>IF(D16152&lt;=18,"LOW (1-18)","HIGH (19-36)")</f>
        <v>LOW (1-18)</v>
      </c>
      <c r="G16152">
        <f>INT((D16152-1)/6)+1</f>
        <v>2</v>
      </c>
      <c r="H16152">
        <f>MOD(D16152-1,6)+1</f>
        <v>2</v>
      </c>
      <c r="I16152">
        <f>37-D16152</f>
        <v>29</v>
      </c>
      <c r="J16152">
        <f>ABS(D16152-D16153)</f>
        <v>6</v>
      </c>
      <c r="K16152">
        <f>AVERAGE(D16152:D16156)</f>
        <v>8</v>
      </c>
      <c r="L16152">
        <f>AVERAGE(D16152:D16171)</f>
        <v>8</v>
      </c>
      <c r="M16152">
        <f>K16152-L16152</f>
        <v>0</v>
      </c>
      <c r="N16152" t="str">
        <f>IF(K16152&gt;L16152,"HIGH ZONE BIAS",IF(K16152&lt;L16152,"LOW ZONE BIAS","EQUILIBRIUM"))</f>
        <v>EQUILIBRIUM</v>
      </c>
    </row>
    <row r="16153">
      <c r="A16153">
        <v>11407</v>
      </c>
      <c r="B16153" t="str">
        <v>2012-08-30</v>
      </c>
      <c r="C16153" t="str">
        <v>Evening</v>
      </c>
      <c r="D16153">
        <v>14</v>
      </c>
      <c r="E16153" t="str">
        <f>IF(MOD(D16153,2)=0,"EVEN","ODD")</f>
        <v>EVEN</v>
      </c>
      <c r="F16153" t="str">
        <f>IF(D16153&lt;=18,"LOW (1-18)","HIGH (19-36)")</f>
        <v>LOW (1-18)</v>
      </c>
      <c r="G16153">
        <f>INT((D16153-1)/6)+1</f>
        <v>3</v>
      </c>
      <c r="H16153">
        <f>MOD(D16153-1,6)+1</f>
        <v>2</v>
      </c>
      <c r="I16153">
        <f>37-D16153</f>
        <v>23</v>
      </c>
      <c r="J16153">
        <f>ABS(D16153-D16154)</f>
        <v>18</v>
      </c>
      <c r="K16153">
        <f>AVERAGE(D16153:D16157)</f>
        <v>14</v>
      </c>
      <c r="L16153">
        <f>AVERAGE(D16153:D16172)</f>
        <v>14</v>
      </c>
      <c r="M16153">
        <f>K16153-L16153</f>
        <v>0</v>
      </c>
      <c r="N16153" t="str">
        <f>IF(K16153&gt;L16153,"HIGH ZONE BIAS",IF(K16153&lt;L16153,"LOW ZONE BIAS","EQUILIBRIUM"))</f>
        <v>EQUILIBRIUM</v>
      </c>
    </row>
    <row r="16154">
      <c r="A16154">
        <v>11406</v>
      </c>
      <c r="B16154" t="str">
        <v>2012-08-30</v>
      </c>
      <c r="C16154" t="str">
        <v>Midday</v>
      </c>
      <c r="D16154">
        <v>32</v>
      </c>
      <c r="E16154" t="str">
        <f>IF(MOD(D16154,2)=0,"EVEN","ODD")</f>
        <v>EVEN</v>
      </c>
      <c r="F16154" t="str">
        <f>IF(D16154&lt;=18,"LOW (1-18)","HIGH (19-36)")</f>
        <v>HIGH (19-36)</v>
      </c>
      <c r="G16154">
        <f>INT((D16154-1)/6)+1</f>
        <v>6</v>
      </c>
      <c r="H16154">
        <f>MOD(D16154-1,6)+1</f>
        <v>2</v>
      </c>
      <c r="I16154">
        <f>37-D16154</f>
        <v>5</v>
      </c>
      <c r="J16154">
        <f>ABS(D16154-D16155)</f>
        <v>19</v>
      </c>
      <c r="K16154">
        <f>AVERAGE(D16154:D16158)</f>
        <v>32</v>
      </c>
      <c r="L16154">
        <f>AVERAGE(D16154:D16173)</f>
        <v>32</v>
      </c>
      <c r="M16154">
        <f>K16154-L16154</f>
        <v>0</v>
      </c>
      <c r="N16154" t="str">
        <f>IF(K16154&gt;L16154,"HIGH ZONE BIAS",IF(K16154&lt;L16154,"LOW ZONE BIAS","EQUILIBRIUM"))</f>
        <v>EQUILIBRIUM</v>
      </c>
    </row>
    <row r="16155">
      <c r="A16155">
        <v>11405</v>
      </c>
      <c r="B16155" t="str">
        <v>2012-08-30</v>
      </c>
      <c r="C16155" t="str">
        <v>Morning</v>
      </c>
      <c r="D16155">
        <v>13</v>
      </c>
      <c r="E16155" t="str">
        <f>IF(MOD(D16155,2)=0,"EVEN","ODD")</f>
        <v>ODD</v>
      </c>
      <c r="F16155" t="str">
        <f>IF(D16155&lt;=18,"LOW (1-18)","HIGH (19-36)")</f>
        <v>LOW (1-18)</v>
      </c>
      <c r="G16155">
        <f>INT((D16155-1)/6)+1</f>
        <v>3</v>
      </c>
      <c r="H16155">
        <f>MOD(D16155-1,6)+1</f>
        <v>1</v>
      </c>
      <c r="I16155">
        <f>37-D16155</f>
        <v>24</v>
      </c>
      <c r="J16155">
        <f>ABS(D16155-D16156)</f>
        <v>8</v>
      </c>
      <c r="K16155">
        <f>AVERAGE(D16155:D16159)</f>
        <v>13</v>
      </c>
      <c r="L16155">
        <f>AVERAGE(D16155:D16174)</f>
        <v>13</v>
      </c>
      <c r="M16155">
        <f>K16155-L16155</f>
        <v>0</v>
      </c>
      <c r="N16155" t="str">
        <f>IF(K16155&gt;L16155,"HIGH ZONE BIAS",IF(K16155&lt;L16155,"LOW ZONE BIAS","EQUILIBRIUM"))</f>
        <v>EQUILIBRIUM</v>
      </c>
    </row>
    <row r="16156">
      <c r="A16156">
        <v>11404</v>
      </c>
      <c r="B16156" t="str">
        <v>2012-08-29</v>
      </c>
      <c r="C16156" t="str">
        <v>Evening</v>
      </c>
      <c r="D16156">
        <v>5</v>
      </c>
      <c r="E16156" t="str">
        <f>IF(MOD(D16156,2)=0,"EVEN","ODD")</f>
        <v>ODD</v>
      </c>
      <c r="F16156" t="str">
        <f>IF(D16156&lt;=18,"LOW (1-18)","HIGH (19-36)")</f>
        <v>LOW (1-18)</v>
      </c>
      <c r="G16156">
        <f>INT((D16156-1)/6)+1</f>
        <v>1</v>
      </c>
      <c r="H16156">
        <f>MOD(D16156-1,6)+1</f>
        <v>5</v>
      </c>
      <c r="I16156">
        <f>37-D16156</f>
        <v>32</v>
      </c>
      <c r="J16156">
        <f>ABS(D16156-D16157)</f>
        <v>13</v>
      </c>
      <c r="K16156">
        <f>AVERAGE(D16156:D16160)</f>
        <v>5</v>
      </c>
      <c r="L16156">
        <f>AVERAGE(D16156:D16175)</f>
        <v>5</v>
      </c>
      <c r="M16156">
        <f>K16156-L16156</f>
        <v>0</v>
      </c>
      <c r="N16156" t="str">
        <f>IF(K16156&gt;L16156,"HIGH ZONE BIAS",IF(K16156&lt;L16156,"LOW ZONE BIAS","EQUILIBRIUM"))</f>
        <v>EQUILIBRIUM</v>
      </c>
    </row>
    <row r="16157">
      <c r="A16157">
        <v>11403</v>
      </c>
      <c r="B16157" t="str">
        <v>2012-08-29</v>
      </c>
      <c r="C16157" t="str">
        <v>Midday</v>
      </c>
      <c r="D16157">
        <v>18</v>
      </c>
      <c r="E16157" t="str">
        <f>IF(MOD(D16157,2)=0,"EVEN","ODD")</f>
        <v>EVEN</v>
      </c>
      <c r="F16157" t="str">
        <f>IF(D16157&lt;=18,"LOW (1-18)","HIGH (19-36)")</f>
        <v>LOW (1-18)</v>
      </c>
      <c r="G16157">
        <f>INT((D16157-1)/6)+1</f>
        <v>3</v>
      </c>
      <c r="H16157">
        <f>MOD(D16157-1,6)+1</f>
        <v>6</v>
      </c>
      <c r="I16157">
        <f>37-D16157</f>
        <v>19</v>
      </c>
      <c r="J16157">
        <f>ABS(D16157-D16158)</f>
        <v>12</v>
      </c>
      <c r="K16157">
        <f>AVERAGE(D16157:D16161)</f>
        <v>18</v>
      </c>
      <c r="L16157">
        <f>AVERAGE(D16157:D16176)</f>
        <v>18</v>
      </c>
      <c r="M16157">
        <f>K16157-L16157</f>
        <v>0</v>
      </c>
      <c r="N16157" t="str">
        <f>IF(K16157&gt;L16157,"HIGH ZONE BIAS",IF(K16157&lt;L16157,"LOW ZONE BIAS","EQUILIBRIUM"))</f>
        <v>EQUILIBRIUM</v>
      </c>
    </row>
    <row r="16158">
      <c r="A16158">
        <v>11402</v>
      </c>
      <c r="B16158" t="str">
        <v>2012-08-29</v>
      </c>
      <c r="C16158" t="str">
        <v>Morning</v>
      </c>
      <c r="D16158">
        <v>6</v>
      </c>
      <c r="E16158" t="str">
        <f>IF(MOD(D16158,2)=0,"EVEN","ODD")</f>
        <v>EVEN</v>
      </c>
      <c r="F16158" t="str">
        <f>IF(D16158&lt;=18,"LOW (1-18)","HIGH (19-36)")</f>
        <v>LOW (1-18)</v>
      </c>
      <c r="G16158">
        <f>INT((D16158-1)/6)+1</f>
        <v>1</v>
      </c>
      <c r="H16158">
        <f>MOD(D16158-1,6)+1</f>
        <v>6</v>
      </c>
      <c r="I16158">
        <f>37-D16158</f>
        <v>31</v>
      </c>
      <c r="J16158">
        <f>ABS(D16158-D16159)</f>
        <v>2</v>
      </c>
      <c r="K16158">
        <f>AVERAGE(D16158:D16162)</f>
        <v>6</v>
      </c>
      <c r="L16158">
        <f>AVERAGE(D16158:D16177)</f>
        <v>6</v>
      </c>
      <c r="M16158">
        <f>K16158-L16158</f>
        <v>0</v>
      </c>
      <c r="N16158" t="str">
        <f>IF(K16158&gt;L16158,"HIGH ZONE BIAS",IF(K16158&lt;L16158,"LOW ZONE BIAS","EQUILIBRIUM"))</f>
        <v>EQUILIBRIUM</v>
      </c>
    </row>
    <row r="16159">
      <c r="A16159">
        <v>11401</v>
      </c>
      <c r="B16159" t="str">
        <v>2012-08-28</v>
      </c>
      <c r="C16159" t="str">
        <v>Evening</v>
      </c>
      <c r="D16159">
        <v>4</v>
      </c>
      <c r="E16159" t="str">
        <f>IF(MOD(D16159,2)=0,"EVEN","ODD")</f>
        <v>EVEN</v>
      </c>
      <c r="F16159" t="str">
        <f>IF(D16159&lt;=18,"LOW (1-18)","HIGH (19-36)")</f>
        <v>LOW (1-18)</v>
      </c>
      <c r="G16159">
        <f>INT((D16159-1)/6)+1</f>
        <v>1</v>
      </c>
      <c r="H16159">
        <f>MOD(D16159-1,6)+1</f>
        <v>4</v>
      </c>
      <c r="I16159">
        <f>37-D16159</f>
        <v>33</v>
      </c>
      <c r="J16159">
        <f>ABS(D16159-D16160)</f>
        <v>1</v>
      </c>
      <c r="K16159">
        <f>AVERAGE(D16159:D16163)</f>
        <v>4</v>
      </c>
      <c r="L16159">
        <f>AVERAGE(D16159:D16178)</f>
        <v>4</v>
      </c>
      <c r="M16159">
        <f>K16159-L16159</f>
        <v>0</v>
      </c>
      <c r="N16159" t="str">
        <f>IF(K16159&gt;L16159,"HIGH ZONE BIAS",IF(K16159&lt;L16159,"LOW ZONE BIAS","EQUILIBRIUM"))</f>
        <v>EQUILIBRIUM</v>
      </c>
    </row>
    <row r="16160">
      <c r="A16160">
        <v>11400</v>
      </c>
      <c r="B16160" t="str">
        <v>2012-08-28</v>
      </c>
      <c r="C16160" t="str">
        <v>Midday</v>
      </c>
      <c r="D16160">
        <v>5</v>
      </c>
      <c r="E16160" t="str">
        <f>IF(MOD(D16160,2)=0,"EVEN","ODD")</f>
        <v>ODD</v>
      </c>
      <c r="F16160" t="str">
        <f>IF(D16160&lt;=18,"LOW (1-18)","HIGH (19-36)")</f>
        <v>LOW (1-18)</v>
      </c>
      <c r="G16160">
        <f>INT((D16160-1)/6)+1</f>
        <v>1</v>
      </c>
      <c r="H16160">
        <f>MOD(D16160-1,6)+1</f>
        <v>5</v>
      </c>
      <c r="I16160">
        <f>37-D16160</f>
        <v>32</v>
      </c>
      <c r="J16160">
        <f>ABS(D16160-D16161)</f>
        <v>31</v>
      </c>
      <c r="K16160">
        <f>AVERAGE(D16160:D16164)</f>
        <v>5</v>
      </c>
      <c r="L16160">
        <f>AVERAGE(D16160:D16179)</f>
        <v>5</v>
      </c>
      <c r="M16160">
        <f>K16160-L16160</f>
        <v>0</v>
      </c>
      <c r="N16160" t="str">
        <f>IF(K16160&gt;L16160,"HIGH ZONE BIAS",IF(K16160&lt;L16160,"LOW ZONE BIAS","EQUILIBRIUM"))</f>
        <v>EQUILIBRIUM</v>
      </c>
    </row>
    <row r="16161">
      <c r="A16161">
        <v>11399</v>
      </c>
      <c r="B16161" t="str">
        <v>2012-08-28</v>
      </c>
      <c r="C16161" t="str">
        <v>Morning</v>
      </c>
      <c r="D16161">
        <v>36</v>
      </c>
      <c r="E16161" t="str">
        <f>IF(MOD(D16161,2)=0,"EVEN","ODD")</f>
        <v>EVEN</v>
      </c>
      <c r="F16161" t="str">
        <f>IF(D16161&lt;=18,"LOW (1-18)","HIGH (19-36)")</f>
        <v>HIGH (19-36)</v>
      </c>
      <c r="G16161">
        <f>INT((D16161-1)/6)+1</f>
        <v>6</v>
      </c>
      <c r="H16161">
        <f>MOD(D16161-1,6)+1</f>
        <v>6</v>
      </c>
      <c r="I16161">
        <f>37-D16161</f>
        <v>1</v>
      </c>
      <c r="J16161">
        <f>ABS(D16161-D16162)</f>
        <v>31</v>
      </c>
      <c r="K16161">
        <f>AVERAGE(D16161:D16165)</f>
        <v>36</v>
      </c>
      <c r="L16161">
        <f>AVERAGE(D16161:D16180)</f>
        <v>36</v>
      </c>
      <c r="M16161">
        <f>K16161-L16161</f>
        <v>0</v>
      </c>
      <c r="N16161" t="str">
        <f>IF(K16161&gt;L16161,"HIGH ZONE BIAS",IF(K16161&lt;L16161,"LOW ZONE BIAS","EQUILIBRIUM"))</f>
        <v>EQUILIBRIUM</v>
      </c>
    </row>
    <row r="16162">
      <c r="A16162">
        <v>11398</v>
      </c>
      <c r="B16162" t="str">
        <v>2012-08-27</v>
      </c>
      <c r="C16162" t="str">
        <v>Evening</v>
      </c>
      <c r="D16162">
        <v>5</v>
      </c>
      <c r="E16162" t="str">
        <f>IF(MOD(D16162,2)=0,"EVEN","ODD")</f>
        <v>ODD</v>
      </c>
      <c r="F16162" t="str">
        <f>IF(D16162&lt;=18,"LOW (1-18)","HIGH (19-36)")</f>
        <v>LOW (1-18)</v>
      </c>
      <c r="G16162">
        <f>INT((D16162-1)/6)+1</f>
        <v>1</v>
      </c>
      <c r="H16162">
        <f>MOD(D16162-1,6)+1</f>
        <v>5</v>
      </c>
      <c r="I16162">
        <f>37-D16162</f>
        <v>32</v>
      </c>
      <c r="J16162">
        <f>ABS(D16162-D16163)</f>
        <v>0</v>
      </c>
      <c r="K16162">
        <f>AVERAGE(D16162:D16166)</f>
        <v>5</v>
      </c>
      <c r="L16162">
        <f>AVERAGE(D16162:D16181)</f>
        <v>5</v>
      </c>
      <c r="M16162">
        <f>K16162-L16162</f>
        <v>0</v>
      </c>
      <c r="N16162" t="str">
        <f>IF(K16162&gt;L16162,"HIGH ZONE BIAS",IF(K16162&lt;L16162,"LOW ZONE BIAS","EQUILIBRIUM"))</f>
        <v>EQUILIBRIUM</v>
      </c>
    </row>
    <row r="16163">
      <c r="A16163">
        <v>11397</v>
      </c>
      <c r="B16163" t="str">
        <v>2012-08-27</v>
      </c>
      <c r="C16163" t="str">
        <v>Midday</v>
      </c>
      <c r="D16163">
        <v>5</v>
      </c>
      <c r="E16163" t="str">
        <f>IF(MOD(D16163,2)=0,"EVEN","ODD")</f>
        <v>ODD</v>
      </c>
      <c r="F16163" t="str">
        <f>IF(D16163&lt;=18,"LOW (1-18)","HIGH (19-36)")</f>
        <v>LOW (1-18)</v>
      </c>
      <c r="G16163">
        <f>INT((D16163-1)/6)+1</f>
        <v>1</v>
      </c>
      <c r="H16163">
        <f>MOD(D16163-1,6)+1</f>
        <v>5</v>
      </c>
      <c r="I16163">
        <f>37-D16163</f>
        <v>32</v>
      </c>
      <c r="J16163">
        <f>ABS(D16163-D16164)</f>
        <v>25</v>
      </c>
      <c r="K16163">
        <f>AVERAGE(D16163:D16167)</f>
        <v>5</v>
      </c>
      <c r="L16163">
        <f>AVERAGE(D16163:D16182)</f>
        <v>5</v>
      </c>
      <c r="M16163">
        <f>K16163-L16163</f>
        <v>0</v>
      </c>
      <c r="N16163" t="str">
        <f>IF(K16163&gt;L16163,"HIGH ZONE BIAS",IF(K16163&lt;L16163,"LOW ZONE BIAS","EQUILIBRIUM"))</f>
        <v>EQUILIBRIUM</v>
      </c>
    </row>
    <row r="16164">
      <c r="A16164">
        <v>11396</v>
      </c>
      <c r="B16164" t="str">
        <v>2012-08-27</v>
      </c>
      <c r="C16164" t="str">
        <v>Morning</v>
      </c>
      <c r="D16164">
        <v>30</v>
      </c>
      <c r="E16164" t="str">
        <f>IF(MOD(D16164,2)=0,"EVEN","ODD")</f>
        <v>EVEN</v>
      </c>
      <c r="F16164" t="str">
        <f>IF(D16164&lt;=18,"LOW (1-18)","HIGH (19-36)")</f>
        <v>HIGH (19-36)</v>
      </c>
      <c r="G16164">
        <f>INT((D16164-1)/6)+1</f>
        <v>5</v>
      </c>
      <c r="H16164">
        <f>MOD(D16164-1,6)+1</f>
        <v>6</v>
      </c>
      <c r="I16164">
        <f>37-D16164</f>
        <v>7</v>
      </c>
      <c r="J16164">
        <f>ABS(D16164-D16165)</f>
        <v>25</v>
      </c>
      <c r="K16164">
        <f>AVERAGE(D16164:D16168)</f>
        <v>30</v>
      </c>
      <c r="L16164">
        <f>AVERAGE(D16164:D16183)</f>
        <v>30</v>
      </c>
      <c r="M16164">
        <f>K16164-L16164</f>
        <v>0</v>
      </c>
      <c r="N16164" t="str">
        <f>IF(K16164&gt;L16164,"HIGH ZONE BIAS",IF(K16164&lt;L16164,"LOW ZONE BIAS","EQUILIBRIUM"))</f>
        <v>EQUILIBRIUM</v>
      </c>
    </row>
    <row r="16165">
      <c r="A16165">
        <v>11395</v>
      </c>
      <c r="B16165" t="str">
        <v>2012-08-25</v>
      </c>
      <c r="C16165" t="str">
        <v>Evening</v>
      </c>
      <c r="D16165">
        <v>5</v>
      </c>
      <c r="E16165" t="str">
        <f>IF(MOD(D16165,2)=0,"EVEN","ODD")</f>
        <v>ODD</v>
      </c>
      <c r="F16165" t="str">
        <f>IF(D16165&lt;=18,"LOW (1-18)","HIGH (19-36)")</f>
        <v>LOW (1-18)</v>
      </c>
      <c r="G16165">
        <f>INT((D16165-1)/6)+1</f>
        <v>1</v>
      </c>
      <c r="H16165">
        <f>MOD(D16165-1,6)+1</f>
        <v>5</v>
      </c>
      <c r="I16165">
        <f>37-D16165</f>
        <v>32</v>
      </c>
      <c r="J16165">
        <f>ABS(D16165-D16166)</f>
        <v>9</v>
      </c>
      <c r="K16165">
        <f>AVERAGE(D16165:D16169)</f>
        <v>5</v>
      </c>
      <c r="L16165">
        <f>AVERAGE(D16165:D16184)</f>
        <v>5</v>
      </c>
      <c r="M16165">
        <f>K16165-L16165</f>
        <v>0</v>
      </c>
      <c r="N16165" t="str">
        <f>IF(K16165&gt;L16165,"HIGH ZONE BIAS",IF(K16165&lt;L16165,"LOW ZONE BIAS","EQUILIBRIUM"))</f>
        <v>EQUILIBRIUM</v>
      </c>
    </row>
    <row r="16166">
      <c r="A16166">
        <v>11394</v>
      </c>
      <c r="B16166" t="str">
        <v>2012-08-25</v>
      </c>
      <c r="C16166" t="str">
        <v>Midday</v>
      </c>
      <c r="D16166">
        <v>14</v>
      </c>
      <c r="E16166" t="str">
        <f>IF(MOD(D16166,2)=0,"EVEN","ODD")</f>
        <v>EVEN</v>
      </c>
      <c r="F16166" t="str">
        <f>IF(D16166&lt;=18,"LOW (1-18)","HIGH (19-36)")</f>
        <v>LOW (1-18)</v>
      </c>
      <c r="G16166">
        <f>INT((D16166-1)/6)+1</f>
        <v>3</v>
      </c>
      <c r="H16166">
        <f>MOD(D16166-1,6)+1</f>
        <v>2</v>
      </c>
      <c r="I16166">
        <f>37-D16166</f>
        <v>23</v>
      </c>
      <c r="J16166">
        <f>ABS(D16166-D16167)</f>
        <v>20</v>
      </c>
      <c r="K16166">
        <f>AVERAGE(D16166:D16170)</f>
        <v>14</v>
      </c>
      <c r="L16166">
        <f>AVERAGE(D16166:D16185)</f>
        <v>14</v>
      </c>
      <c r="M16166">
        <f>K16166-L16166</f>
        <v>0</v>
      </c>
      <c r="N16166" t="str">
        <f>IF(K16166&gt;L16166,"HIGH ZONE BIAS",IF(K16166&lt;L16166,"LOW ZONE BIAS","EQUILIBRIUM"))</f>
        <v>EQUILIBRIUM</v>
      </c>
    </row>
    <row r="16167">
      <c r="A16167">
        <v>11393</v>
      </c>
      <c r="B16167" t="str">
        <v>2012-08-25</v>
      </c>
      <c r="C16167" t="str">
        <v>Morning</v>
      </c>
      <c r="D16167">
        <v>34</v>
      </c>
      <c r="E16167" t="str">
        <f>IF(MOD(D16167,2)=0,"EVEN","ODD")</f>
        <v>EVEN</v>
      </c>
      <c r="F16167" t="str">
        <f>IF(D16167&lt;=18,"LOW (1-18)","HIGH (19-36)")</f>
        <v>HIGH (19-36)</v>
      </c>
      <c r="G16167">
        <f>INT((D16167-1)/6)+1</f>
        <v>6</v>
      </c>
      <c r="H16167">
        <f>MOD(D16167-1,6)+1</f>
        <v>4</v>
      </c>
      <c r="I16167">
        <f>37-D16167</f>
        <v>3</v>
      </c>
      <c r="J16167">
        <f>ABS(D16167-D16168)</f>
        <v>22</v>
      </c>
      <c r="K16167">
        <f>AVERAGE(D16167:D16171)</f>
        <v>34</v>
      </c>
      <c r="L16167">
        <f>AVERAGE(D16167:D16186)</f>
        <v>34</v>
      </c>
      <c r="M16167">
        <f>K16167-L16167</f>
        <v>0</v>
      </c>
      <c r="N16167" t="str">
        <f>IF(K16167&gt;L16167,"HIGH ZONE BIAS",IF(K16167&lt;L16167,"LOW ZONE BIAS","EQUILIBRIUM"))</f>
        <v>EQUILIBRIUM</v>
      </c>
    </row>
    <row r="16168">
      <c r="A16168">
        <v>11392</v>
      </c>
      <c r="B16168" t="str">
        <v>2012-08-24</v>
      </c>
      <c r="C16168" t="str">
        <v>Evening</v>
      </c>
      <c r="D16168">
        <v>12</v>
      </c>
      <c r="E16168" t="str">
        <f>IF(MOD(D16168,2)=0,"EVEN","ODD")</f>
        <v>EVEN</v>
      </c>
      <c r="F16168" t="str">
        <f>IF(D16168&lt;=18,"LOW (1-18)","HIGH (19-36)")</f>
        <v>LOW (1-18)</v>
      </c>
      <c r="G16168">
        <f>INT((D16168-1)/6)+1</f>
        <v>2</v>
      </c>
      <c r="H16168">
        <f>MOD(D16168-1,6)+1</f>
        <v>6</v>
      </c>
      <c r="I16168">
        <f>37-D16168</f>
        <v>25</v>
      </c>
      <c r="J16168">
        <f>ABS(D16168-D16169)</f>
        <v>5</v>
      </c>
      <c r="K16168">
        <f>AVERAGE(D16168:D16172)</f>
        <v>12</v>
      </c>
      <c r="L16168">
        <f>AVERAGE(D16168:D16187)</f>
        <v>12</v>
      </c>
      <c r="M16168">
        <f>K16168-L16168</f>
        <v>0</v>
      </c>
      <c r="N16168" t="str">
        <f>IF(K16168&gt;L16168,"HIGH ZONE BIAS",IF(K16168&lt;L16168,"LOW ZONE BIAS","EQUILIBRIUM"))</f>
        <v>EQUILIBRIUM</v>
      </c>
    </row>
    <row r="16169">
      <c r="A16169">
        <v>11391</v>
      </c>
      <c r="B16169" t="str">
        <v>2012-08-24</v>
      </c>
      <c r="C16169" t="str">
        <v>Midday</v>
      </c>
      <c r="D16169">
        <v>17</v>
      </c>
      <c r="E16169" t="str">
        <f>IF(MOD(D16169,2)=0,"EVEN","ODD")</f>
        <v>ODD</v>
      </c>
      <c r="F16169" t="str">
        <f>IF(D16169&lt;=18,"LOW (1-18)","HIGH (19-36)")</f>
        <v>LOW (1-18)</v>
      </c>
      <c r="G16169">
        <f>INT((D16169-1)/6)+1</f>
        <v>3</v>
      </c>
      <c r="H16169">
        <f>MOD(D16169-1,6)+1</f>
        <v>5</v>
      </c>
      <c r="I16169">
        <f>37-D16169</f>
        <v>20</v>
      </c>
      <c r="J16169">
        <f>ABS(D16169-D16170)</f>
        <v>11</v>
      </c>
      <c r="K16169">
        <f>AVERAGE(D16169:D16173)</f>
        <v>17</v>
      </c>
      <c r="L16169">
        <f>AVERAGE(D16169:D16188)</f>
        <v>17</v>
      </c>
      <c r="M16169">
        <f>K16169-L16169</f>
        <v>0</v>
      </c>
      <c r="N16169" t="str">
        <f>IF(K16169&gt;L16169,"HIGH ZONE BIAS",IF(K16169&lt;L16169,"LOW ZONE BIAS","EQUILIBRIUM"))</f>
        <v>EQUILIBRIUM</v>
      </c>
    </row>
    <row r="16170">
      <c r="A16170">
        <v>11390</v>
      </c>
      <c r="B16170" t="str">
        <v>2012-08-24</v>
      </c>
      <c r="C16170" t="str">
        <v>Morning</v>
      </c>
      <c r="D16170">
        <v>28</v>
      </c>
      <c r="E16170" t="str">
        <f>IF(MOD(D16170,2)=0,"EVEN","ODD")</f>
        <v>EVEN</v>
      </c>
      <c r="F16170" t="str">
        <f>IF(D16170&lt;=18,"LOW (1-18)","HIGH (19-36)")</f>
        <v>HIGH (19-36)</v>
      </c>
      <c r="G16170">
        <f>INT((D16170-1)/6)+1</f>
        <v>5</v>
      </c>
      <c r="H16170">
        <f>MOD(D16170-1,6)+1</f>
        <v>4</v>
      </c>
      <c r="I16170">
        <f>37-D16170</f>
        <v>9</v>
      </c>
      <c r="J16170">
        <f>ABS(D16170-D16171)</f>
        <v>6</v>
      </c>
      <c r="K16170">
        <f>AVERAGE(D16170:D16174)</f>
        <v>28</v>
      </c>
      <c r="L16170">
        <f>AVERAGE(D16170:D16189)</f>
        <v>28</v>
      </c>
      <c r="M16170">
        <f>K16170-L16170</f>
        <v>0</v>
      </c>
      <c r="N16170" t="str">
        <f>IF(K16170&gt;L16170,"HIGH ZONE BIAS",IF(K16170&lt;L16170,"LOW ZONE BIAS","EQUILIBRIUM"))</f>
        <v>EQUILIBRIUM</v>
      </c>
    </row>
    <row r="16171">
      <c r="A16171">
        <v>11389</v>
      </c>
      <c r="B16171" t="str">
        <v>2012-08-23</v>
      </c>
      <c r="C16171" t="str">
        <v>Evening</v>
      </c>
      <c r="D16171">
        <v>22</v>
      </c>
      <c r="E16171" t="str">
        <f>IF(MOD(D16171,2)=0,"EVEN","ODD")</f>
        <v>EVEN</v>
      </c>
      <c r="F16171" t="str">
        <f>IF(D16171&lt;=18,"LOW (1-18)","HIGH (19-36)")</f>
        <v>HIGH (19-36)</v>
      </c>
      <c r="G16171">
        <f>INT((D16171-1)/6)+1</f>
        <v>4</v>
      </c>
      <c r="H16171">
        <f>MOD(D16171-1,6)+1</f>
        <v>4</v>
      </c>
      <c r="I16171">
        <f>37-D16171</f>
        <v>15</v>
      </c>
      <c r="J16171">
        <f>ABS(D16171-D16172)</f>
        <v>3</v>
      </c>
      <c r="K16171">
        <f>AVERAGE(D16171:D16175)</f>
        <v>22</v>
      </c>
      <c r="L16171">
        <f>AVERAGE(D16171:D16190)</f>
        <v>22</v>
      </c>
      <c r="M16171">
        <f>K16171-L16171</f>
        <v>0</v>
      </c>
      <c r="N16171" t="str">
        <f>IF(K16171&gt;L16171,"HIGH ZONE BIAS",IF(K16171&lt;L16171,"LOW ZONE BIAS","EQUILIBRIUM"))</f>
        <v>EQUILIBRIUM</v>
      </c>
    </row>
    <row r="16172">
      <c r="A16172">
        <v>11388</v>
      </c>
      <c r="B16172" t="str">
        <v>2012-08-23</v>
      </c>
      <c r="C16172" t="str">
        <v>Midday</v>
      </c>
      <c r="D16172">
        <v>19</v>
      </c>
      <c r="E16172" t="str">
        <f>IF(MOD(D16172,2)=0,"EVEN","ODD")</f>
        <v>ODD</v>
      </c>
      <c r="F16172" t="str">
        <f>IF(D16172&lt;=18,"LOW (1-18)","HIGH (19-36)")</f>
        <v>HIGH (19-36)</v>
      </c>
      <c r="G16172">
        <f>INT((D16172-1)/6)+1</f>
        <v>4</v>
      </c>
      <c r="H16172">
        <f>MOD(D16172-1,6)+1</f>
        <v>1</v>
      </c>
      <c r="I16172">
        <f>37-D16172</f>
        <v>18</v>
      </c>
      <c r="J16172">
        <f>ABS(D16172-D16173)</f>
        <v>2</v>
      </c>
      <c r="K16172">
        <f>AVERAGE(D16172:D16176)</f>
        <v>19</v>
      </c>
      <c r="L16172">
        <f>AVERAGE(D16172:D16191)</f>
        <v>19</v>
      </c>
      <c r="M16172">
        <f>K16172-L16172</f>
        <v>0</v>
      </c>
      <c r="N16172" t="str">
        <f>IF(K16172&gt;L16172,"HIGH ZONE BIAS",IF(K16172&lt;L16172,"LOW ZONE BIAS","EQUILIBRIUM"))</f>
        <v>EQUILIBRIUM</v>
      </c>
    </row>
    <row r="16173">
      <c r="A16173">
        <v>11387</v>
      </c>
      <c r="B16173" t="str">
        <v>2012-08-23</v>
      </c>
      <c r="C16173" t="str">
        <v>Morning</v>
      </c>
      <c r="D16173">
        <v>21</v>
      </c>
      <c r="E16173" t="str">
        <f>IF(MOD(D16173,2)=0,"EVEN","ODD")</f>
        <v>ODD</v>
      </c>
      <c r="F16173" t="str">
        <f>IF(D16173&lt;=18,"LOW (1-18)","HIGH (19-36)")</f>
        <v>HIGH (19-36)</v>
      </c>
      <c r="G16173">
        <f>INT((D16173-1)/6)+1</f>
        <v>4</v>
      </c>
      <c r="H16173">
        <f>MOD(D16173-1,6)+1</f>
        <v>3</v>
      </c>
      <c r="I16173">
        <f>37-D16173</f>
        <v>16</v>
      </c>
      <c r="J16173">
        <f>ABS(D16173-D16174)</f>
        <v>6</v>
      </c>
      <c r="K16173">
        <f>AVERAGE(D16173:D16177)</f>
        <v>21</v>
      </c>
      <c r="L16173">
        <f>AVERAGE(D16173:D16192)</f>
        <v>21</v>
      </c>
      <c r="M16173">
        <f>K16173-L16173</f>
        <v>0</v>
      </c>
      <c r="N16173" t="str">
        <f>IF(K16173&gt;L16173,"HIGH ZONE BIAS",IF(K16173&lt;L16173,"LOW ZONE BIAS","EQUILIBRIUM"))</f>
        <v>EQUILIBRIUM</v>
      </c>
    </row>
    <row r="16174">
      <c r="A16174">
        <v>11386</v>
      </c>
      <c r="B16174" t="str">
        <v>2012-08-22</v>
      </c>
      <c r="C16174" t="str">
        <v>Evening</v>
      </c>
      <c r="D16174">
        <v>27</v>
      </c>
      <c r="E16174" t="str">
        <f>IF(MOD(D16174,2)=0,"EVEN","ODD")</f>
        <v>ODD</v>
      </c>
      <c r="F16174" t="str">
        <f>IF(D16174&lt;=18,"LOW (1-18)","HIGH (19-36)")</f>
        <v>HIGH (19-36)</v>
      </c>
      <c r="G16174">
        <f>INT((D16174-1)/6)+1</f>
        <v>5</v>
      </c>
      <c r="H16174">
        <f>MOD(D16174-1,6)+1</f>
        <v>3</v>
      </c>
      <c r="I16174">
        <f>37-D16174</f>
        <v>10</v>
      </c>
      <c r="J16174">
        <f>ABS(D16174-D16175)</f>
        <v>1</v>
      </c>
      <c r="K16174">
        <f>AVERAGE(D16174:D16178)</f>
        <v>27</v>
      </c>
      <c r="L16174">
        <f>AVERAGE(D16174:D16193)</f>
        <v>27</v>
      </c>
      <c r="M16174">
        <f>K16174-L16174</f>
        <v>0</v>
      </c>
      <c r="N16174" t="str">
        <f>IF(K16174&gt;L16174,"HIGH ZONE BIAS",IF(K16174&lt;L16174,"LOW ZONE BIAS","EQUILIBRIUM"))</f>
        <v>EQUILIBRIUM</v>
      </c>
    </row>
    <row r="16175">
      <c r="A16175">
        <v>11385</v>
      </c>
      <c r="B16175" t="str">
        <v>2012-08-22</v>
      </c>
      <c r="C16175" t="str">
        <v>Midday</v>
      </c>
      <c r="D16175">
        <v>26</v>
      </c>
      <c r="E16175" t="str">
        <f>IF(MOD(D16175,2)=0,"EVEN","ODD")</f>
        <v>EVEN</v>
      </c>
      <c r="F16175" t="str">
        <f>IF(D16175&lt;=18,"LOW (1-18)","HIGH (19-36)")</f>
        <v>HIGH (19-36)</v>
      </c>
      <c r="G16175">
        <f>INT((D16175-1)/6)+1</f>
        <v>5</v>
      </c>
      <c r="H16175">
        <f>MOD(D16175-1,6)+1</f>
        <v>2</v>
      </c>
      <c r="I16175">
        <f>37-D16175</f>
        <v>11</v>
      </c>
      <c r="J16175">
        <f>ABS(D16175-D16176)</f>
        <v>9</v>
      </c>
      <c r="K16175">
        <f>AVERAGE(D16175:D16179)</f>
        <v>26</v>
      </c>
      <c r="L16175">
        <f>AVERAGE(D16175:D16194)</f>
        <v>26</v>
      </c>
      <c r="M16175">
        <f>K16175-L16175</f>
        <v>0</v>
      </c>
      <c r="N16175" t="str">
        <f>IF(K16175&gt;L16175,"HIGH ZONE BIAS",IF(K16175&lt;L16175,"LOW ZONE BIAS","EQUILIBRIUM"))</f>
        <v>EQUILIBRIUM</v>
      </c>
    </row>
    <row r="16176">
      <c r="A16176">
        <v>11384</v>
      </c>
      <c r="B16176" t="str">
        <v>2012-08-22</v>
      </c>
      <c r="C16176" t="str">
        <v>Morning</v>
      </c>
      <c r="D16176">
        <v>17</v>
      </c>
      <c r="E16176" t="str">
        <f>IF(MOD(D16176,2)=0,"EVEN","ODD")</f>
        <v>ODD</v>
      </c>
      <c r="F16176" t="str">
        <f>IF(D16176&lt;=18,"LOW (1-18)","HIGH (19-36)")</f>
        <v>LOW (1-18)</v>
      </c>
      <c r="G16176">
        <f>INT((D16176-1)/6)+1</f>
        <v>3</v>
      </c>
      <c r="H16176">
        <f>MOD(D16176-1,6)+1</f>
        <v>5</v>
      </c>
      <c r="I16176">
        <f>37-D16176</f>
        <v>20</v>
      </c>
      <c r="J16176">
        <f>ABS(D16176-D16177)</f>
        <v>2</v>
      </c>
      <c r="K16176">
        <f>AVERAGE(D16176:D16180)</f>
        <v>17</v>
      </c>
      <c r="L16176">
        <f>AVERAGE(D16176:D16195)</f>
        <v>17</v>
      </c>
      <c r="M16176">
        <f>K16176-L16176</f>
        <v>0</v>
      </c>
      <c r="N16176" t="str">
        <f>IF(K16176&gt;L16176,"HIGH ZONE BIAS",IF(K16176&lt;L16176,"LOW ZONE BIAS","EQUILIBRIUM"))</f>
        <v>EQUILIBRIUM</v>
      </c>
    </row>
    <row r="16177">
      <c r="A16177">
        <v>11383</v>
      </c>
      <c r="B16177" t="str">
        <v>2012-08-21</v>
      </c>
      <c r="C16177" t="str">
        <v>Evening</v>
      </c>
      <c r="D16177">
        <v>19</v>
      </c>
      <c r="E16177" t="str">
        <f>IF(MOD(D16177,2)=0,"EVEN","ODD")</f>
        <v>ODD</v>
      </c>
      <c r="F16177" t="str">
        <f>IF(D16177&lt;=18,"LOW (1-18)","HIGH (19-36)")</f>
        <v>HIGH (19-36)</v>
      </c>
      <c r="G16177">
        <f>INT((D16177-1)/6)+1</f>
        <v>4</v>
      </c>
      <c r="H16177">
        <f>MOD(D16177-1,6)+1</f>
        <v>1</v>
      </c>
      <c r="I16177">
        <f>37-D16177</f>
        <v>18</v>
      </c>
      <c r="J16177">
        <f>ABS(D16177-D16178)</f>
        <v>7</v>
      </c>
      <c r="K16177">
        <f>AVERAGE(D16177:D16181)</f>
        <v>19</v>
      </c>
      <c r="L16177">
        <f>AVERAGE(D16177:D16196)</f>
        <v>19</v>
      </c>
      <c r="M16177">
        <f>K16177-L16177</f>
        <v>0</v>
      </c>
      <c r="N16177" t="str">
        <f>IF(K16177&gt;L16177,"HIGH ZONE BIAS",IF(K16177&lt;L16177,"LOW ZONE BIAS","EQUILIBRIUM"))</f>
        <v>EQUILIBRIUM</v>
      </c>
    </row>
    <row r="16178">
      <c r="A16178">
        <v>11382</v>
      </c>
      <c r="B16178" t="str">
        <v>2012-08-21</v>
      </c>
      <c r="C16178" t="str">
        <v>Midday</v>
      </c>
      <c r="D16178">
        <v>12</v>
      </c>
      <c r="E16178" t="str">
        <f>IF(MOD(D16178,2)=0,"EVEN","ODD")</f>
        <v>EVEN</v>
      </c>
      <c r="F16178" t="str">
        <f>IF(D16178&lt;=18,"LOW (1-18)","HIGH (19-36)")</f>
        <v>LOW (1-18)</v>
      </c>
      <c r="G16178">
        <f>INT((D16178-1)/6)+1</f>
        <v>2</v>
      </c>
      <c r="H16178">
        <f>MOD(D16178-1,6)+1</f>
        <v>6</v>
      </c>
      <c r="I16178">
        <f>37-D16178</f>
        <v>25</v>
      </c>
      <c r="J16178">
        <f>ABS(D16178-D16179)</f>
        <v>10</v>
      </c>
      <c r="K16178">
        <f>AVERAGE(D16178:D16182)</f>
        <v>12</v>
      </c>
      <c r="L16178">
        <f>AVERAGE(D16178:D16197)</f>
        <v>12</v>
      </c>
      <c r="M16178">
        <f>K16178-L16178</f>
        <v>0</v>
      </c>
      <c r="N16178" t="str">
        <f>IF(K16178&gt;L16178,"HIGH ZONE BIAS",IF(K16178&lt;L16178,"LOW ZONE BIAS","EQUILIBRIUM"))</f>
        <v>EQUILIBRIUM</v>
      </c>
    </row>
    <row r="16179">
      <c r="A16179">
        <v>11381</v>
      </c>
      <c r="B16179" t="str">
        <v>2012-08-21</v>
      </c>
      <c r="C16179" t="str">
        <v>Morning</v>
      </c>
      <c r="D16179">
        <v>22</v>
      </c>
      <c r="E16179" t="str">
        <f>IF(MOD(D16179,2)=0,"EVEN","ODD")</f>
        <v>EVEN</v>
      </c>
      <c r="F16179" t="str">
        <f>IF(D16179&lt;=18,"LOW (1-18)","HIGH (19-36)")</f>
        <v>HIGH (19-36)</v>
      </c>
      <c r="G16179">
        <f>INT((D16179-1)/6)+1</f>
        <v>4</v>
      </c>
      <c r="H16179">
        <f>MOD(D16179-1,6)+1</f>
        <v>4</v>
      </c>
      <c r="I16179">
        <f>37-D16179</f>
        <v>15</v>
      </c>
      <c r="J16179">
        <f>ABS(D16179-D16180)</f>
        <v>2</v>
      </c>
      <c r="K16179">
        <f>AVERAGE(D16179:D16183)</f>
        <v>22</v>
      </c>
      <c r="L16179">
        <f>AVERAGE(D16179:D16198)</f>
        <v>22</v>
      </c>
      <c r="M16179">
        <f>K16179-L16179</f>
        <v>0</v>
      </c>
      <c r="N16179" t="str">
        <f>IF(K16179&gt;L16179,"HIGH ZONE BIAS",IF(K16179&lt;L16179,"LOW ZONE BIAS","EQUILIBRIUM"))</f>
        <v>EQUILIBRIUM</v>
      </c>
    </row>
    <row r="16180">
      <c r="A16180">
        <v>11380</v>
      </c>
      <c r="B16180" t="str">
        <v>2012-08-20</v>
      </c>
      <c r="C16180" t="str">
        <v>Evening</v>
      </c>
      <c r="D16180">
        <v>20</v>
      </c>
      <c r="E16180" t="str">
        <f>IF(MOD(D16180,2)=0,"EVEN","ODD")</f>
        <v>EVEN</v>
      </c>
      <c r="F16180" t="str">
        <f>IF(D16180&lt;=18,"LOW (1-18)","HIGH (19-36)")</f>
        <v>HIGH (19-36)</v>
      </c>
      <c r="G16180">
        <f>INT((D16180-1)/6)+1</f>
        <v>4</v>
      </c>
      <c r="H16180">
        <f>MOD(D16180-1,6)+1</f>
        <v>2</v>
      </c>
      <c r="I16180">
        <f>37-D16180</f>
        <v>17</v>
      </c>
      <c r="J16180">
        <f>ABS(D16180-D16181)</f>
        <v>16</v>
      </c>
      <c r="K16180">
        <f>AVERAGE(D16180:D16184)</f>
        <v>20</v>
      </c>
      <c r="L16180">
        <f>AVERAGE(D16180:D16199)</f>
        <v>20</v>
      </c>
      <c r="M16180">
        <f>K16180-L16180</f>
        <v>0</v>
      </c>
      <c r="N16180" t="str">
        <f>IF(K16180&gt;L16180,"HIGH ZONE BIAS",IF(K16180&lt;L16180,"LOW ZONE BIAS","EQUILIBRIUM"))</f>
        <v>EQUILIBRIUM</v>
      </c>
    </row>
    <row r="16181">
      <c r="A16181">
        <v>11379</v>
      </c>
      <c r="B16181" t="str">
        <v>2012-08-20</v>
      </c>
      <c r="C16181" t="str">
        <v>Midday</v>
      </c>
      <c r="D16181">
        <v>4</v>
      </c>
      <c r="E16181" t="str">
        <f>IF(MOD(D16181,2)=0,"EVEN","ODD")</f>
        <v>EVEN</v>
      </c>
      <c r="F16181" t="str">
        <f>IF(D16181&lt;=18,"LOW (1-18)","HIGH (19-36)")</f>
        <v>LOW (1-18)</v>
      </c>
      <c r="G16181">
        <f>INT((D16181-1)/6)+1</f>
        <v>1</v>
      </c>
      <c r="H16181">
        <f>MOD(D16181-1,6)+1</f>
        <v>4</v>
      </c>
      <c r="I16181">
        <f>37-D16181</f>
        <v>33</v>
      </c>
      <c r="J16181">
        <f>ABS(D16181-D16182)</f>
        <v>32</v>
      </c>
      <c r="K16181">
        <f>AVERAGE(D16181:D16185)</f>
        <v>4</v>
      </c>
      <c r="L16181">
        <f>AVERAGE(D16181:D16200)</f>
        <v>4</v>
      </c>
      <c r="M16181">
        <f>K16181-L16181</f>
        <v>0</v>
      </c>
      <c r="N16181" t="str">
        <f>IF(K16181&gt;L16181,"HIGH ZONE BIAS",IF(K16181&lt;L16181,"LOW ZONE BIAS","EQUILIBRIUM"))</f>
        <v>EQUILIBRIUM</v>
      </c>
    </row>
    <row r="16182">
      <c r="A16182">
        <v>11378</v>
      </c>
      <c r="B16182" t="str">
        <v>2012-08-20</v>
      </c>
      <c r="C16182" t="str">
        <v>Morning</v>
      </c>
      <c r="D16182">
        <v>36</v>
      </c>
      <c r="E16182" t="str">
        <f>IF(MOD(D16182,2)=0,"EVEN","ODD")</f>
        <v>EVEN</v>
      </c>
      <c r="F16182" t="str">
        <f>IF(D16182&lt;=18,"LOW (1-18)","HIGH (19-36)")</f>
        <v>HIGH (19-36)</v>
      </c>
      <c r="G16182">
        <f>INT((D16182-1)/6)+1</f>
        <v>6</v>
      </c>
      <c r="H16182">
        <f>MOD(D16182-1,6)+1</f>
        <v>6</v>
      </c>
      <c r="I16182">
        <f>37-D16182</f>
        <v>1</v>
      </c>
      <c r="J16182">
        <f>ABS(D16182-D16183)</f>
        <v>20</v>
      </c>
      <c r="K16182">
        <f>AVERAGE(D16182:D16186)</f>
        <v>36</v>
      </c>
      <c r="L16182">
        <f>AVERAGE(D16182:D16201)</f>
        <v>36</v>
      </c>
      <c r="M16182">
        <f>K16182-L16182</f>
        <v>0</v>
      </c>
      <c r="N16182" t="str">
        <f>IF(K16182&gt;L16182,"HIGH ZONE BIAS",IF(K16182&lt;L16182,"LOW ZONE BIAS","EQUILIBRIUM"))</f>
        <v>EQUILIBRIUM</v>
      </c>
    </row>
    <row r="16183">
      <c r="A16183">
        <v>11377</v>
      </c>
      <c r="B16183" t="str">
        <v>2012-08-18</v>
      </c>
      <c r="C16183" t="str">
        <v>Evening</v>
      </c>
      <c r="D16183">
        <v>16</v>
      </c>
      <c r="E16183" t="str">
        <f>IF(MOD(D16183,2)=0,"EVEN","ODD")</f>
        <v>EVEN</v>
      </c>
      <c r="F16183" t="str">
        <f>IF(D16183&lt;=18,"LOW (1-18)","HIGH (19-36)")</f>
        <v>LOW (1-18)</v>
      </c>
      <c r="G16183">
        <f>INT((D16183-1)/6)+1</f>
        <v>3</v>
      </c>
      <c r="H16183">
        <f>MOD(D16183-1,6)+1</f>
        <v>4</v>
      </c>
      <c r="I16183">
        <f>37-D16183</f>
        <v>21</v>
      </c>
      <c r="J16183">
        <f>ABS(D16183-D16184)</f>
        <v>9</v>
      </c>
      <c r="K16183">
        <f>AVERAGE(D16183:D16187)</f>
        <v>16</v>
      </c>
      <c r="L16183">
        <f>AVERAGE(D16183:D16202)</f>
        <v>16</v>
      </c>
      <c r="M16183">
        <f>K16183-L16183</f>
        <v>0</v>
      </c>
      <c r="N16183" t="str">
        <f>IF(K16183&gt;L16183,"HIGH ZONE BIAS",IF(K16183&lt;L16183,"LOW ZONE BIAS","EQUILIBRIUM"))</f>
        <v>EQUILIBRIUM</v>
      </c>
    </row>
    <row r="16184">
      <c r="A16184">
        <v>11376</v>
      </c>
      <c r="B16184" t="str">
        <v>2012-08-18</v>
      </c>
      <c r="C16184" t="str">
        <v>Midday</v>
      </c>
      <c r="D16184">
        <v>7</v>
      </c>
      <c r="E16184" t="str">
        <f>IF(MOD(D16184,2)=0,"EVEN","ODD")</f>
        <v>ODD</v>
      </c>
      <c r="F16184" t="str">
        <f>IF(D16184&lt;=18,"LOW (1-18)","HIGH (19-36)")</f>
        <v>LOW (1-18)</v>
      </c>
      <c r="G16184">
        <f>INT((D16184-1)/6)+1</f>
        <v>2</v>
      </c>
      <c r="H16184">
        <f>MOD(D16184-1,6)+1</f>
        <v>1</v>
      </c>
      <c r="I16184">
        <f>37-D16184</f>
        <v>30</v>
      </c>
      <c r="J16184">
        <f>ABS(D16184-D16185)</f>
        <v>1</v>
      </c>
      <c r="K16184">
        <f>AVERAGE(D16184:D16188)</f>
        <v>7</v>
      </c>
      <c r="L16184">
        <f>AVERAGE(D16184:D16203)</f>
        <v>7</v>
      </c>
      <c r="M16184">
        <f>K16184-L16184</f>
        <v>0</v>
      </c>
      <c r="N16184" t="str">
        <f>IF(K16184&gt;L16184,"HIGH ZONE BIAS",IF(K16184&lt;L16184,"LOW ZONE BIAS","EQUILIBRIUM"))</f>
        <v>EQUILIBRIUM</v>
      </c>
    </row>
    <row r="16185">
      <c r="A16185">
        <v>11375</v>
      </c>
      <c r="B16185" t="str">
        <v>2012-08-18</v>
      </c>
      <c r="C16185" t="str">
        <v>Morning</v>
      </c>
      <c r="D16185">
        <v>8</v>
      </c>
      <c r="E16185" t="str">
        <f>IF(MOD(D16185,2)=0,"EVEN","ODD")</f>
        <v>EVEN</v>
      </c>
      <c r="F16185" t="str">
        <f>IF(D16185&lt;=18,"LOW (1-18)","HIGH (19-36)")</f>
        <v>LOW (1-18)</v>
      </c>
      <c r="G16185">
        <f>INT((D16185-1)/6)+1</f>
        <v>2</v>
      </c>
      <c r="H16185">
        <f>MOD(D16185-1,6)+1</f>
        <v>2</v>
      </c>
      <c r="I16185">
        <f>37-D16185</f>
        <v>29</v>
      </c>
      <c r="J16185">
        <f>ABS(D16185-D16186)</f>
        <v>5</v>
      </c>
      <c r="K16185">
        <f>AVERAGE(D16185:D16189)</f>
        <v>8</v>
      </c>
      <c r="L16185">
        <f>AVERAGE(D16185:D16204)</f>
        <v>8</v>
      </c>
      <c r="M16185">
        <f>K16185-L16185</f>
        <v>0</v>
      </c>
      <c r="N16185" t="str">
        <f>IF(K16185&gt;L16185,"HIGH ZONE BIAS",IF(K16185&lt;L16185,"LOW ZONE BIAS","EQUILIBRIUM"))</f>
        <v>EQUILIBRIUM</v>
      </c>
    </row>
    <row r="16186">
      <c r="A16186">
        <v>11374</v>
      </c>
      <c r="B16186" t="str">
        <v>2012-08-17</v>
      </c>
      <c r="C16186" t="str">
        <v>Evening</v>
      </c>
      <c r="D16186">
        <v>3</v>
      </c>
      <c r="E16186" t="str">
        <f>IF(MOD(D16186,2)=0,"EVEN","ODD")</f>
        <v>ODD</v>
      </c>
      <c r="F16186" t="str">
        <f>IF(D16186&lt;=18,"LOW (1-18)","HIGH (19-36)")</f>
        <v>LOW (1-18)</v>
      </c>
      <c r="G16186">
        <f>INT((D16186-1)/6)+1</f>
        <v>1</v>
      </c>
      <c r="H16186">
        <f>MOD(D16186-1,6)+1</f>
        <v>3</v>
      </c>
      <c r="I16186">
        <f>37-D16186</f>
        <v>34</v>
      </c>
      <c r="J16186">
        <f>ABS(D16186-D16187)</f>
        <v>19</v>
      </c>
      <c r="K16186">
        <f>AVERAGE(D16186:D16190)</f>
        <v>3</v>
      </c>
      <c r="L16186">
        <f>AVERAGE(D16186:D16205)</f>
        <v>3</v>
      </c>
      <c r="M16186">
        <f>K16186-L16186</f>
        <v>0</v>
      </c>
      <c r="N16186" t="str">
        <f>IF(K16186&gt;L16186,"HIGH ZONE BIAS",IF(K16186&lt;L16186,"LOW ZONE BIAS","EQUILIBRIUM"))</f>
        <v>EQUILIBRIUM</v>
      </c>
    </row>
    <row r="16187">
      <c r="A16187">
        <v>11373</v>
      </c>
      <c r="B16187" t="str">
        <v>2012-08-17</v>
      </c>
      <c r="C16187" t="str">
        <v>Midday</v>
      </c>
      <c r="D16187">
        <v>22</v>
      </c>
      <c r="E16187" t="str">
        <f>IF(MOD(D16187,2)=0,"EVEN","ODD")</f>
        <v>EVEN</v>
      </c>
      <c r="F16187" t="str">
        <f>IF(D16187&lt;=18,"LOW (1-18)","HIGH (19-36)")</f>
        <v>HIGH (19-36)</v>
      </c>
      <c r="G16187">
        <f>INT((D16187-1)/6)+1</f>
        <v>4</v>
      </c>
      <c r="H16187">
        <f>MOD(D16187-1,6)+1</f>
        <v>4</v>
      </c>
      <c r="I16187">
        <f>37-D16187</f>
        <v>15</v>
      </c>
      <c r="J16187">
        <f>ABS(D16187-D16188)</f>
        <v>0</v>
      </c>
      <c r="K16187">
        <f>AVERAGE(D16187:D16191)</f>
        <v>22</v>
      </c>
      <c r="L16187">
        <f>AVERAGE(D16187:D16206)</f>
        <v>22</v>
      </c>
      <c r="M16187">
        <f>K16187-L16187</f>
        <v>0</v>
      </c>
      <c r="N16187" t="str">
        <f>IF(K16187&gt;L16187,"HIGH ZONE BIAS",IF(K16187&lt;L16187,"LOW ZONE BIAS","EQUILIBRIUM"))</f>
        <v>EQUILIBRIUM</v>
      </c>
    </row>
    <row r="16188">
      <c r="A16188">
        <v>11372</v>
      </c>
      <c r="B16188" t="str">
        <v>2012-08-17</v>
      </c>
      <c r="C16188" t="str">
        <v>Morning</v>
      </c>
      <c r="D16188">
        <v>22</v>
      </c>
      <c r="E16188" t="str">
        <f>IF(MOD(D16188,2)=0,"EVEN","ODD")</f>
        <v>EVEN</v>
      </c>
      <c r="F16188" t="str">
        <f>IF(D16188&lt;=18,"LOW (1-18)","HIGH (19-36)")</f>
        <v>HIGH (19-36)</v>
      </c>
      <c r="G16188">
        <f>INT((D16188-1)/6)+1</f>
        <v>4</v>
      </c>
      <c r="H16188">
        <f>MOD(D16188-1,6)+1</f>
        <v>4</v>
      </c>
      <c r="I16188">
        <f>37-D16188</f>
        <v>15</v>
      </c>
      <c r="J16188">
        <f>ABS(D16188-D16189)</f>
        <v>10</v>
      </c>
      <c r="K16188">
        <f>AVERAGE(D16188:D16192)</f>
        <v>22</v>
      </c>
      <c r="L16188">
        <f>AVERAGE(D16188:D16207)</f>
        <v>22</v>
      </c>
      <c r="M16188">
        <f>K16188-L16188</f>
        <v>0</v>
      </c>
      <c r="N16188" t="str">
        <f>IF(K16188&gt;L16188,"HIGH ZONE BIAS",IF(K16188&lt;L16188,"LOW ZONE BIAS","EQUILIBRIUM"))</f>
        <v>EQUILIBRIUM</v>
      </c>
    </row>
    <row r="16189">
      <c r="A16189">
        <v>11371</v>
      </c>
      <c r="B16189" t="str">
        <v>2012-08-16</v>
      </c>
      <c r="C16189" t="str">
        <v>Evening</v>
      </c>
      <c r="D16189">
        <v>12</v>
      </c>
      <c r="E16189" t="str">
        <f>IF(MOD(D16189,2)=0,"EVEN","ODD")</f>
        <v>EVEN</v>
      </c>
      <c r="F16189" t="str">
        <f>IF(D16189&lt;=18,"LOW (1-18)","HIGH (19-36)")</f>
        <v>LOW (1-18)</v>
      </c>
      <c r="G16189">
        <f>INT((D16189-1)/6)+1</f>
        <v>2</v>
      </c>
      <c r="H16189">
        <f>MOD(D16189-1,6)+1</f>
        <v>6</v>
      </c>
      <c r="I16189">
        <f>37-D16189</f>
        <v>25</v>
      </c>
      <c r="J16189">
        <f>ABS(D16189-D16190)</f>
        <v>13</v>
      </c>
      <c r="K16189">
        <f>AVERAGE(D16189:D16193)</f>
        <v>12</v>
      </c>
      <c r="L16189">
        <f>AVERAGE(D16189:D16208)</f>
        <v>12</v>
      </c>
      <c r="M16189">
        <f>K16189-L16189</f>
        <v>0</v>
      </c>
      <c r="N16189" t="str">
        <f>IF(K16189&gt;L16189,"HIGH ZONE BIAS",IF(K16189&lt;L16189,"LOW ZONE BIAS","EQUILIBRIUM"))</f>
        <v>EQUILIBRIUM</v>
      </c>
    </row>
    <row r="16190">
      <c r="A16190">
        <v>11370</v>
      </c>
      <c r="B16190" t="str">
        <v>2012-08-16</v>
      </c>
      <c r="C16190" t="str">
        <v>Midday</v>
      </c>
      <c r="D16190">
        <v>25</v>
      </c>
      <c r="E16190" t="str">
        <f>IF(MOD(D16190,2)=0,"EVEN","ODD")</f>
        <v>ODD</v>
      </c>
      <c r="F16190" t="str">
        <f>IF(D16190&lt;=18,"LOW (1-18)","HIGH (19-36)")</f>
        <v>HIGH (19-36)</v>
      </c>
      <c r="G16190">
        <f>INT((D16190-1)/6)+1</f>
        <v>5</v>
      </c>
      <c r="H16190">
        <f>MOD(D16190-1,6)+1</f>
        <v>1</v>
      </c>
      <c r="I16190">
        <f>37-D16190</f>
        <v>12</v>
      </c>
      <c r="J16190">
        <f>ABS(D16190-D16191)</f>
        <v>11</v>
      </c>
      <c r="K16190">
        <f>AVERAGE(D16190:D16194)</f>
        <v>25</v>
      </c>
      <c r="L16190">
        <f>AVERAGE(D16190:D16209)</f>
        <v>25</v>
      </c>
      <c r="M16190">
        <f>K16190-L16190</f>
        <v>0</v>
      </c>
      <c r="N16190" t="str">
        <f>IF(K16190&gt;L16190,"HIGH ZONE BIAS",IF(K16190&lt;L16190,"LOW ZONE BIAS","EQUILIBRIUM"))</f>
        <v>EQUILIBRIUM</v>
      </c>
    </row>
    <row r="16191">
      <c r="A16191">
        <v>11369</v>
      </c>
      <c r="B16191" t="str">
        <v>2012-08-16</v>
      </c>
      <c r="C16191" t="str">
        <v>Morning</v>
      </c>
      <c r="D16191">
        <v>14</v>
      </c>
      <c r="E16191" t="str">
        <f>IF(MOD(D16191,2)=0,"EVEN","ODD")</f>
        <v>EVEN</v>
      </c>
      <c r="F16191" t="str">
        <f>IF(D16191&lt;=18,"LOW (1-18)","HIGH (19-36)")</f>
        <v>LOW (1-18)</v>
      </c>
      <c r="G16191">
        <f>INT((D16191-1)/6)+1</f>
        <v>3</v>
      </c>
      <c r="H16191">
        <f>MOD(D16191-1,6)+1</f>
        <v>2</v>
      </c>
      <c r="I16191">
        <f>37-D16191</f>
        <v>23</v>
      </c>
      <c r="J16191">
        <f>ABS(D16191-D16192)</f>
        <v>6</v>
      </c>
      <c r="K16191">
        <f>AVERAGE(D16191:D16195)</f>
        <v>14</v>
      </c>
      <c r="L16191">
        <f>AVERAGE(D16191:D16210)</f>
        <v>14</v>
      </c>
      <c r="M16191">
        <f>K16191-L16191</f>
        <v>0</v>
      </c>
      <c r="N16191" t="str">
        <f>IF(K16191&gt;L16191,"HIGH ZONE BIAS",IF(K16191&lt;L16191,"LOW ZONE BIAS","EQUILIBRIUM"))</f>
        <v>EQUILIBRIUM</v>
      </c>
    </row>
    <row r="16192">
      <c r="A16192">
        <v>11368</v>
      </c>
      <c r="B16192" t="str">
        <v>2012-08-15</v>
      </c>
      <c r="C16192" t="str">
        <v>Evening</v>
      </c>
      <c r="D16192">
        <v>8</v>
      </c>
      <c r="E16192" t="str">
        <f>IF(MOD(D16192,2)=0,"EVEN","ODD")</f>
        <v>EVEN</v>
      </c>
      <c r="F16192" t="str">
        <f>IF(D16192&lt;=18,"LOW (1-18)","HIGH (19-36)")</f>
        <v>LOW (1-18)</v>
      </c>
      <c r="G16192">
        <f>INT((D16192-1)/6)+1</f>
        <v>2</v>
      </c>
      <c r="H16192">
        <f>MOD(D16192-1,6)+1</f>
        <v>2</v>
      </c>
      <c r="I16192">
        <f>37-D16192</f>
        <v>29</v>
      </c>
      <c r="J16192">
        <f>ABS(D16192-D16193)</f>
        <v>21</v>
      </c>
      <c r="K16192">
        <f>AVERAGE(D16192:D16196)</f>
        <v>8</v>
      </c>
      <c r="L16192">
        <f>AVERAGE(D16192:D16211)</f>
        <v>8</v>
      </c>
      <c r="M16192">
        <f>K16192-L16192</f>
        <v>0</v>
      </c>
      <c r="N16192" t="str">
        <f>IF(K16192&gt;L16192,"HIGH ZONE BIAS",IF(K16192&lt;L16192,"LOW ZONE BIAS","EQUILIBRIUM"))</f>
        <v>EQUILIBRIUM</v>
      </c>
    </row>
    <row r="16193">
      <c r="A16193">
        <v>11367</v>
      </c>
      <c r="B16193" t="str">
        <v>2012-08-15</v>
      </c>
      <c r="C16193" t="str">
        <v>Midday</v>
      </c>
      <c r="D16193">
        <v>29</v>
      </c>
      <c r="E16193" t="str">
        <f>IF(MOD(D16193,2)=0,"EVEN","ODD")</f>
        <v>ODD</v>
      </c>
      <c r="F16193" t="str">
        <f>IF(D16193&lt;=18,"LOW (1-18)","HIGH (19-36)")</f>
        <v>HIGH (19-36)</v>
      </c>
      <c r="G16193">
        <f>INT((D16193-1)/6)+1</f>
        <v>5</v>
      </c>
      <c r="H16193">
        <f>MOD(D16193-1,6)+1</f>
        <v>5</v>
      </c>
      <c r="I16193">
        <f>37-D16193</f>
        <v>8</v>
      </c>
      <c r="J16193">
        <f>ABS(D16193-D16194)</f>
        <v>8</v>
      </c>
      <c r="K16193">
        <f>AVERAGE(D16193:D16197)</f>
        <v>29</v>
      </c>
      <c r="L16193">
        <f>AVERAGE(D16193:D16212)</f>
        <v>29</v>
      </c>
      <c r="M16193">
        <f>K16193-L16193</f>
        <v>0</v>
      </c>
      <c r="N16193" t="str">
        <f>IF(K16193&gt;L16193,"HIGH ZONE BIAS",IF(K16193&lt;L16193,"LOW ZONE BIAS","EQUILIBRIUM"))</f>
        <v>EQUILIBRIUM</v>
      </c>
    </row>
    <row r="16194">
      <c r="A16194">
        <v>11366</v>
      </c>
      <c r="B16194" t="str">
        <v>2012-08-15</v>
      </c>
      <c r="C16194" t="str">
        <v>Morning</v>
      </c>
      <c r="D16194">
        <v>21</v>
      </c>
      <c r="E16194" t="str">
        <f>IF(MOD(D16194,2)=0,"EVEN","ODD")</f>
        <v>ODD</v>
      </c>
      <c r="F16194" t="str">
        <f>IF(D16194&lt;=18,"LOW (1-18)","HIGH (19-36)")</f>
        <v>HIGH (19-36)</v>
      </c>
      <c r="G16194">
        <f>INT((D16194-1)/6)+1</f>
        <v>4</v>
      </c>
      <c r="H16194">
        <f>MOD(D16194-1,6)+1</f>
        <v>3</v>
      </c>
      <c r="I16194">
        <f>37-D16194</f>
        <v>16</v>
      </c>
      <c r="J16194">
        <f>ABS(D16194-D16195)</f>
        <v>8</v>
      </c>
      <c r="K16194">
        <f>AVERAGE(D16194:D16198)</f>
        <v>21</v>
      </c>
      <c r="L16194">
        <f>AVERAGE(D16194:D16213)</f>
        <v>21</v>
      </c>
      <c r="M16194">
        <f>K16194-L16194</f>
        <v>0</v>
      </c>
      <c r="N16194" t="str">
        <f>IF(K16194&gt;L16194,"HIGH ZONE BIAS",IF(K16194&lt;L16194,"LOW ZONE BIAS","EQUILIBRIUM"))</f>
        <v>EQUILIBRIUM</v>
      </c>
    </row>
    <row r="16195">
      <c r="A16195">
        <v>11365</v>
      </c>
      <c r="B16195" t="str">
        <v>2012-08-14</v>
      </c>
      <c r="C16195" t="str">
        <v>Evening</v>
      </c>
      <c r="D16195">
        <v>29</v>
      </c>
      <c r="E16195" t="str">
        <f>IF(MOD(D16195,2)=0,"EVEN","ODD")</f>
        <v>ODD</v>
      </c>
      <c r="F16195" t="str">
        <f>IF(D16195&lt;=18,"LOW (1-18)","HIGH (19-36)")</f>
        <v>HIGH (19-36)</v>
      </c>
      <c r="G16195">
        <f>INT((D16195-1)/6)+1</f>
        <v>5</v>
      </c>
      <c r="H16195">
        <f>MOD(D16195-1,6)+1</f>
        <v>5</v>
      </c>
      <c r="I16195">
        <f>37-D16195</f>
        <v>8</v>
      </c>
      <c r="J16195">
        <f>ABS(D16195-D16196)</f>
        <v>2</v>
      </c>
      <c r="K16195">
        <f>AVERAGE(D16195:D16199)</f>
        <v>29</v>
      </c>
      <c r="L16195">
        <f>AVERAGE(D16195:D16214)</f>
        <v>29</v>
      </c>
      <c r="M16195">
        <f>K16195-L16195</f>
        <v>0</v>
      </c>
      <c r="N16195" t="str">
        <f>IF(K16195&gt;L16195,"HIGH ZONE BIAS",IF(K16195&lt;L16195,"LOW ZONE BIAS","EQUILIBRIUM"))</f>
        <v>EQUILIBRIUM</v>
      </c>
    </row>
    <row r="16196">
      <c r="A16196">
        <v>11364</v>
      </c>
      <c r="B16196" t="str">
        <v>2012-08-14</v>
      </c>
      <c r="C16196" t="str">
        <v>Midday</v>
      </c>
      <c r="D16196">
        <v>31</v>
      </c>
      <c r="E16196" t="str">
        <f>IF(MOD(D16196,2)=0,"EVEN","ODD")</f>
        <v>ODD</v>
      </c>
      <c r="F16196" t="str">
        <f>IF(D16196&lt;=18,"LOW (1-18)","HIGH (19-36)")</f>
        <v>HIGH (19-36)</v>
      </c>
      <c r="G16196">
        <f>INT((D16196-1)/6)+1</f>
        <v>6</v>
      </c>
      <c r="H16196">
        <f>MOD(D16196-1,6)+1</f>
        <v>1</v>
      </c>
      <c r="I16196">
        <f>37-D16196</f>
        <v>6</v>
      </c>
      <c r="J16196">
        <f>ABS(D16196-D16197)</f>
        <v>13</v>
      </c>
      <c r="K16196">
        <f>AVERAGE(D16196:D16200)</f>
        <v>31</v>
      </c>
      <c r="L16196">
        <f>AVERAGE(D16196:D16215)</f>
        <v>31</v>
      </c>
      <c r="M16196">
        <f>K16196-L16196</f>
        <v>0</v>
      </c>
      <c r="N16196" t="str">
        <f>IF(K16196&gt;L16196,"HIGH ZONE BIAS",IF(K16196&lt;L16196,"LOW ZONE BIAS","EQUILIBRIUM"))</f>
        <v>EQUILIBRIUM</v>
      </c>
    </row>
    <row r="16197">
      <c r="A16197">
        <v>11363</v>
      </c>
      <c r="B16197" t="str">
        <v>2012-08-14</v>
      </c>
      <c r="C16197" t="str">
        <v>Morning</v>
      </c>
      <c r="D16197">
        <v>18</v>
      </c>
      <c r="E16197" t="str">
        <f>IF(MOD(D16197,2)=0,"EVEN","ODD")</f>
        <v>EVEN</v>
      </c>
      <c r="F16197" t="str">
        <f>IF(D16197&lt;=18,"LOW (1-18)","HIGH (19-36)")</f>
        <v>LOW (1-18)</v>
      </c>
      <c r="G16197">
        <f>INT((D16197-1)/6)+1</f>
        <v>3</v>
      </c>
      <c r="H16197">
        <f>MOD(D16197-1,6)+1</f>
        <v>6</v>
      </c>
      <c r="I16197">
        <f>37-D16197</f>
        <v>19</v>
      </c>
      <c r="J16197">
        <f>ABS(D16197-D16198)</f>
        <v>13</v>
      </c>
      <c r="K16197">
        <f>AVERAGE(D16197:D16201)</f>
        <v>18</v>
      </c>
      <c r="L16197">
        <f>AVERAGE(D16197:D16216)</f>
        <v>18</v>
      </c>
      <c r="M16197">
        <f>K16197-L16197</f>
        <v>0</v>
      </c>
      <c r="N16197" t="str">
        <f>IF(K16197&gt;L16197,"HIGH ZONE BIAS",IF(K16197&lt;L16197,"LOW ZONE BIAS","EQUILIBRIUM"))</f>
        <v>EQUILIBRIUM</v>
      </c>
    </row>
    <row r="16198">
      <c r="A16198">
        <v>11362</v>
      </c>
      <c r="B16198" t="str">
        <v>2012-08-13</v>
      </c>
      <c r="C16198" t="str">
        <v>Evening</v>
      </c>
      <c r="D16198">
        <v>31</v>
      </c>
      <c r="E16198" t="str">
        <f>IF(MOD(D16198,2)=0,"EVEN","ODD")</f>
        <v>ODD</v>
      </c>
      <c r="F16198" t="str">
        <f>IF(D16198&lt;=18,"LOW (1-18)","HIGH (19-36)")</f>
        <v>HIGH (19-36)</v>
      </c>
      <c r="G16198">
        <f>INT((D16198-1)/6)+1</f>
        <v>6</v>
      </c>
      <c r="H16198">
        <f>MOD(D16198-1,6)+1</f>
        <v>1</v>
      </c>
      <c r="I16198">
        <f>37-D16198</f>
        <v>6</v>
      </c>
      <c r="J16198">
        <f>ABS(D16198-D16199)</f>
        <v>22</v>
      </c>
      <c r="K16198">
        <f>AVERAGE(D16198:D16202)</f>
        <v>31</v>
      </c>
      <c r="L16198">
        <f>AVERAGE(D16198:D16217)</f>
        <v>31</v>
      </c>
      <c r="M16198">
        <f>K16198-L16198</f>
        <v>0</v>
      </c>
      <c r="N16198" t="str">
        <f>IF(K16198&gt;L16198,"HIGH ZONE BIAS",IF(K16198&lt;L16198,"LOW ZONE BIAS","EQUILIBRIUM"))</f>
        <v>EQUILIBRIUM</v>
      </c>
    </row>
    <row r="16199">
      <c r="A16199">
        <v>11361</v>
      </c>
      <c r="B16199" t="str">
        <v>2012-08-13</v>
      </c>
      <c r="C16199" t="str">
        <v>Midday</v>
      </c>
      <c r="D16199">
        <v>9</v>
      </c>
      <c r="E16199" t="str">
        <f>IF(MOD(D16199,2)=0,"EVEN","ODD")</f>
        <v>ODD</v>
      </c>
      <c r="F16199" t="str">
        <f>IF(D16199&lt;=18,"LOW (1-18)","HIGH (19-36)")</f>
        <v>LOW (1-18)</v>
      </c>
      <c r="G16199">
        <f>INT((D16199-1)/6)+1</f>
        <v>2</v>
      </c>
      <c r="H16199">
        <f>MOD(D16199-1,6)+1</f>
        <v>3</v>
      </c>
      <c r="I16199">
        <f>37-D16199</f>
        <v>28</v>
      </c>
      <c r="J16199">
        <f>ABS(D16199-D16200)</f>
        <v>7</v>
      </c>
      <c r="K16199">
        <f>AVERAGE(D16199:D16203)</f>
        <v>9</v>
      </c>
      <c r="L16199">
        <f>AVERAGE(D16199:D16218)</f>
        <v>9</v>
      </c>
      <c r="M16199">
        <f>K16199-L16199</f>
        <v>0</v>
      </c>
      <c r="N16199" t="str">
        <f>IF(K16199&gt;L16199,"HIGH ZONE BIAS",IF(K16199&lt;L16199,"LOW ZONE BIAS","EQUILIBRIUM"))</f>
        <v>EQUILIBRIUM</v>
      </c>
    </row>
    <row r="16200">
      <c r="A16200">
        <v>11360</v>
      </c>
      <c r="B16200" t="str">
        <v>2012-08-13</v>
      </c>
      <c r="C16200" t="str">
        <v>Morning</v>
      </c>
      <c r="D16200">
        <v>2</v>
      </c>
      <c r="E16200" t="str">
        <f>IF(MOD(D16200,2)=0,"EVEN","ODD")</f>
        <v>EVEN</v>
      </c>
      <c r="F16200" t="str">
        <f>IF(D16200&lt;=18,"LOW (1-18)","HIGH (19-36)")</f>
        <v>LOW (1-18)</v>
      </c>
      <c r="G16200">
        <f>INT((D16200-1)/6)+1</f>
        <v>1</v>
      </c>
      <c r="H16200">
        <f>MOD(D16200-1,6)+1</f>
        <v>2</v>
      </c>
      <c r="I16200">
        <f>37-D16200</f>
        <v>35</v>
      </c>
      <c r="J16200">
        <f>ABS(D16200-D16201)</f>
        <v>1</v>
      </c>
      <c r="K16200">
        <f>AVERAGE(D16200:D16204)</f>
        <v>2</v>
      </c>
      <c r="L16200">
        <f>AVERAGE(D16200:D16219)</f>
        <v>2</v>
      </c>
      <c r="M16200">
        <f>K16200-L16200</f>
        <v>0</v>
      </c>
      <c r="N16200" t="str">
        <f>IF(K16200&gt;L16200,"HIGH ZONE BIAS",IF(K16200&lt;L16200,"LOW ZONE BIAS","EQUILIBRIUM"))</f>
        <v>EQUILIBRIUM</v>
      </c>
    </row>
    <row r="16201">
      <c r="A16201">
        <v>11359</v>
      </c>
      <c r="B16201" t="str">
        <v>2012-08-11</v>
      </c>
      <c r="C16201" t="str">
        <v>Evening</v>
      </c>
      <c r="D16201">
        <v>1</v>
      </c>
      <c r="E16201" t="str">
        <f>IF(MOD(D16201,2)=0,"EVEN","ODD")</f>
        <v>ODD</v>
      </c>
      <c r="F16201" t="str">
        <f>IF(D16201&lt;=18,"LOW (1-18)","HIGH (19-36)")</f>
        <v>LOW (1-18)</v>
      </c>
      <c r="G16201">
        <f>INT((D16201-1)/6)+1</f>
        <v>1</v>
      </c>
      <c r="H16201">
        <f>MOD(D16201-1,6)+1</f>
        <v>1</v>
      </c>
      <c r="I16201">
        <f>37-D16201</f>
        <v>36</v>
      </c>
      <c r="J16201">
        <f>ABS(D16201-D16202)</f>
        <v>25</v>
      </c>
      <c r="K16201">
        <f>AVERAGE(D16201:D16205)</f>
        <v>1</v>
      </c>
      <c r="L16201">
        <f>AVERAGE(D16201:D16220)</f>
        <v>1</v>
      </c>
      <c r="M16201">
        <f>K16201-L16201</f>
        <v>0</v>
      </c>
      <c r="N16201" t="str">
        <f>IF(K16201&gt;L16201,"HIGH ZONE BIAS",IF(K16201&lt;L16201,"LOW ZONE BIAS","EQUILIBRIUM"))</f>
        <v>EQUILIBRIUM</v>
      </c>
    </row>
    <row r="16202">
      <c r="A16202">
        <v>11358</v>
      </c>
      <c r="B16202" t="str">
        <v>2012-08-11</v>
      </c>
      <c r="C16202" t="str">
        <v>Midday</v>
      </c>
      <c r="D16202">
        <v>26</v>
      </c>
      <c r="E16202" t="str">
        <f>IF(MOD(D16202,2)=0,"EVEN","ODD")</f>
        <v>EVEN</v>
      </c>
      <c r="F16202" t="str">
        <f>IF(D16202&lt;=18,"LOW (1-18)","HIGH (19-36)")</f>
        <v>HIGH (19-36)</v>
      </c>
      <c r="G16202">
        <f>INT((D16202-1)/6)+1</f>
        <v>5</v>
      </c>
      <c r="H16202">
        <f>MOD(D16202-1,6)+1</f>
        <v>2</v>
      </c>
      <c r="I16202">
        <f>37-D16202</f>
        <v>11</v>
      </c>
      <c r="J16202">
        <f>ABS(D16202-D16203)</f>
        <v>23</v>
      </c>
      <c r="K16202">
        <f>AVERAGE(D16202:D16206)</f>
        <v>26</v>
      </c>
      <c r="L16202">
        <f>AVERAGE(D16202:D16221)</f>
        <v>26</v>
      </c>
      <c r="M16202">
        <f>K16202-L16202</f>
        <v>0</v>
      </c>
      <c r="N16202" t="str">
        <f>IF(K16202&gt;L16202,"HIGH ZONE BIAS",IF(K16202&lt;L16202,"LOW ZONE BIAS","EQUILIBRIUM"))</f>
        <v>EQUILIBRIUM</v>
      </c>
    </row>
    <row r="16203">
      <c r="A16203">
        <v>11357</v>
      </c>
      <c r="B16203" t="str">
        <v>2012-08-11</v>
      </c>
      <c r="C16203" t="str">
        <v>Morning</v>
      </c>
      <c r="D16203">
        <v>3</v>
      </c>
      <c r="E16203" t="str">
        <f>IF(MOD(D16203,2)=0,"EVEN","ODD")</f>
        <v>ODD</v>
      </c>
      <c r="F16203" t="str">
        <f>IF(D16203&lt;=18,"LOW (1-18)","HIGH (19-36)")</f>
        <v>LOW (1-18)</v>
      </c>
      <c r="G16203">
        <f>INT((D16203-1)/6)+1</f>
        <v>1</v>
      </c>
      <c r="H16203">
        <f>MOD(D16203-1,6)+1</f>
        <v>3</v>
      </c>
      <c r="I16203">
        <f>37-D16203</f>
        <v>34</v>
      </c>
      <c r="J16203">
        <f>ABS(D16203-D16204)</f>
        <v>1</v>
      </c>
      <c r="K16203">
        <f>AVERAGE(D16203:D16207)</f>
        <v>3</v>
      </c>
      <c r="L16203">
        <f>AVERAGE(D16203:D16222)</f>
        <v>3</v>
      </c>
      <c r="M16203">
        <f>K16203-L16203</f>
        <v>0</v>
      </c>
      <c r="N16203" t="str">
        <f>IF(K16203&gt;L16203,"HIGH ZONE BIAS",IF(K16203&lt;L16203,"LOW ZONE BIAS","EQUILIBRIUM"))</f>
        <v>EQUILIBRIUM</v>
      </c>
    </row>
    <row r="16204">
      <c r="A16204">
        <v>11356</v>
      </c>
      <c r="B16204" t="str">
        <v>2012-08-10</v>
      </c>
      <c r="C16204" t="str">
        <v>Evening</v>
      </c>
      <c r="D16204">
        <v>4</v>
      </c>
      <c r="E16204" t="str">
        <f>IF(MOD(D16204,2)=0,"EVEN","ODD")</f>
        <v>EVEN</v>
      </c>
      <c r="F16204" t="str">
        <f>IF(D16204&lt;=18,"LOW (1-18)","HIGH (19-36)")</f>
        <v>LOW (1-18)</v>
      </c>
      <c r="G16204">
        <f>INT((D16204-1)/6)+1</f>
        <v>1</v>
      </c>
      <c r="H16204">
        <f>MOD(D16204-1,6)+1</f>
        <v>4</v>
      </c>
      <c r="I16204">
        <f>37-D16204</f>
        <v>33</v>
      </c>
      <c r="J16204">
        <f>ABS(D16204-D16205)</f>
        <v>12</v>
      </c>
      <c r="K16204">
        <f>AVERAGE(D16204:D16208)</f>
        <v>4</v>
      </c>
      <c r="L16204">
        <f>AVERAGE(D16204:D16223)</f>
        <v>4</v>
      </c>
      <c r="M16204">
        <f>K16204-L16204</f>
        <v>0</v>
      </c>
      <c r="N16204" t="str">
        <f>IF(K16204&gt;L16204,"HIGH ZONE BIAS",IF(K16204&lt;L16204,"LOW ZONE BIAS","EQUILIBRIUM"))</f>
        <v>EQUILIBRIUM</v>
      </c>
    </row>
    <row r="16205">
      <c r="A16205">
        <v>11355</v>
      </c>
      <c r="B16205" t="str">
        <v>2012-08-10</v>
      </c>
      <c r="C16205" t="str">
        <v>Midday</v>
      </c>
      <c r="D16205">
        <v>16</v>
      </c>
      <c r="E16205" t="str">
        <f>IF(MOD(D16205,2)=0,"EVEN","ODD")</f>
        <v>EVEN</v>
      </c>
      <c r="F16205" t="str">
        <f>IF(D16205&lt;=18,"LOW (1-18)","HIGH (19-36)")</f>
        <v>LOW (1-18)</v>
      </c>
      <c r="G16205">
        <f>INT((D16205-1)/6)+1</f>
        <v>3</v>
      </c>
      <c r="H16205">
        <f>MOD(D16205-1,6)+1</f>
        <v>4</v>
      </c>
      <c r="I16205">
        <f>37-D16205</f>
        <v>21</v>
      </c>
      <c r="J16205">
        <f>ABS(D16205-D16206)</f>
        <v>1</v>
      </c>
      <c r="K16205">
        <f>AVERAGE(D16205:D16209)</f>
        <v>16</v>
      </c>
      <c r="L16205">
        <f>AVERAGE(D16205:D16224)</f>
        <v>16</v>
      </c>
      <c r="M16205">
        <f>K16205-L16205</f>
        <v>0</v>
      </c>
      <c r="N16205" t="str">
        <f>IF(K16205&gt;L16205,"HIGH ZONE BIAS",IF(K16205&lt;L16205,"LOW ZONE BIAS","EQUILIBRIUM"))</f>
        <v>EQUILIBRIUM</v>
      </c>
    </row>
    <row r="16206">
      <c r="A16206">
        <v>11354</v>
      </c>
      <c r="B16206" t="str">
        <v>2012-08-10</v>
      </c>
      <c r="C16206" t="str">
        <v>Morning</v>
      </c>
      <c r="D16206">
        <v>15</v>
      </c>
      <c r="E16206" t="str">
        <f>IF(MOD(D16206,2)=0,"EVEN","ODD")</f>
        <v>ODD</v>
      </c>
      <c r="F16206" t="str">
        <f>IF(D16206&lt;=18,"LOW (1-18)","HIGH (19-36)")</f>
        <v>LOW (1-18)</v>
      </c>
      <c r="G16206">
        <f>INT((D16206-1)/6)+1</f>
        <v>3</v>
      </c>
      <c r="H16206">
        <f>MOD(D16206-1,6)+1</f>
        <v>3</v>
      </c>
      <c r="I16206">
        <f>37-D16206</f>
        <v>22</v>
      </c>
      <c r="J16206">
        <f>ABS(D16206-D16207)</f>
        <v>4</v>
      </c>
      <c r="K16206">
        <f>AVERAGE(D16206:D16210)</f>
        <v>15</v>
      </c>
      <c r="L16206">
        <f>AVERAGE(D16206:D16225)</f>
        <v>15</v>
      </c>
      <c r="M16206">
        <f>K16206-L16206</f>
        <v>0</v>
      </c>
      <c r="N16206" t="str">
        <f>IF(K16206&gt;L16206,"HIGH ZONE BIAS",IF(K16206&lt;L16206,"LOW ZONE BIAS","EQUILIBRIUM"))</f>
        <v>EQUILIBRIUM</v>
      </c>
    </row>
    <row r="16207">
      <c r="A16207">
        <v>11353</v>
      </c>
      <c r="B16207" t="str">
        <v>2012-08-09</v>
      </c>
      <c r="C16207" t="str">
        <v>Evening</v>
      </c>
      <c r="D16207">
        <v>11</v>
      </c>
      <c r="E16207" t="str">
        <f>IF(MOD(D16207,2)=0,"EVEN","ODD")</f>
        <v>ODD</v>
      </c>
      <c r="F16207" t="str">
        <f>IF(D16207&lt;=18,"LOW (1-18)","HIGH (19-36)")</f>
        <v>LOW (1-18)</v>
      </c>
      <c r="G16207">
        <f>INT((D16207-1)/6)+1</f>
        <v>2</v>
      </c>
      <c r="H16207">
        <f>MOD(D16207-1,6)+1</f>
        <v>5</v>
      </c>
      <c r="I16207">
        <f>37-D16207</f>
        <v>26</v>
      </c>
      <c r="J16207">
        <f>ABS(D16207-D16208)</f>
        <v>9</v>
      </c>
      <c r="K16207">
        <f>AVERAGE(D16207:D16211)</f>
        <v>11</v>
      </c>
      <c r="L16207">
        <f>AVERAGE(D16207:D16226)</f>
        <v>11</v>
      </c>
      <c r="M16207">
        <f>K16207-L16207</f>
        <v>0</v>
      </c>
      <c r="N16207" t="str">
        <f>IF(K16207&gt;L16207,"HIGH ZONE BIAS",IF(K16207&lt;L16207,"LOW ZONE BIAS","EQUILIBRIUM"))</f>
        <v>EQUILIBRIUM</v>
      </c>
    </row>
    <row r="16208">
      <c r="A16208">
        <v>11352</v>
      </c>
      <c r="B16208" t="str">
        <v>2012-08-09</v>
      </c>
      <c r="C16208" t="str">
        <v>Midday</v>
      </c>
      <c r="D16208">
        <v>20</v>
      </c>
      <c r="E16208" t="str">
        <f>IF(MOD(D16208,2)=0,"EVEN","ODD")</f>
        <v>EVEN</v>
      </c>
      <c r="F16208" t="str">
        <f>IF(D16208&lt;=18,"LOW (1-18)","HIGH (19-36)")</f>
        <v>HIGH (19-36)</v>
      </c>
      <c r="G16208">
        <f>INT((D16208-1)/6)+1</f>
        <v>4</v>
      </c>
      <c r="H16208">
        <f>MOD(D16208-1,6)+1</f>
        <v>2</v>
      </c>
      <c r="I16208">
        <f>37-D16208</f>
        <v>17</v>
      </c>
      <c r="J16208">
        <f>ABS(D16208-D16209)</f>
        <v>8</v>
      </c>
      <c r="K16208">
        <f>AVERAGE(D16208:D16212)</f>
        <v>20</v>
      </c>
      <c r="L16208">
        <f>AVERAGE(D16208:D16227)</f>
        <v>20</v>
      </c>
      <c r="M16208">
        <f>K16208-L16208</f>
        <v>0</v>
      </c>
      <c r="N16208" t="str">
        <f>IF(K16208&gt;L16208,"HIGH ZONE BIAS",IF(K16208&lt;L16208,"LOW ZONE BIAS","EQUILIBRIUM"))</f>
        <v>EQUILIBRIUM</v>
      </c>
    </row>
    <row r="16209">
      <c r="A16209">
        <v>11351</v>
      </c>
      <c r="B16209" t="str">
        <v>2012-08-09</v>
      </c>
      <c r="C16209" t="str">
        <v>Morning</v>
      </c>
      <c r="D16209">
        <v>12</v>
      </c>
      <c r="E16209" t="str">
        <f>IF(MOD(D16209,2)=0,"EVEN","ODD")</f>
        <v>EVEN</v>
      </c>
      <c r="F16209" t="str">
        <f>IF(D16209&lt;=18,"LOW (1-18)","HIGH (19-36)")</f>
        <v>LOW (1-18)</v>
      </c>
      <c r="G16209">
        <f>INT((D16209-1)/6)+1</f>
        <v>2</v>
      </c>
      <c r="H16209">
        <f>MOD(D16209-1,6)+1</f>
        <v>6</v>
      </c>
      <c r="I16209">
        <f>37-D16209</f>
        <v>25</v>
      </c>
      <c r="J16209">
        <f>ABS(D16209-D16210)</f>
        <v>13</v>
      </c>
      <c r="K16209">
        <f>AVERAGE(D16209:D16213)</f>
        <v>12</v>
      </c>
      <c r="L16209">
        <f>AVERAGE(D16209:D16228)</f>
        <v>12</v>
      </c>
      <c r="M16209">
        <f>K16209-L16209</f>
        <v>0</v>
      </c>
      <c r="N16209" t="str">
        <f>IF(K16209&gt;L16209,"HIGH ZONE BIAS",IF(K16209&lt;L16209,"LOW ZONE BIAS","EQUILIBRIUM"))</f>
        <v>EQUILIBRIUM</v>
      </c>
    </row>
    <row r="16210">
      <c r="A16210">
        <v>11350</v>
      </c>
      <c r="B16210" t="str">
        <v>2012-08-08</v>
      </c>
      <c r="C16210" t="str">
        <v>Evening</v>
      </c>
      <c r="D16210">
        <v>25</v>
      </c>
      <c r="E16210" t="str">
        <f>IF(MOD(D16210,2)=0,"EVEN","ODD")</f>
        <v>ODD</v>
      </c>
      <c r="F16210" t="str">
        <f>IF(D16210&lt;=18,"LOW (1-18)","HIGH (19-36)")</f>
        <v>HIGH (19-36)</v>
      </c>
      <c r="G16210">
        <f>INT((D16210-1)/6)+1</f>
        <v>5</v>
      </c>
      <c r="H16210">
        <f>MOD(D16210-1,6)+1</f>
        <v>1</v>
      </c>
      <c r="I16210">
        <f>37-D16210</f>
        <v>12</v>
      </c>
      <c r="J16210">
        <f>ABS(D16210-D16211)</f>
        <v>3</v>
      </c>
      <c r="K16210">
        <f>AVERAGE(D16210:D16214)</f>
        <v>25</v>
      </c>
      <c r="L16210">
        <f>AVERAGE(D16210:D16229)</f>
        <v>25</v>
      </c>
      <c r="M16210">
        <f>K16210-L16210</f>
        <v>0</v>
      </c>
      <c r="N16210" t="str">
        <f>IF(K16210&gt;L16210,"HIGH ZONE BIAS",IF(K16210&lt;L16210,"LOW ZONE BIAS","EQUILIBRIUM"))</f>
        <v>EQUILIBRIUM</v>
      </c>
    </row>
    <row r="16211">
      <c r="A16211">
        <v>11349</v>
      </c>
      <c r="B16211" t="str">
        <v>2012-08-08</v>
      </c>
      <c r="C16211" t="str">
        <v>Midday</v>
      </c>
      <c r="D16211">
        <v>22</v>
      </c>
      <c r="E16211" t="str">
        <f>IF(MOD(D16211,2)=0,"EVEN","ODD")</f>
        <v>EVEN</v>
      </c>
      <c r="F16211" t="str">
        <f>IF(D16211&lt;=18,"LOW (1-18)","HIGH (19-36)")</f>
        <v>HIGH (19-36)</v>
      </c>
      <c r="G16211">
        <f>INT((D16211-1)/6)+1</f>
        <v>4</v>
      </c>
      <c r="H16211">
        <f>MOD(D16211-1,6)+1</f>
        <v>4</v>
      </c>
      <c r="I16211">
        <f>37-D16211</f>
        <v>15</v>
      </c>
      <c r="J16211">
        <f>ABS(D16211-D16212)</f>
        <v>16</v>
      </c>
      <c r="K16211">
        <f>AVERAGE(D16211:D16215)</f>
        <v>22</v>
      </c>
      <c r="L16211">
        <f>AVERAGE(D16211:D16230)</f>
        <v>22</v>
      </c>
      <c r="M16211">
        <f>K16211-L16211</f>
        <v>0</v>
      </c>
      <c r="N16211" t="str">
        <f>IF(K16211&gt;L16211,"HIGH ZONE BIAS",IF(K16211&lt;L16211,"LOW ZONE BIAS","EQUILIBRIUM"))</f>
        <v>EQUILIBRIUM</v>
      </c>
    </row>
    <row r="16212">
      <c r="A16212">
        <v>11348</v>
      </c>
      <c r="B16212" t="str">
        <v>2012-08-08</v>
      </c>
      <c r="C16212" t="str">
        <v>Morning</v>
      </c>
      <c r="D16212">
        <v>6</v>
      </c>
      <c r="E16212" t="str">
        <f>IF(MOD(D16212,2)=0,"EVEN","ODD")</f>
        <v>EVEN</v>
      </c>
      <c r="F16212" t="str">
        <f>IF(D16212&lt;=18,"LOW (1-18)","HIGH (19-36)")</f>
        <v>LOW (1-18)</v>
      </c>
      <c r="G16212">
        <f>INT((D16212-1)/6)+1</f>
        <v>1</v>
      </c>
      <c r="H16212">
        <f>MOD(D16212-1,6)+1</f>
        <v>6</v>
      </c>
      <c r="I16212">
        <f>37-D16212</f>
        <v>31</v>
      </c>
      <c r="J16212">
        <f>ABS(D16212-D16213)</f>
        <v>21</v>
      </c>
      <c r="K16212">
        <f>AVERAGE(D16212:D16216)</f>
        <v>6</v>
      </c>
      <c r="L16212">
        <f>AVERAGE(D16212:D16231)</f>
        <v>6</v>
      </c>
      <c r="M16212">
        <f>K16212-L16212</f>
        <v>0</v>
      </c>
      <c r="N16212" t="str">
        <f>IF(K16212&gt;L16212,"HIGH ZONE BIAS",IF(K16212&lt;L16212,"LOW ZONE BIAS","EQUILIBRIUM"))</f>
        <v>EQUILIBRIUM</v>
      </c>
    </row>
    <row r="16213">
      <c r="A16213">
        <v>11347</v>
      </c>
      <c r="B16213" t="str">
        <v>2012-08-07</v>
      </c>
      <c r="C16213" t="str">
        <v>Evening</v>
      </c>
      <c r="D16213">
        <v>27</v>
      </c>
      <c r="E16213" t="str">
        <f>IF(MOD(D16213,2)=0,"EVEN","ODD")</f>
        <v>ODD</v>
      </c>
      <c r="F16213" t="str">
        <f>IF(D16213&lt;=18,"LOW (1-18)","HIGH (19-36)")</f>
        <v>HIGH (19-36)</v>
      </c>
      <c r="G16213">
        <f>INT((D16213-1)/6)+1</f>
        <v>5</v>
      </c>
      <c r="H16213">
        <f>MOD(D16213-1,6)+1</f>
        <v>3</v>
      </c>
      <c r="I16213">
        <f>37-D16213</f>
        <v>10</v>
      </c>
      <c r="J16213">
        <f>ABS(D16213-D16214)</f>
        <v>6</v>
      </c>
      <c r="K16213">
        <f>AVERAGE(D16213:D16217)</f>
        <v>27</v>
      </c>
      <c r="L16213">
        <f>AVERAGE(D16213:D16232)</f>
        <v>27</v>
      </c>
      <c r="M16213">
        <f>K16213-L16213</f>
        <v>0</v>
      </c>
      <c r="N16213" t="str">
        <f>IF(K16213&gt;L16213,"HIGH ZONE BIAS",IF(K16213&lt;L16213,"LOW ZONE BIAS","EQUILIBRIUM"))</f>
        <v>EQUILIBRIUM</v>
      </c>
    </row>
    <row r="16214">
      <c r="A16214">
        <v>11346</v>
      </c>
      <c r="B16214" t="str">
        <v>2012-08-07</v>
      </c>
      <c r="C16214" t="str">
        <v>Midday</v>
      </c>
      <c r="D16214">
        <v>21</v>
      </c>
      <c r="E16214" t="str">
        <f>IF(MOD(D16214,2)=0,"EVEN","ODD")</f>
        <v>ODD</v>
      </c>
      <c r="F16214" t="str">
        <f>IF(D16214&lt;=18,"LOW (1-18)","HIGH (19-36)")</f>
        <v>HIGH (19-36)</v>
      </c>
      <c r="G16214">
        <f>INT((D16214-1)/6)+1</f>
        <v>4</v>
      </c>
      <c r="H16214">
        <f>MOD(D16214-1,6)+1</f>
        <v>3</v>
      </c>
      <c r="I16214">
        <f>37-D16214</f>
        <v>16</v>
      </c>
      <c r="J16214">
        <f>ABS(D16214-D16215)</f>
        <v>1</v>
      </c>
      <c r="K16214">
        <f>AVERAGE(D16214:D16218)</f>
        <v>21</v>
      </c>
      <c r="L16214">
        <f>AVERAGE(D16214:D16233)</f>
        <v>21</v>
      </c>
      <c r="M16214">
        <f>K16214-L16214</f>
        <v>0</v>
      </c>
      <c r="N16214" t="str">
        <f>IF(K16214&gt;L16214,"HIGH ZONE BIAS",IF(K16214&lt;L16214,"LOW ZONE BIAS","EQUILIBRIUM"))</f>
        <v>EQUILIBRIUM</v>
      </c>
    </row>
    <row r="16215">
      <c r="A16215">
        <v>11345</v>
      </c>
      <c r="B16215" t="str">
        <v>2012-08-07</v>
      </c>
      <c r="C16215" t="str">
        <v>Morning</v>
      </c>
      <c r="D16215">
        <v>20</v>
      </c>
      <c r="E16215" t="str">
        <f>IF(MOD(D16215,2)=0,"EVEN","ODD")</f>
        <v>EVEN</v>
      </c>
      <c r="F16215" t="str">
        <f>IF(D16215&lt;=18,"LOW (1-18)","HIGH (19-36)")</f>
        <v>HIGH (19-36)</v>
      </c>
      <c r="G16215">
        <f>INT((D16215-1)/6)+1</f>
        <v>4</v>
      </c>
      <c r="H16215">
        <f>MOD(D16215-1,6)+1</f>
        <v>2</v>
      </c>
      <c r="I16215">
        <f>37-D16215</f>
        <v>17</v>
      </c>
      <c r="J16215">
        <f>ABS(D16215-D16216)</f>
        <v>2</v>
      </c>
      <c r="K16215">
        <f>AVERAGE(D16215:D16219)</f>
        <v>20</v>
      </c>
      <c r="L16215">
        <f>AVERAGE(D16215:D16234)</f>
        <v>20</v>
      </c>
      <c r="M16215">
        <f>K16215-L16215</f>
        <v>0</v>
      </c>
      <c r="N16215" t="str">
        <f>IF(K16215&gt;L16215,"HIGH ZONE BIAS",IF(K16215&lt;L16215,"LOW ZONE BIAS","EQUILIBRIUM"))</f>
        <v>EQUILIBRIUM</v>
      </c>
    </row>
    <row r="16216">
      <c r="A16216">
        <v>11344</v>
      </c>
      <c r="B16216" t="str">
        <v>2012-08-06</v>
      </c>
      <c r="C16216" t="str">
        <v>Evening</v>
      </c>
      <c r="D16216">
        <v>18</v>
      </c>
      <c r="E16216" t="str">
        <f>IF(MOD(D16216,2)=0,"EVEN","ODD")</f>
        <v>EVEN</v>
      </c>
      <c r="F16216" t="str">
        <f>IF(D16216&lt;=18,"LOW (1-18)","HIGH (19-36)")</f>
        <v>LOW (1-18)</v>
      </c>
      <c r="G16216">
        <f>INT((D16216-1)/6)+1</f>
        <v>3</v>
      </c>
      <c r="H16216">
        <f>MOD(D16216-1,6)+1</f>
        <v>6</v>
      </c>
      <c r="I16216">
        <f>37-D16216</f>
        <v>19</v>
      </c>
      <c r="J16216">
        <f>ABS(D16216-D16217)</f>
        <v>7</v>
      </c>
      <c r="K16216">
        <f>AVERAGE(D16216:D16220)</f>
        <v>18</v>
      </c>
      <c r="L16216">
        <f>AVERAGE(D16216:D16235)</f>
        <v>18</v>
      </c>
      <c r="M16216">
        <f>K16216-L16216</f>
        <v>0</v>
      </c>
      <c r="N16216" t="str">
        <f>IF(K16216&gt;L16216,"HIGH ZONE BIAS",IF(K16216&lt;L16216,"LOW ZONE BIAS","EQUILIBRIUM"))</f>
        <v>EQUILIBRIUM</v>
      </c>
    </row>
    <row r="16217">
      <c r="A16217">
        <v>11343</v>
      </c>
      <c r="B16217" t="str">
        <v>2012-08-06</v>
      </c>
      <c r="C16217" t="str">
        <v>Midday</v>
      </c>
      <c r="D16217">
        <v>25</v>
      </c>
      <c r="E16217" t="str">
        <f>IF(MOD(D16217,2)=0,"EVEN","ODD")</f>
        <v>ODD</v>
      </c>
      <c r="F16217" t="str">
        <f>IF(D16217&lt;=18,"LOW (1-18)","HIGH (19-36)")</f>
        <v>HIGH (19-36)</v>
      </c>
      <c r="G16217">
        <f>INT((D16217-1)/6)+1</f>
        <v>5</v>
      </c>
      <c r="H16217">
        <f>MOD(D16217-1,6)+1</f>
        <v>1</v>
      </c>
      <c r="I16217">
        <f>37-D16217</f>
        <v>12</v>
      </c>
      <c r="J16217">
        <f>ABS(D16217-D16218)</f>
        <v>3</v>
      </c>
      <c r="K16217">
        <f>AVERAGE(D16217:D16221)</f>
        <v>25</v>
      </c>
      <c r="L16217">
        <f>AVERAGE(D16217:D16236)</f>
        <v>25</v>
      </c>
      <c r="M16217">
        <f>K16217-L16217</f>
        <v>0</v>
      </c>
      <c r="N16217" t="str">
        <f>IF(K16217&gt;L16217,"HIGH ZONE BIAS",IF(K16217&lt;L16217,"LOW ZONE BIAS","EQUILIBRIUM"))</f>
        <v>EQUILIBRIUM</v>
      </c>
    </row>
    <row r="16218">
      <c r="A16218">
        <v>11342</v>
      </c>
      <c r="B16218" t="str">
        <v>2012-08-06</v>
      </c>
      <c r="C16218" t="str">
        <v>Morning</v>
      </c>
      <c r="D16218">
        <v>22</v>
      </c>
      <c r="E16218" t="str">
        <f>IF(MOD(D16218,2)=0,"EVEN","ODD")</f>
        <v>EVEN</v>
      </c>
      <c r="F16218" t="str">
        <f>IF(D16218&lt;=18,"LOW (1-18)","HIGH (19-36)")</f>
        <v>HIGH (19-36)</v>
      </c>
      <c r="G16218">
        <f>INT((D16218-1)/6)+1</f>
        <v>4</v>
      </c>
      <c r="H16218">
        <f>MOD(D16218-1,6)+1</f>
        <v>4</v>
      </c>
      <c r="I16218">
        <f>37-D16218</f>
        <v>15</v>
      </c>
      <c r="J16218">
        <f>ABS(D16218-D16219)</f>
        <v>17</v>
      </c>
      <c r="K16218">
        <f>AVERAGE(D16218:D16222)</f>
        <v>22</v>
      </c>
      <c r="L16218">
        <f>AVERAGE(D16218:D16237)</f>
        <v>22</v>
      </c>
      <c r="M16218">
        <f>K16218-L16218</f>
        <v>0</v>
      </c>
      <c r="N16218" t="str">
        <f>IF(K16218&gt;L16218,"HIGH ZONE BIAS",IF(K16218&lt;L16218,"LOW ZONE BIAS","EQUILIBRIUM"))</f>
        <v>EQUILIBRIUM</v>
      </c>
    </row>
    <row r="16219">
      <c r="A16219">
        <v>11341</v>
      </c>
      <c r="B16219" t="str">
        <v>2012-08-04</v>
      </c>
      <c r="C16219" t="str">
        <v>Evening</v>
      </c>
      <c r="D16219">
        <v>5</v>
      </c>
      <c r="E16219" t="str">
        <f>IF(MOD(D16219,2)=0,"EVEN","ODD")</f>
        <v>ODD</v>
      </c>
      <c r="F16219" t="str">
        <f>IF(D16219&lt;=18,"LOW (1-18)","HIGH (19-36)")</f>
        <v>LOW (1-18)</v>
      </c>
      <c r="G16219">
        <f>INT((D16219-1)/6)+1</f>
        <v>1</v>
      </c>
      <c r="H16219">
        <f>MOD(D16219-1,6)+1</f>
        <v>5</v>
      </c>
      <c r="I16219">
        <f>37-D16219</f>
        <v>32</v>
      </c>
      <c r="J16219">
        <f>ABS(D16219-D16220)</f>
        <v>23</v>
      </c>
      <c r="K16219">
        <f>AVERAGE(D16219:D16223)</f>
        <v>5</v>
      </c>
      <c r="L16219">
        <f>AVERAGE(D16219:D16238)</f>
        <v>5</v>
      </c>
      <c r="M16219">
        <f>K16219-L16219</f>
        <v>0</v>
      </c>
      <c r="N16219" t="str">
        <f>IF(K16219&gt;L16219,"HIGH ZONE BIAS",IF(K16219&lt;L16219,"LOW ZONE BIAS","EQUILIBRIUM"))</f>
        <v>EQUILIBRIUM</v>
      </c>
    </row>
    <row r="16220">
      <c r="A16220">
        <v>11340</v>
      </c>
      <c r="B16220" t="str">
        <v>2012-08-04</v>
      </c>
      <c r="C16220" t="str">
        <v>Midday</v>
      </c>
      <c r="D16220">
        <v>28</v>
      </c>
      <c r="E16220" t="str">
        <f>IF(MOD(D16220,2)=0,"EVEN","ODD")</f>
        <v>EVEN</v>
      </c>
      <c r="F16220" t="str">
        <f>IF(D16220&lt;=18,"LOW (1-18)","HIGH (19-36)")</f>
        <v>HIGH (19-36)</v>
      </c>
      <c r="G16220">
        <f>INT((D16220-1)/6)+1</f>
        <v>5</v>
      </c>
      <c r="H16220">
        <f>MOD(D16220-1,6)+1</f>
        <v>4</v>
      </c>
      <c r="I16220">
        <f>37-D16220</f>
        <v>9</v>
      </c>
      <c r="J16220">
        <f>ABS(D16220-D16221)</f>
        <v>7</v>
      </c>
      <c r="K16220">
        <f>AVERAGE(D16220:D16224)</f>
        <v>28</v>
      </c>
      <c r="L16220">
        <f>AVERAGE(D16220:D16239)</f>
        <v>28</v>
      </c>
      <c r="M16220">
        <f>K16220-L16220</f>
        <v>0</v>
      </c>
      <c r="N16220" t="str">
        <f>IF(K16220&gt;L16220,"HIGH ZONE BIAS",IF(K16220&lt;L16220,"LOW ZONE BIAS","EQUILIBRIUM"))</f>
        <v>EQUILIBRIUM</v>
      </c>
    </row>
    <row r="16221">
      <c r="A16221">
        <v>11339</v>
      </c>
      <c r="B16221" t="str">
        <v>2012-08-04</v>
      </c>
      <c r="C16221" t="str">
        <v>Morning</v>
      </c>
      <c r="D16221">
        <v>21</v>
      </c>
      <c r="E16221" t="str">
        <f>IF(MOD(D16221,2)=0,"EVEN","ODD")</f>
        <v>ODD</v>
      </c>
      <c r="F16221" t="str">
        <f>IF(D16221&lt;=18,"LOW (1-18)","HIGH (19-36)")</f>
        <v>HIGH (19-36)</v>
      </c>
      <c r="G16221">
        <f>INT((D16221-1)/6)+1</f>
        <v>4</v>
      </c>
      <c r="H16221">
        <f>MOD(D16221-1,6)+1</f>
        <v>3</v>
      </c>
      <c r="I16221">
        <f>37-D16221</f>
        <v>16</v>
      </c>
      <c r="J16221">
        <f>ABS(D16221-D16222)</f>
        <v>6</v>
      </c>
      <c r="K16221">
        <f>AVERAGE(D16221:D16225)</f>
        <v>21</v>
      </c>
      <c r="L16221">
        <f>AVERAGE(D16221:D16240)</f>
        <v>21</v>
      </c>
      <c r="M16221">
        <f>K16221-L16221</f>
        <v>0</v>
      </c>
      <c r="N16221" t="str">
        <f>IF(K16221&gt;L16221,"HIGH ZONE BIAS",IF(K16221&lt;L16221,"LOW ZONE BIAS","EQUILIBRIUM"))</f>
        <v>EQUILIBRIUM</v>
      </c>
    </row>
    <row r="16222">
      <c r="A16222">
        <v>11338</v>
      </c>
      <c r="B16222" t="str">
        <v>2012-08-03</v>
      </c>
      <c r="C16222" t="str">
        <v>Evening</v>
      </c>
      <c r="D16222">
        <v>15</v>
      </c>
      <c r="E16222" t="str">
        <f>IF(MOD(D16222,2)=0,"EVEN","ODD")</f>
        <v>ODD</v>
      </c>
      <c r="F16222" t="str">
        <f>IF(D16222&lt;=18,"LOW (1-18)","HIGH (19-36)")</f>
        <v>LOW (1-18)</v>
      </c>
      <c r="G16222">
        <f>INT((D16222-1)/6)+1</f>
        <v>3</v>
      </c>
      <c r="H16222">
        <f>MOD(D16222-1,6)+1</f>
        <v>3</v>
      </c>
      <c r="I16222">
        <f>37-D16222</f>
        <v>22</v>
      </c>
      <c r="J16222">
        <f>ABS(D16222-D16223)</f>
        <v>1</v>
      </c>
      <c r="K16222">
        <f>AVERAGE(D16222:D16226)</f>
        <v>15</v>
      </c>
      <c r="L16222">
        <f>AVERAGE(D16222:D16241)</f>
        <v>15</v>
      </c>
      <c r="M16222">
        <f>K16222-L16222</f>
        <v>0</v>
      </c>
      <c r="N16222" t="str">
        <f>IF(K16222&gt;L16222,"HIGH ZONE BIAS",IF(K16222&lt;L16222,"LOW ZONE BIAS","EQUILIBRIUM"))</f>
        <v>EQUILIBRIUM</v>
      </c>
    </row>
    <row r="16223">
      <c r="A16223">
        <v>11337</v>
      </c>
      <c r="B16223" t="str">
        <v>2012-08-03</v>
      </c>
      <c r="C16223" t="str">
        <v>Midday</v>
      </c>
      <c r="D16223">
        <v>16</v>
      </c>
      <c r="E16223" t="str">
        <f>IF(MOD(D16223,2)=0,"EVEN","ODD")</f>
        <v>EVEN</v>
      </c>
      <c r="F16223" t="str">
        <f>IF(D16223&lt;=18,"LOW (1-18)","HIGH (19-36)")</f>
        <v>LOW (1-18)</v>
      </c>
      <c r="G16223">
        <f>INT((D16223-1)/6)+1</f>
        <v>3</v>
      </c>
      <c r="H16223">
        <f>MOD(D16223-1,6)+1</f>
        <v>4</v>
      </c>
      <c r="I16223">
        <f>37-D16223</f>
        <v>21</v>
      </c>
      <c r="J16223">
        <f>ABS(D16223-D16224)</f>
        <v>10</v>
      </c>
      <c r="K16223">
        <f>AVERAGE(D16223:D16227)</f>
        <v>16</v>
      </c>
      <c r="L16223">
        <f>AVERAGE(D16223:D16242)</f>
        <v>16</v>
      </c>
      <c r="M16223">
        <f>K16223-L16223</f>
        <v>0</v>
      </c>
      <c r="N16223" t="str">
        <f>IF(K16223&gt;L16223,"HIGH ZONE BIAS",IF(K16223&lt;L16223,"LOW ZONE BIAS","EQUILIBRIUM"))</f>
        <v>EQUILIBRIUM</v>
      </c>
    </row>
    <row r="16224">
      <c r="A16224">
        <v>11336</v>
      </c>
      <c r="B16224" t="str">
        <v>2012-08-03</v>
      </c>
      <c r="C16224" t="str">
        <v>Morning</v>
      </c>
      <c r="D16224">
        <v>6</v>
      </c>
      <c r="E16224" t="str">
        <f>IF(MOD(D16224,2)=0,"EVEN","ODD")</f>
        <v>EVEN</v>
      </c>
      <c r="F16224" t="str">
        <f>IF(D16224&lt;=18,"LOW (1-18)","HIGH (19-36)")</f>
        <v>LOW (1-18)</v>
      </c>
      <c r="G16224">
        <f>INT((D16224-1)/6)+1</f>
        <v>1</v>
      </c>
      <c r="H16224">
        <f>MOD(D16224-1,6)+1</f>
        <v>6</v>
      </c>
      <c r="I16224">
        <f>37-D16224</f>
        <v>31</v>
      </c>
      <c r="J16224">
        <f>ABS(D16224-D16225)</f>
        <v>13</v>
      </c>
      <c r="K16224">
        <f>AVERAGE(D16224:D16228)</f>
        <v>6</v>
      </c>
      <c r="L16224">
        <f>AVERAGE(D16224:D16243)</f>
        <v>6</v>
      </c>
      <c r="M16224">
        <f>K16224-L16224</f>
        <v>0</v>
      </c>
      <c r="N16224" t="str">
        <f>IF(K16224&gt;L16224,"HIGH ZONE BIAS",IF(K16224&lt;L16224,"LOW ZONE BIAS","EQUILIBRIUM"))</f>
        <v>EQUILIBRIUM</v>
      </c>
    </row>
    <row r="16225">
      <c r="A16225">
        <v>11335</v>
      </c>
      <c r="B16225" t="str">
        <v>2012-08-02</v>
      </c>
      <c r="C16225" t="str">
        <v>Evening</v>
      </c>
      <c r="D16225">
        <v>19</v>
      </c>
      <c r="E16225" t="str">
        <f>IF(MOD(D16225,2)=0,"EVEN","ODD")</f>
        <v>ODD</v>
      </c>
      <c r="F16225" t="str">
        <f>IF(D16225&lt;=18,"LOW (1-18)","HIGH (19-36)")</f>
        <v>HIGH (19-36)</v>
      </c>
      <c r="G16225">
        <f>INT((D16225-1)/6)+1</f>
        <v>4</v>
      </c>
      <c r="H16225">
        <f>MOD(D16225-1,6)+1</f>
        <v>1</v>
      </c>
      <c r="I16225">
        <f>37-D16225</f>
        <v>18</v>
      </c>
      <c r="J16225">
        <f>ABS(D16225-D16226)</f>
        <v>11</v>
      </c>
      <c r="K16225">
        <f>AVERAGE(D16225:D16229)</f>
        <v>19</v>
      </c>
      <c r="L16225">
        <f>AVERAGE(D16225:D16244)</f>
        <v>19</v>
      </c>
      <c r="M16225">
        <f>K16225-L16225</f>
        <v>0</v>
      </c>
      <c r="N16225" t="str">
        <f>IF(K16225&gt;L16225,"HIGH ZONE BIAS",IF(K16225&lt;L16225,"LOW ZONE BIAS","EQUILIBRIUM"))</f>
        <v>EQUILIBRIUM</v>
      </c>
    </row>
    <row r="16226">
      <c r="A16226">
        <v>11334</v>
      </c>
      <c r="B16226" t="str">
        <v>2012-08-02</v>
      </c>
      <c r="C16226" t="str">
        <v>Midday</v>
      </c>
      <c r="D16226">
        <v>30</v>
      </c>
      <c r="E16226" t="str">
        <f>IF(MOD(D16226,2)=0,"EVEN","ODD")</f>
        <v>EVEN</v>
      </c>
      <c r="F16226" t="str">
        <f>IF(D16226&lt;=18,"LOW (1-18)","HIGH (19-36)")</f>
        <v>HIGH (19-36)</v>
      </c>
      <c r="G16226">
        <f>INT((D16226-1)/6)+1</f>
        <v>5</v>
      </c>
      <c r="H16226">
        <f>MOD(D16226-1,6)+1</f>
        <v>6</v>
      </c>
      <c r="I16226">
        <f>37-D16226</f>
        <v>7</v>
      </c>
      <c r="J16226">
        <f>ABS(D16226-D16227)</f>
        <v>6</v>
      </c>
      <c r="K16226">
        <f>AVERAGE(D16226:D16230)</f>
        <v>30</v>
      </c>
      <c r="L16226">
        <f>AVERAGE(D16226:D16245)</f>
        <v>30</v>
      </c>
      <c r="M16226">
        <f>K16226-L16226</f>
        <v>0</v>
      </c>
      <c r="N16226" t="str">
        <f>IF(K16226&gt;L16226,"HIGH ZONE BIAS",IF(K16226&lt;L16226,"LOW ZONE BIAS","EQUILIBRIUM"))</f>
        <v>EQUILIBRIUM</v>
      </c>
    </row>
    <row r="16227">
      <c r="A16227">
        <v>11333</v>
      </c>
      <c r="B16227" t="str">
        <v>2012-08-02</v>
      </c>
      <c r="C16227" t="str">
        <v>Morning</v>
      </c>
      <c r="D16227">
        <v>24</v>
      </c>
      <c r="E16227" t="str">
        <f>IF(MOD(D16227,2)=0,"EVEN","ODD")</f>
        <v>EVEN</v>
      </c>
      <c r="F16227" t="str">
        <f>IF(D16227&lt;=18,"LOW (1-18)","HIGH (19-36)")</f>
        <v>HIGH (19-36)</v>
      </c>
      <c r="G16227">
        <f>INT((D16227-1)/6)+1</f>
        <v>4</v>
      </c>
      <c r="H16227">
        <f>MOD(D16227-1,6)+1</f>
        <v>6</v>
      </c>
      <c r="I16227">
        <f>37-D16227</f>
        <v>13</v>
      </c>
      <c r="J16227">
        <f>ABS(D16227-D16228)</f>
        <v>18</v>
      </c>
      <c r="K16227">
        <f>AVERAGE(D16227:D16231)</f>
        <v>24</v>
      </c>
      <c r="L16227">
        <f>AVERAGE(D16227:D16246)</f>
        <v>24</v>
      </c>
      <c r="M16227">
        <f>K16227-L16227</f>
        <v>0</v>
      </c>
      <c r="N16227" t="str">
        <f>IF(K16227&gt;L16227,"HIGH ZONE BIAS",IF(K16227&lt;L16227,"LOW ZONE BIAS","EQUILIBRIUM"))</f>
        <v>EQUILIBRIUM</v>
      </c>
    </row>
    <row r="16228">
      <c r="A16228">
        <v>11332</v>
      </c>
      <c r="B16228" t="str">
        <v>2012-08-01</v>
      </c>
      <c r="C16228" t="str">
        <v>Evening</v>
      </c>
      <c r="D16228">
        <v>6</v>
      </c>
      <c r="E16228" t="str">
        <f>IF(MOD(D16228,2)=0,"EVEN","ODD")</f>
        <v>EVEN</v>
      </c>
      <c r="F16228" t="str">
        <f>IF(D16228&lt;=18,"LOW (1-18)","HIGH (19-36)")</f>
        <v>LOW (1-18)</v>
      </c>
      <c r="G16228">
        <f>INT((D16228-1)/6)+1</f>
        <v>1</v>
      </c>
      <c r="H16228">
        <f>MOD(D16228-1,6)+1</f>
        <v>6</v>
      </c>
      <c r="I16228">
        <f>37-D16228</f>
        <v>31</v>
      </c>
      <c r="J16228">
        <f>ABS(D16228-D16229)</f>
        <v>29</v>
      </c>
      <c r="K16228">
        <f>AVERAGE(D16228:D16232)</f>
        <v>6</v>
      </c>
      <c r="L16228">
        <f>AVERAGE(D16228:D16247)</f>
        <v>6</v>
      </c>
      <c r="M16228">
        <f>K16228-L16228</f>
        <v>0</v>
      </c>
      <c r="N16228" t="str">
        <f>IF(K16228&gt;L16228,"HIGH ZONE BIAS",IF(K16228&lt;L16228,"LOW ZONE BIAS","EQUILIBRIUM"))</f>
        <v>EQUILIBRIUM</v>
      </c>
    </row>
    <row r="16229">
      <c r="A16229">
        <v>11331</v>
      </c>
      <c r="B16229" t="str">
        <v>2012-08-01</v>
      </c>
      <c r="C16229" t="str">
        <v>Midday</v>
      </c>
      <c r="D16229">
        <v>35</v>
      </c>
      <c r="E16229" t="str">
        <f>IF(MOD(D16229,2)=0,"EVEN","ODD")</f>
        <v>ODD</v>
      </c>
      <c r="F16229" t="str">
        <f>IF(D16229&lt;=18,"LOW (1-18)","HIGH (19-36)")</f>
        <v>HIGH (19-36)</v>
      </c>
      <c r="G16229">
        <f>INT((D16229-1)/6)+1</f>
        <v>6</v>
      </c>
      <c r="H16229">
        <f>MOD(D16229-1,6)+1</f>
        <v>5</v>
      </c>
      <c r="I16229">
        <f>37-D16229</f>
        <v>2</v>
      </c>
      <c r="J16229">
        <f>ABS(D16229-D16230)</f>
        <v>26</v>
      </c>
      <c r="K16229">
        <f>AVERAGE(D16229:D16233)</f>
        <v>35</v>
      </c>
      <c r="L16229">
        <f>AVERAGE(D16229:D16248)</f>
        <v>35</v>
      </c>
      <c r="M16229">
        <f>K16229-L16229</f>
        <v>0</v>
      </c>
      <c r="N16229" t="str">
        <f>IF(K16229&gt;L16229,"HIGH ZONE BIAS",IF(K16229&lt;L16229,"LOW ZONE BIAS","EQUILIBRIUM"))</f>
        <v>EQUILIBRIUM</v>
      </c>
    </row>
    <row r="16230">
      <c r="A16230">
        <v>11330</v>
      </c>
      <c r="B16230" t="str">
        <v>2012-08-01</v>
      </c>
      <c r="C16230" t="str">
        <v>Morning</v>
      </c>
      <c r="D16230">
        <v>9</v>
      </c>
      <c r="E16230" t="str">
        <f>IF(MOD(D16230,2)=0,"EVEN","ODD")</f>
        <v>ODD</v>
      </c>
      <c r="F16230" t="str">
        <f>IF(D16230&lt;=18,"LOW (1-18)","HIGH (19-36)")</f>
        <v>LOW (1-18)</v>
      </c>
      <c r="G16230">
        <f>INT((D16230-1)/6)+1</f>
        <v>2</v>
      </c>
      <c r="H16230">
        <f>MOD(D16230-1,6)+1</f>
        <v>3</v>
      </c>
      <c r="I16230">
        <f>37-D16230</f>
        <v>28</v>
      </c>
      <c r="J16230">
        <f>ABS(D16230-D16231)</f>
        <v>26</v>
      </c>
      <c r="K16230">
        <f>AVERAGE(D16230:D16234)</f>
        <v>9</v>
      </c>
      <c r="L16230">
        <f>AVERAGE(D16230:D16249)</f>
        <v>9</v>
      </c>
      <c r="M16230">
        <f>K16230-L16230</f>
        <v>0</v>
      </c>
      <c r="N16230" t="str">
        <f>IF(K16230&gt;L16230,"HIGH ZONE BIAS",IF(K16230&lt;L16230,"LOW ZONE BIAS","EQUILIBRIUM"))</f>
        <v>EQUILIBRIUM</v>
      </c>
    </row>
    <row r="16231">
      <c r="A16231">
        <v>11329</v>
      </c>
      <c r="B16231" t="str">
        <v>2012-07-31</v>
      </c>
      <c r="C16231" t="str">
        <v>Evening</v>
      </c>
      <c r="D16231">
        <v>35</v>
      </c>
      <c r="E16231" t="str">
        <f>IF(MOD(D16231,2)=0,"EVEN","ODD")</f>
        <v>ODD</v>
      </c>
      <c r="F16231" t="str">
        <f>IF(D16231&lt;=18,"LOW (1-18)","HIGH (19-36)")</f>
        <v>HIGH (19-36)</v>
      </c>
      <c r="G16231">
        <f>INT((D16231-1)/6)+1</f>
        <v>6</v>
      </c>
      <c r="H16231">
        <f>MOD(D16231-1,6)+1</f>
        <v>5</v>
      </c>
      <c r="I16231">
        <f>37-D16231</f>
        <v>2</v>
      </c>
      <c r="J16231">
        <f>ABS(D16231-D16232)</f>
        <v>2</v>
      </c>
      <c r="K16231">
        <f>AVERAGE(D16231:D16235)</f>
        <v>35</v>
      </c>
      <c r="L16231">
        <f>AVERAGE(D16231:D16250)</f>
        <v>35</v>
      </c>
      <c r="M16231">
        <f>K16231-L16231</f>
        <v>0</v>
      </c>
      <c r="N16231" t="str">
        <f>IF(K16231&gt;L16231,"HIGH ZONE BIAS",IF(K16231&lt;L16231,"LOW ZONE BIAS","EQUILIBRIUM"))</f>
        <v>EQUILIBRIUM</v>
      </c>
    </row>
    <row r="16232">
      <c r="A16232">
        <v>11328</v>
      </c>
      <c r="B16232" t="str">
        <v>2012-07-31</v>
      </c>
      <c r="C16232" t="str">
        <v>Midday</v>
      </c>
      <c r="D16232">
        <v>33</v>
      </c>
      <c r="E16232" t="str">
        <f>IF(MOD(D16232,2)=0,"EVEN","ODD")</f>
        <v>ODD</v>
      </c>
      <c r="F16232" t="str">
        <f>IF(D16232&lt;=18,"LOW (1-18)","HIGH (19-36)")</f>
        <v>HIGH (19-36)</v>
      </c>
      <c r="G16232">
        <f>INT((D16232-1)/6)+1</f>
        <v>6</v>
      </c>
      <c r="H16232">
        <f>MOD(D16232-1,6)+1</f>
        <v>3</v>
      </c>
      <c r="I16232">
        <f>37-D16232</f>
        <v>4</v>
      </c>
      <c r="J16232">
        <f>ABS(D16232-D16233)</f>
        <v>19</v>
      </c>
      <c r="K16232">
        <f>AVERAGE(D16232:D16236)</f>
        <v>33</v>
      </c>
      <c r="L16232">
        <f>AVERAGE(D16232:D16251)</f>
        <v>33</v>
      </c>
      <c r="M16232">
        <f>K16232-L16232</f>
        <v>0</v>
      </c>
      <c r="N16232" t="str">
        <f>IF(K16232&gt;L16232,"HIGH ZONE BIAS",IF(K16232&lt;L16232,"LOW ZONE BIAS","EQUILIBRIUM"))</f>
        <v>EQUILIBRIUM</v>
      </c>
    </row>
    <row r="16233">
      <c r="A16233">
        <v>11327</v>
      </c>
      <c r="B16233" t="str">
        <v>2012-07-31</v>
      </c>
      <c r="C16233" t="str">
        <v>Morning</v>
      </c>
      <c r="D16233">
        <v>14</v>
      </c>
      <c r="E16233" t="str">
        <f>IF(MOD(D16233,2)=0,"EVEN","ODD")</f>
        <v>EVEN</v>
      </c>
      <c r="F16233" t="str">
        <f>IF(D16233&lt;=18,"LOW (1-18)","HIGH (19-36)")</f>
        <v>LOW (1-18)</v>
      </c>
      <c r="G16233">
        <f>INT((D16233-1)/6)+1</f>
        <v>3</v>
      </c>
      <c r="H16233">
        <f>MOD(D16233-1,6)+1</f>
        <v>2</v>
      </c>
      <c r="I16233">
        <f>37-D16233</f>
        <v>23</v>
      </c>
      <c r="J16233">
        <f>ABS(D16233-D16234)</f>
        <v>12</v>
      </c>
      <c r="K16233">
        <f>AVERAGE(D16233:D16237)</f>
        <v>14</v>
      </c>
      <c r="L16233">
        <f>AVERAGE(D16233:D16252)</f>
        <v>14</v>
      </c>
      <c r="M16233">
        <f>K16233-L16233</f>
        <v>0</v>
      </c>
      <c r="N16233" t="str">
        <f>IF(K16233&gt;L16233,"HIGH ZONE BIAS",IF(K16233&lt;L16233,"LOW ZONE BIAS","EQUILIBRIUM"))</f>
        <v>EQUILIBRIUM</v>
      </c>
    </row>
    <row r="16234">
      <c r="A16234">
        <v>11326</v>
      </c>
      <c r="B16234" t="str">
        <v>2012-07-30</v>
      </c>
      <c r="C16234" t="str">
        <v>Evening</v>
      </c>
      <c r="D16234">
        <v>2</v>
      </c>
      <c r="E16234" t="str">
        <f>IF(MOD(D16234,2)=0,"EVEN","ODD")</f>
        <v>EVEN</v>
      </c>
      <c r="F16234" t="str">
        <f>IF(D16234&lt;=18,"LOW (1-18)","HIGH (19-36)")</f>
        <v>LOW (1-18)</v>
      </c>
      <c r="G16234">
        <f>INT((D16234-1)/6)+1</f>
        <v>1</v>
      </c>
      <c r="H16234">
        <f>MOD(D16234-1,6)+1</f>
        <v>2</v>
      </c>
      <c r="I16234">
        <f>37-D16234</f>
        <v>35</v>
      </c>
      <c r="J16234">
        <f>ABS(D16234-D16235)</f>
        <v>18</v>
      </c>
      <c r="K16234">
        <f>AVERAGE(D16234:D16238)</f>
        <v>2</v>
      </c>
      <c r="L16234">
        <f>AVERAGE(D16234:D16253)</f>
        <v>2</v>
      </c>
      <c r="M16234">
        <f>K16234-L16234</f>
        <v>0</v>
      </c>
      <c r="N16234" t="str">
        <f>IF(K16234&gt;L16234,"HIGH ZONE BIAS",IF(K16234&lt;L16234,"LOW ZONE BIAS","EQUILIBRIUM"))</f>
        <v>EQUILIBRIUM</v>
      </c>
    </row>
    <row r="16235">
      <c r="A16235">
        <v>11325</v>
      </c>
      <c r="B16235" t="str">
        <v>2012-07-30</v>
      </c>
      <c r="C16235" t="str">
        <v>Midday</v>
      </c>
      <c r="D16235">
        <v>20</v>
      </c>
      <c r="E16235" t="str">
        <f>IF(MOD(D16235,2)=0,"EVEN","ODD")</f>
        <v>EVEN</v>
      </c>
      <c r="F16235" t="str">
        <f>IF(D16235&lt;=18,"LOW (1-18)","HIGH (19-36)")</f>
        <v>HIGH (19-36)</v>
      </c>
      <c r="G16235">
        <f>INT((D16235-1)/6)+1</f>
        <v>4</v>
      </c>
      <c r="H16235">
        <f>MOD(D16235-1,6)+1</f>
        <v>2</v>
      </c>
      <c r="I16235">
        <f>37-D16235</f>
        <v>17</v>
      </c>
      <c r="J16235">
        <f>ABS(D16235-D16236)</f>
        <v>11</v>
      </c>
      <c r="K16235">
        <f>AVERAGE(D16235:D16239)</f>
        <v>20</v>
      </c>
      <c r="L16235">
        <f>AVERAGE(D16235:D16254)</f>
        <v>20</v>
      </c>
      <c r="M16235">
        <f>K16235-L16235</f>
        <v>0</v>
      </c>
      <c r="N16235" t="str">
        <f>IF(K16235&gt;L16235,"HIGH ZONE BIAS",IF(K16235&lt;L16235,"LOW ZONE BIAS","EQUILIBRIUM"))</f>
        <v>EQUILIBRIUM</v>
      </c>
    </row>
    <row r="16236">
      <c r="A16236">
        <v>11324</v>
      </c>
      <c r="B16236" t="str">
        <v>2012-07-30</v>
      </c>
      <c r="C16236" t="str">
        <v>Morning</v>
      </c>
      <c r="D16236">
        <v>31</v>
      </c>
      <c r="E16236" t="str">
        <f>IF(MOD(D16236,2)=0,"EVEN","ODD")</f>
        <v>ODD</v>
      </c>
      <c r="F16236" t="str">
        <f>IF(D16236&lt;=18,"LOW (1-18)","HIGH (19-36)")</f>
        <v>HIGH (19-36)</v>
      </c>
      <c r="G16236">
        <f>INT((D16236-1)/6)+1</f>
        <v>6</v>
      </c>
      <c r="H16236">
        <f>MOD(D16236-1,6)+1</f>
        <v>1</v>
      </c>
      <c r="I16236">
        <f>37-D16236</f>
        <v>6</v>
      </c>
      <c r="J16236">
        <f>ABS(D16236-D16237)</f>
        <v>17</v>
      </c>
      <c r="K16236">
        <f>AVERAGE(D16236:D16240)</f>
        <v>31</v>
      </c>
      <c r="L16236">
        <f>AVERAGE(D16236:D16255)</f>
        <v>31</v>
      </c>
      <c r="M16236">
        <f>K16236-L16236</f>
        <v>0</v>
      </c>
      <c r="N16236" t="str">
        <f>IF(K16236&gt;L16236,"HIGH ZONE BIAS",IF(K16236&lt;L16236,"LOW ZONE BIAS","EQUILIBRIUM"))</f>
        <v>EQUILIBRIUM</v>
      </c>
    </row>
    <row r="16237">
      <c r="A16237">
        <v>11323</v>
      </c>
      <c r="B16237" t="str">
        <v>2012-07-28</v>
      </c>
      <c r="C16237" t="str">
        <v>Evening</v>
      </c>
      <c r="D16237">
        <v>14</v>
      </c>
      <c r="E16237" t="str">
        <f>IF(MOD(D16237,2)=0,"EVEN","ODD")</f>
        <v>EVEN</v>
      </c>
      <c r="F16237" t="str">
        <f>IF(D16237&lt;=18,"LOW (1-18)","HIGH (19-36)")</f>
        <v>LOW (1-18)</v>
      </c>
      <c r="G16237">
        <f>INT((D16237-1)/6)+1</f>
        <v>3</v>
      </c>
      <c r="H16237">
        <f>MOD(D16237-1,6)+1</f>
        <v>2</v>
      </c>
      <c r="I16237">
        <f>37-D16237</f>
        <v>23</v>
      </c>
      <c r="J16237">
        <f>ABS(D16237-D16238)</f>
        <v>18</v>
      </c>
      <c r="K16237">
        <f>AVERAGE(D16237:D16241)</f>
        <v>14</v>
      </c>
      <c r="L16237">
        <f>AVERAGE(D16237:D16256)</f>
        <v>14</v>
      </c>
      <c r="M16237">
        <f>K16237-L16237</f>
        <v>0</v>
      </c>
      <c r="N16237" t="str">
        <f>IF(K16237&gt;L16237,"HIGH ZONE BIAS",IF(K16237&lt;L16237,"LOW ZONE BIAS","EQUILIBRIUM"))</f>
        <v>EQUILIBRIUM</v>
      </c>
    </row>
    <row r="16238">
      <c r="A16238">
        <v>11322</v>
      </c>
      <c r="B16238" t="str">
        <v>2012-07-28</v>
      </c>
      <c r="C16238" t="str">
        <v>Midday</v>
      </c>
      <c r="D16238">
        <v>32</v>
      </c>
      <c r="E16238" t="str">
        <f>IF(MOD(D16238,2)=0,"EVEN","ODD")</f>
        <v>EVEN</v>
      </c>
      <c r="F16238" t="str">
        <f>IF(D16238&lt;=18,"LOW (1-18)","HIGH (19-36)")</f>
        <v>HIGH (19-36)</v>
      </c>
      <c r="G16238">
        <f>INT((D16238-1)/6)+1</f>
        <v>6</v>
      </c>
      <c r="H16238">
        <f>MOD(D16238-1,6)+1</f>
        <v>2</v>
      </c>
      <c r="I16238">
        <f>37-D16238</f>
        <v>5</v>
      </c>
      <c r="J16238">
        <f>ABS(D16238-D16239)</f>
        <v>14</v>
      </c>
      <c r="K16238">
        <f>AVERAGE(D16238:D16242)</f>
        <v>32</v>
      </c>
      <c r="L16238">
        <f>AVERAGE(D16238:D16257)</f>
        <v>32</v>
      </c>
      <c r="M16238">
        <f>K16238-L16238</f>
        <v>0</v>
      </c>
      <c r="N16238" t="str">
        <f>IF(K16238&gt;L16238,"HIGH ZONE BIAS",IF(K16238&lt;L16238,"LOW ZONE BIAS","EQUILIBRIUM"))</f>
        <v>EQUILIBRIUM</v>
      </c>
    </row>
    <row r="16239">
      <c r="A16239">
        <v>11321</v>
      </c>
      <c r="B16239" t="str">
        <v>2012-07-28</v>
      </c>
      <c r="C16239" t="str">
        <v>Morning</v>
      </c>
      <c r="D16239">
        <v>18</v>
      </c>
      <c r="E16239" t="str">
        <f>IF(MOD(D16239,2)=0,"EVEN","ODD")</f>
        <v>EVEN</v>
      </c>
      <c r="F16239" t="str">
        <f>IF(D16239&lt;=18,"LOW (1-18)","HIGH (19-36)")</f>
        <v>LOW (1-18)</v>
      </c>
      <c r="G16239">
        <f>INT((D16239-1)/6)+1</f>
        <v>3</v>
      </c>
      <c r="H16239">
        <f>MOD(D16239-1,6)+1</f>
        <v>6</v>
      </c>
      <c r="I16239">
        <f>37-D16239</f>
        <v>19</v>
      </c>
      <c r="J16239">
        <f>ABS(D16239-D16240)</f>
        <v>4</v>
      </c>
      <c r="K16239">
        <f>AVERAGE(D16239:D16243)</f>
        <v>18</v>
      </c>
      <c r="L16239">
        <f>AVERAGE(D16239:D16258)</f>
        <v>18</v>
      </c>
      <c r="M16239">
        <f>K16239-L16239</f>
        <v>0</v>
      </c>
      <c r="N16239" t="str">
        <f>IF(K16239&gt;L16239,"HIGH ZONE BIAS",IF(K16239&lt;L16239,"LOW ZONE BIAS","EQUILIBRIUM"))</f>
        <v>EQUILIBRIUM</v>
      </c>
    </row>
    <row r="16240">
      <c r="A16240">
        <v>11320</v>
      </c>
      <c r="B16240" t="str">
        <v>2012-07-27</v>
      </c>
      <c r="C16240" t="str">
        <v>Evening</v>
      </c>
      <c r="D16240">
        <v>14</v>
      </c>
      <c r="E16240" t="str">
        <f>IF(MOD(D16240,2)=0,"EVEN","ODD")</f>
        <v>EVEN</v>
      </c>
      <c r="F16240" t="str">
        <f>IF(D16240&lt;=18,"LOW (1-18)","HIGH (19-36)")</f>
        <v>LOW (1-18)</v>
      </c>
      <c r="G16240">
        <f>INT((D16240-1)/6)+1</f>
        <v>3</v>
      </c>
      <c r="H16240">
        <f>MOD(D16240-1,6)+1</f>
        <v>2</v>
      </c>
      <c r="I16240">
        <f>37-D16240</f>
        <v>23</v>
      </c>
      <c r="J16240">
        <f>ABS(D16240-D16241)</f>
        <v>2</v>
      </c>
      <c r="K16240">
        <f>AVERAGE(D16240:D16244)</f>
        <v>14</v>
      </c>
      <c r="L16240">
        <f>AVERAGE(D16240:D16259)</f>
        <v>14</v>
      </c>
      <c r="M16240">
        <f>K16240-L16240</f>
        <v>0</v>
      </c>
      <c r="N16240" t="str">
        <f>IF(K16240&gt;L16240,"HIGH ZONE BIAS",IF(K16240&lt;L16240,"LOW ZONE BIAS","EQUILIBRIUM"))</f>
        <v>EQUILIBRIUM</v>
      </c>
    </row>
    <row r="16241">
      <c r="A16241">
        <v>11319</v>
      </c>
      <c r="B16241" t="str">
        <v>2012-07-27</v>
      </c>
      <c r="C16241" t="str">
        <v>Midday</v>
      </c>
      <c r="D16241">
        <v>12</v>
      </c>
      <c r="E16241" t="str">
        <f>IF(MOD(D16241,2)=0,"EVEN","ODD")</f>
        <v>EVEN</v>
      </c>
      <c r="F16241" t="str">
        <f>IF(D16241&lt;=18,"LOW (1-18)","HIGH (19-36)")</f>
        <v>LOW (1-18)</v>
      </c>
      <c r="G16241">
        <f>INT((D16241-1)/6)+1</f>
        <v>2</v>
      </c>
      <c r="H16241">
        <f>MOD(D16241-1,6)+1</f>
        <v>6</v>
      </c>
      <c r="I16241">
        <f>37-D16241</f>
        <v>25</v>
      </c>
      <c r="J16241">
        <f>ABS(D16241-D16242)</f>
        <v>7</v>
      </c>
      <c r="K16241">
        <f>AVERAGE(D16241:D16245)</f>
        <v>12</v>
      </c>
      <c r="L16241">
        <f>AVERAGE(D16241:D16260)</f>
        <v>12</v>
      </c>
      <c r="M16241">
        <f>K16241-L16241</f>
        <v>0</v>
      </c>
      <c r="N16241" t="str">
        <f>IF(K16241&gt;L16241,"HIGH ZONE BIAS",IF(K16241&lt;L16241,"LOW ZONE BIAS","EQUILIBRIUM"))</f>
        <v>EQUILIBRIUM</v>
      </c>
    </row>
    <row r="16242">
      <c r="A16242">
        <v>11318</v>
      </c>
      <c r="B16242" t="str">
        <v>2012-07-27</v>
      </c>
      <c r="C16242" t="str">
        <v>Morning</v>
      </c>
      <c r="D16242">
        <v>5</v>
      </c>
      <c r="E16242" t="str">
        <f>IF(MOD(D16242,2)=0,"EVEN","ODD")</f>
        <v>ODD</v>
      </c>
      <c r="F16242" t="str">
        <f>IF(D16242&lt;=18,"LOW (1-18)","HIGH (19-36)")</f>
        <v>LOW (1-18)</v>
      </c>
      <c r="G16242">
        <f>INT((D16242-1)/6)+1</f>
        <v>1</v>
      </c>
      <c r="H16242">
        <f>MOD(D16242-1,6)+1</f>
        <v>5</v>
      </c>
      <c r="I16242">
        <f>37-D16242</f>
        <v>32</v>
      </c>
      <c r="J16242">
        <f>ABS(D16242-D16243)</f>
        <v>3</v>
      </c>
      <c r="K16242">
        <f>AVERAGE(D16242:D16246)</f>
        <v>5</v>
      </c>
      <c r="L16242">
        <f>AVERAGE(D16242:D16261)</f>
        <v>5</v>
      </c>
      <c r="M16242">
        <f>K16242-L16242</f>
        <v>0</v>
      </c>
      <c r="N16242" t="str">
        <f>IF(K16242&gt;L16242,"HIGH ZONE BIAS",IF(K16242&lt;L16242,"LOW ZONE BIAS","EQUILIBRIUM"))</f>
        <v>EQUILIBRIUM</v>
      </c>
    </row>
    <row r="16243">
      <c r="A16243">
        <v>11317</v>
      </c>
      <c r="B16243" t="str">
        <v>2012-07-26</v>
      </c>
      <c r="C16243" t="str">
        <v>Evening</v>
      </c>
      <c r="D16243">
        <v>2</v>
      </c>
      <c r="E16243" t="str">
        <f>IF(MOD(D16243,2)=0,"EVEN","ODD")</f>
        <v>EVEN</v>
      </c>
      <c r="F16243" t="str">
        <f>IF(D16243&lt;=18,"LOW (1-18)","HIGH (19-36)")</f>
        <v>LOW (1-18)</v>
      </c>
      <c r="G16243">
        <f>INT((D16243-1)/6)+1</f>
        <v>1</v>
      </c>
      <c r="H16243">
        <f>MOD(D16243-1,6)+1</f>
        <v>2</v>
      </c>
      <c r="I16243">
        <f>37-D16243</f>
        <v>35</v>
      </c>
      <c r="J16243">
        <f>ABS(D16243-D16244)</f>
        <v>8</v>
      </c>
      <c r="K16243">
        <f>AVERAGE(D16243:D16247)</f>
        <v>2</v>
      </c>
      <c r="L16243">
        <f>AVERAGE(D16243:D16262)</f>
        <v>2</v>
      </c>
      <c r="M16243">
        <f>K16243-L16243</f>
        <v>0</v>
      </c>
      <c r="N16243" t="str">
        <f>IF(K16243&gt;L16243,"HIGH ZONE BIAS",IF(K16243&lt;L16243,"LOW ZONE BIAS","EQUILIBRIUM"))</f>
        <v>EQUILIBRIUM</v>
      </c>
    </row>
    <row r="16244">
      <c r="A16244">
        <v>11316</v>
      </c>
      <c r="B16244" t="str">
        <v>2012-07-26</v>
      </c>
      <c r="C16244" t="str">
        <v>Midday</v>
      </c>
      <c r="D16244">
        <v>10</v>
      </c>
      <c r="E16244" t="str">
        <f>IF(MOD(D16244,2)=0,"EVEN","ODD")</f>
        <v>EVEN</v>
      </c>
      <c r="F16244" t="str">
        <f>IF(D16244&lt;=18,"LOW (1-18)","HIGH (19-36)")</f>
        <v>LOW (1-18)</v>
      </c>
      <c r="G16244">
        <f>INT((D16244-1)/6)+1</f>
        <v>2</v>
      </c>
      <c r="H16244">
        <f>MOD(D16244-1,6)+1</f>
        <v>4</v>
      </c>
      <c r="I16244">
        <f>37-D16244</f>
        <v>27</v>
      </c>
      <c r="J16244">
        <f>ABS(D16244-D16245)</f>
        <v>11</v>
      </c>
      <c r="K16244">
        <f>AVERAGE(D16244:D16248)</f>
        <v>10</v>
      </c>
      <c r="L16244">
        <f>AVERAGE(D16244:D16263)</f>
        <v>10</v>
      </c>
      <c r="M16244">
        <f>K16244-L16244</f>
        <v>0</v>
      </c>
      <c r="N16244" t="str">
        <f>IF(K16244&gt;L16244,"HIGH ZONE BIAS",IF(K16244&lt;L16244,"LOW ZONE BIAS","EQUILIBRIUM"))</f>
        <v>EQUILIBRIUM</v>
      </c>
    </row>
    <row r="16245">
      <c r="A16245">
        <v>11315</v>
      </c>
      <c r="B16245" t="str">
        <v>2012-07-26</v>
      </c>
      <c r="C16245" t="str">
        <v>Morning</v>
      </c>
      <c r="D16245">
        <v>21</v>
      </c>
      <c r="E16245" t="str">
        <f>IF(MOD(D16245,2)=0,"EVEN","ODD")</f>
        <v>ODD</v>
      </c>
      <c r="F16245" t="str">
        <f>IF(D16245&lt;=18,"LOW (1-18)","HIGH (19-36)")</f>
        <v>HIGH (19-36)</v>
      </c>
      <c r="G16245">
        <f>INT((D16245-1)/6)+1</f>
        <v>4</v>
      </c>
      <c r="H16245">
        <f>MOD(D16245-1,6)+1</f>
        <v>3</v>
      </c>
      <c r="I16245">
        <f>37-D16245</f>
        <v>16</v>
      </c>
      <c r="J16245">
        <f>ABS(D16245-D16246)</f>
        <v>5</v>
      </c>
      <c r="K16245">
        <f>AVERAGE(D16245:D16249)</f>
        <v>21</v>
      </c>
      <c r="L16245">
        <f>AVERAGE(D16245:D16264)</f>
        <v>21</v>
      </c>
      <c r="M16245">
        <f>K16245-L16245</f>
        <v>0</v>
      </c>
      <c r="N16245" t="str">
        <f>IF(K16245&gt;L16245,"HIGH ZONE BIAS",IF(K16245&lt;L16245,"LOW ZONE BIAS","EQUILIBRIUM"))</f>
        <v>EQUILIBRIUM</v>
      </c>
    </row>
    <row r="16246">
      <c r="A16246">
        <v>11314</v>
      </c>
      <c r="B16246" t="str">
        <v>2012-07-25</v>
      </c>
      <c r="C16246" t="str">
        <v>Evening</v>
      </c>
      <c r="D16246">
        <v>16</v>
      </c>
      <c r="E16246" t="str">
        <f>IF(MOD(D16246,2)=0,"EVEN","ODD")</f>
        <v>EVEN</v>
      </c>
      <c r="F16246" t="str">
        <f>IF(D16246&lt;=18,"LOW (1-18)","HIGH (19-36)")</f>
        <v>LOW (1-18)</v>
      </c>
      <c r="G16246">
        <f>INT((D16246-1)/6)+1</f>
        <v>3</v>
      </c>
      <c r="H16246">
        <f>MOD(D16246-1,6)+1</f>
        <v>4</v>
      </c>
      <c r="I16246">
        <f>37-D16246</f>
        <v>21</v>
      </c>
      <c r="J16246">
        <f>ABS(D16246-D16247)</f>
        <v>6</v>
      </c>
      <c r="K16246">
        <f>AVERAGE(D16246:D16250)</f>
        <v>16</v>
      </c>
      <c r="L16246">
        <f>AVERAGE(D16246:D16265)</f>
        <v>16</v>
      </c>
      <c r="M16246">
        <f>K16246-L16246</f>
        <v>0</v>
      </c>
      <c r="N16246" t="str">
        <f>IF(K16246&gt;L16246,"HIGH ZONE BIAS",IF(K16246&lt;L16246,"LOW ZONE BIAS","EQUILIBRIUM"))</f>
        <v>EQUILIBRIUM</v>
      </c>
    </row>
    <row r="16247">
      <c r="A16247">
        <v>11313</v>
      </c>
      <c r="B16247" t="str">
        <v>2012-07-25</v>
      </c>
      <c r="C16247" t="str">
        <v>Midday</v>
      </c>
      <c r="D16247">
        <v>22</v>
      </c>
      <c r="E16247" t="str">
        <f>IF(MOD(D16247,2)=0,"EVEN","ODD")</f>
        <v>EVEN</v>
      </c>
      <c r="F16247" t="str">
        <f>IF(D16247&lt;=18,"LOW (1-18)","HIGH (19-36)")</f>
        <v>HIGH (19-36)</v>
      </c>
      <c r="G16247">
        <f>INT((D16247-1)/6)+1</f>
        <v>4</v>
      </c>
      <c r="H16247">
        <f>MOD(D16247-1,6)+1</f>
        <v>4</v>
      </c>
      <c r="I16247">
        <f>37-D16247</f>
        <v>15</v>
      </c>
      <c r="J16247">
        <f>ABS(D16247-D16248)</f>
        <v>4</v>
      </c>
      <c r="K16247">
        <f>AVERAGE(D16247:D16251)</f>
        <v>22</v>
      </c>
      <c r="L16247">
        <f>AVERAGE(D16247:D16266)</f>
        <v>22</v>
      </c>
      <c r="M16247">
        <f>K16247-L16247</f>
        <v>0</v>
      </c>
      <c r="N16247" t="str">
        <f>IF(K16247&gt;L16247,"HIGH ZONE BIAS",IF(K16247&lt;L16247,"LOW ZONE BIAS","EQUILIBRIUM"))</f>
        <v>EQUILIBRIUM</v>
      </c>
    </row>
    <row r="16248">
      <c r="A16248">
        <v>11312</v>
      </c>
      <c r="B16248" t="str">
        <v>2012-07-25</v>
      </c>
      <c r="C16248" t="str">
        <v>Morning</v>
      </c>
      <c r="D16248">
        <v>18</v>
      </c>
      <c r="E16248" t="str">
        <f>IF(MOD(D16248,2)=0,"EVEN","ODD")</f>
        <v>EVEN</v>
      </c>
      <c r="F16248" t="str">
        <f>IF(D16248&lt;=18,"LOW (1-18)","HIGH (19-36)")</f>
        <v>LOW (1-18)</v>
      </c>
      <c r="G16248">
        <f>INT((D16248-1)/6)+1</f>
        <v>3</v>
      </c>
      <c r="H16248">
        <f>MOD(D16248-1,6)+1</f>
        <v>6</v>
      </c>
      <c r="I16248">
        <f>37-D16248</f>
        <v>19</v>
      </c>
      <c r="J16248">
        <f>ABS(D16248-D16249)</f>
        <v>1</v>
      </c>
      <c r="K16248">
        <f>AVERAGE(D16248:D16252)</f>
        <v>18</v>
      </c>
      <c r="L16248">
        <f>AVERAGE(D16248:D16267)</f>
        <v>18</v>
      </c>
      <c r="M16248">
        <f>K16248-L16248</f>
        <v>0</v>
      </c>
      <c r="N16248" t="str">
        <f>IF(K16248&gt;L16248,"HIGH ZONE BIAS",IF(K16248&lt;L16248,"LOW ZONE BIAS","EQUILIBRIUM"))</f>
        <v>EQUILIBRIUM</v>
      </c>
    </row>
    <row r="16249">
      <c r="A16249">
        <v>11311</v>
      </c>
      <c r="B16249" t="str">
        <v>2012-07-24</v>
      </c>
      <c r="C16249" t="str">
        <v>Evening</v>
      </c>
      <c r="D16249">
        <v>19</v>
      </c>
      <c r="E16249" t="str">
        <f>IF(MOD(D16249,2)=0,"EVEN","ODD")</f>
        <v>ODD</v>
      </c>
      <c r="F16249" t="str">
        <f>IF(D16249&lt;=18,"LOW (1-18)","HIGH (19-36)")</f>
        <v>HIGH (19-36)</v>
      </c>
      <c r="G16249">
        <f>INT((D16249-1)/6)+1</f>
        <v>4</v>
      </c>
      <c r="H16249">
        <f>MOD(D16249-1,6)+1</f>
        <v>1</v>
      </c>
      <c r="I16249">
        <f>37-D16249</f>
        <v>18</v>
      </c>
      <c r="J16249">
        <f>ABS(D16249-D16250)</f>
        <v>0</v>
      </c>
      <c r="K16249">
        <f>AVERAGE(D16249:D16253)</f>
        <v>19</v>
      </c>
      <c r="L16249">
        <f>AVERAGE(D16249:D16268)</f>
        <v>19</v>
      </c>
      <c r="M16249">
        <f>K16249-L16249</f>
        <v>0</v>
      </c>
      <c r="N16249" t="str">
        <f>IF(K16249&gt;L16249,"HIGH ZONE BIAS",IF(K16249&lt;L16249,"LOW ZONE BIAS","EQUILIBRIUM"))</f>
        <v>EQUILIBRIUM</v>
      </c>
    </row>
    <row r="16250">
      <c r="A16250">
        <v>11310</v>
      </c>
      <c r="B16250" t="str">
        <v>2012-07-24</v>
      </c>
      <c r="C16250" t="str">
        <v>Midday</v>
      </c>
      <c r="D16250">
        <v>19</v>
      </c>
      <c r="E16250" t="str">
        <f>IF(MOD(D16250,2)=0,"EVEN","ODD")</f>
        <v>ODD</v>
      </c>
      <c r="F16250" t="str">
        <f>IF(D16250&lt;=18,"LOW (1-18)","HIGH (19-36)")</f>
        <v>HIGH (19-36)</v>
      </c>
      <c r="G16250">
        <f>INT((D16250-1)/6)+1</f>
        <v>4</v>
      </c>
      <c r="H16250">
        <f>MOD(D16250-1,6)+1</f>
        <v>1</v>
      </c>
      <c r="I16250">
        <f>37-D16250</f>
        <v>18</v>
      </c>
      <c r="J16250">
        <f>ABS(D16250-D16251)</f>
        <v>17</v>
      </c>
      <c r="K16250">
        <f>AVERAGE(D16250:D16254)</f>
        <v>19</v>
      </c>
      <c r="L16250">
        <f>AVERAGE(D16250:D16269)</f>
        <v>19</v>
      </c>
      <c r="M16250">
        <f>K16250-L16250</f>
        <v>0</v>
      </c>
      <c r="N16250" t="str">
        <f>IF(K16250&gt;L16250,"HIGH ZONE BIAS",IF(K16250&lt;L16250,"LOW ZONE BIAS","EQUILIBRIUM"))</f>
        <v>EQUILIBRIUM</v>
      </c>
    </row>
    <row r="16251">
      <c r="A16251">
        <v>11309</v>
      </c>
      <c r="B16251" t="str">
        <v>2012-07-24</v>
      </c>
      <c r="C16251" t="str">
        <v>Morning</v>
      </c>
      <c r="D16251">
        <v>2</v>
      </c>
      <c r="E16251" t="str">
        <f>IF(MOD(D16251,2)=0,"EVEN","ODD")</f>
        <v>EVEN</v>
      </c>
      <c r="F16251" t="str">
        <f>IF(D16251&lt;=18,"LOW (1-18)","HIGH (19-36)")</f>
        <v>LOW (1-18)</v>
      </c>
      <c r="G16251">
        <f>INT((D16251-1)/6)+1</f>
        <v>1</v>
      </c>
      <c r="H16251">
        <f>MOD(D16251-1,6)+1</f>
        <v>2</v>
      </c>
      <c r="I16251">
        <f>37-D16251</f>
        <v>35</v>
      </c>
      <c r="J16251">
        <f>ABS(D16251-D16252)</f>
        <v>15</v>
      </c>
      <c r="K16251">
        <f>AVERAGE(D16251:D16255)</f>
        <v>2</v>
      </c>
      <c r="L16251">
        <f>AVERAGE(D16251:D16270)</f>
        <v>2</v>
      </c>
      <c r="M16251">
        <f>K16251-L16251</f>
        <v>0</v>
      </c>
      <c r="N16251" t="str">
        <f>IF(K16251&gt;L16251,"HIGH ZONE BIAS",IF(K16251&lt;L16251,"LOW ZONE BIAS","EQUILIBRIUM"))</f>
        <v>EQUILIBRIUM</v>
      </c>
    </row>
    <row r="16252">
      <c r="A16252">
        <v>11308</v>
      </c>
      <c r="B16252" t="str">
        <v>2012-07-23</v>
      </c>
      <c r="C16252" t="str">
        <v>Evening</v>
      </c>
      <c r="D16252">
        <v>17</v>
      </c>
      <c r="E16252" t="str">
        <f>IF(MOD(D16252,2)=0,"EVEN","ODD")</f>
        <v>ODD</v>
      </c>
      <c r="F16252" t="str">
        <f>IF(D16252&lt;=18,"LOW (1-18)","HIGH (19-36)")</f>
        <v>LOW (1-18)</v>
      </c>
      <c r="G16252">
        <f>INT((D16252-1)/6)+1</f>
        <v>3</v>
      </c>
      <c r="H16252">
        <f>MOD(D16252-1,6)+1</f>
        <v>5</v>
      </c>
      <c r="I16252">
        <f>37-D16252</f>
        <v>20</v>
      </c>
      <c r="J16252">
        <f>ABS(D16252-D16253)</f>
        <v>17</v>
      </c>
      <c r="K16252">
        <f>AVERAGE(D16252:D16256)</f>
        <v>17</v>
      </c>
      <c r="L16252">
        <f>AVERAGE(D16252:D16271)</f>
        <v>17</v>
      </c>
      <c r="M16252">
        <f>K16252-L16252</f>
        <v>0</v>
      </c>
      <c r="N16252" t="str">
        <f>IF(K16252&gt;L16252,"HIGH ZONE BIAS",IF(K16252&lt;L16252,"LOW ZONE BIAS","EQUILIBRIUM"))</f>
        <v>EQUILIBRIUM</v>
      </c>
    </row>
    <row r="16253">
      <c r="A16253">
        <v>11307</v>
      </c>
      <c r="B16253" t="str">
        <v>2012-07-23</v>
      </c>
      <c r="C16253" t="str">
        <v>Midday</v>
      </c>
      <c r="D16253">
        <v>34</v>
      </c>
      <c r="E16253" t="str">
        <f>IF(MOD(D16253,2)=0,"EVEN","ODD")</f>
        <v>EVEN</v>
      </c>
      <c r="F16253" t="str">
        <f>IF(D16253&lt;=18,"LOW (1-18)","HIGH (19-36)")</f>
        <v>HIGH (19-36)</v>
      </c>
      <c r="G16253">
        <f>INT((D16253-1)/6)+1</f>
        <v>6</v>
      </c>
      <c r="H16253">
        <f>MOD(D16253-1,6)+1</f>
        <v>4</v>
      </c>
      <c r="I16253">
        <f>37-D16253</f>
        <v>3</v>
      </c>
      <c r="J16253">
        <f>ABS(D16253-D16254)</f>
        <v>28</v>
      </c>
      <c r="K16253">
        <f>AVERAGE(D16253:D16257)</f>
        <v>34</v>
      </c>
      <c r="L16253">
        <f>AVERAGE(D16253:D16272)</f>
        <v>34</v>
      </c>
      <c r="M16253">
        <f>K16253-L16253</f>
        <v>0</v>
      </c>
      <c r="N16253" t="str">
        <f>IF(K16253&gt;L16253,"HIGH ZONE BIAS",IF(K16253&lt;L16253,"LOW ZONE BIAS","EQUILIBRIUM"))</f>
        <v>EQUILIBRIUM</v>
      </c>
    </row>
    <row r="16254">
      <c r="A16254">
        <v>11306</v>
      </c>
      <c r="B16254" t="str">
        <v>2012-07-23</v>
      </c>
      <c r="C16254" t="str">
        <v>Morning</v>
      </c>
      <c r="D16254">
        <v>6</v>
      </c>
      <c r="E16254" t="str">
        <f>IF(MOD(D16254,2)=0,"EVEN","ODD")</f>
        <v>EVEN</v>
      </c>
      <c r="F16254" t="str">
        <f>IF(D16254&lt;=18,"LOW (1-18)","HIGH (19-36)")</f>
        <v>LOW (1-18)</v>
      </c>
      <c r="G16254">
        <f>INT((D16254-1)/6)+1</f>
        <v>1</v>
      </c>
      <c r="H16254">
        <f>MOD(D16254-1,6)+1</f>
        <v>6</v>
      </c>
      <c r="I16254">
        <f>37-D16254</f>
        <v>31</v>
      </c>
      <c r="J16254">
        <f>ABS(D16254-D16255)</f>
        <v>22</v>
      </c>
      <c r="K16254">
        <f>AVERAGE(D16254:D16258)</f>
        <v>6</v>
      </c>
      <c r="L16254">
        <f>AVERAGE(D16254:D16273)</f>
        <v>6</v>
      </c>
      <c r="M16254">
        <f>K16254-L16254</f>
        <v>0</v>
      </c>
      <c r="N16254" t="str">
        <f>IF(K16254&gt;L16254,"HIGH ZONE BIAS",IF(K16254&lt;L16254,"LOW ZONE BIAS","EQUILIBRIUM"))</f>
        <v>EQUILIBRIUM</v>
      </c>
    </row>
    <row r="16255">
      <c r="A16255">
        <v>11305</v>
      </c>
      <c r="B16255" t="str">
        <v>2012-07-21</v>
      </c>
      <c r="C16255" t="str">
        <v>Evening</v>
      </c>
      <c r="D16255">
        <v>28</v>
      </c>
      <c r="E16255" t="str">
        <f>IF(MOD(D16255,2)=0,"EVEN","ODD")</f>
        <v>EVEN</v>
      </c>
      <c r="F16255" t="str">
        <f>IF(D16255&lt;=18,"LOW (1-18)","HIGH (19-36)")</f>
        <v>HIGH (19-36)</v>
      </c>
      <c r="G16255">
        <f>INT((D16255-1)/6)+1</f>
        <v>5</v>
      </c>
      <c r="H16255">
        <f>MOD(D16255-1,6)+1</f>
        <v>4</v>
      </c>
      <c r="I16255">
        <f>37-D16255</f>
        <v>9</v>
      </c>
      <c r="J16255">
        <f>ABS(D16255-D16256)</f>
        <v>16</v>
      </c>
      <c r="K16255">
        <f>AVERAGE(D16255:D16259)</f>
        <v>28</v>
      </c>
      <c r="L16255">
        <f>AVERAGE(D16255:D16274)</f>
        <v>28</v>
      </c>
      <c r="M16255">
        <f>K16255-L16255</f>
        <v>0</v>
      </c>
      <c r="N16255" t="str">
        <f>IF(K16255&gt;L16255,"HIGH ZONE BIAS",IF(K16255&lt;L16255,"LOW ZONE BIAS","EQUILIBRIUM"))</f>
        <v>EQUILIBRIUM</v>
      </c>
    </row>
    <row r="16256">
      <c r="A16256">
        <v>11304</v>
      </c>
      <c r="B16256" t="str">
        <v>2012-07-21</v>
      </c>
      <c r="C16256" t="str">
        <v>Midday</v>
      </c>
      <c r="D16256">
        <v>12</v>
      </c>
      <c r="E16256" t="str">
        <f>IF(MOD(D16256,2)=0,"EVEN","ODD")</f>
        <v>EVEN</v>
      </c>
      <c r="F16256" t="str">
        <f>IF(D16256&lt;=18,"LOW (1-18)","HIGH (19-36)")</f>
        <v>LOW (1-18)</v>
      </c>
      <c r="G16256">
        <f>INT((D16256-1)/6)+1</f>
        <v>2</v>
      </c>
      <c r="H16256">
        <f>MOD(D16256-1,6)+1</f>
        <v>6</v>
      </c>
      <c r="I16256">
        <f>37-D16256</f>
        <v>25</v>
      </c>
      <c r="J16256">
        <f>ABS(D16256-D16257)</f>
        <v>20</v>
      </c>
      <c r="K16256">
        <f>AVERAGE(D16256:D16260)</f>
        <v>12</v>
      </c>
      <c r="L16256">
        <f>AVERAGE(D16256:D16275)</f>
        <v>12</v>
      </c>
      <c r="M16256">
        <f>K16256-L16256</f>
        <v>0</v>
      </c>
      <c r="N16256" t="str">
        <f>IF(K16256&gt;L16256,"HIGH ZONE BIAS",IF(K16256&lt;L16256,"LOW ZONE BIAS","EQUILIBRIUM"))</f>
        <v>EQUILIBRIUM</v>
      </c>
    </row>
    <row r="16257">
      <c r="A16257">
        <v>11303</v>
      </c>
      <c r="B16257" t="str">
        <v>2012-07-21</v>
      </c>
      <c r="C16257" t="str">
        <v>Morning</v>
      </c>
      <c r="D16257">
        <v>32</v>
      </c>
      <c r="E16257" t="str">
        <f>IF(MOD(D16257,2)=0,"EVEN","ODD")</f>
        <v>EVEN</v>
      </c>
      <c r="F16257" t="str">
        <f>IF(D16257&lt;=18,"LOW (1-18)","HIGH (19-36)")</f>
        <v>HIGH (19-36)</v>
      </c>
      <c r="G16257">
        <f>INT((D16257-1)/6)+1</f>
        <v>6</v>
      </c>
      <c r="H16257">
        <f>MOD(D16257-1,6)+1</f>
        <v>2</v>
      </c>
      <c r="I16257">
        <f>37-D16257</f>
        <v>5</v>
      </c>
      <c r="J16257">
        <f>ABS(D16257-D16258)</f>
        <v>4</v>
      </c>
      <c r="K16257">
        <f>AVERAGE(D16257:D16261)</f>
        <v>32</v>
      </c>
      <c r="L16257">
        <f>AVERAGE(D16257:D16276)</f>
        <v>32</v>
      </c>
      <c r="M16257">
        <f>K16257-L16257</f>
        <v>0</v>
      </c>
      <c r="N16257" t="str">
        <f>IF(K16257&gt;L16257,"HIGH ZONE BIAS",IF(K16257&lt;L16257,"LOW ZONE BIAS","EQUILIBRIUM"))</f>
        <v>EQUILIBRIUM</v>
      </c>
    </row>
    <row r="16258">
      <c r="A16258">
        <v>11302</v>
      </c>
      <c r="B16258" t="str">
        <v>2012-07-20</v>
      </c>
      <c r="C16258" t="str">
        <v>Evening</v>
      </c>
      <c r="D16258">
        <v>36</v>
      </c>
      <c r="E16258" t="str">
        <f>IF(MOD(D16258,2)=0,"EVEN","ODD")</f>
        <v>EVEN</v>
      </c>
      <c r="F16258" t="str">
        <f>IF(D16258&lt;=18,"LOW (1-18)","HIGH (19-36)")</f>
        <v>HIGH (19-36)</v>
      </c>
      <c r="G16258">
        <f>INT((D16258-1)/6)+1</f>
        <v>6</v>
      </c>
      <c r="H16258">
        <f>MOD(D16258-1,6)+1</f>
        <v>6</v>
      </c>
      <c r="I16258">
        <f>37-D16258</f>
        <v>1</v>
      </c>
      <c r="J16258">
        <f>ABS(D16258-D16259)</f>
        <v>4</v>
      </c>
      <c r="K16258">
        <f>AVERAGE(D16258:D16262)</f>
        <v>36</v>
      </c>
      <c r="L16258">
        <f>AVERAGE(D16258:D16277)</f>
        <v>36</v>
      </c>
      <c r="M16258">
        <f>K16258-L16258</f>
        <v>0</v>
      </c>
      <c r="N16258" t="str">
        <f>IF(K16258&gt;L16258,"HIGH ZONE BIAS",IF(K16258&lt;L16258,"LOW ZONE BIAS","EQUILIBRIUM"))</f>
        <v>EQUILIBRIUM</v>
      </c>
    </row>
    <row r="16259">
      <c r="A16259">
        <v>11301</v>
      </c>
      <c r="B16259" t="str">
        <v>2012-07-20</v>
      </c>
      <c r="C16259" t="str">
        <v>Midday</v>
      </c>
      <c r="D16259">
        <v>32</v>
      </c>
      <c r="E16259" t="str">
        <f>IF(MOD(D16259,2)=0,"EVEN","ODD")</f>
        <v>EVEN</v>
      </c>
      <c r="F16259" t="str">
        <f>IF(D16259&lt;=18,"LOW (1-18)","HIGH (19-36)")</f>
        <v>HIGH (19-36)</v>
      </c>
      <c r="G16259">
        <f>INT((D16259-1)/6)+1</f>
        <v>6</v>
      </c>
      <c r="H16259">
        <f>MOD(D16259-1,6)+1</f>
        <v>2</v>
      </c>
      <c r="I16259">
        <f>37-D16259</f>
        <v>5</v>
      </c>
      <c r="J16259">
        <f>ABS(D16259-D16260)</f>
        <v>24</v>
      </c>
      <c r="K16259">
        <f>AVERAGE(D16259:D16263)</f>
        <v>32</v>
      </c>
      <c r="L16259">
        <f>AVERAGE(D16259:D16278)</f>
        <v>32</v>
      </c>
      <c r="M16259">
        <f>K16259-L16259</f>
        <v>0</v>
      </c>
      <c r="N16259" t="str">
        <f>IF(K16259&gt;L16259,"HIGH ZONE BIAS",IF(K16259&lt;L16259,"LOW ZONE BIAS","EQUILIBRIUM"))</f>
        <v>EQUILIBRIUM</v>
      </c>
    </row>
    <row r="16260">
      <c r="A16260">
        <v>11300</v>
      </c>
      <c r="B16260" t="str">
        <v>2012-07-20</v>
      </c>
      <c r="C16260" t="str">
        <v>Morning</v>
      </c>
      <c r="D16260">
        <v>8</v>
      </c>
      <c r="E16260" t="str">
        <f>IF(MOD(D16260,2)=0,"EVEN","ODD")</f>
        <v>EVEN</v>
      </c>
      <c r="F16260" t="str">
        <f>IF(D16260&lt;=18,"LOW (1-18)","HIGH (19-36)")</f>
        <v>LOW (1-18)</v>
      </c>
      <c r="G16260">
        <f>INT((D16260-1)/6)+1</f>
        <v>2</v>
      </c>
      <c r="H16260">
        <f>MOD(D16260-1,6)+1</f>
        <v>2</v>
      </c>
      <c r="I16260">
        <f>37-D16260</f>
        <v>29</v>
      </c>
      <c r="J16260">
        <f>ABS(D16260-D16261)</f>
        <v>18</v>
      </c>
      <c r="K16260">
        <f>AVERAGE(D16260:D16264)</f>
        <v>8</v>
      </c>
      <c r="L16260">
        <f>AVERAGE(D16260:D16279)</f>
        <v>8</v>
      </c>
      <c r="M16260">
        <f>K16260-L16260</f>
        <v>0</v>
      </c>
      <c r="N16260" t="str">
        <f>IF(K16260&gt;L16260,"HIGH ZONE BIAS",IF(K16260&lt;L16260,"LOW ZONE BIAS","EQUILIBRIUM"))</f>
        <v>EQUILIBRIUM</v>
      </c>
    </row>
    <row r="16261">
      <c r="A16261">
        <v>11299</v>
      </c>
      <c r="B16261" t="str">
        <v>2012-07-19</v>
      </c>
      <c r="C16261" t="str">
        <v>Evening</v>
      </c>
      <c r="D16261">
        <v>26</v>
      </c>
      <c r="E16261" t="str">
        <f>IF(MOD(D16261,2)=0,"EVEN","ODD")</f>
        <v>EVEN</v>
      </c>
      <c r="F16261" t="str">
        <f>IF(D16261&lt;=18,"LOW (1-18)","HIGH (19-36)")</f>
        <v>HIGH (19-36)</v>
      </c>
      <c r="G16261">
        <f>INT((D16261-1)/6)+1</f>
        <v>5</v>
      </c>
      <c r="H16261">
        <f>MOD(D16261-1,6)+1</f>
        <v>2</v>
      </c>
      <c r="I16261">
        <f>37-D16261</f>
        <v>11</v>
      </c>
      <c r="J16261">
        <f>ABS(D16261-D16262)</f>
        <v>21</v>
      </c>
      <c r="K16261">
        <f>AVERAGE(D16261:D16265)</f>
        <v>26</v>
      </c>
      <c r="L16261">
        <f>AVERAGE(D16261:D16280)</f>
        <v>26</v>
      </c>
      <c r="M16261">
        <f>K16261-L16261</f>
        <v>0</v>
      </c>
      <c r="N16261" t="str">
        <f>IF(K16261&gt;L16261,"HIGH ZONE BIAS",IF(K16261&lt;L16261,"LOW ZONE BIAS","EQUILIBRIUM"))</f>
        <v>EQUILIBRIUM</v>
      </c>
    </row>
    <row r="16262">
      <c r="A16262">
        <v>11298</v>
      </c>
      <c r="B16262" t="str">
        <v>2012-07-19</v>
      </c>
      <c r="C16262" t="str">
        <v>Midday</v>
      </c>
      <c r="D16262">
        <v>5</v>
      </c>
      <c r="E16262" t="str">
        <f>IF(MOD(D16262,2)=0,"EVEN","ODD")</f>
        <v>ODD</v>
      </c>
      <c r="F16262" t="str">
        <f>IF(D16262&lt;=18,"LOW (1-18)","HIGH (19-36)")</f>
        <v>LOW (1-18)</v>
      </c>
      <c r="G16262">
        <f>INT((D16262-1)/6)+1</f>
        <v>1</v>
      </c>
      <c r="H16262">
        <f>MOD(D16262-1,6)+1</f>
        <v>5</v>
      </c>
      <c r="I16262">
        <f>37-D16262</f>
        <v>32</v>
      </c>
      <c r="J16262">
        <f>ABS(D16262-D16263)</f>
        <v>20</v>
      </c>
      <c r="K16262">
        <f>AVERAGE(D16262:D16266)</f>
        <v>5</v>
      </c>
      <c r="L16262">
        <f>AVERAGE(D16262:D16281)</f>
        <v>5</v>
      </c>
      <c r="M16262">
        <f>K16262-L16262</f>
        <v>0</v>
      </c>
      <c r="N16262" t="str">
        <f>IF(K16262&gt;L16262,"HIGH ZONE BIAS",IF(K16262&lt;L16262,"LOW ZONE BIAS","EQUILIBRIUM"))</f>
        <v>EQUILIBRIUM</v>
      </c>
    </row>
    <row r="16263">
      <c r="A16263">
        <v>11297</v>
      </c>
      <c r="B16263" t="str">
        <v>2012-07-19</v>
      </c>
      <c r="C16263" t="str">
        <v>Morning</v>
      </c>
      <c r="D16263">
        <v>25</v>
      </c>
      <c r="E16263" t="str">
        <f>IF(MOD(D16263,2)=0,"EVEN","ODD")</f>
        <v>ODD</v>
      </c>
      <c r="F16263" t="str">
        <f>IF(D16263&lt;=18,"LOW (1-18)","HIGH (19-36)")</f>
        <v>HIGH (19-36)</v>
      </c>
      <c r="G16263">
        <f>INT((D16263-1)/6)+1</f>
        <v>5</v>
      </c>
      <c r="H16263">
        <f>MOD(D16263-1,6)+1</f>
        <v>1</v>
      </c>
      <c r="I16263">
        <f>37-D16263</f>
        <v>12</v>
      </c>
      <c r="J16263">
        <f>ABS(D16263-D16264)</f>
        <v>9</v>
      </c>
      <c r="K16263">
        <f>AVERAGE(D16263:D16267)</f>
        <v>25</v>
      </c>
      <c r="L16263">
        <f>AVERAGE(D16263:D16282)</f>
        <v>25</v>
      </c>
      <c r="M16263">
        <f>K16263-L16263</f>
        <v>0</v>
      </c>
      <c r="N16263" t="str">
        <f>IF(K16263&gt;L16263,"HIGH ZONE BIAS",IF(K16263&lt;L16263,"LOW ZONE BIAS","EQUILIBRIUM"))</f>
        <v>EQUILIBRIUM</v>
      </c>
    </row>
    <row r="16264">
      <c r="A16264">
        <v>11296</v>
      </c>
      <c r="B16264" t="str">
        <v>2012-07-18</v>
      </c>
      <c r="C16264" t="str">
        <v>Evening</v>
      </c>
      <c r="D16264">
        <v>34</v>
      </c>
      <c r="E16264" t="str">
        <f>IF(MOD(D16264,2)=0,"EVEN","ODD")</f>
        <v>EVEN</v>
      </c>
      <c r="F16264" t="str">
        <f>IF(D16264&lt;=18,"LOW (1-18)","HIGH (19-36)")</f>
        <v>HIGH (19-36)</v>
      </c>
      <c r="G16264">
        <f>INT((D16264-1)/6)+1</f>
        <v>6</v>
      </c>
      <c r="H16264">
        <f>MOD(D16264-1,6)+1</f>
        <v>4</v>
      </c>
      <c r="I16264">
        <f>37-D16264</f>
        <v>3</v>
      </c>
      <c r="J16264">
        <f>ABS(D16264-D16265)</f>
        <v>17</v>
      </c>
      <c r="K16264">
        <f>AVERAGE(D16264:D16268)</f>
        <v>34</v>
      </c>
      <c r="L16264">
        <f>AVERAGE(D16264:D16283)</f>
        <v>34</v>
      </c>
      <c r="M16264">
        <f>K16264-L16264</f>
        <v>0</v>
      </c>
      <c r="N16264" t="str">
        <f>IF(K16264&gt;L16264,"HIGH ZONE BIAS",IF(K16264&lt;L16264,"LOW ZONE BIAS","EQUILIBRIUM"))</f>
        <v>EQUILIBRIUM</v>
      </c>
    </row>
    <row r="16265">
      <c r="A16265">
        <v>11295</v>
      </c>
      <c r="B16265" t="str">
        <v>2012-07-18</v>
      </c>
      <c r="C16265" t="str">
        <v>Midday</v>
      </c>
      <c r="D16265">
        <v>17</v>
      </c>
      <c r="E16265" t="str">
        <f>IF(MOD(D16265,2)=0,"EVEN","ODD")</f>
        <v>ODD</v>
      </c>
      <c r="F16265" t="str">
        <f>IF(D16265&lt;=18,"LOW (1-18)","HIGH (19-36)")</f>
        <v>LOW (1-18)</v>
      </c>
      <c r="G16265">
        <f>INT((D16265-1)/6)+1</f>
        <v>3</v>
      </c>
      <c r="H16265">
        <f>MOD(D16265-1,6)+1</f>
        <v>5</v>
      </c>
      <c r="I16265">
        <f>37-D16265</f>
        <v>20</v>
      </c>
      <c r="J16265">
        <f>ABS(D16265-D16266)</f>
        <v>15</v>
      </c>
      <c r="K16265">
        <f>AVERAGE(D16265:D16269)</f>
        <v>17</v>
      </c>
      <c r="L16265">
        <f>AVERAGE(D16265:D16284)</f>
        <v>17</v>
      </c>
      <c r="M16265">
        <f>K16265-L16265</f>
        <v>0</v>
      </c>
      <c r="N16265" t="str">
        <f>IF(K16265&gt;L16265,"HIGH ZONE BIAS",IF(K16265&lt;L16265,"LOW ZONE BIAS","EQUILIBRIUM"))</f>
        <v>EQUILIBRIUM</v>
      </c>
    </row>
    <row r="16266">
      <c r="A16266">
        <v>11294</v>
      </c>
      <c r="B16266" t="str">
        <v>2012-07-18</v>
      </c>
      <c r="C16266" t="str">
        <v>Morning</v>
      </c>
      <c r="D16266">
        <v>2</v>
      </c>
      <c r="E16266" t="str">
        <f>IF(MOD(D16266,2)=0,"EVEN","ODD")</f>
        <v>EVEN</v>
      </c>
      <c r="F16266" t="str">
        <f>IF(D16266&lt;=18,"LOW (1-18)","HIGH (19-36)")</f>
        <v>LOW (1-18)</v>
      </c>
      <c r="G16266">
        <f>INT((D16266-1)/6)+1</f>
        <v>1</v>
      </c>
      <c r="H16266">
        <f>MOD(D16266-1,6)+1</f>
        <v>2</v>
      </c>
      <c r="I16266">
        <f>37-D16266</f>
        <v>35</v>
      </c>
      <c r="J16266">
        <f>ABS(D16266-D16267)</f>
        <v>2</v>
      </c>
      <c r="K16266">
        <f>AVERAGE(D16266:D16270)</f>
        <v>2</v>
      </c>
      <c r="L16266">
        <f>AVERAGE(D16266:D16285)</f>
        <v>2</v>
      </c>
      <c r="M16266">
        <f>K16266-L16266</f>
        <v>0</v>
      </c>
      <c r="N16266" t="str">
        <f>IF(K16266&gt;L16266,"HIGH ZONE BIAS",IF(K16266&lt;L16266,"LOW ZONE BIAS","EQUILIBRIUM"))</f>
        <v>EQUILIBRIUM</v>
      </c>
    </row>
    <row r="16267">
      <c r="A16267">
        <v>11293</v>
      </c>
      <c r="B16267" t="str">
        <v>2012-07-17</v>
      </c>
      <c r="C16267" t="str">
        <v>Evening</v>
      </c>
      <c r="D16267">
        <v>4</v>
      </c>
      <c r="E16267" t="str">
        <f>IF(MOD(D16267,2)=0,"EVEN","ODD")</f>
        <v>EVEN</v>
      </c>
      <c r="F16267" t="str">
        <f>IF(D16267&lt;=18,"LOW (1-18)","HIGH (19-36)")</f>
        <v>LOW (1-18)</v>
      </c>
      <c r="G16267">
        <f>INT((D16267-1)/6)+1</f>
        <v>1</v>
      </c>
      <c r="H16267">
        <f>MOD(D16267-1,6)+1</f>
        <v>4</v>
      </c>
      <c r="I16267">
        <f>37-D16267</f>
        <v>33</v>
      </c>
      <c r="J16267">
        <f>ABS(D16267-D16268)</f>
        <v>4</v>
      </c>
      <c r="K16267">
        <f>AVERAGE(D16267:D16271)</f>
        <v>4</v>
      </c>
      <c r="L16267">
        <f>AVERAGE(D16267:D16286)</f>
        <v>4</v>
      </c>
      <c r="M16267">
        <f>K16267-L16267</f>
        <v>0</v>
      </c>
      <c r="N16267" t="str">
        <f>IF(K16267&gt;L16267,"HIGH ZONE BIAS",IF(K16267&lt;L16267,"LOW ZONE BIAS","EQUILIBRIUM"))</f>
        <v>EQUILIBRIUM</v>
      </c>
    </row>
    <row r="16268">
      <c r="A16268">
        <v>11292</v>
      </c>
      <c r="B16268" t="str">
        <v>2012-07-17</v>
      </c>
      <c r="C16268" t="str">
        <v>Midday</v>
      </c>
      <c r="D16268">
        <v>8</v>
      </c>
      <c r="E16268" t="str">
        <f>IF(MOD(D16268,2)=0,"EVEN","ODD")</f>
        <v>EVEN</v>
      </c>
      <c r="F16268" t="str">
        <f>IF(D16268&lt;=18,"LOW (1-18)","HIGH (19-36)")</f>
        <v>LOW (1-18)</v>
      </c>
      <c r="G16268">
        <f>INT((D16268-1)/6)+1</f>
        <v>2</v>
      </c>
      <c r="H16268">
        <f>MOD(D16268-1,6)+1</f>
        <v>2</v>
      </c>
      <c r="I16268">
        <f>37-D16268</f>
        <v>29</v>
      </c>
      <c r="J16268">
        <f>ABS(D16268-D16269)</f>
        <v>19</v>
      </c>
      <c r="K16268">
        <f>AVERAGE(D16268:D16272)</f>
        <v>8</v>
      </c>
      <c r="L16268">
        <f>AVERAGE(D16268:D16287)</f>
        <v>8</v>
      </c>
      <c r="M16268">
        <f>K16268-L16268</f>
        <v>0</v>
      </c>
      <c r="N16268" t="str">
        <f>IF(K16268&gt;L16268,"HIGH ZONE BIAS",IF(K16268&lt;L16268,"LOW ZONE BIAS","EQUILIBRIUM"))</f>
        <v>EQUILIBRIUM</v>
      </c>
    </row>
    <row r="16269">
      <c r="A16269">
        <v>11291</v>
      </c>
      <c r="B16269" t="str">
        <v>2012-07-17</v>
      </c>
      <c r="C16269" t="str">
        <v>Morning</v>
      </c>
      <c r="D16269">
        <v>27</v>
      </c>
      <c r="E16269" t="str">
        <f>IF(MOD(D16269,2)=0,"EVEN","ODD")</f>
        <v>ODD</v>
      </c>
      <c r="F16269" t="str">
        <f>IF(D16269&lt;=18,"LOW (1-18)","HIGH (19-36)")</f>
        <v>HIGH (19-36)</v>
      </c>
      <c r="G16269">
        <f>INT((D16269-1)/6)+1</f>
        <v>5</v>
      </c>
      <c r="H16269">
        <f>MOD(D16269-1,6)+1</f>
        <v>3</v>
      </c>
      <c r="I16269">
        <f>37-D16269</f>
        <v>10</v>
      </c>
      <c r="J16269">
        <f>ABS(D16269-D16270)</f>
        <v>1</v>
      </c>
      <c r="K16269">
        <f>AVERAGE(D16269:D16273)</f>
        <v>27</v>
      </c>
      <c r="L16269">
        <f>AVERAGE(D16269:D16288)</f>
        <v>27</v>
      </c>
      <c r="M16269">
        <f>K16269-L16269</f>
        <v>0</v>
      </c>
      <c r="N16269" t="str">
        <f>IF(K16269&gt;L16269,"HIGH ZONE BIAS",IF(K16269&lt;L16269,"LOW ZONE BIAS","EQUILIBRIUM"))</f>
        <v>EQUILIBRIUM</v>
      </c>
    </row>
    <row r="16270">
      <c r="A16270">
        <v>11290</v>
      </c>
      <c r="B16270" t="str">
        <v>2012-07-16</v>
      </c>
      <c r="C16270" t="str">
        <v>Evening</v>
      </c>
      <c r="D16270">
        <v>26</v>
      </c>
      <c r="E16270" t="str">
        <f>IF(MOD(D16270,2)=0,"EVEN","ODD")</f>
        <v>EVEN</v>
      </c>
      <c r="F16270" t="str">
        <f>IF(D16270&lt;=18,"LOW (1-18)","HIGH (19-36)")</f>
        <v>HIGH (19-36)</v>
      </c>
      <c r="G16270">
        <f>INT((D16270-1)/6)+1</f>
        <v>5</v>
      </c>
      <c r="H16270">
        <f>MOD(D16270-1,6)+1</f>
        <v>2</v>
      </c>
      <c r="I16270">
        <f>37-D16270</f>
        <v>11</v>
      </c>
      <c r="J16270">
        <f>ABS(D16270-D16271)</f>
        <v>5</v>
      </c>
      <c r="K16270">
        <f>AVERAGE(D16270:D16274)</f>
        <v>26</v>
      </c>
      <c r="L16270">
        <f>AVERAGE(D16270:D16289)</f>
        <v>26</v>
      </c>
      <c r="M16270">
        <f>K16270-L16270</f>
        <v>0</v>
      </c>
      <c r="N16270" t="str">
        <f>IF(K16270&gt;L16270,"HIGH ZONE BIAS",IF(K16270&lt;L16270,"LOW ZONE BIAS","EQUILIBRIUM"))</f>
        <v>EQUILIBRIUM</v>
      </c>
    </row>
    <row r="16271">
      <c r="A16271">
        <v>11289</v>
      </c>
      <c r="B16271" t="str">
        <v>2012-07-16</v>
      </c>
      <c r="C16271" t="str">
        <v>Midday</v>
      </c>
      <c r="D16271">
        <v>21</v>
      </c>
      <c r="E16271" t="str">
        <f>IF(MOD(D16271,2)=0,"EVEN","ODD")</f>
        <v>ODD</v>
      </c>
      <c r="F16271" t="str">
        <f>IF(D16271&lt;=18,"LOW (1-18)","HIGH (19-36)")</f>
        <v>HIGH (19-36)</v>
      </c>
      <c r="G16271">
        <f>INT((D16271-1)/6)+1</f>
        <v>4</v>
      </c>
      <c r="H16271">
        <f>MOD(D16271-1,6)+1</f>
        <v>3</v>
      </c>
      <c r="I16271">
        <f>37-D16271</f>
        <v>16</v>
      </c>
      <c r="J16271">
        <f>ABS(D16271-D16272)</f>
        <v>4</v>
      </c>
      <c r="K16271">
        <f>AVERAGE(D16271:D16275)</f>
        <v>21</v>
      </c>
      <c r="L16271">
        <f>AVERAGE(D16271:D16290)</f>
        <v>21</v>
      </c>
      <c r="M16271">
        <f>K16271-L16271</f>
        <v>0</v>
      </c>
      <c r="N16271" t="str">
        <f>IF(K16271&gt;L16271,"HIGH ZONE BIAS",IF(K16271&lt;L16271,"LOW ZONE BIAS","EQUILIBRIUM"))</f>
        <v>EQUILIBRIUM</v>
      </c>
    </row>
    <row r="16272">
      <c r="A16272">
        <v>11288</v>
      </c>
      <c r="B16272" t="str">
        <v>2012-07-16</v>
      </c>
      <c r="C16272" t="str">
        <v>Morning</v>
      </c>
      <c r="D16272">
        <v>17</v>
      </c>
      <c r="E16272" t="str">
        <f>IF(MOD(D16272,2)=0,"EVEN","ODD")</f>
        <v>ODD</v>
      </c>
      <c r="F16272" t="str">
        <f>IF(D16272&lt;=18,"LOW (1-18)","HIGH (19-36)")</f>
        <v>LOW (1-18)</v>
      </c>
      <c r="G16272">
        <f>INT((D16272-1)/6)+1</f>
        <v>3</v>
      </c>
      <c r="H16272">
        <f>MOD(D16272-1,6)+1</f>
        <v>5</v>
      </c>
      <c r="I16272">
        <f>37-D16272</f>
        <v>20</v>
      </c>
      <c r="J16272">
        <f>ABS(D16272-D16273)</f>
        <v>2</v>
      </c>
      <c r="K16272">
        <f>AVERAGE(D16272:D16276)</f>
        <v>17</v>
      </c>
      <c r="L16272">
        <f>AVERAGE(D16272:D16291)</f>
        <v>17</v>
      </c>
      <c r="M16272">
        <f>K16272-L16272</f>
        <v>0</v>
      </c>
      <c r="N16272" t="str">
        <f>IF(K16272&gt;L16272,"HIGH ZONE BIAS",IF(K16272&lt;L16272,"LOW ZONE BIAS","EQUILIBRIUM"))</f>
        <v>EQUILIBRIUM</v>
      </c>
    </row>
    <row r="16273">
      <c r="A16273">
        <v>11287</v>
      </c>
      <c r="B16273" t="str">
        <v>2012-07-14</v>
      </c>
      <c r="C16273" t="str">
        <v>Evening</v>
      </c>
      <c r="D16273">
        <v>19</v>
      </c>
      <c r="E16273" t="str">
        <f>IF(MOD(D16273,2)=0,"EVEN","ODD")</f>
        <v>ODD</v>
      </c>
      <c r="F16273" t="str">
        <f>IF(D16273&lt;=18,"LOW (1-18)","HIGH (19-36)")</f>
        <v>HIGH (19-36)</v>
      </c>
      <c r="G16273">
        <f>INT((D16273-1)/6)+1</f>
        <v>4</v>
      </c>
      <c r="H16273">
        <f>MOD(D16273-1,6)+1</f>
        <v>1</v>
      </c>
      <c r="I16273">
        <f>37-D16273</f>
        <v>18</v>
      </c>
      <c r="J16273">
        <f>ABS(D16273-D16274)</f>
        <v>3</v>
      </c>
      <c r="K16273">
        <f>AVERAGE(D16273:D16277)</f>
        <v>19</v>
      </c>
      <c r="L16273">
        <f>AVERAGE(D16273:D16292)</f>
        <v>19</v>
      </c>
      <c r="M16273">
        <f>K16273-L16273</f>
        <v>0</v>
      </c>
      <c r="N16273" t="str">
        <f>IF(K16273&gt;L16273,"HIGH ZONE BIAS",IF(K16273&lt;L16273,"LOW ZONE BIAS","EQUILIBRIUM"))</f>
        <v>EQUILIBRIUM</v>
      </c>
    </row>
    <row r="16274">
      <c r="A16274">
        <v>11286</v>
      </c>
      <c r="B16274" t="str">
        <v>2012-07-14</v>
      </c>
      <c r="C16274" t="str">
        <v>Midday</v>
      </c>
      <c r="D16274">
        <v>22</v>
      </c>
      <c r="E16274" t="str">
        <f>IF(MOD(D16274,2)=0,"EVEN","ODD")</f>
        <v>EVEN</v>
      </c>
      <c r="F16274" t="str">
        <f>IF(D16274&lt;=18,"LOW (1-18)","HIGH (19-36)")</f>
        <v>HIGH (19-36)</v>
      </c>
      <c r="G16274">
        <f>INT((D16274-1)/6)+1</f>
        <v>4</v>
      </c>
      <c r="H16274">
        <f>MOD(D16274-1,6)+1</f>
        <v>4</v>
      </c>
      <c r="I16274">
        <f>37-D16274</f>
        <v>15</v>
      </c>
      <c r="J16274">
        <f>ABS(D16274-D16275)</f>
        <v>16</v>
      </c>
      <c r="K16274">
        <f>AVERAGE(D16274:D16278)</f>
        <v>22</v>
      </c>
      <c r="L16274">
        <f>AVERAGE(D16274:D16293)</f>
        <v>22</v>
      </c>
      <c r="M16274">
        <f>K16274-L16274</f>
        <v>0</v>
      </c>
      <c r="N16274" t="str">
        <f>IF(K16274&gt;L16274,"HIGH ZONE BIAS",IF(K16274&lt;L16274,"LOW ZONE BIAS","EQUILIBRIUM"))</f>
        <v>EQUILIBRIUM</v>
      </c>
    </row>
    <row r="16275">
      <c r="A16275">
        <v>11285</v>
      </c>
      <c r="B16275" t="str">
        <v>2012-07-14</v>
      </c>
      <c r="C16275" t="str">
        <v>Morning</v>
      </c>
      <c r="D16275">
        <v>6</v>
      </c>
      <c r="E16275" t="str">
        <f>IF(MOD(D16275,2)=0,"EVEN","ODD")</f>
        <v>EVEN</v>
      </c>
      <c r="F16275" t="str">
        <f>IF(D16275&lt;=18,"LOW (1-18)","HIGH (19-36)")</f>
        <v>LOW (1-18)</v>
      </c>
      <c r="G16275">
        <f>INT((D16275-1)/6)+1</f>
        <v>1</v>
      </c>
      <c r="H16275">
        <f>MOD(D16275-1,6)+1</f>
        <v>6</v>
      </c>
      <c r="I16275">
        <f>37-D16275</f>
        <v>31</v>
      </c>
      <c r="J16275">
        <f>ABS(D16275-D16276)</f>
        <v>8</v>
      </c>
      <c r="K16275">
        <f>AVERAGE(D16275:D16279)</f>
        <v>6</v>
      </c>
      <c r="L16275">
        <f>AVERAGE(D16275:D16294)</f>
        <v>6</v>
      </c>
      <c r="M16275">
        <f>K16275-L16275</f>
        <v>0</v>
      </c>
      <c r="N16275" t="str">
        <f>IF(K16275&gt;L16275,"HIGH ZONE BIAS",IF(K16275&lt;L16275,"LOW ZONE BIAS","EQUILIBRIUM"))</f>
        <v>EQUILIBRIUM</v>
      </c>
    </row>
    <row r="16276">
      <c r="A16276">
        <v>11284</v>
      </c>
      <c r="B16276" t="str">
        <v>2012-07-13</v>
      </c>
      <c r="C16276" t="str">
        <v>Evening</v>
      </c>
      <c r="D16276">
        <v>14</v>
      </c>
      <c r="E16276" t="str">
        <f>IF(MOD(D16276,2)=0,"EVEN","ODD")</f>
        <v>EVEN</v>
      </c>
      <c r="F16276" t="str">
        <f>IF(D16276&lt;=18,"LOW (1-18)","HIGH (19-36)")</f>
        <v>LOW (1-18)</v>
      </c>
      <c r="G16276">
        <f>INT((D16276-1)/6)+1</f>
        <v>3</v>
      </c>
      <c r="H16276">
        <f>MOD(D16276-1,6)+1</f>
        <v>2</v>
      </c>
      <c r="I16276">
        <f>37-D16276</f>
        <v>23</v>
      </c>
      <c r="J16276">
        <f>ABS(D16276-D16277)</f>
        <v>2</v>
      </c>
      <c r="K16276">
        <f>AVERAGE(D16276:D16280)</f>
        <v>14</v>
      </c>
      <c r="L16276">
        <f>AVERAGE(D16276:D16295)</f>
        <v>14</v>
      </c>
      <c r="M16276">
        <f>K16276-L16276</f>
        <v>0</v>
      </c>
      <c r="N16276" t="str">
        <f>IF(K16276&gt;L16276,"HIGH ZONE BIAS",IF(K16276&lt;L16276,"LOW ZONE BIAS","EQUILIBRIUM"))</f>
        <v>EQUILIBRIUM</v>
      </c>
    </row>
    <row r="16277">
      <c r="A16277">
        <v>11283</v>
      </c>
      <c r="B16277" t="str">
        <v>2012-07-13</v>
      </c>
      <c r="C16277" t="str">
        <v>Midday</v>
      </c>
      <c r="D16277">
        <v>12</v>
      </c>
      <c r="E16277" t="str">
        <f>IF(MOD(D16277,2)=0,"EVEN","ODD")</f>
        <v>EVEN</v>
      </c>
      <c r="F16277" t="str">
        <f>IF(D16277&lt;=18,"LOW (1-18)","HIGH (19-36)")</f>
        <v>LOW (1-18)</v>
      </c>
      <c r="G16277">
        <f>INT((D16277-1)/6)+1</f>
        <v>2</v>
      </c>
      <c r="H16277">
        <f>MOD(D16277-1,6)+1</f>
        <v>6</v>
      </c>
      <c r="I16277">
        <f>37-D16277</f>
        <v>25</v>
      </c>
      <c r="J16277">
        <f>ABS(D16277-D16278)</f>
        <v>4</v>
      </c>
      <c r="K16277">
        <f>AVERAGE(D16277:D16281)</f>
        <v>12</v>
      </c>
      <c r="L16277">
        <f>AVERAGE(D16277:D16296)</f>
        <v>12</v>
      </c>
      <c r="M16277">
        <f>K16277-L16277</f>
        <v>0</v>
      </c>
      <c r="N16277" t="str">
        <f>IF(K16277&gt;L16277,"HIGH ZONE BIAS",IF(K16277&lt;L16277,"LOW ZONE BIAS","EQUILIBRIUM"))</f>
        <v>EQUILIBRIUM</v>
      </c>
    </row>
    <row r="16278">
      <c r="A16278">
        <v>11282</v>
      </c>
      <c r="B16278" t="str">
        <v>2012-07-13</v>
      </c>
      <c r="C16278" t="str">
        <v>Morning</v>
      </c>
      <c r="D16278">
        <v>8</v>
      </c>
      <c r="E16278" t="str">
        <f>IF(MOD(D16278,2)=0,"EVEN","ODD")</f>
        <v>EVEN</v>
      </c>
      <c r="F16278" t="str">
        <f>IF(D16278&lt;=18,"LOW (1-18)","HIGH (19-36)")</f>
        <v>LOW (1-18)</v>
      </c>
      <c r="G16278">
        <f>INT((D16278-1)/6)+1</f>
        <v>2</v>
      </c>
      <c r="H16278">
        <f>MOD(D16278-1,6)+1</f>
        <v>2</v>
      </c>
      <c r="I16278">
        <f>37-D16278</f>
        <v>29</v>
      </c>
      <c r="J16278">
        <f>ABS(D16278-D16279)</f>
        <v>8</v>
      </c>
      <c r="K16278">
        <f>AVERAGE(D16278:D16282)</f>
        <v>8</v>
      </c>
      <c r="L16278">
        <f>AVERAGE(D16278:D16297)</f>
        <v>8</v>
      </c>
      <c r="M16278">
        <f>K16278-L16278</f>
        <v>0</v>
      </c>
      <c r="N16278" t="str">
        <f>IF(K16278&gt;L16278,"HIGH ZONE BIAS",IF(K16278&lt;L16278,"LOW ZONE BIAS","EQUILIBRIUM"))</f>
        <v>EQUILIBRIUM</v>
      </c>
    </row>
    <row r="16279">
      <c r="A16279">
        <v>11281</v>
      </c>
      <c r="B16279" t="str">
        <v>2012-07-12</v>
      </c>
      <c r="C16279" t="str">
        <v>Evening</v>
      </c>
      <c r="D16279">
        <v>16</v>
      </c>
      <c r="E16279" t="str">
        <f>IF(MOD(D16279,2)=0,"EVEN","ODD")</f>
        <v>EVEN</v>
      </c>
      <c r="F16279" t="str">
        <f>IF(D16279&lt;=18,"LOW (1-18)","HIGH (19-36)")</f>
        <v>LOW (1-18)</v>
      </c>
      <c r="G16279">
        <f>INT((D16279-1)/6)+1</f>
        <v>3</v>
      </c>
      <c r="H16279">
        <f>MOD(D16279-1,6)+1</f>
        <v>4</v>
      </c>
      <c r="I16279">
        <f>37-D16279</f>
        <v>21</v>
      </c>
      <c r="J16279">
        <f>ABS(D16279-D16280)</f>
        <v>4</v>
      </c>
      <c r="K16279">
        <f>AVERAGE(D16279:D16283)</f>
        <v>16</v>
      </c>
      <c r="L16279">
        <f>AVERAGE(D16279:D16298)</f>
        <v>16</v>
      </c>
      <c r="M16279">
        <f>K16279-L16279</f>
        <v>0</v>
      </c>
      <c r="N16279" t="str">
        <f>IF(K16279&gt;L16279,"HIGH ZONE BIAS",IF(K16279&lt;L16279,"LOW ZONE BIAS","EQUILIBRIUM"))</f>
        <v>EQUILIBRIUM</v>
      </c>
    </row>
    <row r="16280">
      <c r="A16280">
        <v>11280</v>
      </c>
      <c r="B16280" t="str">
        <v>2012-07-12</v>
      </c>
      <c r="C16280" t="str">
        <v>Midday</v>
      </c>
      <c r="D16280">
        <v>12</v>
      </c>
      <c r="E16280" t="str">
        <f>IF(MOD(D16280,2)=0,"EVEN","ODD")</f>
        <v>EVEN</v>
      </c>
      <c r="F16280" t="str">
        <f>IF(D16280&lt;=18,"LOW (1-18)","HIGH (19-36)")</f>
        <v>LOW (1-18)</v>
      </c>
      <c r="G16280">
        <f>INT((D16280-1)/6)+1</f>
        <v>2</v>
      </c>
      <c r="H16280">
        <f>MOD(D16280-1,6)+1</f>
        <v>6</v>
      </c>
      <c r="I16280">
        <f>37-D16280</f>
        <v>25</v>
      </c>
      <c r="J16280">
        <f>ABS(D16280-D16281)</f>
        <v>3</v>
      </c>
      <c r="K16280">
        <f>AVERAGE(D16280:D16284)</f>
        <v>12</v>
      </c>
      <c r="L16280">
        <f>AVERAGE(D16280:D16299)</f>
        <v>12</v>
      </c>
      <c r="M16280">
        <f>K16280-L16280</f>
        <v>0</v>
      </c>
      <c r="N16280" t="str">
        <f>IF(K16280&gt;L16280,"HIGH ZONE BIAS",IF(K16280&lt;L16280,"LOW ZONE BIAS","EQUILIBRIUM"))</f>
        <v>EQUILIBRIUM</v>
      </c>
    </row>
    <row r="16281">
      <c r="A16281">
        <v>11279</v>
      </c>
      <c r="B16281" t="str">
        <v>2012-07-12</v>
      </c>
      <c r="C16281" t="str">
        <v>Morning</v>
      </c>
      <c r="D16281">
        <v>15</v>
      </c>
      <c r="E16281" t="str">
        <f>IF(MOD(D16281,2)=0,"EVEN","ODD")</f>
        <v>ODD</v>
      </c>
      <c r="F16281" t="str">
        <f>IF(D16281&lt;=18,"LOW (1-18)","HIGH (19-36)")</f>
        <v>LOW (1-18)</v>
      </c>
      <c r="G16281">
        <f>INT((D16281-1)/6)+1</f>
        <v>3</v>
      </c>
      <c r="H16281">
        <f>MOD(D16281-1,6)+1</f>
        <v>3</v>
      </c>
      <c r="I16281">
        <f>37-D16281</f>
        <v>22</v>
      </c>
      <c r="J16281">
        <f>ABS(D16281-D16282)</f>
        <v>16</v>
      </c>
      <c r="K16281">
        <f>AVERAGE(D16281:D16285)</f>
        <v>15</v>
      </c>
      <c r="L16281">
        <f>AVERAGE(D16281:D16300)</f>
        <v>15</v>
      </c>
      <c r="M16281">
        <f>K16281-L16281</f>
        <v>0</v>
      </c>
      <c r="N16281" t="str">
        <f>IF(K16281&gt;L16281,"HIGH ZONE BIAS",IF(K16281&lt;L16281,"LOW ZONE BIAS","EQUILIBRIUM"))</f>
        <v>EQUILIBRIUM</v>
      </c>
    </row>
    <row r="16282">
      <c r="A16282">
        <v>11278</v>
      </c>
      <c r="B16282" t="str">
        <v>2012-07-11</v>
      </c>
      <c r="C16282" t="str">
        <v>Evening</v>
      </c>
      <c r="D16282">
        <v>31</v>
      </c>
      <c r="E16282" t="str">
        <f>IF(MOD(D16282,2)=0,"EVEN","ODD")</f>
        <v>ODD</v>
      </c>
      <c r="F16282" t="str">
        <f>IF(D16282&lt;=18,"LOW (1-18)","HIGH (19-36)")</f>
        <v>HIGH (19-36)</v>
      </c>
      <c r="G16282">
        <f>INT((D16282-1)/6)+1</f>
        <v>6</v>
      </c>
      <c r="H16282">
        <f>MOD(D16282-1,6)+1</f>
        <v>1</v>
      </c>
      <c r="I16282">
        <f>37-D16282</f>
        <v>6</v>
      </c>
      <c r="J16282">
        <f>ABS(D16282-D16283)</f>
        <v>10</v>
      </c>
      <c r="K16282">
        <f>AVERAGE(D16282:D16286)</f>
        <v>31</v>
      </c>
      <c r="L16282">
        <f>AVERAGE(D16282:D16301)</f>
        <v>31</v>
      </c>
      <c r="M16282">
        <f>K16282-L16282</f>
        <v>0</v>
      </c>
      <c r="N16282" t="str">
        <f>IF(K16282&gt;L16282,"HIGH ZONE BIAS",IF(K16282&lt;L16282,"LOW ZONE BIAS","EQUILIBRIUM"))</f>
        <v>EQUILIBRIUM</v>
      </c>
    </row>
    <row r="16283">
      <c r="A16283">
        <v>11277</v>
      </c>
      <c r="B16283" t="str">
        <v>2012-07-11</v>
      </c>
      <c r="C16283" t="str">
        <v>Midday</v>
      </c>
      <c r="D16283">
        <v>21</v>
      </c>
      <c r="E16283" t="str">
        <f>IF(MOD(D16283,2)=0,"EVEN","ODD")</f>
        <v>ODD</v>
      </c>
      <c r="F16283" t="str">
        <f>IF(D16283&lt;=18,"LOW (1-18)","HIGH (19-36)")</f>
        <v>HIGH (19-36)</v>
      </c>
      <c r="G16283">
        <f>INT((D16283-1)/6)+1</f>
        <v>4</v>
      </c>
      <c r="H16283">
        <f>MOD(D16283-1,6)+1</f>
        <v>3</v>
      </c>
      <c r="I16283">
        <f>37-D16283</f>
        <v>16</v>
      </c>
      <c r="J16283">
        <f>ABS(D16283-D16284)</f>
        <v>5</v>
      </c>
      <c r="K16283">
        <f>AVERAGE(D16283:D16287)</f>
        <v>21</v>
      </c>
      <c r="L16283">
        <f>AVERAGE(D16283:D16302)</f>
        <v>21</v>
      </c>
      <c r="M16283">
        <f>K16283-L16283</f>
        <v>0</v>
      </c>
      <c r="N16283" t="str">
        <f>IF(K16283&gt;L16283,"HIGH ZONE BIAS",IF(K16283&lt;L16283,"LOW ZONE BIAS","EQUILIBRIUM"))</f>
        <v>EQUILIBRIUM</v>
      </c>
    </row>
    <row r="16284">
      <c r="A16284">
        <v>11276</v>
      </c>
      <c r="B16284" t="str">
        <v>2012-07-11</v>
      </c>
      <c r="C16284" t="str">
        <v>Morning</v>
      </c>
      <c r="D16284">
        <v>26</v>
      </c>
      <c r="E16284" t="str">
        <f>IF(MOD(D16284,2)=0,"EVEN","ODD")</f>
        <v>EVEN</v>
      </c>
      <c r="F16284" t="str">
        <f>IF(D16284&lt;=18,"LOW (1-18)","HIGH (19-36)")</f>
        <v>HIGH (19-36)</v>
      </c>
      <c r="G16284">
        <f>INT((D16284-1)/6)+1</f>
        <v>5</v>
      </c>
      <c r="H16284">
        <f>MOD(D16284-1,6)+1</f>
        <v>2</v>
      </c>
      <c r="I16284">
        <f>37-D16284</f>
        <v>11</v>
      </c>
      <c r="J16284">
        <f>ABS(D16284-D16285)</f>
        <v>23</v>
      </c>
      <c r="K16284">
        <f>AVERAGE(D16284:D16288)</f>
        <v>26</v>
      </c>
      <c r="L16284">
        <f>AVERAGE(D16284:D16303)</f>
        <v>26</v>
      </c>
      <c r="M16284">
        <f>K16284-L16284</f>
        <v>0</v>
      </c>
      <c r="N16284" t="str">
        <f>IF(K16284&gt;L16284,"HIGH ZONE BIAS",IF(K16284&lt;L16284,"LOW ZONE BIAS","EQUILIBRIUM"))</f>
        <v>EQUILIBRIUM</v>
      </c>
    </row>
    <row r="16285">
      <c r="A16285">
        <v>11275</v>
      </c>
      <c r="B16285" t="str">
        <v>2012-07-10</v>
      </c>
      <c r="C16285" t="str">
        <v>Evening</v>
      </c>
      <c r="D16285">
        <v>3</v>
      </c>
      <c r="E16285" t="str">
        <f>IF(MOD(D16285,2)=0,"EVEN","ODD")</f>
        <v>ODD</v>
      </c>
      <c r="F16285" t="str">
        <f>IF(D16285&lt;=18,"LOW (1-18)","HIGH (19-36)")</f>
        <v>LOW (1-18)</v>
      </c>
      <c r="G16285">
        <f>INT((D16285-1)/6)+1</f>
        <v>1</v>
      </c>
      <c r="H16285">
        <f>MOD(D16285-1,6)+1</f>
        <v>3</v>
      </c>
      <c r="I16285">
        <f>37-D16285</f>
        <v>34</v>
      </c>
      <c r="J16285">
        <f>ABS(D16285-D16286)</f>
        <v>22</v>
      </c>
      <c r="K16285">
        <f>AVERAGE(D16285:D16289)</f>
        <v>3</v>
      </c>
      <c r="L16285">
        <f>AVERAGE(D16285:D16304)</f>
        <v>3</v>
      </c>
      <c r="M16285">
        <f>K16285-L16285</f>
        <v>0</v>
      </c>
      <c r="N16285" t="str">
        <f>IF(K16285&gt;L16285,"HIGH ZONE BIAS",IF(K16285&lt;L16285,"LOW ZONE BIAS","EQUILIBRIUM"))</f>
        <v>EQUILIBRIUM</v>
      </c>
    </row>
    <row r="16286">
      <c r="A16286">
        <v>11274</v>
      </c>
      <c r="B16286" t="str">
        <v>2012-07-10</v>
      </c>
      <c r="C16286" t="str">
        <v>Midday</v>
      </c>
      <c r="D16286">
        <v>25</v>
      </c>
      <c r="E16286" t="str">
        <f>IF(MOD(D16286,2)=0,"EVEN","ODD")</f>
        <v>ODD</v>
      </c>
      <c r="F16286" t="str">
        <f>IF(D16286&lt;=18,"LOW (1-18)","HIGH (19-36)")</f>
        <v>HIGH (19-36)</v>
      </c>
      <c r="G16286">
        <f>INT((D16286-1)/6)+1</f>
        <v>5</v>
      </c>
      <c r="H16286">
        <f>MOD(D16286-1,6)+1</f>
        <v>1</v>
      </c>
      <c r="I16286">
        <f>37-D16286</f>
        <v>12</v>
      </c>
      <c r="J16286">
        <f>ABS(D16286-D16287)</f>
        <v>20</v>
      </c>
      <c r="K16286">
        <f>AVERAGE(D16286:D16290)</f>
        <v>25</v>
      </c>
      <c r="L16286">
        <f>AVERAGE(D16286:D16305)</f>
        <v>25</v>
      </c>
      <c r="M16286">
        <f>K16286-L16286</f>
        <v>0</v>
      </c>
      <c r="N16286" t="str">
        <f>IF(K16286&gt;L16286,"HIGH ZONE BIAS",IF(K16286&lt;L16286,"LOW ZONE BIAS","EQUILIBRIUM"))</f>
        <v>EQUILIBRIUM</v>
      </c>
    </row>
    <row r="16287">
      <c r="A16287">
        <v>11273</v>
      </c>
      <c r="B16287" t="str">
        <v>2012-07-10</v>
      </c>
      <c r="C16287" t="str">
        <v>Morning</v>
      </c>
      <c r="D16287">
        <v>5</v>
      </c>
      <c r="E16287" t="str">
        <f>IF(MOD(D16287,2)=0,"EVEN","ODD")</f>
        <v>ODD</v>
      </c>
      <c r="F16287" t="str">
        <f>IF(D16287&lt;=18,"LOW (1-18)","HIGH (19-36)")</f>
        <v>LOW (1-18)</v>
      </c>
      <c r="G16287">
        <f>INT((D16287-1)/6)+1</f>
        <v>1</v>
      </c>
      <c r="H16287">
        <f>MOD(D16287-1,6)+1</f>
        <v>5</v>
      </c>
      <c r="I16287">
        <f>37-D16287</f>
        <v>32</v>
      </c>
      <c r="J16287">
        <f>ABS(D16287-D16288)</f>
        <v>16</v>
      </c>
      <c r="K16287">
        <f>AVERAGE(D16287:D16291)</f>
        <v>5</v>
      </c>
      <c r="L16287">
        <f>AVERAGE(D16287:D16306)</f>
        <v>5</v>
      </c>
      <c r="M16287">
        <f>K16287-L16287</f>
        <v>0</v>
      </c>
      <c r="N16287" t="str">
        <f>IF(K16287&gt;L16287,"HIGH ZONE BIAS",IF(K16287&lt;L16287,"LOW ZONE BIAS","EQUILIBRIUM"))</f>
        <v>EQUILIBRIUM</v>
      </c>
    </row>
    <row r="16288">
      <c r="A16288">
        <v>11272</v>
      </c>
      <c r="B16288" t="str">
        <v>2012-07-09</v>
      </c>
      <c r="C16288" t="str">
        <v>Evening</v>
      </c>
      <c r="D16288">
        <v>21</v>
      </c>
      <c r="E16288" t="str">
        <f>IF(MOD(D16288,2)=0,"EVEN","ODD")</f>
        <v>ODD</v>
      </c>
      <c r="F16288" t="str">
        <f>IF(D16288&lt;=18,"LOW (1-18)","HIGH (19-36)")</f>
        <v>HIGH (19-36)</v>
      </c>
      <c r="G16288">
        <f>INT((D16288-1)/6)+1</f>
        <v>4</v>
      </c>
      <c r="H16288">
        <f>MOD(D16288-1,6)+1</f>
        <v>3</v>
      </c>
      <c r="I16288">
        <f>37-D16288</f>
        <v>16</v>
      </c>
      <c r="J16288">
        <f>ABS(D16288-D16289)</f>
        <v>2</v>
      </c>
      <c r="K16288">
        <f>AVERAGE(D16288:D16292)</f>
        <v>21</v>
      </c>
      <c r="L16288">
        <f>AVERAGE(D16288:D16307)</f>
        <v>21</v>
      </c>
      <c r="M16288">
        <f>K16288-L16288</f>
        <v>0</v>
      </c>
      <c r="N16288" t="str">
        <f>IF(K16288&gt;L16288,"HIGH ZONE BIAS",IF(K16288&lt;L16288,"LOW ZONE BIAS","EQUILIBRIUM"))</f>
        <v>EQUILIBRIUM</v>
      </c>
    </row>
    <row r="16289">
      <c r="A16289">
        <v>11271</v>
      </c>
      <c r="B16289" t="str">
        <v>2012-07-09</v>
      </c>
      <c r="C16289" t="str">
        <v>Midday</v>
      </c>
      <c r="D16289">
        <v>23</v>
      </c>
      <c r="E16289" t="str">
        <f>IF(MOD(D16289,2)=0,"EVEN","ODD")</f>
        <v>ODD</v>
      </c>
      <c r="F16289" t="str">
        <f>IF(D16289&lt;=18,"LOW (1-18)","HIGH (19-36)")</f>
        <v>HIGH (19-36)</v>
      </c>
      <c r="G16289">
        <f>INT((D16289-1)/6)+1</f>
        <v>4</v>
      </c>
      <c r="H16289">
        <f>MOD(D16289-1,6)+1</f>
        <v>5</v>
      </c>
      <c r="I16289">
        <f>37-D16289</f>
        <v>14</v>
      </c>
      <c r="J16289">
        <f>ABS(D16289-D16290)</f>
        <v>4</v>
      </c>
      <c r="K16289">
        <f>AVERAGE(D16289:D16293)</f>
        <v>23</v>
      </c>
      <c r="L16289">
        <f>AVERAGE(D16289:D16308)</f>
        <v>23</v>
      </c>
      <c r="M16289">
        <f>K16289-L16289</f>
        <v>0</v>
      </c>
      <c r="N16289" t="str">
        <f>IF(K16289&gt;L16289,"HIGH ZONE BIAS",IF(K16289&lt;L16289,"LOW ZONE BIAS","EQUILIBRIUM"))</f>
        <v>EQUILIBRIUM</v>
      </c>
    </row>
    <row r="16290">
      <c r="A16290">
        <v>11270</v>
      </c>
      <c r="B16290" t="str">
        <v>2012-07-09</v>
      </c>
      <c r="C16290" t="str">
        <v>Morning</v>
      </c>
      <c r="D16290">
        <v>27</v>
      </c>
      <c r="E16290" t="str">
        <f>IF(MOD(D16290,2)=0,"EVEN","ODD")</f>
        <v>ODD</v>
      </c>
      <c r="F16290" t="str">
        <f>IF(D16290&lt;=18,"LOW (1-18)","HIGH (19-36)")</f>
        <v>HIGH (19-36)</v>
      </c>
      <c r="G16290">
        <f>INT((D16290-1)/6)+1</f>
        <v>5</v>
      </c>
      <c r="H16290">
        <f>MOD(D16290-1,6)+1</f>
        <v>3</v>
      </c>
      <c r="I16290">
        <f>37-D16290</f>
        <v>10</v>
      </c>
      <c r="J16290">
        <f>ABS(D16290-D16291)</f>
        <v>24</v>
      </c>
      <c r="K16290">
        <f>AVERAGE(D16290:D16294)</f>
        <v>27</v>
      </c>
      <c r="L16290">
        <f>AVERAGE(D16290:D16309)</f>
        <v>27</v>
      </c>
      <c r="M16290">
        <f>K16290-L16290</f>
        <v>0</v>
      </c>
      <c r="N16290" t="str">
        <f>IF(K16290&gt;L16290,"HIGH ZONE BIAS",IF(K16290&lt;L16290,"LOW ZONE BIAS","EQUILIBRIUM"))</f>
        <v>EQUILIBRIUM</v>
      </c>
    </row>
    <row r="16291">
      <c r="A16291">
        <v>11269</v>
      </c>
      <c r="B16291" t="str">
        <v>2012-07-07</v>
      </c>
      <c r="C16291" t="str">
        <v>Evening</v>
      </c>
      <c r="D16291">
        <v>3</v>
      </c>
      <c r="E16291" t="str">
        <f>IF(MOD(D16291,2)=0,"EVEN","ODD")</f>
        <v>ODD</v>
      </c>
      <c r="F16291" t="str">
        <f>IF(D16291&lt;=18,"LOW (1-18)","HIGH (19-36)")</f>
        <v>LOW (1-18)</v>
      </c>
      <c r="G16291">
        <f>INT((D16291-1)/6)+1</f>
        <v>1</v>
      </c>
      <c r="H16291">
        <f>MOD(D16291-1,6)+1</f>
        <v>3</v>
      </c>
      <c r="I16291">
        <f>37-D16291</f>
        <v>34</v>
      </c>
      <c r="J16291">
        <f>ABS(D16291-D16292)</f>
        <v>24</v>
      </c>
      <c r="K16291">
        <f>AVERAGE(D16291:D16295)</f>
        <v>3</v>
      </c>
      <c r="L16291">
        <f>AVERAGE(D16291:D16310)</f>
        <v>3</v>
      </c>
      <c r="M16291">
        <f>K16291-L16291</f>
        <v>0</v>
      </c>
      <c r="N16291" t="str">
        <f>IF(K16291&gt;L16291,"HIGH ZONE BIAS",IF(K16291&lt;L16291,"LOW ZONE BIAS","EQUILIBRIUM"))</f>
        <v>EQUILIBRIUM</v>
      </c>
    </row>
    <row r="16292">
      <c r="A16292">
        <v>11268</v>
      </c>
      <c r="B16292" t="str">
        <v>2012-07-07</v>
      </c>
      <c r="C16292" t="str">
        <v>Midday</v>
      </c>
      <c r="D16292">
        <v>27</v>
      </c>
      <c r="E16292" t="str">
        <f>IF(MOD(D16292,2)=0,"EVEN","ODD")</f>
        <v>ODD</v>
      </c>
      <c r="F16292" t="str">
        <f>IF(D16292&lt;=18,"LOW (1-18)","HIGH (19-36)")</f>
        <v>HIGH (19-36)</v>
      </c>
      <c r="G16292">
        <f>INT((D16292-1)/6)+1</f>
        <v>5</v>
      </c>
      <c r="H16292">
        <f>MOD(D16292-1,6)+1</f>
        <v>3</v>
      </c>
      <c r="I16292">
        <f>37-D16292</f>
        <v>10</v>
      </c>
      <c r="J16292">
        <f>ABS(D16292-D16293)</f>
        <v>24</v>
      </c>
      <c r="K16292">
        <f>AVERAGE(D16292:D16296)</f>
        <v>27</v>
      </c>
      <c r="L16292">
        <f>AVERAGE(D16292:D16311)</f>
        <v>27</v>
      </c>
      <c r="M16292">
        <f>K16292-L16292</f>
        <v>0</v>
      </c>
      <c r="N16292" t="str">
        <f>IF(K16292&gt;L16292,"HIGH ZONE BIAS",IF(K16292&lt;L16292,"LOW ZONE BIAS","EQUILIBRIUM"))</f>
        <v>EQUILIBRIUM</v>
      </c>
    </row>
    <row r="16293">
      <c r="A16293">
        <v>11267</v>
      </c>
      <c r="B16293" t="str">
        <v>2012-07-07</v>
      </c>
      <c r="C16293" t="str">
        <v>Morning</v>
      </c>
      <c r="D16293">
        <v>3</v>
      </c>
      <c r="E16293" t="str">
        <f>IF(MOD(D16293,2)=0,"EVEN","ODD")</f>
        <v>ODD</v>
      </c>
      <c r="F16293" t="str">
        <f>IF(D16293&lt;=18,"LOW (1-18)","HIGH (19-36)")</f>
        <v>LOW (1-18)</v>
      </c>
      <c r="G16293">
        <f>INT((D16293-1)/6)+1</f>
        <v>1</v>
      </c>
      <c r="H16293">
        <f>MOD(D16293-1,6)+1</f>
        <v>3</v>
      </c>
      <c r="I16293">
        <f>37-D16293</f>
        <v>34</v>
      </c>
      <c r="J16293">
        <f>ABS(D16293-D16294)</f>
        <v>2</v>
      </c>
      <c r="K16293">
        <f>AVERAGE(D16293:D16297)</f>
        <v>3</v>
      </c>
      <c r="L16293">
        <f>AVERAGE(D16293:D16312)</f>
        <v>3</v>
      </c>
      <c r="M16293">
        <f>K16293-L16293</f>
        <v>0</v>
      </c>
      <c r="N16293" t="str">
        <f>IF(K16293&gt;L16293,"HIGH ZONE BIAS",IF(K16293&lt;L16293,"LOW ZONE BIAS","EQUILIBRIUM"))</f>
        <v>EQUILIBRIUM</v>
      </c>
    </row>
    <row r="16294">
      <c r="A16294">
        <v>11266</v>
      </c>
      <c r="B16294" t="str">
        <v>2012-07-06</v>
      </c>
      <c r="C16294" t="str">
        <v>Evening</v>
      </c>
      <c r="D16294">
        <v>1</v>
      </c>
      <c r="E16294" t="str">
        <f>IF(MOD(D16294,2)=0,"EVEN","ODD")</f>
        <v>ODD</v>
      </c>
      <c r="F16294" t="str">
        <f>IF(D16294&lt;=18,"LOW (1-18)","HIGH (19-36)")</f>
        <v>LOW (1-18)</v>
      </c>
      <c r="G16294">
        <f>INT((D16294-1)/6)+1</f>
        <v>1</v>
      </c>
      <c r="H16294">
        <f>MOD(D16294-1,6)+1</f>
        <v>1</v>
      </c>
      <c r="I16294">
        <f>37-D16294</f>
        <v>36</v>
      </c>
      <c r="J16294">
        <f>ABS(D16294-D16295)</f>
        <v>1</v>
      </c>
      <c r="K16294">
        <f>AVERAGE(D16294:D16298)</f>
        <v>1</v>
      </c>
      <c r="L16294">
        <f>AVERAGE(D16294:D16313)</f>
        <v>1</v>
      </c>
      <c r="M16294">
        <f>K16294-L16294</f>
        <v>0</v>
      </c>
      <c r="N16294" t="str">
        <f>IF(K16294&gt;L16294,"HIGH ZONE BIAS",IF(K16294&lt;L16294,"LOW ZONE BIAS","EQUILIBRIUM"))</f>
        <v>EQUILIBRIUM</v>
      </c>
    </row>
    <row r="16295">
      <c r="A16295">
        <v>11265</v>
      </c>
      <c r="B16295" t="str">
        <v>2012-07-06</v>
      </c>
      <c r="C16295" t="str">
        <v>Midday</v>
      </c>
      <c r="D16295">
        <v>2</v>
      </c>
      <c r="E16295" t="str">
        <f>IF(MOD(D16295,2)=0,"EVEN","ODD")</f>
        <v>EVEN</v>
      </c>
      <c r="F16295" t="str">
        <f>IF(D16295&lt;=18,"LOW (1-18)","HIGH (19-36)")</f>
        <v>LOW (1-18)</v>
      </c>
      <c r="G16295">
        <f>INT((D16295-1)/6)+1</f>
        <v>1</v>
      </c>
      <c r="H16295">
        <f>MOD(D16295-1,6)+1</f>
        <v>2</v>
      </c>
      <c r="I16295">
        <f>37-D16295</f>
        <v>35</v>
      </c>
      <c r="J16295">
        <f>ABS(D16295-D16296)</f>
        <v>18</v>
      </c>
      <c r="K16295">
        <f>AVERAGE(D16295:D16299)</f>
        <v>2</v>
      </c>
      <c r="L16295">
        <f>AVERAGE(D16295:D16314)</f>
        <v>2</v>
      </c>
      <c r="M16295">
        <f>K16295-L16295</f>
        <v>0</v>
      </c>
      <c r="N16295" t="str">
        <f>IF(K16295&gt;L16295,"HIGH ZONE BIAS",IF(K16295&lt;L16295,"LOW ZONE BIAS","EQUILIBRIUM"))</f>
        <v>EQUILIBRIUM</v>
      </c>
    </row>
    <row r="16296">
      <c r="A16296">
        <v>11264</v>
      </c>
      <c r="B16296" t="str">
        <v>2012-07-06</v>
      </c>
      <c r="C16296" t="str">
        <v>Morning</v>
      </c>
      <c r="D16296">
        <v>20</v>
      </c>
      <c r="E16296" t="str">
        <f>IF(MOD(D16296,2)=0,"EVEN","ODD")</f>
        <v>EVEN</v>
      </c>
      <c r="F16296" t="str">
        <f>IF(D16296&lt;=18,"LOW (1-18)","HIGH (19-36)")</f>
        <v>HIGH (19-36)</v>
      </c>
      <c r="G16296">
        <f>INT((D16296-1)/6)+1</f>
        <v>4</v>
      </c>
      <c r="H16296">
        <f>MOD(D16296-1,6)+1</f>
        <v>2</v>
      </c>
      <c r="I16296">
        <f>37-D16296</f>
        <v>17</v>
      </c>
      <c r="J16296">
        <f>ABS(D16296-D16297)</f>
        <v>10</v>
      </c>
      <c r="K16296">
        <f>AVERAGE(D16296:D16300)</f>
        <v>20</v>
      </c>
      <c r="L16296">
        <f>AVERAGE(D16296:D16315)</f>
        <v>20</v>
      </c>
      <c r="M16296">
        <f>K16296-L16296</f>
        <v>0</v>
      </c>
      <c r="N16296" t="str">
        <f>IF(K16296&gt;L16296,"HIGH ZONE BIAS",IF(K16296&lt;L16296,"LOW ZONE BIAS","EQUILIBRIUM"))</f>
        <v>EQUILIBRIUM</v>
      </c>
    </row>
    <row r="16297">
      <c r="A16297">
        <v>11263</v>
      </c>
      <c r="B16297" t="str">
        <v>2012-07-05</v>
      </c>
      <c r="C16297" t="str">
        <v>Evening</v>
      </c>
      <c r="D16297">
        <v>30</v>
      </c>
      <c r="E16297" t="str">
        <f>IF(MOD(D16297,2)=0,"EVEN","ODD")</f>
        <v>EVEN</v>
      </c>
      <c r="F16297" t="str">
        <f>IF(D16297&lt;=18,"LOW (1-18)","HIGH (19-36)")</f>
        <v>HIGH (19-36)</v>
      </c>
      <c r="G16297">
        <f>INT((D16297-1)/6)+1</f>
        <v>5</v>
      </c>
      <c r="H16297">
        <f>MOD(D16297-1,6)+1</f>
        <v>6</v>
      </c>
      <c r="I16297">
        <f>37-D16297</f>
        <v>7</v>
      </c>
      <c r="J16297">
        <f>ABS(D16297-D16298)</f>
        <v>29</v>
      </c>
      <c r="K16297">
        <f>AVERAGE(D16297:D16301)</f>
        <v>30</v>
      </c>
      <c r="L16297">
        <f>AVERAGE(D16297:D16316)</f>
        <v>30</v>
      </c>
      <c r="M16297">
        <f>K16297-L16297</f>
        <v>0</v>
      </c>
      <c r="N16297" t="str">
        <f>IF(K16297&gt;L16297,"HIGH ZONE BIAS",IF(K16297&lt;L16297,"LOW ZONE BIAS","EQUILIBRIUM"))</f>
        <v>EQUILIBRIUM</v>
      </c>
    </row>
    <row r="16298">
      <c r="A16298">
        <v>11262</v>
      </c>
      <c r="B16298" t="str">
        <v>2012-07-05</v>
      </c>
      <c r="C16298" t="str">
        <v>Midday</v>
      </c>
      <c r="D16298">
        <v>1</v>
      </c>
      <c r="E16298" t="str">
        <f>IF(MOD(D16298,2)=0,"EVEN","ODD")</f>
        <v>ODD</v>
      </c>
      <c r="F16298" t="str">
        <f>IF(D16298&lt;=18,"LOW (1-18)","HIGH (19-36)")</f>
        <v>LOW (1-18)</v>
      </c>
      <c r="G16298">
        <f>INT((D16298-1)/6)+1</f>
        <v>1</v>
      </c>
      <c r="H16298">
        <f>MOD(D16298-1,6)+1</f>
        <v>1</v>
      </c>
      <c r="I16298">
        <f>37-D16298</f>
        <v>36</v>
      </c>
      <c r="J16298">
        <f>ABS(D16298-D16299)</f>
        <v>2</v>
      </c>
      <c r="K16298">
        <f>AVERAGE(D16298:D16302)</f>
        <v>1</v>
      </c>
      <c r="L16298">
        <f>AVERAGE(D16298:D16317)</f>
        <v>1</v>
      </c>
      <c r="M16298">
        <f>K16298-L16298</f>
        <v>0</v>
      </c>
      <c r="N16298" t="str">
        <f>IF(K16298&gt;L16298,"HIGH ZONE BIAS",IF(K16298&lt;L16298,"LOW ZONE BIAS","EQUILIBRIUM"))</f>
        <v>EQUILIBRIUM</v>
      </c>
    </row>
    <row r="16299">
      <c r="A16299">
        <v>11261</v>
      </c>
      <c r="B16299" t="str">
        <v>2012-07-05</v>
      </c>
      <c r="C16299" t="str">
        <v>Morning</v>
      </c>
      <c r="D16299">
        <v>3</v>
      </c>
      <c r="E16299" t="str">
        <f>IF(MOD(D16299,2)=0,"EVEN","ODD")</f>
        <v>ODD</v>
      </c>
      <c r="F16299" t="str">
        <f>IF(D16299&lt;=18,"LOW (1-18)","HIGH (19-36)")</f>
        <v>LOW (1-18)</v>
      </c>
      <c r="G16299">
        <f>INT((D16299-1)/6)+1</f>
        <v>1</v>
      </c>
      <c r="H16299">
        <f>MOD(D16299-1,6)+1</f>
        <v>3</v>
      </c>
      <c r="I16299">
        <f>37-D16299</f>
        <v>34</v>
      </c>
      <c r="J16299">
        <f>ABS(D16299-D16300)</f>
        <v>16</v>
      </c>
      <c r="K16299">
        <f>AVERAGE(D16299:D16303)</f>
        <v>3</v>
      </c>
      <c r="L16299">
        <f>AVERAGE(D16299:D16318)</f>
        <v>3</v>
      </c>
      <c r="M16299">
        <f>K16299-L16299</f>
        <v>0</v>
      </c>
      <c r="N16299" t="str">
        <f>IF(K16299&gt;L16299,"HIGH ZONE BIAS",IF(K16299&lt;L16299,"LOW ZONE BIAS","EQUILIBRIUM"))</f>
        <v>EQUILIBRIUM</v>
      </c>
    </row>
    <row r="16300">
      <c r="A16300">
        <v>11260</v>
      </c>
      <c r="B16300" t="str">
        <v>2012-07-04</v>
      </c>
      <c r="C16300" t="str">
        <v>Evening</v>
      </c>
      <c r="D16300">
        <v>19</v>
      </c>
      <c r="E16300" t="str">
        <f>IF(MOD(D16300,2)=0,"EVEN","ODD")</f>
        <v>ODD</v>
      </c>
      <c r="F16300" t="str">
        <f>IF(D16300&lt;=18,"LOW (1-18)","HIGH (19-36)")</f>
        <v>HIGH (19-36)</v>
      </c>
      <c r="G16300">
        <f>INT((D16300-1)/6)+1</f>
        <v>4</v>
      </c>
      <c r="H16300">
        <f>MOD(D16300-1,6)+1</f>
        <v>1</v>
      </c>
      <c r="I16300">
        <f>37-D16300</f>
        <v>18</v>
      </c>
      <c r="J16300">
        <f>ABS(D16300-D16301)</f>
        <v>2</v>
      </c>
      <c r="K16300">
        <f>AVERAGE(D16300:D16304)</f>
        <v>19</v>
      </c>
      <c r="L16300">
        <f>AVERAGE(D16300:D16319)</f>
        <v>19</v>
      </c>
      <c r="M16300">
        <f>K16300-L16300</f>
        <v>0</v>
      </c>
      <c r="N16300" t="str">
        <f>IF(K16300&gt;L16300,"HIGH ZONE BIAS",IF(K16300&lt;L16300,"LOW ZONE BIAS","EQUILIBRIUM"))</f>
        <v>EQUILIBRIUM</v>
      </c>
    </row>
    <row r="16301">
      <c r="A16301">
        <v>11259</v>
      </c>
      <c r="B16301" t="str">
        <v>2012-07-04</v>
      </c>
      <c r="C16301" t="str">
        <v>Midday</v>
      </c>
      <c r="D16301">
        <v>17</v>
      </c>
      <c r="E16301" t="str">
        <f>IF(MOD(D16301,2)=0,"EVEN","ODD")</f>
        <v>ODD</v>
      </c>
      <c r="F16301" t="str">
        <f>IF(D16301&lt;=18,"LOW (1-18)","HIGH (19-36)")</f>
        <v>LOW (1-18)</v>
      </c>
      <c r="G16301">
        <f>INT((D16301-1)/6)+1</f>
        <v>3</v>
      </c>
      <c r="H16301">
        <f>MOD(D16301-1,6)+1</f>
        <v>5</v>
      </c>
      <c r="I16301">
        <f>37-D16301</f>
        <v>20</v>
      </c>
      <c r="J16301">
        <f>ABS(D16301-D16302)</f>
        <v>0</v>
      </c>
      <c r="K16301">
        <f>AVERAGE(D16301:D16305)</f>
        <v>17</v>
      </c>
      <c r="L16301">
        <f>AVERAGE(D16301:D16320)</f>
        <v>17</v>
      </c>
      <c r="M16301">
        <f>K16301-L16301</f>
        <v>0</v>
      </c>
      <c r="N16301" t="str">
        <f>IF(K16301&gt;L16301,"HIGH ZONE BIAS",IF(K16301&lt;L16301,"LOW ZONE BIAS","EQUILIBRIUM"))</f>
        <v>EQUILIBRIUM</v>
      </c>
    </row>
    <row r="16302">
      <c r="A16302">
        <v>11258</v>
      </c>
      <c r="B16302" t="str">
        <v>2012-07-04</v>
      </c>
      <c r="C16302" t="str">
        <v>Morning</v>
      </c>
      <c r="D16302">
        <v>17</v>
      </c>
      <c r="E16302" t="str">
        <f>IF(MOD(D16302,2)=0,"EVEN","ODD")</f>
        <v>ODD</v>
      </c>
      <c r="F16302" t="str">
        <f>IF(D16302&lt;=18,"LOW (1-18)","HIGH (19-36)")</f>
        <v>LOW (1-18)</v>
      </c>
      <c r="G16302">
        <f>INT((D16302-1)/6)+1</f>
        <v>3</v>
      </c>
      <c r="H16302">
        <f>MOD(D16302-1,6)+1</f>
        <v>5</v>
      </c>
      <c r="I16302">
        <f>37-D16302</f>
        <v>20</v>
      </c>
      <c r="J16302">
        <f>ABS(D16302-D16303)</f>
        <v>10</v>
      </c>
      <c r="K16302">
        <f>AVERAGE(D16302:D16306)</f>
        <v>17</v>
      </c>
      <c r="L16302">
        <f>AVERAGE(D16302:D16321)</f>
        <v>17</v>
      </c>
      <c r="M16302">
        <f>K16302-L16302</f>
        <v>0</v>
      </c>
      <c r="N16302" t="str">
        <f>IF(K16302&gt;L16302,"HIGH ZONE BIAS",IF(K16302&lt;L16302,"LOW ZONE BIAS","EQUILIBRIUM"))</f>
        <v>EQUILIBRIUM</v>
      </c>
    </row>
    <row r="16303">
      <c r="A16303">
        <v>11257</v>
      </c>
      <c r="B16303" t="str">
        <v>2012-07-03</v>
      </c>
      <c r="C16303" t="str">
        <v>Evening</v>
      </c>
      <c r="D16303">
        <v>27</v>
      </c>
      <c r="E16303" t="str">
        <f>IF(MOD(D16303,2)=0,"EVEN","ODD")</f>
        <v>ODD</v>
      </c>
      <c r="F16303" t="str">
        <f>IF(D16303&lt;=18,"LOW (1-18)","HIGH (19-36)")</f>
        <v>HIGH (19-36)</v>
      </c>
      <c r="G16303">
        <f>INT((D16303-1)/6)+1</f>
        <v>5</v>
      </c>
      <c r="H16303">
        <f>MOD(D16303-1,6)+1</f>
        <v>3</v>
      </c>
      <c r="I16303">
        <f>37-D16303</f>
        <v>10</v>
      </c>
      <c r="J16303">
        <f>ABS(D16303-D16304)</f>
        <v>15</v>
      </c>
      <c r="K16303">
        <f>AVERAGE(D16303:D16307)</f>
        <v>27</v>
      </c>
      <c r="L16303">
        <f>AVERAGE(D16303:D16322)</f>
        <v>27</v>
      </c>
      <c r="M16303">
        <f>K16303-L16303</f>
        <v>0</v>
      </c>
      <c r="N16303" t="str">
        <f>IF(K16303&gt;L16303,"HIGH ZONE BIAS",IF(K16303&lt;L16303,"LOW ZONE BIAS","EQUILIBRIUM"))</f>
        <v>EQUILIBRIUM</v>
      </c>
    </row>
    <row r="16304">
      <c r="A16304">
        <v>11256</v>
      </c>
      <c r="B16304" t="str">
        <v>2012-07-03</v>
      </c>
      <c r="C16304" t="str">
        <v>Midday</v>
      </c>
      <c r="D16304">
        <v>12</v>
      </c>
      <c r="E16304" t="str">
        <f>IF(MOD(D16304,2)=0,"EVEN","ODD")</f>
        <v>EVEN</v>
      </c>
      <c r="F16304" t="str">
        <f>IF(D16304&lt;=18,"LOW (1-18)","HIGH (19-36)")</f>
        <v>LOW (1-18)</v>
      </c>
      <c r="G16304">
        <f>INT((D16304-1)/6)+1</f>
        <v>2</v>
      </c>
      <c r="H16304">
        <f>MOD(D16304-1,6)+1</f>
        <v>6</v>
      </c>
      <c r="I16304">
        <f>37-D16304</f>
        <v>25</v>
      </c>
      <c r="J16304">
        <f>ABS(D16304-D16305)</f>
        <v>4</v>
      </c>
      <c r="K16304">
        <f>AVERAGE(D16304:D16308)</f>
        <v>12</v>
      </c>
      <c r="L16304">
        <f>AVERAGE(D16304:D16323)</f>
        <v>12</v>
      </c>
      <c r="M16304">
        <f>K16304-L16304</f>
        <v>0</v>
      </c>
      <c r="N16304" t="str">
        <f>IF(K16304&gt;L16304,"HIGH ZONE BIAS",IF(K16304&lt;L16304,"LOW ZONE BIAS","EQUILIBRIUM"))</f>
        <v>EQUILIBRIUM</v>
      </c>
    </row>
    <row r="16305">
      <c r="A16305">
        <v>11255</v>
      </c>
      <c r="B16305" t="str">
        <v>2012-07-03</v>
      </c>
      <c r="C16305" t="str">
        <v>Morning</v>
      </c>
      <c r="D16305">
        <v>16</v>
      </c>
      <c r="E16305" t="str">
        <f>IF(MOD(D16305,2)=0,"EVEN","ODD")</f>
        <v>EVEN</v>
      </c>
      <c r="F16305" t="str">
        <f>IF(D16305&lt;=18,"LOW (1-18)","HIGH (19-36)")</f>
        <v>LOW (1-18)</v>
      </c>
      <c r="G16305">
        <f>INT((D16305-1)/6)+1</f>
        <v>3</v>
      </c>
      <c r="H16305">
        <f>MOD(D16305-1,6)+1</f>
        <v>4</v>
      </c>
      <c r="I16305">
        <f>37-D16305</f>
        <v>21</v>
      </c>
      <c r="J16305">
        <f>ABS(D16305-D16306)</f>
        <v>3</v>
      </c>
      <c r="K16305">
        <f>AVERAGE(D16305:D16309)</f>
        <v>16</v>
      </c>
      <c r="L16305">
        <f>AVERAGE(D16305:D16324)</f>
        <v>16</v>
      </c>
      <c r="M16305">
        <f>K16305-L16305</f>
        <v>0</v>
      </c>
      <c r="N16305" t="str">
        <f>IF(K16305&gt;L16305,"HIGH ZONE BIAS",IF(K16305&lt;L16305,"LOW ZONE BIAS","EQUILIBRIUM"))</f>
        <v>EQUILIBRIUM</v>
      </c>
    </row>
    <row r="16306">
      <c r="A16306">
        <v>11254</v>
      </c>
      <c r="B16306" t="str">
        <v>2012-07-02</v>
      </c>
      <c r="C16306" t="str">
        <v>Evening</v>
      </c>
      <c r="D16306">
        <v>19</v>
      </c>
      <c r="E16306" t="str">
        <f>IF(MOD(D16306,2)=0,"EVEN","ODD")</f>
        <v>ODD</v>
      </c>
      <c r="F16306" t="str">
        <f>IF(D16306&lt;=18,"LOW (1-18)","HIGH (19-36)")</f>
        <v>HIGH (19-36)</v>
      </c>
      <c r="G16306">
        <f>INT((D16306-1)/6)+1</f>
        <v>4</v>
      </c>
      <c r="H16306">
        <f>MOD(D16306-1,6)+1</f>
        <v>1</v>
      </c>
      <c r="I16306">
        <f>37-D16306</f>
        <v>18</v>
      </c>
      <c r="J16306">
        <f>ABS(D16306-D16307)</f>
        <v>0</v>
      </c>
      <c r="K16306">
        <f>AVERAGE(D16306:D16310)</f>
        <v>19</v>
      </c>
      <c r="L16306">
        <f>AVERAGE(D16306:D16325)</f>
        <v>19</v>
      </c>
      <c r="M16306">
        <f>K16306-L16306</f>
        <v>0</v>
      </c>
      <c r="N16306" t="str">
        <f>IF(K16306&gt;L16306,"HIGH ZONE BIAS",IF(K16306&lt;L16306,"LOW ZONE BIAS","EQUILIBRIUM"))</f>
        <v>EQUILIBRIUM</v>
      </c>
    </row>
    <row r="16307">
      <c r="A16307">
        <v>11253</v>
      </c>
      <c r="B16307" t="str">
        <v>2012-07-02</v>
      </c>
      <c r="C16307" t="str">
        <v>Midday</v>
      </c>
      <c r="D16307">
        <v>19</v>
      </c>
      <c r="E16307" t="str">
        <f>IF(MOD(D16307,2)=0,"EVEN","ODD")</f>
        <v>ODD</v>
      </c>
      <c r="F16307" t="str">
        <f>IF(D16307&lt;=18,"LOW (1-18)","HIGH (19-36)")</f>
        <v>HIGH (19-36)</v>
      </c>
      <c r="G16307">
        <f>INT((D16307-1)/6)+1</f>
        <v>4</v>
      </c>
      <c r="H16307">
        <f>MOD(D16307-1,6)+1</f>
        <v>1</v>
      </c>
      <c r="I16307">
        <f>37-D16307</f>
        <v>18</v>
      </c>
      <c r="J16307">
        <f>ABS(D16307-D16308)</f>
        <v>6</v>
      </c>
      <c r="K16307">
        <f>AVERAGE(D16307:D16311)</f>
        <v>19</v>
      </c>
      <c r="L16307">
        <f>AVERAGE(D16307:D16326)</f>
        <v>19</v>
      </c>
      <c r="M16307">
        <f>K16307-L16307</f>
        <v>0</v>
      </c>
      <c r="N16307" t="str">
        <f>IF(K16307&gt;L16307,"HIGH ZONE BIAS",IF(K16307&lt;L16307,"LOW ZONE BIAS","EQUILIBRIUM"))</f>
        <v>EQUILIBRIUM</v>
      </c>
    </row>
    <row r="16308">
      <c r="A16308">
        <v>11252</v>
      </c>
      <c r="B16308" t="str">
        <v>2012-07-02</v>
      </c>
      <c r="C16308" t="str">
        <v>Morning</v>
      </c>
      <c r="D16308">
        <v>25</v>
      </c>
      <c r="E16308" t="str">
        <f>IF(MOD(D16308,2)=0,"EVEN","ODD")</f>
        <v>ODD</v>
      </c>
      <c r="F16308" t="str">
        <f>IF(D16308&lt;=18,"LOW (1-18)","HIGH (19-36)")</f>
        <v>HIGH (19-36)</v>
      </c>
      <c r="G16308">
        <f>INT((D16308-1)/6)+1</f>
        <v>5</v>
      </c>
      <c r="H16308">
        <f>MOD(D16308-1,6)+1</f>
        <v>1</v>
      </c>
      <c r="I16308">
        <f>37-D16308</f>
        <v>12</v>
      </c>
      <c r="J16308">
        <f>ABS(D16308-D16309)</f>
        <v>8</v>
      </c>
      <c r="K16308">
        <f>AVERAGE(D16308:D16312)</f>
        <v>25</v>
      </c>
      <c r="L16308">
        <f>AVERAGE(D16308:D16327)</f>
        <v>25</v>
      </c>
      <c r="M16308">
        <f>K16308-L16308</f>
        <v>0</v>
      </c>
      <c r="N16308" t="str">
        <f>IF(K16308&gt;L16308,"HIGH ZONE BIAS",IF(K16308&lt;L16308,"LOW ZONE BIAS","EQUILIBRIUM"))</f>
        <v>EQUILIBRIUM</v>
      </c>
    </row>
    <row r="16309">
      <c r="A16309">
        <v>11251</v>
      </c>
      <c r="B16309" t="str">
        <v>2012-06-30</v>
      </c>
      <c r="C16309" t="str">
        <v>Evening</v>
      </c>
      <c r="D16309">
        <v>33</v>
      </c>
      <c r="E16309" t="str">
        <f>IF(MOD(D16309,2)=0,"EVEN","ODD")</f>
        <v>ODD</v>
      </c>
      <c r="F16309" t="str">
        <f>IF(D16309&lt;=18,"LOW (1-18)","HIGH (19-36)")</f>
        <v>HIGH (19-36)</v>
      </c>
      <c r="G16309">
        <f>INT((D16309-1)/6)+1</f>
        <v>6</v>
      </c>
      <c r="H16309">
        <f>MOD(D16309-1,6)+1</f>
        <v>3</v>
      </c>
      <c r="I16309">
        <f>37-D16309</f>
        <v>4</v>
      </c>
      <c r="J16309">
        <f>ABS(D16309-D16310)</f>
        <v>9</v>
      </c>
      <c r="K16309">
        <f>AVERAGE(D16309:D16313)</f>
        <v>33</v>
      </c>
      <c r="L16309">
        <f>AVERAGE(D16309:D16328)</f>
        <v>33</v>
      </c>
      <c r="M16309">
        <f>K16309-L16309</f>
        <v>0</v>
      </c>
      <c r="N16309" t="str">
        <f>IF(K16309&gt;L16309,"HIGH ZONE BIAS",IF(K16309&lt;L16309,"LOW ZONE BIAS","EQUILIBRIUM"))</f>
        <v>EQUILIBRIUM</v>
      </c>
    </row>
    <row r="16310">
      <c r="A16310">
        <v>11250</v>
      </c>
      <c r="B16310" t="str">
        <v>2012-06-30</v>
      </c>
      <c r="C16310" t="str">
        <v>Midday</v>
      </c>
      <c r="D16310">
        <v>24</v>
      </c>
      <c r="E16310" t="str">
        <f>IF(MOD(D16310,2)=0,"EVEN","ODD")</f>
        <v>EVEN</v>
      </c>
      <c r="F16310" t="str">
        <f>IF(D16310&lt;=18,"LOW (1-18)","HIGH (19-36)")</f>
        <v>HIGH (19-36)</v>
      </c>
      <c r="G16310">
        <f>INT((D16310-1)/6)+1</f>
        <v>4</v>
      </c>
      <c r="H16310">
        <f>MOD(D16310-1,6)+1</f>
        <v>6</v>
      </c>
      <c r="I16310">
        <f>37-D16310</f>
        <v>13</v>
      </c>
      <c r="J16310">
        <f>ABS(D16310-D16311)</f>
        <v>8</v>
      </c>
      <c r="K16310">
        <f>AVERAGE(D16310:D16314)</f>
        <v>24</v>
      </c>
      <c r="L16310">
        <f>AVERAGE(D16310:D16329)</f>
        <v>24</v>
      </c>
      <c r="M16310">
        <f>K16310-L16310</f>
        <v>0</v>
      </c>
      <c r="N16310" t="str">
        <f>IF(K16310&gt;L16310,"HIGH ZONE BIAS",IF(K16310&lt;L16310,"LOW ZONE BIAS","EQUILIBRIUM"))</f>
        <v>EQUILIBRIUM</v>
      </c>
    </row>
    <row r="16311">
      <c r="A16311">
        <v>11249</v>
      </c>
      <c r="B16311" t="str">
        <v>2012-06-30</v>
      </c>
      <c r="C16311" t="str">
        <v>Morning</v>
      </c>
      <c r="D16311">
        <v>32</v>
      </c>
      <c r="E16311" t="str">
        <f>IF(MOD(D16311,2)=0,"EVEN","ODD")</f>
        <v>EVEN</v>
      </c>
      <c r="F16311" t="str">
        <f>IF(D16311&lt;=18,"LOW (1-18)","HIGH (19-36)")</f>
        <v>HIGH (19-36)</v>
      </c>
      <c r="G16311">
        <f>INT((D16311-1)/6)+1</f>
        <v>6</v>
      </c>
      <c r="H16311">
        <f>MOD(D16311-1,6)+1</f>
        <v>2</v>
      </c>
      <c r="I16311">
        <f>37-D16311</f>
        <v>5</v>
      </c>
      <c r="J16311">
        <f>ABS(D16311-D16312)</f>
        <v>2</v>
      </c>
      <c r="K16311">
        <f>AVERAGE(D16311:D16315)</f>
        <v>32</v>
      </c>
      <c r="L16311">
        <f>AVERAGE(D16311:D16330)</f>
        <v>32</v>
      </c>
      <c r="M16311">
        <f>K16311-L16311</f>
        <v>0</v>
      </c>
      <c r="N16311" t="str">
        <f>IF(K16311&gt;L16311,"HIGH ZONE BIAS",IF(K16311&lt;L16311,"LOW ZONE BIAS","EQUILIBRIUM"))</f>
        <v>EQUILIBRIUM</v>
      </c>
    </row>
    <row r="16312">
      <c r="A16312">
        <v>11248</v>
      </c>
      <c r="B16312" t="str">
        <v>2012-06-29</v>
      </c>
      <c r="C16312" t="str">
        <v>Evening</v>
      </c>
      <c r="D16312">
        <v>34</v>
      </c>
      <c r="E16312" t="str">
        <f>IF(MOD(D16312,2)=0,"EVEN","ODD")</f>
        <v>EVEN</v>
      </c>
      <c r="F16312" t="str">
        <f>IF(D16312&lt;=18,"LOW (1-18)","HIGH (19-36)")</f>
        <v>HIGH (19-36)</v>
      </c>
      <c r="G16312">
        <f>INT((D16312-1)/6)+1</f>
        <v>6</v>
      </c>
      <c r="H16312">
        <f>MOD(D16312-1,6)+1</f>
        <v>4</v>
      </c>
      <c r="I16312">
        <f>37-D16312</f>
        <v>3</v>
      </c>
      <c r="J16312">
        <f>ABS(D16312-D16313)</f>
        <v>31</v>
      </c>
      <c r="K16312">
        <f>AVERAGE(D16312:D16316)</f>
        <v>34</v>
      </c>
      <c r="L16312">
        <f>AVERAGE(D16312:D16331)</f>
        <v>34</v>
      </c>
      <c r="M16312">
        <f>K16312-L16312</f>
        <v>0</v>
      </c>
      <c r="N16312" t="str">
        <f>IF(K16312&gt;L16312,"HIGH ZONE BIAS",IF(K16312&lt;L16312,"LOW ZONE BIAS","EQUILIBRIUM"))</f>
        <v>EQUILIBRIUM</v>
      </c>
    </row>
    <row r="16313">
      <c r="A16313">
        <v>11247</v>
      </c>
      <c r="B16313" t="str">
        <v>2012-06-29</v>
      </c>
      <c r="C16313" t="str">
        <v>Midday</v>
      </c>
      <c r="D16313">
        <v>3</v>
      </c>
      <c r="E16313" t="str">
        <f>IF(MOD(D16313,2)=0,"EVEN","ODD")</f>
        <v>ODD</v>
      </c>
      <c r="F16313" t="str">
        <f>IF(D16313&lt;=18,"LOW (1-18)","HIGH (19-36)")</f>
        <v>LOW (1-18)</v>
      </c>
      <c r="G16313">
        <f>INT((D16313-1)/6)+1</f>
        <v>1</v>
      </c>
      <c r="H16313">
        <f>MOD(D16313-1,6)+1</f>
        <v>3</v>
      </c>
      <c r="I16313">
        <f>37-D16313</f>
        <v>34</v>
      </c>
      <c r="J16313">
        <f>ABS(D16313-D16314)</f>
        <v>13</v>
      </c>
      <c r="K16313">
        <f>AVERAGE(D16313:D16317)</f>
        <v>3</v>
      </c>
      <c r="L16313">
        <f>AVERAGE(D16313:D16332)</f>
        <v>3</v>
      </c>
      <c r="M16313">
        <f>K16313-L16313</f>
        <v>0</v>
      </c>
      <c r="N16313" t="str">
        <f>IF(K16313&gt;L16313,"HIGH ZONE BIAS",IF(K16313&lt;L16313,"LOW ZONE BIAS","EQUILIBRIUM"))</f>
        <v>EQUILIBRIUM</v>
      </c>
    </row>
    <row r="16314">
      <c r="A16314">
        <v>11246</v>
      </c>
      <c r="B16314" t="str">
        <v>2012-06-29</v>
      </c>
      <c r="C16314" t="str">
        <v>Morning</v>
      </c>
      <c r="D16314">
        <v>16</v>
      </c>
      <c r="E16314" t="str">
        <f>IF(MOD(D16314,2)=0,"EVEN","ODD")</f>
        <v>EVEN</v>
      </c>
      <c r="F16314" t="str">
        <f>IF(D16314&lt;=18,"LOW (1-18)","HIGH (19-36)")</f>
        <v>LOW (1-18)</v>
      </c>
      <c r="G16314">
        <f>INT((D16314-1)/6)+1</f>
        <v>3</v>
      </c>
      <c r="H16314">
        <f>MOD(D16314-1,6)+1</f>
        <v>4</v>
      </c>
      <c r="I16314">
        <f>37-D16314</f>
        <v>21</v>
      </c>
      <c r="J16314">
        <f>ABS(D16314-D16315)</f>
        <v>3</v>
      </c>
      <c r="K16314">
        <f>AVERAGE(D16314:D16318)</f>
        <v>16</v>
      </c>
      <c r="L16314">
        <f>AVERAGE(D16314:D16333)</f>
        <v>16</v>
      </c>
      <c r="M16314">
        <f>K16314-L16314</f>
        <v>0</v>
      </c>
      <c r="N16314" t="str">
        <f>IF(K16314&gt;L16314,"HIGH ZONE BIAS",IF(K16314&lt;L16314,"LOW ZONE BIAS","EQUILIBRIUM"))</f>
        <v>EQUILIBRIUM</v>
      </c>
    </row>
    <row r="16315">
      <c r="A16315">
        <v>11245</v>
      </c>
      <c r="B16315" t="str">
        <v>2012-06-28</v>
      </c>
      <c r="C16315" t="str">
        <v>Evening</v>
      </c>
      <c r="D16315">
        <v>19</v>
      </c>
      <c r="E16315" t="str">
        <f>IF(MOD(D16315,2)=0,"EVEN","ODD")</f>
        <v>ODD</v>
      </c>
      <c r="F16315" t="str">
        <f>IF(D16315&lt;=18,"LOW (1-18)","HIGH (19-36)")</f>
        <v>HIGH (19-36)</v>
      </c>
      <c r="G16315">
        <f>INT((D16315-1)/6)+1</f>
        <v>4</v>
      </c>
      <c r="H16315">
        <f>MOD(D16315-1,6)+1</f>
        <v>1</v>
      </c>
      <c r="I16315">
        <f>37-D16315</f>
        <v>18</v>
      </c>
      <c r="J16315">
        <f>ABS(D16315-D16316)</f>
        <v>8</v>
      </c>
      <c r="K16315">
        <f>AVERAGE(D16315:D16319)</f>
        <v>19</v>
      </c>
      <c r="L16315">
        <f>AVERAGE(D16315:D16334)</f>
        <v>19</v>
      </c>
      <c r="M16315">
        <f>K16315-L16315</f>
        <v>0</v>
      </c>
      <c r="N16315" t="str">
        <f>IF(K16315&gt;L16315,"HIGH ZONE BIAS",IF(K16315&lt;L16315,"LOW ZONE BIAS","EQUILIBRIUM"))</f>
        <v>EQUILIBRIUM</v>
      </c>
    </row>
    <row r="16316">
      <c r="A16316">
        <v>11244</v>
      </c>
      <c r="B16316" t="str">
        <v>2012-06-28</v>
      </c>
      <c r="C16316" t="str">
        <v>Midday</v>
      </c>
      <c r="D16316">
        <v>11</v>
      </c>
      <c r="E16316" t="str">
        <f>IF(MOD(D16316,2)=0,"EVEN","ODD")</f>
        <v>ODD</v>
      </c>
      <c r="F16316" t="str">
        <f>IF(D16316&lt;=18,"LOW (1-18)","HIGH (19-36)")</f>
        <v>LOW (1-18)</v>
      </c>
      <c r="G16316">
        <f>INT((D16316-1)/6)+1</f>
        <v>2</v>
      </c>
      <c r="H16316">
        <f>MOD(D16316-1,6)+1</f>
        <v>5</v>
      </c>
      <c r="I16316">
        <f>37-D16316</f>
        <v>26</v>
      </c>
      <c r="J16316">
        <f>ABS(D16316-D16317)</f>
        <v>13</v>
      </c>
      <c r="K16316">
        <f>AVERAGE(D16316:D16320)</f>
        <v>11</v>
      </c>
      <c r="L16316">
        <f>AVERAGE(D16316:D16335)</f>
        <v>11</v>
      </c>
      <c r="M16316">
        <f>K16316-L16316</f>
        <v>0</v>
      </c>
      <c r="N16316" t="str">
        <f>IF(K16316&gt;L16316,"HIGH ZONE BIAS",IF(K16316&lt;L16316,"LOW ZONE BIAS","EQUILIBRIUM"))</f>
        <v>EQUILIBRIUM</v>
      </c>
    </row>
    <row r="16317">
      <c r="A16317">
        <v>11243</v>
      </c>
      <c r="B16317" t="str">
        <v>2012-06-28</v>
      </c>
      <c r="C16317" t="str">
        <v>Morning</v>
      </c>
      <c r="D16317">
        <v>24</v>
      </c>
      <c r="E16317" t="str">
        <f>IF(MOD(D16317,2)=0,"EVEN","ODD")</f>
        <v>EVEN</v>
      </c>
      <c r="F16317" t="str">
        <f>IF(D16317&lt;=18,"LOW (1-18)","HIGH (19-36)")</f>
        <v>HIGH (19-36)</v>
      </c>
      <c r="G16317">
        <f>INT((D16317-1)/6)+1</f>
        <v>4</v>
      </c>
      <c r="H16317">
        <f>MOD(D16317-1,6)+1</f>
        <v>6</v>
      </c>
      <c r="I16317">
        <f>37-D16317</f>
        <v>13</v>
      </c>
      <c r="J16317">
        <f>ABS(D16317-D16318)</f>
        <v>10</v>
      </c>
      <c r="K16317">
        <f>AVERAGE(D16317:D16321)</f>
        <v>24</v>
      </c>
      <c r="L16317">
        <f>AVERAGE(D16317:D16336)</f>
        <v>24</v>
      </c>
      <c r="M16317">
        <f>K16317-L16317</f>
        <v>0</v>
      </c>
      <c r="N16317" t="str">
        <f>IF(K16317&gt;L16317,"HIGH ZONE BIAS",IF(K16317&lt;L16317,"LOW ZONE BIAS","EQUILIBRIUM"))</f>
        <v>EQUILIBRIUM</v>
      </c>
    </row>
    <row r="16318">
      <c r="A16318">
        <v>11242</v>
      </c>
      <c r="B16318" t="str">
        <v>2012-06-27</v>
      </c>
      <c r="C16318" t="str">
        <v>Evening</v>
      </c>
      <c r="D16318">
        <v>34</v>
      </c>
      <c r="E16318" t="str">
        <f>IF(MOD(D16318,2)=0,"EVEN","ODD")</f>
        <v>EVEN</v>
      </c>
      <c r="F16318" t="str">
        <f>IF(D16318&lt;=18,"LOW (1-18)","HIGH (19-36)")</f>
        <v>HIGH (19-36)</v>
      </c>
      <c r="G16318">
        <f>INT((D16318-1)/6)+1</f>
        <v>6</v>
      </c>
      <c r="H16318">
        <f>MOD(D16318-1,6)+1</f>
        <v>4</v>
      </c>
      <c r="I16318">
        <f>37-D16318</f>
        <v>3</v>
      </c>
      <c r="J16318">
        <f>ABS(D16318-D16319)</f>
        <v>9</v>
      </c>
      <c r="K16318">
        <f>AVERAGE(D16318:D16322)</f>
        <v>34</v>
      </c>
      <c r="L16318">
        <f>AVERAGE(D16318:D16337)</f>
        <v>34</v>
      </c>
      <c r="M16318">
        <f>K16318-L16318</f>
        <v>0</v>
      </c>
      <c r="N16318" t="str">
        <f>IF(K16318&gt;L16318,"HIGH ZONE BIAS",IF(K16318&lt;L16318,"LOW ZONE BIAS","EQUILIBRIUM"))</f>
        <v>EQUILIBRIUM</v>
      </c>
    </row>
    <row r="16319">
      <c r="A16319">
        <v>11241</v>
      </c>
      <c r="B16319" t="str">
        <v>2012-06-27</v>
      </c>
      <c r="C16319" t="str">
        <v>Midday</v>
      </c>
      <c r="D16319">
        <v>25</v>
      </c>
      <c r="E16319" t="str">
        <f>IF(MOD(D16319,2)=0,"EVEN","ODD")</f>
        <v>ODD</v>
      </c>
      <c r="F16319" t="str">
        <f>IF(D16319&lt;=18,"LOW (1-18)","HIGH (19-36)")</f>
        <v>HIGH (19-36)</v>
      </c>
      <c r="G16319">
        <f>INT((D16319-1)/6)+1</f>
        <v>5</v>
      </c>
      <c r="H16319">
        <f>MOD(D16319-1,6)+1</f>
        <v>1</v>
      </c>
      <c r="I16319">
        <f>37-D16319</f>
        <v>12</v>
      </c>
      <c r="J16319">
        <f>ABS(D16319-D16320)</f>
        <v>0</v>
      </c>
      <c r="K16319">
        <f>AVERAGE(D16319:D16323)</f>
        <v>25</v>
      </c>
      <c r="L16319">
        <f>AVERAGE(D16319:D16338)</f>
        <v>25</v>
      </c>
      <c r="M16319">
        <f>K16319-L16319</f>
        <v>0</v>
      </c>
      <c r="N16319" t="str">
        <f>IF(K16319&gt;L16319,"HIGH ZONE BIAS",IF(K16319&lt;L16319,"LOW ZONE BIAS","EQUILIBRIUM"))</f>
        <v>EQUILIBRIUM</v>
      </c>
    </row>
    <row r="16320">
      <c r="A16320">
        <v>11240</v>
      </c>
      <c r="B16320" t="str">
        <v>2012-06-27</v>
      </c>
      <c r="C16320" t="str">
        <v>Morning</v>
      </c>
      <c r="D16320">
        <v>25</v>
      </c>
      <c r="E16320" t="str">
        <f>IF(MOD(D16320,2)=0,"EVEN","ODD")</f>
        <v>ODD</v>
      </c>
      <c r="F16320" t="str">
        <f>IF(D16320&lt;=18,"LOW (1-18)","HIGH (19-36)")</f>
        <v>HIGH (19-36)</v>
      </c>
      <c r="G16320">
        <f>INT((D16320-1)/6)+1</f>
        <v>5</v>
      </c>
      <c r="H16320">
        <f>MOD(D16320-1,6)+1</f>
        <v>1</v>
      </c>
      <c r="I16320">
        <f>37-D16320</f>
        <v>12</v>
      </c>
      <c r="J16320">
        <f>ABS(D16320-D16321)</f>
        <v>0</v>
      </c>
      <c r="K16320">
        <f>AVERAGE(D16320:D16324)</f>
        <v>25</v>
      </c>
      <c r="L16320">
        <f>AVERAGE(D16320:D16339)</f>
        <v>25</v>
      </c>
      <c r="M16320">
        <f>K16320-L16320</f>
        <v>0</v>
      </c>
      <c r="N16320" t="str">
        <f>IF(K16320&gt;L16320,"HIGH ZONE BIAS",IF(K16320&lt;L16320,"LOW ZONE BIAS","EQUILIBRIUM"))</f>
        <v>EQUILIBRIUM</v>
      </c>
    </row>
    <row r="16321">
      <c r="A16321">
        <v>11239</v>
      </c>
      <c r="B16321" t="str">
        <v>2012-06-26</v>
      </c>
      <c r="C16321" t="str">
        <v>Evening</v>
      </c>
      <c r="D16321">
        <v>25</v>
      </c>
      <c r="E16321" t="str">
        <f>IF(MOD(D16321,2)=0,"EVEN","ODD")</f>
        <v>ODD</v>
      </c>
      <c r="F16321" t="str">
        <f>IF(D16321&lt;=18,"LOW (1-18)","HIGH (19-36)")</f>
        <v>HIGH (19-36)</v>
      </c>
      <c r="G16321">
        <f>INT((D16321-1)/6)+1</f>
        <v>5</v>
      </c>
      <c r="H16321">
        <f>MOD(D16321-1,6)+1</f>
        <v>1</v>
      </c>
      <c r="I16321">
        <f>37-D16321</f>
        <v>12</v>
      </c>
      <c r="J16321">
        <f>ABS(D16321-D16322)</f>
        <v>8</v>
      </c>
      <c r="K16321">
        <f>AVERAGE(D16321:D16325)</f>
        <v>25</v>
      </c>
      <c r="L16321">
        <f>AVERAGE(D16321:D16340)</f>
        <v>25</v>
      </c>
      <c r="M16321">
        <f>K16321-L16321</f>
        <v>0</v>
      </c>
      <c r="N16321" t="str">
        <f>IF(K16321&gt;L16321,"HIGH ZONE BIAS",IF(K16321&lt;L16321,"LOW ZONE BIAS","EQUILIBRIUM"))</f>
        <v>EQUILIBRIUM</v>
      </c>
    </row>
    <row r="16322">
      <c r="A16322">
        <v>11238</v>
      </c>
      <c r="B16322" t="str">
        <v>2012-06-26</v>
      </c>
      <c r="C16322" t="str">
        <v>Midday</v>
      </c>
      <c r="D16322">
        <v>17</v>
      </c>
      <c r="E16322" t="str">
        <f>IF(MOD(D16322,2)=0,"EVEN","ODD")</f>
        <v>ODD</v>
      </c>
      <c r="F16322" t="str">
        <f>IF(D16322&lt;=18,"LOW (1-18)","HIGH (19-36)")</f>
        <v>LOW (1-18)</v>
      </c>
      <c r="G16322">
        <f>INT((D16322-1)/6)+1</f>
        <v>3</v>
      </c>
      <c r="H16322">
        <f>MOD(D16322-1,6)+1</f>
        <v>5</v>
      </c>
      <c r="I16322">
        <f>37-D16322</f>
        <v>20</v>
      </c>
      <c r="J16322">
        <f>ABS(D16322-D16323)</f>
        <v>3</v>
      </c>
      <c r="K16322">
        <f>AVERAGE(D16322:D16326)</f>
        <v>17</v>
      </c>
      <c r="L16322">
        <f>AVERAGE(D16322:D16341)</f>
        <v>17</v>
      </c>
      <c r="M16322">
        <f>K16322-L16322</f>
        <v>0</v>
      </c>
      <c r="N16322" t="str">
        <f>IF(K16322&gt;L16322,"HIGH ZONE BIAS",IF(K16322&lt;L16322,"LOW ZONE BIAS","EQUILIBRIUM"))</f>
        <v>EQUILIBRIUM</v>
      </c>
    </row>
    <row r="16323">
      <c r="A16323">
        <v>11237</v>
      </c>
      <c r="B16323" t="str">
        <v>2012-06-26</v>
      </c>
      <c r="C16323" t="str">
        <v>Morning</v>
      </c>
      <c r="D16323">
        <v>20</v>
      </c>
      <c r="E16323" t="str">
        <f>IF(MOD(D16323,2)=0,"EVEN","ODD")</f>
        <v>EVEN</v>
      </c>
      <c r="F16323" t="str">
        <f>IF(D16323&lt;=18,"LOW (1-18)","HIGH (19-36)")</f>
        <v>HIGH (19-36)</v>
      </c>
      <c r="G16323">
        <f>INT((D16323-1)/6)+1</f>
        <v>4</v>
      </c>
      <c r="H16323">
        <f>MOD(D16323-1,6)+1</f>
        <v>2</v>
      </c>
      <c r="I16323">
        <f>37-D16323</f>
        <v>17</v>
      </c>
      <c r="J16323">
        <f>ABS(D16323-D16324)</f>
        <v>0</v>
      </c>
      <c r="K16323">
        <f>AVERAGE(D16323:D16327)</f>
        <v>20</v>
      </c>
      <c r="L16323">
        <f>AVERAGE(D16323:D16342)</f>
        <v>20</v>
      </c>
      <c r="M16323">
        <f>K16323-L16323</f>
        <v>0</v>
      </c>
      <c r="N16323" t="str">
        <f>IF(K16323&gt;L16323,"HIGH ZONE BIAS",IF(K16323&lt;L16323,"LOW ZONE BIAS","EQUILIBRIUM"))</f>
        <v>EQUILIBRIUM</v>
      </c>
    </row>
    <row r="16324">
      <c r="A16324">
        <v>11236</v>
      </c>
      <c r="B16324" t="str">
        <v>2012-06-25</v>
      </c>
      <c r="C16324" t="str">
        <v>Evening</v>
      </c>
      <c r="D16324">
        <v>20</v>
      </c>
      <c r="E16324" t="str">
        <f>IF(MOD(D16324,2)=0,"EVEN","ODD")</f>
        <v>EVEN</v>
      </c>
      <c r="F16324" t="str">
        <f>IF(D16324&lt;=18,"LOW (1-18)","HIGH (19-36)")</f>
        <v>HIGH (19-36)</v>
      </c>
      <c r="G16324">
        <f>INT((D16324-1)/6)+1</f>
        <v>4</v>
      </c>
      <c r="H16324">
        <f>MOD(D16324-1,6)+1</f>
        <v>2</v>
      </c>
      <c r="I16324">
        <f>37-D16324</f>
        <v>17</v>
      </c>
      <c r="J16324">
        <f>ABS(D16324-D16325)</f>
        <v>6</v>
      </c>
      <c r="K16324">
        <f>AVERAGE(D16324:D16328)</f>
        <v>20</v>
      </c>
      <c r="L16324">
        <f>AVERAGE(D16324:D16343)</f>
        <v>20</v>
      </c>
      <c r="M16324">
        <f>K16324-L16324</f>
        <v>0</v>
      </c>
      <c r="N16324" t="str">
        <f>IF(K16324&gt;L16324,"HIGH ZONE BIAS",IF(K16324&lt;L16324,"LOW ZONE BIAS","EQUILIBRIUM"))</f>
        <v>EQUILIBRIUM</v>
      </c>
    </row>
    <row r="16325">
      <c r="A16325">
        <v>11235</v>
      </c>
      <c r="B16325" t="str">
        <v>2012-06-25</v>
      </c>
      <c r="C16325" t="str">
        <v>Midday</v>
      </c>
      <c r="D16325">
        <v>14</v>
      </c>
      <c r="E16325" t="str">
        <f>IF(MOD(D16325,2)=0,"EVEN","ODD")</f>
        <v>EVEN</v>
      </c>
      <c r="F16325" t="str">
        <f>IF(D16325&lt;=18,"LOW (1-18)","HIGH (19-36)")</f>
        <v>LOW (1-18)</v>
      </c>
      <c r="G16325">
        <f>INT((D16325-1)/6)+1</f>
        <v>3</v>
      </c>
      <c r="H16325">
        <f>MOD(D16325-1,6)+1</f>
        <v>2</v>
      </c>
      <c r="I16325">
        <f>37-D16325</f>
        <v>23</v>
      </c>
      <c r="J16325">
        <f>ABS(D16325-D16326)</f>
        <v>13</v>
      </c>
      <c r="K16325">
        <f>AVERAGE(D16325:D16329)</f>
        <v>14</v>
      </c>
      <c r="L16325">
        <f>AVERAGE(D16325:D16344)</f>
        <v>14</v>
      </c>
      <c r="M16325">
        <f>K16325-L16325</f>
        <v>0</v>
      </c>
      <c r="N16325" t="str">
        <f>IF(K16325&gt;L16325,"HIGH ZONE BIAS",IF(K16325&lt;L16325,"LOW ZONE BIAS","EQUILIBRIUM"))</f>
        <v>EQUILIBRIUM</v>
      </c>
    </row>
    <row r="16326">
      <c r="A16326">
        <v>11234</v>
      </c>
      <c r="B16326" t="str">
        <v>2012-06-25</v>
      </c>
      <c r="C16326" t="str">
        <v>Morning</v>
      </c>
      <c r="D16326">
        <v>27</v>
      </c>
      <c r="E16326" t="str">
        <f>IF(MOD(D16326,2)=0,"EVEN","ODD")</f>
        <v>ODD</v>
      </c>
      <c r="F16326" t="str">
        <f>IF(D16326&lt;=18,"LOW (1-18)","HIGH (19-36)")</f>
        <v>HIGH (19-36)</v>
      </c>
      <c r="G16326">
        <f>INT((D16326-1)/6)+1</f>
        <v>5</v>
      </c>
      <c r="H16326">
        <f>MOD(D16326-1,6)+1</f>
        <v>3</v>
      </c>
      <c r="I16326">
        <f>37-D16326</f>
        <v>10</v>
      </c>
      <c r="J16326">
        <f>ABS(D16326-D16327)</f>
        <v>3</v>
      </c>
      <c r="K16326">
        <f>AVERAGE(D16326:D16330)</f>
        <v>27</v>
      </c>
      <c r="L16326">
        <f>AVERAGE(D16326:D16345)</f>
        <v>27</v>
      </c>
      <c r="M16326">
        <f>K16326-L16326</f>
        <v>0</v>
      </c>
      <c r="N16326" t="str">
        <f>IF(K16326&gt;L16326,"HIGH ZONE BIAS",IF(K16326&lt;L16326,"LOW ZONE BIAS","EQUILIBRIUM"))</f>
        <v>EQUILIBRIUM</v>
      </c>
    </row>
    <row r="16327">
      <c r="A16327">
        <v>11233</v>
      </c>
      <c r="B16327" t="str">
        <v>2012-06-23</v>
      </c>
      <c r="C16327" t="str">
        <v>Evening</v>
      </c>
      <c r="D16327">
        <v>30</v>
      </c>
      <c r="E16327" t="str">
        <f>IF(MOD(D16327,2)=0,"EVEN","ODD")</f>
        <v>EVEN</v>
      </c>
      <c r="F16327" t="str">
        <f>IF(D16327&lt;=18,"LOW (1-18)","HIGH (19-36)")</f>
        <v>HIGH (19-36)</v>
      </c>
      <c r="G16327">
        <f>INT((D16327-1)/6)+1</f>
        <v>5</v>
      </c>
      <c r="H16327">
        <f>MOD(D16327-1,6)+1</f>
        <v>6</v>
      </c>
      <c r="I16327">
        <f>37-D16327</f>
        <v>7</v>
      </c>
      <c r="J16327">
        <f>ABS(D16327-D16328)</f>
        <v>13</v>
      </c>
      <c r="K16327">
        <f>AVERAGE(D16327:D16331)</f>
        <v>30</v>
      </c>
      <c r="L16327">
        <f>AVERAGE(D16327:D16346)</f>
        <v>30</v>
      </c>
      <c r="M16327">
        <f>K16327-L16327</f>
        <v>0</v>
      </c>
      <c r="N16327" t="str">
        <f>IF(K16327&gt;L16327,"HIGH ZONE BIAS",IF(K16327&lt;L16327,"LOW ZONE BIAS","EQUILIBRIUM"))</f>
        <v>EQUILIBRIUM</v>
      </c>
    </row>
    <row r="16328">
      <c r="A16328">
        <v>11232</v>
      </c>
      <c r="B16328" t="str">
        <v>2012-06-23</v>
      </c>
      <c r="C16328" t="str">
        <v>Midday</v>
      </c>
      <c r="D16328">
        <v>17</v>
      </c>
      <c r="E16328" t="str">
        <f>IF(MOD(D16328,2)=0,"EVEN","ODD")</f>
        <v>ODD</v>
      </c>
      <c r="F16328" t="str">
        <f>IF(D16328&lt;=18,"LOW (1-18)","HIGH (19-36)")</f>
        <v>LOW (1-18)</v>
      </c>
      <c r="G16328">
        <f>INT((D16328-1)/6)+1</f>
        <v>3</v>
      </c>
      <c r="H16328">
        <f>MOD(D16328-1,6)+1</f>
        <v>5</v>
      </c>
      <c r="I16328">
        <f>37-D16328</f>
        <v>20</v>
      </c>
      <c r="J16328">
        <f>ABS(D16328-D16329)</f>
        <v>1</v>
      </c>
      <c r="K16328">
        <f>AVERAGE(D16328:D16332)</f>
        <v>17</v>
      </c>
      <c r="L16328">
        <f>AVERAGE(D16328:D16347)</f>
        <v>17</v>
      </c>
      <c r="M16328">
        <f>K16328-L16328</f>
        <v>0</v>
      </c>
      <c r="N16328" t="str">
        <f>IF(K16328&gt;L16328,"HIGH ZONE BIAS",IF(K16328&lt;L16328,"LOW ZONE BIAS","EQUILIBRIUM"))</f>
        <v>EQUILIBRIUM</v>
      </c>
    </row>
    <row r="16329">
      <c r="A16329">
        <v>11231</v>
      </c>
      <c r="B16329" t="str">
        <v>2012-06-23</v>
      </c>
      <c r="C16329" t="str">
        <v>Morning</v>
      </c>
      <c r="D16329">
        <v>18</v>
      </c>
      <c r="E16329" t="str">
        <f>IF(MOD(D16329,2)=0,"EVEN","ODD")</f>
        <v>EVEN</v>
      </c>
      <c r="F16329" t="str">
        <f>IF(D16329&lt;=18,"LOW (1-18)","HIGH (19-36)")</f>
        <v>LOW (1-18)</v>
      </c>
      <c r="G16329">
        <f>INT((D16329-1)/6)+1</f>
        <v>3</v>
      </c>
      <c r="H16329">
        <f>MOD(D16329-1,6)+1</f>
        <v>6</v>
      </c>
      <c r="I16329">
        <f>37-D16329</f>
        <v>19</v>
      </c>
      <c r="J16329">
        <f>ABS(D16329-D16330)</f>
        <v>15</v>
      </c>
      <c r="K16329">
        <f>AVERAGE(D16329:D16333)</f>
        <v>18</v>
      </c>
      <c r="L16329">
        <f>AVERAGE(D16329:D16348)</f>
        <v>18</v>
      </c>
      <c r="M16329">
        <f>K16329-L16329</f>
        <v>0</v>
      </c>
      <c r="N16329" t="str">
        <f>IF(K16329&gt;L16329,"HIGH ZONE BIAS",IF(K16329&lt;L16329,"LOW ZONE BIAS","EQUILIBRIUM"))</f>
        <v>EQUILIBRIUM</v>
      </c>
    </row>
    <row r="16330">
      <c r="A16330">
        <v>11230</v>
      </c>
      <c r="B16330" t="str">
        <v>2012-06-22</v>
      </c>
      <c r="C16330" t="str">
        <v>Evening</v>
      </c>
      <c r="D16330">
        <v>33</v>
      </c>
      <c r="E16330" t="str">
        <f>IF(MOD(D16330,2)=0,"EVEN","ODD")</f>
        <v>ODD</v>
      </c>
      <c r="F16330" t="str">
        <f>IF(D16330&lt;=18,"LOW (1-18)","HIGH (19-36)")</f>
        <v>HIGH (19-36)</v>
      </c>
      <c r="G16330">
        <f>INT((D16330-1)/6)+1</f>
        <v>6</v>
      </c>
      <c r="H16330">
        <f>MOD(D16330-1,6)+1</f>
        <v>3</v>
      </c>
      <c r="I16330">
        <f>37-D16330</f>
        <v>4</v>
      </c>
      <c r="J16330">
        <f>ABS(D16330-D16331)</f>
        <v>21</v>
      </c>
      <c r="K16330">
        <f>AVERAGE(D16330:D16334)</f>
        <v>33</v>
      </c>
      <c r="L16330">
        <f>AVERAGE(D16330:D16349)</f>
        <v>33</v>
      </c>
      <c r="M16330">
        <f>K16330-L16330</f>
        <v>0</v>
      </c>
      <c r="N16330" t="str">
        <f>IF(K16330&gt;L16330,"HIGH ZONE BIAS",IF(K16330&lt;L16330,"LOW ZONE BIAS","EQUILIBRIUM"))</f>
        <v>EQUILIBRIUM</v>
      </c>
    </row>
    <row r="16331">
      <c r="A16331">
        <v>11229</v>
      </c>
      <c r="B16331" t="str">
        <v>2012-06-22</v>
      </c>
      <c r="C16331" t="str">
        <v>Midday</v>
      </c>
      <c r="D16331">
        <v>12</v>
      </c>
      <c r="E16331" t="str">
        <f>IF(MOD(D16331,2)=0,"EVEN","ODD")</f>
        <v>EVEN</v>
      </c>
      <c r="F16331" t="str">
        <f>IF(D16331&lt;=18,"LOW (1-18)","HIGH (19-36)")</f>
        <v>LOW (1-18)</v>
      </c>
      <c r="G16331">
        <f>INT((D16331-1)/6)+1</f>
        <v>2</v>
      </c>
      <c r="H16331">
        <f>MOD(D16331-1,6)+1</f>
        <v>6</v>
      </c>
      <c r="I16331">
        <f>37-D16331</f>
        <v>25</v>
      </c>
      <c r="J16331">
        <f>ABS(D16331-D16332)</f>
        <v>1</v>
      </c>
      <c r="K16331">
        <f>AVERAGE(D16331:D16335)</f>
        <v>12</v>
      </c>
      <c r="L16331">
        <f>AVERAGE(D16331:D16350)</f>
        <v>12</v>
      </c>
      <c r="M16331">
        <f>K16331-L16331</f>
        <v>0</v>
      </c>
      <c r="N16331" t="str">
        <f>IF(K16331&gt;L16331,"HIGH ZONE BIAS",IF(K16331&lt;L16331,"LOW ZONE BIAS","EQUILIBRIUM"))</f>
        <v>EQUILIBRIUM</v>
      </c>
    </row>
    <row r="16332">
      <c r="A16332">
        <v>11228</v>
      </c>
      <c r="B16332" t="str">
        <v>2012-06-22</v>
      </c>
      <c r="C16332" t="str">
        <v>Morning</v>
      </c>
      <c r="D16332">
        <v>13</v>
      </c>
      <c r="E16332" t="str">
        <f>IF(MOD(D16332,2)=0,"EVEN","ODD")</f>
        <v>ODD</v>
      </c>
      <c r="F16332" t="str">
        <f>IF(D16332&lt;=18,"LOW (1-18)","HIGH (19-36)")</f>
        <v>LOW (1-18)</v>
      </c>
      <c r="G16332">
        <f>INT((D16332-1)/6)+1</f>
        <v>3</v>
      </c>
      <c r="H16332">
        <f>MOD(D16332-1,6)+1</f>
        <v>1</v>
      </c>
      <c r="I16332">
        <f>37-D16332</f>
        <v>24</v>
      </c>
      <c r="J16332">
        <f>ABS(D16332-D16333)</f>
        <v>10</v>
      </c>
      <c r="K16332">
        <f>AVERAGE(D16332:D16336)</f>
        <v>13</v>
      </c>
      <c r="L16332">
        <f>AVERAGE(D16332:D16351)</f>
        <v>13</v>
      </c>
      <c r="M16332">
        <f>K16332-L16332</f>
        <v>0</v>
      </c>
      <c r="N16332" t="str">
        <f>IF(K16332&gt;L16332,"HIGH ZONE BIAS",IF(K16332&lt;L16332,"LOW ZONE BIAS","EQUILIBRIUM"))</f>
        <v>EQUILIBRIUM</v>
      </c>
    </row>
    <row r="16333">
      <c r="A16333">
        <v>11227</v>
      </c>
      <c r="B16333" t="str">
        <v>2012-06-21</v>
      </c>
      <c r="C16333" t="str">
        <v>Evening</v>
      </c>
      <c r="D16333">
        <v>3</v>
      </c>
      <c r="E16333" t="str">
        <f>IF(MOD(D16333,2)=0,"EVEN","ODD")</f>
        <v>ODD</v>
      </c>
      <c r="F16333" t="str">
        <f>IF(D16333&lt;=18,"LOW (1-18)","HIGH (19-36)")</f>
        <v>LOW (1-18)</v>
      </c>
      <c r="G16333">
        <f>INT((D16333-1)/6)+1</f>
        <v>1</v>
      </c>
      <c r="H16333">
        <f>MOD(D16333-1,6)+1</f>
        <v>3</v>
      </c>
      <c r="I16333">
        <f>37-D16333</f>
        <v>34</v>
      </c>
      <c r="J16333">
        <f>ABS(D16333-D16334)</f>
        <v>26</v>
      </c>
      <c r="K16333">
        <f>AVERAGE(D16333:D16337)</f>
        <v>3</v>
      </c>
      <c r="L16333">
        <f>AVERAGE(D16333:D16352)</f>
        <v>3</v>
      </c>
      <c r="M16333">
        <f>K16333-L16333</f>
        <v>0</v>
      </c>
      <c r="N16333" t="str">
        <f>IF(K16333&gt;L16333,"HIGH ZONE BIAS",IF(K16333&lt;L16333,"LOW ZONE BIAS","EQUILIBRIUM"))</f>
        <v>EQUILIBRIUM</v>
      </c>
    </row>
    <row r="16334">
      <c r="A16334">
        <v>11226</v>
      </c>
      <c r="B16334" t="str">
        <v>2012-06-21</v>
      </c>
      <c r="C16334" t="str">
        <v>Midday</v>
      </c>
      <c r="D16334">
        <v>29</v>
      </c>
      <c r="E16334" t="str">
        <f>IF(MOD(D16334,2)=0,"EVEN","ODD")</f>
        <v>ODD</v>
      </c>
      <c r="F16334" t="str">
        <f>IF(D16334&lt;=18,"LOW (1-18)","HIGH (19-36)")</f>
        <v>HIGH (19-36)</v>
      </c>
      <c r="G16334">
        <f>INT((D16334-1)/6)+1</f>
        <v>5</v>
      </c>
      <c r="H16334">
        <f>MOD(D16334-1,6)+1</f>
        <v>5</v>
      </c>
      <c r="I16334">
        <f>37-D16334</f>
        <v>8</v>
      </c>
      <c r="J16334">
        <f>ABS(D16334-D16335)</f>
        <v>13</v>
      </c>
      <c r="K16334">
        <f>AVERAGE(D16334:D16338)</f>
        <v>29</v>
      </c>
      <c r="L16334">
        <f>AVERAGE(D16334:D16353)</f>
        <v>29</v>
      </c>
      <c r="M16334">
        <f>K16334-L16334</f>
        <v>0</v>
      </c>
      <c r="N16334" t="str">
        <f>IF(K16334&gt;L16334,"HIGH ZONE BIAS",IF(K16334&lt;L16334,"LOW ZONE BIAS","EQUILIBRIUM"))</f>
        <v>EQUILIBRIUM</v>
      </c>
    </row>
    <row r="16335">
      <c r="A16335">
        <v>11225</v>
      </c>
      <c r="B16335" t="str">
        <v>2012-06-21</v>
      </c>
      <c r="C16335" t="str">
        <v>Morning</v>
      </c>
      <c r="D16335">
        <v>16</v>
      </c>
      <c r="E16335" t="str">
        <f>IF(MOD(D16335,2)=0,"EVEN","ODD")</f>
        <v>EVEN</v>
      </c>
      <c r="F16335" t="str">
        <f>IF(D16335&lt;=18,"LOW (1-18)","HIGH (19-36)")</f>
        <v>LOW (1-18)</v>
      </c>
      <c r="G16335">
        <f>INT((D16335-1)/6)+1</f>
        <v>3</v>
      </c>
      <c r="H16335">
        <f>MOD(D16335-1,6)+1</f>
        <v>4</v>
      </c>
      <c r="I16335">
        <f>37-D16335</f>
        <v>21</v>
      </c>
      <c r="J16335">
        <f>ABS(D16335-D16336)</f>
        <v>3</v>
      </c>
      <c r="K16335">
        <f>AVERAGE(D16335:D16339)</f>
        <v>16</v>
      </c>
      <c r="L16335">
        <f>AVERAGE(D16335:D16354)</f>
        <v>16</v>
      </c>
      <c r="M16335">
        <f>K16335-L16335</f>
        <v>0</v>
      </c>
      <c r="N16335" t="str">
        <f>IF(K16335&gt;L16335,"HIGH ZONE BIAS",IF(K16335&lt;L16335,"LOW ZONE BIAS","EQUILIBRIUM"))</f>
        <v>EQUILIBRIUM</v>
      </c>
    </row>
    <row r="16336">
      <c r="A16336">
        <v>11224</v>
      </c>
      <c r="B16336" t="str">
        <v>2012-06-20</v>
      </c>
      <c r="C16336" t="str">
        <v>Evening</v>
      </c>
      <c r="D16336">
        <v>13</v>
      </c>
      <c r="E16336" t="str">
        <f>IF(MOD(D16336,2)=0,"EVEN","ODD")</f>
        <v>ODD</v>
      </c>
      <c r="F16336" t="str">
        <f>IF(D16336&lt;=18,"LOW (1-18)","HIGH (19-36)")</f>
        <v>LOW (1-18)</v>
      </c>
      <c r="G16336">
        <f>INT((D16336-1)/6)+1</f>
        <v>3</v>
      </c>
      <c r="H16336">
        <f>MOD(D16336-1,6)+1</f>
        <v>1</v>
      </c>
      <c r="I16336">
        <f>37-D16336</f>
        <v>24</v>
      </c>
      <c r="J16336">
        <f>ABS(D16336-D16337)</f>
        <v>10</v>
      </c>
      <c r="K16336">
        <f>AVERAGE(D16336:D16340)</f>
        <v>13</v>
      </c>
      <c r="L16336">
        <f>AVERAGE(D16336:D16355)</f>
        <v>13</v>
      </c>
      <c r="M16336">
        <f>K16336-L16336</f>
        <v>0</v>
      </c>
      <c r="N16336" t="str">
        <f>IF(K16336&gt;L16336,"HIGH ZONE BIAS",IF(K16336&lt;L16336,"LOW ZONE BIAS","EQUILIBRIUM"))</f>
        <v>EQUILIBRIUM</v>
      </c>
    </row>
    <row r="16337">
      <c r="A16337">
        <v>11223</v>
      </c>
      <c r="B16337" t="str">
        <v>2012-06-20</v>
      </c>
      <c r="C16337" t="str">
        <v>Midday</v>
      </c>
      <c r="D16337">
        <v>3</v>
      </c>
      <c r="E16337" t="str">
        <f>IF(MOD(D16337,2)=0,"EVEN","ODD")</f>
        <v>ODD</v>
      </c>
      <c r="F16337" t="str">
        <f>IF(D16337&lt;=18,"LOW (1-18)","HIGH (19-36)")</f>
        <v>LOW (1-18)</v>
      </c>
      <c r="G16337">
        <f>INT((D16337-1)/6)+1</f>
        <v>1</v>
      </c>
      <c r="H16337">
        <f>MOD(D16337-1,6)+1</f>
        <v>3</v>
      </c>
      <c r="I16337">
        <f>37-D16337</f>
        <v>34</v>
      </c>
      <c r="J16337">
        <f>ABS(D16337-D16338)</f>
        <v>1</v>
      </c>
      <c r="K16337">
        <f>AVERAGE(D16337:D16341)</f>
        <v>3</v>
      </c>
      <c r="L16337">
        <f>AVERAGE(D16337:D16356)</f>
        <v>3</v>
      </c>
      <c r="M16337">
        <f>K16337-L16337</f>
        <v>0</v>
      </c>
      <c r="N16337" t="str">
        <f>IF(K16337&gt;L16337,"HIGH ZONE BIAS",IF(K16337&lt;L16337,"LOW ZONE BIAS","EQUILIBRIUM"))</f>
        <v>EQUILIBRIUM</v>
      </c>
    </row>
    <row r="16338">
      <c r="A16338">
        <v>11222</v>
      </c>
      <c r="B16338" t="str">
        <v>2012-06-20</v>
      </c>
      <c r="C16338" t="str">
        <v>Morning</v>
      </c>
      <c r="D16338">
        <v>4</v>
      </c>
      <c r="E16338" t="str">
        <f>IF(MOD(D16338,2)=0,"EVEN","ODD")</f>
        <v>EVEN</v>
      </c>
      <c r="F16338" t="str">
        <f>IF(D16338&lt;=18,"LOW (1-18)","HIGH (19-36)")</f>
        <v>LOW (1-18)</v>
      </c>
      <c r="G16338">
        <f>INT((D16338-1)/6)+1</f>
        <v>1</v>
      </c>
      <c r="H16338">
        <f>MOD(D16338-1,6)+1</f>
        <v>4</v>
      </c>
      <c r="I16338">
        <f>37-D16338</f>
        <v>33</v>
      </c>
      <c r="J16338">
        <f>ABS(D16338-D16339)</f>
        <v>10</v>
      </c>
      <c r="K16338">
        <f>AVERAGE(D16338:D16342)</f>
        <v>4</v>
      </c>
      <c r="L16338">
        <f>AVERAGE(D16338:D16357)</f>
        <v>4</v>
      </c>
      <c r="M16338">
        <f>K16338-L16338</f>
        <v>0</v>
      </c>
      <c r="N16338" t="str">
        <f>IF(K16338&gt;L16338,"HIGH ZONE BIAS",IF(K16338&lt;L16338,"LOW ZONE BIAS","EQUILIBRIUM"))</f>
        <v>EQUILIBRIUM</v>
      </c>
    </row>
    <row r="16339">
      <c r="A16339">
        <v>11221</v>
      </c>
      <c r="B16339" t="str">
        <v>2012-06-19</v>
      </c>
      <c r="C16339" t="str">
        <v>Evening</v>
      </c>
      <c r="D16339">
        <v>14</v>
      </c>
      <c r="E16339" t="str">
        <f>IF(MOD(D16339,2)=0,"EVEN","ODD")</f>
        <v>EVEN</v>
      </c>
      <c r="F16339" t="str">
        <f>IF(D16339&lt;=18,"LOW (1-18)","HIGH (19-36)")</f>
        <v>LOW (1-18)</v>
      </c>
      <c r="G16339">
        <f>INT((D16339-1)/6)+1</f>
        <v>3</v>
      </c>
      <c r="H16339">
        <f>MOD(D16339-1,6)+1</f>
        <v>2</v>
      </c>
      <c r="I16339">
        <f>37-D16339</f>
        <v>23</v>
      </c>
      <c r="J16339">
        <f>ABS(D16339-D16340)</f>
        <v>12</v>
      </c>
      <c r="K16339">
        <f>AVERAGE(D16339:D16343)</f>
        <v>14</v>
      </c>
      <c r="L16339">
        <f>AVERAGE(D16339:D16358)</f>
        <v>14</v>
      </c>
      <c r="M16339">
        <f>K16339-L16339</f>
        <v>0</v>
      </c>
      <c r="N16339" t="str">
        <f>IF(K16339&gt;L16339,"HIGH ZONE BIAS",IF(K16339&lt;L16339,"LOW ZONE BIAS","EQUILIBRIUM"))</f>
        <v>EQUILIBRIUM</v>
      </c>
    </row>
    <row r="16340">
      <c r="A16340">
        <v>11220</v>
      </c>
      <c r="B16340" t="str">
        <v>2012-06-19</v>
      </c>
      <c r="C16340" t="str">
        <v>Midday</v>
      </c>
      <c r="D16340">
        <v>2</v>
      </c>
      <c r="E16340" t="str">
        <f>IF(MOD(D16340,2)=0,"EVEN","ODD")</f>
        <v>EVEN</v>
      </c>
      <c r="F16340" t="str">
        <f>IF(D16340&lt;=18,"LOW (1-18)","HIGH (19-36)")</f>
        <v>LOW (1-18)</v>
      </c>
      <c r="G16340">
        <f>INT((D16340-1)/6)+1</f>
        <v>1</v>
      </c>
      <c r="H16340">
        <f>MOD(D16340-1,6)+1</f>
        <v>2</v>
      </c>
      <c r="I16340">
        <f>37-D16340</f>
        <v>35</v>
      </c>
      <c r="J16340">
        <f>ABS(D16340-D16341)</f>
        <v>31</v>
      </c>
      <c r="K16340">
        <f>AVERAGE(D16340:D16344)</f>
        <v>2</v>
      </c>
      <c r="L16340">
        <f>AVERAGE(D16340:D16359)</f>
        <v>2</v>
      </c>
      <c r="M16340">
        <f>K16340-L16340</f>
        <v>0</v>
      </c>
      <c r="N16340" t="str">
        <f>IF(K16340&gt;L16340,"HIGH ZONE BIAS",IF(K16340&lt;L16340,"LOW ZONE BIAS","EQUILIBRIUM"))</f>
        <v>EQUILIBRIUM</v>
      </c>
    </row>
    <row r="16341">
      <c r="A16341">
        <v>11219</v>
      </c>
      <c r="B16341" t="str">
        <v>2012-06-19</v>
      </c>
      <c r="C16341" t="str">
        <v>Morning</v>
      </c>
      <c r="D16341">
        <v>33</v>
      </c>
      <c r="E16341" t="str">
        <f>IF(MOD(D16341,2)=0,"EVEN","ODD")</f>
        <v>ODD</v>
      </c>
      <c r="F16341" t="str">
        <f>IF(D16341&lt;=18,"LOW (1-18)","HIGH (19-36)")</f>
        <v>HIGH (19-36)</v>
      </c>
      <c r="G16341">
        <f>INT((D16341-1)/6)+1</f>
        <v>6</v>
      </c>
      <c r="H16341">
        <f>MOD(D16341-1,6)+1</f>
        <v>3</v>
      </c>
      <c r="I16341">
        <f>37-D16341</f>
        <v>4</v>
      </c>
      <c r="J16341">
        <f>ABS(D16341-D16342)</f>
        <v>2</v>
      </c>
      <c r="K16341">
        <f>AVERAGE(D16341:D16345)</f>
        <v>33</v>
      </c>
      <c r="L16341">
        <f>AVERAGE(D16341:D16360)</f>
        <v>33</v>
      </c>
      <c r="M16341">
        <f>K16341-L16341</f>
        <v>0</v>
      </c>
      <c r="N16341" t="str">
        <f>IF(K16341&gt;L16341,"HIGH ZONE BIAS",IF(K16341&lt;L16341,"LOW ZONE BIAS","EQUILIBRIUM"))</f>
        <v>EQUILIBRIUM</v>
      </c>
    </row>
    <row r="16342">
      <c r="A16342">
        <v>11218</v>
      </c>
      <c r="B16342" t="str">
        <v>2012-06-18</v>
      </c>
      <c r="C16342" t="str">
        <v>Evening</v>
      </c>
      <c r="D16342">
        <v>31</v>
      </c>
      <c r="E16342" t="str">
        <f>IF(MOD(D16342,2)=0,"EVEN","ODD")</f>
        <v>ODD</v>
      </c>
      <c r="F16342" t="str">
        <f>IF(D16342&lt;=18,"LOW (1-18)","HIGH (19-36)")</f>
        <v>HIGH (19-36)</v>
      </c>
      <c r="G16342">
        <f>INT((D16342-1)/6)+1</f>
        <v>6</v>
      </c>
      <c r="H16342">
        <f>MOD(D16342-1,6)+1</f>
        <v>1</v>
      </c>
      <c r="I16342">
        <f>37-D16342</f>
        <v>6</v>
      </c>
      <c r="J16342">
        <f>ABS(D16342-D16343)</f>
        <v>1</v>
      </c>
      <c r="K16342">
        <f>AVERAGE(D16342:D16346)</f>
        <v>31</v>
      </c>
      <c r="L16342">
        <f>AVERAGE(D16342:D16361)</f>
        <v>31</v>
      </c>
      <c r="M16342">
        <f>K16342-L16342</f>
        <v>0</v>
      </c>
      <c r="N16342" t="str">
        <f>IF(K16342&gt;L16342,"HIGH ZONE BIAS",IF(K16342&lt;L16342,"LOW ZONE BIAS","EQUILIBRIUM"))</f>
        <v>EQUILIBRIUM</v>
      </c>
    </row>
    <row r="16343">
      <c r="A16343">
        <v>11217</v>
      </c>
      <c r="B16343" t="str">
        <v>2012-06-18</v>
      </c>
      <c r="C16343" t="str">
        <v>Midday</v>
      </c>
      <c r="D16343">
        <v>30</v>
      </c>
      <c r="E16343" t="str">
        <f>IF(MOD(D16343,2)=0,"EVEN","ODD")</f>
        <v>EVEN</v>
      </c>
      <c r="F16343" t="str">
        <f>IF(D16343&lt;=18,"LOW (1-18)","HIGH (19-36)")</f>
        <v>HIGH (19-36)</v>
      </c>
      <c r="G16343">
        <f>INT((D16343-1)/6)+1</f>
        <v>5</v>
      </c>
      <c r="H16343">
        <f>MOD(D16343-1,6)+1</f>
        <v>6</v>
      </c>
      <c r="I16343">
        <f>37-D16343</f>
        <v>7</v>
      </c>
      <c r="J16343">
        <f>ABS(D16343-D16344)</f>
        <v>25</v>
      </c>
      <c r="K16343">
        <f>AVERAGE(D16343:D16347)</f>
        <v>30</v>
      </c>
      <c r="L16343">
        <f>AVERAGE(D16343:D16362)</f>
        <v>30</v>
      </c>
      <c r="M16343">
        <f>K16343-L16343</f>
        <v>0</v>
      </c>
      <c r="N16343" t="str">
        <f>IF(K16343&gt;L16343,"HIGH ZONE BIAS",IF(K16343&lt;L16343,"LOW ZONE BIAS","EQUILIBRIUM"))</f>
        <v>EQUILIBRIUM</v>
      </c>
    </row>
    <row r="16344">
      <c r="A16344">
        <v>11216</v>
      </c>
      <c r="B16344" t="str">
        <v>2012-06-18</v>
      </c>
      <c r="C16344" t="str">
        <v>Morning</v>
      </c>
      <c r="D16344">
        <v>5</v>
      </c>
      <c r="E16344" t="str">
        <f>IF(MOD(D16344,2)=0,"EVEN","ODD")</f>
        <v>ODD</v>
      </c>
      <c r="F16344" t="str">
        <f>IF(D16344&lt;=18,"LOW (1-18)","HIGH (19-36)")</f>
        <v>LOW (1-18)</v>
      </c>
      <c r="G16344">
        <f>INT((D16344-1)/6)+1</f>
        <v>1</v>
      </c>
      <c r="H16344">
        <f>MOD(D16344-1,6)+1</f>
        <v>5</v>
      </c>
      <c r="I16344">
        <f>37-D16344</f>
        <v>32</v>
      </c>
      <c r="J16344">
        <f>ABS(D16344-D16345)</f>
        <v>23</v>
      </c>
      <c r="K16344">
        <f>AVERAGE(D16344:D16348)</f>
        <v>5</v>
      </c>
      <c r="L16344">
        <f>AVERAGE(D16344:D16363)</f>
        <v>5</v>
      </c>
      <c r="M16344">
        <f>K16344-L16344</f>
        <v>0</v>
      </c>
      <c r="N16344" t="str">
        <f>IF(K16344&gt;L16344,"HIGH ZONE BIAS",IF(K16344&lt;L16344,"LOW ZONE BIAS","EQUILIBRIUM"))</f>
        <v>EQUILIBRIUM</v>
      </c>
    </row>
    <row r="16345">
      <c r="A16345">
        <v>11215</v>
      </c>
      <c r="B16345" t="str">
        <v>2012-06-16</v>
      </c>
      <c r="C16345" t="str">
        <v>Evening</v>
      </c>
      <c r="D16345">
        <v>28</v>
      </c>
      <c r="E16345" t="str">
        <f>IF(MOD(D16345,2)=0,"EVEN","ODD")</f>
        <v>EVEN</v>
      </c>
      <c r="F16345" t="str">
        <f>IF(D16345&lt;=18,"LOW (1-18)","HIGH (19-36)")</f>
        <v>HIGH (19-36)</v>
      </c>
      <c r="G16345">
        <f>INT((D16345-1)/6)+1</f>
        <v>5</v>
      </c>
      <c r="H16345">
        <f>MOD(D16345-1,6)+1</f>
        <v>4</v>
      </c>
      <c r="I16345">
        <f>37-D16345</f>
        <v>9</v>
      </c>
      <c r="J16345">
        <f>ABS(D16345-D16346)</f>
        <v>24</v>
      </c>
      <c r="K16345">
        <f>AVERAGE(D16345:D16349)</f>
        <v>28</v>
      </c>
      <c r="L16345">
        <f>AVERAGE(D16345:D16364)</f>
        <v>28</v>
      </c>
      <c r="M16345">
        <f>K16345-L16345</f>
        <v>0</v>
      </c>
      <c r="N16345" t="str">
        <f>IF(K16345&gt;L16345,"HIGH ZONE BIAS",IF(K16345&lt;L16345,"LOW ZONE BIAS","EQUILIBRIUM"))</f>
        <v>EQUILIBRIUM</v>
      </c>
    </row>
    <row r="16346">
      <c r="A16346">
        <v>11214</v>
      </c>
      <c r="B16346" t="str">
        <v>2012-06-16</v>
      </c>
      <c r="C16346" t="str">
        <v>Midday</v>
      </c>
      <c r="D16346">
        <v>4</v>
      </c>
      <c r="E16346" t="str">
        <f>IF(MOD(D16346,2)=0,"EVEN","ODD")</f>
        <v>EVEN</v>
      </c>
      <c r="F16346" t="str">
        <f>IF(D16346&lt;=18,"LOW (1-18)","HIGH (19-36)")</f>
        <v>LOW (1-18)</v>
      </c>
      <c r="G16346">
        <f>INT((D16346-1)/6)+1</f>
        <v>1</v>
      </c>
      <c r="H16346">
        <f>MOD(D16346-1,6)+1</f>
        <v>4</v>
      </c>
      <c r="I16346">
        <f>37-D16346</f>
        <v>33</v>
      </c>
      <c r="J16346">
        <f>ABS(D16346-D16347)</f>
        <v>7</v>
      </c>
      <c r="K16346">
        <f>AVERAGE(D16346:D16350)</f>
        <v>4</v>
      </c>
      <c r="L16346">
        <f>AVERAGE(D16346:D16365)</f>
        <v>4</v>
      </c>
      <c r="M16346">
        <f>K16346-L16346</f>
        <v>0</v>
      </c>
      <c r="N16346" t="str">
        <f>IF(K16346&gt;L16346,"HIGH ZONE BIAS",IF(K16346&lt;L16346,"LOW ZONE BIAS","EQUILIBRIUM"))</f>
        <v>EQUILIBRIUM</v>
      </c>
    </row>
    <row r="16347">
      <c r="A16347">
        <v>11213</v>
      </c>
      <c r="B16347" t="str">
        <v>2012-06-16</v>
      </c>
      <c r="C16347" t="str">
        <v>Morning</v>
      </c>
      <c r="D16347">
        <v>11</v>
      </c>
      <c r="E16347" t="str">
        <f>IF(MOD(D16347,2)=0,"EVEN","ODD")</f>
        <v>ODD</v>
      </c>
      <c r="F16347" t="str">
        <f>IF(D16347&lt;=18,"LOW (1-18)","HIGH (19-36)")</f>
        <v>LOW (1-18)</v>
      </c>
      <c r="G16347">
        <f>INT((D16347-1)/6)+1</f>
        <v>2</v>
      </c>
      <c r="H16347">
        <f>MOD(D16347-1,6)+1</f>
        <v>5</v>
      </c>
      <c r="I16347">
        <f>37-D16347</f>
        <v>26</v>
      </c>
      <c r="J16347">
        <f>ABS(D16347-D16348)</f>
        <v>21</v>
      </c>
      <c r="K16347">
        <f>AVERAGE(D16347:D16351)</f>
        <v>11</v>
      </c>
      <c r="L16347">
        <f>AVERAGE(D16347:D16366)</f>
        <v>11</v>
      </c>
      <c r="M16347">
        <f>K16347-L16347</f>
        <v>0</v>
      </c>
      <c r="N16347" t="str">
        <f>IF(K16347&gt;L16347,"HIGH ZONE BIAS",IF(K16347&lt;L16347,"LOW ZONE BIAS","EQUILIBRIUM"))</f>
        <v>EQUILIBRIUM</v>
      </c>
    </row>
    <row r="16348">
      <c r="A16348">
        <v>11212</v>
      </c>
      <c r="B16348" t="str">
        <v>2012-06-15</v>
      </c>
      <c r="C16348" t="str">
        <v>Evening</v>
      </c>
      <c r="D16348">
        <v>32</v>
      </c>
      <c r="E16348" t="str">
        <f>IF(MOD(D16348,2)=0,"EVEN","ODD")</f>
        <v>EVEN</v>
      </c>
      <c r="F16348" t="str">
        <f>IF(D16348&lt;=18,"LOW (1-18)","HIGH (19-36)")</f>
        <v>HIGH (19-36)</v>
      </c>
      <c r="G16348">
        <f>INT((D16348-1)/6)+1</f>
        <v>6</v>
      </c>
      <c r="H16348">
        <f>MOD(D16348-1,6)+1</f>
        <v>2</v>
      </c>
      <c r="I16348">
        <f>37-D16348</f>
        <v>5</v>
      </c>
      <c r="J16348">
        <f>ABS(D16348-D16349)</f>
        <v>29</v>
      </c>
      <c r="K16348">
        <f>AVERAGE(D16348:D16352)</f>
        <v>32</v>
      </c>
      <c r="L16348">
        <f>AVERAGE(D16348:D16367)</f>
        <v>32</v>
      </c>
      <c r="M16348">
        <f>K16348-L16348</f>
        <v>0</v>
      </c>
      <c r="N16348" t="str">
        <f>IF(K16348&gt;L16348,"HIGH ZONE BIAS",IF(K16348&lt;L16348,"LOW ZONE BIAS","EQUILIBRIUM"))</f>
        <v>EQUILIBRIUM</v>
      </c>
    </row>
    <row r="16349">
      <c r="A16349">
        <v>11211</v>
      </c>
      <c r="B16349" t="str">
        <v>2012-06-15</v>
      </c>
      <c r="C16349" t="str">
        <v>Midday</v>
      </c>
      <c r="D16349">
        <v>3</v>
      </c>
      <c r="E16349" t="str">
        <f>IF(MOD(D16349,2)=0,"EVEN","ODD")</f>
        <v>ODD</v>
      </c>
      <c r="F16349" t="str">
        <f>IF(D16349&lt;=18,"LOW (1-18)","HIGH (19-36)")</f>
        <v>LOW (1-18)</v>
      </c>
      <c r="G16349">
        <f>INT((D16349-1)/6)+1</f>
        <v>1</v>
      </c>
      <c r="H16349">
        <f>MOD(D16349-1,6)+1</f>
        <v>3</v>
      </c>
      <c r="I16349">
        <f>37-D16349</f>
        <v>34</v>
      </c>
      <c r="J16349">
        <f>ABS(D16349-D16350)</f>
        <v>2</v>
      </c>
      <c r="K16349">
        <f>AVERAGE(D16349:D16353)</f>
        <v>3</v>
      </c>
      <c r="L16349">
        <f>AVERAGE(D16349:D16368)</f>
        <v>3</v>
      </c>
      <c r="M16349">
        <f>K16349-L16349</f>
        <v>0</v>
      </c>
      <c r="N16349" t="str">
        <f>IF(K16349&gt;L16349,"HIGH ZONE BIAS",IF(K16349&lt;L16349,"LOW ZONE BIAS","EQUILIBRIUM"))</f>
        <v>EQUILIBRIUM</v>
      </c>
    </row>
    <row r="16350">
      <c r="A16350">
        <v>11210</v>
      </c>
      <c r="B16350" t="str">
        <v>2012-06-15</v>
      </c>
      <c r="C16350" t="str">
        <v>Morning</v>
      </c>
      <c r="D16350">
        <v>5</v>
      </c>
      <c r="E16350" t="str">
        <f>IF(MOD(D16350,2)=0,"EVEN","ODD")</f>
        <v>ODD</v>
      </c>
      <c r="F16350" t="str">
        <f>IF(D16350&lt;=18,"LOW (1-18)","HIGH (19-36)")</f>
        <v>LOW (1-18)</v>
      </c>
      <c r="G16350">
        <f>INT((D16350-1)/6)+1</f>
        <v>1</v>
      </c>
      <c r="H16350">
        <f>MOD(D16350-1,6)+1</f>
        <v>5</v>
      </c>
      <c r="I16350">
        <f>37-D16350</f>
        <v>32</v>
      </c>
      <c r="J16350">
        <f>ABS(D16350-D16351)</f>
        <v>27</v>
      </c>
      <c r="K16350">
        <f>AVERAGE(D16350:D16354)</f>
        <v>5</v>
      </c>
      <c r="L16350">
        <f>AVERAGE(D16350:D16369)</f>
        <v>5</v>
      </c>
      <c r="M16350">
        <f>K16350-L16350</f>
        <v>0</v>
      </c>
      <c r="N16350" t="str">
        <f>IF(K16350&gt;L16350,"HIGH ZONE BIAS",IF(K16350&lt;L16350,"LOW ZONE BIAS","EQUILIBRIUM"))</f>
        <v>EQUILIBRIUM</v>
      </c>
    </row>
    <row r="16351">
      <c r="A16351">
        <v>11209</v>
      </c>
      <c r="B16351" t="str">
        <v>2012-06-14</v>
      </c>
      <c r="C16351" t="str">
        <v>Evening</v>
      </c>
      <c r="D16351">
        <v>32</v>
      </c>
      <c r="E16351" t="str">
        <f>IF(MOD(D16351,2)=0,"EVEN","ODD")</f>
        <v>EVEN</v>
      </c>
      <c r="F16351" t="str">
        <f>IF(D16351&lt;=18,"LOW (1-18)","HIGH (19-36)")</f>
        <v>HIGH (19-36)</v>
      </c>
      <c r="G16351">
        <f>INT((D16351-1)/6)+1</f>
        <v>6</v>
      </c>
      <c r="H16351">
        <f>MOD(D16351-1,6)+1</f>
        <v>2</v>
      </c>
      <c r="I16351">
        <f>37-D16351</f>
        <v>5</v>
      </c>
      <c r="J16351">
        <f>ABS(D16351-D16352)</f>
        <v>25</v>
      </c>
      <c r="K16351">
        <f>AVERAGE(D16351:D16355)</f>
        <v>32</v>
      </c>
      <c r="L16351">
        <f>AVERAGE(D16351:D16370)</f>
        <v>32</v>
      </c>
      <c r="M16351">
        <f>K16351-L16351</f>
        <v>0</v>
      </c>
      <c r="N16351" t="str">
        <f>IF(K16351&gt;L16351,"HIGH ZONE BIAS",IF(K16351&lt;L16351,"LOW ZONE BIAS","EQUILIBRIUM"))</f>
        <v>EQUILIBRIUM</v>
      </c>
    </row>
    <row r="16352">
      <c r="A16352">
        <v>11208</v>
      </c>
      <c r="B16352" t="str">
        <v>2012-06-14</v>
      </c>
      <c r="C16352" t="str">
        <v>Midday</v>
      </c>
      <c r="D16352">
        <v>7</v>
      </c>
      <c r="E16352" t="str">
        <f>IF(MOD(D16352,2)=0,"EVEN","ODD")</f>
        <v>ODD</v>
      </c>
      <c r="F16352" t="str">
        <f>IF(D16352&lt;=18,"LOW (1-18)","HIGH (19-36)")</f>
        <v>LOW (1-18)</v>
      </c>
      <c r="G16352">
        <f>INT((D16352-1)/6)+1</f>
        <v>2</v>
      </c>
      <c r="H16352">
        <f>MOD(D16352-1,6)+1</f>
        <v>1</v>
      </c>
      <c r="I16352">
        <f>37-D16352</f>
        <v>30</v>
      </c>
      <c r="J16352">
        <f>ABS(D16352-D16353)</f>
        <v>20</v>
      </c>
      <c r="K16352">
        <f>AVERAGE(D16352:D16356)</f>
        <v>7</v>
      </c>
      <c r="L16352">
        <f>AVERAGE(D16352:D16371)</f>
        <v>7</v>
      </c>
      <c r="M16352">
        <f>K16352-L16352</f>
        <v>0</v>
      </c>
      <c r="N16352" t="str">
        <f>IF(K16352&gt;L16352,"HIGH ZONE BIAS",IF(K16352&lt;L16352,"LOW ZONE BIAS","EQUILIBRIUM"))</f>
        <v>EQUILIBRIUM</v>
      </c>
    </row>
    <row r="16353">
      <c r="A16353">
        <v>11207</v>
      </c>
      <c r="B16353" t="str">
        <v>2012-06-14</v>
      </c>
      <c r="C16353" t="str">
        <v>Morning</v>
      </c>
      <c r="D16353">
        <v>27</v>
      </c>
      <c r="E16353" t="str">
        <f>IF(MOD(D16353,2)=0,"EVEN","ODD")</f>
        <v>ODD</v>
      </c>
      <c r="F16353" t="str">
        <f>IF(D16353&lt;=18,"LOW (1-18)","HIGH (19-36)")</f>
        <v>HIGH (19-36)</v>
      </c>
      <c r="G16353">
        <f>INT((D16353-1)/6)+1</f>
        <v>5</v>
      </c>
      <c r="H16353">
        <f>MOD(D16353-1,6)+1</f>
        <v>3</v>
      </c>
      <c r="I16353">
        <f>37-D16353</f>
        <v>10</v>
      </c>
      <c r="J16353">
        <f>ABS(D16353-D16354)</f>
        <v>22</v>
      </c>
      <c r="K16353">
        <f>AVERAGE(D16353:D16357)</f>
        <v>27</v>
      </c>
      <c r="L16353">
        <f>AVERAGE(D16353:D16372)</f>
        <v>27</v>
      </c>
      <c r="M16353">
        <f>K16353-L16353</f>
        <v>0</v>
      </c>
      <c r="N16353" t="str">
        <f>IF(K16353&gt;L16353,"HIGH ZONE BIAS",IF(K16353&lt;L16353,"LOW ZONE BIAS","EQUILIBRIUM"))</f>
        <v>EQUILIBRIUM</v>
      </c>
    </row>
    <row r="16354">
      <c r="A16354">
        <v>11206</v>
      </c>
      <c r="B16354" t="str">
        <v>2012-06-13</v>
      </c>
      <c r="C16354" t="str">
        <v>Evening</v>
      </c>
      <c r="D16354">
        <v>5</v>
      </c>
      <c r="E16354" t="str">
        <f>IF(MOD(D16354,2)=0,"EVEN","ODD")</f>
        <v>ODD</v>
      </c>
      <c r="F16354" t="str">
        <f>IF(D16354&lt;=18,"LOW (1-18)","HIGH (19-36)")</f>
        <v>LOW (1-18)</v>
      </c>
      <c r="G16354">
        <f>INT((D16354-1)/6)+1</f>
        <v>1</v>
      </c>
      <c r="H16354">
        <f>MOD(D16354-1,6)+1</f>
        <v>5</v>
      </c>
      <c r="I16354">
        <f>37-D16354</f>
        <v>32</v>
      </c>
      <c r="J16354">
        <f>ABS(D16354-D16355)</f>
        <v>1</v>
      </c>
      <c r="K16354">
        <f>AVERAGE(D16354:D16358)</f>
        <v>5</v>
      </c>
      <c r="L16354">
        <f>AVERAGE(D16354:D16373)</f>
        <v>5</v>
      </c>
      <c r="M16354">
        <f>K16354-L16354</f>
        <v>0</v>
      </c>
      <c r="N16354" t="str">
        <f>IF(K16354&gt;L16354,"HIGH ZONE BIAS",IF(K16354&lt;L16354,"LOW ZONE BIAS","EQUILIBRIUM"))</f>
        <v>EQUILIBRIUM</v>
      </c>
    </row>
    <row r="16355">
      <c r="A16355">
        <v>11205</v>
      </c>
      <c r="B16355" t="str">
        <v>2012-06-13</v>
      </c>
      <c r="C16355" t="str">
        <v>Midday</v>
      </c>
      <c r="D16355">
        <v>4</v>
      </c>
      <c r="E16355" t="str">
        <f>IF(MOD(D16355,2)=0,"EVEN","ODD")</f>
        <v>EVEN</v>
      </c>
      <c r="F16355" t="str">
        <f>IF(D16355&lt;=18,"LOW (1-18)","HIGH (19-36)")</f>
        <v>LOW (1-18)</v>
      </c>
      <c r="G16355">
        <f>INT((D16355-1)/6)+1</f>
        <v>1</v>
      </c>
      <c r="H16355">
        <f>MOD(D16355-1,6)+1</f>
        <v>4</v>
      </c>
      <c r="I16355">
        <f>37-D16355</f>
        <v>33</v>
      </c>
      <c r="J16355">
        <f>ABS(D16355-D16356)</f>
        <v>3</v>
      </c>
      <c r="K16355">
        <f>AVERAGE(D16355:D16359)</f>
        <v>4</v>
      </c>
      <c r="L16355">
        <f>AVERAGE(D16355:D16374)</f>
        <v>4</v>
      </c>
      <c r="M16355">
        <f>K16355-L16355</f>
        <v>0</v>
      </c>
      <c r="N16355" t="str">
        <f>IF(K16355&gt;L16355,"HIGH ZONE BIAS",IF(K16355&lt;L16355,"LOW ZONE BIAS","EQUILIBRIUM"))</f>
        <v>EQUILIBRIUM</v>
      </c>
    </row>
    <row r="16356">
      <c r="A16356">
        <v>11204</v>
      </c>
      <c r="B16356" t="str">
        <v>2012-06-13</v>
      </c>
      <c r="C16356" t="str">
        <v>Morning</v>
      </c>
      <c r="D16356">
        <v>1</v>
      </c>
      <c r="E16356" t="str">
        <f>IF(MOD(D16356,2)=0,"EVEN","ODD")</f>
        <v>ODD</v>
      </c>
      <c r="F16356" t="str">
        <f>IF(D16356&lt;=18,"LOW (1-18)","HIGH (19-36)")</f>
        <v>LOW (1-18)</v>
      </c>
      <c r="G16356">
        <f>INT((D16356-1)/6)+1</f>
        <v>1</v>
      </c>
      <c r="H16356">
        <f>MOD(D16356-1,6)+1</f>
        <v>1</v>
      </c>
      <c r="I16356">
        <f>37-D16356</f>
        <v>36</v>
      </c>
      <c r="J16356">
        <f>ABS(D16356-D16357)</f>
        <v>31</v>
      </c>
      <c r="K16356">
        <f>AVERAGE(D16356:D16360)</f>
        <v>1</v>
      </c>
      <c r="L16356">
        <f>AVERAGE(D16356:D16375)</f>
        <v>1</v>
      </c>
      <c r="M16356">
        <f>K16356-L16356</f>
        <v>0</v>
      </c>
      <c r="N16356" t="str">
        <f>IF(K16356&gt;L16356,"HIGH ZONE BIAS",IF(K16356&lt;L16356,"LOW ZONE BIAS","EQUILIBRIUM"))</f>
        <v>EQUILIBRIUM</v>
      </c>
    </row>
    <row r="16357">
      <c r="A16357">
        <v>11203</v>
      </c>
      <c r="B16357" t="str">
        <v>2012-06-12</v>
      </c>
      <c r="C16357" t="str">
        <v>Evening</v>
      </c>
      <c r="D16357">
        <v>32</v>
      </c>
      <c r="E16357" t="str">
        <f>IF(MOD(D16357,2)=0,"EVEN","ODD")</f>
        <v>EVEN</v>
      </c>
      <c r="F16357" t="str">
        <f>IF(D16357&lt;=18,"LOW (1-18)","HIGH (19-36)")</f>
        <v>HIGH (19-36)</v>
      </c>
      <c r="G16357">
        <f>INT((D16357-1)/6)+1</f>
        <v>6</v>
      </c>
      <c r="H16357">
        <f>MOD(D16357-1,6)+1</f>
        <v>2</v>
      </c>
      <c r="I16357">
        <f>37-D16357</f>
        <v>5</v>
      </c>
      <c r="J16357">
        <f>ABS(D16357-D16358)</f>
        <v>20</v>
      </c>
      <c r="K16357">
        <f>AVERAGE(D16357:D16361)</f>
        <v>32</v>
      </c>
      <c r="L16357">
        <f>AVERAGE(D16357:D16376)</f>
        <v>32</v>
      </c>
      <c r="M16357">
        <f>K16357-L16357</f>
        <v>0</v>
      </c>
      <c r="N16357" t="str">
        <f>IF(K16357&gt;L16357,"HIGH ZONE BIAS",IF(K16357&lt;L16357,"LOW ZONE BIAS","EQUILIBRIUM"))</f>
        <v>EQUILIBRIUM</v>
      </c>
    </row>
    <row r="16358">
      <c r="A16358">
        <v>11202</v>
      </c>
      <c r="B16358" t="str">
        <v>2012-06-12</v>
      </c>
      <c r="C16358" t="str">
        <v>Midday</v>
      </c>
      <c r="D16358">
        <v>12</v>
      </c>
      <c r="E16358" t="str">
        <f>IF(MOD(D16358,2)=0,"EVEN","ODD")</f>
        <v>EVEN</v>
      </c>
      <c r="F16358" t="str">
        <f>IF(D16358&lt;=18,"LOW (1-18)","HIGH (19-36)")</f>
        <v>LOW (1-18)</v>
      </c>
      <c r="G16358">
        <f>INT((D16358-1)/6)+1</f>
        <v>2</v>
      </c>
      <c r="H16358">
        <f>MOD(D16358-1,6)+1</f>
        <v>6</v>
      </c>
      <c r="I16358">
        <f>37-D16358</f>
        <v>25</v>
      </c>
      <c r="J16358">
        <f>ABS(D16358-D16359)</f>
        <v>7</v>
      </c>
      <c r="K16358">
        <f>AVERAGE(D16358:D16362)</f>
        <v>12</v>
      </c>
      <c r="L16358">
        <f>AVERAGE(D16358:D16377)</f>
        <v>12</v>
      </c>
      <c r="M16358">
        <f>K16358-L16358</f>
        <v>0</v>
      </c>
      <c r="N16358" t="str">
        <f>IF(K16358&gt;L16358,"HIGH ZONE BIAS",IF(K16358&lt;L16358,"LOW ZONE BIAS","EQUILIBRIUM"))</f>
        <v>EQUILIBRIUM</v>
      </c>
    </row>
    <row r="16359">
      <c r="A16359">
        <v>11201</v>
      </c>
      <c r="B16359" t="str">
        <v>2012-06-12</v>
      </c>
      <c r="C16359" t="str">
        <v>Morning</v>
      </c>
      <c r="D16359">
        <v>19</v>
      </c>
      <c r="E16359" t="str">
        <f>IF(MOD(D16359,2)=0,"EVEN","ODD")</f>
        <v>ODD</v>
      </c>
      <c r="F16359" t="str">
        <f>IF(D16359&lt;=18,"LOW (1-18)","HIGH (19-36)")</f>
        <v>HIGH (19-36)</v>
      </c>
      <c r="G16359">
        <f>INT((D16359-1)/6)+1</f>
        <v>4</v>
      </c>
      <c r="H16359">
        <f>MOD(D16359-1,6)+1</f>
        <v>1</v>
      </c>
      <c r="I16359">
        <f>37-D16359</f>
        <v>18</v>
      </c>
      <c r="J16359">
        <f>ABS(D16359-D16360)</f>
        <v>0</v>
      </c>
      <c r="K16359">
        <f>AVERAGE(D16359:D16363)</f>
        <v>19</v>
      </c>
      <c r="L16359">
        <f>AVERAGE(D16359:D16378)</f>
        <v>19</v>
      </c>
      <c r="M16359">
        <f>K16359-L16359</f>
        <v>0</v>
      </c>
      <c r="N16359" t="str">
        <f>IF(K16359&gt;L16359,"HIGH ZONE BIAS",IF(K16359&lt;L16359,"LOW ZONE BIAS","EQUILIBRIUM"))</f>
        <v>EQUILIBRIUM</v>
      </c>
    </row>
    <row r="16360">
      <c r="A16360">
        <v>11200</v>
      </c>
      <c r="B16360" t="str">
        <v>2012-06-11</v>
      </c>
      <c r="C16360" t="str">
        <v>Evening</v>
      </c>
      <c r="D16360">
        <v>19</v>
      </c>
      <c r="E16360" t="str">
        <f>IF(MOD(D16360,2)=0,"EVEN","ODD")</f>
        <v>ODD</v>
      </c>
      <c r="F16360" t="str">
        <f>IF(D16360&lt;=18,"LOW (1-18)","HIGH (19-36)")</f>
        <v>HIGH (19-36)</v>
      </c>
      <c r="G16360">
        <f>INT((D16360-1)/6)+1</f>
        <v>4</v>
      </c>
      <c r="H16360">
        <f>MOD(D16360-1,6)+1</f>
        <v>1</v>
      </c>
      <c r="I16360">
        <f>37-D16360</f>
        <v>18</v>
      </c>
      <c r="J16360">
        <f>ABS(D16360-D16361)</f>
        <v>3</v>
      </c>
      <c r="K16360">
        <f>AVERAGE(D16360:D16364)</f>
        <v>19</v>
      </c>
      <c r="L16360">
        <f>AVERAGE(D16360:D16379)</f>
        <v>19</v>
      </c>
      <c r="M16360">
        <f>K16360-L16360</f>
        <v>0</v>
      </c>
      <c r="N16360" t="str">
        <f>IF(K16360&gt;L16360,"HIGH ZONE BIAS",IF(K16360&lt;L16360,"LOW ZONE BIAS","EQUILIBRIUM"))</f>
        <v>EQUILIBRIUM</v>
      </c>
    </row>
    <row r="16361">
      <c r="A16361">
        <v>11199</v>
      </c>
      <c r="B16361" t="str">
        <v>2012-06-11</v>
      </c>
      <c r="C16361" t="str">
        <v>Midday</v>
      </c>
      <c r="D16361">
        <v>16</v>
      </c>
      <c r="E16361" t="str">
        <f>IF(MOD(D16361,2)=0,"EVEN","ODD")</f>
        <v>EVEN</v>
      </c>
      <c r="F16361" t="str">
        <f>IF(D16361&lt;=18,"LOW (1-18)","HIGH (19-36)")</f>
        <v>LOW (1-18)</v>
      </c>
      <c r="G16361">
        <f>INT((D16361-1)/6)+1</f>
        <v>3</v>
      </c>
      <c r="H16361">
        <f>MOD(D16361-1,6)+1</f>
        <v>4</v>
      </c>
      <c r="I16361">
        <f>37-D16361</f>
        <v>21</v>
      </c>
      <c r="J16361">
        <f>ABS(D16361-D16362)</f>
        <v>4</v>
      </c>
      <c r="K16361">
        <f>AVERAGE(D16361:D16365)</f>
        <v>16</v>
      </c>
      <c r="L16361">
        <f>AVERAGE(D16361:D16380)</f>
        <v>16</v>
      </c>
      <c r="M16361">
        <f>K16361-L16361</f>
        <v>0</v>
      </c>
      <c r="N16361" t="str">
        <f>IF(K16361&gt;L16361,"HIGH ZONE BIAS",IF(K16361&lt;L16361,"LOW ZONE BIAS","EQUILIBRIUM"))</f>
        <v>EQUILIBRIUM</v>
      </c>
    </row>
    <row r="16362">
      <c r="A16362">
        <v>11198</v>
      </c>
      <c r="B16362" t="str">
        <v>2012-06-11</v>
      </c>
      <c r="C16362" t="str">
        <v>Morning</v>
      </c>
      <c r="D16362">
        <v>20</v>
      </c>
      <c r="E16362" t="str">
        <f>IF(MOD(D16362,2)=0,"EVEN","ODD")</f>
        <v>EVEN</v>
      </c>
      <c r="F16362" t="str">
        <f>IF(D16362&lt;=18,"LOW (1-18)","HIGH (19-36)")</f>
        <v>HIGH (19-36)</v>
      </c>
      <c r="G16362">
        <f>INT((D16362-1)/6)+1</f>
        <v>4</v>
      </c>
      <c r="H16362">
        <f>MOD(D16362-1,6)+1</f>
        <v>2</v>
      </c>
      <c r="I16362">
        <f>37-D16362</f>
        <v>17</v>
      </c>
      <c r="J16362">
        <f>ABS(D16362-D16363)</f>
        <v>6</v>
      </c>
      <c r="K16362">
        <f>AVERAGE(D16362:D16366)</f>
        <v>20</v>
      </c>
      <c r="L16362">
        <f>AVERAGE(D16362:D16381)</f>
        <v>20</v>
      </c>
      <c r="M16362">
        <f>K16362-L16362</f>
        <v>0</v>
      </c>
      <c r="N16362" t="str">
        <f>IF(K16362&gt;L16362,"HIGH ZONE BIAS",IF(K16362&lt;L16362,"LOW ZONE BIAS","EQUILIBRIUM"))</f>
        <v>EQUILIBRIUM</v>
      </c>
    </row>
    <row r="16363">
      <c r="A16363">
        <v>11197</v>
      </c>
      <c r="B16363" t="str">
        <v>2012-06-09</v>
      </c>
      <c r="C16363" t="str">
        <v>Evening</v>
      </c>
      <c r="D16363">
        <v>26</v>
      </c>
      <c r="E16363" t="str">
        <f>IF(MOD(D16363,2)=0,"EVEN","ODD")</f>
        <v>EVEN</v>
      </c>
      <c r="F16363" t="str">
        <f>IF(D16363&lt;=18,"LOW (1-18)","HIGH (19-36)")</f>
        <v>HIGH (19-36)</v>
      </c>
      <c r="G16363">
        <f>INT((D16363-1)/6)+1</f>
        <v>5</v>
      </c>
      <c r="H16363">
        <f>MOD(D16363-1,6)+1</f>
        <v>2</v>
      </c>
      <c r="I16363">
        <f>37-D16363</f>
        <v>11</v>
      </c>
      <c r="J16363">
        <f>ABS(D16363-D16364)</f>
        <v>9</v>
      </c>
      <c r="K16363">
        <f>AVERAGE(D16363:D16367)</f>
        <v>26</v>
      </c>
      <c r="L16363">
        <f>AVERAGE(D16363:D16382)</f>
        <v>26</v>
      </c>
      <c r="M16363">
        <f>K16363-L16363</f>
        <v>0</v>
      </c>
      <c r="N16363" t="str">
        <f>IF(K16363&gt;L16363,"HIGH ZONE BIAS",IF(K16363&lt;L16363,"LOW ZONE BIAS","EQUILIBRIUM"))</f>
        <v>EQUILIBRIUM</v>
      </c>
    </row>
    <row r="16364">
      <c r="A16364">
        <v>11196</v>
      </c>
      <c r="B16364" t="str">
        <v>2012-06-09</v>
      </c>
      <c r="C16364" t="str">
        <v>Midday</v>
      </c>
      <c r="D16364">
        <v>35</v>
      </c>
      <c r="E16364" t="str">
        <f>IF(MOD(D16364,2)=0,"EVEN","ODD")</f>
        <v>ODD</v>
      </c>
      <c r="F16364" t="str">
        <f>IF(D16364&lt;=18,"LOW (1-18)","HIGH (19-36)")</f>
        <v>HIGH (19-36)</v>
      </c>
      <c r="G16364">
        <f>INT((D16364-1)/6)+1</f>
        <v>6</v>
      </c>
      <c r="H16364">
        <f>MOD(D16364-1,6)+1</f>
        <v>5</v>
      </c>
      <c r="I16364">
        <f>37-D16364</f>
        <v>2</v>
      </c>
      <c r="J16364">
        <f>ABS(D16364-D16365)</f>
        <v>29</v>
      </c>
      <c r="K16364">
        <f>AVERAGE(D16364:D16368)</f>
        <v>35</v>
      </c>
      <c r="L16364">
        <f>AVERAGE(D16364:D16383)</f>
        <v>35</v>
      </c>
      <c r="M16364">
        <f>K16364-L16364</f>
        <v>0</v>
      </c>
      <c r="N16364" t="str">
        <f>IF(K16364&gt;L16364,"HIGH ZONE BIAS",IF(K16364&lt;L16364,"LOW ZONE BIAS","EQUILIBRIUM"))</f>
        <v>EQUILIBRIUM</v>
      </c>
    </row>
    <row r="16365">
      <c r="A16365">
        <v>11195</v>
      </c>
      <c r="B16365" t="str">
        <v>2012-06-09</v>
      </c>
      <c r="C16365" t="str">
        <v>Morning</v>
      </c>
      <c r="D16365">
        <v>6</v>
      </c>
      <c r="E16365" t="str">
        <f>IF(MOD(D16365,2)=0,"EVEN","ODD")</f>
        <v>EVEN</v>
      </c>
      <c r="F16365" t="str">
        <f>IF(D16365&lt;=18,"LOW (1-18)","HIGH (19-36)")</f>
        <v>LOW (1-18)</v>
      </c>
      <c r="G16365">
        <f>INT((D16365-1)/6)+1</f>
        <v>1</v>
      </c>
      <c r="H16365">
        <f>MOD(D16365-1,6)+1</f>
        <v>6</v>
      </c>
      <c r="I16365">
        <f>37-D16365</f>
        <v>31</v>
      </c>
      <c r="J16365">
        <f>ABS(D16365-D16366)</f>
        <v>8</v>
      </c>
      <c r="K16365">
        <f>AVERAGE(D16365:D16369)</f>
        <v>6</v>
      </c>
      <c r="L16365">
        <f>AVERAGE(D16365:D16384)</f>
        <v>6</v>
      </c>
      <c r="M16365">
        <f>K16365-L16365</f>
        <v>0</v>
      </c>
      <c r="N16365" t="str">
        <f>IF(K16365&gt;L16365,"HIGH ZONE BIAS",IF(K16365&lt;L16365,"LOW ZONE BIAS","EQUILIBRIUM"))</f>
        <v>EQUILIBRIUM</v>
      </c>
    </row>
    <row r="16366">
      <c r="A16366">
        <v>11194</v>
      </c>
      <c r="B16366" t="str">
        <v>2012-06-08</v>
      </c>
      <c r="C16366" t="str">
        <v>Evening</v>
      </c>
      <c r="D16366">
        <v>14</v>
      </c>
      <c r="E16366" t="str">
        <f>IF(MOD(D16366,2)=0,"EVEN","ODD")</f>
        <v>EVEN</v>
      </c>
      <c r="F16366" t="str">
        <f>IF(D16366&lt;=18,"LOW (1-18)","HIGH (19-36)")</f>
        <v>LOW (1-18)</v>
      </c>
      <c r="G16366">
        <f>INT((D16366-1)/6)+1</f>
        <v>3</v>
      </c>
      <c r="H16366">
        <f>MOD(D16366-1,6)+1</f>
        <v>2</v>
      </c>
      <c r="I16366">
        <f>37-D16366</f>
        <v>23</v>
      </c>
      <c r="J16366">
        <f>ABS(D16366-D16367)</f>
        <v>4</v>
      </c>
      <c r="K16366">
        <f>AVERAGE(D16366:D16370)</f>
        <v>14</v>
      </c>
      <c r="L16366">
        <f>AVERAGE(D16366:D16385)</f>
        <v>14</v>
      </c>
      <c r="M16366">
        <f>K16366-L16366</f>
        <v>0</v>
      </c>
      <c r="N16366" t="str">
        <f>IF(K16366&gt;L16366,"HIGH ZONE BIAS",IF(K16366&lt;L16366,"LOW ZONE BIAS","EQUILIBRIUM"))</f>
        <v>EQUILIBRIUM</v>
      </c>
    </row>
    <row r="16367">
      <c r="A16367">
        <v>11193</v>
      </c>
      <c r="B16367" t="str">
        <v>2012-06-08</v>
      </c>
      <c r="C16367" t="str">
        <v>Midday</v>
      </c>
      <c r="D16367">
        <v>10</v>
      </c>
      <c r="E16367" t="str">
        <f>IF(MOD(D16367,2)=0,"EVEN","ODD")</f>
        <v>EVEN</v>
      </c>
      <c r="F16367" t="str">
        <f>IF(D16367&lt;=18,"LOW (1-18)","HIGH (19-36)")</f>
        <v>LOW (1-18)</v>
      </c>
      <c r="G16367">
        <f>INT((D16367-1)/6)+1</f>
        <v>2</v>
      </c>
      <c r="H16367">
        <f>MOD(D16367-1,6)+1</f>
        <v>4</v>
      </c>
      <c r="I16367">
        <f>37-D16367</f>
        <v>27</v>
      </c>
      <c r="J16367">
        <f>ABS(D16367-D16368)</f>
        <v>3</v>
      </c>
      <c r="K16367">
        <f>AVERAGE(D16367:D16371)</f>
        <v>10</v>
      </c>
      <c r="L16367">
        <f>AVERAGE(D16367:D16386)</f>
        <v>10</v>
      </c>
      <c r="M16367">
        <f>K16367-L16367</f>
        <v>0</v>
      </c>
      <c r="N16367" t="str">
        <f>IF(K16367&gt;L16367,"HIGH ZONE BIAS",IF(K16367&lt;L16367,"LOW ZONE BIAS","EQUILIBRIUM"))</f>
        <v>EQUILIBRIUM</v>
      </c>
    </row>
    <row r="16368">
      <c r="A16368">
        <v>11192</v>
      </c>
      <c r="B16368" t="str">
        <v>2012-06-08</v>
      </c>
      <c r="C16368" t="str">
        <v>Morning</v>
      </c>
      <c r="D16368">
        <v>7</v>
      </c>
      <c r="E16368" t="str">
        <f>IF(MOD(D16368,2)=0,"EVEN","ODD")</f>
        <v>ODD</v>
      </c>
      <c r="F16368" t="str">
        <f>IF(D16368&lt;=18,"LOW (1-18)","HIGH (19-36)")</f>
        <v>LOW (1-18)</v>
      </c>
      <c r="G16368">
        <f>INT((D16368-1)/6)+1</f>
        <v>2</v>
      </c>
      <c r="H16368">
        <f>MOD(D16368-1,6)+1</f>
        <v>1</v>
      </c>
      <c r="I16368">
        <f>37-D16368</f>
        <v>30</v>
      </c>
      <c r="J16368">
        <f>ABS(D16368-D16369)</f>
        <v>11</v>
      </c>
      <c r="K16368">
        <f>AVERAGE(D16368:D16372)</f>
        <v>7</v>
      </c>
      <c r="L16368">
        <f>AVERAGE(D16368:D16387)</f>
        <v>7</v>
      </c>
      <c r="M16368">
        <f>K16368-L16368</f>
        <v>0</v>
      </c>
      <c r="N16368" t="str">
        <f>IF(K16368&gt;L16368,"HIGH ZONE BIAS",IF(K16368&lt;L16368,"LOW ZONE BIAS","EQUILIBRIUM"))</f>
        <v>EQUILIBRIUM</v>
      </c>
    </row>
    <row r="16369">
      <c r="A16369">
        <v>11191</v>
      </c>
      <c r="B16369" t="str">
        <v>2012-06-06</v>
      </c>
      <c r="C16369" t="str">
        <v>Evening</v>
      </c>
      <c r="D16369">
        <v>18</v>
      </c>
      <c r="E16369" t="str">
        <f>IF(MOD(D16369,2)=0,"EVEN","ODD")</f>
        <v>EVEN</v>
      </c>
      <c r="F16369" t="str">
        <f>IF(D16369&lt;=18,"LOW (1-18)","HIGH (19-36)")</f>
        <v>LOW (1-18)</v>
      </c>
      <c r="G16369">
        <f>INT((D16369-1)/6)+1</f>
        <v>3</v>
      </c>
      <c r="H16369">
        <f>MOD(D16369-1,6)+1</f>
        <v>6</v>
      </c>
      <c r="I16369">
        <f>37-D16369</f>
        <v>19</v>
      </c>
      <c r="J16369">
        <f>ABS(D16369-D16370)</f>
        <v>0</v>
      </c>
      <c r="K16369">
        <f>AVERAGE(D16369:D16373)</f>
        <v>18</v>
      </c>
      <c r="L16369">
        <f>AVERAGE(D16369:D16388)</f>
        <v>18</v>
      </c>
      <c r="M16369">
        <f>K16369-L16369</f>
        <v>0</v>
      </c>
      <c r="N16369" t="str">
        <f>IF(K16369&gt;L16369,"HIGH ZONE BIAS",IF(K16369&lt;L16369,"LOW ZONE BIAS","EQUILIBRIUM"))</f>
        <v>EQUILIBRIUM</v>
      </c>
    </row>
    <row r="16370">
      <c r="A16370">
        <v>11190</v>
      </c>
      <c r="B16370" t="str">
        <v>2012-06-06</v>
      </c>
      <c r="C16370" t="str">
        <v>Midday</v>
      </c>
      <c r="D16370">
        <v>18</v>
      </c>
      <c r="E16370" t="str">
        <f>IF(MOD(D16370,2)=0,"EVEN","ODD")</f>
        <v>EVEN</v>
      </c>
      <c r="F16370" t="str">
        <f>IF(D16370&lt;=18,"LOW (1-18)","HIGH (19-36)")</f>
        <v>LOW (1-18)</v>
      </c>
      <c r="G16370">
        <f>INT((D16370-1)/6)+1</f>
        <v>3</v>
      </c>
      <c r="H16370">
        <f>MOD(D16370-1,6)+1</f>
        <v>6</v>
      </c>
      <c r="I16370">
        <f>37-D16370</f>
        <v>19</v>
      </c>
      <c r="J16370">
        <f>ABS(D16370-D16371)</f>
        <v>0</v>
      </c>
      <c r="K16370">
        <f>AVERAGE(D16370:D16374)</f>
        <v>18</v>
      </c>
      <c r="L16370">
        <f>AVERAGE(D16370:D16389)</f>
        <v>18</v>
      </c>
      <c r="M16370">
        <f>K16370-L16370</f>
        <v>0</v>
      </c>
      <c r="N16370" t="str">
        <f>IF(K16370&gt;L16370,"HIGH ZONE BIAS",IF(K16370&lt;L16370,"LOW ZONE BIAS","EQUILIBRIUM"))</f>
        <v>EQUILIBRIUM</v>
      </c>
    </row>
    <row r="16371">
      <c r="A16371">
        <v>11189</v>
      </c>
      <c r="B16371" t="str">
        <v>2012-06-06</v>
      </c>
      <c r="C16371" t="str">
        <v>Morning</v>
      </c>
      <c r="D16371">
        <v>18</v>
      </c>
      <c r="E16371" t="str">
        <f>IF(MOD(D16371,2)=0,"EVEN","ODD")</f>
        <v>EVEN</v>
      </c>
      <c r="F16371" t="str">
        <f>IF(D16371&lt;=18,"LOW (1-18)","HIGH (19-36)")</f>
        <v>LOW (1-18)</v>
      </c>
      <c r="G16371">
        <f>INT((D16371-1)/6)+1</f>
        <v>3</v>
      </c>
      <c r="H16371">
        <f>MOD(D16371-1,6)+1</f>
        <v>6</v>
      </c>
      <c r="I16371">
        <f>37-D16371</f>
        <v>19</v>
      </c>
      <c r="J16371">
        <f>ABS(D16371-D16372)</f>
        <v>17</v>
      </c>
      <c r="K16371">
        <f>AVERAGE(D16371:D16375)</f>
        <v>18</v>
      </c>
      <c r="L16371">
        <f>AVERAGE(D16371:D16390)</f>
        <v>18</v>
      </c>
      <c r="M16371">
        <f>K16371-L16371</f>
        <v>0</v>
      </c>
      <c r="N16371" t="str">
        <f>IF(K16371&gt;L16371,"HIGH ZONE BIAS",IF(K16371&lt;L16371,"LOW ZONE BIAS","EQUILIBRIUM"))</f>
        <v>EQUILIBRIUM</v>
      </c>
    </row>
    <row r="16372">
      <c r="A16372">
        <v>11188</v>
      </c>
      <c r="B16372" t="str">
        <v>2012-06-05</v>
      </c>
      <c r="C16372" t="str">
        <v>Evening</v>
      </c>
      <c r="D16372">
        <v>1</v>
      </c>
      <c r="E16372" t="str">
        <f>IF(MOD(D16372,2)=0,"EVEN","ODD")</f>
        <v>ODD</v>
      </c>
      <c r="F16372" t="str">
        <f>IF(D16372&lt;=18,"LOW (1-18)","HIGH (19-36)")</f>
        <v>LOW (1-18)</v>
      </c>
      <c r="G16372">
        <f>INT((D16372-1)/6)+1</f>
        <v>1</v>
      </c>
      <c r="H16372">
        <f>MOD(D16372-1,6)+1</f>
        <v>1</v>
      </c>
      <c r="I16372">
        <f>37-D16372</f>
        <v>36</v>
      </c>
      <c r="J16372">
        <f>ABS(D16372-D16373)</f>
        <v>30</v>
      </c>
      <c r="K16372">
        <f>AVERAGE(D16372:D16376)</f>
        <v>1</v>
      </c>
      <c r="L16372">
        <f>AVERAGE(D16372:D16391)</f>
        <v>1</v>
      </c>
      <c r="M16372">
        <f>K16372-L16372</f>
        <v>0</v>
      </c>
      <c r="N16372" t="str">
        <f>IF(K16372&gt;L16372,"HIGH ZONE BIAS",IF(K16372&lt;L16372,"LOW ZONE BIAS","EQUILIBRIUM"))</f>
        <v>EQUILIBRIUM</v>
      </c>
    </row>
    <row r="16373">
      <c r="A16373">
        <v>11187</v>
      </c>
      <c r="B16373" t="str">
        <v>2012-06-05</v>
      </c>
      <c r="C16373" t="str">
        <v>Midday</v>
      </c>
      <c r="D16373">
        <v>31</v>
      </c>
      <c r="E16373" t="str">
        <f>IF(MOD(D16373,2)=0,"EVEN","ODD")</f>
        <v>ODD</v>
      </c>
      <c r="F16373" t="str">
        <f>IF(D16373&lt;=18,"LOW (1-18)","HIGH (19-36)")</f>
        <v>HIGH (19-36)</v>
      </c>
      <c r="G16373">
        <f>INT((D16373-1)/6)+1</f>
        <v>6</v>
      </c>
      <c r="H16373">
        <f>MOD(D16373-1,6)+1</f>
        <v>1</v>
      </c>
      <c r="I16373">
        <f>37-D16373</f>
        <v>6</v>
      </c>
      <c r="J16373">
        <f>ABS(D16373-D16374)</f>
        <v>27</v>
      </c>
      <c r="K16373">
        <f>AVERAGE(D16373:D16377)</f>
        <v>31</v>
      </c>
      <c r="L16373">
        <f>AVERAGE(D16373:D16392)</f>
        <v>31</v>
      </c>
      <c r="M16373">
        <f>K16373-L16373</f>
        <v>0</v>
      </c>
      <c r="N16373" t="str">
        <f>IF(K16373&gt;L16373,"HIGH ZONE BIAS",IF(K16373&lt;L16373,"LOW ZONE BIAS","EQUILIBRIUM"))</f>
        <v>EQUILIBRIUM</v>
      </c>
    </row>
    <row r="16374">
      <c r="A16374">
        <v>11186</v>
      </c>
      <c r="B16374" t="str">
        <v>2012-06-05</v>
      </c>
      <c r="C16374" t="str">
        <v>Morning</v>
      </c>
      <c r="D16374">
        <v>4</v>
      </c>
      <c r="E16374" t="str">
        <f>IF(MOD(D16374,2)=0,"EVEN","ODD")</f>
        <v>EVEN</v>
      </c>
      <c r="F16374" t="str">
        <f>IF(D16374&lt;=18,"LOW (1-18)","HIGH (19-36)")</f>
        <v>LOW (1-18)</v>
      </c>
      <c r="G16374">
        <f>INT((D16374-1)/6)+1</f>
        <v>1</v>
      </c>
      <c r="H16374">
        <f>MOD(D16374-1,6)+1</f>
        <v>4</v>
      </c>
      <c r="I16374">
        <f>37-D16374</f>
        <v>33</v>
      </c>
      <c r="J16374">
        <f>ABS(D16374-D16375)</f>
        <v>1</v>
      </c>
      <c r="K16374">
        <f>AVERAGE(D16374:D16378)</f>
        <v>4</v>
      </c>
      <c r="L16374">
        <f>AVERAGE(D16374:D16393)</f>
        <v>4</v>
      </c>
      <c r="M16374">
        <f>K16374-L16374</f>
        <v>0</v>
      </c>
      <c r="N16374" t="str">
        <f>IF(K16374&gt;L16374,"HIGH ZONE BIAS",IF(K16374&lt;L16374,"LOW ZONE BIAS","EQUILIBRIUM"))</f>
        <v>EQUILIBRIUM</v>
      </c>
    </row>
    <row r="16375">
      <c r="A16375">
        <v>11185</v>
      </c>
      <c r="B16375" t="str">
        <v>2012-06-04</v>
      </c>
      <c r="C16375" t="str">
        <v>Evening</v>
      </c>
      <c r="D16375">
        <v>3</v>
      </c>
      <c r="E16375" t="str">
        <f>IF(MOD(D16375,2)=0,"EVEN","ODD")</f>
        <v>ODD</v>
      </c>
      <c r="F16375" t="str">
        <f>IF(D16375&lt;=18,"LOW (1-18)","HIGH (19-36)")</f>
        <v>LOW (1-18)</v>
      </c>
      <c r="G16375">
        <f>INT((D16375-1)/6)+1</f>
        <v>1</v>
      </c>
      <c r="H16375">
        <f>MOD(D16375-1,6)+1</f>
        <v>3</v>
      </c>
      <c r="I16375">
        <f>37-D16375</f>
        <v>34</v>
      </c>
      <c r="J16375">
        <f>ABS(D16375-D16376)</f>
        <v>5</v>
      </c>
      <c r="K16375">
        <f>AVERAGE(D16375:D16379)</f>
        <v>3</v>
      </c>
      <c r="L16375">
        <f>AVERAGE(D16375:D16394)</f>
        <v>3</v>
      </c>
      <c r="M16375">
        <f>K16375-L16375</f>
        <v>0</v>
      </c>
      <c r="N16375" t="str">
        <f>IF(K16375&gt;L16375,"HIGH ZONE BIAS",IF(K16375&lt;L16375,"LOW ZONE BIAS","EQUILIBRIUM"))</f>
        <v>EQUILIBRIUM</v>
      </c>
    </row>
    <row r="16376">
      <c r="A16376">
        <v>11184</v>
      </c>
      <c r="B16376" t="str">
        <v>2012-06-04</v>
      </c>
      <c r="C16376" t="str">
        <v>Midday</v>
      </c>
      <c r="D16376">
        <v>8</v>
      </c>
      <c r="E16376" t="str">
        <f>IF(MOD(D16376,2)=0,"EVEN","ODD")</f>
        <v>EVEN</v>
      </c>
      <c r="F16376" t="str">
        <f>IF(D16376&lt;=18,"LOW (1-18)","HIGH (19-36)")</f>
        <v>LOW (1-18)</v>
      </c>
      <c r="G16376">
        <f>INT((D16376-1)/6)+1</f>
        <v>2</v>
      </c>
      <c r="H16376">
        <f>MOD(D16376-1,6)+1</f>
        <v>2</v>
      </c>
      <c r="I16376">
        <f>37-D16376</f>
        <v>29</v>
      </c>
      <c r="J16376">
        <f>ABS(D16376-D16377)</f>
        <v>11</v>
      </c>
      <c r="K16376">
        <f>AVERAGE(D16376:D16380)</f>
        <v>8</v>
      </c>
      <c r="L16376">
        <f>AVERAGE(D16376:D16395)</f>
        <v>8</v>
      </c>
      <c r="M16376">
        <f>K16376-L16376</f>
        <v>0</v>
      </c>
      <c r="N16376" t="str">
        <f>IF(K16376&gt;L16376,"HIGH ZONE BIAS",IF(K16376&lt;L16376,"LOW ZONE BIAS","EQUILIBRIUM"))</f>
        <v>EQUILIBRIUM</v>
      </c>
    </row>
    <row r="16377">
      <c r="A16377">
        <v>11183</v>
      </c>
      <c r="B16377" t="str">
        <v>2012-06-04</v>
      </c>
      <c r="C16377" t="str">
        <v>Morning</v>
      </c>
      <c r="D16377">
        <v>19</v>
      </c>
      <c r="E16377" t="str">
        <f>IF(MOD(D16377,2)=0,"EVEN","ODD")</f>
        <v>ODD</v>
      </c>
      <c r="F16377" t="str">
        <f>IF(D16377&lt;=18,"LOW (1-18)","HIGH (19-36)")</f>
        <v>HIGH (19-36)</v>
      </c>
      <c r="G16377">
        <f>INT((D16377-1)/6)+1</f>
        <v>4</v>
      </c>
      <c r="H16377">
        <f>MOD(D16377-1,6)+1</f>
        <v>1</v>
      </c>
      <c r="I16377">
        <f>37-D16377</f>
        <v>18</v>
      </c>
      <c r="J16377">
        <f>ABS(D16377-D16378)</f>
        <v>7</v>
      </c>
      <c r="K16377">
        <f>AVERAGE(D16377:D16381)</f>
        <v>19</v>
      </c>
      <c r="L16377">
        <f>AVERAGE(D16377:D16396)</f>
        <v>19</v>
      </c>
      <c r="M16377">
        <f>K16377-L16377</f>
        <v>0</v>
      </c>
      <c r="N16377" t="str">
        <f>IF(K16377&gt;L16377,"HIGH ZONE BIAS",IF(K16377&lt;L16377,"LOW ZONE BIAS","EQUILIBRIUM"))</f>
        <v>EQUILIBRIUM</v>
      </c>
    </row>
    <row r="16378">
      <c r="A16378">
        <v>11182</v>
      </c>
      <c r="B16378" t="str">
        <v>2012-06-02</v>
      </c>
      <c r="C16378" t="str">
        <v>Evening</v>
      </c>
      <c r="D16378">
        <v>26</v>
      </c>
      <c r="E16378" t="str">
        <f>IF(MOD(D16378,2)=0,"EVEN","ODD")</f>
        <v>EVEN</v>
      </c>
      <c r="F16378" t="str">
        <f>IF(D16378&lt;=18,"LOW (1-18)","HIGH (19-36)")</f>
        <v>HIGH (19-36)</v>
      </c>
      <c r="G16378">
        <f>INT((D16378-1)/6)+1</f>
        <v>5</v>
      </c>
      <c r="H16378">
        <f>MOD(D16378-1,6)+1</f>
        <v>2</v>
      </c>
      <c r="I16378">
        <f>37-D16378</f>
        <v>11</v>
      </c>
      <c r="J16378">
        <f>ABS(D16378-D16379)</f>
        <v>5</v>
      </c>
      <c r="K16378">
        <f>AVERAGE(D16378:D16382)</f>
        <v>26</v>
      </c>
      <c r="L16378">
        <f>AVERAGE(D16378:D16397)</f>
        <v>26</v>
      </c>
      <c r="M16378">
        <f>K16378-L16378</f>
        <v>0</v>
      </c>
      <c r="N16378" t="str">
        <f>IF(K16378&gt;L16378,"HIGH ZONE BIAS",IF(K16378&lt;L16378,"LOW ZONE BIAS","EQUILIBRIUM"))</f>
        <v>EQUILIBRIUM</v>
      </c>
    </row>
    <row r="16379">
      <c r="A16379">
        <v>11181</v>
      </c>
      <c r="B16379" t="str">
        <v>2012-06-02</v>
      </c>
      <c r="C16379" t="str">
        <v>Midday</v>
      </c>
      <c r="D16379">
        <v>21</v>
      </c>
      <c r="E16379" t="str">
        <f>IF(MOD(D16379,2)=0,"EVEN","ODD")</f>
        <v>ODD</v>
      </c>
      <c r="F16379" t="str">
        <f>IF(D16379&lt;=18,"LOW (1-18)","HIGH (19-36)")</f>
        <v>HIGH (19-36)</v>
      </c>
      <c r="G16379">
        <f>INT((D16379-1)/6)+1</f>
        <v>4</v>
      </c>
      <c r="H16379">
        <f>MOD(D16379-1,6)+1</f>
        <v>3</v>
      </c>
      <c r="I16379">
        <f>37-D16379</f>
        <v>16</v>
      </c>
      <c r="J16379">
        <f>ABS(D16379-D16380)</f>
        <v>10</v>
      </c>
      <c r="K16379">
        <f>AVERAGE(D16379:D16383)</f>
        <v>21</v>
      </c>
      <c r="L16379">
        <f>AVERAGE(D16379:D16398)</f>
        <v>21</v>
      </c>
      <c r="M16379">
        <f>K16379-L16379</f>
        <v>0</v>
      </c>
      <c r="N16379" t="str">
        <f>IF(K16379&gt;L16379,"HIGH ZONE BIAS",IF(K16379&lt;L16379,"LOW ZONE BIAS","EQUILIBRIUM"))</f>
        <v>EQUILIBRIUM</v>
      </c>
    </row>
    <row r="16380">
      <c r="A16380">
        <v>11180</v>
      </c>
      <c r="B16380" t="str">
        <v>2012-06-02</v>
      </c>
      <c r="C16380" t="str">
        <v>Morning</v>
      </c>
      <c r="D16380">
        <v>31</v>
      </c>
      <c r="E16380" t="str">
        <f>IF(MOD(D16380,2)=0,"EVEN","ODD")</f>
        <v>ODD</v>
      </c>
      <c r="F16380" t="str">
        <f>IF(D16380&lt;=18,"LOW (1-18)","HIGH (19-36)")</f>
        <v>HIGH (19-36)</v>
      </c>
      <c r="G16380">
        <f>INT((D16380-1)/6)+1</f>
        <v>6</v>
      </c>
      <c r="H16380">
        <f>MOD(D16380-1,6)+1</f>
        <v>1</v>
      </c>
      <c r="I16380">
        <f>37-D16380</f>
        <v>6</v>
      </c>
      <c r="J16380">
        <f>ABS(D16380-D16381)</f>
        <v>5</v>
      </c>
      <c r="K16380">
        <f>AVERAGE(D16380:D16384)</f>
        <v>31</v>
      </c>
      <c r="L16380">
        <f>AVERAGE(D16380:D16399)</f>
        <v>31</v>
      </c>
      <c r="M16380">
        <f>K16380-L16380</f>
        <v>0</v>
      </c>
      <c r="N16380" t="str">
        <f>IF(K16380&gt;L16380,"HIGH ZONE BIAS",IF(K16380&lt;L16380,"LOW ZONE BIAS","EQUILIBRIUM"))</f>
        <v>EQUILIBRIUM</v>
      </c>
    </row>
    <row r="16381">
      <c r="A16381">
        <v>11179</v>
      </c>
      <c r="B16381" t="str">
        <v>2012-06-01</v>
      </c>
      <c r="C16381" t="str">
        <v>Evening</v>
      </c>
      <c r="D16381">
        <v>26</v>
      </c>
      <c r="E16381" t="str">
        <f>IF(MOD(D16381,2)=0,"EVEN","ODD")</f>
        <v>EVEN</v>
      </c>
      <c r="F16381" t="str">
        <f>IF(D16381&lt;=18,"LOW (1-18)","HIGH (19-36)")</f>
        <v>HIGH (19-36)</v>
      </c>
      <c r="G16381">
        <f>INT((D16381-1)/6)+1</f>
        <v>5</v>
      </c>
      <c r="H16381">
        <f>MOD(D16381-1,6)+1</f>
        <v>2</v>
      </c>
      <c r="I16381">
        <f>37-D16381</f>
        <v>11</v>
      </c>
      <c r="J16381">
        <f>ABS(D16381-D16382)</f>
        <v>0</v>
      </c>
      <c r="K16381">
        <f>AVERAGE(D16381:D16385)</f>
        <v>26</v>
      </c>
      <c r="L16381">
        <f>AVERAGE(D16381:D16400)</f>
        <v>26</v>
      </c>
      <c r="M16381">
        <f>K16381-L16381</f>
        <v>0</v>
      </c>
      <c r="N16381" t="str">
        <f>IF(K16381&gt;L16381,"HIGH ZONE BIAS",IF(K16381&lt;L16381,"LOW ZONE BIAS","EQUILIBRIUM"))</f>
        <v>EQUILIBRIUM</v>
      </c>
    </row>
    <row r="16382">
      <c r="A16382">
        <v>11178</v>
      </c>
      <c r="B16382" t="str">
        <v>2012-06-01</v>
      </c>
      <c r="C16382" t="str">
        <v>Midday</v>
      </c>
      <c r="D16382">
        <v>26</v>
      </c>
      <c r="E16382" t="str">
        <f>IF(MOD(D16382,2)=0,"EVEN","ODD")</f>
        <v>EVEN</v>
      </c>
      <c r="F16382" t="str">
        <f>IF(D16382&lt;=18,"LOW (1-18)","HIGH (19-36)")</f>
        <v>HIGH (19-36)</v>
      </c>
      <c r="G16382">
        <f>INT((D16382-1)/6)+1</f>
        <v>5</v>
      </c>
      <c r="H16382">
        <f>MOD(D16382-1,6)+1</f>
        <v>2</v>
      </c>
      <c r="I16382">
        <f>37-D16382</f>
        <v>11</v>
      </c>
      <c r="J16382">
        <f>ABS(D16382-D16383)</f>
        <v>2</v>
      </c>
      <c r="K16382">
        <f>AVERAGE(D16382:D16386)</f>
        <v>26</v>
      </c>
      <c r="L16382">
        <f>AVERAGE(D16382:D16401)</f>
        <v>26</v>
      </c>
      <c r="M16382">
        <f>K16382-L16382</f>
        <v>0</v>
      </c>
      <c r="N16382" t="str">
        <f>IF(K16382&gt;L16382,"HIGH ZONE BIAS",IF(K16382&lt;L16382,"LOW ZONE BIAS","EQUILIBRIUM"))</f>
        <v>EQUILIBRIUM</v>
      </c>
    </row>
    <row r="16383">
      <c r="A16383">
        <v>11177</v>
      </c>
      <c r="B16383" t="str">
        <v>2012-06-01</v>
      </c>
      <c r="C16383" t="str">
        <v>Morning</v>
      </c>
      <c r="D16383">
        <v>28</v>
      </c>
      <c r="E16383" t="str">
        <f>IF(MOD(D16383,2)=0,"EVEN","ODD")</f>
        <v>EVEN</v>
      </c>
      <c r="F16383" t="str">
        <f>IF(D16383&lt;=18,"LOW (1-18)","HIGH (19-36)")</f>
        <v>HIGH (19-36)</v>
      </c>
      <c r="G16383">
        <f>INT((D16383-1)/6)+1</f>
        <v>5</v>
      </c>
      <c r="H16383">
        <f>MOD(D16383-1,6)+1</f>
        <v>4</v>
      </c>
      <c r="I16383">
        <f>37-D16383</f>
        <v>9</v>
      </c>
      <c r="J16383">
        <f>ABS(D16383-D16384)</f>
        <v>11</v>
      </c>
      <c r="K16383">
        <f>AVERAGE(D16383:D16387)</f>
        <v>28</v>
      </c>
      <c r="L16383">
        <f>AVERAGE(D16383:D16402)</f>
        <v>28</v>
      </c>
      <c r="M16383">
        <f>K16383-L16383</f>
        <v>0</v>
      </c>
      <c r="N16383" t="str">
        <f>IF(K16383&gt;L16383,"HIGH ZONE BIAS",IF(K16383&lt;L16383,"LOW ZONE BIAS","EQUILIBRIUM"))</f>
        <v>EQUILIBRIUM</v>
      </c>
    </row>
    <row r="16384">
      <c r="A16384">
        <v>11176</v>
      </c>
      <c r="B16384" t="str">
        <v>2012-05-31</v>
      </c>
      <c r="C16384" t="str">
        <v>Evening</v>
      </c>
      <c r="D16384">
        <v>17</v>
      </c>
      <c r="E16384" t="str">
        <f>IF(MOD(D16384,2)=0,"EVEN","ODD")</f>
        <v>ODD</v>
      </c>
      <c r="F16384" t="str">
        <f>IF(D16384&lt;=18,"LOW (1-18)","HIGH (19-36)")</f>
        <v>LOW (1-18)</v>
      </c>
      <c r="G16384">
        <f>INT((D16384-1)/6)+1</f>
        <v>3</v>
      </c>
      <c r="H16384">
        <f>MOD(D16384-1,6)+1</f>
        <v>5</v>
      </c>
      <c r="I16384">
        <f>37-D16384</f>
        <v>20</v>
      </c>
      <c r="J16384">
        <f>ABS(D16384-D16385)</f>
        <v>2</v>
      </c>
      <c r="K16384">
        <f>AVERAGE(D16384:D16388)</f>
        <v>17</v>
      </c>
      <c r="L16384">
        <f>AVERAGE(D16384:D16403)</f>
        <v>17</v>
      </c>
      <c r="M16384">
        <f>K16384-L16384</f>
        <v>0</v>
      </c>
      <c r="N16384" t="str">
        <f>IF(K16384&gt;L16384,"HIGH ZONE BIAS",IF(K16384&lt;L16384,"LOW ZONE BIAS","EQUILIBRIUM"))</f>
        <v>EQUILIBRIUM</v>
      </c>
    </row>
    <row r="16385">
      <c r="A16385">
        <v>11175</v>
      </c>
      <c r="B16385" t="str">
        <v>2012-05-31</v>
      </c>
      <c r="C16385" t="str">
        <v>Midday</v>
      </c>
      <c r="D16385">
        <v>19</v>
      </c>
      <c r="E16385" t="str">
        <f>IF(MOD(D16385,2)=0,"EVEN","ODD")</f>
        <v>ODD</v>
      </c>
      <c r="F16385" t="str">
        <f>IF(D16385&lt;=18,"LOW (1-18)","HIGH (19-36)")</f>
        <v>HIGH (19-36)</v>
      </c>
      <c r="G16385">
        <f>INT((D16385-1)/6)+1</f>
        <v>4</v>
      </c>
      <c r="H16385">
        <f>MOD(D16385-1,6)+1</f>
        <v>1</v>
      </c>
      <c r="I16385">
        <f>37-D16385</f>
        <v>18</v>
      </c>
      <c r="J16385">
        <f>ABS(D16385-D16386)</f>
        <v>17</v>
      </c>
      <c r="K16385">
        <f>AVERAGE(D16385:D16389)</f>
        <v>19</v>
      </c>
      <c r="L16385">
        <f>AVERAGE(D16385:D16404)</f>
        <v>19</v>
      </c>
      <c r="M16385">
        <f>K16385-L16385</f>
        <v>0</v>
      </c>
      <c r="N16385" t="str">
        <f>IF(K16385&gt;L16385,"HIGH ZONE BIAS",IF(K16385&lt;L16385,"LOW ZONE BIAS","EQUILIBRIUM"))</f>
        <v>EQUILIBRIUM</v>
      </c>
    </row>
    <row r="16386">
      <c r="A16386">
        <v>11174</v>
      </c>
      <c r="B16386" t="str">
        <v>2012-05-31</v>
      </c>
      <c r="C16386" t="str">
        <v>Morning</v>
      </c>
      <c r="D16386">
        <v>2</v>
      </c>
      <c r="E16386" t="str">
        <f>IF(MOD(D16386,2)=0,"EVEN","ODD")</f>
        <v>EVEN</v>
      </c>
      <c r="F16386" t="str">
        <f>IF(D16386&lt;=18,"LOW (1-18)","HIGH (19-36)")</f>
        <v>LOW (1-18)</v>
      </c>
      <c r="G16386">
        <f>INT((D16386-1)/6)+1</f>
        <v>1</v>
      </c>
      <c r="H16386">
        <f>MOD(D16386-1,6)+1</f>
        <v>2</v>
      </c>
      <c r="I16386">
        <f>37-D16386</f>
        <v>35</v>
      </c>
      <c r="J16386">
        <f>ABS(D16386-D16387)</f>
        <v>30</v>
      </c>
      <c r="K16386">
        <f>AVERAGE(D16386:D16390)</f>
        <v>2</v>
      </c>
      <c r="L16386">
        <f>AVERAGE(D16386:D16405)</f>
        <v>2</v>
      </c>
      <c r="M16386">
        <f>K16386-L16386</f>
        <v>0</v>
      </c>
      <c r="N16386" t="str">
        <f>IF(K16386&gt;L16386,"HIGH ZONE BIAS",IF(K16386&lt;L16386,"LOW ZONE BIAS","EQUILIBRIUM"))</f>
        <v>EQUILIBRIUM</v>
      </c>
    </row>
    <row r="16387">
      <c r="A16387">
        <v>11173</v>
      </c>
      <c r="B16387" t="str">
        <v>2012-05-30</v>
      </c>
      <c r="C16387" t="str">
        <v>Evening</v>
      </c>
      <c r="D16387">
        <v>32</v>
      </c>
      <c r="E16387" t="str">
        <f>IF(MOD(D16387,2)=0,"EVEN","ODD")</f>
        <v>EVEN</v>
      </c>
      <c r="F16387" t="str">
        <f>IF(D16387&lt;=18,"LOW (1-18)","HIGH (19-36)")</f>
        <v>HIGH (19-36)</v>
      </c>
      <c r="G16387">
        <f>INT((D16387-1)/6)+1</f>
        <v>6</v>
      </c>
      <c r="H16387">
        <f>MOD(D16387-1,6)+1</f>
        <v>2</v>
      </c>
      <c r="I16387">
        <f>37-D16387</f>
        <v>5</v>
      </c>
      <c r="J16387">
        <f>ABS(D16387-D16388)</f>
        <v>29</v>
      </c>
      <c r="K16387">
        <f>AVERAGE(D16387:D16391)</f>
        <v>32</v>
      </c>
      <c r="L16387">
        <f>AVERAGE(D16387:D16406)</f>
        <v>32</v>
      </c>
      <c r="M16387">
        <f>K16387-L16387</f>
        <v>0</v>
      </c>
      <c r="N16387" t="str">
        <f>IF(K16387&gt;L16387,"HIGH ZONE BIAS",IF(K16387&lt;L16387,"LOW ZONE BIAS","EQUILIBRIUM"))</f>
        <v>EQUILIBRIUM</v>
      </c>
    </row>
    <row r="16388">
      <c r="A16388">
        <v>11172</v>
      </c>
      <c r="B16388" t="str">
        <v>2012-05-30</v>
      </c>
      <c r="C16388" t="str">
        <v>Midday</v>
      </c>
      <c r="D16388">
        <v>3</v>
      </c>
      <c r="E16388" t="str">
        <f>IF(MOD(D16388,2)=0,"EVEN","ODD")</f>
        <v>ODD</v>
      </c>
      <c r="F16388" t="str">
        <f>IF(D16388&lt;=18,"LOW (1-18)","HIGH (19-36)")</f>
        <v>LOW (1-18)</v>
      </c>
      <c r="G16388">
        <f>INT((D16388-1)/6)+1</f>
        <v>1</v>
      </c>
      <c r="H16388">
        <f>MOD(D16388-1,6)+1</f>
        <v>3</v>
      </c>
      <c r="I16388">
        <f>37-D16388</f>
        <v>34</v>
      </c>
      <c r="J16388">
        <f>ABS(D16388-D16389)</f>
        <v>23</v>
      </c>
      <c r="K16388">
        <f>AVERAGE(D16388:D16392)</f>
        <v>3</v>
      </c>
      <c r="L16388">
        <f>AVERAGE(D16388:D16407)</f>
        <v>3</v>
      </c>
      <c r="M16388">
        <f>K16388-L16388</f>
        <v>0</v>
      </c>
      <c r="N16388" t="str">
        <f>IF(K16388&gt;L16388,"HIGH ZONE BIAS",IF(K16388&lt;L16388,"LOW ZONE BIAS","EQUILIBRIUM"))</f>
        <v>EQUILIBRIUM</v>
      </c>
    </row>
    <row r="16389">
      <c r="A16389">
        <v>11171</v>
      </c>
      <c r="B16389" t="str">
        <v>2012-05-30</v>
      </c>
      <c r="C16389" t="str">
        <v>Morning</v>
      </c>
      <c r="D16389">
        <v>26</v>
      </c>
      <c r="E16389" t="str">
        <f>IF(MOD(D16389,2)=0,"EVEN","ODD")</f>
        <v>EVEN</v>
      </c>
      <c r="F16389" t="str">
        <f>IF(D16389&lt;=18,"LOW (1-18)","HIGH (19-36)")</f>
        <v>HIGH (19-36)</v>
      </c>
      <c r="G16389">
        <f>INT((D16389-1)/6)+1</f>
        <v>5</v>
      </c>
      <c r="H16389">
        <f>MOD(D16389-1,6)+1</f>
        <v>2</v>
      </c>
      <c r="I16389">
        <f>37-D16389</f>
        <v>11</v>
      </c>
      <c r="J16389">
        <f>ABS(D16389-D16390)</f>
        <v>3</v>
      </c>
      <c r="K16389">
        <f>AVERAGE(D16389:D16393)</f>
        <v>26</v>
      </c>
      <c r="L16389">
        <f>AVERAGE(D16389:D16408)</f>
        <v>26</v>
      </c>
      <c r="M16389">
        <f>K16389-L16389</f>
        <v>0</v>
      </c>
      <c r="N16389" t="str">
        <f>IF(K16389&gt;L16389,"HIGH ZONE BIAS",IF(K16389&lt;L16389,"LOW ZONE BIAS","EQUILIBRIUM"))</f>
        <v>EQUILIBRIUM</v>
      </c>
    </row>
    <row r="16390">
      <c r="A16390">
        <v>11170</v>
      </c>
      <c r="B16390" t="str">
        <v>2012-05-29</v>
      </c>
      <c r="C16390" t="str">
        <v>Evening</v>
      </c>
      <c r="D16390">
        <v>29</v>
      </c>
      <c r="E16390" t="str">
        <f>IF(MOD(D16390,2)=0,"EVEN","ODD")</f>
        <v>ODD</v>
      </c>
      <c r="F16390" t="str">
        <f>IF(D16390&lt;=18,"LOW (1-18)","HIGH (19-36)")</f>
        <v>HIGH (19-36)</v>
      </c>
      <c r="G16390">
        <f>INT((D16390-1)/6)+1</f>
        <v>5</v>
      </c>
      <c r="H16390">
        <f>MOD(D16390-1,6)+1</f>
        <v>5</v>
      </c>
      <c r="I16390">
        <f>37-D16390</f>
        <v>8</v>
      </c>
      <c r="J16390">
        <f>ABS(D16390-D16391)</f>
        <v>4</v>
      </c>
      <c r="K16390">
        <f>AVERAGE(D16390:D16394)</f>
        <v>29</v>
      </c>
      <c r="L16390">
        <f>AVERAGE(D16390:D16409)</f>
        <v>29</v>
      </c>
      <c r="M16390">
        <f>K16390-L16390</f>
        <v>0</v>
      </c>
      <c r="N16390" t="str">
        <f>IF(K16390&gt;L16390,"HIGH ZONE BIAS",IF(K16390&lt;L16390,"LOW ZONE BIAS","EQUILIBRIUM"))</f>
        <v>EQUILIBRIUM</v>
      </c>
    </row>
    <row r="16391">
      <c r="A16391">
        <v>11169</v>
      </c>
      <c r="B16391" t="str">
        <v>2012-05-29</v>
      </c>
      <c r="C16391" t="str">
        <v>Midday</v>
      </c>
      <c r="D16391">
        <v>33</v>
      </c>
      <c r="E16391" t="str">
        <f>IF(MOD(D16391,2)=0,"EVEN","ODD")</f>
        <v>ODD</v>
      </c>
      <c r="F16391" t="str">
        <f>IF(D16391&lt;=18,"LOW (1-18)","HIGH (19-36)")</f>
        <v>HIGH (19-36)</v>
      </c>
      <c r="G16391">
        <f>INT((D16391-1)/6)+1</f>
        <v>6</v>
      </c>
      <c r="H16391">
        <f>MOD(D16391-1,6)+1</f>
        <v>3</v>
      </c>
      <c r="I16391">
        <f>37-D16391</f>
        <v>4</v>
      </c>
      <c r="J16391">
        <f>ABS(D16391-D16392)</f>
        <v>17</v>
      </c>
      <c r="K16391">
        <f>AVERAGE(D16391:D16395)</f>
        <v>33</v>
      </c>
      <c r="L16391">
        <f>AVERAGE(D16391:D16410)</f>
        <v>33</v>
      </c>
      <c r="M16391">
        <f>K16391-L16391</f>
        <v>0</v>
      </c>
      <c r="N16391" t="str">
        <f>IF(K16391&gt;L16391,"HIGH ZONE BIAS",IF(K16391&lt;L16391,"LOW ZONE BIAS","EQUILIBRIUM"))</f>
        <v>EQUILIBRIUM</v>
      </c>
    </row>
    <row r="16392">
      <c r="A16392">
        <v>11168</v>
      </c>
      <c r="B16392" t="str">
        <v>2012-05-29</v>
      </c>
      <c r="C16392" t="str">
        <v>Morning</v>
      </c>
      <c r="D16392">
        <v>16</v>
      </c>
      <c r="E16392" t="str">
        <f>IF(MOD(D16392,2)=0,"EVEN","ODD")</f>
        <v>EVEN</v>
      </c>
      <c r="F16392" t="str">
        <f>IF(D16392&lt;=18,"LOW (1-18)","HIGH (19-36)")</f>
        <v>LOW (1-18)</v>
      </c>
      <c r="G16392">
        <f>INT((D16392-1)/6)+1</f>
        <v>3</v>
      </c>
      <c r="H16392">
        <f>MOD(D16392-1,6)+1</f>
        <v>4</v>
      </c>
      <c r="I16392">
        <f>37-D16392</f>
        <v>21</v>
      </c>
      <c r="J16392">
        <f>ABS(D16392-D16393)</f>
        <v>10</v>
      </c>
      <c r="K16392">
        <f>AVERAGE(D16392:D16396)</f>
        <v>16</v>
      </c>
      <c r="L16392">
        <f>AVERAGE(D16392:D16411)</f>
        <v>16</v>
      </c>
      <c r="M16392">
        <f>K16392-L16392</f>
        <v>0</v>
      </c>
      <c r="N16392" t="str">
        <f>IF(K16392&gt;L16392,"HIGH ZONE BIAS",IF(K16392&lt;L16392,"LOW ZONE BIAS","EQUILIBRIUM"))</f>
        <v>EQUILIBRIUM</v>
      </c>
    </row>
    <row r="16393">
      <c r="A16393">
        <v>11167</v>
      </c>
      <c r="B16393" t="str">
        <v>2012-05-28</v>
      </c>
      <c r="C16393" t="str">
        <v>Evening</v>
      </c>
      <c r="D16393">
        <v>6</v>
      </c>
      <c r="E16393" t="str">
        <f>IF(MOD(D16393,2)=0,"EVEN","ODD")</f>
        <v>EVEN</v>
      </c>
      <c r="F16393" t="str">
        <f>IF(D16393&lt;=18,"LOW (1-18)","HIGH (19-36)")</f>
        <v>LOW (1-18)</v>
      </c>
      <c r="G16393">
        <f>INT((D16393-1)/6)+1</f>
        <v>1</v>
      </c>
      <c r="H16393">
        <f>MOD(D16393-1,6)+1</f>
        <v>6</v>
      </c>
      <c r="I16393">
        <f>37-D16393</f>
        <v>31</v>
      </c>
      <c r="J16393">
        <f>ABS(D16393-D16394)</f>
        <v>8</v>
      </c>
      <c r="K16393">
        <f>AVERAGE(D16393:D16397)</f>
        <v>6</v>
      </c>
      <c r="L16393">
        <f>AVERAGE(D16393:D16412)</f>
        <v>6</v>
      </c>
      <c r="M16393">
        <f>K16393-L16393</f>
        <v>0</v>
      </c>
      <c r="N16393" t="str">
        <f>IF(K16393&gt;L16393,"HIGH ZONE BIAS",IF(K16393&lt;L16393,"LOW ZONE BIAS","EQUILIBRIUM"))</f>
        <v>EQUILIBRIUM</v>
      </c>
    </row>
    <row r="16394">
      <c r="A16394">
        <v>11166</v>
      </c>
      <c r="B16394" t="str">
        <v>2012-05-28</v>
      </c>
      <c r="C16394" t="str">
        <v>Midday</v>
      </c>
      <c r="D16394">
        <v>14</v>
      </c>
      <c r="E16394" t="str">
        <f>IF(MOD(D16394,2)=0,"EVEN","ODD")</f>
        <v>EVEN</v>
      </c>
      <c r="F16394" t="str">
        <f>IF(D16394&lt;=18,"LOW (1-18)","HIGH (19-36)")</f>
        <v>LOW (1-18)</v>
      </c>
      <c r="G16394">
        <f>INT((D16394-1)/6)+1</f>
        <v>3</v>
      </c>
      <c r="H16394">
        <f>MOD(D16394-1,6)+1</f>
        <v>2</v>
      </c>
      <c r="I16394">
        <f>37-D16394</f>
        <v>23</v>
      </c>
      <c r="J16394">
        <f>ABS(D16394-D16395)</f>
        <v>20</v>
      </c>
      <c r="K16394">
        <f>AVERAGE(D16394:D16398)</f>
        <v>14</v>
      </c>
      <c r="L16394">
        <f>AVERAGE(D16394:D16413)</f>
        <v>14</v>
      </c>
      <c r="M16394">
        <f>K16394-L16394</f>
        <v>0</v>
      </c>
      <c r="N16394" t="str">
        <f>IF(K16394&gt;L16394,"HIGH ZONE BIAS",IF(K16394&lt;L16394,"LOW ZONE BIAS","EQUILIBRIUM"))</f>
        <v>EQUILIBRIUM</v>
      </c>
    </row>
    <row r="16395">
      <c r="A16395">
        <v>11165</v>
      </c>
      <c r="B16395" t="str">
        <v>2012-05-28</v>
      </c>
      <c r="C16395" t="str">
        <v>Morning</v>
      </c>
      <c r="D16395">
        <v>34</v>
      </c>
      <c r="E16395" t="str">
        <f>IF(MOD(D16395,2)=0,"EVEN","ODD")</f>
        <v>EVEN</v>
      </c>
      <c r="F16395" t="str">
        <f>IF(D16395&lt;=18,"LOW (1-18)","HIGH (19-36)")</f>
        <v>HIGH (19-36)</v>
      </c>
      <c r="G16395">
        <f>INT((D16395-1)/6)+1</f>
        <v>6</v>
      </c>
      <c r="H16395">
        <f>MOD(D16395-1,6)+1</f>
        <v>4</v>
      </c>
      <c r="I16395">
        <f>37-D16395</f>
        <v>3</v>
      </c>
      <c r="J16395">
        <f>ABS(D16395-D16396)</f>
        <v>31</v>
      </c>
      <c r="K16395">
        <f>AVERAGE(D16395:D16399)</f>
        <v>34</v>
      </c>
      <c r="L16395">
        <f>AVERAGE(D16395:D16414)</f>
        <v>34</v>
      </c>
      <c r="M16395">
        <f>K16395-L16395</f>
        <v>0</v>
      </c>
      <c r="N16395" t="str">
        <f>IF(K16395&gt;L16395,"HIGH ZONE BIAS",IF(K16395&lt;L16395,"LOW ZONE BIAS","EQUILIBRIUM"))</f>
        <v>EQUILIBRIUM</v>
      </c>
    </row>
    <row r="16396">
      <c r="A16396">
        <v>11163</v>
      </c>
      <c r="B16396" t="str">
        <v>2012-05-26</v>
      </c>
      <c r="C16396" t="str">
        <v>Midday</v>
      </c>
      <c r="D16396">
        <v>3</v>
      </c>
      <c r="E16396" t="str">
        <f>IF(MOD(D16396,2)=0,"EVEN","ODD")</f>
        <v>ODD</v>
      </c>
      <c r="F16396" t="str">
        <f>IF(D16396&lt;=18,"LOW (1-18)","HIGH (19-36)")</f>
        <v>LOW (1-18)</v>
      </c>
      <c r="G16396">
        <f>INT((D16396-1)/6)+1</f>
        <v>1</v>
      </c>
      <c r="H16396">
        <f>MOD(D16396-1,6)+1</f>
        <v>3</v>
      </c>
      <c r="I16396">
        <f>37-D16396</f>
        <v>34</v>
      </c>
      <c r="J16396">
        <f>ABS(D16396-D16397)</f>
        <v>10</v>
      </c>
      <c r="K16396">
        <f>AVERAGE(D16396:D16400)</f>
        <v>3</v>
      </c>
      <c r="L16396">
        <f>AVERAGE(D16396:D16415)</f>
        <v>3</v>
      </c>
      <c r="M16396">
        <f>K16396-L16396</f>
        <v>0</v>
      </c>
      <c r="N16396" t="str">
        <f>IF(K16396&gt;L16396,"HIGH ZONE BIAS",IF(K16396&lt;L16396,"LOW ZONE BIAS","EQUILIBRIUM"))</f>
        <v>EQUILIBRIUM</v>
      </c>
    </row>
    <row r="16397">
      <c r="A16397">
        <v>11162</v>
      </c>
      <c r="B16397" t="str">
        <v>2012-05-26</v>
      </c>
      <c r="C16397" t="str">
        <v>Morning</v>
      </c>
      <c r="D16397">
        <v>13</v>
      </c>
      <c r="E16397" t="str">
        <f>IF(MOD(D16397,2)=0,"EVEN","ODD")</f>
        <v>ODD</v>
      </c>
      <c r="F16397" t="str">
        <f>IF(D16397&lt;=18,"LOW (1-18)","HIGH (19-36)")</f>
        <v>LOW (1-18)</v>
      </c>
      <c r="G16397">
        <f>INT((D16397-1)/6)+1</f>
        <v>3</v>
      </c>
      <c r="H16397">
        <f>MOD(D16397-1,6)+1</f>
        <v>1</v>
      </c>
      <c r="I16397">
        <f>37-D16397</f>
        <v>24</v>
      </c>
      <c r="J16397">
        <f>ABS(D16397-D16398)</f>
        <v>5</v>
      </c>
      <c r="K16397">
        <f>AVERAGE(D16397:D16401)</f>
        <v>13</v>
      </c>
      <c r="L16397">
        <f>AVERAGE(D16397:D16416)</f>
        <v>13</v>
      </c>
      <c r="M16397">
        <f>K16397-L16397</f>
        <v>0</v>
      </c>
      <c r="N16397" t="str">
        <f>IF(K16397&gt;L16397,"HIGH ZONE BIAS",IF(K16397&lt;L16397,"LOW ZONE BIAS","EQUILIBRIUM"))</f>
        <v>EQUILIBRIUM</v>
      </c>
    </row>
    <row r="16398">
      <c r="A16398">
        <v>11161</v>
      </c>
      <c r="B16398" t="str">
        <v>2012-05-25</v>
      </c>
      <c r="C16398" t="str">
        <v>Evening</v>
      </c>
      <c r="D16398">
        <v>8</v>
      </c>
      <c r="E16398" t="str">
        <f>IF(MOD(D16398,2)=0,"EVEN","ODD")</f>
        <v>EVEN</v>
      </c>
      <c r="F16398" t="str">
        <f>IF(D16398&lt;=18,"LOW (1-18)","HIGH (19-36)")</f>
        <v>LOW (1-18)</v>
      </c>
      <c r="G16398">
        <f>INT((D16398-1)/6)+1</f>
        <v>2</v>
      </c>
      <c r="H16398">
        <f>MOD(D16398-1,6)+1</f>
        <v>2</v>
      </c>
      <c r="I16398">
        <f>37-D16398</f>
        <v>29</v>
      </c>
      <c r="J16398">
        <f>ABS(D16398-D16399)</f>
        <v>5</v>
      </c>
      <c r="K16398">
        <f>AVERAGE(D16398:D16402)</f>
        <v>8</v>
      </c>
      <c r="L16398">
        <f>AVERAGE(D16398:D16417)</f>
        <v>8</v>
      </c>
      <c r="M16398">
        <f>K16398-L16398</f>
        <v>0</v>
      </c>
      <c r="N16398" t="str">
        <f>IF(K16398&gt;L16398,"HIGH ZONE BIAS",IF(K16398&lt;L16398,"LOW ZONE BIAS","EQUILIBRIUM"))</f>
        <v>EQUILIBRIUM</v>
      </c>
    </row>
    <row r="16399">
      <c r="A16399">
        <v>11160</v>
      </c>
      <c r="B16399" t="str">
        <v>2012-05-25</v>
      </c>
      <c r="C16399" t="str">
        <v>Midday</v>
      </c>
      <c r="D16399">
        <v>3</v>
      </c>
      <c r="E16399" t="str">
        <f>IF(MOD(D16399,2)=0,"EVEN","ODD")</f>
        <v>ODD</v>
      </c>
      <c r="F16399" t="str">
        <f>IF(D16399&lt;=18,"LOW (1-18)","HIGH (19-36)")</f>
        <v>LOW (1-18)</v>
      </c>
      <c r="G16399">
        <f>INT((D16399-1)/6)+1</f>
        <v>1</v>
      </c>
      <c r="H16399">
        <f>MOD(D16399-1,6)+1</f>
        <v>3</v>
      </c>
      <c r="I16399">
        <f>37-D16399</f>
        <v>34</v>
      </c>
      <c r="J16399">
        <f>ABS(D16399-D16400)</f>
        <v>8</v>
      </c>
      <c r="K16399">
        <f>AVERAGE(D16399:D16403)</f>
        <v>3</v>
      </c>
      <c r="L16399">
        <f>AVERAGE(D16399:D16418)</f>
        <v>3</v>
      </c>
      <c r="M16399">
        <f>K16399-L16399</f>
        <v>0</v>
      </c>
      <c r="N16399" t="str">
        <f>IF(K16399&gt;L16399,"HIGH ZONE BIAS",IF(K16399&lt;L16399,"LOW ZONE BIAS","EQUILIBRIUM"))</f>
        <v>EQUILIBRIUM</v>
      </c>
    </row>
    <row r="16400">
      <c r="A16400">
        <v>11159</v>
      </c>
      <c r="B16400" t="str">
        <v>2012-05-25</v>
      </c>
      <c r="C16400" t="str">
        <v>Morning</v>
      </c>
      <c r="D16400">
        <v>11</v>
      </c>
      <c r="E16400" t="str">
        <f>IF(MOD(D16400,2)=0,"EVEN","ODD")</f>
        <v>ODD</v>
      </c>
      <c r="F16400" t="str">
        <f>IF(D16400&lt;=18,"LOW (1-18)","HIGH (19-36)")</f>
        <v>LOW (1-18)</v>
      </c>
      <c r="G16400">
        <f>INT((D16400-1)/6)+1</f>
        <v>2</v>
      </c>
      <c r="H16400">
        <f>MOD(D16400-1,6)+1</f>
        <v>5</v>
      </c>
      <c r="I16400">
        <f>37-D16400</f>
        <v>26</v>
      </c>
      <c r="J16400">
        <f>ABS(D16400-D16401)</f>
        <v>7</v>
      </c>
      <c r="K16400">
        <f>AVERAGE(D16400:D16404)</f>
        <v>11</v>
      </c>
      <c r="L16400">
        <f>AVERAGE(D16400:D16419)</f>
        <v>11</v>
      </c>
      <c r="M16400">
        <f>K16400-L16400</f>
        <v>0</v>
      </c>
      <c r="N16400" t="str">
        <f>IF(K16400&gt;L16400,"HIGH ZONE BIAS",IF(K16400&lt;L16400,"LOW ZONE BIAS","EQUILIBRIUM"))</f>
        <v>EQUILIBRIUM</v>
      </c>
    </row>
    <row r="16401">
      <c r="A16401">
        <v>11158</v>
      </c>
      <c r="B16401" t="str">
        <v>2012-05-24</v>
      </c>
      <c r="C16401" t="str">
        <v>Evening</v>
      </c>
      <c r="D16401">
        <v>18</v>
      </c>
      <c r="E16401" t="str">
        <f>IF(MOD(D16401,2)=0,"EVEN","ODD")</f>
        <v>EVEN</v>
      </c>
      <c r="F16401" t="str">
        <f>IF(D16401&lt;=18,"LOW (1-18)","HIGH (19-36)")</f>
        <v>LOW (1-18)</v>
      </c>
      <c r="G16401">
        <f>INT((D16401-1)/6)+1</f>
        <v>3</v>
      </c>
      <c r="H16401">
        <f>MOD(D16401-1,6)+1</f>
        <v>6</v>
      </c>
      <c r="I16401">
        <f>37-D16401</f>
        <v>19</v>
      </c>
      <c r="J16401">
        <f>ABS(D16401-D16402)</f>
        <v>7</v>
      </c>
      <c r="K16401">
        <f>AVERAGE(D16401:D16405)</f>
        <v>18</v>
      </c>
      <c r="L16401">
        <f>AVERAGE(D16401:D16420)</f>
        <v>18</v>
      </c>
      <c r="M16401">
        <f>K16401-L16401</f>
        <v>0</v>
      </c>
      <c r="N16401" t="str">
        <f>IF(K16401&gt;L16401,"HIGH ZONE BIAS",IF(K16401&lt;L16401,"LOW ZONE BIAS","EQUILIBRIUM"))</f>
        <v>EQUILIBRIUM</v>
      </c>
    </row>
    <row r="16402">
      <c r="A16402">
        <v>11157</v>
      </c>
      <c r="B16402" t="str">
        <v>2012-05-24</v>
      </c>
      <c r="C16402" t="str">
        <v>Midday</v>
      </c>
      <c r="D16402">
        <v>11</v>
      </c>
      <c r="E16402" t="str">
        <f>IF(MOD(D16402,2)=0,"EVEN","ODD")</f>
        <v>ODD</v>
      </c>
      <c r="F16402" t="str">
        <f>IF(D16402&lt;=18,"LOW (1-18)","HIGH (19-36)")</f>
        <v>LOW (1-18)</v>
      </c>
      <c r="G16402">
        <f>INT((D16402-1)/6)+1</f>
        <v>2</v>
      </c>
      <c r="H16402">
        <f>MOD(D16402-1,6)+1</f>
        <v>5</v>
      </c>
      <c r="I16402">
        <f>37-D16402</f>
        <v>26</v>
      </c>
      <c r="J16402">
        <f>ABS(D16402-D16403)</f>
        <v>7</v>
      </c>
      <c r="K16402">
        <f>AVERAGE(D16402:D16406)</f>
        <v>11</v>
      </c>
      <c r="L16402">
        <f>AVERAGE(D16402:D16421)</f>
        <v>11</v>
      </c>
      <c r="M16402">
        <f>K16402-L16402</f>
        <v>0</v>
      </c>
      <c r="N16402" t="str">
        <f>IF(K16402&gt;L16402,"HIGH ZONE BIAS",IF(K16402&lt;L16402,"LOW ZONE BIAS","EQUILIBRIUM"))</f>
        <v>EQUILIBRIUM</v>
      </c>
    </row>
    <row r="16403">
      <c r="A16403">
        <v>11156</v>
      </c>
      <c r="B16403" t="str">
        <v>2012-05-24</v>
      </c>
      <c r="C16403" t="str">
        <v>Morning</v>
      </c>
      <c r="D16403">
        <v>4</v>
      </c>
      <c r="E16403" t="str">
        <f>IF(MOD(D16403,2)=0,"EVEN","ODD")</f>
        <v>EVEN</v>
      </c>
      <c r="F16403" t="str">
        <f>IF(D16403&lt;=18,"LOW (1-18)","HIGH (19-36)")</f>
        <v>LOW (1-18)</v>
      </c>
      <c r="G16403">
        <f>INT((D16403-1)/6)+1</f>
        <v>1</v>
      </c>
      <c r="H16403">
        <f>MOD(D16403-1,6)+1</f>
        <v>4</v>
      </c>
      <c r="I16403">
        <f>37-D16403</f>
        <v>33</v>
      </c>
      <c r="J16403">
        <f>ABS(D16403-D16404)</f>
        <v>4</v>
      </c>
      <c r="K16403">
        <f>AVERAGE(D16403:D16407)</f>
        <v>4</v>
      </c>
      <c r="L16403">
        <f>AVERAGE(D16403:D16422)</f>
        <v>4</v>
      </c>
      <c r="M16403">
        <f>K16403-L16403</f>
        <v>0</v>
      </c>
      <c r="N16403" t="str">
        <f>IF(K16403&gt;L16403,"HIGH ZONE BIAS",IF(K16403&lt;L16403,"LOW ZONE BIAS","EQUILIBRIUM"))</f>
        <v>EQUILIBRIUM</v>
      </c>
    </row>
    <row r="16404">
      <c r="A16404">
        <v>11155</v>
      </c>
      <c r="B16404" t="str">
        <v>2012-05-23</v>
      </c>
      <c r="C16404" t="str">
        <v>Evening</v>
      </c>
      <c r="D16404">
        <v>8</v>
      </c>
      <c r="E16404" t="str">
        <f>IF(MOD(D16404,2)=0,"EVEN","ODD")</f>
        <v>EVEN</v>
      </c>
      <c r="F16404" t="str">
        <f>IF(D16404&lt;=18,"LOW (1-18)","HIGH (19-36)")</f>
        <v>LOW (1-18)</v>
      </c>
      <c r="G16404">
        <f>INT((D16404-1)/6)+1</f>
        <v>2</v>
      </c>
      <c r="H16404">
        <f>MOD(D16404-1,6)+1</f>
        <v>2</v>
      </c>
      <c r="I16404">
        <f>37-D16404</f>
        <v>29</v>
      </c>
      <c r="J16404">
        <f>ABS(D16404-D16405)</f>
        <v>19</v>
      </c>
      <c r="K16404">
        <f>AVERAGE(D16404:D16408)</f>
        <v>8</v>
      </c>
      <c r="L16404">
        <f>AVERAGE(D16404:D16423)</f>
        <v>8</v>
      </c>
      <c r="M16404">
        <f>K16404-L16404</f>
        <v>0</v>
      </c>
      <c r="N16404" t="str">
        <f>IF(K16404&gt;L16404,"HIGH ZONE BIAS",IF(K16404&lt;L16404,"LOW ZONE BIAS","EQUILIBRIUM"))</f>
        <v>EQUILIBRIUM</v>
      </c>
    </row>
    <row r="16405">
      <c r="A16405">
        <v>11154</v>
      </c>
      <c r="B16405" t="str">
        <v>2012-05-23</v>
      </c>
      <c r="C16405" t="str">
        <v>Midday</v>
      </c>
      <c r="D16405">
        <v>27</v>
      </c>
      <c r="E16405" t="str">
        <f>IF(MOD(D16405,2)=0,"EVEN","ODD")</f>
        <v>ODD</v>
      </c>
      <c r="F16405" t="str">
        <f>IF(D16405&lt;=18,"LOW (1-18)","HIGH (19-36)")</f>
        <v>HIGH (19-36)</v>
      </c>
      <c r="G16405">
        <f>INT((D16405-1)/6)+1</f>
        <v>5</v>
      </c>
      <c r="H16405">
        <f>MOD(D16405-1,6)+1</f>
        <v>3</v>
      </c>
      <c r="I16405">
        <f>37-D16405</f>
        <v>10</v>
      </c>
      <c r="J16405">
        <f>ABS(D16405-D16406)</f>
        <v>25</v>
      </c>
      <c r="K16405">
        <f>AVERAGE(D16405:D16409)</f>
        <v>27</v>
      </c>
      <c r="L16405">
        <f>AVERAGE(D16405:D16424)</f>
        <v>27</v>
      </c>
      <c r="M16405">
        <f>K16405-L16405</f>
        <v>0</v>
      </c>
      <c r="N16405" t="str">
        <f>IF(K16405&gt;L16405,"HIGH ZONE BIAS",IF(K16405&lt;L16405,"LOW ZONE BIAS","EQUILIBRIUM"))</f>
        <v>EQUILIBRIUM</v>
      </c>
    </row>
    <row r="16406">
      <c r="A16406">
        <v>11153</v>
      </c>
      <c r="B16406" t="str">
        <v>2012-05-23</v>
      </c>
      <c r="C16406" t="str">
        <v>Morning</v>
      </c>
      <c r="D16406">
        <v>2</v>
      </c>
      <c r="E16406" t="str">
        <f>IF(MOD(D16406,2)=0,"EVEN","ODD")</f>
        <v>EVEN</v>
      </c>
      <c r="F16406" t="str">
        <f>IF(D16406&lt;=18,"LOW (1-18)","HIGH (19-36)")</f>
        <v>LOW (1-18)</v>
      </c>
      <c r="G16406">
        <f>INT((D16406-1)/6)+1</f>
        <v>1</v>
      </c>
      <c r="H16406">
        <f>MOD(D16406-1,6)+1</f>
        <v>2</v>
      </c>
      <c r="I16406">
        <f>37-D16406</f>
        <v>35</v>
      </c>
      <c r="J16406">
        <f>ABS(D16406-D16407)</f>
        <v>10</v>
      </c>
      <c r="K16406">
        <f>AVERAGE(D16406:D16410)</f>
        <v>2</v>
      </c>
      <c r="L16406">
        <f>AVERAGE(D16406:D16425)</f>
        <v>2</v>
      </c>
      <c r="M16406">
        <f>K16406-L16406</f>
        <v>0</v>
      </c>
      <c r="N16406" t="str">
        <f>IF(K16406&gt;L16406,"HIGH ZONE BIAS",IF(K16406&lt;L16406,"LOW ZONE BIAS","EQUILIBRIUM"))</f>
        <v>EQUILIBRIUM</v>
      </c>
    </row>
    <row r="16407">
      <c r="A16407">
        <v>11152</v>
      </c>
      <c r="B16407" t="str">
        <v>2012-05-22</v>
      </c>
      <c r="C16407" t="str">
        <v>Evening</v>
      </c>
      <c r="D16407">
        <v>12</v>
      </c>
      <c r="E16407" t="str">
        <f>IF(MOD(D16407,2)=0,"EVEN","ODD")</f>
        <v>EVEN</v>
      </c>
      <c r="F16407" t="str">
        <f>IF(D16407&lt;=18,"LOW (1-18)","HIGH (19-36)")</f>
        <v>LOW (1-18)</v>
      </c>
      <c r="G16407">
        <f>INT((D16407-1)/6)+1</f>
        <v>2</v>
      </c>
      <c r="H16407">
        <f>MOD(D16407-1,6)+1</f>
        <v>6</v>
      </c>
      <c r="I16407">
        <f>37-D16407</f>
        <v>25</v>
      </c>
      <c r="J16407">
        <f>ABS(D16407-D16408)</f>
        <v>6</v>
      </c>
      <c r="K16407">
        <f>AVERAGE(D16407:D16411)</f>
        <v>12</v>
      </c>
      <c r="L16407">
        <f>AVERAGE(D16407:D16426)</f>
        <v>12</v>
      </c>
      <c r="M16407">
        <f>K16407-L16407</f>
        <v>0</v>
      </c>
      <c r="N16407" t="str">
        <f>IF(K16407&gt;L16407,"HIGH ZONE BIAS",IF(K16407&lt;L16407,"LOW ZONE BIAS","EQUILIBRIUM"))</f>
        <v>EQUILIBRIUM</v>
      </c>
    </row>
    <row r="16408">
      <c r="A16408">
        <v>11151</v>
      </c>
      <c r="B16408" t="str">
        <v>2012-05-22</v>
      </c>
      <c r="C16408" t="str">
        <v>Midday</v>
      </c>
      <c r="D16408">
        <v>18</v>
      </c>
      <c r="E16408" t="str">
        <f>IF(MOD(D16408,2)=0,"EVEN","ODD")</f>
        <v>EVEN</v>
      </c>
      <c r="F16408" t="str">
        <f>IF(D16408&lt;=18,"LOW (1-18)","HIGH (19-36)")</f>
        <v>LOW (1-18)</v>
      </c>
      <c r="G16408">
        <f>INT((D16408-1)/6)+1</f>
        <v>3</v>
      </c>
      <c r="H16408">
        <f>MOD(D16408-1,6)+1</f>
        <v>6</v>
      </c>
      <c r="I16408">
        <f>37-D16408</f>
        <v>19</v>
      </c>
      <c r="J16408">
        <f>ABS(D16408-D16409)</f>
        <v>4</v>
      </c>
      <c r="K16408">
        <f>AVERAGE(D16408:D16412)</f>
        <v>18</v>
      </c>
      <c r="L16408">
        <f>AVERAGE(D16408:D16427)</f>
        <v>18</v>
      </c>
      <c r="M16408">
        <f>K16408-L16408</f>
        <v>0</v>
      </c>
      <c r="N16408" t="str">
        <f>IF(K16408&gt;L16408,"HIGH ZONE BIAS",IF(K16408&lt;L16408,"LOW ZONE BIAS","EQUILIBRIUM"))</f>
        <v>EQUILIBRIUM</v>
      </c>
    </row>
    <row r="16409">
      <c r="A16409">
        <v>11150</v>
      </c>
      <c r="B16409" t="str">
        <v>2012-05-22</v>
      </c>
      <c r="C16409" t="str">
        <v>Morning</v>
      </c>
      <c r="D16409">
        <v>14</v>
      </c>
      <c r="E16409" t="str">
        <f>IF(MOD(D16409,2)=0,"EVEN","ODD")</f>
        <v>EVEN</v>
      </c>
      <c r="F16409" t="str">
        <f>IF(D16409&lt;=18,"LOW (1-18)","HIGH (19-36)")</f>
        <v>LOW (1-18)</v>
      </c>
      <c r="G16409">
        <f>INT((D16409-1)/6)+1</f>
        <v>3</v>
      </c>
      <c r="H16409">
        <f>MOD(D16409-1,6)+1</f>
        <v>2</v>
      </c>
      <c r="I16409">
        <f>37-D16409</f>
        <v>23</v>
      </c>
      <c r="J16409">
        <f>ABS(D16409-D16410)</f>
        <v>4</v>
      </c>
      <c r="K16409">
        <f>AVERAGE(D16409:D16413)</f>
        <v>14</v>
      </c>
      <c r="L16409">
        <f>AVERAGE(D16409:D16428)</f>
        <v>14</v>
      </c>
      <c r="M16409">
        <f>K16409-L16409</f>
        <v>0</v>
      </c>
      <c r="N16409" t="str">
        <f>IF(K16409&gt;L16409,"HIGH ZONE BIAS",IF(K16409&lt;L16409,"LOW ZONE BIAS","EQUILIBRIUM"))</f>
        <v>EQUILIBRIUM</v>
      </c>
    </row>
    <row r="16410">
      <c r="A16410">
        <v>11149</v>
      </c>
      <c r="B16410" t="str">
        <v>2012-05-21</v>
      </c>
      <c r="C16410" t="str">
        <v>Evening</v>
      </c>
      <c r="D16410">
        <v>18</v>
      </c>
      <c r="E16410" t="str">
        <f>IF(MOD(D16410,2)=0,"EVEN","ODD")</f>
        <v>EVEN</v>
      </c>
      <c r="F16410" t="str">
        <f>IF(D16410&lt;=18,"LOW (1-18)","HIGH (19-36)")</f>
        <v>LOW (1-18)</v>
      </c>
      <c r="G16410">
        <f>INT((D16410-1)/6)+1</f>
        <v>3</v>
      </c>
      <c r="H16410">
        <f>MOD(D16410-1,6)+1</f>
        <v>6</v>
      </c>
      <c r="I16410">
        <f>37-D16410</f>
        <v>19</v>
      </c>
      <c r="J16410">
        <f>ABS(D16410-D16411)</f>
        <v>16</v>
      </c>
      <c r="K16410">
        <f>AVERAGE(D16410:D16414)</f>
        <v>18</v>
      </c>
      <c r="L16410">
        <f>AVERAGE(D16410:D16429)</f>
        <v>18</v>
      </c>
      <c r="M16410">
        <f>K16410-L16410</f>
        <v>0</v>
      </c>
      <c r="N16410" t="str">
        <f>IF(K16410&gt;L16410,"HIGH ZONE BIAS",IF(K16410&lt;L16410,"LOW ZONE BIAS","EQUILIBRIUM"))</f>
        <v>EQUILIBRIUM</v>
      </c>
    </row>
    <row r="16411">
      <c r="A16411">
        <v>11148</v>
      </c>
      <c r="B16411" t="str">
        <v>2012-05-21</v>
      </c>
      <c r="C16411" t="str">
        <v>Midday</v>
      </c>
      <c r="D16411">
        <v>34</v>
      </c>
      <c r="E16411" t="str">
        <f>IF(MOD(D16411,2)=0,"EVEN","ODD")</f>
        <v>EVEN</v>
      </c>
      <c r="F16411" t="str">
        <f>IF(D16411&lt;=18,"LOW (1-18)","HIGH (19-36)")</f>
        <v>HIGH (19-36)</v>
      </c>
      <c r="G16411">
        <f>INT((D16411-1)/6)+1</f>
        <v>6</v>
      </c>
      <c r="H16411">
        <f>MOD(D16411-1,6)+1</f>
        <v>4</v>
      </c>
      <c r="I16411">
        <f>37-D16411</f>
        <v>3</v>
      </c>
      <c r="J16411">
        <f>ABS(D16411-D16412)</f>
        <v>21</v>
      </c>
      <c r="K16411">
        <f>AVERAGE(D16411:D16415)</f>
        <v>34</v>
      </c>
      <c r="L16411">
        <f>AVERAGE(D16411:D16430)</f>
        <v>34</v>
      </c>
      <c r="M16411">
        <f>K16411-L16411</f>
        <v>0</v>
      </c>
      <c r="N16411" t="str">
        <f>IF(K16411&gt;L16411,"HIGH ZONE BIAS",IF(K16411&lt;L16411,"LOW ZONE BIAS","EQUILIBRIUM"))</f>
        <v>EQUILIBRIUM</v>
      </c>
    </row>
    <row r="16412">
      <c r="A16412">
        <v>11147</v>
      </c>
      <c r="B16412" t="str">
        <v>2012-05-21</v>
      </c>
      <c r="C16412" t="str">
        <v>Morning</v>
      </c>
      <c r="D16412">
        <v>13</v>
      </c>
      <c r="E16412" t="str">
        <f>IF(MOD(D16412,2)=0,"EVEN","ODD")</f>
        <v>ODD</v>
      </c>
      <c r="F16412" t="str">
        <f>IF(D16412&lt;=18,"LOW (1-18)","HIGH (19-36)")</f>
        <v>LOW (1-18)</v>
      </c>
      <c r="G16412">
        <f>INT((D16412-1)/6)+1</f>
        <v>3</v>
      </c>
      <c r="H16412">
        <f>MOD(D16412-1,6)+1</f>
        <v>1</v>
      </c>
      <c r="I16412">
        <f>37-D16412</f>
        <v>24</v>
      </c>
      <c r="J16412">
        <f>ABS(D16412-D16413)</f>
        <v>17</v>
      </c>
      <c r="K16412">
        <f>AVERAGE(D16412:D16416)</f>
        <v>13</v>
      </c>
      <c r="L16412">
        <f>AVERAGE(D16412:D16431)</f>
        <v>13</v>
      </c>
      <c r="M16412">
        <f>K16412-L16412</f>
        <v>0</v>
      </c>
      <c r="N16412" t="str">
        <f>IF(K16412&gt;L16412,"HIGH ZONE BIAS",IF(K16412&lt;L16412,"LOW ZONE BIAS","EQUILIBRIUM"))</f>
        <v>EQUILIBRIUM</v>
      </c>
    </row>
    <row r="16413">
      <c r="A16413">
        <v>11146</v>
      </c>
      <c r="B16413" t="str">
        <v>2012-05-19</v>
      </c>
      <c r="C16413" t="str">
        <v>Evening</v>
      </c>
      <c r="D16413">
        <v>30</v>
      </c>
      <c r="E16413" t="str">
        <f>IF(MOD(D16413,2)=0,"EVEN","ODD")</f>
        <v>EVEN</v>
      </c>
      <c r="F16413" t="str">
        <f>IF(D16413&lt;=18,"LOW (1-18)","HIGH (19-36)")</f>
        <v>HIGH (19-36)</v>
      </c>
      <c r="G16413">
        <f>INT((D16413-1)/6)+1</f>
        <v>5</v>
      </c>
      <c r="H16413">
        <f>MOD(D16413-1,6)+1</f>
        <v>6</v>
      </c>
      <c r="I16413">
        <f>37-D16413</f>
        <v>7</v>
      </c>
      <c r="J16413">
        <f>ABS(D16413-D16414)</f>
        <v>20</v>
      </c>
      <c r="K16413">
        <f>AVERAGE(D16413:D16417)</f>
        <v>30</v>
      </c>
      <c r="L16413">
        <f>AVERAGE(D16413:D16432)</f>
        <v>30</v>
      </c>
      <c r="M16413">
        <f>K16413-L16413</f>
        <v>0</v>
      </c>
      <c r="N16413" t="str">
        <f>IF(K16413&gt;L16413,"HIGH ZONE BIAS",IF(K16413&lt;L16413,"LOW ZONE BIAS","EQUILIBRIUM"))</f>
        <v>EQUILIBRIUM</v>
      </c>
    </row>
    <row r="16414">
      <c r="A16414">
        <v>11145</v>
      </c>
      <c r="B16414" t="str">
        <v>2012-05-19</v>
      </c>
      <c r="C16414" t="str">
        <v>Midday</v>
      </c>
      <c r="D16414">
        <v>10</v>
      </c>
      <c r="E16414" t="str">
        <f>IF(MOD(D16414,2)=0,"EVEN","ODD")</f>
        <v>EVEN</v>
      </c>
      <c r="F16414" t="str">
        <f>IF(D16414&lt;=18,"LOW (1-18)","HIGH (19-36)")</f>
        <v>LOW (1-18)</v>
      </c>
      <c r="G16414">
        <f>INT((D16414-1)/6)+1</f>
        <v>2</v>
      </c>
      <c r="H16414">
        <f>MOD(D16414-1,6)+1</f>
        <v>4</v>
      </c>
      <c r="I16414">
        <f>37-D16414</f>
        <v>27</v>
      </c>
      <c r="J16414">
        <f>ABS(D16414-D16415)</f>
        <v>1</v>
      </c>
      <c r="K16414">
        <f>AVERAGE(D16414:D16418)</f>
        <v>10</v>
      </c>
      <c r="L16414">
        <f>AVERAGE(D16414:D16433)</f>
        <v>10</v>
      </c>
      <c r="M16414">
        <f>K16414-L16414</f>
        <v>0</v>
      </c>
      <c r="N16414" t="str">
        <f>IF(K16414&gt;L16414,"HIGH ZONE BIAS",IF(K16414&lt;L16414,"LOW ZONE BIAS","EQUILIBRIUM"))</f>
        <v>EQUILIBRIUM</v>
      </c>
    </row>
    <row r="16415">
      <c r="A16415">
        <v>11144</v>
      </c>
      <c r="B16415" t="str">
        <v>2012-05-19</v>
      </c>
      <c r="C16415" t="str">
        <v>Morning</v>
      </c>
      <c r="D16415">
        <v>9</v>
      </c>
      <c r="E16415" t="str">
        <f>IF(MOD(D16415,2)=0,"EVEN","ODD")</f>
        <v>ODD</v>
      </c>
      <c r="F16415" t="str">
        <f>IF(D16415&lt;=18,"LOW (1-18)","HIGH (19-36)")</f>
        <v>LOW (1-18)</v>
      </c>
      <c r="G16415">
        <f>INT((D16415-1)/6)+1</f>
        <v>2</v>
      </c>
      <c r="H16415">
        <f>MOD(D16415-1,6)+1</f>
        <v>3</v>
      </c>
      <c r="I16415">
        <f>37-D16415</f>
        <v>28</v>
      </c>
      <c r="J16415">
        <f>ABS(D16415-D16416)</f>
        <v>8</v>
      </c>
      <c r="K16415">
        <f>AVERAGE(D16415:D16419)</f>
        <v>9</v>
      </c>
      <c r="L16415">
        <f>AVERAGE(D16415:D16434)</f>
        <v>9</v>
      </c>
      <c r="M16415">
        <f>K16415-L16415</f>
        <v>0</v>
      </c>
      <c r="N16415" t="str">
        <f>IF(K16415&gt;L16415,"HIGH ZONE BIAS",IF(K16415&lt;L16415,"LOW ZONE BIAS","EQUILIBRIUM"))</f>
        <v>EQUILIBRIUM</v>
      </c>
    </row>
    <row r="16416">
      <c r="A16416">
        <v>11143</v>
      </c>
      <c r="B16416" t="str">
        <v>2012-05-18</v>
      </c>
      <c r="C16416" t="str">
        <v>Evening</v>
      </c>
      <c r="D16416">
        <v>17</v>
      </c>
      <c r="E16416" t="str">
        <f>IF(MOD(D16416,2)=0,"EVEN","ODD")</f>
        <v>ODD</v>
      </c>
      <c r="F16416" t="str">
        <f>IF(D16416&lt;=18,"LOW (1-18)","HIGH (19-36)")</f>
        <v>LOW (1-18)</v>
      </c>
      <c r="G16416">
        <f>INT((D16416-1)/6)+1</f>
        <v>3</v>
      </c>
      <c r="H16416">
        <f>MOD(D16416-1,6)+1</f>
        <v>5</v>
      </c>
      <c r="I16416">
        <f>37-D16416</f>
        <v>20</v>
      </c>
      <c r="J16416">
        <f>ABS(D16416-D16417)</f>
        <v>15</v>
      </c>
      <c r="K16416">
        <f>AVERAGE(D16416:D16420)</f>
        <v>17</v>
      </c>
      <c r="L16416">
        <f>AVERAGE(D16416:D16435)</f>
        <v>17</v>
      </c>
      <c r="M16416">
        <f>K16416-L16416</f>
        <v>0</v>
      </c>
      <c r="N16416" t="str">
        <f>IF(K16416&gt;L16416,"HIGH ZONE BIAS",IF(K16416&lt;L16416,"LOW ZONE BIAS","EQUILIBRIUM"))</f>
        <v>EQUILIBRIUM</v>
      </c>
    </row>
    <row r="16417">
      <c r="A16417">
        <v>11142</v>
      </c>
      <c r="B16417" t="str">
        <v>2012-05-18</v>
      </c>
      <c r="C16417" t="str">
        <v>Midday</v>
      </c>
      <c r="D16417">
        <v>2</v>
      </c>
      <c r="E16417" t="str">
        <f>IF(MOD(D16417,2)=0,"EVEN","ODD")</f>
        <v>EVEN</v>
      </c>
      <c r="F16417" t="str">
        <f>IF(D16417&lt;=18,"LOW (1-18)","HIGH (19-36)")</f>
        <v>LOW (1-18)</v>
      </c>
      <c r="G16417">
        <f>INT((D16417-1)/6)+1</f>
        <v>1</v>
      </c>
      <c r="H16417">
        <f>MOD(D16417-1,6)+1</f>
        <v>2</v>
      </c>
      <c r="I16417">
        <f>37-D16417</f>
        <v>35</v>
      </c>
      <c r="J16417">
        <f>ABS(D16417-D16418)</f>
        <v>24</v>
      </c>
      <c r="K16417">
        <f>AVERAGE(D16417:D16421)</f>
        <v>2</v>
      </c>
      <c r="L16417">
        <f>AVERAGE(D16417:D16436)</f>
        <v>2</v>
      </c>
      <c r="M16417">
        <f>K16417-L16417</f>
        <v>0</v>
      </c>
      <c r="N16417" t="str">
        <f>IF(K16417&gt;L16417,"HIGH ZONE BIAS",IF(K16417&lt;L16417,"LOW ZONE BIAS","EQUILIBRIUM"))</f>
        <v>EQUILIBRIUM</v>
      </c>
    </row>
    <row r="16418">
      <c r="A16418">
        <v>11141</v>
      </c>
      <c r="B16418" t="str">
        <v>2012-05-18</v>
      </c>
      <c r="C16418" t="str">
        <v>Morning</v>
      </c>
      <c r="D16418">
        <v>26</v>
      </c>
      <c r="E16418" t="str">
        <f>IF(MOD(D16418,2)=0,"EVEN","ODD")</f>
        <v>EVEN</v>
      </c>
      <c r="F16418" t="str">
        <f>IF(D16418&lt;=18,"LOW (1-18)","HIGH (19-36)")</f>
        <v>HIGH (19-36)</v>
      </c>
      <c r="G16418">
        <f>INT((D16418-1)/6)+1</f>
        <v>5</v>
      </c>
      <c r="H16418">
        <f>MOD(D16418-1,6)+1</f>
        <v>2</v>
      </c>
      <c r="I16418">
        <f>37-D16418</f>
        <v>11</v>
      </c>
      <c r="J16418">
        <f>ABS(D16418-D16419)</f>
        <v>19</v>
      </c>
      <c r="K16418">
        <f>AVERAGE(D16418:D16422)</f>
        <v>26</v>
      </c>
      <c r="L16418">
        <f>AVERAGE(D16418:D16437)</f>
        <v>26</v>
      </c>
      <c r="M16418">
        <f>K16418-L16418</f>
        <v>0</v>
      </c>
      <c r="N16418" t="str">
        <f>IF(K16418&gt;L16418,"HIGH ZONE BIAS",IF(K16418&lt;L16418,"LOW ZONE BIAS","EQUILIBRIUM"))</f>
        <v>EQUILIBRIUM</v>
      </c>
    </row>
    <row r="16419">
      <c r="A16419">
        <v>11140</v>
      </c>
      <c r="B16419" t="str">
        <v>2012-05-17</v>
      </c>
      <c r="C16419" t="str">
        <v>Evening</v>
      </c>
      <c r="D16419">
        <v>7</v>
      </c>
      <c r="E16419" t="str">
        <f>IF(MOD(D16419,2)=0,"EVEN","ODD")</f>
        <v>ODD</v>
      </c>
      <c r="F16419" t="str">
        <f>IF(D16419&lt;=18,"LOW (1-18)","HIGH (19-36)")</f>
        <v>LOW (1-18)</v>
      </c>
      <c r="G16419">
        <f>INT((D16419-1)/6)+1</f>
        <v>2</v>
      </c>
      <c r="H16419">
        <f>MOD(D16419-1,6)+1</f>
        <v>1</v>
      </c>
      <c r="I16419">
        <f>37-D16419</f>
        <v>30</v>
      </c>
      <c r="J16419">
        <f>ABS(D16419-D16420)</f>
        <v>7</v>
      </c>
      <c r="K16419">
        <f>AVERAGE(D16419:D16423)</f>
        <v>7</v>
      </c>
      <c r="L16419">
        <f>AVERAGE(D16419:D16438)</f>
        <v>7</v>
      </c>
      <c r="M16419">
        <f>K16419-L16419</f>
        <v>0</v>
      </c>
      <c r="N16419" t="str">
        <f>IF(K16419&gt;L16419,"HIGH ZONE BIAS",IF(K16419&lt;L16419,"LOW ZONE BIAS","EQUILIBRIUM"))</f>
        <v>EQUILIBRIUM</v>
      </c>
    </row>
    <row r="16420">
      <c r="A16420">
        <v>11139</v>
      </c>
      <c r="B16420" t="str">
        <v>2012-05-17</v>
      </c>
      <c r="C16420" t="str">
        <v>Midday</v>
      </c>
      <c r="D16420">
        <v>14</v>
      </c>
      <c r="E16420" t="str">
        <f>IF(MOD(D16420,2)=0,"EVEN","ODD")</f>
        <v>EVEN</v>
      </c>
      <c r="F16420" t="str">
        <f>IF(D16420&lt;=18,"LOW (1-18)","HIGH (19-36)")</f>
        <v>LOW (1-18)</v>
      </c>
      <c r="G16420">
        <f>INT((D16420-1)/6)+1</f>
        <v>3</v>
      </c>
      <c r="H16420">
        <f>MOD(D16420-1,6)+1</f>
        <v>2</v>
      </c>
      <c r="I16420">
        <f>37-D16420</f>
        <v>23</v>
      </c>
      <c r="J16420">
        <f>ABS(D16420-D16421)</f>
        <v>6</v>
      </c>
      <c r="K16420">
        <f>AVERAGE(D16420:D16424)</f>
        <v>14</v>
      </c>
      <c r="L16420">
        <f>AVERAGE(D16420:D16439)</f>
        <v>14</v>
      </c>
      <c r="M16420">
        <f>K16420-L16420</f>
        <v>0</v>
      </c>
      <c r="N16420" t="str">
        <f>IF(K16420&gt;L16420,"HIGH ZONE BIAS",IF(K16420&lt;L16420,"LOW ZONE BIAS","EQUILIBRIUM"))</f>
        <v>EQUILIBRIUM</v>
      </c>
    </row>
    <row r="16421">
      <c r="A16421">
        <v>11138</v>
      </c>
      <c r="B16421" t="str">
        <v>2012-05-17</v>
      </c>
      <c r="C16421" t="str">
        <v>Morning</v>
      </c>
      <c r="D16421">
        <v>20</v>
      </c>
      <c r="E16421" t="str">
        <f>IF(MOD(D16421,2)=0,"EVEN","ODD")</f>
        <v>EVEN</v>
      </c>
      <c r="F16421" t="str">
        <f>IF(D16421&lt;=18,"LOW (1-18)","HIGH (19-36)")</f>
        <v>HIGH (19-36)</v>
      </c>
      <c r="G16421">
        <f>INT((D16421-1)/6)+1</f>
        <v>4</v>
      </c>
      <c r="H16421">
        <f>MOD(D16421-1,6)+1</f>
        <v>2</v>
      </c>
      <c r="I16421">
        <f>37-D16421</f>
        <v>17</v>
      </c>
      <c r="J16421">
        <f>ABS(D16421-D16422)</f>
        <v>0</v>
      </c>
      <c r="K16421">
        <f>AVERAGE(D16421:D16425)</f>
        <v>20</v>
      </c>
      <c r="L16421">
        <f>AVERAGE(D16421:D16440)</f>
        <v>20</v>
      </c>
      <c r="M16421">
        <f>K16421-L16421</f>
        <v>0</v>
      </c>
      <c r="N16421" t="str">
        <f>IF(K16421&gt;L16421,"HIGH ZONE BIAS",IF(K16421&lt;L16421,"LOW ZONE BIAS","EQUILIBRIUM"))</f>
        <v>EQUILIBRIUM</v>
      </c>
    </row>
    <row r="16422">
      <c r="A16422">
        <v>11137</v>
      </c>
      <c r="B16422" t="str">
        <v>2012-05-16</v>
      </c>
      <c r="C16422" t="str">
        <v>Evening</v>
      </c>
      <c r="D16422">
        <v>20</v>
      </c>
      <c r="E16422" t="str">
        <f>IF(MOD(D16422,2)=0,"EVEN","ODD")</f>
        <v>EVEN</v>
      </c>
      <c r="F16422" t="str">
        <f>IF(D16422&lt;=18,"LOW (1-18)","HIGH (19-36)")</f>
        <v>HIGH (19-36)</v>
      </c>
      <c r="G16422">
        <f>INT((D16422-1)/6)+1</f>
        <v>4</v>
      </c>
      <c r="H16422">
        <f>MOD(D16422-1,6)+1</f>
        <v>2</v>
      </c>
      <c r="I16422">
        <f>37-D16422</f>
        <v>17</v>
      </c>
      <c r="J16422">
        <f>ABS(D16422-D16423)</f>
        <v>15</v>
      </c>
      <c r="K16422">
        <f>AVERAGE(D16422:D16426)</f>
        <v>20</v>
      </c>
      <c r="L16422">
        <f>AVERAGE(D16422:D16441)</f>
        <v>20</v>
      </c>
      <c r="M16422">
        <f>K16422-L16422</f>
        <v>0</v>
      </c>
      <c r="N16422" t="str">
        <f>IF(K16422&gt;L16422,"HIGH ZONE BIAS",IF(K16422&lt;L16422,"LOW ZONE BIAS","EQUILIBRIUM"))</f>
        <v>EQUILIBRIUM</v>
      </c>
    </row>
    <row r="16423">
      <c r="A16423">
        <v>11136</v>
      </c>
      <c r="B16423" t="str">
        <v>2012-05-16</v>
      </c>
      <c r="C16423" t="str">
        <v>Midday</v>
      </c>
      <c r="D16423">
        <v>5</v>
      </c>
      <c r="E16423" t="str">
        <f>IF(MOD(D16423,2)=0,"EVEN","ODD")</f>
        <v>ODD</v>
      </c>
      <c r="F16423" t="str">
        <f>IF(D16423&lt;=18,"LOW (1-18)","HIGH (19-36)")</f>
        <v>LOW (1-18)</v>
      </c>
      <c r="G16423">
        <f>INT((D16423-1)/6)+1</f>
        <v>1</v>
      </c>
      <c r="H16423">
        <f>MOD(D16423-1,6)+1</f>
        <v>5</v>
      </c>
      <c r="I16423">
        <f>37-D16423</f>
        <v>32</v>
      </c>
      <c r="J16423">
        <f>ABS(D16423-D16424)</f>
        <v>11</v>
      </c>
      <c r="K16423">
        <f>AVERAGE(D16423:D16427)</f>
        <v>5</v>
      </c>
      <c r="L16423">
        <f>AVERAGE(D16423:D16442)</f>
        <v>5</v>
      </c>
      <c r="M16423">
        <f>K16423-L16423</f>
        <v>0</v>
      </c>
      <c r="N16423" t="str">
        <f>IF(K16423&gt;L16423,"HIGH ZONE BIAS",IF(K16423&lt;L16423,"LOW ZONE BIAS","EQUILIBRIUM"))</f>
        <v>EQUILIBRIUM</v>
      </c>
    </row>
    <row r="16424">
      <c r="A16424">
        <v>11135</v>
      </c>
      <c r="B16424" t="str">
        <v>2012-05-16</v>
      </c>
      <c r="C16424" t="str">
        <v>Morning</v>
      </c>
      <c r="D16424">
        <v>16</v>
      </c>
      <c r="E16424" t="str">
        <f>IF(MOD(D16424,2)=0,"EVEN","ODD")</f>
        <v>EVEN</v>
      </c>
      <c r="F16424" t="str">
        <f>IF(D16424&lt;=18,"LOW (1-18)","HIGH (19-36)")</f>
        <v>LOW (1-18)</v>
      </c>
      <c r="G16424">
        <f>INT((D16424-1)/6)+1</f>
        <v>3</v>
      </c>
      <c r="H16424">
        <f>MOD(D16424-1,6)+1</f>
        <v>4</v>
      </c>
      <c r="I16424">
        <f>37-D16424</f>
        <v>21</v>
      </c>
      <c r="J16424">
        <f>ABS(D16424-D16425)</f>
        <v>7</v>
      </c>
      <c r="K16424">
        <f>AVERAGE(D16424:D16428)</f>
        <v>16</v>
      </c>
      <c r="L16424">
        <f>AVERAGE(D16424:D16443)</f>
        <v>16</v>
      </c>
      <c r="M16424">
        <f>K16424-L16424</f>
        <v>0</v>
      </c>
      <c r="N16424" t="str">
        <f>IF(K16424&gt;L16424,"HIGH ZONE BIAS",IF(K16424&lt;L16424,"LOW ZONE BIAS","EQUILIBRIUM"))</f>
        <v>EQUILIBRIUM</v>
      </c>
    </row>
    <row r="16425">
      <c r="A16425">
        <v>11134</v>
      </c>
      <c r="B16425" t="str">
        <v>2012-05-15</v>
      </c>
      <c r="C16425" t="str">
        <v>Evening</v>
      </c>
      <c r="D16425">
        <v>23</v>
      </c>
      <c r="E16425" t="str">
        <f>IF(MOD(D16425,2)=0,"EVEN","ODD")</f>
        <v>ODD</v>
      </c>
      <c r="F16425" t="str">
        <f>IF(D16425&lt;=18,"LOW (1-18)","HIGH (19-36)")</f>
        <v>HIGH (19-36)</v>
      </c>
      <c r="G16425">
        <f>INT((D16425-1)/6)+1</f>
        <v>4</v>
      </c>
      <c r="H16425">
        <f>MOD(D16425-1,6)+1</f>
        <v>5</v>
      </c>
      <c r="I16425">
        <f>37-D16425</f>
        <v>14</v>
      </c>
      <c r="J16425">
        <f>ABS(D16425-D16426)</f>
        <v>8</v>
      </c>
      <c r="K16425">
        <f>AVERAGE(D16425:D16429)</f>
        <v>23</v>
      </c>
      <c r="L16425">
        <f>AVERAGE(D16425:D16444)</f>
        <v>23</v>
      </c>
      <c r="M16425">
        <f>K16425-L16425</f>
        <v>0</v>
      </c>
      <c r="N16425" t="str">
        <f>IF(K16425&gt;L16425,"HIGH ZONE BIAS",IF(K16425&lt;L16425,"LOW ZONE BIAS","EQUILIBRIUM"))</f>
        <v>EQUILIBRIUM</v>
      </c>
    </row>
    <row r="16426">
      <c r="A16426">
        <v>11133</v>
      </c>
      <c r="B16426" t="str">
        <v>2012-05-15</v>
      </c>
      <c r="C16426" t="str">
        <v>Midday</v>
      </c>
      <c r="D16426">
        <v>15</v>
      </c>
      <c r="E16426" t="str">
        <f>IF(MOD(D16426,2)=0,"EVEN","ODD")</f>
        <v>ODD</v>
      </c>
      <c r="F16426" t="str">
        <f>IF(D16426&lt;=18,"LOW (1-18)","HIGH (19-36)")</f>
        <v>LOW (1-18)</v>
      </c>
      <c r="G16426">
        <f>INT((D16426-1)/6)+1</f>
        <v>3</v>
      </c>
      <c r="H16426">
        <f>MOD(D16426-1,6)+1</f>
        <v>3</v>
      </c>
      <c r="I16426">
        <f>37-D16426</f>
        <v>22</v>
      </c>
      <c r="J16426">
        <f>ABS(D16426-D16427)</f>
        <v>11</v>
      </c>
      <c r="K16426">
        <f>AVERAGE(D16426:D16430)</f>
        <v>15</v>
      </c>
      <c r="L16426">
        <f>AVERAGE(D16426:D16445)</f>
        <v>15</v>
      </c>
      <c r="M16426">
        <f>K16426-L16426</f>
        <v>0</v>
      </c>
      <c r="N16426" t="str">
        <f>IF(K16426&gt;L16426,"HIGH ZONE BIAS",IF(K16426&lt;L16426,"LOW ZONE BIAS","EQUILIBRIUM"))</f>
        <v>EQUILIBRIUM</v>
      </c>
    </row>
    <row r="16427">
      <c r="A16427">
        <v>11132</v>
      </c>
      <c r="B16427" t="str">
        <v>2012-05-15</v>
      </c>
      <c r="C16427" t="str">
        <v>Morning</v>
      </c>
      <c r="D16427">
        <v>26</v>
      </c>
      <c r="E16427" t="str">
        <f>IF(MOD(D16427,2)=0,"EVEN","ODD")</f>
        <v>EVEN</v>
      </c>
      <c r="F16427" t="str">
        <f>IF(D16427&lt;=18,"LOW (1-18)","HIGH (19-36)")</f>
        <v>HIGH (19-36)</v>
      </c>
      <c r="G16427">
        <f>INT((D16427-1)/6)+1</f>
        <v>5</v>
      </c>
      <c r="H16427">
        <f>MOD(D16427-1,6)+1</f>
        <v>2</v>
      </c>
      <c r="I16427">
        <f>37-D16427</f>
        <v>11</v>
      </c>
      <c r="J16427">
        <f>ABS(D16427-D16428)</f>
        <v>6</v>
      </c>
      <c r="K16427">
        <f>AVERAGE(D16427:D16431)</f>
        <v>26</v>
      </c>
      <c r="L16427">
        <f>AVERAGE(D16427:D16446)</f>
        <v>26</v>
      </c>
      <c r="M16427">
        <f>K16427-L16427</f>
        <v>0</v>
      </c>
      <c r="N16427" t="str">
        <f>IF(K16427&gt;L16427,"HIGH ZONE BIAS",IF(K16427&lt;L16427,"LOW ZONE BIAS","EQUILIBRIUM"))</f>
        <v>EQUILIBRIUM</v>
      </c>
    </row>
    <row r="16428">
      <c r="A16428">
        <v>11131</v>
      </c>
      <c r="B16428" t="str">
        <v>2012-05-14</v>
      </c>
      <c r="C16428" t="str">
        <v>Evening</v>
      </c>
      <c r="D16428">
        <v>20</v>
      </c>
      <c r="E16428" t="str">
        <f>IF(MOD(D16428,2)=0,"EVEN","ODD")</f>
        <v>EVEN</v>
      </c>
      <c r="F16428" t="str">
        <f>IF(D16428&lt;=18,"LOW (1-18)","HIGH (19-36)")</f>
        <v>HIGH (19-36)</v>
      </c>
      <c r="G16428">
        <f>INT((D16428-1)/6)+1</f>
        <v>4</v>
      </c>
      <c r="H16428">
        <f>MOD(D16428-1,6)+1</f>
        <v>2</v>
      </c>
      <c r="I16428">
        <f>37-D16428</f>
        <v>17</v>
      </c>
      <c r="J16428">
        <f>ABS(D16428-D16429)</f>
        <v>11</v>
      </c>
      <c r="K16428">
        <f>AVERAGE(D16428:D16432)</f>
        <v>20</v>
      </c>
      <c r="L16428">
        <f>AVERAGE(D16428:D16447)</f>
        <v>20</v>
      </c>
      <c r="M16428">
        <f>K16428-L16428</f>
        <v>0</v>
      </c>
      <c r="N16428" t="str">
        <f>IF(K16428&gt;L16428,"HIGH ZONE BIAS",IF(K16428&lt;L16428,"LOW ZONE BIAS","EQUILIBRIUM"))</f>
        <v>EQUILIBRIUM</v>
      </c>
    </row>
    <row r="16429">
      <c r="A16429">
        <v>11130</v>
      </c>
      <c r="B16429" t="str">
        <v>2012-05-14</v>
      </c>
      <c r="C16429" t="str">
        <v>Midday</v>
      </c>
      <c r="D16429">
        <v>9</v>
      </c>
      <c r="E16429" t="str">
        <f>IF(MOD(D16429,2)=0,"EVEN","ODD")</f>
        <v>ODD</v>
      </c>
      <c r="F16429" t="str">
        <f>IF(D16429&lt;=18,"LOW (1-18)","HIGH (19-36)")</f>
        <v>LOW (1-18)</v>
      </c>
      <c r="G16429">
        <f>INT((D16429-1)/6)+1</f>
        <v>2</v>
      </c>
      <c r="H16429">
        <f>MOD(D16429-1,6)+1</f>
        <v>3</v>
      </c>
      <c r="I16429">
        <f>37-D16429</f>
        <v>28</v>
      </c>
      <c r="J16429">
        <f>ABS(D16429-D16430)</f>
        <v>5</v>
      </c>
      <c r="K16429">
        <f>AVERAGE(D16429:D16433)</f>
        <v>9</v>
      </c>
      <c r="L16429">
        <f>AVERAGE(D16429:D16448)</f>
        <v>9</v>
      </c>
      <c r="M16429">
        <f>K16429-L16429</f>
        <v>0</v>
      </c>
      <c r="N16429" t="str">
        <f>IF(K16429&gt;L16429,"HIGH ZONE BIAS",IF(K16429&lt;L16429,"LOW ZONE BIAS","EQUILIBRIUM"))</f>
        <v>EQUILIBRIUM</v>
      </c>
    </row>
    <row r="16430">
      <c r="A16430">
        <v>11129</v>
      </c>
      <c r="B16430" t="str">
        <v>2012-05-14</v>
      </c>
      <c r="C16430" t="str">
        <v>Morning</v>
      </c>
      <c r="D16430">
        <v>14</v>
      </c>
      <c r="E16430" t="str">
        <f>IF(MOD(D16430,2)=0,"EVEN","ODD")</f>
        <v>EVEN</v>
      </c>
      <c r="F16430" t="str">
        <f>IF(D16430&lt;=18,"LOW (1-18)","HIGH (19-36)")</f>
        <v>LOW (1-18)</v>
      </c>
      <c r="G16430">
        <f>INT((D16430-1)/6)+1</f>
        <v>3</v>
      </c>
      <c r="H16430">
        <f>MOD(D16430-1,6)+1</f>
        <v>2</v>
      </c>
      <c r="I16430">
        <f>37-D16430</f>
        <v>23</v>
      </c>
      <c r="J16430">
        <f>ABS(D16430-D16431)</f>
        <v>12</v>
      </c>
      <c r="K16430">
        <f>AVERAGE(D16430:D16434)</f>
        <v>14</v>
      </c>
      <c r="L16430">
        <f>AVERAGE(D16430:D16449)</f>
        <v>14</v>
      </c>
      <c r="M16430">
        <f>K16430-L16430</f>
        <v>0</v>
      </c>
      <c r="N16430" t="str">
        <f>IF(K16430&gt;L16430,"HIGH ZONE BIAS",IF(K16430&lt;L16430,"LOW ZONE BIAS","EQUILIBRIUM"))</f>
        <v>EQUILIBRIUM</v>
      </c>
    </row>
    <row r="16431">
      <c r="A16431">
        <v>11128</v>
      </c>
      <c r="B16431" t="str">
        <v>2012-05-12</v>
      </c>
      <c r="C16431" t="str">
        <v>Evening</v>
      </c>
      <c r="D16431">
        <v>2</v>
      </c>
      <c r="E16431" t="str">
        <f>IF(MOD(D16431,2)=0,"EVEN","ODD")</f>
        <v>EVEN</v>
      </c>
      <c r="F16431" t="str">
        <f>IF(D16431&lt;=18,"LOW (1-18)","HIGH (19-36)")</f>
        <v>LOW (1-18)</v>
      </c>
      <c r="G16431">
        <f>INT((D16431-1)/6)+1</f>
        <v>1</v>
      </c>
      <c r="H16431">
        <f>MOD(D16431-1,6)+1</f>
        <v>2</v>
      </c>
      <c r="I16431">
        <f>37-D16431</f>
        <v>35</v>
      </c>
      <c r="J16431">
        <f>ABS(D16431-D16432)</f>
        <v>4</v>
      </c>
      <c r="K16431">
        <f>AVERAGE(D16431:D16435)</f>
        <v>2</v>
      </c>
      <c r="L16431">
        <f>AVERAGE(D16431:D16450)</f>
        <v>2</v>
      </c>
      <c r="M16431">
        <f>K16431-L16431</f>
        <v>0</v>
      </c>
      <c r="N16431" t="str">
        <f>IF(K16431&gt;L16431,"HIGH ZONE BIAS",IF(K16431&lt;L16431,"LOW ZONE BIAS","EQUILIBRIUM"))</f>
        <v>EQUILIBRIUM</v>
      </c>
    </row>
    <row r="16432">
      <c r="A16432">
        <v>11127</v>
      </c>
      <c r="B16432" t="str">
        <v>2012-05-12</v>
      </c>
      <c r="C16432" t="str">
        <v>Midday</v>
      </c>
      <c r="D16432">
        <v>6</v>
      </c>
      <c r="E16432" t="str">
        <f>IF(MOD(D16432,2)=0,"EVEN","ODD")</f>
        <v>EVEN</v>
      </c>
      <c r="F16432" t="str">
        <f>IF(D16432&lt;=18,"LOW (1-18)","HIGH (19-36)")</f>
        <v>LOW (1-18)</v>
      </c>
      <c r="G16432">
        <f>INT((D16432-1)/6)+1</f>
        <v>1</v>
      </c>
      <c r="H16432">
        <f>MOD(D16432-1,6)+1</f>
        <v>6</v>
      </c>
      <c r="I16432">
        <f>37-D16432</f>
        <v>31</v>
      </c>
      <c r="J16432">
        <f>ABS(D16432-D16433)</f>
        <v>30</v>
      </c>
      <c r="K16432">
        <f>AVERAGE(D16432:D16436)</f>
        <v>6</v>
      </c>
      <c r="L16432">
        <f>AVERAGE(D16432:D16451)</f>
        <v>6</v>
      </c>
      <c r="M16432">
        <f>K16432-L16432</f>
        <v>0</v>
      </c>
      <c r="N16432" t="str">
        <f>IF(K16432&gt;L16432,"HIGH ZONE BIAS",IF(K16432&lt;L16432,"LOW ZONE BIAS","EQUILIBRIUM"))</f>
        <v>EQUILIBRIUM</v>
      </c>
    </row>
    <row r="16433">
      <c r="A16433">
        <v>11126</v>
      </c>
      <c r="B16433" t="str">
        <v>2012-05-12</v>
      </c>
      <c r="C16433" t="str">
        <v>Morning</v>
      </c>
      <c r="D16433">
        <v>36</v>
      </c>
      <c r="E16433" t="str">
        <f>IF(MOD(D16433,2)=0,"EVEN","ODD")</f>
        <v>EVEN</v>
      </c>
      <c r="F16433" t="str">
        <f>IF(D16433&lt;=18,"LOW (1-18)","HIGH (19-36)")</f>
        <v>HIGH (19-36)</v>
      </c>
      <c r="G16433">
        <f>INT((D16433-1)/6)+1</f>
        <v>6</v>
      </c>
      <c r="H16433">
        <f>MOD(D16433-1,6)+1</f>
        <v>6</v>
      </c>
      <c r="I16433">
        <f>37-D16433</f>
        <v>1</v>
      </c>
      <c r="J16433">
        <f>ABS(D16433-D16434)</f>
        <v>32</v>
      </c>
      <c r="K16433">
        <f>AVERAGE(D16433:D16437)</f>
        <v>36</v>
      </c>
      <c r="L16433">
        <f>AVERAGE(D16433:D16452)</f>
        <v>36</v>
      </c>
      <c r="M16433">
        <f>K16433-L16433</f>
        <v>0</v>
      </c>
      <c r="N16433" t="str">
        <f>IF(K16433&gt;L16433,"HIGH ZONE BIAS",IF(K16433&lt;L16433,"LOW ZONE BIAS","EQUILIBRIUM"))</f>
        <v>EQUILIBRIUM</v>
      </c>
    </row>
    <row r="16434">
      <c r="A16434">
        <v>11125</v>
      </c>
      <c r="B16434" t="str">
        <v>2012-05-11</v>
      </c>
      <c r="C16434" t="str">
        <v>Evening</v>
      </c>
      <c r="D16434">
        <v>4</v>
      </c>
      <c r="E16434" t="str">
        <f>IF(MOD(D16434,2)=0,"EVEN","ODD")</f>
        <v>EVEN</v>
      </c>
      <c r="F16434" t="str">
        <f>IF(D16434&lt;=18,"LOW (1-18)","HIGH (19-36)")</f>
        <v>LOW (1-18)</v>
      </c>
      <c r="G16434">
        <f>INT((D16434-1)/6)+1</f>
        <v>1</v>
      </c>
      <c r="H16434">
        <f>MOD(D16434-1,6)+1</f>
        <v>4</v>
      </c>
      <c r="I16434">
        <f>37-D16434</f>
        <v>33</v>
      </c>
      <c r="J16434">
        <f>ABS(D16434-D16435)</f>
        <v>3</v>
      </c>
      <c r="K16434">
        <f>AVERAGE(D16434:D16438)</f>
        <v>4</v>
      </c>
      <c r="L16434">
        <f>AVERAGE(D16434:D16453)</f>
        <v>4</v>
      </c>
      <c r="M16434">
        <f>K16434-L16434</f>
        <v>0</v>
      </c>
      <c r="N16434" t="str">
        <f>IF(K16434&gt;L16434,"HIGH ZONE BIAS",IF(K16434&lt;L16434,"LOW ZONE BIAS","EQUILIBRIUM"))</f>
        <v>EQUILIBRIUM</v>
      </c>
    </row>
    <row r="16435">
      <c r="A16435">
        <v>11124</v>
      </c>
      <c r="B16435" t="str">
        <v>2012-05-11</v>
      </c>
      <c r="C16435" t="str">
        <v>Midday</v>
      </c>
      <c r="D16435">
        <v>7</v>
      </c>
      <c r="E16435" t="str">
        <f>IF(MOD(D16435,2)=0,"EVEN","ODD")</f>
        <v>ODD</v>
      </c>
      <c r="F16435" t="str">
        <f>IF(D16435&lt;=18,"LOW (1-18)","HIGH (19-36)")</f>
        <v>LOW (1-18)</v>
      </c>
      <c r="G16435">
        <f>INT((D16435-1)/6)+1</f>
        <v>2</v>
      </c>
      <c r="H16435">
        <f>MOD(D16435-1,6)+1</f>
        <v>1</v>
      </c>
      <c r="I16435">
        <f>37-D16435</f>
        <v>30</v>
      </c>
      <c r="J16435">
        <f>ABS(D16435-D16436)</f>
        <v>29</v>
      </c>
      <c r="K16435">
        <f>AVERAGE(D16435:D16439)</f>
        <v>7</v>
      </c>
      <c r="L16435">
        <f>AVERAGE(D16435:D16454)</f>
        <v>7</v>
      </c>
      <c r="M16435">
        <f>K16435-L16435</f>
        <v>0</v>
      </c>
      <c r="N16435" t="str">
        <f>IF(K16435&gt;L16435,"HIGH ZONE BIAS",IF(K16435&lt;L16435,"LOW ZONE BIAS","EQUILIBRIUM"))</f>
        <v>EQUILIBRIUM</v>
      </c>
    </row>
    <row r="16436">
      <c r="A16436">
        <v>11123</v>
      </c>
      <c r="B16436" t="str">
        <v>2012-05-11</v>
      </c>
      <c r="C16436" t="str">
        <v>Morning</v>
      </c>
      <c r="D16436">
        <v>36</v>
      </c>
      <c r="E16436" t="str">
        <f>IF(MOD(D16436,2)=0,"EVEN","ODD")</f>
        <v>EVEN</v>
      </c>
      <c r="F16436" t="str">
        <f>IF(D16436&lt;=18,"LOW (1-18)","HIGH (19-36)")</f>
        <v>HIGH (19-36)</v>
      </c>
      <c r="G16436">
        <f>INT((D16436-1)/6)+1</f>
        <v>6</v>
      </c>
      <c r="H16436">
        <f>MOD(D16436-1,6)+1</f>
        <v>6</v>
      </c>
      <c r="I16436">
        <f>37-D16436</f>
        <v>1</v>
      </c>
      <c r="J16436">
        <f>ABS(D16436-D16437)</f>
        <v>5</v>
      </c>
      <c r="K16436">
        <f>AVERAGE(D16436:D16440)</f>
        <v>36</v>
      </c>
      <c r="L16436">
        <f>AVERAGE(D16436:D16455)</f>
        <v>36</v>
      </c>
      <c r="M16436">
        <f>K16436-L16436</f>
        <v>0</v>
      </c>
      <c r="N16436" t="str">
        <f>IF(K16436&gt;L16436,"HIGH ZONE BIAS",IF(K16436&lt;L16436,"LOW ZONE BIAS","EQUILIBRIUM"))</f>
        <v>EQUILIBRIUM</v>
      </c>
    </row>
    <row r="16437">
      <c r="A16437">
        <v>11122</v>
      </c>
      <c r="B16437" t="str">
        <v>2012-05-10</v>
      </c>
      <c r="C16437" t="str">
        <v>Evening</v>
      </c>
      <c r="D16437">
        <v>31</v>
      </c>
      <c r="E16437" t="str">
        <f>IF(MOD(D16437,2)=0,"EVEN","ODD")</f>
        <v>ODD</v>
      </c>
      <c r="F16437" t="str">
        <f>IF(D16437&lt;=18,"LOW (1-18)","HIGH (19-36)")</f>
        <v>HIGH (19-36)</v>
      </c>
      <c r="G16437">
        <f>INT((D16437-1)/6)+1</f>
        <v>6</v>
      </c>
      <c r="H16437">
        <f>MOD(D16437-1,6)+1</f>
        <v>1</v>
      </c>
      <c r="I16437">
        <f>37-D16437</f>
        <v>6</v>
      </c>
      <c r="J16437">
        <f>ABS(D16437-D16438)</f>
        <v>4</v>
      </c>
      <c r="K16437">
        <f>AVERAGE(D16437:D16441)</f>
        <v>31</v>
      </c>
      <c r="L16437">
        <f>AVERAGE(D16437:D16456)</f>
        <v>31</v>
      </c>
      <c r="M16437">
        <f>K16437-L16437</f>
        <v>0</v>
      </c>
      <c r="N16437" t="str">
        <f>IF(K16437&gt;L16437,"HIGH ZONE BIAS",IF(K16437&lt;L16437,"LOW ZONE BIAS","EQUILIBRIUM"))</f>
        <v>EQUILIBRIUM</v>
      </c>
    </row>
    <row r="16438">
      <c r="A16438">
        <v>11121</v>
      </c>
      <c r="B16438" t="str">
        <v>2012-05-10</v>
      </c>
      <c r="C16438" t="str">
        <v>Midday</v>
      </c>
      <c r="D16438">
        <v>35</v>
      </c>
      <c r="E16438" t="str">
        <f>IF(MOD(D16438,2)=0,"EVEN","ODD")</f>
        <v>ODD</v>
      </c>
      <c r="F16438" t="str">
        <f>IF(D16438&lt;=18,"LOW (1-18)","HIGH (19-36)")</f>
        <v>HIGH (19-36)</v>
      </c>
      <c r="G16438">
        <f>INT((D16438-1)/6)+1</f>
        <v>6</v>
      </c>
      <c r="H16438">
        <f>MOD(D16438-1,6)+1</f>
        <v>5</v>
      </c>
      <c r="I16438">
        <f>37-D16438</f>
        <v>2</v>
      </c>
      <c r="J16438">
        <f>ABS(D16438-D16439)</f>
        <v>23</v>
      </c>
      <c r="K16438">
        <f>AVERAGE(D16438:D16442)</f>
        <v>35</v>
      </c>
      <c r="L16438">
        <f>AVERAGE(D16438:D16457)</f>
        <v>35</v>
      </c>
      <c r="M16438">
        <f>K16438-L16438</f>
        <v>0</v>
      </c>
      <c r="N16438" t="str">
        <f>IF(K16438&gt;L16438,"HIGH ZONE BIAS",IF(K16438&lt;L16438,"LOW ZONE BIAS","EQUILIBRIUM"))</f>
        <v>EQUILIBRIUM</v>
      </c>
    </row>
    <row r="16439">
      <c r="A16439">
        <v>11120</v>
      </c>
      <c r="B16439" t="str">
        <v>2012-05-10</v>
      </c>
      <c r="C16439" t="str">
        <v>Morning</v>
      </c>
      <c r="D16439">
        <v>12</v>
      </c>
      <c r="E16439" t="str">
        <f>IF(MOD(D16439,2)=0,"EVEN","ODD")</f>
        <v>EVEN</v>
      </c>
      <c r="F16439" t="str">
        <f>IF(D16439&lt;=18,"LOW (1-18)","HIGH (19-36)")</f>
        <v>LOW (1-18)</v>
      </c>
      <c r="G16439">
        <f>INT((D16439-1)/6)+1</f>
        <v>2</v>
      </c>
      <c r="H16439">
        <f>MOD(D16439-1,6)+1</f>
        <v>6</v>
      </c>
      <c r="I16439">
        <f>37-D16439</f>
        <v>25</v>
      </c>
      <c r="J16439">
        <f>ABS(D16439-D16440)</f>
        <v>6</v>
      </c>
      <c r="K16439">
        <f>AVERAGE(D16439:D16443)</f>
        <v>12</v>
      </c>
      <c r="L16439">
        <f>AVERAGE(D16439:D16458)</f>
        <v>12</v>
      </c>
      <c r="M16439">
        <f>K16439-L16439</f>
        <v>0</v>
      </c>
      <c r="N16439" t="str">
        <f>IF(K16439&gt;L16439,"HIGH ZONE BIAS",IF(K16439&lt;L16439,"LOW ZONE BIAS","EQUILIBRIUM"))</f>
        <v>EQUILIBRIUM</v>
      </c>
    </row>
    <row r="16440">
      <c r="A16440">
        <v>11119</v>
      </c>
      <c r="B16440" t="str">
        <v>2012-05-09</v>
      </c>
      <c r="C16440" t="str">
        <v>Evening</v>
      </c>
      <c r="D16440">
        <v>6</v>
      </c>
      <c r="E16440" t="str">
        <f>IF(MOD(D16440,2)=0,"EVEN","ODD")</f>
        <v>EVEN</v>
      </c>
      <c r="F16440" t="str">
        <f>IF(D16440&lt;=18,"LOW (1-18)","HIGH (19-36)")</f>
        <v>LOW (1-18)</v>
      </c>
      <c r="G16440">
        <f>INT((D16440-1)/6)+1</f>
        <v>1</v>
      </c>
      <c r="H16440">
        <f>MOD(D16440-1,6)+1</f>
        <v>6</v>
      </c>
      <c r="I16440">
        <f>37-D16440</f>
        <v>31</v>
      </c>
      <c r="J16440">
        <f>ABS(D16440-D16441)</f>
        <v>27</v>
      </c>
      <c r="K16440">
        <f>AVERAGE(D16440:D16444)</f>
        <v>6</v>
      </c>
      <c r="L16440">
        <f>AVERAGE(D16440:D16459)</f>
        <v>6</v>
      </c>
      <c r="M16440">
        <f>K16440-L16440</f>
        <v>0</v>
      </c>
      <c r="N16440" t="str">
        <f>IF(K16440&gt;L16440,"HIGH ZONE BIAS",IF(K16440&lt;L16440,"LOW ZONE BIAS","EQUILIBRIUM"))</f>
        <v>EQUILIBRIUM</v>
      </c>
    </row>
    <row r="16441">
      <c r="A16441">
        <v>11118</v>
      </c>
      <c r="B16441" t="str">
        <v>2012-05-09</v>
      </c>
      <c r="C16441" t="str">
        <v>Midday</v>
      </c>
      <c r="D16441">
        <v>33</v>
      </c>
      <c r="E16441" t="str">
        <f>IF(MOD(D16441,2)=0,"EVEN","ODD")</f>
        <v>ODD</v>
      </c>
      <c r="F16441" t="str">
        <f>IF(D16441&lt;=18,"LOW (1-18)","HIGH (19-36)")</f>
        <v>HIGH (19-36)</v>
      </c>
      <c r="G16441">
        <f>INT((D16441-1)/6)+1</f>
        <v>6</v>
      </c>
      <c r="H16441">
        <f>MOD(D16441-1,6)+1</f>
        <v>3</v>
      </c>
      <c r="I16441">
        <f>37-D16441</f>
        <v>4</v>
      </c>
      <c r="J16441">
        <f>ABS(D16441-D16442)</f>
        <v>8</v>
      </c>
      <c r="K16441">
        <f>AVERAGE(D16441:D16445)</f>
        <v>33</v>
      </c>
      <c r="L16441">
        <f>AVERAGE(D16441:D16460)</f>
        <v>33</v>
      </c>
      <c r="M16441">
        <f>K16441-L16441</f>
        <v>0</v>
      </c>
      <c r="N16441" t="str">
        <f>IF(K16441&gt;L16441,"HIGH ZONE BIAS",IF(K16441&lt;L16441,"LOW ZONE BIAS","EQUILIBRIUM"))</f>
        <v>EQUILIBRIUM</v>
      </c>
    </row>
    <row r="16442">
      <c r="A16442">
        <v>11117</v>
      </c>
      <c r="B16442" t="str">
        <v>2012-05-09</v>
      </c>
      <c r="C16442" t="str">
        <v>Morning</v>
      </c>
      <c r="D16442">
        <v>25</v>
      </c>
      <c r="E16442" t="str">
        <f>IF(MOD(D16442,2)=0,"EVEN","ODD")</f>
        <v>ODD</v>
      </c>
      <c r="F16442" t="str">
        <f>IF(D16442&lt;=18,"LOW (1-18)","HIGH (19-36)")</f>
        <v>HIGH (19-36)</v>
      </c>
      <c r="G16442">
        <f>INT((D16442-1)/6)+1</f>
        <v>5</v>
      </c>
      <c r="H16442">
        <f>MOD(D16442-1,6)+1</f>
        <v>1</v>
      </c>
      <c r="I16442">
        <f>37-D16442</f>
        <v>12</v>
      </c>
      <c r="J16442">
        <f>ABS(D16442-D16443)</f>
        <v>5</v>
      </c>
      <c r="K16442">
        <f>AVERAGE(D16442:D16446)</f>
        <v>25</v>
      </c>
      <c r="L16442">
        <f>AVERAGE(D16442:D16461)</f>
        <v>25</v>
      </c>
      <c r="M16442">
        <f>K16442-L16442</f>
        <v>0</v>
      </c>
      <c r="N16442" t="str">
        <f>IF(K16442&gt;L16442,"HIGH ZONE BIAS",IF(K16442&lt;L16442,"LOW ZONE BIAS","EQUILIBRIUM"))</f>
        <v>EQUILIBRIUM</v>
      </c>
    </row>
    <row r="16443">
      <c r="A16443">
        <v>11116</v>
      </c>
      <c r="B16443" t="str">
        <v>2012-05-08</v>
      </c>
      <c r="C16443" t="str">
        <v>Evening</v>
      </c>
      <c r="D16443">
        <v>30</v>
      </c>
      <c r="E16443" t="str">
        <f>IF(MOD(D16443,2)=0,"EVEN","ODD")</f>
        <v>EVEN</v>
      </c>
      <c r="F16443" t="str">
        <f>IF(D16443&lt;=18,"LOW (1-18)","HIGH (19-36)")</f>
        <v>HIGH (19-36)</v>
      </c>
      <c r="G16443">
        <f>INT((D16443-1)/6)+1</f>
        <v>5</v>
      </c>
      <c r="H16443">
        <f>MOD(D16443-1,6)+1</f>
        <v>6</v>
      </c>
      <c r="I16443">
        <f>37-D16443</f>
        <v>7</v>
      </c>
      <c r="J16443">
        <f>ABS(D16443-D16444)</f>
        <v>25</v>
      </c>
      <c r="K16443">
        <f>AVERAGE(D16443:D16447)</f>
        <v>30</v>
      </c>
      <c r="L16443">
        <f>AVERAGE(D16443:D16462)</f>
        <v>30</v>
      </c>
      <c r="M16443">
        <f>K16443-L16443</f>
        <v>0</v>
      </c>
      <c r="N16443" t="str">
        <f>IF(K16443&gt;L16443,"HIGH ZONE BIAS",IF(K16443&lt;L16443,"LOW ZONE BIAS","EQUILIBRIUM"))</f>
        <v>EQUILIBRIUM</v>
      </c>
    </row>
    <row r="16444">
      <c r="A16444">
        <v>11115</v>
      </c>
      <c r="B16444" t="str">
        <v>2012-05-08</v>
      </c>
      <c r="C16444" t="str">
        <v>Midday</v>
      </c>
      <c r="D16444">
        <v>5</v>
      </c>
      <c r="E16444" t="str">
        <f>IF(MOD(D16444,2)=0,"EVEN","ODD")</f>
        <v>ODD</v>
      </c>
      <c r="F16444" t="str">
        <f>IF(D16444&lt;=18,"LOW (1-18)","HIGH (19-36)")</f>
        <v>LOW (1-18)</v>
      </c>
      <c r="G16444">
        <f>INT((D16444-1)/6)+1</f>
        <v>1</v>
      </c>
      <c r="H16444">
        <f>MOD(D16444-1,6)+1</f>
        <v>5</v>
      </c>
      <c r="I16444">
        <f>37-D16444</f>
        <v>32</v>
      </c>
      <c r="J16444">
        <f>ABS(D16444-D16445)</f>
        <v>27</v>
      </c>
      <c r="K16444">
        <f>AVERAGE(D16444:D16448)</f>
        <v>5</v>
      </c>
      <c r="L16444">
        <f>AVERAGE(D16444:D16463)</f>
        <v>5</v>
      </c>
      <c r="M16444">
        <f>K16444-L16444</f>
        <v>0</v>
      </c>
      <c r="N16444" t="str">
        <f>IF(K16444&gt;L16444,"HIGH ZONE BIAS",IF(K16444&lt;L16444,"LOW ZONE BIAS","EQUILIBRIUM"))</f>
        <v>EQUILIBRIUM</v>
      </c>
    </row>
    <row r="16445">
      <c r="A16445">
        <v>11114</v>
      </c>
      <c r="B16445" t="str">
        <v>2012-05-08</v>
      </c>
      <c r="C16445" t="str">
        <v>Morning</v>
      </c>
      <c r="D16445">
        <v>32</v>
      </c>
      <c r="E16445" t="str">
        <f>IF(MOD(D16445,2)=0,"EVEN","ODD")</f>
        <v>EVEN</v>
      </c>
      <c r="F16445" t="str">
        <f>IF(D16445&lt;=18,"LOW (1-18)","HIGH (19-36)")</f>
        <v>HIGH (19-36)</v>
      </c>
      <c r="G16445">
        <f>INT((D16445-1)/6)+1</f>
        <v>6</v>
      </c>
      <c r="H16445">
        <f>MOD(D16445-1,6)+1</f>
        <v>2</v>
      </c>
      <c r="I16445">
        <f>37-D16445</f>
        <v>5</v>
      </c>
      <c r="J16445">
        <f>ABS(D16445-D16446)</f>
        <v>8</v>
      </c>
      <c r="K16445">
        <f>AVERAGE(D16445:D16449)</f>
        <v>32</v>
      </c>
      <c r="L16445">
        <f>AVERAGE(D16445:D16464)</f>
        <v>32</v>
      </c>
      <c r="M16445">
        <f>K16445-L16445</f>
        <v>0</v>
      </c>
      <c r="N16445" t="str">
        <f>IF(K16445&gt;L16445,"HIGH ZONE BIAS",IF(K16445&lt;L16445,"LOW ZONE BIAS","EQUILIBRIUM"))</f>
        <v>EQUILIBRIUM</v>
      </c>
    </row>
    <row r="16446">
      <c r="A16446">
        <v>11113</v>
      </c>
      <c r="B16446" t="str">
        <v>2012-05-07</v>
      </c>
      <c r="C16446" t="str">
        <v>Evening</v>
      </c>
      <c r="D16446">
        <v>24</v>
      </c>
      <c r="E16446" t="str">
        <f>IF(MOD(D16446,2)=0,"EVEN","ODD")</f>
        <v>EVEN</v>
      </c>
      <c r="F16446" t="str">
        <f>IF(D16446&lt;=18,"LOW (1-18)","HIGH (19-36)")</f>
        <v>HIGH (19-36)</v>
      </c>
      <c r="G16446">
        <f>INT((D16446-1)/6)+1</f>
        <v>4</v>
      </c>
      <c r="H16446">
        <f>MOD(D16446-1,6)+1</f>
        <v>6</v>
      </c>
      <c r="I16446">
        <f>37-D16446</f>
        <v>13</v>
      </c>
      <c r="J16446">
        <f>ABS(D16446-D16447)</f>
        <v>7</v>
      </c>
      <c r="K16446">
        <f>AVERAGE(D16446:D16450)</f>
        <v>24</v>
      </c>
      <c r="L16446">
        <f>AVERAGE(D16446:D16465)</f>
        <v>24</v>
      </c>
      <c r="M16446">
        <f>K16446-L16446</f>
        <v>0</v>
      </c>
      <c r="N16446" t="str">
        <f>IF(K16446&gt;L16446,"HIGH ZONE BIAS",IF(K16446&lt;L16446,"LOW ZONE BIAS","EQUILIBRIUM"))</f>
        <v>EQUILIBRIUM</v>
      </c>
    </row>
    <row r="16447">
      <c r="A16447">
        <v>11112</v>
      </c>
      <c r="B16447" t="str">
        <v>2012-05-07</v>
      </c>
      <c r="C16447" t="str">
        <v>Midday</v>
      </c>
      <c r="D16447">
        <v>31</v>
      </c>
      <c r="E16447" t="str">
        <f>IF(MOD(D16447,2)=0,"EVEN","ODD")</f>
        <v>ODD</v>
      </c>
      <c r="F16447" t="str">
        <f>IF(D16447&lt;=18,"LOW (1-18)","HIGH (19-36)")</f>
        <v>HIGH (19-36)</v>
      </c>
      <c r="G16447">
        <f>INT((D16447-1)/6)+1</f>
        <v>6</v>
      </c>
      <c r="H16447">
        <f>MOD(D16447-1,6)+1</f>
        <v>1</v>
      </c>
      <c r="I16447">
        <f>37-D16447</f>
        <v>6</v>
      </c>
      <c r="J16447">
        <f>ABS(D16447-D16448)</f>
        <v>6</v>
      </c>
      <c r="K16447">
        <f>AVERAGE(D16447:D16451)</f>
        <v>31</v>
      </c>
      <c r="L16447">
        <f>AVERAGE(D16447:D16466)</f>
        <v>31</v>
      </c>
      <c r="M16447">
        <f>K16447-L16447</f>
        <v>0</v>
      </c>
      <c r="N16447" t="str">
        <f>IF(K16447&gt;L16447,"HIGH ZONE BIAS",IF(K16447&lt;L16447,"LOW ZONE BIAS","EQUILIBRIUM"))</f>
        <v>EQUILIBRIUM</v>
      </c>
    </row>
    <row r="16448">
      <c r="A16448">
        <v>11111</v>
      </c>
      <c r="B16448" t="str">
        <v>2012-05-07</v>
      </c>
      <c r="C16448" t="str">
        <v>Morning</v>
      </c>
      <c r="D16448">
        <v>25</v>
      </c>
      <c r="E16448" t="str">
        <f>IF(MOD(D16448,2)=0,"EVEN","ODD")</f>
        <v>ODD</v>
      </c>
      <c r="F16448" t="str">
        <f>IF(D16448&lt;=18,"LOW (1-18)","HIGH (19-36)")</f>
        <v>HIGH (19-36)</v>
      </c>
      <c r="G16448">
        <f>INT((D16448-1)/6)+1</f>
        <v>5</v>
      </c>
      <c r="H16448">
        <f>MOD(D16448-1,6)+1</f>
        <v>1</v>
      </c>
      <c r="I16448">
        <f>37-D16448</f>
        <v>12</v>
      </c>
      <c r="J16448">
        <f>ABS(D16448-D16449)</f>
        <v>12</v>
      </c>
      <c r="K16448">
        <f>AVERAGE(D16448:D16452)</f>
        <v>25</v>
      </c>
      <c r="L16448">
        <f>AVERAGE(D16448:D16467)</f>
        <v>25</v>
      </c>
      <c r="M16448">
        <f>K16448-L16448</f>
        <v>0</v>
      </c>
      <c r="N16448" t="str">
        <f>IF(K16448&gt;L16448,"HIGH ZONE BIAS",IF(K16448&lt;L16448,"LOW ZONE BIAS","EQUILIBRIUM"))</f>
        <v>EQUILIBRIUM</v>
      </c>
    </row>
    <row r="16449">
      <c r="A16449">
        <v>11110</v>
      </c>
      <c r="B16449" t="str">
        <v>2012-05-05</v>
      </c>
      <c r="C16449" t="str">
        <v>Evening</v>
      </c>
      <c r="D16449">
        <v>13</v>
      </c>
      <c r="E16449" t="str">
        <f>IF(MOD(D16449,2)=0,"EVEN","ODD")</f>
        <v>ODD</v>
      </c>
      <c r="F16449" t="str">
        <f>IF(D16449&lt;=18,"LOW (1-18)","HIGH (19-36)")</f>
        <v>LOW (1-18)</v>
      </c>
      <c r="G16449">
        <f>INT((D16449-1)/6)+1</f>
        <v>3</v>
      </c>
      <c r="H16449">
        <f>MOD(D16449-1,6)+1</f>
        <v>1</v>
      </c>
      <c r="I16449">
        <f>37-D16449</f>
        <v>24</v>
      </c>
      <c r="J16449">
        <f>ABS(D16449-D16450)</f>
        <v>3</v>
      </c>
      <c r="K16449">
        <f>AVERAGE(D16449:D16453)</f>
        <v>13</v>
      </c>
      <c r="L16449">
        <f>AVERAGE(D16449:D16468)</f>
        <v>13</v>
      </c>
      <c r="M16449">
        <f>K16449-L16449</f>
        <v>0</v>
      </c>
      <c r="N16449" t="str">
        <f>IF(K16449&gt;L16449,"HIGH ZONE BIAS",IF(K16449&lt;L16449,"LOW ZONE BIAS","EQUILIBRIUM"))</f>
        <v>EQUILIBRIUM</v>
      </c>
    </row>
    <row r="16450">
      <c r="A16450">
        <v>11109</v>
      </c>
      <c r="B16450" t="str">
        <v>2012-05-05</v>
      </c>
      <c r="C16450" t="str">
        <v>Midday</v>
      </c>
      <c r="D16450">
        <v>10</v>
      </c>
      <c r="E16450" t="str">
        <f>IF(MOD(D16450,2)=0,"EVEN","ODD")</f>
        <v>EVEN</v>
      </c>
      <c r="F16450" t="str">
        <f>IF(D16450&lt;=18,"LOW (1-18)","HIGH (19-36)")</f>
        <v>LOW (1-18)</v>
      </c>
      <c r="G16450">
        <f>INT((D16450-1)/6)+1</f>
        <v>2</v>
      </c>
      <c r="H16450">
        <f>MOD(D16450-1,6)+1</f>
        <v>4</v>
      </c>
      <c r="I16450">
        <f>37-D16450</f>
        <v>27</v>
      </c>
      <c r="J16450">
        <f>ABS(D16450-D16451)</f>
        <v>4</v>
      </c>
      <c r="K16450">
        <f>AVERAGE(D16450:D16454)</f>
        <v>10</v>
      </c>
      <c r="L16450">
        <f>AVERAGE(D16450:D16469)</f>
        <v>10</v>
      </c>
      <c r="M16450">
        <f>K16450-L16450</f>
        <v>0</v>
      </c>
      <c r="N16450" t="str">
        <f>IF(K16450&gt;L16450,"HIGH ZONE BIAS",IF(K16450&lt;L16450,"LOW ZONE BIAS","EQUILIBRIUM"))</f>
        <v>EQUILIBRIUM</v>
      </c>
    </row>
    <row r="16451">
      <c r="A16451">
        <v>11108</v>
      </c>
      <c r="B16451" t="str">
        <v>2012-05-05</v>
      </c>
      <c r="C16451" t="str">
        <v>Morning</v>
      </c>
      <c r="D16451">
        <v>14</v>
      </c>
      <c r="E16451" t="str">
        <f>IF(MOD(D16451,2)=0,"EVEN","ODD")</f>
        <v>EVEN</v>
      </c>
      <c r="F16451" t="str">
        <f>IF(D16451&lt;=18,"LOW (1-18)","HIGH (19-36)")</f>
        <v>LOW (1-18)</v>
      </c>
      <c r="G16451">
        <f>INT((D16451-1)/6)+1</f>
        <v>3</v>
      </c>
      <c r="H16451">
        <f>MOD(D16451-1,6)+1</f>
        <v>2</v>
      </c>
      <c r="I16451">
        <f>37-D16451</f>
        <v>23</v>
      </c>
      <c r="J16451">
        <f>ABS(D16451-D16452)</f>
        <v>12</v>
      </c>
      <c r="K16451">
        <f>AVERAGE(D16451:D16455)</f>
        <v>14</v>
      </c>
      <c r="L16451">
        <f>AVERAGE(D16451:D16470)</f>
        <v>14</v>
      </c>
      <c r="M16451">
        <f>K16451-L16451</f>
        <v>0</v>
      </c>
      <c r="N16451" t="str">
        <f>IF(K16451&gt;L16451,"HIGH ZONE BIAS",IF(K16451&lt;L16451,"LOW ZONE BIAS","EQUILIBRIUM"))</f>
        <v>EQUILIBRIUM</v>
      </c>
    </row>
    <row r="16452">
      <c r="A16452">
        <v>11107</v>
      </c>
      <c r="B16452" t="str">
        <v>2012-05-04</v>
      </c>
      <c r="C16452" t="str">
        <v>Evening</v>
      </c>
      <c r="D16452">
        <v>26</v>
      </c>
      <c r="E16452" t="str">
        <f>IF(MOD(D16452,2)=0,"EVEN","ODD")</f>
        <v>EVEN</v>
      </c>
      <c r="F16452" t="str">
        <f>IF(D16452&lt;=18,"LOW (1-18)","HIGH (19-36)")</f>
        <v>HIGH (19-36)</v>
      </c>
      <c r="G16452">
        <f>INT((D16452-1)/6)+1</f>
        <v>5</v>
      </c>
      <c r="H16452">
        <f>MOD(D16452-1,6)+1</f>
        <v>2</v>
      </c>
      <c r="I16452">
        <f>37-D16452</f>
        <v>11</v>
      </c>
      <c r="J16452">
        <f>ABS(D16452-D16453)</f>
        <v>2</v>
      </c>
      <c r="K16452">
        <f>AVERAGE(D16452:D16456)</f>
        <v>26</v>
      </c>
      <c r="L16452">
        <f>AVERAGE(D16452:D16471)</f>
        <v>26</v>
      </c>
      <c r="M16452">
        <f>K16452-L16452</f>
        <v>0</v>
      </c>
      <c r="N16452" t="str">
        <f>IF(K16452&gt;L16452,"HIGH ZONE BIAS",IF(K16452&lt;L16452,"LOW ZONE BIAS","EQUILIBRIUM"))</f>
        <v>EQUILIBRIUM</v>
      </c>
    </row>
    <row r="16453">
      <c r="A16453">
        <v>11106</v>
      </c>
      <c r="B16453" t="str">
        <v>2012-05-04</v>
      </c>
      <c r="C16453" t="str">
        <v>Midday</v>
      </c>
      <c r="D16453">
        <v>28</v>
      </c>
      <c r="E16453" t="str">
        <f>IF(MOD(D16453,2)=0,"EVEN","ODD")</f>
        <v>EVEN</v>
      </c>
      <c r="F16453" t="str">
        <f>IF(D16453&lt;=18,"LOW (1-18)","HIGH (19-36)")</f>
        <v>HIGH (19-36)</v>
      </c>
      <c r="G16453">
        <f>INT((D16453-1)/6)+1</f>
        <v>5</v>
      </c>
      <c r="H16453">
        <f>MOD(D16453-1,6)+1</f>
        <v>4</v>
      </c>
      <c r="I16453">
        <f>37-D16453</f>
        <v>9</v>
      </c>
      <c r="J16453">
        <f>ABS(D16453-D16454)</f>
        <v>7</v>
      </c>
      <c r="K16453">
        <f>AVERAGE(D16453:D16457)</f>
        <v>28</v>
      </c>
      <c r="L16453">
        <f>AVERAGE(D16453:D16472)</f>
        <v>28</v>
      </c>
      <c r="M16453">
        <f>K16453-L16453</f>
        <v>0</v>
      </c>
      <c r="N16453" t="str">
        <f>IF(K16453&gt;L16453,"HIGH ZONE BIAS",IF(K16453&lt;L16453,"LOW ZONE BIAS","EQUILIBRIUM"))</f>
        <v>EQUILIBRIUM</v>
      </c>
    </row>
    <row r="16454">
      <c r="A16454">
        <v>11105</v>
      </c>
      <c r="B16454" t="str">
        <v>2012-05-04</v>
      </c>
      <c r="C16454" t="str">
        <v>Morning</v>
      </c>
      <c r="D16454">
        <v>21</v>
      </c>
      <c r="E16454" t="str">
        <f>IF(MOD(D16454,2)=0,"EVEN","ODD")</f>
        <v>ODD</v>
      </c>
      <c r="F16454" t="str">
        <f>IF(D16454&lt;=18,"LOW (1-18)","HIGH (19-36)")</f>
        <v>HIGH (19-36)</v>
      </c>
      <c r="G16454">
        <f>INT((D16454-1)/6)+1</f>
        <v>4</v>
      </c>
      <c r="H16454">
        <f>MOD(D16454-1,6)+1</f>
        <v>3</v>
      </c>
      <c r="I16454">
        <f>37-D16454</f>
        <v>16</v>
      </c>
      <c r="J16454">
        <f>ABS(D16454-D16455)</f>
        <v>7</v>
      </c>
      <c r="K16454">
        <f>AVERAGE(D16454:D16458)</f>
        <v>21</v>
      </c>
      <c r="L16454">
        <f>AVERAGE(D16454:D16473)</f>
        <v>21</v>
      </c>
      <c r="M16454">
        <f>K16454-L16454</f>
        <v>0</v>
      </c>
      <c r="N16454" t="str">
        <f>IF(K16454&gt;L16454,"HIGH ZONE BIAS",IF(K16454&lt;L16454,"LOW ZONE BIAS","EQUILIBRIUM"))</f>
        <v>EQUILIBRIUM</v>
      </c>
    </row>
    <row r="16455">
      <c r="A16455">
        <v>11104</v>
      </c>
      <c r="B16455" t="str">
        <v>2012-05-03</v>
      </c>
      <c r="C16455" t="str">
        <v>Evening</v>
      </c>
      <c r="D16455">
        <v>28</v>
      </c>
      <c r="E16455" t="str">
        <f>IF(MOD(D16455,2)=0,"EVEN","ODD")</f>
        <v>EVEN</v>
      </c>
      <c r="F16455" t="str">
        <f>IF(D16455&lt;=18,"LOW (1-18)","HIGH (19-36)")</f>
        <v>HIGH (19-36)</v>
      </c>
      <c r="G16455">
        <f>INT((D16455-1)/6)+1</f>
        <v>5</v>
      </c>
      <c r="H16455">
        <f>MOD(D16455-1,6)+1</f>
        <v>4</v>
      </c>
      <c r="I16455">
        <f>37-D16455</f>
        <v>9</v>
      </c>
      <c r="J16455">
        <f>ABS(D16455-D16456)</f>
        <v>5</v>
      </c>
      <c r="K16455">
        <f>AVERAGE(D16455:D16459)</f>
        <v>28</v>
      </c>
      <c r="L16455">
        <f>AVERAGE(D16455:D16474)</f>
        <v>28</v>
      </c>
      <c r="M16455">
        <f>K16455-L16455</f>
        <v>0</v>
      </c>
      <c r="N16455" t="str">
        <f>IF(K16455&gt;L16455,"HIGH ZONE BIAS",IF(K16455&lt;L16455,"LOW ZONE BIAS","EQUILIBRIUM"))</f>
        <v>EQUILIBRIUM</v>
      </c>
    </row>
    <row r="16456">
      <c r="A16456">
        <v>11103</v>
      </c>
      <c r="B16456" t="str">
        <v>2012-05-03</v>
      </c>
      <c r="C16456" t="str">
        <v>Midday</v>
      </c>
      <c r="D16456">
        <v>33</v>
      </c>
      <c r="E16456" t="str">
        <f>IF(MOD(D16456,2)=0,"EVEN","ODD")</f>
        <v>ODD</v>
      </c>
      <c r="F16456" t="str">
        <f>IF(D16456&lt;=18,"LOW (1-18)","HIGH (19-36)")</f>
        <v>HIGH (19-36)</v>
      </c>
      <c r="G16456">
        <f>INT((D16456-1)/6)+1</f>
        <v>6</v>
      </c>
      <c r="H16456">
        <f>MOD(D16456-1,6)+1</f>
        <v>3</v>
      </c>
      <c r="I16456">
        <f>37-D16456</f>
        <v>4</v>
      </c>
      <c r="J16456">
        <f>ABS(D16456-D16457)</f>
        <v>13</v>
      </c>
      <c r="K16456">
        <f>AVERAGE(D16456:D16460)</f>
        <v>33</v>
      </c>
      <c r="L16456">
        <f>AVERAGE(D16456:D16475)</f>
        <v>33</v>
      </c>
      <c r="M16456">
        <f>K16456-L16456</f>
        <v>0</v>
      </c>
      <c r="N16456" t="str">
        <f>IF(K16456&gt;L16456,"HIGH ZONE BIAS",IF(K16456&lt;L16456,"LOW ZONE BIAS","EQUILIBRIUM"))</f>
        <v>EQUILIBRIUM</v>
      </c>
    </row>
    <row r="16457">
      <c r="A16457">
        <v>11102</v>
      </c>
      <c r="B16457" t="str">
        <v>2012-05-03</v>
      </c>
      <c r="C16457" t="str">
        <v>Morning</v>
      </c>
      <c r="D16457">
        <v>20</v>
      </c>
      <c r="E16457" t="str">
        <f>IF(MOD(D16457,2)=0,"EVEN","ODD")</f>
        <v>EVEN</v>
      </c>
      <c r="F16457" t="str">
        <f>IF(D16457&lt;=18,"LOW (1-18)","HIGH (19-36)")</f>
        <v>HIGH (19-36)</v>
      </c>
      <c r="G16457">
        <f>INT((D16457-1)/6)+1</f>
        <v>4</v>
      </c>
      <c r="H16457">
        <f>MOD(D16457-1,6)+1</f>
        <v>2</v>
      </c>
      <c r="I16457">
        <f>37-D16457</f>
        <v>17</v>
      </c>
      <c r="J16457">
        <f>ABS(D16457-D16458)</f>
        <v>1</v>
      </c>
      <c r="K16457">
        <f>AVERAGE(D16457:D16461)</f>
        <v>20</v>
      </c>
      <c r="L16457">
        <f>AVERAGE(D16457:D16476)</f>
        <v>20</v>
      </c>
      <c r="M16457">
        <f>K16457-L16457</f>
        <v>0</v>
      </c>
      <c r="N16457" t="str">
        <f>IF(K16457&gt;L16457,"HIGH ZONE BIAS",IF(K16457&lt;L16457,"LOW ZONE BIAS","EQUILIBRIUM"))</f>
        <v>EQUILIBRIUM</v>
      </c>
    </row>
    <row r="16458">
      <c r="A16458">
        <v>11101</v>
      </c>
      <c r="B16458" t="str">
        <v>2012-05-02</v>
      </c>
      <c r="C16458" t="str">
        <v>Evening</v>
      </c>
      <c r="D16458">
        <v>21</v>
      </c>
      <c r="E16458" t="str">
        <f>IF(MOD(D16458,2)=0,"EVEN","ODD")</f>
        <v>ODD</v>
      </c>
      <c r="F16458" t="str">
        <f>IF(D16458&lt;=18,"LOW (1-18)","HIGH (19-36)")</f>
        <v>HIGH (19-36)</v>
      </c>
      <c r="G16458">
        <f>INT((D16458-1)/6)+1</f>
        <v>4</v>
      </c>
      <c r="H16458">
        <f>MOD(D16458-1,6)+1</f>
        <v>3</v>
      </c>
      <c r="I16458">
        <f>37-D16458</f>
        <v>16</v>
      </c>
      <c r="J16458">
        <f>ABS(D16458-D16459)</f>
        <v>7</v>
      </c>
      <c r="K16458">
        <f>AVERAGE(D16458:D16462)</f>
        <v>21</v>
      </c>
      <c r="L16458">
        <f>AVERAGE(D16458:D16477)</f>
        <v>21</v>
      </c>
      <c r="M16458">
        <f>K16458-L16458</f>
        <v>0</v>
      </c>
      <c r="N16458" t="str">
        <f>IF(K16458&gt;L16458,"HIGH ZONE BIAS",IF(K16458&lt;L16458,"LOW ZONE BIAS","EQUILIBRIUM"))</f>
        <v>EQUILIBRIUM</v>
      </c>
    </row>
    <row r="16459">
      <c r="A16459">
        <v>11100</v>
      </c>
      <c r="B16459" t="str">
        <v>2012-05-02</v>
      </c>
      <c r="C16459" t="str">
        <v>Midday</v>
      </c>
      <c r="D16459">
        <v>14</v>
      </c>
      <c r="E16459" t="str">
        <f>IF(MOD(D16459,2)=0,"EVEN","ODD")</f>
        <v>EVEN</v>
      </c>
      <c r="F16459" t="str">
        <f>IF(D16459&lt;=18,"LOW (1-18)","HIGH (19-36)")</f>
        <v>LOW (1-18)</v>
      </c>
      <c r="G16459">
        <f>INT((D16459-1)/6)+1</f>
        <v>3</v>
      </c>
      <c r="H16459">
        <f>MOD(D16459-1,6)+1</f>
        <v>2</v>
      </c>
      <c r="I16459">
        <f>37-D16459</f>
        <v>23</v>
      </c>
      <c r="J16459">
        <f>ABS(D16459-D16460)</f>
        <v>12</v>
      </c>
      <c r="K16459">
        <f>AVERAGE(D16459:D16463)</f>
        <v>14</v>
      </c>
      <c r="L16459">
        <f>AVERAGE(D16459:D16478)</f>
        <v>14</v>
      </c>
      <c r="M16459">
        <f>K16459-L16459</f>
        <v>0</v>
      </c>
      <c r="N16459" t="str">
        <f>IF(K16459&gt;L16459,"HIGH ZONE BIAS",IF(K16459&lt;L16459,"LOW ZONE BIAS","EQUILIBRIUM"))</f>
        <v>EQUILIBRIUM</v>
      </c>
    </row>
    <row r="16460">
      <c r="A16460">
        <v>11099</v>
      </c>
      <c r="B16460" t="str">
        <v>2012-05-02</v>
      </c>
      <c r="C16460" t="str">
        <v>Morning</v>
      </c>
      <c r="D16460">
        <v>2</v>
      </c>
      <c r="E16460" t="str">
        <f>IF(MOD(D16460,2)=0,"EVEN","ODD")</f>
        <v>EVEN</v>
      </c>
      <c r="F16460" t="str">
        <f>IF(D16460&lt;=18,"LOW (1-18)","HIGH (19-36)")</f>
        <v>LOW (1-18)</v>
      </c>
      <c r="G16460">
        <f>INT((D16460-1)/6)+1</f>
        <v>1</v>
      </c>
      <c r="H16460">
        <f>MOD(D16460-1,6)+1</f>
        <v>2</v>
      </c>
      <c r="I16460">
        <f>37-D16460</f>
        <v>35</v>
      </c>
      <c r="J16460">
        <f>ABS(D16460-D16461)</f>
        <v>28</v>
      </c>
      <c r="K16460">
        <f>AVERAGE(D16460:D16464)</f>
        <v>2</v>
      </c>
      <c r="L16460">
        <f>AVERAGE(D16460:D16479)</f>
        <v>2</v>
      </c>
      <c r="M16460">
        <f>K16460-L16460</f>
        <v>0</v>
      </c>
      <c r="N16460" t="str">
        <f>IF(K16460&gt;L16460,"HIGH ZONE BIAS",IF(K16460&lt;L16460,"LOW ZONE BIAS","EQUILIBRIUM"))</f>
        <v>EQUILIBRIUM</v>
      </c>
    </row>
    <row r="16461">
      <c r="A16461">
        <v>11098</v>
      </c>
      <c r="B16461" t="str">
        <v>2012-05-01</v>
      </c>
      <c r="C16461" t="str">
        <v>Evening</v>
      </c>
      <c r="D16461">
        <v>30</v>
      </c>
      <c r="E16461" t="str">
        <f>IF(MOD(D16461,2)=0,"EVEN","ODD")</f>
        <v>EVEN</v>
      </c>
      <c r="F16461" t="str">
        <f>IF(D16461&lt;=18,"LOW (1-18)","HIGH (19-36)")</f>
        <v>HIGH (19-36)</v>
      </c>
      <c r="G16461">
        <f>INT((D16461-1)/6)+1</f>
        <v>5</v>
      </c>
      <c r="H16461">
        <f>MOD(D16461-1,6)+1</f>
        <v>6</v>
      </c>
      <c r="I16461">
        <f>37-D16461</f>
        <v>7</v>
      </c>
      <c r="J16461">
        <f>ABS(D16461-D16462)</f>
        <v>16</v>
      </c>
      <c r="K16461">
        <f>AVERAGE(D16461:D16465)</f>
        <v>30</v>
      </c>
      <c r="L16461">
        <f>AVERAGE(D16461:D16480)</f>
        <v>30</v>
      </c>
      <c r="M16461">
        <f>K16461-L16461</f>
        <v>0</v>
      </c>
      <c r="N16461" t="str">
        <f>IF(K16461&gt;L16461,"HIGH ZONE BIAS",IF(K16461&lt;L16461,"LOW ZONE BIAS","EQUILIBRIUM"))</f>
        <v>EQUILIBRIUM</v>
      </c>
    </row>
    <row r="16462">
      <c r="A16462">
        <v>11097</v>
      </c>
      <c r="B16462" t="str">
        <v>2012-05-01</v>
      </c>
      <c r="C16462" t="str">
        <v>Midday</v>
      </c>
      <c r="D16462">
        <v>14</v>
      </c>
      <c r="E16462" t="str">
        <f>IF(MOD(D16462,2)=0,"EVEN","ODD")</f>
        <v>EVEN</v>
      </c>
      <c r="F16462" t="str">
        <f>IF(D16462&lt;=18,"LOW (1-18)","HIGH (19-36)")</f>
        <v>LOW (1-18)</v>
      </c>
      <c r="G16462">
        <f>INT((D16462-1)/6)+1</f>
        <v>3</v>
      </c>
      <c r="H16462">
        <f>MOD(D16462-1,6)+1</f>
        <v>2</v>
      </c>
      <c r="I16462">
        <f>37-D16462</f>
        <v>23</v>
      </c>
      <c r="J16462">
        <f>ABS(D16462-D16463)</f>
        <v>7</v>
      </c>
      <c r="K16462">
        <f>AVERAGE(D16462:D16466)</f>
        <v>14</v>
      </c>
      <c r="L16462">
        <f>AVERAGE(D16462:D16481)</f>
        <v>14</v>
      </c>
      <c r="M16462">
        <f>K16462-L16462</f>
        <v>0</v>
      </c>
      <c r="N16462" t="str">
        <f>IF(K16462&gt;L16462,"HIGH ZONE BIAS",IF(K16462&lt;L16462,"LOW ZONE BIAS","EQUILIBRIUM"))</f>
        <v>EQUILIBRIUM</v>
      </c>
    </row>
    <row r="16463">
      <c r="A16463">
        <v>11096</v>
      </c>
      <c r="B16463" t="str">
        <v>2012-05-01</v>
      </c>
      <c r="C16463" t="str">
        <v>Morning</v>
      </c>
      <c r="D16463">
        <v>7</v>
      </c>
      <c r="E16463" t="str">
        <f>IF(MOD(D16463,2)=0,"EVEN","ODD")</f>
        <v>ODD</v>
      </c>
      <c r="F16463" t="str">
        <f>IF(D16463&lt;=18,"LOW (1-18)","HIGH (19-36)")</f>
        <v>LOW (1-18)</v>
      </c>
      <c r="G16463">
        <f>INT((D16463-1)/6)+1</f>
        <v>2</v>
      </c>
      <c r="H16463">
        <f>MOD(D16463-1,6)+1</f>
        <v>1</v>
      </c>
      <c r="I16463">
        <f>37-D16463</f>
        <v>30</v>
      </c>
      <c r="J16463">
        <f>ABS(D16463-D16464)</f>
        <v>6</v>
      </c>
      <c r="K16463">
        <f>AVERAGE(D16463:D16467)</f>
        <v>7</v>
      </c>
      <c r="L16463">
        <f>AVERAGE(D16463:D16482)</f>
        <v>7</v>
      </c>
      <c r="M16463">
        <f>K16463-L16463</f>
        <v>0</v>
      </c>
      <c r="N16463" t="str">
        <f>IF(K16463&gt;L16463,"HIGH ZONE BIAS",IF(K16463&lt;L16463,"LOW ZONE BIAS","EQUILIBRIUM"))</f>
        <v>EQUILIBRIUM</v>
      </c>
    </row>
    <row r="16464">
      <c r="A16464">
        <v>11095</v>
      </c>
      <c r="B16464" t="str">
        <v>2012-04-30</v>
      </c>
      <c r="C16464" t="str">
        <v>Evening</v>
      </c>
      <c r="D16464">
        <v>1</v>
      </c>
      <c r="E16464" t="str">
        <f>IF(MOD(D16464,2)=0,"EVEN","ODD")</f>
        <v>ODD</v>
      </c>
      <c r="F16464" t="str">
        <f>IF(D16464&lt;=18,"LOW (1-18)","HIGH (19-36)")</f>
        <v>LOW (1-18)</v>
      </c>
      <c r="G16464">
        <f>INT((D16464-1)/6)+1</f>
        <v>1</v>
      </c>
      <c r="H16464">
        <f>MOD(D16464-1,6)+1</f>
        <v>1</v>
      </c>
      <c r="I16464">
        <f>37-D16464</f>
        <v>36</v>
      </c>
      <c r="J16464">
        <f>ABS(D16464-D16465)</f>
        <v>16</v>
      </c>
      <c r="K16464">
        <f>AVERAGE(D16464:D16468)</f>
        <v>1</v>
      </c>
      <c r="L16464">
        <f>AVERAGE(D16464:D16483)</f>
        <v>1</v>
      </c>
      <c r="M16464">
        <f>K16464-L16464</f>
        <v>0</v>
      </c>
      <c r="N16464" t="str">
        <f>IF(K16464&gt;L16464,"HIGH ZONE BIAS",IF(K16464&lt;L16464,"LOW ZONE BIAS","EQUILIBRIUM"))</f>
        <v>EQUILIBRIUM</v>
      </c>
    </row>
    <row r="16465">
      <c r="A16465">
        <v>11094</v>
      </c>
      <c r="B16465" t="str">
        <v>2012-04-30</v>
      </c>
      <c r="C16465" t="str">
        <v>Midday</v>
      </c>
      <c r="D16465">
        <v>17</v>
      </c>
      <c r="E16465" t="str">
        <f>IF(MOD(D16465,2)=0,"EVEN","ODD")</f>
        <v>ODD</v>
      </c>
      <c r="F16465" t="str">
        <f>IF(D16465&lt;=18,"LOW (1-18)","HIGH (19-36)")</f>
        <v>LOW (1-18)</v>
      </c>
      <c r="G16465">
        <f>INT((D16465-1)/6)+1</f>
        <v>3</v>
      </c>
      <c r="H16465">
        <f>MOD(D16465-1,6)+1</f>
        <v>5</v>
      </c>
      <c r="I16465">
        <f>37-D16465</f>
        <v>20</v>
      </c>
      <c r="J16465">
        <f>ABS(D16465-D16466)</f>
        <v>10</v>
      </c>
      <c r="K16465">
        <f>AVERAGE(D16465:D16469)</f>
        <v>17</v>
      </c>
      <c r="L16465">
        <f>AVERAGE(D16465:D16484)</f>
        <v>17</v>
      </c>
      <c r="M16465">
        <f>K16465-L16465</f>
        <v>0</v>
      </c>
      <c r="N16465" t="str">
        <f>IF(K16465&gt;L16465,"HIGH ZONE BIAS",IF(K16465&lt;L16465,"LOW ZONE BIAS","EQUILIBRIUM"))</f>
        <v>EQUILIBRIUM</v>
      </c>
    </row>
    <row r="16466">
      <c r="A16466">
        <v>11093</v>
      </c>
      <c r="B16466" t="str">
        <v>2012-04-30</v>
      </c>
      <c r="C16466" t="str">
        <v>Morning</v>
      </c>
      <c r="D16466">
        <v>7</v>
      </c>
      <c r="E16466" t="str">
        <f>IF(MOD(D16466,2)=0,"EVEN","ODD")</f>
        <v>ODD</v>
      </c>
      <c r="F16466" t="str">
        <f>IF(D16466&lt;=18,"LOW (1-18)","HIGH (19-36)")</f>
        <v>LOW (1-18)</v>
      </c>
      <c r="G16466">
        <f>INT((D16466-1)/6)+1</f>
        <v>2</v>
      </c>
      <c r="H16466">
        <f>MOD(D16466-1,6)+1</f>
        <v>1</v>
      </c>
      <c r="I16466">
        <f>37-D16466</f>
        <v>30</v>
      </c>
      <c r="J16466">
        <f>ABS(D16466-D16467)</f>
        <v>1</v>
      </c>
      <c r="K16466">
        <f>AVERAGE(D16466:D16470)</f>
        <v>7</v>
      </c>
      <c r="L16466">
        <f>AVERAGE(D16466:D16485)</f>
        <v>7</v>
      </c>
      <c r="M16466">
        <f>K16466-L16466</f>
        <v>0</v>
      </c>
      <c r="N16466" t="str">
        <f>IF(K16466&gt;L16466,"HIGH ZONE BIAS",IF(K16466&lt;L16466,"LOW ZONE BIAS","EQUILIBRIUM"))</f>
        <v>EQUILIBRIUM</v>
      </c>
    </row>
    <row r="16467">
      <c r="A16467">
        <v>11092</v>
      </c>
      <c r="B16467" t="str">
        <v>2012-04-28</v>
      </c>
      <c r="C16467" t="str">
        <v>Evening</v>
      </c>
      <c r="D16467">
        <v>6</v>
      </c>
      <c r="E16467" t="str">
        <f>IF(MOD(D16467,2)=0,"EVEN","ODD")</f>
        <v>EVEN</v>
      </c>
      <c r="F16467" t="str">
        <f>IF(D16467&lt;=18,"LOW (1-18)","HIGH (19-36)")</f>
        <v>LOW (1-18)</v>
      </c>
      <c r="G16467">
        <f>INT((D16467-1)/6)+1</f>
        <v>1</v>
      </c>
      <c r="H16467">
        <f>MOD(D16467-1,6)+1</f>
        <v>6</v>
      </c>
      <c r="I16467">
        <f>37-D16467</f>
        <v>31</v>
      </c>
      <c r="J16467">
        <f>ABS(D16467-D16468)</f>
        <v>19</v>
      </c>
      <c r="K16467">
        <f>AVERAGE(D16467:D16471)</f>
        <v>6</v>
      </c>
      <c r="L16467">
        <f>AVERAGE(D16467:D16486)</f>
        <v>6</v>
      </c>
      <c r="M16467">
        <f>K16467-L16467</f>
        <v>0</v>
      </c>
      <c r="N16467" t="str">
        <f>IF(K16467&gt;L16467,"HIGH ZONE BIAS",IF(K16467&lt;L16467,"LOW ZONE BIAS","EQUILIBRIUM"))</f>
        <v>EQUILIBRIUM</v>
      </c>
    </row>
    <row r="16468">
      <c r="A16468">
        <v>11091</v>
      </c>
      <c r="B16468" t="str">
        <v>2012-04-28</v>
      </c>
      <c r="C16468" t="str">
        <v>Midday</v>
      </c>
      <c r="D16468">
        <v>25</v>
      </c>
      <c r="E16468" t="str">
        <f>IF(MOD(D16468,2)=0,"EVEN","ODD")</f>
        <v>ODD</v>
      </c>
      <c r="F16468" t="str">
        <f>IF(D16468&lt;=18,"LOW (1-18)","HIGH (19-36)")</f>
        <v>HIGH (19-36)</v>
      </c>
      <c r="G16468">
        <f>INT((D16468-1)/6)+1</f>
        <v>5</v>
      </c>
      <c r="H16468">
        <f>MOD(D16468-1,6)+1</f>
        <v>1</v>
      </c>
      <c r="I16468">
        <f>37-D16468</f>
        <v>12</v>
      </c>
      <c r="J16468">
        <f>ABS(D16468-D16469)</f>
        <v>8</v>
      </c>
      <c r="K16468">
        <f>AVERAGE(D16468:D16472)</f>
        <v>25</v>
      </c>
      <c r="L16468">
        <f>AVERAGE(D16468:D16487)</f>
        <v>25</v>
      </c>
      <c r="M16468">
        <f>K16468-L16468</f>
        <v>0</v>
      </c>
      <c r="N16468" t="str">
        <f>IF(K16468&gt;L16468,"HIGH ZONE BIAS",IF(K16468&lt;L16468,"LOW ZONE BIAS","EQUILIBRIUM"))</f>
        <v>EQUILIBRIUM</v>
      </c>
    </row>
    <row r="16469">
      <c r="A16469">
        <v>11090</v>
      </c>
      <c r="B16469" t="str">
        <v>2012-04-28</v>
      </c>
      <c r="C16469" t="str">
        <v>Morning</v>
      </c>
      <c r="D16469">
        <v>17</v>
      </c>
      <c r="E16469" t="str">
        <f>IF(MOD(D16469,2)=0,"EVEN","ODD")</f>
        <v>ODD</v>
      </c>
      <c r="F16469" t="str">
        <f>IF(D16469&lt;=18,"LOW (1-18)","HIGH (19-36)")</f>
        <v>LOW (1-18)</v>
      </c>
      <c r="G16469">
        <f>INT((D16469-1)/6)+1</f>
        <v>3</v>
      </c>
      <c r="H16469">
        <f>MOD(D16469-1,6)+1</f>
        <v>5</v>
      </c>
      <c r="I16469">
        <f>37-D16469</f>
        <v>20</v>
      </c>
      <c r="J16469">
        <f>ABS(D16469-D16470)</f>
        <v>8</v>
      </c>
      <c r="K16469">
        <f>AVERAGE(D16469:D16473)</f>
        <v>17</v>
      </c>
      <c r="L16469">
        <f>AVERAGE(D16469:D16488)</f>
        <v>17</v>
      </c>
      <c r="M16469">
        <f>K16469-L16469</f>
        <v>0</v>
      </c>
      <c r="N16469" t="str">
        <f>IF(K16469&gt;L16469,"HIGH ZONE BIAS",IF(K16469&lt;L16469,"LOW ZONE BIAS","EQUILIBRIUM"))</f>
        <v>EQUILIBRIUM</v>
      </c>
    </row>
    <row r="16470">
      <c r="A16470">
        <v>11089</v>
      </c>
      <c r="B16470" t="str">
        <v>2012-04-27</v>
      </c>
      <c r="C16470" t="str">
        <v>Evening</v>
      </c>
      <c r="D16470">
        <v>9</v>
      </c>
      <c r="E16470" t="str">
        <f>IF(MOD(D16470,2)=0,"EVEN","ODD")</f>
        <v>ODD</v>
      </c>
      <c r="F16470" t="str">
        <f>IF(D16470&lt;=18,"LOW (1-18)","HIGH (19-36)")</f>
        <v>LOW (1-18)</v>
      </c>
      <c r="G16470">
        <f>INT((D16470-1)/6)+1</f>
        <v>2</v>
      </c>
      <c r="H16470">
        <f>MOD(D16470-1,6)+1</f>
        <v>3</v>
      </c>
      <c r="I16470">
        <f>37-D16470</f>
        <v>28</v>
      </c>
      <c r="J16470">
        <f>ABS(D16470-D16471)</f>
        <v>7</v>
      </c>
      <c r="K16470">
        <f>AVERAGE(D16470:D16474)</f>
        <v>9</v>
      </c>
      <c r="L16470">
        <f>AVERAGE(D16470:D16489)</f>
        <v>9</v>
      </c>
      <c r="M16470">
        <f>K16470-L16470</f>
        <v>0</v>
      </c>
      <c r="N16470" t="str">
        <f>IF(K16470&gt;L16470,"HIGH ZONE BIAS",IF(K16470&lt;L16470,"LOW ZONE BIAS","EQUILIBRIUM"))</f>
        <v>EQUILIBRIUM</v>
      </c>
    </row>
    <row r="16471">
      <c r="A16471">
        <v>11088</v>
      </c>
      <c r="B16471" t="str">
        <v>2012-04-27</v>
      </c>
      <c r="C16471" t="str">
        <v>Midday</v>
      </c>
      <c r="D16471">
        <v>2</v>
      </c>
      <c r="E16471" t="str">
        <f>IF(MOD(D16471,2)=0,"EVEN","ODD")</f>
        <v>EVEN</v>
      </c>
      <c r="F16471" t="str">
        <f>IF(D16471&lt;=18,"LOW (1-18)","HIGH (19-36)")</f>
        <v>LOW (1-18)</v>
      </c>
      <c r="G16471">
        <f>INT((D16471-1)/6)+1</f>
        <v>1</v>
      </c>
      <c r="H16471">
        <f>MOD(D16471-1,6)+1</f>
        <v>2</v>
      </c>
      <c r="I16471">
        <f>37-D16471</f>
        <v>35</v>
      </c>
      <c r="J16471">
        <f>ABS(D16471-D16472)</f>
        <v>28</v>
      </c>
      <c r="K16471">
        <f>AVERAGE(D16471:D16475)</f>
        <v>2</v>
      </c>
      <c r="L16471">
        <f>AVERAGE(D16471:D16490)</f>
        <v>2</v>
      </c>
      <c r="M16471">
        <f>K16471-L16471</f>
        <v>0</v>
      </c>
      <c r="N16471" t="str">
        <f>IF(K16471&gt;L16471,"HIGH ZONE BIAS",IF(K16471&lt;L16471,"LOW ZONE BIAS","EQUILIBRIUM"))</f>
        <v>EQUILIBRIUM</v>
      </c>
    </row>
    <row r="16472">
      <c r="A16472">
        <v>11087</v>
      </c>
      <c r="B16472" t="str">
        <v>2012-04-27</v>
      </c>
      <c r="C16472" t="str">
        <v>Morning</v>
      </c>
      <c r="D16472">
        <v>30</v>
      </c>
      <c r="E16472" t="str">
        <f>IF(MOD(D16472,2)=0,"EVEN","ODD")</f>
        <v>EVEN</v>
      </c>
      <c r="F16472" t="str">
        <f>IF(D16472&lt;=18,"LOW (1-18)","HIGH (19-36)")</f>
        <v>HIGH (19-36)</v>
      </c>
      <c r="G16472">
        <f>INT((D16472-1)/6)+1</f>
        <v>5</v>
      </c>
      <c r="H16472">
        <f>MOD(D16472-1,6)+1</f>
        <v>6</v>
      </c>
      <c r="I16472">
        <f>37-D16472</f>
        <v>7</v>
      </c>
      <c r="J16472">
        <f>ABS(D16472-D16473)</f>
        <v>5</v>
      </c>
      <c r="K16472">
        <f>AVERAGE(D16472:D16476)</f>
        <v>30</v>
      </c>
      <c r="L16472">
        <f>AVERAGE(D16472:D16491)</f>
        <v>30</v>
      </c>
      <c r="M16472">
        <f>K16472-L16472</f>
        <v>0</v>
      </c>
      <c r="N16472" t="str">
        <f>IF(K16472&gt;L16472,"HIGH ZONE BIAS",IF(K16472&lt;L16472,"LOW ZONE BIAS","EQUILIBRIUM"))</f>
        <v>EQUILIBRIUM</v>
      </c>
    </row>
    <row r="16473">
      <c r="A16473">
        <v>11086</v>
      </c>
      <c r="B16473" t="str">
        <v>2012-04-26</v>
      </c>
      <c r="C16473" t="str">
        <v>Evening</v>
      </c>
      <c r="D16473">
        <v>35</v>
      </c>
      <c r="E16473" t="str">
        <f>IF(MOD(D16473,2)=0,"EVEN","ODD")</f>
        <v>ODD</v>
      </c>
      <c r="F16473" t="str">
        <f>IF(D16473&lt;=18,"LOW (1-18)","HIGH (19-36)")</f>
        <v>HIGH (19-36)</v>
      </c>
      <c r="G16473">
        <f>INT((D16473-1)/6)+1</f>
        <v>6</v>
      </c>
      <c r="H16473">
        <f>MOD(D16473-1,6)+1</f>
        <v>5</v>
      </c>
      <c r="I16473">
        <f>37-D16473</f>
        <v>2</v>
      </c>
      <c r="J16473">
        <f>ABS(D16473-D16474)</f>
        <v>27</v>
      </c>
      <c r="K16473">
        <f>AVERAGE(D16473:D16477)</f>
        <v>35</v>
      </c>
      <c r="L16473">
        <f>AVERAGE(D16473:D16492)</f>
        <v>35</v>
      </c>
      <c r="M16473">
        <f>K16473-L16473</f>
        <v>0</v>
      </c>
      <c r="N16473" t="str">
        <f>IF(K16473&gt;L16473,"HIGH ZONE BIAS",IF(K16473&lt;L16473,"LOW ZONE BIAS","EQUILIBRIUM"))</f>
        <v>EQUILIBRIUM</v>
      </c>
    </row>
    <row r="16474">
      <c r="A16474">
        <v>11085</v>
      </c>
      <c r="B16474" t="str">
        <v>2012-04-26</v>
      </c>
      <c r="C16474" t="str">
        <v>Midday</v>
      </c>
      <c r="D16474">
        <v>8</v>
      </c>
      <c r="E16474" t="str">
        <f>IF(MOD(D16474,2)=0,"EVEN","ODD")</f>
        <v>EVEN</v>
      </c>
      <c r="F16474" t="str">
        <f>IF(D16474&lt;=18,"LOW (1-18)","HIGH (19-36)")</f>
        <v>LOW (1-18)</v>
      </c>
      <c r="G16474">
        <f>INT((D16474-1)/6)+1</f>
        <v>2</v>
      </c>
      <c r="H16474">
        <f>MOD(D16474-1,6)+1</f>
        <v>2</v>
      </c>
      <c r="I16474">
        <f>37-D16474</f>
        <v>29</v>
      </c>
      <c r="J16474">
        <f>ABS(D16474-D16475)</f>
        <v>2</v>
      </c>
      <c r="K16474">
        <f>AVERAGE(D16474:D16478)</f>
        <v>8</v>
      </c>
      <c r="L16474">
        <f>AVERAGE(D16474:D16493)</f>
        <v>8</v>
      </c>
      <c r="M16474">
        <f>K16474-L16474</f>
        <v>0</v>
      </c>
      <c r="N16474" t="str">
        <f>IF(K16474&gt;L16474,"HIGH ZONE BIAS",IF(K16474&lt;L16474,"LOW ZONE BIAS","EQUILIBRIUM"))</f>
        <v>EQUILIBRIUM</v>
      </c>
    </row>
    <row r="16475">
      <c r="A16475">
        <v>11084</v>
      </c>
      <c r="B16475" t="str">
        <v>2012-04-26</v>
      </c>
      <c r="C16475" t="str">
        <v>Morning</v>
      </c>
      <c r="D16475">
        <v>6</v>
      </c>
      <c r="E16475" t="str">
        <f>IF(MOD(D16475,2)=0,"EVEN","ODD")</f>
        <v>EVEN</v>
      </c>
      <c r="F16475" t="str">
        <f>IF(D16475&lt;=18,"LOW (1-18)","HIGH (19-36)")</f>
        <v>LOW (1-18)</v>
      </c>
      <c r="G16475">
        <f>INT((D16475-1)/6)+1</f>
        <v>1</v>
      </c>
      <c r="H16475">
        <f>MOD(D16475-1,6)+1</f>
        <v>6</v>
      </c>
      <c r="I16475">
        <f>37-D16475</f>
        <v>31</v>
      </c>
      <c r="J16475">
        <f>ABS(D16475-D16476)</f>
        <v>14</v>
      </c>
      <c r="K16475">
        <f>AVERAGE(D16475:D16479)</f>
        <v>6</v>
      </c>
      <c r="L16475">
        <f>AVERAGE(D16475:D16494)</f>
        <v>6</v>
      </c>
      <c r="M16475">
        <f>K16475-L16475</f>
        <v>0</v>
      </c>
      <c r="N16475" t="str">
        <f>IF(K16475&gt;L16475,"HIGH ZONE BIAS",IF(K16475&lt;L16475,"LOW ZONE BIAS","EQUILIBRIUM"))</f>
        <v>EQUILIBRIUM</v>
      </c>
    </row>
    <row r="16476">
      <c r="A16476">
        <v>11083</v>
      </c>
      <c r="B16476" t="str">
        <v>2012-04-25</v>
      </c>
      <c r="C16476" t="str">
        <v>Evening</v>
      </c>
      <c r="D16476">
        <v>20</v>
      </c>
      <c r="E16476" t="str">
        <f>IF(MOD(D16476,2)=0,"EVEN","ODD")</f>
        <v>EVEN</v>
      </c>
      <c r="F16476" t="str">
        <f>IF(D16476&lt;=18,"LOW (1-18)","HIGH (19-36)")</f>
        <v>HIGH (19-36)</v>
      </c>
      <c r="G16476">
        <f>INT((D16476-1)/6)+1</f>
        <v>4</v>
      </c>
      <c r="H16476">
        <f>MOD(D16476-1,6)+1</f>
        <v>2</v>
      </c>
      <c r="I16476">
        <f>37-D16476</f>
        <v>17</v>
      </c>
      <c r="J16476">
        <f>ABS(D16476-D16477)</f>
        <v>7</v>
      </c>
      <c r="K16476">
        <f>AVERAGE(D16476:D16480)</f>
        <v>20</v>
      </c>
      <c r="L16476">
        <f>AVERAGE(D16476:D16495)</f>
        <v>20</v>
      </c>
      <c r="M16476">
        <f>K16476-L16476</f>
        <v>0</v>
      </c>
      <c r="N16476" t="str">
        <f>IF(K16476&gt;L16476,"HIGH ZONE BIAS",IF(K16476&lt;L16476,"LOW ZONE BIAS","EQUILIBRIUM"))</f>
        <v>EQUILIBRIUM</v>
      </c>
    </row>
    <row r="16477">
      <c r="A16477">
        <v>11082</v>
      </c>
      <c r="B16477" t="str">
        <v>2012-04-25</v>
      </c>
      <c r="C16477" t="str">
        <v>Midday</v>
      </c>
      <c r="D16477">
        <v>27</v>
      </c>
      <c r="E16477" t="str">
        <f>IF(MOD(D16477,2)=0,"EVEN","ODD")</f>
        <v>ODD</v>
      </c>
      <c r="F16477" t="str">
        <f>IF(D16477&lt;=18,"LOW (1-18)","HIGH (19-36)")</f>
        <v>HIGH (19-36)</v>
      </c>
      <c r="G16477">
        <f>INT((D16477-1)/6)+1</f>
        <v>5</v>
      </c>
      <c r="H16477">
        <f>MOD(D16477-1,6)+1</f>
        <v>3</v>
      </c>
      <c r="I16477">
        <f>37-D16477</f>
        <v>10</v>
      </c>
      <c r="J16477">
        <f>ABS(D16477-D16478)</f>
        <v>12</v>
      </c>
      <c r="K16477">
        <f>AVERAGE(D16477:D16481)</f>
        <v>27</v>
      </c>
      <c r="L16477">
        <f>AVERAGE(D16477:D16496)</f>
        <v>27</v>
      </c>
      <c r="M16477">
        <f>K16477-L16477</f>
        <v>0</v>
      </c>
      <c r="N16477" t="str">
        <f>IF(K16477&gt;L16477,"HIGH ZONE BIAS",IF(K16477&lt;L16477,"LOW ZONE BIAS","EQUILIBRIUM"))</f>
        <v>EQUILIBRIUM</v>
      </c>
    </row>
    <row r="16478">
      <c r="A16478">
        <v>11081</v>
      </c>
      <c r="B16478" t="str">
        <v>2012-04-25</v>
      </c>
      <c r="C16478" t="str">
        <v>Morning</v>
      </c>
      <c r="D16478">
        <v>15</v>
      </c>
      <c r="E16478" t="str">
        <f>IF(MOD(D16478,2)=0,"EVEN","ODD")</f>
        <v>ODD</v>
      </c>
      <c r="F16478" t="str">
        <f>IF(D16478&lt;=18,"LOW (1-18)","HIGH (19-36)")</f>
        <v>LOW (1-18)</v>
      </c>
      <c r="G16478">
        <f>INT((D16478-1)/6)+1</f>
        <v>3</v>
      </c>
      <c r="H16478">
        <f>MOD(D16478-1,6)+1</f>
        <v>3</v>
      </c>
      <c r="I16478">
        <f>37-D16478</f>
        <v>22</v>
      </c>
      <c r="J16478">
        <f>ABS(D16478-D16479)</f>
        <v>5</v>
      </c>
      <c r="K16478">
        <f>AVERAGE(D16478:D16482)</f>
        <v>15</v>
      </c>
      <c r="L16478">
        <f>AVERAGE(D16478:D16497)</f>
        <v>15</v>
      </c>
      <c r="M16478">
        <f>K16478-L16478</f>
        <v>0</v>
      </c>
      <c r="N16478" t="str">
        <f>IF(K16478&gt;L16478,"HIGH ZONE BIAS",IF(K16478&lt;L16478,"LOW ZONE BIAS","EQUILIBRIUM"))</f>
        <v>EQUILIBRIUM</v>
      </c>
    </row>
    <row r="16479">
      <c r="A16479">
        <v>11080</v>
      </c>
      <c r="B16479" t="str">
        <v>2012-04-24</v>
      </c>
      <c r="C16479" t="str">
        <v>Evening</v>
      </c>
      <c r="D16479">
        <v>20</v>
      </c>
      <c r="E16479" t="str">
        <f>IF(MOD(D16479,2)=0,"EVEN","ODD")</f>
        <v>EVEN</v>
      </c>
      <c r="F16479" t="str">
        <f>IF(D16479&lt;=18,"LOW (1-18)","HIGH (19-36)")</f>
        <v>HIGH (19-36)</v>
      </c>
      <c r="G16479">
        <f>INT((D16479-1)/6)+1</f>
        <v>4</v>
      </c>
      <c r="H16479">
        <f>MOD(D16479-1,6)+1</f>
        <v>2</v>
      </c>
      <c r="I16479">
        <f>37-D16479</f>
        <v>17</v>
      </c>
      <c r="J16479">
        <f>ABS(D16479-D16480)</f>
        <v>5</v>
      </c>
      <c r="K16479">
        <f>AVERAGE(D16479:D16483)</f>
        <v>20</v>
      </c>
      <c r="L16479">
        <f>AVERAGE(D16479:D16498)</f>
        <v>20</v>
      </c>
      <c r="M16479">
        <f>K16479-L16479</f>
        <v>0</v>
      </c>
      <c r="N16479" t="str">
        <f>IF(K16479&gt;L16479,"HIGH ZONE BIAS",IF(K16479&lt;L16479,"LOW ZONE BIAS","EQUILIBRIUM"))</f>
        <v>EQUILIBRIUM</v>
      </c>
    </row>
    <row r="16480">
      <c r="A16480">
        <v>11079</v>
      </c>
      <c r="B16480" t="str">
        <v>2012-04-24</v>
      </c>
      <c r="C16480" t="str">
        <v>Midday</v>
      </c>
      <c r="D16480">
        <v>25</v>
      </c>
      <c r="E16480" t="str">
        <f>IF(MOD(D16480,2)=0,"EVEN","ODD")</f>
        <v>ODD</v>
      </c>
      <c r="F16480" t="str">
        <f>IF(D16480&lt;=18,"LOW (1-18)","HIGH (19-36)")</f>
        <v>HIGH (19-36)</v>
      </c>
      <c r="G16480">
        <f>INT((D16480-1)/6)+1</f>
        <v>5</v>
      </c>
      <c r="H16480">
        <f>MOD(D16480-1,6)+1</f>
        <v>1</v>
      </c>
      <c r="I16480">
        <f>37-D16480</f>
        <v>12</v>
      </c>
      <c r="J16480">
        <f>ABS(D16480-D16481)</f>
        <v>2</v>
      </c>
      <c r="K16480">
        <f>AVERAGE(D16480:D16484)</f>
        <v>25</v>
      </c>
      <c r="L16480">
        <f>AVERAGE(D16480:D16499)</f>
        <v>25</v>
      </c>
      <c r="M16480">
        <f>K16480-L16480</f>
        <v>0</v>
      </c>
      <c r="N16480" t="str">
        <f>IF(K16480&gt;L16480,"HIGH ZONE BIAS",IF(K16480&lt;L16480,"LOW ZONE BIAS","EQUILIBRIUM"))</f>
        <v>EQUILIBRIUM</v>
      </c>
    </row>
    <row r="16481">
      <c r="A16481">
        <v>11078</v>
      </c>
      <c r="B16481" t="str">
        <v>2012-04-24</v>
      </c>
      <c r="C16481" t="str">
        <v>Morning</v>
      </c>
      <c r="D16481">
        <v>23</v>
      </c>
      <c r="E16481" t="str">
        <f>IF(MOD(D16481,2)=0,"EVEN","ODD")</f>
        <v>ODD</v>
      </c>
      <c r="F16481" t="str">
        <f>IF(D16481&lt;=18,"LOW (1-18)","HIGH (19-36)")</f>
        <v>HIGH (19-36)</v>
      </c>
      <c r="G16481">
        <f>INT((D16481-1)/6)+1</f>
        <v>4</v>
      </c>
      <c r="H16481">
        <f>MOD(D16481-1,6)+1</f>
        <v>5</v>
      </c>
      <c r="I16481">
        <f>37-D16481</f>
        <v>14</v>
      </c>
      <c r="J16481">
        <f>ABS(D16481-D16482)</f>
        <v>22</v>
      </c>
      <c r="K16481">
        <f>AVERAGE(D16481:D16485)</f>
        <v>23</v>
      </c>
      <c r="L16481">
        <f>AVERAGE(D16481:D16500)</f>
        <v>23</v>
      </c>
      <c r="M16481">
        <f>K16481-L16481</f>
        <v>0</v>
      </c>
      <c r="N16481" t="str">
        <f>IF(K16481&gt;L16481,"HIGH ZONE BIAS",IF(K16481&lt;L16481,"LOW ZONE BIAS","EQUILIBRIUM"))</f>
        <v>EQUILIBRIUM</v>
      </c>
    </row>
    <row r="16482">
      <c r="A16482">
        <v>11077</v>
      </c>
      <c r="B16482" t="str">
        <v>2012-04-23</v>
      </c>
      <c r="C16482" t="str">
        <v>Evening</v>
      </c>
      <c r="D16482">
        <v>1</v>
      </c>
      <c r="E16482" t="str">
        <f>IF(MOD(D16482,2)=0,"EVEN","ODD")</f>
        <v>ODD</v>
      </c>
      <c r="F16482" t="str">
        <f>IF(D16482&lt;=18,"LOW (1-18)","HIGH (19-36)")</f>
        <v>LOW (1-18)</v>
      </c>
      <c r="G16482">
        <f>INT((D16482-1)/6)+1</f>
        <v>1</v>
      </c>
      <c r="H16482">
        <f>MOD(D16482-1,6)+1</f>
        <v>1</v>
      </c>
      <c r="I16482">
        <f>37-D16482</f>
        <v>36</v>
      </c>
      <c r="J16482">
        <f>ABS(D16482-D16483)</f>
        <v>11</v>
      </c>
      <c r="K16482">
        <f>AVERAGE(D16482:D16486)</f>
        <v>1</v>
      </c>
      <c r="L16482">
        <f>AVERAGE(D16482:D16501)</f>
        <v>1</v>
      </c>
      <c r="M16482">
        <f>K16482-L16482</f>
        <v>0</v>
      </c>
      <c r="N16482" t="str">
        <f>IF(K16482&gt;L16482,"HIGH ZONE BIAS",IF(K16482&lt;L16482,"LOW ZONE BIAS","EQUILIBRIUM"))</f>
        <v>EQUILIBRIUM</v>
      </c>
    </row>
    <row r="16483">
      <c r="A16483">
        <v>11076</v>
      </c>
      <c r="B16483" t="str">
        <v>2012-04-23</v>
      </c>
      <c r="C16483" t="str">
        <v>Midday</v>
      </c>
      <c r="D16483">
        <v>12</v>
      </c>
      <c r="E16483" t="str">
        <f>IF(MOD(D16483,2)=0,"EVEN","ODD")</f>
        <v>EVEN</v>
      </c>
      <c r="F16483" t="str">
        <f>IF(D16483&lt;=18,"LOW (1-18)","HIGH (19-36)")</f>
        <v>LOW (1-18)</v>
      </c>
      <c r="G16483">
        <f>INT((D16483-1)/6)+1</f>
        <v>2</v>
      </c>
      <c r="H16483">
        <f>MOD(D16483-1,6)+1</f>
        <v>6</v>
      </c>
      <c r="I16483">
        <f>37-D16483</f>
        <v>25</v>
      </c>
      <c r="J16483">
        <f>ABS(D16483-D16484)</f>
        <v>4</v>
      </c>
      <c r="K16483">
        <f>AVERAGE(D16483:D16487)</f>
        <v>12</v>
      </c>
      <c r="L16483">
        <f>AVERAGE(D16483:D16502)</f>
        <v>12</v>
      </c>
      <c r="M16483">
        <f>K16483-L16483</f>
        <v>0</v>
      </c>
      <c r="N16483" t="str">
        <f>IF(K16483&gt;L16483,"HIGH ZONE BIAS",IF(K16483&lt;L16483,"LOW ZONE BIAS","EQUILIBRIUM"))</f>
        <v>EQUILIBRIUM</v>
      </c>
    </row>
    <row r="16484">
      <c r="A16484">
        <v>11075</v>
      </c>
      <c r="B16484" t="str">
        <v>2012-04-23</v>
      </c>
      <c r="C16484" t="str">
        <v>Morning</v>
      </c>
      <c r="D16484">
        <v>8</v>
      </c>
      <c r="E16484" t="str">
        <f>IF(MOD(D16484,2)=0,"EVEN","ODD")</f>
        <v>EVEN</v>
      </c>
      <c r="F16484" t="str">
        <f>IF(D16484&lt;=18,"LOW (1-18)","HIGH (19-36)")</f>
        <v>LOW (1-18)</v>
      </c>
      <c r="G16484">
        <f>INT((D16484-1)/6)+1</f>
        <v>2</v>
      </c>
      <c r="H16484">
        <f>MOD(D16484-1,6)+1</f>
        <v>2</v>
      </c>
      <c r="I16484">
        <f>37-D16484</f>
        <v>29</v>
      </c>
      <c r="J16484">
        <f>ABS(D16484-D16485)</f>
        <v>3</v>
      </c>
      <c r="K16484">
        <f>AVERAGE(D16484:D16488)</f>
        <v>8</v>
      </c>
      <c r="L16484">
        <f>AVERAGE(D16484:D16503)</f>
        <v>8</v>
      </c>
      <c r="M16484">
        <f>K16484-L16484</f>
        <v>0</v>
      </c>
      <c r="N16484" t="str">
        <f>IF(K16484&gt;L16484,"HIGH ZONE BIAS",IF(K16484&lt;L16484,"LOW ZONE BIAS","EQUILIBRIUM"))</f>
        <v>EQUILIBRIUM</v>
      </c>
    </row>
    <row r="16485">
      <c r="A16485">
        <v>11074</v>
      </c>
      <c r="B16485" t="str">
        <v>2012-04-21</v>
      </c>
      <c r="C16485" t="str">
        <v>Evening</v>
      </c>
      <c r="D16485">
        <v>11</v>
      </c>
      <c r="E16485" t="str">
        <f>IF(MOD(D16485,2)=0,"EVEN","ODD")</f>
        <v>ODD</v>
      </c>
      <c r="F16485" t="str">
        <f>IF(D16485&lt;=18,"LOW (1-18)","HIGH (19-36)")</f>
        <v>LOW (1-18)</v>
      </c>
      <c r="G16485">
        <f>INT((D16485-1)/6)+1</f>
        <v>2</v>
      </c>
      <c r="H16485">
        <f>MOD(D16485-1,6)+1</f>
        <v>5</v>
      </c>
      <c r="I16485">
        <f>37-D16485</f>
        <v>26</v>
      </c>
      <c r="J16485">
        <f>ABS(D16485-D16486)</f>
        <v>1</v>
      </c>
      <c r="K16485">
        <f>AVERAGE(D16485:D16489)</f>
        <v>11</v>
      </c>
      <c r="L16485">
        <f>AVERAGE(D16485:D16504)</f>
        <v>11</v>
      </c>
      <c r="M16485">
        <f>K16485-L16485</f>
        <v>0</v>
      </c>
      <c r="N16485" t="str">
        <f>IF(K16485&gt;L16485,"HIGH ZONE BIAS",IF(K16485&lt;L16485,"LOW ZONE BIAS","EQUILIBRIUM"))</f>
        <v>EQUILIBRIUM</v>
      </c>
    </row>
    <row r="16486">
      <c r="A16486">
        <v>11073</v>
      </c>
      <c r="B16486" t="str">
        <v>2012-04-21</v>
      </c>
      <c r="C16486" t="str">
        <v>Midday</v>
      </c>
      <c r="D16486">
        <v>10</v>
      </c>
      <c r="E16486" t="str">
        <f>IF(MOD(D16486,2)=0,"EVEN","ODD")</f>
        <v>EVEN</v>
      </c>
      <c r="F16486" t="str">
        <f>IF(D16486&lt;=18,"LOW (1-18)","HIGH (19-36)")</f>
        <v>LOW (1-18)</v>
      </c>
      <c r="G16486">
        <f>INT((D16486-1)/6)+1</f>
        <v>2</v>
      </c>
      <c r="H16486">
        <f>MOD(D16486-1,6)+1</f>
        <v>4</v>
      </c>
      <c r="I16486">
        <f>37-D16486</f>
        <v>27</v>
      </c>
      <c r="J16486">
        <f>ABS(D16486-D16487)</f>
        <v>18</v>
      </c>
      <c r="K16486">
        <f>AVERAGE(D16486:D16490)</f>
        <v>10</v>
      </c>
      <c r="L16486">
        <f>AVERAGE(D16486:D16505)</f>
        <v>10</v>
      </c>
      <c r="M16486">
        <f>K16486-L16486</f>
        <v>0</v>
      </c>
      <c r="N16486" t="str">
        <f>IF(K16486&gt;L16486,"HIGH ZONE BIAS",IF(K16486&lt;L16486,"LOW ZONE BIAS","EQUILIBRIUM"))</f>
        <v>EQUILIBRIUM</v>
      </c>
    </row>
    <row r="16487">
      <c r="A16487">
        <v>11072</v>
      </c>
      <c r="B16487" t="str">
        <v>2012-04-21</v>
      </c>
      <c r="C16487" t="str">
        <v>Morning</v>
      </c>
      <c r="D16487">
        <v>28</v>
      </c>
      <c r="E16487" t="str">
        <f>IF(MOD(D16487,2)=0,"EVEN","ODD")</f>
        <v>EVEN</v>
      </c>
      <c r="F16487" t="str">
        <f>IF(D16487&lt;=18,"LOW (1-18)","HIGH (19-36)")</f>
        <v>HIGH (19-36)</v>
      </c>
      <c r="G16487">
        <f>INT((D16487-1)/6)+1</f>
        <v>5</v>
      </c>
      <c r="H16487">
        <f>MOD(D16487-1,6)+1</f>
        <v>4</v>
      </c>
      <c r="I16487">
        <f>37-D16487</f>
        <v>9</v>
      </c>
      <c r="J16487">
        <f>ABS(D16487-D16488)</f>
        <v>6</v>
      </c>
      <c r="K16487">
        <f>AVERAGE(D16487:D16491)</f>
        <v>28</v>
      </c>
      <c r="L16487">
        <f>AVERAGE(D16487:D16506)</f>
        <v>28</v>
      </c>
      <c r="M16487">
        <f>K16487-L16487</f>
        <v>0</v>
      </c>
      <c r="N16487" t="str">
        <f>IF(K16487&gt;L16487,"HIGH ZONE BIAS",IF(K16487&lt;L16487,"LOW ZONE BIAS","EQUILIBRIUM"))</f>
        <v>EQUILIBRIUM</v>
      </c>
    </row>
    <row r="16488">
      <c r="A16488">
        <v>11071</v>
      </c>
      <c r="B16488" t="str">
        <v>2012-04-20</v>
      </c>
      <c r="C16488" t="str">
        <v>Evening</v>
      </c>
      <c r="D16488">
        <v>34</v>
      </c>
      <c r="E16488" t="str">
        <f>IF(MOD(D16488,2)=0,"EVEN","ODD")</f>
        <v>EVEN</v>
      </c>
      <c r="F16488" t="str">
        <f>IF(D16488&lt;=18,"LOW (1-18)","HIGH (19-36)")</f>
        <v>HIGH (19-36)</v>
      </c>
      <c r="G16488">
        <f>INT((D16488-1)/6)+1</f>
        <v>6</v>
      </c>
      <c r="H16488">
        <f>MOD(D16488-1,6)+1</f>
        <v>4</v>
      </c>
      <c r="I16488">
        <f>37-D16488</f>
        <v>3</v>
      </c>
      <c r="J16488">
        <f>ABS(D16488-D16489)</f>
        <v>18</v>
      </c>
      <c r="K16488">
        <f>AVERAGE(D16488:D16492)</f>
        <v>34</v>
      </c>
      <c r="L16488">
        <f>AVERAGE(D16488:D16507)</f>
        <v>34</v>
      </c>
      <c r="M16488">
        <f>K16488-L16488</f>
        <v>0</v>
      </c>
      <c r="N16488" t="str">
        <f>IF(K16488&gt;L16488,"HIGH ZONE BIAS",IF(K16488&lt;L16488,"LOW ZONE BIAS","EQUILIBRIUM"))</f>
        <v>EQUILIBRIUM</v>
      </c>
    </row>
    <row r="16489">
      <c r="A16489">
        <v>11070</v>
      </c>
      <c r="B16489" t="str">
        <v>2012-04-20</v>
      </c>
      <c r="C16489" t="str">
        <v>Midday</v>
      </c>
      <c r="D16489">
        <v>16</v>
      </c>
      <c r="E16489" t="str">
        <f>IF(MOD(D16489,2)=0,"EVEN","ODD")</f>
        <v>EVEN</v>
      </c>
      <c r="F16489" t="str">
        <f>IF(D16489&lt;=18,"LOW (1-18)","HIGH (19-36)")</f>
        <v>LOW (1-18)</v>
      </c>
      <c r="G16489">
        <f>INT((D16489-1)/6)+1</f>
        <v>3</v>
      </c>
      <c r="H16489">
        <f>MOD(D16489-1,6)+1</f>
        <v>4</v>
      </c>
      <c r="I16489">
        <f>37-D16489</f>
        <v>21</v>
      </c>
      <c r="J16489">
        <f>ABS(D16489-D16490)</f>
        <v>17</v>
      </c>
      <c r="K16489">
        <f>AVERAGE(D16489:D16493)</f>
        <v>16</v>
      </c>
      <c r="L16489">
        <f>AVERAGE(D16489:D16508)</f>
        <v>16</v>
      </c>
      <c r="M16489">
        <f>K16489-L16489</f>
        <v>0</v>
      </c>
      <c r="N16489" t="str">
        <f>IF(K16489&gt;L16489,"HIGH ZONE BIAS",IF(K16489&lt;L16489,"LOW ZONE BIAS","EQUILIBRIUM"))</f>
        <v>EQUILIBRIUM</v>
      </c>
    </row>
    <row r="16490">
      <c r="A16490">
        <v>11069</v>
      </c>
      <c r="B16490" t="str">
        <v>2012-04-20</v>
      </c>
      <c r="C16490" t="str">
        <v>Morning</v>
      </c>
      <c r="D16490">
        <v>33</v>
      </c>
      <c r="E16490" t="str">
        <f>IF(MOD(D16490,2)=0,"EVEN","ODD")</f>
        <v>ODD</v>
      </c>
      <c r="F16490" t="str">
        <f>IF(D16490&lt;=18,"LOW (1-18)","HIGH (19-36)")</f>
        <v>HIGH (19-36)</v>
      </c>
      <c r="G16490">
        <f>INT((D16490-1)/6)+1</f>
        <v>6</v>
      </c>
      <c r="H16490">
        <f>MOD(D16490-1,6)+1</f>
        <v>3</v>
      </c>
      <c r="I16490">
        <f>37-D16490</f>
        <v>4</v>
      </c>
      <c r="J16490">
        <f>ABS(D16490-D16491)</f>
        <v>23</v>
      </c>
      <c r="K16490">
        <f>AVERAGE(D16490:D16494)</f>
        <v>33</v>
      </c>
      <c r="L16490">
        <f>AVERAGE(D16490:D16509)</f>
        <v>33</v>
      </c>
      <c r="M16490">
        <f>K16490-L16490</f>
        <v>0</v>
      </c>
      <c r="N16490" t="str">
        <f>IF(K16490&gt;L16490,"HIGH ZONE BIAS",IF(K16490&lt;L16490,"LOW ZONE BIAS","EQUILIBRIUM"))</f>
        <v>EQUILIBRIUM</v>
      </c>
    </row>
    <row r="16491">
      <c r="A16491">
        <v>11068</v>
      </c>
      <c r="B16491" t="str">
        <v>2012-04-19</v>
      </c>
      <c r="C16491" t="str">
        <v>Evening</v>
      </c>
      <c r="D16491">
        <v>10</v>
      </c>
      <c r="E16491" t="str">
        <f>IF(MOD(D16491,2)=0,"EVEN","ODD")</f>
        <v>EVEN</v>
      </c>
      <c r="F16491" t="str">
        <f>IF(D16491&lt;=18,"LOW (1-18)","HIGH (19-36)")</f>
        <v>LOW (1-18)</v>
      </c>
      <c r="G16491">
        <f>INT((D16491-1)/6)+1</f>
        <v>2</v>
      </c>
      <c r="H16491">
        <f>MOD(D16491-1,6)+1</f>
        <v>4</v>
      </c>
      <c r="I16491">
        <f>37-D16491</f>
        <v>27</v>
      </c>
      <c r="J16491">
        <f>ABS(D16491-D16492)</f>
        <v>7</v>
      </c>
      <c r="K16491">
        <f>AVERAGE(D16491:D16495)</f>
        <v>10</v>
      </c>
      <c r="L16491">
        <f>AVERAGE(D16491:D16510)</f>
        <v>10</v>
      </c>
      <c r="M16491">
        <f>K16491-L16491</f>
        <v>0</v>
      </c>
      <c r="N16491" t="str">
        <f>IF(K16491&gt;L16491,"HIGH ZONE BIAS",IF(K16491&lt;L16491,"LOW ZONE BIAS","EQUILIBRIUM"))</f>
        <v>EQUILIBRIUM</v>
      </c>
    </row>
    <row r="16492">
      <c r="A16492">
        <v>11067</v>
      </c>
      <c r="B16492" t="str">
        <v>2012-04-19</v>
      </c>
      <c r="C16492" t="str">
        <v>Midday</v>
      </c>
      <c r="D16492">
        <v>3</v>
      </c>
      <c r="E16492" t="str">
        <f>IF(MOD(D16492,2)=0,"EVEN","ODD")</f>
        <v>ODD</v>
      </c>
      <c r="F16492" t="str">
        <f>IF(D16492&lt;=18,"LOW (1-18)","HIGH (19-36)")</f>
        <v>LOW (1-18)</v>
      </c>
      <c r="G16492">
        <f>INT((D16492-1)/6)+1</f>
        <v>1</v>
      </c>
      <c r="H16492">
        <f>MOD(D16492-1,6)+1</f>
        <v>3</v>
      </c>
      <c r="I16492">
        <f>37-D16492</f>
        <v>34</v>
      </c>
      <c r="J16492">
        <f>ABS(D16492-D16493)</f>
        <v>15</v>
      </c>
      <c r="K16492">
        <f>AVERAGE(D16492:D16496)</f>
        <v>3</v>
      </c>
      <c r="L16492">
        <f>AVERAGE(D16492:D16511)</f>
        <v>3</v>
      </c>
      <c r="M16492">
        <f>K16492-L16492</f>
        <v>0</v>
      </c>
      <c r="N16492" t="str">
        <f>IF(K16492&gt;L16492,"HIGH ZONE BIAS",IF(K16492&lt;L16492,"LOW ZONE BIAS","EQUILIBRIUM"))</f>
        <v>EQUILIBRIUM</v>
      </c>
    </row>
    <row r="16493">
      <c r="A16493">
        <v>11066</v>
      </c>
      <c r="B16493" t="str">
        <v>2012-04-19</v>
      </c>
      <c r="C16493" t="str">
        <v>Morning</v>
      </c>
      <c r="D16493">
        <v>18</v>
      </c>
      <c r="E16493" t="str">
        <f>IF(MOD(D16493,2)=0,"EVEN","ODD")</f>
        <v>EVEN</v>
      </c>
      <c r="F16493" t="str">
        <f>IF(D16493&lt;=18,"LOW (1-18)","HIGH (19-36)")</f>
        <v>LOW (1-18)</v>
      </c>
      <c r="G16493">
        <f>INT((D16493-1)/6)+1</f>
        <v>3</v>
      </c>
      <c r="H16493">
        <f>MOD(D16493-1,6)+1</f>
        <v>6</v>
      </c>
      <c r="I16493">
        <f>37-D16493</f>
        <v>19</v>
      </c>
      <c r="J16493">
        <f>ABS(D16493-D16494)</f>
        <v>0</v>
      </c>
      <c r="K16493">
        <f>AVERAGE(D16493:D16497)</f>
        <v>18</v>
      </c>
      <c r="L16493">
        <f>AVERAGE(D16493:D16512)</f>
        <v>18</v>
      </c>
      <c r="M16493">
        <f>K16493-L16493</f>
        <v>0</v>
      </c>
      <c r="N16493" t="str">
        <f>IF(K16493&gt;L16493,"HIGH ZONE BIAS",IF(K16493&lt;L16493,"LOW ZONE BIAS","EQUILIBRIUM"))</f>
        <v>EQUILIBRIUM</v>
      </c>
    </row>
    <row r="16494">
      <c r="A16494">
        <v>11065</v>
      </c>
      <c r="B16494" t="str">
        <v>2012-04-18</v>
      </c>
      <c r="C16494" t="str">
        <v>Evening</v>
      </c>
      <c r="D16494">
        <v>18</v>
      </c>
      <c r="E16494" t="str">
        <f>IF(MOD(D16494,2)=0,"EVEN","ODD")</f>
        <v>EVEN</v>
      </c>
      <c r="F16494" t="str">
        <f>IF(D16494&lt;=18,"LOW (1-18)","HIGH (19-36)")</f>
        <v>LOW (1-18)</v>
      </c>
      <c r="G16494">
        <f>INT((D16494-1)/6)+1</f>
        <v>3</v>
      </c>
      <c r="H16494">
        <f>MOD(D16494-1,6)+1</f>
        <v>6</v>
      </c>
      <c r="I16494">
        <f>37-D16494</f>
        <v>19</v>
      </c>
      <c r="J16494">
        <f>ABS(D16494-D16495)</f>
        <v>12</v>
      </c>
      <c r="K16494">
        <f>AVERAGE(D16494:D16498)</f>
        <v>18</v>
      </c>
      <c r="L16494">
        <f>AVERAGE(D16494:D16513)</f>
        <v>18</v>
      </c>
      <c r="M16494">
        <f>K16494-L16494</f>
        <v>0</v>
      </c>
      <c r="N16494" t="str">
        <f>IF(K16494&gt;L16494,"HIGH ZONE BIAS",IF(K16494&lt;L16494,"LOW ZONE BIAS","EQUILIBRIUM"))</f>
        <v>EQUILIBRIUM</v>
      </c>
    </row>
    <row r="16495">
      <c r="A16495">
        <v>11064</v>
      </c>
      <c r="B16495" t="str">
        <v>2012-04-18</v>
      </c>
      <c r="C16495" t="str">
        <v>Midday</v>
      </c>
      <c r="D16495">
        <v>6</v>
      </c>
      <c r="E16495" t="str">
        <f>IF(MOD(D16495,2)=0,"EVEN","ODD")</f>
        <v>EVEN</v>
      </c>
      <c r="F16495" t="str">
        <f>IF(D16495&lt;=18,"LOW (1-18)","HIGH (19-36)")</f>
        <v>LOW (1-18)</v>
      </c>
      <c r="G16495">
        <f>INT((D16495-1)/6)+1</f>
        <v>1</v>
      </c>
      <c r="H16495">
        <f>MOD(D16495-1,6)+1</f>
        <v>6</v>
      </c>
      <c r="I16495">
        <f>37-D16495</f>
        <v>31</v>
      </c>
      <c r="J16495">
        <f>ABS(D16495-D16496)</f>
        <v>10</v>
      </c>
      <c r="K16495">
        <f>AVERAGE(D16495:D16499)</f>
        <v>6</v>
      </c>
      <c r="L16495">
        <f>AVERAGE(D16495:D16514)</f>
        <v>6</v>
      </c>
      <c r="M16495">
        <f>K16495-L16495</f>
        <v>0</v>
      </c>
      <c r="N16495" t="str">
        <f>IF(K16495&gt;L16495,"HIGH ZONE BIAS",IF(K16495&lt;L16495,"LOW ZONE BIAS","EQUILIBRIUM"))</f>
        <v>EQUILIBRIUM</v>
      </c>
    </row>
    <row r="16496">
      <c r="A16496">
        <v>11063</v>
      </c>
      <c r="B16496" t="str">
        <v>2012-04-18</v>
      </c>
      <c r="C16496" t="str">
        <v>Morning</v>
      </c>
      <c r="D16496">
        <v>16</v>
      </c>
      <c r="E16496" t="str">
        <f>IF(MOD(D16496,2)=0,"EVEN","ODD")</f>
        <v>EVEN</v>
      </c>
      <c r="F16496" t="str">
        <f>IF(D16496&lt;=18,"LOW (1-18)","HIGH (19-36)")</f>
        <v>LOW (1-18)</v>
      </c>
      <c r="G16496">
        <f>INT((D16496-1)/6)+1</f>
        <v>3</v>
      </c>
      <c r="H16496">
        <f>MOD(D16496-1,6)+1</f>
        <v>4</v>
      </c>
      <c r="I16496">
        <f>37-D16496</f>
        <v>21</v>
      </c>
      <c r="J16496">
        <f>ABS(D16496-D16497)</f>
        <v>16</v>
      </c>
      <c r="K16496">
        <f>AVERAGE(D16496:D16500)</f>
        <v>16</v>
      </c>
      <c r="L16496">
        <f>AVERAGE(D16496:D16515)</f>
        <v>16</v>
      </c>
      <c r="M16496">
        <f>K16496-L16496</f>
        <v>0</v>
      </c>
      <c r="N16496" t="str">
        <f>IF(K16496&gt;L16496,"HIGH ZONE BIAS",IF(K16496&lt;L16496,"LOW ZONE BIAS","EQUILIBRIUM"))</f>
        <v>EQUILIBRIUM</v>
      </c>
    </row>
    <row r="16497">
      <c r="A16497">
        <v>11062</v>
      </c>
      <c r="B16497" t="str">
        <v>2012-04-17</v>
      </c>
      <c r="C16497" t="str">
        <v>Evening</v>
      </c>
      <c r="D16497">
        <v>32</v>
      </c>
      <c r="E16497" t="str">
        <f>IF(MOD(D16497,2)=0,"EVEN","ODD")</f>
        <v>EVEN</v>
      </c>
      <c r="F16497" t="str">
        <f>IF(D16497&lt;=18,"LOW (1-18)","HIGH (19-36)")</f>
        <v>HIGH (19-36)</v>
      </c>
      <c r="G16497">
        <f>INT((D16497-1)/6)+1</f>
        <v>6</v>
      </c>
      <c r="H16497">
        <f>MOD(D16497-1,6)+1</f>
        <v>2</v>
      </c>
      <c r="I16497">
        <f>37-D16497</f>
        <v>5</v>
      </c>
      <c r="J16497">
        <f>ABS(D16497-D16498)</f>
        <v>21</v>
      </c>
      <c r="K16497">
        <f>AVERAGE(D16497:D16501)</f>
        <v>32</v>
      </c>
      <c r="L16497">
        <f>AVERAGE(D16497:D16516)</f>
        <v>32</v>
      </c>
      <c r="M16497">
        <f>K16497-L16497</f>
        <v>0</v>
      </c>
      <c r="N16497" t="str">
        <f>IF(K16497&gt;L16497,"HIGH ZONE BIAS",IF(K16497&lt;L16497,"LOW ZONE BIAS","EQUILIBRIUM"))</f>
        <v>EQUILIBRIUM</v>
      </c>
    </row>
    <row r="16498">
      <c r="A16498">
        <v>11061</v>
      </c>
      <c r="B16498" t="str">
        <v>2012-04-17</v>
      </c>
      <c r="C16498" t="str">
        <v>Midday</v>
      </c>
      <c r="D16498">
        <v>11</v>
      </c>
      <c r="E16498" t="str">
        <f>IF(MOD(D16498,2)=0,"EVEN","ODD")</f>
        <v>ODD</v>
      </c>
      <c r="F16498" t="str">
        <f>IF(D16498&lt;=18,"LOW (1-18)","HIGH (19-36)")</f>
        <v>LOW (1-18)</v>
      </c>
      <c r="G16498">
        <f>INT((D16498-1)/6)+1</f>
        <v>2</v>
      </c>
      <c r="H16498">
        <f>MOD(D16498-1,6)+1</f>
        <v>5</v>
      </c>
      <c r="I16498">
        <f>37-D16498</f>
        <v>26</v>
      </c>
      <c r="J16498">
        <f>ABS(D16498-D16499)</f>
        <v>6</v>
      </c>
      <c r="K16498">
        <f>AVERAGE(D16498:D16502)</f>
        <v>11</v>
      </c>
      <c r="L16498">
        <f>AVERAGE(D16498:D16517)</f>
        <v>11</v>
      </c>
      <c r="M16498">
        <f>K16498-L16498</f>
        <v>0</v>
      </c>
      <c r="N16498" t="str">
        <f>IF(K16498&gt;L16498,"HIGH ZONE BIAS",IF(K16498&lt;L16498,"LOW ZONE BIAS","EQUILIBRIUM"))</f>
        <v>EQUILIBRIUM</v>
      </c>
    </row>
    <row r="16499">
      <c r="A16499">
        <v>11060</v>
      </c>
      <c r="B16499" t="str">
        <v>2012-04-17</v>
      </c>
      <c r="C16499" t="str">
        <v>Morning</v>
      </c>
      <c r="D16499">
        <v>17</v>
      </c>
      <c r="E16499" t="str">
        <f>IF(MOD(D16499,2)=0,"EVEN","ODD")</f>
        <v>ODD</v>
      </c>
      <c r="F16499" t="str">
        <f>IF(D16499&lt;=18,"LOW (1-18)","HIGH (19-36)")</f>
        <v>LOW (1-18)</v>
      </c>
      <c r="G16499">
        <f>INT((D16499-1)/6)+1</f>
        <v>3</v>
      </c>
      <c r="H16499">
        <f>MOD(D16499-1,6)+1</f>
        <v>5</v>
      </c>
      <c r="I16499">
        <f>37-D16499</f>
        <v>20</v>
      </c>
      <c r="J16499">
        <f>ABS(D16499-D16500)</f>
        <v>19</v>
      </c>
      <c r="K16499">
        <f>AVERAGE(D16499:D16503)</f>
        <v>17</v>
      </c>
      <c r="L16499">
        <f>AVERAGE(D16499:D16518)</f>
        <v>17</v>
      </c>
      <c r="M16499">
        <f>K16499-L16499</f>
        <v>0</v>
      </c>
      <c r="N16499" t="str">
        <f>IF(K16499&gt;L16499,"HIGH ZONE BIAS",IF(K16499&lt;L16499,"LOW ZONE BIAS","EQUILIBRIUM"))</f>
        <v>EQUILIBRIUM</v>
      </c>
    </row>
    <row r="16500">
      <c r="A16500">
        <v>11059</v>
      </c>
      <c r="B16500" t="str">
        <v>2012-04-16</v>
      </c>
      <c r="C16500" t="str">
        <v>Evening</v>
      </c>
      <c r="D16500">
        <v>36</v>
      </c>
      <c r="E16500" t="str">
        <f>IF(MOD(D16500,2)=0,"EVEN","ODD")</f>
        <v>EVEN</v>
      </c>
      <c r="F16500" t="str">
        <f>IF(D16500&lt;=18,"LOW (1-18)","HIGH (19-36)")</f>
        <v>HIGH (19-36)</v>
      </c>
      <c r="G16500">
        <f>INT((D16500-1)/6)+1</f>
        <v>6</v>
      </c>
      <c r="H16500">
        <f>MOD(D16500-1,6)+1</f>
        <v>6</v>
      </c>
      <c r="I16500">
        <f>37-D16500</f>
        <v>1</v>
      </c>
      <c r="J16500">
        <f>ABS(D16500-D16501)</f>
        <v>14</v>
      </c>
      <c r="K16500">
        <f>AVERAGE(D16500:D16504)</f>
        <v>36</v>
      </c>
      <c r="L16500">
        <f>AVERAGE(D16500:D16519)</f>
        <v>36</v>
      </c>
      <c r="M16500">
        <f>K16500-L16500</f>
        <v>0</v>
      </c>
      <c r="N16500" t="str">
        <f>IF(K16500&gt;L16500,"HIGH ZONE BIAS",IF(K16500&lt;L16500,"LOW ZONE BIAS","EQUILIBRIUM"))</f>
        <v>EQUILIBRIUM</v>
      </c>
    </row>
    <row r="16501">
      <c r="A16501">
        <v>11058</v>
      </c>
      <c r="B16501" t="str">
        <v>2012-04-16</v>
      </c>
      <c r="C16501" t="str">
        <v>Midday</v>
      </c>
      <c r="D16501">
        <v>22</v>
      </c>
      <c r="E16501" t="str">
        <f>IF(MOD(D16501,2)=0,"EVEN","ODD")</f>
        <v>EVEN</v>
      </c>
      <c r="F16501" t="str">
        <f>IF(D16501&lt;=18,"LOW (1-18)","HIGH (19-36)")</f>
        <v>HIGH (19-36)</v>
      </c>
      <c r="G16501">
        <f>INT((D16501-1)/6)+1</f>
        <v>4</v>
      </c>
      <c r="H16501">
        <f>MOD(D16501-1,6)+1</f>
        <v>4</v>
      </c>
      <c r="I16501">
        <f>37-D16501</f>
        <v>15</v>
      </c>
      <c r="J16501">
        <f>ABS(D16501-D16502)</f>
        <v>10</v>
      </c>
      <c r="K16501">
        <f>AVERAGE(D16501:D16505)</f>
        <v>22</v>
      </c>
      <c r="L16501">
        <f>AVERAGE(D16501:D16520)</f>
        <v>22</v>
      </c>
      <c r="M16501">
        <f>K16501-L16501</f>
        <v>0</v>
      </c>
      <c r="N16501" t="str">
        <f>IF(K16501&gt;L16501,"HIGH ZONE BIAS",IF(K16501&lt;L16501,"LOW ZONE BIAS","EQUILIBRIUM"))</f>
        <v>EQUILIBRIUM</v>
      </c>
    </row>
    <row r="16502">
      <c r="A16502">
        <v>11057</v>
      </c>
      <c r="B16502" t="str">
        <v>2012-04-16</v>
      </c>
      <c r="C16502" t="str">
        <v>Morning</v>
      </c>
      <c r="D16502">
        <v>12</v>
      </c>
      <c r="E16502" t="str">
        <f>IF(MOD(D16502,2)=0,"EVEN","ODD")</f>
        <v>EVEN</v>
      </c>
      <c r="F16502" t="str">
        <f>IF(D16502&lt;=18,"LOW (1-18)","HIGH (19-36)")</f>
        <v>LOW (1-18)</v>
      </c>
      <c r="G16502">
        <f>INT((D16502-1)/6)+1</f>
        <v>2</v>
      </c>
      <c r="H16502">
        <f>MOD(D16502-1,6)+1</f>
        <v>6</v>
      </c>
      <c r="I16502">
        <f>37-D16502</f>
        <v>25</v>
      </c>
      <c r="J16502">
        <f>ABS(D16502-D16503)</f>
        <v>2</v>
      </c>
      <c r="K16502">
        <f>AVERAGE(D16502:D16506)</f>
        <v>12</v>
      </c>
      <c r="L16502">
        <f>AVERAGE(D16502:D16521)</f>
        <v>12</v>
      </c>
      <c r="M16502">
        <f>K16502-L16502</f>
        <v>0</v>
      </c>
      <c r="N16502" t="str">
        <f>IF(K16502&gt;L16502,"HIGH ZONE BIAS",IF(K16502&lt;L16502,"LOW ZONE BIAS","EQUILIBRIUM"))</f>
        <v>EQUILIBRIUM</v>
      </c>
    </row>
    <row r="16503">
      <c r="A16503">
        <v>11056</v>
      </c>
      <c r="B16503" t="str">
        <v>2012-04-14</v>
      </c>
      <c r="C16503" t="str">
        <v>Evening</v>
      </c>
      <c r="D16503">
        <v>10</v>
      </c>
      <c r="E16503" t="str">
        <f>IF(MOD(D16503,2)=0,"EVEN","ODD")</f>
        <v>EVEN</v>
      </c>
      <c r="F16503" t="str">
        <f>IF(D16503&lt;=18,"LOW (1-18)","HIGH (19-36)")</f>
        <v>LOW (1-18)</v>
      </c>
      <c r="G16503">
        <f>INT((D16503-1)/6)+1</f>
        <v>2</v>
      </c>
      <c r="H16503">
        <f>MOD(D16503-1,6)+1</f>
        <v>4</v>
      </c>
      <c r="I16503">
        <f>37-D16503</f>
        <v>27</v>
      </c>
      <c r="J16503">
        <f>ABS(D16503-D16504)</f>
        <v>3</v>
      </c>
      <c r="K16503">
        <f>AVERAGE(D16503:D16507)</f>
        <v>10</v>
      </c>
      <c r="L16503">
        <f>AVERAGE(D16503:D16522)</f>
        <v>10</v>
      </c>
      <c r="M16503">
        <f>K16503-L16503</f>
        <v>0</v>
      </c>
      <c r="N16503" t="str">
        <f>IF(K16503&gt;L16503,"HIGH ZONE BIAS",IF(K16503&lt;L16503,"LOW ZONE BIAS","EQUILIBRIUM"))</f>
        <v>EQUILIBRIUM</v>
      </c>
    </row>
    <row r="16504">
      <c r="A16504">
        <v>11055</v>
      </c>
      <c r="B16504" t="str">
        <v>2012-04-14</v>
      </c>
      <c r="C16504" t="str">
        <v>Midday</v>
      </c>
      <c r="D16504">
        <v>7</v>
      </c>
      <c r="E16504" t="str">
        <f>IF(MOD(D16504,2)=0,"EVEN","ODD")</f>
        <v>ODD</v>
      </c>
      <c r="F16504" t="str">
        <f>IF(D16504&lt;=18,"LOW (1-18)","HIGH (19-36)")</f>
        <v>LOW (1-18)</v>
      </c>
      <c r="G16504">
        <f>INT((D16504-1)/6)+1</f>
        <v>2</v>
      </c>
      <c r="H16504">
        <f>MOD(D16504-1,6)+1</f>
        <v>1</v>
      </c>
      <c r="I16504">
        <f>37-D16504</f>
        <v>30</v>
      </c>
      <c r="J16504">
        <f>ABS(D16504-D16505)</f>
        <v>19</v>
      </c>
      <c r="K16504">
        <f>AVERAGE(D16504:D16508)</f>
        <v>7</v>
      </c>
      <c r="L16504">
        <f>AVERAGE(D16504:D16523)</f>
        <v>7</v>
      </c>
      <c r="M16504">
        <f>K16504-L16504</f>
        <v>0</v>
      </c>
      <c r="N16504" t="str">
        <f>IF(K16504&gt;L16504,"HIGH ZONE BIAS",IF(K16504&lt;L16504,"LOW ZONE BIAS","EQUILIBRIUM"))</f>
        <v>EQUILIBRIUM</v>
      </c>
    </row>
    <row r="16505">
      <c r="A16505">
        <v>11054</v>
      </c>
      <c r="B16505" t="str">
        <v>2012-04-14</v>
      </c>
      <c r="C16505" t="str">
        <v>Morning</v>
      </c>
      <c r="D16505">
        <v>26</v>
      </c>
      <c r="E16505" t="str">
        <f>IF(MOD(D16505,2)=0,"EVEN","ODD")</f>
        <v>EVEN</v>
      </c>
      <c r="F16505" t="str">
        <f>IF(D16505&lt;=18,"LOW (1-18)","HIGH (19-36)")</f>
        <v>HIGH (19-36)</v>
      </c>
      <c r="G16505">
        <f>INT((D16505-1)/6)+1</f>
        <v>5</v>
      </c>
      <c r="H16505">
        <f>MOD(D16505-1,6)+1</f>
        <v>2</v>
      </c>
      <c r="I16505">
        <f>37-D16505</f>
        <v>11</v>
      </c>
      <c r="J16505">
        <f>ABS(D16505-D16506)</f>
        <v>25</v>
      </c>
      <c r="K16505">
        <f>AVERAGE(D16505:D16509)</f>
        <v>26</v>
      </c>
      <c r="L16505">
        <f>AVERAGE(D16505:D16524)</f>
        <v>26</v>
      </c>
      <c r="M16505">
        <f>K16505-L16505</f>
        <v>0</v>
      </c>
      <c r="N16505" t="str">
        <f>IF(K16505&gt;L16505,"HIGH ZONE BIAS",IF(K16505&lt;L16505,"LOW ZONE BIAS","EQUILIBRIUM"))</f>
        <v>EQUILIBRIUM</v>
      </c>
    </row>
    <row r="16506">
      <c r="A16506">
        <v>11053</v>
      </c>
      <c r="B16506" t="str">
        <v>2012-04-13</v>
      </c>
      <c r="C16506" t="str">
        <v>Evening</v>
      </c>
      <c r="D16506">
        <v>1</v>
      </c>
      <c r="E16506" t="str">
        <f>IF(MOD(D16506,2)=0,"EVEN","ODD")</f>
        <v>ODD</v>
      </c>
      <c r="F16506" t="str">
        <f>IF(D16506&lt;=18,"LOW (1-18)","HIGH (19-36)")</f>
        <v>LOW (1-18)</v>
      </c>
      <c r="G16506">
        <f>INT((D16506-1)/6)+1</f>
        <v>1</v>
      </c>
      <c r="H16506">
        <f>MOD(D16506-1,6)+1</f>
        <v>1</v>
      </c>
      <c r="I16506">
        <f>37-D16506</f>
        <v>36</v>
      </c>
      <c r="J16506">
        <f>ABS(D16506-D16507)</f>
        <v>28</v>
      </c>
      <c r="K16506">
        <f>AVERAGE(D16506:D16510)</f>
        <v>1</v>
      </c>
      <c r="L16506">
        <f>AVERAGE(D16506:D16525)</f>
        <v>1</v>
      </c>
      <c r="M16506">
        <f>K16506-L16506</f>
        <v>0</v>
      </c>
      <c r="N16506" t="str">
        <f>IF(K16506&gt;L16506,"HIGH ZONE BIAS",IF(K16506&lt;L16506,"LOW ZONE BIAS","EQUILIBRIUM"))</f>
        <v>EQUILIBRIUM</v>
      </c>
    </row>
    <row r="16507">
      <c r="A16507">
        <v>11052</v>
      </c>
      <c r="B16507" t="str">
        <v>2012-04-13</v>
      </c>
      <c r="C16507" t="str">
        <v>Midday</v>
      </c>
      <c r="D16507">
        <v>29</v>
      </c>
      <c r="E16507" t="str">
        <f>IF(MOD(D16507,2)=0,"EVEN","ODD")</f>
        <v>ODD</v>
      </c>
      <c r="F16507" t="str">
        <f>IF(D16507&lt;=18,"LOW (1-18)","HIGH (19-36)")</f>
        <v>HIGH (19-36)</v>
      </c>
      <c r="G16507">
        <f>INT((D16507-1)/6)+1</f>
        <v>5</v>
      </c>
      <c r="H16507">
        <f>MOD(D16507-1,6)+1</f>
        <v>5</v>
      </c>
      <c r="I16507">
        <f>37-D16507</f>
        <v>8</v>
      </c>
      <c r="J16507">
        <f>ABS(D16507-D16508)</f>
        <v>7</v>
      </c>
      <c r="K16507">
        <f>AVERAGE(D16507:D16511)</f>
        <v>29</v>
      </c>
      <c r="L16507">
        <f>AVERAGE(D16507:D16526)</f>
        <v>29</v>
      </c>
      <c r="M16507">
        <f>K16507-L16507</f>
        <v>0</v>
      </c>
      <c r="N16507" t="str">
        <f>IF(K16507&gt;L16507,"HIGH ZONE BIAS",IF(K16507&lt;L16507,"LOW ZONE BIAS","EQUILIBRIUM"))</f>
        <v>EQUILIBRIUM</v>
      </c>
    </row>
    <row r="16508">
      <c r="A16508">
        <v>11051</v>
      </c>
      <c r="B16508" t="str">
        <v>2012-04-13</v>
      </c>
      <c r="C16508" t="str">
        <v>Morning</v>
      </c>
      <c r="D16508">
        <v>22</v>
      </c>
      <c r="E16508" t="str">
        <f>IF(MOD(D16508,2)=0,"EVEN","ODD")</f>
        <v>EVEN</v>
      </c>
      <c r="F16508" t="str">
        <f>IF(D16508&lt;=18,"LOW (1-18)","HIGH (19-36)")</f>
        <v>HIGH (19-36)</v>
      </c>
      <c r="G16508">
        <f>INT((D16508-1)/6)+1</f>
        <v>4</v>
      </c>
      <c r="H16508">
        <f>MOD(D16508-1,6)+1</f>
        <v>4</v>
      </c>
      <c r="I16508">
        <f>37-D16508</f>
        <v>15</v>
      </c>
      <c r="J16508">
        <f>ABS(D16508-D16509)</f>
        <v>5</v>
      </c>
      <c r="K16508">
        <f>AVERAGE(D16508:D16512)</f>
        <v>22</v>
      </c>
      <c r="L16508">
        <f>AVERAGE(D16508:D16527)</f>
        <v>22</v>
      </c>
      <c r="M16508">
        <f>K16508-L16508</f>
        <v>0</v>
      </c>
      <c r="N16508" t="str">
        <f>IF(K16508&gt;L16508,"HIGH ZONE BIAS",IF(K16508&lt;L16508,"LOW ZONE BIAS","EQUILIBRIUM"))</f>
        <v>EQUILIBRIUM</v>
      </c>
    </row>
    <row r="16509">
      <c r="A16509">
        <v>11050</v>
      </c>
      <c r="B16509" t="str">
        <v>2012-04-12</v>
      </c>
      <c r="C16509" t="str">
        <v>Evening</v>
      </c>
      <c r="D16509">
        <v>17</v>
      </c>
      <c r="E16509" t="str">
        <f>IF(MOD(D16509,2)=0,"EVEN","ODD")</f>
        <v>ODD</v>
      </c>
      <c r="F16509" t="str">
        <f>IF(D16509&lt;=18,"LOW (1-18)","HIGH (19-36)")</f>
        <v>LOW (1-18)</v>
      </c>
      <c r="G16509">
        <f>INT((D16509-1)/6)+1</f>
        <v>3</v>
      </c>
      <c r="H16509">
        <f>MOD(D16509-1,6)+1</f>
        <v>5</v>
      </c>
      <c r="I16509">
        <f>37-D16509</f>
        <v>20</v>
      </c>
      <c r="J16509">
        <f>ABS(D16509-D16510)</f>
        <v>10</v>
      </c>
      <c r="K16509">
        <f>AVERAGE(D16509:D16513)</f>
        <v>17</v>
      </c>
      <c r="L16509">
        <f>AVERAGE(D16509:D16528)</f>
        <v>17</v>
      </c>
      <c r="M16509">
        <f>K16509-L16509</f>
        <v>0</v>
      </c>
      <c r="N16509" t="str">
        <f>IF(K16509&gt;L16509,"HIGH ZONE BIAS",IF(K16509&lt;L16509,"LOW ZONE BIAS","EQUILIBRIUM"))</f>
        <v>EQUILIBRIUM</v>
      </c>
    </row>
    <row r="16510">
      <c r="A16510">
        <v>11049</v>
      </c>
      <c r="B16510" t="str">
        <v>2012-04-12</v>
      </c>
      <c r="C16510" t="str">
        <v>Midday</v>
      </c>
      <c r="D16510">
        <v>7</v>
      </c>
      <c r="E16510" t="str">
        <f>IF(MOD(D16510,2)=0,"EVEN","ODD")</f>
        <v>ODD</v>
      </c>
      <c r="F16510" t="str">
        <f>IF(D16510&lt;=18,"LOW (1-18)","HIGH (19-36)")</f>
        <v>LOW (1-18)</v>
      </c>
      <c r="G16510">
        <f>INT((D16510-1)/6)+1</f>
        <v>2</v>
      </c>
      <c r="H16510">
        <f>MOD(D16510-1,6)+1</f>
        <v>1</v>
      </c>
      <c r="I16510">
        <f>37-D16510</f>
        <v>30</v>
      </c>
      <c r="J16510">
        <f>ABS(D16510-D16511)</f>
        <v>9</v>
      </c>
      <c r="K16510">
        <f>AVERAGE(D16510:D16514)</f>
        <v>7</v>
      </c>
      <c r="L16510">
        <f>AVERAGE(D16510:D16529)</f>
        <v>7</v>
      </c>
      <c r="M16510">
        <f>K16510-L16510</f>
        <v>0</v>
      </c>
      <c r="N16510" t="str">
        <f>IF(K16510&gt;L16510,"HIGH ZONE BIAS",IF(K16510&lt;L16510,"LOW ZONE BIAS","EQUILIBRIUM"))</f>
        <v>EQUILIBRIUM</v>
      </c>
    </row>
    <row r="16511">
      <c r="A16511">
        <v>11048</v>
      </c>
      <c r="B16511" t="str">
        <v>2012-04-12</v>
      </c>
      <c r="C16511" t="str">
        <v>Morning</v>
      </c>
      <c r="D16511">
        <v>16</v>
      </c>
      <c r="E16511" t="str">
        <f>IF(MOD(D16511,2)=0,"EVEN","ODD")</f>
        <v>EVEN</v>
      </c>
      <c r="F16511" t="str">
        <f>IF(D16511&lt;=18,"LOW (1-18)","HIGH (19-36)")</f>
        <v>LOW (1-18)</v>
      </c>
      <c r="G16511">
        <f>INT((D16511-1)/6)+1</f>
        <v>3</v>
      </c>
      <c r="H16511">
        <f>MOD(D16511-1,6)+1</f>
        <v>4</v>
      </c>
      <c r="I16511">
        <f>37-D16511</f>
        <v>21</v>
      </c>
      <c r="J16511">
        <f>ABS(D16511-D16512)</f>
        <v>13</v>
      </c>
      <c r="K16511">
        <f>AVERAGE(D16511:D16515)</f>
        <v>16</v>
      </c>
      <c r="L16511">
        <f>AVERAGE(D16511:D16530)</f>
        <v>16</v>
      </c>
      <c r="M16511">
        <f>K16511-L16511</f>
        <v>0</v>
      </c>
      <c r="N16511" t="str">
        <f>IF(K16511&gt;L16511,"HIGH ZONE BIAS",IF(K16511&lt;L16511,"LOW ZONE BIAS","EQUILIBRIUM"))</f>
        <v>EQUILIBRIUM</v>
      </c>
    </row>
    <row r="16512">
      <c r="A16512">
        <v>11047</v>
      </c>
      <c r="B16512" t="str">
        <v>2012-04-11</v>
      </c>
      <c r="C16512" t="str">
        <v>Evening</v>
      </c>
      <c r="D16512">
        <v>29</v>
      </c>
      <c r="E16512" t="str">
        <f>IF(MOD(D16512,2)=0,"EVEN","ODD")</f>
        <v>ODD</v>
      </c>
      <c r="F16512" t="str">
        <f>IF(D16512&lt;=18,"LOW (1-18)","HIGH (19-36)")</f>
        <v>HIGH (19-36)</v>
      </c>
      <c r="G16512">
        <f>INT((D16512-1)/6)+1</f>
        <v>5</v>
      </c>
      <c r="H16512">
        <f>MOD(D16512-1,6)+1</f>
        <v>5</v>
      </c>
      <c r="I16512">
        <f>37-D16512</f>
        <v>8</v>
      </c>
      <c r="J16512">
        <f>ABS(D16512-D16513)</f>
        <v>27</v>
      </c>
      <c r="K16512">
        <f>AVERAGE(D16512:D16516)</f>
        <v>29</v>
      </c>
      <c r="L16512">
        <f>AVERAGE(D16512:D16531)</f>
        <v>29</v>
      </c>
      <c r="M16512">
        <f>K16512-L16512</f>
        <v>0</v>
      </c>
      <c r="N16512" t="str">
        <f>IF(K16512&gt;L16512,"HIGH ZONE BIAS",IF(K16512&lt;L16512,"LOW ZONE BIAS","EQUILIBRIUM"))</f>
        <v>EQUILIBRIUM</v>
      </c>
    </row>
    <row r="16513">
      <c r="A16513">
        <v>11046</v>
      </c>
      <c r="B16513" t="str">
        <v>2012-04-11</v>
      </c>
      <c r="C16513" t="str">
        <v>Midday</v>
      </c>
      <c r="D16513">
        <v>2</v>
      </c>
      <c r="E16513" t="str">
        <f>IF(MOD(D16513,2)=0,"EVEN","ODD")</f>
        <v>EVEN</v>
      </c>
      <c r="F16513" t="str">
        <f>IF(D16513&lt;=18,"LOW (1-18)","HIGH (19-36)")</f>
        <v>LOW (1-18)</v>
      </c>
      <c r="G16513">
        <f>INT((D16513-1)/6)+1</f>
        <v>1</v>
      </c>
      <c r="H16513">
        <f>MOD(D16513-1,6)+1</f>
        <v>2</v>
      </c>
      <c r="I16513">
        <f>37-D16513</f>
        <v>35</v>
      </c>
      <c r="J16513">
        <f>ABS(D16513-D16514)</f>
        <v>8</v>
      </c>
      <c r="K16513">
        <f>AVERAGE(D16513:D16517)</f>
        <v>2</v>
      </c>
      <c r="L16513">
        <f>AVERAGE(D16513:D16532)</f>
        <v>2</v>
      </c>
      <c r="M16513">
        <f>K16513-L16513</f>
        <v>0</v>
      </c>
      <c r="N16513" t="str">
        <f>IF(K16513&gt;L16513,"HIGH ZONE BIAS",IF(K16513&lt;L16513,"LOW ZONE BIAS","EQUILIBRIUM"))</f>
        <v>EQUILIBRIUM</v>
      </c>
    </row>
    <row r="16514">
      <c r="A16514">
        <v>11045</v>
      </c>
      <c r="B16514" t="str">
        <v>2012-04-11</v>
      </c>
      <c r="C16514" t="str">
        <v>Morning</v>
      </c>
      <c r="D16514">
        <v>10</v>
      </c>
      <c r="E16514" t="str">
        <f>IF(MOD(D16514,2)=0,"EVEN","ODD")</f>
        <v>EVEN</v>
      </c>
      <c r="F16514" t="str">
        <f>IF(D16514&lt;=18,"LOW (1-18)","HIGH (19-36)")</f>
        <v>LOW (1-18)</v>
      </c>
      <c r="G16514">
        <f>INT((D16514-1)/6)+1</f>
        <v>2</v>
      </c>
      <c r="H16514">
        <f>MOD(D16514-1,6)+1</f>
        <v>4</v>
      </c>
      <c r="I16514">
        <f>37-D16514</f>
        <v>27</v>
      </c>
      <c r="J16514">
        <f>ABS(D16514-D16515)</f>
        <v>12</v>
      </c>
      <c r="K16514">
        <f>AVERAGE(D16514:D16518)</f>
        <v>10</v>
      </c>
      <c r="L16514">
        <f>AVERAGE(D16514:D16533)</f>
        <v>10</v>
      </c>
      <c r="M16514">
        <f>K16514-L16514</f>
        <v>0</v>
      </c>
      <c r="N16514" t="str">
        <f>IF(K16514&gt;L16514,"HIGH ZONE BIAS",IF(K16514&lt;L16514,"LOW ZONE BIAS","EQUILIBRIUM"))</f>
        <v>EQUILIBRIUM</v>
      </c>
    </row>
    <row r="16515">
      <c r="A16515">
        <v>11044</v>
      </c>
      <c r="B16515" t="str">
        <v>2012-04-10</v>
      </c>
      <c r="C16515" t="str">
        <v>Evening</v>
      </c>
      <c r="D16515">
        <v>22</v>
      </c>
      <c r="E16515" t="str">
        <f>IF(MOD(D16515,2)=0,"EVEN","ODD")</f>
        <v>EVEN</v>
      </c>
      <c r="F16515" t="str">
        <f>IF(D16515&lt;=18,"LOW (1-18)","HIGH (19-36)")</f>
        <v>HIGH (19-36)</v>
      </c>
      <c r="G16515">
        <f>INT((D16515-1)/6)+1</f>
        <v>4</v>
      </c>
      <c r="H16515">
        <f>MOD(D16515-1,6)+1</f>
        <v>4</v>
      </c>
      <c r="I16515">
        <f>37-D16515</f>
        <v>15</v>
      </c>
      <c r="J16515">
        <f>ABS(D16515-D16516)</f>
        <v>0</v>
      </c>
      <c r="K16515">
        <f>AVERAGE(D16515:D16519)</f>
        <v>22</v>
      </c>
      <c r="L16515">
        <f>AVERAGE(D16515:D16534)</f>
        <v>22</v>
      </c>
      <c r="M16515">
        <f>K16515-L16515</f>
        <v>0</v>
      </c>
      <c r="N16515" t="str">
        <f>IF(K16515&gt;L16515,"HIGH ZONE BIAS",IF(K16515&lt;L16515,"LOW ZONE BIAS","EQUILIBRIUM"))</f>
        <v>EQUILIBRIUM</v>
      </c>
    </row>
    <row r="16516">
      <c r="A16516">
        <v>11043</v>
      </c>
      <c r="B16516" t="str">
        <v>2012-04-10</v>
      </c>
      <c r="C16516" t="str">
        <v>Midday</v>
      </c>
      <c r="D16516">
        <v>22</v>
      </c>
      <c r="E16516" t="str">
        <f>IF(MOD(D16516,2)=0,"EVEN","ODD")</f>
        <v>EVEN</v>
      </c>
      <c r="F16516" t="str">
        <f>IF(D16516&lt;=18,"LOW (1-18)","HIGH (19-36)")</f>
        <v>HIGH (19-36)</v>
      </c>
      <c r="G16516">
        <f>INT((D16516-1)/6)+1</f>
        <v>4</v>
      </c>
      <c r="H16516">
        <f>MOD(D16516-1,6)+1</f>
        <v>4</v>
      </c>
      <c r="I16516">
        <f>37-D16516</f>
        <v>15</v>
      </c>
      <c r="J16516">
        <f>ABS(D16516-D16517)</f>
        <v>10</v>
      </c>
      <c r="K16516">
        <f>AVERAGE(D16516:D16520)</f>
        <v>22</v>
      </c>
      <c r="L16516">
        <f>AVERAGE(D16516:D16535)</f>
        <v>22</v>
      </c>
      <c r="M16516">
        <f>K16516-L16516</f>
        <v>0</v>
      </c>
      <c r="N16516" t="str">
        <f>IF(K16516&gt;L16516,"HIGH ZONE BIAS",IF(K16516&lt;L16516,"LOW ZONE BIAS","EQUILIBRIUM"))</f>
        <v>EQUILIBRIUM</v>
      </c>
    </row>
    <row r="16517">
      <c r="A16517">
        <v>11042</v>
      </c>
      <c r="B16517" t="str">
        <v>2012-04-10</v>
      </c>
      <c r="C16517" t="str">
        <v>Morning</v>
      </c>
      <c r="D16517">
        <v>12</v>
      </c>
      <c r="E16517" t="str">
        <f>IF(MOD(D16517,2)=0,"EVEN","ODD")</f>
        <v>EVEN</v>
      </c>
      <c r="F16517" t="str">
        <f>IF(D16517&lt;=18,"LOW (1-18)","HIGH (19-36)")</f>
        <v>LOW (1-18)</v>
      </c>
      <c r="G16517">
        <f>INT((D16517-1)/6)+1</f>
        <v>2</v>
      </c>
      <c r="H16517">
        <f>MOD(D16517-1,6)+1</f>
        <v>6</v>
      </c>
      <c r="I16517">
        <f>37-D16517</f>
        <v>25</v>
      </c>
      <c r="J16517">
        <f>ABS(D16517-D16518)</f>
        <v>11</v>
      </c>
      <c r="K16517">
        <f>AVERAGE(D16517:D16521)</f>
        <v>12</v>
      </c>
      <c r="L16517">
        <f>AVERAGE(D16517:D16536)</f>
        <v>12</v>
      </c>
      <c r="M16517">
        <f>K16517-L16517</f>
        <v>0</v>
      </c>
      <c r="N16517" t="str">
        <f>IF(K16517&gt;L16517,"HIGH ZONE BIAS",IF(K16517&lt;L16517,"LOW ZONE BIAS","EQUILIBRIUM"))</f>
        <v>EQUILIBRIUM</v>
      </c>
    </row>
    <row r="16518">
      <c r="A16518">
        <v>11041</v>
      </c>
      <c r="B16518" t="str">
        <v>2012-04-09</v>
      </c>
      <c r="C16518" t="str">
        <v>Evening</v>
      </c>
      <c r="D16518">
        <v>23</v>
      </c>
      <c r="E16518" t="str">
        <f>IF(MOD(D16518,2)=0,"EVEN","ODD")</f>
        <v>ODD</v>
      </c>
      <c r="F16518" t="str">
        <f>IF(D16518&lt;=18,"LOW (1-18)","HIGH (19-36)")</f>
        <v>HIGH (19-36)</v>
      </c>
      <c r="G16518">
        <f>INT((D16518-1)/6)+1</f>
        <v>4</v>
      </c>
      <c r="H16518">
        <f>MOD(D16518-1,6)+1</f>
        <v>5</v>
      </c>
      <c r="I16518">
        <f>37-D16518</f>
        <v>14</v>
      </c>
      <c r="J16518">
        <f>ABS(D16518-D16519)</f>
        <v>8</v>
      </c>
      <c r="K16518">
        <f>AVERAGE(D16518:D16522)</f>
        <v>23</v>
      </c>
      <c r="L16518">
        <f>AVERAGE(D16518:D16537)</f>
        <v>23</v>
      </c>
      <c r="M16518">
        <f>K16518-L16518</f>
        <v>0</v>
      </c>
      <c r="N16518" t="str">
        <f>IF(K16518&gt;L16518,"HIGH ZONE BIAS",IF(K16518&lt;L16518,"LOW ZONE BIAS","EQUILIBRIUM"))</f>
        <v>EQUILIBRIUM</v>
      </c>
    </row>
    <row r="16519">
      <c r="A16519">
        <v>11040</v>
      </c>
      <c r="B16519" t="str">
        <v>2012-04-09</v>
      </c>
      <c r="C16519" t="str">
        <v>Midday</v>
      </c>
      <c r="D16519">
        <v>31</v>
      </c>
      <c r="E16519" t="str">
        <f>IF(MOD(D16519,2)=0,"EVEN","ODD")</f>
        <v>ODD</v>
      </c>
      <c r="F16519" t="str">
        <f>IF(D16519&lt;=18,"LOW (1-18)","HIGH (19-36)")</f>
        <v>HIGH (19-36)</v>
      </c>
      <c r="G16519">
        <f>INT((D16519-1)/6)+1</f>
        <v>6</v>
      </c>
      <c r="H16519">
        <f>MOD(D16519-1,6)+1</f>
        <v>1</v>
      </c>
      <c r="I16519">
        <f>37-D16519</f>
        <v>6</v>
      </c>
      <c r="J16519">
        <f>ABS(D16519-D16520)</f>
        <v>9</v>
      </c>
      <c r="K16519">
        <f>AVERAGE(D16519:D16523)</f>
        <v>31</v>
      </c>
      <c r="L16519">
        <f>AVERAGE(D16519:D16538)</f>
        <v>31</v>
      </c>
      <c r="M16519">
        <f>K16519-L16519</f>
        <v>0</v>
      </c>
      <c r="N16519" t="str">
        <f>IF(K16519&gt;L16519,"HIGH ZONE BIAS",IF(K16519&lt;L16519,"LOW ZONE BIAS","EQUILIBRIUM"))</f>
        <v>EQUILIBRIUM</v>
      </c>
    </row>
    <row r="16520">
      <c r="A16520">
        <v>11039</v>
      </c>
      <c r="B16520" t="str">
        <v>2012-04-09</v>
      </c>
      <c r="C16520" t="str">
        <v>Morning</v>
      </c>
      <c r="D16520">
        <v>22</v>
      </c>
      <c r="E16520" t="str">
        <f>IF(MOD(D16520,2)=0,"EVEN","ODD")</f>
        <v>EVEN</v>
      </c>
      <c r="F16520" t="str">
        <f>IF(D16520&lt;=18,"LOW (1-18)","HIGH (19-36)")</f>
        <v>HIGH (19-36)</v>
      </c>
      <c r="G16520">
        <f>INT((D16520-1)/6)+1</f>
        <v>4</v>
      </c>
      <c r="H16520">
        <f>MOD(D16520-1,6)+1</f>
        <v>4</v>
      </c>
      <c r="I16520">
        <f>37-D16520</f>
        <v>15</v>
      </c>
      <c r="J16520">
        <f>ABS(D16520-D16521)</f>
        <v>7</v>
      </c>
      <c r="K16520">
        <f>AVERAGE(D16520:D16524)</f>
        <v>22</v>
      </c>
      <c r="L16520">
        <f>AVERAGE(D16520:D16539)</f>
        <v>22</v>
      </c>
      <c r="M16520">
        <f>K16520-L16520</f>
        <v>0</v>
      </c>
      <c r="N16520" t="str">
        <f>IF(K16520&gt;L16520,"HIGH ZONE BIAS",IF(K16520&lt;L16520,"LOW ZONE BIAS","EQUILIBRIUM"))</f>
        <v>EQUILIBRIUM</v>
      </c>
    </row>
    <row r="16521">
      <c r="A16521">
        <v>11038</v>
      </c>
      <c r="B16521" t="str">
        <v>2012-04-07</v>
      </c>
      <c r="C16521" t="str">
        <v>Evening</v>
      </c>
      <c r="D16521">
        <v>29</v>
      </c>
      <c r="E16521" t="str">
        <f>IF(MOD(D16521,2)=0,"EVEN","ODD")</f>
        <v>ODD</v>
      </c>
      <c r="F16521" t="str">
        <f>IF(D16521&lt;=18,"LOW (1-18)","HIGH (19-36)")</f>
        <v>HIGH (19-36)</v>
      </c>
      <c r="G16521">
        <f>INT((D16521-1)/6)+1</f>
        <v>5</v>
      </c>
      <c r="H16521">
        <f>MOD(D16521-1,6)+1</f>
        <v>5</v>
      </c>
      <c r="I16521">
        <f>37-D16521</f>
        <v>8</v>
      </c>
      <c r="J16521">
        <f>ABS(D16521-D16522)</f>
        <v>1</v>
      </c>
      <c r="K16521">
        <f>AVERAGE(D16521:D16525)</f>
        <v>29</v>
      </c>
      <c r="L16521">
        <f>AVERAGE(D16521:D16540)</f>
        <v>29</v>
      </c>
      <c r="M16521">
        <f>K16521-L16521</f>
        <v>0</v>
      </c>
      <c r="N16521" t="str">
        <f>IF(K16521&gt;L16521,"HIGH ZONE BIAS",IF(K16521&lt;L16521,"LOW ZONE BIAS","EQUILIBRIUM"))</f>
        <v>EQUILIBRIUM</v>
      </c>
    </row>
    <row r="16522">
      <c r="A16522">
        <v>11037</v>
      </c>
      <c r="B16522" t="str">
        <v>2012-04-07</v>
      </c>
      <c r="C16522" t="str">
        <v>Midday</v>
      </c>
      <c r="D16522">
        <v>30</v>
      </c>
      <c r="E16522" t="str">
        <f>IF(MOD(D16522,2)=0,"EVEN","ODD")</f>
        <v>EVEN</v>
      </c>
      <c r="F16522" t="str">
        <f>IF(D16522&lt;=18,"LOW (1-18)","HIGH (19-36)")</f>
        <v>HIGH (19-36)</v>
      </c>
      <c r="G16522">
        <f>INT((D16522-1)/6)+1</f>
        <v>5</v>
      </c>
      <c r="H16522">
        <f>MOD(D16522-1,6)+1</f>
        <v>6</v>
      </c>
      <c r="I16522">
        <f>37-D16522</f>
        <v>7</v>
      </c>
      <c r="J16522">
        <f>ABS(D16522-D16523)</f>
        <v>17</v>
      </c>
      <c r="K16522">
        <f>AVERAGE(D16522:D16526)</f>
        <v>30</v>
      </c>
      <c r="L16522">
        <f>AVERAGE(D16522:D16541)</f>
        <v>30</v>
      </c>
      <c r="M16522">
        <f>K16522-L16522</f>
        <v>0</v>
      </c>
      <c r="N16522" t="str">
        <f>IF(K16522&gt;L16522,"HIGH ZONE BIAS",IF(K16522&lt;L16522,"LOW ZONE BIAS","EQUILIBRIUM"))</f>
        <v>EQUILIBRIUM</v>
      </c>
    </row>
    <row r="16523">
      <c r="A16523">
        <v>11036</v>
      </c>
      <c r="B16523" t="str">
        <v>2012-04-07</v>
      </c>
      <c r="C16523" t="str">
        <v>Morning</v>
      </c>
      <c r="D16523">
        <v>13</v>
      </c>
      <c r="E16523" t="str">
        <f>IF(MOD(D16523,2)=0,"EVEN","ODD")</f>
        <v>ODD</v>
      </c>
      <c r="F16523" t="str">
        <f>IF(D16523&lt;=18,"LOW (1-18)","HIGH (19-36)")</f>
        <v>LOW (1-18)</v>
      </c>
      <c r="G16523">
        <f>INT((D16523-1)/6)+1</f>
        <v>3</v>
      </c>
      <c r="H16523">
        <f>MOD(D16523-1,6)+1</f>
        <v>1</v>
      </c>
      <c r="I16523">
        <f>37-D16523</f>
        <v>24</v>
      </c>
      <c r="J16523">
        <f>ABS(D16523-D16524)</f>
        <v>1</v>
      </c>
      <c r="K16523">
        <f>AVERAGE(D16523:D16527)</f>
        <v>13</v>
      </c>
      <c r="L16523">
        <f>AVERAGE(D16523:D16542)</f>
        <v>13</v>
      </c>
      <c r="M16523">
        <f>K16523-L16523</f>
        <v>0</v>
      </c>
      <c r="N16523" t="str">
        <f>IF(K16523&gt;L16523,"HIGH ZONE BIAS",IF(K16523&lt;L16523,"LOW ZONE BIAS","EQUILIBRIUM"))</f>
        <v>EQUILIBRIUM</v>
      </c>
    </row>
    <row r="16524">
      <c r="A16524">
        <v>11035</v>
      </c>
      <c r="B16524" t="str">
        <v>2012-04-05</v>
      </c>
      <c r="C16524" t="str">
        <v>Evening</v>
      </c>
      <c r="D16524">
        <v>14</v>
      </c>
      <c r="E16524" t="str">
        <f>IF(MOD(D16524,2)=0,"EVEN","ODD")</f>
        <v>EVEN</v>
      </c>
      <c r="F16524" t="str">
        <f>IF(D16524&lt;=18,"LOW (1-18)","HIGH (19-36)")</f>
        <v>LOW (1-18)</v>
      </c>
      <c r="G16524">
        <f>INT((D16524-1)/6)+1</f>
        <v>3</v>
      </c>
      <c r="H16524">
        <f>MOD(D16524-1,6)+1</f>
        <v>2</v>
      </c>
      <c r="I16524">
        <f>37-D16524</f>
        <v>23</v>
      </c>
      <c r="J16524">
        <f>ABS(D16524-D16525)</f>
        <v>12</v>
      </c>
      <c r="K16524">
        <f>AVERAGE(D16524:D16528)</f>
        <v>14</v>
      </c>
      <c r="L16524">
        <f>AVERAGE(D16524:D16543)</f>
        <v>14</v>
      </c>
      <c r="M16524">
        <f>K16524-L16524</f>
        <v>0</v>
      </c>
      <c r="N16524" t="str">
        <f>IF(K16524&gt;L16524,"HIGH ZONE BIAS",IF(K16524&lt;L16524,"LOW ZONE BIAS","EQUILIBRIUM"))</f>
        <v>EQUILIBRIUM</v>
      </c>
    </row>
    <row r="16525">
      <c r="A16525">
        <v>11034</v>
      </c>
      <c r="B16525" t="str">
        <v>2012-04-05</v>
      </c>
      <c r="C16525" t="str">
        <v>Midday</v>
      </c>
      <c r="D16525">
        <v>26</v>
      </c>
      <c r="E16525" t="str">
        <f>IF(MOD(D16525,2)=0,"EVEN","ODD")</f>
        <v>EVEN</v>
      </c>
      <c r="F16525" t="str">
        <f>IF(D16525&lt;=18,"LOW (1-18)","HIGH (19-36)")</f>
        <v>HIGH (19-36)</v>
      </c>
      <c r="G16525">
        <f>INT((D16525-1)/6)+1</f>
        <v>5</v>
      </c>
      <c r="H16525">
        <f>MOD(D16525-1,6)+1</f>
        <v>2</v>
      </c>
      <c r="I16525">
        <f>37-D16525</f>
        <v>11</v>
      </c>
      <c r="J16525">
        <f>ABS(D16525-D16526)</f>
        <v>9</v>
      </c>
      <c r="K16525">
        <f>AVERAGE(D16525:D16529)</f>
        <v>26</v>
      </c>
      <c r="L16525">
        <f>AVERAGE(D16525:D16544)</f>
        <v>26</v>
      </c>
      <c r="M16525">
        <f>K16525-L16525</f>
        <v>0</v>
      </c>
      <c r="N16525" t="str">
        <f>IF(K16525&gt;L16525,"HIGH ZONE BIAS",IF(K16525&lt;L16525,"LOW ZONE BIAS","EQUILIBRIUM"))</f>
        <v>EQUILIBRIUM</v>
      </c>
    </row>
    <row r="16526">
      <c r="A16526">
        <v>11033</v>
      </c>
      <c r="B16526" t="str">
        <v>2012-04-05</v>
      </c>
      <c r="C16526" t="str">
        <v>Morning</v>
      </c>
      <c r="D16526">
        <v>35</v>
      </c>
      <c r="E16526" t="str">
        <f>IF(MOD(D16526,2)=0,"EVEN","ODD")</f>
        <v>ODD</v>
      </c>
      <c r="F16526" t="str">
        <f>IF(D16526&lt;=18,"LOW (1-18)","HIGH (19-36)")</f>
        <v>HIGH (19-36)</v>
      </c>
      <c r="G16526">
        <f>INT((D16526-1)/6)+1</f>
        <v>6</v>
      </c>
      <c r="H16526">
        <f>MOD(D16526-1,6)+1</f>
        <v>5</v>
      </c>
      <c r="I16526">
        <f>37-D16526</f>
        <v>2</v>
      </c>
      <c r="J16526">
        <f>ABS(D16526-D16527)</f>
        <v>33</v>
      </c>
      <c r="K16526">
        <f>AVERAGE(D16526:D16530)</f>
        <v>35</v>
      </c>
      <c r="L16526">
        <f>AVERAGE(D16526:D16545)</f>
        <v>35</v>
      </c>
      <c r="M16526">
        <f>K16526-L16526</f>
        <v>0</v>
      </c>
      <c r="N16526" t="str">
        <f>IF(K16526&gt;L16526,"HIGH ZONE BIAS",IF(K16526&lt;L16526,"LOW ZONE BIAS","EQUILIBRIUM"))</f>
        <v>EQUILIBRIUM</v>
      </c>
    </row>
    <row r="16527">
      <c r="A16527">
        <v>11032</v>
      </c>
      <c r="B16527" t="str">
        <v>2012-04-04</v>
      </c>
      <c r="C16527" t="str">
        <v>Evening</v>
      </c>
      <c r="D16527">
        <v>2</v>
      </c>
      <c r="E16527" t="str">
        <f>IF(MOD(D16527,2)=0,"EVEN","ODD")</f>
        <v>EVEN</v>
      </c>
      <c r="F16527" t="str">
        <f>IF(D16527&lt;=18,"LOW (1-18)","HIGH (19-36)")</f>
        <v>LOW (1-18)</v>
      </c>
      <c r="G16527">
        <f>INT((D16527-1)/6)+1</f>
        <v>1</v>
      </c>
      <c r="H16527">
        <f>MOD(D16527-1,6)+1</f>
        <v>2</v>
      </c>
      <c r="I16527">
        <f>37-D16527</f>
        <v>35</v>
      </c>
      <c r="J16527">
        <f>ABS(D16527-D16528)</f>
        <v>30</v>
      </c>
      <c r="K16527">
        <f>AVERAGE(D16527:D16531)</f>
        <v>2</v>
      </c>
      <c r="L16527">
        <f>AVERAGE(D16527:D16546)</f>
        <v>2</v>
      </c>
      <c r="M16527">
        <f>K16527-L16527</f>
        <v>0</v>
      </c>
      <c r="N16527" t="str">
        <f>IF(K16527&gt;L16527,"HIGH ZONE BIAS",IF(K16527&lt;L16527,"LOW ZONE BIAS","EQUILIBRIUM"))</f>
        <v>EQUILIBRIUM</v>
      </c>
    </row>
    <row r="16528">
      <c r="A16528">
        <v>11031</v>
      </c>
      <c r="B16528" t="str">
        <v>2012-04-04</v>
      </c>
      <c r="C16528" t="str">
        <v>Midday</v>
      </c>
      <c r="D16528">
        <v>32</v>
      </c>
      <c r="E16528" t="str">
        <f>IF(MOD(D16528,2)=0,"EVEN","ODD")</f>
        <v>EVEN</v>
      </c>
      <c r="F16528" t="str">
        <f>IF(D16528&lt;=18,"LOW (1-18)","HIGH (19-36)")</f>
        <v>HIGH (19-36)</v>
      </c>
      <c r="G16528">
        <f>INT((D16528-1)/6)+1</f>
        <v>6</v>
      </c>
      <c r="H16528">
        <f>MOD(D16528-1,6)+1</f>
        <v>2</v>
      </c>
      <c r="I16528">
        <f>37-D16528</f>
        <v>5</v>
      </c>
      <c r="J16528">
        <f>ABS(D16528-D16529)</f>
        <v>25</v>
      </c>
      <c r="K16528">
        <f>AVERAGE(D16528:D16532)</f>
        <v>32</v>
      </c>
      <c r="L16528">
        <f>AVERAGE(D16528:D16547)</f>
        <v>32</v>
      </c>
      <c r="M16528">
        <f>K16528-L16528</f>
        <v>0</v>
      </c>
      <c r="N16528" t="str">
        <f>IF(K16528&gt;L16528,"HIGH ZONE BIAS",IF(K16528&lt;L16528,"LOW ZONE BIAS","EQUILIBRIUM"))</f>
        <v>EQUILIBRIUM</v>
      </c>
    </row>
    <row r="16529">
      <c r="A16529">
        <v>11030</v>
      </c>
      <c r="B16529" t="str">
        <v>2012-04-04</v>
      </c>
      <c r="C16529" t="str">
        <v>Morning</v>
      </c>
      <c r="D16529">
        <v>7</v>
      </c>
      <c r="E16529" t="str">
        <f>IF(MOD(D16529,2)=0,"EVEN","ODD")</f>
        <v>ODD</v>
      </c>
      <c r="F16529" t="str">
        <f>IF(D16529&lt;=18,"LOW (1-18)","HIGH (19-36)")</f>
        <v>LOW (1-18)</v>
      </c>
      <c r="G16529">
        <f>INT((D16529-1)/6)+1</f>
        <v>2</v>
      </c>
      <c r="H16529">
        <f>MOD(D16529-1,6)+1</f>
        <v>1</v>
      </c>
      <c r="I16529">
        <f>37-D16529</f>
        <v>30</v>
      </c>
      <c r="J16529">
        <f>ABS(D16529-D16530)</f>
        <v>0</v>
      </c>
      <c r="K16529">
        <f>AVERAGE(D16529:D16533)</f>
        <v>7</v>
      </c>
      <c r="L16529">
        <f>AVERAGE(D16529:D16548)</f>
        <v>7</v>
      </c>
      <c r="M16529">
        <f>K16529-L16529</f>
        <v>0</v>
      </c>
      <c r="N16529" t="str">
        <f>IF(K16529&gt;L16529,"HIGH ZONE BIAS",IF(K16529&lt;L16529,"LOW ZONE BIAS","EQUILIBRIUM"))</f>
        <v>EQUILIBRIUM</v>
      </c>
    </row>
    <row r="16530">
      <c r="A16530">
        <v>11029</v>
      </c>
      <c r="B16530" t="str">
        <v>2012-04-03</v>
      </c>
      <c r="C16530" t="str">
        <v>Evening</v>
      </c>
      <c r="D16530">
        <v>7</v>
      </c>
      <c r="E16530" t="str">
        <f>IF(MOD(D16530,2)=0,"EVEN","ODD")</f>
        <v>ODD</v>
      </c>
      <c r="F16530" t="str">
        <f>IF(D16530&lt;=18,"LOW (1-18)","HIGH (19-36)")</f>
        <v>LOW (1-18)</v>
      </c>
      <c r="G16530">
        <f>INT((D16530-1)/6)+1</f>
        <v>2</v>
      </c>
      <c r="H16530">
        <f>MOD(D16530-1,6)+1</f>
        <v>1</v>
      </c>
      <c r="I16530">
        <f>37-D16530</f>
        <v>30</v>
      </c>
      <c r="J16530">
        <f>ABS(D16530-D16531)</f>
        <v>5</v>
      </c>
      <c r="K16530">
        <f>AVERAGE(D16530:D16534)</f>
        <v>7</v>
      </c>
      <c r="L16530">
        <f>AVERAGE(D16530:D16549)</f>
        <v>7</v>
      </c>
      <c r="M16530">
        <f>K16530-L16530</f>
        <v>0</v>
      </c>
      <c r="N16530" t="str">
        <f>IF(K16530&gt;L16530,"HIGH ZONE BIAS",IF(K16530&lt;L16530,"LOW ZONE BIAS","EQUILIBRIUM"))</f>
        <v>EQUILIBRIUM</v>
      </c>
    </row>
    <row r="16531">
      <c r="A16531">
        <v>11028</v>
      </c>
      <c r="B16531" t="str">
        <v>2012-04-03</v>
      </c>
      <c r="C16531" t="str">
        <v>Midday</v>
      </c>
      <c r="D16531">
        <v>2</v>
      </c>
      <c r="E16531" t="str">
        <f>IF(MOD(D16531,2)=0,"EVEN","ODD")</f>
        <v>EVEN</v>
      </c>
      <c r="F16531" t="str">
        <f>IF(D16531&lt;=18,"LOW (1-18)","HIGH (19-36)")</f>
        <v>LOW (1-18)</v>
      </c>
      <c r="G16531">
        <f>INT((D16531-1)/6)+1</f>
        <v>1</v>
      </c>
      <c r="H16531">
        <f>MOD(D16531-1,6)+1</f>
        <v>2</v>
      </c>
      <c r="I16531">
        <f>37-D16531</f>
        <v>35</v>
      </c>
      <c r="J16531">
        <f>ABS(D16531-D16532)</f>
        <v>1</v>
      </c>
      <c r="K16531">
        <f>AVERAGE(D16531:D16535)</f>
        <v>2</v>
      </c>
      <c r="L16531">
        <f>AVERAGE(D16531:D16550)</f>
        <v>2</v>
      </c>
      <c r="M16531">
        <f>K16531-L16531</f>
        <v>0</v>
      </c>
      <c r="N16531" t="str">
        <f>IF(K16531&gt;L16531,"HIGH ZONE BIAS",IF(K16531&lt;L16531,"LOW ZONE BIAS","EQUILIBRIUM"))</f>
        <v>EQUILIBRIUM</v>
      </c>
    </row>
    <row r="16532">
      <c r="A16532">
        <v>11027</v>
      </c>
      <c r="B16532" t="str">
        <v>2012-04-03</v>
      </c>
      <c r="C16532" t="str">
        <v>Morning</v>
      </c>
      <c r="D16532">
        <v>1</v>
      </c>
      <c r="E16532" t="str">
        <f>IF(MOD(D16532,2)=0,"EVEN","ODD")</f>
        <v>ODD</v>
      </c>
      <c r="F16532" t="str">
        <f>IF(D16532&lt;=18,"LOW (1-18)","HIGH (19-36)")</f>
        <v>LOW (1-18)</v>
      </c>
      <c r="G16532">
        <f>INT((D16532-1)/6)+1</f>
        <v>1</v>
      </c>
      <c r="H16532">
        <f>MOD(D16532-1,6)+1</f>
        <v>1</v>
      </c>
      <c r="I16532">
        <f>37-D16532</f>
        <v>36</v>
      </c>
      <c r="J16532">
        <f>ABS(D16532-D16533)</f>
        <v>11</v>
      </c>
      <c r="K16532">
        <f>AVERAGE(D16532:D16536)</f>
        <v>1</v>
      </c>
      <c r="L16532">
        <f>AVERAGE(D16532:D16551)</f>
        <v>1</v>
      </c>
      <c r="M16532">
        <f>K16532-L16532</f>
        <v>0</v>
      </c>
      <c r="N16532" t="str">
        <f>IF(K16532&gt;L16532,"HIGH ZONE BIAS",IF(K16532&lt;L16532,"LOW ZONE BIAS","EQUILIBRIUM"))</f>
        <v>EQUILIBRIUM</v>
      </c>
    </row>
    <row r="16533">
      <c r="A16533">
        <v>11026</v>
      </c>
      <c r="B16533" t="str">
        <v>2012-04-02</v>
      </c>
      <c r="C16533" t="str">
        <v>Evening</v>
      </c>
      <c r="D16533">
        <v>12</v>
      </c>
      <c r="E16533" t="str">
        <f>IF(MOD(D16533,2)=0,"EVEN","ODD")</f>
        <v>EVEN</v>
      </c>
      <c r="F16533" t="str">
        <f>IF(D16533&lt;=18,"LOW (1-18)","HIGH (19-36)")</f>
        <v>LOW (1-18)</v>
      </c>
      <c r="G16533">
        <f>INT((D16533-1)/6)+1</f>
        <v>2</v>
      </c>
      <c r="H16533">
        <f>MOD(D16533-1,6)+1</f>
        <v>6</v>
      </c>
      <c r="I16533">
        <f>37-D16533</f>
        <v>25</v>
      </c>
      <c r="J16533">
        <f>ABS(D16533-D16534)</f>
        <v>14</v>
      </c>
      <c r="K16533">
        <f>AVERAGE(D16533:D16537)</f>
        <v>12</v>
      </c>
      <c r="L16533">
        <f>AVERAGE(D16533:D16552)</f>
        <v>12</v>
      </c>
      <c r="M16533">
        <f>K16533-L16533</f>
        <v>0</v>
      </c>
      <c r="N16533" t="str">
        <f>IF(K16533&gt;L16533,"HIGH ZONE BIAS",IF(K16533&lt;L16533,"LOW ZONE BIAS","EQUILIBRIUM"))</f>
        <v>EQUILIBRIUM</v>
      </c>
    </row>
    <row r="16534">
      <c r="A16534">
        <v>11025</v>
      </c>
      <c r="B16534" t="str">
        <v>2012-04-02</v>
      </c>
      <c r="C16534" t="str">
        <v>Midday</v>
      </c>
      <c r="D16534">
        <v>26</v>
      </c>
      <c r="E16534" t="str">
        <f>IF(MOD(D16534,2)=0,"EVEN","ODD")</f>
        <v>EVEN</v>
      </c>
      <c r="F16534" t="str">
        <f>IF(D16534&lt;=18,"LOW (1-18)","HIGH (19-36)")</f>
        <v>HIGH (19-36)</v>
      </c>
      <c r="G16534">
        <f>INT((D16534-1)/6)+1</f>
        <v>5</v>
      </c>
      <c r="H16534">
        <f>MOD(D16534-1,6)+1</f>
        <v>2</v>
      </c>
      <c r="I16534">
        <f>37-D16534</f>
        <v>11</v>
      </c>
      <c r="J16534">
        <f>ABS(D16534-D16535)</f>
        <v>6</v>
      </c>
      <c r="K16534">
        <f>AVERAGE(D16534:D16538)</f>
        <v>26</v>
      </c>
      <c r="L16534">
        <f>AVERAGE(D16534:D16553)</f>
        <v>26</v>
      </c>
      <c r="M16534">
        <f>K16534-L16534</f>
        <v>0</v>
      </c>
      <c r="N16534" t="str">
        <f>IF(K16534&gt;L16534,"HIGH ZONE BIAS",IF(K16534&lt;L16534,"LOW ZONE BIAS","EQUILIBRIUM"))</f>
        <v>EQUILIBRIUM</v>
      </c>
    </row>
    <row r="16535">
      <c r="A16535">
        <v>11024</v>
      </c>
      <c r="B16535" t="str">
        <v>2012-04-02</v>
      </c>
      <c r="C16535" t="str">
        <v>Morning</v>
      </c>
      <c r="D16535">
        <v>20</v>
      </c>
      <c r="E16535" t="str">
        <f>IF(MOD(D16535,2)=0,"EVEN","ODD")</f>
        <v>EVEN</v>
      </c>
      <c r="F16535" t="str">
        <f>IF(D16535&lt;=18,"LOW (1-18)","HIGH (19-36)")</f>
        <v>HIGH (19-36)</v>
      </c>
      <c r="G16535">
        <f>INT((D16535-1)/6)+1</f>
        <v>4</v>
      </c>
      <c r="H16535">
        <f>MOD(D16535-1,6)+1</f>
        <v>2</v>
      </c>
      <c r="I16535">
        <f>37-D16535</f>
        <v>17</v>
      </c>
      <c r="J16535">
        <f>ABS(D16535-D16536)</f>
        <v>18</v>
      </c>
      <c r="K16535">
        <f>AVERAGE(D16535:D16539)</f>
        <v>20</v>
      </c>
      <c r="L16535">
        <f>AVERAGE(D16535:D16554)</f>
        <v>20</v>
      </c>
      <c r="M16535">
        <f>K16535-L16535</f>
        <v>0</v>
      </c>
      <c r="N16535" t="str">
        <f>IF(K16535&gt;L16535,"HIGH ZONE BIAS",IF(K16535&lt;L16535,"LOW ZONE BIAS","EQUILIBRIUM"))</f>
        <v>EQUILIBRIUM</v>
      </c>
    </row>
    <row r="16536">
      <c r="A16536">
        <v>11023</v>
      </c>
      <c r="B16536" t="str">
        <v>2012-03-31</v>
      </c>
      <c r="C16536" t="str">
        <v>Evening</v>
      </c>
      <c r="D16536">
        <v>2</v>
      </c>
      <c r="E16536" t="str">
        <f>IF(MOD(D16536,2)=0,"EVEN","ODD")</f>
        <v>EVEN</v>
      </c>
      <c r="F16536" t="str">
        <f>IF(D16536&lt;=18,"LOW (1-18)","HIGH (19-36)")</f>
        <v>LOW (1-18)</v>
      </c>
      <c r="G16536">
        <f>INT((D16536-1)/6)+1</f>
        <v>1</v>
      </c>
      <c r="H16536">
        <f>MOD(D16536-1,6)+1</f>
        <v>2</v>
      </c>
      <c r="I16536">
        <f>37-D16536</f>
        <v>35</v>
      </c>
      <c r="J16536">
        <f>ABS(D16536-D16537)</f>
        <v>29</v>
      </c>
      <c r="K16536">
        <f>AVERAGE(D16536:D16540)</f>
        <v>2</v>
      </c>
      <c r="L16536">
        <f>AVERAGE(D16536:D16555)</f>
        <v>2</v>
      </c>
      <c r="M16536">
        <f>K16536-L16536</f>
        <v>0</v>
      </c>
      <c r="N16536" t="str">
        <f>IF(K16536&gt;L16536,"HIGH ZONE BIAS",IF(K16536&lt;L16536,"LOW ZONE BIAS","EQUILIBRIUM"))</f>
        <v>EQUILIBRIUM</v>
      </c>
    </row>
    <row r="16537">
      <c r="A16537">
        <v>11022</v>
      </c>
      <c r="B16537" t="str">
        <v>2012-03-31</v>
      </c>
      <c r="C16537" t="str">
        <v>Midday</v>
      </c>
      <c r="D16537">
        <v>31</v>
      </c>
      <c r="E16537" t="str">
        <f>IF(MOD(D16537,2)=0,"EVEN","ODD")</f>
        <v>ODD</v>
      </c>
      <c r="F16537" t="str">
        <f>IF(D16537&lt;=18,"LOW (1-18)","HIGH (19-36)")</f>
        <v>HIGH (19-36)</v>
      </c>
      <c r="G16537">
        <f>INT((D16537-1)/6)+1</f>
        <v>6</v>
      </c>
      <c r="H16537">
        <f>MOD(D16537-1,6)+1</f>
        <v>1</v>
      </c>
      <c r="I16537">
        <f>37-D16537</f>
        <v>6</v>
      </c>
      <c r="J16537">
        <f>ABS(D16537-D16538)</f>
        <v>23</v>
      </c>
      <c r="K16537">
        <f>AVERAGE(D16537:D16541)</f>
        <v>31</v>
      </c>
      <c r="L16537">
        <f>AVERAGE(D16537:D16556)</f>
        <v>31</v>
      </c>
      <c r="M16537">
        <f>K16537-L16537</f>
        <v>0</v>
      </c>
      <c r="N16537" t="str">
        <f>IF(K16537&gt;L16537,"HIGH ZONE BIAS",IF(K16537&lt;L16537,"LOW ZONE BIAS","EQUILIBRIUM"))</f>
        <v>EQUILIBRIUM</v>
      </c>
    </row>
    <row r="16538">
      <c r="A16538">
        <v>11021</v>
      </c>
      <c r="B16538" t="str">
        <v>2012-03-31</v>
      </c>
      <c r="C16538" t="str">
        <v>Morning</v>
      </c>
      <c r="D16538">
        <v>8</v>
      </c>
      <c r="E16538" t="str">
        <f>IF(MOD(D16538,2)=0,"EVEN","ODD")</f>
        <v>EVEN</v>
      </c>
      <c r="F16538" t="str">
        <f>IF(D16538&lt;=18,"LOW (1-18)","HIGH (19-36)")</f>
        <v>LOW (1-18)</v>
      </c>
      <c r="G16538">
        <f>INT((D16538-1)/6)+1</f>
        <v>2</v>
      </c>
      <c r="H16538">
        <f>MOD(D16538-1,6)+1</f>
        <v>2</v>
      </c>
      <c r="I16538">
        <f>37-D16538</f>
        <v>29</v>
      </c>
      <c r="J16538">
        <f>ABS(D16538-D16539)</f>
        <v>7</v>
      </c>
      <c r="K16538">
        <f>AVERAGE(D16538:D16542)</f>
        <v>8</v>
      </c>
      <c r="L16538">
        <f>AVERAGE(D16538:D16557)</f>
        <v>8</v>
      </c>
      <c r="M16538">
        <f>K16538-L16538</f>
        <v>0</v>
      </c>
      <c r="N16538" t="str">
        <f>IF(K16538&gt;L16538,"HIGH ZONE BIAS",IF(K16538&lt;L16538,"LOW ZONE BIAS","EQUILIBRIUM"))</f>
        <v>EQUILIBRIUM</v>
      </c>
    </row>
    <row r="16539">
      <c r="A16539">
        <v>11020</v>
      </c>
      <c r="B16539" t="str">
        <v>2012-03-29</v>
      </c>
      <c r="C16539" t="str">
        <v>Evening</v>
      </c>
      <c r="D16539">
        <v>15</v>
      </c>
      <c r="E16539" t="str">
        <f>IF(MOD(D16539,2)=0,"EVEN","ODD")</f>
        <v>ODD</v>
      </c>
      <c r="F16539" t="str">
        <f>IF(D16539&lt;=18,"LOW (1-18)","HIGH (19-36)")</f>
        <v>LOW (1-18)</v>
      </c>
      <c r="G16539">
        <f>INT((D16539-1)/6)+1</f>
        <v>3</v>
      </c>
      <c r="H16539">
        <f>MOD(D16539-1,6)+1</f>
        <v>3</v>
      </c>
      <c r="I16539">
        <f>37-D16539</f>
        <v>22</v>
      </c>
      <c r="J16539">
        <f>ABS(D16539-D16540)</f>
        <v>2</v>
      </c>
      <c r="K16539">
        <f>AVERAGE(D16539:D16543)</f>
        <v>15</v>
      </c>
      <c r="L16539">
        <f>AVERAGE(D16539:D16558)</f>
        <v>15</v>
      </c>
      <c r="M16539">
        <f>K16539-L16539</f>
        <v>0</v>
      </c>
      <c r="N16539" t="str">
        <f>IF(K16539&gt;L16539,"HIGH ZONE BIAS",IF(K16539&lt;L16539,"LOW ZONE BIAS","EQUILIBRIUM"))</f>
        <v>EQUILIBRIUM</v>
      </c>
    </row>
    <row r="16540">
      <c r="A16540">
        <v>11019</v>
      </c>
      <c r="B16540" t="str">
        <v>2012-03-29</v>
      </c>
      <c r="C16540" t="str">
        <v>Midday</v>
      </c>
      <c r="D16540">
        <v>13</v>
      </c>
      <c r="E16540" t="str">
        <f>IF(MOD(D16540,2)=0,"EVEN","ODD")</f>
        <v>ODD</v>
      </c>
      <c r="F16540" t="str">
        <f>IF(D16540&lt;=18,"LOW (1-18)","HIGH (19-36)")</f>
        <v>LOW (1-18)</v>
      </c>
      <c r="G16540">
        <f>INT((D16540-1)/6)+1</f>
        <v>3</v>
      </c>
      <c r="H16540">
        <f>MOD(D16540-1,6)+1</f>
        <v>1</v>
      </c>
      <c r="I16540">
        <f>37-D16540</f>
        <v>24</v>
      </c>
      <c r="J16540">
        <f>ABS(D16540-D16541)</f>
        <v>7</v>
      </c>
      <c r="K16540">
        <f>AVERAGE(D16540:D16544)</f>
        <v>13</v>
      </c>
      <c r="L16540">
        <f>AVERAGE(D16540:D16559)</f>
        <v>13</v>
      </c>
      <c r="M16540">
        <f>K16540-L16540</f>
        <v>0</v>
      </c>
      <c r="N16540" t="str">
        <f>IF(K16540&gt;L16540,"HIGH ZONE BIAS",IF(K16540&lt;L16540,"LOW ZONE BIAS","EQUILIBRIUM"))</f>
        <v>EQUILIBRIUM</v>
      </c>
    </row>
    <row r="16541">
      <c r="A16541">
        <v>11018</v>
      </c>
      <c r="B16541" t="str">
        <v>2012-03-29</v>
      </c>
      <c r="C16541" t="str">
        <v>Morning</v>
      </c>
      <c r="D16541">
        <v>20</v>
      </c>
      <c r="E16541" t="str">
        <f>IF(MOD(D16541,2)=0,"EVEN","ODD")</f>
        <v>EVEN</v>
      </c>
      <c r="F16541" t="str">
        <f>IF(D16541&lt;=18,"LOW (1-18)","HIGH (19-36)")</f>
        <v>HIGH (19-36)</v>
      </c>
      <c r="G16541">
        <f>INT((D16541-1)/6)+1</f>
        <v>4</v>
      </c>
      <c r="H16541">
        <f>MOD(D16541-1,6)+1</f>
        <v>2</v>
      </c>
      <c r="I16541">
        <f>37-D16541</f>
        <v>17</v>
      </c>
      <c r="J16541">
        <f>ABS(D16541-D16542)</f>
        <v>7</v>
      </c>
      <c r="K16541">
        <f>AVERAGE(D16541:D16545)</f>
        <v>20</v>
      </c>
      <c r="L16541">
        <f>AVERAGE(D16541:D16560)</f>
        <v>20</v>
      </c>
      <c r="M16541">
        <f>K16541-L16541</f>
        <v>0</v>
      </c>
      <c r="N16541" t="str">
        <f>IF(K16541&gt;L16541,"HIGH ZONE BIAS",IF(K16541&lt;L16541,"LOW ZONE BIAS","EQUILIBRIUM"))</f>
        <v>EQUILIBRIUM</v>
      </c>
    </row>
    <row r="16542">
      <c r="A16542">
        <v>11017</v>
      </c>
      <c r="B16542" t="str">
        <v>2012-03-28</v>
      </c>
      <c r="C16542" t="str">
        <v>Evening</v>
      </c>
      <c r="D16542">
        <v>27</v>
      </c>
      <c r="E16542" t="str">
        <f>IF(MOD(D16542,2)=0,"EVEN","ODD")</f>
        <v>ODD</v>
      </c>
      <c r="F16542" t="str">
        <f>IF(D16542&lt;=18,"LOW (1-18)","HIGH (19-36)")</f>
        <v>HIGH (19-36)</v>
      </c>
      <c r="G16542">
        <f>INT((D16542-1)/6)+1</f>
        <v>5</v>
      </c>
      <c r="H16542">
        <f>MOD(D16542-1,6)+1</f>
        <v>3</v>
      </c>
      <c r="I16542">
        <f>37-D16542</f>
        <v>10</v>
      </c>
      <c r="J16542">
        <f>ABS(D16542-D16543)</f>
        <v>1</v>
      </c>
      <c r="K16542">
        <f>AVERAGE(D16542:D16546)</f>
        <v>27</v>
      </c>
      <c r="L16542">
        <f>AVERAGE(D16542:D16561)</f>
        <v>27</v>
      </c>
      <c r="M16542">
        <f>K16542-L16542</f>
        <v>0</v>
      </c>
      <c r="N16542" t="str">
        <f>IF(K16542&gt;L16542,"HIGH ZONE BIAS",IF(K16542&lt;L16542,"LOW ZONE BIAS","EQUILIBRIUM"))</f>
        <v>EQUILIBRIUM</v>
      </c>
    </row>
    <row r="16543">
      <c r="A16543">
        <v>11016</v>
      </c>
      <c r="B16543" t="str">
        <v>2012-03-28</v>
      </c>
      <c r="C16543" t="str">
        <v>Midday</v>
      </c>
      <c r="D16543">
        <v>28</v>
      </c>
      <c r="E16543" t="str">
        <f>IF(MOD(D16543,2)=0,"EVEN","ODD")</f>
        <v>EVEN</v>
      </c>
      <c r="F16543" t="str">
        <f>IF(D16543&lt;=18,"LOW (1-18)","HIGH (19-36)")</f>
        <v>HIGH (19-36)</v>
      </c>
      <c r="G16543">
        <f>INT((D16543-1)/6)+1</f>
        <v>5</v>
      </c>
      <c r="H16543">
        <f>MOD(D16543-1,6)+1</f>
        <v>4</v>
      </c>
      <c r="I16543">
        <f>37-D16543</f>
        <v>9</v>
      </c>
      <c r="J16543">
        <f>ABS(D16543-D16544)</f>
        <v>6</v>
      </c>
      <c r="K16543">
        <f>AVERAGE(D16543:D16547)</f>
        <v>28</v>
      </c>
      <c r="L16543">
        <f>AVERAGE(D16543:D16562)</f>
        <v>28</v>
      </c>
      <c r="M16543">
        <f>K16543-L16543</f>
        <v>0</v>
      </c>
      <c r="N16543" t="str">
        <f>IF(K16543&gt;L16543,"HIGH ZONE BIAS",IF(K16543&lt;L16543,"LOW ZONE BIAS","EQUILIBRIUM"))</f>
        <v>EQUILIBRIUM</v>
      </c>
    </row>
    <row r="16544">
      <c r="A16544">
        <v>11015</v>
      </c>
      <c r="B16544" t="str">
        <v>2012-03-28</v>
      </c>
      <c r="C16544" t="str">
        <v>Morning</v>
      </c>
      <c r="D16544">
        <v>34</v>
      </c>
      <c r="E16544" t="str">
        <f>IF(MOD(D16544,2)=0,"EVEN","ODD")</f>
        <v>EVEN</v>
      </c>
      <c r="F16544" t="str">
        <f>IF(D16544&lt;=18,"LOW (1-18)","HIGH (19-36)")</f>
        <v>HIGH (19-36)</v>
      </c>
      <c r="G16544">
        <f>INT((D16544-1)/6)+1</f>
        <v>6</v>
      </c>
      <c r="H16544">
        <f>MOD(D16544-1,6)+1</f>
        <v>4</v>
      </c>
      <c r="I16544">
        <f>37-D16544</f>
        <v>3</v>
      </c>
      <c r="J16544">
        <f>ABS(D16544-D16545)</f>
        <v>3</v>
      </c>
      <c r="K16544">
        <f>AVERAGE(D16544:D16548)</f>
        <v>34</v>
      </c>
      <c r="L16544">
        <f>AVERAGE(D16544:D16563)</f>
        <v>34</v>
      </c>
      <c r="M16544">
        <f>K16544-L16544</f>
        <v>0</v>
      </c>
      <c r="N16544" t="str">
        <f>IF(K16544&gt;L16544,"HIGH ZONE BIAS",IF(K16544&lt;L16544,"LOW ZONE BIAS","EQUILIBRIUM"))</f>
        <v>EQUILIBRIUM</v>
      </c>
    </row>
    <row r="16545">
      <c r="A16545">
        <v>11014</v>
      </c>
      <c r="B16545" t="str">
        <v>2012-03-27</v>
      </c>
      <c r="C16545" t="str">
        <v>Evening</v>
      </c>
      <c r="D16545">
        <v>31</v>
      </c>
      <c r="E16545" t="str">
        <f>IF(MOD(D16545,2)=0,"EVEN","ODD")</f>
        <v>ODD</v>
      </c>
      <c r="F16545" t="str">
        <f>IF(D16545&lt;=18,"LOW (1-18)","HIGH (19-36)")</f>
        <v>HIGH (19-36)</v>
      </c>
      <c r="G16545">
        <f>INT((D16545-1)/6)+1</f>
        <v>6</v>
      </c>
      <c r="H16545">
        <f>MOD(D16545-1,6)+1</f>
        <v>1</v>
      </c>
      <c r="I16545">
        <f>37-D16545</f>
        <v>6</v>
      </c>
      <c r="J16545">
        <f>ABS(D16545-D16546)</f>
        <v>6</v>
      </c>
      <c r="K16545">
        <f>AVERAGE(D16545:D16549)</f>
        <v>31</v>
      </c>
      <c r="L16545">
        <f>AVERAGE(D16545:D16564)</f>
        <v>31</v>
      </c>
      <c r="M16545">
        <f>K16545-L16545</f>
        <v>0</v>
      </c>
      <c r="N16545" t="str">
        <f>IF(K16545&gt;L16545,"HIGH ZONE BIAS",IF(K16545&lt;L16545,"LOW ZONE BIAS","EQUILIBRIUM"))</f>
        <v>EQUILIBRIUM</v>
      </c>
    </row>
    <row r="16546">
      <c r="A16546">
        <v>11013</v>
      </c>
      <c r="B16546" t="str">
        <v>2012-03-27</v>
      </c>
      <c r="C16546" t="str">
        <v>Midday</v>
      </c>
      <c r="D16546">
        <v>25</v>
      </c>
      <c r="E16546" t="str">
        <f>IF(MOD(D16546,2)=0,"EVEN","ODD")</f>
        <v>ODD</v>
      </c>
      <c r="F16546" t="str">
        <f>IF(D16546&lt;=18,"LOW (1-18)","HIGH (19-36)")</f>
        <v>HIGH (19-36)</v>
      </c>
      <c r="G16546">
        <f>INT((D16546-1)/6)+1</f>
        <v>5</v>
      </c>
      <c r="H16546">
        <f>MOD(D16546-1,6)+1</f>
        <v>1</v>
      </c>
      <c r="I16546">
        <f>37-D16546</f>
        <v>12</v>
      </c>
      <c r="J16546">
        <f>ABS(D16546-D16547)</f>
        <v>23</v>
      </c>
      <c r="K16546">
        <f>AVERAGE(D16546:D16550)</f>
        <v>25</v>
      </c>
      <c r="L16546">
        <f>AVERAGE(D16546:D16565)</f>
        <v>25</v>
      </c>
      <c r="M16546">
        <f>K16546-L16546</f>
        <v>0</v>
      </c>
      <c r="N16546" t="str">
        <f>IF(K16546&gt;L16546,"HIGH ZONE BIAS",IF(K16546&lt;L16546,"LOW ZONE BIAS","EQUILIBRIUM"))</f>
        <v>EQUILIBRIUM</v>
      </c>
    </row>
    <row r="16547">
      <c r="A16547">
        <v>11012</v>
      </c>
      <c r="B16547" t="str">
        <v>2012-03-27</v>
      </c>
      <c r="C16547" t="str">
        <v>Morning</v>
      </c>
      <c r="D16547">
        <v>2</v>
      </c>
      <c r="E16547" t="str">
        <f>IF(MOD(D16547,2)=0,"EVEN","ODD")</f>
        <v>EVEN</v>
      </c>
      <c r="F16547" t="str">
        <f>IF(D16547&lt;=18,"LOW (1-18)","HIGH (19-36)")</f>
        <v>LOW (1-18)</v>
      </c>
      <c r="G16547">
        <f>INT((D16547-1)/6)+1</f>
        <v>1</v>
      </c>
      <c r="H16547">
        <f>MOD(D16547-1,6)+1</f>
        <v>2</v>
      </c>
      <c r="I16547">
        <f>37-D16547</f>
        <v>35</v>
      </c>
      <c r="J16547">
        <f>ABS(D16547-D16548)</f>
        <v>34</v>
      </c>
      <c r="K16547">
        <f>AVERAGE(D16547:D16551)</f>
        <v>2</v>
      </c>
      <c r="L16547">
        <f>AVERAGE(D16547:D16566)</f>
        <v>2</v>
      </c>
      <c r="M16547">
        <f>K16547-L16547</f>
        <v>0</v>
      </c>
      <c r="N16547" t="str">
        <f>IF(K16547&gt;L16547,"HIGH ZONE BIAS",IF(K16547&lt;L16547,"LOW ZONE BIAS","EQUILIBRIUM"))</f>
        <v>EQUILIBRIUM</v>
      </c>
    </row>
    <row r="16548">
      <c r="A16548">
        <v>11011</v>
      </c>
      <c r="B16548" t="str">
        <v>2012-03-26</v>
      </c>
      <c r="C16548" t="str">
        <v>Evening</v>
      </c>
      <c r="D16548">
        <v>36</v>
      </c>
      <c r="E16548" t="str">
        <f>IF(MOD(D16548,2)=0,"EVEN","ODD")</f>
        <v>EVEN</v>
      </c>
      <c r="F16548" t="str">
        <f>IF(D16548&lt;=18,"LOW (1-18)","HIGH (19-36)")</f>
        <v>HIGH (19-36)</v>
      </c>
      <c r="G16548">
        <f>INT((D16548-1)/6)+1</f>
        <v>6</v>
      </c>
      <c r="H16548">
        <f>MOD(D16548-1,6)+1</f>
        <v>6</v>
      </c>
      <c r="I16548">
        <f>37-D16548</f>
        <v>1</v>
      </c>
      <c r="J16548">
        <f>ABS(D16548-D16549)</f>
        <v>32</v>
      </c>
      <c r="K16548">
        <f>AVERAGE(D16548:D16552)</f>
        <v>36</v>
      </c>
      <c r="L16548">
        <f>AVERAGE(D16548:D16567)</f>
        <v>36</v>
      </c>
      <c r="M16548">
        <f>K16548-L16548</f>
        <v>0</v>
      </c>
      <c r="N16548" t="str">
        <f>IF(K16548&gt;L16548,"HIGH ZONE BIAS",IF(K16548&lt;L16548,"LOW ZONE BIAS","EQUILIBRIUM"))</f>
        <v>EQUILIBRIUM</v>
      </c>
    </row>
    <row r="16549">
      <c r="A16549">
        <v>11010</v>
      </c>
      <c r="B16549" t="str">
        <v>2012-03-26</v>
      </c>
      <c r="C16549" t="str">
        <v>Midday</v>
      </c>
      <c r="D16549">
        <v>4</v>
      </c>
      <c r="E16549" t="str">
        <f>IF(MOD(D16549,2)=0,"EVEN","ODD")</f>
        <v>EVEN</v>
      </c>
      <c r="F16549" t="str">
        <f>IF(D16549&lt;=18,"LOW (1-18)","HIGH (19-36)")</f>
        <v>LOW (1-18)</v>
      </c>
      <c r="G16549">
        <f>INT((D16549-1)/6)+1</f>
        <v>1</v>
      </c>
      <c r="H16549">
        <f>MOD(D16549-1,6)+1</f>
        <v>4</v>
      </c>
      <c r="I16549">
        <f>37-D16549</f>
        <v>33</v>
      </c>
      <c r="J16549">
        <f>ABS(D16549-D16550)</f>
        <v>15</v>
      </c>
      <c r="K16549">
        <f>AVERAGE(D16549:D16553)</f>
        <v>4</v>
      </c>
      <c r="L16549">
        <f>AVERAGE(D16549:D16568)</f>
        <v>4</v>
      </c>
      <c r="M16549">
        <f>K16549-L16549</f>
        <v>0</v>
      </c>
      <c r="N16549" t="str">
        <f>IF(K16549&gt;L16549,"HIGH ZONE BIAS",IF(K16549&lt;L16549,"LOW ZONE BIAS","EQUILIBRIUM"))</f>
        <v>EQUILIBRIUM</v>
      </c>
    </row>
    <row r="16550">
      <c r="A16550">
        <v>11009</v>
      </c>
      <c r="B16550" t="str">
        <v>2012-03-26</v>
      </c>
      <c r="C16550" t="str">
        <v>Morning</v>
      </c>
      <c r="D16550">
        <v>19</v>
      </c>
      <c r="E16550" t="str">
        <f>IF(MOD(D16550,2)=0,"EVEN","ODD")</f>
        <v>ODD</v>
      </c>
      <c r="F16550" t="str">
        <f>IF(D16550&lt;=18,"LOW (1-18)","HIGH (19-36)")</f>
        <v>HIGH (19-36)</v>
      </c>
      <c r="G16550">
        <f>INT((D16550-1)/6)+1</f>
        <v>4</v>
      </c>
      <c r="H16550">
        <f>MOD(D16550-1,6)+1</f>
        <v>1</v>
      </c>
      <c r="I16550">
        <f>37-D16550</f>
        <v>18</v>
      </c>
      <c r="J16550">
        <f>ABS(D16550-D16551)</f>
        <v>8</v>
      </c>
      <c r="K16550">
        <f>AVERAGE(D16550:D16554)</f>
        <v>19</v>
      </c>
      <c r="L16550">
        <f>AVERAGE(D16550:D16569)</f>
        <v>19</v>
      </c>
      <c r="M16550">
        <f>K16550-L16550</f>
        <v>0</v>
      </c>
      <c r="N16550" t="str">
        <f>IF(K16550&gt;L16550,"HIGH ZONE BIAS",IF(K16550&lt;L16550,"LOW ZONE BIAS","EQUILIBRIUM"))</f>
        <v>EQUILIBRIUM</v>
      </c>
    </row>
    <row r="16551">
      <c r="A16551">
        <v>11008</v>
      </c>
      <c r="B16551" t="str">
        <v>2012-03-24</v>
      </c>
      <c r="C16551" t="str">
        <v>Evening</v>
      </c>
      <c r="D16551">
        <v>11</v>
      </c>
      <c r="E16551" t="str">
        <f>IF(MOD(D16551,2)=0,"EVEN","ODD")</f>
        <v>ODD</v>
      </c>
      <c r="F16551" t="str">
        <f>IF(D16551&lt;=18,"LOW (1-18)","HIGH (19-36)")</f>
        <v>LOW (1-18)</v>
      </c>
      <c r="G16551">
        <f>INT((D16551-1)/6)+1</f>
        <v>2</v>
      </c>
      <c r="H16551">
        <f>MOD(D16551-1,6)+1</f>
        <v>5</v>
      </c>
      <c r="I16551">
        <f>37-D16551</f>
        <v>26</v>
      </c>
      <c r="J16551">
        <f>ABS(D16551-D16552)</f>
        <v>6</v>
      </c>
      <c r="K16551">
        <f>AVERAGE(D16551:D16555)</f>
        <v>11</v>
      </c>
      <c r="L16551">
        <f>AVERAGE(D16551:D16570)</f>
        <v>11</v>
      </c>
      <c r="M16551">
        <f>K16551-L16551</f>
        <v>0</v>
      </c>
      <c r="N16551" t="str">
        <f>IF(K16551&gt;L16551,"HIGH ZONE BIAS",IF(K16551&lt;L16551,"LOW ZONE BIAS","EQUILIBRIUM"))</f>
        <v>EQUILIBRIUM</v>
      </c>
    </row>
    <row r="16552">
      <c r="A16552">
        <v>11007</v>
      </c>
      <c r="B16552" t="str">
        <v>2012-03-24</v>
      </c>
      <c r="C16552" t="str">
        <v>Midday</v>
      </c>
      <c r="D16552">
        <v>17</v>
      </c>
      <c r="E16552" t="str">
        <f>IF(MOD(D16552,2)=0,"EVEN","ODD")</f>
        <v>ODD</v>
      </c>
      <c r="F16552" t="str">
        <f>IF(D16552&lt;=18,"LOW (1-18)","HIGH (19-36)")</f>
        <v>LOW (1-18)</v>
      </c>
      <c r="G16552">
        <f>INT((D16552-1)/6)+1</f>
        <v>3</v>
      </c>
      <c r="H16552">
        <f>MOD(D16552-1,6)+1</f>
        <v>5</v>
      </c>
      <c r="I16552">
        <f>37-D16552</f>
        <v>20</v>
      </c>
      <c r="J16552">
        <f>ABS(D16552-D16553)</f>
        <v>1</v>
      </c>
      <c r="K16552">
        <f>AVERAGE(D16552:D16556)</f>
        <v>17</v>
      </c>
      <c r="L16552">
        <f>AVERAGE(D16552:D16571)</f>
        <v>17</v>
      </c>
      <c r="M16552">
        <f>K16552-L16552</f>
        <v>0</v>
      </c>
      <c r="N16552" t="str">
        <f>IF(K16552&gt;L16552,"HIGH ZONE BIAS",IF(K16552&lt;L16552,"LOW ZONE BIAS","EQUILIBRIUM"))</f>
        <v>EQUILIBRIUM</v>
      </c>
    </row>
    <row r="16553">
      <c r="A16553">
        <v>11006</v>
      </c>
      <c r="B16553" t="str">
        <v>2012-03-24</v>
      </c>
      <c r="C16553" t="str">
        <v>Morning</v>
      </c>
      <c r="D16553">
        <v>18</v>
      </c>
      <c r="E16553" t="str">
        <f>IF(MOD(D16553,2)=0,"EVEN","ODD")</f>
        <v>EVEN</v>
      </c>
      <c r="F16553" t="str">
        <f>IF(D16553&lt;=18,"LOW (1-18)","HIGH (19-36)")</f>
        <v>LOW (1-18)</v>
      </c>
      <c r="G16553">
        <f>INT((D16553-1)/6)+1</f>
        <v>3</v>
      </c>
      <c r="H16553">
        <f>MOD(D16553-1,6)+1</f>
        <v>6</v>
      </c>
      <c r="I16553">
        <f>37-D16553</f>
        <v>19</v>
      </c>
      <c r="J16553">
        <f>ABS(D16553-D16554)</f>
        <v>17</v>
      </c>
      <c r="K16553">
        <f>AVERAGE(D16553:D16557)</f>
        <v>18</v>
      </c>
      <c r="L16553">
        <f>AVERAGE(D16553:D16572)</f>
        <v>18</v>
      </c>
      <c r="M16553">
        <f>K16553-L16553</f>
        <v>0</v>
      </c>
      <c r="N16553" t="str">
        <f>IF(K16553&gt;L16553,"HIGH ZONE BIAS",IF(K16553&lt;L16553,"LOW ZONE BIAS","EQUILIBRIUM"))</f>
        <v>EQUILIBRIUM</v>
      </c>
    </row>
    <row r="16554">
      <c r="A16554">
        <v>11005</v>
      </c>
      <c r="B16554" t="str">
        <v>2012-03-23</v>
      </c>
      <c r="C16554" t="str">
        <v>Evening</v>
      </c>
      <c r="D16554">
        <v>35</v>
      </c>
      <c r="E16554" t="str">
        <f>IF(MOD(D16554,2)=0,"EVEN","ODD")</f>
        <v>ODD</v>
      </c>
      <c r="F16554" t="str">
        <f>IF(D16554&lt;=18,"LOW (1-18)","HIGH (19-36)")</f>
        <v>HIGH (19-36)</v>
      </c>
      <c r="G16554">
        <f>INT((D16554-1)/6)+1</f>
        <v>6</v>
      </c>
      <c r="H16554">
        <f>MOD(D16554-1,6)+1</f>
        <v>5</v>
      </c>
      <c r="I16554">
        <f>37-D16554</f>
        <v>2</v>
      </c>
      <c r="J16554">
        <f>ABS(D16554-D16555)</f>
        <v>29</v>
      </c>
      <c r="K16554">
        <f>AVERAGE(D16554:D16558)</f>
        <v>35</v>
      </c>
      <c r="L16554">
        <f>AVERAGE(D16554:D16573)</f>
        <v>35</v>
      </c>
      <c r="M16554">
        <f>K16554-L16554</f>
        <v>0</v>
      </c>
      <c r="N16554" t="str">
        <f>IF(K16554&gt;L16554,"HIGH ZONE BIAS",IF(K16554&lt;L16554,"LOW ZONE BIAS","EQUILIBRIUM"))</f>
        <v>EQUILIBRIUM</v>
      </c>
    </row>
    <row r="16555">
      <c r="A16555">
        <v>11004</v>
      </c>
      <c r="B16555" t="str">
        <v>2012-03-23</v>
      </c>
      <c r="C16555" t="str">
        <v>Midday</v>
      </c>
      <c r="D16555">
        <v>6</v>
      </c>
      <c r="E16555" t="str">
        <f>IF(MOD(D16555,2)=0,"EVEN","ODD")</f>
        <v>EVEN</v>
      </c>
      <c r="F16555" t="str">
        <f>IF(D16555&lt;=18,"LOW (1-18)","HIGH (19-36)")</f>
        <v>LOW (1-18)</v>
      </c>
      <c r="G16555">
        <f>INT((D16555-1)/6)+1</f>
        <v>1</v>
      </c>
      <c r="H16555">
        <f>MOD(D16555-1,6)+1</f>
        <v>6</v>
      </c>
      <c r="I16555">
        <f>37-D16555</f>
        <v>31</v>
      </c>
      <c r="J16555">
        <f>ABS(D16555-D16556)</f>
        <v>18</v>
      </c>
      <c r="K16555">
        <f>AVERAGE(D16555:D16559)</f>
        <v>6</v>
      </c>
      <c r="L16555">
        <f>AVERAGE(D16555:D16574)</f>
        <v>6</v>
      </c>
      <c r="M16555">
        <f>K16555-L16555</f>
        <v>0</v>
      </c>
      <c r="N16555" t="str">
        <f>IF(K16555&gt;L16555,"HIGH ZONE BIAS",IF(K16555&lt;L16555,"LOW ZONE BIAS","EQUILIBRIUM"))</f>
        <v>EQUILIBRIUM</v>
      </c>
    </row>
    <row r="16556">
      <c r="A16556">
        <v>11003</v>
      </c>
      <c r="B16556" t="str">
        <v>2012-03-23</v>
      </c>
      <c r="C16556" t="str">
        <v>Morning</v>
      </c>
      <c r="D16556">
        <v>24</v>
      </c>
      <c r="E16556" t="str">
        <f>IF(MOD(D16556,2)=0,"EVEN","ODD")</f>
        <v>EVEN</v>
      </c>
      <c r="F16556" t="str">
        <f>IF(D16556&lt;=18,"LOW (1-18)","HIGH (19-36)")</f>
        <v>HIGH (19-36)</v>
      </c>
      <c r="G16556">
        <f>INT((D16556-1)/6)+1</f>
        <v>4</v>
      </c>
      <c r="H16556">
        <f>MOD(D16556-1,6)+1</f>
        <v>6</v>
      </c>
      <c r="I16556">
        <f>37-D16556</f>
        <v>13</v>
      </c>
      <c r="J16556">
        <f>ABS(D16556-D16557)</f>
        <v>13</v>
      </c>
      <c r="K16556">
        <f>AVERAGE(D16556:D16560)</f>
        <v>24</v>
      </c>
      <c r="L16556">
        <f>AVERAGE(D16556:D16575)</f>
        <v>24</v>
      </c>
      <c r="M16556">
        <f>K16556-L16556</f>
        <v>0</v>
      </c>
      <c r="N16556" t="str">
        <f>IF(K16556&gt;L16556,"HIGH ZONE BIAS",IF(K16556&lt;L16556,"LOW ZONE BIAS","EQUILIBRIUM"))</f>
        <v>EQUILIBRIUM</v>
      </c>
    </row>
    <row r="16557">
      <c r="A16557">
        <v>11002</v>
      </c>
      <c r="B16557" t="str">
        <v>2012-03-22</v>
      </c>
      <c r="C16557" t="str">
        <v>Evening</v>
      </c>
      <c r="D16557">
        <v>11</v>
      </c>
      <c r="E16557" t="str">
        <f>IF(MOD(D16557,2)=0,"EVEN","ODD")</f>
        <v>ODD</v>
      </c>
      <c r="F16557" t="str">
        <f>IF(D16557&lt;=18,"LOW (1-18)","HIGH (19-36)")</f>
        <v>LOW (1-18)</v>
      </c>
      <c r="G16557">
        <f>INT((D16557-1)/6)+1</f>
        <v>2</v>
      </c>
      <c r="H16557">
        <f>MOD(D16557-1,6)+1</f>
        <v>5</v>
      </c>
      <c r="I16557">
        <f>37-D16557</f>
        <v>26</v>
      </c>
      <c r="J16557">
        <f>ABS(D16557-D16558)</f>
        <v>24</v>
      </c>
      <c r="K16557">
        <f>AVERAGE(D16557:D16561)</f>
        <v>11</v>
      </c>
      <c r="L16557">
        <f>AVERAGE(D16557:D16576)</f>
        <v>11</v>
      </c>
      <c r="M16557">
        <f>K16557-L16557</f>
        <v>0</v>
      </c>
      <c r="N16557" t="str">
        <f>IF(K16557&gt;L16557,"HIGH ZONE BIAS",IF(K16557&lt;L16557,"LOW ZONE BIAS","EQUILIBRIUM"))</f>
        <v>EQUILIBRIUM</v>
      </c>
    </row>
    <row r="16558">
      <c r="A16558">
        <v>11001</v>
      </c>
      <c r="B16558" t="str">
        <v>2012-03-22</v>
      </c>
      <c r="C16558" t="str">
        <v>Midday</v>
      </c>
      <c r="D16558">
        <v>35</v>
      </c>
      <c r="E16558" t="str">
        <f>IF(MOD(D16558,2)=0,"EVEN","ODD")</f>
        <v>ODD</v>
      </c>
      <c r="F16558" t="str">
        <f>IF(D16558&lt;=18,"LOW (1-18)","HIGH (19-36)")</f>
        <v>HIGH (19-36)</v>
      </c>
      <c r="G16558">
        <f>INT((D16558-1)/6)+1</f>
        <v>6</v>
      </c>
      <c r="H16558">
        <f>MOD(D16558-1,6)+1</f>
        <v>5</v>
      </c>
      <c r="I16558">
        <f>37-D16558</f>
        <v>2</v>
      </c>
      <c r="J16558">
        <f>ABS(D16558-D16559)</f>
        <v>1</v>
      </c>
      <c r="K16558">
        <f>AVERAGE(D16558:D16562)</f>
        <v>35</v>
      </c>
      <c r="L16558">
        <f>AVERAGE(D16558:D16577)</f>
        <v>35</v>
      </c>
      <c r="M16558">
        <f>K16558-L16558</f>
        <v>0</v>
      </c>
      <c r="N16558" t="str">
        <f>IF(K16558&gt;L16558,"HIGH ZONE BIAS",IF(K16558&lt;L16558,"LOW ZONE BIAS","EQUILIBRIUM"))</f>
        <v>EQUILIBRIUM</v>
      </c>
    </row>
    <row r="16559">
      <c r="A16559">
        <v>11000</v>
      </c>
      <c r="B16559" t="str">
        <v>2012-03-22</v>
      </c>
      <c r="C16559" t="str">
        <v>Morning</v>
      </c>
      <c r="D16559">
        <v>34</v>
      </c>
      <c r="E16559" t="str">
        <f>IF(MOD(D16559,2)=0,"EVEN","ODD")</f>
        <v>EVEN</v>
      </c>
      <c r="F16559" t="str">
        <f>IF(D16559&lt;=18,"LOW (1-18)","HIGH (19-36)")</f>
        <v>HIGH (19-36)</v>
      </c>
      <c r="G16559">
        <f>INT((D16559-1)/6)+1</f>
        <v>6</v>
      </c>
      <c r="H16559">
        <f>MOD(D16559-1,6)+1</f>
        <v>4</v>
      </c>
      <c r="I16559">
        <f>37-D16559</f>
        <v>3</v>
      </c>
      <c r="J16559">
        <f>ABS(D16559-D16560)</f>
        <v>2</v>
      </c>
      <c r="K16559">
        <f>AVERAGE(D16559:D16563)</f>
        <v>34</v>
      </c>
      <c r="L16559">
        <f>AVERAGE(D16559:D16578)</f>
        <v>34</v>
      </c>
      <c r="M16559">
        <f>K16559-L16559</f>
        <v>0</v>
      </c>
      <c r="N16559" t="str">
        <f>IF(K16559&gt;L16559,"HIGH ZONE BIAS",IF(K16559&lt;L16559,"LOW ZONE BIAS","EQUILIBRIUM"))</f>
        <v>EQUILIBRIUM</v>
      </c>
    </row>
    <row r="16560">
      <c r="A16560">
        <v>10999</v>
      </c>
      <c r="B16560" t="str">
        <v>2012-03-21</v>
      </c>
      <c r="C16560" t="str">
        <v>Evening</v>
      </c>
      <c r="D16560">
        <v>32</v>
      </c>
      <c r="E16560" t="str">
        <f>IF(MOD(D16560,2)=0,"EVEN","ODD")</f>
        <v>EVEN</v>
      </c>
      <c r="F16560" t="str">
        <f>IF(D16560&lt;=18,"LOW (1-18)","HIGH (19-36)")</f>
        <v>HIGH (19-36)</v>
      </c>
      <c r="G16560">
        <f>INT((D16560-1)/6)+1</f>
        <v>6</v>
      </c>
      <c r="H16560">
        <f>MOD(D16560-1,6)+1</f>
        <v>2</v>
      </c>
      <c r="I16560">
        <f>37-D16560</f>
        <v>5</v>
      </c>
      <c r="J16560">
        <f>ABS(D16560-D16561)</f>
        <v>10</v>
      </c>
      <c r="K16560">
        <f>AVERAGE(D16560:D16564)</f>
        <v>32</v>
      </c>
      <c r="L16560">
        <f>AVERAGE(D16560:D16579)</f>
        <v>32</v>
      </c>
      <c r="M16560">
        <f>K16560-L16560</f>
        <v>0</v>
      </c>
      <c r="N16560" t="str">
        <f>IF(K16560&gt;L16560,"HIGH ZONE BIAS",IF(K16560&lt;L16560,"LOW ZONE BIAS","EQUILIBRIUM"))</f>
        <v>EQUILIBRIUM</v>
      </c>
    </row>
    <row r="16561">
      <c r="A16561">
        <v>10998</v>
      </c>
      <c r="B16561" t="str">
        <v>2012-03-21</v>
      </c>
      <c r="C16561" t="str">
        <v>Midday</v>
      </c>
      <c r="D16561">
        <v>22</v>
      </c>
      <c r="E16561" t="str">
        <f>IF(MOD(D16561,2)=0,"EVEN","ODD")</f>
        <v>EVEN</v>
      </c>
      <c r="F16561" t="str">
        <f>IF(D16561&lt;=18,"LOW (1-18)","HIGH (19-36)")</f>
        <v>HIGH (19-36)</v>
      </c>
      <c r="G16561">
        <f>INT((D16561-1)/6)+1</f>
        <v>4</v>
      </c>
      <c r="H16561">
        <f>MOD(D16561-1,6)+1</f>
        <v>4</v>
      </c>
      <c r="I16561">
        <f>37-D16561</f>
        <v>15</v>
      </c>
      <c r="J16561">
        <f>ABS(D16561-D16562)</f>
        <v>7</v>
      </c>
      <c r="K16561">
        <f>AVERAGE(D16561:D16565)</f>
        <v>22</v>
      </c>
      <c r="L16561">
        <f>AVERAGE(D16561:D16580)</f>
        <v>22</v>
      </c>
      <c r="M16561">
        <f>K16561-L16561</f>
        <v>0</v>
      </c>
      <c r="N16561" t="str">
        <f>IF(K16561&gt;L16561,"HIGH ZONE BIAS",IF(K16561&lt;L16561,"LOW ZONE BIAS","EQUILIBRIUM"))</f>
        <v>EQUILIBRIUM</v>
      </c>
    </row>
    <row r="16562">
      <c r="A16562">
        <v>10997</v>
      </c>
      <c r="B16562" t="str">
        <v>2012-03-21</v>
      </c>
      <c r="C16562" t="str">
        <v>Morning</v>
      </c>
      <c r="D16562">
        <v>15</v>
      </c>
      <c r="E16562" t="str">
        <f>IF(MOD(D16562,2)=0,"EVEN","ODD")</f>
        <v>ODD</v>
      </c>
      <c r="F16562" t="str">
        <f>IF(D16562&lt;=18,"LOW (1-18)","HIGH (19-36)")</f>
        <v>LOW (1-18)</v>
      </c>
      <c r="G16562">
        <f>INT((D16562-1)/6)+1</f>
        <v>3</v>
      </c>
      <c r="H16562">
        <f>MOD(D16562-1,6)+1</f>
        <v>3</v>
      </c>
      <c r="I16562">
        <f>37-D16562</f>
        <v>22</v>
      </c>
      <c r="J16562">
        <f>ABS(D16562-D16563)</f>
        <v>3</v>
      </c>
      <c r="K16562">
        <f>AVERAGE(D16562:D16566)</f>
        <v>15</v>
      </c>
      <c r="L16562">
        <f>AVERAGE(D16562:D16581)</f>
        <v>15</v>
      </c>
      <c r="M16562">
        <f>K16562-L16562</f>
        <v>0</v>
      </c>
      <c r="N16562" t="str">
        <f>IF(K16562&gt;L16562,"HIGH ZONE BIAS",IF(K16562&lt;L16562,"LOW ZONE BIAS","EQUILIBRIUM"))</f>
        <v>EQUILIBRIUM</v>
      </c>
    </row>
    <row r="16563">
      <c r="A16563">
        <v>10996</v>
      </c>
      <c r="B16563" t="str">
        <v>2012-03-20</v>
      </c>
      <c r="C16563" t="str">
        <v>Evening</v>
      </c>
      <c r="D16563">
        <v>12</v>
      </c>
      <c r="E16563" t="str">
        <f>IF(MOD(D16563,2)=0,"EVEN","ODD")</f>
        <v>EVEN</v>
      </c>
      <c r="F16563" t="str">
        <f>IF(D16563&lt;=18,"LOW (1-18)","HIGH (19-36)")</f>
        <v>LOW (1-18)</v>
      </c>
      <c r="G16563">
        <f>INT((D16563-1)/6)+1</f>
        <v>2</v>
      </c>
      <c r="H16563">
        <f>MOD(D16563-1,6)+1</f>
        <v>6</v>
      </c>
      <c r="I16563">
        <f>37-D16563</f>
        <v>25</v>
      </c>
      <c r="J16563">
        <f>ABS(D16563-D16564)</f>
        <v>12</v>
      </c>
      <c r="K16563">
        <f>AVERAGE(D16563:D16567)</f>
        <v>12</v>
      </c>
      <c r="L16563">
        <f>AVERAGE(D16563:D16582)</f>
        <v>12</v>
      </c>
      <c r="M16563">
        <f>K16563-L16563</f>
        <v>0</v>
      </c>
      <c r="N16563" t="str">
        <f>IF(K16563&gt;L16563,"HIGH ZONE BIAS",IF(K16563&lt;L16563,"LOW ZONE BIAS","EQUILIBRIUM"))</f>
        <v>EQUILIBRIUM</v>
      </c>
    </row>
    <row r="16564">
      <c r="A16564">
        <v>10995</v>
      </c>
      <c r="B16564" t="str">
        <v>2012-03-20</v>
      </c>
      <c r="C16564" t="str">
        <v>Midday</v>
      </c>
      <c r="D16564">
        <v>24</v>
      </c>
      <c r="E16564" t="str">
        <f>IF(MOD(D16564,2)=0,"EVEN","ODD")</f>
        <v>EVEN</v>
      </c>
      <c r="F16564" t="str">
        <f>IF(D16564&lt;=18,"LOW (1-18)","HIGH (19-36)")</f>
        <v>HIGH (19-36)</v>
      </c>
      <c r="G16564">
        <f>INT((D16564-1)/6)+1</f>
        <v>4</v>
      </c>
      <c r="H16564">
        <f>MOD(D16564-1,6)+1</f>
        <v>6</v>
      </c>
      <c r="I16564">
        <f>37-D16564</f>
        <v>13</v>
      </c>
      <c r="J16564">
        <f>ABS(D16564-D16565)</f>
        <v>5</v>
      </c>
      <c r="K16564">
        <f>AVERAGE(D16564:D16568)</f>
        <v>24</v>
      </c>
      <c r="L16564">
        <f>AVERAGE(D16564:D16583)</f>
        <v>24</v>
      </c>
      <c r="M16564">
        <f>K16564-L16564</f>
        <v>0</v>
      </c>
      <c r="N16564" t="str">
        <f>IF(K16564&gt;L16564,"HIGH ZONE BIAS",IF(K16564&lt;L16564,"LOW ZONE BIAS","EQUILIBRIUM"))</f>
        <v>EQUILIBRIUM</v>
      </c>
    </row>
    <row r="16565">
      <c r="A16565">
        <v>10994</v>
      </c>
      <c r="B16565" t="str">
        <v>2012-03-20</v>
      </c>
      <c r="C16565" t="str">
        <v>Morning</v>
      </c>
      <c r="D16565">
        <v>19</v>
      </c>
      <c r="E16565" t="str">
        <f>IF(MOD(D16565,2)=0,"EVEN","ODD")</f>
        <v>ODD</v>
      </c>
      <c r="F16565" t="str">
        <f>IF(D16565&lt;=18,"LOW (1-18)","HIGH (19-36)")</f>
        <v>HIGH (19-36)</v>
      </c>
      <c r="G16565">
        <f>INT((D16565-1)/6)+1</f>
        <v>4</v>
      </c>
      <c r="H16565">
        <f>MOD(D16565-1,6)+1</f>
        <v>1</v>
      </c>
      <c r="I16565">
        <f>37-D16565</f>
        <v>18</v>
      </c>
      <c r="J16565">
        <f>ABS(D16565-D16566)</f>
        <v>15</v>
      </c>
      <c r="K16565">
        <f>AVERAGE(D16565:D16569)</f>
        <v>19</v>
      </c>
      <c r="L16565">
        <f>AVERAGE(D16565:D16584)</f>
        <v>19</v>
      </c>
      <c r="M16565">
        <f>K16565-L16565</f>
        <v>0</v>
      </c>
      <c r="N16565" t="str">
        <f>IF(K16565&gt;L16565,"HIGH ZONE BIAS",IF(K16565&lt;L16565,"LOW ZONE BIAS","EQUILIBRIUM"))</f>
        <v>EQUILIBRIUM</v>
      </c>
    </row>
    <row r="16566">
      <c r="A16566">
        <v>10993</v>
      </c>
      <c r="B16566" t="str">
        <v>2012-03-19</v>
      </c>
      <c r="C16566" t="str">
        <v>Evening</v>
      </c>
      <c r="D16566">
        <v>34</v>
      </c>
      <c r="E16566" t="str">
        <f>IF(MOD(D16566,2)=0,"EVEN","ODD")</f>
        <v>EVEN</v>
      </c>
      <c r="F16566" t="str">
        <f>IF(D16566&lt;=18,"LOW (1-18)","HIGH (19-36)")</f>
        <v>HIGH (19-36)</v>
      </c>
      <c r="G16566">
        <f>INT((D16566-1)/6)+1</f>
        <v>6</v>
      </c>
      <c r="H16566">
        <f>MOD(D16566-1,6)+1</f>
        <v>4</v>
      </c>
      <c r="I16566">
        <f>37-D16566</f>
        <v>3</v>
      </c>
      <c r="J16566">
        <f>ABS(D16566-D16567)</f>
        <v>5</v>
      </c>
      <c r="K16566">
        <f>AVERAGE(D16566:D16570)</f>
        <v>34</v>
      </c>
      <c r="L16566">
        <f>AVERAGE(D16566:D16585)</f>
        <v>34</v>
      </c>
      <c r="M16566">
        <f>K16566-L16566</f>
        <v>0</v>
      </c>
      <c r="N16566" t="str">
        <f>IF(K16566&gt;L16566,"HIGH ZONE BIAS",IF(K16566&lt;L16566,"LOW ZONE BIAS","EQUILIBRIUM"))</f>
        <v>EQUILIBRIUM</v>
      </c>
    </row>
    <row r="16567">
      <c r="A16567">
        <v>10992</v>
      </c>
      <c r="B16567" t="str">
        <v>2012-03-19</v>
      </c>
      <c r="C16567" t="str">
        <v>Midday</v>
      </c>
      <c r="D16567">
        <v>29</v>
      </c>
      <c r="E16567" t="str">
        <f>IF(MOD(D16567,2)=0,"EVEN","ODD")</f>
        <v>ODD</v>
      </c>
      <c r="F16567" t="str">
        <f>IF(D16567&lt;=18,"LOW (1-18)","HIGH (19-36)")</f>
        <v>HIGH (19-36)</v>
      </c>
      <c r="G16567">
        <f>INT((D16567-1)/6)+1</f>
        <v>5</v>
      </c>
      <c r="H16567">
        <f>MOD(D16567-1,6)+1</f>
        <v>5</v>
      </c>
      <c r="I16567">
        <f>37-D16567</f>
        <v>8</v>
      </c>
      <c r="J16567">
        <f>ABS(D16567-D16568)</f>
        <v>27</v>
      </c>
      <c r="K16567">
        <f>AVERAGE(D16567:D16571)</f>
        <v>29</v>
      </c>
      <c r="L16567">
        <f>AVERAGE(D16567:D16586)</f>
        <v>29</v>
      </c>
      <c r="M16567">
        <f>K16567-L16567</f>
        <v>0</v>
      </c>
      <c r="N16567" t="str">
        <f>IF(K16567&gt;L16567,"HIGH ZONE BIAS",IF(K16567&lt;L16567,"LOW ZONE BIAS","EQUILIBRIUM"))</f>
        <v>EQUILIBRIUM</v>
      </c>
    </row>
    <row r="16568">
      <c r="A16568">
        <v>10991</v>
      </c>
      <c r="B16568" t="str">
        <v>2012-03-19</v>
      </c>
      <c r="C16568" t="str">
        <v>Morning</v>
      </c>
      <c r="D16568">
        <v>2</v>
      </c>
      <c r="E16568" t="str">
        <f>IF(MOD(D16568,2)=0,"EVEN","ODD")</f>
        <v>EVEN</v>
      </c>
      <c r="F16568" t="str">
        <f>IF(D16568&lt;=18,"LOW (1-18)","HIGH (19-36)")</f>
        <v>LOW (1-18)</v>
      </c>
      <c r="G16568">
        <f>INT((D16568-1)/6)+1</f>
        <v>1</v>
      </c>
      <c r="H16568">
        <f>MOD(D16568-1,6)+1</f>
        <v>2</v>
      </c>
      <c r="I16568">
        <f>37-D16568</f>
        <v>35</v>
      </c>
      <c r="J16568">
        <f>ABS(D16568-D16569)</f>
        <v>11</v>
      </c>
      <c r="K16568">
        <f>AVERAGE(D16568:D16572)</f>
        <v>2</v>
      </c>
      <c r="L16568">
        <f>AVERAGE(D16568:D16587)</f>
        <v>2</v>
      </c>
      <c r="M16568">
        <f>K16568-L16568</f>
        <v>0</v>
      </c>
      <c r="N16568" t="str">
        <f>IF(K16568&gt;L16568,"HIGH ZONE BIAS",IF(K16568&lt;L16568,"LOW ZONE BIAS","EQUILIBRIUM"))</f>
        <v>EQUILIBRIUM</v>
      </c>
    </row>
    <row r="16569">
      <c r="A16569">
        <v>10990</v>
      </c>
      <c r="B16569" t="str">
        <v>2012-03-17</v>
      </c>
      <c r="C16569" t="str">
        <v>Evening</v>
      </c>
      <c r="D16569">
        <v>13</v>
      </c>
      <c r="E16569" t="str">
        <f>IF(MOD(D16569,2)=0,"EVEN","ODD")</f>
        <v>ODD</v>
      </c>
      <c r="F16569" t="str">
        <f>IF(D16569&lt;=18,"LOW (1-18)","HIGH (19-36)")</f>
        <v>LOW (1-18)</v>
      </c>
      <c r="G16569">
        <f>INT((D16569-1)/6)+1</f>
        <v>3</v>
      </c>
      <c r="H16569">
        <f>MOD(D16569-1,6)+1</f>
        <v>1</v>
      </c>
      <c r="I16569">
        <f>37-D16569</f>
        <v>24</v>
      </c>
      <c r="J16569">
        <f>ABS(D16569-D16570)</f>
        <v>5</v>
      </c>
      <c r="K16569">
        <f>AVERAGE(D16569:D16573)</f>
        <v>13</v>
      </c>
      <c r="L16569">
        <f>AVERAGE(D16569:D16588)</f>
        <v>13</v>
      </c>
      <c r="M16569">
        <f>K16569-L16569</f>
        <v>0</v>
      </c>
      <c r="N16569" t="str">
        <f>IF(K16569&gt;L16569,"HIGH ZONE BIAS",IF(K16569&lt;L16569,"LOW ZONE BIAS","EQUILIBRIUM"))</f>
        <v>EQUILIBRIUM</v>
      </c>
    </row>
    <row r="16570">
      <c r="A16570">
        <v>10989</v>
      </c>
      <c r="B16570" t="str">
        <v>2012-03-17</v>
      </c>
      <c r="C16570" t="str">
        <v>Midday</v>
      </c>
      <c r="D16570">
        <v>8</v>
      </c>
      <c r="E16570" t="str">
        <f>IF(MOD(D16570,2)=0,"EVEN","ODD")</f>
        <v>EVEN</v>
      </c>
      <c r="F16570" t="str">
        <f>IF(D16570&lt;=18,"LOW (1-18)","HIGH (19-36)")</f>
        <v>LOW (1-18)</v>
      </c>
      <c r="G16570">
        <f>INT((D16570-1)/6)+1</f>
        <v>2</v>
      </c>
      <c r="H16570">
        <f>MOD(D16570-1,6)+1</f>
        <v>2</v>
      </c>
      <c r="I16570">
        <f>37-D16570</f>
        <v>29</v>
      </c>
      <c r="J16570">
        <f>ABS(D16570-D16571)</f>
        <v>26</v>
      </c>
      <c r="K16570">
        <f>AVERAGE(D16570:D16574)</f>
        <v>8</v>
      </c>
      <c r="L16570">
        <f>AVERAGE(D16570:D16589)</f>
        <v>8</v>
      </c>
      <c r="M16570">
        <f>K16570-L16570</f>
        <v>0</v>
      </c>
      <c r="N16570" t="str">
        <f>IF(K16570&gt;L16570,"HIGH ZONE BIAS",IF(K16570&lt;L16570,"LOW ZONE BIAS","EQUILIBRIUM"))</f>
        <v>EQUILIBRIUM</v>
      </c>
    </row>
    <row r="16571">
      <c r="A16571">
        <v>10988</v>
      </c>
      <c r="B16571" t="str">
        <v>2012-03-17</v>
      </c>
      <c r="C16571" t="str">
        <v>Morning</v>
      </c>
      <c r="D16571">
        <v>34</v>
      </c>
      <c r="E16571" t="str">
        <f>IF(MOD(D16571,2)=0,"EVEN","ODD")</f>
        <v>EVEN</v>
      </c>
      <c r="F16571" t="str">
        <f>IF(D16571&lt;=18,"LOW (1-18)","HIGH (19-36)")</f>
        <v>HIGH (19-36)</v>
      </c>
      <c r="G16571">
        <f>INT((D16571-1)/6)+1</f>
        <v>6</v>
      </c>
      <c r="H16571">
        <f>MOD(D16571-1,6)+1</f>
        <v>4</v>
      </c>
      <c r="I16571">
        <f>37-D16571</f>
        <v>3</v>
      </c>
      <c r="J16571">
        <f>ABS(D16571-D16572)</f>
        <v>0</v>
      </c>
      <c r="K16571">
        <f>AVERAGE(D16571:D16575)</f>
        <v>34</v>
      </c>
      <c r="L16571">
        <f>AVERAGE(D16571:D16590)</f>
        <v>34</v>
      </c>
      <c r="M16571">
        <f>K16571-L16571</f>
        <v>0</v>
      </c>
      <c r="N16571" t="str">
        <f>IF(K16571&gt;L16571,"HIGH ZONE BIAS",IF(K16571&lt;L16571,"LOW ZONE BIAS","EQUILIBRIUM"))</f>
        <v>EQUILIBRIUM</v>
      </c>
    </row>
    <row r="16572">
      <c r="A16572">
        <v>10987</v>
      </c>
      <c r="B16572" t="str">
        <v>2012-03-16</v>
      </c>
      <c r="C16572" t="str">
        <v>Evening</v>
      </c>
      <c r="D16572">
        <v>34</v>
      </c>
      <c r="E16572" t="str">
        <f>IF(MOD(D16572,2)=0,"EVEN","ODD")</f>
        <v>EVEN</v>
      </c>
      <c r="F16572" t="str">
        <f>IF(D16572&lt;=18,"LOW (1-18)","HIGH (19-36)")</f>
        <v>HIGH (19-36)</v>
      </c>
      <c r="G16572">
        <f>INT((D16572-1)/6)+1</f>
        <v>6</v>
      </c>
      <c r="H16572">
        <f>MOD(D16572-1,6)+1</f>
        <v>4</v>
      </c>
      <c r="I16572">
        <f>37-D16572</f>
        <v>3</v>
      </c>
      <c r="J16572">
        <f>ABS(D16572-D16573)</f>
        <v>7</v>
      </c>
      <c r="K16572">
        <f>AVERAGE(D16572:D16576)</f>
        <v>34</v>
      </c>
      <c r="L16572">
        <f>AVERAGE(D16572:D16591)</f>
        <v>34</v>
      </c>
      <c r="M16572">
        <f>K16572-L16572</f>
        <v>0</v>
      </c>
      <c r="N16572" t="str">
        <f>IF(K16572&gt;L16572,"HIGH ZONE BIAS",IF(K16572&lt;L16572,"LOW ZONE BIAS","EQUILIBRIUM"))</f>
        <v>EQUILIBRIUM</v>
      </c>
    </row>
    <row r="16573">
      <c r="A16573">
        <v>10986</v>
      </c>
      <c r="B16573" t="str">
        <v>2012-03-16</v>
      </c>
      <c r="C16573" t="str">
        <v>Midday</v>
      </c>
      <c r="D16573">
        <v>27</v>
      </c>
      <c r="E16573" t="str">
        <f>IF(MOD(D16573,2)=0,"EVEN","ODD")</f>
        <v>ODD</v>
      </c>
      <c r="F16573" t="str">
        <f>IF(D16573&lt;=18,"LOW (1-18)","HIGH (19-36)")</f>
        <v>HIGH (19-36)</v>
      </c>
      <c r="G16573">
        <f>INT((D16573-1)/6)+1</f>
        <v>5</v>
      </c>
      <c r="H16573">
        <f>MOD(D16573-1,6)+1</f>
        <v>3</v>
      </c>
      <c r="I16573">
        <f>37-D16573</f>
        <v>10</v>
      </c>
      <c r="J16573">
        <f>ABS(D16573-D16574)</f>
        <v>9</v>
      </c>
      <c r="K16573">
        <f>AVERAGE(D16573:D16577)</f>
        <v>27</v>
      </c>
      <c r="L16573">
        <f>AVERAGE(D16573:D16592)</f>
        <v>27</v>
      </c>
      <c r="M16573">
        <f>K16573-L16573</f>
        <v>0</v>
      </c>
      <c r="N16573" t="str">
        <f>IF(K16573&gt;L16573,"HIGH ZONE BIAS",IF(K16573&lt;L16573,"LOW ZONE BIAS","EQUILIBRIUM"))</f>
        <v>EQUILIBRIUM</v>
      </c>
    </row>
    <row r="16574">
      <c r="A16574">
        <v>10985</v>
      </c>
      <c r="B16574" t="str">
        <v>2012-03-16</v>
      </c>
      <c r="C16574" t="str">
        <v>Morning</v>
      </c>
      <c r="D16574">
        <v>36</v>
      </c>
      <c r="E16574" t="str">
        <f>IF(MOD(D16574,2)=0,"EVEN","ODD")</f>
        <v>EVEN</v>
      </c>
      <c r="F16574" t="str">
        <f>IF(D16574&lt;=18,"LOW (1-18)","HIGH (19-36)")</f>
        <v>HIGH (19-36)</v>
      </c>
      <c r="G16574">
        <f>INT((D16574-1)/6)+1</f>
        <v>6</v>
      </c>
      <c r="H16574">
        <f>MOD(D16574-1,6)+1</f>
        <v>6</v>
      </c>
      <c r="I16574">
        <f>37-D16574</f>
        <v>1</v>
      </c>
      <c r="J16574">
        <f>ABS(D16574-D16575)</f>
        <v>20</v>
      </c>
      <c r="K16574">
        <f>AVERAGE(D16574:D16578)</f>
        <v>36</v>
      </c>
      <c r="L16574">
        <f>AVERAGE(D16574:D16593)</f>
        <v>36</v>
      </c>
      <c r="M16574">
        <f>K16574-L16574</f>
        <v>0</v>
      </c>
      <c r="N16574" t="str">
        <f>IF(K16574&gt;L16574,"HIGH ZONE BIAS",IF(K16574&lt;L16574,"LOW ZONE BIAS","EQUILIBRIUM"))</f>
        <v>EQUILIBRIUM</v>
      </c>
    </row>
    <row r="16575">
      <c r="A16575">
        <v>10984</v>
      </c>
      <c r="B16575" t="str">
        <v>2012-03-15</v>
      </c>
      <c r="C16575" t="str">
        <v>Evening</v>
      </c>
      <c r="D16575">
        <v>16</v>
      </c>
      <c r="E16575" t="str">
        <f>IF(MOD(D16575,2)=0,"EVEN","ODD")</f>
        <v>EVEN</v>
      </c>
      <c r="F16575" t="str">
        <f>IF(D16575&lt;=18,"LOW (1-18)","HIGH (19-36)")</f>
        <v>LOW (1-18)</v>
      </c>
      <c r="G16575">
        <f>INT((D16575-1)/6)+1</f>
        <v>3</v>
      </c>
      <c r="H16575">
        <f>MOD(D16575-1,6)+1</f>
        <v>4</v>
      </c>
      <c r="I16575">
        <f>37-D16575</f>
        <v>21</v>
      </c>
      <c r="J16575">
        <f>ABS(D16575-D16576)</f>
        <v>10</v>
      </c>
      <c r="K16575">
        <f>AVERAGE(D16575:D16579)</f>
        <v>16</v>
      </c>
      <c r="L16575">
        <f>AVERAGE(D16575:D16594)</f>
        <v>16</v>
      </c>
      <c r="M16575">
        <f>K16575-L16575</f>
        <v>0</v>
      </c>
      <c r="N16575" t="str">
        <f>IF(K16575&gt;L16575,"HIGH ZONE BIAS",IF(K16575&lt;L16575,"LOW ZONE BIAS","EQUILIBRIUM"))</f>
        <v>EQUILIBRIUM</v>
      </c>
    </row>
    <row r="16576">
      <c r="A16576">
        <v>10983</v>
      </c>
      <c r="B16576" t="str">
        <v>2012-03-15</v>
      </c>
      <c r="C16576" t="str">
        <v>Midday</v>
      </c>
      <c r="D16576">
        <v>6</v>
      </c>
      <c r="E16576" t="str">
        <f>IF(MOD(D16576,2)=0,"EVEN","ODD")</f>
        <v>EVEN</v>
      </c>
      <c r="F16576" t="str">
        <f>IF(D16576&lt;=18,"LOW (1-18)","HIGH (19-36)")</f>
        <v>LOW (1-18)</v>
      </c>
      <c r="G16576">
        <f>INT((D16576-1)/6)+1</f>
        <v>1</v>
      </c>
      <c r="H16576">
        <f>MOD(D16576-1,6)+1</f>
        <v>6</v>
      </c>
      <c r="I16576">
        <f>37-D16576</f>
        <v>31</v>
      </c>
      <c r="J16576">
        <f>ABS(D16576-D16577)</f>
        <v>1</v>
      </c>
      <c r="K16576">
        <f>AVERAGE(D16576:D16580)</f>
        <v>6</v>
      </c>
      <c r="L16576">
        <f>AVERAGE(D16576:D16595)</f>
        <v>6</v>
      </c>
      <c r="M16576">
        <f>K16576-L16576</f>
        <v>0</v>
      </c>
      <c r="N16576" t="str">
        <f>IF(K16576&gt;L16576,"HIGH ZONE BIAS",IF(K16576&lt;L16576,"LOW ZONE BIAS","EQUILIBRIUM"))</f>
        <v>EQUILIBRIUM</v>
      </c>
    </row>
    <row r="16577">
      <c r="A16577">
        <v>10982</v>
      </c>
      <c r="B16577" t="str">
        <v>2012-03-15</v>
      </c>
      <c r="C16577" t="str">
        <v>Morning</v>
      </c>
      <c r="D16577">
        <v>7</v>
      </c>
      <c r="E16577" t="str">
        <f>IF(MOD(D16577,2)=0,"EVEN","ODD")</f>
        <v>ODD</v>
      </c>
      <c r="F16577" t="str">
        <f>IF(D16577&lt;=18,"LOW (1-18)","HIGH (19-36)")</f>
        <v>LOW (1-18)</v>
      </c>
      <c r="G16577">
        <f>INT((D16577-1)/6)+1</f>
        <v>2</v>
      </c>
      <c r="H16577">
        <f>MOD(D16577-1,6)+1</f>
        <v>1</v>
      </c>
      <c r="I16577">
        <f>37-D16577</f>
        <v>30</v>
      </c>
      <c r="J16577">
        <f>ABS(D16577-D16578)</f>
        <v>16</v>
      </c>
      <c r="K16577">
        <f>AVERAGE(D16577:D16581)</f>
        <v>7</v>
      </c>
      <c r="L16577">
        <f>AVERAGE(D16577:D16596)</f>
        <v>7</v>
      </c>
      <c r="M16577">
        <f>K16577-L16577</f>
        <v>0</v>
      </c>
      <c r="N16577" t="str">
        <f>IF(K16577&gt;L16577,"HIGH ZONE BIAS",IF(K16577&lt;L16577,"LOW ZONE BIAS","EQUILIBRIUM"))</f>
        <v>EQUILIBRIUM</v>
      </c>
    </row>
    <row r="16578">
      <c r="A16578">
        <v>10981</v>
      </c>
      <c r="B16578" t="str">
        <v>2012-03-14</v>
      </c>
      <c r="C16578" t="str">
        <v>Evening</v>
      </c>
      <c r="D16578">
        <v>23</v>
      </c>
      <c r="E16578" t="str">
        <f>IF(MOD(D16578,2)=0,"EVEN","ODD")</f>
        <v>ODD</v>
      </c>
      <c r="F16578" t="str">
        <f>IF(D16578&lt;=18,"LOW (1-18)","HIGH (19-36)")</f>
        <v>HIGH (19-36)</v>
      </c>
      <c r="G16578">
        <f>INT((D16578-1)/6)+1</f>
        <v>4</v>
      </c>
      <c r="H16578">
        <f>MOD(D16578-1,6)+1</f>
        <v>5</v>
      </c>
      <c r="I16578">
        <f>37-D16578</f>
        <v>14</v>
      </c>
      <c r="J16578">
        <f>ABS(D16578-D16579)</f>
        <v>14</v>
      </c>
      <c r="K16578">
        <f>AVERAGE(D16578:D16582)</f>
        <v>23</v>
      </c>
      <c r="L16578">
        <f>AVERAGE(D16578:D16597)</f>
        <v>23</v>
      </c>
      <c r="M16578">
        <f>K16578-L16578</f>
        <v>0</v>
      </c>
      <c r="N16578" t="str">
        <f>IF(K16578&gt;L16578,"HIGH ZONE BIAS",IF(K16578&lt;L16578,"LOW ZONE BIAS","EQUILIBRIUM"))</f>
        <v>EQUILIBRIUM</v>
      </c>
    </row>
    <row r="16579">
      <c r="A16579">
        <v>10980</v>
      </c>
      <c r="B16579" t="str">
        <v>2012-03-14</v>
      </c>
      <c r="C16579" t="str">
        <v>Midday</v>
      </c>
      <c r="D16579">
        <v>9</v>
      </c>
      <c r="E16579" t="str">
        <f>IF(MOD(D16579,2)=0,"EVEN","ODD")</f>
        <v>ODD</v>
      </c>
      <c r="F16579" t="str">
        <f>IF(D16579&lt;=18,"LOW (1-18)","HIGH (19-36)")</f>
        <v>LOW (1-18)</v>
      </c>
      <c r="G16579">
        <f>INT((D16579-1)/6)+1</f>
        <v>2</v>
      </c>
      <c r="H16579">
        <f>MOD(D16579-1,6)+1</f>
        <v>3</v>
      </c>
      <c r="I16579">
        <f>37-D16579</f>
        <v>28</v>
      </c>
      <c r="J16579">
        <f>ABS(D16579-D16580)</f>
        <v>14</v>
      </c>
      <c r="K16579">
        <f>AVERAGE(D16579:D16583)</f>
        <v>9</v>
      </c>
      <c r="L16579">
        <f>AVERAGE(D16579:D16598)</f>
        <v>9</v>
      </c>
      <c r="M16579">
        <f>K16579-L16579</f>
        <v>0</v>
      </c>
      <c r="N16579" t="str">
        <f>IF(K16579&gt;L16579,"HIGH ZONE BIAS",IF(K16579&lt;L16579,"LOW ZONE BIAS","EQUILIBRIUM"))</f>
        <v>EQUILIBRIUM</v>
      </c>
    </row>
    <row r="16580">
      <c r="A16580">
        <v>10979</v>
      </c>
      <c r="B16580" t="str">
        <v>2012-03-14</v>
      </c>
      <c r="C16580" t="str">
        <v>Morning</v>
      </c>
      <c r="D16580">
        <v>23</v>
      </c>
      <c r="E16580" t="str">
        <f>IF(MOD(D16580,2)=0,"EVEN","ODD")</f>
        <v>ODD</v>
      </c>
      <c r="F16580" t="str">
        <f>IF(D16580&lt;=18,"LOW (1-18)","HIGH (19-36)")</f>
        <v>HIGH (19-36)</v>
      </c>
      <c r="G16580">
        <f>INT((D16580-1)/6)+1</f>
        <v>4</v>
      </c>
      <c r="H16580">
        <f>MOD(D16580-1,6)+1</f>
        <v>5</v>
      </c>
      <c r="I16580">
        <f>37-D16580</f>
        <v>14</v>
      </c>
      <c r="J16580">
        <f>ABS(D16580-D16581)</f>
        <v>19</v>
      </c>
      <c r="K16580">
        <f>AVERAGE(D16580:D16584)</f>
        <v>23</v>
      </c>
      <c r="L16580">
        <f>AVERAGE(D16580:D16599)</f>
        <v>23</v>
      </c>
      <c r="M16580">
        <f>K16580-L16580</f>
        <v>0</v>
      </c>
      <c r="N16580" t="str">
        <f>IF(K16580&gt;L16580,"HIGH ZONE BIAS",IF(K16580&lt;L16580,"LOW ZONE BIAS","EQUILIBRIUM"))</f>
        <v>EQUILIBRIUM</v>
      </c>
    </row>
    <row r="16581">
      <c r="A16581">
        <v>10978</v>
      </c>
      <c r="B16581" t="str">
        <v>2012-03-13</v>
      </c>
      <c r="C16581" t="str">
        <v>Evening</v>
      </c>
      <c r="D16581">
        <v>4</v>
      </c>
      <c r="E16581" t="str">
        <f>IF(MOD(D16581,2)=0,"EVEN","ODD")</f>
        <v>EVEN</v>
      </c>
      <c r="F16581" t="str">
        <f>IF(D16581&lt;=18,"LOW (1-18)","HIGH (19-36)")</f>
        <v>LOW (1-18)</v>
      </c>
      <c r="G16581">
        <f>INT((D16581-1)/6)+1</f>
        <v>1</v>
      </c>
      <c r="H16581">
        <f>MOD(D16581-1,6)+1</f>
        <v>4</v>
      </c>
      <c r="I16581">
        <f>37-D16581</f>
        <v>33</v>
      </c>
      <c r="J16581">
        <f>ABS(D16581-D16582)</f>
        <v>23</v>
      </c>
      <c r="K16581">
        <f>AVERAGE(D16581:D16585)</f>
        <v>4</v>
      </c>
      <c r="L16581">
        <f>AVERAGE(D16581:D16600)</f>
        <v>4</v>
      </c>
      <c r="M16581">
        <f>K16581-L16581</f>
        <v>0</v>
      </c>
      <c r="N16581" t="str">
        <f>IF(K16581&gt;L16581,"HIGH ZONE BIAS",IF(K16581&lt;L16581,"LOW ZONE BIAS","EQUILIBRIUM"))</f>
        <v>EQUILIBRIUM</v>
      </c>
    </row>
    <row r="16582">
      <c r="A16582">
        <v>10977</v>
      </c>
      <c r="B16582" t="str">
        <v>2012-03-13</v>
      </c>
      <c r="C16582" t="str">
        <v>Midday</v>
      </c>
      <c r="D16582">
        <v>27</v>
      </c>
      <c r="E16582" t="str">
        <f>IF(MOD(D16582,2)=0,"EVEN","ODD")</f>
        <v>ODD</v>
      </c>
      <c r="F16582" t="str">
        <f>IF(D16582&lt;=18,"LOW (1-18)","HIGH (19-36)")</f>
        <v>HIGH (19-36)</v>
      </c>
      <c r="G16582">
        <f>INT((D16582-1)/6)+1</f>
        <v>5</v>
      </c>
      <c r="H16582">
        <f>MOD(D16582-1,6)+1</f>
        <v>3</v>
      </c>
      <c r="I16582">
        <f>37-D16582</f>
        <v>10</v>
      </c>
      <c r="J16582">
        <f>ABS(D16582-D16583)</f>
        <v>25</v>
      </c>
      <c r="K16582">
        <f>AVERAGE(D16582:D16586)</f>
        <v>27</v>
      </c>
      <c r="L16582">
        <f>AVERAGE(D16582:D16601)</f>
        <v>27</v>
      </c>
      <c r="M16582">
        <f>K16582-L16582</f>
        <v>0</v>
      </c>
      <c r="N16582" t="str">
        <f>IF(K16582&gt;L16582,"HIGH ZONE BIAS",IF(K16582&lt;L16582,"LOW ZONE BIAS","EQUILIBRIUM"))</f>
        <v>EQUILIBRIUM</v>
      </c>
    </row>
    <row r="16583">
      <c r="A16583">
        <v>10976</v>
      </c>
      <c r="B16583" t="str">
        <v>2012-03-13</v>
      </c>
      <c r="C16583" t="str">
        <v>Morning</v>
      </c>
      <c r="D16583">
        <v>2</v>
      </c>
      <c r="E16583" t="str">
        <f>IF(MOD(D16583,2)=0,"EVEN","ODD")</f>
        <v>EVEN</v>
      </c>
      <c r="F16583" t="str">
        <f>IF(D16583&lt;=18,"LOW (1-18)","HIGH (19-36)")</f>
        <v>LOW (1-18)</v>
      </c>
      <c r="G16583">
        <f>INT((D16583-1)/6)+1</f>
        <v>1</v>
      </c>
      <c r="H16583">
        <f>MOD(D16583-1,6)+1</f>
        <v>2</v>
      </c>
      <c r="I16583">
        <f>37-D16583</f>
        <v>35</v>
      </c>
      <c r="J16583">
        <f>ABS(D16583-D16584)</f>
        <v>21</v>
      </c>
      <c r="K16583">
        <f>AVERAGE(D16583:D16587)</f>
        <v>2</v>
      </c>
      <c r="L16583">
        <f>AVERAGE(D16583:D16602)</f>
        <v>2</v>
      </c>
      <c r="M16583">
        <f>K16583-L16583</f>
        <v>0</v>
      </c>
      <c r="N16583" t="str">
        <f>IF(K16583&gt;L16583,"HIGH ZONE BIAS",IF(K16583&lt;L16583,"LOW ZONE BIAS","EQUILIBRIUM"))</f>
        <v>EQUILIBRIUM</v>
      </c>
    </row>
    <row r="16584">
      <c r="A16584">
        <v>10975</v>
      </c>
      <c r="B16584" t="str">
        <v>2012-03-12</v>
      </c>
      <c r="C16584" t="str">
        <v>Evening</v>
      </c>
      <c r="D16584">
        <v>23</v>
      </c>
      <c r="E16584" t="str">
        <f>IF(MOD(D16584,2)=0,"EVEN","ODD")</f>
        <v>ODD</v>
      </c>
      <c r="F16584" t="str">
        <f>IF(D16584&lt;=18,"LOW (1-18)","HIGH (19-36)")</f>
        <v>HIGH (19-36)</v>
      </c>
      <c r="G16584">
        <f>INT((D16584-1)/6)+1</f>
        <v>4</v>
      </c>
      <c r="H16584">
        <f>MOD(D16584-1,6)+1</f>
        <v>5</v>
      </c>
      <c r="I16584">
        <f>37-D16584</f>
        <v>14</v>
      </c>
      <c r="J16584">
        <f>ABS(D16584-D16585)</f>
        <v>11</v>
      </c>
      <c r="K16584">
        <f>AVERAGE(D16584:D16588)</f>
        <v>23</v>
      </c>
      <c r="L16584">
        <f>AVERAGE(D16584:D16603)</f>
        <v>23</v>
      </c>
      <c r="M16584">
        <f>K16584-L16584</f>
        <v>0</v>
      </c>
      <c r="N16584" t="str">
        <f>IF(K16584&gt;L16584,"HIGH ZONE BIAS",IF(K16584&lt;L16584,"LOW ZONE BIAS","EQUILIBRIUM"))</f>
        <v>EQUILIBRIUM</v>
      </c>
    </row>
    <row r="16585">
      <c r="A16585">
        <v>10974</v>
      </c>
      <c r="B16585" t="str">
        <v>2012-03-12</v>
      </c>
      <c r="C16585" t="str">
        <v>Midday</v>
      </c>
      <c r="D16585">
        <v>12</v>
      </c>
      <c r="E16585" t="str">
        <f>IF(MOD(D16585,2)=0,"EVEN","ODD")</f>
        <v>EVEN</v>
      </c>
      <c r="F16585" t="str">
        <f>IF(D16585&lt;=18,"LOW (1-18)","HIGH (19-36)")</f>
        <v>LOW (1-18)</v>
      </c>
      <c r="G16585">
        <f>INT((D16585-1)/6)+1</f>
        <v>2</v>
      </c>
      <c r="H16585">
        <f>MOD(D16585-1,6)+1</f>
        <v>6</v>
      </c>
      <c r="I16585">
        <f>37-D16585</f>
        <v>25</v>
      </c>
      <c r="J16585">
        <f>ABS(D16585-D16586)</f>
        <v>18</v>
      </c>
      <c r="K16585">
        <f>AVERAGE(D16585:D16589)</f>
        <v>12</v>
      </c>
      <c r="L16585">
        <f>AVERAGE(D16585:D16604)</f>
        <v>12</v>
      </c>
      <c r="M16585">
        <f>K16585-L16585</f>
        <v>0</v>
      </c>
      <c r="N16585" t="str">
        <f>IF(K16585&gt;L16585,"HIGH ZONE BIAS",IF(K16585&lt;L16585,"LOW ZONE BIAS","EQUILIBRIUM"))</f>
        <v>EQUILIBRIUM</v>
      </c>
    </row>
    <row r="16586">
      <c r="A16586">
        <v>10973</v>
      </c>
      <c r="B16586" t="str">
        <v>2012-03-12</v>
      </c>
      <c r="C16586" t="str">
        <v>Morning</v>
      </c>
      <c r="D16586">
        <v>30</v>
      </c>
      <c r="E16586" t="str">
        <f>IF(MOD(D16586,2)=0,"EVEN","ODD")</f>
        <v>EVEN</v>
      </c>
      <c r="F16586" t="str">
        <f>IF(D16586&lt;=18,"LOW (1-18)","HIGH (19-36)")</f>
        <v>HIGH (19-36)</v>
      </c>
      <c r="G16586">
        <f>INT((D16586-1)/6)+1</f>
        <v>5</v>
      </c>
      <c r="H16586">
        <f>MOD(D16586-1,6)+1</f>
        <v>6</v>
      </c>
      <c r="I16586">
        <f>37-D16586</f>
        <v>7</v>
      </c>
      <c r="J16586">
        <f>ABS(D16586-D16587)</f>
        <v>16</v>
      </c>
      <c r="K16586">
        <f>AVERAGE(D16586:D16590)</f>
        <v>30</v>
      </c>
      <c r="L16586">
        <f>AVERAGE(D16586:D16605)</f>
        <v>30</v>
      </c>
      <c r="M16586">
        <f>K16586-L16586</f>
        <v>0</v>
      </c>
      <c r="N16586" t="str">
        <f>IF(K16586&gt;L16586,"HIGH ZONE BIAS",IF(K16586&lt;L16586,"LOW ZONE BIAS","EQUILIBRIUM"))</f>
        <v>EQUILIBRIUM</v>
      </c>
    </row>
    <row r="16587">
      <c r="A16587">
        <v>10972</v>
      </c>
      <c r="B16587" t="str">
        <v>2012-03-10</v>
      </c>
      <c r="C16587" t="str">
        <v>Evening</v>
      </c>
      <c r="D16587">
        <v>14</v>
      </c>
      <c r="E16587" t="str">
        <f>IF(MOD(D16587,2)=0,"EVEN","ODD")</f>
        <v>EVEN</v>
      </c>
      <c r="F16587" t="str">
        <f>IF(D16587&lt;=18,"LOW (1-18)","HIGH (19-36)")</f>
        <v>LOW (1-18)</v>
      </c>
      <c r="G16587">
        <f>INT((D16587-1)/6)+1</f>
        <v>3</v>
      </c>
      <c r="H16587">
        <f>MOD(D16587-1,6)+1</f>
        <v>2</v>
      </c>
      <c r="I16587">
        <f>37-D16587</f>
        <v>23</v>
      </c>
      <c r="J16587">
        <f>ABS(D16587-D16588)</f>
        <v>14</v>
      </c>
      <c r="K16587">
        <f>AVERAGE(D16587:D16591)</f>
        <v>14</v>
      </c>
      <c r="L16587">
        <f>AVERAGE(D16587:D16606)</f>
        <v>14</v>
      </c>
      <c r="M16587">
        <f>K16587-L16587</f>
        <v>0</v>
      </c>
      <c r="N16587" t="str">
        <f>IF(K16587&gt;L16587,"HIGH ZONE BIAS",IF(K16587&lt;L16587,"LOW ZONE BIAS","EQUILIBRIUM"))</f>
        <v>EQUILIBRIUM</v>
      </c>
    </row>
    <row r="16588">
      <c r="A16588">
        <v>10971</v>
      </c>
      <c r="B16588" t="str">
        <v>2012-03-10</v>
      </c>
      <c r="C16588" t="str">
        <v>Midday</v>
      </c>
      <c r="D16588">
        <v>28</v>
      </c>
      <c r="E16588" t="str">
        <f>IF(MOD(D16588,2)=0,"EVEN","ODD")</f>
        <v>EVEN</v>
      </c>
      <c r="F16588" t="str">
        <f>IF(D16588&lt;=18,"LOW (1-18)","HIGH (19-36)")</f>
        <v>HIGH (19-36)</v>
      </c>
      <c r="G16588">
        <f>INT((D16588-1)/6)+1</f>
        <v>5</v>
      </c>
      <c r="H16588">
        <f>MOD(D16588-1,6)+1</f>
        <v>4</v>
      </c>
      <c r="I16588">
        <f>37-D16588</f>
        <v>9</v>
      </c>
      <c r="J16588">
        <f>ABS(D16588-D16589)</f>
        <v>8</v>
      </c>
      <c r="K16588">
        <f>AVERAGE(D16588:D16592)</f>
        <v>28</v>
      </c>
      <c r="L16588">
        <f>AVERAGE(D16588:D16607)</f>
        <v>28</v>
      </c>
      <c r="M16588">
        <f>K16588-L16588</f>
        <v>0</v>
      </c>
      <c r="N16588" t="str">
        <f>IF(K16588&gt;L16588,"HIGH ZONE BIAS",IF(K16588&lt;L16588,"LOW ZONE BIAS","EQUILIBRIUM"))</f>
        <v>EQUILIBRIUM</v>
      </c>
    </row>
    <row r="16589">
      <c r="A16589">
        <v>10970</v>
      </c>
      <c r="B16589" t="str">
        <v>2012-03-10</v>
      </c>
      <c r="C16589" t="str">
        <v>Morning</v>
      </c>
      <c r="D16589">
        <v>20</v>
      </c>
      <c r="E16589" t="str">
        <f>IF(MOD(D16589,2)=0,"EVEN","ODD")</f>
        <v>EVEN</v>
      </c>
      <c r="F16589" t="str">
        <f>IF(D16589&lt;=18,"LOW (1-18)","HIGH (19-36)")</f>
        <v>HIGH (19-36)</v>
      </c>
      <c r="G16589">
        <f>INT((D16589-1)/6)+1</f>
        <v>4</v>
      </c>
      <c r="H16589">
        <f>MOD(D16589-1,6)+1</f>
        <v>2</v>
      </c>
      <c r="I16589">
        <f>37-D16589</f>
        <v>17</v>
      </c>
      <c r="J16589">
        <f>ABS(D16589-D16590)</f>
        <v>19</v>
      </c>
      <c r="K16589">
        <f>AVERAGE(D16589:D16593)</f>
        <v>20</v>
      </c>
      <c r="L16589">
        <f>AVERAGE(D16589:D16608)</f>
        <v>20</v>
      </c>
      <c r="M16589">
        <f>K16589-L16589</f>
        <v>0</v>
      </c>
      <c r="N16589" t="str">
        <f>IF(K16589&gt;L16589,"HIGH ZONE BIAS",IF(K16589&lt;L16589,"LOW ZONE BIAS","EQUILIBRIUM"))</f>
        <v>EQUILIBRIUM</v>
      </c>
    </row>
    <row r="16590">
      <c r="A16590">
        <v>10969</v>
      </c>
      <c r="B16590" t="str">
        <v>2012-03-09</v>
      </c>
      <c r="C16590" t="str">
        <v>Evening</v>
      </c>
      <c r="D16590">
        <v>1</v>
      </c>
      <c r="E16590" t="str">
        <f>IF(MOD(D16590,2)=0,"EVEN","ODD")</f>
        <v>ODD</v>
      </c>
      <c r="F16590" t="str">
        <f>IF(D16590&lt;=18,"LOW (1-18)","HIGH (19-36)")</f>
        <v>LOW (1-18)</v>
      </c>
      <c r="G16590">
        <f>INT((D16590-1)/6)+1</f>
        <v>1</v>
      </c>
      <c r="H16590">
        <f>MOD(D16590-1,6)+1</f>
        <v>1</v>
      </c>
      <c r="I16590">
        <f>37-D16590</f>
        <v>36</v>
      </c>
      <c r="J16590">
        <f>ABS(D16590-D16591)</f>
        <v>14</v>
      </c>
      <c r="K16590">
        <f>AVERAGE(D16590:D16594)</f>
        <v>1</v>
      </c>
      <c r="L16590">
        <f>AVERAGE(D16590:D16609)</f>
        <v>1</v>
      </c>
      <c r="M16590">
        <f>K16590-L16590</f>
        <v>0</v>
      </c>
      <c r="N16590" t="str">
        <f>IF(K16590&gt;L16590,"HIGH ZONE BIAS",IF(K16590&lt;L16590,"LOW ZONE BIAS","EQUILIBRIUM"))</f>
        <v>EQUILIBRIUM</v>
      </c>
    </row>
    <row r="16591">
      <c r="A16591">
        <v>10968</v>
      </c>
      <c r="B16591" t="str">
        <v>2012-03-09</v>
      </c>
      <c r="C16591" t="str">
        <v>Midday</v>
      </c>
      <c r="D16591">
        <v>15</v>
      </c>
      <c r="E16591" t="str">
        <f>IF(MOD(D16591,2)=0,"EVEN","ODD")</f>
        <v>ODD</v>
      </c>
      <c r="F16591" t="str">
        <f>IF(D16591&lt;=18,"LOW (1-18)","HIGH (19-36)")</f>
        <v>LOW (1-18)</v>
      </c>
      <c r="G16591">
        <f>INT((D16591-1)/6)+1</f>
        <v>3</v>
      </c>
      <c r="H16591">
        <f>MOD(D16591-1,6)+1</f>
        <v>3</v>
      </c>
      <c r="I16591">
        <f>37-D16591</f>
        <v>22</v>
      </c>
      <c r="J16591">
        <f>ABS(D16591-D16592)</f>
        <v>9</v>
      </c>
      <c r="K16591">
        <f>AVERAGE(D16591:D16595)</f>
        <v>15</v>
      </c>
      <c r="L16591">
        <f>AVERAGE(D16591:D16610)</f>
        <v>15</v>
      </c>
      <c r="M16591">
        <f>K16591-L16591</f>
        <v>0</v>
      </c>
      <c r="N16591" t="str">
        <f>IF(K16591&gt;L16591,"HIGH ZONE BIAS",IF(K16591&lt;L16591,"LOW ZONE BIAS","EQUILIBRIUM"))</f>
        <v>EQUILIBRIUM</v>
      </c>
    </row>
    <row r="16592">
      <c r="A16592">
        <v>10967</v>
      </c>
      <c r="B16592" t="str">
        <v>2012-03-09</v>
      </c>
      <c r="C16592" t="str">
        <v>Morning</v>
      </c>
      <c r="D16592">
        <v>6</v>
      </c>
      <c r="E16592" t="str">
        <f>IF(MOD(D16592,2)=0,"EVEN","ODD")</f>
        <v>EVEN</v>
      </c>
      <c r="F16592" t="str">
        <f>IF(D16592&lt;=18,"LOW (1-18)","HIGH (19-36)")</f>
        <v>LOW (1-18)</v>
      </c>
      <c r="G16592">
        <f>INT((D16592-1)/6)+1</f>
        <v>1</v>
      </c>
      <c r="H16592">
        <f>MOD(D16592-1,6)+1</f>
        <v>6</v>
      </c>
      <c r="I16592">
        <f>37-D16592</f>
        <v>31</v>
      </c>
      <c r="J16592">
        <f>ABS(D16592-D16593)</f>
        <v>14</v>
      </c>
      <c r="K16592">
        <f>AVERAGE(D16592:D16596)</f>
        <v>6</v>
      </c>
      <c r="L16592">
        <f>AVERAGE(D16592:D16611)</f>
        <v>6</v>
      </c>
      <c r="M16592">
        <f>K16592-L16592</f>
        <v>0</v>
      </c>
      <c r="N16592" t="str">
        <f>IF(K16592&gt;L16592,"HIGH ZONE BIAS",IF(K16592&lt;L16592,"LOW ZONE BIAS","EQUILIBRIUM"))</f>
        <v>EQUILIBRIUM</v>
      </c>
    </row>
    <row r="16593">
      <c r="A16593">
        <v>10966</v>
      </c>
      <c r="B16593" t="str">
        <v>2012-03-08</v>
      </c>
      <c r="C16593" t="str">
        <v>Evening</v>
      </c>
      <c r="D16593">
        <v>20</v>
      </c>
      <c r="E16593" t="str">
        <f>IF(MOD(D16593,2)=0,"EVEN","ODD")</f>
        <v>EVEN</v>
      </c>
      <c r="F16593" t="str">
        <f>IF(D16593&lt;=18,"LOW (1-18)","HIGH (19-36)")</f>
        <v>HIGH (19-36)</v>
      </c>
      <c r="G16593">
        <f>INT((D16593-1)/6)+1</f>
        <v>4</v>
      </c>
      <c r="H16593">
        <f>MOD(D16593-1,6)+1</f>
        <v>2</v>
      </c>
      <c r="I16593">
        <f>37-D16593</f>
        <v>17</v>
      </c>
      <c r="J16593">
        <f>ABS(D16593-D16594)</f>
        <v>1</v>
      </c>
      <c r="K16593">
        <f>AVERAGE(D16593:D16597)</f>
        <v>20</v>
      </c>
      <c r="L16593">
        <f>AVERAGE(D16593:D16612)</f>
        <v>20</v>
      </c>
      <c r="M16593">
        <f>K16593-L16593</f>
        <v>0</v>
      </c>
      <c r="N16593" t="str">
        <f>IF(K16593&gt;L16593,"HIGH ZONE BIAS",IF(K16593&lt;L16593,"LOW ZONE BIAS","EQUILIBRIUM"))</f>
        <v>EQUILIBRIUM</v>
      </c>
    </row>
    <row r="16594">
      <c r="A16594">
        <v>10965</v>
      </c>
      <c r="B16594" t="str">
        <v>2012-03-08</v>
      </c>
      <c r="C16594" t="str">
        <v>Midday</v>
      </c>
      <c r="D16594">
        <v>19</v>
      </c>
      <c r="E16594" t="str">
        <f>IF(MOD(D16594,2)=0,"EVEN","ODD")</f>
        <v>ODD</v>
      </c>
      <c r="F16594" t="str">
        <f>IF(D16594&lt;=18,"LOW (1-18)","HIGH (19-36)")</f>
        <v>HIGH (19-36)</v>
      </c>
      <c r="G16594">
        <f>INT((D16594-1)/6)+1</f>
        <v>4</v>
      </c>
      <c r="H16594">
        <f>MOD(D16594-1,6)+1</f>
        <v>1</v>
      </c>
      <c r="I16594">
        <f>37-D16594</f>
        <v>18</v>
      </c>
      <c r="J16594">
        <f>ABS(D16594-D16595)</f>
        <v>16</v>
      </c>
      <c r="K16594">
        <f>AVERAGE(D16594:D16598)</f>
        <v>19</v>
      </c>
      <c r="L16594">
        <f>AVERAGE(D16594:D16613)</f>
        <v>19</v>
      </c>
      <c r="M16594">
        <f>K16594-L16594</f>
        <v>0</v>
      </c>
      <c r="N16594" t="str">
        <f>IF(K16594&gt;L16594,"HIGH ZONE BIAS",IF(K16594&lt;L16594,"LOW ZONE BIAS","EQUILIBRIUM"))</f>
        <v>EQUILIBRIUM</v>
      </c>
    </row>
    <row r="16595">
      <c r="A16595">
        <v>10964</v>
      </c>
      <c r="B16595" t="str">
        <v>2012-03-08</v>
      </c>
      <c r="C16595" t="str">
        <v>Morning</v>
      </c>
      <c r="D16595">
        <v>3</v>
      </c>
      <c r="E16595" t="str">
        <f>IF(MOD(D16595,2)=0,"EVEN","ODD")</f>
        <v>ODD</v>
      </c>
      <c r="F16595" t="str">
        <f>IF(D16595&lt;=18,"LOW (1-18)","HIGH (19-36)")</f>
        <v>LOW (1-18)</v>
      </c>
      <c r="G16595">
        <f>INT((D16595-1)/6)+1</f>
        <v>1</v>
      </c>
      <c r="H16595">
        <f>MOD(D16595-1,6)+1</f>
        <v>3</v>
      </c>
      <c r="I16595">
        <f>37-D16595</f>
        <v>34</v>
      </c>
      <c r="J16595">
        <f>ABS(D16595-D16596)</f>
        <v>4</v>
      </c>
      <c r="K16595">
        <f>AVERAGE(D16595:D16599)</f>
        <v>3</v>
      </c>
      <c r="L16595">
        <f>AVERAGE(D16595:D16614)</f>
        <v>3</v>
      </c>
      <c r="M16595">
        <f>K16595-L16595</f>
        <v>0</v>
      </c>
      <c r="N16595" t="str">
        <f>IF(K16595&gt;L16595,"HIGH ZONE BIAS",IF(K16595&lt;L16595,"LOW ZONE BIAS","EQUILIBRIUM"))</f>
        <v>EQUILIBRIUM</v>
      </c>
    </row>
    <row r="16596">
      <c r="A16596">
        <v>10963</v>
      </c>
      <c r="B16596" t="str">
        <v>2012-03-07</v>
      </c>
      <c r="C16596" t="str">
        <v>Evening</v>
      </c>
      <c r="D16596">
        <v>7</v>
      </c>
      <c r="E16596" t="str">
        <f>IF(MOD(D16596,2)=0,"EVEN","ODD")</f>
        <v>ODD</v>
      </c>
      <c r="F16596" t="str">
        <f>IF(D16596&lt;=18,"LOW (1-18)","HIGH (19-36)")</f>
        <v>LOW (1-18)</v>
      </c>
      <c r="G16596">
        <f>INT((D16596-1)/6)+1</f>
        <v>2</v>
      </c>
      <c r="H16596">
        <f>MOD(D16596-1,6)+1</f>
        <v>1</v>
      </c>
      <c r="I16596">
        <f>37-D16596</f>
        <v>30</v>
      </c>
      <c r="J16596">
        <f>ABS(D16596-D16597)</f>
        <v>18</v>
      </c>
      <c r="K16596">
        <f>AVERAGE(D16596:D16600)</f>
        <v>7</v>
      </c>
      <c r="L16596">
        <f>AVERAGE(D16596:D16615)</f>
        <v>7</v>
      </c>
      <c r="M16596">
        <f>K16596-L16596</f>
        <v>0</v>
      </c>
      <c r="N16596" t="str">
        <f>IF(K16596&gt;L16596,"HIGH ZONE BIAS",IF(K16596&lt;L16596,"LOW ZONE BIAS","EQUILIBRIUM"))</f>
        <v>EQUILIBRIUM</v>
      </c>
    </row>
    <row r="16597">
      <c r="A16597">
        <v>10962</v>
      </c>
      <c r="B16597" t="str">
        <v>2012-03-07</v>
      </c>
      <c r="C16597" t="str">
        <v>Midday</v>
      </c>
      <c r="D16597">
        <v>25</v>
      </c>
      <c r="E16597" t="str">
        <f>IF(MOD(D16597,2)=0,"EVEN","ODD")</f>
        <v>ODD</v>
      </c>
      <c r="F16597" t="str">
        <f>IF(D16597&lt;=18,"LOW (1-18)","HIGH (19-36)")</f>
        <v>HIGH (19-36)</v>
      </c>
      <c r="G16597">
        <f>INT((D16597-1)/6)+1</f>
        <v>5</v>
      </c>
      <c r="H16597">
        <f>MOD(D16597-1,6)+1</f>
        <v>1</v>
      </c>
      <c r="I16597">
        <f>37-D16597</f>
        <v>12</v>
      </c>
      <c r="J16597">
        <f>ABS(D16597-D16598)</f>
        <v>11</v>
      </c>
      <c r="K16597">
        <f>AVERAGE(D16597:D16601)</f>
        <v>25</v>
      </c>
      <c r="L16597">
        <f>AVERAGE(D16597:D16616)</f>
        <v>25</v>
      </c>
      <c r="M16597">
        <f>K16597-L16597</f>
        <v>0</v>
      </c>
      <c r="N16597" t="str">
        <f>IF(K16597&gt;L16597,"HIGH ZONE BIAS",IF(K16597&lt;L16597,"LOW ZONE BIAS","EQUILIBRIUM"))</f>
        <v>EQUILIBRIUM</v>
      </c>
    </row>
    <row r="16598">
      <c r="A16598">
        <v>10961</v>
      </c>
      <c r="B16598" t="str">
        <v>2012-03-07</v>
      </c>
      <c r="C16598" t="str">
        <v>Morning</v>
      </c>
      <c r="D16598">
        <v>14</v>
      </c>
      <c r="E16598" t="str">
        <f>IF(MOD(D16598,2)=0,"EVEN","ODD")</f>
        <v>EVEN</v>
      </c>
      <c r="F16598" t="str">
        <f>IF(D16598&lt;=18,"LOW (1-18)","HIGH (19-36)")</f>
        <v>LOW (1-18)</v>
      </c>
      <c r="G16598">
        <f>INT((D16598-1)/6)+1</f>
        <v>3</v>
      </c>
      <c r="H16598">
        <f>MOD(D16598-1,6)+1</f>
        <v>2</v>
      </c>
      <c r="I16598">
        <f>37-D16598</f>
        <v>23</v>
      </c>
      <c r="J16598">
        <f>ABS(D16598-D16599)</f>
        <v>11</v>
      </c>
      <c r="K16598">
        <f>AVERAGE(D16598:D16602)</f>
        <v>14</v>
      </c>
      <c r="L16598">
        <f>AVERAGE(D16598:D16617)</f>
        <v>14</v>
      </c>
      <c r="M16598">
        <f>K16598-L16598</f>
        <v>0</v>
      </c>
      <c r="N16598" t="str">
        <f>IF(K16598&gt;L16598,"HIGH ZONE BIAS",IF(K16598&lt;L16598,"LOW ZONE BIAS","EQUILIBRIUM"))</f>
        <v>EQUILIBRIUM</v>
      </c>
    </row>
    <row r="16599">
      <c r="A16599">
        <v>10960</v>
      </c>
      <c r="B16599" t="str">
        <v>2012-03-06</v>
      </c>
      <c r="C16599" t="str">
        <v>Evening</v>
      </c>
      <c r="D16599">
        <v>3</v>
      </c>
      <c r="E16599" t="str">
        <f>IF(MOD(D16599,2)=0,"EVEN","ODD")</f>
        <v>ODD</v>
      </c>
      <c r="F16599" t="str">
        <f>IF(D16599&lt;=18,"LOW (1-18)","HIGH (19-36)")</f>
        <v>LOW (1-18)</v>
      </c>
      <c r="G16599">
        <f>INT((D16599-1)/6)+1</f>
        <v>1</v>
      </c>
      <c r="H16599">
        <f>MOD(D16599-1,6)+1</f>
        <v>3</v>
      </c>
      <c r="I16599">
        <f>37-D16599</f>
        <v>34</v>
      </c>
      <c r="J16599">
        <f>ABS(D16599-D16600)</f>
        <v>6</v>
      </c>
      <c r="K16599">
        <f>AVERAGE(D16599:D16603)</f>
        <v>3</v>
      </c>
      <c r="L16599">
        <f>AVERAGE(D16599:D16618)</f>
        <v>3</v>
      </c>
      <c r="M16599">
        <f>K16599-L16599</f>
        <v>0</v>
      </c>
      <c r="N16599" t="str">
        <f>IF(K16599&gt;L16599,"HIGH ZONE BIAS",IF(K16599&lt;L16599,"LOW ZONE BIAS","EQUILIBRIUM"))</f>
        <v>EQUILIBRIUM</v>
      </c>
    </row>
    <row r="16600">
      <c r="A16600">
        <v>10959</v>
      </c>
      <c r="B16600" t="str">
        <v>2012-03-06</v>
      </c>
      <c r="C16600" t="str">
        <v>Midday</v>
      </c>
      <c r="D16600">
        <v>9</v>
      </c>
      <c r="E16600" t="str">
        <f>IF(MOD(D16600,2)=0,"EVEN","ODD")</f>
        <v>ODD</v>
      </c>
      <c r="F16600" t="str">
        <f>IF(D16600&lt;=18,"LOW (1-18)","HIGH (19-36)")</f>
        <v>LOW (1-18)</v>
      </c>
      <c r="G16600">
        <f>INT((D16600-1)/6)+1</f>
        <v>2</v>
      </c>
      <c r="H16600">
        <f>MOD(D16600-1,6)+1</f>
        <v>3</v>
      </c>
      <c r="I16600">
        <f>37-D16600</f>
        <v>28</v>
      </c>
      <c r="J16600">
        <f>ABS(D16600-D16601)</f>
        <v>25</v>
      </c>
      <c r="K16600">
        <f>AVERAGE(D16600:D16604)</f>
        <v>9</v>
      </c>
      <c r="L16600">
        <f>AVERAGE(D16600:D16619)</f>
        <v>9</v>
      </c>
      <c r="M16600">
        <f>K16600-L16600</f>
        <v>0</v>
      </c>
      <c r="N16600" t="str">
        <f>IF(K16600&gt;L16600,"HIGH ZONE BIAS",IF(K16600&lt;L16600,"LOW ZONE BIAS","EQUILIBRIUM"))</f>
        <v>EQUILIBRIUM</v>
      </c>
    </row>
    <row r="16601">
      <c r="A16601">
        <v>10958</v>
      </c>
      <c r="B16601" t="str">
        <v>2012-03-06</v>
      </c>
      <c r="C16601" t="str">
        <v>Morning</v>
      </c>
      <c r="D16601">
        <v>34</v>
      </c>
      <c r="E16601" t="str">
        <f>IF(MOD(D16601,2)=0,"EVEN","ODD")</f>
        <v>EVEN</v>
      </c>
      <c r="F16601" t="str">
        <f>IF(D16601&lt;=18,"LOW (1-18)","HIGH (19-36)")</f>
        <v>HIGH (19-36)</v>
      </c>
      <c r="G16601">
        <f>INT((D16601-1)/6)+1</f>
        <v>6</v>
      </c>
      <c r="H16601">
        <f>MOD(D16601-1,6)+1</f>
        <v>4</v>
      </c>
      <c r="I16601">
        <f>37-D16601</f>
        <v>3</v>
      </c>
      <c r="J16601">
        <f>ABS(D16601-D16602)</f>
        <v>12</v>
      </c>
      <c r="K16601">
        <f>AVERAGE(D16601:D16605)</f>
        <v>34</v>
      </c>
      <c r="L16601">
        <f>AVERAGE(D16601:D16620)</f>
        <v>34</v>
      </c>
      <c r="M16601">
        <f>K16601-L16601</f>
        <v>0</v>
      </c>
      <c r="N16601" t="str">
        <f>IF(K16601&gt;L16601,"HIGH ZONE BIAS",IF(K16601&lt;L16601,"LOW ZONE BIAS","EQUILIBRIUM"))</f>
        <v>EQUILIBRIUM</v>
      </c>
    </row>
    <row r="16602">
      <c r="A16602">
        <v>10957</v>
      </c>
      <c r="B16602" t="str">
        <v>2012-03-05</v>
      </c>
      <c r="C16602" t="str">
        <v>Evening</v>
      </c>
      <c r="D16602">
        <v>22</v>
      </c>
      <c r="E16602" t="str">
        <f>IF(MOD(D16602,2)=0,"EVEN","ODD")</f>
        <v>EVEN</v>
      </c>
      <c r="F16602" t="str">
        <f>IF(D16602&lt;=18,"LOW (1-18)","HIGH (19-36)")</f>
        <v>HIGH (19-36)</v>
      </c>
      <c r="G16602">
        <f>INT((D16602-1)/6)+1</f>
        <v>4</v>
      </c>
      <c r="H16602">
        <f>MOD(D16602-1,6)+1</f>
        <v>4</v>
      </c>
      <c r="I16602">
        <f>37-D16602</f>
        <v>15</v>
      </c>
      <c r="J16602">
        <f>ABS(D16602-D16603)</f>
        <v>16</v>
      </c>
      <c r="K16602">
        <f>AVERAGE(D16602:D16606)</f>
        <v>22</v>
      </c>
      <c r="L16602">
        <f>AVERAGE(D16602:D16621)</f>
        <v>22</v>
      </c>
      <c r="M16602">
        <f>K16602-L16602</f>
        <v>0</v>
      </c>
      <c r="N16602" t="str">
        <f>IF(K16602&gt;L16602,"HIGH ZONE BIAS",IF(K16602&lt;L16602,"LOW ZONE BIAS","EQUILIBRIUM"))</f>
        <v>EQUILIBRIUM</v>
      </c>
    </row>
    <row r="16603">
      <c r="A16603">
        <v>10956</v>
      </c>
      <c r="B16603" t="str">
        <v>2012-03-05</v>
      </c>
      <c r="C16603" t="str">
        <v>Midday</v>
      </c>
      <c r="D16603">
        <v>6</v>
      </c>
      <c r="E16603" t="str">
        <f>IF(MOD(D16603,2)=0,"EVEN","ODD")</f>
        <v>EVEN</v>
      </c>
      <c r="F16603" t="str">
        <f>IF(D16603&lt;=18,"LOW (1-18)","HIGH (19-36)")</f>
        <v>LOW (1-18)</v>
      </c>
      <c r="G16603">
        <f>INT((D16603-1)/6)+1</f>
        <v>1</v>
      </c>
      <c r="H16603">
        <f>MOD(D16603-1,6)+1</f>
        <v>6</v>
      </c>
      <c r="I16603">
        <f>37-D16603</f>
        <v>31</v>
      </c>
      <c r="J16603">
        <f>ABS(D16603-D16604)</f>
        <v>3</v>
      </c>
      <c r="K16603">
        <f>AVERAGE(D16603:D16607)</f>
        <v>6</v>
      </c>
      <c r="L16603">
        <f>AVERAGE(D16603:D16622)</f>
        <v>6</v>
      </c>
      <c r="M16603">
        <f>K16603-L16603</f>
        <v>0</v>
      </c>
      <c r="N16603" t="str">
        <f>IF(K16603&gt;L16603,"HIGH ZONE BIAS",IF(K16603&lt;L16603,"LOW ZONE BIAS","EQUILIBRIUM"))</f>
        <v>EQUILIBRIUM</v>
      </c>
    </row>
    <row r="16604">
      <c r="A16604">
        <v>10955</v>
      </c>
      <c r="B16604" t="str">
        <v>2012-03-05</v>
      </c>
      <c r="C16604" t="str">
        <v>Morning</v>
      </c>
      <c r="D16604">
        <v>9</v>
      </c>
      <c r="E16604" t="str">
        <f>IF(MOD(D16604,2)=0,"EVEN","ODD")</f>
        <v>ODD</v>
      </c>
      <c r="F16604" t="str">
        <f>IF(D16604&lt;=18,"LOW (1-18)","HIGH (19-36)")</f>
        <v>LOW (1-18)</v>
      </c>
      <c r="G16604">
        <f>INT((D16604-1)/6)+1</f>
        <v>2</v>
      </c>
      <c r="H16604">
        <f>MOD(D16604-1,6)+1</f>
        <v>3</v>
      </c>
      <c r="I16604">
        <f>37-D16604</f>
        <v>28</v>
      </c>
      <c r="J16604">
        <f>ABS(D16604-D16605)</f>
        <v>23</v>
      </c>
      <c r="K16604">
        <f>AVERAGE(D16604:D16608)</f>
        <v>9</v>
      </c>
      <c r="L16604">
        <f>AVERAGE(D16604:D16623)</f>
        <v>9</v>
      </c>
      <c r="M16604">
        <f>K16604-L16604</f>
        <v>0</v>
      </c>
      <c r="N16604" t="str">
        <f>IF(K16604&gt;L16604,"HIGH ZONE BIAS",IF(K16604&lt;L16604,"LOW ZONE BIAS","EQUILIBRIUM"))</f>
        <v>EQUILIBRIUM</v>
      </c>
    </row>
    <row r="16605">
      <c r="A16605">
        <v>10954</v>
      </c>
      <c r="B16605" t="str">
        <v>2012-03-03</v>
      </c>
      <c r="C16605" t="str">
        <v>Evening</v>
      </c>
      <c r="D16605">
        <v>32</v>
      </c>
      <c r="E16605" t="str">
        <f>IF(MOD(D16605,2)=0,"EVEN","ODD")</f>
        <v>EVEN</v>
      </c>
      <c r="F16605" t="str">
        <f>IF(D16605&lt;=18,"LOW (1-18)","HIGH (19-36)")</f>
        <v>HIGH (19-36)</v>
      </c>
      <c r="G16605">
        <f>INT((D16605-1)/6)+1</f>
        <v>6</v>
      </c>
      <c r="H16605">
        <f>MOD(D16605-1,6)+1</f>
        <v>2</v>
      </c>
      <c r="I16605">
        <f>37-D16605</f>
        <v>5</v>
      </c>
      <c r="J16605">
        <f>ABS(D16605-D16606)</f>
        <v>30</v>
      </c>
      <c r="K16605">
        <f>AVERAGE(D16605:D16609)</f>
        <v>32</v>
      </c>
      <c r="L16605">
        <f>AVERAGE(D16605:D16624)</f>
        <v>32</v>
      </c>
      <c r="M16605">
        <f>K16605-L16605</f>
        <v>0</v>
      </c>
      <c r="N16605" t="str">
        <f>IF(K16605&gt;L16605,"HIGH ZONE BIAS",IF(K16605&lt;L16605,"LOW ZONE BIAS","EQUILIBRIUM"))</f>
        <v>EQUILIBRIUM</v>
      </c>
    </row>
    <row r="16606">
      <c r="A16606">
        <v>10953</v>
      </c>
      <c r="B16606" t="str">
        <v>2012-03-03</v>
      </c>
      <c r="C16606" t="str">
        <v>Midday</v>
      </c>
      <c r="D16606">
        <v>2</v>
      </c>
      <c r="E16606" t="str">
        <f>IF(MOD(D16606,2)=0,"EVEN","ODD")</f>
        <v>EVEN</v>
      </c>
      <c r="F16606" t="str">
        <f>IF(D16606&lt;=18,"LOW (1-18)","HIGH (19-36)")</f>
        <v>LOW (1-18)</v>
      </c>
      <c r="G16606">
        <f>INT((D16606-1)/6)+1</f>
        <v>1</v>
      </c>
      <c r="H16606">
        <f>MOD(D16606-1,6)+1</f>
        <v>2</v>
      </c>
      <c r="I16606">
        <f>37-D16606</f>
        <v>35</v>
      </c>
      <c r="J16606">
        <f>ABS(D16606-D16607)</f>
        <v>27</v>
      </c>
      <c r="K16606">
        <f>AVERAGE(D16606:D16610)</f>
        <v>2</v>
      </c>
      <c r="L16606">
        <f>AVERAGE(D16606:D16625)</f>
        <v>2</v>
      </c>
      <c r="M16606">
        <f>K16606-L16606</f>
        <v>0</v>
      </c>
      <c r="N16606" t="str">
        <f>IF(K16606&gt;L16606,"HIGH ZONE BIAS",IF(K16606&lt;L16606,"LOW ZONE BIAS","EQUILIBRIUM"))</f>
        <v>EQUILIBRIUM</v>
      </c>
    </row>
    <row r="16607">
      <c r="A16607">
        <v>10952</v>
      </c>
      <c r="B16607" t="str">
        <v>2012-03-03</v>
      </c>
      <c r="C16607" t="str">
        <v>Morning</v>
      </c>
      <c r="D16607">
        <v>29</v>
      </c>
      <c r="E16607" t="str">
        <f>IF(MOD(D16607,2)=0,"EVEN","ODD")</f>
        <v>ODD</v>
      </c>
      <c r="F16607" t="str">
        <f>IF(D16607&lt;=18,"LOW (1-18)","HIGH (19-36)")</f>
        <v>HIGH (19-36)</v>
      </c>
      <c r="G16607">
        <f>INT((D16607-1)/6)+1</f>
        <v>5</v>
      </c>
      <c r="H16607">
        <f>MOD(D16607-1,6)+1</f>
        <v>5</v>
      </c>
      <c r="I16607">
        <f>37-D16607</f>
        <v>8</v>
      </c>
      <c r="J16607">
        <f>ABS(D16607-D16608)</f>
        <v>12</v>
      </c>
      <c r="K16607">
        <f>AVERAGE(D16607:D16611)</f>
        <v>29</v>
      </c>
      <c r="L16607">
        <f>AVERAGE(D16607:D16626)</f>
        <v>29</v>
      </c>
      <c r="M16607">
        <f>K16607-L16607</f>
        <v>0</v>
      </c>
      <c r="N16607" t="str">
        <f>IF(K16607&gt;L16607,"HIGH ZONE BIAS",IF(K16607&lt;L16607,"LOW ZONE BIAS","EQUILIBRIUM"))</f>
        <v>EQUILIBRIUM</v>
      </c>
    </row>
    <row r="16608">
      <c r="A16608">
        <v>10951</v>
      </c>
      <c r="B16608" t="str">
        <v>2012-03-02</v>
      </c>
      <c r="C16608" t="str">
        <v>Evening</v>
      </c>
      <c r="D16608">
        <v>17</v>
      </c>
      <c r="E16608" t="str">
        <f>IF(MOD(D16608,2)=0,"EVEN","ODD")</f>
        <v>ODD</v>
      </c>
      <c r="F16608" t="str">
        <f>IF(D16608&lt;=18,"LOW (1-18)","HIGH (19-36)")</f>
        <v>LOW (1-18)</v>
      </c>
      <c r="G16608">
        <f>INT((D16608-1)/6)+1</f>
        <v>3</v>
      </c>
      <c r="H16608">
        <f>MOD(D16608-1,6)+1</f>
        <v>5</v>
      </c>
      <c r="I16608">
        <f>37-D16608</f>
        <v>20</v>
      </c>
      <c r="J16608">
        <f>ABS(D16608-D16609)</f>
        <v>4</v>
      </c>
      <c r="K16608">
        <f>AVERAGE(D16608:D16612)</f>
        <v>17</v>
      </c>
      <c r="L16608">
        <f>AVERAGE(D16608:D16627)</f>
        <v>17</v>
      </c>
      <c r="M16608">
        <f>K16608-L16608</f>
        <v>0</v>
      </c>
      <c r="N16608" t="str">
        <f>IF(K16608&gt;L16608,"HIGH ZONE BIAS",IF(K16608&lt;L16608,"LOW ZONE BIAS","EQUILIBRIUM"))</f>
        <v>EQUILIBRIUM</v>
      </c>
    </row>
    <row r="16609">
      <c r="A16609">
        <v>10950</v>
      </c>
      <c r="B16609" t="str">
        <v>2012-03-02</v>
      </c>
      <c r="C16609" t="str">
        <v>Midday</v>
      </c>
      <c r="D16609">
        <v>21</v>
      </c>
      <c r="E16609" t="str">
        <f>IF(MOD(D16609,2)=0,"EVEN","ODD")</f>
        <v>ODD</v>
      </c>
      <c r="F16609" t="str">
        <f>IF(D16609&lt;=18,"LOW (1-18)","HIGH (19-36)")</f>
        <v>HIGH (19-36)</v>
      </c>
      <c r="G16609">
        <f>INT((D16609-1)/6)+1</f>
        <v>4</v>
      </c>
      <c r="H16609">
        <f>MOD(D16609-1,6)+1</f>
        <v>3</v>
      </c>
      <c r="I16609">
        <f>37-D16609</f>
        <v>16</v>
      </c>
      <c r="J16609">
        <f>ABS(D16609-D16610)</f>
        <v>1</v>
      </c>
      <c r="K16609">
        <f>AVERAGE(D16609:D16613)</f>
        <v>21</v>
      </c>
      <c r="L16609">
        <f>AVERAGE(D16609:D16628)</f>
        <v>21</v>
      </c>
      <c r="M16609">
        <f>K16609-L16609</f>
        <v>0</v>
      </c>
      <c r="N16609" t="str">
        <f>IF(K16609&gt;L16609,"HIGH ZONE BIAS",IF(K16609&lt;L16609,"LOW ZONE BIAS","EQUILIBRIUM"))</f>
        <v>EQUILIBRIUM</v>
      </c>
    </row>
    <row r="16610">
      <c r="A16610">
        <v>10949</v>
      </c>
      <c r="B16610" t="str">
        <v>2012-03-02</v>
      </c>
      <c r="C16610" t="str">
        <v>Morning</v>
      </c>
      <c r="D16610">
        <v>20</v>
      </c>
      <c r="E16610" t="str">
        <f>IF(MOD(D16610,2)=0,"EVEN","ODD")</f>
        <v>EVEN</v>
      </c>
      <c r="F16610" t="str">
        <f>IF(D16610&lt;=18,"LOW (1-18)","HIGH (19-36)")</f>
        <v>HIGH (19-36)</v>
      </c>
      <c r="G16610">
        <f>INT((D16610-1)/6)+1</f>
        <v>4</v>
      </c>
      <c r="H16610">
        <f>MOD(D16610-1,6)+1</f>
        <v>2</v>
      </c>
      <c r="I16610">
        <f>37-D16610</f>
        <v>17</v>
      </c>
      <c r="J16610">
        <f>ABS(D16610-D16611)</f>
        <v>18</v>
      </c>
      <c r="K16610">
        <f>AVERAGE(D16610:D16614)</f>
        <v>20</v>
      </c>
      <c r="L16610">
        <f>AVERAGE(D16610:D16629)</f>
        <v>20</v>
      </c>
      <c r="M16610">
        <f>K16610-L16610</f>
        <v>0</v>
      </c>
      <c r="N16610" t="str">
        <f>IF(K16610&gt;L16610,"HIGH ZONE BIAS",IF(K16610&lt;L16610,"LOW ZONE BIAS","EQUILIBRIUM"))</f>
        <v>EQUILIBRIUM</v>
      </c>
    </row>
    <row r="16611">
      <c r="A16611">
        <v>10948</v>
      </c>
      <c r="B16611" t="str">
        <v>2012-03-01</v>
      </c>
      <c r="C16611" t="str">
        <v>Evening</v>
      </c>
      <c r="D16611">
        <v>2</v>
      </c>
      <c r="E16611" t="str">
        <f>IF(MOD(D16611,2)=0,"EVEN","ODD")</f>
        <v>EVEN</v>
      </c>
      <c r="F16611" t="str">
        <f>IF(D16611&lt;=18,"LOW (1-18)","HIGH (19-36)")</f>
        <v>LOW (1-18)</v>
      </c>
      <c r="G16611">
        <f>INT((D16611-1)/6)+1</f>
        <v>1</v>
      </c>
      <c r="H16611">
        <f>MOD(D16611-1,6)+1</f>
        <v>2</v>
      </c>
      <c r="I16611">
        <f>37-D16611</f>
        <v>35</v>
      </c>
      <c r="J16611">
        <f>ABS(D16611-D16612)</f>
        <v>21</v>
      </c>
      <c r="K16611">
        <f>AVERAGE(D16611:D16615)</f>
        <v>2</v>
      </c>
      <c r="L16611">
        <f>AVERAGE(D16611:D16630)</f>
        <v>2</v>
      </c>
      <c r="M16611">
        <f>K16611-L16611</f>
        <v>0</v>
      </c>
      <c r="N16611" t="str">
        <f>IF(K16611&gt;L16611,"HIGH ZONE BIAS",IF(K16611&lt;L16611,"LOW ZONE BIAS","EQUILIBRIUM"))</f>
        <v>EQUILIBRIUM</v>
      </c>
    </row>
    <row r="16612">
      <c r="A16612">
        <v>10947</v>
      </c>
      <c r="B16612" t="str">
        <v>2012-03-01</v>
      </c>
      <c r="C16612" t="str">
        <v>Midday</v>
      </c>
      <c r="D16612">
        <v>23</v>
      </c>
      <c r="E16612" t="str">
        <f>IF(MOD(D16612,2)=0,"EVEN","ODD")</f>
        <v>ODD</v>
      </c>
      <c r="F16612" t="str">
        <f>IF(D16612&lt;=18,"LOW (1-18)","HIGH (19-36)")</f>
        <v>HIGH (19-36)</v>
      </c>
      <c r="G16612">
        <f>INT((D16612-1)/6)+1</f>
        <v>4</v>
      </c>
      <c r="H16612">
        <f>MOD(D16612-1,6)+1</f>
        <v>5</v>
      </c>
      <c r="I16612">
        <f>37-D16612</f>
        <v>14</v>
      </c>
      <c r="J16612">
        <f>ABS(D16612-D16613)</f>
        <v>21</v>
      </c>
      <c r="K16612">
        <f>AVERAGE(D16612:D16616)</f>
        <v>23</v>
      </c>
      <c r="L16612">
        <f>AVERAGE(D16612:D16631)</f>
        <v>23</v>
      </c>
      <c r="M16612">
        <f>K16612-L16612</f>
        <v>0</v>
      </c>
      <c r="N16612" t="str">
        <f>IF(K16612&gt;L16612,"HIGH ZONE BIAS",IF(K16612&lt;L16612,"LOW ZONE BIAS","EQUILIBRIUM"))</f>
        <v>EQUILIBRIUM</v>
      </c>
    </row>
    <row r="16613">
      <c r="A16613">
        <v>10946</v>
      </c>
      <c r="B16613" t="str">
        <v>2012-03-01</v>
      </c>
      <c r="C16613" t="str">
        <v>Morning</v>
      </c>
      <c r="D16613">
        <v>2</v>
      </c>
      <c r="E16613" t="str">
        <f>IF(MOD(D16613,2)=0,"EVEN","ODD")</f>
        <v>EVEN</v>
      </c>
      <c r="F16613" t="str">
        <f>IF(D16613&lt;=18,"LOW (1-18)","HIGH (19-36)")</f>
        <v>LOW (1-18)</v>
      </c>
      <c r="G16613">
        <f>INT((D16613-1)/6)+1</f>
        <v>1</v>
      </c>
      <c r="H16613">
        <f>MOD(D16613-1,6)+1</f>
        <v>2</v>
      </c>
      <c r="I16613">
        <f>37-D16613</f>
        <v>35</v>
      </c>
      <c r="J16613">
        <f>ABS(D16613-D16614)</f>
        <v>11</v>
      </c>
      <c r="K16613">
        <f>AVERAGE(D16613:D16617)</f>
        <v>2</v>
      </c>
      <c r="L16613">
        <f>AVERAGE(D16613:D16632)</f>
        <v>2</v>
      </c>
      <c r="M16613">
        <f>K16613-L16613</f>
        <v>0</v>
      </c>
      <c r="N16613" t="str">
        <f>IF(K16613&gt;L16613,"HIGH ZONE BIAS",IF(K16613&lt;L16613,"LOW ZONE BIAS","EQUILIBRIUM"))</f>
        <v>EQUILIBRIUM</v>
      </c>
    </row>
    <row r="16614">
      <c r="A16614">
        <v>10945</v>
      </c>
      <c r="B16614" t="str">
        <v>2012-02-29</v>
      </c>
      <c r="C16614" t="str">
        <v>Evening</v>
      </c>
      <c r="D16614">
        <v>13</v>
      </c>
      <c r="E16614" t="str">
        <f>IF(MOD(D16614,2)=0,"EVEN","ODD")</f>
        <v>ODD</v>
      </c>
      <c r="F16614" t="str">
        <f>IF(D16614&lt;=18,"LOW (1-18)","HIGH (19-36)")</f>
        <v>LOW (1-18)</v>
      </c>
      <c r="G16614">
        <f>INT((D16614-1)/6)+1</f>
        <v>3</v>
      </c>
      <c r="H16614">
        <f>MOD(D16614-1,6)+1</f>
        <v>1</v>
      </c>
      <c r="I16614">
        <f>37-D16614</f>
        <v>24</v>
      </c>
      <c r="J16614">
        <f>ABS(D16614-D16615)</f>
        <v>15</v>
      </c>
      <c r="K16614">
        <f>AVERAGE(D16614:D16618)</f>
        <v>13</v>
      </c>
      <c r="L16614">
        <f>AVERAGE(D16614:D16633)</f>
        <v>13</v>
      </c>
      <c r="M16614">
        <f>K16614-L16614</f>
        <v>0</v>
      </c>
      <c r="N16614" t="str">
        <f>IF(K16614&gt;L16614,"HIGH ZONE BIAS",IF(K16614&lt;L16614,"LOW ZONE BIAS","EQUILIBRIUM"))</f>
        <v>EQUILIBRIUM</v>
      </c>
    </row>
    <row r="16615">
      <c r="A16615">
        <v>10944</v>
      </c>
      <c r="B16615" t="str">
        <v>2012-02-29</v>
      </c>
      <c r="C16615" t="str">
        <v>Midday</v>
      </c>
      <c r="D16615">
        <v>28</v>
      </c>
      <c r="E16615" t="str">
        <f>IF(MOD(D16615,2)=0,"EVEN","ODD")</f>
        <v>EVEN</v>
      </c>
      <c r="F16615" t="str">
        <f>IF(D16615&lt;=18,"LOW (1-18)","HIGH (19-36)")</f>
        <v>HIGH (19-36)</v>
      </c>
      <c r="G16615">
        <f>INT((D16615-1)/6)+1</f>
        <v>5</v>
      </c>
      <c r="H16615">
        <f>MOD(D16615-1,6)+1</f>
        <v>4</v>
      </c>
      <c r="I16615">
        <f>37-D16615</f>
        <v>9</v>
      </c>
      <c r="J16615">
        <f>ABS(D16615-D16616)</f>
        <v>1</v>
      </c>
      <c r="K16615">
        <f>AVERAGE(D16615:D16619)</f>
        <v>28</v>
      </c>
      <c r="L16615">
        <f>AVERAGE(D16615:D16634)</f>
        <v>28</v>
      </c>
      <c r="M16615">
        <f>K16615-L16615</f>
        <v>0</v>
      </c>
      <c r="N16615" t="str">
        <f>IF(K16615&gt;L16615,"HIGH ZONE BIAS",IF(K16615&lt;L16615,"LOW ZONE BIAS","EQUILIBRIUM"))</f>
        <v>EQUILIBRIUM</v>
      </c>
    </row>
    <row r="16616">
      <c r="A16616">
        <v>10943</v>
      </c>
      <c r="B16616" t="str">
        <v>2012-02-29</v>
      </c>
      <c r="C16616" t="str">
        <v>Morning</v>
      </c>
      <c r="D16616">
        <v>27</v>
      </c>
      <c r="E16616" t="str">
        <f>IF(MOD(D16616,2)=0,"EVEN","ODD")</f>
        <v>ODD</v>
      </c>
      <c r="F16616" t="str">
        <f>IF(D16616&lt;=18,"LOW (1-18)","HIGH (19-36)")</f>
        <v>HIGH (19-36)</v>
      </c>
      <c r="G16616">
        <f>INT((D16616-1)/6)+1</f>
        <v>5</v>
      </c>
      <c r="H16616">
        <f>MOD(D16616-1,6)+1</f>
        <v>3</v>
      </c>
      <c r="I16616">
        <f>37-D16616</f>
        <v>10</v>
      </c>
      <c r="J16616">
        <f>ABS(D16616-D16617)</f>
        <v>20</v>
      </c>
      <c r="K16616">
        <f>AVERAGE(D16616:D16620)</f>
        <v>27</v>
      </c>
      <c r="L16616">
        <f>AVERAGE(D16616:D16635)</f>
        <v>27</v>
      </c>
      <c r="M16616">
        <f>K16616-L16616</f>
        <v>0</v>
      </c>
      <c r="N16616" t="str">
        <f>IF(K16616&gt;L16616,"HIGH ZONE BIAS",IF(K16616&lt;L16616,"LOW ZONE BIAS","EQUILIBRIUM"))</f>
        <v>EQUILIBRIUM</v>
      </c>
    </row>
    <row r="16617">
      <c r="A16617">
        <v>10942</v>
      </c>
      <c r="B16617" t="str">
        <v>2012-02-28</v>
      </c>
      <c r="C16617" t="str">
        <v>Evening</v>
      </c>
      <c r="D16617">
        <v>7</v>
      </c>
      <c r="E16617" t="str">
        <f>IF(MOD(D16617,2)=0,"EVEN","ODD")</f>
        <v>ODD</v>
      </c>
      <c r="F16617" t="str">
        <f>IF(D16617&lt;=18,"LOW (1-18)","HIGH (19-36)")</f>
        <v>LOW (1-18)</v>
      </c>
      <c r="G16617">
        <f>INT((D16617-1)/6)+1</f>
        <v>2</v>
      </c>
      <c r="H16617">
        <f>MOD(D16617-1,6)+1</f>
        <v>1</v>
      </c>
      <c r="I16617">
        <f>37-D16617</f>
        <v>30</v>
      </c>
      <c r="J16617">
        <f>ABS(D16617-D16618)</f>
        <v>4</v>
      </c>
      <c r="K16617">
        <f>AVERAGE(D16617:D16621)</f>
        <v>7</v>
      </c>
      <c r="L16617">
        <f>AVERAGE(D16617:D16636)</f>
        <v>7</v>
      </c>
      <c r="M16617">
        <f>K16617-L16617</f>
        <v>0</v>
      </c>
      <c r="N16617" t="str">
        <f>IF(K16617&gt;L16617,"HIGH ZONE BIAS",IF(K16617&lt;L16617,"LOW ZONE BIAS","EQUILIBRIUM"))</f>
        <v>EQUILIBRIUM</v>
      </c>
    </row>
    <row r="16618">
      <c r="A16618">
        <v>10941</v>
      </c>
      <c r="B16618" t="str">
        <v>2012-02-28</v>
      </c>
      <c r="C16618" t="str">
        <v>Midday</v>
      </c>
      <c r="D16618">
        <v>3</v>
      </c>
      <c r="E16618" t="str">
        <f>IF(MOD(D16618,2)=0,"EVEN","ODD")</f>
        <v>ODD</v>
      </c>
      <c r="F16618" t="str">
        <f>IF(D16618&lt;=18,"LOW (1-18)","HIGH (19-36)")</f>
        <v>LOW (1-18)</v>
      </c>
      <c r="G16618">
        <f>INT((D16618-1)/6)+1</f>
        <v>1</v>
      </c>
      <c r="H16618">
        <f>MOD(D16618-1,6)+1</f>
        <v>3</v>
      </c>
      <c r="I16618">
        <f>37-D16618</f>
        <v>34</v>
      </c>
      <c r="J16618">
        <f>ABS(D16618-D16619)</f>
        <v>25</v>
      </c>
      <c r="K16618">
        <f>AVERAGE(D16618:D16622)</f>
        <v>3</v>
      </c>
      <c r="L16618">
        <f>AVERAGE(D16618:D16637)</f>
        <v>3</v>
      </c>
      <c r="M16618">
        <f>K16618-L16618</f>
        <v>0</v>
      </c>
      <c r="N16618" t="str">
        <f>IF(K16618&gt;L16618,"HIGH ZONE BIAS",IF(K16618&lt;L16618,"LOW ZONE BIAS","EQUILIBRIUM"))</f>
        <v>EQUILIBRIUM</v>
      </c>
    </row>
    <row r="16619">
      <c r="A16619">
        <v>10940</v>
      </c>
      <c r="B16619" t="str">
        <v>2012-02-28</v>
      </c>
      <c r="C16619" t="str">
        <v>Morning</v>
      </c>
      <c r="D16619">
        <v>28</v>
      </c>
      <c r="E16619" t="str">
        <f>IF(MOD(D16619,2)=0,"EVEN","ODD")</f>
        <v>EVEN</v>
      </c>
      <c r="F16619" t="str">
        <f>IF(D16619&lt;=18,"LOW (1-18)","HIGH (19-36)")</f>
        <v>HIGH (19-36)</v>
      </c>
      <c r="G16619">
        <f>INT((D16619-1)/6)+1</f>
        <v>5</v>
      </c>
      <c r="H16619">
        <f>MOD(D16619-1,6)+1</f>
        <v>4</v>
      </c>
      <c r="I16619">
        <f>37-D16619</f>
        <v>9</v>
      </c>
      <c r="J16619">
        <f>ABS(D16619-D16620)</f>
        <v>12</v>
      </c>
      <c r="K16619">
        <f>AVERAGE(D16619:D16623)</f>
        <v>28</v>
      </c>
      <c r="L16619">
        <f>AVERAGE(D16619:D16638)</f>
        <v>28</v>
      </c>
      <c r="M16619">
        <f>K16619-L16619</f>
        <v>0</v>
      </c>
      <c r="N16619" t="str">
        <f>IF(K16619&gt;L16619,"HIGH ZONE BIAS",IF(K16619&lt;L16619,"LOW ZONE BIAS","EQUILIBRIUM"))</f>
        <v>EQUILIBRIUM</v>
      </c>
    </row>
    <row r="16620">
      <c r="A16620">
        <v>10939</v>
      </c>
      <c r="B16620" t="str">
        <v>2012-02-27</v>
      </c>
      <c r="C16620" t="str">
        <v>Evening</v>
      </c>
      <c r="D16620">
        <v>16</v>
      </c>
      <c r="E16620" t="str">
        <f>IF(MOD(D16620,2)=0,"EVEN","ODD")</f>
        <v>EVEN</v>
      </c>
      <c r="F16620" t="str">
        <f>IF(D16620&lt;=18,"LOW (1-18)","HIGH (19-36)")</f>
        <v>LOW (1-18)</v>
      </c>
      <c r="G16620">
        <f>INT((D16620-1)/6)+1</f>
        <v>3</v>
      </c>
      <c r="H16620">
        <f>MOD(D16620-1,6)+1</f>
        <v>4</v>
      </c>
      <c r="I16620">
        <f>37-D16620</f>
        <v>21</v>
      </c>
      <c r="J16620">
        <f>ABS(D16620-D16621)</f>
        <v>14</v>
      </c>
      <c r="K16620">
        <f>AVERAGE(D16620:D16624)</f>
        <v>16</v>
      </c>
      <c r="L16620">
        <f>AVERAGE(D16620:D16639)</f>
        <v>16</v>
      </c>
      <c r="M16620">
        <f>K16620-L16620</f>
        <v>0</v>
      </c>
      <c r="N16620" t="str">
        <f>IF(K16620&gt;L16620,"HIGH ZONE BIAS",IF(K16620&lt;L16620,"LOW ZONE BIAS","EQUILIBRIUM"))</f>
        <v>EQUILIBRIUM</v>
      </c>
    </row>
    <row r="16621">
      <c r="A16621">
        <v>10938</v>
      </c>
      <c r="B16621" t="str">
        <v>2012-02-27</v>
      </c>
      <c r="C16621" t="str">
        <v>Midday</v>
      </c>
      <c r="D16621">
        <v>2</v>
      </c>
      <c r="E16621" t="str">
        <f>IF(MOD(D16621,2)=0,"EVEN","ODD")</f>
        <v>EVEN</v>
      </c>
      <c r="F16621" t="str">
        <f>IF(D16621&lt;=18,"LOW (1-18)","HIGH (19-36)")</f>
        <v>LOW (1-18)</v>
      </c>
      <c r="G16621">
        <f>INT((D16621-1)/6)+1</f>
        <v>1</v>
      </c>
      <c r="H16621">
        <f>MOD(D16621-1,6)+1</f>
        <v>2</v>
      </c>
      <c r="I16621">
        <f>37-D16621</f>
        <v>35</v>
      </c>
      <c r="J16621">
        <f>ABS(D16621-D16622)</f>
        <v>19</v>
      </c>
      <c r="K16621">
        <f>AVERAGE(D16621:D16625)</f>
        <v>2</v>
      </c>
      <c r="L16621">
        <f>AVERAGE(D16621:D16640)</f>
        <v>2</v>
      </c>
      <c r="M16621">
        <f>K16621-L16621</f>
        <v>0</v>
      </c>
      <c r="N16621" t="str">
        <f>IF(K16621&gt;L16621,"HIGH ZONE BIAS",IF(K16621&lt;L16621,"LOW ZONE BIAS","EQUILIBRIUM"))</f>
        <v>EQUILIBRIUM</v>
      </c>
    </row>
    <row r="16622">
      <c r="A16622">
        <v>10937</v>
      </c>
      <c r="B16622" t="str">
        <v>2012-02-27</v>
      </c>
      <c r="C16622" t="str">
        <v>Morning</v>
      </c>
      <c r="D16622">
        <v>21</v>
      </c>
      <c r="E16622" t="str">
        <f>IF(MOD(D16622,2)=0,"EVEN","ODD")</f>
        <v>ODD</v>
      </c>
      <c r="F16622" t="str">
        <f>IF(D16622&lt;=18,"LOW (1-18)","HIGH (19-36)")</f>
        <v>HIGH (19-36)</v>
      </c>
      <c r="G16622">
        <f>INT((D16622-1)/6)+1</f>
        <v>4</v>
      </c>
      <c r="H16622">
        <f>MOD(D16622-1,6)+1</f>
        <v>3</v>
      </c>
      <c r="I16622">
        <f>37-D16622</f>
        <v>16</v>
      </c>
      <c r="J16622">
        <f>ABS(D16622-D16623)</f>
        <v>7</v>
      </c>
      <c r="K16622">
        <f>AVERAGE(D16622:D16626)</f>
        <v>21</v>
      </c>
      <c r="L16622">
        <f>AVERAGE(D16622:D16641)</f>
        <v>21</v>
      </c>
      <c r="M16622">
        <f>K16622-L16622</f>
        <v>0</v>
      </c>
      <c r="N16622" t="str">
        <f>IF(K16622&gt;L16622,"HIGH ZONE BIAS",IF(K16622&lt;L16622,"LOW ZONE BIAS","EQUILIBRIUM"))</f>
        <v>EQUILIBRIUM</v>
      </c>
    </row>
    <row r="16623">
      <c r="A16623">
        <v>10936</v>
      </c>
      <c r="B16623" t="str">
        <v>2012-02-25</v>
      </c>
      <c r="C16623" t="str">
        <v>Evening</v>
      </c>
      <c r="D16623">
        <v>14</v>
      </c>
      <c r="E16623" t="str">
        <f>IF(MOD(D16623,2)=0,"EVEN","ODD")</f>
        <v>EVEN</v>
      </c>
      <c r="F16623" t="str">
        <f>IF(D16623&lt;=18,"LOW (1-18)","HIGH (19-36)")</f>
        <v>LOW (1-18)</v>
      </c>
      <c r="G16623">
        <f>INT((D16623-1)/6)+1</f>
        <v>3</v>
      </c>
      <c r="H16623">
        <f>MOD(D16623-1,6)+1</f>
        <v>2</v>
      </c>
      <c r="I16623">
        <f>37-D16623</f>
        <v>23</v>
      </c>
      <c r="J16623">
        <f>ABS(D16623-D16624)</f>
        <v>6</v>
      </c>
      <c r="K16623">
        <f>AVERAGE(D16623:D16627)</f>
        <v>14</v>
      </c>
      <c r="L16623">
        <f>AVERAGE(D16623:D16642)</f>
        <v>14</v>
      </c>
      <c r="M16623">
        <f>K16623-L16623</f>
        <v>0</v>
      </c>
      <c r="N16623" t="str">
        <f>IF(K16623&gt;L16623,"HIGH ZONE BIAS",IF(K16623&lt;L16623,"LOW ZONE BIAS","EQUILIBRIUM"))</f>
        <v>EQUILIBRIUM</v>
      </c>
    </row>
    <row r="16624">
      <c r="A16624">
        <v>10935</v>
      </c>
      <c r="B16624" t="str">
        <v>2012-02-25</v>
      </c>
      <c r="C16624" t="str">
        <v>Midday</v>
      </c>
      <c r="D16624">
        <v>8</v>
      </c>
      <c r="E16624" t="str">
        <f>IF(MOD(D16624,2)=0,"EVEN","ODD")</f>
        <v>EVEN</v>
      </c>
      <c r="F16624" t="str">
        <f>IF(D16624&lt;=18,"LOW (1-18)","HIGH (19-36)")</f>
        <v>LOW (1-18)</v>
      </c>
      <c r="G16624">
        <f>INT((D16624-1)/6)+1</f>
        <v>2</v>
      </c>
      <c r="H16624">
        <f>MOD(D16624-1,6)+1</f>
        <v>2</v>
      </c>
      <c r="I16624">
        <f>37-D16624</f>
        <v>29</v>
      </c>
      <c r="J16624">
        <f>ABS(D16624-D16625)</f>
        <v>13</v>
      </c>
      <c r="K16624">
        <f>AVERAGE(D16624:D16628)</f>
        <v>8</v>
      </c>
      <c r="L16624">
        <f>AVERAGE(D16624:D16643)</f>
        <v>8</v>
      </c>
      <c r="M16624">
        <f>K16624-L16624</f>
        <v>0</v>
      </c>
      <c r="N16624" t="str">
        <f>IF(K16624&gt;L16624,"HIGH ZONE BIAS",IF(K16624&lt;L16624,"LOW ZONE BIAS","EQUILIBRIUM"))</f>
        <v>EQUILIBRIUM</v>
      </c>
    </row>
    <row r="16625">
      <c r="A16625">
        <v>10934</v>
      </c>
      <c r="B16625" t="str">
        <v>2012-02-25</v>
      </c>
      <c r="C16625" t="str">
        <v>Morning</v>
      </c>
      <c r="D16625">
        <v>21</v>
      </c>
      <c r="E16625" t="str">
        <f>IF(MOD(D16625,2)=0,"EVEN","ODD")</f>
        <v>ODD</v>
      </c>
      <c r="F16625" t="str">
        <f>IF(D16625&lt;=18,"LOW (1-18)","HIGH (19-36)")</f>
        <v>HIGH (19-36)</v>
      </c>
      <c r="G16625">
        <f>INT((D16625-1)/6)+1</f>
        <v>4</v>
      </c>
      <c r="H16625">
        <f>MOD(D16625-1,6)+1</f>
        <v>3</v>
      </c>
      <c r="I16625">
        <f>37-D16625</f>
        <v>16</v>
      </c>
      <c r="J16625">
        <f>ABS(D16625-D16626)</f>
        <v>3</v>
      </c>
      <c r="K16625">
        <f>AVERAGE(D16625:D16629)</f>
        <v>21</v>
      </c>
      <c r="L16625">
        <f>AVERAGE(D16625:D16644)</f>
        <v>21</v>
      </c>
      <c r="M16625">
        <f>K16625-L16625</f>
        <v>0</v>
      </c>
      <c r="N16625" t="str">
        <f>IF(K16625&gt;L16625,"HIGH ZONE BIAS",IF(K16625&lt;L16625,"LOW ZONE BIAS","EQUILIBRIUM"))</f>
        <v>EQUILIBRIUM</v>
      </c>
    </row>
    <row r="16626">
      <c r="A16626">
        <v>10933</v>
      </c>
      <c r="B16626" t="str">
        <v>2012-02-24</v>
      </c>
      <c r="C16626" t="str">
        <v>Evening</v>
      </c>
      <c r="D16626">
        <v>24</v>
      </c>
      <c r="E16626" t="str">
        <f>IF(MOD(D16626,2)=0,"EVEN","ODD")</f>
        <v>EVEN</v>
      </c>
      <c r="F16626" t="str">
        <f>IF(D16626&lt;=18,"LOW (1-18)","HIGH (19-36)")</f>
        <v>HIGH (19-36)</v>
      </c>
      <c r="G16626">
        <f>INT((D16626-1)/6)+1</f>
        <v>4</v>
      </c>
      <c r="H16626">
        <f>MOD(D16626-1,6)+1</f>
        <v>6</v>
      </c>
      <c r="I16626">
        <f>37-D16626</f>
        <v>13</v>
      </c>
      <c r="J16626">
        <f>ABS(D16626-D16627)</f>
        <v>14</v>
      </c>
      <c r="K16626">
        <f>AVERAGE(D16626:D16630)</f>
        <v>24</v>
      </c>
      <c r="L16626">
        <f>AVERAGE(D16626:D16645)</f>
        <v>24</v>
      </c>
      <c r="M16626">
        <f>K16626-L16626</f>
        <v>0</v>
      </c>
      <c r="N16626" t="str">
        <f>IF(K16626&gt;L16626,"HIGH ZONE BIAS",IF(K16626&lt;L16626,"LOW ZONE BIAS","EQUILIBRIUM"))</f>
        <v>EQUILIBRIUM</v>
      </c>
    </row>
    <row r="16627">
      <c r="A16627">
        <v>10932</v>
      </c>
      <c r="B16627" t="str">
        <v>2012-02-24</v>
      </c>
      <c r="C16627" t="str">
        <v>Midday</v>
      </c>
      <c r="D16627">
        <v>10</v>
      </c>
      <c r="E16627" t="str">
        <f>IF(MOD(D16627,2)=0,"EVEN","ODD")</f>
        <v>EVEN</v>
      </c>
      <c r="F16627" t="str">
        <f>IF(D16627&lt;=18,"LOW (1-18)","HIGH (19-36)")</f>
        <v>LOW (1-18)</v>
      </c>
      <c r="G16627">
        <f>INT((D16627-1)/6)+1</f>
        <v>2</v>
      </c>
      <c r="H16627">
        <f>MOD(D16627-1,6)+1</f>
        <v>4</v>
      </c>
      <c r="I16627">
        <f>37-D16627</f>
        <v>27</v>
      </c>
      <c r="J16627">
        <f>ABS(D16627-D16628)</f>
        <v>22</v>
      </c>
      <c r="K16627">
        <f>AVERAGE(D16627:D16631)</f>
        <v>10</v>
      </c>
      <c r="L16627">
        <f>AVERAGE(D16627:D16646)</f>
        <v>10</v>
      </c>
      <c r="M16627">
        <f>K16627-L16627</f>
        <v>0</v>
      </c>
      <c r="N16627" t="str">
        <f>IF(K16627&gt;L16627,"HIGH ZONE BIAS",IF(K16627&lt;L16627,"LOW ZONE BIAS","EQUILIBRIUM"))</f>
        <v>EQUILIBRIUM</v>
      </c>
    </row>
    <row r="16628">
      <c r="A16628">
        <v>10931</v>
      </c>
      <c r="B16628" t="str">
        <v>2012-02-24</v>
      </c>
      <c r="C16628" t="str">
        <v>Morning</v>
      </c>
      <c r="D16628">
        <v>32</v>
      </c>
      <c r="E16628" t="str">
        <f>IF(MOD(D16628,2)=0,"EVEN","ODD")</f>
        <v>EVEN</v>
      </c>
      <c r="F16628" t="str">
        <f>IF(D16628&lt;=18,"LOW (1-18)","HIGH (19-36)")</f>
        <v>HIGH (19-36)</v>
      </c>
      <c r="G16628">
        <f>INT((D16628-1)/6)+1</f>
        <v>6</v>
      </c>
      <c r="H16628">
        <f>MOD(D16628-1,6)+1</f>
        <v>2</v>
      </c>
      <c r="I16628">
        <f>37-D16628</f>
        <v>5</v>
      </c>
      <c r="J16628">
        <f>ABS(D16628-D16629)</f>
        <v>17</v>
      </c>
      <c r="K16628">
        <f>AVERAGE(D16628:D16632)</f>
        <v>32</v>
      </c>
      <c r="L16628">
        <f>AVERAGE(D16628:D16647)</f>
        <v>32</v>
      </c>
      <c r="M16628">
        <f>K16628-L16628</f>
        <v>0</v>
      </c>
      <c r="N16628" t="str">
        <f>IF(K16628&gt;L16628,"HIGH ZONE BIAS",IF(K16628&lt;L16628,"LOW ZONE BIAS","EQUILIBRIUM"))</f>
        <v>EQUILIBRIUM</v>
      </c>
    </row>
    <row r="16629">
      <c r="A16629">
        <v>10930</v>
      </c>
      <c r="B16629" t="str">
        <v>2012-02-23</v>
      </c>
      <c r="C16629" t="str">
        <v>Evening</v>
      </c>
      <c r="D16629">
        <v>15</v>
      </c>
      <c r="E16629" t="str">
        <f>IF(MOD(D16629,2)=0,"EVEN","ODD")</f>
        <v>ODD</v>
      </c>
      <c r="F16629" t="str">
        <f>IF(D16629&lt;=18,"LOW (1-18)","HIGH (19-36)")</f>
        <v>LOW (1-18)</v>
      </c>
      <c r="G16629">
        <f>INT((D16629-1)/6)+1</f>
        <v>3</v>
      </c>
      <c r="H16629">
        <f>MOD(D16629-1,6)+1</f>
        <v>3</v>
      </c>
      <c r="I16629">
        <f>37-D16629</f>
        <v>22</v>
      </c>
      <c r="J16629">
        <f>ABS(D16629-D16630)</f>
        <v>14</v>
      </c>
      <c r="K16629">
        <f>AVERAGE(D16629:D16633)</f>
        <v>15</v>
      </c>
      <c r="L16629">
        <f>AVERAGE(D16629:D16648)</f>
        <v>15</v>
      </c>
      <c r="M16629">
        <f>K16629-L16629</f>
        <v>0</v>
      </c>
      <c r="N16629" t="str">
        <f>IF(K16629&gt;L16629,"HIGH ZONE BIAS",IF(K16629&lt;L16629,"LOW ZONE BIAS","EQUILIBRIUM"))</f>
        <v>EQUILIBRIUM</v>
      </c>
    </row>
    <row r="16630">
      <c r="A16630">
        <v>10929</v>
      </c>
      <c r="B16630" t="str">
        <v>2012-02-23</v>
      </c>
      <c r="C16630" t="str">
        <v>Midday</v>
      </c>
      <c r="D16630">
        <v>1</v>
      </c>
      <c r="E16630" t="str">
        <f>IF(MOD(D16630,2)=0,"EVEN","ODD")</f>
        <v>ODD</v>
      </c>
      <c r="F16630" t="str">
        <f>IF(D16630&lt;=18,"LOW (1-18)","HIGH (19-36)")</f>
        <v>LOW (1-18)</v>
      </c>
      <c r="G16630">
        <f>INT((D16630-1)/6)+1</f>
        <v>1</v>
      </c>
      <c r="H16630">
        <f>MOD(D16630-1,6)+1</f>
        <v>1</v>
      </c>
      <c r="I16630">
        <f>37-D16630</f>
        <v>36</v>
      </c>
      <c r="J16630">
        <f>ABS(D16630-D16631)</f>
        <v>12</v>
      </c>
      <c r="K16630">
        <f>AVERAGE(D16630:D16634)</f>
        <v>1</v>
      </c>
      <c r="L16630">
        <f>AVERAGE(D16630:D16649)</f>
        <v>1</v>
      </c>
      <c r="M16630">
        <f>K16630-L16630</f>
        <v>0</v>
      </c>
      <c r="N16630" t="str">
        <f>IF(K16630&gt;L16630,"HIGH ZONE BIAS",IF(K16630&lt;L16630,"LOW ZONE BIAS","EQUILIBRIUM"))</f>
        <v>EQUILIBRIUM</v>
      </c>
    </row>
    <row r="16631">
      <c r="A16631">
        <v>10928</v>
      </c>
      <c r="B16631" t="str">
        <v>2012-02-23</v>
      </c>
      <c r="C16631" t="str">
        <v>Morning</v>
      </c>
      <c r="D16631">
        <v>13</v>
      </c>
      <c r="E16631" t="str">
        <f>IF(MOD(D16631,2)=0,"EVEN","ODD")</f>
        <v>ODD</v>
      </c>
      <c r="F16631" t="str">
        <f>IF(D16631&lt;=18,"LOW (1-18)","HIGH (19-36)")</f>
        <v>LOW (1-18)</v>
      </c>
      <c r="G16631">
        <f>INT((D16631-1)/6)+1</f>
        <v>3</v>
      </c>
      <c r="H16631">
        <f>MOD(D16631-1,6)+1</f>
        <v>1</v>
      </c>
      <c r="I16631">
        <f>37-D16631</f>
        <v>24</v>
      </c>
      <c r="J16631">
        <f>ABS(D16631-D16632)</f>
        <v>1</v>
      </c>
      <c r="K16631">
        <f>AVERAGE(D16631:D16635)</f>
        <v>13</v>
      </c>
      <c r="L16631">
        <f>AVERAGE(D16631:D16650)</f>
        <v>13</v>
      </c>
      <c r="M16631">
        <f>K16631-L16631</f>
        <v>0</v>
      </c>
      <c r="N16631" t="str">
        <f>IF(K16631&gt;L16631,"HIGH ZONE BIAS",IF(K16631&lt;L16631,"LOW ZONE BIAS","EQUILIBRIUM"))</f>
        <v>EQUILIBRIUM</v>
      </c>
    </row>
    <row r="16632">
      <c r="A16632">
        <v>10927</v>
      </c>
      <c r="B16632" t="str">
        <v>2012-02-22</v>
      </c>
      <c r="C16632" t="str">
        <v>Evening</v>
      </c>
      <c r="D16632">
        <v>14</v>
      </c>
      <c r="E16632" t="str">
        <f>IF(MOD(D16632,2)=0,"EVEN","ODD")</f>
        <v>EVEN</v>
      </c>
      <c r="F16632" t="str">
        <f>IF(D16632&lt;=18,"LOW (1-18)","HIGH (19-36)")</f>
        <v>LOW (1-18)</v>
      </c>
      <c r="G16632">
        <f>INT((D16632-1)/6)+1</f>
        <v>3</v>
      </c>
      <c r="H16632">
        <f>MOD(D16632-1,6)+1</f>
        <v>2</v>
      </c>
      <c r="I16632">
        <f>37-D16632</f>
        <v>23</v>
      </c>
      <c r="J16632">
        <f>ABS(D16632-D16633)</f>
        <v>12</v>
      </c>
      <c r="K16632">
        <f>AVERAGE(D16632:D16636)</f>
        <v>14</v>
      </c>
      <c r="L16632">
        <f>AVERAGE(D16632:D16651)</f>
        <v>14</v>
      </c>
      <c r="M16632">
        <f>K16632-L16632</f>
        <v>0</v>
      </c>
      <c r="N16632" t="str">
        <f>IF(K16632&gt;L16632,"HIGH ZONE BIAS",IF(K16632&lt;L16632,"LOW ZONE BIAS","EQUILIBRIUM"))</f>
        <v>EQUILIBRIUM</v>
      </c>
    </row>
    <row r="16633">
      <c r="A16633">
        <v>10926</v>
      </c>
      <c r="B16633" t="str">
        <v>2012-02-22</v>
      </c>
      <c r="C16633" t="str">
        <v>Midday</v>
      </c>
      <c r="D16633">
        <v>26</v>
      </c>
      <c r="E16633" t="str">
        <f>IF(MOD(D16633,2)=0,"EVEN","ODD")</f>
        <v>EVEN</v>
      </c>
      <c r="F16633" t="str">
        <f>IF(D16633&lt;=18,"LOW (1-18)","HIGH (19-36)")</f>
        <v>HIGH (19-36)</v>
      </c>
      <c r="G16633">
        <f>INT((D16633-1)/6)+1</f>
        <v>5</v>
      </c>
      <c r="H16633">
        <f>MOD(D16633-1,6)+1</f>
        <v>2</v>
      </c>
      <c r="I16633">
        <f>37-D16633</f>
        <v>11</v>
      </c>
      <c r="J16633">
        <f>ABS(D16633-D16634)</f>
        <v>8</v>
      </c>
      <c r="K16633">
        <f>AVERAGE(D16633:D16637)</f>
        <v>26</v>
      </c>
      <c r="L16633">
        <f>AVERAGE(D16633:D16652)</f>
        <v>26</v>
      </c>
      <c r="M16633">
        <f>K16633-L16633</f>
        <v>0</v>
      </c>
      <c r="N16633" t="str">
        <f>IF(K16633&gt;L16633,"HIGH ZONE BIAS",IF(K16633&lt;L16633,"LOW ZONE BIAS","EQUILIBRIUM"))</f>
        <v>EQUILIBRIUM</v>
      </c>
    </row>
    <row r="16634">
      <c r="A16634">
        <v>10925</v>
      </c>
      <c r="B16634" t="str">
        <v>2012-02-22</v>
      </c>
      <c r="C16634" t="str">
        <v>Morning</v>
      </c>
      <c r="D16634">
        <v>34</v>
      </c>
      <c r="E16634" t="str">
        <f>IF(MOD(D16634,2)=0,"EVEN","ODD")</f>
        <v>EVEN</v>
      </c>
      <c r="F16634" t="str">
        <f>IF(D16634&lt;=18,"LOW (1-18)","HIGH (19-36)")</f>
        <v>HIGH (19-36)</v>
      </c>
      <c r="G16634">
        <f>INT((D16634-1)/6)+1</f>
        <v>6</v>
      </c>
      <c r="H16634">
        <f>MOD(D16634-1,6)+1</f>
        <v>4</v>
      </c>
      <c r="I16634">
        <f>37-D16634</f>
        <v>3</v>
      </c>
      <c r="J16634">
        <f>ABS(D16634-D16635)</f>
        <v>31</v>
      </c>
      <c r="K16634">
        <f>AVERAGE(D16634:D16638)</f>
        <v>34</v>
      </c>
      <c r="L16634">
        <f>AVERAGE(D16634:D16653)</f>
        <v>34</v>
      </c>
      <c r="M16634">
        <f>K16634-L16634</f>
        <v>0</v>
      </c>
      <c r="N16634" t="str">
        <f>IF(K16634&gt;L16634,"HIGH ZONE BIAS",IF(K16634&lt;L16634,"LOW ZONE BIAS","EQUILIBRIUM"))</f>
        <v>EQUILIBRIUM</v>
      </c>
    </row>
    <row r="16635">
      <c r="A16635">
        <v>10924</v>
      </c>
      <c r="B16635" t="str">
        <v>2012-02-21</v>
      </c>
      <c r="C16635" t="str">
        <v>Evening</v>
      </c>
      <c r="D16635">
        <v>3</v>
      </c>
      <c r="E16635" t="str">
        <f>IF(MOD(D16635,2)=0,"EVEN","ODD")</f>
        <v>ODD</v>
      </c>
      <c r="F16635" t="str">
        <f>IF(D16635&lt;=18,"LOW (1-18)","HIGH (19-36)")</f>
        <v>LOW (1-18)</v>
      </c>
      <c r="G16635">
        <f>INT((D16635-1)/6)+1</f>
        <v>1</v>
      </c>
      <c r="H16635">
        <f>MOD(D16635-1,6)+1</f>
        <v>3</v>
      </c>
      <c r="I16635">
        <f>37-D16635</f>
        <v>34</v>
      </c>
      <c r="J16635">
        <f>ABS(D16635-D16636)</f>
        <v>15</v>
      </c>
      <c r="K16635">
        <f>AVERAGE(D16635:D16639)</f>
        <v>3</v>
      </c>
      <c r="L16635">
        <f>AVERAGE(D16635:D16654)</f>
        <v>3</v>
      </c>
      <c r="M16635">
        <f>K16635-L16635</f>
        <v>0</v>
      </c>
      <c r="N16635" t="str">
        <f>IF(K16635&gt;L16635,"HIGH ZONE BIAS",IF(K16635&lt;L16635,"LOW ZONE BIAS","EQUILIBRIUM"))</f>
        <v>EQUILIBRIUM</v>
      </c>
    </row>
    <row r="16636">
      <c r="A16636">
        <v>10923</v>
      </c>
      <c r="B16636" t="str">
        <v>2012-02-21</v>
      </c>
      <c r="C16636" t="str">
        <v>Midday</v>
      </c>
      <c r="D16636">
        <v>18</v>
      </c>
      <c r="E16636" t="str">
        <f>IF(MOD(D16636,2)=0,"EVEN","ODD")</f>
        <v>EVEN</v>
      </c>
      <c r="F16636" t="str">
        <f>IF(D16636&lt;=18,"LOW (1-18)","HIGH (19-36)")</f>
        <v>LOW (1-18)</v>
      </c>
      <c r="G16636">
        <f>INT((D16636-1)/6)+1</f>
        <v>3</v>
      </c>
      <c r="H16636">
        <f>MOD(D16636-1,6)+1</f>
        <v>6</v>
      </c>
      <c r="I16636">
        <f>37-D16636</f>
        <v>19</v>
      </c>
      <c r="J16636">
        <f>ABS(D16636-D16637)</f>
        <v>17</v>
      </c>
      <c r="K16636">
        <f>AVERAGE(D16636:D16640)</f>
        <v>18</v>
      </c>
      <c r="L16636">
        <f>AVERAGE(D16636:D16655)</f>
        <v>18</v>
      </c>
      <c r="M16636">
        <f>K16636-L16636</f>
        <v>0</v>
      </c>
      <c r="N16636" t="str">
        <f>IF(K16636&gt;L16636,"HIGH ZONE BIAS",IF(K16636&lt;L16636,"LOW ZONE BIAS","EQUILIBRIUM"))</f>
        <v>EQUILIBRIUM</v>
      </c>
    </row>
    <row r="16637">
      <c r="A16637">
        <v>10922</v>
      </c>
      <c r="B16637" t="str">
        <v>2012-02-21</v>
      </c>
      <c r="C16637" t="str">
        <v>Morning</v>
      </c>
      <c r="D16637">
        <v>1</v>
      </c>
      <c r="E16637" t="str">
        <f>IF(MOD(D16637,2)=0,"EVEN","ODD")</f>
        <v>ODD</v>
      </c>
      <c r="F16637" t="str">
        <f>IF(D16637&lt;=18,"LOW (1-18)","HIGH (19-36)")</f>
        <v>LOW (1-18)</v>
      </c>
      <c r="G16637">
        <f>INT((D16637-1)/6)+1</f>
        <v>1</v>
      </c>
      <c r="H16637">
        <f>MOD(D16637-1,6)+1</f>
        <v>1</v>
      </c>
      <c r="I16637">
        <f>37-D16637</f>
        <v>36</v>
      </c>
      <c r="J16637">
        <f>ABS(D16637-D16638)</f>
        <v>7</v>
      </c>
      <c r="K16637">
        <f>AVERAGE(D16637:D16641)</f>
        <v>1</v>
      </c>
      <c r="L16637">
        <f>AVERAGE(D16637:D16656)</f>
        <v>1</v>
      </c>
      <c r="M16637">
        <f>K16637-L16637</f>
        <v>0</v>
      </c>
      <c r="N16637" t="str">
        <f>IF(K16637&gt;L16637,"HIGH ZONE BIAS",IF(K16637&lt;L16637,"LOW ZONE BIAS","EQUILIBRIUM"))</f>
        <v>EQUILIBRIUM</v>
      </c>
    </row>
    <row r="16638">
      <c r="A16638">
        <v>10921</v>
      </c>
      <c r="B16638" t="str">
        <v>2012-02-20</v>
      </c>
      <c r="C16638" t="str">
        <v>Evening</v>
      </c>
      <c r="D16638">
        <v>8</v>
      </c>
      <c r="E16638" t="str">
        <f>IF(MOD(D16638,2)=0,"EVEN","ODD")</f>
        <v>EVEN</v>
      </c>
      <c r="F16638" t="str">
        <f>IF(D16638&lt;=18,"LOW (1-18)","HIGH (19-36)")</f>
        <v>LOW (1-18)</v>
      </c>
      <c r="G16638">
        <f>INT((D16638-1)/6)+1</f>
        <v>2</v>
      </c>
      <c r="H16638">
        <f>MOD(D16638-1,6)+1</f>
        <v>2</v>
      </c>
      <c r="I16638">
        <f>37-D16638</f>
        <v>29</v>
      </c>
      <c r="J16638">
        <f>ABS(D16638-D16639)</f>
        <v>16</v>
      </c>
      <c r="K16638">
        <f>AVERAGE(D16638:D16642)</f>
        <v>8</v>
      </c>
      <c r="L16638">
        <f>AVERAGE(D16638:D16657)</f>
        <v>8</v>
      </c>
      <c r="M16638">
        <f>K16638-L16638</f>
        <v>0</v>
      </c>
      <c r="N16638" t="str">
        <f>IF(K16638&gt;L16638,"HIGH ZONE BIAS",IF(K16638&lt;L16638,"LOW ZONE BIAS","EQUILIBRIUM"))</f>
        <v>EQUILIBRIUM</v>
      </c>
    </row>
    <row r="16639">
      <c r="A16639">
        <v>10920</v>
      </c>
      <c r="B16639" t="str">
        <v>2012-02-20</v>
      </c>
      <c r="C16639" t="str">
        <v>Midday</v>
      </c>
      <c r="D16639">
        <v>24</v>
      </c>
      <c r="E16639" t="str">
        <f>IF(MOD(D16639,2)=0,"EVEN","ODD")</f>
        <v>EVEN</v>
      </c>
      <c r="F16639" t="str">
        <f>IF(D16639&lt;=18,"LOW (1-18)","HIGH (19-36)")</f>
        <v>HIGH (19-36)</v>
      </c>
      <c r="G16639">
        <f>INT((D16639-1)/6)+1</f>
        <v>4</v>
      </c>
      <c r="H16639">
        <f>MOD(D16639-1,6)+1</f>
        <v>6</v>
      </c>
      <c r="I16639">
        <f>37-D16639</f>
        <v>13</v>
      </c>
      <c r="J16639">
        <f>ABS(D16639-D16640)</f>
        <v>6</v>
      </c>
      <c r="K16639">
        <f>AVERAGE(D16639:D16643)</f>
        <v>24</v>
      </c>
      <c r="L16639">
        <f>AVERAGE(D16639:D16658)</f>
        <v>24</v>
      </c>
      <c r="M16639">
        <f>K16639-L16639</f>
        <v>0</v>
      </c>
      <c r="N16639" t="str">
        <f>IF(K16639&gt;L16639,"HIGH ZONE BIAS",IF(K16639&lt;L16639,"LOW ZONE BIAS","EQUILIBRIUM"))</f>
        <v>EQUILIBRIUM</v>
      </c>
    </row>
    <row r="16640">
      <c r="A16640">
        <v>10919</v>
      </c>
      <c r="B16640" t="str">
        <v>2012-02-20</v>
      </c>
      <c r="C16640" t="str">
        <v>Morning</v>
      </c>
      <c r="D16640">
        <v>18</v>
      </c>
      <c r="E16640" t="str">
        <f>IF(MOD(D16640,2)=0,"EVEN","ODD")</f>
        <v>EVEN</v>
      </c>
      <c r="F16640" t="str">
        <f>IF(D16640&lt;=18,"LOW (1-18)","HIGH (19-36)")</f>
        <v>LOW (1-18)</v>
      </c>
      <c r="G16640">
        <f>INT((D16640-1)/6)+1</f>
        <v>3</v>
      </c>
      <c r="H16640">
        <f>MOD(D16640-1,6)+1</f>
        <v>6</v>
      </c>
      <c r="I16640">
        <f>37-D16640</f>
        <v>19</v>
      </c>
      <c r="J16640">
        <f>ABS(D16640-D16641)</f>
        <v>13</v>
      </c>
      <c r="K16640">
        <f>AVERAGE(D16640:D16644)</f>
        <v>18</v>
      </c>
      <c r="L16640">
        <f>AVERAGE(D16640:D16659)</f>
        <v>18</v>
      </c>
      <c r="M16640">
        <f>K16640-L16640</f>
        <v>0</v>
      </c>
      <c r="N16640" t="str">
        <f>IF(K16640&gt;L16640,"HIGH ZONE BIAS",IF(K16640&lt;L16640,"LOW ZONE BIAS","EQUILIBRIUM"))</f>
        <v>EQUILIBRIUM</v>
      </c>
    </row>
    <row r="16641">
      <c r="A16641">
        <v>10918</v>
      </c>
      <c r="B16641" t="str">
        <v>2012-02-18</v>
      </c>
      <c r="C16641" t="str">
        <v>Evening</v>
      </c>
      <c r="D16641">
        <v>31</v>
      </c>
      <c r="E16641" t="str">
        <f>IF(MOD(D16641,2)=0,"EVEN","ODD")</f>
        <v>ODD</v>
      </c>
      <c r="F16641" t="str">
        <f>IF(D16641&lt;=18,"LOW (1-18)","HIGH (19-36)")</f>
        <v>HIGH (19-36)</v>
      </c>
      <c r="G16641">
        <f>INT((D16641-1)/6)+1</f>
        <v>6</v>
      </c>
      <c r="H16641">
        <f>MOD(D16641-1,6)+1</f>
        <v>1</v>
      </c>
      <c r="I16641">
        <f>37-D16641</f>
        <v>6</v>
      </c>
      <c r="J16641">
        <f>ABS(D16641-D16642)</f>
        <v>3</v>
      </c>
      <c r="K16641">
        <f>AVERAGE(D16641:D16645)</f>
        <v>31</v>
      </c>
      <c r="L16641">
        <f>AVERAGE(D16641:D16660)</f>
        <v>31</v>
      </c>
      <c r="M16641">
        <f>K16641-L16641</f>
        <v>0</v>
      </c>
      <c r="N16641" t="str">
        <f>IF(K16641&gt;L16641,"HIGH ZONE BIAS",IF(K16641&lt;L16641,"LOW ZONE BIAS","EQUILIBRIUM"))</f>
        <v>EQUILIBRIUM</v>
      </c>
    </row>
    <row r="16642">
      <c r="A16642">
        <v>10917</v>
      </c>
      <c r="B16642" t="str">
        <v>2012-02-18</v>
      </c>
      <c r="C16642" t="str">
        <v>Midday</v>
      </c>
      <c r="D16642">
        <v>28</v>
      </c>
      <c r="E16642" t="str">
        <f>IF(MOD(D16642,2)=0,"EVEN","ODD")</f>
        <v>EVEN</v>
      </c>
      <c r="F16642" t="str">
        <f>IF(D16642&lt;=18,"LOW (1-18)","HIGH (19-36)")</f>
        <v>HIGH (19-36)</v>
      </c>
      <c r="G16642">
        <f>INT((D16642-1)/6)+1</f>
        <v>5</v>
      </c>
      <c r="H16642">
        <f>MOD(D16642-1,6)+1</f>
        <v>4</v>
      </c>
      <c r="I16642">
        <f>37-D16642</f>
        <v>9</v>
      </c>
      <c r="J16642">
        <f>ABS(D16642-D16643)</f>
        <v>3</v>
      </c>
      <c r="K16642">
        <f>AVERAGE(D16642:D16646)</f>
        <v>28</v>
      </c>
      <c r="L16642">
        <f>AVERAGE(D16642:D16661)</f>
        <v>28</v>
      </c>
      <c r="M16642">
        <f>K16642-L16642</f>
        <v>0</v>
      </c>
      <c r="N16642" t="str">
        <f>IF(K16642&gt;L16642,"HIGH ZONE BIAS",IF(K16642&lt;L16642,"LOW ZONE BIAS","EQUILIBRIUM"))</f>
        <v>EQUILIBRIUM</v>
      </c>
    </row>
    <row r="16643">
      <c r="A16643">
        <v>10916</v>
      </c>
      <c r="B16643" t="str">
        <v>2012-02-18</v>
      </c>
      <c r="C16643" t="str">
        <v>Morning</v>
      </c>
      <c r="D16643">
        <v>31</v>
      </c>
      <c r="E16643" t="str">
        <f>IF(MOD(D16643,2)=0,"EVEN","ODD")</f>
        <v>ODD</v>
      </c>
      <c r="F16643" t="str">
        <f>IF(D16643&lt;=18,"LOW (1-18)","HIGH (19-36)")</f>
        <v>HIGH (19-36)</v>
      </c>
      <c r="G16643">
        <f>INT((D16643-1)/6)+1</f>
        <v>6</v>
      </c>
      <c r="H16643">
        <f>MOD(D16643-1,6)+1</f>
        <v>1</v>
      </c>
      <c r="I16643">
        <f>37-D16643</f>
        <v>6</v>
      </c>
      <c r="J16643">
        <f>ABS(D16643-D16644)</f>
        <v>4</v>
      </c>
      <c r="K16643">
        <f>AVERAGE(D16643:D16647)</f>
        <v>31</v>
      </c>
      <c r="L16643">
        <f>AVERAGE(D16643:D16662)</f>
        <v>31</v>
      </c>
      <c r="M16643">
        <f>K16643-L16643</f>
        <v>0</v>
      </c>
      <c r="N16643" t="str">
        <f>IF(K16643&gt;L16643,"HIGH ZONE BIAS",IF(K16643&lt;L16643,"LOW ZONE BIAS","EQUILIBRIUM"))</f>
        <v>EQUILIBRIUM</v>
      </c>
    </row>
    <row r="16644">
      <c r="A16644">
        <v>10915</v>
      </c>
      <c r="B16644" t="str">
        <v>2012-02-17</v>
      </c>
      <c r="C16644" t="str">
        <v>Evening</v>
      </c>
      <c r="D16644">
        <v>27</v>
      </c>
      <c r="E16644" t="str">
        <f>IF(MOD(D16644,2)=0,"EVEN","ODD")</f>
        <v>ODD</v>
      </c>
      <c r="F16644" t="str">
        <f>IF(D16644&lt;=18,"LOW (1-18)","HIGH (19-36)")</f>
        <v>HIGH (19-36)</v>
      </c>
      <c r="G16644">
        <f>INT((D16644-1)/6)+1</f>
        <v>5</v>
      </c>
      <c r="H16644">
        <f>MOD(D16644-1,6)+1</f>
        <v>3</v>
      </c>
      <c r="I16644">
        <f>37-D16644</f>
        <v>10</v>
      </c>
      <c r="J16644">
        <f>ABS(D16644-D16645)</f>
        <v>6</v>
      </c>
      <c r="K16644">
        <f>AVERAGE(D16644:D16648)</f>
        <v>27</v>
      </c>
      <c r="L16644">
        <f>AVERAGE(D16644:D16663)</f>
        <v>27</v>
      </c>
      <c r="M16644">
        <f>K16644-L16644</f>
        <v>0</v>
      </c>
      <c r="N16644" t="str">
        <f>IF(K16644&gt;L16644,"HIGH ZONE BIAS",IF(K16644&lt;L16644,"LOW ZONE BIAS","EQUILIBRIUM"))</f>
        <v>EQUILIBRIUM</v>
      </c>
    </row>
    <row r="16645">
      <c r="A16645">
        <v>10914</v>
      </c>
      <c r="B16645" t="str">
        <v>2012-02-17</v>
      </c>
      <c r="C16645" t="str">
        <v>Midday</v>
      </c>
      <c r="D16645">
        <v>33</v>
      </c>
      <c r="E16645" t="str">
        <f>IF(MOD(D16645,2)=0,"EVEN","ODD")</f>
        <v>ODD</v>
      </c>
      <c r="F16645" t="str">
        <f>IF(D16645&lt;=18,"LOW (1-18)","HIGH (19-36)")</f>
        <v>HIGH (19-36)</v>
      </c>
      <c r="G16645">
        <f>INT((D16645-1)/6)+1</f>
        <v>6</v>
      </c>
      <c r="H16645">
        <f>MOD(D16645-1,6)+1</f>
        <v>3</v>
      </c>
      <c r="I16645">
        <f>37-D16645</f>
        <v>4</v>
      </c>
      <c r="J16645">
        <f>ABS(D16645-D16646)</f>
        <v>3</v>
      </c>
      <c r="K16645">
        <f>AVERAGE(D16645:D16649)</f>
        <v>33</v>
      </c>
      <c r="L16645">
        <f>AVERAGE(D16645:D16664)</f>
        <v>33</v>
      </c>
      <c r="M16645">
        <f>K16645-L16645</f>
        <v>0</v>
      </c>
      <c r="N16645" t="str">
        <f>IF(K16645&gt;L16645,"HIGH ZONE BIAS",IF(K16645&lt;L16645,"LOW ZONE BIAS","EQUILIBRIUM"))</f>
        <v>EQUILIBRIUM</v>
      </c>
    </row>
    <row r="16646">
      <c r="A16646">
        <v>10913</v>
      </c>
      <c r="B16646" t="str">
        <v>2012-02-17</v>
      </c>
      <c r="C16646" t="str">
        <v>Morning</v>
      </c>
      <c r="D16646">
        <v>30</v>
      </c>
      <c r="E16646" t="str">
        <f>IF(MOD(D16646,2)=0,"EVEN","ODD")</f>
        <v>EVEN</v>
      </c>
      <c r="F16646" t="str">
        <f>IF(D16646&lt;=18,"LOW (1-18)","HIGH (19-36)")</f>
        <v>HIGH (19-36)</v>
      </c>
      <c r="G16646">
        <f>INT((D16646-1)/6)+1</f>
        <v>5</v>
      </c>
      <c r="H16646">
        <f>MOD(D16646-1,6)+1</f>
        <v>6</v>
      </c>
      <c r="I16646">
        <f>37-D16646</f>
        <v>7</v>
      </c>
      <c r="J16646">
        <f>ABS(D16646-D16647)</f>
        <v>3</v>
      </c>
      <c r="K16646">
        <f>AVERAGE(D16646:D16650)</f>
        <v>30</v>
      </c>
      <c r="L16646">
        <f>AVERAGE(D16646:D16665)</f>
        <v>30</v>
      </c>
      <c r="M16646">
        <f>K16646-L16646</f>
        <v>0</v>
      </c>
      <c r="N16646" t="str">
        <f>IF(K16646&gt;L16646,"HIGH ZONE BIAS",IF(K16646&lt;L16646,"LOW ZONE BIAS","EQUILIBRIUM"))</f>
        <v>EQUILIBRIUM</v>
      </c>
    </row>
    <row r="16647">
      <c r="A16647">
        <v>10912</v>
      </c>
      <c r="B16647" t="str">
        <v>2012-02-16</v>
      </c>
      <c r="C16647" t="str">
        <v>Evening</v>
      </c>
      <c r="D16647">
        <v>33</v>
      </c>
      <c r="E16647" t="str">
        <f>IF(MOD(D16647,2)=0,"EVEN","ODD")</f>
        <v>ODD</v>
      </c>
      <c r="F16647" t="str">
        <f>IF(D16647&lt;=18,"LOW (1-18)","HIGH (19-36)")</f>
        <v>HIGH (19-36)</v>
      </c>
      <c r="G16647">
        <f>INT((D16647-1)/6)+1</f>
        <v>6</v>
      </c>
      <c r="H16647">
        <f>MOD(D16647-1,6)+1</f>
        <v>3</v>
      </c>
      <c r="I16647">
        <f>37-D16647</f>
        <v>4</v>
      </c>
      <c r="J16647">
        <f>ABS(D16647-D16648)</f>
        <v>24</v>
      </c>
      <c r="K16647">
        <f>AVERAGE(D16647:D16651)</f>
        <v>33</v>
      </c>
      <c r="L16647">
        <f>AVERAGE(D16647:D16666)</f>
        <v>33</v>
      </c>
      <c r="M16647">
        <f>K16647-L16647</f>
        <v>0</v>
      </c>
      <c r="N16647" t="str">
        <f>IF(K16647&gt;L16647,"HIGH ZONE BIAS",IF(K16647&lt;L16647,"LOW ZONE BIAS","EQUILIBRIUM"))</f>
        <v>EQUILIBRIUM</v>
      </c>
    </row>
    <row r="16648">
      <c r="A16648">
        <v>10911</v>
      </c>
      <c r="B16648" t="str">
        <v>2012-02-16</v>
      </c>
      <c r="C16648" t="str">
        <v>Midday</v>
      </c>
      <c r="D16648">
        <v>9</v>
      </c>
      <c r="E16648" t="str">
        <f>IF(MOD(D16648,2)=0,"EVEN","ODD")</f>
        <v>ODD</v>
      </c>
      <c r="F16648" t="str">
        <f>IF(D16648&lt;=18,"LOW (1-18)","HIGH (19-36)")</f>
        <v>LOW (1-18)</v>
      </c>
      <c r="G16648">
        <f>INT((D16648-1)/6)+1</f>
        <v>2</v>
      </c>
      <c r="H16648">
        <f>MOD(D16648-1,6)+1</f>
        <v>3</v>
      </c>
      <c r="I16648">
        <f>37-D16648</f>
        <v>28</v>
      </c>
      <c r="J16648">
        <f>ABS(D16648-D16649)</f>
        <v>21</v>
      </c>
      <c r="K16648">
        <f>AVERAGE(D16648:D16652)</f>
        <v>9</v>
      </c>
      <c r="L16648">
        <f>AVERAGE(D16648:D16667)</f>
        <v>9</v>
      </c>
      <c r="M16648">
        <f>K16648-L16648</f>
        <v>0</v>
      </c>
      <c r="N16648" t="str">
        <f>IF(K16648&gt;L16648,"HIGH ZONE BIAS",IF(K16648&lt;L16648,"LOW ZONE BIAS","EQUILIBRIUM"))</f>
        <v>EQUILIBRIUM</v>
      </c>
    </row>
    <row r="16649">
      <c r="A16649">
        <v>10910</v>
      </c>
      <c r="B16649" t="str">
        <v>2012-02-16</v>
      </c>
      <c r="C16649" t="str">
        <v>Morning</v>
      </c>
      <c r="D16649">
        <v>30</v>
      </c>
      <c r="E16649" t="str">
        <f>IF(MOD(D16649,2)=0,"EVEN","ODD")</f>
        <v>EVEN</v>
      </c>
      <c r="F16649" t="str">
        <f>IF(D16649&lt;=18,"LOW (1-18)","HIGH (19-36)")</f>
        <v>HIGH (19-36)</v>
      </c>
      <c r="G16649">
        <f>INT((D16649-1)/6)+1</f>
        <v>5</v>
      </c>
      <c r="H16649">
        <f>MOD(D16649-1,6)+1</f>
        <v>6</v>
      </c>
      <c r="I16649">
        <f>37-D16649</f>
        <v>7</v>
      </c>
      <c r="J16649">
        <f>ABS(D16649-D16650)</f>
        <v>27</v>
      </c>
      <c r="K16649">
        <f>AVERAGE(D16649:D16653)</f>
        <v>30</v>
      </c>
      <c r="L16649">
        <f>AVERAGE(D16649:D16668)</f>
        <v>30</v>
      </c>
      <c r="M16649">
        <f>K16649-L16649</f>
        <v>0</v>
      </c>
      <c r="N16649" t="str">
        <f>IF(K16649&gt;L16649,"HIGH ZONE BIAS",IF(K16649&lt;L16649,"LOW ZONE BIAS","EQUILIBRIUM"))</f>
        <v>EQUILIBRIUM</v>
      </c>
    </row>
    <row r="16650">
      <c r="A16650">
        <v>10909</v>
      </c>
      <c r="B16650" t="str">
        <v>2012-02-15</v>
      </c>
      <c r="C16650" t="str">
        <v>Evening</v>
      </c>
      <c r="D16650">
        <v>3</v>
      </c>
      <c r="E16650" t="str">
        <f>IF(MOD(D16650,2)=0,"EVEN","ODD")</f>
        <v>ODD</v>
      </c>
      <c r="F16650" t="str">
        <f>IF(D16650&lt;=18,"LOW (1-18)","HIGH (19-36)")</f>
        <v>LOW (1-18)</v>
      </c>
      <c r="G16650">
        <f>INT((D16650-1)/6)+1</f>
        <v>1</v>
      </c>
      <c r="H16650">
        <f>MOD(D16650-1,6)+1</f>
        <v>3</v>
      </c>
      <c r="I16650">
        <f>37-D16650</f>
        <v>34</v>
      </c>
      <c r="J16650">
        <f>ABS(D16650-D16651)</f>
        <v>14</v>
      </c>
      <c r="K16650">
        <f>AVERAGE(D16650:D16654)</f>
        <v>3</v>
      </c>
      <c r="L16650">
        <f>AVERAGE(D16650:D16669)</f>
        <v>3</v>
      </c>
      <c r="M16650">
        <f>K16650-L16650</f>
        <v>0</v>
      </c>
      <c r="N16650" t="str">
        <f>IF(K16650&gt;L16650,"HIGH ZONE BIAS",IF(K16650&lt;L16650,"LOW ZONE BIAS","EQUILIBRIUM"))</f>
        <v>EQUILIBRIUM</v>
      </c>
    </row>
    <row r="16651">
      <c r="A16651">
        <v>10908</v>
      </c>
      <c r="B16651" t="str">
        <v>2012-02-15</v>
      </c>
      <c r="C16651" t="str">
        <v>Midday</v>
      </c>
      <c r="D16651">
        <v>17</v>
      </c>
      <c r="E16651" t="str">
        <f>IF(MOD(D16651,2)=0,"EVEN","ODD")</f>
        <v>ODD</v>
      </c>
      <c r="F16651" t="str">
        <f>IF(D16651&lt;=18,"LOW (1-18)","HIGH (19-36)")</f>
        <v>LOW (1-18)</v>
      </c>
      <c r="G16651">
        <f>INT((D16651-1)/6)+1</f>
        <v>3</v>
      </c>
      <c r="H16651">
        <f>MOD(D16651-1,6)+1</f>
        <v>5</v>
      </c>
      <c r="I16651">
        <f>37-D16651</f>
        <v>20</v>
      </c>
      <c r="J16651">
        <f>ABS(D16651-D16652)</f>
        <v>10</v>
      </c>
      <c r="K16651">
        <f>AVERAGE(D16651:D16655)</f>
        <v>17</v>
      </c>
      <c r="L16651">
        <f>AVERAGE(D16651:D16670)</f>
        <v>17</v>
      </c>
      <c r="M16651">
        <f>K16651-L16651</f>
        <v>0</v>
      </c>
      <c r="N16651" t="str">
        <f>IF(K16651&gt;L16651,"HIGH ZONE BIAS",IF(K16651&lt;L16651,"LOW ZONE BIAS","EQUILIBRIUM"))</f>
        <v>EQUILIBRIUM</v>
      </c>
    </row>
    <row r="16652">
      <c r="A16652">
        <v>10907</v>
      </c>
      <c r="B16652" t="str">
        <v>2012-02-15</v>
      </c>
      <c r="C16652" t="str">
        <v>Morning</v>
      </c>
      <c r="D16652">
        <v>7</v>
      </c>
      <c r="E16652" t="str">
        <f>IF(MOD(D16652,2)=0,"EVEN","ODD")</f>
        <v>ODD</v>
      </c>
      <c r="F16652" t="str">
        <f>IF(D16652&lt;=18,"LOW (1-18)","HIGH (19-36)")</f>
        <v>LOW (1-18)</v>
      </c>
      <c r="G16652">
        <f>INT((D16652-1)/6)+1</f>
        <v>2</v>
      </c>
      <c r="H16652">
        <f>MOD(D16652-1,6)+1</f>
        <v>1</v>
      </c>
      <c r="I16652">
        <f>37-D16652</f>
        <v>30</v>
      </c>
      <c r="J16652">
        <f>ABS(D16652-D16653)</f>
        <v>28</v>
      </c>
      <c r="K16652">
        <f>AVERAGE(D16652:D16656)</f>
        <v>7</v>
      </c>
      <c r="L16652">
        <f>AVERAGE(D16652:D16671)</f>
        <v>7</v>
      </c>
      <c r="M16652">
        <f>K16652-L16652</f>
        <v>0</v>
      </c>
      <c r="N16652" t="str">
        <f>IF(K16652&gt;L16652,"HIGH ZONE BIAS",IF(K16652&lt;L16652,"LOW ZONE BIAS","EQUILIBRIUM"))</f>
        <v>EQUILIBRIUM</v>
      </c>
    </row>
    <row r="16653">
      <c r="A16653">
        <v>10906</v>
      </c>
      <c r="B16653" t="str">
        <v>2012-02-14</v>
      </c>
      <c r="C16653" t="str">
        <v>Evening</v>
      </c>
      <c r="D16653">
        <v>35</v>
      </c>
      <c r="E16653" t="str">
        <f>IF(MOD(D16653,2)=0,"EVEN","ODD")</f>
        <v>ODD</v>
      </c>
      <c r="F16653" t="str">
        <f>IF(D16653&lt;=18,"LOW (1-18)","HIGH (19-36)")</f>
        <v>HIGH (19-36)</v>
      </c>
      <c r="G16653">
        <f>INT((D16653-1)/6)+1</f>
        <v>6</v>
      </c>
      <c r="H16653">
        <f>MOD(D16653-1,6)+1</f>
        <v>5</v>
      </c>
      <c r="I16653">
        <f>37-D16653</f>
        <v>2</v>
      </c>
      <c r="J16653">
        <f>ABS(D16653-D16654)</f>
        <v>10</v>
      </c>
      <c r="K16653">
        <f>AVERAGE(D16653:D16657)</f>
        <v>35</v>
      </c>
      <c r="L16653">
        <f>AVERAGE(D16653:D16672)</f>
        <v>35</v>
      </c>
      <c r="M16653">
        <f>K16653-L16653</f>
        <v>0</v>
      </c>
      <c r="N16653" t="str">
        <f>IF(K16653&gt;L16653,"HIGH ZONE BIAS",IF(K16653&lt;L16653,"LOW ZONE BIAS","EQUILIBRIUM"))</f>
        <v>EQUILIBRIUM</v>
      </c>
    </row>
    <row r="16654">
      <c r="A16654">
        <v>10905</v>
      </c>
      <c r="B16654" t="str">
        <v>2012-02-14</v>
      </c>
      <c r="C16654" t="str">
        <v>Midday</v>
      </c>
      <c r="D16654">
        <v>25</v>
      </c>
      <c r="E16654" t="str">
        <f>IF(MOD(D16654,2)=0,"EVEN","ODD")</f>
        <v>ODD</v>
      </c>
      <c r="F16654" t="str">
        <f>IF(D16654&lt;=18,"LOW (1-18)","HIGH (19-36)")</f>
        <v>HIGH (19-36)</v>
      </c>
      <c r="G16654">
        <f>INT((D16654-1)/6)+1</f>
        <v>5</v>
      </c>
      <c r="H16654">
        <f>MOD(D16654-1,6)+1</f>
        <v>1</v>
      </c>
      <c r="I16654">
        <f>37-D16654</f>
        <v>12</v>
      </c>
      <c r="J16654">
        <f>ABS(D16654-D16655)</f>
        <v>6</v>
      </c>
      <c r="K16654">
        <f>AVERAGE(D16654:D16658)</f>
        <v>25</v>
      </c>
      <c r="L16654">
        <f>AVERAGE(D16654:D16673)</f>
        <v>25</v>
      </c>
      <c r="M16654">
        <f>K16654-L16654</f>
        <v>0</v>
      </c>
      <c r="N16654" t="str">
        <f>IF(K16654&gt;L16654,"HIGH ZONE BIAS",IF(K16654&lt;L16654,"LOW ZONE BIAS","EQUILIBRIUM"))</f>
        <v>EQUILIBRIUM</v>
      </c>
    </row>
    <row r="16655">
      <c r="A16655">
        <v>10904</v>
      </c>
      <c r="B16655" t="str">
        <v>2012-02-14</v>
      </c>
      <c r="C16655" t="str">
        <v>Morning</v>
      </c>
      <c r="D16655">
        <v>31</v>
      </c>
      <c r="E16655" t="str">
        <f>IF(MOD(D16655,2)=0,"EVEN","ODD")</f>
        <v>ODD</v>
      </c>
      <c r="F16655" t="str">
        <f>IF(D16655&lt;=18,"LOW (1-18)","HIGH (19-36)")</f>
        <v>HIGH (19-36)</v>
      </c>
      <c r="G16655">
        <f>INT((D16655-1)/6)+1</f>
        <v>6</v>
      </c>
      <c r="H16655">
        <f>MOD(D16655-1,6)+1</f>
        <v>1</v>
      </c>
      <c r="I16655">
        <f>37-D16655</f>
        <v>6</v>
      </c>
      <c r="J16655">
        <f>ABS(D16655-D16656)</f>
        <v>15</v>
      </c>
      <c r="K16655">
        <f>AVERAGE(D16655:D16659)</f>
        <v>31</v>
      </c>
      <c r="L16655">
        <f>AVERAGE(D16655:D16674)</f>
        <v>31</v>
      </c>
      <c r="M16655">
        <f>K16655-L16655</f>
        <v>0</v>
      </c>
      <c r="N16655" t="str">
        <f>IF(K16655&gt;L16655,"HIGH ZONE BIAS",IF(K16655&lt;L16655,"LOW ZONE BIAS","EQUILIBRIUM"))</f>
        <v>EQUILIBRIUM</v>
      </c>
    </row>
    <row r="16656">
      <c r="A16656">
        <v>10903</v>
      </c>
      <c r="B16656" t="str">
        <v>2012-02-13</v>
      </c>
      <c r="C16656" t="str">
        <v>Evening</v>
      </c>
      <c r="D16656">
        <v>16</v>
      </c>
      <c r="E16656" t="str">
        <f>IF(MOD(D16656,2)=0,"EVEN","ODD")</f>
        <v>EVEN</v>
      </c>
      <c r="F16656" t="str">
        <f>IF(D16656&lt;=18,"LOW (1-18)","HIGH (19-36)")</f>
        <v>LOW (1-18)</v>
      </c>
      <c r="G16656">
        <f>INT((D16656-1)/6)+1</f>
        <v>3</v>
      </c>
      <c r="H16656">
        <f>MOD(D16656-1,6)+1</f>
        <v>4</v>
      </c>
      <c r="I16656">
        <f>37-D16656</f>
        <v>21</v>
      </c>
      <c r="J16656">
        <f>ABS(D16656-D16657)</f>
        <v>19</v>
      </c>
      <c r="K16656">
        <f>AVERAGE(D16656:D16660)</f>
        <v>16</v>
      </c>
      <c r="L16656">
        <f>AVERAGE(D16656:D16675)</f>
        <v>16</v>
      </c>
      <c r="M16656">
        <f>K16656-L16656</f>
        <v>0</v>
      </c>
      <c r="N16656" t="str">
        <f>IF(K16656&gt;L16656,"HIGH ZONE BIAS",IF(K16656&lt;L16656,"LOW ZONE BIAS","EQUILIBRIUM"))</f>
        <v>EQUILIBRIUM</v>
      </c>
    </row>
    <row r="16657">
      <c r="A16657">
        <v>10902</v>
      </c>
      <c r="B16657" t="str">
        <v>2012-02-13</v>
      </c>
      <c r="C16657" t="str">
        <v>Midday</v>
      </c>
      <c r="D16657">
        <v>35</v>
      </c>
      <c r="E16657" t="str">
        <f>IF(MOD(D16657,2)=0,"EVEN","ODD")</f>
        <v>ODD</v>
      </c>
      <c r="F16657" t="str">
        <f>IF(D16657&lt;=18,"LOW (1-18)","HIGH (19-36)")</f>
        <v>HIGH (19-36)</v>
      </c>
      <c r="G16657">
        <f>INT((D16657-1)/6)+1</f>
        <v>6</v>
      </c>
      <c r="H16657">
        <f>MOD(D16657-1,6)+1</f>
        <v>5</v>
      </c>
      <c r="I16657">
        <f>37-D16657</f>
        <v>2</v>
      </c>
      <c r="J16657">
        <f>ABS(D16657-D16658)</f>
        <v>32</v>
      </c>
      <c r="K16657">
        <f>AVERAGE(D16657:D16661)</f>
        <v>35</v>
      </c>
      <c r="L16657">
        <f>AVERAGE(D16657:D16676)</f>
        <v>35</v>
      </c>
      <c r="M16657">
        <f>K16657-L16657</f>
        <v>0</v>
      </c>
      <c r="N16657" t="str">
        <f>IF(K16657&gt;L16657,"HIGH ZONE BIAS",IF(K16657&lt;L16657,"LOW ZONE BIAS","EQUILIBRIUM"))</f>
        <v>EQUILIBRIUM</v>
      </c>
    </row>
    <row r="16658">
      <c r="A16658">
        <v>10901</v>
      </c>
      <c r="B16658" t="str">
        <v>2012-02-13</v>
      </c>
      <c r="C16658" t="str">
        <v>Morning</v>
      </c>
      <c r="D16658">
        <v>3</v>
      </c>
      <c r="E16658" t="str">
        <f>IF(MOD(D16658,2)=0,"EVEN","ODD")</f>
        <v>ODD</v>
      </c>
      <c r="F16658" t="str">
        <f>IF(D16658&lt;=18,"LOW (1-18)","HIGH (19-36)")</f>
        <v>LOW (1-18)</v>
      </c>
      <c r="G16658">
        <f>INT((D16658-1)/6)+1</f>
        <v>1</v>
      </c>
      <c r="H16658">
        <f>MOD(D16658-1,6)+1</f>
        <v>3</v>
      </c>
      <c r="I16658">
        <f>37-D16658</f>
        <v>34</v>
      </c>
      <c r="J16658">
        <f>ABS(D16658-D16659)</f>
        <v>1</v>
      </c>
      <c r="K16658">
        <f>AVERAGE(D16658:D16662)</f>
        <v>3</v>
      </c>
      <c r="L16658">
        <f>AVERAGE(D16658:D16677)</f>
        <v>3</v>
      </c>
      <c r="M16658">
        <f>K16658-L16658</f>
        <v>0</v>
      </c>
      <c r="N16658" t="str">
        <f>IF(K16658&gt;L16658,"HIGH ZONE BIAS",IF(K16658&lt;L16658,"LOW ZONE BIAS","EQUILIBRIUM"))</f>
        <v>EQUILIBRIUM</v>
      </c>
    </row>
    <row r="16659">
      <c r="A16659">
        <v>10900</v>
      </c>
      <c r="B16659" t="str">
        <v>2012-02-11</v>
      </c>
      <c r="C16659" t="str">
        <v>Evening</v>
      </c>
      <c r="D16659">
        <v>4</v>
      </c>
      <c r="E16659" t="str">
        <f>IF(MOD(D16659,2)=0,"EVEN","ODD")</f>
        <v>EVEN</v>
      </c>
      <c r="F16659" t="str">
        <f>IF(D16659&lt;=18,"LOW (1-18)","HIGH (19-36)")</f>
        <v>LOW (1-18)</v>
      </c>
      <c r="G16659">
        <f>INT((D16659-1)/6)+1</f>
        <v>1</v>
      </c>
      <c r="H16659">
        <f>MOD(D16659-1,6)+1</f>
        <v>4</v>
      </c>
      <c r="I16659">
        <f>37-D16659</f>
        <v>33</v>
      </c>
      <c r="J16659">
        <f>ABS(D16659-D16660)</f>
        <v>21</v>
      </c>
      <c r="K16659">
        <f>AVERAGE(D16659:D16663)</f>
        <v>4</v>
      </c>
      <c r="L16659">
        <f>AVERAGE(D16659:D16678)</f>
        <v>4</v>
      </c>
      <c r="M16659">
        <f>K16659-L16659</f>
        <v>0</v>
      </c>
      <c r="N16659" t="str">
        <f>IF(K16659&gt;L16659,"HIGH ZONE BIAS",IF(K16659&lt;L16659,"LOW ZONE BIAS","EQUILIBRIUM"))</f>
        <v>EQUILIBRIUM</v>
      </c>
    </row>
    <row r="16660">
      <c r="A16660">
        <v>10899</v>
      </c>
      <c r="B16660" t="str">
        <v>2012-02-11</v>
      </c>
      <c r="C16660" t="str">
        <v>Midday</v>
      </c>
      <c r="D16660">
        <v>25</v>
      </c>
      <c r="E16660" t="str">
        <f>IF(MOD(D16660,2)=0,"EVEN","ODD")</f>
        <v>ODD</v>
      </c>
      <c r="F16660" t="str">
        <f>IF(D16660&lt;=18,"LOW (1-18)","HIGH (19-36)")</f>
        <v>HIGH (19-36)</v>
      </c>
      <c r="G16660">
        <f>INT((D16660-1)/6)+1</f>
        <v>5</v>
      </c>
      <c r="H16660">
        <f>MOD(D16660-1,6)+1</f>
        <v>1</v>
      </c>
      <c r="I16660">
        <f>37-D16660</f>
        <v>12</v>
      </c>
      <c r="J16660">
        <f>ABS(D16660-D16661)</f>
        <v>3</v>
      </c>
      <c r="K16660">
        <f>AVERAGE(D16660:D16664)</f>
        <v>25</v>
      </c>
      <c r="L16660">
        <f>AVERAGE(D16660:D16679)</f>
        <v>25</v>
      </c>
      <c r="M16660">
        <f>K16660-L16660</f>
        <v>0</v>
      </c>
      <c r="N16660" t="str">
        <f>IF(K16660&gt;L16660,"HIGH ZONE BIAS",IF(K16660&lt;L16660,"LOW ZONE BIAS","EQUILIBRIUM"))</f>
        <v>EQUILIBRIUM</v>
      </c>
    </row>
    <row r="16661">
      <c r="A16661">
        <v>10898</v>
      </c>
      <c r="B16661" t="str">
        <v>2012-02-11</v>
      </c>
      <c r="C16661" t="str">
        <v>Morning</v>
      </c>
      <c r="D16661">
        <v>22</v>
      </c>
      <c r="E16661" t="str">
        <f>IF(MOD(D16661,2)=0,"EVEN","ODD")</f>
        <v>EVEN</v>
      </c>
      <c r="F16661" t="str">
        <f>IF(D16661&lt;=18,"LOW (1-18)","HIGH (19-36)")</f>
        <v>HIGH (19-36)</v>
      </c>
      <c r="G16661">
        <f>INT((D16661-1)/6)+1</f>
        <v>4</v>
      </c>
      <c r="H16661">
        <f>MOD(D16661-1,6)+1</f>
        <v>4</v>
      </c>
      <c r="I16661">
        <f>37-D16661</f>
        <v>15</v>
      </c>
      <c r="J16661">
        <f>ABS(D16661-D16662)</f>
        <v>11</v>
      </c>
      <c r="K16661">
        <f>AVERAGE(D16661:D16665)</f>
        <v>22</v>
      </c>
      <c r="L16661">
        <f>AVERAGE(D16661:D16680)</f>
        <v>22</v>
      </c>
      <c r="M16661">
        <f>K16661-L16661</f>
        <v>0</v>
      </c>
      <c r="N16661" t="str">
        <f>IF(K16661&gt;L16661,"HIGH ZONE BIAS",IF(K16661&lt;L16661,"LOW ZONE BIAS","EQUILIBRIUM"))</f>
        <v>EQUILIBRIUM</v>
      </c>
    </row>
    <row r="16662">
      <c r="A16662">
        <v>10897</v>
      </c>
      <c r="B16662" t="str">
        <v>2012-02-10</v>
      </c>
      <c r="C16662" t="str">
        <v>Evening</v>
      </c>
      <c r="D16662">
        <v>33</v>
      </c>
      <c r="E16662" t="str">
        <f>IF(MOD(D16662,2)=0,"EVEN","ODD")</f>
        <v>ODD</v>
      </c>
      <c r="F16662" t="str">
        <f>IF(D16662&lt;=18,"LOW (1-18)","HIGH (19-36)")</f>
        <v>HIGH (19-36)</v>
      </c>
      <c r="G16662">
        <f>INT((D16662-1)/6)+1</f>
        <v>6</v>
      </c>
      <c r="H16662">
        <f>MOD(D16662-1,6)+1</f>
        <v>3</v>
      </c>
      <c r="I16662">
        <f>37-D16662</f>
        <v>4</v>
      </c>
      <c r="J16662">
        <f>ABS(D16662-D16663)</f>
        <v>19</v>
      </c>
      <c r="K16662">
        <f>AVERAGE(D16662:D16666)</f>
        <v>33</v>
      </c>
      <c r="L16662">
        <f>AVERAGE(D16662:D16681)</f>
        <v>33</v>
      </c>
      <c r="M16662">
        <f>K16662-L16662</f>
        <v>0</v>
      </c>
      <c r="N16662" t="str">
        <f>IF(K16662&gt;L16662,"HIGH ZONE BIAS",IF(K16662&lt;L16662,"LOW ZONE BIAS","EQUILIBRIUM"))</f>
        <v>EQUILIBRIUM</v>
      </c>
    </row>
    <row r="16663">
      <c r="A16663">
        <v>10896</v>
      </c>
      <c r="B16663" t="str">
        <v>2012-02-10</v>
      </c>
      <c r="C16663" t="str">
        <v>Midday</v>
      </c>
      <c r="D16663">
        <v>14</v>
      </c>
      <c r="E16663" t="str">
        <f>IF(MOD(D16663,2)=0,"EVEN","ODD")</f>
        <v>EVEN</v>
      </c>
      <c r="F16663" t="str">
        <f>IF(D16663&lt;=18,"LOW (1-18)","HIGH (19-36)")</f>
        <v>LOW (1-18)</v>
      </c>
      <c r="G16663">
        <f>INT((D16663-1)/6)+1</f>
        <v>3</v>
      </c>
      <c r="H16663">
        <f>MOD(D16663-1,6)+1</f>
        <v>2</v>
      </c>
      <c r="I16663">
        <f>37-D16663</f>
        <v>23</v>
      </c>
      <c r="J16663">
        <f>ABS(D16663-D16664)</f>
        <v>17</v>
      </c>
      <c r="K16663">
        <f>AVERAGE(D16663:D16667)</f>
        <v>14</v>
      </c>
      <c r="L16663">
        <f>AVERAGE(D16663:D16682)</f>
        <v>14</v>
      </c>
      <c r="M16663">
        <f>K16663-L16663</f>
        <v>0</v>
      </c>
      <c r="N16663" t="str">
        <f>IF(K16663&gt;L16663,"HIGH ZONE BIAS",IF(K16663&lt;L16663,"LOW ZONE BIAS","EQUILIBRIUM"))</f>
        <v>EQUILIBRIUM</v>
      </c>
    </row>
    <row r="16664">
      <c r="A16664">
        <v>10895</v>
      </c>
      <c r="B16664" t="str">
        <v>2012-02-10</v>
      </c>
      <c r="C16664" t="str">
        <v>Morning</v>
      </c>
      <c r="D16664">
        <v>31</v>
      </c>
      <c r="E16664" t="str">
        <f>IF(MOD(D16664,2)=0,"EVEN","ODD")</f>
        <v>ODD</v>
      </c>
      <c r="F16664" t="str">
        <f>IF(D16664&lt;=18,"LOW (1-18)","HIGH (19-36)")</f>
        <v>HIGH (19-36)</v>
      </c>
      <c r="G16664">
        <f>INT((D16664-1)/6)+1</f>
        <v>6</v>
      </c>
      <c r="H16664">
        <f>MOD(D16664-1,6)+1</f>
        <v>1</v>
      </c>
      <c r="I16664">
        <f>37-D16664</f>
        <v>6</v>
      </c>
      <c r="J16664">
        <f>ABS(D16664-D16665)</f>
        <v>15</v>
      </c>
      <c r="K16664">
        <f>AVERAGE(D16664:D16668)</f>
        <v>31</v>
      </c>
      <c r="L16664">
        <f>AVERAGE(D16664:D16683)</f>
        <v>31</v>
      </c>
      <c r="M16664">
        <f>K16664-L16664</f>
        <v>0</v>
      </c>
      <c r="N16664" t="str">
        <f>IF(K16664&gt;L16664,"HIGH ZONE BIAS",IF(K16664&lt;L16664,"LOW ZONE BIAS","EQUILIBRIUM"))</f>
        <v>EQUILIBRIUM</v>
      </c>
    </row>
    <row r="16665">
      <c r="A16665">
        <v>10894</v>
      </c>
      <c r="B16665" t="str">
        <v>2012-02-09</v>
      </c>
      <c r="C16665" t="str">
        <v>Evening</v>
      </c>
      <c r="D16665">
        <v>16</v>
      </c>
      <c r="E16665" t="str">
        <f>IF(MOD(D16665,2)=0,"EVEN","ODD")</f>
        <v>EVEN</v>
      </c>
      <c r="F16665" t="str">
        <f>IF(D16665&lt;=18,"LOW (1-18)","HIGH (19-36)")</f>
        <v>LOW (1-18)</v>
      </c>
      <c r="G16665">
        <f>INT((D16665-1)/6)+1</f>
        <v>3</v>
      </c>
      <c r="H16665">
        <f>MOD(D16665-1,6)+1</f>
        <v>4</v>
      </c>
      <c r="I16665">
        <f>37-D16665</f>
        <v>21</v>
      </c>
      <c r="J16665">
        <f>ABS(D16665-D16666)</f>
        <v>17</v>
      </c>
      <c r="K16665">
        <f>AVERAGE(D16665:D16669)</f>
        <v>16</v>
      </c>
      <c r="L16665">
        <f>AVERAGE(D16665:D16684)</f>
        <v>16</v>
      </c>
      <c r="M16665">
        <f>K16665-L16665</f>
        <v>0</v>
      </c>
      <c r="N16665" t="str">
        <f>IF(K16665&gt;L16665,"HIGH ZONE BIAS",IF(K16665&lt;L16665,"LOW ZONE BIAS","EQUILIBRIUM"))</f>
        <v>EQUILIBRIUM</v>
      </c>
    </row>
    <row r="16666">
      <c r="A16666">
        <v>10893</v>
      </c>
      <c r="B16666" t="str">
        <v>2012-02-09</v>
      </c>
      <c r="C16666" t="str">
        <v>Midday</v>
      </c>
      <c r="D16666">
        <v>33</v>
      </c>
      <c r="E16666" t="str">
        <f>IF(MOD(D16666,2)=0,"EVEN","ODD")</f>
        <v>ODD</v>
      </c>
      <c r="F16666" t="str">
        <f>IF(D16666&lt;=18,"LOW (1-18)","HIGH (19-36)")</f>
        <v>HIGH (19-36)</v>
      </c>
      <c r="G16666">
        <f>INT((D16666-1)/6)+1</f>
        <v>6</v>
      </c>
      <c r="H16666">
        <f>MOD(D16666-1,6)+1</f>
        <v>3</v>
      </c>
      <c r="I16666">
        <f>37-D16666</f>
        <v>4</v>
      </c>
      <c r="J16666">
        <f>ABS(D16666-D16667)</f>
        <v>10</v>
      </c>
      <c r="K16666">
        <f>AVERAGE(D16666:D16670)</f>
        <v>33</v>
      </c>
      <c r="L16666">
        <f>AVERAGE(D16666:D16685)</f>
        <v>33</v>
      </c>
      <c r="M16666">
        <f>K16666-L16666</f>
        <v>0</v>
      </c>
      <c r="N16666" t="str">
        <f>IF(K16666&gt;L16666,"HIGH ZONE BIAS",IF(K16666&lt;L16666,"LOW ZONE BIAS","EQUILIBRIUM"))</f>
        <v>EQUILIBRIUM</v>
      </c>
    </row>
    <row r="16667">
      <c r="A16667">
        <v>10892</v>
      </c>
      <c r="B16667" t="str">
        <v>2012-02-09</v>
      </c>
      <c r="C16667" t="str">
        <v>Morning</v>
      </c>
      <c r="D16667">
        <v>23</v>
      </c>
      <c r="E16667" t="str">
        <f>IF(MOD(D16667,2)=0,"EVEN","ODD")</f>
        <v>ODD</v>
      </c>
      <c r="F16667" t="str">
        <f>IF(D16667&lt;=18,"LOW (1-18)","HIGH (19-36)")</f>
        <v>HIGH (19-36)</v>
      </c>
      <c r="G16667">
        <f>INT((D16667-1)/6)+1</f>
        <v>4</v>
      </c>
      <c r="H16667">
        <f>MOD(D16667-1,6)+1</f>
        <v>5</v>
      </c>
      <c r="I16667">
        <f>37-D16667</f>
        <v>14</v>
      </c>
      <c r="J16667">
        <f>ABS(D16667-D16668)</f>
        <v>8</v>
      </c>
      <c r="K16667">
        <f>AVERAGE(D16667:D16671)</f>
        <v>23</v>
      </c>
      <c r="L16667">
        <f>AVERAGE(D16667:D16686)</f>
        <v>23</v>
      </c>
      <c r="M16667">
        <f>K16667-L16667</f>
        <v>0</v>
      </c>
      <c r="N16667" t="str">
        <f>IF(K16667&gt;L16667,"HIGH ZONE BIAS",IF(K16667&lt;L16667,"LOW ZONE BIAS","EQUILIBRIUM"))</f>
        <v>EQUILIBRIUM</v>
      </c>
    </row>
    <row r="16668">
      <c r="A16668">
        <v>10891</v>
      </c>
      <c r="B16668" t="str">
        <v>2012-02-08</v>
      </c>
      <c r="C16668" t="str">
        <v>Evening</v>
      </c>
      <c r="D16668">
        <v>15</v>
      </c>
      <c r="E16668" t="str">
        <f>IF(MOD(D16668,2)=0,"EVEN","ODD")</f>
        <v>ODD</v>
      </c>
      <c r="F16668" t="str">
        <f>IF(D16668&lt;=18,"LOW (1-18)","HIGH (19-36)")</f>
        <v>LOW (1-18)</v>
      </c>
      <c r="G16668">
        <f>INT((D16668-1)/6)+1</f>
        <v>3</v>
      </c>
      <c r="H16668">
        <f>MOD(D16668-1,6)+1</f>
        <v>3</v>
      </c>
      <c r="I16668">
        <f>37-D16668</f>
        <v>22</v>
      </c>
      <c r="J16668">
        <f>ABS(D16668-D16669)</f>
        <v>8</v>
      </c>
      <c r="K16668">
        <f>AVERAGE(D16668:D16672)</f>
        <v>15</v>
      </c>
      <c r="L16668">
        <f>AVERAGE(D16668:D16687)</f>
        <v>15</v>
      </c>
      <c r="M16668">
        <f>K16668-L16668</f>
        <v>0</v>
      </c>
      <c r="N16668" t="str">
        <f>IF(K16668&gt;L16668,"HIGH ZONE BIAS",IF(K16668&lt;L16668,"LOW ZONE BIAS","EQUILIBRIUM"))</f>
        <v>EQUILIBRIUM</v>
      </c>
    </row>
    <row r="16669">
      <c r="A16669">
        <v>10890</v>
      </c>
      <c r="B16669" t="str">
        <v>2012-02-08</v>
      </c>
      <c r="C16669" t="str">
        <v>Midday</v>
      </c>
      <c r="D16669">
        <v>7</v>
      </c>
      <c r="E16669" t="str">
        <f>IF(MOD(D16669,2)=0,"EVEN","ODD")</f>
        <v>ODD</v>
      </c>
      <c r="F16669" t="str">
        <f>IF(D16669&lt;=18,"LOW (1-18)","HIGH (19-36)")</f>
        <v>LOW (1-18)</v>
      </c>
      <c r="G16669">
        <f>INT((D16669-1)/6)+1</f>
        <v>2</v>
      </c>
      <c r="H16669">
        <f>MOD(D16669-1,6)+1</f>
        <v>1</v>
      </c>
      <c r="I16669">
        <f>37-D16669</f>
        <v>30</v>
      </c>
      <c r="J16669">
        <f>ABS(D16669-D16670)</f>
        <v>23</v>
      </c>
      <c r="K16669">
        <f>AVERAGE(D16669:D16673)</f>
        <v>7</v>
      </c>
      <c r="L16669">
        <f>AVERAGE(D16669:D16688)</f>
        <v>7</v>
      </c>
      <c r="M16669">
        <f>K16669-L16669</f>
        <v>0</v>
      </c>
      <c r="N16669" t="str">
        <f>IF(K16669&gt;L16669,"HIGH ZONE BIAS",IF(K16669&lt;L16669,"LOW ZONE BIAS","EQUILIBRIUM"))</f>
        <v>EQUILIBRIUM</v>
      </c>
    </row>
    <row r="16670">
      <c r="A16670">
        <v>10889</v>
      </c>
      <c r="B16670" t="str">
        <v>2012-02-08</v>
      </c>
      <c r="C16670" t="str">
        <v>Morning</v>
      </c>
      <c r="D16670">
        <v>30</v>
      </c>
      <c r="E16670" t="str">
        <f>IF(MOD(D16670,2)=0,"EVEN","ODD")</f>
        <v>EVEN</v>
      </c>
      <c r="F16670" t="str">
        <f>IF(D16670&lt;=18,"LOW (1-18)","HIGH (19-36)")</f>
        <v>HIGH (19-36)</v>
      </c>
      <c r="G16670">
        <f>INT((D16670-1)/6)+1</f>
        <v>5</v>
      </c>
      <c r="H16670">
        <f>MOD(D16670-1,6)+1</f>
        <v>6</v>
      </c>
      <c r="I16670">
        <f>37-D16670</f>
        <v>7</v>
      </c>
      <c r="J16670">
        <f>ABS(D16670-D16671)</f>
        <v>27</v>
      </c>
      <c r="K16670">
        <f>AVERAGE(D16670:D16674)</f>
        <v>30</v>
      </c>
      <c r="L16670">
        <f>AVERAGE(D16670:D16689)</f>
        <v>30</v>
      </c>
      <c r="M16670">
        <f>K16670-L16670</f>
        <v>0</v>
      </c>
      <c r="N16670" t="str">
        <f>IF(K16670&gt;L16670,"HIGH ZONE BIAS",IF(K16670&lt;L16670,"LOW ZONE BIAS","EQUILIBRIUM"))</f>
        <v>EQUILIBRIUM</v>
      </c>
    </row>
    <row r="16671">
      <c r="A16671">
        <v>10888</v>
      </c>
      <c r="B16671" t="str">
        <v>2012-02-07</v>
      </c>
      <c r="C16671" t="str">
        <v>Evening</v>
      </c>
      <c r="D16671">
        <v>3</v>
      </c>
      <c r="E16671" t="str">
        <f>IF(MOD(D16671,2)=0,"EVEN","ODD")</f>
        <v>ODD</v>
      </c>
      <c r="F16671" t="str">
        <f>IF(D16671&lt;=18,"LOW (1-18)","HIGH (19-36)")</f>
        <v>LOW (1-18)</v>
      </c>
      <c r="G16671">
        <f>INT((D16671-1)/6)+1</f>
        <v>1</v>
      </c>
      <c r="H16671">
        <f>MOD(D16671-1,6)+1</f>
        <v>3</v>
      </c>
      <c r="I16671">
        <f>37-D16671</f>
        <v>34</v>
      </c>
      <c r="J16671">
        <f>ABS(D16671-D16672)</f>
        <v>3</v>
      </c>
      <c r="K16671">
        <f>AVERAGE(D16671:D16675)</f>
        <v>3</v>
      </c>
      <c r="L16671">
        <f>AVERAGE(D16671:D16690)</f>
        <v>3</v>
      </c>
      <c r="M16671">
        <f>K16671-L16671</f>
        <v>0</v>
      </c>
      <c r="N16671" t="str">
        <f>IF(K16671&gt;L16671,"HIGH ZONE BIAS",IF(K16671&lt;L16671,"LOW ZONE BIAS","EQUILIBRIUM"))</f>
        <v>EQUILIBRIUM</v>
      </c>
    </row>
    <row r="16672">
      <c r="A16672">
        <v>10887</v>
      </c>
      <c r="B16672" t="str">
        <v>2012-02-07</v>
      </c>
      <c r="C16672" t="str">
        <v>Midday</v>
      </c>
      <c r="D16672">
        <v>6</v>
      </c>
      <c r="E16672" t="str">
        <f>IF(MOD(D16672,2)=0,"EVEN","ODD")</f>
        <v>EVEN</v>
      </c>
      <c r="F16672" t="str">
        <f>IF(D16672&lt;=18,"LOW (1-18)","HIGH (19-36)")</f>
        <v>LOW (1-18)</v>
      </c>
      <c r="G16672">
        <f>INT((D16672-1)/6)+1</f>
        <v>1</v>
      </c>
      <c r="H16672">
        <f>MOD(D16672-1,6)+1</f>
        <v>6</v>
      </c>
      <c r="I16672">
        <f>37-D16672</f>
        <v>31</v>
      </c>
      <c r="J16672">
        <f>ABS(D16672-D16673)</f>
        <v>24</v>
      </c>
      <c r="K16672">
        <f>AVERAGE(D16672:D16676)</f>
        <v>6</v>
      </c>
      <c r="L16672">
        <f>AVERAGE(D16672:D16691)</f>
        <v>6</v>
      </c>
      <c r="M16672">
        <f>K16672-L16672</f>
        <v>0</v>
      </c>
      <c r="N16672" t="str">
        <f>IF(K16672&gt;L16672,"HIGH ZONE BIAS",IF(K16672&lt;L16672,"LOW ZONE BIAS","EQUILIBRIUM"))</f>
        <v>EQUILIBRIUM</v>
      </c>
    </row>
    <row r="16673">
      <c r="A16673">
        <v>10886</v>
      </c>
      <c r="B16673" t="str">
        <v>2012-02-07</v>
      </c>
      <c r="C16673" t="str">
        <v>Morning</v>
      </c>
      <c r="D16673">
        <v>30</v>
      </c>
      <c r="E16673" t="str">
        <f>IF(MOD(D16673,2)=0,"EVEN","ODD")</f>
        <v>EVEN</v>
      </c>
      <c r="F16673" t="str">
        <f>IF(D16673&lt;=18,"LOW (1-18)","HIGH (19-36)")</f>
        <v>HIGH (19-36)</v>
      </c>
      <c r="G16673">
        <f>INT((D16673-1)/6)+1</f>
        <v>5</v>
      </c>
      <c r="H16673">
        <f>MOD(D16673-1,6)+1</f>
        <v>6</v>
      </c>
      <c r="I16673">
        <f>37-D16673</f>
        <v>7</v>
      </c>
      <c r="J16673">
        <f>ABS(D16673-D16674)</f>
        <v>21</v>
      </c>
      <c r="K16673">
        <f>AVERAGE(D16673:D16677)</f>
        <v>30</v>
      </c>
      <c r="L16673">
        <f>AVERAGE(D16673:D16692)</f>
        <v>30</v>
      </c>
      <c r="M16673">
        <f>K16673-L16673</f>
        <v>0</v>
      </c>
      <c r="N16673" t="str">
        <f>IF(K16673&gt;L16673,"HIGH ZONE BIAS",IF(K16673&lt;L16673,"LOW ZONE BIAS","EQUILIBRIUM"))</f>
        <v>EQUILIBRIUM</v>
      </c>
    </row>
    <row r="16674">
      <c r="A16674">
        <v>10885</v>
      </c>
      <c r="B16674" t="str">
        <v>2012-02-06</v>
      </c>
      <c r="C16674" t="str">
        <v>Evening</v>
      </c>
      <c r="D16674">
        <v>9</v>
      </c>
      <c r="E16674" t="str">
        <f>IF(MOD(D16674,2)=0,"EVEN","ODD")</f>
        <v>ODD</v>
      </c>
      <c r="F16674" t="str">
        <f>IF(D16674&lt;=18,"LOW (1-18)","HIGH (19-36)")</f>
        <v>LOW (1-18)</v>
      </c>
      <c r="G16674">
        <f>INT((D16674-1)/6)+1</f>
        <v>2</v>
      </c>
      <c r="H16674">
        <f>MOD(D16674-1,6)+1</f>
        <v>3</v>
      </c>
      <c r="I16674">
        <f>37-D16674</f>
        <v>28</v>
      </c>
      <c r="J16674">
        <f>ABS(D16674-D16675)</f>
        <v>20</v>
      </c>
      <c r="K16674">
        <f>AVERAGE(D16674:D16678)</f>
        <v>9</v>
      </c>
      <c r="L16674">
        <f>AVERAGE(D16674:D16693)</f>
        <v>9</v>
      </c>
      <c r="M16674">
        <f>K16674-L16674</f>
        <v>0</v>
      </c>
      <c r="N16674" t="str">
        <f>IF(K16674&gt;L16674,"HIGH ZONE BIAS",IF(K16674&lt;L16674,"LOW ZONE BIAS","EQUILIBRIUM"))</f>
        <v>EQUILIBRIUM</v>
      </c>
    </row>
    <row r="16675">
      <c r="A16675">
        <v>10884</v>
      </c>
      <c r="B16675" t="str">
        <v>2012-02-06</v>
      </c>
      <c r="C16675" t="str">
        <v>Midday</v>
      </c>
      <c r="D16675">
        <v>29</v>
      </c>
      <c r="E16675" t="str">
        <f>IF(MOD(D16675,2)=0,"EVEN","ODD")</f>
        <v>ODD</v>
      </c>
      <c r="F16675" t="str">
        <f>IF(D16675&lt;=18,"LOW (1-18)","HIGH (19-36)")</f>
        <v>HIGH (19-36)</v>
      </c>
      <c r="G16675">
        <f>INT((D16675-1)/6)+1</f>
        <v>5</v>
      </c>
      <c r="H16675">
        <f>MOD(D16675-1,6)+1</f>
        <v>5</v>
      </c>
      <c r="I16675">
        <f>37-D16675</f>
        <v>8</v>
      </c>
      <c r="J16675">
        <f>ABS(D16675-D16676)</f>
        <v>14</v>
      </c>
      <c r="K16675">
        <f>AVERAGE(D16675:D16679)</f>
        <v>29</v>
      </c>
      <c r="L16675">
        <f>AVERAGE(D16675:D16694)</f>
        <v>29</v>
      </c>
      <c r="M16675">
        <f>K16675-L16675</f>
        <v>0</v>
      </c>
      <c r="N16675" t="str">
        <f>IF(K16675&gt;L16675,"HIGH ZONE BIAS",IF(K16675&lt;L16675,"LOW ZONE BIAS","EQUILIBRIUM"))</f>
        <v>EQUILIBRIUM</v>
      </c>
    </row>
    <row r="16676">
      <c r="A16676">
        <v>10883</v>
      </c>
      <c r="B16676" t="str">
        <v>2012-02-06</v>
      </c>
      <c r="C16676" t="str">
        <v>Morning</v>
      </c>
      <c r="D16676">
        <v>15</v>
      </c>
      <c r="E16676" t="str">
        <f>IF(MOD(D16676,2)=0,"EVEN","ODD")</f>
        <v>ODD</v>
      </c>
      <c r="F16676" t="str">
        <f>IF(D16676&lt;=18,"LOW (1-18)","HIGH (19-36)")</f>
        <v>LOW (1-18)</v>
      </c>
      <c r="G16676">
        <f>INT((D16676-1)/6)+1</f>
        <v>3</v>
      </c>
      <c r="H16676">
        <f>MOD(D16676-1,6)+1</f>
        <v>3</v>
      </c>
      <c r="I16676">
        <f>37-D16676</f>
        <v>22</v>
      </c>
      <c r="J16676">
        <f>ABS(D16676-D16677)</f>
        <v>19</v>
      </c>
      <c r="K16676">
        <f>AVERAGE(D16676:D16680)</f>
        <v>15</v>
      </c>
      <c r="L16676">
        <f>AVERAGE(D16676:D16695)</f>
        <v>15</v>
      </c>
      <c r="M16676">
        <f>K16676-L16676</f>
        <v>0</v>
      </c>
      <c r="N16676" t="str">
        <f>IF(K16676&gt;L16676,"HIGH ZONE BIAS",IF(K16676&lt;L16676,"LOW ZONE BIAS","EQUILIBRIUM"))</f>
        <v>EQUILIBRIUM</v>
      </c>
    </row>
    <row r="16677">
      <c r="A16677">
        <v>10882</v>
      </c>
      <c r="B16677" t="str">
        <v>2012-02-04</v>
      </c>
      <c r="C16677" t="str">
        <v>Evening</v>
      </c>
      <c r="D16677">
        <v>34</v>
      </c>
      <c r="E16677" t="str">
        <f>IF(MOD(D16677,2)=0,"EVEN","ODD")</f>
        <v>EVEN</v>
      </c>
      <c r="F16677" t="str">
        <f>IF(D16677&lt;=18,"LOW (1-18)","HIGH (19-36)")</f>
        <v>HIGH (19-36)</v>
      </c>
      <c r="G16677">
        <f>INT((D16677-1)/6)+1</f>
        <v>6</v>
      </c>
      <c r="H16677">
        <f>MOD(D16677-1,6)+1</f>
        <v>4</v>
      </c>
      <c r="I16677">
        <f>37-D16677</f>
        <v>3</v>
      </c>
      <c r="J16677">
        <f>ABS(D16677-D16678)</f>
        <v>9</v>
      </c>
      <c r="K16677">
        <f>AVERAGE(D16677:D16681)</f>
        <v>34</v>
      </c>
      <c r="L16677">
        <f>AVERAGE(D16677:D16696)</f>
        <v>34</v>
      </c>
      <c r="M16677">
        <f>K16677-L16677</f>
        <v>0</v>
      </c>
      <c r="N16677" t="str">
        <f>IF(K16677&gt;L16677,"HIGH ZONE BIAS",IF(K16677&lt;L16677,"LOW ZONE BIAS","EQUILIBRIUM"))</f>
        <v>EQUILIBRIUM</v>
      </c>
    </row>
    <row r="16678">
      <c r="A16678">
        <v>10881</v>
      </c>
      <c r="B16678" t="str">
        <v>2012-02-04</v>
      </c>
      <c r="C16678" t="str">
        <v>Midday</v>
      </c>
      <c r="D16678">
        <v>25</v>
      </c>
      <c r="E16678" t="str">
        <f>IF(MOD(D16678,2)=0,"EVEN","ODD")</f>
        <v>ODD</v>
      </c>
      <c r="F16678" t="str">
        <f>IF(D16678&lt;=18,"LOW (1-18)","HIGH (19-36)")</f>
        <v>HIGH (19-36)</v>
      </c>
      <c r="G16678">
        <f>INT((D16678-1)/6)+1</f>
        <v>5</v>
      </c>
      <c r="H16678">
        <f>MOD(D16678-1,6)+1</f>
        <v>1</v>
      </c>
      <c r="I16678">
        <f>37-D16678</f>
        <v>12</v>
      </c>
      <c r="J16678">
        <f>ABS(D16678-D16679)</f>
        <v>7</v>
      </c>
      <c r="K16678">
        <f>AVERAGE(D16678:D16682)</f>
        <v>25</v>
      </c>
      <c r="L16678">
        <f>AVERAGE(D16678:D16697)</f>
        <v>25</v>
      </c>
      <c r="M16678">
        <f>K16678-L16678</f>
        <v>0</v>
      </c>
      <c r="N16678" t="str">
        <f>IF(K16678&gt;L16678,"HIGH ZONE BIAS",IF(K16678&lt;L16678,"LOW ZONE BIAS","EQUILIBRIUM"))</f>
        <v>EQUILIBRIUM</v>
      </c>
    </row>
    <row r="16679">
      <c r="A16679">
        <v>10880</v>
      </c>
      <c r="B16679" t="str">
        <v>2012-02-04</v>
      </c>
      <c r="C16679" t="str">
        <v>Morning</v>
      </c>
      <c r="D16679">
        <v>18</v>
      </c>
      <c r="E16679" t="str">
        <f>IF(MOD(D16679,2)=0,"EVEN","ODD")</f>
        <v>EVEN</v>
      </c>
      <c r="F16679" t="str">
        <f>IF(D16679&lt;=18,"LOW (1-18)","HIGH (19-36)")</f>
        <v>LOW (1-18)</v>
      </c>
      <c r="G16679">
        <f>INT((D16679-1)/6)+1</f>
        <v>3</v>
      </c>
      <c r="H16679">
        <f>MOD(D16679-1,6)+1</f>
        <v>6</v>
      </c>
      <c r="I16679">
        <f>37-D16679</f>
        <v>19</v>
      </c>
      <c r="J16679">
        <f>ABS(D16679-D16680)</f>
        <v>12</v>
      </c>
      <c r="K16679">
        <f>AVERAGE(D16679:D16683)</f>
        <v>18</v>
      </c>
      <c r="L16679">
        <f>AVERAGE(D16679:D16698)</f>
        <v>18</v>
      </c>
      <c r="M16679">
        <f>K16679-L16679</f>
        <v>0</v>
      </c>
      <c r="N16679" t="str">
        <f>IF(K16679&gt;L16679,"HIGH ZONE BIAS",IF(K16679&lt;L16679,"LOW ZONE BIAS","EQUILIBRIUM"))</f>
        <v>EQUILIBRIUM</v>
      </c>
    </row>
    <row r="16680">
      <c r="A16680">
        <v>10879</v>
      </c>
      <c r="B16680" t="str">
        <v>2012-02-03</v>
      </c>
      <c r="C16680" t="str">
        <v>Evening</v>
      </c>
      <c r="D16680">
        <v>30</v>
      </c>
      <c r="E16680" t="str">
        <f>IF(MOD(D16680,2)=0,"EVEN","ODD")</f>
        <v>EVEN</v>
      </c>
      <c r="F16680" t="str">
        <f>IF(D16680&lt;=18,"LOW (1-18)","HIGH (19-36)")</f>
        <v>HIGH (19-36)</v>
      </c>
      <c r="G16680">
        <f>INT((D16680-1)/6)+1</f>
        <v>5</v>
      </c>
      <c r="H16680">
        <f>MOD(D16680-1,6)+1</f>
        <v>6</v>
      </c>
      <c r="I16680">
        <f>37-D16680</f>
        <v>7</v>
      </c>
      <c r="J16680">
        <f>ABS(D16680-D16681)</f>
        <v>7</v>
      </c>
      <c r="K16680">
        <f>AVERAGE(D16680:D16684)</f>
        <v>30</v>
      </c>
      <c r="L16680">
        <f>AVERAGE(D16680:D16699)</f>
        <v>30</v>
      </c>
      <c r="M16680">
        <f>K16680-L16680</f>
        <v>0</v>
      </c>
      <c r="N16680" t="str">
        <f>IF(K16680&gt;L16680,"HIGH ZONE BIAS",IF(K16680&lt;L16680,"LOW ZONE BIAS","EQUILIBRIUM"))</f>
        <v>EQUILIBRIUM</v>
      </c>
    </row>
    <row r="16681">
      <c r="A16681">
        <v>10878</v>
      </c>
      <c r="B16681" t="str">
        <v>2012-02-03</v>
      </c>
      <c r="C16681" t="str">
        <v>Midday</v>
      </c>
      <c r="D16681">
        <v>23</v>
      </c>
      <c r="E16681" t="str">
        <f>IF(MOD(D16681,2)=0,"EVEN","ODD")</f>
        <v>ODD</v>
      </c>
      <c r="F16681" t="str">
        <f>IF(D16681&lt;=18,"LOW (1-18)","HIGH (19-36)")</f>
        <v>HIGH (19-36)</v>
      </c>
      <c r="G16681">
        <f>INT((D16681-1)/6)+1</f>
        <v>4</v>
      </c>
      <c r="H16681">
        <f>MOD(D16681-1,6)+1</f>
        <v>5</v>
      </c>
      <c r="I16681">
        <f>37-D16681</f>
        <v>14</v>
      </c>
      <c r="J16681">
        <f>ABS(D16681-D16682)</f>
        <v>10</v>
      </c>
      <c r="K16681">
        <f>AVERAGE(D16681:D16685)</f>
        <v>23</v>
      </c>
      <c r="L16681">
        <f>AVERAGE(D16681:D16700)</f>
        <v>23</v>
      </c>
      <c r="M16681">
        <f>K16681-L16681</f>
        <v>0</v>
      </c>
      <c r="N16681" t="str">
        <f>IF(K16681&gt;L16681,"HIGH ZONE BIAS",IF(K16681&lt;L16681,"LOW ZONE BIAS","EQUILIBRIUM"))</f>
        <v>EQUILIBRIUM</v>
      </c>
    </row>
    <row r="16682">
      <c r="A16682">
        <v>10877</v>
      </c>
      <c r="B16682" t="str">
        <v>2012-02-03</v>
      </c>
      <c r="C16682" t="str">
        <v>Morning</v>
      </c>
      <c r="D16682">
        <v>33</v>
      </c>
      <c r="E16682" t="str">
        <f>IF(MOD(D16682,2)=0,"EVEN","ODD")</f>
        <v>ODD</v>
      </c>
      <c r="F16682" t="str">
        <f>IF(D16682&lt;=18,"LOW (1-18)","HIGH (19-36)")</f>
        <v>HIGH (19-36)</v>
      </c>
      <c r="G16682">
        <f>INT((D16682-1)/6)+1</f>
        <v>6</v>
      </c>
      <c r="H16682">
        <f>MOD(D16682-1,6)+1</f>
        <v>3</v>
      </c>
      <c r="I16682">
        <f>37-D16682</f>
        <v>4</v>
      </c>
      <c r="J16682">
        <f>ABS(D16682-D16683)</f>
        <v>24</v>
      </c>
      <c r="K16682">
        <f>AVERAGE(D16682:D16686)</f>
        <v>33</v>
      </c>
      <c r="L16682">
        <f>AVERAGE(D16682:D16701)</f>
        <v>33</v>
      </c>
      <c r="M16682">
        <f>K16682-L16682</f>
        <v>0</v>
      </c>
      <c r="N16682" t="str">
        <f>IF(K16682&gt;L16682,"HIGH ZONE BIAS",IF(K16682&lt;L16682,"LOW ZONE BIAS","EQUILIBRIUM"))</f>
        <v>EQUILIBRIUM</v>
      </c>
    </row>
    <row r="16683">
      <c r="A16683">
        <v>10876</v>
      </c>
      <c r="B16683" t="str">
        <v>2012-02-02</v>
      </c>
      <c r="C16683" t="str">
        <v>Evening</v>
      </c>
      <c r="D16683">
        <v>9</v>
      </c>
      <c r="E16683" t="str">
        <f>IF(MOD(D16683,2)=0,"EVEN","ODD")</f>
        <v>ODD</v>
      </c>
      <c r="F16683" t="str">
        <f>IF(D16683&lt;=18,"LOW (1-18)","HIGH (19-36)")</f>
        <v>LOW (1-18)</v>
      </c>
      <c r="G16683">
        <f>INT((D16683-1)/6)+1</f>
        <v>2</v>
      </c>
      <c r="H16683">
        <f>MOD(D16683-1,6)+1</f>
        <v>3</v>
      </c>
      <c r="I16683">
        <f>37-D16683</f>
        <v>28</v>
      </c>
      <c r="J16683">
        <f>ABS(D16683-D16684)</f>
        <v>4</v>
      </c>
      <c r="K16683">
        <f>AVERAGE(D16683:D16687)</f>
        <v>9</v>
      </c>
      <c r="L16683">
        <f>AVERAGE(D16683:D16702)</f>
        <v>9</v>
      </c>
      <c r="M16683">
        <f>K16683-L16683</f>
        <v>0</v>
      </c>
      <c r="N16683" t="str">
        <f>IF(K16683&gt;L16683,"HIGH ZONE BIAS",IF(K16683&lt;L16683,"LOW ZONE BIAS","EQUILIBRIUM"))</f>
        <v>EQUILIBRIUM</v>
      </c>
    </row>
    <row r="16684">
      <c r="A16684">
        <v>10875</v>
      </c>
      <c r="B16684" t="str">
        <v>2012-02-02</v>
      </c>
      <c r="C16684" t="str">
        <v>Midday</v>
      </c>
      <c r="D16684">
        <v>5</v>
      </c>
      <c r="E16684" t="str">
        <f>IF(MOD(D16684,2)=0,"EVEN","ODD")</f>
        <v>ODD</v>
      </c>
      <c r="F16684" t="str">
        <f>IF(D16684&lt;=18,"LOW (1-18)","HIGH (19-36)")</f>
        <v>LOW (1-18)</v>
      </c>
      <c r="G16684">
        <f>INT((D16684-1)/6)+1</f>
        <v>1</v>
      </c>
      <c r="H16684">
        <f>MOD(D16684-1,6)+1</f>
        <v>5</v>
      </c>
      <c r="I16684">
        <f>37-D16684</f>
        <v>32</v>
      </c>
      <c r="J16684">
        <f>ABS(D16684-D16685)</f>
        <v>23</v>
      </c>
      <c r="K16684">
        <f>AVERAGE(D16684:D16688)</f>
        <v>5</v>
      </c>
      <c r="L16684">
        <f>AVERAGE(D16684:D16703)</f>
        <v>5</v>
      </c>
      <c r="M16684">
        <f>K16684-L16684</f>
        <v>0</v>
      </c>
      <c r="N16684" t="str">
        <f>IF(K16684&gt;L16684,"HIGH ZONE BIAS",IF(K16684&lt;L16684,"LOW ZONE BIAS","EQUILIBRIUM"))</f>
        <v>EQUILIBRIUM</v>
      </c>
    </row>
    <row r="16685">
      <c r="A16685">
        <v>10874</v>
      </c>
      <c r="B16685" t="str">
        <v>2012-02-02</v>
      </c>
      <c r="C16685" t="str">
        <v>Morning</v>
      </c>
      <c r="D16685">
        <v>28</v>
      </c>
      <c r="E16685" t="str">
        <f>IF(MOD(D16685,2)=0,"EVEN","ODD")</f>
        <v>EVEN</v>
      </c>
      <c r="F16685" t="str">
        <f>IF(D16685&lt;=18,"LOW (1-18)","HIGH (19-36)")</f>
        <v>HIGH (19-36)</v>
      </c>
      <c r="G16685">
        <f>INT((D16685-1)/6)+1</f>
        <v>5</v>
      </c>
      <c r="H16685">
        <f>MOD(D16685-1,6)+1</f>
        <v>4</v>
      </c>
      <c r="I16685">
        <f>37-D16685</f>
        <v>9</v>
      </c>
      <c r="J16685">
        <f>ABS(D16685-D16686)</f>
        <v>11</v>
      </c>
      <c r="K16685">
        <f>AVERAGE(D16685:D16689)</f>
        <v>28</v>
      </c>
      <c r="L16685">
        <f>AVERAGE(D16685:D16704)</f>
        <v>28</v>
      </c>
      <c r="M16685">
        <f>K16685-L16685</f>
        <v>0</v>
      </c>
      <c r="N16685" t="str">
        <f>IF(K16685&gt;L16685,"HIGH ZONE BIAS",IF(K16685&lt;L16685,"LOW ZONE BIAS","EQUILIBRIUM"))</f>
        <v>EQUILIBRIUM</v>
      </c>
    </row>
    <row r="16686">
      <c r="A16686">
        <v>10873</v>
      </c>
      <c r="B16686" t="str">
        <v>2012-02-01</v>
      </c>
      <c r="C16686" t="str">
        <v>Evening</v>
      </c>
      <c r="D16686">
        <v>17</v>
      </c>
      <c r="E16686" t="str">
        <f>IF(MOD(D16686,2)=0,"EVEN","ODD")</f>
        <v>ODD</v>
      </c>
      <c r="F16686" t="str">
        <f>IF(D16686&lt;=18,"LOW (1-18)","HIGH (19-36)")</f>
        <v>LOW (1-18)</v>
      </c>
      <c r="G16686">
        <f>INT((D16686-1)/6)+1</f>
        <v>3</v>
      </c>
      <c r="H16686">
        <f>MOD(D16686-1,6)+1</f>
        <v>5</v>
      </c>
      <c r="I16686">
        <f>37-D16686</f>
        <v>20</v>
      </c>
      <c r="J16686">
        <f>ABS(D16686-D16687)</f>
        <v>10</v>
      </c>
      <c r="K16686">
        <f>AVERAGE(D16686:D16690)</f>
        <v>17</v>
      </c>
      <c r="L16686">
        <f>AVERAGE(D16686:D16705)</f>
        <v>17</v>
      </c>
      <c r="M16686">
        <f>K16686-L16686</f>
        <v>0</v>
      </c>
      <c r="N16686" t="str">
        <f>IF(K16686&gt;L16686,"HIGH ZONE BIAS",IF(K16686&lt;L16686,"LOW ZONE BIAS","EQUILIBRIUM"))</f>
        <v>EQUILIBRIUM</v>
      </c>
    </row>
    <row r="16687">
      <c r="A16687">
        <v>10872</v>
      </c>
      <c r="B16687" t="str">
        <v>2012-02-01</v>
      </c>
      <c r="C16687" t="str">
        <v>Midday</v>
      </c>
      <c r="D16687">
        <v>27</v>
      </c>
      <c r="E16687" t="str">
        <f>IF(MOD(D16687,2)=0,"EVEN","ODD")</f>
        <v>ODD</v>
      </c>
      <c r="F16687" t="str">
        <f>IF(D16687&lt;=18,"LOW (1-18)","HIGH (19-36)")</f>
        <v>HIGH (19-36)</v>
      </c>
      <c r="G16687">
        <f>INT((D16687-1)/6)+1</f>
        <v>5</v>
      </c>
      <c r="H16687">
        <f>MOD(D16687-1,6)+1</f>
        <v>3</v>
      </c>
      <c r="I16687">
        <f>37-D16687</f>
        <v>10</v>
      </c>
      <c r="J16687">
        <f>ABS(D16687-D16688)</f>
        <v>5</v>
      </c>
      <c r="K16687">
        <f>AVERAGE(D16687:D16691)</f>
        <v>27</v>
      </c>
      <c r="L16687">
        <f>AVERAGE(D16687:D16706)</f>
        <v>27</v>
      </c>
      <c r="M16687">
        <f>K16687-L16687</f>
        <v>0</v>
      </c>
      <c r="N16687" t="str">
        <f>IF(K16687&gt;L16687,"HIGH ZONE BIAS",IF(K16687&lt;L16687,"LOW ZONE BIAS","EQUILIBRIUM"))</f>
        <v>EQUILIBRIUM</v>
      </c>
    </row>
    <row r="16688">
      <c r="A16688">
        <v>10871</v>
      </c>
      <c r="B16688" t="str">
        <v>2012-02-01</v>
      </c>
      <c r="C16688" t="str">
        <v>Morning</v>
      </c>
      <c r="D16688">
        <v>22</v>
      </c>
      <c r="E16688" t="str">
        <f>IF(MOD(D16688,2)=0,"EVEN","ODD")</f>
        <v>EVEN</v>
      </c>
      <c r="F16688" t="str">
        <f>IF(D16688&lt;=18,"LOW (1-18)","HIGH (19-36)")</f>
        <v>HIGH (19-36)</v>
      </c>
      <c r="G16688">
        <f>INT((D16688-1)/6)+1</f>
        <v>4</v>
      </c>
      <c r="H16688">
        <f>MOD(D16688-1,6)+1</f>
        <v>4</v>
      </c>
      <c r="I16688">
        <f>37-D16688</f>
        <v>15</v>
      </c>
      <c r="J16688">
        <f>ABS(D16688-D16689)</f>
        <v>5</v>
      </c>
      <c r="K16688">
        <f>AVERAGE(D16688:D16692)</f>
        <v>22</v>
      </c>
      <c r="L16688">
        <f>AVERAGE(D16688:D16707)</f>
        <v>22</v>
      </c>
      <c r="M16688">
        <f>K16688-L16688</f>
        <v>0</v>
      </c>
      <c r="N16688" t="str">
        <f>IF(K16688&gt;L16688,"HIGH ZONE BIAS",IF(K16688&lt;L16688,"LOW ZONE BIAS","EQUILIBRIUM"))</f>
        <v>EQUILIBRIUM</v>
      </c>
    </row>
    <row r="16689">
      <c r="A16689">
        <v>10870</v>
      </c>
      <c r="B16689" t="str">
        <v>2012-01-31</v>
      </c>
      <c r="C16689" t="str">
        <v>Evening</v>
      </c>
      <c r="D16689">
        <v>17</v>
      </c>
      <c r="E16689" t="str">
        <f>IF(MOD(D16689,2)=0,"EVEN","ODD")</f>
        <v>ODD</v>
      </c>
      <c r="F16689" t="str">
        <f>IF(D16689&lt;=18,"LOW (1-18)","HIGH (19-36)")</f>
        <v>LOW (1-18)</v>
      </c>
      <c r="G16689">
        <f>INT((D16689-1)/6)+1</f>
        <v>3</v>
      </c>
      <c r="H16689">
        <f>MOD(D16689-1,6)+1</f>
        <v>5</v>
      </c>
      <c r="I16689">
        <f>37-D16689</f>
        <v>20</v>
      </c>
      <c r="J16689">
        <f>ABS(D16689-D16690)</f>
        <v>5</v>
      </c>
      <c r="K16689">
        <f>AVERAGE(D16689:D16693)</f>
        <v>17</v>
      </c>
      <c r="L16689">
        <f>AVERAGE(D16689:D16708)</f>
        <v>17</v>
      </c>
      <c r="M16689">
        <f>K16689-L16689</f>
        <v>0</v>
      </c>
      <c r="N16689" t="str">
        <f>IF(K16689&gt;L16689,"HIGH ZONE BIAS",IF(K16689&lt;L16689,"LOW ZONE BIAS","EQUILIBRIUM"))</f>
        <v>EQUILIBRIUM</v>
      </c>
    </row>
    <row r="16690">
      <c r="A16690">
        <v>10869</v>
      </c>
      <c r="B16690" t="str">
        <v>2012-01-31</v>
      </c>
      <c r="C16690" t="str">
        <v>Midday</v>
      </c>
      <c r="D16690">
        <v>12</v>
      </c>
      <c r="E16690" t="str">
        <f>IF(MOD(D16690,2)=0,"EVEN","ODD")</f>
        <v>EVEN</v>
      </c>
      <c r="F16690" t="str">
        <f>IF(D16690&lt;=18,"LOW (1-18)","HIGH (19-36)")</f>
        <v>LOW (1-18)</v>
      </c>
      <c r="G16690">
        <f>INT((D16690-1)/6)+1</f>
        <v>2</v>
      </c>
      <c r="H16690">
        <f>MOD(D16690-1,6)+1</f>
        <v>6</v>
      </c>
      <c r="I16690">
        <f>37-D16690</f>
        <v>25</v>
      </c>
      <c r="J16690">
        <f>ABS(D16690-D16691)</f>
        <v>2</v>
      </c>
      <c r="K16690">
        <f>AVERAGE(D16690:D16694)</f>
        <v>12</v>
      </c>
      <c r="L16690">
        <f>AVERAGE(D16690:D16709)</f>
        <v>12</v>
      </c>
      <c r="M16690">
        <f>K16690-L16690</f>
        <v>0</v>
      </c>
      <c r="N16690" t="str">
        <f>IF(K16690&gt;L16690,"HIGH ZONE BIAS",IF(K16690&lt;L16690,"LOW ZONE BIAS","EQUILIBRIUM"))</f>
        <v>EQUILIBRIUM</v>
      </c>
    </row>
    <row r="16691">
      <c r="A16691">
        <v>10868</v>
      </c>
      <c r="B16691" t="str">
        <v>2012-01-31</v>
      </c>
      <c r="C16691" t="str">
        <v>Morning</v>
      </c>
      <c r="D16691">
        <v>14</v>
      </c>
      <c r="E16691" t="str">
        <f>IF(MOD(D16691,2)=0,"EVEN","ODD")</f>
        <v>EVEN</v>
      </c>
      <c r="F16691" t="str">
        <f>IF(D16691&lt;=18,"LOW (1-18)","HIGH (19-36)")</f>
        <v>LOW (1-18)</v>
      </c>
      <c r="G16691">
        <f>INT((D16691-1)/6)+1</f>
        <v>3</v>
      </c>
      <c r="H16691">
        <f>MOD(D16691-1,6)+1</f>
        <v>2</v>
      </c>
      <c r="I16691">
        <f>37-D16691</f>
        <v>23</v>
      </c>
      <c r="J16691">
        <f>ABS(D16691-D16692)</f>
        <v>10</v>
      </c>
      <c r="K16691">
        <f>AVERAGE(D16691:D16695)</f>
        <v>14</v>
      </c>
      <c r="L16691">
        <f>AVERAGE(D16691:D16710)</f>
        <v>14</v>
      </c>
      <c r="M16691">
        <f>K16691-L16691</f>
        <v>0</v>
      </c>
      <c r="N16691" t="str">
        <f>IF(K16691&gt;L16691,"HIGH ZONE BIAS",IF(K16691&lt;L16691,"LOW ZONE BIAS","EQUILIBRIUM"))</f>
        <v>EQUILIBRIUM</v>
      </c>
    </row>
    <row r="16692">
      <c r="A16692">
        <v>10867</v>
      </c>
      <c r="B16692" t="str">
        <v>2012-01-30</v>
      </c>
      <c r="C16692" t="str">
        <v>Evening</v>
      </c>
      <c r="D16692">
        <v>4</v>
      </c>
      <c r="E16692" t="str">
        <f>IF(MOD(D16692,2)=0,"EVEN","ODD")</f>
        <v>EVEN</v>
      </c>
      <c r="F16692" t="str">
        <f>IF(D16692&lt;=18,"LOW (1-18)","HIGH (19-36)")</f>
        <v>LOW (1-18)</v>
      </c>
      <c r="G16692">
        <f>INT((D16692-1)/6)+1</f>
        <v>1</v>
      </c>
      <c r="H16692">
        <f>MOD(D16692-1,6)+1</f>
        <v>4</v>
      </c>
      <c r="I16692">
        <f>37-D16692</f>
        <v>33</v>
      </c>
      <c r="J16692">
        <f>ABS(D16692-D16693)</f>
        <v>1</v>
      </c>
      <c r="K16692">
        <f>AVERAGE(D16692:D16696)</f>
        <v>4</v>
      </c>
      <c r="L16692">
        <f>AVERAGE(D16692:D16711)</f>
        <v>4</v>
      </c>
      <c r="M16692">
        <f>K16692-L16692</f>
        <v>0</v>
      </c>
      <c r="N16692" t="str">
        <f>IF(K16692&gt;L16692,"HIGH ZONE BIAS",IF(K16692&lt;L16692,"LOW ZONE BIAS","EQUILIBRIUM"))</f>
        <v>EQUILIBRIUM</v>
      </c>
    </row>
    <row r="16693">
      <c r="A16693">
        <v>10866</v>
      </c>
      <c r="B16693" t="str">
        <v>2012-01-30</v>
      </c>
      <c r="C16693" t="str">
        <v>Midday</v>
      </c>
      <c r="D16693">
        <v>5</v>
      </c>
      <c r="E16693" t="str">
        <f>IF(MOD(D16693,2)=0,"EVEN","ODD")</f>
        <v>ODD</v>
      </c>
      <c r="F16693" t="str">
        <f>IF(D16693&lt;=18,"LOW (1-18)","HIGH (19-36)")</f>
        <v>LOW (1-18)</v>
      </c>
      <c r="G16693">
        <f>INT((D16693-1)/6)+1</f>
        <v>1</v>
      </c>
      <c r="H16693">
        <f>MOD(D16693-1,6)+1</f>
        <v>5</v>
      </c>
      <c r="I16693">
        <f>37-D16693</f>
        <v>32</v>
      </c>
      <c r="J16693">
        <f>ABS(D16693-D16694)</f>
        <v>6</v>
      </c>
      <c r="K16693">
        <f>AVERAGE(D16693:D16697)</f>
        <v>5</v>
      </c>
      <c r="L16693">
        <f>AVERAGE(D16693:D16712)</f>
        <v>5</v>
      </c>
      <c r="M16693">
        <f>K16693-L16693</f>
        <v>0</v>
      </c>
      <c r="N16693" t="str">
        <f>IF(K16693&gt;L16693,"HIGH ZONE BIAS",IF(K16693&lt;L16693,"LOW ZONE BIAS","EQUILIBRIUM"))</f>
        <v>EQUILIBRIUM</v>
      </c>
    </row>
    <row r="16694">
      <c r="A16694">
        <v>10865</v>
      </c>
      <c r="B16694" t="str">
        <v>2012-01-30</v>
      </c>
      <c r="C16694" t="str">
        <v>Morning</v>
      </c>
      <c r="D16694">
        <v>11</v>
      </c>
      <c r="E16694" t="str">
        <f>IF(MOD(D16694,2)=0,"EVEN","ODD")</f>
        <v>ODD</v>
      </c>
      <c r="F16694" t="str">
        <f>IF(D16694&lt;=18,"LOW (1-18)","HIGH (19-36)")</f>
        <v>LOW (1-18)</v>
      </c>
      <c r="G16694">
        <f>INT((D16694-1)/6)+1</f>
        <v>2</v>
      </c>
      <c r="H16694">
        <f>MOD(D16694-1,6)+1</f>
        <v>5</v>
      </c>
      <c r="I16694">
        <f>37-D16694</f>
        <v>26</v>
      </c>
      <c r="J16694">
        <f>ABS(D16694-D16695)</f>
        <v>10</v>
      </c>
      <c r="K16694">
        <f>AVERAGE(D16694:D16698)</f>
        <v>11</v>
      </c>
      <c r="L16694">
        <f>AVERAGE(D16694:D16713)</f>
        <v>11</v>
      </c>
      <c r="M16694">
        <f>K16694-L16694</f>
        <v>0</v>
      </c>
      <c r="N16694" t="str">
        <f>IF(K16694&gt;L16694,"HIGH ZONE BIAS",IF(K16694&lt;L16694,"LOW ZONE BIAS","EQUILIBRIUM"))</f>
        <v>EQUILIBRIUM</v>
      </c>
    </row>
    <row r="16695">
      <c r="A16695">
        <v>10864</v>
      </c>
      <c r="B16695" t="str">
        <v>2012-01-28</v>
      </c>
      <c r="C16695" t="str">
        <v>Evening</v>
      </c>
      <c r="D16695">
        <v>21</v>
      </c>
      <c r="E16695" t="str">
        <f>IF(MOD(D16695,2)=0,"EVEN","ODD")</f>
        <v>ODD</v>
      </c>
      <c r="F16695" t="str">
        <f>IF(D16695&lt;=18,"LOW (1-18)","HIGH (19-36)")</f>
        <v>HIGH (19-36)</v>
      </c>
      <c r="G16695">
        <f>INT((D16695-1)/6)+1</f>
        <v>4</v>
      </c>
      <c r="H16695">
        <f>MOD(D16695-1,6)+1</f>
        <v>3</v>
      </c>
      <c r="I16695">
        <f>37-D16695</f>
        <v>16</v>
      </c>
      <c r="J16695">
        <f>ABS(D16695-D16696)</f>
        <v>8</v>
      </c>
      <c r="K16695">
        <f>AVERAGE(D16695:D16699)</f>
        <v>21</v>
      </c>
      <c r="L16695">
        <f>AVERAGE(D16695:D16714)</f>
        <v>21</v>
      </c>
      <c r="M16695">
        <f>K16695-L16695</f>
        <v>0</v>
      </c>
      <c r="N16695" t="str">
        <f>IF(K16695&gt;L16695,"HIGH ZONE BIAS",IF(K16695&lt;L16695,"LOW ZONE BIAS","EQUILIBRIUM"))</f>
        <v>EQUILIBRIUM</v>
      </c>
    </row>
    <row r="16696">
      <c r="A16696">
        <v>10863</v>
      </c>
      <c r="B16696" t="str">
        <v>2012-01-28</v>
      </c>
      <c r="C16696" t="str">
        <v>Midday</v>
      </c>
      <c r="D16696">
        <v>13</v>
      </c>
      <c r="E16696" t="str">
        <f>IF(MOD(D16696,2)=0,"EVEN","ODD")</f>
        <v>ODD</v>
      </c>
      <c r="F16696" t="str">
        <f>IF(D16696&lt;=18,"LOW (1-18)","HIGH (19-36)")</f>
        <v>LOW (1-18)</v>
      </c>
      <c r="G16696">
        <f>INT((D16696-1)/6)+1</f>
        <v>3</v>
      </c>
      <c r="H16696">
        <f>MOD(D16696-1,6)+1</f>
        <v>1</v>
      </c>
      <c r="I16696">
        <f>37-D16696</f>
        <v>24</v>
      </c>
      <c r="J16696">
        <f>ABS(D16696-D16697)</f>
        <v>2</v>
      </c>
      <c r="K16696">
        <f>AVERAGE(D16696:D16700)</f>
        <v>13</v>
      </c>
      <c r="L16696">
        <f>AVERAGE(D16696:D16715)</f>
        <v>13</v>
      </c>
      <c r="M16696">
        <f>K16696-L16696</f>
        <v>0</v>
      </c>
      <c r="N16696" t="str">
        <f>IF(K16696&gt;L16696,"HIGH ZONE BIAS",IF(K16696&lt;L16696,"LOW ZONE BIAS","EQUILIBRIUM"))</f>
        <v>EQUILIBRIUM</v>
      </c>
    </row>
    <row r="16697">
      <c r="A16697">
        <v>10862</v>
      </c>
      <c r="B16697" t="str">
        <v>2012-01-28</v>
      </c>
      <c r="C16697" t="str">
        <v>Morning</v>
      </c>
      <c r="D16697">
        <v>15</v>
      </c>
      <c r="E16697" t="str">
        <f>IF(MOD(D16697,2)=0,"EVEN","ODD")</f>
        <v>ODD</v>
      </c>
      <c r="F16697" t="str">
        <f>IF(D16697&lt;=18,"LOW (1-18)","HIGH (19-36)")</f>
        <v>LOW (1-18)</v>
      </c>
      <c r="G16697">
        <f>INT((D16697-1)/6)+1</f>
        <v>3</v>
      </c>
      <c r="H16697">
        <f>MOD(D16697-1,6)+1</f>
        <v>3</v>
      </c>
      <c r="I16697">
        <f>37-D16697</f>
        <v>22</v>
      </c>
      <c r="J16697">
        <f>ABS(D16697-D16698)</f>
        <v>7</v>
      </c>
      <c r="K16697">
        <f>AVERAGE(D16697:D16701)</f>
        <v>15</v>
      </c>
      <c r="L16697">
        <f>AVERAGE(D16697:D16716)</f>
        <v>15</v>
      </c>
      <c r="M16697">
        <f>K16697-L16697</f>
        <v>0</v>
      </c>
      <c r="N16697" t="str">
        <f>IF(K16697&gt;L16697,"HIGH ZONE BIAS",IF(K16697&lt;L16697,"LOW ZONE BIAS","EQUILIBRIUM"))</f>
        <v>EQUILIBRIUM</v>
      </c>
    </row>
    <row r="16698">
      <c r="A16698">
        <v>10861</v>
      </c>
      <c r="B16698" t="str">
        <v>2012-01-27</v>
      </c>
      <c r="C16698" t="str">
        <v>Evening</v>
      </c>
      <c r="D16698">
        <v>8</v>
      </c>
      <c r="E16698" t="str">
        <f>IF(MOD(D16698,2)=0,"EVEN","ODD")</f>
        <v>EVEN</v>
      </c>
      <c r="F16698" t="str">
        <f>IF(D16698&lt;=18,"LOW (1-18)","HIGH (19-36)")</f>
        <v>LOW (1-18)</v>
      </c>
      <c r="G16698">
        <f>INT((D16698-1)/6)+1</f>
        <v>2</v>
      </c>
      <c r="H16698">
        <f>MOD(D16698-1,6)+1</f>
        <v>2</v>
      </c>
      <c r="I16698">
        <f>37-D16698</f>
        <v>29</v>
      </c>
      <c r="J16698">
        <f>ABS(D16698-D16699)</f>
        <v>22</v>
      </c>
      <c r="K16698">
        <f>AVERAGE(D16698:D16702)</f>
        <v>8</v>
      </c>
      <c r="L16698">
        <f>AVERAGE(D16698:D16717)</f>
        <v>8</v>
      </c>
      <c r="M16698">
        <f>K16698-L16698</f>
        <v>0</v>
      </c>
      <c r="N16698" t="str">
        <f>IF(K16698&gt;L16698,"HIGH ZONE BIAS",IF(K16698&lt;L16698,"LOW ZONE BIAS","EQUILIBRIUM"))</f>
        <v>EQUILIBRIUM</v>
      </c>
    </row>
    <row r="16699">
      <c r="A16699">
        <v>10860</v>
      </c>
      <c r="B16699" t="str">
        <v>2012-01-27</v>
      </c>
      <c r="C16699" t="str">
        <v>Midday</v>
      </c>
      <c r="D16699">
        <v>30</v>
      </c>
      <c r="E16699" t="str">
        <f>IF(MOD(D16699,2)=0,"EVEN","ODD")</f>
        <v>EVEN</v>
      </c>
      <c r="F16699" t="str">
        <f>IF(D16699&lt;=18,"LOW (1-18)","HIGH (19-36)")</f>
        <v>HIGH (19-36)</v>
      </c>
      <c r="G16699">
        <f>INT((D16699-1)/6)+1</f>
        <v>5</v>
      </c>
      <c r="H16699">
        <f>MOD(D16699-1,6)+1</f>
        <v>6</v>
      </c>
      <c r="I16699">
        <f>37-D16699</f>
        <v>7</v>
      </c>
      <c r="J16699">
        <f>ABS(D16699-D16700)</f>
        <v>22</v>
      </c>
      <c r="K16699">
        <f>AVERAGE(D16699:D16703)</f>
        <v>30</v>
      </c>
      <c r="L16699">
        <f>AVERAGE(D16699:D16718)</f>
        <v>30</v>
      </c>
      <c r="M16699">
        <f>K16699-L16699</f>
        <v>0</v>
      </c>
      <c r="N16699" t="str">
        <f>IF(K16699&gt;L16699,"HIGH ZONE BIAS",IF(K16699&lt;L16699,"LOW ZONE BIAS","EQUILIBRIUM"))</f>
        <v>EQUILIBRIUM</v>
      </c>
    </row>
    <row r="16700">
      <c r="A16700">
        <v>10859</v>
      </c>
      <c r="B16700" t="str">
        <v>2012-01-27</v>
      </c>
      <c r="C16700" t="str">
        <v>Morning</v>
      </c>
      <c r="D16700">
        <v>8</v>
      </c>
      <c r="E16700" t="str">
        <f>IF(MOD(D16700,2)=0,"EVEN","ODD")</f>
        <v>EVEN</v>
      </c>
      <c r="F16700" t="str">
        <f>IF(D16700&lt;=18,"LOW (1-18)","HIGH (19-36)")</f>
        <v>LOW (1-18)</v>
      </c>
      <c r="G16700">
        <f>INT((D16700-1)/6)+1</f>
        <v>2</v>
      </c>
      <c r="H16700">
        <f>MOD(D16700-1,6)+1</f>
        <v>2</v>
      </c>
      <c r="I16700">
        <f>37-D16700</f>
        <v>29</v>
      </c>
      <c r="J16700">
        <f>ABS(D16700-D16701)</f>
        <v>28</v>
      </c>
      <c r="K16700">
        <f>AVERAGE(D16700:D16704)</f>
        <v>8</v>
      </c>
      <c r="L16700">
        <f>AVERAGE(D16700:D16719)</f>
        <v>8</v>
      </c>
      <c r="M16700">
        <f>K16700-L16700</f>
        <v>0</v>
      </c>
      <c r="N16700" t="str">
        <f>IF(K16700&gt;L16700,"HIGH ZONE BIAS",IF(K16700&lt;L16700,"LOW ZONE BIAS","EQUILIBRIUM"))</f>
        <v>EQUILIBRIUM</v>
      </c>
    </row>
    <row r="16701">
      <c r="A16701">
        <v>10858</v>
      </c>
      <c r="B16701" t="str">
        <v>2012-01-26</v>
      </c>
      <c r="C16701" t="str">
        <v>Evening</v>
      </c>
      <c r="D16701">
        <v>36</v>
      </c>
      <c r="E16701" t="str">
        <f>IF(MOD(D16701,2)=0,"EVEN","ODD")</f>
        <v>EVEN</v>
      </c>
      <c r="F16701" t="str">
        <f>IF(D16701&lt;=18,"LOW (1-18)","HIGH (19-36)")</f>
        <v>HIGH (19-36)</v>
      </c>
      <c r="G16701">
        <f>INT((D16701-1)/6)+1</f>
        <v>6</v>
      </c>
      <c r="H16701">
        <f>MOD(D16701-1,6)+1</f>
        <v>6</v>
      </c>
      <c r="I16701">
        <f>37-D16701</f>
        <v>1</v>
      </c>
      <c r="J16701">
        <f>ABS(D16701-D16702)</f>
        <v>18</v>
      </c>
      <c r="K16701">
        <f>AVERAGE(D16701:D16705)</f>
        <v>36</v>
      </c>
      <c r="L16701">
        <f>AVERAGE(D16701:D16720)</f>
        <v>36</v>
      </c>
      <c r="M16701">
        <f>K16701-L16701</f>
        <v>0</v>
      </c>
      <c r="N16701" t="str">
        <f>IF(K16701&gt;L16701,"HIGH ZONE BIAS",IF(K16701&lt;L16701,"LOW ZONE BIAS","EQUILIBRIUM"))</f>
        <v>EQUILIBRIUM</v>
      </c>
    </row>
    <row r="16702">
      <c r="A16702">
        <v>10857</v>
      </c>
      <c r="B16702" t="str">
        <v>2012-01-26</v>
      </c>
      <c r="C16702" t="str">
        <v>Midday</v>
      </c>
      <c r="D16702">
        <v>18</v>
      </c>
      <c r="E16702" t="str">
        <f>IF(MOD(D16702,2)=0,"EVEN","ODD")</f>
        <v>EVEN</v>
      </c>
      <c r="F16702" t="str">
        <f>IF(D16702&lt;=18,"LOW (1-18)","HIGH (19-36)")</f>
        <v>LOW (1-18)</v>
      </c>
      <c r="G16702">
        <f>INT((D16702-1)/6)+1</f>
        <v>3</v>
      </c>
      <c r="H16702">
        <f>MOD(D16702-1,6)+1</f>
        <v>6</v>
      </c>
      <c r="I16702">
        <f>37-D16702</f>
        <v>19</v>
      </c>
      <c r="J16702">
        <f>ABS(D16702-D16703)</f>
        <v>7</v>
      </c>
      <c r="K16702">
        <f>AVERAGE(D16702:D16706)</f>
        <v>18</v>
      </c>
      <c r="L16702">
        <f>AVERAGE(D16702:D16721)</f>
        <v>18</v>
      </c>
      <c r="M16702">
        <f>K16702-L16702</f>
        <v>0</v>
      </c>
      <c r="N16702" t="str">
        <f>IF(K16702&gt;L16702,"HIGH ZONE BIAS",IF(K16702&lt;L16702,"LOW ZONE BIAS","EQUILIBRIUM"))</f>
        <v>EQUILIBRIUM</v>
      </c>
    </row>
    <row r="16703">
      <c r="A16703">
        <v>10856</v>
      </c>
      <c r="B16703" t="str">
        <v>2012-01-26</v>
      </c>
      <c r="C16703" t="str">
        <v>Morning</v>
      </c>
      <c r="D16703">
        <v>11</v>
      </c>
      <c r="E16703" t="str">
        <f>IF(MOD(D16703,2)=0,"EVEN","ODD")</f>
        <v>ODD</v>
      </c>
      <c r="F16703" t="str">
        <f>IF(D16703&lt;=18,"LOW (1-18)","HIGH (19-36)")</f>
        <v>LOW (1-18)</v>
      </c>
      <c r="G16703">
        <f>INT((D16703-1)/6)+1</f>
        <v>2</v>
      </c>
      <c r="H16703">
        <f>MOD(D16703-1,6)+1</f>
        <v>5</v>
      </c>
      <c r="I16703">
        <f>37-D16703</f>
        <v>26</v>
      </c>
      <c r="J16703">
        <f>ABS(D16703-D16704)</f>
        <v>0</v>
      </c>
      <c r="K16703">
        <f>AVERAGE(D16703:D16707)</f>
        <v>11</v>
      </c>
      <c r="L16703">
        <f>AVERAGE(D16703:D16722)</f>
        <v>11</v>
      </c>
      <c r="M16703">
        <f>K16703-L16703</f>
        <v>0</v>
      </c>
      <c r="N16703" t="str">
        <f>IF(K16703&gt;L16703,"HIGH ZONE BIAS",IF(K16703&lt;L16703,"LOW ZONE BIAS","EQUILIBRIUM"))</f>
        <v>EQUILIBRIUM</v>
      </c>
    </row>
    <row r="16704">
      <c r="A16704">
        <v>10855</v>
      </c>
      <c r="B16704" t="str">
        <v>2012-01-25</v>
      </c>
      <c r="C16704" t="str">
        <v>Evening</v>
      </c>
      <c r="D16704">
        <v>11</v>
      </c>
      <c r="E16704" t="str">
        <f>IF(MOD(D16704,2)=0,"EVEN","ODD")</f>
        <v>ODD</v>
      </c>
      <c r="F16704" t="str">
        <f>IF(D16704&lt;=18,"LOW (1-18)","HIGH (19-36)")</f>
        <v>LOW (1-18)</v>
      </c>
      <c r="G16704">
        <f>INT((D16704-1)/6)+1</f>
        <v>2</v>
      </c>
      <c r="H16704">
        <f>MOD(D16704-1,6)+1</f>
        <v>5</v>
      </c>
      <c r="I16704">
        <f>37-D16704</f>
        <v>26</v>
      </c>
      <c r="J16704">
        <f>ABS(D16704-D16705)</f>
        <v>6</v>
      </c>
      <c r="K16704">
        <f>AVERAGE(D16704:D16708)</f>
        <v>11</v>
      </c>
      <c r="L16704">
        <f>AVERAGE(D16704:D16723)</f>
        <v>11</v>
      </c>
      <c r="M16704">
        <f>K16704-L16704</f>
        <v>0</v>
      </c>
      <c r="N16704" t="str">
        <f>IF(K16704&gt;L16704,"HIGH ZONE BIAS",IF(K16704&lt;L16704,"LOW ZONE BIAS","EQUILIBRIUM"))</f>
        <v>EQUILIBRIUM</v>
      </c>
    </row>
    <row r="16705">
      <c r="A16705">
        <v>10854</v>
      </c>
      <c r="B16705" t="str">
        <v>2012-01-25</v>
      </c>
      <c r="C16705" t="str">
        <v>Midday</v>
      </c>
      <c r="D16705">
        <v>17</v>
      </c>
      <c r="E16705" t="str">
        <f>IF(MOD(D16705,2)=0,"EVEN","ODD")</f>
        <v>ODD</v>
      </c>
      <c r="F16705" t="str">
        <f>IF(D16705&lt;=18,"LOW (1-18)","HIGH (19-36)")</f>
        <v>LOW (1-18)</v>
      </c>
      <c r="G16705">
        <f>INT((D16705-1)/6)+1</f>
        <v>3</v>
      </c>
      <c r="H16705">
        <f>MOD(D16705-1,6)+1</f>
        <v>5</v>
      </c>
      <c r="I16705">
        <f>37-D16705</f>
        <v>20</v>
      </c>
      <c r="J16705">
        <f>ABS(D16705-D16706)</f>
        <v>5</v>
      </c>
      <c r="K16705">
        <f>AVERAGE(D16705:D16709)</f>
        <v>17</v>
      </c>
      <c r="L16705">
        <f>AVERAGE(D16705:D16724)</f>
        <v>17</v>
      </c>
      <c r="M16705">
        <f>K16705-L16705</f>
        <v>0</v>
      </c>
      <c r="N16705" t="str">
        <f>IF(K16705&gt;L16705,"HIGH ZONE BIAS",IF(K16705&lt;L16705,"LOW ZONE BIAS","EQUILIBRIUM"))</f>
        <v>EQUILIBRIUM</v>
      </c>
    </row>
    <row r="16706">
      <c r="A16706">
        <v>10853</v>
      </c>
      <c r="B16706" t="str">
        <v>2012-01-25</v>
      </c>
      <c r="C16706" t="str">
        <v>Morning</v>
      </c>
      <c r="D16706">
        <v>22</v>
      </c>
      <c r="E16706" t="str">
        <f>IF(MOD(D16706,2)=0,"EVEN","ODD")</f>
        <v>EVEN</v>
      </c>
      <c r="F16706" t="str">
        <f>IF(D16706&lt;=18,"LOW (1-18)","HIGH (19-36)")</f>
        <v>HIGH (19-36)</v>
      </c>
      <c r="G16706">
        <f>INT((D16706-1)/6)+1</f>
        <v>4</v>
      </c>
      <c r="H16706">
        <f>MOD(D16706-1,6)+1</f>
        <v>4</v>
      </c>
      <c r="I16706">
        <f>37-D16706</f>
        <v>15</v>
      </c>
      <c r="J16706">
        <f>ABS(D16706-D16707)</f>
        <v>21</v>
      </c>
      <c r="K16706">
        <f>AVERAGE(D16706:D16710)</f>
        <v>22</v>
      </c>
      <c r="L16706">
        <f>AVERAGE(D16706:D16725)</f>
        <v>22</v>
      </c>
      <c r="M16706">
        <f>K16706-L16706</f>
        <v>0</v>
      </c>
      <c r="N16706" t="str">
        <f>IF(K16706&gt;L16706,"HIGH ZONE BIAS",IF(K16706&lt;L16706,"LOW ZONE BIAS","EQUILIBRIUM"))</f>
        <v>EQUILIBRIUM</v>
      </c>
    </row>
    <row r="16707">
      <c r="A16707">
        <v>10852</v>
      </c>
      <c r="B16707" t="str">
        <v>2012-01-24</v>
      </c>
      <c r="C16707" t="str">
        <v>Evening</v>
      </c>
      <c r="D16707">
        <v>1</v>
      </c>
      <c r="E16707" t="str">
        <f>IF(MOD(D16707,2)=0,"EVEN","ODD")</f>
        <v>ODD</v>
      </c>
      <c r="F16707" t="str">
        <f>IF(D16707&lt;=18,"LOW (1-18)","HIGH (19-36)")</f>
        <v>LOW (1-18)</v>
      </c>
      <c r="G16707">
        <f>INT((D16707-1)/6)+1</f>
        <v>1</v>
      </c>
      <c r="H16707">
        <f>MOD(D16707-1,6)+1</f>
        <v>1</v>
      </c>
      <c r="I16707">
        <f>37-D16707</f>
        <v>36</v>
      </c>
      <c r="J16707">
        <f>ABS(D16707-D16708)</f>
        <v>20</v>
      </c>
      <c r="K16707">
        <f>AVERAGE(D16707:D16711)</f>
        <v>1</v>
      </c>
      <c r="L16707">
        <f>AVERAGE(D16707:D16726)</f>
        <v>1</v>
      </c>
      <c r="M16707">
        <f>K16707-L16707</f>
        <v>0</v>
      </c>
      <c r="N16707" t="str">
        <f>IF(K16707&gt;L16707,"HIGH ZONE BIAS",IF(K16707&lt;L16707,"LOW ZONE BIAS","EQUILIBRIUM"))</f>
        <v>EQUILIBRIUM</v>
      </c>
    </row>
    <row r="16708">
      <c r="A16708">
        <v>10851</v>
      </c>
      <c r="B16708" t="str">
        <v>2012-01-24</v>
      </c>
      <c r="C16708" t="str">
        <v>Midday</v>
      </c>
      <c r="D16708">
        <v>21</v>
      </c>
      <c r="E16708" t="str">
        <f>IF(MOD(D16708,2)=0,"EVEN","ODD")</f>
        <v>ODD</v>
      </c>
      <c r="F16708" t="str">
        <f>IF(D16708&lt;=18,"LOW (1-18)","HIGH (19-36)")</f>
        <v>HIGH (19-36)</v>
      </c>
      <c r="G16708">
        <f>INT((D16708-1)/6)+1</f>
        <v>4</v>
      </c>
      <c r="H16708">
        <f>MOD(D16708-1,6)+1</f>
        <v>3</v>
      </c>
      <c r="I16708">
        <f>37-D16708</f>
        <v>16</v>
      </c>
      <c r="J16708">
        <f>ABS(D16708-D16709)</f>
        <v>4</v>
      </c>
      <c r="K16708">
        <f>AVERAGE(D16708:D16712)</f>
        <v>21</v>
      </c>
      <c r="L16708">
        <f>AVERAGE(D16708:D16727)</f>
        <v>21</v>
      </c>
      <c r="M16708">
        <f>K16708-L16708</f>
        <v>0</v>
      </c>
      <c r="N16708" t="str">
        <f>IF(K16708&gt;L16708,"HIGH ZONE BIAS",IF(K16708&lt;L16708,"LOW ZONE BIAS","EQUILIBRIUM"))</f>
        <v>EQUILIBRIUM</v>
      </c>
    </row>
    <row r="16709">
      <c r="A16709">
        <v>10850</v>
      </c>
      <c r="B16709" t="str">
        <v>2012-01-24</v>
      </c>
      <c r="C16709" t="str">
        <v>Morning</v>
      </c>
      <c r="D16709">
        <v>25</v>
      </c>
      <c r="E16709" t="str">
        <f>IF(MOD(D16709,2)=0,"EVEN","ODD")</f>
        <v>ODD</v>
      </c>
      <c r="F16709" t="str">
        <f>IF(D16709&lt;=18,"LOW (1-18)","HIGH (19-36)")</f>
        <v>HIGH (19-36)</v>
      </c>
      <c r="G16709">
        <f>INT((D16709-1)/6)+1</f>
        <v>5</v>
      </c>
      <c r="H16709">
        <f>MOD(D16709-1,6)+1</f>
        <v>1</v>
      </c>
      <c r="I16709">
        <f>37-D16709</f>
        <v>12</v>
      </c>
      <c r="J16709">
        <f>ABS(D16709-D16710)</f>
        <v>8</v>
      </c>
      <c r="K16709">
        <f>AVERAGE(D16709:D16713)</f>
        <v>25</v>
      </c>
      <c r="L16709">
        <f>AVERAGE(D16709:D16728)</f>
        <v>25</v>
      </c>
      <c r="M16709">
        <f>K16709-L16709</f>
        <v>0</v>
      </c>
      <c r="N16709" t="str">
        <f>IF(K16709&gt;L16709,"HIGH ZONE BIAS",IF(K16709&lt;L16709,"LOW ZONE BIAS","EQUILIBRIUM"))</f>
        <v>EQUILIBRIUM</v>
      </c>
    </row>
    <row r="16710">
      <c r="A16710">
        <v>10849</v>
      </c>
      <c r="B16710" t="str">
        <v>2012-01-23</v>
      </c>
      <c r="C16710" t="str">
        <v>Evening</v>
      </c>
      <c r="D16710">
        <v>33</v>
      </c>
      <c r="E16710" t="str">
        <f>IF(MOD(D16710,2)=0,"EVEN","ODD")</f>
        <v>ODD</v>
      </c>
      <c r="F16710" t="str">
        <f>IF(D16710&lt;=18,"LOW (1-18)","HIGH (19-36)")</f>
        <v>HIGH (19-36)</v>
      </c>
      <c r="G16710">
        <f>INT((D16710-1)/6)+1</f>
        <v>6</v>
      </c>
      <c r="H16710">
        <f>MOD(D16710-1,6)+1</f>
        <v>3</v>
      </c>
      <c r="I16710">
        <f>37-D16710</f>
        <v>4</v>
      </c>
      <c r="J16710">
        <f>ABS(D16710-D16711)</f>
        <v>9</v>
      </c>
      <c r="K16710">
        <f>AVERAGE(D16710:D16714)</f>
        <v>33</v>
      </c>
      <c r="L16710">
        <f>AVERAGE(D16710:D16729)</f>
        <v>33</v>
      </c>
      <c r="M16710">
        <f>K16710-L16710</f>
        <v>0</v>
      </c>
      <c r="N16710" t="str">
        <f>IF(K16710&gt;L16710,"HIGH ZONE BIAS",IF(K16710&lt;L16710,"LOW ZONE BIAS","EQUILIBRIUM"))</f>
        <v>EQUILIBRIUM</v>
      </c>
    </row>
    <row r="16711">
      <c r="A16711">
        <v>10848</v>
      </c>
      <c r="B16711" t="str">
        <v>2012-01-23</v>
      </c>
      <c r="C16711" t="str">
        <v>Midday</v>
      </c>
      <c r="D16711">
        <v>24</v>
      </c>
      <c r="E16711" t="str">
        <f>IF(MOD(D16711,2)=0,"EVEN","ODD")</f>
        <v>EVEN</v>
      </c>
      <c r="F16711" t="str">
        <f>IF(D16711&lt;=18,"LOW (1-18)","HIGH (19-36)")</f>
        <v>HIGH (19-36)</v>
      </c>
      <c r="G16711">
        <f>INT((D16711-1)/6)+1</f>
        <v>4</v>
      </c>
      <c r="H16711">
        <f>MOD(D16711-1,6)+1</f>
        <v>6</v>
      </c>
      <c r="I16711">
        <f>37-D16711</f>
        <v>13</v>
      </c>
      <c r="J16711">
        <f>ABS(D16711-D16712)</f>
        <v>9</v>
      </c>
      <c r="K16711">
        <f>AVERAGE(D16711:D16715)</f>
        <v>24</v>
      </c>
      <c r="L16711">
        <f>AVERAGE(D16711:D16730)</f>
        <v>24</v>
      </c>
      <c r="M16711">
        <f>K16711-L16711</f>
        <v>0</v>
      </c>
      <c r="N16711" t="str">
        <f>IF(K16711&gt;L16711,"HIGH ZONE BIAS",IF(K16711&lt;L16711,"LOW ZONE BIAS","EQUILIBRIUM"))</f>
        <v>EQUILIBRIUM</v>
      </c>
    </row>
    <row r="16712">
      <c r="A16712">
        <v>10847</v>
      </c>
      <c r="B16712" t="str">
        <v>2012-01-23</v>
      </c>
      <c r="C16712" t="str">
        <v>Morning</v>
      </c>
      <c r="D16712">
        <v>33</v>
      </c>
      <c r="E16712" t="str">
        <f>IF(MOD(D16712,2)=0,"EVEN","ODD")</f>
        <v>ODD</v>
      </c>
      <c r="F16712" t="str">
        <f>IF(D16712&lt;=18,"LOW (1-18)","HIGH (19-36)")</f>
        <v>HIGH (19-36)</v>
      </c>
      <c r="G16712">
        <f>INT((D16712-1)/6)+1</f>
        <v>6</v>
      </c>
      <c r="H16712">
        <f>MOD(D16712-1,6)+1</f>
        <v>3</v>
      </c>
      <c r="I16712">
        <f>37-D16712</f>
        <v>4</v>
      </c>
      <c r="J16712">
        <f>ABS(D16712-D16713)</f>
        <v>32</v>
      </c>
      <c r="K16712">
        <f>AVERAGE(D16712:D16716)</f>
        <v>33</v>
      </c>
      <c r="L16712">
        <f>AVERAGE(D16712:D16731)</f>
        <v>33</v>
      </c>
      <c r="M16712">
        <f>K16712-L16712</f>
        <v>0</v>
      </c>
      <c r="N16712" t="str">
        <f>IF(K16712&gt;L16712,"HIGH ZONE BIAS",IF(K16712&lt;L16712,"LOW ZONE BIAS","EQUILIBRIUM"))</f>
        <v>EQUILIBRIUM</v>
      </c>
    </row>
    <row r="16713">
      <c r="A16713">
        <v>10846</v>
      </c>
      <c r="B16713" t="str">
        <v>2012-01-21</v>
      </c>
      <c r="C16713" t="str">
        <v>Evening</v>
      </c>
      <c r="D16713">
        <v>1</v>
      </c>
      <c r="E16713" t="str">
        <f>IF(MOD(D16713,2)=0,"EVEN","ODD")</f>
        <v>ODD</v>
      </c>
      <c r="F16713" t="str">
        <f>IF(D16713&lt;=18,"LOW (1-18)","HIGH (19-36)")</f>
        <v>LOW (1-18)</v>
      </c>
      <c r="G16713">
        <f>INT((D16713-1)/6)+1</f>
        <v>1</v>
      </c>
      <c r="H16713">
        <f>MOD(D16713-1,6)+1</f>
        <v>1</v>
      </c>
      <c r="I16713">
        <f>37-D16713</f>
        <v>36</v>
      </c>
      <c r="J16713">
        <f>ABS(D16713-D16714)</f>
        <v>19</v>
      </c>
      <c r="K16713">
        <f>AVERAGE(D16713:D16717)</f>
        <v>1</v>
      </c>
      <c r="L16713">
        <f>AVERAGE(D16713:D16732)</f>
        <v>1</v>
      </c>
      <c r="M16713">
        <f>K16713-L16713</f>
        <v>0</v>
      </c>
      <c r="N16713" t="str">
        <f>IF(K16713&gt;L16713,"HIGH ZONE BIAS",IF(K16713&lt;L16713,"LOW ZONE BIAS","EQUILIBRIUM"))</f>
        <v>EQUILIBRIUM</v>
      </c>
    </row>
    <row r="16714">
      <c r="A16714">
        <v>10845</v>
      </c>
      <c r="B16714" t="str">
        <v>2012-01-21</v>
      </c>
      <c r="C16714" t="str">
        <v>Midday</v>
      </c>
      <c r="D16714">
        <v>20</v>
      </c>
      <c r="E16714" t="str">
        <f>IF(MOD(D16714,2)=0,"EVEN","ODD")</f>
        <v>EVEN</v>
      </c>
      <c r="F16714" t="str">
        <f>IF(D16714&lt;=18,"LOW (1-18)","HIGH (19-36)")</f>
        <v>HIGH (19-36)</v>
      </c>
      <c r="G16714">
        <f>INT((D16714-1)/6)+1</f>
        <v>4</v>
      </c>
      <c r="H16714">
        <f>MOD(D16714-1,6)+1</f>
        <v>2</v>
      </c>
      <c r="I16714">
        <f>37-D16714</f>
        <v>17</v>
      </c>
      <c r="J16714">
        <f>ABS(D16714-D16715)</f>
        <v>1</v>
      </c>
      <c r="K16714">
        <f>AVERAGE(D16714:D16718)</f>
        <v>20</v>
      </c>
      <c r="L16714">
        <f>AVERAGE(D16714:D16733)</f>
        <v>20</v>
      </c>
      <c r="M16714">
        <f>K16714-L16714</f>
        <v>0</v>
      </c>
      <c r="N16714" t="str">
        <f>IF(K16714&gt;L16714,"HIGH ZONE BIAS",IF(K16714&lt;L16714,"LOW ZONE BIAS","EQUILIBRIUM"))</f>
        <v>EQUILIBRIUM</v>
      </c>
    </row>
    <row r="16715">
      <c r="A16715">
        <v>10844</v>
      </c>
      <c r="B16715" t="str">
        <v>2012-01-21</v>
      </c>
      <c r="C16715" t="str">
        <v>Morning</v>
      </c>
      <c r="D16715">
        <v>19</v>
      </c>
      <c r="E16715" t="str">
        <f>IF(MOD(D16715,2)=0,"EVEN","ODD")</f>
        <v>ODD</v>
      </c>
      <c r="F16715" t="str">
        <f>IF(D16715&lt;=18,"LOW (1-18)","HIGH (19-36)")</f>
        <v>HIGH (19-36)</v>
      </c>
      <c r="G16715">
        <f>INT((D16715-1)/6)+1</f>
        <v>4</v>
      </c>
      <c r="H16715">
        <f>MOD(D16715-1,6)+1</f>
        <v>1</v>
      </c>
      <c r="I16715">
        <f>37-D16715</f>
        <v>18</v>
      </c>
      <c r="J16715">
        <f>ABS(D16715-D16716)</f>
        <v>13</v>
      </c>
      <c r="K16715">
        <f>AVERAGE(D16715:D16719)</f>
        <v>19</v>
      </c>
      <c r="L16715">
        <f>AVERAGE(D16715:D16734)</f>
        <v>19</v>
      </c>
      <c r="M16715">
        <f>K16715-L16715</f>
        <v>0</v>
      </c>
      <c r="N16715" t="str">
        <f>IF(K16715&gt;L16715,"HIGH ZONE BIAS",IF(K16715&lt;L16715,"LOW ZONE BIAS","EQUILIBRIUM"))</f>
        <v>EQUILIBRIUM</v>
      </c>
    </row>
    <row r="16716">
      <c r="A16716">
        <v>10843</v>
      </c>
      <c r="B16716" t="str">
        <v>2012-01-20</v>
      </c>
      <c r="C16716" t="str">
        <v>Evening</v>
      </c>
      <c r="D16716">
        <v>32</v>
      </c>
      <c r="E16716" t="str">
        <f>IF(MOD(D16716,2)=0,"EVEN","ODD")</f>
        <v>EVEN</v>
      </c>
      <c r="F16716" t="str">
        <f>IF(D16716&lt;=18,"LOW (1-18)","HIGH (19-36)")</f>
        <v>HIGH (19-36)</v>
      </c>
      <c r="G16716">
        <f>INT((D16716-1)/6)+1</f>
        <v>6</v>
      </c>
      <c r="H16716">
        <f>MOD(D16716-1,6)+1</f>
        <v>2</v>
      </c>
      <c r="I16716">
        <f>37-D16716</f>
        <v>5</v>
      </c>
      <c r="J16716">
        <f>ABS(D16716-D16717)</f>
        <v>17</v>
      </c>
      <c r="K16716">
        <f>AVERAGE(D16716:D16720)</f>
        <v>32</v>
      </c>
      <c r="L16716">
        <f>AVERAGE(D16716:D16735)</f>
        <v>32</v>
      </c>
      <c r="M16716">
        <f>K16716-L16716</f>
        <v>0</v>
      </c>
      <c r="N16716" t="str">
        <f>IF(K16716&gt;L16716,"HIGH ZONE BIAS",IF(K16716&lt;L16716,"LOW ZONE BIAS","EQUILIBRIUM"))</f>
        <v>EQUILIBRIUM</v>
      </c>
    </row>
    <row r="16717">
      <c r="A16717">
        <v>10842</v>
      </c>
      <c r="B16717" t="str">
        <v>2012-01-20</v>
      </c>
      <c r="C16717" t="str">
        <v>Midday</v>
      </c>
      <c r="D16717">
        <v>15</v>
      </c>
      <c r="E16717" t="str">
        <f>IF(MOD(D16717,2)=0,"EVEN","ODD")</f>
        <v>ODD</v>
      </c>
      <c r="F16717" t="str">
        <f>IF(D16717&lt;=18,"LOW (1-18)","HIGH (19-36)")</f>
        <v>LOW (1-18)</v>
      </c>
      <c r="G16717">
        <f>INT((D16717-1)/6)+1</f>
        <v>3</v>
      </c>
      <c r="H16717">
        <f>MOD(D16717-1,6)+1</f>
        <v>3</v>
      </c>
      <c r="I16717">
        <f>37-D16717</f>
        <v>22</v>
      </c>
      <c r="J16717">
        <f>ABS(D16717-D16718)</f>
        <v>6</v>
      </c>
      <c r="K16717">
        <f>AVERAGE(D16717:D16721)</f>
        <v>15</v>
      </c>
      <c r="L16717">
        <f>AVERAGE(D16717:D16736)</f>
        <v>15</v>
      </c>
      <c r="M16717">
        <f>K16717-L16717</f>
        <v>0</v>
      </c>
      <c r="N16717" t="str">
        <f>IF(K16717&gt;L16717,"HIGH ZONE BIAS",IF(K16717&lt;L16717,"LOW ZONE BIAS","EQUILIBRIUM"))</f>
        <v>EQUILIBRIUM</v>
      </c>
    </row>
    <row r="16718">
      <c r="A16718">
        <v>10841</v>
      </c>
      <c r="B16718" t="str">
        <v>2012-01-20</v>
      </c>
      <c r="C16718" t="str">
        <v>Morning</v>
      </c>
      <c r="D16718">
        <v>21</v>
      </c>
      <c r="E16718" t="str">
        <f>IF(MOD(D16718,2)=0,"EVEN","ODD")</f>
        <v>ODD</v>
      </c>
      <c r="F16718" t="str">
        <f>IF(D16718&lt;=18,"LOW (1-18)","HIGH (19-36)")</f>
        <v>HIGH (19-36)</v>
      </c>
      <c r="G16718">
        <f>INT((D16718-1)/6)+1</f>
        <v>4</v>
      </c>
      <c r="H16718">
        <f>MOD(D16718-1,6)+1</f>
        <v>3</v>
      </c>
      <c r="I16718">
        <f>37-D16718</f>
        <v>16</v>
      </c>
      <c r="J16718">
        <f>ABS(D16718-D16719)</f>
        <v>7</v>
      </c>
      <c r="K16718">
        <f>AVERAGE(D16718:D16722)</f>
        <v>21</v>
      </c>
      <c r="L16718">
        <f>AVERAGE(D16718:D16737)</f>
        <v>21</v>
      </c>
      <c r="M16718">
        <f>K16718-L16718</f>
        <v>0</v>
      </c>
      <c r="N16718" t="str">
        <f>IF(K16718&gt;L16718,"HIGH ZONE BIAS",IF(K16718&lt;L16718,"LOW ZONE BIAS","EQUILIBRIUM"))</f>
        <v>EQUILIBRIUM</v>
      </c>
    </row>
    <row r="16719">
      <c r="A16719">
        <v>10840</v>
      </c>
      <c r="B16719" t="str">
        <v>2012-01-19</v>
      </c>
      <c r="C16719" t="str">
        <v>Evening</v>
      </c>
      <c r="D16719">
        <v>28</v>
      </c>
      <c r="E16719" t="str">
        <f>IF(MOD(D16719,2)=0,"EVEN","ODD")</f>
        <v>EVEN</v>
      </c>
      <c r="F16719" t="str">
        <f>IF(D16719&lt;=18,"LOW (1-18)","HIGH (19-36)")</f>
        <v>HIGH (19-36)</v>
      </c>
      <c r="G16719">
        <f>INT((D16719-1)/6)+1</f>
        <v>5</v>
      </c>
      <c r="H16719">
        <f>MOD(D16719-1,6)+1</f>
        <v>4</v>
      </c>
      <c r="I16719">
        <f>37-D16719</f>
        <v>9</v>
      </c>
      <c r="J16719">
        <f>ABS(D16719-D16720)</f>
        <v>18</v>
      </c>
      <c r="K16719">
        <f>AVERAGE(D16719:D16723)</f>
        <v>28</v>
      </c>
      <c r="L16719">
        <f>AVERAGE(D16719:D16738)</f>
        <v>28</v>
      </c>
      <c r="M16719">
        <f>K16719-L16719</f>
        <v>0</v>
      </c>
      <c r="N16719" t="str">
        <f>IF(K16719&gt;L16719,"HIGH ZONE BIAS",IF(K16719&lt;L16719,"LOW ZONE BIAS","EQUILIBRIUM"))</f>
        <v>EQUILIBRIUM</v>
      </c>
    </row>
    <row r="16720">
      <c r="A16720">
        <v>10839</v>
      </c>
      <c r="B16720" t="str">
        <v>2012-01-19</v>
      </c>
      <c r="C16720" t="str">
        <v>Midday</v>
      </c>
      <c r="D16720">
        <v>10</v>
      </c>
      <c r="E16720" t="str">
        <f>IF(MOD(D16720,2)=0,"EVEN","ODD")</f>
        <v>EVEN</v>
      </c>
      <c r="F16720" t="str">
        <f>IF(D16720&lt;=18,"LOW (1-18)","HIGH (19-36)")</f>
        <v>LOW (1-18)</v>
      </c>
      <c r="G16720">
        <f>INT((D16720-1)/6)+1</f>
        <v>2</v>
      </c>
      <c r="H16720">
        <f>MOD(D16720-1,6)+1</f>
        <v>4</v>
      </c>
      <c r="I16720">
        <f>37-D16720</f>
        <v>27</v>
      </c>
      <c r="J16720">
        <f>ABS(D16720-D16721)</f>
        <v>5</v>
      </c>
      <c r="K16720">
        <f>AVERAGE(D16720:D16724)</f>
        <v>10</v>
      </c>
      <c r="L16720">
        <f>AVERAGE(D16720:D16739)</f>
        <v>10</v>
      </c>
      <c r="M16720">
        <f>K16720-L16720</f>
        <v>0</v>
      </c>
      <c r="N16720" t="str">
        <f>IF(K16720&gt;L16720,"HIGH ZONE BIAS",IF(K16720&lt;L16720,"LOW ZONE BIAS","EQUILIBRIUM"))</f>
        <v>EQUILIBRIUM</v>
      </c>
    </row>
    <row r="16721">
      <c r="A16721">
        <v>10838</v>
      </c>
      <c r="B16721" t="str">
        <v>2012-01-19</v>
      </c>
      <c r="C16721" t="str">
        <v>Morning</v>
      </c>
      <c r="D16721">
        <v>5</v>
      </c>
      <c r="E16721" t="str">
        <f>IF(MOD(D16721,2)=0,"EVEN","ODD")</f>
        <v>ODD</v>
      </c>
      <c r="F16721" t="str">
        <f>IF(D16721&lt;=18,"LOW (1-18)","HIGH (19-36)")</f>
        <v>LOW (1-18)</v>
      </c>
      <c r="G16721">
        <f>INT((D16721-1)/6)+1</f>
        <v>1</v>
      </c>
      <c r="H16721">
        <f>MOD(D16721-1,6)+1</f>
        <v>5</v>
      </c>
      <c r="I16721">
        <f>37-D16721</f>
        <v>32</v>
      </c>
      <c r="J16721">
        <f>ABS(D16721-D16722)</f>
        <v>18</v>
      </c>
      <c r="K16721">
        <f>AVERAGE(D16721:D16725)</f>
        <v>5</v>
      </c>
      <c r="L16721">
        <f>AVERAGE(D16721:D16740)</f>
        <v>5</v>
      </c>
      <c r="M16721">
        <f>K16721-L16721</f>
        <v>0</v>
      </c>
      <c r="N16721" t="str">
        <f>IF(K16721&gt;L16721,"HIGH ZONE BIAS",IF(K16721&lt;L16721,"LOW ZONE BIAS","EQUILIBRIUM"))</f>
        <v>EQUILIBRIUM</v>
      </c>
    </row>
    <row r="16722">
      <c r="A16722">
        <v>10837</v>
      </c>
      <c r="B16722" t="str">
        <v>2012-01-18</v>
      </c>
      <c r="C16722" t="str">
        <v>Evening</v>
      </c>
      <c r="D16722">
        <v>23</v>
      </c>
      <c r="E16722" t="str">
        <f>IF(MOD(D16722,2)=0,"EVEN","ODD")</f>
        <v>ODD</v>
      </c>
      <c r="F16722" t="str">
        <f>IF(D16722&lt;=18,"LOW (1-18)","HIGH (19-36)")</f>
        <v>HIGH (19-36)</v>
      </c>
      <c r="G16722">
        <f>INT((D16722-1)/6)+1</f>
        <v>4</v>
      </c>
      <c r="H16722">
        <f>MOD(D16722-1,6)+1</f>
        <v>5</v>
      </c>
      <c r="I16722">
        <f>37-D16722</f>
        <v>14</v>
      </c>
      <c r="J16722">
        <f>ABS(D16722-D16723)</f>
        <v>11</v>
      </c>
      <c r="K16722">
        <f>AVERAGE(D16722:D16726)</f>
        <v>23</v>
      </c>
      <c r="L16722">
        <f>AVERAGE(D16722:D16741)</f>
        <v>23</v>
      </c>
      <c r="M16722">
        <f>K16722-L16722</f>
        <v>0</v>
      </c>
      <c r="N16722" t="str">
        <f>IF(K16722&gt;L16722,"HIGH ZONE BIAS",IF(K16722&lt;L16722,"LOW ZONE BIAS","EQUILIBRIUM"))</f>
        <v>EQUILIBRIUM</v>
      </c>
    </row>
    <row r="16723">
      <c r="A16723">
        <v>10836</v>
      </c>
      <c r="B16723" t="str">
        <v>2012-01-18</v>
      </c>
      <c r="C16723" t="str">
        <v>Midday</v>
      </c>
      <c r="D16723">
        <v>34</v>
      </c>
      <c r="E16723" t="str">
        <f>IF(MOD(D16723,2)=0,"EVEN","ODD")</f>
        <v>EVEN</v>
      </c>
      <c r="F16723" t="str">
        <f>IF(D16723&lt;=18,"LOW (1-18)","HIGH (19-36)")</f>
        <v>HIGH (19-36)</v>
      </c>
      <c r="G16723">
        <f>INT((D16723-1)/6)+1</f>
        <v>6</v>
      </c>
      <c r="H16723">
        <f>MOD(D16723-1,6)+1</f>
        <v>4</v>
      </c>
      <c r="I16723">
        <f>37-D16723</f>
        <v>3</v>
      </c>
      <c r="J16723">
        <f>ABS(D16723-D16724)</f>
        <v>17</v>
      </c>
      <c r="K16723">
        <f>AVERAGE(D16723:D16727)</f>
        <v>34</v>
      </c>
      <c r="L16723">
        <f>AVERAGE(D16723:D16742)</f>
        <v>34</v>
      </c>
      <c r="M16723">
        <f>K16723-L16723</f>
        <v>0</v>
      </c>
      <c r="N16723" t="str">
        <f>IF(K16723&gt;L16723,"HIGH ZONE BIAS",IF(K16723&lt;L16723,"LOW ZONE BIAS","EQUILIBRIUM"))</f>
        <v>EQUILIBRIUM</v>
      </c>
    </row>
    <row r="16724">
      <c r="A16724">
        <v>10835</v>
      </c>
      <c r="B16724" t="str">
        <v>2012-01-18</v>
      </c>
      <c r="C16724" t="str">
        <v>Morning</v>
      </c>
      <c r="D16724">
        <v>17</v>
      </c>
      <c r="E16724" t="str">
        <f>IF(MOD(D16724,2)=0,"EVEN","ODD")</f>
        <v>ODD</v>
      </c>
      <c r="F16724" t="str">
        <f>IF(D16724&lt;=18,"LOW (1-18)","HIGH (19-36)")</f>
        <v>LOW (1-18)</v>
      </c>
      <c r="G16724">
        <f>INT((D16724-1)/6)+1</f>
        <v>3</v>
      </c>
      <c r="H16724">
        <f>MOD(D16724-1,6)+1</f>
        <v>5</v>
      </c>
      <c r="I16724">
        <f>37-D16724</f>
        <v>20</v>
      </c>
      <c r="J16724">
        <f>ABS(D16724-D16725)</f>
        <v>7</v>
      </c>
      <c r="K16724">
        <f>AVERAGE(D16724:D16728)</f>
        <v>17</v>
      </c>
      <c r="L16724">
        <f>AVERAGE(D16724:D16743)</f>
        <v>17</v>
      </c>
      <c r="M16724">
        <f>K16724-L16724</f>
        <v>0</v>
      </c>
      <c r="N16724" t="str">
        <f>IF(K16724&gt;L16724,"HIGH ZONE BIAS",IF(K16724&lt;L16724,"LOW ZONE BIAS","EQUILIBRIUM"))</f>
        <v>EQUILIBRIUM</v>
      </c>
    </row>
    <row r="16725">
      <c r="A16725">
        <v>10834</v>
      </c>
      <c r="B16725" t="str">
        <v>2012-01-17</v>
      </c>
      <c r="C16725" t="str">
        <v>Evening</v>
      </c>
      <c r="D16725">
        <v>24</v>
      </c>
      <c r="E16725" t="str">
        <f>IF(MOD(D16725,2)=0,"EVEN","ODD")</f>
        <v>EVEN</v>
      </c>
      <c r="F16725" t="str">
        <f>IF(D16725&lt;=18,"LOW (1-18)","HIGH (19-36)")</f>
        <v>HIGH (19-36)</v>
      </c>
      <c r="G16725">
        <f>INT((D16725-1)/6)+1</f>
        <v>4</v>
      </c>
      <c r="H16725">
        <f>MOD(D16725-1,6)+1</f>
        <v>6</v>
      </c>
      <c r="I16725">
        <f>37-D16725</f>
        <v>13</v>
      </c>
      <c r="J16725">
        <f>ABS(D16725-D16726)</f>
        <v>2</v>
      </c>
      <c r="K16725">
        <f>AVERAGE(D16725:D16729)</f>
        <v>24</v>
      </c>
      <c r="L16725">
        <f>AVERAGE(D16725:D16744)</f>
        <v>24</v>
      </c>
      <c r="M16725">
        <f>K16725-L16725</f>
        <v>0</v>
      </c>
      <c r="N16725" t="str">
        <f>IF(K16725&gt;L16725,"HIGH ZONE BIAS",IF(K16725&lt;L16725,"LOW ZONE BIAS","EQUILIBRIUM"))</f>
        <v>EQUILIBRIUM</v>
      </c>
    </row>
    <row r="16726">
      <c r="A16726">
        <v>10833</v>
      </c>
      <c r="B16726" t="str">
        <v>2012-01-17</v>
      </c>
      <c r="C16726" t="str">
        <v>Midday</v>
      </c>
      <c r="D16726">
        <v>22</v>
      </c>
      <c r="E16726" t="str">
        <f>IF(MOD(D16726,2)=0,"EVEN","ODD")</f>
        <v>EVEN</v>
      </c>
      <c r="F16726" t="str">
        <f>IF(D16726&lt;=18,"LOW (1-18)","HIGH (19-36)")</f>
        <v>HIGH (19-36)</v>
      </c>
      <c r="G16726">
        <f>INT((D16726-1)/6)+1</f>
        <v>4</v>
      </c>
      <c r="H16726">
        <f>MOD(D16726-1,6)+1</f>
        <v>4</v>
      </c>
      <c r="I16726">
        <f>37-D16726</f>
        <v>15</v>
      </c>
      <c r="J16726">
        <f>ABS(D16726-D16727)</f>
        <v>6</v>
      </c>
      <c r="K16726">
        <f>AVERAGE(D16726:D16730)</f>
        <v>22</v>
      </c>
      <c r="L16726">
        <f>AVERAGE(D16726:D16745)</f>
        <v>22</v>
      </c>
      <c r="M16726">
        <f>K16726-L16726</f>
        <v>0</v>
      </c>
      <c r="N16726" t="str">
        <f>IF(K16726&gt;L16726,"HIGH ZONE BIAS",IF(K16726&lt;L16726,"LOW ZONE BIAS","EQUILIBRIUM"))</f>
        <v>EQUILIBRIUM</v>
      </c>
    </row>
    <row r="16727">
      <c r="A16727">
        <v>10832</v>
      </c>
      <c r="B16727" t="str">
        <v>2012-01-17</v>
      </c>
      <c r="C16727" t="str">
        <v>Morning</v>
      </c>
      <c r="D16727">
        <v>28</v>
      </c>
      <c r="E16727" t="str">
        <f>IF(MOD(D16727,2)=0,"EVEN","ODD")</f>
        <v>EVEN</v>
      </c>
      <c r="F16727" t="str">
        <f>IF(D16727&lt;=18,"LOW (1-18)","HIGH (19-36)")</f>
        <v>HIGH (19-36)</v>
      </c>
      <c r="G16727">
        <f>INT((D16727-1)/6)+1</f>
        <v>5</v>
      </c>
      <c r="H16727">
        <f>MOD(D16727-1,6)+1</f>
        <v>4</v>
      </c>
      <c r="I16727">
        <f>37-D16727</f>
        <v>9</v>
      </c>
      <c r="J16727">
        <f>ABS(D16727-D16728)</f>
        <v>9</v>
      </c>
      <c r="K16727">
        <f>AVERAGE(D16727:D16731)</f>
        <v>28</v>
      </c>
      <c r="L16727">
        <f>AVERAGE(D16727:D16746)</f>
        <v>28</v>
      </c>
      <c r="M16727">
        <f>K16727-L16727</f>
        <v>0</v>
      </c>
      <c r="N16727" t="str">
        <f>IF(K16727&gt;L16727,"HIGH ZONE BIAS",IF(K16727&lt;L16727,"LOW ZONE BIAS","EQUILIBRIUM"))</f>
        <v>EQUILIBRIUM</v>
      </c>
    </row>
    <row r="16728">
      <c r="A16728">
        <v>10831</v>
      </c>
      <c r="B16728" t="str">
        <v>2012-01-16</v>
      </c>
      <c r="C16728" t="str">
        <v>Evening</v>
      </c>
      <c r="D16728">
        <v>19</v>
      </c>
      <c r="E16728" t="str">
        <f>IF(MOD(D16728,2)=0,"EVEN","ODD")</f>
        <v>ODD</v>
      </c>
      <c r="F16728" t="str">
        <f>IF(D16728&lt;=18,"LOW (1-18)","HIGH (19-36)")</f>
        <v>HIGH (19-36)</v>
      </c>
      <c r="G16728">
        <f>INT((D16728-1)/6)+1</f>
        <v>4</v>
      </c>
      <c r="H16728">
        <f>MOD(D16728-1,6)+1</f>
        <v>1</v>
      </c>
      <c r="I16728">
        <f>37-D16728</f>
        <v>18</v>
      </c>
      <c r="J16728">
        <f>ABS(D16728-D16729)</f>
        <v>4</v>
      </c>
      <c r="K16728">
        <f>AVERAGE(D16728:D16732)</f>
        <v>19</v>
      </c>
      <c r="L16728">
        <f>AVERAGE(D16728:D16747)</f>
        <v>19</v>
      </c>
      <c r="M16728">
        <f>K16728-L16728</f>
        <v>0</v>
      </c>
      <c r="N16728" t="str">
        <f>IF(K16728&gt;L16728,"HIGH ZONE BIAS",IF(K16728&lt;L16728,"LOW ZONE BIAS","EQUILIBRIUM"))</f>
        <v>EQUILIBRIUM</v>
      </c>
    </row>
    <row r="16729">
      <c r="A16729">
        <v>10830</v>
      </c>
      <c r="B16729" t="str">
        <v>2012-01-16</v>
      </c>
      <c r="C16729" t="str">
        <v>Midday</v>
      </c>
      <c r="D16729">
        <v>23</v>
      </c>
      <c r="E16729" t="str">
        <f>IF(MOD(D16729,2)=0,"EVEN","ODD")</f>
        <v>ODD</v>
      </c>
      <c r="F16729" t="str">
        <f>IF(D16729&lt;=18,"LOW (1-18)","HIGH (19-36)")</f>
        <v>HIGH (19-36)</v>
      </c>
      <c r="G16729">
        <f>INT((D16729-1)/6)+1</f>
        <v>4</v>
      </c>
      <c r="H16729">
        <f>MOD(D16729-1,6)+1</f>
        <v>5</v>
      </c>
      <c r="I16729">
        <f>37-D16729</f>
        <v>14</v>
      </c>
      <c r="J16729">
        <f>ABS(D16729-D16730)</f>
        <v>6</v>
      </c>
      <c r="K16729">
        <f>AVERAGE(D16729:D16733)</f>
        <v>23</v>
      </c>
      <c r="L16729">
        <f>AVERAGE(D16729:D16748)</f>
        <v>23</v>
      </c>
      <c r="M16729">
        <f>K16729-L16729</f>
        <v>0</v>
      </c>
      <c r="N16729" t="str">
        <f>IF(K16729&gt;L16729,"HIGH ZONE BIAS",IF(K16729&lt;L16729,"LOW ZONE BIAS","EQUILIBRIUM"))</f>
        <v>EQUILIBRIUM</v>
      </c>
    </row>
    <row r="16730">
      <c r="A16730">
        <v>10829</v>
      </c>
      <c r="B16730" t="str">
        <v>2012-01-16</v>
      </c>
      <c r="C16730" t="str">
        <v>Morning</v>
      </c>
      <c r="D16730">
        <v>29</v>
      </c>
      <c r="E16730" t="str">
        <f>IF(MOD(D16730,2)=0,"EVEN","ODD")</f>
        <v>ODD</v>
      </c>
      <c r="F16730" t="str">
        <f>IF(D16730&lt;=18,"LOW (1-18)","HIGH (19-36)")</f>
        <v>HIGH (19-36)</v>
      </c>
      <c r="G16730">
        <f>INT((D16730-1)/6)+1</f>
        <v>5</v>
      </c>
      <c r="H16730">
        <f>MOD(D16730-1,6)+1</f>
        <v>5</v>
      </c>
      <c r="I16730">
        <f>37-D16730</f>
        <v>8</v>
      </c>
      <c r="J16730">
        <f>ABS(D16730-D16731)</f>
        <v>15</v>
      </c>
      <c r="K16730">
        <f>AVERAGE(D16730:D16734)</f>
        <v>29</v>
      </c>
      <c r="L16730">
        <f>AVERAGE(D16730:D16749)</f>
        <v>29</v>
      </c>
      <c r="M16730">
        <f>K16730-L16730</f>
        <v>0</v>
      </c>
      <c r="N16730" t="str">
        <f>IF(K16730&gt;L16730,"HIGH ZONE BIAS",IF(K16730&lt;L16730,"LOW ZONE BIAS","EQUILIBRIUM"))</f>
        <v>EQUILIBRIUM</v>
      </c>
    </row>
    <row r="16731">
      <c r="A16731">
        <v>10828</v>
      </c>
      <c r="B16731" t="str">
        <v>2012-01-14</v>
      </c>
      <c r="C16731" t="str">
        <v>Evening</v>
      </c>
      <c r="D16731">
        <v>14</v>
      </c>
      <c r="E16731" t="str">
        <f>IF(MOD(D16731,2)=0,"EVEN","ODD")</f>
        <v>EVEN</v>
      </c>
      <c r="F16731" t="str">
        <f>IF(D16731&lt;=18,"LOW (1-18)","HIGH (19-36)")</f>
        <v>LOW (1-18)</v>
      </c>
      <c r="G16731">
        <f>INT((D16731-1)/6)+1</f>
        <v>3</v>
      </c>
      <c r="H16731">
        <f>MOD(D16731-1,6)+1</f>
        <v>2</v>
      </c>
      <c r="I16731">
        <f>37-D16731</f>
        <v>23</v>
      </c>
      <c r="J16731">
        <f>ABS(D16731-D16732)</f>
        <v>12</v>
      </c>
      <c r="K16731">
        <f>AVERAGE(D16731:D16735)</f>
        <v>14</v>
      </c>
      <c r="L16731">
        <f>AVERAGE(D16731:D16750)</f>
        <v>14</v>
      </c>
      <c r="M16731">
        <f>K16731-L16731</f>
        <v>0</v>
      </c>
      <c r="N16731" t="str">
        <f>IF(K16731&gt;L16731,"HIGH ZONE BIAS",IF(K16731&lt;L16731,"LOW ZONE BIAS","EQUILIBRIUM"))</f>
        <v>EQUILIBRIUM</v>
      </c>
    </row>
    <row r="16732">
      <c r="A16732">
        <v>10827</v>
      </c>
      <c r="B16732" t="str">
        <v>2012-01-14</v>
      </c>
      <c r="C16732" t="str">
        <v>Midday</v>
      </c>
      <c r="D16732">
        <v>2</v>
      </c>
      <c r="E16732" t="str">
        <f>IF(MOD(D16732,2)=0,"EVEN","ODD")</f>
        <v>EVEN</v>
      </c>
      <c r="F16732" t="str">
        <f>IF(D16732&lt;=18,"LOW (1-18)","HIGH (19-36)")</f>
        <v>LOW (1-18)</v>
      </c>
      <c r="G16732">
        <f>INT((D16732-1)/6)+1</f>
        <v>1</v>
      </c>
      <c r="H16732">
        <f>MOD(D16732-1,6)+1</f>
        <v>2</v>
      </c>
      <c r="I16732">
        <f>37-D16732</f>
        <v>35</v>
      </c>
      <c r="J16732">
        <f>ABS(D16732-D16733)</f>
        <v>3</v>
      </c>
      <c r="K16732">
        <f>AVERAGE(D16732:D16736)</f>
        <v>2</v>
      </c>
      <c r="L16732">
        <f>AVERAGE(D16732:D16751)</f>
        <v>2</v>
      </c>
      <c r="M16732">
        <f>K16732-L16732</f>
        <v>0</v>
      </c>
      <c r="N16732" t="str">
        <f>IF(K16732&gt;L16732,"HIGH ZONE BIAS",IF(K16732&lt;L16732,"LOW ZONE BIAS","EQUILIBRIUM"))</f>
        <v>EQUILIBRIUM</v>
      </c>
    </row>
    <row r="16733">
      <c r="A16733">
        <v>10826</v>
      </c>
      <c r="B16733" t="str">
        <v>2012-01-14</v>
      </c>
      <c r="C16733" t="str">
        <v>Morning</v>
      </c>
      <c r="D16733">
        <v>5</v>
      </c>
      <c r="E16733" t="str">
        <f>IF(MOD(D16733,2)=0,"EVEN","ODD")</f>
        <v>ODD</v>
      </c>
      <c r="F16733" t="str">
        <f>IF(D16733&lt;=18,"LOW (1-18)","HIGH (19-36)")</f>
        <v>LOW (1-18)</v>
      </c>
      <c r="G16733">
        <f>INT((D16733-1)/6)+1</f>
        <v>1</v>
      </c>
      <c r="H16733">
        <f>MOD(D16733-1,6)+1</f>
        <v>5</v>
      </c>
      <c r="I16733">
        <f>37-D16733</f>
        <v>32</v>
      </c>
      <c r="J16733">
        <f>ABS(D16733-D16734)</f>
        <v>11</v>
      </c>
      <c r="K16733">
        <f>AVERAGE(D16733:D16737)</f>
        <v>5</v>
      </c>
      <c r="L16733">
        <f>AVERAGE(D16733:D16752)</f>
        <v>5</v>
      </c>
      <c r="M16733">
        <f>K16733-L16733</f>
        <v>0</v>
      </c>
      <c r="N16733" t="str">
        <f>IF(K16733&gt;L16733,"HIGH ZONE BIAS",IF(K16733&lt;L16733,"LOW ZONE BIAS","EQUILIBRIUM"))</f>
        <v>EQUILIBRIUM</v>
      </c>
    </row>
    <row r="16734">
      <c r="A16734">
        <v>10825</v>
      </c>
      <c r="B16734" t="str">
        <v>2012-01-13</v>
      </c>
      <c r="C16734" t="str">
        <v>Evening</v>
      </c>
      <c r="D16734">
        <v>16</v>
      </c>
      <c r="E16734" t="str">
        <f>IF(MOD(D16734,2)=0,"EVEN","ODD")</f>
        <v>EVEN</v>
      </c>
      <c r="F16734" t="str">
        <f>IF(D16734&lt;=18,"LOW (1-18)","HIGH (19-36)")</f>
        <v>LOW (1-18)</v>
      </c>
      <c r="G16734">
        <f>INT((D16734-1)/6)+1</f>
        <v>3</v>
      </c>
      <c r="H16734">
        <f>MOD(D16734-1,6)+1</f>
        <v>4</v>
      </c>
      <c r="I16734">
        <f>37-D16734</f>
        <v>21</v>
      </c>
      <c r="J16734">
        <f>ABS(D16734-D16735)</f>
        <v>9</v>
      </c>
      <c r="K16734">
        <f>AVERAGE(D16734:D16738)</f>
        <v>16</v>
      </c>
      <c r="L16734">
        <f>AVERAGE(D16734:D16753)</f>
        <v>16</v>
      </c>
      <c r="M16734">
        <f>K16734-L16734</f>
        <v>0</v>
      </c>
      <c r="N16734" t="str">
        <f>IF(K16734&gt;L16734,"HIGH ZONE BIAS",IF(K16734&lt;L16734,"LOW ZONE BIAS","EQUILIBRIUM"))</f>
        <v>EQUILIBRIUM</v>
      </c>
    </row>
    <row r="16735">
      <c r="A16735">
        <v>10824</v>
      </c>
      <c r="B16735" t="str">
        <v>2012-01-13</v>
      </c>
      <c r="C16735" t="str">
        <v>Midday</v>
      </c>
      <c r="D16735">
        <v>25</v>
      </c>
      <c r="E16735" t="str">
        <f>IF(MOD(D16735,2)=0,"EVEN","ODD")</f>
        <v>ODD</v>
      </c>
      <c r="F16735" t="str">
        <f>IF(D16735&lt;=18,"LOW (1-18)","HIGH (19-36)")</f>
        <v>HIGH (19-36)</v>
      </c>
      <c r="G16735">
        <f>INT((D16735-1)/6)+1</f>
        <v>5</v>
      </c>
      <c r="H16735">
        <f>MOD(D16735-1,6)+1</f>
        <v>1</v>
      </c>
      <c r="I16735">
        <f>37-D16735</f>
        <v>12</v>
      </c>
      <c r="J16735">
        <f>ABS(D16735-D16736)</f>
        <v>7</v>
      </c>
      <c r="K16735">
        <f>AVERAGE(D16735:D16739)</f>
        <v>25</v>
      </c>
      <c r="L16735">
        <f>AVERAGE(D16735:D16754)</f>
        <v>25</v>
      </c>
      <c r="M16735">
        <f>K16735-L16735</f>
        <v>0</v>
      </c>
      <c r="N16735" t="str">
        <f>IF(K16735&gt;L16735,"HIGH ZONE BIAS",IF(K16735&lt;L16735,"LOW ZONE BIAS","EQUILIBRIUM"))</f>
        <v>EQUILIBRIUM</v>
      </c>
    </row>
    <row r="16736">
      <c r="A16736">
        <v>10823</v>
      </c>
      <c r="B16736" t="str">
        <v>2012-01-13</v>
      </c>
      <c r="C16736" t="str">
        <v>Morning</v>
      </c>
      <c r="D16736">
        <v>18</v>
      </c>
      <c r="E16736" t="str">
        <f>IF(MOD(D16736,2)=0,"EVEN","ODD")</f>
        <v>EVEN</v>
      </c>
      <c r="F16736" t="str">
        <f>IF(D16736&lt;=18,"LOW (1-18)","HIGH (19-36)")</f>
        <v>LOW (1-18)</v>
      </c>
      <c r="G16736">
        <f>INT((D16736-1)/6)+1</f>
        <v>3</v>
      </c>
      <c r="H16736">
        <f>MOD(D16736-1,6)+1</f>
        <v>6</v>
      </c>
      <c r="I16736">
        <f>37-D16736</f>
        <v>19</v>
      </c>
      <c r="J16736">
        <f>ABS(D16736-D16737)</f>
        <v>9</v>
      </c>
      <c r="K16736">
        <f>AVERAGE(D16736:D16740)</f>
        <v>18</v>
      </c>
      <c r="L16736">
        <f>AVERAGE(D16736:D16755)</f>
        <v>18</v>
      </c>
      <c r="M16736">
        <f>K16736-L16736</f>
        <v>0</v>
      </c>
      <c r="N16736" t="str">
        <f>IF(K16736&gt;L16736,"HIGH ZONE BIAS",IF(K16736&lt;L16736,"LOW ZONE BIAS","EQUILIBRIUM"))</f>
        <v>EQUILIBRIUM</v>
      </c>
    </row>
    <row r="16737">
      <c r="A16737">
        <v>10822</v>
      </c>
      <c r="B16737" t="str">
        <v>2012-01-12</v>
      </c>
      <c r="C16737" t="str">
        <v>Evening</v>
      </c>
      <c r="D16737">
        <v>9</v>
      </c>
      <c r="E16737" t="str">
        <f>IF(MOD(D16737,2)=0,"EVEN","ODD")</f>
        <v>ODD</v>
      </c>
      <c r="F16737" t="str">
        <f>IF(D16737&lt;=18,"LOW (1-18)","HIGH (19-36)")</f>
        <v>LOW (1-18)</v>
      </c>
      <c r="G16737">
        <f>INT((D16737-1)/6)+1</f>
        <v>2</v>
      </c>
      <c r="H16737">
        <f>MOD(D16737-1,6)+1</f>
        <v>3</v>
      </c>
      <c r="I16737">
        <f>37-D16737</f>
        <v>28</v>
      </c>
      <c r="J16737">
        <f>ABS(D16737-D16738)</f>
        <v>8</v>
      </c>
      <c r="K16737">
        <f>AVERAGE(D16737:D16741)</f>
        <v>9</v>
      </c>
      <c r="L16737">
        <f>AVERAGE(D16737:D16756)</f>
        <v>9</v>
      </c>
      <c r="M16737">
        <f>K16737-L16737</f>
        <v>0</v>
      </c>
      <c r="N16737" t="str">
        <f>IF(K16737&gt;L16737,"HIGH ZONE BIAS",IF(K16737&lt;L16737,"LOW ZONE BIAS","EQUILIBRIUM"))</f>
        <v>EQUILIBRIUM</v>
      </c>
    </row>
    <row r="16738">
      <c r="A16738">
        <v>10821</v>
      </c>
      <c r="B16738" t="str">
        <v>2012-01-12</v>
      </c>
      <c r="C16738" t="str">
        <v>Midday</v>
      </c>
      <c r="D16738">
        <v>1</v>
      </c>
      <c r="E16738" t="str">
        <f>IF(MOD(D16738,2)=0,"EVEN","ODD")</f>
        <v>ODD</v>
      </c>
      <c r="F16738" t="str">
        <f>IF(D16738&lt;=18,"LOW (1-18)","HIGH (19-36)")</f>
        <v>LOW (1-18)</v>
      </c>
      <c r="G16738">
        <f>INT((D16738-1)/6)+1</f>
        <v>1</v>
      </c>
      <c r="H16738">
        <f>MOD(D16738-1,6)+1</f>
        <v>1</v>
      </c>
      <c r="I16738">
        <f>37-D16738</f>
        <v>36</v>
      </c>
      <c r="J16738">
        <f>ABS(D16738-D16739)</f>
        <v>27</v>
      </c>
      <c r="K16738">
        <f>AVERAGE(D16738:D16742)</f>
        <v>1</v>
      </c>
      <c r="L16738">
        <f>AVERAGE(D16738:D16757)</f>
        <v>1</v>
      </c>
      <c r="M16738">
        <f>K16738-L16738</f>
        <v>0</v>
      </c>
      <c r="N16738" t="str">
        <f>IF(K16738&gt;L16738,"HIGH ZONE BIAS",IF(K16738&lt;L16738,"LOW ZONE BIAS","EQUILIBRIUM"))</f>
        <v>EQUILIBRIUM</v>
      </c>
    </row>
    <row r="16739">
      <c r="A16739">
        <v>10820</v>
      </c>
      <c r="B16739" t="str">
        <v>2012-01-12</v>
      </c>
      <c r="C16739" t="str">
        <v>Morning</v>
      </c>
      <c r="D16739">
        <v>28</v>
      </c>
      <c r="E16739" t="str">
        <f>IF(MOD(D16739,2)=0,"EVEN","ODD")</f>
        <v>EVEN</v>
      </c>
      <c r="F16739" t="str">
        <f>IF(D16739&lt;=18,"LOW (1-18)","HIGH (19-36)")</f>
        <v>HIGH (19-36)</v>
      </c>
      <c r="G16739">
        <f>INT((D16739-1)/6)+1</f>
        <v>5</v>
      </c>
      <c r="H16739">
        <f>MOD(D16739-1,6)+1</f>
        <v>4</v>
      </c>
      <c r="I16739">
        <f>37-D16739</f>
        <v>9</v>
      </c>
      <c r="J16739">
        <f>ABS(D16739-D16740)</f>
        <v>23</v>
      </c>
      <c r="K16739">
        <f>AVERAGE(D16739:D16743)</f>
        <v>28</v>
      </c>
      <c r="L16739">
        <f>AVERAGE(D16739:D16758)</f>
        <v>28</v>
      </c>
      <c r="M16739">
        <f>K16739-L16739</f>
        <v>0</v>
      </c>
      <c r="N16739" t="str">
        <f>IF(K16739&gt;L16739,"HIGH ZONE BIAS",IF(K16739&lt;L16739,"LOW ZONE BIAS","EQUILIBRIUM"))</f>
        <v>EQUILIBRIUM</v>
      </c>
    </row>
    <row r="16740">
      <c r="A16740">
        <v>10819</v>
      </c>
      <c r="B16740" t="str">
        <v>2012-01-11</v>
      </c>
      <c r="C16740" t="str">
        <v>Evening</v>
      </c>
      <c r="D16740">
        <v>5</v>
      </c>
      <c r="E16740" t="str">
        <f>IF(MOD(D16740,2)=0,"EVEN","ODD")</f>
        <v>ODD</v>
      </c>
      <c r="F16740" t="str">
        <f>IF(D16740&lt;=18,"LOW (1-18)","HIGH (19-36)")</f>
        <v>LOW (1-18)</v>
      </c>
      <c r="G16740">
        <f>INT((D16740-1)/6)+1</f>
        <v>1</v>
      </c>
      <c r="H16740">
        <f>MOD(D16740-1,6)+1</f>
        <v>5</v>
      </c>
      <c r="I16740">
        <f>37-D16740</f>
        <v>32</v>
      </c>
      <c r="J16740">
        <f>ABS(D16740-D16741)</f>
        <v>25</v>
      </c>
      <c r="K16740">
        <f>AVERAGE(D16740:D16744)</f>
        <v>5</v>
      </c>
      <c r="L16740">
        <f>AVERAGE(D16740:D16759)</f>
        <v>5</v>
      </c>
      <c r="M16740">
        <f>K16740-L16740</f>
        <v>0</v>
      </c>
      <c r="N16740" t="str">
        <f>IF(K16740&gt;L16740,"HIGH ZONE BIAS",IF(K16740&lt;L16740,"LOW ZONE BIAS","EQUILIBRIUM"))</f>
        <v>EQUILIBRIUM</v>
      </c>
    </row>
    <row r="16741">
      <c r="A16741">
        <v>10818</v>
      </c>
      <c r="B16741" t="str">
        <v>2012-01-11</v>
      </c>
      <c r="C16741" t="str">
        <v>Midday</v>
      </c>
      <c r="D16741">
        <v>30</v>
      </c>
      <c r="E16741" t="str">
        <f>IF(MOD(D16741,2)=0,"EVEN","ODD")</f>
        <v>EVEN</v>
      </c>
      <c r="F16741" t="str">
        <f>IF(D16741&lt;=18,"LOW (1-18)","HIGH (19-36)")</f>
        <v>HIGH (19-36)</v>
      </c>
      <c r="G16741">
        <f>INT((D16741-1)/6)+1</f>
        <v>5</v>
      </c>
      <c r="H16741">
        <f>MOD(D16741-1,6)+1</f>
        <v>6</v>
      </c>
      <c r="I16741">
        <f>37-D16741</f>
        <v>7</v>
      </c>
      <c r="J16741">
        <f>ABS(D16741-D16742)</f>
        <v>26</v>
      </c>
      <c r="K16741">
        <f>AVERAGE(D16741:D16745)</f>
        <v>30</v>
      </c>
      <c r="L16741">
        <f>AVERAGE(D16741:D16760)</f>
        <v>30</v>
      </c>
      <c r="M16741">
        <f>K16741-L16741</f>
        <v>0</v>
      </c>
      <c r="N16741" t="str">
        <f>IF(K16741&gt;L16741,"HIGH ZONE BIAS",IF(K16741&lt;L16741,"LOW ZONE BIAS","EQUILIBRIUM"))</f>
        <v>EQUILIBRIUM</v>
      </c>
    </row>
    <row r="16742">
      <c r="A16742">
        <v>10817</v>
      </c>
      <c r="B16742" t="str">
        <v>2012-01-11</v>
      </c>
      <c r="C16742" t="str">
        <v>Morning</v>
      </c>
      <c r="D16742">
        <v>4</v>
      </c>
      <c r="E16742" t="str">
        <f>IF(MOD(D16742,2)=0,"EVEN","ODD")</f>
        <v>EVEN</v>
      </c>
      <c r="F16742" t="str">
        <f>IF(D16742&lt;=18,"LOW (1-18)","HIGH (19-36)")</f>
        <v>LOW (1-18)</v>
      </c>
      <c r="G16742">
        <f>INT((D16742-1)/6)+1</f>
        <v>1</v>
      </c>
      <c r="H16742">
        <f>MOD(D16742-1,6)+1</f>
        <v>4</v>
      </c>
      <c r="I16742">
        <f>37-D16742</f>
        <v>33</v>
      </c>
      <c r="J16742">
        <f>ABS(D16742-D16743)</f>
        <v>24</v>
      </c>
      <c r="K16742">
        <f>AVERAGE(D16742:D16746)</f>
        <v>4</v>
      </c>
      <c r="L16742">
        <f>AVERAGE(D16742:D16761)</f>
        <v>4</v>
      </c>
      <c r="M16742">
        <f>K16742-L16742</f>
        <v>0</v>
      </c>
      <c r="N16742" t="str">
        <f>IF(K16742&gt;L16742,"HIGH ZONE BIAS",IF(K16742&lt;L16742,"LOW ZONE BIAS","EQUILIBRIUM"))</f>
        <v>EQUILIBRIUM</v>
      </c>
    </row>
    <row r="16743">
      <c r="A16743">
        <v>10816</v>
      </c>
      <c r="B16743" t="str">
        <v>2012-01-10</v>
      </c>
      <c r="C16743" t="str">
        <v>Evening</v>
      </c>
      <c r="D16743">
        <v>28</v>
      </c>
      <c r="E16743" t="str">
        <f>IF(MOD(D16743,2)=0,"EVEN","ODD")</f>
        <v>EVEN</v>
      </c>
      <c r="F16743" t="str">
        <f>IF(D16743&lt;=18,"LOW (1-18)","HIGH (19-36)")</f>
        <v>HIGH (19-36)</v>
      </c>
      <c r="G16743">
        <f>INT((D16743-1)/6)+1</f>
        <v>5</v>
      </c>
      <c r="H16743">
        <f>MOD(D16743-1,6)+1</f>
        <v>4</v>
      </c>
      <c r="I16743">
        <f>37-D16743</f>
        <v>9</v>
      </c>
      <c r="J16743">
        <f>ABS(D16743-D16744)</f>
        <v>27</v>
      </c>
      <c r="K16743">
        <f>AVERAGE(D16743:D16747)</f>
        <v>28</v>
      </c>
      <c r="L16743">
        <f>AVERAGE(D16743:D16762)</f>
        <v>28</v>
      </c>
      <c r="M16743">
        <f>K16743-L16743</f>
        <v>0</v>
      </c>
      <c r="N16743" t="str">
        <f>IF(K16743&gt;L16743,"HIGH ZONE BIAS",IF(K16743&lt;L16743,"LOW ZONE BIAS","EQUILIBRIUM"))</f>
        <v>EQUILIBRIUM</v>
      </c>
    </row>
    <row r="16744">
      <c r="A16744">
        <v>10815</v>
      </c>
      <c r="B16744" t="str">
        <v>2012-01-10</v>
      </c>
      <c r="C16744" t="str">
        <v>Midday</v>
      </c>
      <c r="D16744">
        <v>1</v>
      </c>
      <c r="E16744" t="str">
        <f>IF(MOD(D16744,2)=0,"EVEN","ODD")</f>
        <v>ODD</v>
      </c>
      <c r="F16744" t="str">
        <f>IF(D16744&lt;=18,"LOW (1-18)","HIGH (19-36)")</f>
        <v>LOW (1-18)</v>
      </c>
      <c r="G16744">
        <f>INT((D16744-1)/6)+1</f>
        <v>1</v>
      </c>
      <c r="H16744">
        <f>MOD(D16744-1,6)+1</f>
        <v>1</v>
      </c>
      <c r="I16744">
        <f>37-D16744</f>
        <v>36</v>
      </c>
      <c r="J16744">
        <f>ABS(D16744-D16745)</f>
        <v>23</v>
      </c>
      <c r="K16744">
        <f>AVERAGE(D16744:D16748)</f>
        <v>1</v>
      </c>
      <c r="L16744">
        <f>AVERAGE(D16744:D16763)</f>
        <v>1</v>
      </c>
      <c r="M16744">
        <f>K16744-L16744</f>
        <v>0</v>
      </c>
      <c r="N16744" t="str">
        <f>IF(K16744&gt;L16744,"HIGH ZONE BIAS",IF(K16744&lt;L16744,"LOW ZONE BIAS","EQUILIBRIUM"))</f>
        <v>EQUILIBRIUM</v>
      </c>
    </row>
    <row r="16745">
      <c r="A16745">
        <v>10814</v>
      </c>
      <c r="B16745" t="str">
        <v>2012-01-10</v>
      </c>
      <c r="C16745" t="str">
        <v>Morning</v>
      </c>
      <c r="D16745">
        <v>24</v>
      </c>
      <c r="E16745" t="str">
        <f>IF(MOD(D16745,2)=0,"EVEN","ODD")</f>
        <v>EVEN</v>
      </c>
      <c r="F16745" t="str">
        <f>IF(D16745&lt;=18,"LOW (1-18)","HIGH (19-36)")</f>
        <v>HIGH (19-36)</v>
      </c>
      <c r="G16745">
        <f>INT((D16745-1)/6)+1</f>
        <v>4</v>
      </c>
      <c r="H16745">
        <f>MOD(D16745-1,6)+1</f>
        <v>6</v>
      </c>
      <c r="I16745">
        <f>37-D16745</f>
        <v>13</v>
      </c>
      <c r="J16745">
        <f>ABS(D16745-D16746)</f>
        <v>21</v>
      </c>
      <c r="K16745">
        <f>AVERAGE(D16745:D16749)</f>
        <v>24</v>
      </c>
      <c r="L16745">
        <f>AVERAGE(D16745:D16764)</f>
        <v>24</v>
      </c>
      <c r="M16745">
        <f>K16745-L16745</f>
        <v>0</v>
      </c>
      <c r="N16745" t="str">
        <f>IF(K16745&gt;L16745,"HIGH ZONE BIAS",IF(K16745&lt;L16745,"LOW ZONE BIAS","EQUILIBRIUM"))</f>
        <v>EQUILIBRIUM</v>
      </c>
    </row>
    <row r="16746">
      <c r="A16746">
        <v>10813</v>
      </c>
      <c r="B16746" t="str">
        <v>2012-01-09</v>
      </c>
      <c r="C16746" t="str">
        <v>Evening</v>
      </c>
      <c r="D16746">
        <v>3</v>
      </c>
      <c r="E16746" t="str">
        <f>IF(MOD(D16746,2)=0,"EVEN","ODD")</f>
        <v>ODD</v>
      </c>
      <c r="F16746" t="str">
        <f>IF(D16746&lt;=18,"LOW (1-18)","HIGH (19-36)")</f>
        <v>LOW (1-18)</v>
      </c>
      <c r="G16746">
        <f>INT((D16746-1)/6)+1</f>
        <v>1</v>
      </c>
      <c r="H16746">
        <f>MOD(D16746-1,6)+1</f>
        <v>3</v>
      </c>
      <c r="I16746">
        <f>37-D16746</f>
        <v>34</v>
      </c>
      <c r="J16746">
        <f>ABS(D16746-D16747)</f>
        <v>27</v>
      </c>
      <c r="K16746">
        <f>AVERAGE(D16746:D16750)</f>
        <v>3</v>
      </c>
      <c r="L16746">
        <f>AVERAGE(D16746:D16765)</f>
        <v>3</v>
      </c>
      <c r="M16746">
        <f>K16746-L16746</f>
        <v>0</v>
      </c>
      <c r="N16746" t="str">
        <f>IF(K16746&gt;L16746,"HIGH ZONE BIAS",IF(K16746&lt;L16746,"LOW ZONE BIAS","EQUILIBRIUM"))</f>
        <v>EQUILIBRIUM</v>
      </c>
    </row>
    <row r="16747">
      <c r="A16747">
        <v>10812</v>
      </c>
      <c r="B16747" t="str">
        <v>2012-01-09</v>
      </c>
      <c r="C16747" t="str">
        <v>Midday</v>
      </c>
      <c r="D16747">
        <v>30</v>
      </c>
      <c r="E16747" t="str">
        <f>IF(MOD(D16747,2)=0,"EVEN","ODD")</f>
        <v>EVEN</v>
      </c>
      <c r="F16747" t="str">
        <f>IF(D16747&lt;=18,"LOW (1-18)","HIGH (19-36)")</f>
        <v>HIGH (19-36)</v>
      </c>
      <c r="G16747">
        <f>INT((D16747-1)/6)+1</f>
        <v>5</v>
      </c>
      <c r="H16747">
        <f>MOD(D16747-1,6)+1</f>
        <v>6</v>
      </c>
      <c r="I16747">
        <f>37-D16747</f>
        <v>7</v>
      </c>
      <c r="J16747">
        <f>ABS(D16747-D16748)</f>
        <v>5</v>
      </c>
      <c r="K16747">
        <f>AVERAGE(D16747:D16751)</f>
        <v>30</v>
      </c>
      <c r="L16747">
        <f>AVERAGE(D16747:D16766)</f>
        <v>30</v>
      </c>
      <c r="M16747">
        <f>K16747-L16747</f>
        <v>0</v>
      </c>
      <c r="N16747" t="str">
        <f>IF(K16747&gt;L16747,"HIGH ZONE BIAS",IF(K16747&lt;L16747,"LOW ZONE BIAS","EQUILIBRIUM"))</f>
        <v>EQUILIBRIUM</v>
      </c>
    </row>
    <row r="16748">
      <c r="A16748">
        <v>10811</v>
      </c>
      <c r="B16748" t="str">
        <v>2012-01-09</v>
      </c>
      <c r="C16748" t="str">
        <v>Morning</v>
      </c>
      <c r="D16748">
        <v>35</v>
      </c>
      <c r="E16748" t="str">
        <f>IF(MOD(D16748,2)=0,"EVEN","ODD")</f>
        <v>ODD</v>
      </c>
      <c r="F16748" t="str">
        <f>IF(D16748&lt;=18,"LOW (1-18)","HIGH (19-36)")</f>
        <v>HIGH (19-36)</v>
      </c>
      <c r="G16748">
        <f>INT((D16748-1)/6)+1</f>
        <v>6</v>
      </c>
      <c r="H16748">
        <f>MOD(D16748-1,6)+1</f>
        <v>5</v>
      </c>
      <c r="I16748">
        <f>37-D16748</f>
        <v>2</v>
      </c>
      <c r="J16748">
        <f>ABS(D16748-D16749)</f>
        <v>28</v>
      </c>
      <c r="K16748">
        <f>AVERAGE(D16748:D16752)</f>
        <v>35</v>
      </c>
      <c r="L16748">
        <f>AVERAGE(D16748:D16767)</f>
        <v>35</v>
      </c>
      <c r="M16748">
        <f>K16748-L16748</f>
        <v>0</v>
      </c>
      <c r="N16748" t="str">
        <f>IF(K16748&gt;L16748,"HIGH ZONE BIAS",IF(K16748&lt;L16748,"LOW ZONE BIAS","EQUILIBRIUM"))</f>
        <v>EQUILIBRIUM</v>
      </c>
    </row>
    <row r="16749">
      <c r="A16749">
        <v>10810</v>
      </c>
      <c r="B16749" t="str">
        <v>2012-01-07</v>
      </c>
      <c r="C16749" t="str">
        <v>Evening</v>
      </c>
      <c r="D16749">
        <v>7</v>
      </c>
      <c r="E16749" t="str">
        <f>IF(MOD(D16749,2)=0,"EVEN","ODD")</f>
        <v>ODD</v>
      </c>
      <c r="F16749" t="str">
        <f>IF(D16749&lt;=18,"LOW (1-18)","HIGH (19-36)")</f>
        <v>LOW (1-18)</v>
      </c>
      <c r="G16749">
        <f>INT((D16749-1)/6)+1</f>
        <v>2</v>
      </c>
      <c r="H16749">
        <f>MOD(D16749-1,6)+1</f>
        <v>1</v>
      </c>
      <c r="I16749">
        <f>37-D16749</f>
        <v>30</v>
      </c>
      <c r="J16749">
        <f>ABS(D16749-D16750)</f>
        <v>2</v>
      </c>
      <c r="K16749">
        <f>AVERAGE(D16749:D16753)</f>
        <v>7</v>
      </c>
      <c r="L16749">
        <f>AVERAGE(D16749:D16768)</f>
        <v>7</v>
      </c>
      <c r="M16749">
        <f>K16749-L16749</f>
        <v>0</v>
      </c>
      <c r="N16749" t="str">
        <f>IF(K16749&gt;L16749,"HIGH ZONE BIAS",IF(K16749&lt;L16749,"LOW ZONE BIAS","EQUILIBRIUM"))</f>
        <v>EQUILIBRIUM</v>
      </c>
    </row>
    <row r="16750">
      <c r="A16750">
        <v>10809</v>
      </c>
      <c r="B16750" t="str">
        <v>2012-01-07</v>
      </c>
      <c r="C16750" t="str">
        <v>Midday</v>
      </c>
      <c r="D16750">
        <v>5</v>
      </c>
      <c r="E16750" t="str">
        <f>IF(MOD(D16750,2)=0,"EVEN","ODD")</f>
        <v>ODD</v>
      </c>
      <c r="F16750" t="str">
        <f>IF(D16750&lt;=18,"LOW (1-18)","HIGH (19-36)")</f>
        <v>LOW (1-18)</v>
      </c>
      <c r="G16750">
        <f>INT((D16750-1)/6)+1</f>
        <v>1</v>
      </c>
      <c r="H16750">
        <f>MOD(D16750-1,6)+1</f>
        <v>5</v>
      </c>
      <c r="I16750">
        <f>37-D16750</f>
        <v>32</v>
      </c>
      <c r="J16750">
        <f>ABS(D16750-D16751)</f>
        <v>17</v>
      </c>
      <c r="K16750">
        <f>AVERAGE(D16750:D16754)</f>
        <v>5</v>
      </c>
      <c r="L16750">
        <f>AVERAGE(D16750:D16769)</f>
        <v>5</v>
      </c>
      <c r="M16750">
        <f>K16750-L16750</f>
        <v>0</v>
      </c>
      <c r="N16750" t="str">
        <f>IF(K16750&gt;L16750,"HIGH ZONE BIAS",IF(K16750&lt;L16750,"LOW ZONE BIAS","EQUILIBRIUM"))</f>
        <v>EQUILIBRIUM</v>
      </c>
    </row>
    <row r="16751">
      <c r="A16751">
        <v>10808</v>
      </c>
      <c r="B16751" t="str">
        <v>2012-01-07</v>
      </c>
      <c r="C16751" t="str">
        <v>Morning</v>
      </c>
      <c r="D16751">
        <v>22</v>
      </c>
      <c r="E16751" t="str">
        <f>IF(MOD(D16751,2)=0,"EVEN","ODD")</f>
        <v>EVEN</v>
      </c>
      <c r="F16751" t="str">
        <f>IF(D16751&lt;=18,"LOW (1-18)","HIGH (19-36)")</f>
        <v>HIGH (19-36)</v>
      </c>
      <c r="G16751">
        <f>INT((D16751-1)/6)+1</f>
        <v>4</v>
      </c>
      <c r="H16751">
        <f>MOD(D16751-1,6)+1</f>
        <v>4</v>
      </c>
      <c r="I16751">
        <f>37-D16751</f>
        <v>15</v>
      </c>
      <c r="J16751">
        <f>ABS(D16751-D16752)</f>
        <v>3</v>
      </c>
      <c r="K16751">
        <f>AVERAGE(D16751:D16755)</f>
        <v>22</v>
      </c>
      <c r="L16751">
        <f>AVERAGE(D16751:D16770)</f>
        <v>22</v>
      </c>
      <c r="M16751">
        <f>K16751-L16751</f>
        <v>0</v>
      </c>
      <c r="N16751" t="str">
        <f>IF(K16751&gt;L16751,"HIGH ZONE BIAS",IF(K16751&lt;L16751,"LOW ZONE BIAS","EQUILIBRIUM"))</f>
        <v>EQUILIBRIUM</v>
      </c>
    </row>
    <row r="16752">
      <c r="A16752">
        <v>10807</v>
      </c>
      <c r="B16752" t="str">
        <v>2012-01-06</v>
      </c>
      <c r="C16752" t="str">
        <v>Evening</v>
      </c>
      <c r="D16752">
        <v>19</v>
      </c>
      <c r="E16752" t="str">
        <f>IF(MOD(D16752,2)=0,"EVEN","ODD")</f>
        <v>ODD</v>
      </c>
      <c r="F16752" t="str">
        <f>IF(D16752&lt;=18,"LOW (1-18)","HIGH (19-36)")</f>
        <v>HIGH (19-36)</v>
      </c>
      <c r="G16752">
        <f>INT((D16752-1)/6)+1</f>
        <v>4</v>
      </c>
      <c r="H16752">
        <f>MOD(D16752-1,6)+1</f>
        <v>1</v>
      </c>
      <c r="I16752">
        <f>37-D16752</f>
        <v>18</v>
      </c>
      <c r="J16752">
        <f>ABS(D16752-D16753)</f>
        <v>6</v>
      </c>
      <c r="K16752">
        <f>AVERAGE(D16752:D16756)</f>
        <v>19</v>
      </c>
      <c r="L16752">
        <f>AVERAGE(D16752:D16771)</f>
        <v>19</v>
      </c>
      <c r="M16752">
        <f>K16752-L16752</f>
        <v>0</v>
      </c>
      <c r="N16752" t="str">
        <f>IF(K16752&gt;L16752,"HIGH ZONE BIAS",IF(K16752&lt;L16752,"LOW ZONE BIAS","EQUILIBRIUM"))</f>
        <v>EQUILIBRIUM</v>
      </c>
    </row>
    <row r="16753">
      <c r="A16753">
        <v>10806</v>
      </c>
      <c r="B16753" t="str">
        <v>2012-01-06</v>
      </c>
      <c r="C16753" t="str">
        <v>Midday</v>
      </c>
      <c r="D16753">
        <v>13</v>
      </c>
      <c r="E16753" t="str">
        <f>IF(MOD(D16753,2)=0,"EVEN","ODD")</f>
        <v>ODD</v>
      </c>
      <c r="F16753" t="str">
        <f>IF(D16753&lt;=18,"LOW (1-18)","HIGH (19-36)")</f>
        <v>LOW (1-18)</v>
      </c>
      <c r="G16753">
        <f>INT((D16753-1)/6)+1</f>
        <v>3</v>
      </c>
      <c r="H16753">
        <f>MOD(D16753-1,6)+1</f>
        <v>1</v>
      </c>
      <c r="I16753">
        <f>37-D16753</f>
        <v>24</v>
      </c>
      <c r="J16753">
        <f>ABS(D16753-D16754)</f>
        <v>23</v>
      </c>
      <c r="K16753">
        <f>AVERAGE(D16753:D16757)</f>
        <v>13</v>
      </c>
      <c r="L16753">
        <f>AVERAGE(D16753:D16772)</f>
        <v>13</v>
      </c>
      <c r="M16753">
        <f>K16753-L16753</f>
        <v>0</v>
      </c>
      <c r="N16753" t="str">
        <f>IF(K16753&gt;L16753,"HIGH ZONE BIAS",IF(K16753&lt;L16753,"LOW ZONE BIAS","EQUILIBRIUM"))</f>
        <v>EQUILIBRIUM</v>
      </c>
    </row>
    <row r="16754">
      <c r="A16754">
        <v>10805</v>
      </c>
      <c r="B16754" t="str">
        <v>2012-01-06</v>
      </c>
      <c r="C16754" t="str">
        <v>Morning</v>
      </c>
      <c r="D16754">
        <v>36</v>
      </c>
      <c r="E16754" t="str">
        <f>IF(MOD(D16754,2)=0,"EVEN","ODD")</f>
        <v>EVEN</v>
      </c>
      <c r="F16754" t="str">
        <f>IF(D16754&lt;=18,"LOW (1-18)","HIGH (19-36)")</f>
        <v>HIGH (19-36)</v>
      </c>
      <c r="G16754">
        <f>INT((D16754-1)/6)+1</f>
        <v>6</v>
      </c>
      <c r="H16754">
        <f>MOD(D16754-1,6)+1</f>
        <v>6</v>
      </c>
      <c r="I16754">
        <f>37-D16754</f>
        <v>1</v>
      </c>
      <c r="J16754">
        <f>ABS(D16754-D16755)</f>
        <v>26</v>
      </c>
      <c r="K16754">
        <f>AVERAGE(D16754:D16758)</f>
        <v>36</v>
      </c>
      <c r="L16754">
        <f>AVERAGE(D16754:D16773)</f>
        <v>36</v>
      </c>
      <c r="M16754">
        <f>K16754-L16754</f>
        <v>0</v>
      </c>
      <c r="N16754" t="str">
        <f>IF(K16754&gt;L16754,"HIGH ZONE BIAS",IF(K16754&lt;L16754,"LOW ZONE BIAS","EQUILIBRIUM"))</f>
        <v>EQUILIBRIUM</v>
      </c>
    </row>
    <row r="16755">
      <c r="A16755">
        <v>10804</v>
      </c>
      <c r="B16755" t="str">
        <v>2012-01-05</v>
      </c>
      <c r="C16755" t="str">
        <v>Evening</v>
      </c>
      <c r="D16755">
        <v>10</v>
      </c>
      <c r="E16755" t="str">
        <f>IF(MOD(D16755,2)=0,"EVEN","ODD")</f>
        <v>EVEN</v>
      </c>
      <c r="F16755" t="str">
        <f>IF(D16755&lt;=18,"LOW (1-18)","HIGH (19-36)")</f>
        <v>LOW (1-18)</v>
      </c>
      <c r="G16755">
        <f>INT((D16755-1)/6)+1</f>
        <v>2</v>
      </c>
      <c r="H16755">
        <f>MOD(D16755-1,6)+1</f>
        <v>4</v>
      </c>
      <c r="I16755">
        <f>37-D16755</f>
        <v>27</v>
      </c>
      <c r="J16755">
        <f>ABS(D16755-D16756)</f>
        <v>23</v>
      </c>
      <c r="K16755">
        <f>AVERAGE(D16755:D16759)</f>
        <v>10</v>
      </c>
      <c r="L16755">
        <f>AVERAGE(D16755:D16774)</f>
        <v>10</v>
      </c>
      <c r="M16755">
        <f>K16755-L16755</f>
        <v>0</v>
      </c>
      <c r="N16755" t="str">
        <f>IF(K16755&gt;L16755,"HIGH ZONE BIAS",IF(K16755&lt;L16755,"LOW ZONE BIAS","EQUILIBRIUM"))</f>
        <v>EQUILIBRIUM</v>
      </c>
    </row>
    <row r="16756">
      <c r="A16756">
        <v>10803</v>
      </c>
      <c r="B16756" t="str">
        <v>2012-01-05</v>
      </c>
      <c r="C16756" t="str">
        <v>Midday</v>
      </c>
      <c r="D16756">
        <v>33</v>
      </c>
      <c r="E16756" t="str">
        <f>IF(MOD(D16756,2)=0,"EVEN","ODD")</f>
        <v>ODD</v>
      </c>
      <c r="F16756" t="str">
        <f>IF(D16756&lt;=18,"LOW (1-18)","HIGH (19-36)")</f>
        <v>HIGH (19-36)</v>
      </c>
      <c r="G16756">
        <f>INT((D16756-1)/6)+1</f>
        <v>6</v>
      </c>
      <c r="H16756">
        <f>MOD(D16756-1,6)+1</f>
        <v>3</v>
      </c>
      <c r="I16756">
        <f>37-D16756</f>
        <v>4</v>
      </c>
      <c r="J16756">
        <f>ABS(D16756-D16757)</f>
        <v>17</v>
      </c>
      <c r="K16756">
        <f>AVERAGE(D16756:D16760)</f>
        <v>33</v>
      </c>
      <c r="L16756">
        <f>AVERAGE(D16756:D16775)</f>
        <v>33</v>
      </c>
      <c r="M16756">
        <f>K16756-L16756</f>
        <v>0</v>
      </c>
      <c r="N16756" t="str">
        <f>IF(K16756&gt;L16756,"HIGH ZONE BIAS",IF(K16756&lt;L16756,"LOW ZONE BIAS","EQUILIBRIUM"))</f>
        <v>EQUILIBRIUM</v>
      </c>
    </row>
    <row r="16757">
      <c r="A16757">
        <v>10802</v>
      </c>
      <c r="B16757" t="str">
        <v>2012-01-05</v>
      </c>
      <c r="C16757" t="str">
        <v>Morning</v>
      </c>
      <c r="D16757">
        <v>16</v>
      </c>
      <c r="E16757" t="str">
        <f>IF(MOD(D16757,2)=0,"EVEN","ODD")</f>
        <v>EVEN</v>
      </c>
      <c r="F16757" t="str">
        <f>IF(D16757&lt;=18,"LOW (1-18)","HIGH (19-36)")</f>
        <v>LOW (1-18)</v>
      </c>
      <c r="G16757">
        <f>INT((D16757-1)/6)+1</f>
        <v>3</v>
      </c>
      <c r="H16757">
        <f>MOD(D16757-1,6)+1</f>
        <v>4</v>
      </c>
      <c r="I16757">
        <f>37-D16757</f>
        <v>21</v>
      </c>
      <c r="J16757">
        <f>ABS(D16757-D16758)</f>
        <v>6</v>
      </c>
      <c r="K16757">
        <f>AVERAGE(D16757:D16761)</f>
        <v>16</v>
      </c>
      <c r="L16757">
        <f>AVERAGE(D16757:D16776)</f>
        <v>16</v>
      </c>
      <c r="M16757">
        <f>K16757-L16757</f>
        <v>0</v>
      </c>
      <c r="N16757" t="str">
        <f>IF(K16757&gt;L16757,"HIGH ZONE BIAS",IF(K16757&lt;L16757,"LOW ZONE BIAS","EQUILIBRIUM"))</f>
        <v>EQUILIBRIUM</v>
      </c>
    </row>
    <row r="16758">
      <c r="A16758">
        <v>10801</v>
      </c>
      <c r="B16758" t="str">
        <v>2012-01-04</v>
      </c>
      <c r="C16758" t="str">
        <v>Evening</v>
      </c>
      <c r="D16758">
        <v>10</v>
      </c>
      <c r="E16758" t="str">
        <f>IF(MOD(D16758,2)=0,"EVEN","ODD")</f>
        <v>EVEN</v>
      </c>
      <c r="F16758" t="str">
        <f>IF(D16758&lt;=18,"LOW (1-18)","HIGH (19-36)")</f>
        <v>LOW (1-18)</v>
      </c>
      <c r="G16758">
        <f>INT((D16758-1)/6)+1</f>
        <v>2</v>
      </c>
      <c r="H16758">
        <f>MOD(D16758-1,6)+1</f>
        <v>4</v>
      </c>
      <c r="I16758">
        <f>37-D16758</f>
        <v>27</v>
      </c>
      <c r="J16758">
        <f>ABS(D16758-D16759)</f>
        <v>1</v>
      </c>
      <c r="K16758">
        <f>AVERAGE(D16758:D16762)</f>
        <v>10</v>
      </c>
      <c r="L16758">
        <f>AVERAGE(D16758:D16777)</f>
        <v>10</v>
      </c>
      <c r="M16758">
        <f>K16758-L16758</f>
        <v>0</v>
      </c>
      <c r="N16758" t="str">
        <f>IF(K16758&gt;L16758,"HIGH ZONE BIAS",IF(K16758&lt;L16758,"LOW ZONE BIAS","EQUILIBRIUM"))</f>
        <v>EQUILIBRIUM</v>
      </c>
    </row>
    <row r="16759">
      <c r="A16759">
        <v>10800</v>
      </c>
      <c r="B16759" t="str">
        <v>2012-01-04</v>
      </c>
      <c r="C16759" t="str">
        <v>Midday</v>
      </c>
      <c r="D16759">
        <v>11</v>
      </c>
      <c r="E16759" t="str">
        <f>IF(MOD(D16759,2)=0,"EVEN","ODD")</f>
        <v>ODD</v>
      </c>
      <c r="F16759" t="str">
        <f>IF(D16759&lt;=18,"LOW (1-18)","HIGH (19-36)")</f>
        <v>LOW (1-18)</v>
      </c>
      <c r="G16759">
        <f>INT((D16759-1)/6)+1</f>
        <v>2</v>
      </c>
      <c r="H16759">
        <f>MOD(D16759-1,6)+1</f>
        <v>5</v>
      </c>
      <c r="I16759">
        <f>37-D16759</f>
        <v>26</v>
      </c>
      <c r="J16759">
        <f>ABS(D16759-D16760)</f>
        <v>13</v>
      </c>
      <c r="K16759">
        <f>AVERAGE(D16759:D16763)</f>
        <v>11</v>
      </c>
      <c r="L16759">
        <f>AVERAGE(D16759:D16778)</f>
        <v>11</v>
      </c>
      <c r="M16759">
        <f>K16759-L16759</f>
        <v>0</v>
      </c>
      <c r="N16759" t="str">
        <f>IF(K16759&gt;L16759,"HIGH ZONE BIAS",IF(K16759&lt;L16759,"LOW ZONE BIAS","EQUILIBRIUM"))</f>
        <v>EQUILIBRIUM</v>
      </c>
    </row>
    <row r="16760">
      <c r="A16760">
        <v>10799</v>
      </c>
      <c r="B16760" t="str">
        <v>2012-01-04</v>
      </c>
      <c r="C16760" t="str">
        <v>Morning</v>
      </c>
      <c r="D16760">
        <v>24</v>
      </c>
      <c r="E16760" t="str">
        <f>IF(MOD(D16760,2)=0,"EVEN","ODD")</f>
        <v>EVEN</v>
      </c>
      <c r="F16760" t="str">
        <f>IF(D16760&lt;=18,"LOW (1-18)","HIGH (19-36)")</f>
        <v>HIGH (19-36)</v>
      </c>
      <c r="G16760">
        <f>INT((D16760-1)/6)+1</f>
        <v>4</v>
      </c>
      <c r="H16760">
        <f>MOD(D16760-1,6)+1</f>
        <v>6</v>
      </c>
      <c r="I16760">
        <f>37-D16760</f>
        <v>13</v>
      </c>
      <c r="J16760">
        <f>ABS(D16760-D16761)</f>
        <v>15</v>
      </c>
      <c r="K16760">
        <f>AVERAGE(D16760:D16764)</f>
        <v>24</v>
      </c>
      <c r="L16760">
        <f>AVERAGE(D16760:D16779)</f>
        <v>24</v>
      </c>
      <c r="M16760">
        <f>K16760-L16760</f>
        <v>0</v>
      </c>
      <c r="N16760" t="str">
        <f>IF(K16760&gt;L16760,"HIGH ZONE BIAS",IF(K16760&lt;L16760,"LOW ZONE BIAS","EQUILIBRIUM"))</f>
        <v>EQUILIBRIUM</v>
      </c>
    </row>
    <row r="16761">
      <c r="A16761">
        <v>10798</v>
      </c>
      <c r="B16761" t="str">
        <v>2012-01-03</v>
      </c>
      <c r="C16761" t="str">
        <v>Evening</v>
      </c>
      <c r="D16761">
        <v>9</v>
      </c>
      <c r="E16761" t="str">
        <f>IF(MOD(D16761,2)=0,"EVEN","ODD")</f>
        <v>ODD</v>
      </c>
      <c r="F16761" t="str">
        <f>IF(D16761&lt;=18,"LOW (1-18)","HIGH (19-36)")</f>
        <v>LOW (1-18)</v>
      </c>
      <c r="G16761">
        <f>INT((D16761-1)/6)+1</f>
        <v>2</v>
      </c>
      <c r="H16761">
        <f>MOD(D16761-1,6)+1</f>
        <v>3</v>
      </c>
      <c r="I16761">
        <f>37-D16761</f>
        <v>28</v>
      </c>
      <c r="J16761">
        <f>ABS(D16761-D16762)</f>
        <v>4</v>
      </c>
      <c r="K16761">
        <f>AVERAGE(D16761:D16765)</f>
        <v>9</v>
      </c>
      <c r="L16761">
        <f>AVERAGE(D16761:D16780)</f>
        <v>9</v>
      </c>
      <c r="M16761">
        <f>K16761-L16761</f>
        <v>0</v>
      </c>
      <c r="N16761" t="str">
        <f>IF(K16761&gt;L16761,"HIGH ZONE BIAS",IF(K16761&lt;L16761,"LOW ZONE BIAS","EQUILIBRIUM"))</f>
        <v>EQUILIBRIUM</v>
      </c>
    </row>
    <row r="16762">
      <c r="A16762">
        <v>10797</v>
      </c>
      <c r="B16762" t="str">
        <v>2012-01-03</v>
      </c>
      <c r="C16762" t="str">
        <v>Midday</v>
      </c>
      <c r="D16762">
        <v>5</v>
      </c>
      <c r="E16762" t="str">
        <f>IF(MOD(D16762,2)=0,"EVEN","ODD")</f>
        <v>ODD</v>
      </c>
      <c r="F16762" t="str">
        <f>IF(D16762&lt;=18,"LOW (1-18)","HIGH (19-36)")</f>
        <v>LOW (1-18)</v>
      </c>
      <c r="G16762">
        <f>INT((D16762-1)/6)+1</f>
        <v>1</v>
      </c>
      <c r="H16762">
        <f>MOD(D16762-1,6)+1</f>
        <v>5</v>
      </c>
      <c r="I16762">
        <f>37-D16762</f>
        <v>32</v>
      </c>
      <c r="J16762">
        <f>ABS(D16762-D16763)</f>
        <v>11</v>
      </c>
      <c r="K16762">
        <f>AVERAGE(D16762:D16766)</f>
        <v>5</v>
      </c>
      <c r="L16762">
        <f>AVERAGE(D16762:D16781)</f>
        <v>5</v>
      </c>
      <c r="M16762">
        <f>K16762-L16762</f>
        <v>0</v>
      </c>
      <c r="N16762" t="str">
        <f>IF(K16762&gt;L16762,"HIGH ZONE BIAS",IF(K16762&lt;L16762,"LOW ZONE BIAS","EQUILIBRIUM"))</f>
        <v>EQUILIBRIUM</v>
      </c>
    </row>
    <row r="16763">
      <c r="A16763">
        <v>10796</v>
      </c>
      <c r="B16763" t="str">
        <v>2012-01-03</v>
      </c>
      <c r="C16763" t="str">
        <v>Morning</v>
      </c>
      <c r="D16763">
        <v>16</v>
      </c>
      <c r="E16763" t="str">
        <f>IF(MOD(D16763,2)=0,"EVEN","ODD")</f>
        <v>EVEN</v>
      </c>
      <c r="F16763" t="str">
        <f>IF(D16763&lt;=18,"LOW (1-18)","HIGH (19-36)")</f>
        <v>LOW (1-18)</v>
      </c>
      <c r="G16763">
        <f>INT((D16763-1)/6)+1</f>
        <v>3</v>
      </c>
      <c r="H16763">
        <f>MOD(D16763-1,6)+1</f>
        <v>4</v>
      </c>
      <c r="I16763">
        <f>37-D16763</f>
        <v>21</v>
      </c>
      <c r="J16763">
        <f>ABS(D16763-D16764)</f>
        <v>15</v>
      </c>
      <c r="K16763">
        <f>AVERAGE(D16763:D16767)</f>
        <v>16</v>
      </c>
      <c r="L16763">
        <f>AVERAGE(D16763:D16782)</f>
        <v>16</v>
      </c>
      <c r="M16763">
        <f>K16763-L16763</f>
        <v>0</v>
      </c>
      <c r="N16763" t="str">
        <f>IF(K16763&gt;L16763,"HIGH ZONE BIAS",IF(K16763&lt;L16763,"LOW ZONE BIAS","EQUILIBRIUM"))</f>
        <v>EQUILIBRIUM</v>
      </c>
    </row>
    <row r="16764">
      <c r="A16764">
        <v>10795</v>
      </c>
      <c r="B16764" t="str">
        <v>2012-01-02</v>
      </c>
      <c r="C16764" t="str">
        <v>Evening</v>
      </c>
      <c r="D16764">
        <v>1</v>
      </c>
      <c r="E16764" t="str">
        <f>IF(MOD(D16764,2)=0,"EVEN","ODD")</f>
        <v>ODD</v>
      </c>
      <c r="F16764" t="str">
        <f>IF(D16764&lt;=18,"LOW (1-18)","HIGH (19-36)")</f>
        <v>LOW (1-18)</v>
      </c>
      <c r="G16764">
        <f>INT((D16764-1)/6)+1</f>
        <v>1</v>
      </c>
      <c r="H16764">
        <f>MOD(D16764-1,6)+1</f>
        <v>1</v>
      </c>
      <c r="I16764">
        <f>37-D16764</f>
        <v>36</v>
      </c>
      <c r="J16764">
        <f>ABS(D16764-D16765)</f>
        <v>8</v>
      </c>
      <c r="K16764">
        <f>AVERAGE(D16764:D16768)</f>
        <v>1</v>
      </c>
      <c r="L16764">
        <f>AVERAGE(D16764:D16783)</f>
        <v>1</v>
      </c>
      <c r="M16764">
        <f>K16764-L16764</f>
        <v>0</v>
      </c>
      <c r="N16764" t="str">
        <f>IF(K16764&gt;L16764,"HIGH ZONE BIAS",IF(K16764&lt;L16764,"LOW ZONE BIAS","EQUILIBRIUM"))</f>
        <v>EQUILIBRIUM</v>
      </c>
    </row>
    <row r="16765">
      <c r="A16765">
        <v>10794</v>
      </c>
      <c r="B16765" t="str">
        <v>2012-01-02</v>
      </c>
      <c r="C16765" t="str">
        <v>Midday</v>
      </c>
      <c r="D16765">
        <v>9</v>
      </c>
      <c r="E16765" t="str">
        <f>IF(MOD(D16765,2)=0,"EVEN","ODD")</f>
        <v>ODD</v>
      </c>
      <c r="F16765" t="str">
        <f>IF(D16765&lt;=18,"LOW (1-18)","HIGH (19-36)")</f>
        <v>LOW (1-18)</v>
      </c>
      <c r="G16765">
        <f>INT((D16765-1)/6)+1</f>
        <v>2</v>
      </c>
      <c r="H16765">
        <f>MOD(D16765-1,6)+1</f>
        <v>3</v>
      </c>
      <c r="I16765">
        <f>37-D16765</f>
        <v>28</v>
      </c>
      <c r="J16765">
        <f>ABS(D16765-D16766)</f>
        <v>5</v>
      </c>
      <c r="K16765">
        <f>AVERAGE(D16765:D16769)</f>
        <v>9</v>
      </c>
      <c r="L16765">
        <f>AVERAGE(D16765:D16784)</f>
        <v>9</v>
      </c>
      <c r="M16765">
        <f>K16765-L16765</f>
        <v>0</v>
      </c>
      <c r="N16765" t="str">
        <f>IF(K16765&gt;L16765,"HIGH ZONE BIAS",IF(K16765&lt;L16765,"LOW ZONE BIAS","EQUILIBRIUM"))</f>
        <v>EQUILIBRIUM</v>
      </c>
    </row>
    <row r="16766">
      <c r="A16766">
        <v>10793</v>
      </c>
      <c r="B16766" t="str">
        <v>2012-01-02</v>
      </c>
      <c r="C16766" t="str">
        <v>Morning</v>
      </c>
      <c r="D16766">
        <v>14</v>
      </c>
      <c r="E16766" t="str">
        <f>IF(MOD(D16766,2)=0,"EVEN","ODD")</f>
        <v>EVEN</v>
      </c>
      <c r="F16766" t="str">
        <f>IF(D16766&lt;=18,"LOW (1-18)","HIGH (19-36)")</f>
        <v>LOW (1-18)</v>
      </c>
      <c r="G16766">
        <f>INT((D16766-1)/6)+1</f>
        <v>3</v>
      </c>
      <c r="H16766">
        <f>MOD(D16766-1,6)+1</f>
        <v>2</v>
      </c>
      <c r="I16766">
        <f>37-D16766</f>
        <v>23</v>
      </c>
      <c r="J16766">
        <f>ABS(D16766-D16767)</f>
        <v>1</v>
      </c>
      <c r="K16766">
        <f>AVERAGE(D16766:D16770)</f>
        <v>14</v>
      </c>
      <c r="L16766">
        <f>AVERAGE(D16766:D16785)</f>
        <v>14</v>
      </c>
      <c r="M16766">
        <f>K16766-L16766</f>
        <v>0</v>
      </c>
      <c r="N16766" t="str">
        <f>IF(K16766&gt;L16766,"HIGH ZONE BIAS",IF(K16766&lt;L16766,"LOW ZONE BIAS","EQUILIBRIUM"))</f>
        <v>EQUILIBRIUM</v>
      </c>
    </row>
    <row r="16767">
      <c r="A16767">
        <v>10792</v>
      </c>
      <c r="B16767" t="str">
        <v>2011-12-31</v>
      </c>
      <c r="C16767" t="str">
        <v>Evening</v>
      </c>
      <c r="D16767">
        <v>15</v>
      </c>
      <c r="E16767" t="str">
        <f>IF(MOD(D16767,2)=0,"EVEN","ODD")</f>
        <v>ODD</v>
      </c>
      <c r="F16767" t="str">
        <f>IF(D16767&lt;=18,"LOW (1-18)","HIGH (19-36)")</f>
        <v>LOW (1-18)</v>
      </c>
      <c r="G16767">
        <f>INT((D16767-1)/6)+1</f>
        <v>3</v>
      </c>
      <c r="H16767">
        <f>MOD(D16767-1,6)+1</f>
        <v>3</v>
      </c>
      <c r="I16767">
        <f>37-D16767</f>
        <v>22</v>
      </c>
      <c r="J16767">
        <f>ABS(D16767-D16768)</f>
        <v>14</v>
      </c>
      <c r="K16767">
        <f>AVERAGE(D16767:D16771)</f>
        <v>15</v>
      </c>
      <c r="L16767">
        <f>AVERAGE(D16767:D16786)</f>
        <v>15</v>
      </c>
      <c r="M16767">
        <f>K16767-L16767</f>
        <v>0</v>
      </c>
      <c r="N16767" t="str">
        <f>IF(K16767&gt;L16767,"HIGH ZONE BIAS",IF(K16767&lt;L16767,"LOW ZONE BIAS","EQUILIBRIUM"))</f>
        <v>EQUILIBRIUM</v>
      </c>
    </row>
    <row r="16768">
      <c r="A16768">
        <v>10791</v>
      </c>
      <c r="B16768" t="str">
        <v>2011-12-31</v>
      </c>
      <c r="C16768" t="str">
        <v>Midday</v>
      </c>
      <c r="D16768">
        <v>1</v>
      </c>
      <c r="E16768" t="str">
        <f>IF(MOD(D16768,2)=0,"EVEN","ODD")</f>
        <v>ODD</v>
      </c>
      <c r="F16768" t="str">
        <f>IF(D16768&lt;=18,"LOW (1-18)","HIGH (19-36)")</f>
        <v>LOW (1-18)</v>
      </c>
      <c r="G16768">
        <f>INT((D16768-1)/6)+1</f>
        <v>1</v>
      </c>
      <c r="H16768">
        <f>MOD(D16768-1,6)+1</f>
        <v>1</v>
      </c>
      <c r="I16768">
        <f>37-D16768</f>
        <v>36</v>
      </c>
      <c r="J16768">
        <f>ABS(D16768-D16769)</f>
        <v>35</v>
      </c>
      <c r="K16768">
        <f>AVERAGE(D16768:D16772)</f>
        <v>1</v>
      </c>
      <c r="L16768">
        <f>AVERAGE(D16768:D16787)</f>
        <v>1</v>
      </c>
      <c r="M16768">
        <f>K16768-L16768</f>
        <v>0</v>
      </c>
      <c r="N16768" t="str">
        <f>IF(K16768&gt;L16768,"HIGH ZONE BIAS",IF(K16768&lt;L16768,"LOW ZONE BIAS","EQUILIBRIUM"))</f>
        <v>EQUILIBRIUM</v>
      </c>
    </row>
    <row r="16769">
      <c r="A16769">
        <v>10790</v>
      </c>
      <c r="B16769" t="str">
        <v>2011-12-31</v>
      </c>
      <c r="C16769" t="str">
        <v>Morning</v>
      </c>
      <c r="D16769">
        <v>36</v>
      </c>
      <c r="E16769" t="str">
        <f>IF(MOD(D16769,2)=0,"EVEN","ODD")</f>
        <v>EVEN</v>
      </c>
      <c r="F16769" t="str">
        <f>IF(D16769&lt;=18,"LOW (1-18)","HIGH (19-36)")</f>
        <v>HIGH (19-36)</v>
      </c>
      <c r="G16769">
        <f>INT((D16769-1)/6)+1</f>
        <v>6</v>
      </c>
      <c r="H16769">
        <f>MOD(D16769-1,6)+1</f>
        <v>6</v>
      </c>
      <c r="I16769">
        <f>37-D16769</f>
        <v>1</v>
      </c>
      <c r="J16769">
        <f>ABS(D16769-D16770)</f>
        <v>18</v>
      </c>
      <c r="K16769">
        <f>AVERAGE(D16769:D16773)</f>
        <v>36</v>
      </c>
      <c r="L16769">
        <f>AVERAGE(D16769:D16788)</f>
        <v>36</v>
      </c>
      <c r="M16769">
        <f>K16769-L16769</f>
        <v>0</v>
      </c>
      <c r="N16769" t="str">
        <f>IF(K16769&gt;L16769,"HIGH ZONE BIAS",IF(K16769&lt;L16769,"LOW ZONE BIAS","EQUILIBRIUM"))</f>
        <v>EQUILIBRIUM</v>
      </c>
    </row>
    <row r="16770">
      <c r="A16770">
        <v>10789</v>
      </c>
      <c r="B16770" t="str">
        <v>2011-12-30</v>
      </c>
      <c r="C16770" t="str">
        <v>Evening</v>
      </c>
      <c r="D16770">
        <v>18</v>
      </c>
      <c r="E16770" t="str">
        <f>IF(MOD(D16770,2)=0,"EVEN","ODD")</f>
        <v>EVEN</v>
      </c>
      <c r="F16770" t="str">
        <f>IF(D16770&lt;=18,"LOW (1-18)","HIGH (19-36)")</f>
        <v>LOW (1-18)</v>
      </c>
      <c r="G16770">
        <f>INT((D16770-1)/6)+1</f>
        <v>3</v>
      </c>
      <c r="H16770">
        <f>MOD(D16770-1,6)+1</f>
        <v>6</v>
      </c>
      <c r="I16770">
        <f>37-D16770</f>
        <v>19</v>
      </c>
      <c r="J16770">
        <f>ABS(D16770-D16771)</f>
        <v>5</v>
      </c>
      <c r="K16770">
        <f>AVERAGE(D16770:D16774)</f>
        <v>18</v>
      </c>
      <c r="L16770">
        <f>AVERAGE(D16770:D16789)</f>
        <v>18</v>
      </c>
      <c r="M16770">
        <f>K16770-L16770</f>
        <v>0</v>
      </c>
      <c r="N16770" t="str">
        <f>IF(K16770&gt;L16770,"HIGH ZONE BIAS",IF(K16770&lt;L16770,"LOW ZONE BIAS","EQUILIBRIUM"))</f>
        <v>EQUILIBRIUM</v>
      </c>
    </row>
    <row r="16771">
      <c r="A16771">
        <v>10788</v>
      </c>
      <c r="B16771" t="str">
        <v>2011-12-30</v>
      </c>
      <c r="C16771" t="str">
        <v>Midday</v>
      </c>
      <c r="D16771">
        <v>13</v>
      </c>
      <c r="E16771" t="str">
        <f>IF(MOD(D16771,2)=0,"EVEN","ODD")</f>
        <v>ODD</v>
      </c>
      <c r="F16771" t="str">
        <f>IF(D16771&lt;=18,"LOW (1-18)","HIGH (19-36)")</f>
        <v>LOW (1-18)</v>
      </c>
      <c r="G16771">
        <f>INT((D16771-1)/6)+1</f>
        <v>3</v>
      </c>
      <c r="H16771">
        <f>MOD(D16771-1,6)+1</f>
        <v>1</v>
      </c>
      <c r="I16771">
        <f>37-D16771</f>
        <v>24</v>
      </c>
      <c r="J16771">
        <f>ABS(D16771-D16772)</f>
        <v>13</v>
      </c>
      <c r="K16771">
        <f>AVERAGE(D16771:D16775)</f>
        <v>13</v>
      </c>
      <c r="L16771">
        <f>AVERAGE(D16771:D16790)</f>
        <v>13</v>
      </c>
      <c r="M16771">
        <f>K16771-L16771</f>
        <v>0</v>
      </c>
      <c r="N16771" t="str">
        <f>IF(K16771&gt;L16771,"HIGH ZONE BIAS",IF(K16771&lt;L16771,"LOW ZONE BIAS","EQUILIBRIUM"))</f>
        <v>EQUILIBRIUM</v>
      </c>
    </row>
    <row r="16772">
      <c r="A16772">
        <v>10787</v>
      </c>
      <c r="B16772" t="str">
        <v>2011-12-30</v>
      </c>
      <c r="C16772" t="str">
        <v>Morning</v>
      </c>
      <c r="D16772">
        <v>26</v>
      </c>
      <c r="E16772" t="str">
        <f>IF(MOD(D16772,2)=0,"EVEN","ODD")</f>
        <v>EVEN</v>
      </c>
      <c r="F16772" t="str">
        <f>IF(D16772&lt;=18,"LOW (1-18)","HIGH (19-36)")</f>
        <v>HIGH (19-36)</v>
      </c>
      <c r="G16772">
        <f>INT((D16772-1)/6)+1</f>
        <v>5</v>
      </c>
      <c r="H16772">
        <f>MOD(D16772-1,6)+1</f>
        <v>2</v>
      </c>
      <c r="I16772">
        <f>37-D16772</f>
        <v>11</v>
      </c>
      <c r="J16772">
        <f>ABS(D16772-D16773)</f>
        <v>4</v>
      </c>
      <c r="K16772">
        <f>AVERAGE(D16772:D16776)</f>
        <v>26</v>
      </c>
      <c r="L16772">
        <f>AVERAGE(D16772:D16791)</f>
        <v>26</v>
      </c>
      <c r="M16772">
        <f>K16772-L16772</f>
        <v>0</v>
      </c>
      <c r="N16772" t="str">
        <f>IF(K16772&gt;L16772,"HIGH ZONE BIAS",IF(K16772&lt;L16772,"LOW ZONE BIAS","EQUILIBRIUM"))</f>
        <v>EQUILIBRIUM</v>
      </c>
    </row>
    <row r="16773">
      <c r="A16773">
        <v>10786</v>
      </c>
      <c r="B16773" t="str">
        <v>2011-12-29</v>
      </c>
      <c r="C16773" t="str">
        <v>Evening</v>
      </c>
      <c r="D16773">
        <v>22</v>
      </c>
      <c r="E16773" t="str">
        <f>IF(MOD(D16773,2)=0,"EVEN","ODD")</f>
        <v>EVEN</v>
      </c>
      <c r="F16773" t="str">
        <f>IF(D16773&lt;=18,"LOW (1-18)","HIGH (19-36)")</f>
        <v>HIGH (19-36)</v>
      </c>
      <c r="G16773">
        <f>INT((D16773-1)/6)+1</f>
        <v>4</v>
      </c>
      <c r="H16773">
        <f>MOD(D16773-1,6)+1</f>
        <v>4</v>
      </c>
      <c r="I16773">
        <f>37-D16773</f>
        <v>15</v>
      </c>
      <c r="J16773">
        <f>ABS(D16773-D16774)</f>
        <v>5</v>
      </c>
      <c r="K16773">
        <f>AVERAGE(D16773:D16777)</f>
        <v>22</v>
      </c>
      <c r="L16773">
        <f>AVERAGE(D16773:D16792)</f>
        <v>22</v>
      </c>
      <c r="M16773">
        <f>K16773-L16773</f>
        <v>0</v>
      </c>
      <c r="N16773" t="str">
        <f>IF(K16773&gt;L16773,"HIGH ZONE BIAS",IF(K16773&lt;L16773,"LOW ZONE BIAS","EQUILIBRIUM"))</f>
        <v>EQUILIBRIUM</v>
      </c>
    </row>
    <row r="16774">
      <c r="A16774">
        <v>10785</v>
      </c>
      <c r="B16774" t="str">
        <v>2011-12-29</v>
      </c>
      <c r="C16774" t="str">
        <v>Midday</v>
      </c>
      <c r="D16774">
        <v>17</v>
      </c>
      <c r="E16774" t="str">
        <f>IF(MOD(D16774,2)=0,"EVEN","ODD")</f>
        <v>ODD</v>
      </c>
      <c r="F16774" t="str">
        <f>IF(D16774&lt;=18,"LOW (1-18)","HIGH (19-36)")</f>
        <v>LOW (1-18)</v>
      </c>
      <c r="G16774">
        <f>INT((D16774-1)/6)+1</f>
        <v>3</v>
      </c>
      <c r="H16774">
        <f>MOD(D16774-1,6)+1</f>
        <v>5</v>
      </c>
      <c r="I16774">
        <f>37-D16774</f>
        <v>20</v>
      </c>
      <c r="J16774">
        <f>ABS(D16774-D16775)</f>
        <v>11</v>
      </c>
      <c r="K16774">
        <f>AVERAGE(D16774:D16778)</f>
        <v>17</v>
      </c>
      <c r="L16774">
        <f>AVERAGE(D16774:D16793)</f>
        <v>17</v>
      </c>
      <c r="M16774">
        <f>K16774-L16774</f>
        <v>0</v>
      </c>
      <c r="N16774" t="str">
        <f>IF(K16774&gt;L16774,"HIGH ZONE BIAS",IF(K16774&lt;L16774,"LOW ZONE BIAS","EQUILIBRIUM"))</f>
        <v>EQUILIBRIUM</v>
      </c>
    </row>
    <row r="16775">
      <c r="A16775">
        <v>10784</v>
      </c>
      <c r="B16775" t="str">
        <v>2011-12-29</v>
      </c>
      <c r="C16775" t="str">
        <v>Morning</v>
      </c>
      <c r="D16775">
        <v>6</v>
      </c>
      <c r="E16775" t="str">
        <f>IF(MOD(D16775,2)=0,"EVEN","ODD")</f>
        <v>EVEN</v>
      </c>
      <c r="F16775" t="str">
        <f>IF(D16775&lt;=18,"LOW (1-18)","HIGH (19-36)")</f>
        <v>LOW (1-18)</v>
      </c>
      <c r="G16775">
        <f>INT((D16775-1)/6)+1</f>
        <v>1</v>
      </c>
      <c r="H16775">
        <f>MOD(D16775-1,6)+1</f>
        <v>6</v>
      </c>
      <c r="I16775">
        <f>37-D16775</f>
        <v>31</v>
      </c>
      <c r="J16775">
        <f>ABS(D16775-D16776)</f>
        <v>23</v>
      </c>
      <c r="K16775">
        <f>AVERAGE(D16775:D16779)</f>
        <v>6</v>
      </c>
      <c r="L16775">
        <f>AVERAGE(D16775:D16794)</f>
        <v>6</v>
      </c>
      <c r="M16775">
        <f>K16775-L16775</f>
        <v>0</v>
      </c>
      <c r="N16775" t="str">
        <f>IF(K16775&gt;L16775,"HIGH ZONE BIAS",IF(K16775&lt;L16775,"LOW ZONE BIAS","EQUILIBRIUM"))</f>
        <v>EQUILIBRIUM</v>
      </c>
    </row>
    <row r="16776">
      <c r="A16776">
        <v>10783</v>
      </c>
      <c r="B16776" t="str">
        <v>2011-12-28</v>
      </c>
      <c r="C16776" t="str">
        <v>Evening</v>
      </c>
      <c r="D16776">
        <v>29</v>
      </c>
      <c r="E16776" t="str">
        <f>IF(MOD(D16776,2)=0,"EVEN","ODD")</f>
        <v>ODD</v>
      </c>
      <c r="F16776" t="str">
        <f>IF(D16776&lt;=18,"LOW (1-18)","HIGH (19-36)")</f>
        <v>HIGH (19-36)</v>
      </c>
      <c r="G16776">
        <f>INT((D16776-1)/6)+1</f>
        <v>5</v>
      </c>
      <c r="H16776">
        <f>MOD(D16776-1,6)+1</f>
        <v>5</v>
      </c>
      <c r="I16776">
        <f>37-D16776</f>
        <v>8</v>
      </c>
      <c r="J16776">
        <f>ABS(D16776-D16777)</f>
        <v>24</v>
      </c>
      <c r="K16776">
        <f>AVERAGE(D16776:D16780)</f>
        <v>29</v>
      </c>
      <c r="L16776">
        <f>AVERAGE(D16776:D16795)</f>
        <v>29</v>
      </c>
      <c r="M16776">
        <f>K16776-L16776</f>
        <v>0</v>
      </c>
      <c r="N16776" t="str">
        <f>IF(K16776&gt;L16776,"HIGH ZONE BIAS",IF(K16776&lt;L16776,"LOW ZONE BIAS","EQUILIBRIUM"))</f>
        <v>EQUILIBRIUM</v>
      </c>
    </row>
    <row r="16777">
      <c r="A16777">
        <v>10782</v>
      </c>
      <c r="B16777" t="str">
        <v>2011-12-28</v>
      </c>
      <c r="C16777" t="str">
        <v>Midday</v>
      </c>
      <c r="D16777">
        <v>5</v>
      </c>
      <c r="E16777" t="str">
        <f>IF(MOD(D16777,2)=0,"EVEN","ODD")</f>
        <v>ODD</v>
      </c>
      <c r="F16777" t="str">
        <f>IF(D16777&lt;=18,"LOW (1-18)","HIGH (19-36)")</f>
        <v>LOW (1-18)</v>
      </c>
      <c r="G16777">
        <f>INT((D16777-1)/6)+1</f>
        <v>1</v>
      </c>
      <c r="H16777">
        <f>MOD(D16777-1,6)+1</f>
        <v>5</v>
      </c>
      <c r="I16777">
        <f>37-D16777</f>
        <v>32</v>
      </c>
      <c r="J16777">
        <f>ABS(D16777-D16778)</f>
        <v>0</v>
      </c>
      <c r="K16777">
        <f>AVERAGE(D16777:D16781)</f>
        <v>5</v>
      </c>
      <c r="L16777">
        <f>AVERAGE(D16777:D16796)</f>
        <v>5</v>
      </c>
      <c r="M16777">
        <f>K16777-L16777</f>
        <v>0</v>
      </c>
      <c r="N16777" t="str">
        <f>IF(K16777&gt;L16777,"HIGH ZONE BIAS",IF(K16777&lt;L16777,"LOW ZONE BIAS","EQUILIBRIUM"))</f>
        <v>EQUILIBRIUM</v>
      </c>
    </row>
    <row r="16778">
      <c r="A16778">
        <v>10781</v>
      </c>
      <c r="B16778" t="str">
        <v>2011-12-28</v>
      </c>
      <c r="C16778" t="str">
        <v>Morning</v>
      </c>
      <c r="D16778">
        <v>5</v>
      </c>
      <c r="E16778" t="str">
        <f>IF(MOD(D16778,2)=0,"EVEN","ODD")</f>
        <v>ODD</v>
      </c>
      <c r="F16778" t="str">
        <f>IF(D16778&lt;=18,"LOW (1-18)","HIGH (19-36)")</f>
        <v>LOW (1-18)</v>
      </c>
      <c r="G16778">
        <f>INT((D16778-1)/6)+1</f>
        <v>1</v>
      </c>
      <c r="H16778">
        <f>MOD(D16778-1,6)+1</f>
        <v>5</v>
      </c>
      <c r="I16778">
        <f>37-D16778</f>
        <v>32</v>
      </c>
      <c r="J16778">
        <f>ABS(D16778-D16779)</f>
        <v>10</v>
      </c>
      <c r="K16778">
        <f>AVERAGE(D16778:D16782)</f>
        <v>5</v>
      </c>
      <c r="L16778">
        <f>AVERAGE(D16778:D16797)</f>
        <v>5</v>
      </c>
      <c r="M16778">
        <f>K16778-L16778</f>
        <v>0</v>
      </c>
      <c r="N16778" t="str">
        <f>IF(K16778&gt;L16778,"HIGH ZONE BIAS",IF(K16778&lt;L16778,"LOW ZONE BIAS","EQUILIBRIUM"))</f>
        <v>EQUILIBRIUM</v>
      </c>
    </row>
    <row r="16779">
      <c r="A16779">
        <v>10780</v>
      </c>
      <c r="B16779" t="str">
        <v>2011-12-27</v>
      </c>
      <c r="C16779" t="str">
        <v>Evening</v>
      </c>
      <c r="D16779">
        <v>15</v>
      </c>
      <c r="E16779" t="str">
        <f>IF(MOD(D16779,2)=0,"EVEN","ODD")</f>
        <v>ODD</v>
      </c>
      <c r="F16779" t="str">
        <f>IF(D16779&lt;=18,"LOW (1-18)","HIGH (19-36)")</f>
        <v>LOW (1-18)</v>
      </c>
      <c r="G16779">
        <f>INT((D16779-1)/6)+1</f>
        <v>3</v>
      </c>
      <c r="H16779">
        <f>MOD(D16779-1,6)+1</f>
        <v>3</v>
      </c>
      <c r="I16779">
        <f>37-D16779</f>
        <v>22</v>
      </c>
      <c r="J16779">
        <f>ABS(D16779-D16780)</f>
        <v>4</v>
      </c>
      <c r="K16779">
        <f>AVERAGE(D16779:D16783)</f>
        <v>15</v>
      </c>
      <c r="L16779">
        <f>AVERAGE(D16779:D16798)</f>
        <v>15</v>
      </c>
      <c r="M16779">
        <f>K16779-L16779</f>
        <v>0</v>
      </c>
      <c r="N16779" t="str">
        <f>IF(K16779&gt;L16779,"HIGH ZONE BIAS",IF(K16779&lt;L16779,"LOW ZONE BIAS","EQUILIBRIUM"))</f>
        <v>EQUILIBRIUM</v>
      </c>
    </row>
    <row r="16780">
      <c r="A16780">
        <v>10779</v>
      </c>
      <c r="B16780" t="str">
        <v>2011-12-27</v>
      </c>
      <c r="C16780" t="str">
        <v>Midday</v>
      </c>
      <c r="D16780">
        <v>11</v>
      </c>
      <c r="E16780" t="str">
        <f>IF(MOD(D16780,2)=0,"EVEN","ODD")</f>
        <v>ODD</v>
      </c>
      <c r="F16780" t="str">
        <f>IF(D16780&lt;=18,"LOW (1-18)","HIGH (19-36)")</f>
        <v>LOW (1-18)</v>
      </c>
      <c r="G16780">
        <f>INT((D16780-1)/6)+1</f>
        <v>2</v>
      </c>
      <c r="H16780">
        <f>MOD(D16780-1,6)+1</f>
        <v>5</v>
      </c>
      <c r="I16780">
        <f>37-D16780</f>
        <v>26</v>
      </c>
      <c r="J16780">
        <f>ABS(D16780-D16781)</f>
        <v>4</v>
      </c>
      <c r="K16780">
        <f>AVERAGE(D16780:D16784)</f>
        <v>11</v>
      </c>
      <c r="L16780">
        <f>AVERAGE(D16780:D16799)</f>
        <v>11</v>
      </c>
      <c r="M16780">
        <f>K16780-L16780</f>
        <v>0</v>
      </c>
      <c r="N16780" t="str">
        <f>IF(K16780&gt;L16780,"HIGH ZONE BIAS",IF(K16780&lt;L16780,"LOW ZONE BIAS","EQUILIBRIUM"))</f>
        <v>EQUILIBRIUM</v>
      </c>
    </row>
    <row r="16781">
      <c r="A16781">
        <v>10778</v>
      </c>
      <c r="B16781" t="str">
        <v>2011-12-27</v>
      </c>
      <c r="C16781" t="str">
        <v>Morning</v>
      </c>
      <c r="D16781">
        <v>7</v>
      </c>
      <c r="E16781" t="str">
        <f>IF(MOD(D16781,2)=0,"EVEN","ODD")</f>
        <v>ODD</v>
      </c>
      <c r="F16781" t="str">
        <f>IF(D16781&lt;=18,"LOW (1-18)","HIGH (19-36)")</f>
        <v>LOW (1-18)</v>
      </c>
      <c r="G16781">
        <f>INT((D16781-1)/6)+1</f>
        <v>2</v>
      </c>
      <c r="H16781">
        <f>MOD(D16781-1,6)+1</f>
        <v>1</v>
      </c>
      <c r="I16781">
        <f>37-D16781</f>
        <v>30</v>
      </c>
      <c r="J16781">
        <f>ABS(D16781-D16782)</f>
        <v>4</v>
      </c>
      <c r="K16781">
        <f>AVERAGE(D16781:D16785)</f>
        <v>7</v>
      </c>
      <c r="L16781">
        <f>AVERAGE(D16781:D16800)</f>
        <v>7</v>
      </c>
      <c r="M16781">
        <f>K16781-L16781</f>
        <v>0</v>
      </c>
      <c r="N16781" t="str">
        <f>IF(K16781&gt;L16781,"HIGH ZONE BIAS",IF(K16781&lt;L16781,"LOW ZONE BIAS","EQUILIBRIUM"))</f>
        <v>EQUILIBRIUM</v>
      </c>
    </row>
    <row r="16782">
      <c r="A16782">
        <v>10777</v>
      </c>
      <c r="B16782" t="str">
        <v>2011-12-26</v>
      </c>
      <c r="C16782" t="str">
        <v>Evening</v>
      </c>
      <c r="D16782">
        <v>3</v>
      </c>
      <c r="E16782" t="str">
        <f>IF(MOD(D16782,2)=0,"EVEN","ODD")</f>
        <v>ODD</v>
      </c>
      <c r="F16782" t="str">
        <f>IF(D16782&lt;=18,"LOW (1-18)","HIGH (19-36)")</f>
        <v>LOW (1-18)</v>
      </c>
      <c r="G16782">
        <f>INT((D16782-1)/6)+1</f>
        <v>1</v>
      </c>
      <c r="H16782">
        <f>MOD(D16782-1,6)+1</f>
        <v>3</v>
      </c>
      <c r="I16782">
        <f>37-D16782</f>
        <v>34</v>
      </c>
      <c r="J16782">
        <f>ABS(D16782-D16783)</f>
        <v>26</v>
      </c>
      <c r="K16782">
        <f>AVERAGE(D16782:D16786)</f>
        <v>3</v>
      </c>
      <c r="L16782">
        <f>AVERAGE(D16782:D16801)</f>
        <v>3</v>
      </c>
      <c r="M16782">
        <f>K16782-L16782</f>
        <v>0</v>
      </c>
      <c r="N16782" t="str">
        <f>IF(K16782&gt;L16782,"HIGH ZONE BIAS",IF(K16782&lt;L16782,"LOW ZONE BIAS","EQUILIBRIUM"))</f>
        <v>EQUILIBRIUM</v>
      </c>
    </row>
    <row r="16783">
      <c r="A16783">
        <v>10776</v>
      </c>
      <c r="B16783" t="str">
        <v>2011-12-26</v>
      </c>
      <c r="C16783" t="str">
        <v>Midday</v>
      </c>
      <c r="D16783">
        <v>29</v>
      </c>
      <c r="E16783" t="str">
        <f>IF(MOD(D16783,2)=0,"EVEN","ODD")</f>
        <v>ODD</v>
      </c>
      <c r="F16783" t="str">
        <f>IF(D16783&lt;=18,"LOW (1-18)","HIGH (19-36)")</f>
        <v>HIGH (19-36)</v>
      </c>
      <c r="G16783">
        <f>INT((D16783-1)/6)+1</f>
        <v>5</v>
      </c>
      <c r="H16783">
        <f>MOD(D16783-1,6)+1</f>
        <v>5</v>
      </c>
      <c r="I16783">
        <f>37-D16783</f>
        <v>8</v>
      </c>
      <c r="J16783">
        <f>ABS(D16783-D16784)</f>
        <v>9</v>
      </c>
      <c r="K16783">
        <f>AVERAGE(D16783:D16787)</f>
        <v>29</v>
      </c>
      <c r="L16783">
        <f>AVERAGE(D16783:D16802)</f>
        <v>29</v>
      </c>
      <c r="M16783">
        <f>K16783-L16783</f>
        <v>0</v>
      </c>
      <c r="N16783" t="str">
        <f>IF(K16783&gt;L16783,"HIGH ZONE BIAS",IF(K16783&lt;L16783,"LOW ZONE BIAS","EQUILIBRIUM"))</f>
        <v>EQUILIBRIUM</v>
      </c>
    </row>
    <row r="16784">
      <c r="A16784">
        <v>10775</v>
      </c>
      <c r="B16784" t="str">
        <v>2011-12-26</v>
      </c>
      <c r="C16784" t="str">
        <v>Morning</v>
      </c>
      <c r="D16784">
        <v>20</v>
      </c>
      <c r="E16784" t="str">
        <f>IF(MOD(D16784,2)=0,"EVEN","ODD")</f>
        <v>EVEN</v>
      </c>
      <c r="F16784" t="str">
        <f>IF(D16784&lt;=18,"LOW (1-18)","HIGH (19-36)")</f>
        <v>HIGH (19-36)</v>
      </c>
      <c r="G16784">
        <f>INT((D16784-1)/6)+1</f>
        <v>4</v>
      </c>
      <c r="H16784">
        <f>MOD(D16784-1,6)+1</f>
        <v>2</v>
      </c>
      <c r="I16784">
        <f>37-D16784</f>
        <v>17</v>
      </c>
      <c r="J16784">
        <f>ABS(D16784-D16785)</f>
        <v>10</v>
      </c>
      <c r="K16784">
        <f>AVERAGE(D16784:D16788)</f>
        <v>20</v>
      </c>
      <c r="L16784">
        <f>AVERAGE(D16784:D16803)</f>
        <v>20</v>
      </c>
      <c r="M16784">
        <f>K16784-L16784</f>
        <v>0</v>
      </c>
      <c r="N16784" t="str">
        <f>IF(K16784&gt;L16784,"HIGH ZONE BIAS",IF(K16784&lt;L16784,"LOW ZONE BIAS","EQUILIBRIUM"))</f>
        <v>EQUILIBRIUM</v>
      </c>
    </row>
    <row r="16785">
      <c r="A16785">
        <v>10774</v>
      </c>
      <c r="B16785" t="str">
        <v>2011-12-24</v>
      </c>
      <c r="C16785" t="str">
        <v>Evening</v>
      </c>
      <c r="D16785">
        <v>30</v>
      </c>
      <c r="E16785" t="str">
        <f>IF(MOD(D16785,2)=0,"EVEN","ODD")</f>
        <v>EVEN</v>
      </c>
      <c r="F16785" t="str">
        <f>IF(D16785&lt;=18,"LOW (1-18)","HIGH (19-36)")</f>
        <v>HIGH (19-36)</v>
      </c>
      <c r="G16785">
        <f>INT((D16785-1)/6)+1</f>
        <v>5</v>
      </c>
      <c r="H16785">
        <f>MOD(D16785-1,6)+1</f>
        <v>6</v>
      </c>
      <c r="I16785">
        <f>37-D16785</f>
        <v>7</v>
      </c>
      <c r="J16785">
        <f>ABS(D16785-D16786)</f>
        <v>2</v>
      </c>
      <c r="K16785">
        <f>AVERAGE(D16785:D16789)</f>
        <v>30</v>
      </c>
      <c r="L16785">
        <f>AVERAGE(D16785:D16804)</f>
        <v>30</v>
      </c>
      <c r="M16785">
        <f>K16785-L16785</f>
        <v>0</v>
      </c>
      <c r="N16785" t="str">
        <f>IF(K16785&gt;L16785,"HIGH ZONE BIAS",IF(K16785&lt;L16785,"LOW ZONE BIAS","EQUILIBRIUM"))</f>
        <v>EQUILIBRIUM</v>
      </c>
    </row>
    <row r="16786">
      <c r="A16786">
        <v>10773</v>
      </c>
      <c r="B16786" t="str">
        <v>2011-12-24</v>
      </c>
      <c r="C16786" t="str">
        <v>Midday</v>
      </c>
      <c r="D16786">
        <v>28</v>
      </c>
      <c r="E16786" t="str">
        <f>IF(MOD(D16786,2)=0,"EVEN","ODD")</f>
        <v>EVEN</v>
      </c>
      <c r="F16786" t="str">
        <f>IF(D16786&lt;=18,"LOW (1-18)","HIGH (19-36)")</f>
        <v>HIGH (19-36)</v>
      </c>
      <c r="G16786">
        <f>INT((D16786-1)/6)+1</f>
        <v>5</v>
      </c>
      <c r="H16786">
        <f>MOD(D16786-1,6)+1</f>
        <v>4</v>
      </c>
      <c r="I16786">
        <f>37-D16786</f>
        <v>9</v>
      </c>
      <c r="J16786">
        <f>ABS(D16786-D16787)</f>
        <v>0</v>
      </c>
      <c r="K16786">
        <f>AVERAGE(D16786:D16790)</f>
        <v>28</v>
      </c>
      <c r="L16786">
        <f>AVERAGE(D16786:D16805)</f>
        <v>28</v>
      </c>
      <c r="M16786">
        <f>K16786-L16786</f>
        <v>0</v>
      </c>
      <c r="N16786" t="str">
        <f>IF(K16786&gt;L16786,"HIGH ZONE BIAS",IF(K16786&lt;L16786,"LOW ZONE BIAS","EQUILIBRIUM"))</f>
        <v>EQUILIBRIUM</v>
      </c>
    </row>
    <row r="16787">
      <c r="A16787">
        <v>10772</v>
      </c>
      <c r="B16787" t="str">
        <v>2011-12-24</v>
      </c>
      <c r="C16787" t="str">
        <v>Morning</v>
      </c>
      <c r="D16787">
        <v>28</v>
      </c>
      <c r="E16787" t="str">
        <f>IF(MOD(D16787,2)=0,"EVEN","ODD")</f>
        <v>EVEN</v>
      </c>
      <c r="F16787" t="str">
        <f>IF(D16787&lt;=18,"LOW (1-18)","HIGH (19-36)")</f>
        <v>HIGH (19-36)</v>
      </c>
      <c r="G16787">
        <f>INT((D16787-1)/6)+1</f>
        <v>5</v>
      </c>
      <c r="H16787">
        <f>MOD(D16787-1,6)+1</f>
        <v>4</v>
      </c>
      <c r="I16787">
        <f>37-D16787</f>
        <v>9</v>
      </c>
      <c r="J16787">
        <f>ABS(D16787-D16788)</f>
        <v>19</v>
      </c>
      <c r="K16787">
        <f>AVERAGE(D16787:D16791)</f>
        <v>28</v>
      </c>
      <c r="L16787">
        <f>AVERAGE(D16787:D16806)</f>
        <v>28</v>
      </c>
      <c r="M16787">
        <f>K16787-L16787</f>
        <v>0</v>
      </c>
      <c r="N16787" t="str">
        <f>IF(K16787&gt;L16787,"HIGH ZONE BIAS",IF(K16787&lt;L16787,"LOW ZONE BIAS","EQUILIBRIUM"))</f>
        <v>EQUILIBRIUM</v>
      </c>
    </row>
    <row r="16788">
      <c r="A16788">
        <v>10771</v>
      </c>
      <c r="B16788" t="str">
        <v>2011-12-23</v>
      </c>
      <c r="C16788" t="str">
        <v>Evening</v>
      </c>
      <c r="D16788">
        <v>9</v>
      </c>
      <c r="E16788" t="str">
        <f>IF(MOD(D16788,2)=0,"EVEN","ODD")</f>
        <v>ODD</v>
      </c>
      <c r="F16788" t="str">
        <f>IF(D16788&lt;=18,"LOW (1-18)","HIGH (19-36)")</f>
        <v>LOW (1-18)</v>
      </c>
      <c r="G16788">
        <f>INT((D16788-1)/6)+1</f>
        <v>2</v>
      </c>
      <c r="H16788">
        <f>MOD(D16788-1,6)+1</f>
        <v>3</v>
      </c>
      <c r="I16788">
        <f>37-D16788</f>
        <v>28</v>
      </c>
      <c r="J16788">
        <f>ABS(D16788-D16789)</f>
        <v>3</v>
      </c>
      <c r="K16788">
        <f>AVERAGE(D16788:D16792)</f>
        <v>9</v>
      </c>
      <c r="L16788">
        <f>AVERAGE(D16788:D16807)</f>
        <v>9</v>
      </c>
      <c r="M16788">
        <f>K16788-L16788</f>
        <v>0</v>
      </c>
      <c r="N16788" t="str">
        <f>IF(K16788&gt;L16788,"HIGH ZONE BIAS",IF(K16788&lt;L16788,"LOW ZONE BIAS","EQUILIBRIUM"))</f>
        <v>EQUILIBRIUM</v>
      </c>
    </row>
    <row r="16789">
      <c r="A16789">
        <v>10770</v>
      </c>
      <c r="B16789" t="str">
        <v>2011-12-23</v>
      </c>
      <c r="C16789" t="str">
        <v>Midday</v>
      </c>
      <c r="D16789">
        <v>12</v>
      </c>
      <c r="E16789" t="str">
        <f>IF(MOD(D16789,2)=0,"EVEN","ODD")</f>
        <v>EVEN</v>
      </c>
      <c r="F16789" t="str">
        <f>IF(D16789&lt;=18,"LOW (1-18)","HIGH (19-36)")</f>
        <v>LOW (1-18)</v>
      </c>
      <c r="G16789">
        <f>INT((D16789-1)/6)+1</f>
        <v>2</v>
      </c>
      <c r="H16789">
        <f>MOD(D16789-1,6)+1</f>
        <v>6</v>
      </c>
      <c r="I16789">
        <f>37-D16789</f>
        <v>25</v>
      </c>
      <c r="J16789">
        <f>ABS(D16789-D16790)</f>
        <v>6</v>
      </c>
      <c r="K16789">
        <f>AVERAGE(D16789:D16793)</f>
        <v>12</v>
      </c>
      <c r="L16789">
        <f>AVERAGE(D16789:D16808)</f>
        <v>12</v>
      </c>
      <c r="M16789">
        <f>K16789-L16789</f>
        <v>0</v>
      </c>
      <c r="N16789" t="str">
        <f>IF(K16789&gt;L16789,"HIGH ZONE BIAS",IF(K16789&lt;L16789,"LOW ZONE BIAS","EQUILIBRIUM"))</f>
        <v>EQUILIBRIUM</v>
      </c>
    </row>
    <row r="16790">
      <c r="A16790">
        <v>10769</v>
      </c>
      <c r="B16790" t="str">
        <v>2011-12-23</v>
      </c>
      <c r="C16790" t="str">
        <v>Morning</v>
      </c>
      <c r="D16790">
        <v>18</v>
      </c>
      <c r="E16790" t="str">
        <f>IF(MOD(D16790,2)=0,"EVEN","ODD")</f>
        <v>EVEN</v>
      </c>
      <c r="F16790" t="str">
        <f>IF(D16790&lt;=18,"LOW (1-18)","HIGH (19-36)")</f>
        <v>LOW (1-18)</v>
      </c>
      <c r="G16790">
        <f>INT((D16790-1)/6)+1</f>
        <v>3</v>
      </c>
      <c r="H16790">
        <f>MOD(D16790-1,6)+1</f>
        <v>6</v>
      </c>
      <c r="I16790">
        <f>37-D16790</f>
        <v>19</v>
      </c>
      <c r="J16790">
        <f>ABS(D16790-D16791)</f>
        <v>13</v>
      </c>
      <c r="K16790">
        <f>AVERAGE(D16790:D16794)</f>
        <v>18</v>
      </c>
      <c r="L16790">
        <f>AVERAGE(D16790:D16809)</f>
        <v>18</v>
      </c>
      <c r="M16790">
        <f>K16790-L16790</f>
        <v>0</v>
      </c>
      <c r="N16790" t="str">
        <f>IF(K16790&gt;L16790,"HIGH ZONE BIAS",IF(K16790&lt;L16790,"LOW ZONE BIAS","EQUILIBRIUM"))</f>
        <v>EQUILIBRIUM</v>
      </c>
    </row>
    <row r="16791">
      <c r="A16791">
        <v>10768</v>
      </c>
      <c r="B16791" t="str">
        <v>2011-12-22</v>
      </c>
      <c r="C16791" t="str">
        <v>Evening</v>
      </c>
      <c r="D16791">
        <v>5</v>
      </c>
      <c r="E16791" t="str">
        <f>IF(MOD(D16791,2)=0,"EVEN","ODD")</f>
        <v>ODD</v>
      </c>
      <c r="F16791" t="str">
        <f>IF(D16791&lt;=18,"LOW (1-18)","HIGH (19-36)")</f>
        <v>LOW (1-18)</v>
      </c>
      <c r="G16791">
        <f>INT((D16791-1)/6)+1</f>
        <v>1</v>
      </c>
      <c r="H16791">
        <f>MOD(D16791-1,6)+1</f>
        <v>5</v>
      </c>
      <c r="I16791">
        <f>37-D16791</f>
        <v>32</v>
      </c>
      <c r="J16791">
        <f>ABS(D16791-D16792)</f>
        <v>7</v>
      </c>
      <c r="K16791">
        <f>AVERAGE(D16791:D16795)</f>
        <v>5</v>
      </c>
      <c r="L16791">
        <f>AVERAGE(D16791:D16810)</f>
        <v>5</v>
      </c>
      <c r="M16791">
        <f>K16791-L16791</f>
        <v>0</v>
      </c>
      <c r="N16791" t="str">
        <f>IF(K16791&gt;L16791,"HIGH ZONE BIAS",IF(K16791&lt;L16791,"LOW ZONE BIAS","EQUILIBRIUM"))</f>
        <v>EQUILIBRIUM</v>
      </c>
    </row>
    <row r="16792">
      <c r="A16792">
        <v>10767</v>
      </c>
      <c r="B16792" t="str">
        <v>2011-12-22</v>
      </c>
      <c r="C16792" t="str">
        <v>Midday</v>
      </c>
      <c r="D16792">
        <v>12</v>
      </c>
      <c r="E16792" t="str">
        <f>IF(MOD(D16792,2)=0,"EVEN","ODD")</f>
        <v>EVEN</v>
      </c>
      <c r="F16792" t="str">
        <f>IF(D16792&lt;=18,"LOW (1-18)","HIGH (19-36)")</f>
        <v>LOW (1-18)</v>
      </c>
      <c r="G16792">
        <f>INT((D16792-1)/6)+1</f>
        <v>2</v>
      </c>
      <c r="H16792">
        <f>MOD(D16792-1,6)+1</f>
        <v>6</v>
      </c>
      <c r="I16792">
        <f>37-D16792</f>
        <v>25</v>
      </c>
      <c r="J16792">
        <f>ABS(D16792-D16793)</f>
        <v>11</v>
      </c>
      <c r="K16792">
        <f>AVERAGE(D16792:D16796)</f>
        <v>12</v>
      </c>
      <c r="L16792">
        <f>AVERAGE(D16792:D16811)</f>
        <v>12</v>
      </c>
      <c r="M16792">
        <f>K16792-L16792</f>
        <v>0</v>
      </c>
      <c r="N16792" t="str">
        <f>IF(K16792&gt;L16792,"HIGH ZONE BIAS",IF(K16792&lt;L16792,"LOW ZONE BIAS","EQUILIBRIUM"))</f>
        <v>EQUILIBRIUM</v>
      </c>
    </row>
    <row r="16793">
      <c r="A16793">
        <v>10766</v>
      </c>
      <c r="B16793" t="str">
        <v>2011-12-22</v>
      </c>
      <c r="C16793" t="str">
        <v>Morning</v>
      </c>
      <c r="D16793">
        <v>23</v>
      </c>
      <c r="E16793" t="str">
        <f>IF(MOD(D16793,2)=0,"EVEN","ODD")</f>
        <v>ODD</v>
      </c>
      <c r="F16793" t="str">
        <f>IF(D16793&lt;=18,"LOW (1-18)","HIGH (19-36)")</f>
        <v>HIGH (19-36)</v>
      </c>
      <c r="G16793">
        <f>INT((D16793-1)/6)+1</f>
        <v>4</v>
      </c>
      <c r="H16793">
        <f>MOD(D16793-1,6)+1</f>
        <v>5</v>
      </c>
      <c r="I16793">
        <f>37-D16793</f>
        <v>14</v>
      </c>
      <c r="J16793">
        <f>ABS(D16793-D16794)</f>
        <v>2</v>
      </c>
      <c r="K16793">
        <f>AVERAGE(D16793:D16797)</f>
        <v>23</v>
      </c>
      <c r="L16793">
        <f>AVERAGE(D16793:D16812)</f>
        <v>23</v>
      </c>
      <c r="M16793">
        <f>K16793-L16793</f>
        <v>0</v>
      </c>
      <c r="N16793" t="str">
        <f>IF(K16793&gt;L16793,"HIGH ZONE BIAS",IF(K16793&lt;L16793,"LOW ZONE BIAS","EQUILIBRIUM"))</f>
        <v>EQUILIBRIUM</v>
      </c>
    </row>
    <row r="16794">
      <c r="A16794">
        <v>10765</v>
      </c>
      <c r="B16794" t="str">
        <v>2011-12-21</v>
      </c>
      <c r="C16794" t="str">
        <v>Evening</v>
      </c>
      <c r="D16794">
        <v>21</v>
      </c>
      <c r="E16794" t="str">
        <f>IF(MOD(D16794,2)=0,"EVEN","ODD")</f>
        <v>ODD</v>
      </c>
      <c r="F16794" t="str">
        <f>IF(D16794&lt;=18,"LOW (1-18)","HIGH (19-36)")</f>
        <v>HIGH (19-36)</v>
      </c>
      <c r="G16794">
        <f>INT((D16794-1)/6)+1</f>
        <v>4</v>
      </c>
      <c r="H16794">
        <f>MOD(D16794-1,6)+1</f>
        <v>3</v>
      </c>
      <c r="I16794">
        <f>37-D16794</f>
        <v>16</v>
      </c>
      <c r="J16794">
        <f>ABS(D16794-D16795)</f>
        <v>15</v>
      </c>
      <c r="K16794">
        <f>AVERAGE(D16794:D16798)</f>
        <v>21</v>
      </c>
      <c r="L16794">
        <f>AVERAGE(D16794:D16813)</f>
        <v>21</v>
      </c>
      <c r="M16794">
        <f>K16794-L16794</f>
        <v>0</v>
      </c>
      <c r="N16794" t="str">
        <f>IF(K16794&gt;L16794,"HIGH ZONE BIAS",IF(K16794&lt;L16794,"LOW ZONE BIAS","EQUILIBRIUM"))</f>
        <v>EQUILIBRIUM</v>
      </c>
    </row>
    <row r="16795">
      <c r="A16795">
        <v>10764</v>
      </c>
      <c r="B16795" t="str">
        <v>2011-12-21</v>
      </c>
      <c r="C16795" t="str">
        <v>Midday</v>
      </c>
      <c r="D16795">
        <v>36</v>
      </c>
      <c r="E16795" t="str">
        <f>IF(MOD(D16795,2)=0,"EVEN","ODD")</f>
        <v>EVEN</v>
      </c>
      <c r="F16795" t="str">
        <f>IF(D16795&lt;=18,"LOW (1-18)","HIGH (19-36)")</f>
        <v>HIGH (19-36)</v>
      </c>
      <c r="G16795">
        <f>INT((D16795-1)/6)+1</f>
        <v>6</v>
      </c>
      <c r="H16795">
        <f>MOD(D16795-1,6)+1</f>
        <v>6</v>
      </c>
      <c r="I16795">
        <f>37-D16795</f>
        <v>1</v>
      </c>
      <c r="J16795">
        <f>ABS(D16795-D16796)</f>
        <v>3</v>
      </c>
      <c r="K16795">
        <f>AVERAGE(D16795:D16799)</f>
        <v>36</v>
      </c>
      <c r="L16795">
        <f>AVERAGE(D16795:D16814)</f>
        <v>36</v>
      </c>
      <c r="M16795">
        <f>K16795-L16795</f>
        <v>0</v>
      </c>
      <c r="N16795" t="str">
        <f>IF(K16795&gt;L16795,"HIGH ZONE BIAS",IF(K16795&lt;L16795,"LOW ZONE BIAS","EQUILIBRIUM"))</f>
        <v>EQUILIBRIUM</v>
      </c>
    </row>
    <row r="16796">
      <c r="A16796">
        <v>10763</v>
      </c>
      <c r="B16796" t="str">
        <v>2011-12-21</v>
      </c>
      <c r="C16796" t="str">
        <v>Morning</v>
      </c>
      <c r="D16796">
        <v>33</v>
      </c>
      <c r="E16796" t="str">
        <f>IF(MOD(D16796,2)=0,"EVEN","ODD")</f>
        <v>ODD</v>
      </c>
      <c r="F16796" t="str">
        <f>IF(D16796&lt;=18,"LOW (1-18)","HIGH (19-36)")</f>
        <v>HIGH (19-36)</v>
      </c>
      <c r="G16796">
        <f>INT((D16796-1)/6)+1</f>
        <v>6</v>
      </c>
      <c r="H16796">
        <f>MOD(D16796-1,6)+1</f>
        <v>3</v>
      </c>
      <c r="I16796">
        <f>37-D16796</f>
        <v>4</v>
      </c>
      <c r="J16796">
        <f>ABS(D16796-D16797)</f>
        <v>17</v>
      </c>
      <c r="K16796">
        <f>AVERAGE(D16796:D16800)</f>
        <v>33</v>
      </c>
      <c r="L16796">
        <f>AVERAGE(D16796:D16815)</f>
        <v>33</v>
      </c>
      <c r="M16796">
        <f>K16796-L16796</f>
        <v>0</v>
      </c>
      <c r="N16796" t="str">
        <f>IF(K16796&gt;L16796,"HIGH ZONE BIAS",IF(K16796&lt;L16796,"LOW ZONE BIAS","EQUILIBRIUM"))</f>
        <v>EQUILIBRIUM</v>
      </c>
    </row>
    <row r="16797">
      <c r="A16797">
        <v>10762</v>
      </c>
      <c r="B16797" t="str">
        <v>2011-12-20</v>
      </c>
      <c r="C16797" t="str">
        <v>Evening</v>
      </c>
      <c r="D16797">
        <v>16</v>
      </c>
      <c r="E16797" t="str">
        <f>IF(MOD(D16797,2)=0,"EVEN","ODD")</f>
        <v>EVEN</v>
      </c>
      <c r="F16797" t="str">
        <f>IF(D16797&lt;=18,"LOW (1-18)","HIGH (19-36)")</f>
        <v>LOW (1-18)</v>
      </c>
      <c r="G16797">
        <f>INT((D16797-1)/6)+1</f>
        <v>3</v>
      </c>
      <c r="H16797">
        <f>MOD(D16797-1,6)+1</f>
        <v>4</v>
      </c>
      <c r="I16797">
        <f>37-D16797</f>
        <v>21</v>
      </c>
      <c r="J16797">
        <f>ABS(D16797-D16798)</f>
        <v>5</v>
      </c>
      <c r="K16797">
        <f>AVERAGE(D16797:D16801)</f>
        <v>16</v>
      </c>
      <c r="L16797">
        <f>AVERAGE(D16797:D16816)</f>
        <v>16</v>
      </c>
      <c r="M16797">
        <f>K16797-L16797</f>
        <v>0</v>
      </c>
      <c r="N16797" t="str">
        <f>IF(K16797&gt;L16797,"HIGH ZONE BIAS",IF(K16797&lt;L16797,"LOW ZONE BIAS","EQUILIBRIUM"))</f>
        <v>EQUILIBRIUM</v>
      </c>
    </row>
    <row r="16798">
      <c r="A16798">
        <v>10761</v>
      </c>
      <c r="B16798" t="str">
        <v>2011-12-20</v>
      </c>
      <c r="C16798" t="str">
        <v>Midday</v>
      </c>
      <c r="D16798">
        <v>21</v>
      </c>
      <c r="E16798" t="str">
        <f>IF(MOD(D16798,2)=0,"EVEN","ODD")</f>
        <v>ODD</v>
      </c>
      <c r="F16798" t="str">
        <f>IF(D16798&lt;=18,"LOW (1-18)","HIGH (19-36)")</f>
        <v>HIGH (19-36)</v>
      </c>
      <c r="G16798">
        <f>INT((D16798-1)/6)+1</f>
        <v>4</v>
      </c>
      <c r="H16798">
        <f>MOD(D16798-1,6)+1</f>
        <v>3</v>
      </c>
      <c r="I16798">
        <f>37-D16798</f>
        <v>16</v>
      </c>
      <c r="J16798">
        <f>ABS(D16798-D16799)</f>
        <v>13</v>
      </c>
      <c r="K16798">
        <f>AVERAGE(D16798:D16802)</f>
        <v>21</v>
      </c>
      <c r="L16798">
        <f>AVERAGE(D16798:D16817)</f>
        <v>21</v>
      </c>
      <c r="M16798">
        <f>K16798-L16798</f>
        <v>0</v>
      </c>
      <c r="N16798" t="str">
        <f>IF(K16798&gt;L16798,"HIGH ZONE BIAS",IF(K16798&lt;L16798,"LOW ZONE BIAS","EQUILIBRIUM"))</f>
        <v>EQUILIBRIUM</v>
      </c>
    </row>
    <row r="16799">
      <c r="A16799">
        <v>10760</v>
      </c>
      <c r="B16799" t="str">
        <v>2011-12-20</v>
      </c>
      <c r="C16799" t="str">
        <v>Morning</v>
      </c>
      <c r="D16799">
        <v>34</v>
      </c>
      <c r="E16799" t="str">
        <f>IF(MOD(D16799,2)=0,"EVEN","ODD")</f>
        <v>EVEN</v>
      </c>
      <c r="F16799" t="str">
        <f>IF(D16799&lt;=18,"LOW (1-18)","HIGH (19-36)")</f>
        <v>HIGH (19-36)</v>
      </c>
      <c r="G16799">
        <f>INT((D16799-1)/6)+1</f>
        <v>6</v>
      </c>
      <c r="H16799">
        <f>MOD(D16799-1,6)+1</f>
        <v>4</v>
      </c>
      <c r="I16799">
        <f>37-D16799</f>
        <v>3</v>
      </c>
      <c r="J16799">
        <f>ABS(D16799-D16800)</f>
        <v>26</v>
      </c>
      <c r="K16799">
        <f>AVERAGE(D16799:D16803)</f>
        <v>34</v>
      </c>
      <c r="L16799">
        <f>AVERAGE(D16799:D16818)</f>
        <v>34</v>
      </c>
      <c r="M16799">
        <f>K16799-L16799</f>
        <v>0</v>
      </c>
      <c r="N16799" t="str">
        <f>IF(K16799&gt;L16799,"HIGH ZONE BIAS",IF(K16799&lt;L16799,"LOW ZONE BIAS","EQUILIBRIUM"))</f>
        <v>EQUILIBRIUM</v>
      </c>
    </row>
    <row r="16800">
      <c r="A16800">
        <v>10759</v>
      </c>
      <c r="B16800" t="str">
        <v>2011-12-19</v>
      </c>
      <c r="C16800" t="str">
        <v>Evening</v>
      </c>
      <c r="D16800">
        <v>8</v>
      </c>
      <c r="E16800" t="str">
        <f>IF(MOD(D16800,2)=0,"EVEN","ODD")</f>
        <v>EVEN</v>
      </c>
      <c r="F16800" t="str">
        <f>IF(D16800&lt;=18,"LOW (1-18)","HIGH (19-36)")</f>
        <v>LOW (1-18)</v>
      </c>
      <c r="G16800">
        <f>INT((D16800-1)/6)+1</f>
        <v>2</v>
      </c>
      <c r="H16800">
        <f>MOD(D16800-1,6)+1</f>
        <v>2</v>
      </c>
      <c r="I16800">
        <f>37-D16800</f>
        <v>29</v>
      </c>
      <c r="J16800">
        <f>ABS(D16800-D16801)</f>
        <v>22</v>
      </c>
      <c r="K16800">
        <f>AVERAGE(D16800:D16804)</f>
        <v>8</v>
      </c>
      <c r="L16800">
        <f>AVERAGE(D16800:D16819)</f>
        <v>8</v>
      </c>
      <c r="M16800">
        <f>K16800-L16800</f>
        <v>0</v>
      </c>
      <c r="N16800" t="str">
        <f>IF(K16800&gt;L16800,"HIGH ZONE BIAS",IF(K16800&lt;L16800,"LOW ZONE BIAS","EQUILIBRIUM"))</f>
        <v>EQUILIBRIUM</v>
      </c>
    </row>
    <row r="16801">
      <c r="A16801">
        <v>10758</v>
      </c>
      <c r="B16801" t="str">
        <v>2011-12-19</v>
      </c>
      <c r="C16801" t="str">
        <v>Midday</v>
      </c>
      <c r="D16801">
        <v>30</v>
      </c>
      <c r="E16801" t="str">
        <f>IF(MOD(D16801,2)=0,"EVEN","ODD")</f>
        <v>EVEN</v>
      </c>
      <c r="F16801" t="str">
        <f>IF(D16801&lt;=18,"LOW (1-18)","HIGH (19-36)")</f>
        <v>HIGH (19-36)</v>
      </c>
      <c r="G16801">
        <f>INT((D16801-1)/6)+1</f>
        <v>5</v>
      </c>
      <c r="H16801">
        <f>MOD(D16801-1,6)+1</f>
        <v>6</v>
      </c>
      <c r="I16801">
        <f>37-D16801</f>
        <v>7</v>
      </c>
      <c r="J16801">
        <f>ABS(D16801-D16802)</f>
        <v>3</v>
      </c>
      <c r="K16801">
        <f>AVERAGE(D16801:D16805)</f>
        <v>30</v>
      </c>
      <c r="L16801">
        <f>AVERAGE(D16801:D16820)</f>
        <v>30</v>
      </c>
      <c r="M16801">
        <f>K16801-L16801</f>
        <v>0</v>
      </c>
      <c r="N16801" t="str">
        <f>IF(K16801&gt;L16801,"HIGH ZONE BIAS",IF(K16801&lt;L16801,"LOW ZONE BIAS","EQUILIBRIUM"))</f>
        <v>EQUILIBRIUM</v>
      </c>
    </row>
    <row r="16802">
      <c r="A16802">
        <v>10757</v>
      </c>
      <c r="B16802" t="str">
        <v>2011-12-19</v>
      </c>
      <c r="C16802" t="str">
        <v>Morning</v>
      </c>
      <c r="D16802">
        <v>27</v>
      </c>
      <c r="E16802" t="str">
        <f>IF(MOD(D16802,2)=0,"EVEN","ODD")</f>
        <v>ODD</v>
      </c>
      <c r="F16802" t="str">
        <f>IF(D16802&lt;=18,"LOW (1-18)","HIGH (19-36)")</f>
        <v>HIGH (19-36)</v>
      </c>
      <c r="G16802">
        <f>INT((D16802-1)/6)+1</f>
        <v>5</v>
      </c>
      <c r="H16802">
        <f>MOD(D16802-1,6)+1</f>
        <v>3</v>
      </c>
      <c r="I16802">
        <f>37-D16802</f>
        <v>10</v>
      </c>
      <c r="J16802">
        <f>ABS(D16802-D16803)</f>
        <v>3</v>
      </c>
      <c r="K16802">
        <f>AVERAGE(D16802:D16806)</f>
        <v>27</v>
      </c>
      <c r="L16802">
        <f>AVERAGE(D16802:D16821)</f>
        <v>27</v>
      </c>
      <c r="M16802">
        <f>K16802-L16802</f>
        <v>0</v>
      </c>
      <c r="N16802" t="str">
        <f>IF(K16802&gt;L16802,"HIGH ZONE BIAS",IF(K16802&lt;L16802,"LOW ZONE BIAS","EQUILIBRIUM"))</f>
        <v>EQUILIBRIUM</v>
      </c>
    </row>
    <row r="16803">
      <c r="A16803">
        <v>10756</v>
      </c>
      <c r="B16803" t="str">
        <v>2011-12-17</v>
      </c>
      <c r="C16803" t="str">
        <v>Evening</v>
      </c>
      <c r="D16803">
        <v>30</v>
      </c>
      <c r="E16803" t="str">
        <f>IF(MOD(D16803,2)=0,"EVEN","ODD")</f>
        <v>EVEN</v>
      </c>
      <c r="F16803" t="str">
        <f>IF(D16803&lt;=18,"LOW (1-18)","HIGH (19-36)")</f>
        <v>HIGH (19-36)</v>
      </c>
      <c r="G16803">
        <f>INT((D16803-1)/6)+1</f>
        <v>5</v>
      </c>
      <c r="H16803">
        <f>MOD(D16803-1,6)+1</f>
        <v>6</v>
      </c>
      <c r="I16803">
        <f>37-D16803</f>
        <v>7</v>
      </c>
      <c r="J16803">
        <f>ABS(D16803-D16804)</f>
        <v>6</v>
      </c>
      <c r="K16803">
        <f>AVERAGE(D16803:D16807)</f>
        <v>30</v>
      </c>
      <c r="L16803">
        <f>AVERAGE(D16803:D16822)</f>
        <v>30</v>
      </c>
      <c r="M16803">
        <f>K16803-L16803</f>
        <v>0</v>
      </c>
      <c r="N16803" t="str">
        <f>IF(K16803&gt;L16803,"HIGH ZONE BIAS",IF(K16803&lt;L16803,"LOW ZONE BIAS","EQUILIBRIUM"))</f>
        <v>EQUILIBRIUM</v>
      </c>
    </row>
    <row r="16804">
      <c r="A16804">
        <v>10755</v>
      </c>
      <c r="B16804" t="str">
        <v>2011-12-17</v>
      </c>
      <c r="C16804" t="str">
        <v>Midday</v>
      </c>
      <c r="D16804">
        <v>24</v>
      </c>
      <c r="E16804" t="str">
        <f>IF(MOD(D16804,2)=0,"EVEN","ODD")</f>
        <v>EVEN</v>
      </c>
      <c r="F16804" t="str">
        <f>IF(D16804&lt;=18,"LOW (1-18)","HIGH (19-36)")</f>
        <v>HIGH (19-36)</v>
      </c>
      <c r="G16804">
        <f>INT((D16804-1)/6)+1</f>
        <v>4</v>
      </c>
      <c r="H16804">
        <f>MOD(D16804-1,6)+1</f>
        <v>6</v>
      </c>
      <c r="I16804">
        <f>37-D16804</f>
        <v>13</v>
      </c>
      <c r="J16804">
        <f>ABS(D16804-D16805)</f>
        <v>4</v>
      </c>
      <c r="K16804">
        <f>AVERAGE(D16804:D16808)</f>
        <v>24</v>
      </c>
      <c r="L16804">
        <f>AVERAGE(D16804:D16823)</f>
        <v>24</v>
      </c>
      <c r="M16804">
        <f>K16804-L16804</f>
        <v>0</v>
      </c>
      <c r="N16804" t="str">
        <f>IF(K16804&gt;L16804,"HIGH ZONE BIAS",IF(K16804&lt;L16804,"LOW ZONE BIAS","EQUILIBRIUM"))</f>
        <v>EQUILIBRIUM</v>
      </c>
    </row>
    <row r="16805">
      <c r="A16805">
        <v>10754</v>
      </c>
      <c r="B16805" t="str">
        <v>2011-12-17</v>
      </c>
      <c r="C16805" t="str">
        <v>Morning</v>
      </c>
      <c r="D16805">
        <v>20</v>
      </c>
      <c r="E16805" t="str">
        <f>IF(MOD(D16805,2)=0,"EVEN","ODD")</f>
        <v>EVEN</v>
      </c>
      <c r="F16805" t="str">
        <f>IF(D16805&lt;=18,"LOW (1-18)","HIGH (19-36)")</f>
        <v>HIGH (19-36)</v>
      </c>
      <c r="G16805">
        <f>INT((D16805-1)/6)+1</f>
        <v>4</v>
      </c>
      <c r="H16805">
        <f>MOD(D16805-1,6)+1</f>
        <v>2</v>
      </c>
      <c r="I16805">
        <f>37-D16805</f>
        <v>17</v>
      </c>
      <c r="J16805">
        <f>ABS(D16805-D16806)</f>
        <v>8</v>
      </c>
      <c r="K16805">
        <f>AVERAGE(D16805:D16809)</f>
        <v>20</v>
      </c>
      <c r="L16805">
        <f>AVERAGE(D16805:D16824)</f>
        <v>20</v>
      </c>
      <c r="M16805">
        <f>K16805-L16805</f>
        <v>0</v>
      </c>
      <c r="N16805" t="str">
        <f>IF(K16805&gt;L16805,"HIGH ZONE BIAS",IF(K16805&lt;L16805,"LOW ZONE BIAS","EQUILIBRIUM"))</f>
        <v>EQUILIBRIUM</v>
      </c>
    </row>
    <row r="16806">
      <c r="A16806">
        <v>10753</v>
      </c>
      <c r="B16806" t="str">
        <v>2011-12-16</v>
      </c>
      <c r="C16806" t="str">
        <v>Evening</v>
      </c>
      <c r="D16806">
        <v>28</v>
      </c>
      <c r="E16806" t="str">
        <f>IF(MOD(D16806,2)=0,"EVEN","ODD")</f>
        <v>EVEN</v>
      </c>
      <c r="F16806" t="str">
        <f>IF(D16806&lt;=18,"LOW (1-18)","HIGH (19-36)")</f>
        <v>HIGH (19-36)</v>
      </c>
      <c r="G16806">
        <f>INT((D16806-1)/6)+1</f>
        <v>5</v>
      </c>
      <c r="H16806">
        <f>MOD(D16806-1,6)+1</f>
        <v>4</v>
      </c>
      <c r="I16806">
        <f>37-D16806</f>
        <v>9</v>
      </c>
      <c r="J16806">
        <f>ABS(D16806-D16807)</f>
        <v>6</v>
      </c>
      <c r="K16806">
        <f>AVERAGE(D16806:D16810)</f>
        <v>28</v>
      </c>
      <c r="L16806">
        <f>AVERAGE(D16806:D16825)</f>
        <v>28</v>
      </c>
      <c r="M16806">
        <f>K16806-L16806</f>
        <v>0</v>
      </c>
      <c r="N16806" t="str">
        <f>IF(K16806&gt;L16806,"HIGH ZONE BIAS",IF(K16806&lt;L16806,"LOW ZONE BIAS","EQUILIBRIUM"))</f>
        <v>EQUILIBRIUM</v>
      </c>
    </row>
    <row r="16807">
      <c r="A16807">
        <v>10752</v>
      </c>
      <c r="B16807" t="str">
        <v>2011-12-16</v>
      </c>
      <c r="C16807" t="str">
        <v>Midday</v>
      </c>
      <c r="D16807">
        <v>34</v>
      </c>
      <c r="E16807" t="str">
        <f>IF(MOD(D16807,2)=0,"EVEN","ODD")</f>
        <v>EVEN</v>
      </c>
      <c r="F16807" t="str">
        <f>IF(D16807&lt;=18,"LOW (1-18)","HIGH (19-36)")</f>
        <v>HIGH (19-36)</v>
      </c>
      <c r="G16807">
        <f>INT((D16807-1)/6)+1</f>
        <v>6</v>
      </c>
      <c r="H16807">
        <f>MOD(D16807-1,6)+1</f>
        <v>4</v>
      </c>
      <c r="I16807">
        <f>37-D16807</f>
        <v>3</v>
      </c>
      <c r="J16807">
        <f>ABS(D16807-D16808)</f>
        <v>18</v>
      </c>
      <c r="K16807">
        <f>AVERAGE(D16807:D16811)</f>
        <v>34</v>
      </c>
      <c r="L16807">
        <f>AVERAGE(D16807:D16826)</f>
        <v>34</v>
      </c>
      <c r="M16807">
        <f>K16807-L16807</f>
        <v>0</v>
      </c>
      <c r="N16807" t="str">
        <f>IF(K16807&gt;L16807,"HIGH ZONE BIAS",IF(K16807&lt;L16807,"LOW ZONE BIAS","EQUILIBRIUM"))</f>
        <v>EQUILIBRIUM</v>
      </c>
    </row>
    <row r="16808">
      <c r="A16808">
        <v>10751</v>
      </c>
      <c r="B16808" t="str">
        <v>2011-12-16</v>
      </c>
      <c r="C16808" t="str">
        <v>Morning</v>
      </c>
      <c r="D16808">
        <v>16</v>
      </c>
      <c r="E16808" t="str">
        <f>IF(MOD(D16808,2)=0,"EVEN","ODD")</f>
        <v>EVEN</v>
      </c>
      <c r="F16808" t="str">
        <f>IF(D16808&lt;=18,"LOW (1-18)","HIGH (19-36)")</f>
        <v>LOW (1-18)</v>
      </c>
      <c r="G16808">
        <f>INT((D16808-1)/6)+1</f>
        <v>3</v>
      </c>
      <c r="H16808">
        <f>MOD(D16808-1,6)+1</f>
        <v>4</v>
      </c>
      <c r="I16808">
        <f>37-D16808</f>
        <v>21</v>
      </c>
      <c r="J16808">
        <f>ABS(D16808-D16809)</f>
        <v>8</v>
      </c>
      <c r="K16808">
        <f>AVERAGE(D16808:D16812)</f>
        <v>16</v>
      </c>
      <c r="L16808">
        <f>AVERAGE(D16808:D16827)</f>
        <v>16</v>
      </c>
      <c r="M16808">
        <f>K16808-L16808</f>
        <v>0</v>
      </c>
      <c r="N16808" t="str">
        <f>IF(K16808&gt;L16808,"HIGH ZONE BIAS",IF(K16808&lt;L16808,"LOW ZONE BIAS","EQUILIBRIUM"))</f>
        <v>EQUILIBRIUM</v>
      </c>
    </row>
    <row r="16809">
      <c r="A16809">
        <v>10750</v>
      </c>
      <c r="B16809" t="str">
        <v>2011-12-15</v>
      </c>
      <c r="C16809" t="str">
        <v>Evening</v>
      </c>
      <c r="D16809">
        <v>8</v>
      </c>
      <c r="E16809" t="str">
        <f>IF(MOD(D16809,2)=0,"EVEN","ODD")</f>
        <v>EVEN</v>
      </c>
      <c r="F16809" t="str">
        <f>IF(D16809&lt;=18,"LOW (1-18)","HIGH (19-36)")</f>
        <v>LOW (1-18)</v>
      </c>
      <c r="G16809">
        <f>INT((D16809-1)/6)+1</f>
        <v>2</v>
      </c>
      <c r="H16809">
        <f>MOD(D16809-1,6)+1</f>
        <v>2</v>
      </c>
      <c r="I16809">
        <f>37-D16809</f>
        <v>29</v>
      </c>
      <c r="J16809">
        <f>ABS(D16809-D16810)</f>
        <v>0</v>
      </c>
      <c r="K16809">
        <f>AVERAGE(D16809:D16813)</f>
        <v>8</v>
      </c>
      <c r="L16809">
        <f>AVERAGE(D16809:D16828)</f>
        <v>8</v>
      </c>
      <c r="M16809">
        <f>K16809-L16809</f>
        <v>0</v>
      </c>
      <c r="N16809" t="str">
        <f>IF(K16809&gt;L16809,"HIGH ZONE BIAS",IF(K16809&lt;L16809,"LOW ZONE BIAS","EQUILIBRIUM"))</f>
        <v>EQUILIBRIUM</v>
      </c>
    </row>
    <row r="16810">
      <c r="A16810">
        <v>10749</v>
      </c>
      <c r="B16810" t="str">
        <v>2011-12-15</v>
      </c>
      <c r="C16810" t="str">
        <v>Midday</v>
      </c>
      <c r="D16810">
        <v>8</v>
      </c>
      <c r="E16810" t="str">
        <f>IF(MOD(D16810,2)=0,"EVEN","ODD")</f>
        <v>EVEN</v>
      </c>
      <c r="F16810" t="str">
        <f>IF(D16810&lt;=18,"LOW (1-18)","HIGH (19-36)")</f>
        <v>LOW (1-18)</v>
      </c>
      <c r="G16810">
        <f>INT((D16810-1)/6)+1</f>
        <v>2</v>
      </c>
      <c r="H16810">
        <f>MOD(D16810-1,6)+1</f>
        <v>2</v>
      </c>
      <c r="I16810">
        <f>37-D16810</f>
        <v>29</v>
      </c>
      <c r="J16810">
        <f>ABS(D16810-D16811)</f>
        <v>7</v>
      </c>
      <c r="K16810">
        <f>AVERAGE(D16810:D16814)</f>
        <v>8</v>
      </c>
      <c r="L16810">
        <f>AVERAGE(D16810:D16829)</f>
        <v>8</v>
      </c>
      <c r="M16810">
        <f>K16810-L16810</f>
        <v>0</v>
      </c>
      <c r="N16810" t="str">
        <f>IF(K16810&gt;L16810,"HIGH ZONE BIAS",IF(K16810&lt;L16810,"LOW ZONE BIAS","EQUILIBRIUM"))</f>
        <v>EQUILIBRIUM</v>
      </c>
    </row>
    <row r="16811">
      <c r="A16811">
        <v>10748</v>
      </c>
      <c r="B16811" t="str">
        <v>2011-12-15</v>
      </c>
      <c r="C16811" t="str">
        <v>Morning</v>
      </c>
      <c r="D16811">
        <v>1</v>
      </c>
      <c r="E16811" t="str">
        <f>IF(MOD(D16811,2)=0,"EVEN","ODD")</f>
        <v>ODD</v>
      </c>
      <c r="F16811" t="str">
        <f>IF(D16811&lt;=18,"LOW (1-18)","HIGH (19-36)")</f>
        <v>LOW (1-18)</v>
      </c>
      <c r="G16811">
        <f>INT((D16811-1)/6)+1</f>
        <v>1</v>
      </c>
      <c r="H16811">
        <f>MOD(D16811-1,6)+1</f>
        <v>1</v>
      </c>
      <c r="I16811">
        <f>37-D16811</f>
        <v>36</v>
      </c>
      <c r="J16811">
        <f>ABS(D16811-D16812)</f>
        <v>6</v>
      </c>
      <c r="K16811">
        <f>AVERAGE(D16811:D16815)</f>
        <v>1</v>
      </c>
      <c r="L16811">
        <f>AVERAGE(D16811:D16830)</f>
        <v>1</v>
      </c>
      <c r="M16811">
        <f>K16811-L16811</f>
        <v>0</v>
      </c>
      <c r="N16811" t="str">
        <f>IF(K16811&gt;L16811,"HIGH ZONE BIAS",IF(K16811&lt;L16811,"LOW ZONE BIAS","EQUILIBRIUM"))</f>
        <v>EQUILIBRIUM</v>
      </c>
    </row>
    <row r="16812">
      <c r="A16812">
        <v>10747</v>
      </c>
      <c r="B16812" t="str">
        <v>2011-12-14</v>
      </c>
      <c r="C16812" t="str">
        <v>Evening</v>
      </c>
      <c r="D16812">
        <v>7</v>
      </c>
      <c r="E16812" t="str">
        <f>IF(MOD(D16812,2)=0,"EVEN","ODD")</f>
        <v>ODD</v>
      </c>
      <c r="F16812" t="str">
        <f>IF(D16812&lt;=18,"LOW (1-18)","HIGH (19-36)")</f>
        <v>LOW (1-18)</v>
      </c>
      <c r="G16812">
        <f>INT((D16812-1)/6)+1</f>
        <v>2</v>
      </c>
      <c r="H16812">
        <f>MOD(D16812-1,6)+1</f>
        <v>1</v>
      </c>
      <c r="I16812">
        <f>37-D16812</f>
        <v>30</v>
      </c>
      <c r="J16812">
        <f>ABS(D16812-D16813)</f>
        <v>2</v>
      </c>
      <c r="K16812">
        <f>AVERAGE(D16812:D16816)</f>
        <v>7</v>
      </c>
      <c r="L16812">
        <f>AVERAGE(D16812:D16831)</f>
        <v>7</v>
      </c>
      <c r="M16812">
        <f>K16812-L16812</f>
        <v>0</v>
      </c>
      <c r="N16812" t="str">
        <f>IF(K16812&gt;L16812,"HIGH ZONE BIAS",IF(K16812&lt;L16812,"LOW ZONE BIAS","EQUILIBRIUM"))</f>
        <v>EQUILIBRIUM</v>
      </c>
    </row>
    <row r="16813">
      <c r="A16813">
        <v>10746</v>
      </c>
      <c r="B16813" t="str">
        <v>2011-12-14</v>
      </c>
      <c r="C16813" t="str">
        <v>Midday</v>
      </c>
      <c r="D16813">
        <v>5</v>
      </c>
      <c r="E16813" t="str">
        <f>IF(MOD(D16813,2)=0,"EVEN","ODD")</f>
        <v>ODD</v>
      </c>
      <c r="F16813" t="str">
        <f>IF(D16813&lt;=18,"LOW (1-18)","HIGH (19-36)")</f>
        <v>LOW (1-18)</v>
      </c>
      <c r="G16813">
        <f>INT((D16813-1)/6)+1</f>
        <v>1</v>
      </c>
      <c r="H16813">
        <f>MOD(D16813-1,6)+1</f>
        <v>5</v>
      </c>
      <c r="I16813">
        <f>37-D16813</f>
        <v>32</v>
      </c>
      <c r="J16813">
        <f>ABS(D16813-D16814)</f>
        <v>22</v>
      </c>
      <c r="K16813">
        <f>AVERAGE(D16813:D16817)</f>
        <v>5</v>
      </c>
      <c r="L16813">
        <f>AVERAGE(D16813:D16832)</f>
        <v>5</v>
      </c>
      <c r="M16813">
        <f>K16813-L16813</f>
        <v>0</v>
      </c>
      <c r="N16813" t="str">
        <f>IF(K16813&gt;L16813,"HIGH ZONE BIAS",IF(K16813&lt;L16813,"LOW ZONE BIAS","EQUILIBRIUM"))</f>
        <v>EQUILIBRIUM</v>
      </c>
    </row>
    <row r="16814">
      <c r="A16814">
        <v>10745</v>
      </c>
      <c r="B16814" t="str">
        <v>2011-12-14</v>
      </c>
      <c r="C16814" t="str">
        <v>Morning</v>
      </c>
      <c r="D16814">
        <v>27</v>
      </c>
      <c r="E16814" t="str">
        <f>IF(MOD(D16814,2)=0,"EVEN","ODD")</f>
        <v>ODD</v>
      </c>
      <c r="F16814" t="str">
        <f>IF(D16814&lt;=18,"LOW (1-18)","HIGH (19-36)")</f>
        <v>HIGH (19-36)</v>
      </c>
      <c r="G16814">
        <f>INT((D16814-1)/6)+1</f>
        <v>5</v>
      </c>
      <c r="H16814">
        <f>MOD(D16814-1,6)+1</f>
        <v>3</v>
      </c>
      <c r="I16814">
        <f>37-D16814</f>
        <v>10</v>
      </c>
      <c r="J16814">
        <f>ABS(D16814-D16815)</f>
        <v>12</v>
      </c>
      <c r="K16814">
        <f>AVERAGE(D16814:D16818)</f>
        <v>27</v>
      </c>
      <c r="L16814">
        <f>AVERAGE(D16814:D16833)</f>
        <v>27</v>
      </c>
      <c r="M16814">
        <f>K16814-L16814</f>
        <v>0</v>
      </c>
      <c r="N16814" t="str">
        <f>IF(K16814&gt;L16814,"HIGH ZONE BIAS",IF(K16814&lt;L16814,"LOW ZONE BIAS","EQUILIBRIUM"))</f>
        <v>EQUILIBRIUM</v>
      </c>
    </row>
    <row r="16815">
      <c r="A16815">
        <v>10744</v>
      </c>
      <c r="B16815" t="str">
        <v>2011-12-13</v>
      </c>
      <c r="C16815" t="str">
        <v>Evening</v>
      </c>
      <c r="D16815">
        <v>15</v>
      </c>
      <c r="E16815" t="str">
        <f>IF(MOD(D16815,2)=0,"EVEN","ODD")</f>
        <v>ODD</v>
      </c>
      <c r="F16815" t="str">
        <f>IF(D16815&lt;=18,"LOW (1-18)","HIGH (19-36)")</f>
        <v>LOW (1-18)</v>
      </c>
      <c r="G16815">
        <f>INT((D16815-1)/6)+1</f>
        <v>3</v>
      </c>
      <c r="H16815">
        <f>MOD(D16815-1,6)+1</f>
        <v>3</v>
      </c>
      <c r="I16815">
        <f>37-D16815</f>
        <v>22</v>
      </c>
      <c r="J16815">
        <f>ABS(D16815-D16816)</f>
        <v>6</v>
      </c>
      <c r="K16815">
        <f>AVERAGE(D16815:D16819)</f>
        <v>15</v>
      </c>
      <c r="L16815">
        <f>AVERAGE(D16815:D16834)</f>
        <v>15</v>
      </c>
      <c r="M16815">
        <f>K16815-L16815</f>
        <v>0</v>
      </c>
      <c r="N16815" t="str">
        <f>IF(K16815&gt;L16815,"HIGH ZONE BIAS",IF(K16815&lt;L16815,"LOW ZONE BIAS","EQUILIBRIUM"))</f>
        <v>EQUILIBRIUM</v>
      </c>
    </row>
    <row r="16816">
      <c r="A16816">
        <v>10743</v>
      </c>
      <c r="B16816" t="str">
        <v>2011-12-13</v>
      </c>
      <c r="C16816" t="str">
        <v>Midday</v>
      </c>
      <c r="D16816">
        <v>21</v>
      </c>
      <c r="E16816" t="str">
        <f>IF(MOD(D16816,2)=0,"EVEN","ODD")</f>
        <v>ODD</v>
      </c>
      <c r="F16816" t="str">
        <f>IF(D16816&lt;=18,"LOW (1-18)","HIGH (19-36)")</f>
        <v>HIGH (19-36)</v>
      </c>
      <c r="G16816">
        <f>INT((D16816-1)/6)+1</f>
        <v>4</v>
      </c>
      <c r="H16816">
        <f>MOD(D16816-1,6)+1</f>
        <v>3</v>
      </c>
      <c r="I16816">
        <f>37-D16816</f>
        <v>16</v>
      </c>
      <c r="J16816">
        <f>ABS(D16816-D16817)</f>
        <v>9</v>
      </c>
      <c r="K16816">
        <f>AVERAGE(D16816:D16820)</f>
        <v>21</v>
      </c>
      <c r="L16816">
        <f>AVERAGE(D16816:D16835)</f>
        <v>21</v>
      </c>
      <c r="M16816">
        <f>K16816-L16816</f>
        <v>0</v>
      </c>
      <c r="N16816" t="str">
        <f>IF(K16816&gt;L16816,"HIGH ZONE BIAS",IF(K16816&lt;L16816,"LOW ZONE BIAS","EQUILIBRIUM"))</f>
        <v>EQUILIBRIUM</v>
      </c>
    </row>
    <row r="16817">
      <c r="A16817">
        <v>10742</v>
      </c>
      <c r="B16817" t="str">
        <v>2011-12-13</v>
      </c>
      <c r="C16817" t="str">
        <v>Morning</v>
      </c>
      <c r="D16817">
        <v>12</v>
      </c>
      <c r="E16817" t="str">
        <f>IF(MOD(D16817,2)=0,"EVEN","ODD")</f>
        <v>EVEN</v>
      </c>
      <c r="F16817" t="str">
        <f>IF(D16817&lt;=18,"LOW (1-18)","HIGH (19-36)")</f>
        <v>LOW (1-18)</v>
      </c>
      <c r="G16817">
        <f>INT((D16817-1)/6)+1</f>
        <v>2</v>
      </c>
      <c r="H16817">
        <f>MOD(D16817-1,6)+1</f>
        <v>6</v>
      </c>
      <c r="I16817">
        <f>37-D16817</f>
        <v>25</v>
      </c>
      <c r="J16817">
        <f>ABS(D16817-D16818)</f>
        <v>3</v>
      </c>
      <c r="K16817">
        <f>AVERAGE(D16817:D16821)</f>
        <v>12</v>
      </c>
      <c r="L16817">
        <f>AVERAGE(D16817:D16836)</f>
        <v>12</v>
      </c>
      <c r="M16817">
        <f>K16817-L16817</f>
        <v>0</v>
      </c>
      <c r="N16817" t="str">
        <f>IF(K16817&gt;L16817,"HIGH ZONE BIAS",IF(K16817&lt;L16817,"LOW ZONE BIAS","EQUILIBRIUM"))</f>
        <v>EQUILIBRIUM</v>
      </c>
    </row>
    <row r="16818">
      <c r="A16818">
        <v>10741</v>
      </c>
      <c r="B16818" t="str">
        <v>2011-12-12</v>
      </c>
      <c r="C16818" t="str">
        <v>Evening</v>
      </c>
      <c r="D16818">
        <v>15</v>
      </c>
      <c r="E16818" t="str">
        <f>IF(MOD(D16818,2)=0,"EVEN","ODD")</f>
        <v>ODD</v>
      </c>
      <c r="F16818" t="str">
        <f>IF(D16818&lt;=18,"LOW (1-18)","HIGH (19-36)")</f>
        <v>LOW (1-18)</v>
      </c>
      <c r="G16818">
        <f>INT((D16818-1)/6)+1</f>
        <v>3</v>
      </c>
      <c r="H16818">
        <f>MOD(D16818-1,6)+1</f>
        <v>3</v>
      </c>
      <c r="I16818">
        <f>37-D16818</f>
        <v>22</v>
      </c>
      <c r="J16818">
        <f>ABS(D16818-D16819)</f>
        <v>2</v>
      </c>
      <c r="K16818">
        <f>AVERAGE(D16818:D16822)</f>
        <v>15</v>
      </c>
      <c r="L16818">
        <f>AVERAGE(D16818:D16837)</f>
        <v>15</v>
      </c>
      <c r="M16818">
        <f>K16818-L16818</f>
        <v>0</v>
      </c>
      <c r="N16818" t="str">
        <f>IF(K16818&gt;L16818,"HIGH ZONE BIAS",IF(K16818&lt;L16818,"LOW ZONE BIAS","EQUILIBRIUM"))</f>
        <v>EQUILIBRIUM</v>
      </c>
    </row>
    <row r="16819">
      <c r="A16819">
        <v>10740</v>
      </c>
      <c r="B16819" t="str">
        <v>2011-12-12</v>
      </c>
      <c r="C16819" t="str">
        <v>Midday</v>
      </c>
      <c r="D16819">
        <v>17</v>
      </c>
      <c r="E16819" t="str">
        <f>IF(MOD(D16819,2)=0,"EVEN","ODD")</f>
        <v>ODD</v>
      </c>
      <c r="F16819" t="str">
        <f>IF(D16819&lt;=18,"LOW (1-18)","HIGH (19-36)")</f>
        <v>LOW (1-18)</v>
      </c>
      <c r="G16819">
        <f>INT((D16819-1)/6)+1</f>
        <v>3</v>
      </c>
      <c r="H16819">
        <f>MOD(D16819-1,6)+1</f>
        <v>5</v>
      </c>
      <c r="I16819">
        <f>37-D16819</f>
        <v>20</v>
      </c>
      <c r="J16819">
        <f>ABS(D16819-D16820)</f>
        <v>10</v>
      </c>
      <c r="K16819">
        <f>AVERAGE(D16819:D16823)</f>
        <v>17</v>
      </c>
      <c r="L16819">
        <f>AVERAGE(D16819:D16838)</f>
        <v>17</v>
      </c>
      <c r="M16819">
        <f>K16819-L16819</f>
        <v>0</v>
      </c>
      <c r="N16819" t="str">
        <f>IF(K16819&gt;L16819,"HIGH ZONE BIAS",IF(K16819&lt;L16819,"LOW ZONE BIAS","EQUILIBRIUM"))</f>
        <v>EQUILIBRIUM</v>
      </c>
    </row>
    <row r="16820">
      <c r="A16820">
        <v>10739</v>
      </c>
      <c r="B16820" t="str">
        <v>2011-12-12</v>
      </c>
      <c r="C16820" t="str">
        <v>Morning</v>
      </c>
      <c r="D16820">
        <v>7</v>
      </c>
      <c r="E16820" t="str">
        <f>IF(MOD(D16820,2)=0,"EVEN","ODD")</f>
        <v>ODD</v>
      </c>
      <c r="F16820" t="str">
        <f>IF(D16820&lt;=18,"LOW (1-18)","HIGH (19-36)")</f>
        <v>LOW (1-18)</v>
      </c>
      <c r="G16820">
        <f>INT((D16820-1)/6)+1</f>
        <v>2</v>
      </c>
      <c r="H16820">
        <f>MOD(D16820-1,6)+1</f>
        <v>1</v>
      </c>
      <c r="I16820">
        <f>37-D16820</f>
        <v>30</v>
      </c>
      <c r="J16820">
        <f>ABS(D16820-D16821)</f>
        <v>28</v>
      </c>
      <c r="K16820">
        <f>AVERAGE(D16820:D16824)</f>
        <v>7</v>
      </c>
      <c r="L16820">
        <f>AVERAGE(D16820:D16839)</f>
        <v>7</v>
      </c>
      <c r="M16820">
        <f>K16820-L16820</f>
        <v>0</v>
      </c>
      <c r="N16820" t="str">
        <f>IF(K16820&gt;L16820,"HIGH ZONE BIAS",IF(K16820&lt;L16820,"LOW ZONE BIAS","EQUILIBRIUM"))</f>
        <v>EQUILIBRIUM</v>
      </c>
    </row>
    <row r="16821">
      <c r="A16821">
        <v>10738</v>
      </c>
      <c r="B16821" t="str">
        <v>2011-12-10</v>
      </c>
      <c r="C16821" t="str">
        <v>Evening</v>
      </c>
      <c r="D16821">
        <v>35</v>
      </c>
      <c r="E16821" t="str">
        <f>IF(MOD(D16821,2)=0,"EVEN","ODD")</f>
        <v>ODD</v>
      </c>
      <c r="F16821" t="str">
        <f>IF(D16821&lt;=18,"LOW (1-18)","HIGH (19-36)")</f>
        <v>HIGH (19-36)</v>
      </c>
      <c r="G16821">
        <f>INT((D16821-1)/6)+1</f>
        <v>6</v>
      </c>
      <c r="H16821">
        <f>MOD(D16821-1,6)+1</f>
        <v>5</v>
      </c>
      <c r="I16821">
        <f>37-D16821</f>
        <v>2</v>
      </c>
      <c r="J16821">
        <f>ABS(D16821-D16822)</f>
        <v>32</v>
      </c>
      <c r="K16821">
        <f>AVERAGE(D16821:D16825)</f>
        <v>35</v>
      </c>
      <c r="L16821">
        <f>AVERAGE(D16821:D16840)</f>
        <v>35</v>
      </c>
      <c r="M16821">
        <f>K16821-L16821</f>
        <v>0</v>
      </c>
      <c r="N16821" t="str">
        <f>IF(K16821&gt;L16821,"HIGH ZONE BIAS",IF(K16821&lt;L16821,"LOW ZONE BIAS","EQUILIBRIUM"))</f>
        <v>EQUILIBRIUM</v>
      </c>
    </row>
    <row r="16822">
      <c r="A16822">
        <v>10737</v>
      </c>
      <c r="B16822" t="str">
        <v>2011-12-10</v>
      </c>
      <c r="C16822" t="str">
        <v>Midday</v>
      </c>
      <c r="D16822">
        <v>3</v>
      </c>
      <c r="E16822" t="str">
        <f>IF(MOD(D16822,2)=0,"EVEN","ODD")</f>
        <v>ODD</v>
      </c>
      <c r="F16822" t="str">
        <f>IF(D16822&lt;=18,"LOW (1-18)","HIGH (19-36)")</f>
        <v>LOW (1-18)</v>
      </c>
      <c r="G16822">
        <f>INT((D16822-1)/6)+1</f>
        <v>1</v>
      </c>
      <c r="H16822">
        <f>MOD(D16822-1,6)+1</f>
        <v>3</v>
      </c>
      <c r="I16822">
        <f>37-D16822</f>
        <v>34</v>
      </c>
      <c r="J16822">
        <f>ABS(D16822-D16823)</f>
        <v>22</v>
      </c>
      <c r="K16822">
        <f>AVERAGE(D16822:D16826)</f>
        <v>3</v>
      </c>
      <c r="L16822">
        <f>AVERAGE(D16822:D16841)</f>
        <v>3</v>
      </c>
      <c r="M16822">
        <f>K16822-L16822</f>
        <v>0</v>
      </c>
      <c r="N16822" t="str">
        <f>IF(K16822&gt;L16822,"HIGH ZONE BIAS",IF(K16822&lt;L16822,"LOW ZONE BIAS","EQUILIBRIUM"))</f>
        <v>EQUILIBRIUM</v>
      </c>
    </row>
    <row r="16823">
      <c r="A16823">
        <v>10736</v>
      </c>
      <c r="B16823" t="str">
        <v>2011-12-10</v>
      </c>
      <c r="C16823" t="str">
        <v>Morning</v>
      </c>
      <c r="D16823">
        <v>25</v>
      </c>
      <c r="E16823" t="str">
        <f>IF(MOD(D16823,2)=0,"EVEN","ODD")</f>
        <v>ODD</v>
      </c>
      <c r="F16823" t="str">
        <f>IF(D16823&lt;=18,"LOW (1-18)","HIGH (19-36)")</f>
        <v>HIGH (19-36)</v>
      </c>
      <c r="G16823">
        <f>INT((D16823-1)/6)+1</f>
        <v>5</v>
      </c>
      <c r="H16823">
        <f>MOD(D16823-1,6)+1</f>
        <v>1</v>
      </c>
      <c r="I16823">
        <f>37-D16823</f>
        <v>12</v>
      </c>
      <c r="J16823">
        <f>ABS(D16823-D16824)</f>
        <v>2</v>
      </c>
      <c r="K16823">
        <f>AVERAGE(D16823:D16827)</f>
        <v>25</v>
      </c>
      <c r="L16823">
        <f>AVERAGE(D16823:D16842)</f>
        <v>25</v>
      </c>
      <c r="M16823">
        <f>K16823-L16823</f>
        <v>0</v>
      </c>
      <c r="N16823" t="str">
        <f>IF(K16823&gt;L16823,"HIGH ZONE BIAS",IF(K16823&lt;L16823,"LOW ZONE BIAS","EQUILIBRIUM"))</f>
        <v>EQUILIBRIUM</v>
      </c>
    </row>
    <row r="16824">
      <c r="A16824">
        <v>10735</v>
      </c>
      <c r="B16824" t="str">
        <v>2011-12-09</v>
      </c>
      <c r="C16824" t="str">
        <v>Evening</v>
      </c>
      <c r="D16824">
        <v>27</v>
      </c>
      <c r="E16824" t="str">
        <f>IF(MOD(D16824,2)=0,"EVEN","ODD")</f>
        <v>ODD</v>
      </c>
      <c r="F16824" t="str">
        <f>IF(D16824&lt;=18,"LOW (1-18)","HIGH (19-36)")</f>
        <v>HIGH (19-36)</v>
      </c>
      <c r="G16824">
        <f>INT((D16824-1)/6)+1</f>
        <v>5</v>
      </c>
      <c r="H16824">
        <f>MOD(D16824-1,6)+1</f>
        <v>3</v>
      </c>
      <c r="I16824">
        <f>37-D16824</f>
        <v>10</v>
      </c>
      <c r="J16824">
        <f>ABS(D16824-D16825)</f>
        <v>24</v>
      </c>
      <c r="K16824">
        <f>AVERAGE(D16824:D16828)</f>
        <v>27</v>
      </c>
      <c r="L16824">
        <f>AVERAGE(D16824:D16843)</f>
        <v>27</v>
      </c>
      <c r="M16824">
        <f>K16824-L16824</f>
        <v>0</v>
      </c>
      <c r="N16824" t="str">
        <f>IF(K16824&gt;L16824,"HIGH ZONE BIAS",IF(K16824&lt;L16824,"LOW ZONE BIAS","EQUILIBRIUM"))</f>
        <v>EQUILIBRIUM</v>
      </c>
    </row>
    <row r="16825">
      <c r="A16825">
        <v>10734</v>
      </c>
      <c r="B16825" t="str">
        <v>2011-12-09</v>
      </c>
      <c r="C16825" t="str">
        <v>Midday</v>
      </c>
      <c r="D16825">
        <v>3</v>
      </c>
      <c r="E16825" t="str">
        <f>IF(MOD(D16825,2)=0,"EVEN","ODD")</f>
        <v>ODD</v>
      </c>
      <c r="F16825" t="str">
        <f>IF(D16825&lt;=18,"LOW (1-18)","HIGH (19-36)")</f>
        <v>LOW (1-18)</v>
      </c>
      <c r="G16825">
        <f>INT((D16825-1)/6)+1</f>
        <v>1</v>
      </c>
      <c r="H16825">
        <f>MOD(D16825-1,6)+1</f>
        <v>3</v>
      </c>
      <c r="I16825">
        <f>37-D16825</f>
        <v>34</v>
      </c>
      <c r="J16825">
        <f>ABS(D16825-D16826)</f>
        <v>2</v>
      </c>
      <c r="K16825">
        <f>AVERAGE(D16825:D16829)</f>
        <v>3</v>
      </c>
      <c r="L16825">
        <f>AVERAGE(D16825:D16844)</f>
        <v>3</v>
      </c>
      <c r="M16825">
        <f>K16825-L16825</f>
        <v>0</v>
      </c>
      <c r="N16825" t="str">
        <f>IF(K16825&gt;L16825,"HIGH ZONE BIAS",IF(K16825&lt;L16825,"LOW ZONE BIAS","EQUILIBRIUM"))</f>
        <v>EQUILIBRIUM</v>
      </c>
    </row>
    <row r="16826">
      <c r="A16826">
        <v>10733</v>
      </c>
      <c r="B16826" t="str">
        <v>2011-12-09</v>
      </c>
      <c r="C16826" t="str">
        <v>Morning</v>
      </c>
      <c r="D16826">
        <v>5</v>
      </c>
      <c r="E16826" t="str">
        <f>IF(MOD(D16826,2)=0,"EVEN","ODD")</f>
        <v>ODD</v>
      </c>
      <c r="F16826" t="str">
        <f>IF(D16826&lt;=18,"LOW (1-18)","HIGH (19-36)")</f>
        <v>LOW (1-18)</v>
      </c>
      <c r="G16826">
        <f>INT((D16826-1)/6)+1</f>
        <v>1</v>
      </c>
      <c r="H16826">
        <f>MOD(D16826-1,6)+1</f>
        <v>5</v>
      </c>
      <c r="I16826">
        <f>37-D16826</f>
        <v>32</v>
      </c>
      <c r="J16826">
        <f>ABS(D16826-D16827)</f>
        <v>9</v>
      </c>
      <c r="K16826">
        <f>AVERAGE(D16826:D16830)</f>
        <v>5</v>
      </c>
      <c r="L16826">
        <f>AVERAGE(D16826:D16845)</f>
        <v>5</v>
      </c>
      <c r="M16826">
        <f>K16826-L16826</f>
        <v>0</v>
      </c>
      <c r="N16826" t="str">
        <f>IF(K16826&gt;L16826,"HIGH ZONE BIAS",IF(K16826&lt;L16826,"LOW ZONE BIAS","EQUILIBRIUM"))</f>
        <v>EQUILIBRIUM</v>
      </c>
    </row>
    <row r="16827">
      <c r="A16827">
        <v>10732</v>
      </c>
      <c r="B16827" t="str">
        <v>2011-12-08</v>
      </c>
      <c r="C16827" t="str">
        <v>Evening</v>
      </c>
      <c r="D16827">
        <v>14</v>
      </c>
      <c r="E16827" t="str">
        <f>IF(MOD(D16827,2)=0,"EVEN","ODD")</f>
        <v>EVEN</v>
      </c>
      <c r="F16827" t="str">
        <f>IF(D16827&lt;=18,"LOW (1-18)","HIGH (19-36)")</f>
        <v>LOW (1-18)</v>
      </c>
      <c r="G16827">
        <f>INT((D16827-1)/6)+1</f>
        <v>3</v>
      </c>
      <c r="H16827">
        <f>MOD(D16827-1,6)+1</f>
        <v>2</v>
      </c>
      <c r="I16827">
        <f>37-D16827</f>
        <v>23</v>
      </c>
      <c r="J16827">
        <f>ABS(D16827-D16828)</f>
        <v>2</v>
      </c>
      <c r="K16827">
        <f>AVERAGE(D16827:D16831)</f>
        <v>14</v>
      </c>
      <c r="L16827">
        <f>AVERAGE(D16827:D16846)</f>
        <v>14</v>
      </c>
      <c r="M16827">
        <f>K16827-L16827</f>
        <v>0</v>
      </c>
      <c r="N16827" t="str">
        <f>IF(K16827&gt;L16827,"HIGH ZONE BIAS",IF(K16827&lt;L16827,"LOW ZONE BIAS","EQUILIBRIUM"))</f>
        <v>EQUILIBRIUM</v>
      </c>
    </row>
    <row r="16828">
      <c r="A16828">
        <v>10731</v>
      </c>
      <c r="B16828" t="str">
        <v>2011-12-08</v>
      </c>
      <c r="C16828" t="str">
        <v>Midday</v>
      </c>
      <c r="D16828">
        <v>12</v>
      </c>
      <c r="E16828" t="str">
        <f>IF(MOD(D16828,2)=0,"EVEN","ODD")</f>
        <v>EVEN</v>
      </c>
      <c r="F16828" t="str">
        <f>IF(D16828&lt;=18,"LOW (1-18)","HIGH (19-36)")</f>
        <v>LOW (1-18)</v>
      </c>
      <c r="G16828">
        <f>INT((D16828-1)/6)+1</f>
        <v>2</v>
      </c>
      <c r="H16828">
        <f>MOD(D16828-1,6)+1</f>
        <v>6</v>
      </c>
      <c r="I16828">
        <f>37-D16828</f>
        <v>25</v>
      </c>
      <c r="J16828">
        <f>ABS(D16828-D16829)</f>
        <v>16</v>
      </c>
      <c r="K16828">
        <f>AVERAGE(D16828:D16832)</f>
        <v>12</v>
      </c>
      <c r="L16828">
        <f>AVERAGE(D16828:D16847)</f>
        <v>12</v>
      </c>
      <c r="M16828">
        <f>K16828-L16828</f>
        <v>0</v>
      </c>
      <c r="N16828" t="str">
        <f>IF(K16828&gt;L16828,"HIGH ZONE BIAS",IF(K16828&lt;L16828,"LOW ZONE BIAS","EQUILIBRIUM"))</f>
        <v>EQUILIBRIUM</v>
      </c>
    </row>
    <row r="16829">
      <c r="A16829">
        <v>10730</v>
      </c>
      <c r="B16829" t="str">
        <v>2011-12-08</v>
      </c>
      <c r="C16829" t="str">
        <v>Morning</v>
      </c>
      <c r="D16829">
        <v>28</v>
      </c>
      <c r="E16829" t="str">
        <f>IF(MOD(D16829,2)=0,"EVEN","ODD")</f>
        <v>EVEN</v>
      </c>
      <c r="F16829" t="str">
        <f>IF(D16829&lt;=18,"LOW (1-18)","HIGH (19-36)")</f>
        <v>HIGH (19-36)</v>
      </c>
      <c r="G16829">
        <f>INT((D16829-1)/6)+1</f>
        <v>5</v>
      </c>
      <c r="H16829">
        <f>MOD(D16829-1,6)+1</f>
        <v>4</v>
      </c>
      <c r="I16829">
        <f>37-D16829</f>
        <v>9</v>
      </c>
      <c r="J16829">
        <f>ABS(D16829-D16830)</f>
        <v>8</v>
      </c>
      <c r="K16829">
        <f>AVERAGE(D16829:D16833)</f>
        <v>28</v>
      </c>
      <c r="L16829">
        <f>AVERAGE(D16829:D16848)</f>
        <v>28</v>
      </c>
      <c r="M16829">
        <f>K16829-L16829</f>
        <v>0</v>
      </c>
      <c r="N16829" t="str">
        <f>IF(K16829&gt;L16829,"HIGH ZONE BIAS",IF(K16829&lt;L16829,"LOW ZONE BIAS","EQUILIBRIUM"))</f>
        <v>EQUILIBRIUM</v>
      </c>
    </row>
    <row r="16830">
      <c r="A16830">
        <v>10729</v>
      </c>
      <c r="B16830" t="str">
        <v>2011-12-07</v>
      </c>
      <c r="C16830" t="str">
        <v>Evening</v>
      </c>
      <c r="D16830">
        <v>20</v>
      </c>
      <c r="E16830" t="str">
        <f>IF(MOD(D16830,2)=0,"EVEN","ODD")</f>
        <v>EVEN</v>
      </c>
      <c r="F16830" t="str">
        <f>IF(D16830&lt;=18,"LOW (1-18)","HIGH (19-36)")</f>
        <v>HIGH (19-36)</v>
      </c>
      <c r="G16830">
        <f>INT((D16830-1)/6)+1</f>
        <v>4</v>
      </c>
      <c r="H16830">
        <f>MOD(D16830-1,6)+1</f>
        <v>2</v>
      </c>
      <c r="I16830">
        <f>37-D16830</f>
        <v>17</v>
      </c>
      <c r="J16830">
        <f>ABS(D16830-D16831)</f>
        <v>19</v>
      </c>
      <c r="K16830">
        <f>AVERAGE(D16830:D16834)</f>
        <v>20</v>
      </c>
      <c r="L16830">
        <f>AVERAGE(D16830:D16849)</f>
        <v>20</v>
      </c>
      <c r="M16830">
        <f>K16830-L16830</f>
        <v>0</v>
      </c>
      <c r="N16830" t="str">
        <f>IF(K16830&gt;L16830,"HIGH ZONE BIAS",IF(K16830&lt;L16830,"LOW ZONE BIAS","EQUILIBRIUM"))</f>
        <v>EQUILIBRIUM</v>
      </c>
    </row>
    <row r="16831">
      <c r="A16831">
        <v>10728</v>
      </c>
      <c r="B16831" t="str">
        <v>2011-12-07</v>
      </c>
      <c r="C16831" t="str">
        <v>Midday</v>
      </c>
      <c r="D16831">
        <v>1</v>
      </c>
      <c r="E16831" t="str">
        <f>IF(MOD(D16831,2)=0,"EVEN","ODD")</f>
        <v>ODD</v>
      </c>
      <c r="F16831" t="str">
        <f>IF(D16831&lt;=18,"LOW (1-18)","HIGH (19-36)")</f>
        <v>LOW (1-18)</v>
      </c>
      <c r="G16831">
        <f>INT((D16831-1)/6)+1</f>
        <v>1</v>
      </c>
      <c r="H16831">
        <f>MOD(D16831-1,6)+1</f>
        <v>1</v>
      </c>
      <c r="I16831">
        <f>37-D16831</f>
        <v>36</v>
      </c>
      <c r="J16831">
        <f>ABS(D16831-D16832)</f>
        <v>33</v>
      </c>
      <c r="K16831">
        <f>AVERAGE(D16831:D16835)</f>
        <v>1</v>
      </c>
      <c r="L16831">
        <f>AVERAGE(D16831:D16850)</f>
        <v>1</v>
      </c>
      <c r="M16831">
        <f>K16831-L16831</f>
        <v>0</v>
      </c>
      <c r="N16831" t="str">
        <f>IF(K16831&gt;L16831,"HIGH ZONE BIAS",IF(K16831&lt;L16831,"LOW ZONE BIAS","EQUILIBRIUM"))</f>
        <v>EQUILIBRIUM</v>
      </c>
    </row>
    <row r="16832">
      <c r="A16832">
        <v>10727</v>
      </c>
      <c r="B16832" t="str">
        <v>2011-12-07</v>
      </c>
      <c r="C16832" t="str">
        <v>Morning</v>
      </c>
      <c r="D16832">
        <v>34</v>
      </c>
      <c r="E16832" t="str">
        <f>IF(MOD(D16832,2)=0,"EVEN","ODD")</f>
        <v>EVEN</v>
      </c>
      <c r="F16832" t="str">
        <f>IF(D16832&lt;=18,"LOW (1-18)","HIGH (19-36)")</f>
        <v>HIGH (19-36)</v>
      </c>
      <c r="G16832">
        <f>INT((D16832-1)/6)+1</f>
        <v>6</v>
      </c>
      <c r="H16832">
        <f>MOD(D16832-1,6)+1</f>
        <v>4</v>
      </c>
      <c r="I16832">
        <f>37-D16832</f>
        <v>3</v>
      </c>
      <c r="J16832">
        <f>ABS(D16832-D16833)</f>
        <v>0</v>
      </c>
      <c r="K16832">
        <f>AVERAGE(D16832:D16836)</f>
        <v>34</v>
      </c>
      <c r="L16832">
        <f>AVERAGE(D16832:D16851)</f>
        <v>34</v>
      </c>
      <c r="M16832">
        <f>K16832-L16832</f>
        <v>0</v>
      </c>
      <c r="N16832" t="str">
        <f>IF(K16832&gt;L16832,"HIGH ZONE BIAS",IF(K16832&lt;L16832,"LOW ZONE BIAS","EQUILIBRIUM"))</f>
        <v>EQUILIBRIUM</v>
      </c>
    </row>
    <row r="16833">
      <c r="A16833">
        <v>10726</v>
      </c>
      <c r="B16833" t="str">
        <v>2011-12-06</v>
      </c>
      <c r="C16833" t="str">
        <v>Evening</v>
      </c>
      <c r="D16833">
        <v>34</v>
      </c>
      <c r="E16833" t="str">
        <f>IF(MOD(D16833,2)=0,"EVEN","ODD")</f>
        <v>EVEN</v>
      </c>
      <c r="F16833" t="str">
        <f>IF(D16833&lt;=18,"LOW (1-18)","HIGH (19-36)")</f>
        <v>HIGH (19-36)</v>
      </c>
      <c r="G16833">
        <f>INT((D16833-1)/6)+1</f>
        <v>6</v>
      </c>
      <c r="H16833">
        <f>MOD(D16833-1,6)+1</f>
        <v>4</v>
      </c>
      <c r="I16833">
        <f>37-D16833</f>
        <v>3</v>
      </c>
      <c r="J16833">
        <f>ABS(D16833-D16834)</f>
        <v>15</v>
      </c>
      <c r="K16833">
        <f>AVERAGE(D16833:D16837)</f>
        <v>34</v>
      </c>
      <c r="L16833">
        <f>AVERAGE(D16833:D16852)</f>
        <v>34</v>
      </c>
      <c r="M16833">
        <f>K16833-L16833</f>
        <v>0</v>
      </c>
      <c r="N16833" t="str">
        <f>IF(K16833&gt;L16833,"HIGH ZONE BIAS",IF(K16833&lt;L16833,"LOW ZONE BIAS","EQUILIBRIUM"))</f>
        <v>EQUILIBRIUM</v>
      </c>
    </row>
    <row r="16834">
      <c r="A16834">
        <v>10725</v>
      </c>
      <c r="B16834" t="str">
        <v>2011-12-06</v>
      </c>
      <c r="C16834" t="str">
        <v>Midday</v>
      </c>
      <c r="D16834">
        <v>19</v>
      </c>
      <c r="E16834" t="str">
        <f>IF(MOD(D16834,2)=0,"EVEN","ODD")</f>
        <v>ODD</v>
      </c>
      <c r="F16834" t="str">
        <f>IF(D16834&lt;=18,"LOW (1-18)","HIGH (19-36)")</f>
        <v>HIGH (19-36)</v>
      </c>
      <c r="G16834">
        <f>INT((D16834-1)/6)+1</f>
        <v>4</v>
      </c>
      <c r="H16834">
        <f>MOD(D16834-1,6)+1</f>
        <v>1</v>
      </c>
      <c r="I16834">
        <f>37-D16834</f>
        <v>18</v>
      </c>
      <c r="J16834">
        <f>ABS(D16834-D16835)</f>
        <v>3</v>
      </c>
      <c r="K16834">
        <f>AVERAGE(D16834:D16838)</f>
        <v>19</v>
      </c>
      <c r="L16834">
        <f>AVERAGE(D16834:D16853)</f>
        <v>19</v>
      </c>
      <c r="M16834">
        <f>K16834-L16834</f>
        <v>0</v>
      </c>
      <c r="N16834" t="str">
        <f>IF(K16834&gt;L16834,"HIGH ZONE BIAS",IF(K16834&lt;L16834,"LOW ZONE BIAS","EQUILIBRIUM"))</f>
        <v>EQUILIBRIUM</v>
      </c>
    </row>
    <row r="16835">
      <c r="A16835">
        <v>10724</v>
      </c>
      <c r="B16835" t="str">
        <v>2011-12-06</v>
      </c>
      <c r="C16835" t="str">
        <v>Morning</v>
      </c>
      <c r="D16835">
        <v>22</v>
      </c>
      <c r="E16835" t="str">
        <f>IF(MOD(D16835,2)=0,"EVEN","ODD")</f>
        <v>EVEN</v>
      </c>
      <c r="F16835" t="str">
        <f>IF(D16835&lt;=18,"LOW (1-18)","HIGH (19-36)")</f>
        <v>HIGH (19-36)</v>
      </c>
      <c r="G16835">
        <f>INT((D16835-1)/6)+1</f>
        <v>4</v>
      </c>
      <c r="H16835">
        <f>MOD(D16835-1,6)+1</f>
        <v>4</v>
      </c>
      <c r="I16835">
        <f>37-D16835</f>
        <v>15</v>
      </c>
      <c r="J16835">
        <f>ABS(D16835-D16836)</f>
        <v>0</v>
      </c>
      <c r="K16835">
        <f>AVERAGE(D16835:D16839)</f>
        <v>22</v>
      </c>
      <c r="L16835">
        <f>AVERAGE(D16835:D16854)</f>
        <v>22</v>
      </c>
      <c r="M16835">
        <f>K16835-L16835</f>
        <v>0</v>
      </c>
      <c r="N16835" t="str">
        <f>IF(K16835&gt;L16835,"HIGH ZONE BIAS",IF(K16835&lt;L16835,"LOW ZONE BIAS","EQUILIBRIUM"))</f>
        <v>EQUILIBRIUM</v>
      </c>
    </row>
    <row r="16836">
      <c r="A16836">
        <v>10723</v>
      </c>
      <c r="B16836" t="str">
        <v>2011-12-05</v>
      </c>
      <c r="C16836" t="str">
        <v>Evening</v>
      </c>
      <c r="D16836">
        <v>22</v>
      </c>
      <c r="E16836" t="str">
        <f>IF(MOD(D16836,2)=0,"EVEN","ODD")</f>
        <v>EVEN</v>
      </c>
      <c r="F16836" t="str">
        <f>IF(D16836&lt;=18,"LOW (1-18)","HIGH (19-36)")</f>
        <v>HIGH (19-36)</v>
      </c>
      <c r="G16836">
        <f>INT((D16836-1)/6)+1</f>
        <v>4</v>
      </c>
      <c r="H16836">
        <f>MOD(D16836-1,6)+1</f>
        <v>4</v>
      </c>
      <c r="I16836">
        <f>37-D16836</f>
        <v>15</v>
      </c>
      <c r="J16836">
        <f>ABS(D16836-D16837)</f>
        <v>4</v>
      </c>
      <c r="K16836">
        <f>AVERAGE(D16836:D16840)</f>
        <v>22</v>
      </c>
      <c r="L16836">
        <f>AVERAGE(D16836:D16855)</f>
        <v>22</v>
      </c>
      <c r="M16836">
        <f>K16836-L16836</f>
        <v>0</v>
      </c>
      <c r="N16836" t="str">
        <f>IF(K16836&gt;L16836,"HIGH ZONE BIAS",IF(K16836&lt;L16836,"LOW ZONE BIAS","EQUILIBRIUM"))</f>
        <v>EQUILIBRIUM</v>
      </c>
    </row>
    <row r="16837">
      <c r="A16837">
        <v>10722</v>
      </c>
      <c r="B16837" t="str">
        <v>2011-12-05</v>
      </c>
      <c r="C16837" t="str">
        <v>Midday</v>
      </c>
      <c r="D16837">
        <v>26</v>
      </c>
      <c r="E16837" t="str">
        <f>IF(MOD(D16837,2)=0,"EVEN","ODD")</f>
        <v>EVEN</v>
      </c>
      <c r="F16837" t="str">
        <f>IF(D16837&lt;=18,"LOW (1-18)","HIGH (19-36)")</f>
        <v>HIGH (19-36)</v>
      </c>
      <c r="G16837">
        <f>INT((D16837-1)/6)+1</f>
        <v>5</v>
      </c>
      <c r="H16837">
        <f>MOD(D16837-1,6)+1</f>
        <v>2</v>
      </c>
      <c r="I16837">
        <f>37-D16837</f>
        <v>11</v>
      </c>
      <c r="J16837">
        <f>ABS(D16837-D16838)</f>
        <v>20</v>
      </c>
      <c r="K16837">
        <f>AVERAGE(D16837:D16841)</f>
        <v>26</v>
      </c>
      <c r="L16837">
        <f>AVERAGE(D16837:D16856)</f>
        <v>26</v>
      </c>
      <c r="M16837">
        <f>K16837-L16837</f>
        <v>0</v>
      </c>
      <c r="N16837" t="str">
        <f>IF(K16837&gt;L16837,"HIGH ZONE BIAS",IF(K16837&lt;L16837,"LOW ZONE BIAS","EQUILIBRIUM"))</f>
        <v>EQUILIBRIUM</v>
      </c>
    </row>
    <row r="16838">
      <c r="A16838">
        <v>10721</v>
      </c>
      <c r="B16838" t="str">
        <v>2011-12-05</v>
      </c>
      <c r="C16838" t="str">
        <v>Morning</v>
      </c>
      <c r="D16838">
        <v>6</v>
      </c>
      <c r="E16838" t="str">
        <f>IF(MOD(D16838,2)=0,"EVEN","ODD")</f>
        <v>EVEN</v>
      </c>
      <c r="F16838" t="str">
        <f>IF(D16838&lt;=18,"LOW (1-18)","HIGH (19-36)")</f>
        <v>LOW (1-18)</v>
      </c>
      <c r="G16838">
        <f>INT((D16838-1)/6)+1</f>
        <v>1</v>
      </c>
      <c r="H16838">
        <f>MOD(D16838-1,6)+1</f>
        <v>6</v>
      </c>
      <c r="I16838">
        <f>37-D16838</f>
        <v>31</v>
      </c>
      <c r="J16838">
        <f>ABS(D16838-D16839)</f>
        <v>11</v>
      </c>
      <c r="K16838">
        <f>AVERAGE(D16838:D16842)</f>
        <v>6</v>
      </c>
      <c r="L16838">
        <f>AVERAGE(D16838:D16857)</f>
        <v>6</v>
      </c>
      <c r="M16838">
        <f>K16838-L16838</f>
        <v>0</v>
      </c>
      <c r="N16838" t="str">
        <f>IF(K16838&gt;L16838,"HIGH ZONE BIAS",IF(K16838&lt;L16838,"LOW ZONE BIAS","EQUILIBRIUM"))</f>
        <v>EQUILIBRIUM</v>
      </c>
    </row>
    <row r="16839">
      <c r="A16839">
        <v>10720</v>
      </c>
      <c r="B16839" t="str">
        <v>2011-12-03</v>
      </c>
      <c r="C16839" t="str">
        <v>Evening</v>
      </c>
      <c r="D16839">
        <v>17</v>
      </c>
      <c r="E16839" t="str">
        <f>IF(MOD(D16839,2)=0,"EVEN","ODD")</f>
        <v>ODD</v>
      </c>
      <c r="F16839" t="str">
        <f>IF(D16839&lt;=18,"LOW (1-18)","HIGH (19-36)")</f>
        <v>LOW (1-18)</v>
      </c>
      <c r="G16839">
        <f>INT((D16839-1)/6)+1</f>
        <v>3</v>
      </c>
      <c r="H16839">
        <f>MOD(D16839-1,6)+1</f>
        <v>5</v>
      </c>
      <c r="I16839">
        <f>37-D16839</f>
        <v>20</v>
      </c>
      <c r="J16839">
        <f>ABS(D16839-D16840)</f>
        <v>17</v>
      </c>
      <c r="K16839">
        <f>AVERAGE(D16839:D16843)</f>
        <v>17</v>
      </c>
      <c r="L16839">
        <f>AVERAGE(D16839:D16858)</f>
        <v>17</v>
      </c>
      <c r="M16839">
        <f>K16839-L16839</f>
        <v>0</v>
      </c>
      <c r="N16839" t="str">
        <f>IF(K16839&gt;L16839,"HIGH ZONE BIAS",IF(K16839&lt;L16839,"LOW ZONE BIAS","EQUILIBRIUM"))</f>
        <v>EQUILIBRIUM</v>
      </c>
    </row>
    <row r="16840">
      <c r="A16840">
        <v>10719</v>
      </c>
      <c r="B16840" t="str">
        <v>2011-12-03</v>
      </c>
      <c r="C16840" t="str">
        <v>Midday</v>
      </c>
      <c r="D16840">
        <v>34</v>
      </c>
      <c r="E16840" t="str">
        <f>IF(MOD(D16840,2)=0,"EVEN","ODD")</f>
        <v>EVEN</v>
      </c>
      <c r="F16840" t="str">
        <f>IF(D16840&lt;=18,"LOW (1-18)","HIGH (19-36)")</f>
        <v>HIGH (19-36)</v>
      </c>
      <c r="G16840">
        <f>INT((D16840-1)/6)+1</f>
        <v>6</v>
      </c>
      <c r="H16840">
        <f>MOD(D16840-1,6)+1</f>
        <v>4</v>
      </c>
      <c r="I16840">
        <f>37-D16840</f>
        <v>3</v>
      </c>
      <c r="J16840">
        <f>ABS(D16840-D16841)</f>
        <v>8</v>
      </c>
      <c r="K16840">
        <f>AVERAGE(D16840:D16844)</f>
        <v>34</v>
      </c>
      <c r="L16840">
        <f>AVERAGE(D16840:D16859)</f>
        <v>34</v>
      </c>
      <c r="M16840">
        <f>K16840-L16840</f>
        <v>0</v>
      </c>
      <c r="N16840" t="str">
        <f>IF(K16840&gt;L16840,"HIGH ZONE BIAS",IF(K16840&lt;L16840,"LOW ZONE BIAS","EQUILIBRIUM"))</f>
        <v>EQUILIBRIUM</v>
      </c>
    </row>
    <row r="16841">
      <c r="A16841">
        <v>10718</v>
      </c>
      <c r="B16841" t="str">
        <v>2011-12-03</v>
      </c>
      <c r="C16841" t="str">
        <v>Morning</v>
      </c>
      <c r="D16841">
        <v>26</v>
      </c>
      <c r="E16841" t="str">
        <f>IF(MOD(D16841,2)=0,"EVEN","ODD")</f>
        <v>EVEN</v>
      </c>
      <c r="F16841" t="str">
        <f>IF(D16841&lt;=18,"LOW (1-18)","HIGH (19-36)")</f>
        <v>HIGH (19-36)</v>
      </c>
      <c r="G16841">
        <f>INT((D16841-1)/6)+1</f>
        <v>5</v>
      </c>
      <c r="H16841">
        <f>MOD(D16841-1,6)+1</f>
        <v>2</v>
      </c>
      <c r="I16841">
        <f>37-D16841</f>
        <v>11</v>
      </c>
      <c r="J16841">
        <f>ABS(D16841-D16842)</f>
        <v>6</v>
      </c>
      <c r="K16841">
        <f>AVERAGE(D16841:D16845)</f>
        <v>26</v>
      </c>
      <c r="L16841">
        <f>AVERAGE(D16841:D16860)</f>
        <v>26</v>
      </c>
      <c r="M16841">
        <f>K16841-L16841</f>
        <v>0</v>
      </c>
      <c r="N16841" t="str">
        <f>IF(K16841&gt;L16841,"HIGH ZONE BIAS",IF(K16841&lt;L16841,"LOW ZONE BIAS","EQUILIBRIUM"))</f>
        <v>EQUILIBRIUM</v>
      </c>
    </row>
    <row r="16842">
      <c r="A16842">
        <v>10717</v>
      </c>
      <c r="B16842" t="str">
        <v>2011-12-02</v>
      </c>
      <c r="C16842" t="str">
        <v>Evening</v>
      </c>
      <c r="D16842">
        <v>20</v>
      </c>
      <c r="E16842" t="str">
        <f>IF(MOD(D16842,2)=0,"EVEN","ODD")</f>
        <v>EVEN</v>
      </c>
      <c r="F16842" t="str">
        <f>IF(D16842&lt;=18,"LOW (1-18)","HIGH (19-36)")</f>
        <v>HIGH (19-36)</v>
      </c>
      <c r="G16842">
        <f>INT((D16842-1)/6)+1</f>
        <v>4</v>
      </c>
      <c r="H16842">
        <f>MOD(D16842-1,6)+1</f>
        <v>2</v>
      </c>
      <c r="I16842">
        <f>37-D16842</f>
        <v>17</v>
      </c>
      <c r="J16842">
        <f>ABS(D16842-D16843)</f>
        <v>19</v>
      </c>
      <c r="K16842">
        <f>AVERAGE(D16842:D16846)</f>
        <v>20</v>
      </c>
      <c r="L16842">
        <f>AVERAGE(D16842:D16861)</f>
        <v>20</v>
      </c>
      <c r="M16842">
        <f>K16842-L16842</f>
        <v>0</v>
      </c>
      <c r="N16842" t="str">
        <f>IF(K16842&gt;L16842,"HIGH ZONE BIAS",IF(K16842&lt;L16842,"LOW ZONE BIAS","EQUILIBRIUM"))</f>
        <v>EQUILIBRIUM</v>
      </c>
    </row>
    <row r="16843">
      <c r="A16843">
        <v>10716</v>
      </c>
      <c r="B16843" t="str">
        <v>2011-12-02</v>
      </c>
      <c r="C16843" t="str">
        <v>Midday</v>
      </c>
      <c r="D16843">
        <v>1</v>
      </c>
      <c r="E16843" t="str">
        <f>IF(MOD(D16843,2)=0,"EVEN","ODD")</f>
        <v>ODD</v>
      </c>
      <c r="F16843" t="str">
        <f>IF(D16843&lt;=18,"LOW (1-18)","HIGH (19-36)")</f>
        <v>LOW (1-18)</v>
      </c>
      <c r="G16843">
        <f>INT((D16843-1)/6)+1</f>
        <v>1</v>
      </c>
      <c r="H16843">
        <f>MOD(D16843-1,6)+1</f>
        <v>1</v>
      </c>
      <c r="I16843">
        <f>37-D16843</f>
        <v>36</v>
      </c>
      <c r="J16843">
        <f>ABS(D16843-D16844)</f>
        <v>34</v>
      </c>
      <c r="K16843">
        <f>AVERAGE(D16843:D16847)</f>
        <v>1</v>
      </c>
      <c r="L16843">
        <f>AVERAGE(D16843:D16862)</f>
        <v>1</v>
      </c>
      <c r="M16843">
        <f>K16843-L16843</f>
        <v>0</v>
      </c>
      <c r="N16843" t="str">
        <f>IF(K16843&gt;L16843,"HIGH ZONE BIAS",IF(K16843&lt;L16843,"LOW ZONE BIAS","EQUILIBRIUM"))</f>
        <v>EQUILIBRIUM</v>
      </c>
    </row>
    <row r="16844">
      <c r="A16844">
        <v>10715</v>
      </c>
      <c r="B16844" t="str">
        <v>2011-12-02</v>
      </c>
      <c r="C16844" t="str">
        <v>Morning</v>
      </c>
      <c r="D16844">
        <v>35</v>
      </c>
      <c r="E16844" t="str">
        <f>IF(MOD(D16844,2)=0,"EVEN","ODD")</f>
        <v>ODD</v>
      </c>
      <c r="F16844" t="str">
        <f>IF(D16844&lt;=18,"LOW (1-18)","HIGH (19-36)")</f>
        <v>HIGH (19-36)</v>
      </c>
      <c r="G16844">
        <f>INT((D16844-1)/6)+1</f>
        <v>6</v>
      </c>
      <c r="H16844">
        <f>MOD(D16844-1,6)+1</f>
        <v>5</v>
      </c>
      <c r="I16844">
        <f>37-D16844</f>
        <v>2</v>
      </c>
      <c r="J16844">
        <f>ABS(D16844-D16845)</f>
        <v>11</v>
      </c>
      <c r="K16844">
        <f>AVERAGE(D16844:D16848)</f>
        <v>35</v>
      </c>
      <c r="L16844">
        <f>AVERAGE(D16844:D16863)</f>
        <v>35</v>
      </c>
      <c r="M16844">
        <f>K16844-L16844</f>
        <v>0</v>
      </c>
      <c r="N16844" t="str">
        <f>IF(K16844&gt;L16844,"HIGH ZONE BIAS",IF(K16844&lt;L16844,"LOW ZONE BIAS","EQUILIBRIUM"))</f>
        <v>EQUILIBRIUM</v>
      </c>
    </row>
    <row r="16845">
      <c r="A16845">
        <v>10714</v>
      </c>
      <c r="B16845" t="str">
        <v>2011-12-01</v>
      </c>
      <c r="C16845" t="str">
        <v>Evening</v>
      </c>
      <c r="D16845">
        <v>24</v>
      </c>
      <c r="E16845" t="str">
        <f>IF(MOD(D16845,2)=0,"EVEN","ODD")</f>
        <v>EVEN</v>
      </c>
      <c r="F16845" t="str">
        <f>IF(D16845&lt;=18,"LOW (1-18)","HIGH (19-36)")</f>
        <v>HIGH (19-36)</v>
      </c>
      <c r="G16845">
        <f>INT((D16845-1)/6)+1</f>
        <v>4</v>
      </c>
      <c r="H16845">
        <f>MOD(D16845-1,6)+1</f>
        <v>6</v>
      </c>
      <c r="I16845">
        <f>37-D16845</f>
        <v>13</v>
      </c>
      <c r="J16845">
        <f>ABS(D16845-D16846)</f>
        <v>6</v>
      </c>
      <c r="K16845">
        <f>AVERAGE(D16845:D16849)</f>
        <v>24</v>
      </c>
      <c r="L16845">
        <f>AVERAGE(D16845:D16864)</f>
        <v>24</v>
      </c>
      <c r="M16845">
        <f>K16845-L16845</f>
        <v>0</v>
      </c>
      <c r="N16845" t="str">
        <f>IF(K16845&gt;L16845,"HIGH ZONE BIAS",IF(K16845&lt;L16845,"LOW ZONE BIAS","EQUILIBRIUM"))</f>
        <v>EQUILIBRIUM</v>
      </c>
    </row>
    <row r="16846">
      <c r="A16846">
        <v>10713</v>
      </c>
      <c r="B16846" t="str">
        <v>2011-12-01</v>
      </c>
      <c r="C16846" t="str">
        <v>Midday</v>
      </c>
      <c r="D16846">
        <v>18</v>
      </c>
      <c r="E16846" t="str">
        <f>IF(MOD(D16846,2)=0,"EVEN","ODD")</f>
        <v>EVEN</v>
      </c>
      <c r="F16846" t="str">
        <f>IF(D16846&lt;=18,"LOW (1-18)","HIGH (19-36)")</f>
        <v>LOW (1-18)</v>
      </c>
      <c r="G16846">
        <f>INT((D16846-1)/6)+1</f>
        <v>3</v>
      </c>
      <c r="H16846">
        <f>MOD(D16846-1,6)+1</f>
        <v>6</v>
      </c>
      <c r="I16846">
        <f>37-D16846</f>
        <v>19</v>
      </c>
      <c r="J16846">
        <f>ABS(D16846-D16847)</f>
        <v>9</v>
      </c>
      <c r="K16846">
        <f>AVERAGE(D16846:D16850)</f>
        <v>18</v>
      </c>
      <c r="L16846">
        <f>AVERAGE(D16846:D16865)</f>
        <v>18</v>
      </c>
      <c r="M16846">
        <f>K16846-L16846</f>
        <v>0</v>
      </c>
      <c r="N16846" t="str">
        <f>IF(K16846&gt;L16846,"HIGH ZONE BIAS",IF(K16846&lt;L16846,"LOW ZONE BIAS","EQUILIBRIUM"))</f>
        <v>EQUILIBRIUM</v>
      </c>
    </row>
    <row r="16847">
      <c r="A16847">
        <v>10712</v>
      </c>
      <c r="B16847" t="str">
        <v>2011-12-01</v>
      </c>
      <c r="C16847" t="str">
        <v>Morning</v>
      </c>
      <c r="D16847">
        <v>27</v>
      </c>
      <c r="E16847" t="str">
        <f>IF(MOD(D16847,2)=0,"EVEN","ODD")</f>
        <v>ODD</v>
      </c>
      <c r="F16847" t="str">
        <f>IF(D16847&lt;=18,"LOW (1-18)","HIGH (19-36)")</f>
        <v>HIGH (19-36)</v>
      </c>
      <c r="G16847">
        <f>INT((D16847-1)/6)+1</f>
        <v>5</v>
      </c>
      <c r="H16847">
        <f>MOD(D16847-1,6)+1</f>
        <v>3</v>
      </c>
      <c r="I16847">
        <f>37-D16847</f>
        <v>10</v>
      </c>
      <c r="J16847">
        <f>ABS(D16847-D16848)</f>
        <v>13</v>
      </c>
      <c r="K16847">
        <f>AVERAGE(D16847:D16851)</f>
        <v>27</v>
      </c>
      <c r="L16847">
        <f>AVERAGE(D16847:D16866)</f>
        <v>27</v>
      </c>
      <c r="M16847">
        <f>K16847-L16847</f>
        <v>0</v>
      </c>
      <c r="N16847" t="str">
        <f>IF(K16847&gt;L16847,"HIGH ZONE BIAS",IF(K16847&lt;L16847,"LOW ZONE BIAS","EQUILIBRIUM"))</f>
        <v>EQUILIBRIUM</v>
      </c>
    </row>
    <row r="16848">
      <c r="A16848">
        <v>10711</v>
      </c>
      <c r="B16848" t="str">
        <v>2011-11-30</v>
      </c>
      <c r="C16848" t="str">
        <v>Evening</v>
      </c>
      <c r="D16848">
        <v>14</v>
      </c>
      <c r="E16848" t="str">
        <f>IF(MOD(D16848,2)=0,"EVEN","ODD")</f>
        <v>EVEN</v>
      </c>
      <c r="F16848" t="str">
        <f>IF(D16848&lt;=18,"LOW (1-18)","HIGH (19-36)")</f>
        <v>LOW (1-18)</v>
      </c>
      <c r="G16848">
        <f>INT((D16848-1)/6)+1</f>
        <v>3</v>
      </c>
      <c r="H16848">
        <f>MOD(D16848-1,6)+1</f>
        <v>2</v>
      </c>
      <c r="I16848">
        <f>37-D16848</f>
        <v>23</v>
      </c>
      <c r="J16848">
        <f>ABS(D16848-D16849)</f>
        <v>21</v>
      </c>
      <c r="K16848">
        <f>AVERAGE(D16848:D16852)</f>
        <v>14</v>
      </c>
      <c r="L16848">
        <f>AVERAGE(D16848:D16867)</f>
        <v>14</v>
      </c>
      <c r="M16848">
        <f>K16848-L16848</f>
        <v>0</v>
      </c>
      <c r="N16848" t="str">
        <f>IF(K16848&gt;L16848,"HIGH ZONE BIAS",IF(K16848&lt;L16848,"LOW ZONE BIAS","EQUILIBRIUM"))</f>
        <v>EQUILIBRIUM</v>
      </c>
    </row>
    <row r="16849">
      <c r="A16849">
        <v>10710</v>
      </c>
      <c r="B16849" t="str">
        <v>2011-11-30</v>
      </c>
      <c r="C16849" t="str">
        <v>Midday</v>
      </c>
      <c r="D16849">
        <v>35</v>
      </c>
      <c r="E16849" t="str">
        <f>IF(MOD(D16849,2)=0,"EVEN","ODD")</f>
        <v>ODD</v>
      </c>
      <c r="F16849" t="str">
        <f>IF(D16849&lt;=18,"LOW (1-18)","HIGH (19-36)")</f>
        <v>HIGH (19-36)</v>
      </c>
      <c r="G16849">
        <f>INT((D16849-1)/6)+1</f>
        <v>6</v>
      </c>
      <c r="H16849">
        <f>MOD(D16849-1,6)+1</f>
        <v>5</v>
      </c>
      <c r="I16849">
        <f>37-D16849</f>
        <v>2</v>
      </c>
      <c r="J16849">
        <f>ABS(D16849-D16850)</f>
        <v>24</v>
      </c>
      <c r="K16849">
        <f>AVERAGE(D16849:D16853)</f>
        <v>35</v>
      </c>
      <c r="L16849">
        <f>AVERAGE(D16849:D16868)</f>
        <v>35</v>
      </c>
      <c r="M16849">
        <f>K16849-L16849</f>
        <v>0</v>
      </c>
      <c r="N16849" t="str">
        <f>IF(K16849&gt;L16849,"HIGH ZONE BIAS",IF(K16849&lt;L16849,"LOW ZONE BIAS","EQUILIBRIUM"))</f>
        <v>EQUILIBRIUM</v>
      </c>
    </row>
    <row r="16850">
      <c r="A16850">
        <v>10709</v>
      </c>
      <c r="B16850" t="str">
        <v>2011-11-30</v>
      </c>
      <c r="C16850" t="str">
        <v>Morning</v>
      </c>
      <c r="D16850">
        <v>11</v>
      </c>
      <c r="E16850" t="str">
        <f>IF(MOD(D16850,2)=0,"EVEN","ODD")</f>
        <v>ODD</v>
      </c>
      <c r="F16850" t="str">
        <f>IF(D16850&lt;=18,"LOW (1-18)","HIGH (19-36)")</f>
        <v>LOW (1-18)</v>
      </c>
      <c r="G16850">
        <f>INT((D16850-1)/6)+1</f>
        <v>2</v>
      </c>
      <c r="H16850">
        <f>MOD(D16850-1,6)+1</f>
        <v>5</v>
      </c>
      <c r="I16850">
        <f>37-D16850</f>
        <v>26</v>
      </c>
      <c r="J16850">
        <f>ABS(D16850-D16851)</f>
        <v>3</v>
      </c>
      <c r="K16850">
        <f>AVERAGE(D16850:D16854)</f>
        <v>11</v>
      </c>
      <c r="L16850">
        <f>AVERAGE(D16850:D16869)</f>
        <v>11</v>
      </c>
      <c r="M16850">
        <f>K16850-L16850</f>
        <v>0</v>
      </c>
      <c r="N16850" t="str">
        <f>IF(K16850&gt;L16850,"HIGH ZONE BIAS",IF(K16850&lt;L16850,"LOW ZONE BIAS","EQUILIBRIUM"))</f>
        <v>EQUILIBRIUM</v>
      </c>
    </row>
    <row r="16851">
      <c r="A16851">
        <v>10708</v>
      </c>
      <c r="B16851" t="str">
        <v>2011-11-29</v>
      </c>
      <c r="C16851" t="str">
        <v>Evening</v>
      </c>
      <c r="D16851">
        <v>14</v>
      </c>
      <c r="E16851" t="str">
        <f>IF(MOD(D16851,2)=0,"EVEN","ODD")</f>
        <v>EVEN</v>
      </c>
      <c r="F16851" t="str">
        <f>IF(D16851&lt;=18,"LOW (1-18)","HIGH (19-36)")</f>
        <v>LOW (1-18)</v>
      </c>
      <c r="G16851">
        <f>INT((D16851-1)/6)+1</f>
        <v>3</v>
      </c>
      <c r="H16851">
        <f>MOD(D16851-1,6)+1</f>
        <v>2</v>
      </c>
      <c r="I16851">
        <f>37-D16851</f>
        <v>23</v>
      </c>
      <c r="J16851">
        <f>ABS(D16851-D16852)</f>
        <v>20</v>
      </c>
      <c r="K16851">
        <f>AVERAGE(D16851:D16855)</f>
        <v>14</v>
      </c>
      <c r="L16851">
        <f>AVERAGE(D16851:D16870)</f>
        <v>14</v>
      </c>
      <c r="M16851">
        <f>K16851-L16851</f>
        <v>0</v>
      </c>
      <c r="N16851" t="str">
        <f>IF(K16851&gt;L16851,"HIGH ZONE BIAS",IF(K16851&lt;L16851,"LOW ZONE BIAS","EQUILIBRIUM"))</f>
        <v>EQUILIBRIUM</v>
      </c>
    </row>
    <row r="16852">
      <c r="A16852">
        <v>10707</v>
      </c>
      <c r="B16852" t="str">
        <v>2011-11-29</v>
      </c>
      <c r="C16852" t="str">
        <v>Midday</v>
      </c>
      <c r="D16852">
        <v>34</v>
      </c>
      <c r="E16852" t="str">
        <f>IF(MOD(D16852,2)=0,"EVEN","ODD")</f>
        <v>EVEN</v>
      </c>
      <c r="F16852" t="str">
        <f>IF(D16852&lt;=18,"LOW (1-18)","HIGH (19-36)")</f>
        <v>HIGH (19-36)</v>
      </c>
      <c r="G16852">
        <f>INT((D16852-1)/6)+1</f>
        <v>6</v>
      </c>
      <c r="H16852">
        <f>MOD(D16852-1,6)+1</f>
        <v>4</v>
      </c>
      <c r="I16852">
        <f>37-D16852</f>
        <v>3</v>
      </c>
      <c r="J16852">
        <f>ABS(D16852-D16853)</f>
        <v>24</v>
      </c>
      <c r="K16852">
        <f>AVERAGE(D16852:D16856)</f>
        <v>34</v>
      </c>
      <c r="L16852">
        <f>AVERAGE(D16852:D16871)</f>
        <v>34</v>
      </c>
      <c r="M16852">
        <f>K16852-L16852</f>
        <v>0</v>
      </c>
      <c r="N16852" t="str">
        <f>IF(K16852&gt;L16852,"HIGH ZONE BIAS",IF(K16852&lt;L16852,"LOW ZONE BIAS","EQUILIBRIUM"))</f>
        <v>EQUILIBRIUM</v>
      </c>
    </row>
    <row r="16853">
      <c r="A16853">
        <v>10706</v>
      </c>
      <c r="B16853" t="str">
        <v>2011-11-29</v>
      </c>
      <c r="C16853" t="str">
        <v>Morning</v>
      </c>
      <c r="D16853">
        <v>10</v>
      </c>
      <c r="E16853" t="str">
        <f>IF(MOD(D16853,2)=0,"EVEN","ODD")</f>
        <v>EVEN</v>
      </c>
      <c r="F16853" t="str">
        <f>IF(D16853&lt;=18,"LOW (1-18)","HIGH (19-36)")</f>
        <v>LOW (1-18)</v>
      </c>
      <c r="G16853">
        <f>INT((D16853-1)/6)+1</f>
        <v>2</v>
      </c>
      <c r="H16853">
        <f>MOD(D16853-1,6)+1</f>
        <v>4</v>
      </c>
      <c r="I16853">
        <f>37-D16853</f>
        <v>27</v>
      </c>
      <c r="J16853">
        <f>ABS(D16853-D16854)</f>
        <v>13</v>
      </c>
      <c r="K16853">
        <f>AVERAGE(D16853:D16857)</f>
        <v>10</v>
      </c>
      <c r="L16853">
        <f>AVERAGE(D16853:D16872)</f>
        <v>10</v>
      </c>
      <c r="M16853">
        <f>K16853-L16853</f>
        <v>0</v>
      </c>
      <c r="N16853" t="str">
        <f>IF(K16853&gt;L16853,"HIGH ZONE BIAS",IF(K16853&lt;L16853,"LOW ZONE BIAS","EQUILIBRIUM"))</f>
        <v>EQUILIBRIUM</v>
      </c>
    </row>
    <row r="16854">
      <c r="A16854">
        <v>10705</v>
      </c>
      <c r="B16854" t="str">
        <v>2011-11-28</v>
      </c>
      <c r="C16854" t="str">
        <v>Evening</v>
      </c>
      <c r="D16854">
        <v>23</v>
      </c>
      <c r="E16854" t="str">
        <f>IF(MOD(D16854,2)=0,"EVEN","ODD")</f>
        <v>ODD</v>
      </c>
      <c r="F16854" t="str">
        <f>IF(D16854&lt;=18,"LOW (1-18)","HIGH (19-36)")</f>
        <v>HIGH (19-36)</v>
      </c>
      <c r="G16854">
        <f>INT((D16854-1)/6)+1</f>
        <v>4</v>
      </c>
      <c r="H16854">
        <f>MOD(D16854-1,6)+1</f>
        <v>5</v>
      </c>
      <c r="I16854">
        <f>37-D16854</f>
        <v>14</v>
      </c>
      <c r="J16854">
        <f>ABS(D16854-D16855)</f>
        <v>1</v>
      </c>
      <c r="K16854">
        <f>AVERAGE(D16854:D16858)</f>
        <v>23</v>
      </c>
      <c r="L16854">
        <f>AVERAGE(D16854:D16873)</f>
        <v>23</v>
      </c>
      <c r="M16854">
        <f>K16854-L16854</f>
        <v>0</v>
      </c>
      <c r="N16854" t="str">
        <f>IF(K16854&gt;L16854,"HIGH ZONE BIAS",IF(K16854&lt;L16854,"LOW ZONE BIAS","EQUILIBRIUM"))</f>
        <v>EQUILIBRIUM</v>
      </c>
    </row>
    <row r="16855">
      <c r="A16855">
        <v>10704</v>
      </c>
      <c r="B16855" t="str">
        <v>2011-11-28</v>
      </c>
      <c r="C16855" t="str">
        <v>Midday</v>
      </c>
      <c r="D16855">
        <v>22</v>
      </c>
      <c r="E16855" t="str">
        <f>IF(MOD(D16855,2)=0,"EVEN","ODD")</f>
        <v>EVEN</v>
      </c>
      <c r="F16855" t="str">
        <f>IF(D16855&lt;=18,"LOW (1-18)","HIGH (19-36)")</f>
        <v>HIGH (19-36)</v>
      </c>
      <c r="G16855">
        <f>INT((D16855-1)/6)+1</f>
        <v>4</v>
      </c>
      <c r="H16855">
        <f>MOD(D16855-1,6)+1</f>
        <v>4</v>
      </c>
      <c r="I16855">
        <f>37-D16855</f>
        <v>15</v>
      </c>
      <c r="J16855">
        <f>ABS(D16855-D16856)</f>
        <v>9</v>
      </c>
      <c r="K16855">
        <f>AVERAGE(D16855:D16859)</f>
        <v>22</v>
      </c>
      <c r="L16855">
        <f>AVERAGE(D16855:D16874)</f>
        <v>22</v>
      </c>
      <c r="M16855">
        <f>K16855-L16855</f>
        <v>0</v>
      </c>
      <c r="N16855" t="str">
        <f>IF(K16855&gt;L16855,"HIGH ZONE BIAS",IF(K16855&lt;L16855,"LOW ZONE BIAS","EQUILIBRIUM"))</f>
        <v>EQUILIBRIUM</v>
      </c>
    </row>
    <row r="16856">
      <c r="A16856">
        <v>10703</v>
      </c>
      <c r="B16856" t="str">
        <v>2011-11-28</v>
      </c>
      <c r="C16856" t="str">
        <v>Morning</v>
      </c>
      <c r="D16856">
        <v>31</v>
      </c>
      <c r="E16856" t="str">
        <f>IF(MOD(D16856,2)=0,"EVEN","ODD")</f>
        <v>ODD</v>
      </c>
      <c r="F16856" t="str">
        <f>IF(D16856&lt;=18,"LOW (1-18)","HIGH (19-36)")</f>
        <v>HIGH (19-36)</v>
      </c>
      <c r="G16856">
        <f>INT((D16856-1)/6)+1</f>
        <v>6</v>
      </c>
      <c r="H16856">
        <f>MOD(D16856-1,6)+1</f>
        <v>1</v>
      </c>
      <c r="I16856">
        <f>37-D16856</f>
        <v>6</v>
      </c>
      <c r="J16856">
        <f>ABS(D16856-D16857)</f>
        <v>5</v>
      </c>
      <c r="K16856">
        <f>AVERAGE(D16856:D16860)</f>
        <v>31</v>
      </c>
      <c r="L16856">
        <f>AVERAGE(D16856:D16875)</f>
        <v>31</v>
      </c>
      <c r="M16856">
        <f>K16856-L16856</f>
        <v>0</v>
      </c>
      <c r="N16856" t="str">
        <f>IF(K16856&gt;L16856,"HIGH ZONE BIAS",IF(K16856&lt;L16856,"LOW ZONE BIAS","EQUILIBRIUM"))</f>
        <v>EQUILIBRIUM</v>
      </c>
    </row>
    <row r="16857">
      <c r="A16857">
        <v>10702</v>
      </c>
      <c r="B16857" t="str">
        <v>2011-11-26</v>
      </c>
      <c r="C16857" t="str">
        <v>Evening</v>
      </c>
      <c r="D16857">
        <v>26</v>
      </c>
      <c r="E16857" t="str">
        <f>IF(MOD(D16857,2)=0,"EVEN","ODD")</f>
        <v>EVEN</v>
      </c>
      <c r="F16857" t="str">
        <f>IF(D16857&lt;=18,"LOW (1-18)","HIGH (19-36)")</f>
        <v>HIGH (19-36)</v>
      </c>
      <c r="G16857">
        <f>INT((D16857-1)/6)+1</f>
        <v>5</v>
      </c>
      <c r="H16857">
        <f>MOD(D16857-1,6)+1</f>
        <v>2</v>
      </c>
      <c r="I16857">
        <f>37-D16857</f>
        <v>11</v>
      </c>
      <c r="J16857">
        <f>ABS(D16857-D16858)</f>
        <v>6</v>
      </c>
      <c r="K16857">
        <f>AVERAGE(D16857:D16861)</f>
        <v>26</v>
      </c>
      <c r="L16857">
        <f>AVERAGE(D16857:D16876)</f>
        <v>26</v>
      </c>
      <c r="M16857">
        <f>K16857-L16857</f>
        <v>0</v>
      </c>
      <c r="N16857" t="str">
        <f>IF(K16857&gt;L16857,"HIGH ZONE BIAS",IF(K16857&lt;L16857,"LOW ZONE BIAS","EQUILIBRIUM"))</f>
        <v>EQUILIBRIUM</v>
      </c>
    </row>
    <row r="16858">
      <c r="A16858">
        <v>10701</v>
      </c>
      <c r="B16858" t="str">
        <v>2011-11-26</v>
      </c>
      <c r="C16858" t="str">
        <v>Midday</v>
      </c>
      <c r="D16858">
        <v>32</v>
      </c>
      <c r="E16858" t="str">
        <f>IF(MOD(D16858,2)=0,"EVEN","ODD")</f>
        <v>EVEN</v>
      </c>
      <c r="F16858" t="str">
        <f>IF(D16858&lt;=18,"LOW (1-18)","HIGH (19-36)")</f>
        <v>HIGH (19-36)</v>
      </c>
      <c r="G16858">
        <f>INT((D16858-1)/6)+1</f>
        <v>6</v>
      </c>
      <c r="H16858">
        <f>MOD(D16858-1,6)+1</f>
        <v>2</v>
      </c>
      <c r="I16858">
        <f>37-D16858</f>
        <v>5</v>
      </c>
      <c r="J16858">
        <f>ABS(D16858-D16859)</f>
        <v>1</v>
      </c>
      <c r="K16858">
        <f>AVERAGE(D16858:D16862)</f>
        <v>32</v>
      </c>
      <c r="L16858">
        <f>AVERAGE(D16858:D16877)</f>
        <v>32</v>
      </c>
      <c r="M16858">
        <f>K16858-L16858</f>
        <v>0</v>
      </c>
      <c r="N16858" t="str">
        <f>IF(K16858&gt;L16858,"HIGH ZONE BIAS",IF(K16858&lt;L16858,"LOW ZONE BIAS","EQUILIBRIUM"))</f>
        <v>EQUILIBRIUM</v>
      </c>
    </row>
    <row r="16859">
      <c r="A16859">
        <v>10700</v>
      </c>
      <c r="B16859" t="str">
        <v>2011-11-26</v>
      </c>
      <c r="C16859" t="str">
        <v>Morning</v>
      </c>
      <c r="D16859">
        <v>33</v>
      </c>
      <c r="E16859" t="str">
        <f>IF(MOD(D16859,2)=0,"EVEN","ODD")</f>
        <v>ODD</v>
      </c>
      <c r="F16859" t="str">
        <f>IF(D16859&lt;=18,"LOW (1-18)","HIGH (19-36)")</f>
        <v>HIGH (19-36)</v>
      </c>
      <c r="G16859">
        <f>INT((D16859-1)/6)+1</f>
        <v>6</v>
      </c>
      <c r="H16859">
        <f>MOD(D16859-1,6)+1</f>
        <v>3</v>
      </c>
      <c r="I16859">
        <f>37-D16859</f>
        <v>4</v>
      </c>
      <c r="J16859">
        <f>ABS(D16859-D16860)</f>
        <v>17</v>
      </c>
      <c r="K16859">
        <f>AVERAGE(D16859:D16863)</f>
        <v>33</v>
      </c>
      <c r="L16859">
        <f>AVERAGE(D16859:D16878)</f>
        <v>33</v>
      </c>
      <c r="M16859">
        <f>K16859-L16859</f>
        <v>0</v>
      </c>
      <c r="N16859" t="str">
        <f>IF(K16859&gt;L16859,"HIGH ZONE BIAS",IF(K16859&lt;L16859,"LOW ZONE BIAS","EQUILIBRIUM"))</f>
        <v>EQUILIBRIUM</v>
      </c>
    </row>
    <row r="16860">
      <c r="A16860">
        <v>10699</v>
      </c>
      <c r="B16860" t="str">
        <v>2011-11-25</v>
      </c>
      <c r="C16860" t="str">
        <v>Evening</v>
      </c>
      <c r="D16860">
        <v>16</v>
      </c>
      <c r="E16860" t="str">
        <f>IF(MOD(D16860,2)=0,"EVEN","ODD")</f>
        <v>EVEN</v>
      </c>
      <c r="F16860" t="str">
        <f>IF(D16860&lt;=18,"LOW (1-18)","HIGH (19-36)")</f>
        <v>LOW (1-18)</v>
      </c>
      <c r="G16860">
        <f>INT((D16860-1)/6)+1</f>
        <v>3</v>
      </c>
      <c r="H16860">
        <f>MOD(D16860-1,6)+1</f>
        <v>4</v>
      </c>
      <c r="I16860">
        <f>37-D16860</f>
        <v>21</v>
      </c>
      <c r="J16860">
        <f>ABS(D16860-D16861)</f>
        <v>10</v>
      </c>
      <c r="K16860">
        <f>AVERAGE(D16860:D16864)</f>
        <v>16</v>
      </c>
      <c r="L16860">
        <f>AVERAGE(D16860:D16879)</f>
        <v>16</v>
      </c>
      <c r="M16860">
        <f>K16860-L16860</f>
        <v>0</v>
      </c>
      <c r="N16860" t="str">
        <f>IF(K16860&gt;L16860,"HIGH ZONE BIAS",IF(K16860&lt;L16860,"LOW ZONE BIAS","EQUILIBRIUM"))</f>
        <v>EQUILIBRIUM</v>
      </c>
    </row>
    <row r="16861">
      <c r="A16861">
        <v>10698</v>
      </c>
      <c r="B16861" t="str">
        <v>2011-11-25</v>
      </c>
      <c r="C16861" t="str">
        <v>Midday</v>
      </c>
      <c r="D16861">
        <v>26</v>
      </c>
      <c r="E16861" t="str">
        <f>IF(MOD(D16861,2)=0,"EVEN","ODD")</f>
        <v>EVEN</v>
      </c>
      <c r="F16861" t="str">
        <f>IF(D16861&lt;=18,"LOW (1-18)","HIGH (19-36)")</f>
        <v>HIGH (19-36)</v>
      </c>
      <c r="G16861">
        <f>INT((D16861-1)/6)+1</f>
        <v>5</v>
      </c>
      <c r="H16861">
        <f>MOD(D16861-1,6)+1</f>
        <v>2</v>
      </c>
      <c r="I16861">
        <f>37-D16861</f>
        <v>11</v>
      </c>
      <c r="J16861">
        <f>ABS(D16861-D16862)</f>
        <v>21</v>
      </c>
      <c r="K16861">
        <f>AVERAGE(D16861:D16865)</f>
        <v>26</v>
      </c>
      <c r="L16861">
        <f>AVERAGE(D16861:D16880)</f>
        <v>26</v>
      </c>
      <c r="M16861">
        <f>K16861-L16861</f>
        <v>0</v>
      </c>
      <c r="N16861" t="str">
        <f>IF(K16861&gt;L16861,"HIGH ZONE BIAS",IF(K16861&lt;L16861,"LOW ZONE BIAS","EQUILIBRIUM"))</f>
        <v>EQUILIBRIUM</v>
      </c>
    </row>
    <row r="16862">
      <c r="A16862">
        <v>10697</v>
      </c>
      <c r="B16862" t="str">
        <v>2011-11-25</v>
      </c>
      <c r="C16862" t="str">
        <v>Morning</v>
      </c>
      <c r="D16862">
        <v>5</v>
      </c>
      <c r="E16862" t="str">
        <f>IF(MOD(D16862,2)=0,"EVEN","ODD")</f>
        <v>ODD</v>
      </c>
      <c r="F16862" t="str">
        <f>IF(D16862&lt;=18,"LOW (1-18)","HIGH (19-36)")</f>
        <v>LOW (1-18)</v>
      </c>
      <c r="G16862">
        <f>INT((D16862-1)/6)+1</f>
        <v>1</v>
      </c>
      <c r="H16862">
        <f>MOD(D16862-1,6)+1</f>
        <v>5</v>
      </c>
      <c r="I16862">
        <f>37-D16862</f>
        <v>32</v>
      </c>
      <c r="J16862">
        <f>ABS(D16862-D16863)</f>
        <v>4</v>
      </c>
      <c r="K16862">
        <f>AVERAGE(D16862:D16866)</f>
        <v>5</v>
      </c>
      <c r="L16862">
        <f>AVERAGE(D16862:D16881)</f>
        <v>5</v>
      </c>
      <c r="M16862">
        <f>K16862-L16862</f>
        <v>0</v>
      </c>
      <c r="N16862" t="str">
        <f>IF(K16862&gt;L16862,"HIGH ZONE BIAS",IF(K16862&lt;L16862,"LOW ZONE BIAS","EQUILIBRIUM"))</f>
        <v>EQUILIBRIUM</v>
      </c>
    </row>
    <row r="16863">
      <c r="A16863">
        <v>10696</v>
      </c>
      <c r="B16863" t="str">
        <v>2011-11-24</v>
      </c>
      <c r="C16863" t="str">
        <v>Evening</v>
      </c>
      <c r="D16863">
        <v>9</v>
      </c>
      <c r="E16863" t="str">
        <f>IF(MOD(D16863,2)=0,"EVEN","ODD")</f>
        <v>ODD</v>
      </c>
      <c r="F16863" t="str">
        <f>IF(D16863&lt;=18,"LOW (1-18)","HIGH (19-36)")</f>
        <v>LOW (1-18)</v>
      </c>
      <c r="G16863">
        <f>INT((D16863-1)/6)+1</f>
        <v>2</v>
      </c>
      <c r="H16863">
        <f>MOD(D16863-1,6)+1</f>
        <v>3</v>
      </c>
      <c r="I16863">
        <f>37-D16863</f>
        <v>28</v>
      </c>
      <c r="J16863">
        <f>ABS(D16863-D16864)</f>
        <v>6</v>
      </c>
      <c r="K16863">
        <f>AVERAGE(D16863:D16867)</f>
        <v>9</v>
      </c>
      <c r="L16863">
        <f>AVERAGE(D16863:D16882)</f>
        <v>9</v>
      </c>
      <c r="M16863">
        <f>K16863-L16863</f>
        <v>0</v>
      </c>
      <c r="N16863" t="str">
        <f>IF(K16863&gt;L16863,"HIGH ZONE BIAS",IF(K16863&lt;L16863,"LOW ZONE BIAS","EQUILIBRIUM"))</f>
        <v>EQUILIBRIUM</v>
      </c>
    </row>
    <row r="16864">
      <c r="A16864">
        <v>10695</v>
      </c>
      <c r="B16864" t="str">
        <v>2011-11-24</v>
      </c>
      <c r="C16864" t="str">
        <v>Midday</v>
      </c>
      <c r="D16864">
        <v>15</v>
      </c>
      <c r="E16864" t="str">
        <f>IF(MOD(D16864,2)=0,"EVEN","ODD")</f>
        <v>ODD</v>
      </c>
      <c r="F16864" t="str">
        <f>IF(D16864&lt;=18,"LOW (1-18)","HIGH (19-36)")</f>
        <v>LOW (1-18)</v>
      </c>
      <c r="G16864">
        <f>INT((D16864-1)/6)+1</f>
        <v>3</v>
      </c>
      <c r="H16864">
        <f>MOD(D16864-1,6)+1</f>
        <v>3</v>
      </c>
      <c r="I16864">
        <f>37-D16864</f>
        <v>22</v>
      </c>
      <c r="J16864">
        <f>ABS(D16864-D16865)</f>
        <v>7</v>
      </c>
      <c r="K16864">
        <f>AVERAGE(D16864:D16868)</f>
        <v>15</v>
      </c>
      <c r="L16864">
        <f>AVERAGE(D16864:D16883)</f>
        <v>15</v>
      </c>
      <c r="M16864">
        <f>K16864-L16864</f>
        <v>0</v>
      </c>
      <c r="N16864" t="str">
        <f>IF(K16864&gt;L16864,"HIGH ZONE BIAS",IF(K16864&lt;L16864,"LOW ZONE BIAS","EQUILIBRIUM"))</f>
        <v>EQUILIBRIUM</v>
      </c>
    </row>
    <row r="16865">
      <c r="A16865">
        <v>10694</v>
      </c>
      <c r="B16865" t="str">
        <v>2011-11-24</v>
      </c>
      <c r="C16865" t="str">
        <v>Morning</v>
      </c>
      <c r="D16865">
        <v>8</v>
      </c>
      <c r="E16865" t="str">
        <f>IF(MOD(D16865,2)=0,"EVEN","ODD")</f>
        <v>EVEN</v>
      </c>
      <c r="F16865" t="str">
        <f>IF(D16865&lt;=18,"LOW (1-18)","HIGH (19-36)")</f>
        <v>LOW (1-18)</v>
      </c>
      <c r="G16865">
        <f>INT((D16865-1)/6)+1</f>
        <v>2</v>
      </c>
      <c r="H16865">
        <f>MOD(D16865-1,6)+1</f>
        <v>2</v>
      </c>
      <c r="I16865">
        <f>37-D16865</f>
        <v>29</v>
      </c>
      <c r="J16865">
        <f>ABS(D16865-D16866)</f>
        <v>0</v>
      </c>
      <c r="K16865">
        <f>AVERAGE(D16865:D16869)</f>
        <v>8</v>
      </c>
      <c r="L16865">
        <f>AVERAGE(D16865:D16884)</f>
        <v>8</v>
      </c>
      <c r="M16865">
        <f>K16865-L16865</f>
        <v>0</v>
      </c>
      <c r="N16865" t="str">
        <f>IF(K16865&gt;L16865,"HIGH ZONE BIAS",IF(K16865&lt;L16865,"LOW ZONE BIAS","EQUILIBRIUM"))</f>
        <v>EQUILIBRIUM</v>
      </c>
    </row>
    <row r="16866">
      <c r="A16866">
        <v>10693</v>
      </c>
      <c r="B16866" t="str">
        <v>2011-11-23</v>
      </c>
      <c r="C16866" t="str">
        <v>Evening</v>
      </c>
      <c r="D16866">
        <v>8</v>
      </c>
      <c r="E16866" t="str">
        <f>IF(MOD(D16866,2)=0,"EVEN","ODD")</f>
        <v>EVEN</v>
      </c>
      <c r="F16866" t="str">
        <f>IF(D16866&lt;=18,"LOW (1-18)","HIGH (19-36)")</f>
        <v>LOW (1-18)</v>
      </c>
      <c r="G16866">
        <f>INT((D16866-1)/6)+1</f>
        <v>2</v>
      </c>
      <c r="H16866">
        <f>MOD(D16866-1,6)+1</f>
        <v>2</v>
      </c>
      <c r="I16866">
        <f>37-D16866</f>
        <v>29</v>
      </c>
      <c r="J16866">
        <f>ABS(D16866-D16867)</f>
        <v>3</v>
      </c>
      <c r="K16866">
        <f>AVERAGE(D16866:D16870)</f>
        <v>8</v>
      </c>
      <c r="L16866">
        <f>AVERAGE(D16866:D16885)</f>
        <v>8</v>
      </c>
      <c r="M16866">
        <f>K16866-L16866</f>
        <v>0</v>
      </c>
      <c r="N16866" t="str">
        <f>IF(K16866&gt;L16866,"HIGH ZONE BIAS",IF(K16866&lt;L16866,"LOW ZONE BIAS","EQUILIBRIUM"))</f>
        <v>EQUILIBRIUM</v>
      </c>
    </row>
    <row r="16867">
      <c r="A16867">
        <v>10692</v>
      </c>
      <c r="B16867" t="str">
        <v>2011-11-23</v>
      </c>
      <c r="C16867" t="str">
        <v>Midday</v>
      </c>
      <c r="D16867">
        <v>11</v>
      </c>
      <c r="E16867" t="str">
        <f>IF(MOD(D16867,2)=0,"EVEN","ODD")</f>
        <v>ODD</v>
      </c>
      <c r="F16867" t="str">
        <f>IF(D16867&lt;=18,"LOW (1-18)","HIGH (19-36)")</f>
        <v>LOW (1-18)</v>
      </c>
      <c r="G16867">
        <f>INT((D16867-1)/6)+1</f>
        <v>2</v>
      </c>
      <c r="H16867">
        <f>MOD(D16867-1,6)+1</f>
        <v>5</v>
      </c>
      <c r="I16867">
        <f>37-D16867</f>
        <v>26</v>
      </c>
      <c r="J16867">
        <f>ABS(D16867-D16868)</f>
        <v>24</v>
      </c>
      <c r="K16867">
        <f>AVERAGE(D16867:D16871)</f>
        <v>11</v>
      </c>
      <c r="L16867">
        <f>AVERAGE(D16867:D16886)</f>
        <v>11</v>
      </c>
      <c r="M16867">
        <f>K16867-L16867</f>
        <v>0</v>
      </c>
      <c r="N16867" t="str">
        <f>IF(K16867&gt;L16867,"HIGH ZONE BIAS",IF(K16867&lt;L16867,"LOW ZONE BIAS","EQUILIBRIUM"))</f>
        <v>EQUILIBRIUM</v>
      </c>
    </row>
    <row r="16868">
      <c r="A16868">
        <v>10691</v>
      </c>
      <c r="B16868" t="str">
        <v>2011-11-23</v>
      </c>
      <c r="C16868" t="str">
        <v>Morning</v>
      </c>
      <c r="D16868">
        <v>35</v>
      </c>
      <c r="E16868" t="str">
        <f>IF(MOD(D16868,2)=0,"EVEN","ODD")</f>
        <v>ODD</v>
      </c>
      <c r="F16868" t="str">
        <f>IF(D16868&lt;=18,"LOW (1-18)","HIGH (19-36)")</f>
        <v>HIGH (19-36)</v>
      </c>
      <c r="G16868">
        <f>INT((D16868-1)/6)+1</f>
        <v>6</v>
      </c>
      <c r="H16868">
        <f>MOD(D16868-1,6)+1</f>
        <v>5</v>
      </c>
      <c r="I16868">
        <f>37-D16868</f>
        <v>2</v>
      </c>
      <c r="J16868">
        <f>ABS(D16868-D16869)</f>
        <v>29</v>
      </c>
      <c r="K16868">
        <f>AVERAGE(D16868:D16872)</f>
        <v>35</v>
      </c>
      <c r="L16868">
        <f>AVERAGE(D16868:D16887)</f>
        <v>35</v>
      </c>
      <c r="M16868">
        <f>K16868-L16868</f>
        <v>0</v>
      </c>
      <c r="N16868" t="str">
        <f>IF(K16868&gt;L16868,"HIGH ZONE BIAS",IF(K16868&lt;L16868,"LOW ZONE BIAS","EQUILIBRIUM"))</f>
        <v>EQUILIBRIUM</v>
      </c>
    </row>
    <row r="16869">
      <c r="A16869">
        <v>10690</v>
      </c>
      <c r="B16869" t="str">
        <v>2011-11-22</v>
      </c>
      <c r="C16869" t="str">
        <v>Evening</v>
      </c>
      <c r="D16869">
        <v>6</v>
      </c>
      <c r="E16869" t="str">
        <f>IF(MOD(D16869,2)=0,"EVEN","ODD")</f>
        <v>EVEN</v>
      </c>
      <c r="F16869" t="str">
        <f>IF(D16869&lt;=18,"LOW (1-18)","HIGH (19-36)")</f>
        <v>LOW (1-18)</v>
      </c>
      <c r="G16869">
        <f>INT((D16869-1)/6)+1</f>
        <v>1</v>
      </c>
      <c r="H16869">
        <f>MOD(D16869-1,6)+1</f>
        <v>6</v>
      </c>
      <c r="I16869">
        <f>37-D16869</f>
        <v>31</v>
      </c>
      <c r="J16869">
        <f>ABS(D16869-D16870)</f>
        <v>25</v>
      </c>
      <c r="K16869">
        <f>AVERAGE(D16869:D16873)</f>
        <v>6</v>
      </c>
      <c r="L16869">
        <f>AVERAGE(D16869:D16888)</f>
        <v>6</v>
      </c>
      <c r="M16869">
        <f>K16869-L16869</f>
        <v>0</v>
      </c>
      <c r="N16869" t="str">
        <f>IF(K16869&gt;L16869,"HIGH ZONE BIAS",IF(K16869&lt;L16869,"LOW ZONE BIAS","EQUILIBRIUM"))</f>
        <v>EQUILIBRIUM</v>
      </c>
    </row>
    <row r="16870">
      <c r="A16870">
        <v>10689</v>
      </c>
      <c r="B16870" t="str">
        <v>2011-11-22</v>
      </c>
      <c r="C16870" t="str">
        <v>Midday</v>
      </c>
      <c r="D16870">
        <v>31</v>
      </c>
      <c r="E16870" t="str">
        <f>IF(MOD(D16870,2)=0,"EVEN","ODD")</f>
        <v>ODD</v>
      </c>
      <c r="F16870" t="str">
        <f>IF(D16870&lt;=18,"LOW (1-18)","HIGH (19-36)")</f>
        <v>HIGH (19-36)</v>
      </c>
      <c r="G16870">
        <f>INT((D16870-1)/6)+1</f>
        <v>6</v>
      </c>
      <c r="H16870">
        <f>MOD(D16870-1,6)+1</f>
        <v>1</v>
      </c>
      <c r="I16870">
        <f>37-D16870</f>
        <v>6</v>
      </c>
      <c r="J16870">
        <f>ABS(D16870-D16871)</f>
        <v>8</v>
      </c>
      <c r="K16870">
        <f>AVERAGE(D16870:D16874)</f>
        <v>31</v>
      </c>
      <c r="L16870">
        <f>AVERAGE(D16870:D16889)</f>
        <v>31</v>
      </c>
      <c r="M16870">
        <f>K16870-L16870</f>
        <v>0</v>
      </c>
      <c r="N16870" t="str">
        <f>IF(K16870&gt;L16870,"HIGH ZONE BIAS",IF(K16870&lt;L16870,"LOW ZONE BIAS","EQUILIBRIUM"))</f>
        <v>EQUILIBRIUM</v>
      </c>
    </row>
    <row r="16871">
      <c r="A16871">
        <v>10688</v>
      </c>
      <c r="B16871" t="str">
        <v>2011-11-22</v>
      </c>
      <c r="C16871" t="str">
        <v>Morning</v>
      </c>
      <c r="D16871">
        <v>23</v>
      </c>
      <c r="E16871" t="str">
        <f>IF(MOD(D16871,2)=0,"EVEN","ODD")</f>
        <v>ODD</v>
      </c>
      <c r="F16871" t="str">
        <f>IF(D16871&lt;=18,"LOW (1-18)","HIGH (19-36)")</f>
        <v>HIGH (19-36)</v>
      </c>
      <c r="G16871">
        <f>INT((D16871-1)/6)+1</f>
        <v>4</v>
      </c>
      <c r="H16871">
        <f>MOD(D16871-1,6)+1</f>
        <v>5</v>
      </c>
      <c r="I16871">
        <f>37-D16871</f>
        <v>14</v>
      </c>
      <c r="J16871">
        <f>ABS(D16871-D16872)</f>
        <v>12</v>
      </c>
      <c r="K16871">
        <f>AVERAGE(D16871:D16875)</f>
        <v>23</v>
      </c>
      <c r="L16871">
        <f>AVERAGE(D16871:D16890)</f>
        <v>23</v>
      </c>
      <c r="M16871">
        <f>K16871-L16871</f>
        <v>0</v>
      </c>
      <c r="N16871" t="str">
        <f>IF(K16871&gt;L16871,"HIGH ZONE BIAS",IF(K16871&lt;L16871,"LOW ZONE BIAS","EQUILIBRIUM"))</f>
        <v>EQUILIBRIUM</v>
      </c>
    </row>
    <row r="16872">
      <c r="A16872">
        <v>10687</v>
      </c>
      <c r="B16872" t="str">
        <v>2011-11-21</v>
      </c>
      <c r="C16872" t="str">
        <v>Evening</v>
      </c>
      <c r="D16872">
        <v>35</v>
      </c>
      <c r="E16872" t="str">
        <f>IF(MOD(D16872,2)=0,"EVEN","ODD")</f>
        <v>ODD</v>
      </c>
      <c r="F16872" t="str">
        <f>IF(D16872&lt;=18,"LOW (1-18)","HIGH (19-36)")</f>
        <v>HIGH (19-36)</v>
      </c>
      <c r="G16872">
        <f>INT((D16872-1)/6)+1</f>
        <v>6</v>
      </c>
      <c r="H16872">
        <f>MOD(D16872-1,6)+1</f>
        <v>5</v>
      </c>
      <c r="I16872">
        <f>37-D16872</f>
        <v>2</v>
      </c>
      <c r="J16872">
        <f>ABS(D16872-D16873)</f>
        <v>31</v>
      </c>
      <c r="K16872">
        <f>AVERAGE(D16872:D16876)</f>
        <v>35</v>
      </c>
      <c r="L16872">
        <f>AVERAGE(D16872:D16891)</f>
        <v>35</v>
      </c>
      <c r="M16872">
        <f>K16872-L16872</f>
        <v>0</v>
      </c>
      <c r="N16872" t="str">
        <f>IF(K16872&gt;L16872,"HIGH ZONE BIAS",IF(K16872&lt;L16872,"LOW ZONE BIAS","EQUILIBRIUM"))</f>
        <v>EQUILIBRIUM</v>
      </c>
    </row>
    <row r="16873">
      <c r="A16873">
        <v>10686</v>
      </c>
      <c r="B16873" t="str">
        <v>2011-11-21</v>
      </c>
      <c r="C16873" t="str">
        <v>Midday</v>
      </c>
      <c r="D16873">
        <v>4</v>
      </c>
      <c r="E16873" t="str">
        <f>IF(MOD(D16873,2)=0,"EVEN","ODD")</f>
        <v>EVEN</v>
      </c>
      <c r="F16873" t="str">
        <f>IF(D16873&lt;=18,"LOW (1-18)","HIGH (19-36)")</f>
        <v>LOW (1-18)</v>
      </c>
      <c r="G16873">
        <f>INT((D16873-1)/6)+1</f>
        <v>1</v>
      </c>
      <c r="H16873">
        <f>MOD(D16873-1,6)+1</f>
        <v>4</v>
      </c>
      <c r="I16873">
        <f>37-D16873</f>
        <v>33</v>
      </c>
      <c r="J16873">
        <f>ABS(D16873-D16874)</f>
        <v>24</v>
      </c>
      <c r="K16873">
        <f>AVERAGE(D16873:D16877)</f>
        <v>4</v>
      </c>
      <c r="L16873">
        <f>AVERAGE(D16873:D16892)</f>
        <v>4</v>
      </c>
      <c r="M16873">
        <f>K16873-L16873</f>
        <v>0</v>
      </c>
      <c r="N16873" t="str">
        <f>IF(K16873&gt;L16873,"HIGH ZONE BIAS",IF(K16873&lt;L16873,"LOW ZONE BIAS","EQUILIBRIUM"))</f>
        <v>EQUILIBRIUM</v>
      </c>
    </row>
    <row r="16874">
      <c r="A16874">
        <v>10685</v>
      </c>
      <c r="B16874" t="str">
        <v>2011-11-21</v>
      </c>
      <c r="C16874" t="str">
        <v>Morning</v>
      </c>
      <c r="D16874">
        <v>28</v>
      </c>
      <c r="E16874" t="str">
        <f>IF(MOD(D16874,2)=0,"EVEN","ODD")</f>
        <v>EVEN</v>
      </c>
      <c r="F16874" t="str">
        <f>IF(D16874&lt;=18,"LOW (1-18)","HIGH (19-36)")</f>
        <v>HIGH (19-36)</v>
      </c>
      <c r="G16874">
        <f>INT((D16874-1)/6)+1</f>
        <v>5</v>
      </c>
      <c r="H16874">
        <f>MOD(D16874-1,6)+1</f>
        <v>4</v>
      </c>
      <c r="I16874">
        <f>37-D16874</f>
        <v>9</v>
      </c>
      <c r="J16874">
        <f>ABS(D16874-D16875)</f>
        <v>17</v>
      </c>
      <c r="K16874">
        <f>AVERAGE(D16874:D16878)</f>
        <v>28</v>
      </c>
      <c r="L16874">
        <f>AVERAGE(D16874:D16893)</f>
        <v>28</v>
      </c>
      <c r="M16874">
        <f>K16874-L16874</f>
        <v>0</v>
      </c>
      <c r="N16874" t="str">
        <f>IF(K16874&gt;L16874,"HIGH ZONE BIAS",IF(K16874&lt;L16874,"LOW ZONE BIAS","EQUILIBRIUM"))</f>
        <v>EQUILIBRIUM</v>
      </c>
    </row>
    <row r="16875">
      <c r="A16875">
        <v>10684</v>
      </c>
      <c r="B16875" t="str">
        <v>2011-11-19</v>
      </c>
      <c r="C16875" t="str">
        <v>Evening</v>
      </c>
      <c r="D16875">
        <v>11</v>
      </c>
      <c r="E16875" t="str">
        <f>IF(MOD(D16875,2)=0,"EVEN","ODD")</f>
        <v>ODD</v>
      </c>
      <c r="F16875" t="str">
        <f>IF(D16875&lt;=18,"LOW (1-18)","HIGH (19-36)")</f>
        <v>LOW (1-18)</v>
      </c>
      <c r="G16875">
        <f>INT((D16875-1)/6)+1</f>
        <v>2</v>
      </c>
      <c r="H16875">
        <f>MOD(D16875-1,6)+1</f>
        <v>5</v>
      </c>
      <c r="I16875">
        <f>37-D16875</f>
        <v>26</v>
      </c>
      <c r="J16875">
        <f>ABS(D16875-D16876)</f>
        <v>10</v>
      </c>
      <c r="K16875">
        <f>AVERAGE(D16875:D16879)</f>
        <v>11</v>
      </c>
      <c r="L16875">
        <f>AVERAGE(D16875:D16894)</f>
        <v>11</v>
      </c>
      <c r="M16875">
        <f>K16875-L16875</f>
        <v>0</v>
      </c>
      <c r="N16875" t="str">
        <f>IF(K16875&gt;L16875,"HIGH ZONE BIAS",IF(K16875&lt;L16875,"LOW ZONE BIAS","EQUILIBRIUM"))</f>
        <v>EQUILIBRIUM</v>
      </c>
    </row>
    <row r="16876">
      <c r="A16876">
        <v>10683</v>
      </c>
      <c r="B16876" t="str">
        <v>2011-11-19</v>
      </c>
      <c r="C16876" t="str">
        <v>Midday</v>
      </c>
      <c r="D16876">
        <v>1</v>
      </c>
      <c r="E16876" t="str">
        <f>IF(MOD(D16876,2)=0,"EVEN","ODD")</f>
        <v>ODD</v>
      </c>
      <c r="F16876" t="str">
        <f>IF(D16876&lt;=18,"LOW (1-18)","HIGH (19-36)")</f>
        <v>LOW (1-18)</v>
      </c>
      <c r="G16876">
        <f>INT((D16876-1)/6)+1</f>
        <v>1</v>
      </c>
      <c r="H16876">
        <f>MOD(D16876-1,6)+1</f>
        <v>1</v>
      </c>
      <c r="I16876">
        <f>37-D16876</f>
        <v>36</v>
      </c>
      <c r="J16876">
        <f>ABS(D16876-D16877)</f>
        <v>29</v>
      </c>
      <c r="K16876">
        <f>AVERAGE(D16876:D16880)</f>
        <v>1</v>
      </c>
      <c r="L16876">
        <f>AVERAGE(D16876:D16895)</f>
        <v>1</v>
      </c>
      <c r="M16876">
        <f>K16876-L16876</f>
        <v>0</v>
      </c>
      <c r="N16876" t="str">
        <f>IF(K16876&gt;L16876,"HIGH ZONE BIAS",IF(K16876&lt;L16876,"LOW ZONE BIAS","EQUILIBRIUM"))</f>
        <v>EQUILIBRIUM</v>
      </c>
    </row>
    <row r="16877">
      <c r="A16877">
        <v>10682</v>
      </c>
      <c r="B16877" t="str">
        <v>2011-11-18</v>
      </c>
      <c r="C16877" t="str">
        <v>Evening</v>
      </c>
      <c r="D16877">
        <v>30</v>
      </c>
      <c r="E16877" t="str">
        <f>IF(MOD(D16877,2)=0,"EVEN","ODD")</f>
        <v>EVEN</v>
      </c>
      <c r="F16877" t="str">
        <f>IF(D16877&lt;=18,"LOW (1-18)","HIGH (19-36)")</f>
        <v>HIGH (19-36)</v>
      </c>
      <c r="G16877">
        <f>INT((D16877-1)/6)+1</f>
        <v>5</v>
      </c>
      <c r="H16877">
        <f>MOD(D16877-1,6)+1</f>
        <v>6</v>
      </c>
      <c r="I16877">
        <f>37-D16877</f>
        <v>7</v>
      </c>
      <c r="J16877">
        <f>ABS(D16877-D16878)</f>
        <v>1</v>
      </c>
      <c r="K16877">
        <f>AVERAGE(D16877:D16881)</f>
        <v>30</v>
      </c>
      <c r="L16877">
        <f>AVERAGE(D16877:D16896)</f>
        <v>30</v>
      </c>
      <c r="M16877">
        <f>K16877-L16877</f>
        <v>0</v>
      </c>
      <c r="N16877" t="str">
        <f>IF(K16877&gt;L16877,"HIGH ZONE BIAS",IF(K16877&lt;L16877,"LOW ZONE BIAS","EQUILIBRIUM"))</f>
        <v>EQUILIBRIUM</v>
      </c>
    </row>
    <row r="16878">
      <c r="A16878">
        <v>10681</v>
      </c>
      <c r="B16878" t="str">
        <v>2011-11-18</v>
      </c>
      <c r="C16878" t="str">
        <v>Midday</v>
      </c>
      <c r="D16878">
        <v>29</v>
      </c>
      <c r="E16878" t="str">
        <f>IF(MOD(D16878,2)=0,"EVEN","ODD")</f>
        <v>ODD</v>
      </c>
      <c r="F16878" t="str">
        <f>IF(D16878&lt;=18,"LOW (1-18)","HIGH (19-36)")</f>
        <v>HIGH (19-36)</v>
      </c>
      <c r="G16878">
        <f>INT((D16878-1)/6)+1</f>
        <v>5</v>
      </c>
      <c r="H16878">
        <f>MOD(D16878-1,6)+1</f>
        <v>5</v>
      </c>
      <c r="I16878">
        <f>37-D16878</f>
        <v>8</v>
      </c>
      <c r="J16878">
        <f>ABS(D16878-D16879)</f>
        <v>1</v>
      </c>
      <c r="K16878">
        <f>AVERAGE(D16878:D16882)</f>
        <v>29</v>
      </c>
      <c r="L16878">
        <f>AVERAGE(D16878:D16897)</f>
        <v>29</v>
      </c>
      <c r="M16878">
        <f>K16878-L16878</f>
        <v>0</v>
      </c>
      <c r="N16878" t="str">
        <f>IF(K16878&gt;L16878,"HIGH ZONE BIAS",IF(K16878&lt;L16878,"LOW ZONE BIAS","EQUILIBRIUM"))</f>
        <v>EQUILIBRIUM</v>
      </c>
    </row>
    <row r="16879">
      <c r="A16879">
        <v>10680</v>
      </c>
      <c r="B16879" t="str">
        <v>2011-11-17</v>
      </c>
      <c r="C16879" t="str">
        <v>Evening</v>
      </c>
      <c r="D16879">
        <v>28</v>
      </c>
      <c r="E16879" t="str">
        <f>IF(MOD(D16879,2)=0,"EVEN","ODD")</f>
        <v>EVEN</v>
      </c>
      <c r="F16879" t="str">
        <f>IF(D16879&lt;=18,"LOW (1-18)","HIGH (19-36)")</f>
        <v>HIGH (19-36)</v>
      </c>
      <c r="G16879">
        <f>INT((D16879-1)/6)+1</f>
        <v>5</v>
      </c>
      <c r="H16879">
        <f>MOD(D16879-1,6)+1</f>
        <v>4</v>
      </c>
      <c r="I16879">
        <f>37-D16879</f>
        <v>9</v>
      </c>
      <c r="J16879">
        <f>ABS(D16879-D16880)</f>
        <v>12</v>
      </c>
      <c r="K16879">
        <f>AVERAGE(D16879:D16883)</f>
        <v>28</v>
      </c>
      <c r="L16879">
        <f>AVERAGE(D16879:D16898)</f>
        <v>28</v>
      </c>
      <c r="M16879">
        <f>K16879-L16879</f>
        <v>0</v>
      </c>
      <c r="N16879" t="str">
        <f>IF(K16879&gt;L16879,"HIGH ZONE BIAS",IF(K16879&lt;L16879,"LOW ZONE BIAS","EQUILIBRIUM"))</f>
        <v>EQUILIBRIUM</v>
      </c>
    </row>
    <row r="16880">
      <c r="A16880">
        <v>10679</v>
      </c>
      <c r="B16880" t="str">
        <v>2011-11-17</v>
      </c>
      <c r="C16880" t="str">
        <v>Midday</v>
      </c>
      <c r="D16880">
        <v>16</v>
      </c>
      <c r="E16880" t="str">
        <f>IF(MOD(D16880,2)=0,"EVEN","ODD")</f>
        <v>EVEN</v>
      </c>
      <c r="F16880" t="str">
        <f>IF(D16880&lt;=18,"LOW (1-18)","HIGH (19-36)")</f>
        <v>LOW (1-18)</v>
      </c>
      <c r="G16880">
        <f>INT((D16880-1)/6)+1</f>
        <v>3</v>
      </c>
      <c r="H16880">
        <f>MOD(D16880-1,6)+1</f>
        <v>4</v>
      </c>
      <c r="I16880">
        <f>37-D16880</f>
        <v>21</v>
      </c>
      <c r="J16880">
        <f>ABS(D16880-D16881)</f>
        <v>0</v>
      </c>
      <c r="K16880">
        <f>AVERAGE(D16880:D16884)</f>
        <v>16</v>
      </c>
      <c r="L16880">
        <f>AVERAGE(D16880:D16899)</f>
        <v>16</v>
      </c>
      <c r="M16880">
        <f>K16880-L16880</f>
        <v>0</v>
      </c>
      <c r="N16880" t="str">
        <f>IF(K16880&gt;L16880,"HIGH ZONE BIAS",IF(K16880&lt;L16880,"LOW ZONE BIAS","EQUILIBRIUM"))</f>
        <v>EQUILIBRIUM</v>
      </c>
    </row>
    <row r="16881">
      <c r="A16881">
        <v>10678</v>
      </c>
      <c r="B16881" t="str">
        <v>2011-11-16</v>
      </c>
      <c r="C16881" t="str">
        <v>Evening</v>
      </c>
      <c r="D16881">
        <v>16</v>
      </c>
      <c r="E16881" t="str">
        <f>IF(MOD(D16881,2)=0,"EVEN","ODD")</f>
        <v>EVEN</v>
      </c>
      <c r="F16881" t="str">
        <f>IF(D16881&lt;=18,"LOW (1-18)","HIGH (19-36)")</f>
        <v>LOW (1-18)</v>
      </c>
      <c r="G16881">
        <f>INT((D16881-1)/6)+1</f>
        <v>3</v>
      </c>
      <c r="H16881">
        <f>MOD(D16881-1,6)+1</f>
        <v>4</v>
      </c>
      <c r="I16881">
        <f>37-D16881</f>
        <v>21</v>
      </c>
      <c r="J16881">
        <f>ABS(D16881-D16882)</f>
        <v>11</v>
      </c>
      <c r="K16881">
        <f>AVERAGE(D16881:D16885)</f>
        <v>16</v>
      </c>
      <c r="L16881">
        <f>AVERAGE(D16881:D16900)</f>
        <v>16</v>
      </c>
      <c r="M16881">
        <f>K16881-L16881</f>
        <v>0</v>
      </c>
      <c r="N16881" t="str">
        <f>IF(K16881&gt;L16881,"HIGH ZONE BIAS",IF(K16881&lt;L16881,"LOW ZONE BIAS","EQUILIBRIUM"))</f>
        <v>EQUILIBRIUM</v>
      </c>
    </row>
    <row r="16882">
      <c r="A16882">
        <v>10677</v>
      </c>
      <c r="B16882" t="str">
        <v>2011-11-16</v>
      </c>
      <c r="C16882" t="str">
        <v>Midday</v>
      </c>
      <c r="D16882">
        <v>27</v>
      </c>
      <c r="E16882" t="str">
        <f>IF(MOD(D16882,2)=0,"EVEN","ODD")</f>
        <v>ODD</v>
      </c>
      <c r="F16882" t="str">
        <f>IF(D16882&lt;=18,"LOW (1-18)","HIGH (19-36)")</f>
        <v>HIGH (19-36)</v>
      </c>
      <c r="G16882">
        <f>INT((D16882-1)/6)+1</f>
        <v>5</v>
      </c>
      <c r="H16882">
        <f>MOD(D16882-1,6)+1</f>
        <v>3</v>
      </c>
      <c r="I16882">
        <f>37-D16882</f>
        <v>10</v>
      </c>
      <c r="J16882">
        <f>ABS(D16882-D16883)</f>
        <v>4</v>
      </c>
      <c r="K16882">
        <f>AVERAGE(D16882:D16886)</f>
        <v>27</v>
      </c>
      <c r="L16882">
        <f>AVERAGE(D16882:D16901)</f>
        <v>27</v>
      </c>
      <c r="M16882">
        <f>K16882-L16882</f>
        <v>0</v>
      </c>
      <c r="N16882" t="str">
        <f>IF(K16882&gt;L16882,"HIGH ZONE BIAS",IF(K16882&lt;L16882,"LOW ZONE BIAS","EQUILIBRIUM"))</f>
        <v>EQUILIBRIUM</v>
      </c>
    </row>
    <row r="16883">
      <c r="A16883">
        <v>10676</v>
      </c>
      <c r="B16883" t="str">
        <v>2011-11-15</v>
      </c>
      <c r="C16883" t="str">
        <v>Evening</v>
      </c>
      <c r="D16883">
        <v>31</v>
      </c>
      <c r="E16883" t="str">
        <f>IF(MOD(D16883,2)=0,"EVEN","ODD")</f>
        <v>ODD</v>
      </c>
      <c r="F16883" t="str">
        <f>IF(D16883&lt;=18,"LOW (1-18)","HIGH (19-36)")</f>
        <v>HIGH (19-36)</v>
      </c>
      <c r="G16883">
        <f>INT((D16883-1)/6)+1</f>
        <v>6</v>
      </c>
      <c r="H16883">
        <f>MOD(D16883-1,6)+1</f>
        <v>1</v>
      </c>
      <c r="I16883">
        <f>37-D16883</f>
        <v>6</v>
      </c>
      <c r="J16883">
        <f>ABS(D16883-D16884)</f>
        <v>5</v>
      </c>
      <c r="K16883">
        <f>AVERAGE(D16883:D16887)</f>
        <v>31</v>
      </c>
      <c r="L16883">
        <f>AVERAGE(D16883:D16902)</f>
        <v>31</v>
      </c>
      <c r="M16883">
        <f>K16883-L16883</f>
        <v>0</v>
      </c>
      <c r="N16883" t="str">
        <f>IF(K16883&gt;L16883,"HIGH ZONE BIAS",IF(K16883&lt;L16883,"LOW ZONE BIAS","EQUILIBRIUM"))</f>
        <v>EQUILIBRIUM</v>
      </c>
    </row>
    <row r="16884">
      <c r="A16884">
        <v>10675</v>
      </c>
      <c r="B16884" t="str">
        <v>2011-11-15</v>
      </c>
      <c r="C16884" t="str">
        <v>Midday</v>
      </c>
      <c r="D16884">
        <v>26</v>
      </c>
      <c r="E16884" t="str">
        <f>IF(MOD(D16884,2)=0,"EVEN","ODD")</f>
        <v>EVEN</v>
      </c>
      <c r="F16884" t="str">
        <f>IF(D16884&lt;=18,"LOW (1-18)","HIGH (19-36)")</f>
        <v>HIGH (19-36)</v>
      </c>
      <c r="G16884">
        <f>INT((D16884-1)/6)+1</f>
        <v>5</v>
      </c>
      <c r="H16884">
        <f>MOD(D16884-1,6)+1</f>
        <v>2</v>
      </c>
      <c r="I16884">
        <f>37-D16884</f>
        <v>11</v>
      </c>
      <c r="J16884">
        <f>ABS(D16884-D16885)</f>
        <v>4</v>
      </c>
      <c r="K16884">
        <f>AVERAGE(D16884:D16888)</f>
        <v>26</v>
      </c>
      <c r="L16884">
        <f>AVERAGE(D16884:D16903)</f>
        <v>26</v>
      </c>
      <c r="M16884">
        <f>K16884-L16884</f>
        <v>0</v>
      </c>
      <c r="N16884" t="str">
        <f>IF(K16884&gt;L16884,"HIGH ZONE BIAS",IF(K16884&lt;L16884,"LOW ZONE BIAS","EQUILIBRIUM"))</f>
        <v>EQUILIBRIUM</v>
      </c>
    </row>
    <row r="16885">
      <c r="A16885">
        <v>10674</v>
      </c>
      <c r="B16885" t="str">
        <v>2011-11-14</v>
      </c>
      <c r="C16885" t="str">
        <v>Evening</v>
      </c>
      <c r="D16885">
        <v>30</v>
      </c>
      <c r="E16885" t="str">
        <f>IF(MOD(D16885,2)=0,"EVEN","ODD")</f>
        <v>EVEN</v>
      </c>
      <c r="F16885" t="str">
        <f>IF(D16885&lt;=18,"LOW (1-18)","HIGH (19-36)")</f>
        <v>HIGH (19-36)</v>
      </c>
      <c r="G16885">
        <f>INT((D16885-1)/6)+1</f>
        <v>5</v>
      </c>
      <c r="H16885">
        <f>MOD(D16885-1,6)+1</f>
        <v>6</v>
      </c>
      <c r="I16885">
        <f>37-D16885</f>
        <v>7</v>
      </c>
      <c r="J16885">
        <f>ABS(D16885-D16886)</f>
        <v>2</v>
      </c>
      <c r="K16885">
        <f>AVERAGE(D16885:D16889)</f>
        <v>30</v>
      </c>
      <c r="L16885">
        <f>AVERAGE(D16885:D16904)</f>
        <v>30</v>
      </c>
      <c r="M16885">
        <f>K16885-L16885</f>
        <v>0</v>
      </c>
      <c r="N16885" t="str">
        <f>IF(K16885&gt;L16885,"HIGH ZONE BIAS",IF(K16885&lt;L16885,"LOW ZONE BIAS","EQUILIBRIUM"))</f>
        <v>EQUILIBRIUM</v>
      </c>
    </row>
    <row r="16886">
      <c r="A16886">
        <v>10673</v>
      </c>
      <c r="B16886" t="str">
        <v>2011-11-14</v>
      </c>
      <c r="C16886" t="str">
        <v>Midday</v>
      </c>
      <c r="D16886">
        <v>32</v>
      </c>
      <c r="E16886" t="str">
        <f>IF(MOD(D16886,2)=0,"EVEN","ODD")</f>
        <v>EVEN</v>
      </c>
      <c r="F16886" t="str">
        <f>IF(D16886&lt;=18,"LOW (1-18)","HIGH (19-36)")</f>
        <v>HIGH (19-36)</v>
      </c>
      <c r="G16886">
        <f>INT((D16886-1)/6)+1</f>
        <v>6</v>
      </c>
      <c r="H16886">
        <f>MOD(D16886-1,6)+1</f>
        <v>2</v>
      </c>
      <c r="I16886">
        <f>37-D16886</f>
        <v>5</v>
      </c>
      <c r="J16886">
        <f>ABS(D16886-D16887)</f>
        <v>31</v>
      </c>
      <c r="K16886">
        <f>AVERAGE(D16886:D16890)</f>
        <v>32</v>
      </c>
      <c r="L16886">
        <f>AVERAGE(D16886:D16905)</f>
        <v>32</v>
      </c>
      <c r="M16886">
        <f>K16886-L16886</f>
        <v>0</v>
      </c>
      <c r="N16886" t="str">
        <f>IF(K16886&gt;L16886,"HIGH ZONE BIAS",IF(K16886&lt;L16886,"LOW ZONE BIAS","EQUILIBRIUM"))</f>
        <v>EQUILIBRIUM</v>
      </c>
    </row>
    <row r="16887">
      <c r="A16887">
        <v>10672</v>
      </c>
      <c r="B16887" t="str">
        <v>2011-01-12</v>
      </c>
      <c r="C16887" t="str">
        <v>Evening</v>
      </c>
      <c r="D16887">
        <v>1</v>
      </c>
      <c r="E16887" t="str">
        <f>IF(MOD(D16887,2)=0,"EVEN","ODD")</f>
        <v>ODD</v>
      </c>
      <c r="F16887" t="str">
        <f>IF(D16887&lt;=18,"LOW (1-18)","HIGH (19-36)")</f>
        <v>LOW (1-18)</v>
      </c>
      <c r="G16887">
        <f>INT((D16887-1)/6)+1</f>
        <v>1</v>
      </c>
      <c r="H16887">
        <f>MOD(D16887-1,6)+1</f>
        <v>1</v>
      </c>
      <c r="I16887">
        <f>37-D16887</f>
        <v>36</v>
      </c>
      <c r="J16887">
        <f>ABS(D16887-D16888)</f>
        <v>12</v>
      </c>
      <c r="K16887">
        <f>AVERAGE(D16887:D16891)</f>
        <v>1</v>
      </c>
      <c r="L16887">
        <f>AVERAGE(D16887:D16906)</f>
        <v>1</v>
      </c>
      <c r="M16887">
        <f>K16887-L16887</f>
        <v>0</v>
      </c>
      <c r="N16887" t="str">
        <f>IF(K16887&gt;L16887,"HIGH ZONE BIAS",IF(K16887&lt;L16887,"LOW ZONE BIAS","EQUILIBRIUM"))</f>
        <v>EQUILIBRIUM</v>
      </c>
    </row>
    <row r="16888">
      <c r="A16888">
        <v>10671</v>
      </c>
      <c r="B16888" t="str">
        <v>2011-11-12</v>
      </c>
      <c r="C16888" t="str">
        <v>Midday</v>
      </c>
      <c r="D16888">
        <v>13</v>
      </c>
      <c r="E16888" t="str">
        <f>IF(MOD(D16888,2)=0,"EVEN","ODD")</f>
        <v>ODD</v>
      </c>
      <c r="F16888" t="str">
        <f>IF(D16888&lt;=18,"LOW (1-18)","HIGH (19-36)")</f>
        <v>LOW (1-18)</v>
      </c>
      <c r="G16888">
        <f>INT((D16888-1)/6)+1</f>
        <v>3</v>
      </c>
      <c r="H16888">
        <f>MOD(D16888-1,6)+1</f>
        <v>1</v>
      </c>
      <c r="I16888">
        <f>37-D16888</f>
        <v>24</v>
      </c>
      <c r="J16888">
        <f>ABS(D16888-D16889)</f>
        <v>7</v>
      </c>
      <c r="K16888">
        <f>AVERAGE(D16888:D16892)</f>
        <v>13</v>
      </c>
      <c r="L16888">
        <f>AVERAGE(D16888:D16907)</f>
        <v>13</v>
      </c>
      <c r="M16888">
        <f>K16888-L16888</f>
        <v>0</v>
      </c>
      <c r="N16888" t="str">
        <f>IF(K16888&gt;L16888,"HIGH ZONE BIAS",IF(K16888&lt;L16888,"LOW ZONE BIAS","EQUILIBRIUM"))</f>
        <v>EQUILIBRIUM</v>
      </c>
    </row>
    <row r="16889">
      <c r="A16889">
        <v>10670</v>
      </c>
      <c r="B16889" t="str">
        <v>2011-11-11</v>
      </c>
      <c r="C16889" t="str">
        <v>Evening</v>
      </c>
      <c r="D16889">
        <v>6</v>
      </c>
      <c r="E16889" t="str">
        <f>IF(MOD(D16889,2)=0,"EVEN","ODD")</f>
        <v>EVEN</v>
      </c>
      <c r="F16889" t="str">
        <f>IF(D16889&lt;=18,"LOW (1-18)","HIGH (19-36)")</f>
        <v>LOW (1-18)</v>
      </c>
      <c r="G16889">
        <f>INT((D16889-1)/6)+1</f>
        <v>1</v>
      </c>
      <c r="H16889">
        <f>MOD(D16889-1,6)+1</f>
        <v>6</v>
      </c>
      <c r="I16889">
        <f>37-D16889</f>
        <v>31</v>
      </c>
      <c r="J16889">
        <f>ABS(D16889-D16890)</f>
        <v>0</v>
      </c>
      <c r="K16889">
        <f>AVERAGE(D16889:D16893)</f>
        <v>6</v>
      </c>
      <c r="L16889">
        <f>AVERAGE(D16889:D16908)</f>
        <v>6</v>
      </c>
      <c r="M16889">
        <f>K16889-L16889</f>
        <v>0</v>
      </c>
      <c r="N16889" t="str">
        <f>IF(K16889&gt;L16889,"HIGH ZONE BIAS",IF(K16889&lt;L16889,"LOW ZONE BIAS","EQUILIBRIUM"))</f>
        <v>EQUILIBRIUM</v>
      </c>
    </row>
    <row r="16890">
      <c r="A16890">
        <v>10669</v>
      </c>
      <c r="B16890" t="str">
        <v>2011-11-11</v>
      </c>
      <c r="C16890" t="str">
        <v>Midday</v>
      </c>
      <c r="D16890">
        <v>6</v>
      </c>
      <c r="E16890" t="str">
        <f>IF(MOD(D16890,2)=0,"EVEN","ODD")</f>
        <v>EVEN</v>
      </c>
      <c r="F16890" t="str">
        <f>IF(D16890&lt;=18,"LOW (1-18)","HIGH (19-36)")</f>
        <v>LOW (1-18)</v>
      </c>
      <c r="G16890">
        <f>INT((D16890-1)/6)+1</f>
        <v>1</v>
      </c>
      <c r="H16890">
        <f>MOD(D16890-1,6)+1</f>
        <v>6</v>
      </c>
      <c r="I16890">
        <f>37-D16890</f>
        <v>31</v>
      </c>
      <c r="J16890">
        <f>ABS(D16890-D16891)</f>
        <v>7</v>
      </c>
      <c r="K16890">
        <f>AVERAGE(D16890:D16894)</f>
        <v>6</v>
      </c>
      <c r="L16890">
        <f>AVERAGE(D16890:D16909)</f>
        <v>6</v>
      </c>
      <c r="M16890">
        <f>K16890-L16890</f>
        <v>0</v>
      </c>
      <c r="N16890" t="str">
        <f>IF(K16890&gt;L16890,"HIGH ZONE BIAS",IF(K16890&lt;L16890,"LOW ZONE BIAS","EQUILIBRIUM"))</f>
        <v>EQUILIBRIUM</v>
      </c>
    </row>
    <row r="16891">
      <c r="A16891">
        <v>10668</v>
      </c>
      <c r="B16891" t="str">
        <v>2011-11-10</v>
      </c>
      <c r="C16891" t="str">
        <v>Evening</v>
      </c>
      <c r="D16891">
        <v>13</v>
      </c>
      <c r="E16891" t="str">
        <f>IF(MOD(D16891,2)=0,"EVEN","ODD")</f>
        <v>ODD</v>
      </c>
      <c r="F16891" t="str">
        <f>IF(D16891&lt;=18,"LOW (1-18)","HIGH (19-36)")</f>
        <v>LOW (1-18)</v>
      </c>
      <c r="G16891">
        <f>INT((D16891-1)/6)+1</f>
        <v>3</v>
      </c>
      <c r="H16891">
        <f>MOD(D16891-1,6)+1</f>
        <v>1</v>
      </c>
      <c r="I16891">
        <f>37-D16891</f>
        <v>24</v>
      </c>
      <c r="J16891">
        <f>ABS(D16891-D16892)</f>
        <v>23</v>
      </c>
      <c r="K16891">
        <f>AVERAGE(D16891:D16895)</f>
        <v>13</v>
      </c>
      <c r="L16891">
        <f>AVERAGE(D16891:D16910)</f>
        <v>13</v>
      </c>
      <c r="M16891">
        <f>K16891-L16891</f>
        <v>0</v>
      </c>
      <c r="N16891" t="str">
        <f>IF(K16891&gt;L16891,"HIGH ZONE BIAS",IF(K16891&lt;L16891,"LOW ZONE BIAS","EQUILIBRIUM"))</f>
        <v>EQUILIBRIUM</v>
      </c>
    </row>
    <row r="16892">
      <c r="A16892">
        <v>10667</v>
      </c>
      <c r="B16892" t="str">
        <v>2011-11-10</v>
      </c>
      <c r="C16892" t="str">
        <v>Midday</v>
      </c>
      <c r="D16892">
        <v>36</v>
      </c>
      <c r="E16892" t="str">
        <f>IF(MOD(D16892,2)=0,"EVEN","ODD")</f>
        <v>EVEN</v>
      </c>
      <c r="F16892" t="str">
        <f>IF(D16892&lt;=18,"LOW (1-18)","HIGH (19-36)")</f>
        <v>HIGH (19-36)</v>
      </c>
      <c r="G16892">
        <f>INT((D16892-1)/6)+1</f>
        <v>6</v>
      </c>
      <c r="H16892">
        <f>MOD(D16892-1,6)+1</f>
        <v>6</v>
      </c>
      <c r="I16892">
        <f>37-D16892</f>
        <v>1</v>
      </c>
      <c r="J16892">
        <f>ABS(D16892-D16893)</f>
        <v>9</v>
      </c>
      <c r="K16892">
        <f>AVERAGE(D16892:D16896)</f>
        <v>36</v>
      </c>
      <c r="L16892">
        <f>AVERAGE(D16892:D16911)</f>
        <v>36</v>
      </c>
      <c r="M16892">
        <f>K16892-L16892</f>
        <v>0</v>
      </c>
      <c r="N16892" t="str">
        <f>IF(K16892&gt;L16892,"HIGH ZONE BIAS",IF(K16892&lt;L16892,"LOW ZONE BIAS","EQUILIBRIUM"))</f>
        <v>EQUILIBRIUM</v>
      </c>
    </row>
    <row r="16893">
      <c r="A16893">
        <v>10666</v>
      </c>
      <c r="B16893" t="str">
        <v>2011-11-09</v>
      </c>
      <c r="C16893" t="str">
        <v>Evening</v>
      </c>
      <c r="D16893">
        <v>27</v>
      </c>
      <c r="E16893" t="str">
        <f>IF(MOD(D16893,2)=0,"EVEN","ODD")</f>
        <v>ODD</v>
      </c>
      <c r="F16893" t="str">
        <f>IF(D16893&lt;=18,"LOW (1-18)","HIGH (19-36)")</f>
        <v>HIGH (19-36)</v>
      </c>
      <c r="G16893">
        <f>INT((D16893-1)/6)+1</f>
        <v>5</v>
      </c>
      <c r="H16893">
        <f>MOD(D16893-1,6)+1</f>
        <v>3</v>
      </c>
      <c r="I16893">
        <f>37-D16893</f>
        <v>10</v>
      </c>
      <c r="J16893">
        <f>ABS(D16893-D16894)</f>
        <v>13</v>
      </c>
      <c r="K16893">
        <f>AVERAGE(D16893:D16897)</f>
        <v>27</v>
      </c>
      <c r="L16893">
        <f>AVERAGE(D16893:D16912)</f>
        <v>27</v>
      </c>
      <c r="M16893">
        <f>K16893-L16893</f>
        <v>0</v>
      </c>
      <c r="N16893" t="str">
        <f>IF(K16893&gt;L16893,"HIGH ZONE BIAS",IF(K16893&lt;L16893,"LOW ZONE BIAS","EQUILIBRIUM"))</f>
        <v>EQUILIBRIUM</v>
      </c>
    </row>
    <row r="16894">
      <c r="A16894">
        <v>10665</v>
      </c>
      <c r="B16894" t="str">
        <v>2011-11-09</v>
      </c>
      <c r="C16894" t="str">
        <v>Midday</v>
      </c>
      <c r="D16894">
        <v>14</v>
      </c>
      <c r="E16894" t="str">
        <f>IF(MOD(D16894,2)=0,"EVEN","ODD")</f>
        <v>EVEN</v>
      </c>
      <c r="F16894" t="str">
        <f>IF(D16894&lt;=18,"LOW (1-18)","HIGH (19-36)")</f>
        <v>LOW (1-18)</v>
      </c>
      <c r="G16894">
        <f>INT((D16894-1)/6)+1</f>
        <v>3</v>
      </c>
      <c r="H16894">
        <f>MOD(D16894-1,6)+1</f>
        <v>2</v>
      </c>
      <c r="I16894">
        <f>37-D16894</f>
        <v>23</v>
      </c>
      <c r="J16894">
        <f>ABS(D16894-D16895)</f>
        <v>4</v>
      </c>
      <c r="K16894">
        <f>AVERAGE(D16894:D16898)</f>
        <v>14</v>
      </c>
      <c r="L16894">
        <f>AVERAGE(D16894:D16913)</f>
        <v>14</v>
      </c>
      <c r="M16894">
        <f>K16894-L16894</f>
        <v>0</v>
      </c>
      <c r="N16894" t="str">
        <f>IF(K16894&gt;L16894,"HIGH ZONE BIAS",IF(K16894&lt;L16894,"LOW ZONE BIAS","EQUILIBRIUM"))</f>
        <v>EQUILIBRIUM</v>
      </c>
    </row>
    <row r="16895">
      <c r="A16895">
        <v>10664</v>
      </c>
      <c r="B16895" t="str">
        <v>2011-11-08</v>
      </c>
      <c r="C16895" t="str">
        <v>Evening</v>
      </c>
      <c r="D16895">
        <v>18</v>
      </c>
      <c r="E16895" t="str">
        <f>IF(MOD(D16895,2)=0,"EVEN","ODD")</f>
        <v>EVEN</v>
      </c>
      <c r="F16895" t="str">
        <f>IF(D16895&lt;=18,"LOW (1-18)","HIGH (19-36)")</f>
        <v>LOW (1-18)</v>
      </c>
      <c r="G16895">
        <f>INT((D16895-1)/6)+1</f>
        <v>3</v>
      </c>
      <c r="H16895">
        <f>MOD(D16895-1,6)+1</f>
        <v>6</v>
      </c>
      <c r="I16895">
        <f>37-D16895</f>
        <v>19</v>
      </c>
      <c r="J16895">
        <f>ABS(D16895-D16896)</f>
        <v>4</v>
      </c>
      <c r="K16895">
        <f>AVERAGE(D16895:D16899)</f>
        <v>18</v>
      </c>
      <c r="L16895">
        <f>AVERAGE(D16895:D16914)</f>
        <v>18</v>
      </c>
      <c r="M16895">
        <f>K16895-L16895</f>
        <v>0</v>
      </c>
      <c r="N16895" t="str">
        <f>IF(K16895&gt;L16895,"HIGH ZONE BIAS",IF(K16895&lt;L16895,"LOW ZONE BIAS","EQUILIBRIUM"))</f>
        <v>EQUILIBRIUM</v>
      </c>
    </row>
    <row r="16896">
      <c r="A16896">
        <v>10663</v>
      </c>
      <c r="B16896" t="str">
        <v>2011-11-08</v>
      </c>
      <c r="C16896" t="str">
        <v>Midday</v>
      </c>
      <c r="D16896">
        <v>22</v>
      </c>
      <c r="E16896" t="str">
        <f>IF(MOD(D16896,2)=0,"EVEN","ODD")</f>
        <v>EVEN</v>
      </c>
      <c r="F16896" t="str">
        <f>IF(D16896&lt;=18,"LOW (1-18)","HIGH (19-36)")</f>
        <v>HIGH (19-36)</v>
      </c>
      <c r="G16896">
        <f>INT((D16896-1)/6)+1</f>
        <v>4</v>
      </c>
      <c r="H16896">
        <f>MOD(D16896-1,6)+1</f>
        <v>4</v>
      </c>
      <c r="I16896">
        <f>37-D16896</f>
        <v>15</v>
      </c>
      <c r="J16896">
        <f>ABS(D16896-D16897)</f>
        <v>9</v>
      </c>
      <c r="K16896">
        <f>AVERAGE(D16896:D16900)</f>
        <v>22</v>
      </c>
      <c r="L16896">
        <f>AVERAGE(D16896:D16915)</f>
        <v>22</v>
      </c>
      <c r="M16896">
        <f>K16896-L16896</f>
        <v>0</v>
      </c>
      <c r="N16896" t="str">
        <f>IF(K16896&gt;L16896,"HIGH ZONE BIAS",IF(K16896&lt;L16896,"LOW ZONE BIAS","EQUILIBRIUM"))</f>
        <v>EQUILIBRIUM</v>
      </c>
    </row>
    <row r="16897">
      <c r="A16897">
        <v>10662</v>
      </c>
      <c r="B16897" t="str">
        <v>2011-11-07</v>
      </c>
      <c r="C16897" t="str">
        <v>Evening</v>
      </c>
      <c r="D16897">
        <v>31</v>
      </c>
      <c r="E16897" t="str">
        <f>IF(MOD(D16897,2)=0,"EVEN","ODD")</f>
        <v>ODD</v>
      </c>
      <c r="F16897" t="str">
        <f>IF(D16897&lt;=18,"LOW (1-18)","HIGH (19-36)")</f>
        <v>HIGH (19-36)</v>
      </c>
      <c r="G16897">
        <f>INT((D16897-1)/6)+1</f>
        <v>6</v>
      </c>
      <c r="H16897">
        <f>MOD(D16897-1,6)+1</f>
        <v>1</v>
      </c>
      <c r="I16897">
        <f>37-D16897</f>
        <v>6</v>
      </c>
      <c r="J16897">
        <f>ABS(D16897-D16898)</f>
        <v>10</v>
      </c>
      <c r="K16897">
        <f>AVERAGE(D16897:D16901)</f>
        <v>31</v>
      </c>
      <c r="L16897">
        <f>AVERAGE(D16897:D16916)</f>
        <v>31</v>
      </c>
      <c r="M16897">
        <f>K16897-L16897</f>
        <v>0</v>
      </c>
      <c r="N16897" t="str">
        <f>IF(K16897&gt;L16897,"HIGH ZONE BIAS",IF(K16897&lt;L16897,"LOW ZONE BIAS","EQUILIBRIUM"))</f>
        <v>EQUILIBRIUM</v>
      </c>
    </row>
    <row r="16898">
      <c r="A16898">
        <v>10661</v>
      </c>
      <c r="B16898" t="str">
        <v>2011-11-07</v>
      </c>
      <c r="C16898" t="str">
        <v>Midday</v>
      </c>
      <c r="D16898">
        <v>21</v>
      </c>
      <c r="E16898" t="str">
        <f>IF(MOD(D16898,2)=0,"EVEN","ODD")</f>
        <v>ODD</v>
      </c>
      <c r="F16898" t="str">
        <f>IF(D16898&lt;=18,"LOW (1-18)","HIGH (19-36)")</f>
        <v>HIGH (19-36)</v>
      </c>
      <c r="G16898">
        <f>INT((D16898-1)/6)+1</f>
        <v>4</v>
      </c>
      <c r="H16898">
        <f>MOD(D16898-1,6)+1</f>
        <v>3</v>
      </c>
      <c r="I16898">
        <f>37-D16898</f>
        <v>16</v>
      </c>
      <c r="J16898">
        <f>ABS(D16898-D16899)</f>
        <v>14</v>
      </c>
      <c r="K16898">
        <f>AVERAGE(D16898:D16902)</f>
        <v>21</v>
      </c>
      <c r="L16898">
        <f>AVERAGE(D16898:D16917)</f>
        <v>21</v>
      </c>
      <c r="M16898">
        <f>K16898-L16898</f>
        <v>0</v>
      </c>
      <c r="N16898" t="str">
        <f>IF(K16898&gt;L16898,"HIGH ZONE BIAS",IF(K16898&lt;L16898,"LOW ZONE BIAS","EQUILIBRIUM"))</f>
        <v>EQUILIBRIUM</v>
      </c>
    </row>
    <row r="16899">
      <c r="A16899">
        <v>10660</v>
      </c>
      <c r="B16899" t="str">
        <v>2011-11-05</v>
      </c>
      <c r="C16899" t="str">
        <v>Evening</v>
      </c>
      <c r="D16899">
        <v>35</v>
      </c>
      <c r="E16899" t="str">
        <f>IF(MOD(D16899,2)=0,"EVEN","ODD")</f>
        <v>ODD</v>
      </c>
      <c r="F16899" t="str">
        <f>IF(D16899&lt;=18,"LOW (1-18)","HIGH (19-36)")</f>
        <v>HIGH (19-36)</v>
      </c>
      <c r="G16899">
        <f>INT((D16899-1)/6)+1</f>
        <v>6</v>
      </c>
      <c r="H16899">
        <f>MOD(D16899-1,6)+1</f>
        <v>5</v>
      </c>
      <c r="I16899">
        <f>37-D16899</f>
        <v>2</v>
      </c>
      <c r="J16899">
        <f>ABS(D16899-D16900)</f>
        <v>23</v>
      </c>
      <c r="K16899">
        <f>AVERAGE(D16899:D16903)</f>
        <v>35</v>
      </c>
      <c r="L16899">
        <f>AVERAGE(D16899:D16918)</f>
        <v>35</v>
      </c>
      <c r="M16899">
        <f>K16899-L16899</f>
        <v>0</v>
      </c>
      <c r="N16899" t="str">
        <f>IF(K16899&gt;L16899,"HIGH ZONE BIAS",IF(K16899&lt;L16899,"LOW ZONE BIAS","EQUILIBRIUM"))</f>
        <v>EQUILIBRIUM</v>
      </c>
    </row>
    <row r="16900">
      <c r="A16900">
        <v>10659</v>
      </c>
      <c r="B16900" t="str">
        <v>2011-11-05</v>
      </c>
      <c r="C16900" t="str">
        <v>Midday</v>
      </c>
      <c r="D16900">
        <v>12</v>
      </c>
      <c r="E16900" t="str">
        <f>IF(MOD(D16900,2)=0,"EVEN","ODD")</f>
        <v>EVEN</v>
      </c>
      <c r="F16900" t="str">
        <f>IF(D16900&lt;=18,"LOW (1-18)","HIGH (19-36)")</f>
        <v>LOW (1-18)</v>
      </c>
      <c r="G16900">
        <f>INT((D16900-1)/6)+1</f>
        <v>2</v>
      </c>
      <c r="H16900">
        <f>MOD(D16900-1,6)+1</f>
        <v>6</v>
      </c>
      <c r="I16900">
        <f>37-D16900</f>
        <v>25</v>
      </c>
      <c r="J16900">
        <f>ABS(D16900-D16901)</f>
        <v>5</v>
      </c>
      <c r="K16900">
        <f>AVERAGE(D16900:D16904)</f>
        <v>12</v>
      </c>
      <c r="L16900">
        <f>AVERAGE(D16900:D16919)</f>
        <v>12</v>
      </c>
      <c r="M16900">
        <f>K16900-L16900</f>
        <v>0</v>
      </c>
      <c r="N16900" t="str">
        <f>IF(K16900&gt;L16900,"HIGH ZONE BIAS",IF(K16900&lt;L16900,"LOW ZONE BIAS","EQUILIBRIUM"))</f>
        <v>EQUILIBRIUM</v>
      </c>
    </row>
    <row r="16901">
      <c r="A16901">
        <v>10658</v>
      </c>
      <c r="B16901" t="str">
        <v>2011-11-04</v>
      </c>
      <c r="C16901" t="str">
        <v>Evening</v>
      </c>
      <c r="D16901">
        <v>7</v>
      </c>
      <c r="E16901" t="str">
        <f>IF(MOD(D16901,2)=0,"EVEN","ODD")</f>
        <v>ODD</v>
      </c>
      <c r="F16901" t="str">
        <f>IF(D16901&lt;=18,"LOW (1-18)","HIGH (19-36)")</f>
        <v>LOW (1-18)</v>
      </c>
      <c r="G16901">
        <f>INT((D16901-1)/6)+1</f>
        <v>2</v>
      </c>
      <c r="H16901">
        <f>MOD(D16901-1,6)+1</f>
        <v>1</v>
      </c>
      <c r="I16901">
        <f>37-D16901</f>
        <v>30</v>
      </c>
      <c r="J16901">
        <f>ABS(D16901-D16902)</f>
        <v>19</v>
      </c>
      <c r="K16901">
        <f>AVERAGE(D16901:D16905)</f>
        <v>7</v>
      </c>
      <c r="L16901">
        <f>AVERAGE(D16901:D16920)</f>
        <v>7</v>
      </c>
      <c r="M16901">
        <f>K16901-L16901</f>
        <v>0</v>
      </c>
      <c r="N16901" t="str">
        <f>IF(K16901&gt;L16901,"HIGH ZONE BIAS",IF(K16901&lt;L16901,"LOW ZONE BIAS","EQUILIBRIUM"))</f>
        <v>EQUILIBRIUM</v>
      </c>
    </row>
    <row r="16902">
      <c r="A16902">
        <v>10657</v>
      </c>
      <c r="B16902" t="str">
        <v>2011-11-04</v>
      </c>
      <c r="C16902" t="str">
        <v>Midday</v>
      </c>
      <c r="D16902">
        <v>26</v>
      </c>
      <c r="E16902" t="str">
        <f>IF(MOD(D16902,2)=0,"EVEN","ODD")</f>
        <v>EVEN</v>
      </c>
      <c r="F16902" t="str">
        <f>IF(D16902&lt;=18,"LOW (1-18)","HIGH (19-36)")</f>
        <v>HIGH (19-36)</v>
      </c>
      <c r="G16902">
        <f>INT((D16902-1)/6)+1</f>
        <v>5</v>
      </c>
      <c r="H16902">
        <f>MOD(D16902-1,6)+1</f>
        <v>2</v>
      </c>
      <c r="I16902">
        <f>37-D16902</f>
        <v>11</v>
      </c>
      <c r="J16902">
        <f>ABS(D16902-D16903)</f>
        <v>10</v>
      </c>
      <c r="K16902">
        <f>AVERAGE(D16902:D16906)</f>
        <v>26</v>
      </c>
      <c r="L16902">
        <f>AVERAGE(D16902:D16921)</f>
        <v>26</v>
      </c>
      <c r="M16902">
        <f>K16902-L16902</f>
        <v>0</v>
      </c>
      <c r="N16902" t="str">
        <f>IF(K16902&gt;L16902,"HIGH ZONE BIAS",IF(K16902&lt;L16902,"LOW ZONE BIAS","EQUILIBRIUM"))</f>
        <v>EQUILIBRIUM</v>
      </c>
    </row>
    <row r="16903">
      <c r="A16903">
        <v>10656</v>
      </c>
      <c r="B16903" t="str">
        <v>2011-11-03</v>
      </c>
      <c r="C16903" t="str">
        <v>Evening</v>
      </c>
      <c r="D16903">
        <v>36</v>
      </c>
      <c r="E16903" t="str">
        <f>IF(MOD(D16903,2)=0,"EVEN","ODD")</f>
        <v>EVEN</v>
      </c>
      <c r="F16903" t="str">
        <f>IF(D16903&lt;=18,"LOW (1-18)","HIGH (19-36)")</f>
        <v>HIGH (19-36)</v>
      </c>
      <c r="G16903">
        <f>INT((D16903-1)/6)+1</f>
        <v>6</v>
      </c>
      <c r="H16903">
        <f>MOD(D16903-1,6)+1</f>
        <v>6</v>
      </c>
      <c r="I16903">
        <f>37-D16903</f>
        <v>1</v>
      </c>
      <c r="J16903">
        <f>ABS(D16903-D16904)</f>
        <v>35</v>
      </c>
      <c r="K16903">
        <f>AVERAGE(D16903:D16907)</f>
        <v>36</v>
      </c>
      <c r="L16903">
        <f>AVERAGE(D16903:D16922)</f>
        <v>36</v>
      </c>
      <c r="M16903">
        <f>K16903-L16903</f>
        <v>0</v>
      </c>
      <c r="N16903" t="str">
        <f>IF(K16903&gt;L16903,"HIGH ZONE BIAS",IF(K16903&lt;L16903,"LOW ZONE BIAS","EQUILIBRIUM"))</f>
        <v>EQUILIBRIUM</v>
      </c>
    </row>
    <row r="16904">
      <c r="A16904">
        <v>10655</v>
      </c>
      <c r="B16904" t="str">
        <v>2011-11-03</v>
      </c>
      <c r="C16904" t="str">
        <v>Midday</v>
      </c>
      <c r="D16904">
        <v>1</v>
      </c>
      <c r="E16904" t="str">
        <f>IF(MOD(D16904,2)=0,"EVEN","ODD")</f>
        <v>ODD</v>
      </c>
      <c r="F16904" t="str">
        <f>IF(D16904&lt;=18,"LOW (1-18)","HIGH (19-36)")</f>
        <v>LOW (1-18)</v>
      </c>
      <c r="G16904">
        <f>INT((D16904-1)/6)+1</f>
        <v>1</v>
      </c>
      <c r="H16904">
        <f>MOD(D16904-1,6)+1</f>
        <v>1</v>
      </c>
      <c r="I16904">
        <f>37-D16904</f>
        <v>36</v>
      </c>
      <c r="J16904">
        <f>ABS(D16904-D16905)</f>
        <v>28</v>
      </c>
      <c r="K16904">
        <f>AVERAGE(D16904:D16908)</f>
        <v>1</v>
      </c>
      <c r="L16904">
        <f>AVERAGE(D16904:D16923)</f>
        <v>1</v>
      </c>
      <c r="M16904">
        <f>K16904-L16904</f>
        <v>0</v>
      </c>
      <c r="N16904" t="str">
        <f>IF(K16904&gt;L16904,"HIGH ZONE BIAS",IF(K16904&lt;L16904,"LOW ZONE BIAS","EQUILIBRIUM"))</f>
        <v>EQUILIBRIUM</v>
      </c>
    </row>
    <row r="16905">
      <c r="A16905">
        <v>10654</v>
      </c>
      <c r="B16905" t="str">
        <v>2011-11-02</v>
      </c>
      <c r="C16905" t="str">
        <v>Evening</v>
      </c>
      <c r="D16905">
        <v>29</v>
      </c>
      <c r="E16905" t="str">
        <f>IF(MOD(D16905,2)=0,"EVEN","ODD")</f>
        <v>ODD</v>
      </c>
      <c r="F16905" t="str">
        <f>IF(D16905&lt;=18,"LOW (1-18)","HIGH (19-36)")</f>
        <v>HIGH (19-36)</v>
      </c>
      <c r="G16905">
        <f>INT((D16905-1)/6)+1</f>
        <v>5</v>
      </c>
      <c r="H16905">
        <f>MOD(D16905-1,6)+1</f>
        <v>5</v>
      </c>
      <c r="I16905">
        <f>37-D16905</f>
        <v>8</v>
      </c>
      <c r="J16905">
        <f>ABS(D16905-D16906)</f>
        <v>25</v>
      </c>
      <c r="K16905">
        <f>AVERAGE(D16905:D16909)</f>
        <v>29</v>
      </c>
      <c r="L16905">
        <f>AVERAGE(D16905:D16924)</f>
        <v>29</v>
      </c>
      <c r="M16905">
        <f>K16905-L16905</f>
        <v>0</v>
      </c>
      <c r="N16905" t="str">
        <f>IF(K16905&gt;L16905,"HIGH ZONE BIAS",IF(K16905&lt;L16905,"LOW ZONE BIAS","EQUILIBRIUM"))</f>
        <v>EQUILIBRIUM</v>
      </c>
    </row>
    <row r="16906">
      <c r="A16906">
        <v>10653</v>
      </c>
      <c r="B16906" t="str">
        <v>2011-11-02</v>
      </c>
      <c r="C16906" t="str">
        <v>Midday</v>
      </c>
      <c r="D16906">
        <v>4</v>
      </c>
      <c r="E16906" t="str">
        <f>IF(MOD(D16906,2)=0,"EVEN","ODD")</f>
        <v>EVEN</v>
      </c>
      <c r="F16906" t="str">
        <f>IF(D16906&lt;=18,"LOW (1-18)","HIGH (19-36)")</f>
        <v>LOW (1-18)</v>
      </c>
      <c r="G16906">
        <f>INT((D16906-1)/6)+1</f>
        <v>1</v>
      </c>
      <c r="H16906">
        <f>MOD(D16906-1,6)+1</f>
        <v>4</v>
      </c>
      <c r="I16906">
        <f>37-D16906</f>
        <v>33</v>
      </c>
      <c r="J16906">
        <f>ABS(D16906-D16907)</f>
        <v>10</v>
      </c>
      <c r="K16906">
        <f>AVERAGE(D16906:D16910)</f>
        <v>4</v>
      </c>
      <c r="L16906">
        <f>AVERAGE(D16906:D16925)</f>
        <v>4</v>
      </c>
      <c r="M16906">
        <f>K16906-L16906</f>
        <v>0</v>
      </c>
      <c r="N16906" t="str">
        <f>IF(K16906&gt;L16906,"HIGH ZONE BIAS",IF(K16906&lt;L16906,"LOW ZONE BIAS","EQUILIBRIUM"))</f>
        <v>EQUILIBRIUM</v>
      </c>
    </row>
    <row r="16907">
      <c r="A16907">
        <v>10652</v>
      </c>
      <c r="B16907" t="str">
        <v>2011-11-01</v>
      </c>
      <c r="C16907" t="str">
        <v>Evening</v>
      </c>
      <c r="D16907">
        <v>14</v>
      </c>
      <c r="E16907" t="str">
        <f>IF(MOD(D16907,2)=0,"EVEN","ODD")</f>
        <v>EVEN</v>
      </c>
      <c r="F16907" t="str">
        <f>IF(D16907&lt;=18,"LOW (1-18)","HIGH (19-36)")</f>
        <v>LOW (1-18)</v>
      </c>
      <c r="G16907">
        <f>INT((D16907-1)/6)+1</f>
        <v>3</v>
      </c>
      <c r="H16907">
        <f>MOD(D16907-1,6)+1</f>
        <v>2</v>
      </c>
      <c r="I16907">
        <f>37-D16907</f>
        <v>23</v>
      </c>
      <c r="J16907">
        <f>ABS(D16907-D16908)</f>
        <v>4</v>
      </c>
      <c r="K16907">
        <f>AVERAGE(D16907:D16911)</f>
        <v>14</v>
      </c>
      <c r="L16907">
        <f>AVERAGE(D16907:D16926)</f>
        <v>14</v>
      </c>
      <c r="M16907">
        <f>K16907-L16907</f>
        <v>0</v>
      </c>
      <c r="N16907" t="str">
        <f>IF(K16907&gt;L16907,"HIGH ZONE BIAS",IF(K16907&lt;L16907,"LOW ZONE BIAS","EQUILIBRIUM"))</f>
        <v>EQUILIBRIUM</v>
      </c>
    </row>
    <row r="16908">
      <c r="A16908">
        <v>10650</v>
      </c>
      <c r="B16908" t="str">
        <v>2011-10-31</v>
      </c>
      <c r="C16908" t="str">
        <v>Evening</v>
      </c>
      <c r="D16908">
        <v>18</v>
      </c>
      <c r="E16908" t="str">
        <f>IF(MOD(D16908,2)=0,"EVEN","ODD")</f>
        <v>EVEN</v>
      </c>
      <c r="F16908" t="str">
        <f>IF(D16908&lt;=18,"LOW (1-18)","HIGH (19-36)")</f>
        <v>LOW (1-18)</v>
      </c>
      <c r="G16908">
        <f>INT((D16908-1)/6)+1</f>
        <v>3</v>
      </c>
      <c r="H16908">
        <f>MOD(D16908-1,6)+1</f>
        <v>6</v>
      </c>
      <c r="I16908">
        <f>37-D16908</f>
        <v>19</v>
      </c>
      <c r="J16908">
        <f>ABS(D16908-D16909)</f>
        <v>8</v>
      </c>
      <c r="K16908">
        <f>AVERAGE(D16908:D16912)</f>
        <v>18</v>
      </c>
      <c r="L16908">
        <f>AVERAGE(D16908:D16927)</f>
        <v>18</v>
      </c>
      <c r="M16908">
        <f>K16908-L16908</f>
        <v>0</v>
      </c>
      <c r="N16908" t="str">
        <f>IF(K16908&gt;L16908,"HIGH ZONE BIAS",IF(K16908&lt;L16908,"LOW ZONE BIAS","EQUILIBRIUM"))</f>
        <v>EQUILIBRIUM</v>
      </c>
    </row>
    <row r="16909">
      <c r="A16909">
        <v>10649</v>
      </c>
      <c r="B16909" t="str">
        <v>2011-10-31</v>
      </c>
      <c r="C16909" t="str">
        <v>Midday</v>
      </c>
      <c r="D16909">
        <v>26</v>
      </c>
      <c r="E16909" t="str">
        <f>IF(MOD(D16909,2)=0,"EVEN","ODD")</f>
        <v>EVEN</v>
      </c>
      <c r="F16909" t="str">
        <f>IF(D16909&lt;=18,"LOW (1-18)","HIGH (19-36)")</f>
        <v>HIGH (19-36)</v>
      </c>
      <c r="G16909">
        <f>INT((D16909-1)/6)+1</f>
        <v>5</v>
      </c>
      <c r="H16909">
        <f>MOD(D16909-1,6)+1</f>
        <v>2</v>
      </c>
      <c r="I16909">
        <f>37-D16909</f>
        <v>11</v>
      </c>
      <c r="J16909">
        <f>ABS(D16909-D16910)</f>
        <v>10</v>
      </c>
      <c r="K16909">
        <f>AVERAGE(D16909:D16913)</f>
        <v>26</v>
      </c>
      <c r="L16909">
        <f>AVERAGE(D16909:D16928)</f>
        <v>26</v>
      </c>
      <c r="M16909">
        <f>K16909-L16909</f>
        <v>0</v>
      </c>
      <c r="N16909" t="str">
        <f>IF(K16909&gt;L16909,"HIGH ZONE BIAS",IF(K16909&lt;L16909,"LOW ZONE BIAS","EQUILIBRIUM"))</f>
        <v>EQUILIBRIUM</v>
      </c>
    </row>
    <row r="16910">
      <c r="A16910">
        <v>10648</v>
      </c>
      <c r="B16910" t="str">
        <v>2011-10-29</v>
      </c>
      <c r="C16910" t="str">
        <v>Evening</v>
      </c>
      <c r="D16910">
        <v>36</v>
      </c>
      <c r="E16910" t="str">
        <f>IF(MOD(D16910,2)=0,"EVEN","ODD")</f>
        <v>EVEN</v>
      </c>
      <c r="F16910" t="str">
        <f>IF(D16910&lt;=18,"LOW (1-18)","HIGH (19-36)")</f>
        <v>HIGH (19-36)</v>
      </c>
      <c r="G16910">
        <f>INT((D16910-1)/6)+1</f>
        <v>6</v>
      </c>
      <c r="H16910">
        <f>MOD(D16910-1,6)+1</f>
        <v>6</v>
      </c>
      <c r="I16910">
        <f>37-D16910</f>
        <v>1</v>
      </c>
      <c r="J16910">
        <f>ABS(D16910-D16911)</f>
        <v>10</v>
      </c>
      <c r="K16910">
        <f>AVERAGE(D16910:D16914)</f>
        <v>36</v>
      </c>
      <c r="L16910">
        <f>AVERAGE(D16910:D16929)</f>
        <v>36</v>
      </c>
      <c r="M16910">
        <f>K16910-L16910</f>
        <v>0</v>
      </c>
      <c r="N16910" t="str">
        <f>IF(K16910&gt;L16910,"HIGH ZONE BIAS",IF(K16910&lt;L16910,"LOW ZONE BIAS","EQUILIBRIUM"))</f>
        <v>EQUILIBRIUM</v>
      </c>
    </row>
    <row r="16911">
      <c r="A16911">
        <v>10647</v>
      </c>
      <c r="B16911" t="str">
        <v>2011-10-29</v>
      </c>
      <c r="C16911" t="str">
        <v>Midday</v>
      </c>
      <c r="D16911">
        <v>26</v>
      </c>
      <c r="E16911" t="str">
        <f>IF(MOD(D16911,2)=0,"EVEN","ODD")</f>
        <v>EVEN</v>
      </c>
      <c r="F16911" t="str">
        <f>IF(D16911&lt;=18,"LOW (1-18)","HIGH (19-36)")</f>
        <v>HIGH (19-36)</v>
      </c>
      <c r="G16911">
        <f>INT((D16911-1)/6)+1</f>
        <v>5</v>
      </c>
      <c r="H16911">
        <f>MOD(D16911-1,6)+1</f>
        <v>2</v>
      </c>
      <c r="I16911">
        <f>37-D16911</f>
        <v>11</v>
      </c>
      <c r="J16911">
        <f>ABS(D16911-D16912)</f>
        <v>22</v>
      </c>
      <c r="K16911">
        <f>AVERAGE(D16911:D16915)</f>
        <v>26</v>
      </c>
      <c r="L16911">
        <f>AVERAGE(D16911:D16930)</f>
        <v>26</v>
      </c>
      <c r="M16911">
        <f>K16911-L16911</f>
        <v>0</v>
      </c>
      <c r="N16911" t="str">
        <f>IF(K16911&gt;L16911,"HIGH ZONE BIAS",IF(K16911&lt;L16911,"LOW ZONE BIAS","EQUILIBRIUM"))</f>
        <v>EQUILIBRIUM</v>
      </c>
    </row>
    <row r="16912">
      <c r="A16912">
        <v>10646</v>
      </c>
      <c r="B16912" t="str">
        <v>2011-10-28</v>
      </c>
      <c r="C16912" t="str">
        <v>Evening</v>
      </c>
      <c r="D16912">
        <v>4</v>
      </c>
      <c r="E16912" t="str">
        <f>IF(MOD(D16912,2)=0,"EVEN","ODD")</f>
        <v>EVEN</v>
      </c>
      <c r="F16912" t="str">
        <f>IF(D16912&lt;=18,"LOW (1-18)","HIGH (19-36)")</f>
        <v>LOW (1-18)</v>
      </c>
      <c r="G16912">
        <f>INT((D16912-1)/6)+1</f>
        <v>1</v>
      </c>
      <c r="H16912">
        <f>MOD(D16912-1,6)+1</f>
        <v>4</v>
      </c>
      <c r="I16912">
        <f>37-D16912</f>
        <v>33</v>
      </c>
      <c r="J16912">
        <f>ABS(D16912-D16913)</f>
        <v>24</v>
      </c>
      <c r="K16912">
        <f>AVERAGE(D16912:D16916)</f>
        <v>4</v>
      </c>
      <c r="L16912">
        <f>AVERAGE(D16912:D16931)</f>
        <v>4</v>
      </c>
      <c r="M16912">
        <f>K16912-L16912</f>
        <v>0</v>
      </c>
      <c r="N16912" t="str">
        <f>IF(K16912&gt;L16912,"HIGH ZONE BIAS",IF(K16912&lt;L16912,"LOW ZONE BIAS","EQUILIBRIUM"))</f>
        <v>EQUILIBRIUM</v>
      </c>
    </row>
    <row r="16913">
      <c r="A16913">
        <v>10645</v>
      </c>
      <c r="B16913" t="str">
        <v>2011-10-28</v>
      </c>
      <c r="C16913" t="str">
        <v>Midday</v>
      </c>
      <c r="D16913">
        <v>28</v>
      </c>
      <c r="E16913" t="str">
        <f>IF(MOD(D16913,2)=0,"EVEN","ODD")</f>
        <v>EVEN</v>
      </c>
      <c r="F16913" t="str">
        <f>IF(D16913&lt;=18,"LOW (1-18)","HIGH (19-36)")</f>
        <v>HIGH (19-36)</v>
      </c>
      <c r="G16913">
        <f>INT((D16913-1)/6)+1</f>
        <v>5</v>
      </c>
      <c r="H16913">
        <f>MOD(D16913-1,6)+1</f>
        <v>4</v>
      </c>
      <c r="I16913">
        <f>37-D16913</f>
        <v>9</v>
      </c>
      <c r="J16913">
        <f>ABS(D16913-D16914)</f>
        <v>6</v>
      </c>
      <c r="K16913">
        <f>AVERAGE(D16913:D16917)</f>
        <v>28</v>
      </c>
      <c r="L16913">
        <f>AVERAGE(D16913:D16932)</f>
        <v>28</v>
      </c>
      <c r="M16913">
        <f>K16913-L16913</f>
        <v>0</v>
      </c>
      <c r="N16913" t="str">
        <f>IF(K16913&gt;L16913,"HIGH ZONE BIAS",IF(K16913&lt;L16913,"LOW ZONE BIAS","EQUILIBRIUM"))</f>
        <v>EQUILIBRIUM</v>
      </c>
    </row>
    <row r="16914">
      <c r="A16914">
        <v>10644</v>
      </c>
      <c r="B16914" t="str">
        <v>2011-10-27</v>
      </c>
      <c r="C16914" t="str">
        <v>Evening</v>
      </c>
      <c r="D16914">
        <v>34</v>
      </c>
      <c r="E16914" t="str">
        <f>IF(MOD(D16914,2)=0,"EVEN","ODD")</f>
        <v>EVEN</v>
      </c>
      <c r="F16914" t="str">
        <f>IF(D16914&lt;=18,"LOW (1-18)","HIGH (19-36)")</f>
        <v>HIGH (19-36)</v>
      </c>
      <c r="G16914">
        <f>INT((D16914-1)/6)+1</f>
        <v>6</v>
      </c>
      <c r="H16914">
        <f>MOD(D16914-1,6)+1</f>
        <v>4</v>
      </c>
      <c r="I16914">
        <f>37-D16914</f>
        <v>3</v>
      </c>
      <c r="J16914">
        <f>ABS(D16914-D16915)</f>
        <v>6</v>
      </c>
      <c r="K16914">
        <f>AVERAGE(D16914:D16918)</f>
        <v>34</v>
      </c>
      <c r="L16914">
        <f>AVERAGE(D16914:D16933)</f>
        <v>34</v>
      </c>
      <c r="M16914">
        <f>K16914-L16914</f>
        <v>0</v>
      </c>
      <c r="N16914" t="str">
        <f>IF(K16914&gt;L16914,"HIGH ZONE BIAS",IF(K16914&lt;L16914,"LOW ZONE BIAS","EQUILIBRIUM"))</f>
        <v>EQUILIBRIUM</v>
      </c>
    </row>
    <row r="16915">
      <c r="A16915">
        <v>10643</v>
      </c>
      <c r="B16915" t="str">
        <v>2011-10-27</v>
      </c>
      <c r="C16915" t="str">
        <v>Midday</v>
      </c>
      <c r="D16915">
        <v>28</v>
      </c>
      <c r="E16915" t="str">
        <f>IF(MOD(D16915,2)=0,"EVEN","ODD")</f>
        <v>EVEN</v>
      </c>
      <c r="F16915" t="str">
        <f>IF(D16915&lt;=18,"LOW (1-18)","HIGH (19-36)")</f>
        <v>HIGH (19-36)</v>
      </c>
      <c r="G16915">
        <f>INT((D16915-1)/6)+1</f>
        <v>5</v>
      </c>
      <c r="H16915">
        <f>MOD(D16915-1,6)+1</f>
        <v>4</v>
      </c>
      <c r="I16915">
        <f>37-D16915</f>
        <v>9</v>
      </c>
      <c r="J16915">
        <f>ABS(D16915-D16916)</f>
        <v>27</v>
      </c>
      <c r="K16915">
        <f>AVERAGE(D16915:D16919)</f>
        <v>28</v>
      </c>
      <c r="L16915">
        <f>AVERAGE(D16915:D16934)</f>
        <v>28</v>
      </c>
      <c r="M16915">
        <f>K16915-L16915</f>
        <v>0</v>
      </c>
      <c r="N16915" t="str">
        <f>IF(K16915&gt;L16915,"HIGH ZONE BIAS",IF(K16915&lt;L16915,"LOW ZONE BIAS","EQUILIBRIUM"))</f>
        <v>EQUILIBRIUM</v>
      </c>
    </row>
    <row r="16916">
      <c r="A16916">
        <v>10642</v>
      </c>
      <c r="B16916" t="str">
        <v>2011-10-25</v>
      </c>
      <c r="C16916" t="str">
        <v>Evening</v>
      </c>
      <c r="D16916">
        <v>1</v>
      </c>
      <c r="E16916" t="str">
        <f>IF(MOD(D16916,2)=0,"EVEN","ODD")</f>
        <v>ODD</v>
      </c>
      <c r="F16916" t="str">
        <f>IF(D16916&lt;=18,"LOW (1-18)","HIGH (19-36)")</f>
        <v>LOW (1-18)</v>
      </c>
      <c r="G16916">
        <f>INT((D16916-1)/6)+1</f>
        <v>1</v>
      </c>
      <c r="H16916">
        <f>MOD(D16916-1,6)+1</f>
        <v>1</v>
      </c>
      <c r="I16916">
        <f>37-D16916</f>
        <v>36</v>
      </c>
      <c r="J16916">
        <f>ABS(D16916-D16917)</f>
        <v>1</v>
      </c>
      <c r="K16916">
        <f>AVERAGE(D16916:D16920)</f>
        <v>1</v>
      </c>
      <c r="L16916">
        <f>AVERAGE(D16916:D16935)</f>
        <v>1</v>
      </c>
      <c r="M16916">
        <f>K16916-L16916</f>
        <v>0</v>
      </c>
      <c r="N16916" t="str">
        <f>IF(K16916&gt;L16916,"HIGH ZONE BIAS",IF(K16916&lt;L16916,"LOW ZONE BIAS","EQUILIBRIUM"))</f>
        <v>EQUILIBRIUM</v>
      </c>
    </row>
    <row r="16917">
      <c r="A16917">
        <v>10641</v>
      </c>
      <c r="B16917" t="str">
        <v>2011-10-25</v>
      </c>
      <c r="C16917" t="str">
        <v>Midday</v>
      </c>
      <c r="D16917">
        <v>2</v>
      </c>
      <c r="E16917" t="str">
        <f>IF(MOD(D16917,2)=0,"EVEN","ODD")</f>
        <v>EVEN</v>
      </c>
      <c r="F16917" t="str">
        <f>IF(D16917&lt;=18,"LOW (1-18)","HIGH (19-36)")</f>
        <v>LOW (1-18)</v>
      </c>
      <c r="G16917">
        <f>INT((D16917-1)/6)+1</f>
        <v>1</v>
      </c>
      <c r="H16917">
        <f>MOD(D16917-1,6)+1</f>
        <v>2</v>
      </c>
      <c r="I16917">
        <f>37-D16917</f>
        <v>35</v>
      </c>
      <c r="J16917">
        <f>ABS(D16917-D16918)</f>
        <v>11</v>
      </c>
      <c r="K16917">
        <f>AVERAGE(D16917:D16921)</f>
        <v>2</v>
      </c>
      <c r="L16917">
        <f>AVERAGE(D16917:D16936)</f>
        <v>2</v>
      </c>
      <c r="M16917">
        <f>K16917-L16917</f>
        <v>0</v>
      </c>
      <c r="N16917" t="str">
        <f>IF(K16917&gt;L16917,"HIGH ZONE BIAS",IF(K16917&lt;L16917,"LOW ZONE BIAS","EQUILIBRIUM"))</f>
        <v>EQUILIBRIUM</v>
      </c>
    </row>
    <row r="16918">
      <c r="A16918">
        <v>10640</v>
      </c>
      <c r="B16918" t="str">
        <v>2011-10-24</v>
      </c>
      <c r="C16918" t="str">
        <v>Evening</v>
      </c>
      <c r="D16918">
        <v>13</v>
      </c>
      <c r="E16918" t="str">
        <f>IF(MOD(D16918,2)=0,"EVEN","ODD")</f>
        <v>ODD</v>
      </c>
      <c r="F16918" t="str">
        <f>IF(D16918&lt;=18,"LOW (1-18)","HIGH (19-36)")</f>
        <v>LOW (1-18)</v>
      </c>
      <c r="G16918">
        <f>INT((D16918-1)/6)+1</f>
        <v>3</v>
      </c>
      <c r="H16918">
        <f>MOD(D16918-1,6)+1</f>
        <v>1</v>
      </c>
      <c r="I16918">
        <f>37-D16918</f>
        <v>24</v>
      </c>
      <c r="J16918">
        <f>ABS(D16918-D16919)</f>
        <v>12</v>
      </c>
      <c r="K16918">
        <f>AVERAGE(D16918:D16922)</f>
        <v>13</v>
      </c>
      <c r="L16918">
        <f>AVERAGE(D16918:D16937)</f>
        <v>13</v>
      </c>
      <c r="M16918">
        <f>K16918-L16918</f>
        <v>0</v>
      </c>
      <c r="N16918" t="str">
        <f>IF(K16918&gt;L16918,"HIGH ZONE BIAS",IF(K16918&lt;L16918,"LOW ZONE BIAS","EQUILIBRIUM"))</f>
        <v>EQUILIBRIUM</v>
      </c>
    </row>
    <row r="16919">
      <c r="A16919">
        <v>10639</v>
      </c>
      <c r="B16919" t="str">
        <v>2011-10-24</v>
      </c>
      <c r="C16919" t="str">
        <v>Midday</v>
      </c>
      <c r="D16919">
        <v>1</v>
      </c>
      <c r="E16919" t="str">
        <f>IF(MOD(D16919,2)=0,"EVEN","ODD")</f>
        <v>ODD</v>
      </c>
      <c r="F16919" t="str">
        <f>IF(D16919&lt;=18,"LOW (1-18)","HIGH (19-36)")</f>
        <v>LOW (1-18)</v>
      </c>
      <c r="G16919">
        <f>INT((D16919-1)/6)+1</f>
        <v>1</v>
      </c>
      <c r="H16919">
        <f>MOD(D16919-1,6)+1</f>
        <v>1</v>
      </c>
      <c r="I16919">
        <f>37-D16919</f>
        <v>36</v>
      </c>
      <c r="J16919">
        <f>ABS(D16919-D16920)</f>
        <v>28</v>
      </c>
      <c r="K16919">
        <f>AVERAGE(D16919:D16923)</f>
        <v>1</v>
      </c>
      <c r="L16919">
        <f>AVERAGE(D16919:D16938)</f>
        <v>1</v>
      </c>
      <c r="M16919">
        <f>K16919-L16919</f>
        <v>0</v>
      </c>
      <c r="N16919" t="str">
        <f>IF(K16919&gt;L16919,"HIGH ZONE BIAS",IF(K16919&lt;L16919,"LOW ZONE BIAS","EQUILIBRIUM"))</f>
        <v>EQUILIBRIUM</v>
      </c>
    </row>
    <row r="16920">
      <c r="A16920">
        <v>10638</v>
      </c>
      <c r="B16920" t="str">
        <v>2011-10-22</v>
      </c>
      <c r="C16920" t="str">
        <v>Evening</v>
      </c>
      <c r="D16920">
        <v>29</v>
      </c>
      <c r="E16920" t="str">
        <f>IF(MOD(D16920,2)=0,"EVEN","ODD")</f>
        <v>ODD</v>
      </c>
      <c r="F16920" t="str">
        <f>IF(D16920&lt;=18,"LOW (1-18)","HIGH (19-36)")</f>
        <v>HIGH (19-36)</v>
      </c>
      <c r="G16920">
        <f>INT((D16920-1)/6)+1</f>
        <v>5</v>
      </c>
      <c r="H16920">
        <f>MOD(D16920-1,6)+1</f>
        <v>5</v>
      </c>
      <c r="I16920">
        <f>37-D16920</f>
        <v>8</v>
      </c>
      <c r="J16920">
        <f>ABS(D16920-D16921)</f>
        <v>6</v>
      </c>
      <c r="K16920">
        <f>AVERAGE(D16920:D16924)</f>
        <v>29</v>
      </c>
      <c r="L16920">
        <f>AVERAGE(D16920:D16939)</f>
        <v>29</v>
      </c>
      <c r="M16920">
        <f>K16920-L16920</f>
        <v>0</v>
      </c>
      <c r="N16920" t="str">
        <f>IF(K16920&gt;L16920,"HIGH ZONE BIAS",IF(K16920&lt;L16920,"LOW ZONE BIAS","EQUILIBRIUM"))</f>
        <v>EQUILIBRIUM</v>
      </c>
    </row>
    <row r="16921">
      <c r="A16921">
        <v>10637</v>
      </c>
      <c r="B16921" t="str">
        <v>2011-10-22</v>
      </c>
      <c r="C16921" t="str">
        <v>Midday</v>
      </c>
      <c r="D16921">
        <v>35</v>
      </c>
      <c r="E16921" t="str">
        <f>IF(MOD(D16921,2)=0,"EVEN","ODD")</f>
        <v>ODD</v>
      </c>
      <c r="F16921" t="str">
        <f>IF(D16921&lt;=18,"LOW (1-18)","HIGH (19-36)")</f>
        <v>HIGH (19-36)</v>
      </c>
      <c r="G16921">
        <f>INT((D16921-1)/6)+1</f>
        <v>6</v>
      </c>
      <c r="H16921">
        <f>MOD(D16921-1,6)+1</f>
        <v>5</v>
      </c>
      <c r="I16921">
        <f>37-D16921</f>
        <v>2</v>
      </c>
      <c r="J16921">
        <f>ABS(D16921-D16922)</f>
        <v>22</v>
      </c>
      <c r="K16921">
        <f>AVERAGE(D16921:D16925)</f>
        <v>35</v>
      </c>
      <c r="L16921">
        <f>AVERAGE(D16921:D16940)</f>
        <v>35</v>
      </c>
      <c r="M16921">
        <f>K16921-L16921</f>
        <v>0</v>
      </c>
      <c r="N16921" t="str">
        <f>IF(K16921&gt;L16921,"HIGH ZONE BIAS",IF(K16921&lt;L16921,"LOW ZONE BIAS","EQUILIBRIUM"))</f>
        <v>EQUILIBRIUM</v>
      </c>
    </row>
    <row r="16922">
      <c r="A16922">
        <v>10636</v>
      </c>
      <c r="B16922" t="str">
        <v>2011-10-21</v>
      </c>
      <c r="C16922" t="str">
        <v>Evening</v>
      </c>
      <c r="D16922">
        <v>13</v>
      </c>
      <c r="E16922" t="str">
        <f>IF(MOD(D16922,2)=0,"EVEN","ODD")</f>
        <v>ODD</v>
      </c>
      <c r="F16922" t="str">
        <f>IF(D16922&lt;=18,"LOW (1-18)","HIGH (19-36)")</f>
        <v>LOW (1-18)</v>
      </c>
      <c r="G16922">
        <f>INT((D16922-1)/6)+1</f>
        <v>3</v>
      </c>
      <c r="H16922">
        <f>MOD(D16922-1,6)+1</f>
        <v>1</v>
      </c>
      <c r="I16922">
        <f>37-D16922</f>
        <v>24</v>
      </c>
      <c r="J16922">
        <f>ABS(D16922-D16923)</f>
        <v>8</v>
      </c>
      <c r="K16922">
        <f>AVERAGE(D16922:D16926)</f>
        <v>13</v>
      </c>
      <c r="L16922">
        <f>AVERAGE(D16922:D16941)</f>
        <v>13</v>
      </c>
      <c r="M16922">
        <f>K16922-L16922</f>
        <v>0</v>
      </c>
      <c r="N16922" t="str">
        <f>IF(K16922&gt;L16922,"HIGH ZONE BIAS",IF(K16922&lt;L16922,"LOW ZONE BIAS","EQUILIBRIUM"))</f>
        <v>EQUILIBRIUM</v>
      </c>
    </row>
    <row r="16923">
      <c r="A16923">
        <v>10635</v>
      </c>
      <c r="B16923" t="str">
        <v>2011-10-21</v>
      </c>
      <c r="C16923" t="str">
        <v>Midday</v>
      </c>
      <c r="D16923">
        <v>5</v>
      </c>
      <c r="E16923" t="str">
        <f>IF(MOD(D16923,2)=0,"EVEN","ODD")</f>
        <v>ODD</v>
      </c>
      <c r="F16923" t="str">
        <f>IF(D16923&lt;=18,"LOW (1-18)","HIGH (19-36)")</f>
        <v>LOW (1-18)</v>
      </c>
      <c r="G16923">
        <f>INT((D16923-1)/6)+1</f>
        <v>1</v>
      </c>
      <c r="H16923">
        <f>MOD(D16923-1,6)+1</f>
        <v>5</v>
      </c>
      <c r="I16923">
        <f>37-D16923</f>
        <v>32</v>
      </c>
      <c r="J16923">
        <f>ABS(D16923-D16924)</f>
        <v>31</v>
      </c>
      <c r="K16923">
        <f>AVERAGE(D16923:D16927)</f>
        <v>5</v>
      </c>
      <c r="L16923">
        <f>AVERAGE(D16923:D16942)</f>
        <v>5</v>
      </c>
      <c r="M16923">
        <f>K16923-L16923</f>
        <v>0</v>
      </c>
      <c r="N16923" t="str">
        <f>IF(K16923&gt;L16923,"HIGH ZONE BIAS",IF(K16923&lt;L16923,"LOW ZONE BIAS","EQUILIBRIUM"))</f>
        <v>EQUILIBRIUM</v>
      </c>
    </row>
    <row r="16924">
      <c r="A16924">
        <v>10634</v>
      </c>
      <c r="B16924" t="str">
        <v>2011-10-20</v>
      </c>
      <c r="C16924" t="str">
        <v>Evening</v>
      </c>
      <c r="D16924">
        <v>36</v>
      </c>
      <c r="E16924" t="str">
        <f>IF(MOD(D16924,2)=0,"EVEN","ODD")</f>
        <v>EVEN</v>
      </c>
      <c r="F16924" t="str">
        <f>IF(D16924&lt;=18,"LOW (1-18)","HIGH (19-36)")</f>
        <v>HIGH (19-36)</v>
      </c>
      <c r="G16924">
        <f>INT((D16924-1)/6)+1</f>
        <v>6</v>
      </c>
      <c r="H16924">
        <f>MOD(D16924-1,6)+1</f>
        <v>6</v>
      </c>
      <c r="I16924">
        <f>37-D16924</f>
        <v>1</v>
      </c>
      <c r="J16924">
        <f>ABS(D16924-D16925)</f>
        <v>32</v>
      </c>
      <c r="K16924">
        <f>AVERAGE(D16924:D16928)</f>
        <v>36</v>
      </c>
      <c r="L16924">
        <f>AVERAGE(D16924:D16943)</f>
        <v>36</v>
      </c>
      <c r="M16924">
        <f>K16924-L16924</f>
        <v>0</v>
      </c>
      <c r="N16924" t="str">
        <f>IF(K16924&gt;L16924,"HIGH ZONE BIAS",IF(K16924&lt;L16924,"LOW ZONE BIAS","EQUILIBRIUM"))</f>
        <v>EQUILIBRIUM</v>
      </c>
    </row>
    <row r="16925">
      <c r="A16925">
        <v>10633</v>
      </c>
      <c r="B16925" t="str">
        <v>2011-10-20</v>
      </c>
      <c r="C16925" t="str">
        <v>Midday</v>
      </c>
      <c r="D16925">
        <v>4</v>
      </c>
      <c r="E16925" t="str">
        <f>IF(MOD(D16925,2)=0,"EVEN","ODD")</f>
        <v>EVEN</v>
      </c>
      <c r="F16925" t="str">
        <f>IF(D16925&lt;=18,"LOW (1-18)","HIGH (19-36)")</f>
        <v>LOW (1-18)</v>
      </c>
      <c r="G16925">
        <f>INT((D16925-1)/6)+1</f>
        <v>1</v>
      </c>
      <c r="H16925">
        <f>MOD(D16925-1,6)+1</f>
        <v>4</v>
      </c>
      <c r="I16925">
        <f>37-D16925</f>
        <v>33</v>
      </c>
      <c r="J16925">
        <f>ABS(D16925-D16926)</f>
        <v>8</v>
      </c>
      <c r="K16925">
        <f>AVERAGE(D16925:D16929)</f>
        <v>4</v>
      </c>
      <c r="L16925">
        <f>AVERAGE(D16925:D16944)</f>
        <v>4</v>
      </c>
      <c r="M16925">
        <f>K16925-L16925</f>
        <v>0</v>
      </c>
      <c r="N16925" t="str">
        <f>IF(K16925&gt;L16925,"HIGH ZONE BIAS",IF(K16925&lt;L16925,"LOW ZONE BIAS","EQUILIBRIUM"))</f>
        <v>EQUILIBRIUM</v>
      </c>
    </row>
    <row r="16926">
      <c r="A16926">
        <v>10632</v>
      </c>
      <c r="B16926" t="str">
        <v>2011-10-19</v>
      </c>
      <c r="C16926" t="str">
        <v>Evening</v>
      </c>
      <c r="D16926">
        <v>12</v>
      </c>
      <c r="E16926" t="str">
        <f>IF(MOD(D16926,2)=0,"EVEN","ODD")</f>
        <v>EVEN</v>
      </c>
      <c r="F16926" t="str">
        <f>IF(D16926&lt;=18,"LOW (1-18)","HIGH (19-36)")</f>
        <v>LOW (1-18)</v>
      </c>
      <c r="G16926">
        <f>INT((D16926-1)/6)+1</f>
        <v>2</v>
      </c>
      <c r="H16926">
        <f>MOD(D16926-1,6)+1</f>
        <v>6</v>
      </c>
      <c r="I16926">
        <f>37-D16926</f>
        <v>25</v>
      </c>
      <c r="J16926">
        <f>ABS(D16926-D16927)</f>
        <v>3</v>
      </c>
      <c r="K16926">
        <f>AVERAGE(D16926:D16930)</f>
        <v>12</v>
      </c>
      <c r="L16926">
        <f>AVERAGE(D16926:D16945)</f>
        <v>12</v>
      </c>
      <c r="M16926">
        <f>K16926-L16926</f>
        <v>0</v>
      </c>
      <c r="N16926" t="str">
        <f>IF(K16926&gt;L16926,"HIGH ZONE BIAS",IF(K16926&lt;L16926,"LOW ZONE BIAS","EQUILIBRIUM"))</f>
        <v>EQUILIBRIUM</v>
      </c>
    </row>
    <row r="16927">
      <c r="A16927">
        <v>10631</v>
      </c>
      <c r="B16927" t="str">
        <v>2011-10-19</v>
      </c>
      <c r="C16927" t="str">
        <v>Midday</v>
      </c>
      <c r="D16927">
        <v>15</v>
      </c>
      <c r="E16927" t="str">
        <f>IF(MOD(D16927,2)=0,"EVEN","ODD")</f>
        <v>ODD</v>
      </c>
      <c r="F16927" t="str">
        <f>IF(D16927&lt;=18,"LOW (1-18)","HIGH (19-36)")</f>
        <v>LOW (1-18)</v>
      </c>
      <c r="G16927">
        <f>INT((D16927-1)/6)+1</f>
        <v>3</v>
      </c>
      <c r="H16927">
        <f>MOD(D16927-1,6)+1</f>
        <v>3</v>
      </c>
      <c r="I16927">
        <f>37-D16927</f>
        <v>22</v>
      </c>
      <c r="J16927">
        <f>ABS(D16927-D16928)</f>
        <v>12</v>
      </c>
      <c r="K16927">
        <f>AVERAGE(D16927:D16931)</f>
        <v>15</v>
      </c>
      <c r="L16927">
        <f>AVERAGE(D16927:D16946)</f>
        <v>15</v>
      </c>
      <c r="M16927">
        <f>K16927-L16927</f>
        <v>0</v>
      </c>
      <c r="N16927" t="str">
        <f>IF(K16927&gt;L16927,"HIGH ZONE BIAS",IF(K16927&lt;L16927,"LOW ZONE BIAS","EQUILIBRIUM"))</f>
        <v>EQUILIBRIUM</v>
      </c>
    </row>
    <row r="16928">
      <c r="A16928">
        <v>10630</v>
      </c>
      <c r="B16928" t="str">
        <v>2011-10-18</v>
      </c>
      <c r="C16928" t="str">
        <v>Evening</v>
      </c>
      <c r="D16928">
        <v>27</v>
      </c>
      <c r="E16928" t="str">
        <f>IF(MOD(D16928,2)=0,"EVEN","ODD")</f>
        <v>ODD</v>
      </c>
      <c r="F16928" t="str">
        <f>IF(D16928&lt;=18,"LOW (1-18)","HIGH (19-36)")</f>
        <v>HIGH (19-36)</v>
      </c>
      <c r="G16928">
        <f>INT((D16928-1)/6)+1</f>
        <v>5</v>
      </c>
      <c r="H16928">
        <f>MOD(D16928-1,6)+1</f>
        <v>3</v>
      </c>
      <c r="I16928">
        <f>37-D16928</f>
        <v>10</v>
      </c>
      <c r="J16928">
        <f>ABS(D16928-D16929)</f>
        <v>25</v>
      </c>
      <c r="K16928">
        <f>AVERAGE(D16928:D16932)</f>
        <v>27</v>
      </c>
      <c r="L16928">
        <f>AVERAGE(D16928:D16947)</f>
        <v>27</v>
      </c>
      <c r="M16928">
        <f>K16928-L16928</f>
        <v>0</v>
      </c>
      <c r="N16928" t="str">
        <f>IF(K16928&gt;L16928,"HIGH ZONE BIAS",IF(K16928&lt;L16928,"LOW ZONE BIAS","EQUILIBRIUM"))</f>
        <v>EQUILIBRIUM</v>
      </c>
    </row>
    <row r="16929">
      <c r="A16929">
        <v>10629</v>
      </c>
      <c r="B16929" t="str">
        <v>2011-10-18</v>
      </c>
      <c r="C16929" t="str">
        <v>Midday</v>
      </c>
      <c r="D16929">
        <v>2</v>
      </c>
      <c r="E16929" t="str">
        <f>IF(MOD(D16929,2)=0,"EVEN","ODD")</f>
        <v>EVEN</v>
      </c>
      <c r="F16929" t="str">
        <f>IF(D16929&lt;=18,"LOW (1-18)","HIGH (19-36)")</f>
        <v>LOW (1-18)</v>
      </c>
      <c r="G16929">
        <f>INT((D16929-1)/6)+1</f>
        <v>1</v>
      </c>
      <c r="H16929">
        <f>MOD(D16929-1,6)+1</f>
        <v>2</v>
      </c>
      <c r="I16929">
        <f>37-D16929</f>
        <v>35</v>
      </c>
      <c r="J16929">
        <f>ABS(D16929-D16930)</f>
        <v>23</v>
      </c>
      <c r="K16929">
        <f>AVERAGE(D16929:D16933)</f>
        <v>2</v>
      </c>
      <c r="L16929">
        <f>AVERAGE(D16929:D16948)</f>
        <v>2</v>
      </c>
      <c r="M16929">
        <f>K16929-L16929</f>
        <v>0</v>
      </c>
      <c r="N16929" t="str">
        <f>IF(K16929&gt;L16929,"HIGH ZONE BIAS",IF(K16929&lt;L16929,"LOW ZONE BIAS","EQUILIBRIUM"))</f>
        <v>EQUILIBRIUM</v>
      </c>
    </row>
    <row r="16930">
      <c r="A16930">
        <v>10628</v>
      </c>
      <c r="B16930" t="str">
        <v>2011-10-17</v>
      </c>
      <c r="C16930" t="str">
        <v>Evening</v>
      </c>
      <c r="D16930">
        <v>25</v>
      </c>
      <c r="E16930" t="str">
        <f>IF(MOD(D16930,2)=0,"EVEN","ODD")</f>
        <v>ODD</v>
      </c>
      <c r="F16930" t="str">
        <f>IF(D16930&lt;=18,"LOW (1-18)","HIGH (19-36)")</f>
        <v>HIGH (19-36)</v>
      </c>
      <c r="G16930">
        <f>INT((D16930-1)/6)+1</f>
        <v>5</v>
      </c>
      <c r="H16930">
        <f>MOD(D16930-1,6)+1</f>
        <v>1</v>
      </c>
      <c r="I16930">
        <f>37-D16930</f>
        <v>12</v>
      </c>
      <c r="J16930">
        <f>ABS(D16930-D16931)</f>
        <v>9</v>
      </c>
      <c r="K16930">
        <f>AVERAGE(D16930:D16934)</f>
        <v>25</v>
      </c>
      <c r="L16930">
        <f>AVERAGE(D16930:D16949)</f>
        <v>25</v>
      </c>
      <c r="M16930">
        <f>K16930-L16930</f>
        <v>0</v>
      </c>
      <c r="N16930" t="str">
        <f>IF(K16930&gt;L16930,"HIGH ZONE BIAS",IF(K16930&lt;L16930,"LOW ZONE BIAS","EQUILIBRIUM"))</f>
        <v>EQUILIBRIUM</v>
      </c>
    </row>
    <row r="16931">
      <c r="A16931">
        <v>10627</v>
      </c>
      <c r="B16931" t="str">
        <v>2011-10-17</v>
      </c>
      <c r="C16931" t="str">
        <v>Midday</v>
      </c>
      <c r="D16931">
        <v>34</v>
      </c>
      <c r="E16931" t="str">
        <f>IF(MOD(D16931,2)=0,"EVEN","ODD")</f>
        <v>EVEN</v>
      </c>
      <c r="F16931" t="str">
        <f>IF(D16931&lt;=18,"LOW (1-18)","HIGH (19-36)")</f>
        <v>HIGH (19-36)</v>
      </c>
      <c r="G16931">
        <f>INT((D16931-1)/6)+1</f>
        <v>6</v>
      </c>
      <c r="H16931">
        <f>MOD(D16931-1,6)+1</f>
        <v>4</v>
      </c>
      <c r="I16931">
        <f>37-D16931</f>
        <v>3</v>
      </c>
      <c r="J16931">
        <f>ABS(D16931-D16932)</f>
        <v>17</v>
      </c>
      <c r="K16931">
        <f>AVERAGE(D16931:D16935)</f>
        <v>34</v>
      </c>
      <c r="L16931">
        <f>AVERAGE(D16931:D16950)</f>
        <v>34</v>
      </c>
      <c r="M16931">
        <f>K16931-L16931</f>
        <v>0</v>
      </c>
      <c r="N16931" t="str">
        <f>IF(K16931&gt;L16931,"HIGH ZONE BIAS",IF(K16931&lt;L16931,"LOW ZONE BIAS","EQUILIBRIUM"))</f>
        <v>EQUILIBRIUM</v>
      </c>
    </row>
    <row r="16932">
      <c r="A16932">
        <v>10626</v>
      </c>
      <c r="B16932" t="str">
        <v>2011-10-15</v>
      </c>
      <c r="C16932" t="str">
        <v>Evening</v>
      </c>
      <c r="D16932">
        <v>17</v>
      </c>
      <c r="E16932" t="str">
        <f>IF(MOD(D16932,2)=0,"EVEN","ODD")</f>
        <v>ODD</v>
      </c>
      <c r="F16932" t="str">
        <f>IF(D16932&lt;=18,"LOW (1-18)","HIGH (19-36)")</f>
        <v>LOW (1-18)</v>
      </c>
      <c r="G16932">
        <f>INT((D16932-1)/6)+1</f>
        <v>3</v>
      </c>
      <c r="H16932">
        <f>MOD(D16932-1,6)+1</f>
        <v>5</v>
      </c>
      <c r="I16932">
        <f>37-D16932</f>
        <v>20</v>
      </c>
      <c r="J16932">
        <f>ABS(D16932-D16933)</f>
        <v>16</v>
      </c>
      <c r="K16932">
        <f>AVERAGE(D16932:D16936)</f>
        <v>17</v>
      </c>
      <c r="L16932">
        <f>AVERAGE(D16932:D16951)</f>
        <v>17</v>
      </c>
      <c r="M16932">
        <f>K16932-L16932</f>
        <v>0</v>
      </c>
      <c r="N16932" t="str">
        <f>IF(K16932&gt;L16932,"HIGH ZONE BIAS",IF(K16932&lt;L16932,"LOW ZONE BIAS","EQUILIBRIUM"))</f>
        <v>EQUILIBRIUM</v>
      </c>
    </row>
    <row r="16933">
      <c r="A16933">
        <v>10625</v>
      </c>
      <c r="B16933" t="str">
        <v>2011-10-15</v>
      </c>
      <c r="C16933" t="str">
        <v>Midday</v>
      </c>
      <c r="D16933">
        <v>33</v>
      </c>
      <c r="E16933" t="str">
        <f>IF(MOD(D16933,2)=0,"EVEN","ODD")</f>
        <v>ODD</v>
      </c>
      <c r="F16933" t="str">
        <f>IF(D16933&lt;=18,"LOW (1-18)","HIGH (19-36)")</f>
        <v>HIGH (19-36)</v>
      </c>
      <c r="G16933">
        <f>INT((D16933-1)/6)+1</f>
        <v>6</v>
      </c>
      <c r="H16933">
        <f>MOD(D16933-1,6)+1</f>
        <v>3</v>
      </c>
      <c r="I16933">
        <f>37-D16933</f>
        <v>4</v>
      </c>
      <c r="J16933">
        <f>ABS(D16933-D16934)</f>
        <v>14</v>
      </c>
      <c r="K16933">
        <f>AVERAGE(D16933:D16937)</f>
        <v>33</v>
      </c>
      <c r="L16933">
        <f>AVERAGE(D16933:D16952)</f>
        <v>33</v>
      </c>
      <c r="M16933">
        <f>K16933-L16933</f>
        <v>0</v>
      </c>
      <c r="N16933" t="str">
        <f>IF(K16933&gt;L16933,"HIGH ZONE BIAS",IF(K16933&lt;L16933,"LOW ZONE BIAS","EQUILIBRIUM"))</f>
        <v>EQUILIBRIUM</v>
      </c>
    </row>
    <row r="16934">
      <c r="A16934">
        <v>10624</v>
      </c>
      <c r="B16934" t="str">
        <v>2011-10-14</v>
      </c>
      <c r="C16934" t="str">
        <v>Evening</v>
      </c>
      <c r="D16934">
        <v>19</v>
      </c>
      <c r="E16934" t="str">
        <f>IF(MOD(D16934,2)=0,"EVEN","ODD")</f>
        <v>ODD</v>
      </c>
      <c r="F16934" t="str">
        <f>IF(D16934&lt;=18,"LOW (1-18)","HIGH (19-36)")</f>
        <v>HIGH (19-36)</v>
      </c>
      <c r="G16934">
        <f>INT((D16934-1)/6)+1</f>
        <v>4</v>
      </c>
      <c r="H16934">
        <f>MOD(D16934-1,6)+1</f>
        <v>1</v>
      </c>
      <c r="I16934">
        <f>37-D16934</f>
        <v>18</v>
      </c>
      <c r="J16934">
        <f>ABS(D16934-D16935)</f>
        <v>14</v>
      </c>
      <c r="K16934">
        <f>AVERAGE(D16934:D16938)</f>
        <v>19</v>
      </c>
      <c r="L16934">
        <f>AVERAGE(D16934:D16953)</f>
        <v>19</v>
      </c>
      <c r="M16934">
        <f>K16934-L16934</f>
        <v>0</v>
      </c>
      <c r="N16934" t="str">
        <f>IF(K16934&gt;L16934,"HIGH ZONE BIAS",IF(K16934&lt;L16934,"LOW ZONE BIAS","EQUILIBRIUM"))</f>
        <v>EQUILIBRIUM</v>
      </c>
    </row>
    <row r="16935">
      <c r="A16935">
        <v>10623</v>
      </c>
      <c r="B16935" t="str">
        <v>2011-10-14</v>
      </c>
      <c r="C16935" t="str">
        <v>Midday</v>
      </c>
      <c r="D16935">
        <v>5</v>
      </c>
      <c r="E16935" t="str">
        <f>IF(MOD(D16935,2)=0,"EVEN","ODD")</f>
        <v>ODD</v>
      </c>
      <c r="F16935" t="str">
        <f>IF(D16935&lt;=18,"LOW (1-18)","HIGH (19-36)")</f>
        <v>LOW (1-18)</v>
      </c>
      <c r="G16935">
        <f>INT((D16935-1)/6)+1</f>
        <v>1</v>
      </c>
      <c r="H16935">
        <f>MOD(D16935-1,6)+1</f>
        <v>5</v>
      </c>
      <c r="I16935">
        <f>37-D16935</f>
        <v>32</v>
      </c>
      <c r="J16935">
        <f>ABS(D16935-D16936)</f>
        <v>31</v>
      </c>
      <c r="K16935">
        <f>AVERAGE(D16935:D16939)</f>
        <v>5</v>
      </c>
      <c r="L16935">
        <f>AVERAGE(D16935:D16954)</f>
        <v>5</v>
      </c>
      <c r="M16935">
        <f>K16935-L16935</f>
        <v>0</v>
      </c>
      <c r="N16935" t="str">
        <f>IF(K16935&gt;L16935,"HIGH ZONE BIAS",IF(K16935&lt;L16935,"LOW ZONE BIAS","EQUILIBRIUM"))</f>
        <v>EQUILIBRIUM</v>
      </c>
    </row>
    <row r="16936">
      <c r="A16936">
        <v>10622</v>
      </c>
      <c r="B16936" t="str">
        <v>2011-10-13</v>
      </c>
      <c r="C16936" t="str">
        <v>Evening</v>
      </c>
      <c r="D16936">
        <v>36</v>
      </c>
      <c r="E16936" t="str">
        <f>IF(MOD(D16936,2)=0,"EVEN","ODD")</f>
        <v>EVEN</v>
      </c>
      <c r="F16936" t="str">
        <f>IF(D16936&lt;=18,"LOW (1-18)","HIGH (19-36)")</f>
        <v>HIGH (19-36)</v>
      </c>
      <c r="G16936">
        <f>INT((D16936-1)/6)+1</f>
        <v>6</v>
      </c>
      <c r="H16936">
        <f>MOD(D16936-1,6)+1</f>
        <v>6</v>
      </c>
      <c r="I16936">
        <f>37-D16936</f>
        <v>1</v>
      </c>
      <c r="J16936">
        <f>ABS(D16936-D16937)</f>
        <v>33</v>
      </c>
      <c r="K16936">
        <f>AVERAGE(D16936:D16940)</f>
        <v>36</v>
      </c>
      <c r="L16936">
        <f>AVERAGE(D16936:D16955)</f>
        <v>36</v>
      </c>
      <c r="M16936">
        <f>K16936-L16936</f>
        <v>0</v>
      </c>
      <c r="N16936" t="str">
        <f>IF(K16936&gt;L16936,"HIGH ZONE BIAS",IF(K16936&lt;L16936,"LOW ZONE BIAS","EQUILIBRIUM"))</f>
        <v>EQUILIBRIUM</v>
      </c>
    </row>
    <row r="16937">
      <c r="A16937">
        <v>10621</v>
      </c>
      <c r="B16937" t="str">
        <v>2011-10-13</v>
      </c>
      <c r="C16937" t="str">
        <v>Midday</v>
      </c>
      <c r="D16937">
        <v>3</v>
      </c>
      <c r="E16937" t="str">
        <f>IF(MOD(D16937,2)=0,"EVEN","ODD")</f>
        <v>ODD</v>
      </c>
      <c r="F16937" t="str">
        <f>IF(D16937&lt;=18,"LOW (1-18)","HIGH (19-36)")</f>
        <v>LOW (1-18)</v>
      </c>
      <c r="G16937">
        <f>INT((D16937-1)/6)+1</f>
        <v>1</v>
      </c>
      <c r="H16937">
        <f>MOD(D16937-1,6)+1</f>
        <v>3</v>
      </c>
      <c r="I16937">
        <f>37-D16937</f>
        <v>34</v>
      </c>
      <c r="J16937">
        <f>ABS(D16937-D16938)</f>
        <v>20</v>
      </c>
      <c r="K16937">
        <f>AVERAGE(D16937:D16941)</f>
        <v>3</v>
      </c>
      <c r="L16937">
        <f>AVERAGE(D16937:D16956)</f>
        <v>3</v>
      </c>
      <c r="M16937">
        <f>K16937-L16937</f>
        <v>0</v>
      </c>
      <c r="N16937" t="str">
        <f>IF(K16937&gt;L16937,"HIGH ZONE BIAS",IF(K16937&lt;L16937,"LOW ZONE BIAS","EQUILIBRIUM"))</f>
        <v>EQUILIBRIUM</v>
      </c>
    </row>
    <row r="16938">
      <c r="A16938">
        <v>10620</v>
      </c>
      <c r="B16938" t="str">
        <v>2011-10-12</v>
      </c>
      <c r="C16938" t="str">
        <v>Evening</v>
      </c>
      <c r="D16938">
        <v>23</v>
      </c>
      <c r="E16938" t="str">
        <f>IF(MOD(D16938,2)=0,"EVEN","ODD")</f>
        <v>ODD</v>
      </c>
      <c r="F16938" t="str">
        <f>IF(D16938&lt;=18,"LOW (1-18)","HIGH (19-36)")</f>
        <v>HIGH (19-36)</v>
      </c>
      <c r="G16938">
        <f>INT((D16938-1)/6)+1</f>
        <v>4</v>
      </c>
      <c r="H16938">
        <f>MOD(D16938-1,6)+1</f>
        <v>5</v>
      </c>
      <c r="I16938">
        <f>37-D16938</f>
        <v>14</v>
      </c>
      <c r="J16938">
        <f>ABS(D16938-D16939)</f>
        <v>13</v>
      </c>
      <c r="K16938">
        <f>AVERAGE(D16938:D16942)</f>
        <v>23</v>
      </c>
      <c r="L16938">
        <f>AVERAGE(D16938:D16957)</f>
        <v>23</v>
      </c>
      <c r="M16938">
        <f>K16938-L16938</f>
        <v>0</v>
      </c>
      <c r="N16938" t="str">
        <f>IF(K16938&gt;L16938,"HIGH ZONE BIAS",IF(K16938&lt;L16938,"LOW ZONE BIAS","EQUILIBRIUM"))</f>
        <v>EQUILIBRIUM</v>
      </c>
    </row>
    <row r="16939">
      <c r="A16939">
        <v>10619</v>
      </c>
      <c r="B16939" t="str">
        <v>2011-10-12</v>
      </c>
      <c r="C16939" t="str">
        <v>Midday</v>
      </c>
      <c r="D16939">
        <v>10</v>
      </c>
      <c r="E16939" t="str">
        <f>IF(MOD(D16939,2)=0,"EVEN","ODD")</f>
        <v>EVEN</v>
      </c>
      <c r="F16939" t="str">
        <f>IF(D16939&lt;=18,"LOW (1-18)","HIGH (19-36)")</f>
        <v>LOW (1-18)</v>
      </c>
      <c r="G16939">
        <f>INT((D16939-1)/6)+1</f>
        <v>2</v>
      </c>
      <c r="H16939">
        <f>MOD(D16939-1,6)+1</f>
        <v>4</v>
      </c>
      <c r="I16939">
        <f>37-D16939</f>
        <v>27</v>
      </c>
      <c r="J16939">
        <f>ABS(D16939-D16940)</f>
        <v>10</v>
      </c>
      <c r="K16939">
        <f>AVERAGE(D16939:D16943)</f>
        <v>10</v>
      </c>
      <c r="L16939">
        <f>AVERAGE(D16939:D16958)</f>
        <v>10</v>
      </c>
      <c r="M16939">
        <f>K16939-L16939</f>
        <v>0</v>
      </c>
      <c r="N16939" t="str">
        <f>IF(K16939&gt;L16939,"HIGH ZONE BIAS",IF(K16939&lt;L16939,"LOW ZONE BIAS","EQUILIBRIUM"))</f>
        <v>EQUILIBRIUM</v>
      </c>
    </row>
    <row r="16940">
      <c r="A16940">
        <v>10618</v>
      </c>
      <c r="B16940" t="str">
        <v>2011-10-11</v>
      </c>
      <c r="C16940" t="str">
        <v>Evening</v>
      </c>
      <c r="D16940">
        <v>20</v>
      </c>
      <c r="E16940" t="str">
        <f>IF(MOD(D16940,2)=0,"EVEN","ODD")</f>
        <v>EVEN</v>
      </c>
      <c r="F16940" t="str">
        <f>IF(D16940&lt;=18,"LOW (1-18)","HIGH (19-36)")</f>
        <v>HIGH (19-36)</v>
      </c>
      <c r="G16940">
        <f>INT((D16940-1)/6)+1</f>
        <v>4</v>
      </c>
      <c r="H16940">
        <f>MOD(D16940-1,6)+1</f>
        <v>2</v>
      </c>
      <c r="I16940">
        <f>37-D16940</f>
        <v>17</v>
      </c>
      <c r="J16940">
        <f>ABS(D16940-D16941)</f>
        <v>17</v>
      </c>
      <c r="K16940">
        <f>AVERAGE(D16940:D16944)</f>
        <v>20</v>
      </c>
      <c r="L16940">
        <f>AVERAGE(D16940:D16959)</f>
        <v>20</v>
      </c>
      <c r="M16940">
        <f>K16940-L16940</f>
        <v>0</v>
      </c>
      <c r="N16940" t="str">
        <f>IF(K16940&gt;L16940,"HIGH ZONE BIAS",IF(K16940&lt;L16940,"LOW ZONE BIAS","EQUILIBRIUM"))</f>
        <v>EQUILIBRIUM</v>
      </c>
    </row>
    <row r="16941">
      <c r="A16941">
        <v>10617</v>
      </c>
      <c r="B16941" t="str">
        <v>2011-10-11</v>
      </c>
      <c r="C16941" t="str">
        <v>Midday</v>
      </c>
      <c r="D16941">
        <v>3</v>
      </c>
      <c r="E16941" t="str">
        <f>IF(MOD(D16941,2)=0,"EVEN","ODD")</f>
        <v>ODD</v>
      </c>
      <c r="F16941" t="str">
        <f>IF(D16941&lt;=18,"LOW (1-18)","HIGH (19-36)")</f>
        <v>LOW (1-18)</v>
      </c>
      <c r="G16941">
        <f>INT((D16941-1)/6)+1</f>
        <v>1</v>
      </c>
      <c r="H16941">
        <f>MOD(D16941-1,6)+1</f>
        <v>3</v>
      </c>
      <c r="I16941">
        <f>37-D16941</f>
        <v>34</v>
      </c>
      <c r="J16941">
        <f>ABS(D16941-D16942)</f>
        <v>6</v>
      </c>
      <c r="K16941">
        <f>AVERAGE(D16941:D16945)</f>
        <v>3</v>
      </c>
      <c r="L16941">
        <f>AVERAGE(D16941:D16960)</f>
        <v>3</v>
      </c>
      <c r="M16941">
        <f>K16941-L16941</f>
        <v>0</v>
      </c>
      <c r="N16941" t="str">
        <f>IF(K16941&gt;L16941,"HIGH ZONE BIAS",IF(K16941&lt;L16941,"LOW ZONE BIAS","EQUILIBRIUM"))</f>
        <v>EQUILIBRIUM</v>
      </c>
    </row>
    <row r="16942">
      <c r="A16942">
        <v>10616</v>
      </c>
      <c r="B16942" t="str">
        <v>2011-10-10</v>
      </c>
      <c r="C16942" t="str">
        <v>Evening</v>
      </c>
      <c r="D16942">
        <v>9</v>
      </c>
      <c r="E16942" t="str">
        <f>IF(MOD(D16942,2)=0,"EVEN","ODD")</f>
        <v>ODD</v>
      </c>
      <c r="F16942" t="str">
        <f>IF(D16942&lt;=18,"LOW (1-18)","HIGH (19-36)")</f>
        <v>LOW (1-18)</v>
      </c>
      <c r="G16942">
        <f>INT((D16942-1)/6)+1</f>
        <v>2</v>
      </c>
      <c r="H16942">
        <f>MOD(D16942-1,6)+1</f>
        <v>3</v>
      </c>
      <c r="I16942">
        <f>37-D16942</f>
        <v>28</v>
      </c>
      <c r="J16942">
        <f>ABS(D16942-D16943)</f>
        <v>18</v>
      </c>
      <c r="K16942">
        <f>AVERAGE(D16942:D16946)</f>
        <v>9</v>
      </c>
      <c r="L16942">
        <f>AVERAGE(D16942:D16961)</f>
        <v>9</v>
      </c>
      <c r="M16942">
        <f>K16942-L16942</f>
        <v>0</v>
      </c>
      <c r="N16942" t="str">
        <f>IF(K16942&gt;L16942,"HIGH ZONE BIAS",IF(K16942&lt;L16942,"LOW ZONE BIAS","EQUILIBRIUM"))</f>
        <v>EQUILIBRIUM</v>
      </c>
    </row>
    <row r="16943">
      <c r="A16943">
        <v>10615</v>
      </c>
      <c r="B16943" t="str">
        <v>2011-10-10</v>
      </c>
      <c r="C16943" t="str">
        <v>Midday</v>
      </c>
      <c r="D16943">
        <v>27</v>
      </c>
      <c r="E16943" t="str">
        <f>IF(MOD(D16943,2)=0,"EVEN","ODD")</f>
        <v>ODD</v>
      </c>
      <c r="F16943" t="str">
        <f>IF(D16943&lt;=18,"LOW (1-18)","HIGH (19-36)")</f>
        <v>HIGH (19-36)</v>
      </c>
      <c r="G16943">
        <f>INT((D16943-1)/6)+1</f>
        <v>5</v>
      </c>
      <c r="H16943">
        <f>MOD(D16943-1,6)+1</f>
        <v>3</v>
      </c>
      <c r="I16943">
        <f>37-D16943</f>
        <v>10</v>
      </c>
      <c r="J16943">
        <f>ABS(D16943-D16944)</f>
        <v>26</v>
      </c>
      <c r="K16943">
        <f>AVERAGE(D16943:D16947)</f>
        <v>27</v>
      </c>
      <c r="L16943">
        <f>AVERAGE(D16943:D16962)</f>
        <v>27</v>
      </c>
      <c r="M16943">
        <f>K16943-L16943</f>
        <v>0</v>
      </c>
      <c r="N16943" t="str">
        <f>IF(K16943&gt;L16943,"HIGH ZONE BIAS",IF(K16943&lt;L16943,"LOW ZONE BIAS","EQUILIBRIUM"))</f>
        <v>EQUILIBRIUM</v>
      </c>
    </row>
    <row r="16944">
      <c r="A16944">
        <v>10614</v>
      </c>
      <c r="B16944" t="str">
        <v>2011-10-08</v>
      </c>
      <c r="C16944" t="str">
        <v>Evening</v>
      </c>
      <c r="D16944">
        <v>1</v>
      </c>
      <c r="E16944" t="str">
        <f>IF(MOD(D16944,2)=0,"EVEN","ODD")</f>
        <v>ODD</v>
      </c>
      <c r="F16944" t="str">
        <f>IF(D16944&lt;=18,"LOW (1-18)","HIGH (19-36)")</f>
        <v>LOW (1-18)</v>
      </c>
      <c r="G16944">
        <f>INT((D16944-1)/6)+1</f>
        <v>1</v>
      </c>
      <c r="H16944">
        <f>MOD(D16944-1,6)+1</f>
        <v>1</v>
      </c>
      <c r="I16944">
        <f>37-D16944</f>
        <v>36</v>
      </c>
      <c r="J16944">
        <f>ABS(D16944-D16945)</f>
        <v>13</v>
      </c>
      <c r="K16944">
        <f>AVERAGE(D16944:D16948)</f>
        <v>1</v>
      </c>
      <c r="L16944">
        <f>AVERAGE(D16944:D16963)</f>
        <v>1</v>
      </c>
      <c r="M16944">
        <f>K16944-L16944</f>
        <v>0</v>
      </c>
      <c r="N16944" t="str">
        <f>IF(K16944&gt;L16944,"HIGH ZONE BIAS",IF(K16944&lt;L16944,"LOW ZONE BIAS","EQUILIBRIUM"))</f>
        <v>EQUILIBRIUM</v>
      </c>
    </row>
    <row r="16945">
      <c r="A16945">
        <v>10613</v>
      </c>
      <c r="B16945" t="str">
        <v>2011-10-08</v>
      </c>
      <c r="C16945" t="str">
        <v>Midday</v>
      </c>
      <c r="D16945">
        <v>14</v>
      </c>
      <c r="E16945" t="str">
        <f>IF(MOD(D16945,2)=0,"EVEN","ODD")</f>
        <v>EVEN</v>
      </c>
      <c r="F16945" t="str">
        <f>IF(D16945&lt;=18,"LOW (1-18)","HIGH (19-36)")</f>
        <v>LOW (1-18)</v>
      </c>
      <c r="G16945">
        <f>INT((D16945-1)/6)+1</f>
        <v>3</v>
      </c>
      <c r="H16945">
        <f>MOD(D16945-1,6)+1</f>
        <v>2</v>
      </c>
      <c r="I16945">
        <f>37-D16945</f>
        <v>23</v>
      </c>
      <c r="J16945">
        <f>ABS(D16945-D16946)</f>
        <v>12</v>
      </c>
      <c r="K16945">
        <f>AVERAGE(D16945:D16949)</f>
        <v>14</v>
      </c>
      <c r="L16945">
        <f>AVERAGE(D16945:D16964)</f>
        <v>14</v>
      </c>
      <c r="M16945">
        <f>K16945-L16945</f>
        <v>0</v>
      </c>
      <c r="N16945" t="str">
        <f>IF(K16945&gt;L16945,"HIGH ZONE BIAS",IF(K16945&lt;L16945,"LOW ZONE BIAS","EQUILIBRIUM"))</f>
        <v>EQUILIBRIUM</v>
      </c>
    </row>
    <row r="16946">
      <c r="A16946">
        <v>10612</v>
      </c>
      <c r="B16946" t="str">
        <v>2011-10-07</v>
      </c>
      <c r="C16946" t="str">
        <v>Evening</v>
      </c>
      <c r="D16946">
        <v>2</v>
      </c>
      <c r="E16946" t="str">
        <f>IF(MOD(D16946,2)=0,"EVEN","ODD")</f>
        <v>EVEN</v>
      </c>
      <c r="F16946" t="str">
        <f>IF(D16946&lt;=18,"LOW (1-18)","HIGH (19-36)")</f>
        <v>LOW (1-18)</v>
      </c>
      <c r="G16946">
        <f>INT((D16946-1)/6)+1</f>
        <v>1</v>
      </c>
      <c r="H16946">
        <f>MOD(D16946-1,6)+1</f>
        <v>2</v>
      </c>
      <c r="I16946">
        <f>37-D16946</f>
        <v>35</v>
      </c>
      <c r="J16946">
        <f>ABS(D16946-D16947)</f>
        <v>8</v>
      </c>
      <c r="K16946">
        <f>AVERAGE(D16946:D16950)</f>
        <v>2</v>
      </c>
      <c r="L16946">
        <f>AVERAGE(D16946:D16965)</f>
        <v>2</v>
      </c>
      <c r="M16946">
        <f>K16946-L16946</f>
        <v>0</v>
      </c>
      <c r="N16946" t="str">
        <f>IF(K16946&gt;L16946,"HIGH ZONE BIAS",IF(K16946&lt;L16946,"LOW ZONE BIAS","EQUILIBRIUM"))</f>
        <v>EQUILIBRIUM</v>
      </c>
    </row>
    <row r="16947">
      <c r="A16947">
        <v>10611</v>
      </c>
      <c r="B16947" t="str">
        <v>2011-10-07</v>
      </c>
      <c r="C16947" t="str">
        <v>Midday</v>
      </c>
      <c r="D16947">
        <v>10</v>
      </c>
      <c r="E16947" t="str">
        <f>IF(MOD(D16947,2)=0,"EVEN","ODD")</f>
        <v>EVEN</v>
      </c>
      <c r="F16947" t="str">
        <f>IF(D16947&lt;=18,"LOW (1-18)","HIGH (19-36)")</f>
        <v>LOW (1-18)</v>
      </c>
      <c r="G16947">
        <f>INT((D16947-1)/6)+1</f>
        <v>2</v>
      </c>
      <c r="H16947">
        <f>MOD(D16947-1,6)+1</f>
        <v>4</v>
      </c>
      <c r="I16947">
        <f>37-D16947</f>
        <v>27</v>
      </c>
      <c r="J16947">
        <f>ABS(D16947-D16948)</f>
        <v>11</v>
      </c>
      <c r="K16947">
        <f>AVERAGE(D16947:D16951)</f>
        <v>10</v>
      </c>
      <c r="L16947">
        <f>AVERAGE(D16947:D16966)</f>
        <v>10</v>
      </c>
      <c r="M16947">
        <f>K16947-L16947</f>
        <v>0</v>
      </c>
      <c r="N16947" t="str">
        <f>IF(K16947&gt;L16947,"HIGH ZONE BIAS",IF(K16947&lt;L16947,"LOW ZONE BIAS","EQUILIBRIUM"))</f>
        <v>EQUILIBRIUM</v>
      </c>
    </row>
    <row r="16948">
      <c r="A16948">
        <v>10610</v>
      </c>
      <c r="B16948" t="str">
        <v>2011-10-06</v>
      </c>
      <c r="C16948" t="str">
        <v>Evening</v>
      </c>
      <c r="D16948">
        <v>21</v>
      </c>
      <c r="E16948" t="str">
        <f>IF(MOD(D16948,2)=0,"EVEN","ODD")</f>
        <v>ODD</v>
      </c>
      <c r="F16948" t="str">
        <f>IF(D16948&lt;=18,"LOW (1-18)","HIGH (19-36)")</f>
        <v>HIGH (19-36)</v>
      </c>
      <c r="G16948">
        <f>INT((D16948-1)/6)+1</f>
        <v>4</v>
      </c>
      <c r="H16948">
        <f>MOD(D16948-1,6)+1</f>
        <v>3</v>
      </c>
      <c r="I16948">
        <f>37-D16948</f>
        <v>16</v>
      </c>
      <c r="J16948">
        <f>ABS(D16948-D16949)</f>
        <v>17</v>
      </c>
      <c r="K16948">
        <f>AVERAGE(D16948:D16952)</f>
        <v>21</v>
      </c>
      <c r="L16948">
        <f>AVERAGE(D16948:D16967)</f>
        <v>21</v>
      </c>
      <c r="M16948">
        <f>K16948-L16948</f>
        <v>0</v>
      </c>
      <c r="N16948" t="str">
        <f>IF(K16948&gt;L16948,"HIGH ZONE BIAS",IF(K16948&lt;L16948,"LOW ZONE BIAS","EQUILIBRIUM"))</f>
        <v>EQUILIBRIUM</v>
      </c>
    </row>
    <row r="16949">
      <c r="A16949">
        <v>10609</v>
      </c>
      <c r="B16949" t="str">
        <v>2011-10-06</v>
      </c>
      <c r="C16949" t="str">
        <v>Midday</v>
      </c>
      <c r="D16949">
        <v>4</v>
      </c>
      <c r="E16949" t="str">
        <f>IF(MOD(D16949,2)=0,"EVEN","ODD")</f>
        <v>EVEN</v>
      </c>
      <c r="F16949" t="str">
        <f>IF(D16949&lt;=18,"LOW (1-18)","HIGH (19-36)")</f>
        <v>LOW (1-18)</v>
      </c>
      <c r="G16949">
        <f>INT((D16949-1)/6)+1</f>
        <v>1</v>
      </c>
      <c r="H16949">
        <f>MOD(D16949-1,6)+1</f>
        <v>4</v>
      </c>
      <c r="I16949">
        <f>37-D16949</f>
        <v>33</v>
      </c>
      <c r="J16949">
        <f>ABS(D16949-D16950)</f>
        <v>21</v>
      </c>
      <c r="K16949">
        <f>AVERAGE(D16949:D16953)</f>
        <v>4</v>
      </c>
      <c r="L16949">
        <f>AVERAGE(D16949:D16968)</f>
        <v>4</v>
      </c>
      <c r="M16949">
        <f>K16949-L16949</f>
        <v>0</v>
      </c>
      <c r="N16949" t="str">
        <f>IF(K16949&gt;L16949,"HIGH ZONE BIAS",IF(K16949&lt;L16949,"LOW ZONE BIAS","EQUILIBRIUM"))</f>
        <v>EQUILIBRIUM</v>
      </c>
    </row>
    <row r="16950">
      <c r="A16950">
        <v>10608</v>
      </c>
      <c r="B16950" t="str">
        <v>2011-10-05</v>
      </c>
      <c r="C16950" t="str">
        <v>Evening</v>
      </c>
      <c r="D16950">
        <v>25</v>
      </c>
      <c r="E16950" t="str">
        <f>IF(MOD(D16950,2)=0,"EVEN","ODD")</f>
        <v>ODD</v>
      </c>
      <c r="F16950" t="str">
        <f>IF(D16950&lt;=18,"LOW (1-18)","HIGH (19-36)")</f>
        <v>HIGH (19-36)</v>
      </c>
      <c r="G16950">
        <f>INT((D16950-1)/6)+1</f>
        <v>5</v>
      </c>
      <c r="H16950">
        <f>MOD(D16950-1,6)+1</f>
        <v>1</v>
      </c>
      <c r="I16950">
        <f>37-D16950</f>
        <v>12</v>
      </c>
      <c r="J16950">
        <f>ABS(D16950-D16951)</f>
        <v>15</v>
      </c>
      <c r="K16950">
        <f>AVERAGE(D16950:D16954)</f>
        <v>25</v>
      </c>
      <c r="L16950">
        <f>AVERAGE(D16950:D16969)</f>
        <v>25</v>
      </c>
      <c r="M16950">
        <f>K16950-L16950</f>
        <v>0</v>
      </c>
      <c r="N16950" t="str">
        <f>IF(K16950&gt;L16950,"HIGH ZONE BIAS",IF(K16950&lt;L16950,"LOW ZONE BIAS","EQUILIBRIUM"))</f>
        <v>EQUILIBRIUM</v>
      </c>
    </row>
    <row r="16951">
      <c r="A16951">
        <v>10607</v>
      </c>
      <c r="B16951" t="str">
        <v>2011-10-05</v>
      </c>
      <c r="C16951" t="str">
        <v>Midday</v>
      </c>
      <c r="D16951">
        <v>10</v>
      </c>
      <c r="E16951" t="str">
        <f>IF(MOD(D16951,2)=0,"EVEN","ODD")</f>
        <v>EVEN</v>
      </c>
      <c r="F16951" t="str">
        <f>IF(D16951&lt;=18,"LOW (1-18)","HIGH (19-36)")</f>
        <v>LOW (1-18)</v>
      </c>
      <c r="G16951">
        <f>INT((D16951-1)/6)+1</f>
        <v>2</v>
      </c>
      <c r="H16951">
        <f>MOD(D16951-1,6)+1</f>
        <v>4</v>
      </c>
      <c r="I16951">
        <f>37-D16951</f>
        <v>27</v>
      </c>
      <c r="J16951">
        <f>ABS(D16951-D16952)</f>
        <v>8</v>
      </c>
      <c r="K16951">
        <f>AVERAGE(D16951:D16955)</f>
        <v>10</v>
      </c>
      <c r="L16951">
        <f>AVERAGE(D16951:D16970)</f>
        <v>10</v>
      </c>
      <c r="M16951">
        <f>K16951-L16951</f>
        <v>0</v>
      </c>
      <c r="N16951" t="str">
        <f>IF(K16951&gt;L16951,"HIGH ZONE BIAS",IF(K16951&lt;L16951,"LOW ZONE BIAS","EQUILIBRIUM"))</f>
        <v>EQUILIBRIUM</v>
      </c>
    </row>
    <row r="16952">
      <c r="A16952">
        <v>10606</v>
      </c>
      <c r="B16952" t="str">
        <v>2011-10-04</v>
      </c>
      <c r="C16952" t="str">
        <v>Evening</v>
      </c>
      <c r="D16952">
        <v>2</v>
      </c>
      <c r="E16952" t="str">
        <f>IF(MOD(D16952,2)=0,"EVEN","ODD")</f>
        <v>EVEN</v>
      </c>
      <c r="F16952" t="str">
        <f>IF(D16952&lt;=18,"LOW (1-18)","HIGH (19-36)")</f>
        <v>LOW (1-18)</v>
      </c>
      <c r="G16952">
        <f>INT((D16952-1)/6)+1</f>
        <v>1</v>
      </c>
      <c r="H16952">
        <f>MOD(D16952-1,6)+1</f>
        <v>2</v>
      </c>
      <c r="I16952">
        <f>37-D16952</f>
        <v>35</v>
      </c>
      <c r="J16952">
        <f>ABS(D16952-D16953)</f>
        <v>27</v>
      </c>
      <c r="K16952">
        <f>AVERAGE(D16952:D16956)</f>
        <v>2</v>
      </c>
      <c r="L16952">
        <f>AVERAGE(D16952:D16971)</f>
        <v>2</v>
      </c>
      <c r="M16952">
        <f>K16952-L16952</f>
        <v>0</v>
      </c>
      <c r="N16952" t="str">
        <f>IF(K16952&gt;L16952,"HIGH ZONE BIAS",IF(K16952&lt;L16952,"LOW ZONE BIAS","EQUILIBRIUM"))</f>
        <v>EQUILIBRIUM</v>
      </c>
    </row>
    <row r="16953">
      <c r="A16953">
        <v>10605</v>
      </c>
      <c r="B16953" t="str">
        <v>2011-10-04</v>
      </c>
      <c r="C16953" t="str">
        <v>Midday</v>
      </c>
      <c r="D16953">
        <v>29</v>
      </c>
      <c r="E16953" t="str">
        <f>IF(MOD(D16953,2)=0,"EVEN","ODD")</f>
        <v>ODD</v>
      </c>
      <c r="F16953" t="str">
        <f>IF(D16953&lt;=18,"LOW (1-18)","HIGH (19-36)")</f>
        <v>HIGH (19-36)</v>
      </c>
      <c r="G16953">
        <f>INT((D16953-1)/6)+1</f>
        <v>5</v>
      </c>
      <c r="H16953">
        <f>MOD(D16953-1,6)+1</f>
        <v>5</v>
      </c>
      <c r="I16953">
        <f>37-D16953</f>
        <v>8</v>
      </c>
      <c r="J16953">
        <f>ABS(D16953-D16954)</f>
        <v>4</v>
      </c>
      <c r="K16953">
        <f>AVERAGE(D16953:D16957)</f>
        <v>29</v>
      </c>
      <c r="L16953">
        <f>AVERAGE(D16953:D16972)</f>
        <v>29</v>
      </c>
      <c r="M16953">
        <f>K16953-L16953</f>
        <v>0</v>
      </c>
      <c r="N16953" t="str">
        <f>IF(K16953&gt;L16953,"HIGH ZONE BIAS",IF(K16953&lt;L16953,"LOW ZONE BIAS","EQUILIBRIUM"))</f>
        <v>EQUILIBRIUM</v>
      </c>
    </row>
    <row r="16954">
      <c r="A16954">
        <v>10604</v>
      </c>
      <c r="B16954" t="str">
        <v>2011-10-03</v>
      </c>
      <c r="C16954" t="str">
        <v>Evening</v>
      </c>
      <c r="D16954">
        <v>33</v>
      </c>
      <c r="E16954" t="str">
        <f>IF(MOD(D16954,2)=0,"EVEN","ODD")</f>
        <v>ODD</v>
      </c>
      <c r="F16954" t="str">
        <f>IF(D16954&lt;=18,"LOW (1-18)","HIGH (19-36)")</f>
        <v>HIGH (19-36)</v>
      </c>
      <c r="G16954">
        <f>INT((D16954-1)/6)+1</f>
        <v>6</v>
      </c>
      <c r="H16954">
        <f>MOD(D16954-1,6)+1</f>
        <v>3</v>
      </c>
      <c r="I16954">
        <f>37-D16954</f>
        <v>4</v>
      </c>
      <c r="J16954">
        <f>ABS(D16954-D16955)</f>
        <v>12</v>
      </c>
      <c r="K16954">
        <f>AVERAGE(D16954:D16958)</f>
        <v>33</v>
      </c>
      <c r="L16954">
        <f>AVERAGE(D16954:D16973)</f>
        <v>33</v>
      </c>
      <c r="M16954">
        <f>K16954-L16954</f>
        <v>0</v>
      </c>
      <c r="N16954" t="str">
        <f>IF(K16954&gt;L16954,"HIGH ZONE BIAS",IF(K16954&lt;L16954,"LOW ZONE BIAS","EQUILIBRIUM"))</f>
        <v>EQUILIBRIUM</v>
      </c>
    </row>
    <row r="16955">
      <c r="A16955">
        <v>10603</v>
      </c>
      <c r="B16955" t="str">
        <v>2011-10-03</v>
      </c>
      <c r="C16955" t="str">
        <v>Midday</v>
      </c>
      <c r="D16955">
        <v>21</v>
      </c>
      <c r="E16955" t="str">
        <f>IF(MOD(D16955,2)=0,"EVEN","ODD")</f>
        <v>ODD</v>
      </c>
      <c r="F16955" t="str">
        <f>IF(D16955&lt;=18,"LOW (1-18)","HIGH (19-36)")</f>
        <v>HIGH (19-36)</v>
      </c>
      <c r="G16955">
        <f>INT((D16955-1)/6)+1</f>
        <v>4</v>
      </c>
      <c r="H16955">
        <f>MOD(D16955-1,6)+1</f>
        <v>3</v>
      </c>
      <c r="I16955">
        <f>37-D16955</f>
        <v>16</v>
      </c>
      <c r="J16955">
        <f>ABS(D16955-D16956)</f>
        <v>19</v>
      </c>
      <c r="K16955">
        <f>AVERAGE(D16955:D16959)</f>
        <v>21</v>
      </c>
      <c r="L16955">
        <f>AVERAGE(D16955:D16974)</f>
        <v>21</v>
      </c>
      <c r="M16955">
        <f>K16955-L16955</f>
        <v>0</v>
      </c>
      <c r="N16955" t="str">
        <f>IF(K16955&gt;L16955,"HIGH ZONE BIAS",IF(K16955&lt;L16955,"LOW ZONE BIAS","EQUILIBRIUM"))</f>
        <v>EQUILIBRIUM</v>
      </c>
    </row>
    <row r="16956">
      <c r="A16956">
        <v>10602</v>
      </c>
      <c r="B16956" t="str">
        <v>2011-10-01</v>
      </c>
      <c r="C16956" t="str">
        <v>Evening</v>
      </c>
      <c r="D16956">
        <v>2</v>
      </c>
      <c r="E16956" t="str">
        <f>IF(MOD(D16956,2)=0,"EVEN","ODD")</f>
        <v>EVEN</v>
      </c>
      <c r="F16956" t="str">
        <f>IF(D16956&lt;=18,"LOW (1-18)","HIGH (19-36)")</f>
        <v>LOW (1-18)</v>
      </c>
      <c r="G16956">
        <f>INT((D16956-1)/6)+1</f>
        <v>1</v>
      </c>
      <c r="H16956">
        <f>MOD(D16956-1,6)+1</f>
        <v>2</v>
      </c>
      <c r="I16956">
        <f>37-D16956</f>
        <v>35</v>
      </c>
      <c r="J16956">
        <f>ABS(D16956-D16957)</f>
        <v>33</v>
      </c>
      <c r="K16956">
        <f>AVERAGE(D16956:D16960)</f>
        <v>2</v>
      </c>
      <c r="L16956">
        <f>AVERAGE(D16956:D16975)</f>
        <v>2</v>
      </c>
      <c r="M16956">
        <f>K16956-L16956</f>
        <v>0</v>
      </c>
      <c r="N16956" t="str">
        <f>IF(K16956&gt;L16956,"HIGH ZONE BIAS",IF(K16956&lt;L16956,"LOW ZONE BIAS","EQUILIBRIUM"))</f>
        <v>EQUILIBRIUM</v>
      </c>
    </row>
    <row r="16957">
      <c r="A16957">
        <v>10601</v>
      </c>
      <c r="B16957" t="str">
        <v>2011-10-01</v>
      </c>
      <c r="C16957" t="str">
        <v>Midday</v>
      </c>
      <c r="D16957">
        <v>35</v>
      </c>
      <c r="E16957" t="str">
        <f>IF(MOD(D16957,2)=0,"EVEN","ODD")</f>
        <v>ODD</v>
      </c>
      <c r="F16957" t="str">
        <f>IF(D16957&lt;=18,"LOW (1-18)","HIGH (19-36)")</f>
        <v>HIGH (19-36)</v>
      </c>
      <c r="G16957">
        <f>INT((D16957-1)/6)+1</f>
        <v>6</v>
      </c>
      <c r="H16957">
        <f>MOD(D16957-1,6)+1</f>
        <v>5</v>
      </c>
      <c r="I16957">
        <f>37-D16957</f>
        <v>2</v>
      </c>
      <c r="J16957">
        <f>ABS(D16957-D16958)</f>
        <v>23</v>
      </c>
      <c r="K16957">
        <f>AVERAGE(D16957:D16961)</f>
        <v>35</v>
      </c>
      <c r="L16957">
        <f>AVERAGE(D16957:D16976)</f>
        <v>35</v>
      </c>
      <c r="M16957">
        <f>K16957-L16957</f>
        <v>0</v>
      </c>
      <c r="N16957" t="str">
        <f>IF(K16957&gt;L16957,"HIGH ZONE BIAS",IF(K16957&lt;L16957,"LOW ZONE BIAS","EQUILIBRIUM"))</f>
        <v>EQUILIBRIUM</v>
      </c>
    </row>
    <row r="16958">
      <c r="A16958">
        <v>10600</v>
      </c>
      <c r="B16958" t="str">
        <v>2011-09-30</v>
      </c>
      <c r="C16958" t="str">
        <v>Evening</v>
      </c>
      <c r="D16958">
        <v>12</v>
      </c>
      <c r="E16958" t="str">
        <f>IF(MOD(D16958,2)=0,"EVEN","ODD")</f>
        <v>EVEN</v>
      </c>
      <c r="F16958" t="str">
        <f>IF(D16958&lt;=18,"LOW (1-18)","HIGH (19-36)")</f>
        <v>LOW (1-18)</v>
      </c>
      <c r="G16958">
        <f>INT((D16958-1)/6)+1</f>
        <v>2</v>
      </c>
      <c r="H16958">
        <f>MOD(D16958-1,6)+1</f>
        <v>6</v>
      </c>
      <c r="I16958">
        <f>37-D16958</f>
        <v>25</v>
      </c>
      <c r="J16958">
        <f>ABS(D16958-D16959)</f>
        <v>0</v>
      </c>
      <c r="K16958">
        <f>AVERAGE(D16958:D16962)</f>
        <v>12</v>
      </c>
      <c r="L16958">
        <f>AVERAGE(D16958:D16977)</f>
        <v>12</v>
      </c>
      <c r="M16958">
        <f>K16958-L16958</f>
        <v>0</v>
      </c>
      <c r="N16958" t="str">
        <f>IF(K16958&gt;L16958,"HIGH ZONE BIAS",IF(K16958&lt;L16958,"LOW ZONE BIAS","EQUILIBRIUM"))</f>
        <v>EQUILIBRIUM</v>
      </c>
    </row>
    <row r="16959">
      <c r="A16959">
        <v>10599</v>
      </c>
      <c r="B16959" t="str">
        <v>2011-09-30</v>
      </c>
      <c r="C16959" t="str">
        <v>Midday</v>
      </c>
      <c r="D16959">
        <v>12</v>
      </c>
      <c r="E16959" t="str">
        <f>IF(MOD(D16959,2)=0,"EVEN","ODD")</f>
        <v>EVEN</v>
      </c>
      <c r="F16959" t="str">
        <f>IF(D16959&lt;=18,"LOW (1-18)","HIGH (19-36)")</f>
        <v>LOW (1-18)</v>
      </c>
      <c r="G16959">
        <f>INT((D16959-1)/6)+1</f>
        <v>2</v>
      </c>
      <c r="H16959">
        <f>MOD(D16959-1,6)+1</f>
        <v>6</v>
      </c>
      <c r="I16959">
        <f>37-D16959</f>
        <v>25</v>
      </c>
      <c r="J16959">
        <f>ABS(D16959-D16960)</f>
        <v>8</v>
      </c>
      <c r="K16959">
        <f>AVERAGE(D16959:D16963)</f>
        <v>12</v>
      </c>
      <c r="L16959">
        <f>AVERAGE(D16959:D16978)</f>
        <v>12</v>
      </c>
      <c r="M16959">
        <f>K16959-L16959</f>
        <v>0</v>
      </c>
      <c r="N16959" t="str">
        <f>IF(K16959&gt;L16959,"HIGH ZONE BIAS",IF(K16959&lt;L16959,"LOW ZONE BIAS","EQUILIBRIUM"))</f>
        <v>EQUILIBRIUM</v>
      </c>
    </row>
    <row r="16960">
      <c r="A16960">
        <v>10598</v>
      </c>
      <c r="B16960" t="str">
        <v>2011-09-29</v>
      </c>
      <c r="C16960" t="str">
        <v>Evening</v>
      </c>
      <c r="D16960">
        <v>20</v>
      </c>
      <c r="E16960" t="str">
        <f>IF(MOD(D16960,2)=0,"EVEN","ODD")</f>
        <v>EVEN</v>
      </c>
      <c r="F16960" t="str">
        <f>IF(D16960&lt;=18,"LOW (1-18)","HIGH (19-36)")</f>
        <v>HIGH (19-36)</v>
      </c>
      <c r="G16960">
        <f>INT((D16960-1)/6)+1</f>
        <v>4</v>
      </c>
      <c r="H16960">
        <f>MOD(D16960-1,6)+1</f>
        <v>2</v>
      </c>
      <c r="I16960">
        <f>37-D16960</f>
        <v>17</v>
      </c>
      <c r="J16960">
        <f>ABS(D16960-D16961)</f>
        <v>12</v>
      </c>
      <c r="K16960">
        <f>AVERAGE(D16960:D16964)</f>
        <v>20</v>
      </c>
      <c r="L16960">
        <f>AVERAGE(D16960:D16979)</f>
        <v>20</v>
      </c>
      <c r="M16960">
        <f>K16960-L16960</f>
        <v>0</v>
      </c>
      <c r="N16960" t="str">
        <f>IF(K16960&gt;L16960,"HIGH ZONE BIAS",IF(K16960&lt;L16960,"LOW ZONE BIAS","EQUILIBRIUM"))</f>
        <v>EQUILIBRIUM</v>
      </c>
    </row>
    <row r="16961">
      <c r="A16961">
        <v>10597</v>
      </c>
      <c r="B16961" t="str">
        <v>2011-09-29</v>
      </c>
      <c r="C16961" t="str">
        <v>Midday</v>
      </c>
      <c r="D16961">
        <v>8</v>
      </c>
      <c r="E16961" t="str">
        <f>IF(MOD(D16961,2)=0,"EVEN","ODD")</f>
        <v>EVEN</v>
      </c>
      <c r="F16961" t="str">
        <f>IF(D16961&lt;=18,"LOW (1-18)","HIGH (19-36)")</f>
        <v>LOW (1-18)</v>
      </c>
      <c r="G16961">
        <f>INT((D16961-1)/6)+1</f>
        <v>2</v>
      </c>
      <c r="H16961">
        <f>MOD(D16961-1,6)+1</f>
        <v>2</v>
      </c>
      <c r="I16961">
        <f>37-D16961</f>
        <v>29</v>
      </c>
      <c r="J16961">
        <f>ABS(D16961-D16962)</f>
        <v>23</v>
      </c>
      <c r="K16961">
        <f>AVERAGE(D16961:D16965)</f>
        <v>8</v>
      </c>
      <c r="L16961">
        <f>AVERAGE(D16961:D16980)</f>
        <v>8</v>
      </c>
      <c r="M16961">
        <f>K16961-L16961</f>
        <v>0</v>
      </c>
      <c r="N16961" t="str">
        <f>IF(K16961&gt;L16961,"HIGH ZONE BIAS",IF(K16961&lt;L16961,"LOW ZONE BIAS","EQUILIBRIUM"))</f>
        <v>EQUILIBRIUM</v>
      </c>
    </row>
    <row r="16962">
      <c r="A16962">
        <v>10596</v>
      </c>
      <c r="B16962" t="str">
        <v>2011-09-28</v>
      </c>
      <c r="C16962" t="str">
        <v>Evening</v>
      </c>
      <c r="D16962">
        <v>31</v>
      </c>
      <c r="E16962" t="str">
        <f>IF(MOD(D16962,2)=0,"EVEN","ODD")</f>
        <v>ODD</v>
      </c>
      <c r="F16962" t="str">
        <f>IF(D16962&lt;=18,"LOW (1-18)","HIGH (19-36)")</f>
        <v>HIGH (19-36)</v>
      </c>
      <c r="G16962">
        <f>INT((D16962-1)/6)+1</f>
        <v>6</v>
      </c>
      <c r="H16962">
        <f>MOD(D16962-1,6)+1</f>
        <v>1</v>
      </c>
      <c r="I16962">
        <f>37-D16962</f>
        <v>6</v>
      </c>
      <c r="J16962">
        <f>ABS(D16962-D16963)</f>
        <v>11</v>
      </c>
      <c r="K16962">
        <f>AVERAGE(D16962:D16966)</f>
        <v>31</v>
      </c>
      <c r="L16962">
        <f>AVERAGE(D16962:D16981)</f>
        <v>31</v>
      </c>
      <c r="M16962">
        <f>K16962-L16962</f>
        <v>0</v>
      </c>
      <c r="N16962" t="str">
        <f>IF(K16962&gt;L16962,"HIGH ZONE BIAS",IF(K16962&lt;L16962,"LOW ZONE BIAS","EQUILIBRIUM"))</f>
        <v>EQUILIBRIUM</v>
      </c>
    </row>
    <row r="16963">
      <c r="A16963">
        <v>10595</v>
      </c>
      <c r="B16963" t="str">
        <v>2011-09-28</v>
      </c>
      <c r="C16963" t="str">
        <v>Midday</v>
      </c>
      <c r="D16963">
        <v>20</v>
      </c>
      <c r="E16963" t="str">
        <f>IF(MOD(D16963,2)=0,"EVEN","ODD")</f>
        <v>EVEN</v>
      </c>
      <c r="F16963" t="str">
        <f>IF(D16963&lt;=18,"LOW (1-18)","HIGH (19-36)")</f>
        <v>HIGH (19-36)</v>
      </c>
      <c r="G16963">
        <f>INT((D16963-1)/6)+1</f>
        <v>4</v>
      </c>
      <c r="H16963">
        <f>MOD(D16963-1,6)+1</f>
        <v>2</v>
      </c>
      <c r="I16963">
        <f>37-D16963</f>
        <v>17</v>
      </c>
      <c r="J16963">
        <f>ABS(D16963-D16964)</f>
        <v>12</v>
      </c>
      <c r="K16963">
        <f>AVERAGE(D16963:D16967)</f>
        <v>20</v>
      </c>
      <c r="L16963">
        <f>AVERAGE(D16963:D16982)</f>
        <v>20</v>
      </c>
      <c r="M16963">
        <f>K16963-L16963</f>
        <v>0</v>
      </c>
      <c r="N16963" t="str">
        <f>IF(K16963&gt;L16963,"HIGH ZONE BIAS",IF(K16963&lt;L16963,"LOW ZONE BIAS","EQUILIBRIUM"))</f>
        <v>EQUILIBRIUM</v>
      </c>
    </row>
    <row r="16964">
      <c r="A16964">
        <v>10594</v>
      </c>
      <c r="B16964" t="str">
        <v>2011-09-27</v>
      </c>
      <c r="C16964" t="str">
        <v>Evening</v>
      </c>
      <c r="D16964">
        <v>32</v>
      </c>
      <c r="E16964" t="str">
        <f>IF(MOD(D16964,2)=0,"EVEN","ODD")</f>
        <v>EVEN</v>
      </c>
      <c r="F16964" t="str">
        <f>IF(D16964&lt;=18,"LOW (1-18)","HIGH (19-36)")</f>
        <v>HIGH (19-36)</v>
      </c>
      <c r="G16964">
        <f>INT((D16964-1)/6)+1</f>
        <v>6</v>
      </c>
      <c r="H16964">
        <f>MOD(D16964-1,6)+1</f>
        <v>2</v>
      </c>
      <c r="I16964">
        <f>37-D16964</f>
        <v>5</v>
      </c>
      <c r="J16964">
        <f>ABS(D16964-D16965)</f>
        <v>26</v>
      </c>
      <c r="K16964">
        <f>AVERAGE(D16964:D16968)</f>
        <v>32</v>
      </c>
      <c r="L16964">
        <f>AVERAGE(D16964:D16983)</f>
        <v>32</v>
      </c>
      <c r="M16964">
        <f>K16964-L16964</f>
        <v>0</v>
      </c>
      <c r="N16964" t="str">
        <f>IF(K16964&gt;L16964,"HIGH ZONE BIAS",IF(K16964&lt;L16964,"LOW ZONE BIAS","EQUILIBRIUM"))</f>
        <v>EQUILIBRIUM</v>
      </c>
    </row>
    <row r="16965">
      <c r="A16965">
        <v>10593</v>
      </c>
      <c r="B16965" t="str">
        <v>2011-09-27</v>
      </c>
      <c r="C16965" t="str">
        <v>Midday</v>
      </c>
      <c r="D16965">
        <v>6</v>
      </c>
      <c r="E16965" t="str">
        <f>IF(MOD(D16965,2)=0,"EVEN","ODD")</f>
        <v>EVEN</v>
      </c>
      <c r="F16965" t="str">
        <f>IF(D16965&lt;=18,"LOW (1-18)","HIGH (19-36)")</f>
        <v>LOW (1-18)</v>
      </c>
      <c r="G16965">
        <f>INT((D16965-1)/6)+1</f>
        <v>1</v>
      </c>
      <c r="H16965">
        <f>MOD(D16965-1,6)+1</f>
        <v>6</v>
      </c>
      <c r="I16965">
        <f>37-D16965</f>
        <v>31</v>
      </c>
      <c r="J16965">
        <f>ABS(D16965-D16966)</f>
        <v>7</v>
      </c>
      <c r="K16965">
        <f>AVERAGE(D16965:D16969)</f>
        <v>6</v>
      </c>
      <c r="L16965">
        <f>AVERAGE(D16965:D16984)</f>
        <v>6</v>
      </c>
      <c r="M16965">
        <f>K16965-L16965</f>
        <v>0</v>
      </c>
      <c r="N16965" t="str">
        <f>IF(K16965&gt;L16965,"HIGH ZONE BIAS",IF(K16965&lt;L16965,"LOW ZONE BIAS","EQUILIBRIUM"))</f>
        <v>EQUILIBRIUM</v>
      </c>
    </row>
    <row r="16966">
      <c r="A16966">
        <v>10592</v>
      </c>
      <c r="B16966" t="str">
        <v>2011-09-26</v>
      </c>
      <c r="C16966" t="str">
        <v>Evening</v>
      </c>
      <c r="D16966">
        <v>13</v>
      </c>
      <c r="E16966" t="str">
        <f>IF(MOD(D16966,2)=0,"EVEN","ODD")</f>
        <v>ODD</v>
      </c>
      <c r="F16966" t="str">
        <f>IF(D16966&lt;=18,"LOW (1-18)","HIGH (19-36)")</f>
        <v>LOW (1-18)</v>
      </c>
      <c r="G16966">
        <f>INT((D16966-1)/6)+1</f>
        <v>3</v>
      </c>
      <c r="H16966">
        <f>MOD(D16966-1,6)+1</f>
        <v>1</v>
      </c>
      <c r="I16966">
        <f>37-D16966</f>
        <v>24</v>
      </c>
      <c r="J16966">
        <f>ABS(D16966-D16967)</f>
        <v>12</v>
      </c>
      <c r="K16966">
        <f>AVERAGE(D16966:D16970)</f>
        <v>13</v>
      </c>
      <c r="L16966">
        <f>AVERAGE(D16966:D16985)</f>
        <v>13</v>
      </c>
      <c r="M16966">
        <f>K16966-L16966</f>
        <v>0</v>
      </c>
      <c r="N16966" t="str">
        <f>IF(K16966&gt;L16966,"HIGH ZONE BIAS",IF(K16966&lt;L16966,"LOW ZONE BIAS","EQUILIBRIUM"))</f>
        <v>EQUILIBRIUM</v>
      </c>
    </row>
    <row r="16967">
      <c r="A16967">
        <v>10591</v>
      </c>
      <c r="B16967" t="str">
        <v>2011-09-26</v>
      </c>
      <c r="C16967" t="str">
        <v>Midday</v>
      </c>
      <c r="D16967">
        <v>1</v>
      </c>
      <c r="E16967" t="str">
        <f>IF(MOD(D16967,2)=0,"EVEN","ODD")</f>
        <v>ODD</v>
      </c>
      <c r="F16967" t="str">
        <f>IF(D16967&lt;=18,"LOW (1-18)","HIGH (19-36)")</f>
        <v>LOW (1-18)</v>
      </c>
      <c r="G16967">
        <f>INT((D16967-1)/6)+1</f>
        <v>1</v>
      </c>
      <c r="H16967">
        <f>MOD(D16967-1,6)+1</f>
        <v>1</v>
      </c>
      <c r="I16967">
        <f>37-D16967</f>
        <v>36</v>
      </c>
      <c r="J16967">
        <f>ABS(D16967-D16968)</f>
        <v>22</v>
      </c>
      <c r="K16967">
        <f>AVERAGE(D16967:D16971)</f>
        <v>1</v>
      </c>
      <c r="L16967">
        <f>AVERAGE(D16967:D16986)</f>
        <v>1</v>
      </c>
      <c r="M16967">
        <f>K16967-L16967</f>
        <v>0</v>
      </c>
      <c r="N16967" t="str">
        <f>IF(K16967&gt;L16967,"HIGH ZONE BIAS",IF(K16967&lt;L16967,"LOW ZONE BIAS","EQUILIBRIUM"))</f>
        <v>EQUILIBRIUM</v>
      </c>
    </row>
    <row r="16968">
      <c r="A16968">
        <v>10590</v>
      </c>
      <c r="B16968" t="str">
        <v>2011-09-24</v>
      </c>
      <c r="C16968" t="str">
        <v>Evening</v>
      </c>
      <c r="D16968">
        <v>23</v>
      </c>
      <c r="E16968" t="str">
        <f>IF(MOD(D16968,2)=0,"EVEN","ODD")</f>
        <v>ODD</v>
      </c>
      <c r="F16968" t="str">
        <f>IF(D16968&lt;=18,"LOW (1-18)","HIGH (19-36)")</f>
        <v>HIGH (19-36)</v>
      </c>
      <c r="G16968">
        <f>INT((D16968-1)/6)+1</f>
        <v>4</v>
      </c>
      <c r="H16968">
        <f>MOD(D16968-1,6)+1</f>
        <v>5</v>
      </c>
      <c r="I16968">
        <f>37-D16968</f>
        <v>14</v>
      </c>
      <c r="J16968">
        <f>ABS(D16968-D16969)</f>
        <v>6</v>
      </c>
      <c r="K16968">
        <f>AVERAGE(D16968:D16972)</f>
        <v>23</v>
      </c>
      <c r="L16968">
        <f>AVERAGE(D16968:D16987)</f>
        <v>23</v>
      </c>
      <c r="M16968">
        <f>K16968-L16968</f>
        <v>0</v>
      </c>
      <c r="N16968" t="str">
        <f>IF(K16968&gt;L16968,"HIGH ZONE BIAS",IF(K16968&lt;L16968,"LOW ZONE BIAS","EQUILIBRIUM"))</f>
        <v>EQUILIBRIUM</v>
      </c>
    </row>
    <row r="16969">
      <c r="A16969">
        <v>10589</v>
      </c>
      <c r="B16969" t="str">
        <v>2011-09-24</v>
      </c>
      <c r="C16969" t="str">
        <v>Midday</v>
      </c>
      <c r="D16969">
        <v>29</v>
      </c>
      <c r="E16969" t="str">
        <f>IF(MOD(D16969,2)=0,"EVEN","ODD")</f>
        <v>ODD</v>
      </c>
      <c r="F16969" t="str">
        <f>IF(D16969&lt;=18,"LOW (1-18)","HIGH (19-36)")</f>
        <v>HIGH (19-36)</v>
      </c>
      <c r="G16969">
        <f>INT((D16969-1)/6)+1</f>
        <v>5</v>
      </c>
      <c r="H16969">
        <f>MOD(D16969-1,6)+1</f>
        <v>5</v>
      </c>
      <c r="I16969">
        <f>37-D16969</f>
        <v>8</v>
      </c>
      <c r="J16969">
        <f>ABS(D16969-D16970)</f>
        <v>20</v>
      </c>
      <c r="K16969">
        <f>AVERAGE(D16969:D16973)</f>
        <v>29</v>
      </c>
      <c r="L16969">
        <f>AVERAGE(D16969:D16988)</f>
        <v>29</v>
      </c>
      <c r="M16969">
        <f>K16969-L16969</f>
        <v>0</v>
      </c>
      <c r="N16969" t="str">
        <f>IF(K16969&gt;L16969,"HIGH ZONE BIAS",IF(K16969&lt;L16969,"LOW ZONE BIAS","EQUILIBRIUM"))</f>
        <v>EQUILIBRIUM</v>
      </c>
    </row>
    <row r="16970">
      <c r="A16970">
        <v>10588</v>
      </c>
      <c r="B16970" t="str">
        <v>2011-09-23</v>
      </c>
      <c r="C16970" t="str">
        <v>Evening</v>
      </c>
      <c r="D16970">
        <v>9</v>
      </c>
      <c r="E16970" t="str">
        <f>IF(MOD(D16970,2)=0,"EVEN","ODD")</f>
        <v>ODD</v>
      </c>
      <c r="F16970" t="str">
        <f>IF(D16970&lt;=18,"LOW (1-18)","HIGH (19-36)")</f>
        <v>LOW (1-18)</v>
      </c>
      <c r="G16970">
        <f>INT((D16970-1)/6)+1</f>
        <v>2</v>
      </c>
      <c r="H16970">
        <f>MOD(D16970-1,6)+1</f>
        <v>3</v>
      </c>
      <c r="I16970">
        <f>37-D16970</f>
        <v>28</v>
      </c>
      <c r="J16970">
        <f>ABS(D16970-D16971)</f>
        <v>25</v>
      </c>
      <c r="K16970">
        <f>AVERAGE(D16970:D16974)</f>
        <v>9</v>
      </c>
      <c r="L16970">
        <f>AVERAGE(D16970:D16989)</f>
        <v>9</v>
      </c>
      <c r="M16970">
        <f>K16970-L16970</f>
        <v>0</v>
      </c>
      <c r="N16970" t="str">
        <f>IF(K16970&gt;L16970,"HIGH ZONE BIAS",IF(K16970&lt;L16970,"LOW ZONE BIAS","EQUILIBRIUM"))</f>
        <v>EQUILIBRIUM</v>
      </c>
    </row>
    <row r="16971">
      <c r="A16971">
        <v>10587</v>
      </c>
      <c r="B16971" t="str">
        <v>2011-09-23</v>
      </c>
      <c r="C16971" t="str">
        <v>Midday</v>
      </c>
      <c r="D16971">
        <v>34</v>
      </c>
      <c r="E16971" t="str">
        <f>IF(MOD(D16971,2)=0,"EVEN","ODD")</f>
        <v>EVEN</v>
      </c>
      <c r="F16971" t="str">
        <f>IF(D16971&lt;=18,"LOW (1-18)","HIGH (19-36)")</f>
        <v>HIGH (19-36)</v>
      </c>
      <c r="G16971">
        <f>INT((D16971-1)/6)+1</f>
        <v>6</v>
      </c>
      <c r="H16971">
        <f>MOD(D16971-1,6)+1</f>
        <v>4</v>
      </c>
      <c r="I16971">
        <f>37-D16971</f>
        <v>3</v>
      </c>
      <c r="J16971">
        <f>ABS(D16971-D16972)</f>
        <v>4</v>
      </c>
      <c r="K16971">
        <f>AVERAGE(D16971:D16975)</f>
        <v>34</v>
      </c>
      <c r="L16971">
        <f>AVERAGE(D16971:D16990)</f>
        <v>34</v>
      </c>
      <c r="M16971">
        <f>K16971-L16971</f>
        <v>0</v>
      </c>
      <c r="N16971" t="str">
        <f>IF(K16971&gt;L16971,"HIGH ZONE BIAS",IF(K16971&lt;L16971,"LOW ZONE BIAS","EQUILIBRIUM"))</f>
        <v>EQUILIBRIUM</v>
      </c>
    </row>
    <row r="16972">
      <c r="A16972">
        <v>10586</v>
      </c>
      <c r="B16972" t="str">
        <v>2011-09-22</v>
      </c>
      <c r="C16972" t="str">
        <v>Evening</v>
      </c>
      <c r="D16972">
        <v>30</v>
      </c>
      <c r="E16972" t="str">
        <f>IF(MOD(D16972,2)=0,"EVEN","ODD")</f>
        <v>EVEN</v>
      </c>
      <c r="F16972" t="str">
        <f>IF(D16972&lt;=18,"LOW (1-18)","HIGH (19-36)")</f>
        <v>HIGH (19-36)</v>
      </c>
      <c r="G16972">
        <f>INT((D16972-1)/6)+1</f>
        <v>5</v>
      </c>
      <c r="H16972">
        <f>MOD(D16972-1,6)+1</f>
        <v>6</v>
      </c>
      <c r="I16972">
        <f>37-D16972</f>
        <v>7</v>
      </c>
      <c r="J16972">
        <f>ABS(D16972-D16973)</f>
        <v>26</v>
      </c>
      <c r="K16972">
        <f>AVERAGE(D16972:D16976)</f>
        <v>30</v>
      </c>
      <c r="L16972">
        <f>AVERAGE(D16972:D16991)</f>
        <v>30</v>
      </c>
      <c r="M16972">
        <f>K16972-L16972</f>
        <v>0</v>
      </c>
      <c r="N16972" t="str">
        <f>IF(K16972&gt;L16972,"HIGH ZONE BIAS",IF(K16972&lt;L16972,"LOW ZONE BIAS","EQUILIBRIUM"))</f>
        <v>EQUILIBRIUM</v>
      </c>
    </row>
    <row r="16973">
      <c r="A16973">
        <v>10585</v>
      </c>
      <c r="B16973" t="str">
        <v>2011-09-22</v>
      </c>
      <c r="C16973" t="str">
        <v>Midday</v>
      </c>
      <c r="D16973">
        <v>4</v>
      </c>
      <c r="E16973" t="str">
        <f>IF(MOD(D16973,2)=0,"EVEN","ODD")</f>
        <v>EVEN</v>
      </c>
      <c r="F16973" t="str">
        <f>IF(D16973&lt;=18,"LOW (1-18)","HIGH (19-36)")</f>
        <v>LOW (1-18)</v>
      </c>
      <c r="G16973">
        <f>INT((D16973-1)/6)+1</f>
        <v>1</v>
      </c>
      <c r="H16973">
        <f>MOD(D16973-1,6)+1</f>
        <v>4</v>
      </c>
      <c r="I16973">
        <f>37-D16973</f>
        <v>33</v>
      </c>
      <c r="J16973">
        <f>ABS(D16973-D16974)</f>
        <v>21</v>
      </c>
      <c r="K16973">
        <f>AVERAGE(D16973:D16977)</f>
        <v>4</v>
      </c>
      <c r="L16973">
        <f>AVERAGE(D16973:D16992)</f>
        <v>4</v>
      </c>
      <c r="M16973">
        <f>K16973-L16973</f>
        <v>0</v>
      </c>
      <c r="N16973" t="str">
        <f>IF(K16973&gt;L16973,"HIGH ZONE BIAS",IF(K16973&lt;L16973,"LOW ZONE BIAS","EQUILIBRIUM"))</f>
        <v>EQUILIBRIUM</v>
      </c>
    </row>
    <row r="16974">
      <c r="A16974">
        <v>10584</v>
      </c>
      <c r="B16974" t="str">
        <v>2011-09-21</v>
      </c>
      <c r="C16974" t="str">
        <v>Evening</v>
      </c>
      <c r="D16974">
        <v>25</v>
      </c>
      <c r="E16974" t="str">
        <f>IF(MOD(D16974,2)=0,"EVEN","ODD")</f>
        <v>ODD</v>
      </c>
      <c r="F16974" t="str">
        <f>IF(D16974&lt;=18,"LOW (1-18)","HIGH (19-36)")</f>
        <v>HIGH (19-36)</v>
      </c>
      <c r="G16974">
        <f>INT((D16974-1)/6)+1</f>
        <v>5</v>
      </c>
      <c r="H16974">
        <f>MOD(D16974-1,6)+1</f>
        <v>1</v>
      </c>
      <c r="I16974">
        <f>37-D16974</f>
        <v>12</v>
      </c>
      <c r="J16974">
        <f>ABS(D16974-D16975)</f>
        <v>11</v>
      </c>
      <c r="K16974">
        <f>AVERAGE(D16974:D16978)</f>
        <v>25</v>
      </c>
      <c r="L16974">
        <f>AVERAGE(D16974:D16993)</f>
        <v>25</v>
      </c>
      <c r="M16974">
        <f>K16974-L16974</f>
        <v>0</v>
      </c>
      <c r="N16974" t="str">
        <f>IF(K16974&gt;L16974,"HIGH ZONE BIAS",IF(K16974&lt;L16974,"LOW ZONE BIAS","EQUILIBRIUM"))</f>
        <v>EQUILIBRIUM</v>
      </c>
    </row>
    <row r="16975">
      <c r="A16975">
        <v>10583</v>
      </c>
      <c r="B16975" t="str">
        <v>2011-09-21</v>
      </c>
      <c r="C16975" t="str">
        <v>Midday</v>
      </c>
      <c r="D16975">
        <v>36</v>
      </c>
      <c r="E16975" t="str">
        <f>IF(MOD(D16975,2)=0,"EVEN","ODD")</f>
        <v>EVEN</v>
      </c>
      <c r="F16975" t="str">
        <f>IF(D16975&lt;=18,"LOW (1-18)","HIGH (19-36)")</f>
        <v>HIGH (19-36)</v>
      </c>
      <c r="G16975">
        <f>INT((D16975-1)/6)+1</f>
        <v>6</v>
      </c>
      <c r="H16975">
        <f>MOD(D16975-1,6)+1</f>
        <v>6</v>
      </c>
      <c r="I16975">
        <f>37-D16975</f>
        <v>1</v>
      </c>
      <c r="J16975">
        <f>ABS(D16975-D16976)</f>
        <v>10</v>
      </c>
      <c r="K16975">
        <f>AVERAGE(D16975:D16979)</f>
        <v>36</v>
      </c>
      <c r="L16975">
        <f>AVERAGE(D16975:D16994)</f>
        <v>36</v>
      </c>
      <c r="M16975">
        <f>K16975-L16975</f>
        <v>0</v>
      </c>
      <c r="N16975" t="str">
        <f>IF(K16975&gt;L16975,"HIGH ZONE BIAS",IF(K16975&lt;L16975,"LOW ZONE BIAS","EQUILIBRIUM"))</f>
        <v>EQUILIBRIUM</v>
      </c>
    </row>
    <row r="16976">
      <c r="A16976">
        <v>10582</v>
      </c>
      <c r="B16976" t="str">
        <v>2011-09-20</v>
      </c>
      <c r="C16976" t="str">
        <v>Evening</v>
      </c>
      <c r="D16976">
        <v>26</v>
      </c>
      <c r="E16976" t="str">
        <f>IF(MOD(D16976,2)=0,"EVEN","ODD")</f>
        <v>EVEN</v>
      </c>
      <c r="F16976" t="str">
        <f>IF(D16976&lt;=18,"LOW (1-18)","HIGH (19-36)")</f>
        <v>HIGH (19-36)</v>
      </c>
      <c r="G16976">
        <f>INT((D16976-1)/6)+1</f>
        <v>5</v>
      </c>
      <c r="H16976">
        <f>MOD(D16976-1,6)+1</f>
        <v>2</v>
      </c>
      <c r="I16976">
        <f>37-D16976</f>
        <v>11</v>
      </c>
      <c r="J16976">
        <f>ABS(D16976-D16977)</f>
        <v>25</v>
      </c>
      <c r="K16976">
        <f>AVERAGE(D16976:D16980)</f>
        <v>26</v>
      </c>
      <c r="L16976">
        <f>AVERAGE(D16976:D16995)</f>
        <v>26</v>
      </c>
      <c r="M16976">
        <f>K16976-L16976</f>
        <v>0</v>
      </c>
      <c r="N16976" t="str">
        <f>IF(K16976&gt;L16976,"HIGH ZONE BIAS",IF(K16976&lt;L16976,"LOW ZONE BIAS","EQUILIBRIUM"))</f>
        <v>EQUILIBRIUM</v>
      </c>
    </row>
    <row r="16977">
      <c r="A16977">
        <v>10581</v>
      </c>
      <c r="B16977" t="str">
        <v>2011-09-20</v>
      </c>
      <c r="C16977" t="str">
        <v>Midday</v>
      </c>
      <c r="D16977">
        <v>1</v>
      </c>
      <c r="E16977" t="str">
        <f>IF(MOD(D16977,2)=0,"EVEN","ODD")</f>
        <v>ODD</v>
      </c>
      <c r="F16977" t="str">
        <f>IF(D16977&lt;=18,"LOW (1-18)","HIGH (19-36)")</f>
        <v>LOW (1-18)</v>
      </c>
      <c r="G16977">
        <f>INT((D16977-1)/6)+1</f>
        <v>1</v>
      </c>
      <c r="H16977">
        <f>MOD(D16977-1,6)+1</f>
        <v>1</v>
      </c>
      <c r="I16977">
        <f>37-D16977</f>
        <v>36</v>
      </c>
      <c r="J16977">
        <f>ABS(D16977-D16978)</f>
        <v>13</v>
      </c>
      <c r="K16977">
        <f>AVERAGE(D16977:D16981)</f>
        <v>1</v>
      </c>
      <c r="L16977">
        <f>AVERAGE(D16977:D16996)</f>
        <v>1</v>
      </c>
      <c r="M16977">
        <f>K16977-L16977</f>
        <v>0</v>
      </c>
      <c r="N16977" t="str">
        <f>IF(K16977&gt;L16977,"HIGH ZONE BIAS",IF(K16977&lt;L16977,"LOW ZONE BIAS","EQUILIBRIUM"))</f>
        <v>EQUILIBRIUM</v>
      </c>
    </row>
    <row r="16978">
      <c r="A16978">
        <v>10580</v>
      </c>
      <c r="B16978" t="str">
        <v>2011-09-19</v>
      </c>
      <c r="C16978" t="str">
        <v>Evening</v>
      </c>
      <c r="D16978">
        <v>14</v>
      </c>
      <c r="E16978" t="str">
        <f>IF(MOD(D16978,2)=0,"EVEN","ODD")</f>
        <v>EVEN</v>
      </c>
      <c r="F16978" t="str">
        <f>IF(D16978&lt;=18,"LOW (1-18)","HIGH (19-36)")</f>
        <v>LOW (1-18)</v>
      </c>
      <c r="G16978">
        <f>INT((D16978-1)/6)+1</f>
        <v>3</v>
      </c>
      <c r="H16978">
        <f>MOD(D16978-1,6)+1</f>
        <v>2</v>
      </c>
      <c r="I16978">
        <f>37-D16978</f>
        <v>23</v>
      </c>
      <c r="J16978">
        <f>ABS(D16978-D16979)</f>
        <v>13</v>
      </c>
      <c r="K16978">
        <f>AVERAGE(D16978:D16982)</f>
        <v>14</v>
      </c>
      <c r="L16978">
        <f>AVERAGE(D16978:D16997)</f>
        <v>14</v>
      </c>
      <c r="M16978">
        <f>K16978-L16978</f>
        <v>0</v>
      </c>
      <c r="N16978" t="str">
        <f>IF(K16978&gt;L16978,"HIGH ZONE BIAS",IF(K16978&lt;L16978,"LOW ZONE BIAS","EQUILIBRIUM"))</f>
        <v>EQUILIBRIUM</v>
      </c>
    </row>
    <row r="16979">
      <c r="A16979">
        <v>10579</v>
      </c>
      <c r="B16979" t="str">
        <v>2011-09-19</v>
      </c>
      <c r="C16979" t="str">
        <v>Midday</v>
      </c>
      <c r="D16979">
        <v>27</v>
      </c>
      <c r="E16979" t="str">
        <f>IF(MOD(D16979,2)=0,"EVEN","ODD")</f>
        <v>ODD</v>
      </c>
      <c r="F16979" t="str">
        <f>IF(D16979&lt;=18,"LOW (1-18)","HIGH (19-36)")</f>
        <v>HIGH (19-36)</v>
      </c>
      <c r="G16979">
        <f>INT((D16979-1)/6)+1</f>
        <v>5</v>
      </c>
      <c r="H16979">
        <f>MOD(D16979-1,6)+1</f>
        <v>3</v>
      </c>
      <c r="I16979">
        <f>37-D16979</f>
        <v>10</v>
      </c>
      <c r="J16979">
        <f>ABS(D16979-D16980)</f>
        <v>8</v>
      </c>
      <c r="K16979">
        <f>AVERAGE(D16979:D16983)</f>
        <v>27</v>
      </c>
      <c r="L16979">
        <f>AVERAGE(D16979:D16998)</f>
        <v>27</v>
      </c>
      <c r="M16979">
        <f>K16979-L16979</f>
        <v>0</v>
      </c>
      <c r="N16979" t="str">
        <f>IF(K16979&gt;L16979,"HIGH ZONE BIAS",IF(K16979&lt;L16979,"LOW ZONE BIAS","EQUILIBRIUM"))</f>
        <v>EQUILIBRIUM</v>
      </c>
    </row>
    <row r="16980">
      <c r="A16980">
        <v>10578</v>
      </c>
      <c r="B16980" t="str">
        <v>2011-09-17</v>
      </c>
      <c r="C16980" t="str">
        <v>Evening</v>
      </c>
      <c r="D16980">
        <v>35</v>
      </c>
      <c r="E16980" t="str">
        <f>IF(MOD(D16980,2)=0,"EVEN","ODD")</f>
        <v>ODD</v>
      </c>
      <c r="F16980" t="str">
        <f>IF(D16980&lt;=18,"LOW (1-18)","HIGH (19-36)")</f>
        <v>HIGH (19-36)</v>
      </c>
      <c r="G16980">
        <f>INT((D16980-1)/6)+1</f>
        <v>6</v>
      </c>
      <c r="H16980">
        <f>MOD(D16980-1,6)+1</f>
        <v>5</v>
      </c>
      <c r="I16980">
        <f>37-D16980</f>
        <v>2</v>
      </c>
      <c r="J16980">
        <f>ABS(D16980-D16981)</f>
        <v>25</v>
      </c>
      <c r="K16980">
        <f>AVERAGE(D16980:D16984)</f>
        <v>35</v>
      </c>
      <c r="L16980">
        <f>AVERAGE(D16980:D16999)</f>
        <v>35</v>
      </c>
      <c r="M16980">
        <f>K16980-L16980</f>
        <v>0</v>
      </c>
      <c r="N16980" t="str">
        <f>IF(K16980&gt;L16980,"HIGH ZONE BIAS",IF(K16980&lt;L16980,"LOW ZONE BIAS","EQUILIBRIUM"))</f>
        <v>EQUILIBRIUM</v>
      </c>
    </row>
    <row r="16981">
      <c r="A16981">
        <v>10577</v>
      </c>
      <c r="B16981" t="str">
        <v>2011-09-17</v>
      </c>
      <c r="C16981" t="str">
        <v>Midday</v>
      </c>
      <c r="D16981">
        <v>10</v>
      </c>
      <c r="E16981" t="str">
        <f>IF(MOD(D16981,2)=0,"EVEN","ODD")</f>
        <v>EVEN</v>
      </c>
      <c r="F16981" t="str">
        <f>IF(D16981&lt;=18,"LOW (1-18)","HIGH (19-36)")</f>
        <v>LOW (1-18)</v>
      </c>
      <c r="G16981">
        <f>INT((D16981-1)/6)+1</f>
        <v>2</v>
      </c>
      <c r="H16981">
        <f>MOD(D16981-1,6)+1</f>
        <v>4</v>
      </c>
      <c r="I16981">
        <f>37-D16981</f>
        <v>27</v>
      </c>
      <c r="J16981">
        <f>ABS(D16981-D16982)</f>
        <v>21</v>
      </c>
      <c r="K16981">
        <f>AVERAGE(D16981:D16985)</f>
        <v>10</v>
      </c>
      <c r="L16981">
        <f>AVERAGE(D16981:D17000)</f>
        <v>10</v>
      </c>
      <c r="M16981">
        <f>K16981-L16981</f>
        <v>0</v>
      </c>
      <c r="N16981" t="str">
        <f>IF(K16981&gt;L16981,"HIGH ZONE BIAS",IF(K16981&lt;L16981,"LOW ZONE BIAS","EQUILIBRIUM"))</f>
        <v>EQUILIBRIUM</v>
      </c>
    </row>
    <row r="16982">
      <c r="A16982">
        <v>10576</v>
      </c>
      <c r="B16982" t="str">
        <v>2011-09-16</v>
      </c>
      <c r="C16982" t="str">
        <v>Evening</v>
      </c>
      <c r="D16982">
        <v>31</v>
      </c>
      <c r="E16982" t="str">
        <f>IF(MOD(D16982,2)=0,"EVEN","ODD")</f>
        <v>ODD</v>
      </c>
      <c r="F16982" t="str">
        <f>IF(D16982&lt;=18,"LOW (1-18)","HIGH (19-36)")</f>
        <v>HIGH (19-36)</v>
      </c>
      <c r="G16982">
        <f>INT((D16982-1)/6)+1</f>
        <v>6</v>
      </c>
      <c r="H16982">
        <f>MOD(D16982-1,6)+1</f>
        <v>1</v>
      </c>
      <c r="I16982">
        <f>37-D16982</f>
        <v>6</v>
      </c>
      <c r="J16982">
        <f>ABS(D16982-D16983)</f>
        <v>13</v>
      </c>
      <c r="K16982">
        <f>AVERAGE(D16982:D16986)</f>
        <v>31</v>
      </c>
      <c r="L16982">
        <f>AVERAGE(D16982:D17001)</f>
        <v>31</v>
      </c>
      <c r="M16982">
        <f>K16982-L16982</f>
        <v>0</v>
      </c>
      <c r="N16982" t="str">
        <f>IF(K16982&gt;L16982,"HIGH ZONE BIAS",IF(K16982&lt;L16982,"LOW ZONE BIAS","EQUILIBRIUM"))</f>
        <v>EQUILIBRIUM</v>
      </c>
    </row>
    <row r="16983">
      <c r="A16983">
        <v>10575</v>
      </c>
      <c r="B16983" t="str">
        <v>2011-09-16</v>
      </c>
      <c r="C16983" t="str">
        <v>Midday</v>
      </c>
      <c r="D16983">
        <v>18</v>
      </c>
      <c r="E16983" t="str">
        <f>IF(MOD(D16983,2)=0,"EVEN","ODD")</f>
        <v>EVEN</v>
      </c>
      <c r="F16983" t="str">
        <f>IF(D16983&lt;=18,"LOW (1-18)","HIGH (19-36)")</f>
        <v>LOW (1-18)</v>
      </c>
      <c r="G16983">
        <f>INT((D16983-1)/6)+1</f>
        <v>3</v>
      </c>
      <c r="H16983">
        <f>MOD(D16983-1,6)+1</f>
        <v>6</v>
      </c>
      <c r="I16983">
        <f>37-D16983</f>
        <v>19</v>
      </c>
      <c r="J16983">
        <f>ABS(D16983-D16984)</f>
        <v>8</v>
      </c>
      <c r="K16983">
        <f>AVERAGE(D16983:D16987)</f>
        <v>18</v>
      </c>
      <c r="L16983">
        <f>AVERAGE(D16983:D17002)</f>
        <v>18</v>
      </c>
      <c r="M16983">
        <f>K16983-L16983</f>
        <v>0</v>
      </c>
      <c r="N16983" t="str">
        <f>IF(K16983&gt;L16983,"HIGH ZONE BIAS",IF(K16983&lt;L16983,"LOW ZONE BIAS","EQUILIBRIUM"))</f>
        <v>EQUILIBRIUM</v>
      </c>
    </row>
    <row r="16984">
      <c r="A16984">
        <v>10574</v>
      </c>
      <c r="B16984" t="str">
        <v>2011-09-15</v>
      </c>
      <c r="C16984" t="str">
        <v>Evening</v>
      </c>
      <c r="D16984">
        <v>26</v>
      </c>
      <c r="E16984" t="str">
        <f>IF(MOD(D16984,2)=0,"EVEN","ODD")</f>
        <v>EVEN</v>
      </c>
      <c r="F16984" t="str">
        <f>IF(D16984&lt;=18,"LOW (1-18)","HIGH (19-36)")</f>
        <v>HIGH (19-36)</v>
      </c>
      <c r="G16984">
        <f>INT((D16984-1)/6)+1</f>
        <v>5</v>
      </c>
      <c r="H16984">
        <f>MOD(D16984-1,6)+1</f>
        <v>2</v>
      </c>
      <c r="I16984">
        <f>37-D16984</f>
        <v>11</v>
      </c>
      <c r="J16984">
        <f>ABS(D16984-D16985)</f>
        <v>1</v>
      </c>
      <c r="K16984">
        <f>AVERAGE(D16984:D16988)</f>
        <v>26</v>
      </c>
      <c r="L16984">
        <f>AVERAGE(D16984:D17003)</f>
        <v>26</v>
      </c>
      <c r="M16984">
        <f>K16984-L16984</f>
        <v>0</v>
      </c>
      <c r="N16984" t="str">
        <f>IF(K16984&gt;L16984,"HIGH ZONE BIAS",IF(K16984&lt;L16984,"LOW ZONE BIAS","EQUILIBRIUM"))</f>
        <v>EQUILIBRIUM</v>
      </c>
    </row>
    <row r="16985">
      <c r="A16985">
        <v>10573</v>
      </c>
      <c r="B16985" t="str">
        <v>2011-09-15</v>
      </c>
      <c r="C16985" t="str">
        <v>Midday</v>
      </c>
      <c r="D16985">
        <v>25</v>
      </c>
      <c r="E16985" t="str">
        <f>IF(MOD(D16985,2)=0,"EVEN","ODD")</f>
        <v>ODD</v>
      </c>
      <c r="F16985" t="str">
        <f>IF(D16985&lt;=18,"LOW (1-18)","HIGH (19-36)")</f>
        <v>HIGH (19-36)</v>
      </c>
      <c r="G16985">
        <f>INT((D16985-1)/6)+1</f>
        <v>5</v>
      </c>
      <c r="H16985">
        <f>MOD(D16985-1,6)+1</f>
        <v>1</v>
      </c>
      <c r="I16985">
        <f>37-D16985</f>
        <v>12</v>
      </c>
      <c r="J16985">
        <f>ABS(D16985-D16986)</f>
        <v>17</v>
      </c>
      <c r="K16985">
        <f>AVERAGE(D16985:D16989)</f>
        <v>25</v>
      </c>
      <c r="L16985">
        <f>AVERAGE(D16985:D17004)</f>
        <v>25</v>
      </c>
      <c r="M16985">
        <f>K16985-L16985</f>
        <v>0</v>
      </c>
      <c r="N16985" t="str">
        <f>IF(K16985&gt;L16985,"HIGH ZONE BIAS",IF(K16985&lt;L16985,"LOW ZONE BIAS","EQUILIBRIUM"))</f>
        <v>EQUILIBRIUM</v>
      </c>
    </row>
    <row r="16986">
      <c r="A16986">
        <v>10572</v>
      </c>
      <c r="B16986" t="str">
        <v>2011-09-14</v>
      </c>
      <c r="C16986" t="str">
        <v>Evening</v>
      </c>
      <c r="D16986">
        <v>8</v>
      </c>
      <c r="E16986" t="str">
        <f>IF(MOD(D16986,2)=0,"EVEN","ODD")</f>
        <v>EVEN</v>
      </c>
      <c r="F16986" t="str">
        <f>IF(D16986&lt;=18,"LOW (1-18)","HIGH (19-36)")</f>
        <v>LOW (1-18)</v>
      </c>
      <c r="G16986">
        <f>INT((D16986-1)/6)+1</f>
        <v>2</v>
      </c>
      <c r="H16986">
        <f>MOD(D16986-1,6)+1</f>
        <v>2</v>
      </c>
      <c r="I16986">
        <f>37-D16986</f>
        <v>29</v>
      </c>
      <c r="J16986">
        <f>ABS(D16986-D16987)</f>
        <v>26</v>
      </c>
      <c r="K16986">
        <f>AVERAGE(D16986:D16990)</f>
        <v>8</v>
      </c>
      <c r="L16986">
        <f>AVERAGE(D16986:D17005)</f>
        <v>8</v>
      </c>
      <c r="M16986">
        <f>K16986-L16986</f>
        <v>0</v>
      </c>
      <c r="N16986" t="str">
        <f>IF(K16986&gt;L16986,"HIGH ZONE BIAS",IF(K16986&lt;L16986,"LOW ZONE BIAS","EQUILIBRIUM"))</f>
        <v>EQUILIBRIUM</v>
      </c>
    </row>
    <row r="16987">
      <c r="A16987">
        <v>10571</v>
      </c>
      <c r="B16987" t="str">
        <v>2011-09-14</v>
      </c>
      <c r="C16987" t="str">
        <v>Midday</v>
      </c>
      <c r="D16987">
        <v>34</v>
      </c>
      <c r="E16987" t="str">
        <f>IF(MOD(D16987,2)=0,"EVEN","ODD")</f>
        <v>EVEN</v>
      </c>
      <c r="F16987" t="str">
        <f>IF(D16987&lt;=18,"LOW (1-18)","HIGH (19-36)")</f>
        <v>HIGH (19-36)</v>
      </c>
      <c r="G16987">
        <f>INT((D16987-1)/6)+1</f>
        <v>6</v>
      </c>
      <c r="H16987">
        <f>MOD(D16987-1,6)+1</f>
        <v>4</v>
      </c>
      <c r="I16987">
        <f>37-D16987</f>
        <v>3</v>
      </c>
      <c r="J16987">
        <f>ABS(D16987-D16988)</f>
        <v>6</v>
      </c>
      <c r="K16987">
        <f>AVERAGE(D16987:D16991)</f>
        <v>34</v>
      </c>
      <c r="L16987">
        <f>AVERAGE(D16987:D17006)</f>
        <v>34</v>
      </c>
      <c r="M16987">
        <f>K16987-L16987</f>
        <v>0</v>
      </c>
      <c r="N16987" t="str">
        <f>IF(K16987&gt;L16987,"HIGH ZONE BIAS",IF(K16987&lt;L16987,"LOW ZONE BIAS","EQUILIBRIUM"))</f>
        <v>EQUILIBRIUM</v>
      </c>
    </row>
    <row r="16988">
      <c r="A16988">
        <v>10570</v>
      </c>
      <c r="B16988" t="str">
        <v>2011-09-13</v>
      </c>
      <c r="C16988" t="str">
        <v>Evening</v>
      </c>
      <c r="D16988">
        <v>28</v>
      </c>
      <c r="E16988" t="str">
        <f>IF(MOD(D16988,2)=0,"EVEN","ODD")</f>
        <v>EVEN</v>
      </c>
      <c r="F16988" t="str">
        <f>IF(D16988&lt;=18,"LOW (1-18)","HIGH (19-36)")</f>
        <v>HIGH (19-36)</v>
      </c>
      <c r="G16988">
        <f>INT((D16988-1)/6)+1</f>
        <v>5</v>
      </c>
      <c r="H16988">
        <f>MOD(D16988-1,6)+1</f>
        <v>4</v>
      </c>
      <c r="I16988">
        <f>37-D16988</f>
        <v>9</v>
      </c>
      <c r="J16988">
        <f>ABS(D16988-D16989)</f>
        <v>20</v>
      </c>
      <c r="K16988">
        <f>AVERAGE(D16988:D16992)</f>
        <v>28</v>
      </c>
      <c r="L16988">
        <f>AVERAGE(D16988:D17007)</f>
        <v>28</v>
      </c>
      <c r="M16988">
        <f>K16988-L16988</f>
        <v>0</v>
      </c>
      <c r="N16988" t="str">
        <f>IF(K16988&gt;L16988,"HIGH ZONE BIAS",IF(K16988&lt;L16988,"LOW ZONE BIAS","EQUILIBRIUM"))</f>
        <v>EQUILIBRIUM</v>
      </c>
    </row>
    <row r="16989">
      <c r="A16989">
        <v>10569</v>
      </c>
      <c r="B16989" t="str">
        <v>2011-09-13</v>
      </c>
      <c r="C16989" t="str">
        <v>Midday</v>
      </c>
      <c r="D16989">
        <v>8</v>
      </c>
      <c r="E16989" t="str">
        <f>IF(MOD(D16989,2)=0,"EVEN","ODD")</f>
        <v>EVEN</v>
      </c>
      <c r="F16989" t="str">
        <f>IF(D16989&lt;=18,"LOW (1-18)","HIGH (19-36)")</f>
        <v>LOW (1-18)</v>
      </c>
      <c r="G16989">
        <f>INT((D16989-1)/6)+1</f>
        <v>2</v>
      </c>
      <c r="H16989">
        <f>MOD(D16989-1,6)+1</f>
        <v>2</v>
      </c>
      <c r="I16989">
        <f>37-D16989</f>
        <v>29</v>
      </c>
      <c r="J16989">
        <f>ABS(D16989-D16990)</f>
        <v>17</v>
      </c>
      <c r="K16989">
        <f>AVERAGE(D16989:D16993)</f>
        <v>8</v>
      </c>
      <c r="L16989">
        <f>AVERAGE(D16989:D17008)</f>
        <v>8</v>
      </c>
      <c r="M16989">
        <f>K16989-L16989</f>
        <v>0</v>
      </c>
      <c r="N16989" t="str">
        <f>IF(K16989&gt;L16989,"HIGH ZONE BIAS",IF(K16989&lt;L16989,"LOW ZONE BIAS","EQUILIBRIUM"))</f>
        <v>EQUILIBRIUM</v>
      </c>
    </row>
    <row r="16990">
      <c r="A16990">
        <v>10568</v>
      </c>
      <c r="B16990" t="str">
        <v>2011-09-12</v>
      </c>
      <c r="C16990" t="str">
        <v>Evening</v>
      </c>
      <c r="D16990">
        <v>25</v>
      </c>
      <c r="E16990" t="str">
        <f>IF(MOD(D16990,2)=0,"EVEN","ODD")</f>
        <v>ODD</v>
      </c>
      <c r="F16990" t="str">
        <f>IF(D16990&lt;=18,"LOW (1-18)","HIGH (19-36)")</f>
        <v>HIGH (19-36)</v>
      </c>
      <c r="G16990">
        <f>INT((D16990-1)/6)+1</f>
        <v>5</v>
      </c>
      <c r="H16990">
        <f>MOD(D16990-1,6)+1</f>
        <v>1</v>
      </c>
      <c r="I16990">
        <f>37-D16990</f>
        <v>12</v>
      </c>
      <c r="J16990">
        <f>ABS(D16990-D16991)</f>
        <v>18</v>
      </c>
      <c r="K16990">
        <f>AVERAGE(D16990:D16994)</f>
        <v>25</v>
      </c>
      <c r="L16990">
        <f>AVERAGE(D16990:D17009)</f>
        <v>25</v>
      </c>
      <c r="M16990">
        <f>K16990-L16990</f>
        <v>0</v>
      </c>
      <c r="N16990" t="str">
        <f>IF(K16990&gt;L16990,"HIGH ZONE BIAS",IF(K16990&lt;L16990,"LOW ZONE BIAS","EQUILIBRIUM"))</f>
        <v>EQUILIBRIUM</v>
      </c>
    </row>
    <row r="16991">
      <c r="A16991">
        <v>10567</v>
      </c>
      <c r="B16991" t="str">
        <v>2011-09-12</v>
      </c>
      <c r="C16991" t="str">
        <v>Midday</v>
      </c>
      <c r="D16991">
        <v>7</v>
      </c>
      <c r="E16991" t="str">
        <f>IF(MOD(D16991,2)=0,"EVEN","ODD")</f>
        <v>ODD</v>
      </c>
      <c r="F16991" t="str">
        <f>IF(D16991&lt;=18,"LOW (1-18)","HIGH (19-36)")</f>
        <v>LOW (1-18)</v>
      </c>
      <c r="G16991">
        <f>INT((D16991-1)/6)+1</f>
        <v>2</v>
      </c>
      <c r="H16991">
        <f>MOD(D16991-1,6)+1</f>
        <v>1</v>
      </c>
      <c r="I16991">
        <f>37-D16991</f>
        <v>30</v>
      </c>
      <c r="J16991">
        <f>ABS(D16991-D16992)</f>
        <v>23</v>
      </c>
      <c r="K16991">
        <f>AVERAGE(D16991:D16995)</f>
        <v>7</v>
      </c>
      <c r="L16991">
        <f>AVERAGE(D16991:D17010)</f>
        <v>7</v>
      </c>
      <c r="M16991">
        <f>K16991-L16991</f>
        <v>0</v>
      </c>
      <c r="N16991" t="str">
        <f>IF(K16991&gt;L16991,"HIGH ZONE BIAS",IF(K16991&lt;L16991,"LOW ZONE BIAS","EQUILIBRIUM"))</f>
        <v>EQUILIBRIUM</v>
      </c>
    </row>
    <row r="16992">
      <c r="A16992">
        <v>10566</v>
      </c>
      <c r="B16992" t="str">
        <v>2011-09-10</v>
      </c>
      <c r="C16992" t="str">
        <v>Evening</v>
      </c>
      <c r="D16992">
        <v>30</v>
      </c>
      <c r="E16992" t="str">
        <f>IF(MOD(D16992,2)=0,"EVEN","ODD")</f>
        <v>EVEN</v>
      </c>
      <c r="F16992" t="str">
        <f>IF(D16992&lt;=18,"LOW (1-18)","HIGH (19-36)")</f>
        <v>HIGH (19-36)</v>
      </c>
      <c r="G16992">
        <f>INT((D16992-1)/6)+1</f>
        <v>5</v>
      </c>
      <c r="H16992">
        <f>MOD(D16992-1,6)+1</f>
        <v>6</v>
      </c>
      <c r="I16992">
        <f>37-D16992</f>
        <v>7</v>
      </c>
      <c r="J16992">
        <f>ABS(D16992-D16993)</f>
        <v>16</v>
      </c>
      <c r="K16992">
        <f>AVERAGE(D16992:D16996)</f>
        <v>30</v>
      </c>
      <c r="L16992">
        <f>AVERAGE(D16992:D17011)</f>
        <v>30</v>
      </c>
      <c r="M16992">
        <f>K16992-L16992</f>
        <v>0</v>
      </c>
      <c r="N16992" t="str">
        <f>IF(K16992&gt;L16992,"HIGH ZONE BIAS",IF(K16992&lt;L16992,"LOW ZONE BIAS","EQUILIBRIUM"))</f>
        <v>EQUILIBRIUM</v>
      </c>
    </row>
    <row r="16993">
      <c r="A16993">
        <v>10565</v>
      </c>
      <c r="B16993" t="str">
        <v>2011-09-10</v>
      </c>
      <c r="C16993" t="str">
        <v>Midday</v>
      </c>
      <c r="D16993">
        <v>14</v>
      </c>
      <c r="E16993" t="str">
        <f>IF(MOD(D16993,2)=0,"EVEN","ODD")</f>
        <v>EVEN</v>
      </c>
      <c r="F16993" t="str">
        <f>IF(D16993&lt;=18,"LOW (1-18)","HIGH (19-36)")</f>
        <v>LOW (1-18)</v>
      </c>
      <c r="G16993">
        <f>INT((D16993-1)/6)+1</f>
        <v>3</v>
      </c>
      <c r="H16993">
        <f>MOD(D16993-1,6)+1</f>
        <v>2</v>
      </c>
      <c r="I16993">
        <f>37-D16993</f>
        <v>23</v>
      </c>
      <c r="J16993">
        <f>ABS(D16993-D16994)</f>
        <v>6</v>
      </c>
      <c r="K16993">
        <f>AVERAGE(D16993:D16997)</f>
        <v>14</v>
      </c>
      <c r="L16993">
        <f>AVERAGE(D16993:D17012)</f>
        <v>14</v>
      </c>
      <c r="M16993">
        <f>K16993-L16993</f>
        <v>0</v>
      </c>
      <c r="N16993" t="str">
        <f>IF(K16993&gt;L16993,"HIGH ZONE BIAS",IF(K16993&lt;L16993,"LOW ZONE BIAS","EQUILIBRIUM"))</f>
        <v>EQUILIBRIUM</v>
      </c>
    </row>
    <row r="16994">
      <c r="A16994">
        <v>10564</v>
      </c>
      <c r="B16994" t="str">
        <v>2011-09-09</v>
      </c>
      <c r="C16994" t="str">
        <v>Evening</v>
      </c>
      <c r="D16994">
        <v>8</v>
      </c>
      <c r="E16994" t="str">
        <f>IF(MOD(D16994,2)=0,"EVEN","ODD")</f>
        <v>EVEN</v>
      </c>
      <c r="F16994" t="str">
        <f>IF(D16994&lt;=18,"LOW (1-18)","HIGH (19-36)")</f>
        <v>LOW (1-18)</v>
      </c>
      <c r="G16994">
        <f>INT((D16994-1)/6)+1</f>
        <v>2</v>
      </c>
      <c r="H16994">
        <f>MOD(D16994-1,6)+1</f>
        <v>2</v>
      </c>
      <c r="I16994">
        <f>37-D16994</f>
        <v>29</v>
      </c>
      <c r="J16994">
        <f>ABS(D16994-D16995)</f>
        <v>23</v>
      </c>
      <c r="K16994">
        <f>AVERAGE(D16994:D16998)</f>
        <v>8</v>
      </c>
      <c r="L16994">
        <f>AVERAGE(D16994:D17013)</f>
        <v>8</v>
      </c>
      <c r="M16994">
        <f>K16994-L16994</f>
        <v>0</v>
      </c>
      <c r="N16994" t="str">
        <f>IF(K16994&gt;L16994,"HIGH ZONE BIAS",IF(K16994&lt;L16994,"LOW ZONE BIAS","EQUILIBRIUM"))</f>
        <v>EQUILIBRIUM</v>
      </c>
    </row>
    <row r="16995">
      <c r="A16995">
        <v>10563</v>
      </c>
      <c r="B16995" t="str">
        <v>2011-09-09</v>
      </c>
      <c r="C16995" t="str">
        <v>Midday</v>
      </c>
      <c r="D16995">
        <v>31</v>
      </c>
      <c r="E16995" t="str">
        <f>IF(MOD(D16995,2)=0,"EVEN","ODD")</f>
        <v>ODD</v>
      </c>
      <c r="F16995" t="str">
        <f>IF(D16995&lt;=18,"LOW (1-18)","HIGH (19-36)")</f>
        <v>HIGH (19-36)</v>
      </c>
      <c r="G16995">
        <f>INT((D16995-1)/6)+1</f>
        <v>6</v>
      </c>
      <c r="H16995">
        <f>MOD(D16995-1,6)+1</f>
        <v>1</v>
      </c>
      <c r="I16995">
        <f>37-D16995</f>
        <v>6</v>
      </c>
      <c r="J16995">
        <f>ABS(D16995-D16996)</f>
        <v>23</v>
      </c>
      <c r="K16995">
        <f>AVERAGE(D16995:D16999)</f>
        <v>31</v>
      </c>
      <c r="L16995">
        <f>AVERAGE(D16995:D17014)</f>
        <v>31</v>
      </c>
      <c r="M16995">
        <f>K16995-L16995</f>
        <v>0</v>
      </c>
      <c r="N16995" t="str">
        <f>IF(K16995&gt;L16995,"HIGH ZONE BIAS",IF(K16995&lt;L16995,"LOW ZONE BIAS","EQUILIBRIUM"))</f>
        <v>EQUILIBRIUM</v>
      </c>
    </row>
    <row r="16996">
      <c r="A16996">
        <v>10562</v>
      </c>
      <c r="B16996" t="str">
        <v>2011-09-08</v>
      </c>
      <c r="C16996" t="str">
        <v>Evening</v>
      </c>
      <c r="D16996">
        <v>8</v>
      </c>
      <c r="E16996" t="str">
        <f>IF(MOD(D16996,2)=0,"EVEN","ODD")</f>
        <v>EVEN</v>
      </c>
      <c r="F16996" t="str">
        <f>IF(D16996&lt;=18,"LOW (1-18)","HIGH (19-36)")</f>
        <v>LOW (1-18)</v>
      </c>
      <c r="G16996">
        <f>INT((D16996-1)/6)+1</f>
        <v>2</v>
      </c>
      <c r="H16996">
        <f>MOD(D16996-1,6)+1</f>
        <v>2</v>
      </c>
      <c r="I16996">
        <f>37-D16996</f>
        <v>29</v>
      </c>
      <c r="J16996">
        <f>ABS(D16996-D16997)</f>
        <v>20</v>
      </c>
      <c r="K16996">
        <f>AVERAGE(D16996:D17000)</f>
        <v>8</v>
      </c>
      <c r="L16996">
        <f>AVERAGE(D16996:D17015)</f>
        <v>8</v>
      </c>
      <c r="M16996">
        <f>K16996-L16996</f>
        <v>0</v>
      </c>
      <c r="N16996" t="str">
        <f>IF(K16996&gt;L16996,"HIGH ZONE BIAS",IF(K16996&lt;L16996,"LOW ZONE BIAS","EQUILIBRIUM"))</f>
        <v>EQUILIBRIUM</v>
      </c>
    </row>
    <row r="16997">
      <c r="A16997">
        <v>10561</v>
      </c>
      <c r="B16997" t="str">
        <v>2011-09-08</v>
      </c>
      <c r="C16997" t="str">
        <v>Midday</v>
      </c>
      <c r="D16997">
        <v>28</v>
      </c>
      <c r="E16997" t="str">
        <f>IF(MOD(D16997,2)=0,"EVEN","ODD")</f>
        <v>EVEN</v>
      </c>
      <c r="F16997" t="str">
        <f>IF(D16997&lt;=18,"LOW (1-18)","HIGH (19-36)")</f>
        <v>HIGH (19-36)</v>
      </c>
      <c r="G16997">
        <f>INT((D16997-1)/6)+1</f>
        <v>5</v>
      </c>
      <c r="H16997">
        <f>MOD(D16997-1,6)+1</f>
        <v>4</v>
      </c>
      <c r="I16997">
        <f>37-D16997</f>
        <v>9</v>
      </c>
      <c r="J16997">
        <f>ABS(D16997-D16998)</f>
        <v>18</v>
      </c>
      <c r="K16997">
        <f>AVERAGE(D16997:D17001)</f>
        <v>28</v>
      </c>
      <c r="L16997">
        <f>AVERAGE(D16997:D17016)</f>
        <v>28</v>
      </c>
      <c r="M16997">
        <f>K16997-L16997</f>
        <v>0</v>
      </c>
      <c r="N16997" t="str">
        <f>IF(K16997&gt;L16997,"HIGH ZONE BIAS",IF(K16997&lt;L16997,"LOW ZONE BIAS","EQUILIBRIUM"))</f>
        <v>EQUILIBRIUM</v>
      </c>
    </row>
    <row r="16998">
      <c r="A16998">
        <v>10560</v>
      </c>
      <c r="B16998" t="str">
        <v>2011-09-07</v>
      </c>
      <c r="C16998" t="str">
        <v>Evening</v>
      </c>
      <c r="D16998">
        <v>10</v>
      </c>
      <c r="E16998" t="str">
        <f>IF(MOD(D16998,2)=0,"EVEN","ODD")</f>
        <v>EVEN</v>
      </c>
      <c r="F16998" t="str">
        <f>IF(D16998&lt;=18,"LOW (1-18)","HIGH (19-36)")</f>
        <v>LOW (1-18)</v>
      </c>
      <c r="G16998">
        <f>INT((D16998-1)/6)+1</f>
        <v>2</v>
      </c>
      <c r="H16998">
        <f>MOD(D16998-1,6)+1</f>
        <v>4</v>
      </c>
      <c r="I16998">
        <f>37-D16998</f>
        <v>27</v>
      </c>
      <c r="J16998">
        <f>ABS(D16998-D16999)</f>
        <v>20</v>
      </c>
      <c r="K16998">
        <f>AVERAGE(D16998:D17002)</f>
        <v>10</v>
      </c>
      <c r="L16998">
        <f>AVERAGE(D16998:D17017)</f>
        <v>10</v>
      </c>
      <c r="M16998">
        <f>K16998-L16998</f>
        <v>0</v>
      </c>
      <c r="N16998" t="str">
        <f>IF(K16998&gt;L16998,"HIGH ZONE BIAS",IF(K16998&lt;L16998,"LOW ZONE BIAS","EQUILIBRIUM"))</f>
        <v>EQUILIBRIUM</v>
      </c>
    </row>
    <row r="16999">
      <c r="A16999">
        <v>10559</v>
      </c>
      <c r="B16999" t="str">
        <v>2011-09-07</v>
      </c>
      <c r="C16999" t="str">
        <v>Midday</v>
      </c>
      <c r="D16999">
        <v>30</v>
      </c>
      <c r="E16999" t="str">
        <f>IF(MOD(D16999,2)=0,"EVEN","ODD")</f>
        <v>EVEN</v>
      </c>
      <c r="F16999" t="str">
        <f>IF(D16999&lt;=18,"LOW (1-18)","HIGH (19-36)")</f>
        <v>HIGH (19-36)</v>
      </c>
      <c r="G16999">
        <f>INT((D16999-1)/6)+1</f>
        <v>5</v>
      </c>
      <c r="H16999">
        <f>MOD(D16999-1,6)+1</f>
        <v>6</v>
      </c>
      <c r="I16999">
        <f>37-D16999</f>
        <v>7</v>
      </c>
      <c r="J16999">
        <f>ABS(D16999-D17000)</f>
        <v>10</v>
      </c>
      <c r="K16999">
        <f>AVERAGE(D16999:D17003)</f>
        <v>30</v>
      </c>
      <c r="L16999">
        <f>AVERAGE(D16999:D17018)</f>
        <v>30</v>
      </c>
      <c r="M16999">
        <f>K16999-L16999</f>
        <v>0</v>
      </c>
      <c r="N16999" t="str">
        <f>IF(K16999&gt;L16999,"HIGH ZONE BIAS",IF(K16999&lt;L16999,"LOW ZONE BIAS","EQUILIBRIUM"))</f>
        <v>EQUILIBRIUM</v>
      </c>
    </row>
    <row r="17000">
      <c r="A17000">
        <v>10558</v>
      </c>
      <c r="B17000" t="str">
        <v>2011-09-06</v>
      </c>
      <c r="C17000" t="str">
        <v>Evening</v>
      </c>
      <c r="D17000">
        <v>20</v>
      </c>
      <c r="E17000" t="str">
        <f>IF(MOD(D17000,2)=0,"EVEN","ODD")</f>
        <v>EVEN</v>
      </c>
      <c r="F17000" t="str">
        <f>IF(D17000&lt;=18,"LOW (1-18)","HIGH (19-36)")</f>
        <v>HIGH (19-36)</v>
      </c>
      <c r="G17000">
        <f>INT((D17000-1)/6)+1</f>
        <v>4</v>
      </c>
      <c r="H17000">
        <f>MOD(D17000-1,6)+1</f>
        <v>2</v>
      </c>
      <c r="I17000">
        <f>37-D17000</f>
        <v>17</v>
      </c>
      <c r="J17000">
        <f>ABS(D17000-D17001)</f>
        <v>11</v>
      </c>
      <c r="K17000">
        <f>AVERAGE(D17000:D17004)</f>
        <v>20</v>
      </c>
      <c r="L17000">
        <f>AVERAGE(D17000:D17019)</f>
        <v>20</v>
      </c>
      <c r="M17000">
        <f>K17000-L17000</f>
        <v>0</v>
      </c>
      <c r="N17000" t="str">
        <f>IF(K17000&gt;L17000,"HIGH ZONE BIAS",IF(K17000&lt;L17000,"LOW ZONE BIAS","EQUILIBRIUM"))</f>
        <v>EQUILIBRIUM</v>
      </c>
    </row>
    <row r="17001">
      <c r="A17001">
        <v>10557</v>
      </c>
      <c r="B17001" t="str">
        <v>2011-09-06</v>
      </c>
      <c r="C17001" t="str">
        <v>Midday</v>
      </c>
      <c r="D17001">
        <v>9</v>
      </c>
      <c r="E17001" t="str">
        <f>IF(MOD(D17001,2)=0,"EVEN","ODD")</f>
        <v>ODD</v>
      </c>
      <c r="F17001" t="str">
        <f>IF(D17001&lt;=18,"LOW (1-18)","HIGH (19-36)")</f>
        <v>LOW (1-18)</v>
      </c>
      <c r="G17001">
        <f>INT((D17001-1)/6)+1</f>
        <v>2</v>
      </c>
      <c r="H17001">
        <f>MOD(D17001-1,6)+1</f>
        <v>3</v>
      </c>
      <c r="I17001">
        <f>37-D17001</f>
        <v>28</v>
      </c>
      <c r="J17001">
        <f>ABS(D17001-D17002)</f>
        <v>6</v>
      </c>
      <c r="K17001">
        <f>AVERAGE(D17001:D17005)</f>
        <v>9</v>
      </c>
      <c r="L17001">
        <f>AVERAGE(D17001:D17020)</f>
        <v>9</v>
      </c>
      <c r="M17001">
        <f>K17001-L17001</f>
        <v>0</v>
      </c>
      <c r="N17001" t="str">
        <f>IF(K17001&gt;L17001,"HIGH ZONE BIAS",IF(K17001&lt;L17001,"LOW ZONE BIAS","EQUILIBRIUM"))</f>
        <v>EQUILIBRIUM</v>
      </c>
    </row>
    <row r="17002">
      <c r="A17002">
        <v>10556</v>
      </c>
      <c r="B17002" t="str">
        <v>2011-09-05</v>
      </c>
      <c r="C17002" t="str">
        <v>Evening</v>
      </c>
      <c r="D17002">
        <v>15</v>
      </c>
      <c r="E17002" t="str">
        <f>IF(MOD(D17002,2)=0,"EVEN","ODD")</f>
        <v>ODD</v>
      </c>
      <c r="F17002" t="str">
        <f>IF(D17002&lt;=18,"LOW (1-18)","HIGH (19-36)")</f>
        <v>LOW (1-18)</v>
      </c>
      <c r="G17002">
        <f>INT((D17002-1)/6)+1</f>
        <v>3</v>
      </c>
      <c r="H17002">
        <f>MOD(D17002-1,6)+1</f>
        <v>3</v>
      </c>
      <c r="I17002">
        <f>37-D17002</f>
        <v>22</v>
      </c>
      <c r="J17002">
        <f>ABS(D17002-D17003)</f>
        <v>14</v>
      </c>
      <c r="K17002">
        <f>AVERAGE(D17002:D17006)</f>
        <v>15</v>
      </c>
      <c r="L17002">
        <f>AVERAGE(D17002:D17021)</f>
        <v>15</v>
      </c>
      <c r="M17002">
        <f>K17002-L17002</f>
        <v>0</v>
      </c>
      <c r="N17002" t="str">
        <f>IF(K17002&gt;L17002,"HIGH ZONE BIAS",IF(K17002&lt;L17002,"LOW ZONE BIAS","EQUILIBRIUM"))</f>
        <v>EQUILIBRIUM</v>
      </c>
    </row>
    <row r="17003">
      <c r="A17003">
        <v>10555</v>
      </c>
      <c r="B17003" t="str">
        <v>2011-09-05</v>
      </c>
      <c r="C17003" t="str">
        <v>Midday</v>
      </c>
      <c r="D17003">
        <v>29</v>
      </c>
      <c r="E17003" t="str">
        <f>IF(MOD(D17003,2)=0,"EVEN","ODD")</f>
        <v>ODD</v>
      </c>
      <c r="F17003" t="str">
        <f>IF(D17003&lt;=18,"LOW (1-18)","HIGH (19-36)")</f>
        <v>HIGH (19-36)</v>
      </c>
      <c r="G17003">
        <f>INT((D17003-1)/6)+1</f>
        <v>5</v>
      </c>
      <c r="H17003">
        <f>MOD(D17003-1,6)+1</f>
        <v>5</v>
      </c>
      <c r="I17003">
        <f>37-D17003</f>
        <v>8</v>
      </c>
      <c r="J17003">
        <f>ABS(D17003-D17004)</f>
        <v>15</v>
      </c>
      <c r="K17003">
        <f>AVERAGE(D17003:D17007)</f>
        <v>29</v>
      </c>
      <c r="L17003">
        <f>AVERAGE(D17003:D17022)</f>
        <v>29</v>
      </c>
      <c r="M17003">
        <f>K17003-L17003</f>
        <v>0</v>
      </c>
      <c r="N17003" t="str">
        <f>IF(K17003&gt;L17003,"HIGH ZONE BIAS",IF(K17003&lt;L17003,"LOW ZONE BIAS","EQUILIBRIUM"))</f>
        <v>EQUILIBRIUM</v>
      </c>
    </row>
    <row r="17004">
      <c r="A17004">
        <v>10554</v>
      </c>
      <c r="B17004" t="str">
        <v>2011-09-03</v>
      </c>
      <c r="C17004" t="str">
        <v>Evening</v>
      </c>
      <c r="D17004">
        <v>14</v>
      </c>
      <c r="E17004" t="str">
        <f>IF(MOD(D17004,2)=0,"EVEN","ODD")</f>
        <v>EVEN</v>
      </c>
      <c r="F17004" t="str">
        <f>IF(D17004&lt;=18,"LOW (1-18)","HIGH (19-36)")</f>
        <v>LOW (1-18)</v>
      </c>
      <c r="G17004">
        <f>INT((D17004-1)/6)+1</f>
        <v>3</v>
      </c>
      <c r="H17004">
        <f>MOD(D17004-1,6)+1</f>
        <v>2</v>
      </c>
      <c r="I17004">
        <f>37-D17004</f>
        <v>23</v>
      </c>
      <c r="J17004">
        <f>ABS(D17004-D17005)</f>
        <v>4</v>
      </c>
      <c r="K17004">
        <f>AVERAGE(D17004:D17008)</f>
        <v>14</v>
      </c>
      <c r="L17004">
        <f>AVERAGE(D17004:D17023)</f>
        <v>14</v>
      </c>
      <c r="M17004">
        <f>K17004-L17004</f>
        <v>0</v>
      </c>
      <c r="N17004" t="str">
        <f>IF(K17004&gt;L17004,"HIGH ZONE BIAS",IF(K17004&lt;L17004,"LOW ZONE BIAS","EQUILIBRIUM"))</f>
        <v>EQUILIBRIUM</v>
      </c>
    </row>
    <row r="17005">
      <c r="A17005">
        <v>10553</v>
      </c>
      <c r="B17005" t="str">
        <v>2011-09-03</v>
      </c>
      <c r="C17005" t="str">
        <v>Midday</v>
      </c>
      <c r="D17005">
        <v>10</v>
      </c>
      <c r="E17005" t="str">
        <f>IF(MOD(D17005,2)=0,"EVEN","ODD")</f>
        <v>EVEN</v>
      </c>
      <c r="F17005" t="str">
        <f>IF(D17005&lt;=18,"LOW (1-18)","HIGH (19-36)")</f>
        <v>LOW (1-18)</v>
      </c>
      <c r="G17005">
        <f>INT((D17005-1)/6)+1</f>
        <v>2</v>
      </c>
      <c r="H17005">
        <f>MOD(D17005-1,6)+1</f>
        <v>4</v>
      </c>
      <c r="I17005">
        <f>37-D17005</f>
        <v>27</v>
      </c>
      <c r="J17005">
        <f>ABS(D17005-D17006)</f>
        <v>20</v>
      </c>
      <c r="K17005">
        <f>AVERAGE(D17005:D17009)</f>
        <v>10</v>
      </c>
      <c r="L17005">
        <f>AVERAGE(D17005:D17024)</f>
        <v>10</v>
      </c>
      <c r="M17005">
        <f>K17005-L17005</f>
        <v>0</v>
      </c>
      <c r="N17005" t="str">
        <f>IF(K17005&gt;L17005,"HIGH ZONE BIAS",IF(K17005&lt;L17005,"LOW ZONE BIAS","EQUILIBRIUM"))</f>
        <v>EQUILIBRIUM</v>
      </c>
    </row>
    <row r="17006">
      <c r="A17006">
        <v>10552</v>
      </c>
      <c r="B17006" t="str">
        <v>2011-09-02</v>
      </c>
      <c r="C17006" t="str">
        <v>Evening</v>
      </c>
      <c r="D17006">
        <v>30</v>
      </c>
      <c r="E17006" t="str">
        <f>IF(MOD(D17006,2)=0,"EVEN","ODD")</f>
        <v>EVEN</v>
      </c>
      <c r="F17006" t="str">
        <f>IF(D17006&lt;=18,"LOW (1-18)","HIGH (19-36)")</f>
        <v>HIGH (19-36)</v>
      </c>
      <c r="G17006">
        <f>INT((D17006-1)/6)+1</f>
        <v>5</v>
      </c>
      <c r="H17006">
        <f>MOD(D17006-1,6)+1</f>
        <v>6</v>
      </c>
      <c r="I17006">
        <f>37-D17006</f>
        <v>7</v>
      </c>
      <c r="J17006">
        <f>ABS(D17006-D17007)</f>
        <v>3</v>
      </c>
      <c r="K17006">
        <f>AVERAGE(D17006:D17010)</f>
        <v>30</v>
      </c>
      <c r="L17006">
        <f>AVERAGE(D17006:D17025)</f>
        <v>30</v>
      </c>
      <c r="M17006">
        <f>K17006-L17006</f>
        <v>0</v>
      </c>
      <c r="N17006" t="str">
        <f>IF(K17006&gt;L17006,"HIGH ZONE BIAS",IF(K17006&lt;L17006,"LOW ZONE BIAS","EQUILIBRIUM"))</f>
        <v>EQUILIBRIUM</v>
      </c>
    </row>
    <row r="17007">
      <c r="A17007">
        <v>10551</v>
      </c>
      <c r="B17007" t="str">
        <v>2011-09-02</v>
      </c>
      <c r="C17007" t="str">
        <v>Midday</v>
      </c>
      <c r="D17007">
        <v>33</v>
      </c>
      <c r="E17007" t="str">
        <f>IF(MOD(D17007,2)=0,"EVEN","ODD")</f>
        <v>ODD</v>
      </c>
      <c r="F17007" t="str">
        <f>IF(D17007&lt;=18,"LOW (1-18)","HIGH (19-36)")</f>
        <v>HIGH (19-36)</v>
      </c>
      <c r="G17007">
        <f>INT((D17007-1)/6)+1</f>
        <v>6</v>
      </c>
      <c r="H17007">
        <f>MOD(D17007-1,6)+1</f>
        <v>3</v>
      </c>
      <c r="I17007">
        <f>37-D17007</f>
        <v>4</v>
      </c>
      <c r="J17007">
        <f>ABS(D17007-D17008)</f>
        <v>14</v>
      </c>
      <c r="K17007">
        <f>AVERAGE(D17007:D17011)</f>
        <v>33</v>
      </c>
      <c r="L17007">
        <f>AVERAGE(D17007:D17026)</f>
        <v>33</v>
      </c>
      <c r="M17007">
        <f>K17007-L17007</f>
        <v>0</v>
      </c>
      <c r="N17007" t="str">
        <f>IF(K17007&gt;L17007,"HIGH ZONE BIAS",IF(K17007&lt;L17007,"LOW ZONE BIAS","EQUILIBRIUM"))</f>
        <v>EQUILIBRIUM</v>
      </c>
    </row>
    <row r="17008">
      <c r="A17008">
        <v>10550</v>
      </c>
      <c r="B17008" t="str">
        <v>2011-09-01</v>
      </c>
      <c r="C17008" t="str">
        <v>Evening</v>
      </c>
      <c r="D17008">
        <v>19</v>
      </c>
      <c r="E17008" t="str">
        <f>IF(MOD(D17008,2)=0,"EVEN","ODD")</f>
        <v>ODD</v>
      </c>
      <c r="F17008" t="str">
        <f>IF(D17008&lt;=18,"LOW (1-18)","HIGH (19-36)")</f>
        <v>HIGH (19-36)</v>
      </c>
      <c r="G17008">
        <f>INT((D17008-1)/6)+1</f>
        <v>4</v>
      </c>
      <c r="H17008">
        <f>MOD(D17008-1,6)+1</f>
        <v>1</v>
      </c>
      <c r="I17008">
        <f>37-D17008</f>
        <v>18</v>
      </c>
      <c r="J17008">
        <f>ABS(D17008-D17009)</f>
        <v>16</v>
      </c>
      <c r="K17008">
        <f>AVERAGE(D17008:D17012)</f>
        <v>19</v>
      </c>
      <c r="L17008">
        <f>AVERAGE(D17008:D17027)</f>
        <v>19</v>
      </c>
      <c r="M17008">
        <f>K17008-L17008</f>
        <v>0</v>
      </c>
      <c r="N17008" t="str">
        <f>IF(K17008&gt;L17008,"HIGH ZONE BIAS",IF(K17008&lt;L17008,"LOW ZONE BIAS","EQUILIBRIUM"))</f>
        <v>EQUILIBRIUM</v>
      </c>
    </row>
    <row r="17009">
      <c r="A17009">
        <v>10549</v>
      </c>
      <c r="B17009" t="str">
        <v>2011-09-01</v>
      </c>
      <c r="C17009" t="str">
        <v>Midday</v>
      </c>
      <c r="D17009">
        <v>35</v>
      </c>
      <c r="E17009" t="str">
        <f>IF(MOD(D17009,2)=0,"EVEN","ODD")</f>
        <v>ODD</v>
      </c>
      <c r="F17009" t="str">
        <f>IF(D17009&lt;=18,"LOW (1-18)","HIGH (19-36)")</f>
        <v>HIGH (19-36)</v>
      </c>
      <c r="G17009">
        <f>INT((D17009-1)/6)+1</f>
        <v>6</v>
      </c>
      <c r="H17009">
        <f>MOD(D17009-1,6)+1</f>
        <v>5</v>
      </c>
      <c r="I17009">
        <f>37-D17009</f>
        <v>2</v>
      </c>
      <c r="J17009">
        <f>ABS(D17009-D17010)</f>
        <v>6</v>
      </c>
      <c r="K17009">
        <f>AVERAGE(D17009:D17013)</f>
        <v>35</v>
      </c>
      <c r="L17009">
        <f>AVERAGE(D17009:D17028)</f>
        <v>35</v>
      </c>
      <c r="M17009">
        <f>K17009-L17009</f>
        <v>0</v>
      </c>
      <c r="N17009" t="str">
        <f>IF(K17009&gt;L17009,"HIGH ZONE BIAS",IF(K17009&lt;L17009,"LOW ZONE BIAS","EQUILIBRIUM"))</f>
        <v>EQUILIBRIUM</v>
      </c>
    </row>
    <row r="17010">
      <c r="A17010">
        <v>10548</v>
      </c>
      <c r="B17010" t="str">
        <v>2011-08-30</v>
      </c>
      <c r="C17010" t="str">
        <v>Evening</v>
      </c>
      <c r="D17010">
        <v>29</v>
      </c>
      <c r="E17010" t="str">
        <f>IF(MOD(D17010,2)=0,"EVEN","ODD")</f>
        <v>ODD</v>
      </c>
      <c r="F17010" t="str">
        <f>IF(D17010&lt;=18,"LOW (1-18)","HIGH (19-36)")</f>
        <v>HIGH (19-36)</v>
      </c>
      <c r="G17010">
        <f>INT((D17010-1)/6)+1</f>
        <v>5</v>
      </c>
      <c r="H17010">
        <f>MOD(D17010-1,6)+1</f>
        <v>5</v>
      </c>
      <c r="I17010">
        <f>37-D17010</f>
        <v>8</v>
      </c>
      <c r="J17010">
        <f>ABS(D17010-D17011)</f>
        <v>5</v>
      </c>
      <c r="K17010">
        <f>AVERAGE(D17010:D17014)</f>
        <v>29</v>
      </c>
      <c r="L17010">
        <f>AVERAGE(D17010:D17029)</f>
        <v>29</v>
      </c>
      <c r="M17010">
        <f>K17010-L17010</f>
        <v>0</v>
      </c>
      <c r="N17010" t="str">
        <f>IF(K17010&gt;L17010,"HIGH ZONE BIAS",IF(K17010&lt;L17010,"LOW ZONE BIAS","EQUILIBRIUM"))</f>
        <v>EQUILIBRIUM</v>
      </c>
    </row>
    <row r="17011">
      <c r="A17011">
        <v>10547</v>
      </c>
      <c r="B17011" t="str">
        <v>2011-08-30</v>
      </c>
      <c r="C17011" t="str">
        <v>Midday</v>
      </c>
      <c r="D17011">
        <v>24</v>
      </c>
      <c r="E17011" t="str">
        <f>IF(MOD(D17011,2)=0,"EVEN","ODD")</f>
        <v>EVEN</v>
      </c>
      <c r="F17011" t="str">
        <f>IF(D17011&lt;=18,"LOW (1-18)","HIGH (19-36)")</f>
        <v>HIGH (19-36)</v>
      </c>
      <c r="G17011">
        <f>INT((D17011-1)/6)+1</f>
        <v>4</v>
      </c>
      <c r="H17011">
        <f>MOD(D17011-1,6)+1</f>
        <v>6</v>
      </c>
      <c r="I17011">
        <f>37-D17011</f>
        <v>13</v>
      </c>
      <c r="J17011">
        <f>ABS(D17011-D17012)</f>
        <v>18</v>
      </c>
      <c r="K17011">
        <f>AVERAGE(D17011:D17015)</f>
        <v>24</v>
      </c>
      <c r="L17011">
        <f>AVERAGE(D17011:D17030)</f>
        <v>24</v>
      </c>
      <c r="M17011">
        <f>K17011-L17011</f>
        <v>0</v>
      </c>
      <c r="N17011" t="str">
        <f>IF(K17011&gt;L17011,"HIGH ZONE BIAS",IF(K17011&lt;L17011,"LOW ZONE BIAS","EQUILIBRIUM"))</f>
        <v>EQUILIBRIUM</v>
      </c>
    </row>
    <row r="17012">
      <c r="A17012">
        <v>10546</v>
      </c>
      <c r="B17012" t="str">
        <v>2011-08-29</v>
      </c>
      <c r="C17012" t="str">
        <v>Evening</v>
      </c>
      <c r="D17012">
        <v>6</v>
      </c>
      <c r="E17012" t="str">
        <f>IF(MOD(D17012,2)=0,"EVEN","ODD")</f>
        <v>EVEN</v>
      </c>
      <c r="F17012" t="str">
        <f>IF(D17012&lt;=18,"LOW (1-18)","HIGH (19-36)")</f>
        <v>LOW (1-18)</v>
      </c>
      <c r="G17012">
        <f>INT((D17012-1)/6)+1</f>
        <v>1</v>
      </c>
      <c r="H17012">
        <f>MOD(D17012-1,6)+1</f>
        <v>6</v>
      </c>
      <c r="I17012">
        <f>37-D17012</f>
        <v>31</v>
      </c>
      <c r="J17012">
        <f>ABS(D17012-D17013)</f>
        <v>17</v>
      </c>
      <c r="K17012">
        <f>AVERAGE(D17012:D17016)</f>
        <v>6</v>
      </c>
      <c r="L17012">
        <f>AVERAGE(D17012:D17031)</f>
        <v>6</v>
      </c>
      <c r="M17012">
        <f>K17012-L17012</f>
        <v>0</v>
      </c>
      <c r="N17012" t="str">
        <f>IF(K17012&gt;L17012,"HIGH ZONE BIAS",IF(K17012&lt;L17012,"LOW ZONE BIAS","EQUILIBRIUM"))</f>
        <v>EQUILIBRIUM</v>
      </c>
    </row>
    <row r="17013">
      <c r="A17013">
        <v>10545</v>
      </c>
      <c r="B17013" t="str">
        <v>2011-08-29</v>
      </c>
      <c r="C17013" t="str">
        <v>Midday</v>
      </c>
      <c r="D17013">
        <v>23</v>
      </c>
      <c r="E17013" t="str">
        <f>IF(MOD(D17013,2)=0,"EVEN","ODD")</f>
        <v>ODD</v>
      </c>
      <c r="F17013" t="str">
        <f>IF(D17013&lt;=18,"LOW (1-18)","HIGH (19-36)")</f>
        <v>HIGH (19-36)</v>
      </c>
      <c r="G17013">
        <f>INT((D17013-1)/6)+1</f>
        <v>4</v>
      </c>
      <c r="H17013">
        <f>MOD(D17013-1,6)+1</f>
        <v>5</v>
      </c>
      <c r="I17013">
        <f>37-D17013</f>
        <v>14</v>
      </c>
      <c r="J17013">
        <f>ABS(D17013-D17014)</f>
        <v>10</v>
      </c>
      <c r="K17013">
        <f>AVERAGE(D17013:D17017)</f>
        <v>23</v>
      </c>
      <c r="L17013">
        <f>AVERAGE(D17013:D17032)</f>
        <v>23</v>
      </c>
      <c r="M17013">
        <f>K17013-L17013</f>
        <v>0</v>
      </c>
      <c r="N17013" t="str">
        <f>IF(K17013&gt;L17013,"HIGH ZONE BIAS",IF(K17013&lt;L17013,"LOW ZONE BIAS","EQUILIBRIUM"))</f>
        <v>EQUILIBRIUM</v>
      </c>
    </row>
    <row r="17014">
      <c r="A17014">
        <v>10544</v>
      </c>
      <c r="B17014" t="str">
        <v>2011-08-27</v>
      </c>
      <c r="C17014" t="str">
        <v>Evening</v>
      </c>
      <c r="D17014">
        <v>13</v>
      </c>
      <c r="E17014" t="str">
        <f>IF(MOD(D17014,2)=0,"EVEN","ODD")</f>
        <v>ODD</v>
      </c>
      <c r="F17014" t="str">
        <f>IF(D17014&lt;=18,"LOW (1-18)","HIGH (19-36)")</f>
        <v>LOW (1-18)</v>
      </c>
      <c r="G17014">
        <f>INT((D17014-1)/6)+1</f>
        <v>3</v>
      </c>
      <c r="H17014">
        <f>MOD(D17014-1,6)+1</f>
        <v>1</v>
      </c>
      <c r="I17014">
        <f>37-D17014</f>
        <v>24</v>
      </c>
      <c r="J17014">
        <f>ABS(D17014-D17015)</f>
        <v>10</v>
      </c>
      <c r="K17014">
        <f>AVERAGE(D17014:D17018)</f>
        <v>13</v>
      </c>
      <c r="L17014">
        <f>AVERAGE(D17014:D17033)</f>
        <v>13</v>
      </c>
      <c r="M17014">
        <f>K17014-L17014</f>
        <v>0</v>
      </c>
      <c r="N17014" t="str">
        <f>IF(K17014&gt;L17014,"HIGH ZONE BIAS",IF(K17014&lt;L17014,"LOW ZONE BIAS","EQUILIBRIUM"))</f>
        <v>EQUILIBRIUM</v>
      </c>
    </row>
    <row r="17015">
      <c r="A17015">
        <v>10543</v>
      </c>
      <c r="B17015" t="str">
        <v>2011-08-27</v>
      </c>
      <c r="C17015" t="str">
        <v>Midday</v>
      </c>
      <c r="D17015">
        <v>23</v>
      </c>
      <c r="E17015" t="str">
        <f>IF(MOD(D17015,2)=0,"EVEN","ODD")</f>
        <v>ODD</v>
      </c>
      <c r="F17015" t="str">
        <f>IF(D17015&lt;=18,"LOW (1-18)","HIGH (19-36)")</f>
        <v>HIGH (19-36)</v>
      </c>
      <c r="G17015">
        <f>INT((D17015-1)/6)+1</f>
        <v>4</v>
      </c>
      <c r="H17015">
        <f>MOD(D17015-1,6)+1</f>
        <v>5</v>
      </c>
      <c r="I17015">
        <f>37-D17015</f>
        <v>14</v>
      </c>
      <c r="J17015">
        <f>ABS(D17015-D17016)</f>
        <v>16</v>
      </c>
      <c r="K17015">
        <f>AVERAGE(D17015:D17019)</f>
        <v>23</v>
      </c>
      <c r="L17015">
        <f>AVERAGE(D17015:D17034)</f>
        <v>23</v>
      </c>
      <c r="M17015">
        <f>K17015-L17015</f>
        <v>0</v>
      </c>
      <c r="N17015" t="str">
        <f>IF(K17015&gt;L17015,"HIGH ZONE BIAS",IF(K17015&lt;L17015,"LOW ZONE BIAS","EQUILIBRIUM"))</f>
        <v>EQUILIBRIUM</v>
      </c>
    </row>
    <row r="17016">
      <c r="A17016">
        <v>10542</v>
      </c>
      <c r="B17016" t="str">
        <v>2011-08-26</v>
      </c>
      <c r="C17016" t="str">
        <v>Evening</v>
      </c>
      <c r="D17016">
        <v>7</v>
      </c>
      <c r="E17016" t="str">
        <f>IF(MOD(D17016,2)=0,"EVEN","ODD")</f>
        <v>ODD</v>
      </c>
      <c r="F17016" t="str">
        <f>IF(D17016&lt;=18,"LOW (1-18)","HIGH (19-36)")</f>
        <v>LOW (1-18)</v>
      </c>
      <c r="G17016">
        <f>INT((D17016-1)/6)+1</f>
        <v>2</v>
      </c>
      <c r="H17016">
        <f>MOD(D17016-1,6)+1</f>
        <v>1</v>
      </c>
      <c r="I17016">
        <f>37-D17016</f>
        <v>30</v>
      </c>
      <c r="J17016">
        <f>ABS(D17016-D17017)</f>
        <v>5</v>
      </c>
      <c r="K17016">
        <f>AVERAGE(D17016:D17020)</f>
        <v>7</v>
      </c>
      <c r="L17016">
        <f>AVERAGE(D17016:D17035)</f>
        <v>7</v>
      </c>
      <c r="M17016">
        <f>K17016-L17016</f>
        <v>0</v>
      </c>
      <c r="N17016" t="str">
        <f>IF(K17016&gt;L17016,"HIGH ZONE BIAS",IF(K17016&lt;L17016,"LOW ZONE BIAS","EQUILIBRIUM"))</f>
        <v>EQUILIBRIUM</v>
      </c>
    </row>
    <row r="17017">
      <c r="A17017">
        <v>10541</v>
      </c>
      <c r="B17017" t="str">
        <v>2011-08-26</v>
      </c>
      <c r="C17017" t="str">
        <v>Midday</v>
      </c>
      <c r="D17017">
        <v>2</v>
      </c>
      <c r="E17017" t="str">
        <f>IF(MOD(D17017,2)=0,"EVEN","ODD")</f>
        <v>EVEN</v>
      </c>
      <c r="F17017" t="str">
        <f>IF(D17017&lt;=18,"LOW (1-18)","HIGH (19-36)")</f>
        <v>LOW (1-18)</v>
      </c>
      <c r="G17017">
        <f>INT((D17017-1)/6)+1</f>
        <v>1</v>
      </c>
      <c r="H17017">
        <f>MOD(D17017-1,6)+1</f>
        <v>2</v>
      </c>
      <c r="I17017">
        <f>37-D17017</f>
        <v>35</v>
      </c>
      <c r="J17017">
        <f>ABS(D17017-D17018)</f>
        <v>20</v>
      </c>
      <c r="K17017">
        <f>AVERAGE(D17017:D17021)</f>
        <v>2</v>
      </c>
      <c r="L17017">
        <f>AVERAGE(D17017:D17036)</f>
        <v>2</v>
      </c>
      <c r="M17017">
        <f>K17017-L17017</f>
        <v>0</v>
      </c>
      <c r="N17017" t="str">
        <f>IF(K17017&gt;L17017,"HIGH ZONE BIAS",IF(K17017&lt;L17017,"LOW ZONE BIAS","EQUILIBRIUM"))</f>
        <v>EQUILIBRIUM</v>
      </c>
    </row>
    <row r="17018">
      <c r="A17018">
        <v>10540</v>
      </c>
      <c r="B17018" t="str">
        <v>2011-08-25</v>
      </c>
      <c r="C17018" t="str">
        <v>Evening</v>
      </c>
      <c r="D17018">
        <v>22</v>
      </c>
      <c r="E17018" t="str">
        <f>IF(MOD(D17018,2)=0,"EVEN","ODD")</f>
        <v>EVEN</v>
      </c>
      <c r="F17018" t="str">
        <f>IF(D17018&lt;=18,"LOW (1-18)","HIGH (19-36)")</f>
        <v>HIGH (19-36)</v>
      </c>
      <c r="G17018">
        <f>INT((D17018-1)/6)+1</f>
        <v>4</v>
      </c>
      <c r="H17018">
        <f>MOD(D17018-1,6)+1</f>
        <v>4</v>
      </c>
      <c r="I17018">
        <f>37-D17018</f>
        <v>15</v>
      </c>
      <c r="J17018">
        <f>ABS(D17018-D17019)</f>
        <v>11</v>
      </c>
      <c r="K17018">
        <f>AVERAGE(D17018:D17022)</f>
        <v>22</v>
      </c>
      <c r="L17018">
        <f>AVERAGE(D17018:D17037)</f>
        <v>22</v>
      </c>
      <c r="M17018">
        <f>K17018-L17018</f>
        <v>0</v>
      </c>
      <c r="N17018" t="str">
        <f>IF(K17018&gt;L17018,"HIGH ZONE BIAS",IF(K17018&lt;L17018,"LOW ZONE BIAS","EQUILIBRIUM"))</f>
        <v>EQUILIBRIUM</v>
      </c>
    </row>
    <row r="17019">
      <c r="A17019">
        <v>10539</v>
      </c>
      <c r="B17019" t="str">
        <v>2011-08-25</v>
      </c>
      <c r="C17019" t="str">
        <v>Midday</v>
      </c>
      <c r="D17019">
        <v>33</v>
      </c>
      <c r="E17019" t="str">
        <f>IF(MOD(D17019,2)=0,"EVEN","ODD")</f>
        <v>ODD</v>
      </c>
      <c r="F17019" t="str">
        <f>IF(D17019&lt;=18,"LOW (1-18)","HIGH (19-36)")</f>
        <v>HIGH (19-36)</v>
      </c>
      <c r="G17019">
        <f>INT((D17019-1)/6)+1</f>
        <v>6</v>
      </c>
      <c r="H17019">
        <f>MOD(D17019-1,6)+1</f>
        <v>3</v>
      </c>
      <c r="I17019">
        <f>37-D17019</f>
        <v>4</v>
      </c>
      <c r="J17019">
        <f>ABS(D17019-D17020)</f>
        <v>23</v>
      </c>
      <c r="K17019">
        <f>AVERAGE(D17019:D17023)</f>
        <v>33</v>
      </c>
      <c r="L17019">
        <f>AVERAGE(D17019:D17038)</f>
        <v>33</v>
      </c>
      <c r="M17019">
        <f>K17019-L17019</f>
        <v>0</v>
      </c>
      <c r="N17019" t="str">
        <f>IF(K17019&gt;L17019,"HIGH ZONE BIAS",IF(K17019&lt;L17019,"LOW ZONE BIAS","EQUILIBRIUM"))</f>
        <v>EQUILIBRIUM</v>
      </c>
    </row>
    <row r="17020">
      <c r="A17020">
        <v>10538</v>
      </c>
      <c r="B17020" t="str">
        <v>2011-08-24</v>
      </c>
      <c r="C17020" t="str">
        <v>Evening</v>
      </c>
      <c r="D17020">
        <v>10</v>
      </c>
      <c r="E17020" t="str">
        <f>IF(MOD(D17020,2)=0,"EVEN","ODD")</f>
        <v>EVEN</v>
      </c>
      <c r="F17020" t="str">
        <f>IF(D17020&lt;=18,"LOW (1-18)","HIGH (19-36)")</f>
        <v>LOW (1-18)</v>
      </c>
      <c r="G17020">
        <f>INT((D17020-1)/6)+1</f>
        <v>2</v>
      </c>
      <c r="H17020">
        <f>MOD(D17020-1,6)+1</f>
        <v>4</v>
      </c>
      <c r="I17020">
        <f>37-D17020</f>
        <v>27</v>
      </c>
      <c r="J17020">
        <f>ABS(D17020-D17021)</f>
        <v>17</v>
      </c>
      <c r="K17020">
        <f>AVERAGE(D17020:D17024)</f>
        <v>10</v>
      </c>
      <c r="L17020">
        <f>AVERAGE(D17020:D17039)</f>
        <v>10</v>
      </c>
      <c r="M17020">
        <f>K17020-L17020</f>
        <v>0</v>
      </c>
      <c r="N17020" t="str">
        <f>IF(K17020&gt;L17020,"HIGH ZONE BIAS",IF(K17020&lt;L17020,"LOW ZONE BIAS","EQUILIBRIUM"))</f>
        <v>EQUILIBRIUM</v>
      </c>
    </row>
    <row r="17021">
      <c r="A17021">
        <v>10537</v>
      </c>
      <c r="B17021" t="str">
        <v>2011-08-24</v>
      </c>
      <c r="C17021" t="str">
        <v>Midday</v>
      </c>
      <c r="D17021">
        <v>27</v>
      </c>
      <c r="E17021" t="str">
        <f>IF(MOD(D17021,2)=0,"EVEN","ODD")</f>
        <v>ODD</v>
      </c>
      <c r="F17021" t="str">
        <f>IF(D17021&lt;=18,"LOW (1-18)","HIGH (19-36)")</f>
        <v>HIGH (19-36)</v>
      </c>
      <c r="G17021">
        <f>INT((D17021-1)/6)+1</f>
        <v>5</v>
      </c>
      <c r="H17021">
        <f>MOD(D17021-1,6)+1</f>
        <v>3</v>
      </c>
      <c r="I17021">
        <f>37-D17021</f>
        <v>10</v>
      </c>
      <c r="J17021">
        <f>ABS(D17021-D17022)</f>
        <v>4</v>
      </c>
      <c r="K17021">
        <f>AVERAGE(D17021:D17025)</f>
        <v>27</v>
      </c>
      <c r="L17021">
        <f>AVERAGE(D17021:D17040)</f>
        <v>27</v>
      </c>
      <c r="M17021">
        <f>K17021-L17021</f>
        <v>0</v>
      </c>
      <c r="N17021" t="str">
        <f>IF(K17021&gt;L17021,"HIGH ZONE BIAS",IF(K17021&lt;L17021,"LOW ZONE BIAS","EQUILIBRIUM"))</f>
        <v>EQUILIBRIUM</v>
      </c>
    </row>
    <row r="17022">
      <c r="A17022">
        <v>10536</v>
      </c>
      <c r="B17022" t="str">
        <v>2011-08-23</v>
      </c>
      <c r="C17022" t="str">
        <v>Evening</v>
      </c>
      <c r="D17022">
        <v>23</v>
      </c>
      <c r="E17022" t="str">
        <f>IF(MOD(D17022,2)=0,"EVEN","ODD")</f>
        <v>ODD</v>
      </c>
      <c r="F17022" t="str">
        <f>IF(D17022&lt;=18,"LOW (1-18)","HIGH (19-36)")</f>
        <v>HIGH (19-36)</v>
      </c>
      <c r="G17022">
        <f>INT((D17022-1)/6)+1</f>
        <v>4</v>
      </c>
      <c r="H17022">
        <f>MOD(D17022-1,6)+1</f>
        <v>5</v>
      </c>
      <c r="I17022">
        <f>37-D17022</f>
        <v>14</v>
      </c>
      <c r="J17022">
        <f>ABS(D17022-D17023)</f>
        <v>10</v>
      </c>
      <c r="K17022">
        <f>AVERAGE(D17022:D17026)</f>
        <v>23</v>
      </c>
      <c r="L17022">
        <f>AVERAGE(D17022:D17041)</f>
        <v>23</v>
      </c>
      <c r="M17022">
        <f>K17022-L17022</f>
        <v>0</v>
      </c>
      <c r="N17022" t="str">
        <f>IF(K17022&gt;L17022,"HIGH ZONE BIAS",IF(K17022&lt;L17022,"LOW ZONE BIAS","EQUILIBRIUM"))</f>
        <v>EQUILIBRIUM</v>
      </c>
    </row>
    <row r="17023">
      <c r="A17023">
        <v>10535</v>
      </c>
      <c r="B17023" t="str">
        <v>2011-08-23</v>
      </c>
      <c r="C17023" t="str">
        <v>Midday</v>
      </c>
      <c r="D17023">
        <v>13</v>
      </c>
      <c r="E17023" t="str">
        <f>IF(MOD(D17023,2)=0,"EVEN","ODD")</f>
        <v>ODD</v>
      </c>
      <c r="F17023" t="str">
        <f>IF(D17023&lt;=18,"LOW (1-18)","HIGH (19-36)")</f>
        <v>LOW (1-18)</v>
      </c>
      <c r="G17023">
        <f>INT((D17023-1)/6)+1</f>
        <v>3</v>
      </c>
      <c r="H17023">
        <f>MOD(D17023-1,6)+1</f>
        <v>1</v>
      </c>
      <c r="I17023">
        <f>37-D17023</f>
        <v>24</v>
      </c>
      <c r="J17023">
        <f>ABS(D17023-D17024)</f>
        <v>19</v>
      </c>
      <c r="K17023">
        <f>AVERAGE(D17023:D17027)</f>
        <v>13</v>
      </c>
      <c r="L17023">
        <f>AVERAGE(D17023:D17042)</f>
        <v>13</v>
      </c>
      <c r="M17023">
        <f>K17023-L17023</f>
        <v>0</v>
      </c>
      <c r="N17023" t="str">
        <f>IF(K17023&gt;L17023,"HIGH ZONE BIAS",IF(K17023&lt;L17023,"LOW ZONE BIAS","EQUILIBRIUM"))</f>
        <v>EQUILIBRIUM</v>
      </c>
    </row>
    <row r="17024">
      <c r="A17024">
        <v>10534</v>
      </c>
      <c r="B17024" t="str">
        <v>2011-08-22</v>
      </c>
      <c r="C17024" t="str">
        <v>Evening</v>
      </c>
      <c r="D17024">
        <v>32</v>
      </c>
      <c r="E17024" t="str">
        <f>IF(MOD(D17024,2)=0,"EVEN","ODD")</f>
        <v>EVEN</v>
      </c>
      <c r="F17024" t="str">
        <f>IF(D17024&lt;=18,"LOW (1-18)","HIGH (19-36)")</f>
        <v>HIGH (19-36)</v>
      </c>
      <c r="G17024">
        <f>INT((D17024-1)/6)+1</f>
        <v>6</v>
      </c>
      <c r="H17024">
        <f>MOD(D17024-1,6)+1</f>
        <v>2</v>
      </c>
      <c r="I17024">
        <f>37-D17024</f>
        <v>5</v>
      </c>
      <c r="J17024">
        <f>ABS(D17024-D17025)</f>
        <v>11</v>
      </c>
      <c r="K17024">
        <f>AVERAGE(D17024:D17028)</f>
        <v>32</v>
      </c>
      <c r="L17024">
        <f>AVERAGE(D17024:D17043)</f>
        <v>32</v>
      </c>
      <c r="M17024">
        <f>K17024-L17024</f>
        <v>0</v>
      </c>
      <c r="N17024" t="str">
        <f>IF(K17024&gt;L17024,"HIGH ZONE BIAS",IF(K17024&lt;L17024,"LOW ZONE BIAS","EQUILIBRIUM"))</f>
        <v>EQUILIBRIUM</v>
      </c>
    </row>
    <row r="17025">
      <c r="A17025">
        <v>10532</v>
      </c>
      <c r="B17025" t="str">
        <v>2011-08-20</v>
      </c>
      <c r="C17025" t="str">
        <v>Evening</v>
      </c>
      <c r="D17025">
        <v>21</v>
      </c>
      <c r="E17025" t="str">
        <f>IF(MOD(D17025,2)=0,"EVEN","ODD")</f>
        <v>ODD</v>
      </c>
      <c r="F17025" t="str">
        <f>IF(D17025&lt;=18,"LOW (1-18)","HIGH (19-36)")</f>
        <v>HIGH (19-36)</v>
      </c>
      <c r="G17025">
        <f>INT((D17025-1)/6)+1</f>
        <v>4</v>
      </c>
      <c r="H17025">
        <f>MOD(D17025-1,6)+1</f>
        <v>3</v>
      </c>
      <c r="I17025">
        <f>37-D17025</f>
        <v>16</v>
      </c>
      <c r="J17025">
        <f>ABS(D17025-D17026)</f>
        <v>0</v>
      </c>
      <c r="K17025">
        <f>AVERAGE(D17025:D17029)</f>
        <v>21</v>
      </c>
      <c r="L17025">
        <f>AVERAGE(D17025:D17044)</f>
        <v>21</v>
      </c>
      <c r="M17025">
        <f>K17025-L17025</f>
        <v>0</v>
      </c>
      <c r="N17025" t="str">
        <f>IF(K17025&gt;L17025,"HIGH ZONE BIAS",IF(K17025&lt;L17025,"LOW ZONE BIAS","EQUILIBRIUM"))</f>
        <v>EQUILIBRIUM</v>
      </c>
    </row>
    <row r="17026">
      <c r="A17026">
        <v>10531</v>
      </c>
      <c r="B17026" t="str">
        <v>2011-08-20</v>
      </c>
      <c r="C17026" t="str">
        <v>Midday</v>
      </c>
      <c r="D17026">
        <v>21</v>
      </c>
      <c r="E17026" t="str">
        <f>IF(MOD(D17026,2)=0,"EVEN","ODD")</f>
        <v>ODD</v>
      </c>
      <c r="F17026" t="str">
        <f>IF(D17026&lt;=18,"LOW (1-18)","HIGH (19-36)")</f>
        <v>HIGH (19-36)</v>
      </c>
      <c r="G17026">
        <f>INT((D17026-1)/6)+1</f>
        <v>4</v>
      </c>
      <c r="H17026">
        <f>MOD(D17026-1,6)+1</f>
        <v>3</v>
      </c>
      <c r="I17026">
        <f>37-D17026</f>
        <v>16</v>
      </c>
      <c r="J17026">
        <f>ABS(D17026-D17027)</f>
        <v>13</v>
      </c>
      <c r="K17026">
        <f>AVERAGE(D17026:D17030)</f>
        <v>21</v>
      </c>
      <c r="L17026">
        <f>AVERAGE(D17026:D17045)</f>
        <v>21</v>
      </c>
      <c r="M17026">
        <f>K17026-L17026</f>
        <v>0</v>
      </c>
      <c r="N17026" t="str">
        <f>IF(K17026&gt;L17026,"HIGH ZONE BIAS",IF(K17026&lt;L17026,"LOW ZONE BIAS","EQUILIBRIUM"))</f>
        <v>EQUILIBRIUM</v>
      </c>
    </row>
    <row r="17027">
      <c r="A17027">
        <v>10530</v>
      </c>
      <c r="B17027" t="str">
        <v>2011-08-19</v>
      </c>
      <c r="C17027" t="str">
        <v>Evening</v>
      </c>
      <c r="D17027">
        <v>8</v>
      </c>
      <c r="E17027" t="str">
        <f>IF(MOD(D17027,2)=0,"EVEN","ODD")</f>
        <v>EVEN</v>
      </c>
      <c r="F17027" t="str">
        <f>IF(D17027&lt;=18,"LOW (1-18)","HIGH (19-36)")</f>
        <v>LOW (1-18)</v>
      </c>
      <c r="G17027">
        <f>INT((D17027-1)/6)+1</f>
        <v>2</v>
      </c>
      <c r="H17027">
        <f>MOD(D17027-1,6)+1</f>
        <v>2</v>
      </c>
      <c r="I17027">
        <f>37-D17027</f>
        <v>29</v>
      </c>
      <c r="J17027">
        <f>ABS(D17027-D17028)</f>
        <v>19</v>
      </c>
      <c r="K17027">
        <f>AVERAGE(D17027:D17031)</f>
        <v>8</v>
      </c>
      <c r="L17027">
        <f>AVERAGE(D17027:D17046)</f>
        <v>8</v>
      </c>
      <c r="M17027">
        <f>K17027-L17027</f>
        <v>0</v>
      </c>
      <c r="N17027" t="str">
        <f>IF(K17027&gt;L17027,"HIGH ZONE BIAS",IF(K17027&lt;L17027,"LOW ZONE BIAS","EQUILIBRIUM"))</f>
        <v>EQUILIBRIUM</v>
      </c>
    </row>
    <row r="17028">
      <c r="A17028">
        <v>10529</v>
      </c>
      <c r="B17028" t="str">
        <v>2011-08-19</v>
      </c>
      <c r="C17028" t="str">
        <v>Midday</v>
      </c>
      <c r="D17028">
        <v>27</v>
      </c>
      <c r="E17028" t="str">
        <f>IF(MOD(D17028,2)=0,"EVEN","ODD")</f>
        <v>ODD</v>
      </c>
      <c r="F17028" t="str">
        <f>IF(D17028&lt;=18,"LOW (1-18)","HIGH (19-36)")</f>
        <v>HIGH (19-36)</v>
      </c>
      <c r="G17028">
        <f>INT((D17028-1)/6)+1</f>
        <v>5</v>
      </c>
      <c r="H17028">
        <f>MOD(D17028-1,6)+1</f>
        <v>3</v>
      </c>
      <c r="I17028">
        <f>37-D17028</f>
        <v>10</v>
      </c>
      <c r="J17028">
        <f>ABS(D17028-D17029)</f>
        <v>16</v>
      </c>
      <c r="K17028">
        <f>AVERAGE(D17028:D17032)</f>
        <v>27</v>
      </c>
      <c r="L17028">
        <f>AVERAGE(D17028:D17047)</f>
        <v>27</v>
      </c>
      <c r="M17028">
        <f>K17028-L17028</f>
        <v>0</v>
      </c>
      <c r="N17028" t="str">
        <f>IF(K17028&gt;L17028,"HIGH ZONE BIAS",IF(K17028&lt;L17028,"LOW ZONE BIAS","EQUILIBRIUM"))</f>
        <v>EQUILIBRIUM</v>
      </c>
    </row>
    <row r="17029">
      <c r="A17029">
        <v>10528</v>
      </c>
      <c r="B17029" t="str">
        <v>2011-08-18</v>
      </c>
      <c r="C17029" t="str">
        <v>Evening</v>
      </c>
      <c r="D17029">
        <v>11</v>
      </c>
      <c r="E17029" t="str">
        <f>IF(MOD(D17029,2)=0,"EVEN","ODD")</f>
        <v>ODD</v>
      </c>
      <c r="F17029" t="str">
        <f>IF(D17029&lt;=18,"LOW (1-18)","HIGH (19-36)")</f>
        <v>LOW (1-18)</v>
      </c>
      <c r="G17029">
        <f>INT((D17029-1)/6)+1</f>
        <v>2</v>
      </c>
      <c r="H17029">
        <f>MOD(D17029-1,6)+1</f>
        <v>5</v>
      </c>
      <c r="I17029">
        <f>37-D17029</f>
        <v>26</v>
      </c>
      <c r="J17029">
        <f>ABS(D17029-D17030)</f>
        <v>16</v>
      </c>
      <c r="K17029">
        <f>AVERAGE(D17029:D17033)</f>
        <v>11</v>
      </c>
      <c r="L17029">
        <f>AVERAGE(D17029:D17048)</f>
        <v>11</v>
      </c>
      <c r="M17029">
        <f>K17029-L17029</f>
        <v>0</v>
      </c>
      <c r="N17029" t="str">
        <f>IF(K17029&gt;L17029,"HIGH ZONE BIAS",IF(K17029&lt;L17029,"LOW ZONE BIAS","EQUILIBRIUM"))</f>
        <v>EQUILIBRIUM</v>
      </c>
    </row>
    <row r="17030">
      <c r="A17030">
        <v>10527</v>
      </c>
      <c r="B17030" t="str">
        <v>2011-08-18</v>
      </c>
      <c r="C17030" t="str">
        <v>Midday</v>
      </c>
      <c r="D17030">
        <v>27</v>
      </c>
      <c r="E17030" t="str">
        <f>IF(MOD(D17030,2)=0,"EVEN","ODD")</f>
        <v>ODD</v>
      </c>
      <c r="F17030" t="str">
        <f>IF(D17030&lt;=18,"LOW (1-18)","HIGH (19-36)")</f>
        <v>HIGH (19-36)</v>
      </c>
      <c r="G17030">
        <f>INT((D17030-1)/6)+1</f>
        <v>5</v>
      </c>
      <c r="H17030">
        <f>MOD(D17030-1,6)+1</f>
        <v>3</v>
      </c>
      <c r="I17030">
        <f>37-D17030</f>
        <v>10</v>
      </c>
      <c r="J17030">
        <f>ABS(D17030-D17031)</f>
        <v>23</v>
      </c>
      <c r="K17030">
        <f>AVERAGE(D17030:D17034)</f>
        <v>27</v>
      </c>
      <c r="L17030">
        <f>AVERAGE(D17030:D17049)</f>
        <v>27</v>
      </c>
      <c r="M17030">
        <f>K17030-L17030</f>
        <v>0</v>
      </c>
      <c r="N17030" t="str">
        <f>IF(K17030&gt;L17030,"HIGH ZONE BIAS",IF(K17030&lt;L17030,"LOW ZONE BIAS","EQUILIBRIUM"))</f>
        <v>EQUILIBRIUM</v>
      </c>
    </row>
    <row r="17031">
      <c r="A17031">
        <v>10526</v>
      </c>
      <c r="B17031" t="str">
        <v>2011-08-17</v>
      </c>
      <c r="C17031" t="str">
        <v>Evening</v>
      </c>
      <c r="D17031">
        <v>4</v>
      </c>
      <c r="E17031" t="str">
        <f>IF(MOD(D17031,2)=0,"EVEN","ODD")</f>
        <v>EVEN</v>
      </c>
      <c r="F17031" t="str">
        <f>IF(D17031&lt;=18,"LOW (1-18)","HIGH (19-36)")</f>
        <v>LOW (1-18)</v>
      </c>
      <c r="G17031">
        <f>INT((D17031-1)/6)+1</f>
        <v>1</v>
      </c>
      <c r="H17031">
        <f>MOD(D17031-1,6)+1</f>
        <v>4</v>
      </c>
      <c r="I17031">
        <f>37-D17031</f>
        <v>33</v>
      </c>
      <c r="J17031">
        <f>ABS(D17031-D17032)</f>
        <v>26</v>
      </c>
      <c r="K17031">
        <f>AVERAGE(D17031:D17035)</f>
        <v>4</v>
      </c>
      <c r="L17031">
        <f>AVERAGE(D17031:D17050)</f>
        <v>4</v>
      </c>
      <c r="M17031">
        <f>K17031-L17031</f>
        <v>0</v>
      </c>
      <c r="N17031" t="str">
        <f>IF(K17031&gt;L17031,"HIGH ZONE BIAS",IF(K17031&lt;L17031,"LOW ZONE BIAS","EQUILIBRIUM"))</f>
        <v>EQUILIBRIUM</v>
      </c>
    </row>
    <row r="17032">
      <c r="A17032">
        <v>10525</v>
      </c>
      <c r="B17032" t="str">
        <v>2011-08-17</v>
      </c>
      <c r="C17032" t="str">
        <v>Midday</v>
      </c>
      <c r="D17032">
        <v>30</v>
      </c>
      <c r="E17032" t="str">
        <f>IF(MOD(D17032,2)=0,"EVEN","ODD")</f>
        <v>EVEN</v>
      </c>
      <c r="F17032" t="str">
        <f>IF(D17032&lt;=18,"LOW (1-18)","HIGH (19-36)")</f>
        <v>HIGH (19-36)</v>
      </c>
      <c r="G17032">
        <f>INT((D17032-1)/6)+1</f>
        <v>5</v>
      </c>
      <c r="H17032">
        <f>MOD(D17032-1,6)+1</f>
        <v>6</v>
      </c>
      <c r="I17032">
        <f>37-D17032</f>
        <v>7</v>
      </c>
      <c r="J17032">
        <f>ABS(D17032-D17033)</f>
        <v>29</v>
      </c>
      <c r="K17032">
        <f>AVERAGE(D17032:D17036)</f>
        <v>30</v>
      </c>
      <c r="L17032">
        <f>AVERAGE(D17032:D17051)</f>
        <v>30</v>
      </c>
      <c r="M17032">
        <f>K17032-L17032</f>
        <v>0</v>
      </c>
      <c r="N17032" t="str">
        <f>IF(K17032&gt;L17032,"HIGH ZONE BIAS",IF(K17032&lt;L17032,"LOW ZONE BIAS","EQUILIBRIUM"))</f>
        <v>EQUILIBRIUM</v>
      </c>
    </row>
    <row r="17033">
      <c r="A17033">
        <v>10524</v>
      </c>
      <c r="B17033" t="str">
        <v>2011-08-16</v>
      </c>
      <c r="C17033" t="str">
        <v>Evening</v>
      </c>
      <c r="D17033">
        <v>1</v>
      </c>
      <c r="E17033" t="str">
        <f>IF(MOD(D17033,2)=0,"EVEN","ODD")</f>
        <v>ODD</v>
      </c>
      <c r="F17033" t="str">
        <f>IF(D17033&lt;=18,"LOW (1-18)","HIGH (19-36)")</f>
        <v>LOW (1-18)</v>
      </c>
      <c r="G17033">
        <f>INT((D17033-1)/6)+1</f>
        <v>1</v>
      </c>
      <c r="H17033">
        <f>MOD(D17033-1,6)+1</f>
        <v>1</v>
      </c>
      <c r="I17033">
        <f>37-D17033</f>
        <v>36</v>
      </c>
      <c r="J17033">
        <f>ABS(D17033-D17034)</f>
        <v>29</v>
      </c>
      <c r="K17033">
        <f>AVERAGE(D17033:D17037)</f>
        <v>1</v>
      </c>
      <c r="L17033">
        <f>AVERAGE(D17033:D17052)</f>
        <v>1</v>
      </c>
      <c r="M17033">
        <f>K17033-L17033</f>
        <v>0</v>
      </c>
      <c r="N17033" t="str">
        <f>IF(K17033&gt;L17033,"HIGH ZONE BIAS",IF(K17033&lt;L17033,"LOW ZONE BIAS","EQUILIBRIUM"))</f>
        <v>EQUILIBRIUM</v>
      </c>
    </row>
    <row r="17034">
      <c r="A17034">
        <v>10523</v>
      </c>
      <c r="B17034" t="str">
        <v>2011-08-16</v>
      </c>
      <c r="C17034" t="str">
        <v>Midday</v>
      </c>
      <c r="D17034">
        <v>30</v>
      </c>
      <c r="E17034" t="str">
        <f>IF(MOD(D17034,2)=0,"EVEN","ODD")</f>
        <v>EVEN</v>
      </c>
      <c r="F17034" t="str">
        <f>IF(D17034&lt;=18,"LOW (1-18)","HIGH (19-36)")</f>
        <v>HIGH (19-36)</v>
      </c>
      <c r="G17034">
        <f>INT((D17034-1)/6)+1</f>
        <v>5</v>
      </c>
      <c r="H17034">
        <f>MOD(D17034-1,6)+1</f>
        <v>6</v>
      </c>
      <c r="I17034">
        <f>37-D17034</f>
        <v>7</v>
      </c>
      <c r="J17034">
        <f>ABS(D17034-D17035)</f>
        <v>8</v>
      </c>
      <c r="K17034">
        <f>AVERAGE(D17034:D17038)</f>
        <v>30</v>
      </c>
      <c r="L17034">
        <f>AVERAGE(D17034:D17053)</f>
        <v>30</v>
      </c>
      <c r="M17034">
        <f>K17034-L17034</f>
        <v>0</v>
      </c>
      <c r="N17034" t="str">
        <f>IF(K17034&gt;L17034,"HIGH ZONE BIAS",IF(K17034&lt;L17034,"LOW ZONE BIAS","EQUILIBRIUM"))</f>
        <v>EQUILIBRIUM</v>
      </c>
    </row>
    <row r="17035">
      <c r="A17035">
        <v>10522</v>
      </c>
      <c r="B17035" t="str">
        <v>2011-08-15</v>
      </c>
      <c r="C17035" t="str">
        <v>Evening</v>
      </c>
      <c r="D17035">
        <v>22</v>
      </c>
      <c r="E17035" t="str">
        <f>IF(MOD(D17035,2)=0,"EVEN","ODD")</f>
        <v>EVEN</v>
      </c>
      <c r="F17035" t="str">
        <f>IF(D17035&lt;=18,"LOW (1-18)","HIGH (19-36)")</f>
        <v>HIGH (19-36)</v>
      </c>
      <c r="G17035">
        <f>INT((D17035-1)/6)+1</f>
        <v>4</v>
      </c>
      <c r="H17035">
        <f>MOD(D17035-1,6)+1</f>
        <v>4</v>
      </c>
      <c r="I17035">
        <f>37-D17035</f>
        <v>15</v>
      </c>
      <c r="J17035">
        <f>ABS(D17035-D17036)</f>
        <v>3</v>
      </c>
      <c r="K17035">
        <f>AVERAGE(D17035:D17039)</f>
        <v>22</v>
      </c>
      <c r="L17035">
        <f>AVERAGE(D17035:D17054)</f>
        <v>22</v>
      </c>
      <c r="M17035">
        <f>K17035-L17035</f>
        <v>0</v>
      </c>
      <c r="N17035" t="str">
        <f>IF(K17035&gt;L17035,"HIGH ZONE BIAS",IF(K17035&lt;L17035,"LOW ZONE BIAS","EQUILIBRIUM"))</f>
        <v>EQUILIBRIUM</v>
      </c>
    </row>
    <row r="17036">
      <c r="A17036">
        <v>10521</v>
      </c>
      <c r="B17036" t="str">
        <v>2011-08-15</v>
      </c>
      <c r="C17036" t="str">
        <v>Midday</v>
      </c>
      <c r="D17036">
        <v>25</v>
      </c>
      <c r="E17036" t="str">
        <f>IF(MOD(D17036,2)=0,"EVEN","ODD")</f>
        <v>ODD</v>
      </c>
      <c r="F17036" t="str">
        <f>IF(D17036&lt;=18,"LOW (1-18)","HIGH (19-36)")</f>
        <v>HIGH (19-36)</v>
      </c>
      <c r="G17036">
        <f>INT((D17036-1)/6)+1</f>
        <v>5</v>
      </c>
      <c r="H17036">
        <f>MOD(D17036-1,6)+1</f>
        <v>1</v>
      </c>
      <c r="I17036">
        <f>37-D17036</f>
        <v>12</v>
      </c>
      <c r="J17036">
        <f>ABS(D17036-D17037)</f>
        <v>7</v>
      </c>
      <c r="K17036">
        <f>AVERAGE(D17036:D17040)</f>
        <v>25</v>
      </c>
      <c r="L17036">
        <f>AVERAGE(D17036:D17055)</f>
        <v>25</v>
      </c>
      <c r="M17036">
        <f>K17036-L17036</f>
        <v>0</v>
      </c>
      <c r="N17036" t="str">
        <f>IF(K17036&gt;L17036,"HIGH ZONE BIAS",IF(K17036&lt;L17036,"LOW ZONE BIAS","EQUILIBRIUM"))</f>
        <v>EQUILIBRIUM</v>
      </c>
    </row>
    <row r="17037">
      <c r="A17037">
        <v>10520</v>
      </c>
      <c r="B17037" t="str">
        <v>2011-08-13</v>
      </c>
      <c r="C17037" t="str">
        <v>Evening</v>
      </c>
      <c r="D17037">
        <v>18</v>
      </c>
      <c r="E17037" t="str">
        <f>IF(MOD(D17037,2)=0,"EVEN","ODD")</f>
        <v>EVEN</v>
      </c>
      <c r="F17037" t="str">
        <f>IF(D17037&lt;=18,"LOW (1-18)","HIGH (19-36)")</f>
        <v>LOW (1-18)</v>
      </c>
      <c r="G17037">
        <f>INT((D17037-1)/6)+1</f>
        <v>3</v>
      </c>
      <c r="H17037">
        <f>MOD(D17037-1,6)+1</f>
        <v>6</v>
      </c>
      <c r="I17037">
        <f>37-D17037</f>
        <v>19</v>
      </c>
      <c r="J17037">
        <f>ABS(D17037-D17038)</f>
        <v>2</v>
      </c>
      <c r="K17037">
        <f>AVERAGE(D17037:D17041)</f>
        <v>18</v>
      </c>
      <c r="L17037">
        <f>AVERAGE(D17037:D17056)</f>
        <v>18</v>
      </c>
      <c r="M17037">
        <f>K17037-L17037</f>
        <v>0</v>
      </c>
      <c r="N17037" t="str">
        <f>IF(K17037&gt;L17037,"HIGH ZONE BIAS",IF(K17037&lt;L17037,"LOW ZONE BIAS","EQUILIBRIUM"))</f>
        <v>EQUILIBRIUM</v>
      </c>
    </row>
    <row r="17038">
      <c r="A17038">
        <v>10519</v>
      </c>
      <c r="B17038" t="str">
        <v>2011-08-13</v>
      </c>
      <c r="C17038" t="str">
        <v>Midday</v>
      </c>
      <c r="D17038">
        <v>20</v>
      </c>
      <c r="E17038" t="str">
        <f>IF(MOD(D17038,2)=0,"EVEN","ODD")</f>
        <v>EVEN</v>
      </c>
      <c r="F17038" t="str">
        <f>IF(D17038&lt;=18,"LOW (1-18)","HIGH (19-36)")</f>
        <v>HIGH (19-36)</v>
      </c>
      <c r="G17038">
        <f>INT((D17038-1)/6)+1</f>
        <v>4</v>
      </c>
      <c r="H17038">
        <f>MOD(D17038-1,6)+1</f>
        <v>2</v>
      </c>
      <c r="I17038">
        <f>37-D17038</f>
        <v>17</v>
      </c>
      <c r="J17038">
        <f>ABS(D17038-D17039)</f>
        <v>4</v>
      </c>
      <c r="K17038">
        <f>AVERAGE(D17038:D17042)</f>
        <v>20</v>
      </c>
      <c r="L17038">
        <f>AVERAGE(D17038:D17057)</f>
        <v>20</v>
      </c>
      <c r="M17038">
        <f>K17038-L17038</f>
        <v>0</v>
      </c>
      <c r="N17038" t="str">
        <f>IF(K17038&gt;L17038,"HIGH ZONE BIAS",IF(K17038&lt;L17038,"LOW ZONE BIAS","EQUILIBRIUM"))</f>
        <v>EQUILIBRIUM</v>
      </c>
    </row>
    <row r="17039">
      <c r="A17039">
        <v>10518</v>
      </c>
      <c r="B17039" t="str">
        <v>2011-08-12</v>
      </c>
      <c r="C17039" t="str">
        <v>Evening</v>
      </c>
      <c r="D17039">
        <v>24</v>
      </c>
      <c r="E17039" t="str">
        <f>IF(MOD(D17039,2)=0,"EVEN","ODD")</f>
        <v>EVEN</v>
      </c>
      <c r="F17039" t="str">
        <f>IF(D17039&lt;=18,"LOW (1-18)","HIGH (19-36)")</f>
        <v>HIGH (19-36)</v>
      </c>
      <c r="G17039">
        <f>INT((D17039-1)/6)+1</f>
        <v>4</v>
      </c>
      <c r="H17039">
        <f>MOD(D17039-1,6)+1</f>
        <v>6</v>
      </c>
      <c r="I17039">
        <f>37-D17039</f>
        <v>13</v>
      </c>
      <c r="J17039">
        <f>ABS(D17039-D17040)</f>
        <v>9</v>
      </c>
      <c r="K17039">
        <f>AVERAGE(D17039:D17043)</f>
        <v>24</v>
      </c>
      <c r="L17039">
        <f>AVERAGE(D17039:D17058)</f>
        <v>24</v>
      </c>
      <c r="M17039">
        <f>K17039-L17039</f>
        <v>0</v>
      </c>
      <c r="N17039" t="str">
        <f>IF(K17039&gt;L17039,"HIGH ZONE BIAS",IF(K17039&lt;L17039,"LOW ZONE BIAS","EQUILIBRIUM"))</f>
        <v>EQUILIBRIUM</v>
      </c>
    </row>
    <row r="17040">
      <c r="A17040">
        <v>10517</v>
      </c>
      <c r="B17040" t="str">
        <v>2011-08-12</v>
      </c>
      <c r="C17040" t="str">
        <v>Midday</v>
      </c>
      <c r="D17040">
        <v>15</v>
      </c>
      <c r="E17040" t="str">
        <f>IF(MOD(D17040,2)=0,"EVEN","ODD")</f>
        <v>ODD</v>
      </c>
      <c r="F17040" t="str">
        <f>IF(D17040&lt;=18,"LOW (1-18)","HIGH (19-36)")</f>
        <v>LOW (1-18)</v>
      </c>
      <c r="G17040">
        <f>INT((D17040-1)/6)+1</f>
        <v>3</v>
      </c>
      <c r="H17040">
        <f>MOD(D17040-1,6)+1</f>
        <v>3</v>
      </c>
      <c r="I17040">
        <f>37-D17040</f>
        <v>22</v>
      </c>
      <c r="J17040">
        <f>ABS(D17040-D17041)</f>
        <v>2</v>
      </c>
      <c r="K17040">
        <f>AVERAGE(D17040:D17044)</f>
        <v>15</v>
      </c>
      <c r="L17040">
        <f>AVERAGE(D17040:D17059)</f>
        <v>15</v>
      </c>
      <c r="M17040">
        <f>K17040-L17040</f>
        <v>0</v>
      </c>
      <c r="N17040" t="str">
        <f>IF(K17040&gt;L17040,"HIGH ZONE BIAS",IF(K17040&lt;L17040,"LOW ZONE BIAS","EQUILIBRIUM"))</f>
        <v>EQUILIBRIUM</v>
      </c>
    </row>
    <row r="17041">
      <c r="A17041">
        <v>10516</v>
      </c>
      <c r="B17041" t="str">
        <v>2011-08-11</v>
      </c>
      <c r="C17041" t="str">
        <v>Evening</v>
      </c>
      <c r="D17041">
        <v>13</v>
      </c>
      <c r="E17041" t="str">
        <f>IF(MOD(D17041,2)=0,"EVEN","ODD")</f>
        <v>ODD</v>
      </c>
      <c r="F17041" t="str">
        <f>IF(D17041&lt;=18,"LOW (1-18)","HIGH (19-36)")</f>
        <v>LOW (1-18)</v>
      </c>
      <c r="G17041">
        <f>INT((D17041-1)/6)+1</f>
        <v>3</v>
      </c>
      <c r="H17041">
        <f>MOD(D17041-1,6)+1</f>
        <v>1</v>
      </c>
      <c r="I17041">
        <f>37-D17041</f>
        <v>24</v>
      </c>
      <c r="J17041">
        <f>ABS(D17041-D17042)</f>
        <v>1</v>
      </c>
      <c r="K17041">
        <f>AVERAGE(D17041:D17045)</f>
        <v>13</v>
      </c>
      <c r="L17041">
        <f>AVERAGE(D17041:D17060)</f>
        <v>13</v>
      </c>
      <c r="M17041">
        <f>K17041-L17041</f>
        <v>0</v>
      </c>
      <c r="N17041" t="str">
        <f>IF(K17041&gt;L17041,"HIGH ZONE BIAS",IF(K17041&lt;L17041,"LOW ZONE BIAS","EQUILIBRIUM"))</f>
        <v>EQUILIBRIUM</v>
      </c>
    </row>
    <row r="17042">
      <c r="A17042">
        <v>10515</v>
      </c>
      <c r="B17042" t="str">
        <v>2011-08-11</v>
      </c>
      <c r="C17042" t="str">
        <v>Midday</v>
      </c>
      <c r="D17042">
        <v>14</v>
      </c>
      <c r="E17042" t="str">
        <f>IF(MOD(D17042,2)=0,"EVEN","ODD")</f>
        <v>EVEN</v>
      </c>
      <c r="F17042" t="str">
        <f>IF(D17042&lt;=18,"LOW (1-18)","HIGH (19-36)")</f>
        <v>LOW (1-18)</v>
      </c>
      <c r="G17042">
        <f>INT((D17042-1)/6)+1</f>
        <v>3</v>
      </c>
      <c r="H17042">
        <f>MOD(D17042-1,6)+1</f>
        <v>2</v>
      </c>
      <c r="I17042">
        <f>37-D17042</f>
        <v>23</v>
      </c>
      <c r="J17042">
        <f>ABS(D17042-D17043)</f>
        <v>17</v>
      </c>
      <c r="K17042">
        <f>AVERAGE(D17042:D17046)</f>
        <v>14</v>
      </c>
      <c r="L17042">
        <f>AVERAGE(D17042:D17061)</f>
        <v>14</v>
      </c>
      <c r="M17042">
        <f>K17042-L17042</f>
        <v>0</v>
      </c>
      <c r="N17042" t="str">
        <f>IF(K17042&gt;L17042,"HIGH ZONE BIAS",IF(K17042&lt;L17042,"LOW ZONE BIAS","EQUILIBRIUM"))</f>
        <v>EQUILIBRIUM</v>
      </c>
    </row>
    <row r="17043">
      <c r="A17043">
        <v>10514</v>
      </c>
      <c r="B17043" t="str">
        <v>2011-08-10</v>
      </c>
      <c r="C17043" t="str">
        <v>Evening</v>
      </c>
      <c r="D17043">
        <v>31</v>
      </c>
      <c r="E17043" t="str">
        <f>IF(MOD(D17043,2)=0,"EVEN","ODD")</f>
        <v>ODD</v>
      </c>
      <c r="F17043" t="str">
        <f>IF(D17043&lt;=18,"LOW (1-18)","HIGH (19-36)")</f>
        <v>HIGH (19-36)</v>
      </c>
      <c r="G17043">
        <f>INT((D17043-1)/6)+1</f>
        <v>6</v>
      </c>
      <c r="H17043">
        <f>MOD(D17043-1,6)+1</f>
        <v>1</v>
      </c>
      <c r="I17043">
        <f>37-D17043</f>
        <v>6</v>
      </c>
      <c r="J17043">
        <f>ABS(D17043-D17044)</f>
        <v>3</v>
      </c>
      <c r="K17043">
        <f>AVERAGE(D17043:D17047)</f>
        <v>31</v>
      </c>
      <c r="L17043">
        <f>AVERAGE(D17043:D17062)</f>
        <v>31</v>
      </c>
      <c r="M17043">
        <f>K17043-L17043</f>
        <v>0</v>
      </c>
      <c r="N17043" t="str">
        <f>IF(K17043&gt;L17043,"HIGH ZONE BIAS",IF(K17043&lt;L17043,"LOW ZONE BIAS","EQUILIBRIUM"))</f>
        <v>EQUILIBRIUM</v>
      </c>
    </row>
    <row r="17044">
      <c r="A17044">
        <v>10513</v>
      </c>
      <c r="B17044" t="str">
        <v>2011-08-10</v>
      </c>
      <c r="C17044" t="str">
        <v>Midday</v>
      </c>
      <c r="D17044">
        <v>34</v>
      </c>
      <c r="E17044" t="str">
        <f>IF(MOD(D17044,2)=0,"EVEN","ODD")</f>
        <v>EVEN</v>
      </c>
      <c r="F17044" t="str">
        <f>IF(D17044&lt;=18,"LOW (1-18)","HIGH (19-36)")</f>
        <v>HIGH (19-36)</v>
      </c>
      <c r="G17044">
        <f>INT((D17044-1)/6)+1</f>
        <v>6</v>
      </c>
      <c r="H17044">
        <f>MOD(D17044-1,6)+1</f>
        <v>4</v>
      </c>
      <c r="I17044">
        <f>37-D17044</f>
        <v>3</v>
      </c>
      <c r="J17044">
        <f>ABS(D17044-D17045)</f>
        <v>8</v>
      </c>
      <c r="K17044">
        <f>AVERAGE(D17044:D17048)</f>
        <v>34</v>
      </c>
      <c r="L17044">
        <f>AVERAGE(D17044:D17063)</f>
        <v>34</v>
      </c>
      <c r="M17044">
        <f>K17044-L17044</f>
        <v>0</v>
      </c>
      <c r="N17044" t="str">
        <f>IF(K17044&gt;L17044,"HIGH ZONE BIAS",IF(K17044&lt;L17044,"LOW ZONE BIAS","EQUILIBRIUM"))</f>
        <v>EQUILIBRIUM</v>
      </c>
    </row>
    <row r="17045">
      <c r="A17045">
        <v>10512</v>
      </c>
      <c r="B17045" t="str">
        <v>2011-08-09</v>
      </c>
      <c r="C17045" t="str">
        <v>Evening</v>
      </c>
      <c r="D17045">
        <v>26</v>
      </c>
      <c r="E17045" t="str">
        <f>IF(MOD(D17045,2)=0,"EVEN","ODD")</f>
        <v>EVEN</v>
      </c>
      <c r="F17045" t="str">
        <f>IF(D17045&lt;=18,"LOW (1-18)","HIGH (19-36)")</f>
        <v>HIGH (19-36)</v>
      </c>
      <c r="G17045">
        <f>INT((D17045-1)/6)+1</f>
        <v>5</v>
      </c>
      <c r="H17045">
        <f>MOD(D17045-1,6)+1</f>
        <v>2</v>
      </c>
      <c r="I17045">
        <f>37-D17045</f>
        <v>11</v>
      </c>
      <c r="J17045">
        <f>ABS(D17045-D17046)</f>
        <v>6</v>
      </c>
      <c r="K17045">
        <f>AVERAGE(D17045:D17049)</f>
        <v>26</v>
      </c>
      <c r="L17045">
        <f>AVERAGE(D17045:D17064)</f>
        <v>26</v>
      </c>
      <c r="M17045">
        <f>K17045-L17045</f>
        <v>0</v>
      </c>
      <c r="N17045" t="str">
        <f>IF(K17045&gt;L17045,"HIGH ZONE BIAS",IF(K17045&lt;L17045,"LOW ZONE BIAS","EQUILIBRIUM"))</f>
        <v>EQUILIBRIUM</v>
      </c>
    </row>
    <row r="17046">
      <c r="A17046">
        <v>10511</v>
      </c>
      <c r="B17046" t="str">
        <v>2011-08-09</v>
      </c>
      <c r="C17046" t="str">
        <v>Midday</v>
      </c>
      <c r="D17046">
        <v>32</v>
      </c>
      <c r="E17046" t="str">
        <f>IF(MOD(D17046,2)=0,"EVEN","ODD")</f>
        <v>EVEN</v>
      </c>
      <c r="F17046" t="str">
        <f>IF(D17046&lt;=18,"LOW (1-18)","HIGH (19-36)")</f>
        <v>HIGH (19-36)</v>
      </c>
      <c r="G17046">
        <f>INT((D17046-1)/6)+1</f>
        <v>6</v>
      </c>
      <c r="H17046">
        <f>MOD(D17046-1,6)+1</f>
        <v>2</v>
      </c>
      <c r="I17046">
        <f>37-D17046</f>
        <v>5</v>
      </c>
      <c r="J17046">
        <f>ABS(D17046-D17047)</f>
        <v>26</v>
      </c>
      <c r="K17046">
        <f>AVERAGE(D17046:D17050)</f>
        <v>32</v>
      </c>
      <c r="L17046">
        <f>AVERAGE(D17046:D17065)</f>
        <v>32</v>
      </c>
      <c r="M17046">
        <f>K17046-L17046</f>
        <v>0</v>
      </c>
      <c r="N17046" t="str">
        <f>IF(K17046&gt;L17046,"HIGH ZONE BIAS",IF(K17046&lt;L17046,"LOW ZONE BIAS","EQUILIBRIUM"))</f>
        <v>EQUILIBRIUM</v>
      </c>
    </row>
    <row r="17047">
      <c r="A17047">
        <v>10510</v>
      </c>
      <c r="B17047" t="str">
        <v>2011-08-08</v>
      </c>
      <c r="C17047" t="str">
        <v>Evening</v>
      </c>
      <c r="D17047">
        <v>6</v>
      </c>
      <c r="E17047" t="str">
        <f>IF(MOD(D17047,2)=0,"EVEN","ODD")</f>
        <v>EVEN</v>
      </c>
      <c r="F17047" t="str">
        <f>IF(D17047&lt;=18,"LOW (1-18)","HIGH (19-36)")</f>
        <v>LOW (1-18)</v>
      </c>
      <c r="G17047">
        <f>INT((D17047-1)/6)+1</f>
        <v>1</v>
      </c>
      <c r="H17047">
        <f>MOD(D17047-1,6)+1</f>
        <v>6</v>
      </c>
      <c r="I17047">
        <f>37-D17047</f>
        <v>31</v>
      </c>
      <c r="J17047">
        <f>ABS(D17047-D17048)</f>
        <v>7</v>
      </c>
      <c r="K17047">
        <f>AVERAGE(D17047:D17051)</f>
        <v>6</v>
      </c>
      <c r="L17047">
        <f>AVERAGE(D17047:D17066)</f>
        <v>6</v>
      </c>
      <c r="M17047">
        <f>K17047-L17047</f>
        <v>0</v>
      </c>
      <c r="N17047" t="str">
        <f>IF(K17047&gt;L17047,"HIGH ZONE BIAS",IF(K17047&lt;L17047,"LOW ZONE BIAS","EQUILIBRIUM"))</f>
        <v>EQUILIBRIUM</v>
      </c>
    </row>
    <row r="17048">
      <c r="A17048">
        <v>10509</v>
      </c>
      <c r="B17048" t="str">
        <v>2011-08-08</v>
      </c>
      <c r="C17048" t="str">
        <v>Midday</v>
      </c>
      <c r="D17048">
        <v>13</v>
      </c>
      <c r="E17048" t="str">
        <f>IF(MOD(D17048,2)=0,"EVEN","ODD")</f>
        <v>ODD</v>
      </c>
      <c r="F17048" t="str">
        <f>IF(D17048&lt;=18,"LOW (1-18)","HIGH (19-36)")</f>
        <v>LOW (1-18)</v>
      </c>
      <c r="G17048">
        <f>INT((D17048-1)/6)+1</f>
        <v>3</v>
      </c>
      <c r="H17048">
        <f>MOD(D17048-1,6)+1</f>
        <v>1</v>
      </c>
      <c r="I17048">
        <f>37-D17048</f>
        <v>24</v>
      </c>
      <c r="J17048">
        <f>ABS(D17048-D17049)</f>
        <v>4</v>
      </c>
      <c r="K17048">
        <f>AVERAGE(D17048:D17052)</f>
        <v>13</v>
      </c>
      <c r="L17048">
        <f>AVERAGE(D17048:D17067)</f>
        <v>13</v>
      </c>
      <c r="M17048">
        <f>K17048-L17048</f>
        <v>0</v>
      </c>
      <c r="N17048" t="str">
        <f>IF(K17048&gt;L17048,"HIGH ZONE BIAS",IF(K17048&lt;L17048,"LOW ZONE BIAS","EQUILIBRIUM"))</f>
        <v>EQUILIBRIUM</v>
      </c>
    </row>
    <row r="17049">
      <c r="A17049">
        <v>10508</v>
      </c>
      <c r="B17049" t="str">
        <v>2011-08-06</v>
      </c>
      <c r="C17049" t="str">
        <v>Evening</v>
      </c>
      <c r="D17049">
        <v>17</v>
      </c>
      <c r="E17049" t="str">
        <f>IF(MOD(D17049,2)=0,"EVEN","ODD")</f>
        <v>ODD</v>
      </c>
      <c r="F17049" t="str">
        <f>IF(D17049&lt;=18,"LOW (1-18)","HIGH (19-36)")</f>
        <v>LOW (1-18)</v>
      </c>
      <c r="G17049">
        <f>INT((D17049-1)/6)+1</f>
        <v>3</v>
      </c>
      <c r="H17049">
        <f>MOD(D17049-1,6)+1</f>
        <v>5</v>
      </c>
      <c r="I17049">
        <f>37-D17049</f>
        <v>20</v>
      </c>
      <c r="J17049">
        <f>ABS(D17049-D17050)</f>
        <v>15</v>
      </c>
      <c r="K17049">
        <f>AVERAGE(D17049:D17053)</f>
        <v>17</v>
      </c>
      <c r="L17049">
        <f>AVERAGE(D17049:D17068)</f>
        <v>17</v>
      </c>
      <c r="M17049">
        <f>K17049-L17049</f>
        <v>0</v>
      </c>
      <c r="N17049" t="str">
        <f>IF(K17049&gt;L17049,"HIGH ZONE BIAS",IF(K17049&lt;L17049,"LOW ZONE BIAS","EQUILIBRIUM"))</f>
        <v>EQUILIBRIUM</v>
      </c>
    </row>
    <row r="17050">
      <c r="A17050">
        <v>10507</v>
      </c>
      <c r="B17050" t="str">
        <v>2011-08-06</v>
      </c>
      <c r="C17050" t="str">
        <v>Midday</v>
      </c>
      <c r="D17050">
        <v>2</v>
      </c>
      <c r="E17050" t="str">
        <f>IF(MOD(D17050,2)=0,"EVEN","ODD")</f>
        <v>EVEN</v>
      </c>
      <c r="F17050" t="str">
        <f>IF(D17050&lt;=18,"LOW (1-18)","HIGH (19-36)")</f>
        <v>LOW (1-18)</v>
      </c>
      <c r="G17050">
        <f>INT((D17050-1)/6)+1</f>
        <v>1</v>
      </c>
      <c r="H17050">
        <f>MOD(D17050-1,6)+1</f>
        <v>2</v>
      </c>
      <c r="I17050">
        <f>37-D17050</f>
        <v>35</v>
      </c>
      <c r="J17050">
        <f>ABS(D17050-D17051)</f>
        <v>0</v>
      </c>
      <c r="K17050">
        <f>AVERAGE(D17050:D17054)</f>
        <v>2</v>
      </c>
      <c r="L17050">
        <f>AVERAGE(D17050:D17069)</f>
        <v>2</v>
      </c>
      <c r="M17050">
        <f>K17050-L17050</f>
        <v>0</v>
      </c>
      <c r="N17050" t="str">
        <f>IF(K17050&gt;L17050,"HIGH ZONE BIAS",IF(K17050&lt;L17050,"LOW ZONE BIAS","EQUILIBRIUM"))</f>
        <v>EQUILIBRIUM</v>
      </c>
    </row>
    <row r="17051">
      <c r="A17051">
        <v>10506</v>
      </c>
      <c r="B17051" t="str">
        <v>2011-08-05</v>
      </c>
      <c r="C17051" t="str">
        <v>Evening</v>
      </c>
      <c r="D17051">
        <v>2</v>
      </c>
      <c r="E17051" t="str">
        <f>IF(MOD(D17051,2)=0,"EVEN","ODD")</f>
        <v>EVEN</v>
      </c>
      <c r="F17051" t="str">
        <f>IF(D17051&lt;=18,"LOW (1-18)","HIGH (19-36)")</f>
        <v>LOW (1-18)</v>
      </c>
      <c r="G17051">
        <f>INT((D17051-1)/6)+1</f>
        <v>1</v>
      </c>
      <c r="H17051">
        <f>MOD(D17051-1,6)+1</f>
        <v>2</v>
      </c>
      <c r="I17051">
        <f>37-D17051</f>
        <v>35</v>
      </c>
      <c r="J17051">
        <f>ABS(D17051-D17052)</f>
        <v>4</v>
      </c>
      <c r="K17051">
        <f>AVERAGE(D17051:D17055)</f>
        <v>2</v>
      </c>
      <c r="L17051">
        <f>AVERAGE(D17051:D17070)</f>
        <v>2</v>
      </c>
      <c r="M17051">
        <f>K17051-L17051</f>
        <v>0</v>
      </c>
      <c r="N17051" t="str">
        <f>IF(K17051&gt;L17051,"HIGH ZONE BIAS",IF(K17051&lt;L17051,"LOW ZONE BIAS","EQUILIBRIUM"))</f>
        <v>EQUILIBRIUM</v>
      </c>
    </row>
    <row r="17052">
      <c r="A17052">
        <v>10505</v>
      </c>
      <c r="B17052" t="str">
        <v>2011-08-05</v>
      </c>
      <c r="C17052" t="str">
        <v>Midday</v>
      </c>
      <c r="D17052">
        <v>6</v>
      </c>
      <c r="E17052" t="str">
        <f>IF(MOD(D17052,2)=0,"EVEN","ODD")</f>
        <v>EVEN</v>
      </c>
      <c r="F17052" t="str">
        <f>IF(D17052&lt;=18,"LOW (1-18)","HIGH (19-36)")</f>
        <v>LOW (1-18)</v>
      </c>
      <c r="G17052">
        <f>INT((D17052-1)/6)+1</f>
        <v>1</v>
      </c>
      <c r="H17052">
        <f>MOD(D17052-1,6)+1</f>
        <v>6</v>
      </c>
      <c r="I17052">
        <f>37-D17052</f>
        <v>31</v>
      </c>
      <c r="J17052">
        <f>ABS(D17052-D17053)</f>
        <v>2</v>
      </c>
      <c r="K17052">
        <f>AVERAGE(D17052:D17056)</f>
        <v>6</v>
      </c>
      <c r="L17052">
        <f>AVERAGE(D17052:D17071)</f>
        <v>6</v>
      </c>
      <c r="M17052">
        <f>K17052-L17052</f>
        <v>0</v>
      </c>
      <c r="N17052" t="str">
        <f>IF(K17052&gt;L17052,"HIGH ZONE BIAS",IF(K17052&lt;L17052,"LOW ZONE BIAS","EQUILIBRIUM"))</f>
        <v>EQUILIBRIUM</v>
      </c>
    </row>
    <row r="17053">
      <c r="A17053">
        <v>10504</v>
      </c>
      <c r="B17053" t="str">
        <v>2011-08-04</v>
      </c>
      <c r="C17053" t="str">
        <v>Evening</v>
      </c>
      <c r="D17053">
        <v>8</v>
      </c>
      <c r="E17053" t="str">
        <f>IF(MOD(D17053,2)=0,"EVEN","ODD")</f>
        <v>EVEN</v>
      </c>
      <c r="F17053" t="str">
        <f>IF(D17053&lt;=18,"LOW (1-18)","HIGH (19-36)")</f>
        <v>LOW (1-18)</v>
      </c>
      <c r="G17053">
        <f>INT((D17053-1)/6)+1</f>
        <v>2</v>
      </c>
      <c r="H17053">
        <f>MOD(D17053-1,6)+1</f>
        <v>2</v>
      </c>
      <c r="I17053">
        <f>37-D17053</f>
        <v>29</v>
      </c>
      <c r="J17053">
        <f>ABS(D17053-D17054)</f>
        <v>22</v>
      </c>
      <c r="K17053">
        <f>AVERAGE(D17053:D17057)</f>
        <v>8</v>
      </c>
      <c r="L17053">
        <f>AVERAGE(D17053:D17072)</f>
        <v>8</v>
      </c>
      <c r="M17053">
        <f>K17053-L17053</f>
        <v>0</v>
      </c>
      <c r="N17053" t="str">
        <f>IF(K17053&gt;L17053,"HIGH ZONE BIAS",IF(K17053&lt;L17053,"LOW ZONE BIAS","EQUILIBRIUM"))</f>
        <v>EQUILIBRIUM</v>
      </c>
    </row>
    <row r="17054">
      <c r="A17054">
        <v>10503</v>
      </c>
      <c r="B17054" t="str">
        <v>2011-08-04</v>
      </c>
      <c r="C17054" t="str">
        <v>Midday</v>
      </c>
      <c r="D17054">
        <v>30</v>
      </c>
      <c r="E17054" t="str">
        <f>IF(MOD(D17054,2)=0,"EVEN","ODD")</f>
        <v>EVEN</v>
      </c>
      <c r="F17054" t="str">
        <f>IF(D17054&lt;=18,"LOW (1-18)","HIGH (19-36)")</f>
        <v>HIGH (19-36)</v>
      </c>
      <c r="G17054">
        <f>INT((D17054-1)/6)+1</f>
        <v>5</v>
      </c>
      <c r="H17054">
        <f>MOD(D17054-1,6)+1</f>
        <v>6</v>
      </c>
      <c r="I17054">
        <f>37-D17054</f>
        <v>7</v>
      </c>
      <c r="J17054">
        <f>ABS(D17054-D17055)</f>
        <v>19</v>
      </c>
      <c r="K17054">
        <f>AVERAGE(D17054:D17058)</f>
        <v>30</v>
      </c>
      <c r="L17054">
        <f>AVERAGE(D17054:D17073)</f>
        <v>30</v>
      </c>
      <c r="M17054">
        <f>K17054-L17054</f>
        <v>0</v>
      </c>
      <c r="N17054" t="str">
        <f>IF(K17054&gt;L17054,"HIGH ZONE BIAS",IF(K17054&lt;L17054,"LOW ZONE BIAS","EQUILIBRIUM"))</f>
        <v>EQUILIBRIUM</v>
      </c>
    </row>
    <row r="17055">
      <c r="A17055">
        <v>10502</v>
      </c>
      <c r="B17055" t="str">
        <v>2011-08-03</v>
      </c>
      <c r="C17055" t="str">
        <v>Evening</v>
      </c>
      <c r="D17055">
        <v>11</v>
      </c>
      <c r="E17055" t="str">
        <f>IF(MOD(D17055,2)=0,"EVEN","ODD")</f>
        <v>ODD</v>
      </c>
      <c r="F17055" t="str">
        <f>IF(D17055&lt;=18,"LOW (1-18)","HIGH (19-36)")</f>
        <v>LOW (1-18)</v>
      </c>
      <c r="G17055">
        <f>INT((D17055-1)/6)+1</f>
        <v>2</v>
      </c>
      <c r="H17055">
        <f>MOD(D17055-1,6)+1</f>
        <v>5</v>
      </c>
      <c r="I17055">
        <f>37-D17055</f>
        <v>26</v>
      </c>
      <c r="J17055">
        <f>ABS(D17055-D17056)</f>
        <v>16</v>
      </c>
      <c r="K17055">
        <f>AVERAGE(D17055:D17059)</f>
        <v>11</v>
      </c>
      <c r="L17055">
        <f>AVERAGE(D17055:D17074)</f>
        <v>11</v>
      </c>
      <c r="M17055">
        <f>K17055-L17055</f>
        <v>0</v>
      </c>
      <c r="N17055" t="str">
        <f>IF(K17055&gt;L17055,"HIGH ZONE BIAS",IF(K17055&lt;L17055,"LOW ZONE BIAS","EQUILIBRIUM"))</f>
        <v>EQUILIBRIUM</v>
      </c>
    </row>
    <row r="17056">
      <c r="A17056">
        <v>10501</v>
      </c>
      <c r="B17056" t="str">
        <v>2011-08-03</v>
      </c>
      <c r="C17056" t="str">
        <v>Midday</v>
      </c>
      <c r="D17056">
        <v>27</v>
      </c>
      <c r="E17056" t="str">
        <f>IF(MOD(D17056,2)=0,"EVEN","ODD")</f>
        <v>ODD</v>
      </c>
      <c r="F17056" t="str">
        <f>IF(D17056&lt;=18,"LOW (1-18)","HIGH (19-36)")</f>
        <v>HIGH (19-36)</v>
      </c>
      <c r="G17056">
        <f>INT((D17056-1)/6)+1</f>
        <v>5</v>
      </c>
      <c r="H17056">
        <f>MOD(D17056-1,6)+1</f>
        <v>3</v>
      </c>
      <c r="I17056">
        <f>37-D17056</f>
        <v>10</v>
      </c>
      <c r="J17056">
        <f>ABS(D17056-D17057)</f>
        <v>1</v>
      </c>
      <c r="K17056">
        <f>AVERAGE(D17056:D17060)</f>
        <v>27</v>
      </c>
      <c r="L17056">
        <f>AVERAGE(D17056:D17075)</f>
        <v>27</v>
      </c>
      <c r="M17056">
        <f>K17056-L17056</f>
        <v>0</v>
      </c>
      <c r="N17056" t="str">
        <f>IF(K17056&gt;L17056,"HIGH ZONE BIAS",IF(K17056&lt;L17056,"LOW ZONE BIAS","EQUILIBRIUM"))</f>
        <v>EQUILIBRIUM</v>
      </c>
    </row>
    <row r="17057">
      <c r="A17057">
        <v>10500</v>
      </c>
      <c r="B17057" t="str">
        <v>2011-08-02</v>
      </c>
      <c r="C17057" t="str">
        <v>Evening</v>
      </c>
      <c r="D17057">
        <v>26</v>
      </c>
      <c r="E17057" t="str">
        <f>IF(MOD(D17057,2)=0,"EVEN","ODD")</f>
        <v>EVEN</v>
      </c>
      <c r="F17057" t="str">
        <f>IF(D17057&lt;=18,"LOW (1-18)","HIGH (19-36)")</f>
        <v>HIGH (19-36)</v>
      </c>
      <c r="G17057">
        <f>INT((D17057-1)/6)+1</f>
        <v>5</v>
      </c>
      <c r="H17057">
        <f>MOD(D17057-1,6)+1</f>
        <v>2</v>
      </c>
      <c r="I17057">
        <f>37-D17057</f>
        <v>11</v>
      </c>
      <c r="J17057">
        <f>ABS(D17057-D17058)</f>
        <v>20</v>
      </c>
      <c r="K17057">
        <f>AVERAGE(D17057:D17061)</f>
        <v>26</v>
      </c>
      <c r="L17057">
        <f>AVERAGE(D17057:D17076)</f>
        <v>26</v>
      </c>
      <c r="M17057">
        <f>K17057-L17057</f>
        <v>0</v>
      </c>
      <c r="N17057" t="str">
        <f>IF(K17057&gt;L17057,"HIGH ZONE BIAS",IF(K17057&lt;L17057,"LOW ZONE BIAS","EQUILIBRIUM"))</f>
        <v>EQUILIBRIUM</v>
      </c>
    </row>
    <row r="17058">
      <c r="A17058">
        <v>10499</v>
      </c>
      <c r="B17058" t="str">
        <v>2011-08-02</v>
      </c>
      <c r="C17058" t="str">
        <v>Midday</v>
      </c>
      <c r="D17058">
        <v>6</v>
      </c>
      <c r="E17058" t="str">
        <f>IF(MOD(D17058,2)=0,"EVEN","ODD")</f>
        <v>EVEN</v>
      </c>
      <c r="F17058" t="str">
        <f>IF(D17058&lt;=18,"LOW (1-18)","HIGH (19-36)")</f>
        <v>LOW (1-18)</v>
      </c>
      <c r="G17058">
        <f>INT((D17058-1)/6)+1</f>
        <v>1</v>
      </c>
      <c r="H17058">
        <f>MOD(D17058-1,6)+1</f>
        <v>6</v>
      </c>
      <c r="I17058">
        <f>37-D17058</f>
        <v>31</v>
      </c>
      <c r="J17058">
        <f>ABS(D17058-D17059)</f>
        <v>4</v>
      </c>
      <c r="K17058">
        <f>AVERAGE(D17058:D17062)</f>
        <v>6</v>
      </c>
      <c r="L17058">
        <f>AVERAGE(D17058:D17077)</f>
        <v>6</v>
      </c>
      <c r="M17058">
        <f>K17058-L17058</f>
        <v>0</v>
      </c>
      <c r="N17058" t="str">
        <f>IF(K17058&gt;L17058,"HIGH ZONE BIAS",IF(K17058&lt;L17058,"LOW ZONE BIAS","EQUILIBRIUM"))</f>
        <v>EQUILIBRIUM</v>
      </c>
    </row>
    <row r="17059">
      <c r="A17059">
        <v>10498</v>
      </c>
      <c r="B17059" t="str">
        <v>2011-08-01</v>
      </c>
      <c r="C17059" t="str">
        <v>Evening</v>
      </c>
      <c r="D17059">
        <v>2</v>
      </c>
      <c r="E17059" t="str">
        <f>IF(MOD(D17059,2)=0,"EVEN","ODD")</f>
        <v>EVEN</v>
      </c>
      <c r="F17059" t="str">
        <f>IF(D17059&lt;=18,"LOW (1-18)","HIGH (19-36)")</f>
        <v>LOW (1-18)</v>
      </c>
      <c r="G17059">
        <f>INT((D17059-1)/6)+1</f>
        <v>1</v>
      </c>
      <c r="H17059">
        <f>MOD(D17059-1,6)+1</f>
        <v>2</v>
      </c>
      <c r="I17059">
        <f>37-D17059</f>
        <v>35</v>
      </c>
      <c r="J17059">
        <f>ABS(D17059-D17060)</f>
        <v>30</v>
      </c>
      <c r="K17059">
        <f>AVERAGE(D17059:D17063)</f>
        <v>2</v>
      </c>
      <c r="L17059">
        <f>AVERAGE(D17059:D17078)</f>
        <v>2</v>
      </c>
      <c r="M17059">
        <f>K17059-L17059</f>
        <v>0</v>
      </c>
      <c r="N17059" t="str">
        <f>IF(K17059&gt;L17059,"HIGH ZONE BIAS",IF(K17059&lt;L17059,"LOW ZONE BIAS","EQUILIBRIUM"))</f>
        <v>EQUILIBRIUM</v>
      </c>
    </row>
    <row r="17060">
      <c r="A17060">
        <v>10497</v>
      </c>
      <c r="B17060" t="str">
        <v>2011-08-01</v>
      </c>
      <c r="C17060" t="str">
        <v>Midday</v>
      </c>
      <c r="D17060">
        <v>32</v>
      </c>
      <c r="E17060" t="str">
        <f>IF(MOD(D17060,2)=0,"EVEN","ODD")</f>
        <v>EVEN</v>
      </c>
      <c r="F17060" t="str">
        <f>IF(D17060&lt;=18,"LOW (1-18)","HIGH (19-36)")</f>
        <v>HIGH (19-36)</v>
      </c>
      <c r="G17060">
        <f>INT((D17060-1)/6)+1</f>
        <v>6</v>
      </c>
      <c r="H17060">
        <f>MOD(D17060-1,6)+1</f>
        <v>2</v>
      </c>
      <c r="I17060">
        <f>37-D17060</f>
        <v>5</v>
      </c>
      <c r="J17060">
        <f>ABS(D17060-D17061)</f>
        <v>30</v>
      </c>
      <c r="K17060">
        <f>AVERAGE(D17060:D17064)</f>
        <v>32</v>
      </c>
      <c r="L17060">
        <f>AVERAGE(D17060:D17079)</f>
        <v>32</v>
      </c>
      <c r="M17060">
        <f>K17060-L17060</f>
        <v>0</v>
      </c>
      <c r="N17060" t="str">
        <f>IF(K17060&gt;L17060,"HIGH ZONE BIAS",IF(K17060&lt;L17060,"LOW ZONE BIAS","EQUILIBRIUM"))</f>
        <v>EQUILIBRIUM</v>
      </c>
    </row>
    <row r="17061">
      <c r="A17061">
        <v>10496</v>
      </c>
      <c r="B17061" t="str">
        <v>2011-07-30</v>
      </c>
      <c r="C17061" t="str">
        <v>Evening</v>
      </c>
      <c r="D17061">
        <v>2</v>
      </c>
      <c r="E17061" t="str">
        <f>IF(MOD(D17061,2)=0,"EVEN","ODD")</f>
        <v>EVEN</v>
      </c>
      <c r="F17061" t="str">
        <f>IF(D17061&lt;=18,"LOW (1-18)","HIGH (19-36)")</f>
        <v>LOW (1-18)</v>
      </c>
      <c r="G17061">
        <f>INT((D17061-1)/6)+1</f>
        <v>1</v>
      </c>
      <c r="H17061">
        <f>MOD(D17061-1,6)+1</f>
        <v>2</v>
      </c>
      <c r="I17061">
        <f>37-D17061</f>
        <v>35</v>
      </c>
      <c r="J17061">
        <f>ABS(D17061-D17062)</f>
        <v>29</v>
      </c>
      <c r="K17061">
        <f>AVERAGE(D17061:D17065)</f>
        <v>2</v>
      </c>
      <c r="L17061">
        <f>AVERAGE(D17061:D17080)</f>
        <v>2</v>
      </c>
      <c r="M17061">
        <f>K17061-L17061</f>
        <v>0</v>
      </c>
      <c r="N17061" t="str">
        <f>IF(K17061&gt;L17061,"HIGH ZONE BIAS",IF(K17061&lt;L17061,"LOW ZONE BIAS","EQUILIBRIUM"))</f>
        <v>EQUILIBRIUM</v>
      </c>
    </row>
    <row r="17062">
      <c r="A17062">
        <v>10495</v>
      </c>
      <c r="B17062" t="str">
        <v>2011-07-30</v>
      </c>
      <c r="C17062" t="str">
        <v>Midday</v>
      </c>
      <c r="D17062">
        <v>31</v>
      </c>
      <c r="E17062" t="str">
        <f>IF(MOD(D17062,2)=0,"EVEN","ODD")</f>
        <v>ODD</v>
      </c>
      <c r="F17062" t="str">
        <f>IF(D17062&lt;=18,"LOW (1-18)","HIGH (19-36)")</f>
        <v>HIGH (19-36)</v>
      </c>
      <c r="G17062">
        <f>INT((D17062-1)/6)+1</f>
        <v>6</v>
      </c>
      <c r="H17062">
        <f>MOD(D17062-1,6)+1</f>
        <v>1</v>
      </c>
      <c r="I17062">
        <f>37-D17062</f>
        <v>6</v>
      </c>
      <c r="J17062">
        <f>ABS(D17062-D17063)</f>
        <v>13</v>
      </c>
      <c r="K17062">
        <f>AVERAGE(D17062:D17066)</f>
        <v>31</v>
      </c>
      <c r="L17062">
        <f>AVERAGE(D17062:D17081)</f>
        <v>31</v>
      </c>
      <c r="M17062">
        <f>K17062-L17062</f>
        <v>0</v>
      </c>
      <c r="N17062" t="str">
        <f>IF(K17062&gt;L17062,"HIGH ZONE BIAS",IF(K17062&lt;L17062,"LOW ZONE BIAS","EQUILIBRIUM"))</f>
        <v>EQUILIBRIUM</v>
      </c>
    </row>
    <row r="17063">
      <c r="A17063">
        <v>10494</v>
      </c>
      <c r="B17063" t="str">
        <v>2011-07-29</v>
      </c>
      <c r="C17063" t="str">
        <v>Evening</v>
      </c>
      <c r="D17063">
        <v>18</v>
      </c>
      <c r="E17063" t="str">
        <f>IF(MOD(D17063,2)=0,"EVEN","ODD")</f>
        <v>EVEN</v>
      </c>
      <c r="F17063" t="str">
        <f>IF(D17063&lt;=18,"LOW (1-18)","HIGH (19-36)")</f>
        <v>LOW (1-18)</v>
      </c>
      <c r="G17063">
        <f>INT((D17063-1)/6)+1</f>
        <v>3</v>
      </c>
      <c r="H17063">
        <f>MOD(D17063-1,6)+1</f>
        <v>6</v>
      </c>
      <c r="I17063">
        <f>37-D17063</f>
        <v>19</v>
      </c>
      <c r="J17063">
        <f>ABS(D17063-D17064)</f>
        <v>11</v>
      </c>
      <c r="K17063">
        <f>AVERAGE(D17063:D17067)</f>
        <v>18</v>
      </c>
      <c r="L17063">
        <f>AVERAGE(D17063:D17082)</f>
        <v>18</v>
      </c>
      <c r="M17063">
        <f>K17063-L17063</f>
        <v>0</v>
      </c>
      <c r="N17063" t="str">
        <f>IF(K17063&gt;L17063,"HIGH ZONE BIAS",IF(K17063&lt;L17063,"LOW ZONE BIAS","EQUILIBRIUM"))</f>
        <v>EQUILIBRIUM</v>
      </c>
    </row>
    <row r="17064">
      <c r="A17064">
        <v>10493</v>
      </c>
      <c r="B17064" t="str">
        <v>2011-07-29</v>
      </c>
      <c r="C17064" t="str">
        <v>Midday</v>
      </c>
      <c r="D17064">
        <v>7</v>
      </c>
      <c r="E17064" t="str">
        <f>IF(MOD(D17064,2)=0,"EVEN","ODD")</f>
        <v>ODD</v>
      </c>
      <c r="F17064" t="str">
        <f>IF(D17064&lt;=18,"LOW (1-18)","HIGH (19-36)")</f>
        <v>LOW (1-18)</v>
      </c>
      <c r="G17064">
        <f>INT((D17064-1)/6)+1</f>
        <v>2</v>
      </c>
      <c r="H17064">
        <f>MOD(D17064-1,6)+1</f>
        <v>1</v>
      </c>
      <c r="I17064">
        <f>37-D17064</f>
        <v>30</v>
      </c>
      <c r="J17064">
        <f>ABS(D17064-D17065)</f>
        <v>10</v>
      </c>
      <c r="K17064">
        <f>AVERAGE(D17064:D17068)</f>
        <v>7</v>
      </c>
      <c r="L17064">
        <f>AVERAGE(D17064:D17083)</f>
        <v>7</v>
      </c>
      <c r="M17064">
        <f>K17064-L17064</f>
        <v>0</v>
      </c>
      <c r="N17064" t="str">
        <f>IF(K17064&gt;L17064,"HIGH ZONE BIAS",IF(K17064&lt;L17064,"LOW ZONE BIAS","EQUILIBRIUM"))</f>
        <v>EQUILIBRIUM</v>
      </c>
    </row>
    <row r="17065">
      <c r="A17065">
        <v>10492</v>
      </c>
      <c r="B17065" t="str">
        <v>2011-07-28</v>
      </c>
      <c r="C17065" t="str">
        <v>Evening</v>
      </c>
      <c r="D17065">
        <v>17</v>
      </c>
      <c r="E17065" t="str">
        <f>IF(MOD(D17065,2)=0,"EVEN","ODD")</f>
        <v>ODD</v>
      </c>
      <c r="F17065" t="str">
        <f>IF(D17065&lt;=18,"LOW (1-18)","HIGH (19-36)")</f>
        <v>LOW (1-18)</v>
      </c>
      <c r="G17065">
        <f>INT((D17065-1)/6)+1</f>
        <v>3</v>
      </c>
      <c r="H17065">
        <f>MOD(D17065-1,6)+1</f>
        <v>5</v>
      </c>
      <c r="I17065">
        <f>37-D17065</f>
        <v>20</v>
      </c>
      <c r="J17065">
        <f>ABS(D17065-D17066)</f>
        <v>1</v>
      </c>
      <c r="K17065">
        <f>AVERAGE(D17065:D17069)</f>
        <v>17</v>
      </c>
      <c r="L17065">
        <f>AVERAGE(D17065:D17084)</f>
        <v>17</v>
      </c>
      <c r="M17065">
        <f>K17065-L17065</f>
        <v>0</v>
      </c>
      <c r="N17065" t="str">
        <f>IF(K17065&gt;L17065,"HIGH ZONE BIAS",IF(K17065&lt;L17065,"LOW ZONE BIAS","EQUILIBRIUM"))</f>
        <v>EQUILIBRIUM</v>
      </c>
    </row>
    <row r="17066">
      <c r="A17066">
        <v>10491</v>
      </c>
      <c r="B17066" t="str">
        <v>2011-07-28</v>
      </c>
      <c r="C17066" t="str">
        <v>Midday</v>
      </c>
      <c r="D17066">
        <v>16</v>
      </c>
      <c r="E17066" t="str">
        <f>IF(MOD(D17066,2)=0,"EVEN","ODD")</f>
        <v>EVEN</v>
      </c>
      <c r="F17066" t="str">
        <f>IF(D17066&lt;=18,"LOW (1-18)","HIGH (19-36)")</f>
        <v>LOW (1-18)</v>
      </c>
      <c r="G17066">
        <f>INT((D17066-1)/6)+1</f>
        <v>3</v>
      </c>
      <c r="H17066">
        <f>MOD(D17066-1,6)+1</f>
        <v>4</v>
      </c>
      <c r="I17066">
        <f>37-D17066</f>
        <v>21</v>
      </c>
      <c r="J17066">
        <f>ABS(D17066-D17067)</f>
        <v>15</v>
      </c>
      <c r="K17066">
        <f>AVERAGE(D17066:D17070)</f>
        <v>16</v>
      </c>
      <c r="L17066">
        <f>AVERAGE(D17066:D17085)</f>
        <v>16</v>
      </c>
      <c r="M17066">
        <f>K17066-L17066</f>
        <v>0</v>
      </c>
      <c r="N17066" t="str">
        <f>IF(K17066&gt;L17066,"HIGH ZONE BIAS",IF(K17066&lt;L17066,"LOW ZONE BIAS","EQUILIBRIUM"))</f>
        <v>EQUILIBRIUM</v>
      </c>
    </row>
    <row r="17067">
      <c r="A17067">
        <v>10490</v>
      </c>
      <c r="B17067" t="str">
        <v>2011-07-27</v>
      </c>
      <c r="C17067" t="str">
        <v>Evening</v>
      </c>
      <c r="D17067">
        <v>1</v>
      </c>
      <c r="E17067" t="str">
        <f>IF(MOD(D17067,2)=0,"EVEN","ODD")</f>
        <v>ODD</v>
      </c>
      <c r="F17067" t="str">
        <f>IF(D17067&lt;=18,"LOW (1-18)","HIGH (19-36)")</f>
        <v>LOW (1-18)</v>
      </c>
      <c r="G17067">
        <f>INT((D17067-1)/6)+1</f>
        <v>1</v>
      </c>
      <c r="H17067">
        <f>MOD(D17067-1,6)+1</f>
        <v>1</v>
      </c>
      <c r="I17067">
        <f>37-D17067</f>
        <v>36</v>
      </c>
      <c r="J17067">
        <f>ABS(D17067-D17068)</f>
        <v>5</v>
      </c>
      <c r="K17067">
        <f>AVERAGE(D17067:D17071)</f>
        <v>1</v>
      </c>
      <c r="L17067">
        <f>AVERAGE(D17067:D17086)</f>
        <v>1</v>
      </c>
      <c r="M17067">
        <f>K17067-L17067</f>
        <v>0</v>
      </c>
      <c r="N17067" t="str">
        <f>IF(K17067&gt;L17067,"HIGH ZONE BIAS",IF(K17067&lt;L17067,"LOW ZONE BIAS","EQUILIBRIUM"))</f>
        <v>EQUILIBRIUM</v>
      </c>
    </row>
    <row r="17068">
      <c r="A17068">
        <v>10489</v>
      </c>
      <c r="B17068" t="str">
        <v>2011-07-27</v>
      </c>
      <c r="C17068" t="str">
        <v>Midday</v>
      </c>
      <c r="D17068">
        <v>6</v>
      </c>
      <c r="E17068" t="str">
        <f>IF(MOD(D17068,2)=0,"EVEN","ODD")</f>
        <v>EVEN</v>
      </c>
      <c r="F17068" t="str">
        <f>IF(D17068&lt;=18,"LOW (1-18)","HIGH (19-36)")</f>
        <v>LOW (1-18)</v>
      </c>
      <c r="G17068">
        <f>INT((D17068-1)/6)+1</f>
        <v>1</v>
      </c>
      <c r="H17068">
        <f>MOD(D17068-1,6)+1</f>
        <v>6</v>
      </c>
      <c r="I17068">
        <f>37-D17068</f>
        <v>31</v>
      </c>
      <c r="J17068">
        <f>ABS(D17068-D17069)</f>
        <v>30</v>
      </c>
      <c r="K17068">
        <f>AVERAGE(D17068:D17072)</f>
        <v>6</v>
      </c>
      <c r="L17068">
        <f>AVERAGE(D17068:D17087)</f>
        <v>6</v>
      </c>
      <c r="M17068">
        <f>K17068-L17068</f>
        <v>0</v>
      </c>
      <c r="N17068" t="str">
        <f>IF(K17068&gt;L17068,"HIGH ZONE BIAS",IF(K17068&lt;L17068,"LOW ZONE BIAS","EQUILIBRIUM"))</f>
        <v>EQUILIBRIUM</v>
      </c>
    </row>
    <row r="17069">
      <c r="A17069">
        <v>10488</v>
      </c>
      <c r="B17069" t="str">
        <v>2011-07-26</v>
      </c>
      <c r="C17069" t="str">
        <v>Evening</v>
      </c>
      <c r="D17069">
        <v>36</v>
      </c>
      <c r="E17069" t="str">
        <f>IF(MOD(D17069,2)=0,"EVEN","ODD")</f>
        <v>EVEN</v>
      </c>
      <c r="F17069" t="str">
        <f>IF(D17069&lt;=18,"LOW (1-18)","HIGH (19-36)")</f>
        <v>HIGH (19-36)</v>
      </c>
      <c r="G17069">
        <f>INT((D17069-1)/6)+1</f>
        <v>6</v>
      </c>
      <c r="H17069">
        <f>MOD(D17069-1,6)+1</f>
        <v>6</v>
      </c>
      <c r="I17069">
        <f>37-D17069</f>
        <v>1</v>
      </c>
      <c r="J17069">
        <f>ABS(D17069-D17070)</f>
        <v>5</v>
      </c>
      <c r="K17069">
        <f>AVERAGE(D17069:D17073)</f>
        <v>36</v>
      </c>
      <c r="L17069">
        <f>AVERAGE(D17069:D17088)</f>
        <v>36</v>
      </c>
      <c r="M17069">
        <f>K17069-L17069</f>
        <v>0</v>
      </c>
      <c r="N17069" t="str">
        <f>IF(K17069&gt;L17069,"HIGH ZONE BIAS",IF(K17069&lt;L17069,"LOW ZONE BIAS","EQUILIBRIUM"))</f>
        <v>EQUILIBRIUM</v>
      </c>
    </row>
    <row r="17070">
      <c r="A17070">
        <v>10487</v>
      </c>
      <c r="B17070" t="str">
        <v>2011-07-26</v>
      </c>
      <c r="C17070" t="str">
        <v>Midday</v>
      </c>
      <c r="D17070">
        <v>31</v>
      </c>
      <c r="E17070" t="str">
        <f>IF(MOD(D17070,2)=0,"EVEN","ODD")</f>
        <v>ODD</v>
      </c>
      <c r="F17070" t="str">
        <f>IF(D17070&lt;=18,"LOW (1-18)","HIGH (19-36)")</f>
        <v>HIGH (19-36)</v>
      </c>
      <c r="G17070">
        <f>INT((D17070-1)/6)+1</f>
        <v>6</v>
      </c>
      <c r="H17070">
        <f>MOD(D17070-1,6)+1</f>
        <v>1</v>
      </c>
      <c r="I17070">
        <f>37-D17070</f>
        <v>6</v>
      </c>
      <c r="J17070">
        <f>ABS(D17070-D17071)</f>
        <v>29</v>
      </c>
      <c r="K17070">
        <f>AVERAGE(D17070:D17074)</f>
        <v>31</v>
      </c>
      <c r="L17070">
        <f>AVERAGE(D17070:D17089)</f>
        <v>31</v>
      </c>
      <c r="M17070">
        <f>K17070-L17070</f>
        <v>0</v>
      </c>
      <c r="N17070" t="str">
        <f>IF(K17070&gt;L17070,"HIGH ZONE BIAS",IF(K17070&lt;L17070,"LOW ZONE BIAS","EQUILIBRIUM"))</f>
        <v>EQUILIBRIUM</v>
      </c>
    </row>
    <row r="17071">
      <c r="A17071">
        <v>10486</v>
      </c>
      <c r="B17071" t="str">
        <v>2011-07-25</v>
      </c>
      <c r="C17071" t="str">
        <v>Evening</v>
      </c>
      <c r="D17071">
        <v>2</v>
      </c>
      <c r="E17071" t="str">
        <f>IF(MOD(D17071,2)=0,"EVEN","ODD")</f>
        <v>EVEN</v>
      </c>
      <c r="F17071" t="str">
        <f>IF(D17071&lt;=18,"LOW (1-18)","HIGH (19-36)")</f>
        <v>LOW (1-18)</v>
      </c>
      <c r="G17071">
        <f>INT((D17071-1)/6)+1</f>
        <v>1</v>
      </c>
      <c r="H17071">
        <f>MOD(D17071-1,6)+1</f>
        <v>2</v>
      </c>
      <c r="I17071">
        <f>37-D17071</f>
        <v>35</v>
      </c>
      <c r="J17071">
        <f>ABS(D17071-D17072)</f>
        <v>4</v>
      </c>
      <c r="K17071">
        <f>AVERAGE(D17071:D17075)</f>
        <v>2</v>
      </c>
      <c r="L17071">
        <f>AVERAGE(D17071:D17090)</f>
        <v>2</v>
      </c>
      <c r="M17071">
        <f>K17071-L17071</f>
        <v>0</v>
      </c>
      <c r="N17071" t="str">
        <f>IF(K17071&gt;L17071,"HIGH ZONE BIAS",IF(K17071&lt;L17071,"LOW ZONE BIAS","EQUILIBRIUM"))</f>
        <v>EQUILIBRIUM</v>
      </c>
    </row>
    <row r="17072">
      <c r="A17072">
        <v>10485</v>
      </c>
      <c r="B17072" t="str">
        <v>2011-07-25</v>
      </c>
      <c r="C17072" t="str">
        <v>Midday</v>
      </c>
      <c r="D17072">
        <v>6</v>
      </c>
      <c r="E17072" t="str">
        <f>IF(MOD(D17072,2)=0,"EVEN","ODD")</f>
        <v>EVEN</v>
      </c>
      <c r="F17072" t="str">
        <f>IF(D17072&lt;=18,"LOW (1-18)","HIGH (19-36)")</f>
        <v>LOW (1-18)</v>
      </c>
      <c r="G17072">
        <f>INT((D17072-1)/6)+1</f>
        <v>1</v>
      </c>
      <c r="H17072">
        <f>MOD(D17072-1,6)+1</f>
        <v>6</v>
      </c>
      <c r="I17072">
        <f>37-D17072</f>
        <v>31</v>
      </c>
      <c r="J17072">
        <f>ABS(D17072-D17073)</f>
        <v>27</v>
      </c>
      <c r="K17072">
        <f>AVERAGE(D17072:D17076)</f>
        <v>6</v>
      </c>
      <c r="L17072">
        <f>AVERAGE(D17072:D17091)</f>
        <v>6</v>
      </c>
      <c r="M17072">
        <f>K17072-L17072</f>
        <v>0</v>
      </c>
      <c r="N17072" t="str">
        <f>IF(K17072&gt;L17072,"HIGH ZONE BIAS",IF(K17072&lt;L17072,"LOW ZONE BIAS","EQUILIBRIUM"))</f>
        <v>EQUILIBRIUM</v>
      </c>
    </row>
    <row r="17073">
      <c r="A17073">
        <v>10484</v>
      </c>
      <c r="B17073" t="str">
        <v>2011-07-23</v>
      </c>
      <c r="C17073" t="str">
        <v>Evening</v>
      </c>
      <c r="D17073">
        <v>33</v>
      </c>
      <c r="E17073" t="str">
        <f>IF(MOD(D17073,2)=0,"EVEN","ODD")</f>
        <v>ODD</v>
      </c>
      <c r="F17073" t="str">
        <f>IF(D17073&lt;=18,"LOW (1-18)","HIGH (19-36)")</f>
        <v>HIGH (19-36)</v>
      </c>
      <c r="G17073">
        <f>INT((D17073-1)/6)+1</f>
        <v>6</v>
      </c>
      <c r="H17073">
        <f>MOD(D17073-1,6)+1</f>
        <v>3</v>
      </c>
      <c r="I17073">
        <f>37-D17073</f>
        <v>4</v>
      </c>
      <c r="J17073">
        <f>ABS(D17073-D17074)</f>
        <v>1</v>
      </c>
      <c r="K17073">
        <f>AVERAGE(D17073:D17077)</f>
        <v>33</v>
      </c>
      <c r="L17073">
        <f>AVERAGE(D17073:D17092)</f>
        <v>33</v>
      </c>
      <c r="M17073">
        <f>K17073-L17073</f>
        <v>0</v>
      </c>
      <c r="N17073" t="str">
        <f>IF(K17073&gt;L17073,"HIGH ZONE BIAS",IF(K17073&lt;L17073,"LOW ZONE BIAS","EQUILIBRIUM"))</f>
        <v>EQUILIBRIUM</v>
      </c>
    </row>
    <row r="17074">
      <c r="A17074">
        <v>10483</v>
      </c>
      <c r="B17074" t="str">
        <v>2011-07-23</v>
      </c>
      <c r="C17074" t="str">
        <v>Midday</v>
      </c>
      <c r="D17074">
        <v>34</v>
      </c>
      <c r="E17074" t="str">
        <f>IF(MOD(D17074,2)=0,"EVEN","ODD")</f>
        <v>EVEN</v>
      </c>
      <c r="F17074" t="str">
        <f>IF(D17074&lt;=18,"LOW (1-18)","HIGH (19-36)")</f>
        <v>HIGH (19-36)</v>
      </c>
      <c r="G17074">
        <f>INT((D17074-1)/6)+1</f>
        <v>6</v>
      </c>
      <c r="H17074">
        <f>MOD(D17074-1,6)+1</f>
        <v>4</v>
      </c>
      <c r="I17074">
        <f>37-D17074</f>
        <v>3</v>
      </c>
      <c r="J17074">
        <f>ABS(D17074-D17075)</f>
        <v>27</v>
      </c>
      <c r="K17074">
        <f>AVERAGE(D17074:D17078)</f>
        <v>34</v>
      </c>
      <c r="L17074">
        <f>AVERAGE(D17074:D17093)</f>
        <v>34</v>
      </c>
      <c r="M17074">
        <f>K17074-L17074</f>
        <v>0</v>
      </c>
      <c r="N17074" t="str">
        <f>IF(K17074&gt;L17074,"HIGH ZONE BIAS",IF(K17074&lt;L17074,"LOW ZONE BIAS","EQUILIBRIUM"))</f>
        <v>EQUILIBRIUM</v>
      </c>
    </row>
    <row r="17075">
      <c r="A17075">
        <v>10482</v>
      </c>
      <c r="B17075" t="str">
        <v>2011-07-22</v>
      </c>
      <c r="C17075" t="str">
        <v>Evening</v>
      </c>
      <c r="D17075">
        <v>7</v>
      </c>
      <c r="E17075" t="str">
        <f>IF(MOD(D17075,2)=0,"EVEN","ODD")</f>
        <v>ODD</v>
      </c>
      <c r="F17075" t="str">
        <f>IF(D17075&lt;=18,"LOW (1-18)","HIGH (19-36)")</f>
        <v>LOW (1-18)</v>
      </c>
      <c r="G17075">
        <f>INT((D17075-1)/6)+1</f>
        <v>2</v>
      </c>
      <c r="H17075">
        <f>MOD(D17075-1,6)+1</f>
        <v>1</v>
      </c>
      <c r="I17075">
        <f>37-D17075</f>
        <v>30</v>
      </c>
      <c r="J17075">
        <f>ABS(D17075-D17076)</f>
        <v>29</v>
      </c>
      <c r="K17075">
        <f>AVERAGE(D17075:D17079)</f>
        <v>7</v>
      </c>
      <c r="L17075">
        <f>AVERAGE(D17075:D17094)</f>
        <v>7</v>
      </c>
      <c r="M17075">
        <f>K17075-L17075</f>
        <v>0</v>
      </c>
      <c r="N17075" t="str">
        <f>IF(K17075&gt;L17075,"HIGH ZONE BIAS",IF(K17075&lt;L17075,"LOW ZONE BIAS","EQUILIBRIUM"))</f>
        <v>EQUILIBRIUM</v>
      </c>
    </row>
    <row r="17076">
      <c r="A17076">
        <v>10481</v>
      </c>
      <c r="B17076" t="str">
        <v>2011-07-22</v>
      </c>
      <c r="C17076" t="str">
        <v>Midday</v>
      </c>
      <c r="D17076">
        <v>36</v>
      </c>
      <c r="E17076" t="str">
        <f>IF(MOD(D17076,2)=0,"EVEN","ODD")</f>
        <v>EVEN</v>
      </c>
      <c r="F17076" t="str">
        <f>IF(D17076&lt;=18,"LOW (1-18)","HIGH (19-36)")</f>
        <v>HIGH (19-36)</v>
      </c>
      <c r="G17076">
        <f>INT((D17076-1)/6)+1</f>
        <v>6</v>
      </c>
      <c r="H17076">
        <f>MOD(D17076-1,6)+1</f>
        <v>6</v>
      </c>
      <c r="I17076">
        <f>37-D17076</f>
        <v>1</v>
      </c>
      <c r="J17076">
        <f>ABS(D17076-D17077)</f>
        <v>27</v>
      </c>
      <c r="K17076">
        <f>AVERAGE(D17076:D17080)</f>
        <v>36</v>
      </c>
      <c r="L17076">
        <f>AVERAGE(D17076:D17095)</f>
        <v>36</v>
      </c>
      <c r="M17076">
        <f>K17076-L17076</f>
        <v>0</v>
      </c>
      <c r="N17076" t="str">
        <f>IF(K17076&gt;L17076,"HIGH ZONE BIAS",IF(K17076&lt;L17076,"LOW ZONE BIAS","EQUILIBRIUM"))</f>
        <v>EQUILIBRIUM</v>
      </c>
    </row>
    <row r="17077">
      <c r="A17077">
        <v>10480</v>
      </c>
      <c r="B17077" t="str">
        <v>2011-07-21</v>
      </c>
      <c r="C17077" t="str">
        <v>Evening</v>
      </c>
      <c r="D17077">
        <v>9</v>
      </c>
      <c r="E17077" t="str">
        <f>IF(MOD(D17077,2)=0,"EVEN","ODD")</f>
        <v>ODD</v>
      </c>
      <c r="F17077" t="str">
        <f>IF(D17077&lt;=18,"LOW (1-18)","HIGH (19-36)")</f>
        <v>LOW (1-18)</v>
      </c>
      <c r="G17077">
        <f>INT((D17077-1)/6)+1</f>
        <v>2</v>
      </c>
      <c r="H17077">
        <f>MOD(D17077-1,6)+1</f>
        <v>3</v>
      </c>
      <c r="I17077">
        <f>37-D17077</f>
        <v>28</v>
      </c>
      <c r="J17077">
        <f>ABS(D17077-D17078)</f>
        <v>22</v>
      </c>
      <c r="K17077">
        <f>AVERAGE(D17077:D17081)</f>
        <v>9</v>
      </c>
      <c r="L17077">
        <f>AVERAGE(D17077:D17096)</f>
        <v>9</v>
      </c>
      <c r="M17077">
        <f>K17077-L17077</f>
        <v>0</v>
      </c>
      <c r="N17077" t="str">
        <f>IF(K17077&gt;L17077,"HIGH ZONE BIAS",IF(K17077&lt;L17077,"LOW ZONE BIAS","EQUILIBRIUM"))</f>
        <v>EQUILIBRIUM</v>
      </c>
    </row>
    <row r="17078">
      <c r="A17078">
        <v>10479</v>
      </c>
      <c r="B17078" t="str">
        <v>2011-07-21</v>
      </c>
      <c r="C17078" t="str">
        <v>Midday</v>
      </c>
      <c r="D17078">
        <v>31</v>
      </c>
      <c r="E17078" t="str">
        <f>IF(MOD(D17078,2)=0,"EVEN","ODD")</f>
        <v>ODD</v>
      </c>
      <c r="F17078" t="str">
        <f>IF(D17078&lt;=18,"LOW (1-18)","HIGH (19-36)")</f>
        <v>HIGH (19-36)</v>
      </c>
      <c r="G17078">
        <f>INT((D17078-1)/6)+1</f>
        <v>6</v>
      </c>
      <c r="H17078">
        <f>MOD(D17078-1,6)+1</f>
        <v>1</v>
      </c>
      <c r="I17078">
        <f>37-D17078</f>
        <v>6</v>
      </c>
      <c r="J17078">
        <f>ABS(D17078-D17079)</f>
        <v>3</v>
      </c>
      <c r="K17078">
        <f>AVERAGE(D17078:D17082)</f>
        <v>31</v>
      </c>
      <c r="L17078">
        <f>AVERAGE(D17078:D17097)</f>
        <v>31</v>
      </c>
      <c r="M17078">
        <f>K17078-L17078</f>
        <v>0</v>
      </c>
      <c r="N17078" t="str">
        <f>IF(K17078&gt;L17078,"HIGH ZONE BIAS",IF(K17078&lt;L17078,"LOW ZONE BIAS","EQUILIBRIUM"))</f>
        <v>EQUILIBRIUM</v>
      </c>
    </row>
    <row r="17079">
      <c r="A17079">
        <v>10478</v>
      </c>
      <c r="B17079" t="str">
        <v>2011-07-20</v>
      </c>
      <c r="C17079" t="str">
        <v>Evening</v>
      </c>
      <c r="D17079">
        <v>28</v>
      </c>
      <c r="E17079" t="str">
        <f>IF(MOD(D17079,2)=0,"EVEN","ODD")</f>
        <v>EVEN</v>
      </c>
      <c r="F17079" t="str">
        <f>IF(D17079&lt;=18,"LOW (1-18)","HIGH (19-36)")</f>
        <v>HIGH (19-36)</v>
      </c>
      <c r="G17079">
        <f>INT((D17079-1)/6)+1</f>
        <v>5</v>
      </c>
      <c r="H17079">
        <f>MOD(D17079-1,6)+1</f>
        <v>4</v>
      </c>
      <c r="I17079">
        <f>37-D17079</f>
        <v>9</v>
      </c>
      <c r="J17079">
        <f>ABS(D17079-D17080)</f>
        <v>23</v>
      </c>
      <c r="K17079">
        <f>AVERAGE(D17079:D17083)</f>
        <v>28</v>
      </c>
      <c r="L17079">
        <f>AVERAGE(D17079:D17098)</f>
        <v>28</v>
      </c>
      <c r="M17079">
        <f>K17079-L17079</f>
        <v>0</v>
      </c>
      <c r="N17079" t="str">
        <f>IF(K17079&gt;L17079,"HIGH ZONE BIAS",IF(K17079&lt;L17079,"LOW ZONE BIAS","EQUILIBRIUM"))</f>
        <v>EQUILIBRIUM</v>
      </c>
    </row>
    <row r="17080">
      <c r="A17080">
        <v>10477</v>
      </c>
      <c r="B17080" t="str">
        <v>2011-07-20</v>
      </c>
      <c r="C17080" t="str">
        <v>Midday</v>
      </c>
      <c r="D17080">
        <v>5</v>
      </c>
      <c r="E17080" t="str">
        <f>IF(MOD(D17080,2)=0,"EVEN","ODD")</f>
        <v>ODD</v>
      </c>
      <c r="F17080" t="str">
        <f>IF(D17080&lt;=18,"LOW (1-18)","HIGH (19-36)")</f>
        <v>LOW (1-18)</v>
      </c>
      <c r="G17080">
        <f>INT((D17080-1)/6)+1</f>
        <v>1</v>
      </c>
      <c r="H17080">
        <f>MOD(D17080-1,6)+1</f>
        <v>5</v>
      </c>
      <c r="I17080">
        <f>37-D17080</f>
        <v>32</v>
      </c>
      <c r="J17080">
        <f>ABS(D17080-D17081)</f>
        <v>17</v>
      </c>
      <c r="K17080">
        <f>AVERAGE(D17080:D17084)</f>
        <v>5</v>
      </c>
      <c r="L17080">
        <f>AVERAGE(D17080:D17099)</f>
        <v>5</v>
      </c>
      <c r="M17080">
        <f>K17080-L17080</f>
        <v>0</v>
      </c>
      <c r="N17080" t="str">
        <f>IF(K17080&gt;L17080,"HIGH ZONE BIAS",IF(K17080&lt;L17080,"LOW ZONE BIAS","EQUILIBRIUM"))</f>
        <v>EQUILIBRIUM</v>
      </c>
    </row>
    <row r="17081">
      <c r="A17081">
        <v>10476</v>
      </c>
      <c r="B17081" t="str">
        <v>2011-07-19</v>
      </c>
      <c r="C17081" t="str">
        <v>Evening</v>
      </c>
      <c r="D17081">
        <v>22</v>
      </c>
      <c r="E17081" t="str">
        <f>IF(MOD(D17081,2)=0,"EVEN","ODD")</f>
        <v>EVEN</v>
      </c>
      <c r="F17081" t="str">
        <f>IF(D17081&lt;=18,"LOW (1-18)","HIGH (19-36)")</f>
        <v>HIGH (19-36)</v>
      </c>
      <c r="G17081">
        <f>INT((D17081-1)/6)+1</f>
        <v>4</v>
      </c>
      <c r="H17081">
        <f>MOD(D17081-1,6)+1</f>
        <v>4</v>
      </c>
      <c r="I17081">
        <f>37-D17081</f>
        <v>15</v>
      </c>
      <c r="J17081">
        <f>ABS(D17081-D17082)</f>
        <v>8</v>
      </c>
      <c r="K17081">
        <f>AVERAGE(D17081:D17085)</f>
        <v>22</v>
      </c>
      <c r="L17081">
        <f>AVERAGE(D17081:D17100)</f>
        <v>22</v>
      </c>
      <c r="M17081">
        <f>K17081-L17081</f>
        <v>0</v>
      </c>
      <c r="N17081" t="str">
        <f>IF(K17081&gt;L17081,"HIGH ZONE BIAS",IF(K17081&lt;L17081,"LOW ZONE BIAS","EQUILIBRIUM"))</f>
        <v>EQUILIBRIUM</v>
      </c>
    </row>
    <row r="17082">
      <c r="A17082">
        <v>10475</v>
      </c>
      <c r="B17082" t="str">
        <v>2011-07-19</v>
      </c>
      <c r="C17082" t="str">
        <v>Midday</v>
      </c>
      <c r="D17082">
        <v>30</v>
      </c>
      <c r="E17082" t="str">
        <f>IF(MOD(D17082,2)=0,"EVEN","ODD")</f>
        <v>EVEN</v>
      </c>
      <c r="F17082" t="str">
        <f>IF(D17082&lt;=18,"LOW (1-18)","HIGH (19-36)")</f>
        <v>HIGH (19-36)</v>
      </c>
      <c r="G17082">
        <f>INT((D17082-1)/6)+1</f>
        <v>5</v>
      </c>
      <c r="H17082">
        <f>MOD(D17082-1,6)+1</f>
        <v>6</v>
      </c>
      <c r="I17082">
        <f>37-D17082</f>
        <v>7</v>
      </c>
      <c r="J17082">
        <f>ABS(D17082-D17083)</f>
        <v>27</v>
      </c>
      <c r="K17082">
        <f>AVERAGE(D17082:D17086)</f>
        <v>30</v>
      </c>
      <c r="L17082">
        <f>AVERAGE(D17082:D17101)</f>
        <v>30</v>
      </c>
      <c r="M17082">
        <f>K17082-L17082</f>
        <v>0</v>
      </c>
      <c r="N17082" t="str">
        <f>IF(K17082&gt;L17082,"HIGH ZONE BIAS",IF(K17082&lt;L17082,"LOW ZONE BIAS","EQUILIBRIUM"))</f>
        <v>EQUILIBRIUM</v>
      </c>
    </row>
    <row r="17083">
      <c r="A17083">
        <v>10474</v>
      </c>
      <c r="B17083" t="str">
        <v>2011-07-18</v>
      </c>
      <c r="C17083" t="str">
        <v>Evening</v>
      </c>
      <c r="D17083">
        <v>3</v>
      </c>
      <c r="E17083" t="str">
        <f>IF(MOD(D17083,2)=0,"EVEN","ODD")</f>
        <v>ODD</v>
      </c>
      <c r="F17083" t="str">
        <f>IF(D17083&lt;=18,"LOW (1-18)","HIGH (19-36)")</f>
        <v>LOW (1-18)</v>
      </c>
      <c r="G17083">
        <f>INT((D17083-1)/6)+1</f>
        <v>1</v>
      </c>
      <c r="H17083">
        <f>MOD(D17083-1,6)+1</f>
        <v>3</v>
      </c>
      <c r="I17083">
        <f>37-D17083</f>
        <v>34</v>
      </c>
      <c r="J17083">
        <f>ABS(D17083-D17084)</f>
        <v>16</v>
      </c>
      <c r="K17083">
        <f>AVERAGE(D17083:D17087)</f>
        <v>3</v>
      </c>
      <c r="L17083">
        <f>AVERAGE(D17083:D17102)</f>
        <v>3</v>
      </c>
      <c r="M17083">
        <f>K17083-L17083</f>
        <v>0</v>
      </c>
      <c r="N17083" t="str">
        <f>IF(K17083&gt;L17083,"HIGH ZONE BIAS",IF(K17083&lt;L17083,"LOW ZONE BIAS","EQUILIBRIUM"))</f>
        <v>EQUILIBRIUM</v>
      </c>
    </row>
    <row r="17084">
      <c r="A17084">
        <v>10473</v>
      </c>
      <c r="B17084" t="str">
        <v>2011-07-18</v>
      </c>
      <c r="C17084" t="str">
        <v>Midday</v>
      </c>
      <c r="D17084">
        <v>19</v>
      </c>
      <c r="E17084" t="str">
        <f>IF(MOD(D17084,2)=0,"EVEN","ODD")</f>
        <v>ODD</v>
      </c>
      <c r="F17084" t="str">
        <f>IF(D17084&lt;=18,"LOW (1-18)","HIGH (19-36)")</f>
        <v>HIGH (19-36)</v>
      </c>
      <c r="G17084">
        <f>INT((D17084-1)/6)+1</f>
        <v>4</v>
      </c>
      <c r="H17084">
        <f>MOD(D17084-1,6)+1</f>
        <v>1</v>
      </c>
      <c r="I17084">
        <f>37-D17084</f>
        <v>18</v>
      </c>
      <c r="J17084">
        <f>ABS(D17084-D17085)</f>
        <v>17</v>
      </c>
      <c r="K17084">
        <f>AVERAGE(D17084:D17088)</f>
        <v>19</v>
      </c>
      <c r="L17084">
        <f>AVERAGE(D17084:D17103)</f>
        <v>19</v>
      </c>
      <c r="M17084">
        <f>K17084-L17084</f>
        <v>0</v>
      </c>
      <c r="N17084" t="str">
        <f>IF(K17084&gt;L17084,"HIGH ZONE BIAS",IF(K17084&lt;L17084,"LOW ZONE BIAS","EQUILIBRIUM"))</f>
        <v>EQUILIBRIUM</v>
      </c>
    </row>
    <row r="17085">
      <c r="A17085">
        <v>10472</v>
      </c>
      <c r="B17085" t="str">
        <v>2011-07-16</v>
      </c>
      <c r="C17085" t="str">
        <v>Evening</v>
      </c>
      <c r="D17085">
        <v>2</v>
      </c>
      <c r="E17085" t="str">
        <f>IF(MOD(D17085,2)=0,"EVEN","ODD")</f>
        <v>EVEN</v>
      </c>
      <c r="F17085" t="str">
        <f>IF(D17085&lt;=18,"LOW (1-18)","HIGH (19-36)")</f>
        <v>LOW (1-18)</v>
      </c>
      <c r="G17085">
        <f>INT((D17085-1)/6)+1</f>
        <v>1</v>
      </c>
      <c r="H17085">
        <f>MOD(D17085-1,6)+1</f>
        <v>2</v>
      </c>
      <c r="I17085">
        <f>37-D17085</f>
        <v>35</v>
      </c>
      <c r="J17085">
        <f>ABS(D17085-D17086)</f>
        <v>30</v>
      </c>
      <c r="K17085">
        <f>AVERAGE(D17085:D17089)</f>
        <v>2</v>
      </c>
      <c r="L17085">
        <f>AVERAGE(D17085:D17104)</f>
        <v>2</v>
      </c>
      <c r="M17085">
        <f>K17085-L17085</f>
        <v>0</v>
      </c>
      <c r="N17085" t="str">
        <f>IF(K17085&gt;L17085,"HIGH ZONE BIAS",IF(K17085&lt;L17085,"LOW ZONE BIAS","EQUILIBRIUM"))</f>
        <v>EQUILIBRIUM</v>
      </c>
    </row>
    <row r="17086">
      <c r="A17086">
        <v>10471</v>
      </c>
      <c r="B17086" t="str">
        <v>2011-07-16</v>
      </c>
      <c r="C17086" t="str">
        <v>Midday</v>
      </c>
      <c r="D17086">
        <v>32</v>
      </c>
      <c r="E17086" t="str">
        <f>IF(MOD(D17086,2)=0,"EVEN","ODD")</f>
        <v>EVEN</v>
      </c>
      <c r="F17086" t="str">
        <f>IF(D17086&lt;=18,"LOW (1-18)","HIGH (19-36)")</f>
        <v>HIGH (19-36)</v>
      </c>
      <c r="G17086">
        <f>INT((D17086-1)/6)+1</f>
        <v>6</v>
      </c>
      <c r="H17086">
        <f>MOD(D17086-1,6)+1</f>
        <v>2</v>
      </c>
      <c r="I17086">
        <f>37-D17086</f>
        <v>5</v>
      </c>
      <c r="J17086">
        <f>ABS(D17086-D17087)</f>
        <v>17</v>
      </c>
      <c r="K17086">
        <f>AVERAGE(D17086:D17090)</f>
        <v>32</v>
      </c>
      <c r="L17086">
        <f>AVERAGE(D17086:D17105)</f>
        <v>32</v>
      </c>
      <c r="M17086">
        <f>K17086-L17086</f>
        <v>0</v>
      </c>
      <c r="N17086" t="str">
        <f>IF(K17086&gt;L17086,"HIGH ZONE BIAS",IF(K17086&lt;L17086,"LOW ZONE BIAS","EQUILIBRIUM"))</f>
        <v>EQUILIBRIUM</v>
      </c>
    </row>
    <row r="17087">
      <c r="A17087">
        <v>10470</v>
      </c>
      <c r="B17087" t="str">
        <v>2011-07-15</v>
      </c>
      <c r="C17087" t="str">
        <v>Evening</v>
      </c>
      <c r="D17087">
        <v>15</v>
      </c>
      <c r="E17087" t="str">
        <f>IF(MOD(D17087,2)=0,"EVEN","ODD")</f>
        <v>ODD</v>
      </c>
      <c r="F17087" t="str">
        <f>IF(D17087&lt;=18,"LOW (1-18)","HIGH (19-36)")</f>
        <v>LOW (1-18)</v>
      </c>
      <c r="G17087">
        <f>INT((D17087-1)/6)+1</f>
        <v>3</v>
      </c>
      <c r="H17087">
        <f>MOD(D17087-1,6)+1</f>
        <v>3</v>
      </c>
      <c r="I17087">
        <f>37-D17087</f>
        <v>22</v>
      </c>
      <c r="J17087">
        <f>ABS(D17087-D17088)</f>
        <v>18</v>
      </c>
      <c r="K17087">
        <f>AVERAGE(D17087:D17091)</f>
        <v>15</v>
      </c>
      <c r="L17087">
        <f>AVERAGE(D17087:D17106)</f>
        <v>15</v>
      </c>
      <c r="M17087">
        <f>K17087-L17087</f>
        <v>0</v>
      </c>
      <c r="N17087" t="str">
        <f>IF(K17087&gt;L17087,"HIGH ZONE BIAS",IF(K17087&lt;L17087,"LOW ZONE BIAS","EQUILIBRIUM"))</f>
        <v>EQUILIBRIUM</v>
      </c>
    </row>
    <row r="17088">
      <c r="A17088">
        <v>10469</v>
      </c>
      <c r="B17088" t="str">
        <v>2011-07-15</v>
      </c>
      <c r="C17088" t="str">
        <v>Midday</v>
      </c>
      <c r="D17088">
        <v>33</v>
      </c>
      <c r="E17088" t="str">
        <f>IF(MOD(D17088,2)=0,"EVEN","ODD")</f>
        <v>ODD</v>
      </c>
      <c r="F17088" t="str">
        <f>IF(D17088&lt;=18,"LOW (1-18)","HIGH (19-36)")</f>
        <v>HIGH (19-36)</v>
      </c>
      <c r="G17088">
        <f>INT((D17088-1)/6)+1</f>
        <v>6</v>
      </c>
      <c r="H17088">
        <f>MOD(D17088-1,6)+1</f>
        <v>3</v>
      </c>
      <c r="I17088">
        <f>37-D17088</f>
        <v>4</v>
      </c>
      <c r="J17088">
        <f>ABS(D17088-D17089)</f>
        <v>24</v>
      </c>
      <c r="K17088">
        <f>AVERAGE(D17088:D17092)</f>
        <v>33</v>
      </c>
      <c r="L17088">
        <f>AVERAGE(D17088:D17107)</f>
        <v>33</v>
      </c>
      <c r="M17088">
        <f>K17088-L17088</f>
        <v>0</v>
      </c>
      <c r="N17088" t="str">
        <f>IF(K17088&gt;L17088,"HIGH ZONE BIAS",IF(K17088&lt;L17088,"LOW ZONE BIAS","EQUILIBRIUM"))</f>
        <v>EQUILIBRIUM</v>
      </c>
    </row>
    <row r="17089">
      <c r="A17089">
        <v>10468</v>
      </c>
      <c r="B17089" t="str">
        <v>2011-07-14</v>
      </c>
      <c r="C17089" t="str">
        <v>Evening</v>
      </c>
      <c r="D17089">
        <v>9</v>
      </c>
      <c r="E17089" t="str">
        <f>IF(MOD(D17089,2)=0,"EVEN","ODD")</f>
        <v>ODD</v>
      </c>
      <c r="F17089" t="str">
        <f>IF(D17089&lt;=18,"LOW (1-18)","HIGH (19-36)")</f>
        <v>LOW (1-18)</v>
      </c>
      <c r="G17089">
        <f>INT((D17089-1)/6)+1</f>
        <v>2</v>
      </c>
      <c r="H17089">
        <f>MOD(D17089-1,6)+1</f>
        <v>3</v>
      </c>
      <c r="I17089">
        <f>37-D17089</f>
        <v>28</v>
      </c>
      <c r="J17089">
        <f>ABS(D17089-D17090)</f>
        <v>19</v>
      </c>
      <c r="K17089">
        <f>AVERAGE(D17089:D17093)</f>
        <v>9</v>
      </c>
      <c r="L17089">
        <f>AVERAGE(D17089:D17108)</f>
        <v>9</v>
      </c>
      <c r="M17089">
        <f>K17089-L17089</f>
        <v>0</v>
      </c>
      <c r="N17089" t="str">
        <f>IF(K17089&gt;L17089,"HIGH ZONE BIAS",IF(K17089&lt;L17089,"LOW ZONE BIAS","EQUILIBRIUM"))</f>
        <v>EQUILIBRIUM</v>
      </c>
    </row>
    <row r="17090">
      <c r="A17090">
        <v>10467</v>
      </c>
      <c r="B17090" t="str">
        <v>2011-07-14</v>
      </c>
      <c r="C17090" t="str">
        <v>Midday</v>
      </c>
      <c r="D17090">
        <v>28</v>
      </c>
      <c r="E17090" t="str">
        <f>IF(MOD(D17090,2)=0,"EVEN","ODD")</f>
        <v>EVEN</v>
      </c>
      <c r="F17090" t="str">
        <f>IF(D17090&lt;=18,"LOW (1-18)","HIGH (19-36)")</f>
        <v>HIGH (19-36)</v>
      </c>
      <c r="G17090">
        <f>INT((D17090-1)/6)+1</f>
        <v>5</v>
      </c>
      <c r="H17090">
        <f>MOD(D17090-1,6)+1</f>
        <v>4</v>
      </c>
      <c r="I17090">
        <f>37-D17090</f>
        <v>9</v>
      </c>
      <c r="J17090">
        <f>ABS(D17090-D17091)</f>
        <v>1</v>
      </c>
      <c r="K17090">
        <f>AVERAGE(D17090:D17094)</f>
        <v>28</v>
      </c>
      <c r="L17090">
        <f>AVERAGE(D17090:D17109)</f>
        <v>28</v>
      </c>
      <c r="M17090">
        <f>K17090-L17090</f>
        <v>0</v>
      </c>
      <c r="N17090" t="str">
        <f>IF(K17090&gt;L17090,"HIGH ZONE BIAS",IF(K17090&lt;L17090,"LOW ZONE BIAS","EQUILIBRIUM"))</f>
        <v>EQUILIBRIUM</v>
      </c>
    </row>
    <row r="17091">
      <c r="A17091">
        <v>10466</v>
      </c>
      <c r="B17091" t="str">
        <v>2011-07-13</v>
      </c>
      <c r="C17091" t="str">
        <v>Evening</v>
      </c>
      <c r="D17091">
        <v>27</v>
      </c>
      <c r="E17091" t="str">
        <f>IF(MOD(D17091,2)=0,"EVEN","ODD")</f>
        <v>ODD</v>
      </c>
      <c r="F17091" t="str">
        <f>IF(D17091&lt;=18,"LOW (1-18)","HIGH (19-36)")</f>
        <v>HIGH (19-36)</v>
      </c>
      <c r="G17091">
        <f>INT((D17091-1)/6)+1</f>
        <v>5</v>
      </c>
      <c r="H17091">
        <f>MOD(D17091-1,6)+1</f>
        <v>3</v>
      </c>
      <c r="I17091">
        <f>37-D17091</f>
        <v>10</v>
      </c>
      <c r="J17091">
        <f>ABS(D17091-D17092)</f>
        <v>9</v>
      </c>
      <c r="K17091">
        <f>AVERAGE(D17091:D17095)</f>
        <v>27</v>
      </c>
      <c r="L17091">
        <f>AVERAGE(D17091:D17110)</f>
        <v>27</v>
      </c>
      <c r="M17091">
        <f>K17091-L17091</f>
        <v>0</v>
      </c>
      <c r="N17091" t="str">
        <f>IF(K17091&gt;L17091,"HIGH ZONE BIAS",IF(K17091&lt;L17091,"LOW ZONE BIAS","EQUILIBRIUM"))</f>
        <v>EQUILIBRIUM</v>
      </c>
    </row>
    <row r="17092">
      <c r="A17092">
        <v>10465</v>
      </c>
      <c r="B17092" t="str">
        <v>2011-07-13</v>
      </c>
      <c r="C17092" t="str">
        <v>Midday</v>
      </c>
      <c r="D17092">
        <v>36</v>
      </c>
      <c r="E17092" t="str">
        <f>IF(MOD(D17092,2)=0,"EVEN","ODD")</f>
        <v>EVEN</v>
      </c>
      <c r="F17092" t="str">
        <f>IF(D17092&lt;=18,"LOW (1-18)","HIGH (19-36)")</f>
        <v>HIGH (19-36)</v>
      </c>
      <c r="G17092">
        <f>INT((D17092-1)/6)+1</f>
        <v>6</v>
      </c>
      <c r="H17092">
        <f>MOD(D17092-1,6)+1</f>
        <v>6</v>
      </c>
      <c r="I17092">
        <f>37-D17092</f>
        <v>1</v>
      </c>
      <c r="J17092">
        <f>ABS(D17092-D17093)</f>
        <v>22</v>
      </c>
      <c r="K17092">
        <f>AVERAGE(D17092:D17096)</f>
        <v>36</v>
      </c>
      <c r="L17092">
        <f>AVERAGE(D17092:D17111)</f>
        <v>36</v>
      </c>
      <c r="M17092">
        <f>K17092-L17092</f>
        <v>0</v>
      </c>
      <c r="N17092" t="str">
        <f>IF(K17092&gt;L17092,"HIGH ZONE BIAS",IF(K17092&lt;L17092,"LOW ZONE BIAS","EQUILIBRIUM"))</f>
        <v>EQUILIBRIUM</v>
      </c>
    </row>
    <row r="17093">
      <c r="A17093">
        <v>10464</v>
      </c>
      <c r="B17093" t="str">
        <v>2011-07-12</v>
      </c>
      <c r="C17093" t="str">
        <v>Evening</v>
      </c>
      <c r="D17093">
        <v>14</v>
      </c>
      <c r="E17093" t="str">
        <f>IF(MOD(D17093,2)=0,"EVEN","ODD")</f>
        <v>EVEN</v>
      </c>
      <c r="F17093" t="str">
        <f>IF(D17093&lt;=18,"LOW (1-18)","HIGH (19-36)")</f>
        <v>LOW (1-18)</v>
      </c>
      <c r="G17093">
        <f>INT((D17093-1)/6)+1</f>
        <v>3</v>
      </c>
      <c r="H17093">
        <f>MOD(D17093-1,6)+1</f>
        <v>2</v>
      </c>
      <c r="I17093">
        <f>37-D17093</f>
        <v>23</v>
      </c>
      <c r="J17093">
        <f>ABS(D17093-D17094)</f>
        <v>3</v>
      </c>
      <c r="K17093">
        <f>AVERAGE(D17093:D17097)</f>
        <v>14</v>
      </c>
      <c r="L17093">
        <f>AVERAGE(D17093:D17112)</f>
        <v>14</v>
      </c>
      <c r="M17093">
        <f>K17093-L17093</f>
        <v>0</v>
      </c>
      <c r="N17093" t="str">
        <f>IF(K17093&gt;L17093,"HIGH ZONE BIAS",IF(K17093&lt;L17093,"LOW ZONE BIAS","EQUILIBRIUM"))</f>
        <v>EQUILIBRIUM</v>
      </c>
    </row>
    <row r="17094">
      <c r="A17094">
        <v>10463</v>
      </c>
      <c r="B17094" t="str">
        <v>2011-07-12</v>
      </c>
      <c r="C17094" t="str">
        <v>Midday</v>
      </c>
      <c r="D17094">
        <v>11</v>
      </c>
      <c r="E17094" t="str">
        <f>IF(MOD(D17094,2)=0,"EVEN","ODD")</f>
        <v>ODD</v>
      </c>
      <c r="F17094" t="str">
        <f>IF(D17094&lt;=18,"LOW (1-18)","HIGH (19-36)")</f>
        <v>LOW (1-18)</v>
      </c>
      <c r="G17094">
        <f>INT((D17094-1)/6)+1</f>
        <v>2</v>
      </c>
      <c r="H17094">
        <f>MOD(D17094-1,6)+1</f>
        <v>5</v>
      </c>
      <c r="I17094">
        <f>37-D17094</f>
        <v>26</v>
      </c>
      <c r="J17094">
        <f>ABS(D17094-D17095)</f>
        <v>20</v>
      </c>
      <c r="K17094">
        <f>AVERAGE(D17094:D17098)</f>
        <v>11</v>
      </c>
      <c r="L17094">
        <f>AVERAGE(D17094:D17113)</f>
        <v>11</v>
      </c>
      <c r="M17094">
        <f>K17094-L17094</f>
        <v>0</v>
      </c>
      <c r="N17094" t="str">
        <f>IF(K17094&gt;L17094,"HIGH ZONE BIAS",IF(K17094&lt;L17094,"LOW ZONE BIAS","EQUILIBRIUM"))</f>
        <v>EQUILIBRIUM</v>
      </c>
    </row>
    <row r="17095">
      <c r="A17095">
        <v>10462</v>
      </c>
      <c r="B17095" t="str">
        <v>2011-07-11</v>
      </c>
      <c r="C17095" t="str">
        <v>Evening</v>
      </c>
      <c r="D17095">
        <v>31</v>
      </c>
      <c r="E17095" t="str">
        <f>IF(MOD(D17095,2)=0,"EVEN","ODD")</f>
        <v>ODD</v>
      </c>
      <c r="F17095" t="str">
        <f>IF(D17095&lt;=18,"LOW (1-18)","HIGH (19-36)")</f>
        <v>HIGH (19-36)</v>
      </c>
      <c r="G17095">
        <f>INT((D17095-1)/6)+1</f>
        <v>6</v>
      </c>
      <c r="H17095">
        <f>MOD(D17095-1,6)+1</f>
        <v>1</v>
      </c>
      <c r="I17095">
        <f>37-D17095</f>
        <v>6</v>
      </c>
      <c r="J17095">
        <f>ABS(D17095-D17096)</f>
        <v>4</v>
      </c>
      <c r="K17095">
        <f>AVERAGE(D17095:D17099)</f>
        <v>31</v>
      </c>
      <c r="L17095">
        <f>AVERAGE(D17095:D17114)</f>
        <v>31</v>
      </c>
      <c r="M17095">
        <f>K17095-L17095</f>
        <v>0</v>
      </c>
      <c r="N17095" t="str">
        <f>IF(K17095&gt;L17095,"HIGH ZONE BIAS",IF(K17095&lt;L17095,"LOW ZONE BIAS","EQUILIBRIUM"))</f>
        <v>EQUILIBRIUM</v>
      </c>
    </row>
    <row r="17096">
      <c r="A17096">
        <v>10461</v>
      </c>
      <c r="B17096" t="str">
        <v>2011-07-11</v>
      </c>
      <c r="C17096" t="str">
        <v>Midday</v>
      </c>
      <c r="D17096">
        <v>27</v>
      </c>
      <c r="E17096" t="str">
        <f>IF(MOD(D17096,2)=0,"EVEN","ODD")</f>
        <v>ODD</v>
      </c>
      <c r="F17096" t="str">
        <f>IF(D17096&lt;=18,"LOW (1-18)","HIGH (19-36)")</f>
        <v>HIGH (19-36)</v>
      </c>
      <c r="G17096">
        <f>INT((D17096-1)/6)+1</f>
        <v>5</v>
      </c>
      <c r="H17096">
        <f>MOD(D17096-1,6)+1</f>
        <v>3</v>
      </c>
      <c r="I17096">
        <f>37-D17096</f>
        <v>10</v>
      </c>
      <c r="J17096">
        <f>ABS(D17096-D17097)</f>
        <v>26</v>
      </c>
      <c r="K17096">
        <f>AVERAGE(D17096:D17100)</f>
        <v>27</v>
      </c>
      <c r="L17096">
        <f>AVERAGE(D17096:D17115)</f>
        <v>27</v>
      </c>
      <c r="M17096">
        <f>K17096-L17096</f>
        <v>0</v>
      </c>
      <c r="N17096" t="str">
        <f>IF(K17096&gt;L17096,"HIGH ZONE BIAS",IF(K17096&lt;L17096,"LOW ZONE BIAS","EQUILIBRIUM"))</f>
        <v>EQUILIBRIUM</v>
      </c>
    </row>
    <row r="17097">
      <c r="A17097">
        <v>10460</v>
      </c>
      <c r="B17097" t="str">
        <v>2011-07-09</v>
      </c>
      <c r="C17097" t="str">
        <v>Evening</v>
      </c>
      <c r="D17097">
        <v>1</v>
      </c>
      <c r="E17097" t="str">
        <f>IF(MOD(D17097,2)=0,"EVEN","ODD")</f>
        <v>ODD</v>
      </c>
      <c r="F17097" t="str">
        <f>IF(D17097&lt;=18,"LOW (1-18)","HIGH (19-36)")</f>
        <v>LOW (1-18)</v>
      </c>
      <c r="G17097">
        <f>INT((D17097-1)/6)+1</f>
        <v>1</v>
      </c>
      <c r="H17097">
        <f>MOD(D17097-1,6)+1</f>
        <v>1</v>
      </c>
      <c r="I17097">
        <f>37-D17097</f>
        <v>36</v>
      </c>
      <c r="J17097">
        <f>ABS(D17097-D17098)</f>
        <v>12</v>
      </c>
      <c r="K17097">
        <f>AVERAGE(D17097:D17101)</f>
        <v>1</v>
      </c>
      <c r="L17097">
        <f>AVERAGE(D17097:D17116)</f>
        <v>1</v>
      </c>
      <c r="M17097">
        <f>K17097-L17097</f>
        <v>0</v>
      </c>
      <c r="N17097" t="str">
        <f>IF(K17097&gt;L17097,"HIGH ZONE BIAS",IF(K17097&lt;L17097,"LOW ZONE BIAS","EQUILIBRIUM"))</f>
        <v>EQUILIBRIUM</v>
      </c>
    </row>
    <row r="17098">
      <c r="A17098">
        <v>10459</v>
      </c>
      <c r="B17098" t="str">
        <v>2011-07-09</v>
      </c>
      <c r="C17098" t="str">
        <v>Midday</v>
      </c>
      <c r="D17098">
        <v>13</v>
      </c>
      <c r="E17098" t="str">
        <f>IF(MOD(D17098,2)=0,"EVEN","ODD")</f>
        <v>ODD</v>
      </c>
      <c r="F17098" t="str">
        <f>IF(D17098&lt;=18,"LOW (1-18)","HIGH (19-36)")</f>
        <v>LOW (1-18)</v>
      </c>
      <c r="G17098">
        <f>INT((D17098-1)/6)+1</f>
        <v>3</v>
      </c>
      <c r="H17098">
        <f>MOD(D17098-1,6)+1</f>
        <v>1</v>
      </c>
      <c r="I17098">
        <f>37-D17098</f>
        <v>24</v>
      </c>
      <c r="J17098">
        <f>ABS(D17098-D17099)</f>
        <v>8</v>
      </c>
      <c r="K17098">
        <f>AVERAGE(D17098:D17102)</f>
        <v>13</v>
      </c>
      <c r="L17098">
        <f>AVERAGE(D17098:D17117)</f>
        <v>13</v>
      </c>
      <c r="M17098">
        <f>K17098-L17098</f>
        <v>0</v>
      </c>
      <c r="N17098" t="str">
        <f>IF(K17098&gt;L17098,"HIGH ZONE BIAS",IF(K17098&lt;L17098,"LOW ZONE BIAS","EQUILIBRIUM"))</f>
        <v>EQUILIBRIUM</v>
      </c>
    </row>
    <row r="17099">
      <c r="A17099">
        <v>10458</v>
      </c>
      <c r="B17099" t="str">
        <v>2011-07-08</v>
      </c>
      <c r="C17099" t="str">
        <v>Evening</v>
      </c>
      <c r="D17099">
        <v>21</v>
      </c>
      <c r="E17099" t="str">
        <f>IF(MOD(D17099,2)=0,"EVEN","ODD")</f>
        <v>ODD</v>
      </c>
      <c r="F17099" t="str">
        <f>IF(D17099&lt;=18,"LOW (1-18)","HIGH (19-36)")</f>
        <v>HIGH (19-36)</v>
      </c>
      <c r="G17099">
        <f>INT((D17099-1)/6)+1</f>
        <v>4</v>
      </c>
      <c r="H17099">
        <f>MOD(D17099-1,6)+1</f>
        <v>3</v>
      </c>
      <c r="I17099">
        <f>37-D17099</f>
        <v>16</v>
      </c>
      <c r="J17099">
        <f>ABS(D17099-D17100)</f>
        <v>0</v>
      </c>
      <c r="K17099">
        <f>AVERAGE(D17099:D17103)</f>
        <v>21</v>
      </c>
      <c r="L17099">
        <f>AVERAGE(D17099:D17118)</f>
        <v>21</v>
      </c>
      <c r="M17099">
        <f>K17099-L17099</f>
        <v>0</v>
      </c>
      <c r="N17099" t="str">
        <f>IF(K17099&gt;L17099,"HIGH ZONE BIAS",IF(K17099&lt;L17099,"LOW ZONE BIAS","EQUILIBRIUM"))</f>
        <v>EQUILIBRIUM</v>
      </c>
    </row>
    <row r="17100">
      <c r="A17100">
        <v>10457</v>
      </c>
      <c r="B17100" t="str">
        <v>2011-07-08</v>
      </c>
      <c r="C17100" t="str">
        <v>Midday</v>
      </c>
      <c r="D17100">
        <v>21</v>
      </c>
      <c r="E17100" t="str">
        <f>IF(MOD(D17100,2)=0,"EVEN","ODD")</f>
        <v>ODD</v>
      </c>
      <c r="F17100" t="str">
        <f>IF(D17100&lt;=18,"LOW (1-18)","HIGH (19-36)")</f>
        <v>HIGH (19-36)</v>
      </c>
      <c r="G17100">
        <f>INT((D17100-1)/6)+1</f>
        <v>4</v>
      </c>
      <c r="H17100">
        <f>MOD(D17100-1,6)+1</f>
        <v>3</v>
      </c>
      <c r="I17100">
        <f>37-D17100</f>
        <v>16</v>
      </c>
      <c r="J17100">
        <f>ABS(D17100-D17101)</f>
        <v>11</v>
      </c>
      <c r="K17100">
        <f>AVERAGE(D17100:D17104)</f>
        <v>21</v>
      </c>
      <c r="L17100">
        <f>AVERAGE(D17100:D17119)</f>
        <v>21</v>
      </c>
      <c r="M17100">
        <f>K17100-L17100</f>
        <v>0</v>
      </c>
      <c r="N17100" t="str">
        <f>IF(K17100&gt;L17100,"HIGH ZONE BIAS",IF(K17100&lt;L17100,"LOW ZONE BIAS","EQUILIBRIUM"))</f>
        <v>EQUILIBRIUM</v>
      </c>
    </row>
    <row r="17101">
      <c r="A17101">
        <v>10456</v>
      </c>
      <c r="B17101" t="str">
        <v>2011-07-07</v>
      </c>
      <c r="C17101" t="str">
        <v>Evening</v>
      </c>
      <c r="D17101">
        <v>10</v>
      </c>
      <c r="E17101" t="str">
        <f>IF(MOD(D17101,2)=0,"EVEN","ODD")</f>
        <v>EVEN</v>
      </c>
      <c r="F17101" t="str">
        <f>IF(D17101&lt;=18,"LOW (1-18)","HIGH (19-36)")</f>
        <v>LOW (1-18)</v>
      </c>
      <c r="G17101">
        <f>INT((D17101-1)/6)+1</f>
        <v>2</v>
      </c>
      <c r="H17101">
        <f>MOD(D17101-1,6)+1</f>
        <v>4</v>
      </c>
      <c r="I17101">
        <f>37-D17101</f>
        <v>27</v>
      </c>
      <c r="J17101">
        <f>ABS(D17101-D17102)</f>
        <v>15</v>
      </c>
      <c r="K17101">
        <f>AVERAGE(D17101:D17105)</f>
        <v>10</v>
      </c>
      <c r="L17101">
        <f>AVERAGE(D17101:D17120)</f>
        <v>10</v>
      </c>
      <c r="M17101">
        <f>K17101-L17101</f>
        <v>0</v>
      </c>
      <c r="N17101" t="str">
        <f>IF(K17101&gt;L17101,"HIGH ZONE BIAS",IF(K17101&lt;L17101,"LOW ZONE BIAS","EQUILIBRIUM"))</f>
        <v>EQUILIBRIUM</v>
      </c>
    </row>
    <row r="17102">
      <c r="A17102">
        <v>10455</v>
      </c>
      <c r="B17102" t="str">
        <v>2011-07-07</v>
      </c>
      <c r="C17102" t="str">
        <v>Midday</v>
      </c>
      <c r="D17102">
        <v>25</v>
      </c>
      <c r="E17102" t="str">
        <f>IF(MOD(D17102,2)=0,"EVEN","ODD")</f>
        <v>ODD</v>
      </c>
      <c r="F17102" t="str">
        <f>IF(D17102&lt;=18,"LOW (1-18)","HIGH (19-36)")</f>
        <v>HIGH (19-36)</v>
      </c>
      <c r="G17102">
        <f>INT((D17102-1)/6)+1</f>
        <v>5</v>
      </c>
      <c r="H17102">
        <f>MOD(D17102-1,6)+1</f>
        <v>1</v>
      </c>
      <c r="I17102">
        <f>37-D17102</f>
        <v>12</v>
      </c>
      <c r="J17102">
        <f>ABS(D17102-D17103)</f>
        <v>20</v>
      </c>
      <c r="K17102">
        <f>AVERAGE(D17102:D17106)</f>
        <v>25</v>
      </c>
      <c r="L17102">
        <f>AVERAGE(D17102:D17121)</f>
        <v>25</v>
      </c>
      <c r="M17102">
        <f>K17102-L17102</f>
        <v>0</v>
      </c>
      <c r="N17102" t="str">
        <f>IF(K17102&gt;L17102,"HIGH ZONE BIAS",IF(K17102&lt;L17102,"LOW ZONE BIAS","EQUILIBRIUM"))</f>
        <v>EQUILIBRIUM</v>
      </c>
    </row>
    <row r="17103">
      <c r="A17103">
        <v>10454</v>
      </c>
      <c r="B17103" t="str">
        <v>2011-07-06</v>
      </c>
      <c r="C17103" t="str">
        <v>Evening</v>
      </c>
      <c r="D17103">
        <v>5</v>
      </c>
      <c r="E17103" t="str">
        <f>IF(MOD(D17103,2)=0,"EVEN","ODD")</f>
        <v>ODD</v>
      </c>
      <c r="F17103" t="str">
        <f>IF(D17103&lt;=18,"LOW (1-18)","HIGH (19-36)")</f>
        <v>LOW (1-18)</v>
      </c>
      <c r="G17103">
        <f>INT((D17103-1)/6)+1</f>
        <v>1</v>
      </c>
      <c r="H17103">
        <f>MOD(D17103-1,6)+1</f>
        <v>5</v>
      </c>
      <c r="I17103">
        <f>37-D17103</f>
        <v>32</v>
      </c>
      <c r="J17103">
        <f>ABS(D17103-D17104)</f>
        <v>28</v>
      </c>
      <c r="K17103">
        <f>AVERAGE(D17103:D17107)</f>
        <v>5</v>
      </c>
      <c r="L17103">
        <f>AVERAGE(D17103:D17122)</f>
        <v>5</v>
      </c>
      <c r="M17103">
        <f>K17103-L17103</f>
        <v>0</v>
      </c>
      <c r="N17103" t="str">
        <f>IF(K17103&gt;L17103,"HIGH ZONE BIAS",IF(K17103&lt;L17103,"LOW ZONE BIAS","EQUILIBRIUM"))</f>
        <v>EQUILIBRIUM</v>
      </c>
    </row>
    <row r="17104">
      <c r="A17104">
        <v>10453</v>
      </c>
      <c r="B17104" t="str">
        <v>2011-07-06</v>
      </c>
      <c r="C17104" t="str">
        <v>Midday</v>
      </c>
      <c r="D17104">
        <v>33</v>
      </c>
      <c r="E17104" t="str">
        <f>IF(MOD(D17104,2)=0,"EVEN","ODD")</f>
        <v>ODD</v>
      </c>
      <c r="F17104" t="str">
        <f>IF(D17104&lt;=18,"LOW (1-18)","HIGH (19-36)")</f>
        <v>HIGH (19-36)</v>
      </c>
      <c r="G17104">
        <f>INT((D17104-1)/6)+1</f>
        <v>6</v>
      </c>
      <c r="H17104">
        <f>MOD(D17104-1,6)+1</f>
        <v>3</v>
      </c>
      <c r="I17104">
        <f>37-D17104</f>
        <v>4</v>
      </c>
      <c r="J17104">
        <f>ABS(D17104-D17105)</f>
        <v>7</v>
      </c>
      <c r="K17104">
        <f>AVERAGE(D17104:D17108)</f>
        <v>33</v>
      </c>
      <c r="L17104">
        <f>AVERAGE(D17104:D17123)</f>
        <v>33</v>
      </c>
      <c r="M17104">
        <f>K17104-L17104</f>
        <v>0</v>
      </c>
      <c r="N17104" t="str">
        <f>IF(K17104&gt;L17104,"HIGH ZONE BIAS",IF(K17104&lt;L17104,"LOW ZONE BIAS","EQUILIBRIUM"))</f>
        <v>EQUILIBRIUM</v>
      </c>
    </row>
    <row r="17105">
      <c r="A17105">
        <v>10452</v>
      </c>
      <c r="B17105" t="str">
        <v>2011-07-05</v>
      </c>
      <c r="C17105" t="str">
        <v>Evening</v>
      </c>
      <c r="D17105">
        <v>26</v>
      </c>
      <c r="E17105" t="str">
        <f>IF(MOD(D17105,2)=0,"EVEN","ODD")</f>
        <v>EVEN</v>
      </c>
      <c r="F17105" t="str">
        <f>IF(D17105&lt;=18,"LOW (1-18)","HIGH (19-36)")</f>
        <v>HIGH (19-36)</v>
      </c>
      <c r="G17105">
        <f>INT((D17105-1)/6)+1</f>
        <v>5</v>
      </c>
      <c r="H17105">
        <f>MOD(D17105-1,6)+1</f>
        <v>2</v>
      </c>
      <c r="I17105">
        <f>37-D17105</f>
        <v>11</v>
      </c>
      <c r="J17105">
        <f>ABS(D17105-D17106)</f>
        <v>8</v>
      </c>
      <c r="K17105">
        <f>AVERAGE(D17105:D17109)</f>
        <v>26</v>
      </c>
      <c r="L17105">
        <f>AVERAGE(D17105:D17124)</f>
        <v>26</v>
      </c>
      <c r="M17105">
        <f>K17105-L17105</f>
        <v>0</v>
      </c>
      <c r="N17105" t="str">
        <f>IF(K17105&gt;L17105,"HIGH ZONE BIAS",IF(K17105&lt;L17105,"LOW ZONE BIAS","EQUILIBRIUM"))</f>
        <v>EQUILIBRIUM</v>
      </c>
    </row>
    <row r="17106">
      <c r="A17106">
        <v>10451</v>
      </c>
      <c r="B17106" t="str">
        <v>2011-07-05</v>
      </c>
      <c r="C17106" t="str">
        <v>Midday</v>
      </c>
      <c r="D17106">
        <v>18</v>
      </c>
      <c r="E17106" t="str">
        <f>IF(MOD(D17106,2)=0,"EVEN","ODD")</f>
        <v>EVEN</v>
      </c>
      <c r="F17106" t="str">
        <f>IF(D17106&lt;=18,"LOW (1-18)","HIGH (19-36)")</f>
        <v>LOW (1-18)</v>
      </c>
      <c r="G17106">
        <f>INT((D17106-1)/6)+1</f>
        <v>3</v>
      </c>
      <c r="H17106">
        <f>MOD(D17106-1,6)+1</f>
        <v>6</v>
      </c>
      <c r="I17106">
        <f>37-D17106</f>
        <v>19</v>
      </c>
      <c r="J17106">
        <f>ABS(D17106-D17107)</f>
        <v>15</v>
      </c>
      <c r="K17106">
        <f>AVERAGE(D17106:D17110)</f>
        <v>18</v>
      </c>
      <c r="L17106">
        <f>AVERAGE(D17106:D17125)</f>
        <v>18</v>
      </c>
      <c r="M17106">
        <f>K17106-L17106</f>
        <v>0</v>
      </c>
      <c r="N17106" t="str">
        <f>IF(K17106&gt;L17106,"HIGH ZONE BIAS",IF(K17106&lt;L17106,"LOW ZONE BIAS","EQUILIBRIUM"))</f>
        <v>EQUILIBRIUM</v>
      </c>
    </row>
    <row r="17107">
      <c r="A17107">
        <v>10450</v>
      </c>
      <c r="B17107" t="str">
        <v>2011-07-04</v>
      </c>
      <c r="C17107" t="str">
        <v>Evening</v>
      </c>
      <c r="D17107">
        <v>33</v>
      </c>
      <c r="E17107" t="str">
        <f>IF(MOD(D17107,2)=0,"EVEN","ODD")</f>
        <v>ODD</v>
      </c>
      <c r="F17107" t="str">
        <f>IF(D17107&lt;=18,"LOW (1-18)","HIGH (19-36)")</f>
        <v>HIGH (19-36)</v>
      </c>
      <c r="G17107">
        <f>INT((D17107-1)/6)+1</f>
        <v>6</v>
      </c>
      <c r="H17107">
        <f>MOD(D17107-1,6)+1</f>
        <v>3</v>
      </c>
      <c r="I17107">
        <f>37-D17107</f>
        <v>4</v>
      </c>
      <c r="J17107">
        <f>ABS(D17107-D17108)</f>
        <v>2</v>
      </c>
      <c r="K17107">
        <f>AVERAGE(D17107:D17111)</f>
        <v>33</v>
      </c>
      <c r="L17107">
        <f>AVERAGE(D17107:D17126)</f>
        <v>33</v>
      </c>
      <c r="M17107">
        <f>K17107-L17107</f>
        <v>0</v>
      </c>
      <c r="N17107" t="str">
        <f>IF(K17107&gt;L17107,"HIGH ZONE BIAS",IF(K17107&lt;L17107,"LOW ZONE BIAS","EQUILIBRIUM"))</f>
        <v>EQUILIBRIUM</v>
      </c>
    </row>
    <row r="17108">
      <c r="A17108">
        <v>10449</v>
      </c>
      <c r="B17108" t="str">
        <v>2011-07-04</v>
      </c>
      <c r="C17108" t="str">
        <v>Midday</v>
      </c>
      <c r="D17108">
        <v>31</v>
      </c>
      <c r="E17108" t="str">
        <f>IF(MOD(D17108,2)=0,"EVEN","ODD")</f>
        <v>ODD</v>
      </c>
      <c r="F17108" t="str">
        <f>IF(D17108&lt;=18,"LOW (1-18)","HIGH (19-36)")</f>
        <v>HIGH (19-36)</v>
      </c>
      <c r="G17108">
        <f>INT((D17108-1)/6)+1</f>
        <v>6</v>
      </c>
      <c r="H17108">
        <f>MOD(D17108-1,6)+1</f>
        <v>1</v>
      </c>
      <c r="I17108">
        <f>37-D17108</f>
        <v>6</v>
      </c>
      <c r="J17108">
        <f>ABS(D17108-D17109)</f>
        <v>23</v>
      </c>
      <c r="K17108">
        <f>AVERAGE(D17108:D17112)</f>
        <v>31</v>
      </c>
      <c r="L17108">
        <f>AVERAGE(D17108:D17127)</f>
        <v>31</v>
      </c>
      <c r="M17108">
        <f>K17108-L17108</f>
        <v>0</v>
      </c>
      <c r="N17108" t="str">
        <f>IF(K17108&gt;L17108,"HIGH ZONE BIAS",IF(K17108&lt;L17108,"LOW ZONE BIAS","EQUILIBRIUM"))</f>
        <v>EQUILIBRIUM</v>
      </c>
    </row>
    <row r="17109">
      <c r="A17109">
        <v>10448</v>
      </c>
      <c r="B17109" t="str">
        <v>2011-07-02</v>
      </c>
      <c r="C17109" t="str">
        <v>Evening</v>
      </c>
      <c r="D17109">
        <v>8</v>
      </c>
      <c r="E17109" t="str">
        <f>IF(MOD(D17109,2)=0,"EVEN","ODD")</f>
        <v>EVEN</v>
      </c>
      <c r="F17109" t="str">
        <f>IF(D17109&lt;=18,"LOW (1-18)","HIGH (19-36)")</f>
        <v>LOW (1-18)</v>
      </c>
      <c r="G17109">
        <f>INT((D17109-1)/6)+1</f>
        <v>2</v>
      </c>
      <c r="H17109">
        <f>MOD(D17109-1,6)+1</f>
        <v>2</v>
      </c>
      <c r="I17109">
        <f>37-D17109</f>
        <v>29</v>
      </c>
      <c r="J17109">
        <f>ABS(D17109-D17110)</f>
        <v>6</v>
      </c>
      <c r="K17109">
        <f>AVERAGE(D17109:D17113)</f>
        <v>8</v>
      </c>
      <c r="L17109">
        <f>AVERAGE(D17109:D17128)</f>
        <v>8</v>
      </c>
      <c r="M17109">
        <f>K17109-L17109</f>
        <v>0</v>
      </c>
      <c r="N17109" t="str">
        <f>IF(K17109&gt;L17109,"HIGH ZONE BIAS",IF(K17109&lt;L17109,"LOW ZONE BIAS","EQUILIBRIUM"))</f>
        <v>EQUILIBRIUM</v>
      </c>
    </row>
    <row r="17110">
      <c r="A17110">
        <v>10447</v>
      </c>
      <c r="B17110" t="str">
        <v>2011-07-02</v>
      </c>
      <c r="C17110" t="str">
        <v>Midday</v>
      </c>
      <c r="D17110">
        <v>2</v>
      </c>
      <c r="E17110" t="str">
        <f>IF(MOD(D17110,2)=0,"EVEN","ODD")</f>
        <v>EVEN</v>
      </c>
      <c r="F17110" t="str">
        <f>IF(D17110&lt;=18,"LOW (1-18)","HIGH (19-36)")</f>
        <v>LOW (1-18)</v>
      </c>
      <c r="G17110">
        <f>INT((D17110-1)/6)+1</f>
        <v>1</v>
      </c>
      <c r="H17110">
        <f>MOD(D17110-1,6)+1</f>
        <v>2</v>
      </c>
      <c r="I17110">
        <f>37-D17110</f>
        <v>35</v>
      </c>
      <c r="J17110">
        <f>ABS(D17110-D17111)</f>
        <v>7</v>
      </c>
      <c r="K17110">
        <f>AVERAGE(D17110:D17114)</f>
        <v>2</v>
      </c>
      <c r="L17110">
        <f>AVERAGE(D17110:D17129)</f>
        <v>2</v>
      </c>
      <c r="M17110">
        <f>K17110-L17110</f>
        <v>0</v>
      </c>
      <c r="N17110" t="str">
        <f>IF(K17110&gt;L17110,"HIGH ZONE BIAS",IF(K17110&lt;L17110,"LOW ZONE BIAS","EQUILIBRIUM"))</f>
        <v>EQUILIBRIUM</v>
      </c>
    </row>
    <row r="17111">
      <c r="A17111">
        <v>10446</v>
      </c>
      <c r="B17111" t="str">
        <v>2011-07-01</v>
      </c>
      <c r="C17111" t="str">
        <v>Evening</v>
      </c>
      <c r="D17111">
        <v>9</v>
      </c>
      <c r="E17111" t="str">
        <f>IF(MOD(D17111,2)=0,"EVEN","ODD")</f>
        <v>ODD</v>
      </c>
      <c r="F17111" t="str">
        <f>IF(D17111&lt;=18,"LOW (1-18)","HIGH (19-36)")</f>
        <v>LOW (1-18)</v>
      </c>
      <c r="G17111">
        <f>INT((D17111-1)/6)+1</f>
        <v>2</v>
      </c>
      <c r="H17111">
        <f>MOD(D17111-1,6)+1</f>
        <v>3</v>
      </c>
      <c r="I17111">
        <f>37-D17111</f>
        <v>28</v>
      </c>
      <c r="J17111">
        <f>ABS(D17111-D17112)</f>
        <v>27</v>
      </c>
      <c r="K17111">
        <f>AVERAGE(D17111:D17115)</f>
        <v>9</v>
      </c>
      <c r="L17111">
        <f>AVERAGE(D17111:D17130)</f>
        <v>9</v>
      </c>
      <c r="M17111">
        <f>K17111-L17111</f>
        <v>0</v>
      </c>
      <c r="N17111" t="str">
        <f>IF(K17111&gt;L17111,"HIGH ZONE BIAS",IF(K17111&lt;L17111,"LOW ZONE BIAS","EQUILIBRIUM"))</f>
        <v>EQUILIBRIUM</v>
      </c>
    </row>
    <row r="17112">
      <c r="A17112">
        <v>10445</v>
      </c>
      <c r="B17112" t="str">
        <v>2011-07-01</v>
      </c>
      <c r="C17112" t="str">
        <v>Midday</v>
      </c>
      <c r="D17112">
        <v>36</v>
      </c>
      <c r="E17112" t="str">
        <f>IF(MOD(D17112,2)=0,"EVEN","ODD")</f>
        <v>EVEN</v>
      </c>
      <c r="F17112" t="str">
        <f>IF(D17112&lt;=18,"LOW (1-18)","HIGH (19-36)")</f>
        <v>HIGH (19-36)</v>
      </c>
      <c r="G17112">
        <f>INT((D17112-1)/6)+1</f>
        <v>6</v>
      </c>
      <c r="H17112">
        <f>MOD(D17112-1,6)+1</f>
        <v>6</v>
      </c>
      <c r="I17112">
        <f>37-D17112</f>
        <v>1</v>
      </c>
      <c r="J17112">
        <f>ABS(D17112-D17113)</f>
        <v>19</v>
      </c>
      <c r="K17112">
        <f>AVERAGE(D17112:D17116)</f>
        <v>36</v>
      </c>
      <c r="L17112">
        <f>AVERAGE(D17112:D17131)</f>
        <v>36</v>
      </c>
      <c r="M17112">
        <f>K17112-L17112</f>
        <v>0</v>
      </c>
      <c r="N17112" t="str">
        <f>IF(K17112&gt;L17112,"HIGH ZONE BIAS",IF(K17112&lt;L17112,"LOW ZONE BIAS","EQUILIBRIUM"))</f>
        <v>EQUILIBRIUM</v>
      </c>
    </row>
    <row r="17113">
      <c r="A17113">
        <v>10444</v>
      </c>
      <c r="B17113" t="str">
        <v>2011-06-30</v>
      </c>
      <c r="C17113" t="str">
        <v>Evening</v>
      </c>
      <c r="D17113">
        <v>17</v>
      </c>
      <c r="E17113" t="str">
        <f>IF(MOD(D17113,2)=0,"EVEN","ODD")</f>
        <v>ODD</v>
      </c>
      <c r="F17113" t="str">
        <f>IF(D17113&lt;=18,"LOW (1-18)","HIGH (19-36)")</f>
        <v>LOW (1-18)</v>
      </c>
      <c r="G17113">
        <f>INT((D17113-1)/6)+1</f>
        <v>3</v>
      </c>
      <c r="H17113">
        <f>MOD(D17113-1,6)+1</f>
        <v>5</v>
      </c>
      <c r="I17113">
        <f>37-D17113</f>
        <v>20</v>
      </c>
      <c r="J17113">
        <f>ABS(D17113-D17114)</f>
        <v>16</v>
      </c>
      <c r="K17113">
        <f>AVERAGE(D17113:D17117)</f>
        <v>17</v>
      </c>
      <c r="L17113">
        <f>AVERAGE(D17113:D17132)</f>
        <v>17</v>
      </c>
      <c r="M17113">
        <f>K17113-L17113</f>
        <v>0</v>
      </c>
      <c r="N17113" t="str">
        <f>IF(K17113&gt;L17113,"HIGH ZONE BIAS",IF(K17113&lt;L17113,"LOW ZONE BIAS","EQUILIBRIUM"))</f>
        <v>EQUILIBRIUM</v>
      </c>
    </row>
    <row r="17114">
      <c r="A17114">
        <v>10443</v>
      </c>
      <c r="B17114" t="str">
        <v>2011-06-30</v>
      </c>
      <c r="C17114" t="str">
        <v>Midday</v>
      </c>
      <c r="D17114">
        <v>1</v>
      </c>
      <c r="E17114" t="str">
        <f>IF(MOD(D17114,2)=0,"EVEN","ODD")</f>
        <v>ODD</v>
      </c>
      <c r="F17114" t="str">
        <f>IF(D17114&lt;=18,"LOW (1-18)","HIGH (19-36)")</f>
        <v>LOW (1-18)</v>
      </c>
      <c r="G17114">
        <f>INT((D17114-1)/6)+1</f>
        <v>1</v>
      </c>
      <c r="H17114">
        <f>MOD(D17114-1,6)+1</f>
        <v>1</v>
      </c>
      <c r="I17114">
        <f>37-D17114</f>
        <v>36</v>
      </c>
      <c r="J17114">
        <f>ABS(D17114-D17115)</f>
        <v>1</v>
      </c>
      <c r="K17114">
        <f>AVERAGE(D17114:D17118)</f>
        <v>1</v>
      </c>
      <c r="L17114">
        <f>AVERAGE(D17114:D17133)</f>
        <v>1</v>
      </c>
      <c r="M17114">
        <f>K17114-L17114</f>
        <v>0</v>
      </c>
      <c r="N17114" t="str">
        <f>IF(K17114&gt;L17114,"HIGH ZONE BIAS",IF(K17114&lt;L17114,"LOW ZONE BIAS","EQUILIBRIUM"))</f>
        <v>EQUILIBRIUM</v>
      </c>
    </row>
    <row r="17115">
      <c r="A17115">
        <v>10442</v>
      </c>
      <c r="B17115" t="str">
        <v>2011-06-29</v>
      </c>
      <c r="C17115" t="str">
        <v>Evening</v>
      </c>
      <c r="D17115">
        <v>2</v>
      </c>
      <c r="E17115" t="str">
        <f>IF(MOD(D17115,2)=0,"EVEN","ODD")</f>
        <v>EVEN</v>
      </c>
      <c r="F17115" t="str">
        <f>IF(D17115&lt;=18,"LOW (1-18)","HIGH (19-36)")</f>
        <v>LOW (1-18)</v>
      </c>
      <c r="G17115">
        <f>INT((D17115-1)/6)+1</f>
        <v>1</v>
      </c>
      <c r="H17115">
        <f>MOD(D17115-1,6)+1</f>
        <v>2</v>
      </c>
      <c r="I17115">
        <f>37-D17115</f>
        <v>35</v>
      </c>
      <c r="J17115">
        <f>ABS(D17115-D17116)</f>
        <v>33</v>
      </c>
      <c r="K17115">
        <f>AVERAGE(D17115:D17119)</f>
        <v>2</v>
      </c>
      <c r="L17115">
        <f>AVERAGE(D17115:D17134)</f>
        <v>2</v>
      </c>
      <c r="M17115">
        <f>K17115-L17115</f>
        <v>0</v>
      </c>
      <c r="N17115" t="str">
        <f>IF(K17115&gt;L17115,"HIGH ZONE BIAS",IF(K17115&lt;L17115,"LOW ZONE BIAS","EQUILIBRIUM"))</f>
        <v>EQUILIBRIUM</v>
      </c>
    </row>
    <row r="17116">
      <c r="A17116">
        <v>10441</v>
      </c>
      <c r="B17116" t="str">
        <v>2011-06-29</v>
      </c>
      <c r="C17116" t="str">
        <v>Midday</v>
      </c>
      <c r="D17116">
        <v>35</v>
      </c>
      <c r="E17116" t="str">
        <f>IF(MOD(D17116,2)=0,"EVEN","ODD")</f>
        <v>ODD</v>
      </c>
      <c r="F17116" t="str">
        <f>IF(D17116&lt;=18,"LOW (1-18)","HIGH (19-36)")</f>
        <v>HIGH (19-36)</v>
      </c>
      <c r="G17116">
        <f>INT((D17116-1)/6)+1</f>
        <v>6</v>
      </c>
      <c r="H17116">
        <f>MOD(D17116-1,6)+1</f>
        <v>5</v>
      </c>
      <c r="I17116">
        <f>37-D17116</f>
        <v>2</v>
      </c>
      <c r="J17116">
        <f>ABS(D17116-D17117)</f>
        <v>14</v>
      </c>
      <c r="K17116">
        <f>AVERAGE(D17116:D17120)</f>
        <v>35</v>
      </c>
      <c r="L17116">
        <f>AVERAGE(D17116:D17135)</f>
        <v>35</v>
      </c>
      <c r="M17116">
        <f>K17116-L17116</f>
        <v>0</v>
      </c>
      <c r="N17116" t="str">
        <f>IF(K17116&gt;L17116,"HIGH ZONE BIAS",IF(K17116&lt;L17116,"LOW ZONE BIAS","EQUILIBRIUM"))</f>
        <v>EQUILIBRIUM</v>
      </c>
    </row>
    <row r="17117">
      <c r="A17117">
        <v>10440</v>
      </c>
      <c r="B17117" t="str">
        <v>2011-06-28</v>
      </c>
      <c r="C17117" t="str">
        <v>Evening</v>
      </c>
      <c r="D17117">
        <v>21</v>
      </c>
      <c r="E17117" t="str">
        <f>IF(MOD(D17117,2)=0,"EVEN","ODD")</f>
        <v>ODD</v>
      </c>
      <c r="F17117" t="str">
        <f>IF(D17117&lt;=18,"LOW (1-18)","HIGH (19-36)")</f>
        <v>HIGH (19-36)</v>
      </c>
      <c r="G17117">
        <f>INT((D17117-1)/6)+1</f>
        <v>4</v>
      </c>
      <c r="H17117">
        <f>MOD(D17117-1,6)+1</f>
        <v>3</v>
      </c>
      <c r="I17117">
        <f>37-D17117</f>
        <v>16</v>
      </c>
      <c r="J17117">
        <f>ABS(D17117-D17118)</f>
        <v>3</v>
      </c>
      <c r="K17117">
        <f>AVERAGE(D17117:D17121)</f>
        <v>21</v>
      </c>
      <c r="L17117">
        <f>AVERAGE(D17117:D17136)</f>
        <v>21</v>
      </c>
      <c r="M17117">
        <f>K17117-L17117</f>
        <v>0</v>
      </c>
      <c r="N17117" t="str">
        <f>IF(K17117&gt;L17117,"HIGH ZONE BIAS",IF(K17117&lt;L17117,"LOW ZONE BIAS","EQUILIBRIUM"))</f>
        <v>EQUILIBRIUM</v>
      </c>
    </row>
    <row r="17118">
      <c r="A17118">
        <v>10439</v>
      </c>
      <c r="B17118" t="str">
        <v>2011-06-28</v>
      </c>
      <c r="C17118" t="str">
        <v>Midday</v>
      </c>
      <c r="D17118">
        <v>18</v>
      </c>
      <c r="E17118" t="str">
        <f>IF(MOD(D17118,2)=0,"EVEN","ODD")</f>
        <v>EVEN</v>
      </c>
      <c r="F17118" t="str">
        <f>IF(D17118&lt;=18,"LOW (1-18)","HIGH (19-36)")</f>
        <v>LOW (1-18)</v>
      </c>
      <c r="G17118">
        <f>INT((D17118-1)/6)+1</f>
        <v>3</v>
      </c>
      <c r="H17118">
        <f>MOD(D17118-1,6)+1</f>
        <v>6</v>
      </c>
      <c r="I17118">
        <f>37-D17118</f>
        <v>19</v>
      </c>
      <c r="J17118">
        <f>ABS(D17118-D17119)</f>
        <v>17</v>
      </c>
      <c r="K17118">
        <f>AVERAGE(D17118:D17122)</f>
        <v>18</v>
      </c>
      <c r="L17118">
        <f>AVERAGE(D17118:D17137)</f>
        <v>18</v>
      </c>
      <c r="M17118">
        <f>K17118-L17118</f>
        <v>0</v>
      </c>
      <c r="N17118" t="str">
        <f>IF(K17118&gt;L17118,"HIGH ZONE BIAS",IF(K17118&lt;L17118,"LOW ZONE BIAS","EQUILIBRIUM"))</f>
        <v>EQUILIBRIUM</v>
      </c>
    </row>
    <row r="17119">
      <c r="A17119">
        <v>10438</v>
      </c>
      <c r="B17119" t="str">
        <v>2011-06-27</v>
      </c>
      <c r="C17119" t="str">
        <v>Evening</v>
      </c>
      <c r="D17119">
        <v>35</v>
      </c>
      <c r="E17119" t="str">
        <f>IF(MOD(D17119,2)=0,"EVEN","ODD")</f>
        <v>ODD</v>
      </c>
      <c r="F17119" t="str">
        <f>IF(D17119&lt;=18,"LOW (1-18)","HIGH (19-36)")</f>
        <v>HIGH (19-36)</v>
      </c>
      <c r="G17119">
        <f>INT((D17119-1)/6)+1</f>
        <v>6</v>
      </c>
      <c r="H17119">
        <f>MOD(D17119-1,6)+1</f>
        <v>5</v>
      </c>
      <c r="I17119">
        <f>37-D17119</f>
        <v>2</v>
      </c>
      <c r="J17119">
        <f>ABS(D17119-D17120)</f>
        <v>23</v>
      </c>
      <c r="K17119">
        <f>AVERAGE(D17119:D17123)</f>
        <v>35</v>
      </c>
      <c r="L17119">
        <f>AVERAGE(D17119:D17138)</f>
        <v>35</v>
      </c>
      <c r="M17119">
        <f>K17119-L17119</f>
        <v>0</v>
      </c>
      <c r="N17119" t="str">
        <f>IF(K17119&gt;L17119,"HIGH ZONE BIAS",IF(K17119&lt;L17119,"LOW ZONE BIAS","EQUILIBRIUM"))</f>
        <v>EQUILIBRIUM</v>
      </c>
    </row>
    <row r="17120">
      <c r="A17120">
        <v>10437</v>
      </c>
      <c r="B17120" t="str">
        <v>2011-06-27</v>
      </c>
      <c r="C17120" t="str">
        <v>Midday</v>
      </c>
      <c r="D17120">
        <v>12</v>
      </c>
      <c r="E17120" t="str">
        <f>IF(MOD(D17120,2)=0,"EVEN","ODD")</f>
        <v>EVEN</v>
      </c>
      <c r="F17120" t="str">
        <f>IF(D17120&lt;=18,"LOW (1-18)","HIGH (19-36)")</f>
        <v>LOW (1-18)</v>
      </c>
      <c r="G17120">
        <f>INT((D17120-1)/6)+1</f>
        <v>2</v>
      </c>
      <c r="H17120">
        <f>MOD(D17120-1,6)+1</f>
        <v>6</v>
      </c>
      <c r="I17120">
        <f>37-D17120</f>
        <v>25</v>
      </c>
      <c r="J17120">
        <f>ABS(D17120-D17121)</f>
        <v>24</v>
      </c>
      <c r="K17120">
        <f>AVERAGE(D17120:D17124)</f>
        <v>12</v>
      </c>
      <c r="L17120">
        <f>AVERAGE(D17120:D17139)</f>
        <v>12</v>
      </c>
      <c r="M17120">
        <f>K17120-L17120</f>
        <v>0</v>
      </c>
      <c r="N17120" t="str">
        <f>IF(K17120&gt;L17120,"HIGH ZONE BIAS",IF(K17120&lt;L17120,"LOW ZONE BIAS","EQUILIBRIUM"))</f>
        <v>EQUILIBRIUM</v>
      </c>
    </row>
    <row r="17121">
      <c r="A17121">
        <v>10436</v>
      </c>
      <c r="B17121" t="str">
        <v>2011-06-25</v>
      </c>
      <c r="C17121" t="str">
        <v>Evening</v>
      </c>
      <c r="D17121">
        <v>36</v>
      </c>
      <c r="E17121" t="str">
        <f>IF(MOD(D17121,2)=0,"EVEN","ODD")</f>
        <v>EVEN</v>
      </c>
      <c r="F17121" t="str">
        <f>IF(D17121&lt;=18,"LOW (1-18)","HIGH (19-36)")</f>
        <v>HIGH (19-36)</v>
      </c>
      <c r="G17121">
        <f>INT((D17121-1)/6)+1</f>
        <v>6</v>
      </c>
      <c r="H17121">
        <f>MOD(D17121-1,6)+1</f>
        <v>6</v>
      </c>
      <c r="I17121">
        <f>37-D17121</f>
        <v>1</v>
      </c>
      <c r="J17121">
        <f>ABS(D17121-D17122)</f>
        <v>19</v>
      </c>
      <c r="K17121">
        <f>AVERAGE(D17121:D17125)</f>
        <v>36</v>
      </c>
      <c r="L17121">
        <f>AVERAGE(D17121:D17140)</f>
        <v>36</v>
      </c>
      <c r="M17121">
        <f>K17121-L17121</f>
        <v>0</v>
      </c>
      <c r="N17121" t="str">
        <f>IF(K17121&gt;L17121,"HIGH ZONE BIAS",IF(K17121&lt;L17121,"LOW ZONE BIAS","EQUILIBRIUM"))</f>
        <v>EQUILIBRIUM</v>
      </c>
    </row>
    <row r="17122">
      <c r="A17122">
        <v>10435</v>
      </c>
      <c r="B17122" t="str">
        <v>2011-06-25</v>
      </c>
      <c r="C17122" t="str">
        <v>Midday</v>
      </c>
      <c r="D17122">
        <v>17</v>
      </c>
      <c r="E17122" t="str">
        <f>IF(MOD(D17122,2)=0,"EVEN","ODD")</f>
        <v>ODD</v>
      </c>
      <c r="F17122" t="str">
        <f>IF(D17122&lt;=18,"LOW (1-18)","HIGH (19-36)")</f>
        <v>LOW (1-18)</v>
      </c>
      <c r="G17122">
        <f>INT((D17122-1)/6)+1</f>
        <v>3</v>
      </c>
      <c r="H17122">
        <f>MOD(D17122-1,6)+1</f>
        <v>5</v>
      </c>
      <c r="I17122">
        <f>37-D17122</f>
        <v>20</v>
      </c>
      <c r="J17122">
        <f>ABS(D17122-D17123)</f>
        <v>9</v>
      </c>
      <c r="K17122">
        <f>AVERAGE(D17122:D17126)</f>
        <v>17</v>
      </c>
      <c r="L17122">
        <f>AVERAGE(D17122:D17141)</f>
        <v>17</v>
      </c>
      <c r="M17122">
        <f>K17122-L17122</f>
        <v>0</v>
      </c>
      <c r="N17122" t="str">
        <f>IF(K17122&gt;L17122,"HIGH ZONE BIAS",IF(K17122&lt;L17122,"LOW ZONE BIAS","EQUILIBRIUM"))</f>
        <v>EQUILIBRIUM</v>
      </c>
    </row>
    <row r="17123">
      <c r="A17123">
        <v>10434</v>
      </c>
      <c r="B17123" t="str">
        <v>2011-06-24</v>
      </c>
      <c r="C17123" t="str">
        <v>Evening</v>
      </c>
      <c r="D17123">
        <v>8</v>
      </c>
      <c r="E17123" t="str">
        <f>IF(MOD(D17123,2)=0,"EVEN","ODD")</f>
        <v>EVEN</v>
      </c>
      <c r="F17123" t="str">
        <f>IF(D17123&lt;=18,"LOW (1-18)","HIGH (19-36)")</f>
        <v>LOW (1-18)</v>
      </c>
      <c r="G17123">
        <f>INT((D17123-1)/6)+1</f>
        <v>2</v>
      </c>
      <c r="H17123">
        <f>MOD(D17123-1,6)+1</f>
        <v>2</v>
      </c>
      <c r="I17123">
        <f>37-D17123</f>
        <v>29</v>
      </c>
      <c r="J17123">
        <f>ABS(D17123-D17124)</f>
        <v>11</v>
      </c>
      <c r="K17123">
        <f>AVERAGE(D17123:D17127)</f>
        <v>8</v>
      </c>
      <c r="L17123">
        <f>AVERAGE(D17123:D17142)</f>
        <v>8</v>
      </c>
      <c r="M17123">
        <f>K17123-L17123</f>
        <v>0</v>
      </c>
      <c r="N17123" t="str">
        <f>IF(K17123&gt;L17123,"HIGH ZONE BIAS",IF(K17123&lt;L17123,"LOW ZONE BIAS","EQUILIBRIUM"))</f>
        <v>EQUILIBRIUM</v>
      </c>
    </row>
    <row r="17124">
      <c r="A17124">
        <v>10433</v>
      </c>
      <c r="B17124" t="str">
        <v>2011-06-24</v>
      </c>
      <c r="C17124" t="str">
        <v>Midday</v>
      </c>
      <c r="D17124">
        <v>19</v>
      </c>
      <c r="E17124" t="str">
        <f>IF(MOD(D17124,2)=0,"EVEN","ODD")</f>
        <v>ODD</v>
      </c>
      <c r="F17124" t="str">
        <f>IF(D17124&lt;=18,"LOW (1-18)","HIGH (19-36)")</f>
        <v>HIGH (19-36)</v>
      </c>
      <c r="G17124">
        <f>INT((D17124-1)/6)+1</f>
        <v>4</v>
      </c>
      <c r="H17124">
        <f>MOD(D17124-1,6)+1</f>
        <v>1</v>
      </c>
      <c r="I17124">
        <f>37-D17124</f>
        <v>18</v>
      </c>
      <c r="J17124">
        <f>ABS(D17124-D17125)</f>
        <v>6</v>
      </c>
      <c r="K17124">
        <f>AVERAGE(D17124:D17128)</f>
        <v>19</v>
      </c>
      <c r="L17124">
        <f>AVERAGE(D17124:D17143)</f>
        <v>19</v>
      </c>
      <c r="M17124">
        <f>K17124-L17124</f>
        <v>0</v>
      </c>
      <c r="N17124" t="str">
        <f>IF(K17124&gt;L17124,"HIGH ZONE BIAS",IF(K17124&lt;L17124,"LOW ZONE BIAS","EQUILIBRIUM"))</f>
        <v>EQUILIBRIUM</v>
      </c>
    </row>
    <row r="17125">
      <c r="A17125">
        <v>10432</v>
      </c>
      <c r="B17125" t="str">
        <v>2011-06-22</v>
      </c>
      <c r="C17125" t="str">
        <v>Evening</v>
      </c>
      <c r="D17125">
        <v>13</v>
      </c>
      <c r="E17125" t="str">
        <f>IF(MOD(D17125,2)=0,"EVEN","ODD")</f>
        <v>ODD</v>
      </c>
      <c r="F17125" t="str">
        <f>IF(D17125&lt;=18,"LOW (1-18)","HIGH (19-36)")</f>
        <v>LOW (1-18)</v>
      </c>
      <c r="G17125">
        <f>INT((D17125-1)/6)+1</f>
        <v>3</v>
      </c>
      <c r="H17125">
        <f>MOD(D17125-1,6)+1</f>
        <v>1</v>
      </c>
      <c r="I17125">
        <f>37-D17125</f>
        <v>24</v>
      </c>
      <c r="J17125">
        <f>ABS(D17125-D17126)</f>
        <v>1</v>
      </c>
      <c r="K17125">
        <f>AVERAGE(D17125:D17129)</f>
        <v>13</v>
      </c>
      <c r="L17125">
        <f>AVERAGE(D17125:D17144)</f>
        <v>13</v>
      </c>
      <c r="M17125">
        <f>K17125-L17125</f>
        <v>0</v>
      </c>
      <c r="N17125" t="str">
        <f>IF(K17125&gt;L17125,"HIGH ZONE BIAS",IF(K17125&lt;L17125,"LOW ZONE BIAS","EQUILIBRIUM"))</f>
        <v>EQUILIBRIUM</v>
      </c>
    </row>
    <row r="17126">
      <c r="A17126">
        <v>10431</v>
      </c>
      <c r="B17126" t="str">
        <v>2011-06-22</v>
      </c>
      <c r="C17126" t="str">
        <v>Midday</v>
      </c>
      <c r="D17126">
        <v>14</v>
      </c>
      <c r="E17126" t="str">
        <f>IF(MOD(D17126,2)=0,"EVEN","ODD")</f>
        <v>EVEN</v>
      </c>
      <c r="F17126" t="str">
        <f>IF(D17126&lt;=18,"LOW (1-18)","HIGH (19-36)")</f>
        <v>LOW (1-18)</v>
      </c>
      <c r="G17126">
        <f>INT((D17126-1)/6)+1</f>
        <v>3</v>
      </c>
      <c r="H17126">
        <f>MOD(D17126-1,6)+1</f>
        <v>2</v>
      </c>
      <c r="I17126">
        <f>37-D17126</f>
        <v>23</v>
      </c>
      <c r="J17126">
        <f>ABS(D17126-D17127)</f>
        <v>10</v>
      </c>
      <c r="K17126">
        <f>AVERAGE(D17126:D17130)</f>
        <v>14</v>
      </c>
      <c r="L17126">
        <f>AVERAGE(D17126:D17145)</f>
        <v>14</v>
      </c>
      <c r="M17126">
        <f>K17126-L17126</f>
        <v>0</v>
      </c>
      <c r="N17126" t="str">
        <f>IF(K17126&gt;L17126,"HIGH ZONE BIAS",IF(K17126&lt;L17126,"LOW ZONE BIAS","EQUILIBRIUM"))</f>
        <v>EQUILIBRIUM</v>
      </c>
    </row>
    <row r="17127">
      <c r="A17127">
        <v>10430</v>
      </c>
      <c r="B17127" t="str">
        <v>2011-06-21</v>
      </c>
      <c r="C17127" t="str">
        <v>Evening</v>
      </c>
      <c r="D17127">
        <v>24</v>
      </c>
      <c r="E17127" t="str">
        <f>IF(MOD(D17127,2)=0,"EVEN","ODD")</f>
        <v>EVEN</v>
      </c>
      <c r="F17127" t="str">
        <f>IF(D17127&lt;=18,"LOW (1-18)","HIGH (19-36)")</f>
        <v>HIGH (19-36)</v>
      </c>
      <c r="G17127">
        <f>INT((D17127-1)/6)+1</f>
        <v>4</v>
      </c>
      <c r="H17127">
        <f>MOD(D17127-1,6)+1</f>
        <v>6</v>
      </c>
      <c r="I17127">
        <f>37-D17127</f>
        <v>13</v>
      </c>
      <c r="J17127">
        <f>ABS(D17127-D17128)</f>
        <v>5</v>
      </c>
      <c r="K17127">
        <f>AVERAGE(D17127:D17131)</f>
        <v>24</v>
      </c>
      <c r="L17127">
        <f>AVERAGE(D17127:D17146)</f>
        <v>24</v>
      </c>
      <c r="M17127">
        <f>K17127-L17127</f>
        <v>0</v>
      </c>
      <c r="N17127" t="str">
        <f>IF(K17127&gt;L17127,"HIGH ZONE BIAS",IF(K17127&lt;L17127,"LOW ZONE BIAS","EQUILIBRIUM"))</f>
        <v>EQUILIBRIUM</v>
      </c>
    </row>
    <row r="17128">
      <c r="A17128">
        <v>10429</v>
      </c>
      <c r="B17128" t="str">
        <v>2011-06-21</v>
      </c>
      <c r="C17128" t="str">
        <v>Midday</v>
      </c>
      <c r="D17128">
        <v>29</v>
      </c>
      <c r="E17128" t="str">
        <f>IF(MOD(D17128,2)=0,"EVEN","ODD")</f>
        <v>ODD</v>
      </c>
      <c r="F17128" t="str">
        <f>IF(D17128&lt;=18,"LOW (1-18)","HIGH (19-36)")</f>
        <v>HIGH (19-36)</v>
      </c>
      <c r="G17128">
        <f>INT((D17128-1)/6)+1</f>
        <v>5</v>
      </c>
      <c r="H17128">
        <f>MOD(D17128-1,6)+1</f>
        <v>5</v>
      </c>
      <c r="I17128">
        <f>37-D17128</f>
        <v>8</v>
      </c>
      <c r="J17128">
        <f>ABS(D17128-D17129)</f>
        <v>27</v>
      </c>
      <c r="K17128">
        <f>AVERAGE(D17128:D17132)</f>
        <v>29</v>
      </c>
      <c r="L17128">
        <f>AVERAGE(D17128:D17147)</f>
        <v>29</v>
      </c>
      <c r="M17128">
        <f>K17128-L17128</f>
        <v>0</v>
      </c>
      <c r="N17128" t="str">
        <f>IF(K17128&gt;L17128,"HIGH ZONE BIAS",IF(K17128&lt;L17128,"LOW ZONE BIAS","EQUILIBRIUM"))</f>
        <v>EQUILIBRIUM</v>
      </c>
    </row>
    <row r="17129">
      <c r="A17129">
        <v>10428</v>
      </c>
      <c r="B17129" t="str">
        <v>2011-06-20</v>
      </c>
      <c r="C17129" t="str">
        <v>Evening</v>
      </c>
      <c r="D17129">
        <v>2</v>
      </c>
      <c r="E17129" t="str">
        <f>IF(MOD(D17129,2)=0,"EVEN","ODD")</f>
        <v>EVEN</v>
      </c>
      <c r="F17129" t="str">
        <f>IF(D17129&lt;=18,"LOW (1-18)","HIGH (19-36)")</f>
        <v>LOW (1-18)</v>
      </c>
      <c r="G17129">
        <f>INT((D17129-1)/6)+1</f>
        <v>1</v>
      </c>
      <c r="H17129">
        <f>MOD(D17129-1,6)+1</f>
        <v>2</v>
      </c>
      <c r="I17129">
        <f>37-D17129</f>
        <v>35</v>
      </c>
      <c r="J17129">
        <f>ABS(D17129-D17130)</f>
        <v>5</v>
      </c>
      <c r="K17129">
        <f>AVERAGE(D17129:D17133)</f>
        <v>2</v>
      </c>
      <c r="L17129">
        <f>AVERAGE(D17129:D17148)</f>
        <v>2</v>
      </c>
      <c r="M17129">
        <f>K17129-L17129</f>
        <v>0</v>
      </c>
      <c r="N17129" t="str">
        <f>IF(K17129&gt;L17129,"HIGH ZONE BIAS",IF(K17129&lt;L17129,"LOW ZONE BIAS","EQUILIBRIUM"))</f>
        <v>EQUILIBRIUM</v>
      </c>
    </row>
    <row r="17130">
      <c r="A17130">
        <v>10427</v>
      </c>
      <c r="B17130" t="str">
        <v>2011-06-20</v>
      </c>
      <c r="C17130" t="str">
        <v>Midday</v>
      </c>
      <c r="D17130">
        <v>7</v>
      </c>
      <c r="E17130" t="str">
        <f>IF(MOD(D17130,2)=0,"EVEN","ODD")</f>
        <v>ODD</v>
      </c>
      <c r="F17130" t="str">
        <f>IF(D17130&lt;=18,"LOW (1-18)","HIGH (19-36)")</f>
        <v>LOW (1-18)</v>
      </c>
      <c r="G17130">
        <f>INT((D17130-1)/6)+1</f>
        <v>2</v>
      </c>
      <c r="H17130">
        <f>MOD(D17130-1,6)+1</f>
        <v>1</v>
      </c>
      <c r="I17130">
        <f>37-D17130</f>
        <v>30</v>
      </c>
      <c r="J17130">
        <f>ABS(D17130-D17131)</f>
        <v>2</v>
      </c>
      <c r="K17130">
        <f>AVERAGE(D17130:D17134)</f>
        <v>7</v>
      </c>
      <c r="L17130">
        <f>AVERAGE(D17130:D17149)</f>
        <v>7</v>
      </c>
      <c r="M17130">
        <f>K17130-L17130</f>
        <v>0</v>
      </c>
      <c r="N17130" t="str">
        <f>IF(K17130&gt;L17130,"HIGH ZONE BIAS",IF(K17130&lt;L17130,"LOW ZONE BIAS","EQUILIBRIUM"))</f>
        <v>EQUILIBRIUM</v>
      </c>
    </row>
    <row r="17131">
      <c r="A17131">
        <v>10426</v>
      </c>
      <c r="B17131" t="str">
        <v>2011-06-18</v>
      </c>
      <c r="C17131" t="str">
        <v>Evening</v>
      </c>
      <c r="D17131">
        <v>9</v>
      </c>
      <c r="E17131" t="str">
        <f>IF(MOD(D17131,2)=0,"EVEN","ODD")</f>
        <v>ODD</v>
      </c>
      <c r="F17131" t="str">
        <f>IF(D17131&lt;=18,"LOW (1-18)","HIGH (19-36)")</f>
        <v>LOW (1-18)</v>
      </c>
      <c r="G17131">
        <f>INT((D17131-1)/6)+1</f>
        <v>2</v>
      </c>
      <c r="H17131">
        <f>MOD(D17131-1,6)+1</f>
        <v>3</v>
      </c>
      <c r="I17131">
        <f>37-D17131</f>
        <v>28</v>
      </c>
      <c r="J17131">
        <f>ABS(D17131-D17132)</f>
        <v>14</v>
      </c>
      <c r="K17131">
        <f>AVERAGE(D17131:D17135)</f>
        <v>9</v>
      </c>
      <c r="L17131">
        <f>AVERAGE(D17131:D17150)</f>
        <v>9</v>
      </c>
      <c r="M17131">
        <f>K17131-L17131</f>
        <v>0</v>
      </c>
      <c r="N17131" t="str">
        <f>IF(K17131&gt;L17131,"HIGH ZONE BIAS",IF(K17131&lt;L17131,"LOW ZONE BIAS","EQUILIBRIUM"))</f>
        <v>EQUILIBRIUM</v>
      </c>
    </row>
    <row r="17132">
      <c r="A17132">
        <v>10425</v>
      </c>
      <c r="B17132" t="str">
        <v>2011-06-18</v>
      </c>
      <c r="C17132" t="str">
        <v>Midday</v>
      </c>
      <c r="D17132">
        <v>23</v>
      </c>
      <c r="E17132" t="str">
        <f>IF(MOD(D17132,2)=0,"EVEN","ODD")</f>
        <v>ODD</v>
      </c>
      <c r="F17132" t="str">
        <f>IF(D17132&lt;=18,"LOW (1-18)","HIGH (19-36)")</f>
        <v>HIGH (19-36)</v>
      </c>
      <c r="G17132">
        <f>INT((D17132-1)/6)+1</f>
        <v>4</v>
      </c>
      <c r="H17132">
        <f>MOD(D17132-1,6)+1</f>
        <v>5</v>
      </c>
      <c r="I17132">
        <f>37-D17132</f>
        <v>14</v>
      </c>
      <c r="J17132">
        <f>ABS(D17132-D17133)</f>
        <v>6</v>
      </c>
      <c r="K17132">
        <f>AVERAGE(D17132:D17136)</f>
        <v>23</v>
      </c>
      <c r="L17132">
        <f>AVERAGE(D17132:D17151)</f>
        <v>23</v>
      </c>
      <c r="M17132">
        <f>K17132-L17132</f>
        <v>0</v>
      </c>
      <c r="N17132" t="str">
        <f>IF(K17132&gt;L17132,"HIGH ZONE BIAS",IF(K17132&lt;L17132,"LOW ZONE BIAS","EQUILIBRIUM"))</f>
        <v>EQUILIBRIUM</v>
      </c>
    </row>
    <row r="17133">
      <c r="A17133">
        <v>10424</v>
      </c>
      <c r="B17133" t="str">
        <v>2011-06-17</v>
      </c>
      <c r="C17133" t="str">
        <v>Evening</v>
      </c>
      <c r="D17133">
        <v>29</v>
      </c>
      <c r="E17133" t="str">
        <f>IF(MOD(D17133,2)=0,"EVEN","ODD")</f>
        <v>ODD</v>
      </c>
      <c r="F17133" t="str">
        <f>IF(D17133&lt;=18,"LOW (1-18)","HIGH (19-36)")</f>
        <v>HIGH (19-36)</v>
      </c>
      <c r="G17133">
        <f>INT((D17133-1)/6)+1</f>
        <v>5</v>
      </c>
      <c r="H17133">
        <f>MOD(D17133-1,6)+1</f>
        <v>5</v>
      </c>
      <c r="I17133">
        <f>37-D17133</f>
        <v>8</v>
      </c>
      <c r="J17133">
        <f>ABS(D17133-D17134)</f>
        <v>17</v>
      </c>
      <c r="K17133">
        <f>AVERAGE(D17133:D17137)</f>
        <v>29</v>
      </c>
      <c r="L17133">
        <f>AVERAGE(D17133:D17152)</f>
        <v>29</v>
      </c>
      <c r="M17133">
        <f>K17133-L17133</f>
        <v>0</v>
      </c>
      <c r="N17133" t="str">
        <f>IF(K17133&gt;L17133,"HIGH ZONE BIAS",IF(K17133&lt;L17133,"LOW ZONE BIAS","EQUILIBRIUM"))</f>
        <v>EQUILIBRIUM</v>
      </c>
    </row>
    <row r="17134">
      <c r="A17134">
        <v>10423</v>
      </c>
      <c r="B17134" t="str">
        <v>2011-06-17</v>
      </c>
      <c r="C17134" t="str">
        <v>Midday</v>
      </c>
      <c r="D17134">
        <v>12</v>
      </c>
      <c r="E17134" t="str">
        <f>IF(MOD(D17134,2)=0,"EVEN","ODD")</f>
        <v>EVEN</v>
      </c>
      <c r="F17134" t="str">
        <f>IF(D17134&lt;=18,"LOW (1-18)","HIGH (19-36)")</f>
        <v>LOW (1-18)</v>
      </c>
      <c r="G17134">
        <f>INT((D17134-1)/6)+1</f>
        <v>2</v>
      </c>
      <c r="H17134">
        <f>MOD(D17134-1,6)+1</f>
        <v>6</v>
      </c>
      <c r="I17134">
        <f>37-D17134</f>
        <v>25</v>
      </c>
      <c r="J17134">
        <f>ABS(D17134-D17135)</f>
        <v>2</v>
      </c>
      <c r="K17134">
        <f>AVERAGE(D17134:D17138)</f>
        <v>12</v>
      </c>
      <c r="L17134">
        <f>AVERAGE(D17134:D17153)</f>
        <v>12</v>
      </c>
      <c r="M17134">
        <f>K17134-L17134</f>
        <v>0</v>
      </c>
      <c r="N17134" t="str">
        <f>IF(K17134&gt;L17134,"HIGH ZONE BIAS",IF(K17134&lt;L17134,"LOW ZONE BIAS","EQUILIBRIUM"))</f>
        <v>EQUILIBRIUM</v>
      </c>
    </row>
    <row r="17135">
      <c r="A17135">
        <v>10422</v>
      </c>
      <c r="B17135" t="str">
        <v>2011-06-16</v>
      </c>
      <c r="C17135" t="str">
        <v>Evening</v>
      </c>
      <c r="D17135">
        <v>10</v>
      </c>
      <c r="E17135" t="str">
        <f>IF(MOD(D17135,2)=0,"EVEN","ODD")</f>
        <v>EVEN</v>
      </c>
      <c r="F17135" t="str">
        <f>IF(D17135&lt;=18,"LOW (1-18)","HIGH (19-36)")</f>
        <v>LOW (1-18)</v>
      </c>
      <c r="G17135">
        <f>INT((D17135-1)/6)+1</f>
        <v>2</v>
      </c>
      <c r="H17135">
        <f>MOD(D17135-1,6)+1</f>
        <v>4</v>
      </c>
      <c r="I17135">
        <f>37-D17135</f>
        <v>27</v>
      </c>
      <c r="J17135">
        <f>ABS(D17135-D17136)</f>
        <v>26</v>
      </c>
      <c r="K17135">
        <f>AVERAGE(D17135:D17139)</f>
        <v>10</v>
      </c>
      <c r="L17135">
        <f>AVERAGE(D17135:D17154)</f>
        <v>10</v>
      </c>
      <c r="M17135">
        <f>K17135-L17135</f>
        <v>0</v>
      </c>
      <c r="N17135" t="str">
        <f>IF(K17135&gt;L17135,"HIGH ZONE BIAS",IF(K17135&lt;L17135,"LOW ZONE BIAS","EQUILIBRIUM"))</f>
        <v>EQUILIBRIUM</v>
      </c>
    </row>
    <row r="17136">
      <c r="A17136">
        <v>10421</v>
      </c>
      <c r="B17136" t="str">
        <v>2011-06-16</v>
      </c>
      <c r="C17136" t="str">
        <v>Midday</v>
      </c>
      <c r="D17136">
        <v>36</v>
      </c>
      <c r="E17136" t="str">
        <f>IF(MOD(D17136,2)=0,"EVEN","ODD")</f>
        <v>EVEN</v>
      </c>
      <c r="F17136" t="str">
        <f>IF(D17136&lt;=18,"LOW (1-18)","HIGH (19-36)")</f>
        <v>HIGH (19-36)</v>
      </c>
      <c r="G17136">
        <f>INT((D17136-1)/6)+1</f>
        <v>6</v>
      </c>
      <c r="H17136">
        <f>MOD(D17136-1,6)+1</f>
        <v>6</v>
      </c>
      <c r="I17136">
        <f>37-D17136</f>
        <v>1</v>
      </c>
      <c r="J17136">
        <f>ABS(D17136-D17137)</f>
        <v>6</v>
      </c>
      <c r="K17136">
        <f>AVERAGE(D17136:D17140)</f>
        <v>36</v>
      </c>
      <c r="L17136">
        <f>AVERAGE(D17136:D17155)</f>
        <v>36</v>
      </c>
      <c r="M17136">
        <f>K17136-L17136</f>
        <v>0</v>
      </c>
      <c r="N17136" t="str">
        <f>IF(K17136&gt;L17136,"HIGH ZONE BIAS",IF(K17136&lt;L17136,"LOW ZONE BIAS","EQUILIBRIUM"))</f>
        <v>EQUILIBRIUM</v>
      </c>
    </row>
    <row r="17137">
      <c r="A17137">
        <v>10420</v>
      </c>
      <c r="B17137" t="str">
        <v>2011-06-15</v>
      </c>
      <c r="C17137" t="str">
        <v>Evening</v>
      </c>
      <c r="D17137">
        <v>30</v>
      </c>
      <c r="E17137" t="str">
        <f>IF(MOD(D17137,2)=0,"EVEN","ODD")</f>
        <v>EVEN</v>
      </c>
      <c r="F17137" t="str">
        <f>IF(D17137&lt;=18,"LOW (1-18)","HIGH (19-36)")</f>
        <v>HIGH (19-36)</v>
      </c>
      <c r="G17137">
        <f>INT((D17137-1)/6)+1</f>
        <v>5</v>
      </c>
      <c r="H17137">
        <f>MOD(D17137-1,6)+1</f>
        <v>6</v>
      </c>
      <c r="I17137">
        <f>37-D17137</f>
        <v>7</v>
      </c>
      <c r="J17137">
        <f>ABS(D17137-D17138)</f>
        <v>20</v>
      </c>
      <c r="K17137">
        <f>AVERAGE(D17137:D17141)</f>
        <v>30</v>
      </c>
      <c r="L17137">
        <f>AVERAGE(D17137:D17156)</f>
        <v>30</v>
      </c>
      <c r="M17137">
        <f>K17137-L17137</f>
        <v>0</v>
      </c>
      <c r="N17137" t="str">
        <f>IF(K17137&gt;L17137,"HIGH ZONE BIAS",IF(K17137&lt;L17137,"LOW ZONE BIAS","EQUILIBRIUM"))</f>
        <v>EQUILIBRIUM</v>
      </c>
    </row>
    <row r="17138">
      <c r="A17138">
        <v>10419</v>
      </c>
      <c r="B17138" t="str">
        <v>2011-06-15</v>
      </c>
      <c r="C17138" t="str">
        <v>Midday</v>
      </c>
      <c r="D17138">
        <v>10</v>
      </c>
      <c r="E17138" t="str">
        <f>IF(MOD(D17138,2)=0,"EVEN","ODD")</f>
        <v>EVEN</v>
      </c>
      <c r="F17138" t="str">
        <f>IF(D17138&lt;=18,"LOW (1-18)","HIGH (19-36)")</f>
        <v>LOW (1-18)</v>
      </c>
      <c r="G17138">
        <f>INT((D17138-1)/6)+1</f>
        <v>2</v>
      </c>
      <c r="H17138">
        <f>MOD(D17138-1,6)+1</f>
        <v>4</v>
      </c>
      <c r="I17138">
        <f>37-D17138</f>
        <v>27</v>
      </c>
      <c r="J17138">
        <f>ABS(D17138-D17139)</f>
        <v>6</v>
      </c>
      <c r="K17138">
        <f>AVERAGE(D17138:D17142)</f>
        <v>10</v>
      </c>
      <c r="L17138">
        <f>AVERAGE(D17138:D17157)</f>
        <v>10</v>
      </c>
      <c r="M17138">
        <f>K17138-L17138</f>
        <v>0</v>
      </c>
      <c r="N17138" t="str">
        <f>IF(K17138&gt;L17138,"HIGH ZONE BIAS",IF(K17138&lt;L17138,"LOW ZONE BIAS","EQUILIBRIUM"))</f>
        <v>EQUILIBRIUM</v>
      </c>
    </row>
    <row r="17139">
      <c r="A17139">
        <v>10418</v>
      </c>
      <c r="B17139" t="str">
        <v>2011-06-14</v>
      </c>
      <c r="C17139" t="str">
        <v>Evening</v>
      </c>
      <c r="D17139">
        <v>16</v>
      </c>
      <c r="E17139" t="str">
        <f>IF(MOD(D17139,2)=0,"EVEN","ODD")</f>
        <v>EVEN</v>
      </c>
      <c r="F17139" t="str">
        <f>IF(D17139&lt;=18,"LOW (1-18)","HIGH (19-36)")</f>
        <v>LOW (1-18)</v>
      </c>
      <c r="G17139">
        <f>INT((D17139-1)/6)+1</f>
        <v>3</v>
      </c>
      <c r="H17139">
        <f>MOD(D17139-1,6)+1</f>
        <v>4</v>
      </c>
      <c r="I17139">
        <f>37-D17139</f>
        <v>21</v>
      </c>
      <c r="J17139">
        <f>ABS(D17139-D17140)</f>
        <v>18</v>
      </c>
      <c r="K17139">
        <f>AVERAGE(D17139:D17143)</f>
        <v>16</v>
      </c>
      <c r="L17139">
        <f>AVERAGE(D17139:D17158)</f>
        <v>16</v>
      </c>
      <c r="M17139">
        <f>K17139-L17139</f>
        <v>0</v>
      </c>
      <c r="N17139" t="str">
        <f>IF(K17139&gt;L17139,"HIGH ZONE BIAS",IF(K17139&lt;L17139,"LOW ZONE BIAS","EQUILIBRIUM"))</f>
        <v>EQUILIBRIUM</v>
      </c>
    </row>
    <row r="17140">
      <c r="A17140">
        <v>10417</v>
      </c>
      <c r="B17140" t="str">
        <v>2011-06-14</v>
      </c>
      <c r="C17140" t="str">
        <v>Midday</v>
      </c>
      <c r="D17140">
        <v>34</v>
      </c>
      <c r="E17140" t="str">
        <f>IF(MOD(D17140,2)=0,"EVEN","ODD")</f>
        <v>EVEN</v>
      </c>
      <c r="F17140" t="str">
        <f>IF(D17140&lt;=18,"LOW (1-18)","HIGH (19-36)")</f>
        <v>HIGH (19-36)</v>
      </c>
      <c r="G17140">
        <f>INT((D17140-1)/6)+1</f>
        <v>6</v>
      </c>
      <c r="H17140">
        <f>MOD(D17140-1,6)+1</f>
        <v>4</v>
      </c>
      <c r="I17140">
        <f>37-D17140</f>
        <v>3</v>
      </c>
      <c r="J17140">
        <f>ABS(D17140-D17141)</f>
        <v>17</v>
      </c>
      <c r="K17140">
        <f>AVERAGE(D17140:D17144)</f>
        <v>34</v>
      </c>
      <c r="L17140">
        <f>AVERAGE(D17140:D17159)</f>
        <v>34</v>
      </c>
      <c r="M17140">
        <f>K17140-L17140</f>
        <v>0</v>
      </c>
      <c r="N17140" t="str">
        <f>IF(K17140&gt;L17140,"HIGH ZONE BIAS",IF(K17140&lt;L17140,"LOW ZONE BIAS","EQUILIBRIUM"))</f>
        <v>EQUILIBRIUM</v>
      </c>
    </row>
    <row r="17141">
      <c r="A17141">
        <v>10416</v>
      </c>
      <c r="B17141" t="str">
        <v>2011-06-13</v>
      </c>
      <c r="C17141" t="str">
        <v>Evening</v>
      </c>
      <c r="D17141">
        <v>17</v>
      </c>
      <c r="E17141" t="str">
        <f>IF(MOD(D17141,2)=0,"EVEN","ODD")</f>
        <v>ODD</v>
      </c>
      <c r="F17141" t="str">
        <f>IF(D17141&lt;=18,"LOW (1-18)","HIGH (19-36)")</f>
        <v>LOW (1-18)</v>
      </c>
      <c r="G17141">
        <f>INT((D17141-1)/6)+1</f>
        <v>3</v>
      </c>
      <c r="H17141">
        <f>MOD(D17141-1,6)+1</f>
        <v>5</v>
      </c>
      <c r="I17141">
        <f>37-D17141</f>
        <v>20</v>
      </c>
      <c r="J17141">
        <f>ABS(D17141-D17142)</f>
        <v>16</v>
      </c>
      <c r="K17141">
        <f>AVERAGE(D17141:D17145)</f>
        <v>17</v>
      </c>
      <c r="L17141">
        <f>AVERAGE(D17141:D17160)</f>
        <v>17</v>
      </c>
      <c r="M17141">
        <f>K17141-L17141</f>
        <v>0</v>
      </c>
      <c r="N17141" t="str">
        <f>IF(K17141&gt;L17141,"HIGH ZONE BIAS",IF(K17141&lt;L17141,"LOW ZONE BIAS","EQUILIBRIUM"))</f>
        <v>EQUILIBRIUM</v>
      </c>
    </row>
    <row r="17142">
      <c r="A17142">
        <v>10415</v>
      </c>
      <c r="B17142" t="str">
        <v>2011-06-13</v>
      </c>
      <c r="C17142" t="str">
        <v>Midday</v>
      </c>
      <c r="D17142">
        <v>33</v>
      </c>
      <c r="E17142" t="str">
        <f>IF(MOD(D17142,2)=0,"EVEN","ODD")</f>
        <v>ODD</v>
      </c>
      <c r="F17142" t="str">
        <f>IF(D17142&lt;=18,"LOW (1-18)","HIGH (19-36)")</f>
        <v>HIGH (19-36)</v>
      </c>
      <c r="G17142">
        <f>INT((D17142-1)/6)+1</f>
        <v>6</v>
      </c>
      <c r="H17142">
        <f>MOD(D17142-1,6)+1</f>
        <v>3</v>
      </c>
      <c r="I17142">
        <f>37-D17142</f>
        <v>4</v>
      </c>
      <c r="J17142">
        <f>ABS(D17142-D17143)</f>
        <v>7</v>
      </c>
      <c r="K17142">
        <f>AVERAGE(D17142:D17146)</f>
        <v>33</v>
      </c>
      <c r="L17142">
        <f>AVERAGE(D17142:D17161)</f>
        <v>33</v>
      </c>
      <c r="M17142">
        <f>K17142-L17142</f>
        <v>0</v>
      </c>
      <c r="N17142" t="str">
        <f>IF(K17142&gt;L17142,"HIGH ZONE BIAS",IF(K17142&lt;L17142,"LOW ZONE BIAS","EQUILIBRIUM"))</f>
        <v>EQUILIBRIUM</v>
      </c>
    </row>
    <row r="17143">
      <c r="A17143">
        <v>10414</v>
      </c>
      <c r="B17143" t="str">
        <v>2011-06-11</v>
      </c>
      <c r="C17143" t="str">
        <v>Evening</v>
      </c>
      <c r="D17143">
        <v>26</v>
      </c>
      <c r="E17143" t="str">
        <f>IF(MOD(D17143,2)=0,"EVEN","ODD")</f>
        <v>EVEN</v>
      </c>
      <c r="F17143" t="str">
        <f>IF(D17143&lt;=18,"LOW (1-18)","HIGH (19-36)")</f>
        <v>HIGH (19-36)</v>
      </c>
      <c r="G17143">
        <f>INT((D17143-1)/6)+1</f>
        <v>5</v>
      </c>
      <c r="H17143">
        <f>MOD(D17143-1,6)+1</f>
        <v>2</v>
      </c>
      <c r="I17143">
        <f>37-D17143</f>
        <v>11</v>
      </c>
      <c r="J17143">
        <f>ABS(D17143-D17144)</f>
        <v>23</v>
      </c>
      <c r="K17143">
        <f>AVERAGE(D17143:D17147)</f>
        <v>26</v>
      </c>
      <c r="L17143">
        <f>AVERAGE(D17143:D17162)</f>
        <v>26</v>
      </c>
      <c r="M17143">
        <f>K17143-L17143</f>
        <v>0</v>
      </c>
      <c r="N17143" t="str">
        <f>IF(K17143&gt;L17143,"HIGH ZONE BIAS",IF(K17143&lt;L17143,"LOW ZONE BIAS","EQUILIBRIUM"))</f>
        <v>EQUILIBRIUM</v>
      </c>
    </row>
    <row r="17144">
      <c r="A17144">
        <v>10413</v>
      </c>
      <c r="B17144" t="str">
        <v>2011-06-11</v>
      </c>
      <c r="C17144" t="str">
        <v>Midday</v>
      </c>
      <c r="D17144">
        <v>3</v>
      </c>
      <c r="E17144" t="str">
        <f>IF(MOD(D17144,2)=0,"EVEN","ODD")</f>
        <v>ODD</v>
      </c>
      <c r="F17144" t="str">
        <f>IF(D17144&lt;=18,"LOW (1-18)","HIGH (19-36)")</f>
        <v>LOW (1-18)</v>
      </c>
      <c r="G17144">
        <f>INT((D17144-1)/6)+1</f>
        <v>1</v>
      </c>
      <c r="H17144">
        <f>MOD(D17144-1,6)+1</f>
        <v>3</v>
      </c>
      <c r="I17144">
        <f>37-D17144</f>
        <v>34</v>
      </c>
      <c r="J17144">
        <f>ABS(D17144-D17145)</f>
        <v>15</v>
      </c>
      <c r="K17144">
        <f>AVERAGE(D17144:D17148)</f>
        <v>3</v>
      </c>
      <c r="L17144">
        <f>AVERAGE(D17144:D17163)</f>
        <v>3</v>
      </c>
      <c r="M17144">
        <f>K17144-L17144</f>
        <v>0</v>
      </c>
      <c r="N17144" t="str">
        <f>IF(K17144&gt;L17144,"HIGH ZONE BIAS",IF(K17144&lt;L17144,"LOW ZONE BIAS","EQUILIBRIUM"))</f>
        <v>EQUILIBRIUM</v>
      </c>
    </row>
    <row r="17145">
      <c r="A17145">
        <v>10412</v>
      </c>
      <c r="B17145" t="str">
        <v>2011-06-10</v>
      </c>
      <c r="C17145" t="str">
        <v>Evening</v>
      </c>
      <c r="D17145">
        <v>18</v>
      </c>
      <c r="E17145" t="str">
        <f>IF(MOD(D17145,2)=0,"EVEN","ODD")</f>
        <v>EVEN</v>
      </c>
      <c r="F17145" t="str">
        <f>IF(D17145&lt;=18,"LOW (1-18)","HIGH (19-36)")</f>
        <v>LOW (1-18)</v>
      </c>
      <c r="G17145">
        <f>INT((D17145-1)/6)+1</f>
        <v>3</v>
      </c>
      <c r="H17145">
        <f>MOD(D17145-1,6)+1</f>
        <v>6</v>
      </c>
      <c r="I17145">
        <f>37-D17145</f>
        <v>19</v>
      </c>
      <c r="J17145">
        <f>ABS(D17145-D17146)</f>
        <v>16</v>
      </c>
      <c r="K17145">
        <f>AVERAGE(D17145:D17149)</f>
        <v>18</v>
      </c>
      <c r="L17145">
        <f>AVERAGE(D17145:D17164)</f>
        <v>18</v>
      </c>
      <c r="M17145">
        <f>K17145-L17145</f>
        <v>0</v>
      </c>
      <c r="N17145" t="str">
        <f>IF(K17145&gt;L17145,"HIGH ZONE BIAS",IF(K17145&lt;L17145,"LOW ZONE BIAS","EQUILIBRIUM"))</f>
        <v>EQUILIBRIUM</v>
      </c>
    </row>
    <row r="17146">
      <c r="A17146">
        <v>10411</v>
      </c>
      <c r="B17146" t="str">
        <v>2011-06-10</v>
      </c>
      <c r="C17146" t="str">
        <v>Midday</v>
      </c>
      <c r="D17146">
        <v>2</v>
      </c>
      <c r="E17146" t="str">
        <f>IF(MOD(D17146,2)=0,"EVEN","ODD")</f>
        <v>EVEN</v>
      </c>
      <c r="F17146" t="str">
        <f>IF(D17146&lt;=18,"LOW (1-18)","HIGH (19-36)")</f>
        <v>LOW (1-18)</v>
      </c>
      <c r="G17146">
        <f>INT((D17146-1)/6)+1</f>
        <v>1</v>
      </c>
      <c r="H17146">
        <f>MOD(D17146-1,6)+1</f>
        <v>2</v>
      </c>
      <c r="I17146">
        <f>37-D17146</f>
        <v>35</v>
      </c>
      <c r="J17146">
        <f>ABS(D17146-D17147)</f>
        <v>20</v>
      </c>
      <c r="K17146">
        <f>AVERAGE(D17146:D17150)</f>
        <v>2</v>
      </c>
      <c r="L17146">
        <f>AVERAGE(D17146:D17165)</f>
        <v>2</v>
      </c>
      <c r="M17146">
        <f>K17146-L17146</f>
        <v>0</v>
      </c>
      <c r="N17146" t="str">
        <f>IF(K17146&gt;L17146,"HIGH ZONE BIAS",IF(K17146&lt;L17146,"LOW ZONE BIAS","EQUILIBRIUM"))</f>
        <v>EQUILIBRIUM</v>
      </c>
    </row>
    <row r="17147">
      <c r="A17147">
        <v>10410</v>
      </c>
      <c r="B17147" t="str">
        <v>2011-06-09</v>
      </c>
      <c r="C17147" t="str">
        <v>Evening</v>
      </c>
      <c r="D17147">
        <v>22</v>
      </c>
      <c r="E17147" t="str">
        <f>IF(MOD(D17147,2)=0,"EVEN","ODD")</f>
        <v>EVEN</v>
      </c>
      <c r="F17147" t="str">
        <f>IF(D17147&lt;=18,"LOW (1-18)","HIGH (19-36)")</f>
        <v>HIGH (19-36)</v>
      </c>
      <c r="G17147">
        <f>INT((D17147-1)/6)+1</f>
        <v>4</v>
      </c>
      <c r="H17147">
        <f>MOD(D17147-1,6)+1</f>
        <v>4</v>
      </c>
      <c r="I17147">
        <f>37-D17147</f>
        <v>15</v>
      </c>
      <c r="J17147">
        <f>ABS(D17147-D17148)</f>
        <v>12</v>
      </c>
      <c r="K17147">
        <f>AVERAGE(D17147:D17151)</f>
        <v>22</v>
      </c>
      <c r="L17147">
        <f>AVERAGE(D17147:D17166)</f>
        <v>22</v>
      </c>
      <c r="M17147">
        <f>K17147-L17147</f>
        <v>0</v>
      </c>
      <c r="N17147" t="str">
        <f>IF(K17147&gt;L17147,"HIGH ZONE BIAS",IF(K17147&lt;L17147,"LOW ZONE BIAS","EQUILIBRIUM"))</f>
        <v>EQUILIBRIUM</v>
      </c>
    </row>
    <row r="17148">
      <c r="A17148">
        <v>10409</v>
      </c>
      <c r="B17148" t="str">
        <v>2011-06-09</v>
      </c>
      <c r="C17148" t="str">
        <v>Midday</v>
      </c>
      <c r="D17148">
        <v>34</v>
      </c>
      <c r="E17148" t="str">
        <f>IF(MOD(D17148,2)=0,"EVEN","ODD")</f>
        <v>EVEN</v>
      </c>
      <c r="F17148" t="str">
        <f>IF(D17148&lt;=18,"LOW (1-18)","HIGH (19-36)")</f>
        <v>HIGH (19-36)</v>
      </c>
      <c r="G17148">
        <f>INT((D17148-1)/6)+1</f>
        <v>6</v>
      </c>
      <c r="H17148">
        <f>MOD(D17148-1,6)+1</f>
        <v>4</v>
      </c>
      <c r="I17148">
        <f>37-D17148</f>
        <v>3</v>
      </c>
      <c r="J17148">
        <f>ABS(D17148-D17149)</f>
        <v>1</v>
      </c>
      <c r="K17148">
        <f>AVERAGE(D17148:D17152)</f>
        <v>34</v>
      </c>
      <c r="L17148">
        <f>AVERAGE(D17148:D17167)</f>
        <v>34</v>
      </c>
      <c r="M17148">
        <f>K17148-L17148</f>
        <v>0</v>
      </c>
      <c r="N17148" t="str">
        <f>IF(K17148&gt;L17148,"HIGH ZONE BIAS",IF(K17148&lt;L17148,"LOW ZONE BIAS","EQUILIBRIUM"))</f>
        <v>EQUILIBRIUM</v>
      </c>
    </row>
    <row r="17149">
      <c r="A17149">
        <v>10408</v>
      </c>
      <c r="B17149" t="str">
        <v>2011-06-08</v>
      </c>
      <c r="C17149" t="str">
        <v>Evening</v>
      </c>
      <c r="D17149">
        <v>35</v>
      </c>
      <c r="E17149" t="str">
        <f>IF(MOD(D17149,2)=0,"EVEN","ODD")</f>
        <v>ODD</v>
      </c>
      <c r="F17149" t="str">
        <f>IF(D17149&lt;=18,"LOW (1-18)","HIGH (19-36)")</f>
        <v>HIGH (19-36)</v>
      </c>
      <c r="G17149">
        <f>INT((D17149-1)/6)+1</f>
        <v>6</v>
      </c>
      <c r="H17149">
        <f>MOD(D17149-1,6)+1</f>
        <v>5</v>
      </c>
      <c r="I17149">
        <f>37-D17149</f>
        <v>2</v>
      </c>
      <c r="J17149">
        <f>ABS(D17149-D17150)</f>
        <v>26</v>
      </c>
      <c r="K17149">
        <f>AVERAGE(D17149:D17153)</f>
        <v>35</v>
      </c>
      <c r="L17149">
        <f>AVERAGE(D17149:D17168)</f>
        <v>35</v>
      </c>
      <c r="M17149">
        <f>K17149-L17149</f>
        <v>0</v>
      </c>
      <c r="N17149" t="str">
        <f>IF(K17149&gt;L17149,"HIGH ZONE BIAS",IF(K17149&lt;L17149,"LOW ZONE BIAS","EQUILIBRIUM"))</f>
        <v>EQUILIBRIUM</v>
      </c>
    </row>
    <row r="17150">
      <c r="A17150">
        <v>10407</v>
      </c>
      <c r="B17150" t="str">
        <v>2011-06-08</v>
      </c>
      <c r="C17150" t="str">
        <v>Midday</v>
      </c>
      <c r="D17150">
        <v>9</v>
      </c>
      <c r="E17150" t="str">
        <f>IF(MOD(D17150,2)=0,"EVEN","ODD")</f>
        <v>ODD</v>
      </c>
      <c r="F17150" t="str">
        <f>IF(D17150&lt;=18,"LOW (1-18)","HIGH (19-36)")</f>
        <v>LOW (1-18)</v>
      </c>
      <c r="G17150">
        <f>INT((D17150-1)/6)+1</f>
        <v>2</v>
      </c>
      <c r="H17150">
        <f>MOD(D17150-1,6)+1</f>
        <v>3</v>
      </c>
      <c r="I17150">
        <f>37-D17150</f>
        <v>28</v>
      </c>
      <c r="J17150">
        <f>ABS(D17150-D17151)</f>
        <v>10</v>
      </c>
      <c r="K17150">
        <f>AVERAGE(D17150:D17154)</f>
        <v>9</v>
      </c>
      <c r="L17150">
        <f>AVERAGE(D17150:D17169)</f>
        <v>9</v>
      </c>
      <c r="M17150">
        <f>K17150-L17150</f>
        <v>0</v>
      </c>
      <c r="N17150" t="str">
        <f>IF(K17150&gt;L17150,"HIGH ZONE BIAS",IF(K17150&lt;L17150,"LOW ZONE BIAS","EQUILIBRIUM"))</f>
        <v>EQUILIBRIUM</v>
      </c>
    </row>
    <row r="17151">
      <c r="A17151">
        <v>10406</v>
      </c>
      <c r="B17151" t="str">
        <v>2011-06-07</v>
      </c>
      <c r="C17151" t="str">
        <v>Evening</v>
      </c>
      <c r="D17151">
        <v>19</v>
      </c>
      <c r="E17151" t="str">
        <f>IF(MOD(D17151,2)=0,"EVEN","ODD")</f>
        <v>ODD</v>
      </c>
      <c r="F17151" t="str">
        <f>IF(D17151&lt;=18,"LOW (1-18)","HIGH (19-36)")</f>
        <v>HIGH (19-36)</v>
      </c>
      <c r="G17151">
        <f>INT((D17151-1)/6)+1</f>
        <v>4</v>
      </c>
      <c r="H17151">
        <f>MOD(D17151-1,6)+1</f>
        <v>1</v>
      </c>
      <c r="I17151">
        <f>37-D17151</f>
        <v>18</v>
      </c>
      <c r="J17151">
        <f>ABS(D17151-D17152)</f>
        <v>9</v>
      </c>
      <c r="K17151">
        <f>AVERAGE(D17151:D17155)</f>
        <v>19</v>
      </c>
      <c r="L17151">
        <f>AVERAGE(D17151:D17170)</f>
        <v>19</v>
      </c>
      <c r="M17151">
        <f>K17151-L17151</f>
        <v>0</v>
      </c>
      <c r="N17151" t="str">
        <f>IF(K17151&gt;L17151,"HIGH ZONE BIAS",IF(K17151&lt;L17151,"LOW ZONE BIAS","EQUILIBRIUM"))</f>
        <v>EQUILIBRIUM</v>
      </c>
    </row>
    <row r="17152">
      <c r="A17152">
        <v>10405</v>
      </c>
      <c r="B17152" t="str">
        <v>2011-06-07</v>
      </c>
      <c r="C17152" t="str">
        <v>Midday</v>
      </c>
      <c r="D17152">
        <v>28</v>
      </c>
      <c r="E17152" t="str">
        <f>IF(MOD(D17152,2)=0,"EVEN","ODD")</f>
        <v>EVEN</v>
      </c>
      <c r="F17152" t="str">
        <f>IF(D17152&lt;=18,"LOW (1-18)","HIGH (19-36)")</f>
        <v>HIGH (19-36)</v>
      </c>
      <c r="G17152">
        <f>INT((D17152-1)/6)+1</f>
        <v>5</v>
      </c>
      <c r="H17152">
        <f>MOD(D17152-1,6)+1</f>
        <v>4</v>
      </c>
      <c r="I17152">
        <f>37-D17152</f>
        <v>9</v>
      </c>
      <c r="J17152">
        <f>ABS(D17152-D17153)</f>
        <v>8</v>
      </c>
      <c r="K17152">
        <f>AVERAGE(D17152:D17156)</f>
        <v>28</v>
      </c>
      <c r="L17152">
        <f>AVERAGE(D17152:D17171)</f>
        <v>28</v>
      </c>
      <c r="M17152">
        <f>K17152-L17152</f>
        <v>0</v>
      </c>
      <c r="N17152" t="str">
        <f>IF(K17152&gt;L17152,"HIGH ZONE BIAS",IF(K17152&lt;L17152,"LOW ZONE BIAS","EQUILIBRIUM"))</f>
        <v>EQUILIBRIUM</v>
      </c>
    </row>
    <row r="17153">
      <c r="A17153">
        <v>10404</v>
      </c>
      <c r="B17153" t="str">
        <v>2011-06-06</v>
      </c>
      <c r="C17153" t="str">
        <v>Evening</v>
      </c>
      <c r="D17153">
        <v>36</v>
      </c>
      <c r="E17153" t="str">
        <f>IF(MOD(D17153,2)=0,"EVEN","ODD")</f>
        <v>EVEN</v>
      </c>
      <c r="F17153" t="str">
        <f>IF(D17153&lt;=18,"LOW (1-18)","HIGH (19-36)")</f>
        <v>HIGH (19-36)</v>
      </c>
      <c r="G17153">
        <f>INT((D17153-1)/6)+1</f>
        <v>6</v>
      </c>
      <c r="H17153">
        <f>MOD(D17153-1,6)+1</f>
        <v>6</v>
      </c>
      <c r="I17153">
        <f>37-D17153</f>
        <v>1</v>
      </c>
      <c r="J17153">
        <f>ABS(D17153-D17154)</f>
        <v>4</v>
      </c>
      <c r="K17153">
        <f>AVERAGE(D17153:D17157)</f>
        <v>36</v>
      </c>
      <c r="L17153">
        <f>AVERAGE(D17153:D17172)</f>
        <v>36</v>
      </c>
      <c r="M17153">
        <f>K17153-L17153</f>
        <v>0</v>
      </c>
      <c r="N17153" t="str">
        <f>IF(K17153&gt;L17153,"HIGH ZONE BIAS",IF(K17153&lt;L17153,"LOW ZONE BIAS","EQUILIBRIUM"))</f>
        <v>EQUILIBRIUM</v>
      </c>
    </row>
    <row r="17154">
      <c r="A17154">
        <v>10403</v>
      </c>
      <c r="B17154" t="str">
        <v>2011-06-06</v>
      </c>
      <c r="C17154" t="str">
        <v>Midday</v>
      </c>
      <c r="D17154">
        <v>32</v>
      </c>
      <c r="E17154" t="str">
        <f>IF(MOD(D17154,2)=0,"EVEN","ODD")</f>
        <v>EVEN</v>
      </c>
      <c r="F17154" t="str">
        <f>IF(D17154&lt;=18,"LOW (1-18)","HIGH (19-36)")</f>
        <v>HIGH (19-36)</v>
      </c>
      <c r="G17154">
        <f>INT((D17154-1)/6)+1</f>
        <v>6</v>
      </c>
      <c r="H17154">
        <f>MOD(D17154-1,6)+1</f>
        <v>2</v>
      </c>
      <c r="I17154">
        <f>37-D17154</f>
        <v>5</v>
      </c>
      <c r="J17154">
        <f>ABS(D17154-D17155)</f>
        <v>22</v>
      </c>
      <c r="K17154">
        <f>AVERAGE(D17154:D17158)</f>
        <v>32</v>
      </c>
      <c r="L17154">
        <f>AVERAGE(D17154:D17173)</f>
        <v>32</v>
      </c>
      <c r="M17154">
        <f>K17154-L17154</f>
        <v>0</v>
      </c>
      <c r="N17154" t="str">
        <f>IF(K17154&gt;L17154,"HIGH ZONE BIAS",IF(K17154&lt;L17154,"LOW ZONE BIAS","EQUILIBRIUM"))</f>
        <v>EQUILIBRIUM</v>
      </c>
    </row>
    <row r="17155">
      <c r="A17155">
        <v>10402</v>
      </c>
      <c r="B17155" t="str">
        <v>2011-06-04</v>
      </c>
      <c r="C17155" t="str">
        <v>Evening</v>
      </c>
      <c r="D17155">
        <v>10</v>
      </c>
      <c r="E17155" t="str">
        <f>IF(MOD(D17155,2)=0,"EVEN","ODD")</f>
        <v>EVEN</v>
      </c>
      <c r="F17155" t="str">
        <f>IF(D17155&lt;=18,"LOW (1-18)","HIGH (19-36)")</f>
        <v>LOW (1-18)</v>
      </c>
      <c r="G17155">
        <f>INT((D17155-1)/6)+1</f>
        <v>2</v>
      </c>
      <c r="H17155">
        <f>MOD(D17155-1,6)+1</f>
        <v>4</v>
      </c>
      <c r="I17155">
        <f>37-D17155</f>
        <v>27</v>
      </c>
      <c r="J17155">
        <f>ABS(D17155-D17156)</f>
        <v>14</v>
      </c>
      <c r="K17155">
        <f>AVERAGE(D17155:D17159)</f>
        <v>10</v>
      </c>
      <c r="L17155">
        <f>AVERAGE(D17155:D17174)</f>
        <v>10</v>
      </c>
      <c r="M17155">
        <f>K17155-L17155</f>
        <v>0</v>
      </c>
      <c r="N17155" t="str">
        <f>IF(K17155&gt;L17155,"HIGH ZONE BIAS",IF(K17155&lt;L17155,"LOW ZONE BIAS","EQUILIBRIUM"))</f>
        <v>EQUILIBRIUM</v>
      </c>
    </row>
    <row r="17156">
      <c r="A17156">
        <v>10401</v>
      </c>
      <c r="B17156" t="str">
        <v>2011-06-04</v>
      </c>
      <c r="C17156" t="str">
        <v>Midday</v>
      </c>
      <c r="D17156">
        <v>24</v>
      </c>
      <c r="E17156" t="str">
        <f>IF(MOD(D17156,2)=0,"EVEN","ODD")</f>
        <v>EVEN</v>
      </c>
      <c r="F17156" t="str">
        <f>IF(D17156&lt;=18,"LOW (1-18)","HIGH (19-36)")</f>
        <v>HIGH (19-36)</v>
      </c>
      <c r="G17156">
        <f>INT((D17156-1)/6)+1</f>
        <v>4</v>
      </c>
      <c r="H17156">
        <f>MOD(D17156-1,6)+1</f>
        <v>6</v>
      </c>
      <c r="I17156">
        <f>37-D17156</f>
        <v>13</v>
      </c>
      <c r="J17156">
        <f>ABS(D17156-D17157)</f>
        <v>5</v>
      </c>
      <c r="K17156">
        <f>AVERAGE(D17156:D17160)</f>
        <v>24</v>
      </c>
      <c r="L17156">
        <f>AVERAGE(D17156:D17175)</f>
        <v>24</v>
      </c>
      <c r="M17156">
        <f>K17156-L17156</f>
        <v>0</v>
      </c>
      <c r="N17156" t="str">
        <f>IF(K17156&gt;L17156,"HIGH ZONE BIAS",IF(K17156&lt;L17156,"LOW ZONE BIAS","EQUILIBRIUM"))</f>
        <v>EQUILIBRIUM</v>
      </c>
    </row>
    <row r="17157">
      <c r="A17157">
        <v>10400</v>
      </c>
      <c r="B17157" t="str">
        <v>2011-06-03</v>
      </c>
      <c r="C17157" t="str">
        <v>Evening</v>
      </c>
      <c r="D17157">
        <v>29</v>
      </c>
      <c r="E17157" t="str">
        <f>IF(MOD(D17157,2)=0,"EVEN","ODD")</f>
        <v>ODD</v>
      </c>
      <c r="F17157" t="str">
        <f>IF(D17157&lt;=18,"LOW (1-18)","HIGH (19-36)")</f>
        <v>HIGH (19-36)</v>
      </c>
      <c r="G17157">
        <f>INT((D17157-1)/6)+1</f>
        <v>5</v>
      </c>
      <c r="H17157">
        <f>MOD(D17157-1,6)+1</f>
        <v>5</v>
      </c>
      <c r="I17157">
        <f>37-D17157</f>
        <v>8</v>
      </c>
      <c r="J17157">
        <f>ABS(D17157-D17158)</f>
        <v>4</v>
      </c>
      <c r="K17157">
        <f>AVERAGE(D17157:D17161)</f>
        <v>29</v>
      </c>
      <c r="L17157">
        <f>AVERAGE(D17157:D17176)</f>
        <v>29</v>
      </c>
      <c r="M17157">
        <f>K17157-L17157</f>
        <v>0</v>
      </c>
      <c r="N17157" t="str">
        <f>IF(K17157&gt;L17157,"HIGH ZONE BIAS",IF(K17157&lt;L17157,"LOW ZONE BIAS","EQUILIBRIUM"))</f>
        <v>EQUILIBRIUM</v>
      </c>
    </row>
    <row r="17158">
      <c r="A17158">
        <v>10399</v>
      </c>
      <c r="B17158" t="str">
        <v>2011-06-03</v>
      </c>
      <c r="C17158" t="str">
        <v>Midday</v>
      </c>
      <c r="D17158">
        <v>25</v>
      </c>
      <c r="E17158" t="str">
        <f>IF(MOD(D17158,2)=0,"EVEN","ODD")</f>
        <v>ODD</v>
      </c>
      <c r="F17158" t="str">
        <f>IF(D17158&lt;=18,"LOW (1-18)","HIGH (19-36)")</f>
        <v>HIGH (19-36)</v>
      </c>
      <c r="G17158">
        <f>INT((D17158-1)/6)+1</f>
        <v>5</v>
      </c>
      <c r="H17158">
        <f>MOD(D17158-1,6)+1</f>
        <v>1</v>
      </c>
      <c r="I17158">
        <f>37-D17158</f>
        <v>12</v>
      </c>
      <c r="J17158">
        <f>ABS(D17158-D17159)</f>
        <v>19</v>
      </c>
      <c r="K17158">
        <f>AVERAGE(D17158:D17162)</f>
        <v>25</v>
      </c>
      <c r="L17158">
        <f>AVERAGE(D17158:D17177)</f>
        <v>25</v>
      </c>
      <c r="M17158">
        <f>K17158-L17158</f>
        <v>0</v>
      </c>
      <c r="N17158" t="str">
        <f>IF(K17158&gt;L17158,"HIGH ZONE BIAS",IF(K17158&lt;L17158,"LOW ZONE BIAS","EQUILIBRIUM"))</f>
        <v>EQUILIBRIUM</v>
      </c>
    </row>
    <row r="17159">
      <c r="A17159">
        <v>10398</v>
      </c>
      <c r="B17159" t="str">
        <v>2011-06-02</v>
      </c>
      <c r="C17159" t="str">
        <v>Evening</v>
      </c>
      <c r="D17159">
        <v>6</v>
      </c>
      <c r="E17159" t="str">
        <f>IF(MOD(D17159,2)=0,"EVEN","ODD")</f>
        <v>EVEN</v>
      </c>
      <c r="F17159" t="str">
        <f>IF(D17159&lt;=18,"LOW (1-18)","HIGH (19-36)")</f>
        <v>LOW (1-18)</v>
      </c>
      <c r="G17159">
        <f>INT((D17159-1)/6)+1</f>
        <v>1</v>
      </c>
      <c r="H17159">
        <f>MOD(D17159-1,6)+1</f>
        <v>6</v>
      </c>
      <c r="I17159">
        <f>37-D17159</f>
        <v>31</v>
      </c>
      <c r="J17159">
        <f>ABS(D17159-D17160)</f>
        <v>28</v>
      </c>
      <c r="K17159">
        <f>AVERAGE(D17159:D17163)</f>
        <v>6</v>
      </c>
      <c r="L17159">
        <f>AVERAGE(D17159:D17178)</f>
        <v>6</v>
      </c>
      <c r="M17159">
        <f>K17159-L17159</f>
        <v>0</v>
      </c>
      <c r="N17159" t="str">
        <f>IF(K17159&gt;L17159,"HIGH ZONE BIAS",IF(K17159&lt;L17159,"LOW ZONE BIAS","EQUILIBRIUM"))</f>
        <v>EQUILIBRIUM</v>
      </c>
    </row>
    <row r="17160">
      <c r="A17160">
        <v>10397</v>
      </c>
      <c r="B17160" t="str">
        <v>2011-06-02</v>
      </c>
      <c r="C17160" t="str">
        <v>Midday</v>
      </c>
      <c r="D17160">
        <v>34</v>
      </c>
      <c r="E17160" t="str">
        <f>IF(MOD(D17160,2)=0,"EVEN","ODD")</f>
        <v>EVEN</v>
      </c>
      <c r="F17160" t="str">
        <f>IF(D17160&lt;=18,"LOW (1-18)","HIGH (19-36)")</f>
        <v>HIGH (19-36)</v>
      </c>
      <c r="G17160">
        <f>INT((D17160-1)/6)+1</f>
        <v>6</v>
      </c>
      <c r="H17160">
        <f>MOD(D17160-1,6)+1</f>
        <v>4</v>
      </c>
      <c r="I17160">
        <f>37-D17160</f>
        <v>3</v>
      </c>
      <c r="J17160">
        <f>ABS(D17160-D17161)</f>
        <v>23</v>
      </c>
      <c r="K17160">
        <f>AVERAGE(D17160:D17164)</f>
        <v>34</v>
      </c>
      <c r="L17160">
        <f>AVERAGE(D17160:D17179)</f>
        <v>34</v>
      </c>
      <c r="M17160">
        <f>K17160-L17160</f>
        <v>0</v>
      </c>
      <c r="N17160" t="str">
        <f>IF(K17160&gt;L17160,"HIGH ZONE BIAS",IF(K17160&lt;L17160,"LOW ZONE BIAS","EQUILIBRIUM"))</f>
        <v>EQUILIBRIUM</v>
      </c>
    </row>
    <row r="17161">
      <c r="A17161">
        <v>10396</v>
      </c>
      <c r="B17161" t="str">
        <v>2011-06-01</v>
      </c>
      <c r="C17161" t="str">
        <v>Evening</v>
      </c>
      <c r="D17161">
        <v>11</v>
      </c>
      <c r="E17161" t="str">
        <f>IF(MOD(D17161,2)=0,"EVEN","ODD")</f>
        <v>ODD</v>
      </c>
      <c r="F17161" t="str">
        <f>IF(D17161&lt;=18,"LOW (1-18)","HIGH (19-36)")</f>
        <v>LOW (1-18)</v>
      </c>
      <c r="G17161">
        <f>INT((D17161-1)/6)+1</f>
        <v>2</v>
      </c>
      <c r="H17161">
        <f>MOD(D17161-1,6)+1</f>
        <v>5</v>
      </c>
      <c r="I17161">
        <f>37-D17161</f>
        <v>26</v>
      </c>
      <c r="J17161">
        <f>ABS(D17161-D17162)</f>
        <v>25</v>
      </c>
      <c r="K17161">
        <f>AVERAGE(D17161:D17165)</f>
        <v>11</v>
      </c>
      <c r="L17161">
        <f>AVERAGE(D17161:D17180)</f>
        <v>11</v>
      </c>
      <c r="M17161">
        <f>K17161-L17161</f>
        <v>0</v>
      </c>
      <c r="N17161" t="str">
        <f>IF(K17161&gt;L17161,"HIGH ZONE BIAS",IF(K17161&lt;L17161,"LOW ZONE BIAS","EQUILIBRIUM"))</f>
        <v>EQUILIBRIUM</v>
      </c>
    </row>
    <row r="17162">
      <c r="A17162">
        <v>10395</v>
      </c>
      <c r="B17162" t="str">
        <v>2011-06-01</v>
      </c>
      <c r="C17162" t="str">
        <v>Midday</v>
      </c>
      <c r="D17162">
        <v>36</v>
      </c>
      <c r="E17162" t="str">
        <f>IF(MOD(D17162,2)=0,"EVEN","ODD")</f>
        <v>EVEN</v>
      </c>
      <c r="F17162" t="str">
        <f>IF(D17162&lt;=18,"LOW (1-18)","HIGH (19-36)")</f>
        <v>HIGH (19-36)</v>
      </c>
      <c r="G17162">
        <f>INT((D17162-1)/6)+1</f>
        <v>6</v>
      </c>
      <c r="H17162">
        <f>MOD(D17162-1,6)+1</f>
        <v>6</v>
      </c>
      <c r="I17162">
        <f>37-D17162</f>
        <v>1</v>
      </c>
      <c r="J17162">
        <f>ABS(D17162-D17163)</f>
        <v>17</v>
      </c>
      <c r="K17162">
        <f>AVERAGE(D17162:D17166)</f>
        <v>36</v>
      </c>
      <c r="L17162">
        <f>AVERAGE(D17162:D17181)</f>
        <v>36</v>
      </c>
      <c r="M17162">
        <f>K17162-L17162</f>
        <v>0</v>
      </c>
      <c r="N17162" t="str">
        <f>IF(K17162&gt;L17162,"HIGH ZONE BIAS",IF(K17162&lt;L17162,"LOW ZONE BIAS","EQUILIBRIUM"))</f>
        <v>EQUILIBRIUM</v>
      </c>
    </row>
    <row r="17163">
      <c r="A17163">
        <v>10394</v>
      </c>
      <c r="B17163" t="str">
        <v>2011-05-31</v>
      </c>
      <c r="C17163" t="str">
        <v>Evening</v>
      </c>
      <c r="D17163">
        <v>19</v>
      </c>
      <c r="E17163" t="str">
        <f>IF(MOD(D17163,2)=0,"EVEN","ODD")</f>
        <v>ODD</v>
      </c>
      <c r="F17163" t="str">
        <f>IF(D17163&lt;=18,"LOW (1-18)","HIGH (19-36)")</f>
        <v>HIGH (19-36)</v>
      </c>
      <c r="G17163">
        <f>INT((D17163-1)/6)+1</f>
        <v>4</v>
      </c>
      <c r="H17163">
        <f>MOD(D17163-1,6)+1</f>
        <v>1</v>
      </c>
      <c r="I17163">
        <f>37-D17163</f>
        <v>18</v>
      </c>
      <c r="J17163">
        <f>ABS(D17163-D17164)</f>
        <v>11</v>
      </c>
      <c r="K17163">
        <f>AVERAGE(D17163:D17167)</f>
        <v>19</v>
      </c>
      <c r="L17163">
        <f>AVERAGE(D17163:D17182)</f>
        <v>19</v>
      </c>
      <c r="M17163">
        <f>K17163-L17163</f>
        <v>0</v>
      </c>
      <c r="N17163" t="str">
        <f>IF(K17163&gt;L17163,"HIGH ZONE BIAS",IF(K17163&lt;L17163,"LOW ZONE BIAS","EQUILIBRIUM"))</f>
        <v>EQUILIBRIUM</v>
      </c>
    </row>
    <row r="17164">
      <c r="A17164">
        <v>10393</v>
      </c>
      <c r="B17164" t="str">
        <v>2011-05-31</v>
      </c>
      <c r="C17164" t="str">
        <v>Midday</v>
      </c>
      <c r="D17164">
        <v>8</v>
      </c>
      <c r="E17164" t="str">
        <f>IF(MOD(D17164,2)=0,"EVEN","ODD")</f>
        <v>EVEN</v>
      </c>
      <c r="F17164" t="str">
        <f>IF(D17164&lt;=18,"LOW (1-18)","HIGH (19-36)")</f>
        <v>LOW (1-18)</v>
      </c>
      <c r="G17164">
        <f>INT((D17164-1)/6)+1</f>
        <v>2</v>
      </c>
      <c r="H17164">
        <f>MOD(D17164-1,6)+1</f>
        <v>2</v>
      </c>
      <c r="I17164">
        <f>37-D17164</f>
        <v>29</v>
      </c>
      <c r="J17164">
        <f>ABS(D17164-D17165)</f>
        <v>7</v>
      </c>
      <c r="K17164">
        <f>AVERAGE(D17164:D17168)</f>
        <v>8</v>
      </c>
      <c r="L17164">
        <f>AVERAGE(D17164:D17183)</f>
        <v>8</v>
      </c>
      <c r="M17164">
        <f>K17164-L17164</f>
        <v>0</v>
      </c>
      <c r="N17164" t="str">
        <f>IF(K17164&gt;L17164,"HIGH ZONE BIAS",IF(K17164&lt;L17164,"LOW ZONE BIAS","EQUILIBRIUM"))</f>
        <v>EQUILIBRIUM</v>
      </c>
    </row>
    <row r="17165">
      <c r="A17165">
        <v>10392</v>
      </c>
      <c r="B17165" t="str">
        <v>2011-05-30</v>
      </c>
      <c r="C17165" t="str">
        <v>Evening</v>
      </c>
      <c r="D17165">
        <v>1</v>
      </c>
      <c r="E17165" t="str">
        <f>IF(MOD(D17165,2)=0,"EVEN","ODD")</f>
        <v>ODD</v>
      </c>
      <c r="F17165" t="str">
        <f>IF(D17165&lt;=18,"LOW (1-18)","HIGH (19-36)")</f>
        <v>LOW (1-18)</v>
      </c>
      <c r="G17165">
        <f>INT((D17165-1)/6)+1</f>
        <v>1</v>
      </c>
      <c r="H17165">
        <f>MOD(D17165-1,6)+1</f>
        <v>1</v>
      </c>
      <c r="I17165">
        <f>37-D17165</f>
        <v>36</v>
      </c>
      <c r="J17165">
        <f>ABS(D17165-D17166)</f>
        <v>33</v>
      </c>
      <c r="K17165">
        <f>AVERAGE(D17165:D17169)</f>
        <v>1</v>
      </c>
      <c r="L17165">
        <f>AVERAGE(D17165:D17184)</f>
        <v>1</v>
      </c>
      <c r="M17165">
        <f>K17165-L17165</f>
        <v>0</v>
      </c>
      <c r="N17165" t="str">
        <f>IF(K17165&gt;L17165,"HIGH ZONE BIAS",IF(K17165&lt;L17165,"LOW ZONE BIAS","EQUILIBRIUM"))</f>
        <v>EQUILIBRIUM</v>
      </c>
    </row>
    <row r="17166">
      <c r="A17166">
        <v>10391</v>
      </c>
      <c r="B17166" t="str">
        <v>2011-05-30</v>
      </c>
      <c r="C17166" t="str">
        <v>Midday</v>
      </c>
      <c r="D17166">
        <v>34</v>
      </c>
      <c r="E17166" t="str">
        <f>IF(MOD(D17166,2)=0,"EVEN","ODD")</f>
        <v>EVEN</v>
      </c>
      <c r="F17166" t="str">
        <f>IF(D17166&lt;=18,"LOW (1-18)","HIGH (19-36)")</f>
        <v>HIGH (19-36)</v>
      </c>
      <c r="G17166">
        <f>INT((D17166-1)/6)+1</f>
        <v>6</v>
      </c>
      <c r="H17166">
        <f>MOD(D17166-1,6)+1</f>
        <v>4</v>
      </c>
      <c r="I17166">
        <f>37-D17166</f>
        <v>3</v>
      </c>
      <c r="J17166">
        <f>ABS(D17166-D17167)</f>
        <v>17</v>
      </c>
      <c r="K17166">
        <f>AVERAGE(D17166:D17170)</f>
        <v>34</v>
      </c>
      <c r="L17166">
        <f>AVERAGE(D17166:D17185)</f>
        <v>34</v>
      </c>
      <c r="M17166">
        <f>K17166-L17166</f>
        <v>0</v>
      </c>
      <c r="N17166" t="str">
        <f>IF(K17166&gt;L17166,"HIGH ZONE BIAS",IF(K17166&lt;L17166,"LOW ZONE BIAS","EQUILIBRIUM"))</f>
        <v>EQUILIBRIUM</v>
      </c>
    </row>
    <row r="17167">
      <c r="A17167">
        <v>10390</v>
      </c>
      <c r="B17167" t="str">
        <v>2011-05-28</v>
      </c>
      <c r="C17167" t="str">
        <v>Evening</v>
      </c>
      <c r="D17167">
        <v>17</v>
      </c>
      <c r="E17167" t="str">
        <f>IF(MOD(D17167,2)=0,"EVEN","ODD")</f>
        <v>ODD</v>
      </c>
      <c r="F17167" t="str">
        <f>IF(D17167&lt;=18,"LOW (1-18)","HIGH (19-36)")</f>
        <v>LOW (1-18)</v>
      </c>
      <c r="G17167">
        <f>INT((D17167-1)/6)+1</f>
        <v>3</v>
      </c>
      <c r="H17167">
        <f>MOD(D17167-1,6)+1</f>
        <v>5</v>
      </c>
      <c r="I17167">
        <f>37-D17167</f>
        <v>20</v>
      </c>
      <c r="J17167">
        <f>ABS(D17167-D17168)</f>
        <v>5</v>
      </c>
      <c r="K17167">
        <f>AVERAGE(D17167:D17171)</f>
        <v>17</v>
      </c>
      <c r="L17167">
        <f>AVERAGE(D17167:D17186)</f>
        <v>17</v>
      </c>
      <c r="M17167">
        <f>K17167-L17167</f>
        <v>0</v>
      </c>
      <c r="N17167" t="str">
        <f>IF(K17167&gt;L17167,"HIGH ZONE BIAS",IF(K17167&lt;L17167,"LOW ZONE BIAS","EQUILIBRIUM"))</f>
        <v>EQUILIBRIUM</v>
      </c>
    </row>
    <row r="17168">
      <c r="A17168">
        <v>10389</v>
      </c>
      <c r="B17168" t="str">
        <v>2011-05-28</v>
      </c>
      <c r="C17168" t="str">
        <v>Midday</v>
      </c>
      <c r="D17168">
        <v>12</v>
      </c>
      <c r="E17168" t="str">
        <f>IF(MOD(D17168,2)=0,"EVEN","ODD")</f>
        <v>EVEN</v>
      </c>
      <c r="F17168" t="str">
        <f>IF(D17168&lt;=18,"LOW (1-18)","HIGH (19-36)")</f>
        <v>LOW (1-18)</v>
      </c>
      <c r="G17168">
        <f>INT((D17168-1)/6)+1</f>
        <v>2</v>
      </c>
      <c r="H17168">
        <f>MOD(D17168-1,6)+1</f>
        <v>6</v>
      </c>
      <c r="I17168">
        <f>37-D17168</f>
        <v>25</v>
      </c>
      <c r="J17168">
        <f>ABS(D17168-D17169)</f>
        <v>4</v>
      </c>
      <c r="K17168">
        <f>AVERAGE(D17168:D17172)</f>
        <v>12</v>
      </c>
      <c r="L17168">
        <f>AVERAGE(D17168:D17187)</f>
        <v>12</v>
      </c>
      <c r="M17168">
        <f>K17168-L17168</f>
        <v>0</v>
      </c>
      <c r="N17168" t="str">
        <f>IF(K17168&gt;L17168,"HIGH ZONE BIAS",IF(K17168&lt;L17168,"LOW ZONE BIAS","EQUILIBRIUM"))</f>
        <v>EQUILIBRIUM</v>
      </c>
    </row>
    <row r="17169">
      <c r="A17169">
        <v>10388</v>
      </c>
      <c r="B17169" t="str">
        <v>2011-05-27</v>
      </c>
      <c r="C17169" t="str">
        <v>Evening</v>
      </c>
      <c r="D17169">
        <v>16</v>
      </c>
      <c r="E17169" t="str">
        <f>IF(MOD(D17169,2)=0,"EVEN","ODD")</f>
        <v>EVEN</v>
      </c>
      <c r="F17169" t="str">
        <f>IF(D17169&lt;=18,"LOW (1-18)","HIGH (19-36)")</f>
        <v>LOW (1-18)</v>
      </c>
      <c r="G17169">
        <f>INT((D17169-1)/6)+1</f>
        <v>3</v>
      </c>
      <c r="H17169">
        <f>MOD(D17169-1,6)+1</f>
        <v>4</v>
      </c>
      <c r="I17169">
        <f>37-D17169</f>
        <v>21</v>
      </c>
      <c r="J17169">
        <f>ABS(D17169-D17170)</f>
        <v>2</v>
      </c>
      <c r="K17169">
        <f>AVERAGE(D17169:D17173)</f>
        <v>16</v>
      </c>
      <c r="L17169">
        <f>AVERAGE(D17169:D17188)</f>
        <v>16</v>
      </c>
      <c r="M17169">
        <f>K17169-L17169</f>
        <v>0</v>
      </c>
      <c r="N17169" t="str">
        <f>IF(K17169&gt;L17169,"HIGH ZONE BIAS",IF(K17169&lt;L17169,"LOW ZONE BIAS","EQUILIBRIUM"))</f>
        <v>EQUILIBRIUM</v>
      </c>
    </row>
    <row r="17170">
      <c r="A17170">
        <v>10387</v>
      </c>
      <c r="B17170" t="str">
        <v>2011-05-27</v>
      </c>
      <c r="C17170" t="str">
        <v>Midday</v>
      </c>
      <c r="D17170">
        <v>18</v>
      </c>
      <c r="E17170" t="str">
        <f>IF(MOD(D17170,2)=0,"EVEN","ODD")</f>
        <v>EVEN</v>
      </c>
      <c r="F17170" t="str">
        <f>IF(D17170&lt;=18,"LOW (1-18)","HIGH (19-36)")</f>
        <v>LOW (1-18)</v>
      </c>
      <c r="G17170">
        <f>INT((D17170-1)/6)+1</f>
        <v>3</v>
      </c>
      <c r="H17170">
        <f>MOD(D17170-1,6)+1</f>
        <v>6</v>
      </c>
      <c r="I17170">
        <f>37-D17170</f>
        <v>19</v>
      </c>
      <c r="J17170">
        <f>ABS(D17170-D17171)</f>
        <v>13</v>
      </c>
      <c r="K17170">
        <f>AVERAGE(D17170:D17174)</f>
        <v>18</v>
      </c>
      <c r="L17170">
        <f>AVERAGE(D17170:D17189)</f>
        <v>18</v>
      </c>
      <c r="M17170">
        <f>K17170-L17170</f>
        <v>0</v>
      </c>
      <c r="N17170" t="str">
        <f>IF(K17170&gt;L17170,"HIGH ZONE BIAS",IF(K17170&lt;L17170,"LOW ZONE BIAS","EQUILIBRIUM"))</f>
        <v>EQUILIBRIUM</v>
      </c>
    </row>
    <row r="17171">
      <c r="A17171">
        <v>10386</v>
      </c>
      <c r="B17171" t="str">
        <v>2011-05-26</v>
      </c>
      <c r="C17171" t="str">
        <v>Evening</v>
      </c>
      <c r="D17171">
        <v>31</v>
      </c>
      <c r="E17171" t="str">
        <f>IF(MOD(D17171,2)=0,"EVEN","ODD")</f>
        <v>ODD</v>
      </c>
      <c r="F17171" t="str">
        <f>IF(D17171&lt;=18,"LOW (1-18)","HIGH (19-36)")</f>
        <v>HIGH (19-36)</v>
      </c>
      <c r="G17171">
        <f>INT((D17171-1)/6)+1</f>
        <v>6</v>
      </c>
      <c r="H17171">
        <f>MOD(D17171-1,6)+1</f>
        <v>1</v>
      </c>
      <c r="I17171">
        <f>37-D17171</f>
        <v>6</v>
      </c>
      <c r="J17171">
        <f>ABS(D17171-D17172)</f>
        <v>5</v>
      </c>
      <c r="K17171">
        <f>AVERAGE(D17171:D17175)</f>
        <v>31</v>
      </c>
      <c r="L17171">
        <f>AVERAGE(D17171:D17190)</f>
        <v>31</v>
      </c>
      <c r="M17171">
        <f>K17171-L17171</f>
        <v>0</v>
      </c>
      <c r="N17171" t="str">
        <f>IF(K17171&gt;L17171,"HIGH ZONE BIAS",IF(K17171&lt;L17171,"LOW ZONE BIAS","EQUILIBRIUM"))</f>
        <v>EQUILIBRIUM</v>
      </c>
    </row>
    <row r="17172">
      <c r="A17172">
        <v>10385</v>
      </c>
      <c r="B17172" t="str">
        <v>2011-05-26</v>
      </c>
      <c r="C17172" t="str">
        <v>Midday</v>
      </c>
      <c r="D17172">
        <v>36</v>
      </c>
      <c r="E17172" t="str">
        <f>IF(MOD(D17172,2)=0,"EVEN","ODD")</f>
        <v>EVEN</v>
      </c>
      <c r="F17172" t="str">
        <f>IF(D17172&lt;=18,"LOW (1-18)","HIGH (19-36)")</f>
        <v>HIGH (19-36)</v>
      </c>
      <c r="G17172">
        <f>INT((D17172-1)/6)+1</f>
        <v>6</v>
      </c>
      <c r="H17172">
        <f>MOD(D17172-1,6)+1</f>
        <v>6</v>
      </c>
      <c r="I17172">
        <f>37-D17172</f>
        <v>1</v>
      </c>
      <c r="J17172">
        <f>ABS(D17172-D17173)</f>
        <v>15</v>
      </c>
      <c r="K17172">
        <f>AVERAGE(D17172:D17176)</f>
        <v>36</v>
      </c>
      <c r="L17172">
        <f>AVERAGE(D17172:D17191)</f>
        <v>36</v>
      </c>
      <c r="M17172">
        <f>K17172-L17172</f>
        <v>0</v>
      </c>
      <c r="N17172" t="str">
        <f>IF(K17172&gt;L17172,"HIGH ZONE BIAS",IF(K17172&lt;L17172,"LOW ZONE BIAS","EQUILIBRIUM"))</f>
        <v>EQUILIBRIUM</v>
      </c>
    </row>
    <row r="17173">
      <c r="A17173">
        <v>10384</v>
      </c>
      <c r="B17173" t="str">
        <v>2011-05-25</v>
      </c>
      <c r="C17173" t="str">
        <v>Evening</v>
      </c>
      <c r="D17173">
        <v>21</v>
      </c>
      <c r="E17173" t="str">
        <f>IF(MOD(D17173,2)=0,"EVEN","ODD")</f>
        <v>ODD</v>
      </c>
      <c r="F17173" t="str">
        <f>IF(D17173&lt;=18,"LOW (1-18)","HIGH (19-36)")</f>
        <v>HIGH (19-36)</v>
      </c>
      <c r="G17173">
        <f>INT((D17173-1)/6)+1</f>
        <v>4</v>
      </c>
      <c r="H17173">
        <f>MOD(D17173-1,6)+1</f>
        <v>3</v>
      </c>
      <c r="I17173">
        <f>37-D17173</f>
        <v>16</v>
      </c>
      <c r="J17173">
        <f>ABS(D17173-D17174)</f>
        <v>3</v>
      </c>
      <c r="K17173">
        <f>AVERAGE(D17173:D17177)</f>
        <v>21</v>
      </c>
      <c r="L17173">
        <f>AVERAGE(D17173:D17192)</f>
        <v>21</v>
      </c>
      <c r="M17173">
        <f>K17173-L17173</f>
        <v>0</v>
      </c>
      <c r="N17173" t="str">
        <f>IF(K17173&gt;L17173,"HIGH ZONE BIAS",IF(K17173&lt;L17173,"LOW ZONE BIAS","EQUILIBRIUM"))</f>
        <v>EQUILIBRIUM</v>
      </c>
    </row>
    <row r="17174">
      <c r="A17174">
        <v>10383</v>
      </c>
      <c r="B17174" t="str">
        <v>2011-05-25</v>
      </c>
      <c r="C17174" t="str">
        <v>Midday</v>
      </c>
      <c r="D17174">
        <v>18</v>
      </c>
      <c r="E17174" t="str">
        <f>IF(MOD(D17174,2)=0,"EVEN","ODD")</f>
        <v>EVEN</v>
      </c>
      <c r="F17174" t="str">
        <f>IF(D17174&lt;=18,"LOW (1-18)","HIGH (19-36)")</f>
        <v>LOW (1-18)</v>
      </c>
      <c r="G17174">
        <f>INT((D17174-1)/6)+1</f>
        <v>3</v>
      </c>
      <c r="H17174">
        <f>MOD(D17174-1,6)+1</f>
        <v>6</v>
      </c>
      <c r="I17174">
        <f>37-D17174</f>
        <v>19</v>
      </c>
      <c r="J17174">
        <f>ABS(D17174-D17175)</f>
        <v>1</v>
      </c>
      <c r="K17174">
        <f>AVERAGE(D17174:D17178)</f>
        <v>18</v>
      </c>
      <c r="L17174">
        <f>AVERAGE(D17174:D17193)</f>
        <v>18</v>
      </c>
      <c r="M17174">
        <f>K17174-L17174</f>
        <v>0</v>
      </c>
      <c r="N17174" t="str">
        <f>IF(K17174&gt;L17174,"HIGH ZONE BIAS",IF(K17174&lt;L17174,"LOW ZONE BIAS","EQUILIBRIUM"))</f>
        <v>EQUILIBRIUM</v>
      </c>
    </row>
    <row r="17175">
      <c r="A17175">
        <v>10382</v>
      </c>
      <c r="B17175" t="str">
        <v>2011-05-24</v>
      </c>
      <c r="C17175" t="str">
        <v>Evening</v>
      </c>
      <c r="D17175">
        <v>19</v>
      </c>
      <c r="E17175" t="str">
        <f>IF(MOD(D17175,2)=0,"EVEN","ODD")</f>
        <v>ODD</v>
      </c>
      <c r="F17175" t="str">
        <f>IF(D17175&lt;=18,"LOW (1-18)","HIGH (19-36)")</f>
        <v>HIGH (19-36)</v>
      </c>
      <c r="G17175">
        <f>INT((D17175-1)/6)+1</f>
        <v>4</v>
      </c>
      <c r="H17175">
        <f>MOD(D17175-1,6)+1</f>
        <v>1</v>
      </c>
      <c r="I17175">
        <f>37-D17175</f>
        <v>18</v>
      </c>
      <c r="J17175">
        <f>ABS(D17175-D17176)</f>
        <v>12</v>
      </c>
      <c r="K17175">
        <f>AVERAGE(D17175:D17179)</f>
        <v>19</v>
      </c>
      <c r="L17175">
        <f>AVERAGE(D17175:D17194)</f>
        <v>19</v>
      </c>
      <c r="M17175">
        <f>K17175-L17175</f>
        <v>0</v>
      </c>
      <c r="N17175" t="str">
        <f>IF(K17175&gt;L17175,"HIGH ZONE BIAS",IF(K17175&lt;L17175,"LOW ZONE BIAS","EQUILIBRIUM"))</f>
        <v>EQUILIBRIUM</v>
      </c>
    </row>
    <row r="17176">
      <c r="A17176">
        <v>10381</v>
      </c>
      <c r="B17176" t="str">
        <v>2011-05-24</v>
      </c>
      <c r="C17176" t="str">
        <v>Midday</v>
      </c>
      <c r="D17176">
        <v>7</v>
      </c>
      <c r="E17176" t="str">
        <f>IF(MOD(D17176,2)=0,"EVEN","ODD")</f>
        <v>ODD</v>
      </c>
      <c r="F17176" t="str">
        <f>IF(D17176&lt;=18,"LOW (1-18)","HIGH (19-36)")</f>
        <v>LOW (1-18)</v>
      </c>
      <c r="G17176">
        <f>INT((D17176-1)/6)+1</f>
        <v>2</v>
      </c>
      <c r="H17176">
        <f>MOD(D17176-1,6)+1</f>
        <v>1</v>
      </c>
      <c r="I17176">
        <f>37-D17176</f>
        <v>30</v>
      </c>
      <c r="J17176">
        <f>ABS(D17176-D17177)</f>
        <v>17</v>
      </c>
      <c r="K17176">
        <f>AVERAGE(D17176:D17180)</f>
        <v>7</v>
      </c>
      <c r="L17176">
        <f>AVERAGE(D17176:D17195)</f>
        <v>7</v>
      </c>
      <c r="M17176">
        <f>K17176-L17176</f>
        <v>0</v>
      </c>
      <c r="N17176" t="str">
        <f>IF(K17176&gt;L17176,"HIGH ZONE BIAS",IF(K17176&lt;L17176,"LOW ZONE BIAS","EQUILIBRIUM"))</f>
        <v>EQUILIBRIUM</v>
      </c>
    </row>
    <row r="17177">
      <c r="A17177">
        <v>10380</v>
      </c>
      <c r="B17177" t="str">
        <v>2011-05-23</v>
      </c>
      <c r="C17177" t="str">
        <v>Evening</v>
      </c>
      <c r="D17177">
        <v>24</v>
      </c>
      <c r="E17177" t="str">
        <f>IF(MOD(D17177,2)=0,"EVEN","ODD")</f>
        <v>EVEN</v>
      </c>
      <c r="F17177" t="str">
        <f>IF(D17177&lt;=18,"LOW (1-18)","HIGH (19-36)")</f>
        <v>HIGH (19-36)</v>
      </c>
      <c r="G17177">
        <f>INT((D17177-1)/6)+1</f>
        <v>4</v>
      </c>
      <c r="H17177">
        <f>MOD(D17177-1,6)+1</f>
        <v>6</v>
      </c>
      <c r="I17177">
        <f>37-D17177</f>
        <v>13</v>
      </c>
      <c r="J17177">
        <f>ABS(D17177-D17178)</f>
        <v>17</v>
      </c>
      <c r="K17177">
        <f>AVERAGE(D17177:D17181)</f>
        <v>24</v>
      </c>
      <c r="L17177">
        <f>AVERAGE(D17177:D17196)</f>
        <v>24</v>
      </c>
      <c r="M17177">
        <f>K17177-L17177</f>
        <v>0</v>
      </c>
      <c r="N17177" t="str">
        <f>IF(K17177&gt;L17177,"HIGH ZONE BIAS",IF(K17177&lt;L17177,"LOW ZONE BIAS","EQUILIBRIUM"))</f>
        <v>EQUILIBRIUM</v>
      </c>
    </row>
    <row r="17178">
      <c r="A17178">
        <v>10379</v>
      </c>
      <c r="B17178" t="str">
        <v>2011-05-23</v>
      </c>
      <c r="C17178" t="str">
        <v>Midday</v>
      </c>
      <c r="D17178">
        <v>7</v>
      </c>
      <c r="E17178" t="str">
        <f>IF(MOD(D17178,2)=0,"EVEN","ODD")</f>
        <v>ODD</v>
      </c>
      <c r="F17178" t="str">
        <f>IF(D17178&lt;=18,"LOW (1-18)","HIGH (19-36)")</f>
        <v>LOW (1-18)</v>
      </c>
      <c r="G17178">
        <f>INT((D17178-1)/6)+1</f>
        <v>2</v>
      </c>
      <c r="H17178">
        <f>MOD(D17178-1,6)+1</f>
        <v>1</v>
      </c>
      <c r="I17178">
        <f>37-D17178</f>
        <v>30</v>
      </c>
      <c r="J17178">
        <f>ABS(D17178-D17179)</f>
        <v>4</v>
      </c>
      <c r="K17178">
        <f>AVERAGE(D17178:D17182)</f>
        <v>7</v>
      </c>
      <c r="L17178">
        <f>AVERAGE(D17178:D17197)</f>
        <v>7</v>
      </c>
      <c r="M17178">
        <f>K17178-L17178</f>
        <v>0</v>
      </c>
      <c r="N17178" t="str">
        <f>IF(K17178&gt;L17178,"HIGH ZONE BIAS",IF(K17178&lt;L17178,"LOW ZONE BIAS","EQUILIBRIUM"))</f>
        <v>EQUILIBRIUM</v>
      </c>
    </row>
    <row r="17179">
      <c r="A17179">
        <v>10378</v>
      </c>
      <c r="B17179" t="str">
        <v>2011-05-21</v>
      </c>
      <c r="C17179" t="str">
        <v>Evening</v>
      </c>
      <c r="D17179">
        <v>3</v>
      </c>
      <c r="E17179" t="str">
        <f>IF(MOD(D17179,2)=0,"EVEN","ODD")</f>
        <v>ODD</v>
      </c>
      <c r="F17179" t="str">
        <f>IF(D17179&lt;=18,"LOW (1-18)","HIGH (19-36)")</f>
        <v>LOW (1-18)</v>
      </c>
      <c r="G17179">
        <f>INT((D17179-1)/6)+1</f>
        <v>1</v>
      </c>
      <c r="H17179">
        <f>MOD(D17179-1,6)+1</f>
        <v>3</v>
      </c>
      <c r="I17179">
        <f>37-D17179</f>
        <v>34</v>
      </c>
      <c r="J17179">
        <f>ABS(D17179-D17180)</f>
        <v>23</v>
      </c>
      <c r="K17179">
        <f>AVERAGE(D17179:D17183)</f>
        <v>3</v>
      </c>
      <c r="L17179">
        <f>AVERAGE(D17179:D17198)</f>
        <v>3</v>
      </c>
      <c r="M17179">
        <f>K17179-L17179</f>
        <v>0</v>
      </c>
      <c r="N17179" t="str">
        <f>IF(K17179&gt;L17179,"HIGH ZONE BIAS",IF(K17179&lt;L17179,"LOW ZONE BIAS","EQUILIBRIUM"))</f>
        <v>EQUILIBRIUM</v>
      </c>
    </row>
    <row r="17180">
      <c r="A17180">
        <v>10377</v>
      </c>
      <c r="B17180" t="str">
        <v>2011-05-21</v>
      </c>
      <c r="C17180" t="str">
        <v>Midday</v>
      </c>
      <c r="D17180">
        <v>26</v>
      </c>
      <c r="E17180" t="str">
        <f>IF(MOD(D17180,2)=0,"EVEN","ODD")</f>
        <v>EVEN</v>
      </c>
      <c r="F17180" t="str">
        <f>IF(D17180&lt;=18,"LOW (1-18)","HIGH (19-36)")</f>
        <v>HIGH (19-36)</v>
      </c>
      <c r="G17180">
        <f>INT((D17180-1)/6)+1</f>
        <v>5</v>
      </c>
      <c r="H17180">
        <f>MOD(D17180-1,6)+1</f>
        <v>2</v>
      </c>
      <c r="I17180">
        <f>37-D17180</f>
        <v>11</v>
      </c>
      <c r="J17180">
        <f>ABS(D17180-D17181)</f>
        <v>18</v>
      </c>
      <c r="K17180">
        <f>AVERAGE(D17180:D17184)</f>
        <v>26</v>
      </c>
      <c r="L17180">
        <f>AVERAGE(D17180:D17199)</f>
        <v>26</v>
      </c>
      <c r="M17180">
        <f>K17180-L17180</f>
        <v>0</v>
      </c>
      <c r="N17180" t="str">
        <f>IF(K17180&gt;L17180,"HIGH ZONE BIAS",IF(K17180&lt;L17180,"LOW ZONE BIAS","EQUILIBRIUM"))</f>
        <v>EQUILIBRIUM</v>
      </c>
    </row>
    <row r="17181">
      <c r="A17181">
        <v>10376</v>
      </c>
      <c r="B17181" t="str">
        <v>2011-05-20</v>
      </c>
      <c r="C17181" t="str">
        <v>Evening</v>
      </c>
      <c r="D17181">
        <v>8</v>
      </c>
      <c r="E17181" t="str">
        <f>IF(MOD(D17181,2)=0,"EVEN","ODD")</f>
        <v>EVEN</v>
      </c>
      <c r="F17181" t="str">
        <f>IF(D17181&lt;=18,"LOW (1-18)","HIGH (19-36)")</f>
        <v>LOW (1-18)</v>
      </c>
      <c r="G17181">
        <f>INT((D17181-1)/6)+1</f>
        <v>2</v>
      </c>
      <c r="H17181">
        <f>MOD(D17181-1,6)+1</f>
        <v>2</v>
      </c>
      <c r="I17181">
        <f>37-D17181</f>
        <v>29</v>
      </c>
      <c r="J17181">
        <f>ABS(D17181-D17182)</f>
        <v>28</v>
      </c>
      <c r="K17181">
        <f>AVERAGE(D17181:D17185)</f>
        <v>8</v>
      </c>
      <c r="L17181">
        <f>AVERAGE(D17181:D17200)</f>
        <v>8</v>
      </c>
      <c r="M17181">
        <f>K17181-L17181</f>
        <v>0</v>
      </c>
      <c r="N17181" t="str">
        <f>IF(K17181&gt;L17181,"HIGH ZONE BIAS",IF(K17181&lt;L17181,"LOW ZONE BIAS","EQUILIBRIUM"))</f>
        <v>EQUILIBRIUM</v>
      </c>
    </row>
    <row r="17182">
      <c r="A17182">
        <v>10375</v>
      </c>
      <c r="B17182" t="str">
        <v>2011-05-20</v>
      </c>
      <c r="C17182" t="str">
        <v>Midday</v>
      </c>
      <c r="D17182">
        <v>36</v>
      </c>
      <c r="E17182" t="str">
        <f>IF(MOD(D17182,2)=0,"EVEN","ODD")</f>
        <v>EVEN</v>
      </c>
      <c r="F17182" t="str">
        <f>IF(D17182&lt;=18,"LOW (1-18)","HIGH (19-36)")</f>
        <v>HIGH (19-36)</v>
      </c>
      <c r="G17182">
        <f>INT((D17182-1)/6)+1</f>
        <v>6</v>
      </c>
      <c r="H17182">
        <f>MOD(D17182-1,6)+1</f>
        <v>6</v>
      </c>
      <c r="I17182">
        <f>37-D17182</f>
        <v>1</v>
      </c>
      <c r="J17182">
        <f>ABS(D17182-D17183)</f>
        <v>23</v>
      </c>
      <c r="K17182">
        <f>AVERAGE(D17182:D17186)</f>
        <v>36</v>
      </c>
      <c r="L17182">
        <f>AVERAGE(D17182:D17201)</f>
        <v>36</v>
      </c>
      <c r="M17182">
        <f>K17182-L17182</f>
        <v>0</v>
      </c>
      <c r="N17182" t="str">
        <f>IF(K17182&gt;L17182,"HIGH ZONE BIAS",IF(K17182&lt;L17182,"LOW ZONE BIAS","EQUILIBRIUM"))</f>
        <v>EQUILIBRIUM</v>
      </c>
    </row>
    <row r="17183">
      <c r="A17183">
        <v>10374</v>
      </c>
      <c r="B17183" t="str">
        <v>2011-05-19</v>
      </c>
      <c r="C17183" t="str">
        <v>Evening</v>
      </c>
      <c r="D17183">
        <v>13</v>
      </c>
      <c r="E17183" t="str">
        <f>IF(MOD(D17183,2)=0,"EVEN","ODD")</f>
        <v>ODD</v>
      </c>
      <c r="F17183" t="str">
        <f>IF(D17183&lt;=18,"LOW (1-18)","HIGH (19-36)")</f>
        <v>LOW (1-18)</v>
      </c>
      <c r="G17183">
        <f>INT((D17183-1)/6)+1</f>
        <v>3</v>
      </c>
      <c r="H17183">
        <f>MOD(D17183-1,6)+1</f>
        <v>1</v>
      </c>
      <c r="I17183">
        <f>37-D17183</f>
        <v>24</v>
      </c>
      <c r="J17183">
        <f>ABS(D17183-D17184)</f>
        <v>10</v>
      </c>
      <c r="K17183">
        <f>AVERAGE(D17183:D17187)</f>
        <v>13</v>
      </c>
      <c r="L17183">
        <f>AVERAGE(D17183:D17202)</f>
        <v>13</v>
      </c>
      <c r="M17183">
        <f>K17183-L17183</f>
        <v>0</v>
      </c>
      <c r="N17183" t="str">
        <f>IF(K17183&gt;L17183,"HIGH ZONE BIAS",IF(K17183&lt;L17183,"LOW ZONE BIAS","EQUILIBRIUM"))</f>
        <v>EQUILIBRIUM</v>
      </c>
    </row>
    <row r="17184">
      <c r="A17184">
        <v>10373</v>
      </c>
      <c r="B17184" t="str">
        <v>2011-05-19</v>
      </c>
      <c r="C17184" t="str">
        <v>Midday</v>
      </c>
      <c r="D17184">
        <v>23</v>
      </c>
      <c r="E17184" t="str">
        <f>IF(MOD(D17184,2)=0,"EVEN","ODD")</f>
        <v>ODD</v>
      </c>
      <c r="F17184" t="str">
        <f>IF(D17184&lt;=18,"LOW (1-18)","HIGH (19-36)")</f>
        <v>HIGH (19-36)</v>
      </c>
      <c r="G17184">
        <f>INT((D17184-1)/6)+1</f>
        <v>4</v>
      </c>
      <c r="H17184">
        <f>MOD(D17184-1,6)+1</f>
        <v>5</v>
      </c>
      <c r="I17184">
        <f>37-D17184</f>
        <v>14</v>
      </c>
      <c r="J17184">
        <f>ABS(D17184-D17185)</f>
        <v>6</v>
      </c>
      <c r="K17184">
        <f>AVERAGE(D17184:D17188)</f>
        <v>23</v>
      </c>
      <c r="L17184">
        <f>AVERAGE(D17184:D17203)</f>
        <v>23</v>
      </c>
      <c r="M17184">
        <f>K17184-L17184</f>
        <v>0</v>
      </c>
      <c r="N17184" t="str">
        <f>IF(K17184&gt;L17184,"HIGH ZONE BIAS",IF(K17184&lt;L17184,"LOW ZONE BIAS","EQUILIBRIUM"))</f>
        <v>EQUILIBRIUM</v>
      </c>
    </row>
    <row r="17185">
      <c r="A17185">
        <v>10372</v>
      </c>
      <c r="B17185" t="str">
        <v>2011-05-18</v>
      </c>
      <c r="C17185" t="str">
        <v>Evening</v>
      </c>
      <c r="D17185">
        <v>29</v>
      </c>
      <c r="E17185" t="str">
        <f>IF(MOD(D17185,2)=0,"EVEN","ODD")</f>
        <v>ODD</v>
      </c>
      <c r="F17185" t="str">
        <f>IF(D17185&lt;=18,"LOW (1-18)","HIGH (19-36)")</f>
        <v>HIGH (19-36)</v>
      </c>
      <c r="G17185">
        <f>INT((D17185-1)/6)+1</f>
        <v>5</v>
      </c>
      <c r="H17185">
        <f>MOD(D17185-1,6)+1</f>
        <v>5</v>
      </c>
      <c r="I17185">
        <f>37-D17185</f>
        <v>8</v>
      </c>
      <c r="J17185">
        <f>ABS(D17185-D17186)</f>
        <v>0</v>
      </c>
      <c r="K17185">
        <f>AVERAGE(D17185:D17189)</f>
        <v>29</v>
      </c>
      <c r="L17185">
        <f>AVERAGE(D17185:D17204)</f>
        <v>29</v>
      </c>
      <c r="M17185">
        <f>K17185-L17185</f>
        <v>0</v>
      </c>
      <c r="N17185" t="str">
        <f>IF(K17185&gt;L17185,"HIGH ZONE BIAS",IF(K17185&lt;L17185,"LOW ZONE BIAS","EQUILIBRIUM"))</f>
        <v>EQUILIBRIUM</v>
      </c>
    </row>
    <row r="17186">
      <c r="A17186">
        <v>10371</v>
      </c>
      <c r="B17186" t="str">
        <v>2011-05-18</v>
      </c>
      <c r="C17186" t="str">
        <v>Midday</v>
      </c>
      <c r="D17186">
        <v>29</v>
      </c>
      <c r="E17186" t="str">
        <f>IF(MOD(D17186,2)=0,"EVEN","ODD")</f>
        <v>ODD</v>
      </c>
      <c r="F17186" t="str">
        <f>IF(D17186&lt;=18,"LOW (1-18)","HIGH (19-36)")</f>
        <v>HIGH (19-36)</v>
      </c>
      <c r="G17186">
        <f>INT((D17186-1)/6)+1</f>
        <v>5</v>
      </c>
      <c r="H17186">
        <f>MOD(D17186-1,6)+1</f>
        <v>5</v>
      </c>
      <c r="I17186">
        <f>37-D17186</f>
        <v>8</v>
      </c>
      <c r="J17186">
        <f>ABS(D17186-D17187)</f>
        <v>18</v>
      </c>
      <c r="K17186">
        <f>AVERAGE(D17186:D17190)</f>
        <v>29</v>
      </c>
      <c r="L17186">
        <f>AVERAGE(D17186:D17205)</f>
        <v>29</v>
      </c>
      <c r="M17186">
        <f>K17186-L17186</f>
        <v>0</v>
      </c>
      <c r="N17186" t="str">
        <f>IF(K17186&gt;L17186,"HIGH ZONE BIAS",IF(K17186&lt;L17186,"LOW ZONE BIAS","EQUILIBRIUM"))</f>
        <v>EQUILIBRIUM</v>
      </c>
    </row>
    <row r="17187">
      <c r="A17187">
        <v>10370</v>
      </c>
      <c r="B17187" t="str">
        <v>2011-05-17</v>
      </c>
      <c r="C17187" t="str">
        <v>Evening</v>
      </c>
      <c r="D17187">
        <v>11</v>
      </c>
      <c r="E17187" t="str">
        <f>IF(MOD(D17187,2)=0,"EVEN","ODD")</f>
        <v>ODD</v>
      </c>
      <c r="F17187" t="str">
        <f>IF(D17187&lt;=18,"LOW (1-18)","HIGH (19-36)")</f>
        <v>LOW (1-18)</v>
      </c>
      <c r="G17187">
        <f>INT((D17187-1)/6)+1</f>
        <v>2</v>
      </c>
      <c r="H17187">
        <f>MOD(D17187-1,6)+1</f>
        <v>5</v>
      </c>
      <c r="I17187">
        <f>37-D17187</f>
        <v>26</v>
      </c>
      <c r="J17187">
        <f>ABS(D17187-D17188)</f>
        <v>23</v>
      </c>
      <c r="K17187">
        <f>AVERAGE(D17187:D17191)</f>
        <v>11</v>
      </c>
      <c r="L17187">
        <f>AVERAGE(D17187:D17206)</f>
        <v>11</v>
      </c>
      <c r="M17187">
        <f>K17187-L17187</f>
        <v>0</v>
      </c>
      <c r="N17187" t="str">
        <f>IF(K17187&gt;L17187,"HIGH ZONE BIAS",IF(K17187&lt;L17187,"LOW ZONE BIAS","EQUILIBRIUM"))</f>
        <v>EQUILIBRIUM</v>
      </c>
    </row>
    <row r="17188">
      <c r="A17188">
        <v>10369</v>
      </c>
      <c r="B17188" t="str">
        <v>2011-05-17</v>
      </c>
      <c r="C17188" t="str">
        <v>Midday</v>
      </c>
      <c r="D17188">
        <v>34</v>
      </c>
      <c r="E17188" t="str">
        <f>IF(MOD(D17188,2)=0,"EVEN","ODD")</f>
        <v>EVEN</v>
      </c>
      <c r="F17188" t="str">
        <f>IF(D17188&lt;=18,"LOW (1-18)","HIGH (19-36)")</f>
        <v>HIGH (19-36)</v>
      </c>
      <c r="G17188">
        <f>INT((D17188-1)/6)+1</f>
        <v>6</v>
      </c>
      <c r="H17188">
        <f>MOD(D17188-1,6)+1</f>
        <v>4</v>
      </c>
      <c r="I17188">
        <f>37-D17188</f>
        <v>3</v>
      </c>
      <c r="J17188">
        <f>ABS(D17188-D17189)</f>
        <v>18</v>
      </c>
      <c r="K17188">
        <f>AVERAGE(D17188:D17192)</f>
        <v>34</v>
      </c>
      <c r="L17188">
        <f>AVERAGE(D17188:D17207)</f>
        <v>34</v>
      </c>
      <c r="M17188">
        <f>K17188-L17188</f>
        <v>0</v>
      </c>
      <c r="N17188" t="str">
        <f>IF(K17188&gt;L17188,"HIGH ZONE BIAS",IF(K17188&lt;L17188,"LOW ZONE BIAS","EQUILIBRIUM"))</f>
        <v>EQUILIBRIUM</v>
      </c>
    </row>
    <row r="17189">
      <c r="A17189">
        <v>10368</v>
      </c>
      <c r="B17189" t="str">
        <v>2011-05-16</v>
      </c>
      <c r="C17189" t="str">
        <v>Evening</v>
      </c>
      <c r="D17189">
        <v>16</v>
      </c>
      <c r="E17189" t="str">
        <f>IF(MOD(D17189,2)=0,"EVEN","ODD")</f>
        <v>EVEN</v>
      </c>
      <c r="F17189" t="str">
        <f>IF(D17189&lt;=18,"LOW (1-18)","HIGH (19-36)")</f>
        <v>LOW (1-18)</v>
      </c>
      <c r="G17189">
        <f>INT((D17189-1)/6)+1</f>
        <v>3</v>
      </c>
      <c r="H17189">
        <f>MOD(D17189-1,6)+1</f>
        <v>4</v>
      </c>
      <c r="I17189">
        <f>37-D17189</f>
        <v>21</v>
      </c>
      <c r="J17189">
        <f>ABS(D17189-D17190)</f>
        <v>20</v>
      </c>
      <c r="K17189">
        <f>AVERAGE(D17189:D17193)</f>
        <v>16</v>
      </c>
      <c r="L17189">
        <f>AVERAGE(D17189:D17208)</f>
        <v>16</v>
      </c>
      <c r="M17189">
        <f>K17189-L17189</f>
        <v>0</v>
      </c>
      <c r="N17189" t="str">
        <f>IF(K17189&gt;L17189,"HIGH ZONE BIAS",IF(K17189&lt;L17189,"LOW ZONE BIAS","EQUILIBRIUM"))</f>
        <v>EQUILIBRIUM</v>
      </c>
    </row>
    <row r="17190">
      <c r="A17190">
        <v>10367</v>
      </c>
      <c r="B17190" t="str">
        <v>2011-05-16</v>
      </c>
      <c r="C17190" t="str">
        <v>Midday</v>
      </c>
      <c r="D17190">
        <v>36</v>
      </c>
      <c r="E17190" t="str">
        <f>IF(MOD(D17190,2)=0,"EVEN","ODD")</f>
        <v>EVEN</v>
      </c>
      <c r="F17190" t="str">
        <f>IF(D17190&lt;=18,"LOW (1-18)","HIGH (19-36)")</f>
        <v>HIGH (19-36)</v>
      </c>
      <c r="G17190">
        <f>INT((D17190-1)/6)+1</f>
        <v>6</v>
      </c>
      <c r="H17190">
        <f>MOD(D17190-1,6)+1</f>
        <v>6</v>
      </c>
      <c r="I17190">
        <f>37-D17190</f>
        <v>1</v>
      </c>
      <c r="J17190">
        <f>ABS(D17190-D17191)</f>
        <v>25</v>
      </c>
      <c r="K17190">
        <f>AVERAGE(D17190:D17194)</f>
        <v>36</v>
      </c>
      <c r="L17190">
        <f>AVERAGE(D17190:D17209)</f>
        <v>36</v>
      </c>
      <c r="M17190">
        <f>K17190-L17190</f>
        <v>0</v>
      </c>
      <c r="N17190" t="str">
        <f>IF(K17190&gt;L17190,"HIGH ZONE BIAS",IF(K17190&lt;L17190,"LOW ZONE BIAS","EQUILIBRIUM"))</f>
        <v>EQUILIBRIUM</v>
      </c>
    </row>
    <row r="17191">
      <c r="A17191">
        <v>10366</v>
      </c>
      <c r="B17191" t="str">
        <v>2011-05-14</v>
      </c>
      <c r="C17191" t="str">
        <v>Evening</v>
      </c>
      <c r="D17191">
        <v>11</v>
      </c>
      <c r="E17191" t="str">
        <f>IF(MOD(D17191,2)=0,"EVEN","ODD")</f>
        <v>ODD</v>
      </c>
      <c r="F17191" t="str">
        <f>IF(D17191&lt;=18,"LOW (1-18)","HIGH (19-36)")</f>
        <v>LOW (1-18)</v>
      </c>
      <c r="G17191">
        <f>INT((D17191-1)/6)+1</f>
        <v>2</v>
      </c>
      <c r="H17191">
        <f>MOD(D17191-1,6)+1</f>
        <v>5</v>
      </c>
      <c r="I17191">
        <f>37-D17191</f>
        <v>26</v>
      </c>
      <c r="J17191">
        <f>ABS(D17191-D17192)</f>
        <v>10</v>
      </c>
      <c r="K17191">
        <f>AVERAGE(D17191:D17195)</f>
        <v>11</v>
      </c>
      <c r="L17191">
        <f>AVERAGE(D17191:D17210)</f>
        <v>11</v>
      </c>
      <c r="M17191">
        <f>K17191-L17191</f>
        <v>0</v>
      </c>
      <c r="N17191" t="str">
        <f>IF(K17191&gt;L17191,"HIGH ZONE BIAS",IF(K17191&lt;L17191,"LOW ZONE BIAS","EQUILIBRIUM"))</f>
        <v>EQUILIBRIUM</v>
      </c>
    </row>
    <row r="17192">
      <c r="A17192">
        <v>10365</v>
      </c>
      <c r="B17192" t="str">
        <v>2011-05-14</v>
      </c>
      <c r="C17192" t="str">
        <v>Midday</v>
      </c>
      <c r="D17192">
        <v>1</v>
      </c>
      <c r="E17192" t="str">
        <f>IF(MOD(D17192,2)=0,"EVEN","ODD")</f>
        <v>ODD</v>
      </c>
      <c r="F17192" t="str">
        <f>IF(D17192&lt;=18,"LOW (1-18)","HIGH (19-36)")</f>
        <v>LOW (1-18)</v>
      </c>
      <c r="G17192">
        <f>INT((D17192-1)/6)+1</f>
        <v>1</v>
      </c>
      <c r="H17192">
        <f>MOD(D17192-1,6)+1</f>
        <v>1</v>
      </c>
      <c r="I17192">
        <f>37-D17192</f>
        <v>36</v>
      </c>
      <c r="J17192">
        <f>ABS(D17192-D17193)</f>
        <v>5</v>
      </c>
      <c r="K17192">
        <f>AVERAGE(D17192:D17196)</f>
        <v>1</v>
      </c>
      <c r="L17192">
        <f>AVERAGE(D17192:D17211)</f>
        <v>1</v>
      </c>
      <c r="M17192">
        <f>K17192-L17192</f>
        <v>0</v>
      </c>
      <c r="N17192" t="str">
        <f>IF(K17192&gt;L17192,"HIGH ZONE BIAS",IF(K17192&lt;L17192,"LOW ZONE BIAS","EQUILIBRIUM"))</f>
        <v>EQUILIBRIUM</v>
      </c>
    </row>
    <row r="17193">
      <c r="A17193">
        <v>10364</v>
      </c>
      <c r="B17193" t="str">
        <v>2011-05-13</v>
      </c>
      <c r="C17193" t="str">
        <v>Evening</v>
      </c>
      <c r="D17193">
        <v>6</v>
      </c>
      <c r="E17193" t="str">
        <f>IF(MOD(D17193,2)=0,"EVEN","ODD")</f>
        <v>EVEN</v>
      </c>
      <c r="F17193" t="str">
        <f>IF(D17193&lt;=18,"LOW (1-18)","HIGH (19-36)")</f>
        <v>LOW (1-18)</v>
      </c>
      <c r="G17193">
        <f>INT((D17193-1)/6)+1</f>
        <v>1</v>
      </c>
      <c r="H17193">
        <f>MOD(D17193-1,6)+1</f>
        <v>6</v>
      </c>
      <c r="I17193">
        <f>37-D17193</f>
        <v>31</v>
      </c>
      <c r="J17193">
        <f>ABS(D17193-D17194)</f>
        <v>14</v>
      </c>
      <c r="K17193">
        <f>AVERAGE(D17193:D17197)</f>
        <v>6</v>
      </c>
      <c r="L17193">
        <f>AVERAGE(D17193:D17212)</f>
        <v>6</v>
      </c>
      <c r="M17193">
        <f>K17193-L17193</f>
        <v>0</v>
      </c>
      <c r="N17193" t="str">
        <f>IF(K17193&gt;L17193,"HIGH ZONE BIAS",IF(K17193&lt;L17193,"LOW ZONE BIAS","EQUILIBRIUM"))</f>
        <v>EQUILIBRIUM</v>
      </c>
    </row>
    <row r="17194">
      <c r="A17194">
        <v>10363</v>
      </c>
      <c r="B17194" t="str">
        <v>2011-05-13</v>
      </c>
      <c r="C17194" t="str">
        <v>Midday</v>
      </c>
      <c r="D17194">
        <v>20</v>
      </c>
      <c r="E17194" t="str">
        <f>IF(MOD(D17194,2)=0,"EVEN","ODD")</f>
        <v>EVEN</v>
      </c>
      <c r="F17194" t="str">
        <f>IF(D17194&lt;=18,"LOW (1-18)","HIGH (19-36)")</f>
        <v>HIGH (19-36)</v>
      </c>
      <c r="G17194">
        <f>INT((D17194-1)/6)+1</f>
        <v>4</v>
      </c>
      <c r="H17194">
        <f>MOD(D17194-1,6)+1</f>
        <v>2</v>
      </c>
      <c r="I17194">
        <f>37-D17194</f>
        <v>17</v>
      </c>
      <c r="J17194">
        <f>ABS(D17194-D17195)</f>
        <v>6</v>
      </c>
      <c r="K17194">
        <f>AVERAGE(D17194:D17198)</f>
        <v>20</v>
      </c>
      <c r="L17194">
        <f>AVERAGE(D17194:D17213)</f>
        <v>20</v>
      </c>
      <c r="M17194">
        <f>K17194-L17194</f>
        <v>0</v>
      </c>
      <c r="N17194" t="str">
        <f>IF(K17194&gt;L17194,"HIGH ZONE BIAS",IF(K17194&lt;L17194,"LOW ZONE BIAS","EQUILIBRIUM"))</f>
        <v>EQUILIBRIUM</v>
      </c>
    </row>
    <row r="17195">
      <c r="A17195">
        <v>10362</v>
      </c>
      <c r="B17195" t="str">
        <v>2011-05-12</v>
      </c>
      <c r="C17195" t="str">
        <v>Evening</v>
      </c>
      <c r="D17195">
        <v>14</v>
      </c>
      <c r="E17195" t="str">
        <f>IF(MOD(D17195,2)=0,"EVEN","ODD")</f>
        <v>EVEN</v>
      </c>
      <c r="F17195" t="str">
        <f>IF(D17195&lt;=18,"LOW (1-18)","HIGH (19-36)")</f>
        <v>LOW (1-18)</v>
      </c>
      <c r="G17195">
        <f>INT((D17195-1)/6)+1</f>
        <v>3</v>
      </c>
      <c r="H17195">
        <f>MOD(D17195-1,6)+1</f>
        <v>2</v>
      </c>
      <c r="I17195">
        <f>37-D17195</f>
        <v>23</v>
      </c>
      <c r="J17195">
        <f>ABS(D17195-D17196)</f>
        <v>1</v>
      </c>
      <c r="K17195">
        <f>AVERAGE(D17195:D17199)</f>
        <v>14</v>
      </c>
      <c r="L17195">
        <f>AVERAGE(D17195:D17214)</f>
        <v>14</v>
      </c>
      <c r="M17195">
        <f>K17195-L17195</f>
        <v>0</v>
      </c>
      <c r="N17195" t="str">
        <f>IF(K17195&gt;L17195,"HIGH ZONE BIAS",IF(K17195&lt;L17195,"LOW ZONE BIAS","EQUILIBRIUM"))</f>
        <v>EQUILIBRIUM</v>
      </c>
    </row>
    <row r="17196">
      <c r="A17196">
        <v>10361</v>
      </c>
      <c r="B17196" t="str">
        <v>2011-05-12</v>
      </c>
      <c r="C17196" t="str">
        <v>Midday</v>
      </c>
      <c r="D17196">
        <v>13</v>
      </c>
      <c r="E17196" t="str">
        <f>IF(MOD(D17196,2)=0,"EVEN","ODD")</f>
        <v>ODD</v>
      </c>
      <c r="F17196" t="str">
        <f>IF(D17196&lt;=18,"LOW (1-18)","HIGH (19-36)")</f>
        <v>LOW (1-18)</v>
      </c>
      <c r="G17196">
        <f>INT((D17196-1)/6)+1</f>
        <v>3</v>
      </c>
      <c r="H17196">
        <f>MOD(D17196-1,6)+1</f>
        <v>1</v>
      </c>
      <c r="I17196">
        <f>37-D17196</f>
        <v>24</v>
      </c>
      <c r="J17196">
        <f>ABS(D17196-D17197)</f>
        <v>17</v>
      </c>
      <c r="K17196">
        <f>AVERAGE(D17196:D17200)</f>
        <v>13</v>
      </c>
      <c r="L17196">
        <f>AVERAGE(D17196:D17215)</f>
        <v>13</v>
      </c>
      <c r="M17196">
        <f>K17196-L17196</f>
        <v>0</v>
      </c>
      <c r="N17196" t="str">
        <f>IF(K17196&gt;L17196,"HIGH ZONE BIAS",IF(K17196&lt;L17196,"LOW ZONE BIAS","EQUILIBRIUM"))</f>
        <v>EQUILIBRIUM</v>
      </c>
    </row>
    <row r="17197">
      <c r="A17197">
        <v>10360</v>
      </c>
      <c r="B17197" t="str">
        <v>2011-05-11</v>
      </c>
      <c r="C17197" t="str">
        <v>Evening</v>
      </c>
      <c r="D17197">
        <v>30</v>
      </c>
      <c r="E17197" t="str">
        <f>IF(MOD(D17197,2)=0,"EVEN","ODD")</f>
        <v>EVEN</v>
      </c>
      <c r="F17197" t="str">
        <f>IF(D17197&lt;=18,"LOW (1-18)","HIGH (19-36)")</f>
        <v>HIGH (19-36)</v>
      </c>
      <c r="G17197">
        <f>INT((D17197-1)/6)+1</f>
        <v>5</v>
      </c>
      <c r="H17197">
        <f>MOD(D17197-1,6)+1</f>
        <v>6</v>
      </c>
      <c r="I17197">
        <f>37-D17197</f>
        <v>7</v>
      </c>
      <c r="J17197">
        <f>ABS(D17197-D17198)</f>
        <v>8</v>
      </c>
      <c r="K17197">
        <f>AVERAGE(D17197:D17201)</f>
        <v>30</v>
      </c>
      <c r="L17197">
        <f>AVERAGE(D17197:D17216)</f>
        <v>30</v>
      </c>
      <c r="M17197">
        <f>K17197-L17197</f>
        <v>0</v>
      </c>
      <c r="N17197" t="str">
        <f>IF(K17197&gt;L17197,"HIGH ZONE BIAS",IF(K17197&lt;L17197,"LOW ZONE BIAS","EQUILIBRIUM"))</f>
        <v>EQUILIBRIUM</v>
      </c>
    </row>
    <row r="17198">
      <c r="A17198">
        <v>10359</v>
      </c>
      <c r="B17198" t="str">
        <v>2011-05-11</v>
      </c>
      <c r="C17198" t="str">
        <v>Midday</v>
      </c>
      <c r="D17198">
        <v>22</v>
      </c>
      <c r="E17198" t="str">
        <f>IF(MOD(D17198,2)=0,"EVEN","ODD")</f>
        <v>EVEN</v>
      </c>
      <c r="F17198" t="str">
        <f>IF(D17198&lt;=18,"LOW (1-18)","HIGH (19-36)")</f>
        <v>HIGH (19-36)</v>
      </c>
      <c r="G17198">
        <f>INT((D17198-1)/6)+1</f>
        <v>4</v>
      </c>
      <c r="H17198">
        <f>MOD(D17198-1,6)+1</f>
        <v>4</v>
      </c>
      <c r="I17198">
        <f>37-D17198</f>
        <v>15</v>
      </c>
      <c r="J17198">
        <f>ABS(D17198-D17199)</f>
        <v>13</v>
      </c>
      <c r="K17198">
        <f>AVERAGE(D17198:D17202)</f>
        <v>22</v>
      </c>
      <c r="L17198">
        <f>AVERAGE(D17198:D17217)</f>
        <v>22</v>
      </c>
      <c r="M17198">
        <f>K17198-L17198</f>
        <v>0</v>
      </c>
      <c r="N17198" t="str">
        <f>IF(K17198&gt;L17198,"HIGH ZONE BIAS",IF(K17198&lt;L17198,"LOW ZONE BIAS","EQUILIBRIUM"))</f>
        <v>EQUILIBRIUM</v>
      </c>
    </row>
    <row r="17199">
      <c r="A17199">
        <v>10358</v>
      </c>
      <c r="B17199" t="str">
        <v>2011-05-10</v>
      </c>
      <c r="C17199" t="str">
        <v>Evening</v>
      </c>
      <c r="D17199">
        <v>9</v>
      </c>
      <c r="E17199" t="str">
        <f>IF(MOD(D17199,2)=0,"EVEN","ODD")</f>
        <v>ODD</v>
      </c>
      <c r="F17199" t="str">
        <f>IF(D17199&lt;=18,"LOW (1-18)","HIGH (19-36)")</f>
        <v>LOW (1-18)</v>
      </c>
      <c r="G17199">
        <f>INT((D17199-1)/6)+1</f>
        <v>2</v>
      </c>
      <c r="H17199">
        <f>MOD(D17199-1,6)+1</f>
        <v>3</v>
      </c>
      <c r="I17199">
        <f>37-D17199</f>
        <v>28</v>
      </c>
      <c r="J17199">
        <f>ABS(D17199-D17200)</f>
        <v>2</v>
      </c>
      <c r="K17199">
        <f>AVERAGE(D17199:D17203)</f>
        <v>9</v>
      </c>
      <c r="L17199">
        <f>AVERAGE(D17199:D17218)</f>
        <v>9</v>
      </c>
      <c r="M17199">
        <f>K17199-L17199</f>
        <v>0</v>
      </c>
      <c r="N17199" t="str">
        <f>IF(K17199&gt;L17199,"HIGH ZONE BIAS",IF(K17199&lt;L17199,"LOW ZONE BIAS","EQUILIBRIUM"))</f>
        <v>EQUILIBRIUM</v>
      </c>
    </row>
    <row r="17200">
      <c r="A17200">
        <v>10357</v>
      </c>
      <c r="B17200" t="str">
        <v>2011-05-10</v>
      </c>
      <c r="C17200" t="str">
        <v>Midday</v>
      </c>
      <c r="D17200">
        <v>11</v>
      </c>
      <c r="E17200" t="str">
        <f>IF(MOD(D17200,2)=0,"EVEN","ODD")</f>
        <v>ODD</v>
      </c>
      <c r="F17200" t="str">
        <f>IF(D17200&lt;=18,"LOW (1-18)","HIGH (19-36)")</f>
        <v>LOW (1-18)</v>
      </c>
      <c r="G17200">
        <f>INT((D17200-1)/6)+1</f>
        <v>2</v>
      </c>
      <c r="H17200">
        <f>MOD(D17200-1,6)+1</f>
        <v>5</v>
      </c>
      <c r="I17200">
        <f>37-D17200</f>
        <v>26</v>
      </c>
      <c r="J17200">
        <f>ABS(D17200-D17201)</f>
        <v>7</v>
      </c>
      <c r="K17200">
        <f>AVERAGE(D17200:D17204)</f>
        <v>11</v>
      </c>
      <c r="L17200">
        <f>AVERAGE(D17200:D17219)</f>
        <v>11</v>
      </c>
      <c r="M17200">
        <f>K17200-L17200</f>
        <v>0</v>
      </c>
      <c r="N17200" t="str">
        <f>IF(K17200&gt;L17200,"HIGH ZONE BIAS",IF(K17200&lt;L17200,"LOW ZONE BIAS","EQUILIBRIUM"))</f>
        <v>EQUILIBRIUM</v>
      </c>
    </row>
    <row r="17201">
      <c r="A17201">
        <v>10356</v>
      </c>
      <c r="B17201" t="str">
        <v>2011-05-09</v>
      </c>
      <c r="C17201" t="str">
        <v>Evening</v>
      </c>
      <c r="D17201">
        <v>18</v>
      </c>
      <c r="E17201" t="str">
        <f>IF(MOD(D17201,2)=0,"EVEN","ODD")</f>
        <v>EVEN</v>
      </c>
      <c r="F17201" t="str">
        <f>IF(D17201&lt;=18,"LOW (1-18)","HIGH (19-36)")</f>
        <v>LOW (1-18)</v>
      </c>
      <c r="G17201">
        <f>INT((D17201-1)/6)+1</f>
        <v>3</v>
      </c>
      <c r="H17201">
        <f>MOD(D17201-1,6)+1</f>
        <v>6</v>
      </c>
      <c r="I17201">
        <f>37-D17201</f>
        <v>19</v>
      </c>
      <c r="J17201">
        <f>ABS(D17201-D17202)</f>
        <v>6</v>
      </c>
      <c r="K17201">
        <f>AVERAGE(D17201:D17205)</f>
        <v>18</v>
      </c>
      <c r="L17201">
        <f>AVERAGE(D17201:D17220)</f>
        <v>18</v>
      </c>
      <c r="M17201">
        <f>K17201-L17201</f>
        <v>0</v>
      </c>
      <c r="N17201" t="str">
        <f>IF(K17201&gt;L17201,"HIGH ZONE BIAS",IF(K17201&lt;L17201,"LOW ZONE BIAS","EQUILIBRIUM"))</f>
        <v>EQUILIBRIUM</v>
      </c>
    </row>
    <row r="17202">
      <c r="A17202">
        <v>10355</v>
      </c>
      <c r="B17202" t="str">
        <v>2011-05-09</v>
      </c>
      <c r="C17202" t="str">
        <v>Midday</v>
      </c>
      <c r="D17202">
        <v>24</v>
      </c>
      <c r="E17202" t="str">
        <f>IF(MOD(D17202,2)=0,"EVEN","ODD")</f>
        <v>EVEN</v>
      </c>
      <c r="F17202" t="str">
        <f>IF(D17202&lt;=18,"LOW (1-18)","HIGH (19-36)")</f>
        <v>HIGH (19-36)</v>
      </c>
      <c r="G17202">
        <f>INT((D17202-1)/6)+1</f>
        <v>4</v>
      </c>
      <c r="H17202">
        <f>MOD(D17202-1,6)+1</f>
        <v>6</v>
      </c>
      <c r="I17202">
        <f>37-D17202</f>
        <v>13</v>
      </c>
      <c r="J17202">
        <f>ABS(D17202-D17203)</f>
        <v>7</v>
      </c>
      <c r="K17202">
        <f>AVERAGE(D17202:D17206)</f>
        <v>24</v>
      </c>
      <c r="L17202">
        <f>AVERAGE(D17202:D17221)</f>
        <v>24</v>
      </c>
      <c r="M17202">
        <f>K17202-L17202</f>
        <v>0</v>
      </c>
      <c r="N17202" t="str">
        <f>IF(K17202&gt;L17202,"HIGH ZONE BIAS",IF(K17202&lt;L17202,"LOW ZONE BIAS","EQUILIBRIUM"))</f>
        <v>EQUILIBRIUM</v>
      </c>
    </row>
    <row r="17203">
      <c r="A17203">
        <v>10354</v>
      </c>
      <c r="B17203" t="str">
        <v>2011-05-07</v>
      </c>
      <c r="C17203" t="str">
        <v>Evening</v>
      </c>
      <c r="D17203">
        <v>17</v>
      </c>
      <c r="E17203" t="str">
        <f>IF(MOD(D17203,2)=0,"EVEN","ODD")</f>
        <v>ODD</v>
      </c>
      <c r="F17203" t="str">
        <f>IF(D17203&lt;=18,"LOW (1-18)","HIGH (19-36)")</f>
        <v>LOW (1-18)</v>
      </c>
      <c r="G17203">
        <f>INT((D17203-1)/6)+1</f>
        <v>3</v>
      </c>
      <c r="H17203">
        <f>MOD(D17203-1,6)+1</f>
        <v>5</v>
      </c>
      <c r="I17203">
        <f>37-D17203</f>
        <v>20</v>
      </c>
      <c r="J17203">
        <f>ABS(D17203-D17204)</f>
        <v>14</v>
      </c>
      <c r="K17203">
        <f>AVERAGE(D17203:D17207)</f>
        <v>17</v>
      </c>
      <c r="L17203">
        <f>AVERAGE(D17203:D17222)</f>
        <v>17</v>
      </c>
      <c r="M17203">
        <f>K17203-L17203</f>
        <v>0</v>
      </c>
      <c r="N17203" t="str">
        <f>IF(K17203&gt;L17203,"HIGH ZONE BIAS",IF(K17203&lt;L17203,"LOW ZONE BIAS","EQUILIBRIUM"))</f>
        <v>EQUILIBRIUM</v>
      </c>
    </row>
    <row r="17204">
      <c r="A17204">
        <v>10353</v>
      </c>
      <c r="B17204" t="str">
        <v>2011-05-07</v>
      </c>
      <c r="C17204" t="str">
        <v>Midday</v>
      </c>
      <c r="D17204">
        <v>31</v>
      </c>
      <c r="E17204" t="str">
        <f>IF(MOD(D17204,2)=0,"EVEN","ODD")</f>
        <v>ODD</v>
      </c>
      <c r="F17204" t="str">
        <f>IF(D17204&lt;=18,"LOW (1-18)","HIGH (19-36)")</f>
        <v>HIGH (19-36)</v>
      </c>
      <c r="G17204">
        <f>INT((D17204-1)/6)+1</f>
        <v>6</v>
      </c>
      <c r="H17204">
        <f>MOD(D17204-1,6)+1</f>
        <v>1</v>
      </c>
      <c r="I17204">
        <f>37-D17204</f>
        <v>6</v>
      </c>
      <c r="J17204">
        <f>ABS(D17204-D17205)</f>
        <v>3</v>
      </c>
      <c r="K17204">
        <f>AVERAGE(D17204:D17208)</f>
        <v>31</v>
      </c>
      <c r="L17204">
        <f>AVERAGE(D17204:D17223)</f>
        <v>31</v>
      </c>
      <c r="M17204">
        <f>K17204-L17204</f>
        <v>0</v>
      </c>
      <c r="N17204" t="str">
        <f>IF(K17204&gt;L17204,"HIGH ZONE BIAS",IF(K17204&lt;L17204,"LOW ZONE BIAS","EQUILIBRIUM"))</f>
        <v>EQUILIBRIUM</v>
      </c>
    </row>
    <row r="17205">
      <c r="A17205">
        <v>10352</v>
      </c>
      <c r="B17205" t="str">
        <v>2011-05-06</v>
      </c>
      <c r="C17205" t="str">
        <v>Evening</v>
      </c>
      <c r="D17205">
        <v>34</v>
      </c>
      <c r="E17205" t="str">
        <f>IF(MOD(D17205,2)=0,"EVEN","ODD")</f>
        <v>EVEN</v>
      </c>
      <c r="F17205" t="str">
        <f>IF(D17205&lt;=18,"LOW (1-18)","HIGH (19-36)")</f>
        <v>HIGH (19-36)</v>
      </c>
      <c r="G17205">
        <f>INT((D17205-1)/6)+1</f>
        <v>6</v>
      </c>
      <c r="H17205">
        <f>MOD(D17205-1,6)+1</f>
        <v>4</v>
      </c>
      <c r="I17205">
        <f>37-D17205</f>
        <v>3</v>
      </c>
      <c r="J17205">
        <f>ABS(D17205-D17206)</f>
        <v>12</v>
      </c>
      <c r="K17205">
        <f>AVERAGE(D17205:D17209)</f>
        <v>34</v>
      </c>
      <c r="L17205">
        <f>AVERAGE(D17205:D17224)</f>
        <v>34</v>
      </c>
      <c r="M17205">
        <f>K17205-L17205</f>
        <v>0</v>
      </c>
      <c r="N17205" t="str">
        <f>IF(K17205&gt;L17205,"HIGH ZONE BIAS",IF(K17205&lt;L17205,"LOW ZONE BIAS","EQUILIBRIUM"))</f>
        <v>EQUILIBRIUM</v>
      </c>
    </row>
    <row r="17206">
      <c r="A17206">
        <v>10351</v>
      </c>
      <c r="B17206" t="str">
        <v>2011-05-06</v>
      </c>
      <c r="C17206" t="str">
        <v>Midday</v>
      </c>
      <c r="D17206">
        <v>22</v>
      </c>
      <c r="E17206" t="str">
        <f>IF(MOD(D17206,2)=0,"EVEN","ODD")</f>
        <v>EVEN</v>
      </c>
      <c r="F17206" t="str">
        <f>IF(D17206&lt;=18,"LOW (1-18)","HIGH (19-36)")</f>
        <v>HIGH (19-36)</v>
      </c>
      <c r="G17206">
        <f>INT((D17206-1)/6)+1</f>
        <v>4</v>
      </c>
      <c r="H17206">
        <f>MOD(D17206-1,6)+1</f>
        <v>4</v>
      </c>
      <c r="I17206">
        <f>37-D17206</f>
        <v>15</v>
      </c>
      <c r="J17206">
        <f>ABS(D17206-D17207)</f>
        <v>10</v>
      </c>
      <c r="K17206">
        <f>AVERAGE(D17206:D17210)</f>
        <v>22</v>
      </c>
      <c r="L17206">
        <f>AVERAGE(D17206:D17225)</f>
        <v>22</v>
      </c>
      <c r="M17206">
        <f>K17206-L17206</f>
        <v>0</v>
      </c>
      <c r="N17206" t="str">
        <f>IF(K17206&gt;L17206,"HIGH ZONE BIAS",IF(K17206&lt;L17206,"LOW ZONE BIAS","EQUILIBRIUM"))</f>
        <v>EQUILIBRIUM</v>
      </c>
    </row>
    <row r="17207">
      <c r="A17207">
        <v>10350</v>
      </c>
      <c r="B17207" t="str">
        <v>2011-05-05</v>
      </c>
      <c r="C17207" t="str">
        <v>Evening</v>
      </c>
      <c r="D17207">
        <v>12</v>
      </c>
      <c r="E17207" t="str">
        <f>IF(MOD(D17207,2)=0,"EVEN","ODD")</f>
        <v>EVEN</v>
      </c>
      <c r="F17207" t="str">
        <f>IF(D17207&lt;=18,"LOW (1-18)","HIGH (19-36)")</f>
        <v>LOW (1-18)</v>
      </c>
      <c r="G17207">
        <f>INT((D17207-1)/6)+1</f>
        <v>2</v>
      </c>
      <c r="H17207">
        <f>MOD(D17207-1,6)+1</f>
        <v>6</v>
      </c>
      <c r="I17207">
        <f>37-D17207</f>
        <v>25</v>
      </c>
      <c r="J17207">
        <f>ABS(D17207-D17208)</f>
        <v>23</v>
      </c>
      <c r="K17207">
        <f>AVERAGE(D17207:D17211)</f>
        <v>12</v>
      </c>
      <c r="L17207">
        <f>AVERAGE(D17207:D17226)</f>
        <v>12</v>
      </c>
      <c r="M17207">
        <f>K17207-L17207</f>
        <v>0</v>
      </c>
      <c r="N17207" t="str">
        <f>IF(K17207&gt;L17207,"HIGH ZONE BIAS",IF(K17207&lt;L17207,"LOW ZONE BIAS","EQUILIBRIUM"))</f>
        <v>EQUILIBRIUM</v>
      </c>
    </row>
    <row r="17208">
      <c r="A17208">
        <v>10349</v>
      </c>
      <c r="B17208" t="str">
        <v>2011-05-05</v>
      </c>
      <c r="C17208" t="str">
        <v>Midday</v>
      </c>
      <c r="D17208">
        <v>35</v>
      </c>
      <c r="E17208" t="str">
        <f>IF(MOD(D17208,2)=0,"EVEN","ODD")</f>
        <v>ODD</v>
      </c>
      <c r="F17208" t="str">
        <f>IF(D17208&lt;=18,"LOW (1-18)","HIGH (19-36)")</f>
        <v>HIGH (19-36)</v>
      </c>
      <c r="G17208">
        <f>INT((D17208-1)/6)+1</f>
        <v>6</v>
      </c>
      <c r="H17208">
        <f>MOD(D17208-1,6)+1</f>
        <v>5</v>
      </c>
      <c r="I17208">
        <f>37-D17208</f>
        <v>2</v>
      </c>
      <c r="J17208">
        <f>ABS(D17208-D17209)</f>
        <v>26</v>
      </c>
      <c r="K17208">
        <f>AVERAGE(D17208:D17212)</f>
        <v>35</v>
      </c>
      <c r="L17208">
        <f>AVERAGE(D17208:D17227)</f>
        <v>35</v>
      </c>
      <c r="M17208">
        <f>K17208-L17208</f>
        <v>0</v>
      </c>
      <c r="N17208" t="str">
        <f>IF(K17208&gt;L17208,"HIGH ZONE BIAS",IF(K17208&lt;L17208,"LOW ZONE BIAS","EQUILIBRIUM"))</f>
        <v>EQUILIBRIUM</v>
      </c>
    </row>
    <row r="17209">
      <c r="A17209">
        <v>10348</v>
      </c>
      <c r="B17209" t="str">
        <v>2011-05-04</v>
      </c>
      <c r="C17209" t="str">
        <v>Evening</v>
      </c>
      <c r="D17209">
        <v>9</v>
      </c>
      <c r="E17209" t="str">
        <f>IF(MOD(D17209,2)=0,"EVEN","ODD")</f>
        <v>ODD</v>
      </c>
      <c r="F17209" t="str">
        <f>IF(D17209&lt;=18,"LOW (1-18)","HIGH (19-36)")</f>
        <v>LOW (1-18)</v>
      </c>
      <c r="G17209">
        <f>INT((D17209-1)/6)+1</f>
        <v>2</v>
      </c>
      <c r="H17209">
        <f>MOD(D17209-1,6)+1</f>
        <v>3</v>
      </c>
      <c r="I17209">
        <f>37-D17209</f>
        <v>28</v>
      </c>
      <c r="J17209">
        <f>ABS(D17209-D17210)</f>
        <v>24</v>
      </c>
      <c r="K17209">
        <f>AVERAGE(D17209:D17213)</f>
        <v>9</v>
      </c>
      <c r="L17209">
        <f>AVERAGE(D17209:D17228)</f>
        <v>9</v>
      </c>
      <c r="M17209">
        <f>K17209-L17209</f>
        <v>0</v>
      </c>
      <c r="N17209" t="str">
        <f>IF(K17209&gt;L17209,"HIGH ZONE BIAS",IF(K17209&lt;L17209,"LOW ZONE BIAS","EQUILIBRIUM"))</f>
        <v>EQUILIBRIUM</v>
      </c>
    </row>
    <row r="17210">
      <c r="A17210">
        <v>10347</v>
      </c>
      <c r="B17210" t="str">
        <v>2011-05-04</v>
      </c>
      <c r="C17210" t="str">
        <v>Midday</v>
      </c>
      <c r="D17210">
        <v>33</v>
      </c>
      <c r="E17210" t="str">
        <f>IF(MOD(D17210,2)=0,"EVEN","ODD")</f>
        <v>ODD</v>
      </c>
      <c r="F17210" t="str">
        <f>IF(D17210&lt;=18,"LOW (1-18)","HIGH (19-36)")</f>
        <v>HIGH (19-36)</v>
      </c>
      <c r="G17210">
        <f>INT((D17210-1)/6)+1</f>
        <v>6</v>
      </c>
      <c r="H17210">
        <f>MOD(D17210-1,6)+1</f>
        <v>3</v>
      </c>
      <c r="I17210">
        <f>37-D17210</f>
        <v>4</v>
      </c>
      <c r="J17210">
        <f>ABS(D17210-D17211)</f>
        <v>28</v>
      </c>
      <c r="K17210">
        <f>AVERAGE(D17210:D17214)</f>
        <v>33</v>
      </c>
      <c r="L17210">
        <f>AVERAGE(D17210:D17229)</f>
        <v>33</v>
      </c>
      <c r="M17210">
        <f>K17210-L17210</f>
        <v>0</v>
      </c>
      <c r="N17210" t="str">
        <f>IF(K17210&gt;L17210,"HIGH ZONE BIAS",IF(K17210&lt;L17210,"LOW ZONE BIAS","EQUILIBRIUM"))</f>
        <v>EQUILIBRIUM</v>
      </c>
    </row>
    <row r="17211">
      <c r="A17211">
        <v>10346</v>
      </c>
      <c r="B17211" t="str">
        <v>2011-05-03</v>
      </c>
      <c r="C17211" t="str">
        <v>Evening</v>
      </c>
      <c r="D17211">
        <v>5</v>
      </c>
      <c r="E17211" t="str">
        <f>IF(MOD(D17211,2)=0,"EVEN","ODD")</f>
        <v>ODD</v>
      </c>
      <c r="F17211" t="str">
        <f>IF(D17211&lt;=18,"LOW (1-18)","HIGH (19-36)")</f>
        <v>LOW (1-18)</v>
      </c>
      <c r="G17211">
        <f>INT((D17211-1)/6)+1</f>
        <v>1</v>
      </c>
      <c r="H17211">
        <f>MOD(D17211-1,6)+1</f>
        <v>5</v>
      </c>
      <c r="I17211">
        <f>37-D17211</f>
        <v>32</v>
      </c>
      <c r="J17211">
        <f>ABS(D17211-D17212)</f>
        <v>20</v>
      </c>
      <c r="K17211">
        <f>AVERAGE(D17211:D17215)</f>
        <v>5</v>
      </c>
      <c r="L17211">
        <f>AVERAGE(D17211:D17230)</f>
        <v>5</v>
      </c>
      <c r="M17211">
        <f>K17211-L17211</f>
        <v>0</v>
      </c>
      <c r="N17211" t="str">
        <f>IF(K17211&gt;L17211,"HIGH ZONE BIAS",IF(K17211&lt;L17211,"LOW ZONE BIAS","EQUILIBRIUM"))</f>
        <v>EQUILIBRIUM</v>
      </c>
    </row>
    <row r="17212">
      <c r="A17212">
        <v>10345</v>
      </c>
      <c r="B17212" t="str">
        <v>2011-05-03</v>
      </c>
      <c r="C17212" t="str">
        <v>Midday</v>
      </c>
      <c r="D17212">
        <v>25</v>
      </c>
      <c r="E17212" t="str">
        <f>IF(MOD(D17212,2)=0,"EVEN","ODD")</f>
        <v>ODD</v>
      </c>
      <c r="F17212" t="str">
        <f>IF(D17212&lt;=18,"LOW (1-18)","HIGH (19-36)")</f>
        <v>HIGH (19-36)</v>
      </c>
      <c r="G17212">
        <f>INT((D17212-1)/6)+1</f>
        <v>5</v>
      </c>
      <c r="H17212">
        <f>MOD(D17212-1,6)+1</f>
        <v>1</v>
      </c>
      <c r="I17212">
        <f>37-D17212</f>
        <v>12</v>
      </c>
      <c r="J17212">
        <f>ABS(D17212-D17213)</f>
        <v>12</v>
      </c>
      <c r="K17212">
        <f>AVERAGE(D17212:D17216)</f>
        <v>25</v>
      </c>
      <c r="L17212">
        <f>AVERAGE(D17212:D17231)</f>
        <v>25</v>
      </c>
      <c r="M17212">
        <f>K17212-L17212</f>
        <v>0</v>
      </c>
      <c r="N17212" t="str">
        <f>IF(K17212&gt;L17212,"HIGH ZONE BIAS",IF(K17212&lt;L17212,"LOW ZONE BIAS","EQUILIBRIUM"))</f>
        <v>EQUILIBRIUM</v>
      </c>
    </row>
    <row r="17213">
      <c r="A17213">
        <v>10344</v>
      </c>
      <c r="B17213" t="str">
        <v>2011-05-02</v>
      </c>
      <c r="C17213" t="str">
        <v>Evening</v>
      </c>
      <c r="D17213">
        <v>13</v>
      </c>
      <c r="E17213" t="str">
        <f>IF(MOD(D17213,2)=0,"EVEN","ODD")</f>
        <v>ODD</v>
      </c>
      <c r="F17213" t="str">
        <f>IF(D17213&lt;=18,"LOW (1-18)","HIGH (19-36)")</f>
        <v>LOW (1-18)</v>
      </c>
      <c r="G17213">
        <f>INT((D17213-1)/6)+1</f>
        <v>3</v>
      </c>
      <c r="H17213">
        <f>MOD(D17213-1,6)+1</f>
        <v>1</v>
      </c>
      <c r="I17213">
        <f>37-D17213</f>
        <v>24</v>
      </c>
      <c r="J17213">
        <f>ABS(D17213-D17214)</f>
        <v>4</v>
      </c>
      <c r="K17213">
        <f>AVERAGE(D17213:D17217)</f>
        <v>13</v>
      </c>
      <c r="L17213">
        <f>AVERAGE(D17213:D17232)</f>
        <v>13</v>
      </c>
      <c r="M17213">
        <f>K17213-L17213</f>
        <v>0</v>
      </c>
      <c r="N17213" t="str">
        <f>IF(K17213&gt;L17213,"HIGH ZONE BIAS",IF(K17213&lt;L17213,"LOW ZONE BIAS","EQUILIBRIUM"))</f>
        <v>EQUILIBRIUM</v>
      </c>
    </row>
    <row r="17214">
      <c r="A17214">
        <v>10343</v>
      </c>
      <c r="B17214" t="str">
        <v>2011-05-02</v>
      </c>
      <c r="C17214" t="str">
        <v>Midday</v>
      </c>
      <c r="D17214">
        <v>17</v>
      </c>
      <c r="E17214" t="str">
        <f>IF(MOD(D17214,2)=0,"EVEN","ODD")</f>
        <v>ODD</v>
      </c>
      <c r="F17214" t="str">
        <f>IF(D17214&lt;=18,"LOW (1-18)","HIGH (19-36)")</f>
        <v>LOW (1-18)</v>
      </c>
      <c r="G17214">
        <f>INT((D17214-1)/6)+1</f>
        <v>3</v>
      </c>
      <c r="H17214">
        <f>MOD(D17214-1,6)+1</f>
        <v>5</v>
      </c>
      <c r="I17214">
        <f>37-D17214</f>
        <v>20</v>
      </c>
      <c r="J17214">
        <f>ABS(D17214-D17215)</f>
        <v>1</v>
      </c>
      <c r="K17214">
        <f>AVERAGE(D17214:D17218)</f>
        <v>17</v>
      </c>
      <c r="L17214">
        <f>AVERAGE(D17214:D17233)</f>
        <v>17</v>
      </c>
      <c r="M17214">
        <f>K17214-L17214</f>
        <v>0</v>
      </c>
      <c r="N17214" t="str">
        <f>IF(K17214&gt;L17214,"HIGH ZONE BIAS",IF(K17214&lt;L17214,"LOW ZONE BIAS","EQUILIBRIUM"))</f>
        <v>EQUILIBRIUM</v>
      </c>
    </row>
    <row r="17215">
      <c r="A17215">
        <v>10342</v>
      </c>
      <c r="B17215" t="str">
        <v>2011-04-30</v>
      </c>
      <c r="C17215" t="str">
        <v>Evening</v>
      </c>
      <c r="D17215">
        <v>16</v>
      </c>
      <c r="E17215" t="str">
        <f>IF(MOD(D17215,2)=0,"EVEN","ODD")</f>
        <v>EVEN</v>
      </c>
      <c r="F17215" t="str">
        <f>IF(D17215&lt;=18,"LOW (1-18)","HIGH (19-36)")</f>
        <v>LOW (1-18)</v>
      </c>
      <c r="G17215">
        <f>INT((D17215-1)/6)+1</f>
        <v>3</v>
      </c>
      <c r="H17215">
        <f>MOD(D17215-1,6)+1</f>
        <v>4</v>
      </c>
      <c r="I17215">
        <f>37-D17215</f>
        <v>21</v>
      </c>
      <c r="J17215">
        <f>ABS(D17215-D17216)</f>
        <v>10</v>
      </c>
      <c r="K17215">
        <f>AVERAGE(D17215:D17219)</f>
        <v>16</v>
      </c>
      <c r="L17215">
        <f>AVERAGE(D17215:D17234)</f>
        <v>16</v>
      </c>
      <c r="M17215">
        <f>K17215-L17215</f>
        <v>0</v>
      </c>
      <c r="N17215" t="str">
        <f>IF(K17215&gt;L17215,"HIGH ZONE BIAS",IF(K17215&lt;L17215,"LOW ZONE BIAS","EQUILIBRIUM"))</f>
        <v>EQUILIBRIUM</v>
      </c>
    </row>
    <row r="17216">
      <c r="A17216">
        <v>10341</v>
      </c>
      <c r="B17216" t="str">
        <v>2011-04-30</v>
      </c>
      <c r="C17216" t="str">
        <v>Midday</v>
      </c>
      <c r="D17216">
        <v>26</v>
      </c>
      <c r="E17216" t="str">
        <f>IF(MOD(D17216,2)=0,"EVEN","ODD")</f>
        <v>EVEN</v>
      </c>
      <c r="F17216" t="str">
        <f>IF(D17216&lt;=18,"LOW (1-18)","HIGH (19-36)")</f>
        <v>HIGH (19-36)</v>
      </c>
      <c r="G17216">
        <f>INT((D17216-1)/6)+1</f>
        <v>5</v>
      </c>
      <c r="H17216">
        <f>MOD(D17216-1,6)+1</f>
        <v>2</v>
      </c>
      <c r="I17216">
        <f>37-D17216</f>
        <v>11</v>
      </c>
      <c r="J17216">
        <f>ABS(D17216-D17217)</f>
        <v>4</v>
      </c>
      <c r="K17216">
        <f>AVERAGE(D17216:D17220)</f>
        <v>26</v>
      </c>
      <c r="L17216">
        <f>AVERAGE(D17216:D17235)</f>
        <v>26</v>
      </c>
      <c r="M17216">
        <f>K17216-L17216</f>
        <v>0</v>
      </c>
      <c r="N17216" t="str">
        <f>IF(K17216&gt;L17216,"HIGH ZONE BIAS",IF(K17216&lt;L17216,"LOW ZONE BIAS","EQUILIBRIUM"))</f>
        <v>EQUILIBRIUM</v>
      </c>
    </row>
    <row r="17217">
      <c r="A17217">
        <v>10340</v>
      </c>
      <c r="B17217" t="str">
        <v>2011-04-29</v>
      </c>
      <c r="C17217" t="str">
        <v>Evening</v>
      </c>
      <c r="D17217">
        <v>22</v>
      </c>
      <c r="E17217" t="str">
        <f>IF(MOD(D17217,2)=0,"EVEN","ODD")</f>
        <v>EVEN</v>
      </c>
      <c r="F17217" t="str">
        <f>IF(D17217&lt;=18,"LOW (1-18)","HIGH (19-36)")</f>
        <v>HIGH (19-36)</v>
      </c>
      <c r="G17217">
        <f>INT((D17217-1)/6)+1</f>
        <v>4</v>
      </c>
      <c r="H17217">
        <f>MOD(D17217-1,6)+1</f>
        <v>4</v>
      </c>
      <c r="I17217">
        <f>37-D17217</f>
        <v>15</v>
      </c>
      <c r="J17217">
        <f>ABS(D17217-D17218)</f>
        <v>3</v>
      </c>
      <c r="K17217">
        <f>AVERAGE(D17217:D17221)</f>
        <v>22</v>
      </c>
      <c r="L17217">
        <f>AVERAGE(D17217:D17236)</f>
        <v>22</v>
      </c>
      <c r="M17217">
        <f>K17217-L17217</f>
        <v>0</v>
      </c>
      <c r="N17217" t="str">
        <f>IF(K17217&gt;L17217,"HIGH ZONE BIAS",IF(K17217&lt;L17217,"LOW ZONE BIAS","EQUILIBRIUM"))</f>
        <v>EQUILIBRIUM</v>
      </c>
    </row>
    <row r="17218">
      <c r="A17218">
        <v>10339</v>
      </c>
      <c r="B17218" t="str">
        <v>2011-04-29</v>
      </c>
      <c r="C17218" t="str">
        <v>Midday</v>
      </c>
      <c r="D17218">
        <v>25</v>
      </c>
      <c r="E17218" t="str">
        <f>IF(MOD(D17218,2)=0,"EVEN","ODD")</f>
        <v>ODD</v>
      </c>
      <c r="F17218" t="str">
        <f>IF(D17218&lt;=18,"LOW (1-18)","HIGH (19-36)")</f>
        <v>HIGH (19-36)</v>
      </c>
      <c r="G17218">
        <f>INT((D17218-1)/6)+1</f>
        <v>5</v>
      </c>
      <c r="H17218">
        <f>MOD(D17218-1,6)+1</f>
        <v>1</v>
      </c>
      <c r="I17218">
        <f>37-D17218</f>
        <v>12</v>
      </c>
      <c r="J17218">
        <f>ABS(D17218-D17219)</f>
        <v>3</v>
      </c>
      <c r="K17218">
        <f>AVERAGE(D17218:D17222)</f>
        <v>25</v>
      </c>
      <c r="L17218">
        <f>AVERAGE(D17218:D17237)</f>
        <v>25</v>
      </c>
      <c r="M17218">
        <f>K17218-L17218</f>
        <v>0</v>
      </c>
      <c r="N17218" t="str">
        <f>IF(K17218&gt;L17218,"HIGH ZONE BIAS",IF(K17218&lt;L17218,"LOW ZONE BIAS","EQUILIBRIUM"))</f>
        <v>EQUILIBRIUM</v>
      </c>
    </row>
    <row r="17219">
      <c r="A17219">
        <v>10338</v>
      </c>
      <c r="B17219" t="str">
        <v>2011-04-28</v>
      </c>
      <c r="C17219" t="str">
        <v>Evening</v>
      </c>
      <c r="D17219">
        <v>22</v>
      </c>
      <c r="E17219" t="str">
        <f>IF(MOD(D17219,2)=0,"EVEN","ODD")</f>
        <v>EVEN</v>
      </c>
      <c r="F17219" t="str">
        <f>IF(D17219&lt;=18,"LOW (1-18)","HIGH (19-36)")</f>
        <v>HIGH (19-36)</v>
      </c>
      <c r="G17219">
        <f>INT((D17219-1)/6)+1</f>
        <v>4</v>
      </c>
      <c r="H17219">
        <f>MOD(D17219-1,6)+1</f>
        <v>4</v>
      </c>
      <c r="I17219">
        <f>37-D17219</f>
        <v>15</v>
      </c>
      <c r="J17219">
        <f>ABS(D17219-D17220)</f>
        <v>20</v>
      </c>
      <c r="K17219">
        <f>AVERAGE(D17219:D17223)</f>
        <v>22</v>
      </c>
      <c r="L17219">
        <f>AVERAGE(D17219:D17238)</f>
        <v>22</v>
      </c>
      <c r="M17219">
        <f>K17219-L17219</f>
        <v>0</v>
      </c>
      <c r="N17219" t="str">
        <f>IF(K17219&gt;L17219,"HIGH ZONE BIAS",IF(K17219&lt;L17219,"LOW ZONE BIAS","EQUILIBRIUM"))</f>
        <v>EQUILIBRIUM</v>
      </c>
    </row>
    <row r="17220">
      <c r="A17220">
        <v>10337</v>
      </c>
      <c r="B17220" t="str">
        <v>2011-04-28</v>
      </c>
      <c r="C17220" t="str">
        <v>Midday</v>
      </c>
      <c r="D17220">
        <v>2</v>
      </c>
      <c r="E17220" t="str">
        <f>IF(MOD(D17220,2)=0,"EVEN","ODD")</f>
        <v>EVEN</v>
      </c>
      <c r="F17220" t="str">
        <f>IF(D17220&lt;=18,"LOW (1-18)","HIGH (19-36)")</f>
        <v>LOW (1-18)</v>
      </c>
      <c r="G17220">
        <f>INT((D17220-1)/6)+1</f>
        <v>1</v>
      </c>
      <c r="H17220">
        <f>MOD(D17220-1,6)+1</f>
        <v>2</v>
      </c>
      <c r="I17220">
        <f>37-D17220</f>
        <v>35</v>
      </c>
      <c r="J17220">
        <f>ABS(D17220-D17221)</f>
        <v>11</v>
      </c>
      <c r="K17220">
        <f>AVERAGE(D17220:D17224)</f>
        <v>2</v>
      </c>
      <c r="L17220">
        <f>AVERAGE(D17220:D17239)</f>
        <v>2</v>
      </c>
      <c r="M17220">
        <f>K17220-L17220</f>
        <v>0</v>
      </c>
      <c r="N17220" t="str">
        <f>IF(K17220&gt;L17220,"HIGH ZONE BIAS",IF(K17220&lt;L17220,"LOW ZONE BIAS","EQUILIBRIUM"))</f>
        <v>EQUILIBRIUM</v>
      </c>
    </row>
    <row r="17221">
      <c r="A17221">
        <v>10336</v>
      </c>
      <c r="B17221" t="str">
        <v>2011-04-27</v>
      </c>
      <c r="C17221" t="str">
        <v>Evening</v>
      </c>
      <c r="D17221">
        <v>13</v>
      </c>
      <c r="E17221" t="str">
        <f>IF(MOD(D17221,2)=0,"EVEN","ODD")</f>
        <v>ODD</v>
      </c>
      <c r="F17221" t="str">
        <f>IF(D17221&lt;=18,"LOW (1-18)","HIGH (19-36)")</f>
        <v>LOW (1-18)</v>
      </c>
      <c r="G17221">
        <f>INT((D17221-1)/6)+1</f>
        <v>3</v>
      </c>
      <c r="H17221">
        <f>MOD(D17221-1,6)+1</f>
        <v>1</v>
      </c>
      <c r="I17221">
        <f>37-D17221</f>
        <v>24</v>
      </c>
      <c r="J17221">
        <f>ABS(D17221-D17222)</f>
        <v>2</v>
      </c>
      <c r="K17221">
        <f>AVERAGE(D17221:D17225)</f>
        <v>13</v>
      </c>
      <c r="L17221">
        <f>AVERAGE(D17221:D17240)</f>
        <v>13</v>
      </c>
      <c r="M17221">
        <f>K17221-L17221</f>
        <v>0</v>
      </c>
      <c r="N17221" t="str">
        <f>IF(K17221&gt;L17221,"HIGH ZONE BIAS",IF(K17221&lt;L17221,"LOW ZONE BIAS","EQUILIBRIUM"))</f>
        <v>EQUILIBRIUM</v>
      </c>
    </row>
    <row r="17222">
      <c r="A17222">
        <v>10335</v>
      </c>
      <c r="B17222" t="str">
        <v>2011-04-27</v>
      </c>
      <c r="C17222" t="str">
        <v>Midday</v>
      </c>
      <c r="D17222">
        <v>15</v>
      </c>
      <c r="E17222" t="str">
        <f>IF(MOD(D17222,2)=0,"EVEN","ODD")</f>
        <v>ODD</v>
      </c>
      <c r="F17222" t="str">
        <f>IF(D17222&lt;=18,"LOW (1-18)","HIGH (19-36)")</f>
        <v>LOW (1-18)</v>
      </c>
      <c r="G17222">
        <f>INT((D17222-1)/6)+1</f>
        <v>3</v>
      </c>
      <c r="H17222">
        <f>MOD(D17222-1,6)+1</f>
        <v>3</v>
      </c>
      <c r="I17222">
        <f>37-D17222</f>
        <v>22</v>
      </c>
      <c r="J17222">
        <f>ABS(D17222-D17223)</f>
        <v>19</v>
      </c>
      <c r="K17222">
        <f>AVERAGE(D17222:D17226)</f>
        <v>15</v>
      </c>
      <c r="L17222">
        <f>AVERAGE(D17222:D17241)</f>
        <v>15</v>
      </c>
      <c r="M17222">
        <f>K17222-L17222</f>
        <v>0</v>
      </c>
      <c r="N17222" t="str">
        <f>IF(K17222&gt;L17222,"HIGH ZONE BIAS",IF(K17222&lt;L17222,"LOW ZONE BIAS","EQUILIBRIUM"))</f>
        <v>EQUILIBRIUM</v>
      </c>
    </row>
    <row r="17223">
      <c r="A17223">
        <v>10334</v>
      </c>
      <c r="B17223" t="str">
        <v>2011-04-26</v>
      </c>
      <c r="C17223" t="str">
        <v>Evening</v>
      </c>
      <c r="D17223">
        <v>34</v>
      </c>
      <c r="E17223" t="str">
        <f>IF(MOD(D17223,2)=0,"EVEN","ODD")</f>
        <v>EVEN</v>
      </c>
      <c r="F17223" t="str">
        <f>IF(D17223&lt;=18,"LOW (1-18)","HIGH (19-36)")</f>
        <v>HIGH (19-36)</v>
      </c>
      <c r="G17223">
        <f>INT((D17223-1)/6)+1</f>
        <v>6</v>
      </c>
      <c r="H17223">
        <f>MOD(D17223-1,6)+1</f>
        <v>4</v>
      </c>
      <c r="I17223">
        <f>37-D17223</f>
        <v>3</v>
      </c>
      <c r="J17223">
        <f>ABS(D17223-D17224)</f>
        <v>5</v>
      </c>
      <c r="K17223">
        <f>AVERAGE(D17223:D17227)</f>
        <v>34</v>
      </c>
      <c r="L17223">
        <f>AVERAGE(D17223:D17242)</f>
        <v>34</v>
      </c>
      <c r="M17223">
        <f>K17223-L17223</f>
        <v>0</v>
      </c>
      <c r="N17223" t="str">
        <f>IF(K17223&gt;L17223,"HIGH ZONE BIAS",IF(K17223&lt;L17223,"LOW ZONE BIAS","EQUILIBRIUM"))</f>
        <v>EQUILIBRIUM</v>
      </c>
    </row>
    <row r="17224">
      <c r="A17224">
        <v>10333</v>
      </c>
      <c r="B17224" t="str">
        <v>2011-04-26</v>
      </c>
      <c r="C17224" t="str">
        <v>Midday</v>
      </c>
      <c r="D17224">
        <v>29</v>
      </c>
      <c r="E17224" t="str">
        <f>IF(MOD(D17224,2)=0,"EVEN","ODD")</f>
        <v>ODD</v>
      </c>
      <c r="F17224" t="str">
        <f>IF(D17224&lt;=18,"LOW (1-18)","HIGH (19-36)")</f>
        <v>HIGH (19-36)</v>
      </c>
      <c r="G17224">
        <f>INT((D17224-1)/6)+1</f>
        <v>5</v>
      </c>
      <c r="H17224">
        <f>MOD(D17224-1,6)+1</f>
        <v>5</v>
      </c>
      <c r="I17224">
        <f>37-D17224</f>
        <v>8</v>
      </c>
      <c r="J17224">
        <f>ABS(D17224-D17225)</f>
        <v>25</v>
      </c>
      <c r="K17224">
        <f>AVERAGE(D17224:D17228)</f>
        <v>29</v>
      </c>
      <c r="L17224">
        <f>AVERAGE(D17224:D17243)</f>
        <v>29</v>
      </c>
      <c r="M17224">
        <f>K17224-L17224</f>
        <v>0</v>
      </c>
      <c r="N17224" t="str">
        <f>IF(K17224&gt;L17224,"HIGH ZONE BIAS",IF(K17224&lt;L17224,"LOW ZONE BIAS","EQUILIBRIUM"))</f>
        <v>EQUILIBRIUM</v>
      </c>
    </row>
    <row r="17225">
      <c r="A17225">
        <v>10332</v>
      </c>
      <c r="B17225" t="str">
        <v>2011-04-25</v>
      </c>
      <c r="C17225" t="str">
        <v>Evening</v>
      </c>
      <c r="D17225">
        <v>4</v>
      </c>
      <c r="E17225" t="str">
        <f>IF(MOD(D17225,2)=0,"EVEN","ODD")</f>
        <v>EVEN</v>
      </c>
      <c r="F17225" t="str">
        <f>IF(D17225&lt;=18,"LOW (1-18)","HIGH (19-36)")</f>
        <v>LOW (1-18)</v>
      </c>
      <c r="G17225">
        <f>INT((D17225-1)/6)+1</f>
        <v>1</v>
      </c>
      <c r="H17225">
        <f>MOD(D17225-1,6)+1</f>
        <v>4</v>
      </c>
      <c r="I17225">
        <f>37-D17225</f>
        <v>33</v>
      </c>
      <c r="J17225">
        <f>ABS(D17225-D17226)</f>
        <v>1</v>
      </c>
      <c r="K17225">
        <f>AVERAGE(D17225:D17229)</f>
        <v>4</v>
      </c>
      <c r="L17225">
        <f>AVERAGE(D17225:D17244)</f>
        <v>4</v>
      </c>
      <c r="M17225">
        <f>K17225-L17225</f>
        <v>0</v>
      </c>
      <c r="N17225" t="str">
        <f>IF(K17225&gt;L17225,"HIGH ZONE BIAS",IF(K17225&lt;L17225,"LOW ZONE BIAS","EQUILIBRIUM"))</f>
        <v>EQUILIBRIUM</v>
      </c>
    </row>
    <row r="17226">
      <c r="A17226">
        <v>10331</v>
      </c>
      <c r="B17226" t="str">
        <v>2011-04-25</v>
      </c>
      <c r="C17226" t="str">
        <v>Midday</v>
      </c>
      <c r="D17226">
        <v>3</v>
      </c>
      <c r="E17226" t="str">
        <f>IF(MOD(D17226,2)=0,"EVEN","ODD")</f>
        <v>ODD</v>
      </c>
      <c r="F17226" t="str">
        <f>IF(D17226&lt;=18,"LOW (1-18)","HIGH (19-36)")</f>
        <v>LOW (1-18)</v>
      </c>
      <c r="G17226">
        <f>INT((D17226-1)/6)+1</f>
        <v>1</v>
      </c>
      <c r="H17226">
        <f>MOD(D17226-1,6)+1</f>
        <v>3</v>
      </c>
      <c r="I17226">
        <f>37-D17226</f>
        <v>34</v>
      </c>
      <c r="J17226">
        <f>ABS(D17226-D17227)</f>
        <v>7</v>
      </c>
      <c r="K17226">
        <f>AVERAGE(D17226:D17230)</f>
        <v>3</v>
      </c>
      <c r="L17226">
        <f>AVERAGE(D17226:D17245)</f>
        <v>3</v>
      </c>
      <c r="M17226">
        <f>K17226-L17226</f>
        <v>0</v>
      </c>
      <c r="N17226" t="str">
        <f>IF(K17226&gt;L17226,"HIGH ZONE BIAS",IF(K17226&lt;L17226,"LOW ZONE BIAS","EQUILIBRIUM"))</f>
        <v>EQUILIBRIUM</v>
      </c>
    </row>
    <row r="17227">
      <c r="A17227">
        <v>10330</v>
      </c>
      <c r="B17227" t="str">
        <v>2011-04-23</v>
      </c>
      <c r="C17227" t="str">
        <v>Evening</v>
      </c>
      <c r="D17227">
        <v>10</v>
      </c>
      <c r="E17227" t="str">
        <f>IF(MOD(D17227,2)=0,"EVEN","ODD")</f>
        <v>EVEN</v>
      </c>
      <c r="F17227" t="str">
        <f>IF(D17227&lt;=18,"LOW (1-18)","HIGH (19-36)")</f>
        <v>LOW (1-18)</v>
      </c>
      <c r="G17227">
        <f>INT((D17227-1)/6)+1</f>
        <v>2</v>
      </c>
      <c r="H17227">
        <f>MOD(D17227-1,6)+1</f>
        <v>4</v>
      </c>
      <c r="I17227">
        <f>37-D17227</f>
        <v>27</v>
      </c>
      <c r="J17227">
        <f>ABS(D17227-D17228)</f>
        <v>22</v>
      </c>
      <c r="K17227">
        <f>AVERAGE(D17227:D17231)</f>
        <v>10</v>
      </c>
      <c r="L17227">
        <f>AVERAGE(D17227:D17246)</f>
        <v>10</v>
      </c>
      <c r="M17227">
        <f>K17227-L17227</f>
        <v>0</v>
      </c>
      <c r="N17227" t="str">
        <f>IF(K17227&gt;L17227,"HIGH ZONE BIAS",IF(K17227&lt;L17227,"LOW ZONE BIAS","EQUILIBRIUM"))</f>
        <v>EQUILIBRIUM</v>
      </c>
    </row>
    <row r="17228">
      <c r="A17228">
        <v>10329</v>
      </c>
      <c r="B17228" t="str">
        <v>2011-04-23</v>
      </c>
      <c r="C17228" t="str">
        <v>Midday</v>
      </c>
      <c r="D17228">
        <v>32</v>
      </c>
      <c r="E17228" t="str">
        <f>IF(MOD(D17228,2)=0,"EVEN","ODD")</f>
        <v>EVEN</v>
      </c>
      <c r="F17228" t="str">
        <f>IF(D17228&lt;=18,"LOW (1-18)","HIGH (19-36)")</f>
        <v>HIGH (19-36)</v>
      </c>
      <c r="G17228">
        <f>INT((D17228-1)/6)+1</f>
        <v>6</v>
      </c>
      <c r="H17228">
        <f>MOD(D17228-1,6)+1</f>
        <v>2</v>
      </c>
      <c r="I17228">
        <f>37-D17228</f>
        <v>5</v>
      </c>
      <c r="J17228">
        <f>ABS(D17228-D17229)</f>
        <v>19</v>
      </c>
      <c r="K17228">
        <f>AVERAGE(D17228:D17232)</f>
        <v>32</v>
      </c>
      <c r="L17228">
        <f>AVERAGE(D17228:D17247)</f>
        <v>32</v>
      </c>
      <c r="M17228">
        <f>K17228-L17228</f>
        <v>0</v>
      </c>
      <c r="N17228" t="str">
        <f>IF(K17228&gt;L17228,"HIGH ZONE BIAS",IF(K17228&lt;L17228,"LOW ZONE BIAS","EQUILIBRIUM"))</f>
        <v>EQUILIBRIUM</v>
      </c>
    </row>
    <row r="17229">
      <c r="A17229">
        <v>10328</v>
      </c>
      <c r="B17229" t="str">
        <v>2011-04-21</v>
      </c>
      <c r="C17229" t="str">
        <v>Evening</v>
      </c>
      <c r="D17229">
        <v>13</v>
      </c>
      <c r="E17229" t="str">
        <f>IF(MOD(D17229,2)=0,"EVEN","ODD")</f>
        <v>ODD</v>
      </c>
      <c r="F17229" t="str">
        <f>IF(D17229&lt;=18,"LOW (1-18)","HIGH (19-36)")</f>
        <v>LOW (1-18)</v>
      </c>
      <c r="G17229">
        <f>INT((D17229-1)/6)+1</f>
        <v>3</v>
      </c>
      <c r="H17229">
        <f>MOD(D17229-1,6)+1</f>
        <v>1</v>
      </c>
      <c r="I17229">
        <f>37-D17229</f>
        <v>24</v>
      </c>
      <c r="J17229">
        <f>ABS(D17229-D17230)</f>
        <v>10</v>
      </c>
      <c r="K17229">
        <f>AVERAGE(D17229:D17233)</f>
        <v>13</v>
      </c>
      <c r="L17229">
        <f>AVERAGE(D17229:D17248)</f>
        <v>13</v>
      </c>
      <c r="M17229">
        <f>K17229-L17229</f>
        <v>0</v>
      </c>
      <c r="N17229" t="str">
        <f>IF(K17229&gt;L17229,"HIGH ZONE BIAS",IF(K17229&lt;L17229,"LOW ZONE BIAS","EQUILIBRIUM"))</f>
        <v>EQUILIBRIUM</v>
      </c>
    </row>
    <row r="17230">
      <c r="A17230">
        <v>10327</v>
      </c>
      <c r="B17230" t="str">
        <v>2011-04-21</v>
      </c>
      <c r="C17230" t="str">
        <v>Midday</v>
      </c>
      <c r="D17230">
        <v>23</v>
      </c>
      <c r="E17230" t="str">
        <f>IF(MOD(D17230,2)=0,"EVEN","ODD")</f>
        <v>ODD</v>
      </c>
      <c r="F17230" t="str">
        <f>IF(D17230&lt;=18,"LOW (1-18)","HIGH (19-36)")</f>
        <v>HIGH (19-36)</v>
      </c>
      <c r="G17230">
        <f>INT((D17230-1)/6)+1</f>
        <v>4</v>
      </c>
      <c r="H17230">
        <f>MOD(D17230-1,6)+1</f>
        <v>5</v>
      </c>
      <c r="I17230">
        <f>37-D17230</f>
        <v>14</v>
      </c>
      <c r="J17230">
        <f>ABS(D17230-D17231)</f>
        <v>6</v>
      </c>
      <c r="K17230">
        <f>AVERAGE(D17230:D17234)</f>
        <v>23</v>
      </c>
      <c r="L17230">
        <f>AVERAGE(D17230:D17249)</f>
        <v>23</v>
      </c>
      <c r="M17230">
        <f>K17230-L17230</f>
        <v>0</v>
      </c>
      <c r="N17230" t="str">
        <f>IF(K17230&gt;L17230,"HIGH ZONE BIAS",IF(K17230&lt;L17230,"LOW ZONE BIAS","EQUILIBRIUM"))</f>
        <v>EQUILIBRIUM</v>
      </c>
    </row>
    <row r="17231">
      <c r="A17231">
        <v>10326</v>
      </c>
      <c r="B17231" t="str">
        <v>2011-04-20</v>
      </c>
      <c r="C17231" t="str">
        <v>Evening</v>
      </c>
      <c r="D17231">
        <v>29</v>
      </c>
      <c r="E17231" t="str">
        <f>IF(MOD(D17231,2)=0,"EVEN","ODD")</f>
        <v>ODD</v>
      </c>
      <c r="F17231" t="str">
        <f>IF(D17231&lt;=18,"LOW (1-18)","HIGH (19-36)")</f>
        <v>HIGH (19-36)</v>
      </c>
      <c r="G17231">
        <f>INT((D17231-1)/6)+1</f>
        <v>5</v>
      </c>
      <c r="H17231">
        <f>MOD(D17231-1,6)+1</f>
        <v>5</v>
      </c>
      <c r="I17231">
        <f>37-D17231</f>
        <v>8</v>
      </c>
      <c r="J17231">
        <f>ABS(D17231-D17232)</f>
        <v>24</v>
      </c>
      <c r="K17231">
        <f>AVERAGE(D17231:D17235)</f>
        <v>29</v>
      </c>
      <c r="L17231">
        <f>AVERAGE(D17231:D17250)</f>
        <v>29</v>
      </c>
      <c r="M17231">
        <f>K17231-L17231</f>
        <v>0</v>
      </c>
      <c r="N17231" t="str">
        <f>IF(K17231&gt;L17231,"HIGH ZONE BIAS",IF(K17231&lt;L17231,"LOW ZONE BIAS","EQUILIBRIUM"))</f>
        <v>EQUILIBRIUM</v>
      </c>
    </row>
    <row r="17232">
      <c r="A17232">
        <v>10325</v>
      </c>
      <c r="B17232" t="str">
        <v>2011-04-20</v>
      </c>
      <c r="C17232" t="str">
        <v>Midday</v>
      </c>
      <c r="D17232">
        <v>5</v>
      </c>
      <c r="E17232" t="str">
        <f>IF(MOD(D17232,2)=0,"EVEN","ODD")</f>
        <v>ODD</v>
      </c>
      <c r="F17232" t="str">
        <f>IF(D17232&lt;=18,"LOW (1-18)","HIGH (19-36)")</f>
        <v>LOW (1-18)</v>
      </c>
      <c r="G17232">
        <f>INT((D17232-1)/6)+1</f>
        <v>1</v>
      </c>
      <c r="H17232">
        <f>MOD(D17232-1,6)+1</f>
        <v>5</v>
      </c>
      <c r="I17232">
        <f>37-D17232</f>
        <v>32</v>
      </c>
      <c r="J17232">
        <f>ABS(D17232-D17233)</f>
        <v>23</v>
      </c>
      <c r="K17232">
        <f>AVERAGE(D17232:D17236)</f>
        <v>5</v>
      </c>
      <c r="L17232">
        <f>AVERAGE(D17232:D17251)</f>
        <v>5</v>
      </c>
      <c r="M17232">
        <f>K17232-L17232</f>
        <v>0</v>
      </c>
      <c r="N17232" t="str">
        <f>IF(K17232&gt;L17232,"HIGH ZONE BIAS",IF(K17232&lt;L17232,"LOW ZONE BIAS","EQUILIBRIUM"))</f>
        <v>EQUILIBRIUM</v>
      </c>
    </row>
    <row r="17233">
      <c r="A17233">
        <v>10324</v>
      </c>
      <c r="B17233" t="str">
        <v>2011-04-19</v>
      </c>
      <c r="C17233" t="str">
        <v>Evening</v>
      </c>
      <c r="D17233">
        <v>28</v>
      </c>
      <c r="E17233" t="str">
        <f>IF(MOD(D17233,2)=0,"EVEN","ODD")</f>
        <v>EVEN</v>
      </c>
      <c r="F17233" t="str">
        <f>IF(D17233&lt;=18,"LOW (1-18)","HIGH (19-36)")</f>
        <v>HIGH (19-36)</v>
      </c>
      <c r="G17233">
        <f>INT((D17233-1)/6)+1</f>
        <v>5</v>
      </c>
      <c r="H17233">
        <f>MOD(D17233-1,6)+1</f>
        <v>4</v>
      </c>
      <c r="I17233">
        <f>37-D17233</f>
        <v>9</v>
      </c>
      <c r="J17233">
        <f>ABS(D17233-D17234)</f>
        <v>5</v>
      </c>
      <c r="K17233">
        <f>AVERAGE(D17233:D17237)</f>
        <v>28</v>
      </c>
      <c r="L17233">
        <f>AVERAGE(D17233:D17252)</f>
        <v>28</v>
      </c>
      <c r="M17233">
        <f>K17233-L17233</f>
        <v>0</v>
      </c>
      <c r="N17233" t="str">
        <f>IF(K17233&gt;L17233,"HIGH ZONE BIAS",IF(K17233&lt;L17233,"LOW ZONE BIAS","EQUILIBRIUM"))</f>
        <v>EQUILIBRIUM</v>
      </c>
    </row>
    <row r="17234">
      <c r="A17234">
        <v>10323</v>
      </c>
      <c r="B17234" t="str">
        <v>2011-04-19</v>
      </c>
      <c r="C17234" t="str">
        <v>Midday</v>
      </c>
      <c r="D17234">
        <v>23</v>
      </c>
      <c r="E17234" t="str">
        <f>IF(MOD(D17234,2)=0,"EVEN","ODD")</f>
        <v>ODD</v>
      </c>
      <c r="F17234" t="str">
        <f>IF(D17234&lt;=18,"LOW (1-18)","HIGH (19-36)")</f>
        <v>HIGH (19-36)</v>
      </c>
      <c r="G17234">
        <f>INT((D17234-1)/6)+1</f>
        <v>4</v>
      </c>
      <c r="H17234">
        <f>MOD(D17234-1,6)+1</f>
        <v>5</v>
      </c>
      <c r="I17234">
        <f>37-D17234</f>
        <v>14</v>
      </c>
      <c r="J17234">
        <f>ABS(D17234-D17235)</f>
        <v>10</v>
      </c>
      <c r="K17234">
        <f>AVERAGE(D17234:D17238)</f>
        <v>23</v>
      </c>
      <c r="L17234">
        <f>AVERAGE(D17234:D17253)</f>
        <v>23</v>
      </c>
      <c r="M17234">
        <f>K17234-L17234</f>
        <v>0</v>
      </c>
      <c r="N17234" t="str">
        <f>IF(K17234&gt;L17234,"HIGH ZONE BIAS",IF(K17234&lt;L17234,"LOW ZONE BIAS","EQUILIBRIUM"))</f>
        <v>EQUILIBRIUM</v>
      </c>
    </row>
    <row r="17235">
      <c r="A17235">
        <v>10322</v>
      </c>
      <c r="B17235" t="str">
        <v>2011-04-18</v>
      </c>
      <c r="C17235" t="str">
        <v>Evening</v>
      </c>
      <c r="D17235">
        <v>33</v>
      </c>
      <c r="E17235" t="str">
        <f>IF(MOD(D17235,2)=0,"EVEN","ODD")</f>
        <v>ODD</v>
      </c>
      <c r="F17235" t="str">
        <f>IF(D17235&lt;=18,"LOW (1-18)","HIGH (19-36)")</f>
        <v>HIGH (19-36)</v>
      </c>
      <c r="G17235">
        <f>INT((D17235-1)/6)+1</f>
        <v>6</v>
      </c>
      <c r="H17235">
        <f>MOD(D17235-1,6)+1</f>
        <v>3</v>
      </c>
      <c r="I17235">
        <f>37-D17235</f>
        <v>4</v>
      </c>
      <c r="J17235">
        <f>ABS(D17235-D17236)</f>
        <v>0</v>
      </c>
      <c r="K17235">
        <f>AVERAGE(D17235:D17239)</f>
        <v>33</v>
      </c>
      <c r="L17235">
        <f>AVERAGE(D17235:D17254)</f>
        <v>33</v>
      </c>
      <c r="M17235">
        <f>K17235-L17235</f>
        <v>0</v>
      </c>
      <c r="N17235" t="str">
        <f>IF(K17235&gt;L17235,"HIGH ZONE BIAS",IF(K17235&lt;L17235,"LOW ZONE BIAS","EQUILIBRIUM"))</f>
        <v>EQUILIBRIUM</v>
      </c>
    </row>
    <row r="17236">
      <c r="A17236">
        <v>10321</v>
      </c>
      <c r="B17236" t="str">
        <v>2011-04-18</v>
      </c>
      <c r="C17236" t="str">
        <v>Midday</v>
      </c>
      <c r="D17236">
        <v>33</v>
      </c>
      <c r="E17236" t="str">
        <f>IF(MOD(D17236,2)=0,"EVEN","ODD")</f>
        <v>ODD</v>
      </c>
      <c r="F17236" t="str">
        <f>IF(D17236&lt;=18,"LOW (1-18)","HIGH (19-36)")</f>
        <v>HIGH (19-36)</v>
      </c>
      <c r="G17236">
        <f>INT((D17236-1)/6)+1</f>
        <v>6</v>
      </c>
      <c r="H17236">
        <f>MOD(D17236-1,6)+1</f>
        <v>3</v>
      </c>
      <c r="I17236">
        <f>37-D17236</f>
        <v>4</v>
      </c>
      <c r="J17236">
        <f>ABS(D17236-D17237)</f>
        <v>7</v>
      </c>
      <c r="K17236">
        <f>AVERAGE(D17236:D17240)</f>
        <v>33</v>
      </c>
      <c r="L17236">
        <f>AVERAGE(D17236:D17255)</f>
        <v>33</v>
      </c>
      <c r="M17236">
        <f>K17236-L17236</f>
        <v>0</v>
      </c>
      <c r="N17236" t="str">
        <f>IF(K17236&gt;L17236,"HIGH ZONE BIAS",IF(K17236&lt;L17236,"LOW ZONE BIAS","EQUILIBRIUM"))</f>
        <v>EQUILIBRIUM</v>
      </c>
    </row>
    <row r="17237">
      <c r="A17237">
        <v>10320</v>
      </c>
      <c r="B17237" t="str">
        <v>2011-04-16</v>
      </c>
      <c r="C17237" t="str">
        <v>Evening</v>
      </c>
      <c r="D17237">
        <v>26</v>
      </c>
      <c r="E17237" t="str">
        <f>IF(MOD(D17237,2)=0,"EVEN","ODD")</f>
        <v>EVEN</v>
      </c>
      <c r="F17237" t="str">
        <f>IF(D17237&lt;=18,"LOW (1-18)","HIGH (19-36)")</f>
        <v>HIGH (19-36)</v>
      </c>
      <c r="G17237">
        <f>INT((D17237-1)/6)+1</f>
        <v>5</v>
      </c>
      <c r="H17237">
        <f>MOD(D17237-1,6)+1</f>
        <v>2</v>
      </c>
      <c r="I17237">
        <f>37-D17237</f>
        <v>11</v>
      </c>
      <c r="J17237">
        <f>ABS(D17237-D17238)</f>
        <v>0</v>
      </c>
      <c r="K17237">
        <f>AVERAGE(D17237:D17241)</f>
        <v>26</v>
      </c>
      <c r="L17237">
        <f>AVERAGE(D17237:D17256)</f>
        <v>26</v>
      </c>
      <c r="M17237">
        <f>K17237-L17237</f>
        <v>0</v>
      </c>
      <c r="N17237" t="str">
        <f>IF(K17237&gt;L17237,"HIGH ZONE BIAS",IF(K17237&lt;L17237,"LOW ZONE BIAS","EQUILIBRIUM"))</f>
        <v>EQUILIBRIUM</v>
      </c>
    </row>
    <row r="17238">
      <c r="A17238">
        <v>10319</v>
      </c>
      <c r="B17238" t="str">
        <v>2011-04-16</v>
      </c>
      <c r="C17238" t="str">
        <v>Midday</v>
      </c>
      <c r="D17238">
        <v>26</v>
      </c>
      <c r="E17238" t="str">
        <f>IF(MOD(D17238,2)=0,"EVEN","ODD")</f>
        <v>EVEN</v>
      </c>
      <c r="F17238" t="str">
        <f>IF(D17238&lt;=18,"LOW (1-18)","HIGH (19-36)")</f>
        <v>HIGH (19-36)</v>
      </c>
      <c r="G17238">
        <f>INT((D17238-1)/6)+1</f>
        <v>5</v>
      </c>
      <c r="H17238">
        <f>MOD(D17238-1,6)+1</f>
        <v>2</v>
      </c>
      <c r="I17238">
        <f>37-D17238</f>
        <v>11</v>
      </c>
      <c r="J17238">
        <f>ABS(D17238-D17239)</f>
        <v>17</v>
      </c>
      <c r="K17238">
        <f>AVERAGE(D17238:D17242)</f>
        <v>26</v>
      </c>
      <c r="L17238">
        <f>AVERAGE(D17238:D17257)</f>
        <v>26</v>
      </c>
      <c r="M17238">
        <f>K17238-L17238</f>
        <v>0</v>
      </c>
      <c r="N17238" t="str">
        <f>IF(K17238&gt;L17238,"HIGH ZONE BIAS",IF(K17238&lt;L17238,"LOW ZONE BIAS","EQUILIBRIUM"))</f>
        <v>EQUILIBRIUM</v>
      </c>
    </row>
    <row r="17239">
      <c r="A17239">
        <v>10318</v>
      </c>
      <c r="B17239" t="str">
        <v>2011-04-15</v>
      </c>
      <c r="C17239" t="str">
        <v>Evening</v>
      </c>
      <c r="D17239">
        <v>9</v>
      </c>
      <c r="E17239" t="str">
        <f>IF(MOD(D17239,2)=0,"EVEN","ODD")</f>
        <v>ODD</v>
      </c>
      <c r="F17239" t="str">
        <f>IF(D17239&lt;=18,"LOW (1-18)","HIGH (19-36)")</f>
        <v>LOW (1-18)</v>
      </c>
      <c r="G17239">
        <f>INT((D17239-1)/6)+1</f>
        <v>2</v>
      </c>
      <c r="H17239">
        <f>MOD(D17239-1,6)+1</f>
        <v>3</v>
      </c>
      <c r="I17239">
        <f>37-D17239</f>
        <v>28</v>
      </c>
      <c r="J17239">
        <f>ABS(D17239-D17240)</f>
        <v>14</v>
      </c>
      <c r="K17239">
        <f>AVERAGE(D17239:D17243)</f>
        <v>9</v>
      </c>
      <c r="L17239">
        <f>AVERAGE(D17239:D17258)</f>
        <v>9</v>
      </c>
      <c r="M17239">
        <f>K17239-L17239</f>
        <v>0</v>
      </c>
      <c r="N17239" t="str">
        <f>IF(K17239&gt;L17239,"HIGH ZONE BIAS",IF(K17239&lt;L17239,"LOW ZONE BIAS","EQUILIBRIUM"))</f>
        <v>EQUILIBRIUM</v>
      </c>
    </row>
    <row r="17240">
      <c r="A17240">
        <v>10317</v>
      </c>
      <c r="B17240" t="str">
        <v>2011-04-15</v>
      </c>
      <c r="C17240" t="str">
        <v>Midday</v>
      </c>
      <c r="D17240">
        <v>23</v>
      </c>
      <c r="E17240" t="str">
        <f>IF(MOD(D17240,2)=0,"EVEN","ODD")</f>
        <v>ODD</v>
      </c>
      <c r="F17240" t="str">
        <f>IF(D17240&lt;=18,"LOW (1-18)","HIGH (19-36)")</f>
        <v>HIGH (19-36)</v>
      </c>
      <c r="G17240">
        <f>INT((D17240-1)/6)+1</f>
        <v>4</v>
      </c>
      <c r="H17240">
        <f>MOD(D17240-1,6)+1</f>
        <v>5</v>
      </c>
      <c r="I17240">
        <f>37-D17240</f>
        <v>14</v>
      </c>
      <c r="J17240">
        <f>ABS(D17240-D17241)</f>
        <v>1</v>
      </c>
      <c r="K17240">
        <f>AVERAGE(D17240:D17244)</f>
        <v>23</v>
      </c>
      <c r="L17240">
        <f>AVERAGE(D17240:D17259)</f>
        <v>23</v>
      </c>
      <c r="M17240">
        <f>K17240-L17240</f>
        <v>0</v>
      </c>
      <c r="N17240" t="str">
        <f>IF(K17240&gt;L17240,"HIGH ZONE BIAS",IF(K17240&lt;L17240,"LOW ZONE BIAS","EQUILIBRIUM"))</f>
        <v>EQUILIBRIUM</v>
      </c>
    </row>
    <row r="17241">
      <c r="A17241">
        <v>10316</v>
      </c>
      <c r="B17241" t="str">
        <v>2011-04-14</v>
      </c>
      <c r="C17241" t="str">
        <v>Evening</v>
      </c>
      <c r="D17241">
        <v>24</v>
      </c>
      <c r="E17241" t="str">
        <f>IF(MOD(D17241,2)=0,"EVEN","ODD")</f>
        <v>EVEN</v>
      </c>
      <c r="F17241" t="str">
        <f>IF(D17241&lt;=18,"LOW (1-18)","HIGH (19-36)")</f>
        <v>HIGH (19-36)</v>
      </c>
      <c r="G17241">
        <f>INT((D17241-1)/6)+1</f>
        <v>4</v>
      </c>
      <c r="H17241">
        <f>MOD(D17241-1,6)+1</f>
        <v>6</v>
      </c>
      <c r="I17241">
        <f>37-D17241</f>
        <v>13</v>
      </c>
      <c r="J17241">
        <f>ABS(D17241-D17242)</f>
        <v>20</v>
      </c>
      <c r="K17241">
        <f>AVERAGE(D17241:D17245)</f>
        <v>24</v>
      </c>
      <c r="L17241">
        <f>AVERAGE(D17241:D17260)</f>
        <v>24</v>
      </c>
      <c r="M17241">
        <f>K17241-L17241</f>
        <v>0</v>
      </c>
      <c r="N17241" t="str">
        <f>IF(K17241&gt;L17241,"HIGH ZONE BIAS",IF(K17241&lt;L17241,"LOW ZONE BIAS","EQUILIBRIUM"))</f>
        <v>EQUILIBRIUM</v>
      </c>
    </row>
    <row r="17242">
      <c r="A17242">
        <v>10315</v>
      </c>
      <c r="B17242" t="str">
        <v>2011-04-14</v>
      </c>
      <c r="C17242" t="str">
        <v>Midday</v>
      </c>
      <c r="D17242">
        <v>4</v>
      </c>
      <c r="E17242" t="str">
        <f>IF(MOD(D17242,2)=0,"EVEN","ODD")</f>
        <v>EVEN</v>
      </c>
      <c r="F17242" t="str">
        <f>IF(D17242&lt;=18,"LOW (1-18)","HIGH (19-36)")</f>
        <v>LOW (1-18)</v>
      </c>
      <c r="G17242">
        <f>INT((D17242-1)/6)+1</f>
        <v>1</v>
      </c>
      <c r="H17242">
        <f>MOD(D17242-1,6)+1</f>
        <v>4</v>
      </c>
      <c r="I17242">
        <f>37-D17242</f>
        <v>33</v>
      </c>
      <c r="J17242">
        <f>ABS(D17242-D17243)</f>
        <v>8</v>
      </c>
      <c r="K17242">
        <f>AVERAGE(D17242:D17246)</f>
        <v>4</v>
      </c>
      <c r="L17242">
        <f>AVERAGE(D17242:D17261)</f>
        <v>4</v>
      </c>
      <c r="M17242">
        <f>K17242-L17242</f>
        <v>0</v>
      </c>
      <c r="N17242" t="str">
        <f>IF(K17242&gt;L17242,"HIGH ZONE BIAS",IF(K17242&lt;L17242,"LOW ZONE BIAS","EQUILIBRIUM"))</f>
        <v>EQUILIBRIUM</v>
      </c>
    </row>
    <row r="17243">
      <c r="A17243">
        <v>10314</v>
      </c>
      <c r="B17243" t="str">
        <v>2011-04-13</v>
      </c>
      <c r="C17243" t="str">
        <v>Evening</v>
      </c>
      <c r="D17243">
        <v>12</v>
      </c>
      <c r="E17243" t="str">
        <f>IF(MOD(D17243,2)=0,"EVEN","ODD")</f>
        <v>EVEN</v>
      </c>
      <c r="F17243" t="str">
        <f>IF(D17243&lt;=18,"LOW (1-18)","HIGH (19-36)")</f>
        <v>LOW (1-18)</v>
      </c>
      <c r="G17243">
        <f>INT((D17243-1)/6)+1</f>
        <v>2</v>
      </c>
      <c r="H17243">
        <f>MOD(D17243-1,6)+1</f>
        <v>6</v>
      </c>
      <c r="I17243">
        <f>37-D17243</f>
        <v>25</v>
      </c>
      <c r="J17243">
        <f>ABS(D17243-D17244)</f>
        <v>9</v>
      </c>
      <c r="K17243">
        <f>AVERAGE(D17243:D17247)</f>
        <v>12</v>
      </c>
      <c r="L17243">
        <f>AVERAGE(D17243:D17262)</f>
        <v>12</v>
      </c>
      <c r="M17243">
        <f>K17243-L17243</f>
        <v>0</v>
      </c>
      <c r="N17243" t="str">
        <f>IF(K17243&gt;L17243,"HIGH ZONE BIAS",IF(K17243&lt;L17243,"LOW ZONE BIAS","EQUILIBRIUM"))</f>
        <v>EQUILIBRIUM</v>
      </c>
    </row>
    <row r="17244">
      <c r="A17244">
        <v>10313</v>
      </c>
      <c r="B17244" t="str">
        <v>2011-04-13</v>
      </c>
      <c r="C17244" t="str">
        <v>Midday</v>
      </c>
      <c r="D17244">
        <v>21</v>
      </c>
      <c r="E17244" t="str">
        <f>IF(MOD(D17244,2)=0,"EVEN","ODD")</f>
        <v>ODD</v>
      </c>
      <c r="F17244" t="str">
        <f>IF(D17244&lt;=18,"LOW (1-18)","HIGH (19-36)")</f>
        <v>HIGH (19-36)</v>
      </c>
      <c r="G17244">
        <f>INT((D17244-1)/6)+1</f>
        <v>4</v>
      </c>
      <c r="H17244">
        <f>MOD(D17244-1,6)+1</f>
        <v>3</v>
      </c>
      <c r="I17244">
        <f>37-D17244</f>
        <v>16</v>
      </c>
      <c r="J17244">
        <f>ABS(D17244-D17245)</f>
        <v>3</v>
      </c>
      <c r="K17244">
        <f>AVERAGE(D17244:D17248)</f>
        <v>21</v>
      </c>
      <c r="L17244">
        <f>AVERAGE(D17244:D17263)</f>
        <v>21</v>
      </c>
      <c r="M17244">
        <f>K17244-L17244</f>
        <v>0</v>
      </c>
      <c r="N17244" t="str">
        <f>IF(K17244&gt;L17244,"HIGH ZONE BIAS",IF(K17244&lt;L17244,"LOW ZONE BIAS","EQUILIBRIUM"))</f>
        <v>EQUILIBRIUM</v>
      </c>
    </row>
    <row r="17245">
      <c r="A17245">
        <v>10312</v>
      </c>
      <c r="B17245" t="str">
        <v>2011-04-12</v>
      </c>
      <c r="C17245" t="str">
        <v>Evening</v>
      </c>
      <c r="D17245">
        <v>18</v>
      </c>
      <c r="E17245" t="str">
        <f>IF(MOD(D17245,2)=0,"EVEN","ODD")</f>
        <v>EVEN</v>
      </c>
      <c r="F17245" t="str">
        <f>IF(D17245&lt;=18,"LOW (1-18)","HIGH (19-36)")</f>
        <v>LOW (1-18)</v>
      </c>
      <c r="G17245">
        <f>INT((D17245-1)/6)+1</f>
        <v>3</v>
      </c>
      <c r="H17245">
        <f>MOD(D17245-1,6)+1</f>
        <v>6</v>
      </c>
      <c r="I17245">
        <f>37-D17245</f>
        <v>19</v>
      </c>
      <c r="J17245">
        <f>ABS(D17245-D17246)</f>
        <v>16</v>
      </c>
      <c r="K17245">
        <f>AVERAGE(D17245:D17249)</f>
        <v>18</v>
      </c>
      <c r="L17245">
        <f>AVERAGE(D17245:D17264)</f>
        <v>18</v>
      </c>
      <c r="M17245">
        <f>K17245-L17245</f>
        <v>0</v>
      </c>
      <c r="N17245" t="str">
        <f>IF(K17245&gt;L17245,"HIGH ZONE BIAS",IF(K17245&lt;L17245,"LOW ZONE BIAS","EQUILIBRIUM"))</f>
        <v>EQUILIBRIUM</v>
      </c>
    </row>
    <row r="17246">
      <c r="A17246">
        <v>10311</v>
      </c>
      <c r="B17246" t="str">
        <v>2011-04-12</v>
      </c>
      <c r="C17246" t="str">
        <v>Midday</v>
      </c>
      <c r="D17246">
        <v>2</v>
      </c>
      <c r="E17246" t="str">
        <f>IF(MOD(D17246,2)=0,"EVEN","ODD")</f>
        <v>EVEN</v>
      </c>
      <c r="F17246" t="str">
        <f>IF(D17246&lt;=18,"LOW (1-18)","HIGH (19-36)")</f>
        <v>LOW (1-18)</v>
      </c>
      <c r="G17246">
        <f>INT((D17246-1)/6)+1</f>
        <v>1</v>
      </c>
      <c r="H17246">
        <f>MOD(D17246-1,6)+1</f>
        <v>2</v>
      </c>
      <c r="I17246">
        <f>37-D17246</f>
        <v>35</v>
      </c>
      <c r="J17246">
        <f>ABS(D17246-D17247)</f>
        <v>7</v>
      </c>
      <c r="K17246">
        <f>AVERAGE(D17246:D17250)</f>
        <v>2</v>
      </c>
      <c r="L17246">
        <f>AVERAGE(D17246:D17265)</f>
        <v>2</v>
      </c>
      <c r="M17246">
        <f>K17246-L17246</f>
        <v>0</v>
      </c>
      <c r="N17246" t="str">
        <f>IF(K17246&gt;L17246,"HIGH ZONE BIAS",IF(K17246&lt;L17246,"LOW ZONE BIAS","EQUILIBRIUM"))</f>
        <v>EQUILIBRIUM</v>
      </c>
    </row>
    <row r="17247">
      <c r="A17247">
        <v>10310</v>
      </c>
      <c r="B17247" t="str">
        <v>2011-04-11</v>
      </c>
      <c r="C17247" t="str">
        <v>Evening</v>
      </c>
      <c r="D17247">
        <v>9</v>
      </c>
      <c r="E17247" t="str">
        <f>IF(MOD(D17247,2)=0,"EVEN","ODD")</f>
        <v>ODD</v>
      </c>
      <c r="F17247" t="str">
        <f>IF(D17247&lt;=18,"LOW (1-18)","HIGH (19-36)")</f>
        <v>LOW (1-18)</v>
      </c>
      <c r="G17247">
        <f>INT((D17247-1)/6)+1</f>
        <v>2</v>
      </c>
      <c r="H17247">
        <f>MOD(D17247-1,6)+1</f>
        <v>3</v>
      </c>
      <c r="I17247">
        <f>37-D17247</f>
        <v>28</v>
      </c>
      <c r="J17247">
        <f>ABS(D17247-D17248)</f>
        <v>4</v>
      </c>
      <c r="K17247">
        <f>AVERAGE(D17247:D17251)</f>
        <v>9</v>
      </c>
      <c r="L17247">
        <f>AVERAGE(D17247:D17266)</f>
        <v>9</v>
      </c>
      <c r="M17247">
        <f>K17247-L17247</f>
        <v>0</v>
      </c>
      <c r="N17247" t="str">
        <f>IF(K17247&gt;L17247,"HIGH ZONE BIAS",IF(K17247&lt;L17247,"LOW ZONE BIAS","EQUILIBRIUM"))</f>
        <v>EQUILIBRIUM</v>
      </c>
    </row>
    <row r="17248">
      <c r="A17248">
        <v>10309</v>
      </c>
      <c r="B17248" t="str">
        <v>2011-04-11</v>
      </c>
      <c r="C17248" t="str">
        <v>Midday</v>
      </c>
      <c r="D17248">
        <v>5</v>
      </c>
      <c r="E17248" t="str">
        <f>IF(MOD(D17248,2)=0,"EVEN","ODD")</f>
        <v>ODD</v>
      </c>
      <c r="F17248" t="str">
        <f>IF(D17248&lt;=18,"LOW (1-18)","HIGH (19-36)")</f>
        <v>LOW (1-18)</v>
      </c>
      <c r="G17248">
        <f>INT((D17248-1)/6)+1</f>
        <v>1</v>
      </c>
      <c r="H17248">
        <f>MOD(D17248-1,6)+1</f>
        <v>5</v>
      </c>
      <c r="I17248">
        <f>37-D17248</f>
        <v>32</v>
      </c>
      <c r="J17248">
        <f>ABS(D17248-D17249)</f>
        <v>27</v>
      </c>
      <c r="K17248">
        <f>AVERAGE(D17248:D17252)</f>
        <v>5</v>
      </c>
      <c r="L17248">
        <f>AVERAGE(D17248:D17267)</f>
        <v>5</v>
      </c>
      <c r="M17248">
        <f>K17248-L17248</f>
        <v>0</v>
      </c>
      <c r="N17248" t="str">
        <f>IF(K17248&gt;L17248,"HIGH ZONE BIAS",IF(K17248&lt;L17248,"LOW ZONE BIAS","EQUILIBRIUM"))</f>
        <v>EQUILIBRIUM</v>
      </c>
    </row>
    <row r="17249">
      <c r="A17249">
        <v>10308</v>
      </c>
      <c r="B17249" t="str">
        <v>2011-04-09</v>
      </c>
      <c r="C17249" t="str">
        <v>Evening</v>
      </c>
      <c r="D17249">
        <v>32</v>
      </c>
      <c r="E17249" t="str">
        <f>IF(MOD(D17249,2)=0,"EVEN","ODD")</f>
        <v>EVEN</v>
      </c>
      <c r="F17249" t="str">
        <f>IF(D17249&lt;=18,"LOW (1-18)","HIGH (19-36)")</f>
        <v>HIGH (19-36)</v>
      </c>
      <c r="G17249">
        <f>INT((D17249-1)/6)+1</f>
        <v>6</v>
      </c>
      <c r="H17249">
        <f>MOD(D17249-1,6)+1</f>
        <v>2</v>
      </c>
      <c r="I17249">
        <f>37-D17249</f>
        <v>5</v>
      </c>
      <c r="J17249">
        <f>ABS(D17249-D17250)</f>
        <v>27</v>
      </c>
      <c r="K17249">
        <f>AVERAGE(D17249:D17253)</f>
        <v>32</v>
      </c>
      <c r="L17249">
        <f>AVERAGE(D17249:D17268)</f>
        <v>32</v>
      </c>
      <c r="M17249">
        <f>K17249-L17249</f>
        <v>0</v>
      </c>
      <c r="N17249" t="str">
        <f>IF(K17249&gt;L17249,"HIGH ZONE BIAS",IF(K17249&lt;L17249,"LOW ZONE BIAS","EQUILIBRIUM"))</f>
        <v>EQUILIBRIUM</v>
      </c>
    </row>
    <row r="17250">
      <c r="A17250">
        <v>10307</v>
      </c>
      <c r="B17250" t="str">
        <v>2011-04-09</v>
      </c>
      <c r="C17250" t="str">
        <v>Midday</v>
      </c>
      <c r="D17250">
        <v>5</v>
      </c>
      <c r="E17250" t="str">
        <f>IF(MOD(D17250,2)=0,"EVEN","ODD")</f>
        <v>ODD</v>
      </c>
      <c r="F17250" t="str">
        <f>IF(D17250&lt;=18,"LOW (1-18)","HIGH (19-36)")</f>
        <v>LOW (1-18)</v>
      </c>
      <c r="G17250">
        <f>INT((D17250-1)/6)+1</f>
        <v>1</v>
      </c>
      <c r="H17250">
        <f>MOD(D17250-1,6)+1</f>
        <v>5</v>
      </c>
      <c r="I17250">
        <f>37-D17250</f>
        <v>32</v>
      </c>
      <c r="J17250">
        <f>ABS(D17250-D17251)</f>
        <v>8</v>
      </c>
      <c r="K17250">
        <f>AVERAGE(D17250:D17254)</f>
        <v>5</v>
      </c>
      <c r="L17250">
        <f>AVERAGE(D17250:D17269)</f>
        <v>5</v>
      </c>
      <c r="M17250">
        <f>K17250-L17250</f>
        <v>0</v>
      </c>
      <c r="N17250" t="str">
        <f>IF(K17250&gt;L17250,"HIGH ZONE BIAS",IF(K17250&lt;L17250,"LOW ZONE BIAS","EQUILIBRIUM"))</f>
        <v>EQUILIBRIUM</v>
      </c>
    </row>
    <row r="17251">
      <c r="A17251">
        <v>10306</v>
      </c>
      <c r="B17251" t="str">
        <v>2011-04-08</v>
      </c>
      <c r="C17251" t="str">
        <v>Evening</v>
      </c>
      <c r="D17251">
        <v>13</v>
      </c>
      <c r="E17251" t="str">
        <f>IF(MOD(D17251,2)=0,"EVEN","ODD")</f>
        <v>ODD</v>
      </c>
      <c r="F17251" t="str">
        <f>IF(D17251&lt;=18,"LOW (1-18)","HIGH (19-36)")</f>
        <v>LOW (1-18)</v>
      </c>
      <c r="G17251">
        <f>INT((D17251-1)/6)+1</f>
        <v>3</v>
      </c>
      <c r="H17251">
        <f>MOD(D17251-1,6)+1</f>
        <v>1</v>
      </c>
      <c r="I17251">
        <f>37-D17251</f>
        <v>24</v>
      </c>
      <c r="J17251">
        <f>ABS(D17251-D17252)</f>
        <v>2</v>
      </c>
      <c r="K17251">
        <f>AVERAGE(D17251:D17255)</f>
        <v>13</v>
      </c>
      <c r="L17251">
        <f>AVERAGE(D17251:D17270)</f>
        <v>13</v>
      </c>
      <c r="M17251">
        <f>K17251-L17251</f>
        <v>0</v>
      </c>
      <c r="N17251" t="str">
        <f>IF(K17251&gt;L17251,"HIGH ZONE BIAS",IF(K17251&lt;L17251,"LOW ZONE BIAS","EQUILIBRIUM"))</f>
        <v>EQUILIBRIUM</v>
      </c>
    </row>
    <row r="17252">
      <c r="A17252">
        <v>10305</v>
      </c>
      <c r="B17252" t="str">
        <v>2011-04-08</v>
      </c>
      <c r="C17252" t="str">
        <v>Midday</v>
      </c>
      <c r="D17252">
        <v>15</v>
      </c>
      <c r="E17252" t="str">
        <f>IF(MOD(D17252,2)=0,"EVEN","ODD")</f>
        <v>ODD</v>
      </c>
      <c r="F17252" t="str">
        <f>IF(D17252&lt;=18,"LOW (1-18)","HIGH (19-36)")</f>
        <v>LOW (1-18)</v>
      </c>
      <c r="G17252">
        <f>INT((D17252-1)/6)+1</f>
        <v>3</v>
      </c>
      <c r="H17252">
        <f>MOD(D17252-1,6)+1</f>
        <v>3</v>
      </c>
      <c r="I17252">
        <f>37-D17252</f>
        <v>22</v>
      </c>
      <c r="J17252">
        <f>ABS(D17252-D17253)</f>
        <v>2</v>
      </c>
      <c r="K17252">
        <f>AVERAGE(D17252:D17256)</f>
        <v>15</v>
      </c>
      <c r="L17252">
        <f>AVERAGE(D17252:D17271)</f>
        <v>15</v>
      </c>
      <c r="M17252">
        <f>K17252-L17252</f>
        <v>0</v>
      </c>
      <c r="N17252" t="str">
        <f>IF(K17252&gt;L17252,"HIGH ZONE BIAS",IF(K17252&lt;L17252,"LOW ZONE BIAS","EQUILIBRIUM"))</f>
        <v>EQUILIBRIUM</v>
      </c>
    </row>
    <row r="17253">
      <c r="A17253">
        <v>10304</v>
      </c>
      <c r="B17253" t="str">
        <v>2011-04-07</v>
      </c>
      <c r="C17253" t="str">
        <v>Evening</v>
      </c>
      <c r="D17253">
        <v>17</v>
      </c>
      <c r="E17253" t="str">
        <f>IF(MOD(D17253,2)=0,"EVEN","ODD")</f>
        <v>ODD</v>
      </c>
      <c r="F17253" t="str">
        <f>IF(D17253&lt;=18,"LOW (1-18)","HIGH (19-36)")</f>
        <v>LOW (1-18)</v>
      </c>
      <c r="G17253">
        <f>INT((D17253-1)/6)+1</f>
        <v>3</v>
      </c>
      <c r="H17253">
        <f>MOD(D17253-1,6)+1</f>
        <v>5</v>
      </c>
      <c r="I17253">
        <f>37-D17253</f>
        <v>20</v>
      </c>
      <c r="J17253">
        <f>ABS(D17253-D17254)</f>
        <v>12</v>
      </c>
      <c r="K17253">
        <f>AVERAGE(D17253:D17257)</f>
        <v>17</v>
      </c>
      <c r="L17253">
        <f>AVERAGE(D17253:D17272)</f>
        <v>17</v>
      </c>
      <c r="M17253">
        <f>K17253-L17253</f>
        <v>0</v>
      </c>
      <c r="N17253" t="str">
        <f>IF(K17253&gt;L17253,"HIGH ZONE BIAS",IF(K17253&lt;L17253,"LOW ZONE BIAS","EQUILIBRIUM"))</f>
        <v>EQUILIBRIUM</v>
      </c>
    </row>
    <row r="17254">
      <c r="A17254">
        <v>10303</v>
      </c>
      <c r="B17254" t="str">
        <v>2011-04-07</v>
      </c>
      <c r="C17254" t="str">
        <v>Midday</v>
      </c>
      <c r="D17254">
        <v>29</v>
      </c>
      <c r="E17254" t="str">
        <f>IF(MOD(D17254,2)=0,"EVEN","ODD")</f>
        <v>ODD</v>
      </c>
      <c r="F17254" t="str">
        <f>IF(D17254&lt;=18,"LOW (1-18)","HIGH (19-36)")</f>
        <v>HIGH (19-36)</v>
      </c>
      <c r="G17254">
        <f>INT((D17254-1)/6)+1</f>
        <v>5</v>
      </c>
      <c r="H17254">
        <f>MOD(D17254-1,6)+1</f>
        <v>5</v>
      </c>
      <c r="I17254">
        <f>37-D17254</f>
        <v>8</v>
      </c>
      <c r="J17254">
        <f>ABS(D17254-D17255)</f>
        <v>9</v>
      </c>
      <c r="K17254">
        <f>AVERAGE(D17254:D17258)</f>
        <v>29</v>
      </c>
      <c r="L17254">
        <f>AVERAGE(D17254:D17273)</f>
        <v>29</v>
      </c>
      <c r="M17254">
        <f>K17254-L17254</f>
        <v>0</v>
      </c>
      <c r="N17254" t="str">
        <f>IF(K17254&gt;L17254,"HIGH ZONE BIAS",IF(K17254&lt;L17254,"LOW ZONE BIAS","EQUILIBRIUM"))</f>
        <v>EQUILIBRIUM</v>
      </c>
    </row>
    <row r="17255">
      <c r="A17255">
        <v>10302</v>
      </c>
      <c r="B17255" t="str">
        <v>2011-04-06</v>
      </c>
      <c r="C17255" t="str">
        <v>Evening</v>
      </c>
      <c r="D17255">
        <v>20</v>
      </c>
      <c r="E17255" t="str">
        <f>IF(MOD(D17255,2)=0,"EVEN","ODD")</f>
        <v>EVEN</v>
      </c>
      <c r="F17255" t="str">
        <f>IF(D17255&lt;=18,"LOW (1-18)","HIGH (19-36)")</f>
        <v>HIGH (19-36)</v>
      </c>
      <c r="G17255">
        <f>INT((D17255-1)/6)+1</f>
        <v>4</v>
      </c>
      <c r="H17255">
        <f>MOD(D17255-1,6)+1</f>
        <v>2</v>
      </c>
      <c r="I17255">
        <f>37-D17255</f>
        <v>17</v>
      </c>
      <c r="J17255">
        <f>ABS(D17255-D17256)</f>
        <v>8</v>
      </c>
      <c r="K17255">
        <f>AVERAGE(D17255:D17259)</f>
        <v>20</v>
      </c>
      <c r="L17255">
        <f>AVERAGE(D17255:D17274)</f>
        <v>20</v>
      </c>
      <c r="M17255">
        <f>K17255-L17255</f>
        <v>0</v>
      </c>
      <c r="N17255" t="str">
        <f>IF(K17255&gt;L17255,"HIGH ZONE BIAS",IF(K17255&lt;L17255,"LOW ZONE BIAS","EQUILIBRIUM"))</f>
        <v>EQUILIBRIUM</v>
      </c>
    </row>
    <row r="17256">
      <c r="A17256">
        <v>10301</v>
      </c>
      <c r="B17256" t="str">
        <v>2011-04-06</v>
      </c>
      <c r="C17256" t="str">
        <v>Midday</v>
      </c>
      <c r="D17256">
        <v>28</v>
      </c>
      <c r="E17256" t="str">
        <f>IF(MOD(D17256,2)=0,"EVEN","ODD")</f>
        <v>EVEN</v>
      </c>
      <c r="F17256" t="str">
        <f>IF(D17256&lt;=18,"LOW (1-18)","HIGH (19-36)")</f>
        <v>HIGH (19-36)</v>
      </c>
      <c r="G17256">
        <f>INT((D17256-1)/6)+1</f>
        <v>5</v>
      </c>
      <c r="H17256">
        <f>MOD(D17256-1,6)+1</f>
        <v>4</v>
      </c>
      <c r="I17256">
        <f>37-D17256</f>
        <v>9</v>
      </c>
      <c r="J17256">
        <f>ABS(D17256-D17257)</f>
        <v>4</v>
      </c>
      <c r="K17256">
        <f>AVERAGE(D17256:D17260)</f>
        <v>28</v>
      </c>
      <c r="L17256">
        <f>AVERAGE(D17256:D17275)</f>
        <v>28</v>
      </c>
      <c r="M17256">
        <f>K17256-L17256</f>
        <v>0</v>
      </c>
      <c r="N17256" t="str">
        <f>IF(K17256&gt;L17256,"HIGH ZONE BIAS",IF(K17256&lt;L17256,"LOW ZONE BIAS","EQUILIBRIUM"))</f>
        <v>EQUILIBRIUM</v>
      </c>
    </row>
    <row r="17257">
      <c r="A17257">
        <v>10300</v>
      </c>
      <c r="B17257" t="str">
        <v>2011-04-05</v>
      </c>
      <c r="C17257" t="str">
        <v>Evening</v>
      </c>
      <c r="D17257">
        <v>32</v>
      </c>
      <c r="E17257" t="str">
        <f>IF(MOD(D17257,2)=0,"EVEN","ODD")</f>
        <v>EVEN</v>
      </c>
      <c r="F17257" t="str">
        <f>IF(D17257&lt;=18,"LOW (1-18)","HIGH (19-36)")</f>
        <v>HIGH (19-36)</v>
      </c>
      <c r="G17257">
        <f>INT((D17257-1)/6)+1</f>
        <v>6</v>
      </c>
      <c r="H17257">
        <f>MOD(D17257-1,6)+1</f>
        <v>2</v>
      </c>
      <c r="I17257">
        <f>37-D17257</f>
        <v>5</v>
      </c>
      <c r="J17257">
        <f>ABS(D17257-D17258)</f>
        <v>28</v>
      </c>
      <c r="K17257">
        <f>AVERAGE(D17257:D17261)</f>
        <v>32</v>
      </c>
      <c r="L17257">
        <f>AVERAGE(D17257:D17276)</f>
        <v>32</v>
      </c>
      <c r="M17257">
        <f>K17257-L17257</f>
        <v>0</v>
      </c>
      <c r="N17257" t="str">
        <f>IF(K17257&gt;L17257,"HIGH ZONE BIAS",IF(K17257&lt;L17257,"LOW ZONE BIAS","EQUILIBRIUM"))</f>
        <v>EQUILIBRIUM</v>
      </c>
    </row>
    <row r="17258">
      <c r="A17258">
        <v>10299</v>
      </c>
      <c r="B17258" t="str">
        <v>2011-04-05</v>
      </c>
      <c r="C17258" t="str">
        <v>Midday</v>
      </c>
      <c r="D17258">
        <v>4</v>
      </c>
      <c r="E17258" t="str">
        <f>IF(MOD(D17258,2)=0,"EVEN","ODD")</f>
        <v>EVEN</v>
      </c>
      <c r="F17258" t="str">
        <f>IF(D17258&lt;=18,"LOW (1-18)","HIGH (19-36)")</f>
        <v>LOW (1-18)</v>
      </c>
      <c r="G17258">
        <f>INT((D17258-1)/6)+1</f>
        <v>1</v>
      </c>
      <c r="H17258">
        <f>MOD(D17258-1,6)+1</f>
        <v>4</v>
      </c>
      <c r="I17258">
        <f>37-D17258</f>
        <v>33</v>
      </c>
      <c r="J17258">
        <f>ABS(D17258-D17259)</f>
        <v>29</v>
      </c>
      <c r="K17258">
        <f>AVERAGE(D17258:D17262)</f>
        <v>4</v>
      </c>
      <c r="L17258">
        <f>AVERAGE(D17258:D17277)</f>
        <v>4</v>
      </c>
      <c r="M17258">
        <f>K17258-L17258</f>
        <v>0</v>
      </c>
      <c r="N17258" t="str">
        <f>IF(K17258&gt;L17258,"HIGH ZONE BIAS",IF(K17258&lt;L17258,"LOW ZONE BIAS","EQUILIBRIUM"))</f>
        <v>EQUILIBRIUM</v>
      </c>
    </row>
    <row r="17259">
      <c r="A17259">
        <v>10298</v>
      </c>
      <c r="B17259" t="str">
        <v>2011-04-04</v>
      </c>
      <c r="C17259" t="str">
        <v>Evening</v>
      </c>
      <c r="D17259">
        <v>33</v>
      </c>
      <c r="E17259" t="str">
        <f>IF(MOD(D17259,2)=0,"EVEN","ODD")</f>
        <v>ODD</v>
      </c>
      <c r="F17259" t="str">
        <f>IF(D17259&lt;=18,"LOW (1-18)","HIGH (19-36)")</f>
        <v>HIGH (19-36)</v>
      </c>
      <c r="G17259">
        <f>INT((D17259-1)/6)+1</f>
        <v>6</v>
      </c>
      <c r="H17259">
        <f>MOD(D17259-1,6)+1</f>
        <v>3</v>
      </c>
      <c r="I17259">
        <f>37-D17259</f>
        <v>4</v>
      </c>
      <c r="J17259">
        <f>ABS(D17259-D17260)</f>
        <v>32</v>
      </c>
      <c r="K17259">
        <f>AVERAGE(D17259:D17263)</f>
        <v>33</v>
      </c>
      <c r="L17259">
        <f>AVERAGE(D17259:D17278)</f>
        <v>33</v>
      </c>
      <c r="M17259">
        <f>K17259-L17259</f>
        <v>0</v>
      </c>
      <c r="N17259" t="str">
        <f>IF(K17259&gt;L17259,"HIGH ZONE BIAS",IF(K17259&lt;L17259,"LOW ZONE BIAS","EQUILIBRIUM"))</f>
        <v>EQUILIBRIUM</v>
      </c>
    </row>
    <row r="17260">
      <c r="A17260">
        <v>10297</v>
      </c>
      <c r="B17260" t="str">
        <v>2011-04-04</v>
      </c>
      <c r="C17260" t="str">
        <v>Midday</v>
      </c>
      <c r="D17260">
        <v>1</v>
      </c>
      <c r="E17260" t="str">
        <f>IF(MOD(D17260,2)=0,"EVEN","ODD")</f>
        <v>ODD</v>
      </c>
      <c r="F17260" t="str">
        <f>IF(D17260&lt;=18,"LOW (1-18)","HIGH (19-36)")</f>
        <v>LOW (1-18)</v>
      </c>
      <c r="G17260">
        <f>INT((D17260-1)/6)+1</f>
        <v>1</v>
      </c>
      <c r="H17260">
        <f>MOD(D17260-1,6)+1</f>
        <v>1</v>
      </c>
      <c r="I17260">
        <f>37-D17260</f>
        <v>36</v>
      </c>
      <c r="J17260">
        <f>ABS(D17260-D17261)</f>
        <v>34</v>
      </c>
      <c r="K17260">
        <f>AVERAGE(D17260:D17264)</f>
        <v>1</v>
      </c>
      <c r="L17260">
        <f>AVERAGE(D17260:D17279)</f>
        <v>1</v>
      </c>
      <c r="M17260">
        <f>K17260-L17260</f>
        <v>0</v>
      </c>
      <c r="N17260" t="str">
        <f>IF(K17260&gt;L17260,"HIGH ZONE BIAS",IF(K17260&lt;L17260,"LOW ZONE BIAS","EQUILIBRIUM"))</f>
        <v>EQUILIBRIUM</v>
      </c>
    </row>
    <row r="17261">
      <c r="A17261">
        <v>10296</v>
      </c>
      <c r="B17261" t="str">
        <v>2011-04-02</v>
      </c>
      <c r="C17261" t="str">
        <v>Evening</v>
      </c>
      <c r="D17261">
        <v>35</v>
      </c>
      <c r="E17261" t="str">
        <f>IF(MOD(D17261,2)=0,"EVEN","ODD")</f>
        <v>ODD</v>
      </c>
      <c r="F17261" t="str">
        <f>IF(D17261&lt;=18,"LOW (1-18)","HIGH (19-36)")</f>
        <v>HIGH (19-36)</v>
      </c>
      <c r="G17261">
        <f>INT((D17261-1)/6)+1</f>
        <v>6</v>
      </c>
      <c r="H17261">
        <f>MOD(D17261-1,6)+1</f>
        <v>5</v>
      </c>
      <c r="I17261">
        <f>37-D17261</f>
        <v>2</v>
      </c>
      <c r="J17261">
        <f>ABS(D17261-D17262)</f>
        <v>32</v>
      </c>
      <c r="K17261">
        <f>AVERAGE(D17261:D17265)</f>
        <v>35</v>
      </c>
      <c r="L17261">
        <f>AVERAGE(D17261:D17280)</f>
        <v>35</v>
      </c>
      <c r="M17261">
        <f>K17261-L17261</f>
        <v>0</v>
      </c>
      <c r="N17261" t="str">
        <f>IF(K17261&gt;L17261,"HIGH ZONE BIAS",IF(K17261&lt;L17261,"LOW ZONE BIAS","EQUILIBRIUM"))</f>
        <v>EQUILIBRIUM</v>
      </c>
    </row>
    <row r="17262">
      <c r="A17262">
        <v>10295</v>
      </c>
      <c r="B17262" t="str">
        <v>2011-04-02</v>
      </c>
      <c r="C17262" t="str">
        <v>Midday</v>
      </c>
      <c r="D17262">
        <v>3</v>
      </c>
      <c r="E17262" t="str">
        <f>IF(MOD(D17262,2)=0,"EVEN","ODD")</f>
        <v>ODD</v>
      </c>
      <c r="F17262" t="str">
        <f>IF(D17262&lt;=18,"LOW (1-18)","HIGH (19-36)")</f>
        <v>LOW (1-18)</v>
      </c>
      <c r="G17262">
        <f>INT((D17262-1)/6)+1</f>
        <v>1</v>
      </c>
      <c r="H17262">
        <f>MOD(D17262-1,6)+1</f>
        <v>3</v>
      </c>
      <c r="I17262">
        <f>37-D17262</f>
        <v>34</v>
      </c>
      <c r="J17262">
        <f>ABS(D17262-D17263)</f>
        <v>20</v>
      </c>
      <c r="K17262">
        <f>AVERAGE(D17262:D17266)</f>
        <v>3</v>
      </c>
      <c r="L17262">
        <f>AVERAGE(D17262:D17281)</f>
        <v>3</v>
      </c>
      <c r="M17262">
        <f>K17262-L17262</f>
        <v>0</v>
      </c>
      <c r="N17262" t="str">
        <f>IF(K17262&gt;L17262,"HIGH ZONE BIAS",IF(K17262&lt;L17262,"LOW ZONE BIAS","EQUILIBRIUM"))</f>
        <v>EQUILIBRIUM</v>
      </c>
    </row>
    <row r="17263">
      <c r="A17263">
        <v>10294</v>
      </c>
      <c r="B17263" t="str">
        <v>2011-04-01</v>
      </c>
      <c r="C17263" t="str">
        <v>Evening</v>
      </c>
      <c r="D17263">
        <v>23</v>
      </c>
      <c r="E17263" t="str">
        <f>IF(MOD(D17263,2)=0,"EVEN","ODD")</f>
        <v>ODD</v>
      </c>
      <c r="F17263" t="str">
        <f>IF(D17263&lt;=18,"LOW (1-18)","HIGH (19-36)")</f>
        <v>HIGH (19-36)</v>
      </c>
      <c r="G17263">
        <f>INT((D17263-1)/6)+1</f>
        <v>4</v>
      </c>
      <c r="H17263">
        <f>MOD(D17263-1,6)+1</f>
        <v>5</v>
      </c>
      <c r="I17263">
        <f>37-D17263</f>
        <v>14</v>
      </c>
      <c r="J17263">
        <f>ABS(D17263-D17264)</f>
        <v>4</v>
      </c>
      <c r="K17263">
        <f>AVERAGE(D17263:D17267)</f>
        <v>23</v>
      </c>
      <c r="L17263">
        <f>AVERAGE(D17263:D17282)</f>
        <v>23</v>
      </c>
      <c r="M17263">
        <f>K17263-L17263</f>
        <v>0</v>
      </c>
      <c r="N17263" t="str">
        <f>IF(K17263&gt;L17263,"HIGH ZONE BIAS",IF(K17263&lt;L17263,"LOW ZONE BIAS","EQUILIBRIUM"))</f>
        <v>EQUILIBRIUM</v>
      </c>
    </row>
    <row r="17264">
      <c r="A17264">
        <v>10293</v>
      </c>
      <c r="B17264" t="str">
        <v>2011-04-01</v>
      </c>
      <c r="C17264" t="str">
        <v>Midday</v>
      </c>
      <c r="D17264">
        <v>19</v>
      </c>
      <c r="E17264" t="str">
        <f>IF(MOD(D17264,2)=0,"EVEN","ODD")</f>
        <v>ODD</v>
      </c>
      <c r="F17264" t="str">
        <f>IF(D17264&lt;=18,"LOW (1-18)","HIGH (19-36)")</f>
        <v>HIGH (19-36)</v>
      </c>
      <c r="G17264">
        <f>INT((D17264-1)/6)+1</f>
        <v>4</v>
      </c>
      <c r="H17264">
        <f>MOD(D17264-1,6)+1</f>
        <v>1</v>
      </c>
      <c r="I17264">
        <f>37-D17264</f>
        <v>18</v>
      </c>
      <c r="J17264">
        <f>ABS(D17264-D17265)</f>
        <v>1</v>
      </c>
      <c r="K17264">
        <f>AVERAGE(D17264:D17268)</f>
        <v>19</v>
      </c>
      <c r="L17264">
        <f>AVERAGE(D17264:D17283)</f>
        <v>19</v>
      </c>
      <c r="M17264">
        <f>K17264-L17264</f>
        <v>0</v>
      </c>
      <c r="N17264" t="str">
        <f>IF(K17264&gt;L17264,"HIGH ZONE BIAS",IF(K17264&lt;L17264,"LOW ZONE BIAS","EQUILIBRIUM"))</f>
        <v>EQUILIBRIUM</v>
      </c>
    </row>
    <row r="17265">
      <c r="A17265">
        <v>10292</v>
      </c>
      <c r="B17265" t="str">
        <v>2011-03-31</v>
      </c>
      <c r="C17265" t="str">
        <v>Evening</v>
      </c>
      <c r="D17265">
        <v>20</v>
      </c>
      <c r="E17265" t="str">
        <f>IF(MOD(D17265,2)=0,"EVEN","ODD")</f>
        <v>EVEN</v>
      </c>
      <c r="F17265" t="str">
        <f>IF(D17265&lt;=18,"LOW (1-18)","HIGH (19-36)")</f>
        <v>HIGH (19-36)</v>
      </c>
      <c r="G17265">
        <f>INT((D17265-1)/6)+1</f>
        <v>4</v>
      </c>
      <c r="H17265">
        <f>MOD(D17265-1,6)+1</f>
        <v>2</v>
      </c>
      <c r="I17265">
        <f>37-D17265</f>
        <v>17</v>
      </c>
      <c r="J17265">
        <f>ABS(D17265-D17266)</f>
        <v>5</v>
      </c>
      <c r="K17265">
        <f>AVERAGE(D17265:D17269)</f>
        <v>20</v>
      </c>
      <c r="L17265">
        <f>AVERAGE(D17265:D17284)</f>
        <v>20</v>
      </c>
      <c r="M17265">
        <f>K17265-L17265</f>
        <v>0</v>
      </c>
      <c r="N17265" t="str">
        <f>IF(K17265&gt;L17265,"HIGH ZONE BIAS",IF(K17265&lt;L17265,"LOW ZONE BIAS","EQUILIBRIUM"))</f>
        <v>EQUILIBRIUM</v>
      </c>
    </row>
    <row r="17266">
      <c r="A17266">
        <v>10291</v>
      </c>
      <c r="B17266" t="str">
        <v>2011-03-31</v>
      </c>
      <c r="C17266" t="str">
        <v>Midday</v>
      </c>
      <c r="D17266">
        <v>25</v>
      </c>
      <c r="E17266" t="str">
        <f>IF(MOD(D17266,2)=0,"EVEN","ODD")</f>
        <v>ODD</v>
      </c>
      <c r="F17266" t="str">
        <f>IF(D17266&lt;=18,"LOW (1-18)","HIGH (19-36)")</f>
        <v>HIGH (19-36)</v>
      </c>
      <c r="G17266">
        <f>INT((D17266-1)/6)+1</f>
        <v>5</v>
      </c>
      <c r="H17266">
        <f>MOD(D17266-1,6)+1</f>
        <v>1</v>
      </c>
      <c r="I17266">
        <f>37-D17266</f>
        <v>12</v>
      </c>
      <c r="J17266">
        <f>ABS(D17266-D17267)</f>
        <v>21</v>
      </c>
      <c r="K17266">
        <f>AVERAGE(D17266:D17270)</f>
        <v>25</v>
      </c>
      <c r="L17266">
        <f>AVERAGE(D17266:D17285)</f>
        <v>25</v>
      </c>
      <c r="M17266">
        <f>K17266-L17266</f>
        <v>0</v>
      </c>
      <c r="N17266" t="str">
        <f>IF(K17266&gt;L17266,"HIGH ZONE BIAS",IF(K17266&lt;L17266,"LOW ZONE BIAS","EQUILIBRIUM"))</f>
        <v>EQUILIBRIUM</v>
      </c>
    </row>
    <row r="17267">
      <c r="A17267">
        <v>10290</v>
      </c>
      <c r="B17267" t="str">
        <v>2011-03-29</v>
      </c>
      <c r="C17267" t="str">
        <v>Evening</v>
      </c>
      <c r="D17267">
        <v>4</v>
      </c>
      <c r="E17267" t="str">
        <f>IF(MOD(D17267,2)=0,"EVEN","ODD")</f>
        <v>EVEN</v>
      </c>
      <c r="F17267" t="str">
        <f>IF(D17267&lt;=18,"LOW (1-18)","HIGH (19-36)")</f>
        <v>LOW (1-18)</v>
      </c>
      <c r="G17267">
        <f>INT((D17267-1)/6)+1</f>
        <v>1</v>
      </c>
      <c r="H17267">
        <f>MOD(D17267-1,6)+1</f>
        <v>4</v>
      </c>
      <c r="I17267">
        <f>37-D17267</f>
        <v>33</v>
      </c>
      <c r="J17267">
        <f>ABS(D17267-D17268)</f>
        <v>31</v>
      </c>
      <c r="K17267">
        <f>AVERAGE(D17267:D17271)</f>
        <v>4</v>
      </c>
      <c r="L17267">
        <f>AVERAGE(D17267:D17286)</f>
        <v>4</v>
      </c>
      <c r="M17267">
        <f>K17267-L17267</f>
        <v>0</v>
      </c>
      <c r="N17267" t="str">
        <f>IF(K17267&gt;L17267,"HIGH ZONE BIAS",IF(K17267&lt;L17267,"LOW ZONE BIAS","EQUILIBRIUM"))</f>
        <v>EQUILIBRIUM</v>
      </c>
    </row>
    <row r="17268">
      <c r="A17268">
        <v>10289</v>
      </c>
      <c r="B17268" t="str">
        <v>2011-03-29</v>
      </c>
      <c r="C17268" t="str">
        <v>Midday</v>
      </c>
      <c r="D17268">
        <v>35</v>
      </c>
      <c r="E17268" t="str">
        <f>IF(MOD(D17268,2)=0,"EVEN","ODD")</f>
        <v>ODD</v>
      </c>
      <c r="F17268" t="str">
        <f>IF(D17268&lt;=18,"LOW (1-18)","HIGH (19-36)")</f>
        <v>HIGH (19-36)</v>
      </c>
      <c r="G17268">
        <f>INT((D17268-1)/6)+1</f>
        <v>6</v>
      </c>
      <c r="H17268">
        <f>MOD(D17268-1,6)+1</f>
        <v>5</v>
      </c>
      <c r="I17268">
        <f>37-D17268</f>
        <v>2</v>
      </c>
      <c r="J17268">
        <f>ABS(D17268-D17269)</f>
        <v>17</v>
      </c>
      <c r="K17268">
        <f>AVERAGE(D17268:D17272)</f>
        <v>35</v>
      </c>
      <c r="L17268">
        <f>AVERAGE(D17268:D17287)</f>
        <v>35</v>
      </c>
      <c r="M17268">
        <f>K17268-L17268</f>
        <v>0</v>
      </c>
      <c r="N17268" t="str">
        <f>IF(K17268&gt;L17268,"HIGH ZONE BIAS",IF(K17268&lt;L17268,"LOW ZONE BIAS","EQUILIBRIUM"))</f>
        <v>EQUILIBRIUM</v>
      </c>
    </row>
    <row r="17269">
      <c r="A17269">
        <v>10288</v>
      </c>
      <c r="B17269" t="str">
        <v>2011-03-28</v>
      </c>
      <c r="C17269" t="str">
        <v>Evening</v>
      </c>
      <c r="D17269">
        <v>18</v>
      </c>
      <c r="E17269" t="str">
        <f>IF(MOD(D17269,2)=0,"EVEN","ODD")</f>
        <v>EVEN</v>
      </c>
      <c r="F17269" t="str">
        <f>IF(D17269&lt;=18,"LOW (1-18)","HIGH (19-36)")</f>
        <v>LOW (1-18)</v>
      </c>
      <c r="G17269">
        <f>INT((D17269-1)/6)+1</f>
        <v>3</v>
      </c>
      <c r="H17269">
        <f>MOD(D17269-1,6)+1</f>
        <v>6</v>
      </c>
      <c r="I17269">
        <f>37-D17269</f>
        <v>19</v>
      </c>
      <c r="J17269">
        <f>ABS(D17269-D17270)</f>
        <v>8</v>
      </c>
      <c r="K17269">
        <f>AVERAGE(D17269:D17273)</f>
        <v>18</v>
      </c>
      <c r="L17269">
        <f>AVERAGE(D17269:D17288)</f>
        <v>18</v>
      </c>
      <c r="M17269">
        <f>K17269-L17269</f>
        <v>0</v>
      </c>
      <c r="N17269" t="str">
        <f>IF(K17269&gt;L17269,"HIGH ZONE BIAS",IF(K17269&lt;L17269,"LOW ZONE BIAS","EQUILIBRIUM"))</f>
        <v>EQUILIBRIUM</v>
      </c>
    </row>
    <row r="17270">
      <c r="A17270">
        <v>10287</v>
      </c>
      <c r="B17270" t="str">
        <v>2011-03-28</v>
      </c>
      <c r="C17270" t="str">
        <v>Midday</v>
      </c>
      <c r="D17270">
        <v>10</v>
      </c>
      <c r="E17270" t="str">
        <f>IF(MOD(D17270,2)=0,"EVEN","ODD")</f>
        <v>EVEN</v>
      </c>
      <c r="F17270" t="str">
        <f>IF(D17270&lt;=18,"LOW (1-18)","HIGH (19-36)")</f>
        <v>LOW (1-18)</v>
      </c>
      <c r="G17270">
        <f>INT((D17270-1)/6)+1</f>
        <v>2</v>
      </c>
      <c r="H17270">
        <f>MOD(D17270-1,6)+1</f>
        <v>4</v>
      </c>
      <c r="I17270">
        <f>37-D17270</f>
        <v>27</v>
      </c>
      <c r="J17270">
        <f>ABS(D17270-D17271)</f>
        <v>0</v>
      </c>
      <c r="K17270">
        <f>AVERAGE(D17270:D17274)</f>
        <v>10</v>
      </c>
      <c r="L17270">
        <f>AVERAGE(D17270:D17289)</f>
        <v>10</v>
      </c>
      <c r="M17270">
        <f>K17270-L17270</f>
        <v>0</v>
      </c>
      <c r="N17270" t="str">
        <f>IF(K17270&gt;L17270,"HIGH ZONE BIAS",IF(K17270&lt;L17270,"LOW ZONE BIAS","EQUILIBRIUM"))</f>
        <v>EQUILIBRIUM</v>
      </c>
    </row>
    <row r="17271">
      <c r="A17271">
        <v>10286</v>
      </c>
      <c r="B17271" t="str">
        <v>2011-03-26</v>
      </c>
      <c r="C17271" t="str">
        <v>Evening</v>
      </c>
      <c r="D17271">
        <v>10</v>
      </c>
      <c r="E17271" t="str">
        <f>IF(MOD(D17271,2)=0,"EVEN","ODD")</f>
        <v>EVEN</v>
      </c>
      <c r="F17271" t="str">
        <f>IF(D17271&lt;=18,"LOW (1-18)","HIGH (19-36)")</f>
        <v>LOW (1-18)</v>
      </c>
      <c r="G17271">
        <f>INT((D17271-1)/6)+1</f>
        <v>2</v>
      </c>
      <c r="H17271">
        <f>MOD(D17271-1,6)+1</f>
        <v>4</v>
      </c>
      <c r="I17271">
        <f>37-D17271</f>
        <v>27</v>
      </c>
      <c r="J17271">
        <f>ABS(D17271-D17272)</f>
        <v>4</v>
      </c>
      <c r="K17271">
        <f>AVERAGE(D17271:D17275)</f>
        <v>10</v>
      </c>
      <c r="L17271">
        <f>AVERAGE(D17271:D17290)</f>
        <v>10</v>
      </c>
      <c r="M17271">
        <f>K17271-L17271</f>
        <v>0</v>
      </c>
      <c r="N17271" t="str">
        <f>IF(K17271&gt;L17271,"HIGH ZONE BIAS",IF(K17271&lt;L17271,"LOW ZONE BIAS","EQUILIBRIUM"))</f>
        <v>EQUILIBRIUM</v>
      </c>
    </row>
    <row r="17272">
      <c r="A17272">
        <v>10285</v>
      </c>
      <c r="B17272" t="str">
        <v>2011-03-26</v>
      </c>
      <c r="C17272" t="str">
        <v>Midday</v>
      </c>
      <c r="D17272">
        <v>14</v>
      </c>
      <c r="E17272" t="str">
        <f>IF(MOD(D17272,2)=0,"EVEN","ODD")</f>
        <v>EVEN</v>
      </c>
      <c r="F17272" t="str">
        <f>IF(D17272&lt;=18,"LOW (1-18)","HIGH (19-36)")</f>
        <v>LOW (1-18)</v>
      </c>
      <c r="G17272">
        <f>INT((D17272-1)/6)+1</f>
        <v>3</v>
      </c>
      <c r="H17272">
        <f>MOD(D17272-1,6)+1</f>
        <v>2</v>
      </c>
      <c r="I17272">
        <f>37-D17272</f>
        <v>23</v>
      </c>
      <c r="J17272">
        <f>ABS(D17272-D17273)</f>
        <v>18</v>
      </c>
      <c r="K17272">
        <f>AVERAGE(D17272:D17276)</f>
        <v>14</v>
      </c>
      <c r="L17272">
        <f>AVERAGE(D17272:D17291)</f>
        <v>14</v>
      </c>
      <c r="M17272">
        <f>K17272-L17272</f>
        <v>0</v>
      </c>
      <c r="N17272" t="str">
        <f>IF(K17272&gt;L17272,"HIGH ZONE BIAS",IF(K17272&lt;L17272,"LOW ZONE BIAS","EQUILIBRIUM"))</f>
        <v>EQUILIBRIUM</v>
      </c>
    </row>
    <row r="17273">
      <c r="A17273">
        <v>10284</v>
      </c>
      <c r="B17273" t="str">
        <v>2011-03-25</v>
      </c>
      <c r="C17273" t="str">
        <v>Evening</v>
      </c>
      <c r="D17273">
        <v>32</v>
      </c>
      <c r="E17273" t="str">
        <f>IF(MOD(D17273,2)=0,"EVEN","ODD")</f>
        <v>EVEN</v>
      </c>
      <c r="F17273" t="str">
        <f>IF(D17273&lt;=18,"LOW (1-18)","HIGH (19-36)")</f>
        <v>HIGH (19-36)</v>
      </c>
      <c r="G17273">
        <f>INT((D17273-1)/6)+1</f>
        <v>6</v>
      </c>
      <c r="H17273">
        <f>MOD(D17273-1,6)+1</f>
        <v>2</v>
      </c>
      <c r="I17273">
        <f>37-D17273</f>
        <v>5</v>
      </c>
      <c r="J17273">
        <f>ABS(D17273-D17274)</f>
        <v>16</v>
      </c>
      <c r="K17273">
        <f>AVERAGE(D17273:D17277)</f>
        <v>32</v>
      </c>
      <c r="L17273">
        <f>AVERAGE(D17273:D17292)</f>
        <v>32</v>
      </c>
      <c r="M17273">
        <f>K17273-L17273</f>
        <v>0</v>
      </c>
      <c r="N17273" t="str">
        <f>IF(K17273&gt;L17273,"HIGH ZONE BIAS",IF(K17273&lt;L17273,"LOW ZONE BIAS","EQUILIBRIUM"))</f>
        <v>EQUILIBRIUM</v>
      </c>
    </row>
    <row r="17274">
      <c r="A17274">
        <v>10283</v>
      </c>
      <c r="B17274" t="str">
        <v>2011-03-25</v>
      </c>
      <c r="C17274" t="str">
        <v>Midday</v>
      </c>
      <c r="D17274">
        <v>16</v>
      </c>
      <c r="E17274" t="str">
        <f>IF(MOD(D17274,2)=0,"EVEN","ODD")</f>
        <v>EVEN</v>
      </c>
      <c r="F17274" t="str">
        <f>IF(D17274&lt;=18,"LOW (1-18)","HIGH (19-36)")</f>
        <v>LOW (1-18)</v>
      </c>
      <c r="G17274">
        <f>INT((D17274-1)/6)+1</f>
        <v>3</v>
      </c>
      <c r="H17274">
        <f>MOD(D17274-1,6)+1</f>
        <v>4</v>
      </c>
      <c r="I17274">
        <f>37-D17274</f>
        <v>21</v>
      </c>
      <c r="J17274">
        <f>ABS(D17274-D17275)</f>
        <v>15</v>
      </c>
      <c r="K17274">
        <f>AVERAGE(D17274:D17278)</f>
        <v>16</v>
      </c>
      <c r="L17274">
        <f>AVERAGE(D17274:D17293)</f>
        <v>16</v>
      </c>
      <c r="M17274">
        <f>K17274-L17274</f>
        <v>0</v>
      </c>
      <c r="N17274" t="str">
        <f>IF(K17274&gt;L17274,"HIGH ZONE BIAS",IF(K17274&lt;L17274,"LOW ZONE BIAS","EQUILIBRIUM"))</f>
        <v>EQUILIBRIUM</v>
      </c>
    </row>
    <row r="17275">
      <c r="A17275">
        <v>10282</v>
      </c>
      <c r="B17275" t="str">
        <v>2011-03-24</v>
      </c>
      <c r="C17275" t="str">
        <v>Evening</v>
      </c>
      <c r="D17275">
        <v>1</v>
      </c>
      <c r="E17275" t="str">
        <f>IF(MOD(D17275,2)=0,"EVEN","ODD")</f>
        <v>ODD</v>
      </c>
      <c r="F17275" t="str">
        <f>IF(D17275&lt;=18,"LOW (1-18)","HIGH (19-36)")</f>
        <v>LOW (1-18)</v>
      </c>
      <c r="G17275">
        <f>INT((D17275-1)/6)+1</f>
        <v>1</v>
      </c>
      <c r="H17275">
        <f>MOD(D17275-1,6)+1</f>
        <v>1</v>
      </c>
      <c r="I17275">
        <f>37-D17275</f>
        <v>36</v>
      </c>
      <c r="J17275">
        <f>ABS(D17275-D17276)</f>
        <v>10</v>
      </c>
      <c r="K17275">
        <f>AVERAGE(D17275:D17279)</f>
        <v>1</v>
      </c>
      <c r="L17275">
        <f>AVERAGE(D17275:D17294)</f>
        <v>1</v>
      </c>
      <c r="M17275">
        <f>K17275-L17275</f>
        <v>0</v>
      </c>
      <c r="N17275" t="str">
        <f>IF(K17275&gt;L17275,"HIGH ZONE BIAS",IF(K17275&lt;L17275,"LOW ZONE BIAS","EQUILIBRIUM"))</f>
        <v>EQUILIBRIUM</v>
      </c>
    </row>
    <row r="17276">
      <c r="A17276">
        <v>10281</v>
      </c>
      <c r="B17276" t="str">
        <v>2011-03-24</v>
      </c>
      <c r="C17276" t="str">
        <v>Midday</v>
      </c>
      <c r="D17276">
        <v>11</v>
      </c>
      <c r="E17276" t="str">
        <f>IF(MOD(D17276,2)=0,"EVEN","ODD")</f>
        <v>ODD</v>
      </c>
      <c r="F17276" t="str">
        <f>IF(D17276&lt;=18,"LOW (1-18)","HIGH (19-36)")</f>
        <v>LOW (1-18)</v>
      </c>
      <c r="G17276">
        <f>INT((D17276-1)/6)+1</f>
        <v>2</v>
      </c>
      <c r="H17276">
        <f>MOD(D17276-1,6)+1</f>
        <v>5</v>
      </c>
      <c r="I17276">
        <f>37-D17276</f>
        <v>26</v>
      </c>
      <c r="J17276">
        <f>ABS(D17276-D17277)</f>
        <v>8</v>
      </c>
      <c r="K17276">
        <f>AVERAGE(D17276:D17280)</f>
        <v>11</v>
      </c>
      <c r="L17276">
        <f>AVERAGE(D17276:D17295)</f>
        <v>11</v>
      </c>
      <c r="M17276">
        <f>K17276-L17276</f>
        <v>0</v>
      </c>
      <c r="N17276" t="str">
        <f>IF(K17276&gt;L17276,"HIGH ZONE BIAS",IF(K17276&lt;L17276,"LOW ZONE BIAS","EQUILIBRIUM"))</f>
        <v>EQUILIBRIUM</v>
      </c>
    </row>
    <row r="17277">
      <c r="A17277">
        <v>10280</v>
      </c>
      <c r="B17277" t="str">
        <v>2011-03-23</v>
      </c>
      <c r="C17277" t="str">
        <v>Evening</v>
      </c>
      <c r="D17277">
        <v>3</v>
      </c>
      <c r="E17277" t="str">
        <f>IF(MOD(D17277,2)=0,"EVEN","ODD")</f>
        <v>ODD</v>
      </c>
      <c r="F17277" t="str">
        <f>IF(D17277&lt;=18,"LOW (1-18)","HIGH (19-36)")</f>
        <v>LOW (1-18)</v>
      </c>
      <c r="G17277">
        <f>INT((D17277-1)/6)+1</f>
        <v>1</v>
      </c>
      <c r="H17277">
        <f>MOD(D17277-1,6)+1</f>
        <v>3</v>
      </c>
      <c r="I17277">
        <f>37-D17277</f>
        <v>34</v>
      </c>
      <c r="J17277">
        <f>ABS(D17277-D17278)</f>
        <v>1</v>
      </c>
      <c r="K17277">
        <f>AVERAGE(D17277:D17281)</f>
        <v>3</v>
      </c>
      <c r="L17277">
        <f>AVERAGE(D17277:D17296)</f>
        <v>3</v>
      </c>
      <c r="M17277">
        <f>K17277-L17277</f>
        <v>0</v>
      </c>
      <c r="N17277" t="str">
        <f>IF(K17277&gt;L17277,"HIGH ZONE BIAS",IF(K17277&lt;L17277,"LOW ZONE BIAS","EQUILIBRIUM"))</f>
        <v>EQUILIBRIUM</v>
      </c>
    </row>
    <row r="17278">
      <c r="A17278">
        <v>10279</v>
      </c>
      <c r="B17278" t="str">
        <v>2011-03-23</v>
      </c>
      <c r="C17278" t="str">
        <v>Midday</v>
      </c>
      <c r="D17278">
        <v>2</v>
      </c>
      <c r="E17278" t="str">
        <f>IF(MOD(D17278,2)=0,"EVEN","ODD")</f>
        <v>EVEN</v>
      </c>
      <c r="F17278" t="str">
        <f>IF(D17278&lt;=18,"LOW (1-18)","HIGH (19-36)")</f>
        <v>LOW (1-18)</v>
      </c>
      <c r="G17278">
        <f>INT((D17278-1)/6)+1</f>
        <v>1</v>
      </c>
      <c r="H17278">
        <f>MOD(D17278-1,6)+1</f>
        <v>2</v>
      </c>
      <c r="I17278">
        <f>37-D17278</f>
        <v>35</v>
      </c>
      <c r="J17278">
        <f>ABS(D17278-D17279)</f>
        <v>8</v>
      </c>
      <c r="K17278">
        <f>AVERAGE(D17278:D17282)</f>
        <v>2</v>
      </c>
      <c r="L17278">
        <f>AVERAGE(D17278:D17297)</f>
        <v>2</v>
      </c>
      <c r="M17278">
        <f>K17278-L17278</f>
        <v>0</v>
      </c>
      <c r="N17278" t="str">
        <f>IF(K17278&gt;L17278,"HIGH ZONE BIAS",IF(K17278&lt;L17278,"LOW ZONE BIAS","EQUILIBRIUM"))</f>
        <v>EQUILIBRIUM</v>
      </c>
    </row>
    <row r="17279">
      <c r="A17279">
        <v>10278</v>
      </c>
      <c r="B17279" t="str">
        <v>2011-03-22</v>
      </c>
      <c r="C17279" t="str">
        <v>Evening</v>
      </c>
      <c r="D17279">
        <v>10</v>
      </c>
      <c r="E17279" t="str">
        <f>IF(MOD(D17279,2)=0,"EVEN","ODD")</f>
        <v>EVEN</v>
      </c>
      <c r="F17279" t="str">
        <f>IF(D17279&lt;=18,"LOW (1-18)","HIGH (19-36)")</f>
        <v>LOW (1-18)</v>
      </c>
      <c r="G17279">
        <f>INT((D17279-1)/6)+1</f>
        <v>2</v>
      </c>
      <c r="H17279">
        <f>MOD(D17279-1,6)+1</f>
        <v>4</v>
      </c>
      <c r="I17279">
        <f>37-D17279</f>
        <v>27</v>
      </c>
      <c r="J17279">
        <f>ABS(D17279-D17280)</f>
        <v>16</v>
      </c>
      <c r="K17279">
        <f>AVERAGE(D17279:D17283)</f>
        <v>10</v>
      </c>
      <c r="L17279">
        <f>AVERAGE(D17279:D17298)</f>
        <v>10</v>
      </c>
      <c r="M17279">
        <f>K17279-L17279</f>
        <v>0</v>
      </c>
      <c r="N17279" t="str">
        <f>IF(K17279&gt;L17279,"HIGH ZONE BIAS",IF(K17279&lt;L17279,"LOW ZONE BIAS","EQUILIBRIUM"))</f>
        <v>EQUILIBRIUM</v>
      </c>
    </row>
    <row r="17280">
      <c r="A17280">
        <v>10277</v>
      </c>
      <c r="B17280" t="str">
        <v>2011-03-22</v>
      </c>
      <c r="C17280" t="str">
        <v>Midday</v>
      </c>
      <c r="D17280">
        <v>26</v>
      </c>
      <c r="E17280" t="str">
        <f>IF(MOD(D17280,2)=0,"EVEN","ODD")</f>
        <v>EVEN</v>
      </c>
      <c r="F17280" t="str">
        <f>IF(D17280&lt;=18,"LOW (1-18)","HIGH (19-36)")</f>
        <v>HIGH (19-36)</v>
      </c>
      <c r="G17280">
        <f>INT((D17280-1)/6)+1</f>
        <v>5</v>
      </c>
      <c r="H17280">
        <f>MOD(D17280-1,6)+1</f>
        <v>2</v>
      </c>
      <c r="I17280">
        <f>37-D17280</f>
        <v>11</v>
      </c>
      <c r="J17280">
        <f>ABS(D17280-D17281)</f>
        <v>3</v>
      </c>
      <c r="K17280">
        <f>AVERAGE(D17280:D17284)</f>
        <v>26</v>
      </c>
      <c r="L17280">
        <f>AVERAGE(D17280:D17299)</f>
        <v>26</v>
      </c>
      <c r="M17280">
        <f>K17280-L17280</f>
        <v>0</v>
      </c>
      <c r="N17280" t="str">
        <f>IF(K17280&gt;L17280,"HIGH ZONE BIAS",IF(K17280&lt;L17280,"LOW ZONE BIAS","EQUILIBRIUM"))</f>
        <v>EQUILIBRIUM</v>
      </c>
    </row>
    <row r="17281">
      <c r="A17281">
        <v>10276</v>
      </c>
      <c r="B17281" t="str">
        <v>2011-03-21</v>
      </c>
      <c r="C17281" t="str">
        <v>Evening</v>
      </c>
      <c r="D17281">
        <v>29</v>
      </c>
      <c r="E17281" t="str">
        <f>IF(MOD(D17281,2)=0,"EVEN","ODD")</f>
        <v>ODD</v>
      </c>
      <c r="F17281" t="str">
        <f>IF(D17281&lt;=18,"LOW (1-18)","HIGH (19-36)")</f>
        <v>HIGH (19-36)</v>
      </c>
      <c r="G17281">
        <f>INT((D17281-1)/6)+1</f>
        <v>5</v>
      </c>
      <c r="H17281">
        <f>MOD(D17281-1,6)+1</f>
        <v>5</v>
      </c>
      <c r="I17281">
        <f>37-D17281</f>
        <v>8</v>
      </c>
      <c r="J17281">
        <f>ABS(D17281-D17282)</f>
        <v>1</v>
      </c>
      <c r="K17281">
        <f>AVERAGE(D17281:D17285)</f>
        <v>29</v>
      </c>
      <c r="L17281">
        <f>AVERAGE(D17281:D17300)</f>
        <v>29</v>
      </c>
      <c r="M17281">
        <f>K17281-L17281</f>
        <v>0</v>
      </c>
      <c r="N17281" t="str">
        <f>IF(K17281&gt;L17281,"HIGH ZONE BIAS",IF(K17281&lt;L17281,"LOW ZONE BIAS","EQUILIBRIUM"))</f>
        <v>EQUILIBRIUM</v>
      </c>
    </row>
    <row r="17282">
      <c r="A17282">
        <v>10275</v>
      </c>
      <c r="B17282" t="str">
        <v>2011-03-21</v>
      </c>
      <c r="C17282" t="str">
        <v>Midday</v>
      </c>
      <c r="D17282">
        <v>30</v>
      </c>
      <c r="E17282" t="str">
        <f>IF(MOD(D17282,2)=0,"EVEN","ODD")</f>
        <v>EVEN</v>
      </c>
      <c r="F17282" t="str">
        <f>IF(D17282&lt;=18,"LOW (1-18)","HIGH (19-36)")</f>
        <v>HIGH (19-36)</v>
      </c>
      <c r="G17282">
        <f>INT((D17282-1)/6)+1</f>
        <v>5</v>
      </c>
      <c r="H17282">
        <f>MOD(D17282-1,6)+1</f>
        <v>6</v>
      </c>
      <c r="I17282">
        <f>37-D17282</f>
        <v>7</v>
      </c>
      <c r="J17282">
        <f>ABS(D17282-D17283)</f>
        <v>13</v>
      </c>
      <c r="K17282">
        <f>AVERAGE(D17282:D17286)</f>
        <v>30</v>
      </c>
      <c r="L17282">
        <f>AVERAGE(D17282:D17301)</f>
        <v>30</v>
      </c>
      <c r="M17282">
        <f>K17282-L17282</f>
        <v>0</v>
      </c>
      <c r="N17282" t="str">
        <f>IF(K17282&gt;L17282,"HIGH ZONE BIAS",IF(K17282&lt;L17282,"LOW ZONE BIAS","EQUILIBRIUM"))</f>
        <v>EQUILIBRIUM</v>
      </c>
    </row>
    <row r="17283">
      <c r="A17283">
        <v>10274</v>
      </c>
      <c r="B17283" t="str">
        <v>2011-03-19</v>
      </c>
      <c r="C17283" t="str">
        <v>Evening</v>
      </c>
      <c r="D17283">
        <v>17</v>
      </c>
      <c r="E17283" t="str">
        <f>IF(MOD(D17283,2)=0,"EVEN","ODD")</f>
        <v>ODD</v>
      </c>
      <c r="F17283" t="str">
        <f>IF(D17283&lt;=18,"LOW (1-18)","HIGH (19-36)")</f>
        <v>LOW (1-18)</v>
      </c>
      <c r="G17283">
        <f>INT((D17283-1)/6)+1</f>
        <v>3</v>
      </c>
      <c r="H17283">
        <f>MOD(D17283-1,6)+1</f>
        <v>5</v>
      </c>
      <c r="I17283">
        <f>37-D17283</f>
        <v>20</v>
      </c>
      <c r="J17283">
        <f>ABS(D17283-D17284)</f>
        <v>8</v>
      </c>
      <c r="K17283">
        <f>AVERAGE(D17283:D17287)</f>
        <v>17</v>
      </c>
      <c r="L17283">
        <f>AVERAGE(D17283:D17302)</f>
        <v>17</v>
      </c>
      <c r="M17283">
        <f>K17283-L17283</f>
        <v>0</v>
      </c>
      <c r="N17283" t="str">
        <f>IF(K17283&gt;L17283,"HIGH ZONE BIAS",IF(K17283&lt;L17283,"LOW ZONE BIAS","EQUILIBRIUM"))</f>
        <v>EQUILIBRIUM</v>
      </c>
    </row>
    <row r="17284">
      <c r="A17284">
        <v>10273</v>
      </c>
      <c r="B17284" t="str">
        <v>2011-03-19</v>
      </c>
      <c r="C17284" t="str">
        <v>Midday</v>
      </c>
      <c r="D17284">
        <v>9</v>
      </c>
      <c r="E17284" t="str">
        <f>IF(MOD(D17284,2)=0,"EVEN","ODD")</f>
        <v>ODD</v>
      </c>
      <c r="F17284" t="str">
        <f>IF(D17284&lt;=18,"LOW (1-18)","HIGH (19-36)")</f>
        <v>LOW (1-18)</v>
      </c>
      <c r="G17284">
        <f>INT((D17284-1)/6)+1</f>
        <v>2</v>
      </c>
      <c r="H17284">
        <f>MOD(D17284-1,6)+1</f>
        <v>3</v>
      </c>
      <c r="I17284">
        <f>37-D17284</f>
        <v>28</v>
      </c>
      <c r="J17284">
        <f>ABS(D17284-D17285)</f>
        <v>22</v>
      </c>
      <c r="K17284">
        <f>AVERAGE(D17284:D17288)</f>
        <v>9</v>
      </c>
      <c r="L17284">
        <f>AVERAGE(D17284:D17303)</f>
        <v>9</v>
      </c>
      <c r="M17284">
        <f>K17284-L17284</f>
        <v>0</v>
      </c>
      <c r="N17284" t="str">
        <f>IF(K17284&gt;L17284,"HIGH ZONE BIAS",IF(K17284&lt;L17284,"LOW ZONE BIAS","EQUILIBRIUM"))</f>
        <v>EQUILIBRIUM</v>
      </c>
    </row>
    <row r="17285">
      <c r="A17285">
        <v>10272</v>
      </c>
      <c r="B17285" t="str">
        <v>2011-03-18</v>
      </c>
      <c r="C17285" t="str">
        <v>Evening</v>
      </c>
      <c r="D17285">
        <v>31</v>
      </c>
      <c r="E17285" t="str">
        <f>IF(MOD(D17285,2)=0,"EVEN","ODD")</f>
        <v>ODD</v>
      </c>
      <c r="F17285" t="str">
        <f>IF(D17285&lt;=18,"LOW (1-18)","HIGH (19-36)")</f>
        <v>HIGH (19-36)</v>
      </c>
      <c r="G17285">
        <f>INT((D17285-1)/6)+1</f>
        <v>6</v>
      </c>
      <c r="H17285">
        <f>MOD(D17285-1,6)+1</f>
        <v>1</v>
      </c>
      <c r="I17285">
        <f>37-D17285</f>
        <v>6</v>
      </c>
      <c r="J17285">
        <f>ABS(D17285-D17286)</f>
        <v>25</v>
      </c>
      <c r="K17285">
        <f>AVERAGE(D17285:D17289)</f>
        <v>31</v>
      </c>
      <c r="L17285">
        <f>AVERAGE(D17285:D17304)</f>
        <v>31</v>
      </c>
      <c r="M17285">
        <f>K17285-L17285</f>
        <v>0</v>
      </c>
      <c r="N17285" t="str">
        <f>IF(K17285&gt;L17285,"HIGH ZONE BIAS",IF(K17285&lt;L17285,"LOW ZONE BIAS","EQUILIBRIUM"))</f>
        <v>EQUILIBRIUM</v>
      </c>
    </row>
    <row r="17286">
      <c r="A17286">
        <v>10271</v>
      </c>
      <c r="B17286" t="str">
        <v>2011-03-18</v>
      </c>
      <c r="C17286" t="str">
        <v>Midday</v>
      </c>
      <c r="D17286">
        <v>6</v>
      </c>
      <c r="E17286" t="str">
        <f>IF(MOD(D17286,2)=0,"EVEN","ODD")</f>
        <v>EVEN</v>
      </c>
      <c r="F17286" t="str">
        <f>IF(D17286&lt;=18,"LOW (1-18)","HIGH (19-36)")</f>
        <v>LOW (1-18)</v>
      </c>
      <c r="G17286">
        <f>INT((D17286-1)/6)+1</f>
        <v>1</v>
      </c>
      <c r="H17286">
        <f>MOD(D17286-1,6)+1</f>
        <v>6</v>
      </c>
      <c r="I17286">
        <f>37-D17286</f>
        <v>31</v>
      </c>
      <c r="J17286">
        <f>ABS(D17286-D17287)</f>
        <v>25</v>
      </c>
      <c r="K17286">
        <f>AVERAGE(D17286:D17290)</f>
        <v>6</v>
      </c>
      <c r="L17286">
        <f>AVERAGE(D17286:D17305)</f>
        <v>6</v>
      </c>
      <c r="M17286">
        <f>K17286-L17286</f>
        <v>0</v>
      </c>
      <c r="N17286" t="str">
        <f>IF(K17286&gt;L17286,"HIGH ZONE BIAS",IF(K17286&lt;L17286,"LOW ZONE BIAS","EQUILIBRIUM"))</f>
        <v>EQUILIBRIUM</v>
      </c>
    </row>
    <row r="17287">
      <c r="A17287">
        <v>10270</v>
      </c>
      <c r="B17287" t="str">
        <v>2011-03-17</v>
      </c>
      <c r="C17287" t="str">
        <v>Evening</v>
      </c>
      <c r="D17287">
        <v>31</v>
      </c>
      <c r="E17287" t="str">
        <f>IF(MOD(D17287,2)=0,"EVEN","ODD")</f>
        <v>ODD</v>
      </c>
      <c r="F17287" t="str">
        <f>IF(D17287&lt;=18,"LOW (1-18)","HIGH (19-36)")</f>
        <v>HIGH (19-36)</v>
      </c>
      <c r="G17287">
        <f>INT((D17287-1)/6)+1</f>
        <v>6</v>
      </c>
      <c r="H17287">
        <f>MOD(D17287-1,6)+1</f>
        <v>1</v>
      </c>
      <c r="I17287">
        <f>37-D17287</f>
        <v>6</v>
      </c>
      <c r="J17287">
        <f>ABS(D17287-D17288)</f>
        <v>4</v>
      </c>
      <c r="K17287">
        <f>AVERAGE(D17287:D17291)</f>
        <v>31</v>
      </c>
      <c r="L17287">
        <f>AVERAGE(D17287:D17306)</f>
        <v>31</v>
      </c>
      <c r="M17287">
        <f>K17287-L17287</f>
        <v>0</v>
      </c>
      <c r="N17287" t="str">
        <f>IF(K17287&gt;L17287,"HIGH ZONE BIAS",IF(K17287&lt;L17287,"LOW ZONE BIAS","EQUILIBRIUM"))</f>
        <v>EQUILIBRIUM</v>
      </c>
    </row>
    <row r="17288">
      <c r="A17288">
        <v>10269</v>
      </c>
      <c r="B17288" t="str">
        <v>2011-03-17</v>
      </c>
      <c r="C17288" t="str">
        <v>Midday</v>
      </c>
      <c r="D17288">
        <v>27</v>
      </c>
      <c r="E17288" t="str">
        <f>IF(MOD(D17288,2)=0,"EVEN","ODD")</f>
        <v>ODD</v>
      </c>
      <c r="F17288" t="str">
        <f>IF(D17288&lt;=18,"LOW (1-18)","HIGH (19-36)")</f>
        <v>HIGH (19-36)</v>
      </c>
      <c r="G17288">
        <f>INT((D17288-1)/6)+1</f>
        <v>5</v>
      </c>
      <c r="H17288">
        <f>MOD(D17288-1,6)+1</f>
        <v>3</v>
      </c>
      <c r="I17288">
        <f>37-D17288</f>
        <v>10</v>
      </c>
      <c r="J17288">
        <f>ABS(D17288-D17289)</f>
        <v>3</v>
      </c>
      <c r="K17288">
        <f>AVERAGE(D17288:D17292)</f>
        <v>27</v>
      </c>
      <c r="L17288">
        <f>AVERAGE(D17288:D17307)</f>
        <v>27</v>
      </c>
      <c r="M17288">
        <f>K17288-L17288</f>
        <v>0</v>
      </c>
      <c r="N17288" t="str">
        <f>IF(K17288&gt;L17288,"HIGH ZONE BIAS",IF(K17288&lt;L17288,"LOW ZONE BIAS","EQUILIBRIUM"))</f>
        <v>EQUILIBRIUM</v>
      </c>
    </row>
    <row r="17289">
      <c r="A17289">
        <v>10268</v>
      </c>
      <c r="B17289" t="str">
        <v>2011-03-16</v>
      </c>
      <c r="C17289" t="str">
        <v>Evening</v>
      </c>
      <c r="D17289">
        <v>24</v>
      </c>
      <c r="E17289" t="str">
        <f>IF(MOD(D17289,2)=0,"EVEN","ODD")</f>
        <v>EVEN</v>
      </c>
      <c r="F17289" t="str">
        <f>IF(D17289&lt;=18,"LOW (1-18)","HIGH (19-36)")</f>
        <v>HIGH (19-36)</v>
      </c>
      <c r="G17289">
        <f>INT((D17289-1)/6)+1</f>
        <v>4</v>
      </c>
      <c r="H17289">
        <f>MOD(D17289-1,6)+1</f>
        <v>6</v>
      </c>
      <c r="I17289">
        <f>37-D17289</f>
        <v>13</v>
      </c>
      <c r="J17289">
        <f>ABS(D17289-D17290)</f>
        <v>21</v>
      </c>
      <c r="K17289">
        <f>AVERAGE(D17289:D17293)</f>
        <v>24</v>
      </c>
      <c r="L17289">
        <f>AVERAGE(D17289:D17308)</f>
        <v>24</v>
      </c>
      <c r="M17289">
        <f>K17289-L17289</f>
        <v>0</v>
      </c>
      <c r="N17289" t="str">
        <f>IF(K17289&gt;L17289,"HIGH ZONE BIAS",IF(K17289&lt;L17289,"LOW ZONE BIAS","EQUILIBRIUM"))</f>
        <v>EQUILIBRIUM</v>
      </c>
    </row>
    <row r="17290">
      <c r="A17290">
        <v>10267</v>
      </c>
      <c r="B17290" t="str">
        <v>2011-03-16</v>
      </c>
      <c r="C17290" t="str">
        <v>Midday</v>
      </c>
      <c r="D17290">
        <v>3</v>
      </c>
      <c r="E17290" t="str">
        <f>IF(MOD(D17290,2)=0,"EVEN","ODD")</f>
        <v>ODD</v>
      </c>
      <c r="F17290" t="str">
        <f>IF(D17290&lt;=18,"LOW (1-18)","HIGH (19-36)")</f>
        <v>LOW (1-18)</v>
      </c>
      <c r="G17290">
        <f>INT((D17290-1)/6)+1</f>
        <v>1</v>
      </c>
      <c r="H17290">
        <f>MOD(D17290-1,6)+1</f>
        <v>3</v>
      </c>
      <c r="I17290">
        <f>37-D17290</f>
        <v>34</v>
      </c>
      <c r="J17290">
        <f>ABS(D17290-D17291)</f>
        <v>29</v>
      </c>
      <c r="K17290">
        <f>AVERAGE(D17290:D17294)</f>
        <v>3</v>
      </c>
      <c r="L17290">
        <f>AVERAGE(D17290:D17309)</f>
        <v>3</v>
      </c>
      <c r="M17290">
        <f>K17290-L17290</f>
        <v>0</v>
      </c>
      <c r="N17290" t="str">
        <f>IF(K17290&gt;L17290,"HIGH ZONE BIAS",IF(K17290&lt;L17290,"LOW ZONE BIAS","EQUILIBRIUM"))</f>
        <v>EQUILIBRIUM</v>
      </c>
    </row>
    <row r="17291">
      <c r="A17291">
        <v>10266</v>
      </c>
      <c r="B17291" t="str">
        <v>2011-03-15</v>
      </c>
      <c r="C17291" t="str">
        <v>Evening</v>
      </c>
      <c r="D17291">
        <v>32</v>
      </c>
      <c r="E17291" t="str">
        <f>IF(MOD(D17291,2)=0,"EVEN","ODD")</f>
        <v>EVEN</v>
      </c>
      <c r="F17291" t="str">
        <f>IF(D17291&lt;=18,"LOW (1-18)","HIGH (19-36)")</f>
        <v>HIGH (19-36)</v>
      </c>
      <c r="G17291">
        <f>INT((D17291-1)/6)+1</f>
        <v>6</v>
      </c>
      <c r="H17291">
        <f>MOD(D17291-1,6)+1</f>
        <v>2</v>
      </c>
      <c r="I17291">
        <f>37-D17291</f>
        <v>5</v>
      </c>
      <c r="J17291">
        <f>ABS(D17291-D17292)</f>
        <v>31</v>
      </c>
      <c r="K17291">
        <f>AVERAGE(D17291:D17295)</f>
        <v>32</v>
      </c>
      <c r="L17291">
        <f>AVERAGE(D17291:D17310)</f>
        <v>32</v>
      </c>
      <c r="M17291">
        <f>K17291-L17291</f>
        <v>0</v>
      </c>
      <c r="N17291" t="str">
        <f>IF(K17291&gt;L17291,"HIGH ZONE BIAS",IF(K17291&lt;L17291,"LOW ZONE BIAS","EQUILIBRIUM"))</f>
        <v>EQUILIBRIUM</v>
      </c>
    </row>
    <row r="17292">
      <c r="A17292">
        <v>10265</v>
      </c>
      <c r="B17292" t="str">
        <v>2011-03-15</v>
      </c>
      <c r="C17292" t="str">
        <v>Midday</v>
      </c>
      <c r="D17292">
        <v>1</v>
      </c>
      <c r="E17292" t="str">
        <f>IF(MOD(D17292,2)=0,"EVEN","ODD")</f>
        <v>ODD</v>
      </c>
      <c r="F17292" t="str">
        <f>IF(D17292&lt;=18,"LOW (1-18)","HIGH (19-36)")</f>
        <v>LOW (1-18)</v>
      </c>
      <c r="G17292">
        <f>INT((D17292-1)/6)+1</f>
        <v>1</v>
      </c>
      <c r="H17292">
        <f>MOD(D17292-1,6)+1</f>
        <v>1</v>
      </c>
      <c r="I17292">
        <f>37-D17292</f>
        <v>36</v>
      </c>
      <c r="J17292">
        <f>ABS(D17292-D17293)</f>
        <v>4</v>
      </c>
      <c r="K17292">
        <f>AVERAGE(D17292:D17296)</f>
        <v>1</v>
      </c>
      <c r="L17292">
        <f>AVERAGE(D17292:D17311)</f>
        <v>1</v>
      </c>
      <c r="M17292">
        <f>K17292-L17292</f>
        <v>0</v>
      </c>
      <c r="N17292" t="str">
        <f>IF(K17292&gt;L17292,"HIGH ZONE BIAS",IF(K17292&lt;L17292,"LOW ZONE BIAS","EQUILIBRIUM"))</f>
        <v>EQUILIBRIUM</v>
      </c>
    </row>
    <row r="17293">
      <c r="A17293">
        <v>10264</v>
      </c>
      <c r="B17293" t="str">
        <v>2011-03-14</v>
      </c>
      <c r="C17293" t="str">
        <v>Evening</v>
      </c>
      <c r="D17293">
        <v>5</v>
      </c>
      <c r="E17293" t="str">
        <f>IF(MOD(D17293,2)=0,"EVEN","ODD")</f>
        <v>ODD</v>
      </c>
      <c r="F17293" t="str">
        <f>IF(D17293&lt;=18,"LOW (1-18)","HIGH (19-36)")</f>
        <v>LOW (1-18)</v>
      </c>
      <c r="G17293">
        <f>INT((D17293-1)/6)+1</f>
        <v>1</v>
      </c>
      <c r="H17293">
        <f>MOD(D17293-1,6)+1</f>
        <v>5</v>
      </c>
      <c r="I17293">
        <f>37-D17293</f>
        <v>32</v>
      </c>
      <c r="J17293">
        <f>ABS(D17293-D17294)</f>
        <v>9</v>
      </c>
      <c r="K17293">
        <f>AVERAGE(D17293:D17297)</f>
        <v>5</v>
      </c>
      <c r="L17293">
        <f>AVERAGE(D17293:D17312)</f>
        <v>5</v>
      </c>
      <c r="M17293">
        <f>K17293-L17293</f>
        <v>0</v>
      </c>
      <c r="N17293" t="str">
        <f>IF(K17293&gt;L17293,"HIGH ZONE BIAS",IF(K17293&lt;L17293,"LOW ZONE BIAS","EQUILIBRIUM"))</f>
        <v>EQUILIBRIUM</v>
      </c>
    </row>
    <row r="17294">
      <c r="A17294">
        <v>10263</v>
      </c>
      <c r="B17294" t="str">
        <v>2011-03-14</v>
      </c>
      <c r="C17294" t="str">
        <v>Midday</v>
      </c>
      <c r="D17294">
        <v>14</v>
      </c>
      <c r="E17294" t="str">
        <f>IF(MOD(D17294,2)=0,"EVEN","ODD")</f>
        <v>EVEN</v>
      </c>
      <c r="F17294" t="str">
        <f>IF(D17294&lt;=18,"LOW (1-18)","HIGH (19-36)")</f>
        <v>LOW (1-18)</v>
      </c>
      <c r="G17294">
        <f>INT((D17294-1)/6)+1</f>
        <v>3</v>
      </c>
      <c r="H17294">
        <f>MOD(D17294-1,6)+1</f>
        <v>2</v>
      </c>
      <c r="I17294">
        <f>37-D17294</f>
        <v>23</v>
      </c>
      <c r="J17294">
        <f>ABS(D17294-D17295)</f>
        <v>7</v>
      </c>
      <c r="K17294">
        <f>AVERAGE(D17294:D17298)</f>
        <v>14</v>
      </c>
      <c r="L17294">
        <f>AVERAGE(D17294:D17313)</f>
        <v>14</v>
      </c>
      <c r="M17294">
        <f>K17294-L17294</f>
        <v>0</v>
      </c>
      <c r="N17294" t="str">
        <f>IF(K17294&gt;L17294,"HIGH ZONE BIAS",IF(K17294&lt;L17294,"LOW ZONE BIAS","EQUILIBRIUM"))</f>
        <v>EQUILIBRIUM</v>
      </c>
    </row>
    <row r="17295">
      <c r="A17295">
        <v>10262</v>
      </c>
      <c r="B17295" t="str">
        <v>2011-03-12</v>
      </c>
      <c r="C17295" t="str">
        <v>Evening</v>
      </c>
      <c r="D17295">
        <v>21</v>
      </c>
      <c r="E17295" t="str">
        <f>IF(MOD(D17295,2)=0,"EVEN","ODD")</f>
        <v>ODD</v>
      </c>
      <c r="F17295" t="str">
        <f>IF(D17295&lt;=18,"LOW (1-18)","HIGH (19-36)")</f>
        <v>HIGH (19-36)</v>
      </c>
      <c r="G17295">
        <f>INT((D17295-1)/6)+1</f>
        <v>4</v>
      </c>
      <c r="H17295">
        <f>MOD(D17295-1,6)+1</f>
        <v>3</v>
      </c>
      <c r="I17295">
        <f>37-D17295</f>
        <v>16</v>
      </c>
      <c r="J17295">
        <f>ABS(D17295-D17296)</f>
        <v>2</v>
      </c>
      <c r="K17295">
        <f>AVERAGE(D17295:D17299)</f>
        <v>21</v>
      </c>
      <c r="L17295">
        <f>AVERAGE(D17295:D17314)</f>
        <v>21</v>
      </c>
      <c r="M17295">
        <f>K17295-L17295</f>
        <v>0</v>
      </c>
      <c r="N17295" t="str">
        <f>IF(K17295&gt;L17295,"HIGH ZONE BIAS",IF(K17295&lt;L17295,"LOW ZONE BIAS","EQUILIBRIUM"))</f>
        <v>EQUILIBRIUM</v>
      </c>
    </row>
    <row r="17296">
      <c r="A17296">
        <v>10261</v>
      </c>
      <c r="B17296" t="str">
        <v>2011-03-12</v>
      </c>
      <c r="C17296" t="str">
        <v>Midday</v>
      </c>
      <c r="D17296">
        <v>19</v>
      </c>
      <c r="E17296" t="str">
        <f>IF(MOD(D17296,2)=0,"EVEN","ODD")</f>
        <v>ODD</v>
      </c>
      <c r="F17296" t="str">
        <f>IF(D17296&lt;=18,"LOW (1-18)","HIGH (19-36)")</f>
        <v>HIGH (19-36)</v>
      </c>
      <c r="G17296">
        <f>INT((D17296-1)/6)+1</f>
        <v>4</v>
      </c>
      <c r="H17296">
        <f>MOD(D17296-1,6)+1</f>
        <v>1</v>
      </c>
      <c r="I17296">
        <f>37-D17296</f>
        <v>18</v>
      </c>
      <c r="J17296">
        <f>ABS(D17296-D17297)</f>
        <v>17</v>
      </c>
      <c r="K17296">
        <f>AVERAGE(D17296:D17300)</f>
        <v>19</v>
      </c>
      <c r="L17296">
        <f>AVERAGE(D17296:D17315)</f>
        <v>19</v>
      </c>
      <c r="M17296">
        <f>K17296-L17296</f>
        <v>0</v>
      </c>
      <c r="N17296" t="str">
        <f>IF(K17296&gt;L17296,"HIGH ZONE BIAS",IF(K17296&lt;L17296,"LOW ZONE BIAS","EQUILIBRIUM"))</f>
        <v>EQUILIBRIUM</v>
      </c>
    </row>
    <row r="17297">
      <c r="A17297">
        <v>10260</v>
      </c>
      <c r="B17297" t="str">
        <v>2011-03-11</v>
      </c>
      <c r="C17297" t="str">
        <v>Evening</v>
      </c>
      <c r="D17297">
        <v>2</v>
      </c>
      <c r="E17297" t="str">
        <f>IF(MOD(D17297,2)=0,"EVEN","ODD")</f>
        <v>EVEN</v>
      </c>
      <c r="F17297" t="str">
        <f>IF(D17297&lt;=18,"LOW (1-18)","HIGH (19-36)")</f>
        <v>LOW (1-18)</v>
      </c>
      <c r="G17297">
        <f>INT((D17297-1)/6)+1</f>
        <v>1</v>
      </c>
      <c r="H17297">
        <f>MOD(D17297-1,6)+1</f>
        <v>2</v>
      </c>
      <c r="I17297">
        <f>37-D17297</f>
        <v>35</v>
      </c>
      <c r="J17297">
        <f>ABS(D17297-D17298)</f>
        <v>10</v>
      </c>
      <c r="K17297">
        <f>AVERAGE(D17297:D17301)</f>
        <v>2</v>
      </c>
      <c r="L17297">
        <f>AVERAGE(D17297:D17316)</f>
        <v>2</v>
      </c>
      <c r="M17297">
        <f>K17297-L17297</f>
        <v>0</v>
      </c>
      <c r="N17297" t="str">
        <f>IF(K17297&gt;L17297,"HIGH ZONE BIAS",IF(K17297&lt;L17297,"LOW ZONE BIAS","EQUILIBRIUM"))</f>
        <v>EQUILIBRIUM</v>
      </c>
    </row>
    <row r="17298">
      <c r="A17298">
        <v>10259</v>
      </c>
      <c r="B17298" t="str">
        <v>2011-03-11</v>
      </c>
      <c r="C17298" t="str">
        <v>Midday</v>
      </c>
      <c r="D17298">
        <v>12</v>
      </c>
      <c r="E17298" t="str">
        <f>IF(MOD(D17298,2)=0,"EVEN","ODD")</f>
        <v>EVEN</v>
      </c>
      <c r="F17298" t="str">
        <f>IF(D17298&lt;=18,"LOW (1-18)","HIGH (19-36)")</f>
        <v>LOW (1-18)</v>
      </c>
      <c r="G17298">
        <f>INT((D17298-1)/6)+1</f>
        <v>2</v>
      </c>
      <c r="H17298">
        <f>MOD(D17298-1,6)+1</f>
        <v>6</v>
      </c>
      <c r="I17298">
        <f>37-D17298</f>
        <v>25</v>
      </c>
      <c r="J17298">
        <f>ABS(D17298-D17299)</f>
        <v>6</v>
      </c>
      <c r="K17298">
        <f>AVERAGE(D17298:D17302)</f>
        <v>12</v>
      </c>
      <c r="L17298">
        <f>AVERAGE(D17298:D17317)</f>
        <v>12</v>
      </c>
      <c r="M17298">
        <f>K17298-L17298</f>
        <v>0</v>
      </c>
      <c r="N17298" t="str">
        <f>IF(K17298&gt;L17298,"HIGH ZONE BIAS",IF(K17298&lt;L17298,"LOW ZONE BIAS","EQUILIBRIUM"))</f>
        <v>EQUILIBRIUM</v>
      </c>
    </row>
    <row r="17299">
      <c r="A17299">
        <v>10258</v>
      </c>
      <c r="B17299" t="str">
        <v>2011-03-10</v>
      </c>
      <c r="C17299" t="str">
        <v>Evening</v>
      </c>
      <c r="D17299">
        <v>6</v>
      </c>
      <c r="E17299" t="str">
        <f>IF(MOD(D17299,2)=0,"EVEN","ODD")</f>
        <v>EVEN</v>
      </c>
      <c r="F17299" t="str">
        <f>IF(D17299&lt;=18,"LOW (1-18)","HIGH (19-36)")</f>
        <v>LOW (1-18)</v>
      </c>
      <c r="G17299">
        <f>INT((D17299-1)/6)+1</f>
        <v>1</v>
      </c>
      <c r="H17299">
        <f>MOD(D17299-1,6)+1</f>
        <v>6</v>
      </c>
      <c r="I17299">
        <f>37-D17299</f>
        <v>31</v>
      </c>
      <c r="J17299">
        <f>ABS(D17299-D17300)</f>
        <v>29</v>
      </c>
      <c r="K17299">
        <f>AVERAGE(D17299:D17303)</f>
        <v>6</v>
      </c>
      <c r="L17299">
        <f>AVERAGE(D17299:D17318)</f>
        <v>6</v>
      </c>
      <c r="M17299">
        <f>K17299-L17299</f>
        <v>0</v>
      </c>
      <c r="N17299" t="str">
        <f>IF(K17299&gt;L17299,"HIGH ZONE BIAS",IF(K17299&lt;L17299,"LOW ZONE BIAS","EQUILIBRIUM"))</f>
        <v>EQUILIBRIUM</v>
      </c>
    </row>
    <row r="17300">
      <c r="A17300">
        <v>10257</v>
      </c>
      <c r="B17300" t="str">
        <v>2011-03-10</v>
      </c>
      <c r="C17300" t="str">
        <v>Midday</v>
      </c>
      <c r="D17300">
        <v>35</v>
      </c>
      <c r="E17300" t="str">
        <f>IF(MOD(D17300,2)=0,"EVEN","ODD")</f>
        <v>ODD</v>
      </c>
      <c r="F17300" t="str">
        <f>IF(D17300&lt;=18,"LOW (1-18)","HIGH (19-36)")</f>
        <v>HIGH (19-36)</v>
      </c>
      <c r="G17300">
        <f>INT((D17300-1)/6)+1</f>
        <v>6</v>
      </c>
      <c r="H17300">
        <f>MOD(D17300-1,6)+1</f>
        <v>5</v>
      </c>
      <c r="I17300">
        <f>37-D17300</f>
        <v>2</v>
      </c>
      <c r="J17300">
        <f>ABS(D17300-D17301)</f>
        <v>29</v>
      </c>
      <c r="K17300">
        <f>AVERAGE(D17300:D17304)</f>
        <v>35</v>
      </c>
      <c r="L17300">
        <f>AVERAGE(D17300:D17319)</f>
        <v>35</v>
      </c>
      <c r="M17300">
        <f>K17300-L17300</f>
        <v>0</v>
      </c>
      <c r="N17300" t="str">
        <f>IF(K17300&gt;L17300,"HIGH ZONE BIAS",IF(K17300&lt;L17300,"LOW ZONE BIAS","EQUILIBRIUM"))</f>
        <v>EQUILIBRIUM</v>
      </c>
    </row>
    <row r="17301">
      <c r="A17301">
        <v>10256</v>
      </c>
      <c r="B17301" t="str">
        <v>2011-03-09</v>
      </c>
      <c r="C17301" t="str">
        <v>Evening</v>
      </c>
      <c r="D17301">
        <v>6</v>
      </c>
      <c r="E17301" t="str">
        <f>IF(MOD(D17301,2)=0,"EVEN","ODD")</f>
        <v>EVEN</v>
      </c>
      <c r="F17301" t="str">
        <f>IF(D17301&lt;=18,"LOW (1-18)","HIGH (19-36)")</f>
        <v>LOW (1-18)</v>
      </c>
      <c r="G17301">
        <f>INT((D17301-1)/6)+1</f>
        <v>1</v>
      </c>
      <c r="H17301">
        <f>MOD(D17301-1,6)+1</f>
        <v>6</v>
      </c>
      <c r="I17301">
        <f>37-D17301</f>
        <v>31</v>
      </c>
      <c r="J17301">
        <f>ABS(D17301-D17302)</f>
        <v>3</v>
      </c>
      <c r="K17301">
        <f>AVERAGE(D17301:D17305)</f>
        <v>6</v>
      </c>
      <c r="L17301">
        <f>AVERAGE(D17301:D17320)</f>
        <v>6</v>
      </c>
      <c r="M17301">
        <f>K17301-L17301</f>
        <v>0</v>
      </c>
      <c r="N17301" t="str">
        <f>IF(K17301&gt;L17301,"HIGH ZONE BIAS",IF(K17301&lt;L17301,"LOW ZONE BIAS","EQUILIBRIUM"))</f>
        <v>EQUILIBRIUM</v>
      </c>
    </row>
    <row r="17302">
      <c r="A17302">
        <v>10255</v>
      </c>
      <c r="B17302" t="str">
        <v>2011-03-09</v>
      </c>
      <c r="C17302" t="str">
        <v>Midday</v>
      </c>
      <c r="D17302">
        <v>9</v>
      </c>
      <c r="E17302" t="str">
        <f>IF(MOD(D17302,2)=0,"EVEN","ODD")</f>
        <v>ODD</v>
      </c>
      <c r="F17302" t="str">
        <f>IF(D17302&lt;=18,"LOW (1-18)","HIGH (19-36)")</f>
        <v>LOW (1-18)</v>
      </c>
      <c r="G17302">
        <f>INT((D17302-1)/6)+1</f>
        <v>2</v>
      </c>
      <c r="H17302">
        <f>MOD(D17302-1,6)+1</f>
        <v>3</v>
      </c>
      <c r="I17302">
        <f>37-D17302</f>
        <v>28</v>
      </c>
      <c r="J17302">
        <f>ABS(D17302-D17303)</f>
        <v>13</v>
      </c>
      <c r="K17302">
        <f>AVERAGE(D17302:D17306)</f>
        <v>9</v>
      </c>
      <c r="L17302">
        <f>AVERAGE(D17302:D17321)</f>
        <v>9</v>
      </c>
      <c r="M17302">
        <f>K17302-L17302</f>
        <v>0</v>
      </c>
      <c r="N17302" t="str">
        <f>IF(K17302&gt;L17302,"HIGH ZONE BIAS",IF(K17302&lt;L17302,"LOW ZONE BIAS","EQUILIBRIUM"))</f>
        <v>EQUILIBRIUM</v>
      </c>
    </row>
    <row r="17303">
      <c r="A17303">
        <v>10254</v>
      </c>
      <c r="B17303" t="str">
        <v>2011-03-08</v>
      </c>
      <c r="C17303" t="str">
        <v>Evening</v>
      </c>
      <c r="D17303">
        <v>22</v>
      </c>
      <c r="E17303" t="str">
        <f>IF(MOD(D17303,2)=0,"EVEN","ODD")</f>
        <v>EVEN</v>
      </c>
      <c r="F17303" t="str">
        <f>IF(D17303&lt;=18,"LOW (1-18)","HIGH (19-36)")</f>
        <v>HIGH (19-36)</v>
      </c>
      <c r="G17303">
        <f>INT((D17303-1)/6)+1</f>
        <v>4</v>
      </c>
      <c r="H17303">
        <f>MOD(D17303-1,6)+1</f>
        <v>4</v>
      </c>
      <c r="I17303">
        <f>37-D17303</f>
        <v>15</v>
      </c>
      <c r="J17303">
        <f>ABS(D17303-D17304)</f>
        <v>2</v>
      </c>
      <c r="K17303">
        <f>AVERAGE(D17303:D17307)</f>
        <v>22</v>
      </c>
      <c r="L17303">
        <f>AVERAGE(D17303:D17322)</f>
        <v>22</v>
      </c>
      <c r="M17303">
        <f>K17303-L17303</f>
        <v>0</v>
      </c>
      <c r="N17303" t="str">
        <f>IF(K17303&gt;L17303,"HIGH ZONE BIAS",IF(K17303&lt;L17303,"LOW ZONE BIAS","EQUILIBRIUM"))</f>
        <v>EQUILIBRIUM</v>
      </c>
    </row>
    <row r="17304">
      <c r="A17304">
        <v>10252</v>
      </c>
      <c r="B17304" t="str">
        <v>2011-03-07</v>
      </c>
      <c r="C17304" t="str">
        <v>Evening</v>
      </c>
      <c r="D17304">
        <v>20</v>
      </c>
      <c r="E17304" t="str">
        <f>IF(MOD(D17304,2)=0,"EVEN","ODD")</f>
        <v>EVEN</v>
      </c>
      <c r="F17304" t="str">
        <f>IF(D17304&lt;=18,"LOW (1-18)","HIGH (19-36)")</f>
        <v>HIGH (19-36)</v>
      </c>
      <c r="G17304">
        <f>INT((D17304-1)/6)+1</f>
        <v>4</v>
      </c>
      <c r="H17304">
        <f>MOD(D17304-1,6)+1</f>
        <v>2</v>
      </c>
      <c r="I17304">
        <f>37-D17304</f>
        <v>17</v>
      </c>
      <c r="J17304">
        <f>ABS(D17304-D17305)</f>
        <v>7</v>
      </c>
      <c r="K17304">
        <f>AVERAGE(D17304:D17308)</f>
        <v>20</v>
      </c>
      <c r="L17304">
        <f>AVERAGE(D17304:D17323)</f>
        <v>20</v>
      </c>
      <c r="M17304">
        <f>K17304-L17304</f>
        <v>0</v>
      </c>
      <c r="N17304" t="str">
        <f>IF(K17304&gt;L17304,"HIGH ZONE BIAS",IF(K17304&lt;L17304,"LOW ZONE BIAS","EQUILIBRIUM"))</f>
        <v>EQUILIBRIUM</v>
      </c>
    </row>
    <row r="17305">
      <c r="A17305">
        <v>10251</v>
      </c>
      <c r="B17305" t="str">
        <v>2011-03-07</v>
      </c>
      <c r="C17305" t="str">
        <v>Midday</v>
      </c>
      <c r="D17305">
        <v>13</v>
      </c>
      <c r="E17305" t="str">
        <f>IF(MOD(D17305,2)=0,"EVEN","ODD")</f>
        <v>ODD</v>
      </c>
      <c r="F17305" t="str">
        <f>IF(D17305&lt;=18,"LOW (1-18)","HIGH (19-36)")</f>
        <v>LOW (1-18)</v>
      </c>
      <c r="G17305">
        <f>INT((D17305-1)/6)+1</f>
        <v>3</v>
      </c>
      <c r="H17305">
        <f>MOD(D17305-1,6)+1</f>
        <v>1</v>
      </c>
      <c r="I17305">
        <f>37-D17305</f>
        <v>24</v>
      </c>
      <c r="J17305">
        <f>ABS(D17305-D17306)</f>
        <v>9</v>
      </c>
      <c r="K17305">
        <f>AVERAGE(D17305:D17309)</f>
        <v>13</v>
      </c>
      <c r="L17305">
        <f>AVERAGE(D17305:D17324)</f>
        <v>13</v>
      </c>
      <c r="M17305">
        <f>K17305-L17305</f>
        <v>0</v>
      </c>
      <c r="N17305" t="str">
        <f>IF(K17305&gt;L17305,"HIGH ZONE BIAS",IF(K17305&lt;L17305,"LOW ZONE BIAS","EQUILIBRIUM"))</f>
        <v>EQUILIBRIUM</v>
      </c>
    </row>
    <row r="17306">
      <c r="A17306">
        <v>10250</v>
      </c>
      <c r="B17306" t="str">
        <v>2011-03-05</v>
      </c>
      <c r="C17306" t="str">
        <v>Evening</v>
      </c>
      <c r="D17306">
        <v>4</v>
      </c>
      <c r="E17306" t="str">
        <f>IF(MOD(D17306,2)=0,"EVEN","ODD")</f>
        <v>EVEN</v>
      </c>
      <c r="F17306" t="str">
        <f>IF(D17306&lt;=18,"LOW (1-18)","HIGH (19-36)")</f>
        <v>LOW (1-18)</v>
      </c>
      <c r="G17306">
        <f>INT((D17306-1)/6)+1</f>
        <v>1</v>
      </c>
      <c r="H17306">
        <f>MOD(D17306-1,6)+1</f>
        <v>4</v>
      </c>
      <c r="I17306">
        <f>37-D17306</f>
        <v>33</v>
      </c>
      <c r="J17306">
        <f>ABS(D17306-D17307)</f>
        <v>25</v>
      </c>
      <c r="K17306">
        <f>AVERAGE(D17306:D17310)</f>
        <v>4</v>
      </c>
      <c r="L17306">
        <f>AVERAGE(D17306:D17325)</f>
        <v>4</v>
      </c>
      <c r="M17306">
        <f>K17306-L17306</f>
        <v>0</v>
      </c>
      <c r="N17306" t="str">
        <f>IF(K17306&gt;L17306,"HIGH ZONE BIAS",IF(K17306&lt;L17306,"LOW ZONE BIAS","EQUILIBRIUM"))</f>
        <v>EQUILIBRIUM</v>
      </c>
    </row>
    <row r="17307">
      <c r="A17307">
        <v>10249</v>
      </c>
      <c r="B17307" t="str">
        <v>2011-03-05</v>
      </c>
      <c r="C17307" t="str">
        <v>Midday</v>
      </c>
      <c r="D17307">
        <v>29</v>
      </c>
      <c r="E17307" t="str">
        <f>IF(MOD(D17307,2)=0,"EVEN","ODD")</f>
        <v>ODD</v>
      </c>
      <c r="F17307" t="str">
        <f>IF(D17307&lt;=18,"LOW (1-18)","HIGH (19-36)")</f>
        <v>HIGH (19-36)</v>
      </c>
      <c r="G17307">
        <f>INT((D17307-1)/6)+1</f>
        <v>5</v>
      </c>
      <c r="H17307">
        <f>MOD(D17307-1,6)+1</f>
        <v>5</v>
      </c>
      <c r="I17307">
        <f>37-D17307</f>
        <v>8</v>
      </c>
      <c r="J17307">
        <f>ABS(D17307-D17308)</f>
        <v>21</v>
      </c>
      <c r="K17307">
        <f>AVERAGE(D17307:D17311)</f>
        <v>29</v>
      </c>
      <c r="L17307">
        <f>AVERAGE(D17307:D17326)</f>
        <v>29</v>
      </c>
      <c r="M17307">
        <f>K17307-L17307</f>
        <v>0</v>
      </c>
      <c r="N17307" t="str">
        <f>IF(K17307&gt;L17307,"HIGH ZONE BIAS",IF(K17307&lt;L17307,"LOW ZONE BIAS","EQUILIBRIUM"))</f>
        <v>EQUILIBRIUM</v>
      </c>
    </row>
    <row r="17308">
      <c r="A17308">
        <v>10248</v>
      </c>
      <c r="B17308" t="str">
        <v>2011-03-04</v>
      </c>
      <c r="C17308" t="str">
        <v>Evening</v>
      </c>
      <c r="D17308">
        <v>8</v>
      </c>
      <c r="E17308" t="str">
        <f>IF(MOD(D17308,2)=0,"EVEN","ODD")</f>
        <v>EVEN</v>
      </c>
      <c r="F17308" t="str">
        <f>IF(D17308&lt;=18,"LOW (1-18)","HIGH (19-36)")</f>
        <v>LOW (1-18)</v>
      </c>
      <c r="G17308">
        <f>INT((D17308-1)/6)+1</f>
        <v>2</v>
      </c>
      <c r="H17308">
        <f>MOD(D17308-1,6)+1</f>
        <v>2</v>
      </c>
      <c r="I17308">
        <f>37-D17308</f>
        <v>29</v>
      </c>
      <c r="J17308">
        <f>ABS(D17308-D17309)</f>
        <v>5</v>
      </c>
      <c r="K17308">
        <f>AVERAGE(D17308:D17312)</f>
        <v>8</v>
      </c>
      <c r="L17308">
        <f>AVERAGE(D17308:D17327)</f>
        <v>8</v>
      </c>
      <c r="M17308">
        <f>K17308-L17308</f>
        <v>0</v>
      </c>
      <c r="N17308" t="str">
        <f>IF(K17308&gt;L17308,"HIGH ZONE BIAS",IF(K17308&lt;L17308,"LOW ZONE BIAS","EQUILIBRIUM"))</f>
        <v>EQUILIBRIUM</v>
      </c>
    </row>
    <row r="17309">
      <c r="A17309">
        <v>10247</v>
      </c>
      <c r="B17309" t="str">
        <v>2011-03-04</v>
      </c>
      <c r="C17309" t="str">
        <v>Midday</v>
      </c>
      <c r="D17309">
        <v>13</v>
      </c>
      <c r="E17309" t="str">
        <f>IF(MOD(D17309,2)=0,"EVEN","ODD")</f>
        <v>ODD</v>
      </c>
      <c r="F17309" t="str">
        <f>IF(D17309&lt;=18,"LOW (1-18)","HIGH (19-36)")</f>
        <v>LOW (1-18)</v>
      </c>
      <c r="G17309">
        <f>INT((D17309-1)/6)+1</f>
        <v>3</v>
      </c>
      <c r="H17309">
        <f>MOD(D17309-1,6)+1</f>
        <v>1</v>
      </c>
      <c r="I17309">
        <f>37-D17309</f>
        <v>24</v>
      </c>
      <c r="J17309">
        <f>ABS(D17309-D17310)</f>
        <v>6</v>
      </c>
      <c r="K17309">
        <f>AVERAGE(D17309:D17313)</f>
        <v>13</v>
      </c>
      <c r="L17309">
        <f>AVERAGE(D17309:D17328)</f>
        <v>13</v>
      </c>
      <c r="M17309">
        <f>K17309-L17309</f>
        <v>0</v>
      </c>
      <c r="N17309" t="str">
        <f>IF(K17309&gt;L17309,"HIGH ZONE BIAS",IF(K17309&lt;L17309,"LOW ZONE BIAS","EQUILIBRIUM"))</f>
        <v>EQUILIBRIUM</v>
      </c>
    </row>
    <row r="17310">
      <c r="A17310">
        <v>10246</v>
      </c>
      <c r="B17310" t="str">
        <v>2011-03-03</v>
      </c>
      <c r="C17310" t="str">
        <v>Evening</v>
      </c>
      <c r="D17310">
        <v>19</v>
      </c>
      <c r="E17310" t="str">
        <f>IF(MOD(D17310,2)=0,"EVEN","ODD")</f>
        <v>ODD</v>
      </c>
      <c r="F17310" t="str">
        <f>IF(D17310&lt;=18,"LOW (1-18)","HIGH (19-36)")</f>
        <v>HIGH (19-36)</v>
      </c>
      <c r="G17310">
        <f>INT((D17310-1)/6)+1</f>
        <v>4</v>
      </c>
      <c r="H17310">
        <f>MOD(D17310-1,6)+1</f>
        <v>1</v>
      </c>
      <c r="I17310">
        <f>37-D17310</f>
        <v>18</v>
      </c>
      <c r="J17310">
        <f>ABS(D17310-D17311)</f>
        <v>5</v>
      </c>
      <c r="K17310">
        <f>AVERAGE(D17310:D17314)</f>
        <v>19</v>
      </c>
      <c r="L17310">
        <f>AVERAGE(D17310:D17329)</f>
        <v>19</v>
      </c>
      <c r="M17310">
        <f>K17310-L17310</f>
        <v>0</v>
      </c>
      <c r="N17310" t="str">
        <f>IF(K17310&gt;L17310,"HIGH ZONE BIAS",IF(K17310&lt;L17310,"LOW ZONE BIAS","EQUILIBRIUM"))</f>
        <v>EQUILIBRIUM</v>
      </c>
    </row>
    <row r="17311">
      <c r="A17311">
        <v>10245</v>
      </c>
      <c r="B17311" t="str">
        <v>2011-03-03</v>
      </c>
      <c r="C17311" t="str">
        <v>Midday</v>
      </c>
      <c r="D17311">
        <v>24</v>
      </c>
      <c r="E17311" t="str">
        <f>IF(MOD(D17311,2)=0,"EVEN","ODD")</f>
        <v>EVEN</v>
      </c>
      <c r="F17311" t="str">
        <f>IF(D17311&lt;=18,"LOW (1-18)","HIGH (19-36)")</f>
        <v>HIGH (19-36)</v>
      </c>
      <c r="G17311">
        <f>INT((D17311-1)/6)+1</f>
        <v>4</v>
      </c>
      <c r="H17311">
        <f>MOD(D17311-1,6)+1</f>
        <v>6</v>
      </c>
      <c r="I17311">
        <f>37-D17311</f>
        <v>13</v>
      </c>
      <c r="J17311">
        <f>ABS(D17311-D17312)</f>
        <v>23</v>
      </c>
      <c r="K17311">
        <f>AVERAGE(D17311:D17315)</f>
        <v>24</v>
      </c>
      <c r="L17311">
        <f>AVERAGE(D17311:D17330)</f>
        <v>24</v>
      </c>
      <c r="M17311">
        <f>K17311-L17311</f>
        <v>0</v>
      </c>
      <c r="N17311" t="str">
        <f>IF(K17311&gt;L17311,"HIGH ZONE BIAS",IF(K17311&lt;L17311,"LOW ZONE BIAS","EQUILIBRIUM"))</f>
        <v>EQUILIBRIUM</v>
      </c>
    </row>
    <row r="17312">
      <c r="A17312">
        <v>10244</v>
      </c>
      <c r="B17312" t="str">
        <v>2011-03-02</v>
      </c>
      <c r="C17312" t="str">
        <v>Evening</v>
      </c>
      <c r="D17312">
        <v>1</v>
      </c>
      <c r="E17312" t="str">
        <f>IF(MOD(D17312,2)=0,"EVEN","ODD")</f>
        <v>ODD</v>
      </c>
      <c r="F17312" t="str">
        <f>IF(D17312&lt;=18,"LOW (1-18)","HIGH (19-36)")</f>
        <v>LOW (1-18)</v>
      </c>
      <c r="G17312">
        <f>INT((D17312-1)/6)+1</f>
        <v>1</v>
      </c>
      <c r="H17312">
        <f>MOD(D17312-1,6)+1</f>
        <v>1</v>
      </c>
      <c r="I17312">
        <f>37-D17312</f>
        <v>36</v>
      </c>
      <c r="J17312">
        <f>ABS(D17312-D17313)</f>
        <v>22</v>
      </c>
      <c r="K17312">
        <f>AVERAGE(D17312:D17316)</f>
        <v>1</v>
      </c>
      <c r="L17312">
        <f>AVERAGE(D17312:D17331)</f>
        <v>1</v>
      </c>
      <c r="M17312">
        <f>K17312-L17312</f>
        <v>0</v>
      </c>
      <c r="N17312" t="str">
        <f>IF(K17312&gt;L17312,"HIGH ZONE BIAS",IF(K17312&lt;L17312,"LOW ZONE BIAS","EQUILIBRIUM"))</f>
        <v>EQUILIBRIUM</v>
      </c>
    </row>
    <row r="17313">
      <c r="A17313">
        <v>10243</v>
      </c>
      <c r="B17313" t="str">
        <v>2011-03-02</v>
      </c>
      <c r="C17313" t="str">
        <v>Midday</v>
      </c>
      <c r="D17313">
        <v>23</v>
      </c>
      <c r="E17313" t="str">
        <f>IF(MOD(D17313,2)=0,"EVEN","ODD")</f>
        <v>ODD</v>
      </c>
      <c r="F17313" t="str">
        <f>IF(D17313&lt;=18,"LOW (1-18)","HIGH (19-36)")</f>
        <v>HIGH (19-36)</v>
      </c>
      <c r="G17313">
        <f>INT((D17313-1)/6)+1</f>
        <v>4</v>
      </c>
      <c r="H17313">
        <f>MOD(D17313-1,6)+1</f>
        <v>5</v>
      </c>
      <c r="I17313">
        <f>37-D17313</f>
        <v>14</v>
      </c>
      <c r="J17313">
        <f>ABS(D17313-D17314)</f>
        <v>5</v>
      </c>
      <c r="K17313">
        <f>AVERAGE(D17313:D17317)</f>
        <v>23</v>
      </c>
      <c r="L17313">
        <f>AVERAGE(D17313:D17332)</f>
        <v>23</v>
      </c>
      <c r="M17313">
        <f>K17313-L17313</f>
        <v>0</v>
      </c>
      <c r="N17313" t="str">
        <f>IF(K17313&gt;L17313,"HIGH ZONE BIAS",IF(K17313&lt;L17313,"LOW ZONE BIAS","EQUILIBRIUM"))</f>
        <v>EQUILIBRIUM</v>
      </c>
    </row>
    <row r="17314">
      <c r="A17314">
        <v>10242</v>
      </c>
      <c r="B17314" t="str">
        <v>2011-03-01</v>
      </c>
      <c r="C17314" t="str">
        <v>Evening</v>
      </c>
      <c r="D17314">
        <v>18</v>
      </c>
      <c r="E17314" t="str">
        <f>IF(MOD(D17314,2)=0,"EVEN","ODD")</f>
        <v>EVEN</v>
      </c>
      <c r="F17314" t="str">
        <f>IF(D17314&lt;=18,"LOW (1-18)","HIGH (19-36)")</f>
        <v>LOW (1-18)</v>
      </c>
      <c r="G17314">
        <f>INT((D17314-1)/6)+1</f>
        <v>3</v>
      </c>
      <c r="H17314">
        <f>MOD(D17314-1,6)+1</f>
        <v>6</v>
      </c>
      <c r="I17314">
        <f>37-D17314</f>
        <v>19</v>
      </c>
      <c r="J17314">
        <f>ABS(D17314-D17315)</f>
        <v>4</v>
      </c>
      <c r="K17314">
        <f>AVERAGE(D17314:D17318)</f>
        <v>18</v>
      </c>
      <c r="L17314">
        <f>AVERAGE(D17314:D17333)</f>
        <v>18</v>
      </c>
      <c r="M17314">
        <f>K17314-L17314</f>
        <v>0</v>
      </c>
      <c r="N17314" t="str">
        <f>IF(K17314&gt;L17314,"HIGH ZONE BIAS",IF(K17314&lt;L17314,"LOW ZONE BIAS","EQUILIBRIUM"))</f>
        <v>EQUILIBRIUM</v>
      </c>
    </row>
    <row r="17315">
      <c r="A17315">
        <v>10241</v>
      </c>
      <c r="B17315" t="str">
        <v>2011-03-01</v>
      </c>
      <c r="C17315" t="str">
        <v>Midday</v>
      </c>
      <c r="D17315">
        <v>14</v>
      </c>
      <c r="E17315" t="str">
        <f>IF(MOD(D17315,2)=0,"EVEN","ODD")</f>
        <v>EVEN</v>
      </c>
      <c r="F17315" t="str">
        <f>IF(D17315&lt;=18,"LOW (1-18)","HIGH (19-36)")</f>
        <v>LOW (1-18)</v>
      </c>
      <c r="G17315">
        <f>INT((D17315-1)/6)+1</f>
        <v>3</v>
      </c>
      <c r="H17315">
        <f>MOD(D17315-1,6)+1</f>
        <v>2</v>
      </c>
      <c r="I17315">
        <f>37-D17315</f>
        <v>23</v>
      </c>
      <c r="J17315">
        <f>ABS(D17315-D17316)</f>
        <v>13</v>
      </c>
      <c r="K17315">
        <f>AVERAGE(D17315:D17319)</f>
        <v>14</v>
      </c>
      <c r="L17315">
        <f>AVERAGE(D17315:D17334)</f>
        <v>14</v>
      </c>
      <c r="M17315">
        <f>K17315-L17315</f>
        <v>0</v>
      </c>
      <c r="N17315" t="str">
        <f>IF(K17315&gt;L17315,"HIGH ZONE BIAS",IF(K17315&lt;L17315,"LOW ZONE BIAS","EQUILIBRIUM"))</f>
        <v>EQUILIBRIUM</v>
      </c>
    </row>
    <row r="17316">
      <c r="A17316">
        <v>10240</v>
      </c>
      <c r="B17316" t="str">
        <v>2011-02-28</v>
      </c>
      <c r="C17316" t="str">
        <v>Evening</v>
      </c>
      <c r="D17316">
        <v>1</v>
      </c>
      <c r="E17316" t="str">
        <f>IF(MOD(D17316,2)=0,"EVEN","ODD")</f>
        <v>ODD</v>
      </c>
      <c r="F17316" t="str">
        <f>IF(D17316&lt;=18,"LOW (1-18)","HIGH (19-36)")</f>
        <v>LOW (1-18)</v>
      </c>
      <c r="G17316">
        <f>INT((D17316-1)/6)+1</f>
        <v>1</v>
      </c>
      <c r="H17316">
        <f>MOD(D17316-1,6)+1</f>
        <v>1</v>
      </c>
      <c r="I17316">
        <f>37-D17316</f>
        <v>36</v>
      </c>
      <c r="J17316">
        <f>ABS(D17316-D17317)</f>
        <v>30</v>
      </c>
      <c r="K17316">
        <f>AVERAGE(D17316:D17320)</f>
        <v>1</v>
      </c>
      <c r="L17316">
        <f>AVERAGE(D17316:D17335)</f>
        <v>1</v>
      </c>
      <c r="M17316">
        <f>K17316-L17316</f>
        <v>0</v>
      </c>
      <c r="N17316" t="str">
        <f>IF(K17316&gt;L17316,"HIGH ZONE BIAS",IF(K17316&lt;L17316,"LOW ZONE BIAS","EQUILIBRIUM"))</f>
        <v>EQUILIBRIUM</v>
      </c>
    </row>
    <row r="17317">
      <c r="A17317">
        <v>10239</v>
      </c>
      <c r="B17317" t="str">
        <v>2011-02-28</v>
      </c>
      <c r="C17317" t="str">
        <v>Midday</v>
      </c>
      <c r="D17317">
        <v>31</v>
      </c>
      <c r="E17317" t="str">
        <f>IF(MOD(D17317,2)=0,"EVEN","ODD")</f>
        <v>ODD</v>
      </c>
      <c r="F17317" t="str">
        <f>IF(D17317&lt;=18,"LOW (1-18)","HIGH (19-36)")</f>
        <v>HIGH (19-36)</v>
      </c>
      <c r="G17317">
        <f>INT((D17317-1)/6)+1</f>
        <v>6</v>
      </c>
      <c r="H17317">
        <f>MOD(D17317-1,6)+1</f>
        <v>1</v>
      </c>
      <c r="I17317">
        <f>37-D17317</f>
        <v>6</v>
      </c>
      <c r="J17317">
        <f>ABS(D17317-D17318)</f>
        <v>19</v>
      </c>
      <c r="K17317">
        <f>AVERAGE(D17317:D17321)</f>
        <v>31</v>
      </c>
      <c r="L17317">
        <f>AVERAGE(D17317:D17336)</f>
        <v>31</v>
      </c>
      <c r="M17317">
        <f>K17317-L17317</f>
        <v>0</v>
      </c>
      <c r="N17317" t="str">
        <f>IF(K17317&gt;L17317,"HIGH ZONE BIAS",IF(K17317&lt;L17317,"LOW ZONE BIAS","EQUILIBRIUM"))</f>
        <v>EQUILIBRIUM</v>
      </c>
    </row>
    <row r="17318">
      <c r="A17318">
        <v>10238</v>
      </c>
      <c r="B17318" t="str">
        <v>2011-02-26</v>
      </c>
      <c r="C17318" t="str">
        <v>Evening</v>
      </c>
      <c r="D17318">
        <v>12</v>
      </c>
      <c r="E17318" t="str">
        <f>IF(MOD(D17318,2)=0,"EVEN","ODD")</f>
        <v>EVEN</v>
      </c>
      <c r="F17318" t="str">
        <f>IF(D17318&lt;=18,"LOW (1-18)","HIGH (19-36)")</f>
        <v>LOW (1-18)</v>
      </c>
      <c r="G17318">
        <f>INT((D17318-1)/6)+1</f>
        <v>2</v>
      </c>
      <c r="H17318">
        <f>MOD(D17318-1,6)+1</f>
        <v>6</v>
      </c>
      <c r="I17318">
        <f>37-D17318</f>
        <v>25</v>
      </c>
      <c r="J17318">
        <f>ABS(D17318-D17319)</f>
        <v>7</v>
      </c>
      <c r="K17318">
        <f>AVERAGE(D17318:D17322)</f>
        <v>12</v>
      </c>
      <c r="L17318">
        <f>AVERAGE(D17318:D17337)</f>
        <v>12</v>
      </c>
      <c r="M17318">
        <f>K17318-L17318</f>
        <v>0</v>
      </c>
      <c r="N17318" t="str">
        <f>IF(K17318&gt;L17318,"HIGH ZONE BIAS",IF(K17318&lt;L17318,"LOW ZONE BIAS","EQUILIBRIUM"))</f>
        <v>EQUILIBRIUM</v>
      </c>
    </row>
    <row r="17319">
      <c r="A17319">
        <v>10237</v>
      </c>
      <c r="B17319" t="str">
        <v>2011-02-26</v>
      </c>
      <c r="C17319" t="str">
        <v>Midday</v>
      </c>
      <c r="D17319">
        <v>5</v>
      </c>
      <c r="E17319" t="str">
        <f>IF(MOD(D17319,2)=0,"EVEN","ODD")</f>
        <v>ODD</v>
      </c>
      <c r="F17319" t="str">
        <f>IF(D17319&lt;=18,"LOW (1-18)","HIGH (19-36)")</f>
        <v>LOW (1-18)</v>
      </c>
      <c r="G17319">
        <f>INT((D17319-1)/6)+1</f>
        <v>1</v>
      </c>
      <c r="H17319">
        <f>MOD(D17319-1,6)+1</f>
        <v>5</v>
      </c>
      <c r="I17319">
        <f>37-D17319</f>
        <v>32</v>
      </c>
      <c r="J17319">
        <f>ABS(D17319-D17320)</f>
        <v>27</v>
      </c>
      <c r="K17319">
        <f>AVERAGE(D17319:D17323)</f>
        <v>5</v>
      </c>
      <c r="L17319">
        <f>AVERAGE(D17319:D17338)</f>
        <v>5</v>
      </c>
      <c r="M17319">
        <f>K17319-L17319</f>
        <v>0</v>
      </c>
      <c r="N17319" t="str">
        <f>IF(K17319&gt;L17319,"HIGH ZONE BIAS",IF(K17319&lt;L17319,"LOW ZONE BIAS","EQUILIBRIUM"))</f>
        <v>EQUILIBRIUM</v>
      </c>
    </row>
    <row r="17320">
      <c r="A17320">
        <v>10236</v>
      </c>
      <c r="B17320" t="str">
        <v>2011-02-25</v>
      </c>
      <c r="C17320" t="str">
        <v>Evening</v>
      </c>
      <c r="D17320">
        <v>32</v>
      </c>
      <c r="E17320" t="str">
        <f>IF(MOD(D17320,2)=0,"EVEN","ODD")</f>
        <v>EVEN</v>
      </c>
      <c r="F17320" t="str">
        <f>IF(D17320&lt;=18,"LOW (1-18)","HIGH (19-36)")</f>
        <v>HIGH (19-36)</v>
      </c>
      <c r="G17320">
        <f>INT((D17320-1)/6)+1</f>
        <v>6</v>
      </c>
      <c r="H17320">
        <f>MOD(D17320-1,6)+1</f>
        <v>2</v>
      </c>
      <c r="I17320">
        <f>37-D17320</f>
        <v>5</v>
      </c>
      <c r="J17320">
        <f>ABS(D17320-D17321)</f>
        <v>12</v>
      </c>
      <c r="K17320">
        <f>AVERAGE(D17320:D17324)</f>
        <v>32</v>
      </c>
      <c r="L17320">
        <f>AVERAGE(D17320:D17339)</f>
        <v>32</v>
      </c>
      <c r="M17320">
        <f>K17320-L17320</f>
        <v>0</v>
      </c>
      <c r="N17320" t="str">
        <f>IF(K17320&gt;L17320,"HIGH ZONE BIAS",IF(K17320&lt;L17320,"LOW ZONE BIAS","EQUILIBRIUM"))</f>
        <v>EQUILIBRIUM</v>
      </c>
    </row>
    <row r="17321">
      <c r="A17321">
        <v>10235</v>
      </c>
      <c r="B17321" t="str">
        <v>2011-02-25</v>
      </c>
      <c r="C17321" t="str">
        <v>Midday</v>
      </c>
      <c r="D17321">
        <v>20</v>
      </c>
      <c r="E17321" t="str">
        <f>IF(MOD(D17321,2)=0,"EVEN","ODD")</f>
        <v>EVEN</v>
      </c>
      <c r="F17321" t="str">
        <f>IF(D17321&lt;=18,"LOW (1-18)","HIGH (19-36)")</f>
        <v>HIGH (19-36)</v>
      </c>
      <c r="G17321">
        <f>INT((D17321-1)/6)+1</f>
        <v>4</v>
      </c>
      <c r="H17321">
        <f>MOD(D17321-1,6)+1</f>
        <v>2</v>
      </c>
      <c r="I17321">
        <f>37-D17321</f>
        <v>17</v>
      </c>
      <c r="J17321">
        <f>ABS(D17321-D17322)</f>
        <v>11</v>
      </c>
      <c r="K17321">
        <f>AVERAGE(D17321:D17325)</f>
        <v>20</v>
      </c>
      <c r="L17321">
        <f>AVERAGE(D17321:D17340)</f>
        <v>20</v>
      </c>
      <c r="M17321">
        <f>K17321-L17321</f>
        <v>0</v>
      </c>
      <c r="N17321" t="str">
        <f>IF(K17321&gt;L17321,"HIGH ZONE BIAS",IF(K17321&lt;L17321,"LOW ZONE BIAS","EQUILIBRIUM"))</f>
        <v>EQUILIBRIUM</v>
      </c>
    </row>
    <row r="17322">
      <c r="A17322">
        <v>10234</v>
      </c>
      <c r="B17322" t="str">
        <v>24--Feb-11</v>
      </c>
      <c r="C17322" t="str">
        <v>Evening</v>
      </c>
      <c r="D17322">
        <v>9</v>
      </c>
      <c r="E17322" t="str">
        <f>IF(MOD(D17322,2)=0,"EVEN","ODD")</f>
        <v>ODD</v>
      </c>
      <c r="F17322" t="str">
        <f>IF(D17322&lt;=18,"LOW (1-18)","HIGH (19-36)")</f>
        <v>LOW (1-18)</v>
      </c>
      <c r="G17322">
        <f>INT((D17322-1)/6)+1</f>
        <v>2</v>
      </c>
      <c r="H17322">
        <f>MOD(D17322-1,6)+1</f>
        <v>3</v>
      </c>
      <c r="I17322">
        <f>37-D17322</f>
        <v>28</v>
      </c>
      <c r="J17322">
        <f>ABS(D17322-D17323)</f>
        <v>25</v>
      </c>
      <c r="K17322">
        <f>AVERAGE(D17322:D17326)</f>
        <v>9</v>
      </c>
      <c r="L17322">
        <f>AVERAGE(D17322:D17341)</f>
        <v>9</v>
      </c>
      <c r="M17322">
        <f>K17322-L17322</f>
        <v>0</v>
      </c>
      <c r="N17322" t="str">
        <f>IF(K17322&gt;L17322,"HIGH ZONE BIAS",IF(K17322&lt;L17322,"LOW ZONE BIAS","EQUILIBRIUM"))</f>
        <v>EQUILIBRIUM</v>
      </c>
    </row>
    <row r="17323">
      <c r="A17323">
        <v>10233</v>
      </c>
      <c r="B17323" t="str">
        <v>2011-02-24</v>
      </c>
      <c r="C17323" t="str">
        <v>Midday</v>
      </c>
      <c r="D17323">
        <v>34</v>
      </c>
      <c r="E17323" t="str">
        <f>IF(MOD(D17323,2)=0,"EVEN","ODD")</f>
        <v>EVEN</v>
      </c>
      <c r="F17323" t="str">
        <f>IF(D17323&lt;=18,"LOW (1-18)","HIGH (19-36)")</f>
        <v>HIGH (19-36)</v>
      </c>
      <c r="G17323">
        <f>INT((D17323-1)/6)+1</f>
        <v>6</v>
      </c>
      <c r="H17323">
        <f>MOD(D17323-1,6)+1</f>
        <v>4</v>
      </c>
      <c r="I17323">
        <f>37-D17323</f>
        <v>3</v>
      </c>
      <c r="J17323">
        <f>ABS(D17323-D17324)</f>
        <v>9</v>
      </c>
      <c r="K17323">
        <f>AVERAGE(D17323:D17327)</f>
        <v>34</v>
      </c>
      <c r="L17323">
        <f>AVERAGE(D17323:D17342)</f>
        <v>34</v>
      </c>
      <c r="M17323">
        <f>K17323-L17323</f>
        <v>0</v>
      </c>
      <c r="N17323" t="str">
        <f>IF(K17323&gt;L17323,"HIGH ZONE BIAS",IF(K17323&lt;L17323,"LOW ZONE BIAS","EQUILIBRIUM"))</f>
        <v>EQUILIBRIUM</v>
      </c>
    </row>
    <row r="17324">
      <c r="A17324">
        <v>10232</v>
      </c>
      <c r="B17324" t="str">
        <v>2011-02-23</v>
      </c>
      <c r="C17324" t="str">
        <v>Evening</v>
      </c>
      <c r="D17324">
        <v>25</v>
      </c>
      <c r="E17324" t="str">
        <f>IF(MOD(D17324,2)=0,"EVEN","ODD")</f>
        <v>ODD</v>
      </c>
      <c r="F17324" t="str">
        <f>IF(D17324&lt;=18,"LOW (1-18)","HIGH (19-36)")</f>
        <v>HIGH (19-36)</v>
      </c>
      <c r="G17324">
        <f>INT((D17324-1)/6)+1</f>
        <v>5</v>
      </c>
      <c r="H17324">
        <f>MOD(D17324-1,6)+1</f>
        <v>1</v>
      </c>
      <c r="I17324">
        <f>37-D17324</f>
        <v>12</v>
      </c>
      <c r="J17324">
        <f>ABS(D17324-D17325)</f>
        <v>8</v>
      </c>
      <c r="K17324">
        <f>AVERAGE(D17324:D17328)</f>
        <v>25</v>
      </c>
      <c r="L17324">
        <f>AVERAGE(D17324:D17343)</f>
        <v>25</v>
      </c>
      <c r="M17324">
        <f>K17324-L17324</f>
        <v>0</v>
      </c>
      <c r="N17324" t="str">
        <f>IF(K17324&gt;L17324,"HIGH ZONE BIAS",IF(K17324&lt;L17324,"LOW ZONE BIAS","EQUILIBRIUM"))</f>
        <v>EQUILIBRIUM</v>
      </c>
    </row>
    <row r="17325">
      <c r="A17325">
        <v>10231</v>
      </c>
      <c r="B17325" t="str">
        <v>2011-02-23</v>
      </c>
      <c r="C17325" t="str">
        <v>Midday</v>
      </c>
      <c r="D17325">
        <v>17</v>
      </c>
      <c r="E17325" t="str">
        <f>IF(MOD(D17325,2)=0,"EVEN","ODD")</f>
        <v>ODD</v>
      </c>
      <c r="F17325" t="str">
        <f>IF(D17325&lt;=18,"LOW (1-18)","HIGH (19-36)")</f>
        <v>LOW (1-18)</v>
      </c>
      <c r="G17325">
        <f>INT((D17325-1)/6)+1</f>
        <v>3</v>
      </c>
      <c r="H17325">
        <f>MOD(D17325-1,6)+1</f>
        <v>5</v>
      </c>
      <c r="I17325">
        <f>37-D17325</f>
        <v>20</v>
      </c>
      <c r="J17325">
        <f>ABS(D17325-D17326)</f>
        <v>0</v>
      </c>
      <c r="K17325">
        <f>AVERAGE(D17325:D17329)</f>
        <v>17</v>
      </c>
      <c r="L17325">
        <f>AVERAGE(D17325:D17344)</f>
        <v>17</v>
      </c>
      <c r="M17325">
        <f>K17325-L17325</f>
        <v>0</v>
      </c>
      <c r="N17325" t="str">
        <f>IF(K17325&gt;L17325,"HIGH ZONE BIAS",IF(K17325&lt;L17325,"LOW ZONE BIAS","EQUILIBRIUM"))</f>
        <v>EQUILIBRIUM</v>
      </c>
    </row>
    <row r="17326">
      <c r="A17326">
        <v>10230</v>
      </c>
      <c r="B17326" t="str">
        <v>2011-02-22</v>
      </c>
      <c r="C17326" t="str">
        <v>Evening</v>
      </c>
      <c r="D17326">
        <v>17</v>
      </c>
      <c r="E17326" t="str">
        <f>IF(MOD(D17326,2)=0,"EVEN","ODD")</f>
        <v>ODD</v>
      </c>
      <c r="F17326" t="str">
        <f>IF(D17326&lt;=18,"LOW (1-18)","HIGH (19-36)")</f>
        <v>LOW (1-18)</v>
      </c>
      <c r="G17326">
        <f>INT((D17326-1)/6)+1</f>
        <v>3</v>
      </c>
      <c r="H17326">
        <f>MOD(D17326-1,6)+1</f>
        <v>5</v>
      </c>
      <c r="I17326">
        <f>37-D17326</f>
        <v>20</v>
      </c>
      <c r="J17326">
        <f>ABS(D17326-D17327)</f>
        <v>14</v>
      </c>
      <c r="K17326">
        <f>AVERAGE(D17326:D17330)</f>
        <v>17</v>
      </c>
      <c r="L17326">
        <f>AVERAGE(D17326:D17345)</f>
        <v>17</v>
      </c>
      <c r="M17326">
        <f>K17326-L17326</f>
        <v>0</v>
      </c>
      <c r="N17326" t="str">
        <f>IF(K17326&gt;L17326,"HIGH ZONE BIAS",IF(K17326&lt;L17326,"LOW ZONE BIAS","EQUILIBRIUM"))</f>
        <v>EQUILIBRIUM</v>
      </c>
    </row>
    <row r="17327">
      <c r="A17327">
        <v>10229</v>
      </c>
      <c r="B17327" t="str">
        <v>2011-02-22</v>
      </c>
      <c r="C17327" t="str">
        <v>Midday</v>
      </c>
      <c r="D17327">
        <v>3</v>
      </c>
      <c r="E17327" t="str">
        <f>IF(MOD(D17327,2)=0,"EVEN","ODD")</f>
        <v>ODD</v>
      </c>
      <c r="F17327" t="str">
        <f>IF(D17327&lt;=18,"LOW (1-18)","HIGH (19-36)")</f>
        <v>LOW (1-18)</v>
      </c>
      <c r="G17327">
        <f>INT((D17327-1)/6)+1</f>
        <v>1</v>
      </c>
      <c r="H17327">
        <f>MOD(D17327-1,6)+1</f>
        <v>3</v>
      </c>
      <c r="I17327">
        <f>37-D17327</f>
        <v>34</v>
      </c>
      <c r="J17327">
        <f>ABS(D17327-D17328)</f>
        <v>18</v>
      </c>
      <c r="K17327">
        <f>AVERAGE(D17327:D17331)</f>
        <v>3</v>
      </c>
      <c r="L17327">
        <f>AVERAGE(D17327:D17346)</f>
        <v>3</v>
      </c>
      <c r="M17327">
        <f>K17327-L17327</f>
        <v>0</v>
      </c>
      <c r="N17327" t="str">
        <f>IF(K17327&gt;L17327,"HIGH ZONE BIAS",IF(K17327&lt;L17327,"LOW ZONE BIAS","EQUILIBRIUM"))</f>
        <v>EQUILIBRIUM</v>
      </c>
    </row>
    <row r="17328">
      <c r="A17328">
        <v>10228</v>
      </c>
      <c r="B17328" t="str">
        <v>2011-02-21</v>
      </c>
      <c r="C17328" t="str">
        <v>Evening</v>
      </c>
      <c r="D17328">
        <v>21</v>
      </c>
      <c r="E17328" t="str">
        <f>IF(MOD(D17328,2)=0,"EVEN","ODD")</f>
        <v>ODD</v>
      </c>
      <c r="F17328" t="str">
        <f>IF(D17328&lt;=18,"LOW (1-18)","HIGH (19-36)")</f>
        <v>HIGH (19-36)</v>
      </c>
      <c r="G17328">
        <f>INT((D17328-1)/6)+1</f>
        <v>4</v>
      </c>
      <c r="H17328">
        <f>MOD(D17328-1,6)+1</f>
        <v>3</v>
      </c>
      <c r="I17328">
        <f>37-D17328</f>
        <v>16</v>
      </c>
      <c r="J17328">
        <f>ABS(D17328-D17329)</f>
        <v>3</v>
      </c>
      <c r="K17328">
        <f>AVERAGE(D17328:D17332)</f>
        <v>21</v>
      </c>
      <c r="L17328">
        <f>AVERAGE(D17328:D17347)</f>
        <v>21</v>
      </c>
      <c r="M17328">
        <f>K17328-L17328</f>
        <v>0</v>
      </c>
      <c r="N17328" t="str">
        <f>IF(K17328&gt;L17328,"HIGH ZONE BIAS",IF(K17328&lt;L17328,"LOW ZONE BIAS","EQUILIBRIUM"))</f>
        <v>EQUILIBRIUM</v>
      </c>
    </row>
    <row r="17329">
      <c r="A17329">
        <v>10227</v>
      </c>
      <c r="B17329" t="str">
        <v>2011-02-21</v>
      </c>
      <c r="C17329" t="str">
        <v>Midday</v>
      </c>
      <c r="D17329">
        <v>18</v>
      </c>
      <c r="E17329" t="str">
        <f>IF(MOD(D17329,2)=0,"EVEN","ODD")</f>
        <v>EVEN</v>
      </c>
      <c r="F17329" t="str">
        <f>IF(D17329&lt;=18,"LOW (1-18)","HIGH (19-36)")</f>
        <v>LOW (1-18)</v>
      </c>
      <c r="G17329">
        <f>INT((D17329-1)/6)+1</f>
        <v>3</v>
      </c>
      <c r="H17329">
        <f>MOD(D17329-1,6)+1</f>
        <v>6</v>
      </c>
      <c r="I17329">
        <f>37-D17329</f>
        <v>19</v>
      </c>
      <c r="J17329">
        <f>ABS(D17329-D17330)</f>
        <v>2</v>
      </c>
      <c r="K17329">
        <f>AVERAGE(D17329:D17333)</f>
        <v>18</v>
      </c>
      <c r="L17329">
        <f>AVERAGE(D17329:D17348)</f>
        <v>18</v>
      </c>
      <c r="M17329">
        <f>K17329-L17329</f>
        <v>0</v>
      </c>
      <c r="N17329" t="str">
        <f>IF(K17329&gt;L17329,"HIGH ZONE BIAS",IF(K17329&lt;L17329,"LOW ZONE BIAS","EQUILIBRIUM"))</f>
        <v>EQUILIBRIUM</v>
      </c>
    </row>
    <row r="17330">
      <c r="A17330">
        <v>10226</v>
      </c>
      <c r="B17330" t="str">
        <v>2011-02-19</v>
      </c>
      <c r="C17330" t="str">
        <v>Evening</v>
      </c>
      <c r="D17330">
        <v>20</v>
      </c>
      <c r="E17330" t="str">
        <f>IF(MOD(D17330,2)=0,"EVEN","ODD")</f>
        <v>EVEN</v>
      </c>
      <c r="F17330" t="str">
        <f>IF(D17330&lt;=18,"LOW (1-18)","HIGH (19-36)")</f>
        <v>HIGH (19-36)</v>
      </c>
      <c r="G17330">
        <f>INT((D17330-1)/6)+1</f>
        <v>4</v>
      </c>
      <c r="H17330">
        <f>MOD(D17330-1,6)+1</f>
        <v>2</v>
      </c>
      <c r="I17330">
        <f>37-D17330</f>
        <v>17</v>
      </c>
      <c r="J17330">
        <f>ABS(D17330-D17331)</f>
        <v>18</v>
      </c>
      <c r="K17330">
        <f>AVERAGE(D17330:D17334)</f>
        <v>20</v>
      </c>
      <c r="L17330">
        <f>AVERAGE(D17330:D17349)</f>
        <v>20</v>
      </c>
      <c r="M17330">
        <f>K17330-L17330</f>
        <v>0</v>
      </c>
      <c r="N17330" t="str">
        <f>IF(K17330&gt;L17330,"HIGH ZONE BIAS",IF(K17330&lt;L17330,"LOW ZONE BIAS","EQUILIBRIUM"))</f>
        <v>EQUILIBRIUM</v>
      </c>
    </row>
    <row r="17331">
      <c r="A17331">
        <v>10225</v>
      </c>
      <c r="B17331" t="str">
        <v>2011-02-19</v>
      </c>
      <c r="C17331" t="str">
        <v>Midday</v>
      </c>
      <c r="D17331">
        <v>2</v>
      </c>
      <c r="E17331" t="str">
        <f>IF(MOD(D17331,2)=0,"EVEN","ODD")</f>
        <v>EVEN</v>
      </c>
      <c r="F17331" t="str">
        <f>IF(D17331&lt;=18,"LOW (1-18)","HIGH (19-36)")</f>
        <v>LOW (1-18)</v>
      </c>
      <c r="G17331">
        <f>INT((D17331-1)/6)+1</f>
        <v>1</v>
      </c>
      <c r="H17331">
        <f>MOD(D17331-1,6)+1</f>
        <v>2</v>
      </c>
      <c r="I17331">
        <f>37-D17331</f>
        <v>35</v>
      </c>
      <c r="J17331">
        <f>ABS(D17331-D17332)</f>
        <v>4</v>
      </c>
      <c r="K17331">
        <f>AVERAGE(D17331:D17335)</f>
        <v>2</v>
      </c>
      <c r="L17331">
        <f>AVERAGE(D17331:D17350)</f>
        <v>2</v>
      </c>
      <c r="M17331">
        <f>K17331-L17331</f>
        <v>0</v>
      </c>
      <c r="N17331" t="str">
        <f>IF(K17331&gt;L17331,"HIGH ZONE BIAS",IF(K17331&lt;L17331,"LOW ZONE BIAS","EQUILIBRIUM"))</f>
        <v>EQUILIBRIUM</v>
      </c>
    </row>
    <row r="17332">
      <c r="A17332">
        <v>10224</v>
      </c>
      <c r="B17332" t="str">
        <v>2011-02-18</v>
      </c>
      <c r="C17332" t="str">
        <v>Evening</v>
      </c>
      <c r="D17332">
        <v>6</v>
      </c>
      <c r="E17332" t="str">
        <f>IF(MOD(D17332,2)=0,"EVEN","ODD")</f>
        <v>EVEN</v>
      </c>
      <c r="F17332" t="str">
        <f>IF(D17332&lt;=18,"LOW (1-18)","HIGH (19-36)")</f>
        <v>LOW (1-18)</v>
      </c>
      <c r="G17332">
        <f>INT((D17332-1)/6)+1</f>
        <v>1</v>
      </c>
      <c r="H17332">
        <f>MOD(D17332-1,6)+1</f>
        <v>6</v>
      </c>
      <c r="I17332">
        <f>37-D17332</f>
        <v>31</v>
      </c>
      <c r="J17332">
        <f>ABS(D17332-D17333)</f>
        <v>27</v>
      </c>
      <c r="K17332">
        <f>AVERAGE(D17332:D17336)</f>
        <v>6</v>
      </c>
      <c r="L17332">
        <f>AVERAGE(D17332:D17351)</f>
        <v>6</v>
      </c>
      <c r="M17332">
        <f>K17332-L17332</f>
        <v>0</v>
      </c>
      <c r="N17332" t="str">
        <f>IF(K17332&gt;L17332,"HIGH ZONE BIAS",IF(K17332&lt;L17332,"LOW ZONE BIAS","EQUILIBRIUM"))</f>
        <v>EQUILIBRIUM</v>
      </c>
    </row>
    <row r="17333">
      <c r="A17333">
        <v>10223</v>
      </c>
      <c r="B17333" t="str">
        <v>2011-02-18</v>
      </c>
      <c r="C17333" t="str">
        <v>Midday</v>
      </c>
      <c r="D17333">
        <v>33</v>
      </c>
      <c r="E17333" t="str">
        <f>IF(MOD(D17333,2)=0,"EVEN","ODD")</f>
        <v>ODD</v>
      </c>
      <c r="F17333" t="str">
        <f>IF(D17333&lt;=18,"LOW (1-18)","HIGH (19-36)")</f>
        <v>HIGH (19-36)</v>
      </c>
      <c r="G17333">
        <f>INT((D17333-1)/6)+1</f>
        <v>6</v>
      </c>
      <c r="H17333">
        <f>MOD(D17333-1,6)+1</f>
        <v>3</v>
      </c>
      <c r="I17333">
        <f>37-D17333</f>
        <v>4</v>
      </c>
      <c r="J17333">
        <f>ABS(D17333-D17334)</f>
        <v>10</v>
      </c>
      <c r="K17333">
        <f>AVERAGE(D17333:D17337)</f>
        <v>33</v>
      </c>
      <c r="L17333">
        <f>AVERAGE(D17333:D17352)</f>
        <v>33</v>
      </c>
      <c r="M17333">
        <f>K17333-L17333</f>
        <v>0</v>
      </c>
      <c r="N17333" t="str">
        <f>IF(K17333&gt;L17333,"HIGH ZONE BIAS",IF(K17333&lt;L17333,"LOW ZONE BIAS","EQUILIBRIUM"))</f>
        <v>EQUILIBRIUM</v>
      </c>
    </row>
    <row r="17334">
      <c r="A17334">
        <v>10222</v>
      </c>
      <c r="B17334" t="str">
        <v>2011-02-17</v>
      </c>
      <c r="C17334" t="str">
        <v>Evening</v>
      </c>
      <c r="D17334">
        <v>23</v>
      </c>
      <c r="E17334" t="str">
        <f>IF(MOD(D17334,2)=0,"EVEN","ODD")</f>
        <v>ODD</v>
      </c>
      <c r="F17334" t="str">
        <f>IF(D17334&lt;=18,"LOW (1-18)","HIGH (19-36)")</f>
        <v>HIGH (19-36)</v>
      </c>
      <c r="G17334">
        <f>INT((D17334-1)/6)+1</f>
        <v>4</v>
      </c>
      <c r="H17334">
        <f>MOD(D17334-1,6)+1</f>
        <v>5</v>
      </c>
      <c r="I17334">
        <f>37-D17334</f>
        <v>14</v>
      </c>
      <c r="J17334">
        <f>ABS(D17334-D17335)</f>
        <v>8</v>
      </c>
      <c r="K17334">
        <f>AVERAGE(D17334:D17338)</f>
        <v>23</v>
      </c>
      <c r="L17334">
        <f>AVERAGE(D17334:D17353)</f>
        <v>23</v>
      </c>
      <c r="M17334">
        <f>K17334-L17334</f>
        <v>0</v>
      </c>
      <c r="N17334" t="str">
        <f>IF(K17334&gt;L17334,"HIGH ZONE BIAS",IF(K17334&lt;L17334,"LOW ZONE BIAS","EQUILIBRIUM"))</f>
        <v>EQUILIBRIUM</v>
      </c>
    </row>
    <row r="17335">
      <c r="A17335">
        <v>10221</v>
      </c>
      <c r="B17335" t="str">
        <v>2011-02-17</v>
      </c>
      <c r="C17335" t="str">
        <v>Midday</v>
      </c>
      <c r="D17335">
        <v>15</v>
      </c>
      <c r="E17335" t="str">
        <f>IF(MOD(D17335,2)=0,"EVEN","ODD")</f>
        <v>ODD</v>
      </c>
      <c r="F17335" t="str">
        <f>IF(D17335&lt;=18,"LOW (1-18)","HIGH (19-36)")</f>
        <v>LOW (1-18)</v>
      </c>
      <c r="G17335">
        <f>INT((D17335-1)/6)+1</f>
        <v>3</v>
      </c>
      <c r="H17335">
        <f>MOD(D17335-1,6)+1</f>
        <v>3</v>
      </c>
      <c r="I17335">
        <f>37-D17335</f>
        <v>22</v>
      </c>
      <c r="J17335">
        <f>ABS(D17335-D17336)</f>
        <v>14</v>
      </c>
      <c r="K17335">
        <f>AVERAGE(D17335:D17339)</f>
        <v>15</v>
      </c>
      <c r="L17335">
        <f>AVERAGE(D17335:D17354)</f>
        <v>15</v>
      </c>
      <c r="M17335">
        <f>K17335-L17335</f>
        <v>0</v>
      </c>
      <c r="N17335" t="str">
        <f>IF(K17335&gt;L17335,"HIGH ZONE BIAS",IF(K17335&lt;L17335,"LOW ZONE BIAS","EQUILIBRIUM"))</f>
        <v>EQUILIBRIUM</v>
      </c>
    </row>
    <row r="17336">
      <c r="A17336">
        <v>10220</v>
      </c>
      <c r="B17336" t="str">
        <v>2011-02-16</v>
      </c>
      <c r="C17336" t="str">
        <v>Evening</v>
      </c>
      <c r="D17336">
        <v>1</v>
      </c>
      <c r="E17336" t="str">
        <f>IF(MOD(D17336,2)=0,"EVEN","ODD")</f>
        <v>ODD</v>
      </c>
      <c r="F17336" t="str">
        <f>IF(D17336&lt;=18,"LOW (1-18)","HIGH (19-36)")</f>
        <v>LOW (1-18)</v>
      </c>
      <c r="G17336">
        <f>INT((D17336-1)/6)+1</f>
        <v>1</v>
      </c>
      <c r="H17336">
        <f>MOD(D17336-1,6)+1</f>
        <v>1</v>
      </c>
      <c r="I17336">
        <f>37-D17336</f>
        <v>36</v>
      </c>
      <c r="J17336">
        <f>ABS(D17336-D17337)</f>
        <v>32</v>
      </c>
      <c r="K17336">
        <f>AVERAGE(D17336:D17340)</f>
        <v>1</v>
      </c>
      <c r="L17336">
        <f>AVERAGE(D17336:D17355)</f>
        <v>1</v>
      </c>
      <c r="M17336">
        <f>K17336-L17336</f>
        <v>0</v>
      </c>
      <c r="N17336" t="str">
        <f>IF(K17336&gt;L17336,"HIGH ZONE BIAS",IF(K17336&lt;L17336,"LOW ZONE BIAS","EQUILIBRIUM"))</f>
        <v>EQUILIBRIUM</v>
      </c>
    </row>
    <row r="17337">
      <c r="A17337">
        <v>10219</v>
      </c>
      <c r="B17337" t="str">
        <v>2011-02-16</v>
      </c>
      <c r="C17337" t="str">
        <v>Midday</v>
      </c>
      <c r="D17337">
        <v>33</v>
      </c>
      <c r="E17337" t="str">
        <f>IF(MOD(D17337,2)=0,"EVEN","ODD")</f>
        <v>ODD</v>
      </c>
      <c r="F17337" t="str">
        <f>IF(D17337&lt;=18,"LOW (1-18)","HIGH (19-36)")</f>
        <v>HIGH (19-36)</v>
      </c>
      <c r="G17337">
        <f>INT((D17337-1)/6)+1</f>
        <v>6</v>
      </c>
      <c r="H17337">
        <f>MOD(D17337-1,6)+1</f>
        <v>3</v>
      </c>
      <c r="I17337">
        <f>37-D17337</f>
        <v>4</v>
      </c>
      <c r="J17337">
        <f>ABS(D17337-D17338)</f>
        <v>1</v>
      </c>
      <c r="K17337">
        <f>AVERAGE(D17337:D17341)</f>
        <v>33</v>
      </c>
      <c r="L17337">
        <f>AVERAGE(D17337:D17356)</f>
        <v>33</v>
      </c>
      <c r="M17337">
        <f>K17337-L17337</f>
        <v>0</v>
      </c>
      <c r="N17337" t="str">
        <f>IF(K17337&gt;L17337,"HIGH ZONE BIAS",IF(K17337&lt;L17337,"LOW ZONE BIAS","EQUILIBRIUM"))</f>
        <v>EQUILIBRIUM</v>
      </c>
    </row>
    <row r="17338">
      <c r="A17338">
        <v>10218</v>
      </c>
      <c r="B17338" t="str">
        <v>2011-02-15</v>
      </c>
      <c r="C17338" t="str">
        <v>Evening</v>
      </c>
      <c r="D17338">
        <v>34</v>
      </c>
      <c r="E17338" t="str">
        <f>IF(MOD(D17338,2)=0,"EVEN","ODD")</f>
        <v>EVEN</v>
      </c>
      <c r="F17338" t="str">
        <f>IF(D17338&lt;=18,"LOW (1-18)","HIGH (19-36)")</f>
        <v>HIGH (19-36)</v>
      </c>
      <c r="G17338">
        <f>INT((D17338-1)/6)+1</f>
        <v>6</v>
      </c>
      <c r="H17338">
        <f>MOD(D17338-1,6)+1</f>
        <v>4</v>
      </c>
      <c r="I17338">
        <f>37-D17338</f>
        <v>3</v>
      </c>
      <c r="J17338">
        <f>ABS(D17338-D17339)</f>
        <v>9</v>
      </c>
      <c r="K17338">
        <f>AVERAGE(D17338:D17342)</f>
        <v>34</v>
      </c>
      <c r="L17338">
        <f>AVERAGE(D17338:D17357)</f>
        <v>34</v>
      </c>
      <c r="M17338">
        <f>K17338-L17338</f>
        <v>0</v>
      </c>
      <c r="N17338" t="str">
        <f>IF(K17338&gt;L17338,"HIGH ZONE BIAS",IF(K17338&lt;L17338,"LOW ZONE BIAS","EQUILIBRIUM"))</f>
        <v>EQUILIBRIUM</v>
      </c>
    </row>
    <row r="17339">
      <c r="A17339">
        <v>10217</v>
      </c>
      <c r="B17339" t="str">
        <v>2011-02-15</v>
      </c>
      <c r="C17339" t="str">
        <v>Midday</v>
      </c>
      <c r="D17339">
        <v>25</v>
      </c>
      <c r="E17339" t="str">
        <f>IF(MOD(D17339,2)=0,"EVEN","ODD")</f>
        <v>ODD</v>
      </c>
      <c r="F17339" t="str">
        <f>IF(D17339&lt;=18,"LOW (1-18)","HIGH (19-36)")</f>
        <v>HIGH (19-36)</v>
      </c>
      <c r="G17339">
        <f>INT((D17339-1)/6)+1</f>
        <v>5</v>
      </c>
      <c r="H17339">
        <f>MOD(D17339-1,6)+1</f>
        <v>1</v>
      </c>
      <c r="I17339">
        <f>37-D17339</f>
        <v>12</v>
      </c>
      <c r="J17339">
        <f>ABS(D17339-D17340)</f>
        <v>5</v>
      </c>
      <c r="K17339">
        <f>AVERAGE(D17339:D17343)</f>
        <v>25</v>
      </c>
      <c r="L17339">
        <f>AVERAGE(D17339:D17358)</f>
        <v>25</v>
      </c>
      <c r="M17339">
        <f>K17339-L17339</f>
        <v>0</v>
      </c>
      <c r="N17339" t="str">
        <f>IF(K17339&gt;L17339,"HIGH ZONE BIAS",IF(K17339&lt;L17339,"LOW ZONE BIAS","EQUILIBRIUM"))</f>
        <v>EQUILIBRIUM</v>
      </c>
    </row>
    <row r="17340">
      <c r="A17340">
        <v>10216</v>
      </c>
      <c r="B17340" t="str">
        <v>2011-02-14</v>
      </c>
      <c r="C17340" t="str">
        <v>Evening</v>
      </c>
      <c r="D17340">
        <v>30</v>
      </c>
      <c r="E17340" t="str">
        <f>IF(MOD(D17340,2)=0,"EVEN","ODD")</f>
        <v>EVEN</v>
      </c>
      <c r="F17340" t="str">
        <f>IF(D17340&lt;=18,"LOW (1-18)","HIGH (19-36)")</f>
        <v>HIGH (19-36)</v>
      </c>
      <c r="G17340">
        <f>INT((D17340-1)/6)+1</f>
        <v>5</v>
      </c>
      <c r="H17340">
        <f>MOD(D17340-1,6)+1</f>
        <v>6</v>
      </c>
      <c r="I17340">
        <f>37-D17340</f>
        <v>7</v>
      </c>
      <c r="J17340">
        <f>ABS(D17340-D17341)</f>
        <v>1</v>
      </c>
      <c r="K17340">
        <f>AVERAGE(D17340:D17344)</f>
        <v>30</v>
      </c>
      <c r="L17340">
        <f>AVERAGE(D17340:D17359)</f>
        <v>30</v>
      </c>
      <c r="M17340">
        <f>K17340-L17340</f>
        <v>0</v>
      </c>
      <c r="N17340" t="str">
        <f>IF(K17340&gt;L17340,"HIGH ZONE BIAS",IF(K17340&lt;L17340,"LOW ZONE BIAS","EQUILIBRIUM"))</f>
        <v>EQUILIBRIUM</v>
      </c>
    </row>
    <row r="17341">
      <c r="A17341">
        <v>10215</v>
      </c>
      <c r="B17341" t="str">
        <v>2011-02-14</v>
      </c>
      <c r="C17341" t="str">
        <v>Midday</v>
      </c>
      <c r="D17341">
        <v>29</v>
      </c>
      <c r="E17341" t="str">
        <f>IF(MOD(D17341,2)=0,"EVEN","ODD")</f>
        <v>ODD</v>
      </c>
      <c r="F17341" t="str">
        <f>IF(D17341&lt;=18,"LOW (1-18)","HIGH (19-36)")</f>
        <v>HIGH (19-36)</v>
      </c>
      <c r="G17341">
        <f>INT((D17341-1)/6)+1</f>
        <v>5</v>
      </c>
      <c r="H17341">
        <f>MOD(D17341-1,6)+1</f>
        <v>5</v>
      </c>
      <c r="I17341">
        <f>37-D17341</f>
        <v>8</v>
      </c>
      <c r="J17341">
        <f>ABS(D17341-D17342)</f>
        <v>24</v>
      </c>
      <c r="K17341">
        <f>AVERAGE(D17341:D17345)</f>
        <v>29</v>
      </c>
      <c r="L17341">
        <f>AVERAGE(D17341:D17360)</f>
        <v>29</v>
      </c>
      <c r="M17341">
        <f>K17341-L17341</f>
        <v>0</v>
      </c>
      <c r="N17341" t="str">
        <f>IF(K17341&gt;L17341,"HIGH ZONE BIAS",IF(K17341&lt;L17341,"LOW ZONE BIAS","EQUILIBRIUM"))</f>
        <v>EQUILIBRIUM</v>
      </c>
    </row>
    <row r="17342">
      <c r="A17342">
        <v>10214</v>
      </c>
      <c r="B17342" t="str">
        <v>2011-02-12</v>
      </c>
      <c r="C17342" t="str">
        <v>Evening</v>
      </c>
      <c r="D17342">
        <v>5</v>
      </c>
      <c r="E17342" t="str">
        <f>IF(MOD(D17342,2)=0,"EVEN","ODD")</f>
        <v>ODD</v>
      </c>
      <c r="F17342" t="str">
        <f>IF(D17342&lt;=18,"LOW (1-18)","HIGH (19-36)")</f>
        <v>LOW (1-18)</v>
      </c>
      <c r="G17342">
        <f>INT((D17342-1)/6)+1</f>
        <v>1</v>
      </c>
      <c r="H17342">
        <f>MOD(D17342-1,6)+1</f>
        <v>5</v>
      </c>
      <c r="I17342">
        <f>37-D17342</f>
        <v>32</v>
      </c>
      <c r="J17342">
        <f>ABS(D17342-D17343)</f>
        <v>3</v>
      </c>
      <c r="K17342">
        <f>AVERAGE(D17342:D17346)</f>
        <v>5</v>
      </c>
      <c r="L17342">
        <f>AVERAGE(D17342:D17361)</f>
        <v>5</v>
      </c>
      <c r="M17342">
        <f>K17342-L17342</f>
        <v>0</v>
      </c>
      <c r="N17342" t="str">
        <f>IF(K17342&gt;L17342,"HIGH ZONE BIAS",IF(K17342&lt;L17342,"LOW ZONE BIAS","EQUILIBRIUM"))</f>
        <v>EQUILIBRIUM</v>
      </c>
    </row>
    <row r="17343">
      <c r="A17343">
        <v>10213</v>
      </c>
      <c r="B17343" t="str">
        <v>2011-02-12</v>
      </c>
      <c r="C17343" t="str">
        <v>Midday</v>
      </c>
      <c r="D17343">
        <v>2</v>
      </c>
      <c r="E17343" t="str">
        <f>IF(MOD(D17343,2)=0,"EVEN","ODD")</f>
        <v>EVEN</v>
      </c>
      <c r="F17343" t="str">
        <f>IF(D17343&lt;=18,"LOW (1-18)","HIGH (19-36)")</f>
        <v>LOW (1-18)</v>
      </c>
      <c r="G17343">
        <f>INT((D17343-1)/6)+1</f>
        <v>1</v>
      </c>
      <c r="H17343">
        <f>MOD(D17343-1,6)+1</f>
        <v>2</v>
      </c>
      <c r="I17343">
        <f>37-D17343</f>
        <v>35</v>
      </c>
      <c r="J17343">
        <f>ABS(D17343-D17344)</f>
        <v>29</v>
      </c>
      <c r="K17343">
        <f>AVERAGE(D17343:D17347)</f>
        <v>2</v>
      </c>
      <c r="L17343">
        <f>AVERAGE(D17343:D17362)</f>
        <v>2</v>
      </c>
      <c r="M17343">
        <f>K17343-L17343</f>
        <v>0</v>
      </c>
      <c r="N17343" t="str">
        <f>IF(K17343&gt;L17343,"HIGH ZONE BIAS",IF(K17343&lt;L17343,"LOW ZONE BIAS","EQUILIBRIUM"))</f>
        <v>EQUILIBRIUM</v>
      </c>
    </row>
    <row r="17344">
      <c r="A17344">
        <v>10212</v>
      </c>
      <c r="B17344" t="str">
        <v>2011-02-11</v>
      </c>
      <c r="C17344" t="str">
        <v>Evening</v>
      </c>
      <c r="D17344">
        <v>31</v>
      </c>
      <c r="E17344" t="str">
        <f>IF(MOD(D17344,2)=0,"EVEN","ODD")</f>
        <v>ODD</v>
      </c>
      <c r="F17344" t="str">
        <f>IF(D17344&lt;=18,"LOW (1-18)","HIGH (19-36)")</f>
        <v>HIGH (19-36)</v>
      </c>
      <c r="G17344">
        <f>INT((D17344-1)/6)+1</f>
        <v>6</v>
      </c>
      <c r="H17344">
        <f>MOD(D17344-1,6)+1</f>
        <v>1</v>
      </c>
      <c r="I17344">
        <f>37-D17344</f>
        <v>6</v>
      </c>
      <c r="J17344">
        <f>ABS(D17344-D17345)</f>
        <v>4</v>
      </c>
      <c r="K17344">
        <f>AVERAGE(D17344:D17348)</f>
        <v>31</v>
      </c>
      <c r="L17344">
        <f>AVERAGE(D17344:D17363)</f>
        <v>31</v>
      </c>
      <c r="M17344">
        <f>K17344-L17344</f>
        <v>0</v>
      </c>
      <c r="N17344" t="str">
        <f>IF(K17344&gt;L17344,"HIGH ZONE BIAS",IF(K17344&lt;L17344,"LOW ZONE BIAS","EQUILIBRIUM"))</f>
        <v>EQUILIBRIUM</v>
      </c>
    </row>
    <row r="17345">
      <c r="A17345">
        <v>10211</v>
      </c>
      <c r="B17345" t="str">
        <v>2011-02-11</v>
      </c>
      <c r="C17345" t="str">
        <v>Midday</v>
      </c>
      <c r="D17345">
        <v>27</v>
      </c>
      <c r="E17345" t="str">
        <f>IF(MOD(D17345,2)=0,"EVEN","ODD")</f>
        <v>ODD</v>
      </c>
      <c r="F17345" t="str">
        <f>IF(D17345&lt;=18,"LOW (1-18)","HIGH (19-36)")</f>
        <v>HIGH (19-36)</v>
      </c>
      <c r="G17345">
        <f>INT((D17345-1)/6)+1</f>
        <v>5</v>
      </c>
      <c r="H17345">
        <f>MOD(D17345-1,6)+1</f>
        <v>3</v>
      </c>
      <c r="I17345">
        <f>37-D17345</f>
        <v>10</v>
      </c>
      <c r="J17345">
        <f>ABS(D17345-D17346)</f>
        <v>4</v>
      </c>
      <c r="K17345">
        <f>AVERAGE(D17345:D17349)</f>
        <v>27</v>
      </c>
      <c r="L17345">
        <f>AVERAGE(D17345:D17364)</f>
        <v>27</v>
      </c>
      <c r="M17345">
        <f>K17345-L17345</f>
        <v>0</v>
      </c>
      <c r="N17345" t="str">
        <f>IF(K17345&gt;L17345,"HIGH ZONE BIAS",IF(K17345&lt;L17345,"LOW ZONE BIAS","EQUILIBRIUM"))</f>
        <v>EQUILIBRIUM</v>
      </c>
    </row>
    <row r="17346">
      <c r="A17346">
        <v>10210</v>
      </c>
      <c r="B17346" t="str">
        <v>2011-02-10</v>
      </c>
      <c r="C17346" t="str">
        <v>Evening</v>
      </c>
      <c r="D17346">
        <v>23</v>
      </c>
      <c r="E17346" t="str">
        <f>IF(MOD(D17346,2)=0,"EVEN","ODD")</f>
        <v>ODD</v>
      </c>
      <c r="F17346" t="str">
        <f>IF(D17346&lt;=18,"LOW (1-18)","HIGH (19-36)")</f>
        <v>HIGH (19-36)</v>
      </c>
      <c r="G17346">
        <f>INT((D17346-1)/6)+1</f>
        <v>4</v>
      </c>
      <c r="H17346">
        <f>MOD(D17346-1,6)+1</f>
        <v>5</v>
      </c>
      <c r="I17346">
        <f>37-D17346</f>
        <v>14</v>
      </c>
      <c r="J17346">
        <f>ABS(D17346-D17347)</f>
        <v>0</v>
      </c>
      <c r="K17346">
        <f>AVERAGE(D17346:D17350)</f>
        <v>23</v>
      </c>
      <c r="L17346">
        <f>AVERAGE(D17346:D17365)</f>
        <v>23</v>
      </c>
      <c r="M17346">
        <f>K17346-L17346</f>
        <v>0</v>
      </c>
      <c r="N17346" t="str">
        <f>IF(K17346&gt;L17346,"HIGH ZONE BIAS",IF(K17346&lt;L17346,"LOW ZONE BIAS","EQUILIBRIUM"))</f>
        <v>EQUILIBRIUM</v>
      </c>
    </row>
    <row r="17347">
      <c r="A17347">
        <v>10209</v>
      </c>
      <c r="B17347" t="str">
        <v>2011-02-10</v>
      </c>
      <c r="C17347" t="str">
        <v>Midday</v>
      </c>
      <c r="D17347">
        <v>23</v>
      </c>
      <c r="E17347" t="str">
        <f>IF(MOD(D17347,2)=0,"EVEN","ODD")</f>
        <v>ODD</v>
      </c>
      <c r="F17347" t="str">
        <f>IF(D17347&lt;=18,"LOW (1-18)","HIGH (19-36)")</f>
        <v>HIGH (19-36)</v>
      </c>
      <c r="G17347">
        <f>INT((D17347-1)/6)+1</f>
        <v>4</v>
      </c>
      <c r="H17347">
        <f>MOD(D17347-1,6)+1</f>
        <v>5</v>
      </c>
      <c r="I17347">
        <f>37-D17347</f>
        <v>14</v>
      </c>
      <c r="J17347">
        <f>ABS(D17347-D17348)</f>
        <v>2</v>
      </c>
      <c r="K17347">
        <f>AVERAGE(D17347:D17351)</f>
        <v>23</v>
      </c>
      <c r="L17347">
        <f>AVERAGE(D17347:D17366)</f>
        <v>23</v>
      </c>
      <c r="M17347">
        <f>K17347-L17347</f>
        <v>0</v>
      </c>
      <c r="N17347" t="str">
        <f>IF(K17347&gt;L17347,"HIGH ZONE BIAS",IF(K17347&lt;L17347,"LOW ZONE BIAS","EQUILIBRIUM"))</f>
        <v>EQUILIBRIUM</v>
      </c>
    </row>
    <row r="17348">
      <c r="A17348">
        <v>10208</v>
      </c>
      <c r="B17348" t="str">
        <v>2011-02-09</v>
      </c>
      <c r="C17348" t="str">
        <v>Evening</v>
      </c>
      <c r="D17348">
        <v>21</v>
      </c>
      <c r="E17348" t="str">
        <f>IF(MOD(D17348,2)=0,"EVEN","ODD")</f>
        <v>ODD</v>
      </c>
      <c r="F17348" t="str">
        <f>IF(D17348&lt;=18,"LOW (1-18)","HIGH (19-36)")</f>
        <v>HIGH (19-36)</v>
      </c>
      <c r="G17348">
        <f>INT((D17348-1)/6)+1</f>
        <v>4</v>
      </c>
      <c r="H17348">
        <f>MOD(D17348-1,6)+1</f>
        <v>3</v>
      </c>
      <c r="I17348">
        <f>37-D17348</f>
        <v>16</v>
      </c>
      <c r="J17348">
        <f>ABS(D17348-D17349)</f>
        <v>12</v>
      </c>
      <c r="K17348">
        <f>AVERAGE(D17348:D17352)</f>
        <v>21</v>
      </c>
      <c r="L17348">
        <f>AVERAGE(D17348:D17367)</f>
        <v>21</v>
      </c>
      <c r="M17348">
        <f>K17348-L17348</f>
        <v>0</v>
      </c>
      <c r="N17348" t="str">
        <f>IF(K17348&gt;L17348,"HIGH ZONE BIAS",IF(K17348&lt;L17348,"LOW ZONE BIAS","EQUILIBRIUM"))</f>
        <v>EQUILIBRIUM</v>
      </c>
    </row>
    <row r="17349">
      <c r="A17349">
        <v>10207</v>
      </c>
      <c r="B17349" t="str">
        <v>2011-02-09</v>
      </c>
      <c r="C17349" t="str">
        <v>Midday</v>
      </c>
      <c r="D17349">
        <v>9</v>
      </c>
      <c r="E17349" t="str">
        <f>IF(MOD(D17349,2)=0,"EVEN","ODD")</f>
        <v>ODD</v>
      </c>
      <c r="F17349" t="str">
        <f>IF(D17349&lt;=18,"LOW (1-18)","HIGH (19-36)")</f>
        <v>LOW (1-18)</v>
      </c>
      <c r="G17349">
        <f>INT((D17349-1)/6)+1</f>
        <v>2</v>
      </c>
      <c r="H17349">
        <f>MOD(D17349-1,6)+1</f>
        <v>3</v>
      </c>
      <c r="I17349">
        <f>37-D17349</f>
        <v>28</v>
      </c>
      <c r="J17349">
        <f>ABS(D17349-D17350)</f>
        <v>0</v>
      </c>
      <c r="K17349">
        <f>AVERAGE(D17349:D17353)</f>
        <v>9</v>
      </c>
      <c r="L17349">
        <f>AVERAGE(D17349:D17368)</f>
        <v>9</v>
      </c>
      <c r="M17349">
        <f>K17349-L17349</f>
        <v>0</v>
      </c>
      <c r="N17349" t="str">
        <f>IF(K17349&gt;L17349,"HIGH ZONE BIAS",IF(K17349&lt;L17349,"LOW ZONE BIAS","EQUILIBRIUM"))</f>
        <v>EQUILIBRIUM</v>
      </c>
    </row>
    <row r="17350">
      <c r="A17350">
        <v>10206</v>
      </c>
      <c r="B17350" t="str">
        <v>2011-02-08</v>
      </c>
      <c r="C17350" t="str">
        <v>Evening</v>
      </c>
      <c r="D17350">
        <v>9</v>
      </c>
      <c r="E17350" t="str">
        <f>IF(MOD(D17350,2)=0,"EVEN","ODD")</f>
        <v>ODD</v>
      </c>
      <c r="F17350" t="str">
        <f>IF(D17350&lt;=18,"LOW (1-18)","HIGH (19-36)")</f>
        <v>LOW (1-18)</v>
      </c>
      <c r="G17350">
        <f>INT((D17350-1)/6)+1</f>
        <v>2</v>
      </c>
      <c r="H17350">
        <f>MOD(D17350-1,6)+1</f>
        <v>3</v>
      </c>
      <c r="I17350">
        <f>37-D17350</f>
        <v>28</v>
      </c>
      <c r="J17350">
        <f>ABS(D17350-D17351)</f>
        <v>9</v>
      </c>
      <c r="K17350">
        <f>AVERAGE(D17350:D17354)</f>
        <v>9</v>
      </c>
      <c r="L17350">
        <f>AVERAGE(D17350:D17369)</f>
        <v>9</v>
      </c>
      <c r="M17350">
        <f>K17350-L17350</f>
        <v>0</v>
      </c>
      <c r="N17350" t="str">
        <f>IF(K17350&gt;L17350,"HIGH ZONE BIAS",IF(K17350&lt;L17350,"LOW ZONE BIAS","EQUILIBRIUM"))</f>
        <v>EQUILIBRIUM</v>
      </c>
    </row>
    <row r="17351">
      <c r="A17351">
        <v>10205</v>
      </c>
      <c r="B17351" t="str">
        <v>2011-02-08</v>
      </c>
      <c r="C17351" t="str">
        <v>Midday</v>
      </c>
      <c r="D17351">
        <v>18</v>
      </c>
      <c r="E17351" t="str">
        <f>IF(MOD(D17351,2)=0,"EVEN","ODD")</f>
        <v>EVEN</v>
      </c>
      <c r="F17351" t="str">
        <f>IF(D17351&lt;=18,"LOW (1-18)","HIGH (19-36)")</f>
        <v>LOW (1-18)</v>
      </c>
      <c r="G17351">
        <f>INT((D17351-1)/6)+1</f>
        <v>3</v>
      </c>
      <c r="H17351">
        <f>MOD(D17351-1,6)+1</f>
        <v>6</v>
      </c>
      <c r="I17351">
        <f>37-D17351</f>
        <v>19</v>
      </c>
      <c r="J17351">
        <f>ABS(D17351-D17352)</f>
        <v>16</v>
      </c>
      <c r="K17351">
        <f>AVERAGE(D17351:D17355)</f>
        <v>18</v>
      </c>
      <c r="L17351">
        <f>AVERAGE(D17351:D17370)</f>
        <v>18</v>
      </c>
      <c r="M17351">
        <f>K17351-L17351</f>
        <v>0</v>
      </c>
      <c r="N17351" t="str">
        <f>IF(K17351&gt;L17351,"HIGH ZONE BIAS",IF(K17351&lt;L17351,"LOW ZONE BIAS","EQUILIBRIUM"))</f>
        <v>EQUILIBRIUM</v>
      </c>
    </row>
    <row r="17352">
      <c r="A17352">
        <v>10204</v>
      </c>
      <c r="B17352" t="str">
        <v>2011-02-07</v>
      </c>
      <c r="C17352" t="str">
        <v>Evening</v>
      </c>
      <c r="D17352">
        <v>2</v>
      </c>
      <c r="E17352" t="str">
        <f>IF(MOD(D17352,2)=0,"EVEN","ODD")</f>
        <v>EVEN</v>
      </c>
      <c r="F17352" t="str">
        <f>IF(D17352&lt;=18,"LOW (1-18)","HIGH (19-36)")</f>
        <v>LOW (1-18)</v>
      </c>
      <c r="G17352">
        <f>INT((D17352-1)/6)+1</f>
        <v>1</v>
      </c>
      <c r="H17352">
        <f>MOD(D17352-1,6)+1</f>
        <v>2</v>
      </c>
      <c r="I17352">
        <f>37-D17352</f>
        <v>35</v>
      </c>
      <c r="J17352">
        <f>ABS(D17352-D17353)</f>
        <v>12</v>
      </c>
      <c r="K17352">
        <f>AVERAGE(D17352:D17356)</f>
        <v>2</v>
      </c>
      <c r="L17352">
        <f>AVERAGE(D17352:D17371)</f>
        <v>2</v>
      </c>
      <c r="M17352">
        <f>K17352-L17352</f>
        <v>0</v>
      </c>
      <c r="N17352" t="str">
        <f>IF(K17352&gt;L17352,"HIGH ZONE BIAS",IF(K17352&lt;L17352,"LOW ZONE BIAS","EQUILIBRIUM"))</f>
        <v>EQUILIBRIUM</v>
      </c>
    </row>
    <row r="17353">
      <c r="A17353">
        <v>10203</v>
      </c>
      <c r="B17353" t="str">
        <v>2011-02-07</v>
      </c>
      <c r="C17353" t="str">
        <v>Midday</v>
      </c>
      <c r="D17353">
        <v>14</v>
      </c>
      <c r="E17353" t="str">
        <f>IF(MOD(D17353,2)=0,"EVEN","ODD")</f>
        <v>EVEN</v>
      </c>
      <c r="F17353" t="str">
        <f>IF(D17353&lt;=18,"LOW (1-18)","HIGH (19-36)")</f>
        <v>LOW (1-18)</v>
      </c>
      <c r="G17353">
        <f>INT((D17353-1)/6)+1</f>
        <v>3</v>
      </c>
      <c r="H17353">
        <f>MOD(D17353-1,6)+1</f>
        <v>2</v>
      </c>
      <c r="I17353">
        <f>37-D17353</f>
        <v>23</v>
      </c>
      <c r="J17353">
        <f>ABS(D17353-D17354)</f>
        <v>11</v>
      </c>
      <c r="K17353">
        <f>AVERAGE(D17353:D17357)</f>
        <v>14</v>
      </c>
      <c r="L17353">
        <f>AVERAGE(D17353:D17372)</f>
        <v>14</v>
      </c>
      <c r="M17353">
        <f>K17353-L17353</f>
        <v>0</v>
      </c>
      <c r="N17353" t="str">
        <f>IF(K17353&gt;L17353,"HIGH ZONE BIAS",IF(K17353&lt;L17353,"LOW ZONE BIAS","EQUILIBRIUM"))</f>
        <v>EQUILIBRIUM</v>
      </c>
    </row>
    <row r="17354">
      <c r="A17354">
        <v>10202</v>
      </c>
      <c r="B17354" t="str">
        <v>2011-02-05</v>
      </c>
      <c r="C17354" t="str">
        <v>Evening</v>
      </c>
      <c r="D17354">
        <v>3</v>
      </c>
      <c r="E17354" t="str">
        <f>IF(MOD(D17354,2)=0,"EVEN","ODD")</f>
        <v>ODD</v>
      </c>
      <c r="F17354" t="str">
        <f>IF(D17354&lt;=18,"LOW (1-18)","HIGH (19-36)")</f>
        <v>LOW (1-18)</v>
      </c>
      <c r="G17354">
        <f>INT((D17354-1)/6)+1</f>
        <v>1</v>
      </c>
      <c r="H17354">
        <f>MOD(D17354-1,6)+1</f>
        <v>3</v>
      </c>
      <c r="I17354">
        <f>37-D17354</f>
        <v>34</v>
      </c>
      <c r="J17354">
        <f>ABS(D17354-D17355)</f>
        <v>11</v>
      </c>
      <c r="K17354">
        <f>AVERAGE(D17354:D17358)</f>
        <v>3</v>
      </c>
      <c r="L17354">
        <f>AVERAGE(D17354:D17373)</f>
        <v>3</v>
      </c>
      <c r="M17354">
        <f>K17354-L17354</f>
        <v>0</v>
      </c>
      <c r="N17354" t="str">
        <f>IF(K17354&gt;L17354,"HIGH ZONE BIAS",IF(K17354&lt;L17354,"LOW ZONE BIAS","EQUILIBRIUM"))</f>
        <v>EQUILIBRIUM</v>
      </c>
    </row>
    <row r="17355">
      <c r="A17355">
        <v>10201</v>
      </c>
      <c r="B17355" t="str">
        <v>2011-02-05</v>
      </c>
      <c r="C17355" t="str">
        <v>Midday</v>
      </c>
      <c r="D17355">
        <v>14</v>
      </c>
      <c r="E17355" t="str">
        <f>IF(MOD(D17355,2)=0,"EVEN","ODD")</f>
        <v>EVEN</v>
      </c>
      <c r="F17355" t="str">
        <f>IF(D17355&lt;=18,"LOW (1-18)","HIGH (19-36)")</f>
        <v>LOW (1-18)</v>
      </c>
      <c r="G17355">
        <f>INT((D17355-1)/6)+1</f>
        <v>3</v>
      </c>
      <c r="H17355">
        <f>MOD(D17355-1,6)+1</f>
        <v>2</v>
      </c>
      <c r="I17355">
        <f>37-D17355</f>
        <v>23</v>
      </c>
      <c r="J17355">
        <f>ABS(D17355-D17356)</f>
        <v>1</v>
      </c>
      <c r="K17355">
        <f>AVERAGE(D17355:D17359)</f>
        <v>14</v>
      </c>
      <c r="L17355">
        <f>AVERAGE(D17355:D17374)</f>
        <v>14</v>
      </c>
      <c r="M17355">
        <f>K17355-L17355</f>
        <v>0</v>
      </c>
      <c r="N17355" t="str">
        <f>IF(K17355&gt;L17355,"HIGH ZONE BIAS",IF(K17355&lt;L17355,"LOW ZONE BIAS","EQUILIBRIUM"))</f>
        <v>EQUILIBRIUM</v>
      </c>
    </row>
    <row r="17356">
      <c r="A17356">
        <v>10200</v>
      </c>
      <c r="B17356" t="str">
        <v>2011-02-04</v>
      </c>
      <c r="C17356" t="str">
        <v>Evening</v>
      </c>
      <c r="D17356">
        <v>15</v>
      </c>
      <c r="E17356" t="str">
        <f>IF(MOD(D17356,2)=0,"EVEN","ODD")</f>
        <v>ODD</v>
      </c>
      <c r="F17356" t="str">
        <f>IF(D17356&lt;=18,"LOW (1-18)","HIGH (19-36)")</f>
        <v>LOW (1-18)</v>
      </c>
      <c r="G17356">
        <f>INT((D17356-1)/6)+1</f>
        <v>3</v>
      </c>
      <c r="H17356">
        <f>MOD(D17356-1,6)+1</f>
        <v>3</v>
      </c>
      <c r="I17356">
        <f>37-D17356</f>
        <v>22</v>
      </c>
      <c r="J17356">
        <f>ABS(D17356-D17357)</f>
        <v>9</v>
      </c>
      <c r="K17356">
        <f>AVERAGE(D17356:D17360)</f>
        <v>15</v>
      </c>
      <c r="L17356">
        <f>AVERAGE(D17356:D17375)</f>
        <v>15</v>
      </c>
      <c r="M17356">
        <f>K17356-L17356</f>
        <v>0</v>
      </c>
      <c r="N17356" t="str">
        <f>IF(K17356&gt;L17356,"HIGH ZONE BIAS",IF(K17356&lt;L17356,"LOW ZONE BIAS","EQUILIBRIUM"))</f>
        <v>EQUILIBRIUM</v>
      </c>
    </row>
    <row r="17357">
      <c r="A17357">
        <v>10199</v>
      </c>
      <c r="B17357" t="str">
        <v>2011-02-04</v>
      </c>
      <c r="C17357" t="str">
        <v>Midday</v>
      </c>
      <c r="D17357">
        <v>6</v>
      </c>
      <c r="E17357" t="str">
        <f>IF(MOD(D17357,2)=0,"EVEN","ODD")</f>
        <v>EVEN</v>
      </c>
      <c r="F17357" t="str">
        <f>IF(D17357&lt;=18,"LOW (1-18)","HIGH (19-36)")</f>
        <v>LOW (1-18)</v>
      </c>
      <c r="G17357">
        <f>INT((D17357-1)/6)+1</f>
        <v>1</v>
      </c>
      <c r="H17357">
        <f>MOD(D17357-1,6)+1</f>
        <v>6</v>
      </c>
      <c r="I17357">
        <f>37-D17357</f>
        <v>31</v>
      </c>
      <c r="J17357">
        <f>ABS(D17357-D17358)</f>
        <v>19</v>
      </c>
      <c r="K17357">
        <f>AVERAGE(D17357:D17361)</f>
        <v>6</v>
      </c>
      <c r="L17357">
        <f>AVERAGE(D17357:D17376)</f>
        <v>6</v>
      </c>
      <c r="M17357">
        <f>K17357-L17357</f>
        <v>0</v>
      </c>
      <c r="N17357" t="str">
        <f>IF(K17357&gt;L17357,"HIGH ZONE BIAS",IF(K17357&lt;L17357,"LOW ZONE BIAS","EQUILIBRIUM"))</f>
        <v>EQUILIBRIUM</v>
      </c>
    </row>
    <row r="17358">
      <c r="A17358">
        <v>10198</v>
      </c>
      <c r="B17358" t="str">
        <v>2011-02-03</v>
      </c>
      <c r="C17358" t="str">
        <v>Evening</v>
      </c>
      <c r="D17358">
        <v>25</v>
      </c>
      <c r="E17358" t="str">
        <f>IF(MOD(D17358,2)=0,"EVEN","ODD")</f>
        <v>ODD</v>
      </c>
      <c r="F17358" t="str">
        <f>IF(D17358&lt;=18,"LOW (1-18)","HIGH (19-36)")</f>
        <v>HIGH (19-36)</v>
      </c>
      <c r="G17358">
        <f>INT((D17358-1)/6)+1</f>
        <v>5</v>
      </c>
      <c r="H17358">
        <f>MOD(D17358-1,6)+1</f>
        <v>1</v>
      </c>
      <c r="I17358">
        <f>37-D17358</f>
        <v>12</v>
      </c>
      <c r="J17358">
        <f>ABS(D17358-D17359)</f>
        <v>3</v>
      </c>
      <c r="K17358">
        <f>AVERAGE(D17358:D17362)</f>
        <v>25</v>
      </c>
      <c r="L17358">
        <f>AVERAGE(D17358:D17377)</f>
        <v>25</v>
      </c>
      <c r="M17358">
        <f>K17358-L17358</f>
        <v>0</v>
      </c>
      <c r="N17358" t="str">
        <f>IF(K17358&gt;L17358,"HIGH ZONE BIAS",IF(K17358&lt;L17358,"LOW ZONE BIAS","EQUILIBRIUM"))</f>
        <v>EQUILIBRIUM</v>
      </c>
    </row>
    <row r="17359">
      <c r="A17359">
        <v>10197</v>
      </c>
      <c r="B17359" t="str">
        <v>2011-02-03</v>
      </c>
      <c r="C17359" t="str">
        <v>Midday</v>
      </c>
      <c r="D17359">
        <v>22</v>
      </c>
      <c r="E17359" t="str">
        <f>IF(MOD(D17359,2)=0,"EVEN","ODD")</f>
        <v>EVEN</v>
      </c>
      <c r="F17359" t="str">
        <f>IF(D17359&lt;=18,"LOW (1-18)","HIGH (19-36)")</f>
        <v>HIGH (19-36)</v>
      </c>
      <c r="G17359">
        <f>INT((D17359-1)/6)+1</f>
        <v>4</v>
      </c>
      <c r="H17359">
        <f>MOD(D17359-1,6)+1</f>
        <v>4</v>
      </c>
      <c r="I17359">
        <f>37-D17359</f>
        <v>15</v>
      </c>
      <c r="J17359">
        <f>ABS(D17359-D17360)</f>
        <v>11</v>
      </c>
      <c r="K17359">
        <f>AVERAGE(D17359:D17363)</f>
        <v>22</v>
      </c>
      <c r="L17359">
        <f>AVERAGE(D17359:D17378)</f>
        <v>22</v>
      </c>
      <c r="M17359">
        <f>K17359-L17359</f>
        <v>0</v>
      </c>
      <c r="N17359" t="str">
        <f>IF(K17359&gt;L17359,"HIGH ZONE BIAS",IF(K17359&lt;L17359,"LOW ZONE BIAS","EQUILIBRIUM"))</f>
        <v>EQUILIBRIUM</v>
      </c>
    </row>
    <row r="17360">
      <c r="A17360">
        <v>10196</v>
      </c>
      <c r="B17360" t="str">
        <v>2011-02-02</v>
      </c>
      <c r="C17360" t="str">
        <v>Evening</v>
      </c>
      <c r="D17360">
        <v>11</v>
      </c>
      <c r="E17360" t="str">
        <f>IF(MOD(D17360,2)=0,"EVEN","ODD")</f>
        <v>ODD</v>
      </c>
      <c r="F17360" t="str">
        <f>IF(D17360&lt;=18,"LOW (1-18)","HIGH (19-36)")</f>
        <v>LOW (1-18)</v>
      </c>
      <c r="G17360">
        <f>INT((D17360-1)/6)+1</f>
        <v>2</v>
      </c>
      <c r="H17360">
        <f>MOD(D17360-1,6)+1</f>
        <v>5</v>
      </c>
      <c r="I17360">
        <f>37-D17360</f>
        <v>26</v>
      </c>
      <c r="J17360">
        <f>ABS(D17360-D17361)</f>
        <v>8</v>
      </c>
      <c r="K17360">
        <f>AVERAGE(D17360:D17364)</f>
        <v>11</v>
      </c>
      <c r="L17360">
        <f>AVERAGE(D17360:D17379)</f>
        <v>11</v>
      </c>
      <c r="M17360">
        <f>K17360-L17360</f>
        <v>0</v>
      </c>
      <c r="N17360" t="str">
        <f>IF(K17360&gt;L17360,"HIGH ZONE BIAS",IF(K17360&lt;L17360,"LOW ZONE BIAS","EQUILIBRIUM"))</f>
        <v>EQUILIBRIUM</v>
      </c>
    </row>
    <row r="17361">
      <c r="A17361">
        <v>10195</v>
      </c>
      <c r="B17361" t="str">
        <v>2011-02-02</v>
      </c>
      <c r="C17361" t="str">
        <v>Midday</v>
      </c>
      <c r="D17361">
        <v>3</v>
      </c>
      <c r="E17361" t="str">
        <f>IF(MOD(D17361,2)=0,"EVEN","ODD")</f>
        <v>ODD</v>
      </c>
      <c r="F17361" t="str">
        <f>IF(D17361&lt;=18,"LOW (1-18)","HIGH (19-36)")</f>
        <v>LOW (1-18)</v>
      </c>
      <c r="G17361">
        <f>INT((D17361-1)/6)+1</f>
        <v>1</v>
      </c>
      <c r="H17361">
        <f>MOD(D17361-1,6)+1</f>
        <v>3</v>
      </c>
      <c r="I17361">
        <f>37-D17361</f>
        <v>34</v>
      </c>
      <c r="J17361">
        <f>ABS(D17361-D17362)</f>
        <v>21</v>
      </c>
      <c r="K17361">
        <f>AVERAGE(D17361:D17365)</f>
        <v>3</v>
      </c>
      <c r="L17361">
        <f>AVERAGE(D17361:D17380)</f>
        <v>3</v>
      </c>
      <c r="M17361">
        <f>K17361-L17361</f>
        <v>0</v>
      </c>
      <c r="N17361" t="str">
        <f>IF(K17361&gt;L17361,"HIGH ZONE BIAS",IF(K17361&lt;L17361,"LOW ZONE BIAS","EQUILIBRIUM"))</f>
        <v>EQUILIBRIUM</v>
      </c>
    </row>
    <row r="17362">
      <c r="A17362">
        <v>10194</v>
      </c>
      <c r="B17362" t="str">
        <v>2011-02-01</v>
      </c>
      <c r="C17362" t="str">
        <v>Evening</v>
      </c>
      <c r="D17362">
        <v>24</v>
      </c>
      <c r="E17362" t="str">
        <f>IF(MOD(D17362,2)=0,"EVEN","ODD")</f>
        <v>EVEN</v>
      </c>
      <c r="F17362" t="str">
        <f>IF(D17362&lt;=18,"LOW (1-18)","HIGH (19-36)")</f>
        <v>HIGH (19-36)</v>
      </c>
      <c r="G17362">
        <f>INT((D17362-1)/6)+1</f>
        <v>4</v>
      </c>
      <c r="H17362">
        <f>MOD(D17362-1,6)+1</f>
        <v>6</v>
      </c>
      <c r="I17362">
        <f>37-D17362</f>
        <v>13</v>
      </c>
      <c r="J17362">
        <f>ABS(D17362-D17363)</f>
        <v>10</v>
      </c>
      <c r="K17362">
        <f>AVERAGE(D17362:D17366)</f>
        <v>24</v>
      </c>
      <c r="L17362">
        <f>AVERAGE(D17362:D17381)</f>
        <v>24</v>
      </c>
      <c r="M17362">
        <f>K17362-L17362</f>
        <v>0</v>
      </c>
      <c r="N17362" t="str">
        <f>IF(K17362&gt;L17362,"HIGH ZONE BIAS",IF(K17362&lt;L17362,"LOW ZONE BIAS","EQUILIBRIUM"))</f>
        <v>EQUILIBRIUM</v>
      </c>
    </row>
    <row r="17363">
      <c r="A17363">
        <v>10193</v>
      </c>
      <c r="B17363" t="str">
        <v>2011-02-01</v>
      </c>
      <c r="C17363" t="str">
        <v>Midday</v>
      </c>
      <c r="D17363">
        <v>34</v>
      </c>
      <c r="E17363" t="str">
        <f>IF(MOD(D17363,2)=0,"EVEN","ODD")</f>
        <v>EVEN</v>
      </c>
      <c r="F17363" t="str">
        <f>IF(D17363&lt;=18,"LOW (1-18)","HIGH (19-36)")</f>
        <v>HIGH (19-36)</v>
      </c>
      <c r="G17363">
        <f>INT((D17363-1)/6)+1</f>
        <v>6</v>
      </c>
      <c r="H17363">
        <f>MOD(D17363-1,6)+1</f>
        <v>4</v>
      </c>
      <c r="I17363">
        <f>37-D17363</f>
        <v>3</v>
      </c>
      <c r="J17363">
        <f>ABS(D17363-D17364)</f>
        <v>18</v>
      </c>
      <c r="K17363">
        <f>AVERAGE(D17363:D17367)</f>
        <v>34</v>
      </c>
      <c r="L17363">
        <f>AVERAGE(D17363:D17382)</f>
        <v>34</v>
      </c>
      <c r="M17363">
        <f>K17363-L17363</f>
        <v>0</v>
      </c>
      <c r="N17363" t="str">
        <f>IF(K17363&gt;L17363,"HIGH ZONE BIAS",IF(K17363&lt;L17363,"LOW ZONE BIAS","EQUILIBRIUM"))</f>
        <v>EQUILIBRIUM</v>
      </c>
    </row>
    <row r="17364">
      <c r="A17364">
        <v>10192</v>
      </c>
      <c r="B17364" t="str">
        <v>2011-01-31</v>
      </c>
      <c r="C17364" t="str">
        <v>Evening</v>
      </c>
      <c r="D17364">
        <v>16</v>
      </c>
      <c r="E17364" t="str">
        <f>IF(MOD(D17364,2)=0,"EVEN","ODD")</f>
        <v>EVEN</v>
      </c>
      <c r="F17364" t="str">
        <f>IF(D17364&lt;=18,"LOW (1-18)","HIGH (19-36)")</f>
        <v>LOW (1-18)</v>
      </c>
      <c r="G17364">
        <f>INT((D17364-1)/6)+1</f>
        <v>3</v>
      </c>
      <c r="H17364">
        <f>MOD(D17364-1,6)+1</f>
        <v>4</v>
      </c>
      <c r="I17364">
        <f>37-D17364</f>
        <v>21</v>
      </c>
      <c r="J17364">
        <f>ABS(D17364-D17365)</f>
        <v>4</v>
      </c>
      <c r="K17364">
        <f>AVERAGE(D17364:D17368)</f>
        <v>16</v>
      </c>
      <c r="L17364">
        <f>AVERAGE(D17364:D17383)</f>
        <v>16</v>
      </c>
      <c r="M17364">
        <f>K17364-L17364</f>
        <v>0</v>
      </c>
      <c r="N17364" t="str">
        <f>IF(K17364&gt;L17364,"HIGH ZONE BIAS",IF(K17364&lt;L17364,"LOW ZONE BIAS","EQUILIBRIUM"))</f>
        <v>EQUILIBRIUM</v>
      </c>
    </row>
    <row r="17365">
      <c r="A17365">
        <v>10191</v>
      </c>
      <c r="B17365" t="str">
        <v>2011-01-31</v>
      </c>
      <c r="C17365" t="str">
        <v>Midday</v>
      </c>
      <c r="D17365">
        <v>20</v>
      </c>
      <c r="E17365" t="str">
        <f>IF(MOD(D17365,2)=0,"EVEN","ODD")</f>
        <v>EVEN</v>
      </c>
      <c r="F17365" t="str">
        <f>IF(D17365&lt;=18,"LOW (1-18)","HIGH (19-36)")</f>
        <v>HIGH (19-36)</v>
      </c>
      <c r="G17365">
        <f>INT((D17365-1)/6)+1</f>
        <v>4</v>
      </c>
      <c r="H17365">
        <f>MOD(D17365-1,6)+1</f>
        <v>2</v>
      </c>
      <c r="I17365">
        <f>37-D17365</f>
        <v>17</v>
      </c>
      <c r="J17365">
        <f>ABS(D17365-D17366)</f>
        <v>7</v>
      </c>
      <c r="K17365">
        <f>AVERAGE(D17365:D17369)</f>
        <v>20</v>
      </c>
      <c r="L17365">
        <f>AVERAGE(D17365:D17384)</f>
        <v>20</v>
      </c>
      <c r="M17365">
        <f>K17365-L17365</f>
        <v>0</v>
      </c>
      <c r="N17365" t="str">
        <f>IF(K17365&gt;L17365,"HIGH ZONE BIAS",IF(K17365&lt;L17365,"LOW ZONE BIAS","EQUILIBRIUM"))</f>
        <v>EQUILIBRIUM</v>
      </c>
    </row>
    <row r="17366">
      <c r="A17366">
        <v>10190</v>
      </c>
      <c r="B17366" t="str">
        <v>2011-01-29</v>
      </c>
      <c r="C17366" t="str">
        <v>Evening</v>
      </c>
      <c r="D17366">
        <v>13</v>
      </c>
      <c r="E17366" t="str">
        <f>IF(MOD(D17366,2)=0,"EVEN","ODD")</f>
        <v>ODD</v>
      </c>
      <c r="F17366" t="str">
        <f>IF(D17366&lt;=18,"LOW (1-18)","HIGH (19-36)")</f>
        <v>LOW (1-18)</v>
      </c>
      <c r="G17366">
        <f>INT((D17366-1)/6)+1</f>
        <v>3</v>
      </c>
      <c r="H17366">
        <f>MOD(D17366-1,6)+1</f>
        <v>1</v>
      </c>
      <c r="I17366">
        <f>37-D17366</f>
        <v>24</v>
      </c>
      <c r="J17366">
        <f>ABS(D17366-D17367)</f>
        <v>1</v>
      </c>
      <c r="K17366">
        <f>AVERAGE(D17366:D17370)</f>
        <v>13</v>
      </c>
      <c r="L17366">
        <f>AVERAGE(D17366:D17385)</f>
        <v>13</v>
      </c>
      <c r="M17366">
        <f>K17366-L17366</f>
        <v>0</v>
      </c>
      <c r="N17366" t="str">
        <f>IF(K17366&gt;L17366,"HIGH ZONE BIAS",IF(K17366&lt;L17366,"LOW ZONE BIAS","EQUILIBRIUM"))</f>
        <v>EQUILIBRIUM</v>
      </c>
    </row>
    <row r="17367">
      <c r="A17367">
        <v>10189</v>
      </c>
      <c r="B17367" t="str">
        <v>2011-01-29</v>
      </c>
      <c r="C17367" t="str">
        <v>Midday</v>
      </c>
      <c r="D17367">
        <v>14</v>
      </c>
      <c r="E17367" t="str">
        <f>IF(MOD(D17367,2)=0,"EVEN","ODD")</f>
        <v>EVEN</v>
      </c>
      <c r="F17367" t="str">
        <f>IF(D17367&lt;=18,"LOW (1-18)","HIGH (19-36)")</f>
        <v>LOW (1-18)</v>
      </c>
      <c r="G17367">
        <f>INT((D17367-1)/6)+1</f>
        <v>3</v>
      </c>
      <c r="H17367">
        <f>MOD(D17367-1,6)+1</f>
        <v>2</v>
      </c>
      <c r="I17367">
        <f>37-D17367</f>
        <v>23</v>
      </c>
      <c r="J17367">
        <f>ABS(D17367-D17368)</f>
        <v>1</v>
      </c>
      <c r="K17367">
        <f>AVERAGE(D17367:D17371)</f>
        <v>14</v>
      </c>
      <c r="L17367">
        <f>AVERAGE(D17367:D17386)</f>
        <v>14</v>
      </c>
      <c r="M17367">
        <f>K17367-L17367</f>
        <v>0</v>
      </c>
      <c r="N17367" t="str">
        <f>IF(K17367&gt;L17367,"HIGH ZONE BIAS",IF(K17367&lt;L17367,"LOW ZONE BIAS","EQUILIBRIUM"))</f>
        <v>EQUILIBRIUM</v>
      </c>
    </row>
    <row r="17368">
      <c r="A17368">
        <v>10188</v>
      </c>
      <c r="B17368" t="str">
        <v>2011-01-28</v>
      </c>
      <c r="C17368" t="str">
        <v>Evening</v>
      </c>
      <c r="D17368">
        <v>13</v>
      </c>
      <c r="E17368" t="str">
        <f>IF(MOD(D17368,2)=0,"EVEN","ODD")</f>
        <v>ODD</v>
      </c>
      <c r="F17368" t="str">
        <f>IF(D17368&lt;=18,"LOW (1-18)","HIGH (19-36)")</f>
        <v>LOW (1-18)</v>
      </c>
      <c r="G17368">
        <f>INT((D17368-1)/6)+1</f>
        <v>3</v>
      </c>
      <c r="H17368">
        <f>MOD(D17368-1,6)+1</f>
        <v>1</v>
      </c>
      <c r="I17368">
        <f>37-D17368</f>
        <v>24</v>
      </c>
      <c r="J17368">
        <f>ABS(D17368-D17369)</f>
        <v>7</v>
      </c>
      <c r="K17368">
        <f>AVERAGE(D17368:D17372)</f>
        <v>13</v>
      </c>
      <c r="L17368">
        <f>AVERAGE(D17368:D17387)</f>
        <v>13</v>
      </c>
      <c r="M17368">
        <f>K17368-L17368</f>
        <v>0</v>
      </c>
      <c r="N17368" t="str">
        <f>IF(K17368&gt;L17368,"HIGH ZONE BIAS",IF(K17368&lt;L17368,"LOW ZONE BIAS","EQUILIBRIUM"))</f>
        <v>EQUILIBRIUM</v>
      </c>
    </row>
    <row r="17369">
      <c r="A17369">
        <v>10187</v>
      </c>
      <c r="B17369" t="str">
        <v>2011-01-28</v>
      </c>
      <c r="C17369" t="str">
        <v>Midday</v>
      </c>
      <c r="D17369">
        <v>6</v>
      </c>
      <c r="E17369" t="str">
        <f>IF(MOD(D17369,2)=0,"EVEN","ODD")</f>
        <v>EVEN</v>
      </c>
      <c r="F17369" t="str">
        <f>IF(D17369&lt;=18,"LOW (1-18)","HIGH (19-36)")</f>
        <v>LOW (1-18)</v>
      </c>
      <c r="G17369">
        <f>INT((D17369-1)/6)+1</f>
        <v>1</v>
      </c>
      <c r="H17369">
        <f>MOD(D17369-1,6)+1</f>
        <v>6</v>
      </c>
      <c r="I17369">
        <f>37-D17369</f>
        <v>31</v>
      </c>
      <c r="J17369">
        <f>ABS(D17369-D17370)</f>
        <v>9</v>
      </c>
      <c r="K17369">
        <f>AVERAGE(D17369:D17373)</f>
        <v>6</v>
      </c>
      <c r="L17369">
        <f>AVERAGE(D17369:D17388)</f>
        <v>6</v>
      </c>
      <c r="M17369">
        <f>K17369-L17369</f>
        <v>0</v>
      </c>
      <c r="N17369" t="str">
        <f>IF(K17369&gt;L17369,"HIGH ZONE BIAS",IF(K17369&lt;L17369,"LOW ZONE BIAS","EQUILIBRIUM"))</f>
        <v>EQUILIBRIUM</v>
      </c>
    </row>
    <row r="17370">
      <c r="A17370">
        <v>10186</v>
      </c>
      <c r="B17370" t="str">
        <v>2011-01-27</v>
      </c>
      <c r="C17370" t="str">
        <v>Evening</v>
      </c>
      <c r="D17370">
        <v>15</v>
      </c>
      <c r="E17370" t="str">
        <f>IF(MOD(D17370,2)=0,"EVEN","ODD")</f>
        <v>ODD</v>
      </c>
      <c r="F17370" t="str">
        <f>IF(D17370&lt;=18,"LOW (1-18)","HIGH (19-36)")</f>
        <v>LOW (1-18)</v>
      </c>
      <c r="G17370">
        <f>INT((D17370-1)/6)+1</f>
        <v>3</v>
      </c>
      <c r="H17370">
        <f>MOD(D17370-1,6)+1</f>
        <v>3</v>
      </c>
      <c r="I17370">
        <f>37-D17370</f>
        <v>22</v>
      </c>
      <c r="J17370">
        <f>ABS(D17370-D17371)</f>
        <v>21</v>
      </c>
      <c r="K17370">
        <f>AVERAGE(D17370:D17374)</f>
        <v>15</v>
      </c>
      <c r="L17370">
        <f>AVERAGE(D17370:D17389)</f>
        <v>15</v>
      </c>
      <c r="M17370">
        <f>K17370-L17370</f>
        <v>0</v>
      </c>
      <c r="N17370" t="str">
        <f>IF(K17370&gt;L17370,"HIGH ZONE BIAS",IF(K17370&lt;L17370,"LOW ZONE BIAS","EQUILIBRIUM"))</f>
        <v>EQUILIBRIUM</v>
      </c>
    </row>
    <row r="17371">
      <c r="A17371">
        <v>10185</v>
      </c>
      <c r="B17371" t="str">
        <v>2011-01-27</v>
      </c>
      <c r="C17371" t="str">
        <v>Midday</v>
      </c>
      <c r="D17371">
        <v>36</v>
      </c>
      <c r="E17371" t="str">
        <f>IF(MOD(D17371,2)=0,"EVEN","ODD")</f>
        <v>EVEN</v>
      </c>
      <c r="F17371" t="str">
        <f>IF(D17371&lt;=18,"LOW (1-18)","HIGH (19-36)")</f>
        <v>HIGH (19-36)</v>
      </c>
      <c r="G17371">
        <f>INT((D17371-1)/6)+1</f>
        <v>6</v>
      </c>
      <c r="H17371">
        <f>MOD(D17371-1,6)+1</f>
        <v>6</v>
      </c>
      <c r="I17371">
        <f>37-D17371</f>
        <v>1</v>
      </c>
      <c r="J17371">
        <f>ABS(D17371-D17372)</f>
        <v>2</v>
      </c>
      <c r="K17371">
        <f>AVERAGE(D17371:D17375)</f>
        <v>36</v>
      </c>
      <c r="L17371">
        <f>AVERAGE(D17371:D17390)</f>
        <v>36</v>
      </c>
      <c r="M17371">
        <f>K17371-L17371</f>
        <v>0</v>
      </c>
      <c r="N17371" t="str">
        <f>IF(K17371&gt;L17371,"HIGH ZONE BIAS",IF(K17371&lt;L17371,"LOW ZONE BIAS","EQUILIBRIUM"))</f>
        <v>EQUILIBRIUM</v>
      </c>
    </row>
    <row r="17372">
      <c r="A17372">
        <v>10184</v>
      </c>
      <c r="B17372" t="str">
        <v>2011-01-26</v>
      </c>
      <c r="C17372" t="str">
        <v>Evening</v>
      </c>
      <c r="D17372">
        <v>34</v>
      </c>
      <c r="E17372" t="str">
        <f>IF(MOD(D17372,2)=0,"EVEN","ODD")</f>
        <v>EVEN</v>
      </c>
      <c r="F17372" t="str">
        <f>IF(D17372&lt;=18,"LOW (1-18)","HIGH (19-36)")</f>
        <v>HIGH (19-36)</v>
      </c>
      <c r="G17372">
        <f>INT((D17372-1)/6)+1</f>
        <v>6</v>
      </c>
      <c r="H17372">
        <f>MOD(D17372-1,6)+1</f>
        <v>4</v>
      </c>
      <c r="I17372">
        <f>37-D17372</f>
        <v>3</v>
      </c>
      <c r="J17372">
        <f>ABS(D17372-D17373)</f>
        <v>2</v>
      </c>
      <c r="K17372">
        <f>AVERAGE(D17372:D17376)</f>
        <v>34</v>
      </c>
      <c r="L17372">
        <f>AVERAGE(D17372:D17391)</f>
        <v>34</v>
      </c>
      <c r="M17372">
        <f>K17372-L17372</f>
        <v>0</v>
      </c>
      <c r="N17372" t="str">
        <f>IF(K17372&gt;L17372,"HIGH ZONE BIAS",IF(K17372&lt;L17372,"LOW ZONE BIAS","EQUILIBRIUM"))</f>
        <v>EQUILIBRIUM</v>
      </c>
    </row>
    <row r="17373">
      <c r="A17373">
        <v>10183</v>
      </c>
      <c r="B17373" t="str">
        <v>2011-01-26</v>
      </c>
      <c r="C17373" t="str">
        <v>Midday</v>
      </c>
      <c r="D17373">
        <v>32</v>
      </c>
      <c r="E17373" t="str">
        <f>IF(MOD(D17373,2)=0,"EVEN","ODD")</f>
        <v>EVEN</v>
      </c>
      <c r="F17373" t="str">
        <f>IF(D17373&lt;=18,"LOW (1-18)","HIGH (19-36)")</f>
        <v>HIGH (19-36)</v>
      </c>
      <c r="G17373">
        <f>INT((D17373-1)/6)+1</f>
        <v>6</v>
      </c>
      <c r="H17373">
        <f>MOD(D17373-1,6)+1</f>
        <v>2</v>
      </c>
      <c r="I17373">
        <f>37-D17373</f>
        <v>5</v>
      </c>
      <c r="J17373">
        <f>ABS(D17373-D17374)</f>
        <v>24</v>
      </c>
      <c r="K17373">
        <f>AVERAGE(D17373:D17377)</f>
        <v>32</v>
      </c>
      <c r="L17373">
        <f>AVERAGE(D17373:D17392)</f>
        <v>32</v>
      </c>
      <c r="M17373">
        <f>K17373-L17373</f>
        <v>0</v>
      </c>
      <c r="N17373" t="str">
        <f>IF(K17373&gt;L17373,"HIGH ZONE BIAS",IF(K17373&lt;L17373,"LOW ZONE BIAS","EQUILIBRIUM"))</f>
        <v>EQUILIBRIUM</v>
      </c>
    </row>
    <row r="17374">
      <c r="A17374">
        <v>10182</v>
      </c>
      <c r="B17374" t="str">
        <v>2011-01-25</v>
      </c>
      <c r="C17374" t="str">
        <v>Evening</v>
      </c>
      <c r="D17374">
        <v>8</v>
      </c>
      <c r="E17374" t="str">
        <f>IF(MOD(D17374,2)=0,"EVEN","ODD")</f>
        <v>EVEN</v>
      </c>
      <c r="F17374" t="str">
        <f>IF(D17374&lt;=18,"LOW (1-18)","HIGH (19-36)")</f>
        <v>LOW (1-18)</v>
      </c>
      <c r="G17374">
        <f>INT((D17374-1)/6)+1</f>
        <v>2</v>
      </c>
      <c r="H17374">
        <f>MOD(D17374-1,6)+1</f>
        <v>2</v>
      </c>
      <c r="I17374">
        <f>37-D17374</f>
        <v>29</v>
      </c>
      <c r="J17374">
        <f>ABS(D17374-D17375)</f>
        <v>28</v>
      </c>
      <c r="K17374">
        <f>AVERAGE(D17374:D17378)</f>
        <v>8</v>
      </c>
      <c r="L17374">
        <f>AVERAGE(D17374:D17393)</f>
        <v>8</v>
      </c>
      <c r="M17374">
        <f>K17374-L17374</f>
        <v>0</v>
      </c>
      <c r="N17374" t="str">
        <f>IF(K17374&gt;L17374,"HIGH ZONE BIAS",IF(K17374&lt;L17374,"LOW ZONE BIAS","EQUILIBRIUM"))</f>
        <v>EQUILIBRIUM</v>
      </c>
    </row>
    <row r="17375">
      <c r="A17375">
        <v>10181</v>
      </c>
      <c r="B17375" t="str">
        <v>2011-01-25</v>
      </c>
      <c r="C17375" t="str">
        <v>Midday</v>
      </c>
      <c r="D17375">
        <v>36</v>
      </c>
      <c r="E17375" t="str">
        <f>IF(MOD(D17375,2)=0,"EVEN","ODD")</f>
        <v>EVEN</v>
      </c>
      <c r="F17375" t="str">
        <f>IF(D17375&lt;=18,"LOW (1-18)","HIGH (19-36)")</f>
        <v>HIGH (19-36)</v>
      </c>
      <c r="G17375">
        <f>INT((D17375-1)/6)+1</f>
        <v>6</v>
      </c>
      <c r="H17375">
        <f>MOD(D17375-1,6)+1</f>
        <v>6</v>
      </c>
      <c r="I17375">
        <f>37-D17375</f>
        <v>1</v>
      </c>
      <c r="J17375">
        <f>ABS(D17375-D17376)</f>
        <v>7</v>
      </c>
      <c r="K17375">
        <f>AVERAGE(D17375:D17379)</f>
        <v>36</v>
      </c>
      <c r="L17375">
        <f>AVERAGE(D17375:D17394)</f>
        <v>36</v>
      </c>
      <c r="M17375">
        <f>K17375-L17375</f>
        <v>0</v>
      </c>
      <c r="N17375" t="str">
        <f>IF(K17375&gt;L17375,"HIGH ZONE BIAS",IF(K17375&lt;L17375,"LOW ZONE BIAS","EQUILIBRIUM"))</f>
        <v>EQUILIBRIUM</v>
      </c>
    </row>
    <row r="17376">
      <c r="A17376">
        <v>10180</v>
      </c>
      <c r="B17376" t="str">
        <v>2011-01-24</v>
      </c>
      <c r="C17376" t="str">
        <v>Evening</v>
      </c>
      <c r="D17376">
        <v>29</v>
      </c>
      <c r="E17376" t="str">
        <f>IF(MOD(D17376,2)=0,"EVEN","ODD")</f>
        <v>ODD</v>
      </c>
      <c r="F17376" t="str">
        <f>IF(D17376&lt;=18,"LOW (1-18)","HIGH (19-36)")</f>
        <v>HIGH (19-36)</v>
      </c>
      <c r="G17376">
        <f>INT((D17376-1)/6)+1</f>
        <v>5</v>
      </c>
      <c r="H17376">
        <f>MOD(D17376-1,6)+1</f>
        <v>5</v>
      </c>
      <c r="I17376">
        <f>37-D17376</f>
        <v>8</v>
      </c>
      <c r="J17376">
        <f>ABS(D17376-D17377)</f>
        <v>17</v>
      </c>
      <c r="K17376">
        <f>AVERAGE(D17376:D17380)</f>
        <v>29</v>
      </c>
      <c r="L17376">
        <f>AVERAGE(D17376:D17395)</f>
        <v>29</v>
      </c>
      <c r="M17376">
        <f>K17376-L17376</f>
        <v>0</v>
      </c>
      <c r="N17376" t="str">
        <f>IF(K17376&gt;L17376,"HIGH ZONE BIAS",IF(K17376&lt;L17376,"LOW ZONE BIAS","EQUILIBRIUM"))</f>
        <v>EQUILIBRIUM</v>
      </c>
    </row>
    <row r="17377">
      <c r="A17377">
        <v>10179</v>
      </c>
      <c r="B17377" t="str">
        <v>2011-01-24</v>
      </c>
      <c r="C17377" t="str">
        <v>Midday</v>
      </c>
      <c r="D17377">
        <v>12</v>
      </c>
      <c r="E17377" t="str">
        <f>IF(MOD(D17377,2)=0,"EVEN","ODD")</f>
        <v>EVEN</v>
      </c>
      <c r="F17377" t="str">
        <f>IF(D17377&lt;=18,"LOW (1-18)","HIGH (19-36)")</f>
        <v>LOW (1-18)</v>
      </c>
      <c r="G17377">
        <f>INT((D17377-1)/6)+1</f>
        <v>2</v>
      </c>
      <c r="H17377">
        <f>MOD(D17377-1,6)+1</f>
        <v>6</v>
      </c>
      <c r="I17377">
        <f>37-D17377</f>
        <v>25</v>
      </c>
      <c r="J17377">
        <f>ABS(D17377-D17378)</f>
        <v>4</v>
      </c>
      <c r="K17377">
        <f>AVERAGE(D17377:D17381)</f>
        <v>12</v>
      </c>
      <c r="L17377">
        <f>AVERAGE(D17377:D17396)</f>
        <v>12</v>
      </c>
      <c r="M17377">
        <f>K17377-L17377</f>
        <v>0</v>
      </c>
      <c r="N17377" t="str">
        <f>IF(K17377&gt;L17377,"HIGH ZONE BIAS",IF(K17377&lt;L17377,"LOW ZONE BIAS","EQUILIBRIUM"))</f>
        <v>EQUILIBRIUM</v>
      </c>
    </row>
    <row r="17378">
      <c r="A17378">
        <v>10178</v>
      </c>
      <c r="B17378" t="str">
        <v>2011-01-22</v>
      </c>
      <c r="C17378" t="str">
        <v>Evening</v>
      </c>
      <c r="D17378">
        <v>16</v>
      </c>
      <c r="E17378" t="str">
        <f>IF(MOD(D17378,2)=0,"EVEN","ODD")</f>
        <v>EVEN</v>
      </c>
      <c r="F17378" t="str">
        <f>IF(D17378&lt;=18,"LOW (1-18)","HIGH (19-36)")</f>
        <v>LOW (1-18)</v>
      </c>
      <c r="G17378">
        <f>INT((D17378-1)/6)+1</f>
        <v>3</v>
      </c>
      <c r="H17378">
        <f>MOD(D17378-1,6)+1</f>
        <v>4</v>
      </c>
      <c r="I17378">
        <f>37-D17378</f>
        <v>21</v>
      </c>
      <c r="J17378">
        <f>ABS(D17378-D17379)</f>
        <v>12</v>
      </c>
      <c r="K17378">
        <f>AVERAGE(D17378:D17382)</f>
        <v>16</v>
      </c>
      <c r="L17378">
        <f>AVERAGE(D17378:D17397)</f>
        <v>16</v>
      </c>
      <c r="M17378">
        <f>K17378-L17378</f>
        <v>0</v>
      </c>
      <c r="N17378" t="str">
        <f>IF(K17378&gt;L17378,"HIGH ZONE BIAS",IF(K17378&lt;L17378,"LOW ZONE BIAS","EQUILIBRIUM"))</f>
        <v>EQUILIBRIUM</v>
      </c>
    </row>
    <row r="17379">
      <c r="A17379">
        <v>10177</v>
      </c>
      <c r="B17379" t="str">
        <v>2011-01-22</v>
      </c>
      <c r="C17379" t="str">
        <v>Midday</v>
      </c>
      <c r="D17379">
        <v>28</v>
      </c>
      <c r="E17379" t="str">
        <f>IF(MOD(D17379,2)=0,"EVEN","ODD")</f>
        <v>EVEN</v>
      </c>
      <c r="F17379" t="str">
        <f>IF(D17379&lt;=18,"LOW (1-18)","HIGH (19-36)")</f>
        <v>HIGH (19-36)</v>
      </c>
      <c r="G17379">
        <f>INT((D17379-1)/6)+1</f>
        <v>5</v>
      </c>
      <c r="H17379">
        <f>MOD(D17379-1,6)+1</f>
        <v>4</v>
      </c>
      <c r="I17379">
        <f>37-D17379</f>
        <v>9</v>
      </c>
      <c r="J17379">
        <f>ABS(D17379-D17380)</f>
        <v>13</v>
      </c>
      <c r="K17379">
        <f>AVERAGE(D17379:D17383)</f>
        <v>28</v>
      </c>
      <c r="L17379">
        <f>AVERAGE(D17379:D17398)</f>
        <v>28</v>
      </c>
      <c r="M17379">
        <f>K17379-L17379</f>
        <v>0</v>
      </c>
      <c r="N17379" t="str">
        <f>IF(K17379&gt;L17379,"HIGH ZONE BIAS",IF(K17379&lt;L17379,"LOW ZONE BIAS","EQUILIBRIUM"))</f>
        <v>EQUILIBRIUM</v>
      </c>
    </row>
    <row r="17380">
      <c r="A17380">
        <v>10176</v>
      </c>
      <c r="B17380" t="str">
        <v>2011-01-21</v>
      </c>
      <c r="C17380" t="str">
        <v>Evening</v>
      </c>
      <c r="D17380">
        <v>15</v>
      </c>
      <c r="E17380" t="str">
        <f>IF(MOD(D17380,2)=0,"EVEN","ODD")</f>
        <v>ODD</v>
      </c>
      <c r="F17380" t="str">
        <f>IF(D17380&lt;=18,"LOW (1-18)","HIGH (19-36)")</f>
        <v>LOW (1-18)</v>
      </c>
      <c r="G17380">
        <f>INT((D17380-1)/6)+1</f>
        <v>3</v>
      </c>
      <c r="H17380">
        <f>MOD(D17380-1,6)+1</f>
        <v>3</v>
      </c>
      <c r="I17380">
        <f>37-D17380</f>
        <v>22</v>
      </c>
      <c r="J17380">
        <f>ABS(D17380-D17381)</f>
        <v>6</v>
      </c>
      <c r="K17380">
        <f>AVERAGE(D17380:D17384)</f>
        <v>15</v>
      </c>
      <c r="L17380">
        <f>AVERAGE(D17380:D17399)</f>
        <v>15</v>
      </c>
      <c r="M17380">
        <f>K17380-L17380</f>
        <v>0</v>
      </c>
      <c r="N17380" t="str">
        <f>IF(K17380&gt;L17380,"HIGH ZONE BIAS",IF(K17380&lt;L17380,"LOW ZONE BIAS","EQUILIBRIUM"))</f>
        <v>EQUILIBRIUM</v>
      </c>
    </row>
    <row r="17381">
      <c r="A17381">
        <v>10175</v>
      </c>
      <c r="B17381" t="str">
        <v>2011-01-21</v>
      </c>
      <c r="C17381" t="str">
        <v>Midday</v>
      </c>
      <c r="D17381">
        <v>9</v>
      </c>
      <c r="E17381" t="str">
        <f>IF(MOD(D17381,2)=0,"EVEN","ODD")</f>
        <v>ODD</v>
      </c>
      <c r="F17381" t="str">
        <f>IF(D17381&lt;=18,"LOW (1-18)","HIGH (19-36)")</f>
        <v>LOW (1-18)</v>
      </c>
      <c r="G17381">
        <f>INT((D17381-1)/6)+1</f>
        <v>2</v>
      </c>
      <c r="H17381">
        <f>MOD(D17381-1,6)+1</f>
        <v>3</v>
      </c>
      <c r="I17381">
        <f>37-D17381</f>
        <v>28</v>
      </c>
      <c r="J17381">
        <f>ABS(D17381-D17382)</f>
        <v>8</v>
      </c>
      <c r="K17381">
        <f>AVERAGE(D17381:D17385)</f>
        <v>9</v>
      </c>
      <c r="L17381">
        <f>AVERAGE(D17381:D17400)</f>
        <v>9</v>
      </c>
      <c r="M17381">
        <f>K17381-L17381</f>
        <v>0</v>
      </c>
      <c r="N17381" t="str">
        <f>IF(K17381&gt;L17381,"HIGH ZONE BIAS",IF(K17381&lt;L17381,"LOW ZONE BIAS","EQUILIBRIUM"))</f>
        <v>EQUILIBRIUM</v>
      </c>
    </row>
    <row r="17382">
      <c r="A17382">
        <v>10174</v>
      </c>
      <c r="B17382" t="str">
        <v>2011-01-20</v>
      </c>
      <c r="C17382" t="str">
        <v>Evening</v>
      </c>
      <c r="D17382">
        <v>1</v>
      </c>
      <c r="E17382" t="str">
        <f>IF(MOD(D17382,2)=0,"EVEN","ODD")</f>
        <v>ODD</v>
      </c>
      <c r="F17382" t="str">
        <f>IF(D17382&lt;=18,"LOW (1-18)","HIGH (19-36)")</f>
        <v>LOW (1-18)</v>
      </c>
      <c r="G17382">
        <f>INT((D17382-1)/6)+1</f>
        <v>1</v>
      </c>
      <c r="H17382">
        <f>MOD(D17382-1,6)+1</f>
        <v>1</v>
      </c>
      <c r="I17382">
        <f>37-D17382</f>
        <v>36</v>
      </c>
      <c r="J17382">
        <f>ABS(D17382-D17383)</f>
        <v>26</v>
      </c>
      <c r="K17382">
        <f>AVERAGE(D17382:D17386)</f>
        <v>1</v>
      </c>
      <c r="L17382">
        <f>AVERAGE(D17382:D17401)</f>
        <v>1</v>
      </c>
      <c r="M17382">
        <f>K17382-L17382</f>
        <v>0</v>
      </c>
      <c r="N17382" t="str">
        <f>IF(K17382&gt;L17382,"HIGH ZONE BIAS",IF(K17382&lt;L17382,"LOW ZONE BIAS","EQUILIBRIUM"))</f>
        <v>EQUILIBRIUM</v>
      </c>
    </row>
    <row r="17383">
      <c r="A17383">
        <v>10173</v>
      </c>
      <c r="B17383" t="str">
        <v>2011-01-20</v>
      </c>
      <c r="C17383" t="str">
        <v>Midday</v>
      </c>
      <c r="D17383">
        <v>27</v>
      </c>
      <c r="E17383" t="str">
        <f>IF(MOD(D17383,2)=0,"EVEN","ODD")</f>
        <v>ODD</v>
      </c>
      <c r="F17383" t="str">
        <f>IF(D17383&lt;=18,"LOW (1-18)","HIGH (19-36)")</f>
        <v>HIGH (19-36)</v>
      </c>
      <c r="G17383">
        <f>INT((D17383-1)/6)+1</f>
        <v>5</v>
      </c>
      <c r="H17383">
        <f>MOD(D17383-1,6)+1</f>
        <v>3</v>
      </c>
      <c r="I17383">
        <f>37-D17383</f>
        <v>10</v>
      </c>
      <c r="J17383">
        <f>ABS(D17383-D17384)</f>
        <v>26</v>
      </c>
      <c r="K17383">
        <f>AVERAGE(D17383:D17387)</f>
        <v>27</v>
      </c>
      <c r="L17383">
        <f>AVERAGE(D17383:D17402)</f>
        <v>27</v>
      </c>
      <c r="M17383">
        <f>K17383-L17383</f>
        <v>0</v>
      </c>
      <c r="N17383" t="str">
        <f>IF(K17383&gt;L17383,"HIGH ZONE BIAS",IF(K17383&lt;L17383,"LOW ZONE BIAS","EQUILIBRIUM"))</f>
        <v>EQUILIBRIUM</v>
      </c>
    </row>
    <row r="17384">
      <c r="A17384">
        <v>10172</v>
      </c>
      <c r="B17384" t="str">
        <v>2011-01-19</v>
      </c>
      <c r="C17384" t="str">
        <v>Evening</v>
      </c>
      <c r="D17384">
        <v>1</v>
      </c>
      <c r="E17384" t="str">
        <f>IF(MOD(D17384,2)=0,"EVEN","ODD")</f>
        <v>ODD</v>
      </c>
      <c r="F17384" t="str">
        <f>IF(D17384&lt;=18,"LOW (1-18)","HIGH (19-36)")</f>
        <v>LOW (1-18)</v>
      </c>
      <c r="G17384">
        <f>INT((D17384-1)/6)+1</f>
        <v>1</v>
      </c>
      <c r="H17384">
        <f>MOD(D17384-1,6)+1</f>
        <v>1</v>
      </c>
      <c r="I17384">
        <f>37-D17384</f>
        <v>36</v>
      </c>
      <c r="J17384">
        <f>ABS(D17384-D17385)</f>
        <v>3</v>
      </c>
      <c r="K17384">
        <f>AVERAGE(D17384:D17388)</f>
        <v>1</v>
      </c>
      <c r="L17384">
        <f>AVERAGE(D17384:D17403)</f>
        <v>1</v>
      </c>
      <c r="M17384">
        <f>K17384-L17384</f>
        <v>0</v>
      </c>
      <c r="N17384" t="str">
        <f>IF(K17384&gt;L17384,"HIGH ZONE BIAS",IF(K17384&lt;L17384,"LOW ZONE BIAS","EQUILIBRIUM"))</f>
        <v>EQUILIBRIUM</v>
      </c>
    </row>
    <row r="17385">
      <c r="A17385">
        <v>10171</v>
      </c>
      <c r="B17385" t="str">
        <v>2011-01-19</v>
      </c>
      <c r="C17385" t="str">
        <v>Midday</v>
      </c>
      <c r="D17385">
        <v>4</v>
      </c>
      <c r="E17385" t="str">
        <f>IF(MOD(D17385,2)=0,"EVEN","ODD")</f>
        <v>EVEN</v>
      </c>
      <c r="F17385" t="str">
        <f>IF(D17385&lt;=18,"LOW (1-18)","HIGH (19-36)")</f>
        <v>LOW (1-18)</v>
      </c>
      <c r="G17385">
        <f>INT((D17385-1)/6)+1</f>
        <v>1</v>
      </c>
      <c r="H17385">
        <f>MOD(D17385-1,6)+1</f>
        <v>4</v>
      </c>
      <c r="I17385">
        <f>37-D17385</f>
        <v>33</v>
      </c>
      <c r="J17385">
        <f>ABS(D17385-D17386)</f>
        <v>11</v>
      </c>
      <c r="K17385">
        <f>AVERAGE(D17385:D17389)</f>
        <v>4</v>
      </c>
      <c r="L17385">
        <f>AVERAGE(D17385:D17404)</f>
        <v>4</v>
      </c>
      <c r="M17385">
        <f>K17385-L17385</f>
        <v>0</v>
      </c>
      <c r="N17385" t="str">
        <f>IF(K17385&gt;L17385,"HIGH ZONE BIAS",IF(K17385&lt;L17385,"LOW ZONE BIAS","EQUILIBRIUM"))</f>
        <v>EQUILIBRIUM</v>
      </c>
    </row>
    <row r="17386">
      <c r="A17386">
        <v>10170</v>
      </c>
      <c r="B17386" t="str">
        <v>2011-01-18</v>
      </c>
      <c r="C17386" t="str">
        <v>Evening</v>
      </c>
      <c r="D17386">
        <v>15</v>
      </c>
      <c r="E17386" t="str">
        <f>IF(MOD(D17386,2)=0,"EVEN","ODD")</f>
        <v>ODD</v>
      </c>
      <c r="F17386" t="str">
        <f>IF(D17386&lt;=18,"LOW (1-18)","HIGH (19-36)")</f>
        <v>LOW (1-18)</v>
      </c>
      <c r="G17386">
        <f>INT((D17386-1)/6)+1</f>
        <v>3</v>
      </c>
      <c r="H17386">
        <f>MOD(D17386-1,6)+1</f>
        <v>3</v>
      </c>
      <c r="I17386">
        <f>37-D17386</f>
        <v>22</v>
      </c>
      <c r="J17386">
        <f>ABS(D17386-D17387)</f>
        <v>14</v>
      </c>
      <c r="K17386">
        <f>AVERAGE(D17386:D17390)</f>
        <v>15</v>
      </c>
      <c r="L17386">
        <f>AVERAGE(D17386:D17405)</f>
        <v>15</v>
      </c>
      <c r="M17386">
        <f>K17386-L17386</f>
        <v>0</v>
      </c>
      <c r="N17386" t="str">
        <f>IF(K17386&gt;L17386,"HIGH ZONE BIAS",IF(K17386&lt;L17386,"LOW ZONE BIAS","EQUILIBRIUM"))</f>
        <v>EQUILIBRIUM</v>
      </c>
    </row>
    <row r="17387">
      <c r="A17387">
        <v>10169</v>
      </c>
      <c r="B17387" t="str">
        <v>2011-01-18</v>
      </c>
      <c r="C17387" t="str">
        <v>Midday</v>
      </c>
      <c r="D17387">
        <v>1</v>
      </c>
      <c r="E17387" t="str">
        <f>IF(MOD(D17387,2)=0,"EVEN","ODD")</f>
        <v>ODD</v>
      </c>
      <c r="F17387" t="str">
        <f>IF(D17387&lt;=18,"LOW (1-18)","HIGH (19-36)")</f>
        <v>LOW (1-18)</v>
      </c>
      <c r="G17387">
        <f>INT((D17387-1)/6)+1</f>
        <v>1</v>
      </c>
      <c r="H17387">
        <f>MOD(D17387-1,6)+1</f>
        <v>1</v>
      </c>
      <c r="I17387">
        <f>37-D17387</f>
        <v>36</v>
      </c>
      <c r="J17387">
        <f>ABS(D17387-D17388)</f>
        <v>33</v>
      </c>
      <c r="K17387">
        <f>AVERAGE(D17387:D17391)</f>
        <v>1</v>
      </c>
      <c r="L17387">
        <f>AVERAGE(D17387:D17406)</f>
        <v>1</v>
      </c>
      <c r="M17387">
        <f>K17387-L17387</f>
        <v>0</v>
      </c>
      <c r="N17387" t="str">
        <f>IF(K17387&gt;L17387,"HIGH ZONE BIAS",IF(K17387&lt;L17387,"LOW ZONE BIAS","EQUILIBRIUM"))</f>
        <v>EQUILIBRIUM</v>
      </c>
    </row>
    <row r="17388">
      <c r="A17388">
        <v>10168</v>
      </c>
      <c r="B17388" t="str">
        <v>2011-01-17</v>
      </c>
      <c r="C17388" t="str">
        <v>Evening</v>
      </c>
      <c r="D17388">
        <v>34</v>
      </c>
      <c r="E17388" t="str">
        <f>IF(MOD(D17388,2)=0,"EVEN","ODD")</f>
        <v>EVEN</v>
      </c>
      <c r="F17388" t="str">
        <f>IF(D17388&lt;=18,"LOW (1-18)","HIGH (19-36)")</f>
        <v>HIGH (19-36)</v>
      </c>
      <c r="G17388">
        <f>INT((D17388-1)/6)+1</f>
        <v>6</v>
      </c>
      <c r="H17388">
        <f>MOD(D17388-1,6)+1</f>
        <v>4</v>
      </c>
      <c r="I17388">
        <f>37-D17388</f>
        <v>3</v>
      </c>
      <c r="J17388">
        <f>ABS(D17388-D17389)</f>
        <v>29</v>
      </c>
      <c r="K17388">
        <f>AVERAGE(D17388:D17392)</f>
        <v>34</v>
      </c>
      <c r="L17388">
        <f>AVERAGE(D17388:D17407)</f>
        <v>34</v>
      </c>
      <c r="M17388">
        <f>K17388-L17388</f>
        <v>0</v>
      </c>
      <c r="N17388" t="str">
        <f>IF(K17388&gt;L17388,"HIGH ZONE BIAS",IF(K17388&lt;L17388,"LOW ZONE BIAS","EQUILIBRIUM"))</f>
        <v>EQUILIBRIUM</v>
      </c>
    </row>
    <row r="17389">
      <c r="A17389">
        <v>10167</v>
      </c>
      <c r="B17389" t="str">
        <v>2011-01-17</v>
      </c>
      <c r="C17389" t="str">
        <v>Midday</v>
      </c>
      <c r="D17389">
        <v>5</v>
      </c>
      <c r="E17389" t="str">
        <f>IF(MOD(D17389,2)=0,"EVEN","ODD")</f>
        <v>ODD</v>
      </c>
      <c r="F17389" t="str">
        <f>IF(D17389&lt;=18,"LOW (1-18)","HIGH (19-36)")</f>
        <v>LOW (1-18)</v>
      </c>
      <c r="G17389">
        <f>INT((D17389-1)/6)+1</f>
        <v>1</v>
      </c>
      <c r="H17389">
        <f>MOD(D17389-1,6)+1</f>
        <v>5</v>
      </c>
      <c r="I17389">
        <f>37-D17389</f>
        <v>32</v>
      </c>
      <c r="J17389">
        <f>ABS(D17389-D17390)</f>
        <v>3</v>
      </c>
      <c r="K17389">
        <f>AVERAGE(D17389:D17393)</f>
        <v>5</v>
      </c>
      <c r="L17389">
        <f>AVERAGE(D17389:D17408)</f>
        <v>5</v>
      </c>
      <c r="M17389">
        <f>K17389-L17389</f>
        <v>0</v>
      </c>
      <c r="N17389" t="str">
        <f>IF(K17389&gt;L17389,"HIGH ZONE BIAS",IF(K17389&lt;L17389,"LOW ZONE BIAS","EQUILIBRIUM"))</f>
        <v>EQUILIBRIUM</v>
      </c>
    </row>
    <row r="17390">
      <c r="A17390">
        <v>10166</v>
      </c>
      <c r="B17390" t="str">
        <v>2011-01-15</v>
      </c>
      <c r="C17390" t="str">
        <v>Evening</v>
      </c>
      <c r="D17390">
        <v>8</v>
      </c>
      <c r="E17390" t="str">
        <f>IF(MOD(D17390,2)=0,"EVEN","ODD")</f>
        <v>EVEN</v>
      </c>
      <c r="F17390" t="str">
        <f>IF(D17390&lt;=18,"LOW (1-18)","HIGH (19-36)")</f>
        <v>LOW (1-18)</v>
      </c>
      <c r="G17390">
        <f>INT((D17390-1)/6)+1</f>
        <v>2</v>
      </c>
      <c r="H17390">
        <f>MOD(D17390-1,6)+1</f>
        <v>2</v>
      </c>
      <c r="I17390">
        <f>37-D17390</f>
        <v>29</v>
      </c>
      <c r="J17390">
        <f>ABS(D17390-D17391)</f>
        <v>5</v>
      </c>
      <c r="K17390">
        <f>AVERAGE(D17390:D17394)</f>
        <v>8</v>
      </c>
      <c r="L17390">
        <f>AVERAGE(D17390:D17409)</f>
        <v>8</v>
      </c>
      <c r="M17390">
        <f>K17390-L17390</f>
        <v>0</v>
      </c>
      <c r="N17390" t="str">
        <f>IF(K17390&gt;L17390,"HIGH ZONE BIAS",IF(K17390&lt;L17390,"LOW ZONE BIAS","EQUILIBRIUM"))</f>
        <v>EQUILIBRIUM</v>
      </c>
    </row>
    <row r="17391">
      <c r="A17391">
        <v>10165</v>
      </c>
      <c r="B17391" t="str">
        <v>2011-01-15</v>
      </c>
      <c r="C17391" t="str">
        <v>Midday</v>
      </c>
      <c r="D17391">
        <v>3</v>
      </c>
      <c r="E17391" t="str">
        <f>IF(MOD(D17391,2)=0,"EVEN","ODD")</f>
        <v>ODD</v>
      </c>
      <c r="F17391" t="str">
        <f>IF(D17391&lt;=18,"LOW (1-18)","HIGH (19-36)")</f>
        <v>LOW (1-18)</v>
      </c>
      <c r="G17391">
        <f>INT((D17391-1)/6)+1</f>
        <v>1</v>
      </c>
      <c r="H17391">
        <f>MOD(D17391-1,6)+1</f>
        <v>3</v>
      </c>
      <c r="I17391">
        <f>37-D17391</f>
        <v>34</v>
      </c>
      <c r="J17391">
        <f>ABS(D17391-D17392)</f>
        <v>20</v>
      </c>
      <c r="K17391">
        <f>AVERAGE(D17391:D17395)</f>
        <v>3</v>
      </c>
      <c r="L17391">
        <f>AVERAGE(D17391:D17410)</f>
        <v>3</v>
      </c>
      <c r="M17391">
        <f>K17391-L17391</f>
        <v>0</v>
      </c>
      <c r="N17391" t="str">
        <f>IF(K17391&gt;L17391,"HIGH ZONE BIAS",IF(K17391&lt;L17391,"LOW ZONE BIAS","EQUILIBRIUM"))</f>
        <v>EQUILIBRIUM</v>
      </c>
    </row>
    <row r="17392">
      <c r="A17392">
        <v>10164</v>
      </c>
      <c r="B17392" t="str">
        <v>2011-01-14</v>
      </c>
      <c r="C17392" t="str">
        <v>Evening</v>
      </c>
      <c r="D17392">
        <v>23</v>
      </c>
      <c r="E17392" t="str">
        <f>IF(MOD(D17392,2)=0,"EVEN","ODD")</f>
        <v>ODD</v>
      </c>
      <c r="F17392" t="str">
        <f>IF(D17392&lt;=18,"LOW (1-18)","HIGH (19-36)")</f>
        <v>HIGH (19-36)</v>
      </c>
      <c r="G17392">
        <f>INT((D17392-1)/6)+1</f>
        <v>4</v>
      </c>
      <c r="H17392">
        <f>MOD(D17392-1,6)+1</f>
        <v>5</v>
      </c>
      <c r="I17392">
        <f>37-D17392</f>
        <v>14</v>
      </c>
      <c r="J17392">
        <f>ABS(D17392-D17393)</f>
        <v>6</v>
      </c>
      <c r="K17392">
        <f>AVERAGE(D17392:D17396)</f>
        <v>23</v>
      </c>
      <c r="L17392">
        <f>AVERAGE(D17392:D17411)</f>
        <v>23</v>
      </c>
      <c r="M17392">
        <f>K17392-L17392</f>
        <v>0</v>
      </c>
      <c r="N17392" t="str">
        <f>IF(K17392&gt;L17392,"HIGH ZONE BIAS",IF(K17392&lt;L17392,"LOW ZONE BIAS","EQUILIBRIUM"))</f>
        <v>EQUILIBRIUM</v>
      </c>
    </row>
    <row r="17393">
      <c r="A17393">
        <v>10163</v>
      </c>
      <c r="B17393" t="str">
        <v>2011-01-14</v>
      </c>
      <c r="C17393" t="str">
        <v>Midday</v>
      </c>
      <c r="D17393">
        <v>29</v>
      </c>
      <c r="E17393" t="str">
        <f>IF(MOD(D17393,2)=0,"EVEN","ODD")</f>
        <v>ODD</v>
      </c>
      <c r="F17393" t="str">
        <f>IF(D17393&lt;=18,"LOW (1-18)","HIGH (19-36)")</f>
        <v>HIGH (19-36)</v>
      </c>
      <c r="G17393">
        <f>INT((D17393-1)/6)+1</f>
        <v>5</v>
      </c>
      <c r="H17393">
        <f>MOD(D17393-1,6)+1</f>
        <v>5</v>
      </c>
      <c r="I17393">
        <f>37-D17393</f>
        <v>8</v>
      </c>
      <c r="J17393">
        <f>ABS(D17393-D17394)</f>
        <v>22</v>
      </c>
      <c r="K17393">
        <f>AVERAGE(D17393:D17397)</f>
        <v>29</v>
      </c>
      <c r="L17393">
        <f>AVERAGE(D17393:D17412)</f>
        <v>29</v>
      </c>
      <c r="M17393">
        <f>K17393-L17393</f>
        <v>0</v>
      </c>
      <c r="N17393" t="str">
        <f>IF(K17393&gt;L17393,"HIGH ZONE BIAS",IF(K17393&lt;L17393,"LOW ZONE BIAS","EQUILIBRIUM"))</f>
        <v>EQUILIBRIUM</v>
      </c>
    </row>
    <row r="17394">
      <c r="A17394">
        <v>10162</v>
      </c>
      <c r="B17394" t="str">
        <v>2011-01-13</v>
      </c>
      <c r="C17394" t="str">
        <v>Evening</v>
      </c>
      <c r="D17394">
        <v>7</v>
      </c>
      <c r="E17394" t="str">
        <f>IF(MOD(D17394,2)=0,"EVEN","ODD")</f>
        <v>ODD</v>
      </c>
      <c r="F17394" t="str">
        <f>IF(D17394&lt;=18,"LOW (1-18)","HIGH (19-36)")</f>
        <v>LOW (1-18)</v>
      </c>
      <c r="G17394">
        <f>INT((D17394-1)/6)+1</f>
        <v>2</v>
      </c>
      <c r="H17394">
        <f>MOD(D17394-1,6)+1</f>
        <v>1</v>
      </c>
      <c r="I17394">
        <f>37-D17394</f>
        <v>30</v>
      </c>
      <c r="J17394">
        <f>ABS(D17394-D17395)</f>
        <v>1</v>
      </c>
      <c r="K17394">
        <f>AVERAGE(D17394:D17398)</f>
        <v>7</v>
      </c>
      <c r="L17394">
        <f>AVERAGE(D17394:D17413)</f>
        <v>7</v>
      </c>
      <c r="M17394">
        <f>K17394-L17394</f>
        <v>0</v>
      </c>
      <c r="N17394" t="str">
        <f>IF(K17394&gt;L17394,"HIGH ZONE BIAS",IF(K17394&lt;L17394,"LOW ZONE BIAS","EQUILIBRIUM"))</f>
        <v>EQUILIBRIUM</v>
      </c>
    </row>
    <row r="17395">
      <c r="A17395">
        <v>10161</v>
      </c>
      <c r="B17395" t="str">
        <v>2011-01-13</v>
      </c>
      <c r="C17395" t="str">
        <v>Midday</v>
      </c>
      <c r="D17395">
        <v>8</v>
      </c>
      <c r="E17395" t="str">
        <f>IF(MOD(D17395,2)=0,"EVEN","ODD")</f>
        <v>EVEN</v>
      </c>
      <c r="F17395" t="str">
        <f>IF(D17395&lt;=18,"LOW (1-18)","HIGH (19-36)")</f>
        <v>LOW (1-18)</v>
      </c>
      <c r="G17395">
        <f>INT((D17395-1)/6)+1</f>
        <v>2</v>
      </c>
      <c r="H17395">
        <f>MOD(D17395-1,6)+1</f>
        <v>2</v>
      </c>
      <c r="I17395">
        <f>37-D17395</f>
        <v>29</v>
      </c>
      <c r="J17395">
        <f>ABS(D17395-D17396)</f>
        <v>8</v>
      </c>
      <c r="K17395">
        <f>AVERAGE(D17395:D17399)</f>
        <v>8</v>
      </c>
      <c r="L17395">
        <f>AVERAGE(D17395:D17414)</f>
        <v>8</v>
      </c>
      <c r="M17395">
        <f>K17395-L17395</f>
        <v>0</v>
      </c>
      <c r="N17395" t="str">
        <f>IF(K17395&gt;L17395,"HIGH ZONE BIAS",IF(K17395&lt;L17395,"LOW ZONE BIAS","EQUILIBRIUM"))</f>
        <v>EQUILIBRIUM</v>
      </c>
    </row>
    <row r="17396">
      <c r="A17396">
        <v>10160</v>
      </c>
      <c r="B17396" t="str">
        <v>2011-01-12</v>
      </c>
      <c r="C17396" t="str">
        <v>Evening</v>
      </c>
      <c r="D17396">
        <v>16</v>
      </c>
      <c r="E17396" t="str">
        <f>IF(MOD(D17396,2)=0,"EVEN","ODD")</f>
        <v>EVEN</v>
      </c>
      <c r="F17396" t="str">
        <f>IF(D17396&lt;=18,"LOW (1-18)","HIGH (19-36)")</f>
        <v>LOW (1-18)</v>
      </c>
      <c r="G17396">
        <f>INT((D17396-1)/6)+1</f>
        <v>3</v>
      </c>
      <c r="H17396">
        <f>MOD(D17396-1,6)+1</f>
        <v>4</v>
      </c>
      <c r="I17396">
        <f>37-D17396</f>
        <v>21</v>
      </c>
      <c r="J17396">
        <f>ABS(D17396-D17397)</f>
        <v>4</v>
      </c>
      <c r="K17396">
        <f>AVERAGE(D17396:D17400)</f>
        <v>16</v>
      </c>
      <c r="L17396">
        <f>AVERAGE(D17396:D17415)</f>
        <v>16</v>
      </c>
      <c r="M17396">
        <f>K17396-L17396</f>
        <v>0</v>
      </c>
      <c r="N17396" t="str">
        <f>IF(K17396&gt;L17396,"HIGH ZONE BIAS",IF(K17396&lt;L17396,"LOW ZONE BIAS","EQUILIBRIUM"))</f>
        <v>EQUILIBRIUM</v>
      </c>
    </row>
    <row r="17397">
      <c r="A17397">
        <v>10159</v>
      </c>
      <c r="B17397" t="str">
        <v>2011-01-12</v>
      </c>
      <c r="C17397" t="str">
        <v>Midday</v>
      </c>
      <c r="D17397">
        <v>12</v>
      </c>
      <c r="E17397" t="str">
        <f>IF(MOD(D17397,2)=0,"EVEN","ODD")</f>
        <v>EVEN</v>
      </c>
      <c r="F17397" t="str">
        <f>IF(D17397&lt;=18,"LOW (1-18)","HIGH (19-36)")</f>
        <v>LOW (1-18)</v>
      </c>
      <c r="G17397">
        <f>INT((D17397-1)/6)+1</f>
        <v>2</v>
      </c>
      <c r="H17397">
        <f>MOD(D17397-1,6)+1</f>
        <v>6</v>
      </c>
      <c r="I17397">
        <f>37-D17397</f>
        <v>25</v>
      </c>
      <c r="J17397">
        <f>ABS(D17397-D17398)</f>
        <v>3</v>
      </c>
      <c r="K17397">
        <f>AVERAGE(D17397:D17401)</f>
        <v>12</v>
      </c>
      <c r="L17397">
        <f>AVERAGE(D17397:D17416)</f>
        <v>12</v>
      </c>
      <c r="M17397">
        <f>K17397-L17397</f>
        <v>0</v>
      </c>
      <c r="N17397" t="str">
        <f>IF(K17397&gt;L17397,"HIGH ZONE BIAS",IF(K17397&lt;L17397,"LOW ZONE BIAS","EQUILIBRIUM"))</f>
        <v>EQUILIBRIUM</v>
      </c>
    </row>
    <row r="17398">
      <c r="A17398">
        <v>10158</v>
      </c>
      <c r="B17398" t="str">
        <v>2011-01-11</v>
      </c>
      <c r="C17398" t="str">
        <v>Evening</v>
      </c>
      <c r="D17398">
        <v>9</v>
      </c>
      <c r="E17398" t="str">
        <f>IF(MOD(D17398,2)=0,"EVEN","ODD")</f>
        <v>ODD</v>
      </c>
      <c r="F17398" t="str">
        <f>IF(D17398&lt;=18,"LOW (1-18)","HIGH (19-36)")</f>
        <v>LOW (1-18)</v>
      </c>
      <c r="G17398">
        <f>INT((D17398-1)/6)+1</f>
        <v>2</v>
      </c>
      <c r="H17398">
        <f>MOD(D17398-1,6)+1</f>
        <v>3</v>
      </c>
      <c r="I17398">
        <f>37-D17398</f>
        <v>28</v>
      </c>
      <c r="J17398">
        <f>ABS(D17398-D17399)</f>
        <v>4</v>
      </c>
      <c r="K17398">
        <f>AVERAGE(D17398:D17402)</f>
        <v>9</v>
      </c>
      <c r="L17398">
        <f>AVERAGE(D17398:D17417)</f>
        <v>9</v>
      </c>
      <c r="M17398">
        <f>K17398-L17398</f>
        <v>0</v>
      </c>
      <c r="N17398" t="str">
        <f>IF(K17398&gt;L17398,"HIGH ZONE BIAS",IF(K17398&lt;L17398,"LOW ZONE BIAS","EQUILIBRIUM"))</f>
        <v>EQUILIBRIUM</v>
      </c>
    </row>
    <row r="17399">
      <c r="A17399">
        <v>10157</v>
      </c>
      <c r="B17399" t="str">
        <v>2011-01-11</v>
      </c>
      <c r="C17399" t="str">
        <v>Midday</v>
      </c>
      <c r="D17399">
        <v>5</v>
      </c>
      <c r="E17399" t="str">
        <f>IF(MOD(D17399,2)=0,"EVEN","ODD")</f>
        <v>ODD</v>
      </c>
      <c r="F17399" t="str">
        <f>IF(D17399&lt;=18,"LOW (1-18)","HIGH (19-36)")</f>
        <v>LOW (1-18)</v>
      </c>
      <c r="G17399">
        <f>INT((D17399-1)/6)+1</f>
        <v>1</v>
      </c>
      <c r="H17399">
        <f>MOD(D17399-1,6)+1</f>
        <v>5</v>
      </c>
      <c r="I17399">
        <f>37-D17399</f>
        <v>32</v>
      </c>
      <c r="J17399">
        <f>ABS(D17399-D17400)</f>
        <v>11</v>
      </c>
      <c r="K17399">
        <f>AVERAGE(D17399:D17403)</f>
        <v>5</v>
      </c>
      <c r="L17399">
        <f>AVERAGE(D17399:D17418)</f>
        <v>5</v>
      </c>
      <c r="M17399">
        <f>K17399-L17399</f>
        <v>0</v>
      </c>
      <c r="N17399" t="str">
        <f>IF(K17399&gt;L17399,"HIGH ZONE BIAS",IF(K17399&lt;L17399,"LOW ZONE BIAS","EQUILIBRIUM"))</f>
        <v>EQUILIBRIUM</v>
      </c>
    </row>
    <row r="17400">
      <c r="A17400">
        <v>10156</v>
      </c>
      <c r="B17400" t="str">
        <v>2011-01-10</v>
      </c>
      <c r="C17400" t="str">
        <v>Evening</v>
      </c>
      <c r="D17400">
        <v>16</v>
      </c>
      <c r="E17400" t="str">
        <f>IF(MOD(D17400,2)=0,"EVEN","ODD")</f>
        <v>EVEN</v>
      </c>
      <c r="F17400" t="str">
        <f>IF(D17400&lt;=18,"LOW (1-18)","HIGH (19-36)")</f>
        <v>LOW (1-18)</v>
      </c>
      <c r="G17400">
        <f>INT((D17400-1)/6)+1</f>
        <v>3</v>
      </c>
      <c r="H17400">
        <f>MOD(D17400-1,6)+1</f>
        <v>4</v>
      </c>
      <c r="I17400">
        <f>37-D17400</f>
        <v>21</v>
      </c>
      <c r="J17400">
        <f>ABS(D17400-D17401)</f>
        <v>11</v>
      </c>
      <c r="K17400">
        <f>AVERAGE(D17400:D17404)</f>
        <v>16</v>
      </c>
      <c r="L17400">
        <f>AVERAGE(D17400:D17419)</f>
        <v>16</v>
      </c>
      <c r="M17400">
        <f>K17400-L17400</f>
        <v>0</v>
      </c>
      <c r="N17400" t="str">
        <f>IF(K17400&gt;L17400,"HIGH ZONE BIAS",IF(K17400&lt;L17400,"LOW ZONE BIAS","EQUILIBRIUM"))</f>
        <v>EQUILIBRIUM</v>
      </c>
    </row>
    <row r="17401">
      <c r="A17401">
        <v>10155</v>
      </c>
      <c r="B17401" t="str">
        <v>2011-01-10</v>
      </c>
      <c r="C17401" t="str">
        <v>Midday</v>
      </c>
      <c r="D17401">
        <v>27</v>
      </c>
      <c r="E17401" t="str">
        <f>IF(MOD(D17401,2)=0,"EVEN","ODD")</f>
        <v>ODD</v>
      </c>
      <c r="F17401" t="str">
        <f>IF(D17401&lt;=18,"LOW (1-18)","HIGH (19-36)")</f>
        <v>HIGH (19-36)</v>
      </c>
      <c r="G17401">
        <f>INT((D17401-1)/6)+1</f>
        <v>5</v>
      </c>
      <c r="H17401">
        <f>MOD(D17401-1,6)+1</f>
        <v>3</v>
      </c>
      <c r="I17401">
        <f>37-D17401</f>
        <v>10</v>
      </c>
      <c r="J17401">
        <f>ABS(D17401-D17402)</f>
        <v>22</v>
      </c>
      <c r="K17401">
        <f>AVERAGE(D17401:D17405)</f>
        <v>27</v>
      </c>
      <c r="L17401">
        <f>AVERAGE(D17401:D17420)</f>
        <v>27</v>
      </c>
      <c r="M17401">
        <f>K17401-L17401</f>
        <v>0</v>
      </c>
      <c r="N17401" t="str">
        <f>IF(K17401&gt;L17401,"HIGH ZONE BIAS",IF(K17401&lt;L17401,"LOW ZONE BIAS","EQUILIBRIUM"))</f>
        <v>EQUILIBRIUM</v>
      </c>
    </row>
    <row r="17402">
      <c r="A17402">
        <v>10154</v>
      </c>
      <c r="B17402" t="str">
        <v>2011-01-08</v>
      </c>
      <c r="C17402" t="str">
        <v>Evening</v>
      </c>
      <c r="D17402">
        <v>5</v>
      </c>
      <c r="E17402" t="str">
        <f>IF(MOD(D17402,2)=0,"EVEN","ODD")</f>
        <v>ODD</v>
      </c>
      <c r="F17402" t="str">
        <f>IF(D17402&lt;=18,"LOW (1-18)","HIGH (19-36)")</f>
        <v>LOW (1-18)</v>
      </c>
      <c r="G17402">
        <f>INT((D17402-1)/6)+1</f>
        <v>1</v>
      </c>
      <c r="H17402">
        <f>MOD(D17402-1,6)+1</f>
        <v>5</v>
      </c>
      <c r="I17402">
        <f>37-D17402</f>
        <v>32</v>
      </c>
      <c r="J17402">
        <f>ABS(D17402-D17403)</f>
        <v>1</v>
      </c>
      <c r="K17402">
        <f>AVERAGE(D17402:D17406)</f>
        <v>5</v>
      </c>
      <c r="L17402">
        <f>AVERAGE(D17402:D17421)</f>
        <v>5</v>
      </c>
      <c r="M17402">
        <f>K17402-L17402</f>
        <v>0</v>
      </c>
      <c r="N17402" t="str">
        <f>IF(K17402&gt;L17402,"HIGH ZONE BIAS",IF(K17402&lt;L17402,"LOW ZONE BIAS","EQUILIBRIUM"))</f>
        <v>EQUILIBRIUM</v>
      </c>
    </row>
    <row r="17403">
      <c r="A17403">
        <v>10153</v>
      </c>
      <c r="B17403" t="str">
        <v>2011-01-08</v>
      </c>
      <c r="C17403" t="str">
        <v>Midday</v>
      </c>
      <c r="D17403">
        <v>6</v>
      </c>
      <c r="E17403" t="str">
        <f>IF(MOD(D17403,2)=0,"EVEN","ODD")</f>
        <v>EVEN</v>
      </c>
      <c r="F17403" t="str">
        <f>IF(D17403&lt;=18,"LOW (1-18)","HIGH (19-36)")</f>
        <v>LOW (1-18)</v>
      </c>
      <c r="G17403">
        <f>INT((D17403-1)/6)+1</f>
        <v>1</v>
      </c>
      <c r="H17403">
        <f>MOD(D17403-1,6)+1</f>
        <v>6</v>
      </c>
      <c r="I17403">
        <f>37-D17403</f>
        <v>31</v>
      </c>
      <c r="J17403">
        <f>ABS(D17403-D17404)</f>
        <v>22</v>
      </c>
      <c r="K17403">
        <f>AVERAGE(D17403:D17407)</f>
        <v>6</v>
      </c>
      <c r="L17403">
        <f>AVERAGE(D17403:D17422)</f>
        <v>6</v>
      </c>
      <c r="M17403">
        <f>K17403-L17403</f>
        <v>0</v>
      </c>
      <c r="N17403" t="str">
        <f>IF(K17403&gt;L17403,"HIGH ZONE BIAS",IF(K17403&lt;L17403,"LOW ZONE BIAS","EQUILIBRIUM"))</f>
        <v>EQUILIBRIUM</v>
      </c>
    </row>
    <row r="17404">
      <c r="A17404">
        <v>10152</v>
      </c>
      <c r="B17404" t="str">
        <v>2011-01-07</v>
      </c>
      <c r="C17404" t="str">
        <v>Evening</v>
      </c>
      <c r="D17404">
        <v>28</v>
      </c>
      <c r="E17404" t="str">
        <f>IF(MOD(D17404,2)=0,"EVEN","ODD")</f>
        <v>EVEN</v>
      </c>
      <c r="F17404" t="str">
        <f>IF(D17404&lt;=18,"LOW (1-18)","HIGH (19-36)")</f>
        <v>HIGH (19-36)</v>
      </c>
      <c r="G17404">
        <f>INT((D17404-1)/6)+1</f>
        <v>5</v>
      </c>
      <c r="H17404">
        <f>MOD(D17404-1,6)+1</f>
        <v>4</v>
      </c>
      <c r="I17404">
        <f>37-D17404</f>
        <v>9</v>
      </c>
      <c r="J17404">
        <f>ABS(D17404-D17405)</f>
        <v>7</v>
      </c>
      <c r="K17404">
        <f>AVERAGE(D17404:D17408)</f>
        <v>28</v>
      </c>
      <c r="L17404">
        <f>AVERAGE(D17404:D17423)</f>
        <v>28</v>
      </c>
      <c r="M17404">
        <f>K17404-L17404</f>
        <v>0</v>
      </c>
      <c r="N17404" t="str">
        <f>IF(K17404&gt;L17404,"HIGH ZONE BIAS",IF(K17404&lt;L17404,"LOW ZONE BIAS","EQUILIBRIUM"))</f>
        <v>EQUILIBRIUM</v>
      </c>
    </row>
    <row r="17405">
      <c r="A17405">
        <v>10151</v>
      </c>
      <c r="B17405" t="str">
        <v>2011-01-07</v>
      </c>
      <c r="C17405" t="str">
        <v>Midday</v>
      </c>
      <c r="D17405">
        <v>21</v>
      </c>
      <c r="E17405" t="str">
        <f>IF(MOD(D17405,2)=0,"EVEN","ODD")</f>
        <v>ODD</v>
      </c>
      <c r="F17405" t="str">
        <f>IF(D17405&lt;=18,"LOW (1-18)","HIGH (19-36)")</f>
        <v>HIGH (19-36)</v>
      </c>
      <c r="G17405">
        <f>INT((D17405-1)/6)+1</f>
        <v>4</v>
      </c>
      <c r="H17405">
        <f>MOD(D17405-1,6)+1</f>
        <v>3</v>
      </c>
      <c r="I17405">
        <f>37-D17405</f>
        <v>16</v>
      </c>
      <c r="J17405">
        <f>ABS(D17405-D17406)</f>
        <v>7</v>
      </c>
      <c r="K17405">
        <f>AVERAGE(D17405:D17409)</f>
        <v>21</v>
      </c>
      <c r="L17405">
        <f>AVERAGE(D17405:D17424)</f>
        <v>21</v>
      </c>
      <c r="M17405">
        <f>K17405-L17405</f>
        <v>0</v>
      </c>
      <c r="N17405" t="str">
        <f>IF(K17405&gt;L17405,"HIGH ZONE BIAS",IF(K17405&lt;L17405,"LOW ZONE BIAS","EQUILIBRIUM"))</f>
        <v>EQUILIBRIUM</v>
      </c>
    </row>
    <row r="17406">
      <c r="A17406">
        <v>10150</v>
      </c>
      <c r="B17406" t="str">
        <v>2011-01-06</v>
      </c>
      <c r="C17406" t="str">
        <v>Evening</v>
      </c>
      <c r="D17406">
        <v>28</v>
      </c>
      <c r="E17406" t="str">
        <f>IF(MOD(D17406,2)=0,"EVEN","ODD")</f>
        <v>EVEN</v>
      </c>
      <c r="F17406" t="str">
        <f>IF(D17406&lt;=18,"LOW (1-18)","HIGH (19-36)")</f>
        <v>HIGH (19-36)</v>
      </c>
      <c r="G17406">
        <f>INT((D17406-1)/6)+1</f>
        <v>5</v>
      </c>
      <c r="H17406">
        <f>MOD(D17406-1,6)+1</f>
        <v>4</v>
      </c>
      <c r="I17406">
        <f>37-D17406</f>
        <v>9</v>
      </c>
      <c r="J17406">
        <f>ABS(D17406-D17407)</f>
        <v>9</v>
      </c>
      <c r="K17406">
        <f>AVERAGE(D17406:D17410)</f>
        <v>28</v>
      </c>
      <c r="L17406">
        <f>AVERAGE(D17406:D17425)</f>
        <v>28</v>
      </c>
      <c r="M17406">
        <f>K17406-L17406</f>
        <v>0</v>
      </c>
      <c r="N17406" t="str">
        <f>IF(K17406&gt;L17406,"HIGH ZONE BIAS",IF(K17406&lt;L17406,"LOW ZONE BIAS","EQUILIBRIUM"))</f>
        <v>EQUILIBRIUM</v>
      </c>
    </row>
    <row r="17407">
      <c r="A17407">
        <v>10149</v>
      </c>
      <c r="B17407" t="str">
        <v>2011-01-06</v>
      </c>
      <c r="C17407" t="str">
        <v>Midday</v>
      </c>
      <c r="D17407">
        <v>19</v>
      </c>
      <c r="E17407" t="str">
        <f>IF(MOD(D17407,2)=0,"EVEN","ODD")</f>
        <v>ODD</v>
      </c>
      <c r="F17407" t="str">
        <f>IF(D17407&lt;=18,"LOW (1-18)","HIGH (19-36)")</f>
        <v>HIGH (19-36)</v>
      </c>
      <c r="G17407">
        <f>INT((D17407-1)/6)+1</f>
        <v>4</v>
      </c>
      <c r="H17407">
        <f>MOD(D17407-1,6)+1</f>
        <v>1</v>
      </c>
      <c r="I17407">
        <f>37-D17407</f>
        <v>18</v>
      </c>
      <c r="J17407">
        <f>ABS(D17407-D17408)</f>
        <v>17</v>
      </c>
      <c r="K17407">
        <f>AVERAGE(D17407:D17411)</f>
        <v>19</v>
      </c>
      <c r="L17407">
        <f>AVERAGE(D17407:D17426)</f>
        <v>19</v>
      </c>
      <c r="M17407">
        <f>K17407-L17407</f>
        <v>0</v>
      </c>
      <c r="N17407" t="str">
        <f>IF(K17407&gt;L17407,"HIGH ZONE BIAS",IF(K17407&lt;L17407,"LOW ZONE BIAS","EQUILIBRIUM"))</f>
        <v>EQUILIBRIUM</v>
      </c>
    </row>
    <row r="17408">
      <c r="A17408">
        <v>10148</v>
      </c>
      <c r="B17408" t="str">
        <v>2011-01-05</v>
      </c>
      <c r="C17408" t="str">
        <v>Evening</v>
      </c>
      <c r="D17408">
        <v>36</v>
      </c>
      <c r="E17408" t="str">
        <f>IF(MOD(D17408,2)=0,"EVEN","ODD")</f>
        <v>EVEN</v>
      </c>
      <c r="F17408" t="str">
        <f>IF(D17408&lt;=18,"LOW (1-18)","HIGH (19-36)")</f>
        <v>HIGH (19-36)</v>
      </c>
      <c r="G17408">
        <f>INT((D17408-1)/6)+1</f>
        <v>6</v>
      </c>
      <c r="H17408">
        <f>MOD(D17408-1,6)+1</f>
        <v>6</v>
      </c>
      <c r="I17408">
        <f>37-D17408</f>
        <v>1</v>
      </c>
      <c r="J17408">
        <f>ABS(D17408-D17409)</f>
        <v>34</v>
      </c>
      <c r="K17408">
        <f>AVERAGE(D17408:D17412)</f>
        <v>36</v>
      </c>
      <c r="L17408">
        <f>AVERAGE(D17408:D17427)</f>
        <v>36</v>
      </c>
      <c r="M17408">
        <f>K17408-L17408</f>
        <v>0</v>
      </c>
      <c r="N17408" t="str">
        <f>IF(K17408&gt;L17408,"HIGH ZONE BIAS",IF(K17408&lt;L17408,"LOW ZONE BIAS","EQUILIBRIUM"))</f>
        <v>EQUILIBRIUM</v>
      </c>
    </row>
    <row r="17409">
      <c r="A17409">
        <v>10147</v>
      </c>
      <c r="B17409" t="str">
        <v>2011-01-05</v>
      </c>
      <c r="C17409" t="str">
        <v>Midday</v>
      </c>
      <c r="D17409">
        <v>2</v>
      </c>
      <c r="E17409" t="str">
        <f>IF(MOD(D17409,2)=0,"EVEN","ODD")</f>
        <v>EVEN</v>
      </c>
      <c r="F17409" t="str">
        <f>IF(D17409&lt;=18,"LOW (1-18)","HIGH (19-36)")</f>
        <v>LOW (1-18)</v>
      </c>
      <c r="G17409">
        <f>INT((D17409-1)/6)+1</f>
        <v>1</v>
      </c>
      <c r="H17409">
        <f>MOD(D17409-1,6)+1</f>
        <v>2</v>
      </c>
      <c r="I17409">
        <f>37-D17409</f>
        <v>35</v>
      </c>
      <c r="J17409">
        <f>ABS(D17409-D17410)</f>
        <v>8</v>
      </c>
      <c r="K17409">
        <f>AVERAGE(D17409:D17413)</f>
        <v>2</v>
      </c>
      <c r="L17409">
        <f>AVERAGE(D17409:D17428)</f>
        <v>2</v>
      </c>
      <c r="M17409">
        <f>K17409-L17409</f>
        <v>0</v>
      </c>
      <c r="N17409" t="str">
        <f>IF(K17409&gt;L17409,"HIGH ZONE BIAS",IF(K17409&lt;L17409,"LOW ZONE BIAS","EQUILIBRIUM"))</f>
        <v>EQUILIBRIUM</v>
      </c>
    </row>
    <row r="17410">
      <c r="A17410">
        <v>10145</v>
      </c>
      <c r="B17410" t="str">
        <v>2011-01-04</v>
      </c>
      <c r="C17410" t="str">
        <v>Midday</v>
      </c>
      <c r="D17410">
        <v>10</v>
      </c>
      <c r="E17410" t="str">
        <f>IF(MOD(D17410,2)=0,"EVEN","ODD")</f>
        <v>EVEN</v>
      </c>
      <c r="F17410" t="str">
        <f>IF(D17410&lt;=18,"LOW (1-18)","HIGH (19-36)")</f>
        <v>LOW (1-18)</v>
      </c>
      <c r="G17410">
        <f>INT((D17410-1)/6)+1</f>
        <v>2</v>
      </c>
      <c r="H17410">
        <f>MOD(D17410-1,6)+1</f>
        <v>4</v>
      </c>
      <c r="I17410">
        <f>37-D17410</f>
        <v>27</v>
      </c>
      <c r="J17410">
        <f>ABS(D17410-D17411)</f>
        <v>4</v>
      </c>
      <c r="K17410">
        <f>AVERAGE(D17410:D17414)</f>
        <v>10</v>
      </c>
      <c r="L17410">
        <f>AVERAGE(D17410:D17429)</f>
        <v>10</v>
      </c>
      <c r="M17410">
        <f>K17410-L17410</f>
        <v>0</v>
      </c>
      <c r="N17410" t="str">
        <f>IF(K17410&gt;L17410,"HIGH ZONE BIAS",IF(K17410&lt;L17410,"LOW ZONE BIAS","EQUILIBRIUM"))</f>
        <v>EQUILIBRIUM</v>
      </c>
    </row>
    <row r="17411">
      <c r="A17411">
        <v>10144</v>
      </c>
      <c r="B17411" t="str">
        <v>2011-01-03</v>
      </c>
      <c r="C17411" t="str">
        <v>Evening</v>
      </c>
      <c r="D17411">
        <v>14</v>
      </c>
      <c r="E17411" t="str">
        <f>IF(MOD(D17411,2)=0,"EVEN","ODD")</f>
        <v>EVEN</v>
      </c>
      <c r="F17411" t="str">
        <f>IF(D17411&lt;=18,"LOW (1-18)","HIGH (19-36)")</f>
        <v>LOW (1-18)</v>
      </c>
      <c r="G17411">
        <f>INT((D17411-1)/6)+1</f>
        <v>3</v>
      </c>
      <c r="H17411">
        <f>MOD(D17411-1,6)+1</f>
        <v>2</v>
      </c>
      <c r="I17411">
        <f>37-D17411</f>
        <v>23</v>
      </c>
      <c r="J17411">
        <f>ABS(D17411-D17412)</f>
        <v>8</v>
      </c>
      <c r="K17411">
        <f>AVERAGE(D17411:D17415)</f>
        <v>14</v>
      </c>
      <c r="L17411">
        <f>AVERAGE(D17411:D17430)</f>
        <v>14</v>
      </c>
      <c r="M17411">
        <f>K17411-L17411</f>
        <v>0</v>
      </c>
      <c r="N17411" t="str">
        <f>IF(K17411&gt;L17411,"HIGH ZONE BIAS",IF(K17411&lt;L17411,"LOW ZONE BIAS","EQUILIBRIUM"))</f>
        <v>EQUILIBRIUM</v>
      </c>
    </row>
    <row r="17412">
      <c r="A17412">
        <v>10143</v>
      </c>
      <c r="B17412" t="str">
        <v>2011-01-03</v>
      </c>
      <c r="C17412" t="str">
        <v>Midday</v>
      </c>
      <c r="D17412">
        <v>22</v>
      </c>
      <c r="E17412" t="str">
        <f>IF(MOD(D17412,2)=0,"EVEN","ODD")</f>
        <v>EVEN</v>
      </c>
      <c r="F17412" t="str">
        <f>IF(D17412&lt;=18,"LOW (1-18)","HIGH (19-36)")</f>
        <v>HIGH (19-36)</v>
      </c>
      <c r="G17412">
        <f>INT((D17412-1)/6)+1</f>
        <v>4</v>
      </c>
      <c r="H17412">
        <f>MOD(D17412-1,6)+1</f>
        <v>4</v>
      </c>
      <c r="I17412">
        <f>37-D17412</f>
        <v>15</v>
      </c>
      <c r="J17412">
        <f>ABS(D17412-D17413)</f>
        <v>21</v>
      </c>
      <c r="K17412">
        <f>AVERAGE(D17412:D17416)</f>
        <v>22</v>
      </c>
      <c r="L17412">
        <f>AVERAGE(D17412:D17431)</f>
        <v>22</v>
      </c>
      <c r="M17412">
        <f>K17412-L17412</f>
        <v>0</v>
      </c>
      <c r="N17412" t="str">
        <f>IF(K17412&gt;L17412,"HIGH ZONE BIAS",IF(K17412&lt;L17412,"LOW ZONE BIAS","EQUILIBRIUM"))</f>
        <v>EQUILIBRIUM</v>
      </c>
    </row>
    <row r="17413">
      <c r="A17413">
        <v>10142</v>
      </c>
      <c r="B17413" t="str">
        <v>2011-01-01</v>
      </c>
      <c r="C17413" t="str">
        <v>Evening</v>
      </c>
      <c r="D17413">
        <v>1</v>
      </c>
      <c r="E17413" t="str">
        <f>IF(MOD(D17413,2)=0,"EVEN","ODD")</f>
        <v>ODD</v>
      </c>
      <c r="F17413" t="str">
        <f>IF(D17413&lt;=18,"LOW (1-18)","HIGH (19-36)")</f>
        <v>LOW (1-18)</v>
      </c>
      <c r="G17413">
        <f>INT((D17413-1)/6)+1</f>
        <v>1</v>
      </c>
      <c r="H17413">
        <f>MOD(D17413-1,6)+1</f>
        <v>1</v>
      </c>
      <c r="I17413">
        <f>37-D17413</f>
        <v>36</v>
      </c>
      <c r="J17413">
        <f>ABS(D17413-D17414)</f>
        <v>7</v>
      </c>
      <c r="K17413">
        <f>AVERAGE(D17413:D17417)</f>
        <v>1</v>
      </c>
      <c r="L17413">
        <f>AVERAGE(D17413:D17432)</f>
        <v>1</v>
      </c>
      <c r="M17413">
        <f>K17413-L17413</f>
        <v>0</v>
      </c>
      <c r="N17413" t="str">
        <f>IF(K17413&gt;L17413,"HIGH ZONE BIAS",IF(K17413&lt;L17413,"LOW ZONE BIAS","EQUILIBRIUM"))</f>
        <v>EQUILIBRIUM</v>
      </c>
    </row>
    <row r="17414">
      <c r="A17414">
        <v>10141</v>
      </c>
      <c r="B17414" t="str">
        <v>2011-01-01</v>
      </c>
      <c r="C17414" t="str">
        <v>Midday</v>
      </c>
      <c r="D17414">
        <v>8</v>
      </c>
      <c r="E17414" t="str">
        <f>IF(MOD(D17414,2)=0,"EVEN","ODD")</f>
        <v>EVEN</v>
      </c>
      <c r="F17414" t="str">
        <f>IF(D17414&lt;=18,"LOW (1-18)","HIGH (19-36)")</f>
        <v>LOW (1-18)</v>
      </c>
      <c r="G17414">
        <f>INT((D17414-1)/6)+1</f>
        <v>2</v>
      </c>
      <c r="H17414">
        <f>MOD(D17414-1,6)+1</f>
        <v>2</v>
      </c>
      <c r="I17414">
        <f>37-D17414</f>
        <v>29</v>
      </c>
      <c r="J17414">
        <f>ABS(D17414-D17415)</f>
        <v>9</v>
      </c>
      <c r="K17414">
        <f>AVERAGE(D17414:D17418)</f>
        <v>8</v>
      </c>
      <c r="L17414">
        <f>AVERAGE(D17414:D17433)</f>
        <v>8</v>
      </c>
      <c r="M17414">
        <f>K17414-L17414</f>
        <v>0</v>
      </c>
      <c r="N17414" t="str">
        <f>IF(K17414&gt;L17414,"HIGH ZONE BIAS",IF(K17414&lt;L17414,"LOW ZONE BIAS","EQUILIBRIUM"))</f>
        <v>EQUILIBRIUM</v>
      </c>
    </row>
    <row r="17415">
      <c r="A17415">
        <v>10140</v>
      </c>
      <c r="B17415" t="str">
        <v>2010-12-31</v>
      </c>
      <c r="C17415" t="str">
        <v>Evening</v>
      </c>
      <c r="D17415">
        <v>17</v>
      </c>
      <c r="E17415" t="str">
        <f>IF(MOD(D17415,2)=0,"EVEN","ODD")</f>
        <v>ODD</v>
      </c>
      <c r="F17415" t="str">
        <f>IF(D17415&lt;=18,"LOW (1-18)","HIGH (19-36)")</f>
        <v>LOW (1-18)</v>
      </c>
      <c r="G17415">
        <f>INT((D17415-1)/6)+1</f>
        <v>3</v>
      </c>
      <c r="H17415">
        <f>MOD(D17415-1,6)+1</f>
        <v>5</v>
      </c>
      <c r="I17415">
        <f>37-D17415</f>
        <v>20</v>
      </c>
      <c r="J17415">
        <f>ABS(D17415-D17416)</f>
        <v>10</v>
      </c>
      <c r="K17415">
        <f>AVERAGE(D17415:D17419)</f>
        <v>17</v>
      </c>
      <c r="L17415">
        <f>AVERAGE(D17415:D17434)</f>
        <v>17</v>
      </c>
      <c r="M17415">
        <f>K17415-L17415</f>
        <v>0</v>
      </c>
      <c r="N17415" t="str">
        <f>IF(K17415&gt;L17415,"HIGH ZONE BIAS",IF(K17415&lt;L17415,"LOW ZONE BIAS","EQUILIBRIUM"))</f>
        <v>EQUILIBRIUM</v>
      </c>
    </row>
    <row r="17416">
      <c r="A17416">
        <v>10139</v>
      </c>
      <c r="B17416" t="str">
        <v>2010-12-31</v>
      </c>
      <c r="C17416" t="str">
        <v>Midday</v>
      </c>
      <c r="D17416">
        <v>7</v>
      </c>
      <c r="E17416" t="str">
        <f>IF(MOD(D17416,2)=0,"EVEN","ODD")</f>
        <v>ODD</v>
      </c>
      <c r="F17416" t="str">
        <f>IF(D17416&lt;=18,"LOW (1-18)","HIGH (19-36)")</f>
        <v>LOW (1-18)</v>
      </c>
      <c r="G17416">
        <f>INT((D17416-1)/6)+1</f>
        <v>2</v>
      </c>
      <c r="H17416">
        <f>MOD(D17416-1,6)+1</f>
        <v>1</v>
      </c>
      <c r="I17416">
        <f>37-D17416</f>
        <v>30</v>
      </c>
      <c r="J17416">
        <f>ABS(D17416-D17417)</f>
        <v>0</v>
      </c>
      <c r="K17416">
        <f>AVERAGE(D17416:D17420)</f>
        <v>7</v>
      </c>
      <c r="L17416">
        <f>AVERAGE(D17416:D17435)</f>
        <v>7</v>
      </c>
      <c r="M17416">
        <f>K17416-L17416</f>
        <v>0</v>
      </c>
      <c r="N17416" t="str">
        <f>IF(K17416&gt;L17416,"HIGH ZONE BIAS",IF(K17416&lt;L17416,"LOW ZONE BIAS","EQUILIBRIUM"))</f>
        <v>EQUILIBRIUM</v>
      </c>
    </row>
    <row r="17417">
      <c r="A17417">
        <v>10138</v>
      </c>
      <c r="B17417" t="str">
        <v>2010-12-30</v>
      </c>
      <c r="C17417" t="str">
        <v>Evening</v>
      </c>
      <c r="D17417">
        <v>7</v>
      </c>
      <c r="E17417" t="str">
        <f>IF(MOD(D17417,2)=0,"EVEN","ODD")</f>
        <v>ODD</v>
      </c>
      <c r="F17417" t="str">
        <f>IF(D17417&lt;=18,"LOW (1-18)","HIGH (19-36)")</f>
        <v>LOW (1-18)</v>
      </c>
      <c r="G17417">
        <f>INT((D17417-1)/6)+1</f>
        <v>2</v>
      </c>
      <c r="H17417">
        <f>MOD(D17417-1,6)+1</f>
        <v>1</v>
      </c>
      <c r="I17417">
        <f>37-D17417</f>
        <v>30</v>
      </c>
      <c r="J17417">
        <f>ABS(D17417-D17418)</f>
        <v>16</v>
      </c>
      <c r="K17417">
        <f>AVERAGE(D17417:D17421)</f>
        <v>7</v>
      </c>
      <c r="L17417">
        <f>AVERAGE(D17417:D17436)</f>
        <v>7</v>
      </c>
      <c r="M17417">
        <f>K17417-L17417</f>
        <v>0</v>
      </c>
      <c r="N17417" t="str">
        <f>IF(K17417&gt;L17417,"HIGH ZONE BIAS",IF(K17417&lt;L17417,"LOW ZONE BIAS","EQUILIBRIUM"))</f>
        <v>EQUILIBRIUM</v>
      </c>
    </row>
    <row r="17418">
      <c r="A17418">
        <v>10137</v>
      </c>
      <c r="B17418" t="str">
        <v>2010-12-30</v>
      </c>
      <c r="C17418" t="str">
        <v>Midday</v>
      </c>
      <c r="D17418">
        <v>23</v>
      </c>
      <c r="E17418" t="str">
        <f>IF(MOD(D17418,2)=0,"EVEN","ODD")</f>
        <v>ODD</v>
      </c>
      <c r="F17418" t="str">
        <f>IF(D17418&lt;=18,"LOW (1-18)","HIGH (19-36)")</f>
        <v>HIGH (19-36)</v>
      </c>
      <c r="G17418">
        <f>INT((D17418-1)/6)+1</f>
        <v>4</v>
      </c>
      <c r="H17418">
        <f>MOD(D17418-1,6)+1</f>
        <v>5</v>
      </c>
      <c r="I17418">
        <f>37-D17418</f>
        <v>14</v>
      </c>
      <c r="J17418">
        <f>ABS(D17418-D17419)</f>
        <v>3</v>
      </c>
      <c r="K17418">
        <f>AVERAGE(D17418:D17422)</f>
        <v>23</v>
      </c>
      <c r="L17418">
        <f>AVERAGE(D17418:D17437)</f>
        <v>23</v>
      </c>
      <c r="M17418">
        <f>K17418-L17418</f>
        <v>0</v>
      </c>
      <c r="N17418" t="str">
        <f>IF(K17418&gt;L17418,"HIGH ZONE BIAS",IF(K17418&lt;L17418,"LOW ZONE BIAS","EQUILIBRIUM"))</f>
        <v>EQUILIBRIUM</v>
      </c>
    </row>
    <row r="17419">
      <c r="A17419">
        <v>10136</v>
      </c>
      <c r="B17419" t="str">
        <v>2010-12-29</v>
      </c>
      <c r="C17419" t="str">
        <v>Evening</v>
      </c>
      <c r="D17419">
        <v>20</v>
      </c>
      <c r="E17419" t="str">
        <f>IF(MOD(D17419,2)=0,"EVEN","ODD")</f>
        <v>EVEN</v>
      </c>
      <c r="F17419" t="str">
        <f>IF(D17419&lt;=18,"LOW (1-18)","HIGH (19-36)")</f>
        <v>HIGH (19-36)</v>
      </c>
      <c r="G17419">
        <f>INT((D17419-1)/6)+1</f>
        <v>4</v>
      </c>
      <c r="H17419">
        <f>MOD(D17419-1,6)+1</f>
        <v>2</v>
      </c>
      <c r="I17419">
        <f>37-D17419</f>
        <v>17</v>
      </c>
      <c r="J17419">
        <f>ABS(D17419-D17420)</f>
        <v>14</v>
      </c>
      <c r="K17419">
        <f>AVERAGE(D17419:D17423)</f>
        <v>20</v>
      </c>
      <c r="L17419">
        <f>AVERAGE(D17419:D17438)</f>
        <v>20</v>
      </c>
      <c r="M17419">
        <f>K17419-L17419</f>
        <v>0</v>
      </c>
      <c r="N17419" t="str">
        <f>IF(K17419&gt;L17419,"HIGH ZONE BIAS",IF(K17419&lt;L17419,"LOW ZONE BIAS","EQUILIBRIUM"))</f>
        <v>EQUILIBRIUM</v>
      </c>
    </row>
    <row r="17420">
      <c r="A17420">
        <v>10135</v>
      </c>
      <c r="B17420" t="str">
        <v>2010-12-29</v>
      </c>
      <c r="C17420" t="str">
        <v>Midday</v>
      </c>
      <c r="D17420">
        <v>34</v>
      </c>
      <c r="E17420" t="str">
        <f>IF(MOD(D17420,2)=0,"EVEN","ODD")</f>
        <v>EVEN</v>
      </c>
      <c r="F17420" t="str">
        <f>IF(D17420&lt;=18,"LOW (1-18)","HIGH (19-36)")</f>
        <v>HIGH (19-36)</v>
      </c>
      <c r="G17420">
        <f>INT((D17420-1)/6)+1</f>
        <v>6</v>
      </c>
      <c r="H17420">
        <f>MOD(D17420-1,6)+1</f>
        <v>4</v>
      </c>
      <c r="I17420">
        <f>37-D17420</f>
        <v>3</v>
      </c>
      <c r="J17420">
        <f>ABS(D17420-D17421)</f>
        <v>15</v>
      </c>
      <c r="K17420">
        <f>AVERAGE(D17420:D17424)</f>
        <v>34</v>
      </c>
      <c r="L17420">
        <f>AVERAGE(D17420:D17439)</f>
        <v>34</v>
      </c>
      <c r="M17420">
        <f>K17420-L17420</f>
        <v>0</v>
      </c>
      <c r="N17420" t="str">
        <f>IF(K17420&gt;L17420,"HIGH ZONE BIAS",IF(K17420&lt;L17420,"LOW ZONE BIAS","EQUILIBRIUM"))</f>
        <v>EQUILIBRIUM</v>
      </c>
    </row>
    <row r="17421">
      <c r="A17421">
        <v>10134</v>
      </c>
      <c r="B17421" t="str">
        <v>2010-12-28</v>
      </c>
      <c r="C17421" t="str">
        <v>Evening</v>
      </c>
      <c r="D17421">
        <v>19</v>
      </c>
      <c r="E17421" t="str">
        <f>IF(MOD(D17421,2)=0,"EVEN","ODD")</f>
        <v>ODD</v>
      </c>
      <c r="F17421" t="str">
        <f>IF(D17421&lt;=18,"LOW (1-18)","HIGH (19-36)")</f>
        <v>HIGH (19-36)</v>
      </c>
      <c r="G17421">
        <f>INT((D17421-1)/6)+1</f>
        <v>4</v>
      </c>
      <c r="H17421">
        <f>MOD(D17421-1,6)+1</f>
        <v>1</v>
      </c>
      <c r="I17421">
        <f>37-D17421</f>
        <v>18</v>
      </c>
      <c r="J17421">
        <f>ABS(D17421-D17422)</f>
        <v>13</v>
      </c>
      <c r="K17421">
        <f>AVERAGE(D17421:D17425)</f>
        <v>19</v>
      </c>
      <c r="L17421">
        <f>AVERAGE(D17421:D17440)</f>
        <v>19</v>
      </c>
      <c r="M17421">
        <f>K17421-L17421</f>
        <v>0</v>
      </c>
      <c r="N17421" t="str">
        <f>IF(K17421&gt;L17421,"HIGH ZONE BIAS",IF(K17421&lt;L17421,"LOW ZONE BIAS","EQUILIBRIUM"))</f>
        <v>EQUILIBRIUM</v>
      </c>
    </row>
    <row r="17422">
      <c r="A17422">
        <v>10133</v>
      </c>
      <c r="B17422" t="str">
        <v>2010-12-28</v>
      </c>
      <c r="C17422" t="str">
        <v>Midday</v>
      </c>
      <c r="D17422">
        <v>6</v>
      </c>
      <c r="E17422" t="str">
        <f>IF(MOD(D17422,2)=0,"EVEN","ODD")</f>
        <v>EVEN</v>
      </c>
      <c r="F17422" t="str">
        <f>IF(D17422&lt;=18,"LOW (1-18)","HIGH (19-36)")</f>
        <v>LOW (1-18)</v>
      </c>
      <c r="G17422">
        <f>INT((D17422-1)/6)+1</f>
        <v>1</v>
      </c>
      <c r="H17422">
        <f>MOD(D17422-1,6)+1</f>
        <v>6</v>
      </c>
      <c r="I17422">
        <f>37-D17422</f>
        <v>31</v>
      </c>
      <c r="J17422">
        <f>ABS(D17422-D17423)</f>
        <v>3</v>
      </c>
      <c r="K17422">
        <f>AVERAGE(D17422:D17426)</f>
        <v>6</v>
      </c>
      <c r="L17422">
        <f>AVERAGE(D17422:D17441)</f>
        <v>6</v>
      </c>
      <c r="M17422">
        <f>K17422-L17422</f>
        <v>0</v>
      </c>
      <c r="N17422" t="str">
        <f>IF(K17422&gt;L17422,"HIGH ZONE BIAS",IF(K17422&lt;L17422,"LOW ZONE BIAS","EQUILIBRIUM"))</f>
        <v>EQUILIBRIUM</v>
      </c>
    </row>
    <row r="17423">
      <c r="A17423">
        <v>10132</v>
      </c>
      <c r="B17423" t="str">
        <v>2010-12-27</v>
      </c>
      <c r="C17423" t="str">
        <v>Evening</v>
      </c>
      <c r="D17423">
        <v>9</v>
      </c>
      <c r="E17423" t="str">
        <f>IF(MOD(D17423,2)=0,"EVEN","ODD")</f>
        <v>ODD</v>
      </c>
      <c r="F17423" t="str">
        <f>IF(D17423&lt;=18,"LOW (1-18)","HIGH (19-36)")</f>
        <v>LOW (1-18)</v>
      </c>
      <c r="G17423">
        <f>INT((D17423-1)/6)+1</f>
        <v>2</v>
      </c>
      <c r="H17423">
        <f>MOD(D17423-1,6)+1</f>
        <v>3</v>
      </c>
      <c r="I17423">
        <f>37-D17423</f>
        <v>28</v>
      </c>
      <c r="J17423">
        <f>ABS(D17423-D17424)</f>
        <v>5</v>
      </c>
      <c r="K17423">
        <f>AVERAGE(D17423:D17427)</f>
        <v>9</v>
      </c>
      <c r="L17423">
        <f>AVERAGE(D17423:D17442)</f>
        <v>9</v>
      </c>
      <c r="M17423">
        <f>K17423-L17423</f>
        <v>0</v>
      </c>
      <c r="N17423" t="str">
        <f>IF(K17423&gt;L17423,"HIGH ZONE BIAS",IF(K17423&lt;L17423,"LOW ZONE BIAS","EQUILIBRIUM"))</f>
        <v>EQUILIBRIUM</v>
      </c>
    </row>
    <row r="17424">
      <c r="A17424">
        <v>10131</v>
      </c>
      <c r="B17424" t="str">
        <v>2010-12-27</v>
      </c>
      <c r="C17424" t="str">
        <v>Midday</v>
      </c>
      <c r="D17424">
        <v>4</v>
      </c>
      <c r="E17424" t="str">
        <f>IF(MOD(D17424,2)=0,"EVEN","ODD")</f>
        <v>EVEN</v>
      </c>
      <c r="F17424" t="str">
        <f>IF(D17424&lt;=18,"LOW (1-18)","HIGH (19-36)")</f>
        <v>LOW (1-18)</v>
      </c>
      <c r="G17424">
        <f>INT((D17424-1)/6)+1</f>
        <v>1</v>
      </c>
      <c r="H17424">
        <f>MOD(D17424-1,6)+1</f>
        <v>4</v>
      </c>
      <c r="I17424">
        <f>37-D17424</f>
        <v>33</v>
      </c>
      <c r="J17424">
        <f>ABS(D17424-D17425)</f>
        <v>5</v>
      </c>
      <c r="K17424">
        <f>AVERAGE(D17424:D17428)</f>
        <v>4</v>
      </c>
      <c r="L17424">
        <f>AVERAGE(D17424:D17443)</f>
        <v>4</v>
      </c>
      <c r="M17424">
        <f>K17424-L17424</f>
        <v>0</v>
      </c>
      <c r="N17424" t="str">
        <f>IF(K17424&gt;L17424,"HIGH ZONE BIAS",IF(K17424&lt;L17424,"LOW ZONE BIAS","EQUILIBRIUM"))</f>
        <v>EQUILIBRIUM</v>
      </c>
    </row>
    <row r="17425">
      <c r="A17425">
        <v>10130</v>
      </c>
      <c r="B17425" t="str">
        <v>2010-12-24</v>
      </c>
      <c r="C17425" t="str">
        <v>Evening</v>
      </c>
      <c r="D17425">
        <v>9</v>
      </c>
      <c r="E17425" t="str">
        <f>IF(MOD(D17425,2)=0,"EVEN","ODD")</f>
        <v>ODD</v>
      </c>
      <c r="F17425" t="str">
        <f>IF(D17425&lt;=18,"LOW (1-18)","HIGH (19-36)")</f>
        <v>LOW (1-18)</v>
      </c>
      <c r="G17425">
        <f>INT((D17425-1)/6)+1</f>
        <v>2</v>
      </c>
      <c r="H17425">
        <f>MOD(D17425-1,6)+1</f>
        <v>3</v>
      </c>
      <c r="I17425">
        <f>37-D17425</f>
        <v>28</v>
      </c>
      <c r="J17425">
        <f>ABS(D17425-D17426)</f>
        <v>4</v>
      </c>
      <c r="K17425">
        <f>AVERAGE(D17425:D17429)</f>
        <v>9</v>
      </c>
      <c r="L17425">
        <f>AVERAGE(D17425:D17444)</f>
        <v>9</v>
      </c>
      <c r="M17425">
        <f>K17425-L17425</f>
        <v>0</v>
      </c>
      <c r="N17425" t="str">
        <f>IF(K17425&gt;L17425,"HIGH ZONE BIAS",IF(K17425&lt;L17425,"LOW ZONE BIAS","EQUILIBRIUM"))</f>
        <v>EQUILIBRIUM</v>
      </c>
    </row>
    <row r="17426">
      <c r="A17426">
        <v>10129</v>
      </c>
      <c r="B17426" t="str">
        <v>2010-12-24</v>
      </c>
      <c r="C17426" t="str">
        <v>Midday</v>
      </c>
      <c r="D17426">
        <v>5</v>
      </c>
      <c r="E17426" t="str">
        <f>IF(MOD(D17426,2)=0,"EVEN","ODD")</f>
        <v>ODD</v>
      </c>
      <c r="F17426" t="str">
        <f>IF(D17426&lt;=18,"LOW (1-18)","HIGH (19-36)")</f>
        <v>LOW (1-18)</v>
      </c>
      <c r="G17426">
        <f>INT((D17426-1)/6)+1</f>
        <v>1</v>
      </c>
      <c r="H17426">
        <f>MOD(D17426-1,6)+1</f>
        <v>5</v>
      </c>
      <c r="I17426">
        <f>37-D17426</f>
        <v>32</v>
      </c>
      <c r="J17426">
        <f>ABS(D17426-D17427)</f>
        <v>4</v>
      </c>
      <c r="K17426">
        <f>AVERAGE(D17426:D17430)</f>
        <v>5</v>
      </c>
      <c r="L17426">
        <f>AVERAGE(D17426:D17445)</f>
        <v>5</v>
      </c>
      <c r="M17426">
        <f>K17426-L17426</f>
        <v>0</v>
      </c>
      <c r="N17426" t="str">
        <f>IF(K17426&gt;L17426,"HIGH ZONE BIAS",IF(K17426&lt;L17426,"LOW ZONE BIAS","EQUILIBRIUM"))</f>
        <v>EQUILIBRIUM</v>
      </c>
    </row>
    <row r="17427">
      <c r="A17427">
        <v>10128</v>
      </c>
      <c r="B17427" t="str">
        <v>2010-12-23</v>
      </c>
      <c r="C17427" t="str">
        <v>Evening</v>
      </c>
      <c r="D17427">
        <v>9</v>
      </c>
      <c r="E17427" t="str">
        <f>IF(MOD(D17427,2)=0,"EVEN","ODD")</f>
        <v>ODD</v>
      </c>
      <c r="F17427" t="str">
        <f>IF(D17427&lt;=18,"LOW (1-18)","HIGH (19-36)")</f>
        <v>LOW (1-18)</v>
      </c>
      <c r="G17427">
        <f>INT((D17427-1)/6)+1</f>
        <v>2</v>
      </c>
      <c r="H17427">
        <f>MOD(D17427-1,6)+1</f>
        <v>3</v>
      </c>
      <c r="I17427">
        <f>37-D17427</f>
        <v>28</v>
      </c>
      <c r="J17427">
        <f>ABS(D17427-D17428)</f>
        <v>27</v>
      </c>
      <c r="K17427">
        <f>AVERAGE(D17427:D17431)</f>
        <v>9</v>
      </c>
      <c r="L17427">
        <f>AVERAGE(D17427:D17446)</f>
        <v>9</v>
      </c>
      <c r="M17427">
        <f>K17427-L17427</f>
        <v>0</v>
      </c>
      <c r="N17427" t="str">
        <f>IF(K17427&gt;L17427,"HIGH ZONE BIAS",IF(K17427&lt;L17427,"LOW ZONE BIAS","EQUILIBRIUM"))</f>
        <v>EQUILIBRIUM</v>
      </c>
    </row>
    <row r="17428">
      <c r="A17428">
        <v>10127</v>
      </c>
      <c r="B17428" t="str">
        <v>2010-12-23</v>
      </c>
      <c r="C17428" t="str">
        <v>Midday</v>
      </c>
      <c r="D17428">
        <v>36</v>
      </c>
      <c r="E17428" t="str">
        <f>IF(MOD(D17428,2)=0,"EVEN","ODD")</f>
        <v>EVEN</v>
      </c>
      <c r="F17428" t="str">
        <f>IF(D17428&lt;=18,"LOW (1-18)","HIGH (19-36)")</f>
        <v>HIGH (19-36)</v>
      </c>
      <c r="G17428">
        <f>INT((D17428-1)/6)+1</f>
        <v>6</v>
      </c>
      <c r="H17428">
        <f>MOD(D17428-1,6)+1</f>
        <v>6</v>
      </c>
      <c r="I17428">
        <f>37-D17428</f>
        <v>1</v>
      </c>
      <c r="J17428">
        <f>ABS(D17428-D17429)</f>
        <v>29</v>
      </c>
      <c r="K17428">
        <f>AVERAGE(D17428:D17432)</f>
        <v>36</v>
      </c>
      <c r="L17428">
        <f>AVERAGE(D17428:D17447)</f>
        <v>36</v>
      </c>
      <c r="M17428">
        <f>K17428-L17428</f>
        <v>0</v>
      </c>
      <c r="N17428" t="str">
        <f>IF(K17428&gt;L17428,"HIGH ZONE BIAS",IF(K17428&lt;L17428,"LOW ZONE BIAS","EQUILIBRIUM"))</f>
        <v>EQUILIBRIUM</v>
      </c>
    </row>
    <row r="17429">
      <c r="A17429">
        <v>10126</v>
      </c>
      <c r="B17429" t="str">
        <v>2010-12-22</v>
      </c>
      <c r="C17429" t="str">
        <v>Evening</v>
      </c>
      <c r="D17429">
        <v>7</v>
      </c>
      <c r="E17429" t="str">
        <f>IF(MOD(D17429,2)=0,"EVEN","ODD")</f>
        <v>ODD</v>
      </c>
      <c r="F17429" t="str">
        <f>IF(D17429&lt;=18,"LOW (1-18)","HIGH (19-36)")</f>
        <v>LOW (1-18)</v>
      </c>
      <c r="G17429">
        <f>INT((D17429-1)/6)+1</f>
        <v>2</v>
      </c>
      <c r="H17429">
        <f>MOD(D17429-1,6)+1</f>
        <v>1</v>
      </c>
      <c r="I17429">
        <f>37-D17429</f>
        <v>30</v>
      </c>
      <c r="J17429">
        <f>ABS(D17429-D17430)</f>
        <v>21</v>
      </c>
      <c r="K17429">
        <f>AVERAGE(D17429:D17433)</f>
        <v>7</v>
      </c>
      <c r="L17429">
        <f>AVERAGE(D17429:D17448)</f>
        <v>7</v>
      </c>
      <c r="M17429">
        <f>K17429-L17429</f>
        <v>0</v>
      </c>
      <c r="N17429" t="str">
        <f>IF(K17429&gt;L17429,"HIGH ZONE BIAS",IF(K17429&lt;L17429,"LOW ZONE BIAS","EQUILIBRIUM"))</f>
        <v>EQUILIBRIUM</v>
      </c>
    </row>
    <row r="17430">
      <c r="A17430">
        <v>10125</v>
      </c>
      <c r="B17430" t="str">
        <v>2010-12-22</v>
      </c>
      <c r="C17430" t="str">
        <v>Midday</v>
      </c>
      <c r="D17430">
        <v>28</v>
      </c>
      <c r="E17430" t="str">
        <f>IF(MOD(D17430,2)=0,"EVEN","ODD")</f>
        <v>EVEN</v>
      </c>
      <c r="F17430" t="str">
        <f>IF(D17430&lt;=18,"LOW (1-18)","HIGH (19-36)")</f>
        <v>HIGH (19-36)</v>
      </c>
      <c r="G17430">
        <f>INT((D17430-1)/6)+1</f>
        <v>5</v>
      </c>
      <c r="H17430">
        <f>MOD(D17430-1,6)+1</f>
        <v>4</v>
      </c>
      <c r="I17430">
        <f>37-D17430</f>
        <v>9</v>
      </c>
      <c r="J17430">
        <f>ABS(D17430-D17431)</f>
        <v>27</v>
      </c>
      <c r="K17430">
        <f>AVERAGE(D17430:D17434)</f>
        <v>28</v>
      </c>
      <c r="L17430">
        <f>AVERAGE(D17430:D17449)</f>
        <v>28</v>
      </c>
      <c r="M17430">
        <f>K17430-L17430</f>
        <v>0</v>
      </c>
      <c r="N17430" t="str">
        <f>IF(K17430&gt;L17430,"HIGH ZONE BIAS",IF(K17430&lt;L17430,"LOW ZONE BIAS","EQUILIBRIUM"))</f>
        <v>EQUILIBRIUM</v>
      </c>
    </row>
    <row r="17431">
      <c r="A17431">
        <v>10124</v>
      </c>
      <c r="B17431" t="str">
        <v>2010-12-21</v>
      </c>
      <c r="C17431" t="str">
        <v>Evening</v>
      </c>
      <c r="D17431">
        <v>1</v>
      </c>
      <c r="E17431" t="str">
        <f>IF(MOD(D17431,2)=0,"EVEN","ODD")</f>
        <v>ODD</v>
      </c>
      <c r="F17431" t="str">
        <f>IF(D17431&lt;=18,"LOW (1-18)","HIGH (19-36)")</f>
        <v>LOW (1-18)</v>
      </c>
      <c r="G17431">
        <f>INT((D17431-1)/6)+1</f>
        <v>1</v>
      </c>
      <c r="H17431">
        <f>MOD(D17431-1,6)+1</f>
        <v>1</v>
      </c>
      <c r="I17431">
        <f>37-D17431</f>
        <v>36</v>
      </c>
      <c r="J17431">
        <f>ABS(D17431-D17432)</f>
        <v>18</v>
      </c>
      <c r="K17431">
        <f>AVERAGE(D17431:D17435)</f>
        <v>1</v>
      </c>
      <c r="L17431">
        <f>AVERAGE(D17431:D17450)</f>
        <v>1</v>
      </c>
      <c r="M17431">
        <f>K17431-L17431</f>
        <v>0</v>
      </c>
      <c r="N17431" t="str">
        <f>IF(K17431&gt;L17431,"HIGH ZONE BIAS",IF(K17431&lt;L17431,"LOW ZONE BIAS","EQUILIBRIUM"))</f>
        <v>EQUILIBRIUM</v>
      </c>
    </row>
    <row r="17432">
      <c r="A17432">
        <v>10123</v>
      </c>
      <c r="B17432" t="str">
        <v>2010-12-21</v>
      </c>
      <c r="C17432" t="str">
        <v>Midday</v>
      </c>
      <c r="D17432">
        <v>19</v>
      </c>
      <c r="E17432" t="str">
        <f>IF(MOD(D17432,2)=0,"EVEN","ODD")</f>
        <v>ODD</v>
      </c>
      <c r="F17432" t="str">
        <f>IF(D17432&lt;=18,"LOW (1-18)","HIGH (19-36)")</f>
        <v>HIGH (19-36)</v>
      </c>
      <c r="G17432">
        <f>INT((D17432-1)/6)+1</f>
        <v>4</v>
      </c>
      <c r="H17432">
        <f>MOD(D17432-1,6)+1</f>
        <v>1</v>
      </c>
      <c r="I17432">
        <f>37-D17432</f>
        <v>18</v>
      </c>
      <c r="J17432">
        <f>ABS(D17432-D17433)</f>
        <v>12</v>
      </c>
      <c r="K17432">
        <f>AVERAGE(D17432:D17436)</f>
        <v>19</v>
      </c>
      <c r="L17432">
        <f>AVERAGE(D17432:D17451)</f>
        <v>19</v>
      </c>
      <c r="M17432">
        <f>K17432-L17432</f>
        <v>0</v>
      </c>
      <c r="N17432" t="str">
        <f>IF(K17432&gt;L17432,"HIGH ZONE BIAS",IF(K17432&lt;L17432,"LOW ZONE BIAS","EQUILIBRIUM"))</f>
        <v>EQUILIBRIUM</v>
      </c>
    </row>
    <row r="17433">
      <c r="A17433">
        <v>10122</v>
      </c>
      <c r="B17433" t="str">
        <v>2010-12-20</v>
      </c>
      <c r="C17433" t="str">
        <v>Evening</v>
      </c>
      <c r="D17433">
        <v>31</v>
      </c>
      <c r="E17433" t="str">
        <f>IF(MOD(D17433,2)=0,"EVEN","ODD")</f>
        <v>ODD</v>
      </c>
      <c r="F17433" t="str">
        <f>IF(D17433&lt;=18,"LOW (1-18)","HIGH (19-36)")</f>
        <v>HIGH (19-36)</v>
      </c>
      <c r="G17433">
        <f>INT((D17433-1)/6)+1</f>
        <v>6</v>
      </c>
      <c r="H17433">
        <f>MOD(D17433-1,6)+1</f>
        <v>1</v>
      </c>
      <c r="I17433">
        <f>37-D17433</f>
        <v>6</v>
      </c>
      <c r="J17433">
        <f>ABS(D17433-D17434)</f>
        <v>5</v>
      </c>
      <c r="K17433">
        <f>AVERAGE(D17433:D17437)</f>
        <v>31</v>
      </c>
      <c r="L17433">
        <f>AVERAGE(D17433:D17452)</f>
        <v>31</v>
      </c>
      <c r="M17433">
        <f>K17433-L17433</f>
        <v>0</v>
      </c>
      <c r="N17433" t="str">
        <f>IF(K17433&gt;L17433,"HIGH ZONE BIAS",IF(K17433&lt;L17433,"LOW ZONE BIAS","EQUILIBRIUM"))</f>
        <v>EQUILIBRIUM</v>
      </c>
    </row>
    <row r="17434">
      <c r="A17434">
        <v>10121</v>
      </c>
      <c r="B17434" t="str">
        <v>2010-12-20</v>
      </c>
      <c r="C17434" t="str">
        <v>Midday</v>
      </c>
      <c r="D17434">
        <v>26</v>
      </c>
      <c r="E17434" t="str">
        <f>IF(MOD(D17434,2)=0,"EVEN","ODD")</f>
        <v>EVEN</v>
      </c>
      <c r="F17434" t="str">
        <f>IF(D17434&lt;=18,"LOW (1-18)","HIGH (19-36)")</f>
        <v>HIGH (19-36)</v>
      </c>
      <c r="G17434">
        <f>INT((D17434-1)/6)+1</f>
        <v>5</v>
      </c>
      <c r="H17434">
        <f>MOD(D17434-1,6)+1</f>
        <v>2</v>
      </c>
      <c r="I17434">
        <f>37-D17434</f>
        <v>11</v>
      </c>
      <c r="J17434">
        <f>ABS(D17434-D17435)</f>
        <v>1</v>
      </c>
      <c r="K17434">
        <f>AVERAGE(D17434:D17438)</f>
        <v>26</v>
      </c>
      <c r="L17434">
        <f>AVERAGE(D17434:D17453)</f>
        <v>26</v>
      </c>
      <c r="M17434">
        <f>K17434-L17434</f>
        <v>0</v>
      </c>
      <c r="N17434" t="str">
        <f>IF(K17434&gt;L17434,"HIGH ZONE BIAS",IF(K17434&lt;L17434,"LOW ZONE BIAS","EQUILIBRIUM"))</f>
        <v>EQUILIBRIUM</v>
      </c>
    </row>
    <row r="17435">
      <c r="A17435">
        <v>10120</v>
      </c>
      <c r="B17435" t="str">
        <v>2010-12-18</v>
      </c>
      <c r="C17435" t="str">
        <v>Evening</v>
      </c>
      <c r="D17435">
        <v>27</v>
      </c>
      <c r="E17435" t="str">
        <f>IF(MOD(D17435,2)=0,"EVEN","ODD")</f>
        <v>ODD</v>
      </c>
      <c r="F17435" t="str">
        <f>IF(D17435&lt;=18,"LOW (1-18)","HIGH (19-36)")</f>
        <v>HIGH (19-36)</v>
      </c>
      <c r="G17435">
        <f>INT((D17435-1)/6)+1</f>
        <v>5</v>
      </c>
      <c r="H17435">
        <f>MOD(D17435-1,6)+1</f>
        <v>3</v>
      </c>
      <c r="I17435">
        <f>37-D17435</f>
        <v>10</v>
      </c>
      <c r="J17435">
        <f>ABS(D17435-D17436)</f>
        <v>2</v>
      </c>
      <c r="K17435">
        <f>AVERAGE(D17435:D17439)</f>
        <v>27</v>
      </c>
      <c r="L17435">
        <f>AVERAGE(D17435:D17454)</f>
        <v>27</v>
      </c>
      <c r="M17435">
        <f>K17435-L17435</f>
        <v>0</v>
      </c>
      <c r="N17435" t="str">
        <f>IF(K17435&gt;L17435,"HIGH ZONE BIAS",IF(K17435&lt;L17435,"LOW ZONE BIAS","EQUILIBRIUM"))</f>
        <v>EQUILIBRIUM</v>
      </c>
    </row>
    <row r="17436">
      <c r="A17436">
        <v>10119</v>
      </c>
      <c r="B17436" t="str">
        <v>2010-12-18</v>
      </c>
      <c r="C17436" t="str">
        <v>Midday</v>
      </c>
      <c r="D17436">
        <v>25</v>
      </c>
      <c r="E17436" t="str">
        <f>IF(MOD(D17436,2)=0,"EVEN","ODD")</f>
        <v>ODD</v>
      </c>
      <c r="F17436" t="str">
        <f>IF(D17436&lt;=18,"LOW (1-18)","HIGH (19-36)")</f>
        <v>HIGH (19-36)</v>
      </c>
      <c r="G17436">
        <f>INT((D17436-1)/6)+1</f>
        <v>5</v>
      </c>
      <c r="H17436">
        <f>MOD(D17436-1,6)+1</f>
        <v>1</v>
      </c>
      <c r="I17436">
        <f>37-D17436</f>
        <v>12</v>
      </c>
      <c r="J17436">
        <f>ABS(D17436-D17437)</f>
        <v>15</v>
      </c>
      <c r="K17436">
        <f>AVERAGE(D17436:D17440)</f>
        <v>25</v>
      </c>
      <c r="L17436">
        <f>AVERAGE(D17436:D17455)</f>
        <v>25</v>
      </c>
      <c r="M17436">
        <f>K17436-L17436</f>
        <v>0</v>
      </c>
      <c r="N17436" t="str">
        <f>IF(K17436&gt;L17436,"HIGH ZONE BIAS",IF(K17436&lt;L17436,"LOW ZONE BIAS","EQUILIBRIUM"))</f>
        <v>EQUILIBRIUM</v>
      </c>
    </row>
    <row r="17437">
      <c r="A17437">
        <v>10118</v>
      </c>
      <c r="B17437" t="str">
        <v>2010-12-17</v>
      </c>
      <c r="C17437" t="str">
        <v>Evening</v>
      </c>
      <c r="D17437">
        <v>10</v>
      </c>
      <c r="E17437" t="str">
        <f>IF(MOD(D17437,2)=0,"EVEN","ODD")</f>
        <v>EVEN</v>
      </c>
      <c r="F17437" t="str">
        <f>IF(D17437&lt;=18,"LOW (1-18)","HIGH (19-36)")</f>
        <v>LOW (1-18)</v>
      </c>
      <c r="G17437">
        <f>INT((D17437-1)/6)+1</f>
        <v>2</v>
      </c>
      <c r="H17437">
        <f>MOD(D17437-1,6)+1</f>
        <v>4</v>
      </c>
      <c r="I17437">
        <f>37-D17437</f>
        <v>27</v>
      </c>
      <c r="J17437">
        <f>ABS(D17437-D17438)</f>
        <v>6</v>
      </c>
      <c r="K17437">
        <f>AVERAGE(D17437:D17441)</f>
        <v>10</v>
      </c>
      <c r="L17437">
        <f>AVERAGE(D17437:D17456)</f>
        <v>10</v>
      </c>
      <c r="M17437">
        <f>K17437-L17437</f>
        <v>0</v>
      </c>
      <c r="N17437" t="str">
        <f>IF(K17437&gt;L17437,"HIGH ZONE BIAS",IF(K17437&lt;L17437,"LOW ZONE BIAS","EQUILIBRIUM"))</f>
        <v>EQUILIBRIUM</v>
      </c>
    </row>
    <row r="17438">
      <c r="A17438">
        <v>10117</v>
      </c>
      <c r="B17438" t="str">
        <v>2010-12-17</v>
      </c>
      <c r="C17438" t="str">
        <v>Midday</v>
      </c>
      <c r="D17438">
        <v>4</v>
      </c>
      <c r="E17438" t="str">
        <f>IF(MOD(D17438,2)=0,"EVEN","ODD")</f>
        <v>EVEN</v>
      </c>
      <c r="F17438" t="str">
        <f>IF(D17438&lt;=18,"LOW (1-18)","HIGH (19-36)")</f>
        <v>LOW (1-18)</v>
      </c>
      <c r="G17438">
        <f>INT((D17438-1)/6)+1</f>
        <v>1</v>
      </c>
      <c r="H17438">
        <f>MOD(D17438-1,6)+1</f>
        <v>4</v>
      </c>
      <c r="I17438">
        <f>37-D17438</f>
        <v>33</v>
      </c>
      <c r="J17438">
        <f>ABS(D17438-D17439)</f>
        <v>15</v>
      </c>
      <c r="K17438">
        <f>AVERAGE(D17438:D17442)</f>
        <v>4</v>
      </c>
      <c r="L17438">
        <f>AVERAGE(D17438:D17457)</f>
        <v>4</v>
      </c>
      <c r="M17438">
        <f>K17438-L17438</f>
        <v>0</v>
      </c>
      <c r="N17438" t="str">
        <f>IF(K17438&gt;L17438,"HIGH ZONE BIAS",IF(K17438&lt;L17438,"LOW ZONE BIAS","EQUILIBRIUM"))</f>
        <v>EQUILIBRIUM</v>
      </c>
    </row>
    <row r="17439">
      <c r="A17439">
        <v>10116</v>
      </c>
      <c r="B17439" t="str">
        <v>2010-12-16</v>
      </c>
      <c r="C17439" t="str">
        <v>Evening</v>
      </c>
      <c r="D17439">
        <v>19</v>
      </c>
      <c r="E17439" t="str">
        <f>IF(MOD(D17439,2)=0,"EVEN","ODD")</f>
        <v>ODD</v>
      </c>
      <c r="F17439" t="str">
        <f>IF(D17439&lt;=18,"LOW (1-18)","HIGH (19-36)")</f>
        <v>HIGH (19-36)</v>
      </c>
      <c r="G17439">
        <f>INT((D17439-1)/6)+1</f>
        <v>4</v>
      </c>
      <c r="H17439">
        <f>MOD(D17439-1,6)+1</f>
        <v>1</v>
      </c>
      <c r="I17439">
        <f>37-D17439</f>
        <v>18</v>
      </c>
      <c r="J17439">
        <f>ABS(D17439-D17440)</f>
        <v>7</v>
      </c>
      <c r="K17439">
        <f>AVERAGE(D17439:D17443)</f>
        <v>19</v>
      </c>
      <c r="L17439">
        <f>AVERAGE(D17439:D17458)</f>
        <v>19</v>
      </c>
      <c r="M17439">
        <f>K17439-L17439</f>
        <v>0</v>
      </c>
      <c r="N17439" t="str">
        <f>IF(K17439&gt;L17439,"HIGH ZONE BIAS",IF(K17439&lt;L17439,"LOW ZONE BIAS","EQUILIBRIUM"))</f>
        <v>EQUILIBRIUM</v>
      </c>
    </row>
    <row r="17440">
      <c r="A17440">
        <v>10115</v>
      </c>
      <c r="B17440" t="str">
        <v>2010-12-16</v>
      </c>
      <c r="C17440" t="str">
        <v>Midday</v>
      </c>
      <c r="D17440">
        <v>26</v>
      </c>
      <c r="E17440" t="str">
        <f>IF(MOD(D17440,2)=0,"EVEN","ODD")</f>
        <v>EVEN</v>
      </c>
      <c r="F17440" t="str">
        <f>IF(D17440&lt;=18,"LOW (1-18)","HIGH (19-36)")</f>
        <v>HIGH (19-36)</v>
      </c>
      <c r="G17440">
        <f>INT((D17440-1)/6)+1</f>
        <v>5</v>
      </c>
      <c r="H17440">
        <f>MOD(D17440-1,6)+1</f>
        <v>2</v>
      </c>
      <c r="I17440">
        <f>37-D17440</f>
        <v>11</v>
      </c>
      <c r="J17440">
        <f>ABS(D17440-D17441)</f>
        <v>5</v>
      </c>
      <c r="K17440">
        <f>AVERAGE(D17440:D17444)</f>
        <v>26</v>
      </c>
      <c r="L17440">
        <f>AVERAGE(D17440:D17459)</f>
        <v>26</v>
      </c>
      <c r="M17440">
        <f>K17440-L17440</f>
        <v>0</v>
      </c>
      <c r="N17440" t="str">
        <f>IF(K17440&gt;L17440,"HIGH ZONE BIAS",IF(K17440&lt;L17440,"LOW ZONE BIAS","EQUILIBRIUM"))</f>
        <v>EQUILIBRIUM</v>
      </c>
    </row>
    <row r="17441">
      <c r="A17441">
        <v>10114</v>
      </c>
      <c r="B17441" t="str">
        <v>2010-12-15</v>
      </c>
      <c r="C17441" t="str">
        <v>Evening</v>
      </c>
      <c r="D17441">
        <v>31</v>
      </c>
      <c r="E17441" t="str">
        <f>IF(MOD(D17441,2)=0,"EVEN","ODD")</f>
        <v>ODD</v>
      </c>
      <c r="F17441" t="str">
        <f>IF(D17441&lt;=18,"LOW (1-18)","HIGH (19-36)")</f>
        <v>HIGH (19-36)</v>
      </c>
      <c r="G17441">
        <f>INT((D17441-1)/6)+1</f>
        <v>6</v>
      </c>
      <c r="H17441">
        <f>MOD(D17441-1,6)+1</f>
        <v>1</v>
      </c>
      <c r="I17441">
        <f>37-D17441</f>
        <v>6</v>
      </c>
      <c r="J17441">
        <f>ABS(D17441-D17442)</f>
        <v>2</v>
      </c>
      <c r="K17441">
        <f>AVERAGE(D17441:D17445)</f>
        <v>31</v>
      </c>
      <c r="L17441">
        <f>AVERAGE(D17441:D17460)</f>
        <v>31</v>
      </c>
      <c r="M17441">
        <f>K17441-L17441</f>
        <v>0</v>
      </c>
      <c r="N17441" t="str">
        <f>IF(K17441&gt;L17441,"HIGH ZONE BIAS",IF(K17441&lt;L17441,"LOW ZONE BIAS","EQUILIBRIUM"))</f>
        <v>EQUILIBRIUM</v>
      </c>
    </row>
    <row r="17442">
      <c r="A17442">
        <v>10113</v>
      </c>
      <c r="B17442" t="str">
        <v>2010-12-15</v>
      </c>
      <c r="C17442" t="str">
        <v>Midday</v>
      </c>
      <c r="D17442">
        <v>33</v>
      </c>
      <c r="E17442" t="str">
        <f>IF(MOD(D17442,2)=0,"EVEN","ODD")</f>
        <v>ODD</v>
      </c>
      <c r="F17442" t="str">
        <f>IF(D17442&lt;=18,"LOW (1-18)","HIGH (19-36)")</f>
        <v>HIGH (19-36)</v>
      </c>
      <c r="G17442">
        <f>INT((D17442-1)/6)+1</f>
        <v>6</v>
      </c>
      <c r="H17442">
        <f>MOD(D17442-1,6)+1</f>
        <v>3</v>
      </c>
      <c r="I17442">
        <f>37-D17442</f>
        <v>4</v>
      </c>
      <c r="J17442">
        <f>ABS(D17442-D17443)</f>
        <v>18</v>
      </c>
      <c r="K17442">
        <f>AVERAGE(D17442:D17446)</f>
        <v>33</v>
      </c>
      <c r="L17442">
        <f>AVERAGE(D17442:D17461)</f>
        <v>33</v>
      </c>
      <c r="M17442">
        <f>K17442-L17442</f>
        <v>0</v>
      </c>
      <c r="N17442" t="str">
        <f>IF(K17442&gt;L17442,"HIGH ZONE BIAS",IF(K17442&lt;L17442,"LOW ZONE BIAS","EQUILIBRIUM"))</f>
        <v>EQUILIBRIUM</v>
      </c>
    </row>
    <row r="17443">
      <c r="A17443">
        <v>10112</v>
      </c>
      <c r="B17443" t="str">
        <v>2010-12-14</v>
      </c>
      <c r="C17443" t="str">
        <v>Evening</v>
      </c>
      <c r="D17443">
        <v>15</v>
      </c>
      <c r="E17443" t="str">
        <f>IF(MOD(D17443,2)=0,"EVEN","ODD")</f>
        <v>ODD</v>
      </c>
      <c r="F17443" t="str">
        <f>IF(D17443&lt;=18,"LOW (1-18)","HIGH (19-36)")</f>
        <v>LOW (1-18)</v>
      </c>
      <c r="G17443">
        <f>INT((D17443-1)/6)+1</f>
        <v>3</v>
      </c>
      <c r="H17443">
        <f>MOD(D17443-1,6)+1</f>
        <v>3</v>
      </c>
      <c r="I17443">
        <f>37-D17443</f>
        <v>22</v>
      </c>
      <c r="J17443">
        <f>ABS(D17443-D17444)</f>
        <v>7</v>
      </c>
      <c r="K17443">
        <f>AVERAGE(D17443:D17447)</f>
        <v>15</v>
      </c>
      <c r="L17443">
        <f>AVERAGE(D17443:D17462)</f>
        <v>15</v>
      </c>
      <c r="M17443">
        <f>K17443-L17443</f>
        <v>0</v>
      </c>
      <c r="N17443" t="str">
        <f>IF(K17443&gt;L17443,"HIGH ZONE BIAS",IF(K17443&lt;L17443,"LOW ZONE BIAS","EQUILIBRIUM"))</f>
        <v>EQUILIBRIUM</v>
      </c>
    </row>
    <row r="17444">
      <c r="A17444">
        <v>10111</v>
      </c>
      <c r="B17444" t="str">
        <v>2010-12-14</v>
      </c>
      <c r="C17444" t="str">
        <v>Midday</v>
      </c>
      <c r="D17444">
        <v>8</v>
      </c>
      <c r="E17444" t="str">
        <f>IF(MOD(D17444,2)=0,"EVEN","ODD")</f>
        <v>EVEN</v>
      </c>
      <c r="F17444" t="str">
        <f>IF(D17444&lt;=18,"LOW (1-18)","HIGH (19-36)")</f>
        <v>LOW (1-18)</v>
      </c>
      <c r="G17444">
        <f>INT((D17444-1)/6)+1</f>
        <v>2</v>
      </c>
      <c r="H17444">
        <f>MOD(D17444-1,6)+1</f>
        <v>2</v>
      </c>
      <c r="I17444">
        <f>37-D17444</f>
        <v>29</v>
      </c>
      <c r="J17444">
        <f>ABS(D17444-D17445)</f>
        <v>4</v>
      </c>
      <c r="K17444">
        <f>AVERAGE(D17444:D17448)</f>
        <v>8</v>
      </c>
      <c r="L17444">
        <f>AVERAGE(D17444:D17463)</f>
        <v>8</v>
      </c>
      <c r="M17444">
        <f>K17444-L17444</f>
        <v>0</v>
      </c>
      <c r="N17444" t="str">
        <f>IF(K17444&gt;L17444,"HIGH ZONE BIAS",IF(K17444&lt;L17444,"LOW ZONE BIAS","EQUILIBRIUM"))</f>
        <v>EQUILIBRIUM</v>
      </c>
    </row>
    <row r="17445">
      <c r="A17445">
        <v>10110</v>
      </c>
      <c r="B17445" t="str">
        <v>2010-12-13</v>
      </c>
      <c r="C17445" t="str">
        <v>Evening</v>
      </c>
      <c r="D17445">
        <v>4</v>
      </c>
      <c r="E17445" t="str">
        <f>IF(MOD(D17445,2)=0,"EVEN","ODD")</f>
        <v>EVEN</v>
      </c>
      <c r="F17445" t="str">
        <f>IF(D17445&lt;=18,"LOW (1-18)","HIGH (19-36)")</f>
        <v>LOW (1-18)</v>
      </c>
      <c r="G17445">
        <f>INT((D17445-1)/6)+1</f>
        <v>1</v>
      </c>
      <c r="H17445">
        <f>MOD(D17445-1,6)+1</f>
        <v>4</v>
      </c>
      <c r="I17445">
        <f>37-D17445</f>
        <v>33</v>
      </c>
      <c r="J17445">
        <f>ABS(D17445-D17446)</f>
        <v>23</v>
      </c>
      <c r="K17445">
        <f>AVERAGE(D17445:D17449)</f>
        <v>4</v>
      </c>
      <c r="L17445">
        <f>AVERAGE(D17445:D17464)</f>
        <v>4</v>
      </c>
      <c r="M17445">
        <f>K17445-L17445</f>
        <v>0</v>
      </c>
      <c r="N17445" t="str">
        <f>IF(K17445&gt;L17445,"HIGH ZONE BIAS",IF(K17445&lt;L17445,"LOW ZONE BIAS","EQUILIBRIUM"))</f>
        <v>EQUILIBRIUM</v>
      </c>
    </row>
    <row r="17446">
      <c r="A17446">
        <v>10109</v>
      </c>
      <c r="B17446" t="str">
        <v>2010-12-13</v>
      </c>
      <c r="C17446" t="str">
        <v>Midday</v>
      </c>
      <c r="D17446">
        <v>27</v>
      </c>
      <c r="E17446" t="str">
        <f>IF(MOD(D17446,2)=0,"EVEN","ODD")</f>
        <v>ODD</v>
      </c>
      <c r="F17446" t="str">
        <f>IF(D17446&lt;=18,"LOW (1-18)","HIGH (19-36)")</f>
        <v>HIGH (19-36)</v>
      </c>
      <c r="G17446">
        <f>INT((D17446-1)/6)+1</f>
        <v>5</v>
      </c>
      <c r="H17446">
        <f>MOD(D17446-1,6)+1</f>
        <v>3</v>
      </c>
      <c r="I17446">
        <f>37-D17446</f>
        <v>10</v>
      </c>
      <c r="J17446">
        <f>ABS(D17446-D17447)</f>
        <v>19</v>
      </c>
      <c r="K17446">
        <f>AVERAGE(D17446:D17450)</f>
        <v>27</v>
      </c>
      <c r="L17446">
        <f>AVERAGE(D17446:D17465)</f>
        <v>27</v>
      </c>
      <c r="M17446">
        <f>K17446-L17446</f>
        <v>0</v>
      </c>
      <c r="N17446" t="str">
        <f>IF(K17446&gt;L17446,"HIGH ZONE BIAS",IF(K17446&lt;L17446,"LOW ZONE BIAS","EQUILIBRIUM"))</f>
        <v>EQUILIBRIUM</v>
      </c>
    </row>
    <row r="17447">
      <c r="A17447">
        <v>10108</v>
      </c>
      <c r="B17447" t="str">
        <v>2010-12-11</v>
      </c>
      <c r="C17447" t="str">
        <v>Evening</v>
      </c>
      <c r="D17447">
        <v>8</v>
      </c>
      <c r="E17447" t="str">
        <f>IF(MOD(D17447,2)=0,"EVEN","ODD")</f>
        <v>EVEN</v>
      </c>
      <c r="F17447" t="str">
        <f>IF(D17447&lt;=18,"LOW (1-18)","HIGH (19-36)")</f>
        <v>LOW (1-18)</v>
      </c>
      <c r="G17447">
        <f>INT((D17447-1)/6)+1</f>
        <v>2</v>
      </c>
      <c r="H17447">
        <f>MOD(D17447-1,6)+1</f>
        <v>2</v>
      </c>
      <c r="I17447">
        <f>37-D17447</f>
        <v>29</v>
      </c>
      <c r="J17447">
        <f>ABS(D17447-D17448)</f>
        <v>6</v>
      </c>
      <c r="K17447">
        <f>AVERAGE(D17447:D17451)</f>
        <v>8</v>
      </c>
      <c r="L17447">
        <f>AVERAGE(D17447:D17466)</f>
        <v>8</v>
      </c>
      <c r="M17447">
        <f>K17447-L17447</f>
        <v>0</v>
      </c>
      <c r="N17447" t="str">
        <f>IF(K17447&gt;L17447,"HIGH ZONE BIAS",IF(K17447&lt;L17447,"LOW ZONE BIAS","EQUILIBRIUM"))</f>
        <v>EQUILIBRIUM</v>
      </c>
    </row>
    <row r="17448">
      <c r="A17448">
        <v>10107</v>
      </c>
      <c r="B17448" t="str">
        <v>2010-12-11</v>
      </c>
      <c r="C17448" t="str">
        <v>Midday</v>
      </c>
      <c r="D17448">
        <v>14</v>
      </c>
      <c r="E17448" t="str">
        <f>IF(MOD(D17448,2)=0,"EVEN","ODD")</f>
        <v>EVEN</v>
      </c>
      <c r="F17448" t="str">
        <f>IF(D17448&lt;=18,"LOW (1-18)","HIGH (19-36)")</f>
        <v>LOW (1-18)</v>
      </c>
      <c r="G17448">
        <f>INT((D17448-1)/6)+1</f>
        <v>3</v>
      </c>
      <c r="H17448">
        <f>MOD(D17448-1,6)+1</f>
        <v>2</v>
      </c>
      <c r="I17448">
        <f>37-D17448</f>
        <v>23</v>
      </c>
      <c r="J17448">
        <f>ABS(D17448-D17449)</f>
        <v>3</v>
      </c>
      <c r="K17448">
        <f>AVERAGE(D17448:D17452)</f>
        <v>14</v>
      </c>
      <c r="L17448">
        <f>AVERAGE(D17448:D17467)</f>
        <v>14</v>
      </c>
      <c r="M17448">
        <f>K17448-L17448</f>
        <v>0</v>
      </c>
      <c r="N17448" t="str">
        <f>IF(K17448&gt;L17448,"HIGH ZONE BIAS",IF(K17448&lt;L17448,"LOW ZONE BIAS","EQUILIBRIUM"))</f>
        <v>EQUILIBRIUM</v>
      </c>
    </row>
    <row r="17449">
      <c r="A17449">
        <v>10106</v>
      </c>
      <c r="B17449" t="str">
        <v>2010-12-10</v>
      </c>
      <c r="C17449" t="str">
        <v>Evening</v>
      </c>
      <c r="D17449">
        <v>11</v>
      </c>
      <c r="E17449" t="str">
        <f>IF(MOD(D17449,2)=0,"EVEN","ODD")</f>
        <v>ODD</v>
      </c>
      <c r="F17449" t="str">
        <f>IF(D17449&lt;=18,"LOW (1-18)","HIGH (19-36)")</f>
        <v>LOW (1-18)</v>
      </c>
      <c r="G17449">
        <f>INT((D17449-1)/6)+1</f>
        <v>2</v>
      </c>
      <c r="H17449">
        <f>MOD(D17449-1,6)+1</f>
        <v>5</v>
      </c>
      <c r="I17449">
        <f>37-D17449</f>
        <v>26</v>
      </c>
      <c r="J17449">
        <f>ABS(D17449-D17450)</f>
        <v>24</v>
      </c>
      <c r="K17449">
        <f>AVERAGE(D17449:D17453)</f>
        <v>11</v>
      </c>
      <c r="L17449">
        <f>AVERAGE(D17449:D17468)</f>
        <v>11</v>
      </c>
      <c r="M17449">
        <f>K17449-L17449</f>
        <v>0</v>
      </c>
      <c r="N17449" t="str">
        <f>IF(K17449&gt;L17449,"HIGH ZONE BIAS",IF(K17449&lt;L17449,"LOW ZONE BIAS","EQUILIBRIUM"))</f>
        <v>EQUILIBRIUM</v>
      </c>
    </row>
    <row r="17450">
      <c r="A17450">
        <v>10105</v>
      </c>
      <c r="B17450" t="str">
        <v>2010-12-10</v>
      </c>
      <c r="C17450" t="str">
        <v>Midday</v>
      </c>
      <c r="D17450">
        <v>35</v>
      </c>
      <c r="E17450" t="str">
        <f>IF(MOD(D17450,2)=0,"EVEN","ODD")</f>
        <v>ODD</v>
      </c>
      <c r="F17450" t="str">
        <f>IF(D17450&lt;=18,"LOW (1-18)","HIGH (19-36)")</f>
        <v>HIGH (19-36)</v>
      </c>
      <c r="G17450">
        <f>INT((D17450-1)/6)+1</f>
        <v>6</v>
      </c>
      <c r="H17450">
        <f>MOD(D17450-1,6)+1</f>
        <v>5</v>
      </c>
      <c r="I17450">
        <f>37-D17450</f>
        <v>2</v>
      </c>
      <c r="J17450">
        <f>ABS(D17450-D17451)</f>
        <v>24</v>
      </c>
      <c r="K17450">
        <f>AVERAGE(D17450:D17454)</f>
        <v>35</v>
      </c>
      <c r="L17450">
        <f>AVERAGE(D17450:D17469)</f>
        <v>35</v>
      </c>
      <c r="M17450">
        <f>K17450-L17450</f>
        <v>0</v>
      </c>
      <c r="N17450" t="str">
        <f>IF(K17450&gt;L17450,"HIGH ZONE BIAS",IF(K17450&lt;L17450,"LOW ZONE BIAS","EQUILIBRIUM"))</f>
        <v>EQUILIBRIUM</v>
      </c>
    </row>
    <row r="17451">
      <c r="A17451">
        <v>10104</v>
      </c>
      <c r="B17451" t="str">
        <v>2010-12-09</v>
      </c>
      <c r="C17451" t="str">
        <v>Evening</v>
      </c>
      <c r="D17451">
        <v>11</v>
      </c>
      <c r="E17451" t="str">
        <f>IF(MOD(D17451,2)=0,"EVEN","ODD")</f>
        <v>ODD</v>
      </c>
      <c r="F17451" t="str">
        <f>IF(D17451&lt;=18,"LOW (1-18)","HIGH (19-36)")</f>
        <v>LOW (1-18)</v>
      </c>
      <c r="G17451">
        <f>INT((D17451-1)/6)+1</f>
        <v>2</v>
      </c>
      <c r="H17451">
        <f>MOD(D17451-1,6)+1</f>
        <v>5</v>
      </c>
      <c r="I17451">
        <f>37-D17451</f>
        <v>26</v>
      </c>
      <c r="J17451">
        <f>ABS(D17451-D17452)</f>
        <v>23</v>
      </c>
      <c r="K17451">
        <f>AVERAGE(D17451:D17455)</f>
        <v>11</v>
      </c>
      <c r="L17451">
        <f>AVERAGE(D17451:D17470)</f>
        <v>11</v>
      </c>
      <c r="M17451">
        <f>K17451-L17451</f>
        <v>0</v>
      </c>
      <c r="N17451" t="str">
        <f>IF(K17451&gt;L17451,"HIGH ZONE BIAS",IF(K17451&lt;L17451,"LOW ZONE BIAS","EQUILIBRIUM"))</f>
        <v>EQUILIBRIUM</v>
      </c>
    </row>
    <row r="17452">
      <c r="A17452">
        <v>10103</v>
      </c>
      <c r="B17452" t="str">
        <v>2010-12-09</v>
      </c>
      <c r="C17452" t="str">
        <v>Midday</v>
      </c>
      <c r="D17452">
        <v>34</v>
      </c>
      <c r="E17452" t="str">
        <f>IF(MOD(D17452,2)=0,"EVEN","ODD")</f>
        <v>EVEN</v>
      </c>
      <c r="F17452" t="str">
        <f>IF(D17452&lt;=18,"LOW (1-18)","HIGH (19-36)")</f>
        <v>HIGH (19-36)</v>
      </c>
      <c r="G17452">
        <f>INT((D17452-1)/6)+1</f>
        <v>6</v>
      </c>
      <c r="H17452">
        <f>MOD(D17452-1,6)+1</f>
        <v>4</v>
      </c>
      <c r="I17452">
        <f>37-D17452</f>
        <v>3</v>
      </c>
      <c r="J17452">
        <f>ABS(D17452-D17453)</f>
        <v>13</v>
      </c>
      <c r="K17452">
        <f>AVERAGE(D17452:D17456)</f>
        <v>34</v>
      </c>
      <c r="L17452">
        <f>AVERAGE(D17452:D17471)</f>
        <v>34</v>
      </c>
      <c r="M17452">
        <f>K17452-L17452</f>
        <v>0</v>
      </c>
      <c r="N17452" t="str">
        <f>IF(K17452&gt;L17452,"HIGH ZONE BIAS",IF(K17452&lt;L17452,"LOW ZONE BIAS","EQUILIBRIUM"))</f>
        <v>EQUILIBRIUM</v>
      </c>
    </row>
    <row r="17453">
      <c r="A17453">
        <v>10102</v>
      </c>
      <c r="B17453" t="str">
        <v>2010-12-08</v>
      </c>
      <c r="C17453" t="str">
        <v>Evening</v>
      </c>
      <c r="D17453">
        <v>21</v>
      </c>
      <c r="E17453" t="str">
        <f>IF(MOD(D17453,2)=0,"EVEN","ODD")</f>
        <v>ODD</v>
      </c>
      <c r="F17453" t="str">
        <f>IF(D17453&lt;=18,"LOW (1-18)","HIGH (19-36)")</f>
        <v>HIGH (19-36)</v>
      </c>
      <c r="G17453">
        <f>INT((D17453-1)/6)+1</f>
        <v>4</v>
      </c>
      <c r="H17453">
        <f>MOD(D17453-1,6)+1</f>
        <v>3</v>
      </c>
      <c r="I17453">
        <f>37-D17453</f>
        <v>16</v>
      </c>
      <c r="J17453">
        <f>ABS(D17453-D17454)</f>
        <v>6</v>
      </c>
      <c r="K17453">
        <f>AVERAGE(D17453:D17457)</f>
        <v>21</v>
      </c>
      <c r="L17453">
        <f>AVERAGE(D17453:D17472)</f>
        <v>21</v>
      </c>
      <c r="M17453">
        <f>K17453-L17453</f>
        <v>0</v>
      </c>
      <c r="N17453" t="str">
        <f>IF(K17453&gt;L17453,"HIGH ZONE BIAS",IF(K17453&lt;L17453,"LOW ZONE BIAS","EQUILIBRIUM"))</f>
        <v>EQUILIBRIUM</v>
      </c>
    </row>
    <row r="17454">
      <c r="A17454">
        <v>10101</v>
      </c>
      <c r="B17454" t="str">
        <v>2010-12-08</v>
      </c>
      <c r="C17454" t="str">
        <v>Midday</v>
      </c>
      <c r="D17454">
        <v>27</v>
      </c>
      <c r="E17454" t="str">
        <f>IF(MOD(D17454,2)=0,"EVEN","ODD")</f>
        <v>ODD</v>
      </c>
      <c r="F17454" t="str">
        <f>IF(D17454&lt;=18,"LOW (1-18)","HIGH (19-36)")</f>
        <v>HIGH (19-36)</v>
      </c>
      <c r="G17454">
        <f>INT((D17454-1)/6)+1</f>
        <v>5</v>
      </c>
      <c r="H17454">
        <f>MOD(D17454-1,6)+1</f>
        <v>3</v>
      </c>
      <c r="I17454">
        <f>37-D17454</f>
        <v>10</v>
      </c>
      <c r="J17454">
        <f>ABS(D17454-D17455)</f>
        <v>25</v>
      </c>
      <c r="K17454">
        <f>AVERAGE(D17454:D17458)</f>
        <v>27</v>
      </c>
      <c r="L17454">
        <f>AVERAGE(D17454:D17473)</f>
        <v>27</v>
      </c>
      <c r="M17454">
        <f>K17454-L17454</f>
        <v>0</v>
      </c>
      <c r="N17454" t="str">
        <f>IF(K17454&gt;L17454,"HIGH ZONE BIAS",IF(K17454&lt;L17454,"LOW ZONE BIAS","EQUILIBRIUM"))</f>
        <v>EQUILIBRIUM</v>
      </c>
    </row>
    <row r="17455">
      <c r="A17455">
        <v>10100</v>
      </c>
      <c r="B17455" t="str">
        <v>2010-12-07</v>
      </c>
      <c r="C17455" t="str">
        <v>Evening</v>
      </c>
      <c r="D17455">
        <v>2</v>
      </c>
      <c r="E17455" t="str">
        <f>IF(MOD(D17455,2)=0,"EVEN","ODD")</f>
        <v>EVEN</v>
      </c>
      <c r="F17455" t="str">
        <f>IF(D17455&lt;=18,"LOW (1-18)","HIGH (19-36)")</f>
        <v>LOW (1-18)</v>
      </c>
      <c r="G17455">
        <f>INT((D17455-1)/6)+1</f>
        <v>1</v>
      </c>
      <c r="H17455">
        <f>MOD(D17455-1,6)+1</f>
        <v>2</v>
      </c>
      <c r="I17455">
        <f>37-D17455</f>
        <v>35</v>
      </c>
      <c r="J17455">
        <f>ABS(D17455-D17456)</f>
        <v>24</v>
      </c>
      <c r="K17455">
        <f>AVERAGE(D17455:D17459)</f>
        <v>2</v>
      </c>
      <c r="L17455">
        <f>AVERAGE(D17455:D17474)</f>
        <v>2</v>
      </c>
      <c r="M17455">
        <f>K17455-L17455</f>
        <v>0</v>
      </c>
      <c r="N17455" t="str">
        <f>IF(K17455&gt;L17455,"HIGH ZONE BIAS",IF(K17455&lt;L17455,"LOW ZONE BIAS","EQUILIBRIUM"))</f>
        <v>EQUILIBRIUM</v>
      </c>
    </row>
    <row r="17456">
      <c r="A17456">
        <v>10099</v>
      </c>
      <c r="B17456" t="str">
        <v>2010-12-07</v>
      </c>
      <c r="C17456" t="str">
        <v>Midday</v>
      </c>
      <c r="D17456">
        <v>26</v>
      </c>
      <c r="E17456" t="str">
        <f>IF(MOD(D17456,2)=0,"EVEN","ODD")</f>
        <v>EVEN</v>
      </c>
      <c r="F17456" t="str">
        <f>IF(D17456&lt;=18,"LOW (1-18)","HIGH (19-36)")</f>
        <v>HIGH (19-36)</v>
      </c>
      <c r="G17456">
        <f>INT((D17456-1)/6)+1</f>
        <v>5</v>
      </c>
      <c r="H17456">
        <f>MOD(D17456-1,6)+1</f>
        <v>2</v>
      </c>
      <c r="I17456">
        <f>37-D17456</f>
        <v>11</v>
      </c>
      <c r="J17456">
        <f>ABS(D17456-D17457)</f>
        <v>1</v>
      </c>
      <c r="K17456">
        <f>AVERAGE(D17456:D17460)</f>
        <v>26</v>
      </c>
      <c r="L17456">
        <f>AVERAGE(D17456:D17475)</f>
        <v>26</v>
      </c>
      <c r="M17456">
        <f>K17456-L17456</f>
        <v>0</v>
      </c>
      <c r="N17456" t="str">
        <f>IF(K17456&gt;L17456,"HIGH ZONE BIAS",IF(K17456&lt;L17456,"LOW ZONE BIAS","EQUILIBRIUM"))</f>
        <v>EQUILIBRIUM</v>
      </c>
    </row>
    <row r="17457">
      <c r="A17457">
        <v>10098</v>
      </c>
      <c r="B17457" t="str">
        <v>2010-12-06</v>
      </c>
      <c r="C17457" t="str">
        <v>Evening</v>
      </c>
      <c r="D17457">
        <v>25</v>
      </c>
      <c r="E17457" t="str">
        <f>IF(MOD(D17457,2)=0,"EVEN","ODD")</f>
        <v>ODD</v>
      </c>
      <c r="F17457" t="str">
        <f>IF(D17457&lt;=18,"LOW (1-18)","HIGH (19-36)")</f>
        <v>HIGH (19-36)</v>
      </c>
      <c r="G17457">
        <f>INT((D17457-1)/6)+1</f>
        <v>5</v>
      </c>
      <c r="H17457">
        <f>MOD(D17457-1,6)+1</f>
        <v>1</v>
      </c>
      <c r="I17457">
        <f>37-D17457</f>
        <v>12</v>
      </c>
      <c r="J17457">
        <f>ABS(D17457-D17458)</f>
        <v>21</v>
      </c>
      <c r="K17457">
        <f>AVERAGE(D17457:D17461)</f>
        <v>25</v>
      </c>
      <c r="L17457">
        <f>AVERAGE(D17457:D17476)</f>
        <v>25</v>
      </c>
      <c r="M17457">
        <f>K17457-L17457</f>
        <v>0</v>
      </c>
      <c r="N17457" t="str">
        <f>IF(K17457&gt;L17457,"HIGH ZONE BIAS",IF(K17457&lt;L17457,"LOW ZONE BIAS","EQUILIBRIUM"))</f>
        <v>EQUILIBRIUM</v>
      </c>
    </row>
    <row r="17458">
      <c r="A17458">
        <v>10097</v>
      </c>
      <c r="B17458" t="str">
        <v>2010-12-06</v>
      </c>
      <c r="C17458" t="str">
        <v>Midday</v>
      </c>
      <c r="D17458">
        <v>4</v>
      </c>
      <c r="E17458" t="str">
        <f>IF(MOD(D17458,2)=0,"EVEN","ODD")</f>
        <v>EVEN</v>
      </c>
      <c r="F17458" t="str">
        <f>IF(D17458&lt;=18,"LOW (1-18)","HIGH (19-36)")</f>
        <v>LOW (1-18)</v>
      </c>
      <c r="G17458">
        <f>INT((D17458-1)/6)+1</f>
        <v>1</v>
      </c>
      <c r="H17458">
        <f>MOD(D17458-1,6)+1</f>
        <v>4</v>
      </c>
      <c r="I17458">
        <f>37-D17458</f>
        <v>33</v>
      </c>
      <c r="J17458">
        <f>ABS(D17458-D17459)</f>
        <v>22</v>
      </c>
      <c r="K17458">
        <f>AVERAGE(D17458:D17462)</f>
        <v>4</v>
      </c>
      <c r="L17458">
        <f>AVERAGE(D17458:D17477)</f>
        <v>4</v>
      </c>
      <c r="M17458">
        <f>K17458-L17458</f>
        <v>0</v>
      </c>
      <c r="N17458" t="str">
        <f>IF(K17458&gt;L17458,"HIGH ZONE BIAS",IF(K17458&lt;L17458,"LOW ZONE BIAS","EQUILIBRIUM"))</f>
        <v>EQUILIBRIUM</v>
      </c>
    </row>
    <row r="17459">
      <c r="A17459">
        <v>10096</v>
      </c>
      <c r="B17459" t="str">
        <v>2010-12-04</v>
      </c>
      <c r="C17459" t="str">
        <v>Evening</v>
      </c>
      <c r="D17459">
        <v>26</v>
      </c>
      <c r="E17459" t="str">
        <f>IF(MOD(D17459,2)=0,"EVEN","ODD")</f>
        <v>EVEN</v>
      </c>
      <c r="F17459" t="str">
        <f>IF(D17459&lt;=18,"LOW (1-18)","HIGH (19-36)")</f>
        <v>HIGH (19-36)</v>
      </c>
      <c r="G17459">
        <f>INT((D17459-1)/6)+1</f>
        <v>5</v>
      </c>
      <c r="H17459">
        <f>MOD(D17459-1,6)+1</f>
        <v>2</v>
      </c>
      <c r="I17459">
        <f>37-D17459</f>
        <v>11</v>
      </c>
      <c r="J17459">
        <f>ABS(D17459-D17460)</f>
        <v>3</v>
      </c>
      <c r="K17459">
        <f>AVERAGE(D17459:D17463)</f>
        <v>26</v>
      </c>
      <c r="L17459">
        <f>AVERAGE(D17459:D17478)</f>
        <v>26</v>
      </c>
      <c r="M17459">
        <f>K17459-L17459</f>
        <v>0</v>
      </c>
      <c r="N17459" t="str">
        <f>IF(K17459&gt;L17459,"HIGH ZONE BIAS",IF(K17459&lt;L17459,"LOW ZONE BIAS","EQUILIBRIUM"))</f>
        <v>EQUILIBRIUM</v>
      </c>
    </row>
    <row r="17460">
      <c r="A17460">
        <v>10095</v>
      </c>
      <c r="B17460" t="str">
        <v>2010-12-04</v>
      </c>
      <c r="C17460" t="str">
        <v>Midday</v>
      </c>
      <c r="D17460">
        <v>23</v>
      </c>
      <c r="E17460" t="str">
        <f>IF(MOD(D17460,2)=0,"EVEN","ODD")</f>
        <v>ODD</v>
      </c>
      <c r="F17460" t="str">
        <f>IF(D17460&lt;=18,"LOW (1-18)","HIGH (19-36)")</f>
        <v>HIGH (19-36)</v>
      </c>
      <c r="G17460">
        <f>INT((D17460-1)/6)+1</f>
        <v>4</v>
      </c>
      <c r="H17460">
        <f>MOD(D17460-1,6)+1</f>
        <v>5</v>
      </c>
      <c r="I17460">
        <f>37-D17460</f>
        <v>14</v>
      </c>
      <c r="J17460">
        <f>ABS(D17460-D17461)</f>
        <v>6</v>
      </c>
      <c r="K17460">
        <f>AVERAGE(D17460:D17464)</f>
        <v>23</v>
      </c>
      <c r="L17460">
        <f>AVERAGE(D17460:D17479)</f>
        <v>23</v>
      </c>
      <c r="M17460">
        <f>K17460-L17460</f>
        <v>0</v>
      </c>
      <c r="N17460" t="str">
        <f>IF(K17460&gt;L17460,"HIGH ZONE BIAS",IF(K17460&lt;L17460,"LOW ZONE BIAS","EQUILIBRIUM"))</f>
        <v>EQUILIBRIUM</v>
      </c>
    </row>
    <row r="17461">
      <c r="A17461">
        <v>10094</v>
      </c>
      <c r="B17461" t="str">
        <v>2010-12-03</v>
      </c>
      <c r="C17461" t="str">
        <v>Evening</v>
      </c>
      <c r="D17461">
        <v>29</v>
      </c>
      <c r="E17461" t="str">
        <f>IF(MOD(D17461,2)=0,"EVEN","ODD")</f>
        <v>ODD</v>
      </c>
      <c r="F17461" t="str">
        <f>IF(D17461&lt;=18,"LOW (1-18)","HIGH (19-36)")</f>
        <v>HIGH (19-36)</v>
      </c>
      <c r="G17461">
        <f>INT((D17461-1)/6)+1</f>
        <v>5</v>
      </c>
      <c r="H17461">
        <f>MOD(D17461-1,6)+1</f>
        <v>5</v>
      </c>
      <c r="I17461">
        <f>37-D17461</f>
        <v>8</v>
      </c>
      <c r="J17461">
        <f>ABS(D17461-D17462)</f>
        <v>23</v>
      </c>
      <c r="K17461">
        <f>AVERAGE(D17461:D17465)</f>
        <v>29</v>
      </c>
      <c r="L17461">
        <f>AVERAGE(D17461:D17480)</f>
        <v>29</v>
      </c>
      <c r="M17461">
        <f>K17461-L17461</f>
        <v>0</v>
      </c>
      <c r="N17461" t="str">
        <f>IF(K17461&gt;L17461,"HIGH ZONE BIAS",IF(K17461&lt;L17461,"LOW ZONE BIAS","EQUILIBRIUM"))</f>
        <v>EQUILIBRIUM</v>
      </c>
    </row>
    <row r="17462">
      <c r="A17462">
        <v>10093</v>
      </c>
      <c r="B17462" t="str">
        <v>2010-12-03</v>
      </c>
      <c r="C17462" t="str">
        <v>Midday</v>
      </c>
      <c r="D17462">
        <v>6</v>
      </c>
      <c r="E17462" t="str">
        <f>IF(MOD(D17462,2)=0,"EVEN","ODD")</f>
        <v>EVEN</v>
      </c>
      <c r="F17462" t="str">
        <f>IF(D17462&lt;=18,"LOW (1-18)","HIGH (19-36)")</f>
        <v>LOW (1-18)</v>
      </c>
      <c r="G17462">
        <f>INT((D17462-1)/6)+1</f>
        <v>1</v>
      </c>
      <c r="H17462">
        <f>MOD(D17462-1,6)+1</f>
        <v>6</v>
      </c>
      <c r="I17462">
        <f>37-D17462</f>
        <v>31</v>
      </c>
      <c r="J17462">
        <f>ABS(D17462-D17463)</f>
        <v>23</v>
      </c>
      <c r="K17462">
        <f>AVERAGE(D17462:D17466)</f>
        <v>6</v>
      </c>
      <c r="L17462">
        <f>AVERAGE(D17462:D17481)</f>
        <v>6</v>
      </c>
      <c r="M17462">
        <f>K17462-L17462</f>
        <v>0</v>
      </c>
      <c r="N17462" t="str">
        <f>IF(K17462&gt;L17462,"HIGH ZONE BIAS",IF(K17462&lt;L17462,"LOW ZONE BIAS","EQUILIBRIUM"))</f>
        <v>EQUILIBRIUM</v>
      </c>
    </row>
    <row r="17463">
      <c r="A17463">
        <v>10092</v>
      </c>
      <c r="B17463" t="str">
        <v>2010-12-02</v>
      </c>
      <c r="C17463" t="str">
        <v>Evening</v>
      </c>
      <c r="D17463">
        <v>29</v>
      </c>
      <c r="E17463" t="str">
        <f>IF(MOD(D17463,2)=0,"EVEN","ODD")</f>
        <v>ODD</v>
      </c>
      <c r="F17463" t="str">
        <f>IF(D17463&lt;=18,"LOW (1-18)","HIGH (19-36)")</f>
        <v>HIGH (19-36)</v>
      </c>
      <c r="G17463">
        <f>INT((D17463-1)/6)+1</f>
        <v>5</v>
      </c>
      <c r="H17463">
        <f>MOD(D17463-1,6)+1</f>
        <v>5</v>
      </c>
      <c r="I17463">
        <f>37-D17463</f>
        <v>8</v>
      </c>
      <c r="J17463">
        <f>ABS(D17463-D17464)</f>
        <v>20</v>
      </c>
      <c r="K17463">
        <f>AVERAGE(D17463:D17467)</f>
        <v>29</v>
      </c>
      <c r="L17463">
        <f>AVERAGE(D17463:D17482)</f>
        <v>29</v>
      </c>
      <c r="M17463">
        <f>K17463-L17463</f>
        <v>0</v>
      </c>
      <c r="N17463" t="str">
        <f>IF(K17463&gt;L17463,"HIGH ZONE BIAS",IF(K17463&lt;L17463,"LOW ZONE BIAS","EQUILIBRIUM"))</f>
        <v>EQUILIBRIUM</v>
      </c>
    </row>
    <row r="17464">
      <c r="A17464">
        <v>10091</v>
      </c>
      <c r="B17464" t="str">
        <v>2010-12-02</v>
      </c>
      <c r="C17464" t="str">
        <v>Midday</v>
      </c>
      <c r="D17464">
        <v>9</v>
      </c>
      <c r="E17464" t="str">
        <f>IF(MOD(D17464,2)=0,"EVEN","ODD")</f>
        <v>ODD</v>
      </c>
      <c r="F17464" t="str">
        <f>IF(D17464&lt;=18,"LOW (1-18)","HIGH (19-36)")</f>
        <v>LOW (1-18)</v>
      </c>
      <c r="G17464">
        <f>INT((D17464-1)/6)+1</f>
        <v>2</v>
      </c>
      <c r="H17464">
        <f>MOD(D17464-1,6)+1</f>
        <v>3</v>
      </c>
      <c r="I17464">
        <f>37-D17464</f>
        <v>28</v>
      </c>
      <c r="J17464">
        <f>ABS(D17464-D17465)</f>
        <v>10</v>
      </c>
      <c r="K17464">
        <f>AVERAGE(D17464:D17468)</f>
        <v>9</v>
      </c>
      <c r="L17464">
        <f>AVERAGE(D17464:D17483)</f>
        <v>9</v>
      </c>
      <c r="M17464">
        <f>K17464-L17464</f>
        <v>0</v>
      </c>
      <c r="N17464" t="str">
        <f>IF(K17464&gt;L17464,"HIGH ZONE BIAS",IF(K17464&lt;L17464,"LOW ZONE BIAS","EQUILIBRIUM"))</f>
        <v>EQUILIBRIUM</v>
      </c>
    </row>
    <row r="17465">
      <c r="A17465">
        <v>10090</v>
      </c>
      <c r="B17465" t="str">
        <v>2010-12-01</v>
      </c>
      <c r="C17465" t="str">
        <v>Evening</v>
      </c>
      <c r="D17465">
        <v>19</v>
      </c>
      <c r="E17465" t="str">
        <f>IF(MOD(D17465,2)=0,"EVEN","ODD")</f>
        <v>ODD</v>
      </c>
      <c r="F17465" t="str">
        <f>IF(D17465&lt;=18,"LOW (1-18)","HIGH (19-36)")</f>
        <v>HIGH (19-36)</v>
      </c>
      <c r="G17465">
        <f>INT((D17465-1)/6)+1</f>
        <v>4</v>
      </c>
      <c r="H17465">
        <f>MOD(D17465-1,6)+1</f>
        <v>1</v>
      </c>
      <c r="I17465">
        <f>37-D17465</f>
        <v>18</v>
      </c>
      <c r="J17465">
        <f>ABS(D17465-D17466)</f>
        <v>8</v>
      </c>
      <c r="K17465">
        <f>AVERAGE(D17465:D17469)</f>
        <v>19</v>
      </c>
      <c r="L17465">
        <f>AVERAGE(D17465:D17484)</f>
        <v>19</v>
      </c>
      <c r="M17465">
        <f>K17465-L17465</f>
        <v>0</v>
      </c>
      <c r="N17465" t="str">
        <f>IF(K17465&gt;L17465,"HIGH ZONE BIAS",IF(K17465&lt;L17465,"LOW ZONE BIAS","EQUILIBRIUM"))</f>
        <v>EQUILIBRIUM</v>
      </c>
    </row>
    <row r="17466">
      <c r="A17466">
        <v>10089</v>
      </c>
      <c r="B17466" t="str">
        <v>2010-12-01</v>
      </c>
      <c r="C17466" t="str">
        <v>Midday</v>
      </c>
      <c r="D17466">
        <v>11</v>
      </c>
      <c r="E17466" t="str">
        <f>IF(MOD(D17466,2)=0,"EVEN","ODD")</f>
        <v>ODD</v>
      </c>
      <c r="F17466" t="str">
        <f>IF(D17466&lt;=18,"LOW (1-18)","HIGH (19-36)")</f>
        <v>LOW (1-18)</v>
      </c>
      <c r="G17466">
        <f>INT((D17466-1)/6)+1</f>
        <v>2</v>
      </c>
      <c r="H17466">
        <f>MOD(D17466-1,6)+1</f>
        <v>5</v>
      </c>
      <c r="I17466">
        <f>37-D17466</f>
        <v>26</v>
      </c>
      <c r="J17466">
        <f>ABS(D17466-D17467)</f>
        <v>19</v>
      </c>
      <c r="K17466">
        <f>AVERAGE(D17466:D17470)</f>
        <v>11</v>
      </c>
      <c r="L17466">
        <f>AVERAGE(D17466:D17485)</f>
        <v>11</v>
      </c>
      <c r="M17466">
        <f>K17466-L17466</f>
        <v>0</v>
      </c>
      <c r="N17466" t="str">
        <f>IF(K17466&gt;L17466,"HIGH ZONE BIAS",IF(K17466&lt;L17466,"LOW ZONE BIAS","EQUILIBRIUM"))</f>
        <v>EQUILIBRIUM</v>
      </c>
    </row>
    <row r="17467">
      <c r="A17467">
        <v>10088</v>
      </c>
      <c r="B17467" t="str">
        <v>2010-11-30</v>
      </c>
      <c r="C17467" t="str">
        <v>Evening</v>
      </c>
      <c r="D17467">
        <v>30</v>
      </c>
      <c r="E17467" t="str">
        <f>IF(MOD(D17467,2)=0,"EVEN","ODD")</f>
        <v>EVEN</v>
      </c>
      <c r="F17467" t="str">
        <f>IF(D17467&lt;=18,"LOW (1-18)","HIGH (19-36)")</f>
        <v>HIGH (19-36)</v>
      </c>
      <c r="G17467">
        <f>INT((D17467-1)/6)+1</f>
        <v>5</v>
      </c>
      <c r="H17467">
        <f>MOD(D17467-1,6)+1</f>
        <v>6</v>
      </c>
      <c r="I17467">
        <f>37-D17467</f>
        <v>7</v>
      </c>
      <c r="J17467">
        <f>ABS(D17467-D17468)</f>
        <v>10</v>
      </c>
      <c r="K17467">
        <f>AVERAGE(D17467:D17471)</f>
        <v>30</v>
      </c>
      <c r="L17467">
        <f>AVERAGE(D17467:D17486)</f>
        <v>30</v>
      </c>
      <c r="M17467">
        <f>K17467-L17467</f>
        <v>0</v>
      </c>
      <c r="N17467" t="str">
        <f>IF(K17467&gt;L17467,"HIGH ZONE BIAS",IF(K17467&lt;L17467,"LOW ZONE BIAS","EQUILIBRIUM"))</f>
        <v>EQUILIBRIUM</v>
      </c>
    </row>
    <row r="17468">
      <c r="A17468">
        <v>10087</v>
      </c>
      <c r="B17468" t="str">
        <v>2010-11-30</v>
      </c>
      <c r="C17468" t="str">
        <v>Midday</v>
      </c>
      <c r="D17468">
        <v>20</v>
      </c>
      <c r="E17468" t="str">
        <f>IF(MOD(D17468,2)=0,"EVEN","ODD")</f>
        <v>EVEN</v>
      </c>
      <c r="F17468" t="str">
        <f>IF(D17468&lt;=18,"LOW (1-18)","HIGH (19-36)")</f>
        <v>HIGH (19-36)</v>
      </c>
      <c r="G17468">
        <f>INT((D17468-1)/6)+1</f>
        <v>4</v>
      </c>
      <c r="H17468">
        <f>MOD(D17468-1,6)+1</f>
        <v>2</v>
      </c>
      <c r="I17468">
        <f>37-D17468</f>
        <v>17</v>
      </c>
      <c r="J17468">
        <f>ABS(D17468-D17469)</f>
        <v>16</v>
      </c>
      <c r="K17468">
        <f>AVERAGE(D17468:D17472)</f>
        <v>20</v>
      </c>
      <c r="L17468">
        <f>AVERAGE(D17468:D17487)</f>
        <v>20</v>
      </c>
      <c r="M17468">
        <f>K17468-L17468</f>
        <v>0</v>
      </c>
      <c r="N17468" t="str">
        <f>IF(K17468&gt;L17468,"HIGH ZONE BIAS",IF(K17468&lt;L17468,"LOW ZONE BIAS","EQUILIBRIUM"))</f>
        <v>EQUILIBRIUM</v>
      </c>
    </row>
    <row r="17469">
      <c r="A17469">
        <v>10086</v>
      </c>
      <c r="B17469" t="str">
        <v>2010-11-29</v>
      </c>
      <c r="C17469" t="str">
        <v>Evening</v>
      </c>
      <c r="D17469">
        <v>4</v>
      </c>
      <c r="E17469" t="str">
        <f>IF(MOD(D17469,2)=0,"EVEN","ODD")</f>
        <v>EVEN</v>
      </c>
      <c r="F17469" t="str">
        <f>IF(D17469&lt;=18,"LOW (1-18)","HIGH (19-36)")</f>
        <v>LOW (1-18)</v>
      </c>
      <c r="G17469">
        <f>INT((D17469-1)/6)+1</f>
        <v>1</v>
      </c>
      <c r="H17469">
        <f>MOD(D17469-1,6)+1</f>
        <v>4</v>
      </c>
      <c r="I17469">
        <f>37-D17469</f>
        <v>33</v>
      </c>
      <c r="J17469">
        <f>ABS(D17469-D17470)</f>
        <v>11</v>
      </c>
      <c r="K17469">
        <f>AVERAGE(D17469:D17473)</f>
        <v>4</v>
      </c>
      <c r="L17469">
        <f>AVERAGE(D17469:D17488)</f>
        <v>4</v>
      </c>
      <c r="M17469">
        <f>K17469-L17469</f>
        <v>0</v>
      </c>
      <c r="N17469" t="str">
        <f>IF(K17469&gt;L17469,"HIGH ZONE BIAS",IF(K17469&lt;L17469,"LOW ZONE BIAS","EQUILIBRIUM"))</f>
        <v>EQUILIBRIUM</v>
      </c>
    </row>
    <row r="17470">
      <c r="A17470">
        <v>10085</v>
      </c>
      <c r="B17470" t="str">
        <v>2010-11-29</v>
      </c>
      <c r="C17470" t="str">
        <v>Midday</v>
      </c>
      <c r="D17470">
        <v>15</v>
      </c>
      <c r="E17470" t="str">
        <f>IF(MOD(D17470,2)=0,"EVEN","ODD")</f>
        <v>ODD</v>
      </c>
      <c r="F17470" t="str">
        <f>IF(D17470&lt;=18,"LOW (1-18)","HIGH (19-36)")</f>
        <v>LOW (1-18)</v>
      </c>
      <c r="G17470">
        <f>INT((D17470-1)/6)+1</f>
        <v>3</v>
      </c>
      <c r="H17470">
        <f>MOD(D17470-1,6)+1</f>
        <v>3</v>
      </c>
      <c r="I17470">
        <f>37-D17470</f>
        <v>22</v>
      </c>
      <c r="J17470">
        <f>ABS(D17470-D17471)</f>
        <v>11</v>
      </c>
      <c r="K17470">
        <f>AVERAGE(D17470:D17474)</f>
        <v>15</v>
      </c>
      <c r="L17470">
        <f>AVERAGE(D17470:D17489)</f>
        <v>15</v>
      </c>
      <c r="M17470">
        <f>K17470-L17470</f>
        <v>0</v>
      </c>
      <c r="N17470" t="str">
        <f>IF(K17470&gt;L17470,"HIGH ZONE BIAS",IF(K17470&lt;L17470,"LOW ZONE BIAS","EQUILIBRIUM"))</f>
        <v>EQUILIBRIUM</v>
      </c>
    </row>
    <row r="17471">
      <c r="A17471">
        <v>10084</v>
      </c>
      <c r="B17471" t="str">
        <v>2010-11-27</v>
      </c>
      <c r="C17471" t="str">
        <v>Evening</v>
      </c>
      <c r="D17471">
        <v>4</v>
      </c>
      <c r="E17471" t="str">
        <f>IF(MOD(D17471,2)=0,"EVEN","ODD")</f>
        <v>EVEN</v>
      </c>
      <c r="F17471" t="str">
        <f>IF(D17471&lt;=18,"LOW (1-18)","HIGH (19-36)")</f>
        <v>LOW (1-18)</v>
      </c>
      <c r="G17471">
        <f>INT((D17471-1)/6)+1</f>
        <v>1</v>
      </c>
      <c r="H17471">
        <f>MOD(D17471-1,6)+1</f>
        <v>4</v>
      </c>
      <c r="I17471">
        <f>37-D17471</f>
        <v>33</v>
      </c>
      <c r="J17471">
        <f>ABS(D17471-D17472)</f>
        <v>17</v>
      </c>
      <c r="K17471">
        <f>AVERAGE(D17471:D17475)</f>
        <v>4</v>
      </c>
      <c r="L17471">
        <f>AVERAGE(D17471:D17490)</f>
        <v>4</v>
      </c>
      <c r="M17471">
        <f>K17471-L17471</f>
        <v>0</v>
      </c>
      <c r="N17471" t="str">
        <f>IF(K17471&gt;L17471,"HIGH ZONE BIAS",IF(K17471&lt;L17471,"LOW ZONE BIAS","EQUILIBRIUM"))</f>
        <v>EQUILIBRIUM</v>
      </c>
    </row>
    <row r="17472">
      <c r="A17472">
        <v>10083</v>
      </c>
      <c r="B17472" t="str">
        <v>2010-11-27</v>
      </c>
      <c r="C17472" t="str">
        <v>Midday</v>
      </c>
      <c r="D17472">
        <v>21</v>
      </c>
      <c r="E17472" t="str">
        <f>IF(MOD(D17472,2)=0,"EVEN","ODD")</f>
        <v>ODD</v>
      </c>
      <c r="F17472" t="str">
        <f>IF(D17472&lt;=18,"LOW (1-18)","HIGH (19-36)")</f>
        <v>HIGH (19-36)</v>
      </c>
      <c r="G17472">
        <f>INT((D17472-1)/6)+1</f>
        <v>4</v>
      </c>
      <c r="H17472">
        <f>MOD(D17472-1,6)+1</f>
        <v>3</v>
      </c>
      <c r="I17472">
        <f>37-D17472</f>
        <v>16</v>
      </c>
      <c r="J17472">
        <f>ABS(D17472-D17473)</f>
        <v>7</v>
      </c>
      <c r="K17472">
        <f>AVERAGE(D17472:D17476)</f>
        <v>21</v>
      </c>
      <c r="L17472">
        <f>AVERAGE(D17472:D17491)</f>
        <v>21</v>
      </c>
      <c r="M17472">
        <f>K17472-L17472</f>
        <v>0</v>
      </c>
      <c r="N17472" t="str">
        <f>IF(K17472&gt;L17472,"HIGH ZONE BIAS",IF(K17472&lt;L17472,"LOW ZONE BIAS","EQUILIBRIUM"))</f>
        <v>EQUILIBRIUM</v>
      </c>
    </row>
    <row r="17473">
      <c r="A17473">
        <v>10082</v>
      </c>
      <c r="B17473" t="str">
        <v>2010-11-26</v>
      </c>
      <c r="C17473" t="str">
        <v>Evening</v>
      </c>
      <c r="D17473">
        <v>14</v>
      </c>
      <c r="E17473" t="str">
        <f>IF(MOD(D17473,2)=0,"EVEN","ODD")</f>
        <v>EVEN</v>
      </c>
      <c r="F17473" t="str">
        <f>IF(D17473&lt;=18,"LOW (1-18)","HIGH (19-36)")</f>
        <v>LOW (1-18)</v>
      </c>
      <c r="G17473">
        <f>INT((D17473-1)/6)+1</f>
        <v>3</v>
      </c>
      <c r="H17473">
        <f>MOD(D17473-1,6)+1</f>
        <v>2</v>
      </c>
      <c r="I17473">
        <f>37-D17473</f>
        <v>23</v>
      </c>
      <c r="J17473">
        <f>ABS(D17473-D17474)</f>
        <v>6</v>
      </c>
      <c r="K17473">
        <f>AVERAGE(D17473:D17477)</f>
        <v>14</v>
      </c>
      <c r="L17473">
        <f>AVERAGE(D17473:D17492)</f>
        <v>14</v>
      </c>
      <c r="M17473">
        <f>K17473-L17473</f>
        <v>0</v>
      </c>
      <c r="N17473" t="str">
        <f>IF(K17473&gt;L17473,"HIGH ZONE BIAS",IF(K17473&lt;L17473,"LOW ZONE BIAS","EQUILIBRIUM"))</f>
        <v>EQUILIBRIUM</v>
      </c>
    </row>
    <row r="17474">
      <c r="A17474">
        <v>10081</v>
      </c>
      <c r="B17474" t="str">
        <v>2010-11-26</v>
      </c>
      <c r="C17474" t="str">
        <v>Midday</v>
      </c>
      <c r="D17474">
        <v>20</v>
      </c>
      <c r="E17474" t="str">
        <f>IF(MOD(D17474,2)=0,"EVEN","ODD")</f>
        <v>EVEN</v>
      </c>
      <c r="F17474" t="str">
        <f>IF(D17474&lt;=18,"LOW (1-18)","HIGH (19-36)")</f>
        <v>HIGH (19-36)</v>
      </c>
      <c r="G17474">
        <f>INT((D17474-1)/6)+1</f>
        <v>4</v>
      </c>
      <c r="H17474">
        <f>MOD(D17474-1,6)+1</f>
        <v>2</v>
      </c>
      <c r="I17474">
        <f>37-D17474</f>
        <v>17</v>
      </c>
      <c r="J17474">
        <f>ABS(D17474-D17475)</f>
        <v>2</v>
      </c>
      <c r="K17474">
        <f>AVERAGE(D17474:D17478)</f>
        <v>20</v>
      </c>
      <c r="L17474">
        <f>AVERAGE(D17474:D17493)</f>
        <v>20</v>
      </c>
      <c r="M17474">
        <f>K17474-L17474</f>
        <v>0</v>
      </c>
      <c r="N17474" t="str">
        <f>IF(K17474&gt;L17474,"HIGH ZONE BIAS",IF(K17474&lt;L17474,"LOW ZONE BIAS","EQUILIBRIUM"))</f>
        <v>EQUILIBRIUM</v>
      </c>
    </row>
    <row r="17475">
      <c r="A17475">
        <v>10080</v>
      </c>
      <c r="B17475" t="str">
        <v>2010-11-25</v>
      </c>
      <c r="C17475" t="str">
        <v>Evening</v>
      </c>
      <c r="D17475">
        <v>22</v>
      </c>
      <c r="E17475" t="str">
        <f>IF(MOD(D17475,2)=0,"EVEN","ODD")</f>
        <v>EVEN</v>
      </c>
      <c r="F17475" t="str">
        <f>IF(D17475&lt;=18,"LOW (1-18)","HIGH (19-36)")</f>
        <v>HIGH (19-36)</v>
      </c>
      <c r="G17475">
        <f>INT((D17475-1)/6)+1</f>
        <v>4</v>
      </c>
      <c r="H17475">
        <f>MOD(D17475-1,6)+1</f>
        <v>4</v>
      </c>
      <c r="I17475">
        <f>37-D17475</f>
        <v>15</v>
      </c>
      <c r="J17475">
        <f>ABS(D17475-D17476)</f>
        <v>10</v>
      </c>
      <c r="K17475">
        <f>AVERAGE(D17475:D17479)</f>
        <v>22</v>
      </c>
      <c r="L17475">
        <f>AVERAGE(D17475:D17494)</f>
        <v>22</v>
      </c>
      <c r="M17475">
        <f>K17475-L17475</f>
        <v>0</v>
      </c>
      <c r="N17475" t="str">
        <f>IF(K17475&gt;L17475,"HIGH ZONE BIAS",IF(K17475&lt;L17475,"LOW ZONE BIAS","EQUILIBRIUM"))</f>
        <v>EQUILIBRIUM</v>
      </c>
    </row>
    <row r="17476">
      <c r="A17476">
        <v>10079</v>
      </c>
      <c r="B17476" t="str">
        <v>2010-11-25</v>
      </c>
      <c r="C17476" t="str">
        <v>Midday</v>
      </c>
      <c r="D17476">
        <v>12</v>
      </c>
      <c r="E17476" t="str">
        <f>IF(MOD(D17476,2)=0,"EVEN","ODD")</f>
        <v>EVEN</v>
      </c>
      <c r="F17476" t="str">
        <f>IF(D17476&lt;=18,"LOW (1-18)","HIGH (19-36)")</f>
        <v>LOW (1-18)</v>
      </c>
      <c r="G17476">
        <f>INT((D17476-1)/6)+1</f>
        <v>2</v>
      </c>
      <c r="H17476">
        <f>MOD(D17476-1,6)+1</f>
        <v>6</v>
      </c>
      <c r="I17476">
        <f>37-D17476</f>
        <v>25</v>
      </c>
      <c r="J17476">
        <f>ABS(D17476-D17477)</f>
        <v>6</v>
      </c>
      <c r="K17476">
        <f>AVERAGE(D17476:D17480)</f>
        <v>12</v>
      </c>
      <c r="L17476">
        <f>AVERAGE(D17476:D17495)</f>
        <v>12</v>
      </c>
      <c r="M17476">
        <f>K17476-L17476</f>
        <v>0</v>
      </c>
      <c r="N17476" t="str">
        <f>IF(K17476&gt;L17476,"HIGH ZONE BIAS",IF(K17476&lt;L17476,"LOW ZONE BIAS","EQUILIBRIUM"))</f>
        <v>EQUILIBRIUM</v>
      </c>
    </row>
    <row r="17477">
      <c r="A17477">
        <v>10078</v>
      </c>
      <c r="B17477" t="str">
        <v>2010-11-24</v>
      </c>
      <c r="C17477" t="str">
        <v>Evening</v>
      </c>
      <c r="D17477">
        <v>6</v>
      </c>
      <c r="E17477" t="str">
        <f>IF(MOD(D17477,2)=0,"EVEN","ODD")</f>
        <v>EVEN</v>
      </c>
      <c r="F17477" t="str">
        <f>IF(D17477&lt;=18,"LOW (1-18)","HIGH (19-36)")</f>
        <v>LOW (1-18)</v>
      </c>
      <c r="G17477">
        <f>INT((D17477-1)/6)+1</f>
        <v>1</v>
      </c>
      <c r="H17477">
        <f>MOD(D17477-1,6)+1</f>
        <v>6</v>
      </c>
      <c r="I17477">
        <f>37-D17477</f>
        <v>31</v>
      </c>
      <c r="J17477">
        <f>ABS(D17477-D17478)</f>
        <v>17</v>
      </c>
      <c r="K17477">
        <f>AVERAGE(D17477:D17481)</f>
        <v>6</v>
      </c>
      <c r="L17477">
        <f>AVERAGE(D17477:D17496)</f>
        <v>6</v>
      </c>
      <c r="M17477">
        <f>K17477-L17477</f>
        <v>0</v>
      </c>
      <c r="N17477" t="str">
        <f>IF(K17477&gt;L17477,"HIGH ZONE BIAS",IF(K17477&lt;L17477,"LOW ZONE BIAS","EQUILIBRIUM"))</f>
        <v>EQUILIBRIUM</v>
      </c>
    </row>
    <row r="17478">
      <c r="A17478">
        <v>10077</v>
      </c>
      <c r="B17478" t="str">
        <v>2010-11-24</v>
      </c>
      <c r="C17478" t="str">
        <v>Midday</v>
      </c>
      <c r="D17478">
        <v>23</v>
      </c>
      <c r="E17478" t="str">
        <f>IF(MOD(D17478,2)=0,"EVEN","ODD")</f>
        <v>ODD</v>
      </c>
      <c r="F17478" t="str">
        <f>IF(D17478&lt;=18,"LOW (1-18)","HIGH (19-36)")</f>
        <v>HIGH (19-36)</v>
      </c>
      <c r="G17478">
        <f>INT((D17478-1)/6)+1</f>
        <v>4</v>
      </c>
      <c r="H17478">
        <f>MOD(D17478-1,6)+1</f>
        <v>5</v>
      </c>
      <c r="I17478">
        <f>37-D17478</f>
        <v>14</v>
      </c>
      <c r="J17478">
        <f>ABS(D17478-D17479)</f>
        <v>20</v>
      </c>
      <c r="K17478">
        <f>AVERAGE(D17478:D17482)</f>
        <v>23</v>
      </c>
      <c r="L17478">
        <f>AVERAGE(D17478:D17497)</f>
        <v>23</v>
      </c>
      <c r="M17478">
        <f>K17478-L17478</f>
        <v>0</v>
      </c>
      <c r="N17478" t="str">
        <f>IF(K17478&gt;L17478,"HIGH ZONE BIAS",IF(K17478&lt;L17478,"LOW ZONE BIAS","EQUILIBRIUM"))</f>
        <v>EQUILIBRIUM</v>
      </c>
    </row>
    <row r="17479">
      <c r="A17479">
        <v>10076</v>
      </c>
      <c r="B17479" t="str">
        <v>2010-11-23</v>
      </c>
      <c r="C17479" t="str">
        <v>Evening</v>
      </c>
      <c r="D17479">
        <v>3</v>
      </c>
      <c r="E17479" t="str">
        <f>IF(MOD(D17479,2)=0,"EVEN","ODD")</f>
        <v>ODD</v>
      </c>
      <c r="F17479" t="str">
        <f>IF(D17479&lt;=18,"LOW (1-18)","HIGH (19-36)")</f>
        <v>LOW (1-18)</v>
      </c>
      <c r="G17479">
        <f>INT((D17479-1)/6)+1</f>
        <v>1</v>
      </c>
      <c r="H17479">
        <f>MOD(D17479-1,6)+1</f>
        <v>3</v>
      </c>
      <c r="I17479">
        <f>37-D17479</f>
        <v>34</v>
      </c>
      <c r="J17479">
        <f>ABS(D17479-D17480)</f>
        <v>17</v>
      </c>
      <c r="K17479">
        <f>AVERAGE(D17479:D17483)</f>
        <v>3</v>
      </c>
      <c r="L17479">
        <f>AVERAGE(D17479:D17498)</f>
        <v>3</v>
      </c>
      <c r="M17479">
        <f>K17479-L17479</f>
        <v>0</v>
      </c>
      <c r="N17479" t="str">
        <f>IF(K17479&gt;L17479,"HIGH ZONE BIAS",IF(K17479&lt;L17479,"LOW ZONE BIAS","EQUILIBRIUM"))</f>
        <v>EQUILIBRIUM</v>
      </c>
    </row>
    <row r="17480">
      <c r="A17480">
        <v>10075</v>
      </c>
      <c r="B17480" t="str">
        <v>2010-11-23</v>
      </c>
      <c r="C17480" t="str">
        <v>Midday</v>
      </c>
      <c r="D17480">
        <v>20</v>
      </c>
      <c r="E17480" t="str">
        <f>IF(MOD(D17480,2)=0,"EVEN","ODD")</f>
        <v>EVEN</v>
      </c>
      <c r="F17480" t="str">
        <f>IF(D17480&lt;=18,"LOW (1-18)","HIGH (19-36)")</f>
        <v>HIGH (19-36)</v>
      </c>
      <c r="G17480">
        <f>INT((D17480-1)/6)+1</f>
        <v>4</v>
      </c>
      <c r="H17480">
        <f>MOD(D17480-1,6)+1</f>
        <v>2</v>
      </c>
      <c r="I17480">
        <f>37-D17480</f>
        <v>17</v>
      </c>
      <c r="J17480">
        <f>ABS(D17480-D17481)</f>
        <v>0</v>
      </c>
      <c r="K17480">
        <f>AVERAGE(D17480:D17484)</f>
        <v>20</v>
      </c>
      <c r="L17480">
        <f>AVERAGE(D17480:D17499)</f>
        <v>20</v>
      </c>
      <c r="M17480">
        <f>K17480-L17480</f>
        <v>0</v>
      </c>
      <c r="N17480" t="str">
        <f>IF(K17480&gt;L17480,"HIGH ZONE BIAS",IF(K17480&lt;L17480,"LOW ZONE BIAS","EQUILIBRIUM"))</f>
        <v>EQUILIBRIUM</v>
      </c>
    </row>
    <row r="17481">
      <c r="A17481">
        <v>10074</v>
      </c>
      <c r="B17481" t="str">
        <v>2010-11-22</v>
      </c>
      <c r="C17481" t="str">
        <v>Evening</v>
      </c>
      <c r="D17481">
        <v>20</v>
      </c>
      <c r="E17481" t="str">
        <f>IF(MOD(D17481,2)=0,"EVEN","ODD")</f>
        <v>EVEN</v>
      </c>
      <c r="F17481" t="str">
        <f>IF(D17481&lt;=18,"LOW (1-18)","HIGH (19-36)")</f>
        <v>HIGH (19-36)</v>
      </c>
      <c r="G17481">
        <f>INT((D17481-1)/6)+1</f>
        <v>4</v>
      </c>
      <c r="H17481">
        <f>MOD(D17481-1,6)+1</f>
        <v>2</v>
      </c>
      <c r="I17481">
        <f>37-D17481</f>
        <v>17</v>
      </c>
      <c r="J17481">
        <f>ABS(D17481-D17482)</f>
        <v>5</v>
      </c>
      <c r="K17481">
        <f>AVERAGE(D17481:D17485)</f>
        <v>20</v>
      </c>
      <c r="L17481">
        <f>AVERAGE(D17481:D17500)</f>
        <v>20</v>
      </c>
      <c r="M17481">
        <f>K17481-L17481</f>
        <v>0</v>
      </c>
      <c r="N17481" t="str">
        <f>IF(K17481&gt;L17481,"HIGH ZONE BIAS",IF(K17481&lt;L17481,"LOW ZONE BIAS","EQUILIBRIUM"))</f>
        <v>EQUILIBRIUM</v>
      </c>
    </row>
    <row r="17482">
      <c r="A17482">
        <v>10073</v>
      </c>
      <c r="B17482" t="str">
        <v>2010-11-22</v>
      </c>
      <c r="C17482" t="str">
        <v>Midday</v>
      </c>
      <c r="D17482">
        <v>25</v>
      </c>
      <c r="E17482" t="str">
        <f>IF(MOD(D17482,2)=0,"EVEN","ODD")</f>
        <v>ODD</v>
      </c>
      <c r="F17482" t="str">
        <f>IF(D17482&lt;=18,"LOW (1-18)","HIGH (19-36)")</f>
        <v>HIGH (19-36)</v>
      </c>
      <c r="G17482">
        <f>INT((D17482-1)/6)+1</f>
        <v>5</v>
      </c>
      <c r="H17482">
        <f>MOD(D17482-1,6)+1</f>
        <v>1</v>
      </c>
      <c r="I17482">
        <f>37-D17482</f>
        <v>12</v>
      </c>
      <c r="J17482">
        <f>ABS(D17482-D17483)</f>
        <v>8</v>
      </c>
      <c r="K17482">
        <f>AVERAGE(D17482:D17486)</f>
        <v>25</v>
      </c>
      <c r="L17482">
        <f>AVERAGE(D17482:D17501)</f>
        <v>25</v>
      </c>
      <c r="M17482">
        <f>K17482-L17482</f>
        <v>0</v>
      </c>
      <c r="N17482" t="str">
        <f>IF(K17482&gt;L17482,"HIGH ZONE BIAS",IF(K17482&lt;L17482,"LOW ZONE BIAS","EQUILIBRIUM"))</f>
        <v>EQUILIBRIUM</v>
      </c>
    </row>
    <row r="17483">
      <c r="A17483">
        <v>10072</v>
      </c>
      <c r="B17483" t="str">
        <v>2010-11-20</v>
      </c>
      <c r="C17483" t="str">
        <v>Evening</v>
      </c>
      <c r="D17483">
        <v>17</v>
      </c>
      <c r="E17483" t="str">
        <f>IF(MOD(D17483,2)=0,"EVEN","ODD")</f>
        <v>ODD</v>
      </c>
      <c r="F17483" t="str">
        <f>IF(D17483&lt;=18,"LOW (1-18)","HIGH (19-36)")</f>
        <v>LOW (1-18)</v>
      </c>
      <c r="G17483">
        <f>INT((D17483-1)/6)+1</f>
        <v>3</v>
      </c>
      <c r="H17483">
        <f>MOD(D17483-1,6)+1</f>
        <v>5</v>
      </c>
      <c r="I17483">
        <f>37-D17483</f>
        <v>20</v>
      </c>
      <c r="J17483">
        <f>ABS(D17483-D17484)</f>
        <v>4</v>
      </c>
      <c r="K17483">
        <f>AVERAGE(D17483:D17487)</f>
        <v>17</v>
      </c>
      <c r="L17483">
        <f>AVERAGE(D17483:D17502)</f>
        <v>17</v>
      </c>
      <c r="M17483">
        <f>K17483-L17483</f>
        <v>0</v>
      </c>
      <c r="N17483" t="str">
        <f>IF(K17483&gt;L17483,"HIGH ZONE BIAS",IF(K17483&lt;L17483,"LOW ZONE BIAS","EQUILIBRIUM"))</f>
        <v>EQUILIBRIUM</v>
      </c>
    </row>
    <row r="17484">
      <c r="A17484">
        <v>10071</v>
      </c>
      <c r="B17484" t="str">
        <v>2010-11-20</v>
      </c>
      <c r="C17484" t="str">
        <v>Midday</v>
      </c>
      <c r="D17484">
        <v>21</v>
      </c>
      <c r="E17484" t="str">
        <f>IF(MOD(D17484,2)=0,"EVEN","ODD")</f>
        <v>ODD</v>
      </c>
      <c r="F17484" t="str">
        <f>IF(D17484&lt;=18,"LOW (1-18)","HIGH (19-36)")</f>
        <v>HIGH (19-36)</v>
      </c>
      <c r="G17484">
        <f>INT((D17484-1)/6)+1</f>
        <v>4</v>
      </c>
      <c r="H17484">
        <f>MOD(D17484-1,6)+1</f>
        <v>3</v>
      </c>
      <c r="I17484">
        <f>37-D17484</f>
        <v>16</v>
      </c>
      <c r="J17484">
        <f>ABS(D17484-D17485)</f>
        <v>4</v>
      </c>
      <c r="K17484">
        <f>AVERAGE(D17484:D17488)</f>
        <v>21</v>
      </c>
      <c r="L17484">
        <f>AVERAGE(D17484:D17503)</f>
        <v>21</v>
      </c>
      <c r="M17484">
        <f>K17484-L17484</f>
        <v>0</v>
      </c>
      <c r="N17484" t="str">
        <f>IF(K17484&gt;L17484,"HIGH ZONE BIAS",IF(K17484&lt;L17484,"LOW ZONE BIAS","EQUILIBRIUM"))</f>
        <v>EQUILIBRIUM</v>
      </c>
    </row>
    <row r="17485">
      <c r="A17485">
        <v>10070</v>
      </c>
      <c r="B17485" t="str">
        <v>2010-11-19</v>
      </c>
      <c r="C17485" t="str">
        <v>Evening</v>
      </c>
      <c r="D17485">
        <v>17</v>
      </c>
      <c r="E17485" t="str">
        <f>IF(MOD(D17485,2)=0,"EVEN","ODD")</f>
        <v>ODD</v>
      </c>
      <c r="F17485" t="str">
        <f>IF(D17485&lt;=18,"LOW (1-18)","HIGH (19-36)")</f>
        <v>LOW (1-18)</v>
      </c>
      <c r="G17485">
        <f>INT((D17485-1)/6)+1</f>
        <v>3</v>
      </c>
      <c r="H17485">
        <f>MOD(D17485-1,6)+1</f>
        <v>5</v>
      </c>
      <c r="I17485">
        <f>37-D17485</f>
        <v>20</v>
      </c>
      <c r="J17485">
        <f>ABS(D17485-D17486)</f>
        <v>17</v>
      </c>
      <c r="K17485">
        <f>AVERAGE(D17485:D17489)</f>
        <v>17</v>
      </c>
      <c r="L17485">
        <f>AVERAGE(D17485:D17504)</f>
        <v>17</v>
      </c>
      <c r="M17485">
        <f>K17485-L17485</f>
        <v>0</v>
      </c>
      <c r="N17485" t="str">
        <f>IF(K17485&gt;L17485,"HIGH ZONE BIAS",IF(K17485&lt;L17485,"LOW ZONE BIAS","EQUILIBRIUM"))</f>
        <v>EQUILIBRIUM</v>
      </c>
    </row>
    <row r="17486">
      <c r="A17486">
        <v>10069</v>
      </c>
      <c r="B17486" t="str">
        <v>2010-11-19</v>
      </c>
      <c r="C17486" t="str">
        <v>Midday</v>
      </c>
      <c r="D17486">
        <v>34</v>
      </c>
      <c r="E17486" t="str">
        <f>IF(MOD(D17486,2)=0,"EVEN","ODD")</f>
        <v>EVEN</v>
      </c>
      <c r="F17486" t="str">
        <f>IF(D17486&lt;=18,"LOW (1-18)","HIGH (19-36)")</f>
        <v>HIGH (19-36)</v>
      </c>
      <c r="G17486">
        <f>INT((D17486-1)/6)+1</f>
        <v>6</v>
      </c>
      <c r="H17486">
        <f>MOD(D17486-1,6)+1</f>
        <v>4</v>
      </c>
      <c r="I17486">
        <f>37-D17486</f>
        <v>3</v>
      </c>
      <c r="J17486">
        <f>ABS(D17486-D17487)</f>
        <v>26</v>
      </c>
      <c r="K17486">
        <f>AVERAGE(D17486:D17490)</f>
        <v>34</v>
      </c>
      <c r="L17486">
        <f>AVERAGE(D17486:D17505)</f>
        <v>34</v>
      </c>
      <c r="M17486">
        <f>K17486-L17486</f>
        <v>0</v>
      </c>
      <c r="N17486" t="str">
        <f>IF(K17486&gt;L17486,"HIGH ZONE BIAS",IF(K17486&lt;L17486,"LOW ZONE BIAS","EQUILIBRIUM"))</f>
        <v>EQUILIBRIUM</v>
      </c>
    </row>
    <row r="17487">
      <c r="A17487">
        <v>10068</v>
      </c>
      <c r="B17487" t="str">
        <v>2010-11-18</v>
      </c>
      <c r="C17487" t="str">
        <v>Evening</v>
      </c>
      <c r="D17487">
        <v>8</v>
      </c>
      <c r="E17487" t="str">
        <f>IF(MOD(D17487,2)=0,"EVEN","ODD")</f>
        <v>EVEN</v>
      </c>
      <c r="F17487" t="str">
        <f>IF(D17487&lt;=18,"LOW (1-18)","HIGH (19-36)")</f>
        <v>LOW (1-18)</v>
      </c>
      <c r="G17487">
        <f>INT((D17487-1)/6)+1</f>
        <v>2</v>
      </c>
      <c r="H17487">
        <f>MOD(D17487-1,6)+1</f>
        <v>2</v>
      </c>
      <c r="I17487">
        <f>37-D17487</f>
        <v>29</v>
      </c>
      <c r="J17487">
        <f>ABS(D17487-D17488)</f>
        <v>23</v>
      </c>
      <c r="K17487">
        <f>AVERAGE(D17487:D17491)</f>
        <v>8</v>
      </c>
      <c r="L17487">
        <f>AVERAGE(D17487:D17506)</f>
        <v>8</v>
      </c>
      <c r="M17487">
        <f>K17487-L17487</f>
        <v>0</v>
      </c>
      <c r="N17487" t="str">
        <f>IF(K17487&gt;L17487,"HIGH ZONE BIAS",IF(K17487&lt;L17487,"LOW ZONE BIAS","EQUILIBRIUM"))</f>
        <v>EQUILIBRIUM</v>
      </c>
    </row>
    <row r="17488">
      <c r="A17488">
        <v>10067</v>
      </c>
      <c r="B17488" t="str">
        <v>2010-11-18</v>
      </c>
      <c r="C17488" t="str">
        <v>Midday</v>
      </c>
      <c r="D17488">
        <v>31</v>
      </c>
      <c r="E17488" t="str">
        <f>IF(MOD(D17488,2)=0,"EVEN","ODD")</f>
        <v>ODD</v>
      </c>
      <c r="F17488" t="str">
        <f>IF(D17488&lt;=18,"LOW (1-18)","HIGH (19-36)")</f>
        <v>HIGH (19-36)</v>
      </c>
      <c r="G17488">
        <f>INT((D17488-1)/6)+1</f>
        <v>6</v>
      </c>
      <c r="H17488">
        <f>MOD(D17488-1,6)+1</f>
        <v>1</v>
      </c>
      <c r="I17488">
        <f>37-D17488</f>
        <v>6</v>
      </c>
      <c r="J17488">
        <f>ABS(D17488-D17489)</f>
        <v>17</v>
      </c>
      <c r="K17488">
        <f>AVERAGE(D17488:D17492)</f>
        <v>31</v>
      </c>
      <c r="L17488">
        <f>AVERAGE(D17488:D17507)</f>
        <v>31</v>
      </c>
      <c r="M17488">
        <f>K17488-L17488</f>
        <v>0</v>
      </c>
      <c r="N17488" t="str">
        <f>IF(K17488&gt;L17488,"HIGH ZONE BIAS",IF(K17488&lt;L17488,"LOW ZONE BIAS","EQUILIBRIUM"))</f>
        <v>EQUILIBRIUM</v>
      </c>
    </row>
    <row r="17489">
      <c r="A17489">
        <v>10066</v>
      </c>
      <c r="B17489" t="str">
        <v>2010-11-17</v>
      </c>
      <c r="C17489" t="str">
        <v>Evening</v>
      </c>
      <c r="D17489">
        <v>14</v>
      </c>
      <c r="E17489" t="str">
        <f>IF(MOD(D17489,2)=0,"EVEN","ODD")</f>
        <v>EVEN</v>
      </c>
      <c r="F17489" t="str">
        <f>IF(D17489&lt;=18,"LOW (1-18)","HIGH (19-36)")</f>
        <v>LOW (1-18)</v>
      </c>
      <c r="G17489">
        <f>INT((D17489-1)/6)+1</f>
        <v>3</v>
      </c>
      <c r="H17489">
        <f>MOD(D17489-1,6)+1</f>
        <v>2</v>
      </c>
      <c r="I17489">
        <f>37-D17489</f>
        <v>23</v>
      </c>
      <c r="J17489">
        <f>ABS(D17489-D17490)</f>
        <v>17</v>
      </c>
      <c r="K17489">
        <f>AVERAGE(D17489:D17493)</f>
        <v>14</v>
      </c>
      <c r="L17489">
        <f>AVERAGE(D17489:D17508)</f>
        <v>14</v>
      </c>
      <c r="M17489">
        <f>K17489-L17489</f>
        <v>0</v>
      </c>
      <c r="N17489" t="str">
        <f>IF(K17489&gt;L17489,"HIGH ZONE BIAS",IF(K17489&lt;L17489,"LOW ZONE BIAS","EQUILIBRIUM"))</f>
        <v>EQUILIBRIUM</v>
      </c>
    </row>
    <row r="17490">
      <c r="A17490">
        <v>10065</v>
      </c>
      <c r="B17490" t="str">
        <v>2010-11-17</v>
      </c>
      <c r="C17490" t="str">
        <v>Midday</v>
      </c>
      <c r="D17490">
        <v>31</v>
      </c>
      <c r="E17490" t="str">
        <f>IF(MOD(D17490,2)=0,"EVEN","ODD")</f>
        <v>ODD</v>
      </c>
      <c r="F17490" t="str">
        <f>IF(D17490&lt;=18,"LOW (1-18)","HIGH (19-36)")</f>
        <v>HIGH (19-36)</v>
      </c>
      <c r="G17490">
        <f>INT((D17490-1)/6)+1</f>
        <v>6</v>
      </c>
      <c r="H17490">
        <f>MOD(D17490-1,6)+1</f>
        <v>1</v>
      </c>
      <c r="I17490">
        <f>37-D17490</f>
        <v>6</v>
      </c>
      <c r="J17490">
        <f>ABS(D17490-D17491)</f>
        <v>16</v>
      </c>
      <c r="K17490">
        <f>AVERAGE(D17490:D17494)</f>
        <v>31</v>
      </c>
      <c r="L17490">
        <f>AVERAGE(D17490:D17509)</f>
        <v>31</v>
      </c>
      <c r="M17490">
        <f>K17490-L17490</f>
        <v>0</v>
      </c>
      <c r="N17490" t="str">
        <f>IF(K17490&gt;L17490,"HIGH ZONE BIAS",IF(K17490&lt;L17490,"LOW ZONE BIAS","EQUILIBRIUM"))</f>
        <v>EQUILIBRIUM</v>
      </c>
    </row>
    <row r="17491">
      <c r="A17491">
        <v>10064</v>
      </c>
      <c r="B17491" t="str">
        <v>2010-11-16</v>
      </c>
      <c r="C17491" t="str">
        <v>Evening</v>
      </c>
      <c r="D17491">
        <v>15</v>
      </c>
      <c r="E17491" t="str">
        <f>IF(MOD(D17491,2)=0,"EVEN","ODD")</f>
        <v>ODD</v>
      </c>
      <c r="F17491" t="str">
        <f>IF(D17491&lt;=18,"LOW (1-18)","HIGH (19-36)")</f>
        <v>LOW (1-18)</v>
      </c>
      <c r="G17491">
        <f>INT((D17491-1)/6)+1</f>
        <v>3</v>
      </c>
      <c r="H17491">
        <f>MOD(D17491-1,6)+1</f>
        <v>3</v>
      </c>
      <c r="I17491">
        <f>37-D17491</f>
        <v>22</v>
      </c>
      <c r="J17491">
        <f>ABS(D17491-D17492)</f>
        <v>14</v>
      </c>
      <c r="K17491">
        <f>AVERAGE(D17491:D17495)</f>
        <v>15</v>
      </c>
      <c r="L17491">
        <f>AVERAGE(D17491:D17510)</f>
        <v>15</v>
      </c>
      <c r="M17491">
        <f>K17491-L17491</f>
        <v>0</v>
      </c>
      <c r="N17491" t="str">
        <f>IF(K17491&gt;L17491,"HIGH ZONE BIAS",IF(K17491&lt;L17491,"LOW ZONE BIAS","EQUILIBRIUM"))</f>
        <v>EQUILIBRIUM</v>
      </c>
    </row>
    <row r="17492">
      <c r="A17492">
        <v>10063</v>
      </c>
      <c r="B17492" t="str">
        <v>2010-11-16</v>
      </c>
      <c r="C17492" t="str">
        <v>Midday</v>
      </c>
      <c r="D17492">
        <v>29</v>
      </c>
      <c r="E17492" t="str">
        <f>IF(MOD(D17492,2)=0,"EVEN","ODD")</f>
        <v>ODD</v>
      </c>
      <c r="F17492" t="str">
        <f>IF(D17492&lt;=18,"LOW (1-18)","HIGH (19-36)")</f>
        <v>HIGH (19-36)</v>
      </c>
      <c r="G17492">
        <f>INT((D17492-1)/6)+1</f>
        <v>5</v>
      </c>
      <c r="H17492">
        <f>MOD(D17492-1,6)+1</f>
        <v>5</v>
      </c>
      <c r="I17492">
        <f>37-D17492</f>
        <v>8</v>
      </c>
      <c r="J17492">
        <f>ABS(D17492-D17493)</f>
        <v>10</v>
      </c>
      <c r="K17492">
        <f>AVERAGE(D17492:D17496)</f>
        <v>29</v>
      </c>
      <c r="L17492">
        <f>AVERAGE(D17492:D17511)</f>
        <v>29</v>
      </c>
      <c r="M17492">
        <f>K17492-L17492</f>
        <v>0</v>
      </c>
      <c r="N17492" t="str">
        <f>IF(K17492&gt;L17492,"HIGH ZONE BIAS",IF(K17492&lt;L17492,"LOW ZONE BIAS","EQUILIBRIUM"))</f>
        <v>EQUILIBRIUM</v>
      </c>
    </row>
    <row r="17493">
      <c r="A17493">
        <v>10062</v>
      </c>
      <c r="B17493" t="str">
        <v>2010-11-15</v>
      </c>
      <c r="C17493" t="str">
        <v>Evening</v>
      </c>
      <c r="D17493">
        <v>19</v>
      </c>
      <c r="E17493" t="str">
        <f>IF(MOD(D17493,2)=0,"EVEN","ODD")</f>
        <v>ODD</v>
      </c>
      <c r="F17493" t="str">
        <f>IF(D17493&lt;=18,"LOW (1-18)","HIGH (19-36)")</f>
        <v>HIGH (19-36)</v>
      </c>
      <c r="G17493">
        <f>INT((D17493-1)/6)+1</f>
        <v>4</v>
      </c>
      <c r="H17493">
        <f>MOD(D17493-1,6)+1</f>
        <v>1</v>
      </c>
      <c r="I17493">
        <f>37-D17493</f>
        <v>18</v>
      </c>
      <c r="J17493">
        <f>ABS(D17493-D17494)</f>
        <v>7</v>
      </c>
      <c r="K17493">
        <f>AVERAGE(D17493:D17497)</f>
        <v>19</v>
      </c>
      <c r="L17493">
        <f>AVERAGE(D17493:D17512)</f>
        <v>19</v>
      </c>
      <c r="M17493">
        <f>K17493-L17493</f>
        <v>0</v>
      </c>
      <c r="N17493" t="str">
        <f>IF(K17493&gt;L17493,"HIGH ZONE BIAS",IF(K17493&lt;L17493,"LOW ZONE BIAS","EQUILIBRIUM"))</f>
        <v>EQUILIBRIUM</v>
      </c>
    </row>
    <row r="17494">
      <c r="A17494">
        <v>10061</v>
      </c>
      <c r="B17494" t="str">
        <v>2010-11-15</v>
      </c>
      <c r="C17494" t="str">
        <v>Midday</v>
      </c>
      <c r="D17494">
        <v>26</v>
      </c>
      <c r="E17494" t="str">
        <f>IF(MOD(D17494,2)=0,"EVEN","ODD")</f>
        <v>EVEN</v>
      </c>
      <c r="F17494" t="str">
        <f>IF(D17494&lt;=18,"LOW (1-18)","HIGH (19-36)")</f>
        <v>HIGH (19-36)</v>
      </c>
      <c r="G17494">
        <f>INT((D17494-1)/6)+1</f>
        <v>5</v>
      </c>
      <c r="H17494">
        <f>MOD(D17494-1,6)+1</f>
        <v>2</v>
      </c>
      <c r="I17494">
        <f>37-D17494</f>
        <v>11</v>
      </c>
      <c r="J17494">
        <f>ABS(D17494-D17495)</f>
        <v>1</v>
      </c>
      <c r="K17494">
        <f>AVERAGE(D17494:D17498)</f>
        <v>26</v>
      </c>
      <c r="L17494">
        <f>AVERAGE(D17494:D17513)</f>
        <v>26</v>
      </c>
      <c r="M17494">
        <f>K17494-L17494</f>
        <v>0</v>
      </c>
      <c r="N17494" t="str">
        <f>IF(K17494&gt;L17494,"HIGH ZONE BIAS",IF(K17494&lt;L17494,"LOW ZONE BIAS","EQUILIBRIUM"))</f>
        <v>EQUILIBRIUM</v>
      </c>
    </row>
    <row r="17495">
      <c r="A17495">
        <v>10060</v>
      </c>
      <c r="B17495" t="str">
        <v>2010-11-13</v>
      </c>
      <c r="C17495" t="str">
        <v>Evening</v>
      </c>
      <c r="D17495">
        <v>25</v>
      </c>
      <c r="E17495" t="str">
        <f>IF(MOD(D17495,2)=0,"EVEN","ODD")</f>
        <v>ODD</v>
      </c>
      <c r="F17495" t="str">
        <f>IF(D17495&lt;=18,"LOW (1-18)","HIGH (19-36)")</f>
        <v>HIGH (19-36)</v>
      </c>
      <c r="G17495">
        <f>INT((D17495-1)/6)+1</f>
        <v>5</v>
      </c>
      <c r="H17495">
        <f>MOD(D17495-1,6)+1</f>
        <v>1</v>
      </c>
      <c r="I17495">
        <f>37-D17495</f>
        <v>12</v>
      </c>
      <c r="J17495">
        <f>ABS(D17495-D17496)</f>
        <v>22</v>
      </c>
      <c r="K17495">
        <f>AVERAGE(D17495:D17499)</f>
        <v>25</v>
      </c>
      <c r="L17495">
        <f>AVERAGE(D17495:D17514)</f>
        <v>25</v>
      </c>
      <c r="M17495">
        <f>K17495-L17495</f>
        <v>0</v>
      </c>
      <c r="N17495" t="str">
        <f>IF(K17495&gt;L17495,"HIGH ZONE BIAS",IF(K17495&lt;L17495,"LOW ZONE BIAS","EQUILIBRIUM"))</f>
        <v>EQUILIBRIUM</v>
      </c>
    </row>
    <row r="17496">
      <c r="A17496">
        <v>10059</v>
      </c>
      <c r="B17496" t="str">
        <v>2010-11-13</v>
      </c>
      <c r="C17496" t="str">
        <v>Midday</v>
      </c>
      <c r="D17496">
        <v>3</v>
      </c>
      <c r="E17496" t="str">
        <f>IF(MOD(D17496,2)=0,"EVEN","ODD")</f>
        <v>ODD</v>
      </c>
      <c r="F17496" t="str">
        <f>IF(D17496&lt;=18,"LOW (1-18)","HIGH (19-36)")</f>
        <v>LOW (1-18)</v>
      </c>
      <c r="G17496">
        <f>INT((D17496-1)/6)+1</f>
        <v>1</v>
      </c>
      <c r="H17496">
        <f>MOD(D17496-1,6)+1</f>
        <v>3</v>
      </c>
      <c r="I17496">
        <f>37-D17496</f>
        <v>34</v>
      </c>
      <c r="J17496">
        <f>ABS(D17496-D17497)</f>
        <v>30</v>
      </c>
      <c r="K17496">
        <f>AVERAGE(D17496:D17500)</f>
        <v>3</v>
      </c>
      <c r="L17496">
        <f>AVERAGE(D17496:D17515)</f>
        <v>3</v>
      </c>
      <c r="M17496">
        <f>K17496-L17496</f>
        <v>0</v>
      </c>
      <c r="N17496" t="str">
        <f>IF(K17496&gt;L17496,"HIGH ZONE BIAS",IF(K17496&lt;L17496,"LOW ZONE BIAS","EQUILIBRIUM"))</f>
        <v>EQUILIBRIUM</v>
      </c>
    </row>
    <row r="17497">
      <c r="A17497">
        <v>10058</v>
      </c>
      <c r="B17497" t="str">
        <v>2010-11-12</v>
      </c>
      <c r="C17497" t="str">
        <v>Evening</v>
      </c>
      <c r="D17497">
        <v>33</v>
      </c>
      <c r="E17497" t="str">
        <f>IF(MOD(D17497,2)=0,"EVEN","ODD")</f>
        <v>ODD</v>
      </c>
      <c r="F17497" t="str">
        <f>IF(D17497&lt;=18,"LOW (1-18)","HIGH (19-36)")</f>
        <v>HIGH (19-36)</v>
      </c>
      <c r="G17497">
        <f>INT((D17497-1)/6)+1</f>
        <v>6</v>
      </c>
      <c r="H17497">
        <f>MOD(D17497-1,6)+1</f>
        <v>3</v>
      </c>
      <c r="I17497">
        <f>37-D17497</f>
        <v>4</v>
      </c>
      <c r="J17497">
        <f>ABS(D17497-D17498)</f>
        <v>10</v>
      </c>
      <c r="K17497">
        <f>AVERAGE(D17497:D17501)</f>
        <v>33</v>
      </c>
      <c r="L17497">
        <f>AVERAGE(D17497:D17516)</f>
        <v>33</v>
      </c>
      <c r="M17497">
        <f>K17497-L17497</f>
        <v>0</v>
      </c>
      <c r="N17497" t="str">
        <f>IF(K17497&gt;L17497,"HIGH ZONE BIAS",IF(K17497&lt;L17497,"LOW ZONE BIAS","EQUILIBRIUM"))</f>
        <v>EQUILIBRIUM</v>
      </c>
    </row>
    <row r="17498">
      <c r="A17498">
        <v>10057</v>
      </c>
      <c r="B17498" t="str">
        <v>2010-11-12</v>
      </c>
      <c r="C17498" t="str">
        <v>Midday</v>
      </c>
      <c r="D17498">
        <v>23</v>
      </c>
      <c r="E17498" t="str">
        <f>IF(MOD(D17498,2)=0,"EVEN","ODD")</f>
        <v>ODD</v>
      </c>
      <c r="F17498" t="str">
        <f>IF(D17498&lt;=18,"LOW (1-18)","HIGH (19-36)")</f>
        <v>HIGH (19-36)</v>
      </c>
      <c r="G17498">
        <f>INT((D17498-1)/6)+1</f>
        <v>4</v>
      </c>
      <c r="H17498">
        <f>MOD(D17498-1,6)+1</f>
        <v>5</v>
      </c>
      <c r="I17498">
        <f>37-D17498</f>
        <v>14</v>
      </c>
      <c r="J17498">
        <f>ABS(D17498-D17499)</f>
        <v>11</v>
      </c>
      <c r="K17498">
        <f>AVERAGE(D17498:D17502)</f>
        <v>23</v>
      </c>
      <c r="L17498">
        <f>AVERAGE(D17498:D17517)</f>
        <v>23</v>
      </c>
      <c r="M17498">
        <f>K17498-L17498</f>
        <v>0</v>
      </c>
      <c r="N17498" t="str">
        <f>IF(K17498&gt;L17498,"HIGH ZONE BIAS",IF(K17498&lt;L17498,"LOW ZONE BIAS","EQUILIBRIUM"))</f>
        <v>EQUILIBRIUM</v>
      </c>
    </row>
    <row r="17499">
      <c r="A17499">
        <v>10056</v>
      </c>
      <c r="B17499" t="str">
        <v>2010-11-11</v>
      </c>
      <c r="C17499" t="str">
        <v>Evening</v>
      </c>
      <c r="D17499">
        <v>12</v>
      </c>
      <c r="E17499" t="str">
        <f>IF(MOD(D17499,2)=0,"EVEN","ODD")</f>
        <v>EVEN</v>
      </c>
      <c r="F17499" t="str">
        <f>IF(D17499&lt;=18,"LOW (1-18)","HIGH (19-36)")</f>
        <v>LOW (1-18)</v>
      </c>
      <c r="G17499">
        <f>INT((D17499-1)/6)+1</f>
        <v>2</v>
      </c>
      <c r="H17499">
        <f>MOD(D17499-1,6)+1</f>
        <v>6</v>
      </c>
      <c r="I17499">
        <f>37-D17499</f>
        <v>25</v>
      </c>
      <c r="J17499">
        <f>ABS(D17499-D17500)</f>
        <v>23</v>
      </c>
      <c r="K17499">
        <f>AVERAGE(D17499:D17503)</f>
        <v>12</v>
      </c>
      <c r="L17499">
        <f>AVERAGE(D17499:D17518)</f>
        <v>12</v>
      </c>
      <c r="M17499">
        <f>K17499-L17499</f>
        <v>0</v>
      </c>
      <c r="N17499" t="str">
        <f>IF(K17499&gt;L17499,"HIGH ZONE BIAS",IF(K17499&lt;L17499,"LOW ZONE BIAS","EQUILIBRIUM"))</f>
        <v>EQUILIBRIUM</v>
      </c>
    </row>
    <row r="17500">
      <c r="A17500">
        <v>10055</v>
      </c>
      <c r="B17500" t="str">
        <v>2010-11-11</v>
      </c>
      <c r="C17500" t="str">
        <v>Midday</v>
      </c>
      <c r="D17500">
        <v>35</v>
      </c>
      <c r="E17500" t="str">
        <f>IF(MOD(D17500,2)=0,"EVEN","ODD")</f>
        <v>ODD</v>
      </c>
      <c r="F17500" t="str">
        <f>IF(D17500&lt;=18,"LOW (1-18)","HIGH (19-36)")</f>
        <v>HIGH (19-36)</v>
      </c>
      <c r="G17500">
        <f>INT((D17500-1)/6)+1</f>
        <v>6</v>
      </c>
      <c r="H17500">
        <f>MOD(D17500-1,6)+1</f>
        <v>5</v>
      </c>
      <c r="I17500">
        <f>37-D17500</f>
        <v>2</v>
      </c>
      <c r="J17500">
        <f>ABS(D17500-D17501)</f>
        <v>24</v>
      </c>
      <c r="K17500">
        <f>AVERAGE(D17500:D17504)</f>
        <v>35</v>
      </c>
      <c r="L17500">
        <f>AVERAGE(D17500:D17519)</f>
        <v>35</v>
      </c>
      <c r="M17500">
        <f>K17500-L17500</f>
        <v>0</v>
      </c>
      <c r="N17500" t="str">
        <f>IF(K17500&gt;L17500,"HIGH ZONE BIAS",IF(K17500&lt;L17500,"LOW ZONE BIAS","EQUILIBRIUM"))</f>
        <v>EQUILIBRIUM</v>
      </c>
    </row>
    <row r="17501">
      <c r="A17501">
        <v>10054</v>
      </c>
      <c r="B17501" t="str">
        <v>2010-11-10</v>
      </c>
      <c r="C17501" t="str">
        <v>Evening</v>
      </c>
      <c r="D17501">
        <v>11</v>
      </c>
      <c r="E17501" t="str">
        <f>IF(MOD(D17501,2)=0,"EVEN","ODD")</f>
        <v>ODD</v>
      </c>
      <c r="F17501" t="str">
        <f>IF(D17501&lt;=18,"LOW (1-18)","HIGH (19-36)")</f>
        <v>LOW (1-18)</v>
      </c>
      <c r="G17501">
        <f>INT((D17501-1)/6)+1</f>
        <v>2</v>
      </c>
      <c r="H17501">
        <f>MOD(D17501-1,6)+1</f>
        <v>5</v>
      </c>
      <c r="I17501">
        <f>37-D17501</f>
        <v>26</v>
      </c>
      <c r="J17501">
        <f>ABS(D17501-D17502)</f>
        <v>1</v>
      </c>
      <c r="K17501">
        <f>AVERAGE(D17501:D17505)</f>
        <v>11</v>
      </c>
      <c r="L17501">
        <f>AVERAGE(D17501:D17520)</f>
        <v>11</v>
      </c>
      <c r="M17501">
        <f>K17501-L17501</f>
        <v>0</v>
      </c>
      <c r="N17501" t="str">
        <f>IF(K17501&gt;L17501,"HIGH ZONE BIAS",IF(K17501&lt;L17501,"LOW ZONE BIAS","EQUILIBRIUM"))</f>
        <v>EQUILIBRIUM</v>
      </c>
    </row>
    <row r="17502">
      <c r="A17502">
        <v>10053</v>
      </c>
      <c r="B17502" t="str">
        <v>2010-11-10</v>
      </c>
      <c r="C17502" t="str">
        <v>Midday</v>
      </c>
      <c r="D17502">
        <v>10</v>
      </c>
      <c r="E17502" t="str">
        <f>IF(MOD(D17502,2)=0,"EVEN","ODD")</f>
        <v>EVEN</v>
      </c>
      <c r="F17502" t="str">
        <f>IF(D17502&lt;=18,"LOW (1-18)","HIGH (19-36)")</f>
        <v>LOW (1-18)</v>
      </c>
      <c r="G17502">
        <f>INT((D17502-1)/6)+1</f>
        <v>2</v>
      </c>
      <c r="H17502">
        <f>MOD(D17502-1,6)+1</f>
        <v>4</v>
      </c>
      <c r="I17502">
        <f>37-D17502</f>
        <v>27</v>
      </c>
      <c r="J17502">
        <f>ABS(D17502-D17503)</f>
        <v>2</v>
      </c>
      <c r="K17502">
        <f>AVERAGE(D17502:D17506)</f>
        <v>10</v>
      </c>
      <c r="L17502">
        <f>AVERAGE(D17502:D17521)</f>
        <v>10</v>
      </c>
      <c r="M17502">
        <f>K17502-L17502</f>
        <v>0</v>
      </c>
      <c r="N17502" t="str">
        <f>IF(K17502&gt;L17502,"HIGH ZONE BIAS",IF(K17502&lt;L17502,"LOW ZONE BIAS","EQUILIBRIUM"))</f>
        <v>EQUILIBRIUM</v>
      </c>
    </row>
    <row r="17503">
      <c r="A17503">
        <v>10052</v>
      </c>
      <c r="B17503" t="str">
        <v>2010-11-09</v>
      </c>
      <c r="C17503" t="str">
        <v>Evening</v>
      </c>
      <c r="D17503">
        <v>12</v>
      </c>
      <c r="E17503" t="str">
        <f>IF(MOD(D17503,2)=0,"EVEN","ODD")</f>
        <v>EVEN</v>
      </c>
      <c r="F17503" t="str">
        <f>IF(D17503&lt;=18,"LOW (1-18)","HIGH (19-36)")</f>
        <v>LOW (1-18)</v>
      </c>
      <c r="G17503">
        <f>INT((D17503-1)/6)+1</f>
        <v>2</v>
      </c>
      <c r="H17503">
        <f>MOD(D17503-1,6)+1</f>
        <v>6</v>
      </c>
      <c r="I17503">
        <f>37-D17503</f>
        <v>25</v>
      </c>
      <c r="J17503">
        <f>ABS(D17503-D17504)</f>
        <v>3</v>
      </c>
      <c r="K17503">
        <f>AVERAGE(D17503:D17507)</f>
        <v>12</v>
      </c>
      <c r="L17503">
        <f>AVERAGE(D17503:D17522)</f>
        <v>12</v>
      </c>
      <c r="M17503">
        <f>K17503-L17503</f>
        <v>0</v>
      </c>
      <c r="N17503" t="str">
        <f>IF(K17503&gt;L17503,"HIGH ZONE BIAS",IF(K17503&lt;L17503,"LOW ZONE BIAS","EQUILIBRIUM"))</f>
        <v>EQUILIBRIUM</v>
      </c>
    </row>
    <row r="17504">
      <c r="A17504">
        <v>10051</v>
      </c>
      <c r="B17504" t="str">
        <v>2010-11-09</v>
      </c>
      <c r="C17504" t="str">
        <v>Midday</v>
      </c>
      <c r="D17504">
        <v>15</v>
      </c>
      <c r="E17504" t="str">
        <f>IF(MOD(D17504,2)=0,"EVEN","ODD")</f>
        <v>ODD</v>
      </c>
      <c r="F17504" t="str">
        <f>IF(D17504&lt;=18,"LOW (1-18)","HIGH (19-36)")</f>
        <v>LOW (1-18)</v>
      </c>
      <c r="G17504">
        <f>INT((D17504-1)/6)+1</f>
        <v>3</v>
      </c>
      <c r="H17504">
        <f>MOD(D17504-1,6)+1</f>
        <v>3</v>
      </c>
      <c r="I17504">
        <f>37-D17504</f>
        <v>22</v>
      </c>
      <c r="J17504">
        <f>ABS(D17504-D17505)</f>
        <v>14</v>
      </c>
      <c r="K17504">
        <f>AVERAGE(D17504:D17508)</f>
        <v>15</v>
      </c>
      <c r="L17504">
        <f>AVERAGE(D17504:D17523)</f>
        <v>15</v>
      </c>
      <c r="M17504">
        <f>K17504-L17504</f>
        <v>0</v>
      </c>
      <c r="N17504" t="str">
        <f>IF(K17504&gt;L17504,"HIGH ZONE BIAS",IF(K17504&lt;L17504,"LOW ZONE BIAS","EQUILIBRIUM"))</f>
        <v>EQUILIBRIUM</v>
      </c>
    </row>
    <row r="17505">
      <c r="A17505">
        <v>10050</v>
      </c>
      <c r="B17505" t="str">
        <v>2010-11-08</v>
      </c>
      <c r="C17505" t="str">
        <v>Evening</v>
      </c>
      <c r="D17505">
        <v>1</v>
      </c>
      <c r="E17505" t="str">
        <f>IF(MOD(D17505,2)=0,"EVEN","ODD")</f>
        <v>ODD</v>
      </c>
      <c r="F17505" t="str">
        <f>IF(D17505&lt;=18,"LOW (1-18)","HIGH (19-36)")</f>
        <v>LOW (1-18)</v>
      </c>
      <c r="G17505">
        <f>INT((D17505-1)/6)+1</f>
        <v>1</v>
      </c>
      <c r="H17505">
        <f>MOD(D17505-1,6)+1</f>
        <v>1</v>
      </c>
      <c r="I17505">
        <f>37-D17505</f>
        <v>36</v>
      </c>
      <c r="J17505">
        <f>ABS(D17505-D17506)</f>
        <v>13</v>
      </c>
      <c r="K17505">
        <f>AVERAGE(D17505:D17509)</f>
        <v>1</v>
      </c>
      <c r="L17505">
        <f>AVERAGE(D17505:D17524)</f>
        <v>1</v>
      </c>
      <c r="M17505">
        <f>K17505-L17505</f>
        <v>0</v>
      </c>
      <c r="N17505" t="str">
        <f>IF(K17505&gt;L17505,"HIGH ZONE BIAS",IF(K17505&lt;L17505,"LOW ZONE BIAS","EQUILIBRIUM"))</f>
        <v>EQUILIBRIUM</v>
      </c>
    </row>
    <row r="17506">
      <c r="A17506">
        <v>10049</v>
      </c>
      <c r="B17506" t="str">
        <v>2010-11-08</v>
      </c>
      <c r="C17506" t="str">
        <v>Midday</v>
      </c>
      <c r="D17506">
        <v>14</v>
      </c>
      <c r="E17506" t="str">
        <f>IF(MOD(D17506,2)=0,"EVEN","ODD")</f>
        <v>EVEN</v>
      </c>
      <c r="F17506" t="str">
        <f>IF(D17506&lt;=18,"LOW (1-18)","HIGH (19-36)")</f>
        <v>LOW (1-18)</v>
      </c>
      <c r="G17506">
        <f>INT((D17506-1)/6)+1</f>
        <v>3</v>
      </c>
      <c r="H17506">
        <f>MOD(D17506-1,6)+1</f>
        <v>2</v>
      </c>
      <c r="I17506">
        <f>37-D17506</f>
        <v>23</v>
      </c>
      <c r="J17506">
        <f>ABS(D17506-D17507)</f>
        <v>13</v>
      </c>
      <c r="K17506">
        <f>AVERAGE(D17506:D17510)</f>
        <v>14</v>
      </c>
      <c r="L17506">
        <f>AVERAGE(D17506:D17525)</f>
        <v>14</v>
      </c>
      <c r="M17506">
        <f>K17506-L17506</f>
        <v>0</v>
      </c>
      <c r="N17506" t="str">
        <f>IF(K17506&gt;L17506,"HIGH ZONE BIAS",IF(K17506&lt;L17506,"LOW ZONE BIAS","EQUILIBRIUM"))</f>
        <v>EQUILIBRIUM</v>
      </c>
    </row>
    <row r="17507">
      <c r="A17507">
        <v>10048</v>
      </c>
      <c r="B17507" t="str">
        <v>2010-11-06</v>
      </c>
      <c r="C17507" t="str">
        <v>Evening</v>
      </c>
      <c r="D17507">
        <v>27</v>
      </c>
      <c r="E17507" t="str">
        <f>IF(MOD(D17507,2)=0,"EVEN","ODD")</f>
        <v>ODD</v>
      </c>
      <c r="F17507" t="str">
        <f>IF(D17507&lt;=18,"LOW (1-18)","HIGH (19-36)")</f>
        <v>HIGH (19-36)</v>
      </c>
      <c r="G17507">
        <f>INT((D17507-1)/6)+1</f>
        <v>5</v>
      </c>
      <c r="H17507">
        <f>MOD(D17507-1,6)+1</f>
        <v>3</v>
      </c>
      <c r="I17507">
        <f>37-D17507</f>
        <v>10</v>
      </c>
      <c r="J17507">
        <f>ABS(D17507-D17508)</f>
        <v>8</v>
      </c>
      <c r="K17507">
        <f>AVERAGE(D17507:D17511)</f>
        <v>27</v>
      </c>
      <c r="L17507">
        <f>AVERAGE(D17507:D17526)</f>
        <v>27</v>
      </c>
      <c r="M17507">
        <f>K17507-L17507</f>
        <v>0</v>
      </c>
      <c r="N17507" t="str">
        <f>IF(K17507&gt;L17507,"HIGH ZONE BIAS",IF(K17507&lt;L17507,"LOW ZONE BIAS","EQUILIBRIUM"))</f>
        <v>EQUILIBRIUM</v>
      </c>
    </row>
    <row r="17508">
      <c r="A17508">
        <v>10047</v>
      </c>
      <c r="B17508" t="str">
        <v>2010-11-06</v>
      </c>
      <c r="C17508" t="str">
        <v>Midday</v>
      </c>
      <c r="D17508">
        <v>19</v>
      </c>
      <c r="E17508" t="str">
        <f>IF(MOD(D17508,2)=0,"EVEN","ODD")</f>
        <v>ODD</v>
      </c>
      <c r="F17508" t="str">
        <f>IF(D17508&lt;=18,"LOW (1-18)","HIGH (19-36)")</f>
        <v>HIGH (19-36)</v>
      </c>
      <c r="G17508">
        <f>INT((D17508-1)/6)+1</f>
        <v>4</v>
      </c>
      <c r="H17508">
        <f>MOD(D17508-1,6)+1</f>
        <v>1</v>
      </c>
      <c r="I17508">
        <f>37-D17508</f>
        <v>18</v>
      </c>
      <c r="J17508">
        <f>ABS(D17508-D17509)</f>
        <v>12</v>
      </c>
      <c r="K17508">
        <f>AVERAGE(D17508:D17512)</f>
        <v>19</v>
      </c>
      <c r="L17508">
        <f>AVERAGE(D17508:D17527)</f>
        <v>19</v>
      </c>
      <c r="M17508">
        <f>K17508-L17508</f>
        <v>0</v>
      </c>
      <c r="N17508" t="str">
        <f>IF(K17508&gt;L17508,"HIGH ZONE BIAS",IF(K17508&lt;L17508,"LOW ZONE BIAS","EQUILIBRIUM"))</f>
        <v>EQUILIBRIUM</v>
      </c>
    </row>
    <row r="17509">
      <c r="A17509">
        <v>10046</v>
      </c>
      <c r="B17509" t="str">
        <v>2010-11-04</v>
      </c>
      <c r="C17509" t="str">
        <v>Evening</v>
      </c>
      <c r="D17509">
        <v>7</v>
      </c>
      <c r="E17509" t="str">
        <f>IF(MOD(D17509,2)=0,"EVEN","ODD")</f>
        <v>ODD</v>
      </c>
      <c r="F17509" t="str">
        <f>IF(D17509&lt;=18,"LOW (1-18)","HIGH (19-36)")</f>
        <v>LOW (1-18)</v>
      </c>
      <c r="G17509">
        <f>INT((D17509-1)/6)+1</f>
        <v>2</v>
      </c>
      <c r="H17509">
        <f>MOD(D17509-1,6)+1</f>
        <v>1</v>
      </c>
      <c r="I17509">
        <f>37-D17509</f>
        <v>30</v>
      </c>
      <c r="J17509">
        <f>ABS(D17509-D17510)</f>
        <v>7</v>
      </c>
      <c r="K17509">
        <f>AVERAGE(D17509:D17513)</f>
        <v>7</v>
      </c>
      <c r="L17509">
        <f>AVERAGE(D17509:D17528)</f>
        <v>7</v>
      </c>
      <c r="M17509">
        <f>K17509-L17509</f>
        <v>0</v>
      </c>
      <c r="N17509" t="str">
        <f>IF(K17509&gt;L17509,"HIGH ZONE BIAS",IF(K17509&lt;L17509,"LOW ZONE BIAS","EQUILIBRIUM"))</f>
        <v>EQUILIBRIUM</v>
      </c>
    </row>
    <row r="17510">
      <c r="A17510">
        <v>10045</v>
      </c>
      <c r="B17510" t="str">
        <v>2010-11-04</v>
      </c>
      <c r="C17510" t="str">
        <v>Midday</v>
      </c>
      <c r="D17510">
        <v>14</v>
      </c>
      <c r="E17510" t="str">
        <f>IF(MOD(D17510,2)=0,"EVEN","ODD")</f>
        <v>EVEN</v>
      </c>
      <c r="F17510" t="str">
        <f>IF(D17510&lt;=18,"LOW (1-18)","HIGH (19-36)")</f>
        <v>LOW (1-18)</v>
      </c>
      <c r="G17510">
        <f>INT((D17510-1)/6)+1</f>
        <v>3</v>
      </c>
      <c r="H17510">
        <f>MOD(D17510-1,6)+1</f>
        <v>2</v>
      </c>
      <c r="I17510">
        <f>37-D17510</f>
        <v>23</v>
      </c>
      <c r="J17510">
        <f>ABS(D17510-D17511)</f>
        <v>1</v>
      </c>
      <c r="K17510">
        <f>AVERAGE(D17510:D17514)</f>
        <v>14</v>
      </c>
      <c r="L17510">
        <f>AVERAGE(D17510:D17529)</f>
        <v>14</v>
      </c>
      <c r="M17510">
        <f>K17510-L17510</f>
        <v>0</v>
      </c>
      <c r="N17510" t="str">
        <f>IF(K17510&gt;L17510,"HIGH ZONE BIAS",IF(K17510&lt;L17510,"LOW ZONE BIAS","EQUILIBRIUM"))</f>
        <v>EQUILIBRIUM</v>
      </c>
    </row>
    <row r="17511">
      <c r="A17511">
        <v>10044</v>
      </c>
      <c r="B17511" t="str">
        <v>2010-11-03</v>
      </c>
      <c r="C17511" t="str">
        <v>Evening</v>
      </c>
      <c r="D17511">
        <v>15</v>
      </c>
      <c r="E17511" t="str">
        <f>IF(MOD(D17511,2)=0,"EVEN","ODD")</f>
        <v>ODD</v>
      </c>
      <c r="F17511" t="str">
        <f>IF(D17511&lt;=18,"LOW (1-18)","HIGH (19-36)")</f>
        <v>LOW (1-18)</v>
      </c>
      <c r="G17511">
        <f>INT((D17511-1)/6)+1</f>
        <v>3</v>
      </c>
      <c r="H17511">
        <f>MOD(D17511-1,6)+1</f>
        <v>3</v>
      </c>
      <c r="I17511">
        <f>37-D17511</f>
        <v>22</v>
      </c>
      <c r="J17511">
        <f>ABS(D17511-D17512)</f>
        <v>13</v>
      </c>
      <c r="K17511">
        <f>AVERAGE(D17511:D17515)</f>
        <v>15</v>
      </c>
      <c r="L17511">
        <f>AVERAGE(D17511:D17530)</f>
        <v>15</v>
      </c>
      <c r="M17511">
        <f>K17511-L17511</f>
        <v>0</v>
      </c>
      <c r="N17511" t="str">
        <f>IF(K17511&gt;L17511,"HIGH ZONE BIAS",IF(K17511&lt;L17511,"LOW ZONE BIAS","EQUILIBRIUM"))</f>
        <v>EQUILIBRIUM</v>
      </c>
    </row>
    <row r="17512">
      <c r="A17512">
        <v>10043</v>
      </c>
      <c r="B17512" t="str">
        <v>2010-11-03</v>
      </c>
      <c r="C17512" t="str">
        <v>Midday</v>
      </c>
      <c r="D17512">
        <v>2</v>
      </c>
      <c r="E17512" t="str">
        <f>IF(MOD(D17512,2)=0,"EVEN","ODD")</f>
        <v>EVEN</v>
      </c>
      <c r="F17512" t="str">
        <f>IF(D17512&lt;=18,"LOW (1-18)","HIGH (19-36)")</f>
        <v>LOW (1-18)</v>
      </c>
      <c r="G17512">
        <f>INT((D17512-1)/6)+1</f>
        <v>1</v>
      </c>
      <c r="H17512">
        <f>MOD(D17512-1,6)+1</f>
        <v>2</v>
      </c>
      <c r="I17512">
        <f>37-D17512</f>
        <v>35</v>
      </c>
      <c r="J17512">
        <f>ABS(D17512-D17513)</f>
        <v>26</v>
      </c>
      <c r="K17512">
        <f>AVERAGE(D17512:D17516)</f>
        <v>2</v>
      </c>
      <c r="L17512">
        <f>AVERAGE(D17512:D17531)</f>
        <v>2</v>
      </c>
      <c r="M17512">
        <f>K17512-L17512</f>
        <v>0</v>
      </c>
      <c r="N17512" t="str">
        <f>IF(K17512&gt;L17512,"HIGH ZONE BIAS",IF(K17512&lt;L17512,"LOW ZONE BIAS","EQUILIBRIUM"))</f>
        <v>EQUILIBRIUM</v>
      </c>
    </row>
    <row r="17513">
      <c r="A17513">
        <v>10042</v>
      </c>
      <c r="B17513" t="str">
        <v>2010-11-02</v>
      </c>
      <c r="C17513" t="str">
        <v>Evening</v>
      </c>
      <c r="D17513">
        <v>28</v>
      </c>
      <c r="E17513" t="str">
        <f>IF(MOD(D17513,2)=0,"EVEN","ODD")</f>
        <v>EVEN</v>
      </c>
      <c r="F17513" t="str">
        <f>IF(D17513&lt;=18,"LOW (1-18)","HIGH (19-36)")</f>
        <v>HIGH (19-36)</v>
      </c>
      <c r="G17513">
        <f>INT((D17513-1)/6)+1</f>
        <v>5</v>
      </c>
      <c r="H17513">
        <f>MOD(D17513-1,6)+1</f>
        <v>4</v>
      </c>
      <c r="I17513">
        <f>37-D17513</f>
        <v>9</v>
      </c>
      <c r="J17513">
        <f>ABS(D17513-D17514)</f>
        <v>20</v>
      </c>
      <c r="K17513">
        <f>AVERAGE(D17513:D17517)</f>
        <v>28</v>
      </c>
      <c r="L17513">
        <f>AVERAGE(D17513:D17532)</f>
        <v>28</v>
      </c>
      <c r="M17513">
        <f>K17513-L17513</f>
        <v>0</v>
      </c>
      <c r="N17513" t="str">
        <f>IF(K17513&gt;L17513,"HIGH ZONE BIAS",IF(K17513&lt;L17513,"LOW ZONE BIAS","EQUILIBRIUM"))</f>
        <v>EQUILIBRIUM</v>
      </c>
    </row>
    <row r="17514">
      <c r="A17514">
        <v>10041</v>
      </c>
      <c r="B17514" t="str">
        <v>2010-11-02</v>
      </c>
      <c r="C17514" t="str">
        <v>Midday</v>
      </c>
      <c r="D17514">
        <v>8</v>
      </c>
      <c r="E17514" t="str">
        <f>IF(MOD(D17514,2)=0,"EVEN","ODD")</f>
        <v>EVEN</v>
      </c>
      <c r="F17514" t="str">
        <f>IF(D17514&lt;=18,"LOW (1-18)","HIGH (19-36)")</f>
        <v>LOW (1-18)</v>
      </c>
      <c r="G17514">
        <f>INT((D17514-1)/6)+1</f>
        <v>2</v>
      </c>
      <c r="H17514">
        <f>MOD(D17514-1,6)+1</f>
        <v>2</v>
      </c>
      <c r="I17514">
        <f>37-D17514</f>
        <v>29</v>
      </c>
      <c r="J17514">
        <f>ABS(D17514-D17515)</f>
        <v>24</v>
      </c>
      <c r="K17514">
        <f>AVERAGE(D17514:D17518)</f>
        <v>8</v>
      </c>
      <c r="L17514">
        <f>AVERAGE(D17514:D17533)</f>
        <v>8</v>
      </c>
      <c r="M17514">
        <f>K17514-L17514</f>
        <v>0</v>
      </c>
      <c r="N17514" t="str">
        <f>IF(K17514&gt;L17514,"HIGH ZONE BIAS",IF(K17514&lt;L17514,"LOW ZONE BIAS","EQUILIBRIUM"))</f>
        <v>EQUILIBRIUM</v>
      </c>
    </row>
    <row r="17515">
      <c r="A17515">
        <v>10040</v>
      </c>
      <c r="B17515" t="str">
        <v>2010-11-01</v>
      </c>
      <c r="C17515" t="str">
        <v>Evening</v>
      </c>
      <c r="D17515">
        <v>32</v>
      </c>
      <c r="E17515" t="str">
        <f>IF(MOD(D17515,2)=0,"EVEN","ODD")</f>
        <v>EVEN</v>
      </c>
      <c r="F17515" t="str">
        <f>IF(D17515&lt;=18,"LOW (1-18)","HIGH (19-36)")</f>
        <v>HIGH (19-36)</v>
      </c>
      <c r="G17515">
        <f>INT((D17515-1)/6)+1</f>
        <v>6</v>
      </c>
      <c r="H17515">
        <f>MOD(D17515-1,6)+1</f>
        <v>2</v>
      </c>
      <c r="I17515">
        <f>37-D17515</f>
        <v>5</v>
      </c>
      <c r="J17515">
        <f>ABS(D17515-D17516)</f>
        <v>10</v>
      </c>
      <c r="K17515">
        <f>AVERAGE(D17515:D17519)</f>
        <v>32</v>
      </c>
      <c r="L17515">
        <f>AVERAGE(D17515:D17534)</f>
        <v>32</v>
      </c>
      <c r="M17515">
        <f>K17515-L17515</f>
        <v>0</v>
      </c>
      <c r="N17515" t="str">
        <f>IF(K17515&gt;L17515,"HIGH ZONE BIAS",IF(K17515&lt;L17515,"LOW ZONE BIAS","EQUILIBRIUM"))</f>
        <v>EQUILIBRIUM</v>
      </c>
    </row>
    <row r="17516">
      <c r="A17516">
        <v>10039</v>
      </c>
      <c r="B17516" t="str">
        <v>2010-11-01</v>
      </c>
      <c r="C17516" t="str">
        <v>Midday</v>
      </c>
      <c r="D17516">
        <v>22</v>
      </c>
      <c r="E17516" t="str">
        <f>IF(MOD(D17516,2)=0,"EVEN","ODD")</f>
        <v>EVEN</v>
      </c>
      <c r="F17516" t="str">
        <f>IF(D17516&lt;=18,"LOW (1-18)","HIGH (19-36)")</f>
        <v>HIGH (19-36)</v>
      </c>
      <c r="G17516">
        <f>INT((D17516-1)/6)+1</f>
        <v>4</v>
      </c>
      <c r="H17516">
        <f>MOD(D17516-1,6)+1</f>
        <v>4</v>
      </c>
      <c r="I17516">
        <f>37-D17516</f>
        <v>15</v>
      </c>
      <c r="J17516">
        <f>ABS(D17516-D17517)</f>
        <v>5</v>
      </c>
      <c r="K17516">
        <f>AVERAGE(D17516:D17520)</f>
        <v>22</v>
      </c>
      <c r="L17516">
        <f>AVERAGE(D17516:D17535)</f>
        <v>22</v>
      </c>
      <c r="M17516">
        <f>K17516-L17516</f>
        <v>0</v>
      </c>
      <c r="N17516" t="str">
        <f>IF(K17516&gt;L17516,"HIGH ZONE BIAS",IF(K17516&lt;L17516,"LOW ZONE BIAS","EQUILIBRIUM"))</f>
        <v>EQUILIBRIUM</v>
      </c>
    </row>
    <row r="17517">
      <c r="A17517">
        <v>10038</v>
      </c>
      <c r="B17517" t="str">
        <v>2010-10-30</v>
      </c>
      <c r="C17517" t="str">
        <v>Evening</v>
      </c>
      <c r="D17517">
        <v>27</v>
      </c>
      <c r="E17517" t="str">
        <f>IF(MOD(D17517,2)=0,"EVEN","ODD")</f>
        <v>ODD</v>
      </c>
      <c r="F17517" t="str">
        <f>IF(D17517&lt;=18,"LOW (1-18)","HIGH (19-36)")</f>
        <v>HIGH (19-36)</v>
      </c>
      <c r="G17517">
        <f>INT((D17517-1)/6)+1</f>
        <v>5</v>
      </c>
      <c r="H17517">
        <f>MOD(D17517-1,6)+1</f>
        <v>3</v>
      </c>
      <c r="I17517">
        <f>37-D17517</f>
        <v>10</v>
      </c>
      <c r="J17517">
        <f>ABS(D17517-D17518)</f>
        <v>4</v>
      </c>
      <c r="K17517">
        <f>AVERAGE(D17517:D17521)</f>
        <v>27</v>
      </c>
      <c r="L17517">
        <f>AVERAGE(D17517:D17536)</f>
        <v>27</v>
      </c>
      <c r="M17517">
        <f>K17517-L17517</f>
        <v>0</v>
      </c>
      <c r="N17517" t="str">
        <f>IF(K17517&gt;L17517,"HIGH ZONE BIAS",IF(K17517&lt;L17517,"LOW ZONE BIAS","EQUILIBRIUM"))</f>
        <v>EQUILIBRIUM</v>
      </c>
    </row>
    <row r="17518">
      <c r="A17518">
        <v>10037</v>
      </c>
      <c r="B17518" t="str">
        <v>2010-10-30</v>
      </c>
      <c r="C17518" t="str">
        <v>Midday</v>
      </c>
      <c r="D17518">
        <v>31</v>
      </c>
      <c r="E17518" t="str">
        <f>IF(MOD(D17518,2)=0,"EVEN","ODD")</f>
        <v>ODD</v>
      </c>
      <c r="F17518" t="str">
        <f>IF(D17518&lt;=18,"LOW (1-18)","HIGH (19-36)")</f>
        <v>HIGH (19-36)</v>
      </c>
      <c r="G17518">
        <f>INT((D17518-1)/6)+1</f>
        <v>6</v>
      </c>
      <c r="H17518">
        <f>MOD(D17518-1,6)+1</f>
        <v>1</v>
      </c>
      <c r="I17518">
        <f>37-D17518</f>
        <v>6</v>
      </c>
      <c r="J17518">
        <f>ABS(D17518-D17519)</f>
        <v>29</v>
      </c>
      <c r="K17518">
        <f>AVERAGE(D17518:D17522)</f>
        <v>31</v>
      </c>
      <c r="L17518">
        <f>AVERAGE(D17518:D17537)</f>
        <v>31</v>
      </c>
      <c r="M17518">
        <f>K17518-L17518</f>
        <v>0</v>
      </c>
      <c r="N17518" t="str">
        <f>IF(K17518&gt;L17518,"HIGH ZONE BIAS",IF(K17518&lt;L17518,"LOW ZONE BIAS","EQUILIBRIUM"))</f>
        <v>EQUILIBRIUM</v>
      </c>
    </row>
    <row r="17519">
      <c r="A17519">
        <v>10036</v>
      </c>
      <c r="B17519" t="str">
        <v>2010-10-29</v>
      </c>
      <c r="C17519" t="str">
        <v>Evening</v>
      </c>
      <c r="D17519">
        <v>2</v>
      </c>
      <c r="E17519" t="str">
        <f>IF(MOD(D17519,2)=0,"EVEN","ODD")</f>
        <v>EVEN</v>
      </c>
      <c r="F17519" t="str">
        <f>IF(D17519&lt;=18,"LOW (1-18)","HIGH (19-36)")</f>
        <v>LOW (1-18)</v>
      </c>
      <c r="G17519">
        <f>INT((D17519-1)/6)+1</f>
        <v>1</v>
      </c>
      <c r="H17519">
        <f>MOD(D17519-1,6)+1</f>
        <v>2</v>
      </c>
      <c r="I17519">
        <f>37-D17519</f>
        <v>35</v>
      </c>
      <c r="J17519">
        <f>ABS(D17519-D17520)</f>
        <v>5</v>
      </c>
      <c r="K17519">
        <f>AVERAGE(D17519:D17523)</f>
        <v>2</v>
      </c>
      <c r="L17519">
        <f>AVERAGE(D17519:D17538)</f>
        <v>2</v>
      </c>
      <c r="M17519">
        <f>K17519-L17519</f>
        <v>0</v>
      </c>
      <c r="N17519" t="str">
        <f>IF(K17519&gt;L17519,"HIGH ZONE BIAS",IF(K17519&lt;L17519,"LOW ZONE BIAS","EQUILIBRIUM"))</f>
        <v>EQUILIBRIUM</v>
      </c>
    </row>
    <row r="17520">
      <c r="A17520">
        <v>10035</v>
      </c>
      <c r="B17520" t="str">
        <v>2010-10-29</v>
      </c>
      <c r="C17520" t="str">
        <v>Midday</v>
      </c>
      <c r="D17520">
        <v>7</v>
      </c>
      <c r="E17520" t="str">
        <f>IF(MOD(D17520,2)=0,"EVEN","ODD")</f>
        <v>ODD</v>
      </c>
      <c r="F17520" t="str">
        <f>IF(D17520&lt;=18,"LOW (1-18)","HIGH (19-36)")</f>
        <v>LOW (1-18)</v>
      </c>
      <c r="G17520">
        <f>INT((D17520-1)/6)+1</f>
        <v>2</v>
      </c>
      <c r="H17520">
        <f>MOD(D17520-1,6)+1</f>
        <v>1</v>
      </c>
      <c r="I17520">
        <f>37-D17520</f>
        <v>30</v>
      </c>
      <c r="J17520">
        <f>ABS(D17520-D17521)</f>
        <v>27</v>
      </c>
      <c r="K17520">
        <f>AVERAGE(D17520:D17524)</f>
        <v>7</v>
      </c>
      <c r="L17520">
        <f>AVERAGE(D17520:D17539)</f>
        <v>7</v>
      </c>
      <c r="M17520">
        <f>K17520-L17520</f>
        <v>0</v>
      </c>
      <c r="N17520" t="str">
        <f>IF(K17520&gt;L17520,"HIGH ZONE BIAS",IF(K17520&lt;L17520,"LOW ZONE BIAS","EQUILIBRIUM"))</f>
        <v>EQUILIBRIUM</v>
      </c>
    </row>
    <row r="17521">
      <c r="A17521">
        <v>10033</v>
      </c>
      <c r="B17521" t="str">
        <v>2010-10-28</v>
      </c>
      <c r="C17521" t="str">
        <v>Midday</v>
      </c>
      <c r="D17521">
        <v>34</v>
      </c>
      <c r="E17521" t="str">
        <f>IF(MOD(D17521,2)=0,"EVEN","ODD")</f>
        <v>EVEN</v>
      </c>
      <c r="F17521" t="str">
        <f>IF(D17521&lt;=18,"LOW (1-18)","HIGH (19-36)")</f>
        <v>HIGH (19-36)</v>
      </c>
      <c r="G17521">
        <f>INT((D17521-1)/6)+1</f>
        <v>6</v>
      </c>
      <c r="H17521">
        <f>MOD(D17521-1,6)+1</f>
        <v>4</v>
      </c>
      <c r="I17521">
        <f>37-D17521</f>
        <v>3</v>
      </c>
      <c r="J17521">
        <f>ABS(D17521-D17522)</f>
        <v>3</v>
      </c>
      <c r="K17521">
        <f>AVERAGE(D17521:D17525)</f>
        <v>34</v>
      </c>
      <c r="L17521">
        <f>AVERAGE(D17521:D17540)</f>
        <v>34</v>
      </c>
      <c r="M17521">
        <f>K17521-L17521</f>
        <v>0</v>
      </c>
      <c r="N17521" t="str">
        <f>IF(K17521&gt;L17521,"HIGH ZONE BIAS",IF(K17521&lt;L17521,"LOW ZONE BIAS","EQUILIBRIUM"))</f>
        <v>EQUILIBRIUM</v>
      </c>
    </row>
    <row r="17522">
      <c r="A17522">
        <v>10032</v>
      </c>
      <c r="B17522" t="str">
        <v>2010-10-27</v>
      </c>
      <c r="C17522" t="str">
        <v>Evening</v>
      </c>
      <c r="D17522">
        <v>31</v>
      </c>
      <c r="E17522" t="str">
        <f>IF(MOD(D17522,2)=0,"EVEN","ODD")</f>
        <v>ODD</v>
      </c>
      <c r="F17522" t="str">
        <f>IF(D17522&lt;=18,"LOW (1-18)","HIGH (19-36)")</f>
        <v>HIGH (19-36)</v>
      </c>
      <c r="G17522">
        <f>INT((D17522-1)/6)+1</f>
        <v>6</v>
      </c>
      <c r="H17522">
        <f>MOD(D17522-1,6)+1</f>
        <v>1</v>
      </c>
      <c r="I17522">
        <f>37-D17522</f>
        <v>6</v>
      </c>
      <c r="J17522">
        <f>ABS(D17522-D17523)</f>
        <v>17</v>
      </c>
      <c r="K17522">
        <f>AVERAGE(D17522:D17526)</f>
        <v>31</v>
      </c>
      <c r="L17522">
        <f>AVERAGE(D17522:D17541)</f>
        <v>31</v>
      </c>
      <c r="M17522">
        <f>K17522-L17522</f>
        <v>0</v>
      </c>
      <c r="N17522" t="str">
        <f>IF(K17522&gt;L17522,"HIGH ZONE BIAS",IF(K17522&lt;L17522,"LOW ZONE BIAS","EQUILIBRIUM"))</f>
        <v>EQUILIBRIUM</v>
      </c>
    </row>
    <row r="17523">
      <c r="A17523">
        <v>10031</v>
      </c>
      <c r="B17523" t="str">
        <v>2010-10-27</v>
      </c>
      <c r="C17523" t="str">
        <v>Midday</v>
      </c>
      <c r="D17523">
        <v>14</v>
      </c>
      <c r="E17523" t="str">
        <f>IF(MOD(D17523,2)=0,"EVEN","ODD")</f>
        <v>EVEN</v>
      </c>
      <c r="F17523" t="str">
        <f>IF(D17523&lt;=18,"LOW (1-18)","HIGH (19-36)")</f>
        <v>LOW (1-18)</v>
      </c>
      <c r="G17523">
        <f>INT((D17523-1)/6)+1</f>
        <v>3</v>
      </c>
      <c r="H17523">
        <f>MOD(D17523-1,6)+1</f>
        <v>2</v>
      </c>
      <c r="I17523">
        <f>37-D17523</f>
        <v>23</v>
      </c>
      <c r="J17523">
        <f>ABS(D17523-D17524)</f>
        <v>8</v>
      </c>
      <c r="K17523">
        <f>AVERAGE(D17523:D17527)</f>
        <v>14</v>
      </c>
      <c r="L17523">
        <f>AVERAGE(D17523:D17542)</f>
        <v>14</v>
      </c>
      <c r="M17523">
        <f>K17523-L17523</f>
        <v>0</v>
      </c>
      <c r="N17523" t="str">
        <f>IF(K17523&gt;L17523,"HIGH ZONE BIAS",IF(K17523&lt;L17523,"LOW ZONE BIAS","EQUILIBRIUM"))</f>
        <v>EQUILIBRIUM</v>
      </c>
    </row>
    <row r="17524">
      <c r="A17524">
        <v>10030</v>
      </c>
      <c r="B17524" t="str">
        <v>2010-10-26</v>
      </c>
      <c r="C17524" t="str">
        <v>Evening</v>
      </c>
      <c r="D17524">
        <v>22</v>
      </c>
      <c r="E17524" t="str">
        <f>IF(MOD(D17524,2)=0,"EVEN","ODD")</f>
        <v>EVEN</v>
      </c>
      <c r="F17524" t="str">
        <f>IF(D17524&lt;=18,"LOW (1-18)","HIGH (19-36)")</f>
        <v>HIGH (19-36)</v>
      </c>
      <c r="G17524">
        <f>INT((D17524-1)/6)+1</f>
        <v>4</v>
      </c>
      <c r="H17524">
        <f>MOD(D17524-1,6)+1</f>
        <v>4</v>
      </c>
      <c r="I17524">
        <f>37-D17524</f>
        <v>15</v>
      </c>
      <c r="J17524">
        <f>ABS(D17524-D17525)</f>
        <v>1</v>
      </c>
      <c r="K17524">
        <f>AVERAGE(D17524:D17528)</f>
        <v>22</v>
      </c>
      <c r="L17524">
        <f>AVERAGE(D17524:D17543)</f>
        <v>22</v>
      </c>
      <c r="M17524">
        <f>K17524-L17524</f>
        <v>0</v>
      </c>
      <c r="N17524" t="str">
        <f>IF(K17524&gt;L17524,"HIGH ZONE BIAS",IF(K17524&lt;L17524,"LOW ZONE BIAS","EQUILIBRIUM"))</f>
        <v>EQUILIBRIUM</v>
      </c>
    </row>
    <row r="17525">
      <c r="A17525">
        <v>10029</v>
      </c>
      <c r="B17525" t="str">
        <v>2010-10-26</v>
      </c>
      <c r="C17525" t="str">
        <v>Midday</v>
      </c>
      <c r="D17525">
        <v>23</v>
      </c>
      <c r="E17525" t="str">
        <f>IF(MOD(D17525,2)=0,"EVEN","ODD")</f>
        <v>ODD</v>
      </c>
      <c r="F17525" t="str">
        <f>IF(D17525&lt;=18,"LOW (1-18)","HIGH (19-36)")</f>
        <v>HIGH (19-36)</v>
      </c>
      <c r="G17525">
        <f>INT((D17525-1)/6)+1</f>
        <v>4</v>
      </c>
      <c r="H17525">
        <f>MOD(D17525-1,6)+1</f>
        <v>5</v>
      </c>
      <c r="I17525">
        <f>37-D17525</f>
        <v>14</v>
      </c>
      <c r="J17525">
        <f>ABS(D17525-D17526)</f>
        <v>20</v>
      </c>
      <c r="K17525">
        <f>AVERAGE(D17525:D17529)</f>
        <v>23</v>
      </c>
      <c r="L17525">
        <f>AVERAGE(D17525:D17544)</f>
        <v>23</v>
      </c>
      <c r="M17525">
        <f>K17525-L17525</f>
        <v>0</v>
      </c>
      <c r="N17525" t="str">
        <f>IF(K17525&gt;L17525,"HIGH ZONE BIAS",IF(K17525&lt;L17525,"LOW ZONE BIAS","EQUILIBRIUM"))</f>
        <v>EQUILIBRIUM</v>
      </c>
    </row>
    <row r="17526">
      <c r="A17526">
        <v>10028</v>
      </c>
      <c r="B17526" t="str">
        <v>2010-10-25</v>
      </c>
      <c r="C17526" t="str">
        <v>Evening</v>
      </c>
      <c r="D17526">
        <v>3</v>
      </c>
      <c r="E17526" t="str">
        <f>IF(MOD(D17526,2)=0,"EVEN","ODD")</f>
        <v>ODD</v>
      </c>
      <c r="F17526" t="str">
        <f>IF(D17526&lt;=18,"LOW (1-18)","HIGH (19-36)")</f>
        <v>LOW (1-18)</v>
      </c>
      <c r="G17526">
        <f>INT((D17526-1)/6)+1</f>
        <v>1</v>
      </c>
      <c r="H17526">
        <f>MOD(D17526-1,6)+1</f>
        <v>3</v>
      </c>
      <c r="I17526">
        <f>37-D17526</f>
        <v>34</v>
      </c>
      <c r="J17526">
        <f>ABS(D17526-D17527)</f>
        <v>5</v>
      </c>
      <c r="K17526">
        <f>AVERAGE(D17526:D17530)</f>
        <v>3</v>
      </c>
      <c r="L17526">
        <f>AVERAGE(D17526:D17545)</f>
        <v>3</v>
      </c>
      <c r="M17526">
        <f>K17526-L17526</f>
        <v>0</v>
      </c>
      <c r="N17526" t="str">
        <f>IF(K17526&gt;L17526,"HIGH ZONE BIAS",IF(K17526&lt;L17526,"LOW ZONE BIAS","EQUILIBRIUM"))</f>
        <v>EQUILIBRIUM</v>
      </c>
    </row>
    <row r="17527">
      <c r="A17527">
        <v>10027</v>
      </c>
      <c r="B17527" t="str">
        <v>2010-10-25</v>
      </c>
      <c r="C17527" t="str">
        <v>Midday</v>
      </c>
      <c r="D17527">
        <v>8</v>
      </c>
      <c r="E17527" t="str">
        <f>IF(MOD(D17527,2)=0,"EVEN","ODD")</f>
        <v>EVEN</v>
      </c>
      <c r="F17527" t="str">
        <f>IF(D17527&lt;=18,"LOW (1-18)","HIGH (19-36)")</f>
        <v>LOW (1-18)</v>
      </c>
      <c r="G17527">
        <f>INT((D17527-1)/6)+1</f>
        <v>2</v>
      </c>
      <c r="H17527">
        <f>MOD(D17527-1,6)+1</f>
        <v>2</v>
      </c>
      <c r="I17527">
        <f>37-D17527</f>
        <v>29</v>
      </c>
      <c r="J17527">
        <f>ABS(D17527-D17528)</f>
        <v>4</v>
      </c>
      <c r="K17527">
        <f>AVERAGE(D17527:D17531)</f>
        <v>8</v>
      </c>
      <c r="L17527">
        <f>AVERAGE(D17527:D17546)</f>
        <v>8</v>
      </c>
      <c r="M17527">
        <f>K17527-L17527</f>
        <v>0</v>
      </c>
      <c r="N17527" t="str">
        <f>IF(K17527&gt;L17527,"HIGH ZONE BIAS",IF(K17527&lt;L17527,"LOW ZONE BIAS","EQUILIBRIUM"))</f>
        <v>EQUILIBRIUM</v>
      </c>
    </row>
    <row r="17528">
      <c r="A17528">
        <v>10026</v>
      </c>
      <c r="B17528" t="str">
        <v>2010-10-23</v>
      </c>
      <c r="C17528" t="str">
        <v>Evening</v>
      </c>
      <c r="D17528">
        <v>4</v>
      </c>
      <c r="E17528" t="str">
        <f>IF(MOD(D17528,2)=0,"EVEN","ODD")</f>
        <v>EVEN</v>
      </c>
      <c r="F17528" t="str">
        <f>IF(D17528&lt;=18,"LOW (1-18)","HIGH (19-36)")</f>
        <v>LOW (1-18)</v>
      </c>
      <c r="G17528">
        <f>INT((D17528-1)/6)+1</f>
        <v>1</v>
      </c>
      <c r="H17528">
        <f>MOD(D17528-1,6)+1</f>
        <v>4</v>
      </c>
      <c r="I17528">
        <f>37-D17528</f>
        <v>33</v>
      </c>
      <c r="J17528">
        <f>ABS(D17528-D17529)</f>
        <v>32</v>
      </c>
      <c r="K17528">
        <f>AVERAGE(D17528:D17532)</f>
        <v>4</v>
      </c>
      <c r="L17528">
        <f>AVERAGE(D17528:D17547)</f>
        <v>4</v>
      </c>
      <c r="M17528">
        <f>K17528-L17528</f>
        <v>0</v>
      </c>
      <c r="N17528" t="str">
        <f>IF(K17528&gt;L17528,"HIGH ZONE BIAS",IF(K17528&lt;L17528,"LOW ZONE BIAS","EQUILIBRIUM"))</f>
        <v>EQUILIBRIUM</v>
      </c>
    </row>
    <row r="17529">
      <c r="A17529">
        <v>10025</v>
      </c>
      <c r="B17529" t="str">
        <v>2010-10-23</v>
      </c>
      <c r="C17529" t="str">
        <v>Midday</v>
      </c>
      <c r="D17529">
        <v>36</v>
      </c>
      <c r="E17529" t="str">
        <f>IF(MOD(D17529,2)=0,"EVEN","ODD")</f>
        <v>EVEN</v>
      </c>
      <c r="F17529" t="str">
        <f>IF(D17529&lt;=18,"LOW (1-18)","HIGH (19-36)")</f>
        <v>HIGH (19-36)</v>
      </c>
      <c r="G17529">
        <f>INT((D17529-1)/6)+1</f>
        <v>6</v>
      </c>
      <c r="H17529">
        <f>MOD(D17529-1,6)+1</f>
        <v>6</v>
      </c>
      <c r="I17529">
        <f>37-D17529</f>
        <v>1</v>
      </c>
      <c r="J17529">
        <f>ABS(D17529-D17530)</f>
        <v>2</v>
      </c>
      <c r="K17529">
        <f>AVERAGE(D17529:D17533)</f>
        <v>36</v>
      </c>
      <c r="L17529">
        <f>AVERAGE(D17529:D17548)</f>
        <v>36</v>
      </c>
      <c r="M17529">
        <f>K17529-L17529</f>
        <v>0</v>
      </c>
      <c r="N17529" t="str">
        <f>IF(K17529&gt;L17529,"HIGH ZONE BIAS",IF(K17529&lt;L17529,"LOW ZONE BIAS","EQUILIBRIUM"))</f>
        <v>EQUILIBRIUM</v>
      </c>
    </row>
    <row r="17530">
      <c r="A17530">
        <v>10024</v>
      </c>
      <c r="B17530" t="str">
        <v>2010-10-22</v>
      </c>
      <c r="C17530" t="str">
        <v>Evening</v>
      </c>
      <c r="D17530">
        <v>34</v>
      </c>
      <c r="E17530" t="str">
        <f>IF(MOD(D17530,2)=0,"EVEN","ODD")</f>
        <v>EVEN</v>
      </c>
      <c r="F17530" t="str">
        <f>IF(D17530&lt;=18,"LOW (1-18)","HIGH (19-36)")</f>
        <v>HIGH (19-36)</v>
      </c>
      <c r="G17530">
        <f>INT((D17530-1)/6)+1</f>
        <v>6</v>
      </c>
      <c r="H17530">
        <f>MOD(D17530-1,6)+1</f>
        <v>4</v>
      </c>
      <c r="I17530">
        <f>37-D17530</f>
        <v>3</v>
      </c>
      <c r="J17530">
        <f>ABS(D17530-D17531)</f>
        <v>32</v>
      </c>
      <c r="K17530">
        <f>AVERAGE(D17530:D17534)</f>
        <v>34</v>
      </c>
      <c r="L17530">
        <f>AVERAGE(D17530:D17549)</f>
        <v>34</v>
      </c>
      <c r="M17530">
        <f>K17530-L17530</f>
        <v>0</v>
      </c>
      <c r="N17530" t="str">
        <f>IF(K17530&gt;L17530,"HIGH ZONE BIAS",IF(K17530&lt;L17530,"LOW ZONE BIAS","EQUILIBRIUM"))</f>
        <v>EQUILIBRIUM</v>
      </c>
    </row>
    <row r="17531">
      <c r="A17531">
        <v>10023</v>
      </c>
      <c r="B17531" t="str">
        <v>2010-10-22</v>
      </c>
      <c r="C17531" t="str">
        <v>Midday</v>
      </c>
      <c r="D17531">
        <v>2</v>
      </c>
      <c r="E17531" t="str">
        <f>IF(MOD(D17531,2)=0,"EVEN","ODD")</f>
        <v>EVEN</v>
      </c>
      <c r="F17531" t="str">
        <f>IF(D17531&lt;=18,"LOW (1-18)","HIGH (19-36)")</f>
        <v>LOW (1-18)</v>
      </c>
      <c r="G17531">
        <f>INT((D17531-1)/6)+1</f>
        <v>1</v>
      </c>
      <c r="H17531">
        <f>MOD(D17531-1,6)+1</f>
        <v>2</v>
      </c>
      <c r="I17531">
        <f>37-D17531</f>
        <v>35</v>
      </c>
      <c r="J17531">
        <f>ABS(D17531-D17532)</f>
        <v>1</v>
      </c>
      <c r="K17531">
        <f>AVERAGE(D17531:D17535)</f>
        <v>2</v>
      </c>
      <c r="L17531">
        <f>AVERAGE(D17531:D17550)</f>
        <v>2</v>
      </c>
      <c r="M17531">
        <f>K17531-L17531</f>
        <v>0</v>
      </c>
      <c r="N17531" t="str">
        <f>IF(K17531&gt;L17531,"HIGH ZONE BIAS",IF(K17531&lt;L17531,"LOW ZONE BIAS","EQUILIBRIUM"))</f>
        <v>EQUILIBRIUM</v>
      </c>
    </row>
    <row r="17532">
      <c r="A17532">
        <v>10022</v>
      </c>
      <c r="B17532" t="str">
        <v>2010-10-21</v>
      </c>
      <c r="C17532" t="str">
        <v>Evening</v>
      </c>
      <c r="D17532">
        <v>1</v>
      </c>
      <c r="E17532" t="str">
        <f>IF(MOD(D17532,2)=0,"EVEN","ODD")</f>
        <v>ODD</v>
      </c>
      <c r="F17532" t="str">
        <f>IF(D17532&lt;=18,"LOW (1-18)","HIGH (19-36)")</f>
        <v>LOW (1-18)</v>
      </c>
      <c r="G17532">
        <f>INT((D17532-1)/6)+1</f>
        <v>1</v>
      </c>
      <c r="H17532">
        <f>MOD(D17532-1,6)+1</f>
        <v>1</v>
      </c>
      <c r="I17532">
        <f>37-D17532</f>
        <v>36</v>
      </c>
      <c r="J17532">
        <f>ABS(D17532-D17533)</f>
        <v>4</v>
      </c>
      <c r="K17532">
        <f>AVERAGE(D17532:D17536)</f>
        <v>1</v>
      </c>
      <c r="L17532">
        <f>AVERAGE(D17532:D17551)</f>
        <v>1</v>
      </c>
      <c r="M17532">
        <f>K17532-L17532</f>
        <v>0</v>
      </c>
      <c r="N17532" t="str">
        <f>IF(K17532&gt;L17532,"HIGH ZONE BIAS",IF(K17532&lt;L17532,"LOW ZONE BIAS","EQUILIBRIUM"))</f>
        <v>EQUILIBRIUM</v>
      </c>
    </row>
    <row r="17533">
      <c r="A17533">
        <v>10021</v>
      </c>
      <c r="B17533" t="str">
        <v>2010-10-21</v>
      </c>
      <c r="C17533" t="str">
        <v>Midday</v>
      </c>
      <c r="D17533">
        <v>5</v>
      </c>
      <c r="E17533" t="str">
        <f>IF(MOD(D17533,2)=0,"EVEN","ODD")</f>
        <v>ODD</v>
      </c>
      <c r="F17533" t="str">
        <f>IF(D17533&lt;=18,"LOW (1-18)","HIGH (19-36)")</f>
        <v>LOW (1-18)</v>
      </c>
      <c r="G17533">
        <f>INT((D17533-1)/6)+1</f>
        <v>1</v>
      </c>
      <c r="H17533">
        <f>MOD(D17533-1,6)+1</f>
        <v>5</v>
      </c>
      <c r="I17533">
        <f>37-D17533</f>
        <v>32</v>
      </c>
      <c r="J17533">
        <f>ABS(D17533-D17534)</f>
        <v>1</v>
      </c>
      <c r="K17533">
        <f>AVERAGE(D17533:D17537)</f>
        <v>5</v>
      </c>
      <c r="L17533">
        <f>AVERAGE(D17533:D17552)</f>
        <v>5</v>
      </c>
      <c r="M17533">
        <f>K17533-L17533</f>
        <v>0</v>
      </c>
      <c r="N17533" t="str">
        <f>IF(K17533&gt;L17533,"HIGH ZONE BIAS",IF(K17533&lt;L17533,"LOW ZONE BIAS","EQUILIBRIUM"))</f>
        <v>EQUILIBRIUM</v>
      </c>
    </row>
    <row r="17534">
      <c r="A17534">
        <v>10020</v>
      </c>
      <c r="B17534" t="str">
        <v>2010-10-20</v>
      </c>
      <c r="C17534" t="str">
        <v>Evening</v>
      </c>
      <c r="D17534">
        <v>4</v>
      </c>
      <c r="E17534" t="str">
        <f>IF(MOD(D17534,2)=0,"EVEN","ODD")</f>
        <v>EVEN</v>
      </c>
      <c r="F17534" t="str">
        <f>IF(D17534&lt;=18,"LOW (1-18)","HIGH (19-36)")</f>
        <v>LOW (1-18)</v>
      </c>
      <c r="G17534">
        <f>INT((D17534-1)/6)+1</f>
        <v>1</v>
      </c>
      <c r="H17534">
        <f>MOD(D17534-1,6)+1</f>
        <v>4</v>
      </c>
      <c r="I17534">
        <f>37-D17534</f>
        <v>33</v>
      </c>
      <c r="J17534">
        <f>ABS(D17534-D17535)</f>
        <v>3</v>
      </c>
      <c r="K17534">
        <f>AVERAGE(D17534:D17538)</f>
        <v>4</v>
      </c>
      <c r="L17534">
        <f>AVERAGE(D17534:D17553)</f>
        <v>4</v>
      </c>
      <c r="M17534">
        <f>K17534-L17534</f>
        <v>0</v>
      </c>
      <c r="N17534" t="str">
        <f>IF(K17534&gt;L17534,"HIGH ZONE BIAS",IF(K17534&lt;L17534,"LOW ZONE BIAS","EQUILIBRIUM"))</f>
        <v>EQUILIBRIUM</v>
      </c>
    </row>
    <row r="17535">
      <c r="A17535">
        <v>10019</v>
      </c>
      <c r="B17535" t="str">
        <v>2010-10-20</v>
      </c>
      <c r="C17535" t="str">
        <v>Midday</v>
      </c>
      <c r="D17535">
        <v>1</v>
      </c>
      <c r="E17535" t="str">
        <f>IF(MOD(D17535,2)=0,"EVEN","ODD")</f>
        <v>ODD</v>
      </c>
      <c r="F17535" t="str">
        <f>IF(D17535&lt;=18,"LOW (1-18)","HIGH (19-36)")</f>
        <v>LOW (1-18)</v>
      </c>
      <c r="G17535">
        <f>INT((D17535-1)/6)+1</f>
        <v>1</v>
      </c>
      <c r="H17535">
        <f>MOD(D17535-1,6)+1</f>
        <v>1</v>
      </c>
      <c r="I17535">
        <f>37-D17535</f>
        <v>36</v>
      </c>
      <c r="J17535">
        <f>ABS(D17535-D17536)</f>
        <v>31</v>
      </c>
      <c r="K17535">
        <f>AVERAGE(D17535:D17539)</f>
        <v>1</v>
      </c>
      <c r="L17535">
        <f>AVERAGE(D17535:D17554)</f>
        <v>1</v>
      </c>
      <c r="M17535">
        <f>K17535-L17535</f>
        <v>0</v>
      </c>
      <c r="N17535" t="str">
        <f>IF(K17535&gt;L17535,"HIGH ZONE BIAS",IF(K17535&lt;L17535,"LOW ZONE BIAS","EQUILIBRIUM"))</f>
        <v>EQUILIBRIUM</v>
      </c>
    </row>
    <row r="17536">
      <c r="A17536">
        <v>10018</v>
      </c>
      <c r="B17536" t="str">
        <v>2010-10-19</v>
      </c>
      <c r="C17536" t="str">
        <v>Evening</v>
      </c>
      <c r="D17536">
        <v>32</v>
      </c>
      <c r="E17536" t="str">
        <f>IF(MOD(D17536,2)=0,"EVEN","ODD")</f>
        <v>EVEN</v>
      </c>
      <c r="F17536" t="str">
        <f>IF(D17536&lt;=18,"LOW (1-18)","HIGH (19-36)")</f>
        <v>HIGH (19-36)</v>
      </c>
      <c r="G17536">
        <f>INT((D17536-1)/6)+1</f>
        <v>6</v>
      </c>
      <c r="H17536">
        <f>MOD(D17536-1,6)+1</f>
        <v>2</v>
      </c>
      <c r="I17536">
        <f>37-D17536</f>
        <v>5</v>
      </c>
      <c r="J17536">
        <f>ABS(D17536-D17537)</f>
        <v>30</v>
      </c>
      <c r="K17536">
        <f>AVERAGE(D17536:D17540)</f>
        <v>32</v>
      </c>
      <c r="L17536">
        <f>AVERAGE(D17536:D17555)</f>
        <v>32</v>
      </c>
      <c r="M17536">
        <f>K17536-L17536</f>
        <v>0</v>
      </c>
      <c r="N17536" t="str">
        <f>IF(K17536&gt;L17536,"HIGH ZONE BIAS",IF(K17536&lt;L17536,"LOW ZONE BIAS","EQUILIBRIUM"))</f>
        <v>EQUILIBRIUM</v>
      </c>
    </row>
    <row r="17537">
      <c r="A17537">
        <v>10017</v>
      </c>
      <c r="B17537" t="str">
        <v>2010-10-19</v>
      </c>
      <c r="C17537" t="str">
        <v>Midday</v>
      </c>
      <c r="D17537">
        <v>2</v>
      </c>
      <c r="E17537" t="str">
        <f>IF(MOD(D17537,2)=0,"EVEN","ODD")</f>
        <v>EVEN</v>
      </c>
      <c r="F17537" t="str">
        <f>IF(D17537&lt;=18,"LOW (1-18)","HIGH (19-36)")</f>
        <v>LOW (1-18)</v>
      </c>
      <c r="G17537">
        <f>INT((D17537-1)/6)+1</f>
        <v>1</v>
      </c>
      <c r="H17537">
        <f>MOD(D17537-1,6)+1</f>
        <v>2</v>
      </c>
      <c r="I17537">
        <f>37-D17537</f>
        <v>35</v>
      </c>
      <c r="J17537">
        <f>ABS(D17537-D17538)</f>
        <v>4</v>
      </c>
      <c r="K17537">
        <f>AVERAGE(D17537:D17541)</f>
        <v>2</v>
      </c>
      <c r="L17537">
        <f>AVERAGE(D17537:D17556)</f>
        <v>2</v>
      </c>
      <c r="M17537">
        <f>K17537-L17537</f>
        <v>0</v>
      </c>
      <c r="N17537" t="str">
        <f>IF(K17537&gt;L17537,"HIGH ZONE BIAS",IF(K17537&lt;L17537,"LOW ZONE BIAS","EQUILIBRIUM"))</f>
        <v>EQUILIBRIUM</v>
      </c>
    </row>
    <row r="17538">
      <c r="A17538">
        <v>10016</v>
      </c>
      <c r="B17538" t="str">
        <v>2010-10-18</v>
      </c>
      <c r="C17538" t="str">
        <v>Evening</v>
      </c>
      <c r="D17538">
        <v>6</v>
      </c>
      <c r="E17538" t="str">
        <f>IF(MOD(D17538,2)=0,"EVEN","ODD")</f>
        <v>EVEN</v>
      </c>
      <c r="F17538" t="str">
        <f>IF(D17538&lt;=18,"LOW (1-18)","HIGH (19-36)")</f>
        <v>LOW (1-18)</v>
      </c>
      <c r="G17538">
        <f>INT((D17538-1)/6)+1</f>
        <v>1</v>
      </c>
      <c r="H17538">
        <f>MOD(D17538-1,6)+1</f>
        <v>6</v>
      </c>
      <c r="I17538">
        <f>37-D17538</f>
        <v>31</v>
      </c>
      <c r="J17538">
        <f>ABS(D17538-D17539)</f>
        <v>4</v>
      </c>
      <c r="K17538">
        <f>AVERAGE(D17538:D17542)</f>
        <v>6</v>
      </c>
      <c r="L17538">
        <f>AVERAGE(D17538:D17557)</f>
        <v>6</v>
      </c>
      <c r="M17538">
        <f>K17538-L17538</f>
        <v>0</v>
      </c>
      <c r="N17538" t="str">
        <f>IF(K17538&gt;L17538,"HIGH ZONE BIAS",IF(K17538&lt;L17538,"LOW ZONE BIAS","EQUILIBRIUM"))</f>
        <v>EQUILIBRIUM</v>
      </c>
    </row>
    <row r="17539">
      <c r="A17539">
        <v>10015</v>
      </c>
      <c r="B17539" t="str">
        <v>2010-10-18</v>
      </c>
      <c r="C17539" t="str">
        <v>Midday</v>
      </c>
      <c r="D17539">
        <v>2</v>
      </c>
      <c r="E17539" t="str">
        <f>IF(MOD(D17539,2)=0,"EVEN","ODD")</f>
        <v>EVEN</v>
      </c>
      <c r="F17539" t="str">
        <f>IF(D17539&lt;=18,"LOW (1-18)","HIGH (19-36)")</f>
        <v>LOW (1-18)</v>
      </c>
      <c r="G17539">
        <f>INT((D17539-1)/6)+1</f>
        <v>1</v>
      </c>
      <c r="H17539">
        <f>MOD(D17539-1,6)+1</f>
        <v>2</v>
      </c>
      <c r="I17539">
        <f>37-D17539</f>
        <v>35</v>
      </c>
      <c r="J17539">
        <f>ABS(D17539-D17540)</f>
        <v>20</v>
      </c>
      <c r="K17539">
        <f>AVERAGE(D17539:D17543)</f>
        <v>2</v>
      </c>
      <c r="L17539">
        <f>AVERAGE(D17539:D17558)</f>
        <v>2</v>
      </c>
      <c r="M17539">
        <f>K17539-L17539</f>
        <v>0</v>
      </c>
      <c r="N17539" t="str">
        <f>IF(K17539&gt;L17539,"HIGH ZONE BIAS",IF(K17539&lt;L17539,"LOW ZONE BIAS","EQUILIBRIUM"))</f>
        <v>EQUILIBRIUM</v>
      </c>
    </row>
    <row r="17540">
      <c r="A17540">
        <v>10014</v>
      </c>
      <c r="B17540" t="str">
        <v>2010-10-16</v>
      </c>
      <c r="C17540" t="str">
        <v>Evening</v>
      </c>
      <c r="D17540">
        <v>22</v>
      </c>
      <c r="E17540" t="str">
        <f>IF(MOD(D17540,2)=0,"EVEN","ODD")</f>
        <v>EVEN</v>
      </c>
      <c r="F17540" t="str">
        <f>IF(D17540&lt;=18,"LOW (1-18)","HIGH (19-36)")</f>
        <v>HIGH (19-36)</v>
      </c>
      <c r="G17540">
        <f>INT((D17540-1)/6)+1</f>
        <v>4</v>
      </c>
      <c r="H17540">
        <f>MOD(D17540-1,6)+1</f>
        <v>4</v>
      </c>
      <c r="I17540">
        <f>37-D17540</f>
        <v>15</v>
      </c>
      <c r="J17540">
        <f>ABS(D17540-D17541)</f>
        <v>5</v>
      </c>
      <c r="K17540">
        <f>AVERAGE(D17540:D17544)</f>
        <v>22</v>
      </c>
      <c r="L17540">
        <f>AVERAGE(D17540:D17559)</f>
        <v>22</v>
      </c>
      <c r="M17540">
        <f>K17540-L17540</f>
        <v>0</v>
      </c>
      <c r="N17540" t="str">
        <f>IF(K17540&gt;L17540,"HIGH ZONE BIAS",IF(K17540&lt;L17540,"LOW ZONE BIAS","EQUILIBRIUM"))</f>
        <v>EQUILIBRIUM</v>
      </c>
    </row>
    <row r="17541">
      <c r="A17541">
        <v>10013</v>
      </c>
      <c r="B17541" t="str">
        <v>2010-10-16</v>
      </c>
      <c r="C17541" t="str">
        <v>Midday</v>
      </c>
      <c r="D17541">
        <v>27</v>
      </c>
      <c r="E17541" t="str">
        <f>IF(MOD(D17541,2)=0,"EVEN","ODD")</f>
        <v>ODD</v>
      </c>
      <c r="F17541" t="str">
        <f>IF(D17541&lt;=18,"LOW (1-18)","HIGH (19-36)")</f>
        <v>HIGH (19-36)</v>
      </c>
      <c r="G17541">
        <f>INT((D17541-1)/6)+1</f>
        <v>5</v>
      </c>
      <c r="H17541">
        <f>MOD(D17541-1,6)+1</f>
        <v>3</v>
      </c>
      <c r="I17541">
        <f>37-D17541</f>
        <v>10</v>
      </c>
      <c r="J17541">
        <f>ABS(D17541-D17542)</f>
        <v>9</v>
      </c>
      <c r="K17541">
        <f>AVERAGE(D17541:D17545)</f>
        <v>27</v>
      </c>
      <c r="L17541">
        <f>AVERAGE(D17541:D17560)</f>
        <v>27</v>
      </c>
      <c r="M17541">
        <f>K17541-L17541</f>
        <v>0</v>
      </c>
      <c r="N17541" t="str">
        <f>IF(K17541&gt;L17541,"HIGH ZONE BIAS",IF(K17541&lt;L17541,"LOW ZONE BIAS","EQUILIBRIUM"))</f>
        <v>EQUILIBRIUM</v>
      </c>
    </row>
    <row r="17542">
      <c r="A17542">
        <v>10012</v>
      </c>
      <c r="B17542" t="str">
        <v>2010-10-15</v>
      </c>
      <c r="C17542" t="str">
        <v>Evening</v>
      </c>
      <c r="D17542">
        <v>18</v>
      </c>
      <c r="E17542" t="str">
        <f>IF(MOD(D17542,2)=0,"EVEN","ODD")</f>
        <v>EVEN</v>
      </c>
      <c r="F17542" t="str">
        <f>IF(D17542&lt;=18,"LOW (1-18)","HIGH (19-36)")</f>
        <v>LOW (1-18)</v>
      </c>
      <c r="G17542">
        <f>INT((D17542-1)/6)+1</f>
        <v>3</v>
      </c>
      <c r="H17542">
        <f>MOD(D17542-1,6)+1</f>
        <v>6</v>
      </c>
      <c r="I17542">
        <f>37-D17542</f>
        <v>19</v>
      </c>
      <c r="J17542">
        <f>ABS(D17542-D17543)</f>
        <v>5</v>
      </c>
      <c r="K17542">
        <f>AVERAGE(D17542:D17546)</f>
        <v>18</v>
      </c>
      <c r="L17542">
        <f>AVERAGE(D17542:D17561)</f>
        <v>18</v>
      </c>
      <c r="M17542">
        <f>K17542-L17542</f>
        <v>0</v>
      </c>
      <c r="N17542" t="str">
        <f>IF(K17542&gt;L17542,"HIGH ZONE BIAS",IF(K17542&lt;L17542,"LOW ZONE BIAS","EQUILIBRIUM"))</f>
        <v>EQUILIBRIUM</v>
      </c>
    </row>
    <row r="17543">
      <c r="A17543">
        <v>10011</v>
      </c>
      <c r="B17543" t="str">
        <v>2010-10-15</v>
      </c>
      <c r="C17543" t="str">
        <v>Midday</v>
      </c>
      <c r="D17543">
        <v>13</v>
      </c>
      <c r="E17543" t="str">
        <f>IF(MOD(D17543,2)=0,"EVEN","ODD")</f>
        <v>ODD</v>
      </c>
      <c r="F17543" t="str">
        <f>IF(D17543&lt;=18,"LOW (1-18)","HIGH (19-36)")</f>
        <v>LOW (1-18)</v>
      </c>
      <c r="G17543">
        <f>INT((D17543-1)/6)+1</f>
        <v>3</v>
      </c>
      <c r="H17543">
        <f>MOD(D17543-1,6)+1</f>
        <v>1</v>
      </c>
      <c r="I17543">
        <f>37-D17543</f>
        <v>24</v>
      </c>
      <c r="J17543">
        <f>ABS(D17543-D17544)</f>
        <v>3</v>
      </c>
      <c r="K17543">
        <f>AVERAGE(D17543:D17547)</f>
        <v>13</v>
      </c>
      <c r="L17543">
        <f>AVERAGE(D17543:D17562)</f>
        <v>13</v>
      </c>
      <c r="M17543">
        <f>K17543-L17543</f>
        <v>0</v>
      </c>
      <c r="N17543" t="str">
        <f>IF(K17543&gt;L17543,"HIGH ZONE BIAS",IF(K17543&lt;L17543,"LOW ZONE BIAS","EQUILIBRIUM"))</f>
        <v>EQUILIBRIUM</v>
      </c>
    </row>
    <row r="17544">
      <c r="A17544">
        <v>10010</v>
      </c>
      <c r="B17544" t="str">
        <v>2010-10-14</v>
      </c>
      <c r="C17544" t="str">
        <v>Evening</v>
      </c>
      <c r="D17544">
        <v>10</v>
      </c>
      <c r="E17544" t="str">
        <f>IF(MOD(D17544,2)=0,"EVEN","ODD")</f>
        <v>EVEN</v>
      </c>
      <c r="F17544" t="str">
        <f>IF(D17544&lt;=18,"LOW (1-18)","HIGH (19-36)")</f>
        <v>LOW (1-18)</v>
      </c>
      <c r="G17544">
        <f>INT((D17544-1)/6)+1</f>
        <v>2</v>
      </c>
      <c r="H17544">
        <f>MOD(D17544-1,6)+1</f>
        <v>4</v>
      </c>
      <c r="I17544">
        <f>37-D17544</f>
        <v>27</v>
      </c>
      <c r="J17544">
        <f>ABS(D17544-D17545)</f>
        <v>3</v>
      </c>
      <c r="K17544">
        <f>AVERAGE(D17544:D17548)</f>
        <v>10</v>
      </c>
      <c r="L17544">
        <f>AVERAGE(D17544:D17563)</f>
        <v>10</v>
      </c>
      <c r="M17544">
        <f>K17544-L17544</f>
        <v>0</v>
      </c>
      <c r="N17544" t="str">
        <f>IF(K17544&gt;L17544,"HIGH ZONE BIAS",IF(K17544&lt;L17544,"LOW ZONE BIAS","EQUILIBRIUM"))</f>
        <v>EQUILIBRIUM</v>
      </c>
    </row>
    <row r="17545">
      <c r="A17545">
        <v>10009</v>
      </c>
      <c r="B17545" t="str">
        <v>2010-10-14</v>
      </c>
      <c r="C17545" t="str">
        <v>Midday</v>
      </c>
      <c r="D17545">
        <v>7</v>
      </c>
      <c r="E17545" t="str">
        <f>IF(MOD(D17545,2)=0,"EVEN","ODD")</f>
        <v>ODD</v>
      </c>
      <c r="F17545" t="str">
        <f>IF(D17545&lt;=18,"LOW (1-18)","HIGH (19-36)")</f>
        <v>LOW (1-18)</v>
      </c>
      <c r="G17545">
        <f>INT((D17545-1)/6)+1</f>
        <v>2</v>
      </c>
      <c r="H17545">
        <f>MOD(D17545-1,6)+1</f>
        <v>1</v>
      </c>
      <c r="I17545">
        <f>37-D17545</f>
        <v>30</v>
      </c>
      <c r="J17545">
        <f>ABS(D17545-D17546)</f>
        <v>10</v>
      </c>
      <c r="K17545">
        <f>AVERAGE(D17545:D17549)</f>
        <v>7</v>
      </c>
      <c r="L17545">
        <f>AVERAGE(D17545:D17564)</f>
        <v>7</v>
      </c>
      <c r="M17545">
        <f>K17545-L17545</f>
        <v>0</v>
      </c>
      <c r="N17545" t="str">
        <f>IF(K17545&gt;L17545,"HIGH ZONE BIAS",IF(K17545&lt;L17545,"LOW ZONE BIAS","EQUILIBRIUM"))</f>
        <v>EQUILIBRIUM</v>
      </c>
    </row>
    <row r="17546">
      <c r="A17546">
        <v>10008</v>
      </c>
      <c r="B17546" t="str">
        <v>2010-10-13</v>
      </c>
      <c r="C17546" t="str">
        <v>Evening</v>
      </c>
      <c r="D17546">
        <v>17</v>
      </c>
      <c r="E17546" t="str">
        <f>IF(MOD(D17546,2)=0,"EVEN","ODD")</f>
        <v>ODD</v>
      </c>
      <c r="F17546" t="str">
        <f>IF(D17546&lt;=18,"LOW (1-18)","HIGH (19-36)")</f>
        <v>LOW (1-18)</v>
      </c>
      <c r="G17546">
        <f>INT((D17546-1)/6)+1</f>
        <v>3</v>
      </c>
      <c r="H17546">
        <f>MOD(D17546-1,6)+1</f>
        <v>5</v>
      </c>
      <c r="I17546">
        <f>37-D17546</f>
        <v>20</v>
      </c>
      <c r="J17546">
        <f>ABS(D17546-D17547)</f>
        <v>5</v>
      </c>
      <c r="K17546">
        <f>AVERAGE(D17546:D17550)</f>
        <v>17</v>
      </c>
      <c r="L17546">
        <f>AVERAGE(D17546:D17565)</f>
        <v>17</v>
      </c>
      <c r="M17546">
        <f>K17546-L17546</f>
        <v>0</v>
      </c>
      <c r="N17546" t="str">
        <f>IF(K17546&gt;L17546,"HIGH ZONE BIAS",IF(K17546&lt;L17546,"LOW ZONE BIAS","EQUILIBRIUM"))</f>
        <v>EQUILIBRIUM</v>
      </c>
    </row>
    <row r="17547">
      <c r="A17547">
        <v>10007</v>
      </c>
      <c r="B17547" t="str">
        <v>2010-10-13</v>
      </c>
      <c r="C17547" t="str">
        <v>Midday</v>
      </c>
      <c r="D17547">
        <v>22</v>
      </c>
      <c r="E17547" t="str">
        <f>IF(MOD(D17547,2)=0,"EVEN","ODD")</f>
        <v>EVEN</v>
      </c>
      <c r="F17547" t="str">
        <f>IF(D17547&lt;=18,"LOW (1-18)","HIGH (19-36)")</f>
        <v>HIGH (19-36)</v>
      </c>
      <c r="G17547">
        <f>INT((D17547-1)/6)+1</f>
        <v>4</v>
      </c>
      <c r="H17547">
        <f>MOD(D17547-1,6)+1</f>
        <v>4</v>
      </c>
      <c r="I17547">
        <f>37-D17547</f>
        <v>15</v>
      </c>
      <c r="J17547">
        <f>ABS(D17547-D17548)</f>
        <v>14</v>
      </c>
      <c r="K17547">
        <f>AVERAGE(D17547:D17551)</f>
        <v>22</v>
      </c>
      <c r="L17547">
        <f>AVERAGE(D17547:D17566)</f>
        <v>22</v>
      </c>
      <c r="M17547">
        <f>K17547-L17547</f>
        <v>0</v>
      </c>
      <c r="N17547" t="str">
        <f>IF(K17547&gt;L17547,"HIGH ZONE BIAS",IF(K17547&lt;L17547,"LOW ZONE BIAS","EQUILIBRIUM"))</f>
        <v>EQUILIBRIUM</v>
      </c>
    </row>
    <row r="17548">
      <c r="A17548">
        <v>10006</v>
      </c>
      <c r="B17548" t="str">
        <v>2010-10-12</v>
      </c>
      <c r="C17548" t="str">
        <v>Evening</v>
      </c>
      <c r="D17548">
        <v>36</v>
      </c>
      <c r="E17548" t="str">
        <f>IF(MOD(D17548,2)=0,"EVEN","ODD")</f>
        <v>EVEN</v>
      </c>
      <c r="F17548" t="str">
        <f>IF(D17548&lt;=18,"LOW (1-18)","HIGH (19-36)")</f>
        <v>HIGH (19-36)</v>
      </c>
      <c r="G17548">
        <f>INT((D17548-1)/6)+1</f>
        <v>6</v>
      </c>
      <c r="H17548">
        <f>MOD(D17548-1,6)+1</f>
        <v>6</v>
      </c>
      <c r="I17548">
        <f>37-D17548</f>
        <v>1</v>
      </c>
      <c r="J17548">
        <f>ABS(D17548-D17549)</f>
        <v>12</v>
      </c>
      <c r="K17548">
        <f>AVERAGE(D17548:D17552)</f>
        <v>36</v>
      </c>
      <c r="L17548">
        <f>AVERAGE(D17548:D17567)</f>
        <v>36</v>
      </c>
      <c r="M17548">
        <f>K17548-L17548</f>
        <v>0</v>
      </c>
      <c r="N17548" t="str">
        <f>IF(K17548&gt;L17548,"HIGH ZONE BIAS",IF(K17548&lt;L17548,"LOW ZONE BIAS","EQUILIBRIUM"))</f>
        <v>EQUILIBRIUM</v>
      </c>
    </row>
    <row r="17549">
      <c r="A17549">
        <v>10005</v>
      </c>
      <c r="B17549" t="str">
        <v>2010-10-12</v>
      </c>
      <c r="C17549" t="str">
        <v>Midday</v>
      </c>
      <c r="D17549">
        <v>24</v>
      </c>
      <c r="E17549" t="str">
        <f>IF(MOD(D17549,2)=0,"EVEN","ODD")</f>
        <v>EVEN</v>
      </c>
      <c r="F17549" t="str">
        <f>IF(D17549&lt;=18,"LOW (1-18)","HIGH (19-36)")</f>
        <v>HIGH (19-36)</v>
      </c>
      <c r="G17549">
        <f>INT((D17549-1)/6)+1</f>
        <v>4</v>
      </c>
      <c r="H17549">
        <f>MOD(D17549-1,6)+1</f>
        <v>6</v>
      </c>
      <c r="I17549">
        <f>37-D17549</f>
        <v>13</v>
      </c>
      <c r="J17549">
        <f>ABS(D17549-D17550)</f>
        <v>10</v>
      </c>
      <c r="K17549">
        <f>AVERAGE(D17549:D17553)</f>
        <v>24</v>
      </c>
      <c r="L17549">
        <f>AVERAGE(D17549:D17568)</f>
        <v>24</v>
      </c>
      <c r="M17549">
        <f>K17549-L17549</f>
        <v>0</v>
      </c>
      <c r="N17549" t="str">
        <f>IF(K17549&gt;L17549,"HIGH ZONE BIAS",IF(K17549&lt;L17549,"LOW ZONE BIAS","EQUILIBRIUM"))</f>
        <v>EQUILIBRIUM</v>
      </c>
    </row>
    <row r="17550">
      <c r="A17550">
        <v>10004</v>
      </c>
      <c r="B17550" t="str">
        <v>2010-10-11</v>
      </c>
      <c r="C17550" t="str">
        <v>Evening</v>
      </c>
      <c r="D17550">
        <v>34</v>
      </c>
      <c r="E17550" t="str">
        <f>IF(MOD(D17550,2)=0,"EVEN","ODD")</f>
        <v>EVEN</v>
      </c>
      <c r="F17550" t="str">
        <f>IF(D17550&lt;=18,"LOW (1-18)","HIGH (19-36)")</f>
        <v>HIGH (19-36)</v>
      </c>
      <c r="G17550">
        <f>INT((D17550-1)/6)+1</f>
        <v>6</v>
      </c>
      <c r="H17550">
        <f>MOD(D17550-1,6)+1</f>
        <v>4</v>
      </c>
      <c r="I17550">
        <f>37-D17550</f>
        <v>3</v>
      </c>
      <c r="J17550">
        <f>ABS(D17550-D17551)</f>
        <v>1</v>
      </c>
      <c r="K17550">
        <f>AVERAGE(D17550:D17554)</f>
        <v>34</v>
      </c>
      <c r="L17550">
        <f>AVERAGE(D17550:D17569)</f>
        <v>34</v>
      </c>
      <c r="M17550">
        <f>K17550-L17550</f>
        <v>0</v>
      </c>
      <c r="N17550" t="str">
        <f>IF(K17550&gt;L17550,"HIGH ZONE BIAS",IF(K17550&lt;L17550,"LOW ZONE BIAS","EQUILIBRIUM"))</f>
        <v>EQUILIBRIUM</v>
      </c>
    </row>
    <row r="17551">
      <c r="A17551">
        <v>10003</v>
      </c>
      <c r="B17551" t="str">
        <v>2010-10-11</v>
      </c>
      <c r="C17551" t="str">
        <v>Midday</v>
      </c>
      <c r="D17551">
        <v>33</v>
      </c>
      <c r="E17551" t="str">
        <f>IF(MOD(D17551,2)=0,"EVEN","ODD")</f>
        <v>ODD</v>
      </c>
      <c r="F17551" t="str">
        <f>IF(D17551&lt;=18,"LOW (1-18)","HIGH (19-36)")</f>
        <v>HIGH (19-36)</v>
      </c>
      <c r="G17551">
        <f>INT((D17551-1)/6)+1</f>
        <v>6</v>
      </c>
      <c r="H17551">
        <f>MOD(D17551-1,6)+1</f>
        <v>3</v>
      </c>
      <c r="I17551">
        <f>37-D17551</f>
        <v>4</v>
      </c>
      <c r="J17551">
        <f>ABS(D17551-D17552)</f>
        <v>27</v>
      </c>
      <c r="K17551">
        <f>AVERAGE(D17551:D17555)</f>
        <v>33</v>
      </c>
      <c r="L17551">
        <f>AVERAGE(D17551:D17570)</f>
        <v>33</v>
      </c>
      <c r="M17551">
        <f>K17551-L17551</f>
        <v>0</v>
      </c>
      <c r="N17551" t="str">
        <f>IF(K17551&gt;L17551,"HIGH ZONE BIAS",IF(K17551&lt;L17551,"LOW ZONE BIAS","EQUILIBRIUM"))</f>
        <v>EQUILIBRIUM</v>
      </c>
    </row>
    <row r="17552">
      <c r="A17552">
        <v>10002</v>
      </c>
      <c r="B17552" t="str">
        <v>2010-10-09</v>
      </c>
      <c r="C17552" t="str">
        <v>Evening</v>
      </c>
      <c r="D17552">
        <v>6</v>
      </c>
      <c r="E17552" t="str">
        <f>IF(MOD(D17552,2)=0,"EVEN","ODD")</f>
        <v>EVEN</v>
      </c>
      <c r="F17552" t="str">
        <f>IF(D17552&lt;=18,"LOW (1-18)","HIGH (19-36)")</f>
        <v>LOW (1-18)</v>
      </c>
      <c r="G17552">
        <f>INT((D17552-1)/6)+1</f>
        <v>1</v>
      </c>
      <c r="H17552">
        <f>MOD(D17552-1,6)+1</f>
        <v>6</v>
      </c>
      <c r="I17552">
        <f>37-D17552</f>
        <v>31</v>
      </c>
      <c r="J17552">
        <f>ABS(D17552-D17553)</f>
        <v>21</v>
      </c>
      <c r="K17552">
        <f>AVERAGE(D17552:D17556)</f>
        <v>6</v>
      </c>
      <c r="L17552">
        <f>AVERAGE(D17552:D17571)</f>
        <v>6</v>
      </c>
      <c r="M17552">
        <f>K17552-L17552</f>
        <v>0</v>
      </c>
      <c r="N17552" t="str">
        <f>IF(K17552&gt;L17552,"HIGH ZONE BIAS",IF(K17552&lt;L17552,"LOW ZONE BIAS","EQUILIBRIUM"))</f>
        <v>EQUILIBRIUM</v>
      </c>
    </row>
    <row r="17553">
      <c r="A17553">
        <v>10001</v>
      </c>
      <c r="B17553" t="str">
        <v>2010-10-09</v>
      </c>
      <c r="C17553" t="str">
        <v>Midday</v>
      </c>
      <c r="D17553">
        <v>27</v>
      </c>
      <c r="E17553" t="str">
        <f>IF(MOD(D17553,2)=0,"EVEN","ODD")</f>
        <v>ODD</v>
      </c>
      <c r="F17553" t="str">
        <f>IF(D17553&lt;=18,"LOW (1-18)","HIGH (19-36)")</f>
        <v>HIGH (19-36)</v>
      </c>
      <c r="G17553">
        <f>INT((D17553-1)/6)+1</f>
        <v>5</v>
      </c>
      <c r="H17553">
        <f>MOD(D17553-1,6)+1</f>
        <v>3</v>
      </c>
      <c r="I17553">
        <f>37-D17553</f>
        <v>10</v>
      </c>
      <c r="J17553">
        <f>ABS(D17553-D17554)</f>
        <v>5</v>
      </c>
      <c r="K17553">
        <f>AVERAGE(D17553:D17557)</f>
        <v>27</v>
      </c>
      <c r="L17553">
        <f>AVERAGE(D17553:D17572)</f>
        <v>27</v>
      </c>
      <c r="M17553">
        <f>K17553-L17553</f>
        <v>0</v>
      </c>
      <c r="N17553" t="str">
        <f>IF(K17553&gt;L17553,"HIGH ZONE BIAS",IF(K17553&lt;L17553,"LOW ZONE BIAS","EQUILIBRIUM"))</f>
        <v>EQUILIBRIUM</v>
      </c>
    </row>
    <row r="17554">
      <c r="A17554">
        <v>10000</v>
      </c>
      <c r="B17554" t="str">
        <v>2010-10-08</v>
      </c>
      <c r="C17554" t="str">
        <v>Evening</v>
      </c>
      <c r="D17554">
        <v>22</v>
      </c>
      <c r="E17554" t="str">
        <f>IF(MOD(D17554,2)=0,"EVEN","ODD")</f>
        <v>EVEN</v>
      </c>
      <c r="F17554" t="str">
        <f>IF(D17554&lt;=18,"LOW (1-18)","HIGH (19-36)")</f>
        <v>HIGH (19-36)</v>
      </c>
      <c r="G17554">
        <f>INT((D17554-1)/6)+1</f>
        <v>4</v>
      </c>
      <c r="H17554">
        <f>MOD(D17554-1,6)+1</f>
        <v>4</v>
      </c>
      <c r="I17554">
        <f>37-D17554</f>
        <v>15</v>
      </c>
      <c r="J17554">
        <f>ABS(D17554-D17555)</f>
        <v>19</v>
      </c>
      <c r="K17554">
        <f>AVERAGE(D17554:D17558)</f>
        <v>22</v>
      </c>
      <c r="L17554">
        <f>AVERAGE(D17554:D17573)</f>
        <v>22</v>
      </c>
      <c r="M17554">
        <f>K17554-L17554</f>
        <v>0</v>
      </c>
      <c r="N17554" t="str">
        <f>IF(K17554&gt;L17554,"HIGH ZONE BIAS",IF(K17554&lt;L17554,"LOW ZONE BIAS","EQUILIBRIUM"))</f>
        <v>EQUILIBRIUM</v>
      </c>
    </row>
    <row r="17555">
      <c r="A17555">
        <v>9999</v>
      </c>
      <c r="B17555" t="str">
        <v>2010-10-08</v>
      </c>
      <c r="C17555" t="str">
        <v>Midday</v>
      </c>
      <c r="D17555">
        <v>3</v>
      </c>
      <c r="E17555" t="str">
        <f>IF(MOD(D17555,2)=0,"EVEN","ODD")</f>
        <v>ODD</v>
      </c>
      <c r="F17555" t="str">
        <f>IF(D17555&lt;=18,"LOW (1-18)","HIGH (19-36)")</f>
        <v>LOW (1-18)</v>
      </c>
      <c r="G17555">
        <f>INT((D17555-1)/6)+1</f>
        <v>1</v>
      </c>
      <c r="H17555">
        <f>MOD(D17555-1,6)+1</f>
        <v>3</v>
      </c>
      <c r="I17555">
        <f>37-D17555</f>
        <v>34</v>
      </c>
      <c r="J17555">
        <f>ABS(D17555-D17556)</f>
        <v>0</v>
      </c>
      <c r="K17555">
        <f>AVERAGE(D17555:D17559)</f>
        <v>3</v>
      </c>
      <c r="L17555">
        <f>AVERAGE(D17555:D17574)</f>
        <v>3</v>
      </c>
      <c r="M17555">
        <f>K17555-L17555</f>
        <v>0</v>
      </c>
      <c r="N17555" t="str">
        <f>IF(K17555&gt;L17555,"HIGH ZONE BIAS",IF(K17555&lt;L17555,"LOW ZONE BIAS","EQUILIBRIUM"))</f>
        <v>EQUILIBRIUM</v>
      </c>
    </row>
    <row r="17556">
      <c r="A17556">
        <v>9998</v>
      </c>
      <c r="B17556" t="str">
        <v>2010-10-07</v>
      </c>
      <c r="C17556" t="str">
        <v>Evening</v>
      </c>
      <c r="D17556">
        <v>3</v>
      </c>
      <c r="E17556" t="str">
        <f>IF(MOD(D17556,2)=0,"EVEN","ODD")</f>
        <v>ODD</v>
      </c>
      <c r="F17556" t="str">
        <f>IF(D17556&lt;=18,"LOW (1-18)","HIGH (19-36)")</f>
        <v>LOW (1-18)</v>
      </c>
      <c r="G17556">
        <f>INT((D17556-1)/6)+1</f>
        <v>1</v>
      </c>
      <c r="H17556">
        <f>MOD(D17556-1,6)+1</f>
        <v>3</v>
      </c>
      <c r="I17556">
        <f>37-D17556</f>
        <v>34</v>
      </c>
      <c r="J17556">
        <f>ABS(D17556-D17557)</f>
        <v>8</v>
      </c>
      <c r="K17556">
        <f>AVERAGE(D17556:D17560)</f>
        <v>3</v>
      </c>
      <c r="L17556">
        <f>AVERAGE(D17556:D17575)</f>
        <v>3</v>
      </c>
      <c r="M17556">
        <f>K17556-L17556</f>
        <v>0</v>
      </c>
      <c r="N17556" t="str">
        <f>IF(K17556&gt;L17556,"HIGH ZONE BIAS",IF(K17556&lt;L17556,"LOW ZONE BIAS","EQUILIBRIUM"))</f>
        <v>EQUILIBRIUM</v>
      </c>
    </row>
    <row r="17557">
      <c r="A17557">
        <v>9997</v>
      </c>
      <c r="B17557" t="str">
        <v>2010-10-07</v>
      </c>
      <c r="C17557" t="str">
        <v>Midday</v>
      </c>
      <c r="D17557">
        <v>11</v>
      </c>
      <c r="E17557" t="str">
        <f>IF(MOD(D17557,2)=0,"EVEN","ODD")</f>
        <v>ODD</v>
      </c>
      <c r="F17557" t="str">
        <f>IF(D17557&lt;=18,"LOW (1-18)","HIGH (19-36)")</f>
        <v>LOW (1-18)</v>
      </c>
      <c r="G17557">
        <f>INT((D17557-1)/6)+1</f>
        <v>2</v>
      </c>
      <c r="H17557">
        <f>MOD(D17557-1,6)+1</f>
        <v>5</v>
      </c>
      <c r="I17557">
        <f>37-D17557</f>
        <v>26</v>
      </c>
      <c r="J17557">
        <f>ABS(D17557-D17558)</f>
        <v>16</v>
      </c>
      <c r="K17557">
        <f>AVERAGE(D17557:D17561)</f>
        <v>11</v>
      </c>
      <c r="L17557">
        <f>AVERAGE(D17557:D17576)</f>
        <v>11</v>
      </c>
      <c r="M17557">
        <f>K17557-L17557</f>
        <v>0</v>
      </c>
      <c r="N17557" t="str">
        <f>IF(K17557&gt;L17557,"HIGH ZONE BIAS",IF(K17557&lt;L17557,"LOW ZONE BIAS","EQUILIBRIUM"))</f>
        <v>EQUILIBRIUM</v>
      </c>
    </row>
    <row r="17558">
      <c r="A17558">
        <v>9996</v>
      </c>
      <c r="B17558" t="str">
        <v>2010-10-06</v>
      </c>
      <c r="C17558" t="str">
        <v>Evening</v>
      </c>
      <c r="D17558">
        <v>27</v>
      </c>
      <c r="E17558" t="str">
        <f>IF(MOD(D17558,2)=0,"EVEN","ODD")</f>
        <v>ODD</v>
      </c>
      <c r="F17558" t="str">
        <f>IF(D17558&lt;=18,"LOW (1-18)","HIGH (19-36)")</f>
        <v>HIGH (19-36)</v>
      </c>
      <c r="G17558">
        <f>INT((D17558-1)/6)+1</f>
        <v>5</v>
      </c>
      <c r="H17558">
        <f>MOD(D17558-1,6)+1</f>
        <v>3</v>
      </c>
      <c r="I17558">
        <f>37-D17558</f>
        <v>10</v>
      </c>
      <c r="J17558">
        <f>ABS(D17558-D17559)</f>
        <v>20</v>
      </c>
      <c r="K17558">
        <f>AVERAGE(D17558:D17562)</f>
        <v>27</v>
      </c>
      <c r="L17558">
        <f>AVERAGE(D17558:D17577)</f>
        <v>27</v>
      </c>
      <c r="M17558">
        <f>K17558-L17558</f>
        <v>0</v>
      </c>
      <c r="N17558" t="str">
        <f>IF(K17558&gt;L17558,"HIGH ZONE BIAS",IF(K17558&lt;L17558,"LOW ZONE BIAS","EQUILIBRIUM"))</f>
        <v>EQUILIBRIUM</v>
      </c>
    </row>
    <row r="17559">
      <c r="A17559">
        <v>9995</v>
      </c>
      <c r="B17559" t="str">
        <v>2010-10-06</v>
      </c>
      <c r="C17559" t="str">
        <v>Midday</v>
      </c>
      <c r="D17559">
        <v>7</v>
      </c>
      <c r="E17559" t="str">
        <f>IF(MOD(D17559,2)=0,"EVEN","ODD")</f>
        <v>ODD</v>
      </c>
      <c r="F17559" t="str">
        <f>IF(D17559&lt;=18,"LOW (1-18)","HIGH (19-36)")</f>
        <v>LOW (1-18)</v>
      </c>
      <c r="G17559">
        <f>INT((D17559-1)/6)+1</f>
        <v>2</v>
      </c>
      <c r="H17559">
        <f>MOD(D17559-1,6)+1</f>
        <v>1</v>
      </c>
      <c r="I17559">
        <f>37-D17559</f>
        <v>30</v>
      </c>
      <c r="J17559">
        <f>ABS(D17559-D17560)</f>
        <v>19</v>
      </c>
      <c r="K17559">
        <f>AVERAGE(D17559:D17563)</f>
        <v>7</v>
      </c>
      <c r="L17559">
        <f>AVERAGE(D17559:D17578)</f>
        <v>7</v>
      </c>
      <c r="M17559">
        <f>K17559-L17559</f>
        <v>0</v>
      </c>
      <c r="N17559" t="str">
        <f>IF(K17559&gt;L17559,"HIGH ZONE BIAS",IF(K17559&lt;L17559,"LOW ZONE BIAS","EQUILIBRIUM"))</f>
        <v>EQUILIBRIUM</v>
      </c>
    </row>
    <row r="17560">
      <c r="A17560">
        <v>9994</v>
      </c>
      <c r="B17560" t="str">
        <v>2010-10-05</v>
      </c>
      <c r="C17560" t="str">
        <v>Evening</v>
      </c>
      <c r="D17560">
        <v>26</v>
      </c>
      <c r="E17560" t="str">
        <f>IF(MOD(D17560,2)=0,"EVEN","ODD")</f>
        <v>EVEN</v>
      </c>
      <c r="F17560" t="str">
        <f>IF(D17560&lt;=18,"LOW (1-18)","HIGH (19-36)")</f>
        <v>HIGH (19-36)</v>
      </c>
      <c r="G17560">
        <f>INT((D17560-1)/6)+1</f>
        <v>5</v>
      </c>
      <c r="H17560">
        <f>MOD(D17560-1,6)+1</f>
        <v>2</v>
      </c>
      <c r="I17560">
        <f>37-D17560</f>
        <v>11</v>
      </c>
      <c r="J17560">
        <f>ABS(D17560-D17561)</f>
        <v>7</v>
      </c>
      <c r="K17560">
        <f>AVERAGE(D17560:D17564)</f>
        <v>26</v>
      </c>
      <c r="L17560">
        <f>AVERAGE(D17560:D17579)</f>
        <v>26</v>
      </c>
      <c r="M17560">
        <f>K17560-L17560</f>
        <v>0</v>
      </c>
      <c r="N17560" t="str">
        <f>IF(K17560&gt;L17560,"HIGH ZONE BIAS",IF(K17560&lt;L17560,"LOW ZONE BIAS","EQUILIBRIUM"))</f>
        <v>EQUILIBRIUM</v>
      </c>
    </row>
    <row r="17561">
      <c r="A17561">
        <v>9993</v>
      </c>
      <c r="B17561" t="str">
        <v>2010-10-05</v>
      </c>
      <c r="C17561" t="str">
        <v>Midday</v>
      </c>
      <c r="D17561">
        <v>19</v>
      </c>
      <c r="E17561" t="str">
        <f>IF(MOD(D17561,2)=0,"EVEN","ODD")</f>
        <v>ODD</v>
      </c>
      <c r="F17561" t="str">
        <f>IF(D17561&lt;=18,"LOW (1-18)","HIGH (19-36)")</f>
        <v>HIGH (19-36)</v>
      </c>
      <c r="G17561">
        <f>INT((D17561-1)/6)+1</f>
        <v>4</v>
      </c>
      <c r="H17561">
        <f>MOD(D17561-1,6)+1</f>
        <v>1</v>
      </c>
      <c r="I17561">
        <f>37-D17561</f>
        <v>18</v>
      </c>
      <c r="J17561">
        <f>ABS(D17561-D17562)</f>
        <v>1</v>
      </c>
      <c r="K17561">
        <f>AVERAGE(D17561:D17565)</f>
        <v>19</v>
      </c>
      <c r="L17561">
        <f>AVERAGE(D17561:D17580)</f>
        <v>19</v>
      </c>
      <c r="M17561">
        <f>K17561-L17561</f>
        <v>0</v>
      </c>
      <c r="N17561" t="str">
        <f>IF(K17561&gt;L17561,"HIGH ZONE BIAS",IF(K17561&lt;L17561,"LOW ZONE BIAS","EQUILIBRIUM"))</f>
        <v>EQUILIBRIUM</v>
      </c>
    </row>
    <row r="17562">
      <c r="A17562">
        <v>9992</v>
      </c>
      <c r="B17562" t="str">
        <v>2010-10-04</v>
      </c>
      <c r="C17562" t="str">
        <v>Evening</v>
      </c>
      <c r="D17562">
        <v>18</v>
      </c>
      <c r="E17562" t="str">
        <f>IF(MOD(D17562,2)=0,"EVEN","ODD")</f>
        <v>EVEN</v>
      </c>
      <c r="F17562" t="str">
        <f>IF(D17562&lt;=18,"LOW (1-18)","HIGH (19-36)")</f>
        <v>LOW (1-18)</v>
      </c>
      <c r="G17562">
        <f>INT((D17562-1)/6)+1</f>
        <v>3</v>
      </c>
      <c r="H17562">
        <f>MOD(D17562-1,6)+1</f>
        <v>6</v>
      </c>
      <c r="I17562">
        <f>37-D17562</f>
        <v>19</v>
      </c>
      <c r="J17562">
        <f>ABS(D17562-D17563)</f>
        <v>0</v>
      </c>
      <c r="K17562">
        <f>AVERAGE(D17562:D17566)</f>
        <v>18</v>
      </c>
      <c r="L17562">
        <f>AVERAGE(D17562:D17581)</f>
        <v>18</v>
      </c>
      <c r="M17562">
        <f>K17562-L17562</f>
        <v>0</v>
      </c>
      <c r="N17562" t="str">
        <f>IF(K17562&gt;L17562,"HIGH ZONE BIAS",IF(K17562&lt;L17562,"LOW ZONE BIAS","EQUILIBRIUM"))</f>
        <v>EQUILIBRIUM</v>
      </c>
    </row>
    <row r="17563">
      <c r="A17563">
        <v>9991</v>
      </c>
      <c r="B17563" t="str">
        <v>2010-10-04</v>
      </c>
      <c r="C17563" t="str">
        <v>Midday</v>
      </c>
      <c r="D17563">
        <v>18</v>
      </c>
      <c r="E17563" t="str">
        <f>IF(MOD(D17563,2)=0,"EVEN","ODD")</f>
        <v>EVEN</v>
      </c>
      <c r="F17563" t="str">
        <f>IF(D17563&lt;=18,"LOW (1-18)","HIGH (19-36)")</f>
        <v>LOW (1-18)</v>
      </c>
      <c r="G17563">
        <f>INT((D17563-1)/6)+1</f>
        <v>3</v>
      </c>
      <c r="H17563">
        <f>MOD(D17563-1,6)+1</f>
        <v>6</v>
      </c>
      <c r="I17563">
        <f>37-D17563</f>
        <v>19</v>
      </c>
      <c r="J17563">
        <f>ABS(D17563-D17564)</f>
        <v>12</v>
      </c>
      <c r="K17563">
        <f>AVERAGE(D17563:D17567)</f>
        <v>18</v>
      </c>
      <c r="L17563">
        <f>AVERAGE(D17563:D17582)</f>
        <v>18</v>
      </c>
      <c r="M17563">
        <f>K17563-L17563</f>
        <v>0</v>
      </c>
      <c r="N17563" t="str">
        <f>IF(K17563&gt;L17563,"HIGH ZONE BIAS",IF(K17563&lt;L17563,"LOW ZONE BIAS","EQUILIBRIUM"))</f>
        <v>EQUILIBRIUM</v>
      </c>
    </row>
    <row r="17564">
      <c r="A17564">
        <v>9990</v>
      </c>
      <c r="B17564" t="str">
        <v>2010-10-02</v>
      </c>
      <c r="C17564" t="str">
        <v>Evening</v>
      </c>
      <c r="D17564">
        <v>6</v>
      </c>
      <c r="E17564" t="str">
        <f>IF(MOD(D17564,2)=0,"EVEN","ODD")</f>
        <v>EVEN</v>
      </c>
      <c r="F17564" t="str">
        <f>IF(D17564&lt;=18,"LOW (1-18)","HIGH (19-36)")</f>
        <v>LOW (1-18)</v>
      </c>
      <c r="G17564">
        <f>INT((D17564-1)/6)+1</f>
        <v>1</v>
      </c>
      <c r="H17564">
        <f>MOD(D17564-1,6)+1</f>
        <v>6</v>
      </c>
      <c r="I17564">
        <f>37-D17564</f>
        <v>31</v>
      </c>
      <c r="J17564">
        <f>ABS(D17564-D17565)</f>
        <v>23</v>
      </c>
      <c r="K17564">
        <f>AVERAGE(D17564:D17568)</f>
        <v>6</v>
      </c>
      <c r="L17564">
        <f>AVERAGE(D17564:D17583)</f>
        <v>6</v>
      </c>
      <c r="M17564">
        <f>K17564-L17564</f>
        <v>0</v>
      </c>
      <c r="N17564" t="str">
        <f>IF(K17564&gt;L17564,"HIGH ZONE BIAS",IF(K17564&lt;L17564,"LOW ZONE BIAS","EQUILIBRIUM"))</f>
        <v>EQUILIBRIUM</v>
      </c>
    </row>
    <row r="17565">
      <c r="A17565">
        <v>9989</v>
      </c>
      <c r="B17565" t="str">
        <v>2010-10-02</v>
      </c>
      <c r="C17565" t="str">
        <v>Midday</v>
      </c>
      <c r="D17565">
        <v>29</v>
      </c>
      <c r="E17565" t="str">
        <f>IF(MOD(D17565,2)=0,"EVEN","ODD")</f>
        <v>ODD</v>
      </c>
      <c r="F17565" t="str">
        <f>IF(D17565&lt;=18,"LOW (1-18)","HIGH (19-36)")</f>
        <v>HIGH (19-36)</v>
      </c>
      <c r="G17565">
        <f>INT((D17565-1)/6)+1</f>
        <v>5</v>
      </c>
      <c r="H17565">
        <f>MOD(D17565-1,6)+1</f>
        <v>5</v>
      </c>
      <c r="I17565">
        <f>37-D17565</f>
        <v>8</v>
      </c>
      <c r="J17565">
        <f>ABS(D17565-D17566)</f>
        <v>17</v>
      </c>
      <c r="K17565">
        <f>AVERAGE(D17565:D17569)</f>
        <v>29</v>
      </c>
      <c r="L17565">
        <f>AVERAGE(D17565:D17584)</f>
        <v>29</v>
      </c>
      <c r="M17565">
        <f>K17565-L17565</f>
        <v>0</v>
      </c>
      <c r="N17565" t="str">
        <f>IF(K17565&gt;L17565,"HIGH ZONE BIAS",IF(K17565&lt;L17565,"LOW ZONE BIAS","EQUILIBRIUM"))</f>
        <v>EQUILIBRIUM</v>
      </c>
    </row>
    <row r="17566">
      <c r="A17566">
        <v>9988</v>
      </c>
      <c r="B17566" t="str">
        <v>2010-10-01</v>
      </c>
      <c r="C17566" t="str">
        <v>Evening</v>
      </c>
      <c r="D17566">
        <v>12</v>
      </c>
      <c r="E17566" t="str">
        <f>IF(MOD(D17566,2)=0,"EVEN","ODD")</f>
        <v>EVEN</v>
      </c>
      <c r="F17566" t="str">
        <f>IF(D17566&lt;=18,"LOW (1-18)","HIGH (19-36)")</f>
        <v>LOW (1-18)</v>
      </c>
      <c r="G17566">
        <f>INT((D17566-1)/6)+1</f>
        <v>2</v>
      </c>
      <c r="H17566">
        <f>MOD(D17566-1,6)+1</f>
        <v>6</v>
      </c>
      <c r="I17566">
        <f>37-D17566</f>
        <v>25</v>
      </c>
      <c r="J17566">
        <f>ABS(D17566-D17567)</f>
        <v>23</v>
      </c>
      <c r="K17566">
        <f>AVERAGE(D17566:D17570)</f>
        <v>12</v>
      </c>
      <c r="L17566">
        <f>AVERAGE(D17566:D17585)</f>
        <v>12</v>
      </c>
      <c r="M17566">
        <f>K17566-L17566</f>
        <v>0</v>
      </c>
      <c r="N17566" t="str">
        <f>IF(K17566&gt;L17566,"HIGH ZONE BIAS",IF(K17566&lt;L17566,"LOW ZONE BIAS","EQUILIBRIUM"))</f>
        <v>EQUILIBRIUM</v>
      </c>
    </row>
    <row r="17567">
      <c r="A17567">
        <v>9987</v>
      </c>
      <c r="B17567" t="str">
        <v>2010-10-01</v>
      </c>
      <c r="C17567" t="str">
        <v>Midday</v>
      </c>
      <c r="D17567">
        <v>35</v>
      </c>
      <c r="E17567" t="str">
        <f>IF(MOD(D17567,2)=0,"EVEN","ODD")</f>
        <v>ODD</v>
      </c>
      <c r="F17567" t="str">
        <f>IF(D17567&lt;=18,"LOW (1-18)","HIGH (19-36)")</f>
        <v>HIGH (19-36)</v>
      </c>
      <c r="G17567">
        <f>INT((D17567-1)/6)+1</f>
        <v>6</v>
      </c>
      <c r="H17567">
        <f>MOD(D17567-1,6)+1</f>
        <v>5</v>
      </c>
      <c r="I17567">
        <f>37-D17567</f>
        <v>2</v>
      </c>
      <c r="J17567">
        <f>ABS(D17567-D17568)</f>
        <v>14</v>
      </c>
      <c r="K17567">
        <f>AVERAGE(D17567:D17571)</f>
        <v>35</v>
      </c>
      <c r="L17567">
        <f>AVERAGE(D17567:D17586)</f>
        <v>35</v>
      </c>
      <c r="M17567">
        <f>K17567-L17567</f>
        <v>0</v>
      </c>
      <c r="N17567" t="str">
        <f>IF(K17567&gt;L17567,"HIGH ZONE BIAS",IF(K17567&lt;L17567,"LOW ZONE BIAS","EQUILIBRIUM"))</f>
        <v>EQUILIBRIUM</v>
      </c>
    </row>
    <row r="17568">
      <c r="A17568">
        <v>9986</v>
      </c>
      <c r="B17568" t="str">
        <v>2010-09-30</v>
      </c>
      <c r="C17568" t="str">
        <v>Evening</v>
      </c>
      <c r="D17568">
        <v>21</v>
      </c>
      <c r="E17568" t="str">
        <f>IF(MOD(D17568,2)=0,"EVEN","ODD")</f>
        <v>ODD</v>
      </c>
      <c r="F17568" t="str">
        <f>IF(D17568&lt;=18,"LOW (1-18)","HIGH (19-36)")</f>
        <v>HIGH (19-36)</v>
      </c>
      <c r="G17568">
        <f>INT((D17568-1)/6)+1</f>
        <v>4</v>
      </c>
      <c r="H17568">
        <f>MOD(D17568-1,6)+1</f>
        <v>3</v>
      </c>
      <c r="I17568">
        <f>37-D17568</f>
        <v>16</v>
      </c>
      <c r="J17568">
        <f>ABS(D17568-D17569)</f>
        <v>9</v>
      </c>
      <c r="K17568">
        <f>AVERAGE(D17568:D17572)</f>
        <v>21</v>
      </c>
      <c r="L17568">
        <f>AVERAGE(D17568:D17587)</f>
        <v>21</v>
      </c>
      <c r="M17568">
        <f>K17568-L17568</f>
        <v>0</v>
      </c>
      <c r="N17568" t="str">
        <f>IF(K17568&gt;L17568,"HIGH ZONE BIAS",IF(K17568&lt;L17568,"LOW ZONE BIAS","EQUILIBRIUM"))</f>
        <v>EQUILIBRIUM</v>
      </c>
    </row>
    <row r="17569">
      <c r="A17569">
        <v>9985</v>
      </c>
      <c r="B17569" t="str">
        <v>2010-09-30</v>
      </c>
      <c r="C17569" t="str">
        <v>Midday</v>
      </c>
      <c r="D17569">
        <v>30</v>
      </c>
      <c r="E17569" t="str">
        <f>IF(MOD(D17569,2)=0,"EVEN","ODD")</f>
        <v>EVEN</v>
      </c>
      <c r="F17569" t="str">
        <f>IF(D17569&lt;=18,"LOW (1-18)","HIGH (19-36)")</f>
        <v>HIGH (19-36)</v>
      </c>
      <c r="G17569">
        <f>INT((D17569-1)/6)+1</f>
        <v>5</v>
      </c>
      <c r="H17569">
        <f>MOD(D17569-1,6)+1</f>
        <v>6</v>
      </c>
      <c r="I17569">
        <f>37-D17569</f>
        <v>7</v>
      </c>
      <c r="J17569">
        <f>ABS(D17569-D17570)</f>
        <v>24</v>
      </c>
      <c r="K17569">
        <f>AVERAGE(D17569:D17573)</f>
        <v>30</v>
      </c>
      <c r="L17569">
        <f>AVERAGE(D17569:D17588)</f>
        <v>30</v>
      </c>
      <c r="M17569">
        <f>K17569-L17569</f>
        <v>0</v>
      </c>
      <c r="N17569" t="str">
        <f>IF(K17569&gt;L17569,"HIGH ZONE BIAS",IF(K17569&lt;L17569,"LOW ZONE BIAS","EQUILIBRIUM"))</f>
        <v>EQUILIBRIUM</v>
      </c>
    </row>
    <row r="17570">
      <c r="A17570">
        <v>9984</v>
      </c>
      <c r="B17570" t="str">
        <v>2010-09-29</v>
      </c>
      <c r="C17570" t="str">
        <v>Evening</v>
      </c>
      <c r="D17570">
        <v>6</v>
      </c>
      <c r="E17570" t="str">
        <f>IF(MOD(D17570,2)=0,"EVEN","ODD")</f>
        <v>EVEN</v>
      </c>
      <c r="F17570" t="str">
        <f>IF(D17570&lt;=18,"LOW (1-18)","HIGH (19-36)")</f>
        <v>LOW (1-18)</v>
      </c>
      <c r="G17570">
        <f>INT((D17570-1)/6)+1</f>
        <v>1</v>
      </c>
      <c r="H17570">
        <f>MOD(D17570-1,6)+1</f>
        <v>6</v>
      </c>
      <c r="I17570">
        <f>37-D17570</f>
        <v>31</v>
      </c>
      <c r="J17570">
        <f>ABS(D17570-D17571)</f>
        <v>15</v>
      </c>
      <c r="K17570">
        <f>AVERAGE(D17570:D17574)</f>
        <v>6</v>
      </c>
      <c r="L17570">
        <f>AVERAGE(D17570:D17589)</f>
        <v>6</v>
      </c>
      <c r="M17570">
        <f>K17570-L17570</f>
        <v>0</v>
      </c>
      <c r="N17570" t="str">
        <f>IF(K17570&gt;L17570,"HIGH ZONE BIAS",IF(K17570&lt;L17570,"LOW ZONE BIAS","EQUILIBRIUM"))</f>
        <v>EQUILIBRIUM</v>
      </c>
    </row>
    <row r="17571">
      <c r="A17571">
        <v>9983</v>
      </c>
      <c r="B17571" t="str">
        <v>2010-09-29</v>
      </c>
      <c r="C17571" t="str">
        <v>Midday</v>
      </c>
      <c r="D17571">
        <v>21</v>
      </c>
      <c r="E17571" t="str">
        <f>IF(MOD(D17571,2)=0,"EVEN","ODD")</f>
        <v>ODD</v>
      </c>
      <c r="F17571" t="str">
        <f>IF(D17571&lt;=18,"LOW (1-18)","HIGH (19-36)")</f>
        <v>HIGH (19-36)</v>
      </c>
      <c r="G17571">
        <f>INT((D17571-1)/6)+1</f>
        <v>4</v>
      </c>
      <c r="H17571">
        <f>MOD(D17571-1,6)+1</f>
        <v>3</v>
      </c>
      <c r="I17571">
        <f>37-D17571</f>
        <v>16</v>
      </c>
      <c r="J17571">
        <f>ABS(D17571-D17572)</f>
        <v>12</v>
      </c>
      <c r="K17571">
        <f>AVERAGE(D17571:D17575)</f>
        <v>21</v>
      </c>
      <c r="L17571">
        <f>AVERAGE(D17571:D17590)</f>
        <v>21</v>
      </c>
      <c r="M17571">
        <f>K17571-L17571</f>
        <v>0</v>
      </c>
      <c r="N17571" t="str">
        <f>IF(K17571&gt;L17571,"HIGH ZONE BIAS",IF(K17571&lt;L17571,"LOW ZONE BIAS","EQUILIBRIUM"))</f>
        <v>EQUILIBRIUM</v>
      </c>
    </row>
    <row r="17572">
      <c r="A17572">
        <v>9982</v>
      </c>
      <c r="B17572" t="str">
        <v>2010-09-28</v>
      </c>
      <c r="C17572" t="str">
        <v>Evening</v>
      </c>
      <c r="D17572">
        <v>33</v>
      </c>
      <c r="E17572" t="str">
        <f>IF(MOD(D17572,2)=0,"EVEN","ODD")</f>
        <v>ODD</v>
      </c>
      <c r="F17572" t="str">
        <f>IF(D17572&lt;=18,"LOW (1-18)","HIGH (19-36)")</f>
        <v>HIGH (19-36)</v>
      </c>
      <c r="G17572">
        <f>INT((D17572-1)/6)+1</f>
        <v>6</v>
      </c>
      <c r="H17572">
        <f>MOD(D17572-1,6)+1</f>
        <v>3</v>
      </c>
      <c r="I17572">
        <f>37-D17572</f>
        <v>4</v>
      </c>
      <c r="J17572">
        <f>ABS(D17572-D17573)</f>
        <v>28</v>
      </c>
      <c r="K17572">
        <f>AVERAGE(D17572:D17576)</f>
        <v>33</v>
      </c>
      <c r="L17572">
        <f>AVERAGE(D17572:D17591)</f>
        <v>33</v>
      </c>
      <c r="M17572">
        <f>K17572-L17572</f>
        <v>0</v>
      </c>
      <c r="N17572" t="str">
        <f>IF(K17572&gt;L17572,"HIGH ZONE BIAS",IF(K17572&lt;L17572,"LOW ZONE BIAS","EQUILIBRIUM"))</f>
        <v>EQUILIBRIUM</v>
      </c>
    </row>
    <row r="17573">
      <c r="A17573">
        <v>9981</v>
      </c>
      <c r="B17573" t="str">
        <v>2010-09-28</v>
      </c>
      <c r="C17573" t="str">
        <v>Midday</v>
      </c>
      <c r="D17573">
        <v>5</v>
      </c>
      <c r="E17573" t="str">
        <f>IF(MOD(D17573,2)=0,"EVEN","ODD")</f>
        <v>ODD</v>
      </c>
      <c r="F17573" t="str">
        <f>IF(D17573&lt;=18,"LOW (1-18)","HIGH (19-36)")</f>
        <v>LOW (1-18)</v>
      </c>
      <c r="G17573">
        <f>INT((D17573-1)/6)+1</f>
        <v>1</v>
      </c>
      <c r="H17573">
        <f>MOD(D17573-1,6)+1</f>
        <v>5</v>
      </c>
      <c r="I17573">
        <f>37-D17573</f>
        <v>32</v>
      </c>
      <c r="J17573">
        <f>ABS(D17573-D17574)</f>
        <v>15</v>
      </c>
      <c r="K17573">
        <f>AVERAGE(D17573:D17577)</f>
        <v>5</v>
      </c>
      <c r="L17573">
        <f>AVERAGE(D17573:D17592)</f>
        <v>5</v>
      </c>
      <c r="M17573">
        <f>K17573-L17573</f>
        <v>0</v>
      </c>
      <c r="N17573" t="str">
        <f>IF(K17573&gt;L17573,"HIGH ZONE BIAS",IF(K17573&lt;L17573,"LOW ZONE BIAS","EQUILIBRIUM"))</f>
        <v>EQUILIBRIUM</v>
      </c>
    </row>
    <row r="17574">
      <c r="A17574">
        <v>9980</v>
      </c>
      <c r="B17574" t="str">
        <v>2010-09-27</v>
      </c>
      <c r="C17574" t="str">
        <v>Evening</v>
      </c>
      <c r="D17574">
        <v>20</v>
      </c>
      <c r="E17574" t="str">
        <f>IF(MOD(D17574,2)=0,"EVEN","ODD")</f>
        <v>EVEN</v>
      </c>
      <c r="F17574" t="str">
        <f>IF(D17574&lt;=18,"LOW (1-18)","HIGH (19-36)")</f>
        <v>HIGH (19-36)</v>
      </c>
      <c r="G17574">
        <f>INT((D17574-1)/6)+1</f>
        <v>4</v>
      </c>
      <c r="H17574">
        <f>MOD(D17574-1,6)+1</f>
        <v>2</v>
      </c>
      <c r="I17574">
        <f>37-D17574</f>
        <v>17</v>
      </c>
      <c r="J17574">
        <f>ABS(D17574-D17575)</f>
        <v>7</v>
      </c>
      <c r="K17574">
        <f>AVERAGE(D17574:D17578)</f>
        <v>20</v>
      </c>
      <c r="L17574">
        <f>AVERAGE(D17574:D17593)</f>
        <v>20</v>
      </c>
      <c r="M17574">
        <f>K17574-L17574</f>
        <v>0</v>
      </c>
      <c r="N17574" t="str">
        <f>IF(K17574&gt;L17574,"HIGH ZONE BIAS",IF(K17574&lt;L17574,"LOW ZONE BIAS","EQUILIBRIUM"))</f>
        <v>EQUILIBRIUM</v>
      </c>
    </row>
    <row r="17575">
      <c r="A17575">
        <v>9979</v>
      </c>
      <c r="B17575" t="str">
        <v>2010-09-27</v>
      </c>
      <c r="C17575" t="str">
        <v>Midday</v>
      </c>
      <c r="D17575">
        <v>27</v>
      </c>
      <c r="E17575" t="str">
        <f>IF(MOD(D17575,2)=0,"EVEN","ODD")</f>
        <v>ODD</v>
      </c>
      <c r="F17575" t="str">
        <f>IF(D17575&lt;=18,"LOW (1-18)","HIGH (19-36)")</f>
        <v>HIGH (19-36)</v>
      </c>
      <c r="G17575">
        <f>INT((D17575-1)/6)+1</f>
        <v>5</v>
      </c>
      <c r="H17575">
        <f>MOD(D17575-1,6)+1</f>
        <v>3</v>
      </c>
      <c r="I17575">
        <f>37-D17575</f>
        <v>10</v>
      </c>
      <c r="J17575">
        <f>ABS(D17575-D17576)</f>
        <v>22</v>
      </c>
      <c r="K17575">
        <f>AVERAGE(D17575:D17579)</f>
        <v>27</v>
      </c>
      <c r="L17575">
        <f>AVERAGE(D17575:D17594)</f>
        <v>27</v>
      </c>
      <c r="M17575">
        <f>K17575-L17575</f>
        <v>0</v>
      </c>
      <c r="N17575" t="str">
        <f>IF(K17575&gt;L17575,"HIGH ZONE BIAS",IF(K17575&lt;L17575,"LOW ZONE BIAS","EQUILIBRIUM"))</f>
        <v>EQUILIBRIUM</v>
      </c>
    </row>
    <row r="17576">
      <c r="A17576">
        <v>9978</v>
      </c>
      <c r="B17576" t="str">
        <v>2010-09-25</v>
      </c>
      <c r="C17576" t="str">
        <v>Evening</v>
      </c>
      <c r="D17576">
        <v>5</v>
      </c>
      <c r="E17576" t="str">
        <f>IF(MOD(D17576,2)=0,"EVEN","ODD")</f>
        <v>ODD</v>
      </c>
      <c r="F17576" t="str">
        <f>IF(D17576&lt;=18,"LOW (1-18)","HIGH (19-36)")</f>
        <v>LOW (1-18)</v>
      </c>
      <c r="G17576">
        <f>INT((D17576-1)/6)+1</f>
        <v>1</v>
      </c>
      <c r="H17576">
        <f>MOD(D17576-1,6)+1</f>
        <v>5</v>
      </c>
      <c r="I17576">
        <f>37-D17576</f>
        <v>32</v>
      </c>
      <c r="J17576">
        <f>ABS(D17576-D17577)</f>
        <v>23</v>
      </c>
      <c r="K17576">
        <f>AVERAGE(D17576:D17580)</f>
        <v>5</v>
      </c>
      <c r="L17576">
        <f>AVERAGE(D17576:D17595)</f>
        <v>5</v>
      </c>
      <c r="M17576">
        <f>K17576-L17576</f>
        <v>0</v>
      </c>
      <c r="N17576" t="str">
        <f>IF(K17576&gt;L17576,"HIGH ZONE BIAS",IF(K17576&lt;L17576,"LOW ZONE BIAS","EQUILIBRIUM"))</f>
        <v>EQUILIBRIUM</v>
      </c>
    </row>
    <row r="17577">
      <c r="A17577">
        <v>9977</v>
      </c>
      <c r="B17577" t="str">
        <v>2010-09-25</v>
      </c>
      <c r="C17577" t="str">
        <v>Midday</v>
      </c>
      <c r="D17577">
        <v>28</v>
      </c>
      <c r="E17577" t="str">
        <f>IF(MOD(D17577,2)=0,"EVEN","ODD")</f>
        <v>EVEN</v>
      </c>
      <c r="F17577" t="str">
        <f>IF(D17577&lt;=18,"LOW (1-18)","HIGH (19-36)")</f>
        <v>HIGH (19-36)</v>
      </c>
      <c r="G17577">
        <f>INT((D17577-1)/6)+1</f>
        <v>5</v>
      </c>
      <c r="H17577">
        <f>MOD(D17577-1,6)+1</f>
        <v>4</v>
      </c>
      <c r="I17577">
        <f>37-D17577</f>
        <v>9</v>
      </c>
      <c r="J17577">
        <f>ABS(D17577-D17578)</f>
        <v>5</v>
      </c>
      <c r="K17577">
        <f>AVERAGE(D17577:D17581)</f>
        <v>28</v>
      </c>
      <c r="L17577">
        <f>AVERAGE(D17577:D17596)</f>
        <v>28</v>
      </c>
      <c r="M17577">
        <f>K17577-L17577</f>
        <v>0</v>
      </c>
      <c r="N17577" t="str">
        <f>IF(K17577&gt;L17577,"HIGH ZONE BIAS",IF(K17577&lt;L17577,"LOW ZONE BIAS","EQUILIBRIUM"))</f>
        <v>EQUILIBRIUM</v>
      </c>
    </row>
    <row r="17578">
      <c r="A17578">
        <v>9976</v>
      </c>
      <c r="B17578" t="str">
        <v>2010-09-24</v>
      </c>
      <c r="C17578" t="str">
        <v>Evening</v>
      </c>
      <c r="D17578">
        <v>23</v>
      </c>
      <c r="E17578" t="str">
        <f>IF(MOD(D17578,2)=0,"EVEN","ODD")</f>
        <v>ODD</v>
      </c>
      <c r="F17578" t="str">
        <f>IF(D17578&lt;=18,"LOW (1-18)","HIGH (19-36)")</f>
        <v>HIGH (19-36)</v>
      </c>
      <c r="G17578">
        <f>INT((D17578-1)/6)+1</f>
        <v>4</v>
      </c>
      <c r="H17578">
        <f>MOD(D17578-1,6)+1</f>
        <v>5</v>
      </c>
      <c r="I17578">
        <f>37-D17578</f>
        <v>14</v>
      </c>
      <c r="J17578">
        <f>ABS(D17578-D17579)</f>
        <v>10</v>
      </c>
      <c r="K17578">
        <f>AVERAGE(D17578:D17582)</f>
        <v>23</v>
      </c>
      <c r="L17578">
        <f>AVERAGE(D17578:D17597)</f>
        <v>23</v>
      </c>
      <c r="M17578">
        <f>K17578-L17578</f>
        <v>0</v>
      </c>
      <c r="N17578" t="str">
        <f>IF(K17578&gt;L17578,"HIGH ZONE BIAS",IF(K17578&lt;L17578,"LOW ZONE BIAS","EQUILIBRIUM"))</f>
        <v>EQUILIBRIUM</v>
      </c>
    </row>
    <row r="17579">
      <c r="A17579">
        <v>9975</v>
      </c>
      <c r="B17579" t="str">
        <v>2010-09-24</v>
      </c>
      <c r="C17579" t="str">
        <v>Midday</v>
      </c>
      <c r="D17579">
        <v>33</v>
      </c>
      <c r="E17579" t="str">
        <f>IF(MOD(D17579,2)=0,"EVEN","ODD")</f>
        <v>ODD</v>
      </c>
      <c r="F17579" t="str">
        <f>IF(D17579&lt;=18,"LOW (1-18)","HIGH (19-36)")</f>
        <v>HIGH (19-36)</v>
      </c>
      <c r="G17579">
        <f>INT((D17579-1)/6)+1</f>
        <v>6</v>
      </c>
      <c r="H17579">
        <f>MOD(D17579-1,6)+1</f>
        <v>3</v>
      </c>
      <c r="I17579">
        <f>37-D17579</f>
        <v>4</v>
      </c>
      <c r="J17579">
        <f>ABS(D17579-D17580)</f>
        <v>22</v>
      </c>
      <c r="K17579">
        <f>AVERAGE(D17579:D17583)</f>
        <v>33</v>
      </c>
      <c r="L17579">
        <f>AVERAGE(D17579:D17598)</f>
        <v>33</v>
      </c>
      <c r="M17579">
        <f>K17579-L17579</f>
        <v>0</v>
      </c>
      <c r="N17579" t="str">
        <f>IF(K17579&gt;L17579,"HIGH ZONE BIAS",IF(K17579&lt;L17579,"LOW ZONE BIAS","EQUILIBRIUM"))</f>
        <v>EQUILIBRIUM</v>
      </c>
    </row>
    <row r="17580">
      <c r="A17580">
        <v>9974</v>
      </c>
      <c r="B17580" t="str">
        <v>2010-09-23</v>
      </c>
      <c r="C17580" t="str">
        <v>Evening</v>
      </c>
      <c r="D17580">
        <v>11</v>
      </c>
      <c r="E17580" t="str">
        <f>IF(MOD(D17580,2)=0,"EVEN","ODD")</f>
        <v>ODD</v>
      </c>
      <c r="F17580" t="str">
        <f>IF(D17580&lt;=18,"LOW (1-18)","HIGH (19-36)")</f>
        <v>LOW (1-18)</v>
      </c>
      <c r="G17580">
        <f>INT((D17580-1)/6)+1</f>
        <v>2</v>
      </c>
      <c r="H17580">
        <f>MOD(D17580-1,6)+1</f>
        <v>5</v>
      </c>
      <c r="I17580">
        <f>37-D17580</f>
        <v>26</v>
      </c>
      <c r="J17580">
        <f>ABS(D17580-D17581)</f>
        <v>7</v>
      </c>
      <c r="K17580">
        <f>AVERAGE(D17580:D17584)</f>
        <v>11</v>
      </c>
      <c r="L17580">
        <f>AVERAGE(D17580:D17599)</f>
        <v>11</v>
      </c>
      <c r="M17580">
        <f>K17580-L17580</f>
        <v>0</v>
      </c>
      <c r="N17580" t="str">
        <f>IF(K17580&gt;L17580,"HIGH ZONE BIAS",IF(K17580&lt;L17580,"LOW ZONE BIAS","EQUILIBRIUM"))</f>
        <v>EQUILIBRIUM</v>
      </c>
    </row>
    <row r="17581">
      <c r="A17581">
        <v>9973</v>
      </c>
      <c r="B17581" t="str">
        <v>2010-09-23</v>
      </c>
      <c r="C17581" t="str">
        <v>Midday</v>
      </c>
      <c r="D17581">
        <v>4</v>
      </c>
      <c r="E17581" t="str">
        <f>IF(MOD(D17581,2)=0,"EVEN","ODD")</f>
        <v>EVEN</v>
      </c>
      <c r="F17581" t="str">
        <f>IF(D17581&lt;=18,"LOW (1-18)","HIGH (19-36)")</f>
        <v>LOW (1-18)</v>
      </c>
      <c r="G17581">
        <f>INT((D17581-1)/6)+1</f>
        <v>1</v>
      </c>
      <c r="H17581">
        <f>MOD(D17581-1,6)+1</f>
        <v>4</v>
      </c>
      <c r="I17581">
        <f>37-D17581</f>
        <v>33</v>
      </c>
      <c r="J17581">
        <f>ABS(D17581-D17582)</f>
        <v>5</v>
      </c>
      <c r="K17581">
        <f>AVERAGE(D17581:D17585)</f>
        <v>4</v>
      </c>
      <c r="L17581">
        <f>AVERAGE(D17581:D17600)</f>
        <v>4</v>
      </c>
      <c r="M17581">
        <f>K17581-L17581</f>
        <v>0</v>
      </c>
      <c r="N17581" t="str">
        <f>IF(K17581&gt;L17581,"HIGH ZONE BIAS",IF(K17581&lt;L17581,"LOW ZONE BIAS","EQUILIBRIUM"))</f>
        <v>EQUILIBRIUM</v>
      </c>
    </row>
    <row r="17582">
      <c r="A17582">
        <v>9972</v>
      </c>
      <c r="B17582" t="str">
        <v>2010-09-22</v>
      </c>
      <c r="C17582" t="str">
        <v>Evening</v>
      </c>
      <c r="D17582">
        <v>9</v>
      </c>
      <c r="E17582" t="str">
        <f>IF(MOD(D17582,2)=0,"EVEN","ODD")</f>
        <v>ODD</v>
      </c>
      <c r="F17582" t="str">
        <f>IF(D17582&lt;=18,"LOW (1-18)","HIGH (19-36)")</f>
        <v>LOW (1-18)</v>
      </c>
      <c r="G17582">
        <f>INT((D17582-1)/6)+1</f>
        <v>2</v>
      </c>
      <c r="H17582">
        <f>MOD(D17582-1,6)+1</f>
        <v>3</v>
      </c>
      <c r="I17582">
        <f>37-D17582</f>
        <v>28</v>
      </c>
      <c r="J17582">
        <f>ABS(D17582-D17583)</f>
        <v>21</v>
      </c>
      <c r="K17582">
        <f>AVERAGE(D17582:D17586)</f>
        <v>9</v>
      </c>
      <c r="L17582">
        <f>AVERAGE(D17582:D17601)</f>
        <v>9</v>
      </c>
      <c r="M17582">
        <f>K17582-L17582</f>
        <v>0</v>
      </c>
      <c r="N17582" t="str">
        <f>IF(K17582&gt;L17582,"HIGH ZONE BIAS",IF(K17582&lt;L17582,"LOW ZONE BIAS","EQUILIBRIUM"))</f>
        <v>EQUILIBRIUM</v>
      </c>
    </row>
    <row r="17583">
      <c r="A17583">
        <v>9971</v>
      </c>
      <c r="B17583" t="str">
        <v>2010-09-22</v>
      </c>
      <c r="C17583" t="str">
        <v>Midday</v>
      </c>
      <c r="D17583">
        <v>30</v>
      </c>
      <c r="E17583" t="str">
        <f>IF(MOD(D17583,2)=0,"EVEN","ODD")</f>
        <v>EVEN</v>
      </c>
      <c r="F17583" t="str">
        <f>IF(D17583&lt;=18,"LOW (1-18)","HIGH (19-36)")</f>
        <v>HIGH (19-36)</v>
      </c>
      <c r="G17583">
        <f>INT((D17583-1)/6)+1</f>
        <v>5</v>
      </c>
      <c r="H17583">
        <f>MOD(D17583-1,6)+1</f>
        <v>6</v>
      </c>
      <c r="I17583">
        <f>37-D17583</f>
        <v>7</v>
      </c>
      <c r="J17583">
        <f>ABS(D17583-D17584)</f>
        <v>10</v>
      </c>
      <c r="K17583">
        <f>AVERAGE(D17583:D17587)</f>
        <v>30</v>
      </c>
      <c r="L17583">
        <f>AVERAGE(D17583:D17602)</f>
        <v>30</v>
      </c>
      <c r="M17583">
        <f>K17583-L17583</f>
        <v>0</v>
      </c>
      <c r="N17583" t="str">
        <f>IF(K17583&gt;L17583,"HIGH ZONE BIAS",IF(K17583&lt;L17583,"LOW ZONE BIAS","EQUILIBRIUM"))</f>
        <v>EQUILIBRIUM</v>
      </c>
    </row>
    <row r="17584">
      <c r="A17584">
        <v>9970</v>
      </c>
      <c r="B17584" t="str">
        <v>2010-09-21</v>
      </c>
      <c r="C17584" t="str">
        <v>Evening</v>
      </c>
      <c r="D17584">
        <v>20</v>
      </c>
      <c r="E17584" t="str">
        <f>IF(MOD(D17584,2)=0,"EVEN","ODD")</f>
        <v>EVEN</v>
      </c>
      <c r="F17584" t="str">
        <f>IF(D17584&lt;=18,"LOW (1-18)","HIGH (19-36)")</f>
        <v>HIGH (19-36)</v>
      </c>
      <c r="G17584">
        <f>INT((D17584-1)/6)+1</f>
        <v>4</v>
      </c>
      <c r="H17584">
        <f>MOD(D17584-1,6)+1</f>
        <v>2</v>
      </c>
      <c r="I17584">
        <f>37-D17584</f>
        <v>17</v>
      </c>
      <c r="J17584">
        <f>ABS(D17584-D17585)</f>
        <v>6</v>
      </c>
      <c r="K17584">
        <f>AVERAGE(D17584:D17588)</f>
        <v>20</v>
      </c>
      <c r="L17584">
        <f>AVERAGE(D17584:D17603)</f>
        <v>20</v>
      </c>
      <c r="M17584">
        <f>K17584-L17584</f>
        <v>0</v>
      </c>
      <c r="N17584" t="str">
        <f>IF(K17584&gt;L17584,"HIGH ZONE BIAS",IF(K17584&lt;L17584,"LOW ZONE BIAS","EQUILIBRIUM"))</f>
        <v>EQUILIBRIUM</v>
      </c>
    </row>
    <row r="17585">
      <c r="A17585">
        <v>9969</v>
      </c>
      <c r="B17585" t="str">
        <v>2010-09-21</v>
      </c>
      <c r="C17585" t="str">
        <v>Midday</v>
      </c>
      <c r="D17585">
        <v>26</v>
      </c>
      <c r="E17585" t="str">
        <f>IF(MOD(D17585,2)=0,"EVEN","ODD")</f>
        <v>EVEN</v>
      </c>
      <c r="F17585" t="str">
        <f>IF(D17585&lt;=18,"LOW (1-18)","HIGH (19-36)")</f>
        <v>HIGH (19-36)</v>
      </c>
      <c r="G17585">
        <f>INT((D17585-1)/6)+1</f>
        <v>5</v>
      </c>
      <c r="H17585">
        <f>MOD(D17585-1,6)+1</f>
        <v>2</v>
      </c>
      <c r="I17585">
        <f>37-D17585</f>
        <v>11</v>
      </c>
      <c r="J17585">
        <f>ABS(D17585-D17586)</f>
        <v>25</v>
      </c>
      <c r="K17585">
        <f>AVERAGE(D17585:D17589)</f>
        <v>26</v>
      </c>
      <c r="L17585">
        <f>AVERAGE(D17585:D17604)</f>
        <v>26</v>
      </c>
      <c r="M17585">
        <f>K17585-L17585</f>
        <v>0</v>
      </c>
      <c r="N17585" t="str">
        <f>IF(K17585&gt;L17585,"HIGH ZONE BIAS",IF(K17585&lt;L17585,"LOW ZONE BIAS","EQUILIBRIUM"))</f>
        <v>EQUILIBRIUM</v>
      </c>
    </row>
    <row r="17586">
      <c r="A17586">
        <v>9968</v>
      </c>
      <c r="B17586" t="str">
        <v>2010-09-20</v>
      </c>
      <c r="C17586" t="str">
        <v>Evening</v>
      </c>
      <c r="D17586">
        <v>1</v>
      </c>
      <c r="E17586" t="str">
        <f>IF(MOD(D17586,2)=0,"EVEN","ODD")</f>
        <v>ODD</v>
      </c>
      <c r="F17586" t="str">
        <f>IF(D17586&lt;=18,"LOW (1-18)","HIGH (19-36)")</f>
        <v>LOW (1-18)</v>
      </c>
      <c r="G17586">
        <f>INT((D17586-1)/6)+1</f>
        <v>1</v>
      </c>
      <c r="H17586">
        <f>MOD(D17586-1,6)+1</f>
        <v>1</v>
      </c>
      <c r="I17586">
        <f>37-D17586</f>
        <v>36</v>
      </c>
      <c r="J17586">
        <f>ABS(D17586-D17587)</f>
        <v>11</v>
      </c>
      <c r="K17586">
        <f>AVERAGE(D17586:D17590)</f>
        <v>1</v>
      </c>
      <c r="L17586">
        <f>AVERAGE(D17586:D17605)</f>
        <v>1</v>
      </c>
      <c r="M17586">
        <f>K17586-L17586</f>
        <v>0</v>
      </c>
      <c r="N17586" t="str">
        <f>IF(K17586&gt;L17586,"HIGH ZONE BIAS",IF(K17586&lt;L17586,"LOW ZONE BIAS","EQUILIBRIUM"))</f>
        <v>EQUILIBRIUM</v>
      </c>
    </row>
    <row r="17587">
      <c r="A17587">
        <v>9967</v>
      </c>
      <c r="B17587" t="str">
        <v>2010-09-20</v>
      </c>
      <c r="C17587" t="str">
        <v>Midday</v>
      </c>
      <c r="D17587">
        <v>12</v>
      </c>
      <c r="E17587" t="str">
        <f>IF(MOD(D17587,2)=0,"EVEN","ODD")</f>
        <v>EVEN</v>
      </c>
      <c r="F17587" t="str">
        <f>IF(D17587&lt;=18,"LOW (1-18)","HIGH (19-36)")</f>
        <v>LOW (1-18)</v>
      </c>
      <c r="G17587">
        <f>INT((D17587-1)/6)+1</f>
        <v>2</v>
      </c>
      <c r="H17587">
        <f>MOD(D17587-1,6)+1</f>
        <v>6</v>
      </c>
      <c r="I17587">
        <f>37-D17587</f>
        <v>25</v>
      </c>
      <c r="J17587">
        <f>ABS(D17587-D17588)</f>
        <v>3</v>
      </c>
      <c r="K17587">
        <f>AVERAGE(D17587:D17591)</f>
        <v>12</v>
      </c>
      <c r="L17587">
        <f>AVERAGE(D17587:D17606)</f>
        <v>12</v>
      </c>
      <c r="M17587">
        <f>K17587-L17587</f>
        <v>0</v>
      </c>
      <c r="N17587" t="str">
        <f>IF(K17587&gt;L17587,"HIGH ZONE BIAS",IF(K17587&lt;L17587,"LOW ZONE BIAS","EQUILIBRIUM"))</f>
        <v>EQUILIBRIUM</v>
      </c>
    </row>
    <row r="17588">
      <c r="A17588">
        <v>9966</v>
      </c>
      <c r="B17588" t="str">
        <v>2010-09-18</v>
      </c>
      <c r="C17588" t="str">
        <v>Evening</v>
      </c>
      <c r="D17588">
        <v>15</v>
      </c>
      <c r="E17588" t="str">
        <f>IF(MOD(D17588,2)=0,"EVEN","ODD")</f>
        <v>ODD</v>
      </c>
      <c r="F17588" t="str">
        <f>IF(D17588&lt;=18,"LOW (1-18)","HIGH (19-36)")</f>
        <v>LOW (1-18)</v>
      </c>
      <c r="G17588">
        <f>INT((D17588-1)/6)+1</f>
        <v>3</v>
      </c>
      <c r="H17588">
        <f>MOD(D17588-1,6)+1</f>
        <v>3</v>
      </c>
      <c r="I17588">
        <f>37-D17588</f>
        <v>22</v>
      </c>
      <c r="J17588">
        <f>ABS(D17588-D17589)</f>
        <v>3</v>
      </c>
      <c r="K17588">
        <f>AVERAGE(D17588:D17592)</f>
        <v>15</v>
      </c>
      <c r="L17588">
        <f>AVERAGE(D17588:D17607)</f>
        <v>15</v>
      </c>
      <c r="M17588">
        <f>K17588-L17588</f>
        <v>0</v>
      </c>
      <c r="N17588" t="str">
        <f>IF(K17588&gt;L17588,"HIGH ZONE BIAS",IF(K17588&lt;L17588,"LOW ZONE BIAS","EQUILIBRIUM"))</f>
        <v>EQUILIBRIUM</v>
      </c>
    </row>
    <row r="17589">
      <c r="A17589">
        <v>9965</v>
      </c>
      <c r="B17589" t="str">
        <v>2010-09-18</v>
      </c>
      <c r="C17589" t="str">
        <v>Midday</v>
      </c>
      <c r="D17589">
        <v>12</v>
      </c>
      <c r="E17589" t="str">
        <f>IF(MOD(D17589,2)=0,"EVEN","ODD")</f>
        <v>EVEN</v>
      </c>
      <c r="F17589" t="str">
        <f>IF(D17589&lt;=18,"LOW (1-18)","HIGH (19-36)")</f>
        <v>LOW (1-18)</v>
      </c>
      <c r="G17589">
        <f>INT((D17589-1)/6)+1</f>
        <v>2</v>
      </c>
      <c r="H17589">
        <f>MOD(D17589-1,6)+1</f>
        <v>6</v>
      </c>
      <c r="I17589">
        <f>37-D17589</f>
        <v>25</v>
      </c>
      <c r="J17589">
        <f>ABS(D17589-D17590)</f>
        <v>1</v>
      </c>
      <c r="K17589">
        <f>AVERAGE(D17589:D17593)</f>
        <v>12</v>
      </c>
      <c r="L17589">
        <f>AVERAGE(D17589:D17608)</f>
        <v>12</v>
      </c>
      <c r="M17589">
        <f>K17589-L17589</f>
        <v>0</v>
      </c>
      <c r="N17589" t="str">
        <f>IF(K17589&gt;L17589,"HIGH ZONE BIAS",IF(K17589&lt;L17589,"LOW ZONE BIAS","EQUILIBRIUM"))</f>
        <v>EQUILIBRIUM</v>
      </c>
    </row>
    <row r="17590">
      <c r="A17590">
        <v>9964</v>
      </c>
      <c r="B17590" t="str">
        <v>2010-09-17</v>
      </c>
      <c r="C17590" t="str">
        <v>Evening</v>
      </c>
      <c r="D17590">
        <v>13</v>
      </c>
      <c r="E17590" t="str">
        <f>IF(MOD(D17590,2)=0,"EVEN","ODD")</f>
        <v>ODD</v>
      </c>
      <c r="F17590" t="str">
        <f>IF(D17590&lt;=18,"LOW (1-18)","HIGH (19-36)")</f>
        <v>LOW (1-18)</v>
      </c>
      <c r="G17590">
        <f>INT((D17590-1)/6)+1</f>
        <v>3</v>
      </c>
      <c r="H17590">
        <f>MOD(D17590-1,6)+1</f>
        <v>1</v>
      </c>
      <c r="I17590">
        <f>37-D17590</f>
        <v>24</v>
      </c>
      <c r="J17590">
        <f>ABS(D17590-D17591)</f>
        <v>22</v>
      </c>
      <c r="K17590">
        <f>AVERAGE(D17590:D17594)</f>
        <v>13</v>
      </c>
      <c r="L17590">
        <f>AVERAGE(D17590:D17609)</f>
        <v>13</v>
      </c>
      <c r="M17590">
        <f>K17590-L17590</f>
        <v>0</v>
      </c>
      <c r="N17590" t="str">
        <f>IF(K17590&gt;L17590,"HIGH ZONE BIAS",IF(K17590&lt;L17590,"LOW ZONE BIAS","EQUILIBRIUM"))</f>
        <v>EQUILIBRIUM</v>
      </c>
    </row>
    <row r="17591">
      <c r="A17591">
        <v>9963</v>
      </c>
      <c r="B17591" t="str">
        <v>2010-09-17</v>
      </c>
      <c r="C17591" t="str">
        <v>Midday</v>
      </c>
      <c r="D17591">
        <v>35</v>
      </c>
      <c r="E17591" t="str">
        <f>IF(MOD(D17591,2)=0,"EVEN","ODD")</f>
        <v>ODD</v>
      </c>
      <c r="F17591" t="str">
        <f>IF(D17591&lt;=18,"LOW (1-18)","HIGH (19-36)")</f>
        <v>HIGH (19-36)</v>
      </c>
      <c r="G17591">
        <f>INT((D17591-1)/6)+1</f>
        <v>6</v>
      </c>
      <c r="H17591">
        <f>MOD(D17591-1,6)+1</f>
        <v>5</v>
      </c>
      <c r="I17591">
        <f>37-D17591</f>
        <v>2</v>
      </c>
      <c r="J17591">
        <f>ABS(D17591-D17592)</f>
        <v>9</v>
      </c>
      <c r="K17591">
        <f>AVERAGE(D17591:D17595)</f>
        <v>35</v>
      </c>
      <c r="L17591">
        <f>AVERAGE(D17591:D17610)</f>
        <v>35</v>
      </c>
      <c r="M17591">
        <f>K17591-L17591</f>
        <v>0</v>
      </c>
      <c r="N17591" t="str">
        <f>IF(K17591&gt;L17591,"HIGH ZONE BIAS",IF(K17591&lt;L17591,"LOW ZONE BIAS","EQUILIBRIUM"))</f>
        <v>EQUILIBRIUM</v>
      </c>
    </row>
    <row r="17592">
      <c r="A17592">
        <v>9962</v>
      </c>
      <c r="B17592" t="str">
        <v>2010-09-16</v>
      </c>
      <c r="C17592" t="str">
        <v>Evening</v>
      </c>
      <c r="D17592">
        <v>26</v>
      </c>
      <c r="E17592" t="str">
        <f>IF(MOD(D17592,2)=0,"EVEN","ODD")</f>
        <v>EVEN</v>
      </c>
      <c r="F17592" t="str">
        <f>IF(D17592&lt;=18,"LOW (1-18)","HIGH (19-36)")</f>
        <v>HIGH (19-36)</v>
      </c>
      <c r="G17592">
        <f>INT((D17592-1)/6)+1</f>
        <v>5</v>
      </c>
      <c r="H17592">
        <f>MOD(D17592-1,6)+1</f>
        <v>2</v>
      </c>
      <c r="I17592">
        <f>37-D17592</f>
        <v>11</v>
      </c>
      <c r="J17592">
        <f>ABS(D17592-D17593)</f>
        <v>16</v>
      </c>
      <c r="K17592">
        <f>AVERAGE(D17592:D17596)</f>
        <v>26</v>
      </c>
      <c r="L17592">
        <f>AVERAGE(D17592:D17611)</f>
        <v>26</v>
      </c>
      <c r="M17592">
        <f>K17592-L17592</f>
        <v>0</v>
      </c>
      <c r="N17592" t="str">
        <f>IF(K17592&gt;L17592,"HIGH ZONE BIAS",IF(K17592&lt;L17592,"LOW ZONE BIAS","EQUILIBRIUM"))</f>
        <v>EQUILIBRIUM</v>
      </c>
    </row>
    <row r="17593">
      <c r="A17593">
        <v>9961</v>
      </c>
      <c r="B17593" t="str">
        <v>2010-09-16</v>
      </c>
      <c r="C17593" t="str">
        <v>Midday</v>
      </c>
      <c r="D17593">
        <v>10</v>
      </c>
      <c r="E17593" t="str">
        <f>IF(MOD(D17593,2)=0,"EVEN","ODD")</f>
        <v>EVEN</v>
      </c>
      <c r="F17593" t="str">
        <f>IF(D17593&lt;=18,"LOW (1-18)","HIGH (19-36)")</f>
        <v>LOW (1-18)</v>
      </c>
      <c r="G17593">
        <f>INT((D17593-1)/6)+1</f>
        <v>2</v>
      </c>
      <c r="H17593">
        <f>MOD(D17593-1,6)+1</f>
        <v>4</v>
      </c>
      <c r="I17593">
        <f>37-D17593</f>
        <v>27</v>
      </c>
      <c r="J17593">
        <f>ABS(D17593-D17594)</f>
        <v>4</v>
      </c>
      <c r="K17593">
        <f>AVERAGE(D17593:D17597)</f>
        <v>10</v>
      </c>
      <c r="L17593">
        <f>AVERAGE(D17593:D17612)</f>
        <v>10</v>
      </c>
      <c r="M17593">
        <f>K17593-L17593</f>
        <v>0</v>
      </c>
      <c r="N17593" t="str">
        <f>IF(K17593&gt;L17593,"HIGH ZONE BIAS",IF(K17593&lt;L17593,"LOW ZONE BIAS","EQUILIBRIUM"))</f>
        <v>EQUILIBRIUM</v>
      </c>
    </row>
    <row r="17594">
      <c r="A17594">
        <v>9960</v>
      </c>
      <c r="B17594" t="str">
        <v>2010-09-15</v>
      </c>
      <c r="C17594" t="str">
        <v>Evening</v>
      </c>
      <c r="D17594">
        <v>6</v>
      </c>
      <c r="E17594" t="str">
        <f>IF(MOD(D17594,2)=0,"EVEN","ODD")</f>
        <v>EVEN</v>
      </c>
      <c r="F17594" t="str">
        <f>IF(D17594&lt;=18,"LOW (1-18)","HIGH (19-36)")</f>
        <v>LOW (1-18)</v>
      </c>
      <c r="G17594">
        <f>INT((D17594-1)/6)+1</f>
        <v>1</v>
      </c>
      <c r="H17594">
        <f>MOD(D17594-1,6)+1</f>
        <v>6</v>
      </c>
      <c r="I17594">
        <f>37-D17594</f>
        <v>31</v>
      </c>
      <c r="J17594">
        <f>ABS(D17594-D17595)</f>
        <v>3</v>
      </c>
      <c r="K17594">
        <f>AVERAGE(D17594:D17598)</f>
        <v>6</v>
      </c>
      <c r="L17594">
        <f>AVERAGE(D17594:D17613)</f>
        <v>6</v>
      </c>
      <c r="M17594">
        <f>K17594-L17594</f>
        <v>0</v>
      </c>
      <c r="N17594" t="str">
        <f>IF(K17594&gt;L17594,"HIGH ZONE BIAS",IF(K17594&lt;L17594,"LOW ZONE BIAS","EQUILIBRIUM"))</f>
        <v>EQUILIBRIUM</v>
      </c>
    </row>
    <row r="17595">
      <c r="A17595">
        <v>9959</v>
      </c>
      <c r="B17595" t="str">
        <v>2010-09-15</v>
      </c>
      <c r="C17595" t="str">
        <v>Midday</v>
      </c>
      <c r="D17595">
        <v>3</v>
      </c>
      <c r="E17595" t="str">
        <f>IF(MOD(D17595,2)=0,"EVEN","ODD")</f>
        <v>ODD</v>
      </c>
      <c r="F17595" t="str">
        <f>IF(D17595&lt;=18,"LOW (1-18)","HIGH (19-36)")</f>
        <v>LOW (1-18)</v>
      </c>
      <c r="G17595">
        <f>INT((D17595-1)/6)+1</f>
        <v>1</v>
      </c>
      <c r="H17595">
        <f>MOD(D17595-1,6)+1</f>
        <v>3</v>
      </c>
      <c r="I17595">
        <f>37-D17595</f>
        <v>34</v>
      </c>
      <c r="J17595">
        <f>ABS(D17595-D17596)</f>
        <v>28</v>
      </c>
      <c r="K17595">
        <f>AVERAGE(D17595:D17599)</f>
        <v>3</v>
      </c>
      <c r="L17595">
        <f>AVERAGE(D17595:D17614)</f>
        <v>3</v>
      </c>
      <c r="M17595">
        <f>K17595-L17595</f>
        <v>0</v>
      </c>
      <c r="N17595" t="str">
        <f>IF(K17595&gt;L17595,"HIGH ZONE BIAS",IF(K17595&lt;L17595,"LOW ZONE BIAS","EQUILIBRIUM"))</f>
        <v>EQUILIBRIUM</v>
      </c>
    </row>
    <row r="17596">
      <c r="A17596">
        <v>9958</v>
      </c>
      <c r="B17596" t="str">
        <v>2010-09-14</v>
      </c>
      <c r="C17596" t="str">
        <v>Evening</v>
      </c>
      <c r="D17596">
        <v>31</v>
      </c>
      <c r="E17596" t="str">
        <f>IF(MOD(D17596,2)=0,"EVEN","ODD")</f>
        <v>ODD</v>
      </c>
      <c r="F17596" t="str">
        <f>IF(D17596&lt;=18,"LOW (1-18)","HIGH (19-36)")</f>
        <v>HIGH (19-36)</v>
      </c>
      <c r="G17596">
        <f>INT((D17596-1)/6)+1</f>
        <v>6</v>
      </c>
      <c r="H17596">
        <f>MOD(D17596-1,6)+1</f>
        <v>1</v>
      </c>
      <c r="I17596">
        <f>37-D17596</f>
        <v>6</v>
      </c>
      <c r="J17596">
        <f>ABS(D17596-D17597)</f>
        <v>13</v>
      </c>
      <c r="K17596">
        <f>AVERAGE(D17596:D17600)</f>
        <v>31</v>
      </c>
      <c r="L17596">
        <f>AVERAGE(D17596:D17615)</f>
        <v>31</v>
      </c>
      <c r="M17596">
        <f>K17596-L17596</f>
        <v>0</v>
      </c>
      <c r="N17596" t="str">
        <f>IF(K17596&gt;L17596,"HIGH ZONE BIAS",IF(K17596&lt;L17596,"LOW ZONE BIAS","EQUILIBRIUM"))</f>
        <v>EQUILIBRIUM</v>
      </c>
    </row>
    <row r="17597">
      <c r="A17597">
        <v>9957</v>
      </c>
      <c r="B17597" t="str">
        <v>2010-09-14</v>
      </c>
      <c r="C17597" t="str">
        <v>Midday</v>
      </c>
      <c r="D17597">
        <v>18</v>
      </c>
      <c r="E17597" t="str">
        <f>IF(MOD(D17597,2)=0,"EVEN","ODD")</f>
        <v>EVEN</v>
      </c>
      <c r="F17597" t="str">
        <f>IF(D17597&lt;=18,"LOW (1-18)","HIGH (19-36)")</f>
        <v>LOW (1-18)</v>
      </c>
      <c r="G17597">
        <f>INT((D17597-1)/6)+1</f>
        <v>3</v>
      </c>
      <c r="H17597">
        <f>MOD(D17597-1,6)+1</f>
        <v>6</v>
      </c>
      <c r="I17597">
        <f>37-D17597</f>
        <v>19</v>
      </c>
      <c r="J17597">
        <f>ABS(D17597-D17598)</f>
        <v>9</v>
      </c>
      <c r="K17597">
        <f>AVERAGE(D17597:D17601)</f>
        <v>18</v>
      </c>
      <c r="L17597">
        <f>AVERAGE(D17597:D17616)</f>
        <v>18</v>
      </c>
      <c r="M17597">
        <f>K17597-L17597</f>
        <v>0</v>
      </c>
      <c r="N17597" t="str">
        <f>IF(K17597&gt;L17597,"HIGH ZONE BIAS",IF(K17597&lt;L17597,"LOW ZONE BIAS","EQUILIBRIUM"))</f>
        <v>EQUILIBRIUM</v>
      </c>
    </row>
    <row r="17598">
      <c r="A17598">
        <v>9956</v>
      </c>
      <c r="B17598" t="str">
        <v>2010-09-13</v>
      </c>
      <c r="C17598" t="str">
        <v>Evening</v>
      </c>
      <c r="D17598">
        <v>9</v>
      </c>
      <c r="E17598" t="str">
        <f>IF(MOD(D17598,2)=0,"EVEN","ODD")</f>
        <v>ODD</v>
      </c>
      <c r="F17598" t="str">
        <f>IF(D17598&lt;=18,"LOW (1-18)","HIGH (19-36)")</f>
        <v>LOW (1-18)</v>
      </c>
      <c r="G17598">
        <f>INT((D17598-1)/6)+1</f>
        <v>2</v>
      </c>
      <c r="H17598">
        <f>MOD(D17598-1,6)+1</f>
        <v>3</v>
      </c>
      <c r="I17598">
        <f>37-D17598</f>
        <v>28</v>
      </c>
      <c r="J17598">
        <f>ABS(D17598-D17599)</f>
        <v>7</v>
      </c>
      <c r="K17598">
        <f>AVERAGE(D17598:D17602)</f>
        <v>9</v>
      </c>
      <c r="L17598">
        <f>AVERAGE(D17598:D17617)</f>
        <v>9</v>
      </c>
      <c r="M17598">
        <f>K17598-L17598</f>
        <v>0</v>
      </c>
      <c r="N17598" t="str">
        <f>IF(K17598&gt;L17598,"HIGH ZONE BIAS",IF(K17598&lt;L17598,"LOW ZONE BIAS","EQUILIBRIUM"))</f>
        <v>EQUILIBRIUM</v>
      </c>
    </row>
    <row r="17599">
      <c r="A17599">
        <v>9955</v>
      </c>
      <c r="B17599" t="str">
        <v>2010-09-13</v>
      </c>
      <c r="C17599" t="str">
        <v>Midday</v>
      </c>
      <c r="D17599">
        <v>16</v>
      </c>
      <c r="E17599" t="str">
        <f>IF(MOD(D17599,2)=0,"EVEN","ODD")</f>
        <v>EVEN</v>
      </c>
      <c r="F17599" t="str">
        <f>IF(D17599&lt;=18,"LOW (1-18)","HIGH (19-36)")</f>
        <v>LOW (1-18)</v>
      </c>
      <c r="G17599">
        <f>INT((D17599-1)/6)+1</f>
        <v>3</v>
      </c>
      <c r="H17599">
        <f>MOD(D17599-1,6)+1</f>
        <v>4</v>
      </c>
      <c r="I17599">
        <f>37-D17599</f>
        <v>21</v>
      </c>
      <c r="J17599">
        <f>ABS(D17599-D17600)</f>
        <v>7</v>
      </c>
      <c r="K17599">
        <f>AVERAGE(D17599:D17603)</f>
        <v>16</v>
      </c>
      <c r="L17599">
        <f>AVERAGE(D17599:D17618)</f>
        <v>16</v>
      </c>
      <c r="M17599">
        <f>K17599-L17599</f>
        <v>0</v>
      </c>
      <c r="N17599" t="str">
        <f>IF(K17599&gt;L17599,"HIGH ZONE BIAS",IF(K17599&lt;L17599,"LOW ZONE BIAS","EQUILIBRIUM"))</f>
        <v>EQUILIBRIUM</v>
      </c>
    </row>
    <row r="17600">
      <c r="A17600">
        <v>9954</v>
      </c>
      <c r="B17600" t="str">
        <v>2010-09-11</v>
      </c>
      <c r="C17600" t="str">
        <v>Evening</v>
      </c>
      <c r="D17600">
        <v>9</v>
      </c>
      <c r="E17600" t="str">
        <f>IF(MOD(D17600,2)=0,"EVEN","ODD")</f>
        <v>ODD</v>
      </c>
      <c r="F17600" t="str">
        <f>IF(D17600&lt;=18,"LOW (1-18)","HIGH (19-36)")</f>
        <v>LOW (1-18)</v>
      </c>
      <c r="G17600">
        <f>INT((D17600-1)/6)+1</f>
        <v>2</v>
      </c>
      <c r="H17600">
        <f>MOD(D17600-1,6)+1</f>
        <v>3</v>
      </c>
      <c r="I17600">
        <f>37-D17600</f>
        <v>28</v>
      </c>
      <c r="J17600">
        <f>ABS(D17600-D17601)</f>
        <v>24</v>
      </c>
      <c r="K17600">
        <f>AVERAGE(D17600:D17604)</f>
        <v>9</v>
      </c>
      <c r="L17600">
        <f>AVERAGE(D17600:D17619)</f>
        <v>9</v>
      </c>
      <c r="M17600">
        <f>K17600-L17600</f>
        <v>0</v>
      </c>
      <c r="N17600" t="str">
        <f>IF(K17600&gt;L17600,"HIGH ZONE BIAS",IF(K17600&lt;L17600,"LOW ZONE BIAS","EQUILIBRIUM"))</f>
        <v>EQUILIBRIUM</v>
      </c>
    </row>
    <row r="17601">
      <c r="A17601">
        <v>9953</v>
      </c>
      <c r="B17601" t="str">
        <v>2010-09-11</v>
      </c>
      <c r="C17601" t="str">
        <v>Midday</v>
      </c>
      <c r="D17601">
        <v>33</v>
      </c>
      <c r="E17601" t="str">
        <f>IF(MOD(D17601,2)=0,"EVEN","ODD")</f>
        <v>ODD</v>
      </c>
      <c r="F17601" t="str">
        <f>IF(D17601&lt;=18,"LOW (1-18)","HIGH (19-36)")</f>
        <v>HIGH (19-36)</v>
      </c>
      <c r="G17601">
        <f>INT((D17601-1)/6)+1</f>
        <v>6</v>
      </c>
      <c r="H17601">
        <f>MOD(D17601-1,6)+1</f>
        <v>3</v>
      </c>
      <c r="I17601">
        <f>37-D17601</f>
        <v>4</v>
      </c>
      <c r="J17601">
        <f>ABS(D17601-D17602)</f>
        <v>10</v>
      </c>
      <c r="K17601">
        <f>AVERAGE(D17601:D17605)</f>
        <v>33</v>
      </c>
      <c r="L17601">
        <f>AVERAGE(D17601:D17620)</f>
        <v>33</v>
      </c>
      <c r="M17601">
        <f>K17601-L17601</f>
        <v>0</v>
      </c>
      <c r="N17601" t="str">
        <f>IF(K17601&gt;L17601,"HIGH ZONE BIAS",IF(K17601&lt;L17601,"LOW ZONE BIAS","EQUILIBRIUM"))</f>
        <v>EQUILIBRIUM</v>
      </c>
    </row>
    <row r="17602">
      <c r="A17602">
        <v>9952</v>
      </c>
      <c r="B17602" t="str">
        <v>2010-09-09</v>
      </c>
      <c r="C17602" t="str">
        <v>Evening</v>
      </c>
      <c r="D17602">
        <v>23</v>
      </c>
      <c r="E17602" t="str">
        <f>IF(MOD(D17602,2)=0,"EVEN","ODD")</f>
        <v>ODD</v>
      </c>
      <c r="F17602" t="str">
        <f>IF(D17602&lt;=18,"LOW (1-18)","HIGH (19-36)")</f>
        <v>HIGH (19-36)</v>
      </c>
      <c r="G17602">
        <f>INT((D17602-1)/6)+1</f>
        <v>4</v>
      </c>
      <c r="H17602">
        <f>MOD(D17602-1,6)+1</f>
        <v>5</v>
      </c>
      <c r="I17602">
        <f>37-D17602</f>
        <v>14</v>
      </c>
      <c r="J17602">
        <f>ABS(D17602-D17603)</f>
        <v>8</v>
      </c>
      <c r="K17602">
        <f>AVERAGE(D17602:D17606)</f>
        <v>23</v>
      </c>
      <c r="L17602">
        <f>AVERAGE(D17602:D17621)</f>
        <v>23</v>
      </c>
      <c r="M17602">
        <f>K17602-L17602</f>
        <v>0</v>
      </c>
      <c r="N17602" t="str">
        <f>IF(K17602&gt;L17602,"HIGH ZONE BIAS",IF(K17602&lt;L17602,"LOW ZONE BIAS","EQUILIBRIUM"))</f>
        <v>EQUILIBRIUM</v>
      </c>
    </row>
    <row r="17603">
      <c r="A17603">
        <v>9951</v>
      </c>
      <c r="B17603" t="str">
        <v>2010-09-09</v>
      </c>
      <c r="C17603" t="str">
        <v>Midday</v>
      </c>
      <c r="D17603">
        <v>31</v>
      </c>
      <c r="E17603" t="str">
        <f>IF(MOD(D17603,2)=0,"EVEN","ODD")</f>
        <v>ODD</v>
      </c>
      <c r="F17603" t="str">
        <f>IF(D17603&lt;=18,"LOW (1-18)","HIGH (19-36)")</f>
        <v>HIGH (19-36)</v>
      </c>
      <c r="G17603">
        <f>INT((D17603-1)/6)+1</f>
        <v>6</v>
      </c>
      <c r="H17603">
        <f>MOD(D17603-1,6)+1</f>
        <v>1</v>
      </c>
      <c r="I17603">
        <f>37-D17603</f>
        <v>6</v>
      </c>
      <c r="J17603">
        <f>ABS(D17603-D17604)</f>
        <v>2</v>
      </c>
      <c r="K17603">
        <f>AVERAGE(D17603:D17607)</f>
        <v>31</v>
      </c>
      <c r="L17603">
        <f>AVERAGE(D17603:D17622)</f>
        <v>31</v>
      </c>
      <c r="M17603">
        <f>K17603-L17603</f>
        <v>0</v>
      </c>
      <c r="N17603" t="str">
        <f>IF(K17603&gt;L17603,"HIGH ZONE BIAS",IF(K17603&lt;L17603,"LOW ZONE BIAS","EQUILIBRIUM"))</f>
        <v>EQUILIBRIUM</v>
      </c>
    </row>
    <row r="17604">
      <c r="A17604">
        <v>9950</v>
      </c>
      <c r="B17604" t="str">
        <v>2010-09-08</v>
      </c>
      <c r="C17604" t="str">
        <v>Evening</v>
      </c>
      <c r="D17604">
        <v>29</v>
      </c>
      <c r="E17604" t="str">
        <f>IF(MOD(D17604,2)=0,"EVEN","ODD")</f>
        <v>ODD</v>
      </c>
      <c r="F17604" t="str">
        <f>IF(D17604&lt;=18,"LOW (1-18)","HIGH (19-36)")</f>
        <v>HIGH (19-36)</v>
      </c>
      <c r="G17604">
        <f>INT((D17604-1)/6)+1</f>
        <v>5</v>
      </c>
      <c r="H17604">
        <f>MOD(D17604-1,6)+1</f>
        <v>5</v>
      </c>
      <c r="I17604">
        <f>37-D17604</f>
        <v>8</v>
      </c>
      <c r="J17604">
        <f>ABS(D17604-D17605)</f>
        <v>5</v>
      </c>
      <c r="K17604">
        <f>AVERAGE(D17604:D17608)</f>
        <v>29</v>
      </c>
      <c r="L17604">
        <f>AVERAGE(D17604:D17623)</f>
        <v>29</v>
      </c>
      <c r="M17604">
        <f>K17604-L17604</f>
        <v>0</v>
      </c>
      <c r="N17604" t="str">
        <f>IF(K17604&gt;L17604,"HIGH ZONE BIAS",IF(K17604&lt;L17604,"LOW ZONE BIAS","EQUILIBRIUM"))</f>
        <v>EQUILIBRIUM</v>
      </c>
    </row>
    <row r="17605">
      <c r="A17605">
        <v>9949</v>
      </c>
      <c r="B17605" t="str">
        <v>2010-09-08</v>
      </c>
      <c r="C17605" t="str">
        <v>Midday</v>
      </c>
      <c r="D17605">
        <v>34</v>
      </c>
      <c r="E17605" t="str">
        <f>IF(MOD(D17605,2)=0,"EVEN","ODD")</f>
        <v>EVEN</v>
      </c>
      <c r="F17605" t="str">
        <f>IF(D17605&lt;=18,"LOW (1-18)","HIGH (19-36)")</f>
        <v>HIGH (19-36)</v>
      </c>
      <c r="G17605">
        <f>INT((D17605-1)/6)+1</f>
        <v>6</v>
      </c>
      <c r="H17605">
        <f>MOD(D17605-1,6)+1</f>
        <v>4</v>
      </c>
      <c r="I17605">
        <f>37-D17605</f>
        <v>3</v>
      </c>
      <c r="J17605">
        <f>ABS(D17605-D17606)</f>
        <v>13</v>
      </c>
      <c r="K17605">
        <f>AVERAGE(D17605:D17609)</f>
        <v>34</v>
      </c>
      <c r="L17605">
        <f>AVERAGE(D17605:D17624)</f>
        <v>34</v>
      </c>
      <c r="M17605">
        <f>K17605-L17605</f>
        <v>0</v>
      </c>
      <c r="N17605" t="str">
        <f>IF(K17605&gt;L17605,"HIGH ZONE BIAS",IF(K17605&lt;L17605,"LOW ZONE BIAS","EQUILIBRIUM"))</f>
        <v>EQUILIBRIUM</v>
      </c>
    </row>
    <row r="17606">
      <c r="A17606">
        <v>9948</v>
      </c>
      <c r="B17606" t="str">
        <v>2010-09-07</v>
      </c>
      <c r="C17606" t="str">
        <v>Evening</v>
      </c>
      <c r="D17606">
        <v>21</v>
      </c>
      <c r="E17606" t="str">
        <f>IF(MOD(D17606,2)=0,"EVEN","ODD")</f>
        <v>ODD</v>
      </c>
      <c r="F17606" t="str">
        <f>IF(D17606&lt;=18,"LOW (1-18)","HIGH (19-36)")</f>
        <v>HIGH (19-36)</v>
      </c>
      <c r="G17606">
        <f>INT((D17606-1)/6)+1</f>
        <v>4</v>
      </c>
      <c r="H17606">
        <f>MOD(D17606-1,6)+1</f>
        <v>3</v>
      </c>
      <c r="I17606">
        <f>37-D17606</f>
        <v>16</v>
      </c>
      <c r="J17606">
        <f>ABS(D17606-D17607)</f>
        <v>2</v>
      </c>
      <c r="K17606">
        <f>AVERAGE(D17606:D17610)</f>
        <v>21</v>
      </c>
      <c r="L17606">
        <f>AVERAGE(D17606:D17625)</f>
        <v>21</v>
      </c>
      <c r="M17606">
        <f>K17606-L17606</f>
        <v>0</v>
      </c>
      <c r="N17606" t="str">
        <f>IF(K17606&gt;L17606,"HIGH ZONE BIAS",IF(K17606&lt;L17606,"LOW ZONE BIAS","EQUILIBRIUM"))</f>
        <v>EQUILIBRIUM</v>
      </c>
    </row>
    <row r="17607">
      <c r="A17607">
        <v>9947</v>
      </c>
      <c r="B17607" t="str">
        <v>2010-09-07</v>
      </c>
      <c r="C17607" t="str">
        <v>Midday</v>
      </c>
      <c r="D17607">
        <v>19</v>
      </c>
      <c r="E17607" t="str">
        <f>IF(MOD(D17607,2)=0,"EVEN","ODD")</f>
        <v>ODD</v>
      </c>
      <c r="F17607" t="str">
        <f>IF(D17607&lt;=18,"LOW (1-18)","HIGH (19-36)")</f>
        <v>HIGH (19-36)</v>
      </c>
      <c r="G17607">
        <f>INT((D17607-1)/6)+1</f>
        <v>4</v>
      </c>
      <c r="H17607">
        <f>MOD(D17607-1,6)+1</f>
        <v>1</v>
      </c>
      <c r="I17607">
        <f>37-D17607</f>
        <v>18</v>
      </c>
      <c r="J17607">
        <f>ABS(D17607-D17608)</f>
        <v>6</v>
      </c>
      <c r="K17607">
        <f>AVERAGE(D17607:D17611)</f>
        <v>19</v>
      </c>
      <c r="L17607">
        <f>AVERAGE(D17607:D17626)</f>
        <v>19</v>
      </c>
      <c r="M17607">
        <f>K17607-L17607</f>
        <v>0</v>
      </c>
      <c r="N17607" t="str">
        <f>IF(K17607&gt;L17607,"HIGH ZONE BIAS",IF(K17607&lt;L17607,"LOW ZONE BIAS","EQUILIBRIUM"))</f>
        <v>EQUILIBRIUM</v>
      </c>
    </row>
    <row r="17608">
      <c r="A17608">
        <v>9946</v>
      </c>
      <c r="B17608" t="str">
        <v>2010-09-06</v>
      </c>
      <c r="C17608" t="str">
        <v>Evening</v>
      </c>
      <c r="D17608">
        <v>13</v>
      </c>
      <c r="E17608" t="str">
        <f>IF(MOD(D17608,2)=0,"EVEN","ODD")</f>
        <v>ODD</v>
      </c>
      <c r="F17608" t="str">
        <f>IF(D17608&lt;=18,"LOW (1-18)","HIGH (19-36)")</f>
        <v>LOW (1-18)</v>
      </c>
      <c r="G17608">
        <f>INT((D17608-1)/6)+1</f>
        <v>3</v>
      </c>
      <c r="H17608">
        <f>MOD(D17608-1,6)+1</f>
        <v>1</v>
      </c>
      <c r="I17608">
        <f>37-D17608</f>
        <v>24</v>
      </c>
      <c r="J17608">
        <f>ABS(D17608-D17609)</f>
        <v>3</v>
      </c>
      <c r="K17608">
        <f>AVERAGE(D17608:D17612)</f>
        <v>13</v>
      </c>
      <c r="L17608">
        <f>AVERAGE(D17608:D17627)</f>
        <v>13</v>
      </c>
      <c r="M17608">
        <f>K17608-L17608</f>
        <v>0</v>
      </c>
      <c r="N17608" t="str">
        <f>IF(K17608&gt;L17608,"HIGH ZONE BIAS",IF(K17608&lt;L17608,"LOW ZONE BIAS","EQUILIBRIUM"))</f>
        <v>EQUILIBRIUM</v>
      </c>
    </row>
    <row r="17609">
      <c r="A17609">
        <v>9945</v>
      </c>
      <c r="B17609" t="str">
        <v>2010-09-06</v>
      </c>
      <c r="C17609" t="str">
        <v>Midday</v>
      </c>
      <c r="D17609">
        <v>16</v>
      </c>
      <c r="E17609" t="str">
        <f>IF(MOD(D17609,2)=0,"EVEN","ODD")</f>
        <v>EVEN</v>
      </c>
      <c r="F17609" t="str">
        <f>IF(D17609&lt;=18,"LOW (1-18)","HIGH (19-36)")</f>
        <v>LOW (1-18)</v>
      </c>
      <c r="G17609">
        <f>INT((D17609-1)/6)+1</f>
        <v>3</v>
      </c>
      <c r="H17609">
        <f>MOD(D17609-1,6)+1</f>
        <v>4</v>
      </c>
      <c r="I17609">
        <f>37-D17609</f>
        <v>21</v>
      </c>
      <c r="J17609">
        <f>ABS(D17609-D17610)</f>
        <v>2</v>
      </c>
      <c r="K17609">
        <f>AVERAGE(D17609:D17613)</f>
        <v>16</v>
      </c>
      <c r="L17609">
        <f>AVERAGE(D17609:D17628)</f>
        <v>16</v>
      </c>
      <c r="M17609">
        <f>K17609-L17609</f>
        <v>0</v>
      </c>
      <c r="N17609" t="str">
        <f>IF(K17609&gt;L17609,"HIGH ZONE BIAS",IF(K17609&lt;L17609,"LOW ZONE BIAS","EQUILIBRIUM"))</f>
        <v>EQUILIBRIUM</v>
      </c>
    </row>
    <row r="17610">
      <c r="A17610">
        <v>9944</v>
      </c>
      <c r="B17610" t="str">
        <v>2010-09-04</v>
      </c>
      <c r="C17610" t="str">
        <v>Evening</v>
      </c>
      <c r="D17610">
        <v>14</v>
      </c>
      <c r="E17610" t="str">
        <f>IF(MOD(D17610,2)=0,"EVEN","ODD")</f>
        <v>EVEN</v>
      </c>
      <c r="F17610" t="str">
        <f>IF(D17610&lt;=18,"LOW (1-18)","HIGH (19-36)")</f>
        <v>LOW (1-18)</v>
      </c>
      <c r="G17610">
        <f>INT((D17610-1)/6)+1</f>
        <v>3</v>
      </c>
      <c r="H17610">
        <f>MOD(D17610-1,6)+1</f>
        <v>2</v>
      </c>
      <c r="I17610">
        <f>37-D17610</f>
        <v>23</v>
      </c>
      <c r="J17610">
        <f>ABS(D17610-D17611)</f>
        <v>16</v>
      </c>
      <c r="K17610">
        <f>AVERAGE(D17610:D17614)</f>
        <v>14</v>
      </c>
      <c r="L17610">
        <f>AVERAGE(D17610:D17629)</f>
        <v>14</v>
      </c>
      <c r="M17610">
        <f>K17610-L17610</f>
        <v>0</v>
      </c>
      <c r="N17610" t="str">
        <f>IF(K17610&gt;L17610,"HIGH ZONE BIAS",IF(K17610&lt;L17610,"LOW ZONE BIAS","EQUILIBRIUM"))</f>
        <v>EQUILIBRIUM</v>
      </c>
    </row>
    <row r="17611">
      <c r="A17611">
        <v>9943</v>
      </c>
      <c r="B17611" t="str">
        <v>2010-09-04</v>
      </c>
      <c r="C17611" t="str">
        <v>Midday</v>
      </c>
      <c r="D17611">
        <v>30</v>
      </c>
      <c r="E17611" t="str">
        <f>IF(MOD(D17611,2)=0,"EVEN","ODD")</f>
        <v>EVEN</v>
      </c>
      <c r="F17611" t="str">
        <f>IF(D17611&lt;=18,"LOW (1-18)","HIGH (19-36)")</f>
        <v>HIGH (19-36)</v>
      </c>
      <c r="G17611">
        <f>INT((D17611-1)/6)+1</f>
        <v>5</v>
      </c>
      <c r="H17611">
        <f>MOD(D17611-1,6)+1</f>
        <v>6</v>
      </c>
      <c r="I17611">
        <f>37-D17611</f>
        <v>7</v>
      </c>
      <c r="J17611">
        <f>ABS(D17611-D17612)</f>
        <v>25</v>
      </c>
      <c r="K17611">
        <f>AVERAGE(D17611:D17615)</f>
        <v>30</v>
      </c>
      <c r="L17611">
        <f>AVERAGE(D17611:D17630)</f>
        <v>30</v>
      </c>
      <c r="M17611">
        <f>K17611-L17611</f>
        <v>0</v>
      </c>
      <c r="N17611" t="str">
        <f>IF(K17611&gt;L17611,"HIGH ZONE BIAS",IF(K17611&lt;L17611,"LOW ZONE BIAS","EQUILIBRIUM"))</f>
        <v>EQUILIBRIUM</v>
      </c>
    </row>
    <row r="17612">
      <c r="A17612">
        <v>9942</v>
      </c>
      <c r="B17612" t="str">
        <v>2010-09-03</v>
      </c>
      <c r="C17612" t="str">
        <v>Evening</v>
      </c>
      <c r="D17612">
        <v>5</v>
      </c>
      <c r="E17612" t="str">
        <f>IF(MOD(D17612,2)=0,"EVEN","ODD")</f>
        <v>ODD</v>
      </c>
      <c r="F17612" t="str">
        <f>IF(D17612&lt;=18,"LOW (1-18)","HIGH (19-36)")</f>
        <v>LOW (1-18)</v>
      </c>
      <c r="G17612">
        <f>INT((D17612-1)/6)+1</f>
        <v>1</v>
      </c>
      <c r="H17612">
        <f>MOD(D17612-1,6)+1</f>
        <v>5</v>
      </c>
      <c r="I17612">
        <f>37-D17612</f>
        <v>32</v>
      </c>
      <c r="J17612">
        <f>ABS(D17612-D17613)</f>
        <v>8</v>
      </c>
      <c r="K17612">
        <f>AVERAGE(D17612:D17616)</f>
        <v>5</v>
      </c>
      <c r="L17612">
        <f>AVERAGE(D17612:D17631)</f>
        <v>5</v>
      </c>
      <c r="M17612">
        <f>K17612-L17612</f>
        <v>0</v>
      </c>
      <c r="N17612" t="str">
        <f>IF(K17612&gt;L17612,"HIGH ZONE BIAS",IF(K17612&lt;L17612,"LOW ZONE BIAS","EQUILIBRIUM"))</f>
        <v>EQUILIBRIUM</v>
      </c>
    </row>
    <row r="17613">
      <c r="A17613">
        <v>9941</v>
      </c>
      <c r="B17613" t="str">
        <v>2010-09-03</v>
      </c>
      <c r="C17613" t="str">
        <v>Midday</v>
      </c>
      <c r="D17613">
        <v>13</v>
      </c>
      <c r="E17613" t="str">
        <f>IF(MOD(D17613,2)=0,"EVEN","ODD")</f>
        <v>ODD</v>
      </c>
      <c r="F17613" t="str">
        <f>IF(D17613&lt;=18,"LOW (1-18)","HIGH (19-36)")</f>
        <v>LOW (1-18)</v>
      </c>
      <c r="G17613">
        <f>INT((D17613-1)/6)+1</f>
        <v>3</v>
      </c>
      <c r="H17613">
        <f>MOD(D17613-1,6)+1</f>
        <v>1</v>
      </c>
      <c r="I17613">
        <f>37-D17613</f>
        <v>24</v>
      </c>
      <c r="J17613">
        <f>ABS(D17613-D17614)</f>
        <v>12</v>
      </c>
      <c r="K17613">
        <f>AVERAGE(D17613:D17617)</f>
        <v>13</v>
      </c>
      <c r="L17613">
        <f>AVERAGE(D17613:D17632)</f>
        <v>13</v>
      </c>
      <c r="M17613">
        <f>K17613-L17613</f>
        <v>0</v>
      </c>
      <c r="N17613" t="str">
        <f>IF(K17613&gt;L17613,"HIGH ZONE BIAS",IF(K17613&lt;L17613,"LOW ZONE BIAS","EQUILIBRIUM"))</f>
        <v>EQUILIBRIUM</v>
      </c>
    </row>
    <row r="17614">
      <c r="A17614">
        <v>9940</v>
      </c>
      <c r="B17614" t="str">
        <v>2010-09-02</v>
      </c>
      <c r="C17614" t="str">
        <v>Evening</v>
      </c>
      <c r="D17614">
        <v>25</v>
      </c>
      <c r="E17614" t="str">
        <f>IF(MOD(D17614,2)=0,"EVEN","ODD")</f>
        <v>ODD</v>
      </c>
      <c r="F17614" t="str">
        <f>IF(D17614&lt;=18,"LOW (1-18)","HIGH (19-36)")</f>
        <v>HIGH (19-36)</v>
      </c>
      <c r="G17614">
        <f>INT((D17614-1)/6)+1</f>
        <v>5</v>
      </c>
      <c r="H17614">
        <f>MOD(D17614-1,6)+1</f>
        <v>1</v>
      </c>
      <c r="I17614">
        <f>37-D17614</f>
        <v>12</v>
      </c>
      <c r="J17614">
        <f>ABS(D17614-D17615)</f>
        <v>12</v>
      </c>
      <c r="K17614">
        <f>AVERAGE(D17614:D17618)</f>
        <v>25</v>
      </c>
      <c r="L17614">
        <f>AVERAGE(D17614:D17633)</f>
        <v>25</v>
      </c>
      <c r="M17614">
        <f>K17614-L17614</f>
        <v>0</v>
      </c>
      <c r="N17614" t="str">
        <f>IF(K17614&gt;L17614,"HIGH ZONE BIAS",IF(K17614&lt;L17614,"LOW ZONE BIAS","EQUILIBRIUM"))</f>
        <v>EQUILIBRIUM</v>
      </c>
    </row>
    <row r="17615">
      <c r="A17615">
        <v>9939</v>
      </c>
      <c r="B17615" t="str">
        <v>2010-09-02</v>
      </c>
      <c r="C17615" t="str">
        <v>Midday</v>
      </c>
      <c r="D17615">
        <v>13</v>
      </c>
      <c r="E17615" t="str">
        <f>IF(MOD(D17615,2)=0,"EVEN","ODD")</f>
        <v>ODD</v>
      </c>
      <c r="F17615" t="str">
        <f>IF(D17615&lt;=18,"LOW (1-18)","HIGH (19-36)")</f>
        <v>LOW (1-18)</v>
      </c>
      <c r="G17615">
        <f>INT((D17615-1)/6)+1</f>
        <v>3</v>
      </c>
      <c r="H17615">
        <f>MOD(D17615-1,6)+1</f>
        <v>1</v>
      </c>
      <c r="I17615">
        <f>37-D17615</f>
        <v>24</v>
      </c>
      <c r="J17615">
        <f>ABS(D17615-D17616)</f>
        <v>11</v>
      </c>
      <c r="K17615">
        <f>AVERAGE(D17615:D17619)</f>
        <v>13</v>
      </c>
      <c r="L17615">
        <f>AVERAGE(D17615:D17634)</f>
        <v>13</v>
      </c>
      <c r="M17615">
        <f>K17615-L17615</f>
        <v>0</v>
      </c>
      <c r="N17615" t="str">
        <f>IF(K17615&gt;L17615,"HIGH ZONE BIAS",IF(K17615&lt;L17615,"LOW ZONE BIAS","EQUILIBRIUM"))</f>
        <v>EQUILIBRIUM</v>
      </c>
    </row>
    <row r="17616">
      <c r="A17616">
        <v>9938</v>
      </c>
      <c r="B17616" t="str">
        <v>2010-09-01</v>
      </c>
      <c r="C17616" t="str">
        <v>Evening</v>
      </c>
      <c r="D17616">
        <v>2</v>
      </c>
      <c r="E17616" t="str">
        <f>IF(MOD(D17616,2)=0,"EVEN","ODD")</f>
        <v>EVEN</v>
      </c>
      <c r="F17616" t="str">
        <f>IF(D17616&lt;=18,"LOW (1-18)","HIGH (19-36)")</f>
        <v>LOW (1-18)</v>
      </c>
      <c r="G17616">
        <f>INT((D17616-1)/6)+1</f>
        <v>1</v>
      </c>
      <c r="H17616">
        <f>MOD(D17616-1,6)+1</f>
        <v>2</v>
      </c>
      <c r="I17616">
        <f>37-D17616</f>
        <v>35</v>
      </c>
      <c r="J17616">
        <f>ABS(D17616-D17617)</f>
        <v>24</v>
      </c>
      <c r="K17616">
        <f>AVERAGE(D17616:D17620)</f>
        <v>2</v>
      </c>
      <c r="L17616">
        <f>AVERAGE(D17616:D17635)</f>
        <v>2</v>
      </c>
      <c r="M17616">
        <f>K17616-L17616</f>
        <v>0</v>
      </c>
      <c r="N17616" t="str">
        <f>IF(K17616&gt;L17616,"HIGH ZONE BIAS",IF(K17616&lt;L17616,"LOW ZONE BIAS","EQUILIBRIUM"))</f>
        <v>EQUILIBRIUM</v>
      </c>
    </row>
    <row r="17617">
      <c r="A17617">
        <v>9937</v>
      </c>
      <c r="B17617" t="str">
        <v>2010-09-01</v>
      </c>
      <c r="C17617" t="str">
        <v>Midday</v>
      </c>
      <c r="D17617">
        <v>26</v>
      </c>
      <c r="E17617" t="str">
        <f>IF(MOD(D17617,2)=0,"EVEN","ODD")</f>
        <v>EVEN</v>
      </c>
      <c r="F17617" t="str">
        <f>IF(D17617&lt;=18,"LOW (1-18)","HIGH (19-36)")</f>
        <v>HIGH (19-36)</v>
      </c>
      <c r="G17617">
        <f>INT((D17617-1)/6)+1</f>
        <v>5</v>
      </c>
      <c r="H17617">
        <f>MOD(D17617-1,6)+1</f>
        <v>2</v>
      </c>
      <c r="I17617">
        <f>37-D17617</f>
        <v>11</v>
      </c>
      <c r="J17617">
        <f>ABS(D17617-D17618)</f>
        <v>9</v>
      </c>
      <c r="K17617">
        <f>AVERAGE(D17617:D17621)</f>
        <v>26</v>
      </c>
      <c r="L17617">
        <f>AVERAGE(D17617:D17636)</f>
        <v>26</v>
      </c>
      <c r="M17617">
        <f>K17617-L17617</f>
        <v>0</v>
      </c>
      <c r="N17617" t="str">
        <f>IF(K17617&gt;L17617,"HIGH ZONE BIAS",IF(K17617&lt;L17617,"LOW ZONE BIAS","EQUILIBRIUM"))</f>
        <v>EQUILIBRIUM</v>
      </c>
    </row>
    <row r="17618">
      <c r="A17618">
        <v>9936</v>
      </c>
      <c r="B17618" t="str">
        <v>2010-08-31</v>
      </c>
      <c r="C17618" t="str">
        <v>Evening</v>
      </c>
      <c r="D17618">
        <v>17</v>
      </c>
      <c r="E17618" t="str">
        <f>IF(MOD(D17618,2)=0,"EVEN","ODD")</f>
        <v>ODD</v>
      </c>
      <c r="F17618" t="str">
        <f>IF(D17618&lt;=18,"LOW (1-18)","HIGH (19-36)")</f>
        <v>LOW (1-18)</v>
      </c>
      <c r="G17618">
        <f>INT((D17618-1)/6)+1</f>
        <v>3</v>
      </c>
      <c r="H17618">
        <f>MOD(D17618-1,6)+1</f>
        <v>5</v>
      </c>
      <c r="I17618">
        <f>37-D17618</f>
        <v>20</v>
      </c>
      <c r="J17618">
        <f>ABS(D17618-D17619)</f>
        <v>13</v>
      </c>
      <c r="K17618">
        <f>AVERAGE(D17618:D17622)</f>
        <v>17</v>
      </c>
      <c r="L17618">
        <f>AVERAGE(D17618:D17637)</f>
        <v>17</v>
      </c>
      <c r="M17618">
        <f>K17618-L17618</f>
        <v>0</v>
      </c>
      <c r="N17618" t="str">
        <f>IF(K17618&gt;L17618,"HIGH ZONE BIAS",IF(K17618&lt;L17618,"LOW ZONE BIAS","EQUILIBRIUM"))</f>
        <v>EQUILIBRIUM</v>
      </c>
    </row>
    <row r="17619">
      <c r="A17619">
        <v>9935</v>
      </c>
      <c r="B17619" t="str">
        <v>2010-08-31</v>
      </c>
      <c r="C17619" t="str">
        <v>Midday</v>
      </c>
      <c r="D17619">
        <v>30</v>
      </c>
      <c r="E17619" t="str">
        <f>IF(MOD(D17619,2)=0,"EVEN","ODD")</f>
        <v>EVEN</v>
      </c>
      <c r="F17619" t="str">
        <f>IF(D17619&lt;=18,"LOW (1-18)","HIGH (19-36)")</f>
        <v>HIGH (19-36)</v>
      </c>
      <c r="G17619">
        <f>INT((D17619-1)/6)+1</f>
        <v>5</v>
      </c>
      <c r="H17619">
        <f>MOD(D17619-1,6)+1</f>
        <v>6</v>
      </c>
      <c r="I17619">
        <f>37-D17619</f>
        <v>7</v>
      </c>
      <c r="J17619">
        <f>ABS(D17619-D17620)</f>
        <v>20</v>
      </c>
      <c r="K17619">
        <f>AVERAGE(D17619:D17623)</f>
        <v>30</v>
      </c>
      <c r="L17619">
        <f>AVERAGE(D17619:D17638)</f>
        <v>30</v>
      </c>
      <c r="M17619">
        <f>K17619-L17619</f>
        <v>0</v>
      </c>
      <c r="N17619" t="str">
        <f>IF(K17619&gt;L17619,"HIGH ZONE BIAS",IF(K17619&lt;L17619,"LOW ZONE BIAS","EQUILIBRIUM"))</f>
        <v>EQUILIBRIUM</v>
      </c>
    </row>
    <row r="17620">
      <c r="A17620">
        <v>9934</v>
      </c>
      <c r="B17620" t="str">
        <v>2010-08-30</v>
      </c>
      <c r="C17620" t="str">
        <v>Evening</v>
      </c>
      <c r="D17620">
        <v>10</v>
      </c>
      <c r="E17620" t="str">
        <f>IF(MOD(D17620,2)=0,"EVEN","ODD")</f>
        <v>EVEN</v>
      </c>
      <c r="F17620" t="str">
        <f>IF(D17620&lt;=18,"LOW (1-18)","HIGH (19-36)")</f>
        <v>LOW (1-18)</v>
      </c>
      <c r="G17620">
        <f>INT((D17620-1)/6)+1</f>
        <v>2</v>
      </c>
      <c r="H17620">
        <f>MOD(D17620-1,6)+1</f>
        <v>4</v>
      </c>
      <c r="I17620">
        <f>37-D17620</f>
        <v>27</v>
      </c>
      <c r="J17620">
        <f>ABS(D17620-D17621)</f>
        <v>15</v>
      </c>
      <c r="K17620">
        <f>AVERAGE(D17620:D17624)</f>
        <v>10</v>
      </c>
      <c r="L17620">
        <f>AVERAGE(D17620:D17639)</f>
        <v>10</v>
      </c>
      <c r="M17620">
        <f>K17620-L17620</f>
        <v>0</v>
      </c>
      <c r="N17620" t="str">
        <f>IF(K17620&gt;L17620,"HIGH ZONE BIAS",IF(K17620&lt;L17620,"LOW ZONE BIAS","EQUILIBRIUM"))</f>
        <v>EQUILIBRIUM</v>
      </c>
    </row>
    <row r="17621">
      <c r="A17621">
        <v>9933</v>
      </c>
      <c r="B17621" t="str">
        <v>2010-08-30</v>
      </c>
      <c r="C17621" t="str">
        <v>Midday</v>
      </c>
      <c r="D17621">
        <v>25</v>
      </c>
      <c r="E17621" t="str">
        <f>IF(MOD(D17621,2)=0,"EVEN","ODD")</f>
        <v>ODD</v>
      </c>
      <c r="F17621" t="str">
        <f>IF(D17621&lt;=18,"LOW (1-18)","HIGH (19-36)")</f>
        <v>HIGH (19-36)</v>
      </c>
      <c r="G17621">
        <f>INT((D17621-1)/6)+1</f>
        <v>5</v>
      </c>
      <c r="H17621">
        <f>MOD(D17621-1,6)+1</f>
        <v>1</v>
      </c>
      <c r="I17621">
        <f>37-D17621</f>
        <v>12</v>
      </c>
      <c r="J17621">
        <f>ABS(D17621-D17622)</f>
        <v>9</v>
      </c>
      <c r="K17621">
        <f>AVERAGE(D17621:D17625)</f>
        <v>25</v>
      </c>
      <c r="L17621">
        <f>AVERAGE(D17621:D17640)</f>
        <v>25</v>
      </c>
      <c r="M17621">
        <f>K17621-L17621</f>
        <v>0</v>
      </c>
      <c r="N17621" t="str">
        <f>IF(K17621&gt;L17621,"HIGH ZONE BIAS",IF(K17621&lt;L17621,"LOW ZONE BIAS","EQUILIBRIUM"))</f>
        <v>EQUILIBRIUM</v>
      </c>
    </row>
    <row r="17622">
      <c r="A17622">
        <v>9932</v>
      </c>
      <c r="B17622" t="str">
        <v>2010-08-28</v>
      </c>
      <c r="C17622" t="str">
        <v>Evening</v>
      </c>
      <c r="D17622">
        <v>34</v>
      </c>
      <c r="E17622" t="str">
        <f>IF(MOD(D17622,2)=0,"EVEN","ODD")</f>
        <v>EVEN</v>
      </c>
      <c r="F17622" t="str">
        <f>IF(D17622&lt;=18,"LOW (1-18)","HIGH (19-36)")</f>
        <v>HIGH (19-36)</v>
      </c>
      <c r="G17622">
        <f>INT((D17622-1)/6)+1</f>
        <v>6</v>
      </c>
      <c r="H17622">
        <f>MOD(D17622-1,6)+1</f>
        <v>4</v>
      </c>
      <c r="I17622">
        <f>37-D17622</f>
        <v>3</v>
      </c>
      <c r="J17622">
        <f>ABS(D17622-D17623)</f>
        <v>28</v>
      </c>
      <c r="K17622">
        <f>AVERAGE(D17622:D17626)</f>
        <v>34</v>
      </c>
      <c r="L17622">
        <f>AVERAGE(D17622:D17641)</f>
        <v>34</v>
      </c>
      <c r="M17622">
        <f>K17622-L17622</f>
        <v>0</v>
      </c>
      <c r="N17622" t="str">
        <f>IF(K17622&gt;L17622,"HIGH ZONE BIAS",IF(K17622&lt;L17622,"LOW ZONE BIAS","EQUILIBRIUM"))</f>
        <v>EQUILIBRIUM</v>
      </c>
    </row>
    <row r="17623">
      <c r="A17623">
        <v>9931</v>
      </c>
      <c r="B17623" t="str">
        <v>2010-08-28</v>
      </c>
      <c r="C17623" t="str">
        <v>Midday</v>
      </c>
      <c r="D17623">
        <v>6</v>
      </c>
      <c r="E17623" t="str">
        <f>IF(MOD(D17623,2)=0,"EVEN","ODD")</f>
        <v>EVEN</v>
      </c>
      <c r="F17623" t="str">
        <f>IF(D17623&lt;=18,"LOW (1-18)","HIGH (19-36)")</f>
        <v>LOW (1-18)</v>
      </c>
      <c r="G17623">
        <f>INT((D17623-1)/6)+1</f>
        <v>1</v>
      </c>
      <c r="H17623">
        <f>MOD(D17623-1,6)+1</f>
        <v>6</v>
      </c>
      <c r="I17623">
        <f>37-D17623</f>
        <v>31</v>
      </c>
      <c r="J17623">
        <f>ABS(D17623-D17624)</f>
        <v>13</v>
      </c>
      <c r="K17623">
        <f>AVERAGE(D17623:D17627)</f>
        <v>6</v>
      </c>
      <c r="L17623">
        <f>AVERAGE(D17623:D17642)</f>
        <v>6</v>
      </c>
      <c r="M17623">
        <f>K17623-L17623</f>
        <v>0</v>
      </c>
      <c r="N17623" t="str">
        <f>IF(K17623&gt;L17623,"HIGH ZONE BIAS",IF(K17623&lt;L17623,"LOW ZONE BIAS","EQUILIBRIUM"))</f>
        <v>EQUILIBRIUM</v>
      </c>
    </row>
    <row r="17624">
      <c r="A17624">
        <v>9930</v>
      </c>
      <c r="B17624" t="str">
        <v>2010-08-27</v>
      </c>
      <c r="C17624" t="str">
        <v>Evening</v>
      </c>
      <c r="D17624">
        <v>19</v>
      </c>
      <c r="E17624" t="str">
        <f>IF(MOD(D17624,2)=0,"EVEN","ODD")</f>
        <v>ODD</v>
      </c>
      <c r="F17624" t="str">
        <f>IF(D17624&lt;=18,"LOW (1-18)","HIGH (19-36)")</f>
        <v>HIGH (19-36)</v>
      </c>
      <c r="G17624">
        <f>INT((D17624-1)/6)+1</f>
        <v>4</v>
      </c>
      <c r="H17624">
        <f>MOD(D17624-1,6)+1</f>
        <v>1</v>
      </c>
      <c r="I17624">
        <f>37-D17624</f>
        <v>18</v>
      </c>
      <c r="J17624">
        <f>ABS(D17624-D17625)</f>
        <v>17</v>
      </c>
      <c r="K17624">
        <f>AVERAGE(D17624:D17628)</f>
        <v>19</v>
      </c>
      <c r="L17624">
        <f>AVERAGE(D17624:D17643)</f>
        <v>19</v>
      </c>
      <c r="M17624">
        <f>K17624-L17624</f>
        <v>0</v>
      </c>
      <c r="N17624" t="str">
        <f>IF(K17624&gt;L17624,"HIGH ZONE BIAS",IF(K17624&lt;L17624,"LOW ZONE BIAS","EQUILIBRIUM"))</f>
        <v>EQUILIBRIUM</v>
      </c>
    </row>
    <row r="17625">
      <c r="A17625">
        <v>9929</v>
      </c>
      <c r="B17625" t="str">
        <v>2010-08-27</v>
      </c>
      <c r="C17625" t="str">
        <v>Midday</v>
      </c>
      <c r="D17625">
        <v>2</v>
      </c>
      <c r="E17625" t="str">
        <f>IF(MOD(D17625,2)=0,"EVEN","ODD")</f>
        <v>EVEN</v>
      </c>
      <c r="F17625" t="str">
        <f>IF(D17625&lt;=18,"LOW (1-18)","HIGH (19-36)")</f>
        <v>LOW (1-18)</v>
      </c>
      <c r="G17625">
        <f>INT((D17625-1)/6)+1</f>
        <v>1</v>
      </c>
      <c r="H17625">
        <f>MOD(D17625-1,6)+1</f>
        <v>2</v>
      </c>
      <c r="I17625">
        <f>37-D17625</f>
        <v>35</v>
      </c>
      <c r="J17625">
        <f>ABS(D17625-D17626)</f>
        <v>19</v>
      </c>
      <c r="K17625">
        <f>AVERAGE(D17625:D17629)</f>
        <v>2</v>
      </c>
      <c r="L17625">
        <f>AVERAGE(D17625:D17644)</f>
        <v>2</v>
      </c>
      <c r="M17625">
        <f>K17625-L17625</f>
        <v>0</v>
      </c>
      <c r="N17625" t="str">
        <f>IF(K17625&gt;L17625,"HIGH ZONE BIAS",IF(K17625&lt;L17625,"LOW ZONE BIAS","EQUILIBRIUM"))</f>
        <v>EQUILIBRIUM</v>
      </c>
    </row>
    <row r="17626">
      <c r="A17626">
        <v>9928</v>
      </c>
      <c r="B17626" t="str">
        <v>2010-08-26</v>
      </c>
      <c r="C17626" t="str">
        <v>Evening</v>
      </c>
      <c r="D17626">
        <v>21</v>
      </c>
      <c r="E17626" t="str">
        <f>IF(MOD(D17626,2)=0,"EVEN","ODD")</f>
        <v>ODD</v>
      </c>
      <c r="F17626" t="str">
        <f>IF(D17626&lt;=18,"LOW (1-18)","HIGH (19-36)")</f>
        <v>HIGH (19-36)</v>
      </c>
      <c r="G17626">
        <f>INT((D17626-1)/6)+1</f>
        <v>4</v>
      </c>
      <c r="H17626">
        <f>MOD(D17626-1,6)+1</f>
        <v>3</v>
      </c>
      <c r="I17626">
        <f>37-D17626</f>
        <v>16</v>
      </c>
      <c r="J17626">
        <f>ABS(D17626-D17627)</f>
        <v>9</v>
      </c>
      <c r="K17626">
        <f>AVERAGE(D17626:D17630)</f>
        <v>21</v>
      </c>
      <c r="L17626">
        <f>AVERAGE(D17626:D17645)</f>
        <v>21</v>
      </c>
      <c r="M17626">
        <f>K17626-L17626</f>
        <v>0</v>
      </c>
      <c r="N17626" t="str">
        <f>IF(K17626&gt;L17626,"HIGH ZONE BIAS",IF(K17626&lt;L17626,"LOW ZONE BIAS","EQUILIBRIUM"))</f>
        <v>EQUILIBRIUM</v>
      </c>
    </row>
    <row r="17627">
      <c r="A17627">
        <v>9927</v>
      </c>
      <c r="B17627" t="str">
        <v>2010-08-26</v>
      </c>
      <c r="C17627" t="str">
        <v>Midday</v>
      </c>
      <c r="D17627">
        <v>30</v>
      </c>
      <c r="E17627" t="str">
        <f>IF(MOD(D17627,2)=0,"EVEN","ODD")</f>
        <v>EVEN</v>
      </c>
      <c r="F17627" t="str">
        <f>IF(D17627&lt;=18,"LOW (1-18)","HIGH (19-36)")</f>
        <v>HIGH (19-36)</v>
      </c>
      <c r="G17627">
        <f>INT((D17627-1)/6)+1</f>
        <v>5</v>
      </c>
      <c r="H17627">
        <f>MOD(D17627-1,6)+1</f>
        <v>6</v>
      </c>
      <c r="I17627">
        <f>37-D17627</f>
        <v>7</v>
      </c>
      <c r="J17627">
        <f>ABS(D17627-D17628)</f>
        <v>6</v>
      </c>
      <c r="K17627">
        <f>AVERAGE(D17627:D17631)</f>
        <v>30</v>
      </c>
      <c r="L17627">
        <f>AVERAGE(D17627:D17646)</f>
        <v>30</v>
      </c>
      <c r="M17627">
        <f>K17627-L17627</f>
        <v>0</v>
      </c>
      <c r="N17627" t="str">
        <f>IF(K17627&gt;L17627,"HIGH ZONE BIAS",IF(K17627&lt;L17627,"LOW ZONE BIAS","EQUILIBRIUM"))</f>
        <v>EQUILIBRIUM</v>
      </c>
    </row>
    <row r="17628">
      <c r="A17628">
        <v>9926</v>
      </c>
      <c r="B17628" t="str">
        <v>2010-08-25</v>
      </c>
      <c r="C17628" t="str">
        <v>Evening</v>
      </c>
      <c r="D17628">
        <v>24</v>
      </c>
      <c r="E17628" t="str">
        <f>IF(MOD(D17628,2)=0,"EVEN","ODD")</f>
        <v>EVEN</v>
      </c>
      <c r="F17628" t="str">
        <f>IF(D17628&lt;=18,"LOW (1-18)","HIGH (19-36)")</f>
        <v>HIGH (19-36)</v>
      </c>
      <c r="G17628">
        <f>INT((D17628-1)/6)+1</f>
        <v>4</v>
      </c>
      <c r="H17628">
        <f>MOD(D17628-1,6)+1</f>
        <v>6</v>
      </c>
      <c r="I17628">
        <f>37-D17628</f>
        <v>13</v>
      </c>
      <c r="J17628">
        <f>ABS(D17628-D17629)</f>
        <v>18</v>
      </c>
      <c r="K17628">
        <f>AVERAGE(D17628:D17632)</f>
        <v>24</v>
      </c>
      <c r="L17628">
        <f>AVERAGE(D17628:D17647)</f>
        <v>24</v>
      </c>
      <c r="M17628">
        <f>K17628-L17628</f>
        <v>0</v>
      </c>
      <c r="N17628" t="str">
        <f>IF(K17628&gt;L17628,"HIGH ZONE BIAS",IF(K17628&lt;L17628,"LOW ZONE BIAS","EQUILIBRIUM"))</f>
        <v>EQUILIBRIUM</v>
      </c>
    </row>
    <row r="17629">
      <c r="A17629">
        <v>9925</v>
      </c>
      <c r="B17629" t="str">
        <v>2010-08-25</v>
      </c>
      <c r="C17629" t="str">
        <v>Midday</v>
      </c>
      <c r="D17629">
        <v>6</v>
      </c>
      <c r="E17629" t="str">
        <f>IF(MOD(D17629,2)=0,"EVEN","ODD")</f>
        <v>EVEN</v>
      </c>
      <c r="F17629" t="str">
        <f>IF(D17629&lt;=18,"LOW (1-18)","HIGH (19-36)")</f>
        <v>LOW (1-18)</v>
      </c>
      <c r="G17629">
        <f>INT((D17629-1)/6)+1</f>
        <v>1</v>
      </c>
      <c r="H17629">
        <f>MOD(D17629-1,6)+1</f>
        <v>6</v>
      </c>
      <c r="I17629">
        <f>37-D17629</f>
        <v>31</v>
      </c>
      <c r="J17629">
        <f>ABS(D17629-D17630)</f>
        <v>0</v>
      </c>
      <c r="K17629">
        <f>AVERAGE(D17629:D17633)</f>
        <v>6</v>
      </c>
      <c r="L17629">
        <f>AVERAGE(D17629:D17648)</f>
        <v>6</v>
      </c>
      <c r="M17629">
        <f>K17629-L17629</f>
        <v>0</v>
      </c>
      <c r="N17629" t="str">
        <f>IF(K17629&gt;L17629,"HIGH ZONE BIAS",IF(K17629&lt;L17629,"LOW ZONE BIAS","EQUILIBRIUM"))</f>
        <v>EQUILIBRIUM</v>
      </c>
    </row>
    <row r="17630">
      <c r="A17630">
        <v>9924</v>
      </c>
      <c r="B17630" t="str">
        <v>2010-08-24</v>
      </c>
      <c r="C17630" t="str">
        <v>Evening</v>
      </c>
      <c r="D17630">
        <v>6</v>
      </c>
      <c r="E17630" t="str">
        <f>IF(MOD(D17630,2)=0,"EVEN","ODD")</f>
        <v>EVEN</v>
      </c>
      <c r="F17630" t="str">
        <f>IF(D17630&lt;=18,"LOW (1-18)","HIGH (19-36)")</f>
        <v>LOW (1-18)</v>
      </c>
      <c r="G17630">
        <f>INT((D17630-1)/6)+1</f>
        <v>1</v>
      </c>
      <c r="H17630">
        <f>MOD(D17630-1,6)+1</f>
        <v>6</v>
      </c>
      <c r="I17630">
        <f>37-D17630</f>
        <v>31</v>
      </c>
      <c r="J17630">
        <f>ABS(D17630-D17631)</f>
        <v>28</v>
      </c>
      <c r="K17630">
        <f>AVERAGE(D17630:D17634)</f>
        <v>6</v>
      </c>
      <c r="L17630">
        <f>AVERAGE(D17630:D17649)</f>
        <v>6</v>
      </c>
      <c r="M17630">
        <f>K17630-L17630</f>
        <v>0</v>
      </c>
      <c r="N17630" t="str">
        <f>IF(K17630&gt;L17630,"HIGH ZONE BIAS",IF(K17630&lt;L17630,"LOW ZONE BIAS","EQUILIBRIUM"))</f>
        <v>EQUILIBRIUM</v>
      </c>
    </row>
    <row r="17631">
      <c r="A17631">
        <v>9923</v>
      </c>
      <c r="B17631" t="str">
        <v>2010-08-24</v>
      </c>
      <c r="C17631" t="str">
        <v>Midday</v>
      </c>
      <c r="D17631">
        <v>34</v>
      </c>
      <c r="E17631" t="str">
        <f>IF(MOD(D17631,2)=0,"EVEN","ODD")</f>
        <v>EVEN</v>
      </c>
      <c r="F17631" t="str">
        <f>IF(D17631&lt;=18,"LOW (1-18)","HIGH (19-36)")</f>
        <v>HIGH (19-36)</v>
      </c>
      <c r="G17631">
        <f>INT((D17631-1)/6)+1</f>
        <v>6</v>
      </c>
      <c r="H17631">
        <f>MOD(D17631-1,6)+1</f>
        <v>4</v>
      </c>
      <c r="I17631">
        <f>37-D17631</f>
        <v>3</v>
      </c>
      <c r="J17631">
        <f>ABS(D17631-D17632)</f>
        <v>14</v>
      </c>
      <c r="K17631">
        <f>AVERAGE(D17631:D17635)</f>
        <v>34</v>
      </c>
      <c r="L17631">
        <f>AVERAGE(D17631:D17650)</f>
        <v>34</v>
      </c>
      <c r="M17631">
        <f>K17631-L17631</f>
        <v>0</v>
      </c>
      <c r="N17631" t="str">
        <f>IF(K17631&gt;L17631,"HIGH ZONE BIAS",IF(K17631&lt;L17631,"LOW ZONE BIAS","EQUILIBRIUM"))</f>
        <v>EQUILIBRIUM</v>
      </c>
    </row>
    <row r="17632">
      <c r="A17632">
        <v>9922</v>
      </c>
      <c r="B17632" t="str">
        <v>2010-08-23</v>
      </c>
      <c r="C17632" t="str">
        <v>Evening</v>
      </c>
      <c r="D17632">
        <v>20</v>
      </c>
      <c r="E17632" t="str">
        <f>IF(MOD(D17632,2)=0,"EVEN","ODD")</f>
        <v>EVEN</v>
      </c>
      <c r="F17632" t="str">
        <f>IF(D17632&lt;=18,"LOW (1-18)","HIGH (19-36)")</f>
        <v>HIGH (19-36)</v>
      </c>
      <c r="G17632">
        <f>INT((D17632-1)/6)+1</f>
        <v>4</v>
      </c>
      <c r="H17632">
        <f>MOD(D17632-1,6)+1</f>
        <v>2</v>
      </c>
      <c r="I17632">
        <f>37-D17632</f>
        <v>17</v>
      </c>
      <c r="J17632">
        <f>ABS(D17632-D17633)</f>
        <v>19</v>
      </c>
      <c r="K17632">
        <f>AVERAGE(D17632:D17636)</f>
        <v>20</v>
      </c>
      <c r="L17632">
        <f>AVERAGE(D17632:D17651)</f>
        <v>20</v>
      </c>
      <c r="M17632">
        <f>K17632-L17632</f>
        <v>0</v>
      </c>
      <c r="N17632" t="str">
        <f>IF(K17632&gt;L17632,"HIGH ZONE BIAS",IF(K17632&lt;L17632,"LOW ZONE BIAS","EQUILIBRIUM"))</f>
        <v>EQUILIBRIUM</v>
      </c>
    </row>
    <row r="17633">
      <c r="A17633">
        <v>9921</v>
      </c>
      <c r="B17633" t="str">
        <v>2010-08-23</v>
      </c>
      <c r="C17633" t="str">
        <v>Midday</v>
      </c>
      <c r="D17633">
        <v>1</v>
      </c>
      <c r="E17633" t="str">
        <f>IF(MOD(D17633,2)=0,"EVEN","ODD")</f>
        <v>ODD</v>
      </c>
      <c r="F17633" t="str">
        <f>IF(D17633&lt;=18,"LOW (1-18)","HIGH (19-36)")</f>
        <v>LOW (1-18)</v>
      </c>
      <c r="G17633">
        <f>INT((D17633-1)/6)+1</f>
        <v>1</v>
      </c>
      <c r="H17633">
        <f>MOD(D17633-1,6)+1</f>
        <v>1</v>
      </c>
      <c r="I17633">
        <f>37-D17633</f>
        <v>36</v>
      </c>
      <c r="J17633">
        <f>ABS(D17633-D17634)</f>
        <v>2</v>
      </c>
      <c r="K17633">
        <f>AVERAGE(D17633:D17637)</f>
        <v>1</v>
      </c>
      <c r="L17633">
        <f>AVERAGE(D17633:D17652)</f>
        <v>1</v>
      </c>
      <c r="M17633">
        <f>K17633-L17633</f>
        <v>0</v>
      </c>
      <c r="N17633" t="str">
        <f>IF(K17633&gt;L17633,"HIGH ZONE BIAS",IF(K17633&lt;L17633,"LOW ZONE BIAS","EQUILIBRIUM"))</f>
        <v>EQUILIBRIUM</v>
      </c>
    </row>
    <row r="17634">
      <c r="A17634">
        <v>9920</v>
      </c>
      <c r="B17634" t="str">
        <v>2010-08-21</v>
      </c>
      <c r="C17634" t="str">
        <v>Evening</v>
      </c>
      <c r="D17634">
        <v>3</v>
      </c>
      <c r="E17634" t="str">
        <f>IF(MOD(D17634,2)=0,"EVEN","ODD")</f>
        <v>ODD</v>
      </c>
      <c r="F17634" t="str">
        <f>IF(D17634&lt;=18,"LOW (1-18)","HIGH (19-36)")</f>
        <v>LOW (1-18)</v>
      </c>
      <c r="G17634">
        <f>INT((D17634-1)/6)+1</f>
        <v>1</v>
      </c>
      <c r="H17634">
        <f>MOD(D17634-1,6)+1</f>
        <v>3</v>
      </c>
      <c r="I17634">
        <f>37-D17634</f>
        <v>34</v>
      </c>
      <c r="J17634">
        <f>ABS(D17634-D17635)</f>
        <v>1</v>
      </c>
      <c r="K17634">
        <f>AVERAGE(D17634:D17638)</f>
        <v>3</v>
      </c>
      <c r="L17634">
        <f>AVERAGE(D17634:D17653)</f>
        <v>3</v>
      </c>
      <c r="M17634">
        <f>K17634-L17634</f>
        <v>0</v>
      </c>
      <c r="N17634" t="str">
        <f>IF(K17634&gt;L17634,"HIGH ZONE BIAS",IF(K17634&lt;L17634,"LOW ZONE BIAS","EQUILIBRIUM"))</f>
        <v>EQUILIBRIUM</v>
      </c>
    </row>
    <row r="17635">
      <c r="A17635">
        <v>9919</v>
      </c>
      <c r="B17635" t="str">
        <v>2010-08-21</v>
      </c>
      <c r="C17635" t="str">
        <v>Midday</v>
      </c>
      <c r="D17635">
        <v>2</v>
      </c>
      <c r="E17635" t="str">
        <f>IF(MOD(D17635,2)=0,"EVEN","ODD")</f>
        <v>EVEN</v>
      </c>
      <c r="F17635" t="str">
        <f>IF(D17635&lt;=18,"LOW (1-18)","HIGH (19-36)")</f>
        <v>LOW (1-18)</v>
      </c>
      <c r="G17635">
        <f>INT((D17635-1)/6)+1</f>
        <v>1</v>
      </c>
      <c r="H17635">
        <f>MOD(D17635-1,6)+1</f>
        <v>2</v>
      </c>
      <c r="I17635">
        <f>37-D17635</f>
        <v>35</v>
      </c>
      <c r="J17635">
        <f>ABS(D17635-D17636)</f>
        <v>4</v>
      </c>
      <c r="K17635">
        <f>AVERAGE(D17635:D17639)</f>
        <v>2</v>
      </c>
      <c r="L17635">
        <f>AVERAGE(D17635:D17654)</f>
        <v>2</v>
      </c>
      <c r="M17635">
        <f>K17635-L17635</f>
        <v>0</v>
      </c>
      <c r="N17635" t="str">
        <f>IF(K17635&gt;L17635,"HIGH ZONE BIAS",IF(K17635&lt;L17635,"LOW ZONE BIAS","EQUILIBRIUM"))</f>
        <v>EQUILIBRIUM</v>
      </c>
    </row>
    <row r="17636">
      <c r="A17636">
        <v>9918</v>
      </c>
      <c r="B17636" t="str">
        <v>2010-08-20</v>
      </c>
      <c r="C17636" t="str">
        <v>Evening</v>
      </c>
      <c r="D17636">
        <v>6</v>
      </c>
      <c r="E17636" t="str">
        <f>IF(MOD(D17636,2)=0,"EVEN","ODD")</f>
        <v>EVEN</v>
      </c>
      <c r="F17636" t="str">
        <f>IF(D17636&lt;=18,"LOW (1-18)","HIGH (19-36)")</f>
        <v>LOW (1-18)</v>
      </c>
      <c r="G17636">
        <f>INT((D17636-1)/6)+1</f>
        <v>1</v>
      </c>
      <c r="H17636">
        <f>MOD(D17636-1,6)+1</f>
        <v>6</v>
      </c>
      <c r="I17636">
        <f>37-D17636</f>
        <v>31</v>
      </c>
      <c r="J17636">
        <f>ABS(D17636-D17637)</f>
        <v>12</v>
      </c>
      <c r="K17636">
        <f>AVERAGE(D17636:D17640)</f>
        <v>6</v>
      </c>
      <c r="L17636">
        <f>AVERAGE(D17636:D17655)</f>
        <v>6</v>
      </c>
      <c r="M17636">
        <f>K17636-L17636</f>
        <v>0</v>
      </c>
      <c r="N17636" t="str">
        <f>IF(K17636&gt;L17636,"HIGH ZONE BIAS",IF(K17636&lt;L17636,"LOW ZONE BIAS","EQUILIBRIUM"))</f>
        <v>EQUILIBRIUM</v>
      </c>
    </row>
    <row r="17637">
      <c r="A17637">
        <v>9917</v>
      </c>
      <c r="B17637" t="str">
        <v>2010-08-20</v>
      </c>
      <c r="C17637" t="str">
        <v>Midday</v>
      </c>
      <c r="D17637">
        <v>18</v>
      </c>
      <c r="E17637" t="str">
        <f>IF(MOD(D17637,2)=0,"EVEN","ODD")</f>
        <v>EVEN</v>
      </c>
      <c r="F17637" t="str">
        <f>IF(D17637&lt;=18,"LOW (1-18)","HIGH (19-36)")</f>
        <v>LOW (1-18)</v>
      </c>
      <c r="G17637">
        <f>INT((D17637-1)/6)+1</f>
        <v>3</v>
      </c>
      <c r="H17637">
        <f>MOD(D17637-1,6)+1</f>
        <v>6</v>
      </c>
      <c r="I17637">
        <f>37-D17637</f>
        <v>19</v>
      </c>
      <c r="J17637">
        <f>ABS(D17637-D17638)</f>
        <v>13</v>
      </c>
      <c r="K17637">
        <f>AVERAGE(D17637:D17641)</f>
        <v>18</v>
      </c>
      <c r="L17637">
        <f>AVERAGE(D17637:D17656)</f>
        <v>18</v>
      </c>
      <c r="M17637">
        <f>K17637-L17637</f>
        <v>0</v>
      </c>
      <c r="N17637" t="str">
        <f>IF(K17637&gt;L17637,"HIGH ZONE BIAS",IF(K17637&lt;L17637,"LOW ZONE BIAS","EQUILIBRIUM"))</f>
        <v>EQUILIBRIUM</v>
      </c>
    </row>
    <row r="17638">
      <c r="A17638">
        <v>9916</v>
      </c>
      <c r="B17638" t="str">
        <v>2010-08-19</v>
      </c>
      <c r="C17638" t="str">
        <v>Evening</v>
      </c>
      <c r="D17638">
        <v>31</v>
      </c>
      <c r="E17638" t="str">
        <f>IF(MOD(D17638,2)=0,"EVEN","ODD")</f>
        <v>ODD</v>
      </c>
      <c r="F17638" t="str">
        <f>IF(D17638&lt;=18,"LOW (1-18)","HIGH (19-36)")</f>
        <v>HIGH (19-36)</v>
      </c>
      <c r="G17638">
        <f>INT((D17638-1)/6)+1</f>
        <v>6</v>
      </c>
      <c r="H17638">
        <f>MOD(D17638-1,6)+1</f>
        <v>1</v>
      </c>
      <c r="I17638">
        <f>37-D17638</f>
        <v>6</v>
      </c>
      <c r="J17638">
        <f>ABS(D17638-D17639)</f>
        <v>5</v>
      </c>
      <c r="K17638">
        <f>AVERAGE(D17638:D17642)</f>
        <v>31</v>
      </c>
      <c r="L17638">
        <f>AVERAGE(D17638:D17657)</f>
        <v>31</v>
      </c>
      <c r="M17638">
        <f>K17638-L17638</f>
        <v>0</v>
      </c>
      <c r="N17638" t="str">
        <f>IF(K17638&gt;L17638,"HIGH ZONE BIAS",IF(K17638&lt;L17638,"LOW ZONE BIAS","EQUILIBRIUM"))</f>
        <v>EQUILIBRIUM</v>
      </c>
    </row>
    <row r="17639">
      <c r="A17639">
        <v>9915</v>
      </c>
      <c r="B17639" t="str">
        <v>2010-08-19</v>
      </c>
      <c r="C17639" t="str">
        <v>Midday</v>
      </c>
      <c r="D17639">
        <v>26</v>
      </c>
      <c r="E17639" t="str">
        <f>IF(MOD(D17639,2)=0,"EVEN","ODD")</f>
        <v>EVEN</v>
      </c>
      <c r="F17639" t="str">
        <f>IF(D17639&lt;=18,"LOW (1-18)","HIGH (19-36)")</f>
        <v>HIGH (19-36)</v>
      </c>
      <c r="G17639">
        <f>INT((D17639-1)/6)+1</f>
        <v>5</v>
      </c>
      <c r="H17639">
        <f>MOD(D17639-1,6)+1</f>
        <v>2</v>
      </c>
      <c r="I17639">
        <f>37-D17639</f>
        <v>11</v>
      </c>
      <c r="J17639">
        <f>ABS(D17639-D17640)</f>
        <v>15</v>
      </c>
      <c r="K17639">
        <f>AVERAGE(D17639:D17643)</f>
        <v>26</v>
      </c>
      <c r="L17639">
        <f>AVERAGE(D17639:D17658)</f>
        <v>26</v>
      </c>
      <c r="M17639">
        <f>K17639-L17639</f>
        <v>0</v>
      </c>
      <c r="N17639" t="str">
        <f>IF(K17639&gt;L17639,"HIGH ZONE BIAS",IF(K17639&lt;L17639,"LOW ZONE BIAS","EQUILIBRIUM"))</f>
        <v>EQUILIBRIUM</v>
      </c>
    </row>
    <row r="17640">
      <c r="A17640">
        <v>9914</v>
      </c>
      <c r="B17640" t="str">
        <v>2010-08-18</v>
      </c>
      <c r="C17640" t="str">
        <v>Evening</v>
      </c>
      <c r="D17640">
        <v>11</v>
      </c>
      <c r="E17640" t="str">
        <f>IF(MOD(D17640,2)=0,"EVEN","ODD")</f>
        <v>ODD</v>
      </c>
      <c r="F17640" t="str">
        <f>IF(D17640&lt;=18,"LOW (1-18)","HIGH (19-36)")</f>
        <v>LOW (1-18)</v>
      </c>
      <c r="G17640">
        <f>INT((D17640-1)/6)+1</f>
        <v>2</v>
      </c>
      <c r="H17640">
        <f>MOD(D17640-1,6)+1</f>
        <v>5</v>
      </c>
      <c r="I17640">
        <f>37-D17640</f>
        <v>26</v>
      </c>
      <c r="J17640">
        <f>ABS(D17640-D17641)</f>
        <v>9</v>
      </c>
      <c r="K17640">
        <f>AVERAGE(D17640:D17644)</f>
        <v>11</v>
      </c>
      <c r="L17640">
        <f>AVERAGE(D17640:D17659)</f>
        <v>11</v>
      </c>
      <c r="M17640">
        <f>K17640-L17640</f>
        <v>0</v>
      </c>
      <c r="N17640" t="str">
        <f>IF(K17640&gt;L17640,"HIGH ZONE BIAS",IF(K17640&lt;L17640,"LOW ZONE BIAS","EQUILIBRIUM"))</f>
        <v>EQUILIBRIUM</v>
      </c>
    </row>
    <row r="17641">
      <c r="A17641">
        <v>9913</v>
      </c>
      <c r="B17641" t="str">
        <v>2010-08-18</v>
      </c>
      <c r="C17641" t="str">
        <v>Midday</v>
      </c>
      <c r="D17641">
        <v>20</v>
      </c>
      <c r="E17641" t="str">
        <f>IF(MOD(D17641,2)=0,"EVEN","ODD")</f>
        <v>EVEN</v>
      </c>
      <c r="F17641" t="str">
        <f>IF(D17641&lt;=18,"LOW (1-18)","HIGH (19-36)")</f>
        <v>HIGH (19-36)</v>
      </c>
      <c r="G17641">
        <f>INT((D17641-1)/6)+1</f>
        <v>4</v>
      </c>
      <c r="H17641">
        <f>MOD(D17641-1,6)+1</f>
        <v>2</v>
      </c>
      <c r="I17641">
        <f>37-D17641</f>
        <v>17</v>
      </c>
      <c r="J17641">
        <f>ABS(D17641-D17642)</f>
        <v>10</v>
      </c>
      <c r="K17641">
        <f>AVERAGE(D17641:D17645)</f>
        <v>20</v>
      </c>
      <c r="L17641">
        <f>AVERAGE(D17641:D17660)</f>
        <v>20</v>
      </c>
      <c r="M17641">
        <f>K17641-L17641</f>
        <v>0</v>
      </c>
      <c r="N17641" t="str">
        <f>IF(K17641&gt;L17641,"HIGH ZONE BIAS",IF(K17641&lt;L17641,"LOW ZONE BIAS","EQUILIBRIUM"))</f>
        <v>EQUILIBRIUM</v>
      </c>
    </row>
    <row r="17642">
      <c r="A17642">
        <v>9912</v>
      </c>
      <c r="B17642" t="str">
        <v>2010-08-17</v>
      </c>
      <c r="C17642" t="str">
        <v>Evening</v>
      </c>
      <c r="D17642">
        <v>30</v>
      </c>
      <c r="E17642" t="str">
        <f>IF(MOD(D17642,2)=0,"EVEN","ODD")</f>
        <v>EVEN</v>
      </c>
      <c r="F17642" t="str">
        <f>IF(D17642&lt;=18,"LOW (1-18)","HIGH (19-36)")</f>
        <v>HIGH (19-36)</v>
      </c>
      <c r="G17642">
        <f>INT((D17642-1)/6)+1</f>
        <v>5</v>
      </c>
      <c r="H17642">
        <f>MOD(D17642-1,6)+1</f>
        <v>6</v>
      </c>
      <c r="I17642">
        <f>37-D17642</f>
        <v>7</v>
      </c>
      <c r="J17642">
        <f>ABS(D17642-D17643)</f>
        <v>22</v>
      </c>
      <c r="K17642">
        <f>AVERAGE(D17642:D17646)</f>
        <v>30</v>
      </c>
      <c r="L17642">
        <f>AVERAGE(D17642:D17661)</f>
        <v>30</v>
      </c>
      <c r="M17642">
        <f>K17642-L17642</f>
        <v>0</v>
      </c>
      <c r="N17642" t="str">
        <f>IF(K17642&gt;L17642,"HIGH ZONE BIAS",IF(K17642&lt;L17642,"LOW ZONE BIAS","EQUILIBRIUM"))</f>
        <v>EQUILIBRIUM</v>
      </c>
    </row>
    <row r="17643">
      <c r="A17643">
        <v>9911</v>
      </c>
      <c r="B17643" t="str">
        <v>2010-08-17</v>
      </c>
      <c r="C17643" t="str">
        <v>Midday</v>
      </c>
      <c r="D17643">
        <v>8</v>
      </c>
      <c r="E17643" t="str">
        <f>IF(MOD(D17643,2)=0,"EVEN","ODD")</f>
        <v>EVEN</v>
      </c>
      <c r="F17643" t="str">
        <f>IF(D17643&lt;=18,"LOW (1-18)","HIGH (19-36)")</f>
        <v>LOW (1-18)</v>
      </c>
      <c r="G17643">
        <f>INT((D17643-1)/6)+1</f>
        <v>2</v>
      </c>
      <c r="H17643">
        <f>MOD(D17643-1,6)+1</f>
        <v>2</v>
      </c>
      <c r="I17643">
        <f>37-D17643</f>
        <v>29</v>
      </c>
      <c r="J17643">
        <f>ABS(D17643-D17644)</f>
        <v>2</v>
      </c>
      <c r="K17643">
        <f>AVERAGE(D17643:D17647)</f>
        <v>8</v>
      </c>
      <c r="L17643">
        <f>AVERAGE(D17643:D17662)</f>
        <v>8</v>
      </c>
      <c r="M17643">
        <f>K17643-L17643</f>
        <v>0</v>
      </c>
      <c r="N17643" t="str">
        <f>IF(K17643&gt;L17643,"HIGH ZONE BIAS",IF(K17643&lt;L17643,"LOW ZONE BIAS","EQUILIBRIUM"))</f>
        <v>EQUILIBRIUM</v>
      </c>
    </row>
    <row r="17644">
      <c r="A17644">
        <v>9910</v>
      </c>
      <c r="B17644" t="str">
        <v>2010-08-16</v>
      </c>
      <c r="C17644" t="str">
        <v>Evening</v>
      </c>
      <c r="D17644">
        <v>10</v>
      </c>
      <c r="E17644" t="str">
        <f>IF(MOD(D17644,2)=0,"EVEN","ODD")</f>
        <v>EVEN</v>
      </c>
      <c r="F17644" t="str">
        <f>IF(D17644&lt;=18,"LOW (1-18)","HIGH (19-36)")</f>
        <v>LOW (1-18)</v>
      </c>
      <c r="G17644">
        <f>INT((D17644-1)/6)+1</f>
        <v>2</v>
      </c>
      <c r="H17644">
        <f>MOD(D17644-1,6)+1</f>
        <v>4</v>
      </c>
      <c r="I17644">
        <f>37-D17644</f>
        <v>27</v>
      </c>
      <c r="J17644">
        <f>ABS(D17644-D17645)</f>
        <v>1</v>
      </c>
      <c r="K17644">
        <f>AVERAGE(D17644:D17648)</f>
        <v>10</v>
      </c>
      <c r="L17644">
        <f>AVERAGE(D17644:D17663)</f>
        <v>10</v>
      </c>
      <c r="M17644">
        <f>K17644-L17644</f>
        <v>0</v>
      </c>
      <c r="N17644" t="str">
        <f>IF(K17644&gt;L17644,"HIGH ZONE BIAS",IF(K17644&lt;L17644,"LOW ZONE BIAS","EQUILIBRIUM"))</f>
        <v>EQUILIBRIUM</v>
      </c>
    </row>
    <row r="17645">
      <c r="A17645">
        <v>9909</v>
      </c>
      <c r="B17645" t="str">
        <v>2010-08-16</v>
      </c>
      <c r="C17645" t="str">
        <v>Midday</v>
      </c>
      <c r="D17645">
        <v>9</v>
      </c>
      <c r="E17645" t="str">
        <f>IF(MOD(D17645,2)=0,"EVEN","ODD")</f>
        <v>ODD</v>
      </c>
      <c r="F17645" t="str">
        <f>IF(D17645&lt;=18,"LOW (1-18)","HIGH (19-36)")</f>
        <v>LOW (1-18)</v>
      </c>
      <c r="G17645">
        <f>INT((D17645-1)/6)+1</f>
        <v>2</v>
      </c>
      <c r="H17645">
        <f>MOD(D17645-1,6)+1</f>
        <v>3</v>
      </c>
      <c r="I17645">
        <f>37-D17645</f>
        <v>28</v>
      </c>
      <c r="J17645">
        <f>ABS(D17645-D17646)</f>
        <v>18</v>
      </c>
      <c r="K17645">
        <f>AVERAGE(D17645:D17649)</f>
        <v>9</v>
      </c>
      <c r="L17645">
        <f>AVERAGE(D17645:D17664)</f>
        <v>9</v>
      </c>
      <c r="M17645">
        <f>K17645-L17645</f>
        <v>0</v>
      </c>
      <c r="N17645" t="str">
        <f>IF(K17645&gt;L17645,"HIGH ZONE BIAS",IF(K17645&lt;L17645,"LOW ZONE BIAS","EQUILIBRIUM"))</f>
        <v>EQUILIBRIUM</v>
      </c>
    </row>
    <row r="17646">
      <c r="A17646">
        <v>9908</v>
      </c>
      <c r="B17646" t="str">
        <v>2010-08-14</v>
      </c>
      <c r="C17646" t="str">
        <v>Evening</v>
      </c>
      <c r="D17646">
        <v>27</v>
      </c>
      <c r="E17646" t="str">
        <f>IF(MOD(D17646,2)=0,"EVEN","ODD")</f>
        <v>ODD</v>
      </c>
      <c r="F17646" t="str">
        <f>IF(D17646&lt;=18,"LOW (1-18)","HIGH (19-36)")</f>
        <v>HIGH (19-36)</v>
      </c>
      <c r="G17646">
        <f>INT((D17646-1)/6)+1</f>
        <v>5</v>
      </c>
      <c r="H17646">
        <f>MOD(D17646-1,6)+1</f>
        <v>3</v>
      </c>
      <c r="I17646">
        <f>37-D17646</f>
        <v>10</v>
      </c>
      <c r="J17646">
        <f>ABS(D17646-D17647)</f>
        <v>1</v>
      </c>
      <c r="K17646">
        <f>AVERAGE(D17646:D17650)</f>
        <v>27</v>
      </c>
      <c r="L17646">
        <f>AVERAGE(D17646:D17665)</f>
        <v>27</v>
      </c>
      <c r="M17646">
        <f>K17646-L17646</f>
        <v>0</v>
      </c>
      <c r="N17646" t="str">
        <f>IF(K17646&gt;L17646,"HIGH ZONE BIAS",IF(K17646&lt;L17646,"LOW ZONE BIAS","EQUILIBRIUM"))</f>
        <v>EQUILIBRIUM</v>
      </c>
    </row>
    <row r="17647">
      <c r="A17647">
        <v>9907</v>
      </c>
      <c r="B17647" t="str">
        <v>2010-08-14</v>
      </c>
      <c r="C17647" t="str">
        <v>Midday</v>
      </c>
      <c r="D17647">
        <v>28</v>
      </c>
      <c r="E17647" t="str">
        <f>IF(MOD(D17647,2)=0,"EVEN","ODD")</f>
        <v>EVEN</v>
      </c>
      <c r="F17647" t="str">
        <f>IF(D17647&lt;=18,"LOW (1-18)","HIGH (19-36)")</f>
        <v>HIGH (19-36)</v>
      </c>
      <c r="G17647">
        <f>INT((D17647-1)/6)+1</f>
        <v>5</v>
      </c>
      <c r="H17647">
        <f>MOD(D17647-1,6)+1</f>
        <v>4</v>
      </c>
      <c r="I17647">
        <f>37-D17647</f>
        <v>9</v>
      </c>
      <c r="J17647">
        <f>ABS(D17647-D17648)</f>
        <v>27</v>
      </c>
      <c r="K17647">
        <f>AVERAGE(D17647:D17651)</f>
        <v>28</v>
      </c>
      <c r="L17647">
        <f>AVERAGE(D17647:D17666)</f>
        <v>28</v>
      </c>
      <c r="M17647">
        <f>K17647-L17647</f>
        <v>0</v>
      </c>
      <c r="N17647" t="str">
        <f>IF(K17647&gt;L17647,"HIGH ZONE BIAS",IF(K17647&lt;L17647,"LOW ZONE BIAS","EQUILIBRIUM"))</f>
        <v>EQUILIBRIUM</v>
      </c>
    </row>
    <row r="17648">
      <c r="A17648">
        <v>9906</v>
      </c>
      <c r="B17648" t="str">
        <v>2010-08-13</v>
      </c>
      <c r="C17648" t="str">
        <v>Evening</v>
      </c>
      <c r="D17648">
        <v>1</v>
      </c>
      <c r="E17648" t="str">
        <f>IF(MOD(D17648,2)=0,"EVEN","ODD")</f>
        <v>ODD</v>
      </c>
      <c r="F17648" t="str">
        <f>IF(D17648&lt;=18,"LOW (1-18)","HIGH (19-36)")</f>
        <v>LOW (1-18)</v>
      </c>
      <c r="G17648">
        <f>INT((D17648-1)/6)+1</f>
        <v>1</v>
      </c>
      <c r="H17648">
        <f>MOD(D17648-1,6)+1</f>
        <v>1</v>
      </c>
      <c r="I17648">
        <f>37-D17648</f>
        <v>36</v>
      </c>
      <c r="J17648">
        <f>ABS(D17648-D17649)</f>
        <v>14</v>
      </c>
      <c r="K17648">
        <f>AVERAGE(D17648:D17652)</f>
        <v>1</v>
      </c>
      <c r="L17648">
        <f>AVERAGE(D17648:D17667)</f>
        <v>1</v>
      </c>
      <c r="M17648">
        <f>K17648-L17648</f>
        <v>0</v>
      </c>
      <c r="N17648" t="str">
        <f>IF(K17648&gt;L17648,"HIGH ZONE BIAS",IF(K17648&lt;L17648,"LOW ZONE BIAS","EQUILIBRIUM"))</f>
        <v>EQUILIBRIUM</v>
      </c>
    </row>
    <row r="17649">
      <c r="A17649">
        <v>9905</v>
      </c>
      <c r="B17649" t="str">
        <v>2010-08-13</v>
      </c>
      <c r="C17649" t="str">
        <v>Midday</v>
      </c>
      <c r="D17649">
        <v>15</v>
      </c>
      <c r="E17649" t="str">
        <f>IF(MOD(D17649,2)=0,"EVEN","ODD")</f>
        <v>ODD</v>
      </c>
      <c r="F17649" t="str">
        <f>IF(D17649&lt;=18,"LOW (1-18)","HIGH (19-36)")</f>
        <v>LOW (1-18)</v>
      </c>
      <c r="G17649">
        <f>INT((D17649-1)/6)+1</f>
        <v>3</v>
      </c>
      <c r="H17649">
        <f>MOD(D17649-1,6)+1</f>
        <v>3</v>
      </c>
      <c r="I17649">
        <f>37-D17649</f>
        <v>22</v>
      </c>
      <c r="J17649">
        <f>ABS(D17649-D17650)</f>
        <v>17</v>
      </c>
      <c r="K17649">
        <f>AVERAGE(D17649:D17653)</f>
        <v>15</v>
      </c>
      <c r="L17649">
        <f>AVERAGE(D17649:D17668)</f>
        <v>15</v>
      </c>
      <c r="M17649">
        <f>K17649-L17649</f>
        <v>0</v>
      </c>
      <c r="N17649" t="str">
        <f>IF(K17649&gt;L17649,"HIGH ZONE BIAS",IF(K17649&lt;L17649,"LOW ZONE BIAS","EQUILIBRIUM"))</f>
        <v>EQUILIBRIUM</v>
      </c>
    </row>
    <row r="17650">
      <c r="A17650">
        <v>9904</v>
      </c>
      <c r="B17650" t="str">
        <v>2010-08-12</v>
      </c>
      <c r="C17650" t="str">
        <v>Evening</v>
      </c>
      <c r="D17650">
        <v>32</v>
      </c>
      <c r="E17650" t="str">
        <f>IF(MOD(D17650,2)=0,"EVEN","ODD")</f>
        <v>EVEN</v>
      </c>
      <c r="F17650" t="str">
        <f>IF(D17650&lt;=18,"LOW (1-18)","HIGH (19-36)")</f>
        <v>HIGH (19-36)</v>
      </c>
      <c r="G17650">
        <f>INT((D17650-1)/6)+1</f>
        <v>6</v>
      </c>
      <c r="H17650">
        <f>MOD(D17650-1,6)+1</f>
        <v>2</v>
      </c>
      <c r="I17650">
        <f>37-D17650</f>
        <v>5</v>
      </c>
      <c r="J17650">
        <f>ABS(D17650-D17651)</f>
        <v>24</v>
      </c>
      <c r="K17650">
        <f>AVERAGE(D17650:D17654)</f>
        <v>32</v>
      </c>
      <c r="L17650">
        <f>AVERAGE(D17650:D17669)</f>
        <v>32</v>
      </c>
      <c r="M17650">
        <f>K17650-L17650</f>
        <v>0</v>
      </c>
      <c r="N17650" t="str">
        <f>IF(K17650&gt;L17650,"HIGH ZONE BIAS",IF(K17650&lt;L17650,"LOW ZONE BIAS","EQUILIBRIUM"))</f>
        <v>EQUILIBRIUM</v>
      </c>
    </row>
    <row r="17651">
      <c r="A17651">
        <v>9903</v>
      </c>
      <c r="B17651" t="str">
        <v>2010-08-12</v>
      </c>
      <c r="C17651" t="str">
        <v>Midday</v>
      </c>
      <c r="D17651">
        <v>8</v>
      </c>
      <c r="E17651" t="str">
        <f>IF(MOD(D17651,2)=0,"EVEN","ODD")</f>
        <v>EVEN</v>
      </c>
      <c r="F17651" t="str">
        <f>IF(D17651&lt;=18,"LOW (1-18)","HIGH (19-36)")</f>
        <v>LOW (1-18)</v>
      </c>
      <c r="G17651">
        <f>INT((D17651-1)/6)+1</f>
        <v>2</v>
      </c>
      <c r="H17651">
        <f>MOD(D17651-1,6)+1</f>
        <v>2</v>
      </c>
      <c r="I17651">
        <f>37-D17651</f>
        <v>29</v>
      </c>
      <c r="J17651">
        <f>ABS(D17651-D17652)</f>
        <v>18</v>
      </c>
      <c r="K17651">
        <f>AVERAGE(D17651:D17655)</f>
        <v>8</v>
      </c>
      <c r="L17651">
        <f>AVERAGE(D17651:D17670)</f>
        <v>8</v>
      </c>
      <c r="M17651">
        <f>K17651-L17651</f>
        <v>0</v>
      </c>
      <c r="N17651" t="str">
        <f>IF(K17651&gt;L17651,"HIGH ZONE BIAS",IF(K17651&lt;L17651,"LOW ZONE BIAS","EQUILIBRIUM"))</f>
        <v>EQUILIBRIUM</v>
      </c>
    </row>
    <row r="17652">
      <c r="A17652">
        <v>9902</v>
      </c>
      <c r="B17652" t="str">
        <v>2010-08-11</v>
      </c>
      <c r="C17652" t="str">
        <v>Evening</v>
      </c>
      <c r="D17652">
        <v>26</v>
      </c>
      <c r="E17652" t="str">
        <f>IF(MOD(D17652,2)=0,"EVEN","ODD")</f>
        <v>EVEN</v>
      </c>
      <c r="F17652" t="str">
        <f>IF(D17652&lt;=18,"LOW (1-18)","HIGH (19-36)")</f>
        <v>HIGH (19-36)</v>
      </c>
      <c r="G17652">
        <f>INT((D17652-1)/6)+1</f>
        <v>5</v>
      </c>
      <c r="H17652">
        <f>MOD(D17652-1,6)+1</f>
        <v>2</v>
      </c>
      <c r="I17652">
        <f>37-D17652</f>
        <v>11</v>
      </c>
      <c r="J17652">
        <f>ABS(D17652-D17653)</f>
        <v>2</v>
      </c>
      <c r="K17652">
        <f>AVERAGE(D17652:D17656)</f>
        <v>26</v>
      </c>
      <c r="L17652">
        <f>AVERAGE(D17652:D17671)</f>
        <v>26</v>
      </c>
      <c r="M17652">
        <f>K17652-L17652</f>
        <v>0</v>
      </c>
      <c r="N17652" t="str">
        <f>IF(K17652&gt;L17652,"HIGH ZONE BIAS",IF(K17652&lt;L17652,"LOW ZONE BIAS","EQUILIBRIUM"))</f>
        <v>EQUILIBRIUM</v>
      </c>
    </row>
    <row r="17653">
      <c r="A17653">
        <v>9901</v>
      </c>
      <c r="B17653" t="str">
        <v>2010-08-11</v>
      </c>
      <c r="C17653" t="str">
        <v>Midday</v>
      </c>
      <c r="D17653">
        <v>28</v>
      </c>
      <c r="E17653" t="str">
        <f>IF(MOD(D17653,2)=0,"EVEN","ODD")</f>
        <v>EVEN</v>
      </c>
      <c r="F17653" t="str">
        <f>IF(D17653&lt;=18,"LOW (1-18)","HIGH (19-36)")</f>
        <v>HIGH (19-36)</v>
      </c>
      <c r="G17653">
        <f>INT((D17653-1)/6)+1</f>
        <v>5</v>
      </c>
      <c r="H17653">
        <f>MOD(D17653-1,6)+1</f>
        <v>4</v>
      </c>
      <c r="I17653">
        <f>37-D17653</f>
        <v>9</v>
      </c>
      <c r="J17653">
        <f>ABS(D17653-D17654)</f>
        <v>8</v>
      </c>
      <c r="K17653">
        <f>AVERAGE(D17653:D17657)</f>
        <v>28</v>
      </c>
      <c r="L17653">
        <f>AVERAGE(D17653:D17672)</f>
        <v>28</v>
      </c>
      <c r="M17653">
        <f>K17653-L17653</f>
        <v>0</v>
      </c>
      <c r="N17653" t="str">
        <f>IF(K17653&gt;L17653,"HIGH ZONE BIAS",IF(K17653&lt;L17653,"LOW ZONE BIAS","EQUILIBRIUM"))</f>
        <v>EQUILIBRIUM</v>
      </c>
    </row>
    <row r="17654">
      <c r="A17654">
        <v>9900</v>
      </c>
      <c r="B17654" t="str">
        <v>2010-08-10</v>
      </c>
      <c r="C17654" t="str">
        <v>Evening</v>
      </c>
      <c r="D17654">
        <v>20</v>
      </c>
      <c r="E17654" t="str">
        <f>IF(MOD(D17654,2)=0,"EVEN","ODD")</f>
        <v>EVEN</v>
      </c>
      <c r="F17654" t="str">
        <f>IF(D17654&lt;=18,"LOW (1-18)","HIGH (19-36)")</f>
        <v>HIGH (19-36)</v>
      </c>
      <c r="G17654">
        <f>INT((D17654-1)/6)+1</f>
        <v>4</v>
      </c>
      <c r="H17654">
        <f>MOD(D17654-1,6)+1</f>
        <v>2</v>
      </c>
      <c r="I17654">
        <f>37-D17654</f>
        <v>17</v>
      </c>
      <c r="J17654">
        <f>ABS(D17654-D17655)</f>
        <v>14</v>
      </c>
      <c r="K17654">
        <f>AVERAGE(D17654:D17658)</f>
        <v>20</v>
      </c>
      <c r="L17654">
        <f>AVERAGE(D17654:D17673)</f>
        <v>20</v>
      </c>
      <c r="M17654">
        <f>K17654-L17654</f>
        <v>0</v>
      </c>
      <c r="N17654" t="str">
        <f>IF(K17654&gt;L17654,"HIGH ZONE BIAS",IF(K17654&lt;L17654,"LOW ZONE BIAS","EQUILIBRIUM"))</f>
        <v>EQUILIBRIUM</v>
      </c>
    </row>
    <row r="17655">
      <c r="A17655">
        <v>9899</v>
      </c>
      <c r="B17655" t="str">
        <v>2010-08-10</v>
      </c>
      <c r="C17655" t="str">
        <v>Midday</v>
      </c>
      <c r="D17655">
        <v>6</v>
      </c>
      <c r="E17655" t="str">
        <f>IF(MOD(D17655,2)=0,"EVEN","ODD")</f>
        <v>EVEN</v>
      </c>
      <c r="F17655" t="str">
        <f>IF(D17655&lt;=18,"LOW (1-18)","HIGH (19-36)")</f>
        <v>LOW (1-18)</v>
      </c>
      <c r="G17655">
        <f>INT((D17655-1)/6)+1</f>
        <v>1</v>
      </c>
      <c r="H17655">
        <f>MOD(D17655-1,6)+1</f>
        <v>6</v>
      </c>
      <c r="I17655">
        <f>37-D17655</f>
        <v>31</v>
      </c>
      <c r="J17655">
        <f>ABS(D17655-D17656)</f>
        <v>5</v>
      </c>
      <c r="K17655">
        <f>AVERAGE(D17655:D17659)</f>
        <v>6</v>
      </c>
      <c r="L17655">
        <f>AVERAGE(D17655:D17674)</f>
        <v>6</v>
      </c>
      <c r="M17655">
        <f>K17655-L17655</f>
        <v>0</v>
      </c>
      <c r="N17655" t="str">
        <f>IF(K17655&gt;L17655,"HIGH ZONE BIAS",IF(K17655&lt;L17655,"LOW ZONE BIAS","EQUILIBRIUM"))</f>
        <v>EQUILIBRIUM</v>
      </c>
    </row>
    <row r="17656">
      <c r="A17656">
        <v>9898</v>
      </c>
      <c r="B17656" t="str">
        <v>2010-08-09</v>
      </c>
      <c r="C17656" t="str">
        <v>Evening</v>
      </c>
      <c r="D17656">
        <v>11</v>
      </c>
      <c r="E17656" t="str">
        <f>IF(MOD(D17656,2)=0,"EVEN","ODD")</f>
        <v>ODD</v>
      </c>
      <c r="F17656" t="str">
        <f>IF(D17656&lt;=18,"LOW (1-18)","HIGH (19-36)")</f>
        <v>LOW (1-18)</v>
      </c>
      <c r="G17656">
        <f>INT((D17656-1)/6)+1</f>
        <v>2</v>
      </c>
      <c r="H17656">
        <f>MOD(D17656-1,6)+1</f>
        <v>5</v>
      </c>
      <c r="I17656">
        <f>37-D17656</f>
        <v>26</v>
      </c>
      <c r="J17656">
        <f>ABS(D17656-D17657)</f>
        <v>0</v>
      </c>
      <c r="K17656">
        <f>AVERAGE(D17656:D17660)</f>
        <v>11</v>
      </c>
      <c r="L17656">
        <f>AVERAGE(D17656:D17675)</f>
        <v>11</v>
      </c>
      <c r="M17656">
        <f>K17656-L17656</f>
        <v>0</v>
      </c>
      <c r="N17656" t="str">
        <f>IF(K17656&gt;L17656,"HIGH ZONE BIAS",IF(K17656&lt;L17656,"LOW ZONE BIAS","EQUILIBRIUM"))</f>
        <v>EQUILIBRIUM</v>
      </c>
    </row>
    <row r="17657">
      <c r="A17657">
        <v>9897</v>
      </c>
      <c r="B17657" t="str">
        <v>2010-08-09</v>
      </c>
      <c r="C17657" t="str">
        <v>Midday</v>
      </c>
      <c r="D17657">
        <v>11</v>
      </c>
      <c r="E17657" t="str">
        <f>IF(MOD(D17657,2)=0,"EVEN","ODD")</f>
        <v>ODD</v>
      </c>
      <c r="F17657" t="str">
        <f>IF(D17657&lt;=18,"LOW (1-18)","HIGH (19-36)")</f>
        <v>LOW (1-18)</v>
      </c>
      <c r="G17657">
        <f>INT((D17657-1)/6)+1</f>
        <v>2</v>
      </c>
      <c r="H17657">
        <f>MOD(D17657-1,6)+1</f>
        <v>5</v>
      </c>
      <c r="I17657">
        <f>37-D17657</f>
        <v>26</v>
      </c>
      <c r="J17657">
        <f>ABS(D17657-D17658)</f>
        <v>21</v>
      </c>
      <c r="K17657">
        <f>AVERAGE(D17657:D17661)</f>
        <v>11</v>
      </c>
      <c r="L17657">
        <f>AVERAGE(D17657:D17676)</f>
        <v>11</v>
      </c>
      <c r="M17657">
        <f>K17657-L17657</f>
        <v>0</v>
      </c>
      <c r="N17657" t="str">
        <f>IF(K17657&gt;L17657,"HIGH ZONE BIAS",IF(K17657&lt;L17657,"LOW ZONE BIAS","EQUILIBRIUM"))</f>
        <v>EQUILIBRIUM</v>
      </c>
    </row>
    <row r="17658">
      <c r="A17658">
        <v>9896</v>
      </c>
      <c r="B17658" t="str">
        <v>2010-08-07</v>
      </c>
      <c r="C17658" t="str">
        <v>Evening</v>
      </c>
      <c r="D17658">
        <v>32</v>
      </c>
      <c r="E17658" t="str">
        <f>IF(MOD(D17658,2)=0,"EVEN","ODD")</f>
        <v>EVEN</v>
      </c>
      <c r="F17658" t="str">
        <f>IF(D17658&lt;=18,"LOW (1-18)","HIGH (19-36)")</f>
        <v>HIGH (19-36)</v>
      </c>
      <c r="G17658">
        <f>INT((D17658-1)/6)+1</f>
        <v>6</v>
      </c>
      <c r="H17658">
        <f>MOD(D17658-1,6)+1</f>
        <v>2</v>
      </c>
      <c r="I17658">
        <f>37-D17658</f>
        <v>5</v>
      </c>
      <c r="J17658">
        <f>ABS(D17658-D17659)</f>
        <v>31</v>
      </c>
      <c r="K17658">
        <f>AVERAGE(D17658:D17662)</f>
        <v>32</v>
      </c>
      <c r="L17658">
        <f>AVERAGE(D17658:D17677)</f>
        <v>32</v>
      </c>
      <c r="M17658">
        <f>K17658-L17658</f>
        <v>0</v>
      </c>
      <c r="N17658" t="str">
        <f>IF(K17658&gt;L17658,"HIGH ZONE BIAS",IF(K17658&lt;L17658,"LOW ZONE BIAS","EQUILIBRIUM"))</f>
        <v>EQUILIBRIUM</v>
      </c>
    </row>
    <row r="17659">
      <c r="A17659">
        <v>9895</v>
      </c>
      <c r="B17659" t="str">
        <v>2010-08-07</v>
      </c>
      <c r="C17659" t="str">
        <v>Midday</v>
      </c>
      <c r="D17659">
        <v>1</v>
      </c>
      <c r="E17659" t="str">
        <f>IF(MOD(D17659,2)=0,"EVEN","ODD")</f>
        <v>ODD</v>
      </c>
      <c r="F17659" t="str">
        <f>IF(D17659&lt;=18,"LOW (1-18)","HIGH (19-36)")</f>
        <v>LOW (1-18)</v>
      </c>
      <c r="G17659">
        <f>INT((D17659-1)/6)+1</f>
        <v>1</v>
      </c>
      <c r="H17659">
        <f>MOD(D17659-1,6)+1</f>
        <v>1</v>
      </c>
      <c r="I17659">
        <f>37-D17659</f>
        <v>36</v>
      </c>
      <c r="J17659">
        <f>ABS(D17659-D17660)</f>
        <v>14</v>
      </c>
      <c r="K17659">
        <f>AVERAGE(D17659:D17663)</f>
        <v>1</v>
      </c>
      <c r="L17659">
        <f>AVERAGE(D17659:D17678)</f>
        <v>1</v>
      </c>
      <c r="M17659">
        <f>K17659-L17659</f>
        <v>0</v>
      </c>
      <c r="N17659" t="str">
        <f>IF(K17659&gt;L17659,"HIGH ZONE BIAS",IF(K17659&lt;L17659,"LOW ZONE BIAS","EQUILIBRIUM"))</f>
        <v>EQUILIBRIUM</v>
      </c>
    </row>
    <row r="17660">
      <c r="A17660">
        <v>9894</v>
      </c>
      <c r="B17660" t="str">
        <v>2010-08-06</v>
      </c>
      <c r="C17660" t="str">
        <v>Evening</v>
      </c>
      <c r="D17660">
        <v>15</v>
      </c>
      <c r="E17660" t="str">
        <f>IF(MOD(D17660,2)=0,"EVEN","ODD")</f>
        <v>ODD</v>
      </c>
      <c r="F17660" t="str">
        <f>IF(D17660&lt;=18,"LOW (1-18)","HIGH (19-36)")</f>
        <v>LOW (1-18)</v>
      </c>
      <c r="G17660">
        <f>INT((D17660-1)/6)+1</f>
        <v>3</v>
      </c>
      <c r="H17660">
        <f>MOD(D17660-1,6)+1</f>
        <v>3</v>
      </c>
      <c r="I17660">
        <f>37-D17660</f>
        <v>22</v>
      </c>
      <c r="J17660">
        <f>ABS(D17660-D17661)</f>
        <v>14</v>
      </c>
      <c r="K17660">
        <f>AVERAGE(D17660:D17664)</f>
        <v>15</v>
      </c>
      <c r="L17660">
        <f>AVERAGE(D17660:D17679)</f>
        <v>15</v>
      </c>
      <c r="M17660">
        <f>K17660-L17660</f>
        <v>0</v>
      </c>
      <c r="N17660" t="str">
        <f>IF(K17660&gt;L17660,"HIGH ZONE BIAS",IF(K17660&lt;L17660,"LOW ZONE BIAS","EQUILIBRIUM"))</f>
        <v>EQUILIBRIUM</v>
      </c>
    </row>
    <row r="17661">
      <c r="A17661">
        <v>9893</v>
      </c>
      <c r="B17661" t="str">
        <v>2010-08-06</v>
      </c>
      <c r="C17661" t="str">
        <v>Midday</v>
      </c>
      <c r="D17661">
        <v>29</v>
      </c>
      <c r="E17661" t="str">
        <f>IF(MOD(D17661,2)=0,"EVEN","ODD")</f>
        <v>ODD</v>
      </c>
      <c r="F17661" t="str">
        <f>IF(D17661&lt;=18,"LOW (1-18)","HIGH (19-36)")</f>
        <v>HIGH (19-36)</v>
      </c>
      <c r="G17661">
        <f>INT((D17661-1)/6)+1</f>
        <v>5</v>
      </c>
      <c r="H17661">
        <f>MOD(D17661-1,6)+1</f>
        <v>5</v>
      </c>
      <c r="I17661">
        <f>37-D17661</f>
        <v>8</v>
      </c>
      <c r="J17661">
        <f>ABS(D17661-D17662)</f>
        <v>11</v>
      </c>
      <c r="K17661">
        <f>AVERAGE(D17661:D17665)</f>
        <v>29</v>
      </c>
      <c r="L17661">
        <f>AVERAGE(D17661:D17680)</f>
        <v>29</v>
      </c>
      <c r="M17661">
        <f>K17661-L17661</f>
        <v>0</v>
      </c>
      <c r="N17661" t="str">
        <f>IF(K17661&gt;L17661,"HIGH ZONE BIAS",IF(K17661&lt;L17661,"LOW ZONE BIAS","EQUILIBRIUM"))</f>
        <v>EQUILIBRIUM</v>
      </c>
    </row>
    <row r="17662">
      <c r="A17662">
        <v>9892</v>
      </c>
      <c r="B17662" t="str">
        <v>2010-08-05</v>
      </c>
      <c r="C17662" t="str">
        <v>Evening</v>
      </c>
      <c r="D17662">
        <v>18</v>
      </c>
      <c r="E17662" t="str">
        <f>IF(MOD(D17662,2)=0,"EVEN","ODD")</f>
        <v>EVEN</v>
      </c>
      <c r="F17662" t="str">
        <f>IF(D17662&lt;=18,"LOW (1-18)","HIGH (19-36)")</f>
        <v>LOW (1-18)</v>
      </c>
      <c r="G17662">
        <f>INT((D17662-1)/6)+1</f>
        <v>3</v>
      </c>
      <c r="H17662">
        <f>MOD(D17662-1,6)+1</f>
        <v>6</v>
      </c>
      <c r="I17662">
        <f>37-D17662</f>
        <v>19</v>
      </c>
      <c r="J17662">
        <f>ABS(D17662-D17663)</f>
        <v>10</v>
      </c>
      <c r="K17662">
        <f>AVERAGE(D17662:D17666)</f>
        <v>18</v>
      </c>
      <c r="L17662">
        <f>AVERAGE(D17662:D17681)</f>
        <v>18</v>
      </c>
      <c r="M17662">
        <f>K17662-L17662</f>
        <v>0</v>
      </c>
      <c r="N17662" t="str">
        <f>IF(K17662&gt;L17662,"HIGH ZONE BIAS",IF(K17662&lt;L17662,"LOW ZONE BIAS","EQUILIBRIUM"))</f>
        <v>EQUILIBRIUM</v>
      </c>
    </row>
    <row r="17663">
      <c r="A17663">
        <v>9891</v>
      </c>
      <c r="B17663" t="str">
        <v>2010-08-05</v>
      </c>
      <c r="C17663" t="str">
        <v>Midday</v>
      </c>
      <c r="D17663">
        <v>28</v>
      </c>
      <c r="E17663" t="str">
        <f>IF(MOD(D17663,2)=0,"EVEN","ODD")</f>
        <v>EVEN</v>
      </c>
      <c r="F17663" t="str">
        <f>IF(D17663&lt;=18,"LOW (1-18)","HIGH (19-36)")</f>
        <v>HIGH (19-36)</v>
      </c>
      <c r="G17663">
        <f>INT((D17663-1)/6)+1</f>
        <v>5</v>
      </c>
      <c r="H17663">
        <f>MOD(D17663-1,6)+1</f>
        <v>4</v>
      </c>
      <c r="I17663">
        <f>37-D17663</f>
        <v>9</v>
      </c>
      <c r="J17663">
        <f>ABS(D17663-D17664)</f>
        <v>2</v>
      </c>
      <c r="K17663">
        <f>AVERAGE(D17663:D17667)</f>
        <v>28</v>
      </c>
      <c r="L17663">
        <f>AVERAGE(D17663:D17682)</f>
        <v>28</v>
      </c>
      <c r="M17663">
        <f>K17663-L17663</f>
        <v>0</v>
      </c>
      <c r="N17663" t="str">
        <f>IF(K17663&gt;L17663,"HIGH ZONE BIAS",IF(K17663&lt;L17663,"LOW ZONE BIAS","EQUILIBRIUM"))</f>
        <v>EQUILIBRIUM</v>
      </c>
    </row>
    <row r="17664">
      <c r="A17664">
        <v>9890</v>
      </c>
      <c r="B17664" t="str">
        <v>2010-08-04</v>
      </c>
      <c r="C17664" t="str">
        <v>Evening</v>
      </c>
      <c r="D17664">
        <v>30</v>
      </c>
      <c r="E17664" t="str">
        <f>IF(MOD(D17664,2)=0,"EVEN","ODD")</f>
        <v>EVEN</v>
      </c>
      <c r="F17664" t="str">
        <f>IF(D17664&lt;=18,"LOW (1-18)","HIGH (19-36)")</f>
        <v>HIGH (19-36)</v>
      </c>
      <c r="G17664">
        <f>INT((D17664-1)/6)+1</f>
        <v>5</v>
      </c>
      <c r="H17664">
        <f>MOD(D17664-1,6)+1</f>
        <v>6</v>
      </c>
      <c r="I17664">
        <f>37-D17664</f>
        <v>7</v>
      </c>
      <c r="J17664">
        <f>ABS(D17664-D17665)</f>
        <v>4</v>
      </c>
      <c r="K17664">
        <f>AVERAGE(D17664:D17668)</f>
        <v>30</v>
      </c>
      <c r="L17664">
        <f>AVERAGE(D17664:D17683)</f>
        <v>30</v>
      </c>
      <c r="M17664">
        <f>K17664-L17664</f>
        <v>0</v>
      </c>
      <c r="N17664" t="str">
        <f>IF(K17664&gt;L17664,"HIGH ZONE BIAS",IF(K17664&lt;L17664,"LOW ZONE BIAS","EQUILIBRIUM"))</f>
        <v>EQUILIBRIUM</v>
      </c>
    </row>
    <row r="17665">
      <c r="A17665">
        <v>9889</v>
      </c>
      <c r="B17665" t="str">
        <v>2010-08-04</v>
      </c>
      <c r="C17665" t="str">
        <v>Midday</v>
      </c>
      <c r="D17665">
        <v>34</v>
      </c>
      <c r="E17665" t="str">
        <f>IF(MOD(D17665,2)=0,"EVEN","ODD")</f>
        <v>EVEN</v>
      </c>
      <c r="F17665" t="str">
        <f>IF(D17665&lt;=18,"LOW (1-18)","HIGH (19-36)")</f>
        <v>HIGH (19-36)</v>
      </c>
      <c r="G17665">
        <f>INT((D17665-1)/6)+1</f>
        <v>6</v>
      </c>
      <c r="H17665">
        <f>MOD(D17665-1,6)+1</f>
        <v>4</v>
      </c>
      <c r="I17665">
        <f>37-D17665</f>
        <v>3</v>
      </c>
      <c r="J17665">
        <f>ABS(D17665-D17666)</f>
        <v>2</v>
      </c>
      <c r="K17665">
        <f>AVERAGE(D17665:D17669)</f>
        <v>34</v>
      </c>
      <c r="L17665">
        <f>AVERAGE(D17665:D17684)</f>
        <v>34</v>
      </c>
      <c r="M17665">
        <f>K17665-L17665</f>
        <v>0</v>
      </c>
      <c r="N17665" t="str">
        <f>IF(K17665&gt;L17665,"HIGH ZONE BIAS",IF(K17665&lt;L17665,"LOW ZONE BIAS","EQUILIBRIUM"))</f>
        <v>EQUILIBRIUM</v>
      </c>
    </row>
    <row r="17666">
      <c r="A17666">
        <v>9888</v>
      </c>
      <c r="B17666" t="str">
        <v>2010-08-03</v>
      </c>
      <c r="C17666" t="str">
        <v>Evening</v>
      </c>
      <c r="D17666">
        <v>32</v>
      </c>
      <c r="E17666" t="str">
        <f>IF(MOD(D17666,2)=0,"EVEN","ODD")</f>
        <v>EVEN</v>
      </c>
      <c r="F17666" t="str">
        <f>IF(D17666&lt;=18,"LOW (1-18)","HIGH (19-36)")</f>
        <v>HIGH (19-36)</v>
      </c>
      <c r="G17666">
        <f>INT((D17666-1)/6)+1</f>
        <v>6</v>
      </c>
      <c r="H17666">
        <f>MOD(D17666-1,6)+1</f>
        <v>2</v>
      </c>
      <c r="I17666">
        <f>37-D17666</f>
        <v>5</v>
      </c>
      <c r="J17666">
        <f>ABS(D17666-D17667)</f>
        <v>21</v>
      </c>
      <c r="K17666">
        <f>AVERAGE(D17666:D17670)</f>
        <v>32</v>
      </c>
      <c r="L17666">
        <f>AVERAGE(D17666:D17685)</f>
        <v>32</v>
      </c>
      <c r="M17666">
        <f>K17666-L17666</f>
        <v>0</v>
      </c>
      <c r="N17666" t="str">
        <f>IF(K17666&gt;L17666,"HIGH ZONE BIAS",IF(K17666&lt;L17666,"LOW ZONE BIAS","EQUILIBRIUM"))</f>
        <v>EQUILIBRIUM</v>
      </c>
    </row>
    <row r="17667">
      <c r="A17667">
        <v>9887</v>
      </c>
      <c r="B17667" t="str">
        <v>2010-08-03</v>
      </c>
      <c r="C17667" t="str">
        <v>Midday</v>
      </c>
      <c r="D17667">
        <v>11</v>
      </c>
      <c r="E17667" t="str">
        <f>IF(MOD(D17667,2)=0,"EVEN","ODD")</f>
        <v>ODD</v>
      </c>
      <c r="F17667" t="str">
        <f>IF(D17667&lt;=18,"LOW (1-18)","HIGH (19-36)")</f>
        <v>LOW (1-18)</v>
      </c>
      <c r="G17667">
        <f>INT((D17667-1)/6)+1</f>
        <v>2</v>
      </c>
      <c r="H17667">
        <f>MOD(D17667-1,6)+1</f>
        <v>5</v>
      </c>
      <c r="I17667">
        <f>37-D17667</f>
        <v>26</v>
      </c>
      <c r="J17667">
        <f>ABS(D17667-D17668)</f>
        <v>7</v>
      </c>
      <c r="K17667">
        <f>AVERAGE(D17667:D17671)</f>
        <v>11</v>
      </c>
      <c r="L17667">
        <f>AVERAGE(D17667:D17686)</f>
        <v>11</v>
      </c>
      <c r="M17667">
        <f>K17667-L17667</f>
        <v>0</v>
      </c>
      <c r="N17667" t="str">
        <f>IF(K17667&gt;L17667,"HIGH ZONE BIAS",IF(K17667&lt;L17667,"LOW ZONE BIAS","EQUILIBRIUM"))</f>
        <v>EQUILIBRIUM</v>
      </c>
    </row>
    <row r="17668">
      <c r="A17668">
        <v>9886</v>
      </c>
      <c r="B17668" t="str">
        <v>2010-08-02</v>
      </c>
      <c r="C17668" t="str">
        <v>Evening</v>
      </c>
      <c r="D17668">
        <v>4</v>
      </c>
      <c r="E17668" t="str">
        <f>IF(MOD(D17668,2)=0,"EVEN","ODD")</f>
        <v>EVEN</v>
      </c>
      <c r="F17668" t="str">
        <f>IF(D17668&lt;=18,"LOW (1-18)","HIGH (19-36)")</f>
        <v>LOW (1-18)</v>
      </c>
      <c r="G17668">
        <f>INT((D17668-1)/6)+1</f>
        <v>1</v>
      </c>
      <c r="H17668">
        <f>MOD(D17668-1,6)+1</f>
        <v>4</v>
      </c>
      <c r="I17668">
        <f>37-D17668</f>
        <v>33</v>
      </c>
      <c r="J17668">
        <f>ABS(D17668-D17669)</f>
        <v>32</v>
      </c>
      <c r="K17668">
        <f>AVERAGE(D17668:D17672)</f>
        <v>4</v>
      </c>
      <c r="L17668">
        <f>AVERAGE(D17668:D17687)</f>
        <v>4</v>
      </c>
      <c r="M17668">
        <f>K17668-L17668</f>
        <v>0</v>
      </c>
      <c r="N17668" t="str">
        <f>IF(K17668&gt;L17668,"HIGH ZONE BIAS",IF(K17668&lt;L17668,"LOW ZONE BIAS","EQUILIBRIUM"))</f>
        <v>EQUILIBRIUM</v>
      </c>
    </row>
    <row r="17669">
      <c r="A17669">
        <v>9885</v>
      </c>
      <c r="B17669" t="str">
        <v>2010-08-02</v>
      </c>
      <c r="C17669" t="str">
        <v>Midday</v>
      </c>
      <c r="D17669">
        <v>36</v>
      </c>
      <c r="E17669" t="str">
        <f>IF(MOD(D17669,2)=0,"EVEN","ODD")</f>
        <v>EVEN</v>
      </c>
      <c r="F17669" t="str">
        <f>IF(D17669&lt;=18,"LOW (1-18)","HIGH (19-36)")</f>
        <v>HIGH (19-36)</v>
      </c>
      <c r="G17669">
        <f>INT((D17669-1)/6)+1</f>
        <v>6</v>
      </c>
      <c r="H17669">
        <f>MOD(D17669-1,6)+1</f>
        <v>6</v>
      </c>
      <c r="I17669">
        <f>37-D17669</f>
        <v>1</v>
      </c>
      <c r="J17669">
        <f>ABS(D17669-D17670)</f>
        <v>6</v>
      </c>
      <c r="K17669">
        <f>AVERAGE(D17669:D17673)</f>
        <v>36</v>
      </c>
      <c r="L17669">
        <f>AVERAGE(D17669:D17688)</f>
        <v>36</v>
      </c>
      <c r="M17669">
        <f>K17669-L17669</f>
        <v>0</v>
      </c>
      <c r="N17669" t="str">
        <f>IF(K17669&gt;L17669,"HIGH ZONE BIAS",IF(K17669&lt;L17669,"LOW ZONE BIAS","EQUILIBRIUM"))</f>
        <v>EQUILIBRIUM</v>
      </c>
    </row>
    <row r="17670">
      <c r="A17670">
        <v>9884</v>
      </c>
      <c r="B17670" t="str">
        <v>2010-07-31</v>
      </c>
      <c r="C17670" t="str">
        <v>Evening</v>
      </c>
      <c r="D17670">
        <v>30</v>
      </c>
      <c r="E17670" t="str">
        <f>IF(MOD(D17670,2)=0,"EVEN","ODD")</f>
        <v>EVEN</v>
      </c>
      <c r="F17670" t="str">
        <f>IF(D17670&lt;=18,"LOW (1-18)","HIGH (19-36)")</f>
        <v>HIGH (19-36)</v>
      </c>
      <c r="G17670">
        <f>INT((D17670-1)/6)+1</f>
        <v>5</v>
      </c>
      <c r="H17670">
        <f>MOD(D17670-1,6)+1</f>
        <v>6</v>
      </c>
      <c r="I17670">
        <f>37-D17670</f>
        <v>7</v>
      </c>
      <c r="J17670">
        <f>ABS(D17670-D17671)</f>
        <v>27</v>
      </c>
      <c r="K17670">
        <f>AVERAGE(D17670:D17674)</f>
        <v>30</v>
      </c>
      <c r="L17670">
        <f>AVERAGE(D17670:D17689)</f>
        <v>30</v>
      </c>
      <c r="M17670">
        <f>K17670-L17670</f>
        <v>0</v>
      </c>
      <c r="N17670" t="str">
        <f>IF(K17670&gt;L17670,"HIGH ZONE BIAS",IF(K17670&lt;L17670,"LOW ZONE BIAS","EQUILIBRIUM"))</f>
        <v>EQUILIBRIUM</v>
      </c>
    </row>
    <row r="17671">
      <c r="A17671">
        <v>9883</v>
      </c>
      <c r="B17671" t="str">
        <v>2010-07-31</v>
      </c>
      <c r="C17671" t="str">
        <v>Midday</v>
      </c>
      <c r="D17671">
        <v>3</v>
      </c>
      <c r="E17671" t="str">
        <f>IF(MOD(D17671,2)=0,"EVEN","ODD")</f>
        <v>ODD</v>
      </c>
      <c r="F17671" t="str">
        <f>IF(D17671&lt;=18,"LOW (1-18)","HIGH (19-36)")</f>
        <v>LOW (1-18)</v>
      </c>
      <c r="G17671">
        <f>INT((D17671-1)/6)+1</f>
        <v>1</v>
      </c>
      <c r="H17671">
        <f>MOD(D17671-1,6)+1</f>
        <v>3</v>
      </c>
      <c r="I17671">
        <f>37-D17671</f>
        <v>34</v>
      </c>
      <c r="J17671">
        <f>ABS(D17671-D17672)</f>
        <v>18</v>
      </c>
      <c r="K17671">
        <f>AVERAGE(D17671:D17675)</f>
        <v>3</v>
      </c>
      <c r="L17671">
        <f>AVERAGE(D17671:D17690)</f>
        <v>3</v>
      </c>
      <c r="M17671">
        <f>K17671-L17671</f>
        <v>0</v>
      </c>
      <c r="N17671" t="str">
        <f>IF(K17671&gt;L17671,"HIGH ZONE BIAS",IF(K17671&lt;L17671,"LOW ZONE BIAS","EQUILIBRIUM"))</f>
        <v>EQUILIBRIUM</v>
      </c>
    </row>
    <row r="17672">
      <c r="A17672">
        <v>9882</v>
      </c>
      <c r="B17672" t="str">
        <v>2010-07-30</v>
      </c>
      <c r="C17672" t="str">
        <v>Evening</v>
      </c>
      <c r="D17672">
        <v>21</v>
      </c>
      <c r="E17672" t="str">
        <f>IF(MOD(D17672,2)=0,"EVEN","ODD")</f>
        <v>ODD</v>
      </c>
      <c r="F17672" t="str">
        <f>IF(D17672&lt;=18,"LOW (1-18)","HIGH (19-36)")</f>
        <v>HIGH (19-36)</v>
      </c>
      <c r="G17672">
        <f>INT((D17672-1)/6)+1</f>
        <v>4</v>
      </c>
      <c r="H17672">
        <f>MOD(D17672-1,6)+1</f>
        <v>3</v>
      </c>
      <c r="I17672">
        <f>37-D17672</f>
        <v>16</v>
      </c>
      <c r="J17672">
        <f>ABS(D17672-D17673)</f>
        <v>13</v>
      </c>
      <c r="K17672">
        <f>AVERAGE(D17672:D17676)</f>
        <v>21</v>
      </c>
      <c r="L17672">
        <f>AVERAGE(D17672:D17691)</f>
        <v>21</v>
      </c>
      <c r="M17672">
        <f>K17672-L17672</f>
        <v>0</v>
      </c>
      <c r="N17672" t="str">
        <f>IF(K17672&gt;L17672,"HIGH ZONE BIAS",IF(K17672&lt;L17672,"LOW ZONE BIAS","EQUILIBRIUM"))</f>
        <v>EQUILIBRIUM</v>
      </c>
    </row>
    <row r="17673">
      <c r="A17673">
        <v>9881</v>
      </c>
      <c r="B17673" t="str">
        <v>2010-07-30</v>
      </c>
      <c r="C17673" t="str">
        <v>Midday</v>
      </c>
      <c r="D17673">
        <v>34</v>
      </c>
      <c r="E17673" t="str">
        <f>IF(MOD(D17673,2)=0,"EVEN","ODD")</f>
        <v>EVEN</v>
      </c>
      <c r="F17673" t="str">
        <f>IF(D17673&lt;=18,"LOW (1-18)","HIGH (19-36)")</f>
        <v>HIGH (19-36)</v>
      </c>
      <c r="G17673">
        <f>INT((D17673-1)/6)+1</f>
        <v>6</v>
      </c>
      <c r="H17673">
        <f>MOD(D17673-1,6)+1</f>
        <v>4</v>
      </c>
      <c r="I17673">
        <f>37-D17673</f>
        <v>3</v>
      </c>
      <c r="J17673">
        <f>ABS(D17673-D17674)</f>
        <v>28</v>
      </c>
      <c r="K17673">
        <f>AVERAGE(D17673:D17677)</f>
        <v>34</v>
      </c>
      <c r="L17673">
        <f>AVERAGE(D17673:D17692)</f>
        <v>34</v>
      </c>
      <c r="M17673">
        <f>K17673-L17673</f>
        <v>0</v>
      </c>
      <c r="N17673" t="str">
        <f>IF(K17673&gt;L17673,"HIGH ZONE BIAS",IF(K17673&lt;L17673,"LOW ZONE BIAS","EQUILIBRIUM"))</f>
        <v>EQUILIBRIUM</v>
      </c>
    </row>
    <row r="17674">
      <c r="A17674">
        <v>9880</v>
      </c>
      <c r="B17674" t="str">
        <v>2010-07-29</v>
      </c>
      <c r="C17674" t="str">
        <v>Evening</v>
      </c>
      <c r="D17674">
        <v>6</v>
      </c>
      <c r="E17674" t="str">
        <f>IF(MOD(D17674,2)=0,"EVEN","ODD")</f>
        <v>EVEN</v>
      </c>
      <c r="F17674" t="str">
        <f>IF(D17674&lt;=18,"LOW (1-18)","HIGH (19-36)")</f>
        <v>LOW (1-18)</v>
      </c>
      <c r="G17674">
        <f>INT((D17674-1)/6)+1</f>
        <v>1</v>
      </c>
      <c r="H17674">
        <f>MOD(D17674-1,6)+1</f>
        <v>6</v>
      </c>
      <c r="I17674">
        <f>37-D17674</f>
        <v>31</v>
      </c>
      <c r="J17674">
        <f>ABS(D17674-D17675)</f>
        <v>26</v>
      </c>
      <c r="K17674">
        <f>AVERAGE(D17674:D17678)</f>
        <v>6</v>
      </c>
      <c r="L17674">
        <f>AVERAGE(D17674:D17693)</f>
        <v>6</v>
      </c>
      <c r="M17674">
        <f>K17674-L17674</f>
        <v>0</v>
      </c>
      <c r="N17674" t="str">
        <f>IF(K17674&gt;L17674,"HIGH ZONE BIAS",IF(K17674&lt;L17674,"LOW ZONE BIAS","EQUILIBRIUM"))</f>
        <v>EQUILIBRIUM</v>
      </c>
    </row>
    <row r="17675">
      <c r="A17675">
        <v>9879</v>
      </c>
      <c r="B17675" t="str">
        <v>2010-07-29</v>
      </c>
      <c r="C17675" t="str">
        <v>Midday</v>
      </c>
      <c r="D17675">
        <v>32</v>
      </c>
      <c r="E17675" t="str">
        <f>IF(MOD(D17675,2)=0,"EVEN","ODD")</f>
        <v>EVEN</v>
      </c>
      <c r="F17675" t="str">
        <f>IF(D17675&lt;=18,"LOW (1-18)","HIGH (19-36)")</f>
        <v>HIGH (19-36)</v>
      </c>
      <c r="G17675">
        <f>INT((D17675-1)/6)+1</f>
        <v>6</v>
      </c>
      <c r="H17675">
        <f>MOD(D17675-1,6)+1</f>
        <v>2</v>
      </c>
      <c r="I17675">
        <f>37-D17675</f>
        <v>5</v>
      </c>
      <c r="J17675">
        <f>ABS(D17675-D17676)</f>
        <v>25</v>
      </c>
      <c r="K17675">
        <f>AVERAGE(D17675:D17679)</f>
        <v>32</v>
      </c>
      <c r="L17675">
        <f>AVERAGE(D17675:D17694)</f>
        <v>32</v>
      </c>
      <c r="M17675">
        <f>K17675-L17675</f>
        <v>0</v>
      </c>
      <c r="N17675" t="str">
        <f>IF(K17675&gt;L17675,"HIGH ZONE BIAS",IF(K17675&lt;L17675,"LOW ZONE BIAS","EQUILIBRIUM"))</f>
        <v>EQUILIBRIUM</v>
      </c>
    </row>
    <row r="17676">
      <c r="A17676">
        <v>9878</v>
      </c>
      <c r="B17676" t="str">
        <v>2010-07-28</v>
      </c>
      <c r="C17676" t="str">
        <v>Evening</v>
      </c>
      <c r="D17676">
        <v>7</v>
      </c>
      <c r="E17676" t="str">
        <f>IF(MOD(D17676,2)=0,"EVEN","ODD")</f>
        <v>ODD</v>
      </c>
      <c r="F17676" t="str">
        <f>IF(D17676&lt;=18,"LOW (1-18)","HIGH (19-36)")</f>
        <v>LOW (1-18)</v>
      </c>
      <c r="G17676">
        <f>INT((D17676-1)/6)+1</f>
        <v>2</v>
      </c>
      <c r="H17676">
        <f>MOD(D17676-1,6)+1</f>
        <v>1</v>
      </c>
      <c r="I17676">
        <f>37-D17676</f>
        <v>30</v>
      </c>
      <c r="J17676">
        <f>ABS(D17676-D17677)</f>
        <v>18</v>
      </c>
      <c r="K17676">
        <f>AVERAGE(D17676:D17680)</f>
        <v>7</v>
      </c>
      <c r="L17676">
        <f>AVERAGE(D17676:D17695)</f>
        <v>7</v>
      </c>
      <c r="M17676">
        <f>K17676-L17676</f>
        <v>0</v>
      </c>
      <c r="N17676" t="str">
        <f>IF(K17676&gt;L17676,"HIGH ZONE BIAS",IF(K17676&lt;L17676,"LOW ZONE BIAS","EQUILIBRIUM"))</f>
        <v>EQUILIBRIUM</v>
      </c>
    </row>
    <row r="17677">
      <c r="A17677">
        <v>9877</v>
      </c>
      <c r="B17677" t="str">
        <v>2010-07-28</v>
      </c>
      <c r="C17677" t="str">
        <v>Midday</v>
      </c>
      <c r="D17677">
        <v>25</v>
      </c>
      <c r="E17677" t="str">
        <f>IF(MOD(D17677,2)=0,"EVEN","ODD")</f>
        <v>ODD</v>
      </c>
      <c r="F17677" t="str">
        <f>IF(D17677&lt;=18,"LOW (1-18)","HIGH (19-36)")</f>
        <v>HIGH (19-36)</v>
      </c>
      <c r="G17677">
        <f>INT((D17677-1)/6)+1</f>
        <v>5</v>
      </c>
      <c r="H17677">
        <f>MOD(D17677-1,6)+1</f>
        <v>1</v>
      </c>
      <c r="I17677">
        <f>37-D17677</f>
        <v>12</v>
      </c>
      <c r="J17677">
        <f>ABS(D17677-D17678)</f>
        <v>1</v>
      </c>
      <c r="K17677">
        <f>AVERAGE(D17677:D17681)</f>
        <v>25</v>
      </c>
      <c r="L17677">
        <f>AVERAGE(D17677:D17696)</f>
        <v>25</v>
      </c>
      <c r="M17677">
        <f>K17677-L17677</f>
        <v>0</v>
      </c>
      <c r="N17677" t="str">
        <f>IF(K17677&gt;L17677,"HIGH ZONE BIAS",IF(K17677&lt;L17677,"LOW ZONE BIAS","EQUILIBRIUM"))</f>
        <v>EQUILIBRIUM</v>
      </c>
    </row>
    <row r="17678">
      <c r="A17678">
        <v>9876</v>
      </c>
      <c r="B17678" t="str">
        <v>2010-07-27</v>
      </c>
      <c r="C17678" t="str">
        <v>Evening</v>
      </c>
      <c r="D17678">
        <v>26</v>
      </c>
      <c r="E17678" t="str">
        <f>IF(MOD(D17678,2)=0,"EVEN","ODD")</f>
        <v>EVEN</v>
      </c>
      <c r="F17678" t="str">
        <f>IF(D17678&lt;=18,"LOW (1-18)","HIGH (19-36)")</f>
        <v>HIGH (19-36)</v>
      </c>
      <c r="G17678">
        <f>INT((D17678-1)/6)+1</f>
        <v>5</v>
      </c>
      <c r="H17678">
        <f>MOD(D17678-1,6)+1</f>
        <v>2</v>
      </c>
      <c r="I17678">
        <f>37-D17678</f>
        <v>11</v>
      </c>
      <c r="J17678">
        <f>ABS(D17678-D17679)</f>
        <v>16</v>
      </c>
      <c r="K17678">
        <f>AVERAGE(D17678:D17682)</f>
        <v>26</v>
      </c>
      <c r="L17678">
        <f>AVERAGE(D17678:D17697)</f>
        <v>26</v>
      </c>
      <c r="M17678">
        <f>K17678-L17678</f>
        <v>0</v>
      </c>
      <c r="N17678" t="str">
        <f>IF(K17678&gt;L17678,"HIGH ZONE BIAS",IF(K17678&lt;L17678,"LOW ZONE BIAS","EQUILIBRIUM"))</f>
        <v>EQUILIBRIUM</v>
      </c>
    </row>
    <row r="17679">
      <c r="A17679">
        <v>9875</v>
      </c>
      <c r="B17679" t="str">
        <v>2010-07-27</v>
      </c>
      <c r="C17679" t="str">
        <v>Midday</v>
      </c>
      <c r="D17679">
        <v>10</v>
      </c>
      <c r="E17679" t="str">
        <f>IF(MOD(D17679,2)=0,"EVEN","ODD")</f>
        <v>EVEN</v>
      </c>
      <c r="F17679" t="str">
        <f>IF(D17679&lt;=18,"LOW (1-18)","HIGH (19-36)")</f>
        <v>LOW (1-18)</v>
      </c>
      <c r="G17679">
        <f>INT((D17679-1)/6)+1</f>
        <v>2</v>
      </c>
      <c r="H17679">
        <f>MOD(D17679-1,6)+1</f>
        <v>4</v>
      </c>
      <c r="I17679">
        <f>37-D17679</f>
        <v>27</v>
      </c>
      <c r="J17679">
        <f>ABS(D17679-D17680)</f>
        <v>25</v>
      </c>
      <c r="K17679">
        <f>AVERAGE(D17679:D17683)</f>
        <v>10</v>
      </c>
      <c r="L17679">
        <f>AVERAGE(D17679:D17698)</f>
        <v>10</v>
      </c>
      <c r="M17679">
        <f>K17679-L17679</f>
        <v>0</v>
      </c>
      <c r="N17679" t="str">
        <f>IF(K17679&gt;L17679,"HIGH ZONE BIAS",IF(K17679&lt;L17679,"LOW ZONE BIAS","EQUILIBRIUM"))</f>
        <v>EQUILIBRIUM</v>
      </c>
    </row>
    <row r="17680">
      <c r="A17680">
        <v>9874</v>
      </c>
      <c r="B17680" t="str">
        <v>2010-07-26</v>
      </c>
      <c r="C17680" t="str">
        <v>Evening</v>
      </c>
      <c r="D17680">
        <v>35</v>
      </c>
      <c r="E17680" t="str">
        <f>IF(MOD(D17680,2)=0,"EVEN","ODD")</f>
        <v>ODD</v>
      </c>
      <c r="F17680" t="str">
        <f>IF(D17680&lt;=18,"LOW (1-18)","HIGH (19-36)")</f>
        <v>HIGH (19-36)</v>
      </c>
      <c r="G17680">
        <f>INT((D17680-1)/6)+1</f>
        <v>6</v>
      </c>
      <c r="H17680">
        <f>MOD(D17680-1,6)+1</f>
        <v>5</v>
      </c>
      <c r="I17680">
        <f>37-D17680</f>
        <v>2</v>
      </c>
      <c r="J17680">
        <f>ABS(D17680-D17681)</f>
        <v>5</v>
      </c>
      <c r="K17680">
        <f>AVERAGE(D17680:D17684)</f>
        <v>35</v>
      </c>
      <c r="L17680">
        <f>AVERAGE(D17680:D17699)</f>
        <v>35</v>
      </c>
      <c r="M17680">
        <f>K17680-L17680</f>
        <v>0</v>
      </c>
      <c r="N17680" t="str">
        <f>IF(K17680&gt;L17680,"HIGH ZONE BIAS",IF(K17680&lt;L17680,"LOW ZONE BIAS","EQUILIBRIUM"))</f>
        <v>EQUILIBRIUM</v>
      </c>
    </row>
    <row r="17681">
      <c r="A17681">
        <v>9873</v>
      </c>
      <c r="B17681" t="str">
        <v>2010-07-26</v>
      </c>
      <c r="C17681" t="str">
        <v>Midday</v>
      </c>
      <c r="D17681">
        <v>30</v>
      </c>
      <c r="E17681" t="str">
        <f>IF(MOD(D17681,2)=0,"EVEN","ODD")</f>
        <v>EVEN</v>
      </c>
      <c r="F17681" t="str">
        <f>IF(D17681&lt;=18,"LOW (1-18)","HIGH (19-36)")</f>
        <v>HIGH (19-36)</v>
      </c>
      <c r="G17681">
        <f>INT((D17681-1)/6)+1</f>
        <v>5</v>
      </c>
      <c r="H17681">
        <f>MOD(D17681-1,6)+1</f>
        <v>6</v>
      </c>
      <c r="I17681">
        <f>37-D17681</f>
        <v>7</v>
      </c>
      <c r="J17681">
        <f>ABS(D17681-D17682)</f>
        <v>11</v>
      </c>
      <c r="K17681">
        <f>AVERAGE(D17681:D17685)</f>
        <v>30</v>
      </c>
      <c r="L17681">
        <f>AVERAGE(D17681:D17700)</f>
        <v>30</v>
      </c>
      <c r="M17681">
        <f>K17681-L17681</f>
        <v>0</v>
      </c>
      <c r="N17681" t="str">
        <f>IF(K17681&gt;L17681,"HIGH ZONE BIAS",IF(K17681&lt;L17681,"LOW ZONE BIAS","EQUILIBRIUM"))</f>
        <v>EQUILIBRIUM</v>
      </c>
    </row>
    <row r="17682">
      <c r="A17682">
        <v>9872</v>
      </c>
      <c r="B17682" t="str">
        <v>2010-07-24</v>
      </c>
      <c r="C17682" t="str">
        <v>Evening</v>
      </c>
      <c r="D17682">
        <v>19</v>
      </c>
      <c r="E17682" t="str">
        <f>IF(MOD(D17682,2)=0,"EVEN","ODD")</f>
        <v>ODD</v>
      </c>
      <c r="F17682" t="str">
        <f>IF(D17682&lt;=18,"LOW (1-18)","HIGH (19-36)")</f>
        <v>HIGH (19-36)</v>
      </c>
      <c r="G17682">
        <f>INT((D17682-1)/6)+1</f>
        <v>4</v>
      </c>
      <c r="H17682">
        <f>MOD(D17682-1,6)+1</f>
        <v>1</v>
      </c>
      <c r="I17682">
        <f>37-D17682</f>
        <v>18</v>
      </c>
      <c r="J17682">
        <f>ABS(D17682-D17683)</f>
        <v>5</v>
      </c>
      <c r="K17682">
        <f>AVERAGE(D17682:D17686)</f>
        <v>19</v>
      </c>
      <c r="L17682">
        <f>AVERAGE(D17682:D17701)</f>
        <v>19</v>
      </c>
      <c r="M17682">
        <f>K17682-L17682</f>
        <v>0</v>
      </c>
      <c r="N17682" t="str">
        <f>IF(K17682&gt;L17682,"HIGH ZONE BIAS",IF(K17682&lt;L17682,"LOW ZONE BIAS","EQUILIBRIUM"))</f>
        <v>EQUILIBRIUM</v>
      </c>
    </row>
    <row r="17683">
      <c r="A17683">
        <v>9871</v>
      </c>
      <c r="B17683" t="str">
        <v>2010-07-24</v>
      </c>
      <c r="C17683" t="str">
        <v>Midday</v>
      </c>
      <c r="D17683">
        <v>24</v>
      </c>
      <c r="E17683" t="str">
        <f>IF(MOD(D17683,2)=0,"EVEN","ODD")</f>
        <v>EVEN</v>
      </c>
      <c r="F17683" t="str">
        <f>IF(D17683&lt;=18,"LOW (1-18)","HIGH (19-36)")</f>
        <v>HIGH (19-36)</v>
      </c>
      <c r="G17683">
        <f>INT((D17683-1)/6)+1</f>
        <v>4</v>
      </c>
      <c r="H17683">
        <f>MOD(D17683-1,6)+1</f>
        <v>6</v>
      </c>
      <c r="I17683">
        <f>37-D17683</f>
        <v>13</v>
      </c>
      <c r="J17683">
        <f>ABS(D17683-D17684)</f>
        <v>7</v>
      </c>
      <c r="K17683">
        <f>AVERAGE(D17683:D17687)</f>
        <v>24</v>
      </c>
      <c r="L17683">
        <f>AVERAGE(D17683:D17702)</f>
        <v>24</v>
      </c>
      <c r="M17683">
        <f>K17683-L17683</f>
        <v>0</v>
      </c>
      <c r="N17683" t="str">
        <f>IF(K17683&gt;L17683,"HIGH ZONE BIAS",IF(K17683&lt;L17683,"LOW ZONE BIAS","EQUILIBRIUM"))</f>
        <v>EQUILIBRIUM</v>
      </c>
    </row>
    <row r="17684">
      <c r="A17684">
        <v>9870</v>
      </c>
      <c r="B17684" t="str">
        <v>2010-07-23</v>
      </c>
      <c r="C17684" t="str">
        <v>Evening</v>
      </c>
      <c r="D17684">
        <v>31</v>
      </c>
      <c r="E17684" t="str">
        <f>IF(MOD(D17684,2)=0,"EVEN","ODD")</f>
        <v>ODD</v>
      </c>
      <c r="F17684" t="str">
        <f>IF(D17684&lt;=18,"LOW (1-18)","HIGH (19-36)")</f>
        <v>HIGH (19-36)</v>
      </c>
      <c r="G17684">
        <f>INT((D17684-1)/6)+1</f>
        <v>6</v>
      </c>
      <c r="H17684">
        <f>MOD(D17684-1,6)+1</f>
        <v>1</v>
      </c>
      <c r="I17684">
        <f>37-D17684</f>
        <v>6</v>
      </c>
      <c r="J17684">
        <f>ABS(D17684-D17685)</f>
        <v>20</v>
      </c>
      <c r="K17684">
        <f>AVERAGE(D17684:D17688)</f>
        <v>31</v>
      </c>
      <c r="L17684">
        <f>AVERAGE(D17684:D17703)</f>
        <v>31</v>
      </c>
      <c r="M17684">
        <f>K17684-L17684</f>
        <v>0</v>
      </c>
      <c r="N17684" t="str">
        <f>IF(K17684&gt;L17684,"HIGH ZONE BIAS",IF(K17684&lt;L17684,"LOW ZONE BIAS","EQUILIBRIUM"))</f>
        <v>EQUILIBRIUM</v>
      </c>
    </row>
    <row r="17685">
      <c r="A17685">
        <v>9869</v>
      </c>
      <c r="B17685" t="str">
        <v>2010-07-23</v>
      </c>
      <c r="C17685" t="str">
        <v>Midday</v>
      </c>
      <c r="D17685">
        <v>11</v>
      </c>
      <c r="E17685" t="str">
        <f>IF(MOD(D17685,2)=0,"EVEN","ODD")</f>
        <v>ODD</v>
      </c>
      <c r="F17685" t="str">
        <f>IF(D17685&lt;=18,"LOW (1-18)","HIGH (19-36)")</f>
        <v>LOW (1-18)</v>
      </c>
      <c r="G17685">
        <f>INT((D17685-1)/6)+1</f>
        <v>2</v>
      </c>
      <c r="H17685">
        <f>MOD(D17685-1,6)+1</f>
        <v>5</v>
      </c>
      <c r="I17685">
        <f>37-D17685</f>
        <v>26</v>
      </c>
      <c r="J17685">
        <f>ABS(D17685-D17686)</f>
        <v>3</v>
      </c>
      <c r="K17685">
        <f>AVERAGE(D17685:D17689)</f>
        <v>11</v>
      </c>
      <c r="L17685">
        <f>AVERAGE(D17685:D17704)</f>
        <v>11</v>
      </c>
      <c r="M17685">
        <f>K17685-L17685</f>
        <v>0</v>
      </c>
      <c r="N17685" t="str">
        <f>IF(K17685&gt;L17685,"HIGH ZONE BIAS",IF(K17685&lt;L17685,"LOW ZONE BIAS","EQUILIBRIUM"))</f>
        <v>EQUILIBRIUM</v>
      </c>
    </row>
    <row r="17686">
      <c r="A17686">
        <v>9868</v>
      </c>
      <c r="B17686" t="str">
        <v>2010-07-22</v>
      </c>
      <c r="C17686" t="str">
        <v>Evening</v>
      </c>
      <c r="D17686">
        <v>14</v>
      </c>
      <c r="E17686" t="str">
        <f>IF(MOD(D17686,2)=0,"EVEN","ODD")</f>
        <v>EVEN</v>
      </c>
      <c r="F17686" t="str">
        <f>IF(D17686&lt;=18,"LOW (1-18)","HIGH (19-36)")</f>
        <v>LOW (1-18)</v>
      </c>
      <c r="G17686">
        <f>INT((D17686-1)/6)+1</f>
        <v>3</v>
      </c>
      <c r="H17686">
        <f>MOD(D17686-1,6)+1</f>
        <v>2</v>
      </c>
      <c r="I17686">
        <f>37-D17686</f>
        <v>23</v>
      </c>
      <c r="J17686">
        <f>ABS(D17686-D17687)</f>
        <v>9</v>
      </c>
      <c r="K17686">
        <f>AVERAGE(D17686:D17690)</f>
        <v>14</v>
      </c>
      <c r="L17686">
        <f>AVERAGE(D17686:D17705)</f>
        <v>14</v>
      </c>
      <c r="M17686">
        <f>K17686-L17686</f>
        <v>0</v>
      </c>
      <c r="N17686" t="str">
        <f>IF(K17686&gt;L17686,"HIGH ZONE BIAS",IF(K17686&lt;L17686,"LOW ZONE BIAS","EQUILIBRIUM"))</f>
        <v>EQUILIBRIUM</v>
      </c>
    </row>
    <row r="17687">
      <c r="A17687">
        <v>9867</v>
      </c>
      <c r="B17687" t="str">
        <v>2010-07-22</v>
      </c>
      <c r="C17687" t="str">
        <v>Midday</v>
      </c>
      <c r="D17687">
        <v>5</v>
      </c>
      <c r="E17687" t="str">
        <f>IF(MOD(D17687,2)=0,"EVEN","ODD")</f>
        <v>ODD</v>
      </c>
      <c r="F17687" t="str">
        <f>IF(D17687&lt;=18,"LOW (1-18)","HIGH (19-36)")</f>
        <v>LOW (1-18)</v>
      </c>
      <c r="G17687">
        <f>INT((D17687-1)/6)+1</f>
        <v>1</v>
      </c>
      <c r="H17687">
        <f>MOD(D17687-1,6)+1</f>
        <v>5</v>
      </c>
      <c r="I17687">
        <f>37-D17687</f>
        <v>32</v>
      </c>
      <c r="J17687">
        <f>ABS(D17687-D17688)</f>
        <v>2</v>
      </c>
      <c r="K17687">
        <f>AVERAGE(D17687:D17691)</f>
        <v>5</v>
      </c>
      <c r="L17687">
        <f>AVERAGE(D17687:D17706)</f>
        <v>5</v>
      </c>
      <c r="M17687">
        <f>K17687-L17687</f>
        <v>0</v>
      </c>
      <c r="N17687" t="str">
        <f>IF(K17687&gt;L17687,"HIGH ZONE BIAS",IF(K17687&lt;L17687,"LOW ZONE BIAS","EQUILIBRIUM"))</f>
        <v>EQUILIBRIUM</v>
      </c>
    </row>
    <row r="17688">
      <c r="A17688">
        <v>9866</v>
      </c>
      <c r="B17688" t="str">
        <v>2010-07-21</v>
      </c>
      <c r="C17688" t="str">
        <v>Evening</v>
      </c>
      <c r="D17688">
        <v>3</v>
      </c>
      <c r="E17688" t="str">
        <f>IF(MOD(D17688,2)=0,"EVEN","ODD")</f>
        <v>ODD</v>
      </c>
      <c r="F17688" t="str">
        <f>IF(D17688&lt;=18,"LOW (1-18)","HIGH (19-36)")</f>
        <v>LOW (1-18)</v>
      </c>
      <c r="G17688">
        <f>INT((D17688-1)/6)+1</f>
        <v>1</v>
      </c>
      <c r="H17688">
        <f>MOD(D17688-1,6)+1</f>
        <v>3</v>
      </c>
      <c r="I17688">
        <f>37-D17688</f>
        <v>34</v>
      </c>
      <c r="J17688">
        <f>ABS(D17688-D17689)</f>
        <v>23</v>
      </c>
      <c r="K17688">
        <f>AVERAGE(D17688:D17692)</f>
        <v>3</v>
      </c>
      <c r="L17688">
        <f>AVERAGE(D17688:D17707)</f>
        <v>3</v>
      </c>
      <c r="M17688">
        <f>K17688-L17688</f>
        <v>0</v>
      </c>
      <c r="N17688" t="str">
        <f>IF(K17688&gt;L17688,"HIGH ZONE BIAS",IF(K17688&lt;L17688,"LOW ZONE BIAS","EQUILIBRIUM"))</f>
        <v>EQUILIBRIUM</v>
      </c>
    </row>
    <row r="17689">
      <c r="A17689">
        <v>9865</v>
      </c>
      <c r="B17689" t="str">
        <v>2010-07-21</v>
      </c>
      <c r="C17689" t="str">
        <v>Midday</v>
      </c>
      <c r="D17689">
        <v>26</v>
      </c>
      <c r="E17689" t="str">
        <f>IF(MOD(D17689,2)=0,"EVEN","ODD")</f>
        <v>EVEN</v>
      </c>
      <c r="F17689" t="str">
        <f>IF(D17689&lt;=18,"LOW (1-18)","HIGH (19-36)")</f>
        <v>HIGH (19-36)</v>
      </c>
      <c r="G17689">
        <f>INT((D17689-1)/6)+1</f>
        <v>5</v>
      </c>
      <c r="H17689">
        <f>MOD(D17689-1,6)+1</f>
        <v>2</v>
      </c>
      <c r="I17689">
        <f>37-D17689</f>
        <v>11</v>
      </c>
      <c r="J17689">
        <f>ABS(D17689-D17690)</f>
        <v>13</v>
      </c>
      <c r="K17689">
        <f>AVERAGE(D17689:D17693)</f>
        <v>26</v>
      </c>
      <c r="L17689">
        <f>AVERAGE(D17689:D17708)</f>
        <v>26</v>
      </c>
      <c r="M17689">
        <f>K17689-L17689</f>
        <v>0</v>
      </c>
      <c r="N17689" t="str">
        <f>IF(K17689&gt;L17689,"HIGH ZONE BIAS",IF(K17689&lt;L17689,"LOW ZONE BIAS","EQUILIBRIUM"))</f>
        <v>EQUILIBRIUM</v>
      </c>
    </row>
    <row r="17690">
      <c r="A17690">
        <v>9864</v>
      </c>
      <c r="B17690" t="str">
        <v>2010-07-20</v>
      </c>
      <c r="C17690" t="str">
        <v>Evening</v>
      </c>
      <c r="D17690">
        <v>13</v>
      </c>
      <c r="E17690" t="str">
        <f>IF(MOD(D17690,2)=0,"EVEN","ODD")</f>
        <v>ODD</v>
      </c>
      <c r="F17690" t="str">
        <f>IF(D17690&lt;=18,"LOW (1-18)","HIGH (19-36)")</f>
        <v>LOW (1-18)</v>
      </c>
      <c r="G17690">
        <f>INT((D17690-1)/6)+1</f>
        <v>3</v>
      </c>
      <c r="H17690">
        <f>MOD(D17690-1,6)+1</f>
        <v>1</v>
      </c>
      <c r="I17690">
        <f>37-D17690</f>
        <v>24</v>
      </c>
      <c r="J17690">
        <f>ABS(D17690-D17691)</f>
        <v>13</v>
      </c>
      <c r="K17690">
        <f>AVERAGE(D17690:D17694)</f>
        <v>13</v>
      </c>
      <c r="L17690">
        <f>AVERAGE(D17690:D17709)</f>
        <v>13</v>
      </c>
      <c r="M17690">
        <f>K17690-L17690</f>
        <v>0</v>
      </c>
      <c r="N17690" t="str">
        <f>IF(K17690&gt;L17690,"HIGH ZONE BIAS",IF(K17690&lt;L17690,"LOW ZONE BIAS","EQUILIBRIUM"))</f>
        <v>EQUILIBRIUM</v>
      </c>
    </row>
    <row r="17691">
      <c r="A17691">
        <v>9863</v>
      </c>
      <c r="B17691" t="str">
        <v>2010-07-20</v>
      </c>
      <c r="C17691" t="str">
        <v>Midday</v>
      </c>
      <c r="D17691">
        <v>26</v>
      </c>
      <c r="E17691" t="str">
        <f>IF(MOD(D17691,2)=0,"EVEN","ODD")</f>
        <v>EVEN</v>
      </c>
      <c r="F17691" t="str">
        <f>IF(D17691&lt;=18,"LOW (1-18)","HIGH (19-36)")</f>
        <v>HIGH (19-36)</v>
      </c>
      <c r="G17691">
        <f>INT((D17691-1)/6)+1</f>
        <v>5</v>
      </c>
      <c r="H17691">
        <f>MOD(D17691-1,6)+1</f>
        <v>2</v>
      </c>
      <c r="I17691">
        <f>37-D17691</f>
        <v>11</v>
      </c>
      <c r="J17691">
        <f>ABS(D17691-D17692)</f>
        <v>13</v>
      </c>
      <c r="K17691">
        <f>AVERAGE(D17691:D17695)</f>
        <v>26</v>
      </c>
      <c r="L17691">
        <f>AVERAGE(D17691:D17710)</f>
        <v>26</v>
      </c>
      <c r="M17691">
        <f>K17691-L17691</f>
        <v>0</v>
      </c>
      <c r="N17691" t="str">
        <f>IF(K17691&gt;L17691,"HIGH ZONE BIAS",IF(K17691&lt;L17691,"LOW ZONE BIAS","EQUILIBRIUM"))</f>
        <v>EQUILIBRIUM</v>
      </c>
    </row>
    <row r="17692">
      <c r="A17692">
        <v>9862</v>
      </c>
      <c r="B17692" t="str">
        <v>2010-07-19</v>
      </c>
      <c r="C17692" t="str">
        <v>Evening</v>
      </c>
      <c r="D17692">
        <v>13</v>
      </c>
      <c r="E17692" t="str">
        <f>IF(MOD(D17692,2)=0,"EVEN","ODD")</f>
        <v>ODD</v>
      </c>
      <c r="F17692" t="str">
        <f>IF(D17692&lt;=18,"LOW (1-18)","HIGH (19-36)")</f>
        <v>LOW (1-18)</v>
      </c>
      <c r="G17692">
        <f>INT((D17692-1)/6)+1</f>
        <v>3</v>
      </c>
      <c r="H17692">
        <f>MOD(D17692-1,6)+1</f>
        <v>1</v>
      </c>
      <c r="I17692">
        <f>37-D17692</f>
        <v>24</v>
      </c>
      <c r="J17692">
        <f>ABS(D17692-D17693)</f>
        <v>0</v>
      </c>
      <c r="K17692">
        <f>AVERAGE(D17692:D17696)</f>
        <v>13</v>
      </c>
      <c r="L17692">
        <f>AVERAGE(D17692:D17711)</f>
        <v>13</v>
      </c>
      <c r="M17692">
        <f>K17692-L17692</f>
        <v>0</v>
      </c>
      <c r="N17692" t="str">
        <f>IF(K17692&gt;L17692,"HIGH ZONE BIAS",IF(K17692&lt;L17692,"LOW ZONE BIAS","EQUILIBRIUM"))</f>
        <v>EQUILIBRIUM</v>
      </c>
    </row>
    <row r="17693">
      <c r="A17693">
        <v>9861</v>
      </c>
      <c r="B17693" t="str">
        <v>2010-07-19</v>
      </c>
      <c r="C17693" t="str">
        <v>Midday</v>
      </c>
      <c r="D17693">
        <v>13</v>
      </c>
      <c r="E17693" t="str">
        <f>IF(MOD(D17693,2)=0,"EVEN","ODD")</f>
        <v>ODD</v>
      </c>
      <c r="F17693" t="str">
        <f>IF(D17693&lt;=18,"LOW (1-18)","HIGH (19-36)")</f>
        <v>LOW (1-18)</v>
      </c>
      <c r="G17693">
        <f>INT((D17693-1)/6)+1</f>
        <v>3</v>
      </c>
      <c r="H17693">
        <f>MOD(D17693-1,6)+1</f>
        <v>1</v>
      </c>
      <c r="I17693">
        <f>37-D17693</f>
        <v>24</v>
      </c>
      <c r="J17693">
        <f>ABS(D17693-D17694)</f>
        <v>17</v>
      </c>
      <c r="K17693">
        <f>AVERAGE(D17693:D17697)</f>
        <v>13</v>
      </c>
      <c r="L17693">
        <f>AVERAGE(D17693:D17712)</f>
        <v>13</v>
      </c>
      <c r="M17693">
        <f>K17693-L17693</f>
        <v>0</v>
      </c>
      <c r="N17693" t="str">
        <f>IF(K17693&gt;L17693,"HIGH ZONE BIAS",IF(K17693&lt;L17693,"LOW ZONE BIAS","EQUILIBRIUM"))</f>
        <v>EQUILIBRIUM</v>
      </c>
    </row>
    <row r="17694">
      <c r="A17694">
        <v>9860</v>
      </c>
      <c r="B17694" t="str">
        <v>2010-07-17</v>
      </c>
      <c r="C17694" t="str">
        <v>Evening</v>
      </c>
      <c r="D17694">
        <v>30</v>
      </c>
      <c r="E17694" t="str">
        <f>IF(MOD(D17694,2)=0,"EVEN","ODD")</f>
        <v>EVEN</v>
      </c>
      <c r="F17694" t="str">
        <f>IF(D17694&lt;=18,"LOW (1-18)","HIGH (19-36)")</f>
        <v>HIGH (19-36)</v>
      </c>
      <c r="G17694">
        <f>INT((D17694-1)/6)+1</f>
        <v>5</v>
      </c>
      <c r="H17694">
        <f>MOD(D17694-1,6)+1</f>
        <v>6</v>
      </c>
      <c r="I17694">
        <f>37-D17694</f>
        <v>7</v>
      </c>
      <c r="J17694">
        <f>ABS(D17694-D17695)</f>
        <v>3</v>
      </c>
      <c r="K17694">
        <f>AVERAGE(D17694:D17698)</f>
        <v>30</v>
      </c>
      <c r="L17694">
        <f>AVERAGE(D17694:D17713)</f>
        <v>30</v>
      </c>
      <c r="M17694">
        <f>K17694-L17694</f>
        <v>0</v>
      </c>
      <c r="N17694" t="str">
        <f>IF(K17694&gt;L17694,"HIGH ZONE BIAS",IF(K17694&lt;L17694,"LOW ZONE BIAS","EQUILIBRIUM"))</f>
        <v>EQUILIBRIUM</v>
      </c>
    </row>
    <row r="17695">
      <c r="A17695">
        <v>9859</v>
      </c>
      <c r="B17695" t="str">
        <v>2010-07-17</v>
      </c>
      <c r="C17695" t="str">
        <v>Midday</v>
      </c>
      <c r="D17695">
        <v>27</v>
      </c>
      <c r="E17695" t="str">
        <f>IF(MOD(D17695,2)=0,"EVEN","ODD")</f>
        <v>ODD</v>
      </c>
      <c r="F17695" t="str">
        <f>IF(D17695&lt;=18,"LOW (1-18)","HIGH (19-36)")</f>
        <v>HIGH (19-36)</v>
      </c>
      <c r="G17695">
        <f>INT((D17695-1)/6)+1</f>
        <v>5</v>
      </c>
      <c r="H17695">
        <f>MOD(D17695-1,6)+1</f>
        <v>3</v>
      </c>
      <c r="I17695">
        <f>37-D17695</f>
        <v>10</v>
      </c>
      <c r="J17695">
        <f>ABS(D17695-D17696)</f>
        <v>7</v>
      </c>
      <c r="K17695">
        <f>AVERAGE(D17695:D17699)</f>
        <v>27</v>
      </c>
      <c r="L17695">
        <f>AVERAGE(D17695:D17714)</f>
        <v>27</v>
      </c>
      <c r="M17695">
        <f>K17695-L17695</f>
        <v>0</v>
      </c>
      <c r="N17695" t="str">
        <f>IF(K17695&gt;L17695,"HIGH ZONE BIAS",IF(K17695&lt;L17695,"LOW ZONE BIAS","EQUILIBRIUM"))</f>
        <v>EQUILIBRIUM</v>
      </c>
    </row>
    <row r="17696">
      <c r="A17696">
        <v>9858</v>
      </c>
      <c r="B17696" t="str">
        <v>2010-07-16</v>
      </c>
      <c r="C17696" t="str">
        <v>Evening</v>
      </c>
      <c r="D17696">
        <v>34</v>
      </c>
      <c r="E17696" t="str">
        <f>IF(MOD(D17696,2)=0,"EVEN","ODD")</f>
        <v>EVEN</v>
      </c>
      <c r="F17696" t="str">
        <f>IF(D17696&lt;=18,"LOW (1-18)","HIGH (19-36)")</f>
        <v>HIGH (19-36)</v>
      </c>
      <c r="G17696">
        <f>INT((D17696-1)/6)+1</f>
        <v>6</v>
      </c>
      <c r="H17696">
        <f>MOD(D17696-1,6)+1</f>
        <v>4</v>
      </c>
      <c r="I17696">
        <f>37-D17696</f>
        <v>3</v>
      </c>
      <c r="J17696">
        <f>ABS(D17696-D17697)</f>
        <v>23</v>
      </c>
      <c r="K17696">
        <f>AVERAGE(D17696:D17700)</f>
        <v>34</v>
      </c>
      <c r="L17696">
        <f>AVERAGE(D17696:D17715)</f>
        <v>34</v>
      </c>
      <c r="M17696">
        <f>K17696-L17696</f>
        <v>0</v>
      </c>
      <c r="N17696" t="str">
        <f>IF(K17696&gt;L17696,"HIGH ZONE BIAS",IF(K17696&lt;L17696,"LOW ZONE BIAS","EQUILIBRIUM"))</f>
        <v>EQUILIBRIUM</v>
      </c>
    </row>
    <row r="17697">
      <c r="A17697">
        <v>9857</v>
      </c>
      <c r="B17697" t="str">
        <v>2010-07-16</v>
      </c>
      <c r="C17697" t="str">
        <v>Midday</v>
      </c>
      <c r="D17697">
        <v>11</v>
      </c>
      <c r="E17697" t="str">
        <f>IF(MOD(D17697,2)=0,"EVEN","ODD")</f>
        <v>ODD</v>
      </c>
      <c r="F17697" t="str">
        <f>IF(D17697&lt;=18,"LOW (1-18)","HIGH (19-36)")</f>
        <v>LOW (1-18)</v>
      </c>
      <c r="G17697">
        <f>INT((D17697-1)/6)+1</f>
        <v>2</v>
      </c>
      <c r="H17697">
        <f>MOD(D17697-1,6)+1</f>
        <v>5</v>
      </c>
      <c r="I17697">
        <f>37-D17697</f>
        <v>26</v>
      </c>
      <c r="J17697">
        <f>ABS(D17697-D17698)</f>
        <v>14</v>
      </c>
      <c r="K17697">
        <f>AVERAGE(D17697:D17701)</f>
        <v>11</v>
      </c>
      <c r="L17697">
        <f>AVERAGE(D17697:D17716)</f>
        <v>11</v>
      </c>
      <c r="M17697">
        <f>K17697-L17697</f>
        <v>0</v>
      </c>
      <c r="N17697" t="str">
        <f>IF(K17697&gt;L17697,"HIGH ZONE BIAS",IF(K17697&lt;L17697,"LOW ZONE BIAS","EQUILIBRIUM"))</f>
        <v>EQUILIBRIUM</v>
      </c>
    </row>
    <row r="17698">
      <c r="A17698">
        <v>9856</v>
      </c>
      <c r="B17698" t="str">
        <v>2010-07-15</v>
      </c>
      <c r="C17698" t="str">
        <v>Evening</v>
      </c>
      <c r="D17698">
        <v>25</v>
      </c>
      <c r="E17698" t="str">
        <f>IF(MOD(D17698,2)=0,"EVEN","ODD")</f>
        <v>ODD</v>
      </c>
      <c r="F17698" t="str">
        <f>IF(D17698&lt;=18,"LOW (1-18)","HIGH (19-36)")</f>
        <v>HIGH (19-36)</v>
      </c>
      <c r="G17698">
        <f>INT((D17698-1)/6)+1</f>
        <v>5</v>
      </c>
      <c r="H17698">
        <f>MOD(D17698-1,6)+1</f>
        <v>1</v>
      </c>
      <c r="I17698">
        <f>37-D17698</f>
        <v>12</v>
      </c>
      <c r="J17698">
        <f>ABS(D17698-D17699)</f>
        <v>0</v>
      </c>
      <c r="K17698">
        <f>AVERAGE(D17698:D17702)</f>
        <v>25</v>
      </c>
      <c r="L17698">
        <f>AVERAGE(D17698:D17717)</f>
        <v>25</v>
      </c>
      <c r="M17698">
        <f>K17698-L17698</f>
        <v>0</v>
      </c>
      <c r="N17698" t="str">
        <f>IF(K17698&gt;L17698,"HIGH ZONE BIAS",IF(K17698&lt;L17698,"LOW ZONE BIAS","EQUILIBRIUM"))</f>
        <v>EQUILIBRIUM</v>
      </c>
    </row>
    <row r="17699">
      <c r="A17699">
        <v>9855</v>
      </c>
      <c r="B17699" t="str">
        <v>2010-07-15</v>
      </c>
      <c r="C17699" t="str">
        <v>Midday</v>
      </c>
      <c r="D17699">
        <v>25</v>
      </c>
      <c r="E17699" t="str">
        <f>IF(MOD(D17699,2)=0,"EVEN","ODD")</f>
        <v>ODD</v>
      </c>
      <c r="F17699" t="str">
        <f>IF(D17699&lt;=18,"LOW (1-18)","HIGH (19-36)")</f>
        <v>HIGH (19-36)</v>
      </c>
      <c r="G17699">
        <f>INT((D17699-1)/6)+1</f>
        <v>5</v>
      </c>
      <c r="H17699">
        <f>MOD(D17699-1,6)+1</f>
        <v>1</v>
      </c>
      <c r="I17699">
        <f>37-D17699</f>
        <v>12</v>
      </c>
      <c r="J17699">
        <f>ABS(D17699-D17700)</f>
        <v>11</v>
      </c>
      <c r="K17699">
        <f>AVERAGE(D17699:D17703)</f>
        <v>25</v>
      </c>
      <c r="L17699">
        <f>AVERAGE(D17699:D17718)</f>
        <v>25</v>
      </c>
      <c r="M17699">
        <f>K17699-L17699</f>
        <v>0</v>
      </c>
      <c r="N17699" t="str">
        <f>IF(K17699&gt;L17699,"HIGH ZONE BIAS",IF(K17699&lt;L17699,"LOW ZONE BIAS","EQUILIBRIUM"))</f>
        <v>EQUILIBRIUM</v>
      </c>
    </row>
    <row r="17700">
      <c r="A17700">
        <v>9854</v>
      </c>
      <c r="B17700" t="str">
        <v>2010-07-14</v>
      </c>
      <c r="C17700" t="str">
        <v>Evening</v>
      </c>
      <c r="D17700">
        <v>36</v>
      </c>
      <c r="E17700" t="str">
        <f>IF(MOD(D17700,2)=0,"EVEN","ODD")</f>
        <v>EVEN</v>
      </c>
      <c r="F17700" t="str">
        <f>IF(D17700&lt;=18,"LOW (1-18)","HIGH (19-36)")</f>
        <v>HIGH (19-36)</v>
      </c>
      <c r="G17700">
        <f>INT((D17700-1)/6)+1</f>
        <v>6</v>
      </c>
      <c r="H17700">
        <f>MOD(D17700-1,6)+1</f>
        <v>6</v>
      </c>
      <c r="I17700">
        <f>37-D17700</f>
        <v>1</v>
      </c>
      <c r="J17700">
        <f>ABS(D17700-D17701)</f>
        <v>30</v>
      </c>
      <c r="K17700">
        <f>AVERAGE(D17700:D17704)</f>
        <v>36</v>
      </c>
      <c r="L17700">
        <f>AVERAGE(D17700:D17719)</f>
        <v>36</v>
      </c>
      <c r="M17700">
        <f>K17700-L17700</f>
        <v>0</v>
      </c>
      <c r="N17700" t="str">
        <f>IF(K17700&gt;L17700,"HIGH ZONE BIAS",IF(K17700&lt;L17700,"LOW ZONE BIAS","EQUILIBRIUM"))</f>
        <v>EQUILIBRIUM</v>
      </c>
    </row>
    <row r="17701">
      <c r="A17701">
        <v>9853</v>
      </c>
      <c r="B17701" t="str">
        <v>2010-07-14</v>
      </c>
      <c r="C17701" t="str">
        <v>Midday</v>
      </c>
      <c r="D17701">
        <v>6</v>
      </c>
      <c r="E17701" t="str">
        <f>IF(MOD(D17701,2)=0,"EVEN","ODD")</f>
        <v>EVEN</v>
      </c>
      <c r="F17701" t="str">
        <f>IF(D17701&lt;=18,"LOW (1-18)","HIGH (19-36)")</f>
        <v>LOW (1-18)</v>
      </c>
      <c r="G17701">
        <f>INT((D17701-1)/6)+1</f>
        <v>1</v>
      </c>
      <c r="H17701">
        <f>MOD(D17701-1,6)+1</f>
        <v>6</v>
      </c>
      <c r="I17701">
        <f>37-D17701</f>
        <v>31</v>
      </c>
      <c r="J17701">
        <f>ABS(D17701-D17702)</f>
        <v>18</v>
      </c>
      <c r="K17701">
        <f>AVERAGE(D17701:D17705)</f>
        <v>6</v>
      </c>
      <c r="L17701">
        <f>AVERAGE(D17701:D17720)</f>
        <v>6</v>
      </c>
      <c r="M17701">
        <f>K17701-L17701</f>
        <v>0</v>
      </c>
      <c r="N17701" t="str">
        <f>IF(K17701&gt;L17701,"HIGH ZONE BIAS",IF(K17701&lt;L17701,"LOW ZONE BIAS","EQUILIBRIUM"))</f>
        <v>EQUILIBRIUM</v>
      </c>
    </row>
    <row r="17702">
      <c r="A17702">
        <v>9852</v>
      </c>
      <c r="B17702" t="str">
        <v>2010-07-13</v>
      </c>
      <c r="C17702" t="str">
        <v>Evening</v>
      </c>
      <c r="D17702">
        <v>24</v>
      </c>
      <c r="E17702" t="str">
        <f>IF(MOD(D17702,2)=0,"EVEN","ODD")</f>
        <v>EVEN</v>
      </c>
      <c r="F17702" t="str">
        <f>IF(D17702&lt;=18,"LOW (1-18)","HIGH (19-36)")</f>
        <v>HIGH (19-36)</v>
      </c>
      <c r="G17702">
        <f>INT((D17702-1)/6)+1</f>
        <v>4</v>
      </c>
      <c r="H17702">
        <f>MOD(D17702-1,6)+1</f>
        <v>6</v>
      </c>
      <c r="I17702">
        <f>37-D17702</f>
        <v>13</v>
      </c>
      <c r="J17702">
        <f>ABS(D17702-D17703)</f>
        <v>8</v>
      </c>
      <c r="K17702">
        <f>AVERAGE(D17702:D17706)</f>
        <v>24</v>
      </c>
      <c r="L17702">
        <f>AVERAGE(D17702:D17721)</f>
        <v>24</v>
      </c>
      <c r="M17702">
        <f>K17702-L17702</f>
        <v>0</v>
      </c>
      <c r="N17702" t="str">
        <f>IF(K17702&gt;L17702,"HIGH ZONE BIAS",IF(K17702&lt;L17702,"LOW ZONE BIAS","EQUILIBRIUM"))</f>
        <v>EQUILIBRIUM</v>
      </c>
    </row>
    <row r="17703">
      <c r="A17703">
        <v>9851</v>
      </c>
      <c r="B17703" t="str">
        <v>2010-07-13</v>
      </c>
      <c r="C17703" t="str">
        <v>Midday</v>
      </c>
      <c r="D17703">
        <v>32</v>
      </c>
      <c r="E17703" t="str">
        <f>IF(MOD(D17703,2)=0,"EVEN","ODD")</f>
        <v>EVEN</v>
      </c>
      <c r="F17703" t="str">
        <f>IF(D17703&lt;=18,"LOW (1-18)","HIGH (19-36)")</f>
        <v>HIGH (19-36)</v>
      </c>
      <c r="G17703">
        <f>INT((D17703-1)/6)+1</f>
        <v>6</v>
      </c>
      <c r="H17703">
        <f>MOD(D17703-1,6)+1</f>
        <v>2</v>
      </c>
      <c r="I17703">
        <f>37-D17703</f>
        <v>5</v>
      </c>
      <c r="J17703">
        <f>ABS(D17703-D17704)</f>
        <v>15</v>
      </c>
      <c r="K17703">
        <f>AVERAGE(D17703:D17707)</f>
        <v>32</v>
      </c>
      <c r="L17703">
        <f>AVERAGE(D17703:D17722)</f>
        <v>32</v>
      </c>
      <c r="M17703">
        <f>K17703-L17703</f>
        <v>0</v>
      </c>
      <c r="N17703" t="str">
        <f>IF(K17703&gt;L17703,"HIGH ZONE BIAS",IF(K17703&lt;L17703,"LOW ZONE BIAS","EQUILIBRIUM"))</f>
        <v>EQUILIBRIUM</v>
      </c>
    </row>
    <row r="17704">
      <c r="A17704">
        <v>9850</v>
      </c>
      <c r="B17704" t="str">
        <v>2010-07-12</v>
      </c>
      <c r="C17704" t="str">
        <v>Evening</v>
      </c>
      <c r="D17704">
        <v>17</v>
      </c>
      <c r="E17704" t="str">
        <f>IF(MOD(D17704,2)=0,"EVEN","ODD")</f>
        <v>ODD</v>
      </c>
      <c r="F17704" t="str">
        <f>IF(D17704&lt;=18,"LOW (1-18)","HIGH (19-36)")</f>
        <v>LOW (1-18)</v>
      </c>
      <c r="G17704">
        <f>INT((D17704-1)/6)+1</f>
        <v>3</v>
      </c>
      <c r="H17704">
        <f>MOD(D17704-1,6)+1</f>
        <v>5</v>
      </c>
      <c r="I17704">
        <f>37-D17704</f>
        <v>20</v>
      </c>
      <c r="J17704">
        <f>ABS(D17704-D17705)</f>
        <v>6</v>
      </c>
      <c r="K17704">
        <f>AVERAGE(D17704:D17708)</f>
        <v>17</v>
      </c>
      <c r="L17704">
        <f>AVERAGE(D17704:D17723)</f>
        <v>17</v>
      </c>
      <c r="M17704">
        <f>K17704-L17704</f>
        <v>0</v>
      </c>
      <c r="N17704" t="str">
        <f>IF(K17704&gt;L17704,"HIGH ZONE BIAS",IF(K17704&lt;L17704,"LOW ZONE BIAS","EQUILIBRIUM"))</f>
        <v>EQUILIBRIUM</v>
      </c>
    </row>
    <row r="17705">
      <c r="A17705">
        <v>9849</v>
      </c>
      <c r="B17705" t="str">
        <v>2010-07-12</v>
      </c>
      <c r="C17705" t="str">
        <v>Midday</v>
      </c>
      <c r="D17705">
        <v>11</v>
      </c>
      <c r="E17705" t="str">
        <f>IF(MOD(D17705,2)=0,"EVEN","ODD")</f>
        <v>ODD</v>
      </c>
      <c r="F17705" t="str">
        <f>IF(D17705&lt;=18,"LOW (1-18)","HIGH (19-36)")</f>
        <v>LOW (1-18)</v>
      </c>
      <c r="G17705">
        <f>INT((D17705-1)/6)+1</f>
        <v>2</v>
      </c>
      <c r="H17705">
        <f>MOD(D17705-1,6)+1</f>
        <v>5</v>
      </c>
      <c r="I17705">
        <f>37-D17705</f>
        <v>26</v>
      </c>
      <c r="J17705">
        <f>ABS(D17705-D17706)</f>
        <v>0</v>
      </c>
      <c r="K17705">
        <f>AVERAGE(D17705:D17709)</f>
        <v>11</v>
      </c>
      <c r="L17705">
        <f>AVERAGE(D17705:D17724)</f>
        <v>11</v>
      </c>
      <c r="M17705">
        <f>K17705-L17705</f>
        <v>0</v>
      </c>
      <c r="N17705" t="str">
        <f>IF(K17705&gt;L17705,"HIGH ZONE BIAS",IF(K17705&lt;L17705,"LOW ZONE BIAS","EQUILIBRIUM"))</f>
        <v>EQUILIBRIUM</v>
      </c>
    </row>
    <row r="17706">
      <c r="A17706">
        <v>9848</v>
      </c>
      <c r="B17706" t="str">
        <v>2010-07-10</v>
      </c>
      <c r="C17706" t="str">
        <v>Evening</v>
      </c>
      <c r="D17706">
        <v>11</v>
      </c>
      <c r="E17706" t="str">
        <f>IF(MOD(D17706,2)=0,"EVEN","ODD")</f>
        <v>ODD</v>
      </c>
      <c r="F17706" t="str">
        <f>IF(D17706&lt;=18,"LOW (1-18)","HIGH (19-36)")</f>
        <v>LOW (1-18)</v>
      </c>
      <c r="G17706">
        <f>INT((D17706-1)/6)+1</f>
        <v>2</v>
      </c>
      <c r="H17706">
        <f>MOD(D17706-1,6)+1</f>
        <v>5</v>
      </c>
      <c r="I17706">
        <f>37-D17706</f>
        <v>26</v>
      </c>
      <c r="J17706">
        <f>ABS(D17706-D17707)</f>
        <v>22</v>
      </c>
      <c r="K17706">
        <f>AVERAGE(D17706:D17710)</f>
        <v>11</v>
      </c>
      <c r="L17706">
        <f>AVERAGE(D17706:D17725)</f>
        <v>11</v>
      </c>
      <c r="M17706">
        <f>K17706-L17706</f>
        <v>0</v>
      </c>
      <c r="N17706" t="str">
        <f>IF(K17706&gt;L17706,"HIGH ZONE BIAS",IF(K17706&lt;L17706,"LOW ZONE BIAS","EQUILIBRIUM"))</f>
        <v>EQUILIBRIUM</v>
      </c>
    </row>
    <row r="17707">
      <c r="A17707">
        <v>9847</v>
      </c>
      <c r="B17707" t="str">
        <v>2010-07-10</v>
      </c>
      <c r="C17707" t="str">
        <v>Midday</v>
      </c>
      <c r="D17707">
        <v>33</v>
      </c>
      <c r="E17707" t="str">
        <f>IF(MOD(D17707,2)=0,"EVEN","ODD")</f>
        <v>ODD</v>
      </c>
      <c r="F17707" t="str">
        <f>IF(D17707&lt;=18,"LOW (1-18)","HIGH (19-36)")</f>
        <v>HIGH (19-36)</v>
      </c>
      <c r="G17707">
        <f>INT((D17707-1)/6)+1</f>
        <v>6</v>
      </c>
      <c r="H17707">
        <f>MOD(D17707-1,6)+1</f>
        <v>3</v>
      </c>
      <c r="I17707">
        <f>37-D17707</f>
        <v>4</v>
      </c>
      <c r="J17707">
        <f>ABS(D17707-D17708)</f>
        <v>1</v>
      </c>
      <c r="K17707">
        <f>AVERAGE(D17707:D17711)</f>
        <v>33</v>
      </c>
      <c r="L17707">
        <f>AVERAGE(D17707:D17726)</f>
        <v>33</v>
      </c>
      <c r="M17707">
        <f>K17707-L17707</f>
        <v>0</v>
      </c>
      <c r="N17707" t="str">
        <f>IF(K17707&gt;L17707,"HIGH ZONE BIAS",IF(K17707&lt;L17707,"LOW ZONE BIAS","EQUILIBRIUM"))</f>
        <v>EQUILIBRIUM</v>
      </c>
    </row>
    <row r="17708">
      <c r="A17708">
        <v>9846</v>
      </c>
      <c r="B17708" t="str">
        <v>2010-07-09</v>
      </c>
      <c r="C17708" t="str">
        <v>Evening</v>
      </c>
      <c r="D17708">
        <v>34</v>
      </c>
      <c r="E17708" t="str">
        <f>IF(MOD(D17708,2)=0,"EVEN","ODD")</f>
        <v>EVEN</v>
      </c>
      <c r="F17708" t="str">
        <f>IF(D17708&lt;=18,"LOW (1-18)","HIGH (19-36)")</f>
        <v>HIGH (19-36)</v>
      </c>
      <c r="G17708">
        <f>INT((D17708-1)/6)+1</f>
        <v>6</v>
      </c>
      <c r="H17708">
        <f>MOD(D17708-1,6)+1</f>
        <v>4</v>
      </c>
      <c r="I17708">
        <f>37-D17708</f>
        <v>3</v>
      </c>
      <c r="J17708">
        <f>ABS(D17708-D17709)</f>
        <v>5</v>
      </c>
      <c r="K17708">
        <f>AVERAGE(D17708:D17712)</f>
        <v>34</v>
      </c>
      <c r="L17708">
        <f>AVERAGE(D17708:D17727)</f>
        <v>34</v>
      </c>
      <c r="M17708">
        <f>K17708-L17708</f>
        <v>0</v>
      </c>
      <c r="N17708" t="str">
        <f>IF(K17708&gt;L17708,"HIGH ZONE BIAS",IF(K17708&lt;L17708,"LOW ZONE BIAS","EQUILIBRIUM"))</f>
        <v>EQUILIBRIUM</v>
      </c>
    </row>
    <row r="17709">
      <c r="A17709">
        <v>9845</v>
      </c>
      <c r="B17709" t="str">
        <v>2010-07-09</v>
      </c>
      <c r="C17709" t="str">
        <v>Midday</v>
      </c>
      <c r="D17709">
        <v>29</v>
      </c>
      <c r="E17709" t="str">
        <f>IF(MOD(D17709,2)=0,"EVEN","ODD")</f>
        <v>ODD</v>
      </c>
      <c r="F17709" t="str">
        <f>IF(D17709&lt;=18,"LOW (1-18)","HIGH (19-36)")</f>
        <v>HIGH (19-36)</v>
      </c>
      <c r="G17709">
        <f>INT((D17709-1)/6)+1</f>
        <v>5</v>
      </c>
      <c r="H17709">
        <f>MOD(D17709-1,6)+1</f>
        <v>5</v>
      </c>
      <c r="I17709">
        <f>37-D17709</f>
        <v>8</v>
      </c>
      <c r="J17709">
        <f>ABS(D17709-D17710)</f>
        <v>27</v>
      </c>
      <c r="K17709">
        <f>AVERAGE(D17709:D17713)</f>
        <v>29</v>
      </c>
      <c r="L17709">
        <f>AVERAGE(D17709:D17728)</f>
        <v>29</v>
      </c>
      <c r="M17709">
        <f>K17709-L17709</f>
        <v>0</v>
      </c>
      <c r="N17709" t="str">
        <f>IF(K17709&gt;L17709,"HIGH ZONE BIAS",IF(K17709&lt;L17709,"LOW ZONE BIAS","EQUILIBRIUM"))</f>
        <v>EQUILIBRIUM</v>
      </c>
    </row>
    <row r="17710">
      <c r="A17710">
        <v>9844</v>
      </c>
      <c r="B17710" t="str">
        <v>2010-07-08</v>
      </c>
      <c r="C17710" t="str">
        <v>Evening</v>
      </c>
      <c r="D17710">
        <v>2</v>
      </c>
      <c r="E17710" t="str">
        <f>IF(MOD(D17710,2)=0,"EVEN","ODD")</f>
        <v>EVEN</v>
      </c>
      <c r="F17710" t="str">
        <f>IF(D17710&lt;=18,"LOW (1-18)","HIGH (19-36)")</f>
        <v>LOW (1-18)</v>
      </c>
      <c r="G17710">
        <f>INT((D17710-1)/6)+1</f>
        <v>1</v>
      </c>
      <c r="H17710">
        <f>MOD(D17710-1,6)+1</f>
        <v>2</v>
      </c>
      <c r="I17710">
        <f>37-D17710</f>
        <v>35</v>
      </c>
      <c r="J17710">
        <f>ABS(D17710-D17711)</f>
        <v>3</v>
      </c>
      <c r="K17710">
        <f>AVERAGE(D17710:D17714)</f>
        <v>2</v>
      </c>
      <c r="L17710">
        <f>AVERAGE(D17710:D17729)</f>
        <v>2</v>
      </c>
      <c r="M17710">
        <f>K17710-L17710</f>
        <v>0</v>
      </c>
      <c r="N17710" t="str">
        <f>IF(K17710&gt;L17710,"HIGH ZONE BIAS",IF(K17710&lt;L17710,"LOW ZONE BIAS","EQUILIBRIUM"))</f>
        <v>EQUILIBRIUM</v>
      </c>
    </row>
    <row r="17711">
      <c r="A17711">
        <v>9843</v>
      </c>
      <c r="B17711" t="str">
        <v>2010-07-08</v>
      </c>
      <c r="C17711" t="str">
        <v>Midday</v>
      </c>
      <c r="D17711">
        <v>5</v>
      </c>
      <c r="E17711" t="str">
        <f>IF(MOD(D17711,2)=0,"EVEN","ODD")</f>
        <v>ODD</v>
      </c>
      <c r="F17711" t="str">
        <f>IF(D17711&lt;=18,"LOW (1-18)","HIGH (19-36)")</f>
        <v>LOW (1-18)</v>
      </c>
      <c r="G17711">
        <f>INT((D17711-1)/6)+1</f>
        <v>1</v>
      </c>
      <c r="H17711">
        <f>MOD(D17711-1,6)+1</f>
        <v>5</v>
      </c>
      <c r="I17711">
        <f>37-D17711</f>
        <v>32</v>
      </c>
      <c r="J17711">
        <f>ABS(D17711-D17712)</f>
        <v>17</v>
      </c>
      <c r="K17711">
        <f>AVERAGE(D17711:D17715)</f>
        <v>5</v>
      </c>
      <c r="L17711">
        <f>AVERAGE(D17711:D17730)</f>
        <v>5</v>
      </c>
      <c r="M17711">
        <f>K17711-L17711</f>
        <v>0</v>
      </c>
      <c r="N17711" t="str">
        <f>IF(K17711&gt;L17711,"HIGH ZONE BIAS",IF(K17711&lt;L17711,"LOW ZONE BIAS","EQUILIBRIUM"))</f>
        <v>EQUILIBRIUM</v>
      </c>
    </row>
    <row r="17712">
      <c r="A17712">
        <v>9842</v>
      </c>
      <c r="B17712" t="str">
        <v>2010-07-07</v>
      </c>
      <c r="C17712" t="str">
        <v>Evening</v>
      </c>
      <c r="D17712">
        <v>22</v>
      </c>
      <c r="E17712" t="str">
        <f>IF(MOD(D17712,2)=0,"EVEN","ODD")</f>
        <v>EVEN</v>
      </c>
      <c r="F17712" t="str">
        <f>IF(D17712&lt;=18,"LOW (1-18)","HIGH (19-36)")</f>
        <v>HIGH (19-36)</v>
      </c>
      <c r="G17712">
        <f>INT((D17712-1)/6)+1</f>
        <v>4</v>
      </c>
      <c r="H17712">
        <f>MOD(D17712-1,6)+1</f>
        <v>4</v>
      </c>
      <c r="I17712">
        <f>37-D17712</f>
        <v>15</v>
      </c>
      <c r="J17712">
        <f>ABS(D17712-D17713)</f>
        <v>17</v>
      </c>
      <c r="K17712">
        <f>AVERAGE(D17712:D17716)</f>
        <v>22</v>
      </c>
      <c r="L17712">
        <f>AVERAGE(D17712:D17731)</f>
        <v>22</v>
      </c>
      <c r="M17712">
        <f>K17712-L17712</f>
        <v>0</v>
      </c>
      <c r="N17712" t="str">
        <f>IF(K17712&gt;L17712,"HIGH ZONE BIAS",IF(K17712&lt;L17712,"LOW ZONE BIAS","EQUILIBRIUM"))</f>
        <v>EQUILIBRIUM</v>
      </c>
    </row>
    <row r="17713">
      <c r="A17713">
        <v>9841</v>
      </c>
      <c r="B17713" t="str">
        <v>2010-07-07</v>
      </c>
      <c r="C17713" t="str">
        <v>Midday</v>
      </c>
      <c r="D17713">
        <v>5</v>
      </c>
      <c r="E17713" t="str">
        <f>IF(MOD(D17713,2)=0,"EVEN","ODD")</f>
        <v>ODD</v>
      </c>
      <c r="F17713" t="str">
        <f>IF(D17713&lt;=18,"LOW (1-18)","HIGH (19-36)")</f>
        <v>LOW (1-18)</v>
      </c>
      <c r="G17713">
        <f>INT((D17713-1)/6)+1</f>
        <v>1</v>
      </c>
      <c r="H17713">
        <f>MOD(D17713-1,6)+1</f>
        <v>5</v>
      </c>
      <c r="I17713">
        <f>37-D17713</f>
        <v>32</v>
      </c>
      <c r="J17713">
        <f>ABS(D17713-D17714)</f>
        <v>28</v>
      </c>
      <c r="K17713">
        <f>AVERAGE(D17713:D17717)</f>
        <v>5</v>
      </c>
      <c r="L17713">
        <f>AVERAGE(D17713:D17732)</f>
        <v>5</v>
      </c>
      <c r="M17713">
        <f>K17713-L17713</f>
        <v>0</v>
      </c>
      <c r="N17713" t="str">
        <f>IF(K17713&gt;L17713,"HIGH ZONE BIAS",IF(K17713&lt;L17713,"LOW ZONE BIAS","EQUILIBRIUM"))</f>
        <v>EQUILIBRIUM</v>
      </c>
    </row>
    <row r="17714">
      <c r="A17714">
        <v>9840</v>
      </c>
      <c r="B17714" t="str">
        <v>2010-07-06</v>
      </c>
      <c r="C17714" t="str">
        <v>Evening</v>
      </c>
      <c r="D17714">
        <v>33</v>
      </c>
      <c r="E17714" t="str">
        <f>IF(MOD(D17714,2)=0,"EVEN","ODD")</f>
        <v>ODD</v>
      </c>
      <c r="F17714" t="str">
        <f>IF(D17714&lt;=18,"LOW (1-18)","HIGH (19-36)")</f>
        <v>HIGH (19-36)</v>
      </c>
      <c r="G17714">
        <f>INT((D17714-1)/6)+1</f>
        <v>6</v>
      </c>
      <c r="H17714">
        <f>MOD(D17714-1,6)+1</f>
        <v>3</v>
      </c>
      <c r="I17714">
        <f>37-D17714</f>
        <v>4</v>
      </c>
      <c r="J17714">
        <f>ABS(D17714-D17715)</f>
        <v>8</v>
      </c>
      <c r="K17714">
        <f>AVERAGE(D17714:D17718)</f>
        <v>33</v>
      </c>
      <c r="L17714">
        <f>AVERAGE(D17714:D17733)</f>
        <v>33</v>
      </c>
      <c r="M17714">
        <f>K17714-L17714</f>
        <v>0</v>
      </c>
      <c r="N17714" t="str">
        <f>IF(K17714&gt;L17714,"HIGH ZONE BIAS",IF(K17714&lt;L17714,"LOW ZONE BIAS","EQUILIBRIUM"))</f>
        <v>EQUILIBRIUM</v>
      </c>
    </row>
    <row r="17715">
      <c r="A17715">
        <v>9839</v>
      </c>
      <c r="B17715" t="str">
        <v>2010-07-06</v>
      </c>
      <c r="C17715" t="str">
        <v>Midday</v>
      </c>
      <c r="D17715">
        <v>25</v>
      </c>
      <c r="E17715" t="str">
        <f>IF(MOD(D17715,2)=0,"EVEN","ODD")</f>
        <v>ODD</v>
      </c>
      <c r="F17715" t="str">
        <f>IF(D17715&lt;=18,"LOW (1-18)","HIGH (19-36)")</f>
        <v>HIGH (19-36)</v>
      </c>
      <c r="G17715">
        <f>INT((D17715-1)/6)+1</f>
        <v>5</v>
      </c>
      <c r="H17715">
        <f>MOD(D17715-1,6)+1</f>
        <v>1</v>
      </c>
      <c r="I17715">
        <f>37-D17715</f>
        <v>12</v>
      </c>
      <c r="J17715">
        <f>ABS(D17715-D17716)</f>
        <v>9</v>
      </c>
      <c r="K17715">
        <f>AVERAGE(D17715:D17719)</f>
        <v>25</v>
      </c>
      <c r="L17715">
        <f>AVERAGE(D17715:D17734)</f>
        <v>25</v>
      </c>
      <c r="M17715">
        <f>K17715-L17715</f>
        <v>0</v>
      </c>
      <c r="N17715" t="str">
        <f>IF(K17715&gt;L17715,"HIGH ZONE BIAS",IF(K17715&lt;L17715,"LOW ZONE BIAS","EQUILIBRIUM"))</f>
        <v>EQUILIBRIUM</v>
      </c>
    </row>
    <row r="17716">
      <c r="A17716">
        <v>9838</v>
      </c>
      <c r="B17716" t="str">
        <v>2010-07-05</v>
      </c>
      <c r="C17716" t="str">
        <v>Evening</v>
      </c>
      <c r="D17716">
        <v>16</v>
      </c>
      <c r="E17716" t="str">
        <f>IF(MOD(D17716,2)=0,"EVEN","ODD")</f>
        <v>EVEN</v>
      </c>
      <c r="F17716" t="str">
        <f>IF(D17716&lt;=18,"LOW (1-18)","HIGH (19-36)")</f>
        <v>LOW (1-18)</v>
      </c>
      <c r="G17716">
        <f>INT((D17716-1)/6)+1</f>
        <v>3</v>
      </c>
      <c r="H17716">
        <f>MOD(D17716-1,6)+1</f>
        <v>4</v>
      </c>
      <c r="I17716">
        <f>37-D17716</f>
        <v>21</v>
      </c>
      <c r="J17716">
        <f>ABS(D17716-D17717)</f>
        <v>3</v>
      </c>
      <c r="K17716">
        <f>AVERAGE(D17716:D17720)</f>
        <v>16</v>
      </c>
      <c r="L17716">
        <f>AVERAGE(D17716:D17735)</f>
        <v>16</v>
      </c>
      <c r="M17716">
        <f>K17716-L17716</f>
        <v>0</v>
      </c>
      <c r="N17716" t="str">
        <f>IF(K17716&gt;L17716,"HIGH ZONE BIAS",IF(K17716&lt;L17716,"LOW ZONE BIAS","EQUILIBRIUM"))</f>
        <v>EQUILIBRIUM</v>
      </c>
    </row>
    <row r="17717">
      <c r="A17717">
        <v>9837</v>
      </c>
      <c r="B17717" t="str">
        <v>2010-07-05</v>
      </c>
      <c r="C17717" t="str">
        <v>Midday</v>
      </c>
      <c r="D17717">
        <v>19</v>
      </c>
      <c r="E17717" t="str">
        <f>IF(MOD(D17717,2)=0,"EVEN","ODD")</f>
        <v>ODD</v>
      </c>
      <c r="F17717" t="str">
        <f>IF(D17717&lt;=18,"LOW (1-18)","HIGH (19-36)")</f>
        <v>HIGH (19-36)</v>
      </c>
      <c r="G17717">
        <f>INT((D17717-1)/6)+1</f>
        <v>4</v>
      </c>
      <c r="H17717">
        <f>MOD(D17717-1,6)+1</f>
        <v>1</v>
      </c>
      <c r="I17717">
        <f>37-D17717</f>
        <v>18</v>
      </c>
      <c r="J17717">
        <f>ABS(D17717-D17718)</f>
        <v>1</v>
      </c>
      <c r="K17717">
        <f>AVERAGE(D17717:D17721)</f>
        <v>19</v>
      </c>
      <c r="L17717">
        <f>AVERAGE(D17717:D17736)</f>
        <v>19</v>
      </c>
      <c r="M17717">
        <f>K17717-L17717</f>
        <v>0</v>
      </c>
      <c r="N17717" t="str">
        <f>IF(K17717&gt;L17717,"HIGH ZONE BIAS",IF(K17717&lt;L17717,"LOW ZONE BIAS","EQUILIBRIUM"))</f>
        <v>EQUILIBRIUM</v>
      </c>
    </row>
    <row r="17718">
      <c r="A17718">
        <v>9836</v>
      </c>
      <c r="B17718" t="str">
        <v>2010-07-03</v>
      </c>
      <c r="C17718" t="str">
        <v>Evening</v>
      </c>
      <c r="D17718">
        <v>20</v>
      </c>
      <c r="E17718" t="str">
        <f>IF(MOD(D17718,2)=0,"EVEN","ODD")</f>
        <v>EVEN</v>
      </c>
      <c r="F17718" t="str">
        <f>IF(D17718&lt;=18,"LOW (1-18)","HIGH (19-36)")</f>
        <v>HIGH (19-36)</v>
      </c>
      <c r="G17718">
        <f>INT((D17718-1)/6)+1</f>
        <v>4</v>
      </c>
      <c r="H17718">
        <f>MOD(D17718-1,6)+1</f>
        <v>2</v>
      </c>
      <c r="I17718">
        <f>37-D17718</f>
        <v>17</v>
      </c>
      <c r="J17718">
        <f>ABS(D17718-D17719)</f>
        <v>8</v>
      </c>
      <c r="K17718">
        <f>AVERAGE(D17718:D17722)</f>
        <v>20</v>
      </c>
      <c r="L17718">
        <f>AVERAGE(D17718:D17737)</f>
        <v>20</v>
      </c>
      <c r="M17718">
        <f>K17718-L17718</f>
        <v>0</v>
      </c>
      <c r="N17718" t="str">
        <f>IF(K17718&gt;L17718,"HIGH ZONE BIAS",IF(K17718&lt;L17718,"LOW ZONE BIAS","EQUILIBRIUM"))</f>
        <v>EQUILIBRIUM</v>
      </c>
    </row>
    <row r="17719">
      <c r="A17719">
        <v>9835</v>
      </c>
      <c r="B17719" t="str">
        <v>2010-07-03</v>
      </c>
      <c r="C17719" t="str">
        <v>Midday</v>
      </c>
      <c r="D17719">
        <v>12</v>
      </c>
      <c r="E17719" t="str">
        <f>IF(MOD(D17719,2)=0,"EVEN","ODD")</f>
        <v>EVEN</v>
      </c>
      <c r="F17719" t="str">
        <f>IF(D17719&lt;=18,"LOW (1-18)","HIGH (19-36)")</f>
        <v>LOW (1-18)</v>
      </c>
      <c r="G17719">
        <f>INT((D17719-1)/6)+1</f>
        <v>2</v>
      </c>
      <c r="H17719">
        <f>MOD(D17719-1,6)+1</f>
        <v>6</v>
      </c>
      <c r="I17719">
        <f>37-D17719</f>
        <v>25</v>
      </c>
      <c r="J17719">
        <f>ABS(D17719-D17720)</f>
        <v>0</v>
      </c>
      <c r="K17719">
        <f>AVERAGE(D17719:D17723)</f>
        <v>12</v>
      </c>
      <c r="L17719">
        <f>AVERAGE(D17719:D17738)</f>
        <v>12</v>
      </c>
      <c r="M17719">
        <f>K17719-L17719</f>
        <v>0</v>
      </c>
      <c r="N17719" t="str">
        <f>IF(K17719&gt;L17719,"HIGH ZONE BIAS",IF(K17719&lt;L17719,"LOW ZONE BIAS","EQUILIBRIUM"))</f>
        <v>EQUILIBRIUM</v>
      </c>
    </row>
    <row r="17720">
      <c r="A17720">
        <v>9834</v>
      </c>
      <c r="B17720" t="str">
        <v>2010-07-02</v>
      </c>
      <c r="C17720" t="str">
        <v>Evening</v>
      </c>
      <c r="D17720">
        <v>12</v>
      </c>
      <c r="E17720" t="str">
        <f>IF(MOD(D17720,2)=0,"EVEN","ODD")</f>
        <v>EVEN</v>
      </c>
      <c r="F17720" t="str">
        <f>IF(D17720&lt;=18,"LOW (1-18)","HIGH (19-36)")</f>
        <v>LOW (1-18)</v>
      </c>
      <c r="G17720">
        <f>INT((D17720-1)/6)+1</f>
        <v>2</v>
      </c>
      <c r="H17720">
        <f>MOD(D17720-1,6)+1</f>
        <v>6</v>
      </c>
      <c r="I17720">
        <f>37-D17720</f>
        <v>25</v>
      </c>
      <c r="J17720">
        <f>ABS(D17720-D17721)</f>
        <v>4</v>
      </c>
      <c r="K17720">
        <f>AVERAGE(D17720:D17724)</f>
        <v>12</v>
      </c>
      <c r="L17720">
        <f>AVERAGE(D17720:D17739)</f>
        <v>12</v>
      </c>
      <c r="M17720">
        <f>K17720-L17720</f>
        <v>0</v>
      </c>
      <c r="N17720" t="str">
        <f>IF(K17720&gt;L17720,"HIGH ZONE BIAS",IF(K17720&lt;L17720,"LOW ZONE BIAS","EQUILIBRIUM"))</f>
        <v>EQUILIBRIUM</v>
      </c>
    </row>
    <row r="17721">
      <c r="A17721">
        <v>9833</v>
      </c>
      <c r="B17721" t="str">
        <v>2010-07-02</v>
      </c>
      <c r="C17721" t="str">
        <v>Midday</v>
      </c>
      <c r="D17721">
        <v>16</v>
      </c>
      <c r="E17721" t="str">
        <f>IF(MOD(D17721,2)=0,"EVEN","ODD")</f>
        <v>EVEN</v>
      </c>
      <c r="F17721" t="str">
        <f>IF(D17721&lt;=18,"LOW (1-18)","HIGH (19-36)")</f>
        <v>LOW (1-18)</v>
      </c>
      <c r="G17721">
        <f>INT((D17721-1)/6)+1</f>
        <v>3</v>
      </c>
      <c r="H17721">
        <f>MOD(D17721-1,6)+1</f>
        <v>4</v>
      </c>
      <c r="I17721">
        <f>37-D17721</f>
        <v>21</v>
      </c>
      <c r="J17721">
        <f>ABS(D17721-D17722)</f>
        <v>15</v>
      </c>
      <c r="K17721">
        <f>AVERAGE(D17721:D17725)</f>
        <v>16</v>
      </c>
      <c r="L17721">
        <f>AVERAGE(D17721:D17740)</f>
        <v>16</v>
      </c>
      <c r="M17721">
        <f>K17721-L17721</f>
        <v>0</v>
      </c>
      <c r="N17721" t="str">
        <f>IF(K17721&gt;L17721,"HIGH ZONE BIAS",IF(K17721&lt;L17721,"LOW ZONE BIAS","EQUILIBRIUM"))</f>
        <v>EQUILIBRIUM</v>
      </c>
    </row>
    <row r="17722">
      <c r="A17722">
        <v>9832</v>
      </c>
      <c r="B17722" t="str">
        <v>2010-07-01</v>
      </c>
      <c r="C17722" t="str">
        <v>Evening</v>
      </c>
      <c r="D17722">
        <v>31</v>
      </c>
      <c r="E17722" t="str">
        <f>IF(MOD(D17722,2)=0,"EVEN","ODD")</f>
        <v>ODD</v>
      </c>
      <c r="F17722" t="str">
        <f>IF(D17722&lt;=18,"LOW (1-18)","HIGH (19-36)")</f>
        <v>HIGH (19-36)</v>
      </c>
      <c r="G17722">
        <f>INT((D17722-1)/6)+1</f>
        <v>6</v>
      </c>
      <c r="H17722">
        <f>MOD(D17722-1,6)+1</f>
        <v>1</v>
      </c>
      <c r="I17722">
        <f>37-D17722</f>
        <v>6</v>
      </c>
      <c r="J17722">
        <f>ABS(D17722-D17723)</f>
        <v>12</v>
      </c>
      <c r="K17722">
        <f>AVERAGE(D17722:D17726)</f>
        <v>31</v>
      </c>
      <c r="L17722">
        <f>AVERAGE(D17722:D17741)</f>
        <v>31</v>
      </c>
      <c r="M17722">
        <f>K17722-L17722</f>
        <v>0</v>
      </c>
      <c r="N17722" t="str">
        <f>IF(K17722&gt;L17722,"HIGH ZONE BIAS",IF(K17722&lt;L17722,"LOW ZONE BIAS","EQUILIBRIUM"))</f>
        <v>EQUILIBRIUM</v>
      </c>
    </row>
    <row r="17723">
      <c r="A17723">
        <v>9831</v>
      </c>
      <c r="B17723" t="str">
        <v>2010-07-01</v>
      </c>
      <c r="C17723" t="str">
        <v>Midday</v>
      </c>
      <c r="D17723">
        <v>19</v>
      </c>
      <c r="E17723" t="str">
        <f>IF(MOD(D17723,2)=0,"EVEN","ODD")</f>
        <v>ODD</v>
      </c>
      <c r="F17723" t="str">
        <f>IF(D17723&lt;=18,"LOW (1-18)","HIGH (19-36)")</f>
        <v>HIGH (19-36)</v>
      </c>
      <c r="G17723">
        <f>INT((D17723-1)/6)+1</f>
        <v>4</v>
      </c>
      <c r="H17723">
        <f>MOD(D17723-1,6)+1</f>
        <v>1</v>
      </c>
      <c r="I17723">
        <f>37-D17723</f>
        <v>18</v>
      </c>
      <c r="J17723">
        <f>ABS(D17723-D17724)</f>
        <v>11</v>
      </c>
      <c r="K17723">
        <f>AVERAGE(D17723:D17727)</f>
        <v>19</v>
      </c>
      <c r="L17723">
        <f>AVERAGE(D17723:D17742)</f>
        <v>19</v>
      </c>
      <c r="M17723">
        <f>K17723-L17723</f>
        <v>0</v>
      </c>
      <c r="N17723" t="str">
        <f>IF(K17723&gt;L17723,"HIGH ZONE BIAS",IF(K17723&lt;L17723,"LOW ZONE BIAS","EQUILIBRIUM"))</f>
        <v>EQUILIBRIUM</v>
      </c>
    </row>
    <row r="17724">
      <c r="A17724">
        <v>9830</v>
      </c>
      <c r="B17724" t="str">
        <v>2010-06-30</v>
      </c>
      <c r="C17724" t="str">
        <v>Evening</v>
      </c>
      <c r="D17724">
        <v>30</v>
      </c>
      <c r="E17724" t="str">
        <f>IF(MOD(D17724,2)=0,"EVEN","ODD")</f>
        <v>EVEN</v>
      </c>
      <c r="F17724" t="str">
        <f>IF(D17724&lt;=18,"LOW (1-18)","HIGH (19-36)")</f>
        <v>HIGH (19-36)</v>
      </c>
      <c r="G17724">
        <f>INT((D17724-1)/6)+1</f>
        <v>5</v>
      </c>
      <c r="H17724">
        <f>MOD(D17724-1,6)+1</f>
        <v>6</v>
      </c>
      <c r="I17724">
        <f>37-D17724</f>
        <v>7</v>
      </c>
      <c r="J17724">
        <f>ABS(D17724-D17725)</f>
        <v>4</v>
      </c>
      <c r="K17724">
        <f>AVERAGE(D17724:D17728)</f>
        <v>30</v>
      </c>
      <c r="L17724">
        <f>AVERAGE(D17724:D17743)</f>
        <v>30</v>
      </c>
      <c r="M17724">
        <f>K17724-L17724</f>
        <v>0</v>
      </c>
      <c r="N17724" t="str">
        <f>IF(K17724&gt;L17724,"HIGH ZONE BIAS",IF(K17724&lt;L17724,"LOW ZONE BIAS","EQUILIBRIUM"))</f>
        <v>EQUILIBRIUM</v>
      </c>
    </row>
    <row r="17725">
      <c r="A17725">
        <v>9829</v>
      </c>
      <c r="B17725" t="str">
        <v>2010-06-30</v>
      </c>
      <c r="C17725" t="str">
        <v>Midday</v>
      </c>
      <c r="D17725">
        <v>26</v>
      </c>
      <c r="E17725" t="str">
        <f>IF(MOD(D17725,2)=0,"EVEN","ODD")</f>
        <v>EVEN</v>
      </c>
      <c r="F17725" t="str">
        <f>IF(D17725&lt;=18,"LOW (1-18)","HIGH (19-36)")</f>
        <v>HIGH (19-36)</v>
      </c>
      <c r="G17725">
        <f>INT((D17725-1)/6)+1</f>
        <v>5</v>
      </c>
      <c r="H17725">
        <f>MOD(D17725-1,6)+1</f>
        <v>2</v>
      </c>
      <c r="I17725">
        <f>37-D17725</f>
        <v>11</v>
      </c>
      <c r="J17725">
        <f>ABS(D17725-D17726)</f>
        <v>1</v>
      </c>
      <c r="K17725">
        <f>AVERAGE(D17725:D17729)</f>
        <v>26</v>
      </c>
      <c r="L17725">
        <f>AVERAGE(D17725:D17744)</f>
        <v>26</v>
      </c>
      <c r="M17725">
        <f>K17725-L17725</f>
        <v>0</v>
      </c>
      <c r="N17725" t="str">
        <f>IF(K17725&gt;L17725,"HIGH ZONE BIAS",IF(K17725&lt;L17725,"LOW ZONE BIAS","EQUILIBRIUM"))</f>
        <v>EQUILIBRIUM</v>
      </c>
    </row>
    <row r="17726">
      <c r="A17726">
        <v>9828</v>
      </c>
      <c r="B17726" t="str">
        <v>2010-06-29</v>
      </c>
      <c r="C17726" t="str">
        <v>Evening</v>
      </c>
      <c r="D17726">
        <v>27</v>
      </c>
      <c r="E17726" t="str">
        <f>IF(MOD(D17726,2)=0,"EVEN","ODD")</f>
        <v>ODD</v>
      </c>
      <c r="F17726" t="str">
        <f>IF(D17726&lt;=18,"LOW (1-18)","HIGH (19-36)")</f>
        <v>HIGH (19-36)</v>
      </c>
      <c r="G17726">
        <f>INT((D17726-1)/6)+1</f>
        <v>5</v>
      </c>
      <c r="H17726">
        <f>MOD(D17726-1,6)+1</f>
        <v>3</v>
      </c>
      <c r="I17726">
        <f>37-D17726</f>
        <v>10</v>
      </c>
      <c r="J17726">
        <f>ABS(D17726-D17727)</f>
        <v>12</v>
      </c>
      <c r="K17726">
        <f>AVERAGE(D17726:D17730)</f>
        <v>27</v>
      </c>
      <c r="L17726">
        <f>AVERAGE(D17726:D17745)</f>
        <v>27</v>
      </c>
      <c r="M17726">
        <f>K17726-L17726</f>
        <v>0</v>
      </c>
      <c r="N17726" t="str">
        <f>IF(K17726&gt;L17726,"HIGH ZONE BIAS",IF(K17726&lt;L17726,"LOW ZONE BIAS","EQUILIBRIUM"))</f>
        <v>EQUILIBRIUM</v>
      </c>
    </row>
    <row r="17727">
      <c r="A17727">
        <v>9827</v>
      </c>
      <c r="B17727" t="str">
        <v>2010-06-29</v>
      </c>
      <c r="C17727" t="str">
        <v>Midday</v>
      </c>
      <c r="D17727">
        <v>15</v>
      </c>
      <c r="E17727" t="str">
        <f>IF(MOD(D17727,2)=0,"EVEN","ODD")</f>
        <v>ODD</v>
      </c>
      <c r="F17727" t="str">
        <f>IF(D17727&lt;=18,"LOW (1-18)","HIGH (19-36)")</f>
        <v>LOW (1-18)</v>
      </c>
      <c r="G17727">
        <f>INT((D17727-1)/6)+1</f>
        <v>3</v>
      </c>
      <c r="H17727">
        <f>MOD(D17727-1,6)+1</f>
        <v>3</v>
      </c>
      <c r="I17727">
        <f>37-D17727</f>
        <v>22</v>
      </c>
      <c r="J17727">
        <f>ABS(D17727-D17728)</f>
        <v>14</v>
      </c>
      <c r="K17727">
        <f>AVERAGE(D17727:D17731)</f>
        <v>15</v>
      </c>
      <c r="L17727">
        <f>AVERAGE(D17727:D17746)</f>
        <v>15</v>
      </c>
      <c r="M17727">
        <f>K17727-L17727</f>
        <v>0</v>
      </c>
      <c r="N17727" t="str">
        <f>IF(K17727&gt;L17727,"HIGH ZONE BIAS",IF(K17727&lt;L17727,"LOW ZONE BIAS","EQUILIBRIUM"))</f>
        <v>EQUILIBRIUM</v>
      </c>
    </row>
    <row r="17728">
      <c r="A17728">
        <v>9826</v>
      </c>
      <c r="B17728" t="str">
        <v>2010-06-28</v>
      </c>
      <c r="C17728" t="str">
        <v>Evening</v>
      </c>
      <c r="D17728">
        <v>29</v>
      </c>
      <c r="E17728" t="str">
        <f>IF(MOD(D17728,2)=0,"EVEN","ODD")</f>
        <v>ODD</v>
      </c>
      <c r="F17728" t="str">
        <f>IF(D17728&lt;=18,"LOW (1-18)","HIGH (19-36)")</f>
        <v>HIGH (19-36)</v>
      </c>
      <c r="G17728">
        <f>INT((D17728-1)/6)+1</f>
        <v>5</v>
      </c>
      <c r="H17728">
        <f>MOD(D17728-1,6)+1</f>
        <v>5</v>
      </c>
      <c r="I17728">
        <f>37-D17728</f>
        <v>8</v>
      </c>
      <c r="J17728">
        <f>ABS(D17728-D17729)</f>
        <v>5</v>
      </c>
      <c r="K17728">
        <f>AVERAGE(D17728:D17732)</f>
        <v>29</v>
      </c>
      <c r="L17728">
        <f>AVERAGE(D17728:D17747)</f>
        <v>29</v>
      </c>
      <c r="M17728">
        <f>K17728-L17728</f>
        <v>0</v>
      </c>
      <c r="N17728" t="str">
        <f>IF(K17728&gt;L17728,"HIGH ZONE BIAS",IF(K17728&lt;L17728,"LOW ZONE BIAS","EQUILIBRIUM"))</f>
        <v>EQUILIBRIUM</v>
      </c>
    </row>
    <row r="17729">
      <c r="A17729">
        <v>9825</v>
      </c>
      <c r="B17729" t="str">
        <v>2010-06-28</v>
      </c>
      <c r="C17729" t="str">
        <v>Midday</v>
      </c>
      <c r="D17729">
        <v>34</v>
      </c>
      <c r="E17729" t="str">
        <f>IF(MOD(D17729,2)=0,"EVEN","ODD")</f>
        <v>EVEN</v>
      </c>
      <c r="F17729" t="str">
        <f>IF(D17729&lt;=18,"LOW (1-18)","HIGH (19-36)")</f>
        <v>HIGH (19-36)</v>
      </c>
      <c r="G17729">
        <f>INT((D17729-1)/6)+1</f>
        <v>6</v>
      </c>
      <c r="H17729">
        <f>MOD(D17729-1,6)+1</f>
        <v>4</v>
      </c>
      <c r="I17729">
        <f>37-D17729</f>
        <v>3</v>
      </c>
      <c r="J17729">
        <f>ABS(D17729-D17730)</f>
        <v>28</v>
      </c>
      <c r="K17729">
        <f>AVERAGE(D17729:D17733)</f>
        <v>34</v>
      </c>
      <c r="L17729">
        <f>AVERAGE(D17729:D17748)</f>
        <v>34</v>
      </c>
      <c r="M17729">
        <f>K17729-L17729</f>
        <v>0</v>
      </c>
      <c r="N17729" t="str">
        <f>IF(K17729&gt;L17729,"HIGH ZONE BIAS",IF(K17729&lt;L17729,"LOW ZONE BIAS","EQUILIBRIUM"))</f>
        <v>EQUILIBRIUM</v>
      </c>
    </row>
    <row r="17730">
      <c r="A17730">
        <v>9824</v>
      </c>
      <c r="B17730" t="str">
        <v>2010-06-26</v>
      </c>
      <c r="C17730" t="str">
        <v>Evening</v>
      </c>
      <c r="D17730">
        <v>6</v>
      </c>
      <c r="E17730" t="str">
        <f>IF(MOD(D17730,2)=0,"EVEN","ODD")</f>
        <v>EVEN</v>
      </c>
      <c r="F17730" t="str">
        <f>IF(D17730&lt;=18,"LOW (1-18)","HIGH (19-36)")</f>
        <v>LOW (1-18)</v>
      </c>
      <c r="G17730">
        <f>INT((D17730-1)/6)+1</f>
        <v>1</v>
      </c>
      <c r="H17730">
        <f>MOD(D17730-1,6)+1</f>
        <v>6</v>
      </c>
      <c r="I17730">
        <f>37-D17730</f>
        <v>31</v>
      </c>
      <c r="J17730">
        <f>ABS(D17730-D17731)</f>
        <v>8</v>
      </c>
      <c r="K17730">
        <f>AVERAGE(D17730:D17734)</f>
        <v>6</v>
      </c>
      <c r="L17730">
        <f>AVERAGE(D17730:D17749)</f>
        <v>6</v>
      </c>
      <c r="M17730">
        <f>K17730-L17730</f>
        <v>0</v>
      </c>
      <c r="N17730" t="str">
        <f>IF(K17730&gt;L17730,"HIGH ZONE BIAS",IF(K17730&lt;L17730,"LOW ZONE BIAS","EQUILIBRIUM"))</f>
        <v>EQUILIBRIUM</v>
      </c>
    </row>
    <row r="17731">
      <c r="A17731">
        <v>9823</v>
      </c>
      <c r="B17731" t="str">
        <v>2010-06-26</v>
      </c>
      <c r="C17731" t="str">
        <v>Midday</v>
      </c>
      <c r="D17731">
        <v>14</v>
      </c>
      <c r="E17731" t="str">
        <f>IF(MOD(D17731,2)=0,"EVEN","ODD")</f>
        <v>EVEN</v>
      </c>
      <c r="F17731" t="str">
        <f>IF(D17731&lt;=18,"LOW (1-18)","HIGH (19-36)")</f>
        <v>LOW (1-18)</v>
      </c>
      <c r="G17731">
        <f>INT((D17731-1)/6)+1</f>
        <v>3</v>
      </c>
      <c r="H17731">
        <f>MOD(D17731-1,6)+1</f>
        <v>2</v>
      </c>
      <c r="I17731">
        <f>37-D17731</f>
        <v>23</v>
      </c>
      <c r="J17731">
        <f>ABS(D17731-D17732)</f>
        <v>1</v>
      </c>
      <c r="K17731">
        <f>AVERAGE(D17731:D17735)</f>
        <v>14</v>
      </c>
      <c r="L17731">
        <f>AVERAGE(D17731:D17750)</f>
        <v>14</v>
      </c>
      <c r="M17731">
        <f>K17731-L17731</f>
        <v>0</v>
      </c>
      <c r="N17731" t="str">
        <f>IF(K17731&gt;L17731,"HIGH ZONE BIAS",IF(K17731&lt;L17731,"LOW ZONE BIAS","EQUILIBRIUM"))</f>
        <v>EQUILIBRIUM</v>
      </c>
    </row>
    <row r="17732">
      <c r="A17732">
        <v>9822</v>
      </c>
      <c r="B17732" t="str">
        <v>2010-06-25</v>
      </c>
      <c r="C17732" t="str">
        <v>Evening</v>
      </c>
      <c r="D17732">
        <v>13</v>
      </c>
      <c r="E17732" t="str">
        <f>IF(MOD(D17732,2)=0,"EVEN","ODD")</f>
        <v>ODD</v>
      </c>
      <c r="F17732" t="str">
        <f>IF(D17732&lt;=18,"LOW (1-18)","HIGH (19-36)")</f>
        <v>LOW (1-18)</v>
      </c>
      <c r="G17732">
        <f>INT((D17732-1)/6)+1</f>
        <v>3</v>
      </c>
      <c r="H17732">
        <f>MOD(D17732-1,6)+1</f>
        <v>1</v>
      </c>
      <c r="I17732">
        <f>37-D17732</f>
        <v>24</v>
      </c>
      <c r="J17732">
        <f>ABS(D17732-D17733)</f>
        <v>19</v>
      </c>
      <c r="K17732">
        <f>AVERAGE(D17732:D17736)</f>
        <v>13</v>
      </c>
      <c r="L17732">
        <f>AVERAGE(D17732:D17751)</f>
        <v>13</v>
      </c>
      <c r="M17732">
        <f>K17732-L17732</f>
        <v>0</v>
      </c>
      <c r="N17732" t="str">
        <f>IF(K17732&gt;L17732,"HIGH ZONE BIAS",IF(K17732&lt;L17732,"LOW ZONE BIAS","EQUILIBRIUM"))</f>
        <v>EQUILIBRIUM</v>
      </c>
    </row>
    <row r="17733">
      <c r="A17733">
        <v>9821</v>
      </c>
      <c r="B17733" t="str">
        <v>2010-06-25</v>
      </c>
      <c r="C17733" t="str">
        <v>Midday</v>
      </c>
      <c r="D17733">
        <v>32</v>
      </c>
      <c r="E17733" t="str">
        <f>IF(MOD(D17733,2)=0,"EVEN","ODD")</f>
        <v>EVEN</v>
      </c>
      <c r="F17733" t="str">
        <f>IF(D17733&lt;=18,"LOW (1-18)","HIGH (19-36)")</f>
        <v>HIGH (19-36)</v>
      </c>
      <c r="G17733">
        <f>INT((D17733-1)/6)+1</f>
        <v>6</v>
      </c>
      <c r="H17733">
        <f>MOD(D17733-1,6)+1</f>
        <v>2</v>
      </c>
      <c r="I17733">
        <f>37-D17733</f>
        <v>5</v>
      </c>
      <c r="J17733">
        <f>ABS(D17733-D17734)</f>
        <v>31</v>
      </c>
      <c r="K17733">
        <f>AVERAGE(D17733:D17737)</f>
        <v>32</v>
      </c>
      <c r="L17733">
        <f>AVERAGE(D17733:D17752)</f>
        <v>32</v>
      </c>
      <c r="M17733">
        <f>K17733-L17733</f>
        <v>0</v>
      </c>
      <c r="N17733" t="str">
        <f>IF(K17733&gt;L17733,"HIGH ZONE BIAS",IF(K17733&lt;L17733,"LOW ZONE BIAS","EQUILIBRIUM"))</f>
        <v>EQUILIBRIUM</v>
      </c>
    </row>
    <row r="17734">
      <c r="A17734">
        <v>9820</v>
      </c>
      <c r="B17734" t="str">
        <v>2010-06-24</v>
      </c>
      <c r="C17734" t="str">
        <v>Evening</v>
      </c>
      <c r="D17734">
        <v>1</v>
      </c>
      <c r="E17734" t="str">
        <f>IF(MOD(D17734,2)=0,"EVEN","ODD")</f>
        <v>ODD</v>
      </c>
      <c r="F17734" t="str">
        <f>IF(D17734&lt;=18,"LOW (1-18)","HIGH (19-36)")</f>
        <v>LOW (1-18)</v>
      </c>
      <c r="G17734">
        <f>INT((D17734-1)/6)+1</f>
        <v>1</v>
      </c>
      <c r="H17734">
        <f>MOD(D17734-1,6)+1</f>
        <v>1</v>
      </c>
      <c r="I17734">
        <f>37-D17734</f>
        <v>36</v>
      </c>
      <c r="J17734">
        <f>ABS(D17734-D17735)</f>
        <v>12</v>
      </c>
      <c r="K17734">
        <f>AVERAGE(D17734:D17738)</f>
        <v>1</v>
      </c>
      <c r="L17734">
        <f>AVERAGE(D17734:D17753)</f>
        <v>1</v>
      </c>
      <c r="M17734">
        <f>K17734-L17734</f>
        <v>0</v>
      </c>
      <c r="N17734" t="str">
        <f>IF(K17734&gt;L17734,"HIGH ZONE BIAS",IF(K17734&lt;L17734,"LOW ZONE BIAS","EQUILIBRIUM"))</f>
        <v>EQUILIBRIUM</v>
      </c>
    </row>
    <row r="17735">
      <c r="A17735">
        <v>9819</v>
      </c>
      <c r="B17735" t="str">
        <v>2010-06-24</v>
      </c>
      <c r="C17735" t="str">
        <v>Midday</v>
      </c>
      <c r="D17735">
        <v>13</v>
      </c>
      <c r="E17735" t="str">
        <f>IF(MOD(D17735,2)=0,"EVEN","ODD")</f>
        <v>ODD</v>
      </c>
      <c r="F17735" t="str">
        <f>IF(D17735&lt;=18,"LOW (1-18)","HIGH (19-36)")</f>
        <v>LOW (1-18)</v>
      </c>
      <c r="G17735">
        <f>INT((D17735-1)/6)+1</f>
        <v>3</v>
      </c>
      <c r="H17735">
        <f>MOD(D17735-1,6)+1</f>
        <v>1</v>
      </c>
      <c r="I17735">
        <f>37-D17735</f>
        <v>24</v>
      </c>
      <c r="J17735">
        <f>ABS(D17735-D17736)</f>
        <v>18</v>
      </c>
      <c r="K17735">
        <f>AVERAGE(D17735:D17739)</f>
        <v>13</v>
      </c>
      <c r="L17735">
        <f>AVERAGE(D17735:D17754)</f>
        <v>13</v>
      </c>
      <c r="M17735">
        <f>K17735-L17735</f>
        <v>0</v>
      </c>
      <c r="N17735" t="str">
        <f>IF(K17735&gt;L17735,"HIGH ZONE BIAS",IF(K17735&lt;L17735,"LOW ZONE BIAS","EQUILIBRIUM"))</f>
        <v>EQUILIBRIUM</v>
      </c>
    </row>
    <row r="17736">
      <c r="A17736">
        <v>9818</v>
      </c>
      <c r="B17736" t="str">
        <v>2010-06-23</v>
      </c>
      <c r="C17736" t="str">
        <v>Evening</v>
      </c>
      <c r="D17736">
        <v>31</v>
      </c>
      <c r="E17736" t="str">
        <f>IF(MOD(D17736,2)=0,"EVEN","ODD")</f>
        <v>ODD</v>
      </c>
      <c r="F17736" t="str">
        <f>IF(D17736&lt;=18,"LOW (1-18)","HIGH (19-36)")</f>
        <v>HIGH (19-36)</v>
      </c>
      <c r="G17736">
        <f>INT((D17736-1)/6)+1</f>
        <v>6</v>
      </c>
      <c r="H17736">
        <f>MOD(D17736-1,6)+1</f>
        <v>1</v>
      </c>
      <c r="I17736">
        <f>37-D17736</f>
        <v>6</v>
      </c>
      <c r="J17736">
        <f>ABS(D17736-D17737)</f>
        <v>24</v>
      </c>
      <c r="K17736">
        <f>AVERAGE(D17736:D17740)</f>
        <v>31</v>
      </c>
      <c r="L17736">
        <f>AVERAGE(D17736:D17755)</f>
        <v>31</v>
      </c>
      <c r="M17736">
        <f>K17736-L17736</f>
        <v>0</v>
      </c>
      <c r="N17736" t="str">
        <f>IF(K17736&gt;L17736,"HIGH ZONE BIAS",IF(K17736&lt;L17736,"LOW ZONE BIAS","EQUILIBRIUM"))</f>
        <v>EQUILIBRIUM</v>
      </c>
    </row>
    <row r="17737">
      <c r="A17737">
        <v>9817</v>
      </c>
      <c r="B17737" t="str">
        <v>2010-06-23</v>
      </c>
      <c r="C17737" t="str">
        <v>Midday</v>
      </c>
      <c r="D17737">
        <v>7</v>
      </c>
      <c r="E17737" t="str">
        <f>IF(MOD(D17737,2)=0,"EVEN","ODD")</f>
        <v>ODD</v>
      </c>
      <c r="F17737" t="str">
        <f>IF(D17737&lt;=18,"LOW (1-18)","HIGH (19-36)")</f>
        <v>LOW (1-18)</v>
      </c>
      <c r="G17737">
        <f>INT((D17737-1)/6)+1</f>
        <v>2</v>
      </c>
      <c r="H17737">
        <f>MOD(D17737-1,6)+1</f>
        <v>1</v>
      </c>
      <c r="I17737">
        <f>37-D17737</f>
        <v>30</v>
      </c>
      <c r="J17737">
        <f>ABS(D17737-D17738)</f>
        <v>18</v>
      </c>
      <c r="K17737">
        <f>AVERAGE(D17737:D17741)</f>
        <v>7</v>
      </c>
      <c r="L17737">
        <f>AVERAGE(D17737:D17756)</f>
        <v>7</v>
      </c>
      <c r="M17737">
        <f>K17737-L17737</f>
        <v>0</v>
      </c>
      <c r="N17737" t="str">
        <f>IF(K17737&gt;L17737,"HIGH ZONE BIAS",IF(K17737&lt;L17737,"LOW ZONE BIAS","EQUILIBRIUM"))</f>
        <v>EQUILIBRIUM</v>
      </c>
    </row>
    <row r="17738">
      <c r="A17738">
        <v>9816</v>
      </c>
      <c r="B17738" t="str">
        <v>2010-06-22</v>
      </c>
      <c r="C17738" t="str">
        <v>Evening</v>
      </c>
      <c r="D17738">
        <v>25</v>
      </c>
      <c r="E17738" t="str">
        <f>IF(MOD(D17738,2)=0,"EVEN","ODD")</f>
        <v>ODD</v>
      </c>
      <c r="F17738" t="str">
        <f>IF(D17738&lt;=18,"LOW (1-18)","HIGH (19-36)")</f>
        <v>HIGH (19-36)</v>
      </c>
      <c r="G17738">
        <f>INT((D17738-1)/6)+1</f>
        <v>5</v>
      </c>
      <c r="H17738">
        <f>MOD(D17738-1,6)+1</f>
        <v>1</v>
      </c>
      <c r="I17738">
        <f>37-D17738</f>
        <v>12</v>
      </c>
      <c r="J17738">
        <f>ABS(D17738-D17739)</f>
        <v>15</v>
      </c>
      <c r="K17738">
        <f>AVERAGE(D17738:D17742)</f>
        <v>25</v>
      </c>
      <c r="L17738">
        <f>AVERAGE(D17738:D17757)</f>
        <v>25</v>
      </c>
      <c r="M17738">
        <f>K17738-L17738</f>
        <v>0</v>
      </c>
      <c r="N17738" t="str">
        <f>IF(K17738&gt;L17738,"HIGH ZONE BIAS",IF(K17738&lt;L17738,"LOW ZONE BIAS","EQUILIBRIUM"))</f>
        <v>EQUILIBRIUM</v>
      </c>
    </row>
    <row r="17739">
      <c r="A17739">
        <v>9815</v>
      </c>
      <c r="B17739" t="str">
        <v>2010-06-22</v>
      </c>
      <c r="C17739" t="str">
        <v>Midday</v>
      </c>
      <c r="D17739">
        <v>10</v>
      </c>
      <c r="E17739" t="str">
        <f>IF(MOD(D17739,2)=0,"EVEN","ODD")</f>
        <v>EVEN</v>
      </c>
      <c r="F17739" t="str">
        <f>IF(D17739&lt;=18,"LOW (1-18)","HIGH (19-36)")</f>
        <v>LOW (1-18)</v>
      </c>
      <c r="G17739">
        <f>INT((D17739-1)/6)+1</f>
        <v>2</v>
      </c>
      <c r="H17739">
        <f>MOD(D17739-1,6)+1</f>
        <v>4</v>
      </c>
      <c r="I17739">
        <f>37-D17739</f>
        <v>27</v>
      </c>
      <c r="J17739">
        <f>ABS(D17739-D17740)</f>
        <v>26</v>
      </c>
      <c r="K17739">
        <f>AVERAGE(D17739:D17743)</f>
        <v>10</v>
      </c>
      <c r="L17739">
        <f>AVERAGE(D17739:D17758)</f>
        <v>10</v>
      </c>
      <c r="M17739">
        <f>K17739-L17739</f>
        <v>0</v>
      </c>
      <c r="N17739" t="str">
        <f>IF(K17739&gt;L17739,"HIGH ZONE BIAS",IF(K17739&lt;L17739,"LOW ZONE BIAS","EQUILIBRIUM"))</f>
        <v>EQUILIBRIUM</v>
      </c>
    </row>
    <row r="17740">
      <c r="A17740">
        <v>9814</v>
      </c>
      <c r="B17740" t="str">
        <v>2010-06-21</v>
      </c>
      <c r="C17740" t="str">
        <v>Evening</v>
      </c>
      <c r="D17740">
        <v>36</v>
      </c>
      <c r="E17740" t="str">
        <f>IF(MOD(D17740,2)=0,"EVEN","ODD")</f>
        <v>EVEN</v>
      </c>
      <c r="F17740" t="str">
        <f>IF(D17740&lt;=18,"LOW (1-18)","HIGH (19-36)")</f>
        <v>HIGH (19-36)</v>
      </c>
      <c r="G17740">
        <f>INT((D17740-1)/6)+1</f>
        <v>6</v>
      </c>
      <c r="H17740">
        <f>MOD(D17740-1,6)+1</f>
        <v>6</v>
      </c>
      <c r="I17740">
        <f>37-D17740</f>
        <v>1</v>
      </c>
      <c r="J17740">
        <f>ABS(D17740-D17741)</f>
        <v>19</v>
      </c>
      <c r="K17740">
        <f>AVERAGE(D17740:D17744)</f>
        <v>36</v>
      </c>
      <c r="L17740">
        <f>AVERAGE(D17740:D17759)</f>
        <v>36</v>
      </c>
      <c r="M17740">
        <f>K17740-L17740</f>
        <v>0</v>
      </c>
      <c r="N17740" t="str">
        <f>IF(K17740&gt;L17740,"HIGH ZONE BIAS",IF(K17740&lt;L17740,"LOW ZONE BIAS","EQUILIBRIUM"))</f>
        <v>EQUILIBRIUM</v>
      </c>
    </row>
    <row r="17741">
      <c r="A17741">
        <v>9813</v>
      </c>
      <c r="B17741" t="str">
        <v>2010-06-21</v>
      </c>
      <c r="C17741" t="str">
        <v>Midday</v>
      </c>
      <c r="D17741">
        <v>17</v>
      </c>
      <c r="E17741" t="str">
        <f>IF(MOD(D17741,2)=0,"EVEN","ODD")</f>
        <v>ODD</v>
      </c>
      <c r="F17741" t="str">
        <f>IF(D17741&lt;=18,"LOW (1-18)","HIGH (19-36)")</f>
        <v>LOW (1-18)</v>
      </c>
      <c r="G17741">
        <f>INT((D17741-1)/6)+1</f>
        <v>3</v>
      </c>
      <c r="H17741">
        <f>MOD(D17741-1,6)+1</f>
        <v>5</v>
      </c>
      <c r="I17741">
        <f>37-D17741</f>
        <v>20</v>
      </c>
      <c r="J17741">
        <f>ABS(D17741-D17742)</f>
        <v>12</v>
      </c>
      <c r="K17741">
        <f>AVERAGE(D17741:D17745)</f>
        <v>17</v>
      </c>
      <c r="L17741">
        <f>AVERAGE(D17741:D17760)</f>
        <v>17</v>
      </c>
      <c r="M17741">
        <f>K17741-L17741</f>
        <v>0</v>
      </c>
      <c r="N17741" t="str">
        <f>IF(K17741&gt;L17741,"HIGH ZONE BIAS",IF(K17741&lt;L17741,"LOW ZONE BIAS","EQUILIBRIUM"))</f>
        <v>EQUILIBRIUM</v>
      </c>
    </row>
    <row r="17742">
      <c r="A17742">
        <v>9812</v>
      </c>
      <c r="B17742" t="str">
        <v>2010-06-19</v>
      </c>
      <c r="C17742" t="str">
        <v>Evening</v>
      </c>
      <c r="D17742">
        <v>29</v>
      </c>
      <c r="E17742" t="str">
        <f>IF(MOD(D17742,2)=0,"EVEN","ODD")</f>
        <v>ODD</v>
      </c>
      <c r="F17742" t="str">
        <f>IF(D17742&lt;=18,"LOW (1-18)","HIGH (19-36)")</f>
        <v>HIGH (19-36)</v>
      </c>
      <c r="G17742">
        <f>INT((D17742-1)/6)+1</f>
        <v>5</v>
      </c>
      <c r="H17742">
        <f>MOD(D17742-1,6)+1</f>
        <v>5</v>
      </c>
      <c r="I17742">
        <f>37-D17742</f>
        <v>8</v>
      </c>
      <c r="J17742">
        <f>ABS(D17742-D17743)</f>
        <v>7</v>
      </c>
      <c r="K17742">
        <f>AVERAGE(D17742:D17746)</f>
        <v>29</v>
      </c>
      <c r="L17742">
        <f>AVERAGE(D17742:D17761)</f>
        <v>29</v>
      </c>
      <c r="M17742">
        <f>K17742-L17742</f>
        <v>0</v>
      </c>
      <c r="N17742" t="str">
        <f>IF(K17742&gt;L17742,"HIGH ZONE BIAS",IF(K17742&lt;L17742,"LOW ZONE BIAS","EQUILIBRIUM"))</f>
        <v>EQUILIBRIUM</v>
      </c>
    </row>
    <row r="17743">
      <c r="A17743">
        <v>9811</v>
      </c>
      <c r="B17743" t="str">
        <v>2010-06-19</v>
      </c>
      <c r="C17743" t="str">
        <v>Midday</v>
      </c>
      <c r="D17743">
        <v>36</v>
      </c>
      <c r="E17743" t="str">
        <f>IF(MOD(D17743,2)=0,"EVEN","ODD")</f>
        <v>EVEN</v>
      </c>
      <c r="F17743" t="str">
        <f>IF(D17743&lt;=18,"LOW (1-18)","HIGH (19-36)")</f>
        <v>HIGH (19-36)</v>
      </c>
      <c r="G17743">
        <f>INT((D17743-1)/6)+1</f>
        <v>6</v>
      </c>
      <c r="H17743">
        <f>MOD(D17743-1,6)+1</f>
        <v>6</v>
      </c>
      <c r="I17743">
        <f>37-D17743</f>
        <v>1</v>
      </c>
      <c r="J17743">
        <f>ABS(D17743-D17744)</f>
        <v>10</v>
      </c>
      <c r="K17743">
        <f>AVERAGE(D17743:D17747)</f>
        <v>36</v>
      </c>
      <c r="L17743">
        <f>AVERAGE(D17743:D17762)</f>
        <v>36</v>
      </c>
      <c r="M17743">
        <f>K17743-L17743</f>
        <v>0</v>
      </c>
      <c r="N17743" t="str">
        <f>IF(K17743&gt;L17743,"HIGH ZONE BIAS",IF(K17743&lt;L17743,"LOW ZONE BIAS","EQUILIBRIUM"))</f>
        <v>EQUILIBRIUM</v>
      </c>
    </row>
    <row r="17744">
      <c r="A17744">
        <v>9810</v>
      </c>
      <c r="B17744" t="str">
        <v>2010-06-18</v>
      </c>
      <c r="C17744" t="str">
        <v>Evening</v>
      </c>
      <c r="D17744">
        <v>26</v>
      </c>
      <c r="E17744" t="str">
        <f>IF(MOD(D17744,2)=0,"EVEN","ODD")</f>
        <v>EVEN</v>
      </c>
      <c r="F17744" t="str">
        <f>IF(D17744&lt;=18,"LOW (1-18)","HIGH (19-36)")</f>
        <v>HIGH (19-36)</v>
      </c>
      <c r="G17744">
        <f>INT((D17744-1)/6)+1</f>
        <v>5</v>
      </c>
      <c r="H17744">
        <f>MOD(D17744-1,6)+1</f>
        <v>2</v>
      </c>
      <c r="I17744">
        <f>37-D17744</f>
        <v>11</v>
      </c>
      <c r="J17744">
        <f>ABS(D17744-D17745)</f>
        <v>7</v>
      </c>
      <c r="K17744">
        <f>AVERAGE(D17744:D17748)</f>
        <v>26</v>
      </c>
      <c r="L17744">
        <f>AVERAGE(D17744:D17763)</f>
        <v>26</v>
      </c>
      <c r="M17744">
        <f>K17744-L17744</f>
        <v>0</v>
      </c>
      <c r="N17744" t="str">
        <f>IF(K17744&gt;L17744,"HIGH ZONE BIAS",IF(K17744&lt;L17744,"LOW ZONE BIAS","EQUILIBRIUM"))</f>
        <v>EQUILIBRIUM</v>
      </c>
    </row>
    <row r="17745">
      <c r="A17745">
        <v>9809</v>
      </c>
      <c r="B17745" t="str">
        <v>2010-06-18</v>
      </c>
      <c r="C17745" t="str">
        <v>Midday</v>
      </c>
      <c r="D17745">
        <v>19</v>
      </c>
      <c r="E17745" t="str">
        <f>IF(MOD(D17745,2)=0,"EVEN","ODD")</f>
        <v>ODD</v>
      </c>
      <c r="F17745" t="str">
        <f>IF(D17745&lt;=18,"LOW (1-18)","HIGH (19-36)")</f>
        <v>HIGH (19-36)</v>
      </c>
      <c r="G17745">
        <f>INT((D17745-1)/6)+1</f>
        <v>4</v>
      </c>
      <c r="H17745">
        <f>MOD(D17745-1,6)+1</f>
        <v>1</v>
      </c>
      <c r="I17745">
        <f>37-D17745</f>
        <v>18</v>
      </c>
      <c r="J17745">
        <f>ABS(D17745-D17746)</f>
        <v>3</v>
      </c>
      <c r="K17745">
        <f>AVERAGE(D17745:D17749)</f>
        <v>19</v>
      </c>
      <c r="L17745">
        <f>AVERAGE(D17745:D17764)</f>
        <v>19</v>
      </c>
      <c r="M17745">
        <f>K17745-L17745</f>
        <v>0</v>
      </c>
      <c r="N17745" t="str">
        <f>IF(K17745&gt;L17745,"HIGH ZONE BIAS",IF(K17745&lt;L17745,"LOW ZONE BIAS","EQUILIBRIUM"))</f>
        <v>EQUILIBRIUM</v>
      </c>
    </row>
    <row r="17746">
      <c r="A17746">
        <v>9808</v>
      </c>
      <c r="B17746" t="str">
        <v>2010-06-17</v>
      </c>
      <c r="C17746" t="str">
        <v>Evening</v>
      </c>
      <c r="D17746">
        <v>16</v>
      </c>
      <c r="E17746" t="str">
        <f>IF(MOD(D17746,2)=0,"EVEN","ODD")</f>
        <v>EVEN</v>
      </c>
      <c r="F17746" t="str">
        <f>IF(D17746&lt;=18,"LOW (1-18)","HIGH (19-36)")</f>
        <v>LOW (1-18)</v>
      </c>
      <c r="G17746">
        <f>INT((D17746-1)/6)+1</f>
        <v>3</v>
      </c>
      <c r="H17746">
        <f>MOD(D17746-1,6)+1</f>
        <v>4</v>
      </c>
      <c r="I17746">
        <f>37-D17746</f>
        <v>21</v>
      </c>
      <c r="J17746">
        <f>ABS(D17746-D17747)</f>
        <v>0</v>
      </c>
      <c r="K17746">
        <f>AVERAGE(D17746:D17750)</f>
        <v>16</v>
      </c>
      <c r="L17746">
        <f>AVERAGE(D17746:D17765)</f>
        <v>16</v>
      </c>
      <c r="M17746">
        <f>K17746-L17746</f>
        <v>0</v>
      </c>
      <c r="N17746" t="str">
        <f>IF(K17746&gt;L17746,"HIGH ZONE BIAS",IF(K17746&lt;L17746,"LOW ZONE BIAS","EQUILIBRIUM"))</f>
        <v>EQUILIBRIUM</v>
      </c>
    </row>
    <row r="17747">
      <c r="A17747">
        <v>9807</v>
      </c>
      <c r="B17747" t="str">
        <v>2010-06-17</v>
      </c>
      <c r="C17747" t="str">
        <v>Midday</v>
      </c>
      <c r="D17747">
        <v>16</v>
      </c>
      <c r="E17747" t="str">
        <f>IF(MOD(D17747,2)=0,"EVEN","ODD")</f>
        <v>EVEN</v>
      </c>
      <c r="F17747" t="str">
        <f>IF(D17747&lt;=18,"LOW (1-18)","HIGH (19-36)")</f>
        <v>LOW (1-18)</v>
      </c>
      <c r="G17747">
        <f>INT((D17747-1)/6)+1</f>
        <v>3</v>
      </c>
      <c r="H17747">
        <f>MOD(D17747-1,6)+1</f>
        <v>4</v>
      </c>
      <c r="I17747">
        <f>37-D17747</f>
        <v>21</v>
      </c>
      <c r="J17747">
        <f>ABS(D17747-D17748)</f>
        <v>9</v>
      </c>
      <c r="K17747">
        <f>AVERAGE(D17747:D17751)</f>
        <v>16</v>
      </c>
      <c r="L17747">
        <f>AVERAGE(D17747:D17766)</f>
        <v>16</v>
      </c>
      <c r="M17747">
        <f>K17747-L17747</f>
        <v>0</v>
      </c>
      <c r="N17747" t="str">
        <f>IF(K17747&gt;L17747,"HIGH ZONE BIAS",IF(K17747&lt;L17747,"LOW ZONE BIAS","EQUILIBRIUM"))</f>
        <v>EQUILIBRIUM</v>
      </c>
    </row>
    <row r="17748">
      <c r="A17748">
        <v>9806</v>
      </c>
      <c r="B17748" t="str">
        <v>2010-06-16</v>
      </c>
      <c r="C17748" t="str">
        <v>Evening</v>
      </c>
      <c r="D17748">
        <v>7</v>
      </c>
      <c r="E17748" t="str">
        <f>IF(MOD(D17748,2)=0,"EVEN","ODD")</f>
        <v>ODD</v>
      </c>
      <c r="F17748" t="str">
        <f>IF(D17748&lt;=18,"LOW (1-18)","HIGH (19-36)")</f>
        <v>LOW (1-18)</v>
      </c>
      <c r="G17748">
        <f>INT((D17748-1)/6)+1</f>
        <v>2</v>
      </c>
      <c r="H17748">
        <f>MOD(D17748-1,6)+1</f>
        <v>1</v>
      </c>
      <c r="I17748">
        <f>37-D17748</f>
        <v>30</v>
      </c>
      <c r="J17748">
        <f>ABS(D17748-D17749)</f>
        <v>9</v>
      </c>
      <c r="K17748">
        <f>AVERAGE(D17748:D17752)</f>
        <v>7</v>
      </c>
      <c r="L17748">
        <f>AVERAGE(D17748:D17767)</f>
        <v>7</v>
      </c>
      <c r="M17748">
        <f>K17748-L17748</f>
        <v>0</v>
      </c>
      <c r="N17748" t="str">
        <f>IF(K17748&gt;L17748,"HIGH ZONE BIAS",IF(K17748&lt;L17748,"LOW ZONE BIAS","EQUILIBRIUM"))</f>
        <v>EQUILIBRIUM</v>
      </c>
    </row>
    <row r="17749">
      <c r="A17749">
        <v>9805</v>
      </c>
      <c r="B17749" t="str">
        <v>2010-06-16</v>
      </c>
      <c r="C17749" t="str">
        <v>Midday</v>
      </c>
      <c r="D17749">
        <v>16</v>
      </c>
      <c r="E17749" t="str">
        <f>IF(MOD(D17749,2)=0,"EVEN","ODD")</f>
        <v>EVEN</v>
      </c>
      <c r="F17749" t="str">
        <f>IF(D17749&lt;=18,"LOW (1-18)","HIGH (19-36)")</f>
        <v>LOW (1-18)</v>
      </c>
      <c r="G17749">
        <f>INT((D17749-1)/6)+1</f>
        <v>3</v>
      </c>
      <c r="H17749">
        <f>MOD(D17749-1,6)+1</f>
        <v>4</v>
      </c>
      <c r="I17749">
        <f>37-D17749</f>
        <v>21</v>
      </c>
      <c r="J17749">
        <f>ABS(D17749-D17750)</f>
        <v>7</v>
      </c>
      <c r="K17749">
        <f>AVERAGE(D17749:D17753)</f>
        <v>16</v>
      </c>
      <c r="L17749">
        <f>AVERAGE(D17749:D17768)</f>
        <v>16</v>
      </c>
      <c r="M17749">
        <f>K17749-L17749</f>
        <v>0</v>
      </c>
      <c r="N17749" t="str">
        <f>IF(K17749&gt;L17749,"HIGH ZONE BIAS",IF(K17749&lt;L17749,"LOW ZONE BIAS","EQUILIBRIUM"))</f>
        <v>EQUILIBRIUM</v>
      </c>
    </row>
    <row r="17750">
      <c r="A17750">
        <v>9804</v>
      </c>
      <c r="B17750" t="str">
        <v>2010-06-15</v>
      </c>
      <c r="C17750" t="str">
        <v>Evening</v>
      </c>
      <c r="D17750">
        <v>23</v>
      </c>
      <c r="E17750" t="str">
        <f>IF(MOD(D17750,2)=0,"EVEN","ODD")</f>
        <v>ODD</v>
      </c>
      <c r="F17750" t="str">
        <f>IF(D17750&lt;=18,"LOW (1-18)","HIGH (19-36)")</f>
        <v>HIGH (19-36)</v>
      </c>
      <c r="G17750">
        <f>INT((D17750-1)/6)+1</f>
        <v>4</v>
      </c>
      <c r="H17750">
        <f>MOD(D17750-1,6)+1</f>
        <v>5</v>
      </c>
      <c r="I17750">
        <f>37-D17750</f>
        <v>14</v>
      </c>
      <c r="J17750">
        <f>ABS(D17750-D17751)</f>
        <v>1</v>
      </c>
      <c r="K17750">
        <f>AVERAGE(D17750:D17754)</f>
        <v>23</v>
      </c>
      <c r="L17750">
        <f>AVERAGE(D17750:D17769)</f>
        <v>23</v>
      </c>
      <c r="M17750">
        <f>K17750-L17750</f>
        <v>0</v>
      </c>
      <c r="N17750" t="str">
        <f>IF(K17750&gt;L17750,"HIGH ZONE BIAS",IF(K17750&lt;L17750,"LOW ZONE BIAS","EQUILIBRIUM"))</f>
        <v>EQUILIBRIUM</v>
      </c>
    </row>
    <row r="17751">
      <c r="A17751">
        <v>9803</v>
      </c>
      <c r="B17751" t="str">
        <v>2010-06-15</v>
      </c>
      <c r="C17751" t="str">
        <v>Midday</v>
      </c>
      <c r="D17751">
        <v>24</v>
      </c>
      <c r="E17751" t="str">
        <f>IF(MOD(D17751,2)=0,"EVEN","ODD")</f>
        <v>EVEN</v>
      </c>
      <c r="F17751" t="str">
        <f>IF(D17751&lt;=18,"LOW (1-18)","HIGH (19-36)")</f>
        <v>HIGH (19-36)</v>
      </c>
      <c r="G17751">
        <f>INT((D17751-1)/6)+1</f>
        <v>4</v>
      </c>
      <c r="H17751">
        <f>MOD(D17751-1,6)+1</f>
        <v>6</v>
      </c>
      <c r="I17751">
        <f>37-D17751</f>
        <v>13</v>
      </c>
      <c r="J17751">
        <f>ABS(D17751-D17752)</f>
        <v>18</v>
      </c>
      <c r="K17751">
        <f>AVERAGE(D17751:D17755)</f>
        <v>24</v>
      </c>
      <c r="L17751">
        <f>AVERAGE(D17751:D17770)</f>
        <v>24</v>
      </c>
      <c r="M17751">
        <f>K17751-L17751</f>
        <v>0</v>
      </c>
      <c r="N17751" t="str">
        <f>IF(K17751&gt;L17751,"HIGH ZONE BIAS",IF(K17751&lt;L17751,"LOW ZONE BIAS","EQUILIBRIUM"))</f>
        <v>EQUILIBRIUM</v>
      </c>
    </row>
    <row r="17752">
      <c r="A17752">
        <v>9802</v>
      </c>
      <c r="B17752" t="str">
        <v>2010-06-14</v>
      </c>
      <c r="C17752" t="str">
        <v>Evening</v>
      </c>
      <c r="D17752">
        <v>6</v>
      </c>
      <c r="E17752" t="str">
        <f>IF(MOD(D17752,2)=0,"EVEN","ODD")</f>
        <v>EVEN</v>
      </c>
      <c r="F17752" t="str">
        <f>IF(D17752&lt;=18,"LOW (1-18)","HIGH (19-36)")</f>
        <v>LOW (1-18)</v>
      </c>
      <c r="G17752">
        <f>INT((D17752-1)/6)+1</f>
        <v>1</v>
      </c>
      <c r="H17752">
        <f>MOD(D17752-1,6)+1</f>
        <v>6</v>
      </c>
      <c r="I17752">
        <f>37-D17752</f>
        <v>31</v>
      </c>
      <c r="J17752">
        <f>ABS(D17752-D17753)</f>
        <v>15</v>
      </c>
      <c r="K17752">
        <f>AVERAGE(D17752:D17756)</f>
        <v>6</v>
      </c>
      <c r="L17752">
        <f>AVERAGE(D17752:D17771)</f>
        <v>6</v>
      </c>
      <c r="M17752">
        <f>K17752-L17752</f>
        <v>0</v>
      </c>
      <c r="N17752" t="str">
        <f>IF(K17752&gt;L17752,"HIGH ZONE BIAS",IF(K17752&lt;L17752,"LOW ZONE BIAS","EQUILIBRIUM"))</f>
        <v>EQUILIBRIUM</v>
      </c>
    </row>
    <row r="17753">
      <c r="A17753">
        <v>9801</v>
      </c>
      <c r="B17753" t="str">
        <v>2010-06-14</v>
      </c>
      <c r="C17753" t="str">
        <v>Midday</v>
      </c>
      <c r="D17753">
        <v>21</v>
      </c>
      <c r="E17753" t="str">
        <f>IF(MOD(D17753,2)=0,"EVEN","ODD")</f>
        <v>ODD</v>
      </c>
      <c r="F17753" t="str">
        <f>IF(D17753&lt;=18,"LOW (1-18)","HIGH (19-36)")</f>
        <v>HIGH (19-36)</v>
      </c>
      <c r="G17753">
        <f>INT((D17753-1)/6)+1</f>
        <v>4</v>
      </c>
      <c r="H17753">
        <f>MOD(D17753-1,6)+1</f>
        <v>3</v>
      </c>
      <c r="I17753">
        <f>37-D17753</f>
        <v>16</v>
      </c>
      <c r="J17753">
        <f>ABS(D17753-D17754)</f>
        <v>14</v>
      </c>
      <c r="K17753">
        <f>AVERAGE(D17753:D17757)</f>
        <v>21</v>
      </c>
      <c r="L17753">
        <f>AVERAGE(D17753:D17772)</f>
        <v>21</v>
      </c>
      <c r="M17753">
        <f>K17753-L17753</f>
        <v>0</v>
      </c>
      <c r="N17753" t="str">
        <f>IF(K17753&gt;L17753,"HIGH ZONE BIAS",IF(K17753&lt;L17753,"LOW ZONE BIAS","EQUILIBRIUM"))</f>
        <v>EQUILIBRIUM</v>
      </c>
    </row>
    <row r="17754">
      <c r="A17754">
        <v>9800</v>
      </c>
      <c r="B17754" t="str">
        <v>2010-06-12</v>
      </c>
      <c r="C17754" t="str">
        <v>Evening</v>
      </c>
      <c r="D17754">
        <v>7</v>
      </c>
      <c r="E17754" t="str">
        <f>IF(MOD(D17754,2)=0,"EVEN","ODD")</f>
        <v>ODD</v>
      </c>
      <c r="F17754" t="str">
        <f>IF(D17754&lt;=18,"LOW (1-18)","HIGH (19-36)")</f>
        <v>LOW (1-18)</v>
      </c>
      <c r="G17754">
        <f>INT((D17754-1)/6)+1</f>
        <v>2</v>
      </c>
      <c r="H17754">
        <f>MOD(D17754-1,6)+1</f>
        <v>1</v>
      </c>
      <c r="I17754">
        <f>37-D17754</f>
        <v>30</v>
      </c>
      <c r="J17754">
        <f>ABS(D17754-D17755)</f>
        <v>15</v>
      </c>
      <c r="K17754">
        <f>AVERAGE(D17754:D17758)</f>
        <v>7</v>
      </c>
      <c r="L17754">
        <f>AVERAGE(D17754:D17773)</f>
        <v>7</v>
      </c>
      <c r="M17754">
        <f>K17754-L17754</f>
        <v>0</v>
      </c>
      <c r="N17754" t="str">
        <f>IF(K17754&gt;L17754,"HIGH ZONE BIAS",IF(K17754&lt;L17754,"LOW ZONE BIAS","EQUILIBRIUM"))</f>
        <v>EQUILIBRIUM</v>
      </c>
    </row>
    <row r="17755">
      <c r="A17755">
        <v>9799</v>
      </c>
      <c r="B17755" t="str">
        <v>2010-06-12</v>
      </c>
      <c r="C17755" t="str">
        <v>Midday</v>
      </c>
      <c r="D17755">
        <v>22</v>
      </c>
      <c r="E17755" t="str">
        <f>IF(MOD(D17755,2)=0,"EVEN","ODD")</f>
        <v>EVEN</v>
      </c>
      <c r="F17755" t="str">
        <f>IF(D17755&lt;=18,"LOW (1-18)","HIGH (19-36)")</f>
        <v>HIGH (19-36)</v>
      </c>
      <c r="G17755">
        <f>INT((D17755-1)/6)+1</f>
        <v>4</v>
      </c>
      <c r="H17755">
        <f>MOD(D17755-1,6)+1</f>
        <v>4</v>
      </c>
      <c r="I17755">
        <f>37-D17755</f>
        <v>15</v>
      </c>
      <c r="J17755">
        <f>ABS(D17755-D17756)</f>
        <v>14</v>
      </c>
      <c r="K17755">
        <f>AVERAGE(D17755:D17759)</f>
        <v>22</v>
      </c>
      <c r="L17755">
        <f>AVERAGE(D17755:D17774)</f>
        <v>22</v>
      </c>
      <c r="M17755">
        <f>K17755-L17755</f>
        <v>0</v>
      </c>
      <c r="N17755" t="str">
        <f>IF(K17755&gt;L17755,"HIGH ZONE BIAS",IF(K17755&lt;L17755,"LOW ZONE BIAS","EQUILIBRIUM"))</f>
        <v>EQUILIBRIUM</v>
      </c>
    </row>
    <row r="17756">
      <c r="A17756">
        <v>9798</v>
      </c>
      <c r="B17756" t="str">
        <v>2010-06-11</v>
      </c>
      <c r="C17756" t="str">
        <v>Evening</v>
      </c>
      <c r="D17756">
        <v>8</v>
      </c>
      <c r="E17756" t="str">
        <f>IF(MOD(D17756,2)=0,"EVEN","ODD")</f>
        <v>EVEN</v>
      </c>
      <c r="F17756" t="str">
        <f>IF(D17756&lt;=18,"LOW (1-18)","HIGH (19-36)")</f>
        <v>LOW (1-18)</v>
      </c>
      <c r="G17756">
        <f>INT((D17756-1)/6)+1</f>
        <v>2</v>
      </c>
      <c r="H17756">
        <f>MOD(D17756-1,6)+1</f>
        <v>2</v>
      </c>
      <c r="I17756">
        <f>37-D17756</f>
        <v>29</v>
      </c>
      <c r="J17756">
        <f>ABS(D17756-D17757)</f>
        <v>9</v>
      </c>
      <c r="K17756">
        <f>AVERAGE(D17756:D17760)</f>
        <v>8</v>
      </c>
      <c r="L17756">
        <f>AVERAGE(D17756:D17775)</f>
        <v>8</v>
      </c>
      <c r="M17756">
        <f>K17756-L17756</f>
        <v>0</v>
      </c>
      <c r="N17756" t="str">
        <f>IF(K17756&gt;L17756,"HIGH ZONE BIAS",IF(K17756&lt;L17756,"LOW ZONE BIAS","EQUILIBRIUM"))</f>
        <v>EQUILIBRIUM</v>
      </c>
    </row>
    <row r="17757">
      <c r="A17757">
        <v>9797</v>
      </c>
      <c r="B17757" t="str">
        <v>2010-06-11</v>
      </c>
      <c r="C17757" t="str">
        <v>Midday</v>
      </c>
      <c r="D17757">
        <v>17</v>
      </c>
      <c r="E17757" t="str">
        <f>IF(MOD(D17757,2)=0,"EVEN","ODD")</f>
        <v>ODD</v>
      </c>
      <c r="F17757" t="str">
        <f>IF(D17757&lt;=18,"LOW (1-18)","HIGH (19-36)")</f>
        <v>LOW (1-18)</v>
      </c>
      <c r="G17757">
        <f>INT((D17757-1)/6)+1</f>
        <v>3</v>
      </c>
      <c r="H17757">
        <f>MOD(D17757-1,6)+1</f>
        <v>5</v>
      </c>
      <c r="I17757">
        <f>37-D17757</f>
        <v>20</v>
      </c>
      <c r="J17757">
        <f>ABS(D17757-D17758)</f>
        <v>11</v>
      </c>
      <c r="K17757">
        <f>AVERAGE(D17757:D17761)</f>
        <v>17</v>
      </c>
      <c r="L17757">
        <f>AVERAGE(D17757:D17776)</f>
        <v>17</v>
      </c>
      <c r="M17757">
        <f>K17757-L17757</f>
        <v>0</v>
      </c>
      <c r="N17757" t="str">
        <f>IF(K17757&gt;L17757,"HIGH ZONE BIAS",IF(K17757&lt;L17757,"LOW ZONE BIAS","EQUILIBRIUM"))</f>
        <v>EQUILIBRIUM</v>
      </c>
    </row>
    <row r="17758">
      <c r="A17758">
        <v>9796</v>
      </c>
      <c r="B17758" t="str">
        <v>2010-06-10</v>
      </c>
      <c r="C17758" t="str">
        <v>Evening</v>
      </c>
      <c r="D17758">
        <v>6</v>
      </c>
      <c r="E17758" t="str">
        <f>IF(MOD(D17758,2)=0,"EVEN","ODD")</f>
        <v>EVEN</v>
      </c>
      <c r="F17758" t="str">
        <f>IF(D17758&lt;=18,"LOW (1-18)","HIGH (19-36)")</f>
        <v>LOW (1-18)</v>
      </c>
      <c r="G17758">
        <f>INT((D17758-1)/6)+1</f>
        <v>1</v>
      </c>
      <c r="H17758">
        <f>MOD(D17758-1,6)+1</f>
        <v>6</v>
      </c>
      <c r="I17758">
        <f>37-D17758</f>
        <v>31</v>
      </c>
      <c r="J17758">
        <f>ABS(D17758-D17759)</f>
        <v>19</v>
      </c>
      <c r="K17758">
        <f>AVERAGE(D17758:D17762)</f>
        <v>6</v>
      </c>
      <c r="L17758">
        <f>AVERAGE(D17758:D17777)</f>
        <v>6</v>
      </c>
      <c r="M17758">
        <f>K17758-L17758</f>
        <v>0</v>
      </c>
      <c r="N17758" t="str">
        <f>IF(K17758&gt;L17758,"HIGH ZONE BIAS",IF(K17758&lt;L17758,"LOW ZONE BIAS","EQUILIBRIUM"))</f>
        <v>EQUILIBRIUM</v>
      </c>
    </row>
    <row r="17759">
      <c r="A17759">
        <v>9795</v>
      </c>
      <c r="B17759" t="str">
        <v>2010-06-10</v>
      </c>
      <c r="C17759" t="str">
        <v>Midday</v>
      </c>
      <c r="D17759">
        <v>25</v>
      </c>
      <c r="E17759" t="str">
        <f>IF(MOD(D17759,2)=0,"EVEN","ODD")</f>
        <v>ODD</v>
      </c>
      <c r="F17759" t="str">
        <f>IF(D17759&lt;=18,"LOW (1-18)","HIGH (19-36)")</f>
        <v>HIGH (19-36)</v>
      </c>
      <c r="G17759">
        <f>INT((D17759-1)/6)+1</f>
        <v>5</v>
      </c>
      <c r="H17759">
        <f>MOD(D17759-1,6)+1</f>
        <v>1</v>
      </c>
      <c r="I17759">
        <f>37-D17759</f>
        <v>12</v>
      </c>
      <c r="J17759">
        <f>ABS(D17759-D17760)</f>
        <v>11</v>
      </c>
      <c r="K17759">
        <f>AVERAGE(D17759:D17763)</f>
        <v>25</v>
      </c>
      <c r="L17759">
        <f>AVERAGE(D17759:D17778)</f>
        <v>25</v>
      </c>
      <c r="M17759">
        <f>K17759-L17759</f>
        <v>0</v>
      </c>
      <c r="N17759" t="str">
        <f>IF(K17759&gt;L17759,"HIGH ZONE BIAS",IF(K17759&lt;L17759,"LOW ZONE BIAS","EQUILIBRIUM"))</f>
        <v>EQUILIBRIUM</v>
      </c>
    </row>
    <row r="17760">
      <c r="A17760">
        <v>9794</v>
      </c>
      <c r="B17760" t="str">
        <v>2010-06-09</v>
      </c>
      <c r="C17760" t="str">
        <v>Evening</v>
      </c>
      <c r="D17760">
        <v>36</v>
      </c>
      <c r="E17760" t="str">
        <f>IF(MOD(D17760,2)=0,"EVEN","ODD")</f>
        <v>EVEN</v>
      </c>
      <c r="F17760" t="str">
        <f>IF(D17760&lt;=18,"LOW (1-18)","HIGH (19-36)")</f>
        <v>HIGH (19-36)</v>
      </c>
      <c r="G17760">
        <f>INT((D17760-1)/6)+1</f>
        <v>6</v>
      </c>
      <c r="H17760">
        <f>MOD(D17760-1,6)+1</f>
        <v>6</v>
      </c>
      <c r="I17760">
        <f>37-D17760</f>
        <v>1</v>
      </c>
      <c r="J17760">
        <f>ABS(D17760-D17761)</f>
        <v>35</v>
      </c>
      <c r="K17760">
        <f>AVERAGE(D17760:D17764)</f>
        <v>36</v>
      </c>
      <c r="L17760">
        <f>AVERAGE(D17760:D17779)</f>
        <v>36</v>
      </c>
      <c r="M17760">
        <f>K17760-L17760</f>
        <v>0</v>
      </c>
      <c r="N17760" t="str">
        <f>IF(K17760&gt;L17760,"HIGH ZONE BIAS",IF(K17760&lt;L17760,"LOW ZONE BIAS","EQUILIBRIUM"))</f>
        <v>EQUILIBRIUM</v>
      </c>
    </row>
    <row r="17761">
      <c r="A17761">
        <v>9793</v>
      </c>
      <c r="B17761" t="str">
        <v>2010-06-09</v>
      </c>
      <c r="C17761" t="str">
        <v>Midday</v>
      </c>
      <c r="D17761">
        <v>1</v>
      </c>
      <c r="E17761" t="str">
        <f>IF(MOD(D17761,2)=0,"EVEN","ODD")</f>
        <v>ODD</v>
      </c>
      <c r="F17761" t="str">
        <f>IF(D17761&lt;=18,"LOW (1-18)","HIGH (19-36)")</f>
        <v>LOW (1-18)</v>
      </c>
      <c r="G17761">
        <f>INT((D17761-1)/6)+1</f>
        <v>1</v>
      </c>
      <c r="H17761">
        <f>MOD(D17761-1,6)+1</f>
        <v>1</v>
      </c>
      <c r="I17761">
        <f>37-D17761</f>
        <v>36</v>
      </c>
      <c r="J17761">
        <f>ABS(D17761-D17762)</f>
        <v>30</v>
      </c>
      <c r="K17761">
        <f>AVERAGE(D17761:D17765)</f>
        <v>1</v>
      </c>
      <c r="L17761">
        <f>AVERAGE(D17761:D17780)</f>
        <v>1</v>
      </c>
      <c r="M17761">
        <f>K17761-L17761</f>
        <v>0</v>
      </c>
      <c r="N17761" t="str">
        <f>IF(K17761&gt;L17761,"HIGH ZONE BIAS",IF(K17761&lt;L17761,"LOW ZONE BIAS","EQUILIBRIUM"))</f>
        <v>EQUILIBRIUM</v>
      </c>
    </row>
    <row r="17762">
      <c r="A17762">
        <v>9792</v>
      </c>
      <c r="B17762" t="str">
        <v>2010-06-08</v>
      </c>
      <c r="C17762" t="str">
        <v>Evening</v>
      </c>
      <c r="D17762">
        <v>31</v>
      </c>
      <c r="E17762" t="str">
        <f>IF(MOD(D17762,2)=0,"EVEN","ODD")</f>
        <v>ODD</v>
      </c>
      <c r="F17762" t="str">
        <f>IF(D17762&lt;=18,"LOW (1-18)","HIGH (19-36)")</f>
        <v>HIGH (19-36)</v>
      </c>
      <c r="G17762">
        <f>INT((D17762-1)/6)+1</f>
        <v>6</v>
      </c>
      <c r="H17762">
        <f>MOD(D17762-1,6)+1</f>
        <v>1</v>
      </c>
      <c r="I17762">
        <f>37-D17762</f>
        <v>6</v>
      </c>
      <c r="J17762">
        <f>ABS(D17762-D17763)</f>
        <v>1</v>
      </c>
      <c r="K17762">
        <f>AVERAGE(D17762:D17766)</f>
        <v>31</v>
      </c>
      <c r="L17762">
        <f>AVERAGE(D17762:D17781)</f>
        <v>31</v>
      </c>
      <c r="M17762">
        <f>K17762-L17762</f>
        <v>0</v>
      </c>
      <c r="N17762" t="str">
        <f>IF(K17762&gt;L17762,"HIGH ZONE BIAS",IF(K17762&lt;L17762,"LOW ZONE BIAS","EQUILIBRIUM"))</f>
        <v>EQUILIBRIUM</v>
      </c>
    </row>
    <row r="17763">
      <c r="A17763">
        <v>9791</v>
      </c>
      <c r="B17763" t="str">
        <v>2010-06-08</v>
      </c>
      <c r="C17763" t="str">
        <v>Midday</v>
      </c>
      <c r="D17763">
        <v>30</v>
      </c>
      <c r="E17763" t="str">
        <f>IF(MOD(D17763,2)=0,"EVEN","ODD")</f>
        <v>EVEN</v>
      </c>
      <c r="F17763" t="str">
        <f>IF(D17763&lt;=18,"LOW (1-18)","HIGH (19-36)")</f>
        <v>HIGH (19-36)</v>
      </c>
      <c r="G17763">
        <f>INT((D17763-1)/6)+1</f>
        <v>5</v>
      </c>
      <c r="H17763">
        <f>MOD(D17763-1,6)+1</f>
        <v>6</v>
      </c>
      <c r="I17763">
        <f>37-D17763</f>
        <v>7</v>
      </c>
      <c r="J17763">
        <f>ABS(D17763-D17764)</f>
        <v>26</v>
      </c>
      <c r="K17763">
        <f>AVERAGE(D17763:D17767)</f>
        <v>30</v>
      </c>
      <c r="L17763">
        <f>AVERAGE(D17763:D17782)</f>
        <v>30</v>
      </c>
      <c r="M17763">
        <f>K17763-L17763</f>
        <v>0</v>
      </c>
      <c r="N17763" t="str">
        <f>IF(K17763&gt;L17763,"HIGH ZONE BIAS",IF(K17763&lt;L17763,"LOW ZONE BIAS","EQUILIBRIUM"))</f>
        <v>EQUILIBRIUM</v>
      </c>
    </row>
    <row r="17764">
      <c r="A17764">
        <v>9790</v>
      </c>
      <c r="B17764" t="str">
        <v>2010-06-07</v>
      </c>
      <c r="C17764" t="str">
        <v>Evening</v>
      </c>
      <c r="D17764">
        <v>4</v>
      </c>
      <c r="E17764" t="str">
        <f>IF(MOD(D17764,2)=0,"EVEN","ODD")</f>
        <v>EVEN</v>
      </c>
      <c r="F17764" t="str">
        <f>IF(D17764&lt;=18,"LOW (1-18)","HIGH (19-36)")</f>
        <v>LOW (1-18)</v>
      </c>
      <c r="G17764">
        <f>INT((D17764-1)/6)+1</f>
        <v>1</v>
      </c>
      <c r="H17764">
        <f>MOD(D17764-1,6)+1</f>
        <v>4</v>
      </c>
      <c r="I17764">
        <f>37-D17764</f>
        <v>33</v>
      </c>
      <c r="J17764">
        <f>ABS(D17764-D17765)</f>
        <v>32</v>
      </c>
      <c r="K17764">
        <f>AVERAGE(D17764:D17768)</f>
        <v>4</v>
      </c>
      <c r="L17764">
        <f>AVERAGE(D17764:D17783)</f>
        <v>4</v>
      </c>
      <c r="M17764">
        <f>K17764-L17764</f>
        <v>0</v>
      </c>
      <c r="N17764" t="str">
        <f>IF(K17764&gt;L17764,"HIGH ZONE BIAS",IF(K17764&lt;L17764,"LOW ZONE BIAS","EQUILIBRIUM"))</f>
        <v>EQUILIBRIUM</v>
      </c>
    </row>
    <row r="17765">
      <c r="A17765">
        <v>9789</v>
      </c>
      <c r="B17765" t="str">
        <v>2010-06-07</v>
      </c>
      <c r="C17765" t="str">
        <v>Midday</v>
      </c>
      <c r="D17765">
        <v>36</v>
      </c>
      <c r="E17765" t="str">
        <f>IF(MOD(D17765,2)=0,"EVEN","ODD")</f>
        <v>EVEN</v>
      </c>
      <c r="F17765" t="str">
        <f>IF(D17765&lt;=18,"LOW (1-18)","HIGH (19-36)")</f>
        <v>HIGH (19-36)</v>
      </c>
      <c r="G17765">
        <f>INT((D17765-1)/6)+1</f>
        <v>6</v>
      </c>
      <c r="H17765">
        <f>MOD(D17765-1,6)+1</f>
        <v>6</v>
      </c>
      <c r="I17765">
        <f>37-D17765</f>
        <v>1</v>
      </c>
      <c r="J17765">
        <f>ABS(D17765-D17766)</f>
        <v>25</v>
      </c>
      <c r="K17765">
        <f>AVERAGE(D17765:D17769)</f>
        <v>36</v>
      </c>
      <c r="L17765">
        <f>AVERAGE(D17765:D17784)</f>
        <v>36</v>
      </c>
      <c r="M17765">
        <f>K17765-L17765</f>
        <v>0</v>
      </c>
      <c r="N17765" t="str">
        <f>IF(K17765&gt;L17765,"HIGH ZONE BIAS",IF(K17765&lt;L17765,"LOW ZONE BIAS","EQUILIBRIUM"))</f>
        <v>EQUILIBRIUM</v>
      </c>
    </row>
    <row r="17766">
      <c r="A17766">
        <v>9788</v>
      </c>
      <c r="B17766" t="str">
        <v>2010-06-05</v>
      </c>
      <c r="C17766" t="str">
        <v>Evening</v>
      </c>
      <c r="D17766">
        <v>11</v>
      </c>
      <c r="E17766" t="str">
        <f>IF(MOD(D17766,2)=0,"EVEN","ODD")</f>
        <v>ODD</v>
      </c>
      <c r="F17766" t="str">
        <f>IF(D17766&lt;=18,"LOW (1-18)","HIGH (19-36)")</f>
        <v>LOW (1-18)</v>
      </c>
      <c r="G17766">
        <f>INT((D17766-1)/6)+1</f>
        <v>2</v>
      </c>
      <c r="H17766">
        <f>MOD(D17766-1,6)+1</f>
        <v>5</v>
      </c>
      <c r="I17766">
        <f>37-D17766</f>
        <v>26</v>
      </c>
      <c r="J17766">
        <f>ABS(D17766-D17767)</f>
        <v>19</v>
      </c>
      <c r="K17766">
        <f>AVERAGE(D17766:D17770)</f>
        <v>11</v>
      </c>
      <c r="L17766">
        <f>AVERAGE(D17766:D17785)</f>
        <v>11</v>
      </c>
      <c r="M17766">
        <f>K17766-L17766</f>
        <v>0</v>
      </c>
      <c r="N17766" t="str">
        <f>IF(K17766&gt;L17766,"HIGH ZONE BIAS",IF(K17766&lt;L17766,"LOW ZONE BIAS","EQUILIBRIUM"))</f>
        <v>EQUILIBRIUM</v>
      </c>
    </row>
    <row r="17767">
      <c r="A17767">
        <v>9787</v>
      </c>
      <c r="B17767" t="str">
        <v>2010-06-05</v>
      </c>
      <c r="C17767" t="str">
        <v>Midday</v>
      </c>
      <c r="D17767">
        <v>30</v>
      </c>
      <c r="E17767" t="str">
        <f>IF(MOD(D17767,2)=0,"EVEN","ODD")</f>
        <v>EVEN</v>
      </c>
      <c r="F17767" t="str">
        <f>IF(D17767&lt;=18,"LOW (1-18)","HIGH (19-36)")</f>
        <v>HIGH (19-36)</v>
      </c>
      <c r="G17767">
        <f>INT((D17767-1)/6)+1</f>
        <v>5</v>
      </c>
      <c r="H17767">
        <f>MOD(D17767-1,6)+1</f>
        <v>6</v>
      </c>
      <c r="I17767">
        <f>37-D17767</f>
        <v>7</v>
      </c>
      <c r="J17767">
        <f>ABS(D17767-D17768)</f>
        <v>2</v>
      </c>
      <c r="K17767">
        <f>AVERAGE(D17767:D17771)</f>
        <v>30</v>
      </c>
      <c r="L17767">
        <f>AVERAGE(D17767:D17786)</f>
        <v>30</v>
      </c>
      <c r="M17767">
        <f>K17767-L17767</f>
        <v>0</v>
      </c>
      <c r="N17767" t="str">
        <f>IF(K17767&gt;L17767,"HIGH ZONE BIAS",IF(K17767&lt;L17767,"LOW ZONE BIAS","EQUILIBRIUM"))</f>
        <v>EQUILIBRIUM</v>
      </c>
    </row>
    <row r="17768">
      <c r="A17768">
        <v>9786</v>
      </c>
      <c r="B17768" t="str">
        <v>2010-06-04</v>
      </c>
      <c r="C17768" t="str">
        <v>Evening</v>
      </c>
      <c r="D17768">
        <v>28</v>
      </c>
      <c r="E17768" t="str">
        <f>IF(MOD(D17768,2)=0,"EVEN","ODD")</f>
        <v>EVEN</v>
      </c>
      <c r="F17768" t="str">
        <f>IF(D17768&lt;=18,"LOW (1-18)","HIGH (19-36)")</f>
        <v>HIGH (19-36)</v>
      </c>
      <c r="G17768">
        <f>INT((D17768-1)/6)+1</f>
        <v>5</v>
      </c>
      <c r="H17768">
        <f>MOD(D17768-1,6)+1</f>
        <v>4</v>
      </c>
      <c r="I17768">
        <f>37-D17768</f>
        <v>9</v>
      </c>
      <c r="J17768">
        <f>ABS(D17768-D17769)</f>
        <v>5</v>
      </c>
      <c r="K17768">
        <f>AVERAGE(D17768:D17772)</f>
        <v>28</v>
      </c>
      <c r="L17768">
        <f>AVERAGE(D17768:D17787)</f>
        <v>28</v>
      </c>
      <c r="M17768">
        <f>K17768-L17768</f>
        <v>0</v>
      </c>
      <c r="N17768" t="str">
        <f>IF(K17768&gt;L17768,"HIGH ZONE BIAS",IF(K17768&lt;L17768,"LOW ZONE BIAS","EQUILIBRIUM"))</f>
        <v>EQUILIBRIUM</v>
      </c>
    </row>
    <row r="17769">
      <c r="A17769">
        <v>9785</v>
      </c>
      <c r="B17769" t="str">
        <v>2010-06-04</v>
      </c>
      <c r="C17769" t="str">
        <v>Midday</v>
      </c>
      <c r="D17769">
        <v>33</v>
      </c>
      <c r="E17769" t="str">
        <f>IF(MOD(D17769,2)=0,"EVEN","ODD")</f>
        <v>ODD</v>
      </c>
      <c r="F17769" t="str">
        <f>IF(D17769&lt;=18,"LOW (1-18)","HIGH (19-36)")</f>
        <v>HIGH (19-36)</v>
      </c>
      <c r="G17769">
        <f>INT((D17769-1)/6)+1</f>
        <v>6</v>
      </c>
      <c r="H17769">
        <f>MOD(D17769-1,6)+1</f>
        <v>3</v>
      </c>
      <c r="I17769">
        <f>37-D17769</f>
        <v>4</v>
      </c>
      <c r="J17769">
        <f>ABS(D17769-D17770)</f>
        <v>22</v>
      </c>
      <c r="K17769">
        <f>AVERAGE(D17769:D17773)</f>
        <v>33</v>
      </c>
      <c r="L17769">
        <f>AVERAGE(D17769:D17788)</f>
        <v>33</v>
      </c>
      <c r="M17769">
        <f>K17769-L17769</f>
        <v>0</v>
      </c>
      <c r="N17769" t="str">
        <f>IF(K17769&gt;L17769,"HIGH ZONE BIAS",IF(K17769&lt;L17769,"LOW ZONE BIAS","EQUILIBRIUM"))</f>
        <v>EQUILIBRIUM</v>
      </c>
    </row>
    <row r="17770">
      <c r="A17770">
        <v>9784</v>
      </c>
      <c r="B17770" t="str">
        <v>2010-06-02</v>
      </c>
      <c r="C17770" t="str">
        <v>Evening</v>
      </c>
      <c r="D17770">
        <v>11</v>
      </c>
      <c r="E17770" t="str">
        <f>IF(MOD(D17770,2)=0,"EVEN","ODD")</f>
        <v>ODD</v>
      </c>
      <c r="F17770" t="str">
        <f>IF(D17770&lt;=18,"LOW (1-18)","HIGH (19-36)")</f>
        <v>LOW (1-18)</v>
      </c>
      <c r="G17770">
        <f>INT((D17770-1)/6)+1</f>
        <v>2</v>
      </c>
      <c r="H17770">
        <f>MOD(D17770-1,6)+1</f>
        <v>5</v>
      </c>
      <c r="I17770">
        <f>37-D17770</f>
        <v>26</v>
      </c>
      <c r="J17770">
        <f>ABS(D17770-D17771)</f>
        <v>14</v>
      </c>
      <c r="K17770">
        <f>AVERAGE(D17770:D17774)</f>
        <v>11</v>
      </c>
      <c r="L17770">
        <f>AVERAGE(D17770:D17789)</f>
        <v>11</v>
      </c>
      <c r="M17770">
        <f>K17770-L17770</f>
        <v>0</v>
      </c>
      <c r="N17770" t="str">
        <f>IF(K17770&gt;L17770,"HIGH ZONE BIAS",IF(K17770&lt;L17770,"LOW ZONE BIAS","EQUILIBRIUM"))</f>
        <v>EQUILIBRIUM</v>
      </c>
    </row>
    <row r="17771">
      <c r="A17771">
        <v>9783</v>
      </c>
      <c r="B17771" t="str">
        <v>2010-06-02</v>
      </c>
      <c r="C17771" t="str">
        <v>Midday</v>
      </c>
      <c r="D17771">
        <v>25</v>
      </c>
      <c r="E17771" t="str">
        <f>IF(MOD(D17771,2)=0,"EVEN","ODD")</f>
        <v>ODD</v>
      </c>
      <c r="F17771" t="str">
        <f>IF(D17771&lt;=18,"LOW (1-18)","HIGH (19-36)")</f>
        <v>HIGH (19-36)</v>
      </c>
      <c r="G17771">
        <f>INT((D17771-1)/6)+1</f>
        <v>5</v>
      </c>
      <c r="H17771">
        <f>MOD(D17771-1,6)+1</f>
        <v>1</v>
      </c>
      <c r="I17771">
        <f>37-D17771</f>
        <v>12</v>
      </c>
      <c r="J17771">
        <f>ABS(D17771-D17772)</f>
        <v>4</v>
      </c>
      <c r="K17771">
        <f>AVERAGE(D17771:D17775)</f>
        <v>25</v>
      </c>
      <c r="L17771">
        <f>AVERAGE(D17771:D17790)</f>
        <v>25</v>
      </c>
      <c r="M17771">
        <f>K17771-L17771</f>
        <v>0</v>
      </c>
      <c r="N17771" t="str">
        <f>IF(K17771&gt;L17771,"HIGH ZONE BIAS",IF(K17771&lt;L17771,"LOW ZONE BIAS","EQUILIBRIUM"))</f>
        <v>EQUILIBRIUM</v>
      </c>
    </row>
    <row r="17772">
      <c r="A17772">
        <v>9782</v>
      </c>
      <c r="B17772" t="str">
        <v>2010-06-01</v>
      </c>
      <c r="C17772" t="str">
        <v>Evening</v>
      </c>
      <c r="D17772">
        <v>29</v>
      </c>
      <c r="E17772" t="str">
        <f>IF(MOD(D17772,2)=0,"EVEN","ODD")</f>
        <v>ODD</v>
      </c>
      <c r="F17772" t="str">
        <f>IF(D17772&lt;=18,"LOW (1-18)","HIGH (19-36)")</f>
        <v>HIGH (19-36)</v>
      </c>
      <c r="G17772">
        <f>INT((D17772-1)/6)+1</f>
        <v>5</v>
      </c>
      <c r="H17772">
        <f>MOD(D17772-1,6)+1</f>
        <v>5</v>
      </c>
      <c r="I17772">
        <f>37-D17772</f>
        <v>8</v>
      </c>
      <c r="J17772">
        <f>ABS(D17772-D17773)</f>
        <v>9</v>
      </c>
      <c r="K17772">
        <f>AVERAGE(D17772:D17776)</f>
        <v>29</v>
      </c>
      <c r="L17772">
        <f>AVERAGE(D17772:D17791)</f>
        <v>29</v>
      </c>
      <c r="M17772">
        <f>K17772-L17772</f>
        <v>0</v>
      </c>
      <c r="N17772" t="str">
        <f>IF(K17772&gt;L17772,"HIGH ZONE BIAS",IF(K17772&lt;L17772,"LOW ZONE BIAS","EQUILIBRIUM"))</f>
        <v>EQUILIBRIUM</v>
      </c>
    </row>
    <row r="17773">
      <c r="A17773">
        <v>9781</v>
      </c>
      <c r="B17773" t="str">
        <v>2010-06-01</v>
      </c>
      <c r="C17773" t="str">
        <v>Midday</v>
      </c>
      <c r="D17773">
        <v>20</v>
      </c>
      <c r="E17773" t="str">
        <f>IF(MOD(D17773,2)=0,"EVEN","ODD")</f>
        <v>EVEN</v>
      </c>
      <c r="F17773" t="str">
        <f>IF(D17773&lt;=18,"LOW (1-18)","HIGH (19-36)")</f>
        <v>HIGH (19-36)</v>
      </c>
      <c r="G17773">
        <f>INT((D17773-1)/6)+1</f>
        <v>4</v>
      </c>
      <c r="H17773">
        <f>MOD(D17773-1,6)+1</f>
        <v>2</v>
      </c>
      <c r="I17773">
        <f>37-D17773</f>
        <v>17</v>
      </c>
      <c r="J17773">
        <f>ABS(D17773-D17774)</f>
        <v>13</v>
      </c>
      <c r="K17773">
        <f>AVERAGE(D17773:D17777)</f>
        <v>20</v>
      </c>
      <c r="L17773">
        <f>AVERAGE(D17773:D17792)</f>
        <v>20</v>
      </c>
      <c r="M17773">
        <f>K17773-L17773</f>
        <v>0</v>
      </c>
      <c r="N17773" t="str">
        <f>IF(K17773&gt;L17773,"HIGH ZONE BIAS",IF(K17773&lt;L17773,"LOW ZONE BIAS","EQUILIBRIUM"))</f>
        <v>EQUILIBRIUM</v>
      </c>
    </row>
    <row r="17774">
      <c r="A17774">
        <v>9166</v>
      </c>
      <c r="B17774" t="str">
        <v>2009-05-30</v>
      </c>
      <c r="C17774" t="str">
        <v>Evening</v>
      </c>
      <c r="D17774">
        <v>33</v>
      </c>
      <c r="E17774" t="str">
        <f>IF(MOD(D17774,2)=0,"EVEN","ODD")</f>
        <v>ODD</v>
      </c>
      <c r="F17774" t="str">
        <f>IF(D17774&lt;=18,"LOW (1-18)","HIGH (19-36)")</f>
        <v>HIGH (19-36)</v>
      </c>
      <c r="G17774">
        <f>INT((D17774-1)/6)+1</f>
        <v>6</v>
      </c>
      <c r="H17774">
        <f>MOD(D17774-1,6)+1</f>
        <v>3</v>
      </c>
      <c r="I17774">
        <f>37-D17774</f>
        <v>4</v>
      </c>
      <c r="J17774">
        <f>ABS(D17774-D17775)</f>
        <v>31</v>
      </c>
      <c r="K17774">
        <f>AVERAGE(D17774:D17778)</f>
        <v>33</v>
      </c>
      <c r="L17774">
        <f>AVERAGE(D17774:D17793)</f>
        <v>33</v>
      </c>
      <c r="M17774">
        <f>K17774-L17774</f>
        <v>0</v>
      </c>
      <c r="N17774" t="str">
        <f>IF(K17774&gt;L17774,"HIGH ZONE BIAS",IF(K17774&lt;L17774,"LOW ZONE BIAS","EQUILIBRIUM"))</f>
        <v>EQUILIBRIUM</v>
      </c>
    </row>
    <row r="17775">
      <c r="A17775">
        <v>9165</v>
      </c>
      <c r="B17775" t="str">
        <v>2009-05-30</v>
      </c>
      <c r="C17775" t="str">
        <v>Midday</v>
      </c>
      <c r="D17775">
        <v>2</v>
      </c>
      <c r="E17775" t="str">
        <f>IF(MOD(D17775,2)=0,"EVEN","ODD")</f>
        <v>EVEN</v>
      </c>
      <c r="F17775" t="str">
        <f>IF(D17775&lt;=18,"LOW (1-18)","HIGH (19-36)")</f>
        <v>LOW (1-18)</v>
      </c>
      <c r="G17775">
        <f>INT((D17775-1)/6)+1</f>
        <v>1</v>
      </c>
      <c r="H17775">
        <f>MOD(D17775-1,6)+1</f>
        <v>2</v>
      </c>
      <c r="I17775">
        <f>37-D17775</f>
        <v>35</v>
      </c>
      <c r="J17775">
        <f>ABS(D17775-D17776)</f>
        <v>14</v>
      </c>
      <c r="K17775">
        <f>AVERAGE(D17775:D17779)</f>
        <v>2</v>
      </c>
      <c r="L17775">
        <f>AVERAGE(D17775:D17794)</f>
        <v>2</v>
      </c>
      <c r="M17775">
        <f>K17775-L17775</f>
        <v>0</v>
      </c>
      <c r="N17775" t="str">
        <f>IF(K17775&gt;L17775,"HIGH ZONE BIAS",IF(K17775&lt;L17775,"LOW ZONE BIAS","EQUILIBRIUM"))</f>
        <v>EQUILIBRIUM</v>
      </c>
    </row>
    <row r="17776">
      <c r="A17776">
        <v>9164</v>
      </c>
      <c r="B17776" t="str">
        <v>2009-05-29</v>
      </c>
      <c r="C17776" t="str">
        <v>Evening</v>
      </c>
      <c r="D17776">
        <v>16</v>
      </c>
      <c r="E17776" t="str">
        <f>IF(MOD(D17776,2)=0,"EVEN","ODD")</f>
        <v>EVEN</v>
      </c>
      <c r="F17776" t="str">
        <f>IF(D17776&lt;=18,"LOW (1-18)","HIGH (19-36)")</f>
        <v>LOW (1-18)</v>
      </c>
      <c r="G17776">
        <f>INT((D17776-1)/6)+1</f>
        <v>3</v>
      </c>
      <c r="H17776">
        <f>MOD(D17776-1,6)+1</f>
        <v>4</v>
      </c>
      <c r="I17776">
        <f>37-D17776</f>
        <v>21</v>
      </c>
      <c r="J17776">
        <f>ABS(D17776-D17777)</f>
        <v>18</v>
      </c>
      <c r="K17776">
        <f>AVERAGE(D17776:D17780)</f>
        <v>16</v>
      </c>
      <c r="L17776">
        <f>AVERAGE(D17776:D17795)</f>
        <v>16</v>
      </c>
      <c r="M17776">
        <f>K17776-L17776</f>
        <v>0</v>
      </c>
      <c r="N17776" t="str">
        <f>IF(K17776&gt;L17776,"HIGH ZONE BIAS",IF(K17776&lt;L17776,"LOW ZONE BIAS","EQUILIBRIUM"))</f>
        <v>EQUILIBRIUM</v>
      </c>
    </row>
    <row r="17777">
      <c r="A17777">
        <v>9163</v>
      </c>
      <c r="B17777" t="str">
        <v>2009-05-29</v>
      </c>
      <c r="C17777" t="str">
        <v>Midday</v>
      </c>
      <c r="D17777">
        <v>34</v>
      </c>
      <c r="E17777" t="str">
        <f>IF(MOD(D17777,2)=0,"EVEN","ODD")</f>
        <v>EVEN</v>
      </c>
      <c r="F17777" t="str">
        <f>IF(D17777&lt;=18,"LOW (1-18)","HIGH (19-36)")</f>
        <v>HIGH (19-36)</v>
      </c>
      <c r="G17777">
        <f>INT((D17777-1)/6)+1</f>
        <v>6</v>
      </c>
      <c r="H17777">
        <f>MOD(D17777-1,6)+1</f>
        <v>4</v>
      </c>
      <c r="I17777">
        <f>37-D17777</f>
        <v>3</v>
      </c>
      <c r="J17777">
        <f>ABS(D17777-D17778)</f>
        <v>3</v>
      </c>
      <c r="K17777">
        <f>AVERAGE(D17777:D17781)</f>
        <v>34</v>
      </c>
      <c r="L17777">
        <f>AVERAGE(D17777:D17796)</f>
        <v>34</v>
      </c>
      <c r="M17777">
        <f>K17777-L17777</f>
        <v>0</v>
      </c>
      <c r="N17777" t="str">
        <f>IF(K17777&gt;L17777,"HIGH ZONE BIAS",IF(K17777&lt;L17777,"LOW ZONE BIAS","EQUILIBRIUM"))</f>
        <v>EQUILIBRIUM</v>
      </c>
    </row>
    <row r="17778">
      <c r="A17778">
        <v>9162</v>
      </c>
      <c r="B17778" t="str">
        <v>2009-05-28</v>
      </c>
      <c r="C17778" t="str">
        <v>Evening</v>
      </c>
      <c r="D17778">
        <v>31</v>
      </c>
      <c r="E17778" t="str">
        <f>IF(MOD(D17778,2)=0,"EVEN","ODD")</f>
        <v>ODD</v>
      </c>
      <c r="F17778" t="str">
        <f>IF(D17778&lt;=18,"LOW (1-18)","HIGH (19-36)")</f>
        <v>HIGH (19-36)</v>
      </c>
      <c r="G17778">
        <f>INT((D17778-1)/6)+1</f>
        <v>6</v>
      </c>
      <c r="H17778">
        <f>MOD(D17778-1,6)+1</f>
        <v>1</v>
      </c>
      <c r="I17778">
        <f>37-D17778</f>
        <v>6</v>
      </c>
      <c r="J17778">
        <f>ABS(D17778-D17779)</f>
        <v>26</v>
      </c>
      <c r="K17778">
        <f>AVERAGE(D17778:D17782)</f>
        <v>31</v>
      </c>
      <c r="L17778">
        <f>AVERAGE(D17778:D17797)</f>
        <v>31</v>
      </c>
      <c r="M17778">
        <f>K17778-L17778</f>
        <v>0</v>
      </c>
      <c r="N17778" t="str">
        <f>IF(K17778&gt;L17778,"HIGH ZONE BIAS",IF(K17778&lt;L17778,"LOW ZONE BIAS","EQUILIBRIUM"))</f>
        <v>EQUILIBRIUM</v>
      </c>
    </row>
    <row r="17779">
      <c r="A17779">
        <v>9161</v>
      </c>
      <c r="B17779" t="str">
        <v>2009-05-28</v>
      </c>
      <c r="C17779" t="str">
        <v>Midday</v>
      </c>
      <c r="D17779">
        <v>5</v>
      </c>
      <c r="E17779" t="str">
        <f>IF(MOD(D17779,2)=0,"EVEN","ODD")</f>
        <v>ODD</v>
      </c>
      <c r="F17779" t="str">
        <f>IF(D17779&lt;=18,"LOW (1-18)","HIGH (19-36)")</f>
        <v>LOW (1-18)</v>
      </c>
      <c r="G17779">
        <f>INT((D17779-1)/6)+1</f>
        <v>1</v>
      </c>
      <c r="H17779">
        <f>MOD(D17779-1,6)+1</f>
        <v>5</v>
      </c>
      <c r="I17779">
        <f>37-D17779</f>
        <v>32</v>
      </c>
      <c r="J17779">
        <f>ABS(D17779-D17780)</f>
        <v>1</v>
      </c>
      <c r="K17779">
        <f>AVERAGE(D17779:D17783)</f>
        <v>5</v>
      </c>
      <c r="L17779">
        <f>AVERAGE(D17779:D17798)</f>
        <v>5</v>
      </c>
      <c r="M17779">
        <f>K17779-L17779</f>
        <v>0</v>
      </c>
      <c r="N17779" t="str">
        <f>IF(K17779&gt;L17779,"HIGH ZONE BIAS",IF(K17779&lt;L17779,"LOW ZONE BIAS","EQUILIBRIUM"))</f>
        <v>EQUILIBRIUM</v>
      </c>
    </row>
    <row r="17780">
      <c r="A17780">
        <v>9160</v>
      </c>
      <c r="B17780" t="str">
        <v>2009-05-27</v>
      </c>
      <c r="C17780" t="str">
        <v>Evening</v>
      </c>
      <c r="D17780">
        <v>4</v>
      </c>
      <c r="E17780" t="str">
        <f>IF(MOD(D17780,2)=0,"EVEN","ODD")</f>
        <v>EVEN</v>
      </c>
      <c r="F17780" t="str">
        <f>IF(D17780&lt;=18,"LOW (1-18)","HIGH (19-36)")</f>
        <v>LOW (1-18)</v>
      </c>
      <c r="G17780">
        <f>INT((D17780-1)/6)+1</f>
        <v>1</v>
      </c>
      <c r="H17780">
        <f>MOD(D17780-1,6)+1</f>
        <v>4</v>
      </c>
      <c r="I17780">
        <f>37-D17780</f>
        <v>33</v>
      </c>
      <c r="J17780">
        <f>ABS(D17780-D17781)</f>
        <v>2</v>
      </c>
      <c r="K17780">
        <f>AVERAGE(D17780:D17784)</f>
        <v>4</v>
      </c>
      <c r="L17780">
        <f>AVERAGE(D17780:D17799)</f>
        <v>4</v>
      </c>
      <c r="M17780">
        <f>K17780-L17780</f>
        <v>0</v>
      </c>
      <c r="N17780" t="str">
        <f>IF(K17780&gt;L17780,"HIGH ZONE BIAS",IF(K17780&lt;L17780,"LOW ZONE BIAS","EQUILIBRIUM"))</f>
        <v>EQUILIBRIUM</v>
      </c>
    </row>
    <row r="17781">
      <c r="A17781">
        <v>9159</v>
      </c>
      <c r="B17781" t="str">
        <v>2009-05-27</v>
      </c>
      <c r="C17781" t="str">
        <v>Midday</v>
      </c>
      <c r="D17781">
        <v>6</v>
      </c>
      <c r="E17781" t="str">
        <f>IF(MOD(D17781,2)=0,"EVEN","ODD")</f>
        <v>EVEN</v>
      </c>
      <c r="F17781" t="str">
        <f>IF(D17781&lt;=18,"LOW (1-18)","HIGH (19-36)")</f>
        <v>LOW (1-18)</v>
      </c>
      <c r="G17781">
        <f>INT((D17781-1)/6)+1</f>
        <v>1</v>
      </c>
      <c r="H17781">
        <f>MOD(D17781-1,6)+1</f>
        <v>6</v>
      </c>
      <c r="I17781">
        <f>37-D17781</f>
        <v>31</v>
      </c>
      <c r="J17781">
        <f>ABS(D17781-D17782)</f>
        <v>1</v>
      </c>
      <c r="K17781">
        <f>AVERAGE(D17781:D17785)</f>
        <v>6</v>
      </c>
      <c r="L17781">
        <f>AVERAGE(D17781:D17800)</f>
        <v>6</v>
      </c>
      <c r="M17781">
        <f>K17781-L17781</f>
        <v>0</v>
      </c>
      <c r="N17781" t="str">
        <f>IF(K17781&gt;L17781,"HIGH ZONE BIAS",IF(K17781&lt;L17781,"LOW ZONE BIAS","EQUILIBRIUM"))</f>
        <v>EQUILIBRIUM</v>
      </c>
    </row>
    <row r="17782">
      <c r="A17782">
        <v>9158</v>
      </c>
      <c r="B17782" t="str">
        <v>2009-05-26</v>
      </c>
      <c r="C17782" t="str">
        <v>Evening</v>
      </c>
      <c r="D17782">
        <v>7</v>
      </c>
      <c r="E17782" t="str">
        <f>IF(MOD(D17782,2)=0,"EVEN","ODD")</f>
        <v>ODD</v>
      </c>
      <c r="F17782" t="str">
        <f>IF(D17782&lt;=18,"LOW (1-18)","HIGH (19-36)")</f>
        <v>LOW (1-18)</v>
      </c>
      <c r="G17782">
        <f>INT((D17782-1)/6)+1</f>
        <v>2</v>
      </c>
      <c r="H17782">
        <f>MOD(D17782-1,6)+1</f>
        <v>1</v>
      </c>
      <c r="I17782">
        <f>37-D17782</f>
        <v>30</v>
      </c>
      <c r="J17782">
        <f>ABS(D17782-D17783)</f>
        <v>23</v>
      </c>
      <c r="K17782">
        <f>AVERAGE(D17782:D17786)</f>
        <v>7</v>
      </c>
      <c r="L17782">
        <f>AVERAGE(D17782:D17801)</f>
        <v>7</v>
      </c>
      <c r="M17782">
        <f>K17782-L17782</f>
        <v>0</v>
      </c>
      <c r="N17782" t="str">
        <f>IF(K17782&gt;L17782,"HIGH ZONE BIAS",IF(K17782&lt;L17782,"LOW ZONE BIAS","EQUILIBRIUM"))</f>
        <v>EQUILIBRIUM</v>
      </c>
    </row>
    <row r="17783">
      <c r="A17783">
        <v>9157</v>
      </c>
      <c r="B17783" t="str">
        <v>2009-05-26</v>
      </c>
      <c r="C17783" t="str">
        <v>Midday</v>
      </c>
      <c r="D17783">
        <v>30</v>
      </c>
      <c r="E17783" t="str">
        <f>IF(MOD(D17783,2)=0,"EVEN","ODD")</f>
        <v>EVEN</v>
      </c>
      <c r="F17783" t="str">
        <f>IF(D17783&lt;=18,"LOW (1-18)","HIGH (19-36)")</f>
        <v>HIGH (19-36)</v>
      </c>
      <c r="G17783">
        <f>INT((D17783-1)/6)+1</f>
        <v>5</v>
      </c>
      <c r="H17783">
        <f>MOD(D17783-1,6)+1</f>
        <v>6</v>
      </c>
      <c r="I17783">
        <f>37-D17783</f>
        <v>7</v>
      </c>
      <c r="J17783">
        <f>ABS(D17783-D17784)</f>
        <v>6</v>
      </c>
      <c r="K17783">
        <f>AVERAGE(D17783:D17787)</f>
        <v>30</v>
      </c>
      <c r="L17783">
        <f>AVERAGE(D17783:D17802)</f>
        <v>30</v>
      </c>
      <c r="M17783">
        <f>K17783-L17783</f>
        <v>0</v>
      </c>
      <c r="N17783" t="str">
        <f>IF(K17783&gt;L17783,"HIGH ZONE BIAS",IF(K17783&lt;L17783,"LOW ZONE BIAS","EQUILIBRIUM"))</f>
        <v>EQUILIBRIUM</v>
      </c>
    </row>
    <row r="17784">
      <c r="A17784">
        <v>9156</v>
      </c>
      <c r="B17784" t="str">
        <v>2009-05-25</v>
      </c>
      <c r="C17784" t="str">
        <v>Evening</v>
      </c>
      <c r="D17784">
        <v>36</v>
      </c>
      <c r="E17784" t="str">
        <f>IF(MOD(D17784,2)=0,"EVEN","ODD")</f>
        <v>EVEN</v>
      </c>
      <c r="F17784" t="str">
        <f>IF(D17784&lt;=18,"LOW (1-18)","HIGH (19-36)")</f>
        <v>HIGH (19-36)</v>
      </c>
      <c r="G17784">
        <f>INT((D17784-1)/6)+1</f>
        <v>6</v>
      </c>
      <c r="H17784">
        <f>MOD(D17784-1,6)+1</f>
        <v>6</v>
      </c>
      <c r="I17784">
        <f>37-D17784</f>
        <v>1</v>
      </c>
      <c r="J17784">
        <f>ABS(D17784-D17785)</f>
        <v>18</v>
      </c>
      <c r="K17784">
        <f>AVERAGE(D17784:D17788)</f>
        <v>36</v>
      </c>
      <c r="L17784">
        <f>AVERAGE(D17784:D17803)</f>
        <v>36</v>
      </c>
      <c r="M17784">
        <f>K17784-L17784</f>
        <v>0</v>
      </c>
      <c r="N17784" t="str">
        <f>IF(K17784&gt;L17784,"HIGH ZONE BIAS",IF(K17784&lt;L17784,"LOW ZONE BIAS","EQUILIBRIUM"))</f>
        <v>EQUILIBRIUM</v>
      </c>
    </row>
    <row r="17785">
      <c r="A17785">
        <v>9155</v>
      </c>
      <c r="B17785" t="str">
        <v>2009-05-25</v>
      </c>
      <c r="C17785" t="str">
        <v>Midday</v>
      </c>
      <c r="D17785">
        <v>18</v>
      </c>
      <c r="E17785" t="str">
        <f>IF(MOD(D17785,2)=0,"EVEN","ODD")</f>
        <v>EVEN</v>
      </c>
      <c r="F17785" t="str">
        <f>IF(D17785&lt;=18,"LOW (1-18)","HIGH (19-36)")</f>
        <v>LOW (1-18)</v>
      </c>
      <c r="G17785">
        <f>INT((D17785-1)/6)+1</f>
        <v>3</v>
      </c>
      <c r="H17785">
        <f>MOD(D17785-1,6)+1</f>
        <v>6</v>
      </c>
      <c r="I17785">
        <f>37-D17785</f>
        <v>19</v>
      </c>
      <c r="J17785">
        <f>ABS(D17785-D17786)</f>
        <v>13</v>
      </c>
      <c r="K17785">
        <f>AVERAGE(D17785:D17789)</f>
        <v>18</v>
      </c>
      <c r="L17785">
        <f>AVERAGE(D17785:D17804)</f>
        <v>18</v>
      </c>
      <c r="M17785">
        <f>K17785-L17785</f>
        <v>0</v>
      </c>
      <c r="N17785" t="str">
        <f>IF(K17785&gt;L17785,"HIGH ZONE BIAS",IF(K17785&lt;L17785,"LOW ZONE BIAS","EQUILIBRIUM"))</f>
        <v>EQUILIBRIUM</v>
      </c>
    </row>
    <row r="17786">
      <c r="A17786">
        <v>9154</v>
      </c>
      <c r="B17786" t="str">
        <v>2009-05-23</v>
      </c>
      <c r="C17786" t="str">
        <v>Evening</v>
      </c>
      <c r="D17786">
        <v>31</v>
      </c>
      <c r="E17786" t="str">
        <f>IF(MOD(D17786,2)=0,"EVEN","ODD")</f>
        <v>ODD</v>
      </c>
      <c r="F17786" t="str">
        <f>IF(D17786&lt;=18,"LOW (1-18)","HIGH (19-36)")</f>
        <v>HIGH (19-36)</v>
      </c>
      <c r="G17786">
        <f>INT((D17786-1)/6)+1</f>
        <v>6</v>
      </c>
      <c r="H17786">
        <f>MOD(D17786-1,6)+1</f>
        <v>1</v>
      </c>
      <c r="I17786">
        <f>37-D17786</f>
        <v>6</v>
      </c>
      <c r="J17786">
        <f>ABS(D17786-D17787)</f>
        <v>29</v>
      </c>
      <c r="K17786">
        <f>AVERAGE(D17786:D17790)</f>
        <v>31</v>
      </c>
      <c r="L17786">
        <f>AVERAGE(D17786:D17805)</f>
        <v>31</v>
      </c>
      <c r="M17786">
        <f>K17786-L17786</f>
        <v>0</v>
      </c>
      <c r="N17786" t="str">
        <f>IF(K17786&gt;L17786,"HIGH ZONE BIAS",IF(K17786&lt;L17786,"LOW ZONE BIAS","EQUILIBRIUM"))</f>
        <v>EQUILIBRIUM</v>
      </c>
    </row>
    <row r="17787">
      <c r="A17787">
        <v>9153</v>
      </c>
      <c r="B17787" t="str">
        <v>2009-05-23</v>
      </c>
      <c r="C17787" t="str">
        <v>Midday</v>
      </c>
      <c r="D17787">
        <v>2</v>
      </c>
      <c r="E17787" t="str">
        <f>IF(MOD(D17787,2)=0,"EVEN","ODD")</f>
        <v>EVEN</v>
      </c>
      <c r="F17787" t="str">
        <f>IF(D17787&lt;=18,"LOW (1-18)","HIGH (19-36)")</f>
        <v>LOW (1-18)</v>
      </c>
      <c r="G17787">
        <f>INT((D17787-1)/6)+1</f>
        <v>1</v>
      </c>
      <c r="H17787">
        <f>MOD(D17787-1,6)+1</f>
        <v>2</v>
      </c>
      <c r="I17787">
        <f>37-D17787</f>
        <v>35</v>
      </c>
      <c r="J17787">
        <f>ABS(D17787-D17788)</f>
        <v>29</v>
      </c>
      <c r="K17787">
        <f>AVERAGE(D17787:D17791)</f>
        <v>2</v>
      </c>
      <c r="L17787">
        <f>AVERAGE(D17787:D17806)</f>
        <v>2</v>
      </c>
      <c r="M17787">
        <f>K17787-L17787</f>
        <v>0</v>
      </c>
      <c r="N17787" t="str">
        <f>IF(K17787&gt;L17787,"HIGH ZONE BIAS",IF(K17787&lt;L17787,"LOW ZONE BIAS","EQUILIBRIUM"))</f>
        <v>EQUILIBRIUM</v>
      </c>
    </row>
    <row r="17788">
      <c r="A17788">
        <v>9152</v>
      </c>
      <c r="B17788" t="str">
        <v>2009-05-22</v>
      </c>
      <c r="C17788" t="str">
        <v>Evening</v>
      </c>
      <c r="D17788">
        <v>31</v>
      </c>
      <c r="E17788" t="str">
        <f>IF(MOD(D17788,2)=0,"EVEN","ODD")</f>
        <v>ODD</v>
      </c>
      <c r="F17788" t="str">
        <f>IF(D17788&lt;=18,"LOW (1-18)","HIGH (19-36)")</f>
        <v>HIGH (19-36)</v>
      </c>
      <c r="G17788">
        <f>INT((D17788-1)/6)+1</f>
        <v>6</v>
      </c>
      <c r="H17788">
        <f>MOD(D17788-1,6)+1</f>
        <v>1</v>
      </c>
      <c r="I17788">
        <f>37-D17788</f>
        <v>6</v>
      </c>
      <c r="J17788">
        <f>ABS(D17788-D17789)</f>
        <v>0</v>
      </c>
      <c r="K17788">
        <f>AVERAGE(D17788:D17792)</f>
        <v>31</v>
      </c>
      <c r="L17788">
        <f>AVERAGE(D17788:D17807)</f>
        <v>31</v>
      </c>
      <c r="M17788">
        <f>K17788-L17788</f>
        <v>0</v>
      </c>
      <c r="N17788" t="str">
        <f>IF(K17788&gt;L17788,"HIGH ZONE BIAS",IF(K17788&lt;L17788,"LOW ZONE BIAS","EQUILIBRIUM"))</f>
        <v>EQUILIBRIUM</v>
      </c>
    </row>
    <row r="17789">
      <c r="A17789">
        <v>9151</v>
      </c>
      <c r="B17789" t="str">
        <v>2009-05-22</v>
      </c>
      <c r="C17789" t="str">
        <v>Midday</v>
      </c>
      <c r="D17789">
        <v>31</v>
      </c>
      <c r="E17789" t="str">
        <f>IF(MOD(D17789,2)=0,"EVEN","ODD")</f>
        <v>ODD</v>
      </c>
      <c r="F17789" t="str">
        <f>IF(D17789&lt;=18,"LOW (1-18)","HIGH (19-36)")</f>
        <v>HIGH (19-36)</v>
      </c>
      <c r="G17789">
        <f>INT((D17789-1)/6)+1</f>
        <v>6</v>
      </c>
      <c r="H17789">
        <f>MOD(D17789-1,6)+1</f>
        <v>1</v>
      </c>
      <c r="I17789">
        <f>37-D17789</f>
        <v>6</v>
      </c>
      <c r="J17789">
        <f>ABS(D17789-D17790)</f>
        <v>26</v>
      </c>
      <c r="K17789">
        <f>AVERAGE(D17789:D17793)</f>
        <v>31</v>
      </c>
      <c r="L17789">
        <f>AVERAGE(D17789:D17808)</f>
        <v>31</v>
      </c>
      <c r="M17789">
        <f>K17789-L17789</f>
        <v>0</v>
      </c>
      <c r="N17789" t="str">
        <f>IF(K17789&gt;L17789,"HIGH ZONE BIAS",IF(K17789&lt;L17789,"LOW ZONE BIAS","EQUILIBRIUM"))</f>
        <v>EQUILIBRIUM</v>
      </c>
    </row>
    <row r="17790">
      <c r="A17790">
        <v>9150</v>
      </c>
      <c r="B17790" t="str">
        <v>2009-05-21</v>
      </c>
      <c r="C17790" t="str">
        <v>Evening</v>
      </c>
      <c r="D17790">
        <v>5</v>
      </c>
      <c r="E17790" t="str">
        <f>IF(MOD(D17790,2)=0,"EVEN","ODD")</f>
        <v>ODD</v>
      </c>
      <c r="F17790" t="str">
        <f>IF(D17790&lt;=18,"LOW (1-18)","HIGH (19-36)")</f>
        <v>LOW (1-18)</v>
      </c>
      <c r="G17790">
        <f>INT((D17790-1)/6)+1</f>
        <v>1</v>
      </c>
      <c r="H17790">
        <f>MOD(D17790-1,6)+1</f>
        <v>5</v>
      </c>
      <c r="I17790">
        <f>37-D17790</f>
        <v>32</v>
      </c>
      <c r="J17790">
        <f>ABS(D17790-D17791)</f>
        <v>4</v>
      </c>
      <c r="K17790">
        <f>AVERAGE(D17790:D17794)</f>
        <v>5</v>
      </c>
      <c r="L17790">
        <f>AVERAGE(D17790:D17809)</f>
        <v>5</v>
      </c>
      <c r="M17790">
        <f>K17790-L17790</f>
        <v>0</v>
      </c>
      <c r="N17790" t="str">
        <f>IF(K17790&gt;L17790,"HIGH ZONE BIAS",IF(K17790&lt;L17790,"LOW ZONE BIAS","EQUILIBRIUM"))</f>
        <v>EQUILIBRIUM</v>
      </c>
    </row>
    <row r="17791">
      <c r="A17791">
        <v>9149</v>
      </c>
      <c r="B17791" t="str">
        <v>2009-05-21</v>
      </c>
      <c r="C17791" t="str">
        <v>Midday</v>
      </c>
      <c r="D17791">
        <v>9</v>
      </c>
      <c r="E17791" t="str">
        <f>IF(MOD(D17791,2)=0,"EVEN","ODD")</f>
        <v>ODD</v>
      </c>
      <c r="F17791" t="str">
        <f>IF(D17791&lt;=18,"LOW (1-18)","HIGH (19-36)")</f>
        <v>LOW (1-18)</v>
      </c>
      <c r="G17791">
        <f>INT((D17791-1)/6)+1</f>
        <v>2</v>
      </c>
      <c r="H17791">
        <f>MOD(D17791-1,6)+1</f>
        <v>3</v>
      </c>
      <c r="I17791">
        <f>37-D17791</f>
        <v>28</v>
      </c>
      <c r="J17791">
        <f>ABS(D17791-D17792)</f>
        <v>17</v>
      </c>
      <c r="K17791">
        <f>AVERAGE(D17791:D17795)</f>
        <v>9</v>
      </c>
      <c r="L17791">
        <f>AVERAGE(D17791:D17810)</f>
        <v>9</v>
      </c>
      <c r="M17791">
        <f>K17791-L17791</f>
        <v>0</v>
      </c>
      <c r="N17791" t="str">
        <f>IF(K17791&gt;L17791,"HIGH ZONE BIAS",IF(K17791&lt;L17791,"LOW ZONE BIAS","EQUILIBRIUM"))</f>
        <v>EQUILIBRIUM</v>
      </c>
    </row>
    <row r="17792">
      <c r="A17792">
        <v>9148</v>
      </c>
      <c r="B17792" t="str">
        <v>2009-05-20</v>
      </c>
      <c r="C17792" t="str">
        <v>Evening</v>
      </c>
      <c r="D17792">
        <v>26</v>
      </c>
      <c r="E17792" t="str">
        <f>IF(MOD(D17792,2)=0,"EVEN","ODD")</f>
        <v>EVEN</v>
      </c>
      <c r="F17792" t="str">
        <f>IF(D17792&lt;=18,"LOW (1-18)","HIGH (19-36)")</f>
        <v>HIGH (19-36)</v>
      </c>
      <c r="G17792">
        <f>INT((D17792-1)/6)+1</f>
        <v>5</v>
      </c>
      <c r="H17792">
        <f>MOD(D17792-1,6)+1</f>
        <v>2</v>
      </c>
      <c r="I17792">
        <f>37-D17792</f>
        <v>11</v>
      </c>
      <c r="J17792">
        <f>ABS(D17792-D17793)</f>
        <v>6</v>
      </c>
      <c r="K17792">
        <f>AVERAGE(D17792:D17796)</f>
        <v>26</v>
      </c>
      <c r="L17792">
        <f>AVERAGE(D17792:D17811)</f>
        <v>26</v>
      </c>
      <c r="M17792">
        <f>K17792-L17792</f>
        <v>0</v>
      </c>
      <c r="N17792" t="str">
        <f>IF(K17792&gt;L17792,"HIGH ZONE BIAS",IF(K17792&lt;L17792,"LOW ZONE BIAS","EQUILIBRIUM"))</f>
        <v>EQUILIBRIUM</v>
      </c>
    </row>
    <row r="17793">
      <c r="A17793">
        <v>9147</v>
      </c>
      <c r="B17793" t="str">
        <v>2009-05-20</v>
      </c>
      <c r="C17793" t="str">
        <v>Midday</v>
      </c>
      <c r="D17793">
        <v>32</v>
      </c>
      <c r="E17793" t="str">
        <f>IF(MOD(D17793,2)=0,"EVEN","ODD")</f>
        <v>EVEN</v>
      </c>
      <c r="F17793" t="str">
        <f>IF(D17793&lt;=18,"LOW (1-18)","HIGH (19-36)")</f>
        <v>HIGH (19-36)</v>
      </c>
      <c r="G17793">
        <f>INT((D17793-1)/6)+1</f>
        <v>6</v>
      </c>
      <c r="H17793">
        <f>MOD(D17793-1,6)+1</f>
        <v>2</v>
      </c>
      <c r="I17793">
        <f>37-D17793</f>
        <v>5</v>
      </c>
      <c r="J17793">
        <f>ABS(D17793-D17794)</f>
        <v>28</v>
      </c>
      <c r="K17793">
        <f>AVERAGE(D17793:D17797)</f>
        <v>32</v>
      </c>
      <c r="L17793">
        <f>AVERAGE(D17793:D17812)</f>
        <v>32</v>
      </c>
      <c r="M17793">
        <f>K17793-L17793</f>
        <v>0</v>
      </c>
      <c r="N17793" t="str">
        <f>IF(K17793&gt;L17793,"HIGH ZONE BIAS",IF(K17793&lt;L17793,"LOW ZONE BIAS","EQUILIBRIUM"))</f>
        <v>EQUILIBRIUM</v>
      </c>
    </row>
    <row r="17794">
      <c r="A17794">
        <v>9146</v>
      </c>
      <c r="B17794" t="str">
        <v>2009-05-19</v>
      </c>
      <c r="C17794" t="str">
        <v>Evening</v>
      </c>
      <c r="D17794">
        <v>4</v>
      </c>
      <c r="E17794" t="str">
        <f>IF(MOD(D17794,2)=0,"EVEN","ODD")</f>
        <v>EVEN</v>
      </c>
      <c r="F17794" t="str">
        <f>IF(D17794&lt;=18,"LOW (1-18)","HIGH (19-36)")</f>
        <v>LOW (1-18)</v>
      </c>
      <c r="G17794">
        <f>INT((D17794-1)/6)+1</f>
        <v>1</v>
      </c>
      <c r="H17794">
        <f>MOD(D17794-1,6)+1</f>
        <v>4</v>
      </c>
      <c r="I17794">
        <f>37-D17794</f>
        <v>33</v>
      </c>
      <c r="J17794">
        <f>ABS(D17794-D17795)</f>
        <v>2</v>
      </c>
      <c r="K17794">
        <f>AVERAGE(D17794:D17798)</f>
        <v>4</v>
      </c>
      <c r="L17794">
        <f>AVERAGE(D17794:D17813)</f>
        <v>4</v>
      </c>
      <c r="M17794">
        <f>K17794-L17794</f>
        <v>0</v>
      </c>
      <c r="N17794" t="str">
        <f>IF(K17794&gt;L17794,"HIGH ZONE BIAS",IF(K17794&lt;L17794,"LOW ZONE BIAS","EQUILIBRIUM"))</f>
        <v>EQUILIBRIUM</v>
      </c>
    </row>
    <row r="17795">
      <c r="A17795">
        <v>9145</v>
      </c>
      <c r="B17795" t="str">
        <v>2009-05-19</v>
      </c>
      <c r="C17795" t="str">
        <v>Midday</v>
      </c>
      <c r="D17795">
        <v>2</v>
      </c>
      <c r="E17795" t="str">
        <f>IF(MOD(D17795,2)=0,"EVEN","ODD")</f>
        <v>EVEN</v>
      </c>
      <c r="F17795" t="str">
        <f>IF(D17795&lt;=18,"LOW (1-18)","HIGH (19-36)")</f>
        <v>LOW (1-18)</v>
      </c>
      <c r="G17795">
        <f>INT((D17795-1)/6)+1</f>
        <v>1</v>
      </c>
      <c r="H17795">
        <f>MOD(D17795-1,6)+1</f>
        <v>2</v>
      </c>
      <c r="I17795">
        <f>37-D17795</f>
        <v>35</v>
      </c>
      <c r="J17795">
        <f>ABS(D17795-D17796)</f>
        <v>0</v>
      </c>
      <c r="K17795">
        <f>AVERAGE(D17795:D17799)</f>
        <v>2</v>
      </c>
      <c r="L17795">
        <f>AVERAGE(D17795:D17814)</f>
        <v>2</v>
      </c>
      <c r="M17795">
        <f>K17795-L17795</f>
        <v>0</v>
      </c>
      <c r="N17795" t="str">
        <f>IF(K17795&gt;L17795,"HIGH ZONE BIAS",IF(K17795&lt;L17795,"LOW ZONE BIAS","EQUILIBRIUM"))</f>
        <v>EQUILIBRIUM</v>
      </c>
    </row>
    <row r="17796">
      <c r="A17796">
        <v>9144</v>
      </c>
      <c r="B17796" t="str">
        <v>2009-05-18</v>
      </c>
      <c r="C17796" t="str">
        <v>Evening</v>
      </c>
      <c r="D17796">
        <v>2</v>
      </c>
      <c r="E17796" t="str">
        <f>IF(MOD(D17796,2)=0,"EVEN","ODD")</f>
        <v>EVEN</v>
      </c>
      <c r="F17796" t="str">
        <f>IF(D17796&lt;=18,"LOW (1-18)","HIGH (19-36)")</f>
        <v>LOW (1-18)</v>
      </c>
      <c r="G17796">
        <f>INT((D17796-1)/6)+1</f>
        <v>1</v>
      </c>
      <c r="H17796">
        <f>MOD(D17796-1,6)+1</f>
        <v>2</v>
      </c>
      <c r="I17796">
        <f>37-D17796</f>
        <v>35</v>
      </c>
      <c r="J17796">
        <f>ABS(D17796-D17797)</f>
        <v>30</v>
      </c>
      <c r="K17796">
        <f>AVERAGE(D17796:D17800)</f>
        <v>2</v>
      </c>
      <c r="L17796">
        <f>AVERAGE(D17796:D17815)</f>
        <v>2</v>
      </c>
      <c r="M17796">
        <f>K17796-L17796</f>
        <v>0</v>
      </c>
      <c r="N17796" t="str">
        <f>IF(K17796&gt;L17796,"HIGH ZONE BIAS",IF(K17796&lt;L17796,"LOW ZONE BIAS","EQUILIBRIUM"))</f>
        <v>EQUILIBRIUM</v>
      </c>
    </row>
    <row r="17797">
      <c r="A17797">
        <v>9143</v>
      </c>
      <c r="B17797" t="str">
        <v>2009-05-18</v>
      </c>
      <c r="C17797" t="str">
        <v>Midday</v>
      </c>
      <c r="D17797">
        <v>32</v>
      </c>
      <c r="E17797" t="str">
        <f>IF(MOD(D17797,2)=0,"EVEN","ODD")</f>
        <v>EVEN</v>
      </c>
      <c r="F17797" t="str">
        <f>IF(D17797&lt;=18,"LOW (1-18)","HIGH (19-36)")</f>
        <v>HIGH (19-36)</v>
      </c>
      <c r="G17797">
        <f>INT((D17797-1)/6)+1</f>
        <v>6</v>
      </c>
      <c r="H17797">
        <f>MOD(D17797-1,6)+1</f>
        <v>2</v>
      </c>
      <c r="I17797">
        <f>37-D17797</f>
        <v>5</v>
      </c>
      <c r="J17797">
        <f>ABS(D17797-D17798)</f>
        <v>9</v>
      </c>
      <c r="K17797">
        <f>AVERAGE(D17797:D17801)</f>
        <v>32</v>
      </c>
      <c r="L17797">
        <f>AVERAGE(D17797:D17816)</f>
        <v>32</v>
      </c>
      <c r="M17797">
        <f>K17797-L17797</f>
        <v>0</v>
      </c>
      <c r="N17797" t="str">
        <f>IF(K17797&gt;L17797,"HIGH ZONE BIAS",IF(K17797&lt;L17797,"LOW ZONE BIAS","EQUILIBRIUM"))</f>
        <v>EQUILIBRIUM</v>
      </c>
    </row>
    <row r="17798">
      <c r="A17798">
        <v>9142</v>
      </c>
      <c r="B17798" t="str">
        <v>2009-05-16</v>
      </c>
      <c r="C17798" t="str">
        <v>Evening</v>
      </c>
      <c r="D17798">
        <v>23</v>
      </c>
      <c r="E17798" t="str">
        <f>IF(MOD(D17798,2)=0,"EVEN","ODD")</f>
        <v>ODD</v>
      </c>
      <c r="F17798" t="str">
        <f>IF(D17798&lt;=18,"LOW (1-18)","HIGH (19-36)")</f>
        <v>HIGH (19-36)</v>
      </c>
      <c r="G17798">
        <f>INT((D17798-1)/6)+1</f>
        <v>4</v>
      </c>
      <c r="H17798">
        <f>MOD(D17798-1,6)+1</f>
        <v>5</v>
      </c>
      <c r="I17798">
        <f>37-D17798</f>
        <v>14</v>
      </c>
      <c r="J17798">
        <f>ABS(D17798-D17799)</f>
        <v>8</v>
      </c>
      <c r="K17798">
        <f>AVERAGE(D17798:D17802)</f>
        <v>23</v>
      </c>
      <c r="L17798">
        <f>AVERAGE(D17798:D17817)</f>
        <v>23</v>
      </c>
      <c r="M17798">
        <f>K17798-L17798</f>
        <v>0</v>
      </c>
      <c r="N17798" t="str">
        <f>IF(K17798&gt;L17798,"HIGH ZONE BIAS",IF(K17798&lt;L17798,"LOW ZONE BIAS","EQUILIBRIUM"))</f>
        <v>EQUILIBRIUM</v>
      </c>
    </row>
    <row r="17799">
      <c r="A17799">
        <v>9141</v>
      </c>
      <c r="B17799" t="str">
        <v>2009-05-16</v>
      </c>
      <c r="C17799" t="str">
        <v>Midday</v>
      </c>
      <c r="D17799">
        <v>31</v>
      </c>
      <c r="E17799" t="str">
        <f>IF(MOD(D17799,2)=0,"EVEN","ODD")</f>
        <v>ODD</v>
      </c>
      <c r="F17799" t="str">
        <f>IF(D17799&lt;=18,"LOW (1-18)","HIGH (19-36)")</f>
        <v>HIGH (19-36)</v>
      </c>
      <c r="G17799">
        <f>INT((D17799-1)/6)+1</f>
        <v>6</v>
      </c>
      <c r="H17799">
        <f>MOD(D17799-1,6)+1</f>
        <v>1</v>
      </c>
      <c r="I17799">
        <f>37-D17799</f>
        <v>6</v>
      </c>
      <c r="J17799">
        <f>ABS(D17799-D17800)</f>
        <v>0</v>
      </c>
      <c r="K17799">
        <f>AVERAGE(D17799:D17803)</f>
        <v>31</v>
      </c>
      <c r="L17799">
        <f>AVERAGE(D17799:D17818)</f>
        <v>31</v>
      </c>
      <c r="M17799">
        <f>K17799-L17799</f>
        <v>0</v>
      </c>
      <c r="N17799" t="str">
        <f>IF(K17799&gt;L17799,"HIGH ZONE BIAS",IF(K17799&lt;L17799,"LOW ZONE BIAS","EQUILIBRIUM"))</f>
        <v>EQUILIBRIUM</v>
      </c>
    </row>
    <row r="17800">
      <c r="A17800">
        <v>9140</v>
      </c>
      <c r="B17800" t="str">
        <v>2009-05-15</v>
      </c>
      <c r="C17800" t="str">
        <v>Evening</v>
      </c>
      <c r="D17800">
        <v>31</v>
      </c>
      <c r="E17800" t="str">
        <f>IF(MOD(D17800,2)=0,"EVEN","ODD")</f>
        <v>ODD</v>
      </c>
      <c r="F17800" t="str">
        <f>IF(D17800&lt;=18,"LOW (1-18)","HIGH (19-36)")</f>
        <v>HIGH (19-36)</v>
      </c>
      <c r="G17800">
        <f>INT((D17800-1)/6)+1</f>
        <v>6</v>
      </c>
      <c r="H17800">
        <f>MOD(D17800-1,6)+1</f>
        <v>1</v>
      </c>
      <c r="I17800">
        <f>37-D17800</f>
        <v>6</v>
      </c>
      <c r="J17800">
        <f>ABS(D17800-D17801)</f>
        <v>22</v>
      </c>
      <c r="K17800">
        <f>AVERAGE(D17800:D17804)</f>
        <v>31</v>
      </c>
      <c r="L17800">
        <f>AVERAGE(D17800:D17819)</f>
        <v>31</v>
      </c>
      <c r="M17800">
        <f>K17800-L17800</f>
        <v>0</v>
      </c>
      <c r="N17800" t="str">
        <f>IF(K17800&gt;L17800,"HIGH ZONE BIAS",IF(K17800&lt;L17800,"LOW ZONE BIAS","EQUILIBRIUM"))</f>
        <v>EQUILIBRIUM</v>
      </c>
    </row>
    <row r="17801">
      <c r="A17801">
        <v>9139</v>
      </c>
      <c r="B17801" t="str">
        <v>2009-05-15</v>
      </c>
      <c r="C17801" t="str">
        <v>Midday</v>
      </c>
      <c r="D17801">
        <v>9</v>
      </c>
      <c r="E17801" t="str">
        <f>IF(MOD(D17801,2)=0,"EVEN","ODD")</f>
        <v>ODD</v>
      </c>
      <c r="F17801" t="str">
        <f>IF(D17801&lt;=18,"LOW (1-18)","HIGH (19-36)")</f>
        <v>LOW (1-18)</v>
      </c>
      <c r="G17801">
        <f>INT((D17801-1)/6)+1</f>
        <v>2</v>
      </c>
      <c r="H17801">
        <f>MOD(D17801-1,6)+1</f>
        <v>3</v>
      </c>
      <c r="I17801">
        <f>37-D17801</f>
        <v>28</v>
      </c>
      <c r="J17801">
        <f>ABS(D17801-D17802)</f>
        <v>21</v>
      </c>
      <c r="K17801">
        <f>AVERAGE(D17801:D17805)</f>
        <v>9</v>
      </c>
      <c r="L17801">
        <f>AVERAGE(D17801:D17820)</f>
        <v>9</v>
      </c>
      <c r="M17801">
        <f>K17801-L17801</f>
        <v>0</v>
      </c>
      <c r="N17801" t="str">
        <f>IF(K17801&gt;L17801,"HIGH ZONE BIAS",IF(K17801&lt;L17801,"LOW ZONE BIAS","EQUILIBRIUM"))</f>
        <v>EQUILIBRIUM</v>
      </c>
    </row>
    <row r="17802">
      <c r="A17802">
        <v>9138</v>
      </c>
      <c r="B17802" t="str">
        <v>2009-05-14</v>
      </c>
      <c r="C17802" t="str">
        <v>Evening</v>
      </c>
      <c r="D17802">
        <v>30</v>
      </c>
      <c r="E17802" t="str">
        <f>IF(MOD(D17802,2)=0,"EVEN","ODD")</f>
        <v>EVEN</v>
      </c>
      <c r="F17802" t="str">
        <f>IF(D17802&lt;=18,"LOW (1-18)","HIGH (19-36)")</f>
        <v>HIGH (19-36)</v>
      </c>
      <c r="G17802">
        <f>INT((D17802-1)/6)+1</f>
        <v>5</v>
      </c>
      <c r="H17802">
        <f>MOD(D17802-1,6)+1</f>
        <v>6</v>
      </c>
      <c r="I17802">
        <f>37-D17802</f>
        <v>7</v>
      </c>
      <c r="J17802">
        <f>ABS(D17802-D17803)</f>
        <v>9</v>
      </c>
      <c r="K17802">
        <f>AVERAGE(D17802:D17806)</f>
        <v>30</v>
      </c>
      <c r="L17802">
        <f>AVERAGE(D17802:D17821)</f>
        <v>30</v>
      </c>
      <c r="M17802">
        <f>K17802-L17802</f>
        <v>0</v>
      </c>
      <c r="N17802" t="str">
        <f>IF(K17802&gt;L17802,"HIGH ZONE BIAS",IF(K17802&lt;L17802,"LOW ZONE BIAS","EQUILIBRIUM"))</f>
        <v>EQUILIBRIUM</v>
      </c>
    </row>
    <row r="17803">
      <c r="A17803">
        <v>9137</v>
      </c>
      <c r="B17803" t="str">
        <v>2009-05-14</v>
      </c>
      <c r="C17803" t="str">
        <v>Midday</v>
      </c>
      <c r="D17803">
        <v>21</v>
      </c>
      <c r="E17803" t="str">
        <f>IF(MOD(D17803,2)=0,"EVEN","ODD")</f>
        <v>ODD</v>
      </c>
      <c r="F17803" t="str">
        <f>IF(D17803&lt;=18,"LOW (1-18)","HIGH (19-36)")</f>
        <v>HIGH (19-36)</v>
      </c>
      <c r="G17803">
        <f>INT((D17803-1)/6)+1</f>
        <v>4</v>
      </c>
      <c r="H17803">
        <f>MOD(D17803-1,6)+1</f>
        <v>3</v>
      </c>
      <c r="I17803">
        <f>37-D17803</f>
        <v>16</v>
      </c>
      <c r="J17803">
        <f>ABS(D17803-D17804)</f>
        <v>13</v>
      </c>
      <c r="K17803">
        <f>AVERAGE(D17803:D17807)</f>
        <v>21</v>
      </c>
      <c r="L17803">
        <f>AVERAGE(D17803:D17822)</f>
        <v>21</v>
      </c>
      <c r="M17803">
        <f>K17803-L17803</f>
        <v>0</v>
      </c>
      <c r="N17803" t="str">
        <f>IF(K17803&gt;L17803,"HIGH ZONE BIAS",IF(K17803&lt;L17803,"LOW ZONE BIAS","EQUILIBRIUM"))</f>
        <v>EQUILIBRIUM</v>
      </c>
    </row>
    <row r="17804">
      <c r="A17804">
        <v>9136</v>
      </c>
      <c r="B17804" t="str">
        <v>2009-05-13</v>
      </c>
      <c r="C17804" t="str">
        <v>Evening</v>
      </c>
      <c r="D17804">
        <v>8</v>
      </c>
      <c r="E17804" t="str">
        <f>IF(MOD(D17804,2)=0,"EVEN","ODD")</f>
        <v>EVEN</v>
      </c>
      <c r="F17804" t="str">
        <f>IF(D17804&lt;=18,"LOW (1-18)","HIGH (19-36)")</f>
        <v>LOW (1-18)</v>
      </c>
      <c r="G17804">
        <f>INT((D17804-1)/6)+1</f>
        <v>2</v>
      </c>
      <c r="H17804">
        <f>MOD(D17804-1,6)+1</f>
        <v>2</v>
      </c>
      <c r="I17804">
        <f>37-D17804</f>
        <v>29</v>
      </c>
      <c r="J17804">
        <f>ABS(D17804-D17805)</f>
        <v>7</v>
      </c>
      <c r="K17804">
        <f>AVERAGE(D17804:D17808)</f>
        <v>8</v>
      </c>
      <c r="L17804">
        <f>AVERAGE(D17804:D17823)</f>
        <v>8</v>
      </c>
      <c r="M17804">
        <f>K17804-L17804</f>
        <v>0</v>
      </c>
      <c r="N17804" t="str">
        <f>IF(K17804&gt;L17804,"HIGH ZONE BIAS",IF(K17804&lt;L17804,"LOW ZONE BIAS","EQUILIBRIUM"))</f>
        <v>EQUILIBRIUM</v>
      </c>
    </row>
    <row r="17805">
      <c r="A17805">
        <v>9135</v>
      </c>
      <c r="B17805" t="str">
        <v>2009-05-13</v>
      </c>
      <c r="C17805" t="str">
        <v>Midday</v>
      </c>
      <c r="D17805">
        <v>15</v>
      </c>
      <c r="E17805" t="str">
        <f>IF(MOD(D17805,2)=0,"EVEN","ODD")</f>
        <v>ODD</v>
      </c>
      <c r="F17805" t="str">
        <f>IF(D17805&lt;=18,"LOW (1-18)","HIGH (19-36)")</f>
        <v>LOW (1-18)</v>
      </c>
      <c r="G17805">
        <f>INT((D17805-1)/6)+1</f>
        <v>3</v>
      </c>
      <c r="H17805">
        <f>MOD(D17805-1,6)+1</f>
        <v>3</v>
      </c>
      <c r="I17805">
        <f>37-D17805</f>
        <v>22</v>
      </c>
      <c r="J17805">
        <f>ABS(D17805-D17806)</f>
        <v>14</v>
      </c>
      <c r="K17805">
        <f>AVERAGE(D17805:D17809)</f>
        <v>15</v>
      </c>
      <c r="L17805">
        <f>AVERAGE(D17805:D17824)</f>
        <v>15</v>
      </c>
      <c r="M17805">
        <f>K17805-L17805</f>
        <v>0</v>
      </c>
      <c r="N17805" t="str">
        <f>IF(K17805&gt;L17805,"HIGH ZONE BIAS",IF(K17805&lt;L17805,"LOW ZONE BIAS","EQUILIBRIUM"))</f>
        <v>EQUILIBRIUM</v>
      </c>
    </row>
    <row r="17806">
      <c r="A17806">
        <v>9134</v>
      </c>
      <c r="B17806" t="str">
        <v>2009-05-12</v>
      </c>
      <c r="C17806" t="str">
        <v>Evening</v>
      </c>
      <c r="D17806">
        <v>29</v>
      </c>
      <c r="E17806" t="str">
        <f>IF(MOD(D17806,2)=0,"EVEN","ODD")</f>
        <v>ODD</v>
      </c>
      <c r="F17806" t="str">
        <f>IF(D17806&lt;=18,"LOW (1-18)","HIGH (19-36)")</f>
        <v>HIGH (19-36)</v>
      </c>
      <c r="G17806">
        <f>INT((D17806-1)/6)+1</f>
        <v>5</v>
      </c>
      <c r="H17806">
        <f>MOD(D17806-1,6)+1</f>
        <v>5</v>
      </c>
      <c r="I17806">
        <f>37-D17806</f>
        <v>8</v>
      </c>
      <c r="J17806">
        <f>ABS(D17806-D17807)</f>
        <v>24</v>
      </c>
      <c r="K17806">
        <f>AVERAGE(D17806:D17810)</f>
        <v>29</v>
      </c>
      <c r="L17806">
        <f>AVERAGE(D17806:D17825)</f>
        <v>29</v>
      </c>
      <c r="M17806">
        <f>K17806-L17806</f>
        <v>0</v>
      </c>
      <c r="N17806" t="str">
        <f>IF(K17806&gt;L17806,"HIGH ZONE BIAS",IF(K17806&lt;L17806,"LOW ZONE BIAS","EQUILIBRIUM"))</f>
        <v>EQUILIBRIUM</v>
      </c>
    </row>
    <row r="17807">
      <c r="A17807">
        <v>9133</v>
      </c>
      <c r="B17807" t="str">
        <v>2009-05-12</v>
      </c>
      <c r="C17807" t="str">
        <v>Midday</v>
      </c>
      <c r="D17807">
        <v>5</v>
      </c>
      <c r="E17807" t="str">
        <f>IF(MOD(D17807,2)=0,"EVEN","ODD")</f>
        <v>ODD</v>
      </c>
      <c r="F17807" t="str">
        <f>IF(D17807&lt;=18,"LOW (1-18)","HIGH (19-36)")</f>
        <v>LOW (1-18)</v>
      </c>
      <c r="G17807">
        <f>INT((D17807-1)/6)+1</f>
        <v>1</v>
      </c>
      <c r="H17807">
        <f>MOD(D17807-1,6)+1</f>
        <v>5</v>
      </c>
      <c r="I17807">
        <f>37-D17807</f>
        <v>32</v>
      </c>
      <c r="J17807">
        <f>ABS(D17807-D17808)</f>
        <v>24</v>
      </c>
      <c r="K17807">
        <f>AVERAGE(D17807:D17811)</f>
        <v>5</v>
      </c>
      <c r="L17807">
        <f>AVERAGE(D17807:D17826)</f>
        <v>5</v>
      </c>
      <c r="M17807">
        <f>K17807-L17807</f>
        <v>0</v>
      </c>
      <c r="N17807" t="str">
        <f>IF(K17807&gt;L17807,"HIGH ZONE BIAS",IF(K17807&lt;L17807,"LOW ZONE BIAS","EQUILIBRIUM"))</f>
        <v>EQUILIBRIUM</v>
      </c>
    </row>
    <row r="17808">
      <c r="A17808">
        <v>9132</v>
      </c>
      <c r="B17808" t="str">
        <v>2009-05-11</v>
      </c>
      <c r="C17808" t="str">
        <v>Evening</v>
      </c>
      <c r="D17808">
        <v>29</v>
      </c>
      <c r="E17808" t="str">
        <f>IF(MOD(D17808,2)=0,"EVEN","ODD")</f>
        <v>ODD</v>
      </c>
      <c r="F17808" t="str">
        <f>IF(D17808&lt;=18,"LOW (1-18)","HIGH (19-36)")</f>
        <v>HIGH (19-36)</v>
      </c>
      <c r="G17808">
        <f>INT((D17808-1)/6)+1</f>
        <v>5</v>
      </c>
      <c r="H17808">
        <f>MOD(D17808-1,6)+1</f>
        <v>5</v>
      </c>
      <c r="I17808">
        <f>37-D17808</f>
        <v>8</v>
      </c>
      <c r="J17808">
        <f>ABS(D17808-D17809)</f>
        <v>6</v>
      </c>
      <c r="K17808">
        <f>AVERAGE(D17808:D17812)</f>
        <v>29</v>
      </c>
      <c r="L17808">
        <f>AVERAGE(D17808:D17827)</f>
        <v>29</v>
      </c>
      <c r="M17808">
        <f>K17808-L17808</f>
        <v>0</v>
      </c>
      <c r="N17808" t="str">
        <f>IF(K17808&gt;L17808,"HIGH ZONE BIAS",IF(K17808&lt;L17808,"LOW ZONE BIAS","EQUILIBRIUM"))</f>
        <v>EQUILIBRIUM</v>
      </c>
    </row>
    <row r="17809">
      <c r="A17809">
        <v>9131</v>
      </c>
      <c r="B17809" t="str">
        <v>2009-05-11</v>
      </c>
      <c r="C17809" t="str">
        <v>Midday</v>
      </c>
      <c r="D17809">
        <v>23</v>
      </c>
      <c r="E17809" t="str">
        <f>IF(MOD(D17809,2)=0,"EVEN","ODD")</f>
        <v>ODD</v>
      </c>
      <c r="F17809" t="str">
        <f>IF(D17809&lt;=18,"LOW (1-18)","HIGH (19-36)")</f>
        <v>HIGH (19-36)</v>
      </c>
      <c r="G17809">
        <f>INT((D17809-1)/6)+1</f>
        <v>4</v>
      </c>
      <c r="H17809">
        <f>MOD(D17809-1,6)+1</f>
        <v>5</v>
      </c>
      <c r="I17809">
        <f>37-D17809</f>
        <v>14</v>
      </c>
      <c r="J17809">
        <f>ABS(D17809-D17810)</f>
        <v>8</v>
      </c>
      <c r="K17809">
        <f>AVERAGE(D17809:D17813)</f>
        <v>23</v>
      </c>
      <c r="L17809">
        <f>AVERAGE(D17809:D17828)</f>
        <v>23</v>
      </c>
      <c r="M17809">
        <f>K17809-L17809</f>
        <v>0</v>
      </c>
      <c r="N17809" t="str">
        <f>IF(K17809&gt;L17809,"HIGH ZONE BIAS",IF(K17809&lt;L17809,"LOW ZONE BIAS","EQUILIBRIUM"))</f>
        <v>EQUILIBRIUM</v>
      </c>
    </row>
    <row r="17810">
      <c r="A17810">
        <v>9130</v>
      </c>
      <c r="B17810" t="str">
        <v>2009-05-09</v>
      </c>
      <c r="C17810" t="str">
        <v>Evening</v>
      </c>
      <c r="D17810">
        <v>31</v>
      </c>
      <c r="E17810" t="str">
        <f>IF(MOD(D17810,2)=0,"EVEN","ODD")</f>
        <v>ODD</v>
      </c>
      <c r="F17810" t="str">
        <f>IF(D17810&lt;=18,"LOW (1-18)","HIGH (19-36)")</f>
        <v>HIGH (19-36)</v>
      </c>
      <c r="G17810">
        <f>INT((D17810-1)/6)+1</f>
        <v>6</v>
      </c>
      <c r="H17810">
        <f>MOD(D17810-1,6)+1</f>
        <v>1</v>
      </c>
      <c r="I17810">
        <f>37-D17810</f>
        <v>6</v>
      </c>
      <c r="J17810">
        <f>ABS(D17810-D17811)</f>
        <v>8</v>
      </c>
      <c r="K17810">
        <f>AVERAGE(D17810:D17814)</f>
        <v>31</v>
      </c>
      <c r="L17810">
        <f>AVERAGE(D17810:D17829)</f>
        <v>31</v>
      </c>
      <c r="M17810">
        <f>K17810-L17810</f>
        <v>0</v>
      </c>
      <c r="N17810" t="str">
        <f>IF(K17810&gt;L17810,"HIGH ZONE BIAS",IF(K17810&lt;L17810,"LOW ZONE BIAS","EQUILIBRIUM"))</f>
        <v>EQUILIBRIUM</v>
      </c>
    </row>
    <row r="17811">
      <c r="A17811">
        <v>9129</v>
      </c>
      <c r="B17811" t="str">
        <v>2009-05-09</v>
      </c>
      <c r="C17811" t="str">
        <v>Midday</v>
      </c>
      <c r="D17811">
        <v>23</v>
      </c>
      <c r="E17811" t="str">
        <f>IF(MOD(D17811,2)=0,"EVEN","ODD")</f>
        <v>ODD</v>
      </c>
      <c r="F17811" t="str">
        <f>IF(D17811&lt;=18,"LOW (1-18)","HIGH (19-36)")</f>
        <v>HIGH (19-36)</v>
      </c>
      <c r="G17811">
        <f>INT((D17811-1)/6)+1</f>
        <v>4</v>
      </c>
      <c r="H17811">
        <f>MOD(D17811-1,6)+1</f>
        <v>5</v>
      </c>
      <c r="I17811">
        <f>37-D17811</f>
        <v>14</v>
      </c>
      <c r="J17811">
        <f>ABS(D17811-D17812)</f>
        <v>22</v>
      </c>
      <c r="K17811">
        <f>AVERAGE(D17811:D17815)</f>
        <v>23</v>
      </c>
      <c r="L17811">
        <f>AVERAGE(D17811:D17830)</f>
        <v>23</v>
      </c>
      <c r="M17811">
        <f>K17811-L17811</f>
        <v>0</v>
      </c>
      <c r="N17811" t="str">
        <f>IF(K17811&gt;L17811,"HIGH ZONE BIAS",IF(K17811&lt;L17811,"LOW ZONE BIAS","EQUILIBRIUM"))</f>
        <v>EQUILIBRIUM</v>
      </c>
    </row>
    <row r="17812">
      <c r="A17812">
        <v>9128</v>
      </c>
      <c r="B17812" t="str">
        <v>2009-05-08</v>
      </c>
      <c r="C17812" t="str">
        <v>Evening</v>
      </c>
      <c r="D17812">
        <v>1</v>
      </c>
      <c r="E17812" t="str">
        <f>IF(MOD(D17812,2)=0,"EVEN","ODD")</f>
        <v>ODD</v>
      </c>
      <c r="F17812" t="str">
        <f>IF(D17812&lt;=18,"LOW (1-18)","HIGH (19-36)")</f>
        <v>LOW (1-18)</v>
      </c>
      <c r="G17812">
        <f>INT((D17812-1)/6)+1</f>
        <v>1</v>
      </c>
      <c r="H17812">
        <f>MOD(D17812-1,6)+1</f>
        <v>1</v>
      </c>
      <c r="I17812">
        <f>37-D17812</f>
        <v>36</v>
      </c>
      <c r="J17812">
        <f>ABS(D17812-D17813)</f>
        <v>31</v>
      </c>
      <c r="K17812">
        <f>AVERAGE(D17812:D17816)</f>
        <v>1</v>
      </c>
      <c r="L17812">
        <f>AVERAGE(D17812:D17831)</f>
        <v>1</v>
      </c>
      <c r="M17812">
        <f>K17812-L17812</f>
        <v>0</v>
      </c>
      <c r="N17812" t="str">
        <f>IF(K17812&gt;L17812,"HIGH ZONE BIAS",IF(K17812&lt;L17812,"LOW ZONE BIAS","EQUILIBRIUM"))</f>
        <v>EQUILIBRIUM</v>
      </c>
    </row>
    <row r="17813">
      <c r="A17813">
        <v>9127</v>
      </c>
      <c r="B17813" t="str">
        <v>2009-05-08</v>
      </c>
      <c r="C17813" t="str">
        <v>Midday</v>
      </c>
      <c r="D17813">
        <v>32</v>
      </c>
      <c r="E17813" t="str">
        <f>IF(MOD(D17813,2)=0,"EVEN","ODD")</f>
        <v>EVEN</v>
      </c>
      <c r="F17813" t="str">
        <f>IF(D17813&lt;=18,"LOW (1-18)","HIGH (19-36)")</f>
        <v>HIGH (19-36)</v>
      </c>
      <c r="G17813">
        <f>INT((D17813-1)/6)+1</f>
        <v>6</v>
      </c>
      <c r="H17813">
        <f>MOD(D17813-1,6)+1</f>
        <v>2</v>
      </c>
      <c r="I17813">
        <f>37-D17813</f>
        <v>5</v>
      </c>
      <c r="J17813">
        <f>ABS(D17813-D17814)</f>
        <v>29</v>
      </c>
      <c r="K17813">
        <f>AVERAGE(D17813:D17817)</f>
        <v>32</v>
      </c>
      <c r="L17813">
        <f>AVERAGE(D17813:D17832)</f>
        <v>32</v>
      </c>
      <c r="M17813">
        <f>K17813-L17813</f>
        <v>0</v>
      </c>
      <c r="N17813" t="str">
        <f>IF(K17813&gt;L17813,"HIGH ZONE BIAS",IF(K17813&lt;L17813,"LOW ZONE BIAS","EQUILIBRIUM"))</f>
        <v>EQUILIBRIUM</v>
      </c>
    </row>
    <row r="17814">
      <c r="A17814">
        <v>9126</v>
      </c>
      <c r="B17814" t="str">
        <v>2009-05-07</v>
      </c>
      <c r="C17814" t="str">
        <v>Evening</v>
      </c>
      <c r="D17814">
        <v>3</v>
      </c>
      <c r="E17814" t="str">
        <f>IF(MOD(D17814,2)=0,"EVEN","ODD")</f>
        <v>ODD</v>
      </c>
      <c r="F17814" t="str">
        <f>IF(D17814&lt;=18,"LOW (1-18)","HIGH (19-36)")</f>
        <v>LOW (1-18)</v>
      </c>
      <c r="G17814">
        <f>INT((D17814-1)/6)+1</f>
        <v>1</v>
      </c>
      <c r="H17814">
        <f>MOD(D17814-1,6)+1</f>
        <v>3</v>
      </c>
      <c r="I17814">
        <f>37-D17814</f>
        <v>34</v>
      </c>
      <c r="J17814">
        <f>ABS(D17814-D17815)</f>
        <v>10</v>
      </c>
      <c r="K17814">
        <f>AVERAGE(D17814:D17818)</f>
        <v>3</v>
      </c>
      <c r="L17814">
        <f>AVERAGE(D17814:D17833)</f>
        <v>3</v>
      </c>
      <c r="M17814">
        <f>K17814-L17814</f>
        <v>0</v>
      </c>
      <c r="N17814" t="str">
        <f>IF(K17814&gt;L17814,"HIGH ZONE BIAS",IF(K17814&lt;L17814,"LOW ZONE BIAS","EQUILIBRIUM"))</f>
        <v>EQUILIBRIUM</v>
      </c>
    </row>
    <row r="17815">
      <c r="A17815">
        <v>9125</v>
      </c>
      <c r="B17815" t="str">
        <v>2009-05-07</v>
      </c>
      <c r="C17815" t="str">
        <v>Midday</v>
      </c>
      <c r="D17815">
        <v>13</v>
      </c>
      <c r="E17815" t="str">
        <f>IF(MOD(D17815,2)=0,"EVEN","ODD")</f>
        <v>ODD</v>
      </c>
      <c r="F17815" t="str">
        <f>IF(D17815&lt;=18,"LOW (1-18)","HIGH (19-36)")</f>
        <v>LOW (1-18)</v>
      </c>
      <c r="G17815">
        <f>INT((D17815-1)/6)+1</f>
        <v>3</v>
      </c>
      <c r="H17815">
        <f>MOD(D17815-1,6)+1</f>
        <v>1</v>
      </c>
      <c r="I17815">
        <f>37-D17815</f>
        <v>24</v>
      </c>
      <c r="J17815">
        <f>ABS(D17815-D17816)</f>
        <v>23</v>
      </c>
      <c r="K17815">
        <f>AVERAGE(D17815:D17819)</f>
        <v>13</v>
      </c>
      <c r="L17815">
        <f>AVERAGE(D17815:D17834)</f>
        <v>13</v>
      </c>
      <c r="M17815">
        <f>K17815-L17815</f>
        <v>0</v>
      </c>
      <c r="N17815" t="str">
        <f>IF(K17815&gt;L17815,"HIGH ZONE BIAS",IF(K17815&lt;L17815,"LOW ZONE BIAS","EQUILIBRIUM"))</f>
        <v>EQUILIBRIUM</v>
      </c>
    </row>
    <row r="17816">
      <c r="A17816">
        <v>9124</v>
      </c>
      <c r="B17816" t="str">
        <v>2009-05-06</v>
      </c>
      <c r="C17816" t="str">
        <v>Evening</v>
      </c>
      <c r="D17816">
        <v>36</v>
      </c>
      <c r="E17816" t="str">
        <f>IF(MOD(D17816,2)=0,"EVEN","ODD")</f>
        <v>EVEN</v>
      </c>
      <c r="F17816" t="str">
        <f>IF(D17816&lt;=18,"LOW (1-18)","HIGH (19-36)")</f>
        <v>HIGH (19-36)</v>
      </c>
      <c r="G17816">
        <f>INT((D17816-1)/6)+1</f>
        <v>6</v>
      </c>
      <c r="H17816">
        <f>MOD(D17816-1,6)+1</f>
        <v>6</v>
      </c>
      <c r="I17816">
        <f>37-D17816</f>
        <v>1</v>
      </c>
      <c r="J17816">
        <f>ABS(D17816-D17817)</f>
        <v>7</v>
      </c>
      <c r="K17816">
        <f>AVERAGE(D17816:D17820)</f>
        <v>36</v>
      </c>
      <c r="L17816">
        <f>AVERAGE(D17816:D17835)</f>
        <v>36</v>
      </c>
      <c r="M17816">
        <f>K17816-L17816</f>
        <v>0</v>
      </c>
      <c r="N17816" t="str">
        <f>IF(K17816&gt;L17816,"HIGH ZONE BIAS",IF(K17816&lt;L17816,"LOW ZONE BIAS","EQUILIBRIUM"))</f>
        <v>EQUILIBRIUM</v>
      </c>
    </row>
    <row r="17817">
      <c r="A17817">
        <v>9123</v>
      </c>
      <c r="B17817" t="str">
        <v>2009-05-06</v>
      </c>
      <c r="C17817" t="str">
        <v>Midday</v>
      </c>
      <c r="D17817">
        <v>29</v>
      </c>
      <c r="E17817" t="str">
        <f>IF(MOD(D17817,2)=0,"EVEN","ODD")</f>
        <v>ODD</v>
      </c>
      <c r="F17817" t="str">
        <f>IF(D17817&lt;=18,"LOW (1-18)","HIGH (19-36)")</f>
        <v>HIGH (19-36)</v>
      </c>
      <c r="G17817">
        <f>INT((D17817-1)/6)+1</f>
        <v>5</v>
      </c>
      <c r="H17817">
        <f>MOD(D17817-1,6)+1</f>
        <v>5</v>
      </c>
      <c r="I17817">
        <f>37-D17817</f>
        <v>8</v>
      </c>
      <c r="J17817">
        <f>ABS(D17817-D17818)</f>
        <v>27</v>
      </c>
      <c r="K17817">
        <f>AVERAGE(D17817:D17821)</f>
        <v>29</v>
      </c>
      <c r="L17817">
        <f>AVERAGE(D17817:D17836)</f>
        <v>29</v>
      </c>
      <c r="M17817">
        <f>K17817-L17817</f>
        <v>0</v>
      </c>
      <c r="N17817" t="str">
        <f>IF(K17817&gt;L17817,"HIGH ZONE BIAS",IF(K17817&lt;L17817,"LOW ZONE BIAS","EQUILIBRIUM"))</f>
        <v>EQUILIBRIUM</v>
      </c>
    </row>
    <row r="17818">
      <c r="A17818">
        <v>9122</v>
      </c>
      <c r="B17818" t="str">
        <v>2009-05-05</v>
      </c>
      <c r="C17818" t="str">
        <v>Evening</v>
      </c>
      <c r="D17818">
        <v>2</v>
      </c>
      <c r="E17818" t="str">
        <f>IF(MOD(D17818,2)=0,"EVEN","ODD")</f>
        <v>EVEN</v>
      </c>
      <c r="F17818" t="str">
        <f>IF(D17818&lt;=18,"LOW (1-18)","HIGH (19-36)")</f>
        <v>LOW (1-18)</v>
      </c>
      <c r="G17818">
        <f>INT((D17818-1)/6)+1</f>
        <v>1</v>
      </c>
      <c r="H17818">
        <f>MOD(D17818-1,6)+1</f>
        <v>2</v>
      </c>
      <c r="I17818">
        <f>37-D17818</f>
        <v>35</v>
      </c>
      <c r="J17818">
        <f>ABS(D17818-D17819)</f>
        <v>26</v>
      </c>
      <c r="K17818">
        <f>AVERAGE(D17818:D17822)</f>
        <v>2</v>
      </c>
      <c r="L17818">
        <f>AVERAGE(D17818:D17837)</f>
        <v>2</v>
      </c>
      <c r="M17818">
        <f>K17818-L17818</f>
        <v>0</v>
      </c>
      <c r="N17818" t="str">
        <f>IF(K17818&gt;L17818,"HIGH ZONE BIAS",IF(K17818&lt;L17818,"LOW ZONE BIAS","EQUILIBRIUM"))</f>
        <v>EQUILIBRIUM</v>
      </c>
    </row>
    <row r="17819">
      <c r="A17819">
        <v>9121</v>
      </c>
      <c r="B17819" t="str">
        <v>2009-05-05</v>
      </c>
      <c r="C17819" t="str">
        <v>Midday</v>
      </c>
      <c r="D17819">
        <v>28</v>
      </c>
      <c r="E17819" t="str">
        <f>IF(MOD(D17819,2)=0,"EVEN","ODD")</f>
        <v>EVEN</v>
      </c>
      <c r="F17819" t="str">
        <f>IF(D17819&lt;=18,"LOW (1-18)","HIGH (19-36)")</f>
        <v>HIGH (19-36)</v>
      </c>
      <c r="G17819">
        <f>INT((D17819-1)/6)+1</f>
        <v>5</v>
      </c>
      <c r="H17819">
        <f>MOD(D17819-1,6)+1</f>
        <v>4</v>
      </c>
      <c r="I17819">
        <f>37-D17819</f>
        <v>9</v>
      </c>
      <c r="J17819">
        <f>ABS(D17819-D17820)</f>
        <v>26</v>
      </c>
      <c r="K17819">
        <f>AVERAGE(D17819:D17823)</f>
        <v>28</v>
      </c>
      <c r="L17819">
        <f>AVERAGE(D17819:D17838)</f>
        <v>28</v>
      </c>
      <c r="M17819">
        <f>K17819-L17819</f>
        <v>0</v>
      </c>
      <c r="N17819" t="str">
        <f>IF(K17819&gt;L17819,"HIGH ZONE BIAS",IF(K17819&lt;L17819,"LOW ZONE BIAS","EQUILIBRIUM"))</f>
        <v>EQUILIBRIUM</v>
      </c>
    </row>
    <row r="17820">
      <c r="A17820">
        <v>9120</v>
      </c>
      <c r="B17820" t="str">
        <v>2009-05-04</v>
      </c>
      <c r="C17820" t="str">
        <v>Evening</v>
      </c>
      <c r="D17820">
        <v>2</v>
      </c>
      <c r="E17820" t="str">
        <f>IF(MOD(D17820,2)=0,"EVEN","ODD")</f>
        <v>EVEN</v>
      </c>
      <c r="F17820" t="str">
        <f>IF(D17820&lt;=18,"LOW (1-18)","HIGH (19-36)")</f>
        <v>LOW (1-18)</v>
      </c>
      <c r="G17820">
        <f>INT((D17820-1)/6)+1</f>
        <v>1</v>
      </c>
      <c r="H17820">
        <f>MOD(D17820-1,6)+1</f>
        <v>2</v>
      </c>
      <c r="I17820">
        <f>37-D17820</f>
        <v>35</v>
      </c>
      <c r="J17820">
        <f>ABS(D17820-D17821)</f>
        <v>25</v>
      </c>
      <c r="K17820">
        <f>AVERAGE(D17820:D17824)</f>
        <v>2</v>
      </c>
      <c r="L17820">
        <f>AVERAGE(D17820:D17839)</f>
        <v>2</v>
      </c>
      <c r="M17820">
        <f>K17820-L17820</f>
        <v>0</v>
      </c>
      <c r="N17820" t="str">
        <f>IF(K17820&gt;L17820,"HIGH ZONE BIAS",IF(K17820&lt;L17820,"LOW ZONE BIAS","EQUILIBRIUM"))</f>
        <v>EQUILIBRIUM</v>
      </c>
    </row>
    <row r="17821">
      <c r="A17821">
        <v>9119</v>
      </c>
      <c r="B17821" t="str">
        <v>2009-05-04</v>
      </c>
      <c r="C17821" t="str">
        <v>Midday</v>
      </c>
      <c r="D17821">
        <v>27</v>
      </c>
      <c r="E17821" t="str">
        <f>IF(MOD(D17821,2)=0,"EVEN","ODD")</f>
        <v>ODD</v>
      </c>
      <c r="F17821" t="str">
        <f>IF(D17821&lt;=18,"LOW (1-18)","HIGH (19-36)")</f>
        <v>HIGH (19-36)</v>
      </c>
      <c r="G17821">
        <f>INT((D17821-1)/6)+1</f>
        <v>5</v>
      </c>
      <c r="H17821">
        <f>MOD(D17821-1,6)+1</f>
        <v>3</v>
      </c>
      <c r="I17821">
        <f>37-D17821</f>
        <v>10</v>
      </c>
      <c r="J17821">
        <f>ABS(D17821-D17822)</f>
        <v>13</v>
      </c>
      <c r="K17821">
        <f>AVERAGE(D17821:D17825)</f>
        <v>27</v>
      </c>
      <c r="L17821">
        <f>AVERAGE(D17821:D17840)</f>
        <v>27</v>
      </c>
      <c r="M17821">
        <f>K17821-L17821</f>
        <v>0</v>
      </c>
      <c r="N17821" t="str">
        <f>IF(K17821&gt;L17821,"HIGH ZONE BIAS",IF(K17821&lt;L17821,"LOW ZONE BIAS","EQUILIBRIUM"))</f>
        <v>EQUILIBRIUM</v>
      </c>
    </row>
    <row r="17822">
      <c r="A17822">
        <v>9118</v>
      </c>
      <c r="B17822" t="str">
        <v>2009-05-02</v>
      </c>
      <c r="C17822" t="str">
        <v>Evening</v>
      </c>
      <c r="D17822">
        <v>14</v>
      </c>
      <c r="E17822" t="str">
        <f>IF(MOD(D17822,2)=0,"EVEN","ODD")</f>
        <v>EVEN</v>
      </c>
      <c r="F17822" t="str">
        <f>IF(D17822&lt;=18,"LOW (1-18)","HIGH (19-36)")</f>
        <v>LOW (1-18)</v>
      </c>
      <c r="G17822">
        <f>INT((D17822-1)/6)+1</f>
        <v>3</v>
      </c>
      <c r="H17822">
        <f>MOD(D17822-1,6)+1</f>
        <v>2</v>
      </c>
      <c r="I17822">
        <f>37-D17822</f>
        <v>23</v>
      </c>
      <c r="J17822">
        <f>ABS(D17822-D17823)</f>
        <v>14</v>
      </c>
      <c r="K17822">
        <f>AVERAGE(D17822:D17826)</f>
        <v>14</v>
      </c>
      <c r="L17822">
        <f>AVERAGE(D17822:D17841)</f>
        <v>14</v>
      </c>
      <c r="M17822">
        <f>K17822-L17822</f>
        <v>0</v>
      </c>
      <c r="N17822" t="str">
        <f>IF(K17822&gt;L17822,"HIGH ZONE BIAS",IF(K17822&lt;L17822,"LOW ZONE BIAS","EQUILIBRIUM"))</f>
        <v>EQUILIBRIUM</v>
      </c>
    </row>
    <row r="17823">
      <c r="A17823">
        <v>9117</v>
      </c>
      <c r="B17823" t="str">
        <v>2009-05-02</v>
      </c>
      <c r="C17823" t="str">
        <v>Midday</v>
      </c>
      <c r="D17823">
        <v>28</v>
      </c>
      <c r="E17823" t="str">
        <f>IF(MOD(D17823,2)=0,"EVEN","ODD")</f>
        <v>EVEN</v>
      </c>
      <c r="F17823" t="str">
        <f>IF(D17823&lt;=18,"LOW (1-18)","HIGH (19-36)")</f>
        <v>HIGH (19-36)</v>
      </c>
      <c r="G17823">
        <f>INT((D17823-1)/6)+1</f>
        <v>5</v>
      </c>
      <c r="H17823">
        <f>MOD(D17823-1,6)+1</f>
        <v>4</v>
      </c>
      <c r="I17823">
        <f>37-D17823</f>
        <v>9</v>
      </c>
      <c r="J17823">
        <f>ABS(D17823-D17824)</f>
        <v>8</v>
      </c>
      <c r="K17823">
        <f>AVERAGE(D17823:D17827)</f>
        <v>28</v>
      </c>
      <c r="L17823">
        <f>AVERAGE(D17823:D17842)</f>
        <v>28</v>
      </c>
      <c r="M17823">
        <f>K17823-L17823</f>
        <v>0</v>
      </c>
      <c r="N17823" t="str">
        <f>IF(K17823&gt;L17823,"HIGH ZONE BIAS",IF(K17823&lt;L17823,"LOW ZONE BIAS","EQUILIBRIUM"))</f>
        <v>EQUILIBRIUM</v>
      </c>
    </row>
    <row r="17824">
      <c r="A17824">
        <v>9116</v>
      </c>
      <c r="B17824" t="str">
        <v>2009-05-01</v>
      </c>
      <c r="C17824" t="str">
        <v>Evening</v>
      </c>
      <c r="D17824">
        <v>20</v>
      </c>
      <c r="E17824" t="str">
        <f>IF(MOD(D17824,2)=0,"EVEN","ODD")</f>
        <v>EVEN</v>
      </c>
      <c r="F17824" t="str">
        <f>IF(D17824&lt;=18,"LOW (1-18)","HIGH (19-36)")</f>
        <v>HIGH (19-36)</v>
      </c>
      <c r="G17824">
        <f>INT((D17824-1)/6)+1</f>
        <v>4</v>
      </c>
      <c r="H17824">
        <f>MOD(D17824-1,6)+1</f>
        <v>2</v>
      </c>
      <c r="I17824">
        <f>37-D17824</f>
        <v>17</v>
      </c>
      <c r="J17824">
        <f>ABS(D17824-D17825)</f>
        <v>9</v>
      </c>
      <c r="K17824">
        <f>AVERAGE(D17824:D17828)</f>
        <v>20</v>
      </c>
      <c r="L17824">
        <f>AVERAGE(D17824:D17843)</f>
        <v>20</v>
      </c>
      <c r="M17824">
        <f>K17824-L17824</f>
        <v>0</v>
      </c>
      <c r="N17824" t="str">
        <f>IF(K17824&gt;L17824,"HIGH ZONE BIAS",IF(K17824&lt;L17824,"LOW ZONE BIAS","EQUILIBRIUM"))</f>
        <v>EQUILIBRIUM</v>
      </c>
    </row>
    <row r="17825">
      <c r="A17825">
        <v>9115</v>
      </c>
      <c r="B17825" t="str">
        <v>2009-05-01</v>
      </c>
      <c r="C17825" t="str">
        <v>Midday</v>
      </c>
      <c r="D17825">
        <v>29</v>
      </c>
      <c r="E17825" t="str">
        <f>IF(MOD(D17825,2)=0,"EVEN","ODD")</f>
        <v>ODD</v>
      </c>
      <c r="F17825" t="str">
        <f>IF(D17825&lt;=18,"LOW (1-18)","HIGH (19-36)")</f>
        <v>HIGH (19-36)</v>
      </c>
      <c r="G17825">
        <f>INT((D17825-1)/6)+1</f>
        <v>5</v>
      </c>
      <c r="H17825">
        <f>MOD(D17825-1,6)+1</f>
        <v>5</v>
      </c>
      <c r="I17825">
        <f>37-D17825</f>
        <v>8</v>
      </c>
      <c r="J17825">
        <f>ABS(D17825-D17826)</f>
        <v>10</v>
      </c>
      <c r="K17825">
        <f>AVERAGE(D17825:D17829)</f>
        <v>29</v>
      </c>
      <c r="L17825">
        <f>AVERAGE(D17825:D17844)</f>
        <v>29</v>
      </c>
      <c r="M17825">
        <f>K17825-L17825</f>
        <v>0</v>
      </c>
      <c r="N17825" t="str">
        <f>IF(K17825&gt;L17825,"HIGH ZONE BIAS",IF(K17825&lt;L17825,"LOW ZONE BIAS","EQUILIBRIUM"))</f>
        <v>EQUILIBRIUM</v>
      </c>
    </row>
    <row r="17826">
      <c r="A17826">
        <v>9114</v>
      </c>
      <c r="B17826" t="str">
        <v>2009-04-30</v>
      </c>
      <c r="C17826" t="str">
        <v>Evening</v>
      </c>
      <c r="D17826">
        <v>19</v>
      </c>
      <c r="E17826" t="str">
        <f>IF(MOD(D17826,2)=0,"EVEN","ODD")</f>
        <v>ODD</v>
      </c>
      <c r="F17826" t="str">
        <f>IF(D17826&lt;=18,"LOW (1-18)","HIGH (19-36)")</f>
        <v>HIGH (19-36)</v>
      </c>
      <c r="G17826">
        <f>INT((D17826-1)/6)+1</f>
        <v>4</v>
      </c>
      <c r="H17826">
        <f>MOD(D17826-1,6)+1</f>
        <v>1</v>
      </c>
      <c r="I17826">
        <f>37-D17826</f>
        <v>18</v>
      </c>
      <c r="J17826">
        <f>ABS(D17826-D17827)</f>
        <v>2</v>
      </c>
      <c r="K17826">
        <f>AVERAGE(D17826:D17830)</f>
        <v>19</v>
      </c>
      <c r="L17826">
        <f>AVERAGE(D17826:D17845)</f>
        <v>19</v>
      </c>
      <c r="M17826">
        <f>K17826-L17826</f>
        <v>0</v>
      </c>
      <c r="N17826" t="str">
        <f>IF(K17826&gt;L17826,"HIGH ZONE BIAS",IF(K17826&lt;L17826,"LOW ZONE BIAS","EQUILIBRIUM"))</f>
        <v>EQUILIBRIUM</v>
      </c>
    </row>
    <row r="17827">
      <c r="A17827">
        <v>9113</v>
      </c>
      <c r="B17827" t="str">
        <v>2009-04-30</v>
      </c>
      <c r="C17827" t="str">
        <v>Midday</v>
      </c>
      <c r="D17827">
        <v>21</v>
      </c>
      <c r="E17827" t="str">
        <f>IF(MOD(D17827,2)=0,"EVEN","ODD")</f>
        <v>ODD</v>
      </c>
      <c r="F17827" t="str">
        <f>IF(D17827&lt;=18,"LOW (1-18)","HIGH (19-36)")</f>
        <v>HIGH (19-36)</v>
      </c>
      <c r="G17827">
        <f>INT((D17827-1)/6)+1</f>
        <v>4</v>
      </c>
      <c r="H17827">
        <f>MOD(D17827-1,6)+1</f>
        <v>3</v>
      </c>
      <c r="I17827">
        <f>37-D17827</f>
        <v>16</v>
      </c>
      <c r="J17827">
        <f>ABS(D17827-D17828)</f>
        <v>10</v>
      </c>
      <c r="K17827">
        <f>AVERAGE(D17827:D17831)</f>
        <v>21</v>
      </c>
      <c r="L17827">
        <f>AVERAGE(D17827:D17846)</f>
        <v>21</v>
      </c>
      <c r="M17827">
        <f>K17827-L17827</f>
        <v>0</v>
      </c>
      <c r="N17827" t="str">
        <f>IF(K17827&gt;L17827,"HIGH ZONE BIAS",IF(K17827&lt;L17827,"LOW ZONE BIAS","EQUILIBRIUM"))</f>
        <v>EQUILIBRIUM</v>
      </c>
    </row>
    <row r="17828">
      <c r="A17828">
        <v>9112</v>
      </c>
      <c r="B17828" t="str">
        <v>2009-04-29</v>
      </c>
      <c r="C17828" t="str">
        <v>Evening</v>
      </c>
      <c r="D17828">
        <v>11</v>
      </c>
      <c r="E17828" t="str">
        <f>IF(MOD(D17828,2)=0,"EVEN","ODD")</f>
        <v>ODD</v>
      </c>
      <c r="F17828" t="str">
        <f>IF(D17828&lt;=18,"LOW (1-18)","HIGH (19-36)")</f>
        <v>LOW (1-18)</v>
      </c>
      <c r="G17828">
        <f>INT((D17828-1)/6)+1</f>
        <v>2</v>
      </c>
      <c r="H17828">
        <f>MOD(D17828-1,6)+1</f>
        <v>5</v>
      </c>
      <c r="I17828">
        <f>37-D17828</f>
        <v>26</v>
      </c>
      <c r="J17828">
        <f>ABS(D17828-D17829)</f>
        <v>9</v>
      </c>
      <c r="K17828">
        <f>AVERAGE(D17828:D17832)</f>
        <v>11</v>
      </c>
      <c r="L17828">
        <f>AVERAGE(D17828:D17847)</f>
        <v>11</v>
      </c>
      <c r="M17828">
        <f>K17828-L17828</f>
        <v>0</v>
      </c>
      <c r="N17828" t="str">
        <f>IF(K17828&gt;L17828,"HIGH ZONE BIAS",IF(K17828&lt;L17828,"LOW ZONE BIAS","EQUILIBRIUM"))</f>
        <v>EQUILIBRIUM</v>
      </c>
    </row>
    <row r="17829">
      <c r="A17829">
        <v>9111</v>
      </c>
      <c r="B17829" t="str">
        <v>2009-04-29</v>
      </c>
      <c r="C17829" t="str">
        <v>Midday</v>
      </c>
      <c r="D17829">
        <v>20</v>
      </c>
      <c r="E17829" t="str">
        <f>IF(MOD(D17829,2)=0,"EVEN","ODD")</f>
        <v>EVEN</v>
      </c>
      <c r="F17829" t="str">
        <f>IF(D17829&lt;=18,"LOW (1-18)","HIGH (19-36)")</f>
        <v>HIGH (19-36)</v>
      </c>
      <c r="G17829">
        <f>INT((D17829-1)/6)+1</f>
        <v>4</v>
      </c>
      <c r="H17829">
        <f>MOD(D17829-1,6)+1</f>
        <v>2</v>
      </c>
      <c r="I17829">
        <f>37-D17829</f>
        <v>17</v>
      </c>
      <c r="J17829">
        <f>ABS(D17829-D17830)</f>
        <v>11</v>
      </c>
      <c r="K17829">
        <f>AVERAGE(D17829:D17833)</f>
        <v>20</v>
      </c>
      <c r="L17829">
        <f>AVERAGE(D17829:D17848)</f>
        <v>20</v>
      </c>
      <c r="M17829">
        <f>K17829-L17829</f>
        <v>0</v>
      </c>
      <c r="N17829" t="str">
        <f>IF(K17829&gt;L17829,"HIGH ZONE BIAS",IF(K17829&lt;L17829,"LOW ZONE BIAS","EQUILIBRIUM"))</f>
        <v>EQUILIBRIUM</v>
      </c>
    </row>
    <row r="17830">
      <c r="A17830">
        <v>9110</v>
      </c>
      <c r="B17830" t="str">
        <v>2009-04-28</v>
      </c>
      <c r="C17830" t="str">
        <v>Evening</v>
      </c>
      <c r="D17830">
        <v>31</v>
      </c>
      <c r="E17830" t="str">
        <f>IF(MOD(D17830,2)=0,"EVEN","ODD")</f>
        <v>ODD</v>
      </c>
      <c r="F17830" t="str">
        <f>IF(D17830&lt;=18,"LOW (1-18)","HIGH (19-36)")</f>
        <v>HIGH (19-36)</v>
      </c>
      <c r="G17830">
        <f>INT((D17830-1)/6)+1</f>
        <v>6</v>
      </c>
      <c r="H17830">
        <f>MOD(D17830-1,6)+1</f>
        <v>1</v>
      </c>
      <c r="I17830">
        <f>37-D17830</f>
        <v>6</v>
      </c>
      <c r="J17830">
        <f>ABS(D17830-D17831)</f>
        <v>2</v>
      </c>
      <c r="K17830">
        <f>AVERAGE(D17830:D17834)</f>
        <v>31</v>
      </c>
      <c r="L17830">
        <f>AVERAGE(D17830:D17849)</f>
        <v>31</v>
      </c>
      <c r="M17830">
        <f>K17830-L17830</f>
        <v>0</v>
      </c>
      <c r="N17830" t="str">
        <f>IF(K17830&gt;L17830,"HIGH ZONE BIAS",IF(K17830&lt;L17830,"LOW ZONE BIAS","EQUILIBRIUM"))</f>
        <v>EQUILIBRIUM</v>
      </c>
    </row>
    <row r="17831">
      <c r="A17831">
        <v>9109</v>
      </c>
      <c r="B17831" t="str">
        <v>2009-04-28</v>
      </c>
      <c r="C17831" t="str">
        <v>Midday</v>
      </c>
      <c r="D17831">
        <v>29</v>
      </c>
      <c r="E17831" t="str">
        <f>IF(MOD(D17831,2)=0,"EVEN","ODD")</f>
        <v>ODD</v>
      </c>
      <c r="F17831" t="str">
        <f>IF(D17831&lt;=18,"LOW (1-18)","HIGH (19-36)")</f>
        <v>HIGH (19-36)</v>
      </c>
      <c r="G17831">
        <f>INT((D17831-1)/6)+1</f>
        <v>5</v>
      </c>
      <c r="H17831">
        <f>MOD(D17831-1,6)+1</f>
        <v>5</v>
      </c>
      <c r="I17831">
        <f>37-D17831</f>
        <v>8</v>
      </c>
      <c r="J17831">
        <f>ABS(D17831-D17832)</f>
        <v>5</v>
      </c>
      <c r="K17831">
        <f>AVERAGE(D17831:D17835)</f>
        <v>29</v>
      </c>
      <c r="L17831">
        <f>AVERAGE(D17831:D17850)</f>
        <v>29</v>
      </c>
      <c r="M17831">
        <f>K17831-L17831</f>
        <v>0</v>
      </c>
      <c r="N17831" t="str">
        <f>IF(K17831&gt;L17831,"HIGH ZONE BIAS",IF(K17831&lt;L17831,"LOW ZONE BIAS","EQUILIBRIUM"))</f>
        <v>EQUILIBRIUM</v>
      </c>
    </row>
    <row r="17832">
      <c r="A17832">
        <v>9108</v>
      </c>
      <c r="B17832" t="str">
        <v>2009-04-27</v>
      </c>
      <c r="C17832" t="str">
        <v>Evening</v>
      </c>
      <c r="D17832">
        <v>24</v>
      </c>
      <c r="E17832" t="str">
        <f>IF(MOD(D17832,2)=0,"EVEN","ODD")</f>
        <v>EVEN</v>
      </c>
      <c r="F17832" t="str">
        <f>IF(D17832&lt;=18,"LOW (1-18)","HIGH (19-36)")</f>
        <v>HIGH (19-36)</v>
      </c>
      <c r="G17832">
        <f>INT((D17832-1)/6)+1</f>
        <v>4</v>
      </c>
      <c r="H17832">
        <f>MOD(D17832-1,6)+1</f>
        <v>6</v>
      </c>
      <c r="I17832">
        <f>37-D17832</f>
        <v>13</v>
      </c>
      <c r="J17832">
        <f>ABS(D17832-D17833)</f>
        <v>12</v>
      </c>
      <c r="K17832">
        <f>AVERAGE(D17832:D17836)</f>
        <v>24</v>
      </c>
      <c r="L17832">
        <f>AVERAGE(D17832:D17851)</f>
        <v>24</v>
      </c>
      <c r="M17832">
        <f>K17832-L17832</f>
        <v>0</v>
      </c>
      <c r="N17832" t="str">
        <f>IF(K17832&gt;L17832,"HIGH ZONE BIAS",IF(K17832&lt;L17832,"LOW ZONE BIAS","EQUILIBRIUM"))</f>
        <v>EQUILIBRIUM</v>
      </c>
    </row>
    <row r="17833">
      <c r="A17833">
        <v>9107</v>
      </c>
      <c r="B17833" t="str">
        <v>2009-04-27</v>
      </c>
      <c r="C17833" t="str">
        <v>Midday</v>
      </c>
      <c r="D17833">
        <v>12</v>
      </c>
      <c r="E17833" t="str">
        <f>IF(MOD(D17833,2)=0,"EVEN","ODD")</f>
        <v>EVEN</v>
      </c>
      <c r="F17833" t="str">
        <f>IF(D17833&lt;=18,"LOW (1-18)","HIGH (19-36)")</f>
        <v>LOW (1-18)</v>
      </c>
      <c r="G17833">
        <f>INT((D17833-1)/6)+1</f>
        <v>2</v>
      </c>
      <c r="H17833">
        <f>MOD(D17833-1,6)+1</f>
        <v>6</v>
      </c>
      <c r="I17833">
        <f>37-D17833</f>
        <v>25</v>
      </c>
      <c r="J17833">
        <f>ABS(D17833-D17834)</f>
        <v>9</v>
      </c>
      <c r="K17833">
        <f>AVERAGE(D17833:D17837)</f>
        <v>12</v>
      </c>
      <c r="L17833">
        <f>AVERAGE(D17833:D17852)</f>
        <v>12</v>
      </c>
      <c r="M17833">
        <f>K17833-L17833</f>
        <v>0</v>
      </c>
      <c r="N17833" t="str">
        <f>IF(K17833&gt;L17833,"HIGH ZONE BIAS",IF(K17833&lt;L17833,"LOW ZONE BIAS","EQUILIBRIUM"))</f>
        <v>EQUILIBRIUM</v>
      </c>
    </row>
    <row r="17834">
      <c r="A17834">
        <v>9106</v>
      </c>
      <c r="B17834" t="str">
        <v>2009-04-25</v>
      </c>
      <c r="C17834" t="str">
        <v>Evening</v>
      </c>
      <c r="D17834">
        <v>21</v>
      </c>
      <c r="E17834" t="str">
        <f>IF(MOD(D17834,2)=0,"EVEN","ODD")</f>
        <v>ODD</v>
      </c>
      <c r="F17834" t="str">
        <f>IF(D17834&lt;=18,"LOW (1-18)","HIGH (19-36)")</f>
        <v>HIGH (19-36)</v>
      </c>
      <c r="G17834">
        <f>INT((D17834-1)/6)+1</f>
        <v>4</v>
      </c>
      <c r="H17834">
        <f>MOD(D17834-1,6)+1</f>
        <v>3</v>
      </c>
      <c r="I17834">
        <f>37-D17834</f>
        <v>16</v>
      </c>
      <c r="J17834">
        <f>ABS(D17834-D17835)</f>
        <v>5</v>
      </c>
      <c r="K17834">
        <f>AVERAGE(D17834:D17838)</f>
        <v>21</v>
      </c>
      <c r="L17834">
        <f>AVERAGE(D17834:D17853)</f>
        <v>21</v>
      </c>
      <c r="M17834">
        <f>K17834-L17834</f>
        <v>0</v>
      </c>
      <c r="N17834" t="str">
        <f>IF(K17834&gt;L17834,"HIGH ZONE BIAS",IF(K17834&lt;L17834,"LOW ZONE BIAS","EQUILIBRIUM"))</f>
        <v>EQUILIBRIUM</v>
      </c>
    </row>
    <row r="17835">
      <c r="A17835">
        <v>9105</v>
      </c>
      <c r="B17835" t="str">
        <v>2009-04-25</v>
      </c>
      <c r="C17835" t="str">
        <v>Midday</v>
      </c>
      <c r="D17835">
        <v>26</v>
      </c>
      <c r="E17835" t="str">
        <f>IF(MOD(D17835,2)=0,"EVEN","ODD")</f>
        <v>EVEN</v>
      </c>
      <c r="F17835" t="str">
        <f>IF(D17835&lt;=18,"LOW (1-18)","HIGH (19-36)")</f>
        <v>HIGH (19-36)</v>
      </c>
      <c r="G17835">
        <f>INT((D17835-1)/6)+1</f>
        <v>5</v>
      </c>
      <c r="H17835">
        <f>MOD(D17835-1,6)+1</f>
        <v>2</v>
      </c>
      <c r="I17835">
        <f>37-D17835</f>
        <v>11</v>
      </c>
      <c r="J17835">
        <f>ABS(D17835-D17836)</f>
        <v>22</v>
      </c>
      <c r="K17835">
        <f>AVERAGE(D17835:D17839)</f>
        <v>26</v>
      </c>
      <c r="L17835">
        <f>AVERAGE(D17835:D17854)</f>
        <v>26</v>
      </c>
      <c r="M17835">
        <f>K17835-L17835</f>
        <v>0</v>
      </c>
      <c r="N17835" t="str">
        <f>IF(K17835&gt;L17835,"HIGH ZONE BIAS",IF(K17835&lt;L17835,"LOW ZONE BIAS","EQUILIBRIUM"))</f>
        <v>EQUILIBRIUM</v>
      </c>
    </row>
    <row r="17836">
      <c r="A17836">
        <v>9104</v>
      </c>
      <c r="B17836" t="str">
        <v>2009-04-24</v>
      </c>
      <c r="C17836" t="str">
        <v>Evening</v>
      </c>
      <c r="D17836">
        <v>4</v>
      </c>
      <c r="E17836" t="str">
        <f>IF(MOD(D17836,2)=0,"EVEN","ODD")</f>
        <v>EVEN</v>
      </c>
      <c r="F17836" t="str">
        <f>IF(D17836&lt;=18,"LOW (1-18)","HIGH (19-36)")</f>
        <v>LOW (1-18)</v>
      </c>
      <c r="G17836">
        <f>INT((D17836-1)/6)+1</f>
        <v>1</v>
      </c>
      <c r="H17836">
        <f>MOD(D17836-1,6)+1</f>
        <v>4</v>
      </c>
      <c r="I17836">
        <f>37-D17836</f>
        <v>33</v>
      </c>
      <c r="J17836">
        <f>ABS(D17836-D17837)</f>
        <v>13</v>
      </c>
      <c r="K17836">
        <f>AVERAGE(D17836:D17840)</f>
        <v>4</v>
      </c>
      <c r="L17836">
        <f>AVERAGE(D17836:D17855)</f>
        <v>4</v>
      </c>
      <c r="M17836">
        <f>K17836-L17836</f>
        <v>0</v>
      </c>
      <c r="N17836" t="str">
        <f>IF(K17836&gt;L17836,"HIGH ZONE BIAS",IF(K17836&lt;L17836,"LOW ZONE BIAS","EQUILIBRIUM"))</f>
        <v>EQUILIBRIUM</v>
      </c>
    </row>
    <row r="17837">
      <c r="A17837">
        <v>9103</v>
      </c>
      <c r="B17837" t="str">
        <v>2009-04-24</v>
      </c>
      <c r="C17837" t="str">
        <v>Midday</v>
      </c>
      <c r="D17837">
        <v>17</v>
      </c>
      <c r="E17837" t="str">
        <f>IF(MOD(D17837,2)=0,"EVEN","ODD")</f>
        <v>ODD</v>
      </c>
      <c r="F17837" t="str">
        <f>IF(D17837&lt;=18,"LOW (1-18)","HIGH (19-36)")</f>
        <v>LOW (1-18)</v>
      </c>
      <c r="G17837">
        <f>INT((D17837-1)/6)+1</f>
        <v>3</v>
      </c>
      <c r="H17837">
        <f>MOD(D17837-1,6)+1</f>
        <v>5</v>
      </c>
      <c r="I17837">
        <f>37-D17837</f>
        <v>20</v>
      </c>
      <c r="J17837">
        <f>ABS(D17837-D17838)</f>
        <v>0</v>
      </c>
      <c r="K17837">
        <f>AVERAGE(D17837:D17841)</f>
        <v>17</v>
      </c>
      <c r="L17837">
        <f>AVERAGE(D17837:D17856)</f>
        <v>17</v>
      </c>
      <c r="M17837">
        <f>K17837-L17837</f>
        <v>0</v>
      </c>
      <c r="N17837" t="str">
        <f>IF(K17837&gt;L17837,"HIGH ZONE BIAS",IF(K17837&lt;L17837,"LOW ZONE BIAS","EQUILIBRIUM"))</f>
        <v>EQUILIBRIUM</v>
      </c>
    </row>
    <row r="17838">
      <c r="A17838">
        <v>9102</v>
      </c>
      <c r="B17838" t="str">
        <v>2009-04-23</v>
      </c>
      <c r="C17838" t="str">
        <v>Evening</v>
      </c>
      <c r="D17838">
        <v>17</v>
      </c>
      <c r="E17838" t="str">
        <f>IF(MOD(D17838,2)=0,"EVEN","ODD")</f>
        <v>ODD</v>
      </c>
      <c r="F17838" t="str">
        <f>IF(D17838&lt;=18,"LOW (1-18)","HIGH (19-36)")</f>
        <v>LOW (1-18)</v>
      </c>
      <c r="G17838">
        <f>INT((D17838-1)/6)+1</f>
        <v>3</v>
      </c>
      <c r="H17838">
        <f>MOD(D17838-1,6)+1</f>
        <v>5</v>
      </c>
      <c r="I17838">
        <f>37-D17838</f>
        <v>20</v>
      </c>
      <c r="J17838">
        <f>ABS(D17838-D17839)</f>
        <v>15</v>
      </c>
      <c r="K17838">
        <f>AVERAGE(D17838:D17842)</f>
        <v>17</v>
      </c>
      <c r="L17838">
        <f>AVERAGE(D17838:D17857)</f>
        <v>17</v>
      </c>
      <c r="M17838">
        <f>K17838-L17838</f>
        <v>0</v>
      </c>
      <c r="N17838" t="str">
        <f>IF(K17838&gt;L17838,"HIGH ZONE BIAS",IF(K17838&lt;L17838,"LOW ZONE BIAS","EQUILIBRIUM"))</f>
        <v>EQUILIBRIUM</v>
      </c>
    </row>
    <row r="17839">
      <c r="A17839">
        <v>9101</v>
      </c>
      <c r="B17839" t="str">
        <v>2009-04-23</v>
      </c>
      <c r="C17839" t="str">
        <v>Midday</v>
      </c>
      <c r="D17839">
        <v>32</v>
      </c>
      <c r="E17839" t="str">
        <f>IF(MOD(D17839,2)=0,"EVEN","ODD")</f>
        <v>EVEN</v>
      </c>
      <c r="F17839" t="str">
        <f>IF(D17839&lt;=18,"LOW (1-18)","HIGH (19-36)")</f>
        <v>HIGH (19-36)</v>
      </c>
      <c r="G17839">
        <f>INT((D17839-1)/6)+1</f>
        <v>6</v>
      </c>
      <c r="H17839">
        <f>MOD(D17839-1,6)+1</f>
        <v>2</v>
      </c>
      <c r="I17839">
        <f>37-D17839</f>
        <v>5</v>
      </c>
      <c r="J17839">
        <f>ABS(D17839-D17840)</f>
        <v>17</v>
      </c>
      <c r="K17839">
        <f>AVERAGE(D17839:D17843)</f>
        <v>32</v>
      </c>
      <c r="L17839">
        <f>AVERAGE(D17839:D17858)</f>
        <v>32</v>
      </c>
      <c r="M17839">
        <f>K17839-L17839</f>
        <v>0</v>
      </c>
      <c r="N17839" t="str">
        <f>IF(K17839&gt;L17839,"HIGH ZONE BIAS",IF(K17839&lt;L17839,"LOW ZONE BIAS","EQUILIBRIUM"))</f>
        <v>EQUILIBRIUM</v>
      </c>
    </row>
    <row r="17840">
      <c r="A17840">
        <v>9100</v>
      </c>
      <c r="B17840" t="str">
        <v>2009-04-22</v>
      </c>
      <c r="C17840" t="str">
        <v>Evening</v>
      </c>
      <c r="D17840">
        <v>15</v>
      </c>
      <c r="E17840" t="str">
        <f>IF(MOD(D17840,2)=0,"EVEN","ODD")</f>
        <v>ODD</v>
      </c>
      <c r="F17840" t="str">
        <f>IF(D17840&lt;=18,"LOW (1-18)","HIGH (19-36)")</f>
        <v>LOW (1-18)</v>
      </c>
      <c r="G17840">
        <f>INT((D17840-1)/6)+1</f>
        <v>3</v>
      </c>
      <c r="H17840">
        <f>MOD(D17840-1,6)+1</f>
        <v>3</v>
      </c>
      <c r="I17840">
        <f>37-D17840</f>
        <v>22</v>
      </c>
      <c r="J17840">
        <f>ABS(D17840-D17841)</f>
        <v>16</v>
      </c>
      <c r="K17840">
        <f>AVERAGE(D17840:D17844)</f>
        <v>15</v>
      </c>
      <c r="L17840">
        <f>AVERAGE(D17840:D17859)</f>
        <v>15</v>
      </c>
      <c r="M17840">
        <f>K17840-L17840</f>
        <v>0</v>
      </c>
      <c r="N17840" t="str">
        <f>IF(K17840&gt;L17840,"HIGH ZONE BIAS",IF(K17840&lt;L17840,"LOW ZONE BIAS","EQUILIBRIUM"))</f>
        <v>EQUILIBRIUM</v>
      </c>
    </row>
    <row r="17841">
      <c r="A17841">
        <v>9099</v>
      </c>
      <c r="B17841" t="str">
        <v>2009-04-22</v>
      </c>
      <c r="C17841" t="str">
        <v>Midday</v>
      </c>
      <c r="D17841">
        <v>31</v>
      </c>
      <c r="E17841" t="str">
        <f>IF(MOD(D17841,2)=0,"EVEN","ODD")</f>
        <v>ODD</v>
      </c>
      <c r="F17841" t="str">
        <f>IF(D17841&lt;=18,"LOW (1-18)","HIGH (19-36)")</f>
        <v>HIGH (19-36)</v>
      </c>
      <c r="G17841">
        <f>INT((D17841-1)/6)+1</f>
        <v>6</v>
      </c>
      <c r="H17841">
        <f>MOD(D17841-1,6)+1</f>
        <v>1</v>
      </c>
      <c r="I17841">
        <f>37-D17841</f>
        <v>6</v>
      </c>
      <c r="J17841">
        <f>ABS(D17841-D17842)</f>
        <v>24</v>
      </c>
      <c r="K17841">
        <f>AVERAGE(D17841:D17845)</f>
        <v>31</v>
      </c>
      <c r="L17841">
        <f>AVERAGE(D17841:D17860)</f>
        <v>31</v>
      </c>
      <c r="M17841">
        <f>K17841-L17841</f>
        <v>0</v>
      </c>
      <c r="N17841" t="str">
        <f>IF(K17841&gt;L17841,"HIGH ZONE BIAS",IF(K17841&lt;L17841,"LOW ZONE BIAS","EQUILIBRIUM"))</f>
        <v>EQUILIBRIUM</v>
      </c>
    </row>
    <row r="17842">
      <c r="A17842">
        <v>9098</v>
      </c>
      <c r="B17842" t="str">
        <v>2009-04-21</v>
      </c>
      <c r="C17842" t="str">
        <v>Evening</v>
      </c>
      <c r="D17842">
        <v>7</v>
      </c>
      <c r="E17842" t="str">
        <f>IF(MOD(D17842,2)=0,"EVEN","ODD")</f>
        <v>ODD</v>
      </c>
      <c r="F17842" t="str">
        <f>IF(D17842&lt;=18,"LOW (1-18)","HIGH (19-36)")</f>
        <v>LOW (1-18)</v>
      </c>
      <c r="G17842">
        <f>INT((D17842-1)/6)+1</f>
        <v>2</v>
      </c>
      <c r="H17842">
        <f>MOD(D17842-1,6)+1</f>
        <v>1</v>
      </c>
      <c r="I17842">
        <f>37-D17842</f>
        <v>30</v>
      </c>
      <c r="J17842">
        <f>ABS(D17842-D17843)</f>
        <v>2</v>
      </c>
      <c r="K17842">
        <f>AVERAGE(D17842:D17846)</f>
        <v>7</v>
      </c>
      <c r="L17842">
        <f>AVERAGE(D17842:D17861)</f>
        <v>7</v>
      </c>
      <c r="M17842">
        <f>K17842-L17842</f>
        <v>0</v>
      </c>
      <c r="N17842" t="str">
        <f>IF(K17842&gt;L17842,"HIGH ZONE BIAS",IF(K17842&lt;L17842,"LOW ZONE BIAS","EQUILIBRIUM"))</f>
        <v>EQUILIBRIUM</v>
      </c>
    </row>
    <row r="17843">
      <c r="A17843">
        <v>9097</v>
      </c>
      <c r="B17843" t="str">
        <v>2009-04-21</v>
      </c>
      <c r="C17843" t="str">
        <v>Midday</v>
      </c>
      <c r="D17843">
        <v>5</v>
      </c>
      <c r="E17843" t="str">
        <f>IF(MOD(D17843,2)=0,"EVEN","ODD")</f>
        <v>ODD</v>
      </c>
      <c r="F17843" t="str">
        <f>IF(D17843&lt;=18,"LOW (1-18)","HIGH (19-36)")</f>
        <v>LOW (1-18)</v>
      </c>
      <c r="G17843">
        <f>INT((D17843-1)/6)+1</f>
        <v>1</v>
      </c>
      <c r="H17843">
        <f>MOD(D17843-1,6)+1</f>
        <v>5</v>
      </c>
      <c r="I17843">
        <f>37-D17843</f>
        <v>32</v>
      </c>
      <c r="J17843">
        <f>ABS(D17843-D17844)</f>
        <v>5</v>
      </c>
      <c r="K17843">
        <f>AVERAGE(D17843:D17847)</f>
        <v>5</v>
      </c>
      <c r="L17843">
        <f>AVERAGE(D17843:D17862)</f>
        <v>5</v>
      </c>
      <c r="M17843">
        <f>K17843-L17843</f>
        <v>0</v>
      </c>
      <c r="N17843" t="str">
        <f>IF(K17843&gt;L17843,"HIGH ZONE BIAS",IF(K17843&lt;L17843,"LOW ZONE BIAS","EQUILIBRIUM"))</f>
        <v>EQUILIBRIUM</v>
      </c>
    </row>
    <row r="17844">
      <c r="A17844">
        <v>9096</v>
      </c>
      <c r="B17844" t="str">
        <v>2009-04-20</v>
      </c>
      <c r="C17844" t="str">
        <v>Evening</v>
      </c>
      <c r="D17844">
        <v>10</v>
      </c>
      <c r="E17844" t="str">
        <f>IF(MOD(D17844,2)=0,"EVEN","ODD")</f>
        <v>EVEN</v>
      </c>
      <c r="F17844" t="str">
        <f>IF(D17844&lt;=18,"LOW (1-18)","HIGH (19-36)")</f>
        <v>LOW (1-18)</v>
      </c>
      <c r="G17844">
        <f>INT((D17844-1)/6)+1</f>
        <v>2</v>
      </c>
      <c r="H17844">
        <f>MOD(D17844-1,6)+1</f>
        <v>4</v>
      </c>
      <c r="I17844">
        <f>37-D17844</f>
        <v>27</v>
      </c>
      <c r="J17844">
        <f>ABS(D17844-D17845)</f>
        <v>10</v>
      </c>
      <c r="K17844">
        <f>AVERAGE(D17844:D17848)</f>
        <v>10</v>
      </c>
      <c r="L17844">
        <f>AVERAGE(D17844:D17863)</f>
        <v>10</v>
      </c>
      <c r="M17844">
        <f>K17844-L17844</f>
        <v>0</v>
      </c>
      <c r="N17844" t="str">
        <f>IF(K17844&gt;L17844,"HIGH ZONE BIAS",IF(K17844&lt;L17844,"LOW ZONE BIAS","EQUILIBRIUM"))</f>
        <v>EQUILIBRIUM</v>
      </c>
    </row>
    <row r="17845">
      <c r="A17845">
        <v>9095</v>
      </c>
      <c r="B17845" t="str">
        <v>2009-04-20</v>
      </c>
      <c r="C17845" t="str">
        <v>Midday</v>
      </c>
      <c r="D17845">
        <v>20</v>
      </c>
      <c r="E17845" t="str">
        <f>IF(MOD(D17845,2)=0,"EVEN","ODD")</f>
        <v>EVEN</v>
      </c>
      <c r="F17845" t="str">
        <f>IF(D17845&lt;=18,"LOW (1-18)","HIGH (19-36)")</f>
        <v>HIGH (19-36)</v>
      </c>
      <c r="G17845">
        <f>INT((D17845-1)/6)+1</f>
        <v>4</v>
      </c>
      <c r="H17845">
        <f>MOD(D17845-1,6)+1</f>
        <v>2</v>
      </c>
      <c r="I17845">
        <f>37-D17845</f>
        <v>17</v>
      </c>
      <c r="J17845">
        <f>ABS(D17845-D17846)</f>
        <v>14</v>
      </c>
      <c r="K17845">
        <f>AVERAGE(D17845:D17849)</f>
        <v>20</v>
      </c>
      <c r="L17845">
        <f>AVERAGE(D17845:D17864)</f>
        <v>20</v>
      </c>
      <c r="M17845">
        <f>K17845-L17845</f>
        <v>0</v>
      </c>
      <c r="N17845" t="str">
        <f>IF(K17845&gt;L17845,"HIGH ZONE BIAS",IF(K17845&lt;L17845,"LOW ZONE BIAS","EQUILIBRIUM"))</f>
        <v>EQUILIBRIUM</v>
      </c>
    </row>
    <row r="17846">
      <c r="A17846">
        <v>9094</v>
      </c>
      <c r="B17846" t="str">
        <v>2009-04-18</v>
      </c>
      <c r="C17846" t="str">
        <v>Evening</v>
      </c>
      <c r="D17846">
        <v>6</v>
      </c>
      <c r="E17846" t="str">
        <f>IF(MOD(D17846,2)=0,"EVEN","ODD")</f>
        <v>EVEN</v>
      </c>
      <c r="F17846" t="str">
        <f>IF(D17846&lt;=18,"LOW (1-18)","HIGH (19-36)")</f>
        <v>LOW (1-18)</v>
      </c>
      <c r="G17846">
        <f>INT((D17846-1)/6)+1</f>
        <v>1</v>
      </c>
      <c r="H17846">
        <f>MOD(D17846-1,6)+1</f>
        <v>6</v>
      </c>
      <c r="I17846">
        <f>37-D17846</f>
        <v>31</v>
      </c>
      <c r="J17846">
        <f>ABS(D17846-D17847)</f>
        <v>28</v>
      </c>
      <c r="K17846">
        <f>AVERAGE(D17846:D17850)</f>
        <v>6</v>
      </c>
      <c r="L17846">
        <f>AVERAGE(D17846:D17865)</f>
        <v>6</v>
      </c>
      <c r="M17846">
        <f>K17846-L17846</f>
        <v>0</v>
      </c>
      <c r="N17846" t="str">
        <f>IF(K17846&gt;L17846,"HIGH ZONE BIAS",IF(K17846&lt;L17846,"LOW ZONE BIAS","EQUILIBRIUM"))</f>
        <v>EQUILIBRIUM</v>
      </c>
    </row>
    <row r="17847">
      <c r="A17847">
        <v>9093</v>
      </c>
      <c r="B17847" t="str">
        <v>2009-04-18</v>
      </c>
      <c r="C17847" t="str">
        <v>Midday</v>
      </c>
      <c r="D17847">
        <v>34</v>
      </c>
      <c r="E17847" t="str">
        <f>IF(MOD(D17847,2)=0,"EVEN","ODD")</f>
        <v>EVEN</v>
      </c>
      <c r="F17847" t="str">
        <f>IF(D17847&lt;=18,"LOW (1-18)","HIGH (19-36)")</f>
        <v>HIGH (19-36)</v>
      </c>
      <c r="G17847">
        <f>INT((D17847-1)/6)+1</f>
        <v>6</v>
      </c>
      <c r="H17847">
        <f>MOD(D17847-1,6)+1</f>
        <v>4</v>
      </c>
      <c r="I17847">
        <f>37-D17847</f>
        <v>3</v>
      </c>
      <c r="J17847">
        <f>ABS(D17847-D17848)</f>
        <v>29</v>
      </c>
      <c r="K17847">
        <f>AVERAGE(D17847:D17851)</f>
        <v>34</v>
      </c>
      <c r="L17847">
        <f>AVERAGE(D17847:D17866)</f>
        <v>34</v>
      </c>
      <c r="M17847">
        <f>K17847-L17847</f>
        <v>0</v>
      </c>
      <c r="N17847" t="str">
        <f>IF(K17847&gt;L17847,"HIGH ZONE BIAS",IF(K17847&lt;L17847,"LOW ZONE BIAS","EQUILIBRIUM"))</f>
        <v>EQUILIBRIUM</v>
      </c>
    </row>
    <row r="17848">
      <c r="A17848">
        <v>9092</v>
      </c>
      <c r="B17848" t="str">
        <v>2009-04-17</v>
      </c>
      <c r="C17848" t="str">
        <v>Evening</v>
      </c>
      <c r="D17848">
        <v>5</v>
      </c>
      <c r="E17848" t="str">
        <f>IF(MOD(D17848,2)=0,"EVEN","ODD")</f>
        <v>ODD</v>
      </c>
      <c r="F17848" t="str">
        <f>IF(D17848&lt;=18,"LOW (1-18)","HIGH (19-36)")</f>
        <v>LOW (1-18)</v>
      </c>
      <c r="G17848">
        <f>INT((D17848-1)/6)+1</f>
        <v>1</v>
      </c>
      <c r="H17848">
        <f>MOD(D17848-1,6)+1</f>
        <v>5</v>
      </c>
      <c r="I17848">
        <f>37-D17848</f>
        <v>32</v>
      </c>
      <c r="J17848">
        <f>ABS(D17848-D17849)</f>
        <v>31</v>
      </c>
      <c r="K17848">
        <f>AVERAGE(D17848:D17852)</f>
        <v>5</v>
      </c>
      <c r="L17848">
        <f>AVERAGE(D17848:D17867)</f>
        <v>5</v>
      </c>
      <c r="M17848">
        <f>K17848-L17848</f>
        <v>0</v>
      </c>
      <c r="N17848" t="str">
        <f>IF(K17848&gt;L17848,"HIGH ZONE BIAS",IF(K17848&lt;L17848,"LOW ZONE BIAS","EQUILIBRIUM"))</f>
        <v>EQUILIBRIUM</v>
      </c>
    </row>
    <row r="17849">
      <c r="A17849">
        <v>9091</v>
      </c>
      <c r="B17849" t="str">
        <v>2009-04-17</v>
      </c>
      <c r="C17849" t="str">
        <v>Midday</v>
      </c>
      <c r="D17849">
        <v>36</v>
      </c>
      <c r="E17849" t="str">
        <f>IF(MOD(D17849,2)=0,"EVEN","ODD")</f>
        <v>EVEN</v>
      </c>
      <c r="F17849" t="str">
        <f>IF(D17849&lt;=18,"LOW (1-18)","HIGH (19-36)")</f>
        <v>HIGH (19-36)</v>
      </c>
      <c r="G17849">
        <f>INT((D17849-1)/6)+1</f>
        <v>6</v>
      </c>
      <c r="H17849">
        <f>MOD(D17849-1,6)+1</f>
        <v>6</v>
      </c>
      <c r="I17849">
        <f>37-D17849</f>
        <v>1</v>
      </c>
      <c r="J17849">
        <f>ABS(D17849-D17850)</f>
        <v>7</v>
      </c>
      <c r="K17849">
        <f>AVERAGE(D17849:D17853)</f>
        <v>36</v>
      </c>
      <c r="L17849">
        <f>AVERAGE(D17849:D17868)</f>
        <v>36</v>
      </c>
      <c r="M17849">
        <f>K17849-L17849</f>
        <v>0</v>
      </c>
      <c r="N17849" t="str">
        <f>IF(K17849&gt;L17849,"HIGH ZONE BIAS",IF(K17849&lt;L17849,"LOW ZONE BIAS","EQUILIBRIUM"))</f>
        <v>EQUILIBRIUM</v>
      </c>
    </row>
    <row r="17850">
      <c r="A17850">
        <v>9090</v>
      </c>
      <c r="B17850" t="str">
        <v>2009-04-16</v>
      </c>
      <c r="C17850" t="str">
        <v>Evening</v>
      </c>
      <c r="D17850">
        <v>29</v>
      </c>
      <c r="E17850" t="str">
        <f>IF(MOD(D17850,2)=0,"EVEN","ODD")</f>
        <v>ODD</v>
      </c>
      <c r="F17850" t="str">
        <f>IF(D17850&lt;=18,"LOW (1-18)","HIGH (19-36)")</f>
        <v>HIGH (19-36)</v>
      </c>
      <c r="G17850">
        <f>INT((D17850-1)/6)+1</f>
        <v>5</v>
      </c>
      <c r="H17850">
        <f>MOD(D17850-1,6)+1</f>
        <v>5</v>
      </c>
      <c r="I17850">
        <f>37-D17850</f>
        <v>8</v>
      </c>
      <c r="J17850">
        <f>ABS(D17850-D17851)</f>
        <v>28</v>
      </c>
      <c r="K17850">
        <f>AVERAGE(D17850:D17854)</f>
        <v>29</v>
      </c>
      <c r="L17850">
        <f>AVERAGE(D17850:D17869)</f>
        <v>29</v>
      </c>
      <c r="M17850">
        <f>K17850-L17850</f>
        <v>0</v>
      </c>
      <c r="N17850" t="str">
        <f>IF(K17850&gt;L17850,"HIGH ZONE BIAS",IF(K17850&lt;L17850,"LOW ZONE BIAS","EQUILIBRIUM"))</f>
        <v>EQUILIBRIUM</v>
      </c>
    </row>
    <row r="17851">
      <c r="A17851">
        <v>9089</v>
      </c>
      <c r="B17851" t="str">
        <v>2009-04-16</v>
      </c>
      <c r="C17851" t="str">
        <v>Midday</v>
      </c>
      <c r="D17851">
        <v>1</v>
      </c>
      <c r="E17851" t="str">
        <f>IF(MOD(D17851,2)=0,"EVEN","ODD")</f>
        <v>ODD</v>
      </c>
      <c r="F17851" t="str">
        <f>IF(D17851&lt;=18,"LOW (1-18)","HIGH (19-36)")</f>
        <v>LOW (1-18)</v>
      </c>
      <c r="G17851">
        <f>INT((D17851-1)/6)+1</f>
        <v>1</v>
      </c>
      <c r="H17851">
        <f>MOD(D17851-1,6)+1</f>
        <v>1</v>
      </c>
      <c r="I17851">
        <f>37-D17851</f>
        <v>36</v>
      </c>
      <c r="J17851">
        <f>ABS(D17851-D17852)</f>
        <v>6</v>
      </c>
      <c r="K17851">
        <f>AVERAGE(D17851:D17855)</f>
        <v>1</v>
      </c>
      <c r="L17851">
        <f>AVERAGE(D17851:D17870)</f>
        <v>1</v>
      </c>
      <c r="M17851">
        <f>K17851-L17851</f>
        <v>0</v>
      </c>
      <c r="N17851" t="str">
        <f>IF(K17851&gt;L17851,"HIGH ZONE BIAS",IF(K17851&lt;L17851,"LOW ZONE BIAS","EQUILIBRIUM"))</f>
        <v>EQUILIBRIUM</v>
      </c>
    </row>
    <row r="17852">
      <c r="A17852">
        <v>9088</v>
      </c>
      <c r="B17852" t="str">
        <v>2009-04-15</v>
      </c>
      <c r="C17852" t="str">
        <v>Evening</v>
      </c>
      <c r="D17852">
        <v>7</v>
      </c>
      <c r="E17852" t="str">
        <f>IF(MOD(D17852,2)=0,"EVEN","ODD")</f>
        <v>ODD</v>
      </c>
      <c r="F17852" t="str">
        <f>IF(D17852&lt;=18,"LOW (1-18)","HIGH (19-36)")</f>
        <v>LOW (1-18)</v>
      </c>
      <c r="G17852">
        <f>INT((D17852-1)/6)+1</f>
        <v>2</v>
      </c>
      <c r="H17852">
        <f>MOD(D17852-1,6)+1</f>
        <v>1</v>
      </c>
      <c r="I17852">
        <f>37-D17852</f>
        <v>30</v>
      </c>
      <c r="J17852">
        <f>ABS(D17852-D17853)</f>
        <v>23</v>
      </c>
      <c r="K17852">
        <f>AVERAGE(D17852:D17856)</f>
        <v>7</v>
      </c>
      <c r="L17852">
        <f>AVERAGE(D17852:D17871)</f>
        <v>7</v>
      </c>
      <c r="M17852">
        <f>K17852-L17852</f>
        <v>0</v>
      </c>
      <c r="N17852" t="str">
        <f>IF(K17852&gt;L17852,"HIGH ZONE BIAS",IF(K17852&lt;L17852,"LOW ZONE BIAS","EQUILIBRIUM"))</f>
        <v>EQUILIBRIUM</v>
      </c>
    </row>
    <row r="17853">
      <c r="A17853">
        <v>9087</v>
      </c>
      <c r="B17853" t="str">
        <v>2009-04-15</v>
      </c>
      <c r="C17853" t="str">
        <v>Midday</v>
      </c>
      <c r="D17853">
        <v>30</v>
      </c>
      <c r="E17853" t="str">
        <f>IF(MOD(D17853,2)=0,"EVEN","ODD")</f>
        <v>EVEN</v>
      </c>
      <c r="F17853" t="str">
        <f>IF(D17853&lt;=18,"LOW (1-18)","HIGH (19-36)")</f>
        <v>HIGH (19-36)</v>
      </c>
      <c r="G17853">
        <f>INT((D17853-1)/6)+1</f>
        <v>5</v>
      </c>
      <c r="H17853">
        <f>MOD(D17853-1,6)+1</f>
        <v>6</v>
      </c>
      <c r="I17853">
        <f>37-D17853</f>
        <v>7</v>
      </c>
      <c r="J17853">
        <f>ABS(D17853-D17854)</f>
        <v>1</v>
      </c>
      <c r="K17853">
        <f>AVERAGE(D17853:D17857)</f>
        <v>30</v>
      </c>
      <c r="L17853">
        <f>AVERAGE(D17853:D17872)</f>
        <v>30</v>
      </c>
      <c r="M17853">
        <f>K17853-L17853</f>
        <v>0</v>
      </c>
      <c r="N17853" t="str">
        <f>IF(K17853&gt;L17853,"HIGH ZONE BIAS",IF(K17853&lt;L17853,"LOW ZONE BIAS","EQUILIBRIUM"))</f>
        <v>EQUILIBRIUM</v>
      </c>
    </row>
    <row r="17854">
      <c r="A17854">
        <v>9086</v>
      </c>
      <c r="B17854" t="str">
        <v>2009-04-14</v>
      </c>
      <c r="C17854" t="str">
        <v>Evening</v>
      </c>
      <c r="D17854">
        <v>31</v>
      </c>
      <c r="E17854" t="str">
        <f>IF(MOD(D17854,2)=0,"EVEN","ODD")</f>
        <v>ODD</v>
      </c>
      <c r="F17854" t="str">
        <f>IF(D17854&lt;=18,"LOW (1-18)","HIGH (19-36)")</f>
        <v>HIGH (19-36)</v>
      </c>
      <c r="G17854">
        <f>INT((D17854-1)/6)+1</f>
        <v>6</v>
      </c>
      <c r="H17854">
        <f>MOD(D17854-1,6)+1</f>
        <v>1</v>
      </c>
      <c r="I17854">
        <f>37-D17854</f>
        <v>6</v>
      </c>
      <c r="J17854">
        <f>ABS(D17854-D17855)</f>
        <v>4</v>
      </c>
      <c r="K17854">
        <f>AVERAGE(D17854:D17858)</f>
        <v>31</v>
      </c>
      <c r="L17854">
        <f>AVERAGE(D17854:D17873)</f>
        <v>31</v>
      </c>
      <c r="M17854">
        <f>K17854-L17854</f>
        <v>0</v>
      </c>
      <c r="N17854" t="str">
        <f>IF(K17854&gt;L17854,"HIGH ZONE BIAS",IF(K17854&lt;L17854,"LOW ZONE BIAS","EQUILIBRIUM"))</f>
        <v>EQUILIBRIUM</v>
      </c>
    </row>
    <row r="17855">
      <c r="A17855">
        <v>9085</v>
      </c>
      <c r="B17855" t="str">
        <v>2009-04-14</v>
      </c>
      <c r="C17855" t="str">
        <v>Midday</v>
      </c>
      <c r="D17855">
        <v>35</v>
      </c>
      <c r="E17855" t="str">
        <f>IF(MOD(D17855,2)=0,"EVEN","ODD")</f>
        <v>ODD</v>
      </c>
      <c r="F17855" t="str">
        <f>IF(D17855&lt;=18,"LOW (1-18)","HIGH (19-36)")</f>
        <v>HIGH (19-36)</v>
      </c>
      <c r="G17855">
        <f>INT((D17855-1)/6)+1</f>
        <v>6</v>
      </c>
      <c r="H17855">
        <f>MOD(D17855-1,6)+1</f>
        <v>5</v>
      </c>
      <c r="I17855">
        <f>37-D17855</f>
        <v>2</v>
      </c>
      <c r="J17855">
        <f>ABS(D17855-D17856)</f>
        <v>31</v>
      </c>
      <c r="K17855">
        <f>AVERAGE(D17855:D17859)</f>
        <v>35</v>
      </c>
      <c r="L17855">
        <f>AVERAGE(D17855:D17874)</f>
        <v>35</v>
      </c>
      <c r="M17855">
        <f>K17855-L17855</f>
        <v>0</v>
      </c>
      <c r="N17855" t="str">
        <f>IF(K17855&gt;L17855,"HIGH ZONE BIAS",IF(K17855&lt;L17855,"LOW ZONE BIAS","EQUILIBRIUM"))</f>
        <v>EQUILIBRIUM</v>
      </c>
    </row>
    <row r="17856">
      <c r="A17856">
        <v>9084</v>
      </c>
      <c r="B17856" t="str">
        <v>2009-04-13</v>
      </c>
      <c r="C17856" t="str">
        <v>Evening</v>
      </c>
      <c r="D17856">
        <v>4</v>
      </c>
      <c r="E17856" t="str">
        <f>IF(MOD(D17856,2)=0,"EVEN","ODD")</f>
        <v>EVEN</v>
      </c>
      <c r="F17856" t="str">
        <f>IF(D17856&lt;=18,"LOW (1-18)","HIGH (19-36)")</f>
        <v>LOW (1-18)</v>
      </c>
      <c r="G17856">
        <f>INT((D17856-1)/6)+1</f>
        <v>1</v>
      </c>
      <c r="H17856">
        <f>MOD(D17856-1,6)+1</f>
        <v>4</v>
      </c>
      <c r="I17856">
        <f>37-D17856</f>
        <v>33</v>
      </c>
      <c r="J17856">
        <f>ABS(D17856-D17857)</f>
        <v>8</v>
      </c>
      <c r="K17856">
        <f>AVERAGE(D17856:D17860)</f>
        <v>4</v>
      </c>
      <c r="L17856">
        <f>AVERAGE(D17856:D17875)</f>
        <v>4</v>
      </c>
      <c r="M17856">
        <f>K17856-L17856</f>
        <v>0</v>
      </c>
      <c r="N17856" t="str">
        <f>IF(K17856&gt;L17856,"HIGH ZONE BIAS",IF(K17856&lt;L17856,"LOW ZONE BIAS","EQUILIBRIUM"))</f>
        <v>EQUILIBRIUM</v>
      </c>
    </row>
    <row r="17857">
      <c r="A17857">
        <v>9083</v>
      </c>
      <c r="B17857" t="str">
        <v>2009-04-13</v>
      </c>
      <c r="C17857" t="str">
        <v>Midday</v>
      </c>
      <c r="D17857">
        <v>12</v>
      </c>
      <c r="E17857" t="str">
        <f>IF(MOD(D17857,2)=0,"EVEN","ODD")</f>
        <v>EVEN</v>
      </c>
      <c r="F17857" t="str">
        <f>IF(D17857&lt;=18,"LOW (1-18)","HIGH (19-36)")</f>
        <v>LOW (1-18)</v>
      </c>
      <c r="G17857">
        <f>INT((D17857-1)/6)+1</f>
        <v>2</v>
      </c>
      <c r="H17857">
        <f>MOD(D17857-1,6)+1</f>
        <v>6</v>
      </c>
      <c r="I17857">
        <f>37-D17857</f>
        <v>25</v>
      </c>
      <c r="J17857">
        <f>ABS(D17857-D17858)</f>
        <v>3</v>
      </c>
      <c r="K17857">
        <f>AVERAGE(D17857:D17861)</f>
        <v>12</v>
      </c>
      <c r="L17857">
        <f>AVERAGE(D17857:D17876)</f>
        <v>12</v>
      </c>
      <c r="M17857">
        <f>K17857-L17857</f>
        <v>0</v>
      </c>
      <c r="N17857" t="str">
        <f>IF(K17857&gt;L17857,"HIGH ZONE BIAS",IF(K17857&lt;L17857,"LOW ZONE BIAS","EQUILIBRIUM"))</f>
        <v>EQUILIBRIUM</v>
      </c>
    </row>
    <row r="17858">
      <c r="A17858">
        <v>9082</v>
      </c>
      <c r="B17858" t="str">
        <v>2009-04-11</v>
      </c>
      <c r="C17858" t="str">
        <v>Evening</v>
      </c>
      <c r="D17858">
        <v>15</v>
      </c>
      <c r="E17858" t="str">
        <f>IF(MOD(D17858,2)=0,"EVEN","ODD")</f>
        <v>ODD</v>
      </c>
      <c r="F17858" t="str">
        <f>IF(D17858&lt;=18,"LOW (1-18)","HIGH (19-36)")</f>
        <v>LOW (1-18)</v>
      </c>
      <c r="G17858">
        <f>INT((D17858-1)/6)+1</f>
        <v>3</v>
      </c>
      <c r="H17858">
        <f>MOD(D17858-1,6)+1</f>
        <v>3</v>
      </c>
      <c r="I17858">
        <f>37-D17858</f>
        <v>22</v>
      </c>
      <c r="J17858">
        <f>ABS(D17858-D17859)</f>
        <v>14</v>
      </c>
      <c r="K17858">
        <f>AVERAGE(D17858:D17862)</f>
        <v>15</v>
      </c>
      <c r="L17858">
        <f>AVERAGE(D17858:D17877)</f>
        <v>15</v>
      </c>
      <c r="M17858">
        <f>K17858-L17858</f>
        <v>0</v>
      </c>
      <c r="N17858" t="str">
        <f>IF(K17858&gt;L17858,"HIGH ZONE BIAS",IF(K17858&lt;L17858,"LOW ZONE BIAS","EQUILIBRIUM"))</f>
        <v>EQUILIBRIUM</v>
      </c>
    </row>
    <row r="17859">
      <c r="A17859">
        <v>9081</v>
      </c>
      <c r="B17859" t="str">
        <v>2009-04-11</v>
      </c>
      <c r="C17859" t="str">
        <v>Midday</v>
      </c>
      <c r="D17859">
        <v>1</v>
      </c>
      <c r="E17859" t="str">
        <f>IF(MOD(D17859,2)=0,"EVEN","ODD")</f>
        <v>ODD</v>
      </c>
      <c r="F17859" t="str">
        <f>IF(D17859&lt;=18,"LOW (1-18)","HIGH (19-36)")</f>
        <v>LOW (1-18)</v>
      </c>
      <c r="G17859">
        <f>INT((D17859-1)/6)+1</f>
        <v>1</v>
      </c>
      <c r="H17859">
        <f>MOD(D17859-1,6)+1</f>
        <v>1</v>
      </c>
      <c r="I17859">
        <f>37-D17859</f>
        <v>36</v>
      </c>
      <c r="J17859">
        <f>ABS(D17859-D17860)</f>
        <v>8</v>
      </c>
      <c r="K17859">
        <f>AVERAGE(D17859:D17863)</f>
        <v>1</v>
      </c>
      <c r="L17859">
        <f>AVERAGE(D17859:D17878)</f>
        <v>1</v>
      </c>
      <c r="M17859">
        <f>K17859-L17859</f>
        <v>0</v>
      </c>
      <c r="N17859" t="str">
        <f>IF(K17859&gt;L17859,"HIGH ZONE BIAS",IF(K17859&lt;L17859,"LOW ZONE BIAS","EQUILIBRIUM"))</f>
        <v>EQUILIBRIUM</v>
      </c>
    </row>
    <row r="17860">
      <c r="A17860">
        <v>9080</v>
      </c>
      <c r="B17860" t="str">
        <v>2009-04-09</v>
      </c>
      <c r="C17860" t="str">
        <v>Evening</v>
      </c>
      <c r="D17860">
        <v>9</v>
      </c>
      <c r="E17860" t="str">
        <f>IF(MOD(D17860,2)=0,"EVEN","ODD")</f>
        <v>ODD</v>
      </c>
      <c r="F17860" t="str">
        <f>IF(D17860&lt;=18,"LOW (1-18)","HIGH (19-36)")</f>
        <v>LOW (1-18)</v>
      </c>
      <c r="G17860">
        <f>INT((D17860-1)/6)+1</f>
        <v>2</v>
      </c>
      <c r="H17860">
        <f>MOD(D17860-1,6)+1</f>
        <v>3</v>
      </c>
      <c r="I17860">
        <f>37-D17860</f>
        <v>28</v>
      </c>
      <c r="J17860">
        <f>ABS(D17860-D17861)</f>
        <v>6</v>
      </c>
      <c r="K17860">
        <f>AVERAGE(D17860:D17864)</f>
        <v>9</v>
      </c>
      <c r="L17860">
        <f>AVERAGE(D17860:D17879)</f>
        <v>9</v>
      </c>
      <c r="M17860">
        <f>K17860-L17860</f>
        <v>0</v>
      </c>
      <c r="N17860" t="str">
        <f>IF(K17860&gt;L17860,"HIGH ZONE BIAS",IF(K17860&lt;L17860,"LOW ZONE BIAS","EQUILIBRIUM"))</f>
        <v>EQUILIBRIUM</v>
      </c>
    </row>
    <row r="17861">
      <c r="A17861">
        <v>9079</v>
      </c>
      <c r="B17861" t="str">
        <v>2009-04-09</v>
      </c>
      <c r="C17861" t="str">
        <v>Midday</v>
      </c>
      <c r="D17861">
        <v>3</v>
      </c>
      <c r="E17861" t="str">
        <f>IF(MOD(D17861,2)=0,"EVEN","ODD")</f>
        <v>ODD</v>
      </c>
      <c r="F17861" t="str">
        <f>IF(D17861&lt;=18,"LOW (1-18)","HIGH (19-36)")</f>
        <v>LOW (1-18)</v>
      </c>
      <c r="G17861">
        <f>INT((D17861-1)/6)+1</f>
        <v>1</v>
      </c>
      <c r="H17861">
        <f>MOD(D17861-1,6)+1</f>
        <v>3</v>
      </c>
      <c r="I17861">
        <f>37-D17861</f>
        <v>34</v>
      </c>
      <c r="J17861">
        <f>ABS(D17861-D17862)</f>
        <v>23</v>
      </c>
      <c r="K17861">
        <f>AVERAGE(D17861:D17865)</f>
        <v>3</v>
      </c>
      <c r="L17861">
        <f>AVERAGE(D17861:D17880)</f>
        <v>3</v>
      </c>
      <c r="M17861">
        <f>K17861-L17861</f>
        <v>0</v>
      </c>
      <c r="N17861" t="str">
        <f>IF(K17861&gt;L17861,"HIGH ZONE BIAS",IF(K17861&lt;L17861,"LOW ZONE BIAS","EQUILIBRIUM"))</f>
        <v>EQUILIBRIUM</v>
      </c>
    </row>
    <row r="17862">
      <c r="A17862">
        <v>9078</v>
      </c>
      <c r="B17862" t="str">
        <v>2009-04-08</v>
      </c>
      <c r="C17862" t="str">
        <v>Evening</v>
      </c>
      <c r="D17862">
        <v>26</v>
      </c>
      <c r="E17862" t="str">
        <f>IF(MOD(D17862,2)=0,"EVEN","ODD")</f>
        <v>EVEN</v>
      </c>
      <c r="F17862" t="str">
        <f>IF(D17862&lt;=18,"LOW (1-18)","HIGH (19-36)")</f>
        <v>HIGH (19-36)</v>
      </c>
      <c r="G17862">
        <f>INT((D17862-1)/6)+1</f>
        <v>5</v>
      </c>
      <c r="H17862">
        <f>MOD(D17862-1,6)+1</f>
        <v>2</v>
      </c>
      <c r="I17862">
        <f>37-D17862</f>
        <v>11</v>
      </c>
      <c r="J17862">
        <f>ABS(D17862-D17863)</f>
        <v>9</v>
      </c>
      <c r="K17862">
        <f>AVERAGE(D17862:D17866)</f>
        <v>26</v>
      </c>
      <c r="L17862">
        <f>AVERAGE(D17862:D17881)</f>
        <v>26</v>
      </c>
      <c r="M17862">
        <f>K17862-L17862</f>
        <v>0</v>
      </c>
      <c r="N17862" t="str">
        <f>IF(K17862&gt;L17862,"HIGH ZONE BIAS",IF(K17862&lt;L17862,"LOW ZONE BIAS","EQUILIBRIUM"))</f>
        <v>EQUILIBRIUM</v>
      </c>
    </row>
    <row r="17863">
      <c r="A17863">
        <v>9077</v>
      </c>
      <c r="B17863" t="str">
        <v>2009-04-08</v>
      </c>
      <c r="C17863" t="str">
        <v>Midday</v>
      </c>
      <c r="D17863">
        <v>35</v>
      </c>
      <c r="E17863" t="str">
        <f>IF(MOD(D17863,2)=0,"EVEN","ODD")</f>
        <v>ODD</v>
      </c>
      <c r="F17863" t="str">
        <f>IF(D17863&lt;=18,"LOW (1-18)","HIGH (19-36)")</f>
        <v>HIGH (19-36)</v>
      </c>
      <c r="G17863">
        <f>INT((D17863-1)/6)+1</f>
        <v>6</v>
      </c>
      <c r="H17863">
        <f>MOD(D17863-1,6)+1</f>
        <v>5</v>
      </c>
      <c r="I17863">
        <f>37-D17863</f>
        <v>2</v>
      </c>
      <c r="J17863">
        <f>ABS(D17863-D17864)</f>
        <v>31</v>
      </c>
      <c r="K17863">
        <f>AVERAGE(D17863:D17867)</f>
        <v>35</v>
      </c>
      <c r="L17863">
        <f>AVERAGE(D17863:D17882)</f>
        <v>35</v>
      </c>
      <c r="M17863">
        <f>K17863-L17863</f>
        <v>0</v>
      </c>
      <c r="N17863" t="str">
        <f>IF(K17863&gt;L17863,"HIGH ZONE BIAS",IF(K17863&lt;L17863,"LOW ZONE BIAS","EQUILIBRIUM"))</f>
        <v>EQUILIBRIUM</v>
      </c>
    </row>
    <row r="17864">
      <c r="A17864">
        <v>9076</v>
      </c>
      <c r="B17864" t="str">
        <v>2009-04-07</v>
      </c>
      <c r="C17864" t="str">
        <v>Evening</v>
      </c>
      <c r="D17864">
        <v>4</v>
      </c>
      <c r="E17864" t="str">
        <f>IF(MOD(D17864,2)=0,"EVEN","ODD")</f>
        <v>EVEN</v>
      </c>
      <c r="F17864" t="str">
        <f>IF(D17864&lt;=18,"LOW (1-18)","HIGH (19-36)")</f>
        <v>LOW (1-18)</v>
      </c>
      <c r="G17864">
        <f>INT((D17864-1)/6)+1</f>
        <v>1</v>
      </c>
      <c r="H17864">
        <f>MOD(D17864-1,6)+1</f>
        <v>4</v>
      </c>
      <c r="I17864">
        <f>37-D17864</f>
        <v>33</v>
      </c>
      <c r="J17864">
        <f>ABS(D17864-D17865)</f>
        <v>32</v>
      </c>
      <c r="K17864">
        <f>AVERAGE(D17864:D17868)</f>
        <v>4</v>
      </c>
      <c r="L17864">
        <f>AVERAGE(D17864:D17883)</f>
        <v>4</v>
      </c>
      <c r="M17864">
        <f>K17864-L17864</f>
        <v>0</v>
      </c>
      <c r="N17864" t="str">
        <f>IF(K17864&gt;L17864,"HIGH ZONE BIAS",IF(K17864&lt;L17864,"LOW ZONE BIAS","EQUILIBRIUM"))</f>
        <v>EQUILIBRIUM</v>
      </c>
    </row>
    <row r="17865">
      <c r="A17865">
        <v>9075</v>
      </c>
      <c r="B17865" t="str">
        <v>2009-04-07</v>
      </c>
      <c r="C17865" t="str">
        <v>Midday</v>
      </c>
      <c r="D17865">
        <v>36</v>
      </c>
      <c r="E17865" t="str">
        <f>IF(MOD(D17865,2)=0,"EVEN","ODD")</f>
        <v>EVEN</v>
      </c>
      <c r="F17865" t="str">
        <f>IF(D17865&lt;=18,"LOW (1-18)","HIGH (19-36)")</f>
        <v>HIGH (19-36)</v>
      </c>
      <c r="G17865">
        <f>INT((D17865-1)/6)+1</f>
        <v>6</v>
      </c>
      <c r="H17865">
        <f>MOD(D17865-1,6)+1</f>
        <v>6</v>
      </c>
      <c r="I17865">
        <f>37-D17865</f>
        <v>1</v>
      </c>
      <c r="J17865">
        <f>ABS(D17865-D17866)</f>
        <v>20</v>
      </c>
      <c r="K17865">
        <f>AVERAGE(D17865:D17869)</f>
        <v>36</v>
      </c>
      <c r="L17865">
        <f>AVERAGE(D17865:D17884)</f>
        <v>36</v>
      </c>
      <c r="M17865">
        <f>K17865-L17865</f>
        <v>0</v>
      </c>
      <c r="N17865" t="str">
        <f>IF(K17865&gt;L17865,"HIGH ZONE BIAS",IF(K17865&lt;L17865,"LOW ZONE BIAS","EQUILIBRIUM"))</f>
        <v>EQUILIBRIUM</v>
      </c>
    </row>
    <row r="17866">
      <c r="A17866">
        <v>9074</v>
      </c>
      <c r="B17866" t="str">
        <v>2009-04-06</v>
      </c>
      <c r="C17866" t="str">
        <v>Evening</v>
      </c>
      <c r="D17866">
        <v>16</v>
      </c>
      <c r="E17866" t="str">
        <f>IF(MOD(D17866,2)=0,"EVEN","ODD")</f>
        <v>EVEN</v>
      </c>
      <c r="F17866" t="str">
        <f>IF(D17866&lt;=18,"LOW (1-18)","HIGH (19-36)")</f>
        <v>LOW (1-18)</v>
      </c>
      <c r="G17866">
        <f>INT((D17866-1)/6)+1</f>
        <v>3</v>
      </c>
      <c r="H17866">
        <f>MOD(D17866-1,6)+1</f>
        <v>4</v>
      </c>
      <c r="I17866">
        <f>37-D17866</f>
        <v>21</v>
      </c>
      <c r="J17866">
        <f>ABS(D17866-D17867)</f>
        <v>12</v>
      </c>
      <c r="K17866">
        <f>AVERAGE(D17866:D17870)</f>
        <v>16</v>
      </c>
      <c r="L17866">
        <f>AVERAGE(D17866:D17885)</f>
        <v>16</v>
      </c>
      <c r="M17866">
        <f>K17866-L17866</f>
        <v>0</v>
      </c>
      <c r="N17866" t="str">
        <f>IF(K17866&gt;L17866,"HIGH ZONE BIAS",IF(K17866&lt;L17866,"LOW ZONE BIAS","EQUILIBRIUM"))</f>
        <v>EQUILIBRIUM</v>
      </c>
    </row>
    <row r="17867">
      <c r="A17867">
        <v>9073</v>
      </c>
      <c r="B17867" t="str">
        <v>2009-04-06</v>
      </c>
      <c r="C17867" t="str">
        <v>Midday</v>
      </c>
      <c r="D17867">
        <v>28</v>
      </c>
      <c r="E17867" t="str">
        <f>IF(MOD(D17867,2)=0,"EVEN","ODD")</f>
        <v>EVEN</v>
      </c>
      <c r="F17867" t="str">
        <f>IF(D17867&lt;=18,"LOW (1-18)","HIGH (19-36)")</f>
        <v>HIGH (19-36)</v>
      </c>
      <c r="G17867">
        <f>INT((D17867-1)/6)+1</f>
        <v>5</v>
      </c>
      <c r="H17867">
        <f>MOD(D17867-1,6)+1</f>
        <v>4</v>
      </c>
      <c r="I17867">
        <f>37-D17867</f>
        <v>9</v>
      </c>
      <c r="J17867">
        <f>ABS(D17867-D17868)</f>
        <v>20</v>
      </c>
      <c r="K17867">
        <f>AVERAGE(D17867:D17871)</f>
        <v>28</v>
      </c>
      <c r="L17867">
        <f>AVERAGE(D17867:D17886)</f>
        <v>28</v>
      </c>
      <c r="M17867">
        <f>K17867-L17867</f>
        <v>0</v>
      </c>
      <c r="N17867" t="str">
        <f>IF(K17867&gt;L17867,"HIGH ZONE BIAS",IF(K17867&lt;L17867,"LOW ZONE BIAS","EQUILIBRIUM"))</f>
        <v>EQUILIBRIUM</v>
      </c>
    </row>
    <row r="17868">
      <c r="A17868">
        <v>9072</v>
      </c>
      <c r="B17868" t="str">
        <v>2009-04-04</v>
      </c>
      <c r="C17868" t="str">
        <v>Evening</v>
      </c>
      <c r="D17868">
        <v>8</v>
      </c>
      <c r="E17868" t="str">
        <f>IF(MOD(D17868,2)=0,"EVEN","ODD")</f>
        <v>EVEN</v>
      </c>
      <c r="F17868" t="str">
        <f>IF(D17868&lt;=18,"LOW (1-18)","HIGH (19-36)")</f>
        <v>LOW (1-18)</v>
      </c>
      <c r="G17868">
        <f>INT((D17868-1)/6)+1</f>
        <v>2</v>
      </c>
      <c r="H17868">
        <f>MOD(D17868-1,6)+1</f>
        <v>2</v>
      </c>
      <c r="I17868">
        <f>37-D17868</f>
        <v>29</v>
      </c>
      <c r="J17868">
        <f>ABS(D17868-D17869)</f>
        <v>2</v>
      </c>
      <c r="K17868">
        <f>AVERAGE(D17868:D17872)</f>
        <v>8</v>
      </c>
      <c r="L17868">
        <f>AVERAGE(D17868:D17887)</f>
        <v>8</v>
      </c>
      <c r="M17868">
        <f>K17868-L17868</f>
        <v>0</v>
      </c>
      <c r="N17868" t="str">
        <f>IF(K17868&gt;L17868,"HIGH ZONE BIAS",IF(K17868&lt;L17868,"LOW ZONE BIAS","EQUILIBRIUM"))</f>
        <v>EQUILIBRIUM</v>
      </c>
    </row>
    <row r="17869">
      <c r="A17869">
        <v>9071</v>
      </c>
      <c r="B17869" t="str">
        <v>2009-04-04</v>
      </c>
      <c r="C17869" t="str">
        <v>Midday</v>
      </c>
      <c r="D17869">
        <v>10</v>
      </c>
      <c r="E17869" t="str">
        <f>IF(MOD(D17869,2)=0,"EVEN","ODD")</f>
        <v>EVEN</v>
      </c>
      <c r="F17869" t="str">
        <f>IF(D17869&lt;=18,"LOW (1-18)","HIGH (19-36)")</f>
        <v>LOW (1-18)</v>
      </c>
      <c r="G17869">
        <f>INT((D17869-1)/6)+1</f>
        <v>2</v>
      </c>
      <c r="H17869">
        <f>MOD(D17869-1,6)+1</f>
        <v>4</v>
      </c>
      <c r="I17869">
        <f>37-D17869</f>
        <v>27</v>
      </c>
      <c r="J17869">
        <f>ABS(D17869-D17870)</f>
        <v>17</v>
      </c>
      <c r="K17869">
        <f>AVERAGE(D17869:D17873)</f>
        <v>10</v>
      </c>
      <c r="L17869">
        <f>AVERAGE(D17869:D17888)</f>
        <v>10</v>
      </c>
      <c r="M17869">
        <f>K17869-L17869</f>
        <v>0</v>
      </c>
      <c r="N17869" t="str">
        <f>IF(K17869&gt;L17869,"HIGH ZONE BIAS",IF(K17869&lt;L17869,"LOW ZONE BIAS","EQUILIBRIUM"))</f>
        <v>EQUILIBRIUM</v>
      </c>
    </row>
    <row r="17870">
      <c r="A17870">
        <v>9070</v>
      </c>
      <c r="B17870" t="str">
        <v>2009-04-03</v>
      </c>
      <c r="C17870" t="str">
        <v>Evening</v>
      </c>
      <c r="D17870">
        <v>27</v>
      </c>
      <c r="E17870" t="str">
        <f>IF(MOD(D17870,2)=0,"EVEN","ODD")</f>
        <v>ODD</v>
      </c>
      <c r="F17870" t="str">
        <f>IF(D17870&lt;=18,"LOW (1-18)","HIGH (19-36)")</f>
        <v>HIGH (19-36)</v>
      </c>
      <c r="G17870">
        <f>INT((D17870-1)/6)+1</f>
        <v>5</v>
      </c>
      <c r="H17870">
        <f>MOD(D17870-1,6)+1</f>
        <v>3</v>
      </c>
      <c r="I17870">
        <f>37-D17870</f>
        <v>10</v>
      </c>
      <c r="J17870">
        <f>ABS(D17870-D17871)</f>
        <v>16</v>
      </c>
      <c r="K17870">
        <f>AVERAGE(D17870:D17874)</f>
        <v>27</v>
      </c>
      <c r="L17870">
        <f>AVERAGE(D17870:D17889)</f>
        <v>27</v>
      </c>
      <c r="M17870">
        <f>K17870-L17870</f>
        <v>0</v>
      </c>
      <c r="N17870" t="str">
        <f>IF(K17870&gt;L17870,"HIGH ZONE BIAS",IF(K17870&lt;L17870,"LOW ZONE BIAS","EQUILIBRIUM"))</f>
        <v>EQUILIBRIUM</v>
      </c>
    </row>
    <row r="17871">
      <c r="A17871">
        <v>9069</v>
      </c>
      <c r="B17871" t="str">
        <v>2009-04-03</v>
      </c>
      <c r="C17871" t="str">
        <v>Midday</v>
      </c>
      <c r="D17871">
        <v>11</v>
      </c>
      <c r="E17871" t="str">
        <f>IF(MOD(D17871,2)=0,"EVEN","ODD")</f>
        <v>ODD</v>
      </c>
      <c r="F17871" t="str">
        <f>IF(D17871&lt;=18,"LOW (1-18)","HIGH (19-36)")</f>
        <v>LOW (1-18)</v>
      </c>
      <c r="G17871">
        <f>INT((D17871-1)/6)+1</f>
        <v>2</v>
      </c>
      <c r="H17871">
        <f>MOD(D17871-1,6)+1</f>
        <v>5</v>
      </c>
      <c r="I17871">
        <f>37-D17871</f>
        <v>26</v>
      </c>
      <c r="J17871">
        <f>ABS(D17871-D17872)</f>
        <v>10</v>
      </c>
      <c r="K17871">
        <f>AVERAGE(D17871:D17875)</f>
        <v>11</v>
      </c>
      <c r="L17871">
        <f>AVERAGE(D17871:D17890)</f>
        <v>11</v>
      </c>
      <c r="M17871">
        <f>K17871-L17871</f>
        <v>0</v>
      </c>
      <c r="N17871" t="str">
        <f>IF(K17871&gt;L17871,"HIGH ZONE BIAS",IF(K17871&lt;L17871,"LOW ZONE BIAS","EQUILIBRIUM"))</f>
        <v>EQUILIBRIUM</v>
      </c>
    </row>
    <row r="17872">
      <c r="A17872">
        <v>9068</v>
      </c>
      <c r="B17872" t="str">
        <v>2009-04-02</v>
      </c>
      <c r="C17872" t="str">
        <v>Evening</v>
      </c>
      <c r="D17872">
        <v>1</v>
      </c>
      <c r="E17872" t="str">
        <f>IF(MOD(D17872,2)=0,"EVEN","ODD")</f>
        <v>ODD</v>
      </c>
      <c r="F17872" t="str">
        <f>IF(D17872&lt;=18,"LOW (1-18)","HIGH (19-36)")</f>
        <v>LOW (1-18)</v>
      </c>
      <c r="G17872">
        <f>INT((D17872-1)/6)+1</f>
        <v>1</v>
      </c>
      <c r="H17872">
        <f>MOD(D17872-1,6)+1</f>
        <v>1</v>
      </c>
      <c r="I17872">
        <f>37-D17872</f>
        <v>36</v>
      </c>
      <c r="J17872">
        <f>ABS(D17872-D17873)</f>
        <v>3</v>
      </c>
      <c r="K17872">
        <f>AVERAGE(D17872:D17876)</f>
        <v>1</v>
      </c>
      <c r="L17872">
        <f>AVERAGE(D17872:D17891)</f>
        <v>1</v>
      </c>
      <c r="M17872">
        <f>K17872-L17872</f>
        <v>0</v>
      </c>
      <c r="N17872" t="str">
        <f>IF(K17872&gt;L17872,"HIGH ZONE BIAS",IF(K17872&lt;L17872,"LOW ZONE BIAS","EQUILIBRIUM"))</f>
        <v>EQUILIBRIUM</v>
      </c>
    </row>
    <row r="17873">
      <c r="A17873">
        <v>9067</v>
      </c>
      <c r="B17873" t="str">
        <v>2009-04-02</v>
      </c>
      <c r="C17873" t="str">
        <v>Midday</v>
      </c>
      <c r="D17873">
        <v>4</v>
      </c>
      <c r="E17873" t="str">
        <f>IF(MOD(D17873,2)=0,"EVEN","ODD")</f>
        <v>EVEN</v>
      </c>
      <c r="F17873" t="str">
        <f>IF(D17873&lt;=18,"LOW (1-18)","HIGH (19-36)")</f>
        <v>LOW (1-18)</v>
      </c>
      <c r="G17873">
        <f>INT((D17873-1)/6)+1</f>
        <v>1</v>
      </c>
      <c r="H17873">
        <f>MOD(D17873-1,6)+1</f>
        <v>4</v>
      </c>
      <c r="I17873">
        <f>37-D17873</f>
        <v>33</v>
      </c>
      <c r="J17873">
        <f>ABS(D17873-D17874)</f>
        <v>3</v>
      </c>
      <c r="K17873">
        <f>AVERAGE(D17873:D17877)</f>
        <v>4</v>
      </c>
      <c r="L17873">
        <f>AVERAGE(D17873:D17892)</f>
        <v>4</v>
      </c>
      <c r="M17873">
        <f>K17873-L17873</f>
        <v>0</v>
      </c>
      <c r="N17873" t="str">
        <f>IF(K17873&gt;L17873,"HIGH ZONE BIAS",IF(K17873&lt;L17873,"LOW ZONE BIAS","EQUILIBRIUM"))</f>
        <v>EQUILIBRIUM</v>
      </c>
    </row>
    <row r="17874">
      <c r="A17874">
        <v>9066</v>
      </c>
      <c r="B17874" t="str">
        <v>2009-04-01</v>
      </c>
      <c r="C17874" t="str">
        <v>Evening</v>
      </c>
      <c r="D17874">
        <v>1</v>
      </c>
      <c r="E17874" t="str">
        <f>IF(MOD(D17874,2)=0,"EVEN","ODD")</f>
        <v>ODD</v>
      </c>
      <c r="F17874" t="str">
        <f>IF(D17874&lt;=18,"LOW (1-18)","HIGH (19-36)")</f>
        <v>LOW (1-18)</v>
      </c>
      <c r="G17874">
        <f>INT((D17874-1)/6)+1</f>
        <v>1</v>
      </c>
      <c r="H17874">
        <f>MOD(D17874-1,6)+1</f>
        <v>1</v>
      </c>
      <c r="I17874">
        <f>37-D17874</f>
        <v>36</v>
      </c>
      <c r="J17874">
        <f>ABS(D17874-D17875)</f>
        <v>27</v>
      </c>
      <c r="K17874">
        <f>AVERAGE(D17874:D17878)</f>
        <v>1</v>
      </c>
      <c r="L17874">
        <f>AVERAGE(D17874:D17893)</f>
        <v>1</v>
      </c>
      <c r="M17874">
        <f>K17874-L17874</f>
        <v>0</v>
      </c>
      <c r="N17874" t="str">
        <f>IF(K17874&gt;L17874,"HIGH ZONE BIAS",IF(K17874&lt;L17874,"LOW ZONE BIAS","EQUILIBRIUM"))</f>
        <v>EQUILIBRIUM</v>
      </c>
    </row>
    <row r="17875">
      <c r="A17875">
        <v>9065</v>
      </c>
      <c r="B17875" t="str">
        <v>2009-04-01</v>
      </c>
      <c r="C17875" t="str">
        <v>Midday</v>
      </c>
      <c r="D17875">
        <v>28</v>
      </c>
      <c r="E17875" t="str">
        <f>IF(MOD(D17875,2)=0,"EVEN","ODD")</f>
        <v>EVEN</v>
      </c>
      <c r="F17875" t="str">
        <f>IF(D17875&lt;=18,"LOW (1-18)","HIGH (19-36)")</f>
        <v>HIGH (19-36)</v>
      </c>
      <c r="G17875">
        <f>INT((D17875-1)/6)+1</f>
        <v>5</v>
      </c>
      <c r="H17875">
        <f>MOD(D17875-1,6)+1</f>
        <v>4</v>
      </c>
      <c r="I17875">
        <f>37-D17875</f>
        <v>9</v>
      </c>
      <c r="J17875">
        <f>ABS(D17875-D17876)</f>
        <v>0</v>
      </c>
      <c r="K17875">
        <f>AVERAGE(D17875:D17879)</f>
        <v>28</v>
      </c>
      <c r="L17875">
        <f>AVERAGE(D17875:D17894)</f>
        <v>28</v>
      </c>
      <c r="M17875">
        <f>K17875-L17875</f>
        <v>0</v>
      </c>
      <c r="N17875" t="str">
        <f>IF(K17875&gt;L17875,"HIGH ZONE BIAS",IF(K17875&lt;L17875,"LOW ZONE BIAS","EQUILIBRIUM"))</f>
        <v>EQUILIBRIUM</v>
      </c>
    </row>
    <row r="17876">
      <c r="A17876">
        <v>9064</v>
      </c>
      <c r="B17876" t="str">
        <v>2009-03-31</v>
      </c>
      <c r="C17876" t="str">
        <v>Evening</v>
      </c>
      <c r="D17876">
        <v>28</v>
      </c>
      <c r="E17876" t="str">
        <f>IF(MOD(D17876,2)=0,"EVEN","ODD")</f>
        <v>EVEN</v>
      </c>
      <c r="F17876" t="str">
        <f>IF(D17876&lt;=18,"LOW (1-18)","HIGH (19-36)")</f>
        <v>HIGH (19-36)</v>
      </c>
      <c r="G17876">
        <f>INT((D17876-1)/6)+1</f>
        <v>5</v>
      </c>
      <c r="H17876">
        <f>MOD(D17876-1,6)+1</f>
        <v>4</v>
      </c>
      <c r="I17876">
        <f>37-D17876</f>
        <v>9</v>
      </c>
      <c r="J17876">
        <f>ABS(D17876-D17877)</f>
        <v>1</v>
      </c>
      <c r="K17876">
        <f>AVERAGE(D17876:D17880)</f>
        <v>28</v>
      </c>
      <c r="L17876">
        <f>AVERAGE(D17876:D17895)</f>
        <v>28</v>
      </c>
      <c r="M17876">
        <f>K17876-L17876</f>
        <v>0</v>
      </c>
      <c r="N17876" t="str">
        <f>IF(K17876&gt;L17876,"HIGH ZONE BIAS",IF(K17876&lt;L17876,"LOW ZONE BIAS","EQUILIBRIUM"))</f>
        <v>EQUILIBRIUM</v>
      </c>
    </row>
    <row r="17877">
      <c r="A17877">
        <v>9063</v>
      </c>
      <c r="B17877" t="str">
        <v>2009-03-31</v>
      </c>
      <c r="C17877" t="str">
        <v>Midday</v>
      </c>
      <c r="D17877">
        <v>29</v>
      </c>
      <c r="E17877" t="str">
        <f>IF(MOD(D17877,2)=0,"EVEN","ODD")</f>
        <v>ODD</v>
      </c>
      <c r="F17877" t="str">
        <f>IF(D17877&lt;=18,"LOW (1-18)","HIGH (19-36)")</f>
        <v>HIGH (19-36)</v>
      </c>
      <c r="G17877">
        <f>INT((D17877-1)/6)+1</f>
        <v>5</v>
      </c>
      <c r="H17877">
        <f>MOD(D17877-1,6)+1</f>
        <v>5</v>
      </c>
      <c r="I17877">
        <f>37-D17877</f>
        <v>8</v>
      </c>
      <c r="J17877">
        <f>ABS(D17877-D17878)</f>
        <v>3</v>
      </c>
      <c r="K17877">
        <f>AVERAGE(D17877:D17881)</f>
        <v>29</v>
      </c>
      <c r="L17877">
        <f>AVERAGE(D17877:D17896)</f>
        <v>29</v>
      </c>
      <c r="M17877">
        <f>K17877-L17877</f>
        <v>0</v>
      </c>
      <c r="N17877" t="str">
        <f>IF(K17877&gt;L17877,"HIGH ZONE BIAS",IF(K17877&lt;L17877,"LOW ZONE BIAS","EQUILIBRIUM"))</f>
        <v>EQUILIBRIUM</v>
      </c>
    </row>
    <row r="17878">
      <c r="A17878">
        <v>9062</v>
      </c>
      <c r="B17878" t="str">
        <v>2009-03-28</v>
      </c>
      <c r="C17878" t="str">
        <v>Evening</v>
      </c>
      <c r="D17878">
        <v>32</v>
      </c>
      <c r="E17878" t="str">
        <f>IF(MOD(D17878,2)=0,"EVEN","ODD")</f>
        <v>EVEN</v>
      </c>
      <c r="F17878" t="str">
        <f>IF(D17878&lt;=18,"LOW (1-18)","HIGH (19-36)")</f>
        <v>HIGH (19-36)</v>
      </c>
      <c r="G17878">
        <f>INT((D17878-1)/6)+1</f>
        <v>6</v>
      </c>
      <c r="H17878">
        <f>MOD(D17878-1,6)+1</f>
        <v>2</v>
      </c>
      <c r="I17878">
        <f>37-D17878</f>
        <v>5</v>
      </c>
      <c r="J17878">
        <f>ABS(D17878-D17879)</f>
        <v>8</v>
      </c>
      <c r="K17878">
        <f>AVERAGE(D17878:D17882)</f>
        <v>32</v>
      </c>
      <c r="L17878">
        <f>AVERAGE(D17878:D17897)</f>
        <v>32</v>
      </c>
      <c r="M17878">
        <f>K17878-L17878</f>
        <v>0</v>
      </c>
      <c r="N17878" t="str">
        <f>IF(K17878&gt;L17878,"HIGH ZONE BIAS",IF(K17878&lt;L17878,"LOW ZONE BIAS","EQUILIBRIUM"))</f>
        <v>EQUILIBRIUM</v>
      </c>
    </row>
    <row r="17879">
      <c r="A17879">
        <v>9061</v>
      </c>
      <c r="B17879" t="str">
        <v>2009-03-28</v>
      </c>
      <c r="C17879" t="str">
        <v>Midday</v>
      </c>
      <c r="D17879">
        <v>24</v>
      </c>
      <c r="E17879" t="str">
        <f>IF(MOD(D17879,2)=0,"EVEN","ODD")</f>
        <v>EVEN</v>
      </c>
      <c r="F17879" t="str">
        <f>IF(D17879&lt;=18,"LOW (1-18)","HIGH (19-36)")</f>
        <v>HIGH (19-36)</v>
      </c>
      <c r="G17879">
        <f>INT((D17879-1)/6)+1</f>
        <v>4</v>
      </c>
      <c r="H17879">
        <f>MOD(D17879-1,6)+1</f>
        <v>6</v>
      </c>
      <c r="I17879">
        <f>37-D17879</f>
        <v>13</v>
      </c>
      <c r="J17879">
        <f>ABS(D17879-D17880)</f>
        <v>12</v>
      </c>
      <c r="K17879">
        <f>AVERAGE(D17879:D17883)</f>
        <v>24</v>
      </c>
      <c r="L17879">
        <f>AVERAGE(D17879:D17898)</f>
        <v>24</v>
      </c>
      <c r="M17879">
        <f>K17879-L17879</f>
        <v>0</v>
      </c>
      <c r="N17879" t="str">
        <f>IF(K17879&gt;L17879,"HIGH ZONE BIAS",IF(K17879&lt;L17879,"LOW ZONE BIAS","EQUILIBRIUM"))</f>
        <v>EQUILIBRIUM</v>
      </c>
    </row>
    <row r="17880">
      <c r="A17880">
        <v>9060</v>
      </c>
      <c r="B17880" t="str">
        <v>2009-03-27</v>
      </c>
      <c r="C17880" t="str">
        <v>Evening</v>
      </c>
      <c r="D17880">
        <v>12</v>
      </c>
      <c r="E17880" t="str">
        <f>IF(MOD(D17880,2)=0,"EVEN","ODD")</f>
        <v>EVEN</v>
      </c>
      <c r="F17880" t="str">
        <f>IF(D17880&lt;=18,"LOW (1-18)","HIGH (19-36)")</f>
        <v>LOW (1-18)</v>
      </c>
      <c r="G17880">
        <f>INT((D17880-1)/6)+1</f>
        <v>2</v>
      </c>
      <c r="H17880">
        <f>MOD(D17880-1,6)+1</f>
        <v>6</v>
      </c>
      <c r="I17880">
        <f>37-D17880</f>
        <v>25</v>
      </c>
      <c r="J17880">
        <f>ABS(D17880-D17881)</f>
        <v>6</v>
      </c>
      <c r="K17880">
        <f>AVERAGE(D17880:D17884)</f>
        <v>12</v>
      </c>
      <c r="L17880">
        <f>AVERAGE(D17880:D17899)</f>
        <v>12</v>
      </c>
      <c r="M17880">
        <f>K17880-L17880</f>
        <v>0</v>
      </c>
      <c r="N17880" t="str">
        <f>IF(K17880&gt;L17880,"HIGH ZONE BIAS",IF(K17880&lt;L17880,"LOW ZONE BIAS","EQUILIBRIUM"))</f>
        <v>EQUILIBRIUM</v>
      </c>
    </row>
    <row r="17881">
      <c r="A17881">
        <v>9059</v>
      </c>
      <c r="B17881" t="str">
        <v>2009-03-27</v>
      </c>
      <c r="C17881" t="str">
        <v>Midday</v>
      </c>
      <c r="D17881">
        <v>6</v>
      </c>
      <c r="E17881" t="str">
        <f>IF(MOD(D17881,2)=0,"EVEN","ODD")</f>
        <v>EVEN</v>
      </c>
      <c r="F17881" t="str">
        <f>IF(D17881&lt;=18,"LOW (1-18)","HIGH (19-36)")</f>
        <v>LOW (1-18)</v>
      </c>
      <c r="G17881">
        <f>INT((D17881-1)/6)+1</f>
        <v>1</v>
      </c>
      <c r="H17881">
        <f>MOD(D17881-1,6)+1</f>
        <v>6</v>
      </c>
      <c r="I17881">
        <f>37-D17881</f>
        <v>31</v>
      </c>
      <c r="J17881">
        <f>ABS(D17881-D17882)</f>
        <v>16</v>
      </c>
      <c r="K17881">
        <f>AVERAGE(D17881:D17885)</f>
        <v>6</v>
      </c>
      <c r="L17881">
        <f>AVERAGE(D17881:D17900)</f>
        <v>6</v>
      </c>
      <c r="M17881">
        <f>K17881-L17881</f>
        <v>0</v>
      </c>
      <c r="N17881" t="str">
        <f>IF(K17881&gt;L17881,"HIGH ZONE BIAS",IF(K17881&lt;L17881,"LOW ZONE BIAS","EQUILIBRIUM"))</f>
        <v>EQUILIBRIUM</v>
      </c>
    </row>
    <row r="17882">
      <c r="A17882">
        <v>9058</v>
      </c>
      <c r="B17882" t="str">
        <v>2009-03-26</v>
      </c>
      <c r="C17882" t="str">
        <v>Evening</v>
      </c>
      <c r="D17882">
        <v>22</v>
      </c>
      <c r="E17882" t="str">
        <f>IF(MOD(D17882,2)=0,"EVEN","ODD")</f>
        <v>EVEN</v>
      </c>
      <c r="F17882" t="str">
        <f>IF(D17882&lt;=18,"LOW (1-18)","HIGH (19-36)")</f>
        <v>HIGH (19-36)</v>
      </c>
      <c r="G17882">
        <f>INT((D17882-1)/6)+1</f>
        <v>4</v>
      </c>
      <c r="H17882">
        <f>MOD(D17882-1,6)+1</f>
        <v>4</v>
      </c>
      <c r="I17882">
        <f>37-D17882</f>
        <v>15</v>
      </c>
      <c r="J17882">
        <f>ABS(D17882-D17883)</f>
        <v>3</v>
      </c>
      <c r="K17882">
        <f>AVERAGE(D17882:D17886)</f>
        <v>22</v>
      </c>
      <c r="L17882">
        <f>AVERAGE(D17882:D17901)</f>
        <v>22</v>
      </c>
      <c r="M17882">
        <f>K17882-L17882</f>
        <v>0</v>
      </c>
      <c r="N17882" t="str">
        <f>IF(K17882&gt;L17882,"HIGH ZONE BIAS",IF(K17882&lt;L17882,"LOW ZONE BIAS","EQUILIBRIUM"))</f>
        <v>EQUILIBRIUM</v>
      </c>
    </row>
    <row r="17883">
      <c r="A17883">
        <v>9057</v>
      </c>
      <c r="B17883" t="str">
        <v>2009-03-26</v>
      </c>
      <c r="C17883" t="str">
        <v>Midday</v>
      </c>
      <c r="D17883">
        <v>19</v>
      </c>
      <c r="E17883" t="str">
        <f>IF(MOD(D17883,2)=0,"EVEN","ODD")</f>
        <v>ODD</v>
      </c>
      <c r="F17883" t="str">
        <f>IF(D17883&lt;=18,"LOW (1-18)","HIGH (19-36)")</f>
        <v>HIGH (19-36)</v>
      </c>
      <c r="G17883">
        <f>INT((D17883-1)/6)+1</f>
        <v>4</v>
      </c>
      <c r="H17883">
        <f>MOD(D17883-1,6)+1</f>
        <v>1</v>
      </c>
      <c r="I17883">
        <f>37-D17883</f>
        <v>18</v>
      </c>
      <c r="J17883">
        <f>ABS(D17883-D17884)</f>
        <v>3</v>
      </c>
      <c r="K17883">
        <f>AVERAGE(D17883:D17887)</f>
        <v>19</v>
      </c>
      <c r="L17883">
        <f>AVERAGE(D17883:D17902)</f>
        <v>19</v>
      </c>
      <c r="M17883">
        <f>K17883-L17883</f>
        <v>0</v>
      </c>
      <c r="N17883" t="str">
        <f>IF(K17883&gt;L17883,"HIGH ZONE BIAS",IF(K17883&lt;L17883,"LOW ZONE BIAS","EQUILIBRIUM"))</f>
        <v>EQUILIBRIUM</v>
      </c>
    </row>
    <row r="17884">
      <c r="A17884">
        <v>9056</v>
      </c>
      <c r="B17884" t="str">
        <v>2009-03-25</v>
      </c>
      <c r="C17884" t="str">
        <v>Evening</v>
      </c>
      <c r="D17884">
        <v>22</v>
      </c>
      <c r="E17884" t="str">
        <f>IF(MOD(D17884,2)=0,"EVEN","ODD")</f>
        <v>EVEN</v>
      </c>
      <c r="F17884" t="str">
        <f>IF(D17884&lt;=18,"LOW (1-18)","HIGH (19-36)")</f>
        <v>HIGH (19-36)</v>
      </c>
      <c r="G17884">
        <f>INT((D17884-1)/6)+1</f>
        <v>4</v>
      </c>
      <c r="H17884">
        <f>MOD(D17884-1,6)+1</f>
        <v>4</v>
      </c>
      <c r="I17884">
        <f>37-D17884</f>
        <v>15</v>
      </c>
      <c r="J17884">
        <f>ABS(D17884-D17885)</f>
        <v>2</v>
      </c>
      <c r="K17884">
        <f>AVERAGE(D17884:D17888)</f>
        <v>22</v>
      </c>
      <c r="L17884">
        <f>AVERAGE(D17884:D17903)</f>
        <v>22</v>
      </c>
      <c r="M17884">
        <f>K17884-L17884</f>
        <v>0</v>
      </c>
      <c r="N17884" t="str">
        <f>IF(K17884&gt;L17884,"HIGH ZONE BIAS",IF(K17884&lt;L17884,"LOW ZONE BIAS","EQUILIBRIUM"))</f>
        <v>EQUILIBRIUM</v>
      </c>
    </row>
    <row r="17885">
      <c r="A17885">
        <v>9055</v>
      </c>
      <c r="B17885" t="str">
        <v>2009-03-25</v>
      </c>
      <c r="C17885" t="str">
        <v>Midday</v>
      </c>
      <c r="D17885">
        <v>20</v>
      </c>
      <c r="E17885" t="str">
        <f>IF(MOD(D17885,2)=0,"EVEN","ODD")</f>
        <v>EVEN</v>
      </c>
      <c r="F17885" t="str">
        <f>IF(D17885&lt;=18,"LOW (1-18)","HIGH (19-36)")</f>
        <v>HIGH (19-36)</v>
      </c>
      <c r="G17885">
        <f>INT((D17885-1)/6)+1</f>
        <v>4</v>
      </c>
      <c r="H17885">
        <f>MOD(D17885-1,6)+1</f>
        <v>2</v>
      </c>
      <c r="I17885">
        <f>37-D17885</f>
        <v>17</v>
      </c>
      <c r="J17885">
        <f>ABS(D17885-D17886)</f>
        <v>9</v>
      </c>
      <c r="K17885">
        <f>AVERAGE(D17885:D17889)</f>
        <v>20</v>
      </c>
      <c r="L17885">
        <f>AVERAGE(D17885:D17904)</f>
        <v>20</v>
      </c>
      <c r="M17885">
        <f>K17885-L17885</f>
        <v>0</v>
      </c>
      <c r="N17885" t="str">
        <f>IF(K17885&gt;L17885,"HIGH ZONE BIAS",IF(K17885&lt;L17885,"LOW ZONE BIAS","EQUILIBRIUM"))</f>
        <v>EQUILIBRIUM</v>
      </c>
    </row>
    <row r="17886">
      <c r="A17886">
        <v>9054</v>
      </c>
      <c r="B17886" t="str">
        <v>2009-03-24</v>
      </c>
      <c r="C17886" t="str">
        <v>Evening</v>
      </c>
      <c r="D17886">
        <v>29</v>
      </c>
      <c r="E17886" t="str">
        <f>IF(MOD(D17886,2)=0,"EVEN","ODD")</f>
        <v>ODD</v>
      </c>
      <c r="F17886" t="str">
        <f>IF(D17886&lt;=18,"LOW (1-18)","HIGH (19-36)")</f>
        <v>HIGH (19-36)</v>
      </c>
      <c r="G17886">
        <f>INT((D17886-1)/6)+1</f>
        <v>5</v>
      </c>
      <c r="H17886">
        <f>MOD(D17886-1,6)+1</f>
        <v>5</v>
      </c>
      <c r="I17886">
        <f>37-D17886</f>
        <v>8</v>
      </c>
      <c r="J17886">
        <f>ABS(D17886-D17887)</f>
        <v>12</v>
      </c>
      <c r="K17886">
        <f>AVERAGE(D17886:D17890)</f>
        <v>29</v>
      </c>
      <c r="L17886">
        <f>AVERAGE(D17886:D17905)</f>
        <v>29</v>
      </c>
      <c r="M17886">
        <f>K17886-L17886</f>
        <v>0</v>
      </c>
      <c r="N17886" t="str">
        <f>IF(K17886&gt;L17886,"HIGH ZONE BIAS",IF(K17886&lt;L17886,"LOW ZONE BIAS","EQUILIBRIUM"))</f>
        <v>EQUILIBRIUM</v>
      </c>
    </row>
    <row r="17887">
      <c r="A17887">
        <v>9053</v>
      </c>
      <c r="B17887" t="str">
        <v>2009-03-24</v>
      </c>
      <c r="C17887" t="str">
        <v>Midday</v>
      </c>
      <c r="D17887">
        <v>17</v>
      </c>
      <c r="E17887" t="str">
        <f>IF(MOD(D17887,2)=0,"EVEN","ODD")</f>
        <v>ODD</v>
      </c>
      <c r="F17887" t="str">
        <f>IF(D17887&lt;=18,"LOW (1-18)","HIGH (19-36)")</f>
        <v>LOW (1-18)</v>
      </c>
      <c r="G17887">
        <f>INT((D17887-1)/6)+1</f>
        <v>3</v>
      </c>
      <c r="H17887">
        <f>MOD(D17887-1,6)+1</f>
        <v>5</v>
      </c>
      <c r="I17887">
        <f>37-D17887</f>
        <v>20</v>
      </c>
      <c r="J17887">
        <f>ABS(D17887-D17888)</f>
        <v>12</v>
      </c>
      <c r="K17887">
        <f>AVERAGE(D17887:D17891)</f>
        <v>17</v>
      </c>
      <c r="L17887">
        <f>AVERAGE(D17887:D17906)</f>
        <v>17</v>
      </c>
      <c r="M17887">
        <f>K17887-L17887</f>
        <v>0</v>
      </c>
      <c r="N17887" t="str">
        <f>IF(K17887&gt;L17887,"HIGH ZONE BIAS",IF(K17887&lt;L17887,"LOW ZONE BIAS","EQUILIBRIUM"))</f>
        <v>EQUILIBRIUM</v>
      </c>
    </row>
    <row r="17888">
      <c r="A17888">
        <v>9052</v>
      </c>
      <c r="B17888" t="str">
        <v>2009-03-23</v>
      </c>
      <c r="C17888" t="str">
        <v>Evening</v>
      </c>
      <c r="D17888">
        <v>5</v>
      </c>
      <c r="E17888" t="str">
        <f>IF(MOD(D17888,2)=0,"EVEN","ODD")</f>
        <v>ODD</v>
      </c>
      <c r="F17888" t="str">
        <f>IF(D17888&lt;=18,"LOW (1-18)","HIGH (19-36)")</f>
        <v>LOW (1-18)</v>
      </c>
      <c r="G17888">
        <f>INT((D17888-1)/6)+1</f>
        <v>1</v>
      </c>
      <c r="H17888">
        <f>MOD(D17888-1,6)+1</f>
        <v>5</v>
      </c>
      <c r="I17888">
        <f>37-D17888</f>
        <v>32</v>
      </c>
      <c r="J17888">
        <f>ABS(D17888-D17889)</f>
        <v>1</v>
      </c>
      <c r="K17888">
        <f>AVERAGE(D17888:D17892)</f>
        <v>5</v>
      </c>
      <c r="L17888">
        <f>AVERAGE(D17888:D17907)</f>
        <v>5</v>
      </c>
      <c r="M17888">
        <f>K17888-L17888</f>
        <v>0</v>
      </c>
      <c r="N17888" t="str">
        <f>IF(K17888&gt;L17888,"HIGH ZONE BIAS",IF(K17888&lt;L17888,"LOW ZONE BIAS","EQUILIBRIUM"))</f>
        <v>EQUILIBRIUM</v>
      </c>
    </row>
    <row r="17889">
      <c r="A17889">
        <v>9051</v>
      </c>
      <c r="B17889" t="str">
        <v>2009-03-23</v>
      </c>
      <c r="C17889" t="str">
        <v>Midday</v>
      </c>
      <c r="D17889">
        <v>6</v>
      </c>
      <c r="E17889" t="str">
        <f>IF(MOD(D17889,2)=0,"EVEN","ODD")</f>
        <v>EVEN</v>
      </c>
      <c r="F17889" t="str">
        <f>IF(D17889&lt;=18,"LOW (1-18)","HIGH (19-36)")</f>
        <v>LOW (1-18)</v>
      </c>
      <c r="G17889">
        <f>INT((D17889-1)/6)+1</f>
        <v>1</v>
      </c>
      <c r="H17889">
        <f>MOD(D17889-1,6)+1</f>
        <v>6</v>
      </c>
      <c r="I17889">
        <f>37-D17889</f>
        <v>31</v>
      </c>
      <c r="J17889">
        <f>ABS(D17889-D17890)</f>
        <v>13</v>
      </c>
      <c r="K17889">
        <f>AVERAGE(D17889:D17893)</f>
        <v>6</v>
      </c>
      <c r="L17889">
        <f>AVERAGE(D17889:D17908)</f>
        <v>6</v>
      </c>
      <c r="M17889">
        <f>K17889-L17889</f>
        <v>0</v>
      </c>
      <c r="N17889" t="str">
        <f>IF(K17889&gt;L17889,"HIGH ZONE BIAS",IF(K17889&lt;L17889,"LOW ZONE BIAS","EQUILIBRIUM"))</f>
        <v>EQUILIBRIUM</v>
      </c>
    </row>
    <row r="17890">
      <c r="A17890">
        <v>9050</v>
      </c>
      <c r="B17890" t="str">
        <v>2009-03-21</v>
      </c>
      <c r="C17890" t="str">
        <v>Evening</v>
      </c>
      <c r="D17890">
        <v>19</v>
      </c>
      <c r="E17890" t="str">
        <f>IF(MOD(D17890,2)=0,"EVEN","ODD")</f>
        <v>ODD</v>
      </c>
      <c r="F17890" t="str">
        <f>IF(D17890&lt;=18,"LOW (1-18)","HIGH (19-36)")</f>
        <v>HIGH (19-36)</v>
      </c>
      <c r="G17890">
        <f>INT((D17890-1)/6)+1</f>
        <v>4</v>
      </c>
      <c r="H17890">
        <f>MOD(D17890-1,6)+1</f>
        <v>1</v>
      </c>
      <c r="I17890">
        <f>37-D17890</f>
        <v>18</v>
      </c>
      <c r="J17890">
        <f>ABS(D17890-D17891)</f>
        <v>1</v>
      </c>
      <c r="K17890">
        <f>AVERAGE(D17890:D17894)</f>
        <v>19</v>
      </c>
      <c r="L17890">
        <f>AVERAGE(D17890:D17909)</f>
        <v>19</v>
      </c>
      <c r="M17890">
        <f>K17890-L17890</f>
        <v>0</v>
      </c>
      <c r="N17890" t="str">
        <f>IF(K17890&gt;L17890,"HIGH ZONE BIAS",IF(K17890&lt;L17890,"LOW ZONE BIAS","EQUILIBRIUM"))</f>
        <v>EQUILIBRIUM</v>
      </c>
    </row>
    <row r="17891">
      <c r="A17891">
        <v>9049</v>
      </c>
      <c r="B17891" t="str">
        <v>2009-03-21</v>
      </c>
      <c r="C17891" t="str">
        <v>Midday</v>
      </c>
      <c r="D17891">
        <v>20</v>
      </c>
      <c r="E17891" t="str">
        <f>IF(MOD(D17891,2)=0,"EVEN","ODD")</f>
        <v>EVEN</v>
      </c>
      <c r="F17891" t="str">
        <f>IF(D17891&lt;=18,"LOW (1-18)","HIGH (19-36)")</f>
        <v>HIGH (19-36)</v>
      </c>
      <c r="G17891">
        <f>INT((D17891-1)/6)+1</f>
        <v>4</v>
      </c>
      <c r="H17891">
        <f>MOD(D17891-1,6)+1</f>
        <v>2</v>
      </c>
      <c r="I17891">
        <f>37-D17891</f>
        <v>17</v>
      </c>
      <c r="J17891">
        <f>ABS(D17891-D17892)</f>
        <v>3</v>
      </c>
      <c r="K17891">
        <f>AVERAGE(D17891:D17895)</f>
        <v>20</v>
      </c>
      <c r="L17891">
        <f>AVERAGE(D17891:D17910)</f>
        <v>20</v>
      </c>
      <c r="M17891">
        <f>K17891-L17891</f>
        <v>0</v>
      </c>
      <c r="N17891" t="str">
        <f>IF(K17891&gt;L17891,"HIGH ZONE BIAS",IF(K17891&lt;L17891,"LOW ZONE BIAS","EQUILIBRIUM"))</f>
        <v>EQUILIBRIUM</v>
      </c>
    </row>
    <row r="17892">
      <c r="A17892">
        <v>9048</v>
      </c>
      <c r="B17892" t="str">
        <v>2009-03-20</v>
      </c>
      <c r="C17892" t="str">
        <v>Evening</v>
      </c>
      <c r="D17892">
        <v>17</v>
      </c>
      <c r="E17892" t="str">
        <f>IF(MOD(D17892,2)=0,"EVEN","ODD")</f>
        <v>ODD</v>
      </c>
      <c r="F17892" t="str">
        <f>IF(D17892&lt;=18,"LOW (1-18)","HIGH (19-36)")</f>
        <v>LOW (1-18)</v>
      </c>
      <c r="G17892">
        <f>INT((D17892-1)/6)+1</f>
        <v>3</v>
      </c>
      <c r="H17892">
        <f>MOD(D17892-1,6)+1</f>
        <v>5</v>
      </c>
      <c r="I17892">
        <f>37-D17892</f>
        <v>20</v>
      </c>
      <c r="J17892">
        <f>ABS(D17892-D17893)</f>
        <v>19</v>
      </c>
      <c r="K17892">
        <f>AVERAGE(D17892:D17896)</f>
        <v>17</v>
      </c>
      <c r="L17892">
        <f>AVERAGE(D17892:D17911)</f>
        <v>17</v>
      </c>
      <c r="M17892">
        <f>K17892-L17892</f>
        <v>0</v>
      </c>
      <c r="N17892" t="str">
        <f>IF(K17892&gt;L17892,"HIGH ZONE BIAS",IF(K17892&lt;L17892,"LOW ZONE BIAS","EQUILIBRIUM"))</f>
        <v>EQUILIBRIUM</v>
      </c>
    </row>
    <row r="17893">
      <c r="A17893">
        <v>9047</v>
      </c>
      <c r="B17893" t="str">
        <v>2009-03-20</v>
      </c>
      <c r="C17893" t="str">
        <v>Midday</v>
      </c>
      <c r="D17893">
        <v>36</v>
      </c>
      <c r="E17893" t="str">
        <f>IF(MOD(D17893,2)=0,"EVEN","ODD")</f>
        <v>EVEN</v>
      </c>
      <c r="F17893" t="str">
        <f>IF(D17893&lt;=18,"LOW (1-18)","HIGH (19-36)")</f>
        <v>HIGH (19-36)</v>
      </c>
      <c r="G17893">
        <f>INT((D17893-1)/6)+1</f>
        <v>6</v>
      </c>
      <c r="H17893">
        <f>MOD(D17893-1,6)+1</f>
        <v>6</v>
      </c>
      <c r="I17893">
        <f>37-D17893</f>
        <v>1</v>
      </c>
      <c r="J17893">
        <f>ABS(D17893-D17894)</f>
        <v>29</v>
      </c>
      <c r="K17893">
        <f>AVERAGE(D17893:D17897)</f>
        <v>36</v>
      </c>
      <c r="L17893">
        <f>AVERAGE(D17893:D17912)</f>
        <v>36</v>
      </c>
      <c r="M17893">
        <f>K17893-L17893</f>
        <v>0</v>
      </c>
      <c r="N17893" t="str">
        <f>IF(K17893&gt;L17893,"HIGH ZONE BIAS",IF(K17893&lt;L17893,"LOW ZONE BIAS","EQUILIBRIUM"))</f>
        <v>EQUILIBRIUM</v>
      </c>
    </row>
    <row r="17894">
      <c r="A17894">
        <v>9046</v>
      </c>
      <c r="B17894" t="str">
        <v>2009-03-19</v>
      </c>
      <c r="C17894" t="str">
        <v>Evening</v>
      </c>
      <c r="D17894">
        <v>7</v>
      </c>
      <c r="E17894" t="str">
        <f>IF(MOD(D17894,2)=0,"EVEN","ODD")</f>
        <v>ODD</v>
      </c>
      <c r="F17894" t="str">
        <f>IF(D17894&lt;=18,"LOW (1-18)","HIGH (19-36)")</f>
        <v>LOW (1-18)</v>
      </c>
      <c r="G17894">
        <f>INT((D17894-1)/6)+1</f>
        <v>2</v>
      </c>
      <c r="H17894">
        <f>MOD(D17894-1,6)+1</f>
        <v>1</v>
      </c>
      <c r="I17894">
        <f>37-D17894</f>
        <v>30</v>
      </c>
      <c r="J17894">
        <f>ABS(D17894-D17895)</f>
        <v>4</v>
      </c>
      <c r="K17894">
        <f>AVERAGE(D17894:D17898)</f>
        <v>7</v>
      </c>
      <c r="L17894">
        <f>AVERAGE(D17894:D17913)</f>
        <v>7</v>
      </c>
      <c r="M17894">
        <f>K17894-L17894</f>
        <v>0</v>
      </c>
      <c r="N17894" t="str">
        <f>IF(K17894&gt;L17894,"HIGH ZONE BIAS",IF(K17894&lt;L17894,"LOW ZONE BIAS","EQUILIBRIUM"))</f>
        <v>EQUILIBRIUM</v>
      </c>
    </row>
    <row r="17895">
      <c r="A17895">
        <v>9045</v>
      </c>
      <c r="B17895" t="str">
        <v>2009-03-19</v>
      </c>
      <c r="C17895" t="str">
        <v>Midday</v>
      </c>
      <c r="D17895">
        <v>3</v>
      </c>
      <c r="E17895" t="str">
        <f>IF(MOD(D17895,2)=0,"EVEN","ODD")</f>
        <v>ODD</v>
      </c>
      <c r="F17895" t="str">
        <f>IF(D17895&lt;=18,"LOW (1-18)","HIGH (19-36)")</f>
        <v>LOW (1-18)</v>
      </c>
      <c r="G17895">
        <f>INT((D17895-1)/6)+1</f>
        <v>1</v>
      </c>
      <c r="H17895">
        <f>MOD(D17895-1,6)+1</f>
        <v>3</v>
      </c>
      <c r="I17895">
        <f>37-D17895</f>
        <v>34</v>
      </c>
      <c r="J17895">
        <f>ABS(D17895-D17896)</f>
        <v>31</v>
      </c>
      <c r="K17895">
        <f>AVERAGE(D17895:D17899)</f>
        <v>3</v>
      </c>
      <c r="L17895">
        <f>AVERAGE(D17895:D17914)</f>
        <v>3</v>
      </c>
      <c r="M17895">
        <f>K17895-L17895</f>
        <v>0</v>
      </c>
      <c r="N17895" t="str">
        <f>IF(K17895&gt;L17895,"HIGH ZONE BIAS",IF(K17895&lt;L17895,"LOW ZONE BIAS","EQUILIBRIUM"))</f>
        <v>EQUILIBRIUM</v>
      </c>
    </row>
    <row r="17896">
      <c r="A17896">
        <v>9044</v>
      </c>
      <c r="B17896" t="str">
        <v>2009-03-18</v>
      </c>
      <c r="C17896" t="str">
        <v>Evening</v>
      </c>
      <c r="D17896">
        <v>34</v>
      </c>
      <c r="E17896" t="str">
        <f>IF(MOD(D17896,2)=0,"EVEN","ODD")</f>
        <v>EVEN</v>
      </c>
      <c r="F17896" t="str">
        <f>IF(D17896&lt;=18,"LOW (1-18)","HIGH (19-36)")</f>
        <v>HIGH (19-36)</v>
      </c>
      <c r="G17896">
        <f>INT((D17896-1)/6)+1</f>
        <v>6</v>
      </c>
      <c r="H17896">
        <f>MOD(D17896-1,6)+1</f>
        <v>4</v>
      </c>
      <c r="I17896">
        <f>37-D17896</f>
        <v>3</v>
      </c>
      <c r="J17896">
        <f>ABS(D17896-D17897)</f>
        <v>32</v>
      </c>
      <c r="K17896">
        <f>AVERAGE(D17896:D17900)</f>
        <v>34</v>
      </c>
      <c r="L17896">
        <f>AVERAGE(D17896:D17915)</f>
        <v>34</v>
      </c>
      <c r="M17896">
        <f>K17896-L17896</f>
        <v>0</v>
      </c>
      <c r="N17896" t="str">
        <f>IF(K17896&gt;L17896,"HIGH ZONE BIAS",IF(K17896&lt;L17896,"LOW ZONE BIAS","EQUILIBRIUM"))</f>
        <v>EQUILIBRIUM</v>
      </c>
    </row>
    <row r="17897">
      <c r="A17897">
        <v>9043</v>
      </c>
      <c r="B17897" t="str">
        <v>2009-03-18</v>
      </c>
      <c r="C17897" t="str">
        <v>Midday</v>
      </c>
      <c r="D17897">
        <v>2</v>
      </c>
      <c r="E17897" t="str">
        <f>IF(MOD(D17897,2)=0,"EVEN","ODD")</f>
        <v>EVEN</v>
      </c>
      <c r="F17897" t="str">
        <f>IF(D17897&lt;=18,"LOW (1-18)","HIGH (19-36)")</f>
        <v>LOW (1-18)</v>
      </c>
      <c r="G17897">
        <f>INT((D17897-1)/6)+1</f>
        <v>1</v>
      </c>
      <c r="H17897">
        <f>MOD(D17897-1,6)+1</f>
        <v>2</v>
      </c>
      <c r="I17897">
        <f>37-D17897</f>
        <v>35</v>
      </c>
      <c r="J17897">
        <f>ABS(D17897-D17898)</f>
        <v>1</v>
      </c>
      <c r="K17897">
        <f>AVERAGE(D17897:D17901)</f>
        <v>2</v>
      </c>
      <c r="L17897">
        <f>AVERAGE(D17897:D17916)</f>
        <v>2</v>
      </c>
      <c r="M17897">
        <f>K17897-L17897</f>
        <v>0</v>
      </c>
      <c r="N17897" t="str">
        <f>IF(K17897&gt;L17897,"HIGH ZONE BIAS",IF(K17897&lt;L17897,"LOW ZONE BIAS","EQUILIBRIUM"))</f>
        <v>EQUILIBRIUM</v>
      </c>
    </row>
    <row r="17898">
      <c r="A17898">
        <v>9042</v>
      </c>
      <c r="B17898" t="str">
        <v>2009-03-17</v>
      </c>
      <c r="C17898" t="str">
        <v>Evening</v>
      </c>
      <c r="D17898">
        <v>3</v>
      </c>
      <c r="E17898" t="str">
        <f>IF(MOD(D17898,2)=0,"EVEN","ODD")</f>
        <v>ODD</v>
      </c>
      <c r="F17898" t="str">
        <f>IF(D17898&lt;=18,"LOW (1-18)","HIGH (19-36)")</f>
        <v>LOW (1-18)</v>
      </c>
      <c r="G17898">
        <f>INT((D17898-1)/6)+1</f>
        <v>1</v>
      </c>
      <c r="H17898">
        <f>MOD(D17898-1,6)+1</f>
        <v>3</v>
      </c>
      <c r="I17898">
        <f>37-D17898</f>
        <v>34</v>
      </c>
      <c r="J17898">
        <f>ABS(D17898-D17899)</f>
        <v>32</v>
      </c>
      <c r="K17898">
        <f>AVERAGE(D17898:D17902)</f>
        <v>3</v>
      </c>
      <c r="L17898">
        <f>AVERAGE(D17898:D17917)</f>
        <v>3</v>
      </c>
      <c r="M17898">
        <f>K17898-L17898</f>
        <v>0</v>
      </c>
      <c r="N17898" t="str">
        <f>IF(K17898&gt;L17898,"HIGH ZONE BIAS",IF(K17898&lt;L17898,"LOW ZONE BIAS","EQUILIBRIUM"))</f>
        <v>EQUILIBRIUM</v>
      </c>
    </row>
    <row r="17899">
      <c r="A17899">
        <v>9041</v>
      </c>
      <c r="B17899" t="str">
        <v>2009-03-17</v>
      </c>
      <c r="C17899" t="str">
        <v>Midday</v>
      </c>
      <c r="D17899">
        <v>35</v>
      </c>
      <c r="E17899" t="str">
        <f>IF(MOD(D17899,2)=0,"EVEN","ODD")</f>
        <v>ODD</v>
      </c>
      <c r="F17899" t="str">
        <f>IF(D17899&lt;=18,"LOW (1-18)","HIGH (19-36)")</f>
        <v>HIGH (19-36)</v>
      </c>
      <c r="G17899">
        <f>INT((D17899-1)/6)+1</f>
        <v>6</v>
      </c>
      <c r="H17899">
        <f>MOD(D17899-1,6)+1</f>
        <v>5</v>
      </c>
      <c r="I17899">
        <f>37-D17899</f>
        <v>2</v>
      </c>
      <c r="J17899">
        <f>ABS(D17899-D17900)</f>
        <v>34</v>
      </c>
      <c r="K17899">
        <f>AVERAGE(D17899:D17903)</f>
        <v>35</v>
      </c>
      <c r="L17899">
        <f>AVERAGE(D17899:D17918)</f>
        <v>35</v>
      </c>
      <c r="M17899">
        <f>K17899-L17899</f>
        <v>0</v>
      </c>
      <c r="N17899" t="str">
        <f>IF(K17899&gt;L17899,"HIGH ZONE BIAS",IF(K17899&lt;L17899,"LOW ZONE BIAS","EQUILIBRIUM"))</f>
        <v>EQUILIBRIUM</v>
      </c>
    </row>
    <row r="17900">
      <c r="A17900">
        <v>9040</v>
      </c>
      <c r="B17900" t="str">
        <v>2009-03-16</v>
      </c>
      <c r="C17900" t="str">
        <v>Evening</v>
      </c>
      <c r="D17900">
        <v>1</v>
      </c>
      <c r="E17900" t="str">
        <f>IF(MOD(D17900,2)=0,"EVEN","ODD")</f>
        <v>ODD</v>
      </c>
      <c r="F17900" t="str">
        <f>IF(D17900&lt;=18,"LOW (1-18)","HIGH (19-36)")</f>
        <v>LOW (1-18)</v>
      </c>
      <c r="G17900">
        <f>INT((D17900-1)/6)+1</f>
        <v>1</v>
      </c>
      <c r="H17900">
        <f>MOD(D17900-1,6)+1</f>
        <v>1</v>
      </c>
      <c r="I17900">
        <f>37-D17900</f>
        <v>36</v>
      </c>
      <c r="J17900">
        <f>ABS(D17900-D17901)</f>
        <v>32</v>
      </c>
      <c r="K17900">
        <f>AVERAGE(D17900:D17904)</f>
        <v>1</v>
      </c>
      <c r="L17900">
        <f>AVERAGE(D17900:D17919)</f>
        <v>1</v>
      </c>
      <c r="M17900">
        <f>K17900-L17900</f>
        <v>0</v>
      </c>
      <c r="N17900" t="str">
        <f>IF(K17900&gt;L17900,"HIGH ZONE BIAS",IF(K17900&lt;L17900,"LOW ZONE BIAS","EQUILIBRIUM"))</f>
        <v>EQUILIBRIUM</v>
      </c>
    </row>
    <row r="17901">
      <c r="A17901">
        <v>9039</v>
      </c>
      <c r="B17901" t="str">
        <v>2009-03-16</v>
      </c>
      <c r="C17901" t="str">
        <v>Midday</v>
      </c>
      <c r="D17901">
        <v>33</v>
      </c>
      <c r="E17901" t="str">
        <f>IF(MOD(D17901,2)=0,"EVEN","ODD")</f>
        <v>ODD</v>
      </c>
      <c r="F17901" t="str">
        <f>IF(D17901&lt;=18,"LOW (1-18)","HIGH (19-36)")</f>
        <v>HIGH (19-36)</v>
      </c>
      <c r="G17901">
        <f>INT((D17901-1)/6)+1</f>
        <v>6</v>
      </c>
      <c r="H17901">
        <f>MOD(D17901-1,6)+1</f>
        <v>3</v>
      </c>
      <c r="I17901">
        <f>37-D17901</f>
        <v>4</v>
      </c>
      <c r="J17901">
        <f>ABS(D17901-D17902)</f>
        <v>15</v>
      </c>
      <c r="K17901">
        <f>AVERAGE(D17901:D17905)</f>
        <v>33</v>
      </c>
      <c r="L17901">
        <f>AVERAGE(D17901:D17920)</f>
        <v>33</v>
      </c>
      <c r="M17901">
        <f>K17901-L17901</f>
        <v>0</v>
      </c>
      <c r="N17901" t="str">
        <f>IF(K17901&gt;L17901,"HIGH ZONE BIAS",IF(K17901&lt;L17901,"LOW ZONE BIAS","EQUILIBRIUM"))</f>
        <v>EQUILIBRIUM</v>
      </c>
    </row>
    <row r="17902">
      <c r="A17902">
        <v>9038</v>
      </c>
      <c r="B17902" t="str">
        <v>2009-03-14</v>
      </c>
      <c r="C17902" t="str">
        <v>Evening</v>
      </c>
      <c r="D17902">
        <v>18</v>
      </c>
      <c r="E17902" t="str">
        <f>IF(MOD(D17902,2)=0,"EVEN","ODD")</f>
        <v>EVEN</v>
      </c>
      <c r="F17902" t="str">
        <f>IF(D17902&lt;=18,"LOW (1-18)","HIGH (19-36)")</f>
        <v>LOW (1-18)</v>
      </c>
      <c r="G17902">
        <f>INT((D17902-1)/6)+1</f>
        <v>3</v>
      </c>
      <c r="H17902">
        <f>MOD(D17902-1,6)+1</f>
        <v>6</v>
      </c>
      <c r="I17902">
        <f>37-D17902</f>
        <v>19</v>
      </c>
      <c r="J17902">
        <f>ABS(D17902-D17903)</f>
        <v>17</v>
      </c>
      <c r="K17902">
        <f>AVERAGE(D17902:D17906)</f>
        <v>18</v>
      </c>
      <c r="L17902">
        <f>AVERAGE(D17902:D17921)</f>
        <v>18</v>
      </c>
      <c r="M17902">
        <f>K17902-L17902</f>
        <v>0</v>
      </c>
      <c r="N17902" t="str">
        <f>IF(K17902&gt;L17902,"HIGH ZONE BIAS",IF(K17902&lt;L17902,"LOW ZONE BIAS","EQUILIBRIUM"))</f>
        <v>EQUILIBRIUM</v>
      </c>
    </row>
    <row r="17903">
      <c r="A17903">
        <v>9037</v>
      </c>
      <c r="B17903" t="str">
        <v>2009-03-14</v>
      </c>
      <c r="C17903" t="str">
        <v>Midday</v>
      </c>
      <c r="D17903">
        <v>1</v>
      </c>
      <c r="E17903" t="str">
        <f>IF(MOD(D17903,2)=0,"EVEN","ODD")</f>
        <v>ODD</v>
      </c>
      <c r="F17903" t="str">
        <f>IF(D17903&lt;=18,"LOW (1-18)","HIGH (19-36)")</f>
        <v>LOW (1-18)</v>
      </c>
      <c r="G17903">
        <f>INT((D17903-1)/6)+1</f>
        <v>1</v>
      </c>
      <c r="H17903">
        <f>MOD(D17903-1,6)+1</f>
        <v>1</v>
      </c>
      <c r="I17903">
        <f>37-D17903</f>
        <v>36</v>
      </c>
      <c r="J17903">
        <f>ABS(D17903-D17904)</f>
        <v>13</v>
      </c>
      <c r="K17903">
        <f>AVERAGE(D17903:D17907)</f>
        <v>1</v>
      </c>
      <c r="L17903">
        <f>AVERAGE(D17903:D17922)</f>
        <v>1</v>
      </c>
      <c r="M17903">
        <f>K17903-L17903</f>
        <v>0</v>
      </c>
      <c r="N17903" t="str">
        <f>IF(K17903&gt;L17903,"HIGH ZONE BIAS",IF(K17903&lt;L17903,"LOW ZONE BIAS","EQUILIBRIUM"))</f>
        <v>EQUILIBRIUM</v>
      </c>
    </row>
    <row r="17904">
      <c r="A17904">
        <v>9036</v>
      </c>
      <c r="B17904" t="str">
        <v>2009-03-13</v>
      </c>
      <c r="C17904" t="str">
        <v>Evening</v>
      </c>
      <c r="D17904">
        <v>14</v>
      </c>
      <c r="E17904" t="str">
        <f>IF(MOD(D17904,2)=0,"EVEN","ODD")</f>
        <v>EVEN</v>
      </c>
      <c r="F17904" t="str">
        <f>IF(D17904&lt;=18,"LOW (1-18)","HIGH (19-36)")</f>
        <v>LOW (1-18)</v>
      </c>
      <c r="G17904">
        <f>INT((D17904-1)/6)+1</f>
        <v>3</v>
      </c>
      <c r="H17904">
        <f>MOD(D17904-1,6)+1</f>
        <v>2</v>
      </c>
      <c r="I17904">
        <f>37-D17904</f>
        <v>23</v>
      </c>
      <c r="J17904">
        <f>ABS(D17904-D17905)</f>
        <v>5</v>
      </c>
      <c r="K17904">
        <f>AVERAGE(D17904:D17908)</f>
        <v>14</v>
      </c>
      <c r="L17904">
        <f>AVERAGE(D17904:D17923)</f>
        <v>14</v>
      </c>
      <c r="M17904">
        <f>K17904-L17904</f>
        <v>0</v>
      </c>
      <c r="N17904" t="str">
        <f>IF(K17904&gt;L17904,"HIGH ZONE BIAS",IF(K17904&lt;L17904,"LOW ZONE BIAS","EQUILIBRIUM"))</f>
        <v>EQUILIBRIUM</v>
      </c>
    </row>
    <row r="17905">
      <c r="A17905">
        <v>9035</v>
      </c>
      <c r="B17905" t="str">
        <v>2009-03-13</v>
      </c>
      <c r="C17905" t="str">
        <v>Midday</v>
      </c>
      <c r="D17905">
        <v>19</v>
      </c>
      <c r="E17905" t="str">
        <f>IF(MOD(D17905,2)=0,"EVEN","ODD")</f>
        <v>ODD</v>
      </c>
      <c r="F17905" t="str">
        <f>IF(D17905&lt;=18,"LOW (1-18)","HIGH (19-36)")</f>
        <v>HIGH (19-36)</v>
      </c>
      <c r="G17905">
        <f>INT((D17905-1)/6)+1</f>
        <v>4</v>
      </c>
      <c r="H17905">
        <f>MOD(D17905-1,6)+1</f>
        <v>1</v>
      </c>
      <c r="I17905">
        <f>37-D17905</f>
        <v>18</v>
      </c>
      <c r="J17905">
        <f>ABS(D17905-D17906)</f>
        <v>7</v>
      </c>
      <c r="K17905">
        <f>AVERAGE(D17905:D17909)</f>
        <v>19</v>
      </c>
      <c r="L17905">
        <f>AVERAGE(D17905:D17924)</f>
        <v>19</v>
      </c>
      <c r="M17905">
        <f>K17905-L17905</f>
        <v>0</v>
      </c>
      <c r="N17905" t="str">
        <f>IF(K17905&gt;L17905,"HIGH ZONE BIAS",IF(K17905&lt;L17905,"LOW ZONE BIAS","EQUILIBRIUM"))</f>
        <v>EQUILIBRIUM</v>
      </c>
    </row>
    <row r="17906">
      <c r="A17906">
        <v>9034</v>
      </c>
      <c r="B17906" t="str">
        <v>2009-03-12</v>
      </c>
      <c r="C17906" t="str">
        <v>Evening</v>
      </c>
      <c r="D17906">
        <v>12</v>
      </c>
      <c r="E17906" t="str">
        <f>IF(MOD(D17906,2)=0,"EVEN","ODD")</f>
        <v>EVEN</v>
      </c>
      <c r="F17906" t="str">
        <f>IF(D17906&lt;=18,"LOW (1-18)","HIGH (19-36)")</f>
        <v>LOW (1-18)</v>
      </c>
      <c r="G17906">
        <f>INT((D17906-1)/6)+1</f>
        <v>2</v>
      </c>
      <c r="H17906">
        <f>MOD(D17906-1,6)+1</f>
        <v>6</v>
      </c>
      <c r="I17906">
        <f>37-D17906</f>
        <v>25</v>
      </c>
      <c r="J17906">
        <f>ABS(D17906-D17907)</f>
        <v>16</v>
      </c>
      <c r="K17906">
        <f>AVERAGE(D17906:D17910)</f>
        <v>12</v>
      </c>
      <c r="L17906">
        <f>AVERAGE(D17906:D17925)</f>
        <v>12</v>
      </c>
      <c r="M17906">
        <f>K17906-L17906</f>
        <v>0</v>
      </c>
      <c r="N17906" t="str">
        <f>IF(K17906&gt;L17906,"HIGH ZONE BIAS",IF(K17906&lt;L17906,"LOW ZONE BIAS","EQUILIBRIUM"))</f>
        <v>EQUILIBRIUM</v>
      </c>
    </row>
    <row r="17907">
      <c r="A17907">
        <v>9033</v>
      </c>
      <c r="B17907" t="str">
        <v>2009-03-12</v>
      </c>
      <c r="C17907" t="str">
        <v>Midday</v>
      </c>
      <c r="D17907">
        <v>28</v>
      </c>
      <c r="E17907" t="str">
        <f>IF(MOD(D17907,2)=0,"EVEN","ODD")</f>
        <v>EVEN</v>
      </c>
      <c r="F17907" t="str">
        <f>IF(D17907&lt;=18,"LOW (1-18)","HIGH (19-36)")</f>
        <v>HIGH (19-36)</v>
      </c>
      <c r="G17907">
        <f>INT((D17907-1)/6)+1</f>
        <v>5</v>
      </c>
      <c r="H17907">
        <f>MOD(D17907-1,6)+1</f>
        <v>4</v>
      </c>
      <c r="I17907">
        <f>37-D17907</f>
        <v>9</v>
      </c>
      <c r="J17907">
        <f>ABS(D17907-D17908)</f>
        <v>5</v>
      </c>
      <c r="K17907">
        <f>AVERAGE(D17907:D17911)</f>
        <v>28</v>
      </c>
      <c r="L17907">
        <f>AVERAGE(D17907:D17926)</f>
        <v>28</v>
      </c>
      <c r="M17907">
        <f>K17907-L17907</f>
        <v>0</v>
      </c>
      <c r="N17907" t="str">
        <f>IF(K17907&gt;L17907,"HIGH ZONE BIAS",IF(K17907&lt;L17907,"LOW ZONE BIAS","EQUILIBRIUM"))</f>
        <v>EQUILIBRIUM</v>
      </c>
    </row>
    <row r="17908">
      <c r="A17908">
        <v>9032</v>
      </c>
      <c r="B17908" t="str">
        <v>2009-03-11</v>
      </c>
      <c r="C17908" t="str">
        <v>Evening</v>
      </c>
      <c r="D17908">
        <v>23</v>
      </c>
      <c r="E17908" t="str">
        <f>IF(MOD(D17908,2)=0,"EVEN","ODD")</f>
        <v>ODD</v>
      </c>
      <c r="F17908" t="str">
        <f>IF(D17908&lt;=18,"LOW (1-18)","HIGH (19-36)")</f>
        <v>HIGH (19-36)</v>
      </c>
      <c r="G17908">
        <f>INT((D17908-1)/6)+1</f>
        <v>4</v>
      </c>
      <c r="H17908">
        <f>MOD(D17908-1,6)+1</f>
        <v>5</v>
      </c>
      <c r="I17908">
        <f>37-D17908</f>
        <v>14</v>
      </c>
      <c r="J17908">
        <f>ABS(D17908-D17909)</f>
        <v>8</v>
      </c>
      <c r="K17908">
        <f>AVERAGE(D17908:D17912)</f>
        <v>23</v>
      </c>
      <c r="L17908">
        <f>AVERAGE(D17908:D17927)</f>
        <v>23</v>
      </c>
      <c r="M17908">
        <f>K17908-L17908</f>
        <v>0</v>
      </c>
      <c r="N17908" t="str">
        <f>IF(K17908&gt;L17908,"HIGH ZONE BIAS",IF(K17908&lt;L17908,"LOW ZONE BIAS","EQUILIBRIUM"))</f>
        <v>EQUILIBRIUM</v>
      </c>
    </row>
    <row r="17909">
      <c r="A17909">
        <v>9031</v>
      </c>
      <c r="B17909" t="str">
        <v>2009-03-11</v>
      </c>
      <c r="C17909" t="str">
        <v>Midday</v>
      </c>
      <c r="D17909">
        <v>15</v>
      </c>
      <c r="E17909" t="str">
        <f>IF(MOD(D17909,2)=0,"EVEN","ODD")</f>
        <v>ODD</v>
      </c>
      <c r="F17909" t="str">
        <f>IF(D17909&lt;=18,"LOW (1-18)","HIGH (19-36)")</f>
        <v>LOW (1-18)</v>
      </c>
      <c r="G17909">
        <f>INT((D17909-1)/6)+1</f>
        <v>3</v>
      </c>
      <c r="H17909">
        <f>MOD(D17909-1,6)+1</f>
        <v>3</v>
      </c>
      <c r="I17909">
        <f>37-D17909</f>
        <v>22</v>
      </c>
      <c r="J17909">
        <f>ABS(D17909-D17910)</f>
        <v>8</v>
      </c>
      <c r="K17909">
        <f>AVERAGE(D17909:D17913)</f>
        <v>15</v>
      </c>
      <c r="L17909">
        <f>AVERAGE(D17909:D17928)</f>
        <v>15</v>
      </c>
      <c r="M17909">
        <f>K17909-L17909</f>
        <v>0</v>
      </c>
      <c r="N17909" t="str">
        <f>IF(K17909&gt;L17909,"HIGH ZONE BIAS",IF(K17909&lt;L17909,"LOW ZONE BIAS","EQUILIBRIUM"))</f>
        <v>EQUILIBRIUM</v>
      </c>
    </row>
    <row r="17910">
      <c r="A17910">
        <v>9030</v>
      </c>
      <c r="B17910" t="str">
        <v>2009-03-10</v>
      </c>
      <c r="C17910" t="str">
        <v>Evening</v>
      </c>
      <c r="D17910">
        <v>7</v>
      </c>
      <c r="E17910" t="str">
        <f>IF(MOD(D17910,2)=0,"EVEN","ODD")</f>
        <v>ODD</v>
      </c>
      <c r="F17910" t="str">
        <f>IF(D17910&lt;=18,"LOW (1-18)","HIGH (19-36)")</f>
        <v>LOW (1-18)</v>
      </c>
      <c r="G17910">
        <f>INT((D17910-1)/6)+1</f>
        <v>2</v>
      </c>
      <c r="H17910">
        <f>MOD(D17910-1,6)+1</f>
        <v>1</v>
      </c>
      <c r="I17910">
        <f>37-D17910</f>
        <v>30</v>
      </c>
      <c r="J17910">
        <f>ABS(D17910-D17911)</f>
        <v>3</v>
      </c>
      <c r="K17910">
        <f>AVERAGE(D17910:D17914)</f>
        <v>7</v>
      </c>
      <c r="L17910">
        <f>AVERAGE(D17910:D17929)</f>
        <v>7</v>
      </c>
      <c r="M17910">
        <f>K17910-L17910</f>
        <v>0</v>
      </c>
      <c r="N17910" t="str">
        <f>IF(K17910&gt;L17910,"HIGH ZONE BIAS",IF(K17910&lt;L17910,"LOW ZONE BIAS","EQUILIBRIUM"))</f>
        <v>EQUILIBRIUM</v>
      </c>
    </row>
    <row r="17911">
      <c r="A17911">
        <v>9029</v>
      </c>
      <c r="B17911" t="str">
        <v>2009-03-10</v>
      </c>
      <c r="C17911" t="str">
        <v>Midday</v>
      </c>
      <c r="D17911">
        <v>10</v>
      </c>
      <c r="E17911" t="str">
        <f>IF(MOD(D17911,2)=0,"EVEN","ODD")</f>
        <v>EVEN</v>
      </c>
      <c r="F17911" t="str">
        <f>IF(D17911&lt;=18,"LOW (1-18)","HIGH (19-36)")</f>
        <v>LOW (1-18)</v>
      </c>
      <c r="G17911">
        <f>INT((D17911-1)/6)+1</f>
        <v>2</v>
      </c>
      <c r="H17911">
        <f>MOD(D17911-1,6)+1</f>
        <v>4</v>
      </c>
      <c r="I17911">
        <f>37-D17911</f>
        <v>27</v>
      </c>
      <c r="J17911">
        <f>ABS(D17911-D17912)</f>
        <v>17</v>
      </c>
      <c r="K17911">
        <f>AVERAGE(D17911:D17915)</f>
        <v>10</v>
      </c>
      <c r="L17911">
        <f>AVERAGE(D17911:D17930)</f>
        <v>10</v>
      </c>
      <c r="M17911">
        <f>K17911-L17911</f>
        <v>0</v>
      </c>
      <c r="N17911" t="str">
        <f>IF(K17911&gt;L17911,"HIGH ZONE BIAS",IF(K17911&lt;L17911,"LOW ZONE BIAS","EQUILIBRIUM"))</f>
        <v>EQUILIBRIUM</v>
      </c>
    </row>
    <row r="17912">
      <c r="A17912">
        <v>9028</v>
      </c>
      <c r="B17912" t="str">
        <v>2009-03-09</v>
      </c>
      <c r="C17912" t="str">
        <v>Evening</v>
      </c>
      <c r="D17912">
        <v>27</v>
      </c>
      <c r="E17912" t="str">
        <f>IF(MOD(D17912,2)=0,"EVEN","ODD")</f>
        <v>ODD</v>
      </c>
      <c r="F17912" t="str">
        <f>IF(D17912&lt;=18,"LOW (1-18)","HIGH (19-36)")</f>
        <v>HIGH (19-36)</v>
      </c>
      <c r="G17912">
        <f>INT((D17912-1)/6)+1</f>
        <v>5</v>
      </c>
      <c r="H17912">
        <f>MOD(D17912-1,6)+1</f>
        <v>3</v>
      </c>
      <c r="I17912">
        <f>37-D17912</f>
        <v>10</v>
      </c>
      <c r="J17912">
        <f>ABS(D17912-D17913)</f>
        <v>2</v>
      </c>
      <c r="K17912">
        <f>AVERAGE(D17912:D17916)</f>
        <v>27</v>
      </c>
      <c r="L17912">
        <f>AVERAGE(D17912:D17931)</f>
        <v>27</v>
      </c>
      <c r="M17912">
        <f>K17912-L17912</f>
        <v>0</v>
      </c>
      <c r="N17912" t="str">
        <f>IF(K17912&gt;L17912,"HIGH ZONE BIAS",IF(K17912&lt;L17912,"LOW ZONE BIAS","EQUILIBRIUM"))</f>
        <v>EQUILIBRIUM</v>
      </c>
    </row>
    <row r="17913">
      <c r="A17913">
        <v>9027</v>
      </c>
      <c r="B17913" t="str">
        <v>2009-03-09</v>
      </c>
      <c r="C17913" t="str">
        <v>Midday</v>
      </c>
      <c r="D17913">
        <v>29</v>
      </c>
      <c r="E17913" t="str">
        <f>IF(MOD(D17913,2)=0,"EVEN","ODD")</f>
        <v>ODD</v>
      </c>
      <c r="F17913" t="str">
        <f>IF(D17913&lt;=18,"LOW (1-18)","HIGH (19-36)")</f>
        <v>HIGH (19-36)</v>
      </c>
      <c r="G17913">
        <f>INT((D17913-1)/6)+1</f>
        <v>5</v>
      </c>
      <c r="H17913">
        <f>MOD(D17913-1,6)+1</f>
        <v>5</v>
      </c>
      <c r="I17913">
        <f>37-D17913</f>
        <v>8</v>
      </c>
      <c r="J17913">
        <f>ABS(D17913-D17914)</f>
        <v>3</v>
      </c>
      <c r="K17913">
        <f>AVERAGE(D17913:D17917)</f>
        <v>29</v>
      </c>
      <c r="L17913">
        <f>AVERAGE(D17913:D17932)</f>
        <v>29</v>
      </c>
      <c r="M17913">
        <f>K17913-L17913</f>
        <v>0</v>
      </c>
      <c r="N17913" t="str">
        <f>IF(K17913&gt;L17913,"HIGH ZONE BIAS",IF(K17913&lt;L17913,"LOW ZONE BIAS","EQUILIBRIUM"))</f>
        <v>EQUILIBRIUM</v>
      </c>
    </row>
    <row r="17914">
      <c r="A17914">
        <v>9026</v>
      </c>
      <c r="B17914" t="str">
        <v>2009-03-07</v>
      </c>
      <c r="C17914" t="str">
        <v>Evening</v>
      </c>
      <c r="D17914">
        <v>26</v>
      </c>
      <c r="E17914" t="str">
        <f>IF(MOD(D17914,2)=0,"EVEN","ODD")</f>
        <v>EVEN</v>
      </c>
      <c r="F17914" t="str">
        <f>IF(D17914&lt;=18,"LOW (1-18)","HIGH (19-36)")</f>
        <v>HIGH (19-36)</v>
      </c>
      <c r="G17914">
        <f>INT((D17914-1)/6)+1</f>
        <v>5</v>
      </c>
      <c r="H17914">
        <f>MOD(D17914-1,6)+1</f>
        <v>2</v>
      </c>
      <c r="I17914">
        <f>37-D17914</f>
        <v>11</v>
      </c>
      <c r="J17914">
        <f>ABS(D17914-D17915)</f>
        <v>24</v>
      </c>
      <c r="K17914">
        <f>AVERAGE(D17914:D17918)</f>
        <v>26</v>
      </c>
      <c r="L17914">
        <f>AVERAGE(D17914:D17933)</f>
        <v>26</v>
      </c>
      <c r="M17914">
        <f>K17914-L17914</f>
        <v>0</v>
      </c>
      <c r="N17914" t="str">
        <f>IF(K17914&gt;L17914,"HIGH ZONE BIAS",IF(K17914&lt;L17914,"LOW ZONE BIAS","EQUILIBRIUM"))</f>
        <v>EQUILIBRIUM</v>
      </c>
    </row>
    <row r="17915">
      <c r="A17915">
        <v>9025</v>
      </c>
      <c r="B17915" t="str">
        <v>2009-03-07</v>
      </c>
      <c r="C17915" t="str">
        <v>Midday</v>
      </c>
      <c r="D17915">
        <v>2</v>
      </c>
      <c r="E17915" t="str">
        <f>IF(MOD(D17915,2)=0,"EVEN","ODD")</f>
        <v>EVEN</v>
      </c>
      <c r="F17915" t="str">
        <f>IF(D17915&lt;=18,"LOW (1-18)","HIGH (19-36)")</f>
        <v>LOW (1-18)</v>
      </c>
      <c r="G17915">
        <f>INT((D17915-1)/6)+1</f>
        <v>1</v>
      </c>
      <c r="H17915">
        <f>MOD(D17915-1,6)+1</f>
        <v>2</v>
      </c>
      <c r="I17915">
        <f>37-D17915</f>
        <v>35</v>
      </c>
      <c r="J17915">
        <f>ABS(D17915-D17916)</f>
        <v>27</v>
      </c>
      <c r="K17915">
        <f>AVERAGE(D17915:D17919)</f>
        <v>2</v>
      </c>
      <c r="L17915">
        <f>AVERAGE(D17915:D17934)</f>
        <v>2</v>
      </c>
      <c r="M17915">
        <f>K17915-L17915</f>
        <v>0</v>
      </c>
      <c r="N17915" t="str">
        <f>IF(K17915&gt;L17915,"HIGH ZONE BIAS",IF(K17915&lt;L17915,"LOW ZONE BIAS","EQUILIBRIUM"))</f>
        <v>EQUILIBRIUM</v>
      </c>
    </row>
    <row r="17916">
      <c r="A17916">
        <v>9024</v>
      </c>
      <c r="B17916" t="str">
        <v>2009-03-06</v>
      </c>
      <c r="C17916" t="str">
        <v>Evening</v>
      </c>
      <c r="D17916">
        <v>29</v>
      </c>
      <c r="E17916" t="str">
        <f>IF(MOD(D17916,2)=0,"EVEN","ODD")</f>
        <v>ODD</v>
      </c>
      <c r="F17916" t="str">
        <f>IF(D17916&lt;=18,"LOW (1-18)","HIGH (19-36)")</f>
        <v>HIGH (19-36)</v>
      </c>
      <c r="G17916">
        <f>INT((D17916-1)/6)+1</f>
        <v>5</v>
      </c>
      <c r="H17916">
        <f>MOD(D17916-1,6)+1</f>
        <v>5</v>
      </c>
      <c r="I17916">
        <f>37-D17916</f>
        <v>8</v>
      </c>
      <c r="J17916">
        <f>ABS(D17916-D17917)</f>
        <v>24</v>
      </c>
      <c r="K17916">
        <f>AVERAGE(D17916:D17920)</f>
        <v>29</v>
      </c>
      <c r="L17916">
        <f>AVERAGE(D17916:D17935)</f>
        <v>29</v>
      </c>
      <c r="M17916">
        <f>K17916-L17916</f>
        <v>0</v>
      </c>
      <c r="N17916" t="str">
        <f>IF(K17916&gt;L17916,"HIGH ZONE BIAS",IF(K17916&lt;L17916,"LOW ZONE BIAS","EQUILIBRIUM"))</f>
        <v>EQUILIBRIUM</v>
      </c>
    </row>
    <row r="17917">
      <c r="A17917">
        <v>9023</v>
      </c>
      <c r="B17917" t="str">
        <v>2009-03-06</v>
      </c>
      <c r="C17917" t="str">
        <v>Midday</v>
      </c>
      <c r="D17917">
        <v>5</v>
      </c>
      <c r="E17917" t="str">
        <f>IF(MOD(D17917,2)=0,"EVEN","ODD")</f>
        <v>ODD</v>
      </c>
      <c r="F17917" t="str">
        <f>IF(D17917&lt;=18,"LOW (1-18)","HIGH (19-36)")</f>
        <v>LOW (1-18)</v>
      </c>
      <c r="G17917">
        <f>INT((D17917-1)/6)+1</f>
        <v>1</v>
      </c>
      <c r="H17917">
        <f>MOD(D17917-1,6)+1</f>
        <v>5</v>
      </c>
      <c r="I17917">
        <f>37-D17917</f>
        <v>32</v>
      </c>
      <c r="J17917">
        <f>ABS(D17917-D17918)</f>
        <v>16</v>
      </c>
      <c r="K17917">
        <f>AVERAGE(D17917:D17921)</f>
        <v>5</v>
      </c>
      <c r="L17917">
        <f>AVERAGE(D17917:D17936)</f>
        <v>5</v>
      </c>
      <c r="M17917">
        <f>K17917-L17917</f>
        <v>0</v>
      </c>
      <c r="N17917" t="str">
        <f>IF(K17917&gt;L17917,"HIGH ZONE BIAS",IF(K17917&lt;L17917,"LOW ZONE BIAS","EQUILIBRIUM"))</f>
        <v>EQUILIBRIUM</v>
      </c>
    </row>
    <row r="17918">
      <c r="A17918">
        <v>9022</v>
      </c>
      <c r="B17918" t="str">
        <v>2009-03-05</v>
      </c>
      <c r="C17918" t="str">
        <v>Evening</v>
      </c>
      <c r="D17918">
        <v>21</v>
      </c>
      <c r="E17918" t="str">
        <f>IF(MOD(D17918,2)=0,"EVEN","ODD")</f>
        <v>ODD</v>
      </c>
      <c r="F17918" t="str">
        <f>IF(D17918&lt;=18,"LOW (1-18)","HIGH (19-36)")</f>
        <v>HIGH (19-36)</v>
      </c>
      <c r="G17918">
        <f>INT((D17918-1)/6)+1</f>
        <v>4</v>
      </c>
      <c r="H17918">
        <f>MOD(D17918-1,6)+1</f>
        <v>3</v>
      </c>
      <c r="I17918">
        <f>37-D17918</f>
        <v>16</v>
      </c>
      <c r="J17918">
        <f>ABS(D17918-D17919)</f>
        <v>9</v>
      </c>
      <c r="K17918">
        <f>AVERAGE(D17918:D17922)</f>
        <v>21</v>
      </c>
      <c r="L17918">
        <f>AVERAGE(D17918:D17937)</f>
        <v>21</v>
      </c>
      <c r="M17918">
        <f>K17918-L17918</f>
        <v>0</v>
      </c>
      <c r="N17918" t="str">
        <f>IF(K17918&gt;L17918,"HIGH ZONE BIAS",IF(K17918&lt;L17918,"LOW ZONE BIAS","EQUILIBRIUM"))</f>
        <v>EQUILIBRIUM</v>
      </c>
    </row>
    <row r="17919">
      <c r="A17919">
        <v>9021</v>
      </c>
      <c r="B17919" t="str">
        <v>2009-03-05</v>
      </c>
      <c r="C17919" t="str">
        <v>Midday</v>
      </c>
      <c r="D17919">
        <v>30</v>
      </c>
      <c r="E17919" t="str">
        <f>IF(MOD(D17919,2)=0,"EVEN","ODD")</f>
        <v>EVEN</v>
      </c>
      <c r="F17919" t="str">
        <f>IF(D17919&lt;=18,"LOW (1-18)","HIGH (19-36)")</f>
        <v>HIGH (19-36)</v>
      </c>
      <c r="G17919">
        <f>INT((D17919-1)/6)+1</f>
        <v>5</v>
      </c>
      <c r="H17919">
        <f>MOD(D17919-1,6)+1</f>
        <v>6</v>
      </c>
      <c r="I17919">
        <f>37-D17919</f>
        <v>7</v>
      </c>
      <c r="J17919">
        <f>ABS(D17919-D17920)</f>
        <v>1</v>
      </c>
      <c r="K17919">
        <f>AVERAGE(D17919:D17923)</f>
        <v>30</v>
      </c>
      <c r="L17919">
        <f>AVERAGE(D17919:D17938)</f>
        <v>30</v>
      </c>
      <c r="M17919">
        <f>K17919-L17919</f>
        <v>0</v>
      </c>
      <c r="N17919" t="str">
        <f>IF(K17919&gt;L17919,"HIGH ZONE BIAS",IF(K17919&lt;L17919,"LOW ZONE BIAS","EQUILIBRIUM"))</f>
        <v>EQUILIBRIUM</v>
      </c>
    </row>
    <row r="17920">
      <c r="A17920">
        <v>9020</v>
      </c>
      <c r="B17920" t="str">
        <v>2009-03-04</v>
      </c>
      <c r="C17920" t="str">
        <v>Evening</v>
      </c>
      <c r="D17920">
        <v>29</v>
      </c>
      <c r="E17920" t="str">
        <f>IF(MOD(D17920,2)=0,"EVEN","ODD")</f>
        <v>ODD</v>
      </c>
      <c r="F17920" t="str">
        <f>IF(D17920&lt;=18,"LOW (1-18)","HIGH (19-36)")</f>
        <v>HIGH (19-36)</v>
      </c>
      <c r="G17920">
        <f>INT((D17920-1)/6)+1</f>
        <v>5</v>
      </c>
      <c r="H17920">
        <f>MOD(D17920-1,6)+1</f>
        <v>5</v>
      </c>
      <c r="I17920">
        <f>37-D17920</f>
        <v>8</v>
      </c>
      <c r="J17920">
        <f>ABS(D17920-D17921)</f>
        <v>12</v>
      </c>
      <c r="K17920">
        <f>AVERAGE(D17920:D17924)</f>
        <v>29</v>
      </c>
      <c r="L17920">
        <f>AVERAGE(D17920:D17939)</f>
        <v>29</v>
      </c>
      <c r="M17920">
        <f>K17920-L17920</f>
        <v>0</v>
      </c>
      <c r="N17920" t="str">
        <f>IF(K17920&gt;L17920,"HIGH ZONE BIAS",IF(K17920&lt;L17920,"LOW ZONE BIAS","EQUILIBRIUM"))</f>
        <v>EQUILIBRIUM</v>
      </c>
    </row>
    <row r="17921">
      <c r="A17921">
        <v>9019</v>
      </c>
      <c r="B17921" t="str">
        <v>2009-03-04</v>
      </c>
      <c r="C17921" t="str">
        <v>Midday</v>
      </c>
      <c r="D17921">
        <v>17</v>
      </c>
      <c r="E17921" t="str">
        <f>IF(MOD(D17921,2)=0,"EVEN","ODD")</f>
        <v>ODD</v>
      </c>
      <c r="F17921" t="str">
        <f>IF(D17921&lt;=18,"LOW (1-18)","HIGH (19-36)")</f>
        <v>LOW (1-18)</v>
      </c>
      <c r="G17921">
        <f>INT((D17921-1)/6)+1</f>
        <v>3</v>
      </c>
      <c r="H17921">
        <f>MOD(D17921-1,6)+1</f>
        <v>5</v>
      </c>
      <c r="I17921">
        <f>37-D17921</f>
        <v>20</v>
      </c>
      <c r="J17921">
        <f>ABS(D17921-D17922)</f>
        <v>19</v>
      </c>
      <c r="K17921">
        <f>AVERAGE(D17921:D17925)</f>
        <v>17</v>
      </c>
      <c r="L17921">
        <f>AVERAGE(D17921:D17940)</f>
        <v>17</v>
      </c>
      <c r="M17921">
        <f>K17921-L17921</f>
        <v>0</v>
      </c>
      <c r="N17921" t="str">
        <f>IF(K17921&gt;L17921,"HIGH ZONE BIAS",IF(K17921&lt;L17921,"LOW ZONE BIAS","EQUILIBRIUM"))</f>
        <v>EQUILIBRIUM</v>
      </c>
    </row>
    <row r="17922">
      <c r="A17922">
        <v>9018</v>
      </c>
      <c r="B17922" t="str">
        <v>2009-03-03</v>
      </c>
      <c r="C17922" t="str">
        <v>Evening</v>
      </c>
      <c r="D17922">
        <v>36</v>
      </c>
      <c r="E17922" t="str">
        <f>IF(MOD(D17922,2)=0,"EVEN","ODD")</f>
        <v>EVEN</v>
      </c>
      <c r="F17922" t="str">
        <f>IF(D17922&lt;=18,"LOW (1-18)","HIGH (19-36)")</f>
        <v>HIGH (19-36)</v>
      </c>
      <c r="G17922">
        <f>INT((D17922-1)/6)+1</f>
        <v>6</v>
      </c>
      <c r="H17922">
        <f>MOD(D17922-1,6)+1</f>
        <v>6</v>
      </c>
      <c r="I17922">
        <f>37-D17922</f>
        <v>1</v>
      </c>
      <c r="J17922">
        <f>ABS(D17922-D17923)</f>
        <v>30</v>
      </c>
      <c r="K17922">
        <f>AVERAGE(D17922:D17926)</f>
        <v>36</v>
      </c>
      <c r="L17922">
        <f>AVERAGE(D17922:D17941)</f>
        <v>36</v>
      </c>
      <c r="M17922">
        <f>K17922-L17922</f>
        <v>0</v>
      </c>
      <c r="N17922" t="str">
        <f>IF(K17922&gt;L17922,"HIGH ZONE BIAS",IF(K17922&lt;L17922,"LOW ZONE BIAS","EQUILIBRIUM"))</f>
        <v>EQUILIBRIUM</v>
      </c>
    </row>
    <row r="17923">
      <c r="A17923">
        <v>9017</v>
      </c>
      <c r="B17923" t="str">
        <v>2009-03-03</v>
      </c>
      <c r="C17923" t="str">
        <v>Midday</v>
      </c>
      <c r="D17923">
        <v>6</v>
      </c>
      <c r="E17923" t="str">
        <f>IF(MOD(D17923,2)=0,"EVEN","ODD")</f>
        <v>EVEN</v>
      </c>
      <c r="F17923" t="str">
        <f>IF(D17923&lt;=18,"LOW (1-18)","HIGH (19-36)")</f>
        <v>LOW (1-18)</v>
      </c>
      <c r="G17923">
        <f>INT((D17923-1)/6)+1</f>
        <v>1</v>
      </c>
      <c r="H17923">
        <f>MOD(D17923-1,6)+1</f>
        <v>6</v>
      </c>
      <c r="I17923">
        <f>37-D17923</f>
        <v>31</v>
      </c>
      <c r="J17923">
        <f>ABS(D17923-D17924)</f>
        <v>2</v>
      </c>
      <c r="K17923">
        <f>AVERAGE(D17923:D17927)</f>
        <v>6</v>
      </c>
      <c r="L17923">
        <f>AVERAGE(D17923:D17942)</f>
        <v>6</v>
      </c>
      <c r="M17923">
        <f>K17923-L17923</f>
        <v>0</v>
      </c>
      <c r="N17923" t="str">
        <f>IF(K17923&gt;L17923,"HIGH ZONE BIAS",IF(K17923&lt;L17923,"LOW ZONE BIAS","EQUILIBRIUM"))</f>
        <v>EQUILIBRIUM</v>
      </c>
    </row>
    <row r="17924">
      <c r="A17924">
        <v>9016</v>
      </c>
      <c r="B17924" t="str">
        <v>2009-03-02</v>
      </c>
      <c r="C17924" t="str">
        <v>Evening</v>
      </c>
      <c r="D17924">
        <v>4</v>
      </c>
      <c r="E17924" t="str">
        <f>IF(MOD(D17924,2)=0,"EVEN","ODD")</f>
        <v>EVEN</v>
      </c>
      <c r="F17924" t="str">
        <f>IF(D17924&lt;=18,"LOW (1-18)","HIGH (19-36)")</f>
        <v>LOW (1-18)</v>
      </c>
      <c r="G17924">
        <f>INT((D17924-1)/6)+1</f>
        <v>1</v>
      </c>
      <c r="H17924">
        <f>MOD(D17924-1,6)+1</f>
        <v>4</v>
      </c>
      <c r="I17924">
        <f>37-D17924</f>
        <v>33</v>
      </c>
      <c r="J17924">
        <f>ABS(D17924-D17925)</f>
        <v>23</v>
      </c>
      <c r="K17924">
        <f>AVERAGE(D17924:D17928)</f>
        <v>4</v>
      </c>
      <c r="L17924">
        <f>AVERAGE(D17924:D17943)</f>
        <v>4</v>
      </c>
      <c r="M17924">
        <f>K17924-L17924</f>
        <v>0</v>
      </c>
      <c r="N17924" t="str">
        <f>IF(K17924&gt;L17924,"HIGH ZONE BIAS",IF(K17924&lt;L17924,"LOW ZONE BIAS","EQUILIBRIUM"))</f>
        <v>EQUILIBRIUM</v>
      </c>
    </row>
    <row r="17925">
      <c r="A17925">
        <v>9015</v>
      </c>
      <c r="B17925" t="str">
        <v>2009-03-02</v>
      </c>
      <c r="C17925" t="str">
        <v>Midday</v>
      </c>
      <c r="D17925">
        <v>27</v>
      </c>
      <c r="E17925" t="str">
        <f>IF(MOD(D17925,2)=0,"EVEN","ODD")</f>
        <v>ODD</v>
      </c>
      <c r="F17925" t="str">
        <f>IF(D17925&lt;=18,"LOW (1-18)","HIGH (19-36)")</f>
        <v>HIGH (19-36)</v>
      </c>
      <c r="G17925">
        <f>INT((D17925-1)/6)+1</f>
        <v>5</v>
      </c>
      <c r="H17925">
        <f>MOD(D17925-1,6)+1</f>
        <v>3</v>
      </c>
      <c r="I17925">
        <f>37-D17925</f>
        <v>10</v>
      </c>
      <c r="J17925">
        <f>ABS(D17925-D17926)</f>
        <v>3</v>
      </c>
      <c r="K17925">
        <f>AVERAGE(D17925:D17929)</f>
        <v>27</v>
      </c>
      <c r="L17925">
        <f>AVERAGE(D17925:D17944)</f>
        <v>27</v>
      </c>
      <c r="M17925">
        <f>K17925-L17925</f>
        <v>0</v>
      </c>
      <c r="N17925" t="str">
        <f>IF(K17925&gt;L17925,"HIGH ZONE BIAS",IF(K17925&lt;L17925,"LOW ZONE BIAS","EQUILIBRIUM"))</f>
        <v>EQUILIBRIUM</v>
      </c>
    </row>
    <row r="17926">
      <c r="A17926">
        <v>9014</v>
      </c>
      <c r="B17926" t="str">
        <v>2009-02-28</v>
      </c>
      <c r="C17926" t="str">
        <v>Evening</v>
      </c>
      <c r="D17926">
        <v>24</v>
      </c>
      <c r="E17926" t="str">
        <f>IF(MOD(D17926,2)=0,"EVEN","ODD")</f>
        <v>EVEN</v>
      </c>
      <c r="F17926" t="str">
        <f>IF(D17926&lt;=18,"LOW (1-18)","HIGH (19-36)")</f>
        <v>HIGH (19-36)</v>
      </c>
      <c r="G17926">
        <f>INT((D17926-1)/6)+1</f>
        <v>4</v>
      </c>
      <c r="H17926">
        <f>MOD(D17926-1,6)+1</f>
        <v>6</v>
      </c>
      <c r="I17926">
        <f>37-D17926</f>
        <v>13</v>
      </c>
      <c r="J17926">
        <f>ABS(D17926-D17927)</f>
        <v>16</v>
      </c>
      <c r="K17926">
        <f>AVERAGE(D17926:D17930)</f>
        <v>24</v>
      </c>
      <c r="L17926">
        <f>AVERAGE(D17926:D17945)</f>
        <v>24</v>
      </c>
      <c r="M17926">
        <f>K17926-L17926</f>
        <v>0</v>
      </c>
      <c r="N17926" t="str">
        <f>IF(K17926&gt;L17926,"HIGH ZONE BIAS",IF(K17926&lt;L17926,"LOW ZONE BIAS","EQUILIBRIUM"))</f>
        <v>EQUILIBRIUM</v>
      </c>
    </row>
    <row r="17927">
      <c r="A17927">
        <v>9013</v>
      </c>
      <c r="B17927" t="str">
        <v>2009-02-28</v>
      </c>
      <c r="C17927" t="str">
        <v>Midday</v>
      </c>
      <c r="D17927">
        <v>8</v>
      </c>
      <c r="E17927" t="str">
        <f>IF(MOD(D17927,2)=0,"EVEN","ODD")</f>
        <v>EVEN</v>
      </c>
      <c r="F17927" t="str">
        <f>IF(D17927&lt;=18,"LOW (1-18)","HIGH (19-36)")</f>
        <v>LOW (1-18)</v>
      </c>
      <c r="G17927">
        <f>INT((D17927-1)/6)+1</f>
        <v>2</v>
      </c>
      <c r="H17927">
        <f>MOD(D17927-1,6)+1</f>
        <v>2</v>
      </c>
      <c r="I17927">
        <f>37-D17927</f>
        <v>29</v>
      </c>
      <c r="J17927">
        <f>ABS(D17927-D17928)</f>
        <v>0</v>
      </c>
      <c r="K17927">
        <f>AVERAGE(D17927:D17931)</f>
        <v>8</v>
      </c>
      <c r="L17927">
        <f>AVERAGE(D17927:D17946)</f>
        <v>8</v>
      </c>
      <c r="M17927">
        <f>K17927-L17927</f>
        <v>0</v>
      </c>
      <c r="N17927" t="str">
        <f>IF(K17927&gt;L17927,"HIGH ZONE BIAS",IF(K17927&lt;L17927,"LOW ZONE BIAS","EQUILIBRIUM"))</f>
        <v>EQUILIBRIUM</v>
      </c>
    </row>
    <row r="17928">
      <c r="A17928">
        <v>9012</v>
      </c>
      <c r="B17928" t="str">
        <v>2009-02-27</v>
      </c>
      <c r="C17928" t="str">
        <v>Evening</v>
      </c>
      <c r="D17928">
        <v>8</v>
      </c>
      <c r="E17928" t="str">
        <f>IF(MOD(D17928,2)=0,"EVEN","ODD")</f>
        <v>EVEN</v>
      </c>
      <c r="F17928" t="str">
        <f>IF(D17928&lt;=18,"LOW (1-18)","HIGH (19-36)")</f>
        <v>LOW (1-18)</v>
      </c>
      <c r="G17928">
        <f>INT((D17928-1)/6)+1</f>
        <v>2</v>
      </c>
      <c r="H17928">
        <f>MOD(D17928-1,6)+1</f>
        <v>2</v>
      </c>
      <c r="I17928">
        <f>37-D17928</f>
        <v>29</v>
      </c>
      <c r="J17928">
        <f>ABS(D17928-D17929)</f>
        <v>1</v>
      </c>
      <c r="K17928">
        <f>AVERAGE(D17928:D17932)</f>
        <v>8</v>
      </c>
      <c r="L17928">
        <f>AVERAGE(D17928:D17947)</f>
        <v>8</v>
      </c>
      <c r="M17928">
        <f>K17928-L17928</f>
        <v>0</v>
      </c>
      <c r="N17928" t="str">
        <f>IF(K17928&gt;L17928,"HIGH ZONE BIAS",IF(K17928&lt;L17928,"LOW ZONE BIAS","EQUILIBRIUM"))</f>
        <v>EQUILIBRIUM</v>
      </c>
    </row>
    <row r="17929">
      <c r="A17929">
        <v>9011</v>
      </c>
      <c r="B17929" t="str">
        <v>2009-02-27</v>
      </c>
      <c r="C17929" t="str">
        <v>Midday</v>
      </c>
      <c r="D17929">
        <v>9</v>
      </c>
      <c r="E17929" t="str">
        <f>IF(MOD(D17929,2)=0,"EVEN","ODD")</f>
        <v>ODD</v>
      </c>
      <c r="F17929" t="str">
        <f>IF(D17929&lt;=18,"LOW (1-18)","HIGH (19-36)")</f>
        <v>LOW (1-18)</v>
      </c>
      <c r="G17929">
        <f>INT((D17929-1)/6)+1</f>
        <v>2</v>
      </c>
      <c r="H17929">
        <f>MOD(D17929-1,6)+1</f>
        <v>3</v>
      </c>
      <c r="I17929">
        <f>37-D17929</f>
        <v>28</v>
      </c>
      <c r="J17929">
        <f>ABS(D17929-D17930)</f>
        <v>22</v>
      </c>
      <c r="K17929">
        <f>AVERAGE(D17929:D17933)</f>
        <v>9</v>
      </c>
      <c r="L17929">
        <f>AVERAGE(D17929:D17948)</f>
        <v>9</v>
      </c>
      <c r="M17929">
        <f>K17929-L17929</f>
        <v>0</v>
      </c>
      <c r="N17929" t="str">
        <f>IF(K17929&gt;L17929,"HIGH ZONE BIAS",IF(K17929&lt;L17929,"LOW ZONE BIAS","EQUILIBRIUM"))</f>
        <v>EQUILIBRIUM</v>
      </c>
    </row>
    <row r="17930">
      <c r="A17930">
        <v>9010</v>
      </c>
      <c r="B17930" t="str">
        <v>2009-02-26</v>
      </c>
      <c r="C17930" t="str">
        <v>Evening</v>
      </c>
      <c r="D17930">
        <v>31</v>
      </c>
      <c r="E17930" t="str">
        <f>IF(MOD(D17930,2)=0,"EVEN","ODD")</f>
        <v>ODD</v>
      </c>
      <c r="F17930" t="str">
        <f>IF(D17930&lt;=18,"LOW (1-18)","HIGH (19-36)")</f>
        <v>HIGH (19-36)</v>
      </c>
      <c r="G17930">
        <f>INT((D17930-1)/6)+1</f>
        <v>6</v>
      </c>
      <c r="H17930">
        <f>MOD(D17930-1,6)+1</f>
        <v>1</v>
      </c>
      <c r="I17930">
        <f>37-D17930</f>
        <v>6</v>
      </c>
      <c r="J17930">
        <f>ABS(D17930-D17931)</f>
        <v>8</v>
      </c>
      <c r="K17930">
        <f>AVERAGE(D17930:D17934)</f>
        <v>31</v>
      </c>
      <c r="L17930">
        <f>AVERAGE(D17930:D17949)</f>
        <v>31</v>
      </c>
      <c r="M17930">
        <f>K17930-L17930</f>
        <v>0</v>
      </c>
      <c r="N17930" t="str">
        <f>IF(K17930&gt;L17930,"HIGH ZONE BIAS",IF(K17930&lt;L17930,"LOW ZONE BIAS","EQUILIBRIUM"))</f>
        <v>EQUILIBRIUM</v>
      </c>
    </row>
    <row r="17931">
      <c r="A17931">
        <v>9009</v>
      </c>
      <c r="B17931" t="str">
        <v>2009-02-26</v>
      </c>
      <c r="C17931" t="str">
        <v>Midday</v>
      </c>
      <c r="D17931">
        <v>23</v>
      </c>
      <c r="E17931" t="str">
        <f>IF(MOD(D17931,2)=0,"EVEN","ODD")</f>
        <v>ODD</v>
      </c>
      <c r="F17931" t="str">
        <f>IF(D17931&lt;=18,"LOW (1-18)","HIGH (19-36)")</f>
        <v>HIGH (19-36)</v>
      </c>
      <c r="G17931">
        <f>INT((D17931-1)/6)+1</f>
        <v>4</v>
      </c>
      <c r="H17931">
        <f>MOD(D17931-1,6)+1</f>
        <v>5</v>
      </c>
      <c r="I17931">
        <f>37-D17931</f>
        <v>14</v>
      </c>
      <c r="J17931">
        <f>ABS(D17931-D17932)</f>
        <v>3</v>
      </c>
      <c r="K17931">
        <f>AVERAGE(D17931:D17935)</f>
        <v>23</v>
      </c>
      <c r="L17931">
        <f>AVERAGE(D17931:D17950)</f>
        <v>23</v>
      </c>
      <c r="M17931">
        <f>K17931-L17931</f>
        <v>0</v>
      </c>
      <c r="N17931" t="str">
        <f>IF(K17931&gt;L17931,"HIGH ZONE BIAS",IF(K17931&lt;L17931,"LOW ZONE BIAS","EQUILIBRIUM"))</f>
        <v>EQUILIBRIUM</v>
      </c>
    </row>
    <row r="17932">
      <c r="A17932">
        <v>9008</v>
      </c>
      <c r="B17932" t="str">
        <v>2009-02-25</v>
      </c>
      <c r="C17932" t="str">
        <v>Evening</v>
      </c>
      <c r="D17932">
        <v>26</v>
      </c>
      <c r="E17932" t="str">
        <f>IF(MOD(D17932,2)=0,"EVEN","ODD")</f>
        <v>EVEN</v>
      </c>
      <c r="F17932" t="str">
        <f>IF(D17932&lt;=18,"LOW (1-18)","HIGH (19-36)")</f>
        <v>HIGH (19-36)</v>
      </c>
      <c r="G17932">
        <f>INT((D17932-1)/6)+1</f>
        <v>5</v>
      </c>
      <c r="H17932">
        <f>MOD(D17932-1,6)+1</f>
        <v>2</v>
      </c>
      <c r="I17932">
        <f>37-D17932</f>
        <v>11</v>
      </c>
      <c r="J17932">
        <f>ABS(D17932-D17933)</f>
        <v>11</v>
      </c>
      <c r="K17932">
        <f>AVERAGE(D17932:D17936)</f>
        <v>26</v>
      </c>
      <c r="L17932">
        <f>AVERAGE(D17932:D17951)</f>
        <v>26</v>
      </c>
      <c r="M17932">
        <f>K17932-L17932</f>
        <v>0</v>
      </c>
      <c r="N17932" t="str">
        <f>IF(K17932&gt;L17932,"HIGH ZONE BIAS",IF(K17932&lt;L17932,"LOW ZONE BIAS","EQUILIBRIUM"))</f>
        <v>EQUILIBRIUM</v>
      </c>
    </row>
    <row r="17933">
      <c r="A17933">
        <v>9007</v>
      </c>
      <c r="B17933" t="str">
        <v>2009-02-25</v>
      </c>
      <c r="C17933" t="str">
        <v>Midday</v>
      </c>
      <c r="D17933">
        <v>15</v>
      </c>
      <c r="E17933" t="str">
        <f>IF(MOD(D17933,2)=0,"EVEN","ODD")</f>
        <v>ODD</v>
      </c>
      <c r="F17933" t="str">
        <f>IF(D17933&lt;=18,"LOW (1-18)","HIGH (19-36)")</f>
        <v>LOW (1-18)</v>
      </c>
      <c r="G17933">
        <f>INT((D17933-1)/6)+1</f>
        <v>3</v>
      </c>
      <c r="H17933">
        <f>MOD(D17933-1,6)+1</f>
        <v>3</v>
      </c>
      <c r="I17933">
        <f>37-D17933</f>
        <v>22</v>
      </c>
      <c r="J17933">
        <f>ABS(D17933-D17934)</f>
        <v>9</v>
      </c>
      <c r="K17933">
        <f>AVERAGE(D17933:D17937)</f>
        <v>15</v>
      </c>
      <c r="L17933">
        <f>AVERAGE(D17933:D17952)</f>
        <v>15</v>
      </c>
      <c r="M17933">
        <f>K17933-L17933</f>
        <v>0</v>
      </c>
      <c r="N17933" t="str">
        <f>IF(K17933&gt;L17933,"HIGH ZONE BIAS",IF(K17933&lt;L17933,"LOW ZONE BIAS","EQUILIBRIUM"))</f>
        <v>EQUILIBRIUM</v>
      </c>
    </row>
    <row r="17934">
      <c r="A17934">
        <v>9006</v>
      </c>
      <c r="B17934" t="str">
        <v>2009-02-24</v>
      </c>
      <c r="C17934" t="str">
        <v>Evening</v>
      </c>
      <c r="D17934">
        <v>6</v>
      </c>
      <c r="E17934" t="str">
        <f>IF(MOD(D17934,2)=0,"EVEN","ODD")</f>
        <v>EVEN</v>
      </c>
      <c r="F17934" t="str">
        <f>IF(D17934&lt;=18,"LOW (1-18)","HIGH (19-36)")</f>
        <v>LOW (1-18)</v>
      </c>
      <c r="G17934">
        <f>INT((D17934-1)/6)+1</f>
        <v>1</v>
      </c>
      <c r="H17934">
        <f>MOD(D17934-1,6)+1</f>
        <v>6</v>
      </c>
      <c r="I17934">
        <f>37-D17934</f>
        <v>31</v>
      </c>
      <c r="J17934">
        <f>ABS(D17934-D17935)</f>
        <v>28</v>
      </c>
      <c r="K17934">
        <f>AVERAGE(D17934:D17938)</f>
        <v>6</v>
      </c>
      <c r="L17934">
        <f>AVERAGE(D17934:D17953)</f>
        <v>6</v>
      </c>
      <c r="M17934">
        <f>K17934-L17934</f>
        <v>0</v>
      </c>
      <c r="N17934" t="str">
        <f>IF(K17934&gt;L17934,"HIGH ZONE BIAS",IF(K17934&lt;L17934,"LOW ZONE BIAS","EQUILIBRIUM"))</f>
        <v>EQUILIBRIUM</v>
      </c>
    </row>
    <row r="17935">
      <c r="A17935">
        <v>9005</v>
      </c>
      <c r="B17935" t="str">
        <v>2009-02-24</v>
      </c>
      <c r="C17935" t="str">
        <v>Midday</v>
      </c>
      <c r="D17935">
        <v>34</v>
      </c>
      <c r="E17935" t="str">
        <f>IF(MOD(D17935,2)=0,"EVEN","ODD")</f>
        <v>EVEN</v>
      </c>
      <c r="F17935" t="str">
        <f>IF(D17935&lt;=18,"LOW (1-18)","HIGH (19-36)")</f>
        <v>HIGH (19-36)</v>
      </c>
      <c r="G17935">
        <f>INT((D17935-1)/6)+1</f>
        <v>6</v>
      </c>
      <c r="H17935">
        <f>MOD(D17935-1,6)+1</f>
        <v>4</v>
      </c>
      <c r="I17935">
        <f>37-D17935</f>
        <v>3</v>
      </c>
      <c r="J17935">
        <f>ABS(D17935-D17936)</f>
        <v>2</v>
      </c>
      <c r="K17935">
        <f>AVERAGE(D17935:D17939)</f>
        <v>34</v>
      </c>
      <c r="L17935">
        <f>AVERAGE(D17935:D17954)</f>
        <v>34</v>
      </c>
      <c r="M17935">
        <f>K17935-L17935</f>
        <v>0</v>
      </c>
      <c r="N17935" t="str">
        <f>IF(K17935&gt;L17935,"HIGH ZONE BIAS",IF(K17935&lt;L17935,"LOW ZONE BIAS","EQUILIBRIUM"))</f>
        <v>EQUILIBRIUM</v>
      </c>
    </row>
    <row r="17936">
      <c r="A17936">
        <v>9004</v>
      </c>
      <c r="B17936" t="str">
        <v>2009-02-23</v>
      </c>
      <c r="C17936" t="str">
        <v>Evening</v>
      </c>
      <c r="D17936">
        <v>36</v>
      </c>
      <c r="E17936" t="str">
        <f>IF(MOD(D17936,2)=0,"EVEN","ODD")</f>
        <v>EVEN</v>
      </c>
      <c r="F17936" t="str">
        <f>IF(D17936&lt;=18,"LOW (1-18)","HIGH (19-36)")</f>
        <v>HIGH (19-36)</v>
      </c>
      <c r="G17936">
        <f>INT((D17936-1)/6)+1</f>
        <v>6</v>
      </c>
      <c r="H17936">
        <f>MOD(D17936-1,6)+1</f>
        <v>6</v>
      </c>
      <c r="I17936">
        <f>37-D17936</f>
        <v>1</v>
      </c>
      <c r="J17936">
        <f>ABS(D17936-D17937)</f>
        <v>8</v>
      </c>
      <c r="K17936">
        <f>AVERAGE(D17936:D17940)</f>
        <v>36</v>
      </c>
      <c r="L17936">
        <f>AVERAGE(D17936:D17955)</f>
        <v>36</v>
      </c>
      <c r="M17936">
        <f>K17936-L17936</f>
        <v>0</v>
      </c>
      <c r="N17936" t="str">
        <f>IF(K17936&gt;L17936,"HIGH ZONE BIAS",IF(K17936&lt;L17936,"LOW ZONE BIAS","EQUILIBRIUM"))</f>
        <v>EQUILIBRIUM</v>
      </c>
    </row>
    <row r="17937">
      <c r="A17937">
        <v>9003</v>
      </c>
      <c r="B17937" t="str">
        <v>2009-02-23</v>
      </c>
      <c r="C17937" t="str">
        <v>Midday</v>
      </c>
      <c r="D17937">
        <v>28</v>
      </c>
      <c r="E17937" t="str">
        <f>IF(MOD(D17937,2)=0,"EVEN","ODD")</f>
        <v>EVEN</v>
      </c>
      <c r="F17937" t="str">
        <f>IF(D17937&lt;=18,"LOW (1-18)","HIGH (19-36)")</f>
        <v>HIGH (19-36)</v>
      </c>
      <c r="G17937">
        <f>INT((D17937-1)/6)+1</f>
        <v>5</v>
      </c>
      <c r="H17937">
        <f>MOD(D17937-1,6)+1</f>
        <v>4</v>
      </c>
      <c r="I17937">
        <f>37-D17937</f>
        <v>9</v>
      </c>
      <c r="J17937">
        <f>ABS(D17937-D17938)</f>
        <v>2</v>
      </c>
      <c r="K17937">
        <f>AVERAGE(D17937:D17941)</f>
        <v>28</v>
      </c>
      <c r="L17937">
        <f>AVERAGE(D17937:D17956)</f>
        <v>28</v>
      </c>
      <c r="M17937">
        <f>K17937-L17937</f>
        <v>0</v>
      </c>
      <c r="N17937" t="str">
        <f>IF(K17937&gt;L17937,"HIGH ZONE BIAS",IF(K17937&lt;L17937,"LOW ZONE BIAS","EQUILIBRIUM"))</f>
        <v>EQUILIBRIUM</v>
      </c>
    </row>
    <row r="17938">
      <c r="A17938">
        <v>9002</v>
      </c>
      <c r="B17938" t="str">
        <v>2009-02-21</v>
      </c>
      <c r="C17938" t="str">
        <v>Evening</v>
      </c>
      <c r="D17938">
        <v>26</v>
      </c>
      <c r="E17938" t="str">
        <f>IF(MOD(D17938,2)=0,"EVEN","ODD")</f>
        <v>EVEN</v>
      </c>
      <c r="F17938" t="str">
        <f>IF(D17938&lt;=18,"LOW (1-18)","HIGH (19-36)")</f>
        <v>HIGH (19-36)</v>
      </c>
      <c r="G17938">
        <f>INT((D17938-1)/6)+1</f>
        <v>5</v>
      </c>
      <c r="H17938">
        <f>MOD(D17938-1,6)+1</f>
        <v>2</v>
      </c>
      <c r="I17938">
        <f>37-D17938</f>
        <v>11</v>
      </c>
      <c r="J17938">
        <f>ABS(D17938-D17939)</f>
        <v>23</v>
      </c>
      <c r="K17938">
        <f>AVERAGE(D17938:D17942)</f>
        <v>26</v>
      </c>
      <c r="L17938">
        <f>AVERAGE(D17938:D17957)</f>
        <v>26</v>
      </c>
      <c r="M17938">
        <f>K17938-L17938</f>
        <v>0</v>
      </c>
      <c r="N17938" t="str">
        <f>IF(K17938&gt;L17938,"HIGH ZONE BIAS",IF(K17938&lt;L17938,"LOW ZONE BIAS","EQUILIBRIUM"))</f>
        <v>EQUILIBRIUM</v>
      </c>
    </row>
    <row r="17939">
      <c r="A17939">
        <v>9001</v>
      </c>
      <c r="B17939" t="str">
        <v>2009-02-21</v>
      </c>
      <c r="C17939" t="str">
        <v>Midday</v>
      </c>
      <c r="D17939">
        <v>3</v>
      </c>
      <c r="E17939" t="str">
        <f>IF(MOD(D17939,2)=0,"EVEN","ODD")</f>
        <v>ODD</v>
      </c>
      <c r="F17939" t="str">
        <f>IF(D17939&lt;=18,"LOW (1-18)","HIGH (19-36)")</f>
        <v>LOW (1-18)</v>
      </c>
      <c r="G17939">
        <f>INT((D17939-1)/6)+1</f>
        <v>1</v>
      </c>
      <c r="H17939">
        <f>MOD(D17939-1,6)+1</f>
        <v>3</v>
      </c>
      <c r="I17939">
        <f>37-D17939</f>
        <v>34</v>
      </c>
      <c r="J17939">
        <f>ABS(D17939-D17940)</f>
        <v>3</v>
      </c>
      <c r="K17939">
        <f>AVERAGE(D17939:D17943)</f>
        <v>3</v>
      </c>
      <c r="L17939">
        <f>AVERAGE(D17939:D17958)</f>
        <v>3</v>
      </c>
      <c r="M17939">
        <f>K17939-L17939</f>
        <v>0</v>
      </c>
      <c r="N17939" t="str">
        <f>IF(K17939&gt;L17939,"HIGH ZONE BIAS",IF(K17939&lt;L17939,"LOW ZONE BIAS","EQUILIBRIUM"))</f>
        <v>EQUILIBRIUM</v>
      </c>
    </row>
    <row r="17940">
      <c r="A17940">
        <v>9000</v>
      </c>
      <c r="B17940" t="str">
        <v>2009-02-20</v>
      </c>
      <c r="C17940" t="str">
        <v>Evening</v>
      </c>
      <c r="D17940">
        <v>6</v>
      </c>
      <c r="E17940" t="str">
        <f>IF(MOD(D17940,2)=0,"EVEN","ODD")</f>
        <v>EVEN</v>
      </c>
      <c r="F17940" t="str">
        <f>IF(D17940&lt;=18,"LOW (1-18)","HIGH (19-36)")</f>
        <v>LOW (1-18)</v>
      </c>
      <c r="G17940">
        <f>INT((D17940-1)/6)+1</f>
        <v>1</v>
      </c>
      <c r="H17940">
        <f>MOD(D17940-1,6)+1</f>
        <v>6</v>
      </c>
      <c r="I17940">
        <f>37-D17940</f>
        <v>31</v>
      </c>
      <c r="J17940">
        <f>ABS(D17940-D17941)</f>
        <v>5</v>
      </c>
      <c r="K17940">
        <f>AVERAGE(D17940:D17944)</f>
        <v>6</v>
      </c>
      <c r="L17940">
        <f>AVERAGE(D17940:D17959)</f>
        <v>6</v>
      </c>
      <c r="M17940">
        <f>K17940-L17940</f>
        <v>0</v>
      </c>
      <c r="N17940" t="str">
        <f>IF(K17940&gt;L17940,"HIGH ZONE BIAS",IF(K17940&lt;L17940,"LOW ZONE BIAS","EQUILIBRIUM"))</f>
        <v>EQUILIBRIUM</v>
      </c>
    </row>
    <row r="17941">
      <c r="A17941">
        <v>8999</v>
      </c>
      <c r="B17941" t="str">
        <v>2009-02-20</v>
      </c>
      <c r="C17941" t="str">
        <v>Midday</v>
      </c>
      <c r="D17941">
        <v>1</v>
      </c>
      <c r="E17941" t="str">
        <f>IF(MOD(D17941,2)=0,"EVEN","ODD")</f>
        <v>ODD</v>
      </c>
      <c r="F17941" t="str">
        <f>IF(D17941&lt;=18,"LOW (1-18)","HIGH (19-36)")</f>
        <v>LOW (1-18)</v>
      </c>
      <c r="G17941">
        <f>INT((D17941-1)/6)+1</f>
        <v>1</v>
      </c>
      <c r="H17941">
        <f>MOD(D17941-1,6)+1</f>
        <v>1</v>
      </c>
      <c r="I17941">
        <f>37-D17941</f>
        <v>36</v>
      </c>
      <c r="J17941">
        <f>ABS(D17941-D17942)</f>
        <v>24</v>
      </c>
      <c r="K17941">
        <f>AVERAGE(D17941:D17945)</f>
        <v>1</v>
      </c>
      <c r="L17941">
        <f>AVERAGE(D17941:D17960)</f>
        <v>1</v>
      </c>
      <c r="M17941">
        <f>K17941-L17941</f>
        <v>0</v>
      </c>
      <c r="N17941" t="str">
        <f>IF(K17941&gt;L17941,"HIGH ZONE BIAS",IF(K17941&lt;L17941,"LOW ZONE BIAS","EQUILIBRIUM"))</f>
        <v>EQUILIBRIUM</v>
      </c>
    </row>
    <row r="17942">
      <c r="A17942">
        <v>8998</v>
      </c>
      <c r="B17942" t="str">
        <v>2009-02-19</v>
      </c>
      <c r="C17942" t="str">
        <v>Evening</v>
      </c>
      <c r="D17942">
        <v>25</v>
      </c>
      <c r="E17942" t="str">
        <f>IF(MOD(D17942,2)=0,"EVEN","ODD")</f>
        <v>ODD</v>
      </c>
      <c r="F17942" t="str">
        <f>IF(D17942&lt;=18,"LOW (1-18)","HIGH (19-36)")</f>
        <v>HIGH (19-36)</v>
      </c>
      <c r="G17942">
        <f>INT((D17942-1)/6)+1</f>
        <v>5</v>
      </c>
      <c r="H17942">
        <f>MOD(D17942-1,6)+1</f>
        <v>1</v>
      </c>
      <c r="I17942">
        <f>37-D17942</f>
        <v>12</v>
      </c>
      <c r="J17942">
        <f>ABS(D17942-D17943)</f>
        <v>19</v>
      </c>
      <c r="K17942">
        <f>AVERAGE(D17942:D17946)</f>
        <v>25</v>
      </c>
      <c r="L17942">
        <f>AVERAGE(D17942:D17961)</f>
        <v>25</v>
      </c>
      <c r="M17942">
        <f>K17942-L17942</f>
        <v>0</v>
      </c>
      <c r="N17942" t="str">
        <f>IF(K17942&gt;L17942,"HIGH ZONE BIAS",IF(K17942&lt;L17942,"LOW ZONE BIAS","EQUILIBRIUM"))</f>
        <v>EQUILIBRIUM</v>
      </c>
    </row>
    <row r="17943">
      <c r="A17943">
        <v>8997</v>
      </c>
      <c r="B17943" t="str">
        <v>2009-02-19</v>
      </c>
      <c r="C17943" t="str">
        <v>Midday</v>
      </c>
      <c r="D17943">
        <v>6</v>
      </c>
      <c r="E17943" t="str">
        <f>IF(MOD(D17943,2)=0,"EVEN","ODD")</f>
        <v>EVEN</v>
      </c>
      <c r="F17943" t="str">
        <f>IF(D17943&lt;=18,"LOW (1-18)","HIGH (19-36)")</f>
        <v>LOW (1-18)</v>
      </c>
      <c r="G17943">
        <f>INT((D17943-1)/6)+1</f>
        <v>1</v>
      </c>
      <c r="H17943">
        <f>MOD(D17943-1,6)+1</f>
        <v>6</v>
      </c>
      <c r="I17943">
        <f>37-D17943</f>
        <v>31</v>
      </c>
      <c r="J17943">
        <f>ABS(D17943-D17944)</f>
        <v>28</v>
      </c>
      <c r="K17943">
        <f>AVERAGE(D17943:D17947)</f>
        <v>6</v>
      </c>
      <c r="L17943">
        <f>AVERAGE(D17943:D17962)</f>
        <v>6</v>
      </c>
      <c r="M17943">
        <f>K17943-L17943</f>
        <v>0</v>
      </c>
      <c r="N17943" t="str">
        <f>IF(K17943&gt;L17943,"HIGH ZONE BIAS",IF(K17943&lt;L17943,"LOW ZONE BIAS","EQUILIBRIUM"))</f>
        <v>EQUILIBRIUM</v>
      </c>
    </row>
    <row r="17944">
      <c r="A17944">
        <v>8996</v>
      </c>
      <c r="B17944" t="str">
        <v>2009-02-18</v>
      </c>
      <c r="C17944" t="str">
        <v>Evening</v>
      </c>
      <c r="D17944">
        <v>34</v>
      </c>
      <c r="E17944" t="str">
        <f>IF(MOD(D17944,2)=0,"EVEN","ODD")</f>
        <v>EVEN</v>
      </c>
      <c r="F17944" t="str">
        <f>IF(D17944&lt;=18,"LOW (1-18)","HIGH (19-36)")</f>
        <v>HIGH (19-36)</v>
      </c>
      <c r="G17944">
        <f>INT((D17944-1)/6)+1</f>
        <v>6</v>
      </c>
      <c r="H17944">
        <f>MOD(D17944-1,6)+1</f>
        <v>4</v>
      </c>
      <c r="I17944">
        <f>37-D17944</f>
        <v>3</v>
      </c>
      <c r="J17944">
        <f>ABS(D17944-D17945)</f>
        <v>19</v>
      </c>
      <c r="K17944">
        <f>AVERAGE(D17944:D17948)</f>
        <v>34</v>
      </c>
      <c r="L17944">
        <f>AVERAGE(D17944:D17963)</f>
        <v>34</v>
      </c>
      <c r="M17944">
        <f>K17944-L17944</f>
        <v>0</v>
      </c>
      <c r="N17944" t="str">
        <f>IF(K17944&gt;L17944,"HIGH ZONE BIAS",IF(K17944&lt;L17944,"LOW ZONE BIAS","EQUILIBRIUM"))</f>
        <v>EQUILIBRIUM</v>
      </c>
    </row>
    <row r="17945">
      <c r="A17945">
        <v>8995</v>
      </c>
      <c r="B17945" t="str">
        <v>2009-02-18</v>
      </c>
      <c r="C17945" t="str">
        <v>Midday</v>
      </c>
      <c r="D17945">
        <v>15</v>
      </c>
      <c r="E17945" t="str">
        <f>IF(MOD(D17945,2)=0,"EVEN","ODD")</f>
        <v>ODD</v>
      </c>
      <c r="F17945" t="str">
        <f>IF(D17945&lt;=18,"LOW (1-18)","HIGH (19-36)")</f>
        <v>LOW (1-18)</v>
      </c>
      <c r="G17945">
        <f>INT((D17945-1)/6)+1</f>
        <v>3</v>
      </c>
      <c r="H17945">
        <f>MOD(D17945-1,6)+1</f>
        <v>3</v>
      </c>
      <c r="I17945">
        <f>37-D17945</f>
        <v>22</v>
      </c>
      <c r="J17945">
        <f>ABS(D17945-D17946)</f>
        <v>6</v>
      </c>
      <c r="K17945">
        <f>AVERAGE(D17945:D17949)</f>
        <v>15</v>
      </c>
      <c r="L17945">
        <f>AVERAGE(D17945:D17964)</f>
        <v>15</v>
      </c>
      <c r="M17945">
        <f>K17945-L17945</f>
        <v>0</v>
      </c>
      <c r="N17945" t="str">
        <f>IF(K17945&gt;L17945,"HIGH ZONE BIAS",IF(K17945&lt;L17945,"LOW ZONE BIAS","EQUILIBRIUM"))</f>
        <v>EQUILIBRIUM</v>
      </c>
    </row>
    <row r="17946">
      <c r="A17946">
        <v>8994</v>
      </c>
      <c r="B17946" t="str">
        <v>2009-02-17</v>
      </c>
      <c r="C17946" t="str">
        <v>Evening</v>
      </c>
      <c r="D17946">
        <v>21</v>
      </c>
      <c r="E17946" t="str">
        <f>IF(MOD(D17946,2)=0,"EVEN","ODD")</f>
        <v>ODD</v>
      </c>
      <c r="F17946" t="str">
        <f>IF(D17946&lt;=18,"LOW (1-18)","HIGH (19-36)")</f>
        <v>HIGH (19-36)</v>
      </c>
      <c r="G17946">
        <f>INT((D17946-1)/6)+1</f>
        <v>4</v>
      </c>
      <c r="H17946">
        <f>MOD(D17946-1,6)+1</f>
        <v>3</v>
      </c>
      <c r="I17946">
        <f>37-D17946</f>
        <v>16</v>
      </c>
      <c r="J17946">
        <f>ABS(D17946-D17947)</f>
        <v>2</v>
      </c>
      <c r="K17946">
        <f>AVERAGE(D17946:D17950)</f>
        <v>21</v>
      </c>
      <c r="L17946">
        <f>AVERAGE(D17946:D17965)</f>
        <v>21</v>
      </c>
      <c r="M17946">
        <f>K17946-L17946</f>
        <v>0</v>
      </c>
      <c r="N17946" t="str">
        <f>IF(K17946&gt;L17946,"HIGH ZONE BIAS",IF(K17946&lt;L17946,"LOW ZONE BIAS","EQUILIBRIUM"))</f>
        <v>EQUILIBRIUM</v>
      </c>
    </row>
    <row r="17947">
      <c r="A17947">
        <v>8993</v>
      </c>
      <c r="B17947" t="str">
        <v>2009-02-17</v>
      </c>
      <c r="C17947" t="str">
        <v>Midday</v>
      </c>
      <c r="D17947">
        <v>19</v>
      </c>
      <c r="E17947" t="str">
        <f>IF(MOD(D17947,2)=0,"EVEN","ODD")</f>
        <v>ODD</v>
      </c>
      <c r="F17947" t="str">
        <f>IF(D17947&lt;=18,"LOW (1-18)","HIGH (19-36)")</f>
        <v>HIGH (19-36)</v>
      </c>
      <c r="G17947">
        <f>INT((D17947-1)/6)+1</f>
        <v>4</v>
      </c>
      <c r="H17947">
        <f>MOD(D17947-1,6)+1</f>
        <v>1</v>
      </c>
      <c r="I17947">
        <f>37-D17947</f>
        <v>18</v>
      </c>
      <c r="J17947">
        <f>ABS(D17947-D17948)</f>
        <v>17</v>
      </c>
      <c r="K17947">
        <f>AVERAGE(D17947:D17951)</f>
        <v>19</v>
      </c>
      <c r="L17947">
        <f>AVERAGE(D17947:D17966)</f>
        <v>19</v>
      </c>
      <c r="M17947">
        <f>K17947-L17947</f>
        <v>0</v>
      </c>
      <c r="N17947" t="str">
        <f>IF(K17947&gt;L17947,"HIGH ZONE BIAS",IF(K17947&lt;L17947,"LOW ZONE BIAS","EQUILIBRIUM"))</f>
        <v>EQUILIBRIUM</v>
      </c>
    </row>
    <row r="17948">
      <c r="A17948">
        <v>8992</v>
      </c>
      <c r="B17948" t="str">
        <v>2009-02-16</v>
      </c>
      <c r="C17948" t="str">
        <v>Evening</v>
      </c>
      <c r="D17948">
        <v>36</v>
      </c>
      <c r="E17948" t="str">
        <f>IF(MOD(D17948,2)=0,"EVEN","ODD")</f>
        <v>EVEN</v>
      </c>
      <c r="F17948" t="str">
        <f>IF(D17948&lt;=18,"LOW (1-18)","HIGH (19-36)")</f>
        <v>HIGH (19-36)</v>
      </c>
      <c r="G17948">
        <f>INT((D17948-1)/6)+1</f>
        <v>6</v>
      </c>
      <c r="H17948">
        <f>MOD(D17948-1,6)+1</f>
        <v>6</v>
      </c>
      <c r="I17948">
        <f>37-D17948</f>
        <v>1</v>
      </c>
      <c r="J17948">
        <f>ABS(D17948-D17949)</f>
        <v>29</v>
      </c>
      <c r="K17948">
        <f>AVERAGE(D17948:D17952)</f>
        <v>36</v>
      </c>
      <c r="L17948">
        <f>AVERAGE(D17948:D17967)</f>
        <v>36</v>
      </c>
      <c r="M17948">
        <f>K17948-L17948</f>
        <v>0</v>
      </c>
      <c r="N17948" t="str">
        <f>IF(K17948&gt;L17948,"HIGH ZONE BIAS",IF(K17948&lt;L17948,"LOW ZONE BIAS","EQUILIBRIUM"))</f>
        <v>EQUILIBRIUM</v>
      </c>
    </row>
    <row r="17949">
      <c r="A17949">
        <v>8991</v>
      </c>
      <c r="B17949" t="str">
        <v>2009-02-16</v>
      </c>
      <c r="C17949" t="str">
        <v>Midday</v>
      </c>
      <c r="D17949">
        <v>7</v>
      </c>
      <c r="E17949" t="str">
        <f>IF(MOD(D17949,2)=0,"EVEN","ODD")</f>
        <v>ODD</v>
      </c>
      <c r="F17949" t="str">
        <f>IF(D17949&lt;=18,"LOW (1-18)","HIGH (19-36)")</f>
        <v>LOW (1-18)</v>
      </c>
      <c r="G17949">
        <f>INT((D17949-1)/6)+1</f>
        <v>2</v>
      </c>
      <c r="H17949">
        <f>MOD(D17949-1,6)+1</f>
        <v>1</v>
      </c>
      <c r="I17949">
        <f>37-D17949</f>
        <v>30</v>
      </c>
      <c r="J17949">
        <f>ABS(D17949-D17950)</f>
        <v>13</v>
      </c>
      <c r="K17949">
        <f>AVERAGE(D17949:D17953)</f>
        <v>7</v>
      </c>
      <c r="L17949">
        <f>AVERAGE(D17949:D17968)</f>
        <v>7</v>
      </c>
      <c r="M17949">
        <f>K17949-L17949</f>
        <v>0</v>
      </c>
      <c r="N17949" t="str">
        <f>IF(K17949&gt;L17949,"HIGH ZONE BIAS",IF(K17949&lt;L17949,"LOW ZONE BIAS","EQUILIBRIUM"))</f>
        <v>EQUILIBRIUM</v>
      </c>
    </row>
    <row r="17950">
      <c r="A17950">
        <v>8990</v>
      </c>
      <c r="B17950" t="str">
        <v>2009-02-14</v>
      </c>
      <c r="C17950" t="str">
        <v>Evening</v>
      </c>
      <c r="D17950">
        <v>20</v>
      </c>
      <c r="E17950" t="str">
        <f>IF(MOD(D17950,2)=0,"EVEN","ODD")</f>
        <v>EVEN</v>
      </c>
      <c r="F17950" t="str">
        <f>IF(D17950&lt;=18,"LOW (1-18)","HIGH (19-36)")</f>
        <v>HIGH (19-36)</v>
      </c>
      <c r="G17950">
        <f>INT((D17950-1)/6)+1</f>
        <v>4</v>
      </c>
      <c r="H17950">
        <f>MOD(D17950-1,6)+1</f>
        <v>2</v>
      </c>
      <c r="I17950">
        <f>37-D17950</f>
        <v>17</v>
      </c>
      <c r="J17950">
        <f>ABS(D17950-D17951)</f>
        <v>13</v>
      </c>
      <c r="K17950">
        <f>AVERAGE(D17950:D17954)</f>
        <v>20</v>
      </c>
      <c r="L17950">
        <f>AVERAGE(D17950:D17969)</f>
        <v>20</v>
      </c>
      <c r="M17950">
        <f>K17950-L17950</f>
        <v>0</v>
      </c>
      <c r="N17950" t="str">
        <f>IF(K17950&gt;L17950,"HIGH ZONE BIAS",IF(K17950&lt;L17950,"LOW ZONE BIAS","EQUILIBRIUM"))</f>
        <v>EQUILIBRIUM</v>
      </c>
    </row>
    <row r="17951">
      <c r="A17951">
        <v>8989</v>
      </c>
      <c r="B17951" t="str">
        <v>2009-02-14</v>
      </c>
      <c r="C17951" t="str">
        <v>Midday</v>
      </c>
      <c r="D17951">
        <v>7</v>
      </c>
      <c r="E17951" t="str">
        <f>IF(MOD(D17951,2)=0,"EVEN","ODD")</f>
        <v>ODD</v>
      </c>
      <c r="F17951" t="str">
        <f>IF(D17951&lt;=18,"LOW (1-18)","HIGH (19-36)")</f>
        <v>LOW (1-18)</v>
      </c>
      <c r="G17951">
        <f>INT((D17951-1)/6)+1</f>
        <v>2</v>
      </c>
      <c r="H17951">
        <f>MOD(D17951-1,6)+1</f>
        <v>1</v>
      </c>
      <c r="I17951">
        <f>37-D17951</f>
        <v>30</v>
      </c>
      <c r="J17951">
        <f>ABS(D17951-D17952)</f>
        <v>3</v>
      </c>
      <c r="K17951">
        <f>AVERAGE(D17951:D17955)</f>
        <v>7</v>
      </c>
      <c r="L17951">
        <f>AVERAGE(D17951:D17970)</f>
        <v>7</v>
      </c>
      <c r="M17951">
        <f>K17951-L17951</f>
        <v>0</v>
      </c>
      <c r="N17951" t="str">
        <f>IF(K17951&gt;L17951,"HIGH ZONE BIAS",IF(K17951&lt;L17951,"LOW ZONE BIAS","EQUILIBRIUM"))</f>
        <v>EQUILIBRIUM</v>
      </c>
    </row>
    <row r="17952">
      <c r="A17952">
        <v>8988</v>
      </c>
      <c r="B17952" t="str">
        <v>2009-02-13</v>
      </c>
      <c r="C17952" t="str">
        <v>Evening</v>
      </c>
      <c r="D17952">
        <v>4</v>
      </c>
      <c r="E17952" t="str">
        <f>IF(MOD(D17952,2)=0,"EVEN","ODD")</f>
        <v>EVEN</v>
      </c>
      <c r="F17952" t="str">
        <f>IF(D17952&lt;=18,"LOW (1-18)","HIGH (19-36)")</f>
        <v>LOW (1-18)</v>
      </c>
      <c r="G17952">
        <f>INT((D17952-1)/6)+1</f>
        <v>1</v>
      </c>
      <c r="H17952">
        <f>MOD(D17952-1,6)+1</f>
        <v>4</v>
      </c>
      <c r="I17952">
        <f>37-D17952</f>
        <v>33</v>
      </c>
      <c r="J17952">
        <f>ABS(D17952-D17953)</f>
        <v>2</v>
      </c>
      <c r="K17952">
        <f>AVERAGE(D17952:D17956)</f>
        <v>4</v>
      </c>
      <c r="L17952">
        <f>AVERAGE(D17952:D17971)</f>
        <v>4</v>
      </c>
      <c r="M17952">
        <f>K17952-L17952</f>
        <v>0</v>
      </c>
      <c r="N17952" t="str">
        <f>IF(K17952&gt;L17952,"HIGH ZONE BIAS",IF(K17952&lt;L17952,"LOW ZONE BIAS","EQUILIBRIUM"))</f>
        <v>EQUILIBRIUM</v>
      </c>
    </row>
    <row r="17953">
      <c r="A17953">
        <v>8987</v>
      </c>
      <c r="B17953" t="str">
        <v>2009-02-13</v>
      </c>
      <c r="C17953" t="str">
        <v>Midday</v>
      </c>
      <c r="D17953">
        <v>6</v>
      </c>
      <c r="E17953" t="str">
        <f>IF(MOD(D17953,2)=0,"EVEN","ODD")</f>
        <v>EVEN</v>
      </c>
      <c r="F17953" t="str">
        <f>IF(D17953&lt;=18,"LOW (1-18)","HIGH (19-36)")</f>
        <v>LOW (1-18)</v>
      </c>
      <c r="G17953">
        <f>INT((D17953-1)/6)+1</f>
        <v>1</v>
      </c>
      <c r="H17953">
        <f>MOD(D17953-1,6)+1</f>
        <v>6</v>
      </c>
      <c r="I17953">
        <f>37-D17953</f>
        <v>31</v>
      </c>
      <c r="J17953">
        <f>ABS(D17953-D17954)</f>
        <v>20</v>
      </c>
      <c r="K17953">
        <f>AVERAGE(D17953:D17957)</f>
        <v>6</v>
      </c>
      <c r="L17953">
        <f>AVERAGE(D17953:D17972)</f>
        <v>6</v>
      </c>
      <c r="M17953">
        <f>K17953-L17953</f>
        <v>0</v>
      </c>
      <c r="N17953" t="str">
        <f>IF(K17953&gt;L17953,"HIGH ZONE BIAS",IF(K17953&lt;L17953,"LOW ZONE BIAS","EQUILIBRIUM"))</f>
        <v>EQUILIBRIUM</v>
      </c>
    </row>
    <row r="17954">
      <c r="A17954">
        <v>8986</v>
      </c>
      <c r="B17954" t="str">
        <v>2009-02-12</v>
      </c>
      <c r="C17954" t="str">
        <v>Evening</v>
      </c>
      <c r="D17954">
        <v>26</v>
      </c>
      <c r="E17954" t="str">
        <f>IF(MOD(D17954,2)=0,"EVEN","ODD")</f>
        <v>EVEN</v>
      </c>
      <c r="F17954" t="str">
        <f>IF(D17954&lt;=18,"LOW (1-18)","HIGH (19-36)")</f>
        <v>HIGH (19-36)</v>
      </c>
      <c r="G17954">
        <f>INT((D17954-1)/6)+1</f>
        <v>5</v>
      </c>
      <c r="H17954">
        <f>MOD(D17954-1,6)+1</f>
        <v>2</v>
      </c>
      <c r="I17954">
        <f>37-D17954</f>
        <v>11</v>
      </c>
      <c r="J17954">
        <f>ABS(D17954-D17955)</f>
        <v>1</v>
      </c>
      <c r="K17954">
        <f>AVERAGE(D17954:D17958)</f>
        <v>26</v>
      </c>
      <c r="L17954">
        <f>AVERAGE(D17954:D17973)</f>
        <v>26</v>
      </c>
      <c r="M17954">
        <f>K17954-L17954</f>
        <v>0</v>
      </c>
      <c r="N17954" t="str">
        <f>IF(K17954&gt;L17954,"HIGH ZONE BIAS",IF(K17954&lt;L17954,"LOW ZONE BIAS","EQUILIBRIUM"))</f>
        <v>EQUILIBRIUM</v>
      </c>
    </row>
    <row r="17955">
      <c r="A17955">
        <v>8985</v>
      </c>
      <c r="B17955" t="str">
        <v>2009-02-12</v>
      </c>
      <c r="C17955" t="str">
        <v>Midday</v>
      </c>
      <c r="D17955">
        <v>27</v>
      </c>
      <c r="E17955" t="str">
        <f>IF(MOD(D17955,2)=0,"EVEN","ODD")</f>
        <v>ODD</v>
      </c>
      <c r="F17955" t="str">
        <f>IF(D17955&lt;=18,"LOW (1-18)","HIGH (19-36)")</f>
        <v>HIGH (19-36)</v>
      </c>
      <c r="G17955">
        <f>INT((D17955-1)/6)+1</f>
        <v>5</v>
      </c>
      <c r="H17955">
        <f>MOD(D17955-1,6)+1</f>
        <v>3</v>
      </c>
      <c r="I17955">
        <f>37-D17955</f>
        <v>10</v>
      </c>
      <c r="J17955">
        <f>ABS(D17955-D17956)</f>
        <v>21</v>
      </c>
      <c r="K17955">
        <f>AVERAGE(D17955:D17959)</f>
        <v>27</v>
      </c>
      <c r="L17955">
        <f>AVERAGE(D17955:D17974)</f>
        <v>27</v>
      </c>
      <c r="M17955">
        <f>K17955-L17955</f>
        <v>0</v>
      </c>
      <c r="N17955" t="str">
        <f>IF(K17955&gt;L17955,"HIGH ZONE BIAS",IF(K17955&lt;L17955,"LOW ZONE BIAS","EQUILIBRIUM"))</f>
        <v>EQUILIBRIUM</v>
      </c>
    </row>
    <row r="17956">
      <c r="A17956">
        <v>8984</v>
      </c>
      <c r="B17956" t="str">
        <v>2009-02-11</v>
      </c>
      <c r="C17956" t="str">
        <v>Evening</v>
      </c>
      <c r="D17956">
        <v>6</v>
      </c>
      <c r="E17956" t="str">
        <f>IF(MOD(D17956,2)=0,"EVEN","ODD")</f>
        <v>EVEN</v>
      </c>
      <c r="F17956" t="str">
        <f>IF(D17956&lt;=18,"LOW (1-18)","HIGH (19-36)")</f>
        <v>LOW (1-18)</v>
      </c>
      <c r="G17956">
        <f>INT((D17956-1)/6)+1</f>
        <v>1</v>
      </c>
      <c r="H17956">
        <f>MOD(D17956-1,6)+1</f>
        <v>6</v>
      </c>
      <c r="I17956">
        <f>37-D17956</f>
        <v>31</v>
      </c>
      <c r="J17956">
        <f>ABS(D17956-D17957)</f>
        <v>4</v>
      </c>
      <c r="K17956">
        <f>AVERAGE(D17956:D17960)</f>
        <v>6</v>
      </c>
      <c r="L17956">
        <f>AVERAGE(D17956:D17975)</f>
        <v>6</v>
      </c>
      <c r="M17956">
        <f>K17956-L17956</f>
        <v>0</v>
      </c>
      <c r="N17956" t="str">
        <f>IF(K17956&gt;L17956,"HIGH ZONE BIAS",IF(K17956&lt;L17956,"LOW ZONE BIAS","EQUILIBRIUM"))</f>
        <v>EQUILIBRIUM</v>
      </c>
    </row>
    <row r="17957">
      <c r="A17957">
        <v>8983</v>
      </c>
      <c r="B17957" t="str">
        <v>2009-02-11</v>
      </c>
      <c r="C17957" t="str">
        <v>Midday</v>
      </c>
      <c r="D17957">
        <v>2</v>
      </c>
      <c r="E17957" t="str">
        <f>IF(MOD(D17957,2)=0,"EVEN","ODD")</f>
        <v>EVEN</v>
      </c>
      <c r="F17957" t="str">
        <f>IF(D17957&lt;=18,"LOW (1-18)","HIGH (19-36)")</f>
        <v>LOW (1-18)</v>
      </c>
      <c r="G17957">
        <f>INT((D17957-1)/6)+1</f>
        <v>1</v>
      </c>
      <c r="H17957">
        <f>MOD(D17957-1,6)+1</f>
        <v>2</v>
      </c>
      <c r="I17957">
        <f>37-D17957</f>
        <v>35</v>
      </c>
      <c r="J17957">
        <f>ABS(D17957-D17958)</f>
        <v>11</v>
      </c>
      <c r="K17957">
        <f>AVERAGE(D17957:D17961)</f>
        <v>2</v>
      </c>
      <c r="L17957">
        <f>AVERAGE(D17957:D17976)</f>
        <v>2</v>
      </c>
      <c r="M17957">
        <f>K17957-L17957</f>
        <v>0</v>
      </c>
      <c r="N17957" t="str">
        <f>IF(K17957&gt;L17957,"HIGH ZONE BIAS",IF(K17957&lt;L17957,"LOW ZONE BIAS","EQUILIBRIUM"))</f>
        <v>EQUILIBRIUM</v>
      </c>
    </row>
    <row r="17958">
      <c r="A17958">
        <v>8982</v>
      </c>
      <c r="B17958" t="str">
        <v>2009-02-10</v>
      </c>
      <c r="C17958" t="str">
        <v>Evening</v>
      </c>
      <c r="D17958">
        <v>13</v>
      </c>
      <c r="E17958" t="str">
        <f>IF(MOD(D17958,2)=0,"EVEN","ODD")</f>
        <v>ODD</v>
      </c>
      <c r="F17958" t="str">
        <f>IF(D17958&lt;=18,"LOW (1-18)","HIGH (19-36)")</f>
        <v>LOW (1-18)</v>
      </c>
      <c r="G17958">
        <f>INT((D17958-1)/6)+1</f>
        <v>3</v>
      </c>
      <c r="H17958">
        <f>MOD(D17958-1,6)+1</f>
        <v>1</v>
      </c>
      <c r="I17958">
        <f>37-D17958</f>
        <v>24</v>
      </c>
      <c r="J17958">
        <f>ABS(D17958-D17959)</f>
        <v>12</v>
      </c>
      <c r="K17958">
        <f>AVERAGE(D17958:D17962)</f>
        <v>13</v>
      </c>
      <c r="L17958">
        <f>AVERAGE(D17958:D17977)</f>
        <v>13</v>
      </c>
      <c r="M17958">
        <f>K17958-L17958</f>
        <v>0</v>
      </c>
      <c r="N17958" t="str">
        <f>IF(K17958&gt;L17958,"HIGH ZONE BIAS",IF(K17958&lt;L17958,"LOW ZONE BIAS","EQUILIBRIUM"))</f>
        <v>EQUILIBRIUM</v>
      </c>
    </row>
    <row r="17959">
      <c r="A17959">
        <v>8981</v>
      </c>
      <c r="B17959" t="str">
        <v>2009-02-10</v>
      </c>
      <c r="C17959" t="str">
        <v>Midday</v>
      </c>
      <c r="D17959">
        <v>25</v>
      </c>
      <c r="E17959" t="str">
        <f>IF(MOD(D17959,2)=0,"EVEN","ODD")</f>
        <v>ODD</v>
      </c>
      <c r="F17959" t="str">
        <f>IF(D17959&lt;=18,"LOW (1-18)","HIGH (19-36)")</f>
        <v>HIGH (19-36)</v>
      </c>
      <c r="G17959">
        <f>INT((D17959-1)/6)+1</f>
        <v>5</v>
      </c>
      <c r="H17959">
        <f>MOD(D17959-1,6)+1</f>
        <v>1</v>
      </c>
      <c r="I17959">
        <f>37-D17959</f>
        <v>12</v>
      </c>
      <c r="J17959">
        <f>ABS(D17959-D17960)</f>
        <v>6</v>
      </c>
      <c r="K17959">
        <f>AVERAGE(D17959:D17963)</f>
        <v>25</v>
      </c>
      <c r="L17959">
        <f>AVERAGE(D17959:D17978)</f>
        <v>25</v>
      </c>
      <c r="M17959">
        <f>K17959-L17959</f>
        <v>0</v>
      </c>
      <c r="N17959" t="str">
        <f>IF(K17959&gt;L17959,"HIGH ZONE BIAS",IF(K17959&lt;L17959,"LOW ZONE BIAS","EQUILIBRIUM"))</f>
        <v>EQUILIBRIUM</v>
      </c>
    </row>
    <row r="17960">
      <c r="A17960">
        <v>8980</v>
      </c>
      <c r="B17960" t="str">
        <v>2009-02-09</v>
      </c>
      <c r="C17960" t="str">
        <v>Evening</v>
      </c>
      <c r="D17960">
        <v>19</v>
      </c>
      <c r="E17960" t="str">
        <f>IF(MOD(D17960,2)=0,"EVEN","ODD")</f>
        <v>ODD</v>
      </c>
      <c r="F17960" t="str">
        <f>IF(D17960&lt;=18,"LOW (1-18)","HIGH (19-36)")</f>
        <v>HIGH (19-36)</v>
      </c>
      <c r="G17960">
        <f>INT((D17960-1)/6)+1</f>
        <v>4</v>
      </c>
      <c r="H17960">
        <f>MOD(D17960-1,6)+1</f>
        <v>1</v>
      </c>
      <c r="I17960">
        <f>37-D17960</f>
        <v>18</v>
      </c>
      <c r="J17960">
        <f>ABS(D17960-D17961)</f>
        <v>18</v>
      </c>
      <c r="K17960">
        <f>AVERAGE(D17960:D17964)</f>
        <v>19</v>
      </c>
      <c r="L17960">
        <f>AVERAGE(D17960:D17979)</f>
        <v>19</v>
      </c>
      <c r="M17960">
        <f>K17960-L17960</f>
        <v>0</v>
      </c>
      <c r="N17960" t="str">
        <f>IF(K17960&gt;L17960,"HIGH ZONE BIAS",IF(K17960&lt;L17960,"LOW ZONE BIAS","EQUILIBRIUM"))</f>
        <v>EQUILIBRIUM</v>
      </c>
    </row>
    <row r="17961">
      <c r="A17961">
        <v>8979</v>
      </c>
      <c r="B17961" t="str">
        <v>2009-02-09</v>
      </c>
      <c r="C17961" t="str">
        <v>Midday</v>
      </c>
      <c r="D17961">
        <v>1</v>
      </c>
      <c r="E17961" t="str">
        <f>IF(MOD(D17961,2)=0,"EVEN","ODD")</f>
        <v>ODD</v>
      </c>
      <c r="F17961" t="str">
        <f>IF(D17961&lt;=18,"LOW (1-18)","HIGH (19-36)")</f>
        <v>LOW (1-18)</v>
      </c>
      <c r="G17961">
        <f>INT((D17961-1)/6)+1</f>
        <v>1</v>
      </c>
      <c r="H17961">
        <f>MOD(D17961-1,6)+1</f>
        <v>1</v>
      </c>
      <c r="I17961">
        <f>37-D17961</f>
        <v>36</v>
      </c>
      <c r="J17961">
        <f>ABS(D17961-D17962)</f>
        <v>10</v>
      </c>
      <c r="K17961">
        <f>AVERAGE(D17961:D17965)</f>
        <v>1</v>
      </c>
      <c r="L17961">
        <f>AVERAGE(D17961:D17980)</f>
        <v>1</v>
      </c>
      <c r="M17961">
        <f>K17961-L17961</f>
        <v>0</v>
      </c>
      <c r="N17961" t="str">
        <f>IF(K17961&gt;L17961,"HIGH ZONE BIAS",IF(K17961&lt;L17961,"LOW ZONE BIAS","EQUILIBRIUM"))</f>
        <v>EQUILIBRIUM</v>
      </c>
    </row>
    <row r="17962">
      <c r="A17962">
        <v>8978</v>
      </c>
      <c r="B17962" t="str">
        <v>2009-02-07</v>
      </c>
      <c r="C17962" t="str">
        <v>Evening</v>
      </c>
      <c r="D17962">
        <v>11</v>
      </c>
      <c r="E17962" t="str">
        <f>IF(MOD(D17962,2)=0,"EVEN","ODD")</f>
        <v>ODD</v>
      </c>
      <c r="F17962" t="str">
        <f>IF(D17962&lt;=18,"LOW (1-18)","HIGH (19-36)")</f>
        <v>LOW (1-18)</v>
      </c>
      <c r="G17962">
        <f>INT((D17962-1)/6)+1</f>
        <v>2</v>
      </c>
      <c r="H17962">
        <f>MOD(D17962-1,6)+1</f>
        <v>5</v>
      </c>
      <c r="I17962">
        <f>37-D17962</f>
        <v>26</v>
      </c>
      <c r="J17962">
        <f>ABS(D17962-D17963)</f>
        <v>4</v>
      </c>
      <c r="K17962">
        <f>AVERAGE(D17962:D17966)</f>
        <v>11</v>
      </c>
      <c r="L17962">
        <f>AVERAGE(D17962:D17981)</f>
        <v>11</v>
      </c>
      <c r="M17962">
        <f>K17962-L17962</f>
        <v>0</v>
      </c>
      <c r="N17962" t="str">
        <f>IF(K17962&gt;L17962,"HIGH ZONE BIAS",IF(K17962&lt;L17962,"LOW ZONE BIAS","EQUILIBRIUM"))</f>
        <v>EQUILIBRIUM</v>
      </c>
    </row>
    <row r="17963">
      <c r="A17963">
        <v>8977</v>
      </c>
      <c r="B17963" t="str">
        <v>2009-02-07</v>
      </c>
      <c r="C17963" t="str">
        <v>Midday</v>
      </c>
      <c r="D17963">
        <v>15</v>
      </c>
      <c r="E17963" t="str">
        <f>IF(MOD(D17963,2)=0,"EVEN","ODD")</f>
        <v>ODD</v>
      </c>
      <c r="F17963" t="str">
        <f>IF(D17963&lt;=18,"LOW (1-18)","HIGH (19-36)")</f>
        <v>LOW (1-18)</v>
      </c>
      <c r="G17963">
        <f>INT((D17963-1)/6)+1</f>
        <v>3</v>
      </c>
      <c r="H17963">
        <f>MOD(D17963-1,6)+1</f>
        <v>3</v>
      </c>
      <c r="I17963">
        <f>37-D17963</f>
        <v>22</v>
      </c>
      <c r="J17963">
        <f>ABS(D17963-D17964)</f>
        <v>10</v>
      </c>
      <c r="K17963">
        <f>AVERAGE(D17963:D17967)</f>
        <v>15</v>
      </c>
      <c r="L17963">
        <f>AVERAGE(D17963:D17982)</f>
        <v>15</v>
      </c>
      <c r="M17963">
        <f>K17963-L17963</f>
        <v>0</v>
      </c>
      <c r="N17963" t="str">
        <f>IF(K17963&gt;L17963,"HIGH ZONE BIAS",IF(K17963&lt;L17963,"LOW ZONE BIAS","EQUILIBRIUM"))</f>
        <v>EQUILIBRIUM</v>
      </c>
    </row>
    <row r="17964">
      <c r="A17964">
        <v>8976</v>
      </c>
      <c r="B17964" t="str">
        <v>2009-02-06</v>
      </c>
      <c r="C17964" t="str">
        <v>Evening</v>
      </c>
      <c r="D17964">
        <v>5</v>
      </c>
      <c r="E17964" t="str">
        <f>IF(MOD(D17964,2)=0,"EVEN","ODD")</f>
        <v>ODD</v>
      </c>
      <c r="F17964" t="str">
        <f>IF(D17964&lt;=18,"LOW (1-18)","HIGH (19-36)")</f>
        <v>LOW (1-18)</v>
      </c>
      <c r="G17964">
        <f>INT((D17964-1)/6)+1</f>
        <v>1</v>
      </c>
      <c r="H17964">
        <f>MOD(D17964-1,6)+1</f>
        <v>5</v>
      </c>
      <c r="I17964">
        <f>37-D17964</f>
        <v>32</v>
      </c>
      <c r="J17964">
        <f>ABS(D17964-D17965)</f>
        <v>14</v>
      </c>
      <c r="K17964">
        <f>AVERAGE(D17964:D17968)</f>
        <v>5</v>
      </c>
      <c r="L17964">
        <f>AVERAGE(D17964:D17983)</f>
        <v>5</v>
      </c>
      <c r="M17964">
        <f>K17964-L17964</f>
        <v>0</v>
      </c>
      <c r="N17964" t="str">
        <f>IF(K17964&gt;L17964,"HIGH ZONE BIAS",IF(K17964&lt;L17964,"LOW ZONE BIAS","EQUILIBRIUM"))</f>
        <v>EQUILIBRIUM</v>
      </c>
    </row>
    <row r="17965">
      <c r="A17965">
        <v>8975</v>
      </c>
      <c r="B17965" t="str">
        <v>2009-02-06</v>
      </c>
      <c r="C17965" t="str">
        <v>Midday</v>
      </c>
      <c r="D17965">
        <v>19</v>
      </c>
      <c r="E17965" t="str">
        <f>IF(MOD(D17965,2)=0,"EVEN","ODD")</f>
        <v>ODD</v>
      </c>
      <c r="F17965" t="str">
        <f>IF(D17965&lt;=18,"LOW (1-18)","HIGH (19-36)")</f>
        <v>HIGH (19-36)</v>
      </c>
      <c r="G17965">
        <f>INT((D17965-1)/6)+1</f>
        <v>4</v>
      </c>
      <c r="H17965">
        <f>MOD(D17965-1,6)+1</f>
        <v>1</v>
      </c>
      <c r="I17965">
        <f>37-D17965</f>
        <v>18</v>
      </c>
      <c r="J17965">
        <f>ABS(D17965-D17966)</f>
        <v>17</v>
      </c>
      <c r="K17965">
        <f>AVERAGE(D17965:D17969)</f>
        <v>19</v>
      </c>
      <c r="L17965">
        <f>AVERAGE(D17965:D17984)</f>
        <v>19</v>
      </c>
      <c r="M17965">
        <f>K17965-L17965</f>
        <v>0</v>
      </c>
      <c r="N17965" t="str">
        <f>IF(K17965&gt;L17965,"HIGH ZONE BIAS",IF(K17965&lt;L17965,"LOW ZONE BIAS","EQUILIBRIUM"))</f>
        <v>EQUILIBRIUM</v>
      </c>
    </row>
    <row r="17966">
      <c r="A17966">
        <v>8974</v>
      </c>
      <c r="B17966" t="str">
        <v>2009-02-05</v>
      </c>
      <c r="C17966" t="str">
        <v>Evening</v>
      </c>
      <c r="D17966">
        <v>2</v>
      </c>
      <c r="E17966" t="str">
        <f>IF(MOD(D17966,2)=0,"EVEN","ODD")</f>
        <v>EVEN</v>
      </c>
      <c r="F17966" t="str">
        <f>IF(D17966&lt;=18,"LOW (1-18)","HIGH (19-36)")</f>
        <v>LOW (1-18)</v>
      </c>
      <c r="G17966">
        <f>INT((D17966-1)/6)+1</f>
        <v>1</v>
      </c>
      <c r="H17966">
        <f>MOD(D17966-1,6)+1</f>
        <v>2</v>
      </c>
      <c r="I17966">
        <f>37-D17966</f>
        <v>35</v>
      </c>
      <c r="J17966">
        <f>ABS(D17966-D17967)</f>
        <v>4</v>
      </c>
      <c r="K17966">
        <f>AVERAGE(D17966:D17970)</f>
        <v>2</v>
      </c>
      <c r="L17966">
        <f>AVERAGE(D17966:D17985)</f>
        <v>2</v>
      </c>
      <c r="M17966">
        <f>K17966-L17966</f>
        <v>0</v>
      </c>
      <c r="N17966" t="str">
        <f>IF(K17966&gt;L17966,"HIGH ZONE BIAS",IF(K17966&lt;L17966,"LOW ZONE BIAS","EQUILIBRIUM"))</f>
        <v>EQUILIBRIUM</v>
      </c>
    </row>
    <row r="17967">
      <c r="A17967">
        <v>8973</v>
      </c>
      <c r="B17967" t="str">
        <v>2009-02-05</v>
      </c>
      <c r="C17967" t="str">
        <v>Midday</v>
      </c>
      <c r="D17967">
        <v>6</v>
      </c>
      <c r="E17967" t="str">
        <f>IF(MOD(D17967,2)=0,"EVEN","ODD")</f>
        <v>EVEN</v>
      </c>
      <c r="F17967" t="str">
        <f>IF(D17967&lt;=18,"LOW (1-18)","HIGH (19-36)")</f>
        <v>LOW (1-18)</v>
      </c>
      <c r="G17967">
        <f>INT((D17967-1)/6)+1</f>
        <v>1</v>
      </c>
      <c r="H17967">
        <f>MOD(D17967-1,6)+1</f>
        <v>6</v>
      </c>
      <c r="I17967">
        <f>37-D17967</f>
        <v>31</v>
      </c>
      <c r="J17967">
        <f>ABS(D17967-D17968)</f>
        <v>5</v>
      </c>
      <c r="K17967">
        <f>AVERAGE(D17967:D17971)</f>
        <v>6</v>
      </c>
      <c r="L17967">
        <f>AVERAGE(D17967:D17986)</f>
        <v>6</v>
      </c>
      <c r="M17967">
        <f>K17967-L17967</f>
        <v>0</v>
      </c>
      <c r="N17967" t="str">
        <f>IF(K17967&gt;L17967,"HIGH ZONE BIAS",IF(K17967&lt;L17967,"LOW ZONE BIAS","EQUILIBRIUM"))</f>
        <v>EQUILIBRIUM</v>
      </c>
    </row>
    <row r="17968">
      <c r="A17968">
        <v>8972</v>
      </c>
      <c r="B17968" t="str">
        <v>2009-02-04</v>
      </c>
      <c r="C17968" t="str">
        <v>Evening</v>
      </c>
      <c r="D17968">
        <v>1</v>
      </c>
      <c r="E17968" t="str">
        <f>IF(MOD(D17968,2)=0,"EVEN","ODD")</f>
        <v>ODD</v>
      </c>
      <c r="F17968" t="str">
        <f>IF(D17968&lt;=18,"LOW (1-18)","HIGH (19-36)")</f>
        <v>LOW (1-18)</v>
      </c>
      <c r="G17968">
        <f>INT((D17968-1)/6)+1</f>
        <v>1</v>
      </c>
      <c r="H17968">
        <f>MOD(D17968-1,6)+1</f>
        <v>1</v>
      </c>
      <c r="I17968">
        <f>37-D17968</f>
        <v>36</v>
      </c>
      <c r="J17968">
        <f>ABS(D17968-D17969)</f>
        <v>35</v>
      </c>
      <c r="K17968">
        <f>AVERAGE(D17968:D17972)</f>
        <v>1</v>
      </c>
      <c r="L17968">
        <f>AVERAGE(D17968:D17987)</f>
        <v>1</v>
      </c>
      <c r="M17968">
        <f>K17968-L17968</f>
        <v>0</v>
      </c>
      <c r="N17968" t="str">
        <f>IF(K17968&gt;L17968,"HIGH ZONE BIAS",IF(K17968&lt;L17968,"LOW ZONE BIAS","EQUILIBRIUM"))</f>
        <v>EQUILIBRIUM</v>
      </c>
    </row>
    <row r="17969">
      <c r="A17969">
        <v>8971</v>
      </c>
      <c r="B17969" t="str">
        <v>2009-01-04</v>
      </c>
      <c r="C17969" t="str">
        <v>Midday</v>
      </c>
      <c r="D17969">
        <v>36</v>
      </c>
      <c r="E17969" t="str">
        <f>IF(MOD(D17969,2)=0,"EVEN","ODD")</f>
        <v>EVEN</v>
      </c>
      <c r="F17969" t="str">
        <f>IF(D17969&lt;=18,"LOW (1-18)","HIGH (19-36)")</f>
        <v>HIGH (19-36)</v>
      </c>
      <c r="G17969">
        <f>INT((D17969-1)/6)+1</f>
        <v>6</v>
      </c>
      <c r="H17969">
        <f>MOD(D17969-1,6)+1</f>
        <v>6</v>
      </c>
      <c r="I17969">
        <f>37-D17969</f>
        <v>1</v>
      </c>
      <c r="J17969">
        <f>ABS(D17969-D17970)</f>
        <v>23</v>
      </c>
      <c r="K17969">
        <f>AVERAGE(D17969:D17973)</f>
        <v>36</v>
      </c>
      <c r="L17969">
        <f>AVERAGE(D17969:D17988)</f>
        <v>36</v>
      </c>
      <c r="M17969">
        <f>K17969-L17969</f>
        <v>0</v>
      </c>
      <c r="N17969" t="str">
        <f>IF(K17969&gt;L17969,"HIGH ZONE BIAS",IF(K17969&lt;L17969,"LOW ZONE BIAS","EQUILIBRIUM"))</f>
        <v>EQUILIBRIUM</v>
      </c>
    </row>
    <row r="17970">
      <c r="A17970">
        <v>8970</v>
      </c>
      <c r="B17970" t="str">
        <v>2009-02-03</v>
      </c>
      <c r="C17970" t="str">
        <v>Evening</v>
      </c>
      <c r="D17970">
        <v>13</v>
      </c>
      <c r="E17970" t="str">
        <f>IF(MOD(D17970,2)=0,"EVEN","ODD")</f>
        <v>ODD</v>
      </c>
      <c r="F17970" t="str">
        <f>IF(D17970&lt;=18,"LOW (1-18)","HIGH (19-36)")</f>
        <v>LOW (1-18)</v>
      </c>
      <c r="G17970">
        <f>INT((D17970-1)/6)+1</f>
        <v>3</v>
      </c>
      <c r="H17970">
        <f>MOD(D17970-1,6)+1</f>
        <v>1</v>
      </c>
      <c r="I17970">
        <f>37-D17970</f>
        <v>24</v>
      </c>
      <c r="J17970">
        <f>ABS(D17970-D17971)</f>
        <v>14</v>
      </c>
      <c r="K17970">
        <f>AVERAGE(D17970:D17974)</f>
        <v>13</v>
      </c>
      <c r="L17970">
        <f>AVERAGE(D17970:D17989)</f>
        <v>13</v>
      </c>
      <c r="M17970">
        <f>K17970-L17970</f>
        <v>0</v>
      </c>
      <c r="N17970" t="str">
        <f>IF(K17970&gt;L17970,"HIGH ZONE BIAS",IF(K17970&lt;L17970,"LOW ZONE BIAS","EQUILIBRIUM"))</f>
        <v>EQUILIBRIUM</v>
      </c>
    </row>
    <row r="17971">
      <c r="A17971">
        <v>8969</v>
      </c>
      <c r="B17971" t="str">
        <v>2009-02-03</v>
      </c>
      <c r="C17971" t="str">
        <v>Midday</v>
      </c>
      <c r="D17971">
        <v>27</v>
      </c>
      <c r="E17971" t="str">
        <f>IF(MOD(D17971,2)=0,"EVEN","ODD")</f>
        <v>ODD</v>
      </c>
      <c r="F17971" t="str">
        <f>IF(D17971&lt;=18,"LOW (1-18)","HIGH (19-36)")</f>
        <v>HIGH (19-36)</v>
      </c>
      <c r="G17971">
        <f>INT((D17971-1)/6)+1</f>
        <v>5</v>
      </c>
      <c r="H17971">
        <f>MOD(D17971-1,6)+1</f>
        <v>3</v>
      </c>
      <c r="I17971">
        <f>37-D17971</f>
        <v>10</v>
      </c>
      <c r="J17971">
        <f>ABS(D17971-D17972)</f>
        <v>11</v>
      </c>
      <c r="K17971">
        <f>AVERAGE(D17971:D17975)</f>
        <v>27</v>
      </c>
      <c r="L17971">
        <f>AVERAGE(D17971:D17990)</f>
        <v>27</v>
      </c>
      <c r="M17971">
        <f>K17971-L17971</f>
        <v>0</v>
      </c>
      <c r="N17971" t="str">
        <f>IF(K17971&gt;L17971,"HIGH ZONE BIAS",IF(K17971&lt;L17971,"LOW ZONE BIAS","EQUILIBRIUM"))</f>
        <v>EQUILIBRIUM</v>
      </c>
    </row>
    <row r="17972">
      <c r="A17972">
        <v>8968</v>
      </c>
      <c r="B17972" t="str">
        <v>2009-02-02</v>
      </c>
      <c r="C17972" t="str">
        <v>Evening</v>
      </c>
      <c r="D17972">
        <v>16</v>
      </c>
      <c r="E17972" t="str">
        <f>IF(MOD(D17972,2)=0,"EVEN","ODD")</f>
        <v>EVEN</v>
      </c>
      <c r="F17972" t="str">
        <f>IF(D17972&lt;=18,"LOW (1-18)","HIGH (19-36)")</f>
        <v>LOW (1-18)</v>
      </c>
      <c r="G17972">
        <f>INT((D17972-1)/6)+1</f>
        <v>3</v>
      </c>
      <c r="H17972">
        <f>MOD(D17972-1,6)+1</f>
        <v>4</v>
      </c>
      <c r="I17972">
        <f>37-D17972</f>
        <v>21</v>
      </c>
      <c r="J17972">
        <f>ABS(D17972-D17973)</f>
        <v>14</v>
      </c>
      <c r="K17972">
        <f>AVERAGE(D17972:D17976)</f>
        <v>16</v>
      </c>
      <c r="L17972">
        <f>AVERAGE(D17972:D17991)</f>
        <v>16</v>
      </c>
      <c r="M17972">
        <f>K17972-L17972</f>
        <v>0</v>
      </c>
      <c r="N17972" t="str">
        <f>IF(K17972&gt;L17972,"HIGH ZONE BIAS",IF(K17972&lt;L17972,"LOW ZONE BIAS","EQUILIBRIUM"))</f>
        <v>EQUILIBRIUM</v>
      </c>
    </row>
    <row r="17973">
      <c r="A17973">
        <v>8967</v>
      </c>
      <c r="B17973" t="str">
        <v>2009-02-02</v>
      </c>
      <c r="C17973" t="str">
        <v>Midday</v>
      </c>
      <c r="D17973">
        <v>30</v>
      </c>
      <c r="E17973" t="str">
        <f>IF(MOD(D17973,2)=0,"EVEN","ODD")</f>
        <v>EVEN</v>
      </c>
      <c r="F17973" t="str">
        <f>IF(D17973&lt;=18,"LOW (1-18)","HIGH (19-36)")</f>
        <v>HIGH (19-36)</v>
      </c>
      <c r="G17973">
        <f>INT((D17973-1)/6)+1</f>
        <v>5</v>
      </c>
      <c r="H17973">
        <f>MOD(D17973-1,6)+1</f>
        <v>6</v>
      </c>
      <c r="I17973">
        <f>37-D17973</f>
        <v>7</v>
      </c>
      <c r="J17973">
        <f>ABS(D17973-D17974)</f>
        <v>8</v>
      </c>
      <c r="K17973">
        <f>AVERAGE(D17973:D17977)</f>
        <v>30</v>
      </c>
      <c r="L17973">
        <f>AVERAGE(D17973:D17992)</f>
        <v>30</v>
      </c>
      <c r="M17973">
        <f>K17973-L17973</f>
        <v>0</v>
      </c>
      <c r="N17973" t="str">
        <f>IF(K17973&gt;L17973,"HIGH ZONE BIAS",IF(K17973&lt;L17973,"LOW ZONE BIAS","EQUILIBRIUM"))</f>
        <v>EQUILIBRIUM</v>
      </c>
    </row>
    <row r="17974">
      <c r="A17974">
        <v>8966</v>
      </c>
      <c r="B17974" t="str">
        <v>2009-01-31</v>
      </c>
      <c r="C17974" t="str">
        <v>Evening</v>
      </c>
      <c r="D17974">
        <v>22</v>
      </c>
      <c r="E17974" t="str">
        <f>IF(MOD(D17974,2)=0,"EVEN","ODD")</f>
        <v>EVEN</v>
      </c>
      <c r="F17974" t="str">
        <f>IF(D17974&lt;=18,"LOW (1-18)","HIGH (19-36)")</f>
        <v>HIGH (19-36)</v>
      </c>
      <c r="G17974">
        <f>INT((D17974-1)/6)+1</f>
        <v>4</v>
      </c>
      <c r="H17974">
        <f>MOD(D17974-1,6)+1</f>
        <v>4</v>
      </c>
      <c r="I17974">
        <f>37-D17974</f>
        <v>15</v>
      </c>
      <c r="J17974">
        <f>ABS(D17974-D17975)</f>
        <v>11</v>
      </c>
      <c r="K17974">
        <f>AVERAGE(D17974:D17978)</f>
        <v>22</v>
      </c>
      <c r="L17974">
        <f>AVERAGE(D17974:D17993)</f>
        <v>22</v>
      </c>
      <c r="M17974">
        <f>K17974-L17974</f>
        <v>0</v>
      </c>
      <c r="N17974" t="str">
        <f>IF(K17974&gt;L17974,"HIGH ZONE BIAS",IF(K17974&lt;L17974,"LOW ZONE BIAS","EQUILIBRIUM"))</f>
        <v>EQUILIBRIUM</v>
      </c>
    </row>
    <row r="17975">
      <c r="A17975">
        <v>8965</v>
      </c>
      <c r="B17975" t="str">
        <v>2009-01-31</v>
      </c>
      <c r="C17975" t="str">
        <v>Midday</v>
      </c>
      <c r="D17975">
        <v>33</v>
      </c>
      <c r="E17975" t="str">
        <f>IF(MOD(D17975,2)=0,"EVEN","ODD")</f>
        <v>ODD</v>
      </c>
      <c r="F17975" t="str">
        <f>IF(D17975&lt;=18,"LOW (1-18)","HIGH (19-36)")</f>
        <v>HIGH (19-36)</v>
      </c>
      <c r="G17975">
        <f>INT((D17975-1)/6)+1</f>
        <v>6</v>
      </c>
      <c r="H17975">
        <f>MOD(D17975-1,6)+1</f>
        <v>3</v>
      </c>
      <c r="I17975">
        <f>37-D17975</f>
        <v>4</v>
      </c>
      <c r="J17975">
        <f>ABS(D17975-D17976)</f>
        <v>11</v>
      </c>
      <c r="K17975">
        <f>AVERAGE(D17975:D17979)</f>
        <v>33</v>
      </c>
      <c r="L17975">
        <f>AVERAGE(D17975:D17994)</f>
        <v>33</v>
      </c>
      <c r="M17975">
        <f>K17975-L17975</f>
        <v>0</v>
      </c>
      <c r="N17975" t="str">
        <f>IF(K17975&gt;L17975,"HIGH ZONE BIAS",IF(K17975&lt;L17975,"LOW ZONE BIAS","EQUILIBRIUM"))</f>
        <v>EQUILIBRIUM</v>
      </c>
    </row>
    <row r="17976">
      <c r="A17976">
        <v>8964</v>
      </c>
      <c r="B17976" t="str">
        <v>2009-01-30</v>
      </c>
      <c r="C17976" t="str">
        <v>Evening</v>
      </c>
      <c r="D17976">
        <v>22</v>
      </c>
      <c r="E17976" t="str">
        <f>IF(MOD(D17976,2)=0,"EVEN","ODD")</f>
        <v>EVEN</v>
      </c>
      <c r="F17976" t="str">
        <f>IF(D17976&lt;=18,"LOW (1-18)","HIGH (19-36)")</f>
        <v>HIGH (19-36)</v>
      </c>
      <c r="G17976">
        <f>INT((D17976-1)/6)+1</f>
        <v>4</v>
      </c>
      <c r="H17976">
        <f>MOD(D17976-1,6)+1</f>
        <v>4</v>
      </c>
      <c r="I17976">
        <f>37-D17976</f>
        <v>15</v>
      </c>
      <c r="J17976">
        <f>ABS(D17976-D17977)</f>
        <v>5</v>
      </c>
      <c r="K17976">
        <f>AVERAGE(D17976:D17980)</f>
        <v>22</v>
      </c>
      <c r="L17976">
        <f>AVERAGE(D17976:D17995)</f>
        <v>22</v>
      </c>
      <c r="M17976">
        <f>K17976-L17976</f>
        <v>0</v>
      </c>
      <c r="N17976" t="str">
        <f>IF(K17976&gt;L17976,"HIGH ZONE BIAS",IF(K17976&lt;L17976,"LOW ZONE BIAS","EQUILIBRIUM"))</f>
        <v>EQUILIBRIUM</v>
      </c>
    </row>
    <row r="17977">
      <c r="A17977">
        <v>8963</v>
      </c>
      <c r="B17977" t="str">
        <v>2009-01-30</v>
      </c>
      <c r="C17977" t="str">
        <v>Midday</v>
      </c>
      <c r="D17977">
        <v>27</v>
      </c>
      <c r="E17977" t="str">
        <f>IF(MOD(D17977,2)=0,"EVEN","ODD")</f>
        <v>ODD</v>
      </c>
      <c r="F17977" t="str">
        <f>IF(D17977&lt;=18,"LOW (1-18)","HIGH (19-36)")</f>
        <v>HIGH (19-36)</v>
      </c>
      <c r="G17977">
        <f>INT((D17977-1)/6)+1</f>
        <v>5</v>
      </c>
      <c r="H17977">
        <f>MOD(D17977-1,6)+1</f>
        <v>3</v>
      </c>
      <c r="I17977">
        <f>37-D17977</f>
        <v>10</v>
      </c>
      <c r="J17977">
        <f>ABS(D17977-D17978)</f>
        <v>5</v>
      </c>
      <c r="K17977">
        <f>AVERAGE(D17977:D17981)</f>
        <v>27</v>
      </c>
      <c r="L17977">
        <f>AVERAGE(D17977:D17996)</f>
        <v>27</v>
      </c>
      <c r="M17977">
        <f>K17977-L17977</f>
        <v>0</v>
      </c>
      <c r="N17977" t="str">
        <f>IF(K17977&gt;L17977,"HIGH ZONE BIAS",IF(K17977&lt;L17977,"LOW ZONE BIAS","EQUILIBRIUM"))</f>
        <v>EQUILIBRIUM</v>
      </c>
    </row>
    <row r="17978">
      <c r="A17978">
        <v>8962</v>
      </c>
      <c r="B17978" t="str">
        <v>2009-01-29</v>
      </c>
      <c r="C17978" t="str">
        <v>Evening</v>
      </c>
      <c r="D17978">
        <v>22</v>
      </c>
      <c r="E17978" t="str">
        <f>IF(MOD(D17978,2)=0,"EVEN","ODD")</f>
        <v>EVEN</v>
      </c>
      <c r="F17978" t="str">
        <f>IF(D17978&lt;=18,"LOW (1-18)","HIGH (19-36)")</f>
        <v>HIGH (19-36)</v>
      </c>
      <c r="G17978">
        <f>INT((D17978-1)/6)+1</f>
        <v>4</v>
      </c>
      <c r="H17978">
        <f>MOD(D17978-1,6)+1</f>
        <v>4</v>
      </c>
      <c r="I17978">
        <f>37-D17978</f>
        <v>15</v>
      </c>
      <c r="J17978">
        <f>ABS(D17978-D17979)</f>
        <v>2</v>
      </c>
      <c r="K17978">
        <f>AVERAGE(D17978:D17982)</f>
        <v>22</v>
      </c>
      <c r="L17978">
        <f>AVERAGE(D17978:D17997)</f>
        <v>22</v>
      </c>
      <c r="M17978">
        <f>K17978-L17978</f>
        <v>0</v>
      </c>
      <c r="N17978" t="str">
        <f>IF(K17978&gt;L17978,"HIGH ZONE BIAS",IF(K17978&lt;L17978,"LOW ZONE BIAS","EQUILIBRIUM"))</f>
        <v>EQUILIBRIUM</v>
      </c>
    </row>
    <row r="17979">
      <c r="A17979">
        <v>8961</v>
      </c>
      <c r="B17979" t="str">
        <v>2009-01-29</v>
      </c>
      <c r="C17979" t="str">
        <v>Midday</v>
      </c>
      <c r="D17979">
        <v>24</v>
      </c>
      <c r="E17979" t="str">
        <f>IF(MOD(D17979,2)=0,"EVEN","ODD")</f>
        <v>EVEN</v>
      </c>
      <c r="F17979" t="str">
        <f>IF(D17979&lt;=18,"LOW (1-18)","HIGH (19-36)")</f>
        <v>HIGH (19-36)</v>
      </c>
      <c r="G17979">
        <f>INT((D17979-1)/6)+1</f>
        <v>4</v>
      </c>
      <c r="H17979">
        <f>MOD(D17979-1,6)+1</f>
        <v>6</v>
      </c>
      <c r="I17979">
        <f>37-D17979</f>
        <v>13</v>
      </c>
      <c r="J17979">
        <f>ABS(D17979-D17980)</f>
        <v>9</v>
      </c>
      <c r="K17979">
        <f>AVERAGE(D17979:D17983)</f>
        <v>24</v>
      </c>
      <c r="L17979">
        <f>AVERAGE(D17979:D17998)</f>
        <v>24</v>
      </c>
      <c r="M17979">
        <f>K17979-L17979</f>
        <v>0</v>
      </c>
      <c r="N17979" t="str">
        <f>IF(K17979&gt;L17979,"HIGH ZONE BIAS",IF(K17979&lt;L17979,"LOW ZONE BIAS","EQUILIBRIUM"))</f>
        <v>EQUILIBRIUM</v>
      </c>
    </row>
    <row r="17980">
      <c r="A17980">
        <v>8960</v>
      </c>
      <c r="B17980" t="str">
        <v>2009-01-28</v>
      </c>
      <c r="C17980" t="str">
        <v>Evening</v>
      </c>
      <c r="D17980">
        <v>15</v>
      </c>
      <c r="E17980" t="str">
        <f>IF(MOD(D17980,2)=0,"EVEN","ODD")</f>
        <v>ODD</v>
      </c>
      <c r="F17980" t="str">
        <f>IF(D17980&lt;=18,"LOW (1-18)","HIGH (19-36)")</f>
        <v>LOW (1-18)</v>
      </c>
      <c r="G17980">
        <f>INT((D17980-1)/6)+1</f>
        <v>3</v>
      </c>
      <c r="H17980">
        <f>MOD(D17980-1,6)+1</f>
        <v>3</v>
      </c>
      <c r="I17980">
        <f>37-D17980</f>
        <v>22</v>
      </c>
      <c r="J17980">
        <f>ABS(D17980-D17981)</f>
        <v>7</v>
      </c>
      <c r="K17980">
        <f>AVERAGE(D17980:D17984)</f>
        <v>15</v>
      </c>
      <c r="L17980">
        <f>AVERAGE(D17980:D17999)</f>
        <v>15</v>
      </c>
      <c r="M17980">
        <f>K17980-L17980</f>
        <v>0</v>
      </c>
      <c r="N17980" t="str">
        <f>IF(K17980&gt;L17980,"HIGH ZONE BIAS",IF(K17980&lt;L17980,"LOW ZONE BIAS","EQUILIBRIUM"))</f>
        <v>EQUILIBRIUM</v>
      </c>
    </row>
    <row r="17981">
      <c r="A17981">
        <v>8959</v>
      </c>
      <c r="B17981" t="str">
        <v>2009-01-28</v>
      </c>
      <c r="C17981" t="str">
        <v>Midday</v>
      </c>
      <c r="D17981">
        <v>8</v>
      </c>
      <c r="E17981" t="str">
        <f>IF(MOD(D17981,2)=0,"EVEN","ODD")</f>
        <v>EVEN</v>
      </c>
      <c r="F17981" t="str">
        <f>IF(D17981&lt;=18,"LOW (1-18)","HIGH (19-36)")</f>
        <v>LOW (1-18)</v>
      </c>
      <c r="G17981">
        <f>INT((D17981-1)/6)+1</f>
        <v>2</v>
      </c>
      <c r="H17981">
        <f>MOD(D17981-1,6)+1</f>
        <v>2</v>
      </c>
      <c r="I17981">
        <f>37-D17981</f>
        <v>29</v>
      </c>
      <c r="J17981">
        <f>ABS(D17981-D17982)</f>
        <v>21</v>
      </c>
      <c r="K17981">
        <f>AVERAGE(D17981:D17985)</f>
        <v>8</v>
      </c>
      <c r="L17981">
        <f>AVERAGE(D17981:D18000)</f>
        <v>8</v>
      </c>
      <c r="M17981">
        <f>K17981-L17981</f>
        <v>0</v>
      </c>
      <c r="N17981" t="str">
        <f>IF(K17981&gt;L17981,"HIGH ZONE BIAS",IF(K17981&lt;L17981,"LOW ZONE BIAS","EQUILIBRIUM"))</f>
        <v>EQUILIBRIUM</v>
      </c>
    </row>
    <row r="17982">
      <c r="A17982">
        <v>8958</v>
      </c>
      <c r="B17982" t="str">
        <v>2009-01-27</v>
      </c>
      <c r="C17982" t="str">
        <v>Evening</v>
      </c>
      <c r="D17982">
        <v>29</v>
      </c>
      <c r="E17982" t="str">
        <f>IF(MOD(D17982,2)=0,"EVEN","ODD")</f>
        <v>ODD</v>
      </c>
      <c r="F17982" t="str">
        <f>IF(D17982&lt;=18,"LOW (1-18)","HIGH (19-36)")</f>
        <v>HIGH (19-36)</v>
      </c>
      <c r="G17982">
        <f>INT((D17982-1)/6)+1</f>
        <v>5</v>
      </c>
      <c r="H17982">
        <f>MOD(D17982-1,6)+1</f>
        <v>5</v>
      </c>
      <c r="I17982">
        <f>37-D17982</f>
        <v>8</v>
      </c>
      <c r="J17982">
        <f>ABS(D17982-D17983)</f>
        <v>9</v>
      </c>
      <c r="K17982">
        <f>AVERAGE(D17982:D17986)</f>
        <v>29</v>
      </c>
      <c r="L17982">
        <f>AVERAGE(D17982:D18001)</f>
        <v>29</v>
      </c>
      <c r="M17982">
        <f>K17982-L17982</f>
        <v>0</v>
      </c>
      <c r="N17982" t="str">
        <f>IF(K17982&gt;L17982,"HIGH ZONE BIAS",IF(K17982&lt;L17982,"LOW ZONE BIAS","EQUILIBRIUM"))</f>
        <v>EQUILIBRIUM</v>
      </c>
    </row>
    <row r="17983">
      <c r="A17983">
        <v>8957</v>
      </c>
      <c r="B17983" t="str">
        <v>2009-01-27</v>
      </c>
      <c r="C17983" t="str">
        <v>Midday</v>
      </c>
      <c r="D17983">
        <v>20</v>
      </c>
      <c r="E17983" t="str">
        <f>IF(MOD(D17983,2)=0,"EVEN","ODD")</f>
        <v>EVEN</v>
      </c>
      <c r="F17983" t="str">
        <f>IF(D17983&lt;=18,"LOW (1-18)","HIGH (19-36)")</f>
        <v>HIGH (19-36)</v>
      </c>
      <c r="G17983">
        <f>INT((D17983-1)/6)+1</f>
        <v>4</v>
      </c>
      <c r="H17983">
        <f>MOD(D17983-1,6)+1</f>
        <v>2</v>
      </c>
      <c r="I17983">
        <f>37-D17983</f>
        <v>17</v>
      </c>
      <c r="J17983">
        <f>ABS(D17983-D17984)</f>
        <v>1</v>
      </c>
      <c r="K17983">
        <f>AVERAGE(D17983:D17987)</f>
        <v>20</v>
      </c>
      <c r="L17983">
        <f>AVERAGE(D17983:D18002)</f>
        <v>20</v>
      </c>
      <c r="M17983">
        <f>K17983-L17983</f>
        <v>0</v>
      </c>
      <c r="N17983" t="str">
        <f>IF(K17983&gt;L17983,"HIGH ZONE BIAS",IF(K17983&lt;L17983,"LOW ZONE BIAS","EQUILIBRIUM"))</f>
        <v>EQUILIBRIUM</v>
      </c>
    </row>
    <row r="17984">
      <c r="A17984">
        <v>8956</v>
      </c>
      <c r="B17984" t="str">
        <v>2009-01-26</v>
      </c>
      <c r="C17984" t="str">
        <v>Evening</v>
      </c>
      <c r="D17984">
        <v>21</v>
      </c>
      <c r="E17984" t="str">
        <f>IF(MOD(D17984,2)=0,"EVEN","ODD")</f>
        <v>ODD</v>
      </c>
      <c r="F17984" t="str">
        <f>IF(D17984&lt;=18,"LOW (1-18)","HIGH (19-36)")</f>
        <v>HIGH (19-36)</v>
      </c>
      <c r="G17984">
        <f>INT((D17984-1)/6)+1</f>
        <v>4</v>
      </c>
      <c r="H17984">
        <f>MOD(D17984-1,6)+1</f>
        <v>3</v>
      </c>
      <c r="I17984">
        <f>37-D17984</f>
        <v>16</v>
      </c>
      <c r="J17984">
        <f>ABS(D17984-D17985)</f>
        <v>1</v>
      </c>
      <c r="K17984">
        <f>AVERAGE(D17984:D17988)</f>
        <v>21</v>
      </c>
      <c r="L17984">
        <f>AVERAGE(D17984:D18003)</f>
        <v>21</v>
      </c>
      <c r="M17984">
        <f>K17984-L17984</f>
        <v>0</v>
      </c>
      <c r="N17984" t="str">
        <f>IF(K17984&gt;L17984,"HIGH ZONE BIAS",IF(K17984&lt;L17984,"LOW ZONE BIAS","EQUILIBRIUM"))</f>
        <v>EQUILIBRIUM</v>
      </c>
    </row>
    <row r="17985">
      <c r="A17985">
        <v>8955</v>
      </c>
      <c r="B17985" t="str">
        <v>2009-01-26</v>
      </c>
      <c r="C17985" t="str">
        <v>Midday</v>
      </c>
      <c r="D17985">
        <v>22</v>
      </c>
      <c r="E17985" t="str">
        <f>IF(MOD(D17985,2)=0,"EVEN","ODD")</f>
        <v>EVEN</v>
      </c>
      <c r="F17985" t="str">
        <f>IF(D17985&lt;=18,"LOW (1-18)","HIGH (19-36)")</f>
        <v>HIGH (19-36)</v>
      </c>
      <c r="G17985">
        <f>INT((D17985-1)/6)+1</f>
        <v>4</v>
      </c>
      <c r="H17985">
        <f>MOD(D17985-1,6)+1</f>
        <v>4</v>
      </c>
      <c r="I17985">
        <f>37-D17985</f>
        <v>15</v>
      </c>
      <c r="J17985">
        <f>ABS(D17985-D17986)</f>
        <v>8</v>
      </c>
      <c r="K17985">
        <f>AVERAGE(D17985:D17989)</f>
        <v>22</v>
      </c>
      <c r="L17985">
        <f>AVERAGE(D17985:D18004)</f>
        <v>22</v>
      </c>
      <c r="M17985">
        <f>K17985-L17985</f>
        <v>0</v>
      </c>
      <c r="N17985" t="str">
        <f>IF(K17985&gt;L17985,"HIGH ZONE BIAS",IF(K17985&lt;L17985,"LOW ZONE BIAS","EQUILIBRIUM"))</f>
        <v>EQUILIBRIUM</v>
      </c>
    </row>
    <row r="17986">
      <c r="A17986">
        <v>8954</v>
      </c>
      <c r="B17986" t="str">
        <v>2009-01-24</v>
      </c>
      <c r="C17986" t="str">
        <v>Evening</v>
      </c>
      <c r="D17986">
        <v>30</v>
      </c>
      <c r="E17986" t="str">
        <f>IF(MOD(D17986,2)=0,"EVEN","ODD")</f>
        <v>EVEN</v>
      </c>
      <c r="F17986" t="str">
        <f>IF(D17986&lt;=18,"LOW (1-18)","HIGH (19-36)")</f>
        <v>HIGH (19-36)</v>
      </c>
      <c r="G17986">
        <f>INT((D17986-1)/6)+1</f>
        <v>5</v>
      </c>
      <c r="H17986">
        <f>MOD(D17986-1,6)+1</f>
        <v>6</v>
      </c>
      <c r="I17986">
        <f>37-D17986</f>
        <v>7</v>
      </c>
      <c r="J17986">
        <f>ABS(D17986-D17987)</f>
        <v>27</v>
      </c>
      <c r="K17986">
        <f>AVERAGE(D17986:D17990)</f>
        <v>30</v>
      </c>
      <c r="L17986">
        <f>AVERAGE(D17986:D18005)</f>
        <v>30</v>
      </c>
      <c r="M17986">
        <f>K17986-L17986</f>
        <v>0</v>
      </c>
      <c r="N17986" t="str">
        <f>IF(K17986&gt;L17986,"HIGH ZONE BIAS",IF(K17986&lt;L17986,"LOW ZONE BIAS","EQUILIBRIUM"))</f>
        <v>EQUILIBRIUM</v>
      </c>
    </row>
    <row r="17987">
      <c r="A17987">
        <v>8953</v>
      </c>
      <c r="B17987" t="str">
        <v>2009-01-24</v>
      </c>
      <c r="C17987" t="str">
        <v>Midday</v>
      </c>
      <c r="D17987">
        <v>3</v>
      </c>
      <c r="E17987" t="str">
        <f>IF(MOD(D17987,2)=0,"EVEN","ODD")</f>
        <v>ODD</v>
      </c>
      <c r="F17987" t="str">
        <f>IF(D17987&lt;=18,"LOW (1-18)","HIGH (19-36)")</f>
        <v>LOW (1-18)</v>
      </c>
      <c r="G17987">
        <f>INT((D17987-1)/6)+1</f>
        <v>1</v>
      </c>
      <c r="H17987">
        <f>MOD(D17987-1,6)+1</f>
        <v>3</v>
      </c>
      <c r="I17987">
        <f>37-D17987</f>
        <v>34</v>
      </c>
      <c r="J17987">
        <f>ABS(D17987-D17988)</f>
        <v>20</v>
      </c>
      <c r="K17987">
        <f>AVERAGE(D17987:D17991)</f>
        <v>3</v>
      </c>
      <c r="L17987">
        <f>AVERAGE(D17987:D18006)</f>
        <v>3</v>
      </c>
      <c r="M17987">
        <f>K17987-L17987</f>
        <v>0</v>
      </c>
      <c r="N17987" t="str">
        <f>IF(K17987&gt;L17987,"HIGH ZONE BIAS",IF(K17987&lt;L17987,"LOW ZONE BIAS","EQUILIBRIUM"))</f>
        <v>EQUILIBRIUM</v>
      </c>
    </row>
    <row r="17988">
      <c r="A17988">
        <v>8952</v>
      </c>
      <c r="B17988" t="str">
        <v>2009-01-23</v>
      </c>
      <c r="C17988" t="str">
        <v>Evening</v>
      </c>
      <c r="D17988">
        <v>23</v>
      </c>
      <c r="E17988" t="str">
        <f>IF(MOD(D17988,2)=0,"EVEN","ODD")</f>
        <v>ODD</v>
      </c>
      <c r="F17988" t="str">
        <f>IF(D17988&lt;=18,"LOW (1-18)","HIGH (19-36)")</f>
        <v>HIGH (19-36)</v>
      </c>
      <c r="G17988">
        <f>INT((D17988-1)/6)+1</f>
        <v>4</v>
      </c>
      <c r="H17988">
        <f>MOD(D17988-1,6)+1</f>
        <v>5</v>
      </c>
      <c r="I17988">
        <f>37-D17988</f>
        <v>14</v>
      </c>
      <c r="J17988">
        <f>ABS(D17988-D17989)</f>
        <v>5</v>
      </c>
      <c r="K17988">
        <f>AVERAGE(D17988:D17992)</f>
        <v>23</v>
      </c>
      <c r="L17988">
        <f>AVERAGE(D17988:D18007)</f>
        <v>23</v>
      </c>
      <c r="M17988">
        <f>K17988-L17988</f>
        <v>0</v>
      </c>
      <c r="N17988" t="str">
        <f>IF(K17988&gt;L17988,"HIGH ZONE BIAS",IF(K17988&lt;L17988,"LOW ZONE BIAS","EQUILIBRIUM"))</f>
        <v>EQUILIBRIUM</v>
      </c>
    </row>
    <row r="17989">
      <c r="A17989">
        <v>8951</v>
      </c>
      <c r="B17989" t="str">
        <v>2009-01-23</v>
      </c>
      <c r="C17989" t="str">
        <v>Midday</v>
      </c>
      <c r="D17989">
        <v>28</v>
      </c>
      <c r="E17989" t="str">
        <f>IF(MOD(D17989,2)=0,"EVEN","ODD")</f>
        <v>EVEN</v>
      </c>
      <c r="F17989" t="str">
        <f>IF(D17989&lt;=18,"LOW (1-18)","HIGH (19-36)")</f>
        <v>HIGH (19-36)</v>
      </c>
      <c r="G17989">
        <f>INT((D17989-1)/6)+1</f>
        <v>5</v>
      </c>
      <c r="H17989">
        <f>MOD(D17989-1,6)+1</f>
        <v>4</v>
      </c>
      <c r="I17989">
        <f>37-D17989</f>
        <v>9</v>
      </c>
      <c r="J17989">
        <f>ABS(D17989-D17990)</f>
        <v>3</v>
      </c>
      <c r="K17989">
        <f>AVERAGE(D17989:D17993)</f>
        <v>28</v>
      </c>
      <c r="L17989">
        <f>AVERAGE(D17989:D18008)</f>
        <v>28</v>
      </c>
      <c r="M17989">
        <f>K17989-L17989</f>
        <v>0</v>
      </c>
      <c r="N17989" t="str">
        <f>IF(K17989&gt;L17989,"HIGH ZONE BIAS",IF(K17989&lt;L17989,"LOW ZONE BIAS","EQUILIBRIUM"))</f>
        <v>EQUILIBRIUM</v>
      </c>
    </row>
    <row r="17990">
      <c r="A17990">
        <v>8950</v>
      </c>
      <c r="B17990" t="str">
        <v>2009-01-22</v>
      </c>
      <c r="C17990" t="str">
        <v>Evening</v>
      </c>
      <c r="D17990">
        <v>31</v>
      </c>
      <c r="E17990" t="str">
        <f>IF(MOD(D17990,2)=0,"EVEN","ODD")</f>
        <v>ODD</v>
      </c>
      <c r="F17990" t="str">
        <f>IF(D17990&lt;=18,"LOW (1-18)","HIGH (19-36)")</f>
        <v>HIGH (19-36)</v>
      </c>
      <c r="G17990">
        <f>INT((D17990-1)/6)+1</f>
        <v>6</v>
      </c>
      <c r="H17990">
        <f>MOD(D17990-1,6)+1</f>
        <v>1</v>
      </c>
      <c r="I17990">
        <f>37-D17990</f>
        <v>6</v>
      </c>
      <c r="J17990">
        <f>ABS(D17990-D17991)</f>
        <v>5</v>
      </c>
      <c r="K17990">
        <f>AVERAGE(D17990:D17994)</f>
        <v>31</v>
      </c>
      <c r="L17990">
        <f>AVERAGE(D17990:D18009)</f>
        <v>31</v>
      </c>
      <c r="M17990">
        <f>K17990-L17990</f>
        <v>0</v>
      </c>
      <c r="N17990" t="str">
        <f>IF(K17990&gt;L17990,"HIGH ZONE BIAS",IF(K17990&lt;L17990,"LOW ZONE BIAS","EQUILIBRIUM"))</f>
        <v>EQUILIBRIUM</v>
      </c>
    </row>
    <row r="17991">
      <c r="A17991">
        <v>8949</v>
      </c>
      <c r="B17991" t="str">
        <v>2009-01-22</v>
      </c>
      <c r="C17991" t="str">
        <v>Midday</v>
      </c>
      <c r="D17991">
        <v>36</v>
      </c>
      <c r="E17991" t="str">
        <f>IF(MOD(D17991,2)=0,"EVEN","ODD")</f>
        <v>EVEN</v>
      </c>
      <c r="F17991" t="str">
        <f>IF(D17991&lt;=18,"LOW (1-18)","HIGH (19-36)")</f>
        <v>HIGH (19-36)</v>
      </c>
      <c r="G17991">
        <f>INT((D17991-1)/6)+1</f>
        <v>6</v>
      </c>
      <c r="H17991">
        <f>MOD(D17991-1,6)+1</f>
        <v>6</v>
      </c>
      <c r="I17991">
        <f>37-D17991</f>
        <v>1</v>
      </c>
      <c r="J17991">
        <f>ABS(D17991-D17992)</f>
        <v>3</v>
      </c>
      <c r="K17991">
        <f>AVERAGE(D17991:D17995)</f>
        <v>36</v>
      </c>
      <c r="L17991">
        <f>AVERAGE(D17991:D18010)</f>
        <v>36</v>
      </c>
      <c r="M17991">
        <f>K17991-L17991</f>
        <v>0</v>
      </c>
      <c r="N17991" t="str">
        <f>IF(K17991&gt;L17991,"HIGH ZONE BIAS",IF(K17991&lt;L17991,"LOW ZONE BIAS","EQUILIBRIUM"))</f>
        <v>EQUILIBRIUM</v>
      </c>
    </row>
    <row r="17992">
      <c r="A17992">
        <v>8948</v>
      </c>
      <c r="B17992" t="str">
        <v>2009-01-21</v>
      </c>
      <c r="C17992" t="str">
        <v>Evening</v>
      </c>
      <c r="D17992">
        <v>33</v>
      </c>
      <c r="E17992" t="str">
        <f>IF(MOD(D17992,2)=0,"EVEN","ODD")</f>
        <v>ODD</v>
      </c>
      <c r="F17992" t="str">
        <f>IF(D17992&lt;=18,"LOW (1-18)","HIGH (19-36)")</f>
        <v>HIGH (19-36)</v>
      </c>
      <c r="G17992">
        <f>INT((D17992-1)/6)+1</f>
        <v>6</v>
      </c>
      <c r="H17992">
        <f>MOD(D17992-1,6)+1</f>
        <v>3</v>
      </c>
      <c r="I17992">
        <f>37-D17992</f>
        <v>4</v>
      </c>
      <c r="J17992">
        <f>ABS(D17992-D17993)</f>
        <v>23</v>
      </c>
      <c r="K17992">
        <f>AVERAGE(D17992:D17996)</f>
        <v>33</v>
      </c>
      <c r="L17992">
        <f>AVERAGE(D17992:D18011)</f>
        <v>33</v>
      </c>
      <c r="M17992">
        <f>K17992-L17992</f>
        <v>0</v>
      </c>
      <c r="N17992" t="str">
        <f>IF(K17992&gt;L17992,"HIGH ZONE BIAS",IF(K17992&lt;L17992,"LOW ZONE BIAS","EQUILIBRIUM"))</f>
        <v>EQUILIBRIUM</v>
      </c>
    </row>
    <row r="17993">
      <c r="A17993">
        <v>8947</v>
      </c>
      <c r="B17993" t="str">
        <v>2009-01-21</v>
      </c>
      <c r="C17993" t="str">
        <v>Midday</v>
      </c>
      <c r="D17993">
        <v>10</v>
      </c>
      <c r="E17993" t="str">
        <f>IF(MOD(D17993,2)=0,"EVEN","ODD")</f>
        <v>EVEN</v>
      </c>
      <c r="F17993" t="str">
        <f>IF(D17993&lt;=18,"LOW (1-18)","HIGH (19-36)")</f>
        <v>LOW (1-18)</v>
      </c>
      <c r="G17993">
        <f>INT((D17993-1)/6)+1</f>
        <v>2</v>
      </c>
      <c r="H17993">
        <f>MOD(D17993-1,6)+1</f>
        <v>4</v>
      </c>
      <c r="I17993">
        <f>37-D17993</f>
        <v>27</v>
      </c>
      <c r="J17993">
        <f>ABS(D17993-D17994)</f>
        <v>6</v>
      </c>
      <c r="K17993">
        <f>AVERAGE(D17993:D17997)</f>
        <v>10</v>
      </c>
      <c r="L17993">
        <f>AVERAGE(D17993:D18012)</f>
        <v>10</v>
      </c>
      <c r="M17993">
        <f>K17993-L17993</f>
        <v>0</v>
      </c>
      <c r="N17993" t="str">
        <f>IF(K17993&gt;L17993,"HIGH ZONE BIAS",IF(K17993&lt;L17993,"LOW ZONE BIAS","EQUILIBRIUM"))</f>
        <v>EQUILIBRIUM</v>
      </c>
    </row>
    <row r="17994">
      <c r="A17994">
        <v>8945</v>
      </c>
      <c r="B17994" t="str">
        <v>2009-01-20</v>
      </c>
      <c r="C17994" t="str">
        <v>Midday</v>
      </c>
      <c r="D17994">
        <v>16</v>
      </c>
      <c r="E17994" t="str">
        <f>IF(MOD(D17994,2)=0,"EVEN","ODD")</f>
        <v>EVEN</v>
      </c>
      <c r="F17994" t="str">
        <f>IF(D17994&lt;=18,"LOW (1-18)","HIGH (19-36)")</f>
        <v>LOW (1-18)</v>
      </c>
      <c r="G17994">
        <f>INT((D17994-1)/6)+1</f>
        <v>3</v>
      </c>
      <c r="H17994">
        <f>MOD(D17994-1,6)+1</f>
        <v>4</v>
      </c>
      <c r="I17994">
        <f>37-D17994</f>
        <v>21</v>
      </c>
      <c r="J17994">
        <f>ABS(D17994-D17995)</f>
        <v>8</v>
      </c>
      <c r="K17994">
        <f>AVERAGE(D17994:D17998)</f>
        <v>16</v>
      </c>
      <c r="L17994">
        <f>AVERAGE(D17994:D18013)</f>
        <v>16</v>
      </c>
      <c r="M17994">
        <f>K17994-L17994</f>
        <v>0</v>
      </c>
      <c r="N17994" t="str">
        <f>IF(K17994&gt;L17994,"HIGH ZONE BIAS",IF(K17994&lt;L17994,"LOW ZONE BIAS","EQUILIBRIUM"))</f>
        <v>EQUILIBRIUM</v>
      </c>
    </row>
    <row r="17995">
      <c r="A17995">
        <v>8944</v>
      </c>
      <c r="B17995" t="str">
        <v>2009-01-19</v>
      </c>
      <c r="C17995" t="str">
        <v>Evening</v>
      </c>
      <c r="D17995">
        <v>8</v>
      </c>
      <c r="E17995" t="str">
        <f>IF(MOD(D17995,2)=0,"EVEN","ODD")</f>
        <v>EVEN</v>
      </c>
      <c r="F17995" t="str">
        <f>IF(D17995&lt;=18,"LOW (1-18)","HIGH (19-36)")</f>
        <v>LOW (1-18)</v>
      </c>
      <c r="G17995">
        <f>INT((D17995-1)/6)+1</f>
        <v>2</v>
      </c>
      <c r="H17995">
        <f>MOD(D17995-1,6)+1</f>
        <v>2</v>
      </c>
      <c r="I17995">
        <f>37-D17995</f>
        <v>29</v>
      </c>
      <c r="J17995">
        <f>ABS(D17995-D17996)</f>
        <v>19</v>
      </c>
      <c r="K17995">
        <f>AVERAGE(D17995:D17999)</f>
        <v>8</v>
      </c>
      <c r="L17995">
        <f>AVERAGE(D17995:D18014)</f>
        <v>8</v>
      </c>
      <c r="M17995">
        <f>K17995-L17995</f>
        <v>0</v>
      </c>
      <c r="N17995" t="str">
        <f>IF(K17995&gt;L17995,"HIGH ZONE BIAS",IF(K17995&lt;L17995,"LOW ZONE BIAS","EQUILIBRIUM"))</f>
        <v>EQUILIBRIUM</v>
      </c>
    </row>
    <row r="17996">
      <c r="A17996">
        <v>8943</v>
      </c>
      <c r="B17996" t="str">
        <v>2009-01-19</v>
      </c>
      <c r="C17996" t="str">
        <v>Midday</v>
      </c>
      <c r="D17996">
        <v>27</v>
      </c>
      <c r="E17996" t="str">
        <f>IF(MOD(D17996,2)=0,"EVEN","ODD")</f>
        <v>ODD</v>
      </c>
      <c r="F17996" t="str">
        <f>IF(D17996&lt;=18,"LOW (1-18)","HIGH (19-36)")</f>
        <v>HIGH (19-36)</v>
      </c>
      <c r="G17996">
        <f>INT((D17996-1)/6)+1</f>
        <v>5</v>
      </c>
      <c r="H17996">
        <f>MOD(D17996-1,6)+1</f>
        <v>3</v>
      </c>
      <c r="I17996">
        <f>37-D17996</f>
        <v>10</v>
      </c>
      <c r="J17996">
        <f>ABS(D17996-D17997)</f>
        <v>0</v>
      </c>
      <c r="K17996">
        <f>AVERAGE(D17996:D18000)</f>
        <v>27</v>
      </c>
      <c r="L17996">
        <f>AVERAGE(D17996:D18015)</f>
        <v>27</v>
      </c>
      <c r="M17996">
        <f>K17996-L17996</f>
        <v>0</v>
      </c>
      <c r="N17996" t="str">
        <f>IF(K17996&gt;L17996,"HIGH ZONE BIAS",IF(K17996&lt;L17996,"LOW ZONE BIAS","EQUILIBRIUM"))</f>
        <v>EQUILIBRIUM</v>
      </c>
    </row>
    <row r="17997">
      <c r="A17997">
        <v>8942</v>
      </c>
      <c r="B17997" t="str">
        <v>2009-01-17</v>
      </c>
      <c r="C17997" t="str">
        <v>Evening</v>
      </c>
      <c r="D17997">
        <v>27</v>
      </c>
      <c r="E17997" t="str">
        <f>IF(MOD(D17997,2)=0,"EVEN","ODD")</f>
        <v>ODD</v>
      </c>
      <c r="F17997" t="str">
        <f>IF(D17997&lt;=18,"LOW (1-18)","HIGH (19-36)")</f>
        <v>HIGH (19-36)</v>
      </c>
      <c r="G17997">
        <f>INT((D17997-1)/6)+1</f>
        <v>5</v>
      </c>
      <c r="H17997">
        <f>MOD(D17997-1,6)+1</f>
        <v>3</v>
      </c>
      <c r="I17997">
        <f>37-D17997</f>
        <v>10</v>
      </c>
      <c r="J17997">
        <f>ABS(D17997-D17998)</f>
        <v>8</v>
      </c>
      <c r="K17997">
        <f>AVERAGE(D17997:D18001)</f>
        <v>27</v>
      </c>
      <c r="L17997">
        <f>AVERAGE(D17997:D18016)</f>
        <v>27</v>
      </c>
      <c r="M17997">
        <f>K17997-L17997</f>
        <v>0</v>
      </c>
      <c r="N17997" t="str">
        <f>IF(K17997&gt;L17997,"HIGH ZONE BIAS",IF(K17997&lt;L17997,"LOW ZONE BIAS","EQUILIBRIUM"))</f>
        <v>EQUILIBRIUM</v>
      </c>
    </row>
    <row r="17998">
      <c r="A17998">
        <v>8941</v>
      </c>
      <c r="B17998" t="str">
        <v>2009-01-17</v>
      </c>
      <c r="C17998" t="str">
        <v>Midday</v>
      </c>
      <c r="D17998">
        <v>35</v>
      </c>
      <c r="E17998" t="str">
        <f>IF(MOD(D17998,2)=0,"EVEN","ODD")</f>
        <v>ODD</v>
      </c>
      <c r="F17998" t="str">
        <f>IF(D17998&lt;=18,"LOW (1-18)","HIGH (19-36)")</f>
        <v>HIGH (19-36)</v>
      </c>
      <c r="G17998">
        <f>INT((D17998-1)/6)+1</f>
        <v>6</v>
      </c>
      <c r="H17998">
        <f>MOD(D17998-1,6)+1</f>
        <v>5</v>
      </c>
      <c r="I17998">
        <f>37-D17998</f>
        <v>2</v>
      </c>
      <c r="J17998">
        <f>ABS(D17998-D17999)</f>
        <v>11</v>
      </c>
      <c r="K17998">
        <f>AVERAGE(D17998:D18002)</f>
        <v>35</v>
      </c>
      <c r="L17998">
        <f>AVERAGE(D17998:D18017)</f>
        <v>35</v>
      </c>
      <c r="M17998">
        <f>K17998-L17998</f>
        <v>0</v>
      </c>
      <c r="N17998" t="str">
        <f>IF(K17998&gt;L17998,"HIGH ZONE BIAS",IF(K17998&lt;L17998,"LOW ZONE BIAS","EQUILIBRIUM"))</f>
        <v>EQUILIBRIUM</v>
      </c>
    </row>
    <row r="17999">
      <c r="A17999">
        <v>8940</v>
      </c>
      <c r="B17999" t="str">
        <v>2009-01-16</v>
      </c>
      <c r="C17999" t="str">
        <v>Evening</v>
      </c>
      <c r="D17999">
        <v>24</v>
      </c>
      <c r="E17999" t="str">
        <f>IF(MOD(D17999,2)=0,"EVEN","ODD")</f>
        <v>EVEN</v>
      </c>
      <c r="F17999" t="str">
        <f>IF(D17999&lt;=18,"LOW (1-18)","HIGH (19-36)")</f>
        <v>HIGH (19-36)</v>
      </c>
      <c r="G17999">
        <f>INT((D17999-1)/6)+1</f>
        <v>4</v>
      </c>
      <c r="H17999">
        <f>MOD(D17999-1,6)+1</f>
        <v>6</v>
      </c>
      <c r="I17999">
        <f>37-D17999</f>
        <v>13</v>
      </c>
      <c r="J17999">
        <f>ABS(D17999-D18000)</f>
        <v>10</v>
      </c>
      <c r="K17999">
        <f>AVERAGE(D17999:D18003)</f>
        <v>24</v>
      </c>
      <c r="L17999">
        <f>AVERAGE(D17999:D18018)</f>
        <v>24</v>
      </c>
      <c r="M17999">
        <f>K17999-L17999</f>
        <v>0</v>
      </c>
      <c r="N17999" t="str">
        <f>IF(K17999&gt;L17999,"HIGH ZONE BIAS",IF(K17999&lt;L17999,"LOW ZONE BIAS","EQUILIBRIUM"))</f>
        <v>EQUILIBRIUM</v>
      </c>
    </row>
    <row r="18000">
      <c r="A18000">
        <v>8939</v>
      </c>
      <c r="B18000" t="str">
        <v>2009-01-16</v>
      </c>
      <c r="C18000" t="str">
        <v>Midday</v>
      </c>
      <c r="D18000">
        <v>14</v>
      </c>
      <c r="E18000" t="str">
        <f>IF(MOD(D18000,2)=0,"EVEN","ODD")</f>
        <v>EVEN</v>
      </c>
      <c r="F18000" t="str">
        <f>IF(D18000&lt;=18,"LOW (1-18)","HIGH (19-36)")</f>
        <v>LOW (1-18)</v>
      </c>
      <c r="G18000">
        <f>INT((D18000-1)/6)+1</f>
        <v>3</v>
      </c>
      <c r="H18000">
        <f>MOD(D18000-1,6)+1</f>
        <v>2</v>
      </c>
      <c r="I18000">
        <f>37-D18000</f>
        <v>23</v>
      </c>
      <c r="J18000">
        <f>ABS(D18000-D18001)</f>
        <v>14</v>
      </c>
      <c r="K18000">
        <f>AVERAGE(D18000:D18004)</f>
        <v>14</v>
      </c>
      <c r="L18000">
        <f>AVERAGE(D18000:D18019)</f>
        <v>14</v>
      </c>
      <c r="M18000">
        <f>K18000-L18000</f>
        <v>0</v>
      </c>
      <c r="N18000" t="str">
        <f>IF(K18000&gt;L18000,"HIGH ZONE BIAS",IF(K18000&lt;L18000,"LOW ZONE BIAS","EQUILIBRIUM"))</f>
        <v>EQUILIBRIUM</v>
      </c>
    </row>
    <row r="18001">
      <c r="A18001">
        <v>8938</v>
      </c>
      <c r="B18001" t="str">
        <v>2009-01-15</v>
      </c>
      <c r="C18001" t="str">
        <v>Evening</v>
      </c>
      <c r="D18001">
        <v>28</v>
      </c>
      <c r="E18001" t="str">
        <f>IF(MOD(D18001,2)=0,"EVEN","ODD")</f>
        <v>EVEN</v>
      </c>
      <c r="F18001" t="str">
        <f>IF(D18001&lt;=18,"LOW (1-18)","HIGH (19-36)")</f>
        <v>HIGH (19-36)</v>
      </c>
      <c r="G18001">
        <f>INT((D18001-1)/6)+1</f>
        <v>5</v>
      </c>
      <c r="H18001">
        <f>MOD(D18001-1,6)+1</f>
        <v>4</v>
      </c>
      <c r="I18001">
        <f>37-D18001</f>
        <v>9</v>
      </c>
      <c r="J18001">
        <f>ABS(D18001-D18002)</f>
        <v>6</v>
      </c>
      <c r="K18001">
        <f>AVERAGE(D18001:D18005)</f>
        <v>28</v>
      </c>
      <c r="L18001">
        <f>AVERAGE(D18001:D18020)</f>
        <v>28</v>
      </c>
      <c r="M18001">
        <f>K18001-L18001</f>
        <v>0</v>
      </c>
      <c r="N18001" t="str">
        <f>IF(K18001&gt;L18001,"HIGH ZONE BIAS",IF(K18001&lt;L18001,"LOW ZONE BIAS","EQUILIBRIUM"))</f>
        <v>EQUILIBRIUM</v>
      </c>
    </row>
    <row r="18002">
      <c r="A18002">
        <v>8937</v>
      </c>
      <c r="B18002" t="str">
        <v>2009-01-15</v>
      </c>
      <c r="C18002" t="str">
        <v>Midday</v>
      </c>
      <c r="D18002">
        <v>34</v>
      </c>
      <c r="E18002" t="str">
        <f>IF(MOD(D18002,2)=0,"EVEN","ODD")</f>
        <v>EVEN</v>
      </c>
      <c r="F18002" t="str">
        <f>IF(D18002&lt;=18,"LOW (1-18)","HIGH (19-36)")</f>
        <v>HIGH (19-36)</v>
      </c>
      <c r="G18002">
        <f>INT((D18002-1)/6)+1</f>
        <v>6</v>
      </c>
      <c r="H18002">
        <f>MOD(D18002-1,6)+1</f>
        <v>4</v>
      </c>
      <c r="I18002">
        <f>37-D18002</f>
        <v>3</v>
      </c>
      <c r="J18002">
        <f>ABS(D18002-D18003)</f>
        <v>20</v>
      </c>
      <c r="K18002">
        <f>AVERAGE(D18002:D18006)</f>
        <v>34</v>
      </c>
      <c r="L18002">
        <f>AVERAGE(D18002:D18021)</f>
        <v>34</v>
      </c>
      <c r="M18002">
        <f>K18002-L18002</f>
        <v>0</v>
      </c>
      <c r="N18002" t="str">
        <f>IF(K18002&gt;L18002,"HIGH ZONE BIAS",IF(K18002&lt;L18002,"LOW ZONE BIAS","EQUILIBRIUM"))</f>
        <v>EQUILIBRIUM</v>
      </c>
    </row>
    <row r="18003">
      <c r="A18003">
        <v>8936</v>
      </c>
      <c r="B18003" t="str">
        <v>2009-01-14</v>
      </c>
      <c r="C18003" t="str">
        <v>Evening</v>
      </c>
      <c r="D18003">
        <v>14</v>
      </c>
      <c r="E18003" t="str">
        <f>IF(MOD(D18003,2)=0,"EVEN","ODD")</f>
        <v>EVEN</v>
      </c>
      <c r="F18003" t="str">
        <f>IF(D18003&lt;=18,"LOW (1-18)","HIGH (19-36)")</f>
        <v>LOW (1-18)</v>
      </c>
      <c r="G18003">
        <f>INT((D18003-1)/6)+1</f>
        <v>3</v>
      </c>
      <c r="H18003">
        <f>MOD(D18003-1,6)+1</f>
        <v>2</v>
      </c>
      <c r="I18003">
        <f>37-D18003</f>
        <v>23</v>
      </c>
      <c r="J18003">
        <f>ABS(D18003-D18004)</f>
        <v>5</v>
      </c>
      <c r="K18003">
        <f>AVERAGE(D18003:D18007)</f>
        <v>14</v>
      </c>
      <c r="L18003">
        <f>AVERAGE(D18003:D18022)</f>
        <v>14</v>
      </c>
      <c r="M18003">
        <f>K18003-L18003</f>
        <v>0</v>
      </c>
      <c r="N18003" t="str">
        <f>IF(K18003&gt;L18003,"HIGH ZONE BIAS",IF(K18003&lt;L18003,"LOW ZONE BIAS","EQUILIBRIUM"))</f>
        <v>EQUILIBRIUM</v>
      </c>
    </row>
    <row r="18004">
      <c r="A18004">
        <v>8935</v>
      </c>
      <c r="B18004" t="str">
        <v>2009-01-14</v>
      </c>
      <c r="C18004" t="str">
        <v>Midday</v>
      </c>
      <c r="D18004">
        <v>19</v>
      </c>
      <c r="E18004" t="str">
        <f>IF(MOD(D18004,2)=0,"EVEN","ODD")</f>
        <v>ODD</v>
      </c>
      <c r="F18004" t="str">
        <f>IF(D18004&lt;=18,"LOW (1-18)","HIGH (19-36)")</f>
        <v>HIGH (19-36)</v>
      </c>
      <c r="G18004">
        <f>INT((D18004-1)/6)+1</f>
        <v>4</v>
      </c>
      <c r="H18004">
        <f>MOD(D18004-1,6)+1</f>
        <v>1</v>
      </c>
      <c r="I18004">
        <f>37-D18004</f>
        <v>18</v>
      </c>
      <c r="J18004">
        <f>ABS(D18004-D18005)</f>
        <v>8</v>
      </c>
      <c r="K18004">
        <f>AVERAGE(D18004:D18008)</f>
        <v>19</v>
      </c>
      <c r="L18004">
        <f>AVERAGE(D18004:D18023)</f>
        <v>19</v>
      </c>
      <c r="M18004">
        <f>K18004-L18004</f>
        <v>0</v>
      </c>
      <c r="N18004" t="str">
        <f>IF(K18004&gt;L18004,"HIGH ZONE BIAS",IF(K18004&lt;L18004,"LOW ZONE BIAS","EQUILIBRIUM"))</f>
        <v>EQUILIBRIUM</v>
      </c>
    </row>
    <row r="18005">
      <c r="A18005">
        <v>8934</v>
      </c>
      <c r="B18005" t="str">
        <v>2009-01-13</v>
      </c>
      <c r="C18005" t="str">
        <v>Evening</v>
      </c>
      <c r="D18005">
        <v>11</v>
      </c>
      <c r="E18005" t="str">
        <f>IF(MOD(D18005,2)=0,"EVEN","ODD")</f>
        <v>ODD</v>
      </c>
      <c r="F18005" t="str">
        <f>IF(D18005&lt;=18,"LOW (1-18)","HIGH (19-36)")</f>
        <v>LOW (1-18)</v>
      </c>
      <c r="G18005">
        <f>INT((D18005-1)/6)+1</f>
        <v>2</v>
      </c>
      <c r="H18005">
        <f>MOD(D18005-1,6)+1</f>
        <v>5</v>
      </c>
      <c r="I18005">
        <f>37-D18005</f>
        <v>26</v>
      </c>
      <c r="J18005">
        <f>ABS(D18005-D18006)</f>
        <v>24</v>
      </c>
      <c r="K18005">
        <f>AVERAGE(D18005:D18009)</f>
        <v>11</v>
      </c>
      <c r="L18005">
        <f>AVERAGE(D18005:D18024)</f>
        <v>11</v>
      </c>
      <c r="M18005">
        <f>K18005-L18005</f>
        <v>0</v>
      </c>
      <c r="N18005" t="str">
        <f>IF(K18005&gt;L18005,"HIGH ZONE BIAS",IF(K18005&lt;L18005,"LOW ZONE BIAS","EQUILIBRIUM"))</f>
        <v>EQUILIBRIUM</v>
      </c>
    </row>
    <row r="18006">
      <c r="A18006">
        <v>8933</v>
      </c>
      <c r="B18006" t="str">
        <v>2009-01-13</v>
      </c>
      <c r="C18006" t="str">
        <v>Midday</v>
      </c>
      <c r="D18006">
        <v>35</v>
      </c>
      <c r="E18006" t="str">
        <f>IF(MOD(D18006,2)=0,"EVEN","ODD")</f>
        <v>ODD</v>
      </c>
      <c r="F18006" t="str">
        <f>IF(D18006&lt;=18,"LOW (1-18)","HIGH (19-36)")</f>
        <v>HIGH (19-36)</v>
      </c>
      <c r="G18006">
        <f>INT((D18006-1)/6)+1</f>
        <v>6</v>
      </c>
      <c r="H18006">
        <f>MOD(D18006-1,6)+1</f>
        <v>5</v>
      </c>
      <c r="I18006">
        <f>37-D18006</f>
        <v>2</v>
      </c>
      <c r="J18006">
        <f>ABS(D18006-D18007)</f>
        <v>0</v>
      </c>
      <c r="K18006">
        <f>AVERAGE(D18006:D18010)</f>
        <v>35</v>
      </c>
      <c r="L18006">
        <f>AVERAGE(D18006:D18025)</f>
        <v>35</v>
      </c>
      <c r="M18006">
        <f>K18006-L18006</f>
        <v>0</v>
      </c>
      <c r="N18006" t="str">
        <f>IF(K18006&gt;L18006,"HIGH ZONE BIAS",IF(K18006&lt;L18006,"LOW ZONE BIAS","EQUILIBRIUM"))</f>
        <v>EQUILIBRIUM</v>
      </c>
    </row>
    <row r="18007">
      <c r="A18007">
        <v>8932</v>
      </c>
      <c r="B18007" t="str">
        <v>2009-01-12</v>
      </c>
      <c r="C18007" t="str">
        <v>Evening</v>
      </c>
      <c r="D18007">
        <v>35</v>
      </c>
      <c r="E18007" t="str">
        <f>IF(MOD(D18007,2)=0,"EVEN","ODD")</f>
        <v>ODD</v>
      </c>
      <c r="F18007" t="str">
        <f>IF(D18007&lt;=18,"LOW (1-18)","HIGH (19-36)")</f>
        <v>HIGH (19-36)</v>
      </c>
      <c r="G18007">
        <f>INT((D18007-1)/6)+1</f>
        <v>6</v>
      </c>
      <c r="H18007">
        <f>MOD(D18007-1,6)+1</f>
        <v>5</v>
      </c>
      <c r="I18007">
        <f>37-D18007</f>
        <v>2</v>
      </c>
      <c r="J18007">
        <f>ABS(D18007-D18008)</f>
        <v>22</v>
      </c>
      <c r="K18007">
        <f>AVERAGE(D18007:D18011)</f>
        <v>35</v>
      </c>
      <c r="L18007">
        <f>AVERAGE(D18007:D18026)</f>
        <v>35</v>
      </c>
      <c r="M18007">
        <f>K18007-L18007</f>
        <v>0</v>
      </c>
      <c r="N18007" t="str">
        <f>IF(K18007&gt;L18007,"HIGH ZONE BIAS",IF(K18007&lt;L18007,"LOW ZONE BIAS","EQUILIBRIUM"))</f>
        <v>EQUILIBRIUM</v>
      </c>
    </row>
    <row r="18008">
      <c r="A18008">
        <v>8931</v>
      </c>
      <c r="B18008" t="str">
        <v>2009-01-12</v>
      </c>
      <c r="C18008" t="str">
        <v>Midday</v>
      </c>
      <c r="D18008">
        <v>13</v>
      </c>
      <c r="E18008" t="str">
        <f>IF(MOD(D18008,2)=0,"EVEN","ODD")</f>
        <v>ODD</v>
      </c>
      <c r="F18008" t="str">
        <f>IF(D18008&lt;=18,"LOW (1-18)","HIGH (19-36)")</f>
        <v>LOW (1-18)</v>
      </c>
      <c r="G18008">
        <f>INT((D18008-1)/6)+1</f>
        <v>3</v>
      </c>
      <c r="H18008">
        <f>MOD(D18008-1,6)+1</f>
        <v>1</v>
      </c>
      <c r="I18008">
        <f>37-D18008</f>
        <v>24</v>
      </c>
      <c r="J18008">
        <f>ABS(D18008-D18009)</f>
        <v>9</v>
      </c>
      <c r="K18008">
        <f>AVERAGE(D18008:D18012)</f>
        <v>13</v>
      </c>
      <c r="L18008">
        <f>AVERAGE(D18008:D18027)</f>
        <v>13</v>
      </c>
      <c r="M18008">
        <f>K18008-L18008</f>
        <v>0</v>
      </c>
      <c r="N18008" t="str">
        <f>IF(K18008&gt;L18008,"HIGH ZONE BIAS",IF(K18008&lt;L18008,"LOW ZONE BIAS","EQUILIBRIUM"))</f>
        <v>EQUILIBRIUM</v>
      </c>
    </row>
    <row r="18009">
      <c r="A18009">
        <v>8930</v>
      </c>
      <c r="B18009" t="str">
        <v>2009-01-10</v>
      </c>
      <c r="C18009" t="str">
        <v>Evening</v>
      </c>
      <c r="D18009">
        <v>22</v>
      </c>
      <c r="E18009" t="str">
        <f>IF(MOD(D18009,2)=0,"EVEN","ODD")</f>
        <v>EVEN</v>
      </c>
      <c r="F18009" t="str">
        <f>IF(D18009&lt;=18,"LOW (1-18)","HIGH (19-36)")</f>
        <v>HIGH (19-36)</v>
      </c>
      <c r="G18009">
        <f>INT((D18009-1)/6)+1</f>
        <v>4</v>
      </c>
      <c r="H18009">
        <f>MOD(D18009-1,6)+1</f>
        <v>4</v>
      </c>
      <c r="I18009">
        <f>37-D18009</f>
        <v>15</v>
      </c>
      <c r="J18009">
        <f>ABS(D18009-D18010)</f>
        <v>13</v>
      </c>
      <c r="K18009">
        <f>AVERAGE(D18009:D18013)</f>
        <v>22</v>
      </c>
      <c r="L18009">
        <f>AVERAGE(D18009:D18028)</f>
        <v>22</v>
      </c>
      <c r="M18009">
        <f>K18009-L18009</f>
        <v>0</v>
      </c>
      <c r="N18009" t="str">
        <f>IF(K18009&gt;L18009,"HIGH ZONE BIAS",IF(K18009&lt;L18009,"LOW ZONE BIAS","EQUILIBRIUM"))</f>
        <v>EQUILIBRIUM</v>
      </c>
    </row>
    <row r="18010">
      <c r="A18010">
        <v>8929</v>
      </c>
      <c r="B18010" t="str">
        <v>2009-01-10</v>
      </c>
      <c r="C18010" t="str">
        <v>Midday</v>
      </c>
      <c r="D18010">
        <v>9</v>
      </c>
      <c r="E18010" t="str">
        <f>IF(MOD(D18010,2)=0,"EVEN","ODD")</f>
        <v>ODD</v>
      </c>
      <c r="F18010" t="str">
        <f>IF(D18010&lt;=18,"LOW (1-18)","HIGH (19-36)")</f>
        <v>LOW (1-18)</v>
      </c>
      <c r="G18010">
        <f>INT((D18010-1)/6)+1</f>
        <v>2</v>
      </c>
      <c r="H18010">
        <f>MOD(D18010-1,6)+1</f>
        <v>3</v>
      </c>
      <c r="I18010">
        <f>37-D18010</f>
        <v>28</v>
      </c>
      <c r="J18010">
        <f>ABS(D18010-D18011)</f>
        <v>7</v>
      </c>
      <c r="K18010">
        <f>AVERAGE(D18010:D18014)</f>
        <v>9</v>
      </c>
      <c r="L18010">
        <f>AVERAGE(D18010:D18029)</f>
        <v>9</v>
      </c>
      <c r="M18010">
        <f>K18010-L18010</f>
        <v>0</v>
      </c>
      <c r="N18010" t="str">
        <f>IF(K18010&gt;L18010,"HIGH ZONE BIAS",IF(K18010&lt;L18010,"LOW ZONE BIAS","EQUILIBRIUM"))</f>
        <v>EQUILIBRIUM</v>
      </c>
    </row>
    <row r="18011">
      <c r="A18011">
        <v>8928</v>
      </c>
      <c r="B18011" t="str">
        <v>2009-01-09</v>
      </c>
      <c r="C18011" t="str">
        <v>Evening</v>
      </c>
      <c r="D18011">
        <v>16</v>
      </c>
      <c r="E18011" t="str">
        <f>IF(MOD(D18011,2)=0,"EVEN","ODD")</f>
        <v>EVEN</v>
      </c>
      <c r="F18011" t="str">
        <f>IF(D18011&lt;=18,"LOW (1-18)","HIGH (19-36)")</f>
        <v>LOW (1-18)</v>
      </c>
      <c r="G18011">
        <f>INT((D18011-1)/6)+1</f>
        <v>3</v>
      </c>
      <c r="H18011">
        <f>MOD(D18011-1,6)+1</f>
        <v>4</v>
      </c>
      <c r="I18011">
        <f>37-D18011</f>
        <v>21</v>
      </c>
      <c r="J18011">
        <f>ABS(D18011-D18012)</f>
        <v>7</v>
      </c>
      <c r="K18011">
        <f>AVERAGE(D18011:D18015)</f>
        <v>16</v>
      </c>
      <c r="L18011">
        <f>AVERAGE(D18011:D18030)</f>
        <v>16</v>
      </c>
      <c r="M18011">
        <f>K18011-L18011</f>
        <v>0</v>
      </c>
      <c r="N18011" t="str">
        <f>IF(K18011&gt;L18011,"HIGH ZONE BIAS",IF(K18011&lt;L18011,"LOW ZONE BIAS","EQUILIBRIUM"))</f>
        <v>EQUILIBRIUM</v>
      </c>
    </row>
    <row r="18012">
      <c r="A18012">
        <v>8927</v>
      </c>
      <c r="B18012" t="str">
        <v>2009-01-09</v>
      </c>
      <c r="C18012" t="str">
        <v>Midday</v>
      </c>
      <c r="D18012">
        <v>23</v>
      </c>
      <c r="E18012" t="str">
        <f>IF(MOD(D18012,2)=0,"EVEN","ODD")</f>
        <v>ODD</v>
      </c>
      <c r="F18012" t="str">
        <f>IF(D18012&lt;=18,"LOW (1-18)","HIGH (19-36)")</f>
        <v>HIGH (19-36)</v>
      </c>
      <c r="G18012">
        <f>INT((D18012-1)/6)+1</f>
        <v>4</v>
      </c>
      <c r="H18012">
        <f>MOD(D18012-1,6)+1</f>
        <v>5</v>
      </c>
      <c r="I18012">
        <f>37-D18012</f>
        <v>14</v>
      </c>
      <c r="J18012">
        <f>ABS(D18012-D18013)</f>
        <v>21</v>
      </c>
      <c r="K18012">
        <f>AVERAGE(D18012:D18016)</f>
        <v>23</v>
      </c>
      <c r="L18012">
        <f>AVERAGE(D18012:D18031)</f>
        <v>23</v>
      </c>
      <c r="M18012">
        <f>K18012-L18012</f>
        <v>0</v>
      </c>
      <c r="N18012" t="str">
        <f>IF(K18012&gt;L18012,"HIGH ZONE BIAS",IF(K18012&lt;L18012,"LOW ZONE BIAS","EQUILIBRIUM"))</f>
        <v>EQUILIBRIUM</v>
      </c>
    </row>
    <row r="18013">
      <c r="A18013">
        <v>8926</v>
      </c>
      <c r="B18013" t="str">
        <v>2009-01-08</v>
      </c>
      <c r="C18013" t="str">
        <v>Evening</v>
      </c>
      <c r="D18013">
        <v>2</v>
      </c>
      <c r="E18013" t="str">
        <f>IF(MOD(D18013,2)=0,"EVEN","ODD")</f>
        <v>EVEN</v>
      </c>
      <c r="F18013" t="str">
        <f>IF(D18013&lt;=18,"LOW (1-18)","HIGH (19-36)")</f>
        <v>LOW (1-18)</v>
      </c>
      <c r="G18013">
        <f>INT((D18013-1)/6)+1</f>
        <v>1</v>
      </c>
      <c r="H18013">
        <f>MOD(D18013-1,6)+1</f>
        <v>2</v>
      </c>
      <c r="I18013">
        <f>37-D18013</f>
        <v>35</v>
      </c>
      <c r="J18013">
        <f>ABS(D18013-D18014)</f>
        <v>22</v>
      </c>
      <c r="K18013">
        <f>AVERAGE(D18013:D18017)</f>
        <v>2</v>
      </c>
      <c r="L18013">
        <f>AVERAGE(D18013:D18032)</f>
        <v>2</v>
      </c>
      <c r="M18013">
        <f>K18013-L18013</f>
        <v>0</v>
      </c>
      <c r="N18013" t="str">
        <f>IF(K18013&gt;L18013,"HIGH ZONE BIAS",IF(K18013&lt;L18013,"LOW ZONE BIAS","EQUILIBRIUM"))</f>
        <v>EQUILIBRIUM</v>
      </c>
    </row>
    <row r="18014">
      <c r="A18014">
        <v>8925</v>
      </c>
      <c r="B18014" t="str">
        <v>2009-01-08</v>
      </c>
      <c r="C18014" t="str">
        <v>Midday</v>
      </c>
      <c r="D18014">
        <v>24</v>
      </c>
      <c r="E18014" t="str">
        <f>IF(MOD(D18014,2)=0,"EVEN","ODD")</f>
        <v>EVEN</v>
      </c>
      <c r="F18014" t="str">
        <f>IF(D18014&lt;=18,"LOW (1-18)","HIGH (19-36)")</f>
        <v>HIGH (19-36)</v>
      </c>
      <c r="G18014">
        <f>INT((D18014-1)/6)+1</f>
        <v>4</v>
      </c>
      <c r="H18014">
        <f>MOD(D18014-1,6)+1</f>
        <v>6</v>
      </c>
      <c r="I18014">
        <f>37-D18014</f>
        <v>13</v>
      </c>
      <c r="J18014">
        <f>ABS(D18014-D18015)</f>
        <v>8</v>
      </c>
      <c r="K18014">
        <f>AVERAGE(D18014:D18018)</f>
        <v>24</v>
      </c>
      <c r="L18014">
        <f>AVERAGE(D18014:D18033)</f>
        <v>24</v>
      </c>
      <c r="M18014">
        <f>K18014-L18014</f>
        <v>0</v>
      </c>
      <c r="N18014" t="str">
        <f>IF(K18014&gt;L18014,"HIGH ZONE BIAS",IF(K18014&lt;L18014,"LOW ZONE BIAS","EQUILIBRIUM"))</f>
        <v>EQUILIBRIUM</v>
      </c>
    </row>
    <row r="18015">
      <c r="A18015">
        <v>8924</v>
      </c>
      <c r="B18015" t="str">
        <v>2009-01-07</v>
      </c>
      <c r="C18015" t="str">
        <v>Evening</v>
      </c>
      <c r="D18015">
        <v>16</v>
      </c>
      <c r="E18015" t="str">
        <f>IF(MOD(D18015,2)=0,"EVEN","ODD")</f>
        <v>EVEN</v>
      </c>
      <c r="F18015" t="str">
        <f>IF(D18015&lt;=18,"LOW (1-18)","HIGH (19-36)")</f>
        <v>LOW (1-18)</v>
      </c>
      <c r="G18015">
        <f>INT((D18015-1)/6)+1</f>
        <v>3</v>
      </c>
      <c r="H18015">
        <f>MOD(D18015-1,6)+1</f>
        <v>4</v>
      </c>
      <c r="I18015">
        <f>37-D18015</f>
        <v>21</v>
      </c>
      <c r="J18015">
        <f>ABS(D18015-D18016)</f>
        <v>9</v>
      </c>
      <c r="K18015">
        <f>AVERAGE(D18015:D18019)</f>
        <v>16</v>
      </c>
      <c r="L18015">
        <f>AVERAGE(D18015:D18034)</f>
        <v>16</v>
      </c>
      <c r="M18015">
        <f>K18015-L18015</f>
        <v>0</v>
      </c>
      <c r="N18015" t="str">
        <f>IF(K18015&gt;L18015,"HIGH ZONE BIAS",IF(K18015&lt;L18015,"LOW ZONE BIAS","EQUILIBRIUM"))</f>
        <v>EQUILIBRIUM</v>
      </c>
    </row>
    <row r="18016">
      <c r="A18016">
        <v>8923</v>
      </c>
      <c r="B18016" t="str">
        <v>2009-01-07</v>
      </c>
      <c r="C18016" t="str">
        <v>Midday</v>
      </c>
      <c r="D18016">
        <v>7</v>
      </c>
      <c r="E18016" t="str">
        <f>IF(MOD(D18016,2)=0,"EVEN","ODD")</f>
        <v>ODD</v>
      </c>
      <c r="F18016" t="str">
        <f>IF(D18016&lt;=18,"LOW (1-18)","HIGH (19-36)")</f>
        <v>LOW (1-18)</v>
      </c>
      <c r="G18016">
        <f>INT((D18016-1)/6)+1</f>
        <v>2</v>
      </c>
      <c r="H18016">
        <f>MOD(D18016-1,6)+1</f>
        <v>1</v>
      </c>
      <c r="I18016">
        <f>37-D18016</f>
        <v>30</v>
      </c>
      <c r="J18016">
        <f>ABS(D18016-D18017)</f>
        <v>5</v>
      </c>
      <c r="K18016">
        <f>AVERAGE(D18016:D18020)</f>
        <v>7</v>
      </c>
      <c r="L18016">
        <f>AVERAGE(D18016:D18035)</f>
        <v>7</v>
      </c>
      <c r="M18016">
        <f>K18016-L18016</f>
        <v>0</v>
      </c>
      <c r="N18016" t="str">
        <f>IF(K18016&gt;L18016,"HIGH ZONE BIAS",IF(K18016&lt;L18016,"LOW ZONE BIAS","EQUILIBRIUM"))</f>
        <v>EQUILIBRIUM</v>
      </c>
    </row>
    <row r="18017">
      <c r="A18017">
        <v>8922</v>
      </c>
      <c r="B18017" t="str">
        <v>2009-01-06</v>
      </c>
      <c r="C18017" t="str">
        <v>Evening</v>
      </c>
      <c r="D18017">
        <v>12</v>
      </c>
      <c r="E18017" t="str">
        <f>IF(MOD(D18017,2)=0,"EVEN","ODD")</f>
        <v>EVEN</v>
      </c>
      <c r="F18017" t="str">
        <f>IF(D18017&lt;=18,"LOW (1-18)","HIGH (19-36)")</f>
        <v>LOW (1-18)</v>
      </c>
      <c r="G18017">
        <f>INT((D18017-1)/6)+1</f>
        <v>2</v>
      </c>
      <c r="H18017">
        <f>MOD(D18017-1,6)+1</f>
        <v>6</v>
      </c>
      <c r="I18017">
        <f>37-D18017</f>
        <v>25</v>
      </c>
      <c r="J18017">
        <f>ABS(D18017-D18018)</f>
        <v>3</v>
      </c>
      <c r="K18017">
        <f>AVERAGE(D18017:D18021)</f>
        <v>12</v>
      </c>
      <c r="L18017">
        <f>AVERAGE(D18017:D18036)</f>
        <v>12</v>
      </c>
      <c r="M18017">
        <f>K18017-L18017</f>
        <v>0</v>
      </c>
      <c r="N18017" t="str">
        <f>IF(K18017&gt;L18017,"HIGH ZONE BIAS",IF(K18017&lt;L18017,"LOW ZONE BIAS","EQUILIBRIUM"))</f>
        <v>EQUILIBRIUM</v>
      </c>
    </row>
    <row r="18018">
      <c r="A18018">
        <v>8921</v>
      </c>
      <c r="B18018" t="str">
        <v>2009-01-06</v>
      </c>
      <c r="C18018" t="str">
        <v>Midday</v>
      </c>
      <c r="D18018">
        <v>9</v>
      </c>
      <c r="E18018" t="str">
        <f>IF(MOD(D18018,2)=0,"EVEN","ODD")</f>
        <v>ODD</v>
      </c>
      <c r="F18018" t="str">
        <f>IF(D18018&lt;=18,"LOW (1-18)","HIGH (19-36)")</f>
        <v>LOW (1-18)</v>
      </c>
      <c r="G18018">
        <f>INT((D18018-1)/6)+1</f>
        <v>2</v>
      </c>
      <c r="H18018">
        <f>MOD(D18018-1,6)+1</f>
        <v>3</v>
      </c>
      <c r="I18018">
        <f>37-D18018</f>
        <v>28</v>
      </c>
      <c r="J18018">
        <f>ABS(D18018-D18019)</f>
        <v>1</v>
      </c>
      <c r="K18018">
        <f>AVERAGE(D18018:D18022)</f>
        <v>9</v>
      </c>
      <c r="L18018">
        <f>AVERAGE(D18018:D18037)</f>
        <v>9</v>
      </c>
      <c r="M18018">
        <f>K18018-L18018</f>
        <v>0</v>
      </c>
      <c r="N18018" t="str">
        <f>IF(K18018&gt;L18018,"HIGH ZONE BIAS",IF(K18018&lt;L18018,"LOW ZONE BIAS","EQUILIBRIUM"))</f>
        <v>EQUILIBRIUM</v>
      </c>
    </row>
    <row r="18019">
      <c r="A18019">
        <v>8920</v>
      </c>
      <c r="B18019" t="str">
        <v>2009-01-05</v>
      </c>
      <c r="C18019" t="str">
        <v>Evening</v>
      </c>
      <c r="D18019">
        <v>8</v>
      </c>
      <c r="E18019" t="str">
        <f>IF(MOD(D18019,2)=0,"EVEN","ODD")</f>
        <v>EVEN</v>
      </c>
      <c r="F18019" t="str">
        <f>IF(D18019&lt;=18,"LOW (1-18)","HIGH (19-36)")</f>
        <v>LOW (1-18)</v>
      </c>
      <c r="G18019">
        <f>INT((D18019-1)/6)+1</f>
        <v>2</v>
      </c>
      <c r="H18019">
        <f>MOD(D18019-1,6)+1</f>
        <v>2</v>
      </c>
      <c r="I18019">
        <f>37-D18019</f>
        <v>29</v>
      </c>
      <c r="J18019">
        <f>ABS(D18019-D18020)</f>
        <v>6</v>
      </c>
      <c r="K18019">
        <f>AVERAGE(D18019:D18023)</f>
        <v>8</v>
      </c>
      <c r="L18019">
        <f>AVERAGE(D18019:D18038)</f>
        <v>8</v>
      </c>
      <c r="M18019">
        <f>K18019-L18019</f>
        <v>0</v>
      </c>
      <c r="N18019" t="str">
        <f>IF(K18019&gt;L18019,"HIGH ZONE BIAS",IF(K18019&lt;L18019,"LOW ZONE BIAS","EQUILIBRIUM"))</f>
        <v>EQUILIBRIUM</v>
      </c>
    </row>
    <row r="18020">
      <c r="A18020">
        <v>8919</v>
      </c>
      <c r="B18020" t="str">
        <v>2009-01-05</v>
      </c>
      <c r="C18020" t="str">
        <v>Midday</v>
      </c>
      <c r="D18020">
        <v>14</v>
      </c>
      <c r="E18020" t="str">
        <f>IF(MOD(D18020,2)=0,"EVEN","ODD")</f>
        <v>EVEN</v>
      </c>
      <c r="F18020" t="str">
        <f>IF(D18020&lt;=18,"LOW (1-18)","HIGH (19-36)")</f>
        <v>LOW (1-18)</v>
      </c>
      <c r="G18020">
        <f>INT((D18020-1)/6)+1</f>
        <v>3</v>
      </c>
      <c r="H18020">
        <f>MOD(D18020-1,6)+1</f>
        <v>2</v>
      </c>
      <c r="I18020">
        <f>37-D18020</f>
        <v>23</v>
      </c>
      <c r="J18020">
        <f>ABS(D18020-D18021)</f>
        <v>11</v>
      </c>
      <c r="K18020">
        <f>AVERAGE(D18020:D18024)</f>
        <v>14</v>
      </c>
      <c r="L18020">
        <f>AVERAGE(D18020:D18039)</f>
        <v>14</v>
      </c>
      <c r="M18020">
        <f>K18020-L18020</f>
        <v>0</v>
      </c>
      <c r="N18020" t="str">
        <f>IF(K18020&gt;L18020,"HIGH ZONE BIAS",IF(K18020&lt;L18020,"LOW ZONE BIAS","EQUILIBRIUM"))</f>
        <v>EQUILIBRIUM</v>
      </c>
    </row>
    <row r="18021">
      <c r="A18021">
        <v>8918</v>
      </c>
      <c r="B18021" t="str">
        <v>2009-01-03</v>
      </c>
      <c r="C18021" t="str">
        <v>Evening</v>
      </c>
      <c r="D18021">
        <v>3</v>
      </c>
      <c r="E18021" t="str">
        <f>IF(MOD(D18021,2)=0,"EVEN","ODD")</f>
        <v>ODD</v>
      </c>
      <c r="F18021" t="str">
        <f>IF(D18021&lt;=18,"LOW (1-18)","HIGH (19-36)")</f>
        <v>LOW (1-18)</v>
      </c>
      <c r="G18021">
        <f>INT((D18021-1)/6)+1</f>
        <v>1</v>
      </c>
      <c r="H18021">
        <f>MOD(D18021-1,6)+1</f>
        <v>3</v>
      </c>
      <c r="I18021">
        <f>37-D18021</f>
        <v>34</v>
      </c>
      <c r="J18021">
        <f>ABS(D18021-D18022)</f>
        <v>11</v>
      </c>
      <c r="K18021">
        <f>AVERAGE(D18021:D18025)</f>
        <v>3</v>
      </c>
      <c r="L18021">
        <f>AVERAGE(D18021:D18040)</f>
        <v>3</v>
      </c>
      <c r="M18021">
        <f>K18021-L18021</f>
        <v>0</v>
      </c>
      <c r="N18021" t="str">
        <f>IF(K18021&gt;L18021,"HIGH ZONE BIAS",IF(K18021&lt;L18021,"LOW ZONE BIAS","EQUILIBRIUM"))</f>
        <v>EQUILIBRIUM</v>
      </c>
    </row>
    <row r="18022">
      <c r="A18022">
        <v>8917</v>
      </c>
      <c r="B18022" t="str">
        <v>2009-01-03</v>
      </c>
      <c r="C18022" t="str">
        <v>Midday</v>
      </c>
      <c r="D18022">
        <v>14</v>
      </c>
      <c r="E18022" t="str">
        <f>IF(MOD(D18022,2)=0,"EVEN","ODD")</f>
        <v>EVEN</v>
      </c>
      <c r="F18022" t="str">
        <f>IF(D18022&lt;=18,"LOW (1-18)","HIGH (19-36)")</f>
        <v>LOW (1-18)</v>
      </c>
      <c r="G18022">
        <f>INT((D18022-1)/6)+1</f>
        <v>3</v>
      </c>
      <c r="H18022">
        <f>MOD(D18022-1,6)+1</f>
        <v>2</v>
      </c>
      <c r="I18022">
        <f>37-D18022</f>
        <v>23</v>
      </c>
      <c r="J18022">
        <f>ABS(D18022-D18023)</f>
        <v>11</v>
      </c>
      <c r="K18022">
        <f>AVERAGE(D18022:D18026)</f>
        <v>14</v>
      </c>
      <c r="L18022">
        <f>AVERAGE(D18022:D18041)</f>
        <v>14</v>
      </c>
      <c r="M18022">
        <f>K18022-L18022</f>
        <v>0</v>
      </c>
      <c r="N18022" t="str">
        <f>IF(K18022&gt;L18022,"HIGH ZONE BIAS",IF(K18022&lt;L18022,"LOW ZONE BIAS","EQUILIBRIUM"))</f>
        <v>EQUILIBRIUM</v>
      </c>
    </row>
    <row r="18023">
      <c r="A18023">
        <v>8916</v>
      </c>
      <c r="B18023" t="str">
        <v>2009-01-02</v>
      </c>
      <c r="C18023" t="str">
        <v>Evening</v>
      </c>
      <c r="D18023">
        <v>3</v>
      </c>
      <c r="E18023" t="str">
        <f>IF(MOD(D18023,2)=0,"EVEN","ODD")</f>
        <v>ODD</v>
      </c>
      <c r="F18023" t="str">
        <f>IF(D18023&lt;=18,"LOW (1-18)","HIGH (19-36)")</f>
        <v>LOW (1-18)</v>
      </c>
      <c r="G18023">
        <f>INT((D18023-1)/6)+1</f>
        <v>1</v>
      </c>
      <c r="H18023">
        <f>MOD(D18023-1,6)+1</f>
        <v>3</v>
      </c>
      <c r="I18023">
        <f>37-D18023</f>
        <v>34</v>
      </c>
      <c r="J18023">
        <f>ABS(D18023-D18024)</f>
        <v>31</v>
      </c>
      <c r="K18023">
        <f>AVERAGE(D18023:D18027)</f>
        <v>3</v>
      </c>
      <c r="L18023">
        <f>AVERAGE(D18023:D18042)</f>
        <v>3</v>
      </c>
      <c r="M18023">
        <f>K18023-L18023</f>
        <v>0</v>
      </c>
      <c r="N18023" t="str">
        <f>IF(K18023&gt;L18023,"HIGH ZONE BIAS",IF(K18023&lt;L18023,"LOW ZONE BIAS","EQUILIBRIUM"))</f>
        <v>EQUILIBRIUM</v>
      </c>
    </row>
    <row r="18024">
      <c r="A18024">
        <v>8915</v>
      </c>
      <c r="B18024" t="str">
        <v>2009-01-02</v>
      </c>
      <c r="C18024" t="str">
        <v>Midday</v>
      </c>
      <c r="D18024">
        <v>34</v>
      </c>
      <c r="E18024" t="str">
        <f>IF(MOD(D18024,2)=0,"EVEN","ODD")</f>
        <v>EVEN</v>
      </c>
      <c r="F18024" t="str">
        <f>IF(D18024&lt;=18,"LOW (1-18)","HIGH (19-36)")</f>
        <v>HIGH (19-36)</v>
      </c>
      <c r="G18024">
        <f>INT((D18024-1)/6)+1</f>
        <v>6</v>
      </c>
      <c r="H18024">
        <f>MOD(D18024-1,6)+1</f>
        <v>4</v>
      </c>
      <c r="I18024">
        <f>37-D18024</f>
        <v>3</v>
      </c>
      <c r="J18024">
        <f>ABS(D18024-D18025)</f>
        <v>28</v>
      </c>
      <c r="K18024">
        <f>AVERAGE(D18024:D18028)</f>
        <v>34</v>
      </c>
      <c r="L18024">
        <f>AVERAGE(D18024:D18043)</f>
        <v>34</v>
      </c>
      <c r="M18024">
        <f>K18024-L18024</f>
        <v>0</v>
      </c>
      <c r="N18024" t="str">
        <f>IF(K18024&gt;L18024,"HIGH ZONE BIAS",IF(K18024&lt;L18024,"LOW ZONE BIAS","EQUILIBRIUM"))</f>
        <v>EQUILIBRIUM</v>
      </c>
    </row>
    <row r="18025">
      <c r="A18025">
        <v>8914</v>
      </c>
      <c r="B18025" t="str">
        <v>2009-01-01</v>
      </c>
      <c r="C18025" t="str">
        <v>Evening</v>
      </c>
      <c r="D18025">
        <v>6</v>
      </c>
      <c r="E18025" t="str">
        <f>IF(MOD(D18025,2)=0,"EVEN","ODD")</f>
        <v>EVEN</v>
      </c>
      <c r="F18025" t="str">
        <f>IF(D18025&lt;=18,"LOW (1-18)","HIGH (19-36)")</f>
        <v>LOW (1-18)</v>
      </c>
      <c r="G18025">
        <f>INT((D18025-1)/6)+1</f>
        <v>1</v>
      </c>
      <c r="H18025">
        <f>MOD(D18025-1,6)+1</f>
        <v>6</v>
      </c>
      <c r="I18025">
        <f>37-D18025</f>
        <v>31</v>
      </c>
      <c r="J18025">
        <f>ABS(D18025-D18026)</f>
        <v>11</v>
      </c>
      <c r="K18025">
        <f>AVERAGE(D18025:D18029)</f>
        <v>6</v>
      </c>
      <c r="L18025">
        <f>AVERAGE(D18025:D18044)</f>
        <v>6</v>
      </c>
      <c r="M18025">
        <f>K18025-L18025</f>
        <v>0</v>
      </c>
      <c r="N18025" t="str">
        <f>IF(K18025&gt;L18025,"HIGH ZONE BIAS",IF(K18025&lt;L18025,"LOW ZONE BIAS","EQUILIBRIUM"))</f>
        <v>EQUILIBRIUM</v>
      </c>
    </row>
    <row r="18026">
      <c r="A18026">
        <v>8913</v>
      </c>
      <c r="B18026" t="str">
        <v>2009-01-01</v>
      </c>
      <c r="C18026" t="str">
        <v>Midday</v>
      </c>
      <c r="D18026">
        <v>17</v>
      </c>
      <c r="E18026" t="str">
        <f>IF(MOD(D18026,2)=0,"EVEN","ODD")</f>
        <v>ODD</v>
      </c>
      <c r="F18026" t="str">
        <f>IF(D18026&lt;=18,"LOW (1-18)","HIGH (19-36)")</f>
        <v>LOW (1-18)</v>
      </c>
      <c r="G18026">
        <f>INT((D18026-1)/6)+1</f>
        <v>3</v>
      </c>
      <c r="H18026">
        <f>MOD(D18026-1,6)+1</f>
        <v>5</v>
      </c>
      <c r="I18026">
        <f>37-D18026</f>
        <v>20</v>
      </c>
      <c r="J18026">
        <f>ABS(D18026-D18027)</f>
        <v>13</v>
      </c>
      <c r="K18026">
        <f>AVERAGE(D18026:D18030)</f>
        <v>17</v>
      </c>
      <c r="L18026">
        <f>AVERAGE(D18026:D18045)</f>
        <v>17</v>
      </c>
      <c r="M18026">
        <f>K18026-L18026</f>
        <v>0</v>
      </c>
      <c r="N18026" t="str">
        <f>IF(K18026&gt;L18026,"HIGH ZONE BIAS",IF(K18026&lt;L18026,"LOW ZONE BIAS","EQUILIBRIUM"))</f>
        <v>EQUILIBRIUM</v>
      </c>
    </row>
    <row r="18027">
      <c r="A18027">
        <v>8912</v>
      </c>
      <c r="B18027" t="str">
        <v>2008-12-31</v>
      </c>
      <c r="C18027" t="str">
        <v>Evening</v>
      </c>
      <c r="D18027">
        <v>30</v>
      </c>
      <c r="E18027" t="str">
        <f>IF(MOD(D18027,2)=0,"EVEN","ODD")</f>
        <v>EVEN</v>
      </c>
      <c r="F18027" t="str">
        <f>IF(D18027&lt;=18,"LOW (1-18)","HIGH (19-36)")</f>
        <v>HIGH (19-36)</v>
      </c>
      <c r="G18027">
        <f>INT((D18027-1)/6)+1</f>
        <v>5</v>
      </c>
      <c r="H18027">
        <f>MOD(D18027-1,6)+1</f>
        <v>6</v>
      </c>
      <c r="I18027">
        <f>37-D18027</f>
        <v>7</v>
      </c>
      <c r="J18027">
        <f>ABS(D18027-D18028)</f>
        <v>3</v>
      </c>
      <c r="K18027">
        <f>AVERAGE(D18027:D18031)</f>
        <v>30</v>
      </c>
      <c r="L18027">
        <f>AVERAGE(D18027:D18046)</f>
        <v>30</v>
      </c>
      <c r="M18027">
        <f>K18027-L18027</f>
        <v>0</v>
      </c>
      <c r="N18027" t="str">
        <f>IF(K18027&gt;L18027,"HIGH ZONE BIAS",IF(K18027&lt;L18027,"LOW ZONE BIAS","EQUILIBRIUM"))</f>
        <v>EQUILIBRIUM</v>
      </c>
    </row>
    <row r="18028">
      <c r="A18028">
        <v>8911</v>
      </c>
      <c r="B18028" t="str">
        <v>2008-12-31</v>
      </c>
      <c r="C18028" t="str">
        <v>Midday</v>
      </c>
      <c r="D18028">
        <v>33</v>
      </c>
      <c r="E18028" t="str">
        <f>IF(MOD(D18028,2)=0,"EVEN","ODD")</f>
        <v>ODD</v>
      </c>
      <c r="F18028" t="str">
        <f>IF(D18028&lt;=18,"LOW (1-18)","HIGH (19-36)")</f>
        <v>HIGH (19-36)</v>
      </c>
      <c r="G18028">
        <f>INT((D18028-1)/6)+1</f>
        <v>6</v>
      </c>
      <c r="H18028">
        <f>MOD(D18028-1,6)+1</f>
        <v>3</v>
      </c>
      <c r="I18028">
        <f>37-D18028</f>
        <v>4</v>
      </c>
      <c r="J18028">
        <f>ABS(D18028-D18029)</f>
        <v>23</v>
      </c>
      <c r="K18028">
        <f>AVERAGE(D18028:D18032)</f>
        <v>33</v>
      </c>
      <c r="L18028">
        <f>AVERAGE(D18028:D18047)</f>
        <v>33</v>
      </c>
      <c r="M18028">
        <f>K18028-L18028</f>
        <v>0</v>
      </c>
      <c r="N18028" t="str">
        <f>IF(K18028&gt;L18028,"HIGH ZONE BIAS",IF(K18028&lt;L18028,"LOW ZONE BIAS","EQUILIBRIUM"))</f>
        <v>EQUILIBRIUM</v>
      </c>
    </row>
    <row r="18029">
      <c r="A18029">
        <v>8910</v>
      </c>
      <c r="B18029" t="str">
        <v>2008-12-30</v>
      </c>
      <c r="C18029" t="str">
        <v>Evening</v>
      </c>
      <c r="D18029">
        <v>10</v>
      </c>
      <c r="E18029" t="str">
        <f>IF(MOD(D18029,2)=0,"EVEN","ODD")</f>
        <v>EVEN</v>
      </c>
      <c r="F18029" t="str">
        <f>IF(D18029&lt;=18,"LOW (1-18)","HIGH (19-36)")</f>
        <v>LOW (1-18)</v>
      </c>
      <c r="G18029">
        <f>INT((D18029-1)/6)+1</f>
        <v>2</v>
      </c>
      <c r="H18029">
        <f>MOD(D18029-1,6)+1</f>
        <v>4</v>
      </c>
      <c r="I18029">
        <f>37-D18029</f>
        <v>27</v>
      </c>
      <c r="J18029">
        <f>ABS(D18029-D18030)</f>
        <v>10</v>
      </c>
      <c r="K18029">
        <f>AVERAGE(D18029:D18033)</f>
        <v>10</v>
      </c>
      <c r="L18029">
        <f>AVERAGE(D18029:D18048)</f>
        <v>10</v>
      </c>
      <c r="M18029">
        <f>K18029-L18029</f>
        <v>0</v>
      </c>
      <c r="N18029" t="str">
        <f>IF(K18029&gt;L18029,"HIGH ZONE BIAS",IF(K18029&lt;L18029,"LOW ZONE BIAS","EQUILIBRIUM"))</f>
        <v>EQUILIBRIUM</v>
      </c>
    </row>
    <row r="18030">
      <c r="A18030">
        <v>8909</v>
      </c>
      <c r="B18030" t="str">
        <v>2008-12-30</v>
      </c>
      <c r="C18030" t="str">
        <v>Midday</v>
      </c>
      <c r="D18030">
        <v>20</v>
      </c>
      <c r="E18030" t="str">
        <f>IF(MOD(D18030,2)=0,"EVEN","ODD")</f>
        <v>EVEN</v>
      </c>
      <c r="F18030" t="str">
        <f>IF(D18030&lt;=18,"LOW (1-18)","HIGH (19-36)")</f>
        <v>HIGH (19-36)</v>
      </c>
      <c r="G18030">
        <f>INT((D18030-1)/6)+1</f>
        <v>4</v>
      </c>
      <c r="H18030">
        <f>MOD(D18030-1,6)+1</f>
        <v>2</v>
      </c>
      <c r="I18030">
        <f>37-D18030</f>
        <v>17</v>
      </c>
      <c r="J18030">
        <f>ABS(D18030-D18031)</f>
        <v>5</v>
      </c>
      <c r="K18030">
        <f>AVERAGE(D18030:D18034)</f>
        <v>20</v>
      </c>
      <c r="L18030">
        <f>AVERAGE(D18030:D18049)</f>
        <v>20</v>
      </c>
      <c r="M18030">
        <f>K18030-L18030</f>
        <v>0</v>
      </c>
      <c r="N18030" t="str">
        <f>IF(K18030&gt;L18030,"HIGH ZONE BIAS",IF(K18030&lt;L18030,"LOW ZONE BIAS","EQUILIBRIUM"))</f>
        <v>EQUILIBRIUM</v>
      </c>
    </row>
    <row r="18031">
      <c r="A18031">
        <v>8908</v>
      </c>
      <c r="B18031" t="str">
        <v>2008-12-29</v>
      </c>
      <c r="C18031" t="str">
        <v>Evening</v>
      </c>
      <c r="D18031">
        <v>15</v>
      </c>
      <c r="E18031" t="str">
        <f>IF(MOD(D18031,2)=0,"EVEN","ODD")</f>
        <v>ODD</v>
      </c>
      <c r="F18031" t="str">
        <f>IF(D18031&lt;=18,"LOW (1-18)","HIGH (19-36)")</f>
        <v>LOW (1-18)</v>
      </c>
      <c r="G18031">
        <f>INT((D18031-1)/6)+1</f>
        <v>3</v>
      </c>
      <c r="H18031">
        <f>MOD(D18031-1,6)+1</f>
        <v>3</v>
      </c>
      <c r="I18031">
        <f>37-D18031</f>
        <v>22</v>
      </c>
      <c r="J18031">
        <f>ABS(D18031-D18032)</f>
        <v>1</v>
      </c>
      <c r="K18031">
        <f>AVERAGE(D18031:D18035)</f>
        <v>15</v>
      </c>
      <c r="L18031">
        <f>AVERAGE(D18031:D18050)</f>
        <v>15</v>
      </c>
      <c r="M18031">
        <f>K18031-L18031</f>
        <v>0</v>
      </c>
      <c r="N18031" t="str">
        <f>IF(K18031&gt;L18031,"HIGH ZONE BIAS",IF(K18031&lt;L18031,"LOW ZONE BIAS","EQUILIBRIUM"))</f>
        <v>EQUILIBRIUM</v>
      </c>
    </row>
    <row r="18032">
      <c r="A18032">
        <v>8907</v>
      </c>
      <c r="B18032" t="str">
        <v>2008-12-29</v>
      </c>
      <c r="C18032" t="str">
        <v>Midday</v>
      </c>
      <c r="D18032">
        <v>16</v>
      </c>
      <c r="E18032" t="str">
        <f>IF(MOD(D18032,2)=0,"EVEN","ODD")</f>
        <v>EVEN</v>
      </c>
      <c r="F18032" t="str">
        <f>IF(D18032&lt;=18,"LOW (1-18)","HIGH (19-36)")</f>
        <v>LOW (1-18)</v>
      </c>
      <c r="G18032">
        <f>INT((D18032-1)/6)+1</f>
        <v>3</v>
      </c>
      <c r="H18032">
        <f>MOD(D18032-1,6)+1</f>
        <v>4</v>
      </c>
      <c r="I18032">
        <f>37-D18032</f>
        <v>21</v>
      </c>
      <c r="J18032">
        <f>ABS(D18032-D18033)</f>
        <v>17</v>
      </c>
      <c r="K18032">
        <f>AVERAGE(D18032:D18036)</f>
        <v>16</v>
      </c>
      <c r="L18032">
        <f>AVERAGE(D18032:D18051)</f>
        <v>16</v>
      </c>
      <c r="M18032">
        <f>K18032-L18032</f>
        <v>0</v>
      </c>
      <c r="N18032" t="str">
        <f>IF(K18032&gt;L18032,"HIGH ZONE BIAS",IF(K18032&lt;L18032,"LOW ZONE BIAS","EQUILIBRIUM"))</f>
        <v>EQUILIBRIUM</v>
      </c>
    </row>
    <row r="18033">
      <c r="A18033">
        <v>8906</v>
      </c>
      <c r="B18033" t="str">
        <v>2008-12-27</v>
      </c>
      <c r="C18033" t="str">
        <v>Evening</v>
      </c>
      <c r="D18033">
        <v>33</v>
      </c>
      <c r="E18033" t="str">
        <f>IF(MOD(D18033,2)=0,"EVEN","ODD")</f>
        <v>ODD</v>
      </c>
      <c r="F18033" t="str">
        <f>IF(D18033&lt;=18,"LOW (1-18)","HIGH (19-36)")</f>
        <v>HIGH (19-36)</v>
      </c>
      <c r="G18033">
        <f>INT((D18033-1)/6)+1</f>
        <v>6</v>
      </c>
      <c r="H18033">
        <f>MOD(D18033-1,6)+1</f>
        <v>3</v>
      </c>
      <c r="I18033">
        <f>37-D18033</f>
        <v>4</v>
      </c>
      <c r="J18033">
        <f>ABS(D18033-D18034)</f>
        <v>30</v>
      </c>
      <c r="K18033">
        <f>AVERAGE(D18033:D18037)</f>
        <v>33</v>
      </c>
      <c r="L18033">
        <f>AVERAGE(D18033:D18052)</f>
        <v>33</v>
      </c>
      <c r="M18033">
        <f>K18033-L18033</f>
        <v>0</v>
      </c>
      <c r="N18033" t="str">
        <f>IF(K18033&gt;L18033,"HIGH ZONE BIAS",IF(K18033&lt;L18033,"LOW ZONE BIAS","EQUILIBRIUM"))</f>
        <v>EQUILIBRIUM</v>
      </c>
    </row>
    <row r="18034">
      <c r="A18034">
        <v>8905</v>
      </c>
      <c r="B18034" t="str">
        <v>2008-12-27</v>
      </c>
      <c r="C18034" t="str">
        <v>Midday</v>
      </c>
      <c r="D18034">
        <v>3</v>
      </c>
      <c r="E18034" t="str">
        <f>IF(MOD(D18034,2)=0,"EVEN","ODD")</f>
        <v>ODD</v>
      </c>
      <c r="F18034" t="str">
        <f>IF(D18034&lt;=18,"LOW (1-18)","HIGH (19-36)")</f>
        <v>LOW (1-18)</v>
      </c>
      <c r="G18034">
        <f>INT((D18034-1)/6)+1</f>
        <v>1</v>
      </c>
      <c r="H18034">
        <f>MOD(D18034-1,6)+1</f>
        <v>3</v>
      </c>
      <c r="I18034">
        <f>37-D18034</f>
        <v>34</v>
      </c>
      <c r="J18034">
        <f>ABS(D18034-D18035)</f>
        <v>30</v>
      </c>
      <c r="K18034">
        <f>AVERAGE(D18034:D18038)</f>
        <v>3</v>
      </c>
      <c r="L18034">
        <f>AVERAGE(D18034:D18053)</f>
        <v>3</v>
      </c>
      <c r="M18034">
        <f>K18034-L18034</f>
        <v>0</v>
      </c>
      <c r="N18034" t="str">
        <f>IF(K18034&gt;L18034,"HIGH ZONE BIAS",IF(K18034&lt;L18034,"LOW ZONE BIAS","EQUILIBRIUM"))</f>
        <v>EQUILIBRIUM</v>
      </c>
    </row>
    <row r="18035">
      <c r="A18035">
        <v>8904</v>
      </c>
      <c r="B18035" t="str">
        <v>2008-12-26</v>
      </c>
      <c r="C18035" t="str">
        <v>Evening</v>
      </c>
      <c r="D18035">
        <v>33</v>
      </c>
      <c r="E18035" t="str">
        <f>IF(MOD(D18035,2)=0,"EVEN","ODD")</f>
        <v>ODD</v>
      </c>
      <c r="F18035" t="str">
        <f>IF(D18035&lt;=18,"LOW (1-18)","HIGH (19-36)")</f>
        <v>HIGH (19-36)</v>
      </c>
      <c r="G18035">
        <f>INT((D18035-1)/6)+1</f>
        <v>6</v>
      </c>
      <c r="H18035">
        <f>MOD(D18035-1,6)+1</f>
        <v>3</v>
      </c>
      <c r="I18035">
        <f>37-D18035</f>
        <v>4</v>
      </c>
      <c r="J18035">
        <f>ABS(D18035-D18036)</f>
        <v>6</v>
      </c>
      <c r="K18035">
        <f>AVERAGE(D18035:D18039)</f>
        <v>33</v>
      </c>
      <c r="L18035">
        <f>AVERAGE(D18035:D18054)</f>
        <v>33</v>
      </c>
      <c r="M18035">
        <f>K18035-L18035</f>
        <v>0</v>
      </c>
      <c r="N18035" t="str">
        <f>IF(K18035&gt;L18035,"HIGH ZONE BIAS",IF(K18035&lt;L18035,"LOW ZONE BIAS","EQUILIBRIUM"))</f>
        <v>EQUILIBRIUM</v>
      </c>
    </row>
    <row r="18036">
      <c r="A18036">
        <v>8903</v>
      </c>
      <c r="B18036" t="str">
        <v>2008-12-26</v>
      </c>
      <c r="C18036" t="str">
        <v>Midday</v>
      </c>
      <c r="D18036">
        <v>27</v>
      </c>
      <c r="E18036" t="str">
        <f>IF(MOD(D18036,2)=0,"EVEN","ODD")</f>
        <v>ODD</v>
      </c>
      <c r="F18036" t="str">
        <f>IF(D18036&lt;=18,"LOW (1-18)","HIGH (19-36)")</f>
        <v>HIGH (19-36)</v>
      </c>
      <c r="G18036">
        <f>INT((D18036-1)/6)+1</f>
        <v>5</v>
      </c>
      <c r="H18036">
        <f>MOD(D18036-1,6)+1</f>
        <v>3</v>
      </c>
      <c r="I18036">
        <f>37-D18036</f>
        <v>10</v>
      </c>
      <c r="J18036">
        <f>ABS(D18036-D18037)</f>
        <v>12</v>
      </c>
      <c r="K18036">
        <f>AVERAGE(D18036:D18040)</f>
        <v>27</v>
      </c>
      <c r="L18036">
        <f>AVERAGE(D18036:D18055)</f>
        <v>27</v>
      </c>
      <c r="M18036">
        <f>K18036-L18036</f>
        <v>0</v>
      </c>
      <c r="N18036" t="str">
        <f>IF(K18036&gt;L18036,"HIGH ZONE BIAS",IF(K18036&lt;L18036,"LOW ZONE BIAS","EQUILIBRIUM"))</f>
        <v>EQUILIBRIUM</v>
      </c>
    </row>
    <row r="18037">
      <c r="A18037">
        <v>8902</v>
      </c>
      <c r="B18037" t="str">
        <v>2008-12-24</v>
      </c>
      <c r="C18037" t="str">
        <v>Evening</v>
      </c>
      <c r="D18037">
        <v>15</v>
      </c>
      <c r="E18037" t="str">
        <f>IF(MOD(D18037,2)=0,"EVEN","ODD")</f>
        <v>ODD</v>
      </c>
      <c r="F18037" t="str">
        <f>IF(D18037&lt;=18,"LOW (1-18)","HIGH (19-36)")</f>
        <v>LOW (1-18)</v>
      </c>
      <c r="G18037">
        <f>INT((D18037-1)/6)+1</f>
        <v>3</v>
      </c>
      <c r="H18037">
        <f>MOD(D18037-1,6)+1</f>
        <v>3</v>
      </c>
      <c r="I18037">
        <f>37-D18037</f>
        <v>22</v>
      </c>
      <c r="J18037">
        <f>ABS(D18037-D18038)</f>
        <v>11</v>
      </c>
      <c r="K18037">
        <f>AVERAGE(D18037:D18041)</f>
        <v>15</v>
      </c>
      <c r="L18037">
        <f>AVERAGE(D18037:D18056)</f>
        <v>15</v>
      </c>
      <c r="M18037">
        <f>K18037-L18037</f>
        <v>0</v>
      </c>
      <c r="N18037" t="str">
        <f>IF(K18037&gt;L18037,"HIGH ZONE BIAS",IF(K18037&lt;L18037,"LOW ZONE BIAS","EQUILIBRIUM"))</f>
        <v>EQUILIBRIUM</v>
      </c>
    </row>
    <row r="18038">
      <c r="A18038">
        <v>8901</v>
      </c>
      <c r="B18038" t="str">
        <v>2008-12-24</v>
      </c>
      <c r="C18038" t="str">
        <v>Midday</v>
      </c>
      <c r="D18038">
        <v>26</v>
      </c>
      <c r="E18038" t="str">
        <f>IF(MOD(D18038,2)=0,"EVEN","ODD")</f>
        <v>EVEN</v>
      </c>
      <c r="F18038" t="str">
        <f>IF(D18038&lt;=18,"LOW (1-18)","HIGH (19-36)")</f>
        <v>HIGH (19-36)</v>
      </c>
      <c r="G18038">
        <f>INT((D18038-1)/6)+1</f>
        <v>5</v>
      </c>
      <c r="H18038">
        <f>MOD(D18038-1,6)+1</f>
        <v>2</v>
      </c>
      <c r="I18038">
        <f>37-D18038</f>
        <v>11</v>
      </c>
      <c r="J18038">
        <f>ABS(D18038-D18039)</f>
        <v>9</v>
      </c>
      <c r="K18038">
        <f>AVERAGE(D18038:D18042)</f>
        <v>26</v>
      </c>
      <c r="L18038">
        <f>AVERAGE(D18038:D18057)</f>
        <v>26</v>
      </c>
      <c r="M18038">
        <f>K18038-L18038</f>
        <v>0</v>
      </c>
      <c r="N18038" t="str">
        <f>IF(K18038&gt;L18038,"HIGH ZONE BIAS",IF(K18038&lt;L18038,"LOW ZONE BIAS","EQUILIBRIUM"))</f>
        <v>EQUILIBRIUM</v>
      </c>
    </row>
    <row r="18039">
      <c r="A18039">
        <v>8900</v>
      </c>
      <c r="B18039" t="str">
        <v>2008-12-23</v>
      </c>
      <c r="C18039" t="str">
        <v>Evening</v>
      </c>
      <c r="D18039">
        <v>17</v>
      </c>
      <c r="E18039" t="str">
        <f>IF(MOD(D18039,2)=0,"EVEN","ODD")</f>
        <v>ODD</v>
      </c>
      <c r="F18039" t="str">
        <f>IF(D18039&lt;=18,"LOW (1-18)","HIGH (19-36)")</f>
        <v>LOW (1-18)</v>
      </c>
      <c r="G18039">
        <f>INT((D18039-1)/6)+1</f>
        <v>3</v>
      </c>
      <c r="H18039">
        <f>MOD(D18039-1,6)+1</f>
        <v>5</v>
      </c>
      <c r="I18039">
        <f>37-D18039</f>
        <v>20</v>
      </c>
      <c r="J18039">
        <f>ABS(D18039-D18040)</f>
        <v>16</v>
      </c>
      <c r="K18039">
        <f>AVERAGE(D18039:D18043)</f>
        <v>17</v>
      </c>
      <c r="L18039">
        <f>AVERAGE(D18039:D18058)</f>
        <v>17</v>
      </c>
      <c r="M18039">
        <f>K18039-L18039</f>
        <v>0</v>
      </c>
      <c r="N18039" t="str">
        <f>IF(K18039&gt;L18039,"HIGH ZONE BIAS",IF(K18039&lt;L18039,"LOW ZONE BIAS","EQUILIBRIUM"))</f>
        <v>EQUILIBRIUM</v>
      </c>
    </row>
    <row r="18040">
      <c r="A18040">
        <v>8899</v>
      </c>
      <c r="B18040" t="str">
        <v>2008-12-23</v>
      </c>
      <c r="C18040" t="str">
        <v>Midday</v>
      </c>
      <c r="D18040">
        <v>1</v>
      </c>
      <c r="E18040" t="str">
        <f>IF(MOD(D18040,2)=0,"EVEN","ODD")</f>
        <v>ODD</v>
      </c>
      <c r="F18040" t="str">
        <f>IF(D18040&lt;=18,"LOW (1-18)","HIGH (19-36)")</f>
        <v>LOW (1-18)</v>
      </c>
      <c r="G18040">
        <f>INT((D18040-1)/6)+1</f>
        <v>1</v>
      </c>
      <c r="H18040">
        <f>MOD(D18040-1,6)+1</f>
        <v>1</v>
      </c>
      <c r="I18040">
        <f>37-D18040</f>
        <v>36</v>
      </c>
      <c r="J18040">
        <f>ABS(D18040-D18041)</f>
        <v>21</v>
      </c>
      <c r="K18040">
        <f>AVERAGE(D18040:D18044)</f>
        <v>1</v>
      </c>
      <c r="L18040">
        <f>AVERAGE(D18040:D18059)</f>
        <v>1</v>
      </c>
      <c r="M18040">
        <f>K18040-L18040</f>
        <v>0</v>
      </c>
      <c r="N18040" t="str">
        <f>IF(K18040&gt;L18040,"HIGH ZONE BIAS",IF(K18040&lt;L18040,"LOW ZONE BIAS","EQUILIBRIUM"))</f>
        <v>EQUILIBRIUM</v>
      </c>
    </row>
    <row r="18041">
      <c r="A18041">
        <v>8898</v>
      </c>
      <c r="B18041" t="str">
        <v>2008-12-22</v>
      </c>
      <c r="C18041" t="str">
        <v>Evening</v>
      </c>
      <c r="D18041">
        <v>22</v>
      </c>
      <c r="E18041" t="str">
        <f>IF(MOD(D18041,2)=0,"EVEN","ODD")</f>
        <v>EVEN</v>
      </c>
      <c r="F18041" t="str">
        <f>IF(D18041&lt;=18,"LOW (1-18)","HIGH (19-36)")</f>
        <v>HIGH (19-36)</v>
      </c>
      <c r="G18041">
        <f>INT((D18041-1)/6)+1</f>
        <v>4</v>
      </c>
      <c r="H18041">
        <f>MOD(D18041-1,6)+1</f>
        <v>4</v>
      </c>
      <c r="I18041">
        <f>37-D18041</f>
        <v>15</v>
      </c>
      <c r="J18041">
        <f>ABS(D18041-D18042)</f>
        <v>15</v>
      </c>
      <c r="K18041">
        <f>AVERAGE(D18041:D18045)</f>
        <v>22</v>
      </c>
      <c r="L18041">
        <f>AVERAGE(D18041:D18060)</f>
        <v>22</v>
      </c>
      <c r="M18041">
        <f>K18041-L18041</f>
        <v>0</v>
      </c>
      <c r="N18041" t="str">
        <f>IF(K18041&gt;L18041,"HIGH ZONE BIAS",IF(K18041&lt;L18041,"LOW ZONE BIAS","EQUILIBRIUM"))</f>
        <v>EQUILIBRIUM</v>
      </c>
    </row>
    <row r="18042">
      <c r="A18042">
        <v>8897</v>
      </c>
      <c r="B18042" t="str">
        <v>2008-12-22</v>
      </c>
      <c r="C18042" t="str">
        <v>Midday</v>
      </c>
      <c r="D18042">
        <v>7</v>
      </c>
      <c r="E18042" t="str">
        <f>IF(MOD(D18042,2)=0,"EVEN","ODD")</f>
        <v>ODD</v>
      </c>
      <c r="F18042" t="str">
        <f>IF(D18042&lt;=18,"LOW (1-18)","HIGH (19-36)")</f>
        <v>LOW (1-18)</v>
      </c>
      <c r="G18042">
        <f>INT((D18042-1)/6)+1</f>
        <v>2</v>
      </c>
      <c r="H18042">
        <f>MOD(D18042-1,6)+1</f>
        <v>1</v>
      </c>
      <c r="I18042">
        <f>37-D18042</f>
        <v>30</v>
      </c>
      <c r="J18042">
        <f>ABS(D18042-D18043)</f>
        <v>4</v>
      </c>
      <c r="K18042">
        <f>AVERAGE(D18042:D18046)</f>
        <v>7</v>
      </c>
      <c r="L18042">
        <f>AVERAGE(D18042:D18061)</f>
        <v>7</v>
      </c>
      <c r="M18042">
        <f>K18042-L18042</f>
        <v>0</v>
      </c>
      <c r="N18042" t="str">
        <f>IF(K18042&gt;L18042,"HIGH ZONE BIAS",IF(K18042&lt;L18042,"LOW ZONE BIAS","EQUILIBRIUM"))</f>
        <v>EQUILIBRIUM</v>
      </c>
    </row>
    <row r="18043">
      <c r="A18043">
        <v>8896</v>
      </c>
      <c r="B18043" t="str">
        <v>2008-12-20</v>
      </c>
      <c r="C18043" t="str">
        <v>Evening</v>
      </c>
      <c r="D18043">
        <v>3</v>
      </c>
      <c r="E18043" t="str">
        <f>IF(MOD(D18043,2)=0,"EVEN","ODD")</f>
        <v>ODD</v>
      </c>
      <c r="F18043" t="str">
        <f>IF(D18043&lt;=18,"LOW (1-18)","HIGH (19-36)")</f>
        <v>LOW (1-18)</v>
      </c>
      <c r="G18043">
        <f>INT((D18043-1)/6)+1</f>
        <v>1</v>
      </c>
      <c r="H18043">
        <f>MOD(D18043-1,6)+1</f>
        <v>3</v>
      </c>
      <c r="I18043">
        <f>37-D18043</f>
        <v>34</v>
      </c>
      <c r="J18043">
        <f>ABS(D18043-D18044)</f>
        <v>12</v>
      </c>
      <c r="K18043">
        <f>AVERAGE(D18043:D18047)</f>
        <v>3</v>
      </c>
      <c r="L18043">
        <f>AVERAGE(D18043:D18062)</f>
        <v>3</v>
      </c>
      <c r="M18043">
        <f>K18043-L18043</f>
        <v>0</v>
      </c>
      <c r="N18043" t="str">
        <f>IF(K18043&gt;L18043,"HIGH ZONE BIAS",IF(K18043&lt;L18043,"LOW ZONE BIAS","EQUILIBRIUM"))</f>
        <v>EQUILIBRIUM</v>
      </c>
    </row>
    <row r="18044">
      <c r="A18044">
        <v>8895</v>
      </c>
      <c r="B18044" t="str">
        <v>2008-12-20</v>
      </c>
      <c r="C18044" t="str">
        <v>Midday</v>
      </c>
      <c r="D18044">
        <v>15</v>
      </c>
      <c r="E18044" t="str">
        <f>IF(MOD(D18044,2)=0,"EVEN","ODD")</f>
        <v>ODD</v>
      </c>
      <c r="F18044" t="str">
        <f>IF(D18044&lt;=18,"LOW (1-18)","HIGH (19-36)")</f>
        <v>LOW (1-18)</v>
      </c>
      <c r="G18044">
        <f>INT((D18044-1)/6)+1</f>
        <v>3</v>
      </c>
      <c r="H18044">
        <f>MOD(D18044-1,6)+1</f>
        <v>3</v>
      </c>
      <c r="I18044">
        <f>37-D18044</f>
        <v>22</v>
      </c>
      <c r="J18044">
        <f>ABS(D18044-D18045)</f>
        <v>19</v>
      </c>
      <c r="K18044">
        <f>AVERAGE(D18044:D18048)</f>
        <v>15</v>
      </c>
      <c r="L18044">
        <f>AVERAGE(D18044:D18063)</f>
        <v>15</v>
      </c>
      <c r="M18044">
        <f>K18044-L18044</f>
        <v>0</v>
      </c>
      <c r="N18044" t="str">
        <f>IF(K18044&gt;L18044,"HIGH ZONE BIAS",IF(K18044&lt;L18044,"LOW ZONE BIAS","EQUILIBRIUM"))</f>
        <v>EQUILIBRIUM</v>
      </c>
    </row>
    <row r="18045">
      <c r="A18045">
        <v>8894</v>
      </c>
      <c r="B18045" t="str">
        <v>2008-12-19</v>
      </c>
      <c r="C18045" t="str">
        <v>Evening</v>
      </c>
      <c r="D18045">
        <v>34</v>
      </c>
      <c r="E18045" t="str">
        <f>IF(MOD(D18045,2)=0,"EVEN","ODD")</f>
        <v>EVEN</v>
      </c>
      <c r="F18045" t="str">
        <f>IF(D18045&lt;=18,"LOW (1-18)","HIGH (19-36)")</f>
        <v>HIGH (19-36)</v>
      </c>
      <c r="G18045">
        <f>INT((D18045-1)/6)+1</f>
        <v>6</v>
      </c>
      <c r="H18045">
        <f>MOD(D18045-1,6)+1</f>
        <v>4</v>
      </c>
      <c r="I18045">
        <f>37-D18045</f>
        <v>3</v>
      </c>
      <c r="J18045">
        <f>ABS(D18045-D18046)</f>
        <v>20</v>
      </c>
      <c r="K18045">
        <f>AVERAGE(D18045:D18049)</f>
        <v>34</v>
      </c>
      <c r="L18045">
        <f>AVERAGE(D18045:D18064)</f>
        <v>34</v>
      </c>
      <c r="M18045">
        <f>K18045-L18045</f>
        <v>0</v>
      </c>
      <c r="N18045" t="str">
        <f>IF(K18045&gt;L18045,"HIGH ZONE BIAS",IF(K18045&lt;L18045,"LOW ZONE BIAS","EQUILIBRIUM"))</f>
        <v>EQUILIBRIUM</v>
      </c>
    </row>
    <row r="18046">
      <c r="A18046">
        <v>8893</v>
      </c>
      <c r="B18046" t="str">
        <v>2008-12-19</v>
      </c>
      <c r="C18046" t="str">
        <v>Midday</v>
      </c>
      <c r="D18046">
        <v>14</v>
      </c>
      <c r="E18046" t="str">
        <f>IF(MOD(D18046,2)=0,"EVEN","ODD")</f>
        <v>EVEN</v>
      </c>
      <c r="F18046" t="str">
        <f>IF(D18046&lt;=18,"LOW (1-18)","HIGH (19-36)")</f>
        <v>LOW (1-18)</v>
      </c>
      <c r="G18046">
        <f>INT((D18046-1)/6)+1</f>
        <v>3</v>
      </c>
      <c r="H18046">
        <f>MOD(D18046-1,6)+1</f>
        <v>2</v>
      </c>
      <c r="I18046">
        <f>37-D18046</f>
        <v>23</v>
      </c>
      <c r="J18046">
        <f>ABS(D18046-D18047)</f>
        <v>16</v>
      </c>
      <c r="K18046">
        <f>AVERAGE(D18046:D18050)</f>
        <v>14</v>
      </c>
      <c r="L18046">
        <f>AVERAGE(D18046:D18065)</f>
        <v>14</v>
      </c>
      <c r="M18046">
        <f>K18046-L18046</f>
        <v>0</v>
      </c>
      <c r="N18046" t="str">
        <f>IF(K18046&gt;L18046,"HIGH ZONE BIAS",IF(K18046&lt;L18046,"LOW ZONE BIAS","EQUILIBRIUM"))</f>
        <v>EQUILIBRIUM</v>
      </c>
    </row>
    <row r="18047">
      <c r="A18047">
        <v>8892</v>
      </c>
      <c r="B18047" t="str">
        <v>2008-12-18</v>
      </c>
      <c r="C18047" t="str">
        <v>Evening</v>
      </c>
      <c r="D18047">
        <v>30</v>
      </c>
      <c r="E18047" t="str">
        <f>IF(MOD(D18047,2)=0,"EVEN","ODD")</f>
        <v>EVEN</v>
      </c>
      <c r="F18047" t="str">
        <f>IF(D18047&lt;=18,"LOW (1-18)","HIGH (19-36)")</f>
        <v>HIGH (19-36)</v>
      </c>
      <c r="G18047">
        <f>INT((D18047-1)/6)+1</f>
        <v>5</v>
      </c>
      <c r="H18047">
        <f>MOD(D18047-1,6)+1</f>
        <v>6</v>
      </c>
      <c r="I18047">
        <f>37-D18047</f>
        <v>7</v>
      </c>
      <c r="J18047">
        <f>ABS(D18047-D18048)</f>
        <v>27</v>
      </c>
      <c r="K18047">
        <f>AVERAGE(D18047:D18051)</f>
        <v>30</v>
      </c>
      <c r="L18047">
        <f>AVERAGE(D18047:D18066)</f>
        <v>30</v>
      </c>
      <c r="M18047">
        <f>K18047-L18047</f>
        <v>0</v>
      </c>
      <c r="N18047" t="str">
        <f>IF(K18047&gt;L18047,"HIGH ZONE BIAS",IF(K18047&lt;L18047,"LOW ZONE BIAS","EQUILIBRIUM"))</f>
        <v>EQUILIBRIUM</v>
      </c>
    </row>
    <row r="18048">
      <c r="A18048">
        <v>8891</v>
      </c>
      <c r="B18048" t="str">
        <v>2008-12-18</v>
      </c>
      <c r="C18048" t="str">
        <v>Midday</v>
      </c>
      <c r="D18048">
        <v>3</v>
      </c>
      <c r="E18048" t="str">
        <f>IF(MOD(D18048,2)=0,"EVEN","ODD")</f>
        <v>ODD</v>
      </c>
      <c r="F18048" t="str">
        <f>IF(D18048&lt;=18,"LOW (1-18)","HIGH (19-36)")</f>
        <v>LOW (1-18)</v>
      </c>
      <c r="G18048">
        <f>INT((D18048-1)/6)+1</f>
        <v>1</v>
      </c>
      <c r="H18048">
        <f>MOD(D18048-1,6)+1</f>
        <v>3</v>
      </c>
      <c r="I18048">
        <f>37-D18048</f>
        <v>34</v>
      </c>
      <c r="J18048">
        <f>ABS(D18048-D18049)</f>
        <v>15</v>
      </c>
      <c r="K18048">
        <f>AVERAGE(D18048:D18052)</f>
        <v>3</v>
      </c>
      <c r="L18048">
        <f>AVERAGE(D18048:D18067)</f>
        <v>3</v>
      </c>
      <c r="M18048">
        <f>K18048-L18048</f>
        <v>0</v>
      </c>
      <c r="N18048" t="str">
        <f>IF(K18048&gt;L18048,"HIGH ZONE BIAS",IF(K18048&lt;L18048,"LOW ZONE BIAS","EQUILIBRIUM"))</f>
        <v>EQUILIBRIUM</v>
      </c>
    </row>
    <row r="18049">
      <c r="A18049">
        <v>8890</v>
      </c>
      <c r="B18049" t="str">
        <v>2008-12-17</v>
      </c>
      <c r="C18049" t="str">
        <v>Evening</v>
      </c>
      <c r="D18049">
        <v>18</v>
      </c>
      <c r="E18049" t="str">
        <f>IF(MOD(D18049,2)=0,"EVEN","ODD")</f>
        <v>EVEN</v>
      </c>
      <c r="F18049" t="str">
        <f>IF(D18049&lt;=18,"LOW (1-18)","HIGH (19-36)")</f>
        <v>LOW (1-18)</v>
      </c>
      <c r="G18049">
        <f>INT((D18049-1)/6)+1</f>
        <v>3</v>
      </c>
      <c r="H18049">
        <f>MOD(D18049-1,6)+1</f>
        <v>6</v>
      </c>
      <c r="I18049">
        <f>37-D18049</f>
        <v>19</v>
      </c>
      <c r="J18049">
        <f>ABS(D18049-D18050)</f>
        <v>16</v>
      </c>
      <c r="K18049">
        <f>AVERAGE(D18049:D18053)</f>
        <v>18</v>
      </c>
      <c r="L18049">
        <f>AVERAGE(D18049:D18068)</f>
        <v>18</v>
      </c>
      <c r="M18049">
        <f>K18049-L18049</f>
        <v>0</v>
      </c>
      <c r="N18049" t="str">
        <f>IF(K18049&gt;L18049,"HIGH ZONE BIAS",IF(K18049&lt;L18049,"LOW ZONE BIAS","EQUILIBRIUM"))</f>
        <v>EQUILIBRIUM</v>
      </c>
    </row>
    <row r="18050">
      <c r="A18050">
        <v>8889</v>
      </c>
      <c r="B18050" t="str">
        <v>2008-12-17</v>
      </c>
      <c r="C18050" t="str">
        <v>Midday</v>
      </c>
      <c r="D18050">
        <v>34</v>
      </c>
      <c r="E18050" t="str">
        <f>IF(MOD(D18050,2)=0,"EVEN","ODD")</f>
        <v>EVEN</v>
      </c>
      <c r="F18050" t="str">
        <f>IF(D18050&lt;=18,"LOW (1-18)","HIGH (19-36)")</f>
        <v>HIGH (19-36)</v>
      </c>
      <c r="G18050">
        <f>INT((D18050-1)/6)+1</f>
        <v>6</v>
      </c>
      <c r="H18050">
        <f>MOD(D18050-1,6)+1</f>
        <v>4</v>
      </c>
      <c r="I18050">
        <f>37-D18050</f>
        <v>3</v>
      </c>
      <c r="J18050">
        <f>ABS(D18050-D18051)</f>
        <v>5</v>
      </c>
      <c r="K18050">
        <f>AVERAGE(D18050:D18054)</f>
        <v>34</v>
      </c>
      <c r="L18050">
        <f>AVERAGE(D18050:D18069)</f>
        <v>34</v>
      </c>
      <c r="M18050">
        <f>K18050-L18050</f>
        <v>0</v>
      </c>
      <c r="N18050" t="str">
        <f>IF(K18050&gt;L18050,"HIGH ZONE BIAS",IF(K18050&lt;L18050,"LOW ZONE BIAS","EQUILIBRIUM"))</f>
        <v>EQUILIBRIUM</v>
      </c>
    </row>
    <row r="18051">
      <c r="A18051">
        <v>8888</v>
      </c>
      <c r="B18051" t="str">
        <v>2008-12-16</v>
      </c>
      <c r="C18051" t="str">
        <v>Evening</v>
      </c>
      <c r="D18051">
        <v>29</v>
      </c>
      <c r="E18051" t="str">
        <f>IF(MOD(D18051,2)=0,"EVEN","ODD")</f>
        <v>ODD</v>
      </c>
      <c r="F18051" t="str">
        <f>IF(D18051&lt;=18,"LOW (1-18)","HIGH (19-36)")</f>
        <v>HIGH (19-36)</v>
      </c>
      <c r="G18051">
        <f>INT((D18051-1)/6)+1</f>
        <v>5</v>
      </c>
      <c r="H18051">
        <f>MOD(D18051-1,6)+1</f>
        <v>5</v>
      </c>
      <c r="I18051">
        <f>37-D18051</f>
        <v>8</v>
      </c>
      <c r="J18051">
        <f>ABS(D18051-D18052)</f>
        <v>24</v>
      </c>
      <c r="K18051">
        <f>AVERAGE(D18051:D18055)</f>
        <v>29</v>
      </c>
      <c r="L18051">
        <f>AVERAGE(D18051:D18070)</f>
        <v>29</v>
      </c>
      <c r="M18051">
        <f>K18051-L18051</f>
        <v>0</v>
      </c>
      <c r="N18051" t="str">
        <f>IF(K18051&gt;L18051,"HIGH ZONE BIAS",IF(K18051&lt;L18051,"LOW ZONE BIAS","EQUILIBRIUM"))</f>
        <v>EQUILIBRIUM</v>
      </c>
    </row>
    <row r="18052">
      <c r="A18052">
        <v>8887</v>
      </c>
      <c r="B18052" t="str">
        <v>2008-12-16</v>
      </c>
      <c r="C18052" t="str">
        <v>Midday</v>
      </c>
      <c r="D18052">
        <v>5</v>
      </c>
      <c r="E18052" t="str">
        <f>IF(MOD(D18052,2)=0,"EVEN","ODD")</f>
        <v>ODD</v>
      </c>
      <c r="F18052" t="str">
        <f>IF(D18052&lt;=18,"LOW (1-18)","HIGH (19-36)")</f>
        <v>LOW (1-18)</v>
      </c>
      <c r="G18052">
        <f>INT((D18052-1)/6)+1</f>
        <v>1</v>
      </c>
      <c r="H18052">
        <f>MOD(D18052-1,6)+1</f>
        <v>5</v>
      </c>
      <c r="I18052">
        <f>37-D18052</f>
        <v>32</v>
      </c>
      <c r="J18052">
        <f>ABS(D18052-D18053)</f>
        <v>5</v>
      </c>
      <c r="K18052">
        <f>AVERAGE(D18052:D18056)</f>
        <v>5</v>
      </c>
      <c r="L18052">
        <f>AVERAGE(D18052:D18071)</f>
        <v>5</v>
      </c>
      <c r="M18052">
        <f>K18052-L18052</f>
        <v>0</v>
      </c>
      <c r="N18052" t="str">
        <f>IF(K18052&gt;L18052,"HIGH ZONE BIAS",IF(K18052&lt;L18052,"LOW ZONE BIAS","EQUILIBRIUM"))</f>
        <v>EQUILIBRIUM</v>
      </c>
    </row>
    <row r="18053">
      <c r="A18053">
        <v>8886</v>
      </c>
      <c r="B18053" t="str">
        <v>2008-12-15</v>
      </c>
      <c r="C18053" t="str">
        <v>Evening</v>
      </c>
      <c r="D18053">
        <v>10</v>
      </c>
      <c r="E18053" t="str">
        <f>IF(MOD(D18053,2)=0,"EVEN","ODD")</f>
        <v>EVEN</v>
      </c>
      <c r="F18053" t="str">
        <f>IF(D18053&lt;=18,"LOW (1-18)","HIGH (19-36)")</f>
        <v>LOW (1-18)</v>
      </c>
      <c r="G18053">
        <f>INT((D18053-1)/6)+1</f>
        <v>2</v>
      </c>
      <c r="H18053">
        <f>MOD(D18053-1,6)+1</f>
        <v>4</v>
      </c>
      <c r="I18053">
        <f>37-D18053</f>
        <v>27</v>
      </c>
      <c r="J18053">
        <f>ABS(D18053-D18054)</f>
        <v>9</v>
      </c>
      <c r="K18053">
        <f>AVERAGE(D18053:D18057)</f>
        <v>10</v>
      </c>
      <c r="L18053">
        <f>AVERAGE(D18053:D18072)</f>
        <v>10</v>
      </c>
      <c r="M18053">
        <f>K18053-L18053</f>
        <v>0</v>
      </c>
      <c r="N18053" t="str">
        <f>IF(K18053&gt;L18053,"HIGH ZONE BIAS",IF(K18053&lt;L18053,"LOW ZONE BIAS","EQUILIBRIUM"))</f>
        <v>EQUILIBRIUM</v>
      </c>
    </row>
    <row r="18054">
      <c r="A18054">
        <v>8885</v>
      </c>
      <c r="B18054" t="str">
        <v>2008-12-15</v>
      </c>
      <c r="C18054" t="str">
        <v>Midday</v>
      </c>
      <c r="D18054">
        <v>19</v>
      </c>
      <c r="E18054" t="str">
        <f>IF(MOD(D18054,2)=0,"EVEN","ODD")</f>
        <v>ODD</v>
      </c>
      <c r="F18054" t="str">
        <f>IF(D18054&lt;=18,"LOW (1-18)","HIGH (19-36)")</f>
        <v>HIGH (19-36)</v>
      </c>
      <c r="G18054">
        <f>INT((D18054-1)/6)+1</f>
        <v>4</v>
      </c>
      <c r="H18054">
        <f>MOD(D18054-1,6)+1</f>
        <v>1</v>
      </c>
      <c r="I18054">
        <f>37-D18054</f>
        <v>18</v>
      </c>
      <c r="J18054">
        <f>ABS(D18054-D18055)</f>
        <v>10</v>
      </c>
      <c r="K18054">
        <f>AVERAGE(D18054:D18058)</f>
        <v>19</v>
      </c>
      <c r="L18054">
        <f>AVERAGE(D18054:D18073)</f>
        <v>19</v>
      </c>
      <c r="M18054">
        <f>K18054-L18054</f>
        <v>0</v>
      </c>
      <c r="N18054" t="str">
        <f>IF(K18054&gt;L18054,"HIGH ZONE BIAS",IF(K18054&lt;L18054,"LOW ZONE BIAS","EQUILIBRIUM"))</f>
        <v>EQUILIBRIUM</v>
      </c>
    </row>
    <row r="18055">
      <c r="A18055">
        <v>8884</v>
      </c>
      <c r="B18055" t="str">
        <v>2008-12-13</v>
      </c>
      <c r="C18055" t="str">
        <v>Evening</v>
      </c>
      <c r="D18055">
        <v>9</v>
      </c>
      <c r="E18055" t="str">
        <f>IF(MOD(D18055,2)=0,"EVEN","ODD")</f>
        <v>ODD</v>
      </c>
      <c r="F18055" t="str">
        <f>IF(D18055&lt;=18,"LOW (1-18)","HIGH (19-36)")</f>
        <v>LOW (1-18)</v>
      </c>
      <c r="G18055">
        <f>INT((D18055-1)/6)+1</f>
        <v>2</v>
      </c>
      <c r="H18055">
        <f>MOD(D18055-1,6)+1</f>
        <v>3</v>
      </c>
      <c r="I18055">
        <f>37-D18055</f>
        <v>28</v>
      </c>
      <c r="J18055">
        <f>ABS(D18055-D18056)</f>
        <v>9</v>
      </c>
      <c r="K18055">
        <f>AVERAGE(D18055:D18059)</f>
        <v>9</v>
      </c>
      <c r="L18055">
        <f>AVERAGE(D18055:D18074)</f>
        <v>9</v>
      </c>
      <c r="M18055">
        <f>K18055-L18055</f>
        <v>0</v>
      </c>
      <c r="N18055" t="str">
        <f>IF(K18055&gt;L18055,"HIGH ZONE BIAS",IF(K18055&lt;L18055,"LOW ZONE BIAS","EQUILIBRIUM"))</f>
        <v>EQUILIBRIUM</v>
      </c>
    </row>
    <row r="18056">
      <c r="A18056">
        <v>8883</v>
      </c>
      <c r="B18056" t="str">
        <v>2008-12-13</v>
      </c>
      <c r="C18056" t="str">
        <v>Midday</v>
      </c>
      <c r="D18056">
        <v>18</v>
      </c>
      <c r="E18056" t="str">
        <f>IF(MOD(D18056,2)=0,"EVEN","ODD")</f>
        <v>EVEN</v>
      </c>
      <c r="F18056" t="str">
        <f>IF(D18056&lt;=18,"LOW (1-18)","HIGH (19-36)")</f>
        <v>LOW (1-18)</v>
      </c>
      <c r="G18056">
        <f>INT((D18056-1)/6)+1</f>
        <v>3</v>
      </c>
      <c r="H18056">
        <f>MOD(D18056-1,6)+1</f>
        <v>6</v>
      </c>
      <c r="I18056">
        <f>37-D18056</f>
        <v>19</v>
      </c>
      <c r="J18056">
        <f>ABS(D18056-D18057)</f>
        <v>14</v>
      </c>
      <c r="K18056">
        <f>AVERAGE(D18056:D18060)</f>
        <v>18</v>
      </c>
      <c r="L18056">
        <f>AVERAGE(D18056:D18075)</f>
        <v>18</v>
      </c>
      <c r="M18056">
        <f>K18056-L18056</f>
        <v>0</v>
      </c>
      <c r="N18056" t="str">
        <f>IF(K18056&gt;L18056,"HIGH ZONE BIAS",IF(K18056&lt;L18056,"LOW ZONE BIAS","EQUILIBRIUM"))</f>
        <v>EQUILIBRIUM</v>
      </c>
    </row>
    <row r="18057">
      <c r="A18057">
        <v>8882</v>
      </c>
      <c r="B18057" t="str">
        <v>2008-12-12</v>
      </c>
      <c r="C18057" t="str">
        <v>Evening</v>
      </c>
      <c r="D18057">
        <v>32</v>
      </c>
      <c r="E18057" t="str">
        <f>IF(MOD(D18057,2)=0,"EVEN","ODD")</f>
        <v>EVEN</v>
      </c>
      <c r="F18057" t="str">
        <f>IF(D18057&lt;=18,"LOW (1-18)","HIGH (19-36)")</f>
        <v>HIGH (19-36)</v>
      </c>
      <c r="G18057">
        <f>INT((D18057-1)/6)+1</f>
        <v>6</v>
      </c>
      <c r="H18057">
        <f>MOD(D18057-1,6)+1</f>
        <v>2</v>
      </c>
      <c r="I18057">
        <f>37-D18057</f>
        <v>5</v>
      </c>
      <c r="J18057">
        <f>ABS(D18057-D18058)</f>
        <v>31</v>
      </c>
      <c r="K18057">
        <f>AVERAGE(D18057:D18061)</f>
        <v>32</v>
      </c>
      <c r="L18057">
        <f>AVERAGE(D18057:D18076)</f>
        <v>32</v>
      </c>
      <c r="M18057">
        <f>K18057-L18057</f>
        <v>0</v>
      </c>
      <c r="N18057" t="str">
        <f>IF(K18057&gt;L18057,"HIGH ZONE BIAS",IF(K18057&lt;L18057,"LOW ZONE BIAS","EQUILIBRIUM"))</f>
        <v>EQUILIBRIUM</v>
      </c>
    </row>
    <row r="18058">
      <c r="A18058">
        <v>8881</v>
      </c>
      <c r="B18058" t="str">
        <v>2008-12-12</v>
      </c>
      <c r="C18058" t="str">
        <v>Midday</v>
      </c>
      <c r="D18058">
        <v>1</v>
      </c>
      <c r="E18058" t="str">
        <f>IF(MOD(D18058,2)=0,"EVEN","ODD")</f>
        <v>ODD</v>
      </c>
      <c r="F18058" t="str">
        <f>IF(D18058&lt;=18,"LOW (1-18)","HIGH (19-36)")</f>
        <v>LOW (1-18)</v>
      </c>
      <c r="G18058">
        <f>INT((D18058-1)/6)+1</f>
        <v>1</v>
      </c>
      <c r="H18058">
        <f>MOD(D18058-1,6)+1</f>
        <v>1</v>
      </c>
      <c r="I18058">
        <f>37-D18058</f>
        <v>36</v>
      </c>
      <c r="J18058">
        <f>ABS(D18058-D18059)</f>
        <v>34</v>
      </c>
      <c r="K18058">
        <f>AVERAGE(D18058:D18062)</f>
        <v>1</v>
      </c>
      <c r="L18058">
        <f>AVERAGE(D18058:D18077)</f>
        <v>1</v>
      </c>
      <c r="M18058">
        <f>K18058-L18058</f>
        <v>0</v>
      </c>
      <c r="N18058" t="str">
        <f>IF(K18058&gt;L18058,"HIGH ZONE BIAS",IF(K18058&lt;L18058,"LOW ZONE BIAS","EQUILIBRIUM"))</f>
        <v>EQUILIBRIUM</v>
      </c>
    </row>
    <row r="18059">
      <c r="A18059">
        <v>8880</v>
      </c>
      <c r="B18059" t="str">
        <v>2008-12-11</v>
      </c>
      <c r="C18059" t="str">
        <v>Evening</v>
      </c>
      <c r="D18059">
        <v>35</v>
      </c>
      <c r="E18059" t="str">
        <f>IF(MOD(D18059,2)=0,"EVEN","ODD")</f>
        <v>ODD</v>
      </c>
      <c r="F18059" t="str">
        <f>IF(D18059&lt;=18,"LOW (1-18)","HIGH (19-36)")</f>
        <v>HIGH (19-36)</v>
      </c>
      <c r="G18059">
        <f>INT((D18059-1)/6)+1</f>
        <v>6</v>
      </c>
      <c r="H18059">
        <f>MOD(D18059-1,6)+1</f>
        <v>5</v>
      </c>
      <c r="I18059">
        <f>37-D18059</f>
        <v>2</v>
      </c>
      <c r="J18059">
        <f>ABS(D18059-D18060)</f>
        <v>11</v>
      </c>
      <c r="K18059">
        <f>AVERAGE(D18059:D18063)</f>
        <v>35</v>
      </c>
      <c r="L18059">
        <f>AVERAGE(D18059:D18078)</f>
        <v>35</v>
      </c>
      <c r="M18059">
        <f>K18059-L18059</f>
        <v>0</v>
      </c>
      <c r="N18059" t="str">
        <f>IF(K18059&gt;L18059,"HIGH ZONE BIAS",IF(K18059&lt;L18059,"LOW ZONE BIAS","EQUILIBRIUM"))</f>
        <v>EQUILIBRIUM</v>
      </c>
    </row>
    <row r="18060">
      <c r="A18060">
        <v>8879</v>
      </c>
      <c r="B18060" t="str">
        <v>2008-12-11</v>
      </c>
      <c r="C18060" t="str">
        <v>Midday</v>
      </c>
      <c r="D18060">
        <v>24</v>
      </c>
      <c r="E18060" t="str">
        <f>IF(MOD(D18060,2)=0,"EVEN","ODD")</f>
        <v>EVEN</v>
      </c>
      <c r="F18060" t="str">
        <f>IF(D18060&lt;=18,"LOW (1-18)","HIGH (19-36)")</f>
        <v>HIGH (19-36)</v>
      </c>
      <c r="G18060">
        <f>INT((D18060-1)/6)+1</f>
        <v>4</v>
      </c>
      <c r="H18060">
        <f>MOD(D18060-1,6)+1</f>
        <v>6</v>
      </c>
      <c r="I18060">
        <f>37-D18060</f>
        <v>13</v>
      </c>
      <c r="J18060">
        <f>ABS(D18060-D18061)</f>
        <v>11</v>
      </c>
      <c r="K18060">
        <f>AVERAGE(D18060:D18064)</f>
        <v>24</v>
      </c>
      <c r="L18060">
        <f>AVERAGE(D18060:D18079)</f>
        <v>24</v>
      </c>
      <c r="M18060">
        <f>K18060-L18060</f>
        <v>0</v>
      </c>
      <c r="N18060" t="str">
        <f>IF(K18060&gt;L18060,"HIGH ZONE BIAS",IF(K18060&lt;L18060,"LOW ZONE BIAS","EQUILIBRIUM"))</f>
        <v>EQUILIBRIUM</v>
      </c>
    </row>
    <row r="18061">
      <c r="A18061">
        <v>8878</v>
      </c>
      <c r="B18061" t="str">
        <v>2008-12-10</v>
      </c>
      <c r="C18061" t="str">
        <v>Evening</v>
      </c>
      <c r="D18061">
        <v>13</v>
      </c>
      <c r="E18061" t="str">
        <f>IF(MOD(D18061,2)=0,"EVEN","ODD")</f>
        <v>ODD</v>
      </c>
      <c r="F18061" t="str">
        <f>IF(D18061&lt;=18,"LOW (1-18)","HIGH (19-36)")</f>
        <v>LOW (1-18)</v>
      </c>
      <c r="G18061">
        <f>INT((D18061-1)/6)+1</f>
        <v>3</v>
      </c>
      <c r="H18061">
        <f>MOD(D18061-1,6)+1</f>
        <v>1</v>
      </c>
      <c r="I18061">
        <f>37-D18061</f>
        <v>24</v>
      </c>
      <c r="J18061">
        <f>ABS(D18061-D18062)</f>
        <v>15</v>
      </c>
      <c r="K18061">
        <f>AVERAGE(D18061:D18065)</f>
        <v>13</v>
      </c>
      <c r="L18061">
        <f>AVERAGE(D18061:D18080)</f>
        <v>13</v>
      </c>
      <c r="M18061">
        <f>K18061-L18061</f>
        <v>0</v>
      </c>
      <c r="N18061" t="str">
        <f>IF(K18061&gt;L18061,"HIGH ZONE BIAS",IF(K18061&lt;L18061,"LOW ZONE BIAS","EQUILIBRIUM"))</f>
        <v>EQUILIBRIUM</v>
      </c>
    </row>
    <row r="18062">
      <c r="A18062">
        <v>8877</v>
      </c>
      <c r="B18062" t="str">
        <v>2008-12-10</v>
      </c>
      <c r="C18062" t="str">
        <v>Midday</v>
      </c>
      <c r="D18062">
        <v>28</v>
      </c>
      <c r="E18062" t="str">
        <f>IF(MOD(D18062,2)=0,"EVEN","ODD")</f>
        <v>EVEN</v>
      </c>
      <c r="F18062" t="str">
        <f>IF(D18062&lt;=18,"LOW (1-18)","HIGH (19-36)")</f>
        <v>HIGH (19-36)</v>
      </c>
      <c r="G18062">
        <f>INT((D18062-1)/6)+1</f>
        <v>5</v>
      </c>
      <c r="H18062">
        <f>MOD(D18062-1,6)+1</f>
        <v>4</v>
      </c>
      <c r="I18062">
        <f>37-D18062</f>
        <v>9</v>
      </c>
      <c r="J18062">
        <f>ABS(D18062-D18063)</f>
        <v>7</v>
      </c>
      <c r="K18062">
        <f>AVERAGE(D18062:D18066)</f>
        <v>28</v>
      </c>
      <c r="L18062">
        <f>AVERAGE(D18062:D18081)</f>
        <v>28</v>
      </c>
      <c r="M18062">
        <f>K18062-L18062</f>
        <v>0</v>
      </c>
      <c r="N18062" t="str">
        <f>IF(K18062&gt;L18062,"HIGH ZONE BIAS",IF(K18062&lt;L18062,"LOW ZONE BIAS","EQUILIBRIUM"))</f>
        <v>EQUILIBRIUM</v>
      </c>
    </row>
    <row r="18063">
      <c r="A18063">
        <v>8876</v>
      </c>
      <c r="B18063" t="str">
        <v>2008-12-09</v>
      </c>
      <c r="C18063" t="str">
        <v>Evening</v>
      </c>
      <c r="D18063">
        <v>21</v>
      </c>
      <c r="E18063" t="str">
        <f>IF(MOD(D18063,2)=0,"EVEN","ODD")</f>
        <v>ODD</v>
      </c>
      <c r="F18063" t="str">
        <f>IF(D18063&lt;=18,"LOW (1-18)","HIGH (19-36)")</f>
        <v>HIGH (19-36)</v>
      </c>
      <c r="G18063">
        <f>INT((D18063-1)/6)+1</f>
        <v>4</v>
      </c>
      <c r="H18063">
        <f>MOD(D18063-1,6)+1</f>
        <v>3</v>
      </c>
      <c r="I18063">
        <f>37-D18063</f>
        <v>16</v>
      </c>
      <c r="J18063">
        <f>ABS(D18063-D18064)</f>
        <v>1</v>
      </c>
      <c r="K18063">
        <f>AVERAGE(D18063:D18067)</f>
        <v>21</v>
      </c>
      <c r="L18063">
        <f>AVERAGE(D18063:D18082)</f>
        <v>21</v>
      </c>
      <c r="M18063">
        <f>K18063-L18063</f>
        <v>0</v>
      </c>
      <c r="N18063" t="str">
        <f>IF(K18063&gt;L18063,"HIGH ZONE BIAS",IF(K18063&lt;L18063,"LOW ZONE BIAS","EQUILIBRIUM"))</f>
        <v>EQUILIBRIUM</v>
      </c>
    </row>
    <row r="18064">
      <c r="A18064">
        <v>8875</v>
      </c>
      <c r="B18064" t="str">
        <v>2008-12-09</v>
      </c>
      <c r="C18064" t="str">
        <v>Midday</v>
      </c>
      <c r="D18064">
        <v>20</v>
      </c>
      <c r="E18064" t="str">
        <f>IF(MOD(D18064,2)=0,"EVEN","ODD")</f>
        <v>EVEN</v>
      </c>
      <c r="F18064" t="str">
        <f>IF(D18064&lt;=18,"LOW (1-18)","HIGH (19-36)")</f>
        <v>HIGH (19-36)</v>
      </c>
      <c r="G18064">
        <f>INT((D18064-1)/6)+1</f>
        <v>4</v>
      </c>
      <c r="H18064">
        <f>MOD(D18064-1,6)+1</f>
        <v>2</v>
      </c>
      <c r="I18064">
        <f>37-D18064</f>
        <v>17</v>
      </c>
      <c r="J18064">
        <f>ABS(D18064-D18065)</f>
        <v>0</v>
      </c>
      <c r="K18064">
        <f>AVERAGE(D18064:D18068)</f>
        <v>20</v>
      </c>
      <c r="L18064">
        <f>AVERAGE(D18064:D18083)</f>
        <v>20</v>
      </c>
      <c r="M18064">
        <f>K18064-L18064</f>
        <v>0</v>
      </c>
      <c r="N18064" t="str">
        <f>IF(K18064&gt;L18064,"HIGH ZONE BIAS",IF(K18064&lt;L18064,"LOW ZONE BIAS","EQUILIBRIUM"))</f>
        <v>EQUILIBRIUM</v>
      </c>
    </row>
    <row r="18065">
      <c r="A18065">
        <v>8874</v>
      </c>
      <c r="B18065" t="str">
        <v>2008-12-08</v>
      </c>
      <c r="C18065" t="str">
        <v>Evening</v>
      </c>
      <c r="D18065">
        <v>20</v>
      </c>
      <c r="E18065" t="str">
        <f>IF(MOD(D18065,2)=0,"EVEN","ODD")</f>
        <v>EVEN</v>
      </c>
      <c r="F18065" t="str">
        <f>IF(D18065&lt;=18,"LOW (1-18)","HIGH (19-36)")</f>
        <v>HIGH (19-36)</v>
      </c>
      <c r="G18065">
        <f>INT((D18065-1)/6)+1</f>
        <v>4</v>
      </c>
      <c r="H18065">
        <f>MOD(D18065-1,6)+1</f>
        <v>2</v>
      </c>
      <c r="I18065">
        <f>37-D18065</f>
        <v>17</v>
      </c>
      <c r="J18065">
        <f>ABS(D18065-D18066)</f>
        <v>0</v>
      </c>
      <c r="K18065">
        <f>AVERAGE(D18065:D18069)</f>
        <v>20</v>
      </c>
      <c r="L18065">
        <f>AVERAGE(D18065:D18084)</f>
        <v>20</v>
      </c>
      <c r="M18065">
        <f>K18065-L18065</f>
        <v>0</v>
      </c>
      <c r="N18065" t="str">
        <f>IF(K18065&gt;L18065,"HIGH ZONE BIAS",IF(K18065&lt;L18065,"LOW ZONE BIAS","EQUILIBRIUM"))</f>
        <v>EQUILIBRIUM</v>
      </c>
    </row>
    <row r="18066">
      <c r="A18066">
        <v>8873</v>
      </c>
      <c r="B18066" t="str">
        <v>2008-12-08</v>
      </c>
      <c r="C18066" t="str">
        <v>Midday</v>
      </c>
      <c r="D18066">
        <v>20</v>
      </c>
      <c r="E18066" t="str">
        <f>IF(MOD(D18066,2)=0,"EVEN","ODD")</f>
        <v>EVEN</v>
      </c>
      <c r="F18066" t="str">
        <f>IF(D18066&lt;=18,"LOW (1-18)","HIGH (19-36)")</f>
        <v>HIGH (19-36)</v>
      </c>
      <c r="G18066">
        <f>INT((D18066-1)/6)+1</f>
        <v>4</v>
      </c>
      <c r="H18066">
        <f>MOD(D18066-1,6)+1</f>
        <v>2</v>
      </c>
      <c r="I18066">
        <f>37-D18066</f>
        <v>17</v>
      </c>
      <c r="J18066">
        <f>ABS(D18066-D18067)</f>
        <v>15</v>
      </c>
      <c r="K18066">
        <f>AVERAGE(D18066:D18070)</f>
        <v>20</v>
      </c>
      <c r="L18066">
        <f>AVERAGE(D18066:D18085)</f>
        <v>20</v>
      </c>
      <c r="M18066">
        <f>K18066-L18066</f>
        <v>0</v>
      </c>
      <c r="N18066" t="str">
        <f>IF(K18066&gt;L18066,"HIGH ZONE BIAS",IF(K18066&lt;L18066,"LOW ZONE BIAS","EQUILIBRIUM"))</f>
        <v>EQUILIBRIUM</v>
      </c>
    </row>
    <row r="18067">
      <c r="A18067">
        <v>8872</v>
      </c>
      <c r="B18067" t="str">
        <v>2008-12-06</v>
      </c>
      <c r="C18067" t="str">
        <v>Evening</v>
      </c>
      <c r="D18067">
        <v>35</v>
      </c>
      <c r="E18067" t="str">
        <f>IF(MOD(D18067,2)=0,"EVEN","ODD")</f>
        <v>ODD</v>
      </c>
      <c r="F18067" t="str">
        <f>IF(D18067&lt;=18,"LOW (1-18)","HIGH (19-36)")</f>
        <v>HIGH (19-36)</v>
      </c>
      <c r="G18067">
        <f>INT((D18067-1)/6)+1</f>
        <v>6</v>
      </c>
      <c r="H18067">
        <f>MOD(D18067-1,6)+1</f>
        <v>5</v>
      </c>
      <c r="I18067">
        <f>37-D18067</f>
        <v>2</v>
      </c>
      <c r="J18067">
        <f>ABS(D18067-D18068)</f>
        <v>7</v>
      </c>
      <c r="K18067">
        <f>AVERAGE(D18067:D18071)</f>
        <v>35</v>
      </c>
      <c r="L18067">
        <f>AVERAGE(D18067:D18086)</f>
        <v>35</v>
      </c>
      <c r="M18067">
        <f>K18067-L18067</f>
        <v>0</v>
      </c>
      <c r="N18067" t="str">
        <f>IF(K18067&gt;L18067,"HIGH ZONE BIAS",IF(K18067&lt;L18067,"LOW ZONE BIAS","EQUILIBRIUM"))</f>
        <v>EQUILIBRIUM</v>
      </c>
    </row>
    <row r="18068">
      <c r="A18068">
        <v>8871</v>
      </c>
      <c r="B18068" t="str">
        <v>2008-12-06</v>
      </c>
      <c r="C18068" t="str">
        <v>Midday</v>
      </c>
      <c r="D18068">
        <v>28</v>
      </c>
      <c r="E18068" t="str">
        <f>IF(MOD(D18068,2)=0,"EVEN","ODD")</f>
        <v>EVEN</v>
      </c>
      <c r="F18068" t="str">
        <f>IF(D18068&lt;=18,"LOW (1-18)","HIGH (19-36)")</f>
        <v>HIGH (19-36)</v>
      </c>
      <c r="G18068">
        <f>INT((D18068-1)/6)+1</f>
        <v>5</v>
      </c>
      <c r="H18068">
        <f>MOD(D18068-1,6)+1</f>
        <v>4</v>
      </c>
      <c r="I18068">
        <f>37-D18068</f>
        <v>9</v>
      </c>
      <c r="J18068">
        <f>ABS(D18068-D18069)</f>
        <v>19</v>
      </c>
      <c r="K18068">
        <f>AVERAGE(D18068:D18072)</f>
        <v>28</v>
      </c>
      <c r="L18068">
        <f>AVERAGE(D18068:D18087)</f>
        <v>28</v>
      </c>
      <c r="M18068">
        <f>K18068-L18068</f>
        <v>0</v>
      </c>
      <c r="N18068" t="str">
        <f>IF(K18068&gt;L18068,"HIGH ZONE BIAS",IF(K18068&lt;L18068,"LOW ZONE BIAS","EQUILIBRIUM"))</f>
        <v>EQUILIBRIUM</v>
      </c>
    </row>
    <row r="18069">
      <c r="A18069">
        <v>8870</v>
      </c>
      <c r="B18069" t="str">
        <v>2008-12-05</v>
      </c>
      <c r="C18069" t="str">
        <v>Evening</v>
      </c>
      <c r="D18069">
        <v>9</v>
      </c>
      <c r="E18069" t="str">
        <f>IF(MOD(D18069,2)=0,"EVEN","ODD")</f>
        <v>ODD</v>
      </c>
      <c r="F18069" t="str">
        <f>IF(D18069&lt;=18,"LOW (1-18)","HIGH (19-36)")</f>
        <v>LOW (1-18)</v>
      </c>
      <c r="G18069">
        <f>INT((D18069-1)/6)+1</f>
        <v>2</v>
      </c>
      <c r="H18069">
        <f>MOD(D18069-1,6)+1</f>
        <v>3</v>
      </c>
      <c r="I18069">
        <f>37-D18069</f>
        <v>28</v>
      </c>
      <c r="J18069">
        <f>ABS(D18069-D18070)</f>
        <v>7</v>
      </c>
      <c r="K18069">
        <f>AVERAGE(D18069:D18073)</f>
        <v>9</v>
      </c>
      <c r="L18069">
        <f>AVERAGE(D18069:D18088)</f>
        <v>9</v>
      </c>
      <c r="M18069">
        <f>K18069-L18069</f>
        <v>0</v>
      </c>
      <c r="N18069" t="str">
        <f>IF(K18069&gt;L18069,"HIGH ZONE BIAS",IF(K18069&lt;L18069,"LOW ZONE BIAS","EQUILIBRIUM"))</f>
        <v>EQUILIBRIUM</v>
      </c>
    </row>
    <row r="18070">
      <c r="A18070">
        <v>8869</v>
      </c>
      <c r="B18070" t="str">
        <v>2008-12-05</v>
      </c>
      <c r="C18070" t="str">
        <v>Midday</v>
      </c>
      <c r="D18070">
        <v>16</v>
      </c>
      <c r="E18070" t="str">
        <f>IF(MOD(D18070,2)=0,"EVEN","ODD")</f>
        <v>EVEN</v>
      </c>
      <c r="F18070" t="str">
        <f>IF(D18070&lt;=18,"LOW (1-18)","HIGH (19-36)")</f>
        <v>LOW (1-18)</v>
      </c>
      <c r="G18070">
        <f>INT((D18070-1)/6)+1</f>
        <v>3</v>
      </c>
      <c r="H18070">
        <f>MOD(D18070-1,6)+1</f>
        <v>4</v>
      </c>
      <c r="I18070">
        <f>37-D18070</f>
        <v>21</v>
      </c>
      <c r="J18070">
        <f>ABS(D18070-D18071)</f>
        <v>6</v>
      </c>
      <c r="K18070">
        <f>AVERAGE(D18070:D18074)</f>
        <v>16</v>
      </c>
      <c r="L18070">
        <f>AVERAGE(D18070:D18089)</f>
        <v>16</v>
      </c>
      <c r="M18070">
        <f>K18070-L18070</f>
        <v>0</v>
      </c>
      <c r="N18070" t="str">
        <f>IF(K18070&gt;L18070,"HIGH ZONE BIAS",IF(K18070&lt;L18070,"LOW ZONE BIAS","EQUILIBRIUM"))</f>
        <v>EQUILIBRIUM</v>
      </c>
    </row>
    <row r="18071">
      <c r="A18071">
        <v>8868</v>
      </c>
      <c r="B18071" t="str">
        <v>2008-12-04</v>
      </c>
      <c r="C18071" t="str">
        <v>Evening</v>
      </c>
      <c r="D18071">
        <v>10</v>
      </c>
      <c r="E18071" t="str">
        <f>IF(MOD(D18071,2)=0,"EVEN","ODD")</f>
        <v>EVEN</v>
      </c>
      <c r="F18071" t="str">
        <f>IF(D18071&lt;=18,"LOW (1-18)","HIGH (19-36)")</f>
        <v>LOW (1-18)</v>
      </c>
      <c r="G18071">
        <f>INT((D18071-1)/6)+1</f>
        <v>2</v>
      </c>
      <c r="H18071">
        <f>MOD(D18071-1,6)+1</f>
        <v>4</v>
      </c>
      <c r="I18071">
        <f>37-D18071</f>
        <v>27</v>
      </c>
      <c r="J18071">
        <f>ABS(D18071-D18072)</f>
        <v>23</v>
      </c>
      <c r="K18071">
        <f>AVERAGE(D18071:D18075)</f>
        <v>10</v>
      </c>
      <c r="L18071">
        <f>AVERAGE(D18071:D18090)</f>
        <v>10</v>
      </c>
      <c r="M18071">
        <f>K18071-L18071</f>
        <v>0</v>
      </c>
      <c r="N18071" t="str">
        <f>IF(K18071&gt;L18071,"HIGH ZONE BIAS",IF(K18071&lt;L18071,"LOW ZONE BIAS","EQUILIBRIUM"))</f>
        <v>EQUILIBRIUM</v>
      </c>
    </row>
    <row r="18072">
      <c r="A18072">
        <v>8867</v>
      </c>
      <c r="B18072" t="str">
        <v>2008-12-04</v>
      </c>
      <c r="C18072" t="str">
        <v>Midday</v>
      </c>
      <c r="D18072">
        <v>33</v>
      </c>
      <c r="E18072" t="str">
        <f>IF(MOD(D18072,2)=0,"EVEN","ODD")</f>
        <v>ODD</v>
      </c>
      <c r="F18072" t="str">
        <f>IF(D18072&lt;=18,"LOW (1-18)","HIGH (19-36)")</f>
        <v>HIGH (19-36)</v>
      </c>
      <c r="G18072">
        <f>INT((D18072-1)/6)+1</f>
        <v>6</v>
      </c>
      <c r="H18072">
        <f>MOD(D18072-1,6)+1</f>
        <v>3</v>
      </c>
      <c r="I18072">
        <f>37-D18072</f>
        <v>4</v>
      </c>
      <c r="J18072">
        <f>ABS(D18072-D18073)</f>
        <v>16</v>
      </c>
      <c r="K18072">
        <f>AVERAGE(D18072:D18076)</f>
        <v>33</v>
      </c>
      <c r="L18072">
        <f>AVERAGE(D18072:D18091)</f>
        <v>33</v>
      </c>
      <c r="M18072">
        <f>K18072-L18072</f>
        <v>0</v>
      </c>
      <c r="N18072" t="str">
        <f>IF(K18072&gt;L18072,"HIGH ZONE BIAS",IF(K18072&lt;L18072,"LOW ZONE BIAS","EQUILIBRIUM"))</f>
        <v>EQUILIBRIUM</v>
      </c>
    </row>
    <row r="18073">
      <c r="A18073">
        <v>8866</v>
      </c>
      <c r="B18073" t="str">
        <v>2008-12-03</v>
      </c>
      <c r="C18073" t="str">
        <v>Evening</v>
      </c>
      <c r="D18073">
        <v>17</v>
      </c>
      <c r="E18073" t="str">
        <f>IF(MOD(D18073,2)=0,"EVEN","ODD")</f>
        <v>ODD</v>
      </c>
      <c r="F18073" t="str">
        <f>IF(D18073&lt;=18,"LOW (1-18)","HIGH (19-36)")</f>
        <v>LOW (1-18)</v>
      </c>
      <c r="G18073">
        <f>INT((D18073-1)/6)+1</f>
        <v>3</v>
      </c>
      <c r="H18073">
        <f>MOD(D18073-1,6)+1</f>
        <v>5</v>
      </c>
      <c r="I18073">
        <f>37-D18073</f>
        <v>20</v>
      </c>
      <c r="J18073">
        <f>ABS(D18073-D18074)</f>
        <v>5</v>
      </c>
      <c r="K18073">
        <f>AVERAGE(D18073:D18077)</f>
        <v>17</v>
      </c>
      <c r="L18073">
        <f>AVERAGE(D18073:D18092)</f>
        <v>17</v>
      </c>
      <c r="M18073">
        <f>K18073-L18073</f>
        <v>0</v>
      </c>
      <c r="N18073" t="str">
        <f>IF(K18073&gt;L18073,"HIGH ZONE BIAS",IF(K18073&lt;L18073,"LOW ZONE BIAS","EQUILIBRIUM"))</f>
        <v>EQUILIBRIUM</v>
      </c>
    </row>
    <row r="18074">
      <c r="A18074">
        <v>8865</v>
      </c>
      <c r="B18074" t="str">
        <v>2008-12-03</v>
      </c>
      <c r="C18074" t="str">
        <v>Midday</v>
      </c>
      <c r="D18074">
        <v>22</v>
      </c>
      <c r="E18074" t="str">
        <f>IF(MOD(D18074,2)=0,"EVEN","ODD")</f>
        <v>EVEN</v>
      </c>
      <c r="F18074" t="str">
        <f>IF(D18074&lt;=18,"LOW (1-18)","HIGH (19-36)")</f>
        <v>HIGH (19-36)</v>
      </c>
      <c r="G18074">
        <f>INT((D18074-1)/6)+1</f>
        <v>4</v>
      </c>
      <c r="H18074">
        <f>MOD(D18074-1,6)+1</f>
        <v>4</v>
      </c>
      <c r="I18074">
        <f>37-D18074</f>
        <v>15</v>
      </c>
      <c r="J18074">
        <f>ABS(D18074-D18075)</f>
        <v>19</v>
      </c>
      <c r="K18074">
        <f>AVERAGE(D18074:D18078)</f>
        <v>22</v>
      </c>
      <c r="L18074">
        <f>AVERAGE(D18074:D18093)</f>
        <v>22</v>
      </c>
      <c r="M18074">
        <f>K18074-L18074</f>
        <v>0</v>
      </c>
      <c r="N18074" t="str">
        <f>IF(K18074&gt;L18074,"HIGH ZONE BIAS",IF(K18074&lt;L18074,"LOW ZONE BIAS","EQUILIBRIUM"))</f>
        <v>EQUILIBRIUM</v>
      </c>
    </row>
    <row r="18075">
      <c r="A18075">
        <v>8864</v>
      </c>
      <c r="B18075" t="str">
        <v>2008-12-02</v>
      </c>
      <c r="C18075" t="str">
        <v>Evening</v>
      </c>
      <c r="D18075">
        <v>3</v>
      </c>
      <c r="E18075" t="str">
        <f>IF(MOD(D18075,2)=0,"EVEN","ODD")</f>
        <v>ODD</v>
      </c>
      <c r="F18075" t="str">
        <f>IF(D18075&lt;=18,"LOW (1-18)","HIGH (19-36)")</f>
        <v>LOW (1-18)</v>
      </c>
      <c r="G18075">
        <f>INT((D18075-1)/6)+1</f>
        <v>1</v>
      </c>
      <c r="H18075">
        <f>MOD(D18075-1,6)+1</f>
        <v>3</v>
      </c>
      <c r="I18075">
        <f>37-D18075</f>
        <v>34</v>
      </c>
      <c r="J18075">
        <f>ABS(D18075-D18076)</f>
        <v>18</v>
      </c>
      <c r="K18075">
        <f>AVERAGE(D18075:D18079)</f>
        <v>3</v>
      </c>
      <c r="L18075">
        <f>AVERAGE(D18075:D18094)</f>
        <v>3</v>
      </c>
      <c r="M18075">
        <f>K18075-L18075</f>
        <v>0</v>
      </c>
      <c r="N18075" t="str">
        <f>IF(K18075&gt;L18075,"HIGH ZONE BIAS",IF(K18075&lt;L18075,"LOW ZONE BIAS","EQUILIBRIUM"))</f>
        <v>EQUILIBRIUM</v>
      </c>
    </row>
    <row r="18076">
      <c r="A18076">
        <v>8863</v>
      </c>
      <c r="B18076" t="str">
        <v>2008-12-02</v>
      </c>
      <c r="C18076" t="str">
        <v>Midday</v>
      </c>
      <c r="D18076">
        <v>21</v>
      </c>
      <c r="E18076" t="str">
        <f>IF(MOD(D18076,2)=0,"EVEN","ODD")</f>
        <v>ODD</v>
      </c>
      <c r="F18076" t="str">
        <f>IF(D18076&lt;=18,"LOW (1-18)","HIGH (19-36)")</f>
        <v>HIGH (19-36)</v>
      </c>
      <c r="G18076">
        <f>INT((D18076-1)/6)+1</f>
        <v>4</v>
      </c>
      <c r="H18076">
        <f>MOD(D18076-1,6)+1</f>
        <v>3</v>
      </c>
      <c r="I18076">
        <f>37-D18076</f>
        <v>16</v>
      </c>
      <c r="J18076">
        <f>ABS(D18076-D18077)</f>
        <v>15</v>
      </c>
      <c r="K18076">
        <f>AVERAGE(D18076:D18080)</f>
        <v>21</v>
      </c>
      <c r="L18076">
        <f>AVERAGE(D18076:D18095)</f>
        <v>21</v>
      </c>
      <c r="M18076">
        <f>K18076-L18076</f>
        <v>0</v>
      </c>
      <c r="N18076" t="str">
        <f>IF(K18076&gt;L18076,"HIGH ZONE BIAS",IF(K18076&lt;L18076,"LOW ZONE BIAS","EQUILIBRIUM"))</f>
        <v>EQUILIBRIUM</v>
      </c>
    </row>
    <row r="18077">
      <c r="A18077">
        <v>8862</v>
      </c>
      <c r="B18077" t="str">
        <v>2008-12-01</v>
      </c>
      <c r="C18077" t="str">
        <v>Evening</v>
      </c>
      <c r="D18077">
        <v>36</v>
      </c>
      <c r="E18077" t="str">
        <f>IF(MOD(D18077,2)=0,"EVEN","ODD")</f>
        <v>EVEN</v>
      </c>
      <c r="F18077" t="str">
        <f>IF(D18077&lt;=18,"LOW (1-18)","HIGH (19-36)")</f>
        <v>HIGH (19-36)</v>
      </c>
      <c r="G18077">
        <f>INT((D18077-1)/6)+1</f>
        <v>6</v>
      </c>
      <c r="H18077">
        <f>MOD(D18077-1,6)+1</f>
        <v>6</v>
      </c>
      <c r="I18077">
        <f>37-D18077</f>
        <v>1</v>
      </c>
      <c r="J18077">
        <f>ABS(D18077-D18078)</f>
        <v>10</v>
      </c>
      <c r="K18077">
        <f>AVERAGE(D18077:D18081)</f>
        <v>36</v>
      </c>
      <c r="L18077">
        <f>AVERAGE(D18077:D18096)</f>
        <v>36</v>
      </c>
      <c r="M18077">
        <f>K18077-L18077</f>
        <v>0</v>
      </c>
      <c r="N18077" t="str">
        <f>IF(K18077&gt;L18077,"HIGH ZONE BIAS",IF(K18077&lt;L18077,"LOW ZONE BIAS","EQUILIBRIUM"))</f>
        <v>EQUILIBRIUM</v>
      </c>
    </row>
    <row r="18078">
      <c r="A18078">
        <v>8861</v>
      </c>
      <c r="B18078" t="str">
        <v>2008-12-01</v>
      </c>
      <c r="C18078" t="str">
        <v>Midday</v>
      </c>
      <c r="D18078">
        <v>26</v>
      </c>
      <c r="E18078" t="str">
        <f>IF(MOD(D18078,2)=0,"EVEN","ODD")</f>
        <v>EVEN</v>
      </c>
      <c r="F18078" t="str">
        <f>IF(D18078&lt;=18,"LOW (1-18)","HIGH (19-36)")</f>
        <v>HIGH (19-36)</v>
      </c>
      <c r="G18078">
        <f>INT((D18078-1)/6)+1</f>
        <v>5</v>
      </c>
      <c r="H18078">
        <f>MOD(D18078-1,6)+1</f>
        <v>2</v>
      </c>
      <c r="I18078">
        <f>37-D18078</f>
        <v>11</v>
      </c>
      <c r="J18078">
        <f>ABS(D18078-D18079)</f>
        <v>1</v>
      </c>
      <c r="K18078">
        <f>AVERAGE(D18078:D18082)</f>
        <v>26</v>
      </c>
      <c r="L18078">
        <f>AVERAGE(D18078:D18097)</f>
        <v>26</v>
      </c>
      <c r="M18078">
        <f>K18078-L18078</f>
        <v>0</v>
      </c>
      <c r="N18078" t="str">
        <f>IF(K18078&gt;L18078,"HIGH ZONE BIAS",IF(K18078&lt;L18078,"LOW ZONE BIAS","EQUILIBRIUM"))</f>
        <v>EQUILIBRIUM</v>
      </c>
    </row>
    <row r="18079">
      <c r="A18079">
        <v>8860</v>
      </c>
      <c r="B18079" t="str">
        <v>2008-11-29</v>
      </c>
      <c r="C18079" t="str">
        <v>Evening</v>
      </c>
      <c r="D18079">
        <v>27</v>
      </c>
      <c r="E18079" t="str">
        <f>IF(MOD(D18079,2)=0,"EVEN","ODD")</f>
        <v>ODD</v>
      </c>
      <c r="F18079" t="str">
        <f>IF(D18079&lt;=18,"LOW (1-18)","HIGH (19-36)")</f>
        <v>HIGH (19-36)</v>
      </c>
      <c r="G18079">
        <f>INT((D18079-1)/6)+1</f>
        <v>5</v>
      </c>
      <c r="H18079">
        <f>MOD(D18079-1,6)+1</f>
        <v>3</v>
      </c>
      <c r="I18079">
        <f>37-D18079</f>
        <v>10</v>
      </c>
      <c r="J18079">
        <f>ABS(D18079-D18080)</f>
        <v>11</v>
      </c>
      <c r="K18079">
        <f>AVERAGE(D18079:D18083)</f>
        <v>27</v>
      </c>
      <c r="L18079">
        <f>AVERAGE(D18079:D18098)</f>
        <v>27</v>
      </c>
      <c r="M18079">
        <f>K18079-L18079</f>
        <v>0</v>
      </c>
      <c r="N18079" t="str">
        <f>IF(K18079&gt;L18079,"HIGH ZONE BIAS",IF(K18079&lt;L18079,"LOW ZONE BIAS","EQUILIBRIUM"))</f>
        <v>EQUILIBRIUM</v>
      </c>
    </row>
    <row r="18080">
      <c r="A18080">
        <v>8859</v>
      </c>
      <c r="B18080" t="str">
        <v>2008-11-29</v>
      </c>
      <c r="C18080" t="str">
        <v>Midday</v>
      </c>
      <c r="D18080">
        <v>16</v>
      </c>
      <c r="E18080" t="str">
        <f>IF(MOD(D18080,2)=0,"EVEN","ODD")</f>
        <v>EVEN</v>
      </c>
      <c r="F18080" t="str">
        <f>IF(D18080&lt;=18,"LOW (1-18)","HIGH (19-36)")</f>
        <v>LOW (1-18)</v>
      </c>
      <c r="G18080">
        <f>INT((D18080-1)/6)+1</f>
        <v>3</v>
      </c>
      <c r="H18080">
        <f>MOD(D18080-1,6)+1</f>
        <v>4</v>
      </c>
      <c r="I18080">
        <f>37-D18080</f>
        <v>21</v>
      </c>
      <c r="J18080">
        <f>ABS(D18080-D18081)</f>
        <v>19</v>
      </c>
      <c r="K18080">
        <f>AVERAGE(D18080:D18084)</f>
        <v>16</v>
      </c>
      <c r="L18080">
        <f>AVERAGE(D18080:D18099)</f>
        <v>16</v>
      </c>
      <c r="M18080">
        <f>K18080-L18080</f>
        <v>0</v>
      </c>
      <c r="N18080" t="str">
        <f>IF(K18080&gt;L18080,"HIGH ZONE BIAS",IF(K18080&lt;L18080,"LOW ZONE BIAS","EQUILIBRIUM"))</f>
        <v>EQUILIBRIUM</v>
      </c>
    </row>
    <row r="18081">
      <c r="A18081">
        <v>8858</v>
      </c>
      <c r="B18081" t="str">
        <v>2008-11-28</v>
      </c>
      <c r="C18081" t="str">
        <v>Evening</v>
      </c>
      <c r="D18081">
        <v>35</v>
      </c>
      <c r="E18081" t="str">
        <f>IF(MOD(D18081,2)=0,"EVEN","ODD")</f>
        <v>ODD</v>
      </c>
      <c r="F18081" t="str">
        <f>IF(D18081&lt;=18,"LOW (1-18)","HIGH (19-36)")</f>
        <v>HIGH (19-36)</v>
      </c>
      <c r="G18081">
        <f>INT((D18081-1)/6)+1</f>
        <v>6</v>
      </c>
      <c r="H18081">
        <f>MOD(D18081-1,6)+1</f>
        <v>5</v>
      </c>
      <c r="I18081">
        <f>37-D18081</f>
        <v>2</v>
      </c>
      <c r="J18081">
        <f>ABS(D18081-D18082)</f>
        <v>14</v>
      </c>
      <c r="K18081">
        <f>AVERAGE(D18081:D18085)</f>
        <v>35</v>
      </c>
      <c r="L18081">
        <f>AVERAGE(D18081:D18100)</f>
        <v>35</v>
      </c>
      <c r="M18081">
        <f>K18081-L18081</f>
        <v>0</v>
      </c>
      <c r="N18081" t="str">
        <f>IF(K18081&gt;L18081,"HIGH ZONE BIAS",IF(K18081&lt;L18081,"LOW ZONE BIAS","EQUILIBRIUM"))</f>
        <v>EQUILIBRIUM</v>
      </c>
    </row>
    <row r="18082">
      <c r="A18082">
        <v>8857</v>
      </c>
      <c r="B18082" t="str">
        <v>2008-11-28</v>
      </c>
      <c r="C18082" t="str">
        <v>Midday</v>
      </c>
      <c r="D18082">
        <v>21</v>
      </c>
      <c r="E18082" t="str">
        <f>IF(MOD(D18082,2)=0,"EVEN","ODD")</f>
        <v>ODD</v>
      </c>
      <c r="F18082" t="str">
        <f>IF(D18082&lt;=18,"LOW (1-18)","HIGH (19-36)")</f>
        <v>HIGH (19-36)</v>
      </c>
      <c r="G18082">
        <f>INT((D18082-1)/6)+1</f>
        <v>4</v>
      </c>
      <c r="H18082">
        <f>MOD(D18082-1,6)+1</f>
        <v>3</v>
      </c>
      <c r="I18082">
        <f>37-D18082</f>
        <v>16</v>
      </c>
      <c r="J18082">
        <f>ABS(D18082-D18083)</f>
        <v>4</v>
      </c>
      <c r="K18082">
        <f>AVERAGE(D18082:D18086)</f>
        <v>21</v>
      </c>
      <c r="L18082">
        <f>AVERAGE(D18082:D18101)</f>
        <v>21</v>
      </c>
      <c r="M18082">
        <f>K18082-L18082</f>
        <v>0</v>
      </c>
      <c r="N18082" t="str">
        <f>IF(K18082&gt;L18082,"HIGH ZONE BIAS",IF(K18082&lt;L18082,"LOW ZONE BIAS","EQUILIBRIUM"))</f>
        <v>EQUILIBRIUM</v>
      </c>
    </row>
    <row r="18083">
      <c r="A18083">
        <v>8856</v>
      </c>
      <c r="B18083" t="str">
        <v>2008-11-27</v>
      </c>
      <c r="C18083" t="str">
        <v>Evening</v>
      </c>
      <c r="D18083">
        <v>17</v>
      </c>
      <c r="E18083" t="str">
        <f>IF(MOD(D18083,2)=0,"EVEN","ODD")</f>
        <v>ODD</v>
      </c>
      <c r="F18083" t="str">
        <f>IF(D18083&lt;=18,"LOW (1-18)","HIGH (19-36)")</f>
        <v>LOW (1-18)</v>
      </c>
      <c r="G18083">
        <f>INT((D18083-1)/6)+1</f>
        <v>3</v>
      </c>
      <c r="H18083">
        <f>MOD(D18083-1,6)+1</f>
        <v>5</v>
      </c>
      <c r="I18083">
        <f>37-D18083</f>
        <v>20</v>
      </c>
      <c r="J18083">
        <f>ABS(D18083-D18084)</f>
        <v>1</v>
      </c>
      <c r="K18083">
        <f>AVERAGE(D18083:D18087)</f>
        <v>17</v>
      </c>
      <c r="L18083">
        <f>AVERAGE(D18083:D18102)</f>
        <v>17</v>
      </c>
      <c r="M18083">
        <f>K18083-L18083</f>
        <v>0</v>
      </c>
      <c r="N18083" t="str">
        <f>IF(K18083&gt;L18083,"HIGH ZONE BIAS",IF(K18083&lt;L18083,"LOW ZONE BIAS","EQUILIBRIUM"))</f>
        <v>EQUILIBRIUM</v>
      </c>
    </row>
    <row r="18084">
      <c r="A18084">
        <v>8855</v>
      </c>
      <c r="B18084" t="str">
        <v>2008-11-27</v>
      </c>
      <c r="C18084" t="str">
        <v>Midday</v>
      </c>
      <c r="D18084">
        <v>18</v>
      </c>
      <c r="E18084" t="str">
        <f>IF(MOD(D18084,2)=0,"EVEN","ODD")</f>
        <v>EVEN</v>
      </c>
      <c r="F18084" t="str">
        <f>IF(D18084&lt;=18,"LOW (1-18)","HIGH (19-36)")</f>
        <v>LOW (1-18)</v>
      </c>
      <c r="G18084">
        <f>INT((D18084-1)/6)+1</f>
        <v>3</v>
      </c>
      <c r="H18084">
        <f>MOD(D18084-1,6)+1</f>
        <v>6</v>
      </c>
      <c r="I18084">
        <f>37-D18084</f>
        <v>19</v>
      </c>
      <c r="J18084">
        <f>ABS(D18084-D18085)</f>
        <v>14</v>
      </c>
      <c r="K18084">
        <f>AVERAGE(D18084:D18088)</f>
        <v>18</v>
      </c>
      <c r="L18084">
        <f>AVERAGE(D18084:D18103)</f>
        <v>18</v>
      </c>
      <c r="M18084">
        <f>K18084-L18084</f>
        <v>0</v>
      </c>
      <c r="N18084" t="str">
        <f>IF(K18084&gt;L18084,"HIGH ZONE BIAS",IF(K18084&lt;L18084,"LOW ZONE BIAS","EQUILIBRIUM"))</f>
        <v>EQUILIBRIUM</v>
      </c>
    </row>
    <row r="18085">
      <c r="A18085">
        <v>8854</v>
      </c>
      <c r="B18085" t="str">
        <v>2008-11-26</v>
      </c>
      <c r="C18085" t="str">
        <v>Evening</v>
      </c>
      <c r="D18085">
        <v>32</v>
      </c>
      <c r="E18085" t="str">
        <f>IF(MOD(D18085,2)=0,"EVEN","ODD")</f>
        <v>EVEN</v>
      </c>
      <c r="F18085" t="str">
        <f>IF(D18085&lt;=18,"LOW (1-18)","HIGH (19-36)")</f>
        <v>HIGH (19-36)</v>
      </c>
      <c r="G18085">
        <f>INT((D18085-1)/6)+1</f>
        <v>6</v>
      </c>
      <c r="H18085">
        <f>MOD(D18085-1,6)+1</f>
        <v>2</v>
      </c>
      <c r="I18085">
        <f>37-D18085</f>
        <v>5</v>
      </c>
      <c r="J18085">
        <f>ABS(D18085-D18086)</f>
        <v>3</v>
      </c>
      <c r="K18085">
        <f>AVERAGE(D18085:D18089)</f>
        <v>32</v>
      </c>
      <c r="L18085">
        <f>AVERAGE(D18085:D18104)</f>
        <v>32</v>
      </c>
      <c r="M18085">
        <f>K18085-L18085</f>
        <v>0</v>
      </c>
      <c r="N18085" t="str">
        <f>IF(K18085&gt;L18085,"HIGH ZONE BIAS",IF(K18085&lt;L18085,"LOW ZONE BIAS","EQUILIBRIUM"))</f>
        <v>EQUILIBRIUM</v>
      </c>
    </row>
    <row r="18086">
      <c r="A18086">
        <v>8853</v>
      </c>
      <c r="B18086" t="str">
        <v>2008-11-26</v>
      </c>
      <c r="C18086" t="str">
        <v>Midday</v>
      </c>
      <c r="D18086">
        <v>29</v>
      </c>
      <c r="E18086" t="str">
        <f>IF(MOD(D18086,2)=0,"EVEN","ODD")</f>
        <v>ODD</v>
      </c>
      <c r="F18086" t="str">
        <f>IF(D18086&lt;=18,"LOW (1-18)","HIGH (19-36)")</f>
        <v>HIGH (19-36)</v>
      </c>
      <c r="G18086">
        <f>INT((D18086-1)/6)+1</f>
        <v>5</v>
      </c>
      <c r="H18086">
        <f>MOD(D18086-1,6)+1</f>
        <v>5</v>
      </c>
      <c r="I18086">
        <f>37-D18086</f>
        <v>8</v>
      </c>
      <c r="J18086">
        <f>ABS(D18086-D18087)</f>
        <v>21</v>
      </c>
      <c r="K18086">
        <f>AVERAGE(D18086:D18090)</f>
        <v>29</v>
      </c>
      <c r="L18086">
        <f>AVERAGE(D18086:D18105)</f>
        <v>29</v>
      </c>
      <c r="M18086">
        <f>K18086-L18086</f>
        <v>0</v>
      </c>
      <c r="N18086" t="str">
        <f>IF(K18086&gt;L18086,"HIGH ZONE BIAS",IF(K18086&lt;L18086,"LOW ZONE BIAS","EQUILIBRIUM"))</f>
        <v>EQUILIBRIUM</v>
      </c>
    </row>
    <row r="18087">
      <c r="A18087">
        <v>8852</v>
      </c>
      <c r="B18087" t="str">
        <v>2008-11-25</v>
      </c>
      <c r="C18087" t="str">
        <v>Evening</v>
      </c>
      <c r="D18087">
        <v>8</v>
      </c>
      <c r="E18087" t="str">
        <f>IF(MOD(D18087,2)=0,"EVEN","ODD")</f>
        <v>EVEN</v>
      </c>
      <c r="F18087" t="str">
        <f>IF(D18087&lt;=18,"LOW (1-18)","HIGH (19-36)")</f>
        <v>LOW (1-18)</v>
      </c>
      <c r="G18087">
        <f>INT((D18087-1)/6)+1</f>
        <v>2</v>
      </c>
      <c r="H18087">
        <f>MOD(D18087-1,6)+1</f>
        <v>2</v>
      </c>
      <c r="I18087">
        <f>37-D18087</f>
        <v>29</v>
      </c>
      <c r="J18087">
        <f>ABS(D18087-D18088)</f>
        <v>12</v>
      </c>
      <c r="K18087">
        <f>AVERAGE(D18087:D18091)</f>
        <v>8</v>
      </c>
      <c r="L18087">
        <f>AVERAGE(D18087:D18106)</f>
        <v>8</v>
      </c>
      <c r="M18087">
        <f>K18087-L18087</f>
        <v>0</v>
      </c>
      <c r="N18087" t="str">
        <f>IF(K18087&gt;L18087,"HIGH ZONE BIAS",IF(K18087&lt;L18087,"LOW ZONE BIAS","EQUILIBRIUM"))</f>
        <v>EQUILIBRIUM</v>
      </c>
    </row>
    <row r="18088">
      <c r="A18088">
        <v>8851</v>
      </c>
      <c r="B18088" t="str">
        <v>2008-11-25</v>
      </c>
      <c r="C18088" t="str">
        <v>Midday</v>
      </c>
      <c r="D18088">
        <v>20</v>
      </c>
      <c r="E18088" t="str">
        <f>IF(MOD(D18088,2)=0,"EVEN","ODD")</f>
        <v>EVEN</v>
      </c>
      <c r="F18088" t="str">
        <f>IF(D18088&lt;=18,"LOW (1-18)","HIGH (19-36)")</f>
        <v>HIGH (19-36)</v>
      </c>
      <c r="G18088">
        <f>INT((D18088-1)/6)+1</f>
        <v>4</v>
      </c>
      <c r="H18088">
        <f>MOD(D18088-1,6)+1</f>
        <v>2</v>
      </c>
      <c r="I18088">
        <f>37-D18088</f>
        <v>17</v>
      </c>
      <c r="J18088">
        <f>ABS(D18088-D18089)</f>
        <v>16</v>
      </c>
      <c r="K18088">
        <f>AVERAGE(D18088:D18092)</f>
        <v>20</v>
      </c>
      <c r="L18088">
        <f>AVERAGE(D18088:D18107)</f>
        <v>20</v>
      </c>
      <c r="M18088">
        <f>K18088-L18088</f>
        <v>0</v>
      </c>
      <c r="N18088" t="str">
        <f>IF(K18088&gt;L18088,"HIGH ZONE BIAS",IF(K18088&lt;L18088,"LOW ZONE BIAS","EQUILIBRIUM"))</f>
        <v>EQUILIBRIUM</v>
      </c>
    </row>
    <row r="18089">
      <c r="A18089">
        <v>8850</v>
      </c>
      <c r="B18089" t="str">
        <v>2008-11-24</v>
      </c>
      <c r="C18089" t="str">
        <v>Evening</v>
      </c>
      <c r="D18089">
        <v>4</v>
      </c>
      <c r="E18089" t="str">
        <f>IF(MOD(D18089,2)=0,"EVEN","ODD")</f>
        <v>EVEN</v>
      </c>
      <c r="F18089" t="str">
        <f>IF(D18089&lt;=18,"LOW (1-18)","HIGH (19-36)")</f>
        <v>LOW (1-18)</v>
      </c>
      <c r="G18089">
        <f>INT((D18089-1)/6)+1</f>
        <v>1</v>
      </c>
      <c r="H18089">
        <f>MOD(D18089-1,6)+1</f>
        <v>4</v>
      </c>
      <c r="I18089">
        <f>37-D18089</f>
        <v>33</v>
      </c>
      <c r="J18089">
        <f>ABS(D18089-D18090)</f>
        <v>4</v>
      </c>
      <c r="K18089">
        <f>AVERAGE(D18089:D18093)</f>
        <v>4</v>
      </c>
      <c r="L18089">
        <f>AVERAGE(D18089:D18108)</f>
        <v>4</v>
      </c>
      <c r="M18089">
        <f>K18089-L18089</f>
        <v>0</v>
      </c>
      <c r="N18089" t="str">
        <f>IF(K18089&gt;L18089,"HIGH ZONE BIAS",IF(K18089&lt;L18089,"LOW ZONE BIAS","EQUILIBRIUM"))</f>
        <v>EQUILIBRIUM</v>
      </c>
    </row>
    <row r="18090">
      <c r="A18090">
        <v>8849</v>
      </c>
      <c r="B18090" t="str">
        <v>2008-11-24</v>
      </c>
      <c r="C18090" t="str">
        <v>Midday</v>
      </c>
      <c r="D18090">
        <v>8</v>
      </c>
      <c r="E18090" t="str">
        <f>IF(MOD(D18090,2)=0,"EVEN","ODD")</f>
        <v>EVEN</v>
      </c>
      <c r="F18090" t="str">
        <f>IF(D18090&lt;=18,"LOW (1-18)","HIGH (19-36)")</f>
        <v>LOW (1-18)</v>
      </c>
      <c r="G18090">
        <f>INT((D18090-1)/6)+1</f>
        <v>2</v>
      </c>
      <c r="H18090">
        <f>MOD(D18090-1,6)+1</f>
        <v>2</v>
      </c>
      <c r="I18090">
        <f>37-D18090</f>
        <v>29</v>
      </c>
      <c r="J18090">
        <f>ABS(D18090-D18091)</f>
        <v>23</v>
      </c>
      <c r="K18090">
        <f>AVERAGE(D18090:D18094)</f>
        <v>8</v>
      </c>
      <c r="L18090">
        <f>AVERAGE(D18090:D18109)</f>
        <v>8</v>
      </c>
      <c r="M18090">
        <f>K18090-L18090</f>
        <v>0</v>
      </c>
      <c r="N18090" t="str">
        <f>IF(K18090&gt;L18090,"HIGH ZONE BIAS",IF(K18090&lt;L18090,"LOW ZONE BIAS","EQUILIBRIUM"))</f>
        <v>EQUILIBRIUM</v>
      </c>
    </row>
    <row r="18091">
      <c r="A18091">
        <v>8848</v>
      </c>
      <c r="B18091" t="str">
        <v>2008-11-22</v>
      </c>
      <c r="C18091" t="str">
        <v>Evening</v>
      </c>
      <c r="D18091">
        <v>31</v>
      </c>
      <c r="E18091" t="str">
        <f>IF(MOD(D18091,2)=0,"EVEN","ODD")</f>
        <v>ODD</v>
      </c>
      <c r="F18091" t="str">
        <f>IF(D18091&lt;=18,"LOW (1-18)","HIGH (19-36)")</f>
        <v>HIGH (19-36)</v>
      </c>
      <c r="G18091">
        <f>INT((D18091-1)/6)+1</f>
        <v>6</v>
      </c>
      <c r="H18091">
        <f>MOD(D18091-1,6)+1</f>
        <v>1</v>
      </c>
      <c r="I18091">
        <f>37-D18091</f>
        <v>6</v>
      </c>
      <c r="J18091">
        <f>ABS(D18091-D18092)</f>
        <v>22</v>
      </c>
      <c r="K18091">
        <f>AVERAGE(D18091:D18095)</f>
        <v>31</v>
      </c>
      <c r="L18091">
        <f>AVERAGE(D18091:D18110)</f>
        <v>31</v>
      </c>
      <c r="M18091">
        <f>K18091-L18091</f>
        <v>0</v>
      </c>
      <c r="N18091" t="str">
        <f>IF(K18091&gt;L18091,"HIGH ZONE BIAS",IF(K18091&lt;L18091,"LOW ZONE BIAS","EQUILIBRIUM"))</f>
        <v>EQUILIBRIUM</v>
      </c>
    </row>
    <row r="18092">
      <c r="A18092">
        <v>8847</v>
      </c>
      <c r="B18092" t="str">
        <v>2008-11-22</v>
      </c>
      <c r="C18092" t="str">
        <v>Midday</v>
      </c>
      <c r="D18092">
        <v>9</v>
      </c>
      <c r="E18092" t="str">
        <f>IF(MOD(D18092,2)=0,"EVEN","ODD")</f>
        <v>ODD</v>
      </c>
      <c r="F18092" t="str">
        <f>IF(D18092&lt;=18,"LOW (1-18)","HIGH (19-36)")</f>
        <v>LOW (1-18)</v>
      </c>
      <c r="G18092">
        <f>INT((D18092-1)/6)+1</f>
        <v>2</v>
      </c>
      <c r="H18092">
        <f>MOD(D18092-1,6)+1</f>
        <v>3</v>
      </c>
      <c r="I18092">
        <f>37-D18092</f>
        <v>28</v>
      </c>
      <c r="J18092">
        <f>ABS(D18092-D18093)</f>
        <v>1</v>
      </c>
      <c r="K18092">
        <f>AVERAGE(D18092:D18096)</f>
        <v>9</v>
      </c>
      <c r="L18092">
        <f>AVERAGE(D18092:D18111)</f>
        <v>9</v>
      </c>
      <c r="M18092">
        <f>K18092-L18092</f>
        <v>0</v>
      </c>
      <c r="N18092" t="str">
        <f>IF(K18092&gt;L18092,"HIGH ZONE BIAS",IF(K18092&lt;L18092,"LOW ZONE BIAS","EQUILIBRIUM"))</f>
        <v>EQUILIBRIUM</v>
      </c>
    </row>
    <row r="18093">
      <c r="A18093">
        <v>8846</v>
      </c>
      <c r="B18093" t="str">
        <v>2008-11-21</v>
      </c>
      <c r="C18093" t="str">
        <v>Evening</v>
      </c>
      <c r="D18093">
        <v>8</v>
      </c>
      <c r="E18093" t="str">
        <f>IF(MOD(D18093,2)=0,"EVEN","ODD")</f>
        <v>EVEN</v>
      </c>
      <c r="F18093" t="str">
        <f>IF(D18093&lt;=18,"LOW (1-18)","HIGH (19-36)")</f>
        <v>LOW (1-18)</v>
      </c>
      <c r="G18093">
        <f>INT((D18093-1)/6)+1</f>
        <v>2</v>
      </c>
      <c r="H18093">
        <f>MOD(D18093-1,6)+1</f>
        <v>2</v>
      </c>
      <c r="I18093">
        <f>37-D18093</f>
        <v>29</v>
      </c>
      <c r="J18093">
        <f>ABS(D18093-D18094)</f>
        <v>20</v>
      </c>
      <c r="K18093">
        <f>AVERAGE(D18093:D18097)</f>
        <v>8</v>
      </c>
      <c r="L18093">
        <f>AVERAGE(D18093:D18112)</f>
        <v>8</v>
      </c>
      <c r="M18093">
        <f>K18093-L18093</f>
        <v>0</v>
      </c>
      <c r="N18093" t="str">
        <f>IF(K18093&gt;L18093,"HIGH ZONE BIAS",IF(K18093&lt;L18093,"LOW ZONE BIAS","EQUILIBRIUM"))</f>
        <v>EQUILIBRIUM</v>
      </c>
    </row>
    <row r="18094">
      <c r="A18094">
        <v>8845</v>
      </c>
      <c r="B18094" t="str">
        <v>2008-11-21</v>
      </c>
      <c r="C18094" t="str">
        <v>Midday</v>
      </c>
      <c r="D18094">
        <v>28</v>
      </c>
      <c r="E18094" t="str">
        <f>IF(MOD(D18094,2)=0,"EVEN","ODD")</f>
        <v>EVEN</v>
      </c>
      <c r="F18094" t="str">
        <f>IF(D18094&lt;=18,"LOW (1-18)","HIGH (19-36)")</f>
        <v>HIGH (19-36)</v>
      </c>
      <c r="G18094">
        <f>INT((D18094-1)/6)+1</f>
        <v>5</v>
      </c>
      <c r="H18094">
        <f>MOD(D18094-1,6)+1</f>
        <v>4</v>
      </c>
      <c r="I18094">
        <f>37-D18094</f>
        <v>9</v>
      </c>
      <c r="J18094">
        <f>ABS(D18094-D18095)</f>
        <v>16</v>
      </c>
      <c r="K18094">
        <f>AVERAGE(D18094:D18098)</f>
        <v>28</v>
      </c>
      <c r="L18094">
        <f>AVERAGE(D18094:D18113)</f>
        <v>28</v>
      </c>
      <c r="M18094">
        <f>K18094-L18094</f>
        <v>0</v>
      </c>
      <c r="N18094" t="str">
        <f>IF(K18094&gt;L18094,"HIGH ZONE BIAS",IF(K18094&lt;L18094,"LOW ZONE BIAS","EQUILIBRIUM"))</f>
        <v>EQUILIBRIUM</v>
      </c>
    </row>
    <row r="18095">
      <c r="A18095">
        <v>8844</v>
      </c>
      <c r="B18095" t="str">
        <v>2008-11-20</v>
      </c>
      <c r="C18095" t="str">
        <v>Evening</v>
      </c>
      <c r="D18095">
        <v>12</v>
      </c>
      <c r="E18095" t="str">
        <f>IF(MOD(D18095,2)=0,"EVEN","ODD")</f>
        <v>EVEN</v>
      </c>
      <c r="F18095" t="str">
        <f>IF(D18095&lt;=18,"LOW (1-18)","HIGH (19-36)")</f>
        <v>LOW (1-18)</v>
      </c>
      <c r="G18095">
        <f>INT((D18095-1)/6)+1</f>
        <v>2</v>
      </c>
      <c r="H18095">
        <f>MOD(D18095-1,6)+1</f>
        <v>6</v>
      </c>
      <c r="I18095">
        <f>37-D18095</f>
        <v>25</v>
      </c>
      <c r="J18095">
        <f>ABS(D18095-D18096)</f>
        <v>1</v>
      </c>
      <c r="K18095">
        <f>AVERAGE(D18095:D18099)</f>
        <v>12</v>
      </c>
      <c r="L18095">
        <f>AVERAGE(D18095:D18114)</f>
        <v>12</v>
      </c>
      <c r="M18095">
        <f>K18095-L18095</f>
        <v>0</v>
      </c>
      <c r="N18095" t="str">
        <f>IF(K18095&gt;L18095,"HIGH ZONE BIAS",IF(K18095&lt;L18095,"LOW ZONE BIAS","EQUILIBRIUM"))</f>
        <v>EQUILIBRIUM</v>
      </c>
    </row>
    <row r="18096">
      <c r="A18096">
        <v>8843</v>
      </c>
      <c r="B18096" t="str">
        <v>2008-11-20</v>
      </c>
      <c r="C18096" t="str">
        <v>Midday</v>
      </c>
      <c r="D18096">
        <v>11</v>
      </c>
      <c r="E18096" t="str">
        <f>IF(MOD(D18096,2)=0,"EVEN","ODD")</f>
        <v>ODD</v>
      </c>
      <c r="F18096" t="str">
        <f>IF(D18096&lt;=18,"LOW (1-18)","HIGH (19-36)")</f>
        <v>LOW (1-18)</v>
      </c>
      <c r="G18096">
        <f>INT((D18096-1)/6)+1</f>
        <v>2</v>
      </c>
      <c r="H18096">
        <f>MOD(D18096-1,6)+1</f>
        <v>5</v>
      </c>
      <c r="I18096">
        <f>37-D18096</f>
        <v>26</v>
      </c>
      <c r="J18096">
        <f>ABS(D18096-D18097)</f>
        <v>25</v>
      </c>
      <c r="K18096">
        <f>AVERAGE(D18096:D18100)</f>
        <v>11</v>
      </c>
      <c r="L18096">
        <f>AVERAGE(D18096:D18115)</f>
        <v>11</v>
      </c>
      <c r="M18096">
        <f>K18096-L18096</f>
        <v>0</v>
      </c>
      <c r="N18096" t="str">
        <f>IF(K18096&gt;L18096,"HIGH ZONE BIAS",IF(K18096&lt;L18096,"LOW ZONE BIAS","EQUILIBRIUM"))</f>
        <v>EQUILIBRIUM</v>
      </c>
    </row>
    <row r="18097">
      <c r="A18097">
        <v>8842</v>
      </c>
      <c r="B18097" t="str">
        <v>2008-11-19</v>
      </c>
      <c r="C18097" t="str">
        <v>Evening</v>
      </c>
      <c r="D18097">
        <v>36</v>
      </c>
      <c r="E18097" t="str">
        <f>IF(MOD(D18097,2)=0,"EVEN","ODD")</f>
        <v>EVEN</v>
      </c>
      <c r="F18097" t="str">
        <f>IF(D18097&lt;=18,"LOW (1-18)","HIGH (19-36)")</f>
        <v>HIGH (19-36)</v>
      </c>
      <c r="G18097">
        <f>INT((D18097-1)/6)+1</f>
        <v>6</v>
      </c>
      <c r="H18097">
        <f>MOD(D18097-1,6)+1</f>
        <v>6</v>
      </c>
      <c r="I18097">
        <f>37-D18097</f>
        <v>1</v>
      </c>
      <c r="J18097">
        <f>ABS(D18097-D18098)</f>
        <v>14</v>
      </c>
      <c r="K18097">
        <f>AVERAGE(D18097:D18101)</f>
        <v>36</v>
      </c>
      <c r="L18097">
        <f>AVERAGE(D18097:D18116)</f>
        <v>36</v>
      </c>
      <c r="M18097">
        <f>K18097-L18097</f>
        <v>0</v>
      </c>
      <c r="N18097" t="str">
        <f>IF(K18097&gt;L18097,"HIGH ZONE BIAS",IF(K18097&lt;L18097,"LOW ZONE BIAS","EQUILIBRIUM"))</f>
        <v>EQUILIBRIUM</v>
      </c>
    </row>
    <row r="18098">
      <c r="A18098">
        <v>8841</v>
      </c>
      <c r="B18098" t="str">
        <v>2008-11-19</v>
      </c>
      <c r="C18098" t="str">
        <v>Midday</v>
      </c>
      <c r="D18098">
        <v>22</v>
      </c>
      <c r="E18098" t="str">
        <f>IF(MOD(D18098,2)=0,"EVEN","ODD")</f>
        <v>EVEN</v>
      </c>
      <c r="F18098" t="str">
        <f>IF(D18098&lt;=18,"LOW (1-18)","HIGH (19-36)")</f>
        <v>HIGH (19-36)</v>
      </c>
      <c r="G18098">
        <f>INT((D18098-1)/6)+1</f>
        <v>4</v>
      </c>
      <c r="H18098">
        <f>MOD(D18098-1,6)+1</f>
        <v>4</v>
      </c>
      <c r="I18098">
        <f>37-D18098</f>
        <v>15</v>
      </c>
      <c r="J18098">
        <f>ABS(D18098-D18099)</f>
        <v>3</v>
      </c>
      <c r="K18098">
        <f>AVERAGE(D18098:D18102)</f>
        <v>22</v>
      </c>
      <c r="L18098">
        <f>AVERAGE(D18098:D18117)</f>
        <v>22</v>
      </c>
      <c r="M18098">
        <f>K18098-L18098</f>
        <v>0</v>
      </c>
      <c r="N18098" t="str">
        <f>IF(K18098&gt;L18098,"HIGH ZONE BIAS",IF(K18098&lt;L18098,"LOW ZONE BIAS","EQUILIBRIUM"))</f>
        <v>EQUILIBRIUM</v>
      </c>
    </row>
    <row r="18099">
      <c r="A18099">
        <v>8840</v>
      </c>
      <c r="B18099" t="str">
        <v>2008-11-18</v>
      </c>
      <c r="C18099" t="str">
        <v>Evening</v>
      </c>
      <c r="D18099">
        <v>25</v>
      </c>
      <c r="E18099" t="str">
        <f>IF(MOD(D18099,2)=0,"EVEN","ODD")</f>
        <v>ODD</v>
      </c>
      <c r="F18099" t="str">
        <f>IF(D18099&lt;=18,"LOW (1-18)","HIGH (19-36)")</f>
        <v>HIGH (19-36)</v>
      </c>
      <c r="G18099">
        <f>INT((D18099-1)/6)+1</f>
        <v>5</v>
      </c>
      <c r="H18099">
        <f>MOD(D18099-1,6)+1</f>
        <v>1</v>
      </c>
      <c r="I18099">
        <f>37-D18099</f>
        <v>12</v>
      </c>
      <c r="J18099">
        <f>ABS(D18099-D18100)</f>
        <v>22</v>
      </c>
      <c r="K18099">
        <f>AVERAGE(D18099:D18103)</f>
        <v>25</v>
      </c>
      <c r="L18099">
        <f>AVERAGE(D18099:D18118)</f>
        <v>25</v>
      </c>
      <c r="M18099">
        <f>K18099-L18099</f>
        <v>0</v>
      </c>
      <c r="N18099" t="str">
        <f>IF(K18099&gt;L18099,"HIGH ZONE BIAS",IF(K18099&lt;L18099,"LOW ZONE BIAS","EQUILIBRIUM"))</f>
        <v>EQUILIBRIUM</v>
      </c>
    </row>
    <row r="18100">
      <c r="A18100">
        <v>8839</v>
      </c>
      <c r="B18100" t="str">
        <v>2008-11-18</v>
      </c>
      <c r="C18100" t="str">
        <v>Midday</v>
      </c>
      <c r="D18100">
        <v>3</v>
      </c>
      <c r="E18100" t="str">
        <f>IF(MOD(D18100,2)=0,"EVEN","ODD")</f>
        <v>ODD</v>
      </c>
      <c r="F18100" t="str">
        <f>IF(D18100&lt;=18,"LOW (1-18)","HIGH (19-36)")</f>
        <v>LOW (1-18)</v>
      </c>
      <c r="G18100">
        <f>INT((D18100-1)/6)+1</f>
        <v>1</v>
      </c>
      <c r="H18100">
        <f>MOD(D18100-1,6)+1</f>
        <v>3</v>
      </c>
      <c r="I18100">
        <f>37-D18100</f>
        <v>34</v>
      </c>
      <c r="J18100">
        <f>ABS(D18100-D18101)</f>
        <v>28</v>
      </c>
      <c r="K18100">
        <f>AVERAGE(D18100:D18104)</f>
        <v>3</v>
      </c>
      <c r="L18100">
        <f>AVERAGE(D18100:D18119)</f>
        <v>3</v>
      </c>
      <c r="M18100">
        <f>K18100-L18100</f>
        <v>0</v>
      </c>
      <c r="N18100" t="str">
        <f>IF(K18100&gt;L18100,"HIGH ZONE BIAS",IF(K18100&lt;L18100,"LOW ZONE BIAS","EQUILIBRIUM"))</f>
        <v>EQUILIBRIUM</v>
      </c>
    </row>
    <row r="18101">
      <c r="A18101">
        <v>8838</v>
      </c>
      <c r="B18101" t="str">
        <v>2008-11-17</v>
      </c>
      <c r="C18101" t="str">
        <v>Evening</v>
      </c>
      <c r="D18101">
        <v>31</v>
      </c>
      <c r="E18101" t="str">
        <f>IF(MOD(D18101,2)=0,"EVEN","ODD")</f>
        <v>ODD</v>
      </c>
      <c r="F18101" t="str">
        <f>IF(D18101&lt;=18,"LOW (1-18)","HIGH (19-36)")</f>
        <v>HIGH (19-36)</v>
      </c>
      <c r="G18101">
        <f>INT((D18101-1)/6)+1</f>
        <v>6</v>
      </c>
      <c r="H18101">
        <f>MOD(D18101-1,6)+1</f>
        <v>1</v>
      </c>
      <c r="I18101">
        <f>37-D18101</f>
        <v>6</v>
      </c>
      <c r="J18101">
        <f>ABS(D18101-D18102)</f>
        <v>15</v>
      </c>
      <c r="K18101">
        <f>AVERAGE(D18101:D18105)</f>
        <v>31</v>
      </c>
      <c r="L18101">
        <f>AVERAGE(D18101:D18120)</f>
        <v>31</v>
      </c>
      <c r="M18101">
        <f>K18101-L18101</f>
        <v>0</v>
      </c>
      <c r="N18101" t="str">
        <f>IF(K18101&gt;L18101,"HIGH ZONE BIAS",IF(K18101&lt;L18101,"LOW ZONE BIAS","EQUILIBRIUM"))</f>
        <v>EQUILIBRIUM</v>
      </c>
    </row>
    <row r="18102">
      <c r="A18102">
        <v>8837</v>
      </c>
      <c r="B18102" t="str">
        <v>2008-11-17</v>
      </c>
      <c r="C18102" t="str">
        <v>Midday</v>
      </c>
      <c r="D18102">
        <v>16</v>
      </c>
      <c r="E18102" t="str">
        <f>IF(MOD(D18102,2)=0,"EVEN","ODD")</f>
        <v>EVEN</v>
      </c>
      <c r="F18102" t="str">
        <f>IF(D18102&lt;=18,"LOW (1-18)","HIGH (19-36)")</f>
        <v>LOW (1-18)</v>
      </c>
      <c r="G18102">
        <f>INT((D18102-1)/6)+1</f>
        <v>3</v>
      </c>
      <c r="H18102">
        <f>MOD(D18102-1,6)+1</f>
        <v>4</v>
      </c>
      <c r="I18102">
        <f>37-D18102</f>
        <v>21</v>
      </c>
      <c r="J18102">
        <f>ABS(D18102-D18103)</f>
        <v>5</v>
      </c>
      <c r="K18102">
        <f>AVERAGE(D18102:D18106)</f>
        <v>16</v>
      </c>
      <c r="L18102">
        <f>AVERAGE(D18102:D18121)</f>
        <v>16</v>
      </c>
      <c r="M18102">
        <f>K18102-L18102</f>
        <v>0</v>
      </c>
      <c r="N18102" t="str">
        <f>IF(K18102&gt;L18102,"HIGH ZONE BIAS",IF(K18102&lt;L18102,"LOW ZONE BIAS","EQUILIBRIUM"))</f>
        <v>EQUILIBRIUM</v>
      </c>
    </row>
    <row r="18103">
      <c r="A18103">
        <v>8836</v>
      </c>
      <c r="B18103" t="str">
        <v>2008-11-15</v>
      </c>
      <c r="C18103" t="str">
        <v>Evening</v>
      </c>
      <c r="D18103">
        <v>11</v>
      </c>
      <c r="E18103" t="str">
        <f>IF(MOD(D18103,2)=0,"EVEN","ODD")</f>
        <v>ODD</v>
      </c>
      <c r="F18103" t="str">
        <f>IF(D18103&lt;=18,"LOW (1-18)","HIGH (19-36)")</f>
        <v>LOW (1-18)</v>
      </c>
      <c r="G18103">
        <f>INT((D18103-1)/6)+1</f>
        <v>2</v>
      </c>
      <c r="H18103">
        <f>MOD(D18103-1,6)+1</f>
        <v>5</v>
      </c>
      <c r="I18103">
        <f>37-D18103</f>
        <v>26</v>
      </c>
      <c r="J18103">
        <f>ABS(D18103-D18104)</f>
        <v>2</v>
      </c>
      <c r="K18103">
        <f>AVERAGE(D18103:D18107)</f>
        <v>11</v>
      </c>
      <c r="L18103">
        <f>AVERAGE(D18103:D18122)</f>
        <v>11</v>
      </c>
      <c r="M18103">
        <f>K18103-L18103</f>
        <v>0</v>
      </c>
      <c r="N18103" t="str">
        <f>IF(K18103&gt;L18103,"HIGH ZONE BIAS",IF(K18103&lt;L18103,"LOW ZONE BIAS","EQUILIBRIUM"))</f>
        <v>EQUILIBRIUM</v>
      </c>
    </row>
    <row r="18104">
      <c r="A18104">
        <v>8835</v>
      </c>
      <c r="B18104" t="str">
        <v>2008-11-15</v>
      </c>
      <c r="C18104" t="str">
        <v>Midday</v>
      </c>
      <c r="D18104">
        <v>13</v>
      </c>
      <c r="E18104" t="str">
        <f>IF(MOD(D18104,2)=0,"EVEN","ODD")</f>
        <v>ODD</v>
      </c>
      <c r="F18104" t="str">
        <f>IF(D18104&lt;=18,"LOW (1-18)","HIGH (19-36)")</f>
        <v>LOW (1-18)</v>
      </c>
      <c r="G18104">
        <f>INT((D18104-1)/6)+1</f>
        <v>3</v>
      </c>
      <c r="H18104">
        <f>MOD(D18104-1,6)+1</f>
        <v>1</v>
      </c>
      <c r="I18104">
        <f>37-D18104</f>
        <v>24</v>
      </c>
      <c r="J18104">
        <f>ABS(D18104-D18105)</f>
        <v>6</v>
      </c>
      <c r="K18104">
        <f>AVERAGE(D18104:D18108)</f>
        <v>13</v>
      </c>
      <c r="L18104">
        <f>AVERAGE(D18104:D18123)</f>
        <v>13</v>
      </c>
      <c r="M18104">
        <f>K18104-L18104</f>
        <v>0</v>
      </c>
      <c r="N18104" t="str">
        <f>IF(K18104&gt;L18104,"HIGH ZONE BIAS",IF(K18104&lt;L18104,"LOW ZONE BIAS","EQUILIBRIUM"))</f>
        <v>EQUILIBRIUM</v>
      </c>
    </row>
    <row r="18105">
      <c r="A18105">
        <v>8834</v>
      </c>
      <c r="B18105" t="str">
        <v>2008-11-14</v>
      </c>
      <c r="C18105" t="str">
        <v>Evening</v>
      </c>
      <c r="D18105">
        <v>7</v>
      </c>
      <c r="E18105" t="str">
        <f>IF(MOD(D18105,2)=0,"EVEN","ODD")</f>
        <v>ODD</v>
      </c>
      <c r="F18105" t="str">
        <f>IF(D18105&lt;=18,"LOW (1-18)","HIGH (19-36)")</f>
        <v>LOW (1-18)</v>
      </c>
      <c r="G18105">
        <f>INT((D18105-1)/6)+1</f>
        <v>2</v>
      </c>
      <c r="H18105">
        <f>MOD(D18105-1,6)+1</f>
        <v>1</v>
      </c>
      <c r="I18105">
        <f>37-D18105</f>
        <v>30</v>
      </c>
      <c r="J18105">
        <f>ABS(D18105-D18106)</f>
        <v>21</v>
      </c>
      <c r="K18105">
        <f>AVERAGE(D18105:D18109)</f>
        <v>7</v>
      </c>
      <c r="L18105">
        <f>AVERAGE(D18105:D18124)</f>
        <v>7</v>
      </c>
      <c r="M18105">
        <f>K18105-L18105</f>
        <v>0</v>
      </c>
      <c r="N18105" t="str">
        <f>IF(K18105&gt;L18105,"HIGH ZONE BIAS",IF(K18105&lt;L18105,"LOW ZONE BIAS","EQUILIBRIUM"))</f>
        <v>EQUILIBRIUM</v>
      </c>
    </row>
    <row r="18106">
      <c r="A18106">
        <v>8833</v>
      </c>
      <c r="B18106" t="str">
        <v>2008-11-14</v>
      </c>
      <c r="C18106" t="str">
        <v>Midday</v>
      </c>
      <c r="D18106">
        <v>28</v>
      </c>
      <c r="E18106" t="str">
        <f>IF(MOD(D18106,2)=0,"EVEN","ODD")</f>
        <v>EVEN</v>
      </c>
      <c r="F18106" t="str">
        <f>IF(D18106&lt;=18,"LOW (1-18)","HIGH (19-36)")</f>
        <v>HIGH (19-36)</v>
      </c>
      <c r="G18106">
        <f>INT((D18106-1)/6)+1</f>
        <v>5</v>
      </c>
      <c r="H18106">
        <f>MOD(D18106-1,6)+1</f>
        <v>4</v>
      </c>
      <c r="I18106">
        <f>37-D18106</f>
        <v>9</v>
      </c>
      <c r="J18106">
        <f>ABS(D18106-D18107)</f>
        <v>1</v>
      </c>
      <c r="K18106">
        <f>AVERAGE(D18106:D18110)</f>
        <v>28</v>
      </c>
      <c r="L18106">
        <f>AVERAGE(D18106:D18125)</f>
        <v>28</v>
      </c>
      <c r="M18106">
        <f>K18106-L18106</f>
        <v>0</v>
      </c>
      <c r="N18106" t="str">
        <f>IF(K18106&gt;L18106,"HIGH ZONE BIAS",IF(K18106&lt;L18106,"LOW ZONE BIAS","EQUILIBRIUM"))</f>
        <v>EQUILIBRIUM</v>
      </c>
    </row>
    <row r="18107">
      <c r="A18107">
        <v>8832</v>
      </c>
      <c r="B18107" t="str">
        <v>2008-11-13</v>
      </c>
      <c r="C18107" t="str">
        <v>Evening</v>
      </c>
      <c r="D18107">
        <v>27</v>
      </c>
      <c r="E18107" t="str">
        <f>IF(MOD(D18107,2)=0,"EVEN","ODD")</f>
        <v>ODD</v>
      </c>
      <c r="F18107" t="str">
        <f>IF(D18107&lt;=18,"LOW (1-18)","HIGH (19-36)")</f>
        <v>HIGH (19-36)</v>
      </c>
      <c r="G18107">
        <f>INT((D18107-1)/6)+1</f>
        <v>5</v>
      </c>
      <c r="H18107">
        <f>MOD(D18107-1,6)+1</f>
        <v>3</v>
      </c>
      <c r="I18107">
        <f>37-D18107</f>
        <v>10</v>
      </c>
      <c r="J18107">
        <f>ABS(D18107-D18108)</f>
        <v>5</v>
      </c>
      <c r="K18107">
        <f>AVERAGE(D18107:D18111)</f>
        <v>27</v>
      </c>
      <c r="L18107">
        <f>AVERAGE(D18107:D18126)</f>
        <v>27</v>
      </c>
      <c r="M18107">
        <f>K18107-L18107</f>
        <v>0</v>
      </c>
      <c r="N18107" t="str">
        <f>IF(K18107&gt;L18107,"HIGH ZONE BIAS",IF(K18107&lt;L18107,"LOW ZONE BIAS","EQUILIBRIUM"))</f>
        <v>EQUILIBRIUM</v>
      </c>
    </row>
    <row r="18108">
      <c r="A18108">
        <v>8831</v>
      </c>
      <c r="B18108" t="str">
        <v>2008-11-13</v>
      </c>
      <c r="C18108" t="str">
        <v>Midday</v>
      </c>
      <c r="D18108">
        <v>22</v>
      </c>
      <c r="E18108" t="str">
        <f>IF(MOD(D18108,2)=0,"EVEN","ODD")</f>
        <v>EVEN</v>
      </c>
      <c r="F18108" t="str">
        <f>IF(D18108&lt;=18,"LOW (1-18)","HIGH (19-36)")</f>
        <v>HIGH (19-36)</v>
      </c>
      <c r="G18108">
        <f>INT((D18108-1)/6)+1</f>
        <v>4</v>
      </c>
      <c r="H18108">
        <f>MOD(D18108-1,6)+1</f>
        <v>4</v>
      </c>
      <c r="I18108">
        <f>37-D18108</f>
        <v>15</v>
      </c>
      <c r="J18108">
        <f>ABS(D18108-D18109)</f>
        <v>5</v>
      </c>
      <c r="K18108">
        <f>AVERAGE(D18108:D18112)</f>
        <v>22</v>
      </c>
      <c r="L18108">
        <f>AVERAGE(D18108:D18127)</f>
        <v>22</v>
      </c>
      <c r="M18108">
        <f>K18108-L18108</f>
        <v>0</v>
      </c>
      <c r="N18108" t="str">
        <f>IF(K18108&gt;L18108,"HIGH ZONE BIAS",IF(K18108&lt;L18108,"LOW ZONE BIAS","EQUILIBRIUM"))</f>
        <v>EQUILIBRIUM</v>
      </c>
    </row>
    <row r="18109">
      <c r="A18109">
        <v>8830</v>
      </c>
      <c r="B18109" t="str">
        <v>2008-11-12</v>
      </c>
      <c r="C18109" t="str">
        <v>Evening</v>
      </c>
      <c r="D18109">
        <v>17</v>
      </c>
      <c r="E18109" t="str">
        <f>IF(MOD(D18109,2)=0,"EVEN","ODD")</f>
        <v>ODD</v>
      </c>
      <c r="F18109" t="str">
        <f>IF(D18109&lt;=18,"LOW (1-18)","HIGH (19-36)")</f>
        <v>LOW (1-18)</v>
      </c>
      <c r="G18109">
        <f>INT((D18109-1)/6)+1</f>
        <v>3</v>
      </c>
      <c r="H18109">
        <f>MOD(D18109-1,6)+1</f>
        <v>5</v>
      </c>
      <c r="I18109">
        <f>37-D18109</f>
        <v>20</v>
      </c>
      <c r="J18109">
        <f>ABS(D18109-D18110)</f>
        <v>7</v>
      </c>
      <c r="K18109">
        <f>AVERAGE(D18109:D18113)</f>
        <v>17</v>
      </c>
      <c r="L18109">
        <f>AVERAGE(D18109:D18128)</f>
        <v>17</v>
      </c>
      <c r="M18109">
        <f>K18109-L18109</f>
        <v>0</v>
      </c>
      <c r="N18109" t="str">
        <f>IF(K18109&gt;L18109,"HIGH ZONE BIAS",IF(K18109&lt;L18109,"LOW ZONE BIAS","EQUILIBRIUM"))</f>
        <v>EQUILIBRIUM</v>
      </c>
    </row>
    <row r="18110">
      <c r="A18110">
        <v>8829</v>
      </c>
      <c r="B18110" t="str">
        <v>2008-11-12</v>
      </c>
      <c r="C18110" t="str">
        <v>Midday</v>
      </c>
      <c r="D18110">
        <v>24</v>
      </c>
      <c r="E18110" t="str">
        <f>IF(MOD(D18110,2)=0,"EVEN","ODD")</f>
        <v>EVEN</v>
      </c>
      <c r="F18110" t="str">
        <f>IF(D18110&lt;=18,"LOW (1-18)","HIGH (19-36)")</f>
        <v>HIGH (19-36)</v>
      </c>
      <c r="G18110">
        <f>INT((D18110-1)/6)+1</f>
        <v>4</v>
      </c>
      <c r="H18110">
        <f>MOD(D18110-1,6)+1</f>
        <v>6</v>
      </c>
      <c r="I18110">
        <f>37-D18110</f>
        <v>13</v>
      </c>
      <c r="J18110">
        <f>ABS(D18110-D18111)</f>
        <v>9</v>
      </c>
      <c r="K18110">
        <f>AVERAGE(D18110:D18114)</f>
        <v>24</v>
      </c>
      <c r="L18110">
        <f>AVERAGE(D18110:D18129)</f>
        <v>24</v>
      </c>
      <c r="M18110">
        <f>K18110-L18110</f>
        <v>0</v>
      </c>
      <c r="N18110" t="str">
        <f>IF(K18110&gt;L18110,"HIGH ZONE BIAS",IF(K18110&lt;L18110,"LOW ZONE BIAS","EQUILIBRIUM"))</f>
        <v>EQUILIBRIUM</v>
      </c>
    </row>
    <row r="18111">
      <c r="A18111">
        <v>8828</v>
      </c>
      <c r="B18111" t="str">
        <v>2008-11-11</v>
      </c>
      <c r="C18111" t="str">
        <v>Evening</v>
      </c>
      <c r="D18111">
        <v>33</v>
      </c>
      <c r="E18111" t="str">
        <f>IF(MOD(D18111,2)=0,"EVEN","ODD")</f>
        <v>ODD</v>
      </c>
      <c r="F18111" t="str">
        <f>IF(D18111&lt;=18,"LOW (1-18)","HIGH (19-36)")</f>
        <v>HIGH (19-36)</v>
      </c>
      <c r="G18111">
        <f>INT((D18111-1)/6)+1</f>
        <v>6</v>
      </c>
      <c r="H18111">
        <f>MOD(D18111-1,6)+1</f>
        <v>3</v>
      </c>
      <c r="I18111">
        <f>37-D18111</f>
        <v>4</v>
      </c>
      <c r="J18111">
        <f>ABS(D18111-D18112)</f>
        <v>0</v>
      </c>
      <c r="K18111">
        <f>AVERAGE(D18111:D18115)</f>
        <v>33</v>
      </c>
      <c r="L18111">
        <f>AVERAGE(D18111:D18130)</f>
        <v>33</v>
      </c>
      <c r="M18111">
        <f>K18111-L18111</f>
        <v>0</v>
      </c>
      <c r="N18111" t="str">
        <f>IF(K18111&gt;L18111,"HIGH ZONE BIAS",IF(K18111&lt;L18111,"LOW ZONE BIAS","EQUILIBRIUM"))</f>
        <v>EQUILIBRIUM</v>
      </c>
    </row>
    <row r="18112">
      <c r="A18112">
        <v>8827</v>
      </c>
      <c r="B18112" t="str">
        <v>2008-11-11</v>
      </c>
      <c r="C18112" t="str">
        <v>Midday</v>
      </c>
      <c r="D18112">
        <v>33</v>
      </c>
      <c r="E18112" t="str">
        <f>IF(MOD(D18112,2)=0,"EVEN","ODD")</f>
        <v>ODD</v>
      </c>
      <c r="F18112" t="str">
        <f>IF(D18112&lt;=18,"LOW (1-18)","HIGH (19-36)")</f>
        <v>HIGH (19-36)</v>
      </c>
      <c r="G18112">
        <f>INT((D18112-1)/6)+1</f>
        <v>6</v>
      </c>
      <c r="H18112">
        <f>MOD(D18112-1,6)+1</f>
        <v>3</v>
      </c>
      <c r="I18112">
        <f>37-D18112</f>
        <v>4</v>
      </c>
      <c r="J18112">
        <f>ABS(D18112-D18113)</f>
        <v>21</v>
      </c>
      <c r="K18112">
        <f>AVERAGE(D18112:D18116)</f>
        <v>33</v>
      </c>
      <c r="L18112">
        <f>AVERAGE(D18112:D18131)</f>
        <v>33</v>
      </c>
      <c r="M18112">
        <f>K18112-L18112</f>
        <v>0</v>
      </c>
      <c r="N18112" t="str">
        <f>IF(K18112&gt;L18112,"HIGH ZONE BIAS",IF(K18112&lt;L18112,"LOW ZONE BIAS","EQUILIBRIUM"))</f>
        <v>EQUILIBRIUM</v>
      </c>
    </row>
    <row r="18113">
      <c r="A18113">
        <v>8826</v>
      </c>
      <c r="B18113" t="str">
        <v>2008-11-10</v>
      </c>
      <c r="C18113" t="str">
        <v>Evening</v>
      </c>
      <c r="D18113">
        <v>12</v>
      </c>
      <c r="E18113" t="str">
        <f>IF(MOD(D18113,2)=0,"EVEN","ODD")</f>
        <v>EVEN</v>
      </c>
      <c r="F18113" t="str">
        <f>IF(D18113&lt;=18,"LOW (1-18)","HIGH (19-36)")</f>
        <v>LOW (1-18)</v>
      </c>
      <c r="G18113">
        <f>INT((D18113-1)/6)+1</f>
        <v>2</v>
      </c>
      <c r="H18113">
        <f>MOD(D18113-1,6)+1</f>
        <v>6</v>
      </c>
      <c r="I18113">
        <f>37-D18113</f>
        <v>25</v>
      </c>
      <c r="J18113">
        <f>ABS(D18113-D18114)</f>
        <v>18</v>
      </c>
      <c r="K18113">
        <f>AVERAGE(D18113:D18117)</f>
        <v>12</v>
      </c>
      <c r="L18113">
        <f>AVERAGE(D18113:D18132)</f>
        <v>12</v>
      </c>
      <c r="M18113">
        <f>K18113-L18113</f>
        <v>0</v>
      </c>
      <c r="N18113" t="str">
        <f>IF(K18113&gt;L18113,"HIGH ZONE BIAS",IF(K18113&lt;L18113,"LOW ZONE BIAS","EQUILIBRIUM"))</f>
        <v>EQUILIBRIUM</v>
      </c>
    </row>
    <row r="18114">
      <c r="A18114">
        <v>8825</v>
      </c>
      <c r="B18114" t="str">
        <v>2008-11-10</v>
      </c>
      <c r="C18114" t="str">
        <v>Midday</v>
      </c>
      <c r="D18114">
        <v>30</v>
      </c>
      <c r="E18114" t="str">
        <f>IF(MOD(D18114,2)=0,"EVEN","ODD")</f>
        <v>EVEN</v>
      </c>
      <c r="F18114" t="str">
        <f>IF(D18114&lt;=18,"LOW (1-18)","HIGH (19-36)")</f>
        <v>HIGH (19-36)</v>
      </c>
      <c r="G18114">
        <f>INT((D18114-1)/6)+1</f>
        <v>5</v>
      </c>
      <c r="H18114">
        <f>MOD(D18114-1,6)+1</f>
        <v>6</v>
      </c>
      <c r="I18114">
        <f>37-D18114</f>
        <v>7</v>
      </c>
      <c r="J18114">
        <f>ABS(D18114-D18115)</f>
        <v>0</v>
      </c>
      <c r="K18114">
        <f>AVERAGE(D18114:D18118)</f>
        <v>30</v>
      </c>
      <c r="L18114">
        <f>AVERAGE(D18114:D18133)</f>
        <v>30</v>
      </c>
      <c r="M18114">
        <f>K18114-L18114</f>
        <v>0</v>
      </c>
      <c r="N18114" t="str">
        <f>IF(K18114&gt;L18114,"HIGH ZONE BIAS",IF(K18114&lt;L18114,"LOW ZONE BIAS","EQUILIBRIUM"))</f>
        <v>EQUILIBRIUM</v>
      </c>
    </row>
    <row r="18115">
      <c r="A18115">
        <v>8824</v>
      </c>
      <c r="B18115" t="str">
        <v>2008-11-08</v>
      </c>
      <c r="C18115" t="str">
        <v>Evening</v>
      </c>
      <c r="D18115">
        <v>30</v>
      </c>
      <c r="E18115" t="str">
        <f>IF(MOD(D18115,2)=0,"EVEN","ODD")</f>
        <v>EVEN</v>
      </c>
      <c r="F18115" t="str">
        <f>IF(D18115&lt;=18,"LOW (1-18)","HIGH (19-36)")</f>
        <v>HIGH (19-36)</v>
      </c>
      <c r="G18115">
        <f>INT((D18115-1)/6)+1</f>
        <v>5</v>
      </c>
      <c r="H18115">
        <f>MOD(D18115-1,6)+1</f>
        <v>6</v>
      </c>
      <c r="I18115">
        <f>37-D18115</f>
        <v>7</v>
      </c>
      <c r="J18115">
        <f>ABS(D18115-D18116)</f>
        <v>1</v>
      </c>
      <c r="K18115">
        <f>AVERAGE(D18115:D18119)</f>
        <v>30</v>
      </c>
      <c r="L18115">
        <f>AVERAGE(D18115:D18134)</f>
        <v>30</v>
      </c>
      <c r="M18115">
        <f>K18115-L18115</f>
        <v>0</v>
      </c>
      <c r="N18115" t="str">
        <f>IF(K18115&gt;L18115,"HIGH ZONE BIAS",IF(K18115&lt;L18115,"LOW ZONE BIAS","EQUILIBRIUM"))</f>
        <v>EQUILIBRIUM</v>
      </c>
    </row>
    <row r="18116">
      <c r="A18116">
        <v>8823</v>
      </c>
      <c r="B18116" t="str">
        <v>2008-11-08</v>
      </c>
      <c r="C18116" t="str">
        <v>Midday</v>
      </c>
      <c r="D18116">
        <v>29</v>
      </c>
      <c r="E18116" t="str">
        <f>IF(MOD(D18116,2)=0,"EVEN","ODD")</f>
        <v>ODD</v>
      </c>
      <c r="F18116" t="str">
        <f>IF(D18116&lt;=18,"LOW (1-18)","HIGH (19-36)")</f>
        <v>HIGH (19-36)</v>
      </c>
      <c r="G18116">
        <f>INT((D18116-1)/6)+1</f>
        <v>5</v>
      </c>
      <c r="H18116">
        <f>MOD(D18116-1,6)+1</f>
        <v>5</v>
      </c>
      <c r="I18116">
        <f>37-D18116</f>
        <v>8</v>
      </c>
      <c r="J18116">
        <f>ABS(D18116-D18117)</f>
        <v>11</v>
      </c>
      <c r="K18116">
        <f>AVERAGE(D18116:D18120)</f>
        <v>29</v>
      </c>
      <c r="L18116">
        <f>AVERAGE(D18116:D18135)</f>
        <v>29</v>
      </c>
      <c r="M18116">
        <f>K18116-L18116</f>
        <v>0</v>
      </c>
      <c r="N18116" t="str">
        <f>IF(K18116&gt;L18116,"HIGH ZONE BIAS",IF(K18116&lt;L18116,"LOW ZONE BIAS","EQUILIBRIUM"))</f>
        <v>EQUILIBRIUM</v>
      </c>
    </row>
    <row r="18117">
      <c r="A18117">
        <v>8822</v>
      </c>
      <c r="B18117" t="str">
        <v>2008-11-07</v>
      </c>
      <c r="C18117" t="str">
        <v>Evening</v>
      </c>
      <c r="D18117">
        <v>18</v>
      </c>
      <c r="E18117" t="str">
        <f>IF(MOD(D18117,2)=0,"EVEN","ODD")</f>
        <v>EVEN</v>
      </c>
      <c r="F18117" t="str">
        <f>IF(D18117&lt;=18,"LOW (1-18)","HIGH (19-36)")</f>
        <v>LOW (1-18)</v>
      </c>
      <c r="G18117">
        <f>INT((D18117-1)/6)+1</f>
        <v>3</v>
      </c>
      <c r="H18117">
        <f>MOD(D18117-1,6)+1</f>
        <v>6</v>
      </c>
      <c r="I18117">
        <f>37-D18117</f>
        <v>19</v>
      </c>
      <c r="J18117">
        <f>ABS(D18117-D18118)</f>
        <v>15</v>
      </c>
      <c r="K18117">
        <f>AVERAGE(D18117:D18121)</f>
        <v>18</v>
      </c>
      <c r="L18117">
        <f>AVERAGE(D18117:D18136)</f>
        <v>18</v>
      </c>
      <c r="M18117">
        <f>K18117-L18117</f>
        <v>0</v>
      </c>
      <c r="N18117" t="str">
        <f>IF(K18117&gt;L18117,"HIGH ZONE BIAS",IF(K18117&lt;L18117,"LOW ZONE BIAS","EQUILIBRIUM"))</f>
        <v>EQUILIBRIUM</v>
      </c>
    </row>
    <row r="18118">
      <c r="A18118">
        <v>8821</v>
      </c>
      <c r="B18118" t="str">
        <v>2008-11-07</v>
      </c>
      <c r="C18118" t="str">
        <v>Midday</v>
      </c>
      <c r="D18118">
        <v>3</v>
      </c>
      <c r="E18118" t="str">
        <f>IF(MOD(D18118,2)=0,"EVEN","ODD")</f>
        <v>ODD</v>
      </c>
      <c r="F18118" t="str">
        <f>IF(D18118&lt;=18,"LOW (1-18)","HIGH (19-36)")</f>
        <v>LOW (1-18)</v>
      </c>
      <c r="G18118">
        <f>INT((D18118-1)/6)+1</f>
        <v>1</v>
      </c>
      <c r="H18118">
        <f>MOD(D18118-1,6)+1</f>
        <v>3</v>
      </c>
      <c r="I18118">
        <f>37-D18118</f>
        <v>34</v>
      </c>
      <c r="J18118">
        <f>ABS(D18118-D18119)</f>
        <v>8</v>
      </c>
      <c r="K18118">
        <f>AVERAGE(D18118:D18122)</f>
        <v>3</v>
      </c>
      <c r="L18118">
        <f>AVERAGE(D18118:D18137)</f>
        <v>3</v>
      </c>
      <c r="M18118">
        <f>K18118-L18118</f>
        <v>0</v>
      </c>
      <c r="N18118" t="str">
        <f>IF(K18118&gt;L18118,"HIGH ZONE BIAS",IF(K18118&lt;L18118,"LOW ZONE BIAS","EQUILIBRIUM"))</f>
        <v>EQUILIBRIUM</v>
      </c>
    </row>
    <row r="18119">
      <c r="A18119">
        <v>8820</v>
      </c>
      <c r="B18119" t="str">
        <v>2008-11-06</v>
      </c>
      <c r="C18119" t="str">
        <v>Evening</v>
      </c>
      <c r="D18119">
        <v>11</v>
      </c>
      <c r="E18119" t="str">
        <f>IF(MOD(D18119,2)=0,"EVEN","ODD")</f>
        <v>ODD</v>
      </c>
      <c r="F18119" t="str">
        <f>IF(D18119&lt;=18,"LOW (1-18)","HIGH (19-36)")</f>
        <v>LOW (1-18)</v>
      </c>
      <c r="G18119">
        <f>INT((D18119-1)/6)+1</f>
        <v>2</v>
      </c>
      <c r="H18119">
        <f>MOD(D18119-1,6)+1</f>
        <v>5</v>
      </c>
      <c r="I18119">
        <f>37-D18119</f>
        <v>26</v>
      </c>
      <c r="J18119">
        <f>ABS(D18119-D18120)</f>
        <v>3</v>
      </c>
      <c r="K18119">
        <f>AVERAGE(D18119:D18123)</f>
        <v>11</v>
      </c>
      <c r="L18119">
        <f>AVERAGE(D18119:D18138)</f>
        <v>11</v>
      </c>
      <c r="M18119">
        <f>K18119-L18119</f>
        <v>0</v>
      </c>
      <c r="N18119" t="str">
        <f>IF(K18119&gt;L18119,"HIGH ZONE BIAS",IF(K18119&lt;L18119,"LOW ZONE BIAS","EQUILIBRIUM"))</f>
        <v>EQUILIBRIUM</v>
      </c>
    </row>
    <row r="18120">
      <c r="A18120">
        <v>8819</v>
      </c>
      <c r="B18120" t="str">
        <v>2008-11-06</v>
      </c>
      <c r="C18120" t="str">
        <v>Midday</v>
      </c>
      <c r="D18120">
        <v>14</v>
      </c>
      <c r="E18120" t="str">
        <f>IF(MOD(D18120,2)=0,"EVEN","ODD")</f>
        <v>EVEN</v>
      </c>
      <c r="F18120" t="str">
        <f>IF(D18120&lt;=18,"LOW (1-18)","HIGH (19-36)")</f>
        <v>LOW (1-18)</v>
      </c>
      <c r="G18120">
        <f>INT((D18120-1)/6)+1</f>
        <v>3</v>
      </c>
      <c r="H18120">
        <f>MOD(D18120-1,6)+1</f>
        <v>2</v>
      </c>
      <c r="I18120">
        <f>37-D18120</f>
        <v>23</v>
      </c>
      <c r="J18120">
        <f>ABS(D18120-D18121)</f>
        <v>11</v>
      </c>
      <c r="K18120">
        <f>AVERAGE(D18120:D18124)</f>
        <v>14</v>
      </c>
      <c r="L18120">
        <f>AVERAGE(D18120:D18139)</f>
        <v>14</v>
      </c>
      <c r="M18120">
        <f>K18120-L18120</f>
        <v>0</v>
      </c>
      <c r="N18120" t="str">
        <f>IF(K18120&gt;L18120,"HIGH ZONE BIAS",IF(K18120&lt;L18120,"LOW ZONE BIAS","EQUILIBRIUM"))</f>
        <v>EQUILIBRIUM</v>
      </c>
    </row>
    <row r="18121">
      <c r="A18121">
        <v>8818</v>
      </c>
      <c r="B18121" t="str">
        <v>2008-11-05</v>
      </c>
      <c r="C18121" t="str">
        <v>Evening</v>
      </c>
      <c r="D18121">
        <v>3</v>
      </c>
      <c r="E18121" t="str">
        <f>IF(MOD(D18121,2)=0,"EVEN","ODD")</f>
        <v>ODD</v>
      </c>
      <c r="F18121" t="str">
        <f>IF(D18121&lt;=18,"LOW (1-18)","HIGH (19-36)")</f>
        <v>LOW (1-18)</v>
      </c>
      <c r="G18121">
        <f>INT((D18121-1)/6)+1</f>
        <v>1</v>
      </c>
      <c r="H18121">
        <f>MOD(D18121-1,6)+1</f>
        <v>3</v>
      </c>
      <c r="I18121">
        <f>37-D18121</f>
        <v>34</v>
      </c>
      <c r="J18121">
        <f>ABS(D18121-D18122)</f>
        <v>3</v>
      </c>
      <c r="K18121">
        <f>AVERAGE(D18121:D18125)</f>
        <v>3</v>
      </c>
      <c r="L18121">
        <f>AVERAGE(D18121:D18140)</f>
        <v>3</v>
      </c>
      <c r="M18121">
        <f>K18121-L18121</f>
        <v>0</v>
      </c>
      <c r="N18121" t="str">
        <f>IF(K18121&gt;L18121,"HIGH ZONE BIAS",IF(K18121&lt;L18121,"LOW ZONE BIAS","EQUILIBRIUM"))</f>
        <v>EQUILIBRIUM</v>
      </c>
    </row>
    <row r="18122">
      <c r="A18122">
        <v>8817</v>
      </c>
      <c r="B18122" t="str">
        <v>2008-11-05</v>
      </c>
      <c r="C18122" t="str">
        <v>Midday</v>
      </c>
      <c r="D18122">
        <v>6</v>
      </c>
      <c r="E18122" t="str">
        <f>IF(MOD(D18122,2)=0,"EVEN","ODD")</f>
        <v>EVEN</v>
      </c>
      <c r="F18122" t="str">
        <f>IF(D18122&lt;=18,"LOW (1-18)","HIGH (19-36)")</f>
        <v>LOW (1-18)</v>
      </c>
      <c r="G18122">
        <f>INT((D18122-1)/6)+1</f>
        <v>1</v>
      </c>
      <c r="H18122">
        <f>MOD(D18122-1,6)+1</f>
        <v>6</v>
      </c>
      <c r="I18122">
        <f>37-D18122</f>
        <v>31</v>
      </c>
      <c r="J18122">
        <f>ABS(D18122-D18123)</f>
        <v>29</v>
      </c>
      <c r="K18122">
        <f>AVERAGE(D18122:D18126)</f>
        <v>6</v>
      </c>
      <c r="L18122">
        <f>AVERAGE(D18122:D18141)</f>
        <v>6</v>
      </c>
      <c r="M18122">
        <f>K18122-L18122</f>
        <v>0</v>
      </c>
      <c r="N18122" t="str">
        <f>IF(K18122&gt;L18122,"HIGH ZONE BIAS",IF(K18122&lt;L18122,"LOW ZONE BIAS","EQUILIBRIUM"))</f>
        <v>EQUILIBRIUM</v>
      </c>
    </row>
    <row r="18123">
      <c r="A18123">
        <v>8816</v>
      </c>
      <c r="B18123" t="str">
        <v>2008-11-04</v>
      </c>
      <c r="C18123" t="str">
        <v>Evening</v>
      </c>
      <c r="D18123">
        <v>35</v>
      </c>
      <c r="E18123" t="str">
        <f>IF(MOD(D18123,2)=0,"EVEN","ODD")</f>
        <v>ODD</v>
      </c>
      <c r="F18123" t="str">
        <f>IF(D18123&lt;=18,"LOW (1-18)","HIGH (19-36)")</f>
        <v>HIGH (19-36)</v>
      </c>
      <c r="G18123">
        <f>INT((D18123-1)/6)+1</f>
        <v>6</v>
      </c>
      <c r="H18123">
        <f>MOD(D18123-1,6)+1</f>
        <v>5</v>
      </c>
      <c r="I18123">
        <f>37-D18123</f>
        <v>2</v>
      </c>
      <c r="J18123">
        <f>ABS(D18123-D18124)</f>
        <v>12</v>
      </c>
      <c r="K18123">
        <f>AVERAGE(D18123:D18127)</f>
        <v>35</v>
      </c>
      <c r="L18123">
        <f>AVERAGE(D18123:D18142)</f>
        <v>35</v>
      </c>
      <c r="M18123">
        <f>K18123-L18123</f>
        <v>0</v>
      </c>
      <c r="N18123" t="str">
        <f>IF(K18123&gt;L18123,"HIGH ZONE BIAS",IF(K18123&lt;L18123,"LOW ZONE BIAS","EQUILIBRIUM"))</f>
        <v>EQUILIBRIUM</v>
      </c>
    </row>
    <row r="18124">
      <c r="A18124">
        <v>8815</v>
      </c>
      <c r="B18124" t="str">
        <v>2008-11-04</v>
      </c>
      <c r="C18124" t="str">
        <v>Midday</v>
      </c>
      <c r="D18124">
        <v>23</v>
      </c>
      <c r="E18124" t="str">
        <f>IF(MOD(D18124,2)=0,"EVEN","ODD")</f>
        <v>ODD</v>
      </c>
      <c r="F18124" t="str">
        <f>IF(D18124&lt;=18,"LOW (1-18)","HIGH (19-36)")</f>
        <v>HIGH (19-36)</v>
      </c>
      <c r="G18124">
        <f>INT((D18124-1)/6)+1</f>
        <v>4</v>
      </c>
      <c r="H18124">
        <f>MOD(D18124-1,6)+1</f>
        <v>5</v>
      </c>
      <c r="I18124">
        <f>37-D18124</f>
        <v>14</v>
      </c>
      <c r="J18124">
        <f>ABS(D18124-D18125)</f>
        <v>7</v>
      </c>
      <c r="K18124">
        <f>AVERAGE(D18124:D18128)</f>
        <v>23</v>
      </c>
      <c r="L18124">
        <f>AVERAGE(D18124:D18143)</f>
        <v>23</v>
      </c>
      <c r="M18124">
        <f>K18124-L18124</f>
        <v>0</v>
      </c>
      <c r="N18124" t="str">
        <f>IF(K18124&gt;L18124,"HIGH ZONE BIAS",IF(K18124&lt;L18124,"LOW ZONE BIAS","EQUILIBRIUM"))</f>
        <v>EQUILIBRIUM</v>
      </c>
    </row>
    <row r="18125">
      <c r="A18125">
        <v>8814</v>
      </c>
      <c r="B18125" t="str">
        <v>2008-11-03</v>
      </c>
      <c r="C18125" t="str">
        <v>Evening</v>
      </c>
      <c r="D18125">
        <v>30</v>
      </c>
      <c r="E18125" t="str">
        <f>IF(MOD(D18125,2)=0,"EVEN","ODD")</f>
        <v>EVEN</v>
      </c>
      <c r="F18125" t="str">
        <f>IF(D18125&lt;=18,"LOW (1-18)","HIGH (19-36)")</f>
        <v>HIGH (19-36)</v>
      </c>
      <c r="G18125">
        <f>INT((D18125-1)/6)+1</f>
        <v>5</v>
      </c>
      <c r="H18125">
        <f>MOD(D18125-1,6)+1</f>
        <v>6</v>
      </c>
      <c r="I18125">
        <f>37-D18125</f>
        <v>7</v>
      </c>
      <c r="J18125">
        <f>ABS(D18125-D18126)</f>
        <v>17</v>
      </c>
      <c r="K18125">
        <f>AVERAGE(D18125:D18129)</f>
        <v>30</v>
      </c>
      <c r="L18125">
        <f>AVERAGE(D18125:D18144)</f>
        <v>30</v>
      </c>
      <c r="M18125">
        <f>K18125-L18125</f>
        <v>0</v>
      </c>
      <c r="N18125" t="str">
        <f>IF(K18125&gt;L18125,"HIGH ZONE BIAS",IF(K18125&lt;L18125,"LOW ZONE BIAS","EQUILIBRIUM"))</f>
        <v>EQUILIBRIUM</v>
      </c>
    </row>
    <row r="18126">
      <c r="A18126">
        <v>8813</v>
      </c>
      <c r="B18126" t="str">
        <v>2008-11-03</v>
      </c>
      <c r="C18126" t="str">
        <v>Midday</v>
      </c>
      <c r="D18126">
        <v>13</v>
      </c>
      <c r="E18126" t="str">
        <f>IF(MOD(D18126,2)=0,"EVEN","ODD")</f>
        <v>ODD</v>
      </c>
      <c r="F18126" t="str">
        <f>IF(D18126&lt;=18,"LOW (1-18)","HIGH (19-36)")</f>
        <v>LOW (1-18)</v>
      </c>
      <c r="G18126">
        <f>INT((D18126-1)/6)+1</f>
        <v>3</v>
      </c>
      <c r="H18126">
        <f>MOD(D18126-1,6)+1</f>
        <v>1</v>
      </c>
      <c r="I18126">
        <f>37-D18126</f>
        <v>24</v>
      </c>
      <c r="J18126">
        <f>ABS(D18126-D18127)</f>
        <v>6</v>
      </c>
      <c r="K18126">
        <f>AVERAGE(D18126:D18130)</f>
        <v>13</v>
      </c>
      <c r="L18126">
        <f>AVERAGE(D18126:D18145)</f>
        <v>13</v>
      </c>
      <c r="M18126">
        <f>K18126-L18126</f>
        <v>0</v>
      </c>
      <c r="N18126" t="str">
        <f>IF(K18126&gt;L18126,"HIGH ZONE BIAS",IF(K18126&lt;L18126,"LOW ZONE BIAS","EQUILIBRIUM"))</f>
        <v>EQUILIBRIUM</v>
      </c>
    </row>
    <row r="18127">
      <c r="A18127">
        <v>8812</v>
      </c>
      <c r="B18127" t="str">
        <v>2008-11-01</v>
      </c>
      <c r="C18127" t="str">
        <v>Evening</v>
      </c>
      <c r="D18127">
        <v>19</v>
      </c>
      <c r="E18127" t="str">
        <f>IF(MOD(D18127,2)=0,"EVEN","ODD")</f>
        <v>ODD</v>
      </c>
      <c r="F18127" t="str">
        <f>IF(D18127&lt;=18,"LOW (1-18)","HIGH (19-36)")</f>
        <v>HIGH (19-36)</v>
      </c>
      <c r="G18127">
        <f>INT((D18127-1)/6)+1</f>
        <v>4</v>
      </c>
      <c r="H18127">
        <f>MOD(D18127-1,6)+1</f>
        <v>1</v>
      </c>
      <c r="I18127">
        <f>37-D18127</f>
        <v>18</v>
      </c>
      <c r="J18127">
        <f>ABS(D18127-D18128)</f>
        <v>9</v>
      </c>
      <c r="K18127">
        <f>AVERAGE(D18127:D18131)</f>
        <v>19</v>
      </c>
      <c r="L18127">
        <f>AVERAGE(D18127:D18146)</f>
        <v>19</v>
      </c>
      <c r="M18127">
        <f>K18127-L18127</f>
        <v>0</v>
      </c>
      <c r="N18127" t="str">
        <f>IF(K18127&gt;L18127,"HIGH ZONE BIAS",IF(K18127&lt;L18127,"LOW ZONE BIAS","EQUILIBRIUM"))</f>
        <v>EQUILIBRIUM</v>
      </c>
    </row>
    <row r="18128">
      <c r="A18128">
        <v>8811</v>
      </c>
      <c r="B18128" t="str">
        <v>2008-11-01</v>
      </c>
      <c r="C18128" t="str">
        <v>Midday</v>
      </c>
      <c r="D18128">
        <v>28</v>
      </c>
      <c r="E18128" t="str">
        <f>IF(MOD(D18128,2)=0,"EVEN","ODD")</f>
        <v>EVEN</v>
      </c>
      <c r="F18128" t="str">
        <f>IF(D18128&lt;=18,"LOW (1-18)","HIGH (19-36)")</f>
        <v>HIGH (19-36)</v>
      </c>
      <c r="G18128">
        <f>INT((D18128-1)/6)+1</f>
        <v>5</v>
      </c>
      <c r="H18128">
        <f>MOD(D18128-1,6)+1</f>
        <v>4</v>
      </c>
      <c r="I18128">
        <f>37-D18128</f>
        <v>9</v>
      </c>
      <c r="J18128">
        <f>ABS(D18128-D18129)</f>
        <v>24</v>
      </c>
      <c r="K18128">
        <f>AVERAGE(D18128:D18132)</f>
        <v>28</v>
      </c>
      <c r="L18128">
        <f>AVERAGE(D18128:D18147)</f>
        <v>28</v>
      </c>
      <c r="M18128">
        <f>K18128-L18128</f>
        <v>0</v>
      </c>
      <c r="N18128" t="str">
        <f>IF(K18128&gt;L18128,"HIGH ZONE BIAS",IF(K18128&lt;L18128,"LOW ZONE BIAS","EQUILIBRIUM"))</f>
        <v>EQUILIBRIUM</v>
      </c>
    </row>
    <row r="18129">
      <c r="A18129">
        <v>8500</v>
      </c>
      <c r="B18129" t="str">
        <v>2008-04-30</v>
      </c>
      <c r="C18129" t="str">
        <v>Evening</v>
      </c>
      <c r="D18129">
        <v>4</v>
      </c>
      <c r="E18129" t="str">
        <f>IF(MOD(D18129,2)=0,"EVEN","ODD")</f>
        <v>EVEN</v>
      </c>
      <c r="F18129" t="str">
        <f>IF(D18129&lt;=18,"LOW (1-18)","HIGH (19-36)")</f>
        <v>LOW (1-18)</v>
      </c>
      <c r="G18129">
        <f>INT((D18129-1)/6)+1</f>
        <v>1</v>
      </c>
      <c r="H18129">
        <f>MOD(D18129-1,6)+1</f>
        <v>4</v>
      </c>
      <c r="I18129">
        <f>37-D18129</f>
        <v>33</v>
      </c>
      <c r="J18129">
        <f>ABS(D18129-D18130)</f>
        <v>28</v>
      </c>
      <c r="K18129">
        <f>AVERAGE(D18129:D18133)</f>
        <v>4</v>
      </c>
      <c r="L18129">
        <f>AVERAGE(D18129:D18148)</f>
        <v>4</v>
      </c>
      <c r="M18129">
        <f>K18129-L18129</f>
        <v>0</v>
      </c>
      <c r="N18129" t="str">
        <f>IF(K18129&gt;L18129,"HIGH ZONE BIAS",IF(K18129&lt;L18129,"LOW ZONE BIAS","EQUILIBRIUM"))</f>
        <v>EQUILIBRIUM</v>
      </c>
    </row>
    <row r="18130">
      <c r="A18130">
        <v>8499</v>
      </c>
      <c r="B18130" t="str">
        <v>2008-04-30</v>
      </c>
      <c r="C18130" t="str">
        <v>Midday</v>
      </c>
      <c r="D18130">
        <v>32</v>
      </c>
      <c r="E18130" t="str">
        <f>IF(MOD(D18130,2)=0,"EVEN","ODD")</f>
        <v>EVEN</v>
      </c>
      <c r="F18130" t="str">
        <f>IF(D18130&lt;=18,"LOW (1-18)","HIGH (19-36)")</f>
        <v>HIGH (19-36)</v>
      </c>
      <c r="G18130">
        <f>INT((D18130-1)/6)+1</f>
        <v>6</v>
      </c>
      <c r="H18130">
        <f>MOD(D18130-1,6)+1</f>
        <v>2</v>
      </c>
      <c r="I18130">
        <f>37-D18130</f>
        <v>5</v>
      </c>
      <c r="J18130">
        <f>ABS(D18130-D18131)</f>
        <v>9</v>
      </c>
      <c r="K18130">
        <f>AVERAGE(D18130:D18134)</f>
        <v>32</v>
      </c>
      <c r="L18130">
        <f>AVERAGE(D18130:D18149)</f>
        <v>32</v>
      </c>
      <c r="M18130">
        <f>K18130-L18130</f>
        <v>0</v>
      </c>
      <c r="N18130" t="str">
        <f>IF(K18130&gt;L18130,"HIGH ZONE BIAS",IF(K18130&lt;L18130,"LOW ZONE BIAS","EQUILIBRIUM"))</f>
        <v>EQUILIBRIUM</v>
      </c>
    </row>
    <row r="18131">
      <c r="A18131">
        <v>8498</v>
      </c>
      <c r="B18131" t="str">
        <v>2008-04-29</v>
      </c>
      <c r="C18131" t="str">
        <v>Evening</v>
      </c>
      <c r="D18131">
        <v>23</v>
      </c>
      <c r="E18131" t="str">
        <f>IF(MOD(D18131,2)=0,"EVEN","ODD")</f>
        <v>ODD</v>
      </c>
      <c r="F18131" t="str">
        <f>IF(D18131&lt;=18,"LOW (1-18)","HIGH (19-36)")</f>
        <v>HIGH (19-36)</v>
      </c>
      <c r="G18131">
        <f>INT((D18131-1)/6)+1</f>
        <v>4</v>
      </c>
      <c r="H18131">
        <f>MOD(D18131-1,6)+1</f>
        <v>5</v>
      </c>
      <c r="I18131">
        <f>37-D18131</f>
        <v>14</v>
      </c>
      <c r="J18131">
        <f>ABS(D18131-D18132)</f>
        <v>2</v>
      </c>
      <c r="K18131">
        <f>AVERAGE(D18131:D18135)</f>
        <v>23</v>
      </c>
      <c r="L18131">
        <f>AVERAGE(D18131:D18150)</f>
        <v>23</v>
      </c>
      <c r="M18131">
        <f>K18131-L18131</f>
        <v>0</v>
      </c>
      <c r="N18131" t="str">
        <f>IF(K18131&gt;L18131,"HIGH ZONE BIAS",IF(K18131&lt;L18131,"LOW ZONE BIAS","EQUILIBRIUM"))</f>
        <v>EQUILIBRIUM</v>
      </c>
    </row>
    <row r="18132">
      <c r="A18132">
        <v>8497</v>
      </c>
      <c r="B18132" t="str">
        <v>2008-04-29</v>
      </c>
      <c r="C18132" t="str">
        <v>Midday</v>
      </c>
      <c r="D18132">
        <v>25</v>
      </c>
      <c r="E18132" t="str">
        <f>IF(MOD(D18132,2)=0,"EVEN","ODD")</f>
        <v>ODD</v>
      </c>
      <c r="F18132" t="str">
        <f>IF(D18132&lt;=18,"LOW (1-18)","HIGH (19-36)")</f>
        <v>HIGH (19-36)</v>
      </c>
      <c r="G18132">
        <f>INT((D18132-1)/6)+1</f>
        <v>5</v>
      </c>
      <c r="H18132">
        <f>MOD(D18132-1,6)+1</f>
        <v>1</v>
      </c>
      <c r="I18132">
        <f>37-D18132</f>
        <v>12</v>
      </c>
      <c r="J18132">
        <f>ABS(D18132-D18133)</f>
        <v>7</v>
      </c>
      <c r="K18132">
        <f>AVERAGE(D18132:D18136)</f>
        <v>25</v>
      </c>
      <c r="L18132">
        <f>AVERAGE(D18132:D18151)</f>
        <v>25</v>
      </c>
      <c r="M18132">
        <f>K18132-L18132</f>
        <v>0</v>
      </c>
      <c r="N18132" t="str">
        <f>IF(K18132&gt;L18132,"HIGH ZONE BIAS",IF(K18132&lt;L18132,"LOW ZONE BIAS","EQUILIBRIUM"))</f>
        <v>EQUILIBRIUM</v>
      </c>
    </row>
    <row r="18133">
      <c r="A18133">
        <v>8496</v>
      </c>
      <c r="B18133" t="str">
        <v>2008-04-28</v>
      </c>
      <c r="C18133" t="str">
        <v>Evening</v>
      </c>
      <c r="D18133">
        <v>18</v>
      </c>
      <c r="E18133" t="str">
        <f>IF(MOD(D18133,2)=0,"EVEN","ODD")</f>
        <v>EVEN</v>
      </c>
      <c r="F18133" t="str">
        <f>IF(D18133&lt;=18,"LOW (1-18)","HIGH (19-36)")</f>
        <v>LOW (1-18)</v>
      </c>
      <c r="G18133">
        <f>INT((D18133-1)/6)+1</f>
        <v>3</v>
      </c>
      <c r="H18133">
        <f>MOD(D18133-1,6)+1</f>
        <v>6</v>
      </c>
      <c r="I18133">
        <f>37-D18133</f>
        <v>19</v>
      </c>
      <c r="J18133">
        <f>ABS(D18133-D18134)</f>
        <v>9</v>
      </c>
      <c r="K18133">
        <f>AVERAGE(D18133:D18137)</f>
        <v>18</v>
      </c>
      <c r="L18133">
        <f>AVERAGE(D18133:D18152)</f>
        <v>18</v>
      </c>
      <c r="M18133">
        <f>K18133-L18133</f>
        <v>0</v>
      </c>
      <c r="N18133" t="str">
        <f>IF(K18133&gt;L18133,"HIGH ZONE BIAS",IF(K18133&lt;L18133,"LOW ZONE BIAS","EQUILIBRIUM"))</f>
        <v>EQUILIBRIUM</v>
      </c>
    </row>
    <row r="18134">
      <c r="A18134">
        <v>8495</v>
      </c>
      <c r="B18134" t="str">
        <v>2008-04-28</v>
      </c>
      <c r="C18134" t="str">
        <v>Midday</v>
      </c>
      <c r="D18134">
        <v>27</v>
      </c>
      <c r="E18134" t="str">
        <f>IF(MOD(D18134,2)=0,"EVEN","ODD")</f>
        <v>ODD</v>
      </c>
      <c r="F18134" t="str">
        <f>IF(D18134&lt;=18,"LOW (1-18)","HIGH (19-36)")</f>
        <v>HIGH (19-36)</v>
      </c>
      <c r="G18134">
        <f>INT((D18134-1)/6)+1</f>
        <v>5</v>
      </c>
      <c r="H18134">
        <f>MOD(D18134-1,6)+1</f>
        <v>3</v>
      </c>
      <c r="I18134">
        <f>37-D18134</f>
        <v>10</v>
      </c>
      <c r="J18134">
        <f>ABS(D18134-D18135)</f>
        <v>9</v>
      </c>
      <c r="K18134">
        <f>AVERAGE(D18134:D18138)</f>
        <v>27</v>
      </c>
      <c r="L18134">
        <f>AVERAGE(D18134:D18153)</f>
        <v>27</v>
      </c>
      <c r="M18134">
        <f>K18134-L18134</f>
        <v>0</v>
      </c>
      <c r="N18134" t="str">
        <f>IF(K18134&gt;L18134,"HIGH ZONE BIAS",IF(K18134&lt;L18134,"LOW ZONE BIAS","EQUILIBRIUM"))</f>
        <v>EQUILIBRIUM</v>
      </c>
    </row>
    <row r="18135">
      <c r="A18135">
        <v>8494</v>
      </c>
      <c r="B18135" t="str">
        <v>2008-04-26</v>
      </c>
      <c r="C18135" t="str">
        <v>Evening</v>
      </c>
      <c r="D18135">
        <v>36</v>
      </c>
      <c r="E18135" t="str">
        <f>IF(MOD(D18135,2)=0,"EVEN","ODD")</f>
        <v>EVEN</v>
      </c>
      <c r="F18135" t="str">
        <f>IF(D18135&lt;=18,"LOW (1-18)","HIGH (19-36)")</f>
        <v>HIGH (19-36)</v>
      </c>
      <c r="G18135">
        <f>INT((D18135-1)/6)+1</f>
        <v>6</v>
      </c>
      <c r="H18135">
        <f>MOD(D18135-1,6)+1</f>
        <v>6</v>
      </c>
      <c r="I18135">
        <f>37-D18135</f>
        <v>1</v>
      </c>
      <c r="J18135">
        <f>ABS(D18135-D18136)</f>
        <v>7</v>
      </c>
      <c r="K18135">
        <f>AVERAGE(D18135:D18139)</f>
        <v>36</v>
      </c>
      <c r="L18135">
        <f>AVERAGE(D18135:D18154)</f>
        <v>36</v>
      </c>
      <c r="M18135">
        <f>K18135-L18135</f>
        <v>0</v>
      </c>
      <c r="N18135" t="str">
        <f>IF(K18135&gt;L18135,"HIGH ZONE BIAS",IF(K18135&lt;L18135,"LOW ZONE BIAS","EQUILIBRIUM"))</f>
        <v>EQUILIBRIUM</v>
      </c>
    </row>
    <row r="18136">
      <c r="A18136">
        <v>8493</v>
      </c>
      <c r="B18136" t="str">
        <v>2008-04-26</v>
      </c>
      <c r="C18136" t="str">
        <v>Midday</v>
      </c>
      <c r="D18136">
        <v>29</v>
      </c>
      <c r="E18136" t="str">
        <f>IF(MOD(D18136,2)=0,"EVEN","ODD")</f>
        <v>ODD</v>
      </c>
      <c r="F18136" t="str">
        <f>IF(D18136&lt;=18,"LOW (1-18)","HIGH (19-36)")</f>
        <v>HIGH (19-36)</v>
      </c>
      <c r="G18136">
        <f>INT((D18136-1)/6)+1</f>
        <v>5</v>
      </c>
      <c r="H18136">
        <f>MOD(D18136-1,6)+1</f>
        <v>5</v>
      </c>
      <c r="I18136">
        <f>37-D18136</f>
        <v>8</v>
      </c>
      <c r="J18136">
        <f>ABS(D18136-D18137)</f>
        <v>14</v>
      </c>
      <c r="K18136">
        <f>AVERAGE(D18136:D18140)</f>
        <v>29</v>
      </c>
      <c r="L18136">
        <f>AVERAGE(D18136:D18155)</f>
        <v>29</v>
      </c>
      <c r="M18136">
        <f>K18136-L18136</f>
        <v>0</v>
      </c>
      <c r="N18136" t="str">
        <f>IF(K18136&gt;L18136,"HIGH ZONE BIAS",IF(K18136&lt;L18136,"LOW ZONE BIAS","EQUILIBRIUM"))</f>
        <v>EQUILIBRIUM</v>
      </c>
    </row>
    <row r="18137">
      <c r="A18137">
        <v>8492</v>
      </c>
      <c r="B18137" t="str">
        <v>2008-04-25</v>
      </c>
      <c r="C18137" t="str">
        <v>Evening</v>
      </c>
      <c r="D18137">
        <v>15</v>
      </c>
      <c r="E18137" t="str">
        <f>IF(MOD(D18137,2)=0,"EVEN","ODD")</f>
        <v>ODD</v>
      </c>
      <c r="F18137" t="str">
        <f>IF(D18137&lt;=18,"LOW (1-18)","HIGH (19-36)")</f>
        <v>LOW (1-18)</v>
      </c>
      <c r="G18137">
        <f>INT((D18137-1)/6)+1</f>
        <v>3</v>
      </c>
      <c r="H18137">
        <f>MOD(D18137-1,6)+1</f>
        <v>3</v>
      </c>
      <c r="I18137">
        <f>37-D18137</f>
        <v>22</v>
      </c>
      <c r="J18137">
        <f>ABS(D18137-D18138)</f>
        <v>11</v>
      </c>
      <c r="K18137">
        <f>AVERAGE(D18137:D18141)</f>
        <v>15</v>
      </c>
      <c r="L18137">
        <f>AVERAGE(D18137:D18156)</f>
        <v>15</v>
      </c>
      <c r="M18137">
        <f>K18137-L18137</f>
        <v>0</v>
      </c>
      <c r="N18137" t="str">
        <f>IF(K18137&gt;L18137,"HIGH ZONE BIAS",IF(K18137&lt;L18137,"LOW ZONE BIAS","EQUILIBRIUM"))</f>
        <v>EQUILIBRIUM</v>
      </c>
    </row>
    <row r="18138">
      <c r="A18138">
        <v>8491</v>
      </c>
      <c r="B18138" t="str">
        <v>2008-04-25</v>
      </c>
      <c r="C18138" t="str">
        <v>Midday</v>
      </c>
      <c r="D18138">
        <v>4</v>
      </c>
      <c r="E18138" t="str">
        <f>IF(MOD(D18138,2)=0,"EVEN","ODD")</f>
        <v>EVEN</v>
      </c>
      <c r="F18138" t="str">
        <f>IF(D18138&lt;=18,"LOW (1-18)","HIGH (19-36)")</f>
        <v>LOW (1-18)</v>
      </c>
      <c r="G18138">
        <f>INT((D18138-1)/6)+1</f>
        <v>1</v>
      </c>
      <c r="H18138">
        <f>MOD(D18138-1,6)+1</f>
        <v>4</v>
      </c>
      <c r="I18138">
        <f>37-D18138</f>
        <v>33</v>
      </c>
      <c r="J18138">
        <f>ABS(D18138-D18139)</f>
        <v>10</v>
      </c>
      <c r="K18138">
        <f>AVERAGE(D18138:D18142)</f>
        <v>4</v>
      </c>
      <c r="L18138">
        <f>AVERAGE(D18138:D18157)</f>
        <v>4</v>
      </c>
      <c r="M18138">
        <f>K18138-L18138</f>
        <v>0</v>
      </c>
      <c r="N18138" t="str">
        <f>IF(K18138&gt;L18138,"HIGH ZONE BIAS",IF(K18138&lt;L18138,"LOW ZONE BIAS","EQUILIBRIUM"))</f>
        <v>EQUILIBRIUM</v>
      </c>
    </row>
    <row r="18139">
      <c r="A18139">
        <v>8490</v>
      </c>
      <c r="B18139" t="str">
        <v>2008-04-24</v>
      </c>
      <c r="C18139" t="str">
        <v>Evening</v>
      </c>
      <c r="D18139">
        <v>14</v>
      </c>
      <c r="E18139" t="str">
        <f>IF(MOD(D18139,2)=0,"EVEN","ODD")</f>
        <v>EVEN</v>
      </c>
      <c r="F18139" t="str">
        <f>IF(D18139&lt;=18,"LOW (1-18)","HIGH (19-36)")</f>
        <v>LOW (1-18)</v>
      </c>
      <c r="G18139">
        <f>INT((D18139-1)/6)+1</f>
        <v>3</v>
      </c>
      <c r="H18139">
        <f>MOD(D18139-1,6)+1</f>
        <v>2</v>
      </c>
      <c r="I18139">
        <f>37-D18139</f>
        <v>23</v>
      </c>
      <c r="J18139">
        <f>ABS(D18139-D18140)</f>
        <v>9</v>
      </c>
      <c r="K18139">
        <f>AVERAGE(D18139:D18143)</f>
        <v>14</v>
      </c>
      <c r="L18139">
        <f>AVERAGE(D18139:D18158)</f>
        <v>14</v>
      </c>
      <c r="M18139">
        <f>K18139-L18139</f>
        <v>0</v>
      </c>
      <c r="N18139" t="str">
        <f>IF(K18139&gt;L18139,"HIGH ZONE BIAS",IF(K18139&lt;L18139,"LOW ZONE BIAS","EQUILIBRIUM"))</f>
        <v>EQUILIBRIUM</v>
      </c>
    </row>
    <row r="18140">
      <c r="A18140">
        <v>8489</v>
      </c>
      <c r="B18140" t="str">
        <v>2008-04-24</v>
      </c>
      <c r="C18140" t="str">
        <v>Midday</v>
      </c>
      <c r="D18140">
        <v>5</v>
      </c>
      <c r="E18140" t="str">
        <f>IF(MOD(D18140,2)=0,"EVEN","ODD")</f>
        <v>ODD</v>
      </c>
      <c r="F18140" t="str">
        <f>IF(D18140&lt;=18,"LOW (1-18)","HIGH (19-36)")</f>
        <v>LOW (1-18)</v>
      </c>
      <c r="G18140">
        <f>INT((D18140-1)/6)+1</f>
        <v>1</v>
      </c>
      <c r="H18140">
        <f>MOD(D18140-1,6)+1</f>
        <v>5</v>
      </c>
      <c r="I18140">
        <f>37-D18140</f>
        <v>32</v>
      </c>
      <c r="J18140">
        <f>ABS(D18140-D18141)</f>
        <v>3</v>
      </c>
      <c r="K18140">
        <f>AVERAGE(D18140:D18144)</f>
        <v>5</v>
      </c>
      <c r="L18140">
        <f>AVERAGE(D18140:D18159)</f>
        <v>5</v>
      </c>
      <c r="M18140">
        <f>K18140-L18140</f>
        <v>0</v>
      </c>
      <c r="N18140" t="str">
        <f>IF(K18140&gt;L18140,"HIGH ZONE BIAS",IF(K18140&lt;L18140,"LOW ZONE BIAS","EQUILIBRIUM"))</f>
        <v>EQUILIBRIUM</v>
      </c>
    </row>
    <row r="18141">
      <c r="A18141">
        <v>8488</v>
      </c>
      <c r="B18141" t="str">
        <v>2008-04-23</v>
      </c>
      <c r="C18141" t="str">
        <v>Evening</v>
      </c>
      <c r="D18141">
        <v>8</v>
      </c>
      <c r="E18141" t="str">
        <f>IF(MOD(D18141,2)=0,"EVEN","ODD")</f>
        <v>EVEN</v>
      </c>
      <c r="F18141" t="str">
        <f>IF(D18141&lt;=18,"LOW (1-18)","HIGH (19-36)")</f>
        <v>LOW (1-18)</v>
      </c>
      <c r="G18141">
        <f>INT((D18141-1)/6)+1</f>
        <v>2</v>
      </c>
      <c r="H18141">
        <f>MOD(D18141-1,6)+1</f>
        <v>2</v>
      </c>
      <c r="I18141">
        <f>37-D18141</f>
        <v>29</v>
      </c>
      <c r="J18141">
        <f>ABS(D18141-D18142)</f>
        <v>11</v>
      </c>
      <c r="K18141">
        <f>AVERAGE(D18141:D18145)</f>
        <v>8</v>
      </c>
      <c r="L18141">
        <f>AVERAGE(D18141:D18160)</f>
        <v>8</v>
      </c>
      <c r="M18141">
        <f>K18141-L18141</f>
        <v>0</v>
      </c>
      <c r="N18141" t="str">
        <f>IF(K18141&gt;L18141,"HIGH ZONE BIAS",IF(K18141&lt;L18141,"LOW ZONE BIAS","EQUILIBRIUM"))</f>
        <v>EQUILIBRIUM</v>
      </c>
    </row>
    <row r="18142">
      <c r="A18142">
        <v>8487</v>
      </c>
      <c r="B18142" t="str">
        <v>2008-04-23</v>
      </c>
      <c r="C18142" t="str">
        <v>Midday</v>
      </c>
      <c r="D18142">
        <v>19</v>
      </c>
      <c r="E18142" t="str">
        <f>IF(MOD(D18142,2)=0,"EVEN","ODD")</f>
        <v>ODD</v>
      </c>
      <c r="F18142" t="str">
        <f>IF(D18142&lt;=18,"LOW (1-18)","HIGH (19-36)")</f>
        <v>HIGH (19-36)</v>
      </c>
      <c r="G18142">
        <f>INT((D18142-1)/6)+1</f>
        <v>4</v>
      </c>
      <c r="H18142">
        <f>MOD(D18142-1,6)+1</f>
        <v>1</v>
      </c>
      <c r="I18142">
        <f>37-D18142</f>
        <v>18</v>
      </c>
      <c r="J18142">
        <f>ABS(D18142-D18143)</f>
        <v>12</v>
      </c>
      <c r="K18142">
        <f>AVERAGE(D18142:D18146)</f>
        <v>19</v>
      </c>
      <c r="L18142">
        <f>AVERAGE(D18142:D18161)</f>
        <v>19</v>
      </c>
      <c r="M18142">
        <f>K18142-L18142</f>
        <v>0</v>
      </c>
      <c r="N18142" t="str">
        <f>IF(K18142&gt;L18142,"HIGH ZONE BIAS",IF(K18142&lt;L18142,"LOW ZONE BIAS","EQUILIBRIUM"))</f>
        <v>EQUILIBRIUM</v>
      </c>
    </row>
    <row r="18143">
      <c r="A18143">
        <v>8486</v>
      </c>
      <c r="B18143" t="str">
        <v>2008-04-22</v>
      </c>
      <c r="C18143" t="str">
        <v>Evening</v>
      </c>
      <c r="D18143">
        <v>7</v>
      </c>
      <c r="E18143" t="str">
        <f>IF(MOD(D18143,2)=0,"EVEN","ODD")</f>
        <v>ODD</v>
      </c>
      <c r="F18143" t="str">
        <f>IF(D18143&lt;=18,"LOW (1-18)","HIGH (19-36)")</f>
        <v>LOW (1-18)</v>
      </c>
      <c r="G18143">
        <f>INT((D18143-1)/6)+1</f>
        <v>2</v>
      </c>
      <c r="H18143">
        <f>MOD(D18143-1,6)+1</f>
        <v>1</v>
      </c>
      <c r="I18143">
        <f>37-D18143</f>
        <v>30</v>
      </c>
      <c r="J18143">
        <f>ABS(D18143-D18144)</f>
        <v>2</v>
      </c>
      <c r="K18143">
        <f>AVERAGE(D18143:D18147)</f>
        <v>7</v>
      </c>
      <c r="L18143">
        <f>AVERAGE(D18143:D18162)</f>
        <v>7</v>
      </c>
      <c r="M18143">
        <f>K18143-L18143</f>
        <v>0</v>
      </c>
      <c r="N18143" t="str">
        <f>IF(K18143&gt;L18143,"HIGH ZONE BIAS",IF(K18143&lt;L18143,"LOW ZONE BIAS","EQUILIBRIUM"))</f>
        <v>EQUILIBRIUM</v>
      </c>
    </row>
    <row r="18144">
      <c r="A18144">
        <v>8485</v>
      </c>
      <c r="B18144" t="str">
        <v>2008-04-22</v>
      </c>
      <c r="C18144" t="str">
        <v>Midday</v>
      </c>
      <c r="D18144">
        <v>9</v>
      </c>
      <c r="E18144" t="str">
        <f>IF(MOD(D18144,2)=0,"EVEN","ODD")</f>
        <v>ODD</v>
      </c>
      <c r="F18144" t="str">
        <f>IF(D18144&lt;=18,"LOW (1-18)","HIGH (19-36)")</f>
        <v>LOW (1-18)</v>
      </c>
      <c r="G18144">
        <f>INT((D18144-1)/6)+1</f>
        <v>2</v>
      </c>
      <c r="H18144">
        <f>MOD(D18144-1,6)+1</f>
        <v>3</v>
      </c>
      <c r="I18144">
        <f>37-D18144</f>
        <v>28</v>
      </c>
      <c r="J18144">
        <f>ABS(D18144-D18145)</f>
        <v>4</v>
      </c>
      <c r="K18144">
        <f>AVERAGE(D18144:D18148)</f>
        <v>9</v>
      </c>
      <c r="L18144">
        <f>AVERAGE(D18144:D18163)</f>
        <v>9</v>
      </c>
      <c r="M18144">
        <f>K18144-L18144</f>
        <v>0</v>
      </c>
      <c r="N18144" t="str">
        <f>IF(K18144&gt;L18144,"HIGH ZONE BIAS",IF(K18144&lt;L18144,"LOW ZONE BIAS","EQUILIBRIUM"))</f>
        <v>EQUILIBRIUM</v>
      </c>
    </row>
    <row r="18145">
      <c r="A18145">
        <v>8484</v>
      </c>
      <c r="B18145" t="str">
        <v>2008-04-21</v>
      </c>
      <c r="C18145" t="str">
        <v>Evening</v>
      </c>
      <c r="D18145">
        <v>13</v>
      </c>
      <c r="E18145" t="str">
        <f>IF(MOD(D18145,2)=0,"EVEN","ODD")</f>
        <v>ODD</v>
      </c>
      <c r="F18145" t="str">
        <f>IF(D18145&lt;=18,"LOW (1-18)","HIGH (19-36)")</f>
        <v>LOW (1-18)</v>
      </c>
      <c r="G18145">
        <f>INT((D18145-1)/6)+1</f>
        <v>3</v>
      </c>
      <c r="H18145">
        <f>MOD(D18145-1,6)+1</f>
        <v>1</v>
      </c>
      <c r="I18145">
        <f>37-D18145</f>
        <v>24</v>
      </c>
      <c r="J18145">
        <f>ABS(D18145-D18146)</f>
        <v>18</v>
      </c>
      <c r="K18145">
        <f>AVERAGE(D18145:D18149)</f>
        <v>13</v>
      </c>
      <c r="L18145">
        <f>AVERAGE(D18145:D18164)</f>
        <v>13</v>
      </c>
      <c r="M18145">
        <f>K18145-L18145</f>
        <v>0</v>
      </c>
      <c r="N18145" t="str">
        <f>IF(K18145&gt;L18145,"HIGH ZONE BIAS",IF(K18145&lt;L18145,"LOW ZONE BIAS","EQUILIBRIUM"))</f>
        <v>EQUILIBRIUM</v>
      </c>
    </row>
    <row r="18146">
      <c r="A18146">
        <v>8483</v>
      </c>
      <c r="B18146" t="str">
        <v>2008-04-21</v>
      </c>
      <c r="C18146" t="str">
        <v>Midday</v>
      </c>
      <c r="D18146">
        <v>31</v>
      </c>
      <c r="E18146" t="str">
        <f>IF(MOD(D18146,2)=0,"EVEN","ODD")</f>
        <v>ODD</v>
      </c>
      <c r="F18146" t="str">
        <f>IF(D18146&lt;=18,"LOW (1-18)","HIGH (19-36)")</f>
        <v>HIGH (19-36)</v>
      </c>
      <c r="G18146">
        <f>INT((D18146-1)/6)+1</f>
        <v>6</v>
      </c>
      <c r="H18146">
        <f>MOD(D18146-1,6)+1</f>
        <v>1</v>
      </c>
      <c r="I18146">
        <f>37-D18146</f>
        <v>6</v>
      </c>
      <c r="J18146">
        <f>ABS(D18146-D18147)</f>
        <v>17</v>
      </c>
      <c r="K18146">
        <f>AVERAGE(D18146:D18150)</f>
        <v>31</v>
      </c>
      <c r="L18146">
        <f>AVERAGE(D18146:D18165)</f>
        <v>31</v>
      </c>
      <c r="M18146">
        <f>K18146-L18146</f>
        <v>0</v>
      </c>
      <c r="N18146" t="str">
        <f>IF(K18146&gt;L18146,"HIGH ZONE BIAS",IF(K18146&lt;L18146,"LOW ZONE BIAS","EQUILIBRIUM"))</f>
        <v>EQUILIBRIUM</v>
      </c>
    </row>
    <row r="18147">
      <c r="A18147">
        <v>8482</v>
      </c>
      <c r="B18147" t="str">
        <v>2008-04-19</v>
      </c>
      <c r="C18147" t="str">
        <v>Evening</v>
      </c>
      <c r="D18147">
        <v>14</v>
      </c>
      <c r="E18147" t="str">
        <f>IF(MOD(D18147,2)=0,"EVEN","ODD")</f>
        <v>EVEN</v>
      </c>
      <c r="F18147" t="str">
        <f>IF(D18147&lt;=18,"LOW (1-18)","HIGH (19-36)")</f>
        <v>LOW (1-18)</v>
      </c>
      <c r="G18147">
        <f>INT((D18147-1)/6)+1</f>
        <v>3</v>
      </c>
      <c r="H18147">
        <f>MOD(D18147-1,6)+1</f>
        <v>2</v>
      </c>
      <c r="I18147">
        <f>37-D18147</f>
        <v>23</v>
      </c>
      <c r="J18147">
        <f>ABS(D18147-D18148)</f>
        <v>1</v>
      </c>
      <c r="K18147">
        <f>AVERAGE(D18147:D18151)</f>
        <v>14</v>
      </c>
      <c r="L18147">
        <f>AVERAGE(D18147:D18166)</f>
        <v>14</v>
      </c>
      <c r="M18147">
        <f>K18147-L18147</f>
        <v>0</v>
      </c>
      <c r="N18147" t="str">
        <f>IF(K18147&gt;L18147,"HIGH ZONE BIAS",IF(K18147&lt;L18147,"LOW ZONE BIAS","EQUILIBRIUM"))</f>
        <v>EQUILIBRIUM</v>
      </c>
    </row>
    <row r="18148">
      <c r="A18148">
        <v>8481</v>
      </c>
      <c r="B18148" t="str">
        <v>2008-04-19</v>
      </c>
      <c r="C18148" t="str">
        <v>Midday</v>
      </c>
      <c r="D18148">
        <v>13</v>
      </c>
      <c r="E18148" t="str">
        <f>IF(MOD(D18148,2)=0,"EVEN","ODD")</f>
        <v>ODD</v>
      </c>
      <c r="F18148" t="str">
        <f>IF(D18148&lt;=18,"LOW (1-18)","HIGH (19-36)")</f>
        <v>LOW (1-18)</v>
      </c>
      <c r="G18148">
        <f>INT((D18148-1)/6)+1</f>
        <v>3</v>
      </c>
      <c r="H18148">
        <f>MOD(D18148-1,6)+1</f>
        <v>1</v>
      </c>
      <c r="I18148">
        <f>37-D18148</f>
        <v>24</v>
      </c>
      <c r="J18148">
        <f>ABS(D18148-D18149)</f>
        <v>7</v>
      </c>
      <c r="K18148">
        <f>AVERAGE(D18148:D18152)</f>
        <v>13</v>
      </c>
      <c r="L18148">
        <f>AVERAGE(D18148:D18167)</f>
        <v>13</v>
      </c>
      <c r="M18148">
        <f>K18148-L18148</f>
        <v>0</v>
      </c>
      <c r="N18148" t="str">
        <f>IF(K18148&gt;L18148,"HIGH ZONE BIAS",IF(K18148&lt;L18148,"LOW ZONE BIAS","EQUILIBRIUM"))</f>
        <v>EQUILIBRIUM</v>
      </c>
    </row>
    <row r="18149">
      <c r="A18149">
        <v>8480</v>
      </c>
      <c r="B18149" t="str">
        <v>2008-04-18</v>
      </c>
      <c r="C18149" t="str">
        <v>Evening</v>
      </c>
      <c r="D18149">
        <v>6</v>
      </c>
      <c r="E18149" t="str">
        <f>IF(MOD(D18149,2)=0,"EVEN","ODD")</f>
        <v>EVEN</v>
      </c>
      <c r="F18149" t="str">
        <f>IF(D18149&lt;=18,"LOW (1-18)","HIGH (19-36)")</f>
        <v>LOW (1-18)</v>
      </c>
      <c r="G18149">
        <f>INT((D18149-1)/6)+1</f>
        <v>1</v>
      </c>
      <c r="H18149">
        <f>MOD(D18149-1,6)+1</f>
        <v>6</v>
      </c>
      <c r="I18149">
        <f>37-D18149</f>
        <v>31</v>
      </c>
      <c r="J18149">
        <f>ABS(D18149-D18150)</f>
        <v>30</v>
      </c>
      <c r="K18149">
        <f>AVERAGE(D18149:D18153)</f>
        <v>6</v>
      </c>
      <c r="L18149">
        <f>AVERAGE(D18149:D18168)</f>
        <v>6</v>
      </c>
      <c r="M18149">
        <f>K18149-L18149</f>
        <v>0</v>
      </c>
      <c r="N18149" t="str">
        <f>IF(K18149&gt;L18149,"HIGH ZONE BIAS",IF(K18149&lt;L18149,"LOW ZONE BIAS","EQUILIBRIUM"))</f>
        <v>EQUILIBRIUM</v>
      </c>
    </row>
    <row r="18150">
      <c r="A18150">
        <v>8479</v>
      </c>
      <c r="B18150" t="str">
        <v>2008-04-18</v>
      </c>
      <c r="C18150" t="str">
        <v>Midday</v>
      </c>
      <c r="D18150">
        <v>36</v>
      </c>
      <c r="E18150" t="str">
        <f>IF(MOD(D18150,2)=0,"EVEN","ODD")</f>
        <v>EVEN</v>
      </c>
      <c r="F18150" t="str">
        <f>IF(D18150&lt;=18,"LOW (1-18)","HIGH (19-36)")</f>
        <v>HIGH (19-36)</v>
      </c>
      <c r="G18150">
        <f>INT((D18150-1)/6)+1</f>
        <v>6</v>
      </c>
      <c r="H18150">
        <f>MOD(D18150-1,6)+1</f>
        <v>6</v>
      </c>
      <c r="I18150">
        <f>37-D18150</f>
        <v>1</v>
      </c>
      <c r="J18150">
        <f>ABS(D18150-D18151)</f>
        <v>28</v>
      </c>
      <c r="K18150">
        <f>AVERAGE(D18150:D18154)</f>
        <v>36</v>
      </c>
      <c r="L18150">
        <f>AVERAGE(D18150:D18169)</f>
        <v>36</v>
      </c>
      <c r="M18150">
        <f>K18150-L18150</f>
        <v>0</v>
      </c>
      <c r="N18150" t="str">
        <f>IF(K18150&gt;L18150,"HIGH ZONE BIAS",IF(K18150&lt;L18150,"LOW ZONE BIAS","EQUILIBRIUM"))</f>
        <v>EQUILIBRIUM</v>
      </c>
    </row>
    <row r="18151">
      <c r="A18151">
        <v>8478</v>
      </c>
      <c r="B18151" t="str">
        <v>2008-04-17</v>
      </c>
      <c r="C18151" t="str">
        <v>Evening</v>
      </c>
      <c r="D18151">
        <v>8</v>
      </c>
      <c r="E18151" t="str">
        <f>IF(MOD(D18151,2)=0,"EVEN","ODD")</f>
        <v>EVEN</v>
      </c>
      <c r="F18151" t="str">
        <f>IF(D18151&lt;=18,"LOW (1-18)","HIGH (19-36)")</f>
        <v>LOW (1-18)</v>
      </c>
      <c r="G18151">
        <f>INT((D18151-1)/6)+1</f>
        <v>2</v>
      </c>
      <c r="H18151">
        <f>MOD(D18151-1,6)+1</f>
        <v>2</v>
      </c>
      <c r="I18151">
        <f>37-D18151</f>
        <v>29</v>
      </c>
      <c r="J18151">
        <f>ABS(D18151-D18152)</f>
        <v>20</v>
      </c>
      <c r="K18151">
        <f>AVERAGE(D18151:D18155)</f>
        <v>8</v>
      </c>
      <c r="L18151">
        <f>AVERAGE(D18151:D18170)</f>
        <v>8</v>
      </c>
      <c r="M18151">
        <f>K18151-L18151</f>
        <v>0</v>
      </c>
      <c r="N18151" t="str">
        <f>IF(K18151&gt;L18151,"HIGH ZONE BIAS",IF(K18151&lt;L18151,"LOW ZONE BIAS","EQUILIBRIUM"))</f>
        <v>EQUILIBRIUM</v>
      </c>
    </row>
    <row r="18152">
      <c r="A18152">
        <v>8477</v>
      </c>
      <c r="B18152" t="str">
        <v>2008-04-17</v>
      </c>
      <c r="C18152" t="str">
        <v>Midday</v>
      </c>
      <c r="D18152">
        <v>28</v>
      </c>
      <c r="E18152" t="str">
        <f>IF(MOD(D18152,2)=0,"EVEN","ODD")</f>
        <v>EVEN</v>
      </c>
      <c r="F18152" t="str">
        <f>IF(D18152&lt;=18,"LOW (1-18)","HIGH (19-36)")</f>
        <v>HIGH (19-36)</v>
      </c>
      <c r="G18152">
        <f>INT((D18152-1)/6)+1</f>
        <v>5</v>
      </c>
      <c r="H18152">
        <f>MOD(D18152-1,6)+1</f>
        <v>4</v>
      </c>
      <c r="I18152">
        <f>37-D18152</f>
        <v>9</v>
      </c>
      <c r="J18152">
        <f>ABS(D18152-D18153)</f>
        <v>4</v>
      </c>
      <c r="K18152">
        <f>AVERAGE(D18152:D18156)</f>
        <v>28</v>
      </c>
      <c r="L18152">
        <f>AVERAGE(D18152:D18171)</f>
        <v>28</v>
      </c>
      <c r="M18152">
        <f>K18152-L18152</f>
        <v>0</v>
      </c>
      <c r="N18152" t="str">
        <f>IF(K18152&gt;L18152,"HIGH ZONE BIAS",IF(K18152&lt;L18152,"LOW ZONE BIAS","EQUILIBRIUM"))</f>
        <v>EQUILIBRIUM</v>
      </c>
    </row>
    <row r="18153">
      <c r="A18153">
        <v>8476</v>
      </c>
      <c r="B18153" t="str">
        <v>2008-04-16</v>
      </c>
      <c r="C18153" t="str">
        <v>Evening</v>
      </c>
      <c r="D18153">
        <v>32</v>
      </c>
      <c r="E18153" t="str">
        <f>IF(MOD(D18153,2)=0,"EVEN","ODD")</f>
        <v>EVEN</v>
      </c>
      <c r="F18153" t="str">
        <f>IF(D18153&lt;=18,"LOW (1-18)","HIGH (19-36)")</f>
        <v>HIGH (19-36)</v>
      </c>
      <c r="G18153">
        <f>INT((D18153-1)/6)+1</f>
        <v>6</v>
      </c>
      <c r="H18153">
        <f>MOD(D18153-1,6)+1</f>
        <v>2</v>
      </c>
      <c r="I18153">
        <f>37-D18153</f>
        <v>5</v>
      </c>
      <c r="J18153">
        <f>ABS(D18153-D18154)</f>
        <v>14</v>
      </c>
      <c r="K18153">
        <f>AVERAGE(D18153:D18157)</f>
        <v>32</v>
      </c>
      <c r="L18153">
        <f>AVERAGE(D18153:D18172)</f>
        <v>32</v>
      </c>
      <c r="M18153">
        <f>K18153-L18153</f>
        <v>0</v>
      </c>
      <c r="N18153" t="str">
        <f>IF(K18153&gt;L18153,"HIGH ZONE BIAS",IF(K18153&lt;L18153,"LOW ZONE BIAS","EQUILIBRIUM"))</f>
        <v>EQUILIBRIUM</v>
      </c>
    </row>
    <row r="18154">
      <c r="A18154">
        <v>8475</v>
      </c>
      <c r="B18154" t="str">
        <v>2008-04-16</v>
      </c>
      <c r="C18154" t="str">
        <v>Midday</v>
      </c>
      <c r="D18154">
        <v>18</v>
      </c>
      <c r="E18154" t="str">
        <f>IF(MOD(D18154,2)=0,"EVEN","ODD")</f>
        <v>EVEN</v>
      </c>
      <c r="F18154" t="str">
        <f>IF(D18154&lt;=18,"LOW (1-18)","HIGH (19-36)")</f>
        <v>LOW (1-18)</v>
      </c>
      <c r="G18154">
        <f>INT((D18154-1)/6)+1</f>
        <v>3</v>
      </c>
      <c r="H18154">
        <f>MOD(D18154-1,6)+1</f>
        <v>6</v>
      </c>
      <c r="I18154">
        <f>37-D18154</f>
        <v>19</v>
      </c>
      <c r="J18154">
        <f>ABS(D18154-D18155)</f>
        <v>7</v>
      </c>
      <c r="K18154">
        <f>AVERAGE(D18154:D18158)</f>
        <v>18</v>
      </c>
      <c r="L18154">
        <f>AVERAGE(D18154:D18173)</f>
        <v>18</v>
      </c>
      <c r="M18154">
        <f>K18154-L18154</f>
        <v>0</v>
      </c>
      <c r="N18154" t="str">
        <f>IF(K18154&gt;L18154,"HIGH ZONE BIAS",IF(K18154&lt;L18154,"LOW ZONE BIAS","EQUILIBRIUM"))</f>
        <v>EQUILIBRIUM</v>
      </c>
    </row>
    <row r="18155">
      <c r="A18155">
        <v>8474</v>
      </c>
      <c r="B18155" t="str">
        <v>2008-04-15</v>
      </c>
      <c r="C18155" t="str">
        <v>Evening</v>
      </c>
      <c r="D18155">
        <v>25</v>
      </c>
      <c r="E18155" t="str">
        <f>IF(MOD(D18155,2)=0,"EVEN","ODD")</f>
        <v>ODD</v>
      </c>
      <c r="F18155" t="str">
        <f>IF(D18155&lt;=18,"LOW (1-18)","HIGH (19-36)")</f>
        <v>HIGH (19-36)</v>
      </c>
      <c r="G18155">
        <f>INT((D18155-1)/6)+1</f>
        <v>5</v>
      </c>
      <c r="H18155">
        <f>MOD(D18155-1,6)+1</f>
        <v>1</v>
      </c>
      <c r="I18155">
        <f>37-D18155</f>
        <v>12</v>
      </c>
      <c r="J18155">
        <f>ABS(D18155-D18156)</f>
        <v>2</v>
      </c>
      <c r="K18155">
        <f>AVERAGE(D18155:D18159)</f>
        <v>25</v>
      </c>
      <c r="L18155">
        <f>AVERAGE(D18155:D18174)</f>
        <v>25</v>
      </c>
      <c r="M18155">
        <f>K18155-L18155</f>
        <v>0</v>
      </c>
      <c r="N18155" t="str">
        <f>IF(K18155&gt;L18155,"HIGH ZONE BIAS",IF(K18155&lt;L18155,"LOW ZONE BIAS","EQUILIBRIUM"))</f>
        <v>EQUILIBRIUM</v>
      </c>
    </row>
    <row r="18156">
      <c r="A18156">
        <v>8473</v>
      </c>
      <c r="B18156" t="str">
        <v>2008-04-15</v>
      </c>
      <c r="C18156" t="str">
        <v>Midday</v>
      </c>
      <c r="D18156">
        <v>27</v>
      </c>
      <c r="E18156" t="str">
        <f>IF(MOD(D18156,2)=0,"EVEN","ODD")</f>
        <v>ODD</v>
      </c>
      <c r="F18156" t="str">
        <f>IF(D18156&lt;=18,"LOW (1-18)","HIGH (19-36)")</f>
        <v>HIGH (19-36)</v>
      </c>
      <c r="G18156">
        <f>INT((D18156-1)/6)+1</f>
        <v>5</v>
      </c>
      <c r="H18156">
        <f>MOD(D18156-1,6)+1</f>
        <v>3</v>
      </c>
      <c r="I18156">
        <f>37-D18156</f>
        <v>10</v>
      </c>
      <c r="J18156">
        <f>ABS(D18156-D18157)</f>
        <v>2</v>
      </c>
      <c r="K18156">
        <f>AVERAGE(D18156:D18160)</f>
        <v>27</v>
      </c>
      <c r="L18156">
        <f>AVERAGE(D18156:D18175)</f>
        <v>27</v>
      </c>
      <c r="M18156">
        <f>K18156-L18156</f>
        <v>0</v>
      </c>
      <c r="N18156" t="str">
        <f>IF(K18156&gt;L18156,"HIGH ZONE BIAS",IF(K18156&lt;L18156,"LOW ZONE BIAS","EQUILIBRIUM"))</f>
        <v>EQUILIBRIUM</v>
      </c>
    </row>
    <row r="18157">
      <c r="A18157">
        <v>8472</v>
      </c>
      <c r="B18157" t="str">
        <v>2008-04-14</v>
      </c>
      <c r="C18157" t="str">
        <v>Evening</v>
      </c>
      <c r="D18157">
        <v>29</v>
      </c>
      <c r="E18157" t="str">
        <f>IF(MOD(D18157,2)=0,"EVEN","ODD")</f>
        <v>ODD</v>
      </c>
      <c r="F18157" t="str">
        <f>IF(D18157&lt;=18,"LOW (1-18)","HIGH (19-36)")</f>
        <v>HIGH (19-36)</v>
      </c>
      <c r="G18157">
        <f>INT((D18157-1)/6)+1</f>
        <v>5</v>
      </c>
      <c r="H18157">
        <f>MOD(D18157-1,6)+1</f>
        <v>5</v>
      </c>
      <c r="I18157">
        <f>37-D18157</f>
        <v>8</v>
      </c>
      <c r="J18157">
        <f>ABS(D18157-D18158)</f>
        <v>11</v>
      </c>
      <c r="K18157">
        <f>AVERAGE(D18157:D18161)</f>
        <v>29</v>
      </c>
      <c r="L18157">
        <f>AVERAGE(D18157:D18176)</f>
        <v>29</v>
      </c>
      <c r="M18157">
        <f>K18157-L18157</f>
        <v>0</v>
      </c>
      <c r="N18157" t="str">
        <f>IF(K18157&gt;L18157,"HIGH ZONE BIAS",IF(K18157&lt;L18157,"LOW ZONE BIAS","EQUILIBRIUM"))</f>
        <v>EQUILIBRIUM</v>
      </c>
    </row>
    <row r="18158">
      <c r="A18158">
        <v>8471</v>
      </c>
      <c r="B18158" t="str">
        <v>2008-04-14</v>
      </c>
      <c r="C18158" t="str">
        <v>Midday</v>
      </c>
      <c r="D18158">
        <v>18</v>
      </c>
      <c r="E18158" t="str">
        <f>IF(MOD(D18158,2)=0,"EVEN","ODD")</f>
        <v>EVEN</v>
      </c>
      <c r="F18158" t="str">
        <f>IF(D18158&lt;=18,"LOW (1-18)","HIGH (19-36)")</f>
        <v>LOW (1-18)</v>
      </c>
      <c r="G18158">
        <f>INT((D18158-1)/6)+1</f>
        <v>3</v>
      </c>
      <c r="H18158">
        <f>MOD(D18158-1,6)+1</f>
        <v>6</v>
      </c>
      <c r="I18158">
        <f>37-D18158</f>
        <v>19</v>
      </c>
      <c r="J18158">
        <f>ABS(D18158-D18159)</f>
        <v>9</v>
      </c>
      <c r="K18158">
        <f>AVERAGE(D18158:D18162)</f>
        <v>18</v>
      </c>
      <c r="L18158">
        <f>AVERAGE(D18158:D18177)</f>
        <v>18</v>
      </c>
      <c r="M18158">
        <f>K18158-L18158</f>
        <v>0</v>
      </c>
      <c r="N18158" t="str">
        <f>IF(K18158&gt;L18158,"HIGH ZONE BIAS",IF(K18158&lt;L18158,"LOW ZONE BIAS","EQUILIBRIUM"))</f>
        <v>EQUILIBRIUM</v>
      </c>
    </row>
    <row r="18159">
      <c r="A18159">
        <v>8470</v>
      </c>
      <c r="B18159" t="str">
        <v>2008-04-12</v>
      </c>
      <c r="C18159" t="str">
        <v>Evening</v>
      </c>
      <c r="D18159">
        <v>9</v>
      </c>
      <c r="E18159" t="str">
        <f>IF(MOD(D18159,2)=0,"EVEN","ODD")</f>
        <v>ODD</v>
      </c>
      <c r="F18159" t="str">
        <f>IF(D18159&lt;=18,"LOW (1-18)","HIGH (19-36)")</f>
        <v>LOW (1-18)</v>
      </c>
      <c r="G18159">
        <f>INT((D18159-1)/6)+1</f>
        <v>2</v>
      </c>
      <c r="H18159">
        <f>MOD(D18159-1,6)+1</f>
        <v>3</v>
      </c>
      <c r="I18159">
        <f>37-D18159</f>
        <v>28</v>
      </c>
      <c r="J18159">
        <f>ABS(D18159-D18160)</f>
        <v>1</v>
      </c>
      <c r="K18159">
        <f>AVERAGE(D18159:D18163)</f>
        <v>9</v>
      </c>
      <c r="L18159">
        <f>AVERAGE(D18159:D18178)</f>
        <v>9</v>
      </c>
      <c r="M18159">
        <f>K18159-L18159</f>
        <v>0</v>
      </c>
      <c r="N18159" t="str">
        <f>IF(K18159&gt;L18159,"HIGH ZONE BIAS",IF(K18159&lt;L18159,"LOW ZONE BIAS","EQUILIBRIUM"))</f>
        <v>EQUILIBRIUM</v>
      </c>
    </row>
    <row r="18160">
      <c r="A18160">
        <v>8469</v>
      </c>
      <c r="B18160" t="str">
        <v>2008-04-12</v>
      </c>
      <c r="C18160" t="str">
        <v>Midday</v>
      </c>
      <c r="D18160">
        <v>10</v>
      </c>
      <c r="E18160" t="str">
        <f>IF(MOD(D18160,2)=0,"EVEN","ODD")</f>
        <v>EVEN</v>
      </c>
      <c r="F18160" t="str">
        <f>IF(D18160&lt;=18,"LOW (1-18)","HIGH (19-36)")</f>
        <v>LOW (1-18)</v>
      </c>
      <c r="G18160">
        <f>INT((D18160-1)/6)+1</f>
        <v>2</v>
      </c>
      <c r="H18160">
        <f>MOD(D18160-1,6)+1</f>
        <v>4</v>
      </c>
      <c r="I18160">
        <f>37-D18160</f>
        <v>27</v>
      </c>
      <c r="J18160">
        <f>ABS(D18160-D18161)</f>
        <v>19</v>
      </c>
      <c r="K18160">
        <f>AVERAGE(D18160:D18164)</f>
        <v>10</v>
      </c>
      <c r="L18160">
        <f>AVERAGE(D18160:D18179)</f>
        <v>10</v>
      </c>
      <c r="M18160">
        <f>K18160-L18160</f>
        <v>0</v>
      </c>
      <c r="N18160" t="str">
        <f>IF(K18160&gt;L18160,"HIGH ZONE BIAS",IF(K18160&lt;L18160,"LOW ZONE BIAS","EQUILIBRIUM"))</f>
        <v>EQUILIBRIUM</v>
      </c>
    </row>
    <row r="18161">
      <c r="A18161">
        <v>8468</v>
      </c>
      <c r="B18161" t="str">
        <v>2008-04-11</v>
      </c>
      <c r="C18161" t="str">
        <v>Evening</v>
      </c>
      <c r="D18161">
        <v>29</v>
      </c>
      <c r="E18161" t="str">
        <f>IF(MOD(D18161,2)=0,"EVEN","ODD")</f>
        <v>ODD</v>
      </c>
      <c r="F18161" t="str">
        <f>IF(D18161&lt;=18,"LOW (1-18)","HIGH (19-36)")</f>
        <v>HIGH (19-36)</v>
      </c>
      <c r="G18161">
        <f>INT((D18161-1)/6)+1</f>
        <v>5</v>
      </c>
      <c r="H18161">
        <f>MOD(D18161-1,6)+1</f>
        <v>5</v>
      </c>
      <c r="I18161">
        <f>37-D18161</f>
        <v>8</v>
      </c>
      <c r="J18161">
        <f>ABS(D18161-D18162)</f>
        <v>19</v>
      </c>
      <c r="K18161">
        <f>AVERAGE(D18161:D18165)</f>
        <v>29</v>
      </c>
      <c r="L18161">
        <f>AVERAGE(D18161:D18180)</f>
        <v>29</v>
      </c>
      <c r="M18161">
        <f>K18161-L18161</f>
        <v>0</v>
      </c>
      <c r="N18161" t="str">
        <f>IF(K18161&gt;L18161,"HIGH ZONE BIAS",IF(K18161&lt;L18161,"LOW ZONE BIAS","EQUILIBRIUM"))</f>
        <v>EQUILIBRIUM</v>
      </c>
    </row>
    <row r="18162">
      <c r="A18162">
        <v>8467</v>
      </c>
      <c r="B18162" t="str">
        <v>2008-04-11</v>
      </c>
      <c r="C18162" t="str">
        <v>Midday</v>
      </c>
      <c r="D18162">
        <v>10</v>
      </c>
      <c r="E18162" t="str">
        <f>IF(MOD(D18162,2)=0,"EVEN","ODD")</f>
        <v>EVEN</v>
      </c>
      <c r="F18162" t="str">
        <f>IF(D18162&lt;=18,"LOW (1-18)","HIGH (19-36)")</f>
        <v>LOW (1-18)</v>
      </c>
      <c r="G18162">
        <f>INT((D18162-1)/6)+1</f>
        <v>2</v>
      </c>
      <c r="H18162">
        <f>MOD(D18162-1,6)+1</f>
        <v>4</v>
      </c>
      <c r="I18162">
        <f>37-D18162</f>
        <v>27</v>
      </c>
      <c r="J18162">
        <f>ABS(D18162-D18163)</f>
        <v>18</v>
      </c>
      <c r="K18162">
        <f>AVERAGE(D18162:D18166)</f>
        <v>10</v>
      </c>
      <c r="L18162">
        <f>AVERAGE(D18162:D18181)</f>
        <v>10</v>
      </c>
      <c r="M18162">
        <f>K18162-L18162</f>
        <v>0</v>
      </c>
      <c r="N18162" t="str">
        <f>IF(K18162&gt;L18162,"HIGH ZONE BIAS",IF(K18162&lt;L18162,"LOW ZONE BIAS","EQUILIBRIUM"))</f>
        <v>EQUILIBRIUM</v>
      </c>
    </row>
    <row r="18163">
      <c r="A18163">
        <v>8466</v>
      </c>
      <c r="B18163" t="str">
        <v>2008-04-10</v>
      </c>
      <c r="C18163" t="str">
        <v>Evening</v>
      </c>
      <c r="D18163">
        <v>28</v>
      </c>
      <c r="E18163" t="str">
        <f>IF(MOD(D18163,2)=0,"EVEN","ODD")</f>
        <v>EVEN</v>
      </c>
      <c r="F18163" t="str">
        <f>IF(D18163&lt;=18,"LOW (1-18)","HIGH (19-36)")</f>
        <v>HIGH (19-36)</v>
      </c>
      <c r="G18163">
        <f>INT((D18163-1)/6)+1</f>
        <v>5</v>
      </c>
      <c r="H18163">
        <f>MOD(D18163-1,6)+1</f>
        <v>4</v>
      </c>
      <c r="I18163">
        <f>37-D18163</f>
        <v>9</v>
      </c>
      <c r="J18163">
        <f>ABS(D18163-D18164)</f>
        <v>6</v>
      </c>
      <c r="K18163">
        <f>AVERAGE(D18163:D18167)</f>
        <v>28</v>
      </c>
      <c r="L18163">
        <f>AVERAGE(D18163:D18182)</f>
        <v>28</v>
      </c>
      <c r="M18163">
        <f>K18163-L18163</f>
        <v>0</v>
      </c>
      <c r="N18163" t="str">
        <f>IF(K18163&gt;L18163,"HIGH ZONE BIAS",IF(K18163&lt;L18163,"LOW ZONE BIAS","EQUILIBRIUM"))</f>
        <v>EQUILIBRIUM</v>
      </c>
    </row>
    <row r="18164">
      <c r="A18164">
        <v>8465</v>
      </c>
      <c r="B18164" t="str">
        <v>2008-04-10</v>
      </c>
      <c r="C18164" t="str">
        <v>Midday</v>
      </c>
      <c r="D18164">
        <v>22</v>
      </c>
      <c r="E18164" t="str">
        <f>IF(MOD(D18164,2)=0,"EVEN","ODD")</f>
        <v>EVEN</v>
      </c>
      <c r="F18164" t="str">
        <f>IF(D18164&lt;=18,"LOW (1-18)","HIGH (19-36)")</f>
        <v>HIGH (19-36)</v>
      </c>
      <c r="G18164">
        <f>INT((D18164-1)/6)+1</f>
        <v>4</v>
      </c>
      <c r="H18164">
        <f>MOD(D18164-1,6)+1</f>
        <v>4</v>
      </c>
      <c r="I18164">
        <f>37-D18164</f>
        <v>15</v>
      </c>
      <c r="J18164">
        <f>ABS(D18164-D18165)</f>
        <v>19</v>
      </c>
      <c r="K18164">
        <f>AVERAGE(D18164:D18168)</f>
        <v>22</v>
      </c>
      <c r="L18164">
        <f>AVERAGE(D18164:D18183)</f>
        <v>22</v>
      </c>
      <c r="M18164">
        <f>K18164-L18164</f>
        <v>0</v>
      </c>
      <c r="N18164" t="str">
        <f>IF(K18164&gt;L18164,"HIGH ZONE BIAS",IF(K18164&lt;L18164,"LOW ZONE BIAS","EQUILIBRIUM"))</f>
        <v>EQUILIBRIUM</v>
      </c>
    </row>
    <row r="18165">
      <c r="A18165">
        <v>8464</v>
      </c>
      <c r="B18165" t="str">
        <v>2008-04-09</v>
      </c>
      <c r="C18165" t="str">
        <v>Evening</v>
      </c>
      <c r="D18165">
        <v>3</v>
      </c>
      <c r="E18165" t="str">
        <f>IF(MOD(D18165,2)=0,"EVEN","ODD")</f>
        <v>ODD</v>
      </c>
      <c r="F18165" t="str">
        <f>IF(D18165&lt;=18,"LOW (1-18)","HIGH (19-36)")</f>
        <v>LOW (1-18)</v>
      </c>
      <c r="G18165">
        <f>INT((D18165-1)/6)+1</f>
        <v>1</v>
      </c>
      <c r="H18165">
        <f>MOD(D18165-1,6)+1</f>
        <v>3</v>
      </c>
      <c r="I18165">
        <f>37-D18165</f>
        <v>34</v>
      </c>
      <c r="J18165">
        <f>ABS(D18165-D18166)</f>
        <v>13</v>
      </c>
      <c r="K18165">
        <f>AVERAGE(D18165:D18169)</f>
        <v>3</v>
      </c>
      <c r="L18165">
        <f>AVERAGE(D18165:D18184)</f>
        <v>3</v>
      </c>
      <c r="M18165">
        <f>K18165-L18165</f>
        <v>0</v>
      </c>
      <c r="N18165" t="str">
        <f>IF(K18165&gt;L18165,"HIGH ZONE BIAS",IF(K18165&lt;L18165,"LOW ZONE BIAS","EQUILIBRIUM"))</f>
        <v>EQUILIBRIUM</v>
      </c>
    </row>
    <row r="18166">
      <c r="A18166">
        <v>8463</v>
      </c>
      <c r="B18166" t="str">
        <v>2008-04-09</v>
      </c>
      <c r="C18166" t="str">
        <v>Midday</v>
      </c>
      <c r="D18166">
        <v>16</v>
      </c>
      <c r="E18166" t="str">
        <f>IF(MOD(D18166,2)=0,"EVEN","ODD")</f>
        <v>EVEN</v>
      </c>
      <c r="F18166" t="str">
        <f>IF(D18166&lt;=18,"LOW (1-18)","HIGH (19-36)")</f>
        <v>LOW (1-18)</v>
      </c>
      <c r="G18166">
        <f>INT((D18166-1)/6)+1</f>
        <v>3</v>
      </c>
      <c r="H18166">
        <f>MOD(D18166-1,6)+1</f>
        <v>4</v>
      </c>
      <c r="I18166">
        <f>37-D18166</f>
        <v>21</v>
      </c>
      <c r="J18166">
        <f>ABS(D18166-D18167)</f>
        <v>9</v>
      </c>
      <c r="K18166">
        <f>AVERAGE(D18166:D18170)</f>
        <v>16</v>
      </c>
      <c r="L18166">
        <f>AVERAGE(D18166:D18185)</f>
        <v>16</v>
      </c>
      <c r="M18166">
        <f>K18166-L18166</f>
        <v>0</v>
      </c>
      <c r="N18166" t="str">
        <f>IF(K18166&gt;L18166,"HIGH ZONE BIAS",IF(K18166&lt;L18166,"LOW ZONE BIAS","EQUILIBRIUM"))</f>
        <v>EQUILIBRIUM</v>
      </c>
    </row>
    <row r="18167">
      <c r="A18167">
        <v>8462</v>
      </c>
      <c r="B18167" t="str">
        <v>2008-04-08</v>
      </c>
      <c r="C18167" t="str">
        <v>Evening</v>
      </c>
      <c r="D18167">
        <v>7</v>
      </c>
      <c r="E18167" t="str">
        <f>IF(MOD(D18167,2)=0,"EVEN","ODD")</f>
        <v>ODD</v>
      </c>
      <c r="F18167" t="str">
        <f>IF(D18167&lt;=18,"LOW (1-18)","HIGH (19-36)")</f>
        <v>LOW (1-18)</v>
      </c>
      <c r="G18167">
        <f>INT((D18167-1)/6)+1</f>
        <v>2</v>
      </c>
      <c r="H18167">
        <f>MOD(D18167-1,6)+1</f>
        <v>1</v>
      </c>
      <c r="I18167">
        <f>37-D18167</f>
        <v>30</v>
      </c>
      <c r="J18167">
        <f>ABS(D18167-D18168)</f>
        <v>5</v>
      </c>
      <c r="K18167">
        <f>AVERAGE(D18167:D18171)</f>
        <v>7</v>
      </c>
      <c r="L18167">
        <f>AVERAGE(D18167:D18186)</f>
        <v>7</v>
      </c>
      <c r="M18167">
        <f>K18167-L18167</f>
        <v>0</v>
      </c>
      <c r="N18167" t="str">
        <f>IF(K18167&gt;L18167,"HIGH ZONE BIAS",IF(K18167&lt;L18167,"LOW ZONE BIAS","EQUILIBRIUM"))</f>
        <v>EQUILIBRIUM</v>
      </c>
    </row>
    <row r="18168">
      <c r="A18168">
        <v>8461</v>
      </c>
      <c r="B18168" t="str">
        <v>2008-04-08</v>
      </c>
      <c r="C18168" t="str">
        <v>Midday</v>
      </c>
      <c r="D18168">
        <v>12</v>
      </c>
      <c r="E18168" t="str">
        <f>IF(MOD(D18168,2)=0,"EVEN","ODD")</f>
        <v>EVEN</v>
      </c>
      <c r="F18168" t="str">
        <f>IF(D18168&lt;=18,"LOW (1-18)","HIGH (19-36)")</f>
        <v>LOW (1-18)</v>
      </c>
      <c r="G18168">
        <f>INT((D18168-1)/6)+1</f>
        <v>2</v>
      </c>
      <c r="H18168">
        <f>MOD(D18168-1,6)+1</f>
        <v>6</v>
      </c>
      <c r="I18168">
        <f>37-D18168</f>
        <v>25</v>
      </c>
      <c r="J18168">
        <f>ABS(D18168-D18169)</f>
        <v>19</v>
      </c>
      <c r="K18168">
        <f>AVERAGE(D18168:D18172)</f>
        <v>12</v>
      </c>
      <c r="L18168">
        <f>AVERAGE(D18168:D18187)</f>
        <v>12</v>
      </c>
      <c r="M18168">
        <f>K18168-L18168</f>
        <v>0</v>
      </c>
      <c r="N18168" t="str">
        <f>IF(K18168&gt;L18168,"HIGH ZONE BIAS",IF(K18168&lt;L18168,"LOW ZONE BIAS","EQUILIBRIUM"))</f>
        <v>EQUILIBRIUM</v>
      </c>
    </row>
    <row r="18169">
      <c r="A18169">
        <v>8460</v>
      </c>
      <c r="B18169" t="str">
        <v>2008-04-07</v>
      </c>
      <c r="C18169" t="str">
        <v>Evening</v>
      </c>
      <c r="D18169">
        <v>31</v>
      </c>
      <c r="E18169" t="str">
        <f>IF(MOD(D18169,2)=0,"EVEN","ODD")</f>
        <v>ODD</v>
      </c>
      <c r="F18169" t="str">
        <f>IF(D18169&lt;=18,"LOW (1-18)","HIGH (19-36)")</f>
        <v>HIGH (19-36)</v>
      </c>
      <c r="G18169">
        <f>INT((D18169-1)/6)+1</f>
        <v>6</v>
      </c>
      <c r="H18169">
        <f>MOD(D18169-1,6)+1</f>
        <v>1</v>
      </c>
      <c r="I18169">
        <f>37-D18169</f>
        <v>6</v>
      </c>
      <c r="J18169">
        <f>ABS(D18169-D18170)</f>
        <v>16</v>
      </c>
      <c r="K18169">
        <f>AVERAGE(D18169:D18173)</f>
        <v>31</v>
      </c>
      <c r="L18169">
        <f>AVERAGE(D18169:D18188)</f>
        <v>31</v>
      </c>
      <c r="M18169">
        <f>K18169-L18169</f>
        <v>0</v>
      </c>
      <c r="N18169" t="str">
        <f>IF(K18169&gt;L18169,"HIGH ZONE BIAS",IF(K18169&lt;L18169,"LOW ZONE BIAS","EQUILIBRIUM"))</f>
        <v>EQUILIBRIUM</v>
      </c>
    </row>
    <row r="18170">
      <c r="A18170">
        <v>8459</v>
      </c>
      <c r="B18170" t="str">
        <v>2008-04-07</v>
      </c>
      <c r="C18170" t="str">
        <v>Midday</v>
      </c>
      <c r="D18170">
        <v>15</v>
      </c>
      <c r="E18170" t="str">
        <f>IF(MOD(D18170,2)=0,"EVEN","ODD")</f>
        <v>ODD</v>
      </c>
      <c r="F18170" t="str">
        <f>IF(D18170&lt;=18,"LOW (1-18)","HIGH (19-36)")</f>
        <v>LOW (1-18)</v>
      </c>
      <c r="G18170">
        <f>INT((D18170-1)/6)+1</f>
        <v>3</v>
      </c>
      <c r="H18170">
        <f>MOD(D18170-1,6)+1</f>
        <v>3</v>
      </c>
      <c r="I18170">
        <f>37-D18170</f>
        <v>22</v>
      </c>
      <c r="J18170">
        <f>ABS(D18170-D18171)</f>
        <v>15</v>
      </c>
      <c r="K18170">
        <f>AVERAGE(D18170:D18174)</f>
        <v>15</v>
      </c>
      <c r="L18170">
        <f>AVERAGE(D18170:D18189)</f>
        <v>15</v>
      </c>
      <c r="M18170">
        <f>K18170-L18170</f>
        <v>0</v>
      </c>
      <c r="N18170" t="str">
        <f>IF(K18170&gt;L18170,"HIGH ZONE BIAS",IF(K18170&lt;L18170,"LOW ZONE BIAS","EQUILIBRIUM"))</f>
        <v>EQUILIBRIUM</v>
      </c>
    </row>
    <row r="18171">
      <c r="A18171">
        <v>8458</v>
      </c>
      <c r="B18171" t="str">
        <v>2008-04-05</v>
      </c>
      <c r="C18171" t="str">
        <v>Evening</v>
      </c>
      <c r="D18171">
        <v>30</v>
      </c>
      <c r="E18171" t="str">
        <f>IF(MOD(D18171,2)=0,"EVEN","ODD")</f>
        <v>EVEN</v>
      </c>
      <c r="F18171" t="str">
        <f>IF(D18171&lt;=18,"LOW (1-18)","HIGH (19-36)")</f>
        <v>HIGH (19-36)</v>
      </c>
      <c r="G18171">
        <f>INT((D18171-1)/6)+1</f>
        <v>5</v>
      </c>
      <c r="H18171">
        <f>MOD(D18171-1,6)+1</f>
        <v>6</v>
      </c>
      <c r="I18171">
        <f>37-D18171</f>
        <v>7</v>
      </c>
      <c r="J18171">
        <f>ABS(D18171-D18172)</f>
        <v>4</v>
      </c>
      <c r="K18171">
        <f>AVERAGE(D18171:D18175)</f>
        <v>30</v>
      </c>
      <c r="L18171">
        <f>AVERAGE(D18171:D18190)</f>
        <v>30</v>
      </c>
      <c r="M18171">
        <f>K18171-L18171</f>
        <v>0</v>
      </c>
      <c r="N18171" t="str">
        <f>IF(K18171&gt;L18171,"HIGH ZONE BIAS",IF(K18171&lt;L18171,"LOW ZONE BIAS","EQUILIBRIUM"))</f>
        <v>EQUILIBRIUM</v>
      </c>
    </row>
    <row r="18172">
      <c r="A18172">
        <v>8457</v>
      </c>
      <c r="B18172" t="str">
        <v>2008-04-05</v>
      </c>
      <c r="C18172" t="str">
        <v>Midday</v>
      </c>
      <c r="D18172">
        <v>34</v>
      </c>
      <c r="E18172" t="str">
        <f>IF(MOD(D18172,2)=0,"EVEN","ODD")</f>
        <v>EVEN</v>
      </c>
      <c r="F18172" t="str">
        <f>IF(D18172&lt;=18,"LOW (1-18)","HIGH (19-36)")</f>
        <v>HIGH (19-36)</v>
      </c>
      <c r="G18172">
        <f>INT((D18172-1)/6)+1</f>
        <v>6</v>
      </c>
      <c r="H18172">
        <f>MOD(D18172-1,6)+1</f>
        <v>4</v>
      </c>
      <c r="I18172">
        <f>37-D18172</f>
        <v>3</v>
      </c>
      <c r="J18172">
        <f>ABS(D18172-D18173)</f>
        <v>2</v>
      </c>
      <c r="K18172">
        <f>AVERAGE(D18172:D18176)</f>
        <v>34</v>
      </c>
      <c r="L18172">
        <f>AVERAGE(D18172:D18191)</f>
        <v>34</v>
      </c>
      <c r="M18172">
        <f>K18172-L18172</f>
        <v>0</v>
      </c>
      <c r="N18172" t="str">
        <f>IF(K18172&gt;L18172,"HIGH ZONE BIAS",IF(K18172&lt;L18172,"LOW ZONE BIAS","EQUILIBRIUM"))</f>
        <v>EQUILIBRIUM</v>
      </c>
    </row>
    <row r="18173">
      <c r="A18173">
        <v>8456</v>
      </c>
      <c r="B18173" t="str">
        <v>2008-04-04</v>
      </c>
      <c r="C18173" t="str">
        <v>Evening</v>
      </c>
      <c r="D18173">
        <v>36</v>
      </c>
      <c r="E18173" t="str">
        <f>IF(MOD(D18173,2)=0,"EVEN","ODD")</f>
        <v>EVEN</v>
      </c>
      <c r="F18173" t="str">
        <f>IF(D18173&lt;=18,"LOW (1-18)","HIGH (19-36)")</f>
        <v>HIGH (19-36)</v>
      </c>
      <c r="G18173">
        <f>INT((D18173-1)/6)+1</f>
        <v>6</v>
      </c>
      <c r="H18173">
        <f>MOD(D18173-1,6)+1</f>
        <v>6</v>
      </c>
      <c r="I18173">
        <f>37-D18173</f>
        <v>1</v>
      </c>
      <c r="J18173">
        <f>ABS(D18173-D18174)</f>
        <v>11</v>
      </c>
      <c r="K18173">
        <f>AVERAGE(D18173:D18177)</f>
        <v>36</v>
      </c>
      <c r="L18173">
        <f>AVERAGE(D18173:D18192)</f>
        <v>36</v>
      </c>
      <c r="M18173">
        <f>K18173-L18173</f>
        <v>0</v>
      </c>
      <c r="N18173" t="str">
        <f>IF(K18173&gt;L18173,"HIGH ZONE BIAS",IF(K18173&lt;L18173,"LOW ZONE BIAS","EQUILIBRIUM"))</f>
        <v>EQUILIBRIUM</v>
      </c>
    </row>
    <row r="18174">
      <c r="A18174">
        <v>8455</v>
      </c>
      <c r="B18174" t="str">
        <v>2008-04-04</v>
      </c>
      <c r="C18174" t="str">
        <v>Midday</v>
      </c>
      <c r="D18174">
        <v>25</v>
      </c>
      <c r="E18174" t="str">
        <f>IF(MOD(D18174,2)=0,"EVEN","ODD")</f>
        <v>ODD</v>
      </c>
      <c r="F18174" t="str">
        <f>IF(D18174&lt;=18,"LOW (1-18)","HIGH (19-36)")</f>
        <v>HIGH (19-36)</v>
      </c>
      <c r="G18174">
        <f>INT((D18174-1)/6)+1</f>
        <v>5</v>
      </c>
      <c r="H18174">
        <f>MOD(D18174-1,6)+1</f>
        <v>1</v>
      </c>
      <c r="I18174">
        <f>37-D18174</f>
        <v>12</v>
      </c>
      <c r="J18174">
        <f>ABS(D18174-D18175)</f>
        <v>24</v>
      </c>
      <c r="K18174">
        <f>AVERAGE(D18174:D18178)</f>
        <v>25</v>
      </c>
      <c r="L18174">
        <f>AVERAGE(D18174:D18193)</f>
        <v>25</v>
      </c>
      <c r="M18174">
        <f>K18174-L18174</f>
        <v>0</v>
      </c>
      <c r="N18174" t="str">
        <f>IF(K18174&gt;L18174,"HIGH ZONE BIAS",IF(K18174&lt;L18174,"LOW ZONE BIAS","EQUILIBRIUM"))</f>
        <v>EQUILIBRIUM</v>
      </c>
    </row>
    <row r="18175">
      <c r="A18175">
        <v>8454</v>
      </c>
      <c r="B18175" t="str">
        <v>2008-04-03</v>
      </c>
      <c r="C18175" t="str">
        <v>Evening</v>
      </c>
      <c r="D18175">
        <v>1</v>
      </c>
      <c r="E18175" t="str">
        <f>IF(MOD(D18175,2)=0,"EVEN","ODD")</f>
        <v>ODD</v>
      </c>
      <c r="F18175" t="str">
        <f>IF(D18175&lt;=18,"LOW (1-18)","HIGH (19-36)")</f>
        <v>LOW (1-18)</v>
      </c>
      <c r="G18175">
        <f>INT((D18175-1)/6)+1</f>
        <v>1</v>
      </c>
      <c r="H18175">
        <f>MOD(D18175-1,6)+1</f>
        <v>1</v>
      </c>
      <c r="I18175">
        <f>37-D18175</f>
        <v>36</v>
      </c>
      <c r="J18175">
        <f>ABS(D18175-D18176)</f>
        <v>1</v>
      </c>
      <c r="K18175">
        <f>AVERAGE(D18175:D18179)</f>
        <v>1</v>
      </c>
      <c r="L18175">
        <f>AVERAGE(D18175:D18194)</f>
        <v>1</v>
      </c>
      <c r="M18175">
        <f>K18175-L18175</f>
        <v>0</v>
      </c>
      <c r="N18175" t="str">
        <f>IF(K18175&gt;L18175,"HIGH ZONE BIAS",IF(K18175&lt;L18175,"LOW ZONE BIAS","EQUILIBRIUM"))</f>
        <v>EQUILIBRIUM</v>
      </c>
    </row>
    <row r="18176">
      <c r="A18176">
        <v>8453</v>
      </c>
      <c r="B18176" t="str">
        <v>2008-04-03</v>
      </c>
      <c r="C18176" t="str">
        <v>Midday</v>
      </c>
      <c r="D18176">
        <v>2</v>
      </c>
      <c r="E18176" t="str">
        <f>IF(MOD(D18176,2)=0,"EVEN","ODD")</f>
        <v>EVEN</v>
      </c>
      <c r="F18176" t="str">
        <f>IF(D18176&lt;=18,"LOW (1-18)","HIGH (19-36)")</f>
        <v>LOW (1-18)</v>
      </c>
      <c r="G18176">
        <f>INT((D18176-1)/6)+1</f>
        <v>1</v>
      </c>
      <c r="H18176">
        <f>MOD(D18176-1,6)+1</f>
        <v>2</v>
      </c>
      <c r="I18176">
        <f>37-D18176</f>
        <v>35</v>
      </c>
      <c r="J18176">
        <f>ABS(D18176-D18177)</f>
        <v>11</v>
      </c>
      <c r="K18176">
        <f>AVERAGE(D18176:D18180)</f>
        <v>2</v>
      </c>
      <c r="L18176">
        <f>AVERAGE(D18176:D18195)</f>
        <v>2</v>
      </c>
      <c r="M18176">
        <f>K18176-L18176</f>
        <v>0</v>
      </c>
      <c r="N18176" t="str">
        <f>IF(K18176&gt;L18176,"HIGH ZONE BIAS",IF(K18176&lt;L18176,"LOW ZONE BIAS","EQUILIBRIUM"))</f>
        <v>EQUILIBRIUM</v>
      </c>
    </row>
    <row r="18177">
      <c r="A18177">
        <v>8452</v>
      </c>
      <c r="B18177" t="str">
        <v>2008-04-02</v>
      </c>
      <c r="C18177" t="str">
        <v>Evening</v>
      </c>
      <c r="D18177">
        <v>13</v>
      </c>
      <c r="E18177" t="str">
        <f>IF(MOD(D18177,2)=0,"EVEN","ODD")</f>
        <v>ODD</v>
      </c>
      <c r="F18177" t="str">
        <f>IF(D18177&lt;=18,"LOW (1-18)","HIGH (19-36)")</f>
        <v>LOW (1-18)</v>
      </c>
      <c r="G18177">
        <f>INT((D18177-1)/6)+1</f>
        <v>3</v>
      </c>
      <c r="H18177">
        <f>MOD(D18177-1,6)+1</f>
        <v>1</v>
      </c>
      <c r="I18177">
        <f>37-D18177</f>
        <v>24</v>
      </c>
      <c r="J18177">
        <f>ABS(D18177-D18178)</f>
        <v>6</v>
      </c>
      <c r="K18177">
        <f>AVERAGE(D18177:D18181)</f>
        <v>13</v>
      </c>
      <c r="L18177">
        <f>AVERAGE(D18177:D18196)</f>
        <v>13</v>
      </c>
      <c r="M18177">
        <f>K18177-L18177</f>
        <v>0</v>
      </c>
      <c r="N18177" t="str">
        <f>IF(K18177&gt;L18177,"HIGH ZONE BIAS",IF(K18177&lt;L18177,"LOW ZONE BIAS","EQUILIBRIUM"))</f>
        <v>EQUILIBRIUM</v>
      </c>
    </row>
    <row r="18178">
      <c r="A18178">
        <v>8451</v>
      </c>
      <c r="B18178" t="str">
        <v>2008-04-02</v>
      </c>
      <c r="C18178" t="str">
        <v>Midday</v>
      </c>
      <c r="D18178">
        <v>19</v>
      </c>
      <c r="E18178" t="str">
        <f>IF(MOD(D18178,2)=0,"EVEN","ODD")</f>
        <v>ODD</v>
      </c>
      <c r="F18178" t="str">
        <f>IF(D18178&lt;=18,"LOW (1-18)","HIGH (19-36)")</f>
        <v>HIGH (19-36)</v>
      </c>
      <c r="G18178">
        <f>INT((D18178-1)/6)+1</f>
        <v>4</v>
      </c>
      <c r="H18178">
        <f>MOD(D18178-1,6)+1</f>
        <v>1</v>
      </c>
      <c r="I18178">
        <f>37-D18178</f>
        <v>18</v>
      </c>
      <c r="J18178">
        <f>ABS(D18178-D18179)</f>
        <v>18</v>
      </c>
      <c r="K18178">
        <f>AVERAGE(D18178:D18182)</f>
        <v>19</v>
      </c>
      <c r="L18178">
        <f>AVERAGE(D18178:D18197)</f>
        <v>19</v>
      </c>
      <c r="M18178">
        <f>K18178-L18178</f>
        <v>0</v>
      </c>
      <c r="N18178" t="str">
        <f>IF(K18178&gt;L18178,"HIGH ZONE BIAS",IF(K18178&lt;L18178,"LOW ZONE BIAS","EQUILIBRIUM"))</f>
        <v>EQUILIBRIUM</v>
      </c>
    </row>
    <row r="18179">
      <c r="A18179">
        <v>8450</v>
      </c>
      <c r="B18179" t="str">
        <v>2008-04-01</v>
      </c>
      <c r="C18179" t="str">
        <v>Evening</v>
      </c>
      <c r="D18179">
        <v>1</v>
      </c>
      <c r="E18179" t="str">
        <f>IF(MOD(D18179,2)=0,"EVEN","ODD")</f>
        <v>ODD</v>
      </c>
      <c r="F18179" t="str">
        <f>IF(D18179&lt;=18,"LOW (1-18)","HIGH (19-36)")</f>
        <v>LOW (1-18)</v>
      </c>
      <c r="G18179">
        <f>INT((D18179-1)/6)+1</f>
        <v>1</v>
      </c>
      <c r="H18179">
        <f>MOD(D18179-1,6)+1</f>
        <v>1</v>
      </c>
      <c r="I18179">
        <f>37-D18179</f>
        <v>36</v>
      </c>
      <c r="J18179">
        <f>ABS(D18179-D18180)</f>
        <v>28</v>
      </c>
      <c r="K18179">
        <f>AVERAGE(D18179:D18183)</f>
        <v>1</v>
      </c>
      <c r="L18179">
        <f>AVERAGE(D18179:D18198)</f>
        <v>1</v>
      </c>
      <c r="M18179">
        <f>K18179-L18179</f>
        <v>0</v>
      </c>
      <c r="N18179" t="str">
        <f>IF(K18179&gt;L18179,"HIGH ZONE BIAS",IF(K18179&lt;L18179,"LOW ZONE BIAS","EQUILIBRIUM"))</f>
        <v>EQUILIBRIUM</v>
      </c>
    </row>
    <row r="18180">
      <c r="A18180">
        <v>8449</v>
      </c>
      <c r="B18180" t="str">
        <v>2008-04-01</v>
      </c>
      <c r="C18180" t="str">
        <v>Midday</v>
      </c>
      <c r="D18180">
        <v>29</v>
      </c>
      <c r="E18180" t="str">
        <f>IF(MOD(D18180,2)=0,"EVEN","ODD")</f>
        <v>ODD</v>
      </c>
      <c r="F18180" t="str">
        <f>IF(D18180&lt;=18,"LOW (1-18)","HIGH (19-36)")</f>
        <v>HIGH (19-36)</v>
      </c>
      <c r="G18180">
        <f>INT((D18180-1)/6)+1</f>
        <v>5</v>
      </c>
      <c r="H18180">
        <f>MOD(D18180-1,6)+1</f>
        <v>5</v>
      </c>
      <c r="I18180">
        <f>37-D18180</f>
        <v>8</v>
      </c>
      <c r="J18180">
        <f>ABS(D18180-D18181)</f>
        <v>6</v>
      </c>
      <c r="K18180">
        <f>AVERAGE(D18180:D18184)</f>
        <v>29</v>
      </c>
      <c r="L18180">
        <f>AVERAGE(D18180:D18199)</f>
        <v>29</v>
      </c>
      <c r="M18180">
        <f>K18180-L18180</f>
        <v>0</v>
      </c>
      <c r="N18180" t="str">
        <f>IF(K18180&gt;L18180,"HIGH ZONE BIAS",IF(K18180&lt;L18180,"LOW ZONE BIAS","EQUILIBRIUM"))</f>
        <v>EQUILIBRIUM</v>
      </c>
    </row>
    <row r="18181">
      <c r="A18181">
        <v>8448</v>
      </c>
      <c r="B18181" t="str">
        <v>2008-03-31</v>
      </c>
      <c r="C18181" t="str">
        <v>Evening</v>
      </c>
      <c r="D18181">
        <v>23</v>
      </c>
      <c r="E18181" t="str">
        <f>IF(MOD(D18181,2)=0,"EVEN","ODD")</f>
        <v>ODD</v>
      </c>
      <c r="F18181" t="str">
        <f>IF(D18181&lt;=18,"LOW (1-18)","HIGH (19-36)")</f>
        <v>HIGH (19-36)</v>
      </c>
      <c r="G18181">
        <f>INT((D18181-1)/6)+1</f>
        <v>4</v>
      </c>
      <c r="H18181">
        <f>MOD(D18181-1,6)+1</f>
        <v>5</v>
      </c>
      <c r="I18181">
        <f>37-D18181</f>
        <v>14</v>
      </c>
      <c r="J18181">
        <f>ABS(D18181-D18182)</f>
        <v>20</v>
      </c>
      <c r="K18181">
        <f>AVERAGE(D18181:D18185)</f>
        <v>23</v>
      </c>
      <c r="L18181">
        <f>AVERAGE(D18181:D18200)</f>
        <v>23</v>
      </c>
      <c r="M18181">
        <f>K18181-L18181</f>
        <v>0</v>
      </c>
      <c r="N18181" t="str">
        <f>IF(K18181&gt;L18181,"HIGH ZONE BIAS",IF(K18181&lt;L18181,"LOW ZONE BIAS","EQUILIBRIUM"))</f>
        <v>EQUILIBRIUM</v>
      </c>
    </row>
    <row r="18182">
      <c r="A18182">
        <v>8447</v>
      </c>
      <c r="B18182" t="str">
        <v>2008-03-31</v>
      </c>
      <c r="C18182" t="str">
        <v>Midday</v>
      </c>
      <c r="D18182">
        <v>3</v>
      </c>
      <c r="E18182" t="str">
        <f>IF(MOD(D18182,2)=0,"EVEN","ODD")</f>
        <v>ODD</v>
      </c>
      <c r="F18182" t="str">
        <f>IF(D18182&lt;=18,"LOW (1-18)","HIGH (19-36)")</f>
        <v>LOW (1-18)</v>
      </c>
      <c r="G18182">
        <f>INT((D18182-1)/6)+1</f>
        <v>1</v>
      </c>
      <c r="H18182">
        <f>MOD(D18182-1,6)+1</f>
        <v>3</v>
      </c>
      <c r="I18182">
        <f>37-D18182</f>
        <v>34</v>
      </c>
      <c r="J18182">
        <f>ABS(D18182-D18183)</f>
        <v>9</v>
      </c>
      <c r="K18182">
        <f>AVERAGE(D18182:D18186)</f>
        <v>3</v>
      </c>
      <c r="L18182">
        <f>AVERAGE(D18182:D18201)</f>
        <v>3</v>
      </c>
      <c r="M18182">
        <f>K18182-L18182</f>
        <v>0</v>
      </c>
      <c r="N18182" t="str">
        <f>IF(K18182&gt;L18182,"HIGH ZONE BIAS",IF(K18182&lt;L18182,"LOW ZONE BIAS","EQUILIBRIUM"))</f>
        <v>EQUILIBRIUM</v>
      </c>
    </row>
    <row r="18183">
      <c r="A18183">
        <v>8446</v>
      </c>
      <c r="B18183" t="str">
        <v>2008-03-29</v>
      </c>
      <c r="C18183" t="str">
        <v>Evening</v>
      </c>
      <c r="D18183">
        <v>12</v>
      </c>
      <c r="E18183" t="str">
        <f>IF(MOD(D18183,2)=0,"EVEN","ODD")</f>
        <v>EVEN</v>
      </c>
      <c r="F18183" t="str">
        <f>IF(D18183&lt;=18,"LOW (1-18)","HIGH (19-36)")</f>
        <v>LOW (1-18)</v>
      </c>
      <c r="G18183">
        <f>INT((D18183-1)/6)+1</f>
        <v>2</v>
      </c>
      <c r="H18183">
        <f>MOD(D18183-1,6)+1</f>
        <v>6</v>
      </c>
      <c r="I18183">
        <f>37-D18183</f>
        <v>25</v>
      </c>
      <c r="J18183">
        <f>ABS(D18183-D18184)</f>
        <v>12</v>
      </c>
      <c r="K18183">
        <f>AVERAGE(D18183:D18187)</f>
        <v>12</v>
      </c>
      <c r="L18183">
        <f>AVERAGE(D18183:D18202)</f>
        <v>12</v>
      </c>
      <c r="M18183">
        <f>K18183-L18183</f>
        <v>0</v>
      </c>
      <c r="N18183" t="str">
        <f>IF(K18183&gt;L18183,"HIGH ZONE BIAS",IF(K18183&lt;L18183,"LOW ZONE BIAS","EQUILIBRIUM"))</f>
        <v>EQUILIBRIUM</v>
      </c>
    </row>
    <row r="18184">
      <c r="A18184">
        <v>8445</v>
      </c>
      <c r="B18184" t="str">
        <v>2008-03-29</v>
      </c>
      <c r="C18184" t="str">
        <v>Midday</v>
      </c>
      <c r="D18184">
        <v>24</v>
      </c>
      <c r="E18184" t="str">
        <f>IF(MOD(D18184,2)=0,"EVEN","ODD")</f>
        <v>EVEN</v>
      </c>
      <c r="F18184" t="str">
        <f>IF(D18184&lt;=18,"LOW (1-18)","HIGH (19-36)")</f>
        <v>HIGH (19-36)</v>
      </c>
      <c r="G18184">
        <f>INT((D18184-1)/6)+1</f>
        <v>4</v>
      </c>
      <c r="H18184">
        <f>MOD(D18184-1,6)+1</f>
        <v>6</v>
      </c>
      <c r="I18184">
        <f>37-D18184</f>
        <v>13</v>
      </c>
      <c r="J18184">
        <f>ABS(D18184-D18185)</f>
        <v>6</v>
      </c>
      <c r="K18184">
        <f>AVERAGE(D18184:D18188)</f>
        <v>24</v>
      </c>
      <c r="L18184">
        <f>AVERAGE(D18184:D18203)</f>
        <v>24</v>
      </c>
      <c r="M18184">
        <f>K18184-L18184</f>
        <v>0</v>
      </c>
      <c r="N18184" t="str">
        <f>IF(K18184&gt;L18184,"HIGH ZONE BIAS",IF(K18184&lt;L18184,"LOW ZONE BIAS","EQUILIBRIUM"))</f>
        <v>EQUILIBRIUM</v>
      </c>
    </row>
    <row r="18185">
      <c r="A18185">
        <v>8444</v>
      </c>
      <c r="B18185" t="str">
        <v>2008-03-28</v>
      </c>
      <c r="C18185" t="str">
        <v>Evening</v>
      </c>
      <c r="D18185">
        <v>18</v>
      </c>
      <c r="E18185" t="str">
        <f>IF(MOD(D18185,2)=0,"EVEN","ODD")</f>
        <v>EVEN</v>
      </c>
      <c r="F18185" t="str">
        <f>IF(D18185&lt;=18,"LOW (1-18)","HIGH (19-36)")</f>
        <v>LOW (1-18)</v>
      </c>
      <c r="G18185">
        <f>INT((D18185-1)/6)+1</f>
        <v>3</v>
      </c>
      <c r="H18185">
        <f>MOD(D18185-1,6)+1</f>
        <v>6</v>
      </c>
      <c r="I18185">
        <f>37-D18185</f>
        <v>19</v>
      </c>
      <c r="J18185">
        <f>ABS(D18185-D18186)</f>
        <v>12</v>
      </c>
      <c r="K18185">
        <f>AVERAGE(D18185:D18189)</f>
        <v>18</v>
      </c>
      <c r="L18185">
        <f>AVERAGE(D18185:D18204)</f>
        <v>18</v>
      </c>
      <c r="M18185">
        <f>K18185-L18185</f>
        <v>0</v>
      </c>
      <c r="N18185" t="str">
        <f>IF(K18185&gt;L18185,"HIGH ZONE BIAS",IF(K18185&lt;L18185,"LOW ZONE BIAS","EQUILIBRIUM"))</f>
        <v>EQUILIBRIUM</v>
      </c>
    </row>
    <row r="18186">
      <c r="A18186">
        <v>8443</v>
      </c>
      <c r="B18186" t="str">
        <v>2008-03-28</v>
      </c>
      <c r="C18186" t="str">
        <v>Midday</v>
      </c>
      <c r="D18186">
        <v>6</v>
      </c>
      <c r="E18186" t="str">
        <f>IF(MOD(D18186,2)=0,"EVEN","ODD")</f>
        <v>EVEN</v>
      </c>
      <c r="F18186" t="str">
        <f>IF(D18186&lt;=18,"LOW (1-18)","HIGH (19-36)")</f>
        <v>LOW (1-18)</v>
      </c>
      <c r="G18186">
        <f>INT((D18186-1)/6)+1</f>
        <v>1</v>
      </c>
      <c r="H18186">
        <f>MOD(D18186-1,6)+1</f>
        <v>6</v>
      </c>
      <c r="I18186">
        <f>37-D18186</f>
        <v>31</v>
      </c>
      <c r="J18186">
        <f>ABS(D18186-D18187)</f>
        <v>26</v>
      </c>
      <c r="K18186">
        <f>AVERAGE(D18186:D18190)</f>
        <v>6</v>
      </c>
      <c r="L18186">
        <f>AVERAGE(D18186:D18205)</f>
        <v>6</v>
      </c>
      <c r="M18186">
        <f>K18186-L18186</f>
        <v>0</v>
      </c>
      <c r="N18186" t="str">
        <f>IF(K18186&gt;L18186,"HIGH ZONE BIAS",IF(K18186&lt;L18186,"LOW ZONE BIAS","EQUILIBRIUM"))</f>
        <v>EQUILIBRIUM</v>
      </c>
    </row>
    <row r="18187">
      <c r="A18187">
        <v>8442</v>
      </c>
      <c r="B18187" t="str">
        <v>2008-03-27</v>
      </c>
      <c r="C18187" t="str">
        <v>Evening</v>
      </c>
      <c r="D18187">
        <v>32</v>
      </c>
      <c r="E18187" t="str">
        <f>IF(MOD(D18187,2)=0,"EVEN","ODD")</f>
        <v>EVEN</v>
      </c>
      <c r="F18187" t="str">
        <f>IF(D18187&lt;=18,"LOW (1-18)","HIGH (19-36)")</f>
        <v>HIGH (19-36)</v>
      </c>
      <c r="G18187">
        <f>INT((D18187-1)/6)+1</f>
        <v>6</v>
      </c>
      <c r="H18187">
        <f>MOD(D18187-1,6)+1</f>
        <v>2</v>
      </c>
      <c r="I18187">
        <f>37-D18187</f>
        <v>5</v>
      </c>
      <c r="J18187">
        <f>ABS(D18187-D18188)</f>
        <v>10</v>
      </c>
      <c r="K18187">
        <f>AVERAGE(D18187:D18191)</f>
        <v>32</v>
      </c>
      <c r="L18187">
        <f>AVERAGE(D18187:D18206)</f>
        <v>32</v>
      </c>
      <c r="M18187">
        <f>K18187-L18187</f>
        <v>0</v>
      </c>
      <c r="N18187" t="str">
        <f>IF(K18187&gt;L18187,"HIGH ZONE BIAS",IF(K18187&lt;L18187,"LOW ZONE BIAS","EQUILIBRIUM"))</f>
        <v>EQUILIBRIUM</v>
      </c>
    </row>
    <row r="18188">
      <c r="A18188">
        <v>8441</v>
      </c>
      <c r="B18188" t="str">
        <v>2008-03-27</v>
      </c>
      <c r="C18188" t="str">
        <v>Midday</v>
      </c>
      <c r="D18188">
        <v>22</v>
      </c>
      <c r="E18188" t="str">
        <f>IF(MOD(D18188,2)=0,"EVEN","ODD")</f>
        <v>EVEN</v>
      </c>
      <c r="F18188" t="str">
        <f>IF(D18188&lt;=18,"LOW (1-18)","HIGH (19-36)")</f>
        <v>HIGH (19-36)</v>
      </c>
      <c r="G18188">
        <f>INT((D18188-1)/6)+1</f>
        <v>4</v>
      </c>
      <c r="H18188">
        <f>MOD(D18188-1,6)+1</f>
        <v>4</v>
      </c>
      <c r="I18188">
        <f>37-D18188</f>
        <v>15</v>
      </c>
      <c r="J18188">
        <f>ABS(D18188-D18189)</f>
        <v>19</v>
      </c>
      <c r="K18188">
        <f>AVERAGE(D18188:D18192)</f>
        <v>22</v>
      </c>
      <c r="L18188">
        <f>AVERAGE(D18188:D18207)</f>
        <v>22</v>
      </c>
      <c r="M18188">
        <f>K18188-L18188</f>
        <v>0</v>
      </c>
      <c r="N18188" t="str">
        <f>IF(K18188&gt;L18188,"HIGH ZONE BIAS",IF(K18188&lt;L18188,"LOW ZONE BIAS","EQUILIBRIUM"))</f>
        <v>EQUILIBRIUM</v>
      </c>
    </row>
    <row r="18189">
      <c r="A18189">
        <v>8440</v>
      </c>
      <c r="B18189" t="str">
        <v>2008-03-26</v>
      </c>
      <c r="C18189" t="str">
        <v>Evening</v>
      </c>
      <c r="D18189">
        <v>3</v>
      </c>
      <c r="E18189" t="str">
        <f>IF(MOD(D18189,2)=0,"EVEN","ODD")</f>
        <v>ODD</v>
      </c>
      <c r="F18189" t="str">
        <f>IF(D18189&lt;=18,"LOW (1-18)","HIGH (19-36)")</f>
        <v>LOW (1-18)</v>
      </c>
      <c r="G18189">
        <f>INT((D18189-1)/6)+1</f>
        <v>1</v>
      </c>
      <c r="H18189">
        <f>MOD(D18189-1,6)+1</f>
        <v>3</v>
      </c>
      <c r="I18189">
        <f>37-D18189</f>
        <v>34</v>
      </c>
      <c r="J18189">
        <f>ABS(D18189-D18190)</f>
        <v>14</v>
      </c>
      <c r="K18189">
        <f>AVERAGE(D18189:D18193)</f>
        <v>3</v>
      </c>
      <c r="L18189">
        <f>AVERAGE(D18189:D18208)</f>
        <v>3</v>
      </c>
      <c r="M18189">
        <f>K18189-L18189</f>
        <v>0</v>
      </c>
      <c r="N18189" t="str">
        <f>IF(K18189&gt;L18189,"HIGH ZONE BIAS",IF(K18189&lt;L18189,"LOW ZONE BIAS","EQUILIBRIUM"))</f>
        <v>EQUILIBRIUM</v>
      </c>
    </row>
    <row r="18190">
      <c r="A18190">
        <v>8439</v>
      </c>
      <c r="B18190" t="str">
        <v>2008-03-26</v>
      </c>
      <c r="C18190" t="str">
        <v>Midday</v>
      </c>
      <c r="D18190">
        <v>17</v>
      </c>
      <c r="E18190" t="str">
        <f>IF(MOD(D18190,2)=0,"EVEN","ODD")</f>
        <v>ODD</v>
      </c>
      <c r="F18190" t="str">
        <f>IF(D18190&lt;=18,"LOW (1-18)","HIGH (19-36)")</f>
        <v>LOW (1-18)</v>
      </c>
      <c r="G18190">
        <f>INT((D18190-1)/6)+1</f>
        <v>3</v>
      </c>
      <c r="H18190">
        <f>MOD(D18190-1,6)+1</f>
        <v>5</v>
      </c>
      <c r="I18190">
        <f>37-D18190</f>
        <v>20</v>
      </c>
      <c r="J18190">
        <f>ABS(D18190-D18191)</f>
        <v>0</v>
      </c>
      <c r="K18190">
        <f>AVERAGE(D18190:D18194)</f>
        <v>17</v>
      </c>
      <c r="L18190">
        <f>AVERAGE(D18190:D18209)</f>
        <v>17</v>
      </c>
      <c r="M18190">
        <f>K18190-L18190</f>
        <v>0</v>
      </c>
      <c r="N18190" t="str">
        <f>IF(K18190&gt;L18190,"HIGH ZONE BIAS",IF(K18190&lt;L18190,"LOW ZONE BIAS","EQUILIBRIUM"))</f>
        <v>EQUILIBRIUM</v>
      </c>
    </row>
    <row r="18191">
      <c r="A18191">
        <v>8438</v>
      </c>
      <c r="B18191" t="str">
        <v>2008-03-25</v>
      </c>
      <c r="C18191" t="str">
        <v>Evening</v>
      </c>
      <c r="D18191">
        <v>17</v>
      </c>
      <c r="E18191" t="str">
        <f>IF(MOD(D18191,2)=0,"EVEN","ODD")</f>
        <v>ODD</v>
      </c>
      <c r="F18191" t="str">
        <f>IF(D18191&lt;=18,"LOW (1-18)","HIGH (19-36)")</f>
        <v>LOW (1-18)</v>
      </c>
      <c r="G18191">
        <f>INT((D18191-1)/6)+1</f>
        <v>3</v>
      </c>
      <c r="H18191">
        <f>MOD(D18191-1,6)+1</f>
        <v>5</v>
      </c>
      <c r="I18191">
        <f>37-D18191</f>
        <v>20</v>
      </c>
      <c r="J18191">
        <f>ABS(D18191-D18192)</f>
        <v>11</v>
      </c>
      <c r="K18191">
        <f>AVERAGE(D18191:D18195)</f>
        <v>17</v>
      </c>
      <c r="L18191">
        <f>AVERAGE(D18191:D18210)</f>
        <v>17</v>
      </c>
      <c r="M18191">
        <f>K18191-L18191</f>
        <v>0</v>
      </c>
      <c r="N18191" t="str">
        <f>IF(K18191&gt;L18191,"HIGH ZONE BIAS",IF(K18191&lt;L18191,"LOW ZONE BIAS","EQUILIBRIUM"))</f>
        <v>EQUILIBRIUM</v>
      </c>
    </row>
    <row r="18192">
      <c r="A18192">
        <v>8437</v>
      </c>
      <c r="B18192" t="str">
        <v>2008-03-25</v>
      </c>
      <c r="C18192" t="str">
        <v>Midday</v>
      </c>
      <c r="D18192">
        <v>6</v>
      </c>
      <c r="E18192" t="str">
        <f>IF(MOD(D18192,2)=0,"EVEN","ODD")</f>
        <v>EVEN</v>
      </c>
      <c r="F18192" t="str">
        <f>IF(D18192&lt;=18,"LOW (1-18)","HIGH (19-36)")</f>
        <v>LOW (1-18)</v>
      </c>
      <c r="G18192">
        <f>INT((D18192-1)/6)+1</f>
        <v>1</v>
      </c>
      <c r="H18192">
        <f>MOD(D18192-1,6)+1</f>
        <v>6</v>
      </c>
      <c r="I18192">
        <f>37-D18192</f>
        <v>31</v>
      </c>
      <c r="J18192">
        <f>ABS(D18192-D18193)</f>
        <v>24</v>
      </c>
      <c r="K18192">
        <f>AVERAGE(D18192:D18196)</f>
        <v>6</v>
      </c>
      <c r="L18192">
        <f>AVERAGE(D18192:D18211)</f>
        <v>6</v>
      </c>
      <c r="M18192">
        <f>K18192-L18192</f>
        <v>0</v>
      </c>
      <c r="N18192" t="str">
        <f>IF(K18192&gt;L18192,"HIGH ZONE BIAS",IF(K18192&lt;L18192,"LOW ZONE BIAS","EQUILIBRIUM"))</f>
        <v>EQUILIBRIUM</v>
      </c>
    </row>
    <row r="18193">
      <c r="A18193">
        <v>8436</v>
      </c>
      <c r="B18193" t="str">
        <v>2008-03-24</v>
      </c>
      <c r="C18193" t="str">
        <v>Evening</v>
      </c>
      <c r="D18193">
        <v>30</v>
      </c>
      <c r="E18193" t="str">
        <f>IF(MOD(D18193,2)=0,"EVEN","ODD")</f>
        <v>EVEN</v>
      </c>
      <c r="F18193" t="str">
        <f>IF(D18193&lt;=18,"LOW (1-18)","HIGH (19-36)")</f>
        <v>HIGH (19-36)</v>
      </c>
      <c r="G18193">
        <f>INT((D18193-1)/6)+1</f>
        <v>5</v>
      </c>
      <c r="H18193">
        <f>MOD(D18193-1,6)+1</f>
        <v>6</v>
      </c>
      <c r="I18193">
        <f>37-D18193</f>
        <v>7</v>
      </c>
      <c r="J18193">
        <f>ABS(D18193-D18194)</f>
        <v>21</v>
      </c>
      <c r="K18193">
        <f>AVERAGE(D18193:D18197)</f>
        <v>30</v>
      </c>
      <c r="L18193">
        <f>AVERAGE(D18193:D18212)</f>
        <v>30</v>
      </c>
      <c r="M18193">
        <f>K18193-L18193</f>
        <v>0</v>
      </c>
      <c r="N18193" t="str">
        <f>IF(K18193&gt;L18193,"HIGH ZONE BIAS",IF(K18193&lt;L18193,"LOW ZONE BIAS","EQUILIBRIUM"))</f>
        <v>EQUILIBRIUM</v>
      </c>
    </row>
    <row r="18194">
      <c r="A18194">
        <v>8435</v>
      </c>
      <c r="B18194" t="str">
        <v>2008-03-24</v>
      </c>
      <c r="C18194" t="str">
        <v>Midday</v>
      </c>
      <c r="D18194">
        <v>9</v>
      </c>
      <c r="E18194" t="str">
        <f>IF(MOD(D18194,2)=0,"EVEN","ODD")</f>
        <v>ODD</v>
      </c>
      <c r="F18194" t="str">
        <f>IF(D18194&lt;=18,"LOW (1-18)","HIGH (19-36)")</f>
        <v>LOW (1-18)</v>
      </c>
      <c r="G18194">
        <f>INT((D18194-1)/6)+1</f>
        <v>2</v>
      </c>
      <c r="H18194">
        <f>MOD(D18194-1,6)+1</f>
        <v>3</v>
      </c>
      <c r="I18194">
        <f>37-D18194</f>
        <v>28</v>
      </c>
      <c r="J18194">
        <f>ABS(D18194-D18195)</f>
        <v>24</v>
      </c>
      <c r="K18194">
        <f>AVERAGE(D18194:D18198)</f>
        <v>9</v>
      </c>
      <c r="L18194">
        <f>AVERAGE(D18194:D18213)</f>
        <v>9</v>
      </c>
      <c r="M18194">
        <f>K18194-L18194</f>
        <v>0</v>
      </c>
      <c r="N18194" t="str">
        <f>IF(K18194&gt;L18194,"HIGH ZONE BIAS",IF(K18194&lt;L18194,"LOW ZONE BIAS","EQUILIBRIUM"))</f>
        <v>EQUILIBRIUM</v>
      </c>
    </row>
    <row r="18195">
      <c r="A18195">
        <v>8434</v>
      </c>
      <c r="B18195" t="str">
        <v>2008-03-22</v>
      </c>
      <c r="C18195" t="str">
        <v>Evening</v>
      </c>
      <c r="D18195">
        <v>33</v>
      </c>
      <c r="E18195" t="str">
        <f>IF(MOD(D18195,2)=0,"EVEN","ODD")</f>
        <v>ODD</v>
      </c>
      <c r="F18195" t="str">
        <f>IF(D18195&lt;=18,"LOW (1-18)","HIGH (19-36)")</f>
        <v>HIGH (19-36)</v>
      </c>
      <c r="G18195">
        <f>INT((D18195-1)/6)+1</f>
        <v>6</v>
      </c>
      <c r="H18195">
        <f>MOD(D18195-1,6)+1</f>
        <v>3</v>
      </c>
      <c r="I18195">
        <f>37-D18195</f>
        <v>4</v>
      </c>
      <c r="J18195">
        <f>ABS(D18195-D18196)</f>
        <v>21</v>
      </c>
      <c r="K18195">
        <f>AVERAGE(D18195:D18199)</f>
        <v>33</v>
      </c>
      <c r="L18195">
        <f>AVERAGE(D18195:D18214)</f>
        <v>33</v>
      </c>
      <c r="M18195">
        <f>K18195-L18195</f>
        <v>0</v>
      </c>
      <c r="N18195" t="str">
        <f>IF(K18195&gt;L18195,"HIGH ZONE BIAS",IF(K18195&lt;L18195,"LOW ZONE BIAS","EQUILIBRIUM"))</f>
        <v>EQUILIBRIUM</v>
      </c>
    </row>
    <row r="18196">
      <c r="A18196">
        <v>8433</v>
      </c>
      <c r="B18196" t="str">
        <v>2008-03-22</v>
      </c>
      <c r="C18196" t="str">
        <v>Midday</v>
      </c>
      <c r="D18196">
        <v>12</v>
      </c>
      <c r="E18196" t="str">
        <f>IF(MOD(D18196,2)=0,"EVEN","ODD")</f>
        <v>EVEN</v>
      </c>
      <c r="F18196" t="str">
        <f>IF(D18196&lt;=18,"LOW (1-18)","HIGH (19-36)")</f>
        <v>LOW (1-18)</v>
      </c>
      <c r="G18196">
        <f>INT((D18196-1)/6)+1</f>
        <v>2</v>
      </c>
      <c r="H18196">
        <f>MOD(D18196-1,6)+1</f>
        <v>6</v>
      </c>
      <c r="I18196">
        <f>37-D18196</f>
        <v>25</v>
      </c>
      <c r="J18196">
        <f>ABS(D18196-D18197)</f>
        <v>7</v>
      </c>
      <c r="K18196">
        <f>AVERAGE(D18196:D18200)</f>
        <v>12</v>
      </c>
      <c r="L18196">
        <f>AVERAGE(D18196:D18215)</f>
        <v>12</v>
      </c>
      <c r="M18196">
        <f>K18196-L18196</f>
        <v>0</v>
      </c>
      <c r="N18196" t="str">
        <f>IF(K18196&gt;L18196,"HIGH ZONE BIAS",IF(K18196&lt;L18196,"LOW ZONE BIAS","EQUILIBRIUM"))</f>
        <v>EQUILIBRIUM</v>
      </c>
    </row>
    <row r="18197">
      <c r="A18197">
        <v>8432</v>
      </c>
      <c r="B18197" t="str">
        <v>2008-03-20</v>
      </c>
      <c r="C18197" t="str">
        <v>Evening</v>
      </c>
      <c r="D18197">
        <v>19</v>
      </c>
      <c r="E18197" t="str">
        <f>IF(MOD(D18197,2)=0,"EVEN","ODD")</f>
        <v>ODD</v>
      </c>
      <c r="F18197" t="str">
        <f>IF(D18197&lt;=18,"LOW (1-18)","HIGH (19-36)")</f>
        <v>HIGH (19-36)</v>
      </c>
      <c r="G18197">
        <f>INT((D18197-1)/6)+1</f>
        <v>4</v>
      </c>
      <c r="H18197">
        <f>MOD(D18197-1,6)+1</f>
        <v>1</v>
      </c>
      <c r="I18197">
        <f>37-D18197</f>
        <v>18</v>
      </c>
      <c r="J18197">
        <f>ABS(D18197-D18198)</f>
        <v>11</v>
      </c>
      <c r="K18197">
        <f>AVERAGE(D18197:D18201)</f>
        <v>19</v>
      </c>
      <c r="L18197">
        <f>AVERAGE(D18197:D18216)</f>
        <v>19</v>
      </c>
      <c r="M18197">
        <f>K18197-L18197</f>
        <v>0</v>
      </c>
      <c r="N18197" t="str">
        <f>IF(K18197&gt;L18197,"HIGH ZONE BIAS",IF(K18197&lt;L18197,"LOW ZONE BIAS","EQUILIBRIUM"))</f>
        <v>EQUILIBRIUM</v>
      </c>
    </row>
    <row r="18198">
      <c r="A18198">
        <v>8431</v>
      </c>
      <c r="B18198" t="str">
        <v>2008-03-20</v>
      </c>
      <c r="C18198" t="str">
        <v>Midday</v>
      </c>
      <c r="D18198">
        <v>8</v>
      </c>
      <c r="E18198" t="str">
        <f>IF(MOD(D18198,2)=0,"EVEN","ODD")</f>
        <v>EVEN</v>
      </c>
      <c r="F18198" t="str">
        <f>IF(D18198&lt;=18,"LOW (1-18)","HIGH (19-36)")</f>
        <v>LOW (1-18)</v>
      </c>
      <c r="G18198">
        <f>INT((D18198-1)/6)+1</f>
        <v>2</v>
      </c>
      <c r="H18198">
        <f>MOD(D18198-1,6)+1</f>
        <v>2</v>
      </c>
      <c r="I18198">
        <f>37-D18198</f>
        <v>29</v>
      </c>
      <c r="J18198">
        <f>ABS(D18198-D18199)</f>
        <v>13</v>
      </c>
      <c r="K18198">
        <f>AVERAGE(D18198:D18202)</f>
        <v>8</v>
      </c>
      <c r="L18198">
        <f>AVERAGE(D18198:D18217)</f>
        <v>8</v>
      </c>
      <c r="M18198">
        <f>K18198-L18198</f>
        <v>0</v>
      </c>
      <c r="N18198" t="str">
        <f>IF(K18198&gt;L18198,"HIGH ZONE BIAS",IF(K18198&lt;L18198,"LOW ZONE BIAS","EQUILIBRIUM"))</f>
        <v>EQUILIBRIUM</v>
      </c>
    </row>
    <row r="18199">
      <c r="A18199">
        <v>8430</v>
      </c>
      <c r="B18199" t="str">
        <v>2008-03-19</v>
      </c>
      <c r="C18199" t="str">
        <v>Evening</v>
      </c>
      <c r="D18199">
        <v>21</v>
      </c>
      <c r="E18199" t="str">
        <f>IF(MOD(D18199,2)=0,"EVEN","ODD")</f>
        <v>ODD</v>
      </c>
      <c r="F18199" t="str">
        <f>IF(D18199&lt;=18,"LOW (1-18)","HIGH (19-36)")</f>
        <v>HIGH (19-36)</v>
      </c>
      <c r="G18199">
        <f>INT((D18199-1)/6)+1</f>
        <v>4</v>
      </c>
      <c r="H18199">
        <f>MOD(D18199-1,6)+1</f>
        <v>3</v>
      </c>
      <c r="I18199">
        <f>37-D18199</f>
        <v>16</v>
      </c>
      <c r="J18199">
        <f>ABS(D18199-D18200)</f>
        <v>9</v>
      </c>
      <c r="K18199">
        <f>AVERAGE(D18199:D18203)</f>
        <v>21</v>
      </c>
      <c r="L18199">
        <f>AVERAGE(D18199:D18218)</f>
        <v>21</v>
      </c>
      <c r="M18199">
        <f>K18199-L18199</f>
        <v>0</v>
      </c>
      <c r="N18199" t="str">
        <f>IF(K18199&gt;L18199,"HIGH ZONE BIAS",IF(K18199&lt;L18199,"LOW ZONE BIAS","EQUILIBRIUM"))</f>
        <v>EQUILIBRIUM</v>
      </c>
    </row>
    <row r="18200">
      <c r="A18200">
        <v>8429</v>
      </c>
      <c r="B18200" t="str">
        <v>2008-03-19</v>
      </c>
      <c r="C18200" t="str">
        <v>Midday</v>
      </c>
      <c r="D18200">
        <v>12</v>
      </c>
      <c r="E18200" t="str">
        <f>IF(MOD(D18200,2)=0,"EVEN","ODD")</f>
        <v>EVEN</v>
      </c>
      <c r="F18200" t="str">
        <f>IF(D18200&lt;=18,"LOW (1-18)","HIGH (19-36)")</f>
        <v>LOW (1-18)</v>
      </c>
      <c r="G18200">
        <f>INT((D18200-1)/6)+1</f>
        <v>2</v>
      </c>
      <c r="H18200">
        <f>MOD(D18200-1,6)+1</f>
        <v>6</v>
      </c>
      <c r="I18200">
        <f>37-D18200</f>
        <v>25</v>
      </c>
      <c r="J18200">
        <f>ABS(D18200-D18201)</f>
        <v>7</v>
      </c>
      <c r="K18200">
        <f>AVERAGE(D18200:D18204)</f>
        <v>12</v>
      </c>
      <c r="L18200">
        <f>AVERAGE(D18200:D18219)</f>
        <v>12</v>
      </c>
      <c r="M18200">
        <f>K18200-L18200</f>
        <v>0</v>
      </c>
      <c r="N18200" t="str">
        <f>IF(K18200&gt;L18200,"HIGH ZONE BIAS",IF(K18200&lt;L18200,"LOW ZONE BIAS","EQUILIBRIUM"))</f>
        <v>EQUILIBRIUM</v>
      </c>
    </row>
    <row r="18201">
      <c r="A18201">
        <v>8428</v>
      </c>
      <c r="B18201" t="str">
        <v>2008-03-18</v>
      </c>
      <c r="C18201" t="str">
        <v>Evening</v>
      </c>
      <c r="D18201">
        <v>19</v>
      </c>
      <c r="E18201" t="str">
        <f>IF(MOD(D18201,2)=0,"EVEN","ODD")</f>
        <v>ODD</v>
      </c>
      <c r="F18201" t="str">
        <f>IF(D18201&lt;=18,"LOW (1-18)","HIGH (19-36)")</f>
        <v>HIGH (19-36)</v>
      </c>
      <c r="G18201">
        <f>INT((D18201-1)/6)+1</f>
        <v>4</v>
      </c>
      <c r="H18201">
        <f>MOD(D18201-1,6)+1</f>
        <v>1</v>
      </c>
      <c r="I18201">
        <f>37-D18201</f>
        <v>18</v>
      </c>
      <c r="J18201">
        <f>ABS(D18201-D18202)</f>
        <v>16</v>
      </c>
      <c r="K18201">
        <f>AVERAGE(D18201:D18205)</f>
        <v>19</v>
      </c>
      <c r="L18201">
        <f>AVERAGE(D18201:D18220)</f>
        <v>19</v>
      </c>
      <c r="M18201">
        <f>K18201-L18201</f>
        <v>0</v>
      </c>
      <c r="N18201" t="str">
        <f>IF(K18201&gt;L18201,"HIGH ZONE BIAS",IF(K18201&lt;L18201,"LOW ZONE BIAS","EQUILIBRIUM"))</f>
        <v>EQUILIBRIUM</v>
      </c>
    </row>
    <row r="18202">
      <c r="A18202">
        <v>8427</v>
      </c>
      <c r="B18202" t="str">
        <v>2008-03-18</v>
      </c>
      <c r="C18202" t="str">
        <v>Midday</v>
      </c>
      <c r="D18202">
        <v>3</v>
      </c>
      <c r="E18202" t="str">
        <f>IF(MOD(D18202,2)=0,"EVEN","ODD")</f>
        <v>ODD</v>
      </c>
      <c r="F18202" t="str">
        <f>IF(D18202&lt;=18,"LOW (1-18)","HIGH (19-36)")</f>
        <v>LOW (1-18)</v>
      </c>
      <c r="G18202">
        <f>INT((D18202-1)/6)+1</f>
        <v>1</v>
      </c>
      <c r="H18202">
        <f>MOD(D18202-1,6)+1</f>
        <v>3</v>
      </c>
      <c r="I18202">
        <f>37-D18202</f>
        <v>34</v>
      </c>
      <c r="J18202">
        <f>ABS(D18202-D18203)</f>
        <v>8</v>
      </c>
      <c r="K18202">
        <f>AVERAGE(D18202:D18206)</f>
        <v>3</v>
      </c>
      <c r="L18202">
        <f>AVERAGE(D18202:D18221)</f>
        <v>3</v>
      </c>
      <c r="M18202">
        <f>K18202-L18202</f>
        <v>0</v>
      </c>
      <c r="N18202" t="str">
        <f>IF(K18202&gt;L18202,"HIGH ZONE BIAS",IF(K18202&lt;L18202,"LOW ZONE BIAS","EQUILIBRIUM"))</f>
        <v>EQUILIBRIUM</v>
      </c>
    </row>
    <row r="18203">
      <c r="A18203">
        <v>8426</v>
      </c>
      <c r="B18203" t="str">
        <v>2008-03-17</v>
      </c>
      <c r="C18203" t="str">
        <v>Evening</v>
      </c>
      <c r="D18203">
        <v>11</v>
      </c>
      <c r="E18203" t="str">
        <f>IF(MOD(D18203,2)=0,"EVEN","ODD")</f>
        <v>ODD</v>
      </c>
      <c r="F18203" t="str">
        <f>IF(D18203&lt;=18,"LOW (1-18)","HIGH (19-36)")</f>
        <v>LOW (1-18)</v>
      </c>
      <c r="G18203">
        <f>INT((D18203-1)/6)+1</f>
        <v>2</v>
      </c>
      <c r="H18203">
        <f>MOD(D18203-1,6)+1</f>
        <v>5</v>
      </c>
      <c r="I18203">
        <f>37-D18203</f>
        <v>26</v>
      </c>
      <c r="J18203">
        <f>ABS(D18203-D18204)</f>
        <v>17</v>
      </c>
      <c r="K18203">
        <f>AVERAGE(D18203:D18207)</f>
        <v>11</v>
      </c>
      <c r="L18203">
        <f>AVERAGE(D18203:D18222)</f>
        <v>11</v>
      </c>
      <c r="M18203">
        <f>K18203-L18203</f>
        <v>0</v>
      </c>
      <c r="N18203" t="str">
        <f>IF(K18203&gt;L18203,"HIGH ZONE BIAS",IF(K18203&lt;L18203,"LOW ZONE BIAS","EQUILIBRIUM"))</f>
        <v>EQUILIBRIUM</v>
      </c>
    </row>
    <row r="18204">
      <c r="A18204">
        <v>8425</v>
      </c>
      <c r="B18204" t="str">
        <v>2008-03-17</v>
      </c>
      <c r="C18204" t="str">
        <v>Midday</v>
      </c>
      <c r="D18204">
        <v>28</v>
      </c>
      <c r="E18204" t="str">
        <f>IF(MOD(D18204,2)=0,"EVEN","ODD")</f>
        <v>EVEN</v>
      </c>
      <c r="F18204" t="str">
        <f>IF(D18204&lt;=18,"LOW (1-18)","HIGH (19-36)")</f>
        <v>HIGH (19-36)</v>
      </c>
      <c r="G18204">
        <f>INT((D18204-1)/6)+1</f>
        <v>5</v>
      </c>
      <c r="H18204">
        <f>MOD(D18204-1,6)+1</f>
        <v>4</v>
      </c>
      <c r="I18204">
        <f>37-D18204</f>
        <v>9</v>
      </c>
      <c r="J18204">
        <f>ABS(D18204-D18205)</f>
        <v>26</v>
      </c>
      <c r="K18204">
        <f>AVERAGE(D18204:D18208)</f>
        <v>28</v>
      </c>
      <c r="L18204">
        <f>AVERAGE(D18204:D18223)</f>
        <v>28</v>
      </c>
      <c r="M18204">
        <f>K18204-L18204</f>
        <v>0</v>
      </c>
      <c r="N18204" t="str">
        <f>IF(K18204&gt;L18204,"HIGH ZONE BIAS",IF(K18204&lt;L18204,"LOW ZONE BIAS","EQUILIBRIUM"))</f>
        <v>EQUILIBRIUM</v>
      </c>
    </row>
    <row r="18205">
      <c r="A18205">
        <v>8424</v>
      </c>
      <c r="B18205" t="str">
        <v>2008-03-15</v>
      </c>
      <c r="C18205" t="str">
        <v>Evening</v>
      </c>
      <c r="D18205">
        <v>2</v>
      </c>
      <c r="E18205" t="str">
        <f>IF(MOD(D18205,2)=0,"EVEN","ODD")</f>
        <v>EVEN</v>
      </c>
      <c r="F18205" t="str">
        <f>IF(D18205&lt;=18,"LOW (1-18)","HIGH (19-36)")</f>
        <v>LOW (1-18)</v>
      </c>
      <c r="G18205">
        <f>INT((D18205-1)/6)+1</f>
        <v>1</v>
      </c>
      <c r="H18205">
        <f>MOD(D18205-1,6)+1</f>
        <v>2</v>
      </c>
      <c r="I18205">
        <f>37-D18205</f>
        <v>35</v>
      </c>
      <c r="J18205">
        <f>ABS(D18205-D18206)</f>
        <v>13</v>
      </c>
      <c r="K18205">
        <f>AVERAGE(D18205:D18209)</f>
        <v>2</v>
      </c>
      <c r="L18205">
        <f>AVERAGE(D18205:D18224)</f>
        <v>2</v>
      </c>
      <c r="M18205">
        <f>K18205-L18205</f>
        <v>0</v>
      </c>
      <c r="N18205" t="str">
        <f>IF(K18205&gt;L18205,"HIGH ZONE BIAS",IF(K18205&lt;L18205,"LOW ZONE BIAS","EQUILIBRIUM"))</f>
        <v>EQUILIBRIUM</v>
      </c>
    </row>
    <row r="18206">
      <c r="A18206">
        <v>8423</v>
      </c>
      <c r="B18206" t="str">
        <v>2008-03-15</v>
      </c>
      <c r="C18206" t="str">
        <v>Midday</v>
      </c>
      <c r="D18206">
        <v>15</v>
      </c>
      <c r="E18206" t="str">
        <f>IF(MOD(D18206,2)=0,"EVEN","ODD")</f>
        <v>ODD</v>
      </c>
      <c r="F18206" t="str">
        <f>IF(D18206&lt;=18,"LOW (1-18)","HIGH (19-36)")</f>
        <v>LOW (1-18)</v>
      </c>
      <c r="G18206">
        <f>INT((D18206-1)/6)+1</f>
        <v>3</v>
      </c>
      <c r="H18206">
        <f>MOD(D18206-1,6)+1</f>
        <v>3</v>
      </c>
      <c r="I18206">
        <f>37-D18206</f>
        <v>22</v>
      </c>
      <c r="J18206">
        <f>ABS(D18206-D18207)</f>
        <v>4</v>
      </c>
      <c r="K18206">
        <f>AVERAGE(D18206:D18210)</f>
        <v>15</v>
      </c>
      <c r="L18206">
        <f>AVERAGE(D18206:D18225)</f>
        <v>15</v>
      </c>
      <c r="M18206">
        <f>K18206-L18206</f>
        <v>0</v>
      </c>
      <c r="N18206" t="str">
        <f>IF(K18206&gt;L18206,"HIGH ZONE BIAS",IF(K18206&lt;L18206,"LOW ZONE BIAS","EQUILIBRIUM"))</f>
        <v>EQUILIBRIUM</v>
      </c>
    </row>
    <row r="18207">
      <c r="A18207">
        <v>8422</v>
      </c>
      <c r="B18207" t="str">
        <v>2008-03-14</v>
      </c>
      <c r="C18207" t="str">
        <v>Evening</v>
      </c>
      <c r="D18207">
        <v>11</v>
      </c>
      <c r="E18207" t="str">
        <f>IF(MOD(D18207,2)=0,"EVEN","ODD")</f>
        <v>ODD</v>
      </c>
      <c r="F18207" t="str">
        <f>IF(D18207&lt;=18,"LOW (1-18)","HIGH (19-36)")</f>
        <v>LOW (1-18)</v>
      </c>
      <c r="G18207">
        <f>INT((D18207-1)/6)+1</f>
        <v>2</v>
      </c>
      <c r="H18207">
        <f>MOD(D18207-1,6)+1</f>
        <v>5</v>
      </c>
      <c r="I18207">
        <f>37-D18207</f>
        <v>26</v>
      </c>
      <c r="J18207">
        <f>ABS(D18207-D18208)</f>
        <v>23</v>
      </c>
      <c r="K18207">
        <f>AVERAGE(D18207:D18211)</f>
        <v>11</v>
      </c>
      <c r="L18207">
        <f>AVERAGE(D18207:D18226)</f>
        <v>11</v>
      </c>
      <c r="M18207">
        <f>K18207-L18207</f>
        <v>0</v>
      </c>
      <c r="N18207" t="str">
        <f>IF(K18207&gt;L18207,"HIGH ZONE BIAS",IF(K18207&lt;L18207,"LOW ZONE BIAS","EQUILIBRIUM"))</f>
        <v>EQUILIBRIUM</v>
      </c>
    </row>
    <row r="18208">
      <c r="A18208">
        <v>8421</v>
      </c>
      <c r="B18208" t="str">
        <v>2008-03-14</v>
      </c>
      <c r="C18208" t="str">
        <v>Midday</v>
      </c>
      <c r="D18208">
        <v>34</v>
      </c>
      <c r="E18208" t="str">
        <f>IF(MOD(D18208,2)=0,"EVEN","ODD")</f>
        <v>EVEN</v>
      </c>
      <c r="F18208" t="str">
        <f>IF(D18208&lt;=18,"LOW (1-18)","HIGH (19-36)")</f>
        <v>HIGH (19-36)</v>
      </c>
      <c r="G18208">
        <f>INT((D18208-1)/6)+1</f>
        <v>6</v>
      </c>
      <c r="H18208">
        <f>MOD(D18208-1,6)+1</f>
        <v>4</v>
      </c>
      <c r="I18208">
        <f>37-D18208</f>
        <v>3</v>
      </c>
      <c r="J18208">
        <f>ABS(D18208-D18209)</f>
        <v>31</v>
      </c>
      <c r="K18208">
        <f>AVERAGE(D18208:D18212)</f>
        <v>34</v>
      </c>
      <c r="L18208">
        <f>AVERAGE(D18208:D18227)</f>
        <v>34</v>
      </c>
      <c r="M18208">
        <f>K18208-L18208</f>
        <v>0</v>
      </c>
      <c r="N18208" t="str">
        <f>IF(K18208&gt;L18208,"HIGH ZONE BIAS",IF(K18208&lt;L18208,"LOW ZONE BIAS","EQUILIBRIUM"))</f>
        <v>EQUILIBRIUM</v>
      </c>
    </row>
    <row r="18209">
      <c r="A18209">
        <v>8420</v>
      </c>
      <c r="B18209" t="str">
        <v>2008-03-13</v>
      </c>
      <c r="C18209" t="str">
        <v>Evening</v>
      </c>
      <c r="D18209">
        <v>3</v>
      </c>
      <c r="E18209" t="str">
        <f>IF(MOD(D18209,2)=0,"EVEN","ODD")</f>
        <v>ODD</v>
      </c>
      <c r="F18209" t="str">
        <f>IF(D18209&lt;=18,"LOW (1-18)","HIGH (19-36)")</f>
        <v>LOW (1-18)</v>
      </c>
      <c r="G18209">
        <f>INT((D18209-1)/6)+1</f>
        <v>1</v>
      </c>
      <c r="H18209">
        <f>MOD(D18209-1,6)+1</f>
        <v>3</v>
      </c>
      <c r="I18209">
        <f>37-D18209</f>
        <v>34</v>
      </c>
      <c r="J18209">
        <f>ABS(D18209-D18210)</f>
        <v>33</v>
      </c>
      <c r="K18209">
        <f>AVERAGE(D18209:D18213)</f>
        <v>3</v>
      </c>
      <c r="L18209">
        <f>AVERAGE(D18209:D18228)</f>
        <v>3</v>
      </c>
      <c r="M18209">
        <f>K18209-L18209</f>
        <v>0</v>
      </c>
      <c r="N18209" t="str">
        <f>IF(K18209&gt;L18209,"HIGH ZONE BIAS",IF(K18209&lt;L18209,"LOW ZONE BIAS","EQUILIBRIUM"))</f>
        <v>EQUILIBRIUM</v>
      </c>
    </row>
    <row r="18210">
      <c r="A18210">
        <v>8419</v>
      </c>
      <c r="B18210" t="str">
        <v>2008-03-13</v>
      </c>
      <c r="C18210" t="str">
        <v>Midday</v>
      </c>
      <c r="D18210">
        <v>36</v>
      </c>
      <c r="E18210" t="str">
        <f>IF(MOD(D18210,2)=0,"EVEN","ODD")</f>
        <v>EVEN</v>
      </c>
      <c r="F18210" t="str">
        <f>IF(D18210&lt;=18,"LOW (1-18)","HIGH (19-36)")</f>
        <v>HIGH (19-36)</v>
      </c>
      <c r="G18210">
        <f>INT((D18210-1)/6)+1</f>
        <v>6</v>
      </c>
      <c r="H18210">
        <f>MOD(D18210-1,6)+1</f>
        <v>6</v>
      </c>
      <c r="I18210">
        <f>37-D18210</f>
        <v>1</v>
      </c>
      <c r="J18210">
        <f>ABS(D18210-D18211)</f>
        <v>21</v>
      </c>
      <c r="K18210">
        <f>AVERAGE(D18210:D18214)</f>
        <v>36</v>
      </c>
      <c r="L18210">
        <f>AVERAGE(D18210:D18229)</f>
        <v>36</v>
      </c>
      <c r="M18210">
        <f>K18210-L18210</f>
        <v>0</v>
      </c>
      <c r="N18210" t="str">
        <f>IF(K18210&gt;L18210,"HIGH ZONE BIAS",IF(K18210&lt;L18210,"LOW ZONE BIAS","EQUILIBRIUM"))</f>
        <v>EQUILIBRIUM</v>
      </c>
    </row>
    <row r="18211">
      <c r="A18211">
        <v>8418</v>
      </c>
      <c r="B18211" t="str">
        <v>2008-03-12</v>
      </c>
      <c r="C18211" t="str">
        <v>Evening</v>
      </c>
      <c r="D18211">
        <v>15</v>
      </c>
      <c r="E18211" t="str">
        <f>IF(MOD(D18211,2)=0,"EVEN","ODD")</f>
        <v>ODD</v>
      </c>
      <c r="F18211" t="str">
        <f>IF(D18211&lt;=18,"LOW (1-18)","HIGH (19-36)")</f>
        <v>LOW (1-18)</v>
      </c>
      <c r="G18211">
        <f>INT((D18211-1)/6)+1</f>
        <v>3</v>
      </c>
      <c r="H18211">
        <f>MOD(D18211-1,6)+1</f>
        <v>3</v>
      </c>
      <c r="I18211">
        <f>37-D18211</f>
        <v>22</v>
      </c>
      <c r="J18211">
        <f>ABS(D18211-D18212)</f>
        <v>13</v>
      </c>
      <c r="K18211">
        <f>AVERAGE(D18211:D18215)</f>
        <v>15</v>
      </c>
      <c r="L18211">
        <f>AVERAGE(D18211:D18230)</f>
        <v>15</v>
      </c>
      <c r="M18211">
        <f>K18211-L18211</f>
        <v>0</v>
      </c>
      <c r="N18211" t="str">
        <f>IF(K18211&gt;L18211,"HIGH ZONE BIAS",IF(K18211&lt;L18211,"LOW ZONE BIAS","EQUILIBRIUM"))</f>
        <v>EQUILIBRIUM</v>
      </c>
    </row>
    <row r="18212">
      <c r="A18212">
        <v>8417</v>
      </c>
      <c r="B18212" t="str">
        <v>2008-03-12</v>
      </c>
      <c r="C18212" t="str">
        <v>Midday</v>
      </c>
      <c r="D18212">
        <v>2</v>
      </c>
      <c r="E18212" t="str">
        <f>IF(MOD(D18212,2)=0,"EVEN","ODD")</f>
        <v>EVEN</v>
      </c>
      <c r="F18212" t="str">
        <f>IF(D18212&lt;=18,"LOW (1-18)","HIGH (19-36)")</f>
        <v>LOW (1-18)</v>
      </c>
      <c r="G18212">
        <f>INT((D18212-1)/6)+1</f>
        <v>1</v>
      </c>
      <c r="H18212">
        <f>MOD(D18212-1,6)+1</f>
        <v>2</v>
      </c>
      <c r="I18212">
        <f>37-D18212</f>
        <v>35</v>
      </c>
      <c r="J18212">
        <f>ABS(D18212-D18213)</f>
        <v>14</v>
      </c>
      <c r="K18212">
        <f>AVERAGE(D18212:D18216)</f>
        <v>2</v>
      </c>
      <c r="L18212">
        <f>AVERAGE(D18212:D18231)</f>
        <v>2</v>
      </c>
      <c r="M18212">
        <f>K18212-L18212</f>
        <v>0</v>
      </c>
      <c r="N18212" t="str">
        <f>IF(K18212&gt;L18212,"HIGH ZONE BIAS",IF(K18212&lt;L18212,"LOW ZONE BIAS","EQUILIBRIUM"))</f>
        <v>EQUILIBRIUM</v>
      </c>
    </row>
    <row r="18213">
      <c r="A18213">
        <v>8416</v>
      </c>
      <c r="B18213" t="str">
        <v>2008-03-11</v>
      </c>
      <c r="C18213" t="str">
        <v>Evening</v>
      </c>
      <c r="D18213">
        <v>16</v>
      </c>
      <c r="E18213" t="str">
        <f>IF(MOD(D18213,2)=0,"EVEN","ODD")</f>
        <v>EVEN</v>
      </c>
      <c r="F18213" t="str">
        <f>IF(D18213&lt;=18,"LOW (1-18)","HIGH (19-36)")</f>
        <v>LOW (1-18)</v>
      </c>
      <c r="G18213">
        <f>INT((D18213-1)/6)+1</f>
        <v>3</v>
      </c>
      <c r="H18213">
        <f>MOD(D18213-1,6)+1</f>
        <v>4</v>
      </c>
      <c r="I18213">
        <f>37-D18213</f>
        <v>21</v>
      </c>
      <c r="J18213">
        <f>ABS(D18213-D18214)</f>
        <v>18</v>
      </c>
      <c r="K18213">
        <f>AVERAGE(D18213:D18217)</f>
        <v>16</v>
      </c>
      <c r="L18213">
        <f>AVERAGE(D18213:D18232)</f>
        <v>16</v>
      </c>
      <c r="M18213">
        <f>K18213-L18213</f>
        <v>0</v>
      </c>
      <c r="N18213" t="str">
        <f>IF(K18213&gt;L18213,"HIGH ZONE BIAS",IF(K18213&lt;L18213,"LOW ZONE BIAS","EQUILIBRIUM"))</f>
        <v>EQUILIBRIUM</v>
      </c>
    </row>
    <row r="18214">
      <c r="A18214">
        <v>8415</v>
      </c>
      <c r="B18214" t="str">
        <v>2008-03-11</v>
      </c>
      <c r="C18214" t="str">
        <v>Midday</v>
      </c>
      <c r="D18214">
        <v>34</v>
      </c>
      <c r="E18214" t="str">
        <f>IF(MOD(D18214,2)=0,"EVEN","ODD")</f>
        <v>EVEN</v>
      </c>
      <c r="F18214" t="str">
        <f>IF(D18214&lt;=18,"LOW (1-18)","HIGH (19-36)")</f>
        <v>HIGH (19-36)</v>
      </c>
      <c r="G18214">
        <f>INT((D18214-1)/6)+1</f>
        <v>6</v>
      </c>
      <c r="H18214">
        <f>MOD(D18214-1,6)+1</f>
        <v>4</v>
      </c>
      <c r="I18214">
        <f>37-D18214</f>
        <v>3</v>
      </c>
      <c r="J18214">
        <f>ABS(D18214-D18215)</f>
        <v>3</v>
      </c>
      <c r="K18214">
        <f>AVERAGE(D18214:D18218)</f>
        <v>34</v>
      </c>
      <c r="L18214">
        <f>AVERAGE(D18214:D18233)</f>
        <v>34</v>
      </c>
      <c r="M18214">
        <f>K18214-L18214</f>
        <v>0</v>
      </c>
      <c r="N18214" t="str">
        <f>IF(K18214&gt;L18214,"HIGH ZONE BIAS",IF(K18214&lt;L18214,"LOW ZONE BIAS","EQUILIBRIUM"))</f>
        <v>EQUILIBRIUM</v>
      </c>
    </row>
    <row r="18215">
      <c r="A18215">
        <v>8414</v>
      </c>
      <c r="B18215" t="str">
        <v>2008-03-10</v>
      </c>
      <c r="C18215" t="str">
        <v>Evening</v>
      </c>
      <c r="D18215">
        <v>31</v>
      </c>
      <c r="E18215" t="str">
        <f>IF(MOD(D18215,2)=0,"EVEN","ODD")</f>
        <v>ODD</v>
      </c>
      <c r="F18215" t="str">
        <f>IF(D18215&lt;=18,"LOW (1-18)","HIGH (19-36)")</f>
        <v>HIGH (19-36)</v>
      </c>
      <c r="G18215">
        <f>INT((D18215-1)/6)+1</f>
        <v>6</v>
      </c>
      <c r="H18215">
        <f>MOD(D18215-1,6)+1</f>
        <v>1</v>
      </c>
      <c r="I18215">
        <f>37-D18215</f>
        <v>6</v>
      </c>
      <c r="J18215">
        <f>ABS(D18215-D18216)</f>
        <v>6</v>
      </c>
      <c r="K18215">
        <f>AVERAGE(D18215:D18219)</f>
        <v>31</v>
      </c>
      <c r="L18215">
        <f>AVERAGE(D18215:D18234)</f>
        <v>31</v>
      </c>
      <c r="M18215">
        <f>K18215-L18215</f>
        <v>0</v>
      </c>
      <c r="N18215" t="str">
        <f>IF(K18215&gt;L18215,"HIGH ZONE BIAS",IF(K18215&lt;L18215,"LOW ZONE BIAS","EQUILIBRIUM"))</f>
        <v>EQUILIBRIUM</v>
      </c>
    </row>
    <row r="18216">
      <c r="A18216">
        <v>8413</v>
      </c>
      <c r="B18216" t="str">
        <v>2008-03-10</v>
      </c>
      <c r="C18216" t="str">
        <v>Midday</v>
      </c>
      <c r="D18216">
        <v>25</v>
      </c>
      <c r="E18216" t="str">
        <f>IF(MOD(D18216,2)=0,"EVEN","ODD")</f>
        <v>ODD</v>
      </c>
      <c r="F18216" t="str">
        <f>IF(D18216&lt;=18,"LOW (1-18)","HIGH (19-36)")</f>
        <v>HIGH (19-36)</v>
      </c>
      <c r="G18216">
        <f>INT((D18216-1)/6)+1</f>
        <v>5</v>
      </c>
      <c r="H18216">
        <f>MOD(D18216-1,6)+1</f>
        <v>1</v>
      </c>
      <c r="I18216">
        <f>37-D18216</f>
        <v>12</v>
      </c>
      <c r="J18216">
        <f>ABS(D18216-D18217)</f>
        <v>9</v>
      </c>
      <c r="K18216">
        <f>AVERAGE(D18216:D18220)</f>
        <v>25</v>
      </c>
      <c r="L18216">
        <f>AVERAGE(D18216:D18235)</f>
        <v>25</v>
      </c>
      <c r="M18216">
        <f>K18216-L18216</f>
        <v>0</v>
      </c>
      <c r="N18216" t="str">
        <f>IF(K18216&gt;L18216,"HIGH ZONE BIAS",IF(K18216&lt;L18216,"LOW ZONE BIAS","EQUILIBRIUM"))</f>
        <v>EQUILIBRIUM</v>
      </c>
    </row>
    <row r="18217">
      <c r="A18217">
        <v>8412</v>
      </c>
      <c r="B18217" t="str">
        <v>2008-03-08</v>
      </c>
      <c r="C18217" t="str">
        <v>Evening</v>
      </c>
      <c r="D18217">
        <v>34</v>
      </c>
      <c r="E18217" t="str">
        <f>IF(MOD(D18217,2)=0,"EVEN","ODD")</f>
        <v>EVEN</v>
      </c>
      <c r="F18217" t="str">
        <f>IF(D18217&lt;=18,"LOW (1-18)","HIGH (19-36)")</f>
        <v>HIGH (19-36)</v>
      </c>
      <c r="G18217">
        <f>INT((D18217-1)/6)+1</f>
        <v>6</v>
      </c>
      <c r="H18217">
        <f>MOD(D18217-1,6)+1</f>
        <v>4</v>
      </c>
      <c r="I18217">
        <f>37-D18217</f>
        <v>3</v>
      </c>
      <c r="J18217">
        <f>ABS(D18217-D18218)</f>
        <v>21</v>
      </c>
      <c r="K18217">
        <f>AVERAGE(D18217:D18221)</f>
        <v>34</v>
      </c>
      <c r="L18217">
        <f>AVERAGE(D18217:D18236)</f>
        <v>34</v>
      </c>
      <c r="M18217">
        <f>K18217-L18217</f>
        <v>0</v>
      </c>
      <c r="N18217" t="str">
        <f>IF(K18217&gt;L18217,"HIGH ZONE BIAS",IF(K18217&lt;L18217,"LOW ZONE BIAS","EQUILIBRIUM"))</f>
        <v>EQUILIBRIUM</v>
      </c>
    </row>
    <row r="18218">
      <c r="A18218">
        <v>8411</v>
      </c>
      <c r="B18218" t="str">
        <v>2008-03-08</v>
      </c>
      <c r="C18218" t="str">
        <v>Midday</v>
      </c>
      <c r="D18218">
        <v>13</v>
      </c>
      <c r="E18218" t="str">
        <f>IF(MOD(D18218,2)=0,"EVEN","ODD")</f>
        <v>ODD</v>
      </c>
      <c r="F18218" t="str">
        <f>IF(D18218&lt;=18,"LOW (1-18)","HIGH (19-36)")</f>
        <v>LOW (1-18)</v>
      </c>
      <c r="G18218">
        <f>INT((D18218-1)/6)+1</f>
        <v>3</v>
      </c>
      <c r="H18218">
        <f>MOD(D18218-1,6)+1</f>
        <v>1</v>
      </c>
      <c r="I18218">
        <f>37-D18218</f>
        <v>24</v>
      </c>
      <c r="J18218">
        <f>ABS(D18218-D18219)</f>
        <v>14</v>
      </c>
      <c r="K18218">
        <f>AVERAGE(D18218:D18222)</f>
        <v>13</v>
      </c>
      <c r="L18218">
        <f>AVERAGE(D18218:D18237)</f>
        <v>13</v>
      </c>
      <c r="M18218">
        <f>K18218-L18218</f>
        <v>0</v>
      </c>
      <c r="N18218" t="str">
        <f>IF(K18218&gt;L18218,"HIGH ZONE BIAS",IF(K18218&lt;L18218,"LOW ZONE BIAS","EQUILIBRIUM"))</f>
        <v>EQUILIBRIUM</v>
      </c>
    </row>
    <row r="18219">
      <c r="A18219">
        <v>8410</v>
      </c>
      <c r="B18219" t="str">
        <v>2008-03-07</v>
      </c>
      <c r="C18219" t="str">
        <v>Evening</v>
      </c>
      <c r="D18219">
        <v>27</v>
      </c>
      <c r="E18219" t="str">
        <f>IF(MOD(D18219,2)=0,"EVEN","ODD")</f>
        <v>ODD</v>
      </c>
      <c r="F18219" t="str">
        <f>IF(D18219&lt;=18,"LOW (1-18)","HIGH (19-36)")</f>
        <v>HIGH (19-36)</v>
      </c>
      <c r="G18219">
        <f>INT((D18219-1)/6)+1</f>
        <v>5</v>
      </c>
      <c r="H18219">
        <f>MOD(D18219-1,6)+1</f>
        <v>3</v>
      </c>
      <c r="I18219">
        <f>37-D18219</f>
        <v>10</v>
      </c>
      <c r="J18219">
        <f>ABS(D18219-D18220)</f>
        <v>8</v>
      </c>
      <c r="K18219">
        <f>AVERAGE(D18219:D18223)</f>
        <v>27</v>
      </c>
      <c r="L18219">
        <f>AVERAGE(D18219:D18238)</f>
        <v>27</v>
      </c>
      <c r="M18219">
        <f>K18219-L18219</f>
        <v>0</v>
      </c>
      <c r="N18219" t="str">
        <f>IF(K18219&gt;L18219,"HIGH ZONE BIAS",IF(K18219&lt;L18219,"LOW ZONE BIAS","EQUILIBRIUM"))</f>
        <v>EQUILIBRIUM</v>
      </c>
    </row>
    <row r="18220">
      <c r="A18220">
        <v>8409</v>
      </c>
      <c r="B18220" t="str">
        <v>2008-03-07</v>
      </c>
      <c r="C18220" t="str">
        <v>Midday</v>
      </c>
      <c r="D18220">
        <v>19</v>
      </c>
      <c r="E18220" t="str">
        <f>IF(MOD(D18220,2)=0,"EVEN","ODD")</f>
        <v>ODD</v>
      </c>
      <c r="F18220" t="str">
        <f>IF(D18220&lt;=18,"LOW (1-18)","HIGH (19-36)")</f>
        <v>HIGH (19-36)</v>
      </c>
      <c r="G18220">
        <f>INT((D18220-1)/6)+1</f>
        <v>4</v>
      </c>
      <c r="H18220">
        <f>MOD(D18220-1,6)+1</f>
        <v>1</v>
      </c>
      <c r="I18220">
        <f>37-D18220</f>
        <v>18</v>
      </c>
      <c r="J18220">
        <f>ABS(D18220-D18221)</f>
        <v>6</v>
      </c>
      <c r="K18220">
        <f>AVERAGE(D18220:D18224)</f>
        <v>19</v>
      </c>
      <c r="L18220">
        <f>AVERAGE(D18220:D18239)</f>
        <v>19</v>
      </c>
      <c r="M18220">
        <f>K18220-L18220</f>
        <v>0</v>
      </c>
      <c r="N18220" t="str">
        <f>IF(K18220&gt;L18220,"HIGH ZONE BIAS",IF(K18220&lt;L18220,"LOW ZONE BIAS","EQUILIBRIUM"))</f>
        <v>EQUILIBRIUM</v>
      </c>
    </row>
    <row r="18221">
      <c r="A18221">
        <v>8408</v>
      </c>
      <c r="B18221" t="str">
        <v>2008-03-06</v>
      </c>
      <c r="C18221" t="str">
        <v>Evening</v>
      </c>
      <c r="D18221">
        <v>13</v>
      </c>
      <c r="E18221" t="str">
        <f>IF(MOD(D18221,2)=0,"EVEN","ODD")</f>
        <v>ODD</v>
      </c>
      <c r="F18221" t="str">
        <f>IF(D18221&lt;=18,"LOW (1-18)","HIGH (19-36)")</f>
        <v>LOW (1-18)</v>
      </c>
      <c r="G18221">
        <f>INT((D18221-1)/6)+1</f>
        <v>3</v>
      </c>
      <c r="H18221">
        <f>MOD(D18221-1,6)+1</f>
        <v>1</v>
      </c>
      <c r="I18221">
        <f>37-D18221</f>
        <v>24</v>
      </c>
      <c r="J18221">
        <f>ABS(D18221-D18222)</f>
        <v>6</v>
      </c>
      <c r="K18221">
        <f>AVERAGE(D18221:D18225)</f>
        <v>13</v>
      </c>
      <c r="L18221">
        <f>AVERAGE(D18221:D18240)</f>
        <v>13</v>
      </c>
      <c r="M18221">
        <f>K18221-L18221</f>
        <v>0</v>
      </c>
      <c r="N18221" t="str">
        <f>IF(K18221&gt;L18221,"HIGH ZONE BIAS",IF(K18221&lt;L18221,"LOW ZONE BIAS","EQUILIBRIUM"))</f>
        <v>EQUILIBRIUM</v>
      </c>
    </row>
    <row r="18222">
      <c r="A18222">
        <v>8407</v>
      </c>
      <c r="B18222" t="str">
        <v>2008-03-06</v>
      </c>
      <c r="C18222" t="str">
        <v>Midday</v>
      </c>
      <c r="D18222">
        <v>7</v>
      </c>
      <c r="E18222" t="str">
        <f>IF(MOD(D18222,2)=0,"EVEN","ODD")</f>
        <v>ODD</v>
      </c>
      <c r="F18222" t="str">
        <f>IF(D18222&lt;=18,"LOW (1-18)","HIGH (19-36)")</f>
        <v>LOW (1-18)</v>
      </c>
      <c r="G18222">
        <f>INT((D18222-1)/6)+1</f>
        <v>2</v>
      </c>
      <c r="H18222">
        <f>MOD(D18222-1,6)+1</f>
        <v>1</v>
      </c>
      <c r="I18222">
        <f>37-D18222</f>
        <v>30</v>
      </c>
      <c r="J18222">
        <f>ABS(D18222-D18223)</f>
        <v>7</v>
      </c>
      <c r="K18222">
        <f>AVERAGE(D18222:D18226)</f>
        <v>7</v>
      </c>
      <c r="L18222">
        <f>AVERAGE(D18222:D18241)</f>
        <v>7</v>
      </c>
      <c r="M18222">
        <f>K18222-L18222</f>
        <v>0</v>
      </c>
      <c r="N18222" t="str">
        <f>IF(K18222&gt;L18222,"HIGH ZONE BIAS",IF(K18222&lt;L18222,"LOW ZONE BIAS","EQUILIBRIUM"))</f>
        <v>EQUILIBRIUM</v>
      </c>
    </row>
    <row r="18223">
      <c r="A18223">
        <v>8406</v>
      </c>
      <c r="B18223" t="str">
        <v>2008-03-05</v>
      </c>
      <c r="C18223" t="str">
        <v>Evening</v>
      </c>
      <c r="D18223">
        <v>14</v>
      </c>
      <c r="E18223" t="str">
        <f>IF(MOD(D18223,2)=0,"EVEN","ODD")</f>
        <v>EVEN</v>
      </c>
      <c r="F18223" t="str">
        <f>IF(D18223&lt;=18,"LOW (1-18)","HIGH (19-36)")</f>
        <v>LOW (1-18)</v>
      </c>
      <c r="G18223">
        <f>INT((D18223-1)/6)+1</f>
        <v>3</v>
      </c>
      <c r="H18223">
        <f>MOD(D18223-1,6)+1</f>
        <v>2</v>
      </c>
      <c r="I18223">
        <f>37-D18223</f>
        <v>23</v>
      </c>
      <c r="J18223">
        <f>ABS(D18223-D18224)</f>
        <v>2</v>
      </c>
      <c r="K18223">
        <f>AVERAGE(D18223:D18227)</f>
        <v>14</v>
      </c>
      <c r="L18223">
        <f>AVERAGE(D18223:D18242)</f>
        <v>14</v>
      </c>
      <c r="M18223">
        <f>K18223-L18223</f>
        <v>0</v>
      </c>
      <c r="N18223" t="str">
        <f>IF(K18223&gt;L18223,"HIGH ZONE BIAS",IF(K18223&lt;L18223,"LOW ZONE BIAS","EQUILIBRIUM"))</f>
        <v>EQUILIBRIUM</v>
      </c>
    </row>
    <row r="18224">
      <c r="A18224">
        <v>8405</v>
      </c>
      <c r="B18224" t="str">
        <v>2008-03-05</v>
      </c>
      <c r="C18224" t="str">
        <v>Midday</v>
      </c>
      <c r="D18224">
        <v>12</v>
      </c>
      <c r="E18224" t="str">
        <f>IF(MOD(D18224,2)=0,"EVEN","ODD")</f>
        <v>EVEN</v>
      </c>
      <c r="F18224" t="str">
        <f>IF(D18224&lt;=18,"LOW (1-18)","HIGH (19-36)")</f>
        <v>LOW (1-18)</v>
      </c>
      <c r="G18224">
        <f>INT((D18224-1)/6)+1</f>
        <v>2</v>
      </c>
      <c r="H18224">
        <f>MOD(D18224-1,6)+1</f>
        <v>6</v>
      </c>
      <c r="I18224">
        <f>37-D18224</f>
        <v>25</v>
      </c>
      <c r="J18224">
        <f>ABS(D18224-D18225)</f>
        <v>13</v>
      </c>
      <c r="K18224">
        <f>AVERAGE(D18224:D18228)</f>
        <v>12</v>
      </c>
      <c r="L18224">
        <f>AVERAGE(D18224:D18243)</f>
        <v>12</v>
      </c>
      <c r="M18224">
        <f>K18224-L18224</f>
        <v>0</v>
      </c>
      <c r="N18224" t="str">
        <f>IF(K18224&gt;L18224,"HIGH ZONE BIAS",IF(K18224&lt;L18224,"LOW ZONE BIAS","EQUILIBRIUM"))</f>
        <v>EQUILIBRIUM</v>
      </c>
    </row>
    <row r="18225">
      <c r="A18225">
        <v>8404</v>
      </c>
      <c r="B18225" t="str">
        <v>2008-03-04</v>
      </c>
      <c r="C18225" t="str">
        <v>Evening</v>
      </c>
      <c r="D18225">
        <v>25</v>
      </c>
      <c r="E18225" t="str">
        <f>IF(MOD(D18225,2)=0,"EVEN","ODD")</f>
        <v>ODD</v>
      </c>
      <c r="F18225" t="str">
        <f>IF(D18225&lt;=18,"LOW (1-18)","HIGH (19-36)")</f>
        <v>HIGH (19-36)</v>
      </c>
      <c r="G18225">
        <f>INT((D18225-1)/6)+1</f>
        <v>5</v>
      </c>
      <c r="H18225">
        <f>MOD(D18225-1,6)+1</f>
        <v>1</v>
      </c>
      <c r="I18225">
        <f>37-D18225</f>
        <v>12</v>
      </c>
      <c r="J18225">
        <f>ABS(D18225-D18226)</f>
        <v>21</v>
      </c>
      <c r="K18225">
        <f>AVERAGE(D18225:D18229)</f>
        <v>25</v>
      </c>
      <c r="L18225">
        <f>AVERAGE(D18225:D18244)</f>
        <v>25</v>
      </c>
      <c r="M18225">
        <f>K18225-L18225</f>
        <v>0</v>
      </c>
      <c r="N18225" t="str">
        <f>IF(K18225&gt;L18225,"HIGH ZONE BIAS",IF(K18225&lt;L18225,"LOW ZONE BIAS","EQUILIBRIUM"))</f>
        <v>EQUILIBRIUM</v>
      </c>
    </row>
    <row r="18226">
      <c r="A18226">
        <v>8403</v>
      </c>
      <c r="B18226" t="str">
        <v>2008-03-04</v>
      </c>
      <c r="C18226" t="str">
        <v>Midday</v>
      </c>
      <c r="D18226">
        <v>4</v>
      </c>
      <c r="E18226" t="str">
        <f>IF(MOD(D18226,2)=0,"EVEN","ODD")</f>
        <v>EVEN</v>
      </c>
      <c r="F18226" t="str">
        <f>IF(D18226&lt;=18,"LOW (1-18)","HIGH (19-36)")</f>
        <v>LOW (1-18)</v>
      </c>
      <c r="G18226">
        <f>INT((D18226-1)/6)+1</f>
        <v>1</v>
      </c>
      <c r="H18226">
        <f>MOD(D18226-1,6)+1</f>
        <v>4</v>
      </c>
      <c r="I18226">
        <f>37-D18226</f>
        <v>33</v>
      </c>
      <c r="J18226">
        <f>ABS(D18226-D18227)</f>
        <v>8</v>
      </c>
      <c r="K18226">
        <f>AVERAGE(D18226:D18230)</f>
        <v>4</v>
      </c>
      <c r="L18226">
        <f>AVERAGE(D18226:D18245)</f>
        <v>4</v>
      </c>
      <c r="M18226">
        <f>K18226-L18226</f>
        <v>0</v>
      </c>
      <c r="N18226" t="str">
        <f>IF(K18226&gt;L18226,"HIGH ZONE BIAS",IF(K18226&lt;L18226,"LOW ZONE BIAS","EQUILIBRIUM"))</f>
        <v>EQUILIBRIUM</v>
      </c>
    </row>
    <row r="18227">
      <c r="A18227">
        <v>8402</v>
      </c>
      <c r="B18227" t="str">
        <v>2008-03-03</v>
      </c>
      <c r="C18227" t="str">
        <v>Evening</v>
      </c>
      <c r="D18227">
        <v>12</v>
      </c>
      <c r="E18227" t="str">
        <f>IF(MOD(D18227,2)=0,"EVEN","ODD")</f>
        <v>EVEN</v>
      </c>
      <c r="F18227" t="str">
        <f>IF(D18227&lt;=18,"LOW (1-18)","HIGH (19-36)")</f>
        <v>LOW (1-18)</v>
      </c>
      <c r="G18227">
        <f>INT((D18227-1)/6)+1</f>
        <v>2</v>
      </c>
      <c r="H18227">
        <f>MOD(D18227-1,6)+1</f>
        <v>6</v>
      </c>
      <c r="I18227">
        <f>37-D18227</f>
        <v>25</v>
      </c>
      <c r="J18227">
        <f>ABS(D18227-D18228)</f>
        <v>10</v>
      </c>
      <c r="K18227">
        <f>AVERAGE(D18227:D18231)</f>
        <v>12</v>
      </c>
      <c r="L18227">
        <f>AVERAGE(D18227:D18246)</f>
        <v>12</v>
      </c>
      <c r="M18227">
        <f>K18227-L18227</f>
        <v>0</v>
      </c>
      <c r="N18227" t="str">
        <f>IF(K18227&gt;L18227,"HIGH ZONE BIAS",IF(K18227&lt;L18227,"LOW ZONE BIAS","EQUILIBRIUM"))</f>
        <v>EQUILIBRIUM</v>
      </c>
    </row>
    <row r="18228">
      <c r="A18228">
        <v>8401</v>
      </c>
      <c r="B18228" t="str">
        <v>2008-03-03</v>
      </c>
      <c r="C18228" t="str">
        <v>Midday</v>
      </c>
      <c r="D18228">
        <v>2</v>
      </c>
      <c r="E18228" t="str">
        <f>IF(MOD(D18228,2)=0,"EVEN","ODD")</f>
        <v>EVEN</v>
      </c>
      <c r="F18228" t="str">
        <f>IF(D18228&lt;=18,"LOW (1-18)","HIGH (19-36)")</f>
        <v>LOW (1-18)</v>
      </c>
      <c r="G18228">
        <f>INT((D18228-1)/6)+1</f>
        <v>1</v>
      </c>
      <c r="H18228">
        <f>MOD(D18228-1,6)+1</f>
        <v>2</v>
      </c>
      <c r="I18228">
        <f>37-D18228</f>
        <v>35</v>
      </c>
      <c r="J18228">
        <f>ABS(D18228-D18229)</f>
        <v>29</v>
      </c>
      <c r="K18228">
        <f>AVERAGE(D18228:D18232)</f>
        <v>2</v>
      </c>
      <c r="L18228">
        <f>AVERAGE(D18228:D18247)</f>
        <v>2</v>
      </c>
      <c r="M18228">
        <f>K18228-L18228</f>
        <v>0</v>
      </c>
      <c r="N18228" t="str">
        <f>IF(K18228&gt;L18228,"HIGH ZONE BIAS",IF(K18228&lt;L18228,"LOW ZONE BIAS","EQUILIBRIUM"))</f>
        <v>EQUILIBRIUM</v>
      </c>
    </row>
    <row r="18229">
      <c r="A18229">
        <v>8400</v>
      </c>
      <c r="B18229" t="str">
        <v>2008-03-01</v>
      </c>
      <c r="C18229" t="str">
        <v>Evening</v>
      </c>
      <c r="D18229">
        <v>31</v>
      </c>
      <c r="E18229" t="str">
        <f>IF(MOD(D18229,2)=0,"EVEN","ODD")</f>
        <v>ODD</v>
      </c>
      <c r="F18229" t="str">
        <f>IF(D18229&lt;=18,"LOW (1-18)","HIGH (19-36)")</f>
        <v>HIGH (19-36)</v>
      </c>
      <c r="G18229">
        <f>INT((D18229-1)/6)+1</f>
        <v>6</v>
      </c>
      <c r="H18229">
        <f>MOD(D18229-1,6)+1</f>
        <v>1</v>
      </c>
      <c r="I18229">
        <f>37-D18229</f>
        <v>6</v>
      </c>
      <c r="J18229">
        <f>ABS(D18229-D18230)</f>
        <v>4</v>
      </c>
      <c r="K18229">
        <f>AVERAGE(D18229:D18233)</f>
        <v>31</v>
      </c>
      <c r="L18229">
        <f>AVERAGE(D18229:D18248)</f>
        <v>31</v>
      </c>
      <c r="M18229">
        <f>K18229-L18229</f>
        <v>0</v>
      </c>
      <c r="N18229" t="str">
        <f>IF(K18229&gt;L18229,"HIGH ZONE BIAS",IF(K18229&lt;L18229,"LOW ZONE BIAS","EQUILIBRIUM"))</f>
        <v>EQUILIBRIUM</v>
      </c>
    </row>
    <row r="18230">
      <c r="A18230">
        <v>8399</v>
      </c>
      <c r="B18230" t="str">
        <v>2008-03-01</v>
      </c>
      <c r="C18230" t="str">
        <v>Midday</v>
      </c>
      <c r="D18230">
        <v>35</v>
      </c>
      <c r="E18230" t="str">
        <f>IF(MOD(D18230,2)=0,"EVEN","ODD")</f>
        <v>ODD</v>
      </c>
      <c r="F18230" t="str">
        <f>IF(D18230&lt;=18,"LOW (1-18)","HIGH (19-36)")</f>
        <v>HIGH (19-36)</v>
      </c>
      <c r="G18230">
        <f>INT((D18230-1)/6)+1</f>
        <v>6</v>
      </c>
      <c r="H18230">
        <f>MOD(D18230-1,6)+1</f>
        <v>5</v>
      </c>
      <c r="I18230">
        <f>37-D18230</f>
        <v>2</v>
      </c>
      <c r="J18230">
        <f>ABS(D18230-D18231)</f>
        <v>12</v>
      </c>
      <c r="K18230">
        <f>AVERAGE(D18230:D18234)</f>
        <v>35</v>
      </c>
      <c r="L18230">
        <f>AVERAGE(D18230:D18249)</f>
        <v>35</v>
      </c>
      <c r="M18230">
        <f>K18230-L18230</f>
        <v>0</v>
      </c>
      <c r="N18230" t="str">
        <f>IF(K18230&gt;L18230,"HIGH ZONE BIAS",IF(K18230&lt;L18230,"LOW ZONE BIAS","EQUILIBRIUM"))</f>
        <v>EQUILIBRIUM</v>
      </c>
    </row>
    <row r="18231">
      <c r="A18231">
        <v>8398</v>
      </c>
      <c r="B18231" t="str">
        <v>2008-02-29</v>
      </c>
      <c r="C18231" t="str">
        <v>Evening</v>
      </c>
      <c r="D18231">
        <v>23</v>
      </c>
      <c r="E18231" t="str">
        <f>IF(MOD(D18231,2)=0,"EVEN","ODD")</f>
        <v>ODD</v>
      </c>
      <c r="F18231" t="str">
        <f>IF(D18231&lt;=18,"LOW (1-18)","HIGH (19-36)")</f>
        <v>HIGH (19-36)</v>
      </c>
      <c r="G18231">
        <f>INT((D18231-1)/6)+1</f>
        <v>4</v>
      </c>
      <c r="H18231">
        <f>MOD(D18231-1,6)+1</f>
        <v>5</v>
      </c>
      <c r="I18231">
        <f>37-D18231</f>
        <v>14</v>
      </c>
      <c r="J18231">
        <f>ABS(D18231-D18232)</f>
        <v>13</v>
      </c>
      <c r="K18231">
        <f>AVERAGE(D18231:D18235)</f>
        <v>23</v>
      </c>
      <c r="L18231">
        <f>AVERAGE(D18231:D18250)</f>
        <v>23</v>
      </c>
      <c r="M18231">
        <f>K18231-L18231</f>
        <v>0</v>
      </c>
      <c r="N18231" t="str">
        <f>IF(K18231&gt;L18231,"HIGH ZONE BIAS",IF(K18231&lt;L18231,"LOW ZONE BIAS","EQUILIBRIUM"))</f>
        <v>EQUILIBRIUM</v>
      </c>
    </row>
    <row r="18232">
      <c r="A18232">
        <v>8397</v>
      </c>
      <c r="B18232" t="str">
        <v>2008-02-29</v>
      </c>
      <c r="C18232" t="str">
        <v>Midday</v>
      </c>
      <c r="D18232">
        <v>36</v>
      </c>
      <c r="E18232" t="str">
        <f>IF(MOD(D18232,2)=0,"EVEN","ODD")</f>
        <v>EVEN</v>
      </c>
      <c r="F18232" t="str">
        <f>IF(D18232&lt;=18,"LOW (1-18)","HIGH (19-36)")</f>
        <v>HIGH (19-36)</v>
      </c>
      <c r="G18232">
        <f>INT((D18232-1)/6)+1</f>
        <v>6</v>
      </c>
      <c r="H18232">
        <f>MOD(D18232-1,6)+1</f>
        <v>6</v>
      </c>
      <c r="I18232">
        <f>37-D18232</f>
        <v>1</v>
      </c>
      <c r="J18232">
        <f>ABS(D18232-D18233)</f>
        <v>0</v>
      </c>
      <c r="K18232">
        <f>AVERAGE(D18232:D18236)</f>
        <v>36</v>
      </c>
      <c r="L18232">
        <f>AVERAGE(D18232:D18251)</f>
        <v>36</v>
      </c>
      <c r="M18232">
        <f>K18232-L18232</f>
        <v>0</v>
      </c>
      <c r="N18232" t="str">
        <f>IF(K18232&gt;L18232,"HIGH ZONE BIAS",IF(K18232&lt;L18232,"LOW ZONE BIAS","EQUILIBRIUM"))</f>
        <v>EQUILIBRIUM</v>
      </c>
    </row>
    <row r="18233">
      <c r="A18233">
        <v>8396</v>
      </c>
      <c r="B18233" t="str">
        <v>2008-02-28</v>
      </c>
      <c r="C18233" t="str">
        <v>Evening</v>
      </c>
      <c r="D18233">
        <v>36</v>
      </c>
      <c r="E18233" t="str">
        <f>IF(MOD(D18233,2)=0,"EVEN","ODD")</f>
        <v>EVEN</v>
      </c>
      <c r="F18233" t="str">
        <f>IF(D18233&lt;=18,"LOW (1-18)","HIGH (19-36)")</f>
        <v>HIGH (19-36)</v>
      </c>
      <c r="G18233">
        <f>INT((D18233-1)/6)+1</f>
        <v>6</v>
      </c>
      <c r="H18233">
        <f>MOD(D18233-1,6)+1</f>
        <v>6</v>
      </c>
      <c r="I18233">
        <f>37-D18233</f>
        <v>1</v>
      </c>
      <c r="J18233">
        <f>ABS(D18233-D18234)</f>
        <v>6</v>
      </c>
      <c r="K18233">
        <f>AVERAGE(D18233:D18237)</f>
        <v>36</v>
      </c>
      <c r="L18233">
        <f>AVERAGE(D18233:D18252)</f>
        <v>36</v>
      </c>
      <c r="M18233">
        <f>K18233-L18233</f>
        <v>0</v>
      </c>
      <c r="N18233" t="str">
        <f>IF(K18233&gt;L18233,"HIGH ZONE BIAS",IF(K18233&lt;L18233,"LOW ZONE BIAS","EQUILIBRIUM"))</f>
        <v>EQUILIBRIUM</v>
      </c>
    </row>
    <row r="18234">
      <c r="A18234">
        <v>8395</v>
      </c>
      <c r="B18234" t="str">
        <v>2008-02-28</v>
      </c>
      <c r="C18234" t="str">
        <v>Midday</v>
      </c>
      <c r="D18234">
        <v>30</v>
      </c>
      <c r="E18234" t="str">
        <f>IF(MOD(D18234,2)=0,"EVEN","ODD")</f>
        <v>EVEN</v>
      </c>
      <c r="F18234" t="str">
        <f>IF(D18234&lt;=18,"LOW (1-18)","HIGH (19-36)")</f>
        <v>HIGH (19-36)</v>
      </c>
      <c r="G18234">
        <f>INT((D18234-1)/6)+1</f>
        <v>5</v>
      </c>
      <c r="H18234">
        <f>MOD(D18234-1,6)+1</f>
        <v>6</v>
      </c>
      <c r="I18234">
        <f>37-D18234</f>
        <v>7</v>
      </c>
      <c r="J18234">
        <f>ABS(D18234-D18235)</f>
        <v>9</v>
      </c>
      <c r="K18234">
        <f>AVERAGE(D18234:D18238)</f>
        <v>30</v>
      </c>
      <c r="L18234">
        <f>AVERAGE(D18234:D18253)</f>
        <v>30</v>
      </c>
      <c r="M18234">
        <f>K18234-L18234</f>
        <v>0</v>
      </c>
      <c r="N18234" t="str">
        <f>IF(K18234&gt;L18234,"HIGH ZONE BIAS",IF(K18234&lt;L18234,"LOW ZONE BIAS","EQUILIBRIUM"))</f>
        <v>EQUILIBRIUM</v>
      </c>
    </row>
    <row r="18235">
      <c r="A18235">
        <v>8394</v>
      </c>
      <c r="B18235" t="str">
        <v>2008-02-27</v>
      </c>
      <c r="C18235" t="str">
        <v>Evening</v>
      </c>
      <c r="D18235">
        <v>21</v>
      </c>
      <c r="E18235" t="str">
        <f>IF(MOD(D18235,2)=0,"EVEN","ODD")</f>
        <v>ODD</v>
      </c>
      <c r="F18235" t="str">
        <f>IF(D18235&lt;=18,"LOW (1-18)","HIGH (19-36)")</f>
        <v>HIGH (19-36)</v>
      </c>
      <c r="G18235">
        <f>INT((D18235-1)/6)+1</f>
        <v>4</v>
      </c>
      <c r="H18235">
        <f>MOD(D18235-1,6)+1</f>
        <v>3</v>
      </c>
      <c r="I18235">
        <f>37-D18235</f>
        <v>16</v>
      </c>
      <c r="J18235">
        <f>ABS(D18235-D18236)</f>
        <v>11</v>
      </c>
      <c r="K18235">
        <f>AVERAGE(D18235:D18239)</f>
        <v>21</v>
      </c>
      <c r="L18235">
        <f>AVERAGE(D18235:D18254)</f>
        <v>21</v>
      </c>
      <c r="M18235">
        <f>K18235-L18235</f>
        <v>0</v>
      </c>
      <c r="N18235" t="str">
        <f>IF(K18235&gt;L18235,"HIGH ZONE BIAS",IF(K18235&lt;L18235,"LOW ZONE BIAS","EQUILIBRIUM"))</f>
        <v>EQUILIBRIUM</v>
      </c>
    </row>
    <row r="18236">
      <c r="A18236">
        <v>8393</v>
      </c>
      <c r="B18236" t="str">
        <v>2008-02-27</v>
      </c>
      <c r="C18236" t="str">
        <v>Midday</v>
      </c>
      <c r="D18236">
        <v>32</v>
      </c>
      <c r="E18236" t="str">
        <f>IF(MOD(D18236,2)=0,"EVEN","ODD")</f>
        <v>EVEN</v>
      </c>
      <c r="F18236" t="str">
        <f>IF(D18236&lt;=18,"LOW (1-18)","HIGH (19-36)")</f>
        <v>HIGH (19-36)</v>
      </c>
      <c r="G18236">
        <f>INT((D18236-1)/6)+1</f>
        <v>6</v>
      </c>
      <c r="H18236">
        <f>MOD(D18236-1,6)+1</f>
        <v>2</v>
      </c>
      <c r="I18236">
        <f>37-D18236</f>
        <v>5</v>
      </c>
      <c r="J18236">
        <f>ABS(D18236-D18237)</f>
        <v>1</v>
      </c>
      <c r="K18236">
        <f>AVERAGE(D18236:D18240)</f>
        <v>32</v>
      </c>
      <c r="L18236">
        <f>AVERAGE(D18236:D18255)</f>
        <v>32</v>
      </c>
      <c r="M18236">
        <f>K18236-L18236</f>
        <v>0</v>
      </c>
      <c r="N18236" t="str">
        <f>IF(K18236&gt;L18236,"HIGH ZONE BIAS",IF(K18236&lt;L18236,"LOW ZONE BIAS","EQUILIBRIUM"))</f>
        <v>EQUILIBRIUM</v>
      </c>
    </row>
    <row r="18237">
      <c r="A18237">
        <v>8392</v>
      </c>
      <c r="B18237" t="str">
        <v>2008-02-26</v>
      </c>
      <c r="C18237" t="str">
        <v>Evening</v>
      </c>
      <c r="D18237">
        <v>33</v>
      </c>
      <c r="E18237" t="str">
        <f>IF(MOD(D18237,2)=0,"EVEN","ODD")</f>
        <v>ODD</v>
      </c>
      <c r="F18237" t="str">
        <f>IF(D18237&lt;=18,"LOW (1-18)","HIGH (19-36)")</f>
        <v>HIGH (19-36)</v>
      </c>
      <c r="G18237">
        <f>INT((D18237-1)/6)+1</f>
        <v>6</v>
      </c>
      <c r="H18237">
        <f>MOD(D18237-1,6)+1</f>
        <v>3</v>
      </c>
      <c r="I18237">
        <f>37-D18237</f>
        <v>4</v>
      </c>
      <c r="J18237">
        <f>ABS(D18237-D18238)</f>
        <v>28</v>
      </c>
      <c r="K18237">
        <f>AVERAGE(D18237:D18241)</f>
        <v>33</v>
      </c>
      <c r="L18237">
        <f>AVERAGE(D18237:D18256)</f>
        <v>33</v>
      </c>
      <c r="M18237">
        <f>K18237-L18237</f>
        <v>0</v>
      </c>
      <c r="N18237" t="str">
        <f>IF(K18237&gt;L18237,"HIGH ZONE BIAS",IF(K18237&lt;L18237,"LOW ZONE BIAS","EQUILIBRIUM"))</f>
        <v>EQUILIBRIUM</v>
      </c>
    </row>
    <row r="18238">
      <c r="A18238">
        <v>8391</v>
      </c>
      <c r="B18238" t="str">
        <v>2008-02-26</v>
      </c>
      <c r="C18238" t="str">
        <v>Midday</v>
      </c>
      <c r="D18238">
        <v>5</v>
      </c>
      <c r="E18238" t="str">
        <f>IF(MOD(D18238,2)=0,"EVEN","ODD")</f>
        <v>ODD</v>
      </c>
      <c r="F18238" t="str">
        <f>IF(D18238&lt;=18,"LOW (1-18)","HIGH (19-36)")</f>
        <v>LOW (1-18)</v>
      </c>
      <c r="G18238">
        <f>INT((D18238-1)/6)+1</f>
        <v>1</v>
      </c>
      <c r="H18238">
        <f>MOD(D18238-1,6)+1</f>
        <v>5</v>
      </c>
      <c r="I18238">
        <f>37-D18238</f>
        <v>32</v>
      </c>
      <c r="J18238">
        <f>ABS(D18238-D18239)</f>
        <v>28</v>
      </c>
      <c r="K18238">
        <f>AVERAGE(D18238:D18242)</f>
        <v>5</v>
      </c>
      <c r="L18238">
        <f>AVERAGE(D18238:D18257)</f>
        <v>5</v>
      </c>
      <c r="M18238">
        <f>K18238-L18238</f>
        <v>0</v>
      </c>
      <c r="N18238" t="str">
        <f>IF(K18238&gt;L18238,"HIGH ZONE BIAS",IF(K18238&lt;L18238,"LOW ZONE BIAS","EQUILIBRIUM"))</f>
        <v>EQUILIBRIUM</v>
      </c>
    </row>
    <row r="18239">
      <c r="A18239">
        <v>8390</v>
      </c>
      <c r="B18239" t="str">
        <v>2008-02-25</v>
      </c>
      <c r="C18239" t="str">
        <v>Evening</v>
      </c>
      <c r="D18239">
        <v>33</v>
      </c>
      <c r="E18239" t="str">
        <f>IF(MOD(D18239,2)=0,"EVEN","ODD")</f>
        <v>ODD</v>
      </c>
      <c r="F18239" t="str">
        <f>IF(D18239&lt;=18,"LOW (1-18)","HIGH (19-36)")</f>
        <v>HIGH (19-36)</v>
      </c>
      <c r="G18239">
        <f>INT((D18239-1)/6)+1</f>
        <v>6</v>
      </c>
      <c r="H18239">
        <f>MOD(D18239-1,6)+1</f>
        <v>3</v>
      </c>
      <c r="I18239">
        <f>37-D18239</f>
        <v>4</v>
      </c>
      <c r="J18239">
        <f>ABS(D18239-D18240)</f>
        <v>1</v>
      </c>
      <c r="K18239">
        <f>AVERAGE(D18239:D18243)</f>
        <v>33</v>
      </c>
      <c r="L18239">
        <f>AVERAGE(D18239:D18258)</f>
        <v>33</v>
      </c>
      <c r="M18239">
        <f>K18239-L18239</f>
        <v>0</v>
      </c>
      <c r="N18239" t="str">
        <f>IF(K18239&gt;L18239,"HIGH ZONE BIAS",IF(K18239&lt;L18239,"LOW ZONE BIAS","EQUILIBRIUM"))</f>
        <v>EQUILIBRIUM</v>
      </c>
    </row>
    <row r="18240">
      <c r="A18240">
        <v>8389</v>
      </c>
      <c r="B18240" t="str">
        <v>2008-02-25</v>
      </c>
      <c r="C18240" t="str">
        <v>Midday</v>
      </c>
      <c r="D18240">
        <v>32</v>
      </c>
      <c r="E18240" t="str">
        <f>IF(MOD(D18240,2)=0,"EVEN","ODD")</f>
        <v>EVEN</v>
      </c>
      <c r="F18240" t="str">
        <f>IF(D18240&lt;=18,"LOW (1-18)","HIGH (19-36)")</f>
        <v>HIGH (19-36)</v>
      </c>
      <c r="G18240">
        <f>INT((D18240-1)/6)+1</f>
        <v>6</v>
      </c>
      <c r="H18240">
        <f>MOD(D18240-1,6)+1</f>
        <v>2</v>
      </c>
      <c r="I18240">
        <f>37-D18240</f>
        <v>5</v>
      </c>
      <c r="J18240">
        <f>ABS(D18240-D18241)</f>
        <v>10</v>
      </c>
      <c r="K18240">
        <f>AVERAGE(D18240:D18244)</f>
        <v>32</v>
      </c>
      <c r="L18240">
        <f>AVERAGE(D18240:D18259)</f>
        <v>32</v>
      </c>
      <c r="M18240">
        <f>K18240-L18240</f>
        <v>0</v>
      </c>
      <c r="N18240" t="str">
        <f>IF(K18240&gt;L18240,"HIGH ZONE BIAS",IF(K18240&lt;L18240,"LOW ZONE BIAS","EQUILIBRIUM"))</f>
        <v>EQUILIBRIUM</v>
      </c>
    </row>
    <row r="18241">
      <c r="A18241">
        <v>8388</v>
      </c>
      <c r="B18241" t="str">
        <v>2008-02-23</v>
      </c>
      <c r="C18241" t="str">
        <v>Evening</v>
      </c>
      <c r="D18241">
        <v>22</v>
      </c>
      <c r="E18241" t="str">
        <f>IF(MOD(D18241,2)=0,"EVEN","ODD")</f>
        <v>EVEN</v>
      </c>
      <c r="F18241" t="str">
        <f>IF(D18241&lt;=18,"LOW (1-18)","HIGH (19-36)")</f>
        <v>HIGH (19-36)</v>
      </c>
      <c r="G18241">
        <f>INT((D18241-1)/6)+1</f>
        <v>4</v>
      </c>
      <c r="H18241">
        <f>MOD(D18241-1,6)+1</f>
        <v>4</v>
      </c>
      <c r="I18241">
        <f>37-D18241</f>
        <v>15</v>
      </c>
      <c r="J18241">
        <f>ABS(D18241-D18242)</f>
        <v>5</v>
      </c>
      <c r="K18241">
        <f>AVERAGE(D18241:D18245)</f>
        <v>22</v>
      </c>
      <c r="L18241">
        <f>AVERAGE(D18241:D18260)</f>
        <v>22</v>
      </c>
      <c r="M18241">
        <f>K18241-L18241</f>
        <v>0</v>
      </c>
      <c r="N18241" t="str">
        <f>IF(K18241&gt;L18241,"HIGH ZONE BIAS",IF(K18241&lt;L18241,"LOW ZONE BIAS","EQUILIBRIUM"))</f>
        <v>EQUILIBRIUM</v>
      </c>
    </row>
    <row r="18242">
      <c r="A18242">
        <v>8387</v>
      </c>
      <c r="B18242" t="str">
        <v>2008-02-23</v>
      </c>
      <c r="C18242" t="str">
        <v>Midday</v>
      </c>
      <c r="D18242">
        <v>27</v>
      </c>
      <c r="E18242" t="str">
        <f>IF(MOD(D18242,2)=0,"EVEN","ODD")</f>
        <v>ODD</v>
      </c>
      <c r="F18242" t="str">
        <f>IF(D18242&lt;=18,"LOW (1-18)","HIGH (19-36)")</f>
        <v>HIGH (19-36)</v>
      </c>
      <c r="G18242">
        <f>INT((D18242-1)/6)+1</f>
        <v>5</v>
      </c>
      <c r="H18242">
        <f>MOD(D18242-1,6)+1</f>
        <v>3</v>
      </c>
      <c r="I18242">
        <f>37-D18242</f>
        <v>10</v>
      </c>
      <c r="J18242">
        <f>ABS(D18242-D18243)</f>
        <v>25</v>
      </c>
      <c r="K18242">
        <f>AVERAGE(D18242:D18246)</f>
        <v>27</v>
      </c>
      <c r="L18242">
        <f>AVERAGE(D18242:D18261)</f>
        <v>27</v>
      </c>
      <c r="M18242">
        <f>K18242-L18242</f>
        <v>0</v>
      </c>
      <c r="N18242" t="str">
        <f>IF(K18242&gt;L18242,"HIGH ZONE BIAS",IF(K18242&lt;L18242,"LOW ZONE BIAS","EQUILIBRIUM"))</f>
        <v>EQUILIBRIUM</v>
      </c>
    </row>
    <row r="18243">
      <c r="A18243">
        <v>8386</v>
      </c>
      <c r="B18243" t="str">
        <v>2008-02-22</v>
      </c>
      <c r="C18243" t="str">
        <v>Evening</v>
      </c>
      <c r="D18243">
        <v>2</v>
      </c>
      <c r="E18243" t="str">
        <f>IF(MOD(D18243,2)=0,"EVEN","ODD")</f>
        <v>EVEN</v>
      </c>
      <c r="F18243" t="str">
        <f>IF(D18243&lt;=18,"LOW (1-18)","HIGH (19-36)")</f>
        <v>LOW (1-18)</v>
      </c>
      <c r="G18243">
        <f>INT((D18243-1)/6)+1</f>
        <v>1</v>
      </c>
      <c r="H18243">
        <f>MOD(D18243-1,6)+1</f>
        <v>2</v>
      </c>
      <c r="I18243">
        <f>37-D18243</f>
        <v>35</v>
      </c>
      <c r="J18243">
        <f>ABS(D18243-D18244)</f>
        <v>23</v>
      </c>
      <c r="K18243">
        <f>AVERAGE(D18243:D18247)</f>
        <v>2</v>
      </c>
      <c r="L18243">
        <f>AVERAGE(D18243:D18262)</f>
        <v>2</v>
      </c>
      <c r="M18243">
        <f>K18243-L18243</f>
        <v>0</v>
      </c>
      <c r="N18243" t="str">
        <f>IF(K18243&gt;L18243,"HIGH ZONE BIAS",IF(K18243&lt;L18243,"LOW ZONE BIAS","EQUILIBRIUM"))</f>
        <v>EQUILIBRIUM</v>
      </c>
    </row>
    <row r="18244">
      <c r="A18244">
        <v>8385</v>
      </c>
      <c r="B18244" t="str">
        <v>2008-02-22</v>
      </c>
      <c r="C18244" t="str">
        <v>Midday</v>
      </c>
      <c r="D18244">
        <v>25</v>
      </c>
      <c r="E18244" t="str">
        <f>IF(MOD(D18244,2)=0,"EVEN","ODD")</f>
        <v>ODD</v>
      </c>
      <c r="F18244" t="str">
        <f>IF(D18244&lt;=18,"LOW (1-18)","HIGH (19-36)")</f>
        <v>HIGH (19-36)</v>
      </c>
      <c r="G18244">
        <f>INT((D18244-1)/6)+1</f>
        <v>5</v>
      </c>
      <c r="H18244">
        <f>MOD(D18244-1,6)+1</f>
        <v>1</v>
      </c>
      <c r="I18244">
        <f>37-D18244</f>
        <v>12</v>
      </c>
      <c r="J18244">
        <f>ABS(D18244-D18245)</f>
        <v>23</v>
      </c>
      <c r="K18244">
        <f>AVERAGE(D18244:D18248)</f>
        <v>25</v>
      </c>
      <c r="L18244">
        <f>AVERAGE(D18244:D18263)</f>
        <v>25</v>
      </c>
      <c r="M18244">
        <f>K18244-L18244</f>
        <v>0</v>
      </c>
      <c r="N18244" t="str">
        <f>IF(K18244&gt;L18244,"HIGH ZONE BIAS",IF(K18244&lt;L18244,"LOW ZONE BIAS","EQUILIBRIUM"))</f>
        <v>EQUILIBRIUM</v>
      </c>
    </row>
    <row r="18245">
      <c r="A18245">
        <v>8384</v>
      </c>
      <c r="B18245" t="str">
        <v>2008-02-21</v>
      </c>
      <c r="C18245" t="str">
        <v>Evening</v>
      </c>
      <c r="D18245">
        <v>2</v>
      </c>
      <c r="E18245" t="str">
        <f>IF(MOD(D18245,2)=0,"EVEN","ODD")</f>
        <v>EVEN</v>
      </c>
      <c r="F18245" t="str">
        <f>IF(D18245&lt;=18,"LOW (1-18)","HIGH (19-36)")</f>
        <v>LOW (1-18)</v>
      </c>
      <c r="G18245">
        <f>INT((D18245-1)/6)+1</f>
        <v>1</v>
      </c>
      <c r="H18245">
        <f>MOD(D18245-1,6)+1</f>
        <v>2</v>
      </c>
      <c r="I18245">
        <f>37-D18245</f>
        <v>35</v>
      </c>
      <c r="J18245">
        <f>ABS(D18245-D18246)</f>
        <v>25</v>
      </c>
      <c r="K18245">
        <f>AVERAGE(D18245:D18249)</f>
        <v>2</v>
      </c>
      <c r="L18245">
        <f>AVERAGE(D18245:D18264)</f>
        <v>2</v>
      </c>
      <c r="M18245">
        <f>K18245-L18245</f>
        <v>0</v>
      </c>
      <c r="N18245" t="str">
        <f>IF(K18245&gt;L18245,"HIGH ZONE BIAS",IF(K18245&lt;L18245,"LOW ZONE BIAS","EQUILIBRIUM"))</f>
        <v>EQUILIBRIUM</v>
      </c>
    </row>
    <row r="18246">
      <c r="A18246">
        <v>8383</v>
      </c>
      <c r="B18246" t="str">
        <v>2008-02-21</v>
      </c>
      <c r="C18246" t="str">
        <v>Midday</v>
      </c>
      <c r="D18246">
        <v>27</v>
      </c>
      <c r="E18246" t="str">
        <f>IF(MOD(D18246,2)=0,"EVEN","ODD")</f>
        <v>ODD</v>
      </c>
      <c r="F18246" t="str">
        <f>IF(D18246&lt;=18,"LOW (1-18)","HIGH (19-36)")</f>
        <v>HIGH (19-36)</v>
      </c>
      <c r="G18246">
        <f>INT((D18246-1)/6)+1</f>
        <v>5</v>
      </c>
      <c r="H18246">
        <f>MOD(D18246-1,6)+1</f>
        <v>3</v>
      </c>
      <c r="I18246">
        <f>37-D18246</f>
        <v>10</v>
      </c>
      <c r="J18246">
        <f>ABS(D18246-D18247)</f>
        <v>7</v>
      </c>
      <c r="K18246">
        <f>AVERAGE(D18246:D18250)</f>
        <v>27</v>
      </c>
      <c r="L18246">
        <f>AVERAGE(D18246:D18265)</f>
        <v>27</v>
      </c>
      <c r="M18246">
        <f>K18246-L18246</f>
        <v>0</v>
      </c>
      <c r="N18246" t="str">
        <f>IF(K18246&gt;L18246,"HIGH ZONE BIAS",IF(K18246&lt;L18246,"LOW ZONE BIAS","EQUILIBRIUM"))</f>
        <v>EQUILIBRIUM</v>
      </c>
    </row>
    <row r="18247">
      <c r="A18247">
        <v>8382</v>
      </c>
      <c r="B18247" t="str">
        <v>2008-02-20</v>
      </c>
      <c r="C18247" t="str">
        <v>Evening</v>
      </c>
      <c r="D18247">
        <v>20</v>
      </c>
      <c r="E18247" t="str">
        <f>IF(MOD(D18247,2)=0,"EVEN","ODD")</f>
        <v>EVEN</v>
      </c>
      <c r="F18247" t="str">
        <f>IF(D18247&lt;=18,"LOW (1-18)","HIGH (19-36)")</f>
        <v>HIGH (19-36)</v>
      </c>
      <c r="G18247">
        <f>INT((D18247-1)/6)+1</f>
        <v>4</v>
      </c>
      <c r="H18247">
        <f>MOD(D18247-1,6)+1</f>
        <v>2</v>
      </c>
      <c r="I18247">
        <f>37-D18247</f>
        <v>17</v>
      </c>
      <c r="J18247">
        <f>ABS(D18247-D18248)</f>
        <v>15</v>
      </c>
      <c r="K18247">
        <f>AVERAGE(D18247:D18251)</f>
        <v>20</v>
      </c>
      <c r="L18247">
        <f>AVERAGE(D18247:D18266)</f>
        <v>20</v>
      </c>
      <c r="M18247">
        <f>K18247-L18247</f>
        <v>0</v>
      </c>
      <c r="N18247" t="str">
        <f>IF(K18247&gt;L18247,"HIGH ZONE BIAS",IF(K18247&lt;L18247,"LOW ZONE BIAS","EQUILIBRIUM"))</f>
        <v>EQUILIBRIUM</v>
      </c>
    </row>
    <row r="18248">
      <c r="A18248">
        <v>8381</v>
      </c>
      <c r="B18248" t="str">
        <v>2008-02-20</v>
      </c>
      <c r="C18248" t="str">
        <v>Midday</v>
      </c>
      <c r="D18248">
        <v>5</v>
      </c>
      <c r="E18248" t="str">
        <f>IF(MOD(D18248,2)=0,"EVEN","ODD")</f>
        <v>ODD</v>
      </c>
      <c r="F18248" t="str">
        <f>IF(D18248&lt;=18,"LOW (1-18)","HIGH (19-36)")</f>
        <v>LOW (1-18)</v>
      </c>
      <c r="G18248">
        <f>INT((D18248-1)/6)+1</f>
        <v>1</v>
      </c>
      <c r="H18248">
        <f>MOD(D18248-1,6)+1</f>
        <v>5</v>
      </c>
      <c r="I18248">
        <f>37-D18248</f>
        <v>32</v>
      </c>
      <c r="J18248">
        <f>ABS(D18248-D18249)</f>
        <v>23</v>
      </c>
      <c r="K18248">
        <f>AVERAGE(D18248:D18252)</f>
        <v>5</v>
      </c>
      <c r="L18248">
        <f>AVERAGE(D18248:D18267)</f>
        <v>5</v>
      </c>
      <c r="M18248">
        <f>K18248-L18248</f>
        <v>0</v>
      </c>
      <c r="N18248" t="str">
        <f>IF(K18248&gt;L18248,"HIGH ZONE BIAS",IF(K18248&lt;L18248,"LOW ZONE BIAS","EQUILIBRIUM"))</f>
        <v>EQUILIBRIUM</v>
      </c>
    </row>
    <row r="18249">
      <c r="A18249">
        <v>8380</v>
      </c>
      <c r="B18249" t="str">
        <v>2008-02-19</v>
      </c>
      <c r="C18249" t="str">
        <v>Evening</v>
      </c>
      <c r="D18249">
        <v>28</v>
      </c>
      <c r="E18249" t="str">
        <f>IF(MOD(D18249,2)=0,"EVEN","ODD")</f>
        <v>EVEN</v>
      </c>
      <c r="F18249" t="str">
        <f>IF(D18249&lt;=18,"LOW (1-18)","HIGH (19-36)")</f>
        <v>HIGH (19-36)</v>
      </c>
      <c r="G18249">
        <f>INT((D18249-1)/6)+1</f>
        <v>5</v>
      </c>
      <c r="H18249">
        <f>MOD(D18249-1,6)+1</f>
        <v>4</v>
      </c>
      <c r="I18249">
        <f>37-D18249</f>
        <v>9</v>
      </c>
      <c r="J18249">
        <f>ABS(D18249-D18250)</f>
        <v>6</v>
      </c>
      <c r="K18249">
        <f>AVERAGE(D18249:D18253)</f>
        <v>28</v>
      </c>
      <c r="L18249">
        <f>AVERAGE(D18249:D18268)</f>
        <v>28</v>
      </c>
      <c r="M18249">
        <f>K18249-L18249</f>
        <v>0</v>
      </c>
      <c r="N18249" t="str">
        <f>IF(K18249&gt;L18249,"HIGH ZONE BIAS",IF(K18249&lt;L18249,"LOW ZONE BIAS","EQUILIBRIUM"))</f>
        <v>EQUILIBRIUM</v>
      </c>
    </row>
    <row r="18250">
      <c r="A18250">
        <v>8379</v>
      </c>
      <c r="B18250" t="str">
        <v>2008-02-19</v>
      </c>
      <c r="C18250" t="str">
        <v>Midday</v>
      </c>
      <c r="D18250">
        <v>34</v>
      </c>
      <c r="E18250" t="str">
        <f>IF(MOD(D18250,2)=0,"EVEN","ODD")</f>
        <v>EVEN</v>
      </c>
      <c r="F18250" t="str">
        <f>IF(D18250&lt;=18,"LOW (1-18)","HIGH (19-36)")</f>
        <v>HIGH (19-36)</v>
      </c>
      <c r="G18250">
        <f>INT((D18250-1)/6)+1</f>
        <v>6</v>
      </c>
      <c r="H18250">
        <f>MOD(D18250-1,6)+1</f>
        <v>4</v>
      </c>
      <c r="I18250">
        <f>37-D18250</f>
        <v>3</v>
      </c>
      <c r="J18250">
        <f>ABS(D18250-D18251)</f>
        <v>30</v>
      </c>
      <c r="K18250">
        <f>AVERAGE(D18250:D18254)</f>
        <v>34</v>
      </c>
      <c r="L18250">
        <f>AVERAGE(D18250:D18269)</f>
        <v>34</v>
      </c>
      <c r="M18250">
        <f>K18250-L18250</f>
        <v>0</v>
      </c>
      <c r="N18250" t="str">
        <f>IF(K18250&gt;L18250,"HIGH ZONE BIAS",IF(K18250&lt;L18250,"LOW ZONE BIAS","EQUILIBRIUM"))</f>
        <v>EQUILIBRIUM</v>
      </c>
    </row>
    <row r="18251">
      <c r="A18251">
        <v>8378</v>
      </c>
      <c r="B18251" t="str">
        <v>2008-02-18</v>
      </c>
      <c r="C18251" t="str">
        <v>Evening</v>
      </c>
      <c r="D18251">
        <v>4</v>
      </c>
      <c r="E18251" t="str">
        <f>IF(MOD(D18251,2)=0,"EVEN","ODD")</f>
        <v>EVEN</v>
      </c>
      <c r="F18251" t="str">
        <f>IF(D18251&lt;=18,"LOW (1-18)","HIGH (19-36)")</f>
        <v>LOW (1-18)</v>
      </c>
      <c r="G18251">
        <f>INT((D18251-1)/6)+1</f>
        <v>1</v>
      </c>
      <c r="H18251">
        <f>MOD(D18251-1,6)+1</f>
        <v>4</v>
      </c>
      <c r="I18251">
        <f>37-D18251</f>
        <v>33</v>
      </c>
      <c r="J18251">
        <f>ABS(D18251-D18252)</f>
        <v>10</v>
      </c>
      <c r="K18251">
        <f>AVERAGE(D18251:D18255)</f>
        <v>4</v>
      </c>
      <c r="L18251">
        <f>AVERAGE(D18251:D18270)</f>
        <v>4</v>
      </c>
      <c r="M18251">
        <f>K18251-L18251</f>
        <v>0</v>
      </c>
      <c r="N18251" t="str">
        <f>IF(K18251&gt;L18251,"HIGH ZONE BIAS",IF(K18251&lt;L18251,"LOW ZONE BIAS","EQUILIBRIUM"))</f>
        <v>EQUILIBRIUM</v>
      </c>
    </row>
    <row r="18252">
      <c r="A18252">
        <v>8377</v>
      </c>
      <c r="B18252" t="str">
        <v>2008-02-18</v>
      </c>
      <c r="C18252" t="str">
        <v>Midday</v>
      </c>
      <c r="D18252">
        <v>14</v>
      </c>
      <c r="E18252" t="str">
        <f>IF(MOD(D18252,2)=0,"EVEN","ODD")</f>
        <v>EVEN</v>
      </c>
      <c r="F18252" t="str">
        <f>IF(D18252&lt;=18,"LOW (1-18)","HIGH (19-36)")</f>
        <v>LOW (1-18)</v>
      </c>
      <c r="G18252">
        <f>INT((D18252-1)/6)+1</f>
        <v>3</v>
      </c>
      <c r="H18252">
        <f>MOD(D18252-1,6)+1</f>
        <v>2</v>
      </c>
      <c r="I18252">
        <f>37-D18252</f>
        <v>23</v>
      </c>
      <c r="J18252">
        <f>ABS(D18252-D18253)</f>
        <v>10</v>
      </c>
      <c r="K18252">
        <f>AVERAGE(D18252:D18256)</f>
        <v>14</v>
      </c>
      <c r="L18252">
        <f>AVERAGE(D18252:D18271)</f>
        <v>14</v>
      </c>
      <c r="M18252">
        <f>K18252-L18252</f>
        <v>0</v>
      </c>
      <c r="N18252" t="str">
        <f>IF(K18252&gt;L18252,"HIGH ZONE BIAS",IF(K18252&lt;L18252,"LOW ZONE BIAS","EQUILIBRIUM"))</f>
        <v>EQUILIBRIUM</v>
      </c>
    </row>
    <row r="18253">
      <c r="A18253">
        <v>8376</v>
      </c>
      <c r="B18253" t="str">
        <v>2008-02-16</v>
      </c>
      <c r="C18253" t="str">
        <v>Evening</v>
      </c>
      <c r="D18253">
        <v>4</v>
      </c>
      <c r="E18253" t="str">
        <f>IF(MOD(D18253,2)=0,"EVEN","ODD")</f>
        <v>EVEN</v>
      </c>
      <c r="F18253" t="str">
        <f>IF(D18253&lt;=18,"LOW (1-18)","HIGH (19-36)")</f>
        <v>LOW (1-18)</v>
      </c>
      <c r="G18253">
        <f>INT((D18253-1)/6)+1</f>
        <v>1</v>
      </c>
      <c r="H18253">
        <f>MOD(D18253-1,6)+1</f>
        <v>4</v>
      </c>
      <c r="I18253">
        <f>37-D18253</f>
        <v>33</v>
      </c>
      <c r="J18253">
        <f>ABS(D18253-D18254)</f>
        <v>0</v>
      </c>
      <c r="K18253">
        <f>AVERAGE(D18253:D18257)</f>
        <v>4</v>
      </c>
      <c r="L18253">
        <f>AVERAGE(D18253:D18272)</f>
        <v>4</v>
      </c>
      <c r="M18253">
        <f>K18253-L18253</f>
        <v>0</v>
      </c>
      <c r="N18253" t="str">
        <f>IF(K18253&gt;L18253,"HIGH ZONE BIAS",IF(K18253&lt;L18253,"LOW ZONE BIAS","EQUILIBRIUM"))</f>
        <v>EQUILIBRIUM</v>
      </c>
    </row>
    <row r="18254">
      <c r="A18254">
        <v>8375</v>
      </c>
      <c r="B18254" t="str">
        <v>2008-02-16</v>
      </c>
      <c r="C18254" t="str">
        <v>Midday</v>
      </c>
      <c r="D18254">
        <v>4</v>
      </c>
      <c r="E18254" t="str">
        <f>IF(MOD(D18254,2)=0,"EVEN","ODD")</f>
        <v>EVEN</v>
      </c>
      <c r="F18254" t="str">
        <f>IF(D18254&lt;=18,"LOW (1-18)","HIGH (19-36)")</f>
        <v>LOW (1-18)</v>
      </c>
      <c r="G18254">
        <f>INT((D18254-1)/6)+1</f>
        <v>1</v>
      </c>
      <c r="H18254">
        <f>MOD(D18254-1,6)+1</f>
        <v>4</v>
      </c>
      <c r="I18254">
        <f>37-D18254</f>
        <v>33</v>
      </c>
      <c r="J18254">
        <f>ABS(D18254-D18255)</f>
        <v>1</v>
      </c>
      <c r="K18254">
        <f>AVERAGE(D18254:D18258)</f>
        <v>4</v>
      </c>
      <c r="L18254">
        <f>AVERAGE(D18254:D18273)</f>
        <v>4</v>
      </c>
      <c r="M18254">
        <f>K18254-L18254</f>
        <v>0</v>
      </c>
      <c r="N18254" t="str">
        <f>IF(K18254&gt;L18254,"HIGH ZONE BIAS",IF(K18254&lt;L18254,"LOW ZONE BIAS","EQUILIBRIUM"))</f>
        <v>EQUILIBRIUM</v>
      </c>
    </row>
    <row r="18255">
      <c r="A18255">
        <v>8374</v>
      </c>
      <c r="B18255" t="str">
        <v>2008-02-15</v>
      </c>
      <c r="C18255" t="str">
        <v>Evening</v>
      </c>
      <c r="D18255">
        <v>3</v>
      </c>
      <c r="E18255" t="str">
        <f>IF(MOD(D18255,2)=0,"EVEN","ODD")</f>
        <v>ODD</v>
      </c>
      <c r="F18255" t="str">
        <f>IF(D18255&lt;=18,"LOW (1-18)","HIGH (19-36)")</f>
        <v>LOW (1-18)</v>
      </c>
      <c r="G18255">
        <f>INT((D18255-1)/6)+1</f>
        <v>1</v>
      </c>
      <c r="H18255">
        <f>MOD(D18255-1,6)+1</f>
        <v>3</v>
      </c>
      <c r="I18255">
        <f>37-D18255</f>
        <v>34</v>
      </c>
      <c r="J18255">
        <f>ABS(D18255-D18256)</f>
        <v>8</v>
      </c>
      <c r="K18255">
        <f>AVERAGE(D18255:D18259)</f>
        <v>3</v>
      </c>
      <c r="L18255">
        <f>AVERAGE(D18255:D18274)</f>
        <v>3</v>
      </c>
      <c r="M18255">
        <f>K18255-L18255</f>
        <v>0</v>
      </c>
      <c r="N18255" t="str">
        <f>IF(K18255&gt;L18255,"HIGH ZONE BIAS",IF(K18255&lt;L18255,"LOW ZONE BIAS","EQUILIBRIUM"))</f>
        <v>EQUILIBRIUM</v>
      </c>
    </row>
    <row r="18256">
      <c r="A18256">
        <v>8373</v>
      </c>
      <c r="B18256" t="str">
        <v>2008-02-15</v>
      </c>
      <c r="C18256" t="str">
        <v>Midday</v>
      </c>
      <c r="D18256">
        <v>11</v>
      </c>
      <c r="E18256" t="str">
        <f>IF(MOD(D18256,2)=0,"EVEN","ODD")</f>
        <v>ODD</v>
      </c>
      <c r="F18256" t="str">
        <f>IF(D18256&lt;=18,"LOW (1-18)","HIGH (19-36)")</f>
        <v>LOW (1-18)</v>
      </c>
      <c r="G18256">
        <f>INT((D18256-1)/6)+1</f>
        <v>2</v>
      </c>
      <c r="H18256">
        <f>MOD(D18256-1,6)+1</f>
        <v>5</v>
      </c>
      <c r="I18256">
        <f>37-D18256</f>
        <v>26</v>
      </c>
      <c r="J18256">
        <f>ABS(D18256-D18257)</f>
        <v>18</v>
      </c>
      <c r="K18256">
        <f>AVERAGE(D18256:D18260)</f>
        <v>11</v>
      </c>
      <c r="L18256">
        <f>AVERAGE(D18256:D18275)</f>
        <v>11</v>
      </c>
      <c r="M18256">
        <f>K18256-L18256</f>
        <v>0</v>
      </c>
      <c r="N18256" t="str">
        <f>IF(K18256&gt;L18256,"HIGH ZONE BIAS",IF(K18256&lt;L18256,"LOW ZONE BIAS","EQUILIBRIUM"))</f>
        <v>EQUILIBRIUM</v>
      </c>
    </row>
    <row r="18257">
      <c r="A18257">
        <v>8372</v>
      </c>
      <c r="B18257" t="str">
        <v>2008-02-14</v>
      </c>
      <c r="C18257" t="str">
        <v>Evening</v>
      </c>
      <c r="D18257">
        <v>29</v>
      </c>
      <c r="E18257" t="str">
        <f>IF(MOD(D18257,2)=0,"EVEN","ODD")</f>
        <v>ODD</v>
      </c>
      <c r="F18257" t="str">
        <f>IF(D18257&lt;=18,"LOW (1-18)","HIGH (19-36)")</f>
        <v>HIGH (19-36)</v>
      </c>
      <c r="G18257">
        <f>INT((D18257-1)/6)+1</f>
        <v>5</v>
      </c>
      <c r="H18257">
        <f>MOD(D18257-1,6)+1</f>
        <v>5</v>
      </c>
      <c r="I18257">
        <f>37-D18257</f>
        <v>8</v>
      </c>
      <c r="J18257">
        <f>ABS(D18257-D18258)</f>
        <v>4</v>
      </c>
      <c r="K18257">
        <f>AVERAGE(D18257:D18261)</f>
        <v>29</v>
      </c>
      <c r="L18257">
        <f>AVERAGE(D18257:D18276)</f>
        <v>29</v>
      </c>
      <c r="M18257">
        <f>K18257-L18257</f>
        <v>0</v>
      </c>
      <c r="N18257" t="str">
        <f>IF(K18257&gt;L18257,"HIGH ZONE BIAS",IF(K18257&lt;L18257,"LOW ZONE BIAS","EQUILIBRIUM"))</f>
        <v>EQUILIBRIUM</v>
      </c>
    </row>
    <row r="18258">
      <c r="A18258">
        <v>8371</v>
      </c>
      <c r="B18258" t="str">
        <v>2008-02-14</v>
      </c>
      <c r="C18258" t="str">
        <v>Midday</v>
      </c>
      <c r="D18258">
        <v>25</v>
      </c>
      <c r="E18258" t="str">
        <f>IF(MOD(D18258,2)=0,"EVEN","ODD")</f>
        <v>ODD</v>
      </c>
      <c r="F18258" t="str">
        <f>IF(D18258&lt;=18,"LOW (1-18)","HIGH (19-36)")</f>
        <v>HIGH (19-36)</v>
      </c>
      <c r="G18258">
        <f>INT((D18258-1)/6)+1</f>
        <v>5</v>
      </c>
      <c r="H18258">
        <f>MOD(D18258-1,6)+1</f>
        <v>1</v>
      </c>
      <c r="I18258">
        <f>37-D18258</f>
        <v>12</v>
      </c>
      <c r="J18258">
        <f>ABS(D18258-D18259)</f>
        <v>8</v>
      </c>
      <c r="K18258">
        <f>AVERAGE(D18258:D18262)</f>
        <v>25</v>
      </c>
      <c r="L18258">
        <f>AVERAGE(D18258:D18277)</f>
        <v>25</v>
      </c>
      <c r="M18258">
        <f>K18258-L18258</f>
        <v>0</v>
      </c>
      <c r="N18258" t="str">
        <f>IF(K18258&gt;L18258,"HIGH ZONE BIAS",IF(K18258&lt;L18258,"LOW ZONE BIAS","EQUILIBRIUM"))</f>
        <v>EQUILIBRIUM</v>
      </c>
    </row>
    <row r="18259">
      <c r="A18259">
        <v>8370</v>
      </c>
      <c r="B18259" t="str">
        <v>2008-02-13</v>
      </c>
      <c r="C18259" t="str">
        <v>Evening</v>
      </c>
      <c r="D18259">
        <v>17</v>
      </c>
      <c r="E18259" t="str">
        <f>IF(MOD(D18259,2)=0,"EVEN","ODD")</f>
        <v>ODD</v>
      </c>
      <c r="F18259" t="str">
        <f>IF(D18259&lt;=18,"LOW (1-18)","HIGH (19-36)")</f>
        <v>LOW (1-18)</v>
      </c>
      <c r="G18259">
        <f>INT((D18259-1)/6)+1</f>
        <v>3</v>
      </c>
      <c r="H18259">
        <f>MOD(D18259-1,6)+1</f>
        <v>5</v>
      </c>
      <c r="I18259">
        <f>37-D18259</f>
        <v>20</v>
      </c>
      <c r="J18259">
        <f>ABS(D18259-D18260)</f>
        <v>18</v>
      </c>
      <c r="K18259">
        <f>AVERAGE(D18259:D18263)</f>
        <v>17</v>
      </c>
      <c r="L18259">
        <f>AVERAGE(D18259:D18278)</f>
        <v>17</v>
      </c>
      <c r="M18259">
        <f>K18259-L18259</f>
        <v>0</v>
      </c>
      <c r="N18259" t="str">
        <f>IF(K18259&gt;L18259,"HIGH ZONE BIAS",IF(K18259&lt;L18259,"LOW ZONE BIAS","EQUILIBRIUM"))</f>
        <v>EQUILIBRIUM</v>
      </c>
    </row>
    <row r="18260">
      <c r="A18260">
        <v>8369</v>
      </c>
      <c r="B18260" t="str">
        <v>2008-02-13</v>
      </c>
      <c r="C18260" t="str">
        <v>Midday</v>
      </c>
      <c r="D18260">
        <v>35</v>
      </c>
      <c r="E18260" t="str">
        <f>IF(MOD(D18260,2)=0,"EVEN","ODD")</f>
        <v>ODD</v>
      </c>
      <c r="F18260" t="str">
        <f>IF(D18260&lt;=18,"LOW (1-18)","HIGH (19-36)")</f>
        <v>HIGH (19-36)</v>
      </c>
      <c r="G18260">
        <f>INT((D18260-1)/6)+1</f>
        <v>6</v>
      </c>
      <c r="H18260">
        <f>MOD(D18260-1,6)+1</f>
        <v>5</v>
      </c>
      <c r="I18260">
        <f>37-D18260</f>
        <v>2</v>
      </c>
      <c r="J18260">
        <f>ABS(D18260-D18261)</f>
        <v>9</v>
      </c>
      <c r="K18260">
        <f>AVERAGE(D18260:D18264)</f>
        <v>35</v>
      </c>
      <c r="L18260">
        <f>AVERAGE(D18260:D18279)</f>
        <v>35</v>
      </c>
      <c r="M18260">
        <f>K18260-L18260</f>
        <v>0</v>
      </c>
      <c r="N18260" t="str">
        <f>IF(K18260&gt;L18260,"HIGH ZONE BIAS",IF(K18260&lt;L18260,"LOW ZONE BIAS","EQUILIBRIUM"))</f>
        <v>EQUILIBRIUM</v>
      </c>
    </row>
    <row r="18261">
      <c r="A18261">
        <v>8368</v>
      </c>
      <c r="B18261" t="str">
        <v>2008-02-12</v>
      </c>
      <c r="C18261" t="str">
        <v>Evening</v>
      </c>
      <c r="D18261">
        <v>26</v>
      </c>
      <c r="E18261" t="str">
        <f>IF(MOD(D18261,2)=0,"EVEN","ODD")</f>
        <v>EVEN</v>
      </c>
      <c r="F18261" t="str">
        <f>IF(D18261&lt;=18,"LOW (1-18)","HIGH (19-36)")</f>
        <v>HIGH (19-36)</v>
      </c>
      <c r="G18261">
        <f>INT((D18261-1)/6)+1</f>
        <v>5</v>
      </c>
      <c r="H18261">
        <f>MOD(D18261-1,6)+1</f>
        <v>2</v>
      </c>
      <c r="I18261">
        <f>37-D18261</f>
        <v>11</v>
      </c>
      <c r="J18261">
        <f>ABS(D18261-D18262)</f>
        <v>6</v>
      </c>
      <c r="K18261">
        <f>AVERAGE(D18261:D18265)</f>
        <v>26</v>
      </c>
      <c r="L18261">
        <f>AVERAGE(D18261:D18280)</f>
        <v>26</v>
      </c>
      <c r="M18261">
        <f>K18261-L18261</f>
        <v>0</v>
      </c>
      <c r="N18261" t="str">
        <f>IF(K18261&gt;L18261,"HIGH ZONE BIAS",IF(K18261&lt;L18261,"LOW ZONE BIAS","EQUILIBRIUM"))</f>
        <v>EQUILIBRIUM</v>
      </c>
    </row>
    <row r="18262">
      <c r="A18262">
        <v>8367</v>
      </c>
      <c r="B18262" t="str">
        <v>2008-02-12</v>
      </c>
      <c r="C18262" t="str">
        <v>Midday</v>
      </c>
      <c r="D18262">
        <v>32</v>
      </c>
      <c r="E18262" t="str">
        <f>IF(MOD(D18262,2)=0,"EVEN","ODD")</f>
        <v>EVEN</v>
      </c>
      <c r="F18262" t="str">
        <f>IF(D18262&lt;=18,"LOW (1-18)","HIGH (19-36)")</f>
        <v>HIGH (19-36)</v>
      </c>
      <c r="G18262">
        <f>INT((D18262-1)/6)+1</f>
        <v>6</v>
      </c>
      <c r="H18262">
        <f>MOD(D18262-1,6)+1</f>
        <v>2</v>
      </c>
      <c r="I18262">
        <f>37-D18262</f>
        <v>5</v>
      </c>
      <c r="J18262">
        <f>ABS(D18262-D18263)</f>
        <v>20</v>
      </c>
      <c r="K18262">
        <f>AVERAGE(D18262:D18266)</f>
        <v>32</v>
      </c>
      <c r="L18262">
        <f>AVERAGE(D18262:D18281)</f>
        <v>32</v>
      </c>
      <c r="M18262">
        <f>K18262-L18262</f>
        <v>0</v>
      </c>
      <c r="N18262" t="str">
        <f>IF(K18262&gt;L18262,"HIGH ZONE BIAS",IF(K18262&lt;L18262,"LOW ZONE BIAS","EQUILIBRIUM"))</f>
        <v>EQUILIBRIUM</v>
      </c>
    </row>
    <row r="18263">
      <c r="A18263">
        <v>8366</v>
      </c>
      <c r="B18263" t="str">
        <v>2008-02-11</v>
      </c>
      <c r="C18263" t="str">
        <v>Evening</v>
      </c>
      <c r="D18263">
        <v>12</v>
      </c>
      <c r="E18263" t="str">
        <f>IF(MOD(D18263,2)=0,"EVEN","ODD")</f>
        <v>EVEN</v>
      </c>
      <c r="F18263" t="str">
        <f>IF(D18263&lt;=18,"LOW (1-18)","HIGH (19-36)")</f>
        <v>LOW (1-18)</v>
      </c>
      <c r="G18263">
        <f>INT((D18263-1)/6)+1</f>
        <v>2</v>
      </c>
      <c r="H18263">
        <f>MOD(D18263-1,6)+1</f>
        <v>6</v>
      </c>
      <c r="I18263">
        <f>37-D18263</f>
        <v>25</v>
      </c>
      <c r="J18263">
        <f>ABS(D18263-D18264)</f>
        <v>8</v>
      </c>
      <c r="K18263">
        <f>AVERAGE(D18263:D18267)</f>
        <v>12</v>
      </c>
      <c r="L18263">
        <f>AVERAGE(D18263:D18282)</f>
        <v>12</v>
      </c>
      <c r="M18263">
        <f>K18263-L18263</f>
        <v>0</v>
      </c>
      <c r="N18263" t="str">
        <f>IF(K18263&gt;L18263,"HIGH ZONE BIAS",IF(K18263&lt;L18263,"LOW ZONE BIAS","EQUILIBRIUM"))</f>
        <v>EQUILIBRIUM</v>
      </c>
    </row>
    <row r="18264">
      <c r="A18264">
        <v>8365</v>
      </c>
      <c r="B18264" t="str">
        <v>2008-02-11</v>
      </c>
      <c r="C18264" t="str">
        <v>Midday</v>
      </c>
      <c r="D18264">
        <v>20</v>
      </c>
      <c r="E18264" t="str">
        <f>IF(MOD(D18264,2)=0,"EVEN","ODD")</f>
        <v>EVEN</v>
      </c>
      <c r="F18264" t="str">
        <f>IF(D18264&lt;=18,"LOW (1-18)","HIGH (19-36)")</f>
        <v>HIGH (19-36)</v>
      </c>
      <c r="G18264">
        <f>INT((D18264-1)/6)+1</f>
        <v>4</v>
      </c>
      <c r="H18264">
        <f>MOD(D18264-1,6)+1</f>
        <v>2</v>
      </c>
      <c r="I18264">
        <f>37-D18264</f>
        <v>17</v>
      </c>
      <c r="J18264">
        <f>ABS(D18264-D18265)</f>
        <v>18</v>
      </c>
      <c r="K18264">
        <f>AVERAGE(D18264:D18268)</f>
        <v>20</v>
      </c>
      <c r="L18264">
        <f>AVERAGE(D18264:D18283)</f>
        <v>20</v>
      </c>
      <c r="M18264">
        <f>K18264-L18264</f>
        <v>0</v>
      </c>
      <c r="N18264" t="str">
        <f>IF(K18264&gt;L18264,"HIGH ZONE BIAS",IF(K18264&lt;L18264,"LOW ZONE BIAS","EQUILIBRIUM"))</f>
        <v>EQUILIBRIUM</v>
      </c>
    </row>
    <row r="18265">
      <c r="A18265">
        <v>8364</v>
      </c>
      <c r="B18265" t="str">
        <v>2008-02-09</v>
      </c>
      <c r="C18265" t="str">
        <v>Evening</v>
      </c>
      <c r="D18265">
        <v>2</v>
      </c>
      <c r="E18265" t="str">
        <f>IF(MOD(D18265,2)=0,"EVEN","ODD")</f>
        <v>EVEN</v>
      </c>
      <c r="F18265" t="str">
        <f>IF(D18265&lt;=18,"LOW (1-18)","HIGH (19-36)")</f>
        <v>LOW (1-18)</v>
      </c>
      <c r="G18265">
        <f>INT((D18265-1)/6)+1</f>
        <v>1</v>
      </c>
      <c r="H18265">
        <f>MOD(D18265-1,6)+1</f>
        <v>2</v>
      </c>
      <c r="I18265">
        <f>37-D18265</f>
        <v>35</v>
      </c>
      <c r="J18265">
        <f>ABS(D18265-D18266)</f>
        <v>30</v>
      </c>
      <c r="K18265">
        <f>AVERAGE(D18265:D18269)</f>
        <v>2</v>
      </c>
      <c r="L18265">
        <f>AVERAGE(D18265:D18284)</f>
        <v>2</v>
      </c>
      <c r="M18265">
        <f>K18265-L18265</f>
        <v>0</v>
      </c>
      <c r="N18265" t="str">
        <f>IF(K18265&gt;L18265,"HIGH ZONE BIAS",IF(K18265&lt;L18265,"LOW ZONE BIAS","EQUILIBRIUM"))</f>
        <v>EQUILIBRIUM</v>
      </c>
    </row>
    <row r="18266">
      <c r="A18266">
        <v>8363</v>
      </c>
      <c r="B18266" t="str">
        <v>2008-02-09</v>
      </c>
      <c r="C18266" t="str">
        <v>Midday</v>
      </c>
      <c r="D18266">
        <v>32</v>
      </c>
      <c r="E18266" t="str">
        <f>IF(MOD(D18266,2)=0,"EVEN","ODD")</f>
        <v>EVEN</v>
      </c>
      <c r="F18266" t="str">
        <f>IF(D18266&lt;=18,"LOW (1-18)","HIGH (19-36)")</f>
        <v>HIGH (19-36)</v>
      </c>
      <c r="G18266">
        <f>INT((D18266-1)/6)+1</f>
        <v>6</v>
      </c>
      <c r="H18266">
        <f>MOD(D18266-1,6)+1</f>
        <v>2</v>
      </c>
      <c r="I18266">
        <f>37-D18266</f>
        <v>5</v>
      </c>
      <c r="J18266">
        <f>ABS(D18266-D18267)</f>
        <v>15</v>
      </c>
      <c r="K18266">
        <f>AVERAGE(D18266:D18270)</f>
        <v>32</v>
      </c>
      <c r="L18266">
        <f>AVERAGE(D18266:D18285)</f>
        <v>32</v>
      </c>
      <c r="M18266">
        <f>K18266-L18266</f>
        <v>0</v>
      </c>
      <c r="N18266" t="str">
        <f>IF(K18266&gt;L18266,"HIGH ZONE BIAS",IF(K18266&lt;L18266,"LOW ZONE BIAS","EQUILIBRIUM"))</f>
        <v>EQUILIBRIUM</v>
      </c>
    </row>
    <row r="18267">
      <c r="A18267">
        <v>8362</v>
      </c>
      <c r="B18267" t="str">
        <v>2008-02-08</v>
      </c>
      <c r="C18267" t="str">
        <v>Evening</v>
      </c>
      <c r="D18267">
        <v>17</v>
      </c>
      <c r="E18267" t="str">
        <f>IF(MOD(D18267,2)=0,"EVEN","ODD")</f>
        <v>ODD</v>
      </c>
      <c r="F18267" t="str">
        <f>IF(D18267&lt;=18,"LOW (1-18)","HIGH (19-36)")</f>
        <v>LOW (1-18)</v>
      </c>
      <c r="G18267">
        <f>INT((D18267-1)/6)+1</f>
        <v>3</v>
      </c>
      <c r="H18267">
        <f>MOD(D18267-1,6)+1</f>
        <v>5</v>
      </c>
      <c r="I18267">
        <f>37-D18267</f>
        <v>20</v>
      </c>
      <c r="J18267">
        <f>ABS(D18267-D18268)</f>
        <v>4</v>
      </c>
      <c r="K18267">
        <f>AVERAGE(D18267:D18271)</f>
        <v>17</v>
      </c>
      <c r="L18267">
        <f>AVERAGE(D18267:D18286)</f>
        <v>17</v>
      </c>
      <c r="M18267">
        <f>K18267-L18267</f>
        <v>0</v>
      </c>
      <c r="N18267" t="str">
        <f>IF(K18267&gt;L18267,"HIGH ZONE BIAS",IF(K18267&lt;L18267,"LOW ZONE BIAS","EQUILIBRIUM"))</f>
        <v>EQUILIBRIUM</v>
      </c>
    </row>
    <row r="18268">
      <c r="A18268">
        <v>8361</v>
      </c>
      <c r="B18268" t="str">
        <v>2008-02-08</v>
      </c>
      <c r="C18268" t="str">
        <v>Midday</v>
      </c>
      <c r="D18268">
        <v>13</v>
      </c>
      <c r="E18268" t="str">
        <f>IF(MOD(D18268,2)=0,"EVEN","ODD")</f>
        <v>ODD</v>
      </c>
      <c r="F18268" t="str">
        <f>IF(D18268&lt;=18,"LOW (1-18)","HIGH (19-36)")</f>
        <v>LOW (1-18)</v>
      </c>
      <c r="G18268">
        <f>INT((D18268-1)/6)+1</f>
        <v>3</v>
      </c>
      <c r="H18268">
        <f>MOD(D18268-1,6)+1</f>
        <v>1</v>
      </c>
      <c r="I18268">
        <f>37-D18268</f>
        <v>24</v>
      </c>
      <c r="J18268">
        <f>ABS(D18268-D18269)</f>
        <v>12</v>
      </c>
      <c r="K18268">
        <f>AVERAGE(D18268:D18272)</f>
        <v>13</v>
      </c>
      <c r="L18268">
        <f>AVERAGE(D18268:D18287)</f>
        <v>13</v>
      </c>
      <c r="M18268">
        <f>K18268-L18268</f>
        <v>0</v>
      </c>
      <c r="N18268" t="str">
        <f>IF(K18268&gt;L18268,"HIGH ZONE BIAS",IF(K18268&lt;L18268,"LOW ZONE BIAS","EQUILIBRIUM"))</f>
        <v>EQUILIBRIUM</v>
      </c>
    </row>
    <row r="18269">
      <c r="A18269">
        <v>8360</v>
      </c>
      <c r="B18269" t="str">
        <v>2008-02-07</v>
      </c>
      <c r="C18269" t="str">
        <v>Evening</v>
      </c>
      <c r="D18269">
        <v>1</v>
      </c>
      <c r="E18269" t="str">
        <f>IF(MOD(D18269,2)=0,"EVEN","ODD")</f>
        <v>ODD</v>
      </c>
      <c r="F18269" t="str">
        <f>IF(D18269&lt;=18,"LOW (1-18)","HIGH (19-36)")</f>
        <v>LOW (1-18)</v>
      </c>
      <c r="G18269">
        <f>INT((D18269-1)/6)+1</f>
        <v>1</v>
      </c>
      <c r="H18269">
        <f>MOD(D18269-1,6)+1</f>
        <v>1</v>
      </c>
      <c r="I18269">
        <f>37-D18269</f>
        <v>36</v>
      </c>
      <c r="J18269">
        <f>ABS(D18269-D18270)</f>
        <v>20</v>
      </c>
      <c r="K18269">
        <f>AVERAGE(D18269:D18273)</f>
        <v>1</v>
      </c>
      <c r="L18269">
        <f>AVERAGE(D18269:D18288)</f>
        <v>1</v>
      </c>
      <c r="M18269">
        <f>K18269-L18269</f>
        <v>0</v>
      </c>
      <c r="N18269" t="str">
        <f>IF(K18269&gt;L18269,"HIGH ZONE BIAS",IF(K18269&lt;L18269,"LOW ZONE BIAS","EQUILIBRIUM"))</f>
        <v>EQUILIBRIUM</v>
      </c>
    </row>
    <row r="18270">
      <c r="A18270">
        <v>8359</v>
      </c>
      <c r="B18270" t="str">
        <v>2008-02-07</v>
      </c>
      <c r="C18270" t="str">
        <v>Midday</v>
      </c>
      <c r="D18270">
        <v>21</v>
      </c>
      <c r="E18270" t="str">
        <f>IF(MOD(D18270,2)=0,"EVEN","ODD")</f>
        <v>ODD</v>
      </c>
      <c r="F18270" t="str">
        <f>IF(D18270&lt;=18,"LOW (1-18)","HIGH (19-36)")</f>
        <v>HIGH (19-36)</v>
      </c>
      <c r="G18270">
        <f>INT((D18270-1)/6)+1</f>
        <v>4</v>
      </c>
      <c r="H18270">
        <f>MOD(D18270-1,6)+1</f>
        <v>3</v>
      </c>
      <c r="I18270">
        <f>37-D18270</f>
        <v>16</v>
      </c>
      <c r="J18270">
        <f>ABS(D18270-D18271)</f>
        <v>5</v>
      </c>
      <c r="K18270">
        <f>AVERAGE(D18270:D18274)</f>
        <v>21</v>
      </c>
      <c r="L18270">
        <f>AVERAGE(D18270:D18289)</f>
        <v>21</v>
      </c>
      <c r="M18270">
        <f>K18270-L18270</f>
        <v>0</v>
      </c>
      <c r="N18270" t="str">
        <f>IF(K18270&gt;L18270,"HIGH ZONE BIAS",IF(K18270&lt;L18270,"LOW ZONE BIAS","EQUILIBRIUM"))</f>
        <v>EQUILIBRIUM</v>
      </c>
    </row>
    <row r="18271">
      <c r="A18271">
        <v>8358</v>
      </c>
      <c r="B18271" t="str">
        <v>2008-02-06</v>
      </c>
      <c r="C18271" t="str">
        <v>Evening</v>
      </c>
      <c r="D18271">
        <v>26</v>
      </c>
      <c r="E18271" t="str">
        <f>IF(MOD(D18271,2)=0,"EVEN","ODD")</f>
        <v>EVEN</v>
      </c>
      <c r="F18271" t="str">
        <f>IF(D18271&lt;=18,"LOW (1-18)","HIGH (19-36)")</f>
        <v>HIGH (19-36)</v>
      </c>
      <c r="G18271">
        <f>INT((D18271-1)/6)+1</f>
        <v>5</v>
      </c>
      <c r="H18271">
        <f>MOD(D18271-1,6)+1</f>
        <v>2</v>
      </c>
      <c r="I18271">
        <f>37-D18271</f>
        <v>11</v>
      </c>
      <c r="J18271">
        <f>ABS(D18271-D18272)</f>
        <v>9</v>
      </c>
      <c r="K18271">
        <f>AVERAGE(D18271:D18275)</f>
        <v>26</v>
      </c>
      <c r="L18271">
        <f>AVERAGE(D18271:D18290)</f>
        <v>26</v>
      </c>
      <c r="M18271">
        <f>K18271-L18271</f>
        <v>0</v>
      </c>
      <c r="N18271" t="str">
        <f>IF(K18271&gt;L18271,"HIGH ZONE BIAS",IF(K18271&lt;L18271,"LOW ZONE BIAS","EQUILIBRIUM"))</f>
        <v>EQUILIBRIUM</v>
      </c>
    </row>
    <row r="18272">
      <c r="A18272">
        <v>8357</v>
      </c>
      <c r="B18272" t="str">
        <v>2008-02-06</v>
      </c>
      <c r="C18272" t="str">
        <v>Midday</v>
      </c>
      <c r="D18272">
        <v>35</v>
      </c>
      <c r="E18272" t="str">
        <f>IF(MOD(D18272,2)=0,"EVEN","ODD")</f>
        <v>ODD</v>
      </c>
      <c r="F18272" t="str">
        <f>IF(D18272&lt;=18,"LOW (1-18)","HIGH (19-36)")</f>
        <v>HIGH (19-36)</v>
      </c>
      <c r="G18272">
        <f>INT((D18272-1)/6)+1</f>
        <v>6</v>
      </c>
      <c r="H18272">
        <f>MOD(D18272-1,6)+1</f>
        <v>5</v>
      </c>
      <c r="I18272">
        <f>37-D18272</f>
        <v>2</v>
      </c>
      <c r="J18272">
        <f>ABS(D18272-D18273)</f>
        <v>19</v>
      </c>
      <c r="K18272">
        <f>AVERAGE(D18272:D18276)</f>
        <v>35</v>
      </c>
      <c r="L18272">
        <f>AVERAGE(D18272:D18291)</f>
        <v>35</v>
      </c>
      <c r="M18272">
        <f>K18272-L18272</f>
        <v>0</v>
      </c>
      <c r="N18272" t="str">
        <f>IF(K18272&gt;L18272,"HIGH ZONE BIAS",IF(K18272&lt;L18272,"LOW ZONE BIAS","EQUILIBRIUM"))</f>
        <v>EQUILIBRIUM</v>
      </c>
    </row>
    <row r="18273">
      <c r="A18273">
        <v>8356</v>
      </c>
      <c r="B18273" t="str">
        <v>2008-02-05</v>
      </c>
      <c r="C18273" t="str">
        <v>Evening</v>
      </c>
      <c r="D18273">
        <v>16</v>
      </c>
      <c r="E18273" t="str">
        <f>IF(MOD(D18273,2)=0,"EVEN","ODD")</f>
        <v>EVEN</v>
      </c>
      <c r="F18273" t="str">
        <f>IF(D18273&lt;=18,"LOW (1-18)","HIGH (19-36)")</f>
        <v>LOW (1-18)</v>
      </c>
      <c r="G18273">
        <f>INT((D18273-1)/6)+1</f>
        <v>3</v>
      </c>
      <c r="H18273">
        <f>MOD(D18273-1,6)+1</f>
        <v>4</v>
      </c>
      <c r="I18273">
        <f>37-D18273</f>
        <v>21</v>
      </c>
      <c r="J18273">
        <f>ABS(D18273-D18274)</f>
        <v>18</v>
      </c>
      <c r="K18273">
        <f>AVERAGE(D18273:D18277)</f>
        <v>16</v>
      </c>
      <c r="L18273">
        <f>AVERAGE(D18273:D18292)</f>
        <v>16</v>
      </c>
      <c r="M18273">
        <f>K18273-L18273</f>
        <v>0</v>
      </c>
      <c r="N18273" t="str">
        <f>IF(K18273&gt;L18273,"HIGH ZONE BIAS",IF(K18273&lt;L18273,"LOW ZONE BIAS","EQUILIBRIUM"))</f>
        <v>EQUILIBRIUM</v>
      </c>
    </row>
    <row r="18274">
      <c r="A18274">
        <v>8355</v>
      </c>
      <c r="B18274" t="str">
        <v>2008-02-05</v>
      </c>
      <c r="C18274" t="str">
        <v>Midday</v>
      </c>
      <c r="D18274">
        <v>34</v>
      </c>
      <c r="E18274" t="str">
        <f>IF(MOD(D18274,2)=0,"EVEN","ODD")</f>
        <v>EVEN</v>
      </c>
      <c r="F18274" t="str">
        <f>IF(D18274&lt;=18,"LOW (1-18)","HIGH (19-36)")</f>
        <v>HIGH (19-36)</v>
      </c>
      <c r="G18274">
        <f>INT((D18274-1)/6)+1</f>
        <v>6</v>
      </c>
      <c r="H18274">
        <f>MOD(D18274-1,6)+1</f>
        <v>4</v>
      </c>
      <c r="I18274">
        <f>37-D18274</f>
        <v>3</v>
      </c>
      <c r="J18274">
        <f>ABS(D18274-D18275)</f>
        <v>20</v>
      </c>
      <c r="K18274">
        <f>AVERAGE(D18274:D18278)</f>
        <v>34</v>
      </c>
      <c r="L18274">
        <f>AVERAGE(D18274:D18293)</f>
        <v>34</v>
      </c>
      <c r="M18274">
        <f>K18274-L18274</f>
        <v>0</v>
      </c>
      <c r="N18274" t="str">
        <f>IF(K18274&gt;L18274,"HIGH ZONE BIAS",IF(K18274&lt;L18274,"LOW ZONE BIAS","EQUILIBRIUM"))</f>
        <v>EQUILIBRIUM</v>
      </c>
    </row>
    <row r="18275">
      <c r="A18275">
        <v>8354</v>
      </c>
      <c r="B18275" t="str">
        <v>2008-02-04</v>
      </c>
      <c r="C18275" t="str">
        <v>Evening</v>
      </c>
      <c r="D18275">
        <v>14</v>
      </c>
      <c r="E18275" t="str">
        <f>IF(MOD(D18275,2)=0,"EVEN","ODD")</f>
        <v>EVEN</v>
      </c>
      <c r="F18275" t="str">
        <f>IF(D18275&lt;=18,"LOW (1-18)","HIGH (19-36)")</f>
        <v>LOW (1-18)</v>
      </c>
      <c r="G18275">
        <f>INT((D18275-1)/6)+1</f>
        <v>3</v>
      </c>
      <c r="H18275">
        <f>MOD(D18275-1,6)+1</f>
        <v>2</v>
      </c>
      <c r="I18275">
        <f>37-D18275</f>
        <v>23</v>
      </c>
      <c r="J18275">
        <f>ABS(D18275-D18276)</f>
        <v>10</v>
      </c>
      <c r="K18275">
        <f>AVERAGE(D18275:D18279)</f>
        <v>14</v>
      </c>
      <c r="L18275">
        <f>AVERAGE(D18275:D18294)</f>
        <v>14</v>
      </c>
      <c r="M18275">
        <f>K18275-L18275</f>
        <v>0</v>
      </c>
      <c r="N18275" t="str">
        <f>IF(K18275&gt;L18275,"HIGH ZONE BIAS",IF(K18275&lt;L18275,"LOW ZONE BIAS","EQUILIBRIUM"))</f>
        <v>EQUILIBRIUM</v>
      </c>
    </row>
    <row r="18276">
      <c r="A18276">
        <v>8353</v>
      </c>
      <c r="B18276" t="str">
        <v>2008-02-04</v>
      </c>
      <c r="C18276" t="str">
        <v>Midday</v>
      </c>
      <c r="D18276">
        <v>24</v>
      </c>
      <c r="E18276" t="str">
        <f>IF(MOD(D18276,2)=0,"EVEN","ODD")</f>
        <v>EVEN</v>
      </c>
      <c r="F18276" t="str">
        <f>IF(D18276&lt;=18,"LOW (1-18)","HIGH (19-36)")</f>
        <v>HIGH (19-36)</v>
      </c>
      <c r="G18276">
        <f>INT((D18276-1)/6)+1</f>
        <v>4</v>
      </c>
      <c r="H18276">
        <f>MOD(D18276-1,6)+1</f>
        <v>6</v>
      </c>
      <c r="I18276">
        <f>37-D18276</f>
        <v>13</v>
      </c>
      <c r="J18276">
        <f>ABS(D18276-D18277)</f>
        <v>19</v>
      </c>
      <c r="K18276">
        <f>AVERAGE(D18276:D18280)</f>
        <v>24</v>
      </c>
      <c r="L18276">
        <f>AVERAGE(D18276:D18295)</f>
        <v>24</v>
      </c>
      <c r="M18276">
        <f>K18276-L18276</f>
        <v>0</v>
      </c>
      <c r="N18276" t="str">
        <f>IF(K18276&gt;L18276,"HIGH ZONE BIAS",IF(K18276&lt;L18276,"LOW ZONE BIAS","EQUILIBRIUM"))</f>
        <v>EQUILIBRIUM</v>
      </c>
    </row>
    <row r="18277">
      <c r="A18277">
        <v>8352</v>
      </c>
      <c r="B18277" t="str">
        <v>2008-02-02</v>
      </c>
      <c r="C18277" t="str">
        <v>Evening</v>
      </c>
      <c r="D18277">
        <v>5</v>
      </c>
      <c r="E18277" t="str">
        <f>IF(MOD(D18277,2)=0,"EVEN","ODD")</f>
        <v>ODD</v>
      </c>
      <c r="F18277" t="str">
        <f>IF(D18277&lt;=18,"LOW (1-18)","HIGH (19-36)")</f>
        <v>LOW (1-18)</v>
      </c>
      <c r="G18277">
        <f>INT((D18277-1)/6)+1</f>
        <v>1</v>
      </c>
      <c r="H18277">
        <f>MOD(D18277-1,6)+1</f>
        <v>5</v>
      </c>
      <c r="I18277">
        <f>37-D18277</f>
        <v>32</v>
      </c>
      <c r="J18277">
        <f>ABS(D18277-D18278)</f>
        <v>3</v>
      </c>
      <c r="K18277">
        <f>AVERAGE(D18277:D18281)</f>
        <v>5</v>
      </c>
      <c r="L18277">
        <f>AVERAGE(D18277:D18296)</f>
        <v>5</v>
      </c>
      <c r="M18277">
        <f>K18277-L18277</f>
        <v>0</v>
      </c>
      <c r="N18277" t="str">
        <f>IF(K18277&gt;L18277,"HIGH ZONE BIAS",IF(K18277&lt;L18277,"LOW ZONE BIAS","EQUILIBRIUM"))</f>
        <v>EQUILIBRIUM</v>
      </c>
    </row>
    <row r="18278">
      <c r="A18278">
        <v>8351</v>
      </c>
      <c r="B18278" t="str">
        <v>2008-02-02</v>
      </c>
      <c r="C18278" t="str">
        <v>Midday</v>
      </c>
      <c r="D18278">
        <v>8</v>
      </c>
      <c r="E18278" t="str">
        <f>IF(MOD(D18278,2)=0,"EVEN","ODD")</f>
        <v>EVEN</v>
      </c>
      <c r="F18278" t="str">
        <f>IF(D18278&lt;=18,"LOW (1-18)","HIGH (19-36)")</f>
        <v>LOW (1-18)</v>
      </c>
      <c r="G18278">
        <f>INT((D18278-1)/6)+1</f>
        <v>2</v>
      </c>
      <c r="H18278">
        <f>MOD(D18278-1,6)+1</f>
        <v>2</v>
      </c>
      <c r="I18278">
        <f>37-D18278</f>
        <v>29</v>
      </c>
      <c r="J18278">
        <f>ABS(D18278-D18279)</f>
        <v>1</v>
      </c>
      <c r="K18278">
        <f>AVERAGE(D18278:D18282)</f>
        <v>8</v>
      </c>
      <c r="L18278">
        <f>AVERAGE(D18278:D18297)</f>
        <v>8</v>
      </c>
      <c r="M18278">
        <f>K18278-L18278</f>
        <v>0</v>
      </c>
      <c r="N18278" t="str">
        <f>IF(K18278&gt;L18278,"HIGH ZONE BIAS",IF(K18278&lt;L18278,"LOW ZONE BIAS","EQUILIBRIUM"))</f>
        <v>EQUILIBRIUM</v>
      </c>
    </row>
    <row r="18279">
      <c r="A18279">
        <v>8350</v>
      </c>
      <c r="B18279" t="str">
        <v>2008-02-01</v>
      </c>
      <c r="C18279" t="str">
        <v>Evening</v>
      </c>
      <c r="D18279">
        <v>9</v>
      </c>
      <c r="E18279" t="str">
        <f>IF(MOD(D18279,2)=0,"EVEN","ODD")</f>
        <v>ODD</v>
      </c>
      <c r="F18279" t="str">
        <f>IF(D18279&lt;=18,"LOW (1-18)","HIGH (19-36)")</f>
        <v>LOW (1-18)</v>
      </c>
      <c r="G18279">
        <f>INT((D18279-1)/6)+1</f>
        <v>2</v>
      </c>
      <c r="H18279">
        <f>MOD(D18279-1,6)+1</f>
        <v>3</v>
      </c>
      <c r="I18279">
        <f>37-D18279</f>
        <v>28</v>
      </c>
      <c r="J18279">
        <f>ABS(D18279-D18280)</f>
        <v>3</v>
      </c>
      <c r="K18279">
        <f>AVERAGE(D18279:D18283)</f>
        <v>9</v>
      </c>
      <c r="L18279">
        <f>AVERAGE(D18279:D18298)</f>
        <v>9</v>
      </c>
      <c r="M18279">
        <f>K18279-L18279</f>
        <v>0</v>
      </c>
      <c r="N18279" t="str">
        <f>IF(K18279&gt;L18279,"HIGH ZONE BIAS",IF(K18279&lt;L18279,"LOW ZONE BIAS","EQUILIBRIUM"))</f>
        <v>EQUILIBRIUM</v>
      </c>
    </row>
    <row r="18280">
      <c r="A18280">
        <v>8349</v>
      </c>
      <c r="B18280" t="str">
        <v>2008-02-01</v>
      </c>
      <c r="C18280" t="str">
        <v>Midday</v>
      </c>
      <c r="D18280">
        <v>6</v>
      </c>
      <c r="E18280" t="str">
        <f>IF(MOD(D18280,2)=0,"EVEN","ODD")</f>
        <v>EVEN</v>
      </c>
      <c r="F18280" t="str">
        <f>IF(D18280&lt;=18,"LOW (1-18)","HIGH (19-36)")</f>
        <v>LOW (1-18)</v>
      </c>
      <c r="G18280">
        <f>INT((D18280-1)/6)+1</f>
        <v>1</v>
      </c>
      <c r="H18280">
        <f>MOD(D18280-1,6)+1</f>
        <v>6</v>
      </c>
      <c r="I18280">
        <f>37-D18280</f>
        <v>31</v>
      </c>
      <c r="J18280">
        <f>ABS(D18280-D18281)</f>
        <v>28</v>
      </c>
      <c r="K18280">
        <f>AVERAGE(D18280:D18284)</f>
        <v>6</v>
      </c>
      <c r="L18280">
        <f>AVERAGE(D18280:D18299)</f>
        <v>6</v>
      </c>
      <c r="M18280">
        <f>K18280-L18280</f>
        <v>0</v>
      </c>
      <c r="N18280" t="str">
        <f>IF(K18280&gt;L18280,"HIGH ZONE BIAS",IF(K18280&lt;L18280,"LOW ZONE BIAS","EQUILIBRIUM"))</f>
        <v>EQUILIBRIUM</v>
      </c>
    </row>
    <row r="18281">
      <c r="A18281">
        <v>8348</v>
      </c>
      <c r="B18281" t="str">
        <v>2008-01-31</v>
      </c>
      <c r="C18281" t="str">
        <v>Evening</v>
      </c>
      <c r="D18281">
        <v>34</v>
      </c>
      <c r="E18281" t="str">
        <f>IF(MOD(D18281,2)=0,"EVEN","ODD")</f>
        <v>EVEN</v>
      </c>
      <c r="F18281" t="str">
        <f>IF(D18281&lt;=18,"LOW (1-18)","HIGH (19-36)")</f>
        <v>HIGH (19-36)</v>
      </c>
      <c r="G18281">
        <f>INT((D18281-1)/6)+1</f>
        <v>6</v>
      </c>
      <c r="H18281">
        <f>MOD(D18281-1,6)+1</f>
        <v>4</v>
      </c>
      <c r="I18281">
        <f>37-D18281</f>
        <v>3</v>
      </c>
      <c r="J18281">
        <f>ABS(D18281-D18282)</f>
        <v>21</v>
      </c>
      <c r="K18281">
        <f>AVERAGE(D18281:D18285)</f>
        <v>34</v>
      </c>
      <c r="L18281">
        <f>AVERAGE(D18281:D18300)</f>
        <v>34</v>
      </c>
      <c r="M18281">
        <f>K18281-L18281</f>
        <v>0</v>
      </c>
      <c r="N18281" t="str">
        <f>IF(K18281&gt;L18281,"HIGH ZONE BIAS",IF(K18281&lt;L18281,"LOW ZONE BIAS","EQUILIBRIUM"))</f>
        <v>EQUILIBRIUM</v>
      </c>
    </row>
    <row r="18282">
      <c r="A18282">
        <v>8347</v>
      </c>
      <c r="B18282" t="str">
        <v>2008-01-31</v>
      </c>
      <c r="C18282" t="str">
        <v>Midday</v>
      </c>
      <c r="D18282">
        <v>13</v>
      </c>
      <c r="E18282" t="str">
        <f>IF(MOD(D18282,2)=0,"EVEN","ODD")</f>
        <v>ODD</v>
      </c>
      <c r="F18282" t="str">
        <f>IF(D18282&lt;=18,"LOW (1-18)","HIGH (19-36)")</f>
        <v>LOW (1-18)</v>
      </c>
      <c r="G18282">
        <f>INT((D18282-1)/6)+1</f>
        <v>3</v>
      </c>
      <c r="H18282">
        <f>MOD(D18282-1,6)+1</f>
        <v>1</v>
      </c>
      <c r="I18282">
        <f>37-D18282</f>
        <v>24</v>
      </c>
      <c r="J18282">
        <f>ABS(D18282-D18283)</f>
        <v>18</v>
      </c>
      <c r="K18282">
        <f>AVERAGE(D18282:D18286)</f>
        <v>13</v>
      </c>
      <c r="L18282">
        <f>AVERAGE(D18282:D18301)</f>
        <v>13</v>
      </c>
      <c r="M18282">
        <f>K18282-L18282</f>
        <v>0</v>
      </c>
      <c r="N18282" t="str">
        <f>IF(K18282&gt;L18282,"HIGH ZONE BIAS",IF(K18282&lt;L18282,"LOW ZONE BIAS","EQUILIBRIUM"))</f>
        <v>EQUILIBRIUM</v>
      </c>
    </row>
    <row r="18283">
      <c r="A18283">
        <v>8346</v>
      </c>
      <c r="B18283" t="str">
        <v>2008-01-30</v>
      </c>
      <c r="C18283" t="str">
        <v>Evening</v>
      </c>
      <c r="D18283">
        <v>31</v>
      </c>
      <c r="E18283" t="str">
        <f>IF(MOD(D18283,2)=0,"EVEN","ODD")</f>
        <v>ODD</v>
      </c>
      <c r="F18283" t="str">
        <f>IF(D18283&lt;=18,"LOW (1-18)","HIGH (19-36)")</f>
        <v>HIGH (19-36)</v>
      </c>
      <c r="G18283">
        <f>INT((D18283-1)/6)+1</f>
        <v>6</v>
      </c>
      <c r="H18283">
        <f>MOD(D18283-1,6)+1</f>
        <v>1</v>
      </c>
      <c r="I18283">
        <f>37-D18283</f>
        <v>6</v>
      </c>
      <c r="J18283">
        <f>ABS(D18283-D18284)</f>
        <v>26</v>
      </c>
      <c r="K18283">
        <f>AVERAGE(D18283:D18287)</f>
        <v>31</v>
      </c>
      <c r="L18283">
        <f>AVERAGE(D18283:D18302)</f>
        <v>31</v>
      </c>
      <c r="M18283">
        <f>K18283-L18283</f>
        <v>0</v>
      </c>
      <c r="N18283" t="str">
        <f>IF(K18283&gt;L18283,"HIGH ZONE BIAS",IF(K18283&lt;L18283,"LOW ZONE BIAS","EQUILIBRIUM"))</f>
        <v>EQUILIBRIUM</v>
      </c>
    </row>
    <row r="18284">
      <c r="A18284">
        <v>8345</v>
      </c>
      <c r="B18284" t="str">
        <v>2008-01-30</v>
      </c>
      <c r="C18284" t="str">
        <v>Midday</v>
      </c>
      <c r="D18284">
        <v>5</v>
      </c>
      <c r="E18284" t="str">
        <f>IF(MOD(D18284,2)=0,"EVEN","ODD")</f>
        <v>ODD</v>
      </c>
      <c r="F18284" t="str">
        <f>IF(D18284&lt;=18,"LOW (1-18)","HIGH (19-36)")</f>
        <v>LOW (1-18)</v>
      </c>
      <c r="G18284">
        <f>INT((D18284-1)/6)+1</f>
        <v>1</v>
      </c>
      <c r="H18284">
        <f>MOD(D18284-1,6)+1</f>
        <v>5</v>
      </c>
      <c r="I18284">
        <f>37-D18284</f>
        <v>32</v>
      </c>
      <c r="J18284">
        <f>ABS(D18284-D18285)</f>
        <v>21</v>
      </c>
      <c r="K18284">
        <f>AVERAGE(D18284:D18288)</f>
        <v>5</v>
      </c>
      <c r="L18284">
        <f>AVERAGE(D18284:D18303)</f>
        <v>5</v>
      </c>
      <c r="M18284">
        <f>K18284-L18284</f>
        <v>0</v>
      </c>
      <c r="N18284" t="str">
        <f>IF(K18284&gt;L18284,"HIGH ZONE BIAS",IF(K18284&lt;L18284,"LOW ZONE BIAS","EQUILIBRIUM"))</f>
        <v>EQUILIBRIUM</v>
      </c>
    </row>
    <row r="18285">
      <c r="A18285">
        <v>8344</v>
      </c>
      <c r="B18285" t="str">
        <v>2008-01-29</v>
      </c>
      <c r="C18285" t="str">
        <v>Evening</v>
      </c>
      <c r="D18285">
        <v>26</v>
      </c>
      <c r="E18285" t="str">
        <f>IF(MOD(D18285,2)=0,"EVEN","ODD")</f>
        <v>EVEN</v>
      </c>
      <c r="F18285" t="str">
        <f>IF(D18285&lt;=18,"LOW (1-18)","HIGH (19-36)")</f>
        <v>HIGH (19-36)</v>
      </c>
      <c r="G18285">
        <f>INT((D18285-1)/6)+1</f>
        <v>5</v>
      </c>
      <c r="H18285">
        <f>MOD(D18285-1,6)+1</f>
        <v>2</v>
      </c>
      <c r="I18285">
        <f>37-D18285</f>
        <v>11</v>
      </c>
      <c r="J18285">
        <f>ABS(D18285-D18286)</f>
        <v>17</v>
      </c>
      <c r="K18285">
        <f>AVERAGE(D18285:D18289)</f>
        <v>26</v>
      </c>
      <c r="L18285">
        <f>AVERAGE(D18285:D18304)</f>
        <v>26</v>
      </c>
      <c r="M18285">
        <f>K18285-L18285</f>
        <v>0</v>
      </c>
      <c r="N18285" t="str">
        <f>IF(K18285&gt;L18285,"HIGH ZONE BIAS",IF(K18285&lt;L18285,"LOW ZONE BIAS","EQUILIBRIUM"))</f>
        <v>EQUILIBRIUM</v>
      </c>
    </row>
    <row r="18286">
      <c r="A18286">
        <v>8343</v>
      </c>
      <c r="B18286" t="str">
        <v>2008-01-29</v>
      </c>
      <c r="C18286" t="str">
        <v>Midday</v>
      </c>
      <c r="D18286">
        <v>9</v>
      </c>
      <c r="E18286" t="str">
        <f>IF(MOD(D18286,2)=0,"EVEN","ODD")</f>
        <v>ODD</v>
      </c>
      <c r="F18286" t="str">
        <f>IF(D18286&lt;=18,"LOW (1-18)","HIGH (19-36)")</f>
        <v>LOW (1-18)</v>
      </c>
      <c r="G18286">
        <f>INT((D18286-1)/6)+1</f>
        <v>2</v>
      </c>
      <c r="H18286">
        <f>MOD(D18286-1,6)+1</f>
        <v>3</v>
      </c>
      <c r="I18286">
        <f>37-D18286</f>
        <v>28</v>
      </c>
      <c r="J18286">
        <f>ABS(D18286-D18287)</f>
        <v>9</v>
      </c>
      <c r="K18286">
        <f>AVERAGE(D18286:D18290)</f>
        <v>9</v>
      </c>
      <c r="L18286">
        <f>AVERAGE(D18286:D18305)</f>
        <v>9</v>
      </c>
      <c r="M18286">
        <f>K18286-L18286</f>
        <v>0</v>
      </c>
      <c r="N18286" t="str">
        <f>IF(K18286&gt;L18286,"HIGH ZONE BIAS",IF(K18286&lt;L18286,"LOW ZONE BIAS","EQUILIBRIUM"))</f>
        <v>EQUILIBRIUM</v>
      </c>
    </row>
    <row r="18287">
      <c r="A18287">
        <v>8342</v>
      </c>
      <c r="B18287" t="str">
        <v>2008-01-28</v>
      </c>
      <c r="C18287" t="str">
        <v>Evening</v>
      </c>
      <c r="D18287">
        <v>18</v>
      </c>
      <c r="E18287" t="str">
        <f>IF(MOD(D18287,2)=0,"EVEN","ODD")</f>
        <v>EVEN</v>
      </c>
      <c r="F18287" t="str">
        <f>IF(D18287&lt;=18,"LOW (1-18)","HIGH (19-36)")</f>
        <v>LOW (1-18)</v>
      </c>
      <c r="G18287">
        <f>INT((D18287-1)/6)+1</f>
        <v>3</v>
      </c>
      <c r="H18287">
        <f>MOD(D18287-1,6)+1</f>
        <v>6</v>
      </c>
      <c r="I18287">
        <f>37-D18287</f>
        <v>19</v>
      </c>
      <c r="J18287">
        <f>ABS(D18287-D18288)</f>
        <v>1</v>
      </c>
      <c r="K18287">
        <f>AVERAGE(D18287:D18291)</f>
        <v>18</v>
      </c>
      <c r="L18287">
        <f>AVERAGE(D18287:D18306)</f>
        <v>18</v>
      </c>
      <c r="M18287">
        <f>K18287-L18287</f>
        <v>0</v>
      </c>
      <c r="N18287" t="str">
        <f>IF(K18287&gt;L18287,"HIGH ZONE BIAS",IF(K18287&lt;L18287,"LOW ZONE BIAS","EQUILIBRIUM"))</f>
        <v>EQUILIBRIUM</v>
      </c>
    </row>
    <row r="18288">
      <c r="A18288">
        <v>8341</v>
      </c>
      <c r="B18288" t="str">
        <v>2008-01-28</v>
      </c>
      <c r="C18288" t="str">
        <v>Midday</v>
      </c>
      <c r="D18288">
        <v>17</v>
      </c>
      <c r="E18288" t="str">
        <f>IF(MOD(D18288,2)=0,"EVEN","ODD")</f>
        <v>ODD</v>
      </c>
      <c r="F18288" t="str">
        <f>IF(D18288&lt;=18,"LOW (1-18)","HIGH (19-36)")</f>
        <v>LOW (1-18)</v>
      </c>
      <c r="G18288">
        <f>INT((D18288-1)/6)+1</f>
        <v>3</v>
      </c>
      <c r="H18288">
        <f>MOD(D18288-1,6)+1</f>
        <v>5</v>
      </c>
      <c r="I18288">
        <f>37-D18288</f>
        <v>20</v>
      </c>
      <c r="J18288">
        <f>ABS(D18288-D18289)</f>
        <v>8</v>
      </c>
      <c r="K18288">
        <f>AVERAGE(D18288:D18292)</f>
        <v>17</v>
      </c>
      <c r="L18288">
        <f>AVERAGE(D18288:D18307)</f>
        <v>17</v>
      </c>
      <c r="M18288">
        <f>K18288-L18288</f>
        <v>0</v>
      </c>
      <c r="N18288" t="str">
        <f>IF(K18288&gt;L18288,"HIGH ZONE BIAS",IF(K18288&lt;L18288,"LOW ZONE BIAS","EQUILIBRIUM"))</f>
        <v>EQUILIBRIUM</v>
      </c>
    </row>
    <row r="18289">
      <c r="A18289">
        <v>8340</v>
      </c>
      <c r="B18289" t="str">
        <v>2008-01-26</v>
      </c>
      <c r="C18289" t="str">
        <v>Evening</v>
      </c>
      <c r="D18289">
        <v>25</v>
      </c>
      <c r="E18289" t="str">
        <f>IF(MOD(D18289,2)=0,"EVEN","ODD")</f>
        <v>ODD</v>
      </c>
      <c r="F18289" t="str">
        <f>IF(D18289&lt;=18,"LOW (1-18)","HIGH (19-36)")</f>
        <v>HIGH (19-36)</v>
      </c>
      <c r="G18289">
        <f>INT((D18289-1)/6)+1</f>
        <v>5</v>
      </c>
      <c r="H18289">
        <f>MOD(D18289-1,6)+1</f>
        <v>1</v>
      </c>
      <c r="I18289">
        <f>37-D18289</f>
        <v>12</v>
      </c>
      <c r="J18289">
        <f>ABS(D18289-D18290)</f>
        <v>6</v>
      </c>
      <c r="K18289">
        <f>AVERAGE(D18289:D18293)</f>
        <v>25</v>
      </c>
      <c r="L18289">
        <f>AVERAGE(D18289:D18308)</f>
        <v>25</v>
      </c>
      <c r="M18289">
        <f>K18289-L18289</f>
        <v>0</v>
      </c>
      <c r="N18289" t="str">
        <f>IF(K18289&gt;L18289,"HIGH ZONE BIAS",IF(K18289&lt;L18289,"LOW ZONE BIAS","EQUILIBRIUM"))</f>
        <v>EQUILIBRIUM</v>
      </c>
    </row>
    <row r="18290">
      <c r="A18290">
        <v>8339</v>
      </c>
      <c r="B18290" t="str">
        <v>2008-01-26</v>
      </c>
      <c r="C18290" t="str">
        <v>Midday</v>
      </c>
      <c r="D18290">
        <v>31</v>
      </c>
      <c r="E18290" t="str">
        <f>IF(MOD(D18290,2)=0,"EVEN","ODD")</f>
        <v>ODD</v>
      </c>
      <c r="F18290" t="str">
        <f>IF(D18290&lt;=18,"LOW (1-18)","HIGH (19-36)")</f>
        <v>HIGH (19-36)</v>
      </c>
      <c r="G18290">
        <f>INT((D18290-1)/6)+1</f>
        <v>6</v>
      </c>
      <c r="H18290">
        <f>MOD(D18290-1,6)+1</f>
        <v>1</v>
      </c>
      <c r="I18290">
        <f>37-D18290</f>
        <v>6</v>
      </c>
      <c r="J18290">
        <f>ABS(D18290-D18291)</f>
        <v>28</v>
      </c>
      <c r="K18290">
        <f>AVERAGE(D18290:D18294)</f>
        <v>31</v>
      </c>
      <c r="L18290">
        <f>AVERAGE(D18290:D18309)</f>
        <v>31</v>
      </c>
      <c r="M18290">
        <f>K18290-L18290</f>
        <v>0</v>
      </c>
      <c r="N18290" t="str">
        <f>IF(K18290&gt;L18290,"HIGH ZONE BIAS",IF(K18290&lt;L18290,"LOW ZONE BIAS","EQUILIBRIUM"))</f>
        <v>EQUILIBRIUM</v>
      </c>
    </row>
    <row r="18291">
      <c r="A18291">
        <v>8338</v>
      </c>
      <c r="B18291" t="str">
        <v>2008-01-25</v>
      </c>
      <c r="C18291" t="str">
        <v>Evening</v>
      </c>
      <c r="D18291">
        <v>3</v>
      </c>
      <c r="E18291" t="str">
        <f>IF(MOD(D18291,2)=0,"EVEN","ODD")</f>
        <v>ODD</v>
      </c>
      <c r="F18291" t="str">
        <f>IF(D18291&lt;=18,"LOW (1-18)","HIGH (19-36)")</f>
        <v>LOW (1-18)</v>
      </c>
      <c r="G18291">
        <f>INT((D18291-1)/6)+1</f>
        <v>1</v>
      </c>
      <c r="H18291">
        <f>MOD(D18291-1,6)+1</f>
        <v>3</v>
      </c>
      <c r="I18291">
        <f>37-D18291</f>
        <v>34</v>
      </c>
      <c r="J18291">
        <f>ABS(D18291-D18292)</f>
        <v>15</v>
      </c>
      <c r="K18291">
        <f>AVERAGE(D18291:D18295)</f>
        <v>3</v>
      </c>
      <c r="L18291">
        <f>AVERAGE(D18291:D18310)</f>
        <v>3</v>
      </c>
      <c r="M18291">
        <f>K18291-L18291</f>
        <v>0</v>
      </c>
      <c r="N18291" t="str">
        <f>IF(K18291&gt;L18291,"HIGH ZONE BIAS",IF(K18291&lt;L18291,"LOW ZONE BIAS","EQUILIBRIUM"))</f>
        <v>EQUILIBRIUM</v>
      </c>
    </row>
    <row r="18292">
      <c r="A18292">
        <v>8337</v>
      </c>
      <c r="B18292" t="str">
        <v>2008-01-25</v>
      </c>
      <c r="C18292" t="str">
        <v>Midday</v>
      </c>
      <c r="D18292">
        <v>18</v>
      </c>
      <c r="E18292" t="str">
        <f>IF(MOD(D18292,2)=0,"EVEN","ODD")</f>
        <v>EVEN</v>
      </c>
      <c r="F18292" t="str">
        <f>IF(D18292&lt;=18,"LOW (1-18)","HIGH (19-36)")</f>
        <v>LOW (1-18)</v>
      </c>
      <c r="G18292">
        <f>INT((D18292-1)/6)+1</f>
        <v>3</v>
      </c>
      <c r="H18292">
        <f>MOD(D18292-1,6)+1</f>
        <v>6</v>
      </c>
      <c r="I18292">
        <f>37-D18292</f>
        <v>19</v>
      </c>
      <c r="J18292">
        <f>ABS(D18292-D18293)</f>
        <v>10</v>
      </c>
      <c r="K18292">
        <f>AVERAGE(D18292:D18296)</f>
        <v>18</v>
      </c>
      <c r="L18292">
        <f>AVERAGE(D18292:D18311)</f>
        <v>18</v>
      </c>
      <c r="M18292">
        <f>K18292-L18292</f>
        <v>0</v>
      </c>
      <c r="N18292" t="str">
        <f>IF(K18292&gt;L18292,"HIGH ZONE BIAS",IF(K18292&lt;L18292,"LOW ZONE BIAS","EQUILIBRIUM"))</f>
        <v>EQUILIBRIUM</v>
      </c>
    </row>
    <row r="18293">
      <c r="A18293">
        <v>8336</v>
      </c>
      <c r="B18293" t="str">
        <v>2008-01-24</v>
      </c>
      <c r="C18293" t="str">
        <v>Evening</v>
      </c>
      <c r="D18293">
        <v>28</v>
      </c>
      <c r="E18293" t="str">
        <f>IF(MOD(D18293,2)=0,"EVEN","ODD")</f>
        <v>EVEN</v>
      </c>
      <c r="F18293" t="str">
        <f>IF(D18293&lt;=18,"LOW (1-18)","HIGH (19-36)")</f>
        <v>HIGH (19-36)</v>
      </c>
      <c r="G18293">
        <f>INT((D18293-1)/6)+1</f>
        <v>5</v>
      </c>
      <c r="H18293">
        <f>MOD(D18293-1,6)+1</f>
        <v>4</v>
      </c>
      <c r="I18293">
        <f>37-D18293</f>
        <v>9</v>
      </c>
      <c r="J18293">
        <f>ABS(D18293-D18294)</f>
        <v>13</v>
      </c>
      <c r="K18293">
        <f>AVERAGE(D18293:D18297)</f>
        <v>28</v>
      </c>
      <c r="L18293">
        <f>AVERAGE(D18293:D18312)</f>
        <v>28</v>
      </c>
      <c r="M18293">
        <f>K18293-L18293</f>
        <v>0</v>
      </c>
      <c r="N18293" t="str">
        <f>IF(K18293&gt;L18293,"HIGH ZONE BIAS",IF(K18293&lt;L18293,"LOW ZONE BIAS","EQUILIBRIUM"))</f>
        <v>EQUILIBRIUM</v>
      </c>
    </row>
    <row r="18294">
      <c r="A18294">
        <v>8335</v>
      </c>
      <c r="B18294" t="str">
        <v>2008-01-24</v>
      </c>
      <c r="C18294" t="str">
        <v>Midday</v>
      </c>
      <c r="D18294">
        <v>15</v>
      </c>
      <c r="E18294" t="str">
        <f>IF(MOD(D18294,2)=0,"EVEN","ODD")</f>
        <v>ODD</v>
      </c>
      <c r="F18294" t="str">
        <f>IF(D18294&lt;=18,"LOW (1-18)","HIGH (19-36)")</f>
        <v>LOW (1-18)</v>
      </c>
      <c r="G18294">
        <f>INT((D18294-1)/6)+1</f>
        <v>3</v>
      </c>
      <c r="H18294">
        <f>MOD(D18294-1,6)+1</f>
        <v>3</v>
      </c>
      <c r="I18294">
        <f>37-D18294</f>
        <v>22</v>
      </c>
      <c r="J18294">
        <f>ABS(D18294-D18295)</f>
        <v>7</v>
      </c>
      <c r="K18294">
        <f>AVERAGE(D18294:D18298)</f>
        <v>15</v>
      </c>
      <c r="L18294">
        <f>AVERAGE(D18294:D18313)</f>
        <v>15</v>
      </c>
      <c r="M18294">
        <f>K18294-L18294</f>
        <v>0</v>
      </c>
      <c r="N18294" t="str">
        <f>IF(K18294&gt;L18294,"HIGH ZONE BIAS",IF(K18294&lt;L18294,"LOW ZONE BIAS","EQUILIBRIUM"))</f>
        <v>EQUILIBRIUM</v>
      </c>
    </row>
    <row r="18295">
      <c r="A18295">
        <v>8334</v>
      </c>
      <c r="B18295" t="str">
        <v>2008-01-23</v>
      </c>
      <c r="C18295" t="str">
        <v>Evening</v>
      </c>
      <c r="D18295">
        <v>22</v>
      </c>
      <c r="E18295" t="str">
        <f>IF(MOD(D18295,2)=0,"EVEN","ODD")</f>
        <v>EVEN</v>
      </c>
      <c r="F18295" t="str">
        <f>IF(D18295&lt;=18,"LOW (1-18)","HIGH (19-36)")</f>
        <v>HIGH (19-36)</v>
      </c>
      <c r="G18295">
        <f>INT((D18295-1)/6)+1</f>
        <v>4</v>
      </c>
      <c r="H18295">
        <f>MOD(D18295-1,6)+1</f>
        <v>4</v>
      </c>
      <c r="I18295">
        <f>37-D18295</f>
        <v>15</v>
      </c>
      <c r="J18295">
        <f>ABS(D18295-D18296)</f>
        <v>5</v>
      </c>
      <c r="K18295">
        <f>AVERAGE(D18295:D18299)</f>
        <v>22</v>
      </c>
      <c r="L18295">
        <f>AVERAGE(D18295:D18314)</f>
        <v>22</v>
      </c>
      <c r="M18295">
        <f>K18295-L18295</f>
        <v>0</v>
      </c>
      <c r="N18295" t="str">
        <f>IF(K18295&gt;L18295,"HIGH ZONE BIAS",IF(K18295&lt;L18295,"LOW ZONE BIAS","EQUILIBRIUM"))</f>
        <v>EQUILIBRIUM</v>
      </c>
    </row>
    <row r="18296">
      <c r="A18296">
        <v>8333</v>
      </c>
      <c r="B18296" t="str">
        <v>2008-01-23</v>
      </c>
      <c r="C18296" t="str">
        <v>Midday</v>
      </c>
      <c r="D18296">
        <v>27</v>
      </c>
      <c r="E18296" t="str">
        <f>IF(MOD(D18296,2)=0,"EVEN","ODD")</f>
        <v>ODD</v>
      </c>
      <c r="F18296" t="str">
        <f>IF(D18296&lt;=18,"LOW (1-18)","HIGH (19-36)")</f>
        <v>HIGH (19-36)</v>
      </c>
      <c r="G18296">
        <f>INT((D18296-1)/6)+1</f>
        <v>5</v>
      </c>
      <c r="H18296">
        <f>MOD(D18296-1,6)+1</f>
        <v>3</v>
      </c>
      <c r="I18296">
        <f>37-D18296</f>
        <v>10</v>
      </c>
      <c r="J18296">
        <f>ABS(D18296-D18297)</f>
        <v>6</v>
      </c>
      <c r="K18296">
        <f>AVERAGE(D18296:D18300)</f>
        <v>27</v>
      </c>
      <c r="L18296">
        <f>AVERAGE(D18296:D18315)</f>
        <v>27</v>
      </c>
      <c r="M18296">
        <f>K18296-L18296</f>
        <v>0</v>
      </c>
      <c r="N18296" t="str">
        <f>IF(K18296&gt;L18296,"HIGH ZONE BIAS",IF(K18296&lt;L18296,"LOW ZONE BIAS","EQUILIBRIUM"))</f>
        <v>EQUILIBRIUM</v>
      </c>
    </row>
    <row r="18297">
      <c r="A18297">
        <v>8332</v>
      </c>
      <c r="B18297" t="str">
        <v>2008-01-22</v>
      </c>
      <c r="C18297" t="str">
        <v>Evening</v>
      </c>
      <c r="D18297">
        <v>21</v>
      </c>
      <c r="E18297" t="str">
        <f>IF(MOD(D18297,2)=0,"EVEN","ODD")</f>
        <v>ODD</v>
      </c>
      <c r="F18297" t="str">
        <f>IF(D18297&lt;=18,"LOW (1-18)","HIGH (19-36)")</f>
        <v>HIGH (19-36)</v>
      </c>
      <c r="G18297">
        <f>INT((D18297-1)/6)+1</f>
        <v>4</v>
      </c>
      <c r="H18297">
        <f>MOD(D18297-1,6)+1</f>
        <v>3</v>
      </c>
      <c r="I18297">
        <f>37-D18297</f>
        <v>16</v>
      </c>
      <c r="J18297">
        <f>ABS(D18297-D18298)</f>
        <v>1</v>
      </c>
      <c r="K18297">
        <f>AVERAGE(D18297:D18301)</f>
        <v>21</v>
      </c>
      <c r="L18297">
        <f>AVERAGE(D18297:D18316)</f>
        <v>21</v>
      </c>
      <c r="M18297">
        <f>K18297-L18297</f>
        <v>0</v>
      </c>
      <c r="N18297" t="str">
        <f>IF(K18297&gt;L18297,"HIGH ZONE BIAS",IF(K18297&lt;L18297,"LOW ZONE BIAS","EQUILIBRIUM"))</f>
        <v>EQUILIBRIUM</v>
      </c>
    </row>
    <row r="18298">
      <c r="A18298">
        <v>8331</v>
      </c>
      <c r="B18298" t="str">
        <v>2008-01-22</v>
      </c>
      <c r="C18298" t="str">
        <v>Midday</v>
      </c>
      <c r="D18298">
        <v>22</v>
      </c>
      <c r="E18298" t="str">
        <f>IF(MOD(D18298,2)=0,"EVEN","ODD")</f>
        <v>EVEN</v>
      </c>
      <c r="F18298" t="str">
        <f>IF(D18298&lt;=18,"LOW (1-18)","HIGH (19-36)")</f>
        <v>HIGH (19-36)</v>
      </c>
      <c r="G18298">
        <f>INT((D18298-1)/6)+1</f>
        <v>4</v>
      </c>
      <c r="H18298">
        <f>MOD(D18298-1,6)+1</f>
        <v>4</v>
      </c>
      <c r="I18298">
        <f>37-D18298</f>
        <v>15</v>
      </c>
      <c r="J18298">
        <f>ABS(D18298-D18299)</f>
        <v>14</v>
      </c>
      <c r="K18298">
        <f>AVERAGE(D18298:D18302)</f>
        <v>22</v>
      </c>
      <c r="L18298">
        <f>AVERAGE(D18298:D18317)</f>
        <v>22</v>
      </c>
      <c r="M18298">
        <f>K18298-L18298</f>
        <v>0</v>
      </c>
      <c r="N18298" t="str">
        <f>IF(K18298&gt;L18298,"HIGH ZONE BIAS",IF(K18298&lt;L18298,"LOW ZONE BIAS","EQUILIBRIUM"))</f>
        <v>EQUILIBRIUM</v>
      </c>
    </row>
    <row r="18299">
      <c r="A18299">
        <v>8330</v>
      </c>
      <c r="B18299" t="str">
        <v>2008-01-21</v>
      </c>
      <c r="C18299" t="str">
        <v>Evening</v>
      </c>
      <c r="D18299">
        <v>8</v>
      </c>
      <c r="E18299" t="str">
        <f>IF(MOD(D18299,2)=0,"EVEN","ODD")</f>
        <v>EVEN</v>
      </c>
      <c r="F18299" t="str">
        <f>IF(D18299&lt;=18,"LOW (1-18)","HIGH (19-36)")</f>
        <v>LOW (1-18)</v>
      </c>
      <c r="G18299">
        <f>INT((D18299-1)/6)+1</f>
        <v>2</v>
      </c>
      <c r="H18299">
        <f>MOD(D18299-1,6)+1</f>
        <v>2</v>
      </c>
      <c r="I18299">
        <f>37-D18299</f>
        <v>29</v>
      </c>
      <c r="J18299">
        <f>ABS(D18299-D18300)</f>
        <v>16</v>
      </c>
      <c r="K18299">
        <f>AVERAGE(D18299:D18303)</f>
        <v>8</v>
      </c>
      <c r="L18299">
        <f>AVERAGE(D18299:D18318)</f>
        <v>8</v>
      </c>
      <c r="M18299">
        <f>K18299-L18299</f>
        <v>0</v>
      </c>
      <c r="N18299" t="str">
        <f>IF(K18299&gt;L18299,"HIGH ZONE BIAS",IF(K18299&lt;L18299,"LOW ZONE BIAS","EQUILIBRIUM"))</f>
        <v>EQUILIBRIUM</v>
      </c>
    </row>
    <row r="18300">
      <c r="A18300">
        <v>8329</v>
      </c>
      <c r="B18300" t="str">
        <v>2008-01-21</v>
      </c>
      <c r="C18300" t="str">
        <v>Midday</v>
      </c>
      <c r="D18300">
        <v>24</v>
      </c>
      <c r="E18300" t="str">
        <f>IF(MOD(D18300,2)=0,"EVEN","ODD")</f>
        <v>EVEN</v>
      </c>
      <c r="F18300" t="str">
        <f>IF(D18300&lt;=18,"LOW (1-18)","HIGH (19-36)")</f>
        <v>HIGH (19-36)</v>
      </c>
      <c r="G18300">
        <f>INT((D18300-1)/6)+1</f>
        <v>4</v>
      </c>
      <c r="H18300">
        <f>MOD(D18300-1,6)+1</f>
        <v>6</v>
      </c>
      <c r="I18300">
        <f>37-D18300</f>
        <v>13</v>
      </c>
      <c r="J18300">
        <f>ABS(D18300-D18301)</f>
        <v>4</v>
      </c>
      <c r="K18300">
        <f>AVERAGE(D18300:D18304)</f>
        <v>24</v>
      </c>
      <c r="L18300">
        <f>AVERAGE(D18300:D18319)</f>
        <v>24</v>
      </c>
      <c r="M18300">
        <f>K18300-L18300</f>
        <v>0</v>
      </c>
      <c r="N18300" t="str">
        <f>IF(K18300&gt;L18300,"HIGH ZONE BIAS",IF(K18300&lt;L18300,"LOW ZONE BIAS","EQUILIBRIUM"))</f>
        <v>EQUILIBRIUM</v>
      </c>
    </row>
    <row r="18301">
      <c r="A18301">
        <v>8328</v>
      </c>
      <c r="B18301" t="str">
        <v>2008-01-19</v>
      </c>
      <c r="C18301" t="str">
        <v>Evening</v>
      </c>
      <c r="D18301">
        <v>20</v>
      </c>
      <c r="E18301" t="str">
        <f>IF(MOD(D18301,2)=0,"EVEN","ODD")</f>
        <v>EVEN</v>
      </c>
      <c r="F18301" t="str">
        <f>IF(D18301&lt;=18,"LOW (1-18)","HIGH (19-36)")</f>
        <v>HIGH (19-36)</v>
      </c>
      <c r="G18301">
        <f>INT((D18301-1)/6)+1</f>
        <v>4</v>
      </c>
      <c r="H18301">
        <f>MOD(D18301-1,6)+1</f>
        <v>2</v>
      </c>
      <c r="I18301">
        <f>37-D18301</f>
        <v>17</v>
      </c>
      <c r="J18301">
        <f>ABS(D18301-D18302)</f>
        <v>14</v>
      </c>
      <c r="K18301">
        <f>AVERAGE(D18301:D18305)</f>
        <v>20</v>
      </c>
      <c r="L18301">
        <f>AVERAGE(D18301:D18320)</f>
        <v>20</v>
      </c>
      <c r="M18301">
        <f>K18301-L18301</f>
        <v>0</v>
      </c>
      <c r="N18301" t="str">
        <f>IF(K18301&gt;L18301,"HIGH ZONE BIAS",IF(K18301&lt;L18301,"LOW ZONE BIAS","EQUILIBRIUM"))</f>
        <v>EQUILIBRIUM</v>
      </c>
    </row>
    <row r="18302">
      <c r="A18302">
        <v>8327</v>
      </c>
      <c r="B18302" t="str">
        <v>2008-01-19</v>
      </c>
      <c r="C18302" t="str">
        <v>Midday</v>
      </c>
      <c r="D18302">
        <v>34</v>
      </c>
      <c r="E18302" t="str">
        <f>IF(MOD(D18302,2)=0,"EVEN","ODD")</f>
        <v>EVEN</v>
      </c>
      <c r="F18302" t="str">
        <f>IF(D18302&lt;=18,"LOW (1-18)","HIGH (19-36)")</f>
        <v>HIGH (19-36)</v>
      </c>
      <c r="G18302">
        <f>INT((D18302-1)/6)+1</f>
        <v>6</v>
      </c>
      <c r="H18302">
        <f>MOD(D18302-1,6)+1</f>
        <v>4</v>
      </c>
      <c r="I18302">
        <f>37-D18302</f>
        <v>3</v>
      </c>
      <c r="J18302">
        <f>ABS(D18302-D18303)</f>
        <v>24</v>
      </c>
      <c r="K18302">
        <f>AVERAGE(D18302:D18306)</f>
        <v>34</v>
      </c>
      <c r="L18302">
        <f>AVERAGE(D18302:D18321)</f>
        <v>34</v>
      </c>
      <c r="M18302">
        <f>K18302-L18302</f>
        <v>0</v>
      </c>
      <c r="N18302" t="str">
        <f>IF(K18302&gt;L18302,"HIGH ZONE BIAS",IF(K18302&lt;L18302,"LOW ZONE BIAS","EQUILIBRIUM"))</f>
        <v>EQUILIBRIUM</v>
      </c>
    </row>
    <row r="18303">
      <c r="A18303">
        <v>8326</v>
      </c>
      <c r="B18303" t="str">
        <v>2008-01-18</v>
      </c>
      <c r="C18303" t="str">
        <v>Evening</v>
      </c>
      <c r="D18303">
        <v>10</v>
      </c>
      <c r="E18303" t="str">
        <f>IF(MOD(D18303,2)=0,"EVEN","ODD")</f>
        <v>EVEN</v>
      </c>
      <c r="F18303" t="str">
        <f>IF(D18303&lt;=18,"LOW (1-18)","HIGH (19-36)")</f>
        <v>LOW (1-18)</v>
      </c>
      <c r="G18303">
        <f>INT((D18303-1)/6)+1</f>
        <v>2</v>
      </c>
      <c r="H18303">
        <f>MOD(D18303-1,6)+1</f>
        <v>4</v>
      </c>
      <c r="I18303">
        <f>37-D18303</f>
        <v>27</v>
      </c>
      <c r="J18303">
        <f>ABS(D18303-D18304)</f>
        <v>15</v>
      </c>
      <c r="K18303">
        <f>AVERAGE(D18303:D18307)</f>
        <v>10</v>
      </c>
      <c r="L18303">
        <f>AVERAGE(D18303:D18322)</f>
        <v>10</v>
      </c>
      <c r="M18303">
        <f>K18303-L18303</f>
        <v>0</v>
      </c>
      <c r="N18303" t="str">
        <f>IF(K18303&gt;L18303,"HIGH ZONE BIAS",IF(K18303&lt;L18303,"LOW ZONE BIAS","EQUILIBRIUM"))</f>
        <v>EQUILIBRIUM</v>
      </c>
    </row>
    <row r="18304">
      <c r="A18304">
        <v>8325</v>
      </c>
      <c r="B18304" t="str">
        <v>2008-01-18</v>
      </c>
      <c r="C18304" t="str">
        <v>Midday</v>
      </c>
      <c r="D18304">
        <v>25</v>
      </c>
      <c r="E18304" t="str">
        <f>IF(MOD(D18304,2)=0,"EVEN","ODD")</f>
        <v>ODD</v>
      </c>
      <c r="F18304" t="str">
        <f>IF(D18304&lt;=18,"LOW (1-18)","HIGH (19-36)")</f>
        <v>HIGH (19-36)</v>
      </c>
      <c r="G18304">
        <f>INT((D18304-1)/6)+1</f>
        <v>5</v>
      </c>
      <c r="H18304">
        <f>MOD(D18304-1,6)+1</f>
        <v>1</v>
      </c>
      <c r="I18304">
        <f>37-D18304</f>
        <v>12</v>
      </c>
      <c r="J18304">
        <f>ABS(D18304-D18305)</f>
        <v>8</v>
      </c>
      <c r="K18304">
        <f>AVERAGE(D18304:D18308)</f>
        <v>25</v>
      </c>
      <c r="L18304">
        <f>AVERAGE(D18304:D18323)</f>
        <v>25</v>
      </c>
      <c r="M18304">
        <f>K18304-L18304</f>
        <v>0</v>
      </c>
      <c r="N18304" t="str">
        <f>IF(K18304&gt;L18304,"HIGH ZONE BIAS",IF(K18304&lt;L18304,"LOW ZONE BIAS","EQUILIBRIUM"))</f>
        <v>EQUILIBRIUM</v>
      </c>
    </row>
    <row r="18305">
      <c r="A18305">
        <v>8324</v>
      </c>
      <c r="B18305" t="str">
        <v>2008-01-17</v>
      </c>
      <c r="C18305" t="str">
        <v>Evening</v>
      </c>
      <c r="D18305">
        <v>17</v>
      </c>
      <c r="E18305" t="str">
        <f>IF(MOD(D18305,2)=0,"EVEN","ODD")</f>
        <v>ODD</v>
      </c>
      <c r="F18305" t="str">
        <f>IF(D18305&lt;=18,"LOW (1-18)","HIGH (19-36)")</f>
        <v>LOW (1-18)</v>
      </c>
      <c r="G18305">
        <f>INT((D18305-1)/6)+1</f>
        <v>3</v>
      </c>
      <c r="H18305">
        <f>MOD(D18305-1,6)+1</f>
        <v>5</v>
      </c>
      <c r="I18305">
        <f>37-D18305</f>
        <v>20</v>
      </c>
      <c r="J18305">
        <f>ABS(D18305-D18306)</f>
        <v>6</v>
      </c>
      <c r="K18305">
        <f>AVERAGE(D18305:D18309)</f>
        <v>17</v>
      </c>
      <c r="L18305">
        <f>AVERAGE(D18305:D18324)</f>
        <v>17</v>
      </c>
      <c r="M18305">
        <f>K18305-L18305</f>
        <v>0</v>
      </c>
      <c r="N18305" t="str">
        <f>IF(K18305&gt;L18305,"HIGH ZONE BIAS",IF(K18305&lt;L18305,"LOW ZONE BIAS","EQUILIBRIUM"))</f>
        <v>EQUILIBRIUM</v>
      </c>
    </row>
    <row r="18306">
      <c r="A18306">
        <v>8323</v>
      </c>
      <c r="B18306" t="str">
        <v>2008-01-17</v>
      </c>
      <c r="C18306" t="str">
        <v>Midday</v>
      </c>
      <c r="D18306">
        <v>11</v>
      </c>
      <c r="E18306" t="str">
        <f>IF(MOD(D18306,2)=0,"EVEN","ODD")</f>
        <v>ODD</v>
      </c>
      <c r="F18306" t="str">
        <f>IF(D18306&lt;=18,"LOW (1-18)","HIGH (19-36)")</f>
        <v>LOW (1-18)</v>
      </c>
      <c r="G18306">
        <f>INT((D18306-1)/6)+1</f>
        <v>2</v>
      </c>
      <c r="H18306">
        <f>MOD(D18306-1,6)+1</f>
        <v>5</v>
      </c>
      <c r="I18306">
        <f>37-D18306</f>
        <v>26</v>
      </c>
      <c r="J18306">
        <f>ABS(D18306-D18307)</f>
        <v>7</v>
      </c>
      <c r="K18306">
        <f>AVERAGE(D18306:D18310)</f>
        <v>11</v>
      </c>
      <c r="L18306">
        <f>AVERAGE(D18306:D18325)</f>
        <v>11</v>
      </c>
      <c r="M18306">
        <f>K18306-L18306</f>
        <v>0</v>
      </c>
      <c r="N18306" t="str">
        <f>IF(K18306&gt;L18306,"HIGH ZONE BIAS",IF(K18306&lt;L18306,"LOW ZONE BIAS","EQUILIBRIUM"))</f>
        <v>EQUILIBRIUM</v>
      </c>
    </row>
    <row r="18307">
      <c r="A18307">
        <v>8322</v>
      </c>
      <c r="B18307" t="str">
        <v>2008-01-16</v>
      </c>
      <c r="C18307" t="str">
        <v>Evening</v>
      </c>
      <c r="D18307">
        <v>18</v>
      </c>
      <c r="E18307" t="str">
        <f>IF(MOD(D18307,2)=0,"EVEN","ODD")</f>
        <v>EVEN</v>
      </c>
      <c r="F18307" t="str">
        <f>IF(D18307&lt;=18,"LOW (1-18)","HIGH (19-36)")</f>
        <v>LOW (1-18)</v>
      </c>
      <c r="G18307">
        <f>INT((D18307-1)/6)+1</f>
        <v>3</v>
      </c>
      <c r="H18307">
        <f>MOD(D18307-1,6)+1</f>
        <v>6</v>
      </c>
      <c r="I18307">
        <f>37-D18307</f>
        <v>19</v>
      </c>
      <c r="J18307">
        <f>ABS(D18307-D18308)</f>
        <v>17</v>
      </c>
      <c r="K18307">
        <f>AVERAGE(D18307:D18311)</f>
        <v>18</v>
      </c>
      <c r="L18307">
        <f>AVERAGE(D18307:D18326)</f>
        <v>18</v>
      </c>
      <c r="M18307">
        <f>K18307-L18307</f>
        <v>0</v>
      </c>
      <c r="N18307" t="str">
        <f>IF(K18307&gt;L18307,"HIGH ZONE BIAS",IF(K18307&lt;L18307,"LOW ZONE BIAS","EQUILIBRIUM"))</f>
        <v>EQUILIBRIUM</v>
      </c>
    </row>
    <row r="18308">
      <c r="A18308">
        <v>8321</v>
      </c>
      <c r="B18308" t="str">
        <v>2008-01-16</v>
      </c>
      <c r="C18308" t="str">
        <v>Midday</v>
      </c>
      <c r="D18308">
        <v>35</v>
      </c>
      <c r="E18308" t="str">
        <f>IF(MOD(D18308,2)=0,"EVEN","ODD")</f>
        <v>ODD</v>
      </c>
      <c r="F18308" t="str">
        <f>IF(D18308&lt;=18,"LOW (1-18)","HIGH (19-36)")</f>
        <v>HIGH (19-36)</v>
      </c>
      <c r="G18308">
        <f>INT((D18308-1)/6)+1</f>
        <v>6</v>
      </c>
      <c r="H18308">
        <f>MOD(D18308-1,6)+1</f>
        <v>5</v>
      </c>
      <c r="I18308">
        <f>37-D18308</f>
        <v>2</v>
      </c>
      <c r="J18308">
        <f>ABS(D18308-D18309)</f>
        <v>10</v>
      </c>
      <c r="K18308">
        <f>AVERAGE(D18308:D18312)</f>
        <v>35</v>
      </c>
      <c r="L18308">
        <f>AVERAGE(D18308:D18327)</f>
        <v>35</v>
      </c>
      <c r="M18308">
        <f>K18308-L18308</f>
        <v>0</v>
      </c>
      <c r="N18308" t="str">
        <f>IF(K18308&gt;L18308,"HIGH ZONE BIAS",IF(K18308&lt;L18308,"LOW ZONE BIAS","EQUILIBRIUM"))</f>
        <v>EQUILIBRIUM</v>
      </c>
    </row>
    <row r="18309">
      <c r="A18309">
        <v>8320</v>
      </c>
      <c r="B18309" t="str">
        <v>2008-01-15</v>
      </c>
      <c r="C18309" t="str">
        <v>Evening</v>
      </c>
      <c r="D18309">
        <v>25</v>
      </c>
      <c r="E18309" t="str">
        <f>IF(MOD(D18309,2)=0,"EVEN","ODD")</f>
        <v>ODD</v>
      </c>
      <c r="F18309" t="str">
        <f>IF(D18309&lt;=18,"LOW (1-18)","HIGH (19-36)")</f>
        <v>HIGH (19-36)</v>
      </c>
      <c r="G18309">
        <f>INT((D18309-1)/6)+1</f>
        <v>5</v>
      </c>
      <c r="H18309">
        <f>MOD(D18309-1,6)+1</f>
        <v>1</v>
      </c>
      <c r="I18309">
        <f>37-D18309</f>
        <v>12</v>
      </c>
      <c r="J18309">
        <f>ABS(D18309-D18310)</f>
        <v>20</v>
      </c>
      <c r="K18309">
        <f>AVERAGE(D18309:D18313)</f>
        <v>25</v>
      </c>
      <c r="L18309">
        <f>AVERAGE(D18309:D18328)</f>
        <v>25</v>
      </c>
      <c r="M18309">
        <f>K18309-L18309</f>
        <v>0</v>
      </c>
      <c r="N18309" t="str">
        <f>IF(K18309&gt;L18309,"HIGH ZONE BIAS",IF(K18309&lt;L18309,"LOW ZONE BIAS","EQUILIBRIUM"))</f>
        <v>EQUILIBRIUM</v>
      </c>
    </row>
    <row r="18310">
      <c r="A18310">
        <v>8319</v>
      </c>
      <c r="B18310" t="str">
        <v>2008-01-15</v>
      </c>
      <c r="C18310" t="str">
        <v>Midday</v>
      </c>
      <c r="D18310">
        <v>5</v>
      </c>
      <c r="E18310" t="str">
        <f>IF(MOD(D18310,2)=0,"EVEN","ODD")</f>
        <v>ODD</v>
      </c>
      <c r="F18310" t="str">
        <f>IF(D18310&lt;=18,"LOW (1-18)","HIGH (19-36)")</f>
        <v>LOW (1-18)</v>
      </c>
      <c r="G18310">
        <f>INT((D18310-1)/6)+1</f>
        <v>1</v>
      </c>
      <c r="H18310">
        <f>MOD(D18310-1,6)+1</f>
        <v>5</v>
      </c>
      <c r="I18310">
        <f>37-D18310</f>
        <v>32</v>
      </c>
      <c r="J18310">
        <f>ABS(D18310-D18311)</f>
        <v>30</v>
      </c>
      <c r="K18310">
        <f>AVERAGE(D18310:D18314)</f>
        <v>5</v>
      </c>
      <c r="L18310">
        <f>AVERAGE(D18310:D18329)</f>
        <v>5</v>
      </c>
      <c r="M18310">
        <f>K18310-L18310</f>
        <v>0</v>
      </c>
      <c r="N18310" t="str">
        <f>IF(K18310&gt;L18310,"HIGH ZONE BIAS",IF(K18310&lt;L18310,"LOW ZONE BIAS","EQUILIBRIUM"))</f>
        <v>EQUILIBRIUM</v>
      </c>
    </row>
    <row r="18311">
      <c r="A18311">
        <v>8318</v>
      </c>
      <c r="B18311" t="str">
        <v>2008-01-14</v>
      </c>
      <c r="C18311" t="str">
        <v>Evening</v>
      </c>
      <c r="D18311">
        <v>35</v>
      </c>
      <c r="E18311" t="str">
        <f>IF(MOD(D18311,2)=0,"EVEN","ODD")</f>
        <v>ODD</v>
      </c>
      <c r="F18311" t="str">
        <f>IF(D18311&lt;=18,"LOW (1-18)","HIGH (19-36)")</f>
        <v>HIGH (19-36)</v>
      </c>
      <c r="G18311">
        <f>INT((D18311-1)/6)+1</f>
        <v>6</v>
      </c>
      <c r="H18311">
        <f>MOD(D18311-1,6)+1</f>
        <v>5</v>
      </c>
      <c r="I18311">
        <f>37-D18311</f>
        <v>2</v>
      </c>
      <c r="J18311">
        <f>ABS(D18311-D18312)</f>
        <v>1</v>
      </c>
      <c r="K18311">
        <f>AVERAGE(D18311:D18315)</f>
        <v>35</v>
      </c>
      <c r="L18311">
        <f>AVERAGE(D18311:D18330)</f>
        <v>35</v>
      </c>
      <c r="M18311">
        <f>K18311-L18311</f>
        <v>0</v>
      </c>
      <c r="N18311" t="str">
        <f>IF(K18311&gt;L18311,"HIGH ZONE BIAS",IF(K18311&lt;L18311,"LOW ZONE BIAS","EQUILIBRIUM"))</f>
        <v>EQUILIBRIUM</v>
      </c>
    </row>
    <row r="18312">
      <c r="A18312">
        <v>8317</v>
      </c>
      <c r="B18312" t="str">
        <v>2008-01-14</v>
      </c>
      <c r="C18312" t="str">
        <v>Midday</v>
      </c>
      <c r="D18312">
        <v>36</v>
      </c>
      <c r="E18312" t="str">
        <f>IF(MOD(D18312,2)=0,"EVEN","ODD")</f>
        <v>EVEN</v>
      </c>
      <c r="F18312" t="str">
        <f>IF(D18312&lt;=18,"LOW (1-18)","HIGH (19-36)")</f>
        <v>HIGH (19-36)</v>
      </c>
      <c r="G18312">
        <f>INT((D18312-1)/6)+1</f>
        <v>6</v>
      </c>
      <c r="H18312">
        <f>MOD(D18312-1,6)+1</f>
        <v>6</v>
      </c>
      <c r="I18312">
        <f>37-D18312</f>
        <v>1</v>
      </c>
      <c r="J18312">
        <f>ABS(D18312-D18313)</f>
        <v>4</v>
      </c>
      <c r="K18312">
        <f>AVERAGE(D18312:D18316)</f>
        <v>36</v>
      </c>
      <c r="L18312">
        <f>AVERAGE(D18312:D18331)</f>
        <v>36</v>
      </c>
      <c r="M18312">
        <f>K18312-L18312</f>
        <v>0</v>
      </c>
      <c r="N18312" t="str">
        <f>IF(K18312&gt;L18312,"HIGH ZONE BIAS",IF(K18312&lt;L18312,"LOW ZONE BIAS","EQUILIBRIUM"))</f>
        <v>EQUILIBRIUM</v>
      </c>
    </row>
    <row r="18313">
      <c r="A18313">
        <v>8316</v>
      </c>
      <c r="B18313" t="str">
        <v>2008-01-12</v>
      </c>
      <c r="C18313" t="str">
        <v>Evening</v>
      </c>
      <c r="D18313">
        <v>32</v>
      </c>
      <c r="E18313" t="str">
        <f>IF(MOD(D18313,2)=0,"EVEN","ODD")</f>
        <v>EVEN</v>
      </c>
      <c r="F18313" t="str">
        <f>IF(D18313&lt;=18,"LOW (1-18)","HIGH (19-36)")</f>
        <v>HIGH (19-36)</v>
      </c>
      <c r="G18313">
        <f>INT((D18313-1)/6)+1</f>
        <v>6</v>
      </c>
      <c r="H18313">
        <f>MOD(D18313-1,6)+1</f>
        <v>2</v>
      </c>
      <c r="I18313">
        <f>37-D18313</f>
        <v>5</v>
      </c>
      <c r="J18313">
        <f>ABS(D18313-D18314)</f>
        <v>0</v>
      </c>
      <c r="K18313">
        <f>AVERAGE(D18313:D18317)</f>
        <v>32</v>
      </c>
      <c r="L18313">
        <f>AVERAGE(D18313:D18332)</f>
        <v>32</v>
      </c>
      <c r="M18313">
        <f>K18313-L18313</f>
        <v>0</v>
      </c>
      <c r="N18313" t="str">
        <f>IF(K18313&gt;L18313,"HIGH ZONE BIAS",IF(K18313&lt;L18313,"LOW ZONE BIAS","EQUILIBRIUM"))</f>
        <v>EQUILIBRIUM</v>
      </c>
    </row>
    <row r="18314">
      <c r="A18314">
        <v>8315</v>
      </c>
      <c r="B18314" t="str">
        <v>2008-01-12</v>
      </c>
      <c r="C18314" t="str">
        <v>Midday</v>
      </c>
      <c r="D18314">
        <v>32</v>
      </c>
      <c r="E18314" t="str">
        <f>IF(MOD(D18314,2)=0,"EVEN","ODD")</f>
        <v>EVEN</v>
      </c>
      <c r="F18314" t="str">
        <f>IF(D18314&lt;=18,"LOW (1-18)","HIGH (19-36)")</f>
        <v>HIGH (19-36)</v>
      </c>
      <c r="G18314">
        <f>INT((D18314-1)/6)+1</f>
        <v>6</v>
      </c>
      <c r="H18314">
        <f>MOD(D18314-1,6)+1</f>
        <v>2</v>
      </c>
      <c r="I18314">
        <f>37-D18314</f>
        <v>5</v>
      </c>
      <c r="J18314">
        <f>ABS(D18314-D18315)</f>
        <v>3</v>
      </c>
      <c r="K18314">
        <f>AVERAGE(D18314:D18318)</f>
        <v>32</v>
      </c>
      <c r="L18314">
        <f>AVERAGE(D18314:D18333)</f>
        <v>32</v>
      </c>
      <c r="M18314">
        <f>K18314-L18314</f>
        <v>0</v>
      </c>
      <c r="N18314" t="str">
        <f>IF(K18314&gt;L18314,"HIGH ZONE BIAS",IF(K18314&lt;L18314,"LOW ZONE BIAS","EQUILIBRIUM"))</f>
        <v>EQUILIBRIUM</v>
      </c>
    </row>
    <row r="18315">
      <c r="A18315">
        <v>8314</v>
      </c>
      <c r="B18315" t="str">
        <v>2008-01-11</v>
      </c>
      <c r="C18315" t="str">
        <v>Evening</v>
      </c>
      <c r="D18315">
        <v>29</v>
      </c>
      <c r="E18315" t="str">
        <f>IF(MOD(D18315,2)=0,"EVEN","ODD")</f>
        <v>ODD</v>
      </c>
      <c r="F18315" t="str">
        <f>IF(D18315&lt;=18,"LOW (1-18)","HIGH (19-36)")</f>
        <v>HIGH (19-36)</v>
      </c>
      <c r="G18315">
        <f>INT((D18315-1)/6)+1</f>
        <v>5</v>
      </c>
      <c r="H18315">
        <f>MOD(D18315-1,6)+1</f>
        <v>5</v>
      </c>
      <c r="I18315">
        <f>37-D18315</f>
        <v>8</v>
      </c>
      <c r="J18315">
        <f>ABS(D18315-D18316)</f>
        <v>22</v>
      </c>
      <c r="K18315">
        <f>AVERAGE(D18315:D18319)</f>
        <v>29</v>
      </c>
      <c r="L18315">
        <f>AVERAGE(D18315:D18334)</f>
        <v>29</v>
      </c>
      <c r="M18315">
        <f>K18315-L18315</f>
        <v>0</v>
      </c>
      <c r="N18315" t="str">
        <f>IF(K18315&gt;L18315,"HIGH ZONE BIAS",IF(K18315&lt;L18315,"LOW ZONE BIAS","EQUILIBRIUM"))</f>
        <v>EQUILIBRIUM</v>
      </c>
    </row>
    <row r="18316">
      <c r="A18316">
        <v>8313</v>
      </c>
      <c r="B18316" t="str">
        <v>2008-01-11</v>
      </c>
      <c r="C18316" t="str">
        <v>Midday</v>
      </c>
      <c r="D18316">
        <v>7</v>
      </c>
      <c r="E18316" t="str">
        <f>IF(MOD(D18316,2)=0,"EVEN","ODD")</f>
        <v>ODD</v>
      </c>
      <c r="F18316" t="str">
        <f>IF(D18316&lt;=18,"LOW (1-18)","HIGH (19-36)")</f>
        <v>LOW (1-18)</v>
      </c>
      <c r="G18316">
        <f>INT((D18316-1)/6)+1</f>
        <v>2</v>
      </c>
      <c r="H18316">
        <f>MOD(D18316-1,6)+1</f>
        <v>1</v>
      </c>
      <c r="I18316">
        <f>37-D18316</f>
        <v>30</v>
      </c>
      <c r="J18316">
        <f>ABS(D18316-D18317)</f>
        <v>14</v>
      </c>
      <c r="K18316">
        <f>AVERAGE(D18316:D18320)</f>
        <v>7</v>
      </c>
      <c r="L18316">
        <f>AVERAGE(D18316:D18335)</f>
        <v>7</v>
      </c>
      <c r="M18316">
        <f>K18316-L18316</f>
        <v>0</v>
      </c>
      <c r="N18316" t="str">
        <f>IF(K18316&gt;L18316,"HIGH ZONE BIAS",IF(K18316&lt;L18316,"LOW ZONE BIAS","EQUILIBRIUM"))</f>
        <v>EQUILIBRIUM</v>
      </c>
    </row>
    <row r="18317">
      <c r="A18317">
        <v>8312</v>
      </c>
      <c r="B18317" t="str">
        <v>2008-01-10</v>
      </c>
      <c r="C18317" t="str">
        <v>Evening</v>
      </c>
      <c r="D18317">
        <v>21</v>
      </c>
      <c r="E18317" t="str">
        <f>IF(MOD(D18317,2)=0,"EVEN","ODD")</f>
        <v>ODD</v>
      </c>
      <c r="F18317" t="str">
        <f>IF(D18317&lt;=18,"LOW (1-18)","HIGH (19-36)")</f>
        <v>HIGH (19-36)</v>
      </c>
      <c r="G18317">
        <f>INT((D18317-1)/6)+1</f>
        <v>4</v>
      </c>
      <c r="H18317">
        <f>MOD(D18317-1,6)+1</f>
        <v>3</v>
      </c>
      <c r="I18317">
        <f>37-D18317</f>
        <v>16</v>
      </c>
      <c r="J18317">
        <f>ABS(D18317-D18318)</f>
        <v>7</v>
      </c>
      <c r="K18317">
        <f>AVERAGE(D18317:D18321)</f>
        <v>21</v>
      </c>
      <c r="L18317">
        <f>AVERAGE(D18317:D18336)</f>
        <v>21</v>
      </c>
      <c r="M18317">
        <f>K18317-L18317</f>
        <v>0</v>
      </c>
      <c r="N18317" t="str">
        <f>IF(K18317&gt;L18317,"HIGH ZONE BIAS",IF(K18317&lt;L18317,"LOW ZONE BIAS","EQUILIBRIUM"))</f>
        <v>EQUILIBRIUM</v>
      </c>
    </row>
    <row r="18318">
      <c r="A18318">
        <v>8311</v>
      </c>
      <c r="B18318" t="str">
        <v>2008-01-10</v>
      </c>
      <c r="C18318" t="str">
        <v>Midday</v>
      </c>
      <c r="D18318">
        <v>28</v>
      </c>
      <c r="E18318" t="str">
        <f>IF(MOD(D18318,2)=0,"EVEN","ODD")</f>
        <v>EVEN</v>
      </c>
      <c r="F18318" t="str">
        <f>IF(D18318&lt;=18,"LOW (1-18)","HIGH (19-36)")</f>
        <v>HIGH (19-36)</v>
      </c>
      <c r="G18318">
        <f>INT((D18318-1)/6)+1</f>
        <v>5</v>
      </c>
      <c r="H18318">
        <f>MOD(D18318-1,6)+1</f>
        <v>4</v>
      </c>
      <c r="I18318">
        <f>37-D18318</f>
        <v>9</v>
      </c>
      <c r="J18318">
        <f>ABS(D18318-D18319)</f>
        <v>2</v>
      </c>
      <c r="K18318">
        <f>AVERAGE(D18318:D18322)</f>
        <v>28</v>
      </c>
      <c r="L18318">
        <f>AVERAGE(D18318:D18337)</f>
        <v>28</v>
      </c>
      <c r="M18318">
        <f>K18318-L18318</f>
        <v>0</v>
      </c>
      <c r="N18318" t="str">
        <f>IF(K18318&gt;L18318,"HIGH ZONE BIAS",IF(K18318&lt;L18318,"LOW ZONE BIAS","EQUILIBRIUM"))</f>
        <v>EQUILIBRIUM</v>
      </c>
    </row>
    <row r="18319">
      <c r="A18319">
        <v>8310</v>
      </c>
      <c r="B18319" t="str">
        <v>2008-01-09</v>
      </c>
      <c r="C18319" t="str">
        <v>Evening</v>
      </c>
      <c r="D18319">
        <v>30</v>
      </c>
      <c r="E18319" t="str">
        <f>IF(MOD(D18319,2)=0,"EVEN","ODD")</f>
        <v>EVEN</v>
      </c>
      <c r="F18319" t="str">
        <f>IF(D18319&lt;=18,"LOW (1-18)","HIGH (19-36)")</f>
        <v>HIGH (19-36)</v>
      </c>
      <c r="G18319">
        <f>INT((D18319-1)/6)+1</f>
        <v>5</v>
      </c>
      <c r="H18319">
        <f>MOD(D18319-1,6)+1</f>
        <v>6</v>
      </c>
      <c r="I18319">
        <f>37-D18319</f>
        <v>7</v>
      </c>
      <c r="J18319">
        <f>ABS(D18319-D18320)</f>
        <v>1</v>
      </c>
      <c r="K18319">
        <f>AVERAGE(D18319:D18323)</f>
        <v>30</v>
      </c>
      <c r="L18319">
        <f>AVERAGE(D18319:D18338)</f>
        <v>30</v>
      </c>
      <c r="M18319">
        <f>K18319-L18319</f>
        <v>0</v>
      </c>
      <c r="N18319" t="str">
        <f>IF(K18319&gt;L18319,"HIGH ZONE BIAS",IF(K18319&lt;L18319,"LOW ZONE BIAS","EQUILIBRIUM"))</f>
        <v>EQUILIBRIUM</v>
      </c>
    </row>
    <row r="18320">
      <c r="A18320">
        <v>8309</v>
      </c>
      <c r="B18320" t="str">
        <v>2008-01-09</v>
      </c>
      <c r="C18320" t="str">
        <v>Midday</v>
      </c>
      <c r="D18320">
        <v>31</v>
      </c>
      <c r="E18320" t="str">
        <f>IF(MOD(D18320,2)=0,"EVEN","ODD")</f>
        <v>ODD</v>
      </c>
      <c r="F18320" t="str">
        <f>IF(D18320&lt;=18,"LOW (1-18)","HIGH (19-36)")</f>
        <v>HIGH (19-36)</v>
      </c>
      <c r="G18320">
        <f>INT((D18320-1)/6)+1</f>
        <v>6</v>
      </c>
      <c r="H18320">
        <f>MOD(D18320-1,6)+1</f>
        <v>1</v>
      </c>
      <c r="I18320">
        <f>37-D18320</f>
        <v>6</v>
      </c>
      <c r="J18320">
        <f>ABS(D18320-D18321)</f>
        <v>8</v>
      </c>
      <c r="K18320">
        <f>AVERAGE(D18320:D18324)</f>
        <v>31</v>
      </c>
      <c r="L18320">
        <f>AVERAGE(D18320:D18339)</f>
        <v>31</v>
      </c>
      <c r="M18320">
        <f>K18320-L18320</f>
        <v>0</v>
      </c>
      <c r="N18320" t="str">
        <f>IF(K18320&gt;L18320,"HIGH ZONE BIAS",IF(K18320&lt;L18320,"LOW ZONE BIAS","EQUILIBRIUM"))</f>
        <v>EQUILIBRIUM</v>
      </c>
    </row>
    <row r="18321">
      <c r="A18321">
        <v>8308</v>
      </c>
      <c r="B18321" t="str">
        <v>2008-01-08</v>
      </c>
      <c r="C18321" t="str">
        <v>Evening</v>
      </c>
      <c r="D18321">
        <v>23</v>
      </c>
      <c r="E18321" t="str">
        <f>IF(MOD(D18321,2)=0,"EVEN","ODD")</f>
        <v>ODD</v>
      </c>
      <c r="F18321" t="str">
        <f>IF(D18321&lt;=18,"LOW (1-18)","HIGH (19-36)")</f>
        <v>HIGH (19-36)</v>
      </c>
      <c r="G18321">
        <f>INT((D18321-1)/6)+1</f>
        <v>4</v>
      </c>
      <c r="H18321">
        <f>MOD(D18321-1,6)+1</f>
        <v>5</v>
      </c>
      <c r="I18321">
        <f>37-D18321</f>
        <v>14</v>
      </c>
      <c r="J18321">
        <f>ABS(D18321-D18322)</f>
        <v>3</v>
      </c>
      <c r="K18321">
        <f>AVERAGE(D18321:D18325)</f>
        <v>23</v>
      </c>
      <c r="L18321">
        <f>AVERAGE(D18321:D18340)</f>
        <v>23</v>
      </c>
      <c r="M18321">
        <f>K18321-L18321</f>
        <v>0</v>
      </c>
      <c r="N18321" t="str">
        <f>IF(K18321&gt;L18321,"HIGH ZONE BIAS",IF(K18321&lt;L18321,"LOW ZONE BIAS","EQUILIBRIUM"))</f>
        <v>EQUILIBRIUM</v>
      </c>
    </row>
    <row r="18322">
      <c r="A18322">
        <v>8307</v>
      </c>
      <c r="B18322" t="str">
        <v>2008-01-08</v>
      </c>
      <c r="C18322" t="str">
        <v>Midday</v>
      </c>
      <c r="D18322">
        <v>26</v>
      </c>
      <c r="E18322" t="str">
        <f>IF(MOD(D18322,2)=0,"EVEN","ODD")</f>
        <v>EVEN</v>
      </c>
      <c r="F18322" t="str">
        <f>IF(D18322&lt;=18,"LOW (1-18)","HIGH (19-36)")</f>
        <v>HIGH (19-36)</v>
      </c>
      <c r="G18322">
        <f>INT((D18322-1)/6)+1</f>
        <v>5</v>
      </c>
      <c r="H18322">
        <f>MOD(D18322-1,6)+1</f>
        <v>2</v>
      </c>
      <c r="I18322">
        <f>37-D18322</f>
        <v>11</v>
      </c>
      <c r="J18322">
        <f>ABS(D18322-D18323)</f>
        <v>4</v>
      </c>
      <c r="K18322">
        <f>AVERAGE(D18322:D18326)</f>
        <v>26</v>
      </c>
      <c r="L18322">
        <f>AVERAGE(D18322:D18341)</f>
        <v>26</v>
      </c>
      <c r="M18322">
        <f>K18322-L18322</f>
        <v>0</v>
      </c>
      <c r="N18322" t="str">
        <f>IF(K18322&gt;L18322,"HIGH ZONE BIAS",IF(K18322&lt;L18322,"LOW ZONE BIAS","EQUILIBRIUM"))</f>
        <v>EQUILIBRIUM</v>
      </c>
    </row>
    <row r="18323">
      <c r="A18323">
        <v>8306</v>
      </c>
      <c r="B18323" t="str">
        <v>2008-01-07</v>
      </c>
      <c r="C18323" t="str">
        <v>Evening</v>
      </c>
      <c r="D18323">
        <v>30</v>
      </c>
      <c r="E18323" t="str">
        <f>IF(MOD(D18323,2)=0,"EVEN","ODD")</f>
        <v>EVEN</v>
      </c>
      <c r="F18323" t="str">
        <f>IF(D18323&lt;=18,"LOW (1-18)","HIGH (19-36)")</f>
        <v>HIGH (19-36)</v>
      </c>
      <c r="G18323">
        <f>INT((D18323-1)/6)+1</f>
        <v>5</v>
      </c>
      <c r="H18323">
        <f>MOD(D18323-1,6)+1</f>
        <v>6</v>
      </c>
      <c r="I18323">
        <f>37-D18323</f>
        <v>7</v>
      </c>
      <c r="J18323">
        <f>ABS(D18323-D18324)</f>
        <v>16</v>
      </c>
      <c r="K18323">
        <f>AVERAGE(D18323:D18327)</f>
        <v>30</v>
      </c>
      <c r="L18323">
        <f>AVERAGE(D18323:D18342)</f>
        <v>30</v>
      </c>
      <c r="M18323">
        <f>K18323-L18323</f>
        <v>0</v>
      </c>
      <c r="N18323" t="str">
        <f>IF(K18323&gt;L18323,"HIGH ZONE BIAS",IF(K18323&lt;L18323,"LOW ZONE BIAS","EQUILIBRIUM"))</f>
        <v>EQUILIBRIUM</v>
      </c>
    </row>
    <row r="18324">
      <c r="A18324">
        <v>8305</v>
      </c>
      <c r="B18324" t="str">
        <v>2008-01-07</v>
      </c>
      <c r="C18324" t="str">
        <v>Midday</v>
      </c>
      <c r="D18324">
        <v>14</v>
      </c>
      <c r="E18324" t="str">
        <f>IF(MOD(D18324,2)=0,"EVEN","ODD")</f>
        <v>EVEN</v>
      </c>
      <c r="F18324" t="str">
        <f>IF(D18324&lt;=18,"LOW (1-18)","HIGH (19-36)")</f>
        <v>LOW (1-18)</v>
      </c>
      <c r="G18324">
        <f>INT((D18324-1)/6)+1</f>
        <v>3</v>
      </c>
      <c r="H18324">
        <f>MOD(D18324-1,6)+1</f>
        <v>2</v>
      </c>
      <c r="I18324">
        <f>37-D18324</f>
        <v>23</v>
      </c>
      <c r="J18324">
        <f>ABS(D18324-D18325)</f>
        <v>2</v>
      </c>
      <c r="K18324">
        <f>AVERAGE(D18324:D18328)</f>
        <v>14</v>
      </c>
      <c r="L18324">
        <f>AVERAGE(D18324:D18343)</f>
        <v>14</v>
      </c>
      <c r="M18324">
        <f>K18324-L18324</f>
        <v>0</v>
      </c>
      <c r="N18324" t="str">
        <f>IF(K18324&gt;L18324,"HIGH ZONE BIAS",IF(K18324&lt;L18324,"LOW ZONE BIAS","EQUILIBRIUM"))</f>
        <v>EQUILIBRIUM</v>
      </c>
    </row>
    <row r="18325">
      <c r="A18325">
        <v>8304</v>
      </c>
      <c r="B18325" t="str">
        <v>2008-01-05</v>
      </c>
      <c r="C18325" t="str">
        <v>Evening</v>
      </c>
      <c r="D18325">
        <v>12</v>
      </c>
      <c r="E18325" t="str">
        <f>IF(MOD(D18325,2)=0,"EVEN","ODD")</f>
        <v>EVEN</v>
      </c>
      <c r="F18325" t="str">
        <f>IF(D18325&lt;=18,"LOW (1-18)","HIGH (19-36)")</f>
        <v>LOW (1-18)</v>
      </c>
      <c r="G18325">
        <f>INT((D18325-1)/6)+1</f>
        <v>2</v>
      </c>
      <c r="H18325">
        <f>MOD(D18325-1,6)+1</f>
        <v>6</v>
      </c>
      <c r="I18325">
        <f>37-D18325</f>
        <v>25</v>
      </c>
      <c r="J18325">
        <f>ABS(D18325-D18326)</f>
        <v>11</v>
      </c>
      <c r="K18325">
        <f>AVERAGE(D18325:D18329)</f>
        <v>12</v>
      </c>
      <c r="L18325">
        <f>AVERAGE(D18325:D18344)</f>
        <v>12</v>
      </c>
      <c r="M18325">
        <f>K18325-L18325</f>
        <v>0</v>
      </c>
      <c r="N18325" t="str">
        <f>IF(K18325&gt;L18325,"HIGH ZONE BIAS",IF(K18325&lt;L18325,"LOW ZONE BIAS","EQUILIBRIUM"))</f>
        <v>EQUILIBRIUM</v>
      </c>
    </row>
    <row r="18326">
      <c r="A18326">
        <v>8303</v>
      </c>
      <c r="B18326" t="str">
        <v>2008-01-05</v>
      </c>
      <c r="C18326" t="str">
        <v>Midday</v>
      </c>
      <c r="D18326">
        <v>1</v>
      </c>
      <c r="E18326" t="str">
        <f>IF(MOD(D18326,2)=0,"EVEN","ODD")</f>
        <v>ODD</v>
      </c>
      <c r="F18326" t="str">
        <f>IF(D18326&lt;=18,"LOW (1-18)","HIGH (19-36)")</f>
        <v>LOW (1-18)</v>
      </c>
      <c r="G18326">
        <f>INT((D18326-1)/6)+1</f>
        <v>1</v>
      </c>
      <c r="H18326">
        <f>MOD(D18326-1,6)+1</f>
        <v>1</v>
      </c>
      <c r="I18326">
        <f>37-D18326</f>
        <v>36</v>
      </c>
      <c r="J18326">
        <f>ABS(D18326-D18327)</f>
        <v>35</v>
      </c>
      <c r="K18326">
        <f>AVERAGE(D18326:D18330)</f>
        <v>1</v>
      </c>
      <c r="L18326">
        <f>AVERAGE(D18326:D18345)</f>
        <v>1</v>
      </c>
      <c r="M18326">
        <f>K18326-L18326</f>
        <v>0</v>
      </c>
      <c r="N18326" t="str">
        <f>IF(K18326&gt;L18326,"HIGH ZONE BIAS",IF(K18326&lt;L18326,"LOW ZONE BIAS","EQUILIBRIUM"))</f>
        <v>EQUILIBRIUM</v>
      </c>
    </row>
    <row r="18327">
      <c r="A18327">
        <v>8302</v>
      </c>
      <c r="B18327" t="str">
        <v>2008-01-04</v>
      </c>
      <c r="C18327" t="str">
        <v>Evening</v>
      </c>
      <c r="D18327">
        <v>36</v>
      </c>
      <c r="E18327" t="str">
        <f>IF(MOD(D18327,2)=0,"EVEN","ODD")</f>
        <v>EVEN</v>
      </c>
      <c r="F18327" t="str">
        <f>IF(D18327&lt;=18,"LOW (1-18)","HIGH (19-36)")</f>
        <v>HIGH (19-36)</v>
      </c>
      <c r="G18327">
        <f>INT((D18327-1)/6)+1</f>
        <v>6</v>
      </c>
      <c r="H18327">
        <f>MOD(D18327-1,6)+1</f>
        <v>6</v>
      </c>
      <c r="I18327">
        <f>37-D18327</f>
        <v>1</v>
      </c>
      <c r="J18327">
        <f>ABS(D18327-D18328)</f>
        <v>21</v>
      </c>
      <c r="K18327">
        <f>AVERAGE(D18327:D18331)</f>
        <v>36</v>
      </c>
      <c r="L18327">
        <f>AVERAGE(D18327:D18346)</f>
        <v>36</v>
      </c>
      <c r="M18327">
        <f>K18327-L18327</f>
        <v>0</v>
      </c>
      <c r="N18327" t="str">
        <f>IF(K18327&gt;L18327,"HIGH ZONE BIAS",IF(K18327&lt;L18327,"LOW ZONE BIAS","EQUILIBRIUM"))</f>
        <v>EQUILIBRIUM</v>
      </c>
    </row>
    <row r="18328">
      <c r="A18328">
        <v>8301</v>
      </c>
      <c r="B18328" t="str">
        <v>2008-01-04</v>
      </c>
      <c r="C18328" t="str">
        <v>Midday</v>
      </c>
      <c r="D18328">
        <v>15</v>
      </c>
      <c r="E18328" t="str">
        <f>IF(MOD(D18328,2)=0,"EVEN","ODD")</f>
        <v>ODD</v>
      </c>
      <c r="F18328" t="str">
        <f>IF(D18328&lt;=18,"LOW (1-18)","HIGH (19-36)")</f>
        <v>LOW (1-18)</v>
      </c>
      <c r="G18328">
        <f>INT((D18328-1)/6)+1</f>
        <v>3</v>
      </c>
      <c r="H18328">
        <f>MOD(D18328-1,6)+1</f>
        <v>3</v>
      </c>
      <c r="I18328">
        <f>37-D18328</f>
        <v>22</v>
      </c>
      <c r="J18328">
        <f>ABS(D18328-D18329)</f>
        <v>4</v>
      </c>
      <c r="K18328">
        <f>AVERAGE(D18328:D18332)</f>
        <v>15</v>
      </c>
      <c r="L18328">
        <f>AVERAGE(D18328:D18347)</f>
        <v>15</v>
      </c>
      <c r="M18328">
        <f>K18328-L18328</f>
        <v>0</v>
      </c>
      <c r="N18328" t="str">
        <f>IF(K18328&gt;L18328,"HIGH ZONE BIAS",IF(K18328&lt;L18328,"LOW ZONE BIAS","EQUILIBRIUM"))</f>
        <v>EQUILIBRIUM</v>
      </c>
    </row>
    <row r="18329">
      <c r="A18329">
        <v>8300</v>
      </c>
      <c r="B18329" t="str">
        <v>2008-01-03</v>
      </c>
      <c r="C18329" t="str">
        <v>Evening</v>
      </c>
      <c r="D18329">
        <v>11</v>
      </c>
      <c r="E18329" t="str">
        <f>IF(MOD(D18329,2)=0,"EVEN","ODD")</f>
        <v>ODD</v>
      </c>
      <c r="F18329" t="str">
        <f>IF(D18329&lt;=18,"LOW (1-18)","HIGH (19-36)")</f>
        <v>LOW (1-18)</v>
      </c>
      <c r="G18329">
        <f>INT((D18329-1)/6)+1</f>
        <v>2</v>
      </c>
      <c r="H18329">
        <f>MOD(D18329-1,6)+1</f>
        <v>5</v>
      </c>
      <c r="I18329">
        <f>37-D18329</f>
        <v>26</v>
      </c>
      <c r="J18329">
        <f>ABS(D18329-D18330)</f>
        <v>15</v>
      </c>
      <c r="K18329">
        <f>AVERAGE(D18329:D18333)</f>
        <v>11</v>
      </c>
      <c r="L18329">
        <f>AVERAGE(D18329:D18348)</f>
        <v>11</v>
      </c>
      <c r="M18329">
        <f>K18329-L18329</f>
        <v>0</v>
      </c>
      <c r="N18329" t="str">
        <f>IF(K18329&gt;L18329,"HIGH ZONE BIAS",IF(K18329&lt;L18329,"LOW ZONE BIAS","EQUILIBRIUM"))</f>
        <v>EQUILIBRIUM</v>
      </c>
    </row>
    <row r="18330">
      <c r="A18330">
        <v>8299</v>
      </c>
      <c r="B18330" t="str">
        <v>2008-01-03</v>
      </c>
      <c r="C18330" t="str">
        <v>Midday</v>
      </c>
      <c r="D18330">
        <v>26</v>
      </c>
      <c r="E18330" t="str">
        <f>IF(MOD(D18330,2)=0,"EVEN","ODD")</f>
        <v>EVEN</v>
      </c>
      <c r="F18330" t="str">
        <f>IF(D18330&lt;=18,"LOW (1-18)","HIGH (19-36)")</f>
        <v>HIGH (19-36)</v>
      </c>
      <c r="G18330">
        <f>INT((D18330-1)/6)+1</f>
        <v>5</v>
      </c>
      <c r="H18330">
        <f>MOD(D18330-1,6)+1</f>
        <v>2</v>
      </c>
      <c r="I18330">
        <f>37-D18330</f>
        <v>11</v>
      </c>
      <c r="J18330">
        <f>ABS(D18330-D18331)</f>
        <v>21</v>
      </c>
      <c r="K18330">
        <f>AVERAGE(D18330:D18334)</f>
        <v>26</v>
      </c>
      <c r="L18330">
        <f>AVERAGE(D18330:D18349)</f>
        <v>26</v>
      </c>
      <c r="M18330">
        <f>K18330-L18330</f>
        <v>0</v>
      </c>
      <c r="N18330" t="str">
        <f>IF(K18330&gt;L18330,"HIGH ZONE BIAS",IF(K18330&lt;L18330,"LOW ZONE BIAS","EQUILIBRIUM"))</f>
        <v>EQUILIBRIUM</v>
      </c>
    </row>
    <row r="18331">
      <c r="A18331">
        <v>8298</v>
      </c>
      <c r="B18331" t="str">
        <v>2008-01-02</v>
      </c>
      <c r="C18331" t="str">
        <v>Evening</v>
      </c>
      <c r="D18331">
        <v>5</v>
      </c>
      <c r="E18331" t="str">
        <f>IF(MOD(D18331,2)=0,"EVEN","ODD")</f>
        <v>ODD</v>
      </c>
      <c r="F18331" t="str">
        <f>IF(D18331&lt;=18,"LOW (1-18)","HIGH (19-36)")</f>
        <v>LOW (1-18)</v>
      </c>
      <c r="G18331">
        <f>INT((D18331-1)/6)+1</f>
        <v>1</v>
      </c>
      <c r="H18331">
        <f>MOD(D18331-1,6)+1</f>
        <v>5</v>
      </c>
      <c r="I18331">
        <f>37-D18331</f>
        <v>32</v>
      </c>
      <c r="J18331">
        <f>ABS(D18331-D18332)</f>
        <v>14</v>
      </c>
      <c r="K18331">
        <f>AVERAGE(D18331:D18335)</f>
        <v>5</v>
      </c>
      <c r="L18331">
        <f>AVERAGE(D18331:D18350)</f>
        <v>5</v>
      </c>
      <c r="M18331">
        <f>K18331-L18331</f>
        <v>0</v>
      </c>
      <c r="N18331" t="str">
        <f>IF(K18331&gt;L18331,"HIGH ZONE BIAS",IF(K18331&lt;L18331,"LOW ZONE BIAS","EQUILIBRIUM"))</f>
        <v>EQUILIBRIUM</v>
      </c>
    </row>
    <row r="18332">
      <c r="A18332">
        <v>8297</v>
      </c>
      <c r="B18332" t="str">
        <v>2008-01-02</v>
      </c>
      <c r="C18332" t="str">
        <v>Midday</v>
      </c>
      <c r="D18332">
        <v>19</v>
      </c>
      <c r="E18332" t="str">
        <f>IF(MOD(D18332,2)=0,"EVEN","ODD")</f>
        <v>ODD</v>
      </c>
      <c r="F18332" t="str">
        <f>IF(D18332&lt;=18,"LOW (1-18)","HIGH (19-36)")</f>
        <v>HIGH (19-36)</v>
      </c>
      <c r="G18332">
        <f>INT((D18332-1)/6)+1</f>
        <v>4</v>
      </c>
      <c r="H18332">
        <f>MOD(D18332-1,6)+1</f>
        <v>1</v>
      </c>
      <c r="I18332">
        <f>37-D18332</f>
        <v>18</v>
      </c>
      <c r="J18332">
        <f>ABS(D18332-D18333)</f>
        <v>16</v>
      </c>
      <c r="K18332">
        <f>AVERAGE(D18332:D18336)</f>
        <v>19</v>
      </c>
      <c r="L18332">
        <f>AVERAGE(D18332:D18351)</f>
        <v>19</v>
      </c>
      <c r="M18332">
        <f>K18332-L18332</f>
        <v>0</v>
      </c>
      <c r="N18332" t="str">
        <f>IF(K18332&gt;L18332,"HIGH ZONE BIAS",IF(K18332&lt;L18332,"LOW ZONE BIAS","EQUILIBRIUM"))</f>
        <v>EQUILIBRIUM</v>
      </c>
    </row>
    <row r="18333">
      <c r="A18333">
        <v>8296</v>
      </c>
      <c r="B18333" t="str">
        <v>2008-01-01</v>
      </c>
      <c r="C18333" t="str">
        <v>Evening</v>
      </c>
      <c r="D18333">
        <v>35</v>
      </c>
      <c r="E18333" t="str">
        <f>IF(MOD(D18333,2)=0,"EVEN","ODD")</f>
        <v>ODD</v>
      </c>
      <c r="F18333" t="str">
        <f>IF(D18333&lt;=18,"LOW (1-18)","HIGH (19-36)")</f>
        <v>HIGH (19-36)</v>
      </c>
      <c r="G18333">
        <f>INT((D18333-1)/6)+1</f>
        <v>6</v>
      </c>
      <c r="H18333">
        <f>MOD(D18333-1,6)+1</f>
        <v>5</v>
      </c>
      <c r="I18333">
        <f>37-D18333</f>
        <v>2</v>
      </c>
      <c r="J18333">
        <f>ABS(D18333-D18334)</f>
        <v>18</v>
      </c>
      <c r="K18333">
        <f>AVERAGE(D18333:D18337)</f>
        <v>35</v>
      </c>
      <c r="L18333">
        <f>AVERAGE(D18333:D18352)</f>
        <v>35</v>
      </c>
      <c r="M18333">
        <f>K18333-L18333</f>
        <v>0</v>
      </c>
      <c r="N18333" t="str">
        <f>IF(K18333&gt;L18333,"HIGH ZONE BIAS",IF(K18333&lt;L18333,"LOW ZONE BIAS","EQUILIBRIUM"))</f>
        <v>EQUILIBRIUM</v>
      </c>
    </row>
    <row r="18334">
      <c r="A18334">
        <v>8295</v>
      </c>
      <c r="B18334" t="str">
        <v>2008-01-01</v>
      </c>
      <c r="C18334" t="str">
        <v>Midday</v>
      </c>
      <c r="D18334">
        <v>17</v>
      </c>
      <c r="E18334" t="str">
        <f>IF(MOD(D18334,2)=0,"EVEN","ODD")</f>
        <v>ODD</v>
      </c>
      <c r="F18334" t="str">
        <f>IF(D18334&lt;=18,"LOW (1-18)","HIGH (19-36)")</f>
        <v>LOW (1-18)</v>
      </c>
      <c r="G18334">
        <f>INT((D18334-1)/6)+1</f>
        <v>3</v>
      </c>
      <c r="H18334">
        <f>MOD(D18334-1,6)+1</f>
        <v>5</v>
      </c>
      <c r="I18334">
        <f>37-D18334</f>
        <v>20</v>
      </c>
      <c r="J18334">
        <f>ABS(D18334-D18335)</f>
        <v>8</v>
      </c>
      <c r="K18334">
        <f>AVERAGE(D18334:D18338)</f>
        <v>17</v>
      </c>
      <c r="L18334">
        <f>AVERAGE(D18334:D18353)</f>
        <v>17</v>
      </c>
      <c r="M18334">
        <f>K18334-L18334</f>
        <v>0</v>
      </c>
      <c r="N18334" t="str">
        <f>IF(K18334&gt;L18334,"HIGH ZONE BIAS",IF(K18334&lt;L18334,"LOW ZONE BIAS","EQUILIBRIUM"))</f>
        <v>EQUILIBRIUM</v>
      </c>
    </row>
    <row r="18335">
      <c r="A18335">
        <v>8294</v>
      </c>
      <c r="B18335" t="str">
        <v>2007-12-31</v>
      </c>
      <c r="C18335" t="str">
        <v>Evening</v>
      </c>
      <c r="D18335">
        <v>9</v>
      </c>
      <c r="E18335" t="str">
        <f>IF(MOD(D18335,2)=0,"EVEN","ODD")</f>
        <v>ODD</v>
      </c>
      <c r="F18335" t="str">
        <f>IF(D18335&lt;=18,"LOW (1-18)","HIGH (19-36)")</f>
        <v>LOW (1-18)</v>
      </c>
      <c r="G18335">
        <f>INT((D18335-1)/6)+1</f>
        <v>2</v>
      </c>
      <c r="H18335">
        <f>MOD(D18335-1,6)+1</f>
        <v>3</v>
      </c>
      <c r="I18335">
        <f>37-D18335</f>
        <v>28</v>
      </c>
      <c r="J18335">
        <f>ABS(D18335-D18336)</f>
        <v>8</v>
      </c>
      <c r="K18335">
        <f>AVERAGE(D18335:D18339)</f>
        <v>9</v>
      </c>
      <c r="L18335">
        <f>AVERAGE(D18335:D18354)</f>
        <v>9</v>
      </c>
      <c r="M18335">
        <f>K18335-L18335</f>
        <v>0</v>
      </c>
      <c r="N18335" t="str">
        <f>IF(K18335&gt;L18335,"HIGH ZONE BIAS",IF(K18335&lt;L18335,"LOW ZONE BIAS","EQUILIBRIUM"))</f>
        <v>EQUILIBRIUM</v>
      </c>
    </row>
    <row r="18336">
      <c r="A18336">
        <v>8293</v>
      </c>
      <c r="B18336" t="str">
        <v>2007-12-31</v>
      </c>
      <c r="C18336" t="str">
        <v>Midday</v>
      </c>
      <c r="D18336">
        <v>17</v>
      </c>
      <c r="E18336" t="str">
        <f>IF(MOD(D18336,2)=0,"EVEN","ODD")</f>
        <v>ODD</v>
      </c>
      <c r="F18336" t="str">
        <f>IF(D18336&lt;=18,"LOW (1-18)","HIGH (19-36)")</f>
        <v>LOW (1-18)</v>
      </c>
      <c r="G18336">
        <f>INT((D18336-1)/6)+1</f>
        <v>3</v>
      </c>
      <c r="H18336">
        <f>MOD(D18336-1,6)+1</f>
        <v>5</v>
      </c>
      <c r="I18336">
        <f>37-D18336</f>
        <v>20</v>
      </c>
      <c r="J18336">
        <f>ABS(D18336-D18337)</f>
        <v>7</v>
      </c>
      <c r="K18336">
        <f>AVERAGE(D18336:D18340)</f>
        <v>17</v>
      </c>
      <c r="L18336">
        <f>AVERAGE(D18336:D18355)</f>
        <v>17</v>
      </c>
      <c r="M18336">
        <f>K18336-L18336</f>
        <v>0</v>
      </c>
      <c r="N18336" t="str">
        <f>IF(K18336&gt;L18336,"HIGH ZONE BIAS",IF(K18336&lt;L18336,"LOW ZONE BIAS","EQUILIBRIUM"))</f>
        <v>EQUILIBRIUM</v>
      </c>
    </row>
    <row r="18337">
      <c r="A18337">
        <v>8292</v>
      </c>
      <c r="B18337" t="str">
        <v>2007-12-29</v>
      </c>
      <c r="C18337" t="str">
        <v>Evening</v>
      </c>
      <c r="D18337">
        <v>24</v>
      </c>
      <c r="E18337" t="str">
        <f>IF(MOD(D18337,2)=0,"EVEN","ODD")</f>
        <v>EVEN</v>
      </c>
      <c r="F18337" t="str">
        <f>IF(D18337&lt;=18,"LOW (1-18)","HIGH (19-36)")</f>
        <v>HIGH (19-36)</v>
      </c>
      <c r="G18337">
        <f>INT((D18337-1)/6)+1</f>
        <v>4</v>
      </c>
      <c r="H18337">
        <f>MOD(D18337-1,6)+1</f>
        <v>6</v>
      </c>
      <c r="I18337">
        <f>37-D18337</f>
        <v>13</v>
      </c>
      <c r="J18337">
        <f>ABS(D18337-D18338)</f>
        <v>5</v>
      </c>
      <c r="K18337">
        <f>AVERAGE(D18337:D18341)</f>
        <v>24</v>
      </c>
      <c r="L18337">
        <f>AVERAGE(D18337:D18356)</f>
        <v>24</v>
      </c>
      <c r="M18337">
        <f>K18337-L18337</f>
        <v>0</v>
      </c>
      <c r="N18337" t="str">
        <f>IF(K18337&gt;L18337,"HIGH ZONE BIAS",IF(K18337&lt;L18337,"LOW ZONE BIAS","EQUILIBRIUM"))</f>
        <v>EQUILIBRIUM</v>
      </c>
    </row>
    <row r="18338">
      <c r="A18338">
        <v>8291</v>
      </c>
      <c r="B18338" t="str">
        <v>2007-12-29</v>
      </c>
      <c r="C18338" t="str">
        <v>Midday</v>
      </c>
      <c r="D18338">
        <v>29</v>
      </c>
      <c r="E18338" t="str">
        <f>IF(MOD(D18338,2)=0,"EVEN","ODD")</f>
        <v>ODD</v>
      </c>
      <c r="F18338" t="str">
        <f>IF(D18338&lt;=18,"LOW (1-18)","HIGH (19-36)")</f>
        <v>HIGH (19-36)</v>
      </c>
      <c r="G18338">
        <f>INT((D18338-1)/6)+1</f>
        <v>5</v>
      </c>
      <c r="H18338">
        <f>MOD(D18338-1,6)+1</f>
        <v>5</v>
      </c>
      <c r="I18338">
        <f>37-D18338</f>
        <v>8</v>
      </c>
      <c r="J18338">
        <f>ABS(D18338-D18339)</f>
        <v>25</v>
      </c>
      <c r="K18338">
        <f>AVERAGE(D18338:D18342)</f>
        <v>29</v>
      </c>
      <c r="L18338">
        <f>AVERAGE(D18338:D18357)</f>
        <v>29</v>
      </c>
      <c r="M18338">
        <f>K18338-L18338</f>
        <v>0</v>
      </c>
      <c r="N18338" t="str">
        <f>IF(K18338&gt;L18338,"HIGH ZONE BIAS",IF(K18338&lt;L18338,"LOW ZONE BIAS","EQUILIBRIUM"))</f>
        <v>EQUILIBRIUM</v>
      </c>
    </row>
    <row r="18339">
      <c r="A18339">
        <v>8290</v>
      </c>
      <c r="B18339" t="str">
        <v>2007-12-28</v>
      </c>
      <c r="C18339" t="str">
        <v>Evening</v>
      </c>
      <c r="D18339">
        <v>4</v>
      </c>
      <c r="E18339" t="str">
        <f>IF(MOD(D18339,2)=0,"EVEN","ODD")</f>
        <v>EVEN</v>
      </c>
      <c r="F18339" t="str">
        <f>IF(D18339&lt;=18,"LOW (1-18)","HIGH (19-36)")</f>
        <v>LOW (1-18)</v>
      </c>
      <c r="G18339">
        <f>INT((D18339-1)/6)+1</f>
        <v>1</v>
      </c>
      <c r="H18339">
        <f>MOD(D18339-1,6)+1</f>
        <v>4</v>
      </c>
      <c r="I18339">
        <f>37-D18339</f>
        <v>33</v>
      </c>
      <c r="J18339">
        <f>ABS(D18339-D18340)</f>
        <v>12</v>
      </c>
      <c r="K18339">
        <f>AVERAGE(D18339:D18343)</f>
        <v>4</v>
      </c>
      <c r="L18339">
        <f>AVERAGE(D18339:D18358)</f>
        <v>4</v>
      </c>
      <c r="M18339">
        <f>K18339-L18339</f>
        <v>0</v>
      </c>
      <c r="N18339" t="str">
        <f>IF(K18339&gt;L18339,"HIGH ZONE BIAS",IF(K18339&lt;L18339,"LOW ZONE BIAS","EQUILIBRIUM"))</f>
        <v>EQUILIBRIUM</v>
      </c>
    </row>
    <row r="18340">
      <c r="A18340">
        <v>8289</v>
      </c>
      <c r="B18340" t="str">
        <v>2007-12-28</v>
      </c>
      <c r="C18340" t="str">
        <v>Midday</v>
      </c>
      <c r="D18340">
        <v>16</v>
      </c>
      <c r="E18340" t="str">
        <f>IF(MOD(D18340,2)=0,"EVEN","ODD")</f>
        <v>EVEN</v>
      </c>
      <c r="F18340" t="str">
        <f>IF(D18340&lt;=18,"LOW (1-18)","HIGH (19-36)")</f>
        <v>LOW (1-18)</v>
      </c>
      <c r="G18340">
        <f>INT((D18340-1)/6)+1</f>
        <v>3</v>
      </c>
      <c r="H18340">
        <f>MOD(D18340-1,6)+1</f>
        <v>4</v>
      </c>
      <c r="I18340">
        <f>37-D18340</f>
        <v>21</v>
      </c>
      <c r="J18340">
        <f>ABS(D18340-D18341)</f>
        <v>4</v>
      </c>
      <c r="K18340">
        <f>AVERAGE(D18340:D18344)</f>
        <v>16</v>
      </c>
      <c r="L18340">
        <f>AVERAGE(D18340:D18359)</f>
        <v>16</v>
      </c>
      <c r="M18340">
        <f>K18340-L18340</f>
        <v>0</v>
      </c>
      <c r="N18340" t="str">
        <f>IF(K18340&gt;L18340,"HIGH ZONE BIAS",IF(K18340&lt;L18340,"LOW ZONE BIAS","EQUILIBRIUM"))</f>
        <v>EQUILIBRIUM</v>
      </c>
    </row>
    <row r="18341">
      <c r="A18341">
        <v>8288</v>
      </c>
      <c r="B18341" t="str">
        <v>2007-12-27</v>
      </c>
      <c r="C18341" t="str">
        <v>Evening</v>
      </c>
      <c r="D18341">
        <v>12</v>
      </c>
      <c r="E18341" t="str">
        <f>IF(MOD(D18341,2)=0,"EVEN","ODD")</f>
        <v>EVEN</v>
      </c>
      <c r="F18341" t="str">
        <f>IF(D18341&lt;=18,"LOW (1-18)","HIGH (19-36)")</f>
        <v>LOW (1-18)</v>
      </c>
      <c r="G18341">
        <f>INT((D18341-1)/6)+1</f>
        <v>2</v>
      </c>
      <c r="H18341">
        <f>MOD(D18341-1,6)+1</f>
        <v>6</v>
      </c>
      <c r="I18341">
        <f>37-D18341</f>
        <v>25</v>
      </c>
      <c r="J18341">
        <f>ABS(D18341-D18342)</f>
        <v>4</v>
      </c>
      <c r="K18341">
        <f>AVERAGE(D18341:D18345)</f>
        <v>12</v>
      </c>
      <c r="L18341">
        <f>AVERAGE(D18341:D18360)</f>
        <v>12</v>
      </c>
      <c r="M18341">
        <f>K18341-L18341</f>
        <v>0</v>
      </c>
      <c r="N18341" t="str">
        <f>IF(K18341&gt;L18341,"HIGH ZONE BIAS",IF(K18341&lt;L18341,"LOW ZONE BIAS","EQUILIBRIUM"))</f>
        <v>EQUILIBRIUM</v>
      </c>
    </row>
    <row r="18342">
      <c r="A18342">
        <v>8287</v>
      </c>
      <c r="B18342" t="str">
        <v>2007-12-27</v>
      </c>
      <c r="C18342" t="str">
        <v>Midday</v>
      </c>
      <c r="D18342">
        <v>16</v>
      </c>
      <c r="E18342" t="str">
        <f>IF(MOD(D18342,2)=0,"EVEN","ODD")</f>
        <v>EVEN</v>
      </c>
      <c r="F18342" t="str">
        <f>IF(D18342&lt;=18,"LOW (1-18)","HIGH (19-36)")</f>
        <v>LOW (1-18)</v>
      </c>
      <c r="G18342">
        <f>INT((D18342-1)/6)+1</f>
        <v>3</v>
      </c>
      <c r="H18342">
        <f>MOD(D18342-1,6)+1</f>
        <v>4</v>
      </c>
      <c r="I18342">
        <f>37-D18342</f>
        <v>21</v>
      </c>
      <c r="J18342">
        <f>ABS(D18342-D18343)</f>
        <v>15</v>
      </c>
      <c r="K18342">
        <f>AVERAGE(D18342:D18346)</f>
        <v>16</v>
      </c>
      <c r="L18342">
        <f>AVERAGE(D18342:D18361)</f>
        <v>16</v>
      </c>
      <c r="M18342">
        <f>K18342-L18342</f>
        <v>0</v>
      </c>
      <c r="N18342" t="str">
        <f>IF(K18342&gt;L18342,"HIGH ZONE BIAS",IF(K18342&lt;L18342,"LOW ZONE BIAS","EQUILIBRIUM"))</f>
        <v>EQUILIBRIUM</v>
      </c>
    </row>
    <row r="18343">
      <c r="A18343">
        <v>8286</v>
      </c>
      <c r="B18343" t="str">
        <v>2007-12-26</v>
      </c>
      <c r="C18343" t="str">
        <v>Evening</v>
      </c>
      <c r="D18343">
        <v>31</v>
      </c>
      <c r="E18343" t="str">
        <f>IF(MOD(D18343,2)=0,"EVEN","ODD")</f>
        <v>ODD</v>
      </c>
      <c r="F18343" t="str">
        <f>IF(D18343&lt;=18,"LOW (1-18)","HIGH (19-36)")</f>
        <v>HIGH (19-36)</v>
      </c>
      <c r="G18343">
        <f>INT((D18343-1)/6)+1</f>
        <v>6</v>
      </c>
      <c r="H18343">
        <f>MOD(D18343-1,6)+1</f>
        <v>1</v>
      </c>
      <c r="I18343">
        <f>37-D18343</f>
        <v>6</v>
      </c>
      <c r="J18343">
        <f>ABS(D18343-D18344)</f>
        <v>1</v>
      </c>
      <c r="K18343">
        <f>AVERAGE(D18343:D18347)</f>
        <v>31</v>
      </c>
      <c r="L18343">
        <f>AVERAGE(D18343:D18362)</f>
        <v>31</v>
      </c>
      <c r="M18343">
        <f>K18343-L18343</f>
        <v>0</v>
      </c>
      <c r="N18343" t="str">
        <f>IF(K18343&gt;L18343,"HIGH ZONE BIAS",IF(K18343&lt;L18343,"LOW ZONE BIAS","EQUILIBRIUM"))</f>
        <v>EQUILIBRIUM</v>
      </c>
    </row>
    <row r="18344">
      <c r="A18344">
        <v>8285</v>
      </c>
      <c r="B18344" t="str">
        <v>2007-12-26</v>
      </c>
      <c r="C18344" t="str">
        <v>Midday</v>
      </c>
      <c r="D18344">
        <v>30</v>
      </c>
      <c r="E18344" t="str">
        <f>IF(MOD(D18344,2)=0,"EVEN","ODD")</f>
        <v>EVEN</v>
      </c>
      <c r="F18344" t="str">
        <f>IF(D18344&lt;=18,"LOW (1-18)","HIGH (19-36)")</f>
        <v>HIGH (19-36)</v>
      </c>
      <c r="G18344">
        <f>INT((D18344-1)/6)+1</f>
        <v>5</v>
      </c>
      <c r="H18344">
        <f>MOD(D18344-1,6)+1</f>
        <v>6</v>
      </c>
      <c r="I18344">
        <f>37-D18344</f>
        <v>7</v>
      </c>
      <c r="J18344">
        <f>ABS(D18344-D18345)</f>
        <v>23</v>
      </c>
      <c r="K18344">
        <f>AVERAGE(D18344:D18348)</f>
        <v>30</v>
      </c>
      <c r="L18344">
        <f>AVERAGE(D18344:D18363)</f>
        <v>30</v>
      </c>
      <c r="M18344">
        <f>K18344-L18344</f>
        <v>0</v>
      </c>
      <c r="N18344" t="str">
        <f>IF(K18344&gt;L18344,"HIGH ZONE BIAS",IF(K18344&lt;L18344,"LOW ZONE BIAS","EQUILIBRIUM"))</f>
        <v>EQUILIBRIUM</v>
      </c>
    </row>
    <row r="18345">
      <c r="A18345">
        <v>8284</v>
      </c>
      <c r="B18345" t="str">
        <v>2007-12-24</v>
      </c>
      <c r="C18345" t="str">
        <v>Evening</v>
      </c>
      <c r="D18345">
        <v>7</v>
      </c>
      <c r="E18345" t="str">
        <f>IF(MOD(D18345,2)=0,"EVEN","ODD")</f>
        <v>ODD</v>
      </c>
      <c r="F18345" t="str">
        <f>IF(D18345&lt;=18,"LOW (1-18)","HIGH (19-36)")</f>
        <v>LOW (1-18)</v>
      </c>
      <c r="G18345">
        <f>INT((D18345-1)/6)+1</f>
        <v>2</v>
      </c>
      <c r="H18345">
        <f>MOD(D18345-1,6)+1</f>
        <v>1</v>
      </c>
      <c r="I18345">
        <f>37-D18345</f>
        <v>30</v>
      </c>
      <c r="J18345">
        <f>ABS(D18345-D18346)</f>
        <v>9</v>
      </c>
      <c r="K18345">
        <f>AVERAGE(D18345:D18349)</f>
        <v>7</v>
      </c>
      <c r="L18345">
        <f>AVERAGE(D18345:D18364)</f>
        <v>7</v>
      </c>
      <c r="M18345">
        <f>K18345-L18345</f>
        <v>0</v>
      </c>
      <c r="N18345" t="str">
        <f>IF(K18345&gt;L18345,"HIGH ZONE BIAS",IF(K18345&lt;L18345,"LOW ZONE BIAS","EQUILIBRIUM"))</f>
        <v>EQUILIBRIUM</v>
      </c>
    </row>
    <row r="18346">
      <c r="A18346">
        <v>8283</v>
      </c>
      <c r="B18346" t="str">
        <v>2007-12-24</v>
      </c>
      <c r="C18346" t="str">
        <v>Midday</v>
      </c>
      <c r="D18346">
        <v>16</v>
      </c>
      <c r="E18346" t="str">
        <f>IF(MOD(D18346,2)=0,"EVEN","ODD")</f>
        <v>EVEN</v>
      </c>
      <c r="F18346" t="str">
        <f>IF(D18346&lt;=18,"LOW (1-18)","HIGH (19-36)")</f>
        <v>LOW (1-18)</v>
      </c>
      <c r="G18346">
        <f>INT((D18346-1)/6)+1</f>
        <v>3</v>
      </c>
      <c r="H18346">
        <f>MOD(D18346-1,6)+1</f>
        <v>4</v>
      </c>
      <c r="I18346">
        <f>37-D18346</f>
        <v>21</v>
      </c>
      <c r="J18346">
        <f>ABS(D18346-D18347)</f>
        <v>4</v>
      </c>
      <c r="K18346">
        <f>AVERAGE(D18346:D18350)</f>
        <v>16</v>
      </c>
      <c r="L18346">
        <f>AVERAGE(D18346:D18365)</f>
        <v>16</v>
      </c>
      <c r="M18346">
        <f>K18346-L18346</f>
        <v>0</v>
      </c>
      <c r="N18346" t="str">
        <f>IF(K18346&gt;L18346,"HIGH ZONE BIAS",IF(K18346&lt;L18346,"LOW ZONE BIAS","EQUILIBRIUM"))</f>
        <v>EQUILIBRIUM</v>
      </c>
    </row>
    <row r="18347">
      <c r="A18347">
        <v>8282</v>
      </c>
      <c r="B18347" t="str">
        <v>2007-12-22</v>
      </c>
      <c r="C18347" t="str">
        <v>Evening</v>
      </c>
      <c r="D18347">
        <v>12</v>
      </c>
      <c r="E18347" t="str">
        <f>IF(MOD(D18347,2)=0,"EVEN","ODD")</f>
        <v>EVEN</v>
      </c>
      <c r="F18347" t="str">
        <f>IF(D18347&lt;=18,"LOW (1-18)","HIGH (19-36)")</f>
        <v>LOW (1-18)</v>
      </c>
      <c r="G18347">
        <f>INT((D18347-1)/6)+1</f>
        <v>2</v>
      </c>
      <c r="H18347">
        <f>MOD(D18347-1,6)+1</f>
        <v>6</v>
      </c>
      <c r="I18347">
        <f>37-D18347</f>
        <v>25</v>
      </c>
      <c r="J18347">
        <f>ABS(D18347-D18348)</f>
        <v>1</v>
      </c>
      <c r="K18347">
        <f>AVERAGE(D18347:D18351)</f>
        <v>12</v>
      </c>
      <c r="L18347">
        <f>AVERAGE(D18347:D18366)</f>
        <v>12</v>
      </c>
      <c r="M18347">
        <f>K18347-L18347</f>
        <v>0</v>
      </c>
      <c r="N18347" t="str">
        <f>IF(K18347&gt;L18347,"HIGH ZONE BIAS",IF(K18347&lt;L18347,"LOW ZONE BIAS","EQUILIBRIUM"))</f>
        <v>EQUILIBRIUM</v>
      </c>
    </row>
    <row r="18348">
      <c r="A18348">
        <v>8281</v>
      </c>
      <c r="B18348" t="str">
        <v>2007-12-22</v>
      </c>
      <c r="C18348" t="str">
        <v>Midday</v>
      </c>
      <c r="D18348">
        <v>11</v>
      </c>
      <c r="E18348" t="str">
        <f>IF(MOD(D18348,2)=0,"EVEN","ODD")</f>
        <v>ODD</v>
      </c>
      <c r="F18348" t="str">
        <f>IF(D18348&lt;=18,"LOW (1-18)","HIGH (19-36)")</f>
        <v>LOW (1-18)</v>
      </c>
      <c r="G18348">
        <f>INT((D18348-1)/6)+1</f>
        <v>2</v>
      </c>
      <c r="H18348">
        <f>MOD(D18348-1,6)+1</f>
        <v>5</v>
      </c>
      <c r="I18348">
        <f>37-D18348</f>
        <v>26</v>
      </c>
      <c r="J18348">
        <f>ABS(D18348-D18349)</f>
        <v>9</v>
      </c>
      <c r="K18348">
        <f>AVERAGE(D18348:D18352)</f>
        <v>11</v>
      </c>
      <c r="L18348">
        <f>AVERAGE(D18348:D18367)</f>
        <v>11</v>
      </c>
      <c r="M18348">
        <f>K18348-L18348</f>
        <v>0</v>
      </c>
      <c r="N18348" t="str">
        <f>IF(K18348&gt;L18348,"HIGH ZONE BIAS",IF(K18348&lt;L18348,"LOW ZONE BIAS","EQUILIBRIUM"))</f>
        <v>EQUILIBRIUM</v>
      </c>
    </row>
    <row r="18349">
      <c r="A18349">
        <v>8280</v>
      </c>
      <c r="B18349" t="str">
        <v>2007-12-21</v>
      </c>
      <c r="C18349" t="str">
        <v>Evening</v>
      </c>
      <c r="D18349">
        <v>2</v>
      </c>
      <c r="E18349" t="str">
        <f>IF(MOD(D18349,2)=0,"EVEN","ODD")</f>
        <v>EVEN</v>
      </c>
      <c r="F18349" t="str">
        <f>IF(D18349&lt;=18,"LOW (1-18)","HIGH (19-36)")</f>
        <v>LOW (1-18)</v>
      </c>
      <c r="G18349">
        <f>INT((D18349-1)/6)+1</f>
        <v>1</v>
      </c>
      <c r="H18349">
        <f>MOD(D18349-1,6)+1</f>
        <v>2</v>
      </c>
      <c r="I18349">
        <f>37-D18349</f>
        <v>35</v>
      </c>
      <c r="J18349">
        <f>ABS(D18349-D18350)</f>
        <v>4</v>
      </c>
      <c r="K18349">
        <f>AVERAGE(D18349:D18353)</f>
        <v>2</v>
      </c>
      <c r="L18349">
        <f>AVERAGE(D18349:D18368)</f>
        <v>2</v>
      </c>
      <c r="M18349">
        <f>K18349-L18349</f>
        <v>0</v>
      </c>
      <c r="N18349" t="str">
        <f>IF(K18349&gt;L18349,"HIGH ZONE BIAS",IF(K18349&lt;L18349,"LOW ZONE BIAS","EQUILIBRIUM"))</f>
        <v>EQUILIBRIUM</v>
      </c>
    </row>
    <row r="18350">
      <c r="A18350">
        <v>8279</v>
      </c>
      <c r="B18350" t="str">
        <v>2007-12-21</v>
      </c>
      <c r="C18350" t="str">
        <v>Midday</v>
      </c>
      <c r="D18350">
        <v>6</v>
      </c>
      <c r="E18350" t="str">
        <f>IF(MOD(D18350,2)=0,"EVEN","ODD")</f>
        <v>EVEN</v>
      </c>
      <c r="F18350" t="str">
        <f>IF(D18350&lt;=18,"LOW (1-18)","HIGH (19-36)")</f>
        <v>LOW (1-18)</v>
      </c>
      <c r="G18350">
        <f>INT((D18350-1)/6)+1</f>
        <v>1</v>
      </c>
      <c r="H18350">
        <f>MOD(D18350-1,6)+1</f>
        <v>6</v>
      </c>
      <c r="I18350">
        <f>37-D18350</f>
        <v>31</v>
      </c>
      <c r="J18350">
        <f>ABS(D18350-D18351)</f>
        <v>25</v>
      </c>
      <c r="K18350">
        <f>AVERAGE(D18350:D18354)</f>
        <v>6</v>
      </c>
      <c r="L18350">
        <f>AVERAGE(D18350:D18369)</f>
        <v>6</v>
      </c>
      <c r="M18350">
        <f>K18350-L18350</f>
        <v>0</v>
      </c>
      <c r="N18350" t="str">
        <f>IF(K18350&gt;L18350,"HIGH ZONE BIAS",IF(K18350&lt;L18350,"LOW ZONE BIAS","EQUILIBRIUM"))</f>
        <v>EQUILIBRIUM</v>
      </c>
    </row>
    <row r="18351">
      <c r="A18351">
        <v>8278</v>
      </c>
      <c r="B18351" t="str">
        <v>2007-12-20</v>
      </c>
      <c r="C18351" t="str">
        <v>Evening</v>
      </c>
      <c r="D18351">
        <v>31</v>
      </c>
      <c r="E18351" t="str">
        <f>IF(MOD(D18351,2)=0,"EVEN","ODD")</f>
        <v>ODD</v>
      </c>
      <c r="F18351" t="str">
        <f>IF(D18351&lt;=18,"LOW (1-18)","HIGH (19-36)")</f>
        <v>HIGH (19-36)</v>
      </c>
      <c r="G18351">
        <f>INT((D18351-1)/6)+1</f>
        <v>6</v>
      </c>
      <c r="H18351">
        <f>MOD(D18351-1,6)+1</f>
        <v>1</v>
      </c>
      <c r="I18351">
        <f>37-D18351</f>
        <v>6</v>
      </c>
      <c r="J18351">
        <f>ABS(D18351-D18352)</f>
        <v>21</v>
      </c>
      <c r="K18351">
        <f>AVERAGE(D18351:D18355)</f>
        <v>31</v>
      </c>
      <c r="L18351">
        <f>AVERAGE(D18351:D18370)</f>
        <v>31</v>
      </c>
      <c r="M18351">
        <f>K18351-L18351</f>
        <v>0</v>
      </c>
      <c r="N18351" t="str">
        <f>IF(K18351&gt;L18351,"HIGH ZONE BIAS",IF(K18351&lt;L18351,"LOW ZONE BIAS","EQUILIBRIUM"))</f>
        <v>EQUILIBRIUM</v>
      </c>
    </row>
    <row r="18352">
      <c r="A18352">
        <v>8277</v>
      </c>
      <c r="B18352" t="str">
        <v>2007-12-20</v>
      </c>
      <c r="C18352" t="str">
        <v>Midday</v>
      </c>
      <c r="D18352">
        <v>10</v>
      </c>
      <c r="E18352" t="str">
        <f>IF(MOD(D18352,2)=0,"EVEN","ODD")</f>
        <v>EVEN</v>
      </c>
      <c r="F18352" t="str">
        <f>IF(D18352&lt;=18,"LOW (1-18)","HIGH (19-36)")</f>
        <v>LOW (1-18)</v>
      </c>
      <c r="G18352">
        <f>INT((D18352-1)/6)+1</f>
        <v>2</v>
      </c>
      <c r="H18352">
        <f>MOD(D18352-1,6)+1</f>
        <v>4</v>
      </c>
      <c r="I18352">
        <f>37-D18352</f>
        <v>27</v>
      </c>
      <c r="J18352">
        <f>ABS(D18352-D18353)</f>
        <v>11</v>
      </c>
      <c r="K18352">
        <f>AVERAGE(D18352:D18356)</f>
        <v>10</v>
      </c>
      <c r="L18352">
        <f>AVERAGE(D18352:D18371)</f>
        <v>10</v>
      </c>
      <c r="M18352">
        <f>K18352-L18352</f>
        <v>0</v>
      </c>
      <c r="N18352" t="str">
        <f>IF(K18352&gt;L18352,"HIGH ZONE BIAS",IF(K18352&lt;L18352,"LOW ZONE BIAS","EQUILIBRIUM"))</f>
        <v>EQUILIBRIUM</v>
      </c>
    </row>
    <row r="18353">
      <c r="A18353">
        <v>8276</v>
      </c>
      <c r="B18353" t="str">
        <v>2007-12-19</v>
      </c>
      <c r="C18353" t="str">
        <v>Evening</v>
      </c>
      <c r="D18353">
        <v>21</v>
      </c>
      <c r="E18353" t="str">
        <f>IF(MOD(D18353,2)=0,"EVEN","ODD")</f>
        <v>ODD</v>
      </c>
      <c r="F18353" t="str">
        <f>IF(D18353&lt;=18,"LOW (1-18)","HIGH (19-36)")</f>
        <v>HIGH (19-36)</v>
      </c>
      <c r="G18353">
        <f>INT((D18353-1)/6)+1</f>
        <v>4</v>
      </c>
      <c r="H18353">
        <f>MOD(D18353-1,6)+1</f>
        <v>3</v>
      </c>
      <c r="I18353">
        <f>37-D18353</f>
        <v>16</v>
      </c>
      <c r="J18353">
        <f>ABS(D18353-D18354)</f>
        <v>8</v>
      </c>
      <c r="K18353">
        <f>AVERAGE(D18353:D18357)</f>
        <v>21</v>
      </c>
      <c r="L18353">
        <f>AVERAGE(D18353:D18372)</f>
        <v>21</v>
      </c>
      <c r="M18353">
        <f>K18353-L18353</f>
        <v>0</v>
      </c>
      <c r="N18353" t="str">
        <f>IF(K18353&gt;L18353,"HIGH ZONE BIAS",IF(K18353&lt;L18353,"LOW ZONE BIAS","EQUILIBRIUM"))</f>
        <v>EQUILIBRIUM</v>
      </c>
    </row>
    <row r="18354">
      <c r="A18354">
        <v>8275</v>
      </c>
      <c r="B18354" t="str">
        <v>2007-12-19</v>
      </c>
      <c r="C18354" t="str">
        <v>Midday</v>
      </c>
      <c r="D18354">
        <v>13</v>
      </c>
      <c r="E18354" t="str">
        <f>IF(MOD(D18354,2)=0,"EVEN","ODD")</f>
        <v>ODD</v>
      </c>
      <c r="F18354" t="str">
        <f>IF(D18354&lt;=18,"LOW (1-18)","HIGH (19-36)")</f>
        <v>LOW (1-18)</v>
      </c>
      <c r="G18354">
        <f>INT((D18354-1)/6)+1</f>
        <v>3</v>
      </c>
      <c r="H18354">
        <f>MOD(D18354-1,6)+1</f>
        <v>1</v>
      </c>
      <c r="I18354">
        <f>37-D18354</f>
        <v>24</v>
      </c>
      <c r="J18354">
        <f>ABS(D18354-D18355)</f>
        <v>1</v>
      </c>
      <c r="K18354">
        <f>AVERAGE(D18354:D18358)</f>
        <v>13</v>
      </c>
      <c r="L18354">
        <f>AVERAGE(D18354:D18373)</f>
        <v>13</v>
      </c>
      <c r="M18354">
        <f>K18354-L18354</f>
        <v>0</v>
      </c>
      <c r="N18354" t="str">
        <f>IF(K18354&gt;L18354,"HIGH ZONE BIAS",IF(K18354&lt;L18354,"LOW ZONE BIAS","EQUILIBRIUM"))</f>
        <v>EQUILIBRIUM</v>
      </c>
    </row>
    <row r="18355">
      <c r="A18355">
        <v>8274</v>
      </c>
      <c r="B18355" t="str">
        <v>2007-12-18</v>
      </c>
      <c r="C18355" t="str">
        <v>Evening</v>
      </c>
      <c r="D18355">
        <v>12</v>
      </c>
      <c r="E18355" t="str">
        <f>IF(MOD(D18355,2)=0,"EVEN","ODD")</f>
        <v>EVEN</v>
      </c>
      <c r="F18355" t="str">
        <f>IF(D18355&lt;=18,"LOW (1-18)","HIGH (19-36)")</f>
        <v>LOW (1-18)</v>
      </c>
      <c r="G18355">
        <f>INT((D18355-1)/6)+1</f>
        <v>2</v>
      </c>
      <c r="H18355">
        <f>MOD(D18355-1,6)+1</f>
        <v>6</v>
      </c>
      <c r="I18355">
        <f>37-D18355</f>
        <v>25</v>
      </c>
      <c r="J18355">
        <f>ABS(D18355-D18356)</f>
        <v>18</v>
      </c>
      <c r="K18355">
        <f>AVERAGE(D18355:D18359)</f>
        <v>12</v>
      </c>
      <c r="L18355">
        <f>AVERAGE(D18355:D18374)</f>
        <v>12</v>
      </c>
      <c r="M18355">
        <f>K18355-L18355</f>
        <v>0</v>
      </c>
      <c r="N18355" t="str">
        <f>IF(K18355&gt;L18355,"HIGH ZONE BIAS",IF(K18355&lt;L18355,"LOW ZONE BIAS","EQUILIBRIUM"))</f>
        <v>EQUILIBRIUM</v>
      </c>
    </row>
    <row r="18356">
      <c r="A18356">
        <v>8273</v>
      </c>
      <c r="B18356" t="str">
        <v>2007-12-18</v>
      </c>
      <c r="C18356" t="str">
        <v>Midday</v>
      </c>
      <c r="D18356">
        <v>30</v>
      </c>
      <c r="E18356" t="str">
        <f>IF(MOD(D18356,2)=0,"EVEN","ODD")</f>
        <v>EVEN</v>
      </c>
      <c r="F18356" t="str">
        <f>IF(D18356&lt;=18,"LOW (1-18)","HIGH (19-36)")</f>
        <v>HIGH (19-36)</v>
      </c>
      <c r="G18356">
        <f>INT((D18356-1)/6)+1</f>
        <v>5</v>
      </c>
      <c r="H18356">
        <f>MOD(D18356-1,6)+1</f>
        <v>6</v>
      </c>
      <c r="I18356">
        <f>37-D18356</f>
        <v>7</v>
      </c>
      <c r="J18356">
        <f>ABS(D18356-D18357)</f>
        <v>10</v>
      </c>
      <c r="K18356">
        <f>AVERAGE(D18356:D18360)</f>
        <v>30</v>
      </c>
      <c r="L18356">
        <f>AVERAGE(D18356:D18375)</f>
        <v>30</v>
      </c>
      <c r="M18356">
        <f>K18356-L18356</f>
        <v>0</v>
      </c>
      <c r="N18356" t="str">
        <f>IF(K18356&gt;L18356,"HIGH ZONE BIAS",IF(K18356&lt;L18356,"LOW ZONE BIAS","EQUILIBRIUM"))</f>
        <v>EQUILIBRIUM</v>
      </c>
    </row>
    <row r="18357">
      <c r="A18357">
        <v>8272</v>
      </c>
      <c r="B18357" t="str">
        <v>2007-12-17</v>
      </c>
      <c r="C18357" t="str">
        <v>Evening</v>
      </c>
      <c r="D18357">
        <v>20</v>
      </c>
      <c r="E18357" t="str">
        <f>IF(MOD(D18357,2)=0,"EVEN","ODD")</f>
        <v>EVEN</v>
      </c>
      <c r="F18357" t="str">
        <f>IF(D18357&lt;=18,"LOW (1-18)","HIGH (19-36)")</f>
        <v>HIGH (19-36)</v>
      </c>
      <c r="G18357">
        <f>INT((D18357-1)/6)+1</f>
        <v>4</v>
      </c>
      <c r="H18357">
        <f>MOD(D18357-1,6)+1</f>
        <v>2</v>
      </c>
      <c r="I18357">
        <f>37-D18357</f>
        <v>17</v>
      </c>
      <c r="J18357">
        <f>ABS(D18357-D18358)</f>
        <v>16</v>
      </c>
      <c r="K18357">
        <f>AVERAGE(D18357:D18361)</f>
        <v>20</v>
      </c>
      <c r="L18357">
        <f>AVERAGE(D18357:D18376)</f>
        <v>20</v>
      </c>
      <c r="M18357">
        <f>K18357-L18357</f>
        <v>0</v>
      </c>
      <c r="N18357" t="str">
        <f>IF(K18357&gt;L18357,"HIGH ZONE BIAS",IF(K18357&lt;L18357,"LOW ZONE BIAS","EQUILIBRIUM"))</f>
        <v>EQUILIBRIUM</v>
      </c>
    </row>
    <row r="18358">
      <c r="A18358">
        <v>8271</v>
      </c>
      <c r="B18358" t="str">
        <v>2007-12-17</v>
      </c>
      <c r="C18358" t="str">
        <v>Midday</v>
      </c>
      <c r="D18358">
        <v>36</v>
      </c>
      <c r="E18358" t="str">
        <f>IF(MOD(D18358,2)=0,"EVEN","ODD")</f>
        <v>EVEN</v>
      </c>
      <c r="F18358" t="str">
        <f>IF(D18358&lt;=18,"LOW (1-18)","HIGH (19-36)")</f>
        <v>HIGH (19-36)</v>
      </c>
      <c r="G18358">
        <f>INT((D18358-1)/6)+1</f>
        <v>6</v>
      </c>
      <c r="H18358">
        <f>MOD(D18358-1,6)+1</f>
        <v>6</v>
      </c>
      <c r="I18358">
        <f>37-D18358</f>
        <v>1</v>
      </c>
      <c r="J18358">
        <f>ABS(D18358-D18359)</f>
        <v>3</v>
      </c>
      <c r="K18358">
        <f>AVERAGE(D18358:D18362)</f>
        <v>36</v>
      </c>
      <c r="L18358">
        <f>AVERAGE(D18358:D18377)</f>
        <v>36</v>
      </c>
      <c r="M18358">
        <f>K18358-L18358</f>
        <v>0</v>
      </c>
      <c r="N18358" t="str">
        <f>IF(K18358&gt;L18358,"HIGH ZONE BIAS",IF(K18358&lt;L18358,"LOW ZONE BIAS","EQUILIBRIUM"))</f>
        <v>EQUILIBRIUM</v>
      </c>
    </row>
    <row r="18359">
      <c r="A18359">
        <v>8270</v>
      </c>
      <c r="B18359" t="str">
        <v>2007-12-15</v>
      </c>
      <c r="C18359" t="str">
        <v>Evening</v>
      </c>
      <c r="D18359">
        <v>33</v>
      </c>
      <c r="E18359" t="str">
        <f>IF(MOD(D18359,2)=0,"EVEN","ODD")</f>
        <v>ODD</v>
      </c>
      <c r="F18359" t="str">
        <f>IF(D18359&lt;=18,"LOW (1-18)","HIGH (19-36)")</f>
        <v>HIGH (19-36)</v>
      </c>
      <c r="G18359">
        <f>INT((D18359-1)/6)+1</f>
        <v>6</v>
      </c>
      <c r="H18359">
        <f>MOD(D18359-1,6)+1</f>
        <v>3</v>
      </c>
      <c r="I18359">
        <f>37-D18359</f>
        <v>4</v>
      </c>
      <c r="J18359">
        <f>ABS(D18359-D18360)</f>
        <v>3</v>
      </c>
      <c r="K18359">
        <f>AVERAGE(D18359:D18363)</f>
        <v>33</v>
      </c>
      <c r="L18359">
        <f>AVERAGE(D18359:D18378)</f>
        <v>33</v>
      </c>
      <c r="M18359">
        <f>K18359-L18359</f>
        <v>0</v>
      </c>
      <c r="N18359" t="str">
        <f>IF(K18359&gt;L18359,"HIGH ZONE BIAS",IF(K18359&lt;L18359,"LOW ZONE BIAS","EQUILIBRIUM"))</f>
        <v>EQUILIBRIUM</v>
      </c>
    </row>
    <row r="18360">
      <c r="A18360">
        <v>8269</v>
      </c>
      <c r="B18360" t="str">
        <v>2007-12-15</v>
      </c>
      <c r="C18360" t="str">
        <v>Midday</v>
      </c>
      <c r="D18360">
        <v>30</v>
      </c>
      <c r="E18360" t="str">
        <f>IF(MOD(D18360,2)=0,"EVEN","ODD")</f>
        <v>EVEN</v>
      </c>
      <c r="F18360" t="str">
        <f>IF(D18360&lt;=18,"LOW (1-18)","HIGH (19-36)")</f>
        <v>HIGH (19-36)</v>
      </c>
      <c r="G18360">
        <f>INT((D18360-1)/6)+1</f>
        <v>5</v>
      </c>
      <c r="H18360">
        <f>MOD(D18360-1,6)+1</f>
        <v>6</v>
      </c>
      <c r="I18360">
        <f>37-D18360</f>
        <v>7</v>
      </c>
      <c r="J18360">
        <f>ABS(D18360-D18361)</f>
        <v>13</v>
      </c>
      <c r="K18360">
        <f>AVERAGE(D18360:D18364)</f>
        <v>30</v>
      </c>
      <c r="L18360">
        <f>AVERAGE(D18360:D18379)</f>
        <v>30</v>
      </c>
      <c r="M18360">
        <f>K18360-L18360</f>
        <v>0</v>
      </c>
      <c r="N18360" t="str">
        <f>IF(K18360&gt;L18360,"HIGH ZONE BIAS",IF(K18360&lt;L18360,"LOW ZONE BIAS","EQUILIBRIUM"))</f>
        <v>EQUILIBRIUM</v>
      </c>
    </row>
    <row r="18361">
      <c r="A18361">
        <v>8268</v>
      </c>
      <c r="B18361" t="str">
        <v>2007-12-14</v>
      </c>
      <c r="C18361" t="str">
        <v>Evening</v>
      </c>
      <c r="D18361">
        <v>17</v>
      </c>
      <c r="E18361" t="str">
        <f>IF(MOD(D18361,2)=0,"EVEN","ODD")</f>
        <v>ODD</v>
      </c>
      <c r="F18361" t="str">
        <f>IF(D18361&lt;=18,"LOW (1-18)","HIGH (19-36)")</f>
        <v>LOW (1-18)</v>
      </c>
      <c r="G18361">
        <f>INT((D18361-1)/6)+1</f>
        <v>3</v>
      </c>
      <c r="H18361">
        <f>MOD(D18361-1,6)+1</f>
        <v>5</v>
      </c>
      <c r="I18361">
        <f>37-D18361</f>
        <v>20</v>
      </c>
      <c r="J18361">
        <f>ABS(D18361-D18362)</f>
        <v>10</v>
      </c>
      <c r="K18361">
        <f>AVERAGE(D18361:D18365)</f>
        <v>17</v>
      </c>
      <c r="L18361">
        <f>AVERAGE(D18361:D18380)</f>
        <v>17</v>
      </c>
      <c r="M18361">
        <f>K18361-L18361</f>
        <v>0</v>
      </c>
      <c r="N18361" t="str">
        <f>IF(K18361&gt;L18361,"HIGH ZONE BIAS",IF(K18361&lt;L18361,"LOW ZONE BIAS","EQUILIBRIUM"))</f>
        <v>EQUILIBRIUM</v>
      </c>
    </row>
    <row r="18362">
      <c r="A18362">
        <v>8267</v>
      </c>
      <c r="B18362" t="str">
        <v>2007-12-14</v>
      </c>
      <c r="C18362" t="str">
        <v>Midday</v>
      </c>
      <c r="D18362">
        <v>27</v>
      </c>
      <c r="E18362" t="str">
        <f>IF(MOD(D18362,2)=0,"EVEN","ODD")</f>
        <v>ODD</v>
      </c>
      <c r="F18362" t="str">
        <f>IF(D18362&lt;=18,"LOW (1-18)","HIGH (19-36)")</f>
        <v>HIGH (19-36)</v>
      </c>
      <c r="G18362">
        <f>INT((D18362-1)/6)+1</f>
        <v>5</v>
      </c>
      <c r="H18362">
        <f>MOD(D18362-1,6)+1</f>
        <v>3</v>
      </c>
      <c r="I18362">
        <f>37-D18362</f>
        <v>10</v>
      </c>
      <c r="J18362">
        <f>ABS(D18362-D18363)</f>
        <v>10</v>
      </c>
      <c r="K18362">
        <f>AVERAGE(D18362:D18366)</f>
        <v>27</v>
      </c>
      <c r="L18362">
        <f>AVERAGE(D18362:D18381)</f>
        <v>27</v>
      </c>
      <c r="M18362">
        <f>K18362-L18362</f>
        <v>0</v>
      </c>
      <c r="N18362" t="str">
        <f>IF(K18362&gt;L18362,"HIGH ZONE BIAS",IF(K18362&lt;L18362,"LOW ZONE BIAS","EQUILIBRIUM"))</f>
        <v>EQUILIBRIUM</v>
      </c>
    </row>
    <row r="18363">
      <c r="A18363">
        <v>8266</v>
      </c>
      <c r="B18363" t="str">
        <v>2007-12-13</v>
      </c>
      <c r="C18363" t="str">
        <v>Evening</v>
      </c>
      <c r="D18363">
        <v>17</v>
      </c>
      <c r="E18363" t="str">
        <f>IF(MOD(D18363,2)=0,"EVEN","ODD")</f>
        <v>ODD</v>
      </c>
      <c r="F18363" t="str">
        <f>IF(D18363&lt;=18,"LOW (1-18)","HIGH (19-36)")</f>
        <v>LOW (1-18)</v>
      </c>
      <c r="G18363">
        <f>INT((D18363-1)/6)+1</f>
        <v>3</v>
      </c>
      <c r="H18363">
        <f>MOD(D18363-1,6)+1</f>
        <v>5</v>
      </c>
      <c r="I18363">
        <f>37-D18363</f>
        <v>20</v>
      </c>
      <c r="J18363">
        <f>ABS(D18363-D18364)</f>
        <v>9</v>
      </c>
      <c r="K18363">
        <f>AVERAGE(D18363:D18367)</f>
        <v>17</v>
      </c>
      <c r="L18363">
        <f>AVERAGE(D18363:D18382)</f>
        <v>17</v>
      </c>
      <c r="M18363">
        <f>K18363-L18363</f>
        <v>0</v>
      </c>
      <c r="N18363" t="str">
        <f>IF(K18363&gt;L18363,"HIGH ZONE BIAS",IF(K18363&lt;L18363,"LOW ZONE BIAS","EQUILIBRIUM"))</f>
        <v>EQUILIBRIUM</v>
      </c>
    </row>
    <row r="18364">
      <c r="A18364">
        <v>8265</v>
      </c>
      <c r="B18364" t="str">
        <v>2007-12-13</v>
      </c>
      <c r="C18364" t="str">
        <v>Midday</v>
      </c>
      <c r="D18364">
        <v>26</v>
      </c>
      <c r="E18364" t="str">
        <f>IF(MOD(D18364,2)=0,"EVEN","ODD")</f>
        <v>EVEN</v>
      </c>
      <c r="F18364" t="str">
        <f>IF(D18364&lt;=18,"LOW (1-18)","HIGH (19-36)")</f>
        <v>HIGH (19-36)</v>
      </c>
      <c r="G18364">
        <f>INT((D18364-1)/6)+1</f>
        <v>5</v>
      </c>
      <c r="H18364">
        <f>MOD(D18364-1,6)+1</f>
        <v>2</v>
      </c>
      <c r="I18364">
        <f>37-D18364</f>
        <v>11</v>
      </c>
      <c r="J18364">
        <f>ABS(D18364-D18365)</f>
        <v>2</v>
      </c>
      <c r="K18364">
        <f>AVERAGE(D18364:D18368)</f>
        <v>26</v>
      </c>
      <c r="L18364">
        <f>AVERAGE(D18364:D18383)</f>
        <v>26</v>
      </c>
      <c r="M18364">
        <f>K18364-L18364</f>
        <v>0</v>
      </c>
      <c r="N18364" t="str">
        <f>IF(K18364&gt;L18364,"HIGH ZONE BIAS",IF(K18364&lt;L18364,"LOW ZONE BIAS","EQUILIBRIUM"))</f>
        <v>EQUILIBRIUM</v>
      </c>
    </row>
    <row r="18365">
      <c r="A18365">
        <v>8264</v>
      </c>
      <c r="B18365" t="str">
        <v>2007-12-12</v>
      </c>
      <c r="C18365" t="str">
        <v>Evening</v>
      </c>
      <c r="D18365">
        <v>28</v>
      </c>
      <c r="E18365" t="str">
        <f>IF(MOD(D18365,2)=0,"EVEN","ODD")</f>
        <v>EVEN</v>
      </c>
      <c r="F18365" t="str">
        <f>IF(D18365&lt;=18,"LOW (1-18)","HIGH (19-36)")</f>
        <v>HIGH (19-36)</v>
      </c>
      <c r="G18365">
        <f>INT((D18365-1)/6)+1</f>
        <v>5</v>
      </c>
      <c r="H18365">
        <f>MOD(D18365-1,6)+1</f>
        <v>4</v>
      </c>
      <c r="I18365">
        <f>37-D18365</f>
        <v>9</v>
      </c>
      <c r="J18365">
        <f>ABS(D18365-D18366)</f>
        <v>8</v>
      </c>
      <c r="K18365">
        <f>AVERAGE(D18365:D18369)</f>
        <v>28</v>
      </c>
      <c r="L18365">
        <f>AVERAGE(D18365:D18384)</f>
        <v>28</v>
      </c>
      <c r="M18365">
        <f>K18365-L18365</f>
        <v>0</v>
      </c>
      <c r="N18365" t="str">
        <f>IF(K18365&gt;L18365,"HIGH ZONE BIAS",IF(K18365&lt;L18365,"LOW ZONE BIAS","EQUILIBRIUM"))</f>
        <v>EQUILIBRIUM</v>
      </c>
    </row>
    <row r="18366">
      <c r="A18366">
        <v>8263</v>
      </c>
      <c r="B18366" t="str">
        <v>2007-12-12</v>
      </c>
      <c r="C18366" t="str">
        <v>Midday</v>
      </c>
      <c r="D18366">
        <v>36</v>
      </c>
      <c r="E18366" t="str">
        <f>IF(MOD(D18366,2)=0,"EVEN","ODD")</f>
        <v>EVEN</v>
      </c>
      <c r="F18366" t="str">
        <f>IF(D18366&lt;=18,"LOW (1-18)","HIGH (19-36)")</f>
        <v>HIGH (19-36)</v>
      </c>
      <c r="G18366">
        <f>INT((D18366-1)/6)+1</f>
        <v>6</v>
      </c>
      <c r="H18366">
        <f>MOD(D18366-1,6)+1</f>
        <v>6</v>
      </c>
      <c r="I18366">
        <f>37-D18366</f>
        <v>1</v>
      </c>
      <c r="J18366">
        <f>ABS(D18366-D18367)</f>
        <v>29</v>
      </c>
      <c r="K18366">
        <f>AVERAGE(D18366:D18370)</f>
        <v>36</v>
      </c>
      <c r="L18366">
        <f>AVERAGE(D18366:D18385)</f>
        <v>36</v>
      </c>
      <c r="M18366">
        <f>K18366-L18366</f>
        <v>0</v>
      </c>
      <c r="N18366" t="str">
        <f>IF(K18366&gt;L18366,"HIGH ZONE BIAS",IF(K18366&lt;L18366,"LOW ZONE BIAS","EQUILIBRIUM"))</f>
        <v>EQUILIBRIUM</v>
      </c>
    </row>
    <row r="18367">
      <c r="A18367">
        <v>8262</v>
      </c>
      <c r="B18367" t="str">
        <v>2007-12-11</v>
      </c>
      <c r="C18367" t="str">
        <v>Evening</v>
      </c>
      <c r="D18367">
        <v>7</v>
      </c>
      <c r="E18367" t="str">
        <f>IF(MOD(D18367,2)=0,"EVEN","ODD")</f>
        <v>ODD</v>
      </c>
      <c r="F18367" t="str">
        <f>IF(D18367&lt;=18,"LOW (1-18)","HIGH (19-36)")</f>
        <v>LOW (1-18)</v>
      </c>
      <c r="G18367">
        <f>INT((D18367-1)/6)+1</f>
        <v>2</v>
      </c>
      <c r="H18367">
        <f>MOD(D18367-1,6)+1</f>
        <v>1</v>
      </c>
      <c r="I18367">
        <f>37-D18367</f>
        <v>30</v>
      </c>
      <c r="J18367">
        <f>ABS(D18367-D18368)</f>
        <v>11</v>
      </c>
      <c r="K18367">
        <f>AVERAGE(D18367:D18371)</f>
        <v>7</v>
      </c>
      <c r="L18367">
        <f>AVERAGE(D18367:D18386)</f>
        <v>7</v>
      </c>
      <c r="M18367">
        <f>K18367-L18367</f>
        <v>0</v>
      </c>
      <c r="N18367" t="str">
        <f>IF(K18367&gt;L18367,"HIGH ZONE BIAS",IF(K18367&lt;L18367,"LOW ZONE BIAS","EQUILIBRIUM"))</f>
        <v>EQUILIBRIUM</v>
      </c>
    </row>
    <row r="18368">
      <c r="A18368">
        <v>8261</v>
      </c>
      <c r="B18368" t="str">
        <v>2007-12-11</v>
      </c>
      <c r="C18368" t="str">
        <v>Midday</v>
      </c>
      <c r="D18368">
        <v>18</v>
      </c>
      <c r="E18368" t="str">
        <f>IF(MOD(D18368,2)=0,"EVEN","ODD")</f>
        <v>EVEN</v>
      </c>
      <c r="F18368" t="str">
        <f>IF(D18368&lt;=18,"LOW (1-18)","HIGH (19-36)")</f>
        <v>LOW (1-18)</v>
      </c>
      <c r="G18368">
        <f>INT((D18368-1)/6)+1</f>
        <v>3</v>
      </c>
      <c r="H18368">
        <f>MOD(D18368-1,6)+1</f>
        <v>6</v>
      </c>
      <c r="I18368">
        <f>37-D18368</f>
        <v>19</v>
      </c>
      <c r="J18368">
        <f>ABS(D18368-D18369)</f>
        <v>8</v>
      </c>
      <c r="K18368">
        <f>AVERAGE(D18368:D18372)</f>
        <v>18</v>
      </c>
      <c r="L18368">
        <f>AVERAGE(D18368:D18387)</f>
        <v>18</v>
      </c>
      <c r="M18368">
        <f>K18368-L18368</f>
        <v>0</v>
      </c>
      <c r="N18368" t="str">
        <f>IF(K18368&gt;L18368,"HIGH ZONE BIAS",IF(K18368&lt;L18368,"LOW ZONE BIAS","EQUILIBRIUM"))</f>
        <v>EQUILIBRIUM</v>
      </c>
    </row>
    <row r="18369">
      <c r="A18369">
        <v>8260</v>
      </c>
      <c r="B18369" t="str">
        <v>2007-12-10</v>
      </c>
      <c r="C18369" t="str">
        <v>Evening</v>
      </c>
      <c r="D18369">
        <v>26</v>
      </c>
      <c r="E18369" t="str">
        <f>IF(MOD(D18369,2)=0,"EVEN","ODD")</f>
        <v>EVEN</v>
      </c>
      <c r="F18369" t="str">
        <f>IF(D18369&lt;=18,"LOW (1-18)","HIGH (19-36)")</f>
        <v>HIGH (19-36)</v>
      </c>
      <c r="G18369">
        <f>INT((D18369-1)/6)+1</f>
        <v>5</v>
      </c>
      <c r="H18369">
        <f>MOD(D18369-1,6)+1</f>
        <v>2</v>
      </c>
      <c r="I18369">
        <f>37-D18369</f>
        <v>11</v>
      </c>
      <c r="J18369">
        <f>ABS(D18369-D18370)</f>
        <v>8</v>
      </c>
      <c r="K18369">
        <f>AVERAGE(D18369:D18373)</f>
        <v>26</v>
      </c>
      <c r="L18369">
        <f>AVERAGE(D18369:D18388)</f>
        <v>26</v>
      </c>
      <c r="M18369">
        <f>K18369-L18369</f>
        <v>0</v>
      </c>
      <c r="N18369" t="str">
        <f>IF(K18369&gt;L18369,"HIGH ZONE BIAS",IF(K18369&lt;L18369,"LOW ZONE BIAS","EQUILIBRIUM"))</f>
        <v>EQUILIBRIUM</v>
      </c>
    </row>
    <row r="18370">
      <c r="A18370">
        <v>8259</v>
      </c>
      <c r="B18370" t="str">
        <v>2007-12-10</v>
      </c>
      <c r="C18370" t="str">
        <v>Midday</v>
      </c>
      <c r="D18370">
        <v>34</v>
      </c>
      <c r="E18370" t="str">
        <f>IF(MOD(D18370,2)=0,"EVEN","ODD")</f>
        <v>EVEN</v>
      </c>
      <c r="F18370" t="str">
        <f>IF(D18370&lt;=18,"LOW (1-18)","HIGH (19-36)")</f>
        <v>HIGH (19-36)</v>
      </c>
      <c r="G18370">
        <f>INT((D18370-1)/6)+1</f>
        <v>6</v>
      </c>
      <c r="H18370">
        <f>MOD(D18370-1,6)+1</f>
        <v>4</v>
      </c>
      <c r="I18370">
        <f>37-D18370</f>
        <v>3</v>
      </c>
      <c r="J18370">
        <f>ABS(D18370-D18371)</f>
        <v>3</v>
      </c>
      <c r="K18370">
        <f>AVERAGE(D18370:D18374)</f>
        <v>34</v>
      </c>
      <c r="L18370">
        <f>AVERAGE(D18370:D18389)</f>
        <v>34</v>
      </c>
      <c r="M18370">
        <f>K18370-L18370</f>
        <v>0</v>
      </c>
      <c r="N18370" t="str">
        <f>IF(K18370&gt;L18370,"HIGH ZONE BIAS",IF(K18370&lt;L18370,"LOW ZONE BIAS","EQUILIBRIUM"))</f>
        <v>EQUILIBRIUM</v>
      </c>
    </row>
    <row r="18371">
      <c r="A18371">
        <v>8258</v>
      </c>
      <c r="B18371" t="str">
        <v>2007-12-08</v>
      </c>
      <c r="C18371" t="str">
        <v>Evening</v>
      </c>
      <c r="D18371">
        <v>31</v>
      </c>
      <c r="E18371" t="str">
        <f>IF(MOD(D18371,2)=0,"EVEN","ODD")</f>
        <v>ODD</v>
      </c>
      <c r="F18371" t="str">
        <f>IF(D18371&lt;=18,"LOW (1-18)","HIGH (19-36)")</f>
        <v>HIGH (19-36)</v>
      </c>
      <c r="G18371">
        <f>INT((D18371-1)/6)+1</f>
        <v>6</v>
      </c>
      <c r="H18371">
        <f>MOD(D18371-1,6)+1</f>
        <v>1</v>
      </c>
      <c r="I18371">
        <f>37-D18371</f>
        <v>6</v>
      </c>
      <c r="J18371">
        <f>ABS(D18371-D18372)</f>
        <v>2</v>
      </c>
      <c r="K18371">
        <f>AVERAGE(D18371:D18375)</f>
        <v>31</v>
      </c>
      <c r="L18371">
        <f>AVERAGE(D18371:D18390)</f>
        <v>31</v>
      </c>
      <c r="M18371">
        <f>K18371-L18371</f>
        <v>0</v>
      </c>
      <c r="N18371" t="str">
        <f>IF(K18371&gt;L18371,"HIGH ZONE BIAS",IF(K18371&lt;L18371,"LOW ZONE BIAS","EQUILIBRIUM"))</f>
        <v>EQUILIBRIUM</v>
      </c>
    </row>
    <row r="18372">
      <c r="A18372">
        <v>8257</v>
      </c>
      <c r="B18372" t="str">
        <v>2007-12-08</v>
      </c>
      <c r="C18372" t="str">
        <v>Midday</v>
      </c>
      <c r="D18372">
        <v>33</v>
      </c>
      <c r="E18372" t="str">
        <f>IF(MOD(D18372,2)=0,"EVEN","ODD")</f>
        <v>ODD</v>
      </c>
      <c r="F18372" t="str">
        <f>IF(D18372&lt;=18,"LOW (1-18)","HIGH (19-36)")</f>
        <v>HIGH (19-36)</v>
      </c>
      <c r="G18372">
        <f>INT((D18372-1)/6)+1</f>
        <v>6</v>
      </c>
      <c r="H18372">
        <f>MOD(D18372-1,6)+1</f>
        <v>3</v>
      </c>
      <c r="I18372">
        <f>37-D18372</f>
        <v>4</v>
      </c>
      <c r="J18372">
        <f>ABS(D18372-D18373)</f>
        <v>29</v>
      </c>
      <c r="K18372">
        <f>AVERAGE(D18372:D18376)</f>
        <v>33</v>
      </c>
      <c r="L18372">
        <f>AVERAGE(D18372:D18391)</f>
        <v>33</v>
      </c>
      <c r="M18372">
        <f>K18372-L18372</f>
        <v>0</v>
      </c>
      <c r="N18372" t="str">
        <f>IF(K18372&gt;L18372,"HIGH ZONE BIAS",IF(K18372&lt;L18372,"LOW ZONE BIAS","EQUILIBRIUM"))</f>
        <v>EQUILIBRIUM</v>
      </c>
    </row>
    <row r="18373">
      <c r="A18373">
        <v>8256</v>
      </c>
      <c r="B18373" t="str">
        <v>2007-12-07</v>
      </c>
      <c r="C18373" t="str">
        <v>Evening</v>
      </c>
      <c r="D18373">
        <v>4</v>
      </c>
      <c r="E18373" t="str">
        <f>IF(MOD(D18373,2)=0,"EVEN","ODD")</f>
        <v>EVEN</v>
      </c>
      <c r="F18373" t="str">
        <f>IF(D18373&lt;=18,"LOW (1-18)","HIGH (19-36)")</f>
        <v>LOW (1-18)</v>
      </c>
      <c r="G18373">
        <f>INT((D18373-1)/6)+1</f>
        <v>1</v>
      </c>
      <c r="H18373">
        <f>MOD(D18373-1,6)+1</f>
        <v>4</v>
      </c>
      <c r="I18373">
        <f>37-D18373</f>
        <v>33</v>
      </c>
      <c r="J18373">
        <f>ABS(D18373-D18374)</f>
        <v>11</v>
      </c>
      <c r="K18373">
        <f>AVERAGE(D18373:D18377)</f>
        <v>4</v>
      </c>
      <c r="L18373">
        <f>AVERAGE(D18373:D18392)</f>
        <v>4</v>
      </c>
      <c r="M18373">
        <f>K18373-L18373</f>
        <v>0</v>
      </c>
      <c r="N18373" t="str">
        <f>IF(K18373&gt;L18373,"HIGH ZONE BIAS",IF(K18373&lt;L18373,"LOW ZONE BIAS","EQUILIBRIUM"))</f>
        <v>EQUILIBRIUM</v>
      </c>
    </row>
    <row r="18374">
      <c r="A18374">
        <v>8255</v>
      </c>
      <c r="B18374" t="str">
        <v>2007-12-07</v>
      </c>
      <c r="C18374" t="str">
        <v>Midday</v>
      </c>
      <c r="D18374">
        <v>15</v>
      </c>
      <c r="E18374" t="str">
        <f>IF(MOD(D18374,2)=0,"EVEN","ODD")</f>
        <v>ODD</v>
      </c>
      <c r="F18374" t="str">
        <f>IF(D18374&lt;=18,"LOW (1-18)","HIGH (19-36)")</f>
        <v>LOW (1-18)</v>
      </c>
      <c r="G18374">
        <f>INT((D18374-1)/6)+1</f>
        <v>3</v>
      </c>
      <c r="H18374">
        <f>MOD(D18374-1,6)+1</f>
        <v>3</v>
      </c>
      <c r="I18374">
        <f>37-D18374</f>
        <v>22</v>
      </c>
      <c r="J18374">
        <f>ABS(D18374-D18375)</f>
        <v>9</v>
      </c>
      <c r="K18374">
        <f>AVERAGE(D18374:D18378)</f>
        <v>15</v>
      </c>
      <c r="L18374">
        <f>AVERAGE(D18374:D18393)</f>
        <v>15</v>
      </c>
      <c r="M18374">
        <f>K18374-L18374</f>
        <v>0</v>
      </c>
      <c r="N18374" t="str">
        <f>IF(K18374&gt;L18374,"HIGH ZONE BIAS",IF(K18374&lt;L18374,"LOW ZONE BIAS","EQUILIBRIUM"))</f>
        <v>EQUILIBRIUM</v>
      </c>
    </row>
    <row r="18375">
      <c r="A18375">
        <v>8254</v>
      </c>
      <c r="B18375" t="str">
        <v>2007-12-06</v>
      </c>
      <c r="C18375" t="str">
        <v>Evening</v>
      </c>
      <c r="D18375">
        <v>24</v>
      </c>
      <c r="E18375" t="str">
        <f>IF(MOD(D18375,2)=0,"EVEN","ODD")</f>
        <v>EVEN</v>
      </c>
      <c r="F18375" t="str">
        <f>IF(D18375&lt;=18,"LOW (1-18)","HIGH (19-36)")</f>
        <v>HIGH (19-36)</v>
      </c>
      <c r="G18375">
        <f>INT((D18375-1)/6)+1</f>
        <v>4</v>
      </c>
      <c r="H18375">
        <f>MOD(D18375-1,6)+1</f>
        <v>6</v>
      </c>
      <c r="I18375">
        <f>37-D18375</f>
        <v>13</v>
      </c>
      <c r="J18375">
        <f>ABS(D18375-D18376)</f>
        <v>22</v>
      </c>
      <c r="K18375">
        <f>AVERAGE(D18375:D18379)</f>
        <v>24</v>
      </c>
      <c r="L18375">
        <f>AVERAGE(D18375:D18394)</f>
        <v>24</v>
      </c>
      <c r="M18375">
        <f>K18375-L18375</f>
        <v>0</v>
      </c>
      <c r="N18375" t="str">
        <f>IF(K18375&gt;L18375,"HIGH ZONE BIAS",IF(K18375&lt;L18375,"LOW ZONE BIAS","EQUILIBRIUM"))</f>
        <v>EQUILIBRIUM</v>
      </c>
    </row>
    <row r="18376">
      <c r="A18376">
        <v>8253</v>
      </c>
      <c r="B18376" t="str">
        <v>2007-12-06</v>
      </c>
      <c r="C18376" t="str">
        <v>Midday</v>
      </c>
      <c r="D18376">
        <v>2</v>
      </c>
      <c r="E18376" t="str">
        <f>IF(MOD(D18376,2)=0,"EVEN","ODD")</f>
        <v>EVEN</v>
      </c>
      <c r="F18376" t="str">
        <f>IF(D18376&lt;=18,"LOW (1-18)","HIGH (19-36)")</f>
        <v>LOW (1-18)</v>
      </c>
      <c r="G18376">
        <f>INT((D18376-1)/6)+1</f>
        <v>1</v>
      </c>
      <c r="H18376">
        <f>MOD(D18376-1,6)+1</f>
        <v>2</v>
      </c>
      <c r="I18376">
        <f>37-D18376</f>
        <v>35</v>
      </c>
      <c r="J18376">
        <f>ABS(D18376-D18377)</f>
        <v>18</v>
      </c>
      <c r="K18376">
        <f>AVERAGE(D18376:D18380)</f>
        <v>2</v>
      </c>
      <c r="L18376">
        <f>AVERAGE(D18376:D18395)</f>
        <v>2</v>
      </c>
      <c r="M18376">
        <f>K18376-L18376</f>
        <v>0</v>
      </c>
      <c r="N18376" t="str">
        <f>IF(K18376&gt;L18376,"HIGH ZONE BIAS",IF(K18376&lt;L18376,"LOW ZONE BIAS","EQUILIBRIUM"))</f>
        <v>EQUILIBRIUM</v>
      </c>
    </row>
    <row r="18377">
      <c r="A18377">
        <v>8252</v>
      </c>
      <c r="B18377" t="str">
        <v>2007-12-05</v>
      </c>
      <c r="C18377" t="str">
        <v>Evening</v>
      </c>
      <c r="D18377">
        <v>20</v>
      </c>
      <c r="E18377" t="str">
        <f>IF(MOD(D18377,2)=0,"EVEN","ODD")</f>
        <v>EVEN</v>
      </c>
      <c r="F18377" t="str">
        <f>IF(D18377&lt;=18,"LOW (1-18)","HIGH (19-36)")</f>
        <v>HIGH (19-36)</v>
      </c>
      <c r="G18377">
        <f>INT((D18377-1)/6)+1</f>
        <v>4</v>
      </c>
      <c r="H18377">
        <f>MOD(D18377-1,6)+1</f>
        <v>2</v>
      </c>
      <c r="I18377">
        <f>37-D18377</f>
        <v>17</v>
      </c>
      <c r="J18377">
        <f>ABS(D18377-D18378)</f>
        <v>14</v>
      </c>
      <c r="K18377">
        <f>AVERAGE(D18377:D18381)</f>
        <v>20</v>
      </c>
      <c r="L18377">
        <f>AVERAGE(D18377:D18396)</f>
        <v>20</v>
      </c>
      <c r="M18377">
        <f>K18377-L18377</f>
        <v>0</v>
      </c>
      <c r="N18377" t="str">
        <f>IF(K18377&gt;L18377,"HIGH ZONE BIAS",IF(K18377&lt;L18377,"LOW ZONE BIAS","EQUILIBRIUM"))</f>
        <v>EQUILIBRIUM</v>
      </c>
    </row>
    <row r="18378">
      <c r="A18378">
        <v>8251</v>
      </c>
      <c r="B18378" t="str">
        <v>2007-12-05</v>
      </c>
      <c r="C18378" t="str">
        <v>Midday</v>
      </c>
      <c r="D18378">
        <v>34</v>
      </c>
      <c r="E18378" t="str">
        <f>IF(MOD(D18378,2)=0,"EVEN","ODD")</f>
        <v>EVEN</v>
      </c>
      <c r="F18378" t="str">
        <f>IF(D18378&lt;=18,"LOW (1-18)","HIGH (19-36)")</f>
        <v>HIGH (19-36)</v>
      </c>
      <c r="G18378">
        <f>INT((D18378-1)/6)+1</f>
        <v>6</v>
      </c>
      <c r="H18378">
        <f>MOD(D18378-1,6)+1</f>
        <v>4</v>
      </c>
      <c r="I18378">
        <f>37-D18378</f>
        <v>3</v>
      </c>
      <c r="J18378">
        <f>ABS(D18378-D18379)</f>
        <v>33</v>
      </c>
      <c r="K18378">
        <f>AVERAGE(D18378:D18382)</f>
        <v>34</v>
      </c>
      <c r="L18378">
        <f>AVERAGE(D18378:D18397)</f>
        <v>34</v>
      </c>
      <c r="M18378">
        <f>K18378-L18378</f>
        <v>0</v>
      </c>
      <c r="N18378" t="str">
        <f>IF(K18378&gt;L18378,"HIGH ZONE BIAS",IF(K18378&lt;L18378,"LOW ZONE BIAS","EQUILIBRIUM"))</f>
        <v>EQUILIBRIUM</v>
      </c>
    </row>
    <row r="18379">
      <c r="A18379">
        <v>8250</v>
      </c>
      <c r="B18379" t="str">
        <v>2007-12-04</v>
      </c>
      <c r="C18379" t="str">
        <v>Evening</v>
      </c>
      <c r="D18379">
        <v>1</v>
      </c>
      <c r="E18379" t="str">
        <f>IF(MOD(D18379,2)=0,"EVEN","ODD")</f>
        <v>ODD</v>
      </c>
      <c r="F18379" t="str">
        <f>IF(D18379&lt;=18,"LOW (1-18)","HIGH (19-36)")</f>
        <v>LOW (1-18)</v>
      </c>
      <c r="G18379">
        <f>INT((D18379-1)/6)+1</f>
        <v>1</v>
      </c>
      <c r="H18379">
        <f>MOD(D18379-1,6)+1</f>
        <v>1</v>
      </c>
      <c r="I18379">
        <f>37-D18379</f>
        <v>36</v>
      </c>
      <c r="J18379">
        <f>ABS(D18379-D18380)</f>
        <v>34</v>
      </c>
      <c r="K18379">
        <f>AVERAGE(D18379:D18383)</f>
        <v>1</v>
      </c>
      <c r="L18379">
        <f>AVERAGE(D18379:D18398)</f>
        <v>1</v>
      </c>
      <c r="M18379">
        <f>K18379-L18379</f>
        <v>0</v>
      </c>
      <c r="N18379" t="str">
        <f>IF(K18379&gt;L18379,"HIGH ZONE BIAS",IF(K18379&lt;L18379,"LOW ZONE BIAS","EQUILIBRIUM"))</f>
        <v>EQUILIBRIUM</v>
      </c>
    </row>
    <row r="18380">
      <c r="A18380">
        <v>8249</v>
      </c>
      <c r="B18380" t="str">
        <v>2007-12-04</v>
      </c>
      <c r="C18380" t="str">
        <v>Midday</v>
      </c>
      <c r="D18380">
        <v>35</v>
      </c>
      <c r="E18380" t="str">
        <f>IF(MOD(D18380,2)=0,"EVEN","ODD")</f>
        <v>ODD</v>
      </c>
      <c r="F18380" t="str">
        <f>IF(D18380&lt;=18,"LOW (1-18)","HIGH (19-36)")</f>
        <v>HIGH (19-36)</v>
      </c>
      <c r="G18380">
        <f>INT((D18380-1)/6)+1</f>
        <v>6</v>
      </c>
      <c r="H18380">
        <f>MOD(D18380-1,6)+1</f>
        <v>5</v>
      </c>
      <c r="I18380">
        <f>37-D18380</f>
        <v>2</v>
      </c>
      <c r="J18380">
        <f>ABS(D18380-D18381)</f>
        <v>18</v>
      </c>
      <c r="K18380">
        <f>AVERAGE(D18380:D18384)</f>
        <v>35</v>
      </c>
      <c r="L18380">
        <f>AVERAGE(D18380:D18399)</f>
        <v>35</v>
      </c>
      <c r="M18380">
        <f>K18380-L18380</f>
        <v>0</v>
      </c>
      <c r="N18380" t="str">
        <f>IF(K18380&gt;L18380,"HIGH ZONE BIAS",IF(K18380&lt;L18380,"LOW ZONE BIAS","EQUILIBRIUM"))</f>
        <v>EQUILIBRIUM</v>
      </c>
    </row>
    <row r="18381">
      <c r="A18381">
        <v>8248</v>
      </c>
      <c r="B18381" t="str">
        <v>2007-12-03</v>
      </c>
      <c r="C18381" t="str">
        <v>Evening</v>
      </c>
      <c r="D18381">
        <v>17</v>
      </c>
      <c r="E18381" t="str">
        <f>IF(MOD(D18381,2)=0,"EVEN","ODD")</f>
        <v>ODD</v>
      </c>
      <c r="F18381" t="str">
        <f>IF(D18381&lt;=18,"LOW (1-18)","HIGH (19-36)")</f>
        <v>LOW (1-18)</v>
      </c>
      <c r="G18381">
        <f>INT((D18381-1)/6)+1</f>
        <v>3</v>
      </c>
      <c r="H18381">
        <f>MOD(D18381-1,6)+1</f>
        <v>5</v>
      </c>
      <c r="I18381">
        <f>37-D18381</f>
        <v>20</v>
      </c>
      <c r="J18381">
        <f>ABS(D18381-D18382)</f>
        <v>4</v>
      </c>
      <c r="K18381">
        <f>AVERAGE(D18381:D18385)</f>
        <v>17</v>
      </c>
      <c r="L18381">
        <f>AVERAGE(D18381:D18400)</f>
        <v>17</v>
      </c>
      <c r="M18381">
        <f>K18381-L18381</f>
        <v>0</v>
      </c>
      <c r="N18381" t="str">
        <f>IF(K18381&gt;L18381,"HIGH ZONE BIAS",IF(K18381&lt;L18381,"LOW ZONE BIAS","EQUILIBRIUM"))</f>
        <v>EQUILIBRIUM</v>
      </c>
    </row>
    <row r="18382">
      <c r="A18382">
        <v>8247</v>
      </c>
      <c r="B18382" t="str">
        <v>2007-12-03</v>
      </c>
      <c r="C18382" t="str">
        <v>Midday</v>
      </c>
      <c r="D18382">
        <v>13</v>
      </c>
      <c r="E18382" t="str">
        <f>IF(MOD(D18382,2)=0,"EVEN","ODD")</f>
        <v>ODD</v>
      </c>
      <c r="F18382" t="str">
        <f>IF(D18382&lt;=18,"LOW (1-18)","HIGH (19-36)")</f>
        <v>LOW (1-18)</v>
      </c>
      <c r="G18382">
        <f>INT((D18382-1)/6)+1</f>
        <v>3</v>
      </c>
      <c r="H18382">
        <f>MOD(D18382-1,6)+1</f>
        <v>1</v>
      </c>
      <c r="I18382">
        <f>37-D18382</f>
        <v>24</v>
      </c>
      <c r="J18382">
        <f>ABS(D18382-D18383)</f>
        <v>16</v>
      </c>
      <c r="K18382">
        <f>AVERAGE(D18382:D18386)</f>
        <v>13</v>
      </c>
      <c r="L18382">
        <f>AVERAGE(D18382:D18401)</f>
        <v>13</v>
      </c>
      <c r="M18382">
        <f>K18382-L18382</f>
        <v>0</v>
      </c>
      <c r="N18382" t="str">
        <f>IF(K18382&gt;L18382,"HIGH ZONE BIAS",IF(K18382&lt;L18382,"LOW ZONE BIAS","EQUILIBRIUM"))</f>
        <v>EQUILIBRIUM</v>
      </c>
    </row>
    <row r="18383">
      <c r="A18383">
        <v>8246</v>
      </c>
      <c r="B18383" t="str">
        <v>2007-12-01</v>
      </c>
      <c r="C18383" t="str">
        <v>Evening</v>
      </c>
      <c r="D18383">
        <v>29</v>
      </c>
      <c r="E18383" t="str">
        <f>IF(MOD(D18383,2)=0,"EVEN","ODD")</f>
        <v>ODD</v>
      </c>
      <c r="F18383" t="str">
        <f>IF(D18383&lt;=18,"LOW (1-18)","HIGH (19-36)")</f>
        <v>HIGH (19-36)</v>
      </c>
      <c r="G18383">
        <f>INT((D18383-1)/6)+1</f>
        <v>5</v>
      </c>
      <c r="H18383">
        <f>MOD(D18383-1,6)+1</f>
        <v>5</v>
      </c>
      <c r="I18383">
        <f>37-D18383</f>
        <v>8</v>
      </c>
      <c r="J18383">
        <f>ABS(D18383-D18384)</f>
        <v>6</v>
      </c>
      <c r="K18383">
        <f>AVERAGE(D18383:D18387)</f>
        <v>29</v>
      </c>
      <c r="L18383">
        <f>AVERAGE(D18383:D18402)</f>
        <v>29</v>
      </c>
      <c r="M18383">
        <f>K18383-L18383</f>
        <v>0</v>
      </c>
      <c r="N18383" t="str">
        <f>IF(K18383&gt;L18383,"HIGH ZONE BIAS",IF(K18383&lt;L18383,"LOW ZONE BIAS","EQUILIBRIUM"))</f>
        <v>EQUILIBRIUM</v>
      </c>
    </row>
    <row r="18384">
      <c r="A18384">
        <v>8245</v>
      </c>
      <c r="B18384" t="str">
        <v>2007-12-01</v>
      </c>
      <c r="C18384" t="str">
        <v>Midday</v>
      </c>
      <c r="D18384">
        <v>35</v>
      </c>
      <c r="E18384" t="str">
        <f>IF(MOD(D18384,2)=0,"EVEN","ODD")</f>
        <v>ODD</v>
      </c>
      <c r="F18384" t="str">
        <f>IF(D18384&lt;=18,"LOW (1-18)","HIGH (19-36)")</f>
        <v>HIGH (19-36)</v>
      </c>
      <c r="G18384">
        <f>INT((D18384-1)/6)+1</f>
        <v>6</v>
      </c>
      <c r="H18384">
        <f>MOD(D18384-1,6)+1</f>
        <v>5</v>
      </c>
      <c r="I18384">
        <f>37-D18384</f>
        <v>2</v>
      </c>
      <c r="J18384">
        <f>ABS(D18384-D18385)</f>
        <v>29</v>
      </c>
      <c r="K18384">
        <f>AVERAGE(D18384:D18388)</f>
        <v>35</v>
      </c>
      <c r="L18384">
        <f>AVERAGE(D18384:D18403)</f>
        <v>35</v>
      </c>
      <c r="M18384">
        <f>K18384-L18384</f>
        <v>0</v>
      </c>
      <c r="N18384" t="str">
        <f>IF(K18384&gt;L18384,"HIGH ZONE BIAS",IF(K18384&lt;L18384,"LOW ZONE BIAS","EQUILIBRIUM"))</f>
        <v>EQUILIBRIUM</v>
      </c>
    </row>
    <row r="18385">
      <c r="A18385">
        <v>8244</v>
      </c>
      <c r="B18385" t="str">
        <v>2007-11-30</v>
      </c>
      <c r="C18385" t="str">
        <v>Evening</v>
      </c>
      <c r="D18385">
        <v>6</v>
      </c>
      <c r="E18385" t="str">
        <f>IF(MOD(D18385,2)=0,"EVEN","ODD")</f>
        <v>EVEN</v>
      </c>
      <c r="F18385" t="str">
        <f>IF(D18385&lt;=18,"LOW (1-18)","HIGH (19-36)")</f>
        <v>LOW (1-18)</v>
      </c>
      <c r="G18385">
        <f>INT((D18385-1)/6)+1</f>
        <v>1</v>
      </c>
      <c r="H18385">
        <f>MOD(D18385-1,6)+1</f>
        <v>6</v>
      </c>
      <c r="I18385">
        <f>37-D18385</f>
        <v>31</v>
      </c>
      <c r="J18385">
        <f>ABS(D18385-D18386)</f>
        <v>5</v>
      </c>
      <c r="K18385">
        <f>AVERAGE(D18385:D18389)</f>
        <v>6</v>
      </c>
      <c r="L18385">
        <f>AVERAGE(D18385:D18404)</f>
        <v>6</v>
      </c>
      <c r="M18385">
        <f>K18385-L18385</f>
        <v>0</v>
      </c>
      <c r="N18385" t="str">
        <f>IF(K18385&gt;L18385,"HIGH ZONE BIAS",IF(K18385&lt;L18385,"LOW ZONE BIAS","EQUILIBRIUM"))</f>
        <v>EQUILIBRIUM</v>
      </c>
    </row>
    <row r="18386">
      <c r="A18386">
        <v>8243</v>
      </c>
      <c r="B18386" t="str">
        <v>2007-11-30</v>
      </c>
      <c r="C18386" t="str">
        <v>Midday</v>
      </c>
      <c r="D18386">
        <v>11</v>
      </c>
      <c r="E18386" t="str">
        <f>IF(MOD(D18386,2)=0,"EVEN","ODD")</f>
        <v>ODD</v>
      </c>
      <c r="F18386" t="str">
        <f>IF(D18386&lt;=18,"LOW (1-18)","HIGH (19-36)")</f>
        <v>LOW (1-18)</v>
      </c>
      <c r="G18386">
        <f>INT((D18386-1)/6)+1</f>
        <v>2</v>
      </c>
      <c r="H18386">
        <f>MOD(D18386-1,6)+1</f>
        <v>5</v>
      </c>
      <c r="I18386">
        <f>37-D18386</f>
        <v>26</v>
      </c>
      <c r="J18386">
        <f>ABS(D18386-D18387)</f>
        <v>4</v>
      </c>
      <c r="K18386">
        <f>AVERAGE(D18386:D18390)</f>
        <v>11</v>
      </c>
      <c r="L18386">
        <f>AVERAGE(D18386:D18405)</f>
        <v>11</v>
      </c>
      <c r="M18386">
        <f>K18386-L18386</f>
        <v>0</v>
      </c>
      <c r="N18386" t="str">
        <f>IF(K18386&gt;L18386,"HIGH ZONE BIAS",IF(K18386&lt;L18386,"LOW ZONE BIAS","EQUILIBRIUM"))</f>
        <v>EQUILIBRIUM</v>
      </c>
    </row>
    <row r="18387">
      <c r="A18387">
        <v>8242</v>
      </c>
      <c r="B18387" t="str">
        <v>2007-11-29</v>
      </c>
      <c r="C18387" t="str">
        <v>Evening</v>
      </c>
      <c r="D18387">
        <v>7</v>
      </c>
      <c r="E18387" t="str">
        <f>IF(MOD(D18387,2)=0,"EVEN","ODD")</f>
        <v>ODD</v>
      </c>
      <c r="F18387" t="str">
        <f>IF(D18387&lt;=18,"LOW (1-18)","HIGH (19-36)")</f>
        <v>LOW (1-18)</v>
      </c>
      <c r="G18387">
        <f>INT((D18387-1)/6)+1</f>
        <v>2</v>
      </c>
      <c r="H18387">
        <f>MOD(D18387-1,6)+1</f>
        <v>1</v>
      </c>
      <c r="I18387">
        <f>37-D18387</f>
        <v>30</v>
      </c>
      <c r="J18387">
        <f>ABS(D18387-D18388)</f>
        <v>1</v>
      </c>
      <c r="K18387">
        <f>AVERAGE(D18387:D18391)</f>
        <v>7</v>
      </c>
      <c r="L18387">
        <f>AVERAGE(D18387:D18406)</f>
        <v>7</v>
      </c>
      <c r="M18387">
        <f>K18387-L18387</f>
        <v>0</v>
      </c>
      <c r="N18387" t="str">
        <f>IF(K18387&gt;L18387,"HIGH ZONE BIAS",IF(K18387&lt;L18387,"LOW ZONE BIAS","EQUILIBRIUM"))</f>
        <v>EQUILIBRIUM</v>
      </c>
    </row>
    <row r="18388">
      <c r="A18388">
        <v>8241</v>
      </c>
      <c r="B18388" t="str">
        <v>2007-11-29</v>
      </c>
      <c r="C18388" t="str">
        <v>Midday</v>
      </c>
      <c r="D18388">
        <v>6</v>
      </c>
      <c r="E18388" t="str">
        <f>IF(MOD(D18388,2)=0,"EVEN","ODD")</f>
        <v>EVEN</v>
      </c>
      <c r="F18388" t="str">
        <f>IF(D18388&lt;=18,"LOW (1-18)","HIGH (19-36)")</f>
        <v>LOW (1-18)</v>
      </c>
      <c r="G18388">
        <f>INT((D18388-1)/6)+1</f>
        <v>1</v>
      </c>
      <c r="H18388">
        <f>MOD(D18388-1,6)+1</f>
        <v>6</v>
      </c>
      <c r="I18388">
        <f>37-D18388</f>
        <v>31</v>
      </c>
      <c r="J18388">
        <f>ABS(D18388-D18389)</f>
        <v>4</v>
      </c>
      <c r="K18388">
        <f>AVERAGE(D18388:D18392)</f>
        <v>6</v>
      </c>
      <c r="L18388">
        <f>AVERAGE(D18388:D18407)</f>
        <v>6</v>
      </c>
      <c r="M18388">
        <f>K18388-L18388</f>
        <v>0</v>
      </c>
      <c r="N18388" t="str">
        <f>IF(K18388&gt;L18388,"HIGH ZONE BIAS",IF(K18388&lt;L18388,"LOW ZONE BIAS","EQUILIBRIUM"))</f>
        <v>EQUILIBRIUM</v>
      </c>
    </row>
    <row r="18389">
      <c r="A18389">
        <v>8240</v>
      </c>
      <c r="B18389" t="str">
        <v>2007-11-28</v>
      </c>
      <c r="C18389" t="str">
        <v>Evening</v>
      </c>
      <c r="D18389">
        <v>2</v>
      </c>
      <c r="E18389" t="str">
        <f>IF(MOD(D18389,2)=0,"EVEN","ODD")</f>
        <v>EVEN</v>
      </c>
      <c r="F18389" t="str">
        <f>IF(D18389&lt;=18,"LOW (1-18)","HIGH (19-36)")</f>
        <v>LOW (1-18)</v>
      </c>
      <c r="G18389">
        <f>INT((D18389-1)/6)+1</f>
        <v>1</v>
      </c>
      <c r="H18389">
        <f>MOD(D18389-1,6)+1</f>
        <v>2</v>
      </c>
      <c r="I18389">
        <f>37-D18389</f>
        <v>35</v>
      </c>
      <c r="J18389">
        <f>ABS(D18389-D18390)</f>
        <v>26</v>
      </c>
      <c r="K18389">
        <f>AVERAGE(D18389:D18393)</f>
        <v>2</v>
      </c>
      <c r="L18389">
        <f>AVERAGE(D18389:D18408)</f>
        <v>2</v>
      </c>
      <c r="M18389">
        <f>K18389-L18389</f>
        <v>0</v>
      </c>
      <c r="N18389" t="str">
        <f>IF(K18389&gt;L18389,"HIGH ZONE BIAS",IF(K18389&lt;L18389,"LOW ZONE BIAS","EQUILIBRIUM"))</f>
        <v>EQUILIBRIUM</v>
      </c>
    </row>
    <row r="18390">
      <c r="A18390">
        <v>8239</v>
      </c>
      <c r="B18390" t="str">
        <v>2007-11-28</v>
      </c>
      <c r="C18390" t="str">
        <v>Midday</v>
      </c>
      <c r="D18390">
        <v>28</v>
      </c>
      <c r="E18390" t="str">
        <f>IF(MOD(D18390,2)=0,"EVEN","ODD")</f>
        <v>EVEN</v>
      </c>
      <c r="F18390" t="str">
        <f>IF(D18390&lt;=18,"LOW (1-18)","HIGH (19-36)")</f>
        <v>HIGH (19-36)</v>
      </c>
      <c r="G18390">
        <f>INT((D18390-1)/6)+1</f>
        <v>5</v>
      </c>
      <c r="H18390">
        <f>MOD(D18390-1,6)+1</f>
        <v>4</v>
      </c>
      <c r="I18390">
        <f>37-D18390</f>
        <v>9</v>
      </c>
      <c r="J18390">
        <f>ABS(D18390-D18391)</f>
        <v>1</v>
      </c>
      <c r="K18390">
        <f>AVERAGE(D18390:D18394)</f>
        <v>28</v>
      </c>
      <c r="L18390">
        <f>AVERAGE(D18390:D18409)</f>
        <v>28</v>
      </c>
      <c r="M18390">
        <f>K18390-L18390</f>
        <v>0</v>
      </c>
      <c r="N18390" t="str">
        <f>IF(K18390&gt;L18390,"HIGH ZONE BIAS",IF(K18390&lt;L18390,"LOW ZONE BIAS","EQUILIBRIUM"))</f>
        <v>EQUILIBRIUM</v>
      </c>
    </row>
    <row r="18391">
      <c r="A18391">
        <v>8238</v>
      </c>
      <c r="B18391" t="str">
        <v>2007-11-27</v>
      </c>
      <c r="C18391" t="str">
        <v>Evening</v>
      </c>
      <c r="D18391">
        <v>27</v>
      </c>
      <c r="E18391" t="str">
        <f>IF(MOD(D18391,2)=0,"EVEN","ODD")</f>
        <v>ODD</v>
      </c>
      <c r="F18391" t="str">
        <f>IF(D18391&lt;=18,"LOW (1-18)","HIGH (19-36)")</f>
        <v>HIGH (19-36)</v>
      </c>
      <c r="G18391">
        <f>INT((D18391-1)/6)+1</f>
        <v>5</v>
      </c>
      <c r="H18391">
        <f>MOD(D18391-1,6)+1</f>
        <v>3</v>
      </c>
      <c r="I18391">
        <f>37-D18391</f>
        <v>10</v>
      </c>
      <c r="J18391">
        <f>ABS(D18391-D18392)</f>
        <v>5</v>
      </c>
      <c r="K18391">
        <f>AVERAGE(D18391:D18395)</f>
        <v>27</v>
      </c>
      <c r="L18391">
        <f>AVERAGE(D18391:D18410)</f>
        <v>27</v>
      </c>
      <c r="M18391">
        <f>K18391-L18391</f>
        <v>0</v>
      </c>
      <c r="N18391" t="str">
        <f>IF(K18391&gt;L18391,"HIGH ZONE BIAS",IF(K18391&lt;L18391,"LOW ZONE BIAS","EQUILIBRIUM"))</f>
        <v>EQUILIBRIUM</v>
      </c>
    </row>
    <row r="18392">
      <c r="A18392">
        <v>8237</v>
      </c>
      <c r="B18392" t="str">
        <v>2007-11-27</v>
      </c>
      <c r="C18392" t="str">
        <v>Midday</v>
      </c>
      <c r="D18392">
        <v>22</v>
      </c>
      <c r="E18392" t="str">
        <f>IF(MOD(D18392,2)=0,"EVEN","ODD")</f>
        <v>EVEN</v>
      </c>
      <c r="F18392" t="str">
        <f>IF(D18392&lt;=18,"LOW (1-18)","HIGH (19-36)")</f>
        <v>HIGH (19-36)</v>
      </c>
      <c r="G18392">
        <f>INT((D18392-1)/6)+1</f>
        <v>4</v>
      </c>
      <c r="H18392">
        <f>MOD(D18392-1,6)+1</f>
        <v>4</v>
      </c>
      <c r="I18392">
        <f>37-D18392</f>
        <v>15</v>
      </c>
      <c r="J18392">
        <f>ABS(D18392-D18393)</f>
        <v>9</v>
      </c>
      <c r="K18392">
        <f>AVERAGE(D18392:D18396)</f>
        <v>22</v>
      </c>
      <c r="L18392">
        <f>AVERAGE(D18392:D18411)</f>
        <v>22</v>
      </c>
      <c r="M18392">
        <f>K18392-L18392</f>
        <v>0</v>
      </c>
      <c r="N18392" t="str">
        <f>IF(K18392&gt;L18392,"HIGH ZONE BIAS",IF(K18392&lt;L18392,"LOW ZONE BIAS","EQUILIBRIUM"))</f>
        <v>EQUILIBRIUM</v>
      </c>
    </row>
    <row r="18393">
      <c r="A18393">
        <v>8236</v>
      </c>
      <c r="B18393" t="str">
        <v>2007-11-26</v>
      </c>
      <c r="C18393" t="str">
        <v>Evening</v>
      </c>
      <c r="D18393">
        <v>31</v>
      </c>
      <c r="E18393" t="str">
        <f>IF(MOD(D18393,2)=0,"EVEN","ODD")</f>
        <v>ODD</v>
      </c>
      <c r="F18393" t="str">
        <f>IF(D18393&lt;=18,"LOW (1-18)","HIGH (19-36)")</f>
        <v>HIGH (19-36)</v>
      </c>
      <c r="G18393">
        <f>INT((D18393-1)/6)+1</f>
        <v>6</v>
      </c>
      <c r="H18393">
        <f>MOD(D18393-1,6)+1</f>
        <v>1</v>
      </c>
      <c r="I18393">
        <f>37-D18393</f>
        <v>6</v>
      </c>
      <c r="J18393">
        <f>ABS(D18393-D18394)</f>
        <v>12</v>
      </c>
      <c r="K18393">
        <f>AVERAGE(D18393:D18397)</f>
        <v>31</v>
      </c>
      <c r="L18393">
        <f>AVERAGE(D18393:D18412)</f>
        <v>31</v>
      </c>
      <c r="M18393">
        <f>K18393-L18393</f>
        <v>0</v>
      </c>
      <c r="N18393" t="str">
        <f>IF(K18393&gt;L18393,"HIGH ZONE BIAS",IF(K18393&lt;L18393,"LOW ZONE BIAS","EQUILIBRIUM"))</f>
        <v>EQUILIBRIUM</v>
      </c>
    </row>
    <row r="18394">
      <c r="A18394">
        <v>8235</v>
      </c>
      <c r="B18394" t="str">
        <v>2007-11-26</v>
      </c>
      <c r="C18394" t="str">
        <v>Midday</v>
      </c>
      <c r="D18394">
        <v>19</v>
      </c>
      <c r="E18394" t="str">
        <f>IF(MOD(D18394,2)=0,"EVEN","ODD")</f>
        <v>ODD</v>
      </c>
      <c r="F18394" t="str">
        <f>IF(D18394&lt;=18,"LOW (1-18)","HIGH (19-36)")</f>
        <v>HIGH (19-36)</v>
      </c>
      <c r="G18394">
        <f>INT((D18394-1)/6)+1</f>
        <v>4</v>
      </c>
      <c r="H18394">
        <f>MOD(D18394-1,6)+1</f>
        <v>1</v>
      </c>
      <c r="I18394">
        <f>37-D18394</f>
        <v>18</v>
      </c>
      <c r="J18394">
        <f>ABS(D18394-D18395)</f>
        <v>13</v>
      </c>
      <c r="K18394">
        <f>AVERAGE(D18394:D18398)</f>
        <v>19</v>
      </c>
      <c r="L18394">
        <f>AVERAGE(D18394:D18413)</f>
        <v>19</v>
      </c>
      <c r="M18394">
        <f>K18394-L18394</f>
        <v>0</v>
      </c>
      <c r="N18394" t="str">
        <f>IF(K18394&gt;L18394,"HIGH ZONE BIAS",IF(K18394&lt;L18394,"LOW ZONE BIAS","EQUILIBRIUM"))</f>
        <v>EQUILIBRIUM</v>
      </c>
    </row>
    <row r="18395">
      <c r="A18395">
        <v>8234</v>
      </c>
      <c r="B18395" t="str">
        <v>2007-11-24</v>
      </c>
      <c r="C18395" t="str">
        <v>Evening</v>
      </c>
      <c r="D18395">
        <v>32</v>
      </c>
      <c r="E18395" t="str">
        <f>IF(MOD(D18395,2)=0,"EVEN","ODD")</f>
        <v>EVEN</v>
      </c>
      <c r="F18395" t="str">
        <f>IF(D18395&lt;=18,"LOW (1-18)","HIGH (19-36)")</f>
        <v>HIGH (19-36)</v>
      </c>
      <c r="G18395">
        <f>INT((D18395-1)/6)+1</f>
        <v>6</v>
      </c>
      <c r="H18395">
        <f>MOD(D18395-1,6)+1</f>
        <v>2</v>
      </c>
      <c r="I18395">
        <f>37-D18395</f>
        <v>5</v>
      </c>
      <c r="J18395">
        <f>ABS(D18395-D18396)</f>
        <v>20</v>
      </c>
      <c r="K18395">
        <f>AVERAGE(D18395:D18399)</f>
        <v>32</v>
      </c>
      <c r="L18395">
        <f>AVERAGE(D18395:D18414)</f>
        <v>32</v>
      </c>
      <c r="M18395">
        <f>K18395-L18395</f>
        <v>0</v>
      </c>
      <c r="N18395" t="str">
        <f>IF(K18395&gt;L18395,"HIGH ZONE BIAS",IF(K18395&lt;L18395,"LOW ZONE BIAS","EQUILIBRIUM"))</f>
        <v>EQUILIBRIUM</v>
      </c>
    </row>
    <row r="18396">
      <c r="A18396">
        <v>8233</v>
      </c>
      <c r="B18396" t="str">
        <v>2007-11-24</v>
      </c>
      <c r="C18396" t="str">
        <v>Midday</v>
      </c>
      <c r="D18396">
        <v>12</v>
      </c>
      <c r="E18396" t="str">
        <f>IF(MOD(D18396,2)=0,"EVEN","ODD")</f>
        <v>EVEN</v>
      </c>
      <c r="F18396" t="str">
        <f>IF(D18396&lt;=18,"LOW (1-18)","HIGH (19-36)")</f>
        <v>LOW (1-18)</v>
      </c>
      <c r="G18396">
        <f>INT((D18396-1)/6)+1</f>
        <v>2</v>
      </c>
      <c r="H18396">
        <f>MOD(D18396-1,6)+1</f>
        <v>6</v>
      </c>
      <c r="I18396">
        <f>37-D18396</f>
        <v>25</v>
      </c>
      <c r="J18396">
        <f>ABS(D18396-D18397)</f>
        <v>13</v>
      </c>
      <c r="K18396">
        <f>AVERAGE(D18396:D18400)</f>
        <v>12</v>
      </c>
      <c r="L18396">
        <f>AVERAGE(D18396:D18415)</f>
        <v>12</v>
      </c>
      <c r="M18396">
        <f>K18396-L18396</f>
        <v>0</v>
      </c>
      <c r="N18396" t="str">
        <f>IF(K18396&gt;L18396,"HIGH ZONE BIAS",IF(K18396&lt;L18396,"LOW ZONE BIAS","EQUILIBRIUM"))</f>
        <v>EQUILIBRIUM</v>
      </c>
    </row>
    <row r="18397">
      <c r="A18397">
        <v>8232</v>
      </c>
      <c r="B18397" t="str">
        <v>2007-11-23</v>
      </c>
      <c r="C18397" t="str">
        <v>Evening</v>
      </c>
      <c r="D18397">
        <v>25</v>
      </c>
      <c r="E18397" t="str">
        <f>IF(MOD(D18397,2)=0,"EVEN","ODD")</f>
        <v>ODD</v>
      </c>
      <c r="F18397" t="str">
        <f>IF(D18397&lt;=18,"LOW (1-18)","HIGH (19-36)")</f>
        <v>HIGH (19-36)</v>
      </c>
      <c r="G18397">
        <f>INT((D18397-1)/6)+1</f>
        <v>5</v>
      </c>
      <c r="H18397">
        <f>MOD(D18397-1,6)+1</f>
        <v>1</v>
      </c>
      <c r="I18397">
        <f>37-D18397</f>
        <v>12</v>
      </c>
      <c r="J18397">
        <f>ABS(D18397-D18398)</f>
        <v>24</v>
      </c>
      <c r="K18397">
        <f>AVERAGE(D18397:D18401)</f>
        <v>25</v>
      </c>
      <c r="L18397">
        <f>AVERAGE(D18397:D18416)</f>
        <v>25</v>
      </c>
      <c r="M18397">
        <f>K18397-L18397</f>
        <v>0</v>
      </c>
      <c r="N18397" t="str">
        <f>IF(K18397&gt;L18397,"HIGH ZONE BIAS",IF(K18397&lt;L18397,"LOW ZONE BIAS","EQUILIBRIUM"))</f>
        <v>EQUILIBRIUM</v>
      </c>
    </row>
    <row r="18398">
      <c r="A18398">
        <v>8231</v>
      </c>
      <c r="B18398" t="str">
        <v>2007-11-23</v>
      </c>
      <c r="C18398" t="str">
        <v>Midday</v>
      </c>
      <c r="D18398">
        <v>1</v>
      </c>
      <c r="E18398" t="str">
        <f>IF(MOD(D18398,2)=0,"EVEN","ODD")</f>
        <v>ODD</v>
      </c>
      <c r="F18398" t="str">
        <f>IF(D18398&lt;=18,"LOW (1-18)","HIGH (19-36)")</f>
        <v>LOW (1-18)</v>
      </c>
      <c r="G18398">
        <f>INT((D18398-1)/6)+1</f>
        <v>1</v>
      </c>
      <c r="H18398">
        <f>MOD(D18398-1,6)+1</f>
        <v>1</v>
      </c>
      <c r="I18398">
        <f>37-D18398</f>
        <v>36</v>
      </c>
      <c r="J18398">
        <f>ABS(D18398-D18399)</f>
        <v>13</v>
      </c>
      <c r="K18398">
        <f>AVERAGE(D18398:D18402)</f>
        <v>1</v>
      </c>
      <c r="L18398">
        <f>AVERAGE(D18398:D18417)</f>
        <v>1</v>
      </c>
      <c r="M18398">
        <f>K18398-L18398</f>
        <v>0</v>
      </c>
      <c r="N18398" t="str">
        <f>IF(K18398&gt;L18398,"HIGH ZONE BIAS",IF(K18398&lt;L18398,"LOW ZONE BIAS","EQUILIBRIUM"))</f>
        <v>EQUILIBRIUM</v>
      </c>
    </row>
    <row r="18399">
      <c r="A18399">
        <v>8230</v>
      </c>
      <c r="B18399" t="str">
        <v>2007-11-22</v>
      </c>
      <c r="C18399" t="str">
        <v>Evening</v>
      </c>
      <c r="D18399">
        <v>14</v>
      </c>
      <c r="E18399" t="str">
        <f>IF(MOD(D18399,2)=0,"EVEN","ODD")</f>
        <v>EVEN</v>
      </c>
      <c r="F18399" t="str">
        <f>IF(D18399&lt;=18,"LOW (1-18)","HIGH (19-36)")</f>
        <v>LOW (1-18)</v>
      </c>
      <c r="G18399">
        <f>INT((D18399-1)/6)+1</f>
        <v>3</v>
      </c>
      <c r="H18399">
        <f>MOD(D18399-1,6)+1</f>
        <v>2</v>
      </c>
      <c r="I18399">
        <f>37-D18399</f>
        <v>23</v>
      </c>
      <c r="J18399">
        <f>ABS(D18399-D18400)</f>
        <v>1</v>
      </c>
      <c r="K18399">
        <f>AVERAGE(D18399:D18403)</f>
        <v>14</v>
      </c>
      <c r="L18399">
        <f>AVERAGE(D18399:D18418)</f>
        <v>14</v>
      </c>
      <c r="M18399">
        <f>K18399-L18399</f>
        <v>0</v>
      </c>
      <c r="N18399" t="str">
        <f>IF(K18399&gt;L18399,"HIGH ZONE BIAS",IF(K18399&lt;L18399,"LOW ZONE BIAS","EQUILIBRIUM"))</f>
        <v>EQUILIBRIUM</v>
      </c>
    </row>
    <row r="18400">
      <c r="A18400">
        <v>8229</v>
      </c>
      <c r="B18400" t="str">
        <v>2007-11-22</v>
      </c>
      <c r="C18400" t="str">
        <v>Midday</v>
      </c>
      <c r="D18400">
        <v>13</v>
      </c>
      <c r="E18400" t="str">
        <f>IF(MOD(D18400,2)=0,"EVEN","ODD")</f>
        <v>ODD</v>
      </c>
      <c r="F18400" t="str">
        <f>IF(D18400&lt;=18,"LOW (1-18)","HIGH (19-36)")</f>
        <v>LOW (1-18)</v>
      </c>
      <c r="G18400">
        <f>INT((D18400-1)/6)+1</f>
        <v>3</v>
      </c>
      <c r="H18400">
        <f>MOD(D18400-1,6)+1</f>
        <v>1</v>
      </c>
      <c r="I18400">
        <f>37-D18400</f>
        <v>24</v>
      </c>
      <c r="J18400">
        <f>ABS(D18400-D18401)</f>
        <v>23</v>
      </c>
      <c r="K18400">
        <f>AVERAGE(D18400:D18404)</f>
        <v>13</v>
      </c>
      <c r="L18400">
        <f>AVERAGE(D18400:D18419)</f>
        <v>13</v>
      </c>
      <c r="M18400">
        <f>K18400-L18400</f>
        <v>0</v>
      </c>
      <c r="N18400" t="str">
        <f>IF(K18400&gt;L18400,"HIGH ZONE BIAS",IF(K18400&lt;L18400,"LOW ZONE BIAS","EQUILIBRIUM"))</f>
        <v>EQUILIBRIUM</v>
      </c>
    </row>
    <row r="18401">
      <c r="A18401">
        <v>8228</v>
      </c>
      <c r="B18401" t="str">
        <v>2007-11-21</v>
      </c>
      <c r="C18401" t="str">
        <v>Evening</v>
      </c>
      <c r="D18401">
        <v>36</v>
      </c>
      <c r="E18401" t="str">
        <f>IF(MOD(D18401,2)=0,"EVEN","ODD")</f>
        <v>EVEN</v>
      </c>
      <c r="F18401" t="str">
        <f>IF(D18401&lt;=18,"LOW (1-18)","HIGH (19-36)")</f>
        <v>HIGH (19-36)</v>
      </c>
      <c r="G18401">
        <f>INT((D18401-1)/6)+1</f>
        <v>6</v>
      </c>
      <c r="H18401">
        <f>MOD(D18401-1,6)+1</f>
        <v>6</v>
      </c>
      <c r="I18401">
        <f>37-D18401</f>
        <v>1</v>
      </c>
      <c r="J18401">
        <f>ABS(D18401-D18402)</f>
        <v>12</v>
      </c>
      <c r="K18401">
        <f>AVERAGE(D18401:D18405)</f>
        <v>36</v>
      </c>
      <c r="L18401">
        <f>AVERAGE(D18401:D18420)</f>
        <v>36</v>
      </c>
      <c r="M18401">
        <f>K18401-L18401</f>
        <v>0</v>
      </c>
      <c r="N18401" t="str">
        <f>IF(K18401&gt;L18401,"HIGH ZONE BIAS",IF(K18401&lt;L18401,"LOW ZONE BIAS","EQUILIBRIUM"))</f>
        <v>EQUILIBRIUM</v>
      </c>
    </row>
    <row r="18402">
      <c r="A18402">
        <v>8227</v>
      </c>
      <c r="B18402" t="str">
        <v>2007-11-21</v>
      </c>
      <c r="C18402" t="str">
        <v>Midday</v>
      </c>
      <c r="D18402">
        <v>24</v>
      </c>
      <c r="E18402" t="str">
        <f>IF(MOD(D18402,2)=0,"EVEN","ODD")</f>
        <v>EVEN</v>
      </c>
      <c r="F18402" t="str">
        <f>IF(D18402&lt;=18,"LOW (1-18)","HIGH (19-36)")</f>
        <v>HIGH (19-36)</v>
      </c>
      <c r="G18402">
        <f>INT((D18402-1)/6)+1</f>
        <v>4</v>
      </c>
      <c r="H18402">
        <f>MOD(D18402-1,6)+1</f>
        <v>6</v>
      </c>
      <c r="I18402">
        <f>37-D18402</f>
        <v>13</v>
      </c>
      <c r="J18402">
        <f>ABS(D18402-D18403)</f>
        <v>0</v>
      </c>
      <c r="K18402">
        <f>AVERAGE(D18402:D18406)</f>
        <v>24</v>
      </c>
      <c r="L18402">
        <f>AVERAGE(D18402:D18421)</f>
        <v>24</v>
      </c>
      <c r="M18402">
        <f>K18402-L18402</f>
        <v>0</v>
      </c>
      <c r="N18402" t="str">
        <f>IF(K18402&gt;L18402,"HIGH ZONE BIAS",IF(K18402&lt;L18402,"LOW ZONE BIAS","EQUILIBRIUM"))</f>
        <v>EQUILIBRIUM</v>
      </c>
    </row>
    <row r="18403">
      <c r="A18403">
        <v>8226</v>
      </c>
      <c r="B18403" t="str">
        <v>2007-11-20</v>
      </c>
      <c r="C18403" t="str">
        <v>Evening</v>
      </c>
      <c r="D18403">
        <v>24</v>
      </c>
      <c r="E18403" t="str">
        <f>IF(MOD(D18403,2)=0,"EVEN","ODD")</f>
        <v>EVEN</v>
      </c>
      <c r="F18403" t="str">
        <f>IF(D18403&lt;=18,"LOW (1-18)","HIGH (19-36)")</f>
        <v>HIGH (19-36)</v>
      </c>
      <c r="G18403">
        <f>INT((D18403-1)/6)+1</f>
        <v>4</v>
      </c>
      <c r="H18403">
        <f>MOD(D18403-1,6)+1</f>
        <v>6</v>
      </c>
      <c r="I18403">
        <f>37-D18403</f>
        <v>13</v>
      </c>
      <c r="J18403">
        <f>ABS(D18403-D18404)</f>
        <v>12</v>
      </c>
      <c r="K18403">
        <f>AVERAGE(D18403:D18407)</f>
        <v>24</v>
      </c>
      <c r="L18403">
        <f>AVERAGE(D18403:D18422)</f>
        <v>24</v>
      </c>
      <c r="M18403">
        <f>K18403-L18403</f>
        <v>0</v>
      </c>
      <c r="N18403" t="str">
        <f>IF(K18403&gt;L18403,"HIGH ZONE BIAS",IF(K18403&lt;L18403,"LOW ZONE BIAS","EQUILIBRIUM"))</f>
        <v>EQUILIBRIUM</v>
      </c>
    </row>
    <row r="18404">
      <c r="A18404">
        <v>8225</v>
      </c>
      <c r="B18404" t="str">
        <v>2007-11-20</v>
      </c>
      <c r="C18404" t="str">
        <v>Midday</v>
      </c>
      <c r="D18404">
        <v>36</v>
      </c>
      <c r="E18404" t="str">
        <f>IF(MOD(D18404,2)=0,"EVEN","ODD")</f>
        <v>EVEN</v>
      </c>
      <c r="F18404" t="str">
        <f>IF(D18404&lt;=18,"LOW (1-18)","HIGH (19-36)")</f>
        <v>HIGH (19-36)</v>
      </c>
      <c r="G18404">
        <f>INT((D18404-1)/6)+1</f>
        <v>6</v>
      </c>
      <c r="H18404">
        <f>MOD(D18404-1,6)+1</f>
        <v>6</v>
      </c>
      <c r="I18404">
        <f>37-D18404</f>
        <v>1</v>
      </c>
      <c r="J18404">
        <f>ABS(D18404-D18405)</f>
        <v>19</v>
      </c>
      <c r="K18404">
        <f>AVERAGE(D18404:D18408)</f>
        <v>36</v>
      </c>
      <c r="L18404">
        <f>AVERAGE(D18404:D18423)</f>
        <v>36</v>
      </c>
      <c r="M18404">
        <f>K18404-L18404</f>
        <v>0</v>
      </c>
      <c r="N18404" t="str">
        <f>IF(K18404&gt;L18404,"HIGH ZONE BIAS",IF(K18404&lt;L18404,"LOW ZONE BIAS","EQUILIBRIUM"))</f>
        <v>EQUILIBRIUM</v>
      </c>
    </row>
    <row r="18405">
      <c r="A18405">
        <v>8224</v>
      </c>
      <c r="B18405" t="str">
        <v>2007-11-19</v>
      </c>
      <c r="C18405" t="str">
        <v>Evening</v>
      </c>
      <c r="D18405">
        <v>17</v>
      </c>
      <c r="E18405" t="str">
        <f>IF(MOD(D18405,2)=0,"EVEN","ODD")</f>
        <v>ODD</v>
      </c>
      <c r="F18405" t="str">
        <f>IF(D18405&lt;=18,"LOW (1-18)","HIGH (19-36)")</f>
        <v>LOW (1-18)</v>
      </c>
      <c r="G18405">
        <f>INT((D18405-1)/6)+1</f>
        <v>3</v>
      </c>
      <c r="H18405">
        <f>MOD(D18405-1,6)+1</f>
        <v>5</v>
      </c>
      <c r="I18405">
        <f>37-D18405</f>
        <v>20</v>
      </c>
      <c r="J18405">
        <f>ABS(D18405-D18406)</f>
        <v>8</v>
      </c>
      <c r="K18405">
        <f>AVERAGE(D18405:D18409)</f>
        <v>17</v>
      </c>
      <c r="L18405">
        <f>AVERAGE(D18405:D18424)</f>
        <v>17</v>
      </c>
      <c r="M18405">
        <f>K18405-L18405</f>
        <v>0</v>
      </c>
      <c r="N18405" t="str">
        <f>IF(K18405&gt;L18405,"HIGH ZONE BIAS",IF(K18405&lt;L18405,"LOW ZONE BIAS","EQUILIBRIUM"))</f>
        <v>EQUILIBRIUM</v>
      </c>
    </row>
    <row r="18406">
      <c r="A18406">
        <v>8223</v>
      </c>
      <c r="B18406" t="str">
        <v>2007-11-19</v>
      </c>
      <c r="C18406" t="str">
        <v>Midday</v>
      </c>
      <c r="D18406">
        <v>9</v>
      </c>
      <c r="E18406" t="str">
        <f>IF(MOD(D18406,2)=0,"EVEN","ODD")</f>
        <v>ODD</v>
      </c>
      <c r="F18406" t="str">
        <f>IF(D18406&lt;=18,"LOW (1-18)","HIGH (19-36)")</f>
        <v>LOW (1-18)</v>
      </c>
      <c r="G18406">
        <f>INT((D18406-1)/6)+1</f>
        <v>2</v>
      </c>
      <c r="H18406">
        <f>MOD(D18406-1,6)+1</f>
        <v>3</v>
      </c>
      <c r="I18406">
        <f>37-D18406</f>
        <v>28</v>
      </c>
      <c r="J18406">
        <f>ABS(D18406-D18407)</f>
        <v>6</v>
      </c>
      <c r="K18406">
        <f>AVERAGE(D18406:D18410)</f>
        <v>9</v>
      </c>
      <c r="L18406">
        <f>AVERAGE(D18406:D18425)</f>
        <v>9</v>
      </c>
      <c r="M18406">
        <f>K18406-L18406</f>
        <v>0</v>
      </c>
      <c r="N18406" t="str">
        <f>IF(K18406&gt;L18406,"HIGH ZONE BIAS",IF(K18406&lt;L18406,"LOW ZONE BIAS","EQUILIBRIUM"))</f>
        <v>EQUILIBRIUM</v>
      </c>
    </row>
    <row r="18407">
      <c r="A18407">
        <v>8222</v>
      </c>
      <c r="B18407" t="str">
        <v>2007-11-17</v>
      </c>
      <c r="C18407" t="str">
        <v>Evening</v>
      </c>
      <c r="D18407">
        <v>15</v>
      </c>
      <c r="E18407" t="str">
        <f>IF(MOD(D18407,2)=0,"EVEN","ODD")</f>
        <v>ODD</v>
      </c>
      <c r="F18407" t="str">
        <f>IF(D18407&lt;=18,"LOW (1-18)","HIGH (19-36)")</f>
        <v>LOW (1-18)</v>
      </c>
      <c r="G18407">
        <f>INT((D18407-1)/6)+1</f>
        <v>3</v>
      </c>
      <c r="H18407">
        <f>MOD(D18407-1,6)+1</f>
        <v>3</v>
      </c>
      <c r="I18407">
        <f>37-D18407</f>
        <v>22</v>
      </c>
      <c r="J18407">
        <f>ABS(D18407-D18408)</f>
        <v>2</v>
      </c>
      <c r="K18407">
        <f>AVERAGE(D18407:D18411)</f>
        <v>15</v>
      </c>
      <c r="L18407">
        <f>AVERAGE(D18407:D18426)</f>
        <v>15</v>
      </c>
      <c r="M18407">
        <f>K18407-L18407</f>
        <v>0</v>
      </c>
      <c r="N18407" t="str">
        <f>IF(K18407&gt;L18407,"HIGH ZONE BIAS",IF(K18407&lt;L18407,"LOW ZONE BIAS","EQUILIBRIUM"))</f>
        <v>EQUILIBRIUM</v>
      </c>
    </row>
    <row r="18408">
      <c r="A18408">
        <v>8221</v>
      </c>
      <c r="B18408" t="str">
        <v>2007-11-17</v>
      </c>
      <c r="C18408" t="str">
        <v>Midday</v>
      </c>
      <c r="D18408">
        <v>13</v>
      </c>
      <c r="E18408" t="str">
        <f>IF(MOD(D18408,2)=0,"EVEN","ODD")</f>
        <v>ODD</v>
      </c>
      <c r="F18408" t="str">
        <f>IF(D18408&lt;=18,"LOW (1-18)","HIGH (19-36)")</f>
        <v>LOW (1-18)</v>
      </c>
      <c r="G18408">
        <f>INT((D18408-1)/6)+1</f>
        <v>3</v>
      </c>
      <c r="H18408">
        <f>MOD(D18408-1,6)+1</f>
        <v>1</v>
      </c>
      <c r="I18408">
        <f>37-D18408</f>
        <v>24</v>
      </c>
      <c r="J18408">
        <f>ABS(D18408-D18409)</f>
        <v>4</v>
      </c>
      <c r="K18408">
        <f>AVERAGE(D18408:D18412)</f>
        <v>13</v>
      </c>
      <c r="L18408">
        <f>AVERAGE(D18408:D18427)</f>
        <v>13</v>
      </c>
      <c r="M18408">
        <f>K18408-L18408</f>
        <v>0</v>
      </c>
      <c r="N18408" t="str">
        <f>IF(K18408&gt;L18408,"HIGH ZONE BIAS",IF(K18408&lt;L18408,"LOW ZONE BIAS","EQUILIBRIUM"))</f>
        <v>EQUILIBRIUM</v>
      </c>
    </row>
    <row r="18409">
      <c r="A18409">
        <v>8220</v>
      </c>
      <c r="B18409" t="str">
        <v>2007-11-16</v>
      </c>
      <c r="C18409" t="str">
        <v>Evening</v>
      </c>
      <c r="D18409">
        <v>17</v>
      </c>
      <c r="E18409" t="str">
        <f>IF(MOD(D18409,2)=0,"EVEN","ODD")</f>
        <v>ODD</v>
      </c>
      <c r="F18409" t="str">
        <f>IF(D18409&lt;=18,"LOW (1-18)","HIGH (19-36)")</f>
        <v>LOW (1-18)</v>
      </c>
      <c r="G18409">
        <f>INT((D18409-1)/6)+1</f>
        <v>3</v>
      </c>
      <c r="H18409">
        <f>MOD(D18409-1,6)+1</f>
        <v>5</v>
      </c>
      <c r="I18409">
        <f>37-D18409</f>
        <v>20</v>
      </c>
      <c r="J18409">
        <f>ABS(D18409-D18410)</f>
        <v>13</v>
      </c>
      <c r="K18409">
        <f>AVERAGE(D18409:D18413)</f>
        <v>17</v>
      </c>
      <c r="L18409">
        <f>AVERAGE(D18409:D18428)</f>
        <v>17</v>
      </c>
      <c r="M18409">
        <f>K18409-L18409</f>
        <v>0</v>
      </c>
      <c r="N18409" t="str">
        <f>IF(K18409&gt;L18409,"HIGH ZONE BIAS",IF(K18409&lt;L18409,"LOW ZONE BIAS","EQUILIBRIUM"))</f>
        <v>EQUILIBRIUM</v>
      </c>
    </row>
    <row r="18410">
      <c r="A18410">
        <v>8219</v>
      </c>
      <c r="B18410" t="str">
        <v>2007-11-16</v>
      </c>
      <c r="C18410" t="str">
        <v>Midday</v>
      </c>
      <c r="D18410">
        <v>4</v>
      </c>
      <c r="E18410" t="str">
        <f>IF(MOD(D18410,2)=0,"EVEN","ODD")</f>
        <v>EVEN</v>
      </c>
      <c r="F18410" t="str">
        <f>IF(D18410&lt;=18,"LOW (1-18)","HIGH (19-36)")</f>
        <v>LOW (1-18)</v>
      </c>
      <c r="G18410">
        <f>INT((D18410-1)/6)+1</f>
        <v>1</v>
      </c>
      <c r="H18410">
        <f>MOD(D18410-1,6)+1</f>
        <v>4</v>
      </c>
      <c r="I18410">
        <f>37-D18410</f>
        <v>33</v>
      </c>
      <c r="J18410">
        <f>ABS(D18410-D18411)</f>
        <v>29</v>
      </c>
      <c r="K18410">
        <f>AVERAGE(D18410:D18414)</f>
        <v>4</v>
      </c>
      <c r="L18410">
        <f>AVERAGE(D18410:D18429)</f>
        <v>4</v>
      </c>
      <c r="M18410">
        <f>K18410-L18410</f>
        <v>0</v>
      </c>
      <c r="N18410" t="str">
        <f>IF(K18410&gt;L18410,"HIGH ZONE BIAS",IF(K18410&lt;L18410,"LOW ZONE BIAS","EQUILIBRIUM"))</f>
        <v>EQUILIBRIUM</v>
      </c>
    </row>
    <row r="18411">
      <c r="A18411">
        <v>8218</v>
      </c>
      <c r="B18411" t="str">
        <v>2007-11-15</v>
      </c>
      <c r="C18411" t="str">
        <v>Evening</v>
      </c>
      <c r="D18411">
        <v>33</v>
      </c>
      <c r="E18411" t="str">
        <f>IF(MOD(D18411,2)=0,"EVEN","ODD")</f>
        <v>ODD</v>
      </c>
      <c r="F18411" t="str">
        <f>IF(D18411&lt;=18,"LOW (1-18)","HIGH (19-36)")</f>
        <v>HIGH (19-36)</v>
      </c>
      <c r="G18411">
        <f>INT((D18411-1)/6)+1</f>
        <v>6</v>
      </c>
      <c r="H18411">
        <f>MOD(D18411-1,6)+1</f>
        <v>3</v>
      </c>
      <c r="I18411">
        <f>37-D18411</f>
        <v>4</v>
      </c>
      <c r="J18411">
        <f>ABS(D18411-D18412)</f>
        <v>32</v>
      </c>
      <c r="K18411">
        <f>AVERAGE(D18411:D18415)</f>
        <v>33</v>
      </c>
      <c r="L18411">
        <f>AVERAGE(D18411:D18430)</f>
        <v>33</v>
      </c>
      <c r="M18411">
        <f>K18411-L18411</f>
        <v>0</v>
      </c>
      <c r="N18411" t="str">
        <f>IF(K18411&gt;L18411,"HIGH ZONE BIAS",IF(K18411&lt;L18411,"LOW ZONE BIAS","EQUILIBRIUM"))</f>
        <v>EQUILIBRIUM</v>
      </c>
    </row>
    <row r="18412">
      <c r="A18412">
        <v>8217</v>
      </c>
      <c r="B18412" t="str">
        <v>2007-11-15</v>
      </c>
      <c r="C18412" t="str">
        <v>Midday</v>
      </c>
      <c r="D18412">
        <v>1</v>
      </c>
      <c r="E18412" t="str">
        <f>IF(MOD(D18412,2)=0,"EVEN","ODD")</f>
        <v>ODD</v>
      </c>
      <c r="F18412" t="str">
        <f>IF(D18412&lt;=18,"LOW (1-18)","HIGH (19-36)")</f>
        <v>LOW (1-18)</v>
      </c>
      <c r="G18412">
        <f>INT((D18412-1)/6)+1</f>
        <v>1</v>
      </c>
      <c r="H18412">
        <f>MOD(D18412-1,6)+1</f>
        <v>1</v>
      </c>
      <c r="I18412">
        <f>37-D18412</f>
        <v>36</v>
      </c>
      <c r="J18412">
        <f>ABS(D18412-D18413)</f>
        <v>10</v>
      </c>
      <c r="K18412">
        <f>AVERAGE(D18412:D18416)</f>
        <v>1</v>
      </c>
      <c r="L18412">
        <f>AVERAGE(D18412:D18431)</f>
        <v>1</v>
      </c>
      <c r="M18412">
        <f>K18412-L18412</f>
        <v>0</v>
      </c>
      <c r="N18412" t="str">
        <f>IF(K18412&gt;L18412,"HIGH ZONE BIAS",IF(K18412&lt;L18412,"LOW ZONE BIAS","EQUILIBRIUM"))</f>
        <v>EQUILIBRIUM</v>
      </c>
    </row>
    <row r="18413">
      <c r="A18413">
        <v>8216</v>
      </c>
      <c r="B18413" t="str">
        <v>2007-11-14</v>
      </c>
      <c r="C18413" t="str">
        <v>Evening</v>
      </c>
      <c r="D18413">
        <v>11</v>
      </c>
      <c r="E18413" t="str">
        <f>IF(MOD(D18413,2)=0,"EVEN","ODD")</f>
        <v>ODD</v>
      </c>
      <c r="F18413" t="str">
        <f>IF(D18413&lt;=18,"LOW (1-18)","HIGH (19-36)")</f>
        <v>LOW (1-18)</v>
      </c>
      <c r="G18413">
        <f>INT((D18413-1)/6)+1</f>
        <v>2</v>
      </c>
      <c r="H18413">
        <f>MOD(D18413-1,6)+1</f>
        <v>5</v>
      </c>
      <c r="I18413">
        <f>37-D18413</f>
        <v>26</v>
      </c>
      <c r="J18413">
        <f>ABS(D18413-D18414)</f>
        <v>1</v>
      </c>
      <c r="K18413">
        <f>AVERAGE(D18413:D18417)</f>
        <v>11</v>
      </c>
      <c r="L18413">
        <f>AVERAGE(D18413:D18432)</f>
        <v>11</v>
      </c>
      <c r="M18413">
        <f>K18413-L18413</f>
        <v>0</v>
      </c>
      <c r="N18413" t="str">
        <f>IF(K18413&gt;L18413,"HIGH ZONE BIAS",IF(K18413&lt;L18413,"LOW ZONE BIAS","EQUILIBRIUM"))</f>
        <v>EQUILIBRIUM</v>
      </c>
    </row>
    <row r="18414">
      <c r="A18414">
        <v>8215</v>
      </c>
      <c r="B18414" t="str">
        <v>2007-11-14</v>
      </c>
      <c r="C18414" t="str">
        <v>Midday</v>
      </c>
      <c r="D18414">
        <v>10</v>
      </c>
      <c r="E18414" t="str">
        <f>IF(MOD(D18414,2)=0,"EVEN","ODD")</f>
        <v>EVEN</v>
      </c>
      <c r="F18414" t="str">
        <f>IF(D18414&lt;=18,"LOW (1-18)","HIGH (19-36)")</f>
        <v>LOW (1-18)</v>
      </c>
      <c r="G18414">
        <f>INT((D18414-1)/6)+1</f>
        <v>2</v>
      </c>
      <c r="H18414">
        <f>MOD(D18414-1,6)+1</f>
        <v>4</v>
      </c>
      <c r="I18414">
        <f>37-D18414</f>
        <v>27</v>
      </c>
      <c r="J18414">
        <f>ABS(D18414-D18415)</f>
        <v>0</v>
      </c>
      <c r="K18414">
        <f>AVERAGE(D18414:D18418)</f>
        <v>10</v>
      </c>
      <c r="L18414">
        <f>AVERAGE(D18414:D18433)</f>
        <v>10</v>
      </c>
      <c r="M18414">
        <f>K18414-L18414</f>
        <v>0</v>
      </c>
      <c r="N18414" t="str">
        <f>IF(K18414&gt;L18414,"HIGH ZONE BIAS",IF(K18414&lt;L18414,"LOW ZONE BIAS","EQUILIBRIUM"))</f>
        <v>EQUILIBRIUM</v>
      </c>
    </row>
    <row r="18415">
      <c r="A18415">
        <v>8214</v>
      </c>
      <c r="B18415" t="str">
        <v>2007-11-13</v>
      </c>
      <c r="C18415" t="str">
        <v>Evening</v>
      </c>
      <c r="D18415">
        <v>10</v>
      </c>
      <c r="E18415" t="str">
        <f>IF(MOD(D18415,2)=0,"EVEN","ODD")</f>
        <v>EVEN</v>
      </c>
      <c r="F18415" t="str">
        <f>IF(D18415&lt;=18,"LOW (1-18)","HIGH (19-36)")</f>
        <v>LOW (1-18)</v>
      </c>
      <c r="G18415">
        <f>INT((D18415-1)/6)+1</f>
        <v>2</v>
      </c>
      <c r="H18415">
        <f>MOD(D18415-1,6)+1</f>
        <v>4</v>
      </c>
      <c r="I18415">
        <f>37-D18415</f>
        <v>27</v>
      </c>
      <c r="J18415">
        <f>ABS(D18415-D18416)</f>
        <v>26</v>
      </c>
      <c r="K18415">
        <f>AVERAGE(D18415:D18419)</f>
        <v>10</v>
      </c>
      <c r="L18415">
        <f>AVERAGE(D18415:D18434)</f>
        <v>10</v>
      </c>
      <c r="M18415">
        <f>K18415-L18415</f>
        <v>0</v>
      </c>
      <c r="N18415" t="str">
        <f>IF(K18415&gt;L18415,"HIGH ZONE BIAS",IF(K18415&lt;L18415,"LOW ZONE BIAS","EQUILIBRIUM"))</f>
        <v>EQUILIBRIUM</v>
      </c>
    </row>
    <row r="18416">
      <c r="A18416">
        <v>8213</v>
      </c>
      <c r="B18416" t="str">
        <v>2007-11-13</v>
      </c>
      <c r="C18416" t="str">
        <v>Midday</v>
      </c>
      <c r="D18416">
        <v>36</v>
      </c>
      <c r="E18416" t="str">
        <f>IF(MOD(D18416,2)=0,"EVEN","ODD")</f>
        <v>EVEN</v>
      </c>
      <c r="F18416" t="str">
        <f>IF(D18416&lt;=18,"LOW (1-18)","HIGH (19-36)")</f>
        <v>HIGH (19-36)</v>
      </c>
      <c r="G18416">
        <f>INT((D18416-1)/6)+1</f>
        <v>6</v>
      </c>
      <c r="H18416">
        <f>MOD(D18416-1,6)+1</f>
        <v>6</v>
      </c>
      <c r="I18416">
        <f>37-D18416</f>
        <v>1</v>
      </c>
      <c r="J18416">
        <f>ABS(D18416-D18417)</f>
        <v>35</v>
      </c>
      <c r="K18416">
        <f>AVERAGE(D18416:D18420)</f>
        <v>36</v>
      </c>
      <c r="L18416">
        <f>AVERAGE(D18416:D18435)</f>
        <v>36</v>
      </c>
      <c r="M18416">
        <f>K18416-L18416</f>
        <v>0</v>
      </c>
      <c r="N18416" t="str">
        <f>IF(K18416&gt;L18416,"HIGH ZONE BIAS",IF(K18416&lt;L18416,"LOW ZONE BIAS","EQUILIBRIUM"))</f>
        <v>EQUILIBRIUM</v>
      </c>
    </row>
    <row r="18417">
      <c r="A18417">
        <v>8212</v>
      </c>
      <c r="B18417" t="str">
        <v>2007-11-12</v>
      </c>
      <c r="C18417" t="str">
        <v>Evening</v>
      </c>
      <c r="D18417">
        <v>1</v>
      </c>
      <c r="E18417" t="str">
        <f>IF(MOD(D18417,2)=0,"EVEN","ODD")</f>
        <v>ODD</v>
      </c>
      <c r="F18417" t="str">
        <f>IF(D18417&lt;=18,"LOW (1-18)","HIGH (19-36)")</f>
        <v>LOW (1-18)</v>
      </c>
      <c r="G18417">
        <f>INT((D18417-1)/6)+1</f>
        <v>1</v>
      </c>
      <c r="H18417">
        <f>MOD(D18417-1,6)+1</f>
        <v>1</v>
      </c>
      <c r="I18417">
        <f>37-D18417</f>
        <v>36</v>
      </c>
      <c r="J18417">
        <f>ABS(D18417-D18418)</f>
        <v>12</v>
      </c>
      <c r="K18417">
        <f>AVERAGE(D18417:D18421)</f>
        <v>1</v>
      </c>
      <c r="L18417">
        <f>AVERAGE(D18417:D18436)</f>
        <v>1</v>
      </c>
      <c r="M18417">
        <f>K18417-L18417</f>
        <v>0</v>
      </c>
      <c r="N18417" t="str">
        <f>IF(K18417&gt;L18417,"HIGH ZONE BIAS",IF(K18417&lt;L18417,"LOW ZONE BIAS","EQUILIBRIUM"))</f>
        <v>EQUILIBRIUM</v>
      </c>
    </row>
    <row r="18418">
      <c r="A18418">
        <v>8211</v>
      </c>
      <c r="B18418" t="str">
        <v>2007-11-12</v>
      </c>
      <c r="C18418" t="str">
        <v>Midday</v>
      </c>
      <c r="D18418">
        <v>13</v>
      </c>
      <c r="E18418" t="str">
        <f>IF(MOD(D18418,2)=0,"EVEN","ODD")</f>
        <v>ODD</v>
      </c>
      <c r="F18418" t="str">
        <f>IF(D18418&lt;=18,"LOW (1-18)","HIGH (19-36)")</f>
        <v>LOW (1-18)</v>
      </c>
      <c r="G18418">
        <f>INT((D18418-1)/6)+1</f>
        <v>3</v>
      </c>
      <c r="H18418">
        <f>MOD(D18418-1,6)+1</f>
        <v>1</v>
      </c>
      <c r="I18418">
        <f>37-D18418</f>
        <v>24</v>
      </c>
      <c r="J18418">
        <f>ABS(D18418-D18419)</f>
        <v>1</v>
      </c>
      <c r="K18418">
        <f>AVERAGE(D18418:D18422)</f>
        <v>13</v>
      </c>
      <c r="L18418">
        <f>AVERAGE(D18418:D18437)</f>
        <v>13</v>
      </c>
      <c r="M18418">
        <f>K18418-L18418</f>
        <v>0</v>
      </c>
      <c r="N18418" t="str">
        <f>IF(K18418&gt;L18418,"HIGH ZONE BIAS",IF(K18418&lt;L18418,"LOW ZONE BIAS","EQUILIBRIUM"))</f>
        <v>EQUILIBRIUM</v>
      </c>
    </row>
    <row r="18419">
      <c r="A18419">
        <v>8210</v>
      </c>
      <c r="B18419" t="str">
        <v>2007-11-10</v>
      </c>
      <c r="C18419" t="str">
        <v>Evening</v>
      </c>
      <c r="D18419">
        <v>14</v>
      </c>
      <c r="E18419" t="str">
        <f>IF(MOD(D18419,2)=0,"EVEN","ODD")</f>
        <v>EVEN</v>
      </c>
      <c r="F18419" t="str">
        <f>IF(D18419&lt;=18,"LOW (1-18)","HIGH (19-36)")</f>
        <v>LOW (1-18)</v>
      </c>
      <c r="G18419">
        <f>INT((D18419-1)/6)+1</f>
        <v>3</v>
      </c>
      <c r="H18419">
        <f>MOD(D18419-1,6)+1</f>
        <v>2</v>
      </c>
      <c r="I18419">
        <f>37-D18419</f>
        <v>23</v>
      </c>
      <c r="J18419">
        <f>ABS(D18419-D18420)</f>
        <v>1</v>
      </c>
      <c r="K18419">
        <f>AVERAGE(D18419:D18423)</f>
        <v>14</v>
      </c>
      <c r="L18419">
        <f>AVERAGE(D18419:D18438)</f>
        <v>14</v>
      </c>
      <c r="M18419">
        <f>K18419-L18419</f>
        <v>0</v>
      </c>
      <c r="N18419" t="str">
        <f>IF(K18419&gt;L18419,"HIGH ZONE BIAS",IF(K18419&lt;L18419,"LOW ZONE BIAS","EQUILIBRIUM"))</f>
        <v>EQUILIBRIUM</v>
      </c>
    </row>
    <row r="18420">
      <c r="A18420">
        <v>8209</v>
      </c>
      <c r="B18420" t="str">
        <v>2007-11-10</v>
      </c>
      <c r="C18420" t="str">
        <v>Midday</v>
      </c>
      <c r="D18420">
        <v>13</v>
      </c>
      <c r="E18420" t="str">
        <f>IF(MOD(D18420,2)=0,"EVEN","ODD")</f>
        <v>ODD</v>
      </c>
      <c r="F18420" t="str">
        <f>IF(D18420&lt;=18,"LOW (1-18)","HIGH (19-36)")</f>
        <v>LOW (1-18)</v>
      </c>
      <c r="G18420">
        <f>INT((D18420-1)/6)+1</f>
        <v>3</v>
      </c>
      <c r="H18420">
        <f>MOD(D18420-1,6)+1</f>
        <v>1</v>
      </c>
      <c r="I18420">
        <f>37-D18420</f>
        <v>24</v>
      </c>
      <c r="J18420">
        <f>ABS(D18420-D18421)</f>
        <v>0</v>
      </c>
      <c r="K18420">
        <f>AVERAGE(D18420:D18424)</f>
        <v>13</v>
      </c>
      <c r="L18420">
        <f>AVERAGE(D18420:D18439)</f>
        <v>13</v>
      </c>
      <c r="M18420">
        <f>K18420-L18420</f>
        <v>0</v>
      </c>
      <c r="N18420" t="str">
        <f>IF(K18420&gt;L18420,"HIGH ZONE BIAS",IF(K18420&lt;L18420,"LOW ZONE BIAS","EQUILIBRIUM"))</f>
        <v>EQUILIBRIUM</v>
      </c>
    </row>
    <row r="18421">
      <c r="A18421">
        <v>8208</v>
      </c>
      <c r="B18421" t="str">
        <v>2007-11-08</v>
      </c>
      <c r="C18421" t="str">
        <v>Evening</v>
      </c>
      <c r="D18421">
        <v>13</v>
      </c>
      <c r="E18421" t="str">
        <f>IF(MOD(D18421,2)=0,"EVEN","ODD")</f>
        <v>ODD</v>
      </c>
      <c r="F18421" t="str">
        <f>IF(D18421&lt;=18,"LOW (1-18)","HIGH (19-36)")</f>
        <v>LOW (1-18)</v>
      </c>
      <c r="G18421">
        <f>INT((D18421-1)/6)+1</f>
        <v>3</v>
      </c>
      <c r="H18421">
        <f>MOD(D18421-1,6)+1</f>
        <v>1</v>
      </c>
      <c r="I18421">
        <f>37-D18421</f>
        <v>24</v>
      </c>
      <c r="J18421">
        <f>ABS(D18421-D18422)</f>
        <v>8</v>
      </c>
      <c r="K18421">
        <f>AVERAGE(D18421:D18425)</f>
        <v>13</v>
      </c>
      <c r="L18421">
        <f>AVERAGE(D18421:D18440)</f>
        <v>13</v>
      </c>
      <c r="M18421">
        <f>K18421-L18421</f>
        <v>0</v>
      </c>
      <c r="N18421" t="str">
        <f>IF(K18421&gt;L18421,"HIGH ZONE BIAS",IF(K18421&lt;L18421,"LOW ZONE BIAS","EQUILIBRIUM"))</f>
        <v>EQUILIBRIUM</v>
      </c>
    </row>
    <row r="18422">
      <c r="A18422">
        <v>8207</v>
      </c>
      <c r="B18422" t="str">
        <v>2007-11-08</v>
      </c>
      <c r="C18422" t="str">
        <v>Midday</v>
      </c>
      <c r="D18422">
        <v>5</v>
      </c>
      <c r="E18422" t="str">
        <f>IF(MOD(D18422,2)=0,"EVEN","ODD")</f>
        <v>ODD</v>
      </c>
      <c r="F18422" t="str">
        <f>IF(D18422&lt;=18,"LOW (1-18)","HIGH (19-36)")</f>
        <v>LOW (1-18)</v>
      </c>
      <c r="G18422">
        <f>INT((D18422-1)/6)+1</f>
        <v>1</v>
      </c>
      <c r="H18422">
        <f>MOD(D18422-1,6)+1</f>
        <v>5</v>
      </c>
      <c r="I18422">
        <f>37-D18422</f>
        <v>32</v>
      </c>
      <c r="J18422">
        <f>ABS(D18422-D18423)</f>
        <v>3</v>
      </c>
      <c r="K18422">
        <f>AVERAGE(D18422:D18426)</f>
        <v>5</v>
      </c>
      <c r="L18422">
        <f>AVERAGE(D18422:D18441)</f>
        <v>5</v>
      </c>
      <c r="M18422">
        <f>K18422-L18422</f>
        <v>0</v>
      </c>
      <c r="N18422" t="str">
        <f>IF(K18422&gt;L18422,"HIGH ZONE BIAS",IF(K18422&lt;L18422,"LOW ZONE BIAS","EQUILIBRIUM"))</f>
        <v>EQUILIBRIUM</v>
      </c>
    </row>
    <row r="18423">
      <c r="A18423">
        <v>8206</v>
      </c>
      <c r="B18423" t="str">
        <v>2007-11-07</v>
      </c>
      <c r="C18423" t="str">
        <v>Evening</v>
      </c>
      <c r="D18423">
        <v>2</v>
      </c>
      <c r="E18423" t="str">
        <f>IF(MOD(D18423,2)=0,"EVEN","ODD")</f>
        <v>EVEN</v>
      </c>
      <c r="F18423" t="str">
        <f>IF(D18423&lt;=18,"LOW (1-18)","HIGH (19-36)")</f>
        <v>LOW (1-18)</v>
      </c>
      <c r="G18423">
        <f>INT((D18423-1)/6)+1</f>
        <v>1</v>
      </c>
      <c r="H18423">
        <f>MOD(D18423-1,6)+1</f>
        <v>2</v>
      </c>
      <c r="I18423">
        <f>37-D18423</f>
        <v>35</v>
      </c>
      <c r="J18423">
        <f>ABS(D18423-D18424)</f>
        <v>17</v>
      </c>
      <c r="K18423">
        <f>AVERAGE(D18423:D18427)</f>
        <v>2</v>
      </c>
      <c r="L18423">
        <f>AVERAGE(D18423:D18442)</f>
        <v>2</v>
      </c>
      <c r="M18423">
        <f>K18423-L18423</f>
        <v>0</v>
      </c>
      <c r="N18423" t="str">
        <f>IF(K18423&gt;L18423,"HIGH ZONE BIAS",IF(K18423&lt;L18423,"LOW ZONE BIAS","EQUILIBRIUM"))</f>
        <v>EQUILIBRIUM</v>
      </c>
    </row>
    <row r="18424">
      <c r="A18424">
        <v>8205</v>
      </c>
      <c r="B18424" t="str">
        <v>2007-11-07</v>
      </c>
      <c r="C18424" t="str">
        <v>Midday</v>
      </c>
      <c r="D18424">
        <v>19</v>
      </c>
      <c r="E18424" t="str">
        <f>IF(MOD(D18424,2)=0,"EVEN","ODD")</f>
        <v>ODD</v>
      </c>
      <c r="F18424" t="str">
        <f>IF(D18424&lt;=18,"LOW (1-18)","HIGH (19-36)")</f>
        <v>HIGH (19-36)</v>
      </c>
      <c r="G18424">
        <f>INT((D18424-1)/6)+1</f>
        <v>4</v>
      </c>
      <c r="H18424">
        <f>MOD(D18424-1,6)+1</f>
        <v>1</v>
      </c>
      <c r="I18424">
        <f>37-D18424</f>
        <v>18</v>
      </c>
      <c r="J18424">
        <f>ABS(D18424-D18425)</f>
        <v>5</v>
      </c>
      <c r="K18424">
        <f>AVERAGE(D18424:D18428)</f>
        <v>19</v>
      </c>
      <c r="L18424">
        <f>AVERAGE(D18424:D18443)</f>
        <v>19</v>
      </c>
      <c r="M18424">
        <f>K18424-L18424</f>
        <v>0</v>
      </c>
      <c r="N18424" t="str">
        <f>IF(K18424&gt;L18424,"HIGH ZONE BIAS",IF(K18424&lt;L18424,"LOW ZONE BIAS","EQUILIBRIUM"))</f>
        <v>EQUILIBRIUM</v>
      </c>
    </row>
    <row r="18425">
      <c r="A18425">
        <v>8204</v>
      </c>
      <c r="B18425" t="str">
        <v>2007-11-06</v>
      </c>
      <c r="C18425" t="str">
        <v>Evening</v>
      </c>
      <c r="D18425">
        <v>14</v>
      </c>
      <c r="E18425" t="str">
        <f>IF(MOD(D18425,2)=0,"EVEN","ODD")</f>
        <v>EVEN</v>
      </c>
      <c r="F18425" t="str">
        <f>IF(D18425&lt;=18,"LOW (1-18)","HIGH (19-36)")</f>
        <v>LOW (1-18)</v>
      </c>
      <c r="G18425">
        <f>INT((D18425-1)/6)+1</f>
        <v>3</v>
      </c>
      <c r="H18425">
        <f>MOD(D18425-1,6)+1</f>
        <v>2</v>
      </c>
      <c r="I18425">
        <f>37-D18425</f>
        <v>23</v>
      </c>
      <c r="J18425">
        <f>ABS(D18425-D18426)</f>
        <v>6</v>
      </c>
      <c r="K18425">
        <f>AVERAGE(D18425:D18429)</f>
        <v>14</v>
      </c>
      <c r="L18425">
        <f>AVERAGE(D18425:D18444)</f>
        <v>14</v>
      </c>
      <c r="M18425">
        <f>K18425-L18425</f>
        <v>0</v>
      </c>
      <c r="N18425" t="str">
        <f>IF(K18425&gt;L18425,"HIGH ZONE BIAS",IF(K18425&lt;L18425,"LOW ZONE BIAS","EQUILIBRIUM"))</f>
        <v>EQUILIBRIUM</v>
      </c>
    </row>
    <row r="18426">
      <c r="A18426">
        <v>8203</v>
      </c>
      <c r="B18426" t="str">
        <v>2007-11-06</v>
      </c>
      <c r="C18426" t="str">
        <v>Midday</v>
      </c>
      <c r="D18426">
        <v>20</v>
      </c>
      <c r="E18426" t="str">
        <f>IF(MOD(D18426,2)=0,"EVEN","ODD")</f>
        <v>EVEN</v>
      </c>
      <c r="F18426" t="str">
        <f>IF(D18426&lt;=18,"LOW (1-18)","HIGH (19-36)")</f>
        <v>HIGH (19-36)</v>
      </c>
      <c r="G18426">
        <f>INT((D18426-1)/6)+1</f>
        <v>4</v>
      </c>
      <c r="H18426">
        <f>MOD(D18426-1,6)+1</f>
        <v>2</v>
      </c>
      <c r="I18426">
        <f>37-D18426</f>
        <v>17</v>
      </c>
      <c r="J18426">
        <f>ABS(D18426-D18427)</f>
        <v>6</v>
      </c>
      <c r="K18426">
        <f>AVERAGE(D18426:D18430)</f>
        <v>20</v>
      </c>
      <c r="L18426">
        <f>AVERAGE(D18426:D18445)</f>
        <v>20</v>
      </c>
      <c r="M18426">
        <f>K18426-L18426</f>
        <v>0</v>
      </c>
      <c r="N18426" t="str">
        <f>IF(K18426&gt;L18426,"HIGH ZONE BIAS",IF(K18426&lt;L18426,"LOW ZONE BIAS","EQUILIBRIUM"))</f>
        <v>EQUILIBRIUM</v>
      </c>
    </row>
    <row r="18427">
      <c r="A18427">
        <v>8202</v>
      </c>
      <c r="B18427" t="str">
        <v>2007-11-05</v>
      </c>
      <c r="C18427" t="str">
        <v>Evening</v>
      </c>
      <c r="D18427">
        <v>26</v>
      </c>
      <c r="E18427" t="str">
        <f>IF(MOD(D18427,2)=0,"EVEN","ODD")</f>
        <v>EVEN</v>
      </c>
      <c r="F18427" t="str">
        <f>IF(D18427&lt;=18,"LOW (1-18)","HIGH (19-36)")</f>
        <v>HIGH (19-36)</v>
      </c>
      <c r="G18427">
        <f>INT((D18427-1)/6)+1</f>
        <v>5</v>
      </c>
      <c r="H18427">
        <f>MOD(D18427-1,6)+1</f>
        <v>2</v>
      </c>
      <c r="I18427">
        <f>37-D18427</f>
        <v>11</v>
      </c>
      <c r="J18427">
        <f>ABS(D18427-D18428)</f>
        <v>25</v>
      </c>
      <c r="K18427">
        <f>AVERAGE(D18427:D18431)</f>
        <v>26</v>
      </c>
      <c r="L18427">
        <f>AVERAGE(D18427:D18446)</f>
        <v>26</v>
      </c>
      <c r="M18427">
        <f>K18427-L18427</f>
        <v>0</v>
      </c>
      <c r="N18427" t="str">
        <f>IF(K18427&gt;L18427,"HIGH ZONE BIAS",IF(K18427&lt;L18427,"LOW ZONE BIAS","EQUILIBRIUM"))</f>
        <v>EQUILIBRIUM</v>
      </c>
    </row>
    <row r="18428">
      <c r="A18428">
        <v>8201</v>
      </c>
      <c r="B18428" t="str">
        <v>2007-11-05</v>
      </c>
      <c r="C18428" t="str">
        <v>Midday</v>
      </c>
      <c r="D18428">
        <v>1</v>
      </c>
      <c r="E18428" t="str">
        <f>IF(MOD(D18428,2)=0,"EVEN","ODD")</f>
        <v>ODD</v>
      </c>
      <c r="F18428" t="str">
        <f>IF(D18428&lt;=18,"LOW (1-18)","HIGH (19-36)")</f>
        <v>LOW (1-18)</v>
      </c>
      <c r="G18428">
        <f>INT((D18428-1)/6)+1</f>
        <v>1</v>
      </c>
      <c r="H18428">
        <f>MOD(D18428-1,6)+1</f>
        <v>1</v>
      </c>
      <c r="I18428">
        <f>37-D18428</f>
        <v>36</v>
      </c>
      <c r="J18428">
        <f>ABS(D18428-D18429)</f>
        <v>27</v>
      </c>
      <c r="K18428">
        <f>AVERAGE(D18428:D18432)</f>
        <v>1</v>
      </c>
      <c r="L18428">
        <f>AVERAGE(D18428:D18447)</f>
        <v>1</v>
      </c>
      <c r="M18428">
        <f>K18428-L18428</f>
        <v>0</v>
      </c>
      <c r="N18428" t="str">
        <f>IF(K18428&gt;L18428,"HIGH ZONE BIAS",IF(K18428&lt;L18428,"LOW ZONE BIAS","EQUILIBRIUM"))</f>
        <v>EQUILIBRIUM</v>
      </c>
    </row>
    <row r="18429">
      <c r="A18429">
        <v>8200</v>
      </c>
      <c r="B18429" t="str">
        <v>2007-11-03</v>
      </c>
      <c r="C18429" t="str">
        <v>Evening</v>
      </c>
      <c r="D18429">
        <v>28</v>
      </c>
      <c r="E18429" t="str">
        <f>IF(MOD(D18429,2)=0,"EVEN","ODD")</f>
        <v>EVEN</v>
      </c>
      <c r="F18429" t="str">
        <f>IF(D18429&lt;=18,"LOW (1-18)","HIGH (19-36)")</f>
        <v>HIGH (19-36)</v>
      </c>
      <c r="G18429">
        <f>INT((D18429-1)/6)+1</f>
        <v>5</v>
      </c>
      <c r="H18429">
        <f>MOD(D18429-1,6)+1</f>
        <v>4</v>
      </c>
      <c r="I18429">
        <f>37-D18429</f>
        <v>9</v>
      </c>
      <c r="J18429">
        <f>ABS(D18429-D18430)</f>
        <v>26</v>
      </c>
      <c r="K18429">
        <f>AVERAGE(D18429:D18433)</f>
        <v>28</v>
      </c>
      <c r="L18429">
        <f>AVERAGE(D18429:D18448)</f>
        <v>28</v>
      </c>
      <c r="M18429">
        <f>K18429-L18429</f>
        <v>0</v>
      </c>
      <c r="N18429" t="str">
        <f>IF(K18429&gt;L18429,"HIGH ZONE BIAS",IF(K18429&lt;L18429,"LOW ZONE BIAS","EQUILIBRIUM"))</f>
        <v>EQUILIBRIUM</v>
      </c>
    </row>
    <row r="18430">
      <c r="A18430">
        <v>8199</v>
      </c>
      <c r="B18430" t="str">
        <v>2007-11-03</v>
      </c>
      <c r="C18430" t="str">
        <v>Midday</v>
      </c>
      <c r="D18430">
        <v>2</v>
      </c>
      <c r="E18430" t="str">
        <f>IF(MOD(D18430,2)=0,"EVEN","ODD")</f>
        <v>EVEN</v>
      </c>
      <c r="F18430" t="str">
        <f>IF(D18430&lt;=18,"LOW (1-18)","HIGH (19-36)")</f>
        <v>LOW (1-18)</v>
      </c>
      <c r="G18430">
        <f>INT((D18430-1)/6)+1</f>
        <v>1</v>
      </c>
      <c r="H18430">
        <f>MOD(D18430-1,6)+1</f>
        <v>2</v>
      </c>
      <c r="I18430">
        <f>37-D18430</f>
        <v>35</v>
      </c>
      <c r="J18430">
        <f>ABS(D18430-D18431)</f>
        <v>22</v>
      </c>
      <c r="K18430">
        <f>AVERAGE(D18430:D18434)</f>
        <v>2</v>
      </c>
      <c r="L18430">
        <f>AVERAGE(D18430:D18449)</f>
        <v>2</v>
      </c>
      <c r="M18430">
        <f>K18430-L18430</f>
        <v>0</v>
      </c>
      <c r="N18430" t="str">
        <f>IF(K18430&gt;L18430,"HIGH ZONE BIAS",IF(K18430&lt;L18430,"LOW ZONE BIAS","EQUILIBRIUM"))</f>
        <v>EQUILIBRIUM</v>
      </c>
    </row>
    <row r="18431">
      <c r="A18431">
        <v>8198</v>
      </c>
      <c r="B18431" t="str">
        <v>2007-11-02</v>
      </c>
      <c r="C18431" t="str">
        <v>Evening</v>
      </c>
      <c r="D18431">
        <v>24</v>
      </c>
      <c r="E18431" t="str">
        <f>IF(MOD(D18431,2)=0,"EVEN","ODD")</f>
        <v>EVEN</v>
      </c>
      <c r="F18431" t="str">
        <f>IF(D18431&lt;=18,"LOW (1-18)","HIGH (19-36)")</f>
        <v>HIGH (19-36)</v>
      </c>
      <c r="G18431">
        <f>INT((D18431-1)/6)+1</f>
        <v>4</v>
      </c>
      <c r="H18431">
        <f>MOD(D18431-1,6)+1</f>
        <v>6</v>
      </c>
      <c r="I18431">
        <f>37-D18431</f>
        <v>13</v>
      </c>
      <c r="J18431">
        <f>ABS(D18431-D18432)</f>
        <v>9</v>
      </c>
      <c r="K18431">
        <f>AVERAGE(D18431:D18435)</f>
        <v>24</v>
      </c>
      <c r="L18431">
        <f>AVERAGE(D18431:D18450)</f>
        <v>24</v>
      </c>
      <c r="M18431">
        <f>K18431-L18431</f>
        <v>0</v>
      </c>
      <c r="N18431" t="str">
        <f>IF(K18431&gt;L18431,"HIGH ZONE BIAS",IF(K18431&lt;L18431,"LOW ZONE BIAS","EQUILIBRIUM"))</f>
        <v>EQUILIBRIUM</v>
      </c>
    </row>
    <row r="18432">
      <c r="A18432">
        <v>8197</v>
      </c>
      <c r="B18432" t="str">
        <v>2007-11-02</v>
      </c>
      <c r="C18432" t="str">
        <v>Midday</v>
      </c>
      <c r="D18432">
        <v>15</v>
      </c>
      <c r="E18432" t="str">
        <f>IF(MOD(D18432,2)=0,"EVEN","ODD")</f>
        <v>ODD</v>
      </c>
      <c r="F18432" t="str">
        <f>IF(D18432&lt;=18,"LOW (1-18)","HIGH (19-36)")</f>
        <v>LOW (1-18)</v>
      </c>
      <c r="G18432">
        <f>INT((D18432-1)/6)+1</f>
        <v>3</v>
      </c>
      <c r="H18432">
        <f>MOD(D18432-1,6)+1</f>
        <v>3</v>
      </c>
      <c r="I18432">
        <f>37-D18432</f>
        <v>22</v>
      </c>
      <c r="J18432">
        <f>ABS(D18432-D18433)</f>
        <v>4</v>
      </c>
      <c r="K18432">
        <f>AVERAGE(D18432:D18436)</f>
        <v>15</v>
      </c>
      <c r="L18432">
        <f>AVERAGE(D18432:D18451)</f>
        <v>15</v>
      </c>
      <c r="M18432">
        <f>K18432-L18432</f>
        <v>0</v>
      </c>
      <c r="N18432" t="str">
        <f>IF(K18432&gt;L18432,"HIGH ZONE BIAS",IF(K18432&lt;L18432,"LOW ZONE BIAS","EQUILIBRIUM"))</f>
        <v>EQUILIBRIUM</v>
      </c>
    </row>
    <row r="18433">
      <c r="A18433">
        <v>8196</v>
      </c>
      <c r="B18433" t="str">
        <v>2007-11-01</v>
      </c>
      <c r="C18433" t="str">
        <v>Evening</v>
      </c>
      <c r="D18433">
        <v>19</v>
      </c>
      <c r="E18433" t="str">
        <f>IF(MOD(D18433,2)=0,"EVEN","ODD")</f>
        <v>ODD</v>
      </c>
      <c r="F18433" t="str">
        <f>IF(D18433&lt;=18,"LOW (1-18)","HIGH (19-36)")</f>
        <v>HIGH (19-36)</v>
      </c>
      <c r="G18433">
        <f>INT((D18433-1)/6)+1</f>
        <v>4</v>
      </c>
      <c r="H18433">
        <f>MOD(D18433-1,6)+1</f>
        <v>1</v>
      </c>
      <c r="I18433">
        <f>37-D18433</f>
        <v>18</v>
      </c>
      <c r="J18433">
        <f>ABS(D18433-D18434)</f>
        <v>3</v>
      </c>
      <c r="K18433">
        <f>AVERAGE(D18433:D18437)</f>
        <v>19</v>
      </c>
      <c r="L18433">
        <f>AVERAGE(D18433:D18452)</f>
        <v>19</v>
      </c>
      <c r="M18433">
        <f>K18433-L18433</f>
        <v>0</v>
      </c>
      <c r="N18433" t="str">
        <f>IF(K18433&gt;L18433,"HIGH ZONE BIAS",IF(K18433&lt;L18433,"LOW ZONE BIAS","EQUILIBRIUM"))</f>
        <v>EQUILIBRIUM</v>
      </c>
    </row>
    <row r="18434">
      <c r="A18434">
        <v>8195</v>
      </c>
      <c r="B18434" t="str">
        <v>2007-11-01</v>
      </c>
      <c r="C18434" t="str">
        <v>Midday</v>
      </c>
      <c r="D18434">
        <v>22</v>
      </c>
      <c r="E18434" t="str">
        <f>IF(MOD(D18434,2)=0,"EVEN","ODD")</f>
        <v>EVEN</v>
      </c>
      <c r="F18434" t="str">
        <f>IF(D18434&lt;=18,"LOW (1-18)","HIGH (19-36)")</f>
        <v>HIGH (19-36)</v>
      </c>
      <c r="G18434">
        <f>INT((D18434-1)/6)+1</f>
        <v>4</v>
      </c>
      <c r="H18434">
        <f>MOD(D18434-1,6)+1</f>
        <v>4</v>
      </c>
      <c r="I18434">
        <f>37-D18434</f>
        <v>15</v>
      </c>
      <c r="J18434">
        <f>ABS(D18434-D18435)</f>
        <v>19</v>
      </c>
      <c r="K18434">
        <f>AVERAGE(D18434:D18438)</f>
        <v>22</v>
      </c>
      <c r="L18434">
        <f>AVERAGE(D18434:D18453)</f>
        <v>22</v>
      </c>
      <c r="M18434">
        <f>K18434-L18434</f>
        <v>0</v>
      </c>
      <c r="N18434" t="str">
        <f>IF(K18434&gt;L18434,"HIGH ZONE BIAS",IF(K18434&lt;L18434,"LOW ZONE BIAS","EQUILIBRIUM"))</f>
        <v>EQUILIBRIUM</v>
      </c>
    </row>
    <row r="18435">
      <c r="A18435">
        <v>8194</v>
      </c>
      <c r="B18435" t="str">
        <v>2007-10-31</v>
      </c>
      <c r="C18435" t="str">
        <v>Evening</v>
      </c>
      <c r="D18435">
        <v>3</v>
      </c>
      <c r="E18435" t="str">
        <f>IF(MOD(D18435,2)=0,"EVEN","ODD")</f>
        <v>ODD</v>
      </c>
      <c r="F18435" t="str">
        <f>IF(D18435&lt;=18,"LOW (1-18)","HIGH (19-36)")</f>
        <v>LOW (1-18)</v>
      </c>
      <c r="G18435">
        <f>INT((D18435-1)/6)+1</f>
        <v>1</v>
      </c>
      <c r="H18435">
        <f>MOD(D18435-1,6)+1</f>
        <v>3</v>
      </c>
      <c r="I18435">
        <f>37-D18435</f>
        <v>34</v>
      </c>
      <c r="J18435">
        <f>ABS(D18435-D18436)</f>
        <v>15</v>
      </c>
      <c r="K18435">
        <f>AVERAGE(D18435:D18439)</f>
        <v>3</v>
      </c>
      <c r="L18435">
        <f>AVERAGE(D18435:D18454)</f>
        <v>3</v>
      </c>
      <c r="M18435">
        <f>K18435-L18435</f>
        <v>0</v>
      </c>
      <c r="N18435" t="str">
        <f>IF(K18435&gt;L18435,"HIGH ZONE BIAS",IF(K18435&lt;L18435,"LOW ZONE BIAS","EQUILIBRIUM"))</f>
        <v>EQUILIBRIUM</v>
      </c>
    </row>
    <row r="18436">
      <c r="A18436">
        <v>8193</v>
      </c>
      <c r="B18436" t="str">
        <v>2007-10-31</v>
      </c>
      <c r="C18436" t="str">
        <v>Midday</v>
      </c>
      <c r="D18436">
        <v>18</v>
      </c>
      <c r="E18436" t="str">
        <f>IF(MOD(D18436,2)=0,"EVEN","ODD")</f>
        <v>EVEN</v>
      </c>
      <c r="F18436" t="str">
        <f>IF(D18436&lt;=18,"LOW (1-18)","HIGH (19-36)")</f>
        <v>LOW (1-18)</v>
      </c>
      <c r="G18436">
        <f>INT((D18436-1)/6)+1</f>
        <v>3</v>
      </c>
      <c r="H18436">
        <f>MOD(D18436-1,6)+1</f>
        <v>6</v>
      </c>
      <c r="I18436">
        <f>37-D18436</f>
        <v>19</v>
      </c>
      <c r="J18436">
        <f>ABS(D18436-D18437)</f>
        <v>16</v>
      </c>
      <c r="K18436">
        <f>AVERAGE(D18436:D18440)</f>
        <v>18</v>
      </c>
      <c r="L18436">
        <f>AVERAGE(D18436:D18455)</f>
        <v>18</v>
      </c>
      <c r="M18436">
        <f>K18436-L18436</f>
        <v>0</v>
      </c>
      <c r="N18436" t="str">
        <f>IF(K18436&gt;L18436,"HIGH ZONE BIAS",IF(K18436&lt;L18436,"LOW ZONE BIAS","EQUILIBRIUM"))</f>
        <v>EQUILIBRIUM</v>
      </c>
    </row>
    <row r="18437">
      <c r="A18437">
        <v>8192</v>
      </c>
      <c r="B18437" t="str">
        <v>2007-10-30</v>
      </c>
      <c r="C18437" t="str">
        <v>Evening</v>
      </c>
      <c r="D18437">
        <v>34</v>
      </c>
      <c r="E18437" t="str">
        <f>IF(MOD(D18437,2)=0,"EVEN","ODD")</f>
        <v>EVEN</v>
      </c>
      <c r="F18437" t="str">
        <f>IF(D18437&lt;=18,"LOW (1-18)","HIGH (19-36)")</f>
        <v>HIGH (19-36)</v>
      </c>
      <c r="G18437">
        <f>INT((D18437-1)/6)+1</f>
        <v>6</v>
      </c>
      <c r="H18437">
        <f>MOD(D18437-1,6)+1</f>
        <v>4</v>
      </c>
      <c r="I18437">
        <f>37-D18437</f>
        <v>3</v>
      </c>
      <c r="J18437">
        <f>ABS(D18437-D18438)</f>
        <v>23</v>
      </c>
      <c r="K18437">
        <f>AVERAGE(D18437:D18441)</f>
        <v>34</v>
      </c>
      <c r="L18437">
        <f>AVERAGE(D18437:D18456)</f>
        <v>34</v>
      </c>
      <c r="M18437">
        <f>K18437-L18437</f>
        <v>0</v>
      </c>
      <c r="N18437" t="str">
        <f>IF(K18437&gt;L18437,"HIGH ZONE BIAS",IF(K18437&lt;L18437,"LOW ZONE BIAS","EQUILIBRIUM"))</f>
        <v>EQUILIBRIUM</v>
      </c>
    </row>
    <row r="18438">
      <c r="A18438">
        <v>8191</v>
      </c>
      <c r="B18438" t="str">
        <v>2007-10-30</v>
      </c>
      <c r="C18438" t="str">
        <v>Midday</v>
      </c>
      <c r="D18438">
        <v>11</v>
      </c>
      <c r="E18438" t="str">
        <f>IF(MOD(D18438,2)=0,"EVEN","ODD")</f>
        <v>ODD</v>
      </c>
      <c r="F18438" t="str">
        <f>IF(D18438&lt;=18,"LOW (1-18)","HIGH (19-36)")</f>
        <v>LOW (1-18)</v>
      </c>
      <c r="G18438">
        <f>INT((D18438-1)/6)+1</f>
        <v>2</v>
      </c>
      <c r="H18438">
        <f>MOD(D18438-1,6)+1</f>
        <v>5</v>
      </c>
      <c r="I18438">
        <f>37-D18438</f>
        <v>26</v>
      </c>
      <c r="J18438">
        <f>ABS(D18438-D18439)</f>
        <v>2</v>
      </c>
      <c r="K18438">
        <f>AVERAGE(D18438:D18442)</f>
        <v>11</v>
      </c>
      <c r="L18438">
        <f>AVERAGE(D18438:D18457)</f>
        <v>11</v>
      </c>
      <c r="M18438">
        <f>K18438-L18438</f>
        <v>0</v>
      </c>
      <c r="N18438" t="str">
        <f>IF(K18438&gt;L18438,"HIGH ZONE BIAS",IF(K18438&lt;L18438,"LOW ZONE BIAS","EQUILIBRIUM"))</f>
        <v>EQUILIBRIUM</v>
      </c>
    </row>
    <row r="18439">
      <c r="A18439">
        <v>8190</v>
      </c>
      <c r="B18439" t="str">
        <v>2007-10-29</v>
      </c>
      <c r="C18439" t="str">
        <v>Evening</v>
      </c>
      <c r="D18439">
        <v>13</v>
      </c>
      <c r="E18439" t="str">
        <f>IF(MOD(D18439,2)=0,"EVEN","ODD")</f>
        <v>ODD</v>
      </c>
      <c r="F18439" t="str">
        <f>IF(D18439&lt;=18,"LOW (1-18)","HIGH (19-36)")</f>
        <v>LOW (1-18)</v>
      </c>
      <c r="G18439">
        <f>INT((D18439-1)/6)+1</f>
        <v>3</v>
      </c>
      <c r="H18439">
        <f>MOD(D18439-1,6)+1</f>
        <v>1</v>
      </c>
      <c r="I18439">
        <f>37-D18439</f>
        <v>24</v>
      </c>
      <c r="J18439">
        <f>ABS(D18439-D18440)</f>
        <v>5</v>
      </c>
      <c r="K18439">
        <f>AVERAGE(D18439:D18443)</f>
        <v>13</v>
      </c>
      <c r="L18439">
        <f>AVERAGE(D18439:D18458)</f>
        <v>13</v>
      </c>
      <c r="M18439">
        <f>K18439-L18439</f>
        <v>0</v>
      </c>
      <c r="N18439" t="str">
        <f>IF(K18439&gt;L18439,"HIGH ZONE BIAS",IF(K18439&lt;L18439,"LOW ZONE BIAS","EQUILIBRIUM"))</f>
        <v>EQUILIBRIUM</v>
      </c>
    </row>
    <row r="18440">
      <c r="A18440">
        <v>8189</v>
      </c>
      <c r="B18440" t="str">
        <v>2007-10-29</v>
      </c>
      <c r="C18440" t="str">
        <v>Midday</v>
      </c>
      <c r="D18440">
        <v>18</v>
      </c>
      <c r="E18440" t="str">
        <f>IF(MOD(D18440,2)=0,"EVEN","ODD")</f>
        <v>EVEN</v>
      </c>
      <c r="F18440" t="str">
        <f>IF(D18440&lt;=18,"LOW (1-18)","HIGH (19-36)")</f>
        <v>LOW (1-18)</v>
      </c>
      <c r="G18440">
        <f>INT((D18440-1)/6)+1</f>
        <v>3</v>
      </c>
      <c r="H18440">
        <f>MOD(D18440-1,6)+1</f>
        <v>6</v>
      </c>
      <c r="I18440">
        <f>37-D18440</f>
        <v>19</v>
      </c>
      <c r="J18440">
        <f>ABS(D18440-D18441)</f>
        <v>6</v>
      </c>
      <c r="K18440">
        <f>AVERAGE(D18440:D18444)</f>
        <v>18</v>
      </c>
      <c r="L18440">
        <f>AVERAGE(D18440:D18459)</f>
        <v>18</v>
      </c>
      <c r="M18440">
        <f>K18440-L18440</f>
        <v>0</v>
      </c>
      <c r="N18440" t="str">
        <f>IF(K18440&gt;L18440,"HIGH ZONE BIAS",IF(K18440&lt;L18440,"LOW ZONE BIAS","EQUILIBRIUM"))</f>
        <v>EQUILIBRIUM</v>
      </c>
    </row>
    <row r="18441">
      <c r="A18441">
        <v>8188</v>
      </c>
      <c r="B18441" t="str">
        <v>2007-10-27</v>
      </c>
      <c r="C18441" t="str">
        <v>Evening</v>
      </c>
      <c r="D18441">
        <v>24</v>
      </c>
      <c r="E18441" t="str">
        <f>IF(MOD(D18441,2)=0,"EVEN","ODD")</f>
        <v>EVEN</v>
      </c>
      <c r="F18441" t="str">
        <f>IF(D18441&lt;=18,"LOW (1-18)","HIGH (19-36)")</f>
        <v>HIGH (19-36)</v>
      </c>
      <c r="G18441">
        <f>INT((D18441-1)/6)+1</f>
        <v>4</v>
      </c>
      <c r="H18441">
        <f>MOD(D18441-1,6)+1</f>
        <v>6</v>
      </c>
      <c r="I18441">
        <f>37-D18441</f>
        <v>13</v>
      </c>
      <c r="J18441">
        <f>ABS(D18441-D18442)</f>
        <v>18</v>
      </c>
      <c r="K18441">
        <f>AVERAGE(D18441:D18445)</f>
        <v>24</v>
      </c>
      <c r="L18441">
        <f>AVERAGE(D18441:D18460)</f>
        <v>24</v>
      </c>
      <c r="M18441">
        <f>K18441-L18441</f>
        <v>0</v>
      </c>
      <c r="N18441" t="str">
        <f>IF(K18441&gt;L18441,"HIGH ZONE BIAS",IF(K18441&lt;L18441,"LOW ZONE BIAS","EQUILIBRIUM"))</f>
        <v>EQUILIBRIUM</v>
      </c>
    </row>
    <row r="18442">
      <c r="A18442">
        <v>8187</v>
      </c>
      <c r="B18442" t="str">
        <v>2007-10-27</v>
      </c>
      <c r="C18442" t="str">
        <v>Midday</v>
      </c>
      <c r="D18442">
        <v>6</v>
      </c>
      <c r="E18442" t="str">
        <f>IF(MOD(D18442,2)=0,"EVEN","ODD")</f>
        <v>EVEN</v>
      </c>
      <c r="F18442" t="str">
        <f>IF(D18442&lt;=18,"LOW (1-18)","HIGH (19-36)")</f>
        <v>LOW (1-18)</v>
      </c>
      <c r="G18442">
        <f>INT((D18442-1)/6)+1</f>
        <v>1</v>
      </c>
      <c r="H18442">
        <f>MOD(D18442-1,6)+1</f>
        <v>6</v>
      </c>
      <c r="I18442">
        <f>37-D18442</f>
        <v>31</v>
      </c>
      <c r="J18442">
        <f>ABS(D18442-D18443)</f>
        <v>10</v>
      </c>
      <c r="K18442">
        <f>AVERAGE(D18442:D18446)</f>
        <v>6</v>
      </c>
      <c r="L18442">
        <f>AVERAGE(D18442:D18461)</f>
        <v>6</v>
      </c>
      <c r="M18442">
        <f>K18442-L18442</f>
        <v>0</v>
      </c>
      <c r="N18442" t="str">
        <f>IF(K18442&gt;L18442,"HIGH ZONE BIAS",IF(K18442&lt;L18442,"LOW ZONE BIAS","EQUILIBRIUM"))</f>
        <v>EQUILIBRIUM</v>
      </c>
    </row>
    <row r="18443">
      <c r="A18443">
        <v>8186</v>
      </c>
      <c r="B18443" t="str">
        <v>2007-10-26</v>
      </c>
      <c r="C18443" t="str">
        <v>Evening</v>
      </c>
      <c r="D18443">
        <v>16</v>
      </c>
      <c r="E18443" t="str">
        <f>IF(MOD(D18443,2)=0,"EVEN","ODD")</f>
        <v>EVEN</v>
      </c>
      <c r="F18443" t="str">
        <f>IF(D18443&lt;=18,"LOW (1-18)","HIGH (19-36)")</f>
        <v>LOW (1-18)</v>
      </c>
      <c r="G18443">
        <f>INT((D18443-1)/6)+1</f>
        <v>3</v>
      </c>
      <c r="H18443">
        <f>MOD(D18443-1,6)+1</f>
        <v>4</v>
      </c>
      <c r="I18443">
        <f>37-D18443</f>
        <v>21</v>
      </c>
      <c r="J18443">
        <f>ABS(D18443-D18444)</f>
        <v>1</v>
      </c>
      <c r="K18443">
        <f>AVERAGE(D18443:D18447)</f>
        <v>16</v>
      </c>
      <c r="L18443">
        <f>AVERAGE(D18443:D18462)</f>
        <v>16</v>
      </c>
      <c r="M18443">
        <f>K18443-L18443</f>
        <v>0</v>
      </c>
      <c r="N18443" t="str">
        <f>IF(K18443&gt;L18443,"HIGH ZONE BIAS",IF(K18443&lt;L18443,"LOW ZONE BIAS","EQUILIBRIUM"))</f>
        <v>EQUILIBRIUM</v>
      </c>
    </row>
    <row r="18444">
      <c r="A18444">
        <v>8185</v>
      </c>
      <c r="B18444" t="str">
        <v>2007-10-26</v>
      </c>
      <c r="C18444" t="str">
        <v>Midday</v>
      </c>
      <c r="D18444">
        <v>15</v>
      </c>
      <c r="E18444" t="str">
        <f>IF(MOD(D18444,2)=0,"EVEN","ODD")</f>
        <v>ODD</v>
      </c>
      <c r="F18444" t="str">
        <f>IF(D18444&lt;=18,"LOW (1-18)","HIGH (19-36)")</f>
        <v>LOW (1-18)</v>
      </c>
      <c r="G18444">
        <f>INT((D18444-1)/6)+1</f>
        <v>3</v>
      </c>
      <c r="H18444">
        <f>MOD(D18444-1,6)+1</f>
        <v>3</v>
      </c>
      <c r="I18444">
        <f>37-D18444</f>
        <v>22</v>
      </c>
      <c r="J18444">
        <f>ABS(D18444-D18445)</f>
        <v>6</v>
      </c>
      <c r="K18444">
        <f>AVERAGE(D18444:D18448)</f>
        <v>15</v>
      </c>
      <c r="L18444">
        <f>AVERAGE(D18444:D18463)</f>
        <v>15</v>
      </c>
      <c r="M18444">
        <f>K18444-L18444</f>
        <v>0</v>
      </c>
      <c r="N18444" t="str">
        <f>IF(K18444&gt;L18444,"HIGH ZONE BIAS",IF(K18444&lt;L18444,"LOW ZONE BIAS","EQUILIBRIUM"))</f>
        <v>EQUILIBRIUM</v>
      </c>
    </row>
    <row r="18445">
      <c r="A18445">
        <v>8184</v>
      </c>
      <c r="B18445" t="str">
        <v>2007-10-25</v>
      </c>
      <c r="C18445" t="str">
        <v>Evening</v>
      </c>
      <c r="D18445">
        <v>21</v>
      </c>
      <c r="E18445" t="str">
        <f>IF(MOD(D18445,2)=0,"EVEN","ODD")</f>
        <v>ODD</v>
      </c>
      <c r="F18445" t="str">
        <f>IF(D18445&lt;=18,"LOW (1-18)","HIGH (19-36)")</f>
        <v>HIGH (19-36)</v>
      </c>
      <c r="G18445">
        <f>INT((D18445-1)/6)+1</f>
        <v>4</v>
      </c>
      <c r="H18445">
        <f>MOD(D18445-1,6)+1</f>
        <v>3</v>
      </c>
      <c r="I18445">
        <f>37-D18445</f>
        <v>16</v>
      </c>
      <c r="J18445">
        <f>ABS(D18445-D18446)</f>
        <v>10</v>
      </c>
      <c r="K18445">
        <f>AVERAGE(D18445:D18449)</f>
        <v>21</v>
      </c>
      <c r="L18445">
        <f>AVERAGE(D18445:D18464)</f>
        <v>21</v>
      </c>
      <c r="M18445">
        <f>K18445-L18445</f>
        <v>0</v>
      </c>
      <c r="N18445" t="str">
        <f>IF(K18445&gt;L18445,"HIGH ZONE BIAS",IF(K18445&lt;L18445,"LOW ZONE BIAS","EQUILIBRIUM"))</f>
        <v>EQUILIBRIUM</v>
      </c>
    </row>
    <row r="18446">
      <c r="A18446">
        <v>8183</v>
      </c>
      <c r="B18446" t="str">
        <v>2007-10-25</v>
      </c>
      <c r="C18446" t="str">
        <v>Midday</v>
      </c>
      <c r="D18446">
        <v>31</v>
      </c>
      <c r="E18446" t="str">
        <f>IF(MOD(D18446,2)=0,"EVEN","ODD")</f>
        <v>ODD</v>
      </c>
      <c r="F18446" t="str">
        <f>IF(D18446&lt;=18,"LOW (1-18)","HIGH (19-36)")</f>
        <v>HIGH (19-36)</v>
      </c>
      <c r="G18446">
        <f>INT((D18446-1)/6)+1</f>
        <v>6</v>
      </c>
      <c r="H18446">
        <f>MOD(D18446-1,6)+1</f>
        <v>1</v>
      </c>
      <c r="I18446">
        <f>37-D18446</f>
        <v>6</v>
      </c>
      <c r="J18446">
        <f>ABS(D18446-D18447)</f>
        <v>1</v>
      </c>
      <c r="K18446">
        <f>AVERAGE(D18446:D18450)</f>
        <v>31</v>
      </c>
      <c r="L18446">
        <f>AVERAGE(D18446:D18465)</f>
        <v>31</v>
      </c>
      <c r="M18446">
        <f>K18446-L18446</f>
        <v>0</v>
      </c>
      <c r="N18446" t="str">
        <f>IF(K18446&gt;L18446,"HIGH ZONE BIAS",IF(K18446&lt;L18446,"LOW ZONE BIAS","EQUILIBRIUM"))</f>
        <v>EQUILIBRIUM</v>
      </c>
    </row>
    <row r="18447">
      <c r="A18447">
        <v>8182</v>
      </c>
      <c r="B18447" t="str">
        <v>2007-10-24</v>
      </c>
      <c r="C18447" t="str">
        <v>Evening</v>
      </c>
      <c r="D18447">
        <v>32</v>
      </c>
      <c r="E18447" t="str">
        <f>IF(MOD(D18447,2)=0,"EVEN","ODD")</f>
        <v>EVEN</v>
      </c>
      <c r="F18447" t="str">
        <f>IF(D18447&lt;=18,"LOW (1-18)","HIGH (19-36)")</f>
        <v>HIGH (19-36)</v>
      </c>
      <c r="G18447">
        <f>INT((D18447-1)/6)+1</f>
        <v>6</v>
      </c>
      <c r="H18447">
        <f>MOD(D18447-1,6)+1</f>
        <v>2</v>
      </c>
      <c r="I18447">
        <f>37-D18447</f>
        <v>5</v>
      </c>
      <c r="J18447">
        <f>ABS(D18447-D18448)</f>
        <v>20</v>
      </c>
      <c r="K18447">
        <f>AVERAGE(D18447:D18451)</f>
        <v>32</v>
      </c>
      <c r="L18447">
        <f>AVERAGE(D18447:D18466)</f>
        <v>32</v>
      </c>
      <c r="M18447">
        <f>K18447-L18447</f>
        <v>0</v>
      </c>
      <c r="N18447" t="str">
        <f>IF(K18447&gt;L18447,"HIGH ZONE BIAS",IF(K18447&lt;L18447,"LOW ZONE BIAS","EQUILIBRIUM"))</f>
        <v>EQUILIBRIUM</v>
      </c>
    </row>
    <row r="18448">
      <c r="A18448">
        <v>8181</v>
      </c>
      <c r="B18448" t="str">
        <v>2007-10-24</v>
      </c>
      <c r="C18448" t="str">
        <v>Midday</v>
      </c>
      <c r="D18448">
        <v>12</v>
      </c>
      <c r="E18448" t="str">
        <f>IF(MOD(D18448,2)=0,"EVEN","ODD")</f>
        <v>EVEN</v>
      </c>
      <c r="F18448" t="str">
        <f>IF(D18448&lt;=18,"LOW (1-18)","HIGH (19-36)")</f>
        <v>LOW (1-18)</v>
      </c>
      <c r="G18448">
        <f>INT((D18448-1)/6)+1</f>
        <v>2</v>
      </c>
      <c r="H18448">
        <f>MOD(D18448-1,6)+1</f>
        <v>6</v>
      </c>
      <c r="I18448">
        <f>37-D18448</f>
        <v>25</v>
      </c>
      <c r="J18448">
        <f>ABS(D18448-D18449)</f>
        <v>0</v>
      </c>
      <c r="K18448">
        <f>AVERAGE(D18448:D18452)</f>
        <v>12</v>
      </c>
      <c r="L18448">
        <f>AVERAGE(D18448:D18467)</f>
        <v>12</v>
      </c>
      <c r="M18448">
        <f>K18448-L18448</f>
        <v>0</v>
      </c>
      <c r="N18448" t="str">
        <f>IF(K18448&gt;L18448,"HIGH ZONE BIAS",IF(K18448&lt;L18448,"LOW ZONE BIAS","EQUILIBRIUM"))</f>
        <v>EQUILIBRIUM</v>
      </c>
    </row>
    <row r="18449">
      <c r="A18449">
        <v>8180</v>
      </c>
      <c r="B18449" t="str">
        <v>2007-10-23</v>
      </c>
      <c r="C18449" t="str">
        <v>Evening</v>
      </c>
      <c r="D18449">
        <v>12</v>
      </c>
      <c r="E18449" t="str">
        <f>IF(MOD(D18449,2)=0,"EVEN","ODD")</f>
        <v>EVEN</v>
      </c>
      <c r="F18449" t="str">
        <f>IF(D18449&lt;=18,"LOW (1-18)","HIGH (19-36)")</f>
        <v>LOW (1-18)</v>
      </c>
      <c r="G18449">
        <f>INT((D18449-1)/6)+1</f>
        <v>2</v>
      </c>
      <c r="H18449">
        <f>MOD(D18449-1,6)+1</f>
        <v>6</v>
      </c>
      <c r="I18449">
        <f>37-D18449</f>
        <v>25</v>
      </c>
      <c r="J18449">
        <f>ABS(D18449-D18450)</f>
        <v>2</v>
      </c>
      <c r="K18449">
        <f>AVERAGE(D18449:D18453)</f>
        <v>12</v>
      </c>
      <c r="L18449">
        <f>AVERAGE(D18449:D18468)</f>
        <v>12</v>
      </c>
      <c r="M18449">
        <f>K18449-L18449</f>
        <v>0</v>
      </c>
      <c r="N18449" t="str">
        <f>IF(K18449&gt;L18449,"HIGH ZONE BIAS",IF(K18449&lt;L18449,"LOW ZONE BIAS","EQUILIBRIUM"))</f>
        <v>EQUILIBRIUM</v>
      </c>
    </row>
    <row r="18450">
      <c r="A18450">
        <v>8179</v>
      </c>
      <c r="B18450" t="str">
        <v>2007-10-23</v>
      </c>
      <c r="C18450" t="str">
        <v>Midday</v>
      </c>
      <c r="D18450">
        <v>14</v>
      </c>
      <c r="E18450" t="str">
        <f>IF(MOD(D18450,2)=0,"EVEN","ODD")</f>
        <v>EVEN</v>
      </c>
      <c r="F18450" t="str">
        <f>IF(D18450&lt;=18,"LOW (1-18)","HIGH (19-36)")</f>
        <v>LOW (1-18)</v>
      </c>
      <c r="G18450">
        <f>INT((D18450-1)/6)+1</f>
        <v>3</v>
      </c>
      <c r="H18450">
        <f>MOD(D18450-1,6)+1</f>
        <v>2</v>
      </c>
      <c r="I18450">
        <f>37-D18450</f>
        <v>23</v>
      </c>
      <c r="J18450">
        <f>ABS(D18450-D18451)</f>
        <v>6</v>
      </c>
      <c r="K18450">
        <f>AVERAGE(D18450:D18454)</f>
        <v>14</v>
      </c>
      <c r="L18450">
        <f>AVERAGE(D18450:D18469)</f>
        <v>14</v>
      </c>
      <c r="M18450">
        <f>K18450-L18450</f>
        <v>0</v>
      </c>
      <c r="N18450" t="str">
        <f>IF(K18450&gt;L18450,"HIGH ZONE BIAS",IF(K18450&lt;L18450,"LOW ZONE BIAS","EQUILIBRIUM"))</f>
        <v>EQUILIBRIUM</v>
      </c>
    </row>
    <row r="18451">
      <c r="A18451">
        <v>8178</v>
      </c>
      <c r="B18451" t="str">
        <v>2007-10-22</v>
      </c>
      <c r="C18451" t="str">
        <v>Evening</v>
      </c>
      <c r="D18451">
        <v>20</v>
      </c>
      <c r="E18451" t="str">
        <f>IF(MOD(D18451,2)=0,"EVEN","ODD")</f>
        <v>EVEN</v>
      </c>
      <c r="F18451" t="str">
        <f>IF(D18451&lt;=18,"LOW (1-18)","HIGH (19-36)")</f>
        <v>HIGH (19-36)</v>
      </c>
      <c r="G18451">
        <f>INT((D18451-1)/6)+1</f>
        <v>4</v>
      </c>
      <c r="H18451">
        <f>MOD(D18451-1,6)+1</f>
        <v>2</v>
      </c>
      <c r="I18451">
        <f>37-D18451</f>
        <v>17</v>
      </c>
      <c r="J18451">
        <f>ABS(D18451-D18452)</f>
        <v>13</v>
      </c>
      <c r="K18451">
        <f>AVERAGE(D18451:D18455)</f>
        <v>20</v>
      </c>
      <c r="L18451">
        <f>AVERAGE(D18451:D18470)</f>
        <v>20</v>
      </c>
      <c r="M18451">
        <f>K18451-L18451</f>
        <v>0</v>
      </c>
      <c r="N18451" t="str">
        <f>IF(K18451&gt;L18451,"HIGH ZONE BIAS",IF(K18451&lt;L18451,"LOW ZONE BIAS","EQUILIBRIUM"))</f>
        <v>EQUILIBRIUM</v>
      </c>
    </row>
    <row r="18452">
      <c r="A18452">
        <v>8177</v>
      </c>
      <c r="B18452" t="str">
        <v>2007-10-22</v>
      </c>
      <c r="C18452" t="str">
        <v>Midday</v>
      </c>
      <c r="D18452">
        <v>7</v>
      </c>
      <c r="E18452" t="str">
        <f>IF(MOD(D18452,2)=0,"EVEN","ODD")</f>
        <v>ODD</v>
      </c>
      <c r="F18452" t="str">
        <f>IF(D18452&lt;=18,"LOW (1-18)","HIGH (19-36)")</f>
        <v>LOW (1-18)</v>
      </c>
      <c r="G18452">
        <f>INT((D18452-1)/6)+1</f>
        <v>2</v>
      </c>
      <c r="H18452">
        <f>MOD(D18452-1,6)+1</f>
        <v>1</v>
      </c>
      <c r="I18452">
        <f>37-D18452</f>
        <v>30</v>
      </c>
      <c r="J18452">
        <f>ABS(D18452-D18453)</f>
        <v>1</v>
      </c>
      <c r="K18452">
        <f>AVERAGE(D18452:D18456)</f>
        <v>7</v>
      </c>
      <c r="L18452">
        <f>AVERAGE(D18452:D18471)</f>
        <v>7</v>
      </c>
      <c r="M18452">
        <f>K18452-L18452</f>
        <v>0</v>
      </c>
      <c r="N18452" t="str">
        <f>IF(K18452&gt;L18452,"HIGH ZONE BIAS",IF(K18452&lt;L18452,"LOW ZONE BIAS","EQUILIBRIUM"))</f>
        <v>EQUILIBRIUM</v>
      </c>
    </row>
    <row r="18453">
      <c r="A18453">
        <v>8176</v>
      </c>
      <c r="B18453" t="str">
        <v>2007-10-20</v>
      </c>
      <c r="C18453" t="str">
        <v>Evening</v>
      </c>
      <c r="D18453">
        <v>6</v>
      </c>
      <c r="E18453" t="str">
        <f>IF(MOD(D18453,2)=0,"EVEN","ODD")</f>
        <v>EVEN</v>
      </c>
      <c r="F18453" t="str">
        <f>IF(D18453&lt;=18,"LOW (1-18)","HIGH (19-36)")</f>
        <v>LOW (1-18)</v>
      </c>
      <c r="G18453">
        <f>INT((D18453-1)/6)+1</f>
        <v>1</v>
      </c>
      <c r="H18453">
        <f>MOD(D18453-1,6)+1</f>
        <v>6</v>
      </c>
      <c r="I18453">
        <f>37-D18453</f>
        <v>31</v>
      </c>
      <c r="J18453">
        <f>ABS(D18453-D18454)</f>
        <v>23</v>
      </c>
      <c r="K18453">
        <f>AVERAGE(D18453:D18457)</f>
        <v>6</v>
      </c>
      <c r="L18453">
        <f>AVERAGE(D18453:D18472)</f>
        <v>6</v>
      </c>
      <c r="M18453">
        <f>K18453-L18453</f>
        <v>0</v>
      </c>
      <c r="N18453" t="str">
        <f>IF(K18453&gt;L18453,"HIGH ZONE BIAS",IF(K18453&lt;L18453,"LOW ZONE BIAS","EQUILIBRIUM"))</f>
        <v>EQUILIBRIUM</v>
      </c>
    </row>
    <row r="18454">
      <c r="A18454">
        <v>8175</v>
      </c>
      <c r="B18454" t="str">
        <v>2007-10-20</v>
      </c>
      <c r="C18454" t="str">
        <v>Midday</v>
      </c>
      <c r="D18454">
        <v>29</v>
      </c>
      <c r="E18454" t="str">
        <f>IF(MOD(D18454,2)=0,"EVEN","ODD")</f>
        <v>ODD</v>
      </c>
      <c r="F18454" t="str">
        <f>IF(D18454&lt;=18,"LOW (1-18)","HIGH (19-36)")</f>
        <v>HIGH (19-36)</v>
      </c>
      <c r="G18454">
        <f>INT((D18454-1)/6)+1</f>
        <v>5</v>
      </c>
      <c r="H18454">
        <f>MOD(D18454-1,6)+1</f>
        <v>5</v>
      </c>
      <c r="I18454">
        <f>37-D18454</f>
        <v>8</v>
      </c>
      <c r="J18454">
        <f>ABS(D18454-D18455)</f>
        <v>6</v>
      </c>
      <c r="K18454">
        <f>AVERAGE(D18454:D18458)</f>
        <v>29</v>
      </c>
      <c r="L18454">
        <f>AVERAGE(D18454:D18473)</f>
        <v>29</v>
      </c>
      <c r="M18454">
        <f>K18454-L18454</f>
        <v>0</v>
      </c>
      <c r="N18454" t="str">
        <f>IF(K18454&gt;L18454,"HIGH ZONE BIAS",IF(K18454&lt;L18454,"LOW ZONE BIAS","EQUILIBRIUM"))</f>
        <v>EQUILIBRIUM</v>
      </c>
    </row>
    <row r="18455">
      <c r="A18455">
        <v>8174</v>
      </c>
      <c r="B18455" t="str">
        <v>2007-10-19</v>
      </c>
      <c r="C18455" t="str">
        <v>Evening</v>
      </c>
      <c r="D18455">
        <v>35</v>
      </c>
      <c r="E18455" t="str">
        <f>IF(MOD(D18455,2)=0,"EVEN","ODD")</f>
        <v>ODD</v>
      </c>
      <c r="F18455" t="str">
        <f>IF(D18455&lt;=18,"LOW (1-18)","HIGH (19-36)")</f>
        <v>HIGH (19-36)</v>
      </c>
      <c r="G18455">
        <f>INT((D18455-1)/6)+1</f>
        <v>6</v>
      </c>
      <c r="H18455">
        <f>MOD(D18455-1,6)+1</f>
        <v>5</v>
      </c>
      <c r="I18455">
        <f>37-D18455</f>
        <v>2</v>
      </c>
      <c r="J18455">
        <f>ABS(D18455-D18456)</f>
        <v>24</v>
      </c>
      <c r="K18455">
        <f>AVERAGE(D18455:D18459)</f>
        <v>35</v>
      </c>
      <c r="L18455">
        <f>AVERAGE(D18455:D18474)</f>
        <v>35</v>
      </c>
      <c r="M18455">
        <f>K18455-L18455</f>
        <v>0</v>
      </c>
      <c r="N18455" t="str">
        <f>IF(K18455&gt;L18455,"HIGH ZONE BIAS",IF(K18455&lt;L18455,"LOW ZONE BIAS","EQUILIBRIUM"))</f>
        <v>EQUILIBRIUM</v>
      </c>
    </row>
    <row r="18456">
      <c r="A18456">
        <v>8173</v>
      </c>
      <c r="B18456" t="str">
        <v>2007-10-19</v>
      </c>
      <c r="C18456" t="str">
        <v>Midday</v>
      </c>
      <c r="D18456">
        <v>11</v>
      </c>
      <c r="E18456" t="str">
        <f>IF(MOD(D18456,2)=0,"EVEN","ODD")</f>
        <v>ODD</v>
      </c>
      <c r="F18456" t="str">
        <f>IF(D18456&lt;=18,"LOW (1-18)","HIGH (19-36)")</f>
        <v>LOW (1-18)</v>
      </c>
      <c r="G18456">
        <f>INT((D18456-1)/6)+1</f>
        <v>2</v>
      </c>
      <c r="H18456">
        <f>MOD(D18456-1,6)+1</f>
        <v>5</v>
      </c>
      <c r="I18456">
        <f>37-D18456</f>
        <v>26</v>
      </c>
      <c r="J18456">
        <f>ABS(D18456-D18457)</f>
        <v>25</v>
      </c>
      <c r="K18456">
        <f>AVERAGE(D18456:D18460)</f>
        <v>11</v>
      </c>
      <c r="L18456">
        <f>AVERAGE(D18456:D18475)</f>
        <v>11</v>
      </c>
      <c r="M18456">
        <f>K18456-L18456</f>
        <v>0</v>
      </c>
      <c r="N18456" t="str">
        <f>IF(K18456&gt;L18456,"HIGH ZONE BIAS",IF(K18456&lt;L18456,"LOW ZONE BIAS","EQUILIBRIUM"))</f>
        <v>EQUILIBRIUM</v>
      </c>
    </row>
    <row r="18457">
      <c r="A18457">
        <v>8172</v>
      </c>
      <c r="B18457" t="str">
        <v>2007-10-18</v>
      </c>
      <c r="C18457" t="str">
        <v>Evening</v>
      </c>
      <c r="D18457">
        <v>36</v>
      </c>
      <c r="E18457" t="str">
        <f>IF(MOD(D18457,2)=0,"EVEN","ODD")</f>
        <v>EVEN</v>
      </c>
      <c r="F18457" t="str">
        <f>IF(D18457&lt;=18,"LOW (1-18)","HIGH (19-36)")</f>
        <v>HIGH (19-36)</v>
      </c>
      <c r="G18457">
        <f>INT((D18457-1)/6)+1</f>
        <v>6</v>
      </c>
      <c r="H18457">
        <f>MOD(D18457-1,6)+1</f>
        <v>6</v>
      </c>
      <c r="I18457">
        <f>37-D18457</f>
        <v>1</v>
      </c>
      <c r="J18457">
        <f>ABS(D18457-D18458)</f>
        <v>7</v>
      </c>
      <c r="K18457">
        <f>AVERAGE(D18457:D18461)</f>
        <v>36</v>
      </c>
      <c r="L18457">
        <f>AVERAGE(D18457:D18476)</f>
        <v>36</v>
      </c>
      <c r="M18457">
        <f>K18457-L18457</f>
        <v>0</v>
      </c>
      <c r="N18457" t="str">
        <f>IF(K18457&gt;L18457,"HIGH ZONE BIAS",IF(K18457&lt;L18457,"LOW ZONE BIAS","EQUILIBRIUM"))</f>
        <v>EQUILIBRIUM</v>
      </c>
    </row>
    <row r="18458">
      <c r="A18458">
        <v>8171</v>
      </c>
      <c r="B18458" t="str">
        <v>2007-10-18</v>
      </c>
      <c r="C18458" t="str">
        <v>Midday</v>
      </c>
      <c r="D18458">
        <v>29</v>
      </c>
      <c r="E18458" t="str">
        <f>IF(MOD(D18458,2)=0,"EVEN","ODD")</f>
        <v>ODD</v>
      </c>
      <c r="F18458" t="str">
        <f>IF(D18458&lt;=18,"LOW (1-18)","HIGH (19-36)")</f>
        <v>HIGH (19-36)</v>
      </c>
      <c r="G18458">
        <f>INT((D18458-1)/6)+1</f>
        <v>5</v>
      </c>
      <c r="H18458">
        <f>MOD(D18458-1,6)+1</f>
        <v>5</v>
      </c>
      <c r="I18458">
        <f>37-D18458</f>
        <v>8</v>
      </c>
      <c r="J18458">
        <f>ABS(D18458-D18459)</f>
        <v>4</v>
      </c>
      <c r="K18458">
        <f>AVERAGE(D18458:D18462)</f>
        <v>29</v>
      </c>
      <c r="L18458">
        <f>AVERAGE(D18458:D18477)</f>
        <v>29</v>
      </c>
      <c r="M18458">
        <f>K18458-L18458</f>
        <v>0</v>
      </c>
      <c r="N18458" t="str">
        <f>IF(K18458&gt;L18458,"HIGH ZONE BIAS",IF(K18458&lt;L18458,"LOW ZONE BIAS","EQUILIBRIUM"))</f>
        <v>EQUILIBRIUM</v>
      </c>
    </row>
    <row r="18459">
      <c r="A18459">
        <v>8170</v>
      </c>
      <c r="B18459" t="str">
        <v>2007-10-17</v>
      </c>
      <c r="C18459" t="str">
        <v>Evening</v>
      </c>
      <c r="D18459">
        <v>33</v>
      </c>
      <c r="E18459" t="str">
        <f>IF(MOD(D18459,2)=0,"EVEN","ODD")</f>
        <v>ODD</v>
      </c>
      <c r="F18459" t="str">
        <f>IF(D18459&lt;=18,"LOW (1-18)","HIGH (19-36)")</f>
        <v>HIGH (19-36)</v>
      </c>
      <c r="G18459">
        <f>INT((D18459-1)/6)+1</f>
        <v>6</v>
      </c>
      <c r="H18459">
        <f>MOD(D18459-1,6)+1</f>
        <v>3</v>
      </c>
      <c r="I18459">
        <f>37-D18459</f>
        <v>4</v>
      </c>
      <c r="J18459">
        <f>ABS(D18459-D18460)</f>
        <v>28</v>
      </c>
      <c r="K18459">
        <f>AVERAGE(D18459:D18463)</f>
        <v>33</v>
      </c>
      <c r="L18459">
        <f>AVERAGE(D18459:D18478)</f>
        <v>33</v>
      </c>
      <c r="M18459">
        <f>K18459-L18459</f>
        <v>0</v>
      </c>
      <c r="N18459" t="str">
        <f>IF(K18459&gt;L18459,"HIGH ZONE BIAS",IF(K18459&lt;L18459,"LOW ZONE BIAS","EQUILIBRIUM"))</f>
        <v>EQUILIBRIUM</v>
      </c>
    </row>
    <row r="18460">
      <c r="A18460">
        <v>8169</v>
      </c>
      <c r="B18460" t="str">
        <v>2007-10-17</v>
      </c>
      <c r="C18460" t="str">
        <v>Midday</v>
      </c>
      <c r="D18460">
        <v>5</v>
      </c>
      <c r="E18460" t="str">
        <f>IF(MOD(D18460,2)=0,"EVEN","ODD")</f>
        <v>ODD</v>
      </c>
      <c r="F18460" t="str">
        <f>IF(D18460&lt;=18,"LOW (1-18)","HIGH (19-36)")</f>
        <v>LOW (1-18)</v>
      </c>
      <c r="G18460">
        <f>INT((D18460-1)/6)+1</f>
        <v>1</v>
      </c>
      <c r="H18460">
        <f>MOD(D18460-1,6)+1</f>
        <v>5</v>
      </c>
      <c r="I18460">
        <f>37-D18460</f>
        <v>32</v>
      </c>
      <c r="J18460">
        <f>ABS(D18460-D18461)</f>
        <v>1</v>
      </c>
      <c r="K18460">
        <f>AVERAGE(D18460:D18464)</f>
        <v>5</v>
      </c>
      <c r="L18460">
        <f>AVERAGE(D18460:D18479)</f>
        <v>5</v>
      </c>
      <c r="M18460">
        <f>K18460-L18460</f>
        <v>0</v>
      </c>
      <c r="N18460" t="str">
        <f>IF(K18460&gt;L18460,"HIGH ZONE BIAS",IF(K18460&lt;L18460,"LOW ZONE BIAS","EQUILIBRIUM"))</f>
        <v>EQUILIBRIUM</v>
      </c>
    </row>
    <row r="18461">
      <c r="A18461">
        <v>8168</v>
      </c>
      <c r="B18461" t="str">
        <v>2007-10-16</v>
      </c>
      <c r="C18461" t="str">
        <v>Evening</v>
      </c>
      <c r="D18461">
        <v>4</v>
      </c>
      <c r="E18461" t="str">
        <f>IF(MOD(D18461,2)=0,"EVEN","ODD")</f>
        <v>EVEN</v>
      </c>
      <c r="F18461" t="str">
        <f>IF(D18461&lt;=18,"LOW (1-18)","HIGH (19-36)")</f>
        <v>LOW (1-18)</v>
      </c>
      <c r="G18461">
        <f>INT((D18461-1)/6)+1</f>
        <v>1</v>
      </c>
      <c r="H18461">
        <f>MOD(D18461-1,6)+1</f>
        <v>4</v>
      </c>
      <c r="I18461">
        <f>37-D18461</f>
        <v>33</v>
      </c>
      <c r="J18461">
        <f>ABS(D18461-D18462)</f>
        <v>24</v>
      </c>
      <c r="K18461">
        <f>AVERAGE(D18461:D18465)</f>
        <v>4</v>
      </c>
      <c r="L18461">
        <f>AVERAGE(D18461:D18480)</f>
        <v>4</v>
      </c>
      <c r="M18461">
        <f>K18461-L18461</f>
        <v>0</v>
      </c>
      <c r="N18461" t="str">
        <f>IF(K18461&gt;L18461,"HIGH ZONE BIAS",IF(K18461&lt;L18461,"LOW ZONE BIAS","EQUILIBRIUM"))</f>
        <v>EQUILIBRIUM</v>
      </c>
    </row>
    <row r="18462">
      <c r="A18462">
        <v>8167</v>
      </c>
      <c r="B18462" t="str">
        <v>2007-10-16</v>
      </c>
      <c r="C18462" t="str">
        <v>Midday</v>
      </c>
      <c r="D18462">
        <v>28</v>
      </c>
      <c r="E18462" t="str">
        <f>IF(MOD(D18462,2)=0,"EVEN","ODD")</f>
        <v>EVEN</v>
      </c>
      <c r="F18462" t="str">
        <f>IF(D18462&lt;=18,"LOW (1-18)","HIGH (19-36)")</f>
        <v>HIGH (19-36)</v>
      </c>
      <c r="G18462">
        <f>INT((D18462-1)/6)+1</f>
        <v>5</v>
      </c>
      <c r="H18462">
        <f>MOD(D18462-1,6)+1</f>
        <v>4</v>
      </c>
      <c r="I18462">
        <f>37-D18462</f>
        <v>9</v>
      </c>
      <c r="J18462">
        <f>ABS(D18462-D18463)</f>
        <v>23</v>
      </c>
      <c r="K18462">
        <f>AVERAGE(D18462:D18466)</f>
        <v>28</v>
      </c>
      <c r="L18462">
        <f>AVERAGE(D18462:D18481)</f>
        <v>28</v>
      </c>
      <c r="M18462">
        <f>K18462-L18462</f>
        <v>0</v>
      </c>
      <c r="N18462" t="str">
        <f>IF(K18462&gt;L18462,"HIGH ZONE BIAS",IF(K18462&lt;L18462,"LOW ZONE BIAS","EQUILIBRIUM"))</f>
        <v>EQUILIBRIUM</v>
      </c>
    </row>
    <row r="18463">
      <c r="A18463">
        <v>8166</v>
      </c>
      <c r="B18463" t="str">
        <v>2007-10-15</v>
      </c>
      <c r="C18463" t="str">
        <v>Evening</v>
      </c>
      <c r="D18463">
        <v>5</v>
      </c>
      <c r="E18463" t="str">
        <f>IF(MOD(D18463,2)=0,"EVEN","ODD")</f>
        <v>ODD</v>
      </c>
      <c r="F18463" t="str">
        <f>IF(D18463&lt;=18,"LOW (1-18)","HIGH (19-36)")</f>
        <v>LOW (1-18)</v>
      </c>
      <c r="G18463">
        <f>INT((D18463-1)/6)+1</f>
        <v>1</v>
      </c>
      <c r="H18463">
        <f>MOD(D18463-1,6)+1</f>
        <v>5</v>
      </c>
      <c r="I18463">
        <f>37-D18463</f>
        <v>32</v>
      </c>
      <c r="J18463">
        <f>ABS(D18463-D18464)</f>
        <v>9</v>
      </c>
      <c r="K18463">
        <f>AVERAGE(D18463:D18467)</f>
        <v>5</v>
      </c>
      <c r="L18463">
        <f>AVERAGE(D18463:D18482)</f>
        <v>5</v>
      </c>
      <c r="M18463">
        <f>K18463-L18463</f>
        <v>0</v>
      </c>
      <c r="N18463" t="str">
        <f>IF(K18463&gt;L18463,"HIGH ZONE BIAS",IF(K18463&lt;L18463,"LOW ZONE BIAS","EQUILIBRIUM"))</f>
        <v>EQUILIBRIUM</v>
      </c>
    </row>
    <row r="18464">
      <c r="A18464">
        <v>8165</v>
      </c>
      <c r="B18464" t="str">
        <v>2007-10-15</v>
      </c>
      <c r="C18464" t="str">
        <v>Midday</v>
      </c>
      <c r="D18464">
        <v>14</v>
      </c>
      <c r="E18464" t="str">
        <f>IF(MOD(D18464,2)=0,"EVEN","ODD")</f>
        <v>EVEN</v>
      </c>
      <c r="F18464" t="str">
        <f>IF(D18464&lt;=18,"LOW (1-18)","HIGH (19-36)")</f>
        <v>LOW (1-18)</v>
      </c>
      <c r="G18464">
        <f>INT((D18464-1)/6)+1</f>
        <v>3</v>
      </c>
      <c r="H18464">
        <f>MOD(D18464-1,6)+1</f>
        <v>2</v>
      </c>
      <c r="I18464">
        <f>37-D18464</f>
        <v>23</v>
      </c>
      <c r="J18464">
        <f>ABS(D18464-D18465)</f>
        <v>22</v>
      </c>
      <c r="K18464">
        <f>AVERAGE(D18464:D18468)</f>
        <v>14</v>
      </c>
      <c r="L18464">
        <f>AVERAGE(D18464:D18483)</f>
        <v>14</v>
      </c>
      <c r="M18464">
        <f>K18464-L18464</f>
        <v>0</v>
      </c>
      <c r="N18464" t="str">
        <f>IF(K18464&gt;L18464,"HIGH ZONE BIAS",IF(K18464&lt;L18464,"LOW ZONE BIAS","EQUILIBRIUM"))</f>
        <v>EQUILIBRIUM</v>
      </c>
    </row>
    <row r="18465">
      <c r="A18465">
        <v>8164</v>
      </c>
      <c r="B18465" t="str">
        <v>2007-10-12</v>
      </c>
      <c r="C18465" t="str">
        <v>Evening</v>
      </c>
      <c r="D18465">
        <v>36</v>
      </c>
      <c r="E18465" t="str">
        <f>IF(MOD(D18465,2)=0,"EVEN","ODD")</f>
        <v>EVEN</v>
      </c>
      <c r="F18465" t="str">
        <f>IF(D18465&lt;=18,"LOW (1-18)","HIGH (19-36)")</f>
        <v>HIGH (19-36)</v>
      </c>
      <c r="G18465">
        <f>INT((D18465-1)/6)+1</f>
        <v>6</v>
      </c>
      <c r="H18465">
        <f>MOD(D18465-1,6)+1</f>
        <v>6</v>
      </c>
      <c r="I18465">
        <f>37-D18465</f>
        <v>1</v>
      </c>
      <c r="J18465">
        <f>ABS(D18465-D18466)</f>
        <v>9</v>
      </c>
      <c r="K18465">
        <f>AVERAGE(D18465:D18469)</f>
        <v>36</v>
      </c>
      <c r="L18465">
        <f>AVERAGE(D18465:D18484)</f>
        <v>36</v>
      </c>
      <c r="M18465">
        <f>K18465-L18465</f>
        <v>0</v>
      </c>
      <c r="N18465" t="str">
        <f>IF(K18465&gt;L18465,"HIGH ZONE BIAS",IF(K18465&lt;L18465,"LOW ZONE BIAS","EQUILIBRIUM"))</f>
        <v>EQUILIBRIUM</v>
      </c>
    </row>
    <row r="18466">
      <c r="A18466">
        <v>8163</v>
      </c>
      <c r="B18466" t="str">
        <v>2007-10-12</v>
      </c>
      <c r="C18466" t="str">
        <v>Midday</v>
      </c>
      <c r="D18466">
        <v>27</v>
      </c>
      <c r="E18466" t="str">
        <f>IF(MOD(D18466,2)=0,"EVEN","ODD")</f>
        <v>ODD</v>
      </c>
      <c r="F18466" t="str">
        <f>IF(D18466&lt;=18,"LOW (1-18)","HIGH (19-36)")</f>
        <v>HIGH (19-36)</v>
      </c>
      <c r="G18466">
        <f>INT((D18466-1)/6)+1</f>
        <v>5</v>
      </c>
      <c r="H18466">
        <f>MOD(D18466-1,6)+1</f>
        <v>3</v>
      </c>
      <c r="I18466">
        <f>37-D18466</f>
        <v>10</v>
      </c>
      <c r="J18466">
        <f>ABS(D18466-D18467)</f>
        <v>12</v>
      </c>
      <c r="K18466">
        <f>AVERAGE(D18466:D18470)</f>
        <v>27</v>
      </c>
      <c r="L18466">
        <f>AVERAGE(D18466:D18485)</f>
        <v>27</v>
      </c>
      <c r="M18466">
        <f>K18466-L18466</f>
        <v>0</v>
      </c>
      <c r="N18466" t="str">
        <f>IF(K18466&gt;L18466,"HIGH ZONE BIAS",IF(K18466&lt;L18466,"LOW ZONE BIAS","EQUILIBRIUM"))</f>
        <v>EQUILIBRIUM</v>
      </c>
    </row>
    <row r="18467">
      <c r="A18467">
        <v>8162</v>
      </c>
      <c r="B18467" t="str">
        <v>2007-10-11</v>
      </c>
      <c r="C18467" t="str">
        <v>Evening</v>
      </c>
      <c r="D18467">
        <v>15</v>
      </c>
      <c r="E18467" t="str">
        <f>IF(MOD(D18467,2)=0,"EVEN","ODD")</f>
        <v>ODD</v>
      </c>
      <c r="F18467" t="str">
        <f>IF(D18467&lt;=18,"LOW (1-18)","HIGH (19-36)")</f>
        <v>LOW (1-18)</v>
      </c>
      <c r="G18467">
        <f>INT((D18467-1)/6)+1</f>
        <v>3</v>
      </c>
      <c r="H18467">
        <f>MOD(D18467-1,6)+1</f>
        <v>3</v>
      </c>
      <c r="I18467">
        <f>37-D18467</f>
        <v>22</v>
      </c>
      <c r="J18467">
        <f>ABS(D18467-D18468)</f>
        <v>10</v>
      </c>
      <c r="K18467">
        <f>AVERAGE(D18467:D18471)</f>
        <v>15</v>
      </c>
      <c r="L18467">
        <f>AVERAGE(D18467:D18486)</f>
        <v>15</v>
      </c>
      <c r="M18467">
        <f>K18467-L18467</f>
        <v>0</v>
      </c>
      <c r="N18467" t="str">
        <f>IF(K18467&gt;L18467,"HIGH ZONE BIAS",IF(K18467&lt;L18467,"LOW ZONE BIAS","EQUILIBRIUM"))</f>
        <v>EQUILIBRIUM</v>
      </c>
    </row>
    <row r="18468">
      <c r="A18468">
        <v>8161</v>
      </c>
      <c r="B18468" t="str">
        <v>2007-10-11</v>
      </c>
      <c r="C18468" t="str">
        <v>Midday</v>
      </c>
      <c r="D18468">
        <v>25</v>
      </c>
      <c r="E18468" t="str">
        <f>IF(MOD(D18468,2)=0,"EVEN","ODD")</f>
        <v>ODD</v>
      </c>
      <c r="F18468" t="str">
        <f>IF(D18468&lt;=18,"LOW (1-18)","HIGH (19-36)")</f>
        <v>HIGH (19-36)</v>
      </c>
      <c r="G18468">
        <f>INT((D18468-1)/6)+1</f>
        <v>5</v>
      </c>
      <c r="H18468">
        <f>MOD(D18468-1,6)+1</f>
        <v>1</v>
      </c>
      <c r="I18468">
        <f>37-D18468</f>
        <v>12</v>
      </c>
      <c r="J18468">
        <f>ABS(D18468-D18469)</f>
        <v>5</v>
      </c>
      <c r="K18468">
        <f>AVERAGE(D18468:D18472)</f>
        <v>25</v>
      </c>
      <c r="L18468">
        <f>AVERAGE(D18468:D18487)</f>
        <v>25</v>
      </c>
      <c r="M18468">
        <f>K18468-L18468</f>
        <v>0</v>
      </c>
      <c r="N18468" t="str">
        <f>IF(K18468&gt;L18468,"HIGH ZONE BIAS",IF(K18468&lt;L18468,"LOW ZONE BIAS","EQUILIBRIUM"))</f>
        <v>EQUILIBRIUM</v>
      </c>
    </row>
    <row r="18469">
      <c r="A18469">
        <v>8160</v>
      </c>
      <c r="B18469" t="str">
        <v>2007-10-10</v>
      </c>
      <c r="C18469" t="str">
        <v>Evening</v>
      </c>
      <c r="D18469">
        <v>20</v>
      </c>
      <c r="E18469" t="str">
        <f>IF(MOD(D18469,2)=0,"EVEN","ODD")</f>
        <v>EVEN</v>
      </c>
      <c r="F18469" t="str">
        <f>IF(D18469&lt;=18,"LOW (1-18)","HIGH (19-36)")</f>
        <v>HIGH (19-36)</v>
      </c>
      <c r="G18469">
        <f>INT((D18469-1)/6)+1</f>
        <v>4</v>
      </c>
      <c r="H18469">
        <f>MOD(D18469-1,6)+1</f>
        <v>2</v>
      </c>
      <c r="I18469">
        <f>37-D18469</f>
        <v>17</v>
      </c>
      <c r="J18469">
        <f>ABS(D18469-D18470)</f>
        <v>15</v>
      </c>
      <c r="K18469">
        <f>AVERAGE(D18469:D18473)</f>
        <v>20</v>
      </c>
      <c r="L18469">
        <f>AVERAGE(D18469:D18488)</f>
        <v>20</v>
      </c>
      <c r="M18469">
        <f>K18469-L18469</f>
        <v>0</v>
      </c>
      <c r="N18469" t="str">
        <f>IF(K18469&gt;L18469,"HIGH ZONE BIAS",IF(K18469&lt;L18469,"LOW ZONE BIAS","EQUILIBRIUM"))</f>
        <v>EQUILIBRIUM</v>
      </c>
    </row>
    <row r="18470">
      <c r="A18470">
        <v>8159</v>
      </c>
      <c r="B18470" t="str">
        <v>2007-10-10</v>
      </c>
      <c r="C18470" t="str">
        <v>Midday</v>
      </c>
      <c r="D18470">
        <v>35</v>
      </c>
      <c r="E18470" t="str">
        <f>IF(MOD(D18470,2)=0,"EVEN","ODD")</f>
        <v>ODD</v>
      </c>
      <c r="F18470" t="str">
        <f>IF(D18470&lt;=18,"LOW (1-18)","HIGH (19-36)")</f>
        <v>HIGH (19-36)</v>
      </c>
      <c r="G18470">
        <f>INT((D18470-1)/6)+1</f>
        <v>6</v>
      </c>
      <c r="H18470">
        <f>MOD(D18470-1,6)+1</f>
        <v>5</v>
      </c>
      <c r="I18470">
        <f>37-D18470</f>
        <v>2</v>
      </c>
      <c r="J18470">
        <f>ABS(D18470-D18471)</f>
        <v>12</v>
      </c>
      <c r="K18470">
        <f>AVERAGE(D18470:D18474)</f>
        <v>35</v>
      </c>
      <c r="L18470">
        <f>AVERAGE(D18470:D18489)</f>
        <v>35</v>
      </c>
      <c r="M18470">
        <f>K18470-L18470</f>
        <v>0</v>
      </c>
      <c r="N18470" t="str">
        <f>IF(K18470&gt;L18470,"HIGH ZONE BIAS",IF(K18470&lt;L18470,"LOW ZONE BIAS","EQUILIBRIUM"))</f>
        <v>EQUILIBRIUM</v>
      </c>
    </row>
    <row r="18471">
      <c r="A18471">
        <v>8158</v>
      </c>
      <c r="B18471" t="str">
        <v>2007-10-09</v>
      </c>
      <c r="C18471" t="str">
        <v>Evening</v>
      </c>
      <c r="D18471">
        <v>23</v>
      </c>
      <c r="E18471" t="str">
        <f>IF(MOD(D18471,2)=0,"EVEN","ODD")</f>
        <v>ODD</v>
      </c>
      <c r="F18471" t="str">
        <f>IF(D18471&lt;=18,"LOW (1-18)","HIGH (19-36)")</f>
        <v>HIGH (19-36)</v>
      </c>
      <c r="G18471">
        <f>INT((D18471-1)/6)+1</f>
        <v>4</v>
      </c>
      <c r="H18471">
        <f>MOD(D18471-1,6)+1</f>
        <v>5</v>
      </c>
      <c r="I18471">
        <f>37-D18471</f>
        <v>14</v>
      </c>
      <c r="J18471">
        <f>ABS(D18471-D18472)</f>
        <v>12</v>
      </c>
      <c r="K18471">
        <f>AVERAGE(D18471:D18475)</f>
        <v>23</v>
      </c>
      <c r="L18471">
        <f>AVERAGE(D18471:D18490)</f>
        <v>23</v>
      </c>
      <c r="M18471">
        <f>K18471-L18471</f>
        <v>0</v>
      </c>
      <c r="N18471" t="str">
        <f>IF(K18471&gt;L18471,"HIGH ZONE BIAS",IF(K18471&lt;L18471,"LOW ZONE BIAS","EQUILIBRIUM"))</f>
        <v>EQUILIBRIUM</v>
      </c>
    </row>
    <row r="18472">
      <c r="A18472">
        <v>8157</v>
      </c>
      <c r="B18472" t="str">
        <v>2007-10-09</v>
      </c>
      <c r="C18472" t="str">
        <v>Midday</v>
      </c>
      <c r="D18472">
        <v>11</v>
      </c>
      <c r="E18472" t="str">
        <f>IF(MOD(D18472,2)=0,"EVEN","ODD")</f>
        <v>ODD</v>
      </c>
      <c r="F18472" t="str">
        <f>IF(D18472&lt;=18,"LOW (1-18)","HIGH (19-36)")</f>
        <v>LOW (1-18)</v>
      </c>
      <c r="G18472">
        <f>INT((D18472-1)/6)+1</f>
        <v>2</v>
      </c>
      <c r="H18472">
        <f>MOD(D18472-1,6)+1</f>
        <v>5</v>
      </c>
      <c r="I18472">
        <f>37-D18472</f>
        <v>26</v>
      </c>
      <c r="J18472">
        <f>ABS(D18472-D18473)</f>
        <v>3</v>
      </c>
      <c r="K18472">
        <f>AVERAGE(D18472:D18476)</f>
        <v>11</v>
      </c>
      <c r="L18472">
        <f>AVERAGE(D18472:D18491)</f>
        <v>11</v>
      </c>
      <c r="M18472">
        <f>K18472-L18472</f>
        <v>0</v>
      </c>
      <c r="N18472" t="str">
        <f>IF(K18472&gt;L18472,"HIGH ZONE BIAS",IF(K18472&lt;L18472,"LOW ZONE BIAS","EQUILIBRIUM"))</f>
        <v>EQUILIBRIUM</v>
      </c>
    </row>
    <row r="18473">
      <c r="A18473">
        <v>8156</v>
      </c>
      <c r="B18473" t="str">
        <v>2007-10-08</v>
      </c>
      <c r="C18473" t="str">
        <v>Evening</v>
      </c>
      <c r="D18473">
        <v>14</v>
      </c>
      <c r="E18473" t="str">
        <f>IF(MOD(D18473,2)=0,"EVEN","ODD")</f>
        <v>EVEN</v>
      </c>
      <c r="F18473" t="str">
        <f>IF(D18473&lt;=18,"LOW (1-18)","HIGH (19-36)")</f>
        <v>LOW (1-18)</v>
      </c>
      <c r="G18473">
        <f>INT((D18473-1)/6)+1</f>
        <v>3</v>
      </c>
      <c r="H18473">
        <f>MOD(D18473-1,6)+1</f>
        <v>2</v>
      </c>
      <c r="I18473">
        <f>37-D18473</f>
        <v>23</v>
      </c>
      <c r="J18473">
        <f>ABS(D18473-D18474)</f>
        <v>11</v>
      </c>
      <c r="K18473">
        <f>AVERAGE(D18473:D18477)</f>
        <v>14</v>
      </c>
      <c r="L18473">
        <f>AVERAGE(D18473:D18492)</f>
        <v>14</v>
      </c>
      <c r="M18473">
        <f>K18473-L18473</f>
        <v>0</v>
      </c>
      <c r="N18473" t="str">
        <f>IF(K18473&gt;L18473,"HIGH ZONE BIAS",IF(K18473&lt;L18473,"LOW ZONE BIAS","EQUILIBRIUM"))</f>
        <v>EQUILIBRIUM</v>
      </c>
    </row>
    <row r="18474">
      <c r="A18474">
        <v>8155</v>
      </c>
      <c r="B18474" t="str">
        <v>2007-10-08</v>
      </c>
      <c r="C18474" t="str">
        <v>Midday</v>
      </c>
      <c r="D18474">
        <v>3</v>
      </c>
      <c r="E18474" t="str">
        <f>IF(MOD(D18474,2)=0,"EVEN","ODD")</f>
        <v>ODD</v>
      </c>
      <c r="F18474" t="str">
        <f>IF(D18474&lt;=18,"LOW (1-18)","HIGH (19-36)")</f>
        <v>LOW (1-18)</v>
      </c>
      <c r="G18474">
        <f>INT((D18474-1)/6)+1</f>
        <v>1</v>
      </c>
      <c r="H18474">
        <f>MOD(D18474-1,6)+1</f>
        <v>3</v>
      </c>
      <c r="I18474">
        <f>37-D18474</f>
        <v>34</v>
      </c>
      <c r="J18474">
        <f>ABS(D18474-D18475)</f>
        <v>15</v>
      </c>
      <c r="K18474">
        <f>AVERAGE(D18474:D18478)</f>
        <v>3</v>
      </c>
      <c r="L18474">
        <f>AVERAGE(D18474:D18493)</f>
        <v>3</v>
      </c>
      <c r="M18474">
        <f>K18474-L18474</f>
        <v>0</v>
      </c>
      <c r="N18474" t="str">
        <f>IF(K18474&gt;L18474,"HIGH ZONE BIAS",IF(K18474&lt;L18474,"LOW ZONE BIAS","EQUILIBRIUM"))</f>
        <v>EQUILIBRIUM</v>
      </c>
    </row>
    <row r="18475">
      <c r="A18475">
        <v>8154</v>
      </c>
      <c r="B18475" t="str">
        <v>2007-10-06</v>
      </c>
      <c r="C18475" t="str">
        <v>Evening</v>
      </c>
      <c r="D18475">
        <v>18</v>
      </c>
      <c r="E18475" t="str">
        <f>IF(MOD(D18475,2)=0,"EVEN","ODD")</f>
        <v>EVEN</v>
      </c>
      <c r="F18475" t="str">
        <f>IF(D18475&lt;=18,"LOW (1-18)","HIGH (19-36)")</f>
        <v>LOW (1-18)</v>
      </c>
      <c r="G18475">
        <f>INT((D18475-1)/6)+1</f>
        <v>3</v>
      </c>
      <c r="H18475">
        <f>MOD(D18475-1,6)+1</f>
        <v>6</v>
      </c>
      <c r="I18475">
        <f>37-D18475</f>
        <v>19</v>
      </c>
      <c r="J18475">
        <f>ABS(D18475-D18476)</f>
        <v>13</v>
      </c>
      <c r="K18475">
        <f>AVERAGE(D18475:D18479)</f>
        <v>18</v>
      </c>
      <c r="L18475">
        <f>AVERAGE(D18475:D18494)</f>
        <v>18</v>
      </c>
      <c r="M18475">
        <f>K18475-L18475</f>
        <v>0</v>
      </c>
      <c r="N18475" t="str">
        <f>IF(K18475&gt;L18475,"HIGH ZONE BIAS",IF(K18475&lt;L18475,"LOW ZONE BIAS","EQUILIBRIUM"))</f>
        <v>EQUILIBRIUM</v>
      </c>
    </row>
    <row r="18476">
      <c r="A18476">
        <v>8153</v>
      </c>
      <c r="B18476" t="str">
        <v>2007-10-06</v>
      </c>
      <c r="C18476" t="str">
        <v>Midday</v>
      </c>
      <c r="D18476">
        <v>5</v>
      </c>
      <c r="E18476" t="str">
        <f>IF(MOD(D18476,2)=0,"EVEN","ODD")</f>
        <v>ODD</v>
      </c>
      <c r="F18476" t="str">
        <f>IF(D18476&lt;=18,"LOW (1-18)","HIGH (19-36)")</f>
        <v>LOW (1-18)</v>
      </c>
      <c r="G18476">
        <f>INT((D18476-1)/6)+1</f>
        <v>1</v>
      </c>
      <c r="H18476">
        <f>MOD(D18476-1,6)+1</f>
        <v>5</v>
      </c>
      <c r="I18476">
        <f>37-D18476</f>
        <v>32</v>
      </c>
      <c r="J18476">
        <f>ABS(D18476-D18477)</f>
        <v>0</v>
      </c>
      <c r="K18476">
        <f>AVERAGE(D18476:D18480)</f>
        <v>5</v>
      </c>
      <c r="L18476">
        <f>AVERAGE(D18476:D18495)</f>
        <v>5</v>
      </c>
      <c r="M18476">
        <f>K18476-L18476</f>
        <v>0</v>
      </c>
      <c r="N18476" t="str">
        <f>IF(K18476&gt;L18476,"HIGH ZONE BIAS",IF(K18476&lt;L18476,"LOW ZONE BIAS","EQUILIBRIUM"))</f>
        <v>EQUILIBRIUM</v>
      </c>
    </row>
    <row r="18477">
      <c r="A18477">
        <v>8152</v>
      </c>
      <c r="B18477" t="str">
        <v>2007-10-05</v>
      </c>
      <c r="C18477" t="str">
        <v>Evening</v>
      </c>
      <c r="D18477">
        <v>5</v>
      </c>
      <c r="E18477" t="str">
        <f>IF(MOD(D18477,2)=0,"EVEN","ODD")</f>
        <v>ODD</v>
      </c>
      <c r="F18477" t="str">
        <f>IF(D18477&lt;=18,"LOW (1-18)","HIGH (19-36)")</f>
        <v>LOW (1-18)</v>
      </c>
      <c r="G18477">
        <f>INT((D18477-1)/6)+1</f>
        <v>1</v>
      </c>
      <c r="H18477">
        <f>MOD(D18477-1,6)+1</f>
        <v>5</v>
      </c>
      <c r="I18477">
        <f>37-D18477</f>
        <v>32</v>
      </c>
      <c r="J18477">
        <f>ABS(D18477-D18478)</f>
        <v>4</v>
      </c>
      <c r="K18477">
        <f>AVERAGE(D18477:D18481)</f>
        <v>5</v>
      </c>
      <c r="L18477">
        <f>AVERAGE(D18477:D18496)</f>
        <v>5</v>
      </c>
      <c r="M18477">
        <f>K18477-L18477</f>
        <v>0</v>
      </c>
      <c r="N18477" t="str">
        <f>IF(K18477&gt;L18477,"HIGH ZONE BIAS",IF(K18477&lt;L18477,"LOW ZONE BIAS","EQUILIBRIUM"))</f>
        <v>EQUILIBRIUM</v>
      </c>
    </row>
    <row r="18478">
      <c r="A18478">
        <v>8151</v>
      </c>
      <c r="B18478" t="str">
        <v>2007-10-05</v>
      </c>
      <c r="C18478" t="str">
        <v>Midday</v>
      </c>
      <c r="D18478">
        <v>1</v>
      </c>
      <c r="E18478" t="str">
        <f>IF(MOD(D18478,2)=0,"EVEN","ODD")</f>
        <v>ODD</v>
      </c>
      <c r="F18478" t="str">
        <f>IF(D18478&lt;=18,"LOW (1-18)","HIGH (19-36)")</f>
        <v>LOW (1-18)</v>
      </c>
      <c r="G18478">
        <f>INT((D18478-1)/6)+1</f>
        <v>1</v>
      </c>
      <c r="H18478">
        <f>MOD(D18478-1,6)+1</f>
        <v>1</v>
      </c>
      <c r="I18478">
        <f>37-D18478</f>
        <v>36</v>
      </c>
      <c r="J18478">
        <f>ABS(D18478-D18479)</f>
        <v>24</v>
      </c>
      <c r="K18478">
        <f>AVERAGE(D18478:D18482)</f>
        <v>1</v>
      </c>
      <c r="L18478">
        <f>AVERAGE(D18478:D18497)</f>
        <v>1</v>
      </c>
      <c r="M18478">
        <f>K18478-L18478</f>
        <v>0</v>
      </c>
      <c r="N18478" t="str">
        <f>IF(K18478&gt;L18478,"HIGH ZONE BIAS",IF(K18478&lt;L18478,"LOW ZONE BIAS","EQUILIBRIUM"))</f>
        <v>EQUILIBRIUM</v>
      </c>
    </row>
    <row r="18479">
      <c r="A18479">
        <v>8150</v>
      </c>
      <c r="B18479" t="str">
        <v>2007-10-04</v>
      </c>
      <c r="C18479" t="str">
        <v>Evening</v>
      </c>
      <c r="D18479">
        <v>25</v>
      </c>
      <c r="E18479" t="str">
        <f>IF(MOD(D18479,2)=0,"EVEN","ODD")</f>
        <v>ODD</v>
      </c>
      <c r="F18479" t="str">
        <f>IF(D18479&lt;=18,"LOW (1-18)","HIGH (19-36)")</f>
        <v>HIGH (19-36)</v>
      </c>
      <c r="G18479">
        <f>INT((D18479-1)/6)+1</f>
        <v>5</v>
      </c>
      <c r="H18479">
        <f>MOD(D18479-1,6)+1</f>
        <v>1</v>
      </c>
      <c r="I18479">
        <f>37-D18479</f>
        <v>12</v>
      </c>
      <c r="J18479">
        <f>ABS(D18479-D18480)</f>
        <v>3</v>
      </c>
      <c r="K18479">
        <f>AVERAGE(D18479:D18483)</f>
        <v>25</v>
      </c>
      <c r="L18479">
        <f>AVERAGE(D18479:D18498)</f>
        <v>25</v>
      </c>
      <c r="M18479">
        <f>K18479-L18479</f>
        <v>0</v>
      </c>
      <c r="N18479" t="str">
        <f>IF(K18479&gt;L18479,"HIGH ZONE BIAS",IF(K18479&lt;L18479,"LOW ZONE BIAS","EQUILIBRIUM"))</f>
        <v>EQUILIBRIUM</v>
      </c>
    </row>
    <row r="18480">
      <c r="A18480">
        <v>8149</v>
      </c>
      <c r="B18480" t="str">
        <v>2007-10-04</v>
      </c>
      <c r="C18480" t="str">
        <v>Midday</v>
      </c>
      <c r="D18480">
        <v>28</v>
      </c>
      <c r="E18480" t="str">
        <f>IF(MOD(D18480,2)=0,"EVEN","ODD")</f>
        <v>EVEN</v>
      </c>
      <c r="F18480" t="str">
        <f>IF(D18480&lt;=18,"LOW (1-18)","HIGH (19-36)")</f>
        <v>HIGH (19-36)</v>
      </c>
      <c r="G18480">
        <f>INT((D18480-1)/6)+1</f>
        <v>5</v>
      </c>
      <c r="H18480">
        <f>MOD(D18480-1,6)+1</f>
        <v>4</v>
      </c>
      <c r="I18480">
        <f>37-D18480</f>
        <v>9</v>
      </c>
      <c r="J18480">
        <f>ABS(D18480-D18481)</f>
        <v>3</v>
      </c>
      <c r="K18480">
        <f>AVERAGE(D18480:D18484)</f>
        <v>28</v>
      </c>
      <c r="L18480">
        <f>AVERAGE(D18480:D18499)</f>
        <v>28</v>
      </c>
      <c r="M18480">
        <f>K18480-L18480</f>
        <v>0</v>
      </c>
      <c r="N18480" t="str">
        <f>IF(K18480&gt;L18480,"HIGH ZONE BIAS",IF(K18480&lt;L18480,"LOW ZONE BIAS","EQUILIBRIUM"))</f>
        <v>EQUILIBRIUM</v>
      </c>
    </row>
    <row r="18481">
      <c r="A18481">
        <v>8148</v>
      </c>
      <c r="B18481" t="str">
        <v>2007-10-03</v>
      </c>
      <c r="C18481" t="str">
        <v>Evening</v>
      </c>
      <c r="D18481">
        <v>31</v>
      </c>
      <c r="E18481" t="str">
        <f>IF(MOD(D18481,2)=0,"EVEN","ODD")</f>
        <v>ODD</v>
      </c>
      <c r="F18481" t="str">
        <f>IF(D18481&lt;=18,"LOW (1-18)","HIGH (19-36)")</f>
        <v>HIGH (19-36)</v>
      </c>
      <c r="G18481">
        <f>INT((D18481-1)/6)+1</f>
        <v>6</v>
      </c>
      <c r="H18481">
        <f>MOD(D18481-1,6)+1</f>
        <v>1</v>
      </c>
      <c r="I18481">
        <f>37-D18481</f>
        <v>6</v>
      </c>
      <c r="J18481">
        <f>ABS(D18481-D18482)</f>
        <v>26</v>
      </c>
      <c r="K18481">
        <f>AVERAGE(D18481:D18485)</f>
        <v>31</v>
      </c>
      <c r="L18481">
        <f>AVERAGE(D18481:D18500)</f>
        <v>31</v>
      </c>
      <c r="M18481">
        <f>K18481-L18481</f>
        <v>0</v>
      </c>
      <c r="N18481" t="str">
        <f>IF(K18481&gt;L18481,"HIGH ZONE BIAS",IF(K18481&lt;L18481,"LOW ZONE BIAS","EQUILIBRIUM"))</f>
        <v>EQUILIBRIUM</v>
      </c>
    </row>
    <row r="18482">
      <c r="A18482">
        <v>8147</v>
      </c>
      <c r="B18482" t="str">
        <v>2007-10-03</v>
      </c>
      <c r="C18482" t="str">
        <v>Midday</v>
      </c>
      <c r="D18482">
        <v>5</v>
      </c>
      <c r="E18482" t="str">
        <f>IF(MOD(D18482,2)=0,"EVEN","ODD")</f>
        <v>ODD</v>
      </c>
      <c r="F18482" t="str">
        <f>IF(D18482&lt;=18,"LOW (1-18)","HIGH (19-36)")</f>
        <v>LOW (1-18)</v>
      </c>
      <c r="G18482">
        <f>INT((D18482-1)/6)+1</f>
        <v>1</v>
      </c>
      <c r="H18482">
        <f>MOD(D18482-1,6)+1</f>
        <v>5</v>
      </c>
      <c r="I18482">
        <f>37-D18482</f>
        <v>32</v>
      </c>
      <c r="J18482">
        <f>ABS(D18482-D18483)</f>
        <v>17</v>
      </c>
      <c r="K18482">
        <f>AVERAGE(D18482:D18486)</f>
        <v>5</v>
      </c>
      <c r="L18482">
        <f>AVERAGE(D18482:D18501)</f>
        <v>5</v>
      </c>
      <c r="M18482">
        <f>K18482-L18482</f>
        <v>0</v>
      </c>
      <c r="N18482" t="str">
        <f>IF(K18482&gt;L18482,"HIGH ZONE BIAS",IF(K18482&lt;L18482,"LOW ZONE BIAS","EQUILIBRIUM"))</f>
        <v>EQUILIBRIUM</v>
      </c>
    </row>
    <row r="18483">
      <c r="A18483">
        <v>8146</v>
      </c>
      <c r="B18483" t="str">
        <v>2007-10-02</v>
      </c>
      <c r="C18483" t="str">
        <v>Evening</v>
      </c>
      <c r="D18483">
        <v>22</v>
      </c>
      <c r="E18483" t="str">
        <f>IF(MOD(D18483,2)=0,"EVEN","ODD")</f>
        <v>EVEN</v>
      </c>
      <c r="F18483" t="str">
        <f>IF(D18483&lt;=18,"LOW (1-18)","HIGH (19-36)")</f>
        <v>HIGH (19-36)</v>
      </c>
      <c r="G18483">
        <f>INT((D18483-1)/6)+1</f>
        <v>4</v>
      </c>
      <c r="H18483">
        <f>MOD(D18483-1,6)+1</f>
        <v>4</v>
      </c>
      <c r="I18483">
        <f>37-D18483</f>
        <v>15</v>
      </c>
      <c r="J18483">
        <f>ABS(D18483-D18484)</f>
        <v>5</v>
      </c>
      <c r="K18483">
        <f>AVERAGE(D18483:D18487)</f>
        <v>22</v>
      </c>
      <c r="L18483">
        <f>AVERAGE(D18483:D18502)</f>
        <v>22</v>
      </c>
      <c r="M18483">
        <f>K18483-L18483</f>
        <v>0</v>
      </c>
      <c r="N18483" t="str">
        <f>IF(K18483&gt;L18483,"HIGH ZONE BIAS",IF(K18483&lt;L18483,"LOW ZONE BIAS","EQUILIBRIUM"))</f>
        <v>EQUILIBRIUM</v>
      </c>
    </row>
    <row r="18484">
      <c r="A18484">
        <v>8145</v>
      </c>
      <c r="B18484" t="str">
        <v>2007-10-02</v>
      </c>
      <c r="C18484" t="str">
        <v>Midday</v>
      </c>
      <c r="D18484">
        <v>17</v>
      </c>
      <c r="E18484" t="str">
        <f>IF(MOD(D18484,2)=0,"EVEN","ODD")</f>
        <v>ODD</v>
      </c>
      <c r="F18484" t="str">
        <f>IF(D18484&lt;=18,"LOW (1-18)","HIGH (19-36)")</f>
        <v>LOW (1-18)</v>
      </c>
      <c r="G18484">
        <f>INT((D18484-1)/6)+1</f>
        <v>3</v>
      </c>
      <c r="H18484">
        <f>MOD(D18484-1,6)+1</f>
        <v>5</v>
      </c>
      <c r="I18484">
        <f>37-D18484</f>
        <v>20</v>
      </c>
      <c r="J18484">
        <f>ABS(D18484-D18485)</f>
        <v>9</v>
      </c>
      <c r="K18484">
        <f>AVERAGE(D18484:D18488)</f>
        <v>17</v>
      </c>
      <c r="L18484">
        <f>AVERAGE(D18484:D18503)</f>
        <v>17</v>
      </c>
      <c r="M18484">
        <f>K18484-L18484</f>
        <v>0</v>
      </c>
      <c r="N18484" t="str">
        <f>IF(K18484&gt;L18484,"HIGH ZONE BIAS",IF(K18484&lt;L18484,"LOW ZONE BIAS","EQUILIBRIUM"))</f>
        <v>EQUILIBRIUM</v>
      </c>
    </row>
    <row r="18485">
      <c r="A18485">
        <v>8144</v>
      </c>
      <c r="B18485" t="str">
        <v>2007-10-01</v>
      </c>
      <c r="C18485" t="str">
        <v>Evening</v>
      </c>
      <c r="D18485">
        <v>26</v>
      </c>
      <c r="E18485" t="str">
        <f>IF(MOD(D18485,2)=0,"EVEN","ODD")</f>
        <v>EVEN</v>
      </c>
      <c r="F18485" t="str">
        <f>IF(D18485&lt;=18,"LOW (1-18)","HIGH (19-36)")</f>
        <v>HIGH (19-36)</v>
      </c>
      <c r="G18485">
        <f>INT((D18485-1)/6)+1</f>
        <v>5</v>
      </c>
      <c r="H18485">
        <f>MOD(D18485-1,6)+1</f>
        <v>2</v>
      </c>
      <c r="I18485">
        <f>37-D18485</f>
        <v>11</v>
      </c>
      <c r="J18485">
        <f>ABS(D18485-D18486)</f>
        <v>5</v>
      </c>
      <c r="K18485">
        <f>AVERAGE(D18485:D18489)</f>
        <v>26</v>
      </c>
      <c r="L18485">
        <f>AVERAGE(D18485:D18504)</f>
        <v>26</v>
      </c>
      <c r="M18485">
        <f>K18485-L18485</f>
        <v>0</v>
      </c>
      <c r="N18485" t="str">
        <f>IF(K18485&gt;L18485,"HIGH ZONE BIAS",IF(K18485&lt;L18485,"LOW ZONE BIAS","EQUILIBRIUM"))</f>
        <v>EQUILIBRIUM</v>
      </c>
    </row>
    <row r="18486">
      <c r="A18486">
        <v>8143</v>
      </c>
      <c r="B18486" t="str">
        <v>2007-10-01</v>
      </c>
      <c r="C18486" t="str">
        <v>Midday</v>
      </c>
      <c r="D18486">
        <v>31</v>
      </c>
      <c r="E18486" t="str">
        <f>IF(MOD(D18486,2)=0,"EVEN","ODD")</f>
        <v>ODD</v>
      </c>
      <c r="F18486" t="str">
        <f>IF(D18486&lt;=18,"LOW (1-18)","HIGH (19-36)")</f>
        <v>HIGH (19-36)</v>
      </c>
      <c r="G18486">
        <f>INT((D18486-1)/6)+1</f>
        <v>6</v>
      </c>
      <c r="H18486">
        <f>MOD(D18486-1,6)+1</f>
        <v>1</v>
      </c>
      <c r="I18486">
        <f>37-D18486</f>
        <v>6</v>
      </c>
      <c r="J18486">
        <f>ABS(D18486-D18487)</f>
        <v>24</v>
      </c>
      <c r="K18486">
        <f>AVERAGE(D18486:D18490)</f>
        <v>31</v>
      </c>
      <c r="L18486">
        <f>AVERAGE(D18486:D18505)</f>
        <v>31</v>
      </c>
      <c r="M18486">
        <f>K18486-L18486</f>
        <v>0</v>
      </c>
      <c r="N18486" t="str">
        <f>IF(K18486&gt;L18486,"HIGH ZONE BIAS",IF(K18486&lt;L18486,"LOW ZONE BIAS","EQUILIBRIUM"))</f>
        <v>EQUILIBRIUM</v>
      </c>
    </row>
    <row r="18487">
      <c r="A18487">
        <v>7471</v>
      </c>
      <c r="B18487" t="str">
        <v>2005-08-28</v>
      </c>
      <c r="C18487" t="str">
        <v>Midday</v>
      </c>
      <c r="D18487">
        <v>7</v>
      </c>
      <c r="E18487" t="str">
        <f>IF(MOD(D18487,2)=0,"EVEN","ODD")</f>
        <v>ODD</v>
      </c>
      <c r="F18487" t="str">
        <f>IF(D18487&lt;=18,"LOW (1-18)","HIGH (19-36)")</f>
        <v>LOW (1-18)</v>
      </c>
      <c r="G18487">
        <f>INT((D18487-1)/6)+1</f>
        <v>2</v>
      </c>
      <c r="H18487">
        <f>MOD(D18487-1,6)+1</f>
        <v>1</v>
      </c>
      <c r="I18487">
        <f>37-D18487</f>
        <v>30</v>
      </c>
      <c r="J18487">
        <f>ABS(D18487-D18488)</f>
        <v>14</v>
      </c>
      <c r="K18487">
        <f>AVERAGE(D18487:D18491)</f>
        <v>7</v>
      </c>
      <c r="L18487">
        <f>AVERAGE(D18487:D18506)</f>
        <v>7</v>
      </c>
      <c r="M18487">
        <f>K18487-L18487</f>
        <v>0</v>
      </c>
      <c r="N18487" t="str">
        <f>IF(K18487&gt;L18487,"HIGH ZONE BIAS",IF(K18487&lt;L18487,"LOW ZONE BIAS","EQUILIBRIUM"))</f>
        <v>EQUILIBRIUM</v>
      </c>
    </row>
    <row r="18488">
      <c r="A18488">
        <v>7372</v>
      </c>
      <c r="B18488" t="str">
        <v>2006-06-30</v>
      </c>
      <c r="C18488" t="str">
        <v>Evening</v>
      </c>
      <c r="D18488">
        <v>21</v>
      </c>
      <c r="E18488" t="str">
        <f>IF(MOD(D18488,2)=0,"EVEN","ODD")</f>
        <v>ODD</v>
      </c>
      <c r="F18488" t="str">
        <f>IF(D18488&lt;=18,"LOW (1-18)","HIGH (19-36)")</f>
        <v>HIGH (19-36)</v>
      </c>
      <c r="G18488">
        <f>INT((D18488-1)/6)+1</f>
        <v>4</v>
      </c>
      <c r="H18488">
        <f>MOD(D18488-1,6)+1</f>
        <v>3</v>
      </c>
      <c r="I18488">
        <f>37-D18488</f>
        <v>16</v>
      </c>
      <c r="J18488">
        <f>ABS(D18488-D18489)</f>
        <v>3</v>
      </c>
      <c r="K18488">
        <f>AVERAGE(D18488:D18492)</f>
        <v>21</v>
      </c>
      <c r="L18488">
        <f>AVERAGE(D18488:D18507)</f>
        <v>21</v>
      </c>
      <c r="M18488">
        <f>K18488-L18488</f>
        <v>0</v>
      </c>
      <c r="N18488" t="str">
        <f>IF(K18488&gt;L18488,"HIGH ZONE BIAS",IF(K18488&lt;L18488,"LOW ZONE BIAS","EQUILIBRIUM"))</f>
        <v>EQUILIBRIUM</v>
      </c>
    </row>
    <row r="18489">
      <c r="A18489">
        <v>7371</v>
      </c>
      <c r="B18489" t="str">
        <v>2006-06-30</v>
      </c>
      <c r="C18489" t="str">
        <v>Midday</v>
      </c>
      <c r="D18489">
        <v>18</v>
      </c>
      <c r="E18489" t="str">
        <f>IF(MOD(D18489,2)=0,"EVEN","ODD")</f>
        <v>EVEN</v>
      </c>
      <c r="F18489" t="str">
        <f>IF(D18489&lt;=18,"LOW (1-18)","HIGH (19-36)")</f>
        <v>LOW (1-18)</v>
      </c>
      <c r="G18489">
        <f>INT((D18489-1)/6)+1</f>
        <v>3</v>
      </c>
      <c r="H18489">
        <f>MOD(D18489-1,6)+1</f>
        <v>6</v>
      </c>
      <c r="I18489">
        <f>37-D18489</f>
        <v>19</v>
      </c>
      <c r="J18489">
        <f>ABS(D18489-D18490)</f>
        <v>13</v>
      </c>
      <c r="K18489">
        <f>AVERAGE(D18489:D18493)</f>
        <v>18</v>
      </c>
      <c r="L18489">
        <f>AVERAGE(D18489:D18508)</f>
        <v>18</v>
      </c>
      <c r="M18489">
        <f>K18489-L18489</f>
        <v>0</v>
      </c>
      <c r="N18489" t="str">
        <f>IF(K18489&gt;L18489,"HIGH ZONE BIAS",IF(K18489&lt;L18489,"LOW ZONE BIAS","EQUILIBRIUM"))</f>
        <v>EQUILIBRIUM</v>
      </c>
    </row>
    <row r="18490">
      <c r="A18490">
        <v>7370</v>
      </c>
      <c r="B18490" t="str">
        <v>2006-06-29</v>
      </c>
      <c r="C18490" t="str">
        <v>Evening</v>
      </c>
      <c r="D18490">
        <v>5</v>
      </c>
      <c r="E18490" t="str">
        <f>IF(MOD(D18490,2)=0,"EVEN","ODD")</f>
        <v>ODD</v>
      </c>
      <c r="F18490" t="str">
        <f>IF(D18490&lt;=18,"LOW (1-18)","HIGH (19-36)")</f>
        <v>LOW (1-18)</v>
      </c>
      <c r="G18490">
        <f>INT((D18490-1)/6)+1</f>
        <v>1</v>
      </c>
      <c r="H18490">
        <f>MOD(D18490-1,6)+1</f>
        <v>5</v>
      </c>
      <c r="I18490">
        <f>37-D18490</f>
        <v>32</v>
      </c>
      <c r="J18490">
        <f>ABS(D18490-D18491)</f>
        <v>20</v>
      </c>
      <c r="K18490">
        <f>AVERAGE(D18490:D18494)</f>
        <v>5</v>
      </c>
      <c r="L18490">
        <f>AVERAGE(D18490:D18509)</f>
        <v>5</v>
      </c>
      <c r="M18490">
        <f>K18490-L18490</f>
        <v>0</v>
      </c>
      <c r="N18490" t="str">
        <f>IF(K18490&gt;L18490,"HIGH ZONE BIAS",IF(K18490&lt;L18490,"LOW ZONE BIAS","EQUILIBRIUM"))</f>
        <v>EQUILIBRIUM</v>
      </c>
    </row>
    <row r="18491">
      <c r="A18491">
        <v>7369</v>
      </c>
      <c r="B18491" t="str">
        <v>2006-06-29</v>
      </c>
      <c r="C18491" t="str">
        <v>Midday</v>
      </c>
      <c r="D18491">
        <v>25</v>
      </c>
      <c r="E18491" t="str">
        <f>IF(MOD(D18491,2)=0,"EVEN","ODD")</f>
        <v>ODD</v>
      </c>
      <c r="F18491" t="str">
        <f>IF(D18491&lt;=18,"LOW (1-18)","HIGH (19-36)")</f>
        <v>HIGH (19-36)</v>
      </c>
      <c r="G18491">
        <f>INT((D18491-1)/6)+1</f>
        <v>5</v>
      </c>
      <c r="H18491">
        <f>MOD(D18491-1,6)+1</f>
        <v>1</v>
      </c>
      <c r="I18491">
        <f>37-D18491</f>
        <v>12</v>
      </c>
      <c r="J18491">
        <f>ABS(D18491-D18492)</f>
        <v>6</v>
      </c>
      <c r="K18491">
        <f>AVERAGE(D18491:D18495)</f>
        <v>25</v>
      </c>
      <c r="L18491">
        <f>AVERAGE(D18491:D18510)</f>
        <v>25</v>
      </c>
      <c r="M18491">
        <f>K18491-L18491</f>
        <v>0</v>
      </c>
      <c r="N18491" t="str">
        <f>IF(K18491&gt;L18491,"HIGH ZONE BIAS",IF(K18491&lt;L18491,"LOW ZONE BIAS","EQUILIBRIUM"))</f>
        <v>EQUILIBRIUM</v>
      </c>
    </row>
    <row r="18492">
      <c r="A18492">
        <v>7368</v>
      </c>
      <c r="B18492" t="str">
        <v>2006-06-28</v>
      </c>
      <c r="C18492" t="str">
        <v>Evening</v>
      </c>
      <c r="D18492">
        <v>31</v>
      </c>
      <c r="E18492" t="str">
        <f>IF(MOD(D18492,2)=0,"EVEN","ODD")</f>
        <v>ODD</v>
      </c>
      <c r="F18492" t="str">
        <f>IF(D18492&lt;=18,"LOW (1-18)","HIGH (19-36)")</f>
        <v>HIGH (19-36)</v>
      </c>
      <c r="G18492">
        <f>INT((D18492-1)/6)+1</f>
        <v>6</v>
      </c>
      <c r="H18492">
        <f>MOD(D18492-1,6)+1</f>
        <v>1</v>
      </c>
      <c r="I18492">
        <f>37-D18492</f>
        <v>6</v>
      </c>
      <c r="J18492">
        <f>ABS(D18492-D18493)</f>
        <v>3</v>
      </c>
      <c r="K18492">
        <f>AVERAGE(D18492:D18496)</f>
        <v>31</v>
      </c>
      <c r="L18492">
        <f>AVERAGE(D18492:D18511)</f>
        <v>31</v>
      </c>
      <c r="M18492">
        <f>K18492-L18492</f>
        <v>0</v>
      </c>
      <c r="N18492" t="str">
        <f>IF(K18492&gt;L18492,"HIGH ZONE BIAS",IF(K18492&lt;L18492,"LOW ZONE BIAS","EQUILIBRIUM"))</f>
        <v>EQUILIBRIUM</v>
      </c>
    </row>
    <row r="18493">
      <c r="A18493">
        <v>7367</v>
      </c>
      <c r="B18493" t="str">
        <v>2006-06-28</v>
      </c>
      <c r="C18493" t="str">
        <v>Midday</v>
      </c>
      <c r="D18493">
        <v>34</v>
      </c>
      <c r="E18493" t="str">
        <f>IF(MOD(D18493,2)=0,"EVEN","ODD")</f>
        <v>EVEN</v>
      </c>
      <c r="F18493" t="str">
        <f>IF(D18493&lt;=18,"LOW (1-18)","HIGH (19-36)")</f>
        <v>HIGH (19-36)</v>
      </c>
      <c r="G18493">
        <f>INT((D18493-1)/6)+1</f>
        <v>6</v>
      </c>
      <c r="H18493">
        <f>MOD(D18493-1,6)+1</f>
        <v>4</v>
      </c>
      <c r="I18493">
        <f>37-D18493</f>
        <v>3</v>
      </c>
      <c r="J18493">
        <f>ABS(D18493-D18494)</f>
        <v>20</v>
      </c>
      <c r="K18493">
        <f>AVERAGE(D18493:D18497)</f>
        <v>34</v>
      </c>
      <c r="L18493">
        <f>AVERAGE(D18493:D18512)</f>
        <v>34</v>
      </c>
      <c r="M18493">
        <f>K18493-L18493</f>
        <v>0</v>
      </c>
      <c r="N18493" t="str">
        <f>IF(K18493&gt;L18493,"HIGH ZONE BIAS",IF(K18493&lt;L18493,"LOW ZONE BIAS","EQUILIBRIUM"))</f>
        <v>EQUILIBRIUM</v>
      </c>
    </row>
    <row r="18494">
      <c r="A18494">
        <v>7366</v>
      </c>
      <c r="B18494" t="str">
        <v>2006-06-27</v>
      </c>
      <c r="C18494" t="str">
        <v>Evening</v>
      </c>
      <c r="D18494">
        <v>14</v>
      </c>
      <c r="E18494" t="str">
        <f>IF(MOD(D18494,2)=0,"EVEN","ODD")</f>
        <v>EVEN</v>
      </c>
      <c r="F18494" t="str">
        <f>IF(D18494&lt;=18,"LOW (1-18)","HIGH (19-36)")</f>
        <v>LOW (1-18)</v>
      </c>
      <c r="G18494">
        <f>INT((D18494-1)/6)+1</f>
        <v>3</v>
      </c>
      <c r="H18494">
        <f>MOD(D18494-1,6)+1</f>
        <v>2</v>
      </c>
      <c r="I18494">
        <f>37-D18494</f>
        <v>23</v>
      </c>
      <c r="J18494">
        <f>ABS(D18494-D18495)</f>
        <v>20</v>
      </c>
      <c r="K18494">
        <f>AVERAGE(D18494:D18498)</f>
        <v>14</v>
      </c>
      <c r="L18494">
        <f>AVERAGE(D18494:D18513)</f>
        <v>14</v>
      </c>
      <c r="M18494">
        <f>K18494-L18494</f>
        <v>0</v>
      </c>
      <c r="N18494" t="str">
        <f>IF(K18494&gt;L18494,"HIGH ZONE BIAS",IF(K18494&lt;L18494,"LOW ZONE BIAS","EQUILIBRIUM"))</f>
        <v>EQUILIBRIUM</v>
      </c>
    </row>
    <row r="18495">
      <c r="A18495">
        <v>7365</v>
      </c>
      <c r="B18495" t="str">
        <v>2006-06-27</v>
      </c>
      <c r="C18495" t="str">
        <v>Midday</v>
      </c>
      <c r="D18495">
        <v>34</v>
      </c>
      <c r="E18495" t="str">
        <f>IF(MOD(D18495,2)=0,"EVEN","ODD")</f>
        <v>EVEN</v>
      </c>
      <c r="F18495" t="str">
        <f>IF(D18495&lt;=18,"LOW (1-18)","HIGH (19-36)")</f>
        <v>HIGH (19-36)</v>
      </c>
      <c r="G18495">
        <f>INT((D18495-1)/6)+1</f>
        <v>6</v>
      </c>
      <c r="H18495">
        <f>MOD(D18495-1,6)+1</f>
        <v>4</v>
      </c>
      <c r="I18495">
        <f>37-D18495</f>
        <v>3</v>
      </c>
      <c r="J18495">
        <f>ABS(D18495-D18496)</f>
        <v>1</v>
      </c>
      <c r="K18495">
        <f>AVERAGE(D18495:D18499)</f>
        <v>34</v>
      </c>
      <c r="L18495">
        <f>AVERAGE(D18495:D18514)</f>
        <v>34</v>
      </c>
      <c r="M18495">
        <f>K18495-L18495</f>
        <v>0</v>
      </c>
      <c r="N18495" t="str">
        <f>IF(K18495&gt;L18495,"HIGH ZONE BIAS",IF(K18495&lt;L18495,"LOW ZONE BIAS","EQUILIBRIUM"))</f>
        <v>EQUILIBRIUM</v>
      </c>
    </row>
    <row r="18496">
      <c r="A18496">
        <v>7364</v>
      </c>
      <c r="B18496" t="str">
        <v>2006-06-26</v>
      </c>
      <c r="C18496" t="str">
        <v>Evening</v>
      </c>
      <c r="D18496">
        <v>33</v>
      </c>
      <c r="E18496" t="str">
        <f>IF(MOD(D18496,2)=0,"EVEN","ODD")</f>
        <v>ODD</v>
      </c>
      <c r="F18496" t="str">
        <f>IF(D18496&lt;=18,"LOW (1-18)","HIGH (19-36)")</f>
        <v>HIGH (19-36)</v>
      </c>
      <c r="G18496">
        <f>INT((D18496-1)/6)+1</f>
        <v>6</v>
      </c>
      <c r="H18496">
        <f>MOD(D18496-1,6)+1</f>
        <v>3</v>
      </c>
      <c r="I18496">
        <f>37-D18496</f>
        <v>4</v>
      </c>
      <c r="J18496">
        <f>ABS(D18496-D18497)</f>
        <v>8</v>
      </c>
      <c r="K18496">
        <f>AVERAGE(D18496:D18500)</f>
        <v>33</v>
      </c>
      <c r="L18496">
        <f>AVERAGE(D18496:D18515)</f>
        <v>33</v>
      </c>
      <c r="M18496">
        <f>K18496-L18496</f>
        <v>0</v>
      </c>
      <c r="N18496" t="str">
        <f>IF(K18496&gt;L18496,"HIGH ZONE BIAS",IF(K18496&lt;L18496,"LOW ZONE BIAS","EQUILIBRIUM"))</f>
        <v>EQUILIBRIUM</v>
      </c>
    </row>
    <row r="18497">
      <c r="A18497">
        <v>7363</v>
      </c>
      <c r="B18497" t="str">
        <v>2006-06-26</v>
      </c>
      <c r="C18497" t="str">
        <v>Midday</v>
      </c>
      <c r="D18497">
        <v>25</v>
      </c>
      <c r="E18497" t="str">
        <f>IF(MOD(D18497,2)=0,"EVEN","ODD")</f>
        <v>ODD</v>
      </c>
      <c r="F18497" t="str">
        <f>IF(D18497&lt;=18,"LOW (1-18)","HIGH (19-36)")</f>
        <v>HIGH (19-36)</v>
      </c>
      <c r="G18497">
        <f>INT((D18497-1)/6)+1</f>
        <v>5</v>
      </c>
      <c r="H18497">
        <f>MOD(D18497-1,6)+1</f>
        <v>1</v>
      </c>
      <c r="I18497">
        <f>37-D18497</f>
        <v>12</v>
      </c>
      <c r="J18497">
        <f>ABS(D18497-D18498)</f>
        <v>7</v>
      </c>
      <c r="K18497">
        <f>AVERAGE(D18497:D18501)</f>
        <v>25</v>
      </c>
      <c r="L18497">
        <f>AVERAGE(D18497:D18516)</f>
        <v>25</v>
      </c>
      <c r="M18497">
        <f>K18497-L18497</f>
        <v>0</v>
      </c>
      <c r="N18497" t="str">
        <f>IF(K18497&gt;L18497,"HIGH ZONE BIAS",IF(K18497&lt;L18497,"LOW ZONE BIAS","EQUILIBRIUM"))</f>
        <v>EQUILIBRIUM</v>
      </c>
    </row>
    <row r="18498">
      <c r="A18498">
        <v>7362</v>
      </c>
      <c r="B18498" t="str">
        <v>2006-06-24</v>
      </c>
      <c r="C18498" t="str">
        <v>Evening</v>
      </c>
      <c r="D18498">
        <v>32</v>
      </c>
      <c r="E18498" t="str">
        <f>IF(MOD(D18498,2)=0,"EVEN","ODD")</f>
        <v>EVEN</v>
      </c>
      <c r="F18498" t="str">
        <f>IF(D18498&lt;=18,"LOW (1-18)","HIGH (19-36)")</f>
        <v>HIGH (19-36)</v>
      </c>
      <c r="G18498">
        <f>INT((D18498-1)/6)+1</f>
        <v>6</v>
      </c>
      <c r="H18498">
        <f>MOD(D18498-1,6)+1</f>
        <v>2</v>
      </c>
      <c r="I18498">
        <f>37-D18498</f>
        <v>5</v>
      </c>
      <c r="J18498">
        <f>ABS(D18498-D18499)</f>
        <v>14</v>
      </c>
      <c r="K18498">
        <f>AVERAGE(D18498:D18502)</f>
        <v>32</v>
      </c>
      <c r="L18498">
        <f>AVERAGE(D18498:D18517)</f>
        <v>32</v>
      </c>
      <c r="M18498">
        <f>K18498-L18498</f>
        <v>0</v>
      </c>
      <c r="N18498" t="str">
        <f>IF(K18498&gt;L18498,"HIGH ZONE BIAS",IF(K18498&lt;L18498,"LOW ZONE BIAS","EQUILIBRIUM"))</f>
        <v>EQUILIBRIUM</v>
      </c>
    </row>
    <row r="18499">
      <c r="A18499">
        <v>7360</v>
      </c>
      <c r="B18499" t="str">
        <v>2006-06-23</v>
      </c>
      <c r="C18499" t="str">
        <v>Evening</v>
      </c>
      <c r="D18499">
        <v>18</v>
      </c>
      <c r="E18499" t="str">
        <f>IF(MOD(D18499,2)=0,"EVEN","ODD")</f>
        <v>EVEN</v>
      </c>
      <c r="F18499" t="str">
        <f>IF(D18499&lt;=18,"LOW (1-18)","HIGH (19-36)")</f>
        <v>LOW (1-18)</v>
      </c>
      <c r="G18499">
        <f>INT((D18499-1)/6)+1</f>
        <v>3</v>
      </c>
      <c r="H18499">
        <f>MOD(D18499-1,6)+1</f>
        <v>6</v>
      </c>
      <c r="I18499">
        <f>37-D18499</f>
        <v>19</v>
      </c>
      <c r="J18499">
        <f>ABS(D18499-D18500)</f>
        <v>10</v>
      </c>
      <c r="K18499">
        <f>AVERAGE(D18499:D18503)</f>
        <v>18</v>
      </c>
      <c r="L18499">
        <f>AVERAGE(D18499:D18518)</f>
        <v>18</v>
      </c>
      <c r="M18499">
        <f>K18499-L18499</f>
        <v>0</v>
      </c>
      <c r="N18499" t="str">
        <f>IF(K18499&gt;L18499,"HIGH ZONE BIAS",IF(K18499&lt;L18499,"LOW ZONE BIAS","EQUILIBRIUM"))</f>
        <v>EQUILIBRIUM</v>
      </c>
    </row>
    <row r="18500">
      <c r="A18500">
        <v>7359</v>
      </c>
      <c r="B18500" t="str">
        <v>2006-06-23</v>
      </c>
      <c r="C18500" t="str">
        <v>Midday</v>
      </c>
      <c r="D18500">
        <v>8</v>
      </c>
      <c r="E18500" t="str">
        <f>IF(MOD(D18500,2)=0,"EVEN","ODD")</f>
        <v>EVEN</v>
      </c>
      <c r="F18500" t="str">
        <f>IF(D18500&lt;=18,"LOW (1-18)","HIGH (19-36)")</f>
        <v>LOW (1-18)</v>
      </c>
      <c r="G18500">
        <f>INT((D18500-1)/6)+1</f>
        <v>2</v>
      </c>
      <c r="H18500">
        <f>MOD(D18500-1,6)+1</f>
        <v>2</v>
      </c>
      <c r="I18500">
        <f>37-D18500</f>
        <v>29</v>
      </c>
      <c r="J18500">
        <f>ABS(D18500-D18501)</f>
        <v>8</v>
      </c>
      <c r="K18500">
        <f>AVERAGE(D18500:D18504)</f>
        <v>8</v>
      </c>
      <c r="L18500">
        <f>AVERAGE(D18500:D18519)</f>
        <v>8</v>
      </c>
      <c r="M18500">
        <f>K18500-L18500</f>
        <v>0</v>
      </c>
      <c r="N18500" t="str">
        <f>IF(K18500&gt;L18500,"HIGH ZONE BIAS",IF(K18500&lt;L18500,"LOW ZONE BIAS","EQUILIBRIUM"))</f>
        <v>EQUILIBRIUM</v>
      </c>
    </row>
    <row r="18501">
      <c r="A18501">
        <v>7358</v>
      </c>
      <c r="B18501" t="str">
        <v>2006-06-22</v>
      </c>
      <c r="C18501" t="str">
        <v>Evening</v>
      </c>
      <c r="D18501">
        <v>16</v>
      </c>
      <c r="E18501" t="str">
        <f>IF(MOD(D18501,2)=0,"EVEN","ODD")</f>
        <v>EVEN</v>
      </c>
      <c r="F18501" t="str">
        <f>IF(D18501&lt;=18,"LOW (1-18)","HIGH (19-36)")</f>
        <v>LOW (1-18)</v>
      </c>
      <c r="G18501">
        <f>INT((D18501-1)/6)+1</f>
        <v>3</v>
      </c>
      <c r="H18501">
        <f>MOD(D18501-1,6)+1</f>
        <v>4</v>
      </c>
      <c r="I18501">
        <f>37-D18501</f>
        <v>21</v>
      </c>
      <c r="J18501">
        <f>ABS(D18501-D18502)</f>
        <v>12</v>
      </c>
      <c r="K18501">
        <f>AVERAGE(D18501:D18505)</f>
        <v>16</v>
      </c>
      <c r="L18501">
        <f>AVERAGE(D18501:D18520)</f>
        <v>16</v>
      </c>
      <c r="M18501">
        <f>K18501-L18501</f>
        <v>0</v>
      </c>
      <c r="N18501" t="str">
        <f>IF(K18501&gt;L18501,"HIGH ZONE BIAS",IF(K18501&lt;L18501,"LOW ZONE BIAS","EQUILIBRIUM"))</f>
        <v>EQUILIBRIUM</v>
      </c>
    </row>
    <row r="18502">
      <c r="A18502">
        <v>7357</v>
      </c>
      <c r="B18502" t="str">
        <v>2006-06-22</v>
      </c>
      <c r="C18502" t="str">
        <v>Midday</v>
      </c>
      <c r="D18502">
        <v>4</v>
      </c>
      <c r="E18502" t="str">
        <f>IF(MOD(D18502,2)=0,"EVEN","ODD")</f>
        <v>EVEN</v>
      </c>
      <c r="F18502" t="str">
        <f>IF(D18502&lt;=18,"LOW (1-18)","HIGH (19-36)")</f>
        <v>LOW (1-18)</v>
      </c>
      <c r="G18502">
        <f>INT((D18502-1)/6)+1</f>
        <v>1</v>
      </c>
      <c r="H18502">
        <f>MOD(D18502-1,6)+1</f>
        <v>4</v>
      </c>
      <c r="I18502">
        <f>37-D18502</f>
        <v>33</v>
      </c>
      <c r="J18502">
        <f>ABS(D18502-D18503)</f>
        <v>4</v>
      </c>
      <c r="K18502">
        <f>AVERAGE(D18502:D18506)</f>
        <v>4</v>
      </c>
      <c r="L18502">
        <f>AVERAGE(D18502:D18521)</f>
        <v>4</v>
      </c>
      <c r="M18502">
        <f>K18502-L18502</f>
        <v>0</v>
      </c>
      <c r="N18502" t="str">
        <f>IF(K18502&gt;L18502,"HIGH ZONE BIAS",IF(K18502&lt;L18502,"LOW ZONE BIAS","EQUILIBRIUM"))</f>
        <v>EQUILIBRIUM</v>
      </c>
    </row>
    <row r="18503">
      <c r="A18503">
        <v>7356</v>
      </c>
      <c r="B18503" t="str">
        <v>2006-06-21</v>
      </c>
      <c r="C18503" t="str">
        <v>Evening</v>
      </c>
      <c r="D18503">
        <v>8</v>
      </c>
      <c r="E18503" t="str">
        <f>IF(MOD(D18503,2)=0,"EVEN","ODD")</f>
        <v>EVEN</v>
      </c>
      <c r="F18503" t="str">
        <f>IF(D18503&lt;=18,"LOW (1-18)","HIGH (19-36)")</f>
        <v>LOW (1-18)</v>
      </c>
      <c r="G18503">
        <f>INT((D18503-1)/6)+1</f>
        <v>2</v>
      </c>
      <c r="H18503">
        <f>MOD(D18503-1,6)+1</f>
        <v>2</v>
      </c>
      <c r="I18503">
        <f>37-D18503</f>
        <v>29</v>
      </c>
      <c r="J18503">
        <f>ABS(D18503-D18504)</f>
        <v>2</v>
      </c>
      <c r="K18503">
        <f>AVERAGE(D18503:D18507)</f>
        <v>8</v>
      </c>
      <c r="L18503">
        <f>AVERAGE(D18503:D18522)</f>
        <v>8</v>
      </c>
      <c r="M18503">
        <f>K18503-L18503</f>
        <v>0</v>
      </c>
      <c r="N18503" t="str">
        <f>IF(K18503&gt;L18503,"HIGH ZONE BIAS",IF(K18503&lt;L18503,"LOW ZONE BIAS","EQUILIBRIUM"))</f>
        <v>EQUILIBRIUM</v>
      </c>
    </row>
    <row r="18504">
      <c r="A18504">
        <v>7355</v>
      </c>
      <c r="B18504" t="str">
        <v>2006-06-21</v>
      </c>
      <c r="C18504" t="str">
        <v>Midday</v>
      </c>
      <c r="D18504">
        <v>10</v>
      </c>
      <c r="E18504" t="str">
        <f>IF(MOD(D18504,2)=0,"EVEN","ODD")</f>
        <v>EVEN</v>
      </c>
      <c r="F18504" t="str">
        <f>IF(D18504&lt;=18,"LOW (1-18)","HIGH (19-36)")</f>
        <v>LOW (1-18)</v>
      </c>
      <c r="G18504">
        <f>INT((D18504-1)/6)+1</f>
        <v>2</v>
      </c>
      <c r="H18504">
        <f>MOD(D18504-1,6)+1</f>
        <v>4</v>
      </c>
      <c r="I18504">
        <f>37-D18504</f>
        <v>27</v>
      </c>
      <c r="J18504">
        <f>ABS(D18504-D18505)</f>
        <v>0</v>
      </c>
      <c r="K18504">
        <f>AVERAGE(D18504:D18508)</f>
        <v>10</v>
      </c>
      <c r="L18504">
        <f>AVERAGE(D18504:D18523)</f>
        <v>10</v>
      </c>
      <c r="M18504">
        <f>K18504-L18504</f>
        <v>0</v>
      </c>
      <c r="N18504" t="str">
        <f>IF(K18504&gt;L18504,"HIGH ZONE BIAS",IF(K18504&lt;L18504,"LOW ZONE BIAS","EQUILIBRIUM"))</f>
        <v>EQUILIBRIUM</v>
      </c>
    </row>
    <row r="18505">
      <c r="A18505">
        <v>7354</v>
      </c>
      <c r="B18505" t="str">
        <v>2006-06-20</v>
      </c>
      <c r="C18505" t="str">
        <v>Evening</v>
      </c>
      <c r="D18505">
        <v>10</v>
      </c>
      <c r="E18505" t="str">
        <f>IF(MOD(D18505,2)=0,"EVEN","ODD")</f>
        <v>EVEN</v>
      </c>
      <c r="F18505" t="str">
        <f>IF(D18505&lt;=18,"LOW (1-18)","HIGH (19-36)")</f>
        <v>LOW (1-18)</v>
      </c>
      <c r="G18505">
        <f>INT((D18505-1)/6)+1</f>
        <v>2</v>
      </c>
      <c r="H18505">
        <f>MOD(D18505-1,6)+1</f>
        <v>4</v>
      </c>
      <c r="I18505">
        <f>37-D18505</f>
        <v>27</v>
      </c>
      <c r="J18505">
        <f>ABS(D18505-D18506)</f>
        <v>11</v>
      </c>
      <c r="K18505">
        <f>AVERAGE(D18505:D18509)</f>
        <v>10</v>
      </c>
      <c r="L18505">
        <f>AVERAGE(D18505:D18524)</f>
        <v>10</v>
      </c>
      <c r="M18505">
        <f>K18505-L18505</f>
        <v>0</v>
      </c>
      <c r="N18505" t="str">
        <f>IF(K18505&gt;L18505,"HIGH ZONE BIAS",IF(K18505&lt;L18505,"LOW ZONE BIAS","EQUILIBRIUM"))</f>
        <v>EQUILIBRIUM</v>
      </c>
    </row>
    <row r="18506">
      <c r="A18506">
        <v>7353</v>
      </c>
      <c r="B18506" t="str">
        <v>2006-06-20</v>
      </c>
      <c r="C18506" t="str">
        <v>Midday</v>
      </c>
      <c r="D18506">
        <v>21</v>
      </c>
      <c r="E18506" t="str">
        <f>IF(MOD(D18506,2)=0,"EVEN","ODD")</f>
        <v>ODD</v>
      </c>
      <c r="F18506" t="str">
        <f>IF(D18506&lt;=18,"LOW (1-18)","HIGH (19-36)")</f>
        <v>HIGH (19-36)</v>
      </c>
      <c r="G18506">
        <f>INT((D18506-1)/6)+1</f>
        <v>4</v>
      </c>
      <c r="H18506">
        <f>MOD(D18506-1,6)+1</f>
        <v>3</v>
      </c>
      <c r="I18506">
        <f>37-D18506</f>
        <v>16</v>
      </c>
      <c r="J18506">
        <f>ABS(D18506-D18507)</f>
        <v>5</v>
      </c>
      <c r="K18506">
        <f>AVERAGE(D18506:D18510)</f>
        <v>21</v>
      </c>
      <c r="L18506">
        <f>AVERAGE(D18506:D18525)</f>
        <v>21</v>
      </c>
      <c r="M18506">
        <f>K18506-L18506</f>
        <v>0</v>
      </c>
      <c r="N18506" t="str">
        <f>IF(K18506&gt;L18506,"HIGH ZONE BIAS",IF(K18506&lt;L18506,"LOW ZONE BIAS","EQUILIBRIUM"))</f>
        <v>EQUILIBRIUM</v>
      </c>
    </row>
    <row r="18507">
      <c r="A18507">
        <v>7352</v>
      </c>
      <c r="B18507" t="str">
        <v>2006-06-19</v>
      </c>
      <c r="C18507" t="str">
        <v>Evening</v>
      </c>
      <c r="D18507">
        <v>16</v>
      </c>
      <c r="E18507" t="str">
        <f>IF(MOD(D18507,2)=0,"EVEN","ODD")</f>
        <v>EVEN</v>
      </c>
      <c r="F18507" t="str">
        <f>IF(D18507&lt;=18,"LOW (1-18)","HIGH (19-36)")</f>
        <v>LOW (1-18)</v>
      </c>
      <c r="G18507">
        <f>INT((D18507-1)/6)+1</f>
        <v>3</v>
      </c>
      <c r="H18507">
        <f>MOD(D18507-1,6)+1</f>
        <v>4</v>
      </c>
      <c r="I18507">
        <f>37-D18507</f>
        <v>21</v>
      </c>
      <c r="J18507">
        <f>ABS(D18507-D18508)</f>
        <v>5</v>
      </c>
      <c r="K18507">
        <f>AVERAGE(D18507:D18511)</f>
        <v>16</v>
      </c>
      <c r="L18507">
        <f>AVERAGE(D18507:D18526)</f>
        <v>16</v>
      </c>
      <c r="M18507">
        <f>K18507-L18507</f>
        <v>0</v>
      </c>
      <c r="N18507" t="str">
        <f>IF(K18507&gt;L18507,"HIGH ZONE BIAS",IF(K18507&lt;L18507,"LOW ZONE BIAS","EQUILIBRIUM"))</f>
        <v>EQUILIBRIUM</v>
      </c>
    </row>
    <row r="18508">
      <c r="A18508">
        <v>7351</v>
      </c>
      <c r="B18508" t="str">
        <v>2006-06-19</v>
      </c>
      <c r="C18508" t="str">
        <v>Midday</v>
      </c>
      <c r="D18508">
        <v>21</v>
      </c>
      <c r="E18508" t="str">
        <f>IF(MOD(D18508,2)=0,"EVEN","ODD")</f>
        <v>ODD</v>
      </c>
      <c r="F18508" t="str">
        <f>IF(D18508&lt;=18,"LOW (1-18)","HIGH (19-36)")</f>
        <v>HIGH (19-36)</v>
      </c>
      <c r="G18508">
        <f>INT((D18508-1)/6)+1</f>
        <v>4</v>
      </c>
      <c r="H18508">
        <f>MOD(D18508-1,6)+1</f>
        <v>3</v>
      </c>
      <c r="I18508">
        <f>37-D18508</f>
        <v>16</v>
      </c>
      <c r="J18508">
        <f>ABS(D18508-D18509)</f>
        <v>5</v>
      </c>
      <c r="K18508">
        <f>AVERAGE(D18508:D18512)</f>
        <v>21</v>
      </c>
      <c r="L18508">
        <f>AVERAGE(D18508:D18527)</f>
        <v>21</v>
      </c>
      <c r="M18508">
        <f>K18508-L18508</f>
        <v>0</v>
      </c>
      <c r="N18508" t="str">
        <f>IF(K18508&gt;L18508,"HIGH ZONE BIAS",IF(K18508&lt;L18508,"LOW ZONE BIAS","EQUILIBRIUM"))</f>
        <v>EQUILIBRIUM</v>
      </c>
    </row>
    <row r="18509">
      <c r="A18509">
        <v>7350</v>
      </c>
      <c r="B18509" t="str">
        <v>2006-06-17</v>
      </c>
      <c r="C18509" t="str">
        <v>Evening</v>
      </c>
      <c r="D18509">
        <v>26</v>
      </c>
      <c r="E18509" t="str">
        <f>IF(MOD(D18509,2)=0,"EVEN","ODD")</f>
        <v>EVEN</v>
      </c>
      <c r="F18509" t="str">
        <f>IF(D18509&lt;=18,"LOW (1-18)","HIGH (19-36)")</f>
        <v>HIGH (19-36)</v>
      </c>
      <c r="G18509">
        <f>INT((D18509-1)/6)+1</f>
        <v>5</v>
      </c>
      <c r="H18509">
        <f>MOD(D18509-1,6)+1</f>
        <v>2</v>
      </c>
      <c r="I18509">
        <f>37-D18509</f>
        <v>11</v>
      </c>
      <c r="J18509">
        <f>ABS(D18509-D18510)</f>
        <v>25</v>
      </c>
      <c r="K18509">
        <f>AVERAGE(D18509:D18513)</f>
        <v>26</v>
      </c>
      <c r="L18509">
        <f>AVERAGE(D18509:D18528)</f>
        <v>26</v>
      </c>
      <c r="M18509">
        <f>K18509-L18509</f>
        <v>0</v>
      </c>
      <c r="N18509" t="str">
        <f>IF(K18509&gt;L18509,"HIGH ZONE BIAS",IF(K18509&lt;L18509,"LOW ZONE BIAS","EQUILIBRIUM"))</f>
        <v>EQUILIBRIUM</v>
      </c>
    </row>
    <row r="18510">
      <c r="A18510">
        <v>7349</v>
      </c>
      <c r="B18510" t="str">
        <v>2006-06-17</v>
      </c>
      <c r="C18510" t="str">
        <v>Midday</v>
      </c>
      <c r="D18510">
        <v>1</v>
      </c>
      <c r="E18510" t="str">
        <f>IF(MOD(D18510,2)=0,"EVEN","ODD")</f>
        <v>ODD</v>
      </c>
      <c r="F18510" t="str">
        <f>IF(D18510&lt;=18,"LOW (1-18)","HIGH (19-36)")</f>
        <v>LOW (1-18)</v>
      </c>
      <c r="G18510">
        <f>INT((D18510-1)/6)+1</f>
        <v>1</v>
      </c>
      <c r="H18510">
        <f>MOD(D18510-1,6)+1</f>
        <v>1</v>
      </c>
      <c r="I18510">
        <f>37-D18510</f>
        <v>36</v>
      </c>
      <c r="J18510">
        <f>ABS(D18510-D18511)</f>
        <v>22</v>
      </c>
      <c r="K18510">
        <f>AVERAGE(D18510:D18514)</f>
        <v>1</v>
      </c>
      <c r="L18510">
        <f>AVERAGE(D18510:D18529)</f>
        <v>1</v>
      </c>
      <c r="M18510">
        <f>K18510-L18510</f>
        <v>0</v>
      </c>
      <c r="N18510" t="str">
        <f>IF(K18510&gt;L18510,"HIGH ZONE BIAS",IF(K18510&lt;L18510,"LOW ZONE BIAS","EQUILIBRIUM"))</f>
        <v>EQUILIBRIUM</v>
      </c>
    </row>
    <row r="18511">
      <c r="A18511">
        <v>7348</v>
      </c>
      <c r="B18511" t="str">
        <v>2006-06-16</v>
      </c>
      <c r="C18511" t="str">
        <v>Evening</v>
      </c>
      <c r="D18511">
        <v>23</v>
      </c>
      <c r="E18511" t="str">
        <f>IF(MOD(D18511,2)=0,"EVEN","ODD")</f>
        <v>ODD</v>
      </c>
      <c r="F18511" t="str">
        <f>IF(D18511&lt;=18,"LOW (1-18)","HIGH (19-36)")</f>
        <v>HIGH (19-36)</v>
      </c>
      <c r="G18511">
        <f>INT((D18511-1)/6)+1</f>
        <v>4</v>
      </c>
      <c r="H18511">
        <f>MOD(D18511-1,6)+1</f>
        <v>5</v>
      </c>
      <c r="I18511">
        <f>37-D18511</f>
        <v>14</v>
      </c>
      <c r="J18511">
        <f>ABS(D18511-D18512)</f>
        <v>22</v>
      </c>
      <c r="K18511">
        <f>AVERAGE(D18511:D18515)</f>
        <v>23</v>
      </c>
      <c r="L18511">
        <f>AVERAGE(D18511:D18530)</f>
        <v>23</v>
      </c>
      <c r="M18511">
        <f>K18511-L18511</f>
        <v>0</v>
      </c>
      <c r="N18511" t="str">
        <f>IF(K18511&gt;L18511,"HIGH ZONE BIAS",IF(K18511&lt;L18511,"LOW ZONE BIAS","EQUILIBRIUM"))</f>
        <v>EQUILIBRIUM</v>
      </c>
    </row>
    <row r="18512">
      <c r="A18512">
        <v>7347</v>
      </c>
      <c r="B18512" t="str">
        <v>2006-06-16</v>
      </c>
      <c r="C18512" t="str">
        <v>Midday</v>
      </c>
      <c r="D18512">
        <v>1</v>
      </c>
      <c r="E18512" t="str">
        <f>IF(MOD(D18512,2)=0,"EVEN","ODD")</f>
        <v>ODD</v>
      </c>
      <c r="F18512" t="str">
        <f>IF(D18512&lt;=18,"LOW (1-18)","HIGH (19-36)")</f>
        <v>LOW (1-18)</v>
      </c>
      <c r="G18512">
        <f>INT((D18512-1)/6)+1</f>
        <v>1</v>
      </c>
      <c r="H18512">
        <f>MOD(D18512-1,6)+1</f>
        <v>1</v>
      </c>
      <c r="I18512">
        <f>37-D18512</f>
        <v>36</v>
      </c>
      <c r="J18512">
        <f>ABS(D18512-D18513)</f>
        <v>25</v>
      </c>
      <c r="K18512">
        <f>AVERAGE(D18512:D18516)</f>
        <v>1</v>
      </c>
      <c r="L18512">
        <f>AVERAGE(D18512:D18531)</f>
        <v>1</v>
      </c>
      <c r="M18512">
        <f>K18512-L18512</f>
        <v>0</v>
      </c>
      <c r="N18512" t="str">
        <f>IF(K18512&gt;L18512,"HIGH ZONE BIAS",IF(K18512&lt;L18512,"LOW ZONE BIAS","EQUILIBRIUM"))</f>
        <v>EQUILIBRIUM</v>
      </c>
    </row>
    <row r="18513">
      <c r="A18513">
        <v>7346</v>
      </c>
      <c r="B18513" t="str">
        <v>2006-06-14</v>
      </c>
      <c r="C18513" t="str">
        <v>Evening</v>
      </c>
      <c r="D18513">
        <v>26</v>
      </c>
      <c r="E18513" t="str">
        <f>IF(MOD(D18513,2)=0,"EVEN","ODD")</f>
        <v>EVEN</v>
      </c>
      <c r="F18513" t="str">
        <f>IF(D18513&lt;=18,"LOW (1-18)","HIGH (19-36)")</f>
        <v>HIGH (19-36)</v>
      </c>
      <c r="G18513">
        <f>INT((D18513-1)/6)+1</f>
        <v>5</v>
      </c>
      <c r="H18513">
        <f>MOD(D18513-1,6)+1</f>
        <v>2</v>
      </c>
      <c r="I18513">
        <f>37-D18513</f>
        <v>11</v>
      </c>
      <c r="J18513">
        <f>ABS(D18513-D18514)</f>
        <v>12</v>
      </c>
      <c r="K18513">
        <f>AVERAGE(D18513:D18517)</f>
        <v>26</v>
      </c>
      <c r="L18513">
        <f>AVERAGE(D18513:D18532)</f>
        <v>26</v>
      </c>
      <c r="M18513">
        <f>K18513-L18513</f>
        <v>0</v>
      </c>
      <c r="N18513" t="str">
        <f>IF(K18513&gt;L18513,"HIGH ZONE BIAS",IF(K18513&lt;L18513,"LOW ZONE BIAS","EQUILIBRIUM"))</f>
        <v>EQUILIBRIUM</v>
      </c>
    </row>
    <row r="18514">
      <c r="A18514">
        <v>7345</v>
      </c>
      <c r="B18514" t="str">
        <v>2006-06-14</v>
      </c>
      <c r="C18514" t="str">
        <v>Midday</v>
      </c>
      <c r="D18514">
        <v>14</v>
      </c>
      <c r="E18514" t="str">
        <f>IF(MOD(D18514,2)=0,"EVEN","ODD")</f>
        <v>EVEN</v>
      </c>
      <c r="F18514" t="str">
        <f>IF(D18514&lt;=18,"LOW (1-18)","HIGH (19-36)")</f>
        <v>LOW (1-18)</v>
      </c>
      <c r="G18514">
        <f>INT((D18514-1)/6)+1</f>
        <v>3</v>
      </c>
      <c r="H18514">
        <f>MOD(D18514-1,6)+1</f>
        <v>2</v>
      </c>
      <c r="I18514">
        <f>37-D18514</f>
        <v>23</v>
      </c>
      <c r="J18514">
        <f>ABS(D18514-D18515)</f>
        <v>13</v>
      </c>
      <c r="K18514">
        <f>AVERAGE(D18514:D18518)</f>
        <v>14</v>
      </c>
      <c r="L18514">
        <f>AVERAGE(D18514:D18533)</f>
        <v>14</v>
      </c>
      <c r="M18514">
        <f>K18514-L18514</f>
        <v>0</v>
      </c>
      <c r="N18514" t="str">
        <f>IF(K18514&gt;L18514,"HIGH ZONE BIAS",IF(K18514&lt;L18514,"LOW ZONE BIAS","EQUILIBRIUM"))</f>
        <v>EQUILIBRIUM</v>
      </c>
    </row>
    <row r="18515">
      <c r="A18515">
        <v>7344</v>
      </c>
      <c r="B18515" t="str">
        <v>2006-06-13</v>
      </c>
      <c r="C18515" t="str">
        <v>Evening</v>
      </c>
      <c r="D18515">
        <v>27</v>
      </c>
      <c r="E18515" t="str">
        <f>IF(MOD(D18515,2)=0,"EVEN","ODD")</f>
        <v>ODD</v>
      </c>
      <c r="F18515" t="str">
        <f>IF(D18515&lt;=18,"LOW (1-18)","HIGH (19-36)")</f>
        <v>HIGH (19-36)</v>
      </c>
      <c r="G18515">
        <f>INT((D18515-1)/6)+1</f>
        <v>5</v>
      </c>
      <c r="H18515">
        <f>MOD(D18515-1,6)+1</f>
        <v>3</v>
      </c>
      <c r="I18515">
        <f>37-D18515</f>
        <v>10</v>
      </c>
      <c r="J18515">
        <f>ABS(D18515-D18516)</f>
        <v>22</v>
      </c>
      <c r="K18515">
        <f>AVERAGE(D18515:D18519)</f>
        <v>27</v>
      </c>
      <c r="L18515">
        <f>AVERAGE(D18515:D18534)</f>
        <v>27</v>
      </c>
      <c r="M18515">
        <f>K18515-L18515</f>
        <v>0</v>
      </c>
      <c r="N18515" t="str">
        <f>IF(K18515&gt;L18515,"HIGH ZONE BIAS",IF(K18515&lt;L18515,"LOW ZONE BIAS","EQUILIBRIUM"))</f>
        <v>EQUILIBRIUM</v>
      </c>
    </row>
    <row r="18516">
      <c r="A18516">
        <v>7343</v>
      </c>
      <c r="B18516" t="str">
        <v>2006-06-13</v>
      </c>
      <c r="C18516" t="str">
        <v>Midday</v>
      </c>
      <c r="D18516">
        <v>5</v>
      </c>
      <c r="E18516" t="str">
        <f>IF(MOD(D18516,2)=0,"EVEN","ODD")</f>
        <v>ODD</v>
      </c>
      <c r="F18516" t="str">
        <f>IF(D18516&lt;=18,"LOW (1-18)","HIGH (19-36)")</f>
        <v>LOW (1-18)</v>
      </c>
      <c r="G18516">
        <f>INT((D18516-1)/6)+1</f>
        <v>1</v>
      </c>
      <c r="H18516">
        <f>MOD(D18516-1,6)+1</f>
        <v>5</v>
      </c>
      <c r="I18516">
        <f>37-D18516</f>
        <v>32</v>
      </c>
      <c r="J18516">
        <f>ABS(D18516-D18517)</f>
        <v>21</v>
      </c>
      <c r="K18516">
        <f>AVERAGE(D18516:D18520)</f>
        <v>5</v>
      </c>
      <c r="L18516">
        <f>AVERAGE(D18516:D18535)</f>
        <v>5</v>
      </c>
      <c r="M18516">
        <f>K18516-L18516</f>
        <v>0</v>
      </c>
      <c r="N18516" t="str">
        <f>IF(K18516&gt;L18516,"HIGH ZONE BIAS",IF(K18516&lt;L18516,"LOW ZONE BIAS","EQUILIBRIUM"))</f>
        <v>EQUILIBRIUM</v>
      </c>
    </row>
    <row r="18517">
      <c r="A18517">
        <v>7342</v>
      </c>
      <c r="B18517" t="str">
        <v>2006-06-12</v>
      </c>
      <c r="C18517" t="str">
        <v>Evening</v>
      </c>
      <c r="D18517">
        <v>26</v>
      </c>
      <c r="E18517" t="str">
        <f>IF(MOD(D18517,2)=0,"EVEN","ODD")</f>
        <v>EVEN</v>
      </c>
      <c r="F18517" t="str">
        <f>IF(D18517&lt;=18,"LOW (1-18)","HIGH (19-36)")</f>
        <v>HIGH (19-36)</v>
      </c>
      <c r="G18517">
        <f>INT((D18517-1)/6)+1</f>
        <v>5</v>
      </c>
      <c r="H18517">
        <f>MOD(D18517-1,6)+1</f>
        <v>2</v>
      </c>
      <c r="I18517">
        <f>37-D18517</f>
        <v>11</v>
      </c>
      <c r="J18517">
        <f>ABS(D18517-D18518)</f>
        <v>18</v>
      </c>
      <c r="K18517">
        <f>AVERAGE(D18517:D18521)</f>
        <v>26</v>
      </c>
      <c r="L18517">
        <f>AVERAGE(D18517:D18536)</f>
        <v>26</v>
      </c>
      <c r="M18517">
        <f>K18517-L18517</f>
        <v>0</v>
      </c>
      <c r="N18517" t="str">
        <f>IF(K18517&gt;L18517,"HIGH ZONE BIAS",IF(K18517&lt;L18517,"LOW ZONE BIAS","EQUILIBRIUM"))</f>
        <v>EQUILIBRIUM</v>
      </c>
    </row>
    <row r="18518">
      <c r="A18518">
        <v>7341</v>
      </c>
      <c r="B18518" t="str">
        <v>2006-06-12</v>
      </c>
      <c r="C18518" t="str">
        <v>Midday</v>
      </c>
      <c r="D18518">
        <v>8</v>
      </c>
      <c r="E18518" t="str">
        <f>IF(MOD(D18518,2)=0,"EVEN","ODD")</f>
        <v>EVEN</v>
      </c>
      <c r="F18518" t="str">
        <f>IF(D18518&lt;=18,"LOW (1-18)","HIGH (19-36)")</f>
        <v>LOW (1-18)</v>
      </c>
      <c r="G18518">
        <f>INT((D18518-1)/6)+1</f>
        <v>2</v>
      </c>
      <c r="H18518">
        <f>MOD(D18518-1,6)+1</f>
        <v>2</v>
      </c>
      <c r="I18518">
        <f>37-D18518</f>
        <v>29</v>
      </c>
      <c r="J18518">
        <f>ABS(D18518-D18519)</f>
        <v>5</v>
      </c>
      <c r="K18518">
        <f>AVERAGE(D18518:D18522)</f>
        <v>8</v>
      </c>
      <c r="L18518">
        <f>AVERAGE(D18518:D18537)</f>
        <v>8</v>
      </c>
      <c r="M18518">
        <f>K18518-L18518</f>
        <v>0</v>
      </c>
      <c r="N18518" t="str">
        <f>IF(K18518&gt;L18518,"HIGH ZONE BIAS",IF(K18518&lt;L18518,"LOW ZONE BIAS","EQUILIBRIUM"))</f>
        <v>EQUILIBRIUM</v>
      </c>
    </row>
    <row r="18519">
      <c r="A18519">
        <v>7340</v>
      </c>
      <c r="B18519" t="str">
        <v>2006-06-10</v>
      </c>
      <c r="C18519" t="str">
        <v>Evening</v>
      </c>
      <c r="D18519">
        <v>13</v>
      </c>
      <c r="E18519" t="str">
        <f>IF(MOD(D18519,2)=0,"EVEN","ODD")</f>
        <v>ODD</v>
      </c>
      <c r="F18519" t="str">
        <f>IF(D18519&lt;=18,"LOW (1-18)","HIGH (19-36)")</f>
        <v>LOW (1-18)</v>
      </c>
      <c r="G18519">
        <f>INT((D18519-1)/6)+1</f>
        <v>3</v>
      </c>
      <c r="H18519">
        <f>MOD(D18519-1,6)+1</f>
        <v>1</v>
      </c>
      <c r="I18519">
        <f>37-D18519</f>
        <v>24</v>
      </c>
      <c r="J18519">
        <f>ABS(D18519-D18520)</f>
        <v>2</v>
      </c>
      <c r="K18519">
        <f>AVERAGE(D18519:D18523)</f>
        <v>13</v>
      </c>
      <c r="L18519">
        <f>AVERAGE(D18519:D18538)</f>
        <v>13</v>
      </c>
      <c r="M18519">
        <f>K18519-L18519</f>
        <v>0</v>
      </c>
      <c r="N18519" t="str">
        <f>IF(K18519&gt;L18519,"HIGH ZONE BIAS",IF(K18519&lt;L18519,"LOW ZONE BIAS","EQUILIBRIUM"))</f>
        <v>EQUILIBRIUM</v>
      </c>
    </row>
    <row r="18520">
      <c r="A18520">
        <v>7339</v>
      </c>
      <c r="B18520" t="str">
        <v>2006-06-10</v>
      </c>
      <c r="C18520" t="str">
        <v>Midday</v>
      </c>
      <c r="D18520">
        <v>11</v>
      </c>
      <c r="E18520" t="str">
        <f>IF(MOD(D18520,2)=0,"EVEN","ODD")</f>
        <v>ODD</v>
      </c>
      <c r="F18520" t="str">
        <f>IF(D18520&lt;=18,"LOW (1-18)","HIGH (19-36)")</f>
        <v>LOW (1-18)</v>
      </c>
      <c r="G18520">
        <f>INT((D18520-1)/6)+1</f>
        <v>2</v>
      </c>
      <c r="H18520">
        <f>MOD(D18520-1,6)+1</f>
        <v>5</v>
      </c>
      <c r="I18520">
        <f>37-D18520</f>
        <v>26</v>
      </c>
      <c r="J18520">
        <f>ABS(D18520-D18521)</f>
        <v>3</v>
      </c>
      <c r="K18520">
        <f>AVERAGE(D18520:D18524)</f>
        <v>11</v>
      </c>
      <c r="L18520">
        <f>AVERAGE(D18520:D18539)</f>
        <v>11</v>
      </c>
      <c r="M18520">
        <f>K18520-L18520</f>
        <v>0</v>
      </c>
      <c r="N18520" t="str">
        <f>IF(K18520&gt;L18520,"HIGH ZONE BIAS",IF(K18520&lt;L18520,"LOW ZONE BIAS","EQUILIBRIUM"))</f>
        <v>EQUILIBRIUM</v>
      </c>
    </row>
    <row r="18521">
      <c r="A18521">
        <v>7338</v>
      </c>
      <c r="B18521" t="str">
        <v>2006-06-09</v>
      </c>
      <c r="C18521" t="str">
        <v>Evening</v>
      </c>
      <c r="D18521">
        <v>14</v>
      </c>
      <c r="E18521" t="str">
        <f>IF(MOD(D18521,2)=0,"EVEN","ODD")</f>
        <v>EVEN</v>
      </c>
      <c r="F18521" t="str">
        <f>IF(D18521&lt;=18,"LOW (1-18)","HIGH (19-36)")</f>
        <v>LOW (1-18)</v>
      </c>
      <c r="G18521">
        <f>INT((D18521-1)/6)+1</f>
        <v>3</v>
      </c>
      <c r="H18521">
        <f>MOD(D18521-1,6)+1</f>
        <v>2</v>
      </c>
      <c r="I18521">
        <f>37-D18521</f>
        <v>23</v>
      </c>
      <c r="J18521">
        <f>ABS(D18521-D18522)</f>
        <v>9</v>
      </c>
      <c r="K18521">
        <f>AVERAGE(D18521:D18525)</f>
        <v>14</v>
      </c>
      <c r="L18521">
        <f>AVERAGE(D18521:D18540)</f>
        <v>14</v>
      </c>
      <c r="M18521">
        <f>K18521-L18521</f>
        <v>0</v>
      </c>
      <c r="N18521" t="str">
        <f>IF(K18521&gt;L18521,"HIGH ZONE BIAS",IF(K18521&lt;L18521,"LOW ZONE BIAS","EQUILIBRIUM"))</f>
        <v>EQUILIBRIUM</v>
      </c>
    </row>
    <row r="18522">
      <c r="A18522">
        <v>7337</v>
      </c>
      <c r="B18522" t="str">
        <v>2006-06-09</v>
      </c>
      <c r="C18522" t="str">
        <v>Midday</v>
      </c>
      <c r="D18522">
        <v>5</v>
      </c>
      <c r="E18522" t="str">
        <f>IF(MOD(D18522,2)=0,"EVEN","ODD")</f>
        <v>ODD</v>
      </c>
      <c r="F18522" t="str">
        <f>IF(D18522&lt;=18,"LOW (1-18)","HIGH (19-36)")</f>
        <v>LOW (1-18)</v>
      </c>
      <c r="G18522">
        <f>INT((D18522-1)/6)+1</f>
        <v>1</v>
      </c>
      <c r="H18522">
        <f>MOD(D18522-1,6)+1</f>
        <v>5</v>
      </c>
      <c r="I18522">
        <f>37-D18522</f>
        <v>32</v>
      </c>
      <c r="J18522">
        <f>ABS(D18522-D18523)</f>
        <v>28</v>
      </c>
      <c r="K18522">
        <f>AVERAGE(D18522:D18526)</f>
        <v>5</v>
      </c>
      <c r="L18522">
        <f>AVERAGE(D18522:D18541)</f>
        <v>5</v>
      </c>
      <c r="M18522">
        <f>K18522-L18522</f>
        <v>0</v>
      </c>
      <c r="N18522" t="str">
        <f>IF(K18522&gt;L18522,"HIGH ZONE BIAS",IF(K18522&lt;L18522,"LOW ZONE BIAS","EQUILIBRIUM"))</f>
        <v>EQUILIBRIUM</v>
      </c>
    </row>
    <row r="18523">
      <c r="A18523">
        <v>7336</v>
      </c>
      <c r="B18523" t="str">
        <v>2006-06-08</v>
      </c>
      <c r="C18523" t="str">
        <v>Evening</v>
      </c>
      <c r="D18523">
        <v>33</v>
      </c>
      <c r="E18523" t="str">
        <f>IF(MOD(D18523,2)=0,"EVEN","ODD")</f>
        <v>ODD</v>
      </c>
      <c r="F18523" t="str">
        <f>IF(D18523&lt;=18,"LOW (1-18)","HIGH (19-36)")</f>
        <v>HIGH (19-36)</v>
      </c>
      <c r="G18523">
        <f>INT((D18523-1)/6)+1</f>
        <v>6</v>
      </c>
      <c r="H18523">
        <f>MOD(D18523-1,6)+1</f>
        <v>3</v>
      </c>
      <c r="I18523">
        <f>37-D18523</f>
        <v>4</v>
      </c>
      <c r="J18523">
        <f>ABS(D18523-D18524)</f>
        <v>15</v>
      </c>
      <c r="K18523">
        <f>AVERAGE(D18523:D18527)</f>
        <v>33</v>
      </c>
      <c r="L18523">
        <f>AVERAGE(D18523:D18542)</f>
        <v>33</v>
      </c>
      <c r="M18523">
        <f>K18523-L18523</f>
        <v>0</v>
      </c>
      <c r="N18523" t="str">
        <f>IF(K18523&gt;L18523,"HIGH ZONE BIAS",IF(K18523&lt;L18523,"LOW ZONE BIAS","EQUILIBRIUM"))</f>
        <v>EQUILIBRIUM</v>
      </c>
    </row>
    <row r="18524">
      <c r="A18524">
        <v>7335</v>
      </c>
      <c r="B18524" t="str">
        <v>2006-06-08</v>
      </c>
      <c r="C18524" t="str">
        <v>Midday</v>
      </c>
      <c r="D18524">
        <v>18</v>
      </c>
      <c r="E18524" t="str">
        <f>IF(MOD(D18524,2)=0,"EVEN","ODD")</f>
        <v>EVEN</v>
      </c>
      <c r="F18524" t="str">
        <f>IF(D18524&lt;=18,"LOW (1-18)","HIGH (19-36)")</f>
        <v>LOW (1-18)</v>
      </c>
      <c r="G18524">
        <f>INT((D18524-1)/6)+1</f>
        <v>3</v>
      </c>
      <c r="H18524">
        <f>MOD(D18524-1,6)+1</f>
        <v>6</v>
      </c>
      <c r="I18524">
        <f>37-D18524</f>
        <v>19</v>
      </c>
      <c r="J18524">
        <f>ABS(D18524-D18525)</f>
        <v>6</v>
      </c>
      <c r="K18524">
        <f>AVERAGE(D18524:D18528)</f>
        <v>18</v>
      </c>
      <c r="L18524">
        <f>AVERAGE(D18524:D18543)</f>
        <v>18</v>
      </c>
      <c r="M18524">
        <f>K18524-L18524</f>
        <v>0</v>
      </c>
      <c r="N18524" t="str">
        <f>IF(K18524&gt;L18524,"HIGH ZONE BIAS",IF(K18524&lt;L18524,"LOW ZONE BIAS","EQUILIBRIUM"))</f>
        <v>EQUILIBRIUM</v>
      </c>
    </row>
    <row r="18525">
      <c r="A18525">
        <v>7334</v>
      </c>
      <c r="B18525" t="str">
        <v>2006-06-07</v>
      </c>
      <c r="C18525" t="str">
        <v>Evening</v>
      </c>
      <c r="D18525">
        <v>12</v>
      </c>
      <c r="E18525" t="str">
        <f>IF(MOD(D18525,2)=0,"EVEN","ODD")</f>
        <v>EVEN</v>
      </c>
      <c r="F18525" t="str">
        <f>IF(D18525&lt;=18,"LOW (1-18)","HIGH (19-36)")</f>
        <v>LOW (1-18)</v>
      </c>
      <c r="G18525">
        <f>INT((D18525-1)/6)+1</f>
        <v>2</v>
      </c>
      <c r="H18525">
        <f>MOD(D18525-1,6)+1</f>
        <v>6</v>
      </c>
      <c r="I18525">
        <f>37-D18525</f>
        <v>25</v>
      </c>
      <c r="J18525">
        <f>ABS(D18525-D18526)</f>
        <v>22</v>
      </c>
      <c r="K18525">
        <f>AVERAGE(D18525:D18529)</f>
        <v>12</v>
      </c>
      <c r="L18525">
        <f>AVERAGE(D18525:D18544)</f>
        <v>12</v>
      </c>
      <c r="M18525">
        <f>K18525-L18525</f>
        <v>0</v>
      </c>
      <c r="N18525" t="str">
        <f>IF(K18525&gt;L18525,"HIGH ZONE BIAS",IF(K18525&lt;L18525,"LOW ZONE BIAS","EQUILIBRIUM"))</f>
        <v>EQUILIBRIUM</v>
      </c>
    </row>
    <row r="18526">
      <c r="A18526">
        <v>7333</v>
      </c>
      <c r="B18526" t="str">
        <v>2006-06-07</v>
      </c>
      <c r="C18526" t="str">
        <v>Midday</v>
      </c>
      <c r="D18526">
        <v>34</v>
      </c>
      <c r="E18526" t="str">
        <f>IF(MOD(D18526,2)=0,"EVEN","ODD")</f>
        <v>EVEN</v>
      </c>
      <c r="F18526" t="str">
        <f>IF(D18526&lt;=18,"LOW (1-18)","HIGH (19-36)")</f>
        <v>HIGH (19-36)</v>
      </c>
      <c r="G18526">
        <f>INT((D18526-1)/6)+1</f>
        <v>6</v>
      </c>
      <c r="H18526">
        <f>MOD(D18526-1,6)+1</f>
        <v>4</v>
      </c>
      <c r="I18526">
        <f>37-D18526</f>
        <v>3</v>
      </c>
      <c r="J18526">
        <f>ABS(D18526-D18527)</f>
        <v>24</v>
      </c>
      <c r="K18526">
        <f>AVERAGE(D18526:D18530)</f>
        <v>34</v>
      </c>
      <c r="L18526">
        <f>AVERAGE(D18526:D18545)</f>
        <v>34</v>
      </c>
      <c r="M18526">
        <f>K18526-L18526</f>
        <v>0</v>
      </c>
      <c r="N18526" t="str">
        <f>IF(K18526&gt;L18526,"HIGH ZONE BIAS",IF(K18526&lt;L18526,"LOW ZONE BIAS","EQUILIBRIUM"))</f>
        <v>EQUILIBRIUM</v>
      </c>
    </row>
    <row r="18527">
      <c r="A18527">
        <v>7332</v>
      </c>
      <c r="B18527" t="str">
        <v>2006-06-06</v>
      </c>
      <c r="C18527" t="str">
        <v>Evening</v>
      </c>
      <c r="D18527">
        <v>10</v>
      </c>
      <c r="E18527" t="str">
        <f>IF(MOD(D18527,2)=0,"EVEN","ODD")</f>
        <v>EVEN</v>
      </c>
      <c r="F18527" t="str">
        <f>IF(D18527&lt;=18,"LOW (1-18)","HIGH (19-36)")</f>
        <v>LOW (1-18)</v>
      </c>
      <c r="G18527">
        <f>INT((D18527-1)/6)+1</f>
        <v>2</v>
      </c>
      <c r="H18527">
        <f>MOD(D18527-1,6)+1</f>
        <v>4</v>
      </c>
      <c r="I18527">
        <f>37-D18527</f>
        <v>27</v>
      </c>
      <c r="J18527">
        <f>ABS(D18527-D18528)</f>
        <v>11</v>
      </c>
      <c r="K18527">
        <f>AVERAGE(D18527:D18531)</f>
        <v>10</v>
      </c>
      <c r="L18527">
        <f>AVERAGE(D18527:D18546)</f>
        <v>10</v>
      </c>
      <c r="M18527">
        <f>K18527-L18527</f>
        <v>0</v>
      </c>
      <c r="N18527" t="str">
        <f>IF(K18527&gt;L18527,"HIGH ZONE BIAS",IF(K18527&lt;L18527,"LOW ZONE BIAS","EQUILIBRIUM"))</f>
        <v>EQUILIBRIUM</v>
      </c>
    </row>
    <row r="18528">
      <c r="A18528">
        <v>7331</v>
      </c>
      <c r="B18528" t="str">
        <v>2006-06-06</v>
      </c>
      <c r="C18528" t="str">
        <v>Midday</v>
      </c>
      <c r="D18528">
        <v>21</v>
      </c>
      <c r="E18528" t="str">
        <f>IF(MOD(D18528,2)=0,"EVEN","ODD")</f>
        <v>ODD</v>
      </c>
      <c r="F18528" t="str">
        <f>IF(D18528&lt;=18,"LOW (1-18)","HIGH (19-36)")</f>
        <v>HIGH (19-36)</v>
      </c>
      <c r="G18528">
        <f>INT((D18528-1)/6)+1</f>
        <v>4</v>
      </c>
      <c r="H18528">
        <f>MOD(D18528-1,6)+1</f>
        <v>3</v>
      </c>
      <c r="I18528">
        <f>37-D18528</f>
        <v>16</v>
      </c>
      <c r="J18528">
        <f>ABS(D18528-D18529)</f>
        <v>20</v>
      </c>
      <c r="K18528">
        <f>AVERAGE(D18528:D18532)</f>
        <v>21</v>
      </c>
      <c r="L18528">
        <f>AVERAGE(D18528:D18547)</f>
        <v>21</v>
      </c>
      <c r="M18528">
        <f>K18528-L18528</f>
        <v>0</v>
      </c>
      <c r="N18528" t="str">
        <f>IF(K18528&gt;L18528,"HIGH ZONE BIAS",IF(K18528&lt;L18528,"LOW ZONE BIAS","EQUILIBRIUM"))</f>
        <v>EQUILIBRIUM</v>
      </c>
    </row>
    <row r="18529">
      <c r="A18529">
        <v>7330</v>
      </c>
      <c r="B18529" t="str">
        <v>2006-06-05</v>
      </c>
      <c r="C18529" t="str">
        <v>Evening</v>
      </c>
      <c r="D18529">
        <v>1</v>
      </c>
      <c r="E18529" t="str">
        <f>IF(MOD(D18529,2)=0,"EVEN","ODD")</f>
        <v>ODD</v>
      </c>
      <c r="F18529" t="str">
        <f>IF(D18529&lt;=18,"LOW (1-18)","HIGH (19-36)")</f>
        <v>LOW (1-18)</v>
      </c>
      <c r="G18529">
        <f>INT((D18529-1)/6)+1</f>
        <v>1</v>
      </c>
      <c r="H18529">
        <f>MOD(D18529-1,6)+1</f>
        <v>1</v>
      </c>
      <c r="I18529">
        <f>37-D18529</f>
        <v>36</v>
      </c>
      <c r="J18529">
        <f>ABS(D18529-D18530)</f>
        <v>5</v>
      </c>
      <c r="K18529">
        <f>AVERAGE(D18529:D18533)</f>
        <v>1</v>
      </c>
      <c r="L18529">
        <f>AVERAGE(D18529:D18548)</f>
        <v>1</v>
      </c>
      <c r="M18529">
        <f>K18529-L18529</f>
        <v>0</v>
      </c>
      <c r="N18529" t="str">
        <f>IF(K18529&gt;L18529,"HIGH ZONE BIAS",IF(K18529&lt;L18529,"LOW ZONE BIAS","EQUILIBRIUM"))</f>
        <v>EQUILIBRIUM</v>
      </c>
    </row>
    <row r="18530">
      <c r="A18530">
        <v>7329</v>
      </c>
      <c r="B18530" t="str">
        <v>2006-06-05</v>
      </c>
      <c r="C18530" t="str">
        <v>Midday</v>
      </c>
      <c r="D18530">
        <v>6</v>
      </c>
      <c r="E18530" t="str">
        <f>IF(MOD(D18530,2)=0,"EVEN","ODD")</f>
        <v>EVEN</v>
      </c>
      <c r="F18530" t="str">
        <f>IF(D18530&lt;=18,"LOW (1-18)","HIGH (19-36)")</f>
        <v>LOW (1-18)</v>
      </c>
      <c r="G18530">
        <f>INT((D18530-1)/6)+1</f>
        <v>1</v>
      </c>
      <c r="H18530">
        <f>MOD(D18530-1,6)+1</f>
        <v>6</v>
      </c>
      <c r="I18530">
        <f>37-D18530</f>
        <v>31</v>
      </c>
      <c r="J18530">
        <f>ABS(D18530-D18531)</f>
        <v>22</v>
      </c>
      <c r="K18530">
        <f>AVERAGE(D18530:D18534)</f>
        <v>6</v>
      </c>
      <c r="L18530">
        <f>AVERAGE(D18530:D18549)</f>
        <v>6</v>
      </c>
      <c r="M18530">
        <f>K18530-L18530</f>
        <v>0</v>
      </c>
      <c r="N18530" t="str">
        <f>IF(K18530&gt;L18530,"HIGH ZONE BIAS",IF(K18530&lt;L18530,"LOW ZONE BIAS","EQUILIBRIUM"))</f>
        <v>EQUILIBRIUM</v>
      </c>
    </row>
    <row r="18531">
      <c r="A18531">
        <v>7328</v>
      </c>
      <c r="B18531" t="str">
        <v>2006-06-03</v>
      </c>
      <c r="C18531" t="str">
        <v>Evening</v>
      </c>
      <c r="D18531">
        <v>28</v>
      </c>
      <c r="E18531" t="str">
        <f>IF(MOD(D18531,2)=0,"EVEN","ODD")</f>
        <v>EVEN</v>
      </c>
      <c r="F18531" t="str">
        <f>IF(D18531&lt;=18,"LOW (1-18)","HIGH (19-36)")</f>
        <v>HIGH (19-36)</v>
      </c>
      <c r="G18531">
        <f>INT((D18531-1)/6)+1</f>
        <v>5</v>
      </c>
      <c r="H18531">
        <f>MOD(D18531-1,6)+1</f>
        <v>4</v>
      </c>
      <c r="I18531">
        <f>37-D18531</f>
        <v>9</v>
      </c>
      <c r="J18531">
        <f>ABS(D18531-D18532)</f>
        <v>8</v>
      </c>
      <c r="K18531">
        <f>AVERAGE(D18531:D18535)</f>
        <v>28</v>
      </c>
      <c r="L18531">
        <f>AVERAGE(D18531:D18550)</f>
        <v>28</v>
      </c>
      <c r="M18531">
        <f>K18531-L18531</f>
        <v>0</v>
      </c>
      <c r="N18531" t="str">
        <f>IF(K18531&gt;L18531,"HIGH ZONE BIAS",IF(K18531&lt;L18531,"LOW ZONE BIAS","EQUILIBRIUM"))</f>
        <v>EQUILIBRIUM</v>
      </c>
    </row>
    <row r="18532">
      <c r="A18532">
        <v>7327</v>
      </c>
      <c r="B18532" t="str">
        <v>2006-06-03</v>
      </c>
      <c r="C18532" t="str">
        <v>Midday</v>
      </c>
      <c r="D18532">
        <v>20</v>
      </c>
      <c r="E18532" t="str">
        <f>IF(MOD(D18532,2)=0,"EVEN","ODD")</f>
        <v>EVEN</v>
      </c>
      <c r="F18532" t="str">
        <f>IF(D18532&lt;=18,"LOW (1-18)","HIGH (19-36)")</f>
        <v>HIGH (19-36)</v>
      </c>
      <c r="G18532">
        <f>INT((D18532-1)/6)+1</f>
        <v>4</v>
      </c>
      <c r="H18532">
        <f>MOD(D18532-1,6)+1</f>
        <v>2</v>
      </c>
      <c r="I18532">
        <f>37-D18532</f>
        <v>17</v>
      </c>
      <c r="J18532">
        <f>ABS(D18532-D18533)</f>
        <v>16</v>
      </c>
      <c r="K18532">
        <f>AVERAGE(D18532:D18536)</f>
        <v>20</v>
      </c>
      <c r="L18532">
        <f>AVERAGE(D18532:D18551)</f>
        <v>20</v>
      </c>
      <c r="M18532">
        <f>K18532-L18532</f>
        <v>0</v>
      </c>
      <c r="N18532" t="str">
        <f>IF(K18532&gt;L18532,"HIGH ZONE BIAS",IF(K18532&lt;L18532,"LOW ZONE BIAS","EQUILIBRIUM"))</f>
        <v>EQUILIBRIUM</v>
      </c>
    </row>
    <row r="18533">
      <c r="A18533">
        <v>7326</v>
      </c>
      <c r="B18533" t="str">
        <v>2006-06-02</v>
      </c>
      <c r="C18533" t="str">
        <v>Evening</v>
      </c>
      <c r="D18533">
        <v>36</v>
      </c>
      <c r="E18533" t="str">
        <f>IF(MOD(D18533,2)=0,"EVEN","ODD")</f>
        <v>EVEN</v>
      </c>
      <c r="F18533" t="str">
        <f>IF(D18533&lt;=18,"LOW (1-18)","HIGH (19-36)")</f>
        <v>HIGH (19-36)</v>
      </c>
      <c r="G18533">
        <f>INT((D18533-1)/6)+1</f>
        <v>6</v>
      </c>
      <c r="H18533">
        <f>MOD(D18533-1,6)+1</f>
        <v>6</v>
      </c>
      <c r="I18533">
        <f>37-D18533</f>
        <v>1</v>
      </c>
      <c r="J18533">
        <f>ABS(D18533-D18534)</f>
        <v>28</v>
      </c>
      <c r="K18533">
        <f>AVERAGE(D18533:D18537)</f>
        <v>36</v>
      </c>
      <c r="L18533">
        <f>AVERAGE(D18533:D18552)</f>
        <v>36</v>
      </c>
      <c r="M18533">
        <f>K18533-L18533</f>
        <v>0</v>
      </c>
      <c r="N18533" t="str">
        <f>IF(K18533&gt;L18533,"HIGH ZONE BIAS",IF(K18533&lt;L18533,"LOW ZONE BIAS","EQUILIBRIUM"))</f>
        <v>EQUILIBRIUM</v>
      </c>
    </row>
    <row r="18534">
      <c r="A18534">
        <v>7324</v>
      </c>
      <c r="B18534" t="str">
        <v>2006-06-01</v>
      </c>
      <c r="C18534" t="str">
        <v>Evening</v>
      </c>
      <c r="D18534">
        <v>8</v>
      </c>
      <c r="E18534" t="str">
        <f>IF(MOD(D18534,2)=0,"EVEN","ODD")</f>
        <v>EVEN</v>
      </c>
      <c r="F18534" t="str">
        <f>IF(D18534&lt;=18,"LOW (1-18)","HIGH (19-36)")</f>
        <v>LOW (1-18)</v>
      </c>
      <c r="G18534">
        <f>INT((D18534-1)/6)+1</f>
        <v>2</v>
      </c>
      <c r="H18534">
        <f>MOD(D18534-1,6)+1</f>
        <v>2</v>
      </c>
      <c r="I18534">
        <f>37-D18534</f>
        <v>29</v>
      </c>
      <c r="J18534">
        <f>ABS(D18534-D18535)</f>
        <v>5</v>
      </c>
      <c r="K18534">
        <f>AVERAGE(D18534:D18538)</f>
        <v>8</v>
      </c>
      <c r="L18534">
        <f>AVERAGE(D18534:D18553)</f>
        <v>8</v>
      </c>
      <c r="M18534">
        <f>K18534-L18534</f>
        <v>0</v>
      </c>
      <c r="N18534" t="str">
        <f>IF(K18534&gt;L18534,"HIGH ZONE BIAS",IF(K18534&lt;L18534,"LOW ZONE BIAS","EQUILIBRIUM"))</f>
        <v>EQUILIBRIUM</v>
      </c>
    </row>
    <row r="18535">
      <c r="A18535">
        <v>7323</v>
      </c>
      <c r="B18535" t="str">
        <v>2006-06-01</v>
      </c>
      <c r="C18535" t="str">
        <v>Midday</v>
      </c>
      <c r="D18535">
        <v>3</v>
      </c>
      <c r="E18535" t="str">
        <f>IF(MOD(D18535,2)=0,"EVEN","ODD")</f>
        <v>ODD</v>
      </c>
      <c r="F18535" t="str">
        <f>IF(D18535&lt;=18,"LOW (1-18)","HIGH (19-36)")</f>
        <v>LOW (1-18)</v>
      </c>
      <c r="G18535">
        <f>INT((D18535-1)/6)+1</f>
        <v>1</v>
      </c>
      <c r="H18535">
        <f>MOD(D18535-1,6)+1</f>
        <v>3</v>
      </c>
      <c r="I18535">
        <f>37-D18535</f>
        <v>34</v>
      </c>
      <c r="J18535">
        <f>ABS(D18535-D18536)</f>
        <v>18</v>
      </c>
      <c r="K18535">
        <f>AVERAGE(D18535:D18539)</f>
        <v>3</v>
      </c>
      <c r="L18535">
        <f>AVERAGE(D18535:D18554)</f>
        <v>3</v>
      </c>
      <c r="M18535">
        <f>K18535-L18535</f>
        <v>0</v>
      </c>
      <c r="N18535" t="str">
        <f>IF(K18535&gt;L18535,"HIGH ZONE BIAS",IF(K18535&lt;L18535,"LOW ZONE BIAS","EQUILIBRIUM"))</f>
        <v>EQUILIBRIUM</v>
      </c>
    </row>
    <row r="18536">
      <c r="A18536">
        <v>7322</v>
      </c>
      <c r="B18536" t="str">
        <v>2006-05-31</v>
      </c>
      <c r="C18536" t="str">
        <v>Evening</v>
      </c>
      <c r="D18536">
        <v>21</v>
      </c>
      <c r="E18536" t="str">
        <f>IF(MOD(D18536,2)=0,"EVEN","ODD")</f>
        <v>ODD</v>
      </c>
      <c r="F18536" t="str">
        <f>IF(D18536&lt;=18,"LOW (1-18)","HIGH (19-36)")</f>
        <v>HIGH (19-36)</v>
      </c>
      <c r="G18536">
        <f>INT((D18536-1)/6)+1</f>
        <v>4</v>
      </c>
      <c r="H18536">
        <f>MOD(D18536-1,6)+1</f>
        <v>3</v>
      </c>
      <c r="I18536">
        <f>37-D18536</f>
        <v>16</v>
      </c>
      <c r="J18536">
        <f>ABS(D18536-D18537)</f>
        <v>5</v>
      </c>
      <c r="K18536">
        <f>AVERAGE(D18536:D18540)</f>
        <v>21</v>
      </c>
      <c r="L18536">
        <f>AVERAGE(D18536:D18555)</f>
        <v>21</v>
      </c>
      <c r="M18536">
        <f>K18536-L18536</f>
        <v>0</v>
      </c>
      <c r="N18536" t="str">
        <f>IF(K18536&gt;L18536,"HIGH ZONE BIAS",IF(K18536&lt;L18536,"LOW ZONE BIAS","EQUILIBRIUM"))</f>
        <v>EQUILIBRIUM</v>
      </c>
    </row>
    <row r="18537">
      <c r="A18537">
        <v>7321</v>
      </c>
      <c r="B18537" t="str">
        <v>2006-05-31</v>
      </c>
      <c r="C18537" t="str">
        <v>Midday</v>
      </c>
      <c r="D18537">
        <v>16</v>
      </c>
      <c r="E18537" t="str">
        <f>IF(MOD(D18537,2)=0,"EVEN","ODD")</f>
        <v>EVEN</v>
      </c>
      <c r="F18537" t="str">
        <f>IF(D18537&lt;=18,"LOW (1-18)","HIGH (19-36)")</f>
        <v>LOW (1-18)</v>
      </c>
      <c r="G18537">
        <f>INT((D18537-1)/6)+1</f>
        <v>3</v>
      </c>
      <c r="H18537">
        <f>MOD(D18537-1,6)+1</f>
        <v>4</v>
      </c>
      <c r="I18537">
        <f>37-D18537</f>
        <v>21</v>
      </c>
      <c r="J18537">
        <f>ABS(D18537-D18538)</f>
        <v>11</v>
      </c>
      <c r="K18537">
        <f>AVERAGE(D18537:D18541)</f>
        <v>16</v>
      </c>
      <c r="L18537">
        <f>AVERAGE(D18537:D18556)</f>
        <v>16</v>
      </c>
      <c r="M18537">
        <f>K18537-L18537</f>
        <v>0</v>
      </c>
      <c r="N18537" t="str">
        <f>IF(K18537&gt;L18537,"HIGH ZONE BIAS",IF(K18537&lt;L18537,"LOW ZONE BIAS","EQUILIBRIUM"))</f>
        <v>EQUILIBRIUM</v>
      </c>
    </row>
    <row r="18538">
      <c r="A18538">
        <v>7320</v>
      </c>
      <c r="B18538" t="str">
        <v>2006-05-30</v>
      </c>
      <c r="C18538" t="str">
        <v>Evening</v>
      </c>
      <c r="D18538">
        <v>27</v>
      </c>
      <c r="E18538" t="str">
        <f>IF(MOD(D18538,2)=0,"EVEN","ODD")</f>
        <v>ODD</v>
      </c>
      <c r="F18538" t="str">
        <f>IF(D18538&lt;=18,"LOW (1-18)","HIGH (19-36)")</f>
        <v>HIGH (19-36)</v>
      </c>
      <c r="G18538">
        <f>INT((D18538-1)/6)+1</f>
        <v>5</v>
      </c>
      <c r="H18538">
        <f>MOD(D18538-1,6)+1</f>
        <v>3</v>
      </c>
      <c r="I18538">
        <f>37-D18538</f>
        <v>10</v>
      </c>
      <c r="J18538">
        <f>ABS(D18538-D18539)</f>
        <v>17</v>
      </c>
      <c r="K18538">
        <f>AVERAGE(D18538:D18542)</f>
        <v>27</v>
      </c>
      <c r="L18538">
        <f>AVERAGE(D18538:D18557)</f>
        <v>27</v>
      </c>
      <c r="M18538">
        <f>K18538-L18538</f>
        <v>0</v>
      </c>
      <c r="N18538" t="str">
        <f>IF(K18538&gt;L18538,"HIGH ZONE BIAS",IF(K18538&lt;L18538,"LOW ZONE BIAS","EQUILIBRIUM"))</f>
        <v>EQUILIBRIUM</v>
      </c>
    </row>
    <row r="18539">
      <c r="A18539">
        <v>7319</v>
      </c>
      <c r="B18539" t="str">
        <v>2006-05-30</v>
      </c>
      <c r="C18539" t="str">
        <v>Midday</v>
      </c>
      <c r="D18539">
        <v>10</v>
      </c>
      <c r="E18539" t="str">
        <f>IF(MOD(D18539,2)=0,"EVEN","ODD")</f>
        <v>EVEN</v>
      </c>
      <c r="F18539" t="str">
        <f>IF(D18539&lt;=18,"LOW (1-18)","HIGH (19-36)")</f>
        <v>LOW (1-18)</v>
      </c>
      <c r="G18539">
        <f>INT((D18539-1)/6)+1</f>
        <v>2</v>
      </c>
      <c r="H18539">
        <f>MOD(D18539-1,6)+1</f>
        <v>4</v>
      </c>
      <c r="I18539">
        <f>37-D18539</f>
        <v>27</v>
      </c>
      <c r="J18539">
        <f>ABS(D18539-D18540)</f>
        <v>4</v>
      </c>
      <c r="K18539">
        <f>AVERAGE(D18539:D18543)</f>
        <v>10</v>
      </c>
      <c r="L18539">
        <f>AVERAGE(D18539:D18558)</f>
        <v>10</v>
      </c>
      <c r="M18539">
        <f>K18539-L18539</f>
        <v>0</v>
      </c>
      <c r="N18539" t="str">
        <f>IF(K18539&gt;L18539,"HIGH ZONE BIAS",IF(K18539&lt;L18539,"LOW ZONE BIAS","EQUILIBRIUM"))</f>
        <v>EQUILIBRIUM</v>
      </c>
    </row>
    <row r="18540">
      <c r="A18540">
        <v>7318</v>
      </c>
      <c r="B18540" t="str">
        <v>2006-05-29</v>
      </c>
      <c r="C18540" t="str">
        <v>Evening</v>
      </c>
      <c r="D18540">
        <v>6</v>
      </c>
      <c r="E18540" t="str">
        <f>IF(MOD(D18540,2)=0,"EVEN","ODD")</f>
        <v>EVEN</v>
      </c>
      <c r="F18540" t="str">
        <f>IF(D18540&lt;=18,"LOW (1-18)","HIGH (19-36)")</f>
        <v>LOW (1-18)</v>
      </c>
      <c r="G18540">
        <f>INT((D18540-1)/6)+1</f>
        <v>1</v>
      </c>
      <c r="H18540">
        <f>MOD(D18540-1,6)+1</f>
        <v>6</v>
      </c>
      <c r="I18540">
        <f>37-D18540</f>
        <v>31</v>
      </c>
      <c r="J18540">
        <f>ABS(D18540-D18541)</f>
        <v>2</v>
      </c>
      <c r="K18540">
        <f>AVERAGE(D18540:D18544)</f>
        <v>6</v>
      </c>
      <c r="L18540">
        <f>AVERAGE(D18540:D18559)</f>
        <v>6</v>
      </c>
      <c r="M18540">
        <f>K18540-L18540</f>
        <v>0</v>
      </c>
      <c r="N18540" t="str">
        <f>IF(K18540&gt;L18540,"HIGH ZONE BIAS",IF(K18540&lt;L18540,"LOW ZONE BIAS","EQUILIBRIUM"))</f>
        <v>EQUILIBRIUM</v>
      </c>
    </row>
    <row r="18541">
      <c r="A18541">
        <v>7317</v>
      </c>
      <c r="B18541" t="str">
        <v>2006-05-29</v>
      </c>
      <c r="C18541" t="str">
        <v>Midday</v>
      </c>
      <c r="D18541">
        <v>8</v>
      </c>
      <c r="E18541" t="str">
        <f>IF(MOD(D18541,2)=0,"EVEN","ODD")</f>
        <v>EVEN</v>
      </c>
      <c r="F18541" t="str">
        <f>IF(D18541&lt;=18,"LOW (1-18)","HIGH (19-36)")</f>
        <v>LOW (1-18)</v>
      </c>
      <c r="G18541">
        <f>INT((D18541-1)/6)+1</f>
        <v>2</v>
      </c>
      <c r="H18541">
        <f>MOD(D18541-1,6)+1</f>
        <v>2</v>
      </c>
      <c r="I18541">
        <f>37-D18541</f>
        <v>29</v>
      </c>
      <c r="J18541">
        <f>ABS(D18541-D18542)</f>
        <v>11</v>
      </c>
      <c r="K18541">
        <f>AVERAGE(D18541:D18545)</f>
        <v>8</v>
      </c>
      <c r="L18541">
        <f>AVERAGE(D18541:D18560)</f>
        <v>8</v>
      </c>
      <c r="M18541">
        <f>K18541-L18541</f>
        <v>0</v>
      </c>
      <c r="N18541" t="str">
        <f>IF(K18541&gt;L18541,"HIGH ZONE BIAS",IF(K18541&lt;L18541,"LOW ZONE BIAS","EQUILIBRIUM"))</f>
        <v>EQUILIBRIUM</v>
      </c>
    </row>
    <row r="18542">
      <c r="A18542">
        <v>7316</v>
      </c>
      <c r="B18542" t="str">
        <v>2006-05-27</v>
      </c>
      <c r="C18542" t="str">
        <v>Evening</v>
      </c>
      <c r="D18542">
        <v>19</v>
      </c>
      <c r="E18542" t="str">
        <f>IF(MOD(D18542,2)=0,"EVEN","ODD")</f>
        <v>ODD</v>
      </c>
      <c r="F18542" t="str">
        <f>IF(D18542&lt;=18,"LOW (1-18)","HIGH (19-36)")</f>
        <v>HIGH (19-36)</v>
      </c>
      <c r="G18542">
        <f>INT((D18542-1)/6)+1</f>
        <v>4</v>
      </c>
      <c r="H18542">
        <f>MOD(D18542-1,6)+1</f>
        <v>1</v>
      </c>
      <c r="I18542">
        <f>37-D18542</f>
        <v>18</v>
      </c>
      <c r="J18542">
        <f>ABS(D18542-D18543)</f>
        <v>3</v>
      </c>
      <c r="K18542">
        <f>AVERAGE(D18542:D18546)</f>
        <v>19</v>
      </c>
      <c r="L18542">
        <f>AVERAGE(D18542:D18561)</f>
        <v>19</v>
      </c>
      <c r="M18542">
        <f>K18542-L18542</f>
        <v>0</v>
      </c>
      <c r="N18542" t="str">
        <f>IF(K18542&gt;L18542,"HIGH ZONE BIAS",IF(K18542&lt;L18542,"LOW ZONE BIAS","EQUILIBRIUM"))</f>
        <v>EQUILIBRIUM</v>
      </c>
    </row>
    <row r="18543">
      <c r="A18543">
        <v>7315</v>
      </c>
      <c r="B18543" t="str">
        <v>2006-05-27</v>
      </c>
      <c r="C18543" t="str">
        <v>Midday</v>
      </c>
      <c r="D18543">
        <v>22</v>
      </c>
      <c r="E18543" t="str">
        <f>IF(MOD(D18543,2)=0,"EVEN","ODD")</f>
        <v>EVEN</v>
      </c>
      <c r="F18543" t="str">
        <f>IF(D18543&lt;=18,"LOW (1-18)","HIGH (19-36)")</f>
        <v>HIGH (19-36)</v>
      </c>
      <c r="G18543">
        <f>INT((D18543-1)/6)+1</f>
        <v>4</v>
      </c>
      <c r="H18543">
        <f>MOD(D18543-1,6)+1</f>
        <v>4</v>
      </c>
      <c r="I18543">
        <f>37-D18543</f>
        <v>15</v>
      </c>
      <c r="J18543">
        <f>ABS(D18543-D18544)</f>
        <v>1</v>
      </c>
      <c r="K18543">
        <f>AVERAGE(D18543:D18547)</f>
        <v>22</v>
      </c>
      <c r="L18543">
        <f>AVERAGE(D18543:D18562)</f>
        <v>22</v>
      </c>
      <c r="M18543">
        <f>K18543-L18543</f>
        <v>0</v>
      </c>
      <c r="N18543" t="str">
        <f>IF(K18543&gt;L18543,"HIGH ZONE BIAS",IF(K18543&lt;L18543,"LOW ZONE BIAS","EQUILIBRIUM"))</f>
        <v>EQUILIBRIUM</v>
      </c>
    </row>
    <row r="18544">
      <c r="A18544">
        <v>7314</v>
      </c>
      <c r="B18544" t="str">
        <v>2006-05-26</v>
      </c>
      <c r="C18544" t="str">
        <v>Evening</v>
      </c>
      <c r="D18544">
        <v>21</v>
      </c>
      <c r="E18544" t="str">
        <f>IF(MOD(D18544,2)=0,"EVEN","ODD")</f>
        <v>ODD</v>
      </c>
      <c r="F18544" t="str">
        <f>IF(D18544&lt;=18,"LOW (1-18)","HIGH (19-36)")</f>
        <v>HIGH (19-36)</v>
      </c>
      <c r="G18544">
        <f>INT((D18544-1)/6)+1</f>
        <v>4</v>
      </c>
      <c r="H18544">
        <f>MOD(D18544-1,6)+1</f>
        <v>3</v>
      </c>
      <c r="I18544">
        <f>37-D18544</f>
        <v>16</v>
      </c>
      <c r="J18544">
        <f>ABS(D18544-D18545)</f>
        <v>5</v>
      </c>
      <c r="K18544">
        <f>AVERAGE(D18544:D18548)</f>
        <v>21</v>
      </c>
      <c r="L18544">
        <f>AVERAGE(D18544:D18563)</f>
        <v>21</v>
      </c>
      <c r="M18544">
        <f>K18544-L18544</f>
        <v>0</v>
      </c>
      <c r="N18544" t="str">
        <f>IF(K18544&gt;L18544,"HIGH ZONE BIAS",IF(K18544&lt;L18544,"LOW ZONE BIAS","EQUILIBRIUM"))</f>
        <v>EQUILIBRIUM</v>
      </c>
    </row>
    <row r="18545">
      <c r="A18545">
        <v>7313</v>
      </c>
      <c r="B18545" t="str">
        <v>2006-05-26</v>
      </c>
      <c r="C18545" t="str">
        <v>Midday</v>
      </c>
      <c r="D18545">
        <v>26</v>
      </c>
      <c r="E18545" t="str">
        <f>IF(MOD(D18545,2)=0,"EVEN","ODD")</f>
        <v>EVEN</v>
      </c>
      <c r="F18545" t="str">
        <f>IF(D18545&lt;=18,"LOW (1-18)","HIGH (19-36)")</f>
        <v>HIGH (19-36)</v>
      </c>
      <c r="G18545">
        <f>INT((D18545-1)/6)+1</f>
        <v>5</v>
      </c>
      <c r="H18545">
        <f>MOD(D18545-1,6)+1</f>
        <v>2</v>
      </c>
      <c r="I18545">
        <f>37-D18545</f>
        <v>11</v>
      </c>
      <c r="J18545">
        <f>ABS(D18545-D18546)</f>
        <v>19</v>
      </c>
      <c r="K18545">
        <f>AVERAGE(D18545:D18549)</f>
        <v>26</v>
      </c>
      <c r="L18545">
        <f>AVERAGE(D18545:D18564)</f>
        <v>26</v>
      </c>
      <c r="M18545">
        <f>K18545-L18545</f>
        <v>0</v>
      </c>
      <c r="N18545" t="str">
        <f>IF(K18545&gt;L18545,"HIGH ZONE BIAS",IF(K18545&lt;L18545,"LOW ZONE BIAS","EQUILIBRIUM"))</f>
        <v>EQUILIBRIUM</v>
      </c>
    </row>
    <row r="18546">
      <c r="A18546">
        <v>7312</v>
      </c>
      <c r="B18546" t="str">
        <v>2006-05-25</v>
      </c>
      <c r="C18546" t="str">
        <v>Evening</v>
      </c>
      <c r="D18546">
        <v>7</v>
      </c>
      <c r="E18546" t="str">
        <f>IF(MOD(D18546,2)=0,"EVEN","ODD")</f>
        <v>ODD</v>
      </c>
      <c r="F18546" t="str">
        <f>IF(D18546&lt;=18,"LOW (1-18)","HIGH (19-36)")</f>
        <v>LOW (1-18)</v>
      </c>
      <c r="G18546">
        <f>INT((D18546-1)/6)+1</f>
        <v>2</v>
      </c>
      <c r="H18546">
        <f>MOD(D18546-1,6)+1</f>
        <v>1</v>
      </c>
      <c r="I18546">
        <f>37-D18546</f>
        <v>30</v>
      </c>
      <c r="J18546">
        <f>ABS(D18546-D18547)</f>
        <v>19</v>
      </c>
      <c r="K18546">
        <f>AVERAGE(D18546:D18550)</f>
        <v>7</v>
      </c>
      <c r="L18546">
        <f>AVERAGE(D18546:D18565)</f>
        <v>7</v>
      </c>
      <c r="M18546">
        <f>K18546-L18546</f>
        <v>0</v>
      </c>
      <c r="N18546" t="str">
        <f>IF(K18546&gt;L18546,"HIGH ZONE BIAS",IF(K18546&lt;L18546,"LOW ZONE BIAS","EQUILIBRIUM"))</f>
        <v>EQUILIBRIUM</v>
      </c>
    </row>
    <row r="18547">
      <c r="A18547">
        <v>7311</v>
      </c>
      <c r="B18547" t="str">
        <v>2006-05-25</v>
      </c>
      <c r="C18547" t="str">
        <v>Midday</v>
      </c>
      <c r="D18547">
        <v>26</v>
      </c>
      <c r="E18547" t="str">
        <f>IF(MOD(D18547,2)=0,"EVEN","ODD")</f>
        <v>EVEN</v>
      </c>
      <c r="F18547" t="str">
        <f>IF(D18547&lt;=18,"LOW (1-18)","HIGH (19-36)")</f>
        <v>HIGH (19-36)</v>
      </c>
      <c r="G18547">
        <f>INT((D18547-1)/6)+1</f>
        <v>5</v>
      </c>
      <c r="H18547">
        <f>MOD(D18547-1,6)+1</f>
        <v>2</v>
      </c>
      <c r="I18547">
        <f>37-D18547</f>
        <v>11</v>
      </c>
      <c r="J18547">
        <f>ABS(D18547-D18548)</f>
        <v>15</v>
      </c>
      <c r="K18547">
        <f>AVERAGE(D18547:D18551)</f>
        <v>26</v>
      </c>
      <c r="L18547">
        <f>AVERAGE(D18547:D18566)</f>
        <v>26</v>
      </c>
      <c r="M18547">
        <f>K18547-L18547</f>
        <v>0</v>
      </c>
      <c r="N18547" t="str">
        <f>IF(K18547&gt;L18547,"HIGH ZONE BIAS",IF(K18547&lt;L18547,"LOW ZONE BIAS","EQUILIBRIUM"))</f>
        <v>EQUILIBRIUM</v>
      </c>
    </row>
    <row r="18548">
      <c r="A18548">
        <v>7310</v>
      </c>
      <c r="B18548" t="str">
        <v>2006-05-24</v>
      </c>
      <c r="C18548" t="str">
        <v>Evening</v>
      </c>
      <c r="D18548">
        <v>11</v>
      </c>
      <c r="E18548" t="str">
        <f>IF(MOD(D18548,2)=0,"EVEN","ODD")</f>
        <v>ODD</v>
      </c>
      <c r="F18548" t="str">
        <f>IF(D18548&lt;=18,"LOW (1-18)","HIGH (19-36)")</f>
        <v>LOW (1-18)</v>
      </c>
      <c r="G18548">
        <f>INT((D18548-1)/6)+1</f>
        <v>2</v>
      </c>
      <c r="H18548">
        <f>MOD(D18548-1,6)+1</f>
        <v>5</v>
      </c>
      <c r="I18548">
        <f>37-D18548</f>
        <v>26</v>
      </c>
      <c r="J18548">
        <f>ABS(D18548-D18549)</f>
        <v>2</v>
      </c>
      <c r="K18548">
        <f>AVERAGE(D18548:D18552)</f>
        <v>11</v>
      </c>
      <c r="L18548">
        <f>AVERAGE(D18548:D18567)</f>
        <v>11</v>
      </c>
      <c r="M18548">
        <f>K18548-L18548</f>
        <v>0</v>
      </c>
      <c r="N18548" t="str">
        <f>IF(K18548&gt;L18548,"HIGH ZONE BIAS",IF(K18548&lt;L18548,"LOW ZONE BIAS","EQUILIBRIUM"))</f>
        <v>EQUILIBRIUM</v>
      </c>
    </row>
    <row r="18549">
      <c r="A18549">
        <v>7309</v>
      </c>
      <c r="B18549" t="str">
        <v>2006-05-24</v>
      </c>
      <c r="C18549" t="str">
        <v>Midday</v>
      </c>
      <c r="D18549">
        <v>13</v>
      </c>
      <c r="E18549" t="str">
        <f>IF(MOD(D18549,2)=0,"EVEN","ODD")</f>
        <v>ODD</v>
      </c>
      <c r="F18549" t="str">
        <f>IF(D18549&lt;=18,"LOW (1-18)","HIGH (19-36)")</f>
        <v>LOW (1-18)</v>
      </c>
      <c r="G18549">
        <f>INT((D18549-1)/6)+1</f>
        <v>3</v>
      </c>
      <c r="H18549">
        <f>MOD(D18549-1,6)+1</f>
        <v>1</v>
      </c>
      <c r="I18549">
        <f>37-D18549</f>
        <v>24</v>
      </c>
      <c r="J18549">
        <f>ABS(D18549-D18550)</f>
        <v>14</v>
      </c>
      <c r="K18549">
        <f>AVERAGE(D18549:D18553)</f>
        <v>13</v>
      </c>
      <c r="L18549">
        <f>AVERAGE(D18549:D18568)</f>
        <v>13</v>
      </c>
      <c r="M18549">
        <f>K18549-L18549</f>
        <v>0</v>
      </c>
      <c r="N18549" t="str">
        <f>IF(K18549&gt;L18549,"HIGH ZONE BIAS",IF(K18549&lt;L18549,"LOW ZONE BIAS","EQUILIBRIUM"))</f>
        <v>EQUILIBRIUM</v>
      </c>
    </row>
    <row r="18550">
      <c r="A18550">
        <v>7308</v>
      </c>
      <c r="B18550" t="str">
        <v>2006-05-23</v>
      </c>
      <c r="C18550" t="str">
        <v>Evening</v>
      </c>
      <c r="D18550">
        <v>27</v>
      </c>
      <c r="E18550" t="str">
        <f>IF(MOD(D18550,2)=0,"EVEN","ODD")</f>
        <v>ODD</v>
      </c>
      <c r="F18550" t="str">
        <f>IF(D18550&lt;=18,"LOW (1-18)","HIGH (19-36)")</f>
        <v>HIGH (19-36)</v>
      </c>
      <c r="G18550">
        <f>INT((D18550-1)/6)+1</f>
        <v>5</v>
      </c>
      <c r="H18550">
        <f>MOD(D18550-1,6)+1</f>
        <v>3</v>
      </c>
      <c r="I18550">
        <f>37-D18550</f>
        <v>10</v>
      </c>
      <c r="J18550">
        <f>ABS(D18550-D18551)</f>
        <v>9</v>
      </c>
      <c r="K18550">
        <f>AVERAGE(D18550:D18554)</f>
        <v>27</v>
      </c>
      <c r="L18550">
        <f>AVERAGE(D18550:D18569)</f>
        <v>27</v>
      </c>
      <c r="M18550">
        <f>K18550-L18550</f>
        <v>0</v>
      </c>
      <c r="N18550" t="str">
        <f>IF(K18550&gt;L18550,"HIGH ZONE BIAS",IF(K18550&lt;L18550,"LOW ZONE BIAS","EQUILIBRIUM"))</f>
        <v>EQUILIBRIUM</v>
      </c>
    </row>
    <row r="18551">
      <c r="A18551">
        <v>7307</v>
      </c>
      <c r="B18551" t="str">
        <v>2006-05-23</v>
      </c>
      <c r="C18551" t="str">
        <v>Midday</v>
      </c>
      <c r="D18551">
        <v>18</v>
      </c>
      <c r="E18551" t="str">
        <f>IF(MOD(D18551,2)=0,"EVEN","ODD")</f>
        <v>EVEN</v>
      </c>
      <c r="F18551" t="str">
        <f>IF(D18551&lt;=18,"LOW (1-18)","HIGH (19-36)")</f>
        <v>LOW (1-18)</v>
      </c>
      <c r="G18551">
        <f>INT((D18551-1)/6)+1</f>
        <v>3</v>
      </c>
      <c r="H18551">
        <f>MOD(D18551-1,6)+1</f>
        <v>6</v>
      </c>
      <c r="I18551">
        <f>37-D18551</f>
        <v>19</v>
      </c>
      <c r="J18551">
        <f>ABS(D18551-D18552)</f>
        <v>12</v>
      </c>
      <c r="K18551">
        <f>AVERAGE(D18551:D18555)</f>
        <v>18</v>
      </c>
      <c r="L18551">
        <f>AVERAGE(D18551:D18570)</f>
        <v>18</v>
      </c>
      <c r="M18551">
        <f>K18551-L18551</f>
        <v>0</v>
      </c>
      <c r="N18551" t="str">
        <f>IF(K18551&gt;L18551,"HIGH ZONE BIAS",IF(K18551&lt;L18551,"LOW ZONE BIAS","EQUILIBRIUM"))</f>
        <v>EQUILIBRIUM</v>
      </c>
    </row>
    <row r="18552">
      <c r="A18552">
        <v>7306</v>
      </c>
      <c r="B18552" t="str">
        <v>2006-05-22</v>
      </c>
      <c r="C18552" t="str">
        <v>Evening</v>
      </c>
      <c r="D18552">
        <v>6</v>
      </c>
      <c r="E18552" t="str">
        <f>IF(MOD(D18552,2)=0,"EVEN","ODD")</f>
        <v>EVEN</v>
      </c>
      <c r="F18552" t="str">
        <f>IF(D18552&lt;=18,"LOW (1-18)","HIGH (19-36)")</f>
        <v>LOW (1-18)</v>
      </c>
      <c r="G18552">
        <f>INT((D18552-1)/6)+1</f>
        <v>1</v>
      </c>
      <c r="H18552">
        <f>MOD(D18552-1,6)+1</f>
        <v>6</v>
      </c>
      <c r="I18552">
        <f>37-D18552</f>
        <v>31</v>
      </c>
      <c r="J18552">
        <f>ABS(D18552-D18553)</f>
        <v>13</v>
      </c>
      <c r="K18552">
        <f>AVERAGE(D18552:D18556)</f>
        <v>6</v>
      </c>
      <c r="L18552">
        <f>AVERAGE(D18552:D18571)</f>
        <v>6</v>
      </c>
      <c r="M18552">
        <f>K18552-L18552</f>
        <v>0</v>
      </c>
      <c r="N18552" t="str">
        <f>IF(K18552&gt;L18552,"HIGH ZONE BIAS",IF(K18552&lt;L18552,"LOW ZONE BIAS","EQUILIBRIUM"))</f>
        <v>EQUILIBRIUM</v>
      </c>
    </row>
    <row r="18553">
      <c r="A18553">
        <v>7305</v>
      </c>
      <c r="B18553" t="str">
        <v>2006-05-22</v>
      </c>
      <c r="C18553" t="str">
        <v>Midday</v>
      </c>
      <c r="D18553">
        <v>19</v>
      </c>
      <c r="E18553" t="str">
        <f>IF(MOD(D18553,2)=0,"EVEN","ODD")</f>
        <v>ODD</v>
      </c>
      <c r="F18553" t="str">
        <f>IF(D18553&lt;=18,"LOW (1-18)","HIGH (19-36)")</f>
        <v>HIGH (19-36)</v>
      </c>
      <c r="G18553">
        <f>INT((D18553-1)/6)+1</f>
        <v>4</v>
      </c>
      <c r="H18553">
        <f>MOD(D18553-1,6)+1</f>
        <v>1</v>
      </c>
      <c r="I18553">
        <f>37-D18553</f>
        <v>18</v>
      </c>
      <c r="J18553">
        <f>ABS(D18553-D18554)</f>
        <v>2</v>
      </c>
      <c r="K18553">
        <f>AVERAGE(D18553:D18557)</f>
        <v>19</v>
      </c>
      <c r="L18553">
        <f>AVERAGE(D18553:D18572)</f>
        <v>19</v>
      </c>
      <c r="M18553">
        <f>K18553-L18553</f>
        <v>0</v>
      </c>
      <c r="N18553" t="str">
        <f>IF(K18553&gt;L18553,"HIGH ZONE BIAS",IF(K18553&lt;L18553,"LOW ZONE BIAS","EQUILIBRIUM"))</f>
        <v>EQUILIBRIUM</v>
      </c>
    </row>
    <row r="18554">
      <c r="A18554">
        <v>7304</v>
      </c>
      <c r="B18554" t="str">
        <v>2006-05-20</v>
      </c>
      <c r="C18554" t="str">
        <v>Evening</v>
      </c>
      <c r="D18554">
        <v>21</v>
      </c>
      <c r="E18554" t="str">
        <f>IF(MOD(D18554,2)=0,"EVEN","ODD")</f>
        <v>ODD</v>
      </c>
      <c r="F18554" t="str">
        <f>IF(D18554&lt;=18,"LOW (1-18)","HIGH (19-36)")</f>
        <v>HIGH (19-36)</v>
      </c>
      <c r="G18554">
        <f>INT((D18554-1)/6)+1</f>
        <v>4</v>
      </c>
      <c r="H18554">
        <f>MOD(D18554-1,6)+1</f>
        <v>3</v>
      </c>
      <c r="I18554">
        <f>37-D18554</f>
        <v>16</v>
      </c>
      <c r="J18554">
        <f>ABS(D18554-D18555)</f>
        <v>4</v>
      </c>
      <c r="K18554">
        <f>AVERAGE(D18554:D18558)</f>
        <v>21</v>
      </c>
      <c r="L18554">
        <f>AVERAGE(D18554:D18573)</f>
        <v>21</v>
      </c>
      <c r="M18554">
        <f>K18554-L18554</f>
        <v>0</v>
      </c>
      <c r="N18554" t="str">
        <f>IF(K18554&gt;L18554,"HIGH ZONE BIAS",IF(K18554&lt;L18554,"LOW ZONE BIAS","EQUILIBRIUM"))</f>
        <v>EQUILIBRIUM</v>
      </c>
    </row>
    <row r="18555">
      <c r="A18555">
        <v>7303</v>
      </c>
      <c r="B18555" t="str">
        <v>2006-05-20</v>
      </c>
      <c r="C18555" t="str">
        <v>Midday</v>
      </c>
      <c r="D18555">
        <v>25</v>
      </c>
      <c r="E18555" t="str">
        <f>IF(MOD(D18555,2)=0,"EVEN","ODD")</f>
        <v>ODD</v>
      </c>
      <c r="F18555" t="str">
        <f>IF(D18555&lt;=18,"LOW (1-18)","HIGH (19-36)")</f>
        <v>HIGH (19-36)</v>
      </c>
      <c r="G18555">
        <f>INT((D18555-1)/6)+1</f>
        <v>5</v>
      </c>
      <c r="H18555">
        <f>MOD(D18555-1,6)+1</f>
        <v>1</v>
      </c>
      <c r="I18555">
        <f>37-D18555</f>
        <v>12</v>
      </c>
      <c r="J18555">
        <f>ABS(D18555-D18556)</f>
        <v>12</v>
      </c>
      <c r="K18555">
        <f>AVERAGE(D18555:D18559)</f>
        <v>25</v>
      </c>
      <c r="L18555">
        <f>AVERAGE(D18555:D18574)</f>
        <v>25</v>
      </c>
      <c r="M18555">
        <f>K18555-L18555</f>
        <v>0</v>
      </c>
      <c r="N18555" t="str">
        <f>IF(K18555&gt;L18555,"HIGH ZONE BIAS",IF(K18555&lt;L18555,"LOW ZONE BIAS","EQUILIBRIUM"))</f>
        <v>EQUILIBRIUM</v>
      </c>
    </row>
    <row r="18556">
      <c r="A18556">
        <v>7302</v>
      </c>
      <c r="B18556" t="str">
        <v>2006-05-19</v>
      </c>
      <c r="C18556" t="str">
        <v>Evening</v>
      </c>
      <c r="D18556">
        <v>13</v>
      </c>
      <c r="E18556" t="str">
        <f>IF(MOD(D18556,2)=0,"EVEN","ODD")</f>
        <v>ODD</v>
      </c>
      <c r="F18556" t="str">
        <f>IF(D18556&lt;=18,"LOW (1-18)","HIGH (19-36)")</f>
        <v>LOW (1-18)</v>
      </c>
      <c r="G18556">
        <f>INT((D18556-1)/6)+1</f>
        <v>3</v>
      </c>
      <c r="H18556">
        <f>MOD(D18556-1,6)+1</f>
        <v>1</v>
      </c>
      <c r="I18556">
        <f>37-D18556</f>
        <v>24</v>
      </c>
      <c r="J18556">
        <f>ABS(D18556-D18557)</f>
        <v>10</v>
      </c>
      <c r="K18556">
        <f>AVERAGE(D18556:D18560)</f>
        <v>13</v>
      </c>
      <c r="L18556">
        <f>AVERAGE(D18556:D18575)</f>
        <v>13</v>
      </c>
      <c r="M18556">
        <f>K18556-L18556</f>
        <v>0</v>
      </c>
      <c r="N18556" t="str">
        <f>IF(K18556&gt;L18556,"HIGH ZONE BIAS",IF(K18556&lt;L18556,"LOW ZONE BIAS","EQUILIBRIUM"))</f>
        <v>EQUILIBRIUM</v>
      </c>
    </row>
    <row r="18557">
      <c r="A18557">
        <v>7301</v>
      </c>
      <c r="B18557" t="str">
        <v>2006-05-19</v>
      </c>
      <c r="C18557" t="str">
        <v>Midday</v>
      </c>
      <c r="D18557">
        <v>3</v>
      </c>
      <c r="E18557" t="str">
        <f>IF(MOD(D18557,2)=0,"EVEN","ODD")</f>
        <v>ODD</v>
      </c>
      <c r="F18557" t="str">
        <f>IF(D18557&lt;=18,"LOW (1-18)","HIGH (19-36)")</f>
        <v>LOW (1-18)</v>
      </c>
      <c r="G18557">
        <f>INT((D18557-1)/6)+1</f>
        <v>1</v>
      </c>
      <c r="H18557">
        <f>MOD(D18557-1,6)+1</f>
        <v>3</v>
      </c>
      <c r="I18557">
        <f>37-D18557</f>
        <v>34</v>
      </c>
      <c r="J18557">
        <f>ABS(D18557-D18558)</f>
        <v>8</v>
      </c>
      <c r="K18557">
        <f>AVERAGE(D18557:D18561)</f>
        <v>3</v>
      </c>
      <c r="L18557">
        <f>AVERAGE(D18557:D18576)</f>
        <v>3</v>
      </c>
      <c r="M18557">
        <f>K18557-L18557</f>
        <v>0</v>
      </c>
      <c r="N18557" t="str">
        <f>IF(K18557&gt;L18557,"HIGH ZONE BIAS",IF(K18557&lt;L18557,"LOW ZONE BIAS","EQUILIBRIUM"))</f>
        <v>EQUILIBRIUM</v>
      </c>
    </row>
    <row r="18558">
      <c r="A18558">
        <v>7300</v>
      </c>
      <c r="B18558" t="str">
        <v>2006-05-18</v>
      </c>
      <c r="C18558" t="str">
        <v>Evening</v>
      </c>
      <c r="D18558">
        <v>11</v>
      </c>
      <c r="E18558" t="str">
        <f>IF(MOD(D18558,2)=0,"EVEN","ODD")</f>
        <v>ODD</v>
      </c>
      <c r="F18558" t="str">
        <f>IF(D18558&lt;=18,"LOW (1-18)","HIGH (19-36)")</f>
        <v>LOW (1-18)</v>
      </c>
      <c r="G18558">
        <f>INT((D18558-1)/6)+1</f>
        <v>2</v>
      </c>
      <c r="H18558">
        <f>MOD(D18558-1,6)+1</f>
        <v>5</v>
      </c>
      <c r="I18558">
        <f>37-D18558</f>
        <v>26</v>
      </c>
      <c r="J18558">
        <f>ABS(D18558-D18559)</f>
        <v>21</v>
      </c>
      <c r="K18558">
        <f>AVERAGE(D18558:D18562)</f>
        <v>11</v>
      </c>
      <c r="L18558">
        <f>AVERAGE(D18558:D18577)</f>
        <v>11</v>
      </c>
      <c r="M18558">
        <f>K18558-L18558</f>
        <v>0</v>
      </c>
      <c r="N18558" t="str">
        <f>IF(K18558&gt;L18558,"HIGH ZONE BIAS",IF(K18558&lt;L18558,"LOW ZONE BIAS","EQUILIBRIUM"))</f>
        <v>EQUILIBRIUM</v>
      </c>
    </row>
    <row r="18559">
      <c r="A18559">
        <v>7299</v>
      </c>
      <c r="B18559" t="str">
        <v>2006-05-18</v>
      </c>
      <c r="C18559" t="str">
        <v>Midday</v>
      </c>
      <c r="D18559">
        <v>32</v>
      </c>
      <c r="E18559" t="str">
        <f>IF(MOD(D18559,2)=0,"EVEN","ODD")</f>
        <v>EVEN</v>
      </c>
      <c r="F18559" t="str">
        <f>IF(D18559&lt;=18,"LOW (1-18)","HIGH (19-36)")</f>
        <v>HIGH (19-36)</v>
      </c>
      <c r="G18559">
        <f>INT((D18559-1)/6)+1</f>
        <v>6</v>
      </c>
      <c r="H18559">
        <f>MOD(D18559-1,6)+1</f>
        <v>2</v>
      </c>
      <c r="I18559">
        <f>37-D18559</f>
        <v>5</v>
      </c>
      <c r="J18559">
        <f>ABS(D18559-D18560)</f>
        <v>1</v>
      </c>
      <c r="K18559">
        <f>AVERAGE(D18559:D18563)</f>
        <v>32</v>
      </c>
      <c r="L18559">
        <f>AVERAGE(D18559:D18578)</f>
        <v>32</v>
      </c>
      <c r="M18559">
        <f>K18559-L18559</f>
        <v>0</v>
      </c>
      <c r="N18559" t="str">
        <f>IF(K18559&gt;L18559,"HIGH ZONE BIAS",IF(K18559&lt;L18559,"LOW ZONE BIAS","EQUILIBRIUM"))</f>
        <v>EQUILIBRIUM</v>
      </c>
    </row>
    <row r="18560">
      <c r="A18560">
        <v>7298</v>
      </c>
      <c r="B18560" t="str">
        <v>2006-05-17</v>
      </c>
      <c r="C18560" t="str">
        <v>Evening</v>
      </c>
      <c r="D18560">
        <v>31</v>
      </c>
      <c r="E18560" t="str">
        <f>IF(MOD(D18560,2)=0,"EVEN","ODD")</f>
        <v>ODD</v>
      </c>
      <c r="F18560" t="str">
        <f>IF(D18560&lt;=18,"LOW (1-18)","HIGH (19-36)")</f>
        <v>HIGH (19-36)</v>
      </c>
      <c r="G18560">
        <f>INT((D18560-1)/6)+1</f>
        <v>6</v>
      </c>
      <c r="H18560">
        <f>MOD(D18560-1,6)+1</f>
        <v>1</v>
      </c>
      <c r="I18560">
        <f>37-D18560</f>
        <v>6</v>
      </c>
      <c r="J18560">
        <f>ABS(D18560-D18561)</f>
        <v>6</v>
      </c>
      <c r="K18560">
        <f>AVERAGE(D18560:D18564)</f>
        <v>31</v>
      </c>
      <c r="L18560">
        <f>AVERAGE(D18560:D18579)</f>
        <v>31</v>
      </c>
      <c r="M18560">
        <f>K18560-L18560</f>
        <v>0</v>
      </c>
      <c r="N18560" t="str">
        <f>IF(K18560&gt;L18560,"HIGH ZONE BIAS",IF(K18560&lt;L18560,"LOW ZONE BIAS","EQUILIBRIUM"))</f>
        <v>EQUILIBRIUM</v>
      </c>
    </row>
    <row r="18561">
      <c r="A18561">
        <v>7297</v>
      </c>
      <c r="B18561" t="str">
        <v>2006-05-17</v>
      </c>
      <c r="C18561" t="str">
        <v>Midday</v>
      </c>
      <c r="D18561">
        <v>25</v>
      </c>
      <c r="E18561" t="str">
        <f>IF(MOD(D18561,2)=0,"EVEN","ODD")</f>
        <v>ODD</v>
      </c>
      <c r="F18561" t="str">
        <f>IF(D18561&lt;=18,"LOW (1-18)","HIGH (19-36)")</f>
        <v>HIGH (19-36)</v>
      </c>
      <c r="G18561">
        <f>INT((D18561-1)/6)+1</f>
        <v>5</v>
      </c>
      <c r="H18561">
        <f>MOD(D18561-1,6)+1</f>
        <v>1</v>
      </c>
      <c r="I18561">
        <f>37-D18561</f>
        <v>12</v>
      </c>
      <c r="J18561">
        <f>ABS(D18561-D18562)</f>
        <v>16</v>
      </c>
      <c r="K18561">
        <f>AVERAGE(D18561:D18565)</f>
        <v>25</v>
      </c>
      <c r="L18561">
        <f>AVERAGE(D18561:D18580)</f>
        <v>25</v>
      </c>
      <c r="M18561">
        <f>K18561-L18561</f>
        <v>0</v>
      </c>
      <c r="N18561" t="str">
        <f>IF(K18561&gt;L18561,"HIGH ZONE BIAS",IF(K18561&lt;L18561,"LOW ZONE BIAS","EQUILIBRIUM"))</f>
        <v>EQUILIBRIUM</v>
      </c>
    </row>
    <row r="18562">
      <c r="A18562">
        <v>7296</v>
      </c>
      <c r="B18562" t="str">
        <v>2006-05-16</v>
      </c>
      <c r="C18562" t="str">
        <v>Evening</v>
      </c>
      <c r="D18562">
        <v>9</v>
      </c>
      <c r="E18562" t="str">
        <f>IF(MOD(D18562,2)=0,"EVEN","ODD")</f>
        <v>ODD</v>
      </c>
      <c r="F18562" t="str">
        <f>IF(D18562&lt;=18,"LOW (1-18)","HIGH (19-36)")</f>
        <v>LOW (1-18)</v>
      </c>
      <c r="G18562">
        <f>INT((D18562-1)/6)+1</f>
        <v>2</v>
      </c>
      <c r="H18562">
        <f>MOD(D18562-1,6)+1</f>
        <v>3</v>
      </c>
      <c r="I18562">
        <f>37-D18562</f>
        <v>28</v>
      </c>
      <c r="J18562">
        <f>ABS(D18562-D18563)</f>
        <v>3</v>
      </c>
      <c r="K18562">
        <f>AVERAGE(D18562:D18566)</f>
        <v>9</v>
      </c>
      <c r="L18562">
        <f>AVERAGE(D18562:D18581)</f>
        <v>9</v>
      </c>
      <c r="M18562">
        <f>K18562-L18562</f>
        <v>0</v>
      </c>
      <c r="N18562" t="str">
        <f>IF(K18562&gt;L18562,"HIGH ZONE BIAS",IF(K18562&lt;L18562,"LOW ZONE BIAS","EQUILIBRIUM"))</f>
        <v>EQUILIBRIUM</v>
      </c>
    </row>
    <row r="18563">
      <c r="A18563">
        <v>7295</v>
      </c>
      <c r="B18563" t="str">
        <v>2006-05-16</v>
      </c>
      <c r="C18563" t="str">
        <v>Midday</v>
      </c>
      <c r="D18563">
        <v>6</v>
      </c>
      <c r="E18563" t="str">
        <f>IF(MOD(D18563,2)=0,"EVEN","ODD")</f>
        <v>EVEN</v>
      </c>
      <c r="F18563" t="str">
        <f>IF(D18563&lt;=18,"LOW (1-18)","HIGH (19-36)")</f>
        <v>LOW (1-18)</v>
      </c>
      <c r="G18563">
        <f>INT((D18563-1)/6)+1</f>
        <v>1</v>
      </c>
      <c r="H18563">
        <f>MOD(D18563-1,6)+1</f>
        <v>6</v>
      </c>
      <c r="I18563">
        <f>37-D18563</f>
        <v>31</v>
      </c>
      <c r="J18563">
        <f>ABS(D18563-D18564)</f>
        <v>21</v>
      </c>
      <c r="K18563">
        <f>AVERAGE(D18563:D18567)</f>
        <v>6</v>
      </c>
      <c r="L18563">
        <f>AVERAGE(D18563:D18582)</f>
        <v>6</v>
      </c>
      <c r="M18563">
        <f>K18563-L18563</f>
        <v>0</v>
      </c>
      <c r="N18563" t="str">
        <f>IF(K18563&gt;L18563,"HIGH ZONE BIAS",IF(K18563&lt;L18563,"LOW ZONE BIAS","EQUILIBRIUM"))</f>
        <v>EQUILIBRIUM</v>
      </c>
    </row>
    <row r="18564">
      <c r="A18564">
        <v>7294</v>
      </c>
      <c r="B18564" t="str">
        <v>2006-05-15</v>
      </c>
      <c r="C18564" t="str">
        <v>Evening</v>
      </c>
      <c r="D18564">
        <v>27</v>
      </c>
      <c r="E18564" t="str">
        <f>IF(MOD(D18564,2)=0,"EVEN","ODD")</f>
        <v>ODD</v>
      </c>
      <c r="F18564" t="str">
        <f>IF(D18564&lt;=18,"LOW (1-18)","HIGH (19-36)")</f>
        <v>HIGH (19-36)</v>
      </c>
      <c r="G18564">
        <f>INT((D18564-1)/6)+1</f>
        <v>5</v>
      </c>
      <c r="H18564">
        <f>MOD(D18564-1,6)+1</f>
        <v>3</v>
      </c>
      <c r="I18564">
        <f>37-D18564</f>
        <v>10</v>
      </c>
      <c r="J18564">
        <f>ABS(D18564-D18565)</f>
        <v>14</v>
      </c>
      <c r="K18564">
        <f>AVERAGE(D18564:D18568)</f>
        <v>27</v>
      </c>
      <c r="L18564">
        <f>AVERAGE(D18564:D18583)</f>
        <v>27</v>
      </c>
      <c r="M18564">
        <f>K18564-L18564</f>
        <v>0</v>
      </c>
      <c r="N18564" t="str">
        <f>IF(K18564&gt;L18564,"HIGH ZONE BIAS",IF(K18564&lt;L18564,"LOW ZONE BIAS","EQUILIBRIUM"))</f>
        <v>EQUILIBRIUM</v>
      </c>
    </row>
    <row r="18565">
      <c r="A18565">
        <v>7293</v>
      </c>
      <c r="B18565" t="str">
        <v>2006-05-15</v>
      </c>
      <c r="C18565" t="str">
        <v>Midday</v>
      </c>
      <c r="D18565">
        <v>13</v>
      </c>
      <c r="E18565" t="str">
        <f>IF(MOD(D18565,2)=0,"EVEN","ODD")</f>
        <v>ODD</v>
      </c>
      <c r="F18565" t="str">
        <f>IF(D18565&lt;=18,"LOW (1-18)","HIGH (19-36)")</f>
        <v>LOW (1-18)</v>
      </c>
      <c r="G18565">
        <f>INT((D18565-1)/6)+1</f>
        <v>3</v>
      </c>
      <c r="H18565">
        <f>MOD(D18565-1,6)+1</f>
        <v>1</v>
      </c>
      <c r="I18565">
        <f>37-D18565</f>
        <v>24</v>
      </c>
      <c r="J18565">
        <f>ABS(D18565-D18566)</f>
        <v>16</v>
      </c>
      <c r="K18565">
        <f>AVERAGE(D18565:D18569)</f>
        <v>13</v>
      </c>
      <c r="L18565">
        <f>AVERAGE(D18565:D18584)</f>
        <v>13</v>
      </c>
      <c r="M18565">
        <f>K18565-L18565</f>
        <v>0</v>
      </c>
      <c r="N18565" t="str">
        <f>IF(K18565&gt;L18565,"HIGH ZONE BIAS",IF(K18565&lt;L18565,"LOW ZONE BIAS","EQUILIBRIUM"))</f>
        <v>EQUILIBRIUM</v>
      </c>
    </row>
    <row r="18566">
      <c r="A18566">
        <v>7292</v>
      </c>
      <c r="B18566" t="str">
        <v>2006-05-13</v>
      </c>
      <c r="C18566" t="str">
        <v>Evening</v>
      </c>
      <c r="D18566">
        <v>29</v>
      </c>
      <c r="E18566" t="str">
        <f>IF(MOD(D18566,2)=0,"EVEN","ODD")</f>
        <v>ODD</v>
      </c>
      <c r="F18566" t="str">
        <f>IF(D18566&lt;=18,"LOW (1-18)","HIGH (19-36)")</f>
        <v>HIGH (19-36)</v>
      </c>
      <c r="G18566">
        <f>INT((D18566-1)/6)+1</f>
        <v>5</v>
      </c>
      <c r="H18566">
        <f>MOD(D18566-1,6)+1</f>
        <v>5</v>
      </c>
      <c r="I18566">
        <f>37-D18566</f>
        <v>8</v>
      </c>
      <c r="J18566">
        <f>ABS(D18566-D18567)</f>
        <v>13</v>
      </c>
      <c r="K18566">
        <f>AVERAGE(D18566:D18570)</f>
        <v>29</v>
      </c>
      <c r="L18566">
        <f>AVERAGE(D18566:D18585)</f>
        <v>29</v>
      </c>
      <c r="M18566">
        <f>K18566-L18566</f>
        <v>0</v>
      </c>
      <c r="N18566" t="str">
        <f>IF(K18566&gt;L18566,"HIGH ZONE BIAS",IF(K18566&lt;L18566,"LOW ZONE BIAS","EQUILIBRIUM"))</f>
        <v>EQUILIBRIUM</v>
      </c>
    </row>
    <row r="18567">
      <c r="A18567">
        <v>7291</v>
      </c>
      <c r="B18567" t="str">
        <v>2006-05-13</v>
      </c>
      <c r="C18567" t="str">
        <v>Midday</v>
      </c>
      <c r="D18567">
        <v>16</v>
      </c>
      <c r="E18567" t="str">
        <f>IF(MOD(D18567,2)=0,"EVEN","ODD")</f>
        <v>EVEN</v>
      </c>
      <c r="F18567" t="str">
        <f>IF(D18567&lt;=18,"LOW (1-18)","HIGH (19-36)")</f>
        <v>LOW (1-18)</v>
      </c>
      <c r="G18567">
        <f>INT((D18567-1)/6)+1</f>
        <v>3</v>
      </c>
      <c r="H18567">
        <f>MOD(D18567-1,6)+1</f>
        <v>4</v>
      </c>
      <c r="I18567">
        <f>37-D18567</f>
        <v>21</v>
      </c>
      <c r="J18567">
        <f>ABS(D18567-D18568)</f>
        <v>10</v>
      </c>
      <c r="K18567">
        <f>AVERAGE(D18567:D18571)</f>
        <v>16</v>
      </c>
      <c r="L18567">
        <f>AVERAGE(D18567:D18586)</f>
        <v>16</v>
      </c>
      <c r="M18567">
        <f>K18567-L18567</f>
        <v>0</v>
      </c>
      <c r="N18567" t="str">
        <f>IF(K18567&gt;L18567,"HIGH ZONE BIAS",IF(K18567&lt;L18567,"LOW ZONE BIAS","EQUILIBRIUM"))</f>
        <v>EQUILIBRIUM</v>
      </c>
    </row>
    <row r="18568">
      <c r="A18568">
        <v>7290</v>
      </c>
      <c r="B18568" t="str">
        <v>2006-05-12</v>
      </c>
      <c r="C18568" t="str">
        <v>Evening</v>
      </c>
      <c r="D18568">
        <v>6</v>
      </c>
      <c r="E18568" t="str">
        <f>IF(MOD(D18568,2)=0,"EVEN","ODD")</f>
        <v>EVEN</v>
      </c>
      <c r="F18568" t="str">
        <f>IF(D18568&lt;=18,"LOW (1-18)","HIGH (19-36)")</f>
        <v>LOW (1-18)</v>
      </c>
      <c r="G18568">
        <f>INT((D18568-1)/6)+1</f>
        <v>1</v>
      </c>
      <c r="H18568">
        <f>MOD(D18568-1,6)+1</f>
        <v>6</v>
      </c>
      <c r="I18568">
        <f>37-D18568</f>
        <v>31</v>
      </c>
      <c r="J18568">
        <f>ABS(D18568-D18569)</f>
        <v>10</v>
      </c>
      <c r="K18568">
        <f>AVERAGE(D18568:D18572)</f>
        <v>6</v>
      </c>
      <c r="L18568">
        <f>AVERAGE(D18568:D18587)</f>
        <v>6</v>
      </c>
      <c r="M18568">
        <f>K18568-L18568</f>
        <v>0</v>
      </c>
      <c r="N18568" t="str">
        <f>IF(K18568&gt;L18568,"HIGH ZONE BIAS",IF(K18568&lt;L18568,"LOW ZONE BIAS","EQUILIBRIUM"))</f>
        <v>EQUILIBRIUM</v>
      </c>
    </row>
    <row r="18569">
      <c r="A18569">
        <v>7289</v>
      </c>
      <c r="B18569" t="str">
        <v>2006-05-12</v>
      </c>
      <c r="C18569" t="str">
        <v>Midday</v>
      </c>
      <c r="D18569">
        <v>16</v>
      </c>
      <c r="E18569" t="str">
        <f>IF(MOD(D18569,2)=0,"EVEN","ODD")</f>
        <v>EVEN</v>
      </c>
      <c r="F18569" t="str">
        <f>IF(D18569&lt;=18,"LOW (1-18)","HIGH (19-36)")</f>
        <v>LOW (1-18)</v>
      </c>
      <c r="G18569">
        <f>INT((D18569-1)/6)+1</f>
        <v>3</v>
      </c>
      <c r="H18569">
        <f>MOD(D18569-1,6)+1</f>
        <v>4</v>
      </c>
      <c r="I18569">
        <f>37-D18569</f>
        <v>21</v>
      </c>
      <c r="J18569">
        <f>ABS(D18569-D18570)</f>
        <v>2</v>
      </c>
      <c r="K18569">
        <f>AVERAGE(D18569:D18573)</f>
        <v>16</v>
      </c>
      <c r="L18569">
        <f>AVERAGE(D18569:D18588)</f>
        <v>16</v>
      </c>
      <c r="M18569">
        <f>K18569-L18569</f>
        <v>0</v>
      </c>
      <c r="N18569" t="str">
        <f>IF(K18569&gt;L18569,"HIGH ZONE BIAS",IF(K18569&lt;L18569,"LOW ZONE BIAS","EQUILIBRIUM"))</f>
        <v>EQUILIBRIUM</v>
      </c>
    </row>
    <row r="18570">
      <c r="A18570">
        <v>7288</v>
      </c>
      <c r="B18570" t="str">
        <v>2006-05-11</v>
      </c>
      <c r="C18570" t="str">
        <v>Evening</v>
      </c>
      <c r="D18570">
        <v>14</v>
      </c>
      <c r="E18570" t="str">
        <f>IF(MOD(D18570,2)=0,"EVEN","ODD")</f>
        <v>EVEN</v>
      </c>
      <c r="F18570" t="str">
        <f>IF(D18570&lt;=18,"LOW (1-18)","HIGH (19-36)")</f>
        <v>LOW (1-18)</v>
      </c>
      <c r="G18570">
        <f>INT((D18570-1)/6)+1</f>
        <v>3</v>
      </c>
      <c r="H18570">
        <f>MOD(D18570-1,6)+1</f>
        <v>2</v>
      </c>
      <c r="I18570">
        <f>37-D18570</f>
        <v>23</v>
      </c>
      <c r="J18570">
        <f>ABS(D18570-D18571)</f>
        <v>5</v>
      </c>
      <c r="K18570">
        <f>AVERAGE(D18570:D18574)</f>
        <v>14</v>
      </c>
      <c r="L18570">
        <f>AVERAGE(D18570:D18589)</f>
        <v>14</v>
      </c>
      <c r="M18570">
        <f>K18570-L18570</f>
        <v>0</v>
      </c>
      <c r="N18570" t="str">
        <f>IF(K18570&gt;L18570,"HIGH ZONE BIAS",IF(K18570&lt;L18570,"LOW ZONE BIAS","EQUILIBRIUM"))</f>
        <v>EQUILIBRIUM</v>
      </c>
    </row>
    <row r="18571">
      <c r="A18571">
        <v>7287</v>
      </c>
      <c r="B18571" t="str">
        <v>2006-05-11</v>
      </c>
      <c r="C18571" t="str">
        <v>Midday</v>
      </c>
      <c r="D18571">
        <v>9</v>
      </c>
      <c r="E18571" t="str">
        <f>IF(MOD(D18571,2)=0,"EVEN","ODD")</f>
        <v>ODD</v>
      </c>
      <c r="F18571" t="str">
        <f>IF(D18571&lt;=18,"LOW (1-18)","HIGH (19-36)")</f>
        <v>LOW (1-18)</v>
      </c>
      <c r="G18571">
        <f>INT((D18571-1)/6)+1</f>
        <v>2</v>
      </c>
      <c r="H18571">
        <f>MOD(D18571-1,6)+1</f>
        <v>3</v>
      </c>
      <c r="I18571">
        <f>37-D18571</f>
        <v>28</v>
      </c>
      <c r="J18571">
        <f>ABS(D18571-D18572)</f>
        <v>15</v>
      </c>
      <c r="K18571">
        <f>AVERAGE(D18571:D18575)</f>
        <v>9</v>
      </c>
      <c r="L18571">
        <f>AVERAGE(D18571:D18590)</f>
        <v>9</v>
      </c>
      <c r="M18571">
        <f>K18571-L18571</f>
        <v>0</v>
      </c>
      <c r="N18571" t="str">
        <f>IF(K18571&gt;L18571,"HIGH ZONE BIAS",IF(K18571&lt;L18571,"LOW ZONE BIAS","EQUILIBRIUM"))</f>
        <v>EQUILIBRIUM</v>
      </c>
    </row>
    <row r="18572">
      <c r="A18572">
        <v>7286</v>
      </c>
      <c r="B18572" t="str">
        <v>2006-05-10</v>
      </c>
      <c r="C18572" t="str">
        <v>Evening</v>
      </c>
      <c r="D18572">
        <v>24</v>
      </c>
      <c r="E18572" t="str">
        <f>IF(MOD(D18572,2)=0,"EVEN","ODD")</f>
        <v>EVEN</v>
      </c>
      <c r="F18572" t="str">
        <f>IF(D18572&lt;=18,"LOW (1-18)","HIGH (19-36)")</f>
        <v>HIGH (19-36)</v>
      </c>
      <c r="G18572">
        <f>INT((D18572-1)/6)+1</f>
        <v>4</v>
      </c>
      <c r="H18572">
        <f>MOD(D18572-1,6)+1</f>
        <v>6</v>
      </c>
      <c r="I18572">
        <f>37-D18572</f>
        <v>13</v>
      </c>
      <c r="J18572">
        <f>ABS(D18572-D18573)</f>
        <v>8</v>
      </c>
      <c r="K18572">
        <f>AVERAGE(D18572:D18576)</f>
        <v>24</v>
      </c>
      <c r="L18572">
        <f>AVERAGE(D18572:D18591)</f>
        <v>24</v>
      </c>
      <c r="M18572">
        <f>K18572-L18572</f>
        <v>0</v>
      </c>
      <c r="N18572" t="str">
        <f>IF(K18572&gt;L18572,"HIGH ZONE BIAS",IF(K18572&lt;L18572,"LOW ZONE BIAS","EQUILIBRIUM"))</f>
        <v>EQUILIBRIUM</v>
      </c>
    </row>
    <row r="18573">
      <c r="A18573">
        <v>7285</v>
      </c>
      <c r="B18573" t="str">
        <v>2006-05-10</v>
      </c>
      <c r="C18573" t="str">
        <v>Midday</v>
      </c>
      <c r="D18573">
        <v>32</v>
      </c>
      <c r="E18573" t="str">
        <f>IF(MOD(D18573,2)=0,"EVEN","ODD")</f>
        <v>EVEN</v>
      </c>
      <c r="F18573" t="str">
        <f>IF(D18573&lt;=18,"LOW (1-18)","HIGH (19-36)")</f>
        <v>HIGH (19-36)</v>
      </c>
      <c r="G18573">
        <f>INT((D18573-1)/6)+1</f>
        <v>6</v>
      </c>
      <c r="H18573">
        <f>MOD(D18573-1,6)+1</f>
        <v>2</v>
      </c>
      <c r="I18573">
        <f>37-D18573</f>
        <v>5</v>
      </c>
      <c r="J18573">
        <f>ABS(D18573-D18574)</f>
        <v>2</v>
      </c>
      <c r="K18573">
        <f>AVERAGE(D18573:D18577)</f>
        <v>32</v>
      </c>
      <c r="L18573">
        <f>AVERAGE(D18573:D18592)</f>
        <v>32</v>
      </c>
      <c r="M18573">
        <f>K18573-L18573</f>
        <v>0</v>
      </c>
      <c r="N18573" t="str">
        <f>IF(K18573&gt;L18573,"HIGH ZONE BIAS",IF(K18573&lt;L18573,"LOW ZONE BIAS","EQUILIBRIUM"))</f>
        <v>EQUILIBRIUM</v>
      </c>
    </row>
    <row r="18574">
      <c r="A18574">
        <v>7284</v>
      </c>
      <c r="B18574" t="str">
        <v>2006-05-09</v>
      </c>
      <c r="C18574" t="str">
        <v>Evening</v>
      </c>
      <c r="D18574">
        <v>30</v>
      </c>
      <c r="E18574" t="str">
        <f>IF(MOD(D18574,2)=0,"EVEN","ODD")</f>
        <v>EVEN</v>
      </c>
      <c r="F18574" t="str">
        <f>IF(D18574&lt;=18,"LOW (1-18)","HIGH (19-36)")</f>
        <v>HIGH (19-36)</v>
      </c>
      <c r="G18574">
        <f>INT((D18574-1)/6)+1</f>
        <v>5</v>
      </c>
      <c r="H18574">
        <f>MOD(D18574-1,6)+1</f>
        <v>6</v>
      </c>
      <c r="I18574">
        <f>37-D18574</f>
        <v>7</v>
      </c>
      <c r="J18574">
        <f>ABS(D18574-D18575)</f>
        <v>10</v>
      </c>
      <c r="K18574">
        <f>AVERAGE(D18574:D18578)</f>
        <v>30</v>
      </c>
      <c r="L18574">
        <f>AVERAGE(D18574:D18593)</f>
        <v>30</v>
      </c>
      <c r="M18574">
        <f>K18574-L18574</f>
        <v>0</v>
      </c>
      <c r="N18574" t="str">
        <f>IF(K18574&gt;L18574,"HIGH ZONE BIAS",IF(K18574&lt;L18574,"LOW ZONE BIAS","EQUILIBRIUM"))</f>
        <v>EQUILIBRIUM</v>
      </c>
    </row>
    <row r="18575">
      <c r="A18575">
        <v>7283</v>
      </c>
      <c r="B18575" t="str">
        <v>2006-05-09</v>
      </c>
      <c r="C18575" t="str">
        <v>Midday</v>
      </c>
      <c r="D18575">
        <v>20</v>
      </c>
      <c r="E18575" t="str">
        <f>IF(MOD(D18575,2)=0,"EVEN","ODD")</f>
        <v>EVEN</v>
      </c>
      <c r="F18575" t="str">
        <f>IF(D18575&lt;=18,"LOW (1-18)","HIGH (19-36)")</f>
        <v>HIGH (19-36)</v>
      </c>
      <c r="G18575">
        <f>INT((D18575-1)/6)+1</f>
        <v>4</v>
      </c>
      <c r="H18575">
        <f>MOD(D18575-1,6)+1</f>
        <v>2</v>
      </c>
      <c r="I18575">
        <f>37-D18575</f>
        <v>17</v>
      </c>
      <c r="J18575">
        <f>ABS(D18575-D18576)</f>
        <v>7</v>
      </c>
      <c r="K18575">
        <f>AVERAGE(D18575:D18579)</f>
        <v>20</v>
      </c>
      <c r="L18575">
        <f>AVERAGE(D18575:D18594)</f>
        <v>20</v>
      </c>
      <c r="M18575">
        <f>K18575-L18575</f>
        <v>0</v>
      </c>
      <c r="N18575" t="str">
        <f>IF(K18575&gt;L18575,"HIGH ZONE BIAS",IF(K18575&lt;L18575,"LOW ZONE BIAS","EQUILIBRIUM"))</f>
        <v>EQUILIBRIUM</v>
      </c>
    </row>
    <row r="18576">
      <c r="A18576">
        <v>7282</v>
      </c>
      <c r="B18576" t="str">
        <v>2006-05-08</v>
      </c>
      <c r="C18576" t="str">
        <v>Evening</v>
      </c>
      <c r="D18576">
        <v>13</v>
      </c>
      <c r="E18576" t="str">
        <f>IF(MOD(D18576,2)=0,"EVEN","ODD")</f>
        <v>ODD</v>
      </c>
      <c r="F18576" t="str">
        <f>IF(D18576&lt;=18,"LOW (1-18)","HIGH (19-36)")</f>
        <v>LOW (1-18)</v>
      </c>
      <c r="G18576">
        <f>INT((D18576-1)/6)+1</f>
        <v>3</v>
      </c>
      <c r="H18576">
        <f>MOD(D18576-1,6)+1</f>
        <v>1</v>
      </c>
      <c r="I18576">
        <f>37-D18576</f>
        <v>24</v>
      </c>
      <c r="J18576">
        <f>ABS(D18576-D18577)</f>
        <v>7</v>
      </c>
      <c r="K18576">
        <f>AVERAGE(D18576:D18580)</f>
        <v>13</v>
      </c>
      <c r="L18576">
        <f>AVERAGE(D18576:D18595)</f>
        <v>13</v>
      </c>
      <c r="M18576">
        <f>K18576-L18576</f>
        <v>0</v>
      </c>
      <c r="N18576" t="str">
        <f>IF(K18576&gt;L18576,"HIGH ZONE BIAS",IF(K18576&lt;L18576,"LOW ZONE BIAS","EQUILIBRIUM"))</f>
        <v>EQUILIBRIUM</v>
      </c>
    </row>
    <row r="18577">
      <c r="A18577">
        <v>7281</v>
      </c>
      <c r="B18577" t="str">
        <v>2006-05-08</v>
      </c>
      <c r="C18577" t="str">
        <v>Midday</v>
      </c>
      <c r="D18577">
        <v>20</v>
      </c>
      <c r="E18577" t="str">
        <f>IF(MOD(D18577,2)=0,"EVEN","ODD")</f>
        <v>EVEN</v>
      </c>
      <c r="F18577" t="str">
        <f>IF(D18577&lt;=18,"LOW (1-18)","HIGH (19-36)")</f>
        <v>HIGH (19-36)</v>
      </c>
      <c r="G18577">
        <f>INT((D18577-1)/6)+1</f>
        <v>4</v>
      </c>
      <c r="H18577">
        <f>MOD(D18577-1,6)+1</f>
        <v>2</v>
      </c>
      <c r="I18577">
        <f>37-D18577</f>
        <v>17</v>
      </c>
      <c r="J18577">
        <f>ABS(D18577-D18578)</f>
        <v>11</v>
      </c>
      <c r="K18577">
        <f>AVERAGE(D18577:D18581)</f>
        <v>20</v>
      </c>
      <c r="L18577">
        <f>AVERAGE(D18577:D18596)</f>
        <v>20</v>
      </c>
      <c r="M18577">
        <f>K18577-L18577</f>
        <v>0</v>
      </c>
      <c r="N18577" t="str">
        <f>IF(K18577&gt;L18577,"HIGH ZONE BIAS",IF(K18577&lt;L18577,"LOW ZONE BIAS","EQUILIBRIUM"))</f>
        <v>EQUILIBRIUM</v>
      </c>
    </row>
    <row r="18578">
      <c r="A18578">
        <v>7280</v>
      </c>
      <c r="B18578" t="str">
        <v>2006-05-06</v>
      </c>
      <c r="C18578" t="str">
        <v>Evening</v>
      </c>
      <c r="D18578">
        <v>31</v>
      </c>
      <c r="E18578" t="str">
        <f>IF(MOD(D18578,2)=0,"EVEN","ODD")</f>
        <v>ODD</v>
      </c>
      <c r="F18578" t="str">
        <f>IF(D18578&lt;=18,"LOW (1-18)","HIGH (19-36)")</f>
        <v>HIGH (19-36)</v>
      </c>
      <c r="G18578">
        <f>INT((D18578-1)/6)+1</f>
        <v>6</v>
      </c>
      <c r="H18578">
        <f>MOD(D18578-1,6)+1</f>
        <v>1</v>
      </c>
      <c r="I18578">
        <f>37-D18578</f>
        <v>6</v>
      </c>
      <c r="J18578">
        <f>ABS(D18578-D18579)</f>
        <v>20</v>
      </c>
      <c r="K18578">
        <f>AVERAGE(D18578:D18582)</f>
        <v>31</v>
      </c>
      <c r="L18578">
        <f>AVERAGE(D18578:D18597)</f>
        <v>31</v>
      </c>
      <c r="M18578">
        <f>K18578-L18578</f>
        <v>0</v>
      </c>
      <c r="N18578" t="str">
        <f>IF(K18578&gt;L18578,"HIGH ZONE BIAS",IF(K18578&lt;L18578,"LOW ZONE BIAS","EQUILIBRIUM"))</f>
        <v>EQUILIBRIUM</v>
      </c>
    </row>
    <row r="18579">
      <c r="A18579">
        <v>7279</v>
      </c>
      <c r="B18579" t="str">
        <v>2006-05-06</v>
      </c>
      <c r="C18579" t="str">
        <v>Midday</v>
      </c>
      <c r="D18579">
        <v>11</v>
      </c>
      <c r="E18579" t="str">
        <f>IF(MOD(D18579,2)=0,"EVEN","ODD")</f>
        <v>ODD</v>
      </c>
      <c r="F18579" t="str">
        <f>IF(D18579&lt;=18,"LOW (1-18)","HIGH (19-36)")</f>
        <v>LOW (1-18)</v>
      </c>
      <c r="G18579">
        <f>INT((D18579-1)/6)+1</f>
        <v>2</v>
      </c>
      <c r="H18579">
        <f>MOD(D18579-1,6)+1</f>
        <v>5</v>
      </c>
      <c r="I18579">
        <f>37-D18579</f>
        <v>26</v>
      </c>
      <c r="J18579">
        <f>ABS(D18579-D18580)</f>
        <v>20</v>
      </c>
      <c r="K18579">
        <f>AVERAGE(D18579:D18583)</f>
        <v>11</v>
      </c>
      <c r="L18579">
        <f>AVERAGE(D18579:D18598)</f>
        <v>11</v>
      </c>
      <c r="M18579">
        <f>K18579-L18579</f>
        <v>0</v>
      </c>
      <c r="N18579" t="str">
        <f>IF(K18579&gt;L18579,"HIGH ZONE BIAS",IF(K18579&lt;L18579,"LOW ZONE BIAS","EQUILIBRIUM"))</f>
        <v>EQUILIBRIUM</v>
      </c>
    </row>
    <row r="18580">
      <c r="A18580">
        <v>7278</v>
      </c>
      <c r="B18580" t="str">
        <v>2006-05-05</v>
      </c>
      <c r="C18580" t="str">
        <v>Evening</v>
      </c>
      <c r="D18580">
        <v>31</v>
      </c>
      <c r="E18580" t="str">
        <f>IF(MOD(D18580,2)=0,"EVEN","ODD")</f>
        <v>ODD</v>
      </c>
      <c r="F18580" t="str">
        <f>IF(D18580&lt;=18,"LOW (1-18)","HIGH (19-36)")</f>
        <v>HIGH (19-36)</v>
      </c>
      <c r="G18580">
        <f>INT((D18580-1)/6)+1</f>
        <v>6</v>
      </c>
      <c r="H18580">
        <f>MOD(D18580-1,6)+1</f>
        <v>1</v>
      </c>
      <c r="I18580">
        <f>37-D18580</f>
        <v>6</v>
      </c>
      <c r="J18580">
        <f>ABS(D18580-D18581)</f>
        <v>0</v>
      </c>
      <c r="K18580">
        <f>AVERAGE(D18580:D18584)</f>
        <v>31</v>
      </c>
      <c r="L18580">
        <f>AVERAGE(D18580:D18599)</f>
        <v>31</v>
      </c>
      <c r="M18580">
        <f>K18580-L18580</f>
        <v>0</v>
      </c>
      <c r="N18580" t="str">
        <f>IF(K18580&gt;L18580,"HIGH ZONE BIAS",IF(K18580&lt;L18580,"LOW ZONE BIAS","EQUILIBRIUM"))</f>
        <v>EQUILIBRIUM</v>
      </c>
    </row>
    <row r="18581">
      <c r="A18581">
        <v>7277</v>
      </c>
      <c r="B18581" t="str">
        <v>2006-05-05</v>
      </c>
      <c r="C18581" t="str">
        <v>Midday</v>
      </c>
      <c r="D18581">
        <v>31</v>
      </c>
      <c r="E18581" t="str">
        <f>IF(MOD(D18581,2)=0,"EVEN","ODD")</f>
        <v>ODD</v>
      </c>
      <c r="F18581" t="str">
        <f>IF(D18581&lt;=18,"LOW (1-18)","HIGH (19-36)")</f>
        <v>HIGH (19-36)</v>
      </c>
      <c r="G18581">
        <f>INT((D18581-1)/6)+1</f>
        <v>6</v>
      </c>
      <c r="H18581">
        <f>MOD(D18581-1,6)+1</f>
        <v>1</v>
      </c>
      <c r="I18581">
        <f>37-D18581</f>
        <v>6</v>
      </c>
      <c r="J18581">
        <f>ABS(D18581-D18582)</f>
        <v>2</v>
      </c>
      <c r="K18581">
        <f>AVERAGE(D18581:D18585)</f>
        <v>31</v>
      </c>
      <c r="L18581">
        <f>AVERAGE(D18581:D18600)</f>
        <v>31</v>
      </c>
      <c r="M18581">
        <f>K18581-L18581</f>
        <v>0</v>
      </c>
      <c r="N18581" t="str">
        <f>IF(K18581&gt;L18581,"HIGH ZONE BIAS",IF(K18581&lt;L18581,"LOW ZONE BIAS","EQUILIBRIUM"))</f>
        <v>EQUILIBRIUM</v>
      </c>
    </row>
    <row r="18582">
      <c r="A18582">
        <v>7276</v>
      </c>
      <c r="B18582" t="str">
        <v>2006-05-04</v>
      </c>
      <c r="C18582" t="str">
        <v>Evening</v>
      </c>
      <c r="D18582">
        <v>29</v>
      </c>
      <c r="E18582" t="str">
        <f>IF(MOD(D18582,2)=0,"EVEN","ODD")</f>
        <v>ODD</v>
      </c>
      <c r="F18582" t="str">
        <f>IF(D18582&lt;=18,"LOW (1-18)","HIGH (19-36)")</f>
        <v>HIGH (19-36)</v>
      </c>
      <c r="G18582">
        <f>INT((D18582-1)/6)+1</f>
        <v>5</v>
      </c>
      <c r="H18582">
        <f>MOD(D18582-1,6)+1</f>
        <v>5</v>
      </c>
      <c r="I18582">
        <f>37-D18582</f>
        <v>8</v>
      </c>
      <c r="J18582">
        <f>ABS(D18582-D18583)</f>
        <v>7</v>
      </c>
      <c r="K18582">
        <f>AVERAGE(D18582:D18586)</f>
        <v>29</v>
      </c>
      <c r="L18582">
        <f>AVERAGE(D18582:D18601)</f>
        <v>29</v>
      </c>
      <c r="M18582">
        <f>K18582-L18582</f>
        <v>0</v>
      </c>
      <c r="N18582" t="str">
        <f>IF(K18582&gt;L18582,"HIGH ZONE BIAS",IF(K18582&lt;L18582,"LOW ZONE BIAS","EQUILIBRIUM"))</f>
        <v>EQUILIBRIUM</v>
      </c>
    </row>
    <row r="18583">
      <c r="A18583">
        <v>7275</v>
      </c>
      <c r="B18583" t="str">
        <v>2006-05-04</v>
      </c>
      <c r="C18583" t="str">
        <v>Midday</v>
      </c>
      <c r="D18583">
        <v>36</v>
      </c>
      <c r="E18583" t="str">
        <f>IF(MOD(D18583,2)=0,"EVEN","ODD")</f>
        <v>EVEN</v>
      </c>
      <c r="F18583" t="str">
        <f>IF(D18583&lt;=18,"LOW (1-18)","HIGH (19-36)")</f>
        <v>HIGH (19-36)</v>
      </c>
      <c r="G18583">
        <f>INT((D18583-1)/6)+1</f>
        <v>6</v>
      </c>
      <c r="H18583">
        <f>MOD(D18583-1,6)+1</f>
        <v>6</v>
      </c>
      <c r="I18583">
        <f>37-D18583</f>
        <v>1</v>
      </c>
      <c r="J18583">
        <f>ABS(D18583-D18584)</f>
        <v>19</v>
      </c>
      <c r="K18583">
        <f>AVERAGE(D18583:D18587)</f>
        <v>36</v>
      </c>
      <c r="L18583">
        <f>AVERAGE(D18583:D18602)</f>
        <v>36</v>
      </c>
      <c r="M18583">
        <f>K18583-L18583</f>
        <v>0</v>
      </c>
      <c r="N18583" t="str">
        <f>IF(K18583&gt;L18583,"HIGH ZONE BIAS",IF(K18583&lt;L18583,"LOW ZONE BIAS","EQUILIBRIUM"))</f>
        <v>EQUILIBRIUM</v>
      </c>
    </row>
    <row r="18584">
      <c r="A18584">
        <v>7274</v>
      </c>
      <c r="B18584" t="str">
        <v>2006-05-03</v>
      </c>
      <c r="C18584" t="str">
        <v>Evening</v>
      </c>
      <c r="D18584">
        <v>17</v>
      </c>
      <c r="E18584" t="str">
        <f>IF(MOD(D18584,2)=0,"EVEN","ODD")</f>
        <v>ODD</v>
      </c>
      <c r="F18584" t="str">
        <f>IF(D18584&lt;=18,"LOW (1-18)","HIGH (19-36)")</f>
        <v>LOW (1-18)</v>
      </c>
      <c r="G18584">
        <f>INT((D18584-1)/6)+1</f>
        <v>3</v>
      </c>
      <c r="H18584">
        <f>MOD(D18584-1,6)+1</f>
        <v>5</v>
      </c>
      <c r="I18584">
        <f>37-D18584</f>
        <v>20</v>
      </c>
      <c r="J18584">
        <f>ABS(D18584-D18585)</f>
        <v>12</v>
      </c>
      <c r="K18584">
        <f>AVERAGE(D18584:D18588)</f>
        <v>17</v>
      </c>
      <c r="L18584">
        <f>AVERAGE(D18584:D18603)</f>
        <v>17</v>
      </c>
      <c r="M18584">
        <f>K18584-L18584</f>
        <v>0</v>
      </c>
      <c r="N18584" t="str">
        <f>IF(K18584&gt;L18584,"HIGH ZONE BIAS",IF(K18584&lt;L18584,"LOW ZONE BIAS","EQUILIBRIUM"))</f>
        <v>EQUILIBRIUM</v>
      </c>
    </row>
    <row r="18585">
      <c r="A18585">
        <v>7273</v>
      </c>
      <c r="B18585" t="str">
        <v>2006-05-03</v>
      </c>
      <c r="C18585" t="str">
        <v>Midday</v>
      </c>
      <c r="D18585">
        <v>5</v>
      </c>
      <c r="E18585" t="str">
        <f>IF(MOD(D18585,2)=0,"EVEN","ODD")</f>
        <v>ODD</v>
      </c>
      <c r="F18585" t="str">
        <f>IF(D18585&lt;=18,"LOW (1-18)","HIGH (19-36)")</f>
        <v>LOW (1-18)</v>
      </c>
      <c r="G18585">
        <f>INT((D18585-1)/6)+1</f>
        <v>1</v>
      </c>
      <c r="H18585">
        <f>MOD(D18585-1,6)+1</f>
        <v>5</v>
      </c>
      <c r="I18585">
        <f>37-D18585</f>
        <v>32</v>
      </c>
      <c r="J18585">
        <f>ABS(D18585-D18586)</f>
        <v>22</v>
      </c>
      <c r="K18585">
        <f>AVERAGE(D18585:D18589)</f>
        <v>5</v>
      </c>
      <c r="L18585">
        <f>AVERAGE(D18585:D18604)</f>
        <v>5</v>
      </c>
      <c r="M18585">
        <f>K18585-L18585</f>
        <v>0</v>
      </c>
      <c r="N18585" t="str">
        <f>IF(K18585&gt;L18585,"HIGH ZONE BIAS",IF(K18585&lt;L18585,"LOW ZONE BIAS","EQUILIBRIUM"))</f>
        <v>EQUILIBRIUM</v>
      </c>
    </row>
    <row r="18586">
      <c r="A18586">
        <v>7272</v>
      </c>
      <c r="B18586" t="str">
        <v>2006-05-02</v>
      </c>
      <c r="C18586" t="str">
        <v>Evening</v>
      </c>
      <c r="D18586">
        <v>27</v>
      </c>
      <c r="E18586" t="str">
        <f>IF(MOD(D18586,2)=0,"EVEN","ODD")</f>
        <v>ODD</v>
      </c>
      <c r="F18586" t="str">
        <f>IF(D18586&lt;=18,"LOW (1-18)","HIGH (19-36)")</f>
        <v>HIGH (19-36)</v>
      </c>
      <c r="G18586">
        <f>INT((D18586-1)/6)+1</f>
        <v>5</v>
      </c>
      <c r="H18586">
        <f>MOD(D18586-1,6)+1</f>
        <v>3</v>
      </c>
      <c r="I18586">
        <f>37-D18586</f>
        <v>10</v>
      </c>
      <c r="J18586">
        <f>ABS(D18586-D18587)</f>
        <v>8</v>
      </c>
      <c r="K18586">
        <f>AVERAGE(D18586:D18590)</f>
        <v>27</v>
      </c>
      <c r="L18586">
        <f>AVERAGE(D18586:D18605)</f>
        <v>27</v>
      </c>
      <c r="M18586">
        <f>K18586-L18586</f>
        <v>0</v>
      </c>
      <c r="N18586" t="str">
        <f>IF(K18586&gt;L18586,"HIGH ZONE BIAS",IF(K18586&lt;L18586,"LOW ZONE BIAS","EQUILIBRIUM"))</f>
        <v>EQUILIBRIUM</v>
      </c>
    </row>
    <row r="18587">
      <c r="A18587">
        <v>7271</v>
      </c>
      <c r="B18587" t="str">
        <v>2006-05-02</v>
      </c>
      <c r="C18587" t="str">
        <v>Midday</v>
      </c>
      <c r="D18587">
        <v>35</v>
      </c>
      <c r="E18587" t="str">
        <f>IF(MOD(D18587,2)=0,"EVEN","ODD")</f>
        <v>ODD</v>
      </c>
      <c r="F18587" t="str">
        <f>IF(D18587&lt;=18,"LOW (1-18)","HIGH (19-36)")</f>
        <v>HIGH (19-36)</v>
      </c>
      <c r="G18587">
        <f>INT((D18587-1)/6)+1</f>
        <v>6</v>
      </c>
      <c r="H18587">
        <f>MOD(D18587-1,6)+1</f>
        <v>5</v>
      </c>
      <c r="I18587">
        <f>37-D18587</f>
        <v>2</v>
      </c>
      <c r="J18587">
        <f>ABS(D18587-D18588)</f>
        <v>12</v>
      </c>
      <c r="K18587">
        <f>AVERAGE(D18587:D18591)</f>
        <v>35</v>
      </c>
      <c r="L18587">
        <f>AVERAGE(D18587:D18606)</f>
        <v>35</v>
      </c>
      <c r="M18587">
        <f>K18587-L18587</f>
        <v>0</v>
      </c>
      <c r="N18587" t="str">
        <f>IF(K18587&gt;L18587,"HIGH ZONE BIAS",IF(K18587&lt;L18587,"LOW ZONE BIAS","EQUILIBRIUM"))</f>
        <v>EQUILIBRIUM</v>
      </c>
    </row>
    <row r="18588">
      <c r="A18588">
        <v>7270</v>
      </c>
      <c r="B18588" t="str">
        <v>2006-05-01</v>
      </c>
      <c r="C18588" t="str">
        <v>Evening</v>
      </c>
      <c r="D18588">
        <v>23</v>
      </c>
      <c r="E18588" t="str">
        <f>IF(MOD(D18588,2)=0,"EVEN","ODD")</f>
        <v>ODD</v>
      </c>
      <c r="F18588" t="str">
        <f>IF(D18588&lt;=18,"LOW (1-18)","HIGH (19-36)")</f>
        <v>HIGH (19-36)</v>
      </c>
      <c r="G18588">
        <f>INT((D18588-1)/6)+1</f>
        <v>4</v>
      </c>
      <c r="H18588">
        <f>MOD(D18588-1,6)+1</f>
        <v>5</v>
      </c>
      <c r="I18588">
        <f>37-D18588</f>
        <v>14</v>
      </c>
      <c r="J18588">
        <f>ABS(D18588-D18589)</f>
        <v>11</v>
      </c>
      <c r="K18588">
        <f>AVERAGE(D18588:D18592)</f>
        <v>23</v>
      </c>
      <c r="L18588">
        <f>AVERAGE(D18588:D18607)</f>
        <v>23</v>
      </c>
      <c r="M18588">
        <f>K18588-L18588</f>
        <v>0</v>
      </c>
      <c r="N18588" t="str">
        <f>IF(K18588&gt;L18588,"HIGH ZONE BIAS",IF(K18588&lt;L18588,"LOW ZONE BIAS","EQUILIBRIUM"))</f>
        <v>EQUILIBRIUM</v>
      </c>
    </row>
    <row r="18589">
      <c r="A18589">
        <v>7269</v>
      </c>
      <c r="B18589" t="str">
        <v>2006-05-01</v>
      </c>
      <c r="C18589" t="str">
        <v>Midday</v>
      </c>
      <c r="D18589">
        <v>12</v>
      </c>
      <c r="E18589" t="str">
        <f>IF(MOD(D18589,2)=0,"EVEN","ODD")</f>
        <v>EVEN</v>
      </c>
      <c r="F18589" t="str">
        <f>IF(D18589&lt;=18,"LOW (1-18)","HIGH (19-36)")</f>
        <v>LOW (1-18)</v>
      </c>
      <c r="G18589">
        <f>INT((D18589-1)/6)+1</f>
        <v>2</v>
      </c>
      <c r="H18589">
        <f>MOD(D18589-1,6)+1</f>
        <v>6</v>
      </c>
      <c r="I18589">
        <f>37-D18589</f>
        <v>25</v>
      </c>
      <c r="J18589">
        <f>ABS(D18589-D18590)</f>
        <v>22</v>
      </c>
      <c r="K18589">
        <f>AVERAGE(D18589:D18593)</f>
        <v>12</v>
      </c>
      <c r="L18589">
        <f>AVERAGE(D18589:D18608)</f>
        <v>12</v>
      </c>
      <c r="M18589">
        <f>K18589-L18589</f>
        <v>0</v>
      </c>
      <c r="N18589" t="str">
        <f>IF(K18589&gt;L18589,"HIGH ZONE BIAS",IF(K18589&lt;L18589,"LOW ZONE BIAS","EQUILIBRIUM"))</f>
        <v>EQUILIBRIUM</v>
      </c>
    </row>
    <row r="18590">
      <c r="A18590">
        <v>7268</v>
      </c>
      <c r="B18590" t="str">
        <v>2006-04-29</v>
      </c>
      <c r="C18590" t="str">
        <v>Evening</v>
      </c>
      <c r="D18590">
        <v>34</v>
      </c>
      <c r="E18590" t="str">
        <f>IF(MOD(D18590,2)=0,"EVEN","ODD")</f>
        <v>EVEN</v>
      </c>
      <c r="F18590" t="str">
        <f>IF(D18590&lt;=18,"LOW (1-18)","HIGH (19-36)")</f>
        <v>HIGH (19-36)</v>
      </c>
      <c r="G18590">
        <f>INT((D18590-1)/6)+1</f>
        <v>6</v>
      </c>
      <c r="H18590">
        <f>MOD(D18590-1,6)+1</f>
        <v>4</v>
      </c>
      <c r="I18590">
        <f>37-D18590</f>
        <v>3</v>
      </c>
      <c r="J18590">
        <f>ABS(D18590-D18591)</f>
        <v>19</v>
      </c>
      <c r="K18590">
        <f>AVERAGE(D18590:D18594)</f>
        <v>34</v>
      </c>
      <c r="L18590">
        <f>AVERAGE(D18590:D18609)</f>
        <v>34</v>
      </c>
      <c r="M18590">
        <f>K18590-L18590</f>
        <v>0</v>
      </c>
      <c r="N18590" t="str">
        <f>IF(K18590&gt;L18590,"HIGH ZONE BIAS",IF(K18590&lt;L18590,"LOW ZONE BIAS","EQUILIBRIUM"))</f>
        <v>EQUILIBRIUM</v>
      </c>
    </row>
    <row r="18591">
      <c r="A18591">
        <v>7267</v>
      </c>
      <c r="B18591" t="str">
        <v>2006-04-29</v>
      </c>
      <c r="C18591" t="str">
        <v>Midday</v>
      </c>
      <c r="D18591">
        <v>15</v>
      </c>
      <c r="E18591" t="str">
        <f>IF(MOD(D18591,2)=0,"EVEN","ODD")</f>
        <v>ODD</v>
      </c>
      <c r="F18591" t="str">
        <f>IF(D18591&lt;=18,"LOW (1-18)","HIGH (19-36)")</f>
        <v>LOW (1-18)</v>
      </c>
      <c r="G18591">
        <f>INT((D18591-1)/6)+1</f>
        <v>3</v>
      </c>
      <c r="H18591">
        <f>MOD(D18591-1,6)+1</f>
        <v>3</v>
      </c>
      <c r="I18591">
        <f>37-D18591</f>
        <v>22</v>
      </c>
      <c r="J18591">
        <f>ABS(D18591-D18592)</f>
        <v>3</v>
      </c>
      <c r="K18591">
        <f>AVERAGE(D18591:D18595)</f>
        <v>15</v>
      </c>
      <c r="L18591">
        <f>AVERAGE(D18591:D18610)</f>
        <v>15</v>
      </c>
      <c r="M18591">
        <f>K18591-L18591</f>
        <v>0</v>
      </c>
      <c r="N18591" t="str">
        <f>IF(K18591&gt;L18591,"HIGH ZONE BIAS",IF(K18591&lt;L18591,"LOW ZONE BIAS","EQUILIBRIUM"))</f>
        <v>EQUILIBRIUM</v>
      </c>
    </row>
    <row r="18592">
      <c r="A18592">
        <v>7266</v>
      </c>
      <c r="B18592" t="str">
        <v>2006-04-28</v>
      </c>
      <c r="C18592" t="str">
        <v>Evening</v>
      </c>
      <c r="D18592">
        <v>18</v>
      </c>
      <c r="E18592" t="str">
        <f>IF(MOD(D18592,2)=0,"EVEN","ODD")</f>
        <v>EVEN</v>
      </c>
      <c r="F18592" t="str">
        <f>IF(D18592&lt;=18,"LOW (1-18)","HIGH (19-36)")</f>
        <v>LOW (1-18)</v>
      </c>
      <c r="G18592">
        <f>INT((D18592-1)/6)+1</f>
        <v>3</v>
      </c>
      <c r="H18592">
        <f>MOD(D18592-1,6)+1</f>
        <v>6</v>
      </c>
      <c r="I18592">
        <f>37-D18592</f>
        <v>19</v>
      </c>
      <c r="J18592">
        <f>ABS(D18592-D18593)</f>
        <v>15</v>
      </c>
      <c r="K18592">
        <f>AVERAGE(D18592:D18596)</f>
        <v>18</v>
      </c>
      <c r="L18592">
        <f>AVERAGE(D18592:D18611)</f>
        <v>18</v>
      </c>
      <c r="M18592">
        <f>K18592-L18592</f>
        <v>0</v>
      </c>
      <c r="N18592" t="str">
        <f>IF(K18592&gt;L18592,"HIGH ZONE BIAS",IF(K18592&lt;L18592,"LOW ZONE BIAS","EQUILIBRIUM"))</f>
        <v>EQUILIBRIUM</v>
      </c>
    </row>
    <row r="18593">
      <c r="A18593">
        <v>7265</v>
      </c>
      <c r="B18593" t="str">
        <v>2006-04-28</v>
      </c>
      <c r="C18593" t="str">
        <v>Midday</v>
      </c>
      <c r="D18593">
        <v>3</v>
      </c>
      <c r="E18593" t="str">
        <f>IF(MOD(D18593,2)=0,"EVEN","ODD")</f>
        <v>ODD</v>
      </c>
      <c r="F18593" t="str">
        <f>IF(D18593&lt;=18,"LOW (1-18)","HIGH (19-36)")</f>
        <v>LOW (1-18)</v>
      </c>
      <c r="G18593">
        <f>INT((D18593-1)/6)+1</f>
        <v>1</v>
      </c>
      <c r="H18593">
        <f>MOD(D18593-1,6)+1</f>
        <v>3</v>
      </c>
      <c r="I18593">
        <f>37-D18593</f>
        <v>34</v>
      </c>
      <c r="J18593">
        <f>ABS(D18593-D18594)</f>
        <v>15</v>
      </c>
      <c r="K18593">
        <f>AVERAGE(D18593:D18597)</f>
        <v>3</v>
      </c>
      <c r="L18593">
        <f>AVERAGE(D18593:D18612)</f>
        <v>3</v>
      </c>
      <c r="M18593">
        <f>K18593-L18593</f>
        <v>0</v>
      </c>
      <c r="N18593" t="str">
        <f>IF(K18593&gt;L18593,"HIGH ZONE BIAS",IF(K18593&lt;L18593,"LOW ZONE BIAS","EQUILIBRIUM"))</f>
        <v>EQUILIBRIUM</v>
      </c>
    </row>
    <row r="18594">
      <c r="A18594">
        <v>7264</v>
      </c>
      <c r="B18594" t="str">
        <v>2006-04-27</v>
      </c>
      <c r="C18594" t="str">
        <v>Evening</v>
      </c>
      <c r="D18594">
        <v>18</v>
      </c>
      <c r="E18594" t="str">
        <f>IF(MOD(D18594,2)=0,"EVEN","ODD")</f>
        <v>EVEN</v>
      </c>
      <c r="F18594" t="str">
        <f>IF(D18594&lt;=18,"LOW (1-18)","HIGH (19-36)")</f>
        <v>LOW (1-18)</v>
      </c>
      <c r="G18594">
        <f>INT((D18594-1)/6)+1</f>
        <v>3</v>
      </c>
      <c r="H18594">
        <f>MOD(D18594-1,6)+1</f>
        <v>6</v>
      </c>
      <c r="I18594">
        <f>37-D18594</f>
        <v>19</v>
      </c>
      <c r="J18594">
        <f>ABS(D18594-D18595)</f>
        <v>17</v>
      </c>
      <c r="K18594">
        <f>AVERAGE(D18594:D18598)</f>
        <v>18</v>
      </c>
      <c r="L18594">
        <f>AVERAGE(D18594:D18613)</f>
        <v>18</v>
      </c>
      <c r="M18594">
        <f>K18594-L18594</f>
        <v>0</v>
      </c>
      <c r="N18594" t="str">
        <f>IF(K18594&gt;L18594,"HIGH ZONE BIAS",IF(K18594&lt;L18594,"LOW ZONE BIAS","EQUILIBRIUM"))</f>
        <v>EQUILIBRIUM</v>
      </c>
    </row>
    <row r="18595">
      <c r="A18595">
        <v>7263</v>
      </c>
      <c r="B18595" t="str">
        <v>2006-04-27</v>
      </c>
      <c r="C18595" t="str">
        <v>Midday</v>
      </c>
      <c r="D18595">
        <v>35</v>
      </c>
      <c r="E18595" t="str">
        <f>IF(MOD(D18595,2)=0,"EVEN","ODD")</f>
        <v>ODD</v>
      </c>
      <c r="F18595" t="str">
        <f>IF(D18595&lt;=18,"LOW (1-18)","HIGH (19-36)")</f>
        <v>HIGH (19-36)</v>
      </c>
      <c r="G18595">
        <f>INT((D18595-1)/6)+1</f>
        <v>6</v>
      </c>
      <c r="H18595">
        <f>MOD(D18595-1,6)+1</f>
        <v>5</v>
      </c>
      <c r="I18595">
        <f>37-D18595</f>
        <v>2</v>
      </c>
      <c r="J18595">
        <f>ABS(D18595-D18596)</f>
        <v>32</v>
      </c>
      <c r="K18595">
        <f>AVERAGE(D18595:D18599)</f>
        <v>35</v>
      </c>
      <c r="L18595">
        <f>AVERAGE(D18595:D18614)</f>
        <v>35</v>
      </c>
      <c r="M18595">
        <f>K18595-L18595</f>
        <v>0</v>
      </c>
      <c r="N18595" t="str">
        <f>IF(K18595&gt;L18595,"HIGH ZONE BIAS",IF(K18595&lt;L18595,"LOW ZONE BIAS","EQUILIBRIUM"))</f>
        <v>EQUILIBRIUM</v>
      </c>
    </row>
    <row r="18596">
      <c r="A18596">
        <v>7262</v>
      </c>
      <c r="B18596" t="str">
        <v>2006-04-26</v>
      </c>
      <c r="C18596" t="str">
        <v>Evening</v>
      </c>
      <c r="D18596">
        <v>3</v>
      </c>
      <c r="E18596" t="str">
        <f>IF(MOD(D18596,2)=0,"EVEN","ODD")</f>
        <v>ODD</v>
      </c>
      <c r="F18596" t="str">
        <f>IF(D18596&lt;=18,"LOW (1-18)","HIGH (19-36)")</f>
        <v>LOW (1-18)</v>
      </c>
      <c r="G18596">
        <f>INT((D18596-1)/6)+1</f>
        <v>1</v>
      </c>
      <c r="H18596">
        <f>MOD(D18596-1,6)+1</f>
        <v>3</v>
      </c>
      <c r="I18596">
        <f>37-D18596</f>
        <v>34</v>
      </c>
      <c r="J18596">
        <f>ABS(D18596-D18597)</f>
        <v>15</v>
      </c>
      <c r="K18596">
        <f>AVERAGE(D18596:D18600)</f>
        <v>3</v>
      </c>
      <c r="L18596">
        <f>AVERAGE(D18596:D18615)</f>
        <v>3</v>
      </c>
      <c r="M18596">
        <f>K18596-L18596</f>
        <v>0</v>
      </c>
      <c r="N18596" t="str">
        <f>IF(K18596&gt;L18596,"HIGH ZONE BIAS",IF(K18596&lt;L18596,"LOW ZONE BIAS","EQUILIBRIUM"))</f>
        <v>EQUILIBRIUM</v>
      </c>
    </row>
    <row r="18597">
      <c r="A18597">
        <v>7261</v>
      </c>
      <c r="B18597" t="str">
        <v>2006-04-26</v>
      </c>
      <c r="C18597" t="str">
        <v>Midday</v>
      </c>
      <c r="D18597">
        <v>18</v>
      </c>
      <c r="E18597" t="str">
        <f>IF(MOD(D18597,2)=0,"EVEN","ODD")</f>
        <v>EVEN</v>
      </c>
      <c r="F18597" t="str">
        <f>IF(D18597&lt;=18,"LOW (1-18)","HIGH (19-36)")</f>
        <v>LOW (1-18)</v>
      </c>
      <c r="G18597">
        <f>INT((D18597-1)/6)+1</f>
        <v>3</v>
      </c>
      <c r="H18597">
        <f>MOD(D18597-1,6)+1</f>
        <v>6</v>
      </c>
      <c r="I18597">
        <f>37-D18597</f>
        <v>19</v>
      </c>
      <c r="J18597">
        <f>ABS(D18597-D18598)</f>
        <v>11</v>
      </c>
      <c r="K18597">
        <f>AVERAGE(D18597:D18601)</f>
        <v>18</v>
      </c>
      <c r="L18597">
        <f>AVERAGE(D18597:D18616)</f>
        <v>18</v>
      </c>
      <c r="M18597">
        <f>K18597-L18597</f>
        <v>0</v>
      </c>
      <c r="N18597" t="str">
        <f>IF(K18597&gt;L18597,"HIGH ZONE BIAS",IF(K18597&lt;L18597,"LOW ZONE BIAS","EQUILIBRIUM"))</f>
        <v>EQUILIBRIUM</v>
      </c>
    </row>
    <row r="18598">
      <c r="A18598">
        <v>7260</v>
      </c>
      <c r="B18598" t="str">
        <v>2006-04-25</v>
      </c>
      <c r="C18598" t="str">
        <v>Evening</v>
      </c>
      <c r="D18598">
        <v>7</v>
      </c>
      <c r="E18598" t="str">
        <f>IF(MOD(D18598,2)=0,"EVEN","ODD")</f>
        <v>ODD</v>
      </c>
      <c r="F18598" t="str">
        <f>IF(D18598&lt;=18,"LOW (1-18)","HIGH (19-36)")</f>
        <v>LOW (1-18)</v>
      </c>
      <c r="G18598">
        <f>INT((D18598-1)/6)+1</f>
        <v>2</v>
      </c>
      <c r="H18598">
        <f>MOD(D18598-1,6)+1</f>
        <v>1</v>
      </c>
      <c r="I18598">
        <f>37-D18598</f>
        <v>30</v>
      </c>
      <c r="J18598">
        <f>ABS(D18598-D18599)</f>
        <v>0</v>
      </c>
      <c r="K18598">
        <f>AVERAGE(D18598:D18602)</f>
        <v>7</v>
      </c>
      <c r="L18598">
        <f>AVERAGE(D18598:D18617)</f>
        <v>7</v>
      </c>
      <c r="M18598">
        <f>K18598-L18598</f>
        <v>0</v>
      </c>
      <c r="N18598" t="str">
        <f>IF(K18598&gt;L18598,"HIGH ZONE BIAS",IF(K18598&lt;L18598,"LOW ZONE BIAS","EQUILIBRIUM"))</f>
        <v>EQUILIBRIUM</v>
      </c>
    </row>
    <row r="18599">
      <c r="A18599">
        <v>7259</v>
      </c>
      <c r="B18599" t="str">
        <v>2006-04-25</v>
      </c>
      <c r="C18599" t="str">
        <v>Midday</v>
      </c>
      <c r="D18599">
        <v>7</v>
      </c>
      <c r="E18599" t="str">
        <f>IF(MOD(D18599,2)=0,"EVEN","ODD")</f>
        <v>ODD</v>
      </c>
      <c r="F18599" t="str">
        <f>IF(D18599&lt;=18,"LOW (1-18)","HIGH (19-36)")</f>
        <v>LOW (1-18)</v>
      </c>
      <c r="G18599">
        <f>INT((D18599-1)/6)+1</f>
        <v>2</v>
      </c>
      <c r="H18599">
        <f>MOD(D18599-1,6)+1</f>
        <v>1</v>
      </c>
      <c r="I18599">
        <f>37-D18599</f>
        <v>30</v>
      </c>
      <c r="J18599">
        <f>ABS(D18599-D18600)</f>
        <v>5</v>
      </c>
      <c r="K18599">
        <f>AVERAGE(D18599:D18603)</f>
        <v>7</v>
      </c>
      <c r="L18599">
        <f>AVERAGE(D18599:D18618)</f>
        <v>7</v>
      </c>
      <c r="M18599">
        <f>K18599-L18599</f>
        <v>0</v>
      </c>
      <c r="N18599" t="str">
        <f>IF(K18599&gt;L18599,"HIGH ZONE BIAS",IF(K18599&lt;L18599,"LOW ZONE BIAS","EQUILIBRIUM"))</f>
        <v>EQUILIBRIUM</v>
      </c>
    </row>
    <row r="18600">
      <c r="A18600">
        <v>7258</v>
      </c>
      <c r="B18600" t="str">
        <v>2006-04-24</v>
      </c>
      <c r="C18600" t="str">
        <v>Evening</v>
      </c>
      <c r="D18600">
        <v>12</v>
      </c>
      <c r="E18600" t="str">
        <f>IF(MOD(D18600,2)=0,"EVEN","ODD")</f>
        <v>EVEN</v>
      </c>
      <c r="F18600" t="str">
        <f>IF(D18600&lt;=18,"LOW (1-18)","HIGH (19-36)")</f>
        <v>LOW (1-18)</v>
      </c>
      <c r="G18600">
        <f>INT((D18600-1)/6)+1</f>
        <v>2</v>
      </c>
      <c r="H18600">
        <f>MOD(D18600-1,6)+1</f>
        <v>6</v>
      </c>
      <c r="I18600">
        <f>37-D18600</f>
        <v>25</v>
      </c>
      <c r="J18600">
        <f>ABS(D18600-D18601)</f>
        <v>15</v>
      </c>
      <c r="K18600">
        <f>AVERAGE(D18600:D18604)</f>
        <v>12</v>
      </c>
      <c r="L18600">
        <f>AVERAGE(D18600:D18619)</f>
        <v>12</v>
      </c>
      <c r="M18600">
        <f>K18600-L18600</f>
        <v>0</v>
      </c>
      <c r="N18600" t="str">
        <f>IF(K18600&gt;L18600,"HIGH ZONE BIAS",IF(K18600&lt;L18600,"LOW ZONE BIAS","EQUILIBRIUM"))</f>
        <v>EQUILIBRIUM</v>
      </c>
    </row>
    <row r="18601">
      <c r="A18601">
        <v>7257</v>
      </c>
      <c r="B18601" t="str">
        <v>2006-04-24</v>
      </c>
      <c r="C18601" t="str">
        <v>Midday</v>
      </c>
      <c r="D18601">
        <v>27</v>
      </c>
      <c r="E18601" t="str">
        <f>IF(MOD(D18601,2)=0,"EVEN","ODD")</f>
        <v>ODD</v>
      </c>
      <c r="F18601" t="str">
        <f>IF(D18601&lt;=18,"LOW (1-18)","HIGH (19-36)")</f>
        <v>HIGH (19-36)</v>
      </c>
      <c r="G18601">
        <f>INT((D18601-1)/6)+1</f>
        <v>5</v>
      </c>
      <c r="H18601">
        <f>MOD(D18601-1,6)+1</f>
        <v>3</v>
      </c>
      <c r="I18601">
        <f>37-D18601</f>
        <v>10</v>
      </c>
      <c r="J18601">
        <f>ABS(D18601-D18602)</f>
        <v>15</v>
      </c>
      <c r="K18601">
        <f>AVERAGE(D18601:D18605)</f>
        <v>27</v>
      </c>
      <c r="L18601">
        <f>AVERAGE(D18601:D18620)</f>
        <v>27</v>
      </c>
      <c r="M18601">
        <f>K18601-L18601</f>
        <v>0</v>
      </c>
      <c r="N18601" t="str">
        <f>IF(K18601&gt;L18601,"HIGH ZONE BIAS",IF(K18601&lt;L18601,"LOW ZONE BIAS","EQUILIBRIUM"))</f>
        <v>EQUILIBRIUM</v>
      </c>
    </row>
    <row r="18602">
      <c r="A18602">
        <v>7256</v>
      </c>
      <c r="B18602" t="str">
        <v>2006-04-22</v>
      </c>
      <c r="C18602" t="str">
        <v>Evening</v>
      </c>
      <c r="D18602">
        <v>12</v>
      </c>
      <c r="E18602" t="str">
        <f>IF(MOD(D18602,2)=0,"EVEN","ODD")</f>
        <v>EVEN</v>
      </c>
      <c r="F18602" t="str">
        <f>IF(D18602&lt;=18,"LOW (1-18)","HIGH (19-36)")</f>
        <v>LOW (1-18)</v>
      </c>
      <c r="G18602">
        <f>INT((D18602-1)/6)+1</f>
        <v>2</v>
      </c>
      <c r="H18602">
        <f>MOD(D18602-1,6)+1</f>
        <v>6</v>
      </c>
      <c r="I18602">
        <f>37-D18602</f>
        <v>25</v>
      </c>
      <c r="J18602">
        <f>ABS(D18602-D18603)</f>
        <v>11</v>
      </c>
      <c r="K18602">
        <f>AVERAGE(D18602:D18606)</f>
        <v>12</v>
      </c>
      <c r="L18602">
        <f>AVERAGE(D18602:D18621)</f>
        <v>12</v>
      </c>
      <c r="M18602">
        <f>K18602-L18602</f>
        <v>0</v>
      </c>
      <c r="N18602" t="str">
        <f>IF(K18602&gt;L18602,"HIGH ZONE BIAS",IF(K18602&lt;L18602,"LOW ZONE BIAS","EQUILIBRIUM"))</f>
        <v>EQUILIBRIUM</v>
      </c>
    </row>
    <row r="18603">
      <c r="A18603">
        <v>7255</v>
      </c>
      <c r="B18603" t="str">
        <v>2006-04-22</v>
      </c>
      <c r="C18603" t="str">
        <v>Midday</v>
      </c>
      <c r="D18603">
        <v>23</v>
      </c>
      <c r="E18603" t="str">
        <f>IF(MOD(D18603,2)=0,"EVEN","ODD")</f>
        <v>ODD</v>
      </c>
      <c r="F18603" t="str">
        <f>IF(D18603&lt;=18,"LOW (1-18)","HIGH (19-36)")</f>
        <v>HIGH (19-36)</v>
      </c>
      <c r="G18603">
        <f>INT((D18603-1)/6)+1</f>
        <v>4</v>
      </c>
      <c r="H18603">
        <f>MOD(D18603-1,6)+1</f>
        <v>5</v>
      </c>
      <c r="I18603">
        <f>37-D18603</f>
        <v>14</v>
      </c>
      <c r="J18603">
        <f>ABS(D18603-D18604)</f>
        <v>22</v>
      </c>
      <c r="K18603">
        <f>AVERAGE(D18603:D18607)</f>
        <v>23</v>
      </c>
      <c r="L18603">
        <f>AVERAGE(D18603:D18622)</f>
        <v>23</v>
      </c>
      <c r="M18603">
        <f>K18603-L18603</f>
        <v>0</v>
      </c>
      <c r="N18603" t="str">
        <f>IF(K18603&gt;L18603,"HIGH ZONE BIAS",IF(K18603&lt;L18603,"LOW ZONE BIAS","EQUILIBRIUM"))</f>
        <v>EQUILIBRIUM</v>
      </c>
    </row>
    <row r="18604">
      <c r="A18604">
        <v>7254</v>
      </c>
      <c r="B18604" t="str">
        <v>2006-04-21</v>
      </c>
      <c r="C18604" t="str">
        <v>Evening</v>
      </c>
      <c r="D18604">
        <v>1</v>
      </c>
      <c r="E18604" t="str">
        <f>IF(MOD(D18604,2)=0,"EVEN","ODD")</f>
        <v>ODD</v>
      </c>
      <c r="F18604" t="str">
        <f>IF(D18604&lt;=18,"LOW (1-18)","HIGH (19-36)")</f>
        <v>LOW (1-18)</v>
      </c>
      <c r="G18604">
        <f>INT((D18604-1)/6)+1</f>
        <v>1</v>
      </c>
      <c r="H18604">
        <f>MOD(D18604-1,6)+1</f>
        <v>1</v>
      </c>
      <c r="I18604">
        <f>37-D18604</f>
        <v>36</v>
      </c>
      <c r="J18604">
        <f>ABS(D18604-D18605)</f>
        <v>30</v>
      </c>
      <c r="K18604">
        <f>AVERAGE(D18604:D18608)</f>
        <v>1</v>
      </c>
      <c r="L18604">
        <f>AVERAGE(D18604:D18623)</f>
        <v>1</v>
      </c>
      <c r="M18604">
        <f>K18604-L18604</f>
        <v>0</v>
      </c>
      <c r="N18604" t="str">
        <f>IF(K18604&gt;L18604,"HIGH ZONE BIAS",IF(K18604&lt;L18604,"LOW ZONE BIAS","EQUILIBRIUM"))</f>
        <v>EQUILIBRIUM</v>
      </c>
    </row>
    <row r="18605">
      <c r="A18605">
        <v>7253</v>
      </c>
      <c r="B18605" t="str">
        <v>2006-04-21</v>
      </c>
      <c r="C18605" t="str">
        <v>Midday</v>
      </c>
      <c r="D18605">
        <v>31</v>
      </c>
      <c r="E18605" t="str">
        <f>IF(MOD(D18605,2)=0,"EVEN","ODD")</f>
        <v>ODD</v>
      </c>
      <c r="F18605" t="str">
        <f>IF(D18605&lt;=18,"LOW (1-18)","HIGH (19-36)")</f>
        <v>HIGH (19-36)</v>
      </c>
      <c r="G18605">
        <f>INT((D18605-1)/6)+1</f>
        <v>6</v>
      </c>
      <c r="H18605">
        <f>MOD(D18605-1,6)+1</f>
        <v>1</v>
      </c>
      <c r="I18605">
        <f>37-D18605</f>
        <v>6</v>
      </c>
      <c r="J18605">
        <f>ABS(D18605-D18606)</f>
        <v>5</v>
      </c>
      <c r="K18605">
        <f>AVERAGE(D18605:D18609)</f>
        <v>31</v>
      </c>
      <c r="L18605">
        <f>AVERAGE(D18605:D18624)</f>
        <v>31</v>
      </c>
      <c r="M18605">
        <f>K18605-L18605</f>
        <v>0</v>
      </c>
      <c r="N18605" t="str">
        <f>IF(K18605&gt;L18605,"HIGH ZONE BIAS",IF(K18605&lt;L18605,"LOW ZONE BIAS","EQUILIBRIUM"))</f>
        <v>EQUILIBRIUM</v>
      </c>
    </row>
    <row r="18606">
      <c r="A18606">
        <v>7252</v>
      </c>
      <c r="B18606" t="str">
        <v>2006-04-20</v>
      </c>
      <c r="C18606" t="str">
        <v>Evening</v>
      </c>
      <c r="D18606">
        <v>36</v>
      </c>
      <c r="E18606" t="str">
        <f>IF(MOD(D18606,2)=0,"EVEN","ODD")</f>
        <v>EVEN</v>
      </c>
      <c r="F18606" t="str">
        <f>IF(D18606&lt;=18,"LOW (1-18)","HIGH (19-36)")</f>
        <v>HIGH (19-36)</v>
      </c>
      <c r="G18606">
        <f>INT((D18606-1)/6)+1</f>
        <v>6</v>
      </c>
      <c r="H18606">
        <f>MOD(D18606-1,6)+1</f>
        <v>6</v>
      </c>
      <c r="I18606">
        <f>37-D18606</f>
        <v>1</v>
      </c>
      <c r="J18606">
        <f>ABS(D18606-D18607)</f>
        <v>15</v>
      </c>
      <c r="K18606">
        <f>AVERAGE(D18606:D18610)</f>
        <v>36</v>
      </c>
      <c r="L18606">
        <f>AVERAGE(D18606:D18625)</f>
        <v>36</v>
      </c>
      <c r="M18606">
        <f>K18606-L18606</f>
        <v>0</v>
      </c>
      <c r="N18606" t="str">
        <f>IF(K18606&gt;L18606,"HIGH ZONE BIAS",IF(K18606&lt;L18606,"LOW ZONE BIAS","EQUILIBRIUM"))</f>
        <v>EQUILIBRIUM</v>
      </c>
    </row>
    <row r="18607">
      <c r="A18607">
        <v>7251</v>
      </c>
      <c r="B18607" t="str">
        <v>2006-04-20</v>
      </c>
      <c r="C18607" t="str">
        <v>Midday</v>
      </c>
      <c r="D18607">
        <v>21</v>
      </c>
      <c r="E18607" t="str">
        <f>IF(MOD(D18607,2)=0,"EVEN","ODD")</f>
        <v>ODD</v>
      </c>
      <c r="F18607" t="str">
        <f>IF(D18607&lt;=18,"LOW (1-18)","HIGH (19-36)")</f>
        <v>HIGH (19-36)</v>
      </c>
      <c r="G18607">
        <f>INT((D18607-1)/6)+1</f>
        <v>4</v>
      </c>
      <c r="H18607">
        <f>MOD(D18607-1,6)+1</f>
        <v>3</v>
      </c>
      <c r="I18607">
        <f>37-D18607</f>
        <v>16</v>
      </c>
      <c r="J18607">
        <f>ABS(D18607-D18608)</f>
        <v>15</v>
      </c>
      <c r="K18607">
        <f>AVERAGE(D18607:D18611)</f>
        <v>21</v>
      </c>
      <c r="L18607">
        <f>AVERAGE(D18607:D18626)</f>
        <v>21</v>
      </c>
      <c r="M18607">
        <f>K18607-L18607</f>
        <v>0</v>
      </c>
      <c r="N18607" t="str">
        <f>IF(K18607&gt;L18607,"HIGH ZONE BIAS",IF(K18607&lt;L18607,"LOW ZONE BIAS","EQUILIBRIUM"))</f>
        <v>EQUILIBRIUM</v>
      </c>
    </row>
    <row r="18608">
      <c r="A18608">
        <v>7250</v>
      </c>
      <c r="B18608" t="str">
        <v>2006-04-19</v>
      </c>
      <c r="C18608" t="str">
        <v>Evening</v>
      </c>
      <c r="D18608">
        <v>36</v>
      </c>
      <c r="E18608" t="str">
        <f>IF(MOD(D18608,2)=0,"EVEN","ODD")</f>
        <v>EVEN</v>
      </c>
      <c r="F18608" t="str">
        <f>IF(D18608&lt;=18,"LOW (1-18)","HIGH (19-36)")</f>
        <v>HIGH (19-36)</v>
      </c>
      <c r="G18608">
        <f>INT((D18608-1)/6)+1</f>
        <v>6</v>
      </c>
      <c r="H18608">
        <f>MOD(D18608-1,6)+1</f>
        <v>6</v>
      </c>
      <c r="I18608">
        <f>37-D18608</f>
        <v>1</v>
      </c>
      <c r="J18608">
        <f>ABS(D18608-D18609)</f>
        <v>8</v>
      </c>
      <c r="K18608">
        <f>AVERAGE(D18608:D18612)</f>
        <v>36</v>
      </c>
      <c r="L18608">
        <f>AVERAGE(D18608:D18627)</f>
        <v>36</v>
      </c>
      <c r="M18608">
        <f>K18608-L18608</f>
        <v>0</v>
      </c>
      <c r="N18608" t="str">
        <f>IF(K18608&gt;L18608,"HIGH ZONE BIAS",IF(K18608&lt;L18608,"LOW ZONE BIAS","EQUILIBRIUM"))</f>
        <v>EQUILIBRIUM</v>
      </c>
    </row>
    <row r="18609">
      <c r="A18609">
        <v>7249</v>
      </c>
      <c r="B18609" t="str">
        <v>2006-04-19</v>
      </c>
      <c r="C18609" t="str">
        <v>Midday</v>
      </c>
      <c r="D18609">
        <v>28</v>
      </c>
      <c r="E18609" t="str">
        <f>IF(MOD(D18609,2)=0,"EVEN","ODD")</f>
        <v>EVEN</v>
      </c>
      <c r="F18609" t="str">
        <f>IF(D18609&lt;=18,"LOW (1-18)","HIGH (19-36)")</f>
        <v>HIGH (19-36)</v>
      </c>
      <c r="G18609">
        <f>INT((D18609-1)/6)+1</f>
        <v>5</v>
      </c>
      <c r="H18609">
        <f>MOD(D18609-1,6)+1</f>
        <v>4</v>
      </c>
      <c r="I18609">
        <f>37-D18609</f>
        <v>9</v>
      </c>
      <c r="J18609">
        <f>ABS(D18609-D18610)</f>
        <v>16</v>
      </c>
      <c r="K18609">
        <f>AVERAGE(D18609:D18613)</f>
        <v>28</v>
      </c>
      <c r="L18609">
        <f>AVERAGE(D18609:D18628)</f>
        <v>28</v>
      </c>
      <c r="M18609">
        <f>K18609-L18609</f>
        <v>0</v>
      </c>
      <c r="N18609" t="str">
        <f>IF(K18609&gt;L18609,"HIGH ZONE BIAS",IF(K18609&lt;L18609,"LOW ZONE BIAS","EQUILIBRIUM"))</f>
        <v>EQUILIBRIUM</v>
      </c>
    </row>
    <row r="18610">
      <c r="A18610">
        <v>7248</v>
      </c>
      <c r="B18610" t="str">
        <v>2006-04-18</v>
      </c>
      <c r="C18610" t="str">
        <v>Evening</v>
      </c>
      <c r="D18610">
        <v>12</v>
      </c>
      <c r="E18610" t="str">
        <f>IF(MOD(D18610,2)=0,"EVEN","ODD")</f>
        <v>EVEN</v>
      </c>
      <c r="F18610" t="str">
        <f>IF(D18610&lt;=18,"LOW (1-18)","HIGH (19-36)")</f>
        <v>LOW (1-18)</v>
      </c>
      <c r="G18610">
        <f>INT((D18610-1)/6)+1</f>
        <v>2</v>
      </c>
      <c r="H18610">
        <f>MOD(D18610-1,6)+1</f>
        <v>6</v>
      </c>
      <c r="I18610">
        <f>37-D18610</f>
        <v>25</v>
      </c>
      <c r="J18610">
        <f>ABS(D18610-D18611)</f>
        <v>2</v>
      </c>
      <c r="K18610">
        <f>AVERAGE(D18610:D18614)</f>
        <v>12</v>
      </c>
      <c r="L18610">
        <f>AVERAGE(D18610:D18629)</f>
        <v>12</v>
      </c>
      <c r="M18610">
        <f>K18610-L18610</f>
        <v>0</v>
      </c>
      <c r="N18610" t="str">
        <f>IF(K18610&gt;L18610,"HIGH ZONE BIAS",IF(K18610&lt;L18610,"LOW ZONE BIAS","EQUILIBRIUM"))</f>
        <v>EQUILIBRIUM</v>
      </c>
    </row>
    <row r="18611">
      <c r="A18611">
        <v>7247</v>
      </c>
      <c r="B18611" t="str">
        <v>2006-04-18</v>
      </c>
      <c r="C18611" t="str">
        <v>Midday</v>
      </c>
      <c r="D18611">
        <v>10</v>
      </c>
      <c r="E18611" t="str">
        <f>IF(MOD(D18611,2)=0,"EVEN","ODD")</f>
        <v>EVEN</v>
      </c>
      <c r="F18611" t="str">
        <f>IF(D18611&lt;=18,"LOW (1-18)","HIGH (19-36)")</f>
        <v>LOW (1-18)</v>
      </c>
      <c r="G18611">
        <f>INT((D18611-1)/6)+1</f>
        <v>2</v>
      </c>
      <c r="H18611">
        <f>MOD(D18611-1,6)+1</f>
        <v>4</v>
      </c>
      <c r="I18611">
        <f>37-D18611</f>
        <v>27</v>
      </c>
      <c r="J18611">
        <f>ABS(D18611-D18612)</f>
        <v>3</v>
      </c>
      <c r="K18611">
        <f>AVERAGE(D18611:D18615)</f>
        <v>10</v>
      </c>
      <c r="L18611">
        <f>AVERAGE(D18611:D18630)</f>
        <v>10</v>
      </c>
      <c r="M18611">
        <f>K18611-L18611</f>
        <v>0</v>
      </c>
      <c r="N18611" t="str">
        <f>IF(K18611&gt;L18611,"HIGH ZONE BIAS",IF(K18611&lt;L18611,"LOW ZONE BIAS","EQUILIBRIUM"))</f>
        <v>EQUILIBRIUM</v>
      </c>
    </row>
    <row r="18612">
      <c r="A18612">
        <v>7246</v>
      </c>
      <c r="B18612" t="str">
        <v>2006-04-17</v>
      </c>
      <c r="C18612" t="str">
        <v>Evening</v>
      </c>
      <c r="D18612">
        <v>13</v>
      </c>
      <c r="E18612" t="str">
        <f>IF(MOD(D18612,2)=0,"EVEN","ODD")</f>
        <v>ODD</v>
      </c>
      <c r="F18612" t="str">
        <f>IF(D18612&lt;=18,"LOW (1-18)","HIGH (19-36)")</f>
        <v>LOW (1-18)</v>
      </c>
      <c r="G18612">
        <f>INT((D18612-1)/6)+1</f>
        <v>3</v>
      </c>
      <c r="H18612">
        <f>MOD(D18612-1,6)+1</f>
        <v>1</v>
      </c>
      <c r="I18612">
        <f>37-D18612</f>
        <v>24</v>
      </c>
      <c r="J18612">
        <f>ABS(D18612-D18613)</f>
        <v>9</v>
      </c>
      <c r="K18612">
        <f>AVERAGE(D18612:D18616)</f>
        <v>13</v>
      </c>
      <c r="L18612">
        <f>AVERAGE(D18612:D18631)</f>
        <v>13</v>
      </c>
      <c r="M18612">
        <f>K18612-L18612</f>
        <v>0</v>
      </c>
      <c r="N18612" t="str">
        <f>IF(K18612&gt;L18612,"HIGH ZONE BIAS",IF(K18612&lt;L18612,"LOW ZONE BIAS","EQUILIBRIUM"))</f>
        <v>EQUILIBRIUM</v>
      </c>
    </row>
    <row r="18613">
      <c r="A18613">
        <v>7245</v>
      </c>
      <c r="B18613" t="str">
        <v>2006-04-17</v>
      </c>
      <c r="C18613" t="str">
        <v>Midday</v>
      </c>
      <c r="D18613">
        <v>22</v>
      </c>
      <c r="E18613" t="str">
        <f>IF(MOD(D18613,2)=0,"EVEN","ODD")</f>
        <v>EVEN</v>
      </c>
      <c r="F18613" t="str">
        <f>IF(D18613&lt;=18,"LOW (1-18)","HIGH (19-36)")</f>
        <v>HIGH (19-36)</v>
      </c>
      <c r="G18613">
        <f>INT((D18613-1)/6)+1</f>
        <v>4</v>
      </c>
      <c r="H18613">
        <f>MOD(D18613-1,6)+1</f>
        <v>4</v>
      </c>
      <c r="I18613">
        <f>37-D18613</f>
        <v>15</v>
      </c>
      <c r="J18613">
        <f>ABS(D18613-D18614)</f>
        <v>14</v>
      </c>
      <c r="K18613">
        <f>AVERAGE(D18613:D18617)</f>
        <v>22</v>
      </c>
      <c r="L18613">
        <f>AVERAGE(D18613:D18632)</f>
        <v>22</v>
      </c>
      <c r="M18613">
        <f>K18613-L18613</f>
        <v>0</v>
      </c>
      <c r="N18613" t="str">
        <f>IF(K18613&gt;L18613,"HIGH ZONE BIAS",IF(K18613&lt;L18613,"LOW ZONE BIAS","EQUILIBRIUM"))</f>
        <v>EQUILIBRIUM</v>
      </c>
    </row>
    <row r="18614">
      <c r="A18614">
        <v>7244</v>
      </c>
      <c r="B18614" t="str">
        <v>2006-04-15</v>
      </c>
      <c r="C18614" t="str">
        <v>Evening</v>
      </c>
      <c r="D18614">
        <v>8</v>
      </c>
      <c r="E18614" t="str">
        <f>IF(MOD(D18614,2)=0,"EVEN","ODD")</f>
        <v>EVEN</v>
      </c>
      <c r="F18614" t="str">
        <f>IF(D18614&lt;=18,"LOW (1-18)","HIGH (19-36)")</f>
        <v>LOW (1-18)</v>
      </c>
      <c r="G18614">
        <f>INT((D18614-1)/6)+1</f>
        <v>2</v>
      </c>
      <c r="H18614">
        <f>MOD(D18614-1,6)+1</f>
        <v>2</v>
      </c>
      <c r="I18614">
        <f>37-D18614</f>
        <v>29</v>
      </c>
      <c r="J18614">
        <f>ABS(D18614-D18615)</f>
        <v>19</v>
      </c>
      <c r="K18614">
        <f>AVERAGE(D18614:D18618)</f>
        <v>8</v>
      </c>
      <c r="L18614">
        <f>AVERAGE(D18614:D18633)</f>
        <v>8</v>
      </c>
      <c r="M18614">
        <f>K18614-L18614</f>
        <v>0</v>
      </c>
      <c r="N18614" t="str">
        <f>IF(K18614&gt;L18614,"HIGH ZONE BIAS",IF(K18614&lt;L18614,"LOW ZONE BIAS","EQUILIBRIUM"))</f>
        <v>EQUILIBRIUM</v>
      </c>
    </row>
    <row r="18615">
      <c r="A18615">
        <v>7243</v>
      </c>
      <c r="B18615" t="str">
        <v>2006-04-15</v>
      </c>
      <c r="C18615" t="str">
        <v>Midday</v>
      </c>
      <c r="D18615">
        <v>27</v>
      </c>
      <c r="E18615" t="str">
        <f>IF(MOD(D18615,2)=0,"EVEN","ODD")</f>
        <v>ODD</v>
      </c>
      <c r="F18615" t="str">
        <f>IF(D18615&lt;=18,"LOW (1-18)","HIGH (19-36)")</f>
        <v>HIGH (19-36)</v>
      </c>
      <c r="G18615">
        <f>INT((D18615-1)/6)+1</f>
        <v>5</v>
      </c>
      <c r="H18615">
        <f>MOD(D18615-1,6)+1</f>
        <v>3</v>
      </c>
      <c r="I18615">
        <f>37-D18615</f>
        <v>10</v>
      </c>
      <c r="J18615">
        <f>ABS(D18615-D18616)</f>
        <v>7</v>
      </c>
      <c r="K18615">
        <f>AVERAGE(D18615:D18619)</f>
        <v>27</v>
      </c>
      <c r="L18615">
        <f>AVERAGE(D18615:D18634)</f>
        <v>27</v>
      </c>
      <c r="M18615">
        <f>K18615-L18615</f>
        <v>0</v>
      </c>
      <c r="N18615" t="str">
        <f>IF(K18615&gt;L18615,"HIGH ZONE BIAS",IF(K18615&lt;L18615,"LOW ZONE BIAS","EQUILIBRIUM"))</f>
        <v>EQUILIBRIUM</v>
      </c>
    </row>
    <row r="18616">
      <c r="A18616">
        <v>7242</v>
      </c>
      <c r="B18616" t="str">
        <v>2006-04-13</v>
      </c>
      <c r="C18616" t="str">
        <v>Evening</v>
      </c>
      <c r="D18616">
        <v>34</v>
      </c>
      <c r="E18616" t="str">
        <f>IF(MOD(D18616,2)=0,"EVEN","ODD")</f>
        <v>EVEN</v>
      </c>
      <c r="F18616" t="str">
        <f>IF(D18616&lt;=18,"LOW (1-18)","HIGH (19-36)")</f>
        <v>HIGH (19-36)</v>
      </c>
      <c r="G18616">
        <f>INT((D18616-1)/6)+1</f>
        <v>6</v>
      </c>
      <c r="H18616">
        <f>MOD(D18616-1,6)+1</f>
        <v>4</v>
      </c>
      <c r="I18616">
        <f>37-D18616</f>
        <v>3</v>
      </c>
      <c r="J18616">
        <f>ABS(D18616-D18617)</f>
        <v>22</v>
      </c>
      <c r="K18616">
        <f>AVERAGE(D18616:D18620)</f>
        <v>34</v>
      </c>
      <c r="L18616">
        <f>AVERAGE(D18616:D18635)</f>
        <v>34</v>
      </c>
      <c r="M18616">
        <f>K18616-L18616</f>
        <v>0</v>
      </c>
      <c r="N18616" t="str">
        <f>IF(K18616&gt;L18616,"HIGH ZONE BIAS",IF(K18616&lt;L18616,"LOW ZONE BIAS","EQUILIBRIUM"))</f>
        <v>EQUILIBRIUM</v>
      </c>
    </row>
    <row r="18617">
      <c r="A18617">
        <v>7241</v>
      </c>
      <c r="B18617" t="str">
        <v>2006-04-13</v>
      </c>
      <c r="C18617" t="str">
        <v>Midday</v>
      </c>
      <c r="D18617">
        <v>12</v>
      </c>
      <c r="E18617" t="str">
        <f>IF(MOD(D18617,2)=0,"EVEN","ODD")</f>
        <v>EVEN</v>
      </c>
      <c r="F18617" t="str">
        <f>IF(D18617&lt;=18,"LOW (1-18)","HIGH (19-36)")</f>
        <v>LOW (1-18)</v>
      </c>
      <c r="G18617">
        <f>INT((D18617-1)/6)+1</f>
        <v>2</v>
      </c>
      <c r="H18617">
        <f>MOD(D18617-1,6)+1</f>
        <v>6</v>
      </c>
      <c r="I18617">
        <f>37-D18617</f>
        <v>25</v>
      </c>
      <c r="J18617">
        <f>ABS(D18617-D18618)</f>
        <v>20</v>
      </c>
      <c r="K18617">
        <f>AVERAGE(D18617:D18621)</f>
        <v>12</v>
      </c>
      <c r="L18617">
        <f>AVERAGE(D18617:D18636)</f>
        <v>12</v>
      </c>
      <c r="M18617">
        <f>K18617-L18617</f>
        <v>0</v>
      </c>
      <c r="N18617" t="str">
        <f>IF(K18617&gt;L18617,"HIGH ZONE BIAS",IF(K18617&lt;L18617,"LOW ZONE BIAS","EQUILIBRIUM"))</f>
        <v>EQUILIBRIUM</v>
      </c>
    </row>
    <row r="18618">
      <c r="A18618">
        <v>7240</v>
      </c>
      <c r="B18618" t="str">
        <v>2006-04-12</v>
      </c>
      <c r="C18618" t="str">
        <v>Evening</v>
      </c>
      <c r="D18618">
        <v>32</v>
      </c>
      <c r="E18618" t="str">
        <f>IF(MOD(D18618,2)=0,"EVEN","ODD")</f>
        <v>EVEN</v>
      </c>
      <c r="F18618" t="str">
        <f>IF(D18618&lt;=18,"LOW (1-18)","HIGH (19-36)")</f>
        <v>HIGH (19-36)</v>
      </c>
      <c r="G18618">
        <f>INT((D18618-1)/6)+1</f>
        <v>6</v>
      </c>
      <c r="H18618">
        <f>MOD(D18618-1,6)+1</f>
        <v>2</v>
      </c>
      <c r="I18618">
        <f>37-D18618</f>
        <v>5</v>
      </c>
      <c r="J18618">
        <f>ABS(D18618-D18619)</f>
        <v>19</v>
      </c>
      <c r="K18618">
        <f>AVERAGE(D18618:D18622)</f>
        <v>32</v>
      </c>
      <c r="L18618">
        <f>AVERAGE(D18618:D18637)</f>
        <v>32</v>
      </c>
      <c r="M18618">
        <f>K18618-L18618</f>
        <v>0</v>
      </c>
      <c r="N18618" t="str">
        <f>IF(K18618&gt;L18618,"HIGH ZONE BIAS",IF(K18618&lt;L18618,"LOW ZONE BIAS","EQUILIBRIUM"))</f>
        <v>EQUILIBRIUM</v>
      </c>
    </row>
    <row r="18619">
      <c r="A18619">
        <v>7239</v>
      </c>
      <c r="B18619" t="str">
        <v>2006-04-12</v>
      </c>
      <c r="C18619" t="str">
        <v>Midday</v>
      </c>
      <c r="D18619">
        <v>13</v>
      </c>
      <c r="E18619" t="str">
        <f>IF(MOD(D18619,2)=0,"EVEN","ODD")</f>
        <v>ODD</v>
      </c>
      <c r="F18619" t="str">
        <f>IF(D18619&lt;=18,"LOW (1-18)","HIGH (19-36)")</f>
        <v>LOW (1-18)</v>
      </c>
      <c r="G18619">
        <f>INT((D18619-1)/6)+1</f>
        <v>3</v>
      </c>
      <c r="H18619">
        <f>MOD(D18619-1,6)+1</f>
        <v>1</v>
      </c>
      <c r="I18619">
        <f>37-D18619</f>
        <v>24</v>
      </c>
      <c r="J18619">
        <f>ABS(D18619-D18620)</f>
        <v>11</v>
      </c>
      <c r="K18619">
        <f>AVERAGE(D18619:D18623)</f>
        <v>13</v>
      </c>
      <c r="L18619">
        <f>AVERAGE(D18619:D18638)</f>
        <v>13</v>
      </c>
      <c r="M18619">
        <f>K18619-L18619</f>
        <v>0</v>
      </c>
      <c r="N18619" t="str">
        <f>IF(K18619&gt;L18619,"HIGH ZONE BIAS",IF(K18619&lt;L18619,"LOW ZONE BIAS","EQUILIBRIUM"))</f>
        <v>EQUILIBRIUM</v>
      </c>
    </row>
    <row r="18620">
      <c r="A18620">
        <v>7238</v>
      </c>
      <c r="B18620" t="str">
        <v>2006-04-11</v>
      </c>
      <c r="C18620" t="str">
        <v>Evening</v>
      </c>
      <c r="D18620">
        <v>2</v>
      </c>
      <c r="E18620" t="str">
        <f>IF(MOD(D18620,2)=0,"EVEN","ODD")</f>
        <v>EVEN</v>
      </c>
      <c r="F18620" t="str">
        <f>IF(D18620&lt;=18,"LOW (1-18)","HIGH (19-36)")</f>
        <v>LOW (1-18)</v>
      </c>
      <c r="G18620">
        <f>INT((D18620-1)/6)+1</f>
        <v>1</v>
      </c>
      <c r="H18620">
        <f>MOD(D18620-1,6)+1</f>
        <v>2</v>
      </c>
      <c r="I18620">
        <f>37-D18620</f>
        <v>35</v>
      </c>
      <c r="J18620">
        <f>ABS(D18620-D18621)</f>
        <v>10</v>
      </c>
      <c r="K18620">
        <f>AVERAGE(D18620:D18624)</f>
        <v>2</v>
      </c>
      <c r="L18620">
        <f>AVERAGE(D18620:D18639)</f>
        <v>2</v>
      </c>
      <c r="M18620">
        <f>K18620-L18620</f>
        <v>0</v>
      </c>
      <c r="N18620" t="str">
        <f>IF(K18620&gt;L18620,"HIGH ZONE BIAS",IF(K18620&lt;L18620,"LOW ZONE BIAS","EQUILIBRIUM"))</f>
        <v>EQUILIBRIUM</v>
      </c>
    </row>
    <row r="18621">
      <c r="A18621">
        <v>7237</v>
      </c>
      <c r="B18621" t="str">
        <v>2006-04-11</v>
      </c>
      <c r="C18621" t="str">
        <v>Midday</v>
      </c>
      <c r="D18621">
        <v>12</v>
      </c>
      <c r="E18621" t="str">
        <f>IF(MOD(D18621,2)=0,"EVEN","ODD")</f>
        <v>EVEN</v>
      </c>
      <c r="F18621" t="str">
        <f>IF(D18621&lt;=18,"LOW (1-18)","HIGH (19-36)")</f>
        <v>LOW (1-18)</v>
      </c>
      <c r="G18621">
        <f>INT((D18621-1)/6)+1</f>
        <v>2</v>
      </c>
      <c r="H18621">
        <f>MOD(D18621-1,6)+1</f>
        <v>6</v>
      </c>
      <c r="I18621">
        <f>37-D18621</f>
        <v>25</v>
      </c>
      <c r="J18621">
        <f>ABS(D18621-D18622)</f>
        <v>15</v>
      </c>
      <c r="K18621">
        <f>AVERAGE(D18621:D18625)</f>
        <v>12</v>
      </c>
      <c r="L18621">
        <f>AVERAGE(D18621:D18640)</f>
        <v>12</v>
      </c>
      <c r="M18621">
        <f>K18621-L18621</f>
        <v>0</v>
      </c>
      <c r="N18621" t="str">
        <f>IF(K18621&gt;L18621,"HIGH ZONE BIAS",IF(K18621&lt;L18621,"LOW ZONE BIAS","EQUILIBRIUM"))</f>
        <v>EQUILIBRIUM</v>
      </c>
    </row>
    <row r="18622">
      <c r="A18622">
        <v>7236</v>
      </c>
      <c r="B18622" t="str">
        <v>2006-04-10</v>
      </c>
      <c r="C18622" t="str">
        <v>Evening</v>
      </c>
      <c r="D18622">
        <v>27</v>
      </c>
      <c r="E18622" t="str">
        <f>IF(MOD(D18622,2)=0,"EVEN","ODD")</f>
        <v>ODD</v>
      </c>
      <c r="F18622" t="str">
        <f>IF(D18622&lt;=18,"LOW (1-18)","HIGH (19-36)")</f>
        <v>HIGH (19-36)</v>
      </c>
      <c r="G18622">
        <f>INT((D18622-1)/6)+1</f>
        <v>5</v>
      </c>
      <c r="H18622">
        <f>MOD(D18622-1,6)+1</f>
        <v>3</v>
      </c>
      <c r="I18622">
        <f>37-D18622</f>
        <v>10</v>
      </c>
      <c r="J18622">
        <f>ABS(D18622-D18623)</f>
        <v>8</v>
      </c>
      <c r="K18622">
        <f>AVERAGE(D18622:D18626)</f>
        <v>27</v>
      </c>
      <c r="L18622">
        <f>AVERAGE(D18622:D18641)</f>
        <v>27</v>
      </c>
      <c r="M18622">
        <f>K18622-L18622</f>
        <v>0</v>
      </c>
      <c r="N18622" t="str">
        <f>IF(K18622&gt;L18622,"HIGH ZONE BIAS",IF(K18622&lt;L18622,"LOW ZONE BIAS","EQUILIBRIUM"))</f>
        <v>EQUILIBRIUM</v>
      </c>
    </row>
    <row r="18623">
      <c r="A18623">
        <v>7235</v>
      </c>
      <c r="B18623" t="str">
        <v>2006-04-10</v>
      </c>
      <c r="C18623" t="str">
        <v>Midday</v>
      </c>
      <c r="D18623">
        <v>35</v>
      </c>
      <c r="E18623" t="str">
        <f>IF(MOD(D18623,2)=0,"EVEN","ODD")</f>
        <v>ODD</v>
      </c>
      <c r="F18623" t="str">
        <f>IF(D18623&lt;=18,"LOW (1-18)","HIGH (19-36)")</f>
        <v>HIGH (19-36)</v>
      </c>
      <c r="G18623">
        <f>INT((D18623-1)/6)+1</f>
        <v>6</v>
      </c>
      <c r="H18623">
        <f>MOD(D18623-1,6)+1</f>
        <v>5</v>
      </c>
      <c r="I18623">
        <f>37-D18623</f>
        <v>2</v>
      </c>
      <c r="J18623">
        <f>ABS(D18623-D18624)</f>
        <v>33</v>
      </c>
      <c r="K18623">
        <f>AVERAGE(D18623:D18627)</f>
        <v>35</v>
      </c>
      <c r="L18623">
        <f>AVERAGE(D18623:D18642)</f>
        <v>35</v>
      </c>
      <c r="M18623">
        <f>K18623-L18623</f>
        <v>0</v>
      </c>
      <c r="N18623" t="str">
        <f>IF(K18623&gt;L18623,"HIGH ZONE BIAS",IF(K18623&lt;L18623,"LOW ZONE BIAS","EQUILIBRIUM"))</f>
        <v>EQUILIBRIUM</v>
      </c>
    </row>
    <row r="18624">
      <c r="A18624">
        <v>7234</v>
      </c>
      <c r="B18624" t="str">
        <v>2006-04-08</v>
      </c>
      <c r="C18624" t="str">
        <v>Evening</v>
      </c>
      <c r="D18624">
        <v>2</v>
      </c>
      <c r="E18624" t="str">
        <f>IF(MOD(D18624,2)=0,"EVEN","ODD")</f>
        <v>EVEN</v>
      </c>
      <c r="F18624" t="str">
        <f>IF(D18624&lt;=18,"LOW (1-18)","HIGH (19-36)")</f>
        <v>LOW (1-18)</v>
      </c>
      <c r="G18624">
        <f>INT((D18624-1)/6)+1</f>
        <v>1</v>
      </c>
      <c r="H18624">
        <f>MOD(D18624-1,6)+1</f>
        <v>2</v>
      </c>
      <c r="I18624">
        <f>37-D18624</f>
        <v>35</v>
      </c>
      <c r="J18624">
        <f>ABS(D18624-D18625)</f>
        <v>20</v>
      </c>
      <c r="K18624">
        <f>AVERAGE(D18624:D18628)</f>
        <v>2</v>
      </c>
      <c r="L18624">
        <f>AVERAGE(D18624:D18643)</f>
        <v>2</v>
      </c>
      <c r="M18624">
        <f>K18624-L18624</f>
        <v>0</v>
      </c>
      <c r="N18624" t="str">
        <f>IF(K18624&gt;L18624,"HIGH ZONE BIAS",IF(K18624&lt;L18624,"LOW ZONE BIAS","EQUILIBRIUM"))</f>
        <v>EQUILIBRIUM</v>
      </c>
    </row>
    <row r="18625">
      <c r="A18625">
        <v>7233</v>
      </c>
      <c r="B18625" t="str">
        <v>2006-04-08</v>
      </c>
      <c r="C18625" t="str">
        <v>Midday</v>
      </c>
      <c r="D18625">
        <v>22</v>
      </c>
      <c r="E18625" t="str">
        <f>IF(MOD(D18625,2)=0,"EVEN","ODD")</f>
        <v>EVEN</v>
      </c>
      <c r="F18625" t="str">
        <f>IF(D18625&lt;=18,"LOW (1-18)","HIGH (19-36)")</f>
        <v>HIGH (19-36)</v>
      </c>
      <c r="G18625">
        <f>INT((D18625-1)/6)+1</f>
        <v>4</v>
      </c>
      <c r="H18625">
        <f>MOD(D18625-1,6)+1</f>
        <v>4</v>
      </c>
      <c r="I18625">
        <f>37-D18625</f>
        <v>15</v>
      </c>
      <c r="J18625">
        <f>ABS(D18625-D18626)</f>
        <v>11</v>
      </c>
      <c r="K18625">
        <f>AVERAGE(D18625:D18629)</f>
        <v>22</v>
      </c>
      <c r="L18625">
        <f>AVERAGE(D18625:D18644)</f>
        <v>22</v>
      </c>
      <c r="M18625">
        <f>K18625-L18625</f>
        <v>0</v>
      </c>
      <c r="N18625" t="str">
        <f>IF(K18625&gt;L18625,"HIGH ZONE BIAS",IF(K18625&lt;L18625,"LOW ZONE BIAS","EQUILIBRIUM"))</f>
        <v>EQUILIBRIUM</v>
      </c>
    </row>
    <row r="18626">
      <c r="A18626">
        <v>7231</v>
      </c>
      <c r="B18626" t="str">
        <v>2006-04-07</v>
      </c>
      <c r="C18626" t="str">
        <v>Midday</v>
      </c>
      <c r="D18626">
        <v>33</v>
      </c>
      <c r="E18626" t="str">
        <f>IF(MOD(D18626,2)=0,"EVEN","ODD")</f>
        <v>ODD</v>
      </c>
      <c r="F18626" t="str">
        <f>IF(D18626&lt;=18,"LOW (1-18)","HIGH (19-36)")</f>
        <v>HIGH (19-36)</v>
      </c>
      <c r="G18626">
        <f>INT((D18626-1)/6)+1</f>
        <v>6</v>
      </c>
      <c r="H18626">
        <f>MOD(D18626-1,6)+1</f>
        <v>3</v>
      </c>
      <c r="I18626">
        <f>37-D18626</f>
        <v>4</v>
      </c>
      <c r="J18626">
        <f>ABS(D18626-D18627)</f>
        <v>19</v>
      </c>
      <c r="K18626">
        <f>AVERAGE(D18626:D18630)</f>
        <v>33</v>
      </c>
      <c r="L18626">
        <f>AVERAGE(D18626:D18645)</f>
        <v>33</v>
      </c>
      <c r="M18626">
        <f>K18626-L18626</f>
        <v>0</v>
      </c>
      <c r="N18626" t="str">
        <f>IF(K18626&gt;L18626,"HIGH ZONE BIAS",IF(K18626&lt;L18626,"LOW ZONE BIAS","EQUILIBRIUM"))</f>
        <v>EQUILIBRIUM</v>
      </c>
    </row>
    <row r="18627">
      <c r="A18627">
        <v>7230</v>
      </c>
      <c r="B18627" t="str">
        <v>2006-04-06</v>
      </c>
      <c r="C18627" t="str">
        <v>Evening</v>
      </c>
      <c r="D18627">
        <v>14</v>
      </c>
      <c r="E18627" t="str">
        <f>IF(MOD(D18627,2)=0,"EVEN","ODD")</f>
        <v>EVEN</v>
      </c>
      <c r="F18627" t="str">
        <f>IF(D18627&lt;=18,"LOW (1-18)","HIGH (19-36)")</f>
        <v>LOW (1-18)</v>
      </c>
      <c r="G18627">
        <f>INT((D18627-1)/6)+1</f>
        <v>3</v>
      </c>
      <c r="H18627">
        <f>MOD(D18627-1,6)+1</f>
        <v>2</v>
      </c>
      <c r="I18627">
        <f>37-D18627</f>
        <v>23</v>
      </c>
      <c r="J18627">
        <f>ABS(D18627-D18628)</f>
        <v>4</v>
      </c>
      <c r="K18627">
        <f>AVERAGE(D18627:D18631)</f>
        <v>14</v>
      </c>
      <c r="L18627">
        <f>AVERAGE(D18627:D18646)</f>
        <v>14</v>
      </c>
      <c r="M18627">
        <f>K18627-L18627</f>
        <v>0</v>
      </c>
      <c r="N18627" t="str">
        <f>IF(K18627&gt;L18627,"HIGH ZONE BIAS",IF(K18627&lt;L18627,"LOW ZONE BIAS","EQUILIBRIUM"))</f>
        <v>EQUILIBRIUM</v>
      </c>
    </row>
    <row r="18628">
      <c r="A18628">
        <v>7229</v>
      </c>
      <c r="B18628" t="str">
        <v>2006-04-06</v>
      </c>
      <c r="C18628" t="str">
        <v>Midday</v>
      </c>
      <c r="D18628">
        <v>10</v>
      </c>
      <c r="E18628" t="str">
        <f>IF(MOD(D18628,2)=0,"EVEN","ODD")</f>
        <v>EVEN</v>
      </c>
      <c r="F18628" t="str">
        <f>IF(D18628&lt;=18,"LOW (1-18)","HIGH (19-36)")</f>
        <v>LOW (1-18)</v>
      </c>
      <c r="G18628">
        <f>INT((D18628-1)/6)+1</f>
        <v>2</v>
      </c>
      <c r="H18628">
        <f>MOD(D18628-1,6)+1</f>
        <v>4</v>
      </c>
      <c r="I18628">
        <f>37-D18628</f>
        <v>27</v>
      </c>
      <c r="J18628">
        <f>ABS(D18628-D18629)</f>
        <v>4</v>
      </c>
      <c r="K18628">
        <f>AVERAGE(D18628:D18632)</f>
        <v>10</v>
      </c>
      <c r="L18628">
        <f>AVERAGE(D18628:D18647)</f>
        <v>10</v>
      </c>
      <c r="M18628">
        <f>K18628-L18628</f>
        <v>0</v>
      </c>
      <c r="N18628" t="str">
        <f>IF(K18628&gt;L18628,"HIGH ZONE BIAS",IF(K18628&lt;L18628,"LOW ZONE BIAS","EQUILIBRIUM"))</f>
        <v>EQUILIBRIUM</v>
      </c>
    </row>
    <row r="18629">
      <c r="A18629">
        <v>7228</v>
      </c>
      <c r="B18629" t="str">
        <v>2006-04-05</v>
      </c>
      <c r="C18629" t="str">
        <v>Evening</v>
      </c>
      <c r="D18629">
        <v>14</v>
      </c>
      <c r="E18629" t="str">
        <f>IF(MOD(D18629,2)=0,"EVEN","ODD")</f>
        <v>EVEN</v>
      </c>
      <c r="F18629" t="str">
        <f>IF(D18629&lt;=18,"LOW (1-18)","HIGH (19-36)")</f>
        <v>LOW (1-18)</v>
      </c>
      <c r="G18629">
        <f>INT((D18629-1)/6)+1</f>
        <v>3</v>
      </c>
      <c r="H18629">
        <f>MOD(D18629-1,6)+1</f>
        <v>2</v>
      </c>
      <c r="I18629">
        <f>37-D18629</f>
        <v>23</v>
      </c>
      <c r="J18629">
        <f>ABS(D18629-D18630)</f>
        <v>9</v>
      </c>
      <c r="K18629">
        <f>AVERAGE(D18629:D18633)</f>
        <v>14</v>
      </c>
      <c r="L18629">
        <f>AVERAGE(D18629:D18648)</f>
        <v>14</v>
      </c>
      <c r="M18629">
        <f>K18629-L18629</f>
        <v>0</v>
      </c>
      <c r="N18629" t="str">
        <f>IF(K18629&gt;L18629,"HIGH ZONE BIAS",IF(K18629&lt;L18629,"LOW ZONE BIAS","EQUILIBRIUM"))</f>
        <v>EQUILIBRIUM</v>
      </c>
    </row>
    <row r="18630">
      <c r="A18630">
        <v>7227</v>
      </c>
      <c r="B18630" t="str">
        <v>2006-04-05</v>
      </c>
      <c r="C18630" t="str">
        <v>Midday</v>
      </c>
      <c r="D18630">
        <v>5</v>
      </c>
      <c r="E18630" t="str">
        <f>IF(MOD(D18630,2)=0,"EVEN","ODD")</f>
        <v>ODD</v>
      </c>
      <c r="F18630" t="str">
        <f>IF(D18630&lt;=18,"LOW (1-18)","HIGH (19-36)")</f>
        <v>LOW (1-18)</v>
      </c>
      <c r="G18630">
        <f>INT((D18630-1)/6)+1</f>
        <v>1</v>
      </c>
      <c r="H18630">
        <f>MOD(D18630-1,6)+1</f>
        <v>5</v>
      </c>
      <c r="I18630">
        <f>37-D18630</f>
        <v>32</v>
      </c>
      <c r="J18630">
        <f>ABS(D18630-D18631)</f>
        <v>23</v>
      </c>
      <c r="K18630">
        <f>AVERAGE(D18630:D18634)</f>
        <v>5</v>
      </c>
      <c r="L18630">
        <f>AVERAGE(D18630:D18649)</f>
        <v>5</v>
      </c>
      <c r="M18630">
        <f>K18630-L18630</f>
        <v>0</v>
      </c>
      <c r="N18630" t="str">
        <f>IF(K18630&gt;L18630,"HIGH ZONE BIAS",IF(K18630&lt;L18630,"LOW ZONE BIAS","EQUILIBRIUM"))</f>
        <v>EQUILIBRIUM</v>
      </c>
    </row>
    <row r="18631">
      <c r="A18631">
        <v>7226</v>
      </c>
      <c r="B18631" t="str">
        <v>2006-04-04</v>
      </c>
      <c r="C18631" t="str">
        <v>Evening</v>
      </c>
      <c r="D18631">
        <v>28</v>
      </c>
      <c r="E18631" t="str">
        <f>IF(MOD(D18631,2)=0,"EVEN","ODD")</f>
        <v>EVEN</v>
      </c>
      <c r="F18631" t="str">
        <f>IF(D18631&lt;=18,"LOW (1-18)","HIGH (19-36)")</f>
        <v>HIGH (19-36)</v>
      </c>
      <c r="G18631">
        <f>INT((D18631-1)/6)+1</f>
        <v>5</v>
      </c>
      <c r="H18631">
        <f>MOD(D18631-1,6)+1</f>
        <v>4</v>
      </c>
      <c r="I18631">
        <f>37-D18631</f>
        <v>9</v>
      </c>
      <c r="J18631">
        <f>ABS(D18631-D18632)</f>
        <v>7</v>
      </c>
      <c r="K18631">
        <f>AVERAGE(D18631:D18635)</f>
        <v>28</v>
      </c>
      <c r="L18631">
        <f>AVERAGE(D18631:D18650)</f>
        <v>28</v>
      </c>
      <c r="M18631">
        <f>K18631-L18631</f>
        <v>0</v>
      </c>
      <c r="N18631" t="str">
        <f>IF(K18631&gt;L18631,"HIGH ZONE BIAS",IF(K18631&lt;L18631,"LOW ZONE BIAS","EQUILIBRIUM"))</f>
        <v>EQUILIBRIUM</v>
      </c>
    </row>
    <row r="18632">
      <c r="A18632">
        <v>7225</v>
      </c>
      <c r="B18632" t="str">
        <v>2006-04-04</v>
      </c>
      <c r="C18632" t="str">
        <v>Midday</v>
      </c>
      <c r="D18632">
        <v>21</v>
      </c>
      <c r="E18632" t="str">
        <f>IF(MOD(D18632,2)=0,"EVEN","ODD")</f>
        <v>ODD</v>
      </c>
      <c r="F18632" t="str">
        <f>IF(D18632&lt;=18,"LOW (1-18)","HIGH (19-36)")</f>
        <v>HIGH (19-36)</v>
      </c>
      <c r="G18632">
        <f>INT((D18632-1)/6)+1</f>
        <v>4</v>
      </c>
      <c r="H18632">
        <f>MOD(D18632-1,6)+1</f>
        <v>3</v>
      </c>
      <c r="I18632">
        <f>37-D18632</f>
        <v>16</v>
      </c>
      <c r="J18632">
        <f>ABS(D18632-D18633)</f>
        <v>19</v>
      </c>
      <c r="K18632">
        <f>AVERAGE(D18632:D18636)</f>
        <v>21</v>
      </c>
      <c r="L18632">
        <f>AVERAGE(D18632:D18651)</f>
        <v>21</v>
      </c>
      <c r="M18632">
        <f>K18632-L18632</f>
        <v>0</v>
      </c>
      <c r="N18632" t="str">
        <f>IF(K18632&gt;L18632,"HIGH ZONE BIAS",IF(K18632&lt;L18632,"LOW ZONE BIAS","EQUILIBRIUM"))</f>
        <v>EQUILIBRIUM</v>
      </c>
    </row>
    <row r="18633">
      <c r="A18633">
        <v>7224</v>
      </c>
      <c r="B18633" t="str">
        <v>2006-04-03</v>
      </c>
      <c r="C18633" t="str">
        <v>Evening</v>
      </c>
      <c r="D18633">
        <v>2</v>
      </c>
      <c r="E18633" t="str">
        <f>IF(MOD(D18633,2)=0,"EVEN","ODD")</f>
        <v>EVEN</v>
      </c>
      <c r="F18633" t="str">
        <f>IF(D18633&lt;=18,"LOW (1-18)","HIGH (19-36)")</f>
        <v>LOW (1-18)</v>
      </c>
      <c r="G18633">
        <f>INT((D18633-1)/6)+1</f>
        <v>1</v>
      </c>
      <c r="H18633">
        <f>MOD(D18633-1,6)+1</f>
        <v>2</v>
      </c>
      <c r="I18633">
        <f>37-D18633</f>
        <v>35</v>
      </c>
      <c r="J18633">
        <f>ABS(D18633-D18634)</f>
        <v>16</v>
      </c>
      <c r="K18633">
        <f>AVERAGE(D18633:D18637)</f>
        <v>2</v>
      </c>
      <c r="L18633">
        <f>AVERAGE(D18633:D18652)</f>
        <v>2</v>
      </c>
      <c r="M18633">
        <f>K18633-L18633</f>
        <v>0</v>
      </c>
      <c r="N18633" t="str">
        <f>IF(K18633&gt;L18633,"HIGH ZONE BIAS",IF(K18633&lt;L18633,"LOW ZONE BIAS","EQUILIBRIUM"))</f>
        <v>EQUILIBRIUM</v>
      </c>
    </row>
    <row r="18634">
      <c r="A18634">
        <v>7223</v>
      </c>
      <c r="B18634" t="str">
        <v>2006-04-03</v>
      </c>
      <c r="C18634" t="str">
        <v>Midday</v>
      </c>
      <c r="D18634">
        <v>18</v>
      </c>
      <c r="E18634" t="str">
        <f>IF(MOD(D18634,2)=0,"EVEN","ODD")</f>
        <v>EVEN</v>
      </c>
      <c r="F18634" t="str">
        <f>IF(D18634&lt;=18,"LOW (1-18)","HIGH (19-36)")</f>
        <v>LOW (1-18)</v>
      </c>
      <c r="G18634">
        <f>INT((D18634-1)/6)+1</f>
        <v>3</v>
      </c>
      <c r="H18634">
        <f>MOD(D18634-1,6)+1</f>
        <v>6</v>
      </c>
      <c r="I18634">
        <f>37-D18634</f>
        <v>19</v>
      </c>
      <c r="J18634">
        <f>ABS(D18634-D18635)</f>
        <v>4</v>
      </c>
      <c r="K18634">
        <f>AVERAGE(D18634:D18638)</f>
        <v>18</v>
      </c>
      <c r="L18634">
        <f>AVERAGE(D18634:D18653)</f>
        <v>18</v>
      </c>
      <c r="M18634">
        <f>K18634-L18634</f>
        <v>0</v>
      </c>
      <c r="N18634" t="str">
        <f>IF(K18634&gt;L18634,"HIGH ZONE BIAS",IF(K18634&lt;L18634,"LOW ZONE BIAS","EQUILIBRIUM"))</f>
        <v>EQUILIBRIUM</v>
      </c>
    </row>
    <row r="18635">
      <c r="A18635">
        <v>7222</v>
      </c>
      <c r="B18635" t="str">
        <v>2006-04-01</v>
      </c>
      <c r="C18635" t="str">
        <v>Evening</v>
      </c>
      <c r="D18635">
        <v>14</v>
      </c>
      <c r="E18635" t="str">
        <f>IF(MOD(D18635,2)=0,"EVEN","ODD")</f>
        <v>EVEN</v>
      </c>
      <c r="F18635" t="str">
        <f>IF(D18635&lt;=18,"LOW (1-18)","HIGH (19-36)")</f>
        <v>LOW (1-18)</v>
      </c>
      <c r="G18635">
        <f>INT((D18635-1)/6)+1</f>
        <v>3</v>
      </c>
      <c r="H18635">
        <f>MOD(D18635-1,6)+1</f>
        <v>2</v>
      </c>
      <c r="I18635">
        <f>37-D18635</f>
        <v>23</v>
      </c>
      <c r="J18635">
        <f>ABS(D18635-D18636)</f>
        <v>9</v>
      </c>
      <c r="K18635">
        <f>AVERAGE(D18635:D18639)</f>
        <v>14</v>
      </c>
      <c r="L18635">
        <f>AVERAGE(D18635:D18654)</f>
        <v>14</v>
      </c>
      <c r="M18635">
        <f>K18635-L18635</f>
        <v>0</v>
      </c>
      <c r="N18635" t="str">
        <f>IF(K18635&gt;L18635,"HIGH ZONE BIAS",IF(K18635&lt;L18635,"LOW ZONE BIAS","EQUILIBRIUM"))</f>
        <v>EQUILIBRIUM</v>
      </c>
    </row>
    <row r="18636">
      <c r="A18636">
        <v>7221</v>
      </c>
      <c r="B18636" t="str">
        <v>2006-04-01</v>
      </c>
      <c r="C18636" t="str">
        <v>Midday</v>
      </c>
      <c r="D18636">
        <v>5</v>
      </c>
      <c r="E18636" t="str">
        <f>IF(MOD(D18636,2)=0,"EVEN","ODD")</f>
        <v>ODD</v>
      </c>
      <c r="F18636" t="str">
        <f>IF(D18636&lt;=18,"LOW (1-18)","HIGH (19-36)")</f>
        <v>LOW (1-18)</v>
      </c>
      <c r="G18636">
        <f>INT((D18636-1)/6)+1</f>
        <v>1</v>
      </c>
      <c r="H18636">
        <f>MOD(D18636-1,6)+1</f>
        <v>5</v>
      </c>
      <c r="I18636">
        <f>37-D18636</f>
        <v>32</v>
      </c>
      <c r="J18636">
        <f>ABS(D18636-D18637)</f>
        <v>3</v>
      </c>
      <c r="K18636">
        <f>AVERAGE(D18636:D18640)</f>
        <v>5</v>
      </c>
      <c r="L18636">
        <f>AVERAGE(D18636:D18655)</f>
        <v>5</v>
      </c>
      <c r="M18636">
        <f>K18636-L18636</f>
        <v>0</v>
      </c>
      <c r="N18636" t="str">
        <f>IF(K18636&gt;L18636,"HIGH ZONE BIAS",IF(K18636&lt;L18636,"LOW ZONE BIAS","EQUILIBRIUM"))</f>
        <v>EQUILIBRIUM</v>
      </c>
    </row>
    <row r="18637">
      <c r="A18637">
        <v>7220</v>
      </c>
      <c r="B18637" t="str">
        <v>2006-03-31</v>
      </c>
      <c r="C18637" t="str">
        <v>Evening</v>
      </c>
      <c r="D18637">
        <v>8</v>
      </c>
      <c r="E18637" t="str">
        <f>IF(MOD(D18637,2)=0,"EVEN","ODD")</f>
        <v>EVEN</v>
      </c>
      <c r="F18637" t="str">
        <f>IF(D18637&lt;=18,"LOW (1-18)","HIGH (19-36)")</f>
        <v>LOW (1-18)</v>
      </c>
      <c r="G18637">
        <f>INT((D18637-1)/6)+1</f>
        <v>2</v>
      </c>
      <c r="H18637">
        <f>MOD(D18637-1,6)+1</f>
        <v>2</v>
      </c>
      <c r="I18637">
        <f>37-D18637</f>
        <v>29</v>
      </c>
      <c r="J18637">
        <f>ABS(D18637-D18638)</f>
        <v>9</v>
      </c>
      <c r="K18637">
        <f>AVERAGE(D18637:D18641)</f>
        <v>8</v>
      </c>
      <c r="L18637">
        <f>AVERAGE(D18637:D18656)</f>
        <v>8</v>
      </c>
      <c r="M18637">
        <f>K18637-L18637</f>
        <v>0</v>
      </c>
      <c r="N18637" t="str">
        <f>IF(K18637&gt;L18637,"HIGH ZONE BIAS",IF(K18637&lt;L18637,"LOW ZONE BIAS","EQUILIBRIUM"))</f>
        <v>EQUILIBRIUM</v>
      </c>
    </row>
    <row r="18638">
      <c r="A18638">
        <v>7219</v>
      </c>
      <c r="B18638" t="str">
        <v>2006-03-31</v>
      </c>
      <c r="C18638" t="str">
        <v>Midday</v>
      </c>
      <c r="D18638">
        <v>17</v>
      </c>
      <c r="E18638" t="str">
        <f>IF(MOD(D18638,2)=0,"EVEN","ODD")</f>
        <v>ODD</v>
      </c>
      <c r="F18638" t="str">
        <f>IF(D18638&lt;=18,"LOW (1-18)","HIGH (19-36)")</f>
        <v>LOW (1-18)</v>
      </c>
      <c r="G18638">
        <f>INT((D18638-1)/6)+1</f>
        <v>3</v>
      </c>
      <c r="H18638">
        <f>MOD(D18638-1,6)+1</f>
        <v>5</v>
      </c>
      <c r="I18638">
        <f>37-D18638</f>
        <v>20</v>
      </c>
      <c r="J18638">
        <f>ABS(D18638-D18639)</f>
        <v>8</v>
      </c>
      <c r="K18638">
        <f>AVERAGE(D18638:D18642)</f>
        <v>17</v>
      </c>
      <c r="L18638">
        <f>AVERAGE(D18638:D18657)</f>
        <v>17</v>
      </c>
      <c r="M18638">
        <f>K18638-L18638</f>
        <v>0</v>
      </c>
      <c r="N18638" t="str">
        <f>IF(K18638&gt;L18638,"HIGH ZONE BIAS",IF(K18638&lt;L18638,"LOW ZONE BIAS","EQUILIBRIUM"))</f>
        <v>EQUILIBRIUM</v>
      </c>
    </row>
    <row r="18639">
      <c r="A18639">
        <v>7218</v>
      </c>
      <c r="B18639" t="str">
        <v>2006-03-29</v>
      </c>
      <c r="C18639" t="str">
        <v>Evening</v>
      </c>
      <c r="D18639">
        <v>9</v>
      </c>
      <c r="E18639" t="str">
        <f>IF(MOD(D18639,2)=0,"EVEN","ODD")</f>
        <v>ODD</v>
      </c>
      <c r="F18639" t="str">
        <f>IF(D18639&lt;=18,"LOW (1-18)","HIGH (19-36)")</f>
        <v>LOW (1-18)</v>
      </c>
      <c r="G18639">
        <f>INT((D18639-1)/6)+1</f>
        <v>2</v>
      </c>
      <c r="H18639">
        <f>MOD(D18639-1,6)+1</f>
        <v>3</v>
      </c>
      <c r="I18639">
        <f>37-D18639</f>
        <v>28</v>
      </c>
      <c r="J18639">
        <f>ABS(D18639-D18640)</f>
        <v>7</v>
      </c>
      <c r="K18639">
        <f>AVERAGE(D18639:D18643)</f>
        <v>9</v>
      </c>
      <c r="L18639">
        <f>AVERAGE(D18639:D18658)</f>
        <v>9</v>
      </c>
      <c r="M18639">
        <f>K18639-L18639</f>
        <v>0</v>
      </c>
      <c r="N18639" t="str">
        <f>IF(K18639&gt;L18639,"HIGH ZONE BIAS",IF(K18639&lt;L18639,"LOW ZONE BIAS","EQUILIBRIUM"))</f>
        <v>EQUILIBRIUM</v>
      </c>
    </row>
    <row r="18640">
      <c r="A18640">
        <v>7217</v>
      </c>
      <c r="B18640" t="str">
        <v>2006-03-29</v>
      </c>
      <c r="C18640" t="str">
        <v>Midday</v>
      </c>
      <c r="D18640">
        <v>2</v>
      </c>
      <c r="E18640" t="str">
        <f>IF(MOD(D18640,2)=0,"EVEN","ODD")</f>
        <v>EVEN</v>
      </c>
      <c r="F18640" t="str">
        <f>IF(D18640&lt;=18,"LOW (1-18)","HIGH (19-36)")</f>
        <v>LOW (1-18)</v>
      </c>
      <c r="G18640">
        <f>INT((D18640-1)/6)+1</f>
        <v>1</v>
      </c>
      <c r="H18640">
        <f>MOD(D18640-1,6)+1</f>
        <v>2</v>
      </c>
      <c r="I18640">
        <f>37-D18640</f>
        <v>35</v>
      </c>
      <c r="J18640">
        <f>ABS(D18640-D18641)</f>
        <v>8</v>
      </c>
      <c r="K18640">
        <f>AVERAGE(D18640:D18644)</f>
        <v>2</v>
      </c>
      <c r="L18640">
        <f>AVERAGE(D18640:D18659)</f>
        <v>2</v>
      </c>
      <c r="M18640">
        <f>K18640-L18640</f>
        <v>0</v>
      </c>
      <c r="N18640" t="str">
        <f>IF(K18640&gt;L18640,"HIGH ZONE BIAS",IF(K18640&lt;L18640,"LOW ZONE BIAS","EQUILIBRIUM"))</f>
        <v>EQUILIBRIUM</v>
      </c>
    </row>
    <row r="18641">
      <c r="A18641">
        <v>7216</v>
      </c>
      <c r="B18641" t="str">
        <v>2006-03-28</v>
      </c>
      <c r="C18641" t="str">
        <v>Evening</v>
      </c>
      <c r="D18641">
        <v>10</v>
      </c>
      <c r="E18641" t="str">
        <f>IF(MOD(D18641,2)=0,"EVEN","ODD")</f>
        <v>EVEN</v>
      </c>
      <c r="F18641" t="str">
        <f>IF(D18641&lt;=18,"LOW (1-18)","HIGH (19-36)")</f>
        <v>LOW (1-18)</v>
      </c>
      <c r="G18641">
        <f>INT((D18641-1)/6)+1</f>
        <v>2</v>
      </c>
      <c r="H18641">
        <f>MOD(D18641-1,6)+1</f>
        <v>4</v>
      </c>
      <c r="I18641">
        <f>37-D18641</f>
        <v>27</v>
      </c>
      <c r="J18641">
        <f>ABS(D18641-D18642)</f>
        <v>18</v>
      </c>
      <c r="K18641">
        <f>AVERAGE(D18641:D18645)</f>
        <v>10</v>
      </c>
      <c r="L18641">
        <f>AVERAGE(D18641:D18660)</f>
        <v>10</v>
      </c>
      <c r="M18641">
        <f>K18641-L18641</f>
        <v>0</v>
      </c>
      <c r="N18641" t="str">
        <f>IF(K18641&gt;L18641,"HIGH ZONE BIAS",IF(K18641&lt;L18641,"LOW ZONE BIAS","EQUILIBRIUM"))</f>
        <v>EQUILIBRIUM</v>
      </c>
    </row>
    <row r="18642">
      <c r="A18642">
        <v>7215</v>
      </c>
      <c r="B18642" t="str">
        <v>2006-03-28</v>
      </c>
      <c r="C18642" t="str">
        <v>Midday</v>
      </c>
      <c r="D18642">
        <v>28</v>
      </c>
      <c r="E18642" t="str">
        <f>IF(MOD(D18642,2)=0,"EVEN","ODD")</f>
        <v>EVEN</v>
      </c>
      <c r="F18642" t="str">
        <f>IF(D18642&lt;=18,"LOW (1-18)","HIGH (19-36)")</f>
        <v>HIGH (19-36)</v>
      </c>
      <c r="G18642">
        <f>INT((D18642-1)/6)+1</f>
        <v>5</v>
      </c>
      <c r="H18642">
        <f>MOD(D18642-1,6)+1</f>
        <v>4</v>
      </c>
      <c r="I18642">
        <f>37-D18642</f>
        <v>9</v>
      </c>
      <c r="J18642">
        <f>ABS(D18642-D18643)</f>
        <v>1</v>
      </c>
      <c r="K18642">
        <f>AVERAGE(D18642:D18646)</f>
        <v>28</v>
      </c>
      <c r="L18642">
        <f>AVERAGE(D18642:D18661)</f>
        <v>28</v>
      </c>
      <c r="M18642">
        <f>K18642-L18642</f>
        <v>0</v>
      </c>
      <c r="N18642" t="str">
        <f>IF(K18642&gt;L18642,"HIGH ZONE BIAS",IF(K18642&lt;L18642,"LOW ZONE BIAS","EQUILIBRIUM"))</f>
        <v>EQUILIBRIUM</v>
      </c>
    </row>
    <row r="18643">
      <c r="A18643">
        <v>7214</v>
      </c>
      <c r="B18643" t="str">
        <v>2006-03-27</v>
      </c>
      <c r="C18643" t="str">
        <v>Evening</v>
      </c>
      <c r="D18643">
        <v>29</v>
      </c>
      <c r="E18643" t="str">
        <f>IF(MOD(D18643,2)=0,"EVEN","ODD")</f>
        <v>ODD</v>
      </c>
      <c r="F18643" t="str">
        <f>IF(D18643&lt;=18,"LOW (1-18)","HIGH (19-36)")</f>
        <v>HIGH (19-36)</v>
      </c>
      <c r="G18643">
        <f>INT((D18643-1)/6)+1</f>
        <v>5</v>
      </c>
      <c r="H18643">
        <f>MOD(D18643-1,6)+1</f>
        <v>5</v>
      </c>
      <c r="I18643">
        <f>37-D18643</f>
        <v>8</v>
      </c>
      <c r="J18643">
        <f>ABS(D18643-D18644)</f>
        <v>13</v>
      </c>
      <c r="K18643">
        <f>AVERAGE(D18643:D18647)</f>
        <v>29</v>
      </c>
      <c r="L18643">
        <f>AVERAGE(D18643:D18662)</f>
        <v>29</v>
      </c>
      <c r="M18643">
        <f>K18643-L18643</f>
        <v>0</v>
      </c>
      <c r="N18643" t="str">
        <f>IF(K18643&gt;L18643,"HIGH ZONE BIAS",IF(K18643&lt;L18643,"LOW ZONE BIAS","EQUILIBRIUM"))</f>
        <v>EQUILIBRIUM</v>
      </c>
    </row>
    <row r="18644">
      <c r="A18644">
        <v>7213</v>
      </c>
      <c r="B18644" t="str">
        <v>2006-03-27</v>
      </c>
      <c r="C18644" t="str">
        <v>Midday</v>
      </c>
      <c r="D18644">
        <v>16</v>
      </c>
      <c r="E18644" t="str">
        <f>IF(MOD(D18644,2)=0,"EVEN","ODD")</f>
        <v>EVEN</v>
      </c>
      <c r="F18644" t="str">
        <f>IF(D18644&lt;=18,"LOW (1-18)","HIGH (19-36)")</f>
        <v>LOW (1-18)</v>
      </c>
      <c r="G18644">
        <f>INT((D18644-1)/6)+1</f>
        <v>3</v>
      </c>
      <c r="H18644">
        <f>MOD(D18644-1,6)+1</f>
        <v>4</v>
      </c>
      <c r="I18644">
        <f>37-D18644</f>
        <v>21</v>
      </c>
      <c r="J18644">
        <f>ABS(D18644-D18645)</f>
        <v>17</v>
      </c>
      <c r="K18644">
        <f>AVERAGE(D18644:D18648)</f>
        <v>16</v>
      </c>
      <c r="L18644">
        <f>AVERAGE(D18644:D18663)</f>
        <v>16</v>
      </c>
      <c r="M18644">
        <f>K18644-L18644</f>
        <v>0</v>
      </c>
      <c r="N18644" t="str">
        <f>IF(K18644&gt;L18644,"HIGH ZONE BIAS",IF(K18644&lt;L18644,"LOW ZONE BIAS","EQUILIBRIUM"))</f>
        <v>EQUILIBRIUM</v>
      </c>
    </row>
    <row r="18645">
      <c r="A18645">
        <v>7212</v>
      </c>
      <c r="B18645" t="str">
        <v>2006-03-25</v>
      </c>
      <c r="C18645" t="str">
        <v>Evening</v>
      </c>
      <c r="D18645">
        <v>33</v>
      </c>
      <c r="E18645" t="str">
        <f>IF(MOD(D18645,2)=0,"EVEN","ODD")</f>
        <v>ODD</v>
      </c>
      <c r="F18645" t="str">
        <f>IF(D18645&lt;=18,"LOW (1-18)","HIGH (19-36)")</f>
        <v>HIGH (19-36)</v>
      </c>
      <c r="G18645">
        <f>INT((D18645-1)/6)+1</f>
        <v>6</v>
      </c>
      <c r="H18645">
        <f>MOD(D18645-1,6)+1</f>
        <v>3</v>
      </c>
      <c r="I18645">
        <f>37-D18645</f>
        <v>4</v>
      </c>
      <c r="J18645">
        <f>ABS(D18645-D18646)</f>
        <v>21</v>
      </c>
      <c r="K18645">
        <f>AVERAGE(D18645:D18649)</f>
        <v>33</v>
      </c>
      <c r="L18645">
        <f>AVERAGE(D18645:D18664)</f>
        <v>33</v>
      </c>
      <c r="M18645">
        <f>K18645-L18645</f>
        <v>0</v>
      </c>
      <c r="N18645" t="str">
        <f>IF(K18645&gt;L18645,"HIGH ZONE BIAS",IF(K18645&lt;L18645,"LOW ZONE BIAS","EQUILIBRIUM"))</f>
        <v>EQUILIBRIUM</v>
      </c>
    </row>
    <row r="18646">
      <c r="A18646">
        <v>7211</v>
      </c>
      <c r="B18646" t="str">
        <v>2006-03-25</v>
      </c>
      <c r="C18646" t="str">
        <v>Midday</v>
      </c>
      <c r="D18646">
        <v>12</v>
      </c>
      <c r="E18646" t="str">
        <f>IF(MOD(D18646,2)=0,"EVEN","ODD")</f>
        <v>EVEN</v>
      </c>
      <c r="F18646" t="str">
        <f>IF(D18646&lt;=18,"LOW (1-18)","HIGH (19-36)")</f>
        <v>LOW (1-18)</v>
      </c>
      <c r="G18646">
        <f>INT((D18646-1)/6)+1</f>
        <v>2</v>
      </c>
      <c r="H18646">
        <f>MOD(D18646-1,6)+1</f>
        <v>6</v>
      </c>
      <c r="I18646">
        <f>37-D18646</f>
        <v>25</v>
      </c>
      <c r="J18646">
        <f>ABS(D18646-D18647)</f>
        <v>10</v>
      </c>
      <c r="K18646">
        <f>AVERAGE(D18646:D18650)</f>
        <v>12</v>
      </c>
      <c r="L18646">
        <f>AVERAGE(D18646:D18665)</f>
        <v>12</v>
      </c>
      <c r="M18646">
        <f>K18646-L18646</f>
        <v>0</v>
      </c>
      <c r="N18646" t="str">
        <f>IF(K18646&gt;L18646,"HIGH ZONE BIAS",IF(K18646&lt;L18646,"LOW ZONE BIAS","EQUILIBRIUM"))</f>
        <v>EQUILIBRIUM</v>
      </c>
    </row>
    <row r="18647">
      <c r="A18647">
        <v>7210</v>
      </c>
      <c r="B18647" t="str">
        <v>2006-03-24</v>
      </c>
      <c r="C18647" t="str">
        <v>Evening</v>
      </c>
      <c r="D18647">
        <v>2</v>
      </c>
      <c r="E18647" t="str">
        <f>IF(MOD(D18647,2)=0,"EVEN","ODD")</f>
        <v>EVEN</v>
      </c>
      <c r="F18647" t="str">
        <f>IF(D18647&lt;=18,"LOW (1-18)","HIGH (19-36)")</f>
        <v>LOW (1-18)</v>
      </c>
      <c r="G18647">
        <f>INT((D18647-1)/6)+1</f>
        <v>1</v>
      </c>
      <c r="H18647">
        <f>MOD(D18647-1,6)+1</f>
        <v>2</v>
      </c>
      <c r="I18647">
        <f>37-D18647</f>
        <v>35</v>
      </c>
      <c r="J18647">
        <f>ABS(D18647-D18648)</f>
        <v>24</v>
      </c>
      <c r="K18647">
        <f>AVERAGE(D18647:D18651)</f>
        <v>2</v>
      </c>
      <c r="L18647">
        <f>AVERAGE(D18647:D18666)</f>
        <v>2</v>
      </c>
      <c r="M18647">
        <f>K18647-L18647</f>
        <v>0</v>
      </c>
      <c r="N18647" t="str">
        <f>IF(K18647&gt;L18647,"HIGH ZONE BIAS",IF(K18647&lt;L18647,"LOW ZONE BIAS","EQUILIBRIUM"))</f>
        <v>EQUILIBRIUM</v>
      </c>
    </row>
    <row r="18648">
      <c r="A18648">
        <v>7209</v>
      </c>
      <c r="B18648" t="str">
        <v>2006-03-24</v>
      </c>
      <c r="C18648" t="str">
        <v>Midday</v>
      </c>
      <c r="D18648">
        <v>26</v>
      </c>
      <c r="E18648" t="str">
        <f>IF(MOD(D18648,2)=0,"EVEN","ODD")</f>
        <v>EVEN</v>
      </c>
      <c r="F18648" t="str">
        <f>IF(D18648&lt;=18,"LOW (1-18)","HIGH (19-36)")</f>
        <v>HIGH (19-36)</v>
      </c>
      <c r="G18648">
        <f>INT((D18648-1)/6)+1</f>
        <v>5</v>
      </c>
      <c r="H18648">
        <f>MOD(D18648-1,6)+1</f>
        <v>2</v>
      </c>
      <c r="I18648">
        <f>37-D18648</f>
        <v>11</v>
      </c>
      <c r="J18648">
        <f>ABS(D18648-D18649)</f>
        <v>1</v>
      </c>
      <c r="K18648">
        <f>AVERAGE(D18648:D18652)</f>
        <v>26</v>
      </c>
      <c r="L18648">
        <f>AVERAGE(D18648:D18667)</f>
        <v>26</v>
      </c>
      <c r="M18648">
        <f>K18648-L18648</f>
        <v>0</v>
      </c>
      <c r="N18648" t="str">
        <f>IF(K18648&gt;L18648,"HIGH ZONE BIAS",IF(K18648&lt;L18648,"LOW ZONE BIAS","EQUILIBRIUM"))</f>
        <v>EQUILIBRIUM</v>
      </c>
    </row>
    <row r="18649">
      <c r="A18649">
        <v>7208</v>
      </c>
      <c r="B18649" t="str">
        <v>2006-03-23</v>
      </c>
      <c r="C18649" t="str">
        <v>Evening</v>
      </c>
      <c r="D18649">
        <v>27</v>
      </c>
      <c r="E18649" t="str">
        <f>IF(MOD(D18649,2)=0,"EVEN","ODD")</f>
        <v>ODD</v>
      </c>
      <c r="F18649" t="str">
        <f>IF(D18649&lt;=18,"LOW (1-18)","HIGH (19-36)")</f>
        <v>HIGH (19-36)</v>
      </c>
      <c r="G18649">
        <f>INT((D18649-1)/6)+1</f>
        <v>5</v>
      </c>
      <c r="H18649">
        <f>MOD(D18649-1,6)+1</f>
        <v>3</v>
      </c>
      <c r="I18649">
        <f>37-D18649</f>
        <v>10</v>
      </c>
      <c r="J18649">
        <f>ABS(D18649-D18650)</f>
        <v>8</v>
      </c>
      <c r="K18649">
        <f>AVERAGE(D18649:D18653)</f>
        <v>27</v>
      </c>
      <c r="L18649">
        <f>AVERAGE(D18649:D18668)</f>
        <v>27</v>
      </c>
      <c r="M18649">
        <f>K18649-L18649</f>
        <v>0</v>
      </c>
      <c r="N18649" t="str">
        <f>IF(K18649&gt;L18649,"HIGH ZONE BIAS",IF(K18649&lt;L18649,"LOW ZONE BIAS","EQUILIBRIUM"))</f>
        <v>EQUILIBRIUM</v>
      </c>
    </row>
    <row r="18650">
      <c r="A18650">
        <v>7207</v>
      </c>
      <c r="B18650" t="str">
        <v>2006-03-23</v>
      </c>
      <c r="C18650" t="str">
        <v>Midday</v>
      </c>
      <c r="D18650">
        <v>35</v>
      </c>
      <c r="E18650" t="str">
        <f>IF(MOD(D18650,2)=0,"EVEN","ODD")</f>
        <v>ODD</v>
      </c>
      <c r="F18650" t="str">
        <f>IF(D18650&lt;=18,"LOW (1-18)","HIGH (19-36)")</f>
        <v>HIGH (19-36)</v>
      </c>
      <c r="G18650">
        <f>INT((D18650-1)/6)+1</f>
        <v>6</v>
      </c>
      <c r="H18650">
        <f>MOD(D18650-1,6)+1</f>
        <v>5</v>
      </c>
      <c r="I18650">
        <f>37-D18650</f>
        <v>2</v>
      </c>
      <c r="J18650">
        <f>ABS(D18650-D18651)</f>
        <v>21</v>
      </c>
      <c r="K18650">
        <f>AVERAGE(D18650:D18654)</f>
        <v>35</v>
      </c>
      <c r="L18650">
        <f>AVERAGE(D18650:D18669)</f>
        <v>35</v>
      </c>
      <c r="M18650">
        <f>K18650-L18650</f>
        <v>0</v>
      </c>
      <c r="N18650" t="str">
        <f>IF(K18650&gt;L18650,"HIGH ZONE BIAS",IF(K18650&lt;L18650,"LOW ZONE BIAS","EQUILIBRIUM"))</f>
        <v>EQUILIBRIUM</v>
      </c>
    </row>
    <row r="18651">
      <c r="A18651">
        <v>7206</v>
      </c>
      <c r="B18651" t="str">
        <v>2006-03-22</v>
      </c>
      <c r="C18651" t="str">
        <v>Evening</v>
      </c>
      <c r="D18651">
        <v>14</v>
      </c>
      <c r="E18651" t="str">
        <f>IF(MOD(D18651,2)=0,"EVEN","ODD")</f>
        <v>EVEN</v>
      </c>
      <c r="F18651" t="str">
        <f>IF(D18651&lt;=18,"LOW (1-18)","HIGH (19-36)")</f>
        <v>LOW (1-18)</v>
      </c>
      <c r="G18651">
        <f>INT((D18651-1)/6)+1</f>
        <v>3</v>
      </c>
      <c r="H18651">
        <f>MOD(D18651-1,6)+1</f>
        <v>2</v>
      </c>
      <c r="I18651">
        <f>37-D18651</f>
        <v>23</v>
      </c>
      <c r="J18651">
        <f>ABS(D18651-D18652)</f>
        <v>10</v>
      </c>
      <c r="K18651">
        <f>AVERAGE(D18651:D18655)</f>
        <v>14</v>
      </c>
      <c r="L18651">
        <f>AVERAGE(D18651:D18670)</f>
        <v>14</v>
      </c>
      <c r="M18651">
        <f>K18651-L18651</f>
        <v>0</v>
      </c>
      <c r="N18651" t="str">
        <f>IF(K18651&gt;L18651,"HIGH ZONE BIAS",IF(K18651&lt;L18651,"LOW ZONE BIAS","EQUILIBRIUM"))</f>
        <v>EQUILIBRIUM</v>
      </c>
    </row>
    <row r="18652">
      <c r="A18652">
        <v>7205</v>
      </c>
      <c r="B18652" t="str">
        <v>2006-03-22</v>
      </c>
      <c r="C18652" t="str">
        <v>Midday</v>
      </c>
      <c r="D18652">
        <v>24</v>
      </c>
      <c r="E18652" t="str">
        <f>IF(MOD(D18652,2)=0,"EVEN","ODD")</f>
        <v>EVEN</v>
      </c>
      <c r="F18652" t="str">
        <f>IF(D18652&lt;=18,"LOW (1-18)","HIGH (19-36)")</f>
        <v>HIGH (19-36)</v>
      </c>
      <c r="G18652">
        <f>INT((D18652-1)/6)+1</f>
        <v>4</v>
      </c>
      <c r="H18652">
        <f>MOD(D18652-1,6)+1</f>
        <v>6</v>
      </c>
      <c r="I18652">
        <f>37-D18652</f>
        <v>13</v>
      </c>
      <c r="J18652">
        <f>ABS(D18652-D18653)</f>
        <v>3</v>
      </c>
      <c r="K18652">
        <f>AVERAGE(D18652:D18656)</f>
        <v>24</v>
      </c>
      <c r="L18652">
        <f>AVERAGE(D18652:D18671)</f>
        <v>24</v>
      </c>
      <c r="M18652">
        <f>K18652-L18652</f>
        <v>0</v>
      </c>
      <c r="N18652" t="str">
        <f>IF(K18652&gt;L18652,"HIGH ZONE BIAS",IF(K18652&lt;L18652,"LOW ZONE BIAS","EQUILIBRIUM"))</f>
        <v>EQUILIBRIUM</v>
      </c>
    </row>
    <row r="18653">
      <c r="A18653">
        <v>7204</v>
      </c>
      <c r="B18653" t="str">
        <v>2006-03-21</v>
      </c>
      <c r="C18653" t="str">
        <v>Evening</v>
      </c>
      <c r="D18653">
        <v>27</v>
      </c>
      <c r="E18653" t="str">
        <f>IF(MOD(D18653,2)=0,"EVEN","ODD")</f>
        <v>ODD</v>
      </c>
      <c r="F18653" t="str">
        <f>IF(D18653&lt;=18,"LOW (1-18)","HIGH (19-36)")</f>
        <v>HIGH (19-36)</v>
      </c>
      <c r="G18653">
        <f>INT((D18653-1)/6)+1</f>
        <v>5</v>
      </c>
      <c r="H18653">
        <f>MOD(D18653-1,6)+1</f>
        <v>3</v>
      </c>
      <c r="I18653">
        <f>37-D18653</f>
        <v>10</v>
      </c>
      <c r="J18653">
        <f>ABS(D18653-D18654)</f>
        <v>2</v>
      </c>
      <c r="K18653">
        <f>AVERAGE(D18653:D18657)</f>
        <v>27</v>
      </c>
      <c r="L18653">
        <f>AVERAGE(D18653:D18672)</f>
        <v>27</v>
      </c>
      <c r="M18653">
        <f>K18653-L18653</f>
        <v>0</v>
      </c>
      <c r="N18653" t="str">
        <f>IF(K18653&gt;L18653,"HIGH ZONE BIAS",IF(K18653&lt;L18653,"LOW ZONE BIAS","EQUILIBRIUM"))</f>
        <v>EQUILIBRIUM</v>
      </c>
    </row>
    <row r="18654">
      <c r="A18654">
        <v>7203</v>
      </c>
      <c r="B18654" t="str">
        <v>2006-03-21</v>
      </c>
      <c r="C18654" t="str">
        <v>Midday</v>
      </c>
      <c r="D18654">
        <v>25</v>
      </c>
      <c r="E18654" t="str">
        <f>IF(MOD(D18654,2)=0,"EVEN","ODD")</f>
        <v>ODD</v>
      </c>
      <c r="F18654" t="str">
        <f>IF(D18654&lt;=18,"LOW (1-18)","HIGH (19-36)")</f>
        <v>HIGH (19-36)</v>
      </c>
      <c r="G18654">
        <f>INT((D18654-1)/6)+1</f>
        <v>5</v>
      </c>
      <c r="H18654">
        <f>MOD(D18654-1,6)+1</f>
        <v>1</v>
      </c>
      <c r="I18654">
        <f>37-D18654</f>
        <v>12</v>
      </c>
      <c r="J18654">
        <f>ABS(D18654-D18655)</f>
        <v>10</v>
      </c>
      <c r="K18654">
        <f>AVERAGE(D18654:D18658)</f>
        <v>25</v>
      </c>
      <c r="L18654">
        <f>AVERAGE(D18654:D18673)</f>
        <v>25</v>
      </c>
      <c r="M18654">
        <f>K18654-L18654</f>
        <v>0</v>
      </c>
      <c r="N18654" t="str">
        <f>IF(K18654&gt;L18654,"HIGH ZONE BIAS",IF(K18654&lt;L18654,"LOW ZONE BIAS","EQUILIBRIUM"))</f>
        <v>EQUILIBRIUM</v>
      </c>
    </row>
    <row r="18655">
      <c r="A18655">
        <v>7202</v>
      </c>
      <c r="B18655" t="str">
        <v>2006-03-20</v>
      </c>
      <c r="C18655" t="str">
        <v>Evening</v>
      </c>
      <c r="D18655">
        <v>15</v>
      </c>
      <c r="E18655" t="str">
        <f>IF(MOD(D18655,2)=0,"EVEN","ODD")</f>
        <v>ODD</v>
      </c>
      <c r="F18655" t="str">
        <f>IF(D18655&lt;=18,"LOW (1-18)","HIGH (19-36)")</f>
        <v>LOW (1-18)</v>
      </c>
      <c r="G18655">
        <f>INT((D18655-1)/6)+1</f>
        <v>3</v>
      </c>
      <c r="H18655">
        <f>MOD(D18655-1,6)+1</f>
        <v>3</v>
      </c>
      <c r="I18655">
        <f>37-D18655</f>
        <v>22</v>
      </c>
      <c r="J18655">
        <f>ABS(D18655-D18656)</f>
        <v>2</v>
      </c>
      <c r="K18655">
        <f>AVERAGE(D18655:D18659)</f>
        <v>15</v>
      </c>
      <c r="L18655">
        <f>AVERAGE(D18655:D18674)</f>
        <v>15</v>
      </c>
      <c r="M18655">
        <f>K18655-L18655</f>
        <v>0</v>
      </c>
      <c r="N18655" t="str">
        <f>IF(K18655&gt;L18655,"HIGH ZONE BIAS",IF(K18655&lt;L18655,"LOW ZONE BIAS","EQUILIBRIUM"))</f>
        <v>EQUILIBRIUM</v>
      </c>
    </row>
    <row r="18656">
      <c r="A18656">
        <v>7201</v>
      </c>
      <c r="B18656" t="str">
        <v>2006-03-20</v>
      </c>
      <c r="C18656" t="str">
        <v>Midday</v>
      </c>
      <c r="D18656">
        <v>17</v>
      </c>
      <c r="E18656" t="str">
        <f>IF(MOD(D18656,2)=0,"EVEN","ODD")</f>
        <v>ODD</v>
      </c>
      <c r="F18656" t="str">
        <f>IF(D18656&lt;=18,"LOW (1-18)","HIGH (19-36)")</f>
        <v>LOW (1-18)</v>
      </c>
      <c r="G18656">
        <f>INT((D18656-1)/6)+1</f>
        <v>3</v>
      </c>
      <c r="H18656">
        <f>MOD(D18656-1,6)+1</f>
        <v>5</v>
      </c>
      <c r="I18656">
        <f>37-D18656</f>
        <v>20</v>
      </c>
      <c r="J18656">
        <f>ABS(D18656-D18657)</f>
        <v>4</v>
      </c>
      <c r="K18656">
        <f>AVERAGE(D18656:D18660)</f>
        <v>17</v>
      </c>
      <c r="L18656">
        <f>AVERAGE(D18656:D18675)</f>
        <v>17</v>
      </c>
      <c r="M18656">
        <f>K18656-L18656</f>
        <v>0</v>
      </c>
      <c r="N18656" t="str">
        <f>IF(K18656&gt;L18656,"HIGH ZONE BIAS",IF(K18656&lt;L18656,"LOW ZONE BIAS","EQUILIBRIUM"))</f>
        <v>EQUILIBRIUM</v>
      </c>
    </row>
    <row r="18657">
      <c r="A18657">
        <v>7200</v>
      </c>
      <c r="B18657" t="str">
        <v>2006-03-18</v>
      </c>
      <c r="C18657" t="str">
        <v>Evening</v>
      </c>
      <c r="D18657">
        <v>21</v>
      </c>
      <c r="E18657" t="str">
        <f>IF(MOD(D18657,2)=0,"EVEN","ODD")</f>
        <v>ODD</v>
      </c>
      <c r="F18657" t="str">
        <f>IF(D18657&lt;=18,"LOW (1-18)","HIGH (19-36)")</f>
        <v>HIGH (19-36)</v>
      </c>
      <c r="G18657">
        <f>INT((D18657-1)/6)+1</f>
        <v>4</v>
      </c>
      <c r="H18657">
        <f>MOD(D18657-1,6)+1</f>
        <v>3</v>
      </c>
      <c r="I18657">
        <f>37-D18657</f>
        <v>16</v>
      </c>
      <c r="J18657">
        <f>ABS(D18657-D18658)</f>
        <v>4</v>
      </c>
      <c r="K18657">
        <f>AVERAGE(D18657:D18661)</f>
        <v>21</v>
      </c>
      <c r="L18657">
        <f>AVERAGE(D18657:D18676)</f>
        <v>21</v>
      </c>
      <c r="M18657">
        <f>K18657-L18657</f>
        <v>0</v>
      </c>
      <c r="N18657" t="str">
        <f>IF(K18657&gt;L18657,"HIGH ZONE BIAS",IF(K18657&lt;L18657,"LOW ZONE BIAS","EQUILIBRIUM"))</f>
        <v>EQUILIBRIUM</v>
      </c>
    </row>
    <row r="18658">
      <c r="A18658">
        <v>7199</v>
      </c>
      <c r="B18658" t="str">
        <v>2006-03-18</v>
      </c>
      <c r="C18658" t="str">
        <v>Midday</v>
      </c>
      <c r="D18658">
        <v>25</v>
      </c>
      <c r="E18658" t="str">
        <f>IF(MOD(D18658,2)=0,"EVEN","ODD")</f>
        <v>ODD</v>
      </c>
      <c r="F18658" t="str">
        <f>IF(D18658&lt;=18,"LOW (1-18)","HIGH (19-36)")</f>
        <v>HIGH (19-36)</v>
      </c>
      <c r="G18658">
        <f>INT((D18658-1)/6)+1</f>
        <v>5</v>
      </c>
      <c r="H18658">
        <f>MOD(D18658-1,6)+1</f>
        <v>1</v>
      </c>
      <c r="I18658">
        <f>37-D18658</f>
        <v>12</v>
      </c>
      <c r="J18658">
        <f>ABS(D18658-D18659)</f>
        <v>2</v>
      </c>
      <c r="K18658">
        <f>AVERAGE(D18658:D18662)</f>
        <v>25</v>
      </c>
      <c r="L18658">
        <f>AVERAGE(D18658:D18677)</f>
        <v>25</v>
      </c>
      <c r="M18658">
        <f>K18658-L18658</f>
        <v>0</v>
      </c>
      <c r="N18658" t="str">
        <f>IF(K18658&gt;L18658,"HIGH ZONE BIAS",IF(K18658&lt;L18658,"LOW ZONE BIAS","EQUILIBRIUM"))</f>
        <v>EQUILIBRIUM</v>
      </c>
    </row>
    <row r="18659">
      <c r="A18659">
        <v>7198</v>
      </c>
      <c r="B18659" t="str">
        <v>2006-03-17</v>
      </c>
      <c r="C18659" t="str">
        <v>Evening</v>
      </c>
      <c r="D18659">
        <v>27</v>
      </c>
      <c r="E18659" t="str">
        <f>IF(MOD(D18659,2)=0,"EVEN","ODD")</f>
        <v>ODD</v>
      </c>
      <c r="F18659" t="str">
        <f>IF(D18659&lt;=18,"LOW (1-18)","HIGH (19-36)")</f>
        <v>HIGH (19-36)</v>
      </c>
      <c r="G18659">
        <f>INT((D18659-1)/6)+1</f>
        <v>5</v>
      </c>
      <c r="H18659">
        <f>MOD(D18659-1,6)+1</f>
        <v>3</v>
      </c>
      <c r="I18659">
        <f>37-D18659</f>
        <v>10</v>
      </c>
      <c r="J18659">
        <f>ABS(D18659-D18660)</f>
        <v>6</v>
      </c>
      <c r="K18659">
        <f>AVERAGE(D18659:D18663)</f>
        <v>27</v>
      </c>
      <c r="L18659">
        <f>AVERAGE(D18659:D18678)</f>
        <v>27</v>
      </c>
      <c r="M18659">
        <f>K18659-L18659</f>
        <v>0</v>
      </c>
      <c r="N18659" t="str">
        <f>IF(K18659&gt;L18659,"HIGH ZONE BIAS",IF(K18659&lt;L18659,"LOW ZONE BIAS","EQUILIBRIUM"))</f>
        <v>EQUILIBRIUM</v>
      </c>
    </row>
    <row r="18660">
      <c r="A18660">
        <v>7197</v>
      </c>
      <c r="B18660" t="str">
        <v>2006-03-17</v>
      </c>
      <c r="C18660" t="str">
        <v>Midday</v>
      </c>
      <c r="D18660">
        <v>33</v>
      </c>
      <c r="E18660" t="str">
        <f>IF(MOD(D18660,2)=0,"EVEN","ODD")</f>
        <v>ODD</v>
      </c>
      <c r="F18660" t="str">
        <f>IF(D18660&lt;=18,"LOW (1-18)","HIGH (19-36)")</f>
        <v>HIGH (19-36)</v>
      </c>
      <c r="G18660">
        <f>INT((D18660-1)/6)+1</f>
        <v>6</v>
      </c>
      <c r="H18660">
        <f>MOD(D18660-1,6)+1</f>
        <v>3</v>
      </c>
      <c r="I18660">
        <f>37-D18660</f>
        <v>4</v>
      </c>
      <c r="J18660">
        <f>ABS(D18660-D18661)</f>
        <v>8</v>
      </c>
      <c r="K18660">
        <f>AVERAGE(D18660:D18664)</f>
        <v>33</v>
      </c>
      <c r="L18660">
        <f>AVERAGE(D18660:D18679)</f>
        <v>33</v>
      </c>
      <c r="M18660">
        <f>K18660-L18660</f>
        <v>0</v>
      </c>
      <c r="N18660" t="str">
        <f>IF(K18660&gt;L18660,"HIGH ZONE BIAS",IF(K18660&lt;L18660,"LOW ZONE BIAS","EQUILIBRIUM"))</f>
        <v>EQUILIBRIUM</v>
      </c>
    </row>
    <row r="18661">
      <c r="A18661">
        <v>7196</v>
      </c>
      <c r="B18661" t="str">
        <v>2006-03-16</v>
      </c>
      <c r="C18661" t="str">
        <v>Evening</v>
      </c>
      <c r="D18661">
        <v>25</v>
      </c>
      <c r="E18661" t="str">
        <f>IF(MOD(D18661,2)=0,"EVEN","ODD")</f>
        <v>ODD</v>
      </c>
      <c r="F18661" t="str">
        <f>IF(D18661&lt;=18,"LOW (1-18)","HIGH (19-36)")</f>
        <v>HIGH (19-36)</v>
      </c>
      <c r="G18661">
        <f>INT((D18661-1)/6)+1</f>
        <v>5</v>
      </c>
      <c r="H18661">
        <f>MOD(D18661-1,6)+1</f>
        <v>1</v>
      </c>
      <c r="I18661">
        <f>37-D18661</f>
        <v>12</v>
      </c>
      <c r="J18661">
        <f>ABS(D18661-D18662)</f>
        <v>4</v>
      </c>
      <c r="K18661">
        <f>AVERAGE(D18661:D18665)</f>
        <v>25</v>
      </c>
      <c r="L18661">
        <f>AVERAGE(D18661:D18680)</f>
        <v>25</v>
      </c>
      <c r="M18661">
        <f>K18661-L18661</f>
        <v>0</v>
      </c>
      <c r="N18661" t="str">
        <f>IF(K18661&gt;L18661,"HIGH ZONE BIAS",IF(K18661&lt;L18661,"LOW ZONE BIAS","EQUILIBRIUM"))</f>
        <v>EQUILIBRIUM</v>
      </c>
    </row>
    <row r="18662">
      <c r="A18662">
        <v>7195</v>
      </c>
      <c r="B18662" t="str">
        <v>2006-03-16</v>
      </c>
      <c r="C18662" t="str">
        <v>Midday</v>
      </c>
      <c r="D18662">
        <v>29</v>
      </c>
      <c r="E18662" t="str">
        <f>IF(MOD(D18662,2)=0,"EVEN","ODD")</f>
        <v>ODD</v>
      </c>
      <c r="F18662" t="str">
        <f>IF(D18662&lt;=18,"LOW (1-18)","HIGH (19-36)")</f>
        <v>HIGH (19-36)</v>
      </c>
      <c r="G18662">
        <f>INT((D18662-1)/6)+1</f>
        <v>5</v>
      </c>
      <c r="H18662">
        <f>MOD(D18662-1,6)+1</f>
        <v>5</v>
      </c>
      <c r="I18662">
        <f>37-D18662</f>
        <v>8</v>
      </c>
      <c r="J18662">
        <f>ABS(D18662-D18663)</f>
        <v>3</v>
      </c>
      <c r="K18662">
        <f>AVERAGE(D18662:D18666)</f>
        <v>29</v>
      </c>
      <c r="L18662">
        <f>AVERAGE(D18662:D18681)</f>
        <v>29</v>
      </c>
      <c r="M18662">
        <f>K18662-L18662</f>
        <v>0</v>
      </c>
      <c r="N18662" t="str">
        <f>IF(K18662&gt;L18662,"HIGH ZONE BIAS",IF(K18662&lt;L18662,"LOW ZONE BIAS","EQUILIBRIUM"))</f>
        <v>EQUILIBRIUM</v>
      </c>
    </row>
    <row r="18663">
      <c r="A18663">
        <v>7194</v>
      </c>
      <c r="B18663" t="str">
        <v>2006-03-15</v>
      </c>
      <c r="C18663" t="str">
        <v>Evening</v>
      </c>
      <c r="D18663">
        <v>32</v>
      </c>
      <c r="E18663" t="str">
        <f>IF(MOD(D18663,2)=0,"EVEN","ODD")</f>
        <v>EVEN</v>
      </c>
      <c r="F18663" t="str">
        <f>IF(D18663&lt;=18,"LOW (1-18)","HIGH (19-36)")</f>
        <v>HIGH (19-36)</v>
      </c>
      <c r="G18663">
        <f>INT((D18663-1)/6)+1</f>
        <v>6</v>
      </c>
      <c r="H18663">
        <f>MOD(D18663-1,6)+1</f>
        <v>2</v>
      </c>
      <c r="I18663">
        <f>37-D18663</f>
        <v>5</v>
      </c>
      <c r="J18663">
        <f>ABS(D18663-D18664)</f>
        <v>3</v>
      </c>
      <c r="K18663">
        <f>AVERAGE(D18663:D18667)</f>
        <v>32</v>
      </c>
      <c r="L18663">
        <f>AVERAGE(D18663:D18682)</f>
        <v>32</v>
      </c>
      <c r="M18663">
        <f>K18663-L18663</f>
        <v>0</v>
      </c>
      <c r="N18663" t="str">
        <f>IF(K18663&gt;L18663,"HIGH ZONE BIAS",IF(K18663&lt;L18663,"LOW ZONE BIAS","EQUILIBRIUM"))</f>
        <v>EQUILIBRIUM</v>
      </c>
    </row>
    <row r="18664">
      <c r="A18664">
        <v>7193</v>
      </c>
      <c r="B18664" t="str">
        <v>2006-03-15</v>
      </c>
      <c r="C18664" t="str">
        <v>Midday</v>
      </c>
      <c r="D18664">
        <v>35</v>
      </c>
      <c r="E18664" t="str">
        <f>IF(MOD(D18664,2)=0,"EVEN","ODD")</f>
        <v>ODD</v>
      </c>
      <c r="F18664" t="str">
        <f>IF(D18664&lt;=18,"LOW (1-18)","HIGH (19-36)")</f>
        <v>HIGH (19-36)</v>
      </c>
      <c r="G18664">
        <f>INT((D18664-1)/6)+1</f>
        <v>6</v>
      </c>
      <c r="H18664">
        <f>MOD(D18664-1,6)+1</f>
        <v>5</v>
      </c>
      <c r="I18664">
        <f>37-D18664</f>
        <v>2</v>
      </c>
      <c r="J18664">
        <f>ABS(D18664-D18665)</f>
        <v>33</v>
      </c>
      <c r="K18664">
        <f>AVERAGE(D18664:D18668)</f>
        <v>35</v>
      </c>
      <c r="L18664">
        <f>AVERAGE(D18664:D18683)</f>
        <v>35</v>
      </c>
      <c r="M18664">
        <f>K18664-L18664</f>
        <v>0</v>
      </c>
      <c r="N18664" t="str">
        <f>IF(K18664&gt;L18664,"HIGH ZONE BIAS",IF(K18664&lt;L18664,"LOW ZONE BIAS","EQUILIBRIUM"))</f>
        <v>EQUILIBRIUM</v>
      </c>
    </row>
    <row r="18665">
      <c r="A18665">
        <v>7192</v>
      </c>
      <c r="B18665" t="str">
        <v>2006-03-14</v>
      </c>
      <c r="C18665" t="str">
        <v>Evening</v>
      </c>
      <c r="D18665">
        <v>2</v>
      </c>
      <c r="E18665" t="str">
        <f>IF(MOD(D18665,2)=0,"EVEN","ODD")</f>
        <v>EVEN</v>
      </c>
      <c r="F18665" t="str">
        <f>IF(D18665&lt;=18,"LOW (1-18)","HIGH (19-36)")</f>
        <v>LOW (1-18)</v>
      </c>
      <c r="G18665">
        <f>INT((D18665-1)/6)+1</f>
        <v>1</v>
      </c>
      <c r="H18665">
        <f>MOD(D18665-1,6)+1</f>
        <v>2</v>
      </c>
      <c r="I18665">
        <f>37-D18665</f>
        <v>35</v>
      </c>
      <c r="J18665">
        <f>ABS(D18665-D18666)</f>
        <v>21</v>
      </c>
      <c r="K18665">
        <f>AVERAGE(D18665:D18669)</f>
        <v>2</v>
      </c>
      <c r="L18665">
        <f>AVERAGE(D18665:D18684)</f>
        <v>2</v>
      </c>
      <c r="M18665">
        <f>K18665-L18665</f>
        <v>0</v>
      </c>
      <c r="N18665" t="str">
        <f>IF(K18665&gt;L18665,"HIGH ZONE BIAS",IF(K18665&lt;L18665,"LOW ZONE BIAS","EQUILIBRIUM"))</f>
        <v>EQUILIBRIUM</v>
      </c>
    </row>
    <row r="18666">
      <c r="A18666">
        <v>7191</v>
      </c>
      <c r="B18666" t="str">
        <v>2006-03-14</v>
      </c>
      <c r="C18666" t="str">
        <v>Midday</v>
      </c>
      <c r="D18666">
        <v>23</v>
      </c>
      <c r="E18666" t="str">
        <f>IF(MOD(D18666,2)=0,"EVEN","ODD")</f>
        <v>ODD</v>
      </c>
      <c r="F18666" t="str">
        <f>IF(D18666&lt;=18,"LOW (1-18)","HIGH (19-36)")</f>
        <v>HIGH (19-36)</v>
      </c>
      <c r="G18666">
        <f>INT((D18666-1)/6)+1</f>
        <v>4</v>
      </c>
      <c r="H18666">
        <f>MOD(D18666-1,6)+1</f>
        <v>5</v>
      </c>
      <c r="I18666">
        <f>37-D18666</f>
        <v>14</v>
      </c>
      <c r="J18666">
        <f>ABS(D18666-D18667)</f>
        <v>8</v>
      </c>
      <c r="K18666">
        <f>AVERAGE(D18666:D18670)</f>
        <v>23</v>
      </c>
      <c r="L18666">
        <f>AVERAGE(D18666:D18685)</f>
        <v>23</v>
      </c>
      <c r="M18666">
        <f>K18666-L18666</f>
        <v>0</v>
      </c>
      <c r="N18666" t="str">
        <f>IF(K18666&gt;L18666,"HIGH ZONE BIAS",IF(K18666&lt;L18666,"LOW ZONE BIAS","EQUILIBRIUM"))</f>
        <v>EQUILIBRIUM</v>
      </c>
    </row>
    <row r="18667">
      <c r="A18667">
        <v>7190</v>
      </c>
      <c r="B18667" t="str">
        <v>2006-03-13</v>
      </c>
      <c r="C18667" t="str">
        <v>Evening</v>
      </c>
      <c r="D18667">
        <v>15</v>
      </c>
      <c r="E18667" t="str">
        <f>IF(MOD(D18667,2)=0,"EVEN","ODD")</f>
        <v>ODD</v>
      </c>
      <c r="F18667" t="str">
        <f>IF(D18667&lt;=18,"LOW (1-18)","HIGH (19-36)")</f>
        <v>LOW (1-18)</v>
      </c>
      <c r="G18667">
        <f>INT((D18667-1)/6)+1</f>
        <v>3</v>
      </c>
      <c r="H18667">
        <f>MOD(D18667-1,6)+1</f>
        <v>3</v>
      </c>
      <c r="I18667">
        <f>37-D18667</f>
        <v>22</v>
      </c>
      <c r="J18667">
        <f>ABS(D18667-D18668)</f>
        <v>12</v>
      </c>
      <c r="K18667">
        <f>AVERAGE(D18667:D18671)</f>
        <v>15</v>
      </c>
      <c r="L18667">
        <f>AVERAGE(D18667:D18686)</f>
        <v>15</v>
      </c>
      <c r="M18667">
        <f>K18667-L18667</f>
        <v>0</v>
      </c>
      <c r="N18667" t="str">
        <f>IF(K18667&gt;L18667,"HIGH ZONE BIAS",IF(K18667&lt;L18667,"LOW ZONE BIAS","EQUILIBRIUM"))</f>
        <v>EQUILIBRIUM</v>
      </c>
    </row>
    <row r="18668">
      <c r="A18668">
        <v>7189</v>
      </c>
      <c r="B18668" t="str">
        <v>2006-03-13</v>
      </c>
      <c r="C18668" t="str">
        <v>Midday</v>
      </c>
      <c r="D18668">
        <v>3</v>
      </c>
      <c r="E18668" t="str">
        <f>IF(MOD(D18668,2)=0,"EVEN","ODD")</f>
        <v>ODD</v>
      </c>
      <c r="F18668" t="str">
        <f>IF(D18668&lt;=18,"LOW (1-18)","HIGH (19-36)")</f>
        <v>LOW (1-18)</v>
      </c>
      <c r="G18668">
        <f>INT((D18668-1)/6)+1</f>
        <v>1</v>
      </c>
      <c r="H18668">
        <f>MOD(D18668-1,6)+1</f>
        <v>3</v>
      </c>
      <c r="I18668">
        <f>37-D18668</f>
        <v>34</v>
      </c>
      <c r="J18668">
        <f>ABS(D18668-D18669)</f>
        <v>17</v>
      </c>
      <c r="K18668">
        <f>AVERAGE(D18668:D18672)</f>
        <v>3</v>
      </c>
      <c r="L18668">
        <f>AVERAGE(D18668:D18687)</f>
        <v>3</v>
      </c>
      <c r="M18668">
        <f>K18668-L18668</f>
        <v>0</v>
      </c>
      <c r="N18668" t="str">
        <f>IF(K18668&gt;L18668,"HIGH ZONE BIAS",IF(K18668&lt;L18668,"LOW ZONE BIAS","EQUILIBRIUM"))</f>
        <v>EQUILIBRIUM</v>
      </c>
    </row>
    <row r="18669">
      <c r="A18669">
        <v>7188</v>
      </c>
      <c r="B18669" t="str">
        <v>2006-03-11</v>
      </c>
      <c r="C18669" t="str">
        <v>Evening</v>
      </c>
      <c r="D18669">
        <v>20</v>
      </c>
      <c r="E18669" t="str">
        <f>IF(MOD(D18669,2)=0,"EVEN","ODD")</f>
        <v>EVEN</v>
      </c>
      <c r="F18669" t="str">
        <f>IF(D18669&lt;=18,"LOW (1-18)","HIGH (19-36)")</f>
        <v>HIGH (19-36)</v>
      </c>
      <c r="G18669">
        <f>INT((D18669-1)/6)+1</f>
        <v>4</v>
      </c>
      <c r="H18669">
        <f>MOD(D18669-1,6)+1</f>
        <v>2</v>
      </c>
      <c r="I18669">
        <f>37-D18669</f>
        <v>17</v>
      </c>
      <c r="J18669">
        <f>ABS(D18669-D18670)</f>
        <v>3</v>
      </c>
      <c r="K18669">
        <f>AVERAGE(D18669:D18673)</f>
        <v>20</v>
      </c>
      <c r="L18669">
        <f>AVERAGE(D18669:D18688)</f>
        <v>20</v>
      </c>
      <c r="M18669">
        <f>K18669-L18669</f>
        <v>0</v>
      </c>
      <c r="N18669" t="str">
        <f>IF(K18669&gt;L18669,"HIGH ZONE BIAS",IF(K18669&lt;L18669,"LOW ZONE BIAS","EQUILIBRIUM"))</f>
        <v>EQUILIBRIUM</v>
      </c>
    </row>
    <row r="18670">
      <c r="A18670">
        <v>7187</v>
      </c>
      <c r="B18670" t="str">
        <v>2006-03-11</v>
      </c>
      <c r="C18670" t="str">
        <v>Midday</v>
      </c>
      <c r="D18670">
        <v>17</v>
      </c>
      <c r="E18670" t="str">
        <f>IF(MOD(D18670,2)=0,"EVEN","ODD")</f>
        <v>ODD</v>
      </c>
      <c r="F18670" t="str">
        <f>IF(D18670&lt;=18,"LOW (1-18)","HIGH (19-36)")</f>
        <v>LOW (1-18)</v>
      </c>
      <c r="G18670">
        <f>INT((D18670-1)/6)+1</f>
        <v>3</v>
      </c>
      <c r="H18670">
        <f>MOD(D18670-1,6)+1</f>
        <v>5</v>
      </c>
      <c r="I18670">
        <f>37-D18670</f>
        <v>20</v>
      </c>
      <c r="J18670">
        <f>ABS(D18670-D18671)</f>
        <v>11</v>
      </c>
      <c r="K18670">
        <f>AVERAGE(D18670:D18674)</f>
        <v>17</v>
      </c>
      <c r="L18670">
        <f>AVERAGE(D18670:D18689)</f>
        <v>17</v>
      </c>
      <c r="M18670">
        <f>K18670-L18670</f>
        <v>0</v>
      </c>
      <c r="N18670" t="str">
        <f>IF(K18670&gt;L18670,"HIGH ZONE BIAS",IF(K18670&lt;L18670,"LOW ZONE BIAS","EQUILIBRIUM"))</f>
        <v>EQUILIBRIUM</v>
      </c>
    </row>
    <row r="18671">
      <c r="A18671">
        <v>7186</v>
      </c>
      <c r="B18671" t="str">
        <v>2006-03-10</v>
      </c>
      <c r="C18671" t="str">
        <v>Evening</v>
      </c>
      <c r="D18671">
        <v>28</v>
      </c>
      <c r="E18671" t="str">
        <f>IF(MOD(D18671,2)=0,"EVEN","ODD")</f>
        <v>EVEN</v>
      </c>
      <c r="F18671" t="str">
        <f>IF(D18671&lt;=18,"LOW (1-18)","HIGH (19-36)")</f>
        <v>HIGH (19-36)</v>
      </c>
      <c r="G18671">
        <f>INT((D18671-1)/6)+1</f>
        <v>5</v>
      </c>
      <c r="H18671">
        <f>MOD(D18671-1,6)+1</f>
        <v>4</v>
      </c>
      <c r="I18671">
        <f>37-D18671</f>
        <v>9</v>
      </c>
      <c r="J18671">
        <f>ABS(D18671-D18672)</f>
        <v>7</v>
      </c>
      <c r="K18671">
        <f>AVERAGE(D18671:D18675)</f>
        <v>28</v>
      </c>
      <c r="L18671">
        <f>AVERAGE(D18671:D18690)</f>
        <v>28</v>
      </c>
      <c r="M18671">
        <f>K18671-L18671</f>
        <v>0</v>
      </c>
      <c r="N18671" t="str">
        <f>IF(K18671&gt;L18671,"HIGH ZONE BIAS",IF(K18671&lt;L18671,"LOW ZONE BIAS","EQUILIBRIUM"))</f>
        <v>EQUILIBRIUM</v>
      </c>
    </row>
    <row r="18672">
      <c r="A18672">
        <v>7185</v>
      </c>
      <c r="B18672" t="str">
        <v>2006-03-10</v>
      </c>
      <c r="C18672" t="str">
        <v>Midday</v>
      </c>
      <c r="D18672">
        <v>21</v>
      </c>
      <c r="E18672" t="str">
        <f>IF(MOD(D18672,2)=0,"EVEN","ODD")</f>
        <v>ODD</v>
      </c>
      <c r="F18672" t="str">
        <f>IF(D18672&lt;=18,"LOW (1-18)","HIGH (19-36)")</f>
        <v>HIGH (19-36)</v>
      </c>
      <c r="G18672">
        <f>INT((D18672-1)/6)+1</f>
        <v>4</v>
      </c>
      <c r="H18672">
        <f>MOD(D18672-1,6)+1</f>
        <v>3</v>
      </c>
      <c r="I18672">
        <f>37-D18672</f>
        <v>16</v>
      </c>
      <c r="J18672">
        <f>ABS(D18672-D18673)</f>
        <v>18</v>
      </c>
      <c r="K18672">
        <f>AVERAGE(D18672:D18676)</f>
        <v>21</v>
      </c>
      <c r="L18672">
        <f>AVERAGE(D18672:D18691)</f>
        <v>21</v>
      </c>
      <c r="M18672">
        <f>K18672-L18672</f>
        <v>0</v>
      </c>
      <c r="N18672" t="str">
        <f>IF(K18672&gt;L18672,"HIGH ZONE BIAS",IF(K18672&lt;L18672,"LOW ZONE BIAS","EQUILIBRIUM"))</f>
        <v>EQUILIBRIUM</v>
      </c>
    </row>
    <row r="18673">
      <c r="A18673">
        <v>7184</v>
      </c>
      <c r="B18673" t="str">
        <v>2006-03-09</v>
      </c>
      <c r="C18673" t="str">
        <v>Evening</v>
      </c>
      <c r="D18673">
        <v>3</v>
      </c>
      <c r="E18673" t="str">
        <f>IF(MOD(D18673,2)=0,"EVEN","ODD")</f>
        <v>ODD</v>
      </c>
      <c r="F18673" t="str">
        <f>IF(D18673&lt;=18,"LOW (1-18)","HIGH (19-36)")</f>
        <v>LOW (1-18)</v>
      </c>
      <c r="G18673">
        <f>INT((D18673-1)/6)+1</f>
        <v>1</v>
      </c>
      <c r="H18673">
        <f>MOD(D18673-1,6)+1</f>
        <v>3</v>
      </c>
      <c r="I18673">
        <f>37-D18673</f>
        <v>34</v>
      </c>
      <c r="J18673">
        <f>ABS(D18673-D18674)</f>
        <v>5</v>
      </c>
      <c r="K18673">
        <f>AVERAGE(D18673:D18677)</f>
        <v>3</v>
      </c>
      <c r="L18673">
        <f>AVERAGE(D18673:D18692)</f>
        <v>3</v>
      </c>
      <c r="M18673">
        <f>K18673-L18673</f>
        <v>0</v>
      </c>
      <c r="N18673" t="str">
        <f>IF(K18673&gt;L18673,"HIGH ZONE BIAS",IF(K18673&lt;L18673,"LOW ZONE BIAS","EQUILIBRIUM"))</f>
        <v>EQUILIBRIUM</v>
      </c>
    </row>
    <row r="18674">
      <c r="A18674">
        <v>7183</v>
      </c>
      <c r="B18674" t="str">
        <v>2006-03-09</v>
      </c>
      <c r="C18674" t="str">
        <v>Midday</v>
      </c>
      <c r="D18674">
        <v>8</v>
      </c>
      <c r="E18674" t="str">
        <f>IF(MOD(D18674,2)=0,"EVEN","ODD")</f>
        <v>EVEN</v>
      </c>
      <c r="F18674" t="str">
        <f>IF(D18674&lt;=18,"LOW (1-18)","HIGH (19-36)")</f>
        <v>LOW (1-18)</v>
      </c>
      <c r="G18674">
        <f>INT((D18674-1)/6)+1</f>
        <v>2</v>
      </c>
      <c r="H18674">
        <f>MOD(D18674-1,6)+1</f>
        <v>2</v>
      </c>
      <c r="I18674">
        <f>37-D18674</f>
        <v>29</v>
      </c>
      <c r="J18674">
        <f>ABS(D18674-D18675)</f>
        <v>3</v>
      </c>
      <c r="K18674">
        <f>AVERAGE(D18674:D18678)</f>
        <v>8</v>
      </c>
      <c r="L18674">
        <f>AVERAGE(D18674:D18693)</f>
        <v>8</v>
      </c>
      <c r="M18674">
        <f>K18674-L18674</f>
        <v>0</v>
      </c>
      <c r="N18674" t="str">
        <f>IF(K18674&gt;L18674,"HIGH ZONE BIAS",IF(K18674&lt;L18674,"LOW ZONE BIAS","EQUILIBRIUM"))</f>
        <v>EQUILIBRIUM</v>
      </c>
    </row>
    <row r="18675">
      <c r="A18675">
        <v>7182</v>
      </c>
      <c r="B18675" t="str">
        <v>2006-03-08</v>
      </c>
      <c r="C18675" t="str">
        <v>Evening</v>
      </c>
      <c r="D18675">
        <v>11</v>
      </c>
      <c r="E18675" t="str">
        <f>IF(MOD(D18675,2)=0,"EVEN","ODD")</f>
        <v>ODD</v>
      </c>
      <c r="F18675" t="str">
        <f>IF(D18675&lt;=18,"LOW (1-18)","HIGH (19-36)")</f>
        <v>LOW (1-18)</v>
      </c>
      <c r="G18675">
        <f>INT((D18675-1)/6)+1</f>
        <v>2</v>
      </c>
      <c r="H18675">
        <f>MOD(D18675-1,6)+1</f>
        <v>5</v>
      </c>
      <c r="I18675">
        <f>37-D18675</f>
        <v>26</v>
      </c>
      <c r="J18675">
        <f>ABS(D18675-D18676)</f>
        <v>12</v>
      </c>
      <c r="K18675">
        <f>AVERAGE(D18675:D18679)</f>
        <v>11</v>
      </c>
      <c r="L18675">
        <f>AVERAGE(D18675:D18694)</f>
        <v>11</v>
      </c>
      <c r="M18675">
        <f>K18675-L18675</f>
        <v>0</v>
      </c>
      <c r="N18675" t="str">
        <f>IF(K18675&gt;L18675,"HIGH ZONE BIAS",IF(K18675&lt;L18675,"LOW ZONE BIAS","EQUILIBRIUM"))</f>
        <v>EQUILIBRIUM</v>
      </c>
    </row>
    <row r="18676">
      <c r="A18676">
        <v>7181</v>
      </c>
      <c r="B18676" t="str">
        <v>2006-03-08</v>
      </c>
      <c r="C18676" t="str">
        <v>Midday</v>
      </c>
      <c r="D18676">
        <v>23</v>
      </c>
      <c r="E18676" t="str">
        <f>IF(MOD(D18676,2)=0,"EVEN","ODD")</f>
        <v>ODD</v>
      </c>
      <c r="F18676" t="str">
        <f>IF(D18676&lt;=18,"LOW (1-18)","HIGH (19-36)")</f>
        <v>HIGH (19-36)</v>
      </c>
      <c r="G18676">
        <f>INT((D18676-1)/6)+1</f>
        <v>4</v>
      </c>
      <c r="H18676">
        <f>MOD(D18676-1,6)+1</f>
        <v>5</v>
      </c>
      <c r="I18676">
        <f>37-D18676</f>
        <v>14</v>
      </c>
      <c r="J18676">
        <f>ABS(D18676-D18677)</f>
        <v>3</v>
      </c>
      <c r="K18676">
        <f>AVERAGE(D18676:D18680)</f>
        <v>23</v>
      </c>
      <c r="L18676">
        <f>AVERAGE(D18676:D18695)</f>
        <v>23</v>
      </c>
      <c r="M18676">
        <f>K18676-L18676</f>
        <v>0</v>
      </c>
      <c r="N18676" t="str">
        <f>IF(K18676&gt;L18676,"HIGH ZONE BIAS",IF(K18676&lt;L18676,"LOW ZONE BIAS","EQUILIBRIUM"))</f>
        <v>EQUILIBRIUM</v>
      </c>
    </row>
    <row r="18677">
      <c r="A18677">
        <v>7180</v>
      </c>
      <c r="B18677" t="str">
        <v>2006-03-07</v>
      </c>
      <c r="C18677" t="str">
        <v>Evening</v>
      </c>
      <c r="D18677">
        <v>20</v>
      </c>
      <c r="E18677" t="str">
        <f>IF(MOD(D18677,2)=0,"EVEN","ODD")</f>
        <v>EVEN</v>
      </c>
      <c r="F18677" t="str">
        <f>IF(D18677&lt;=18,"LOW (1-18)","HIGH (19-36)")</f>
        <v>HIGH (19-36)</v>
      </c>
      <c r="G18677">
        <f>INT((D18677-1)/6)+1</f>
        <v>4</v>
      </c>
      <c r="H18677">
        <f>MOD(D18677-1,6)+1</f>
        <v>2</v>
      </c>
      <c r="I18677">
        <f>37-D18677</f>
        <v>17</v>
      </c>
      <c r="J18677">
        <f>ABS(D18677-D18678)</f>
        <v>8</v>
      </c>
      <c r="K18677">
        <f>AVERAGE(D18677:D18681)</f>
        <v>20</v>
      </c>
      <c r="L18677">
        <f>AVERAGE(D18677:D18696)</f>
        <v>20</v>
      </c>
      <c r="M18677">
        <f>K18677-L18677</f>
        <v>0</v>
      </c>
      <c r="N18677" t="str">
        <f>IF(K18677&gt;L18677,"HIGH ZONE BIAS",IF(K18677&lt;L18677,"LOW ZONE BIAS","EQUILIBRIUM"))</f>
        <v>EQUILIBRIUM</v>
      </c>
    </row>
    <row r="18678">
      <c r="A18678">
        <v>7179</v>
      </c>
      <c r="B18678" t="str">
        <v>2006-03-07</v>
      </c>
      <c r="C18678" t="str">
        <v>Midday</v>
      </c>
      <c r="D18678">
        <v>12</v>
      </c>
      <c r="E18678" t="str">
        <f>IF(MOD(D18678,2)=0,"EVEN","ODD")</f>
        <v>EVEN</v>
      </c>
      <c r="F18678" t="str">
        <f>IF(D18678&lt;=18,"LOW (1-18)","HIGH (19-36)")</f>
        <v>LOW (1-18)</v>
      </c>
      <c r="G18678">
        <f>INT((D18678-1)/6)+1</f>
        <v>2</v>
      </c>
      <c r="H18678">
        <f>MOD(D18678-1,6)+1</f>
        <v>6</v>
      </c>
      <c r="I18678">
        <f>37-D18678</f>
        <v>25</v>
      </c>
      <c r="J18678">
        <f>ABS(D18678-D18679)</f>
        <v>1</v>
      </c>
      <c r="K18678">
        <f>AVERAGE(D18678:D18682)</f>
        <v>12</v>
      </c>
      <c r="L18678">
        <f>AVERAGE(D18678:D18697)</f>
        <v>12</v>
      </c>
      <c r="M18678">
        <f>K18678-L18678</f>
        <v>0</v>
      </c>
      <c r="N18678" t="str">
        <f>IF(K18678&gt;L18678,"HIGH ZONE BIAS",IF(K18678&lt;L18678,"LOW ZONE BIAS","EQUILIBRIUM"))</f>
        <v>EQUILIBRIUM</v>
      </c>
    </row>
    <row r="18679">
      <c r="A18679">
        <v>7178</v>
      </c>
      <c r="B18679" t="str">
        <v>2006-03-06</v>
      </c>
      <c r="C18679" t="str">
        <v>Evening</v>
      </c>
      <c r="D18679">
        <v>11</v>
      </c>
      <c r="E18679" t="str">
        <f>IF(MOD(D18679,2)=0,"EVEN","ODD")</f>
        <v>ODD</v>
      </c>
      <c r="F18679" t="str">
        <f>IF(D18679&lt;=18,"LOW (1-18)","HIGH (19-36)")</f>
        <v>LOW (1-18)</v>
      </c>
      <c r="G18679">
        <f>INT((D18679-1)/6)+1</f>
        <v>2</v>
      </c>
      <c r="H18679">
        <f>MOD(D18679-1,6)+1</f>
        <v>5</v>
      </c>
      <c r="I18679">
        <f>37-D18679</f>
        <v>26</v>
      </c>
      <c r="J18679">
        <f>ABS(D18679-D18680)</f>
        <v>24</v>
      </c>
      <c r="K18679">
        <f>AVERAGE(D18679:D18683)</f>
        <v>11</v>
      </c>
      <c r="L18679">
        <f>AVERAGE(D18679:D18698)</f>
        <v>11</v>
      </c>
      <c r="M18679">
        <f>K18679-L18679</f>
        <v>0</v>
      </c>
      <c r="N18679" t="str">
        <f>IF(K18679&gt;L18679,"HIGH ZONE BIAS",IF(K18679&lt;L18679,"LOW ZONE BIAS","EQUILIBRIUM"))</f>
        <v>EQUILIBRIUM</v>
      </c>
    </row>
    <row r="18680">
      <c r="A18680">
        <v>7177</v>
      </c>
      <c r="B18680" t="str">
        <v>2006-03-06</v>
      </c>
      <c r="C18680" t="str">
        <v>Midday</v>
      </c>
      <c r="D18680">
        <v>35</v>
      </c>
      <c r="E18680" t="str">
        <f>IF(MOD(D18680,2)=0,"EVEN","ODD")</f>
        <v>ODD</v>
      </c>
      <c r="F18680" t="str">
        <f>IF(D18680&lt;=18,"LOW (1-18)","HIGH (19-36)")</f>
        <v>HIGH (19-36)</v>
      </c>
      <c r="G18680">
        <f>INT((D18680-1)/6)+1</f>
        <v>6</v>
      </c>
      <c r="H18680">
        <f>MOD(D18680-1,6)+1</f>
        <v>5</v>
      </c>
      <c r="I18680">
        <f>37-D18680</f>
        <v>2</v>
      </c>
      <c r="J18680">
        <f>ABS(D18680-D18681)</f>
        <v>27</v>
      </c>
      <c r="K18680">
        <f>AVERAGE(D18680:D18684)</f>
        <v>35</v>
      </c>
      <c r="L18680">
        <f>AVERAGE(D18680:D18699)</f>
        <v>35</v>
      </c>
      <c r="M18680">
        <f>K18680-L18680</f>
        <v>0</v>
      </c>
      <c r="N18680" t="str">
        <f>IF(K18680&gt;L18680,"HIGH ZONE BIAS",IF(K18680&lt;L18680,"LOW ZONE BIAS","EQUILIBRIUM"))</f>
        <v>EQUILIBRIUM</v>
      </c>
    </row>
    <row r="18681">
      <c r="A18681">
        <v>7176</v>
      </c>
      <c r="B18681" t="str">
        <v>2006-03-04</v>
      </c>
      <c r="C18681" t="str">
        <v>Evening</v>
      </c>
      <c r="D18681">
        <v>8</v>
      </c>
      <c r="E18681" t="str">
        <f>IF(MOD(D18681,2)=0,"EVEN","ODD")</f>
        <v>EVEN</v>
      </c>
      <c r="F18681" t="str">
        <f>IF(D18681&lt;=18,"LOW (1-18)","HIGH (19-36)")</f>
        <v>LOW (1-18)</v>
      </c>
      <c r="G18681">
        <f>INT((D18681-1)/6)+1</f>
        <v>2</v>
      </c>
      <c r="H18681">
        <f>MOD(D18681-1,6)+1</f>
        <v>2</v>
      </c>
      <c r="I18681">
        <f>37-D18681</f>
        <v>29</v>
      </c>
      <c r="J18681">
        <f>ABS(D18681-D18682)</f>
        <v>22</v>
      </c>
      <c r="K18681">
        <f>AVERAGE(D18681:D18685)</f>
        <v>8</v>
      </c>
      <c r="L18681">
        <f>AVERAGE(D18681:D18700)</f>
        <v>8</v>
      </c>
      <c r="M18681">
        <f>K18681-L18681</f>
        <v>0</v>
      </c>
      <c r="N18681" t="str">
        <f>IF(K18681&gt;L18681,"HIGH ZONE BIAS",IF(K18681&lt;L18681,"LOW ZONE BIAS","EQUILIBRIUM"))</f>
        <v>EQUILIBRIUM</v>
      </c>
    </row>
    <row r="18682">
      <c r="A18682">
        <v>7175</v>
      </c>
      <c r="B18682" t="str">
        <v>2006-03-04</v>
      </c>
      <c r="C18682" t="str">
        <v>Midday</v>
      </c>
      <c r="D18682">
        <v>30</v>
      </c>
      <c r="E18682" t="str">
        <f>IF(MOD(D18682,2)=0,"EVEN","ODD")</f>
        <v>EVEN</v>
      </c>
      <c r="F18682" t="str">
        <f>IF(D18682&lt;=18,"LOW (1-18)","HIGH (19-36)")</f>
        <v>HIGH (19-36)</v>
      </c>
      <c r="G18682">
        <f>INT((D18682-1)/6)+1</f>
        <v>5</v>
      </c>
      <c r="H18682">
        <f>MOD(D18682-1,6)+1</f>
        <v>6</v>
      </c>
      <c r="I18682">
        <f>37-D18682</f>
        <v>7</v>
      </c>
      <c r="J18682">
        <f>ABS(D18682-D18683)</f>
        <v>29</v>
      </c>
      <c r="K18682">
        <f>AVERAGE(D18682:D18686)</f>
        <v>30</v>
      </c>
      <c r="L18682">
        <f>AVERAGE(D18682:D18701)</f>
        <v>30</v>
      </c>
      <c r="M18682">
        <f>K18682-L18682</f>
        <v>0</v>
      </c>
      <c r="N18682" t="str">
        <f>IF(K18682&gt;L18682,"HIGH ZONE BIAS",IF(K18682&lt;L18682,"LOW ZONE BIAS","EQUILIBRIUM"))</f>
        <v>EQUILIBRIUM</v>
      </c>
    </row>
    <row r="18683">
      <c r="A18683">
        <v>7174</v>
      </c>
      <c r="B18683" t="str">
        <v>2006-03-03</v>
      </c>
      <c r="C18683" t="str">
        <v>Evening</v>
      </c>
      <c r="D18683">
        <v>1</v>
      </c>
      <c r="E18683" t="str">
        <f>IF(MOD(D18683,2)=0,"EVEN","ODD")</f>
        <v>ODD</v>
      </c>
      <c r="F18683" t="str">
        <f>IF(D18683&lt;=18,"LOW (1-18)","HIGH (19-36)")</f>
        <v>LOW (1-18)</v>
      </c>
      <c r="G18683">
        <f>INT((D18683-1)/6)+1</f>
        <v>1</v>
      </c>
      <c r="H18683">
        <f>MOD(D18683-1,6)+1</f>
        <v>1</v>
      </c>
      <c r="I18683">
        <f>37-D18683</f>
        <v>36</v>
      </c>
      <c r="J18683">
        <f>ABS(D18683-D18684)</f>
        <v>28</v>
      </c>
      <c r="K18683">
        <f>AVERAGE(D18683:D18687)</f>
        <v>1</v>
      </c>
      <c r="L18683">
        <f>AVERAGE(D18683:D18702)</f>
        <v>1</v>
      </c>
      <c r="M18683">
        <f>K18683-L18683</f>
        <v>0</v>
      </c>
      <c r="N18683" t="str">
        <f>IF(K18683&gt;L18683,"HIGH ZONE BIAS",IF(K18683&lt;L18683,"LOW ZONE BIAS","EQUILIBRIUM"))</f>
        <v>EQUILIBRIUM</v>
      </c>
    </row>
    <row r="18684">
      <c r="A18684">
        <v>7173</v>
      </c>
      <c r="B18684" t="str">
        <v>2006-03-03</v>
      </c>
      <c r="C18684" t="str">
        <v>Midday</v>
      </c>
      <c r="D18684">
        <v>29</v>
      </c>
      <c r="E18684" t="str">
        <f>IF(MOD(D18684,2)=0,"EVEN","ODD")</f>
        <v>ODD</v>
      </c>
      <c r="F18684" t="str">
        <f>IF(D18684&lt;=18,"LOW (1-18)","HIGH (19-36)")</f>
        <v>HIGH (19-36)</v>
      </c>
      <c r="G18684">
        <f>INT((D18684-1)/6)+1</f>
        <v>5</v>
      </c>
      <c r="H18684">
        <f>MOD(D18684-1,6)+1</f>
        <v>5</v>
      </c>
      <c r="I18684">
        <f>37-D18684</f>
        <v>8</v>
      </c>
      <c r="J18684">
        <f>ABS(D18684-D18685)</f>
        <v>4</v>
      </c>
      <c r="K18684">
        <f>AVERAGE(D18684:D18688)</f>
        <v>29</v>
      </c>
      <c r="L18684">
        <f>AVERAGE(D18684:D18703)</f>
        <v>29</v>
      </c>
      <c r="M18684">
        <f>K18684-L18684</f>
        <v>0</v>
      </c>
      <c r="N18684" t="str">
        <f>IF(K18684&gt;L18684,"HIGH ZONE BIAS",IF(K18684&lt;L18684,"LOW ZONE BIAS","EQUILIBRIUM"))</f>
        <v>EQUILIBRIUM</v>
      </c>
    </row>
    <row r="18685">
      <c r="A18685">
        <v>7172</v>
      </c>
      <c r="B18685" t="str">
        <v>2006-03-02</v>
      </c>
      <c r="C18685" t="str">
        <v>Evening</v>
      </c>
      <c r="D18685">
        <v>33</v>
      </c>
      <c r="E18685" t="str">
        <f>IF(MOD(D18685,2)=0,"EVEN","ODD")</f>
        <v>ODD</v>
      </c>
      <c r="F18685" t="str">
        <f>IF(D18685&lt;=18,"LOW (1-18)","HIGH (19-36)")</f>
        <v>HIGH (19-36)</v>
      </c>
      <c r="G18685">
        <f>INT((D18685-1)/6)+1</f>
        <v>6</v>
      </c>
      <c r="H18685">
        <f>MOD(D18685-1,6)+1</f>
        <v>3</v>
      </c>
      <c r="I18685">
        <f>37-D18685</f>
        <v>4</v>
      </c>
      <c r="J18685">
        <f>ABS(D18685-D18686)</f>
        <v>9</v>
      </c>
      <c r="K18685">
        <f>AVERAGE(D18685:D18689)</f>
        <v>33</v>
      </c>
      <c r="L18685">
        <f>AVERAGE(D18685:D18704)</f>
        <v>33</v>
      </c>
      <c r="M18685">
        <f>K18685-L18685</f>
        <v>0</v>
      </c>
      <c r="N18685" t="str">
        <f>IF(K18685&gt;L18685,"HIGH ZONE BIAS",IF(K18685&lt;L18685,"LOW ZONE BIAS","EQUILIBRIUM"))</f>
        <v>EQUILIBRIUM</v>
      </c>
    </row>
    <row r="18686">
      <c r="A18686">
        <v>7171</v>
      </c>
      <c r="B18686" t="str">
        <v>2006-03-02</v>
      </c>
      <c r="C18686" t="str">
        <v>Midday</v>
      </c>
      <c r="D18686">
        <v>24</v>
      </c>
      <c r="E18686" t="str">
        <f>IF(MOD(D18686,2)=0,"EVEN","ODD")</f>
        <v>EVEN</v>
      </c>
      <c r="F18686" t="str">
        <f>IF(D18686&lt;=18,"LOW (1-18)","HIGH (19-36)")</f>
        <v>HIGH (19-36)</v>
      </c>
      <c r="G18686">
        <f>INT((D18686-1)/6)+1</f>
        <v>4</v>
      </c>
      <c r="H18686">
        <f>MOD(D18686-1,6)+1</f>
        <v>6</v>
      </c>
      <c r="I18686">
        <f>37-D18686</f>
        <v>13</v>
      </c>
      <c r="J18686">
        <f>ABS(D18686-D18687)</f>
        <v>18</v>
      </c>
      <c r="K18686">
        <f>AVERAGE(D18686:D18690)</f>
        <v>24</v>
      </c>
      <c r="L18686">
        <f>AVERAGE(D18686:D18705)</f>
        <v>24</v>
      </c>
      <c r="M18686">
        <f>K18686-L18686</f>
        <v>0</v>
      </c>
      <c r="N18686" t="str">
        <f>IF(K18686&gt;L18686,"HIGH ZONE BIAS",IF(K18686&lt;L18686,"LOW ZONE BIAS","EQUILIBRIUM"))</f>
        <v>EQUILIBRIUM</v>
      </c>
    </row>
    <row r="18687">
      <c r="A18687">
        <v>7170</v>
      </c>
      <c r="B18687" t="str">
        <v>2006-03-01</v>
      </c>
      <c r="C18687" t="str">
        <v>Evening</v>
      </c>
      <c r="D18687">
        <v>6</v>
      </c>
      <c r="E18687" t="str">
        <f>IF(MOD(D18687,2)=0,"EVEN","ODD")</f>
        <v>EVEN</v>
      </c>
      <c r="F18687" t="str">
        <f>IF(D18687&lt;=18,"LOW (1-18)","HIGH (19-36)")</f>
        <v>LOW (1-18)</v>
      </c>
      <c r="G18687">
        <f>INT((D18687-1)/6)+1</f>
        <v>1</v>
      </c>
      <c r="H18687">
        <f>MOD(D18687-1,6)+1</f>
        <v>6</v>
      </c>
      <c r="I18687">
        <f>37-D18687</f>
        <v>31</v>
      </c>
      <c r="J18687">
        <f>ABS(D18687-D18688)</f>
        <v>11</v>
      </c>
      <c r="K18687">
        <f>AVERAGE(D18687:D18691)</f>
        <v>6</v>
      </c>
      <c r="L18687">
        <f>AVERAGE(D18687:D18706)</f>
        <v>6</v>
      </c>
      <c r="M18687">
        <f>K18687-L18687</f>
        <v>0</v>
      </c>
      <c r="N18687" t="str">
        <f>IF(K18687&gt;L18687,"HIGH ZONE BIAS",IF(K18687&lt;L18687,"LOW ZONE BIAS","EQUILIBRIUM"))</f>
        <v>EQUILIBRIUM</v>
      </c>
    </row>
    <row r="18688">
      <c r="A18688">
        <v>7169</v>
      </c>
      <c r="B18688" t="str">
        <v>2006-03-01</v>
      </c>
      <c r="C18688" t="str">
        <v>Midday</v>
      </c>
      <c r="D18688">
        <v>17</v>
      </c>
      <c r="E18688" t="str">
        <f>IF(MOD(D18688,2)=0,"EVEN","ODD")</f>
        <v>ODD</v>
      </c>
      <c r="F18688" t="str">
        <f>IF(D18688&lt;=18,"LOW (1-18)","HIGH (19-36)")</f>
        <v>LOW (1-18)</v>
      </c>
      <c r="G18688">
        <f>INT((D18688-1)/6)+1</f>
        <v>3</v>
      </c>
      <c r="H18688">
        <f>MOD(D18688-1,6)+1</f>
        <v>5</v>
      </c>
      <c r="I18688">
        <f>37-D18688</f>
        <v>20</v>
      </c>
      <c r="J18688">
        <f>ABS(D18688-D18689)</f>
        <v>4</v>
      </c>
      <c r="K18688">
        <f>AVERAGE(D18688:D18692)</f>
        <v>17</v>
      </c>
      <c r="L18688">
        <f>AVERAGE(D18688:D18707)</f>
        <v>17</v>
      </c>
      <c r="M18688">
        <f>K18688-L18688</f>
        <v>0</v>
      </c>
      <c r="N18688" t="str">
        <f>IF(K18688&gt;L18688,"HIGH ZONE BIAS",IF(K18688&lt;L18688,"LOW ZONE BIAS","EQUILIBRIUM"))</f>
        <v>EQUILIBRIUM</v>
      </c>
    </row>
    <row r="18689">
      <c r="A18689">
        <v>7168</v>
      </c>
      <c r="B18689" t="str">
        <v>2006-02-28</v>
      </c>
      <c r="C18689" t="str">
        <v>Evening</v>
      </c>
      <c r="D18689">
        <v>21</v>
      </c>
      <c r="E18689" t="str">
        <f>IF(MOD(D18689,2)=0,"EVEN","ODD")</f>
        <v>ODD</v>
      </c>
      <c r="F18689" t="str">
        <f>IF(D18689&lt;=18,"LOW (1-18)","HIGH (19-36)")</f>
        <v>HIGH (19-36)</v>
      </c>
      <c r="G18689">
        <f>INT((D18689-1)/6)+1</f>
        <v>4</v>
      </c>
      <c r="H18689">
        <f>MOD(D18689-1,6)+1</f>
        <v>3</v>
      </c>
      <c r="I18689">
        <f>37-D18689</f>
        <v>16</v>
      </c>
      <c r="J18689">
        <f>ABS(D18689-D18690)</f>
        <v>15</v>
      </c>
      <c r="K18689">
        <f>AVERAGE(D18689:D18693)</f>
        <v>21</v>
      </c>
      <c r="L18689">
        <f>AVERAGE(D18689:D18708)</f>
        <v>21</v>
      </c>
      <c r="M18689">
        <f>K18689-L18689</f>
        <v>0</v>
      </c>
      <c r="N18689" t="str">
        <f>IF(K18689&gt;L18689,"HIGH ZONE BIAS",IF(K18689&lt;L18689,"LOW ZONE BIAS","EQUILIBRIUM"))</f>
        <v>EQUILIBRIUM</v>
      </c>
    </row>
    <row r="18690">
      <c r="A18690">
        <v>7167</v>
      </c>
      <c r="B18690" t="str">
        <v>2006-02-28</v>
      </c>
      <c r="C18690" t="str">
        <v>Midday</v>
      </c>
      <c r="D18690">
        <v>6</v>
      </c>
      <c r="E18690" t="str">
        <f>IF(MOD(D18690,2)=0,"EVEN","ODD")</f>
        <v>EVEN</v>
      </c>
      <c r="F18690" t="str">
        <f>IF(D18690&lt;=18,"LOW (1-18)","HIGH (19-36)")</f>
        <v>LOW (1-18)</v>
      </c>
      <c r="G18690">
        <f>INT((D18690-1)/6)+1</f>
        <v>1</v>
      </c>
      <c r="H18690">
        <f>MOD(D18690-1,6)+1</f>
        <v>6</v>
      </c>
      <c r="I18690">
        <f>37-D18690</f>
        <v>31</v>
      </c>
      <c r="J18690">
        <f>ABS(D18690-D18691)</f>
        <v>10</v>
      </c>
      <c r="K18690">
        <f>AVERAGE(D18690:D18694)</f>
        <v>6</v>
      </c>
      <c r="L18690">
        <f>AVERAGE(D18690:D18709)</f>
        <v>6</v>
      </c>
      <c r="M18690">
        <f>K18690-L18690</f>
        <v>0</v>
      </c>
      <c r="N18690" t="str">
        <f>IF(K18690&gt;L18690,"HIGH ZONE BIAS",IF(K18690&lt;L18690,"LOW ZONE BIAS","EQUILIBRIUM"))</f>
        <v>EQUILIBRIUM</v>
      </c>
    </row>
    <row r="18691">
      <c r="A18691">
        <v>7166</v>
      </c>
      <c r="B18691" t="str">
        <v>2006-02-27</v>
      </c>
      <c r="C18691" t="str">
        <v>Evening</v>
      </c>
      <c r="D18691">
        <v>16</v>
      </c>
      <c r="E18691" t="str">
        <f>IF(MOD(D18691,2)=0,"EVEN","ODD")</f>
        <v>EVEN</v>
      </c>
      <c r="F18691" t="str">
        <f>IF(D18691&lt;=18,"LOW (1-18)","HIGH (19-36)")</f>
        <v>LOW (1-18)</v>
      </c>
      <c r="G18691">
        <f>INT((D18691-1)/6)+1</f>
        <v>3</v>
      </c>
      <c r="H18691">
        <f>MOD(D18691-1,6)+1</f>
        <v>4</v>
      </c>
      <c r="I18691">
        <f>37-D18691</f>
        <v>21</v>
      </c>
      <c r="J18691">
        <f>ABS(D18691-D18692)</f>
        <v>3</v>
      </c>
      <c r="K18691">
        <f>AVERAGE(D18691:D18695)</f>
        <v>16</v>
      </c>
      <c r="L18691">
        <f>AVERAGE(D18691:D18710)</f>
        <v>16</v>
      </c>
      <c r="M18691">
        <f>K18691-L18691</f>
        <v>0</v>
      </c>
      <c r="N18691" t="str">
        <f>IF(K18691&gt;L18691,"HIGH ZONE BIAS",IF(K18691&lt;L18691,"LOW ZONE BIAS","EQUILIBRIUM"))</f>
        <v>EQUILIBRIUM</v>
      </c>
    </row>
    <row r="18692">
      <c r="A18692">
        <v>7165</v>
      </c>
      <c r="B18692" t="str">
        <v>2006-02-27</v>
      </c>
      <c r="C18692" t="str">
        <v>Midday</v>
      </c>
      <c r="D18692">
        <v>13</v>
      </c>
      <c r="E18692" t="str">
        <f>IF(MOD(D18692,2)=0,"EVEN","ODD")</f>
        <v>ODD</v>
      </c>
      <c r="F18692" t="str">
        <f>IF(D18692&lt;=18,"LOW (1-18)","HIGH (19-36)")</f>
        <v>LOW (1-18)</v>
      </c>
      <c r="G18692">
        <f>INT((D18692-1)/6)+1</f>
        <v>3</v>
      </c>
      <c r="H18692">
        <f>MOD(D18692-1,6)+1</f>
        <v>1</v>
      </c>
      <c r="I18692">
        <f>37-D18692</f>
        <v>24</v>
      </c>
      <c r="J18692">
        <f>ABS(D18692-D18693)</f>
        <v>9</v>
      </c>
      <c r="K18692">
        <f>AVERAGE(D18692:D18696)</f>
        <v>13</v>
      </c>
      <c r="L18692">
        <f>AVERAGE(D18692:D18711)</f>
        <v>13</v>
      </c>
      <c r="M18692">
        <f>K18692-L18692</f>
        <v>0</v>
      </c>
      <c r="N18692" t="str">
        <f>IF(K18692&gt;L18692,"HIGH ZONE BIAS",IF(K18692&lt;L18692,"LOW ZONE BIAS","EQUILIBRIUM"))</f>
        <v>EQUILIBRIUM</v>
      </c>
    </row>
    <row r="18693">
      <c r="A18693">
        <v>7164</v>
      </c>
      <c r="B18693" t="str">
        <v>2006-02-25</v>
      </c>
      <c r="C18693" t="str">
        <v>Evening</v>
      </c>
      <c r="D18693">
        <v>4</v>
      </c>
      <c r="E18693" t="str">
        <f>IF(MOD(D18693,2)=0,"EVEN","ODD")</f>
        <v>EVEN</v>
      </c>
      <c r="F18693" t="str">
        <f>IF(D18693&lt;=18,"LOW (1-18)","HIGH (19-36)")</f>
        <v>LOW (1-18)</v>
      </c>
      <c r="G18693">
        <f>INT((D18693-1)/6)+1</f>
        <v>1</v>
      </c>
      <c r="H18693">
        <f>MOD(D18693-1,6)+1</f>
        <v>4</v>
      </c>
      <c r="I18693">
        <f>37-D18693</f>
        <v>33</v>
      </c>
      <c r="J18693">
        <f>ABS(D18693-D18694)</f>
        <v>24</v>
      </c>
      <c r="K18693">
        <f>AVERAGE(D18693:D18697)</f>
        <v>4</v>
      </c>
      <c r="L18693">
        <f>AVERAGE(D18693:D18712)</f>
        <v>4</v>
      </c>
      <c r="M18693">
        <f>K18693-L18693</f>
        <v>0</v>
      </c>
      <c r="N18693" t="str">
        <f>IF(K18693&gt;L18693,"HIGH ZONE BIAS",IF(K18693&lt;L18693,"LOW ZONE BIAS","EQUILIBRIUM"))</f>
        <v>EQUILIBRIUM</v>
      </c>
    </row>
    <row r="18694">
      <c r="A18694">
        <v>7163</v>
      </c>
      <c r="B18694" t="str">
        <v>2006-02-25</v>
      </c>
      <c r="C18694" t="str">
        <v>Midday</v>
      </c>
      <c r="D18694">
        <v>28</v>
      </c>
      <c r="E18694" t="str">
        <f>IF(MOD(D18694,2)=0,"EVEN","ODD")</f>
        <v>EVEN</v>
      </c>
      <c r="F18694" t="str">
        <f>IF(D18694&lt;=18,"LOW (1-18)","HIGH (19-36)")</f>
        <v>HIGH (19-36)</v>
      </c>
      <c r="G18694">
        <f>INT((D18694-1)/6)+1</f>
        <v>5</v>
      </c>
      <c r="H18694">
        <f>MOD(D18694-1,6)+1</f>
        <v>4</v>
      </c>
      <c r="I18694">
        <f>37-D18694</f>
        <v>9</v>
      </c>
      <c r="J18694">
        <f>ABS(D18694-D18695)</f>
        <v>13</v>
      </c>
      <c r="K18694">
        <f>AVERAGE(D18694:D18698)</f>
        <v>28</v>
      </c>
      <c r="L18694">
        <f>AVERAGE(D18694:D18713)</f>
        <v>28</v>
      </c>
      <c r="M18694">
        <f>K18694-L18694</f>
        <v>0</v>
      </c>
      <c r="N18694" t="str">
        <f>IF(K18694&gt;L18694,"HIGH ZONE BIAS",IF(K18694&lt;L18694,"LOW ZONE BIAS","EQUILIBRIUM"))</f>
        <v>EQUILIBRIUM</v>
      </c>
    </row>
    <row r="18695">
      <c r="A18695">
        <v>7162</v>
      </c>
      <c r="B18695" t="str">
        <v>2006-02-24</v>
      </c>
      <c r="C18695" t="str">
        <v>Evening</v>
      </c>
      <c r="D18695">
        <v>15</v>
      </c>
      <c r="E18695" t="str">
        <f>IF(MOD(D18695,2)=0,"EVEN","ODD")</f>
        <v>ODD</v>
      </c>
      <c r="F18695" t="str">
        <f>IF(D18695&lt;=18,"LOW (1-18)","HIGH (19-36)")</f>
        <v>LOW (1-18)</v>
      </c>
      <c r="G18695">
        <f>INT((D18695-1)/6)+1</f>
        <v>3</v>
      </c>
      <c r="H18695">
        <f>MOD(D18695-1,6)+1</f>
        <v>3</v>
      </c>
      <c r="I18695">
        <f>37-D18695</f>
        <v>22</v>
      </c>
      <c r="J18695">
        <f>ABS(D18695-D18696)</f>
        <v>2</v>
      </c>
      <c r="K18695">
        <f>AVERAGE(D18695:D18699)</f>
        <v>15</v>
      </c>
      <c r="L18695">
        <f>AVERAGE(D18695:D18714)</f>
        <v>15</v>
      </c>
      <c r="M18695">
        <f>K18695-L18695</f>
        <v>0</v>
      </c>
      <c r="N18695" t="str">
        <f>IF(K18695&gt;L18695,"HIGH ZONE BIAS",IF(K18695&lt;L18695,"LOW ZONE BIAS","EQUILIBRIUM"))</f>
        <v>EQUILIBRIUM</v>
      </c>
    </row>
    <row r="18696">
      <c r="A18696">
        <v>7161</v>
      </c>
      <c r="B18696" t="str">
        <v>2006-02-24</v>
      </c>
      <c r="C18696" t="str">
        <v>Midday</v>
      </c>
      <c r="D18696">
        <v>17</v>
      </c>
      <c r="E18696" t="str">
        <f>IF(MOD(D18696,2)=0,"EVEN","ODD")</f>
        <v>ODD</v>
      </c>
      <c r="F18696" t="str">
        <f>IF(D18696&lt;=18,"LOW (1-18)","HIGH (19-36)")</f>
        <v>LOW (1-18)</v>
      </c>
      <c r="G18696">
        <f>INT((D18696-1)/6)+1</f>
        <v>3</v>
      </c>
      <c r="H18696">
        <f>MOD(D18696-1,6)+1</f>
        <v>5</v>
      </c>
      <c r="I18696">
        <f>37-D18696</f>
        <v>20</v>
      </c>
      <c r="J18696">
        <f>ABS(D18696-D18697)</f>
        <v>13</v>
      </c>
      <c r="K18696">
        <f>AVERAGE(D18696:D18700)</f>
        <v>17</v>
      </c>
      <c r="L18696">
        <f>AVERAGE(D18696:D18715)</f>
        <v>17</v>
      </c>
      <c r="M18696">
        <f>K18696-L18696</f>
        <v>0</v>
      </c>
      <c r="N18696" t="str">
        <f>IF(K18696&gt;L18696,"HIGH ZONE BIAS",IF(K18696&lt;L18696,"LOW ZONE BIAS","EQUILIBRIUM"))</f>
        <v>EQUILIBRIUM</v>
      </c>
    </row>
    <row r="18697">
      <c r="A18697">
        <v>7160</v>
      </c>
      <c r="B18697" t="str">
        <v>2006-02-23</v>
      </c>
      <c r="C18697" t="str">
        <v>Evening</v>
      </c>
      <c r="D18697">
        <v>30</v>
      </c>
      <c r="E18697" t="str">
        <f>IF(MOD(D18697,2)=0,"EVEN","ODD")</f>
        <v>EVEN</v>
      </c>
      <c r="F18697" t="str">
        <f>IF(D18697&lt;=18,"LOW (1-18)","HIGH (19-36)")</f>
        <v>HIGH (19-36)</v>
      </c>
      <c r="G18697">
        <f>INT((D18697-1)/6)+1</f>
        <v>5</v>
      </c>
      <c r="H18697">
        <f>MOD(D18697-1,6)+1</f>
        <v>6</v>
      </c>
      <c r="I18697">
        <f>37-D18697</f>
        <v>7</v>
      </c>
      <c r="J18697">
        <f>ABS(D18697-D18698)</f>
        <v>16</v>
      </c>
      <c r="K18697">
        <f>AVERAGE(D18697:D18701)</f>
        <v>30</v>
      </c>
      <c r="L18697">
        <f>AVERAGE(D18697:D18716)</f>
        <v>30</v>
      </c>
      <c r="M18697">
        <f>K18697-L18697</f>
        <v>0</v>
      </c>
      <c r="N18697" t="str">
        <f>IF(K18697&gt;L18697,"HIGH ZONE BIAS",IF(K18697&lt;L18697,"LOW ZONE BIAS","EQUILIBRIUM"))</f>
        <v>EQUILIBRIUM</v>
      </c>
    </row>
    <row r="18698">
      <c r="A18698">
        <v>7159</v>
      </c>
      <c r="B18698" t="str">
        <v>2006-02-23</v>
      </c>
      <c r="C18698" t="str">
        <v>Midday</v>
      </c>
      <c r="D18698">
        <v>14</v>
      </c>
      <c r="E18698" t="str">
        <f>IF(MOD(D18698,2)=0,"EVEN","ODD")</f>
        <v>EVEN</v>
      </c>
      <c r="F18698" t="str">
        <f>IF(D18698&lt;=18,"LOW (1-18)","HIGH (19-36)")</f>
        <v>LOW (1-18)</v>
      </c>
      <c r="G18698">
        <f>INT((D18698-1)/6)+1</f>
        <v>3</v>
      </c>
      <c r="H18698">
        <f>MOD(D18698-1,6)+1</f>
        <v>2</v>
      </c>
      <c r="I18698">
        <f>37-D18698</f>
        <v>23</v>
      </c>
      <c r="J18698">
        <f>ABS(D18698-D18699)</f>
        <v>20</v>
      </c>
      <c r="K18698">
        <f>AVERAGE(D18698:D18702)</f>
        <v>14</v>
      </c>
      <c r="L18698">
        <f>AVERAGE(D18698:D18717)</f>
        <v>14</v>
      </c>
      <c r="M18698">
        <f>K18698-L18698</f>
        <v>0</v>
      </c>
      <c r="N18698" t="str">
        <f>IF(K18698&gt;L18698,"HIGH ZONE BIAS",IF(K18698&lt;L18698,"LOW ZONE BIAS","EQUILIBRIUM"))</f>
        <v>EQUILIBRIUM</v>
      </c>
    </row>
    <row r="18699">
      <c r="A18699">
        <v>7158</v>
      </c>
      <c r="B18699" t="str">
        <v>2006-02-22</v>
      </c>
      <c r="C18699" t="str">
        <v>Evening</v>
      </c>
      <c r="D18699">
        <v>34</v>
      </c>
      <c r="E18699" t="str">
        <f>IF(MOD(D18699,2)=0,"EVEN","ODD")</f>
        <v>EVEN</v>
      </c>
      <c r="F18699" t="str">
        <f>IF(D18699&lt;=18,"LOW (1-18)","HIGH (19-36)")</f>
        <v>HIGH (19-36)</v>
      </c>
      <c r="G18699">
        <f>INT((D18699-1)/6)+1</f>
        <v>6</v>
      </c>
      <c r="H18699">
        <f>MOD(D18699-1,6)+1</f>
        <v>4</v>
      </c>
      <c r="I18699">
        <f>37-D18699</f>
        <v>3</v>
      </c>
      <c r="J18699">
        <f>ABS(D18699-D18700)</f>
        <v>5</v>
      </c>
      <c r="K18699">
        <f>AVERAGE(D18699:D18703)</f>
        <v>34</v>
      </c>
      <c r="L18699">
        <f>AVERAGE(D18699:D18718)</f>
        <v>34</v>
      </c>
      <c r="M18699">
        <f>K18699-L18699</f>
        <v>0</v>
      </c>
      <c r="N18699" t="str">
        <f>IF(K18699&gt;L18699,"HIGH ZONE BIAS",IF(K18699&lt;L18699,"LOW ZONE BIAS","EQUILIBRIUM"))</f>
        <v>EQUILIBRIUM</v>
      </c>
    </row>
    <row r="18700">
      <c r="A18700">
        <v>7157</v>
      </c>
      <c r="B18700" t="str">
        <v>2006-02-22</v>
      </c>
      <c r="C18700" t="str">
        <v>Midday</v>
      </c>
      <c r="D18700">
        <v>29</v>
      </c>
      <c r="E18700" t="str">
        <f>IF(MOD(D18700,2)=0,"EVEN","ODD")</f>
        <v>ODD</v>
      </c>
      <c r="F18700" t="str">
        <f>IF(D18700&lt;=18,"LOW (1-18)","HIGH (19-36)")</f>
        <v>HIGH (19-36)</v>
      </c>
      <c r="G18700">
        <f>INT((D18700-1)/6)+1</f>
        <v>5</v>
      </c>
      <c r="H18700">
        <f>MOD(D18700-1,6)+1</f>
        <v>5</v>
      </c>
      <c r="I18700">
        <f>37-D18700</f>
        <v>8</v>
      </c>
      <c r="J18700">
        <f>ABS(D18700-D18701)</f>
        <v>2</v>
      </c>
      <c r="K18700">
        <f>AVERAGE(D18700:D18704)</f>
        <v>29</v>
      </c>
      <c r="L18700">
        <f>AVERAGE(D18700:D18719)</f>
        <v>29</v>
      </c>
      <c r="M18700">
        <f>K18700-L18700</f>
        <v>0</v>
      </c>
      <c r="N18700" t="str">
        <f>IF(K18700&gt;L18700,"HIGH ZONE BIAS",IF(K18700&lt;L18700,"LOW ZONE BIAS","EQUILIBRIUM"))</f>
        <v>EQUILIBRIUM</v>
      </c>
    </row>
    <row r="18701">
      <c r="A18701">
        <v>7156</v>
      </c>
      <c r="B18701" t="str">
        <v>2006-02-21</v>
      </c>
      <c r="C18701" t="str">
        <v>Evening</v>
      </c>
      <c r="D18701">
        <v>31</v>
      </c>
      <c r="E18701" t="str">
        <f>IF(MOD(D18701,2)=0,"EVEN","ODD")</f>
        <v>ODD</v>
      </c>
      <c r="F18701" t="str">
        <f>IF(D18701&lt;=18,"LOW (1-18)","HIGH (19-36)")</f>
        <v>HIGH (19-36)</v>
      </c>
      <c r="G18701">
        <f>INT((D18701-1)/6)+1</f>
        <v>6</v>
      </c>
      <c r="H18701">
        <f>MOD(D18701-1,6)+1</f>
        <v>1</v>
      </c>
      <c r="I18701">
        <f>37-D18701</f>
        <v>6</v>
      </c>
      <c r="J18701">
        <f>ABS(D18701-D18702)</f>
        <v>0</v>
      </c>
      <c r="K18701">
        <f>AVERAGE(D18701:D18705)</f>
        <v>31</v>
      </c>
      <c r="L18701">
        <f>AVERAGE(D18701:D18720)</f>
        <v>31</v>
      </c>
      <c r="M18701">
        <f>K18701-L18701</f>
        <v>0</v>
      </c>
      <c r="N18701" t="str">
        <f>IF(K18701&gt;L18701,"HIGH ZONE BIAS",IF(K18701&lt;L18701,"LOW ZONE BIAS","EQUILIBRIUM"))</f>
        <v>EQUILIBRIUM</v>
      </c>
    </row>
    <row r="18702">
      <c r="A18702">
        <v>7155</v>
      </c>
      <c r="B18702" t="str">
        <v>2006-02-21</v>
      </c>
      <c r="C18702" t="str">
        <v>Midday</v>
      </c>
      <c r="D18702">
        <v>31</v>
      </c>
      <c r="E18702" t="str">
        <f>IF(MOD(D18702,2)=0,"EVEN","ODD")</f>
        <v>ODD</v>
      </c>
      <c r="F18702" t="str">
        <f>IF(D18702&lt;=18,"LOW (1-18)","HIGH (19-36)")</f>
        <v>HIGH (19-36)</v>
      </c>
      <c r="G18702">
        <f>INT((D18702-1)/6)+1</f>
        <v>6</v>
      </c>
      <c r="H18702">
        <f>MOD(D18702-1,6)+1</f>
        <v>1</v>
      </c>
      <c r="I18702">
        <f>37-D18702</f>
        <v>6</v>
      </c>
      <c r="J18702">
        <f>ABS(D18702-D18703)</f>
        <v>5</v>
      </c>
      <c r="K18702">
        <f>AVERAGE(D18702:D18706)</f>
        <v>31</v>
      </c>
      <c r="L18702">
        <f>AVERAGE(D18702:D18721)</f>
        <v>31</v>
      </c>
      <c r="M18702">
        <f>K18702-L18702</f>
        <v>0</v>
      </c>
      <c r="N18702" t="str">
        <f>IF(K18702&gt;L18702,"HIGH ZONE BIAS",IF(K18702&lt;L18702,"LOW ZONE BIAS","EQUILIBRIUM"))</f>
        <v>EQUILIBRIUM</v>
      </c>
    </row>
    <row r="18703">
      <c r="A18703">
        <v>7154</v>
      </c>
      <c r="B18703" t="str">
        <v>2006-02-20</v>
      </c>
      <c r="C18703" t="str">
        <v>Evening</v>
      </c>
      <c r="D18703">
        <v>36</v>
      </c>
      <c r="E18703" t="str">
        <f>IF(MOD(D18703,2)=0,"EVEN","ODD")</f>
        <v>EVEN</v>
      </c>
      <c r="F18703" t="str">
        <f>IF(D18703&lt;=18,"LOW (1-18)","HIGH (19-36)")</f>
        <v>HIGH (19-36)</v>
      </c>
      <c r="G18703">
        <f>INT((D18703-1)/6)+1</f>
        <v>6</v>
      </c>
      <c r="H18703">
        <f>MOD(D18703-1,6)+1</f>
        <v>6</v>
      </c>
      <c r="I18703">
        <f>37-D18703</f>
        <v>1</v>
      </c>
      <c r="J18703">
        <f>ABS(D18703-D18704)</f>
        <v>1</v>
      </c>
      <c r="K18703">
        <f>AVERAGE(D18703:D18707)</f>
        <v>36</v>
      </c>
      <c r="L18703">
        <f>AVERAGE(D18703:D18722)</f>
        <v>36</v>
      </c>
      <c r="M18703">
        <f>K18703-L18703</f>
        <v>0</v>
      </c>
      <c r="N18703" t="str">
        <f>IF(K18703&gt;L18703,"HIGH ZONE BIAS",IF(K18703&lt;L18703,"LOW ZONE BIAS","EQUILIBRIUM"))</f>
        <v>EQUILIBRIUM</v>
      </c>
    </row>
    <row r="18704">
      <c r="A18704">
        <v>7153</v>
      </c>
      <c r="B18704" t="str">
        <v>2006-02-20</v>
      </c>
      <c r="C18704" t="str">
        <v>Midday</v>
      </c>
      <c r="D18704">
        <v>35</v>
      </c>
      <c r="E18704" t="str">
        <f>IF(MOD(D18704,2)=0,"EVEN","ODD")</f>
        <v>ODD</v>
      </c>
      <c r="F18704" t="str">
        <f>IF(D18704&lt;=18,"LOW (1-18)","HIGH (19-36)")</f>
        <v>HIGH (19-36)</v>
      </c>
      <c r="G18704">
        <f>INT((D18704-1)/6)+1</f>
        <v>6</v>
      </c>
      <c r="H18704">
        <f>MOD(D18704-1,6)+1</f>
        <v>5</v>
      </c>
      <c r="I18704">
        <f>37-D18704</f>
        <v>2</v>
      </c>
      <c r="J18704">
        <f>ABS(D18704-D18705)</f>
        <v>28</v>
      </c>
      <c r="K18704">
        <f>AVERAGE(D18704:D18708)</f>
        <v>35</v>
      </c>
      <c r="L18704">
        <f>AVERAGE(D18704:D18723)</f>
        <v>35</v>
      </c>
      <c r="M18704">
        <f>K18704-L18704</f>
        <v>0</v>
      </c>
      <c r="N18704" t="str">
        <f>IF(K18704&gt;L18704,"HIGH ZONE BIAS",IF(K18704&lt;L18704,"LOW ZONE BIAS","EQUILIBRIUM"))</f>
        <v>EQUILIBRIUM</v>
      </c>
    </row>
    <row r="18705">
      <c r="A18705">
        <v>7152</v>
      </c>
      <c r="B18705" t="str">
        <v>2006-02-18</v>
      </c>
      <c r="C18705" t="str">
        <v>Evening</v>
      </c>
      <c r="D18705">
        <v>7</v>
      </c>
      <c r="E18705" t="str">
        <f>IF(MOD(D18705,2)=0,"EVEN","ODD")</f>
        <v>ODD</v>
      </c>
      <c r="F18705" t="str">
        <f>IF(D18705&lt;=18,"LOW (1-18)","HIGH (19-36)")</f>
        <v>LOW (1-18)</v>
      </c>
      <c r="G18705">
        <f>INT((D18705-1)/6)+1</f>
        <v>2</v>
      </c>
      <c r="H18705">
        <f>MOD(D18705-1,6)+1</f>
        <v>1</v>
      </c>
      <c r="I18705">
        <f>37-D18705</f>
        <v>30</v>
      </c>
      <c r="J18705">
        <f>ABS(D18705-D18706)</f>
        <v>12</v>
      </c>
      <c r="K18705">
        <f>AVERAGE(D18705:D18709)</f>
        <v>7</v>
      </c>
      <c r="L18705">
        <f>AVERAGE(D18705:D18724)</f>
        <v>7</v>
      </c>
      <c r="M18705">
        <f>K18705-L18705</f>
        <v>0</v>
      </c>
      <c r="N18705" t="str">
        <f>IF(K18705&gt;L18705,"HIGH ZONE BIAS",IF(K18705&lt;L18705,"LOW ZONE BIAS","EQUILIBRIUM"))</f>
        <v>EQUILIBRIUM</v>
      </c>
    </row>
    <row r="18706">
      <c r="A18706">
        <v>7151</v>
      </c>
      <c r="B18706" t="str">
        <v>2006-02-18</v>
      </c>
      <c r="C18706" t="str">
        <v>Midday</v>
      </c>
      <c r="D18706">
        <v>19</v>
      </c>
      <c r="E18706" t="str">
        <f>IF(MOD(D18706,2)=0,"EVEN","ODD")</f>
        <v>ODD</v>
      </c>
      <c r="F18706" t="str">
        <f>IF(D18706&lt;=18,"LOW (1-18)","HIGH (19-36)")</f>
        <v>HIGH (19-36)</v>
      </c>
      <c r="G18706">
        <f>INT((D18706-1)/6)+1</f>
        <v>4</v>
      </c>
      <c r="H18706">
        <f>MOD(D18706-1,6)+1</f>
        <v>1</v>
      </c>
      <c r="I18706">
        <f>37-D18706</f>
        <v>18</v>
      </c>
      <c r="J18706">
        <f>ABS(D18706-D18707)</f>
        <v>17</v>
      </c>
      <c r="K18706">
        <f>AVERAGE(D18706:D18710)</f>
        <v>19</v>
      </c>
      <c r="L18706">
        <f>AVERAGE(D18706:D18725)</f>
        <v>19</v>
      </c>
      <c r="M18706">
        <f>K18706-L18706</f>
        <v>0</v>
      </c>
      <c r="N18706" t="str">
        <f>IF(K18706&gt;L18706,"HIGH ZONE BIAS",IF(K18706&lt;L18706,"LOW ZONE BIAS","EQUILIBRIUM"))</f>
        <v>EQUILIBRIUM</v>
      </c>
    </row>
    <row r="18707">
      <c r="A18707">
        <v>7150</v>
      </c>
      <c r="B18707" t="str">
        <v>2006-02-17</v>
      </c>
      <c r="C18707" t="str">
        <v>Evening</v>
      </c>
      <c r="D18707">
        <v>2</v>
      </c>
      <c r="E18707" t="str">
        <f>IF(MOD(D18707,2)=0,"EVEN","ODD")</f>
        <v>EVEN</v>
      </c>
      <c r="F18707" t="str">
        <f>IF(D18707&lt;=18,"LOW (1-18)","HIGH (19-36)")</f>
        <v>LOW (1-18)</v>
      </c>
      <c r="G18707">
        <f>INT((D18707-1)/6)+1</f>
        <v>1</v>
      </c>
      <c r="H18707">
        <f>MOD(D18707-1,6)+1</f>
        <v>2</v>
      </c>
      <c r="I18707">
        <f>37-D18707</f>
        <v>35</v>
      </c>
      <c r="J18707">
        <f>ABS(D18707-D18708)</f>
        <v>4</v>
      </c>
      <c r="K18707">
        <f>AVERAGE(D18707:D18711)</f>
        <v>2</v>
      </c>
      <c r="L18707">
        <f>AVERAGE(D18707:D18726)</f>
        <v>2</v>
      </c>
      <c r="M18707">
        <f>K18707-L18707</f>
        <v>0</v>
      </c>
      <c r="N18707" t="str">
        <f>IF(K18707&gt;L18707,"HIGH ZONE BIAS",IF(K18707&lt;L18707,"LOW ZONE BIAS","EQUILIBRIUM"))</f>
        <v>EQUILIBRIUM</v>
      </c>
    </row>
    <row r="18708">
      <c r="A18708">
        <v>7149</v>
      </c>
      <c r="B18708" t="str">
        <v>2006-02-17</v>
      </c>
      <c r="C18708" t="str">
        <v>Midday</v>
      </c>
      <c r="D18708">
        <v>6</v>
      </c>
      <c r="E18708" t="str">
        <f>IF(MOD(D18708,2)=0,"EVEN","ODD")</f>
        <v>EVEN</v>
      </c>
      <c r="F18708" t="str">
        <f>IF(D18708&lt;=18,"LOW (1-18)","HIGH (19-36)")</f>
        <v>LOW (1-18)</v>
      </c>
      <c r="G18708">
        <f>INT((D18708-1)/6)+1</f>
        <v>1</v>
      </c>
      <c r="H18708">
        <f>MOD(D18708-1,6)+1</f>
        <v>6</v>
      </c>
      <c r="I18708">
        <f>37-D18708</f>
        <v>31</v>
      </c>
      <c r="J18708">
        <f>ABS(D18708-D18709)</f>
        <v>19</v>
      </c>
      <c r="K18708">
        <f>AVERAGE(D18708:D18712)</f>
        <v>6</v>
      </c>
      <c r="L18708">
        <f>AVERAGE(D18708:D18727)</f>
        <v>6</v>
      </c>
      <c r="M18708">
        <f>K18708-L18708</f>
        <v>0</v>
      </c>
      <c r="N18708" t="str">
        <f>IF(K18708&gt;L18708,"HIGH ZONE BIAS",IF(K18708&lt;L18708,"LOW ZONE BIAS","EQUILIBRIUM"))</f>
        <v>EQUILIBRIUM</v>
      </c>
    </row>
    <row r="18709">
      <c r="A18709">
        <v>7148</v>
      </c>
      <c r="B18709" t="str">
        <v>2006-02-16</v>
      </c>
      <c r="C18709" t="str">
        <v>Evening</v>
      </c>
      <c r="D18709">
        <v>25</v>
      </c>
      <c r="E18709" t="str">
        <f>IF(MOD(D18709,2)=0,"EVEN","ODD")</f>
        <v>ODD</v>
      </c>
      <c r="F18709" t="str">
        <f>IF(D18709&lt;=18,"LOW (1-18)","HIGH (19-36)")</f>
        <v>HIGH (19-36)</v>
      </c>
      <c r="G18709">
        <f>INT((D18709-1)/6)+1</f>
        <v>5</v>
      </c>
      <c r="H18709">
        <f>MOD(D18709-1,6)+1</f>
        <v>1</v>
      </c>
      <c r="I18709">
        <f>37-D18709</f>
        <v>12</v>
      </c>
      <c r="J18709">
        <f>ABS(D18709-D18710)</f>
        <v>8</v>
      </c>
      <c r="K18709">
        <f>AVERAGE(D18709:D18713)</f>
        <v>25</v>
      </c>
      <c r="L18709">
        <f>AVERAGE(D18709:D18728)</f>
        <v>25</v>
      </c>
      <c r="M18709">
        <f>K18709-L18709</f>
        <v>0</v>
      </c>
      <c r="N18709" t="str">
        <f>IF(K18709&gt;L18709,"HIGH ZONE BIAS",IF(K18709&lt;L18709,"LOW ZONE BIAS","EQUILIBRIUM"))</f>
        <v>EQUILIBRIUM</v>
      </c>
    </row>
    <row r="18710">
      <c r="A18710">
        <v>7147</v>
      </c>
      <c r="B18710" t="str">
        <v>2006-02-16</v>
      </c>
      <c r="C18710" t="str">
        <v>Midday</v>
      </c>
      <c r="D18710">
        <v>33</v>
      </c>
      <c r="E18710" t="str">
        <f>IF(MOD(D18710,2)=0,"EVEN","ODD")</f>
        <v>ODD</v>
      </c>
      <c r="F18710" t="str">
        <f>IF(D18710&lt;=18,"LOW (1-18)","HIGH (19-36)")</f>
        <v>HIGH (19-36)</v>
      </c>
      <c r="G18710">
        <f>INT((D18710-1)/6)+1</f>
        <v>6</v>
      </c>
      <c r="H18710">
        <f>MOD(D18710-1,6)+1</f>
        <v>3</v>
      </c>
      <c r="I18710">
        <f>37-D18710</f>
        <v>4</v>
      </c>
      <c r="J18710">
        <f>ABS(D18710-D18711)</f>
        <v>0</v>
      </c>
      <c r="K18710">
        <f>AVERAGE(D18710:D18714)</f>
        <v>33</v>
      </c>
      <c r="L18710">
        <f>AVERAGE(D18710:D18729)</f>
        <v>33</v>
      </c>
      <c r="M18710">
        <f>K18710-L18710</f>
        <v>0</v>
      </c>
      <c r="N18710" t="str">
        <f>IF(K18710&gt;L18710,"HIGH ZONE BIAS",IF(K18710&lt;L18710,"LOW ZONE BIAS","EQUILIBRIUM"))</f>
        <v>EQUILIBRIUM</v>
      </c>
    </row>
    <row r="18711">
      <c r="A18711">
        <v>7146</v>
      </c>
      <c r="B18711" t="str">
        <v>2006-02-15</v>
      </c>
      <c r="C18711" t="str">
        <v>Evening</v>
      </c>
      <c r="D18711">
        <v>33</v>
      </c>
      <c r="E18711" t="str">
        <f>IF(MOD(D18711,2)=0,"EVEN","ODD")</f>
        <v>ODD</v>
      </c>
      <c r="F18711" t="str">
        <f>IF(D18711&lt;=18,"LOW (1-18)","HIGH (19-36)")</f>
        <v>HIGH (19-36)</v>
      </c>
      <c r="G18711">
        <f>INT((D18711-1)/6)+1</f>
        <v>6</v>
      </c>
      <c r="H18711">
        <f>MOD(D18711-1,6)+1</f>
        <v>3</v>
      </c>
      <c r="I18711">
        <f>37-D18711</f>
        <v>4</v>
      </c>
      <c r="J18711">
        <f>ABS(D18711-D18712)</f>
        <v>17</v>
      </c>
      <c r="K18711">
        <f>AVERAGE(D18711:D18715)</f>
        <v>33</v>
      </c>
      <c r="L18711">
        <f>AVERAGE(D18711:D18730)</f>
        <v>33</v>
      </c>
      <c r="M18711">
        <f>K18711-L18711</f>
        <v>0</v>
      </c>
      <c r="N18711" t="str">
        <f>IF(K18711&gt;L18711,"HIGH ZONE BIAS",IF(K18711&lt;L18711,"LOW ZONE BIAS","EQUILIBRIUM"))</f>
        <v>EQUILIBRIUM</v>
      </c>
    </row>
    <row r="18712">
      <c r="A18712">
        <v>7145</v>
      </c>
      <c r="B18712" t="str">
        <v>2006-02-15</v>
      </c>
      <c r="C18712" t="str">
        <v>Midday</v>
      </c>
      <c r="D18712">
        <v>16</v>
      </c>
      <c r="E18712" t="str">
        <f>IF(MOD(D18712,2)=0,"EVEN","ODD")</f>
        <v>EVEN</v>
      </c>
      <c r="F18712" t="str">
        <f>IF(D18712&lt;=18,"LOW (1-18)","HIGH (19-36)")</f>
        <v>LOW (1-18)</v>
      </c>
      <c r="G18712">
        <f>INT((D18712-1)/6)+1</f>
        <v>3</v>
      </c>
      <c r="H18712">
        <f>MOD(D18712-1,6)+1</f>
        <v>4</v>
      </c>
      <c r="I18712">
        <f>37-D18712</f>
        <v>21</v>
      </c>
      <c r="J18712">
        <f>ABS(D18712-D18713)</f>
        <v>13</v>
      </c>
      <c r="K18712">
        <f>AVERAGE(D18712:D18716)</f>
        <v>16</v>
      </c>
      <c r="L18712">
        <f>AVERAGE(D18712:D18731)</f>
        <v>16</v>
      </c>
      <c r="M18712">
        <f>K18712-L18712</f>
        <v>0</v>
      </c>
      <c r="N18712" t="str">
        <f>IF(K18712&gt;L18712,"HIGH ZONE BIAS",IF(K18712&lt;L18712,"LOW ZONE BIAS","EQUILIBRIUM"))</f>
        <v>EQUILIBRIUM</v>
      </c>
    </row>
    <row r="18713">
      <c r="A18713">
        <v>7144</v>
      </c>
      <c r="B18713" t="str">
        <v>2006-02-14</v>
      </c>
      <c r="C18713" t="str">
        <v>Evening</v>
      </c>
      <c r="D18713">
        <v>3</v>
      </c>
      <c r="E18713" t="str">
        <f>IF(MOD(D18713,2)=0,"EVEN","ODD")</f>
        <v>ODD</v>
      </c>
      <c r="F18713" t="str">
        <f>IF(D18713&lt;=18,"LOW (1-18)","HIGH (19-36)")</f>
        <v>LOW (1-18)</v>
      </c>
      <c r="G18713">
        <f>INT((D18713-1)/6)+1</f>
        <v>1</v>
      </c>
      <c r="H18713">
        <f>MOD(D18713-1,6)+1</f>
        <v>3</v>
      </c>
      <c r="I18713">
        <f>37-D18713</f>
        <v>34</v>
      </c>
      <c r="J18713">
        <f>ABS(D18713-D18714)</f>
        <v>0</v>
      </c>
      <c r="K18713">
        <f>AVERAGE(D18713:D18717)</f>
        <v>3</v>
      </c>
      <c r="L18713">
        <f>AVERAGE(D18713:D18732)</f>
        <v>3</v>
      </c>
      <c r="M18713">
        <f>K18713-L18713</f>
        <v>0</v>
      </c>
      <c r="N18713" t="str">
        <f>IF(K18713&gt;L18713,"HIGH ZONE BIAS",IF(K18713&lt;L18713,"LOW ZONE BIAS","EQUILIBRIUM"))</f>
        <v>EQUILIBRIUM</v>
      </c>
    </row>
    <row r="18714">
      <c r="A18714">
        <v>7143</v>
      </c>
      <c r="B18714" t="str">
        <v>2006-02-14</v>
      </c>
      <c r="C18714" t="str">
        <v>Midday</v>
      </c>
      <c r="D18714">
        <v>3</v>
      </c>
      <c r="E18714" t="str">
        <f>IF(MOD(D18714,2)=0,"EVEN","ODD")</f>
        <v>ODD</v>
      </c>
      <c r="F18714" t="str">
        <f>IF(D18714&lt;=18,"LOW (1-18)","HIGH (19-36)")</f>
        <v>LOW (1-18)</v>
      </c>
      <c r="G18714">
        <f>INT((D18714-1)/6)+1</f>
        <v>1</v>
      </c>
      <c r="H18714">
        <f>MOD(D18714-1,6)+1</f>
        <v>3</v>
      </c>
      <c r="I18714">
        <f>37-D18714</f>
        <v>34</v>
      </c>
      <c r="J18714">
        <f>ABS(D18714-D18715)</f>
        <v>22</v>
      </c>
      <c r="K18714">
        <f>AVERAGE(D18714:D18718)</f>
        <v>3</v>
      </c>
      <c r="L18714">
        <f>AVERAGE(D18714:D18733)</f>
        <v>3</v>
      </c>
      <c r="M18714">
        <f>K18714-L18714</f>
        <v>0</v>
      </c>
      <c r="N18714" t="str">
        <f>IF(K18714&gt;L18714,"HIGH ZONE BIAS",IF(K18714&lt;L18714,"LOW ZONE BIAS","EQUILIBRIUM"))</f>
        <v>EQUILIBRIUM</v>
      </c>
    </row>
    <row r="18715">
      <c r="A18715">
        <v>7142</v>
      </c>
      <c r="B18715" t="str">
        <v>2006-02-13</v>
      </c>
      <c r="C18715" t="str">
        <v>Evening</v>
      </c>
      <c r="D18715">
        <v>25</v>
      </c>
      <c r="E18715" t="str">
        <f>IF(MOD(D18715,2)=0,"EVEN","ODD")</f>
        <v>ODD</v>
      </c>
      <c r="F18715" t="str">
        <f>IF(D18715&lt;=18,"LOW (1-18)","HIGH (19-36)")</f>
        <v>HIGH (19-36)</v>
      </c>
      <c r="G18715">
        <f>INT((D18715-1)/6)+1</f>
        <v>5</v>
      </c>
      <c r="H18715">
        <f>MOD(D18715-1,6)+1</f>
        <v>1</v>
      </c>
      <c r="I18715">
        <f>37-D18715</f>
        <v>12</v>
      </c>
      <c r="J18715">
        <f>ABS(D18715-D18716)</f>
        <v>12</v>
      </c>
      <c r="K18715">
        <f>AVERAGE(D18715:D18719)</f>
        <v>25</v>
      </c>
      <c r="L18715">
        <f>AVERAGE(D18715:D18734)</f>
        <v>25</v>
      </c>
      <c r="M18715">
        <f>K18715-L18715</f>
        <v>0</v>
      </c>
      <c r="N18715" t="str">
        <f>IF(K18715&gt;L18715,"HIGH ZONE BIAS",IF(K18715&lt;L18715,"LOW ZONE BIAS","EQUILIBRIUM"))</f>
        <v>EQUILIBRIUM</v>
      </c>
    </row>
    <row r="18716">
      <c r="A18716">
        <v>7141</v>
      </c>
      <c r="B18716" t="str">
        <v>2006-02-13</v>
      </c>
      <c r="C18716" t="str">
        <v>Midday</v>
      </c>
      <c r="D18716">
        <v>13</v>
      </c>
      <c r="E18716" t="str">
        <f>IF(MOD(D18716,2)=0,"EVEN","ODD")</f>
        <v>ODD</v>
      </c>
      <c r="F18716" t="str">
        <f>IF(D18716&lt;=18,"LOW (1-18)","HIGH (19-36)")</f>
        <v>LOW (1-18)</v>
      </c>
      <c r="G18716">
        <f>INT((D18716-1)/6)+1</f>
        <v>3</v>
      </c>
      <c r="H18716">
        <f>MOD(D18716-1,6)+1</f>
        <v>1</v>
      </c>
      <c r="I18716">
        <f>37-D18716</f>
        <v>24</v>
      </c>
      <c r="J18716">
        <f>ABS(D18716-D18717)</f>
        <v>8</v>
      </c>
      <c r="K18716">
        <f>AVERAGE(D18716:D18720)</f>
        <v>13</v>
      </c>
      <c r="L18716">
        <f>AVERAGE(D18716:D18735)</f>
        <v>13</v>
      </c>
      <c r="M18716">
        <f>K18716-L18716</f>
        <v>0</v>
      </c>
      <c r="N18716" t="str">
        <f>IF(K18716&gt;L18716,"HIGH ZONE BIAS",IF(K18716&lt;L18716,"LOW ZONE BIAS","EQUILIBRIUM"))</f>
        <v>EQUILIBRIUM</v>
      </c>
    </row>
    <row r="18717">
      <c r="A18717">
        <v>7140</v>
      </c>
      <c r="B18717" t="str">
        <v>2006-02-11</v>
      </c>
      <c r="C18717" t="str">
        <v>Evening</v>
      </c>
      <c r="D18717">
        <v>21</v>
      </c>
      <c r="E18717" t="str">
        <f>IF(MOD(D18717,2)=0,"EVEN","ODD")</f>
        <v>ODD</v>
      </c>
      <c r="F18717" t="str">
        <f>IF(D18717&lt;=18,"LOW (1-18)","HIGH (19-36)")</f>
        <v>HIGH (19-36)</v>
      </c>
      <c r="G18717">
        <f>INT((D18717-1)/6)+1</f>
        <v>4</v>
      </c>
      <c r="H18717">
        <f>MOD(D18717-1,6)+1</f>
        <v>3</v>
      </c>
      <c r="I18717">
        <f>37-D18717</f>
        <v>16</v>
      </c>
      <c r="J18717">
        <f>ABS(D18717-D18718)</f>
        <v>18</v>
      </c>
      <c r="K18717">
        <f>AVERAGE(D18717:D18721)</f>
        <v>21</v>
      </c>
      <c r="L18717">
        <f>AVERAGE(D18717:D18736)</f>
        <v>21</v>
      </c>
      <c r="M18717">
        <f>K18717-L18717</f>
        <v>0</v>
      </c>
      <c r="N18717" t="str">
        <f>IF(K18717&gt;L18717,"HIGH ZONE BIAS",IF(K18717&lt;L18717,"LOW ZONE BIAS","EQUILIBRIUM"))</f>
        <v>EQUILIBRIUM</v>
      </c>
    </row>
    <row r="18718">
      <c r="A18718">
        <v>7139</v>
      </c>
      <c r="B18718" t="str">
        <v>2006-02-11</v>
      </c>
      <c r="C18718" t="str">
        <v>Midday</v>
      </c>
      <c r="D18718">
        <v>3</v>
      </c>
      <c r="E18718" t="str">
        <f>IF(MOD(D18718,2)=0,"EVEN","ODD")</f>
        <v>ODD</v>
      </c>
      <c r="F18718" t="str">
        <f>IF(D18718&lt;=18,"LOW (1-18)","HIGH (19-36)")</f>
        <v>LOW (1-18)</v>
      </c>
      <c r="G18718">
        <f>INT((D18718-1)/6)+1</f>
        <v>1</v>
      </c>
      <c r="H18718">
        <f>MOD(D18718-1,6)+1</f>
        <v>3</v>
      </c>
      <c r="I18718">
        <f>37-D18718</f>
        <v>34</v>
      </c>
      <c r="J18718">
        <f>ABS(D18718-D18719)</f>
        <v>23</v>
      </c>
      <c r="K18718">
        <f>AVERAGE(D18718:D18722)</f>
        <v>3</v>
      </c>
      <c r="L18718">
        <f>AVERAGE(D18718:D18737)</f>
        <v>3</v>
      </c>
      <c r="M18718">
        <f>K18718-L18718</f>
        <v>0</v>
      </c>
      <c r="N18718" t="str">
        <f>IF(K18718&gt;L18718,"HIGH ZONE BIAS",IF(K18718&lt;L18718,"LOW ZONE BIAS","EQUILIBRIUM"))</f>
        <v>EQUILIBRIUM</v>
      </c>
    </row>
    <row r="18719">
      <c r="A18719">
        <v>7138</v>
      </c>
      <c r="B18719" t="str">
        <v>2006-02-10</v>
      </c>
      <c r="C18719" t="str">
        <v>Evening</v>
      </c>
      <c r="D18719">
        <v>26</v>
      </c>
      <c r="E18719" t="str">
        <f>IF(MOD(D18719,2)=0,"EVEN","ODD")</f>
        <v>EVEN</v>
      </c>
      <c r="F18719" t="str">
        <f>IF(D18719&lt;=18,"LOW (1-18)","HIGH (19-36)")</f>
        <v>HIGH (19-36)</v>
      </c>
      <c r="G18719">
        <f>INT((D18719-1)/6)+1</f>
        <v>5</v>
      </c>
      <c r="H18719">
        <f>MOD(D18719-1,6)+1</f>
        <v>2</v>
      </c>
      <c r="I18719">
        <f>37-D18719</f>
        <v>11</v>
      </c>
      <c r="J18719">
        <f>ABS(D18719-D18720)</f>
        <v>7</v>
      </c>
      <c r="K18719">
        <f>AVERAGE(D18719:D18723)</f>
        <v>26</v>
      </c>
      <c r="L18719">
        <f>AVERAGE(D18719:D18738)</f>
        <v>26</v>
      </c>
      <c r="M18719">
        <f>K18719-L18719</f>
        <v>0</v>
      </c>
      <c r="N18719" t="str">
        <f>IF(K18719&gt;L18719,"HIGH ZONE BIAS",IF(K18719&lt;L18719,"LOW ZONE BIAS","EQUILIBRIUM"))</f>
        <v>EQUILIBRIUM</v>
      </c>
    </row>
    <row r="18720">
      <c r="A18720">
        <v>7137</v>
      </c>
      <c r="B18720" t="str">
        <v>2006-02-10</v>
      </c>
      <c r="C18720" t="str">
        <v>Midday</v>
      </c>
      <c r="D18720">
        <v>19</v>
      </c>
      <c r="E18720" t="str">
        <f>IF(MOD(D18720,2)=0,"EVEN","ODD")</f>
        <v>ODD</v>
      </c>
      <c r="F18720" t="str">
        <f>IF(D18720&lt;=18,"LOW (1-18)","HIGH (19-36)")</f>
        <v>HIGH (19-36)</v>
      </c>
      <c r="G18720">
        <f>INT((D18720-1)/6)+1</f>
        <v>4</v>
      </c>
      <c r="H18720">
        <f>MOD(D18720-1,6)+1</f>
        <v>1</v>
      </c>
      <c r="I18720">
        <f>37-D18720</f>
        <v>18</v>
      </c>
      <c r="J18720">
        <f>ABS(D18720-D18721)</f>
        <v>0</v>
      </c>
      <c r="K18720">
        <f>AVERAGE(D18720:D18724)</f>
        <v>19</v>
      </c>
      <c r="L18720">
        <f>AVERAGE(D18720:D18739)</f>
        <v>19</v>
      </c>
      <c r="M18720">
        <f>K18720-L18720</f>
        <v>0</v>
      </c>
      <c r="N18720" t="str">
        <f>IF(K18720&gt;L18720,"HIGH ZONE BIAS",IF(K18720&lt;L18720,"LOW ZONE BIAS","EQUILIBRIUM"))</f>
        <v>EQUILIBRIUM</v>
      </c>
    </row>
    <row r="18721">
      <c r="A18721">
        <v>7136</v>
      </c>
      <c r="B18721" t="str">
        <v>2006-02-09</v>
      </c>
      <c r="C18721" t="str">
        <v>Evening</v>
      </c>
      <c r="D18721">
        <v>19</v>
      </c>
      <c r="E18721" t="str">
        <f>IF(MOD(D18721,2)=0,"EVEN","ODD")</f>
        <v>ODD</v>
      </c>
      <c r="F18721" t="str">
        <f>IF(D18721&lt;=18,"LOW (1-18)","HIGH (19-36)")</f>
        <v>HIGH (19-36)</v>
      </c>
      <c r="G18721">
        <f>INT((D18721-1)/6)+1</f>
        <v>4</v>
      </c>
      <c r="H18721">
        <f>MOD(D18721-1,6)+1</f>
        <v>1</v>
      </c>
      <c r="I18721">
        <f>37-D18721</f>
        <v>18</v>
      </c>
      <c r="J18721">
        <f>ABS(D18721-D18722)</f>
        <v>6</v>
      </c>
      <c r="K18721">
        <f>AVERAGE(D18721:D18725)</f>
        <v>19</v>
      </c>
      <c r="L18721">
        <f>AVERAGE(D18721:D18740)</f>
        <v>19</v>
      </c>
      <c r="M18721">
        <f>K18721-L18721</f>
        <v>0</v>
      </c>
      <c r="N18721" t="str">
        <f>IF(K18721&gt;L18721,"HIGH ZONE BIAS",IF(K18721&lt;L18721,"LOW ZONE BIAS","EQUILIBRIUM"))</f>
        <v>EQUILIBRIUM</v>
      </c>
    </row>
    <row r="18722">
      <c r="A18722">
        <v>7135</v>
      </c>
      <c r="B18722" t="str">
        <v>2006-02-09</v>
      </c>
      <c r="C18722" t="str">
        <v>Midday</v>
      </c>
      <c r="D18722">
        <v>25</v>
      </c>
      <c r="E18722" t="str">
        <f>IF(MOD(D18722,2)=0,"EVEN","ODD")</f>
        <v>ODD</v>
      </c>
      <c r="F18722" t="str">
        <f>IF(D18722&lt;=18,"LOW (1-18)","HIGH (19-36)")</f>
        <v>HIGH (19-36)</v>
      </c>
      <c r="G18722">
        <f>INT((D18722-1)/6)+1</f>
        <v>5</v>
      </c>
      <c r="H18722">
        <f>MOD(D18722-1,6)+1</f>
        <v>1</v>
      </c>
      <c r="I18722">
        <f>37-D18722</f>
        <v>12</v>
      </c>
      <c r="J18722">
        <f>ABS(D18722-D18723)</f>
        <v>2</v>
      </c>
      <c r="K18722">
        <f>AVERAGE(D18722:D18726)</f>
        <v>25</v>
      </c>
      <c r="L18722">
        <f>AVERAGE(D18722:D18741)</f>
        <v>25</v>
      </c>
      <c r="M18722">
        <f>K18722-L18722</f>
        <v>0</v>
      </c>
      <c r="N18722" t="str">
        <f>IF(K18722&gt;L18722,"HIGH ZONE BIAS",IF(K18722&lt;L18722,"LOW ZONE BIAS","EQUILIBRIUM"))</f>
        <v>EQUILIBRIUM</v>
      </c>
    </row>
    <row r="18723">
      <c r="A18723">
        <v>7134</v>
      </c>
      <c r="B18723" t="str">
        <v>2006-02-08</v>
      </c>
      <c r="C18723" t="str">
        <v>Evening</v>
      </c>
      <c r="D18723">
        <v>23</v>
      </c>
      <c r="E18723" t="str">
        <f>IF(MOD(D18723,2)=0,"EVEN","ODD")</f>
        <v>ODD</v>
      </c>
      <c r="F18723" t="str">
        <f>IF(D18723&lt;=18,"LOW (1-18)","HIGH (19-36)")</f>
        <v>HIGH (19-36)</v>
      </c>
      <c r="G18723">
        <f>INT((D18723-1)/6)+1</f>
        <v>4</v>
      </c>
      <c r="H18723">
        <f>MOD(D18723-1,6)+1</f>
        <v>5</v>
      </c>
      <c r="I18723">
        <f>37-D18723</f>
        <v>14</v>
      </c>
      <c r="J18723">
        <f>ABS(D18723-D18724)</f>
        <v>0</v>
      </c>
      <c r="K18723">
        <f>AVERAGE(D18723:D18727)</f>
        <v>23</v>
      </c>
      <c r="L18723">
        <f>AVERAGE(D18723:D18742)</f>
        <v>23</v>
      </c>
      <c r="M18723">
        <f>K18723-L18723</f>
        <v>0</v>
      </c>
      <c r="N18723" t="str">
        <f>IF(K18723&gt;L18723,"HIGH ZONE BIAS",IF(K18723&lt;L18723,"LOW ZONE BIAS","EQUILIBRIUM"))</f>
        <v>EQUILIBRIUM</v>
      </c>
    </row>
    <row r="18724">
      <c r="A18724">
        <v>7133</v>
      </c>
      <c r="B18724" t="str">
        <v>2006-02-08</v>
      </c>
      <c r="C18724" t="str">
        <v>Midday</v>
      </c>
      <c r="D18724">
        <v>23</v>
      </c>
      <c r="E18724" t="str">
        <f>IF(MOD(D18724,2)=0,"EVEN","ODD")</f>
        <v>ODD</v>
      </c>
      <c r="F18724" t="str">
        <f>IF(D18724&lt;=18,"LOW (1-18)","HIGH (19-36)")</f>
        <v>HIGH (19-36)</v>
      </c>
      <c r="G18724">
        <f>INT((D18724-1)/6)+1</f>
        <v>4</v>
      </c>
      <c r="H18724">
        <f>MOD(D18724-1,6)+1</f>
        <v>5</v>
      </c>
      <c r="I18724">
        <f>37-D18724</f>
        <v>14</v>
      </c>
      <c r="J18724">
        <f>ABS(D18724-D18725)</f>
        <v>12</v>
      </c>
      <c r="K18724">
        <f>AVERAGE(D18724:D18728)</f>
        <v>23</v>
      </c>
      <c r="L18724">
        <f>AVERAGE(D18724:D18743)</f>
        <v>23</v>
      </c>
      <c r="M18724">
        <f>K18724-L18724</f>
        <v>0</v>
      </c>
      <c r="N18724" t="str">
        <f>IF(K18724&gt;L18724,"HIGH ZONE BIAS",IF(K18724&lt;L18724,"LOW ZONE BIAS","EQUILIBRIUM"))</f>
        <v>EQUILIBRIUM</v>
      </c>
    </row>
    <row r="18725">
      <c r="A18725">
        <v>7132</v>
      </c>
      <c r="B18725" t="str">
        <v>2006-02-07</v>
      </c>
      <c r="C18725" t="str">
        <v>Evening</v>
      </c>
      <c r="D18725">
        <v>11</v>
      </c>
      <c r="E18725" t="str">
        <f>IF(MOD(D18725,2)=0,"EVEN","ODD")</f>
        <v>ODD</v>
      </c>
      <c r="F18725" t="str">
        <f>IF(D18725&lt;=18,"LOW (1-18)","HIGH (19-36)")</f>
        <v>LOW (1-18)</v>
      </c>
      <c r="G18725">
        <f>INT((D18725-1)/6)+1</f>
        <v>2</v>
      </c>
      <c r="H18725">
        <f>MOD(D18725-1,6)+1</f>
        <v>5</v>
      </c>
      <c r="I18725">
        <f>37-D18725</f>
        <v>26</v>
      </c>
      <c r="J18725">
        <f>ABS(D18725-D18726)</f>
        <v>24</v>
      </c>
      <c r="K18725">
        <f>AVERAGE(D18725:D18729)</f>
        <v>11</v>
      </c>
      <c r="L18725">
        <f>AVERAGE(D18725:D18744)</f>
        <v>11</v>
      </c>
      <c r="M18725">
        <f>K18725-L18725</f>
        <v>0</v>
      </c>
      <c r="N18725" t="str">
        <f>IF(K18725&gt;L18725,"HIGH ZONE BIAS",IF(K18725&lt;L18725,"LOW ZONE BIAS","EQUILIBRIUM"))</f>
        <v>EQUILIBRIUM</v>
      </c>
    </row>
    <row r="18726">
      <c r="A18726">
        <v>7131</v>
      </c>
      <c r="B18726" t="str">
        <v>2006-02-07</v>
      </c>
      <c r="C18726" t="str">
        <v>Midday</v>
      </c>
      <c r="D18726">
        <v>35</v>
      </c>
      <c r="E18726" t="str">
        <f>IF(MOD(D18726,2)=0,"EVEN","ODD")</f>
        <v>ODD</v>
      </c>
      <c r="F18726" t="str">
        <f>IF(D18726&lt;=18,"LOW (1-18)","HIGH (19-36)")</f>
        <v>HIGH (19-36)</v>
      </c>
      <c r="G18726">
        <f>INT((D18726-1)/6)+1</f>
        <v>6</v>
      </c>
      <c r="H18726">
        <f>MOD(D18726-1,6)+1</f>
        <v>5</v>
      </c>
      <c r="I18726">
        <f>37-D18726</f>
        <v>2</v>
      </c>
      <c r="J18726">
        <f>ABS(D18726-D18727)</f>
        <v>1</v>
      </c>
      <c r="K18726">
        <f>AVERAGE(D18726:D18730)</f>
        <v>35</v>
      </c>
      <c r="L18726">
        <f>AVERAGE(D18726:D18745)</f>
        <v>35</v>
      </c>
      <c r="M18726">
        <f>K18726-L18726</f>
        <v>0</v>
      </c>
      <c r="N18726" t="str">
        <f>IF(K18726&gt;L18726,"HIGH ZONE BIAS",IF(K18726&lt;L18726,"LOW ZONE BIAS","EQUILIBRIUM"))</f>
        <v>EQUILIBRIUM</v>
      </c>
    </row>
    <row r="18727">
      <c r="A18727">
        <v>7130</v>
      </c>
      <c r="B18727" t="str">
        <v>2006-02-06</v>
      </c>
      <c r="C18727" t="str">
        <v>Evening</v>
      </c>
      <c r="D18727">
        <v>34</v>
      </c>
      <c r="E18727" t="str">
        <f>IF(MOD(D18727,2)=0,"EVEN","ODD")</f>
        <v>EVEN</v>
      </c>
      <c r="F18727" t="str">
        <f>IF(D18727&lt;=18,"LOW (1-18)","HIGH (19-36)")</f>
        <v>HIGH (19-36)</v>
      </c>
      <c r="G18727">
        <f>INT((D18727-1)/6)+1</f>
        <v>6</v>
      </c>
      <c r="H18727">
        <f>MOD(D18727-1,6)+1</f>
        <v>4</v>
      </c>
      <c r="I18727">
        <f>37-D18727</f>
        <v>3</v>
      </c>
      <c r="J18727">
        <f>ABS(D18727-D18728)</f>
        <v>22</v>
      </c>
      <c r="K18727">
        <f>AVERAGE(D18727:D18731)</f>
        <v>34</v>
      </c>
      <c r="L18727">
        <f>AVERAGE(D18727:D18746)</f>
        <v>34</v>
      </c>
      <c r="M18727">
        <f>K18727-L18727</f>
        <v>0</v>
      </c>
      <c r="N18727" t="str">
        <f>IF(K18727&gt;L18727,"HIGH ZONE BIAS",IF(K18727&lt;L18727,"LOW ZONE BIAS","EQUILIBRIUM"))</f>
        <v>EQUILIBRIUM</v>
      </c>
    </row>
    <row r="18728">
      <c r="A18728">
        <v>7129</v>
      </c>
      <c r="B18728" t="str">
        <v>2006-02-06</v>
      </c>
      <c r="C18728" t="str">
        <v>Midday</v>
      </c>
      <c r="D18728">
        <v>12</v>
      </c>
      <c r="E18728" t="str">
        <f>IF(MOD(D18728,2)=0,"EVEN","ODD")</f>
        <v>EVEN</v>
      </c>
      <c r="F18728" t="str">
        <f>IF(D18728&lt;=18,"LOW (1-18)","HIGH (19-36)")</f>
        <v>LOW (1-18)</v>
      </c>
      <c r="G18728">
        <f>INT((D18728-1)/6)+1</f>
        <v>2</v>
      </c>
      <c r="H18728">
        <f>MOD(D18728-1,6)+1</f>
        <v>6</v>
      </c>
      <c r="I18728">
        <f>37-D18728</f>
        <v>25</v>
      </c>
      <c r="J18728">
        <f>ABS(D18728-D18729)</f>
        <v>2</v>
      </c>
      <c r="K18728">
        <f>AVERAGE(D18728:D18732)</f>
        <v>12</v>
      </c>
      <c r="L18728">
        <f>AVERAGE(D18728:D18747)</f>
        <v>12</v>
      </c>
      <c r="M18728">
        <f>K18728-L18728</f>
        <v>0</v>
      </c>
      <c r="N18728" t="str">
        <f>IF(K18728&gt;L18728,"HIGH ZONE BIAS",IF(K18728&lt;L18728,"LOW ZONE BIAS","EQUILIBRIUM"))</f>
        <v>EQUILIBRIUM</v>
      </c>
    </row>
    <row r="18729">
      <c r="A18729">
        <v>7128</v>
      </c>
      <c r="B18729" t="str">
        <v>2006-02-04</v>
      </c>
      <c r="C18729" t="str">
        <v>Evening</v>
      </c>
      <c r="D18729">
        <v>14</v>
      </c>
      <c r="E18729" t="str">
        <f>IF(MOD(D18729,2)=0,"EVEN","ODD")</f>
        <v>EVEN</v>
      </c>
      <c r="F18729" t="str">
        <f>IF(D18729&lt;=18,"LOW (1-18)","HIGH (19-36)")</f>
        <v>LOW (1-18)</v>
      </c>
      <c r="G18729">
        <f>INT((D18729-1)/6)+1</f>
        <v>3</v>
      </c>
      <c r="H18729">
        <f>MOD(D18729-1,6)+1</f>
        <v>2</v>
      </c>
      <c r="I18729">
        <f>37-D18729</f>
        <v>23</v>
      </c>
      <c r="J18729">
        <f>ABS(D18729-D18730)</f>
        <v>1</v>
      </c>
      <c r="K18729">
        <f>AVERAGE(D18729:D18733)</f>
        <v>14</v>
      </c>
      <c r="L18729">
        <f>AVERAGE(D18729:D18748)</f>
        <v>14</v>
      </c>
      <c r="M18729">
        <f>K18729-L18729</f>
        <v>0</v>
      </c>
      <c r="N18729" t="str">
        <f>IF(K18729&gt;L18729,"HIGH ZONE BIAS",IF(K18729&lt;L18729,"LOW ZONE BIAS","EQUILIBRIUM"))</f>
        <v>EQUILIBRIUM</v>
      </c>
    </row>
    <row r="18730">
      <c r="A18730">
        <v>7127</v>
      </c>
      <c r="B18730" t="str">
        <v>2006-02-04</v>
      </c>
      <c r="C18730" t="str">
        <v>Midday</v>
      </c>
      <c r="D18730">
        <v>15</v>
      </c>
      <c r="E18730" t="str">
        <f>IF(MOD(D18730,2)=0,"EVEN","ODD")</f>
        <v>ODD</v>
      </c>
      <c r="F18730" t="str">
        <f>IF(D18730&lt;=18,"LOW (1-18)","HIGH (19-36)")</f>
        <v>LOW (1-18)</v>
      </c>
      <c r="G18730">
        <f>INT((D18730-1)/6)+1</f>
        <v>3</v>
      </c>
      <c r="H18730">
        <f>MOD(D18730-1,6)+1</f>
        <v>3</v>
      </c>
      <c r="I18730">
        <f>37-D18730</f>
        <v>22</v>
      </c>
      <c r="J18730">
        <f>ABS(D18730-D18731)</f>
        <v>2</v>
      </c>
      <c r="K18730">
        <f>AVERAGE(D18730:D18734)</f>
        <v>15</v>
      </c>
      <c r="L18730">
        <f>AVERAGE(D18730:D18749)</f>
        <v>15</v>
      </c>
      <c r="M18730">
        <f>K18730-L18730</f>
        <v>0</v>
      </c>
      <c r="N18730" t="str">
        <f>IF(K18730&gt;L18730,"HIGH ZONE BIAS",IF(K18730&lt;L18730,"LOW ZONE BIAS","EQUILIBRIUM"))</f>
        <v>EQUILIBRIUM</v>
      </c>
    </row>
    <row r="18731">
      <c r="A18731">
        <v>7126</v>
      </c>
      <c r="B18731" t="str">
        <v>2006-02-03</v>
      </c>
      <c r="C18731" t="str">
        <v>Evening</v>
      </c>
      <c r="D18731">
        <v>17</v>
      </c>
      <c r="E18731" t="str">
        <f>IF(MOD(D18731,2)=0,"EVEN","ODD")</f>
        <v>ODD</v>
      </c>
      <c r="F18731" t="str">
        <f>IF(D18731&lt;=18,"LOW (1-18)","HIGH (19-36)")</f>
        <v>LOW (1-18)</v>
      </c>
      <c r="G18731">
        <f>INT((D18731-1)/6)+1</f>
        <v>3</v>
      </c>
      <c r="H18731">
        <f>MOD(D18731-1,6)+1</f>
        <v>5</v>
      </c>
      <c r="I18731">
        <f>37-D18731</f>
        <v>20</v>
      </c>
      <c r="J18731">
        <f>ABS(D18731-D18732)</f>
        <v>10</v>
      </c>
      <c r="K18731">
        <f>AVERAGE(D18731:D18735)</f>
        <v>17</v>
      </c>
      <c r="L18731">
        <f>AVERAGE(D18731:D18750)</f>
        <v>17</v>
      </c>
      <c r="M18731">
        <f>K18731-L18731</f>
        <v>0</v>
      </c>
      <c r="N18731" t="str">
        <f>IF(K18731&gt;L18731,"HIGH ZONE BIAS",IF(K18731&lt;L18731,"LOW ZONE BIAS","EQUILIBRIUM"))</f>
        <v>EQUILIBRIUM</v>
      </c>
    </row>
    <row r="18732">
      <c r="A18732">
        <v>7125</v>
      </c>
      <c r="B18732" t="str">
        <v>2006-02-03</v>
      </c>
      <c r="C18732" t="str">
        <v>Midday</v>
      </c>
      <c r="D18732">
        <v>7</v>
      </c>
      <c r="E18732" t="str">
        <f>IF(MOD(D18732,2)=0,"EVEN","ODD")</f>
        <v>ODD</v>
      </c>
      <c r="F18732" t="str">
        <f>IF(D18732&lt;=18,"LOW (1-18)","HIGH (19-36)")</f>
        <v>LOW (1-18)</v>
      </c>
      <c r="G18732">
        <f>INT((D18732-1)/6)+1</f>
        <v>2</v>
      </c>
      <c r="H18732">
        <f>MOD(D18732-1,6)+1</f>
        <v>1</v>
      </c>
      <c r="I18732">
        <f>37-D18732</f>
        <v>30</v>
      </c>
      <c r="J18732">
        <f>ABS(D18732-D18733)</f>
        <v>20</v>
      </c>
      <c r="K18732">
        <f>AVERAGE(D18732:D18736)</f>
        <v>7</v>
      </c>
      <c r="L18732">
        <f>AVERAGE(D18732:D18751)</f>
        <v>7</v>
      </c>
      <c r="M18732">
        <f>K18732-L18732</f>
        <v>0</v>
      </c>
      <c r="N18732" t="str">
        <f>IF(K18732&gt;L18732,"HIGH ZONE BIAS",IF(K18732&lt;L18732,"LOW ZONE BIAS","EQUILIBRIUM"))</f>
        <v>EQUILIBRIUM</v>
      </c>
    </row>
    <row r="18733">
      <c r="A18733">
        <v>7124</v>
      </c>
      <c r="B18733" t="str">
        <v>2006-02-02</v>
      </c>
      <c r="C18733" t="str">
        <v>Evening</v>
      </c>
      <c r="D18733">
        <v>27</v>
      </c>
      <c r="E18733" t="str">
        <f>IF(MOD(D18733,2)=0,"EVEN","ODD")</f>
        <v>ODD</v>
      </c>
      <c r="F18733" t="str">
        <f>IF(D18733&lt;=18,"LOW (1-18)","HIGH (19-36)")</f>
        <v>HIGH (19-36)</v>
      </c>
      <c r="G18733">
        <f>INT((D18733-1)/6)+1</f>
        <v>5</v>
      </c>
      <c r="H18733">
        <f>MOD(D18733-1,6)+1</f>
        <v>3</v>
      </c>
      <c r="I18733">
        <f>37-D18733</f>
        <v>10</v>
      </c>
      <c r="J18733">
        <f>ABS(D18733-D18734)</f>
        <v>11</v>
      </c>
      <c r="K18733">
        <f>AVERAGE(D18733:D18737)</f>
        <v>27</v>
      </c>
      <c r="L18733">
        <f>AVERAGE(D18733:D18752)</f>
        <v>27</v>
      </c>
      <c r="M18733">
        <f>K18733-L18733</f>
        <v>0</v>
      </c>
      <c r="N18733" t="str">
        <f>IF(K18733&gt;L18733,"HIGH ZONE BIAS",IF(K18733&lt;L18733,"LOW ZONE BIAS","EQUILIBRIUM"))</f>
        <v>EQUILIBRIUM</v>
      </c>
    </row>
    <row r="18734">
      <c r="A18734">
        <v>7123</v>
      </c>
      <c r="B18734" t="str">
        <v>2006-02-02</v>
      </c>
      <c r="C18734" t="str">
        <v>Midday</v>
      </c>
      <c r="D18734">
        <v>16</v>
      </c>
      <c r="E18734" t="str">
        <f>IF(MOD(D18734,2)=0,"EVEN","ODD")</f>
        <v>EVEN</v>
      </c>
      <c r="F18734" t="str">
        <f>IF(D18734&lt;=18,"LOW (1-18)","HIGH (19-36)")</f>
        <v>LOW (1-18)</v>
      </c>
      <c r="G18734">
        <f>INT((D18734-1)/6)+1</f>
        <v>3</v>
      </c>
      <c r="H18734">
        <f>MOD(D18734-1,6)+1</f>
        <v>4</v>
      </c>
      <c r="I18734">
        <f>37-D18734</f>
        <v>21</v>
      </c>
      <c r="J18734">
        <f>ABS(D18734-D18735)</f>
        <v>13</v>
      </c>
      <c r="K18734">
        <f>AVERAGE(D18734:D18738)</f>
        <v>16</v>
      </c>
      <c r="L18734">
        <f>AVERAGE(D18734:D18753)</f>
        <v>16</v>
      </c>
      <c r="M18734">
        <f>K18734-L18734</f>
        <v>0</v>
      </c>
      <c r="N18734" t="str">
        <f>IF(K18734&gt;L18734,"HIGH ZONE BIAS",IF(K18734&lt;L18734,"LOW ZONE BIAS","EQUILIBRIUM"))</f>
        <v>EQUILIBRIUM</v>
      </c>
    </row>
    <row r="18735">
      <c r="A18735">
        <v>7122</v>
      </c>
      <c r="B18735" t="str">
        <v>2006-02-01</v>
      </c>
      <c r="C18735" t="str">
        <v>Evening</v>
      </c>
      <c r="D18735">
        <v>29</v>
      </c>
      <c r="E18735" t="str">
        <f>IF(MOD(D18735,2)=0,"EVEN","ODD")</f>
        <v>ODD</v>
      </c>
      <c r="F18735" t="str">
        <f>IF(D18735&lt;=18,"LOW (1-18)","HIGH (19-36)")</f>
        <v>HIGH (19-36)</v>
      </c>
      <c r="G18735">
        <f>INT((D18735-1)/6)+1</f>
        <v>5</v>
      </c>
      <c r="H18735">
        <f>MOD(D18735-1,6)+1</f>
        <v>5</v>
      </c>
      <c r="I18735">
        <f>37-D18735</f>
        <v>8</v>
      </c>
      <c r="J18735">
        <f>ABS(D18735-D18736)</f>
        <v>4</v>
      </c>
      <c r="K18735">
        <f>AVERAGE(D18735:D18739)</f>
        <v>29</v>
      </c>
      <c r="L18735">
        <f>AVERAGE(D18735:D18754)</f>
        <v>29</v>
      </c>
      <c r="M18735">
        <f>K18735-L18735</f>
        <v>0</v>
      </c>
      <c r="N18735" t="str">
        <f>IF(K18735&gt;L18735,"HIGH ZONE BIAS",IF(K18735&lt;L18735,"LOW ZONE BIAS","EQUILIBRIUM"))</f>
        <v>EQUILIBRIUM</v>
      </c>
    </row>
    <row r="18736">
      <c r="A18736">
        <v>7121</v>
      </c>
      <c r="B18736" t="str">
        <v>2006-02-01</v>
      </c>
      <c r="C18736" t="str">
        <v>Midday</v>
      </c>
      <c r="D18736">
        <v>25</v>
      </c>
      <c r="E18736" t="str">
        <f>IF(MOD(D18736,2)=0,"EVEN","ODD")</f>
        <v>ODD</v>
      </c>
      <c r="F18736" t="str">
        <f>IF(D18736&lt;=18,"LOW (1-18)","HIGH (19-36)")</f>
        <v>HIGH (19-36)</v>
      </c>
      <c r="G18736">
        <f>INT((D18736-1)/6)+1</f>
        <v>5</v>
      </c>
      <c r="H18736">
        <f>MOD(D18736-1,6)+1</f>
        <v>1</v>
      </c>
      <c r="I18736">
        <f>37-D18736</f>
        <v>12</v>
      </c>
      <c r="J18736">
        <f>ABS(D18736-D18737)</f>
        <v>6</v>
      </c>
      <c r="K18736">
        <f>AVERAGE(D18736:D18740)</f>
        <v>25</v>
      </c>
      <c r="L18736">
        <f>AVERAGE(D18736:D18755)</f>
        <v>25</v>
      </c>
      <c r="M18736">
        <f>K18736-L18736</f>
        <v>0</v>
      </c>
      <c r="N18736" t="str">
        <f>IF(K18736&gt;L18736,"HIGH ZONE BIAS",IF(K18736&lt;L18736,"LOW ZONE BIAS","EQUILIBRIUM"))</f>
        <v>EQUILIBRIUM</v>
      </c>
    </row>
    <row r="18737">
      <c r="A18737">
        <v>7120</v>
      </c>
      <c r="B18737" t="str">
        <v>2006-01-31</v>
      </c>
      <c r="C18737" t="str">
        <v>Evening</v>
      </c>
      <c r="D18737">
        <v>31</v>
      </c>
      <c r="E18737" t="str">
        <f>IF(MOD(D18737,2)=0,"EVEN","ODD")</f>
        <v>ODD</v>
      </c>
      <c r="F18737" t="str">
        <f>IF(D18737&lt;=18,"LOW (1-18)","HIGH (19-36)")</f>
        <v>HIGH (19-36)</v>
      </c>
      <c r="G18737">
        <f>INT((D18737-1)/6)+1</f>
        <v>6</v>
      </c>
      <c r="H18737">
        <f>MOD(D18737-1,6)+1</f>
        <v>1</v>
      </c>
      <c r="I18737">
        <f>37-D18737</f>
        <v>6</v>
      </c>
      <c r="J18737">
        <f>ABS(D18737-D18738)</f>
        <v>2</v>
      </c>
      <c r="K18737">
        <f>AVERAGE(D18737:D18741)</f>
        <v>31</v>
      </c>
      <c r="L18737">
        <f>AVERAGE(D18737:D18756)</f>
        <v>31</v>
      </c>
      <c r="M18737">
        <f>K18737-L18737</f>
        <v>0</v>
      </c>
      <c r="N18737" t="str">
        <f>IF(K18737&gt;L18737,"HIGH ZONE BIAS",IF(K18737&lt;L18737,"LOW ZONE BIAS","EQUILIBRIUM"))</f>
        <v>EQUILIBRIUM</v>
      </c>
    </row>
    <row r="18738">
      <c r="A18738">
        <v>7119</v>
      </c>
      <c r="B18738" t="str">
        <v>2006-01-31</v>
      </c>
      <c r="C18738" t="str">
        <v>Midday</v>
      </c>
      <c r="D18738">
        <v>29</v>
      </c>
      <c r="E18738" t="str">
        <f>IF(MOD(D18738,2)=0,"EVEN","ODD")</f>
        <v>ODD</v>
      </c>
      <c r="F18738" t="str">
        <f>IF(D18738&lt;=18,"LOW (1-18)","HIGH (19-36)")</f>
        <v>HIGH (19-36)</v>
      </c>
      <c r="G18738">
        <f>INT((D18738-1)/6)+1</f>
        <v>5</v>
      </c>
      <c r="H18738">
        <f>MOD(D18738-1,6)+1</f>
        <v>5</v>
      </c>
      <c r="I18738">
        <f>37-D18738</f>
        <v>8</v>
      </c>
      <c r="J18738">
        <f>ABS(D18738-D18739)</f>
        <v>2</v>
      </c>
      <c r="K18738">
        <f>AVERAGE(D18738:D18742)</f>
        <v>29</v>
      </c>
      <c r="L18738">
        <f>AVERAGE(D18738:D18757)</f>
        <v>29</v>
      </c>
      <c r="M18738">
        <f>K18738-L18738</f>
        <v>0</v>
      </c>
      <c r="N18738" t="str">
        <f>IF(K18738&gt;L18738,"HIGH ZONE BIAS",IF(K18738&lt;L18738,"LOW ZONE BIAS","EQUILIBRIUM"))</f>
        <v>EQUILIBRIUM</v>
      </c>
    </row>
    <row r="18739">
      <c r="A18739">
        <v>7118</v>
      </c>
      <c r="B18739" t="str">
        <v>2006-01-30</v>
      </c>
      <c r="C18739" t="str">
        <v>Evening</v>
      </c>
      <c r="D18739">
        <v>27</v>
      </c>
      <c r="E18739" t="str">
        <f>IF(MOD(D18739,2)=0,"EVEN","ODD")</f>
        <v>ODD</v>
      </c>
      <c r="F18739" t="str">
        <f>IF(D18739&lt;=18,"LOW (1-18)","HIGH (19-36)")</f>
        <v>HIGH (19-36)</v>
      </c>
      <c r="G18739">
        <f>INT((D18739-1)/6)+1</f>
        <v>5</v>
      </c>
      <c r="H18739">
        <f>MOD(D18739-1,6)+1</f>
        <v>3</v>
      </c>
      <c r="I18739">
        <f>37-D18739</f>
        <v>10</v>
      </c>
      <c r="J18739">
        <f>ABS(D18739-D18740)</f>
        <v>21</v>
      </c>
      <c r="K18739">
        <f>AVERAGE(D18739:D18743)</f>
        <v>27</v>
      </c>
      <c r="L18739">
        <f>AVERAGE(D18739:D18758)</f>
        <v>27</v>
      </c>
      <c r="M18739">
        <f>K18739-L18739</f>
        <v>0</v>
      </c>
      <c r="N18739" t="str">
        <f>IF(K18739&gt;L18739,"HIGH ZONE BIAS",IF(K18739&lt;L18739,"LOW ZONE BIAS","EQUILIBRIUM"))</f>
        <v>EQUILIBRIUM</v>
      </c>
    </row>
    <row r="18740">
      <c r="A18740">
        <v>7117</v>
      </c>
      <c r="B18740" t="str">
        <v>2006-01-30</v>
      </c>
      <c r="C18740" t="str">
        <v>Midday</v>
      </c>
      <c r="D18740">
        <v>6</v>
      </c>
      <c r="E18740" t="str">
        <f>IF(MOD(D18740,2)=0,"EVEN","ODD")</f>
        <v>EVEN</v>
      </c>
      <c r="F18740" t="str">
        <f>IF(D18740&lt;=18,"LOW (1-18)","HIGH (19-36)")</f>
        <v>LOW (1-18)</v>
      </c>
      <c r="G18740">
        <f>INT((D18740-1)/6)+1</f>
        <v>1</v>
      </c>
      <c r="H18740">
        <f>MOD(D18740-1,6)+1</f>
        <v>6</v>
      </c>
      <c r="I18740">
        <f>37-D18740</f>
        <v>31</v>
      </c>
      <c r="J18740">
        <f>ABS(D18740-D18741)</f>
        <v>18</v>
      </c>
      <c r="K18740">
        <f>AVERAGE(D18740:D18744)</f>
        <v>6</v>
      </c>
      <c r="L18740">
        <f>AVERAGE(D18740:D18759)</f>
        <v>6</v>
      </c>
      <c r="M18740">
        <f>K18740-L18740</f>
        <v>0</v>
      </c>
      <c r="N18740" t="str">
        <f>IF(K18740&gt;L18740,"HIGH ZONE BIAS",IF(K18740&lt;L18740,"LOW ZONE BIAS","EQUILIBRIUM"))</f>
        <v>EQUILIBRIUM</v>
      </c>
    </row>
    <row r="18741">
      <c r="A18741">
        <v>7116</v>
      </c>
      <c r="B18741" t="str">
        <v>2006-01-28</v>
      </c>
      <c r="C18741" t="str">
        <v>Evening</v>
      </c>
      <c r="D18741">
        <v>24</v>
      </c>
      <c r="E18741" t="str">
        <f>IF(MOD(D18741,2)=0,"EVEN","ODD")</f>
        <v>EVEN</v>
      </c>
      <c r="F18741" t="str">
        <f>IF(D18741&lt;=18,"LOW (1-18)","HIGH (19-36)")</f>
        <v>HIGH (19-36)</v>
      </c>
      <c r="G18741">
        <f>INT((D18741-1)/6)+1</f>
        <v>4</v>
      </c>
      <c r="H18741">
        <f>MOD(D18741-1,6)+1</f>
        <v>6</v>
      </c>
      <c r="I18741">
        <f>37-D18741</f>
        <v>13</v>
      </c>
      <c r="J18741">
        <f>ABS(D18741-D18742)</f>
        <v>15</v>
      </c>
      <c r="K18741">
        <f>AVERAGE(D18741:D18745)</f>
        <v>24</v>
      </c>
      <c r="L18741">
        <f>AVERAGE(D18741:D18760)</f>
        <v>24</v>
      </c>
      <c r="M18741">
        <f>K18741-L18741</f>
        <v>0</v>
      </c>
      <c r="N18741" t="str">
        <f>IF(K18741&gt;L18741,"HIGH ZONE BIAS",IF(K18741&lt;L18741,"LOW ZONE BIAS","EQUILIBRIUM"))</f>
        <v>EQUILIBRIUM</v>
      </c>
    </row>
    <row r="18742">
      <c r="A18742">
        <v>7115</v>
      </c>
      <c r="B18742" t="str">
        <v>2006-01-28</v>
      </c>
      <c r="C18742" t="str">
        <v>Midday</v>
      </c>
      <c r="D18742">
        <v>9</v>
      </c>
      <c r="E18742" t="str">
        <f>IF(MOD(D18742,2)=0,"EVEN","ODD")</f>
        <v>ODD</v>
      </c>
      <c r="F18742" t="str">
        <f>IF(D18742&lt;=18,"LOW (1-18)","HIGH (19-36)")</f>
        <v>LOW (1-18)</v>
      </c>
      <c r="G18742">
        <f>INT((D18742-1)/6)+1</f>
        <v>2</v>
      </c>
      <c r="H18742">
        <f>MOD(D18742-1,6)+1</f>
        <v>3</v>
      </c>
      <c r="I18742">
        <f>37-D18742</f>
        <v>28</v>
      </c>
      <c r="J18742">
        <f>ABS(D18742-D18743)</f>
        <v>3</v>
      </c>
      <c r="K18742">
        <f>AVERAGE(D18742:D18746)</f>
        <v>9</v>
      </c>
      <c r="L18742">
        <f>AVERAGE(D18742:D18761)</f>
        <v>9</v>
      </c>
      <c r="M18742">
        <f>K18742-L18742</f>
        <v>0</v>
      </c>
      <c r="N18742" t="str">
        <f>IF(K18742&gt;L18742,"HIGH ZONE BIAS",IF(K18742&lt;L18742,"LOW ZONE BIAS","EQUILIBRIUM"))</f>
        <v>EQUILIBRIUM</v>
      </c>
    </row>
    <row r="18743">
      <c r="A18743">
        <v>7114</v>
      </c>
      <c r="B18743" t="str">
        <v>2006-01-27</v>
      </c>
      <c r="C18743" t="str">
        <v>Evening</v>
      </c>
      <c r="D18743">
        <v>6</v>
      </c>
      <c r="E18743" t="str">
        <f>IF(MOD(D18743,2)=0,"EVEN","ODD")</f>
        <v>EVEN</v>
      </c>
      <c r="F18743" t="str">
        <f>IF(D18743&lt;=18,"LOW (1-18)","HIGH (19-36)")</f>
        <v>LOW (1-18)</v>
      </c>
      <c r="G18743">
        <f>INT((D18743-1)/6)+1</f>
        <v>1</v>
      </c>
      <c r="H18743">
        <f>MOD(D18743-1,6)+1</f>
        <v>6</v>
      </c>
      <c r="I18743">
        <f>37-D18743</f>
        <v>31</v>
      </c>
      <c r="J18743">
        <f>ABS(D18743-D18744)</f>
        <v>28</v>
      </c>
      <c r="K18743">
        <f>AVERAGE(D18743:D18747)</f>
        <v>6</v>
      </c>
      <c r="L18743">
        <f>AVERAGE(D18743:D18762)</f>
        <v>6</v>
      </c>
      <c r="M18743">
        <f>K18743-L18743</f>
        <v>0</v>
      </c>
      <c r="N18743" t="str">
        <f>IF(K18743&gt;L18743,"HIGH ZONE BIAS",IF(K18743&lt;L18743,"LOW ZONE BIAS","EQUILIBRIUM"))</f>
        <v>EQUILIBRIUM</v>
      </c>
    </row>
    <row r="18744">
      <c r="A18744">
        <v>7113</v>
      </c>
      <c r="B18744" t="str">
        <v>2006-01-27</v>
      </c>
      <c r="C18744" t="str">
        <v>Midday</v>
      </c>
      <c r="D18744">
        <v>34</v>
      </c>
      <c r="E18744" t="str">
        <f>IF(MOD(D18744,2)=0,"EVEN","ODD")</f>
        <v>EVEN</v>
      </c>
      <c r="F18744" t="str">
        <f>IF(D18744&lt;=18,"LOW (1-18)","HIGH (19-36)")</f>
        <v>HIGH (19-36)</v>
      </c>
      <c r="G18744">
        <f>INT((D18744-1)/6)+1</f>
        <v>6</v>
      </c>
      <c r="H18744">
        <f>MOD(D18744-1,6)+1</f>
        <v>4</v>
      </c>
      <c r="I18744">
        <f>37-D18744</f>
        <v>3</v>
      </c>
      <c r="J18744">
        <f>ABS(D18744-D18745)</f>
        <v>19</v>
      </c>
      <c r="K18744">
        <f>AVERAGE(D18744:D18748)</f>
        <v>34</v>
      </c>
      <c r="L18744">
        <f>AVERAGE(D18744:D18763)</f>
        <v>34</v>
      </c>
      <c r="M18744">
        <f>K18744-L18744</f>
        <v>0</v>
      </c>
      <c r="N18744" t="str">
        <f>IF(K18744&gt;L18744,"HIGH ZONE BIAS",IF(K18744&lt;L18744,"LOW ZONE BIAS","EQUILIBRIUM"))</f>
        <v>EQUILIBRIUM</v>
      </c>
    </row>
    <row r="18745">
      <c r="A18745">
        <v>7112</v>
      </c>
      <c r="B18745" t="str">
        <v>2006-01-26</v>
      </c>
      <c r="C18745" t="str">
        <v>Evening</v>
      </c>
      <c r="D18745">
        <v>15</v>
      </c>
      <c r="E18745" t="str">
        <f>IF(MOD(D18745,2)=0,"EVEN","ODD")</f>
        <v>ODD</v>
      </c>
      <c r="F18745" t="str">
        <f>IF(D18745&lt;=18,"LOW (1-18)","HIGH (19-36)")</f>
        <v>LOW (1-18)</v>
      </c>
      <c r="G18745">
        <f>INT((D18745-1)/6)+1</f>
        <v>3</v>
      </c>
      <c r="H18745">
        <f>MOD(D18745-1,6)+1</f>
        <v>3</v>
      </c>
      <c r="I18745">
        <f>37-D18745</f>
        <v>22</v>
      </c>
      <c r="J18745">
        <f>ABS(D18745-D18746)</f>
        <v>14</v>
      </c>
      <c r="K18745">
        <f>AVERAGE(D18745:D18749)</f>
        <v>15</v>
      </c>
      <c r="L18745">
        <f>AVERAGE(D18745:D18764)</f>
        <v>15</v>
      </c>
      <c r="M18745">
        <f>K18745-L18745</f>
        <v>0</v>
      </c>
      <c r="N18745" t="str">
        <f>IF(K18745&gt;L18745,"HIGH ZONE BIAS",IF(K18745&lt;L18745,"LOW ZONE BIAS","EQUILIBRIUM"))</f>
        <v>EQUILIBRIUM</v>
      </c>
    </row>
    <row r="18746">
      <c r="A18746">
        <v>7111</v>
      </c>
      <c r="B18746" t="str">
        <v>2006-01-26</v>
      </c>
      <c r="C18746" t="str">
        <v>Midday</v>
      </c>
      <c r="D18746">
        <v>29</v>
      </c>
      <c r="E18746" t="str">
        <f>IF(MOD(D18746,2)=0,"EVEN","ODD")</f>
        <v>ODD</v>
      </c>
      <c r="F18746" t="str">
        <f>IF(D18746&lt;=18,"LOW (1-18)","HIGH (19-36)")</f>
        <v>HIGH (19-36)</v>
      </c>
      <c r="G18746">
        <f>INT((D18746-1)/6)+1</f>
        <v>5</v>
      </c>
      <c r="H18746">
        <f>MOD(D18746-1,6)+1</f>
        <v>5</v>
      </c>
      <c r="I18746">
        <f>37-D18746</f>
        <v>8</v>
      </c>
      <c r="J18746">
        <f>ABS(D18746-D18747)</f>
        <v>28</v>
      </c>
      <c r="K18746">
        <f>AVERAGE(D18746:D18750)</f>
        <v>29</v>
      </c>
      <c r="L18746">
        <f>AVERAGE(D18746:D18765)</f>
        <v>29</v>
      </c>
      <c r="M18746">
        <f>K18746-L18746</f>
        <v>0</v>
      </c>
      <c r="N18746" t="str">
        <f>IF(K18746&gt;L18746,"HIGH ZONE BIAS",IF(K18746&lt;L18746,"LOW ZONE BIAS","EQUILIBRIUM"))</f>
        <v>EQUILIBRIUM</v>
      </c>
    </row>
    <row r="18747">
      <c r="A18747">
        <v>7110</v>
      </c>
      <c r="B18747" t="str">
        <v>2006-01-25</v>
      </c>
      <c r="C18747" t="str">
        <v>Evening</v>
      </c>
      <c r="D18747">
        <v>1</v>
      </c>
      <c r="E18747" t="str">
        <f>IF(MOD(D18747,2)=0,"EVEN","ODD")</f>
        <v>ODD</v>
      </c>
      <c r="F18747" t="str">
        <f>IF(D18747&lt;=18,"LOW (1-18)","HIGH (19-36)")</f>
        <v>LOW (1-18)</v>
      </c>
      <c r="G18747">
        <f>INT((D18747-1)/6)+1</f>
        <v>1</v>
      </c>
      <c r="H18747">
        <f>MOD(D18747-1,6)+1</f>
        <v>1</v>
      </c>
      <c r="I18747">
        <f>37-D18747</f>
        <v>36</v>
      </c>
      <c r="J18747">
        <f>ABS(D18747-D18748)</f>
        <v>5</v>
      </c>
      <c r="K18747">
        <f>AVERAGE(D18747:D18751)</f>
        <v>1</v>
      </c>
      <c r="L18747">
        <f>AVERAGE(D18747:D18766)</f>
        <v>1</v>
      </c>
      <c r="M18747">
        <f>K18747-L18747</f>
        <v>0</v>
      </c>
      <c r="N18747" t="str">
        <f>IF(K18747&gt;L18747,"HIGH ZONE BIAS",IF(K18747&lt;L18747,"LOW ZONE BIAS","EQUILIBRIUM"))</f>
        <v>EQUILIBRIUM</v>
      </c>
    </row>
    <row r="18748">
      <c r="A18748">
        <v>7109</v>
      </c>
      <c r="B18748" t="str">
        <v>2006-01-25</v>
      </c>
      <c r="C18748" t="str">
        <v>Midday</v>
      </c>
      <c r="D18748">
        <v>6</v>
      </c>
      <c r="E18748" t="str">
        <f>IF(MOD(D18748,2)=0,"EVEN","ODD")</f>
        <v>EVEN</v>
      </c>
      <c r="F18748" t="str">
        <f>IF(D18748&lt;=18,"LOW (1-18)","HIGH (19-36)")</f>
        <v>LOW (1-18)</v>
      </c>
      <c r="G18748">
        <f>INT((D18748-1)/6)+1</f>
        <v>1</v>
      </c>
      <c r="H18748">
        <f>MOD(D18748-1,6)+1</f>
        <v>6</v>
      </c>
      <c r="I18748">
        <f>37-D18748</f>
        <v>31</v>
      </c>
      <c r="J18748">
        <f>ABS(D18748-D18749)</f>
        <v>17</v>
      </c>
      <c r="K18748">
        <f>AVERAGE(D18748:D18752)</f>
        <v>6</v>
      </c>
      <c r="L18748">
        <f>AVERAGE(D18748:D18767)</f>
        <v>6</v>
      </c>
      <c r="M18748">
        <f>K18748-L18748</f>
        <v>0</v>
      </c>
      <c r="N18748" t="str">
        <f>IF(K18748&gt;L18748,"HIGH ZONE BIAS",IF(K18748&lt;L18748,"LOW ZONE BIAS","EQUILIBRIUM"))</f>
        <v>EQUILIBRIUM</v>
      </c>
    </row>
    <row r="18749">
      <c r="A18749">
        <v>7108</v>
      </c>
      <c r="B18749" t="str">
        <v>2006-01-24</v>
      </c>
      <c r="C18749" t="str">
        <v>Evening</v>
      </c>
      <c r="D18749">
        <v>23</v>
      </c>
      <c r="E18749" t="str">
        <f>IF(MOD(D18749,2)=0,"EVEN","ODD")</f>
        <v>ODD</v>
      </c>
      <c r="F18749" t="str">
        <f>IF(D18749&lt;=18,"LOW (1-18)","HIGH (19-36)")</f>
        <v>HIGH (19-36)</v>
      </c>
      <c r="G18749">
        <f>INT((D18749-1)/6)+1</f>
        <v>4</v>
      </c>
      <c r="H18749">
        <f>MOD(D18749-1,6)+1</f>
        <v>5</v>
      </c>
      <c r="I18749">
        <f>37-D18749</f>
        <v>14</v>
      </c>
      <c r="J18749">
        <f>ABS(D18749-D18750)</f>
        <v>21</v>
      </c>
      <c r="K18749">
        <f>AVERAGE(D18749:D18753)</f>
        <v>23</v>
      </c>
      <c r="L18749">
        <f>AVERAGE(D18749:D18768)</f>
        <v>23</v>
      </c>
      <c r="M18749">
        <f>K18749-L18749</f>
        <v>0</v>
      </c>
      <c r="N18749" t="str">
        <f>IF(K18749&gt;L18749,"HIGH ZONE BIAS",IF(K18749&lt;L18749,"LOW ZONE BIAS","EQUILIBRIUM"))</f>
        <v>EQUILIBRIUM</v>
      </c>
    </row>
    <row r="18750">
      <c r="A18750">
        <v>7107</v>
      </c>
      <c r="B18750" t="str">
        <v>2006-01-24</v>
      </c>
      <c r="C18750" t="str">
        <v>Midday</v>
      </c>
      <c r="D18750">
        <v>2</v>
      </c>
      <c r="E18750" t="str">
        <f>IF(MOD(D18750,2)=0,"EVEN","ODD")</f>
        <v>EVEN</v>
      </c>
      <c r="F18750" t="str">
        <f>IF(D18750&lt;=18,"LOW (1-18)","HIGH (19-36)")</f>
        <v>LOW (1-18)</v>
      </c>
      <c r="G18750">
        <f>INT((D18750-1)/6)+1</f>
        <v>1</v>
      </c>
      <c r="H18750">
        <f>MOD(D18750-1,6)+1</f>
        <v>2</v>
      </c>
      <c r="I18750">
        <f>37-D18750</f>
        <v>35</v>
      </c>
      <c r="J18750">
        <f>ABS(D18750-D18751)</f>
        <v>0</v>
      </c>
      <c r="K18750">
        <f>AVERAGE(D18750:D18754)</f>
        <v>2</v>
      </c>
      <c r="L18750">
        <f>AVERAGE(D18750:D18769)</f>
        <v>2</v>
      </c>
      <c r="M18750">
        <f>K18750-L18750</f>
        <v>0</v>
      </c>
      <c r="N18750" t="str">
        <f>IF(K18750&gt;L18750,"HIGH ZONE BIAS",IF(K18750&lt;L18750,"LOW ZONE BIAS","EQUILIBRIUM"))</f>
        <v>EQUILIBRIUM</v>
      </c>
    </row>
    <row r="18751">
      <c r="A18751">
        <v>7106</v>
      </c>
      <c r="B18751" t="str">
        <v>2006-01-23</v>
      </c>
      <c r="C18751" t="str">
        <v>Evening</v>
      </c>
      <c r="D18751">
        <v>2</v>
      </c>
      <c r="E18751" t="str">
        <f>IF(MOD(D18751,2)=0,"EVEN","ODD")</f>
        <v>EVEN</v>
      </c>
      <c r="F18751" t="str">
        <f>IF(D18751&lt;=18,"LOW (1-18)","HIGH (19-36)")</f>
        <v>LOW (1-18)</v>
      </c>
      <c r="G18751">
        <f>INT((D18751-1)/6)+1</f>
        <v>1</v>
      </c>
      <c r="H18751">
        <f>MOD(D18751-1,6)+1</f>
        <v>2</v>
      </c>
      <c r="I18751">
        <f>37-D18751</f>
        <v>35</v>
      </c>
      <c r="J18751">
        <f>ABS(D18751-D18752)</f>
        <v>7</v>
      </c>
      <c r="K18751">
        <f>AVERAGE(D18751:D18755)</f>
        <v>2</v>
      </c>
      <c r="L18751">
        <f>AVERAGE(D18751:D18770)</f>
        <v>2</v>
      </c>
      <c r="M18751">
        <f>K18751-L18751</f>
        <v>0</v>
      </c>
      <c r="N18751" t="str">
        <f>IF(K18751&gt;L18751,"HIGH ZONE BIAS",IF(K18751&lt;L18751,"LOW ZONE BIAS","EQUILIBRIUM"))</f>
        <v>EQUILIBRIUM</v>
      </c>
    </row>
    <row r="18752">
      <c r="A18752">
        <v>7105</v>
      </c>
      <c r="B18752" t="str">
        <v>2006-01-23</v>
      </c>
      <c r="C18752" t="str">
        <v>Midday</v>
      </c>
      <c r="D18752">
        <v>9</v>
      </c>
      <c r="E18752" t="str">
        <f>IF(MOD(D18752,2)=0,"EVEN","ODD")</f>
        <v>ODD</v>
      </c>
      <c r="F18752" t="str">
        <f>IF(D18752&lt;=18,"LOW (1-18)","HIGH (19-36)")</f>
        <v>LOW (1-18)</v>
      </c>
      <c r="G18752">
        <f>INT((D18752-1)/6)+1</f>
        <v>2</v>
      </c>
      <c r="H18752">
        <f>MOD(D18752-1,6)+1</f>
        <v>3</v>
      </c>
      <c r="I18752">
        <f>37-D18752</f>
        <v>28</v>
      </c>
      <c r="J18752">
        <f>ABS(D18752-D18753)</f>
        <v>2</v>
      </c>
      <c r="K18752">
        <f>AVERAGE(D18752:D18756)</f>
        <v>9</v>
      </c>
      <c r="L18752">
        <f>AVERAGE(D18752:D18771)</f>
        <v>9</v>
      </c>
      <c r="M18752">
        <f>K18752-L18752</f>
        <v>0</v>
      </c>
      <c r="N18752" t="str">
        <f>IF(K18752&gt;L18752,"HIGH ZONE BIAS",IF(K18752&lt;L18752,"LOW ZONE BIAS","EQUILIBRIUM"))</f>
        <v>EQUILIBRIUM</v>
      </c>
    </row>
    <row r="18753">
      <c r="A18753">
        <v>7104</v>
      </c>
      <c r="B18753" t="str">
        <v>2006-01-21</v>
      </c>
      <c r="C18753" t="str">
        <v>Evening</v>
      </c>
      <c r="D18753">
        <v>7</v>
      </c>
      <c r="E18753" t="str">
        <f>IF(MOD(D18753,2)=0,"EVEN","ODD")</f>
        <v>ODD</v>
      </c>
      <c r="F18753" t="str">
        <f>IF(D18753&lt;=18,"LOW (1-18)","HIGH (19-36)")</f>
        <v>LOW (1-18)</v>
      </c>
      <c r="G18753">
        <f>INT((D18753-1)/6)+1</f>
        <v>2</v>
      </c>
      <c r="H18753">
        <f>MOD(D18753-1,6)+1</f>
        <v>1</v>
      </c>
      <c r="I18753">
        <f>37-D18753</f>
        <v>30</v>
      </c>
      <c r="J18753">
        <f>ABS(D18753-D18754)</f>
        <v>17</v>
      </c>
      <c r="K18753">
        <f>AVERAGE(D18753:D18757)</f>
        <v>7</v>
      </c>
      <c r="L18753">
        <f>AVERAGE(D18753:D18772)</f>
        <v>7</v>
      </c>
      <c r="M18753">
        <f>K18753-L18753</f>
        <v>0</v>
      </c>
      <c r="N18753" t="str">
        <f>IF(K18753&gt;L18753,"HIGH ZONE BIAS",IF(K18753&lt;L18753,"LOW ZONE BIAS","EQUILIBRIUM"))</f>
        <v>EQUILIBRIUM</v>
      </c>
    </row>
    <row r="18754">
      <c r="A18754">
        <v>7103</v>
      </c>
      <c r="B18754" t="str">
        <v>2006-01-21</v>
      </c>
      <c r="C18754" t="str">
        <v>Midday</v>
      </c>
      <c r="D18754">
        <v>24</v>
      </c>
      <c r="E18754" t="str">
        <f>IF(MOD(D18754,2)=0,"EVEN","ODD")</f>
        <v>EVEN</v>
      </c>
      <c r="F18754" t="str">
        <f>IF(D18754&lt;=18,"LOW (1-18)","HIGH (19-36)")</f>
        <v>HIGH (19-36)</v>
      </c>
      <c r="G18754">
        <f>INT((D18754-1)/6)+1</f>
        <v>4</v>
      </c>
      <c r="H18754">
        <f>MOD(D18754-1,6)+1</f>
        <v>6</v>
      </c>
      <c r="I18754">
        <f>37-D18754</f>
        <v>13</v>
      </c>
      <c r="J18754">
        <f>ABS(D18754-D18755)</f>
        <v>19</v>
      </c>
      <c r="K18754">
        <f>AVERAGE(D18754:D18758)</f>
        <v>24</v>
      </c>
      <c r="L18754">
        <f>AVERAGE(D18754:D18773)</f>
        <v>24</v>
      </c>
      <c r="M18754">
        <f>K18754-L18754</f>
        <v>0</v>
      </c>
      <c r="N18754" t="str">
        <f>IF(K18754&gt;L18754,"HIGH ZONE BIAS",IF(K18754&lt;L18754,"LOW ZONE BIAS","EQUILIBRIUM"))</f>
        <v>EQUILIBRIUM</v>
      </c>
    </row>
    <row r="18755">
      <c r="A18755">
        <v>7102</v>
      </c>
      <c r="B18755" t="str">
        <v>2006-01-20</v>
      </c>
      <c r="C18755" t="str">
        <v>Evening</v>
      </c>
      <c r="D18755">
        <v>5</v>
      </c>
      <c r="E18755" t="str">
        <f>IF(MOD(D18755,2)=0,"EVEN","ODD")</f>
        <v>ODD</v>
      </c>
      <c r="F18755" t="str">
        <f>IF(D18755&lt;=18,"LOW (1-18)","HIGH (19-36)")</f>
        <v>LOW (1-18)</v>
      </c>
      <c r="G18755">
        <f>INT((D18755-1)/6)+1</f>
        <v>1</v>
      </c>
      <c r="H18755">
        <f>MOD(D18755-1,6)+1</f>
        <v>5</v>
      </c>
      <c r="I18755">
        <f>37-D18755</f>
        <v>32</v>
      </c>
      <c r="J18755">
        <f>ABS(D18755-D18756)</f>
        <v>5</v>
      </c>
      <c r="K18755">
        <f>AVERAGE(D18755:D18759)</f>
        <v>5</v>
      </c>
      <c r="L18755">
        <f>AVERAGE(D18755:D18774)</f>
        <v>5</v>
      </c>
      <c r="M18755">
        <f>K18755-L18755</f>
        <v>0</v>
      </c>
      <c r="N18755" t="str">
        <f>IF(K18755&gt;L18755,"HIGH ZONE BIAS",IF(K18755&lt;L18755,"LOW ZONE BIAS","EQUILIBRIUM"))</f>
        <v>EQUILIBRIUM</v>
      </c>
    </row>
    <row r="18756">
      <c r="A18756">
        <v>7101</v>
      </c>
      <c r="B18756" t="str">
        <v>2006-01-20</v>
      </c>
      <c r="C18756" t="str">
        <v>Midday</v>
      </c>
      <c r="D18756">
        <v>10</v>
      </c>
      <c r="E18756" t="str">
        <f>IF(MOD(D18756,2)=0,"EVEN","ODD")</f>
        <v>EVEN</v>
      </c>
      <c r="F18756" t="str">
        <f>IF(D18756&lt;=18,"LOW (1-18)","HIGH (19-36)")</f>
        <v>LOW (1-18)</v>
      </c>
      <c r="G18756">
        <f>INT((D18756-1)/6)+1</f>
        <v>2</v>
      </c>
      <c r="H18756">
        <f>MOD(D18756-1,6)+1</f>
        <v>4</v>
      </c>
      <c r="I18756">
        <f>37-D18756</f>
        <v>27</v>
      </c>
      <c r="J18756">
        <f>ABS(D18756-D18757)</f>
        <v>23</v>
      </c>
      <c r="K18756">
        <f>AVERAGE(D18756:D18760)</f>
        <v>10</v>
      </c>
      <c r="L18756">
        <f>AVERAGE(D18756:D18775)</f>
        <v>10</v>
      </c>
      <c r="M18756">
        <f>K18756-L18756</f>
        <v>0</v>
      </c>
      <c r="N18756" t="str">
        <f>IF(K18756&gt;L18756,"HIGH ZONE BIAS",IF(K18756&lt;L18756,"LOW ZONE BIAS","EQUILIBRIUM"))</f>
        <v>EQUILIBRIUM</v>
      </c>
    </row>
    <row r="18757">
      <c r="A18757">
        <v>7100</v>
      </c>
      <c r="B18757" t="str">
        <v>2006-01-19</v>
      </c>
      <c r="C18757" t="str">
        <v>Evening</v>
      </c>
      <c r="D18757">
        <v>33</v>
      </c>
      <c r="E18757" t="str">
        <f>IF(MOD(D18757,2)=0,"EVEN","ODD")</f>
        <v>ODD</v>
      </c>
      <c r="F18757" t="str">
        <f>IF(D18757&lt;=18,"LOW (1-18)","HIGH (19-36)")</f>
        <v>HIGH (19-36)</v>
      </c>
      <c r="G18757">
        <f>INT((D18757-1)/6)+1</f>
        <v>6</v>
      </c>
      <c r="H18757">
        <f>MOD(D18757-1,6)+1</f>
        <v>3</v>
      </c>
      <c r="I18757">
        <f>37-D18757</f>
        <v>4</v>
      </c>
      <c r="J18757">
        <f>ABS(D18757-D18758)</f>
        <v>32</v>
      </c>
      <c r="K18757">
        <f>AVERAGE(D18757:D18761)</f>
        <v>33</v>
      </c>
      <c r="L18757">
        <f>AVERAGE(D18757:D18776)</f>
        <v>33</v>
      </c>
      <c r="M18757">
        <f>K18757-L18757</f>
        <v>0</v>
      </c>
      <c r="N18757" t="str">
        <f>IF(K18757&gt;L18757,"HIGH ZONE BIAS",IF(K18757&lt;L18757,"LOW ZONE BIAS","EQUILIBRIUM"))</f>
        <v>EQUILIBRIUM</v>
      </c>
    </row>
    <row r="18758">
      <c r="A18758">
        <v>7099</v>
      </c>
      <c r="B18758" t="str">
        <v>2006-01-19</v>
      </c>
      <c r="C18758" t="str">
        <v>Midday</v>
      </c>
      <c r="D18758">
        <v>1</v>
      </c>
      <c r="E18758" t="str">
        <f>IF(MOD(D18758,2)=0,"EVEN","ODD")</f>
        <v>ODD</v>
      </c>
      <c r="F18758" t="str">
        <f>IF(D18758&lt;=18,"LOW (1-18)","HIGH (19-36)")</f>
        <v>LOW (1-18)</v>
      </c>
      <c r="G18758">
        <f>INT((D18758-1)/6)+1</f>
        <v>1</v>
      </c>
      <c r="H18758">
        <f>MOD(D18758-1,6)+1</f>
        <v>1</v>
      </c>
      <c r="I18758">
        <f>37-D18758</f>
        <v>36</v>
      </c>
      <c r="J18758">
        <f>ABS(D18758-D18759)</f>
        <v>22</v>
      </c>
      <c r="K18758">
        <f>AVERAGE(D18758:D18762)</f>
        <v>1</v>
      </c>
      <c r="L18758">
        <f>AVERAGE(D18758:D18777)</f>
        <v>1</v>
      </c>
      <c r="M18758">
        <f>K18758-L18758</f>
        <v>0</v>
      </c>
      <c r="N18758" t="str">
        <f>IF(K18758&gt;L18758,"HIGH ZONE BIAS",IF(K18758&lt;L18758,"LOW ZONE BIAS","EQUILIBRIUM"))</f>
        <v>EQUILIBRIUM</v>
      </c>
    </row>
    <row r="18759">
      <c r="A18759">
        <v>7098</v>
      </c>
      <c r="B18759" t="str">
        <v>2006-01-18</v>
      </c>
      <c r="C18759" t="str">
        <v>Evening</v>
      </c>
      <c r="D18759">
        <v>23</v>
      </c>
      <c r="E18759" t="str">
        <f>IF(MOD(D18759,2)=0,"EVEN","ODD")</f>
        <v>ODD</v>
      </c>
      <c r="F18759" t="str">
        <f>IF(D18759&lt;=18,"LOW (1-18)","HIGH (19-36)")</f>
        <v>HIGH (19-36)</v>
      </c>
      <c r="G18759">
        <f>INT((D18759-1)/6)+1</f>
        <v>4</v>
      </c>
      <c r="H18759">
        <f>MOD(D18759-1,6)+1</f>
        <v>5</v>
      </c>
      <c r="I18759">
        <f>37-D18759</f>
        <v>14</v>
      </c>
      <c r="J18759">
        <f>ABS(D18759-D18760)</f>
        <v>9</v>
      </c>
      <c r="K18759">
        <f>AVERAGE(D18759:D18763)</f>
        <v>23</v>
      </c>
      <c r="L18759">
        <f>AVERAGE(D18759:D18778)</f>
        <v>23</v>
      </c>
      <c r="M18759">
        <f>K18759-L18759</f>
        <v>0</v>
      </c>
      <c r="N18759" t="str">
        <f>IF(K18759&gt;L18759,"HIGH ZONE BIAS",IF(K18759&lt;L18759,"LOW ZONE BIAS","EQUILIBRIUM"))</f>
        <v>EQUILIBRIUM</v>
      </c>
    </row>
    <row r="18760">
      <c r="A18760">
        <v>7097</v>
      </c>
      <c r="B18760" t="str">
        <v>2006-01-18</v>
      </c>
      <c r="C18760" t="str">
        <v>Midday</v>
      </c>
      <c r="D18760">
        <v>32</v>
      </c>
      <c r="E18760" t="str">
        <f>IF(MOD(D18760,2)=0,"EVEN","ODD")</f>
        <v>EVEN</v>
      </c>
      <c r="F18760" t="str">
        <f>IF(D18760&lt;=18,"LOW (1-18)","HIGH (19-36)")</f>
        <v>HIGH (19-36)</v>
      </c>
      <c r="G18760">
        <f>INT((D18760-1)/6)+1</f>
        <v>6</v>
      </c>
      <c r="H18760">
        <f>MOD(D18760-1,6)+1</f>
        <v>2</v>
      </c>
      <c r="I18760">
        <f>37-D18760</f>
        <v>5</v>
      </c>
      <c r="J18760">
        <f>ABS(D18760-D18761)</f>
        <v>26</v>
      </c>
      <c r="K18760">
        <f>AVERAGE(D18760:D18764)</f>
        <v>32</v>
      </c>
      <c r="L18760">
        <f>AVERAGE(D18760:D18779)</f>
        <v>32</v>
      </c>
      <c r="M18760">
        <f>K18760-L18760</f>
        <v>0</v>
      </c>
      <c r="N18760" t="str">
        <f>IF(K18760&gt;L18760,"HIGH ZONE BIAS",IF(K18760&lt;L18760,"LOW ZONE BIAS","EQUILIBRIUM"))</f>
        <v>EQUILIBRIUM</v>
      </c>
    </row>
    <row r="18761">
      <c r="A18761">
        <v>7096</v>
      </c>
      <c r="B18761" t="str">
        <v>2006-01-17</v>
      </c>
      <c r="C18761" t="str">
        <v>Evening</v>
      </c>
      <c r="D18761">
        <v>6</v>
      </c>
      <c r="E18761" t="str">
        <f>IF(MOD(D18761,2)=0,"EVEN","ODD")</f>
        <v>EVEN</v>
      </c>
      <c r="F18761" t="str">
        <f>IF(D18761&lt;=18,"LOW (1-18)","HIGH (19-36)")</f>
        <v>LOW (1-18)</v>
      </c>
      <c r="G18761">
        <f>INT((D18761-1)/6)+1</f>
        <v>1</v>
      </c>
      <c r="H18761">
        <f>MOD(D18761-1,6)+1</f>
        <v>6</v>
      </c>
      <c r="I18761">
        <f>37-D18761</f>
        <v>31</v>
      </c>
      <c r="J18761">
        <f>ABS(D18761-D18762)</f>
        <v>25</v>
      </c>
      <c r="K18761">
        <f>AVERAGE(D18761:D18765)</f>
        <v>6</v>
      </c>
      <c r="L18761">
        <f>AVERAGE(D18761:D18780)</f>
        <v>6</v>
      </c>
      <c r="M18761">
        <f>K18761-L18761</f>
        <v>0</v>
      </c>
      <c r="N18761" t="str">
        <f>IF(K18761&gt;L18761,"HIGH ZONE BIAS",IF(K18761&lt;L18761,"LOW ZONE BIAS","EQUILIBRIUM"))</f>
        <v>EQUILIBRIUM</v>
      </c>
    </row>
    <row r="18762">
      <c r="A18762">
        <v>7095</v>
      </c>
      <c r="B18762" t="str">
        <v>2006-01-17</v>
      </c>
      <c r="C18762" t="str">
        <v>Midday</v>
      </c>
      <c r="D18762">
        <v>31</v>
      </c>
      <c r="E18762" t="str">
        <f>IF(MOD(D18762,2)=0,"EVEN","ODD")</f>
        <v>ODD</v>
      </c>
      <c r="F18762" t="str">
        <f>IF(D18762&lt;=18,"LOW (1-18)","HIGH (19-36)")</f>
        <v>HIGH (19-36)</v>
      </c>
      <c r="G18762">
        <f>INT((D18762-1)/6)+1</f>
        <v>6</v>
      </c>
      <c r="H18762">
        <f>MOD(D18762-1,6)+1</f>
        <v>1</v>
      </c>
      <c r="I18762">
        <f>37-D18762</f>
        <v>6</v>
      </c>
      <c r="J18762">
        <f>ABS(D18762-D18763)</f>
        <v>16</v>
      </c>
      <c r="K18762">
        <f>AVERAGE(D18762:D18766)</f>
        <v>31</v>
      </c>
      <c r="L18762">
        <f>AVERAGE(D18762:D18781)</f>
        <v>31</v>
      </c>
      <c r="M18762">
        <f>K18762-L18762</f>
        <v>0</v>
      </c>
      <c r="N18762" t="str">
        <f>IF(K18762&gt;L18762,"HIGH ZONE BIAS",IF(K18762&lt;L18762,"LOW ZONE BIAS","EQUILIBRIUM"))</f>
        <v>EQUILIBRIUM</v>
      </c>
    </row>
    <row r="18763">
      <c r="A18763">
        <v>7094</v>
      </c>
      <c r="B18763" t="str">
        <v>2006-01-16</v>
      </c>
      <c r="C18763" t="str">
        <v>Evening</v>
      </c>
      <c r="D18763">
        <v>15</v>
      </c>
      <c r="E18763" t="str">
        <f>IF(MOD(D18763,2)=0,"EVEN","ODD")</f>
        <v>ODD</v>
      </c>
      <c r="F18763" t="str">
        <f>IF(D18763&lt;=18,"LOW (1-18)","HIGH (19-36)")</f>
        <v>LOW (1-18)</v>
      </c>
      <c r="G18763">
        <f>INT((D18763-1)/6)+1</f>
        <v>3</v>
      </c>
      <c r="H18763">
        <f>MOD(D18763-1,6)+1</f>
        <v>3</v>
      </c>
      <c r="I18763">
        <f>37-D18763</f>
        <v>22</v>
      </c>
      <c r="J18763">
        <f>ABS(D18763-D18764)</f>
        <v>17</v>
      </c>
      <c r="K18763">
        <f>AVERAGE(D18763:D18767)</f>
        <v>15</v>
      </c>
      <c r="L18763">
        <f>AVERAGE(D18763:D18782)</f>
        <v>15</v>
      </c>
      <c r="M18763">
        <f>K18763-L18763</f>
        <v>0</v>
      </c>
      <c r="N18763" t="str">
        <f>IF(K18763&gt;L18763,"HIGH ZONE BIAS",IF(K18763&lt;L18763,"LOW ZONE BIAS","EQUILIBRIUM"))</f>
        <v>EQUILIBRIUM</v>
      </c>
    </row>
    <row r="18764">
      <c r="A18764">
        <v>7093</v>
      </c>
      <c r="B18764" t="str">
        <v>2006-01-16</v>
      </c>
      <c r="C18764" t="str">
        <v>Midday</v>
      </c>
      <c r="D18764">
        <v>32</v>
      </c>
      <c r="E18764" t="str">
        <f>IF(MOD(D18764,2)=0,"EVEN","ODD")</f>
        <v>EVEN</v>
      </c>
      <c r="F18764" t="str">
        <f>IF(D18764&lt;=18,"LOW (1-18)","HIGH (19-36)")</f>
        <v>HIGH (19-36)</v>
      </c>
      <c r="G18764">
        <f>INT((D18764-1)/6)+1</f>
        <v>6</v>
      </c>
      <c r="H18764">
        <f>MOD(D18764-1,6)+1</f>
        <v>2</v>
      </c>
      <c r="I18764">
        <f>37-D18764</f>
        <v>5</v>
      </c>
      <c r="J18764">
        <f>ABS(D18764-D18765)</f>
        <v>26</v>
      </c>
      <c r="K18764">
        <f>AVERAGE(D18764:D18768)</f>
        <v>32</v>
      </c>
      <c r="L18764">
        <f>AVERAGE(D18764:D18783)</f>
        <v>32</v>
      </c>
      <c r="M18764">
        <f>K18764-L18764</f>
        <v>0</v>
      </c>
      <c r="N18764" t="str">
        <f>IF(K18764&gt;L18764,"HIGH ZONE BIAS",IF(K18764&lt;L18764,"LOW ZONE BIAS","EQUILIBRIUM"))</f>
        <v>EQUILIBRIUM</v>
      </c>
    </row>
    <row r="18765">
      <c r="A18765">
        <v>7092</v>
      </c>
      <c r="B18765" t="str">
        <v>2006-01-14</v>
      </c>
      <c r="C18765" t="str">
        <v>Evening</v>
      </c>
      <c r="D18765">
        <v>6</v>
      </c>
      <c r="E18765" t="str">
        <f>IF(MOD(D18765,2)=0,"EVEN","ODD")</f>
        <v>EVEN</v>
      </c>
      <c r="F18765" t="str">
        <f>IF(D18765&lt;=18,"LOW (1-18)","HIGH (19-36)")</f>
        <v>LOW (1-18)</v>
      </c>
      <c r="G18765">
        <f>INT((D18765-1)/6)+1</f>
        <v>1</v>
      </c>
      <c r="H18765">
        <f>MOD(D18765-1,6)+1</f>
        <v>6</v>
      </c>
      <c r="I18765">
        <f>37-D18765</f>
        <v>31</v>
      </c>
      <c r="J18765">
        <f>ABS(D18765-D18766)</f>
        <v>16</v>
      </c>
      <c r="K18765">
        <f>AVERAGE(D18765:D18769)</f>
        <v>6</v>
      </c>
      <c r="L18765">
        <f>AVERAGE(D18765:D18784)</f>
        <v>6</v>
      </c>
      <c r="M18765">
        <f>K18765-L18765</f>
        <v>0</v>
      </c>
      <c r="N18765" t="str">
        <f>IF(K18765&gt;L18765,"HIGH ZONE BIAS",IF(K18765&lt;L18765,"LOW ZONE BIAS","EQUILIBRIUM"))</f>
        <v>EQUILIBRIUM</v>
      </c>
    </row>
    <row r="18766">
      <c r="A18766">
        <v>7091</v>
      </c>
      <c r="B18766" t="str">
        <v>2006-01-14</v>
      </c>
      <c r="C18766" t="str">
        <v>Midday</v>
      </c>
      <c r="D18766">
        <v>22</v>
      </c>
      <c r="E18766" t="str">
        <f>IF(MOD(D18766,2)=0,"EVEN","ODD")</f>
        <v>EVEN</v>
      </c>
      <c r="F18766" t="str">
        <f>IF(D18766&lt;=18,"LOW (1-18)","HIGH (19-36)")</f>
        <v>HIGH (19-36)</v>
      </c>
      <c r="G18766">
        <f>INT((D18766-1)/6)+1</f>
        <v>4</v>
      </c>
      <c r="H18766">
        <f>MOD(D18766-1,6)+1</f>
        <v>4</v>
      </c>
      <c r="I18766">
        <f>37-D18766</f>
        <v>15</v>
      </c>
      <c r="J18766">
        <f>ABS(D18766-D18767)</f>
        <v>21</v>
      </c>
      <c r="K18766">
        <f>AVERAGE(D18766:D18770)</f>
        <v>22</v>
      </c>
      <c r="L18766">
        <f>AVERAGE(D18766:D18785)</f>
        <v>22</v>
      </c>
      <c r="M18766">
        <f>K18766-L18766</f>
        <v>0</v>
      </c>
      <c r="N18766" t="str">
        <f>IF(K18766&gt;L18766,"HIGH ZONE BIAS",IF(K18766&lt;L18766,"LOW ZONE BIAS","EQUILIBRIUM"))</f>
        <v>EQUILIBRIUM</v>
      </c>
    </row>
    <row r="18767">
      <c r="A18767">
        <v>7090</v>
      </c>
      <c r="B18767" t="str">
        <v>2006-01-13</v>
      </c>
      <c r="C18767" t="str">
        <v>Evening</v>
      </c>
      <c r="D18767">
        <v>1</v>
      </c>
      <c r="E18767" t="str">
        <f>IF(MOD(D18767,2)=0,"EVEN","ODD")</f>
        <v>ODD</v>
      </c>
      <c r="F18767" t="str">
        <f>IF(D18767&lt;=18,"LOW (1-18)","HIGH (19-36)")</f>
        <v>LOW (1-18)</v>
      </c>
      <c r="G18767">
        <f>INT((D18767-1)/6)+1</f>
        <v>1</v>
      </c>
      <c r="H18767">
        <f>MOD(D18767-1,6)+1</f>
        <v>1</v>
      </c>
      <c r="I18767">
        <f>37-D18767</f>
        <v>36</v>
      </c>
      <c r="J18767">
        <f>ABS(D18767-D18768)</f>
        <v>33</v>
      </c>
      <c r="K18767">
        <f>AVERAGE(D18767:D18771)</f>
        <v>1</v>
      </c>
      <c r="L18767">
        <f>AVERAGE(D18767:D18786)</f>
        <v>1</v>
      </c>
      <c r="M18767">
        <f>K18767-L18767</f>
        <v>0</v>
      </c>
      <c r="N18767" t="str">
        <f>IF(K18767&gt;L18767,"HIGH ZONE BIAS",IF(K18767&lt;L18767,"LOW ZONE BIAS","EQUILIBRIUM"))</f>
        <v>EQUILIBRIUM</v>
      </c>
    </row>
    <row r="18768">
      <c r="A18768">
        <v>7089</v>
      </c>
      <c r="B18768" t="str">
        <v>2006-01-13</v>
      </c>
      <c r="C18768" t="str">
        <v>Midday</v>
      </c>
      <c r="D18768">
        <v>34</v>
      </c>
      <c r="E18768" t="str">
        <f>IF(MOD(D18768,2)=0,"EVEN","ODD")</f>
        <v>EVEN</v>
      </c>
      <c r="F18768" t="str">
        <f>IF(D18768&lt;=18,"LOW (1-18)","HIGH (19-36)")</f>
        <v>HIGH (19-36)</v>
      </c>
      <c r="G18768">
        <f>INT((D18768-1)/6)+1</f>
        <v>6</v>
      </c>
      <c r="H18768">
        <f>MOD(D18768-1,6)+1</f>
        <v>4</v>
      </c>
      <c r="I18768">
        <f>37-D18768</f>
        <v>3</v>
      </c>
      <c r="J18768">
        <f>ABS(D18768-D18769)</f>
        <v>9</v>
      </c>
      <c r="K18768">
        <f>AVERAGE(D18768:D18772)</f>
        <v>34</v>
      </c>
      <c r="L18768">
        <f>AVERAGE(D18768:D18787)</f>
        <v>34</v>
      </c>
      <c r="M18768">
        <f>K18768-L18768</f>
        <v>0</v>
      </c>
      <c r="N18768" t="str">
        <f>IF(K18768&gt;L18768,"HIGH ZONE BIAS",IF(K18768&lt;L18768,"LOW ZONE BIAS","EQUILIBRIUM"))</f>
        <v>EQUILIBRIUM</v>
      </c>
    </row>
    <row r="18769">
      <c r="A18769">
        <v>7088</v>
      </c>
      <c r="B18769" t="str">
        <v>2006-01-12</v>
      </c>
      <c r="C18769" t="str">
        <v>Evening</v>
      </c>
      <c r="D18769">
        <v>25</v>
      </c>
      <c r="E18769" t="str">
        <f>IF(MOD(D18769,2)=0,"EVEN","ODD")</f>
        <v>ODD</v>
      </c>
      <c r="F18769" t="str">
        <f>IF(D18769&lt;=18,"LOW (1-18)","HIGH (19-36)")</f>
        <v>HIGH (19-36)</v>
      </c>
      <c r="G18769">
        <f>INT((D18769-1)/6)+1</f>
        <v>5</v>
      </c>
      <c r="H18769">
        <f>MOD(D18769-1,6)+1</f>
        <v>1</v>
      </c>
      <c r="I18769">
        <f>37-D18769</f>
        <v>12</v>
      </c>
      <c r="J18769">
        <f>ABS(D18769-D18770)</f>
        <v>11</v>
      </c>
      <c r="K18769">
        <f>AVERAGE(D18769:D18773)</f>
        <v>25</v>
      </c>
      <c r="L18769">
        <f>AVERAGE(D18769:D18788)</f>
        <v>25</v>
      </c>
      <c r="M18769">
        <f>K18769-L18769</f>
        <v>0</v>
      </c>
      <c r="N18769" t="str">
        <f>IF(K18769&gt;L18769,"HIGH ZONE BIAS",IF(K18769&lt;L18769,"LOW ZONE BIAS","EQUILIBRIUM"))</f>
        <v>EQUILIBRIUM</v>
      </c>
    </row>
    <row r="18770">
      <c r="A18770">
        <v>7087</v>
      </c>
      <c r="B18770" t="str">
        <v>2006-01-12</v>
      </c>
      <c r="C18770" t="str">
        <v>Midday</v>
      </c>
      <c r="D18770">
        <v>36</v>
      </c>
      <c r="E18770" t="str">
        <f>IF(MOD(D18770,2)=0,"EVEN","ODD")</f>
        <v>EVEN</v>
      </c>
      <c r="F18770" t="str">
        <f>IF(D18770&lt;=18,"LOW (1-18)","HIGH (19-36)")</f>
        <v>HIGH (19-36)</v>
      </c>
      <c r="G18770">
        <f>INT((D18770-1)/6)+1</f>
        <v>6</v>
      </c>
      <c r="H18770">
        <f>MOD(D18770-1,6)+1</f>
        <v>6</v>
      </c>
      <c r="I18770">
        <f>37-D18770</f>
        <v>1</v>
      </c>
      <c r="J18770">
        <f>ABS(D18770-D18771)</f>
        <v>7</v>
      </c>
      <c r="K18770">
        <f>AVERAGE(D18770:D18774)</f>
        <v>36</v>
      </c>
      <c r="L18770">
        <f>AVERAGE(D18770:D18789)</f>
        <v>36</v>
      </c>
      <c r="M18770">
        <f>K18770-L18770</f>
        <v>0</v>
      </c>
      <c r="N18770" t="str">
        <f>IF(K18770&gt;L18770,"HIGH ZONE BIAS",IF(K18770&lt;L18770,"LOW ZONE BIAS","EQUILIBRIUM"))</f>
        <v>EQUILIBRIUM</v>
      </c>
    </row>
    <row r="18771">
      <c r="A18771">
        <v>7086</v>
      </c>
      <c r="B18771" t="str">
        <v>2006-01-11</v>
      </c>
      <c r="C18771" t="str">
        <v>Evening</v>
      </c>
      <c r="D18771">
        <v>29</v>
      </c>
      <c r="E18771" t="str">
        <f>IF(MOD(D18771,2)=0,"EVEN","ODD")</f>
        <v>ODD</v>
      </c>
      <c r="F18771" t="str">
        <f>IF(D18771&lt;=18,"LOW (1-18)","HIGH (19-36)")</f>
        <v>HIGH (19-36)</v>
      </c>
      <c r="G18771">
        <f>INT((D18771-1)/6)+1</f>
        <v>5</v>
      </c>
      <c r="H18771">
        <f>MOD(D18771-1,6)+1</f>
        <v>5</v>
      </c>
      <c r="I18771">
        <f>37-D18771</f>
        <v>8</v>
      </c>
      <c r="J18771">
        <f>ABS(D18771-D18772)</f>
        <v>3</v>
      </c>
      <c r="K18771">
        <f>AVERAGE(D18771:D18775)</f>
        <v>29</v>
      </c>
      <c r="L18771">
        <f>AVERAGE(D18771:D18790)</f>
        <v>29</v>
      </c>
      <c r="M18771">
        <f>K18771-L18771</f>
        <v>0</v>
      </c>
      <c r="N18771" t="str">
        <f>IF(K18771&gt;L18771,"HIGH ZONE BIAS",IF(K18771&lt;L18771,"LOW ZONE BIAS","EQUILIBRIUM"))</f>
        <v>EQUILIBRIUM</v>
      </c>
    </row>
    <row r="18772">
      <c r="A18772">
        <v>7085</v>
      </c>
      <c r="B18772" t="str">
        <v>2006-01-11</v>
      </c>
      <c r="C18772" t="str">
        <v>Midday</v>
      </c>
      <c r="D18772">
        <v>32</v>
      </c>
      <c r="E18772" t="str">
        <f>IF(MOD(D18772,2)=0,"EVEN","ODD")</f>
        <v>EVEN</v>
      </c>
      <c r="F18772" t="str">
        <f>IF(D18772&lt;=18,"LOW (1-18)","HIGH (19-36)")</f>
        <v>HIGH (19-36)</v>
      </c>
      <c r="G18772">
        <f>INT((D18772-1)/6)+1</f>
        <v>6</v>
      </c>
      <c r="H18772">
        <f>MOD(D18772-1,6)+1</f>
        <v>2</v>
      </c>
      <c r="I18772">
        <f>37-D18772</f>
        <v>5</v>
      </c>
      <c r="J18772">
        <f>ABS(D18772-D18773)</f>
        <v>8</v>
      </c>
      <c r="K18772">
        <f>AVERAGE(D18772:D18776)</f>
        <v>32</v>
      </c>
      <c r="L18772">
        <f>AVERAGE(D18772:D18791)</f>
        <v>32</v>
      </c>
      <c r="M18772">
        <f>K18772-L18772</f>
        <v>0</v>
      </c>
      <c r="N18772" t="str">
        <f>IF(K18772&gt;L18772,"HIGH ZONE BIAS",IF(K18772&lt;L18772,"LOW ZONE BIAS","EQUILIBRIUM"))</f>
        <v>EQUILIBRIUM</v>
      </c>
    </row>
    <row r="18773">
      <c r="A18773">
        <v>7084</v>
      </c>
      <c r="B18773" t="str">
        <v>2006-01-10</v>
      </c>
      <c r="C18773" t="str">
        <v>Evening</v>
      </c>
      <c r="D18773">
        <v>24</v>
      </c>
      <c r="E18773" t="str">
        <f>IF(MOD(D18773,2)=0,"EVEN","ODD")</f>
        <v>EVEN</v>
      </c>
      <c r="F18773" t="str">
        <f>IF(D18773&lt;=18,"LOW (1-18)","HIGH (19-36)")</f>
        <v>HIGH (19-36)</v>
      </c>
      <c r="G18773">
        <f>INT((D18773-1)/6)+1</f>
        <v>4</v>
      </c>
      <c r="H18773">
        <f>MOD(D18773-1,6)+1</f>
        <v>6</v>
      </c>
      <c r="I18773">
        <f>37-D18773</f>
        <v>13</v>
      </c>
      <c r="J18773">
        <f>ABS(D18773-D18774)</f>
        <v>18</v>
      </c>
      <c r="K18773">
        <f>AVERAGE(D18773:D18777)</f>
        <v>24</v>
      </c>
      <c r="L18773">
        <f>AVERAGE(D18773:D18792)</f>
        <v>24</v>
      </c>
      <c r="M18773">
        <f>K18773-L18773</f>
        <v>0</v>
      </c>
      <c r="N18773" t="str">
        <f>IF(K18773&gt;L18773,"HIGH ZONE BIAS",IF(K18773&lt;L18773,"LOW ZONE BIAS","EQUILIBRIUM"))</f>
        <v>EQUILIBRIUM</v>
      </c>
    </row>
    <row r="18774">
      <c r="A18774">
        <v>7083</v>
      </c>
      <c r="B18774" t="str">
        <v>2006-01-10</v>
      </c>
      <c r="C18774" t="str">
        <v>Midday</v>
      </c>
      <c r="D18774">
        <v>6</v>
      </c>
      <c r="E18774" t="str">
        <f>IF(MOD(D18774,2)=0,"EVEN","ODD")</f>
        <v>EVEN</v>
      </c>
      <c r="F18774" t="str">
        <f>IF(D18774&lt;=18,"LOW (1-18)","HIGH (19-36)")</f>
        <v>LOW (1-18)</v>
      </c>
      <c r="G18774">
        <f>INT((D18774-1)/6)+1</f>
        <v>1</v>
      </c>
      <c r="H18774">
        <f>MOD(D18774-1,6)+1</f>
        <v>6</v>
      </c>
      <c r="I18774">
        <f>37-D18774</f>
        <v>31</v>
      </c>
      <c r="J18774">
        <f>ABS(D18774-D18775)</f>
        <v>30</v>
      </c>
      <c r="K18774">
        <f>AVERAGE(D18774:D18778)</f>
        <v>6</v>
      </c>
      <c r="L18774">
        <f>AVERAGE(D18774:D18793)</f>
        <v>6</v>
      </c>
      <c r="M18774">
        <f>K18774-L18774</f>
        <v>0</v>
      </c>
      <c r="N18774" t="str">
        <f>IF(K18774&gt;L18774,"HIGH ZONE BIAS",IF(K18774&lt;L18774,"LOW ZONE BIAS","EQUILIBRIUM"))</f>
        <v>EQUILIBRIUM</v>
      </c>
    </row>
    <row r="18775">
      <c r="A18775">
        <v>7082</v>
      </c>
      <c r="B18775" t="str">
        <v>2006-01-09</v>
      </c>
      <c r="C18775" t="str">
        <v>Evening</v>
      </c>
      <c r="D18775">
        <v>36</v>
      </c>
      <c r="E18775" t="str">
        <f>IF(MOD(D18775,2)=0,"EVEN","ODD")</f>
        <v>EVEN</v>
      </c>
      <c r="F18775" t="str">
        <f>IF(D18775&lt;=18,"LOW (1-18)","HIGH (19-36)")</f>
        <v>HIGH (19-36)</v>
      </c>
      <c r="G18775">
        <f>INT((D18775-1)/6)+1</f>
        <v>6</v>
      </c>
      <c r="H18775">
        <f>MOD(D18775-1,6)+1</f>
        <v>6</v>
      </c>
      <c r="I18775">
        <f>37-D18775</f>
        <v>1</v>
      </c>
      <c r="J18775">
        <f>ABS(D18775-D18776)</f>
        <v>10</v>
      </c>
      <c r="K18775">
        <f>AVERAGE(D18775:D18779)</f>
        <v>36</v>
      </c>
      <c r="L18775">
        <f>AVERAGE(D18775:D18794)</f>
        <v>36</v>
      </c>
      <c r="M18775">
        <f>K18775-L18775</f>
        <v>0</v>
      </c>
      <c r="N18775" t="str">
        <f>IF(K18775&gt;L18775,"HIGH ZONE BIAS",IF(K18775&lt;L18775,"LOW ZONE BIAS","EQUILIBRIUM"))</f>
        <v>EQUILIBRIUM</v>
      </c>
    </row>
    <row r="18776">
      <c r="A18776">
        <v>7081</v>
      </c>
      <c r="B18776" t="str">
        <v>2006-01-09</v>
      </c>
      <c r="C18776" t="str">
        <v>Midday</v>
      </c>
      <c r="D18776">
        <v>26</v>
      </c>
      <c r="E18776" t="str">
        <f>IF(MOD(D18776,2)=0,"EVEN","ODD")</f>
        <v>EVEN</v>
      </c>
      <c r="F18776" t="str">
        <f>IF(D18776&lt;=18,"LOW (1-18)","HIGH (19-36)")</f>
        <v>HIGH (19-36)</v>
      </c>
      <c r="G18776">
        <f>INT((D18776-1)/6)+1</f>
        <v>5</v>
      </c>
      <c r="H18776">
        <f>MOD(D18776-1,6)+1</f>
        <v>2</v>
      </c>
      <c r="I18776">
        <f>37-D18776</f>
        <v>11</v>
      </c>
      <c r="J18776">
        <f>ABS(D18776-D18777)</f>
        <v>2</v>
      </c>
      <c r="K18776">
        <f>AVERAGE(D18776:D18780)</f>
        <v>26</v>
      </c>
      <c r="L18776">
        <f>AVERAGE(D18776:D18795)</f>
        <v>26</v>
      </c>
      <c r="M18776">
        <f>K18776-L18776</f>
        <v>0</v>
      </c>
      <c r="N18776" t="str">
        <f>IF(K18776&gt;L18776,"HIGH ZONE BIAS",IF(K18776&lt;L18776,"LOW ZONE BIAS","EQUILIBRIUM"))</f>
        <v>EQUILIBRIUM</v>
      </c>
    </row>
    <row r="18777">
      <c r="A18777">
        <v>7080</v>
      </c>
      <c r="B18777" t="str">
        <v>2006-01-07</v>
      </c>
      <c r="C18777" t="str">
        <v>Evening</v>
      </c>
      <c r="D18777">
        <v>28</v>
      </c>
      <c r="E18777" t="str">
        <f>IF(MOD(D18777,2)=0,"EVEN","ODD")</f>
        <v>EVEN</v>
      </c>
      <c r="F18777" t="str">
        <f>IF(D18777&lt;=18,"LOW (1-18)","HIGH (19-36)")</f>
        <v>HIGH (19-36)</v>
      </c>
      <c r="G18777">
        <f>INT((D18777-1)/6)+1</f>
        <v>5</v>
      </c>
      <c r="H18777">
        <f>MOD(D18777-1,6)+1</f>
        <v>4</v>
      </c>
      <c r="I18777">
        <f>37-D18777</f>
        <v>9</v>
      </c>
      <c r="J18777">
        <f>ABS(D18777-D18778)</f>
        <v>22</v>
      </c>
      <c r="K18777">
        <f>AVERAGE(D18777:D18781)</f>
        <v>28</v>
      </c>
      <c r="L18777">
        <f>AVERAGE(D18777:D18796)</f>
        <v>28</v>
      </c>
      <c r="M18777">
        <f>K18777-L18777</f>
        <v>0</v>
      </c>
      <c r="N18777" t="str">
        <f>IF(K18777&gt;L18777,"HIGH ZONE BIAS",IF(K18777&lt;L18777,"LOW ZONE BIAS","EQUILIBRIUM"))</f>
        <v>EQUILIBRIUM</v>
      </c>
    </row>
    <row r="18778">
      <c r="A18778">
        <v>7079</v>
      </c>
      <c r="B18778" t="str">
        <v>2006-01-07</v>
      </c>
      <c r="C18778" t="str">
        <v>Midday</v>
      </c>
      <c r="D18778">
        <v>6</v>
      </c>
      <c r="E18778" t="str">
        <f>IF(MOD(D18778,2)=0,"EVEN","ODD")</f>
        <v>EVEN</v>
      </c>
      <c r="F18778" t="str">
        <f>IF(D18778&lt;=18,"LOW (1-18)","HIGH (19-36)")</f>
        <v>LOW (1-18)</v>
      </c>
      <c r="G18778">
        <f>INT((D18778-1)/6)+1</f>
        <v>1</v>
      </c>
      <c r="H18778">
        <f>MOD(D18778-1,6)+1</f>
        <v>6</v>
      </c>
      <c r="I18778">
        <f>37-D18778</f>
        <v>31</v>
      </c>
      <c r="J18778">
        <f>ABS(D18778-D18779)</f>
        <v>6</v>
      </c>
      <c r="K18778">
        <f>AVERAGE(D18778:D18782)</f>
        <v>6</v>
      </c>
      <c r="L18778">
        <f>AVERAGE(D18778:D18797)</f>
        <v>6</v>
      </c>
      <c r="M18778">
        <f>K18778-L18778</f>
        <v>0</v>
      </c>
      <c r="N18778" t="str">
        <f>IF(K18778&gt;L18778,"HIGH ZONE BIAS",IF(K18778&lt;L18778,"LOW ZONE BIAS","EQUILIBRIUM"))</f>
        <v>EQUILIBRIUM</v>
      </c>
    </row>
    <row r="18779">
      <c r="A18779">
        <v>7078</v>
      </c>
      <c r="B18779" t="str">
        <v>2006-01-06</v>
      </c>
      <c r="C18779" t="str">
        <v>Evening</v>
      </c>
      <c r="D18779">
        <v>12</v>
      </c>
      <c r="E18779" t="str">
        <f>IF(MOD(D18779,2)=0,"EVEN","ODD")</f>
        <v>EVEN</v>
      </c>
      <c r="F18779" t="str">
        <f>IF(D18779&lt;=18,"LOW (1-18)","HIGH (19-36)")</f>
        <v>LOW (1-18)</v>
      </c>
      <c r="G18779">
        <f>INT((D18779-1)/6)+1</f>
        <v>2</v>
      </c>
      <c r="H18779">
        <f>MOD(D18779-1,6)+1</f>
        <v>6</v>
      </c>
      <c r="I18779">
        <f>37-D18779</f>
        <v>25</v>
      </c>
      <c r="J18779">
        <f>ABS(D18779-D18780)</f>
        <v>2</v>
      </c>
      <c r="K18779">
        <f>AVERAGE(D18779:D18783)</f>
        <v>12</v>
      </c>
      <c r="L18779">
        <f>AVERAGE(D18779:D18798)</f>
        <v>12</v>
      </c>
      <c r="M18779">
        <f>K18779-L18779</f>
        <v>0</v>
      </c>
      <c r="N18779" t="str">
        <f>IF(K18779&gt;L18779,"HIGH ZONE BIAS",IF(K18779&lt;L18779,"LOW ZONE BIAS","EQUILIBRIUM"))</f>
        <v>EQUILIBRIUM</v>
      </c>
    </row>
    <row r="18780">
      <c r="A18780">
        <v>7077</v>
      </c>
      <c r="B18780" t="str">
        <v>2006-01-06</v>
      </c>
      <c r="C18780" t="str">
        <v>Midday</v>
      </c>
      <c r="D18780">
        <v>14</v>
      </c>
      <c r="E18780" t="str">
        <f>IF(MOD(D18780,2)=0,"EVEN","ODD")</f>
        <v>EVEN</v>
      </c>
      <c r="F18780" t="str">
        <f>IF(D18780&lt;=18,"LOW (1-18)","HIGH (19-36)")</f>
        <v>LOW (1-18)</v>
      </c>
      <c r="G18780">
        <f>INT((D18780-1)/6)+1</f>
        <v>3</v>
      </c>
      <c r="H18780">
        <f>MOD(D18780-1,6)+1</f>
        <v>2</v>
      </c>
      <c r="I18780">
        <f>37-D18780</f>
        <v>23</v>
      </c>
      <c r="J18780">
        <f>ABS(D18780-D18781)</f>
        <v>15</v>
      </c>
      <c r="K18780">
        <f>AVERAGE(D18780:D18784)</f>
        <v>14</v>
      </c>
      <c r="L18780">
        <f>AVERAGE(D18780:D18799)</f>
        <v>14</v>
      </c>
      <c r="M18780">
        <f>K18780-L18780</f>
        <v>0</v>
      </c>
      <c r="N18780" t="str">
        <f>IF(K18780&gt;L18780,"HIGH ZONE BIAS",IF(K18780&lt;L18780,"LOW ZONE BIAS","EQUILIBRIUM"))</f>
        <v>EQUILIBRIUM</v>
      </c>
    </row>
    <row r="18781">
      <c r="A18781">
        <v>7076</v>
      </c>
      <c r="B18781" t="str">
        <v>2006-01-05</v>
      </c>
      <c r="C18781" t="str">
        <v>Evening</v>
      </c>
      <c r="D18781">
        <v>29</v>
      </c>
      <c r="E18781" t="str">
        <f>IF(MOD(D18781,2)=0,"EVEN","ODD")</f>
        <v>ODD</v>
      </c>
      <c r="F18781" t="str">
        <f>IF(D18781&lt;=18,"LOW (1-18)","HIGH (19-36)")</f>
        <v>HIGH (19-36)</v>
      </c>
      <c r="G18781">
        <f>INT((D18781-1)/6)+1</f>
        <v>5</v>
      </c>
      <c r="H18781">
        <f>MOD(D18781-1,6)+1</f>
        <v>5</v>
      </c>
      <c r="I18781">
        <f>37-D18781</f>
        <v>8</v>
      </c>
      <c r="J18781">
        <f>ABS(D18781-D18782)</f>
        <v>15</v>
      </c>
      <c r="K18781">
        <f>AVERAGE(D18781:D18785)</f>
        <v>29</v>
      </c>
      <c r="L18781">
        <f>AVERAGE(D18781:D18800)</f>
        <v>29</v>
      </c>
      <c r="M18781">
        <f>K18781-L18781</f>
        <v>0</v>
      </c>
      <c r="N18781" t="str">
        <f>IF(K18781&gt;L18781,"HIGH ZONE BIAS",IF(K18781&lt;L18781,"LOW ZONE BIAS","EQUILIBRIUM"))</f>
        <v>EQUILIBRIUM</v>
      </c>
    </row>
    <row r="18782">
      <c r="A18782">
        <v>7075</v>
      </c>
      <c r="B18782" t="str">
        <v>2006-01-05</v>
      </c>
      <c r="C18782" t="str">
        <v>Midday</v>
      </c>
      <c r="D18782">
        <v>14</v>
      </c>
      <c r="E18782" t="str">
        <f>IF(MOD(D18782,2)=0,"EVEN","ODD")</f>
        <v>EVEN</v>
      </c>
      <c r="F18782" t="str">
        <f>IF(D18782&lt;=18,"LOW (1-18)","HIGH (19-36)")</f>
        <v>LOW (1-18)</v>
      </c>
      <c r="G18782">
        <f>INT((D18782-1)/6)+1</f>
        <v>3</v>
      </c>
      <c r="H18782">
        <f>MOD(D18782-1,6)+1</f>
        <v>2</v>
      </c>
      <c r="I18782">
        <f>37-D18782</f>
        <v>23</v>
      </c>
      <c r="J18782">
        <f>ABS(D18782-D18783)</f>
        <v>6</v>
      </c>
      <c r="K18782">
        <f>AVERAGE(D18782:D18786)</f>
        <v>14</v>
      </c>
      <c r="L18782">
        <f>AVERAGE(D18782:D18801)</f>
        <v>14</v>
      </c>
      <c r="M18782">
        <f>K18782-L18782</f>
        <v>0</v>
      </c>
      <c r="N18782" t="str">
        <f>IF(K18782&gt;L18782,"HIGH ZONE BIAS",IF(K18782&lt;L18782,"LOW ZONE BIAS","EQUILIBRIUM"))</f>
        <v>EQUILIBRIUM</v>
      </c>
    </row>
    <row r="18783">
      <c r="A18783">
        <v>7074</v>
      </c>
      <c r="B18783" t="str">
        <v>2006-01-04</v>
      </c>
      <c r="C18783" t="str">
        <v>Evening</v>
      </c>
      <c r="D18783">
        <v>20</v>
      </c>
      <c r="E18783" t="str">
        <f>IF(MOD(D18783,2)=0,"EVEN","ODD")</f>
        <v>EVEN</v>
      </c>
      <c r="F18783" t="str">
        <f>IF(D18783&lt;=18,"LOW (1-18)","HIGH (19-36)")</f>
        <v>HIGH (19-36)</v>
      </c>
      <c r="G18783">
        <f>INT((D18783-1)/6)+1</f>
        <v>4</v>
      </c>
      <c r="H18783">
        <f>MOD(D18783-1,6)+1</f>
        <v>2</v>
      </c>
      <c r="I18783">
        <f>37-D18783</f>
        <v>17</v>
      </c>
      <c r="J18783">
        <f>ABS(D18783-D18784)</f>
        <v>15</v>
      </c>
      <c r="K18783">
        <f>AVERAGE(D18783:D18787)</f>
        <v>20</v>
      </c>
      <c r="L18783">
        <f>AVERAGE(D18783:D18802)</f>
        <v>20</v>
      </c>
      <c r="M18783">
        <f>K18783-L18783</f>
        <v>0</v>
      </c>
      <c r="N18783" t="str">
        <f>IF(K18783&gt;L18783,"HIGH ZONE BIAS",IF(K18783&lt;L18783,"LOW ZONE BIAS","EQUILIBRIUM"))</f>
        <v>EQUILIBRIUM</v>
      </c>
    </row>
    <row r="18784">
      <c r="A18784">
        <v>7073</v>
      </c>
      <c r="B18784" t="str">
        <v>2006-01-04</v>
      </c>
      <c r="C18784" t="str">
        <v>Midday</v>
      </c>
      <c r="D18784">
        <v>5</v>
      </c>
      <c r="E18784" t="str">
        <f>IF(MOD(D18784,2)=0,"EVEN","ODD")</f>
        <v>ODD</v>
      </c>
      <c r="F18784" t="str">
        <f>IF(D18784&lt;=18,"LOW (1-18)","HIGH (19-36)")</f>
        <v>LOW (1-18)</v>
      </c>
      <c r="G18784">
        <f>INT((D18784-1)/6)+1</f>
        <v>1</v>
      </c>
      <c r="H18784">
        <f>MOD(D18784-1,6)+1</f>
        <v>5</v>
      </c>
      <c r="I18784">
        <f>37-D18784</f>
        <v>32</v>
      </c>
      <c r="J18784">
        <f>ABS(D18784-D18785)</f>
        <v>30</v>
      </c>
      <c r="K18784">
        <f>AVERAGE(D18784:D18788)</f>
        <v>5</v>
      </c>
      <c r="L18784">
        <f>AVERAGE(D18784:D18803)</f>
        <v>5</v>
      </c>
      <c r="M18784">
        <f>K18784-L18784</f>
        <v>0</v>
      </c>
      <c r="N18784" t="str">
        <f>IF(K18784&gt;L18784,"HIGH ZONE BIAS",IF(K18784&lt;L18784,"LOW ZONE BIAS","EQUILIBRIUM"))</f>
        <v>EQUILIBRIUM</v>
      </c>
    </row>
    <row r="18785">
      <c r="A18785">
        <v>7072</v>
      </c>
      <c r="B18785" t="str">
        <v>2006-01-03</v>
      </c>
      <c r="C18785" t="str">
        <v>Evening</v>
      </c>
      <c r="D18785">
        <v>35</v>
      </c>
      <c r="E18785" t="str">
        <f>IF(MOD(D18785,2)=0,"EVEN","ODD")</f>
        <v>ODD</v>
      </c>
      <c r="F18785" t="str">
        <f>IF(D18785&lt;=18,"LOW (1-18)","HIGH (19-36)")</f>
        <v>HIGH (19-36)</v>
      </c>
      <c r="G18785">
        <f>INT((D18785-1)/6)+1</f>
        <v>6</v>
      </c>
      <c r="H18785">
        <f>MOD(D18785-1,6)+1</f>
        <v>5</v>
      </c>
      <c r="I18785">
        <f>37-D18785</f>
        <v>2</v>
      </c>
      <c r="J18785">
        <f>ABS(D18785-D18786)</f>
        <v>14</v>
      </c>
      <c r="K18785">
        <f>AVERAGE(D18785:D18789)</f>
        <v>35</v>
      </c>
      <c r="L18785">
        <f>AVERAGE(D18785:D18804)</f>
        <v>35</v>
      </c>
      <c r="M18785">
        <f>K18785-L18785</f>
        <v>0</v>
      </c>
      <c r="N18785" t="str">
        <f>IF(K18785&gt;L18785,"HIGH ZONE BIAS",IF(K18785&lt;L18785,"LOW ZONE BIAS","EQUILIBRIUM"))</f>
        <v>EQUILIBRIUM</v>
      </c>
    </row>
    <row r="18786">
      <c r="A18786">
        <v>7071</v>
      </c>
      <c r="B18786" t="str">
        <v>2006-01-03</v>
      </c>
      <c r="C18786" t="str">
        <v>Midday</v>
      </c>
      <c r="D18786">
        <v>21</v>
      </c>
      <c r="E18786" t="str">
        <f>IF(MOD(D18786,2)=0,"EVEN","ODD")</f>
        <v>ODD</v>
      </c>
      <c r="F18786" t="str">
        <f>IF(D18786&lt;=18,"LOW (1-18)","HIGH (19-36)")</f>
        <v>HIGH (19-36)</v>
      </c>
      <c r="G18786">
        <f>INT((D18786-1)/6)+1</f>
        <v>4</v>
      </c>
      <c r="H18786">
        <f>MOD(D18786-1,6)+1</f>
        <v>3</v>
      </c>
      <c r="I18786">
        <f>37-D18786</f>
        <v>16</v>
      </c>
      <c r="J18786">
        <f>ABS(D18786-D18787)</f>
        <v>13</v>
      </c>
      <c r="K18786">
        <f>AVERAGE(D18786:D18790)</f>
        <v>21</v>
      </c>
      <c r="L18786">
        <f>AVERAGE(D18786:D18805)</f>
        <v>21</v>
      </c>
      <c r="M18786">
        <f>K18786-L18786</f>
        <v>0</v>
      </c>
      <c r="N18786" t="str">
        <f>IF(K18786&gt;L18786,"HIGH ZONE BIAS",IF(K18786&lt;L18786,"LOW ZONE BIAS","EQUILIBRIUM"))</f>
        <v>EQUILIBRIUM</v>
      </c>
    </row>
    <row r="18787">
      <c r="A18787">
        <v>7070</v>
      </c>
      <c r="B18787" t="str">
        <v>2006-01-02</v>
      </c>
      <c r="C18787" t="str">
        <v>Evening</v>
      </c>
      <c r="D18787">
        <v>8</v>
      </c>
      <c r="E18787" t="str">
        <f>IF(MOD(D18787,2)=0,"EVEN","ODD")</f>
        <v>EVEN</v>
      </c>
      <c r="F18787" t="str">
        <f>IF(D18787&lt;=18,"LOW (1-18)","HIGH (19-36)")</f>
        <v>LOW (1-18)</v>
      </c>
      <c r="G18787">
        <f>INT((D18787-1)/6)+1</f>
        <v>2</v>
      </c>
      <c r="H18787">
        <f>MOD(D18787-1,6)+1</f>
        <v>2</v>
      </c>
      <c r="I18787">
        <f>37-D18787</f>
        <v>29</v>
      </c>
      <c r="J18787">
        <f>ABS(D18787-D18788)</f>
        <v>25</v>
      </c>
      <c r="K18787">
        <f>AVERAGE(D18787:D18791)</f>
        <v>8</v>
      </c>
      <c r="L18787">
        <f>AVERAGE(D18787:D18806)</f>
        <v>8</v>
      </c>
      <c r="M18787">
        <f>K18787-L18787</f>
        <v>0</v>
      </c>
      <c r="N18787" t="str">
        <f>IF(K18787&gt;L18787,"HIGH ZONE BIAS",IF(K18787&lt;L18787,"LOW ZONE BIAS","EQUILIBRIUM"))</f>
        <v>EQUILIBRIUM</v>
      </c>
    </row>
    <row r="18788">
      <c r="A18788">
        <v>7069</v>
      </c>
      <c r="B18788" t="str">
        <v>2006-01-02</v>
      </c>
      <c r="C18788" t="str">
        <v>Midday</v>
      </c>
      <c r="D18788">
        <v>33</v>
      </c>
      <c r="E18788" t="str">
        <f>IF(MOD(D18788,2)=0,"EVEN","ODD")</f>
        <v>ODD</v>
      </c>
      <c r="F18788" t="str">
        <f>IF(D18788&lt;=18,"LOW (1-18)","HIGH (19-36)")</f>
        <v>HIGH (19-36)</v>
      </c>
      <c r="G18788">
        <f>INT((D18788-1)/6)+1</f>
        <v>6</v>
      </c>
      <c r="H18788">
        <f>MOD(D18788-1,6)+1</f>
        <v>3</v>
      </c>
      <c r="I18788">
        <f>37-D18788</f>
        <v>4</v>
      </c>
      <c r="J18788">
        <f>ABS(D18788-D18789)</f>
        <v>3</v>
      </c>
      <c r="K18788">
        <f>AVERAGE(D18788:D18792)</f>
        <v>33</v>
      </c>
      <c r="L18788">
        <f>AVERAGE(D18788:D18807)</f>
        <v>33</v>
      </c>
      <c r="M18788">
        <f>K18788-L18788</f>
        <v>0</v>
      </c>
      <c r="N18788" t="str">
        <f>IF(K18788&gt;L18788,"HIGH ZONE BIAS",IF(K18788&lt;L18788,"LOW ZONE BIAS","EQUILIBRIUM"))</f>
        <v>EQUILIBRIUM</v>
      </c>
    </row>
    <row r="18789">
      <c r="A18789">
        <v>7068</v>
      </c>
      <c r="B18789" t="str">
        <v>2005-12-31</v>
      </c>
      <c r="C18789" t="str">
        <v>Evening</v>
      </c>
      <c r="D18789">
        <v>30</v>
      </c>
      <c r="E18789" t="str">
        <f>IF(MOD(D18789,2)=0,"EVEN","ODD")</f>
        <v>EVEN</v>
      </c>
      <c r="F18789" t="str">
        <f>IF(D18789&lt;=18,"LOW (1-18)","HIGH (19-36)")</f>
        <v>HIGH (19-36)</v>
      </c>
      <c r="G18789">
        <f>INT((D18789-1)/6)+1</f>
        <v>5</v>
      </c>
      <c r="H18789">
        <f>MOD(D18789-1,6)+1</f>
        <v>6</v>
      </c>
      <c r="I18789">
        <f>37-D18789</f>
        <v>7</v>
      </c>
      <c r="J18789">
        <f>ABS(D18789-D18790)</f>
        <v>2</v>
      </c>
      <c r="K18789">
        <f>AVERAGE(D18789:D18793)</f>
        <v>30</v>
      </c>
      <c r="L18789">
        <f>AVERAGE(D18789:D18808)</f>
        <v>30</v>
      </c>
      <c r="M18789">
        <f>K18789-L18789</f>
        <v>0</v>
      </c>
      <c r="N18789" t="str">
        <f>IF(K18789&gt;L18789,"HIGH ZONE BIAS",IF(K18789&lt;L18789,"LOW ZONE BIAS","EQUILIBRIUM"))</f>
        <v>EQUILIBRIUM</v>
      </c>
    </row>
    <row r="18790">
      <c r="A18790">
        <v>7067</v>
      </c>
      <c r="B18790" t="str">
        <v>2005-12-31</v>
      </c>
      <c r="C18790" t="str">
        <v>Midday</v>
      </c>
      <c r="D18790">
        <v>28</v>
      </c>
      <c r="E18790" t="str">
        <f>IF(MOD(D18790,2)=0,"EVEN","ODD")</f>
        <v>EVEN</v>
      </c>
      <c r="F18790" t="str">
        <f>IF(D18790&lt;=18,"LOW (1-18)","HIGH (19-36)")</f>
        <v>HIGH (19-36)</v>
      </c>
      <c r="G18790">
        <f>INT((D18790-1)/6)+1</f>
        <v>5</v>
      </c>
      <c r="H18790">
        <f>MOD(D18790-1,6)+1</f>
        <v>4</v>
      </c>
      <c r="I18790">
        <f>37-D18790</f>
        <v>9</v>
      </c>
      <c r="J18790">
        <f>ABS(D18790-D18791)</f>
        <v>5</v>
      </c>
      <c r="K18790">
        <f>AVERAGE(D18790:D18794)</f>
        <v>28</v>
      </c>
      <c r="L18790">
        <f>AVERAGE(D18790:D18809)</f>
        <v>28</v>
      </c>
      <c r="M18790">
        <f>K18790-L18790</f>
        <v>0</v>
      </c>
      <c r="N18790" t="str">
        <f>IF(K18790&gt;L18790,"HIGH ZONE BIAS",IF(K18790&lt;L18790,"LOW ZONE BIAS","EQUILIBRIUM"))</f>
        <v>EQUILIBRIUM</v>
      </c>
    </row>
    <row r="18791">
      <c r="A18791">
        <v>7066</v>
      </c>
      <c r="B18791" t="str">
        <v>2005-12-30</v>
      </c>
      <c r="C18791" t="str">
        <v>Evening</v>
      </c>
      <c r="D18791">
        <v>33</v>
      </c>
      <c r="E18791" t="str">
        <f>IF(MOD(D18791,2)=0,"EVEN","ODD")</f>
        <v>ODD</v>
      </c>
      <c r="F18791" t="str">
        <f>IF(D18791&lt;=18,"LOW (1-18)","HIGH (19-36)")</f>
        <v>HIGH (19-36)</v>
      </c>
      <c r="G18791">
        <f>INT((D18791-1)/6)+1</f>
        <v>6</v>
      </c>
      <c r="H18791">
        <f>MOD(D18791-1,6)+1</f>
        <v>3</v>
      </c>
      <c r="I18791">
        <f>37-D18791</f>
        <v>4</v>
      </c>
      <c r="J18791">
        <f>ABS(D18791-D18792)</f>
        <v>16</v>
      </c>
      <c r="K18791">
        <f>AVERAGE(D18791:D18795)</f>
        <v>33</v>
      </c>
      <c r="L18791">
        <f>AVERAGE(D18791:D18810)</f>
        <v>33</v>
      </c>
      <c r="M18791">
        <f>K18791-L18791</f>
        <v>0</v>
      </c>
      <c r="N18791" t="str">
        <f>IF(K18791&gt;L18791,"HIGH ZONE BIAS",IF(K18791&lt;L18791,"LOW ZONE BIAS","EQUILIBRIUM"))</f>
        <v>EQUILIBRIUM</v>
      </c>
    </row>
    <row r="18792">
      <c r="A18792">
        <v>7065</v>
      </c>
      <c r="B18792" t="str">
        <v>2005-12-30</v>
      </c>
      <c r="C18792" t="str">
        <v>Midday</v>
      </c>
      <c r="D18792">
        <v>17</v>
      </c>
      <c r="E18792" t="str">
        <f>IF(MOD(D18792,2)=0,"EVEN","ODD")</f>
        <v>ODD</v>
      </c>
      <c r="F18792" t="str">
        <f>IF(D18792&lt;=18,"LOW (1-18)","HIGH (19-36)")</f>
        <v>LOW (1-18)</v>
      </c>
      <c r="G18792">
        <f>INT((D18792-1)/6)+1</f>
        <v>3</v>
      </c>
      <c r="H18792">
        <f>MOD(D18792-1,6)+1</f>
        <v>5</v>
      </c>
      <c r="I18792">
        <f>37-D18792</f>
        <v>20</v>
      </c>
      <c r="J18792">
        <f>ABS(D18792-D18793)</f>
        <v>15</v>
      </c>
      <c r="K18792">
        <f>AVERAGE(D18792:D18796)</f>
        <v>17</v>
      </c>
      <c r="L18792">
        <f>AVERAGE(D18792:D18811)</f>
        <v>17</v>
      </c>
      <c r="M18792">
        <f>K18792-L18792</f>
        <v>0</v>
      </c>
      <c r="N18792" t="str">
        <f>IF(K18792&gt;L18792,"HIGH ZONE BIAS",IF(K18792&lt;L18792,"LOW ZONE BIAS","EQUILIBRIUM"))</f>
        <v>EQUILIBRIUM</v>
      </c>
    </row>
    <row r="18793">
      <c r="A18793">
        <v>7064</v>
      </c>
      <c r="B18793" t="str">
        <v>2005-12-29</v>
      </c>
      <c r="C18793" t="str">
        <v>Evening</v>
      </c>
      <c r="D18793">
        <v>32</v>
      </c>
      <c r="E18793" t="str">
        <f>IF(MOD(D18793,2)=0,"EVEN","ODD")</f>
        <v>EVEN</v>
      </c>
      <c r="F18793" t="str">
        <f>IF(D18793&lt;=18,"LOW (1-18)","HIGH (19-36)")</f>
        <v>HIGH (19-36)</v>
      </c>
      <c r="G18793">
        <f>INT((D18793-1)/6)+1</f>
        <v>6</v>
      </c>
      <c r="H18793">
        <f>MOD(D18793-1,6)+1</f>
        <v>2</v>
      </c>
      <c r="I18793">
        <f>37-D18793</f>
        <v>5</v>
      </c>
      <c r="J18793">
        <f>ABS(D18793-D18794)</f>
        <v>27</v>
      </c>
      <c r="K18793">
        <f>AVERAGE(D18793:D18797)</f>
        <v>32</v>
      </c>
      <c r="L18793">
        <f>AVERAGE(D18793:D18812)</f>
        <v>32</v>
      </c>
      <c r="M18793">
        <f>K18793-L18793</f>
        <v>0</v>
      </c>
      <c r="N18793" t="str">
        <f>IF(K18793&gt;L18793,"HIGH ZONE BIAS",IF(K18793&lt;L18793,"LOW ZONE BIAS","EQUILIBRIUM"))</f>
        <v>EQUILIBRIUM</v>
      </c>
    </row>
    <row r="18794">
      <c r="A18794">
        <v>7063</v>
      </c>
      <c r="B18794" t="str">
        <v>2005-12-29</v>
      </c>
      <c r="C18794" t="str">
        <v>Midday</v>
      </c>
      <c r="D18794">
        <v>5</v>
      </c>
      <c r="E18794" t="str">
        <f>IF(MOD(D18794,2)=0,"EVEN","ODD")</f>
        <v>ODD</v>
      </c>
      <c r="F18794" t="str">
        <f>IF(D18794&lt;=18,"LOW (1-18)","HIGH (19-36)")</f>
        <v>LOW (1-18)</v>
      </c>
      <c r="G18794">
        <f>INT((D18794-1)/6)+1</f>
        <v>1</v>
      </c>
      <c r="H18794">
        <f>MOD(D18794-1,6)+1</f>
        <v>5</v>
      </c>
      <c r="I18794">
        <f>37-D18794</f>
        <v>32</v>
      </c>
      <c r="J18794">
        <f>ABS(D18794-D18795)</f>
        <v>14</v>
      </c>
      <c r="K18794">
        <f>AVERAGE(D18794:D18798)</f>
        <v>5</v>
      </c>
      <c r="L18794">
        <f>AVERAGE(D18794:D18813)</f>
        <v>5</v>
      </c>
      <c r="M18794">
        <f>K18794-L18794</f>
        <v>0</v>
      </c>
      <c r="N18794" t="str">
        <f>IF(K18794&gt;L18794,"HIGH ZONE BIAS",IF(K18794&lt;L18794,"LOW ZONE BIAS","EQUILIBRIUM"))</f>
        <v>EQUILIBRIUM</v>
      </c>
    </row>
    <row r="18795">
      <c r="A18795">
        <v>7062</v>
      </c>
      <c r="B18795" t="str">
        <v>2005-12-28</v>
      </c>
      <c r="C18795" t="str">
        <v>Evening</v>
      </c>
      <c r="D18795">
        <v>19</v>
      </c>
      <c r="E18795" t="str">
        <f>IF(MOD(D18795,2)=0,"EVEN","ODD")</f>
        <v>ODD</v>
      </c>
      <c r="F18795" t="str">
        <f>IF(D18795&lt;=18,"LOW (1-18)","HIGH (19-36)")</f>
        <v>HIGH (19-36)</v>
      </c>
      <c r="G18795">
        <f>INT((D18795-1)/6)+1</f>
        <v>4</v>
      </c>
      <c r="H18795">
        <f>MOD(D18795-1,6)+1</f>
        <v>1</v>
      </c>
      <c r="I18795">
        <f>37-D18795</f>
        <v>18</v>
      </c>
      <c r="J18795">
        <f>ABS(D18795-D18796)</f>
        <v>5</v>
      </c>
      <c r="K18795">
        <f>AVERAGE(D18795:D18799)</f>
        <v>19</v>
      </c>
      <c r="L18795">
        <f>AVERAGE(D18795:D18814)</f>
        <v>19</v>
      </c>
      <c r="M18795">
        <f>K18795-L18795</f>
        <v>0</v>
      </c>
      <c r="N18795" t="str">
        <f>IF(K18795&gt;L18795,"HIGH ZONE BIAS",IF(K18795&lt;L18795,"LOW ZONE BIAS","EQUILIBRIUM"))</f>
        <v>EQUILIBRIUM</v>
      </c>
    </row>
    <row r="18796">
      <c r="A18796">
        <v>7061</v>
      </c>
      <c r="B18796" t="str">
        <v>2005-12-28</v>
      </c>
      <c r="C18796" t="str">
        <v>Midday</v>
      </c>
      <c r="D18796">
        <v>14</v>
      </c>
      <c r="E18796" t="str">
        <f>IF(MOD(D18796,2)=0,"EVEN","ODD")</f>
        <v>EVEN</v>
      </c>
      <c r="F18796" t="str">
        <f>IF(D18796&lt;=18,"LOW (1-18)","HIGH (19-36)")</f>
        <v>LOW (1-18)</v>
      </c>
      <c r="G18796">
        <f>INT((D18796-1)/6)+1</f>
        <v>3</v>
      </c>
      <c r="H18796">
        <f>MOD(D18796-1,6)+1</f>
        <v>2</v>
      </c>
      <c r="I18796">
        <f>37-D18796</f>
        <v>23</v>
      </c>
      <c r="J18796">
        <f>ABS(D18796-D18797)</f>
        <v>10</v>
      </c>
      <c r="K18796">
        <f>AVERAGE(D18796:D18800)</f>
        <v>14</v>
      </c>
      <c r="L18796">
        <f>AVERAGE(D18796:D18815)</f>
        <v>14</v>
      </c>
      <c r="M18796">
        <f>K18796-L18796</f>
        <v>0</v>
      </c>
      <c r="N18796" t="str">
        <f>IF(K18796&gt;L18796,"HIGH ZONE BIAS",IF(K18796&lt;L18796,"LOW ZONE BIAS","EQUILIBRIUM"))</f>
        <v>EQUILIBRIUM</v>
      </c>
    </row>
    <row r="18797">
      <c r="A18797">
        <v>7060</v>
      </c>
      <c r="B18797" t="str">
        <v>2005-12-27</v>
      </c>
      <c r="C18797" t="str">
        <v>Evening</v>
      </c>
      <c r="D18797">
        <v>4</v>
      </c>
      <c r="E18797" t="str">
        <f>IF(MOD(D18797,2)=0,"EVEN","ODD")</f>
        <v>EVEN</v>
      </c>
      <c r="F18797" t="str">
        <f>IF(D18797&lt;=18,"LOW (1-18)","HIGH (19-36)")</f>
        <v>LOW (1-18)</v>
      </c>
      <c r="G18797">
        <f>INT((D18797-1)/6)+1</f>
        <v>1</v>
      </c>
      <c r="H18797">
        <f>MOD(D18797-1,6)+1</f>
        <v>4</v>
      </c>
      <c r="I18797">
        <f>37-D18797</f>
        <v>33</v>
      </c>
      <c r="J18797">
        <f>ABS(D18797-D18798)</f>
        <v>27</v>
      </c>
      <c r="K18797">
        <f>AVERAGE(D18797:D18801)</f>
        <v>4</v>
      </c>
      <c r="L18797">
        <f>AVERAGE(D18797:D18816)</f>
        <v>4</v>
      </c>
      <c r="M18797">
        <f>K18797-L18797</f>
        <v>0</v>
      </c>
      <c r="N18797" t="str">
        <f>IF(K18797&gt;L18797,"HIGH ZONE BIAS",IF(K18797&lt;L18797,"LOW ZONE BIAS","EQUILIBRIUM"))</f>
        <v>EQUILIBRIUM</v>
      </c>
    </row>
    <row r="18798">
      <c r="A18798">
        <v>7059</v>
      </c>
      <c r="B18798" t="str">
        <v>2005-12-27</v>
      </c>
      <c r="C18798" t="str">
        <v>Midday</v>
      </c>
      <c r="D18798">
        <v>31</v>
      </c>
      <c r="E18798" t="str">
        <f>IF(MOD(D18798,2)=0,"EVEN","ODD")</f>
        <v>ODD</v>
      </c>
      <c r="F18798" t="str">
        <f>IF(D18798&lt;=18,"LOW (1-18)","HIGH (19-36)")</f>
        <v>HIGH (19-36)</v>
      </c>
      <c r="G18798">
        <f>INT((D18798-1)/6)+1</f>
        <v>6</v>
      </c>
      <c r="H18798">
        <f>MOD(D18798-1,6)+1</f>
        <v>1</v>
      </c>
      <c r="I18798">
        <f>37-D18798</f>
        <v>6</v>
      </c>
      <c r="J18798">
        <f>ABS(D18798-D18799)</f>
        <v>13</v>
      </c>
      <c r="K18798">
        <f>AVERAGE(D18798:D18802)</f>
        <v>31</v>
      </c>
      <c r="L18798">
        <f>AVERAGE(D18798:D18817)</f>
        <v>31</v>
      </c>
      <c r="M18798">
        <f>K18798-L18798</f>
        <v>0</v>
      </c>
      <c r="N18798" t="str">
        <f>IF(K18798&gt;L18798,"HIGH ZONE BIAS",IF(K18798&lt;L18798,"LOW ZONE BIAS","EQUILIBRIUM"))</f>
        <v>EQUILIBRIUM</v>
      </c>
    </row>
    <row r="18799">
      <c r="A18799">
        <v>7058</v>
      </c>
      <c r="B18799" t="str">
        <v>2005-12-26</v>
      </c>
      <c r="C18799" t="str">
        <v>Evening</v>
      </c>
      <c r="D18799">
        <v>18</v>
      </c>
      <c r="E18799" t="str">
        <f>IF(MOD(D18799,2)=0,"EVEN","ODD")</f>
        <v>EVEN</v>
      </c>
      <c r="F18799" t="str">
        <f>IF(D18799&lt;=18,"LOW (1-18)","HIGH (19-36)")</f>
        <v>LOW (1-18)</v>
      </c>
      <c r="G18799">
        <f>INT((D18799-1)/6)+1</f>
        <v>3</v>
      </c>
      <c r="H18799">
        <f>MOD(D18799-1,6)+1</f>
        <v>6</v>
      </c>
      <c r="I18799">
        <f>37-D18799</f>
        <v>19</v>
      </c>
      <c r="J18799">
        <f>ABS(D18799-D18800)</f>
        <v>10</v>
      </c>
      <c r="K18799">
        <f>AVERAGE(D18799:D18803)</f>
        <v>18</v>
      </c>
      <c r="L18799">
        <f>AVERAGE(D18799:D18818)</f>
        <v>18</v>
      </c>
      <c r="M18799">
        <f>K18799-L18799</f>
        <v>0</v>
      </c>
      <c r="N18799" t="str">
        <f>IF(K18799&gt;L18799,"HIGH ZONE BIAS",IF(K18799&lt;L18799,"LOW ZONE BIAS","EQUILIBRIUM"))</f>
        <v>EQUILIBRIUM</v>
      </c>
    </row>
    <row r="18800">
      <c r="A18800">
        <v>7057</v>
      </c>
      <c r="B18800" t="str">
        <v>2005-12-26</v>
      </c>
      <c r="C18800" t="str">
        <v>Midday</v>
      </c>
      <c r="D18800">
        <v>28</v>
      </c>
      <c r="E18800" t="str">
        <f>IF(MOD(D18800,2)=0,"EVEN","ODD")</f>
        <v>EVEN</v>
      </c>
      <c r="F18800" t="str">
        <f>IF(D18800&lt;=18,"LOW (1-18)","HIGH (19-36)")</f>
        <v>HIGH (19-36)</v>
      </c>
      <c r="G18800">
        <f>INT((D18800-1)/6)+1</f>
        <v>5</v>
      </c>
      <c r="H18800">
        <f>MOD(D18800-1,6)+1</f>
        <v>4</v>
      </c>
      <c r="I18800">
        <f>37-D18800</f>
        <v>9</v>
      </c>
      <c r="J18800">
        <f>ABS(D18800-D18801)</f>
        <v>5</v>
      </c>
      <c r="K18800">
        <f>AVERAGE(D18800:D18804)</f>
        <v>28</v>
      </c>
      <c r="L18800">
        <f>AVERAGE(D18800:D18819)</f>
        <v>28</v>
      </c>
      <c r="M18800">
        <f>K18800-L18800</f>
        <v>0</v>
      </c>
      <c r="N18800" t="str">
        <f>IF(K18800&gt;L18800,"HIGH ZONE BIAS",IF(K18800&lt;L18800,"LOW ZONE BIAS","EQUILIBRIUM"))</f>
        <v>EQUILIBRIUM</v>
      </c>
    </row>
    <row r="18801">
      <c r="A18801">
        <v>7056</v>
      </c>
      <c r="B18801" t="str">
        <v>2005-12-24</v>
      </c>
      <c r="C18801" t="str">
        <v>Evening</v>
      </c>
      <c r="D18801">
        <v>23</v>
      </c>
      <c r="E18801" t="str">
        <f>IF(MOD(D18801,2)=0,"EVEN","ODD")</f>
        <v>ODD</v>
      </c>
      <c r="F18801" t="str">
        <f>IF(D18801&lt;=18,"LOW (1-18)","HIGH (19-36)")</f>
        <v>HIGH (19-36)</v>
      </c>
      <c r="G18801">
        <f>INT((D18801-1)/6)+1</f>
        <v>4</v>
      </c>
      <c r="H18801">
        <f>MOD(D18801-1,6)+1</f>
        <v>5</v>
      </c>
      <c r="I18801">
        <f>37-D18801</f>
        <v>14</v>
      </c>
      <c r="J18801">
        <f>ABS(D18801-D18802)</f>
        <v>11</v>
      </c>
      <c r="K18801">
        <f>AVERAGE(D18801:D18805)</f>
        <v>23</v>
      </c>
      <c r="L18801">
        <f>AVERAGE(D18801:D18820)</f>
        <v>23</v>
      </c>
      <c r="M18801">
        <f>K18801-L18801</f>
        <v>0</v>
      </c>
      <c r="N18801" t="str">
        <f>IF(K18801&gt;L18801,"HIGH ZONE BIAS",IF(K18801&lt;L18801,"LOW ZONE BIAS","EQUILIBRIUM"))</f>
        <v>EQUILIBRIUM</v>
      </c>
    </row>
    <row r="18802">
      <c r="A18802">
        <v>7055</v>
      </c>
      <c r="B18802" t="str">
        <v>2005-12-24</v>
      </c>
      <c r="C18802" t="str">
        <v>Midday</v>
      </c>
      <c r="D18802">
        <v>34</v>
      </c>
      <c r="E18802" t="str">
        <f>IF(MOD(D18802,2)=0,"EVEN","ODD")</f>
        <v>EVEN</v>
      </c>
      <c r="F18802" t="str">
        <f>IF(D18802&lt;=18,"LOW (1-18)","HIGH (19-36)")</f>
        <v>HIGH (19-36)</v>
      </c>
      <c r="G18802">
        <f>INT((D18802-1)/6)+1</f>
        <v>6</v>
      </c>
      <c r="H18802">
        <f>MOD(D18802-1,6)+1</f>
        <v>4</v>
      </c>
      <c r="I18802">
        <f>37-D18802</f>
        <v>3</v>
      </c>
      <c r="J18802">
        <f>ABS(D18802-D18803)</f>
        <v>17</v>
      </c>
      <c r="K18802">
        <f>AVERAGE(D18802:D18806)</f>
        <v>34</v>
      </c>
      <c r="L18802">
        <f>AVERAGE(D18802:D18821)</f>
        <v>34</v>
      </c>
      <c r="M18802">
        <f>K18802-L18802</f>
        <v>0</v>
      </c>
      <c r="N18802" t="str">
        <f>IF(K18802&gt;L18802,"HIGH ZONE BIAS",IF(K18802&lt;L18802,"LOW ZONE BIAS","EQUILIBRIUM"))</f>
        <v>EQUILIBRIUM</v>
      </c>
    </row>
    <row r="18803">
      <c r="A18803">
        <v>7054</v>
      </c>
      <c r="B18803" t="str">
        <v>2005-12-23</v>
      </c>
      <c r="C18803" t="str">
        <v>Evening</v>
      </c>
      <c r="D18803">
        <v>17</v>
      </c>
      <c r="E18803" t="str">
        <f>IF(MOD(D18803,2)=0,"EVEN","ODD")</f>
        <v>ODD</v>
      </c>
      <c r="F18803" t="str">
        <f>IF(D18803&lt;=18,"LOW (1-18)","HIGH (19-36)")</f>
        <v>LOW (1-18)</v>
      </c>
      <c r="G18803">
        <f>INT((D18803-1)/6)+1</f>
        <v>3</v>
      </c>
      <c r="H18803">
        <f>MOD(D18803-1,6)+1</f>
        <v>5</v>
      </c>
      <c r="I18803">
        <f>37-D18803</f>
        <v>20</v>
      </c>
      <c r="J18803">
        <f>ABS(D18803-D18804)</f>
        <v>15</v>
      </c>
      <c r="K18803">
        <f>AVERAGE(D18803:D18807)</f>
        <v>17</v>
      </c>
      <c r="L18803">
        <f>AVERAGE(D18803:D18822)</f>
        <v>17</v>
      </c>
      <c r="M18803">
        <f>K18803-L18803</f>
        <v>0</v>
      </c>
      <c r="N18803" t="str">
        <f>IF(K18803&gt;L18803,"HIGH ZONE BIAS",IF(K18803&lt;L18803,"LOW ZONE BIAS","EQUILIBRIUM"))</f>
        <v>EQUILIBRIUM</v>
      </c>
    </row>
    <row r="18804">
      <c r="A18804">
        <v>7053</v>
      </c>
      <c r="B18804" t="str">
        <v>2005-12-23</v>
      </c>
      <c r="C18804" t="str">
        <v>Midday</v>
      </c>
      <c r="D18804">
        <v>2</v>
      </c>
      <c r="E18804" t="str">
        <f>IF(MOD(D18804,2)=0,"EVEN","ODD")</f>
        <v>EVEN</v>
      </c>
      <c r="F18804" t="str">
        <f>IF(D18804&lt;=18,"LOW (1-18)","HIGH (19-36)")</f>
        <v>LOW (1-18)</v>
      </c>
      <c r="G18804">
        <f>INT((D18804-1)/6)+1</f>
        <v>1</v>
      </c>
      <c r="H18804">
        <f>MOD(D18804-1,6)+1</f>
        <v>2</v>
      </c>
      <c r="I18804">
        <f>37-D18804</f>
        <v>35</v>
      </c>
      <c r="J18804">
        <f>ABS(D18804-D18805)</f>
        <v>30</v>
      </c>
      <c r="K18804">
        <f>AVERAGE(D18804:D18808)</f>
        <v>2</v>
      </c>
      <c r="L18804">
        <f>AVERAGE(D18804:D18823)</f>
        <v>2</v>
      </c>
      <c r="M18804">
        <f>K18804-L18804</f>
        <v>0</v>
      </c>
      <c r="N18804" t="str">
        <f>IF(K18804&gt;L18804,"HIGH ZONE BIAS",IF(K18804&lt;L18804,"LOW ZONE BIAS","EQUILIBRIUM"))</f>
        <v>EQUILIBRIUM</v>
      </c>
    </row>
    <row r="18805">
      <c r="A18805">
        <v>7052</v>
      </c>
      <c r="B18805" t="str">
        <v>2005-12-22</v>
      </c>
      <c r="C18805" t="str">
        <v>Evening</v>
      </c>
      <c r="D18805">
        <v>32</v>
      </c>
      <c r="E18805" t="str">
        <f>IF(MOD(D18805,2)=0,"EVEN","ODD")</f>
        <v>EVEN</v>
      </c>
      <c r="F18805" t="str">
        <f>IF(D18805&lt;=18,"LOW (1-18)","HIGH (19-36)")</f>
        <v>HIGH (19-36)</v>
      </c>
      <c r="G18805">
        <f>INT((D18805-1)/6)+1</f>
        <v>6</v>
      </c>
      <c r="H18805">
        <f>MOD(D18805-1,6)+1</f>
        <v>2</v>
      </c>
      <c r="I18805">
        <f>37-D18805</f>
        <v>5</v>
      </c>
      <c r="J18805">
        <f>ABS(D18805-D18806)</f>
        <v>2</v>
      </c>
      <c r="K18805">
        <f>AVERAGE(D18805:D18809)</f>
        <v>32</v>
      </c>
      <c r="L18805">
        <f>AVERAGE(D18805:D18824)</f>
        <v>32</v>
      </c>
      <c r="M18805">
        <f>K18805-L18805</f>
        <v>0</v>
      </c>
      <c r="N18805" t="str">
        <f>IF(K18805&gt;L18805,"HIGH ZONE BIAS",IF(K18805&lt;L18805,"LOW ZONE BIAS","EQUILIBRIUM"))</f>
        <v>EQUILIBRIUM</v>
      </c>
    </row>
    <row r="18806">
      <c r="A18806">
        <v>7051</v>
      </c>
      <c r="B18806" t="str">
        <v>2005-12-22</v>
      </c>
      <c r="C18806" t="str">
        <v>Midday</v>
      </c>
      <c r="D18806">
        <v>34</v>
      </c>
      <c r="E18806" t="str">
        <f>IF(MOD(D18806,2)=0,"EVEN","ODD")</f>
        <v>EVEN</v>
      </c>
      <c r="F18806" t="str">
        <f>IF(D18806&lt;=18,"LOW (1-18)","HIGH (19-36)")</f>
        <v>HIGH (19-36)</v>
      </c>
      <c r="G18806">
        <f>INT((D18806-1)/6)+1</f>
        <v>6</v>
      </c>
      <c r="H18806">
        <f>MOD(D18806-1,6)+1</f>
        <v>4</v>
      </c>
      <c r="I18806">
        <f>37-D18806</f>
        <v>3</v>
      </c>
      <c r="J18806">
        <f>ABS(D18806-D18807)</f>
        <v>21</v>
      </c>
      <c r="K18806">
        <f>AVERAGE(D18806:D18810)</f>
        <v>34</v>
      </c>
      <c r="L18806">
        <f>AVERAGE(D18806:D18825)</f>
        <v>34</v>
      </c>
      <c r="M18806">
        <f>K18806-L18806</f>
        <v>0</v>
      </c>
      <c r="N18806" t="str">
        <f>IF(K18806&gt;L18806,"HIGH ZONE BIAS",IF(K18806&lt;L18806,"LOW ZONE BIAS","EQUILIBRIUM"))</f>
        <v>EQUILIBRIUM</v>
      </c>
    </row>
    <row r="18807">
      <c r="A18807">
        <v>7050</v>
      </c>
      <c r="B18807" t="str">
        <v>2005-12-21</v>
      </c>
      <c r="C18807" t="str">
        <v>Evening</v>
      </c>
      <c r="D18807">
        <v>13</v>
      </c>
      <c r="E18807" t="str">
        <f>IF(MOD(D18807,2)=0,"EVEN","ODD")</f>
        <v>ODD</v>
      </c>
      <c r="F18807" t="str">
        <f>IF(D18807&lt;=18,"LOW (1-18)","HIGH (19-36)")</f>
        <v>LOW (1-18)</v>
      </c>
      <c r="G18807">
        <f>INT((D18807-1)/6)+1</f>
        <v>3</v>
      </c>
      <c r="H18807">
        <f>MOD(D18807-1,6)+1</f>
        <v>1</v>
      </c>
      <c r="I18807">
        <f>37-D18807</f>
        <v>24</v>
      </c>
      <c r="J18807">
        <f>ABS(D18807-D18808)</f>
        <v>8</v>
      </c>
      <c r="K18807">
        <f>AVERAGE(D18807:D18811)</f>
        <v>13</v>
      </c>
      <c r="L18807">
        <f>AVERAGE(D18807:D18826)</f>
        <v>13</v>
      </c>
      <c r="M18807">
        <f>K18807-L18807</f>
        <v>0</v>
      </c>
      <c r="N18807" t="str">
        <f>IF(K18807&gt;L18807,"HIGH ZONE BIAS",IF(K18807&lt;L18807,"LOW ZONE BIAS","EQUILIBRIUM"))</f>
        <v>EQUILIBRIUM</v>
      </c>
    </row>
    <row r="18808">
      <c r="A18808">
        <v>7049</v>
      </c>
      <c r="B18808" t="str">
        <v>2005-12-21</v>
      </c>
      <c r="C18808" t="str">
        <v>Midday</v>
      </c>
      <c r="D18808">
        <v>21</v>
      </c>
      <c r="E18808" t="str">
        <f>IF(MOD(D18808,2)=0,"EVEN","ODD")</f>
        <v>ODD</v>
      </c>
      <c r="F18808" t="str">
        <f>IF(D18808&lt;=18,"LOW (1-18)","HIGH (19-36)")</f>
        <v>HIGH (19-36)</v>
      </c>
      <c r="G18808">
        <f>INT((D18808-1)/6)+1</f>
        <v>4</v>
      </c>
      <c r="H18808">
        <f>MOD(D18808-1,6)+1</f>
        <v>3</v>
      </c>
      <c r="I18808">
        <f>37-D18808</f>
        <v>16</v>
      </c>
      <c r="J18808">
        <f>ABS(D18808-D18809)</f>
        <v>8</v>
      </c>
      <c r="K18808">
        <f>AVERAGE(D18808:D18812)</f>
        <v>21</v>
      </c>
      <c r="L18808">
        <f>AVERAGE(D18808:D18827)</f>
        <v>21</v>
      </c>
      <c r="M18808">
        <f>K18808-L18808</f>
        <v>0</v>
      </c>
      <c r="N18808" t="str">
        <f>IF(K18808&gt;L18808,"HIGH ZONE BIAS",IF(K18808&lt;L18808,"LOW ZONE BIAS","EQUILIBRIUM"))</f>
        <v>EQUILIBRIUM</v>
      </c>
    </row>
    <row r="18809">
      <c r="A18809">
        <v>7048</v>
      </c>
      <c r="B18809" t="str">
        <v>2005-12-20</v>
      </c>
      <c r="C18809" t="str">
        <v>Evening</v>
      </c>
      <c r="D18809">
        <v>13</v>
      </c>
      <c r="E18809" t="str">
        <f>IF(MOD(D18809,2)=0,"EVEN","ODD")</f>
        <v>ODD</v>
      </c>
      <c r="F18809" t="str">
        <f>IF(D18809&lt;=18,"LOW (1-18)","HIGH (19-36)")</f>
        <v>LOW (1-18)</v>
      </c>
      <c r="G18809">
        <f>INT((D18809-1)/6)+1</f>
        <v>3</v>
      </c>
      <c r="H18809">
        <f>MOD(D18809-1,6)+1</f>
        <v>1</v>
      </c>
      <c r="I18809">
        <f>37-D18809</f>
        <v>24</v>
      </c>
      <c r="J18809">
        <f>ABS(D18809-D18810)</f>
        <v>1</v>
      </c>
      <c r="K18809">
        <f>AVERAGE(D18809:D18813)</f>
        <v>13</v>
      </c>
      <c r="L18809">
        <f>AVERAGE(D18809:D18828)</f>
        <v>13</v>
      </c>
      <c r="M18809">
        <f>K18809-L18809</f>
        <v>0</v>
      </c>
      <c r="N18809" t="str">
        <f>IF(K18809&gt;L18809,"HIGH ZONE BIAS",IF(K18809&lt;L18809,"LOW ZONE BIAS","EQUILIBRIUM"))</f>
        <v>EQUILIBRIUM</v>
      </c>
    </row>
    <row r="18810">
      <c r="A18810">
        <v>7047</v>
      </c>
      <c r="B18810" t="str">
        <v>2005-12-20</v>
      </c>
      <c r="C18810" t="str">
        <v>Midday</v>
      </c>
      <c r="D18810">
        <v>12</v>
      </c>
      <c r="E18810" t="str">
        <f>IF(MOD(D18810,2)=0,"EVEN","ODD")</f>
        <v>EVEN</v>
      </c>
      <c r="F18810" t="str">
        <f>IF(D18810&lt;=18,"LOW (1-18)","HIGH (19-36)")</f>
        <v>LOW (1-18)</v>
      </c>
      <c r="G18810">
        <f>INT((D18810-1)/6)+1</f>
        <v>2</v>
      </c>
      <c r="H18810">
        <f>MOD(D18810-1,6)+1</f>
        <v>6</v>
      </c>
      <c r="I18810">
        <f>37-D18810</f>
        <v>25</v>
      </c>
      <c r="J18810">
        <f>ABS(D18810-D18811)</f>
        <v>24</v>
      </c>
      <c r="K18810">
        <f>AVERAGE(D18810:D18814)</f>
        <v>12</v>
      </c>
      <c r="L18810">
        <f>AVERAGE(D18810:D18829)</f>
        <v>12</v>
      </c>
      <c r="M18810">
        <f>K18810-L18810</f>
        <v>0</v>
      </c>
      <c r="N18810" t="str">
        <f>IF(K18810&gt;L18810,"HIGH ZONE BIAS",IF(K18810&lt;L18810,"LOW ZONE BIAS","EQUILIBRIUM"))</f>
        <v>EQUILIBRIUM</v>
      </c>
    </row>
    <row r="18811">
      <c r="A18811">
        <v>7046</v>
      </c>
      <c r="B18811" t="str">
        <v>2005-12-19</v>
      </c>
      <c r="C18811" t="str">
        <v>Evening</v>
      </c>
      <c r="D18811">
        <v>36</v>
      </c>
      <c r="E18811" t="str">
        <f>IF(MOD(D18811,2)=0,"EVEN","ODD")</f>
        <v>EVEN</v>
      </c>
      <c r="F18811" t="str">
        <f>IF(D18811&lt;=18,"LOW (1-18)","HIGH (19-36)")</f>
        <v>HIGH (19-36)</v>
      </c>
      <c r="G18811">
        <f>INT((D18811-1)/6)+1</f>
        <v>6</v>
      </c>
      <c r="H18811">
        <f>MOD(D18811-1,6)+1</f>
        <v>6</v>
      </c>
      <c r="I18811">
        <f>37-D18811</f>
        <v>1</v>
      </c>
      <c r="J18811">
        <f>ABS(D18811-D18812)</f>
        <v>26</v>
      </c>
      <c r="K18811">
        <f>AVERAGE(D18811:D18815)</f>
        <v>36</v>
      </c>
      <c r="L18811">
        <f>AVERAGE(D18811:D18830)</f>
        <v>36</v>
      </c>
      <c r="M18811">
        <f>K18811-L18811</f>
        <v>0</v>
      </c>
      <c r="N18811" t="str">
        <f>IF(K18811&gt;L18811,"HIGH ZONE BIAS",IF(K18811&lt;L18811,"LOW ZONE BIAS","EQUILIBRIUM"))</f>
        <v>EQUILIBRIUM</v>
      </c>
    </row>
    <row r="18812">
      <c r="A18812">
        <v>7045</v>
      </c>
      <c r="B18812" t="str">
        <v>2005-12-19</v>
      </c>
      <c r="C18812" t="str">
        <v>Midday</v>
      </c>
      <c r="D18812">
        <v>10</v>
      </c>
      <c r="E18812" t="str">
        <f>IF(MOD(D18812,2)=0,"EVEN","ODD")</f>
        <v>EVEN</v>
      </c>
      <c r="F18812" t="str">
        <f>IF(D18812&lt;=18,"LOW (1-18)","HIGH (19-36)")</f>
        <v>LOW (1-18)</v>
      </c>
      <c r="G18812">
        <f>INT((D18812-1)/6)+1</f>
        <v>2</v>
      </c>
      <c r="H18812">
        <f>MOD(D18812-1,6)+1</f>
        <v>4</v>
      </c>
      <c r="I18812">
        <f>37-D18812</f>
        <v>27</v>
      </c>
      <c r="J18812">
        <f>ABS(D18812-D18813)</f>
        <v>22</v>
      </c>
      <c r="K18812">
        <f>AVERAGE(D18812:D18816)</f>
        <v>10</v>
      </c>
      <c r="L18812">
        <f>AVERAGE(D18812:D18831)</f>
        <v>10</v>
      </c>
      <c r="M18812">
        <f>K18812-L18812</f>
        <v>0</v>
      </c>
      <c r="N18812" t="str">
        <f>IF(K18812&gt;L18812,"HIGH ZONE BIAS",IF(K18812&lt;L18812,"LOW ZONE BIAS","EQUILIBRIUM"))</f>
        <v>EQUILIBRIUM</v>
      </c>
    </row>
    <row r="18813">
      <c r="A18813">
        <v>7044</v>
      </c>
      <c r="B18813" t="str">
        <v>2005-12-17</v>
      </c>
      <c r="C18813" t="str">
        <v>Evening</v>
      </c>
      <c r="D18813">
        <v>32</v>
      </c>
      <c r="E18813" t="str">
        <f>IF(MOD(D18813,2)=0,"EVEN","ODD")</f>
        <v>EVEN</v>
      </c>
      <c r="F18813" t="str">
        <f>IF(D18813&lt;=18,"LOW (1-18)","HIGH (19-36)")</f>
        <v>HIGH (19-36)</v>
      </c>
      <c r="G18813">
        <f>INT((D18813-1)/6)+1</f>
        <v>6</v>
      </c>
      <c r="H18813">
        <f>MOD(D18813-1,6)+1</f>
        <v>2</v>
      </c>
      <c r="I18813">
        <f>37-D18813</f>
        <v>5</v>
      </c>
      <c r="J18813">
        <f>ABS(D18813-D18814)</f>
        <v>17</v>
      </c>
      <c r="K18813">
        <f>AVERAGE(D18813:D18817)</f>
        <v>32</v>
      </c>
      <c r="L18813">
        <f>AVERAGE(D18813:D18832)</f>
        <v>32</v>
      </c>
      <c r="M18813">
        <f>K18813-L18813</f>
        <v>0</v>
      </c>
      <c r="N18813" t="str">
        <f>IF(K18813&gt;L18813,"HIGH ZONE BIAS",IF(K18813&lt;L18813,"LOW ZONE BIAS","EQUILIBRIUM"))</f>
        <v>EQUILIBRIUM</v>
      </c>
    </row>
    <row r="18814">
      <c r="A18814">
        <v>7043</v>
      </c>
      <c r="B18814" t="str">
        <v>2005-12-17</v>
      </c>
      <c r="C18814" t="str">
        <v>Midday</v>
      </c>
      <c r="D18814">
        <v>15</v>
      </c>
      <c r="E18814" t="str">
        <f>IF(MOD(D18814,2)=0,"EVEN","ODD")</f>
        <v>ODD</v>
      </c>
      <c r="F18814" t="str">
        <f>IF(D18814&lt;=18,"LOW (1-18)","HIGH (19-36)")</f>
        <v>LOW (1-18)</v>
      </c>
      <c r="G18814">
        <f>INT((D18814-1)/6)+1</f>
        <v>3</v>
      </c>
      <c r="H18814">
        <f>MOD(D18814-1,6)+1</f>
        <v>3</v>
      </c>
      <c r="I18814">
        <f>37-D18814</f>
        <v>22</v>
      </c>
      <c r="J18814">
        <f>ABS(D18814-D18815)</f>
        <v>14</v>
      </c>
      <c r="K18814">
        <f>AVERAGE(D18814:D18818)</f>
        <v>15</v>
      </c>
      <c r="L18814">
        <f>AVERAGE(D18814:D18833)</f>
        <v>15</v>
      </c>
      <c r="M18814">
        <f>K18814-L18814</f>
        <v>0</v>
      </c>
      <c r="N18814" t="str">
        <f>IF(K18814&gt;L18814,"HIGH ZONE BIAS",IF(K18814&lt;L18814,"LOW ZONE BIAS","EQUILIBRIUM"))</f>
        <v>EQUILIBRIUM</v>
      </c>
    </row>
    <row r="18815">
      <c r="A18815">
        <v>7042</v>
      </c>
      <c r="B18815" t="str">
        <v>2005-12-16</v>
      </c>
      <c r="C18815" t="str">
        <v>Evening</v>
      </c>
      <c r="D18815">
        <v>1</v>
      </c>
      <c r="E18815" t="str">
        <f>IF(MOD(D18815,2)=0,"EVEN","ODD")</f>
        <v>ODD</v>
      </c>
      <c r="F18815" t="str">
        <f>IF(D18815&lt;=18,"LOW (1-18)","HIGH (19-36)")</f>
        <v>LOW (1-18)</v>
      </c>
      <c r="G18815">
        <f>INT((D18815-1)/6)+1</f>
        <v>1</v>
      </c>
      <c r="H18815">
        <f>MOD(D18815-1,6)+1</f>
        <v>1</v>
      </c>
      <c r="I18815">
        <f>37-D18815</f>
        <v>36</v>
      </c>
      <c r="J18815">
        <f>ABS(D18815-D18816)</f>
        <v>23</v>
      </c>
      <c r="K18815">
        <f>AVERAGE(D18815:D18819)</f>
        <v>1</v>
      </c>
      <c r="L18815">
        <f>AVERAGE(D18815:D18834)</f>
        <v>1</v>
      </c>
      <c r="M18815">
        <f>K18815-L18815</f>
        <v>0</v>
      </c>
      <c r="N18815" t="str">
        <f>IF(K18815&gt;L18815,"HIGH ZONE BIAS",IF(K18815&lt;L18815,"LOW ZONE BIAS","EQUILIBRIUM"))</f>
        <v>EQUILIBRIUM</v>
      </c>
    </row>
    <row r="18816">
      <c r="A18816">
        <v>7041</v>
      </c>
      <c r="B18816" t="str">
        <v>2005-12-16</v>
      </c>
      <c r="C18816" t="str">
        <v>Midday</v>
      </c>
      <c r="D18816">
        <v>24</v>
      </c>
      <c r="E18816" t="str">
        <f>IF(MOD(D18816,2)=0,"EVEN","ODD")</f>
        <v>EVEN</v>
      </c>
      <c r="F18816" t="str">
        <f>IF(D18816&lt;=18,"LOW (1-18)","HIGH (19-36)")</f>
        <v>HIGH (19-36)</v>
      </c>
      <c r="G18816">
        <f>INT((D18816-1)/6)+1</f>
        <v>4</v>
      </c>
      <c r="H18816">
        <f>MOD(D18816-1,6)+1</f>
        <v>6</v>
      </c>
      <c r="I18816">
        <f>37-D18816</f>
        <v>13</v>
      </c>
      <c r="J18816">
        <f>ABS(D18816-D18817)</f>
        <v>14</v>
      </c>
      <c r="K18816">
        <f>AVERAGE(D18816:D18820)</f>
        <v>24</v>
      </c>
      <c r="L18816">
        <f>AVERAGE(D18816:D18835)</f>
        <v>24</v>
      </c>
      <c r="M18816">
        <f>K18816-L18816</f>
        <v>0</v>
      </c>
      <c r="N18816" t="str">
        <f>IF(K18816&gt;L18816,"HIGH ZONE BIAS",IF(K18816&lt;L18816,"LOW ZONE BIAS","EQUILIBRIUM"))</f>
        <v>EQUILIBRIUM</v>
      </c>
    </row>
    <row r="18817">
      <c r="A18817">
        <v>7040</v>
      </c>
      <c r="B18817" t="str">
        <v>2005-12-15</v>
      </c>
      <c r="C18817" t="str">
        <v>Evening</v>
      </c>
      <c r="D18817">
        <v>10</v>
      </c>
      <c r="E18817" t="str">
        <f>IF(MOD(D18817,2)=0,"EVEN","ODD")</f>
        <v>EVEN</v>
      </c>
      <c r="F18817" t="str">
        <f>IF(D18817&lt;=18,"LOW (1-18)","HIGH (19-36)")</f>
        <v>LOW (1-18)</v>
      </c>
      <c r="G18817">
        <f>INT((D18817-1)/6)+1</f>
        <v>2</v>
      </c>
      <c r="H18817">
        <f>MOD(D18817-1,6)+1</f>
        <v>4</v>
      </c>
      <c r="I18817">
        <f>37-D18817</f>
        <v>27</v>
      </c>
      <c r="J18817">
        <f>ABS(D18817-D18818)</f>
        <v>16</v>
      </c>
      <c r="K18817">
        <f>AVERAGE(D18817:D18821)</f>
        <v>10</v>
      </c>
      <c r="L18817">
        <f>AVERAGE(D18817:D18836)</f>
        <v>10</v>
      </c>
      <c r="M18817">
        <f>K18817-L18817</f>
        <v>0</v>
      </c>
      <c r="N18817" t="str">
        <f>IF(K18817&gt;L18817,"HIGH ZONE BIAS",IF(K18817&lt;L18817,"LOW ZONE BIAS","EQUILIBRIUM"))</f>
        <v>EQUILIBRIUM</v>
      </c>
    </row>
    <row r="18818">
      <c r="A18818">
        <v>7039</v>
      </c>
      <c r="B18818" t="str">
        <v>2005-12-15</v>
      </c>
      <c r="C18818" t="str">
        <v>Midday</v>
      </c>
      <c r="D18818">
        <v>26</v>
      </c>
      <c r="E18818" t="str">
        <f>IF(MOD(D18818,2)=0,"EVEN","ODD")</f>
        <v>EVEN</v>
      </c>
      <c r="F18818" t="str">
        <f>IF(D18818&lt;=18,"LOW (1-18)","HIGH (19-36)")</f>
        <v>HIGH (19-36)</v>
      </c>
      <c r="G18818">
        <f>INT((D18818-1)/6)+1</f>
        <v>5</v>
      </c>
      <c r="H18818">
        <f>MOD(D18818-1,6)+1</f>
        <v>2</v>
      </c>
      <c r="I18818">
        <f>37-D18818</f>
        <v>11</v>
      </c>
      <c r="J18818">
        <f>ABS(D18818-D18819)</f>
        <v>6</v>
      </c>
      <c r="K18818">
        <f>AVERAGE(D18818:D18822)</f>
        <v>26</v>
      </c>
      <c r="L18818">
        <f>AVERAGE(D18818:D18837)</f>
        <v>26</v>
      </c>
      <c r="M18818">
        <f>K18818-L18818</f>
        <v>0</v>
      </c>
      <c r="N18818" t="str">
        <f>IF(K18818&gt;L18818,"HIGH ZONE BIAS",IF(K18818&lt;L18818,"LOW ZONE BIAS","EQUILIBRIUM"))</f>
        <v>EQUILIBRIUM</v>
      </c>
    </row>
    <row r="18819">
      <c r="A18819">
        <v>7038</v>
      </c>
      <c r="B18819" t="str">
        <v>2005-12-14</v>
      </c>
      <c r="C18819" t="str">
        <v>Evening</v>
      </c>
      <c r="D18819">
        <v>32</v>
      </c>
      <c r="E18819" t="str">
        <f>IF(MOD(D18819,2)=0,"EVEN","ODD")</f>
        <v>EVEN</v>
      </c>
      <c r="F18819" t="str">
        <f>IF(D18819&lt;=18,"LOW (1-18)","HIGH (19-36)")</f>
        <v>HIGH (19-36)</v>
      </c>
      <c r="G18819">
        <f>INT((D18819-1)/6)+1</f>
        <v>6</v>
      </c>
      <c r="H18819">
        <f>MOD(D18819-1,6)+1</f>
        <v>2</v>
      </c>
      <c r="I18819">
        <f>37-D18819</f>
        <v>5</v>
      </c>
      <c r="J18819">
        <f>ABS(D18819-D18820)</f>
        <v>0</v>
      </c>
      <c r="K18819">
        <f>AVERAGE(D18819:D18823)</f>
        <v>32</v>
      </c>
      <c r="L18819">
        <f>AVERAGE(D18819:D18838)</f>
        <v>32</v>
      </c>
      <c r="M18819">
        <f>K18819-L18819</f>
        <v>0</v>
      </c>
      <c r="N18819" t="str">
        <f>IF(K18819&gt;L18819,"HIGH ZONE BIAS",IF(K18819&lt;L18819,"LOW ZONE BIAS","EQUILIBRIUM"))</f>
        <v>EQUILIBRIUM</v>
      </c>
    </row>
    <row r="18820">
      <c r="A18820">
        <v>7037</v>
      </c>
      <c r="B18820" t="str">
        <v>2005-12-14</v>
      </c>
      <c r="C18820" t="str">
        <v>Midday</v>
      </c>
      <c r="D18820">
        <v>32</v>
      </c>
      <c r="E18820" t="str">
        <f>IF(MOD(D18820,2)=0,"EVEN","ODD")</f>
        <v>EVEN</v>
      </c>
      <c r="F18820" t="str">
        <f>IF(D18820&lt;=18,"LOW (1-18)","HIGH (19-36)")</f>
        <v>HIGH (19-36)</v>
      </c>
      <c r="G18820">
        <f>INT((D18820-1)/6)+1</f>
        <v>6</v>
      </c>
      <c r="H18820">
        <f>MOD(D18820-1,6)+1</f>
        <v>2</v>
      </c>
      <c r="I18820">
        <f>37-D18820</f>
        <v>5</v>
      </c>
      <c r="J18820">
        <f>ABS(D18820-D18821)</f>
        <v>14</v>
      </c>
      <c r="K18820">
        <f>AVERAGE(D18820:D18824)</f>
        <v>32</v>
      </c>
      <c r="L18820">
        <f>AVERAGE(D18820:D18839)</f>
        <v>32</v>
      </c>
      <c r="M18820">
        <f>K18820-L18820</f>
        <v>0</v>
      </c>
      <c r="N18820" t="str">
        <f>IF(K18820&gt;L18820,"HIGH ZONE BIAS",IF(K18820&lt;L18820,"LOW ZONE BIAS","EQUILIBRIUM"))</f>
        <v>EQUILIBRIUM</v>
      </c>
    </row>
    <row r="18821">
      <c r="A18821">
        <v>7036</v>
      </c>
      <c r="B18821" t="str">
        <v>2005-12-13</v>
      </c>
      <c r="C18821" t="str">
        <v>Evening</v>
      </c>
      <c r="D18821">
        <v>18</v>
      </c>
      <c r="E18821" t="str">
        <f>IF(MOD(D18821,2)=0,"EVEN","ODD")</f>
        <v>EVEN</v>
      </c>
      <c r="F18821" t="str">
        <f>IF(D18821&lt;=18,"LOW (1-18)","HIGH (19-36)")</f>
        <v>LOW (1-18)</v>
      </c>
      <c r="G18821">
        <f>INT((D18821-1)/6)+1</f>
        <v>3</v>
      </c>
      <c r="H18821">
        <f>MOD(D18821-1,6)+1</f>
        <v>6</v>
      </c>
      <c r="I18821">
        <f>37-D18821</f>
        <v>19</v>
      </c>
      <c r="J18821">
        <f>ABS(D18821-D18822)</f>
        <v>7</v>
      </c>
      <c r="K18821">
        <f>AVERAGE(D18821:D18825)</f>
        <v>18</v>
      </c>
      <c r="L18821">
        <f>AVERAGE(D18821:D18840)</f>
        <v>18</v>
      </c>
      <c r="M18821">
        <f>K18821-L18821</f>
        <v>0</v>
      </c>
      <c r="N18821" t="str">
        <f>IF(K18821&gt;L18821,"HIGH ZONE BIAS",IF(K18821&lt;L18821,"LOW ZONE BIAS","EQUILIBRIUM"))</f>
        <v>EQUILIBRIUM</v>
      </c>
    </row>
    <row r="18822">
      <c r="A18822">
        <v>7035</v>
      </c>
      <c r="B18822" t="str">
        <v>2005-12-13</v>
      </c>
      <c r="C18822" t="str">
        <v>Midday</v>
      </c>
      <c r="D18822">
        <v>11</v>
      </c>
      <c r="E18822" t="str">
        <f>IF(MOD(D18822,2)=0,"EVEN","ODD")</f>
        <v>ODD</v>
      </c>
      <c r="F18822" t="str">
        <f>IF(D18822&lt;=18,"LOW (1-18)","HIGH (19-36)")</f>
        <v>LOW (1-18)</v>
      </c>
      <c r="G18822">
        <f>INT((D18822-1)/6)+1</f>
        <v>2</v>
      </c>
      <c r="H18822">
        <f>MOD(D18822-1,6)+1</f>
        <v>5</v>
      </c>
      <c r="I18822">
        <f>37-D18822</f>
        <v>26</v>
      </c>
      <c r="J18822">
        <f>ABS(D18822-D18823)</f>
        <v>21</v>
      </c>
      <c r="K18822">
        <f>AVERAGE(D18822:D18826)</f>
        <v>11</v>
      </c>
      <c r="L18822">
        <f>AVERAGE(D18822:D18841)</f>
        <v>11</v>
      </c>
      <c r="M18822">
        <f>K18822-L18822</f>
        <v>0</v>
      </c>
      <c r="N18822" t="str">
        <f>IF(K18822&gt;L18822,"HIGH ZONE BIAS",IF(K18822&lt;L18822,"LOW ZONE BIAS","EQUILIBRIUM"))</f>
        <v>EQUILIBRIUM</v>
      </c>
    </row>
    <row r="18823">
      <c r="A18823">
        <v>7034</v>
      </c>
      <c r="B18823" t="str">
        <v>2005-12-12</v>
      </c>
      <c r="C18823" t="str">
        <v>Evening</v>
      </c>
      <c r="D18823">
        <v>32</v>
      </c>
      <c r="E18823" t="str">
        <f>IF(MOD(D18823,2)=0,"EVEN","ODD")</f>
        <v>EVEN</v>
      </c>
      <c r="F18823" t="str">
        <f>IF(D18823&lt;=18,"LOW (1-18)","HIGH (19-36)")</f>
        <v>HIGH (19-36)</v>
      </c>
      <c r="G18823">
        <f>INT((D18823-1)/6)+1</f>
        <v>6</v>
      </c>
      <c r="H18823">
        <f>MOD(D18823-1,6)+1</f>
        <v>2</v>
      </c>
      <c r="I18823">
        <f>37-D18823</f>
        <v>5</v>
      </c>
      <c r="J18823">
        <f>ABS(D18823-D18824)</f>
        <v>1</v>
      </c>
      <c r="K18823">
        <f>AVERAGE(D18823:D18827)</f>
        <v>32</v>
      </c>
      <c r="L18823">
        <f>AVERAGE(D18823:D18842)</f>
        <v>32</v>
      </c>
      <c r="M18823">
        <f>K18823-L18823</f>
        <v>0</v>
      </c>
      <c r="N18823" t="str">
        <f>IF(K18823&gt;L18823,"HIGH ZONE BIAS",IF(K18823&lt;L18823,"LOW ZONE BIAS","EQUILIBRIUM"))</f>
        <v>EQUILIBRIUM</v>
      </c>
    </row>
    <row r="18824">
      <c r="A18824">
        <v>7033</v>
      </c>
      <c r="B18824" t="str">
        <v>2005-12-12</v>
      </c>
      <c r="C18824" t="str">
        <v>Midday</v>
      </c>
      <c r="D18824">
        <v>33</v>
      </c>
      <c r="E18824" t="str">
        <f>IF(MOD(D18824,2)=0,"EVEN","ODD")</f>
        <v>ODD</v>
      </c>
      <c r="F18824" t="str">
        <f>IF(D18824&lt;=18,"LOW (1-18)","HIGH (19-36)")</f>
        <v>HIGH (19-36)</v>
      </c>
      <c r="G18824">
        <f>INT((D18824-1)/6)+1</f>
        <v>6</v>
      </c>
      <c r="H18824">
        <f>MOD(D18824-1,6)+1</f>
        <v>3</v>
      </c>
      <c r="I18824">
        <f>37-D18824</f>
        <v>4</v>
      </c>
      <c r="J18824">
        <f>ABS(D18824-D18825)</f>
        <v>15</v>
      </c>
      <c r="K18824">
        <f>AVERAGE(D18824:D18828)</f>
        <v>33</v>
      </c>
      <c r="L18824">
        <f>AVERAGE(D18824:D18843)</f>
        <v>33</v>
      </c>
      <c r="M18824">
        <f>K18824-L18824</f>
        <v>0</v>
      </c>
      <c r="N18824" t="str">
        <f>IF(K18824&gt;L18824,"HIGH ZONE BIAS",IF(K18824&lt;L18824,"LOW ZONE BIAS","EQUILIBRIUM"))</f>
        <v>EQUILIBRIUM</v>
      </c>
    </row>
    <row r="18825">
      <c r="A18825">
        <v>7032</v>
      </c>
      <c r="B18825" t="str">
        <v>2005-12-10</v>
      </c>
      <c r="C18825" t="str">
        <v>Evening</v>
      </c>
      <c r="D18825">
        <v>18</v>
      </c>
      <c r="E18825" t="str">
        <f>IF(MOD(D18825,2)=0,"EVEN","ODD")</f>
        <v>EVEN</v>
      </c>
      <c r="F18825" t="str">
        <f>IF(D18825&lt;=18,"LOW (1-18)","HIGH (19-36)")</f>
        <v>LOW (1-18)</v>
      </c>
      <c r="G18825">
        <f>INT((D18825-1)/6)+1</f>
        <v>3</v>
      </c>
      <c r="H18825">
        <f>MOD(D18825-1,6)+1</f>
        <v>6</v>
      </c>
      <c r="I18825">
        <f>37-D18825</f>
        <v>19</v>
      </c>
      <c r="J18825">
        <f>ABS(D18825-D18826)</f>
        <v>15</v>
      </c>
      <c r="K18825">
        <f>AVERAGE(D18825:D18829)</f>
        <v>18</v>
      </c>
      <c r="L18825">
        <f>AVERAGE(D18825:D18844)</f>
        <v>18</v>
      </c>
      <c r="M18825">
        <f>K18825-L18825</f>
        <v>0</v>
      </c>
      <c r="N18825" t="str">
        <f>IF(K18825&gt;L18825,"HIGH ZONE BIAS",IF(K18825&lt;L18825,"LOW ZONE BIAS","EQUILIBRIUM"))</f>
        <v>EQUILIBRIUM</v>
      </c>
    </row>
    <row r="18826">
      <c r="A18826">
        <v>7031</v>
      </c>
      <c r="B18826" t="str">
        <v>2005-12-10</v>
      </c>
      <c r="C18826" t="str">
        <v>Midday</v>
      </c>
      <c r="D18826">
        <v>3</v>
      </c>
      <c r="E18826" t="str">
        <f>IF(MOD(D18826,2)=0,"EVEN","ODD")</f>
        <v>ODD</v>
      </c>
      <c r="F18826" t="str">
        <f>IF(D18826&lt;=18,"LOW (1-18)","HIGH (19-36)")</f>
        <v>LOW (1-18)</v>
      </c>
      <c r="G18826">
        <f>INT((D18826-1)/6)+1</f>
        <v>1</v>
      </c>
      <c r="H18826">
        <f>MOD(D18826-1,6)+1</f>
        <v>3</v>
      </c>
      <c r="I18826">
        <f>37-D18826</f>
        <v>34</v>
      </c>
      <c r="J18826">
        <f>ABS(D18826-D18827)</f>
        <v>16</v>
      </c>
      <c r="K18826">
        <f>AVERAGE(D18826:D18830)</f>
        <v>3</v>
      </c>
      <c r="L18826">
        <f>AVERAGE(D18826:D18845)</f>
        <v>3</v>
      </c>
      <c r="M18826">
        <f>K18826-L18826</f>
        <v>0</v>
      </c>
      <c r="N18826" t="str">
        <f>IF(K18826&gt;L18826,"HIGH ZONE BIAS",IF(K18826&lt;L18826,"LOW ZONE BIAS","EQUILIBRIUM"))</f>
        <v>EQUILIBRIUM</v>
      </c>
    </row>
    <row r="18827">
      <c r="A18827">
        <v>7030</v>
      </c>
      <c r="B18827" t="str">
        <v>2005-12-09</v>
      </c>
      <c r="C18827" t="str">
        <v>Evening</v>
      </c>
      <c r="D18827">
        <v>19</v>
      </c>
      <c r="E18827" t="str">
        <f>IF(MOD(D18827,2)=0,"EVEN","ODD")</f>
        <v>ODD</v>
      </c>
      <c r="F18827" t="str">
        <f>IF(D18827&lt;=18,"LOW (1-18)","HIGH (19-36)")</f>
        <v>HIGH (19-36)</v>
      </c>
      <c r="G18827">
        <f>INT((D18827-1)/6)+1</f>
        <v>4</v>
      </c>
      <c r="H18827">
        <f>MOD(D18827-1,6)+1</f>
        <v>1</v>
      </c>
      <c r="I18827">
        <f>37-D18827</f>
        <v>18</v>
      </c>
      <c r="J18827">
        <f>ABS(D18827-D18828)</f>
        <v>5</v>
      </c>
      <c r="K18827">
        <f>AVERAGE(D18827:D18831)</f>
        <v>19</v>
      </c>
      <c r="L18827">
        <f>AVERAGE(D18827:D18846)</f>
        <v>19</v>
      </c>
      <c r="M18827">
        <f>K18827-L18827</f>
        <v>0</v>
      </c>
      <c r="N18827" t="str">
        <f>IF(K18827&gt;L18827,"HIGH ZONE BIAS",IF(K18827&lt;L18827,"LOW ZONE BIAS","EQUILIBRIUM"))</f>
        <v>EQUILIBRIUM</v>
      </c>
    </row>
    <row r="18828">
      <c r="A18828">
        <v>7029</v>
      </c>
      <c r="B18828" t="str">
        <v>2005-12-09</v>
      </c>
      <c r="C18828" t="str">
        <v>Midday</v>
      </c>
      <c r="D18828">
        <v>14</v>
      </c>
      <c r="E18828" t="str">
        <f>IF(MOD(D18828,2)=0,"EVEN","ODD")</f>
        <v>EVEN</v>
      </c>
      <c r="F18828" t="str">
        <f>IF(D18828&lt;=18,"LOW (1-18)","HIGH (19-36)")</f>
        <v>LOW (1-18)</v>
      </c>
      <c r="G18828">
        <f>INT((D18828-1)/6)+1</f>
        <v>3</v>
      </c>
      <c r="H18828">
        <f>MOD(D18828-1,6)+1</f>
        <v>2</v>
      </c>
      <c r="I18828">
        <f>37-D18828</f>
        <v>23</v>
      </c>
      <c r="J18828">
        <f>ABS(D18828-D18829)</f>
        <v>1</v>
      </c>
      <c r="K18828">
        <f>AVERAGE(D18828:D18832)</f>
        <v>14</v>
      </c>
      <c r="L18828">
        <f>AVERAGE(D18828:D18847)</f>
        <v>14</v>
      </c>
      <c r="M18828">
        <f>K18828-L18828</f>
        <v>0</v>
      </c>
      <c r="N18828" t="str">
        <f>IF(K18828&gt;L18828,"HIGH ZONE BIAS",IF(K18828&lt;L18828,"LOW ZONE BIAS","EQUILIBRIUM"))</f>
        <v>EQUILIBRIUM</v>
      </c>
    </row>
    <row r="18829">
      <c r="A18829">
        <v>7028</v>
      </c>
      <c r="B18829" t="str">
        <v>2005-12-08</v>
      </c>
      <c r="C18829" t="str">
        <v>Evening</v>
      </c>
      <c r="D18829">
        <v>13</v>
      </c>
      <c r="E18829" t="str">
        <f>IF(MOD(D18829,2)=0,"EVEN","ODD")</f>
        <v>ODD</v>
      </c>
      <c r="F18829" t="str">
        <f>IF(D18829&lt;=18,"LOW (1-18)","HIGH (19-36)")</f>
        <v>LOW (1-18)</v>
      </c>
      <c r="G18829">
        <f>INT((D18829-1)/6)+1</f>
        <v>3</v>
      </c>
      <c r="H18829">
        <f>MOD(D18829-1,6)+1</f>
        <v>1</v>
      </c>
      <c r="I18829">
        <f>37-D18829</f>
        <v>24</v>
      </c>
      <c r="J18829">
        <f>ABS(D18829-D18830)</f>
        <v>15</v>
      </c>
      <c r="K18829">
        <f>AVERAGE(D18829:D18833)</f>
        <v>13</v>
      </c>
      <c r="L18829">
        <f>AVERAGE(D18829:D18848)</f>
        <v>13</v>
      </c>
      <c r="M18829">
        <f>K18829-L18829</f>
        <v>0</v>
      </c>
      <c r="N18829" t="str">
        <f>IF(K18829&gt;L18829,"HIGH ZONE BIAS",IF(K18829&lt;L18829,"LOW ZONE BIAS","EQUILIBRIUM"))</f>
        <v>EQUILIBRIUM</v>
      </c>
    </row>
    <row r="18830">
      <c r="A18830">
        <v>7027</v>
      </c>
      <c r="B18830" t="str">
        <v>2005-12-08</v>
      </c>
      <c r="C18830" t="str">
        <v>Midday</v>
      </c>
      <c r="D18830">
        <v>28</v>
      </c>
      <c r="E18830" t="str">
        <f>IF(MOD(D18830,2)=0,"EVEN","ODD")</f>
        <v>EVEN</v>
      </c>
      <c r="F18830" t="str">
        <f>IF(D18830&lt;=18,"LOW (1-18)","HIGH (19-36)")</f>
        <v>HIGH (19-36)</v>
      </c>
      <c r="G18830">
        <f>INT((D18830-1)/6)+1</f>
        <v>5</v>
      </c>
      <c r="H18830">
        <f>MOD(D18830-1,6)+1</f>
        <v>4</v>
      </c>
      <c r="I18830">
        <f>37-D18830</f>
        <v>9</v>
      </c>
      <c r="J18830">
        <f>ABS(D18830-D18831)</f>
        <v>8</v>
      </c>
      <c r="K18830">
        <f>AVERAGE(D18830:D18834)</f>
        <v>28</v>
      </c>
      <c r="L18830">
        <f>AVERAGE(D18830:D18849)</f>
        <v>28</v>
      </c>
      <c r="M18830">
        <f>K18830-L18830</f>
        <v>0</v>
      </c>
      <c r="N18830" t="str">
        <f>IF(K18830&gt;L18830,"HIGH ZONE BIAS",IF(K18830&lt;L18830,"LOW ZONE BIAS","EQUILIBRIUM"))</f>
        <v>EQUILIBRIUM</v>
      </c>
    </row>
    <row r="18831">
      <c r="A18831">
        <v>7026</v>
      </c>
      <c r="B18831" t="str">
        <v>2005-12-07</v>
      </c>
      <c r="C18831" t="str">
        <v>Evening</v>
      </c>
      <c r="D18831">
        <v>36</v>
      </c>
      <c r="E18831" t="str">
        <f>IF(MOD(D18831,2)=0,"EVEN","ODD")</f>
        <v>EVEN</v>
      </c>
      <c r="F18831" t="str">
        <f>IF(D18831&lt;=18,"LOW (1-18)","HIGH (19-36)")</f>
        <v>HIGH (19-36)</v>
      </c>
      <c r="G18831">
        <f>INT((D18831-1)/6)+1</f>
        <v>6</v>
      </c>
      <c r="H18831">
        <f>MOD(D18831-1,6)+1</f>
        <v>6</v>
      </c>
      <c r="I18831">
        <f>37-D18831</f>
        <v>1</v>
      </c>
      <c r="J18831">
        <f>ABS(D18831-D18832)</f>
        <v>23</v>
      </c>
      <c r="K18831">
        <f>AVERAGE(D18831:D18835)</f>
        <v>36</v>
      </c>
      <c r="L18831">
        <f>AVERAGE(D18831:D18850)</f>
        <v>36</v>
      </c>
      <c r="M18831">
        <f>K18831-L18831</f>
        <v>0</v>
      </c>
      <c r="N18831" t="str">
        <f>IF(K18831&gt;L18831,"HIGH ZONE BIAS",IF(K18831&lt;L18831,"LOW ZONE BIAS","EQUILIBRIUM"))</f>
        <v>EQUILIBRIUM</v>
      </c>
    </row>
    <row r="18832">
      <c r="A18832">
        <v>7025</v>
      </c>
      <c r="B18832" t="str">
        <v>2005-12-07</v>
      </c>
      <c r="C18832" t="str">
        <v>Midday</v>
      </c>
      <c r="D18832">
        <v>13</v>
      </c>
      <c r="E18832" t="str">
        <f>IF(MOD(D18832,2)=0,"EVEN","ODD")</f>
        <v>ODD</v>
      </c>
      <c r="F18832" t="str">
        <f>IF(D18832&lt;=18,"LOW (1-18)","HIGH (19-36)")</f>
        <v>LOW (1-18)</v>
      </c>
      <c r="G18832">
        <f>INT((D18832-1)/6)+1</f>
        <v>3</v>
      </c>
      <c r="H18832">
        <f>MOD(D18832-1,6)+1</f>
        <v>1</v>
      </c>
      <c r="I18832">
        <f>37-D18832</f>
        <v>24</v>
      </c>
      <c r="J18832">
        <f>ABS(D18832-D18833)</f>
        <v>22</v>
      </c>
      <c r="K18832">
        <f>AVERAGE(D18832:D18836)</f>
        <v>13</v>
      </c>
      <c r="L18832">
        <f>AVERAGE(D18832:D18851)</f>
        <v>13</v>
      </c>
      <c r="M18832">
        <f>K18832-L18832</f>
        <v>0</v>
      </c>
      <c r="N18832" t="str">
        <f>IF(K18832&gt;L18832,"HIGH ZONE BIAS",IF(K18832&lt;L18832,"LOW ZONE BIAS","EQUILIBRIUM"))</f>
        <v>EQUILIBRIUM</v>
      </c>
    </row>
    <row r="18833">
      <c r="A18833">
        <v>7024</v>
      </c>
      <c r="B18833" t="str">
        <v>2005-12-06</v>
      </c>
      <c r="C18833" t="str">
        <v>Evening</v>
      </c>
      <c r="D18833">
        <v>35</v>
      </c>
      <c r="E18833" t="str">
        <f>IF(MOD(D18833,2)=0,"EVEN","ODD")</f>
        <v>ODD</v>
      </c>
      <c r="F18833" t="str">
        <f>IF(D18833&lt;=18,"LOW (1-18)","HIGH (19-36)")</f>
        <v>HIGH (19-36)</v>
      </c>
      <c r="G18833">
        <f>INT((D18833-1)/6)+1</f>
        <v>6</v>
      </c>
      <c r="H18833">
        <f>MOD(D18833-1,6)+1</f>
        <v>5</v>
      </c>
      <c r="I18833">
        <f>37-D18833</f>
        <v>2</v>
      </c>
      <c r="J18833">
        <f>ABS(D18833-D18834)</f>
        <v>17</v>
      </c>
      <c r="K18833">
        <f>AVERAGE(D18833:D18837)</f>
        <v>35</v>
      </c>
      <c r="L18833">
        <f>AVERAGE(D18833:D18852)</f>
        <v>35</v>
      </c>
      <c r="M18833">
        <f>K18833-L18833</f>
        <v>0</v>
      </c>
      <c r="N18833" t="str">
        <f>IF(K18833&gt;L18833,"HIGH ZONE BIAS",IF(K18833&lt;L18833,"LOW ZONE BIAS","EQUILIBRIUM"))</f>
        <v>EQUILIBRIUM</v>
      </c>
    </row>
    <row r="18834">
      <c r="A18834">
        <v>7023</v>
      </c>
      <c r="B18834" t="str">
        <v>2005-12-06</v>
      </c>
      <c r="C18834" t="str">
        <v>Midday</v>
      </c>
      <c r="D18834">
        <v>18</v>
      </c>
      <c r="E18834" t="str">
        <f>IF(MOD(D18834,2)=0,"EVEN","ODD")</f>
        <v>EVEN</v>
      </c>
      <c r="F18834" t="str">
        <f>IF(D18834&lt;=18,"LOW (1-18)","HIGH (19-36)")</f>
        <v>LOW (1-18)</v>
      </c>
      <c r="G18834">
        <f>INT((D18834-1)/6)+1</f>
        <v>3</v>
      </c>
      <c r="H18834">
        <f>MOD(D18834-1,6)+1</f>
        <v>6</v>
      </c>
      <c r="I18834">
        <f>37-D18834</f>
        <v>19</v>
      </c>
      <c r="J18834">
        <f>ABS(D18834-D18835)</f>
        <v>7</v>
      </c>
      <c r="K18834">
        <f>AVERAGE(D18834:D18838)</f>
        <v>18</v>
      </c>
      <c r="L18834">
        <f>AVERAGE(D18834:D18853)</f>
        <v>18</v>
      </c>
      <c r="M18834">
        <f>K18834-L18834</f>
        <v>0</v>
      </c>
      <c r="N18834" t="str">
        <f>IF(K18834&gt;L18834,"HIGH ZONE BIAS",IF(K18834&lt;L18834,"LOW ZONE BIAS","EQUILIBRIUM"))</f>
        <v>EQUILIBRIUM</v>
      </c>
    </row>
    <row r="18835">
      <c r="A18835">
        <v>7022</v>
      </c>
      <c r="B18835" t="str">
        <v>2005-12-05</v>
      </c>
      <c r="C18835" t="str">
        <v>Evening</v>
      </c>
      <c r="D18835">
        <v>25</v>
      </c>
      <c r="E18835" t="str">
        <f>IF(MOD(D18835,2)=0,"EVEN","ODD")</f>
        <v>ODD</v>
      </c>
      <c r="F18835" t="str">
        <f>IF(D18835&lt;=18,"LOW (1-18)","HIGH (19-36)")</f>
        <v>HIGH (19-36)</v>
      </c>
      <c r="G18835">
        <f>INT((D18835-1)/6)+1</f>
        <v>5</v>
      </c>
      <c r="H18835">
        <f>MOD(D18835-1,6)+1</f>
        <v>1</v>
      </c>
      <c r="I18835">
        <f>37-D18835</f>
        <v>12</v>
      </c>
      <c r="J18835">
        <f>ABS(D18835-D18836)</f>
        <v>19</v>
      </c>
      <c r="K18835">
        <f>AVERAGE(D18835:D18839)</f>
        <v>25</v>
      </c>
      <c r="L18835">
        <f>AVERAGE(D18835:D18854)</f>
        <v>25</v>
      </c>
      <c r="M18835">
        <f>K18835-L18835</f>
        <v>0</v>
      </c>
      <c r="N18835" t="str">
        <f>IF(K18835&gt;L18835,"HIGH ZONE BIAS",IF(K18835&lt;L18835,"LOW ZONE BIAS","EQUILIBRIUM"))</f>
        <v>EQUILIBRIUM</v>
      </c>
    </row>
    <row r="18836">
      <c r="A18836">
        <v>7021</v>
      </c>
      <c r="B18836" t="str">
        <v>2005-12-05</v>
      </c>
      <c r="C18836" t="str">
        <v>Midday</v>
      </c>
      <c r="D18836">
        <v>6</v>
      </c>
      <c r="E18836" t="str">
        <f>IF(MOD(D18836,2)=0,"EVEN","ODD")</f>
        <v>EVEN</v>
      </c>
      <c r="F18836" t="str">
        <f>IF(D18836&lt;=18,"LOW (1-18)","HIGH (19-36)")</f>
        <v>LOW (1-18)</v>
      </c>
      <c r="G18836">
        <f>INT((D18836-1)/6)+1</f>
        <v>1</v>
      </c>
      <c r="H18836">
        <f>MOD(D18836-1,6)+1</f>
        <v>6</v>
      </c>
      <c r="I18836">
        <f>37-D18836</f>
        <v>31</v>
      </c>
      <c r="J18836">
        <f>ABS(D18836-D18837)</f>
        <v>13</v>
      </c>
      <c r="K18836">
        <f>AVERAGE(D18836:D18840)</f>
        <v>6</v>
      </c>
      <c r="L18836">
        <f>AVERAGE(D18836:D18855)</f>
        <v>6</v>
      </c>
      <c r="M18836">
        <f>K18836-L18836</f>
        <v>0</v>
      </c>
      <c r="N18836" t="str">
        <f>IF(K18836&gt;L18836,"HIGH ZONE BIAS",IF(K18836&lt;L18836,"LOW ZONE BIAS","EQUILIBRIUM"))</f>
        <v>EQUILIBRIUM</v>
      </c>
    </row>
    <row r="18837">
      <c r="A18837">
        <v>7020</v>
      </c>
      <c r="B18837" t="str">
        <v>2005-12-03</v>
      </c>
      <c r="C18837" t="str">
        <v>Evening</v>
      </c>
      <c r="D18837">
        <v>19</v>
      </c>
      <c r="E18837" t="str">
        <f>IF(MOD(D18837,2)=0,"EVEN","ODD")</f>
        <v>ODD</v>
      </c>
      <c r="F18837" t="str">
        <f>IF(D18837&lt;=18,"LOW (1-18)","HIGH (19-36)")</f>
        <v>HIGH (19-36)</v>
      </c>
      <c r="G18837">
        <f>INT((D18837-1)/6)+1</f>
        <v>4</v>
      </c>
      <c r="H18837">
        <f>MOD(D18837-1,6)+1</f>
        <v>1</v>
      </c>
      <c r="I18837">
        <f>37-D18837</f>
        <v>18</v>
      </c>
      <c r="J18837">
        <f>ABS(D18837-D18838)</f>
        <v>2</v>
      </c>
      <c r="K18837">
        <f>AVERAGE(D18837:D18841)</f>
        <v>19</v>
      </c>
      <c r="L18837">
        <f>AVERAGE(D18837:D18856)</f>
        <v>19</v>
      </c>
      <c r="M18837">
        <f>K18837-L18837</f>
        <v>0</v>
      </c>
      <c r="N18837" t="str">
        <f>IF(K18837&gt;L18837,"HIGH ZONE BIAS",IF(K18837&lt;L18837,"LOW ZONE BIAS","EQUILIBRIUM"))</f>
        <v>EQUILIBRIUM</v>
      </c>
    </row>
    <row r="18838">
      <c r="A18838">
        <v>7019</v>
      </c>
      <c r="B18838" t="str">
        <v>2005-12-03</v>
      </c>
      <c r="C18838" t="str">
        <v>Midday</v>
      </c>
      <c r="D18838">
        <v>21</v>
      </c>
      <c r="E18838" t="str">
        <f>IF(MOD(D18838,2)=0,"EVEN","ODD")</f>
        <v>ODD</v>
      </c>
      <c r="F18838" t="str">
        <f>IF(D18838&lt;=18,"LOW (1-18)","HIGH (19-36)")</f>
        <v>HIGH (19-36)</v>
      </c>
      <c r="G18838">
        <f>INT((D18838-1)/6)+1</f>
        <v>4</v>
      </c>
      <c r="H18838">
        <f>MOD(D18838-1,6)+1</f>
        <v>3</v>
      </c>
      <c r="I18838">
        <f>37-D18838</f>
        <v>16</v>
      </c>
      <c r="J18838">
        <f>ABS(D18838-D18839)</f>
        <v>13</v>
      </c>
      <c r="K18838">
        <f>AVERAGE(D18838:D18842)</f>
        <v>21</v>
      </c>
      <c r="L18838">
        <f>AVERAGE(D18838:D18857)</f>
        <v>21</v>
      </c>
      <c r="M18838">
        <f>K18838-L18838</f>
        <v>0</v>
      </c>
      <c r="N18838" t="str">
        <f>IF(K18838&gt;L18838,"HIGH ZONE BIAS",IF(K18838&lt;L18838,"LOW ZONE BIAS","EQUILIBRIUM"))</f>
        <v>EQUILIBRIUM</v>
      </c>
    </row>
    <row r="18839">
      <c r="A18839">
        <v>7018</v>
      </c>
      <c r="B18839" t="str">
        <v>2005-12-02</v>
      </c>
      <c r="C18839" t="str">
        <v>Evening</v>
      </c>
      <c r="D18839">
        <v>8</v>
      </c>
      <c r="E18839" t="str">
        <f>IF(MOD(D18839,2)=0,"EVEN","ODD")</f>
        <v>EVEN</v>
      </c>
      <c r="F18839" t="str">
        <f>IF(D18839&lt;=18,"LOW (1-18)","HIGH (19-36)")</f>
        <v>LOW (1-18)</v>
      </c>
      <c r="G18839">
        <f>INT((D18839-1)/6)+1</f>
        <v>2</v>
      </c>
      <c r="H18839">
        <f>MOD(D18839-1,6)+1</f>
        <v>2</v>
      </c>
      <c r="I18839">
        <f>37-D18839</f>
        <v>29</v>
      </c>
      <c r="J18839">
        <f>ABS(D18839-D18840)</f>
        <v>5</v>
      </c>
      <c r="K18839">
        <f>AVERAGE(D18839:D18843)</f>
        <v>8</v>
      </c>
      <c r="L18839">
        <f>AVERAGE(D18839:D18858)</f>
        <v>8</v>
      </c>
      <c r="M18839">
        <f>K18839-L18839</f>
        <v>0</v>
      </c>
      <c r="N18839" t="str">
        <f>IF(K18839&gt;L18839,"HIGH ZONE BIAS",IF(K18839&lt;L18839,"LOW ZONE BIAS","EQUILIBRIUM"))</f>
        <v>EQUILIBRIUM</v>
      </c>
    </row>
    <row r="18840">
      <c r="A18840">
        <v>7017</v>
      </c>
      <c r="B18840" t="str">
        <v>2005-12-02</v>
      </c>
      <c r="C18840" t="str">
        <v>Midday</v>
      </c>
      <c r="D18840">
        <v>3</v>
      </c>
      <c r="E18840" t="str">
        <f>IF(MOD(D18840,2)=0,"EVEN","ODD")</f>
        <v>ODD</v>
      </c>
      <c r="F18840" t="str">
        <f>IF(D18840&lt;=18,"LOW (1-18)","HIGH (19-36)")</f>
        <v>LOW (1-18)</v>
      </c>
      <c r="G18840">
        <f>INT((D18840-1)/6)+1</f>
        <v>1</v>
      </c>
      <c r="H18840">
        <f>MOD(D18840-1,6)+1</f>
        <v>3</v>
      </c>
      <c r="I18840">
        <f>37-D18840</f>
        <v>34</v>
      </c>
      <c r="J18840">
        <f>ABS(D18840-D18841)</f>
        <v>33</v>
      </c>
      <c r="K18840">
        <f>AVERAGE(D18840:D18844)</f>
        <v>3</v>
      </c>
      <c r="L18840">
        <f>AVERAGE(D18840:D18859)</f>
        <v>3</v>
      </c>
      <c r="M18840">
        <f>K18840-L18840</f>
        <v>0</v>
      </c>
      <c r="N18840" t="str">
        <f>IF(K18840&gt;L18840,"HIGH ZONE BIAS",IF(K18840&lt;L18840,"LOW ZONE BIAS","EQUILIBRIUM"))</f>
        <v>EQUILIBRIUM</v>
      </c>
    </row>
    <row r="18841">
      <c r="A18841">
        <v>7016</v>
      </c>
      <c r="B18841" t="str">
        <v>2005-12-01</v>
      </c>
      <c r="C18841" t="str">
        <v>Evening</v>
      </c>
      <c r="D18841">
        <v>36</v>
      </c>
      <c r="E18841" t="str">
        <f>IF(MOD(D18841,2)=0,"EVEN","ODD")</f>
        <v>EVEN</v>
      </c>
      <c r="F18841" t="str">
        <f>IF(D18841&lt;=18,"LOW (1-18)","HIGH (19-36)")</f>
        <v>HIGH (19-36)</v>
      </c>
      <c r="G18841">
        <f>INT((D18841-1)/6)+1</f>
        <v>6</v>
      </c>
      <c r="H18841">
        <f>MOD(D18841-1,6)+1</f>
        <v>6</v>
      </c>
      <c r="I18841">
        <f>37-D18841</f>
        <v>1</v>
      </c>
      <c r="J18841">
        <f>ABS(D18841-D18842)</f>
        <v>2</v>
      </c>
      <c r="K18841">
        <f>AVERAGE(D18841:D18845)</f>
        <v>36</v>
      </c>
      <c r="L18841">
        <f>AVERAGE(D18841:D18860)</f>
        <v>36</v>
      </c>
      <c r="M18841">
        <f>K18841-L18841</f>
        <v>0</v>
      </c>
      <c r="N18841" t="str">
        <f>IF(K18841&gt;L18841,"HIGH ZONE BIAS",IF(K18841&lt;L18841,"LOW ZONE BIAS","EQUILIBRIUM"))</f>
        <v>EQUILIBRIUM</v>
      </c>
    </row>
    <row r="18842">
      <c r="A18842">
        <v>7015</v>
      </c>
      <c r="B18842" t="str">
        <v>2005-12-01</v>
      </c>
      <c r="C18842" t="str">
        <v>Midday</v>
      </c>
      <c r="D18842">
        <v>34</v>
      </c>
      <c r="E18842" t="str">
        <f>IF(MOD(D18842,2)=0,"EVEN","ODD")</f>
        <v>EVEN</v>
      </c>
      <c r="F18842" t="str">
        <f>IF(D18842&lt;=18,"LOW (1-18)","HIGH (19-36)")</f>
        <v>HIGH (19-36)</v>
      </c>
      <c r="G18842">
        <f>INT((D18842-1)/6)+1</f>
        <v>6</v>
      </c>
      <c r="H18842">
        <f>MOD(D18842-1,6)+1</f>
        <v>4</v>
      </c>
      <c r="I18842">
        <f>37-D18842</f>
        <v>3</v>
      </c>
      <c r="J18842">
        <f>ABS(D18842-D18843)</f>
        <v>6</v>
      </c>
      <c r="K18842">
        <f>AVERAGE(D18842:D18846)</f>
        <v>34</v>
      </c>
      <c r="L18842">
        <f>AVERAGE(D18842:D18861)</f>
        <v>34</v>
      </c>
      <c r="M18842">
        <f>K18842-L18842</f>
        <v>0</v>
      </c>
      <c r="N18842" t="str">
        <f>IF(K18842&gt;L18842,"HIGH ZONE BIAS",IF(K18842&lt;L18842,"LOW ZONE BIAS","EQUILIBRIUM"))</f>
        <v>EQUILIBRIUM</v>
      </c>
    </row>
    <row r="18843">
      <c r="A18843">
        <v>6862</v>
      </c>
      <c r="B18843" t="str">
        <v>2005-08-31</v>
      </c>
      <c r="C18843" t="str">
        <v>Evening</v>
      </c>
      <c r="D18843">
        <v>28</v>
      </c>
      <c r="E18843" t="str">
        <f>IF(MOD(D18843,2)=0,"EVEN","ODD")</f>
        <v>EVEN</v>
      </c>
      <c r="F18843" t="str">
        <f>IF(D18843&lt;=18,"LOW (1-18)","HIGH (19-36)")</f>
        <v>HIGH (19-36)</v>
      </c>
      <c r="G18843">
        <f>INT((D18843-1)/6)+1</f>
        <v>5</v>
      </c>
      <c r="H18843">
        <f>MOD(D18843-1,6)+1</f>
        <v>4</v>
      </c>
      <c r="I18843">
        <f>37-D18843</f>
        <v>9</v>
      </c>
      <c r="J18843">
        <f>ABS(D18843-D18844)</f>
        <v>22</v>
      </c>
      <c r="K18843">
        <f>AVERAGE(D18843:D18847)</f>
        <v>28</v>
      </c>
      <c r="L18843">
        <f>AVERAGE(D18843:D18862)</f>
        <v>28</v>
      </c>
      <c r="M18843">
        <f>K18843-L18843</f>
        <v>0</v>
      </c>
      <c r="N18843" t="str">
        <f>IF(K18843&gt;L18843,"HIGH ZONE BIAS",IF(K18843&lt;L18843,"LOW ZONE BIAS","EQUILIBRIUM"))</f>
        <v>EQUILIBRIUM</v>
      </c>
    </row>
    <row r="18844">
      <c r="A18844">
        <v>6861</v>
      </c>
      <c r="B18844" t="str">
        <v>2005-08-31</v>
      </c>
      <c r="C18844" t="str">
        <v>Midday</v>
      </c>
      <c r="D18844">
        <v>6</v>
      </c>
      <c r="E18844" t="str">
        <f>IF(MOD(D18844,2)=0,"EVEN","ODD")</f>
        <v>EVEN</v>
      </c>
      <c r="F18844" t="str">
        <f>IF(D18844&lt;=18,"LOW (1-18)","HIGH (19-36)")</f>
        <v>LOW (1-18)</v>
      </c>
      <c r="G18844">
        <f>INT((D18844-1)/6)+1</f>
        <v>1</v>
      </c>
      <c r="H18844">
        <f>MOD(D18844-1,6)+1</f>
        <v>6</v>
      </c>
      <c r="I18844">
        <f>37-D18844</f>
        <v>31</v>
      </c>
      <c r="J18844">
        <f>ABS(D18844-D18845)</f>
        <v>19</v>
      </c>
      <c r="K18844">
        <f>AVERAGE(D18844:D18848)</f>
        <v>6</v>
      </c>
      <c r="L18844">
        <f>AVERAGE(D18844:D18863)</f>
        <v>6</v>
      </c>
      <c r="M18844">
        <f>K18844-L18844</f>
        <v>0</v>
      </c>
      <c r="N18844" t="str">
        <f>IF(K18844&gt;L18844,"HIGH ZONE BIAS",IF(K18844&lt;L18844,"LOW ZONE BIAS","EQUILIBRIUM"))</f>
        <v>EQUILIBRIUM</v>
      </c>
    </row>
    <row r="18845">
      <c r="A18845">
        <v>6860</v>
      </c>
      <c r="B18845" t="str">
        <v>2005-08-30</v>
      </c>
      <c r="C18845" t="str">
        <v>Evening</v>
      </c>
      <c r="D18845">
        <v>25</v>
      </c>
      <c r="E18845" t="str">
        <f>IF(MOD(D18845,2)=0,"EVEN","ODD")</f>
        <v>ODD</v>
      </c>
      <c r="F18845" t="str">
        <f>IF(D18845&lt;=18,"LOW (1-18)","HIGH (19-36)")</f>
        <v>HIGH (19-36)</v>
      </c>
      <c r="G18845">
        <f>INT((D18845-1)/6)+1</f>
        <v>5</v>
      </c>
      <c r="H18845">
        <f>MOD(D18845-1,6)+1</f>
        <v>1</v>
      </c>
      <c r="I18845">
        <f>37-D18845</f>
        <v>12</v>
      </c>
      <c r="J18845">
        <f>ABS(D18845-D18846)</f>
        <v>7</v>
      </c>
      <c r="K18845">
        <f>AVERAGE(D18845:D18849)</f>
        <v>25</v>
      </c>
      <c r="L18845">
        <f>AVERAGE(D18845:D18864)</f>
        <v>25</v>
      </c>
      <c r="M18845">
        <f>K18845-L18845</f>
        <v>0</v>
      </c>
      <c r="N18845" t="str">
        <f>IF(K18845&gt;L18845,"HIGH ZONE BIAS",IF(K18845&lt;L18845,"LOW ZONE BIAS","EQUILIBRIUM"))</f>
        <v>EQUILIBRIUM</v>
      </c>
    </row>
    <row r="18846">
      <c r="A18846">
        <v>6859</v>
      </c>
      <c r="B18846" t="str">
        <v>2005-08-30</v>
      </c>
      <c r="C18846" t="str">
        <v>Midday</v>
      </c>
      <c r="D18846">
        <v>32</v>
      </c>
      <c r="E18846" t="str">
        <f>IF(MOD(D18846,2)=0,"EVEN","ODD")</f>
        <v>EVEN</v>
      </c>
      <c r="F18846" t="str">
        <f>IF(D18846&lt;=18,"LOW (1-18)","HIGH (19-36)")</f>
        <v>HIGH (19-36)</v>
      </c>
      <c r="G18846">
        <f>INT((D18846-1)/6)+1</f>
        <v>6</v>
      </c>
      <c r="H18846">
        <f>MOD(D18846-1,6)+1</f>
        <v>2</v>
      </c>
      <c r="I18846">
        <f>37-D18846</f>
        <v>5</v>
      </c>
      <c r="J18846">
        <f>ABS(D18846-D18847)</f>
        <v>1</v>
      </c>
      <c r="K18846">
        <f>AVERAGE(D18846:D18850)</f>
        <v>32</v>
      </c>
      <c r="L18846">
        <f>AVERAGE(D18846:D18865)</f>
        <v>32</v>
      </c>
      <c r="M18846">
        <f>K18846-L18846</f>
        <v>0</v>
      </c>
      <c r="N18846" t="str">
        <f>IF(K18846&gt;L18846,"HIGH ZONE BIAS",IF(K18846&lt;L18846,"LOW ZONE BIAS","EQUILIBRIUM"))</f>
        <v>EQUILIBRIUM</v>
      </c>
    </row>
    <row r="18847">
      <c r="A18847">
        <v>6858</v>
      </c>
      <c r="B18847" t="str">
        <v>2005-08-29</v>
      </c>
      <c r="C18847" t="str">
        <v>Evening</v>
      </c>
      <c r="D18847">
        <v>31</v>
      </c>
      <c r="E18847" t="str">
        <f>IF(MOD(D18847,2)=0,"EVEN","ODD")</f>
        <v>ODD</v>
      </c>
      <c r="F18847" t="str">
        <f>IF(D18847&lt;=18,"LOW (1-18)","HIGH (19-36)")</f>
        <v>HIGH (19-36)</v>
      </c>
      <c r="G18847">
        <f>INT((D18847-1)/6)+1</f>
        <v>6</v>
      </c>
      <c r="H18847">
        <f>MOD(D18847-1,6)+1</f>
        <v>1</v>
      </c>
      <c r="I18847">
        <f>37-D18847</f>
        <v>6</v>
      </c>
      <c r="J18847">
        <f>ABS(D18847-D18848)</f>
        <v>8</v>
      </c>
      <c r="K18847">
        <f>AVERAGE(D18847:D18851)</f>
        <v>31</v>
      </c>
      <c r="L18847">
        <f>AVERAGE(D18847:D18866)</f>
        <v>31</v>
      </c>
      <c r="M18847">
        <f>K18847-L18847</f>
        <v>0</v>
      </c>
      <c r="N18847" t="str">
        <f>IF(K18847&gt;L18847,"HIGH ZONE BIAS",IF(K18847&lt;L18847,"LOW ZONE BIAS","EQUILIBRIUM"))</f>
        <v>EQUILIBRIUM</v>
      </c>
    </row>
    <row r="18848">
      <c r="A18848">
        <v>6857</v>
      </c>
      <c r="B18848" t="str">
        <v>2005-08-29</v>
      </c>
      <c r="C18848" t="str">
        <v>Midday</v>
      </c>
      <c r="D18848">
        <v>23</v>
      </c>
      <c r="E18848" t="str">
        <f>IF(MOD(D18848,2)=0,"EVEN","ODD")</f>
        <v>ODD</v>
      </c>
      <c r="F18848" t="str">
        <f>IF(D18848&lt;=18,"LOW (1-18)","HIGH (19-36)")</f>
        <v>HIGH (19-36)</v>
      </c>
      <c r="G18848">
        <f>INT((D18848-1)/6)+1</f>
        <v>4</v>
      </c>
      <c r="H18848">
        <f>MOD(D18848-1,6)+1</f>
        <v>5</v>
      </c>
      <c r="I18848">
        <f>37-D18848</f>
        <v>14</v>
      </c>
      <c r="J18848">
        <f>ABS(D18848-D18849)</f>
        <v>10</v>
      </c>
      <c r="K18848">
        <f>AVERAGE(D18848:D18852)</f>
        <v>23</v>
      </c>
      <c r="L18848">
        <f>AVERAGE(D18848:D18867)</f>
        <v>23</v>
      </c>
      <c r="M18848">
        <f>K18848-L18848</f>
        <v>0</v>
      </c>
      <c r="N18848" t="str">
        <f>IF(K18848&gt;L18848,"HIGH ZONE BIAS",IF(K18848&lt;L18848,"LOW ZONE BIAS","EQUILIBRIUM"))</f>
        <v>EQUILIBRIUM</v>
      </c>
    </row>
    <row r="18849">
      <c r="A18849">
        <v>6856</v>
      </c>
      <c r="B18849" t="str">
        <v>2005-08-27</v>
      </c>
      <c r="C18849" t="str">
        <v>Evening</v>
      </c>
      <c r="D18849">
        <v>13</v>
      </c>
      <c r="E18849" t="str">
        <f>IF(MOD(D18849,2)=0,"EVEN","ODD")</f>
        <v>ODD</v>
      </c>
      <c r="F18849" t="str">
        <f>IF(D18849&lt;=18,"LOW (1-18)","HIGH (19-36)")</f>
        <v>LOW (1-18)</v>
      </c>
      <c r="G18849">
        <f>INT((D18849-1)/6)+1</f>
        <v>3</v>
      </c>
      <c r="H18849">
        <f>MOD(D18849-1,6)+1</f>
        <v>1</v>
      </c>
      <c r="I18849">
        <f>37-D18849</f>
        <v>24</v>
      </c>
      <c r="J18849">
        <f>ABS(D18849-D18850)</f>
        <v>5</v>
      </c>
      <c r="K18849">
        <f>AVERAGE(D18849:D18853)</f>
        <v>13</v>
      </c>
      <c r="L18849">
        <f>AVERAGE(D18849:D18868)</f>
        <v>13</v>
      </c>
      <c r="M18849">
        <f>K18849-L18849</f>
        <v>0</v>
      </c>
      <c r="N18849" t="str">
        <f>IF(K18849&gt;L18849,"HIGH ZONE BIAS",IF(K18849&lt;L18849,"LOW ZONE BIAS","EQUILIBRIUM"))</f>
        <v>EQUILIBRIUM</v>
      </c>
    </row>
    <row r="18850">
      <c r="A18850">
        <v>6855</v>
      </c>
      <c r="B18850" t="str">
        <v>2005-08-27</v>
      </c>
      <c r="C18850" t="str">
        <v>Midday</v>
      </c>
      <c r="D18850">
        <v>18</v>
      </c>
      <c r="E18850" t="str">
        <f>IF(MOD(D18850,2)=0,"EVEN","ODD")</f>
        <v>EVEN</v>
      </c>
      <c r="F18850" t="str">
        <f>IF(D18850&lt;=18,"LOW (1-18)","HIGH (19-36)")</f>
        <v>LOW (1-18)</v>
      </c>
      <c r="G18850">
        <f>INT((D18850-1)/6)+1</f>
        <v>3</v>
      </c>
      <c r="H18850">
        <f>MOD(D18850-1,6)+1</f>
        <v>6</v>
      </c>
      <c r="I18850">
        <f>37-D18850</f>
        <v>19</v>
      </c>
      <c r="J18850">
        <f>ABS(D18850-D18851)</f>
        <v>4</v>
      </c>
      <c r="K18850">
        <f>AVERAGE(D18850:D18854)</f>
        <v>18</v>
      </c>
      <c r="L18850">
        <f>AVERAGE(D18850:D18869)</f>
        <v>18</v>
      </c>
      <c r="M18850">
        <f>K18850-L18850</f>
        <v>0</v>
      </c>
      <c r="N18850" t="str">
        <f>IF(K18850&gt;L18850,"HIGH ZONE BIAS",IF(K18850&lt;L18850,"LOW ZONE BIAS","EQUILIBRIUM"))</f>
        <v>EQUILIBRIUM</v>
      </c>
    </row>
    <row r="18851">
      <c r="A18851">
        <v>6854</v>
      </c>
      <c r="B18851" t="str">
        <v>2005-08-26</v>
      </c>
      <c r="C18851" t="str">
        <v>Evening</v>
      </c>
      <c r="D18851">
        <v>22</v>
      </c>
      <c r="E18851" t="str">
        <f>IF(MOD(D18851,2)=0,"EVEN","ODD")</f>
        <v>EVEN</v>
      </c>
      <c r="F18851" t="str">
        <f>IF(D18851&lt;=18,"LOW (1-18)","HIGH (19-36)")</f>
        <v>HIGH (19-36)</v>
      </c>
      <c r="G18851">
        <f>INT((D18851-1)/6)+1</f>
        <v>4</v>
      </c>
      <c r="H18851">
        <f>MOD(D18851-1,6)+1</f>
        <v>4</v>
      </c>
      <c r="I18851">
        <f>37-D18851</f>
        <v>15</v>
      </c>
      <c r="J18851">
        <f>ABS(D18851-D18852)</f>
        <v>7</v>
      </c>
      <c r="K18851">
        <f>AVERAGE(D18851:D18855)</f>
        <v>22</v>
      </c>
      <c r="L18851">
        <f>AVERAGE(D18851:D18870)</f>
        <v>22</v>
      </c>
      <c r="M18851">
        <f>K18851-L18851</f>
        <v>0</v>
      </c>
      <c r="N18851" t="str">
        <f>IF(K18851&gt;L18851,"HIGH ZONE BIAS",IF(K18851&lt;L18851,"LOW ZONE BIAS","EQUILIBRIUM"))</f>
        <v>EQUILIBRIUM</v>
      </c>
    </row>
    <row r="18852">
      <c r="A18852">
        <v>6853</v>
      </c>
      <c r="B18852" t="str">
        <v>2005-08-26</v>
      </c>
      <c r="C18852" t="str">
        <v>Midday</v>
      </c>
      <c r="D18852">
        <v>15</v>
      </c>
      <c r="E18852" t="str">
        <f>IF(MOD(D18852,2)=0,"EVEN","ODD")</f>
        <v>ODD</v>
      </c>
      <c r="F18852" t="str">
        <f>IF(D18852&lt;=18,"LOW (1-18)","HIGH (19-36)")</f>
        <v>LOW (1-18)</v>
      </c>
      <c r="G18852">
        <f>INT((D18852-1)/6)+1</f>
        <v>3</v>
      </c>
      <c r="H18852">
        <f>MOD(D18852-1,6)+1</f>
        <v>3</v>
      </c>
      <c r="I18852">
        <f>37-D18852</f>
        <v>22</v>
      </c>
      <c r="J18852">
        <f>ABS(D18852-D18853)</f>
        <v>7</v>
      </c>
      <c r="K18852">
        <f>AVERAGE(D18852:D18856)</f>
        <v>15</v>
      </c>
      <c r="L18852">
        <f>AVERAGE(D18852:D18871)</f>
        <v>15</v>
      </c>
      <c r="M18852">
        <f>K18852-L18852</f>
        <v>0</v>
      </c>
      <c r="N18852" t="str">
        <f>IF(K18852&gt;L18852,"HIGH ZONE BIAS",IF(K18852&lt;L18852,"LOW ZONE BIAS","EQUILIBRIUM"))</f>
        <v>EQUILIBRIUM</v>
      </c>
    </row>
    <row r="18853">
      <c r="A18853">
        <v>6852</v>
      </c>
      <c r="B18853" t="str">
        <v>2005-08-25</v>
      </c>
      <c r="C18853" t="str">
        <v>Evening</v>
      </c>
      <c r="D18853">
        <v>8</v>
      </c>
      <c r="E18853" t="str">
        <f>IF(MOD(D18853,2)=0,"EVEN","ODD")</f>
        <v>EVEN</v>
      </c>
      <c r="F18853" t="str">
        <f>IF(D18853&lt;=18,"LOW (1-18)","HIGH (19-36)")</f>
        <v>LOW (1-18)</v>
      </c>
      <c r="G18853">
        <f>INT((D18853-1)/6)+1</f>
        <v>2</v>
      </c>
      <c r="H18853">
        <f>MOD(D18853-1,6)+1</f>
        <v>2</v>
      </c>
      <c r="I18853">
        <f>37-D18853</f>
        <v>29</v>
      </c>
      <c r="J18853">
        <f>ABS(D18853-D18854)</f>
        <v>4</v>
      </c>
      <c r="K18853">
        <f>AVERAGE(D18853:D18857)</f>
        <v>8</v>
      </c>
      <c r="L18853">
        <f>AVERAGE(D18853:D18872)</f>
        <v>8</v>
      </c>
      <c r="M18853">
        <f>K18853-L18853</f>
        <v>0</v>
      </c>
      <c r="N18853" t="str">
        <f>IF(K18853&gt;L18853,"HIGH ZONE BIAS",IF(K18853&lt;L18853,"LOW ZONE BIAS","EQUILIBRIUM"))</f>
        <v>EQUILIBRIUM</v>
      </c>
    </row>
    <row r="18854">
      <c r="A18854">
        <v>6851</v>
      </c>
      <c r="B18854" t="str">
        <v>2005-08-25</v>
      </c>
      <c r="C18854" t="str">
        <v>Midday</v>
      </c>
      <c r="D18854">
        <v>4</v>
      </c>
      <c r="E18854" t="str">
        <f>IF(MOD(D18854,2)=0,"EVEN","ODD")</f>
        <v>EVEN</v>
      </c>
      <c r="F18854" t="str">
        <f>IF(D18854&lt;=18,"LOW (1-18)","HIGH (19-36)")</f>
        <v>LOW (1-18)</v>
      </c>
      <c r="G18854">
        <f>INT((D18854-1)/6)+1</f>
        <v>1</v>
      </c>
      <c r="H18854">
        <f>MOD(D18854-1,6)+1</f>
        <v>4</v>
      </c>
      <c r="I18854">
        <f>37-D18854</f>
        <v>33</v>
      </c>
      <c r="J18854">
        <f>ABS(D18854-D18855)</f>
        <v>8</v>
      </c>
      <c r="K18854">
        <f>AVERAGE(D18854:D18858)</f>
        <v>4</v>
      </c>
      <c r="L18854">
        <f>AVERAGE(D18854:D18873)</f>
        <v>4</v>
      </c>
      <c r="M18854">
        <f>K18854-L18854</f>
        <v>0</v>
      </c>
      <c r="N18854" t="str">
        <f>IF(K18854&gt;L18854,"HIGH ZONE BIAS",IF(K18854&lt;L18854,"LOW ZONE BIAS","EQUILIBRIUM"))</f>
        <v>EQUILIBRIUM</v>
      </c>
    </row>
    <row r="18855">
      <c r="A18855">
        <v>6850</v>
      </c>
      <c r="B18855" t="str">
        <v>2005-08-24</v>
      </c>
      <c r="C18855" t="str">
        <v>Evening</v>
      </c>
      <c r="D18855">
        <v>12</v>
      </c>
      <c r="E18855" t="str">
        <f>IF(MOD(D18855,2)=0,"EVEN","ODD")</f>
        <v>EVEN</v>
      </c>
      <c r="F18855" t="str">
        <f>IF(D18855&lt;=18,"LOW (1-18)","HIGH (19-36)")</f>
        <v>LOW (1-18)</v>
      </c>
      <c r="G18855">
        <f>INT((D18855-1)/6)+1</f>
        <v>2</v>
      </c>
      <c r="H18855">
        <f>MOD(D18855-1,6)+1</f>
        <v>6</v>
      </c>
      <c r="I18855">
        <f>37-D18855</f>
        <v>25</v>
      </c>
      <c r="J18855">
        <f>ABS(D18855-D18856)</f>
        <v>3</v>
      </c>
      <c r="K18855">
        <f>AVERAGE(D18855:D18859)</f>
        <v>12</v>
      </c>
      <c r="L18855">
        <f>AVERAGE(D18855:D18874)</f>
        <v>12</v>
      </c>
      <c r="M18855">
        <f>K18855-L18855</f>
        <v>0</v>
      </c>
      <c r="N18855" t="str">
        <f>IF(K18855&gt;L18855,"HIGH ZONE BIAS",IF(K18855&lt;L18855,"LOW ZONE BIAS","EQUILIBRIUM"))</f>
        <v>EQUILIBRIUM</v>
      </c>
    </row>
    <row r="18856">
      <c r="A18856">
        <v>6849</v>
      </c>
      <c r="B18856" t="str">
        <v>2005-08-24</v>
      </c>
      <c r="C18856" t="str">
        <v>Midday</v>
      </c>
      <c r="D18856">
        <v>9</v>
      </c>
      <c r="E18856" t="str">
        <f>IF(MOD(D18856,2)=0,"EVEN","ODD")</f>
        <v>ODD</v>
      </c>
      <c r="F18856" t="str">
        <f>IF(D18856&lt;=18,"LOW (1-18)","HIGH (19-36)")</f>
        <v>LOW (1-18)</v>
      </c>
      <c r="G18856">
        <f>INT((D18856-1)/6)+1</f>
        <v>2</v>
      </c>
      <c r="H18856">
        <f>MOD(D18856-1,6)+1</f>
        <v>3</v>
      </c>
      <c r="I18856">
        <f>37-D18856</f>
        <v>28</v>
      </c>
      <c r="J18856">
        <f>ABS(D18856-D18857)</f>
        <v>8</v>
      </c>
      <c r="K18856">
        <f>AVERAGE(D18856:D18860)</f>
        <v>9</v>
      </c>
      <c r="L18856">
        <f>AVERAGE(D18856:D18875)</f>
        <v>9</v>
      </c>
      <c r="M18856">
        <f>K18856-L18856</f>
        <v>0</v>
      </c>
      <c r="N18856" t="str">
        <f>IF(K18856&gt;L18856,"HIGH ZONE BIAS",IF(K18856&lt;L18856,"LOW ZONE BIAS","EQUILIBRIUM"))</f>
        <v>EQUILIBRIUM</v>
      </c>
    </row>
    <row r="18857">
      <c r="A18857">
        <v>6848</v>
      </c>
      <c r="B18857" t="str">
        <v>2005-08-23</v>
      </c>
      <c r="C18857" t="str">
        <v>Evening</v>
      </c>
      <c r="D18857">
        <v>17</v>
      </c>
      <c r="E18857" t="str">
        <f>IF(MOD(D18857,2)=0,"EVEN","ODD")</f>
        <v>ODD</v>
      </c>
      <c r="F18857" t="str">
        <f>IF(D18857&lt;=18,"LOW (1-18)","HIGH (19-36)")</f>
        <v>LOW (1-18)</v>
      </c>
      <c r="G18857">
        <f>INT((D18857-1)/6)+1</f>
        <v>3</v>
      </c>
      <c r="H18857">
        <f>MOD(D18857-1,6)+1</f>
        <v>5</v>
      </c>
      <c r="I18857">
        <f>37-D18857</f>
        <v>20</v>
      </c>
      <c r="J18857">
        <f>ABS(D18857-D18858)</f>
        <v>9</v>
      </c>
      <c r="K18857">
        <f>AVERAGE(D18857:D18861)</f>
        <v>17</v>
      </c>
      <c r="L18857">
        <f>AVERAGE(D18857:D18876)</f>
        <v>17</v>
      </c>
      <c r="M18857">
        <f>K18857-L18857</f>
        <v>0</v>
      </c>
      <c r="N18857" t="str">
        <f>IF(K18857&gt;L18857,"HIGH ZONE BIAS",IF(K18857&lt;L18857,"LOW ZONE BIAS","EQUILIBRIUM"))</f>
        <v>EQUILIBRIUM</v>
      </c>
    </row>
    <row r="18858">
      <c r="A18858">
        <v>6847</v>
      </c>
      <c r="B18858" t="str">
        <v>2005-08-23</v>
      </c>
      <c r="C18858" t="str">
        <v>Midday</v>
      </c>
      <c r="D18858">
        <v>26</v>
      </c>
      <c r="E18858" t="str">
        <f>IF(MOD(D18858,2)=0,"EVEN","ODD")</f>
        <v>EVEN</v>
      </c>
      <c r="F18858" t="str">
        <f>IF(D18858&lt;=18,"LOW (1-18)","HIGH (19-36)")</f>
        <v>HIGH (19-36)</v>
      </c>
      <c r="G18858">
        <f>INT((D18858-1)/6)+1</f>
        <v>5</v>
      </c>
      <c r="H18858">
        <f>MOD(D18858-1,6)+1</f>
        <v>2</v>
      </c>
      <c r="I18858">
        <f>37-D18858</f>
        <v>11</v>
      </c>
      <c r="J18858">
        <f>ABS(D18858-D18859)</f>
        <v>6</v>
      </c>
      <c r="K18858">
        <f>AVERAGE(D18858:D18862)</f>
        <v>26</v>
      </c>
      <c r="L18858">
        <f>AVERAGE(D18858:D18877)</f>
        <v>26</v>
      </c>
      <c r="M18858">
        <f>K18858-L18858</f>
        <v>0</v>
      </c>
      <c r="N18858" t="str">
        <f>IF(K18858&gt;L18858,"HIGH ZONE BIAS",IF(K18858&lt;L18858,"LOW ZONE BIAS","EQUILIBRIUM"))</f>
        <v>EQUILIBRIUM</v>
      </c>
    </row>
    <row r="18859">
      <c r="A18859">
        <v>6846</v>
      </c>
      <c r="B18859" t="str">
        <v>2005-08-22</v>
      </c>
      <c r="C18859" t="str">
        <v>Evening</v>
      </c>
      <c r="D18859">
        <v>32</v>
      </c>
      <c r="E18859" t="str">
        <f>IF(MOD(D18859,2)=0,"EVEN","ODD")</f>
        <v>EVEN</v>
      </c>
      <c r="F18859" t="str">
        <f>IF(D18859&lt;=18,"LOW (1-18)","HIGH (19-36)")</f>
        <v>HIGH (19-36)</v>
      </c>
      <c r="G18859">
        <f>INT((D18859-1)/6)+1</f>
        <v>6</v>
      </c>
      <c r="H18859">
        <f>MOD(D18859-1,6)+1</f>
        <v>2</v>
      </c>
      <c r="I18859">
        <f>37-D18859</f>
        <v>5</v>
      </c>
      <c r="J18859">
        <f>ABS(D18859-D18860)</f>
        <v>18</v>
      </c>
      <c r="K18859">
        <f>AVERAGE(D18859:D18863)</f>
        <v>32</v>
      </c>
      <c r="L18859">
        <f>AVERAGE(D18859:D18878)</f>
        <v>32</v>
      </c>
      <c r="M18859">
        <f>K18859-L18859</f>
        <v>0</v>
      </c>
      <c r="N18859" t="str">
        <f>IF(K18859&gt;L18859,"HIGH ZONE BIAS",IF(K18859&lt;L18859,"LOW ZONE BIAS","EQUILIBRIUM"))</f>
        <v>EQUILIBRIUM</v>
      </c>
    </row>
    <row r="18860">
      <c r="A18860">
        <v>6845</v>
      </c>
      <c r="B18860" t="str">
        <v>2005-08-22</v>
      </c>
      <c r="C18860" t="str">
        <v>Midday</v>
      </c>
      <c r="D18860">
        <v>14</v>
      </c>
      <c r="E18860" t="str">
        <f>IF(MOD(D18860,2)=0,"EVEN","ODD")</f>
        <v>EVEN</v>
      </c>
      <c r="F18860" t="str">
        <f>IF(D18860&lt;=18,"LOW (1-18)","HIGH (19-36)")</f>
        <v>LOW (1-18)</v>
      </c>
      <c r="G18860">
        <f>INT((D18860-1)/6)+1</f>
        <v>3</v>
      </c>
      <c r="H18860">
        <f>MOD(D18860-1,6)+1</f>
        <v>2</v>
      </c>
      <c r="I18860">
        <f>37-D18860</f>
        <v>23</v>
      </c>
      <c r="J18860">
        <f>ABS(D18860-D18861)</f>
        <v>1</v>
      </c>
      <c r="K18860">
        <f>AVERAGE(D18860:D18864)</f>
        <v>14</v>
      </c>
      <c r="L18860">
        <f>AVERAGE(D18860:D18879)</f>
        <v>14</v>
      </c>
      <c r="M18860">
        <f>K18860-L18860</f>
        <v>0</v>
      </c>
      <c r="N18860" t="str">
        <f>IF(K18860&gt;L18860,"HIGH ZONE BIAS",IF(K18860&lt;L18860,"LOW ZONE BIAS","EQUILIBRIUM"))</f>
        <v>EQUILIBRIUM</v>
      </c>
    </row>
    <row r="18861">
      <c r="A18861">
        <v>6844</v>
      </c>
      <c r="B18861" t="str">
        <v>2005-08-20</v>
      </c>
      <c r="C18861" t="str">
        <v>Evening</v>
      </c>
      <c r="D18861">
        <v>13</v>
      </c>
      <c r="E18861" t="str">
        <f>IF(MOD(D18861,2)=0,"EVEN","ODD")</f>
        <v>ODD</v>
      </c>
      <c r="F18861" t="str">
        <f>IF(D18861&lt;=18,"LOW (1-18)","HIGH (19-36)")</f>
        <v>LOW (1-18)</v>
      </c>
      <c r="G18861">
        <f>INT((D18861-1)/6)+1</f>
        <v>3</v>
      </c>
      <c r="H18861">
        <f>MOD(D18861-1,6)+1</f>
        <v>1</v>
      </c>
      <c r="I18861">
        <f>37-D18861</f>
        <v>24</v>
      </c>
      <c r="J18861">
        <f>ABS(D18861-D18862)</f>
        <v>21</v>
      </c>
      <c r="K18861">
        <f>AVERAGE(D18861:D18865)</f>
        <v>13</v>
      </c>
      <c r="L18861">
        <f>AVERAGE(D18861:D18880)</f>
        <v>13</v>
      </c>
      <c r="M18861">
        <f>K18861-L18861</f>
        <v>0</v>
      </c>
      <c r="N18861" t="str">
        <f>IF(K18861&gt;L18861,"HIGH ZONE BIAS",IF(K18861&lt;L18861,"LOW ZONE BIAS","EQUILIBRIUM"))</f>
        <v>EQUILIBRIUM</v>
      </c>
    </row>
    <row r="18862">
      <c r="A18862">
        <v>6843</v>
      </c>
      <c r="B18862" t="str">
        <v>2005-08-20</v>
      </c>
      <c r="C18862" t="str">
        <v>Midday</v>
      </c>
      <c r="D18862">
        <v>34</v>
      </c>
      <c r="E18862" t="str">
        <f>IF(MOD(D18862,2)=0,"EVEN","ODD")</f>
        <v>EVEN</v>
      </c>
      <c r="F18862" t="str">
        <f>IF(D18862&lt;=18,"LOW (1-18)","HIGH (19-36)")</f>
        <v>HIGH (19-36)</v>
      </c>
      <c r="G18862">
        <f>INT((D18862-1)/6)+1</f>
        <v>6</v>
      </c>
      <c r="H18862">
        <f>MOD(D18862-1,6)+1</f>
        <v>4</v>
      </c>
      <c r="I18862">
        <f>37-D18862</f>
        <v>3</v>
      </c>
      <c r="J18862">
        <f>ABS(D18862-D18863)</f>
        <v>8</v>
      </c>
      <c r="K18862">
        <f>AVERAGE(D18862:D18866)</f>
        <v>34</v>
      </c>
      <c r="L18862">
        <f>AVERAGE(D18862:D18881)</f>
        <v>34</v>
      </c>
      <c r="M18862">
        <f>K18862-L18862</f>
        <v>0</v>
      </c>
      <c r="N18862" t="str">
        <f>IF(K18862&gt;L18862,"HIGH ZONE BIAS",IF(K18862&lt;L18862,"LOW ZONE BIAS","EQUILIBRIUM"))</f>
        <v>EQUILIBRIUM</v>
      </c>
    </row>
    <row r="18863">
      <c r="A18863">
        <v>6842</v>
      </c>
      <c r="B18863" t="str">
        <v>2005-08-19</v>
      </c>
      <c r="C18863" t="str">
        <v>Evening</v>
      </c>
      <c r="D18863">
        <v>26</v>
      </c>
      <c r="E18863" t="str">
        <f>IF(MOD(D18863,2)=0,"EVEN","ODD")</f>
        <v>EVEN</v>
      </c>
      <c r="F18863" t="str">
        <f>IF(D18863&lt;=18,"LOW (1-18)","HIGH (19-36)")</f>
        <v>HIGH (19-36)</v>
      </c>
      <c r="G18863">
        <f>INT((D18863-1)/6)+1</f>
        <v>5</v>
      </c>
      <c r="H18863">
        <f>MOD(D18863-1,6)+1</f>
        <v>2</v>
      </c>
      <c r="I18863">
        <f>37-D18863</f>
        <v>11</v>
      </c>
      <c r="J18863">
        <f>ABS(D18863-D18864)</f>
        <v>16</v>
      </c>
      <c r="K18863">
        <f>AVERAGE(D18863:D18867)</f>
        <v>26</v>
      </c>
      <c r="L18863">
        <f>AVERAGE(D18863:D18882)</f>
        <v>26</v>
      </c>
      <c r="M18863">
        <f>K18863-L18863</f>
        <v>0</v>
      </c>
      <c r="N18863" t="str">
        <f>IF(K18863&gt;L18863,"HIGH ZONE BIAS",IF(K18863&lt;L18863,"LOW ZONE BIAS","EQUILIBRIUM"))</f>
        <v>EQUILIBRIUM</v>
      </c>
    </row>
    <row r="18864">
      <c r="A18864">
        <v>6841</v>
      </c>
      <c r="B18864" t="str">
        <v>2005-08-19</v>
      </c>
      <c r="C18864" t="str">
        <v>Midday</v>
      </c>
      <c r="D18864">
        <v>10</v>
      </c>
      <c r="E18864" t="str">
        <f>IF(MOD(D18864,2)=0,"EVEN","ODD")</f>
        <v>EVEN</v>
      </c>
      <c r="F18864" t="str">
        <f>IF(D18864&lt;=18,"LOW (1-18)","HIGH (19-36)")</f>
        <v>LOW (1-18)</v>
      </c>
      <c r="G18864">
        <f>INT((D18864-1)/6)+1</f>
        <v>2</v>
      </c>
      <c r="H18864">
        <f>MOD(D18864-1,6)+1</f>
        <v>4</v>
      </c>
      <c r="I18864">
        <f>37-D18864</f>
        <v>27</v>
      </c>
      <c r="J18864">
        <f>ABS(D18864-D18865)</f>
        <v>3</v>
      </c>
      <c r="K18864">
        <f>AVERAGE(D18864:D18868)</f>
        <v>10</v>
      </c>
      <c r="L18864">
        <f>AVERAGE(D18864:D18883)</f>
        <v>10</v>
      </c>
      <c r="M18864">
        <f>K18864-L18864</f>
        <v>0</v>
      </c>
      <c r="N18864" t="str">
        <f>IF(K18864&gt;L18864,"HIGH ZONE BIAS",IF(K18864&lt;L18864,"LOW ZONE BIAS","EQUILIBRIUM"))</f>
        <v>EQUILIBRIUM</v>
      </c>
    </row>
    <row r="18865">
      <c r="A18865">
        <v>6840</v>
      </c>
      <c r="B18865" t="str">
        <v>2005-08-18</v>
      </c>
      <c r="C18865" t="str">
        <v>Evening</v>
      </c>
      <c r="D18865">
        <v>13</v>
      </c>
      <c r="E18865" t="str">
        <f>IF(MOD(D18865,2)=0,"EVEN","ODD")</f>
        <v>ODD</v>
      </c>
      <c r="F18865" t="str">
        <f>IF(D18865&lt;=18,"LOW (1-18)","HIGH (19-36)")</f>
        <v>LOW (1-18)</v>
      </c>
      <c r="G18865">
        <f>INT((D18865-1)/6)+1</f>
        <v>3</v>
      </c>
      <c r="H18865">
        <f>MOD(D18865-1,6)+1</f>
        <v>1</v>
      </c>
      <c r="I18865">
        <f>37-D18865</f>
        <v>24</v>
      </c>
      <c r="J18865">
        <f>ABS(D18865-D18866)</f>
        <v>8</v>
      </c>
      <c r="K18865">
        <f>AVERAGE(D18865:D18869)</f>
        <v>13</v>
      </c>
      <c r="L18865">
        <f>AVERAGE(D18865:D18884)</f>
        <v>13</v>
      </c>
      <c r="M18865">
        <f>K18865-L18865</f>
        <v>0</v>
      </c>
      <c r="N18865" t="str">
        <f>IF(K18865&gt;L18865,"HIGH ZONE BIAS",IF(K18865&lt;L18865,"LOW ZONE BIAS","EQUILIBRIUM"))</f>
        <v>EQUILIBRIUM</v>
      </c>
    </row>
    <row r="18866">
      <c r="A18866">
        <v>6839</v>
      </c>
      <c r="B18866" t="str">
        <v>2005-08-18</v>
      </c>
      <c r="C18866" t="str">
        <v>Midday</v>
      </c>
      <c r="D18866">
        <v>21</v>
      </c>
      <c r="E18866" t="str">
        <f>IF(MOD(D18866,2)=0,"EVEN","ODD")</f>
        <v>ODD</v>
      </c>
      <c r="F18866" t="str">
        <f>IF(D18866&lt;=18,"LOW (1-18)","HIGH (19-36)")</f>
        <v>HIGH (19-36)</v>
      </c>
      <c r="G18866">
        <f>INT((D18866-1)/6)+1</f>
        <v>4</v>
      </c>
      <c r="H18866">
        <f>MOD(D18866-1,6)+1</f>
        <v>3</v>
      </c>
      <c r="I18866">
        <f>37-D18866</f>
        <v>16</v>
      </c>
      <c r="J18866">
        <f>ABS(D18866-D18867)</f>
        <v>2</v>
      </c>
      <c r="K18866">
        <f>AVERAGE(D18866:D18870)</f>
        <v>21</v>
      </c>
      <c r="L18866">
        <f>AVERAGE(D18866:D18885)</f>
        <v>21</v>
      </c>
      <c r="M18866">
        <f>K18866-L18866</f>
        <v>0</v>
      </c>
      <c r="N18866" t="str">
        <f>IF(K18866&gt;L18866,"HIGH ZONE BIAS",IF(K18866&lt;L18866,"LOW ZONE BIAS","EQUILIBRIUM"))</f>
        <v>EQUILIBRIUM</v>
      </c>
    </row>
    <row r="18867">
      <c r="A18867">
        <v>6838</v>
      </c>
      <c r="B18867" t="str">
        <v>2005-08-17</v>
      </c>
      <c r="C18867" t="str">
        <v>Evening</v>
      </c>
      <c r="D18867">
        <v>19</v>
      </c>
      <c r="E18867" t="str">
        <f>IF(MOD(D18867,2)=0,"EVEN","ODD")</f>
        <v>ODD</v>
      </c>
      <c r="F18867" t="str">
        <f>IF(D18867&lt;=18,"LOW (1-18)","HIGH (19-36)")</f>
        <v>HIGH (19-36)</v>
      </c>
      <c r="G18867">
        <f>INT((D18867-1)/6)+1</f>
        <v>4</v>
      </c>
      <c r="H18867">
        <f>MOD(D18867-1,6)+1</f>
        <v>1</v>
      </c>
      <c r="I18867">
        <f>37-D18867</f>
        <v>18</v>
      </c>
      <c r="J18867">
        <f>ABS(D18867-D18868)</f>
        <v>17</v>
      </c>
      <c r="K18867">
        <f>AVERAGE(D18867:D18871)</f>
        <v>19</v>
      </c>
      <c r="L18867">
        <f>AVERAGE(D18867:D18886)</f>
        <v>19</v>
      </c>
      <c r="M18867">
        <f>K18867-L18867</f>
        <v>0</v>
      </c>
      <c r="N18867" t="str">
        <f>IF(K18867&gt;L18867,"HIGH ZONE BIAS",IF(K18867&lt;L18867,"LOW ZONE BIAS","EQUILIBRIUM"))</f>
        <v>EQUILIBRIUM</v>
      </c>
    </row>
    <row r="18868">
      <c r="A18868">
        <v>6837</v>
      </c>
      <c r="B18868" t="str">
        <v>2005-08-17</v>
      </c>
      <c r="C18868" t="str">
        <v>Midday</v>
      </c>
      <c r="D18868">
        <v>36</v>
      </c>
      <c r="E18868" t="str">
        <f>IF(MOD(D18868,2)=0,"EVEN","ODD")</f>
        <v>EVEN</v>
      </c>
      <c r="F18868" t="str">
        <f>IF(D18868&lt;=18,"LOW (1-18)","HIGH (19-36)")</f>
        <v>HIGH (19-36)</v>
      </c>
      <c r="G18868">
        <f>INT((D18868-1)/6)+1</f>
        <v>6</v>
      </c>
      <c r="H18868">
        <f>MOD(D18868-1,6)+1</f>
        <v>6</v>
      </c>
      <c r="I18868">
        <f>37-D18868</f>
        <v>1</v>
      </c>
      <c r="J18868">
        <f>ABS(D18868-D18869)</f>
        <v>13</v>
      </c>
      <c r="K18868">
        <f>AVERAGE(D18868:D18872)</f>
        <v>36</v>
      </c>
      <c r="L18868">
        <f>AVERAGE(D18868:D18887)</f>
        <v>36</v>
      </c>
      <c r="M18868">
        <f>K18868-L18868</f>
        <v>0</v>
      </c>
      <c r="N18868" t="str">
        <f>IF(K18868&gt;L18868,"HIGH ZONE BIAS",IF(K18868&lt;L18868,"LOW ZONE BIAS","EQUILIBRIUM"))</f>
        <v>EQUILIBRIUM</v>
      </c>
    </row>
    <row r="18869">
      <c r="A18869">
        <v>6836</v>
      </c>
      <c r="B18869" t="str">
        <v>2005-08-16</v>
      </c>
      <c r="C18869" t="str">
        <v>Evening</v>
      </c>
      <c r="D18869">
        <v>23</v>
      </c>
      <c r="E18869" t="str">
        <f>IF(MOD(D18869,2)=0,"EVEN","ODD")</f>
        <v>ODD</v>
      </c>
      <c r="F18869" t="str">
        <f>IF(D18869&lt;=18,"LOW (1-18)","HIGH (19-36)")</f>
        <v>HIGH (19-36)</v>
      </c>
      <c r="G18869">
        <f>INT((D18869-1)/6)+1</f>
        <v>4</v>
      </c>
      <c r="H18869">
        <f>MOD(D18869-1,6)+1</f>
        <v>5</v>
      </c>
      <c r="I18869">
        <f>37-D18869</f>
        <v>14</v>
      </c>
      <c r="J18869">
        <f>ABS(D18869-D18870)</f>
        <v>10</v>
      </c>
      <c r="K18869">
        <f>AVERAGE(D18869:D18873)</f>
        <v>23</v>
      </c>
      <c r="L18869">
        <f>AVERAGE(D18869:D18888)</f>
        <v>23</v>
      </c>
      <c r="M18869">
        <f>K18869-L18869</f>
        <v>0</v>
      </c>
      <c r="N18869" t="str">
        <f>IF(K18869&gt;L18869,"HIGH ZONE BIAS",IF(K18869&lt;L18869,"LOW ZONE BIAS","EQUILIBRIUM"))</f>
        <v>EQUILIBRIUM</v>
      </c>
    </row>
    <row r="18870">
      <c r="A18870">
        <v>6835</v>
      </c>
      <c r="B18870" t="str">
        <v>2005-08-16</v>
      </c>
      <c r="C18870" t="str">
        <v>Midday</v>
      </c>
      <c r="D18870">
        <v>13</v>
      </c>
      <c r="E18870" t="str">
        <f>IF(MOD(D18870,2)=0,"EVEN","ODD")</f>
        <v>ODD</v>
      </c>
      <c r="F18870" t="str">
        <f>IF(D18870&lt;=18,"LOW (1-18)","HIGH (19-36)")</f>
        <v>LOW (1-18)</v>
      </c>
      <c r="G18870">
        <f>INT((D18870-1)/6)+1</f>
        <v>3</v>
      </c>
      <c r="H18870">
        <f>MOD(D18870-1,6)+1</f>
        <v>1</v>
      </c>
      <c r="I18870">
        <f>37-D18870</f>
        <v>24</v>
      </c>
      <c r="J18870">
        <f>ABS(D18870-D18871)</f>
        <v>6</v>
      </c>
      <c r="K18870">
        <f>AVERAGE(D18870:D18874)</f>
        <v>13</v>
      </c>
      <c r="L18870">
        <f>AVERAGE(D18870:D18889)</f>
        <v>13</v>
      </c>
      <c r="M18870">
        <f>K18870-L18870</f>
        <v>0</v>
      </c>
      <c r="N18870" t="str">
        <f>IF(K18870&gt;L18870,"HIGH ZONE BIAS",IF(K18870&lt;L18870,"LOW ZONE BIAS","EQUILIBRIUM"))</f>
        <v>EQUILIBRIUM</v>
      </c>
    </row>
    <row r="18871">
      <c r="A18871">
        <v>6834</v>
      </c>
      <c r="B18871" t="str">
        <v>2005-08-15</v>
      </c>
      <c r="C18871" t="str">
        <v>Evening</v>
      </c>
      <c r="D18871">
        <v>19</v>
      </c>
      <c r="E18871" t="str">
        <f>IF(MOD(D18871,2)=0,"EVEN","ODD")</f>
        <v>ODD</v>
      </c>
      <c r="F18871" t="str">
        <f>IF(D18871&lt;=18,"LOW (1-18)","HIGH (19-36)")</f>
        <v>HIGH (19-36)</v>
      </c>
      <c r="G18871">
        <f>INT((D18871-1)/6)+1</f>
        <v>4</v>
      </c>
      <c r="H18871">
        <f>MOD(D18871-1,6)+1</f>
        <v>1</v>
      </c>
      <c r="I18871">
        <f>37-D18871</f>
        <v>18</v>
      </c>
      <c r="J18871">
        <f>ABS(D18871-D18872)</f>
        <v>17</v>
      </c>
      <c r="K18871">
        <f>AVERAGE(D18871:D18875)</f>
        <v>19</v>
      </c>
      <c r="L18871">
        <f>AVERAGE(D18871:D18890)</f>
        <v>19</v>
      </c>
      <c r="M18871">
        <f>K18871-L18871</f>
        <v>0</v>
      </c>
      <c r="N18871" t="str">
        <f>IF(K18871&gt;L18871,"HIGH ZONE BIAS",IF(K18871&lt;L18871,"LOW ZONE BIAS","EQUILIBRIUM"))</f>
        <v>EQUILIBRIUM</v>
      </c>
    </row>
    <row r="18872">
      <c r="A18872">
        <v>6833</v>
      </c>
      <c r="B18872" t="str">
        <v>2005-08-15</v>
      </c>
      <c r="C18872" t="str">
        <v>Midday</v>
      </c>
      <c r="D18872">
        <v>36</v>
      </c>
      <c r="E18872" t="str">
        <f>IF(MOD(D18872,2)=0,"EVEN","ODD")</f>
        <v>EVEN</v>
      </c>
      <c r="F18872" t="str">
        <f>IF(D18872&lt;=18,"LOW (1-18)","HIGH (19-36)")</f>
        <v>HIGH (19-36)</v>
      </c>
      <c r="G18872">
        <f>INT((D18872-1)/6)+1</f>
        <v>6</v>
      </c>
      <c r="H18872">
        <f>MOD(D18872-1,6)+1</f>
        <v>6</v>
      </c>
      <c r="I18872">
        <f>37-D18872</f>
        <v>1</v>
      </c>
      <c r="J18872">
        <f>ABS(D18872-D18873)</f>
        <v>33</v>
      </c>
      <c r="K18872">
        <f>AVERAGE(D18872:D18876)</f>
        <v>36</v>
      </c>
      <c r="L18872">
        <f>AVERAGE(D18872:D18891)</f>
        <v>36</v>
      </c>
      <c r="M18872">
        <f>K18872-L18872</f>
        <v>0</v>
      </c>
      <c r="N18872" t="str">
        <f>IF(K18872&gt;L18872,"HIGH ZONE BIAS",IF(K18872&lt;L18872,"LOW ZONE BIAS","EQUILIBRIUM"))</f>
        <v>EQUILIBRIUM</v>
      </c>
    </row>
    <row r="18873">
      <c r="A18873">
        <v>6832</v>
      </c>
      <c r="B18873" t="str">
        <v>2005-08-13</v>
      </c>
      <c r="C18873" t="str">
        <v>Evening</v>
      </c>
      <c r="D18873">
        <v>3</v>
      </c>
      <c r="E18873" t="str">
        <f>IF(MOD(D18873,2)=0,"EVEN","ODD")</f>
        <v>ODD</v>
      </c>
      <c r="F18873" t="str">
        <f>IF(D18873&lt;=18,"LOW (1-18)","HIGH (19-36)")</f>
        <v>LOW (1-18)</v>
      </c>
      <c r="G18873">
        <f>INT((D18873-1)/6)+1</f>
        <v>1</v>
      </c>
      <c r="H18873">
        <f>MOD(D18873-1,6)+1</f>
        <v>3</v>
      </c>
      <c r="I18873">
        <f>37-D18873</f>
        <v>34</v>
      </c>
      <c r="J18873">
        <f>ABS(D18873-D18874)</f>
        <v>21</v>
      </c>
      <c r="K18873">
        <f>AVERAGE(D18873:D18877)</f>
        <v>3</v>
      </c>
      <c r="L18873">
        <f>AVERAGE(D18873:D18892)</f>
        <v>3</v>
      </c>
      <c r="M18873">
        <f>K18873-L18873</f>
        <v>0</v>
      </c>
      <c r="N18873" t="str">
        <f>IF(K18873&gt;L18873,"HIGH ZONE BIAS",IF(K18873&lt;L18873,"LOW ZONE BIAS","EQUILIBRIUM"))</f>
        <v>EQUILIBRIUM</v>
      </c>
    </row>
    <row r="18874">
      <c r="A18874">
        <v>6831</v>
      </c>
      <c r="B18874" t="str">
        <v>2005-08-13</v>
      </c>
      <c r="C18874" t="str">
        <v>Midday</v>
      </c>
      <c r="D18874">
        <v>24</v>
      </c>
      <c r="E18874" t="str">
        <f>IF(MOD(D18874,2)=0,"EVEN","ODD")</f>
        <v>EVEN</v>
      </c>
      <c r="F18874" t="str">
        <f>IF(D18874&lt;=18,"LOW (1-18)","HIGH (19-36)")</f>
        <v>HIGH (19-36)</v>
      </c>
      <c r="G18874">
        <f>INT((D18874-1)/6)+1</f>
        <v>4</v>
      </c>
      <c r="H18874">
        <f>MOD(D18874-1,6)+1</f>
        <v>6</v>
      </c>
      <c r="I18874">
        <f>37-D18874</f>
        <v>13</v>
      </c>
      <c r="J18874">
        <f>ABS(D18874-D18875)</f>
        <v>11</v>
      </c>
      <c r="K18874">
        <f>AVERAGE(D18874:D18878)</f>
        <v>24</v>
      </c>
      <c r="L18874">
        <f>AVERAGE(D18874:D18893)</f>
        <v>24</v>
      </c>
      <c r="M18874">
        <f>K18874-L18874</f>
        <v>0</v>
      </c>
      <c r="N18874" t="str">
        <f>IF(K18874&gt;L18874,"HIGH ZONE BIAS",IF(K18874&lt;L18874,"LOW ZONE BIAS","EQUILIBRIUM"))</f>
        <v>EQUILIBRIUM</v>
      </c>
    </row>
    <row r="18875">
      <c r="A18875">
        <v>6830</v>
      </c>
      <c r="B18875" t="str">
        <v>2005-08-12</v>
      </c>
      <c r="C18875" t="str">
        <v>Evening</v>
      </c>
      <c r="D18875">
        <v>13</v>
      </c>
      <c r="E18875" t="str">
        <f>IF(MOD(D18875,2)=0,"EVEN","ODD")</f>
        <v>ODD</v>
      </c>
      <c r="F18875" t="str">
        <f>IF(D18875&lt;=18,"LOW (1-18)","HIGH (19-36)")</f>
        <v>LOW (1-18)</v>
      </c>
      <c r="G18875">
        <f>INT((D18875-1)/6)+1</f>
        <v>3</v>
      </c>
      <c r="H18875">
        <f>MOD(D18875-1,6)+1</f>
        <v>1</v>
      </c>
      <c r="I18875">
        <f>37-D18875</f>
        <v>24</v>
      </c>
      <c r="J18875">
        <f>ABS(D18875-D18876)</f>
        <v>6</v>
      </c>
      <c r="K18875">
        <f>AVERAGE(D18875:D18879)</f>
        <v>13</v>
      </c>
      <c r="L18875">
        <f>AVERAGE(D18875:D18894)</f>
        <v>13</v>
      </c>
      <c r="M18875">
        <f>K18875-L18875</f>
        <v>0</v>
      </c>
      <c r="N18875" t="str">
        <f>IF(K18875&gt;L18875,"HIGH ZONE BIAS",IF(K18875&lt;L18875,"LOW ZONE BIAS","EQUILIBRIUM"))</f>
        <v>EQUILIBRIUM</v>
      </c>
    </row>
    <row r="18876">
      <c r="A18876">
        <v>6829</v>
      </c>
      <c r="B18876" t="str">
        <v>2005-08-12</v>
      </c>
      <c r="C18876" t="str">
        <v>Midday</v>
      </c>
      <c r="D18876">
        <v>7</v>
      </c>
      <c r="E18876" t="str">
        <f>IF(MOD(D18876,2)=0,"EVEN","ODD")</f>
        <v>ODD</v>
      </c>
      <c r="F18876" t="str">
        <f>IF(D18876&lt;=18,"LOW (1-18)","HIGH (19-36)")</f>
        <v>LOW (1-18)</v>
      </c>
      <c r="G18876">
        <f>INT((D18876-1)/6)+1</f>
        <v>2</v>
      </c>
      <c r="H18876">
        <f>MOD(D18876-1,6)+1</f>
        <v>1</v>
      </c>
      <c r="I18876">
        <f>37-D18876</f>
        <v>30</v>
      </c>
      <c r="J18876">
        <f>ABS(D18876-D18877)</f>
        <v>5</v>
      </c>
      <c r="K18876">
        <f>AVERAGE(D18876:D18880)</f>
        <v>7</v>
      </c>
      <c r="L18876">
        <f>AVERAGE(D18876:D18895)</f>
        <v>7</v>
      </c>
      <c r="M18876">
        <f>K18876-L18876</f>
        <v>0</v>
      </c>
      <c r="N18876" t="str">
        <f>IF(K18876&gt;L18876,"HIGH ZONE BIAS",IF(K18876&lt;L18876,"LOW ZONE BIAS","EQUILIBRIUM"))</f>
        <v>EQUILIBRIUM</v>
      </c>
    </row>
    <row r="18877">
      <c r="A18877">
        <v>6828</v>
      </c>
      <c r="B18877" t="str">
        <v>2005-08-11</v>
      </c>
      <c r="C18877" t="str">
        <v>Evening</v>
      </c>
      <c r="D18877">
        <v>12</v>
      </c>
      <c r="E18877" t="str">
        <f>IF(MOD(D18877,2)=0,"EVEN","ODD")</f>
        <v>EVEN</v>
      </c>
      <c r="F18877" t="str">
        <f>IF(D18877&lt;=18,"LOW (1-18)","HIGH (19-36)")</f>
        <v>LOW (1-18)</v>
      </c>
      <c r="G18877">
        <f>INT((D18877-1)/6)+1</f>
        <v>2</v>
      </c>
      <c r="H18877">
        <f>MOD(D18877-1,6)+1</f>
        <v>6</v>
      </c>
      <c r="I18877">
        <f>37-D18877</f>
        <v>25</v>
      </c>
      <c r="J18877">
        <f>ABS(D18877-D18878)</f>
        <v>3</v>
      </c>
      <c r="K18877">
        <f>AVERAGE(D18877:D18881)</f>
        <v>12</v>
      </c>
      <c r="L18877">
        <f>AVERAGE(D18877:D18896)</f>
        <v>12</v>
      </c>
      <c r="M18877">
        <f>K18877-L18877</f>
        <v>0</v>
      </c>
      <c r="N18877" t="str">
        <f>IF(K18877&gt;L18877,"HIGH ZONE BIAS",IF(K18877&lt;L18877,"LOW ZONE BIAS","EQUILIBRIUM"))</f>
        <v>EQUILIBRIUM</v>
      </c>
    </row>
    <row r="18878">
      <c r="A18878">
        <v>6827</v>
      </c>
      <c r="B18878" t="str">
        <v>2005-08-11</v>
      </c>
      <c r="C18878" t="str">
        <v>Midday</v>
      </c>
      <c r="D18878">
        <v>15</v>
      </c>
      <c r="E18878" t="str">
        <f>IF(MOD(D18878,2)=0,"EVEN","ODD")</f>
        <v>ODD</v>
      </c>
      <c r="F18878" t="str">
        <f>IF(D18878&lt;=18,"LOW (1-18)","HIGH (19-36)")</f>
        <v>LOW (1-18)</v>
      </c>
      <c r="G18878">
        <f>INT((D18878-1)/6)+1</f>
        <v>3</v>
      </c>
      <c r="H18878">
        <f>MOD(D18878-1,6)+1</f>
        <v>3</v>
      </c>
      <c r="I18878">
        <f>37-D18878</f>
        <v>22</v>
      </c>
      <c r="J18878">
        <f>ABS(D18878-D18879)</f>
        <v>3</v>
      </c>
      <c r="K18878">
        <f>AVERAGE(D18878:D18882)</f>
        <v>15</v>
      </c>
      <c r="L18878">
        <f>AVERAGE(D18878:D18897)</f>
        <v>15</v>
      </c>
      <c r="M18878">
        <f>K18878-L18878</f>
        <v>0</v>
      </c>
      <c r="N18878" t="str">
        <f>IF(K18878&gt;L18878,"HIGH ZONE BIAS",IF(K18878&lt;L18878,"LOW ZONE BIAS","EQUILIBRIUM"))</f>
        <v>EQUILIBRIUM</v>
      </c>
    </row>
    <row r="18879">
      <c r="A18879">
        <v>6826</v>
      </c>
      <c r="B18879" t="str">
        <v>2005-08-10</v>
      </c>
      <c r="C18879" t="str">
        <v>Evening</v>
      </c>
      <c r="D18879">
        <v>12</v>
      </c>
      <c r="E18879" t="str">
        <f>IF(MOD(D18879,2)=0,"EVEN","ODD")</f>
        <v>EVEN</v>
      </c>
      <c r="F18879" t="str">
        <f>IF(D18879&lt;=18,"LOW (1-18)","HIGH (19-36)")</f>
        <v>LOW (1-18)</v>
      </c>
      <c r="G18879">
        <f>INT((D18879-1)/6)+1</f>
        <v>2</v>
      </c>
      <c r="H18879">
        <f>MOD(D18879-1,6)+1</f>
        <v>6</v>
      </c>
      <c r="I18879">
        <f>37-D18879</f>
        <v>25</v>
      </c>
      <c r="J18879">
        <f>ABS(D18879-D18880)</f>
        <v>22</v>
      </c>
      <c r="K18879">
        <f>AVERAGE(D18879:D18883)</f>
        <v>12</v>
      </c>
      <c r="L18879">
        <f>AVERAGE(D18879:D18898)</f>
        <v>12</v>
      </c>
      <c r="M18879">
        <f>K18879-L18879</f>
        <v>0</v>
      </c>
      <c r="N18879" t="str">
        <f>IF(K18879&gt;L18879,"HIGH ZONE BIAS",IF(K18879&lt;L18879,"LOW ZONE BIAS","EQUILIBRIUM"))</f>
        <v>EQUILIBRIUM</v>
      </c>
    </row>
    <row r="18880">
      <c r="A18880">
        <v>6825</v>
      </c>
      <c r="B18880" t="str">
        <v>2005-08-10</v>
      </c>
      <c r="C18880" t="str">
        <v>Midday</v>
      </c>
      <c r="D18880">
        <v>34</v>
      </c>
      <c r="E18880" t="str">
        <f>IF(MOD(D18880,2)=0,"EVEN","ODD")</f>
        <v>EVEN</v>
      </c>
      <c r="F18880" t="str">
        <f>IF(D18880&lt;=18,"LOW (1-18)","HIGH (19-36)")</f>
        <v>HIGH (19-36)</v>
      </c>
      <c r="G18880">
        <f>INT((D18880-1)/6)+1</f>
        <v>6</v>
      </c>
      <c r="H18880">
        <f>MOD(D18880-1,6)+1</f>
        <v>4</v>
      </c>
      <c r="I18880">
        <f>37-D18880</f>
        <v>3</v>
      </c>
      <c r="J18880">
        <f>ABS(D18880-D18881)</f>
        <v>12</v>
      </c>
      <c r="K18880">
        <f>AVERAGE(D18880:D18884)</f>
        <v>34</v>
      </c>
      <c r="L18880">
        <f>AVERAGE(D18880:D18899)</f>
        <v>34</v>
      </c>
      <c r="M18880">
        <f>K18880-L18880</f>
        <v>0</v>
      </c>
      <c r="N18880" t="str">
        <f>IF(K18880&gt;L18880,"HIGH ZONE BIAS",IF(K18880&lt;L18880,"LOW ZONE BIAS","EQUILIBRIUM"))</f>
        <v>EQUILIBRIUM</v>
      </c>
    </row>
    <row r="18881">
      <c r="A18881">
        <v>6824</v>
      </c>
      <c r="B18881" t="str">
        <v>2005-08-09</v>
      </c>
      <c r="C18881" t="str">
        <v>Evening</v>
      </c>
      <c r="D18881">
        <v>22</v>
      </c>
      <c r="E18881" t="str">
        <f>IF(MOD(D18881,2)=0,"EVEN","ODD")</f>
        <v>EVEN</v>
      </c>
      <c r="F18881" t="str">
        <f>IF(D18881&lt;=18,"LOW (1-18)","HIGH (19-36)")</f>
        <v>HIGH (19-36)</v>
      </c>
      <c r="G18881">
        <f>INT((D18881-1)/6)+1</f>
        <v>4</v>
      </c>
      <c r="H18881">
        <f>MOD(D18881-1,6)+1</f>
        <v>4</v>
      </c>
      <c r="I18881">
        <f>37-D18881</f>
        <v>15</v>
      </c>
      <c r="J18881">
        <f>ABS(D18881-D18882)</f>
        <v>14</v>
      </c>
      <c r="K18881">
        <f>AVERAGE(D18881:D18885)</f>
        <v>22</v>
      </c>
      <c r="L18881">
        <f>AVERAGE(D18881:D18900)</f>
        <v>22</v>
      </c>
      <c r="M18881">
        <f>K18881-L18881</f>
        <v>0</v>
      </c>
      <c r="N18881" t="str">
        <f>IF(K18881&gt;L18881,"HIGH ZONE BIAS",IF(K18881&lt;L18881,"LOW ZONE BIAS","EQUILIBRIUM"))</f>
        <v>EQUILIBRIUM</v>
      </c>
    </row>
    <row r="18882">
      <c r="A18882">
        <v>6823</v>
      </c>
      <c r="B18882" t="str">
        <v>2005-08-09</v>
      </c>
      <c r="C18882" t="str">
        <v>Midday</v>
      </c>
      <c r="D18882">
        <v>36</v>
      </c>
      <c r="E18882" t="str">
        <f>IF(MOD(D18882,2)=0,"EVEN","ODD")</f>
        <v>EVEN</v>
      </c>
      <c r="F18882" t="str">
        <f>IF(D18882&lt;=18,"LOW (1-18)","HIGH (19-36)")</f>
        <v>HIGH (19-36)</v>
      </c>
      <c r="G18882">
        <f>INT((D18882-1)/6)+1</f>
        <v>6</v>
      </c>
      <c r="H18882">
        <f>MOD(D18882-1,6)+1</f>
        <v>6</v>
      </c>
      <c r="I18882">
        <f>37-D18882</f>
        <v>1</v>
      </c>
      <c r="J18882">
        <f>ABS(D18882-D18883)</f>
        <v>11</v>
      </c>
      <c r="K18882">
        <f>AVERAGE(D18882:D18886)</f>
        <v>36</v>
      </c>
      <c r="L18882">
        <f>AVERAGE(D18882:D18901)</f>
        <v>36</v>
      </c>
      <c r="M18882">
        <f>K18882-L18882</f>
        <v>0</v>
      </c>
      <c r="N18882" t="str">
        <f>IF(K18882&gt;L18882,"HIGH ZONE BIAS",IF(K18882&lt;L18882,"LOW ZONE BIAS","EQUILIBRIUM"))</f>
        <v>EQUILIBRIUM</v>
      </c>
    </row>
    <row r="18883">
      <c r="A18883">
        <v>6822</v>
      </c>
      <c r="B18883" t="str">
        <v>2005-08-08</v>
      </c>
      <c r="C18883" t="str">
        <v>Evening</v>
      </c>
      <c r="D18883">
        <v>25</v>
      </c>
      <c r="E18883" t="str">
        <f>IF(MOD(D18883,2)=0,"EVEN","ODD")</f>
        <v>ODD</v>
      </c>
      <c r="F18883" t="str">
        <f>IF(D18883&lt;=18,"LOW (1-18)","HIGH (19-36)")</f>
        <v>HIGH (19-36)</v>
      </c>
      <c r="G18883">
        <f>INT((D18883-1)/6)+1</f>
        <v>5</v>
      </c>
      <c r="H18883">
        <f>MOD(D18883-1,6)+1</f>
        <v>1</v>
      </c>
      <c r="I18883">
        <f>37-D18883</f>
        <v>12</v>
      </c>
      <c r="J18883">
        <f>ABS(D18883-D18884)</f>
        <v>15</v>
      </c>
      <c r="K18883">
        <f>AVERAGE(D18883:D18887)</f>
        <v>25</v>
      </c>
      <c r="L18883">
        <f>AVERAGE(D18883:D18902)</f>
        <v>25</v>
      </c>
      <c r="M18883">
        <f>K18883-L18883</f>
        <v>0</v>
      </c>
      <c r="N18883" t="str">
        <f>IF(K18883&gt;L18883,"HIGH ZONE BIAS",IF(K18883&lt;L18883,"LOW ZONE BIAS","EQUILIBRIUM"))</f>
        <v>EQUILIBRIUM</v>
      </c>
    </row>
    <row r="18884">
      <c r="A18884">
        <v>6821</v>
      </c>
      <c r="B18884" t="str">
        <v>2005-08-08</v>
      </c>
      <c r="C18884" t="str">
        <v>Midday</v>
      </c>
      <c r="D18884">
        <v>10</v>
      </c>
      <c r="E18884" t="str">
        <f>IF(MOD(D18884,2)=0,"EVEN","ODD")</f>
        <v>EVEN</v>
      </c>
      <c r="F18884" t="str">
        <f>IF(D18884&lt;=18,"LOW (1-18)","HIGH (19-36)")</f>
        <v>LOW (1-18)</v>
      </c>
      <c r="G18884">
        <f>INT((D18884-1)/6)+1</f>
        <v>2</v>
      </c>
      <c r="H18884">
        <f>MOD(D18884-1,6)+1</f>
        <v>4</v>
      </c>
      <c r="I18884">
        <f>37-D18884</f>
        <v>27</v>
      </c>
      <c r="J18884">
        <f>ABS(D18884-D18885)</f>
        <v>6</v>
      </c>
      <c r="K18884">
        <f>AVERAGE(D18884:D18888)</f>
        <v>10</v>
      </c>
      <c r="L18884">
        <f>AVERAGE(D18884:D18903)</f>
        <v>10</v>
      </c>
      <c r="M18884">
        <f>K18884-L18884</f>
        <v>0</v>
      </c>
      <c r="N18884" t="str">
        <f>IF(K18884&gt;L18884,"HIGH ZONE BIAS",IF(K18884&lt;L18884,"LOW ZONE BIAS","EQUILIBRIUM"))</f>
        <v>EQUILIBRIUM</v>
      </c>
    </row>
    <row r="18885">
      <c r="A18885">
        <v>6820</v>
      </c>
      <c r="B18885" t="str">
        <v>2005-08-06</v>
      </c>
      <c r="C18885" t="str">
        <v>Evening</v>
      </c>
      <c r="D18885">
        <v>16</v>
      </c>
      <c r="E18885" t="str">
        <f>IF(MOD(D18885,2)=0,"EVEN","ODD")</f>
        <v>EVEN</v>
      </c>
      <c r="F18885" t="str">
        <f>IF(D18885&lt;=18,"LOW (1-18)","HIGH (19-36)")</f>
        <v>LOW (1-18)</v>
      </c>
      <c r="G18885">
        <f>INT((D18885-1)/6)+1</f>
        <v>3</v>
      </c>
      <c r="H18885">
        <f>MOD(D18885-1,6)+1</f>
        <v>4</v>
      </c>
      <c r="I18885">
        <f>37-D18885</f>
        <v>21</v>
      </c>
      <c r="J18885">
        <f>ABS(D18885-D18886)</f>
        <v>18</v>
      </c>
      <c r="K18885">
        <f>AVERAGE(D18885:D18889)</f>
        <v>16</v>
      </c>
      <c r="L18885">
        <f>AVERAGE(D18885:D18904)</f>
        <v>16</v>
      </c>
      <c r="M18885">
        <f>K18885-L18885</f>
        <v>0</v>
      </c>
      <c r="N18885" t="str">
        <f>IF(K18885&gt;L18885,"HIGH ZONE BIAS",IF(K18885&lt;L18885,"LOW ZONE BIAS","EQUILIBRIUM"))</f>
        <v>EQUILIBRIUM</v>
      </c>
    </row>
    <row r="18886">
      <c r="A18886">
        <v>6819</v>
      </c>
      <c r="B18886" t="str">
        <v>2005-08-06</v>
      </c>
      <c r="C18886" t="str">
        <v>Midday</v>
      </c>
      <c r="D18886">
        <v>34</v>
      </c>
      <c r="E18886" t="str">
        <f>IF(MOD(D18886,2)=0,"EVEN","ODD")</f>
        <v>EVEN</v>
      </c>
      <c r="F18886" t="str">
        <f>IF(D18886&lt;=18,"LOW (1-18)","HIGH (19-36)")</f>
        <v>HIGH (19-36)</v>
      </c>
      <c r="G18886">
        <f>INT((D18886-1)/6)+1</f>
        <v>6</v>
      </c>
      <c r="H18886">
        <f>MOD(D18886-1,6)+1</f>
        <v>4</v>
      </c>
      <c r="I18886">
        <f>37-D18886</f>
        <v>3</v>
      </c>
      <c r="J18886">
        <f>ABS(D18886-D18887)</f>
        <v>33</v>
      </c>
      <c r="K18886">
        <f>AVERAGE(D18886:D18890)</f>
        <v>34</v>
      </c>
      <c r="L18886">
        <f>AVERAGE(D18886:D18905)</f>
        <v>34</v>
      </c>
      <c r="M18886">
        <f>K18886-L18886</f>
        <v>0</v>
      </c>
      <c r="N18886" t="str">
        <f>IF(K18886&gt;L18886,"HIGH ZONE BIAS",IF(K18886&lt;L18886,"LOW ZONE BIAS","EQUILIBRIUM"))</f>
        <v>EQUILIBRIUM</v>
      </c>
    </row>
    <row r="18887">
      <c r="A18887">
        <v>6818</v>
      </c>
      <c r="B18887" t="str">
        <v>2005-08-05</v>
      </c>
      <c r="C18887" t="str">
        <v>Evening</v>
      </c>
      <c r="D18887">
        <v>1</v>
      </c>
      <c r="E18887" t="str">
        <f>IF(MOD(D18887,2)=0,"EVEN","ODD")</f>
        <v>ODD</v>
      </c>
      <c r="F18887" t="str">
        <f>IF(D18887&lt;=18,"LOW (1-18)","HIGH (19-36)")</f>
        <v>LOW (1-18)</v>
      </c>
      <c r="G18887">
        <f>INT((D18887-1)/6)+1</f>
        <v>1</v>
      </c>
      <c r="H18887">
        <f>MOD(D18887-1,6)+1</f>
        <v>1</v>
      </c>
      <c r="I18887">
        <f>37-D18887</f>
        <v>36</v>
      </c>
      <c r="J18887">
        <f>ABS(D18887-D18888)</f>
        <v>17</v>
      </c>
      <c r="K18887">
        <f>AVERAGE(D18887:D18891)</f>
        <v>1</v>
      </c>
      <c r="L18887">
        <f>AVERAGE(D18887:D18906)</f>
        <v>1</v>
      </c>
      <c r="M18887">
        <f>K18887-L18887</f>
        <v>0</v>
      </c>
      <c r="N18887" t="str">
        <f>IF(K18887&gt;L18887,"HIGH ZONE BIAS",IF(K18887&lt;L18887,"LOW ZONE BIAS","EQUILIBRIUM"))</f>
        <v>EQUILIBRIUM</v>
      </c>
    </row>
    <row r="18888">
      <c r="A18888">
        <v>6817</v>
      </c>
      <c r="B18888" t="str">
        <v>2005-08-05</v>
      </c>
      <c r="C18888" t="str">
        <v>Midday</v>
      </c>
      <c r="D18888">
        <v>18</v>
      </c>
      <c r="E18888" t="str">
        <f>IF(MOD(D18888,2)=0,"EVEN","ODD")</f>
        <v>EVEN</v>
      </c>
      <c r="F18888" t="str">
        <f>IF(D18888&lt;=18,"LOW (1-18)","HIGH (19-36)")</f>
        <v>LOW (1-18)</v>
      </c>
      <c r="G18888">
        <f>INT((D18888-1)/6)+1</f>
        <v>3</v>
      </c>
      <c r="H18888">
        <f>MOD(D18888-1,6)+1</f>
        <v>6</v>
      </c>
      <c r="I18888">
        <f>37-D18888</f>
        <v>19</v>
      </c>
      <c r="J18888">
        <f>ABS(D18888-D18889)</f>
        <v>11</v>
      </c>
      <c r="K18888">
        <f>AVERAGE(D18888:D18892)</f>
        <v>18</v>
      </c>
      <c r="L18888">
        <f>AVERAGE(D18888:D18907)</f>
        <v>18</v>
      </c>
      <c r="M18888">
        <f>K18888-L18888</f>
        <v>0</v>
      </c>
      <c r="N18888" t="str">
        <f>IF(K18888&gt;L18888,"HIGH ZONE BIAS",IF(K18888&lt;L18888,"LOW ZONE BIAS","EQUILIBRIUM"))</f>
        <v>EQUILIBRIUM</v>
      </c>
    </row>
    <row r="18889">
      <c r="A18889">
        <v>6816</v>
      </c>
      <c r="B18889" t="str">
        <v>2005-08-04</v>
      </c>
      <c r="C18889" t="str">
        <v>Evening</v>
      </c>
      <c r="D18889">
        <v>29</v>
      </c>
      <c r="E18889" t="str">
        <f>IF(MOD(D18889,2)=0,"EVEN","ODD")</f>
        <v>ODD</v>
      </c>
      <c r="F18889" t="str">
        <f>IF(D18889&lt;=18,"LOW (1-18)","HIGH (19-36)")</f>
        <v>HIGH (19-36)</v>
      </c>
      <c r="G18889">
        <f>INT((D18889-1)/6)+1</f>
        <v>5</v>
      </c>
      <c r="H18889">
        <f>MOD(D18889-1,6)+1</f>
        <v>5</v>
      </c>
      <c r="I18889">
        <f>37-D18889</f>
        <v>8</v>
      </c>
      <c r="J18889">
        <f>ABS(D18889-D18890)</f>
        <v>1</v>
      </c>
      <c r="K18889">
        <f>AVERAGE(D18889:D18893)</f>
        <v>29</v>
      </c>
      <c r="L18889">
        <f>AVERAGE(D18889:D18908)</f>
        <v>29</v>
      </c>
      <c r="M18889">
        <f>K18889-L18889</f>
        <v>0</v>
      </c>
      <c r="N18889" t="str">
        <f>IF(K18889&gt;L18889,"HIGH ZONE BIAS",IF(K18889&lt;L18889,"LOW ZONE BIAS","EQUILIBRIUM"))</f>
        <v>EQUILIBRIUM</v>
      </c>
    </row>
    <row r="18890">
      <c r="A18890">
        <v>6815</v>
      </c>
      <c r="B18890" t="str">
        <v>2005-08-04</v>
      </c>
      <c r="C18890" t="str">
        <v>Midday</v>
      </c>
      <c r="D18890">
        <v>28</v>
      </c>
      <c r="E18890" t="str">
        <f>IF(MOD(D18890,2)=0,"EVEN","ODD")</f>
        <v>EVEN</v>
      </c>
      <c r="F18890" t="str">
        <f>IF(D18890&lt;=18,"LOW (1-18)","HIGH (19-36)")</f>
        <v>HIGH (19-36)</v>
      </c>
      <c r="G18890">
        <f>INT((D18890-1)/6)+1</f>
        <v>5</v>
      </c>
      <c r="H18890">
        <f>MOD(D18890-1,6)+1</f>
        <v>4</v>
      </c>
      <c r="I18890">
        <f>37-D18890</f>
        <v>9</v>
      </c>
      <c r="J18890">
        <f>ABS(D18890-D18891)</f>
        <v>20</v>
      </c>
      <c r="K18890">
        <f>AVERAGE(D18890:D18894)</f>
        <v>28</v>
      </c>
      <c r="L18890">
        <f>AVERAGE(D18890:D18909)</f>
        <v>28</v>
      </c>
      <c r="M18890">
        <f>K18890-L18890</f>
        <v>0</v>
      </c>
      <c r="N18890" t="str">
        <f>IF(K18890&gt;L18890,"HIGH ZONE BIAS",IF(K18890&lt;L18890,"LOW ZONE BIAS","EQUILIBRIUM"))</f>
        <v>EQUILIBRIUM</v>
      </c>
    </row>
    <row r="18891">
      <c r="A18891">
        <v>6814</v>
      </c>
      <c r="B18891" t="str">
        <v>2005-08-03</v>
      </c>
      <c r="C18891" t="str">
        <v>Evening</v>
      </c>
      <c r="D18891">
        <v>8</v>
      </c>
      <c r="E18891" t="str">
        <f>IF(MOD(D18891,2)=0,"EVEN","ODD")</f>
        <v>EVEN</v>
      </c>
      <c r="F18891" t="str">
        <f>IF(D18891&lt;=18,"LOW (1-18)","HIGH (19-36)")</f>
        <v>LOW (1-18)</v>
      </c>
      <c r="G18891">
        <f>INT((D18891-1)/6)+1</f>
        <v>2</v>
      </c>
      <c r="H18891">
        <f>MOD(D18891-1,6)+1</f>
        <v>2</v>
      </c>
      <c r="I18891">
        <f>37-D18891</f>
        <v>29</v>
      </c>
      <c r="J18891">
        <f>ABS(D18891-D18892)</f>
        <v>10</v>
      </c>
      <c r="K18891">
        <f>AVERAGE(D18891:D18895)</f>
        <v>8</v>
      </c>
      <c r="L18891">
        <f>AVERAGE(D18891:D18910)</f>
        <v>8</v>
      </c>
      <c r="M18891">
        <f>K18891-L18891</f>
        <v>0</v>
      </c>
      <c r="N18891" t="str">
        <f>IF(K18891&gt;L18891,"HIGH ZONE BIAS",IF(K18891&lt;L18891,"LOW ZONE BIAS","EQUILIBRIUM"))</f>
        <v>EQUILIBRIUM</v>
      </c>
    </row>
    <row r="18892">
      <c r="A18892">
        <v>6813</v>
      </c>
      <c r="B18892" t="str">
        <v>2005-08-03</v>
      </c>
      <c r="C18892" t="str">
        <v>Midday</v>
      </c>
      <c r="D18892">
        <v>18</v>
      </c>
      <c r="E18892" t="str">
        <f>IF(MOD(D18892,2)=0,"EVEN","ODD")</f>
        <v>EVEN</v>
      </c>
      <c r="F18892" t="str">
        <f>IF(D18892&lt;=18,"LOW (1-18)","HIGH (19-36)")</f>
        <v>LOW (1-18)</v>
      </c>
      <c r="G18892">
        <f>INT((D18892-1)/6)+1</f>
        <v>3</v>
      </c>
      <c r="H18892">
        <f>MOD(D18892-1,6)+1</f>
        <v>6</v>
      </c>
      <c r="I18892">
        <f>37-D18892</f>
        <v>19</v>
      </c>
      <c r="J18892">
        <f>ABS(D18892-D18893)</f>
        <v>0</v>
      </c>
      <c r="K18892">
        <f>AVERAGE(D18892:D18896)</f>
        <v>18</v>
      </c>
      <c r="L18892">
        <f>AVERAGE(D18892:D18911)</f>
        <v>18</v>
      </c>
      <c r="M18892">
        <f>K18892-L18892</f>
        <v>0</v>
      </c>
      <c r="N18892" t="str">
        <f>IF(K18892&gt;L18892,"HIGH ZONE BIAS",IF(K18892&lt;L18892,"LOW ZONE BIAS","EQUILIBRIUM"))</f>
        <v>EQUILIBRIUM</v>
      </c>
    </row>
    <row r="18893">
      <c r="A18893">
        <v>6812</v>
      </c>
      <c r="B18893" t="str">
        <v>2005-08-02</v>
      </c>
      <c r="C18893" t="str">
        <v>Evening</v>
      </c>
      <c r="D18893">
        <v>18</v>
      </c>
      <c r="E18893" t="str">
        <f>IF(MOD(D18893,2)=0,"EVEN","ODD")</f>
        <v>EVEN</v>
      </c>
      <c r="F18893" t="str">
        <f>IF(D18893&lt;=18,"LOW (1-18)","HIGH (19-36)")</f>
        <v>LOW (1-18)</v>
      </c>
      <c r="G18893">
        <f>INT((D18893-1)/6)+1</f>
        <v>3</v>
      </c>
      <c r="H18893">
        <f>MOD(D18893-1,6)+1</f>
        <v>6</v>
      </c>
      <c r="I18893">
        <f>37-D18893</f>
        <v>19</v>
      </c>
      <c r="J18893">
        <f>ABS(D18893-D18894)</f>
        <v>1</v>
      </c>
      <c r="K18893">
        <f>AVERAGE(D18893:D18897)</f>
        <v>18</v>
      </c>
      <c r="L18893">
        <f>AVERAGE(D18893:D18912)</f>
        <v>18</v>
      </c>
      <c r="M18893">
        <f>K18893-L18893</f>
        <v>0</v>
      </c>
      <c r="N18893" t="str">
        <f>IF(K18893&gt;L18893,"HIGH ZONE BIAS",IF(K18893&lt;L18893,"LOW ZONE BIAS","EQUILIBRIUM"))</f>
        <v>EQUILIBRIUM</v>
      </c>
    </row>
    <row r="18894">
      <c r="A18894">
        <v>6811</v>
      </c>
      <c r="B18894" t="str">
        <v>2005-08-02</v>
      </c>
      <c r="C18894" t="str">
        <v>Midday</v>
      </c>
      <c r="D18894">
        <v>19</v>
      </c>
      <c r="E18894" t="str">
        <f>IF(MOD(D18894,2)=0,"EVEN","ODD")</f>
        <v>ODD</v>
      </c>
      <c r="F18894" t="str">
        <f>IF(D18894&lt;=18,"LOW (1-18)","HIGH (19-36)")</f>
        <v>HIGH (19-36)</v>
      </c>
      <c r="G18894">
        <f>INT((D18894-1)/6)+1</f>
        <v>4</v>
      </c>
      <c r="H18894">
        <f>MOD(D18894-1,6)+1</f>
        <v>1</v>
      </c>
      <c r="I18894">
        <f>37-D18894</f>
        <v>18</v>
      </c>
      <c r="J18894">
        <f>ABS(D18894-D18895)</f>
        <v>15</v>
      </c>
      <c r="K18894">
        <f>AVERAGE(D18894:D18898)</f>
        <v>19</v>
      </c>
      <c r="L18894">
        <f>AVERAGE(D18894:D18913)</f>
        <v>19</v>
      </c>
      <c r="M18894">
        <f>K18894-L18894</f>
        <v>0</v>
      </c>
      <c r="N18894" t="str">
        <f>IF(K18894&gt;L18894,"HIGH ZONE BIAS",IF(K18894&lt;L18894,"LOW ZONE BIAS","EQUILIBRIUM"))</f>
        <v>EQUILIBRIUM</v>
      </c>
    </row>
    <row r="18895">
      <c r="A18895">
        <v>6810</v>
      </c>
      <c r="B18895" t="str">
        <v>2005-08-01</v>
      </c>
      <c r="C18895" t="str">
        <v>Evening</v>
      </c>
      <c r="D18895">
        <v>4</v>
      </c>
      <c r="E18895" t="str">
        <f>IF(MOD(D18895,2)=0,"EVEN","ODD")</f>
        <v>EVEN</v>
      </c>
      <c r="F18895" t="str">
        <f>IF(D18895&lt;=18,"LOW (1-18)","HIGH (19-36)")</f>
        <v>LOW (1-18)</v>
      </c>
      <c r="G18895">
        <f>INT((D18895-1)/6)+1</f>
        <v>1</v>
      </c>
      <c r="H18895">
        <f>MOD(D18895-1,6)+1</f>
        <v>4</v>
      </c>
      <c r="I18895">
        <f>37-D18895</f>
        <v>33</v>
      </c>
      <c r="J18895">
        <f>ABS(D18895-D18896)</f>
        <v>30</v>
      </c>
      <c r="K18895">
        <f>AVERAGE(D18895:D18899)</f>
        <v>4</v>
      </c>
      <c r="L18895">
        <f>AVERAGE(D18895:D18914)</f>
        <v>4</v>
      </c>
      <c r="M18895">
        <f>K18895-L18895</f>
        <v>0</v>
      </c>
      <c r="N18895" t="str">
        <f>IF(K18895&gt;L18895,"HIGH ZONE BIAS",IF(K18895&lt;L18895,"LOW ZONE BIAS","EQUILIBRIUM"))</f>
        <v>EQUILIBRIUM</v>
      </c>
    </row>
    <row r="18896">
      <c r="A18896">
        <v>6809</v>
      </c>
      <c r="B18896" t="str">
        <v>2005-08-01</v>
      </c>
      <c r="C18896" t="str">
        <v>Midday</v>
      </c>
      <c r="D18896">
        <v>34</v>
      </c>
      <c r="E18896" t="str">
        <f>IF(MOD(D18896,2)=0,"EVEN","ODD")</f>
        <v>EVEN</v>
      </c>
      <c r="F18896" t="str">
        <f>IF(D18896&lt;=18,"LOW (1-18)","HIGH (19-36)")</f>
        <v>HIGH (19-36)</v>
      </c>
      <c r="G18896">
        <f>INT((D18896-1)/6)+1</f>
        <v>6</v>
      </c>
      <c r="H18896">
        <f>MOD(D18896-1,6)+1</f>
        <v>4</v>
      </c>
      <c r="I18896">
        <f>37-D18896</f>
        <v>3</v>
      </c>
      <c r="J18896">
        <f>ABS(D18896-D18897)</f>
        <v>21</v>
      </c>
      <c r="K18896">
        <f>AVERAGE(D18896:D18900)</f>
        <v>34</v>
      </c>
      <c r="L18896">
        <f>AVERAGE(D18896:D18915)</f>
        <v>34</v>
      </c>
      <c r="M18896">
        <f>K18896-L18896</f>
        <v>0</v>
      </c>
      <c r="N18896" t="str">
        <f>IF(K18896&gt;L18896,"HIGH ZONE BIAS",IF(K18896&lt;L18896,"LOW ZONE BIAS","EQUILIBRIUM"))</f>
        <v>EQUILIBRIUM</v>
      </c>
    </row>
    <row r="18897">
      <c r="A18897">
        <v>6808</v>
      </c>
      <c r="B18897" t="str">
        <v>30Jul-05</v>
      </c>
      <c r="C18897" t="str">
        <v>Evening</v>
      </c>
      <c r="D18897">
        <v>13</v>
      </c>
      <c r="E18897" t="str">
        <f>IF(MOD(D18897,2)=0,"EVEN","ODD")</f>
        <v>ODD</v>
      </c>
      <c r="F18897" t="str">
        <f>IF(D18897&lt;=18,"LOW (1-18)","HIGH (19-36)")</f>
        <v>LOW (1-18)</v>
      </c>
      <c r="G18897">
        <f>INT((D18897-1)/6)+1</f>
        <v>3</v>
      </c>
      <c r="H18897">
        <f>MOD(D18897-1,6)+1</f>
        <v>1</v>
      </c>
      <c r="I18897">
        <f>37-D18897</f>
        <v>24</v>
      </c>
      <c r="J18897">
        <f>ABS(D18897-D18898)</f>
        <v>3</v>
      </c>
      <c r="K18897">
        <f>AVERAGE(D18897:D18901)</f>
        <v>13</v>
      </c>
      <c r="L18897">
        <f>AVERAGE(D18897:D18916)</f>
        <v>13</v>
      </c>
      <c r="M18897">
        <f>K18897-L18897</f>
        <v>0</v>
      </c>
      <c r="N18897" t="str">
        <f>IF(K18897&gt;L18897,"HIGH ZONE BIAS",IF(K18897&lt;L18897,"LOW ZONE BIAS","EQUILIBRIUM"))</f>
        <v>EQUILIBRIUM</v>
      </c>
    </row>
    <row r="18898">
      <c r="A18898">
        <v>6807</v>
      </c>
      <c r="B18898" t="str">
        <v>2005-07-30</v>
      </c>
      <c r="C18898" t="str">
        <v>Midday</v>
      </c>
      <c r="D18898">
        <v>16</v>
      </c>
      <c r="E18898" t="str">
        <f>IF(MOD(D18898,2)=0,"EVEN","ODD")</f>
        <v>EVEN</v>
      </c>
      <c r="F18898" t="str">
        <f>IF(D18898&lt;=18,"LOW (1-18)","HIGH (19-36)")</f>
        <v>LOW (1-18)</v>
      </c>
      <c r="G18898">
        <f>INT((D18898-1)/6)+1</f>
        <v>3</v>
      </c>
      <c r="H18898">
        <f>MOD(D18898-1,6)+1</f>
        <v>4</v>
      </c>
      <c r="I18898">
        <f>37-D18898</f>
        <v>21</v>
      </c>
      <c r="J18898">
        <f>ABS(D18898-D18899)</f>
        <v>2</v>
      </c>
      <c r="K18898">
        <f>AVERAGE(D18898:D18902)</f>
        <v>16</v>
      </c>
      <c r="L18898">
        <f>AVERAGE(D18898:D18917)</f>
        <v>16</v>
      </c>
      <c r="M18898">
        <f>K18898-L18898</f>
        <v>0</v>
      </c>
      <c r="N18898" t="str">
        <f>IF(K18898&gt;L18898,"HIGH ZONE BIAS",IF(K18898&lt;L18898,"LOW ZONE BIAS","EQUILIBRIUM"))</f>
        <v>EQUILIBRIUM</v>
      </c>
    </row>
    <row r="18899">
      <c r="A18899">
        <v>6806</v>
      </c>
      <c r="B18899" t="str">
        <v>2005-07-29</v>
      </c>
      <c r="C18899" t="str">
        <v>Evening</v>
      </c>
      <c r="D18899">
        <v>18</v>
      </c>
      <c r="E18899" t="str">
        <f>IF(MOD(D18899,2)=0,"EVEN","ODD")</f>
        <v>EVEN</v>
      </c>
      <c r="F18899" t="str">
        <f>IF(D18899&lt;=18,"LOW (1-18)","HIGH (19-36)")</f>
        <v>LOW (1-18)</v>
      </c>
      <c r="G18899">
        <f>INT((D18899-1)/6)+1</f>
        <v>3</v>
      </c>
      <c r="H18899">
        <f>MOD(D18899-1,6)+1</f>
        <v>6</v>
      </c>
      <c r="I18899">
        <f>37-D18899</f>
        <v>19</v>
      </c>
      <c r="J18899">
        <f>ABS(D18899-D18900)</f>
        <v>2</v>
      </c>
      <c r="K18899">
        <f>AVERAGE(D18899:D18903)</f>
        <v>18</v>
      </c>
      <c r="L18899">
        <f>AVERAGE(D18899:D18918)</f>
        <v>18</v>
      </c>
      <c r="M18899">
        <f>K18899-L18899</f>
        <v>0</v>
      </c>
      <c r="N18899" t="str">
        <f>IF(K18899&gt;L18899,"HIGH ZONE BIAS",IF(K18899&lt;L18899,"LOW ZONE BIAS","EQUILIBRIUM"))</f>
        <v>EQUILIBRIUM</v>
      </c>
    </row>
    <row r="18900">
      <c r="A18900">
        <v>6805</v>
      </c>
      <c r="B18900" t="str">
        <v>2005-07-29</v>
      </c>
      <c r="C18900" t="str">
        <v>Midday</v>
      </c>
      <c r="D18900">
        <v>16</v>
      </c>
      <c r="E18900" t="str">
        <f>IF(MOD(D18900,2)=0,"EVEN","ODD")</f>
        <v>EVEN</v>
      </c>
      <c r="F18900" t="str">
        <f>IF(D18900&lt;=18,"LOW (1-18)","HIGH (19-36)")</f>
        <v>LOW (1-18)</v>
      </c>
      <c r="G18900">
        <f>INT((D18900-1)/6)+1</f>
        <v>3</v>
      </c>
      <c r="H18900">
        <f>MOD(D18900-1,6)+1</f>
        <v>4</v>
      </c>
      <c r="I18900">
        <f>37-D18900</f>
        <v>21</v>
      </c>
      <c r="J18900">
        <f>ABS(D18900-D18901)</f>
        <v>15</v>
      </c>
      <c r="K18900">
        <f>AVERAGE(D18900:D18904)</f>
        <v>16</v>
      </c>
      <c r="L18900">
        <f>AVERAGE(D18900:D18919)</f>
        <v>16</v>
      </c>
      <c r="M18900">
        <f>K18900-L18900</f>
        <v>0</v>
      </c>
      <c r="N18900" t="str">
        <f>IF(K18900&gt;L18900,"HIGH ZONE BIAS",IF(K18900&lt;L18900,"LOW ZONE BIAS","EQUILIBRIUM"))</f>
        <v>EQUILIBRIUM</v>
      </c>
    </row>
    <row r="18901">
      <c r="A18901">
        <v>6804</v>
      </c>
      <c r="B18901" t="str">
        <v>2005-07-28</v>
      </c>
      <c r="C18901" t="str">
        <v>Evening</v>
      </c>
      <c r="D18901">
        <v>1</v>
      </c>
      <c r="E18901" t="str">
        <f>IF(MOD(D18901,2)=0,"EVEN","ODD")</f>
        <v>ODD</v>
      </c>
      <c r="F18901" t="str">
        <f>IF(D18901&lt;=18,"LOW (1-18)","HIGH (19-36)")</f>
        <v>LOW (1-18)</v>
      </c>
      <c r="G18901">
        <f>INT((D18901-1)/6)+1</f>
        <v>1</v>
      </c>
      <c r="H18901">
        <f>MOD(D18901-1,6)+1</f>
        <v>1</v>
      </c>
      <c r="I18901">
        <f>37-D18901</f>
        <v>36</v>
      </c>
      <c r="J18901">
        <f>ABS(D18901-D18902)</f>
        <v>31</v>
      </c>
      <c r="K18901">
        <f>AVERAGE(D18901:D18905)</f>
        <v>1</v>
      </c>
      <c r="L18901">
        <f>AVERAGE(D18901:D18920)</f>
        <v>1</v>
      </c>
      <c r="M18901">
        <f>K18901-L18901</f>
        <v>0</v>
      </c>
      <c r="N18901" t="str">
        <f>IF(K18901&gt;L18901,"HIGH ZONE BIAS",IF(K18901&lt;L18901,"LOW ZONE BIAS","EQUILIBRIUM"))</f>
        <v>EQUILIBRIUM</v>
      </c>
    </row>
    <row r="18902">
      <c r="A18902">
        <v>6803</v>
      </c>
      <c r="B18902" t="str">
        <v>2005-07-28</v>
      </c>
      <c r="C18902" t="str">
        <v>Midday</v>
      </c>
      <c r="D18902">
        <v>32</v>
      </c>
      <c r="E18902" t="str">
        <f>IF(MOD(D18902,2)=0,"EVEN","ODD")</f>
        <v>EVEN</v>
      </c>
      <c r="F18902" t="str">
        <f>IF(D18902&lt;=18,"LOW (1-18)","HIGH (19-36)")</f>
        <v>HIGH (19-36)</v>
      </c>
      <c r="G18902">
        <f>INT((D18902-1)/6)+1</f>
        <v>6</v>
      </c>
      <c r="H18902">
        <f>MOD(D18902-1,6)+1</f>
        <v>2</v>
      </c>
      <c r="I18902">
        <f>37-D18902</f>
        <v>5</v>
      </c>
      <c r="J18902">
        <f>ABS(D18902-D18903)</f>
        <v>9</v>
      </c>
      <c r="K18902">
        <f>AVERAGE(D18902:D18906)</f>
        <v>32</v>
      </c>
      <c r="L18902">
        <f>AVERAGE(D18902:D18921)</f>
        <v>32</v>
      </c>
      <c r="M18902">
        <f>K18902-L18902</f>
        <v>0</v>
      </c>
      <c r="N18902" t="str">
        <f>IF(K18902&gt;L18902,"HIGH ZONE BIAS",IF(K18902&lt;L18902,"LOW ZONE BIAS","EQUILIBRIUM"))</f>
        <v>EQUILIBRIUM</v>
      </c>
    </row>
    <row r="18903">
      <c r="A18903">
        <v>6802</v>
      </c>
      <c r="B18903" t="str">
        <v>2005-07-27</v>
      </c>
      <c r="C18903" t="str">
        <v>Evening</v>
      </c>
      <c r="D18903">
        <v>23</v>
      </c>
      <c r="E18903" t="str">
        <f>IF(MOD(D18903,2)=0,"EVEN","ODD")</f>
        <v>ODD</v>
      </c>
      <c r="F18903" t="str">
        <f>IF(D18903&lt;=18,"LOW (1-18)","HIGH (19-36)")</f>
        <v>HIGH (19-36)</v>
      </c>
      <c r="G18903">
        <f>INT((D18903-1)/6)+1</f>
        <v>4</v>
      </c>
      <c r="H18903">
        <f>MOD(D18903-1,6)+1</f>
        <v>5</v>
      </c>
      <c r="I18903">
        <f>37-D18903</f>
        <v>14</v>
      </c>
      <c r="J18903">
        <f>ABS(D18903-D18904)</f>
        <v>8</v>
      </c>
      <c r="K18903">
        <f>AVERAGE(D18903:D18907)</f>
        <v>23</v>
      </c>
      <c r="L18903">
        <f>AVERAGE(D18903:D18922)</f>
        <v>23</v>
      </c>
      <c r="M18903">
        <f>K18903-L18903</f>
        <v>0</v>
      </c>
      <c r="N18903" t="str">
        <f>IF(K18903&gt;L18903,"HIGH ZONE BIAS",IF(K18903&lt;L18903,"LOW ZONE BIAS","EQUILIBRIUM"))</f>
        <v>EQUILIBRIUM</v>
      </c>
    </row>
    <row r="18904">
      <c r="A18904">
        <v>6801</v>
      </c>
      <c r="B18904" t="str">
        <v>2005-07-27</v>
      </c>
      <c r="C18904" t="str">
        <v>Midday</v>
      </c>
      <c r="D18904">
        <v>31</v>
      </c>
      <c r="E18904" t="str">
        <f>IF(MOD(D18904,2)=0,"EVEN","ODD")</f>
        <v>ODD</v>
      </c>
      <c r="F18904" t="str">
        <f>IF(D18904&lt;=18,"LOW (1-18)","HIGH (19-36)")</f>
        <v>HIGH (19-36)</v>
      </c>
      <c r="G18904">
        <f>INT((D18904-1)/6)+1</f>
        <v>6</v>
      </c>
      <c r="H18904">
        <f>MOD(D18904-1,6)+1</f>
        <v>1</v>
      </c>
      <c r="I18904">
        <f>37-D18904</f>
        <v>6</v>
      </c>
      <c r="J18904">
        <f>ABS(D18904-D18905)</f>
        <v>15</v>
      </c>
      <c r="K18904">
        <f>AVERAGE(D18904:D18908)</f>
        <v>31</v>
      </c>
      <c r="L18904">
        <f>AVERAGE(D18904:D18923)</f>
        <v>31</v>
      </c>
      <c r="M18904">
        <f>K18904-L18904</f>
        <v>0</v>
      </c>
      <c r="N18904" t="str">
        <f>IF(K18904&gt;L18904,"HIGH ZONE BIAS",IF(K18904&lt;L18904,"LOW ZONE BIAS","EQUILIBRIUM"))</f>
        <v>EQUILIBRIUM</v>
      </c>
    </row>
    <row r="18905">
      <c r="A18905">
        <v>6800</v>
      </c>
      <c r="B18905" t="str">
        <v>2005-07-26</v>
      </c>
      <c r="C18905" t="str">
        <v>Evening</v>
      </c>
      <c r="D18905">
        <v>16</v>
      </c>
      <c r="E18905" t="str">
        <f>IF(MOD(D18905,2)=0,"EVEN","ODD")</f>
        <v>EVEN</v>
      </c>
      <c r="F18905" t="str">
        <f>IF(D18905&lt;=18,"LOW (1-18)","HIGH (19-36)")</f>
        <v>LOW (1-18)</v>
      </c>
      <c r="G18905">
        <f>INT((D18905-1)/6)+1</f>
        <v>3</v>
      </c>
      <c r="H18905">
        <f>MOD(D18905-1,6)+1</f>
        <v>4</v>
      </c>
      <c r="I18905">
        <f>37-D18905</f>
        <v>21</v>
      </c>
      <c r="J18905">
        <f>ABS(D18905-D18906)</f>
        <v>17</v>
      </c>
      <c r="K18905">
        <f>AVERAGE(D18905:D18909)</f>
        <v>16</v>
      </c>
      <c r="L18905">
        <f>AVERAGE(D18905:D18924)</f>
        <v>16</v>
      </c>
      <c r="M18905">
        <f>K18905-L18905</f>
        <v>0</v>
      </c>
      <c r="N18905" t="str">
        <f>IF(K18905&gt;L18905,"HIGH ZONE BIAS",IF(K18905&lt;L18905,"LOW ZONE BIAS","EQUILIBRIUM"))</f>
        <v>EQUILIBRIUM</v>
      </c>
    </row>
    <row r="18906">
      <c r="A18906">
        <v>6799</v>
      </c>
      <c r="B18906" t="str">
        <v>2005-07-26</v>
      </c>
      <c r="C18906" t="str">
        <v>Midday</v>
      </c>
      <c r="D18906">
        <v>33</v>
      </c>
      <c r="E18906" t="str">
        <f>IF(MOD(D18906,2)=0,"EVEN","ODD")</f>
        <v>ODD</v>
      </c>
      <c r="F18906" t="str">
        <f>IF(D18906&lt;=18,"LOW (1-18)","HIGH (19-36)")</f>
        <v>HIGH (19-36)</v>
      </c>
      <c r="G18906">
        <f>INT((D18906-1)/6)+1</f>
        <v>6</v>
      </c>
      <c r="H18906">
        <f>MOD(D18906-1,6)+1</f>
        <v>3</v>
      </c>
      <c r="I18906">
        <f>37-D18906</f>
        <v>4</v>
      </c>
      <c r="J18906">
        <f>ABS(D18906-D18907)</f>
        <v>27</v>
      </c>
      <c r="K18906">
        <f>AVERAGE(D18906:D18910)</f>
        <v>33</v>
      </c>
      <c r="L18906">
        <f>AVERAGE(D18906:D18925)</f>
        <v>33</v>
      </c>
      <c r="M18906">
        <f>K18906-L18906</f>
        <v>0</v>
      </c>
      <c r="N18906" t="str">
        <f>IF(K18906&gt;L18906,"HIGH ZONE BIAS",IF(K18906&lt;L18906,"LOW ZONE BIAS","EQUILIBRIUM"))</f>
        <v>EQUILIBRIUM</v>
      </c>
    </row>
    <row r="18907">
      <c r="A18907">
        <v>6798</v>
      </c>
      <c r="B18907" t="str">
        <v>2005-07-25</v>
      </c>
      <c r="C18907" t="str">
        <v>Evening</v>
      </c>
      <c r="D18907">
        <v>6</v>
      </c>
      <c r="E18907" t="str">
        <f>IF(MOD(D18907,2)=0,"EVEN","ODD")</f>
        <v>EVEN</v>
      </c>
      <c r="F18907" t="str">
        <f>IF(D18907&lt;=18,"LOW (1-18)","HIGH (19-36)")</f>
        <v>LOW (1-18)</v>
      </c>
      <c r="G18907">
        <f>INT((D18907-1)/6)+1</f>
        <v>1</v>
      </c>
      <c r="H18907">
        <f>MOD(D18907-1,6)+1</f>
        <v>6</v>
      </c>
      <c r="I18907">
        <f>37-D18907</f>
        <v>31</v>
      </c>
      <c r="J18907">
        <f>ABS(D18907-D18908)</f>
        <v>0</v>
      </c>
      <c r="K18907">
        <f>AVERAGE(D18907:D18911)</f>
        <v>6</v>
      </c>
      <c r="L18907">
        <f>AVERAGE(D18907:D18926)</f>
        <v>6</v>
      </c>
      <c r="M18907">
        <f>K18907-L18907</f>
        <v>0</v>
      </c>
      <c r="N18907" t="str">
        <f>IF(K18907&gt;L18907,"HIGH ZONE BIAS",IF(K18907&lt;L18907,"LOW ZONE BIAS","EQUILIBRIUM"))</f>
        <v>EQUILIBRIUM</v>
      </c>
    </row>
    <row r="18908">
      <c r="A18908">
        <v>6797</v>
      </c>
      <c r="B18908" t="str">
        <v>2005-07-25</v>
      </c>
      <c r="C18908" t="str">
        <v>Midday</v>
      </c>
      <c r="D18908">
        <v>6</v>
      </c>
      <c r="E18908" t="str">
        <f>IF(MOD(D18908,2)=0,"EVEN","ODD")</f>
        <v>EVEN</v>
      </c>
      <c r="F18908" t="str">
        <f>IF(D18908&lt;=18,"LOW (1-18)","HIGH (19-36)")</f>
        <v>LOW (1-18)</v>
      </c>
      <c r="G18908">
        <f>INT((D18908-1)/6)+1</f>
        <v>1</v>
      </c>
      <c r="H18908">
        <f>MOD(D18908-1,6)+1</f>
        <v>6</v>
      </c>
      <c r="I18908">
        <f>37-D18908</f>
        <v>31</v>
      </c>
      <c r="J18908">
        <f>ABS(D18908-D18909)</f>
        <v>16</v>
      </c>
      <c r="K18908">
        <f>AVERAGE(D18908:D18912)</f>
        <v>6</v>
      </c>
      <c r="L18908">
        <f>AVERAGE(D18908:D18927)</f>
        <v>6</v>
      </c>
      <c r="M18908">
        <f>K18908-L18908</f>
        <v>0</v>
      </c>
      <c r="N18908" t="str">
        <f>IF(K18908&gt;L18908,"HIGH ZONE BIAS",IF(K18908&lt;L18908,"LOW ZONE BIAS","EQUILIBRIUM"))</f>
        <v>EQUILIBRIUM</v>
      </c>
    </row>
    <row r="18909">
      <c r="A18909">
        <v>6796</v>
      </c>
      <c r="B18909" t="str">
        <v>2005-07-23</v>
      </c>
      <c r="C18909" t="str">
        <v>Evening</v>
      </c>
      <c r="D18909">
        <v>22</v>
      </c>
      <c r="E18909" t="str">
        <f>IF(MOD(D18909,2)=0,"EVEN","ODD")</f>
        <v>EVEN</v>
      </c>
      <c r="F18909" t="str">
        <f>IF(D18909&lt;=18,"LOW (1-18)","HIGH (19-36)")</f>
        <v>HIGH (19-36)</v>
      </c>
      <c r="G18909">
        <f>INT((D18909-1)/6)+1</f>
        <v>4</v>
      </c>
      <c r="H18909">
        <f>MOD(D18909-1,6)+1</f>
        <v>4</v>
      </c>
      <c r="I18909">
        <f>37-D18909</f>
        <v>15</v>
      </c>
      <c r="J18909">
        <f>ABS(D18909-D18910)</f>
        <v>10</v>
      </c>
      <c r="K18909">
        <f>AVERAGE(D18909:D18913)</f>
        <v>22</v>
      </c>
      <c r="L18909">
        <f>AVERAGE(D18909:D18928)</f>
        <v>22</v>
      </c>
      <c r="M18909">
        <f>K18909-L18909</f>
        <v>0</v>
      </c>
      <c r="N18909" t="str">
        <f>IF(K18909&gt;L18909,"HIGH ZONE BIAS",IF(K18909&lt;L18909,"LOW ZONE BIAS","EQUILIBRIUM"))</f>
        <v>EQUILIBRIUM</v>
      </c>
    </row>
    <row r="18910">
      <c r="A18910">
        <v>6795</v>
      </c>
      <c r="B18910" t="str">
        <v>2005-07-23</v>
      </c>
      <c r="C18910" t="str">
        <v>Midday</v>
      </c>
      <c r="D18910">
        <v>12</v>
      </c>
      <c r="E18910" t="str">
        <f>IF(MOD(D18910,2)=0,"EVEN","ODD")</f>
        <v>EVEN</v>
      </c>
      <c r="F18910" t="str">
        <f>IF(D18910&lt;=18,"LOW (1-18)","HIGH (19-36)")</f>
        <v>LOW (1-18)</v>
      </c>
      <c r="G18910">
        <f>INT((D18910-1)/6)+1</f>
        <v>2</v>
      </c>
      <c r="H18910">
        <f>MOD(D18910-1,6)+1</f>
        <v>6</v>
      </c>
      <c r="I18910">
        <f>37-D18910</f>
        <v>25</v>
      </c>
      <c r="J18910">
        <f>ABS(D18910-D18911)</f>
        <v>19</v>
      </c>
      <c r="K18910">
        <f>AVERAGE(D18910:D18914)</f>
        <v>12</v>
      </c>
      <c r="L18910">
        <f>AVERAGE(D18910:D18929)</f>
        <v>12</v>
      </c>
      <c r="M18910">
        <f>K18910-L18910</f>
        <v>0</v>
      </c>
      <c r="N18910" t="str">
        <f>IF(K18910&gt;L18910,"HIGH ZONE BIAS",IF(K18910&lt;L18910,"LOW ZONE BIAS","EQUILIBRIUM"))</f>
        <v>EQUILIBRIUM</v>
      </c>
    </row>
    <row r="18911">
      <c r="A18911">
        <v>6794</v>
      </c>
      <c r="B18911" t="str">
        <v>2005-07-22</v>
      </c>
      <c r="C18911" t="str">
        <v>Evening</v>
      </c>
      <c r="D18911">
        <v>31</v>
      </c>
      <c r="E18911" t="str">
        <f>IF(MOD(D18911,2)=0,"EVEN","ODD")</f>
        <v>ODD</v>
      </c>
      <c r="F18911" t="str">
        <f>IF(D18911&lt;=18,"LOW (1-18)","HIGH (19-36)")</f>
        <v>HIGH (19-36)</v>
      </c>
      <c r="G18911">
        <f>INT((D18911-1)/6)+1</f>
        <v>6</v>
      </c>
      <c r="H18911">
        <f>MOD(D18911-1,6)+1</f>
        <v>1</v>
      </c>
      <c r="I18911">
        <f>37-D18911</f>
        <v>6</v>
      </c>
      <c r="J18911">
        <f>ABS(D18911-D18912)</f>
        <v>1</v>
      </c>
      <c r="K18911">
        <f>AVERAGE(D18911:D18915)</f>
        <v>31</v>
      </c>
      <c r="L18911">
        <f>AVERAGE(D18911:D18930)</f>
        <v>31</v>
      </c>
      <c r="M18911">
        <f>K18911-L18911</f>
        <v>0</v>
      </c>
      <c r="N18911" t="str">
        <f>IF(K18911&gt;L18911,"HIGH ZONE BIAS",IF(K18911&lt;L18911,"LOW ZONE BIAS","EQUILIBRIUM"))</f>
        <v>EQUILIBRIUM</v>
      </c>
    </row>
    <row r="18912">
      <c r="A18912">
        <v>6793</v>
      </c>
      <c r="B18912" t="str">
        <v>2005-07-22</v>
      </c>
      <c r="C18912" t="str">
        <v>Midday</v>
      </c>
      <c r="D18912">
        <v>30</v>
      </c>
      <c r="E18912" t="str">
        <f>IF(MOD(D18912,2)=0,"EVEN","ODD")</f>
        <v>EVEN</v>
      </c>
      <c r="F18912" t="str">
        <f>IF(D18912&lt;=18,"LOW (1-18)","HIGH (19-36)")</f>
        <v>HIGH (19-36)</v>
      </c>
      <c r="G18912">
        <f>INT((D18912-1)/6)+1</f>
        <v>5</v>
      </c>
      <c r="H18912">
        <f>MOD(D18912-1,6)+1</f>
        <v>6</v>
      </c>
      <c r="I18912">
        <f>37-D18912</f>
        <v>7</v>
      </c>
      <c r="J18912">
        <f>ABS(D18912-D18913)</f>
        <v>3</v>
      </c>
      <c r="K18912">
        <f>AVERAGE(D18912:D18916)</f>
        <v>30</v>
      </c>
      <c r="L18912">
        <f>AVERAGE(D18912:D18931)</f>
        <v>30</v>
      </c>
      <c r="M18912">
        <f>K18912-L18912</f>
        <v>0</v>
      </c>
      <c r="N18912" t="str">
        <f>IF(K18912&gt;L18912,"HIGH ZONE BIAS",IF(K18912&lt;L18912,"LOW ZONE BIAS","EQUILIBRIUM"))</f>
        <v>EQUILIBRIUM</v>
      </c>
    </row>
    <row r="18913">
      <c r="A18913">
        <v>6792</v>
      </c>
      <c r="B18913" t="str">
        <v>2005-07-21</v>
      </c>
      <c r="C18913" t="str">
        <v>Evening</v>
      </c>
      <c r="D18913">
        <v>27</v>
      </c>
      <c r="E18913" t="str">
        <f>IF(MOD(D18913,2)=0,"EVEN","ODD")</f>
        <v>ODD</v>
      </c>
      <c r="F18913" t="str">
        <f>IF(D18913&lt;=18,"LOW (1-18)","HIGH (19-36)")</f>
        <v>HIGH (19-36)</v>
      </c>
      <c r="G18913">
        <f>INT((D18913-1)/6)+1</f>
        <v>5</v>
      </c>
      <c r="H18913">
        <f>MOD(D18913-1,6)+1</f>
        <v>3</v>
      </c>
      <c r="I18913">
        <f>37-D18913</f>
        <v>10</v>
      </c>
      <c r="J18913">
        <f>ABS(D18913-D18914)</f>
        <v>1</v>
      </c>
      <c r="K18913">
        <f>AVERAGE(D18913:D18917)</f>
        <v>27</v>
      </c>
      <c r="L18913">
        <f>AVERAGE(D18913:D18932)</f>
        <v>27</v>
      </c>
      <c r="M18913">
        <f>K18913-L18913</f>
        <v>0</v>
      </c>
      <c r="N18913" t="str">
        <f>IF(K18913&gt;L18913,"HIGH ZONE BIAS",IF(K18913&lt;L18913,"LOW ZONE BIAS","EQUILIBRIUM"))</f>
        <v>EQUILIBRIUM</v>
      </c>
    </row>
    <row r="18914">
      <c r="A18914">
        <v>6791</v>
      </c>
      <c r="B18914" t="str">
        <v>2005-07-21</v>
      </c>
      <c r="C18914" t="str">
        <v>Midday</v>
      </c>
      <c r="D18914">
        <v>28</v>
      </c>
      <c r="E18914" t="str">
        <f>IF(MOD(D18914,2)=0,"EVEN","ODD")</f>
        <v>EVEN</v>
      </c>
      <c r="F18914" t="str">
        <f>IF(D18914&lt;=18,"LOW (1-18)","HIGH (19-36)")</f>
        <v>HIGH (19-36)</v>
      </c>
      <c r="G18914">
        <f>INT((D18914-1)/6)+1</f>
        <v>5</v>
      </c>
      <c r="H18914">
        <f>MOD(D18914-1,6)+1</f>
        <v>4</v>
      </c>
      <c r="I18914">
        <f>37-D18914</f>
        <v>9</v>
      </c>
      <c r="J18914">
        <f>ABS(D18914-D18915)</f>
        <v>26</v>
      </c>
      <c r="K18914">
        <f>AVERAGE(D18914:D18918)</f>
        <v>28</v>
      </c>
      <c r="L18914">
        <f>AVERAGE(D18914:D18933)</f>
        <v>28</v>
      </c>
      <c r="M18914">
        <f>K18914-L18914</f>
        <v>0</v>
      </c>
      <c r="N18914" t="str">
        <f>IF(K18914&gt;L18914,"HIGH ZONE BIAS",IF(K18914&lt;L18914,"LOW ZONE BIAS","EQUILIBRIUM"))</f>
        <v>EQUILIBRIUM</v>
      </c>
    </row>
    <row r="18915">
      <c r="A18915">
        <v>6790</v>
      </c>
      <c r="B18915" t="str">
        <v>2005-07-20</v>
      </c>
      <c r="C18915" t="str">
        <v>Evening</v>
      </c>
      <c r="D18915">
        <v>2</v>
      </c>
      <c r="E18915" t="str">
        <f>IF(MOD(D18915,2)=0,"EVEN","ODD")</f>
        <v>EVEN</v>
      </c>
      <c r="F18915" t="str">
        <f>IF(D18915&lt;=18,"LOW (1-18)","HIGH (19-36)")</f>
        <v>LOW (1-18)</v>
      </c>
      <c r="G18915">
        <f>INT((D18915-1)/6)+1</f>
        <v>1</v>
      </c>
      <c r="H18915">
        <f>MOD(D18915-1,6)+1</f>
        <v>2</v>
      </c>
      <c r="I18915">
        <f>37-D18915</f>
        <v>35</v>
      </c>
      <c r="J18915">
        <f>ABS(D18915-D18916)</f>
        <v>30</v>
      </c>
      <c r="K18915">
        <f>AVERAGE(D18915:D18919)</f>
        <v>2</v>
      </c>
      <c r="L18915">
        <f>AVERAGE(D18915:D18934)</f>
        <v>2</v>
      </c>
      <c r="M18915">
        <f>K18915-L18915</f>
        <v>0</v>
      </c>
      <c r="N18915" t="str">
        <f>IF(K18915&gt;L18915,"HIGH ZONE BIAS",IF(K18915&lt;L18915,"LOW ZONE BIAS","EQUILIBRIUM"))</f>
        <v>EQUILIBRIUM</v>
      </c>
    </row>
    <row r="18916">
      <c r="A18916">
        <v>6789</v>
      </c>
      <c r="B18916" t="str">
        <v>2005-07-20</v>
      </c>
      <c r="C18916" t="str">
        <v>Midday</v>
      </c>
      <c r="D18916">
        <v>32</v>
      </c>
      <c r="E18916" t="str">
        <f>IF(MOD(D18916,2)=0,"EVEN","ODD")</f>
        <v>EVEN</v>
      </c>
      <c r="F18916" t="str">
        <f>IF(D18916&lt;=18,"LOW (1-18)","HIGH (19-36)")</f>
        <v>HIGH (19-36)</v>
      </c>
      <c r="G18916">
        <f>INT((D18916-1)/6)+1</f>
        <v>6</v>
      </c>
      <c r="H18916">
        <f>MOD(D18916-1,6)+1</f>
        <v>2</v>
      </c>
      <c r="I18916">
        <f>37-D18916</f>
        <v>5</v>
      </c>
      <c r="J18916">
        <f>ABS(D18916-D18917)</f>
        <v>11</v>
      </c>
      <c r="K18916">
        <f>AVERAGE(D18916:D18920)</f>
        <v>32</v>
      </c>
      <c r="L18916">
        <f>AVERAGE(D18916:D18935)</f>
        <v>32</v>
      </c>
      <c r="M18916">
        <f>K18916-L18916</f>
        <v>0</v>
      </c>
      <c r="N18916" t="str">
        <f>IF(K18916&gt;L18916,"HIGH ZONE BIAS",IF(K18916&lt;L18916,"LOW ZONE BIAS","EQUILIBRIUM"))</f>
        <v>EQUILIBRIUM</v>
      </c>
    </row>
    <row r="18917">
      <c r="A18917">
        <v>6788</v>
      </c>
      <c r="B18917" t="str">
        <v>2005-07-19</v>
      </c>
      <c r="C18917" t="str">
        <v>Evening</v>
      </c>
      <c r="D18917">
        <v>21</v>
      </c>
      <c r="E18917" t="str">
        <f>IF(MOD(D18917,2)=0,"EVEN","ODD")</f>
        <v>ODD</v>
      </c>
      <c r="F18917" t="str">
        <f>IF(D18917&lt;=18,"LOW (1-18)","HIGH (19-36)")</f>
        <v>HIGH (19-36)</v>
      </c>
      <c r="G18917">
        <f>INT((D18917-1)/6)+1</f>
        <v>4</v>
      </c>
      <c r="H18917">
        <f>MOD(D18917-1,6)+1</f>
        <v>3</v>
      </c>
      <c r="I18917">
        <f>37-D18917</f>
        <v>16</v>
      </c>
      <c r="J18917">
        <f>ABS(D18917-D18918)</f>
        <v>7</v>
      </c>
      <c r="K18917">
        <f>AVERAGE(D18917:D18921)</f>
        <v>21</v>
      </c>
      <c r="L18917">
        <f>AVERAGE(D18917:D18936)</f>
        <v>21</v>
      </c>
      <c r="M18917">
        <f>K18917-L18917</f>
        <v>0</v>
      </c>
      <c r="N18917" t="str">
        <f>IF(K18917&gt;L18917,"HIGH ZONE BIAS",IF(K18917&lt;L18917,"LOW ZONE BIAS","EQUILIBRIUM"))</f>
        <v>EQUILIBRIUM</v>
      </c>
    </row>
    <row r="18918">
      <c r="A18918">
        <v>6787</v>
      </c>
      <c r="B18918" t="str">
        <v>2005-07-19</v>
      </c>
      <c r="C18918" t="str">
        <v>Midday</v>
      </c>
      <c r="D18918">
        <v>28</v>
      </c>
      <c r="E18918" t="str">
        <f>IF(MOD(D18918,2)=0,"EVEN","ODD")</f>
        <v>EVEN</v>
      </c>
      <c r="F18918" t="str">
        <f>IF(D18918&lt;=18,"LOW (1-18)","HIGH (19-36)")</f>
        <v>HIGH (19-36)</v>
      </c>
      <c r="G18918">
        <f>INT((D18918-1)/6)+1</f>
        <v>5</v>
      </c>
      <c r="H18918">
        <f>MOD(D18918-1,6)+1</f>
        <v>4</v>
      </c>
      <c r="I18918">
        <f>37-D18918</f>
        <v>9</v>
      </c>
      <c r="J18918">
        <f>ABS(D18918-D18919)</f>
        <v>8</v>
      </c>
      <c r="K18918">
        <f>AVERAGE(D18918:D18922)</f>
        <v>28</v>
      </c>
      <c r="L18918">
        <f>AVERAGE(D18918:D18937)</f>
        <v>28</v>
      </c>
      <c r="M18918">
        <f>K18918-L18918</f>
        <v>0</v>
      </c>
      <c r="N18918" t="str">
        <f>IF(K18918&gt;L18918,"HIGH ZONE BIAS",IF(K18918&lt;L18918,"LOW ZONE BIAS","EQUILIBRIUM"))</f>
        <v>EQUILIBRIUM</v>
      </c>
    </row>
    <row r="18919">
      <c r="A18919">
        <v>6786</v>
      </c>
      <c r="B18919" t="str">
        <v>2005-07-18</v>
      </c>
      <c r="C18919" t="str">
        <v>Evening</v>
      </c>
      <c r="D18919">
        <v>36</v>
      </c>
      <c r="E18919" t="str">
        <f>IF(MOD(D18919,2)=0,"EVEN","ODD")</f>
        <v>EVEN</v>
      </c>
      <c r="F18919" t="str">
        <f>IF(D18919&lt;=18,"LOW (1-18)","HIGH (19-36)")</f>
        <v>HIGH (19-36)</v>
      </c>
      <c r="G18919">
        <f>INT((D18919-1)/6)+1</f>
        <v>6</v>
      </c>
      <c r="H18919">
        <f>MOD(D18919-1,6)+1</f>
        <v>6</v>
      </c>
      <c r="I18919">
        <f>37-D18919</f>
        <v>1</v>
      </c>
      <c r="J18919">
        <f>ABS(D18919-D18920)</f>
        <v>2</v>
      </c>
      <c r="K18919">
        <f>AVERAGE(D18919:D18923)</f>
        <v>36</v>
      </c>
      <c r="L18919">
        <f>AVERAGE(D18919:D18938)</f>
        <v>36</v>
      </c>
      <c r="M18919">
        <f>K18919-L18919</f>
        <v>0</v>
      </c>
      <c r="N18919" t="str">
        <f>IF(K18919&gt;L18919,"HIGH ZONE BIAS",IF(K18919&lt;L18919,"LOW ZONE BIAS","EQUILIBRIUM"))</f>
        <v>EQUILIBRIUM</v>
      </c>
    </row>
    <row r="18920">
      <c r="A18920">
        <v>6785</v>
      </c>
      <c r="B18920" t="str">
        <v>2005-07-18</v>
      </c>
      <c r="C18920" t="str">
        <v>Midday</v>
      </c>
      <c r="D18920">
        <v>34</v>
      </c>
      <c r="E18920" t="str">
        <f>IF(MOD(D18920,2)=0,"EVEN","ODD")</f>
        <v>EVEN</v>
      </c>
      <c r="F18920" t="str">
        <f>IF(D18920&lt;=18,"LOW (1-18)","HIGH (19-36)")</f>
        <v>HIGH (19-36)</v>
      </c>
      <c r="G18920">
        <f>INT((D18920-1)/6)+1</f>
        <v>6</v>
      </c>
      <c r="H18920">
        <f>MOD(D18920-1,6)+1</f>
        <v>4</v>
      </c>
      <c r="I18920">
        <f>37-D18920</f>
        <v>3</v>
      </c>
      <c r="J18920">
        <f>ABS(D18920-D18921)</f>
        <v>26</v>
      </c>
      <c r="K18920">
        <f>AVERAGE(D18920:D18924)</f>
        <v>34</v>
      </c>
      <c r="L18920">
        <f>AVERAGE(D18920:D18939)</f>
        <v>34</v>
      </c>
      <c r="M18920">
        <f>K18920-L18920</f>
        <v>0</v>
      </c>
      <c r="N18920" t="str">
        <f>IF(K18920&gt;L18920,"HIGH ZONE BIAS",IF(K18920&lt;L18920,"LOW ZONE BIAS","EQUILIBRIUM"))</f>
        <v>EQUILIBRIUM</v>
      </c>
    </row>
    <row r="18921">
      <c r="A18921">
        <v>6784</v>
      </c>
      <c r="B18921" t="str">
        <v>2005-07-16</v>
      </c>
      <c r="C18921" t="str">
        <v>Evening</v>
      </c>
      <c r="D18921">
        <v>8</v>
      </c>
      <c r="E18921" t="str">
        <f>IF(MOD(D18921,2)=0,"EVEN","ODD")</f>
        <v>EVEN</v>
      </c>
      <c r="F18921" t="str">
        <f>IF(D18921&lt;=18,"LOW (1-18)","HIGH (19-36)")</f>
        <v>LOW (1-18)</v>
      </c>
      <c r="G18921">
        <f>INT((D18921-1)/6)+1</f>
        <v>2</v>
      </c>
      <c r="H18921">
        <f>MOD(D18921-1,6)+1</f>
        <v>2</v>
      </c>
      <c r="I18921">
        <f>37-D18921</f>
        <v>29</v>
      </c>
      <c r="J18921">
        <f>ABS(D18921-D18922)</f>
        <v>16</v>
      </c>
      <c r="K18921">
        <f>AVERAGE(D18921:D18925)</f>
        <v>8</v>
      </c>
      <c r="L18921">
        <f>AVERAGE(D18921:D18940)</f>
        <v>8</v>
      </c>
      <c r="M18921">
        <f>K18921-L18921</f>
        <v>0</v>
      </c>
      <c r="N18921" t="str">
        <f>IF(K18921&gt;L18921,"HIGH ZONE BIAS",IF(K18921&lt;L18921,"LOW ZONE BIAS","EQUILIBRIUM"))</f>
        <v>EQUILIBRIUM</v>
      </c>
    </row>
    <row r="18922">
      <c r="A18922">
        <v>6783</v>
      </c>
      <c r="B18922" t="str">
        <v>2005-07-16</v>
      </c>
      <c r="C18922" t="str">
        <v>Midday</v>
      </c>
      <c r="D18922">
        <v>24</v>
      </c>
      <c r="E18922" t="str">
        <f>IF(MOD(D18922,2)=0,"EVEN","ODD")</f>
        <v>EVEN</v>
      </c>
      <c r="F18922" t="str">
        <f>IF(D18922&lt;=18,"LOW (1-18)","HIGH (19-36)")</f>
        <v>HIGH (19-36)</v>
      </c>
      <c r="G18922">
        <f>INT((D18922-1)/6)+1</f>
        <v>4</v>
      </c>
      <c r="H18922">
        <f>MOD(D18922-1,6)+1</f>
        <v>6</v>
      </c>
      <c r="I18922">
        <f>37-D18922</f>
        <v>13</v>
      </c>
      <c r="J18922">
        <f>ABS(D18922-D18923)</f>
        <v>9</v>
      </c>
      <c r="K18922">
        <f>AVERAGE(D18922:D18926)</f>
        <v>24</v>
      </c>
      <c r="L18922">
        <f>AVERAGE(D18922:D18941)</f>
        <v>24</v>
      </c>
      <c r="M18922">
        <f>K18922-L18922</f>
        <v>0</v>
      </c>
      <c r="N18922" t="str">
        <f>IF(K18922&gt;L18922,"HIGH ZONE BIAS",IF(K18922&lt;L18922,"LOW ZONE BIAS","EQUILIBRIUM"))</f>
        <v>EQUILIBRIUM</v>
      </c>
    </row>
    <row r="18923">
      <c r="A18923">
        <v>6782</v>
      </c>
      <c r="B18923" t="str">
        <v>2005-07-15</v>
      </c>
      <c r="C18923" t="str">
        <v>Evening</v>
      </c>
      <c r="D18923">
        <v>15</v>
      </c>
      <c r="E18923" t="str">
        <f>IF(MOD(D18923,2)=0,"EVEN","ODD")</f>
        <v>ODD</v>
      </c>
      <c r="F18923" t="str">
        <f>IF(D18923&lt;=18,"LOW (1-18)","HIGH (19-36)")</f>
        <v>LOW (1-18)</v>
      </c>
      <c r="G18923">
        <f>INT((D18923-1)/6)+1</f>
        <v>3</v>
      </c>
      <c r="H18923">
        <f>MOD(D18923-1,6)+1</f>
        <v>3</v>
      </c>
      <c r="I18923">
        <f>37-D18923</f>
        <v>22</v>
      </c>
      <c r="J18923">
        <f>ABS(D18923-D18924)</f>
        <v>11</v>
      </c>
      <c r="K18923">
        <f>AVERAGE(D18923:D18927)</f>
        <v>15</v>
      </c>
      <c r="L18923">
        <f>AVERAGE(D18923:D18942)</f>
        <v>15</v>
      </c>
      <c r="M18923">
        <f>K18923-L18923</f>
        <v>0</v>
      </c>
      <c r="N18923" t="str">
        <f>IF(K18923&gt;L18923,"HIGH ZONE BIAS",IF(K18923&lt;L18923,"LOW ZONE BIAS","EQUILIBRIUM"))</f>
        <v>EQUILIBRIUM</v>
      </c>
    </row>
    <row r="18924">
      <c r="A18924">
        <v>6781</v>
      </c>
      <c r="B18924" t="str">
        <v>2005-07-15</v>
      </c>
      <c r="C18924" t="str">
        <v>Midday</v>
      </c>
      <c r="D18924">
        <v>26</v>
      </c>
      <c r="E18924" t="str">
        <f>IF(MOD(D18924,2)=0,"EVEN","ODD")</f>
        <v>EVEN</v>
      </c>
      <c r="F18924" t="str">
        <f>IF(D18924&lt;=18,"LOW (1-18)","HIGH (19-36)")</f>
        <v>HIGH (19-36)</v>
      </c>
      <c r="G18924">
        <f>INT((D18924-1)/6)+1</f>
        <v>5</v>
      </c>
      <c r="H18924">
        <f>MOD(D18924-1,6)+1</f>
        <v>2</v>
      </c>
      <c r="I18924">
        <f>37-D18924</f>
        <v>11</v>
      </c>
      <c r="J18924">
        <f>ABS(D18924-D18925)</f>
        <v>11</v>
      </c>
      <c r="K18924">
        <f>AVERAGE(D18924:D18928)</f>
        <v>26</v>
      </c>
      <c r="L18924">
        <f>AVERAGE(D18924:D18943)</f>
        <v>26</v>
      </c>
      <c r="M18924">
        <f>K18924-L18924</f>
        <v>0</v>
      </c>
      <c r="N18924" t="str">
        <f>IF(K18924&gt;L18924,"HIGH ZONE BIAS",IF(K18924&lt;L18924,"LOW ZONE BIAS","EQUILIBRIUM"))</f>
        <v>EQUILIBRIUM</v>
      </c>
    </row>
    <row r="18925">
      <c r="A18925">
        <v>6780</v>
      </c>
      <c r="B18925" t="str">
        <v>2005-07-12</v>
      </c>
      <c r="C18925" t="str">
        <v>Evening</v>
      </c>
      <c r="D18925">
        <v>15</v>
      </c>
      <c r="E18925" t="str">
        <f>IF(MOD(D18925,2)=0,"EVEN","ODD")</f>
        <v>ODD</v>
      </c>
      <c r="F18925" t="str">
        <f>IF(D18925&lt;=18,"LOW (1-18)","HIGH (19-36)")</f>
        <v>LOW (1-18)</v>
      </c>
      <c r="G18925">
        <f>INT((D18925-1)/6)+1</f>
        <v>3</v>
      </c>
      <c r="H18925">
        <f>MOD(D18925-1,6)+1</f>
        <v>3</v>
      </c>
      <c r="I18925">
        <f>37-D18925</f>
        <v>22</v>
      </c>
      <c r="J18925">
        <f>ABS(D18925-D18926)</f>
        <v>11</v>
      </c>
      <c r="K18925">
        <f>AVERAGE(D18925:D18929)</f>
        <v>15</v>
      </c>
      <c r="L18925">
        <f>AVERAGE(D18925:D18944)</f>
        <v>15</v>
      </c>
      <c r="M18925">
        <f>K18925-L18925</f>
        <v>0</v>
      </c>
      <c r="N18925" t="str">
        <f>IF(K18925&gt;L18925,"HIGH ZONE BIAS",IF(K18925&lt;L18925,"LOW ZONE BIAS","EQUILIBRIUM"))</f>
        <v>EQUILIBRIUM</v>
      </c>
    </row>
    <row r="18926">
      <c r="A18926">
        <v>6779</v>
      </c>
      <c r="B18926" t="str">
        <v>2005-07-12</v>
      </c>
      <c r="C18926" t="str">
        <v>Midday</v>
      </c>
      <c r="D18926">
        <v>4</v>
      </c>
      <c r="E18926" t="str">
        <f>IF(MOD(D18926,2)=0,"EVEN","ODD")</f>
        <v>EVEN</v>
      </c>
      <c r="F18926" t="str">
        <f>IF(D18926&lt;=18,"LOW (1-18)","HIGH (19-36)")</f>
        <v>LOW (1-18)</v>
      </c>
      <c r="G18926">
        <f>INT((D18926-1)/6)+1</f>
        <v>1</v>
      </c>
      <c r="H18926">
        <f>MOD(D18926-1,6)+1</f>
        <v>4</v>
      </c>
      <c r="I18926">
        <f>37-D18926</f>
        <v>33</v>
      </c>
      <c r="J18926">
        <f>ABS(D18926-D18927)</f>
        <v>14</v>
      </c>
      <c r="K18926">
        <f>AVERAGE(D18926:D18930)</f>
        <v>4</v>
      </c>
      <c r="L18926">
        <f>AVERAGE(D18926:D18945)</f>
        <v>4</v>
      </c>
      <c r="M18926">
        <f>K18926-L18926</f>
        <v>0</v>
      </c>
      <c r="N18926" t="str">
        <f>IF(K18926&gt;L18926,"HIGH ZONE BIAS",IF(K18926&lt;L18926,"LOW ZONE BIAS","EQUILIBRIUM"))</f>
        <v>EQUILIBRIUM</v>
      </c>
    </row>
    <row r="18927">
      <c r="A18927">
        <v>6778</v>
      </c>
      <c r="B18927" t="str">
        <v>2005-07-11</v>
      </c>
      <c r="C18927" t="str">
        <v>Evening</v>
      </c>
      <c r="D18927">
        <v>18</v>
      </c>
      <c r="E18927" t="str">
        <f>IF(MOD(D18927,2)=0,"EVEN","ODD")</f>
        <v>EVEN</v>
      </c>
      <c r="F18927" t="str">
        <f>IF(D18927&lt;=18,"LOW (1-18)","HIGH (19-36)")</f>
        <v>LOW (1-18)</v>
      </c>
      <c r="G18927">
        <f>INT((D18927-1)/6)+1</f>
        <v>3</v>
      </c>
      <c r="H18927">
        <f>MOD(D18927-1,6)+1</f>
        <v>6</v>
      </c>
      <c r="I18927">
        <f>37-D18927</f>
        <v>19</v>
      </c>
      <c r="J18927">
        <f>ABS(D18927-D18928)</f>
        <v>18</v>
      </c>
      <c r="K18927">
        <f>AVERAGE(D18927:D18931)</f>
        <v>18</v>
      </c>
      <c r="L18927">
        <f>AVERAGE(D18927:D18946)</f>
        <v>18</v>
      </c>
      <c r="M18927">
        <f>K18927-L18927</f>
        <v>0</v>
      </c>
      <c r="N18927" t="str">
        <f>IF(K18927&gt;L18927,"HIGH ZONE BIAS",IF(K18927&lt;L18927,"LOW ZONE BIAS","EQUILIBRIUM"))</f>
        <v>EQUILIBRIUM</v>
      </c>
    </row>
    <row r="18928">
      <c r="A18928">
        <v>6777</v>
      </c>
      <c r="B18928" t="str">
        <v>2005-07-11</v>
      </c>
      <c r="C18928" t="str">
        <v>Midday</v>
      </c>
      <c r="D18928">
        <v>36</v>
      </c>
      <c r="E18928" t="str">
        <f>IF(MOD(D18928,2)=0,"EVEN","ODD")</f>
        <v>EVEN</v>
      </c>
      <c r="F18928" t="str">
        <f>IF(D18928&lt;=18,"LOW (1-18)","HIGH (19-36)")</f>
        <v>HIGH (19-36)</v>
      </c>
      <c r="G18928">
        <f>INT((D18928-1)/6)+1</f>
        <v>6</v>
      </c>
      <c r="H18928">
        <f>MOD(D18928-1,6)+1</f>
        <v>6</v>
      </c>
      <c r="I18928">
        <f>37-D18928</f>
        <v>1</v>
      </c>
      <c r="J18928">
        <f>ABS(D18928-D18929)</f>
        <v>13</v>
      </c>
      <c r="K18928">
        <f>AVERAGE(D18928:D18932)</f>
        <v>36</v>
      </c>
      <c r="L18928">
        <f>AVERAGE(D18928:D18947)</f>
        <v>36</v>
      </c>
      <c r="M18928">
        <f>K18928-L18928</f>
        <v>0</v>
      </c>
      <c r="N18928" t="str">
        <f>IF(K18928&gt;L18928,"HIGH ZONE BIAS",IF(K18928&lt;L18928,"LOW ZONE BIAS","EQUILIBRIUM"))</f>
        <v>EQUILIBRIUM</v>
      </c>
    </row>
    <row r="18929">
      <c r="A18929">
        <v>6776</v>
      </c>
      <c r="B18929" t="str">
        <v>2005-07-09</v>
      </c>
      <c r="C18929" t="str">
        <v>Evening</v>
      </c>
      <c r="D18929">
        <v>23</v>
      </c>
      <c r="E18929" t="str">
        <f>IF(MOD(D18929,2)=0,"EVEN","ODD")</f>
        <v>ODD</v>
      </c>
      <c r="F18929" t="str">
        <f>IF(D18929&lt;=18,"LOW (1-18)","HIGH (19-36)")</f>
        <v>HIGH (19-36)</v>
      </c>
      <c r="G18929">
        <f>INT((D18929-1)/6)+1</f>
        <v>4</v>
      </c>
      <c r="H18929">
        <f>MOD(D18929-1,6)+1</f>
        <v>5</v>
      </c>
      <c r="I18929">
        <f>37-D18929</f>
        <v>14</v>
      </c>
      <c r="J18929">
        <f>ABS(D18929-D18930)</f>
        <v>13</v>
      </c>
      <c r="K18929">
        <f>AVERAGE(D18929:D18933)</f>
        <v>23</v>
      </c>
      <c r="L18929">
        <f>AVERAGE(D18929:D18948)</f>
        <v>23</v>
      </c>
      <c r="M18929">
        <f>K18929-L18929</f>
        <v>0</v>
      </c>
      <c r="N18929" t="str">
        <f>IF(K18929&gt;L18929,"HIGH ZONE BIAS",IF(K18929&lt;L18929,"LOW ZONE BIAS","EQUILIBRIUM"))</f>
        <v>EQUILIBRIUM</v>
      </c>
    </row>
    <row r="18930">
      <c r="A18930">
        <v>6775</v>
      </c>
      <c r="B18930" t="str">
        <v>2005-07-09</v>
      </c>
      <c r="C18930" t="str">
        <v>Midday</v>
      </c>
      <c r="D18930">
        <v>36</v>
      </c>
      <c r="E18930" t="str">
        <f>IF(MOD(D18930,2)=0,"EVEN","ODD")</f>
        <v>EVEN</v>
      </c>
      <c r="F18930" t="str">
        <f>IF(D18930&lt;=18,"LOW (1-18)","HIGH (19-36)")</f>
        <v>HIGH (19-36)</v>
      </c>
      <c r="G18930">
        <f>INT((D18930-1)/6)+1</f>
        <v>6</v>
      </c>
      <c r="H18930">
        <f>MOD(D18930-1,6)+1</f>
        <v>6</v>
      </c>
      <c r="I18930">
        <f>37-D18930</f>
        <v>1</v>
      </c>
      <c r="J18930">
        <f>ABS(D18930-D18931)</f>
        <v>34</v>
      </c>
      <c r="K18930">
        <f>AVERAGE(D18930:D18934)</f>
        <v>36</v>
      </c>
      <c r="L18930">
        <f>AVERAGE(D18930:D18949)</f>
        <v>36</v>
      </c>
      <c r="M18930">
        <f>K18930-L18930</f>
        <v>0</v>
      </c>
      <c r="N18930" t="str">
        <f>IF(K18930&gt;L18930,"HIGH ZONE BIAS",IF(K18930&lt;L18930,"LOW ZONE BIAS","EQUILIBRIUM"))</f>
        <v>EQUILIBRIUM</v>
      </c>
    </row>
    <row r="18931">
      <c r="A18931">
        <v>6774</v>
      </c>
      <c r="B18931" t="str">
        <v>2005-07-08</v>
      </c>
      <c r="C18931" t="str">
        <v>Evening</v>
      </c>
      <c r="D18931">
        <v>2</v>
      </c>
      <c r="E18931" t="str">
        <f>IF(MOD(D18931,2)=0,"EVEN","ODD")</f>
        <v>EVEN</v>
      </c>
      <c r="F18931" t="str">
        <f>IF(D18931&lt;=18,"LOW (1-18)","HIGH (19-36)")</f>
        <v>LOW (1-18)</v>
      </c>
      <c r="G18931">
        <f>INT((D18931-1)/6)+1</f>
        <v>1</v>
      </c>
      <c r="H18931">
        <f>MOD(D18931-1,6)+1</f>
        <v>2</v>
      </c>
      <c r="I18931">
        <f>37-D18931</f>
        <v>35</v>
      </c>
      <c r="J18931">
        <f>ABS(D18931-D18932)</f>
        <v>22</v>
      </c>
      <c r="K18931">
        <f>AVERAGE(D18931:D18935)</f>
        <v>2</v>
      </c>
      <c r="L18931">
        <f>AVERAGE(D18931:D18950)</f>
        <v>2</v>
      </c>
      <c r="M18931">
        <f>K18931-L18931</f>
        <v>0</v>
      </c>
      <c r="N18931" t="str">
        <f>IF(K18931&gt;L18931,"HIGH ZONE BIAS",IF(K18931&lt;L18931,"LOW ZONE BIAS","EQUILIBRIUM"))</f>
        <v>EQUILIBRIUM</v>
      </c>
    </row>
    <row r="18932">
      <c r="A18932">
        <v>6773</v>
      </c>
      <c r="B18932" t="str">
        <v>2005-07-08</v>
      </c>
      <c r="C18932" t="str">
        <v>Midday</v>
      </c>
      <c r="D18932">
        <v>24</v>
      </c>
      <c r="E18932" t="str">
        <f>IF(MOD(D18932,2)=0,"EVEN","ODD")</f>
        <v>EVEN</v>
      </c>
      <c r="F18932" t="str">
        <f>IF(D18932&lt;=18,"LOW (1-18)","HIGH (19-36)")</f>
        <v>HIGH (19-36)</v>
      </c>
      <c r="G18932">
        <f>INT((D18932-1)/6)+1</f>
        <v>4</v>
      </c>
      <c r="H18932">
        <f>MOD(D18932-1,6)+1</f>
        <v>6</v>
      </c>
      <c r="I18932">
        <f>37-D18932</f>
        <v>13</v>
      </c>
      <c r="J18932">
        <f>ABS(D18932-D18933)</f>
        <v>23</v>
      </c>
      <c r="K18932">
        <f>AVERAGE(D18932:D18936)</f>
        <v>24</v>
      </c>
      <c r="L18932">
        <f>AVERAGE(D18932:D18951)</f>
        <v>24</v>
      </c>
      <c r="M18932">
        <f>K18932-L18932</f>
        <v>0</v>
      </c>
      <c r="N18932" t="str">
        <f>IF(K18932&gt;L18932,"HIGH ZONE BIAS",IF(K18932&lt;L18932,"LOW ZONE BIAS","EQUILIBRIUM"))</f>
        <v>EQUILIBRIUM</v>
      </c>
    </row>
    <row r="18933">
      <c r="A18933">
        <v>6772</v>
      </c>
      <c r="B18933" t="str">
        <v>2005-07-07</v>
      </c>
      <c r="C18933" t="str">
        <v>Evening</v>
      </c>
      <c r="D18933">
        <v>1</v>
      </c>
      <c r="E18933" t="str">
        <f>IF(MOD(D18933,2)=0,"EVEN","ODD")</f>
        <v>ODD</v>
      </c>
      <c r="F18933" t="str">
        <f>IF(D18933&lt;=18,"LOW (1-18)","HIGH (19-36)")</f>
        <v>LOW (1-18)</v>
      </c>
      <c r="G18933">
        <f>INT((D18933-1)/6)+1</f>
        <v>1</v>
      </c>
      <c r="H18933">
        <f>MOD(D18933-1,6)+1</f>
        <v>1</v>
      </c>
      <c r="I18933">
        <f>37-D18933</f>
        <v>36</v>
      </c>
      <c r="J18933">
        <f>ABS(D18933-D18934)</f>
        <v>7</v>
      </c>
      <c r="K18933">
        <f>AVERAGE(D18933:D18937)</f>
        <v>1</v>
      </c>
      <c r="L18933">
        <f>AVERAGE(D18933:D18952)</f>
        <v>1</v>
      </c>
      <c r="M18933">
        <f>K18933-L18933</f>
        <v>0</v>
      </c>
      <c r="N18933" t="str">
        <f>IF(K18933&gt;L18933,"HIGH ZONE BIAS",IF(K18933&lt;L18933,"LOW ZONE BIAS","EQUILIBRIUM"))</f>
        <v>EQUILIBRIUM</v>
      </c>
    </row>
    <row r="18934">
      <c r="A18934">
        <v>6771</v>
      </c>
      <c r="B18934" t="str">
        <v>2005-07-07</v>
      </c>
      <c r="C18934" t="str">
        <v>Midday</v>
      </c>
      <c r="D18934">
        <v>8</v>
      </c>
      <c r="E18934" t="str">
        <f>IF(MOD(D18934,2)=0,"EVEN","ODD")</f>
        <v>EVEN</v>
      </c>
      <c r="F18934" t="str">
        <f>IF(D18934&lt;=18,"LOW (1-18)","HIGH (19-36)")</f>
        <v>LOW (1-18)</v>
      </c>
      <c r="G18934">
        <f>INT((D18934-1)/6)+1</f>
        <v>2</v>
      </c>
      <c r="H18934">
        <f>MOD(D18934-1,6)+1</f>
        <v>2</v>
      </c>
      <c r="I18934">
        <f>37-D18934</f>
        <v>29</v>
      </c>
      <c r="J18934">
        <f>ABS(D18934-D18935)</f>
        <v>22</v>
      </c>
      <c r="K18934">
        <f>AVERAGE(D18934:D18938)</f>
        <v>8</v>
      </c>
      <c r="L18934">
        <f>AVERAGE(D18934:D18953)</f>
        <v>8</v>
      </c>
      <c r="M18934">
        <f>K18934-L18934</f>
        <v>0</v>
      </c>
      <c r="N18934" t="str">
        <f>IF(K18934&gt;L18934,"HIGH ZONE BIAS",IF(K18934&lt;L18934,"LOW ZONE BIAS","EQUILIBRIUM"))</f>
        <v>EQUILIBRIUM</v>
      </c>
    </row>
    <row r="18935">
      <c r="A18935">
        <v>6770</v>
      </c>
      <c r="B18935" t="str">
        <v>2005-07-06</v>
      </c>
      <c r="C18935" t="str">
        <v>Evening</v>
      </c>
      <c r="D18935">
        <v>30</v>
      </c>
      <c r="E18935" t="str">
        <f>IF(MOD(D18935,2)=0,"EVEN","ODD")</f>
        <v>EVEN</v>
      </c>
      <c r="F18935" t="str">
        <f>IF(D18935&lt;=18,"LOW (1-18)","HIGH (19-36)")</f>
        <v>HIGH (19-36)</v>
      </c>
      <c r="G18935">
        <f>INT((D18935-1)/6)+1</f>
        <v>5</v>
      </c>
      <c r="H18935">
        <f>MOD(D18935-1,6)+1</f>
        <v>6</v>
      </c>
      <c r="I18935">
        <f>37-D18935</f>
        <v>7</v>
      </c>
      <c r="J18935">
        <f>ABS(D18935-D18936)</f>
        <v>17</v>
      </c>
      <c r="K18935">
        <f>AVERAGE(D18935:D18939)</f>
        <v>30</v>
      </c>
      <c r="L18935">
        <f>AVERAGE(D18935:D18954)</f>
        <v>30</v>
      </c>
      <c r="M18935">
        <f>K18935-L18935</f>
        <v>0</v>
      </c>
      <c r="N18935" t="str">
        <f>IF(K18935&gt;L18935,"HIGH ZONE BIAS",IF(K18935&lt;L18935,"LOW ZONE BIAS","EQUILIBRIUM"))</f>
        <v>EQUILIBRIUM</v>
      </c>
    </row>
    <row r="18936">
      <c r="A18936">
        <v>6769</v>
      </c>
      <c r="B18936" t="str">
        <v>2005-07-06</v>
      </c>
      <c r="C18936" t="str">
        <v>Midday</v>
      </c>
      <c r="D18936">
        <v>13</v>
      </c>
      <c r="E18936" t="str">
        <f>IF(MOD(D18936,2)=0,"EVEN","ODD")</f>
        <v>ODD</v>
      </c>
      <c r="F18936" t="str">
        <f>IF(D18936&lt;=18,"LOW (1-18)","HIGH (19-36)")</f>
        <v>LOW (1-18)</v>
      </c>
      <c r="G18936">
        <f>INT((D18936-1)/6)+1</f>
        <v>3</v>
      </c>
      <c r="H18936">
        <f>MOD(D18936-1,6)+1</f>
        <v>1</v>
      </c>
      <c r="I18936">
        <f>37-D18936</f>
        <v>24</v>
      </c>
      <c r="J18936">
        <f>ABS(D18936-D18937)</f>
        <v>0</v>
      </c>
      <c r="K18936">
        <f>AVERAGE(D18936:D18940)</f>
        <v>13</v>
      </c>
      <c r="L18936">
        <f>AVERAGE(D18936:D18955)</f>
        <v>13</v>
      </c>
      <c r="M18936">
        <f>K18936-L18936</f>
        <v>0</v>
      </c>
      <c r="N18936" t="str">
        <f>IF(K18936&gt;L18936,"HIGH ZONE BIAS",IF(K18936&lt;L18936,"LOW ZONE BIAS","EQUILIBRIUM"))</f>
        <v>EQUILIBRIUM</v>
      </c>
    </row>
    <row r="18937">
      <c r="A18937">
        <v>6768</v>
      </c>
      <c r="B18937" t="str">
        <v>2005-07-05</v>
      </c>
      <c r="C18937" t="str">
        <v>Evening</v>
      </c>
      <c r="D18937">
        <v>13</v>
      </c>
      <c r="E18937" t="str">
        <f>IF(MOD(D18937,2)=0,"EVEN","ODD")</f>
        <v>ODD</v>
      </c>
      <c r="F18937" t="str">
        <f>IF(D18937&lt;=18,"LOW (1-18)","HIGH (19-36)")</f>
        <v>LOW (1-18)</v>
      </c>
      <c r="G18937">
        <f>INT((D18937-1)/6)+1</f>
        <v>3</v>
      </c>
      <c r="H18937">
        <f>MOD(D18937-1,6)+1</f>
        <v>1</v>
      </c>
      <c r="I18937">
        <f>37-D18937</f>
        <v>24</v>
      </c>
      <c r="J18937">
        <f>ABS(D18937-D18938)</f>
        <v>1</v>
      </c>
      <c r="K18937">
        <f>AVERAGE(D18937:D18941)</f>
        <v>13</v>
      </c>
      <c r="L18937">
        <f>AVERAGE(D18937:D18956)</f>
        <v>13</v>
      </c>
      <c r="M18937">
        <f>K18937-L18937</f>
        <v>0</v>
      </c>
      <c r="N18937" t="str">
        <f>IF(K18937&gt;L18937,"HIGH ZONE BIAS",IF(K18937&lt;L18937,"LOW ZONE BIAS","EQUILIBRIUM"))</f>
        <v>EQUILIBRIUM</v>
      </c>
    </row>
    <row r="18938">
      <c r="A18938">
        <v>6767</v>
      </c>
      <c r="B18938" t="str">
        <v>2005-07-05</v>
      </c>
      <c r="C18938" t="str">
        <v>Midday</v>
      </c>
      <c r="D18938">
        <v>14</v>
      </c>
      <c r="E18938" t="str">
        <f>IF(MOD(D18938,2)=0,"EVEN","ODD")</f>
        <v>EVEN</v>
      </c>
      <c r="F18938" t="str">
        <f>IF(D18938&lt;=18,"LOW (1-18)","HIGH (19-36)")</f>
        <v>LOW (1-18)</v>
      </c>
      <c r="G18938">
        <f>INT((D18938-1)/6)+1</f>
        <v>3</v>
      </c>
      <c r="H18938">
        <f>MOD(D18938-1,6)+1</f>
        <v>2</v>
      </c>
      <c r="I18938">
        <f>37-D18938</f>
        <v>23</v>
      </c>
      <c r="J18938">
        <f>ABS(D18938-D18939)</f>
        <v>5</v>
      </c>
      <c r="K18938">
        <f>AVERAGE(D18938:D18942)</f>
        <v>14</v>
      </c>
      <c r="L18938">
        <f>AVERAGE(D18938:D18957)</f>
        <v>14</v>
      </c>
      <c r="M18938">
        <f>K18938-L18938</f>
        <v>0</v>
      </c>
      <c r="N18938" t="str">
        <f>IF(K18938&gt;L18938,"HIGH ZONE BIAS",IF(K18938&lt;L18938,"LOW ZONE BIAS","EQUILIBRIUM"))</f>
        <v>EQUILIBRIUM</v>
      </c>
    </row>
    <row r="18939">
      <c r="A18939">
        <v>6766</v>
      </c>
      <c r="B18939" t="str">
        <v>2005-07-04</v>
      </c>
      <c r="C18939" t="str">
        <v>Evening</v>
      </c>
      <c r="D18939">
        <v>19</v>
      </c>
      <c r="E18939" t="str">
        <f>IF(MOD(D18939,2)=0,"EVEN","ODD")</f>
        <v>ODD</v>
      </c>
      <c r="F18939" t="str">
        <f>IF(D18939&lt;=18,"LOW (1-18)","HIGH (19-36)")</f>
        <v>HIGH (19-36)</v>
      </c>
      <c r="G18939">
        <f>INT((D18939-1)/6)+1</f>
        <v>4</v>
      </c>
      <c r="H18939">
        <f>MOD(D18939-1,6)+1</f>
        <v>1</v>
      </c>
      <c r="I18939">
        <f>37-D18939</f>
        <v>18</v>
      </c>
      <c r="J18939">
        <f>ABS(D18939-D18940)</f>
        <v>17</v>
      </c>
      <c r="K18939">
        <f>AVERAGE(D18939:D18943)</f>
        <v>19</v>
      </c>
      <c r="L18939">
        <f>AVERAGE(D18939:D18958)</f>
        <v>19</v>
      </c>
      <c r="M18939">
        <f>K18939-L18939</f>
        <v>0</v>
      </c>
      <c r="N18939" t="str">
        <f>IF(K18939&gt;L18939,"HIGH ZONE BIAS",IF(K18939&lt;L18939,"LOW ZONE BIAS","EQUILIBRIUM"))</f>
        <v>EQUILIBRIUM</v>
      </c>
    </row>
    <row r="18940">
      <c r="A18940">
        <v>6765</v>
      </c>
      <c r="B18940" t="str">
        <v>2005-07-04</v>
      </c>
      <c r="C18940" t="str">
        <v>Midday</v>
      </c>
      <c r="D18940">
        <v>36</v>
      </c>
      <c r="E18940" t="str">
        <f>IF(MOD(D18940,2)=0,"EVEN","ODD")</f>
        <v>EVEN</v>
      </c>
      <c r="F18940" t="str">
        <f>IF(D18940&lt;=18,"LOW (1-18)","HIGH (19-36)")</f>
        <v>HIGH (19-36)</v>
      </c>
      <c r="G18940">
        <f>INT((D18940-1)/6)+1</f>
        <v>6</v>
      </c>
      <c r="H18940">
        <f>MOD(D18940-1,6)+1</f>
        <v>6</v>
      </c>
      <c r="I18940">
        <f>37-D18940</f>
        <v>1</v>
      </c>
      <c r="J18940">
        <f>ABS(D18940-D18941)</f>
        <v>15</v>
      </c>
      <c r="K18940">
        <f>AVERAGE(D18940:D18944)</f>
        <v>36</v>
      </c>
      <c r="L18940">
        <f>AVERAGE(D18940:D18959)</f>
        <v>36</v>
      </c>
      <c r="M18940">
        <f>K18940-L18940</f>
        <v>0</v>
      </c>
      <c r="N18940" t="str">
        <f>IF(K18940&gt;L18940,"HIGH ZONE BIAS",IF(K18940&lt;L18940,"LOW ZONE BIAS","EQUILIBRIUM"))</f>
        <v>EQUILIBRIUM</v>
      </c>
    </row>
    <row r="18941">
      <c r="A18941">
        <v>6764</v>
      </c>
      <c r="B18941" t="str">
        <v>2005-07-02</v>
      </c>
      <c r="C18941" t="str">
        <v>Evening</v>
      </c>
      <c r="D18941">
        <v>21</v>
      </c>
      <c r="E18941" t="str">
        <f>IF(MOD(D18941,2)=0,"EVEN","ODD")</f>
        <v>ODD</v>
      </c>
      <c r="F18941" t="str">
        <f>IF(D18941&lt;=18,"LOW (1-18)","HIGH (19-36)")</f>
        <v>HIGH (19-36)</v>
      </c>
      <c r="G18941">
        <f>INT((D18941-1)/6)+1</f>
        <v>4</v>
      </c>
      <c r="H18941">
        <f>MOD(D18941-1,6)+1</f>
        <v>3</v>
      </c>
      <c r="I18941">
        <f>37-D18941</f>
        <v>16</v>
      </c>
      <c r="J18941">
        <f>ABS(D18941-D18942)</f>
        <v>15</v>
      </c>
      <c r="K18941">
        <f>AVERAGE(D18941:D18945)</f>
        <v>21</v>
      </c>
      <c r="L18941">
        <f>AVERAGE(D18941:D18960)</f>
        <v>21</v>
      </c>
      <c r="M18941">
        <f>K18941-L18941</f>
        <v>0</v>
      </c>
      <c r="N18941" t="str">
        <f>IF(K18941&gt;L18941,"HIGH ZONE BIAS",IF(K18941&lt;L18941,"LOW ZONE BIAS","EQUILIBRIUM"))</f>
        <v>EQUILIBRIUM</v>
      </c>
    </row>
    <row r="18942">
      <c r="A18942">
        <v>6763</v>
      </c>
      <c r="B18942" t="str">
        <v>2005-07-02</v>
      </c>
      <c r="C18942" t="str">
        <v>Midday</v>
      </c>
      <c r="D18942">
        <v>36</v>
      </c>
      <c r="E18942" t="str">
        <f>IF(MOD(D18942,2)=0,"EVEN","ODD")</f>
        <v>EVEN</v>
      </c>
      <c r="F18942" t="str">
        <f>IF(D18942&lt;=18,"LOW (1-18)","HIGH (19-36)")</f>
        <v>HIGH (19-36)</v>
      </c>
      <c r="G18942">
        <f>INT((D18942-1)/6)+1</f>
        <v>6</v>
      </c>
      <c r="H18942">
        <f>MOD(D18942-1,6)+1</f>
        <v>6</v>
      </c>
      <c r="I18942">
        <f>37-D18942</f>
        <v>1</v>
      </c>
      <c r="J18942">
        <f>ABS(D18942-D18943)</f>
        <v>26</v>
      </c>
      <c r="K18942">
        <f>AVERAGE(D18942:D18946)</f>
        <v>36</v>
      </c>
      <c r="L18942">
        <f>AVERAGE(D18942:D18961)</f>
        <v>36</v>
      </c>
      <c r="M18942">
        <f>K18942-L18942</f>
        <v>0</v>
      </c>
      <c r="N18942" t="str">
        <f>IF(K18942&gt;L18942,"HIGH ZONE BIAS",IF(K18942&lt;L18942,"LOW ZONE BIAS","EQUILIBRIUM"))</f>
        <v>EQUILIBRIUM</v>
      </c>
    </row>
    <row r="18943">
      <c r="A18943">
        <v>6762</v>
      </c>
      <c r="B18943" t="str">
        <v>2005-07-01</v>
      </c>
      <c r="C18943" t="str">
        <v>Evening</v>
      </c>
      <c r="D18943">
        <v>10</v>
      </c>
      <c r="E18943" t="str">
        <f>IF(MOD(D18943,2)=0,"EVEN","ODD")</f>
        <v>EVEN</v>
      </c>
      <c r="F18943" t="str">
        <f>IF(D18943&lt;=18,"LOW (1-18)","HIGH (19-36)")</f>
        <v>LOW (1-18)</v>
      </c>
      <c r="G18943">
        <f>INT((D18943-1)/6)+1</f>
        <v>2</v>
      </c>
      <c r="H18943">
        <f>MOD(D18943-1,6)+1</f>
        <v>4</v>
      </c>
      <c r="I18943">
        <f>37-D18943</f>
        <v>27</v>
      </c>
      <c r="J18943">
        <f>ABS(D18943-D18944)</f>
        <v>8</v>
      </c>
      <c r="K18943">
        <f>AVERAGE(D18943:D18947)</f>
        <v>10</v>
      </c>
      <c r="L18943">
        <f>AVERAGE(D18943:D18962)</f>
        <v>10</v>
      </c>
      <c r="M18943">
        <f>K18943-L18943</f>
        <v>0</v>
      </c>
      <c r="N18943" t="str">
        <f>IF(K18943&gt;L18943,"HIGH ZONE BIAS",IF(K18943&lt;L18943,"LOW ZONE BIAS","EQUILIBRIUM"))</f>
        <v>EQUILIBRIUM</v>
      </c>
    </row>
    <row r="18944">
      <c r="A18944">
        <v>6761</v>
      </c>
      <c r="B18944" t="str">
        <v>2005-07-01</v>
      </c>
      <c r="C18944" t="str">
        <v>Midday</v>
      </c>
      <c r="D18944">
        <v>2</v>
      </c>
      <c r="E18944" t="str">
        <f>IF(MOD(D18944,2)=0,"EVEN","ODD")</f>
        <v>EVEN</v>
      </c>
      <c r="F18944" t="str">
        <f>IF(D18944&lt;=18,"LOW (1-18)","HIGH (19-36)")</f>
        <v>LOW (1-18)</v>
      </c>
      <c r="G18944">
        <f>INT((D18944-1)/6)+1</f>
        <v>1</v>
      </c>
      <c r="H18944">
        <f>MOD(D18944-1,6)+1</f>
        <v>2</v>
      </c>
      <c r="I18944">
        <f>37-D18944</f>
        <v>35</v>
      </c>
      <c r="J18944">
        <f>ABS(D18944-D18945)</f>
        <v>10</v>
      </c>
      <c r="K18944">
        <f>AVERAGE(D18944:D18948)</f>
        <v>2</v>
      </c>
      <c r="L18944">
        <f>AVERAGE(D18944:D18963)</f>
        <v>2</v>
      </c>
      <c r="M18944">
        <f>K18944-L18944</f>
        <v>0</v>
      </c>
      <c r="N18944" t="str">
        <f>IF(K18944&gt;L18944,"HIGH ZONE BIAS",IF(K18944&lt;L18944,"LOW ZONE BIAS","EQUILIBRIUM"))</f>
        <v>EQUILIBRIUM</v>
      </c>
    </row>
    <row r="18945">
      <c r="A18945">
        <v>6760</v>
      </c>
      <c r="B18945" t="str">
        <v>2005-06-30</v>
      </c>
      <c r="C18945" t="str">
        <v>Evening</v>
      </c>
      <c r="D18945">
        <v>12</v>
      </c>
      <c r="E18945" t="str">
        <f>IF(MOD(D18945,2)=0,"EVEN","ODD")</f>
        <v>EVEN</v>
      </c>
      <c r="F18945" t="str">
        <f>IF(D18945&lt;=18,"LOW (1-18)","HIGH (19-36)")</f>
        <v>LOW (1-18)</v>
      </c>
      <c r="G18945">
        <f>INT((D18945-1)/6)+1</f>
        <v>2</v>
      </c>
      <c r="H18945">
        <f>MOD(D18945-1,6)+1</f>
        <v>6</v>
      </c>
      <c r="I18945">
        <f>37-D18945</f>
        <v>25</v>
      </c>
      <c r="J18945">
        <f>ABS(D18945-D18946)</f>
        <v>24</v>
      </c>
      <c r="K18945">
        <f>AVERAGE(D18945:D18949)</f>
        <v>12</v>
      </c>
      <c r="L18945">
        <f>AVERAGE(D18945:D18964)</f>
        <v>12</v>
      </c>
      <c r="M18945">
        <f>K18945-L18945</f>
        <v>0</v>
      </c>
      <c r="N18945" t="str">
        <f>IF(K18945&gt;L18945,"HIGH ZONE BIAS",IF(K18945&lt;L18945,"LOW ZONE BIAS","EQUILIBRIUM"))</f>
        <v>EQUILIBRIUM</v>
      </c>
    </row>
    <row r="18946">
      <c r="A18946">
        <v>6759</v>
      </c>
      <c r="B18946" t="str">
        <v>2005-06-30</v>
      </c>
      <c r="C18946" t="str">
        <v>Midday</v>
      </c>
      <c r="D18946">
        <v>36</v>
      </c>
      <c r="E18946" t="str">
        <f>IF(MOD(D18946,2)=0,"EVEN","ODD")</f>
        <v>EVEN</v>
      </c>
      <c r="F18946" t="str">
        <f>IF(D18946&lt;=18,"LOW (1-18)","HIGH (19-36)")</f>
        <v>HIGH (19-36)</v>
      </c>
      <c r="G18946">
        <f>INT((D18946-1)/6)+1</f>
        <v>6</v>
      </c>
      <c r="H18946">
        <f>MOD(D18946-1,6)+1</f>
        <v>6</v>
      </c>
      <c r="I18946">
        <f>37-D18946</f>
        <v>1</v>
      </c>
      <c r="J18946">
        <f>ABS(D18946-D18947)</f>
        <v>3</v>
      </c>
      <c r="K18946">
        <f>AVERAGE(D18946:D18950)</f>
        <v>36</v>
      </c>
      <c r="L18946">
        <f>AVERAGE(D18946:D18965)</f>
        <v>36</v>
      </c>
      <c r="M18946">
        <f>K18946-L18946</f>
        <v>0</v>
      </c>
      <c r="N18946" t="str">
        <f>IF(K18946&gt;L18946,"HIGH ZONE BIAS",IF(K18946&lt;L18946,"LOW ZONE BIAS","EQUILIBRIUM"))</f>
        <v>EQUILIBRIUM</v>
      </c>
    </row>
    <row r="18947">
      <c r="A18947">
        <v>6758</v>
      </c>
      <c r="B18947" t="str">
        <v>2005-06-29</v>
      </c>
      <c r="C18947" t="str">
        <v>Evening</v>
      </c>
      <c r="D18947">
        <v>33</v>
      </c>
      <c r="E18947" t="str">
        <f>IF(MOD(D18947,2)=0,"EVEN","ODD")</f>
        <v>ODD</v>
      </c>
      <c r="F18947" t="str">
        <f>IF(D18947&lt;=18,"LOW (1-18)","HIGH (19-36)")</f>
        <v>HIGH (19-36)</v>
      </c>
      <c r="G18947">
        <f>INT((D18947-1)/6)+1</f>
        <v>6</v>
      </c>
      <c r="H18947">
        <f>MOD(D18947-1,6)+1</f>
        <v>3</v>
      </c>
      <c r="I18947">
        <f>37-D18947</f>
        <v>4</v>
      </c>
      <c r="J18947">
        <f>ABS(D18947-D18948)</f>
        <v>6</v>
      </c>
      <c r="K18947">
        <f>AVERAGE(D18947:D18951)</f>
        <v>33</v>
      </c>
      <c r="L18947">
        <f>AVERAGE(D18947:D18966)</f>
        <v>33</v>
      </c>
      <c r="M18947">
        <f>K18947-L18947</f>
        <v>0</v>
      </c>
      <c r="N18947" t="str">
        <f>IF(K18947&gt;L18947,"HIGH ZONE BIAS",IF(K18947&lt;L18947,"LOW ZONE BIAS","EQUILIBRIUM"))</f>
        <v>EQUILIBRIUM</v>
      </c>
    </row>
    <row r="18948">
      <c r="A18948">
        <v>6757</v>
      </c>
      <c r="B18948" t="str">
        <v>2005-06-29</v>
      </c>
      <c r="C18948" t="str">
        <v>Midday</v>
      </c>
      <c r="D18948">
        <v>27</v>
      </c>
      <c r="E18948" t="str">
        <f>IF(MOD(D18948,2)=0,"EVEN","ODD")</f>
        <v>ODD</v>
      </c>
      <c r="F18948" t="str">
        <f>IF(D18948&lt;=18,"LOW (1-18)","HIGH (19-36)")</f>
        <v>HIGH (19-36)</v>
      </c>
      <c r="G18948">
        <f>INT((D18948-1)/6)+1</f>
        <v>5</v>
      </c>
      <c r="H18948">
        <f>MOD(D18948-1,6)+1</f>
        <v>3</v>
      </c>
      <c r="I18948">
        <f>37-D18948</f>
        <v>10</v>
      </c>
      <c r="J18948">
        <f>ABS(D18948-D18949)</f>
        <v>2</v>
      </c>
      <c r="K18948">
        <f>AVERAGE(D18948:D18952)</f>
        <v>27</v>
      </c>
      <c r="L18948">
        <f>AVERAGE(D18948:D18967)</f>
        <v>27</v>
      </c>
      <c r="M18948">
        <f>K18948-L18948</f>
        <v>0</v>
      </c>
      <c r="N18948" t="str">
        <f>IF(K18948&gt;L18948,"HIGH ZONE BIAS",IF(K18948&lt;L18948,"LOW ZONE BIAS","EQUILIBRIUM"))</f>
        <v>EQUILIBRIUM</v>
      </c>
    </row>
    <row r="18949">
      <c r="A18949">
        <v>6756</v>
      </c>
      <c r="B18949" t="str">
        <v>2005-06-28</v>
      </c>
      <c r="C18949" t="str">
        <v>Evening</v>
      </c>
      <c r="D18949">
        <v>25</v>
      </c>
      <c r="E18949" t="str">
        <f>IF(MOD(D18949,2)=0,"EVEN","ODD")</f>
        <v>ODD</v>
      </c>
      <c r="F18949" t="str">
        <f>IF(D18949&lt;=18,"LOW (1-18)","HIGH (19-36)")</f>
        <v>HIGH (19-36)</v>
      </c>
      <c r="G18949">
        <f>INT((D18949-1)/6)+1</f>
        <v>5</v>
      </c>
      <c r="H18949">
        <f>MOD(D18949-1,6)+1</f>
        <v>1</v>
      </c>
      <c r="I18949">
        <f>37-D18949</f>
        <v>12</v>
      </c>
      <c r="J18949">
        <f>ABS(D18949-D18950)</f>
        <v>10</v>
      </c>
      <c r="K18949">
        <f>AVERAGE(D18949:D18953)</f>
        <v>25</v>
      </c>
      <c r="L18949">
        <f>AVERAGE(D18949:D18968)</f>
        <v>25</v>
      </c>
      <c r="M18949">
        <f>K18949-L18949</f>
        <v>0</v>
      </c>
      <c r="N18949" t="str">
        <f>IF(K18949&gt;L18949,"HIGH ZONE BIAS",IF(K18949&lt;L18949,"LOW ZONE BIAS","EQUILIBRIUM"))</f>
        <v>EQUILIBRIUM</v>
      </c>
    </row>
    <row r="18950">
      <c r="A18950">
        <v>6755</v>
      </c>
      <c r="B18950" t="str">
        <v>2005-06-28</v>
      </c>
      <c r="C18950" t="str">
        <v>Midday</v>
      </c>
      <c r="D18950">
        <v>15</v>
      </c>
      <c r="E18950" t="str">
        <f>IF(MOD(D18950,2)=0,"EVEN","ODD")</f>
        <v>ODD</v>
      </c>
      <c r="F18950" t="str">
        <f>IF(D18950&lt;=18,"LOW (1-18)","HIGH (19-36)")</f>
        <v>LOW (1-18)</v>
      </c>
      <c r="G18950">
        <f>INT((D18950-1)/6)+1</f>
        <v>3</v>
      </c>
      <c r="H18950">
        <f>MOD(D18950-1,6)+1</f>
        <v>3</v>
      </c>
      <c r="I18950">
        <f>37-D18950</f>
        <v>22</v>
      </c>
      <c r="J18950">
        <f>ABS(D18950-D18951)</f>
        <v>9</v>
      </c>
      <c r="K18950">
        <f>AVERAGE(D18950:D18954)</f>
        <v>15</v>
      </c>
      <c r="L18950">
        <f>AVERAGE(D18950:D18969)</f>
        <v>15</v>
      </c>
      <c r="M18950">
        <f>K18950-L18950</f>
        <v>0</v>
      </c>
      <c r="N18950" t="str">
        <f>IF(K18950&gt;L18950,"HIGH ZONE BIAS",IF(K18950&lt;L18950,"LOW ZONE BIAS","EQUILIBRIUM"))</f>
        <v>EQUILIBRIUM</v>
      </c>
    </row>
    <row r="18951">
      <c r="A18951">
        <v>6754</v>
      </c>
      <c r="B18951" t="str">
        <v>2005-06-27</v>
      </c>
      <c r="C18951" t="str">
        <v>Evening</v>
      </c>
      <c r="D18951">
        <v>6</v>
      </c>
      <c r="E18951" t="str">
        <f>IF(MOD(D18951,2)=0,"EVEN","ODD")</f>
        <v>EVEN</v>
      </c>
      <c r="F18951" t="str">
        <f>IF(D18951&lt;=18,"LOW (1-18)","HIGH (19-36)")</f>
        <v>LOW (1-18)</v>
      </c>
      <c r="G18951">
        <f>INT((D18951-1)/6)+1</f>
        <v>1</v>
      </c>
      <c r="H18951">
        <f>MOD(D18951-1,6)+1</f>
        <v>6</v>
      </c>
      <c r="I18951">
        <f>37-D18951</f>
        <v>31</v>
      </c>
      <c r="J18951">
        <f>ABS(D18951-D18952)</f>
        <v>30</v>
      </c>
      <c r="K18951">
        <f>AVERAGE(D18951:D18955)</f>
        <v>6</v>
      </c>
      <c r="L18951">
        <f>AVERAGE(D18951:D18970)</f>
        <v>6</v>
      </c>
      <c r="M18951">
        <f>K18951-L18951</f>
        <v>0</v>
      </c>
      <c r="N18951" t="str">
        <f>IF(K18951&gt;L18951,"HIGH ZONE BIAS",IF(K18951&lt;L18951,"LOW ZONE BIAS","EQUILIBRIUM"))</f>
        <v>EQUILIBRIUM</v>
      </c>
    </row>
    <row r="18952">
      <c r="A18952">
        <v>6753</v>
      </c>
      <c r="B18952" t="str">
        <v>2005-06-27</v>
      </c>
      <c r="C18952" t="str">
        <v>Midday</v>
      </c>
      <c r="D18952">
        <v>36</v>
      </c>
      <c r="E18952" t="str">
        <f>IF(MOD(D18952,2)=0,"EVEN","ODD")</f>
        <v>EVEN</v>
      </c>
      <c r="F18952" t="str">
        <f>IF(D18952&lt;=18,"LOW (1-18)","HIGH (19-36)")</f>
        <v>HIGH (19-36)</v>
      </c>
      <c r="G18952">
        <f>INT((D18952-1)/6)+1</f>
        <v>6</v>
      </c>
      <c r="H18952">
        <f>MOD(D18952-1,6)+1</f>
        <v>6</v>
      </c>
      <c r="I18952">
        <f>37-D18952</f>
        <v>1</v>
      </c>
      <c r="J18952">
        <f>ABS(D18952-D18953)</f>
        <v>9</v>
      </c>
      <c r="K18952">
        <f>AVERAGE(D18952:D18956)</f>
        <v>36</v>
      </c>
      <c r="L18952">
        <f>AVERAGE(D18952:D18971)</f>
        <v>36</v>
      </c>
      <c r="M18952">
        <f>K18952-L18952</f>
        <v>0</v>
      </c>
      <c r="N18952" t="str">
        <f>IF(K18952&gt;L18952,"HIGH ZONE BIAS",IF(K18952&lt;L18952,"LOW ZONE BIAS","EQUILIBRIUM"))</f>
        <v>EQUILIBRIUM</v>
      </c>
    </row>
    <row r="18953">
      <c r="A18953">
        <v>6752</v>
      </c>
      <c r="B18953" t="str">
        <v>2005-06-25</v>
      </c>
      <c r="C18953" t="str">
        <v>Evening</v>
      </c>
      <c r="D18953">
        <v>27</v>
      </c>
      <c r="E18953" t="str">
        <f>IF(MOD(D18953,2)=0,"EVEN","ODD")</f>
        <v>ODD</v>
      </c>
      <c r="F18953" t="str">
        <f>IF(D18953&lt;=18,"LOW (1-18)","HIGH (19-36)")</f>
        <v>HIGH (19-36)</v>
      </c>
      <c r="G18953">
        <f>INT((D18953-1)/6)+1</f>
        <v>5</v>
      </c>
      <c r="H18953">
        <f>MOD(D18953-1,6)+1</f>
        <v>3</v>
      </c>
      <c r="I18953">
        <f>37-D18953</f>
        <v>10</v>
      </c>
      <c r="J18953">
        <f>ABS(D18953-D18954)</f>
        <v>13</v>
      </c>
      <c r="K18953">
        <f>AVERAGE(D18953:D18957)</f>
        <v>27</v>
      </c>
      <c r="L18953">
        <f>AVERAGE(D18953:D18972)</f>
        <v>27</v>
      </c>
      <c r="M18953">
        <f>K18953-L18953</f>
        <v>0</v>
      </c>
      <c r="N18953" t="str">
        <f>IF(K18953&gt;L18953,"HIGH ZONE BIAS",IF(K18953&lt;L18953,"LOW ZONE BIAS","EQUILIBRIUM"))</f>
        <v>EQUILIBRIUM</v>
      </c>
    </row>
    <row r="18954">
      <c r="A18954">
        <v>6751</v>
      </c>
      <c r="B18954" t="str">
        <v>2005-06-25</v>
      </c>
      <c r="C18954" t="str">
        <v>Midday</v>
      </c>
      <c r="D18954">
        <v>14</v>
      </c>
      <c r="E18954" t="str">
        <f>IF(MOD(D18954,2)=0,"EVEN","ODD")</f>
        <v>EVEN</v>
      </c>
      <c r="F18954" t="str">
        <f>IF(D18954&lt;=18,"LOW (1-18)","HIGH (19-36)")</f>
        <v>LOW (1-18)</v>
      </c>
      <c r="G18954">
        <f>INT((D18954-1)/6)+1</f>
        <v>3</v>
      </c>
      <c r="H18954">
        <f>MOD(D18954-1,6)+1</f>
        <v>2</v>
      </c>
      <c r="I18954">
        <f>37-D18954</f>
        <v>23</v>
      </c>
      <c r="J18954">
        <f>ABS(D18954-D18955)</f>
        <v>14</v>
      </c>
      <c r="K18954">
        <f>AVERAGE(D18954:D18958)</f>
        <v>14</v>
      </c>
      <c r="L18954">
        <f>AVERAGE(D18954:D18973)</f>
        <v>14</v>
      </c>
      <c r="M18954">
        <f>K18954-L18954</f>
        <v>0</v>
      </c>
      <c r="N18954" t="str">
        <f>IF(K18954&gt;L18954,"HIGH ZONE BIAS",IF(K18954&lt;L18954,"LOW ZONE BIAS","EQUILIBRIUM"))</f>
        <v>EQUILIBRIUM</v>
      </c>
    </row>
    <row r="18955">
      <c r="A18955">
        <v>6750</v>
      </c>
      <c r="B18955" t="str">
        <v>2005-06-24</v>
      </c>
      <c r="C18955" t="str">
        <v>Evening</v>
      </c>
      <c r="D18955">
        <v>28</v>
      </c>
      <c r="E18955" t="str">
        <f>IF(MOD(D18955,2)=0,"EVEN","ODD")</f>
        <v>EVEN</v>
      </c>
      <c r="F18955" t="str">
        <f>IF(D18955&lt;=18,"LOW (1-18)","HIGH (19-36)")</f>
        <v>HIGH (19-36)</v>
      </c>
      <c r="G18955">
        <f>INT((D18955-1)/6)+1</f>
        <v>5</v>
      </c>
      <c r="H18955">
        <f>MOD(D18955-1,6)+1</f>
        <v>4</v>
      </c>
      <c r="I18955">
        <f>37-D18955</f>
        <v>9</v>
      </c>
      <c r="J18955">
        <f>ABS(D18955-D18956)</f>
        <v>2</v>
      </c>
      <c r="K18955">
        <f>AVERAGE(D18955:D18959)</f>
        <v>28</v>
      </c>
      <c r="L18955">
        <f>AVERAGE(D18955:D18974)</f>
        <v>28</v>
      </c>
      <c r="M18955">
        <f>K18955-L18955</f>
        <v>0</v>
      </c>
      <c r="N18955" t="str">
        <f>IF(K18955&gt;L18955,"HIGH ZONE BIAS",IF(K18955&lt;L18955,"LOW ZONE BIAS","EQUILIBRIUM"))</f>
        <v>EQUILIBRIUM</v>
      </c>
    </row>
    <row r="18956">
      <c r="A18956">
        <v>6749</v>
      </c>
      <c r="B18956" t="str">
        <v>2005-06-24</v>
      </c>
      <c r="C18956" t="str">
        <v>Midday</v>
      </c>
      <c r="D18956">
        <v>26</v>
      </c>
      <c r="E18956" t="str">
        <f>IF(MOD(D18956,2)=0,"EVEN","ODD")</f>
        <v>EVEN</v>
      </c>
      <c r="F18956" t="str">
        <f>IF(D18956&lt;=18,"LOW (1-18)","HIGH (19-36)")</f>
        <v>HIGH (19-36)</v>
      </c>
      <c r="G18956">
        <f>INT((D18956-1)/6)+1</f>
        <v>5</v>
      </c>
      <c r="H18956">
        <f>MOD(D18956-1,6)+1</f>
        <v>2</v>
      </c>
      <c r="I18956">
        <f>37-D18956</f>
        <v>11</v>
      </c>
      <c r="J18956">
        <f>ABS(D18956-D18957)</f>
        <v>22</v>
      </c>
      <c r="K18956">
        <f>AVERAGE(D18956:D18960)</f>
        <v>26</v>
      </c>
      <c r="L18956">
        <f>AVERAGE(D18956:D18975)</f>
        <v>26</v>
      </c>
      <c r="M18956">
        <f>K18956-L18956</f>
        <v>0</v>
      </c>
      <c r="N18956" t="str">
        <f>IF(K18956&gt;L18956,"HIGH ZONE BIAS",IF(K18956&lt;L18956,"LOW ZONE BIAS","EQUILIBRIUM"))</f>
        <v>EQUILIBRIUM</v>
      </c>
    </row>
    <row r="18957">
      <c r="A18957">
        <v>6748</v>
      </c>
      <c r="B18957" t="str">
        <v>2005-06-23</v>
      </c>
      <c r="C18957" t="str">
        <v>Evening</v>
      </c>
      <c r="D18957">
        <v>4</v>
      </c>
      <c r="E18957" t="str">
        <f>IF(MOD(D18957,2)=0,"EVEN","ODD")</f>
        <v>EVEN</v>
      </c>
      <c r="F18957" t="str">
        <f>IF(D18957&lt;=18,"LOW (1-18)","HIGH (19-36)")</f>
        <v>LOW (1-18)</v>
      </c>
      <c r="G18957">
        <f>INT((D18957-1)/6)+1</f>
        <v>1</v>
      </c>
      <c r="H18957">
        <f>MOD(D18957-1,6)+1</f>
        <v>4</v>
      </c>
      <c r="I18957">
        <f>37-D18957</f>
        <v>33</v>
      </c>
      <c r="J18957">
        <f>ABS(D18957-D18958)</f>
        <v>32</v>
      </c>
      <c r="K18957">
        <f>AVERAGE(D18957:D18961)</f>
        <v>4</v>
      </c>
      <c r="L18957">
        <f>AVERAGE(D18957:D18976)</f>
        <v>4</v>
      </c>
      <c r="M18957">
        <f>K18957-L18957</f>
        <v>0</v>
      </c>
      <c r="N18957" t="str">
        <f>IF(K18957&gt;L18957,"HIGH ZONE BIAS",IF(K18957&lt;L18957,"LOW ZONE BIAS","EQUILIBRIUM"))</f>
        <v>EQUILIBRIUM</v>
      </c>
    </row>
    <row r="18958">
      <c r="A18958">
        <v>6747</v>
      </c>
      <c r="B18958" t="str">
        <v>2005-06-23</v>
      </c>
      <c r="C18958" t="str">
        <v>Midday</v>
      </c>
      <c r="D18958">
        <v>36</v>
      </c>
      <c r="E18958" t="str">
        <f>IF(MOD(D18958,2)=0,"EVEN","ODD")</f>
        <v>EVEN</v>
      </c>
      <c r="F18958" t="str">
        <f>IF(D18958&lt;=18,"LOW (1-18)","HIGH (19-36)")</f>
        <v>HIGH (19-36)</v>
      </c>
      <c r="G18958">
        <f>INT((D18958-1)/6)+1</f>
        <v>6</v>
      </c>
      <c r="H18958">
        <f>MOD(D18958-1,6)+1</f>
        <v>6</v>
      </c>
      <c r="I18958">
        <f>37-D18958</f>
        <v>1</v>
      </c>
      <c r="J18958">
        <f>ABS(D18958-D18959)</f>
        <v>13</v>
      </c>
      <c r="K18958">
        <f>AVERAGE(D18958:D18962)</f>
        <v>36</v>
      </c>
      <c r="L18958">
        <f>AVERAGE(D18958:D18977)</f>
        <v>36</v>
      </c>
      <c r="M18958">
        <f>K18958-L18958</f>
        <v>0</v>
      </c>
      <c r="N18958" t="str">
        <f>IF(K18958&gt;L18958,"HIGH ZONE BIAS",IF(K18958&lt;L18958,"LOW ZONE BIAS","EQUILIBRIUM"))</f>
        <v>EQUILIBRIUM</v>
      </c>
    </row>
    <row r="18959">
      <c r="A18959">
        <v>6746</v>
      </c>
      <c r="B18959" t="str">
        <v>2005-06-22</v>
      </c>
      <c r="C18959" t="str">
        <v>Evening</v>
      </c>
      <c r="D18959">
        <v>23</v>
      </c>
      <c r="E18959" t="str">
        <f>IF(MOD(D18959,2)=0,"EVEN","ODD")</f>
        <v>ODD</v>
      </c>
      <c r="F18959" t="str">
        <f>IF(D18959&lt;=18,"LOW (1-18)","HIGH (19-36)")</f>
        <v>HIGH (19-36)</v>
      </c>
      <c r="G18959">
        <f>INT((D18959-1)/6)+1</f>
        <v>4</v>
      </c>
      <c r="H18959">
        <f>MOD(D18959-1,6)+1</f>
        <v>5</v>
      </c>
      <c r="I18959">
        <f>37-D18959</f>
        <v>14</v>
      </c>
      <c r="J18959">
        <f>ABS(D18959-D18960)</f>
        <v>13</v>
      </c>
      <c r="K18959">
        <f>AVERAGE(D18959:D18963)</f>
        <v>23</v>
      </c>
      <c r="L18959">
        <f>AVERAGE(D18959:D18978)</f>
        <v>23</v>
      </c>
      <c r="M18959">
        <f>K18959-L18959</f>
        <v>0</v>
      </c>
      <c r="N18959" t="str">
        <f>IF(K18959&gt;L18959,"HIGH ZONE BIAS",IF(K18959&lt;L18959,"LOW ZONE BIAS","EQUILIBRIUM"))</f>
        <v>EQUILIBRIUM</v>
      </c>
    </row>
    <row r="18960">
      <c r="A18960">
        <v>6745</v>
      </c>
      <c r="B18960" t="str">
        <v>2005-06-22</v>
      </c>
      <c r="C18960" t="str">
        <v>Midday</v>
      </c>
      <c r="D18960">
        <v>10</v>
      </c>
      <c r="E18960" t="str">
        <f>IF(MOD(D18960,2)=0,"EVEN","ODD")</f>
        <v>EVEN</v>
      </c>
      <c r="F18960" t="str">
        <f>IF(D18960&lt;=18,"LOW (1-18)","HIGH (19-36)")</f>
        <v>LOW (1-18)</v>
      </c>
      <c r="G18960">
        <f>INT((D18960-1)/6)+1</f>
        <v>2</v>
      </c>
      <c r="H18960">
        <f>MOD(D18960-1,6)+1</f>
        <v>4</v>
      </c>
      <c r="I18960">
        <f>37-D18960</f>
        <v>27</v>
      </c>
      <c r="J18960">
        <f>ABS(D18960-D18961)</f>
        <v>0</v>
      </c>
      <c r="K18960">
        <f>AVERAGE(D18960:D18964)</f>
        <v>10</v>
      </c>
      <c r="L18960">
        <f>AVERAGE(D18960:D18979)</f>
        <v>10</v>
      </c>
      <c r="M18960">
        <f>K18960-L18960</f>
        <v>0</v>
      </c>
      <c r="N18960" t="str">
        <f>IF(K18960&gt;L18960,"HIGH ZONE BIAS",IF(K18960&lt;L18960,"LOW ZONE BIAS","EQUILIBRIUM"))</f>
        <v>EQUILIBRIUM</v>
      </c>
    </row>
    <row r="18961">
      <c r="A18961">
        <v>6744</v>
      </c>
      <c r="B18961" t="str">
        <v>2005-06-21</v>
      </c>
      <c r="C18961" t="str">
        <v>Evening</v>
      </c>
      <c r="D18961">
        <v>10</v>
      </c>
      <c r="E18961" t="str">
        <f>IF(MOD(D18961,2)=0,"EVEN","ODD")</f>
        <v>EVEN</v>
      </c>
      <c r="F18961" t="str">
        <f>IF(D18961&lt;=18,"LOW (1-18)","HIGH (19-36)")</f>
        <v>LOW (1-18)</v>
      </c>
      <c r="G18961">
        <f>INT((D18961-1)/6)+1</f>
        <v>2</v>
      </c>
      <c r="H18961">
        <f>MOD(D18961-1,6)+1</f>
        <v>4</v>
      </c>
      <c r="I18961">
        <f>37-D18961</f>
        <v>27</v>
      </c>
      <c r="J18961">
        <f>ABS(D18961-D18962)</f>
        <v>8</v>
      </c>
      <c r="K18961">
        <f>AVERAGE(D18961:D18965)</f>
        <v>10</v>
      </c>
      <c r="L18961">
        <f>AVERAGE(D18961:D18980)</f>
        <v>10</v>
      </c>
      <c r="M18961">
        <f>K18961-L18961</f>
        <v>0</v>
      </c>
      <c r="N18961" t="str">
        <f>IF(K18961&gt;L18961,"HIGH ZONE BIAS",IF(K18961&lt;L18961,"LOW ZONE BIAS","EQUILIBRIUM"))</f>
        <v>EQUILIBRIUM</v>
      </c>
    </row>
    <row r="18962">
      <c r="A18962">
        <v>6743</v>
      </c>
      <c r="B18962" t="str">
        <v>2005-06-21</v>
      </c>
      <c r="C18962" t="str">
        <v>Midday</v>
      </c>
      <c r="D18962">
        <v>18</v>
      </c>
      <c r="E18962" t="str">
        <f>IF(MOD(D18962,2)=0,"EVEN","ODD")</f>
        <v>EVEN</v>
      </c>
      <c r="F18962" t="str">
        <f>IF(D18962&lt;=18,"LOW (1-18)","HIGH (19-36)")</f>
        <v>LOW (1-18)</v>
      </c>
      <c r="G18962">
        <f>INT((D18962-1)/6)+1</f>
        <v>3</v>
      </c>
      <c r="H18962">
        <f>MOD(D18962-1,6)+1</f>
        <v>6</v>
      </c>
      <c r="I18962">
        <f>37-D18962</f>
        <v>19</v>
      </c>
      <c r="J18962">
        <f>ABS(D18962-D18963)</f>
        <v>18</v>
      </c>
      <c r="K18962">
        <f>AVERAGE(D18962:D18966)</f>
        <v>18</v>
      </c>
      <c r="L18962">
        <f>AVERAGE(D18962:D18981)</f>
        <v>18</v>
      </c>
      <c r="M18962">
        <f>K18962-L18962</f>
        <v>0</v>
      </c>
      <c r="N18962" t="str">
        <f>IF(K18962&gt;L18962,"HIGH ZONE BIAS",IF(K18962&lt;L18962,"LOW ZONE BIAS","EQUILIBRIUM"))</f>
        <v>EQUILIBRIUM</v>
      </c>
    </row>
    <row r="18963">
      <c r="A18963">
        <v>6742</v>
      </c>
      <c r="B18963" t="str">
        <v>2005-06-20</v>
      </c>
      <c r="C18963" t="str">
        <v>Evening</v>
      </c>
      <c r="D18963">
        <v>36</v>
      </c>
      <c r="E18963" t="str">
        <f>IF(MOD(D18963,2)=0,"EVEN","ODD")</f>
        <v>EVEN</v>
      </c>
      <c r="F18963" t="str">
        <f>IF(D18963&lt;=18,"LOW (1-18)","HIGH (19-36)")</f>
        <v>HIGH (19-36)</v>
      </c>
      <c r="G18963">
        <f>INT((D18963-1)/6)+1</f>
        <v>6</v>
      </c>
      <c r="H18963">
        <f>MOD(D18963-1,6)+1</f>
        <v>6</v>
      </c>
      <c r="I18963">
        <f>37-D18963</f>
        <v>1</v>
      </c>
      <c r="J18963">
        <f>ABS(D18963-D18964)</f>
        <v>29</v>
      </c>
      <c r="K18963">
        <f>AVERAGE(D18963:D18967)</f>
        <v>36</v>
      </c>
      <c r="L18963">
        <f>AVERAGE(D18963:D18982)</f>
        <v>36</v>
      </c>
      <c r="M18963">
        <f>K18963-L18963</f>
        <v>0</v>
      </c>
      <c r="N18963" t="str">
        <f>IF(K18963&gt;L18963,"HIGH ZONE BIAS",IF(K18963&lt;L18963,"LOW ZONE BIAS","EQUILIBRIUM"))</f>
        <v>EQUILIBRIUM</v>
      </c>
    </row>
    <row r="18964">
      <c r="A18964">
        <v>6741</v>
      </c>
      <c r="B18964" t="str">
        <v>2005-06-20</v>
      </c>
      <c r="C18964" t="str">
        <v>Midday</v>
      </c>
      <c r="D18964">
        <v>7</v>
      </c>
      <c r="E18964" t="str">
        <f>IF(MOD(D18964,2)=0,"EVEN","ODD")</f>
        <v>ODD</v>
      </c>
      <c r="F18964" t="str">
        <f>IF(D18964&lt;=18,"LOW (1-18)","HIGH (19-36)")</f>
        <v>LOW (1-18)</v>
      </c>
      <c r="G18964">
        <f>INT((D18964-1)/6)+1</f>
        <v>2</v>
      </c>
      <c r="H18964">
        <f>MOD(D18964-1,6)+1</f>
        <v>1</v>
      </c>
      <c r="I18964">
        <f>37-D18964</f>
        <v>30</v>
      </c>
      <c r="J18964">
        <f>ABS(D18964-D18965)</f>
        <v>14</v>
      </c>
      <c r="K18964">
        <f>AVERAGE(D18964:D18968)</f>
        <v>7</v>
      </c>
      <c r="L18964">
        <f>AVERAGE(D18964:D18983)</f>
        <v>7</v>
      </c>
      <c r="M18964">
        <f>K18964-L18964</f>
        <v>0</v>
      </c>
      <c r="N18964" t="str">
        <f>IF(K18964&gt;L18964,"HIGH ZONE BIAS",IF(K18964&lt;L18964,"LOW ZONE BIAS","EQUILIBRIUM"))</f>
        <v>EQUILIBRIUM</v>
      </c>
    </row>
    <row r="18965">
      <c r="A18965">
        <v>6740</v>
      </c>
      <c r="B18965" t="str">
        <v>2005-06-18</v>
      </c>
      <c r="C18965" t="str">
        <v>Evening</v>
      </c>
      <c r="D18965">
        <v>21</v>
      </c>
      <c r="E18965" t="str">
        <f>IF(MOD(D18965,2)=0,"EVEN","ODD")</f>
        <v>ODD</v>
      </c>
      <c r="F18965" t="str">
        <f>IF(D18965&lt;=18,"LOW (1-18)","HIGH (19-36)")</f>
        <v>HIGH (19-36)</v>
      </c>
      <c r="G18965">
        <f>INT((D18965-1)/6)+1</f>
        <v>4</v>
      </c>
      <c r="H18965">
        <f>MOD(D18965-1,6)+1</f>
        <v>3</v>
      </c>
      <c r="I18965">
        <f>37-D18965</f>
        <v>16</v>
      </c>
      <c r="J18965">
        <f>ABS(D18965-D18966)</f>
        <v>9</v>
      </c>
      <c r="K18965">
        <f>AVERAGE(D18965:D18969)</f>
        <v>21</v>
      </c>
      <c r="L18965">
        <f>AVERAGE(D18965:D18984)</f>
        <v>21</v>
      </c>
      <c r="M18965">
        <f>K18965-L18965</f>
        <v>0</v>
      </c>
      <c r="N18965" t="str">
        <f>IF(K18965&gt;L18965,"HIGH ZONE BIAS",IF(K18965&lt;L18965,"LOW ZONE BIAS","EQUILIBRIUM"))</f>
        <v>EQUILIBRIUM</v>
      </c>
    </row>
    <row r="18966">
      <c r="A18966">
        <v>6739</v>
      </c>
      <c r="B18966" t="str">
        <v>2005-06-18</v>
      </c>
      <c r="C18966" t="str">
        <v>Midday</v>
      </c>
      <c r="D18966">
        <v>30</v>
      </c>
      <c r="E18966" t="str">
        <f>IF(MOD(D18966,2)=0,"EVEN","ODD")</f>
        <v>EVEN</v>
      </c>
      <c r="F18966" t="str">
        <f>IF(D18966&lt;=18,"LOW (1-18)","HIGH (19-36)")</f>
        <v>HIGH (19-36)</v>
      </c>
      <c r="G18966">
        <f>INT((D18966-1)/6)+1</f>
        <v>5</v>
      </c>
      <c r="H18966">
        <f>MOD(D18966-1,6)+1</f>
        <v>6</v>
      </c>
      <c r="I18966">
        <f>37-D18966</f>
        <v>7</v>
      </c>
      <c r="J18966">
        <f>ABS(D18966-D18967)</f>
        <v>21</v>
      </c>
      <c r="K18966">
        <f>AVERAGE(D18966:D18970)</f>
        <v>30</v>
      </c>
      <c r="L18966">
        <f>AVERAGE(D18966:D18985)</f>
        <v>30</v>
      </c>
      <c r="M18966">
        <f>K18966-L18966</f>
        <v>0</v>
      </c>
      <c r="N18966" t="str">
        <f>IF(K18966&gt;L18966,"HIGH ZONE BIAS",IF(K18966&lt;L18966,"LOW ZONE BIAS","EQUILIBRIUM"))</f>
        <v>EQUILIBRIUM</v>
      </c>
    </row>
    <row r="18967">
      <c r="A18967">
        <v>6738</v>
      </c>
      <c r="B18967" t="str">
        <v>2005-06-17</v>
      </c>
      <c r="C18967" t="str">
        <v>Evening</v>
      </c>
      <c r="D18967">
        <v>9</v>
      </c>
      <c r="E18967" t="str">
        <f>IF(MOD(D18967,2)=0,"EVEN","ODD")</f>
        <v>ODD</v>
      </c>
      <c r="F18967" t="str">
        <f>IF(D18967&lt;=18,"LOW (1-18)","HIGH (19-36)")</f>
        <v>LOW (1-18)</v>
      </c>
      <c r="G18967">
        <f>INT((D18967-1)/6)+1</f>
        <v>2</v>
      </c>
      <c r="H18967">
        <f>MOD(D18967-1,6)+1</f>
        <v>3</v>
      </c>
      <c r="I18967">
        <f>37-D18967</f>
        <v>28</v>
      </c>
      <c r="J18967">
        <f>ABS(D18967-D18968)</f>
        <v>5</v>
      </c>
      <c r="K18967">
        <f>AVERAGE(D18967:D18971)</f>
        <v>9</v>
      </c>
      <c r="L18967">
        <f>AVERAGE(D18967:D18986)</f>
        <v>9</v>
      </c>
      <c r="M18967">
        <f>K18967-L18967</f>
        <v>0</v>
      </c>
      <c r="N18967" t="str">
        <f>IF(K18967&gt;L18967,"HIGH ZONE BIAS",IF(K18967&lt;L18967,"LOW ZONE BIAS","EQUILIBRIUM"))</f>
        <v>EQUILIBRIUM</v>
      </c>
    </row>
    <row r="18968">
      <c r="A18968">
        <v>6737</v>
      </c>
      <c r="B18968" t="str">
        <v>2005-06-17</v>
      </c>
      <c r="C18968" t="str">
        <v>Midday</v>
      </c>
      <c r="D18968">
        <v>14</v>
      </c>
      <c r="E18968" t="str">
        <f>IF(MOD(D18968,2)=0,"EVEN","ODD")</f>
        <v>EVEN</v>
      </c>
      <c r="F18968" t="str">
        <f>IF(D18968&lt;=18,"LOW (1-18)","HIGH (19-36)")</f>
        <v>LOW (1-18)</v>
      </c>
      <c r="G18968">
        <f>INT((D18968-1)/6)+1</f>
        <v>3</v>
      </c>
      <c r="H18968">
        <f>MOD(D18968-1,6)+1</f>
        <v>2</v>
      </c>
      <c r="I18968">
        <f>37-D18968</f>
        <v>23</v>
      </c>
      <c r="J18968">
        <f>ABS(D18968-D18969)</f>
        <v>9</v>
      </c>
      <c r="K18968">
        <f>AVERAGE(D18968:D18972)</f>
        <v>14</v>
      </c>
      <c r="L18968">
        <f>AVERAGE(D18968:D18987)</f>
        <v>14</v>
      </c>
      <c r="M18968">
        <f>K18968-L18968</f>
        <v>0</v>
      </c>
      <c r="N18968" t="str">
        <f>IF(K18968&gt;L18968,"HIGH ZONE BIAS",IF(K18968&lt;L18968,"LOW ZONE BIAS","EQUILIBRIUM"))</f>
        <v>EQUILIBRIUM</v>
      </c>
    </row>
    <row r="18969">
      <c r="A18969">
        <v>6736</v>
      </c>
      <c r="B18969" t="str">
        <v>2005-06-16</v>
      </c>
      <c r="C18969" t="str">
        <v>Evening</v>
      </c>
      <c r="D18969">
        <v>5</v>
      </c>
      <c r="E18969" t="str">
        <f>IF(MOD(D18969,2)=0,"EVEN","ODD")</f>
        <v>ODD</v>
      </c>
      <c r="F18969" t="str">
        <f>IF(D18969&lt;=18,"LOW (1-18)","HIGH (19-36)")</f>
        <v>LOW (1-18)</v>
      </c>
      <c r="G18969">
        <f>INT((D18969-1)/6)+1</f>
        <v>1</v>
      </c>
      <c r="H18969">
        <f>MOD(D18969-1,6)+1</f>
        <v>5</v>
      </c>
      <c r="I18969">
        <f>37-D18969</f>
        <v>32</v>
      </c>
      <c r="J18969">
        <f>ABS(D18969-D18970)</f>
        <v>4</v>
      </c>
      <c r="K18969">
        <f>AVERAGE(D18969:D18973)</f>
        <v>5</v>
      </c>
      <c r="L18969">
        <f>AVERAGE(D18969:D18988)</f>
        <v>5</v>
      </c>
      <c r="M18969">
        <f>K18969-L18969</f>
        <v>0</v>
      </c>
      <c r="N18969" t="str">
        <f>IF(K18969&gt;L18969,"HIGH ZONE BIAS",IF(K18969&lt;L18969,"LOW ZONE BIAS","EQUILIBRIUM"))</f>
        <v>EQUILIBRIUM</v>
      </c>
    </row>
    <row r="18970">
      <c r="A18970">
        <v>6735</v>
      </c>
      <c r="B18970" t="str">
        <v>2005-06-16</v>
      </c>
      <c r="C18970" t="str">
        <v>Midday</v>
      </c>
      <c r="D18970">
        <v>1</v>
      </c>
      <c r="E18970" t="str">
        <f>IF(MOD(D18970,2)=0,"EVEN","ODD")</f>
        <v>ODD</v>
      </c>
      <c r="F18970" t="str">
        <f>IF(D18970&lt;=18,"LOW (1-18)","HIGH (19-36)")</f>
        <v>LOW (1-18)</v>
      </c>
      <c r="G18970">
        <f>INT((D18970-1)/6)+1</f>
        <v>1</v>
      </c>
      <c r="H18970">
        <f>MOD(D18970-1,6)+1</f>
        <v>1</v>
      </c>
      <c r="I18970">
        <f>37-D18970</f>
        <v>36</v>
      </c>
      <c r="J18970">
        <f>ABS(D18970-D18971)</f>
        <v>28</v>
      </c>
      <c r="K18970">
        <f>AVERAGE(D18970:D18974)</f>
        <v>1</v>
      </c>
      <c r="L18970">
        <f>AVERAGE(D18970:D18989)</f>
        <v>1</v>
      </c>
      <c r="M18970">
        <f>K18970-L18970</f>
        <v>0</v>
      </c>
      <c r="N18970" t="str">
        <f>IF(K18970&gt;L18970,"HIGH ZONE BIAS",IF(K18970&lt;L18970,"LOW ZONE BIAS","EQUILIBRIUM"))</f>
        <v>EQUILIBRIUM</v>
      </c>
    </row>
    <row r="18971">
      <c r="A18971">
        <v>6734</v>
      </c>
      <c r="B18971" t="str">
        <v>2005-06-15</v>
      </c>
      <c r="C18971" t="str">
        <v>Evening</v>
      </c>
      <c r="D18971">
        <v>29</v>
      </c>
      <c r="E18971" t="str">
        <f>IF(MOD(D18971,2)=0,"EVEN","ODD")</f>
        <v>ODD</v>
      </c>
      <c r="F18971" t="str">
        <f>IF(D18971&lt;=18,"LOW (1-18)","HIGH (19-36)")</f>
        <v>HIGH (19-36)</v>
      </c>
      <c r="G18971">
        <f>INT((D18971-1)/6)+1</f>
        <v>5</v>
      </c>
      <c r="H18971">
        <f>MOD(D18971-1,6)+1</f>
        <v>5</v>
      </c>
      <c r="I18971">
        <f>37-D18971</f>
        <v>8</v>
      </c>
      <c r="J18971">
        <f>ABS(D18971-D18972)</f>
        <v>12</v>
      </c>
      <c r="K18971">
        <f>AVERAGE(D18971:D18975)</f>
        <v>29</v>
      </c>
      <c r="L18971">
        <f>AVERAGE(D18971:D18990)</f>
        <v>29</v>
      </c>
      <c r="M18971">
        <f>K18971-L18971</f>
        <v>0</v>
      </c>
      <c r="N18971" t="str">
        <f>IF(K18971&gt;L18971,"HIGH ZONE BIAS",IF(K18971&lt;L18971,"LOW ZONE BIAS","EQUILIBRIUM"))</f>
        <v>EQUILIBRIUM</v>
      </c>
    </row>
    <row r="18972">
      <c r="A18972">
        <v>6733</v>
      </c>
      <c r="B18972" t="str">
        <v>2005-06-15</v>
      </c>
      <c r="C18972" t="str">
        <v>Midday</v>
      </c>
      <c r="D18972">
        <v>17</v>
      </c>
      <c r="E18972" t="str">
        <f>IF(MOD(D18972,2)=0,"EVEN","ODD")</f>
        <v>ODD</v>
      </c>
      <c r="F18972" t="str">
        <f>IF(D18972&lt;=18,"LOW (1-18)","HIGH (19-36)")</f>
        <v>LOW (1-18)</v>
      </c>
      <c r="G18972">
        <f>INT((D18972-1)/6)+1</f>
        <v>3</v>
      </c>
      <c r="H18972">
        <f>MOD(D18972-1,6)+1</f>
        <v>5</v>
      </c>
      <c r="I18972">
        <f>37-D18972</f>
        <v>20</v>
      </c>
      <c r="J18972">
        <f>ABS(D18972-D18973)</f>
        <v>16</v>
      </c>
      <c r="K18972">
        <f>AVERAGE(D18972:D18976)</f>
        <v>17</v>
      </c>
      <c r="L18972">
        <f>AVERAGE(D18972:D18991)</f>
        <v>17</v>
      </c>
      <c r="M18972">
        <f>K18972-L18972</f>
        <v>0</v>
      </c>
      <c r="N18972" t="str">
        <f>IF(K18972&gt;L18972,"HIGH ZONE BIAS",IF(K18972&lt;L18972,"LOW ZONE BIAS","EQUILIBRIUM"))</f>
        <v>EQUILIBRIUM</v>
      </c>
    </row>
    <row r="18973">
      <c r="A18973">
        <v>6732</v>
      </c>
      <c r="B18973" t="str">
        <v>2005-06-14</v>
      </c>
      <c r="C18973" t="str">
        <v>Evening</v>
      </c>
      <c r="D18973">
        <v>33</v>
      </c>
      <c r="E18973" t="str">
        <f>IF(MOD(D18973,2)=0,"EVEN","ODD")</f>
        <v>ODD</v>
      </c>
      <c r="F18973" t="str">
        <f>IF(D18973&lt;=18,"LOW (1-18)","HIGH (19-36)")</f>
        <v>HIGH (19-36)</v>
      </c>
      <c r="G18973">
        <f>INT((D18973-1)/6)+1</f>
        <v>6</v>
      </c>
      <c r="H18973">
        <f>MOD(D18973-1,6)+1</f>
        <v>3</v>
      </c>
      <c r="I18973">
        <f>37-D18973</f>
        <v>4</v>
      </c>
      <c r="J18973">
        <f>ABS(D18973-D18974)</f>
        <v>4</v>
      </c>
      <c r="K18973">
        <f>AVERAGE(D18973:D18977)</f>
        <v>33</v>
      </c>
      <c r="L18973">
        <f>AVERAGE(D18973:D18992)</f>
        <v>33</v>
      </c>
      <c r="M18973">
        <f>K18973-L18973</f>
        <v>0</v>
      </c>
      <c r="N18973" t="str">
        <f>IF(K18973&gt;L18973,"HIGH ZONE BIAS",IF(K18973&lt;L18973,"LOW ZONE BIAS","EQUILIBRIUM"))</f>
        <v>EQUILIBRIUM</v>
      </c>
    </row>
    <row r="18974">
      <c r="A18974">
        <v>6731</v>
      </c>
      <c r="B18974" t="str">
        <v>2005-06-14</v>
      </c>
      <c r="C18974" t="str">
        <v>Midday</v>
      </c>
      <c r="D18974">
        <v>29</v>
      </c>
      <c r="E18974" t="str">
        <f>IF(MOD(D18974,2)=0,"EVEN","ODD")</f>
        <v>ODD</v>
      </c>
      <c r="F18974" t="str">
        <f>IF(D18974&lt;=18,"LOW (1-18)","HIGH (19-36)")</f>
        <v>HIGH (19-36)</v>
      </c>
      <c r="G18974">
        <f>INT((D18974-1)/6)+1</f>
        <v>5</v>
      </c>
      <c r="H18974">
        <f>MOD(D18974-1,6)+1</f>
        <v>5</v>
      </c>
      <c r="I18974">
        <f>37-D18974</f>
        <v>8</v>
      </c>
      <c r="J18974">
        <f>ABS(D18974-D18975)</f>
        <v>11</v>
      </c>
      <c r="K18974">
        <f>AVERAGE(D18974:D18978)</f>
        <v>29</v>
      </c>
      <c r="L18974">
        <f>AVERAGE(D18974:D18993)</f>
        <v>29</v>
      </c>
      <c r="M18974">
        <f>K18974-L18974</f>
        <v>0</v>
      </c>
      <c r="N18974" t="str">
        <f>IF(K18974&gt;L18974,"HIGH ZONE BIAS",IF(K18974&lt;L18974,"LOW ZONE BIAS","EQUILIBRIUM"))</f>
        <v>EQUILIBRIUM</v>
      </c>
    </row>
    <row r="18975">
      <c r="A18975">
        <v>6730</v>
      </c>
      <c r="B18975" t="str">
        <v>2005-06-13</v>
      </c>
      <c r="C18975" t="str">
        <v>Evening</v>
      </c>
      <c r="D18975">
        <v>18</v>
      </c>
      <c r="E18975" t="str">
        <f>IF(MOD(D18975,2)=0,"EVEN","ODD")</f>
        <v>EVEN</v>
      </c>
      <c r="F18975" t="str">
        <f>IF(D18975&lt;=18,"LOW (1-18)","HIGH (19-36)")</f>
        <v>LOW (1-18)</v>
      </c>
      <c r="G18975">
        <f>INT((D18975-1)/6)+1</f>
        <v>3</v>
      </c>
      <c r="H18975">
        <f>MOD(D18975-1,6)+1</f>
        <v>6</v>
      </c>
      <c r="I18975">
        <f>37-D18975</f>
        <v>19</v>
      </c>
      <c r="J18975">
        <f>ABS(D18975-D18976)</f>
        <v>11</v>
      </c>
      <c r="K18975">
        <f>AVERAGE(D18975:D18979)</f>
        <v>18</v>
      </c>
      <c r="L18975">
        <f>AVERAGE(D18975:D18994)</f>
        <v>18</v>
      </c>
      <c r="M18975">
        <f>K18975-L18975</f>
        <v>0</v>
      </c>
      <c r="N18975" t="str">
        <f>IF(K18975&gt;L18975,"HIGH ZONE BIAS",IF(K18975&lt;L18975,"LOW ZONE BIAS","EQUILIBRIUM"))</f>
        <v>EQUILIBRIUM</v>
      </c>
    </row>
    <row r="18976">
      <c r="A18976">
        <v>6729</v>
      </c>
      <c r="B18976" t="str">
        <v>2005-06-13</v>
      </c>
      <c r="C18976" t="str">
        <v>Midday</v>
      </c>
      <c r="D18976">
        <v>7</v>
      </c>
      <c r="E18976" t="str">
        <f>IF(MOD(D18976,2)=0,"EVEN","ODD")</f>
        <v>ODD</v>
      </c>
      <c r="F18976" t="str">
        <f>IF(D18976&lt;=18,"LOW (1-18)","HIGH (19-36)")</f>
        <v>LOW (1-18)</v>
      </c>
      <c r="G18976">
        <f>INT((D18976-1)/6)+1</f>
        <v>2</v>
      </c>
      <c r="H18976">
        <f>MOD(D18976-1,6)+1</f>
        <v>1</v>
      </c>
      <c r="I18976">
        <f>37-D18976</f>
        <v>30</v>
      </c>
      <c r="J18976">
        <f>ABS(D18976-D18977)</f>
        <v>2</v>
      </c>
      <c r="K18976">
        <f>AVERAGE(D18976:D18980)</f>
        <v>7</v>
      </c>
      <c r="L18976">
        <f>AVERAGE(D18976:D18995)</f>
        <v>7</v>
      </c>
      <c r="M18976">
        <f>K18976-L18976</f>
        <v>0</v>
      </c>
      <c r="N18976" t="str">
        <f>IF(K18976&gt;L18976,"HIGH ZONE BIAS",IF(K18976&lt;L18976,"LOW ZONE BIAS","EQUILIBRIUM"))</f>
        <v>EQUILIBRIUM</v>
      </c>
    </row>
    <row r="18977">
      <c r="A18977">
        <v>6728</v>
      </c>
      <c r="B18977" t="str">
        <v>2005-06-11</v>
      </c>
      <c r="C18977" t="str">
        <v>Evening</v>
      </c>
      <c r="D18977">
        <v>5</v>
      </c>
      <c r="E18977" t="str">
        <f>IF(MOD(D18977,2)=0,"EVEN","ODD")</f>
        <v>ODD</v>
      </c>
      <c r="F18977" t="str">
        <f>IF(D18977&lt;=18,"LOW (1-18)","HIGH (19-36)")</f>
        <v>LOW (1-18)</v>
      </c>
      <c r="G18977">
        <f>INT((D18977-1)/6)+1</f>
        <v>1</v>
      </c>
      <c r="H18977">
        <f>MOD(D18977-1,6)+1</f>
        <v>5</v>
      </c>
      <c r="I18977">
        <f>37-D18977</f>
        <v>32</v>
      </c>
      <c r="J18977">
        <f>ABS(D18977-D18978)</f>
        <v>3</v>
      </c>
      <c r="K18977">
        <f>AVERAGE(D18977:D18981)</f>
        <v>5</v>
      </c>
      <c r="L18977">
        <f>AVERAGE(D18977:D18996)</f>
        <v>5</v>
      </c>
      <c r="M18977">
        <f>K18977-L18977</f>
        <v>0</v>
      </c>
      <c r="N18977" t="str">
        <f>IF(K18977&gt;L18977,"HIGH ZONE BIAS",IF(K18977&lt;L18977,"LOW ZONE BIAS","EQUILIBRIUM"))</f>
        <v>EQUILIBRIUM</v>
      </c>
    </row>
    <row r="18978">
      <c r="A18978">
        <v>6727</v>
      </c>
      <c r="B18978" t="str">
        <v>2005-06-11</v>
      </c>
      <c r="C18978" t="str">
        <v>Midday</v>
      </c>
      <c r="D18978">
        <v>2</v>
      </c>
      <c r="E18978" t="str">
        <f>IF(MOD(D18978,2)=0,"EVEN","ODD")</f>
        <v>EVEN</v>
      </c>
      <c r="F18978" t="str">
        <f>IF(D18978&lt;=18,"LOW (1-18)","HIGH (19-36)")</f>
        <v>LOW (1-18)</v>
      </c>
      <c r="G18978">
        <f>INT((D18978-1)/6)+1</f>
        <v>1</v>
      </c>
      <c r="H18978">
        <f>MOD(D18978-1,6)+1</f>
        <v>2</v>
      </c>
      <c r="I18978">
        <f>37-D18978</f>
        <v>35</v>
      </c>
      <c r="J18978">
        <f>ABS(D18978-D18979)</f>
        <v>31</v>
      </c>
      <c r="K18978">
        <f>AVERAGE(D18978:D18982)</f>
        <v>2</v>
      </c>
      <c r="L18978">
        <f>AVERAGE(D18978:D18997)</f>
        <v>2</v>
      </c>
      <c r="M18978">
        <f>K18978-L18978</f>
        <v>0</v>
      </c>
      <c r="N18978" t="str">
        <f>IF(K18978&gt;L18978,"HIGH ZONE BIAS",IF(K18978&lt;L18978,"LOW ZONE BIAS","EQUILIBRIUM"))</f>
        <v>EQUILIBRIUM</v>
      </c>
    </row>
    <row r="18979">
      <c r="A18979">
        <v>6726</v>
      </c>
      <c r="B18979" t="str">
        <v>2005-06-10</v>
      </c>
      <c r="C18979" t="str">
        <v>Evening</v>
      </c>
      <c r="D18979">
        <v>33</v>
      </c>
      <c r="E18979" t="str">
        <f>IF(MOD(D18979,2)=0,"EVEN","ODD")</f>
        <v>ODD</v>
      </c>
      <c r="F18979" t="str">
        <f>IF(D18979&lt;=18,"LOW (1-18)","HIGH (19-36)")</f>
        <v>HIGH (19-36)</v>
      </c>
      <c r="G18979">
        <f>INT((D18979-1)/6)+1</f>
        <v>6</v>
      </c>
      <c r="H18979">
        <f>MOD(D18979-1,6)+1</f>
        <v>3</v>
      </c>
      <c r="I18979">
        <f>37-D18979</f>
        <v>4</v>
      </c>
      <c r="J18979">
        <f>ABS(D18979-D18980)</f>
        <v>20</v>
      </c>
      <c r="K18979">
        <f>AVERAGE(D18979:D18983)</f>
        <v>33</v>
      </c>
      <c r="L18979">
        <f>AVERAGE(D18979:D18998)</f>
        <v>33</v>
      </c>
      <c r="M18979">
        <f>K18979-L18979</f>
        <v>0</v>
      </c>
      <c r="N18979" t="str">
        <f>IF(K18979&gt;L18979,"HIGH ZONE BIAS",IF(K18979&lt;L18979,"LOW ZONE BIAS","EQUILIBRIUM"))</f>
        <v>EQUILIBRIUM</v>
      </c>
    </row>
    <row r="18980">
      <c r="A18980">
        <v>6725</v>
      </c>
      <c r="B18980" t="str">
        <v>2005-06-10</v>
      </c>
      <c r="C18980" t="str">
        <v>Midday</v>
      </c>
      <c r="D18980">
        <v>13</v>
      </c>
      <c r="E18980" t="str">
        <f>IF(MOD(D18980,2)=0,"EVEN","ODD")</f>
        <v>ODD</v>
      </c>
      <c r="F18980" t="str">
        <f>IF(D18980&lt;=18,"LOW (1-18)","HIGH (19-36)")</f>
        <v>LOW (1-18)</v>
      </c>
      <c r="G18980">
        <f>INT((D18980-1)/6)+1</f>
        <v>3</v>
      </c>
      <c r="H18980">
        <f>MOD(D18980-1,6)+1</f>
        <v>1</v>
      </c>
      <c r="I18980">
        <f>37-D18980</f>
        <v>24</v>
      </c>
      <c r="J18980">
        <f>ABS(D18980-D18981)</f>
        <v>14</v>
      </c>
      <c r="K18980">
        <f>AVERAGE(D18980:D18984)</f>
        <v>13</v>
      </c>
      <c r="L18980">
        <f>AVERAGE(D18980:D18999)</f>
        <v>13</v>
      </c>
      <c r="M18980">
        <f>K18980-L18980</f>
        <v>0</v>
      </c>
      <c r="N18980" t="str">
        <f>IF(K18980&gt;L18980,"HIGH ZONE BIAS",IF(K18980&lt;L18980,"LOW ZONE BIAS","EQUILIBRIUM"))</f>
        <v>EQUILIBRIUM</v>
      </c>
    </row>
    <row r="18981">
      <c r="A18981">
        <v>6724</v>
      </c>
      <c r="B18981" t="str">
        <v>2005-06-09</v>
      </c>
      <c r="C18981" t="str">
        <v>Evening</v>
      </c>
      <c r="D18981">
        <v>27</v>
      </c>
      <c r="E18981" t="str">
        <f>IF(MOD(D18981,2)=0,"EVEN","ODD")</f>
        <v>ODD</v>
      </c>
      <c r="F18981" t="str">
        <f>IF(D18981&lt;=18,"LOW (1-18)","HIGH (19-36)")</f>
        <v>HIGH (19-36)</v>
      </c>
      <c r="G18981">
        <f>INT((D18981-1)/6)+1</f>
        <v>5</v>
      </c>
      <c r="H18981">
        <f>MOD(D18981-1,6)+1</f>
        <v>3</v>
      </c>
      <c r="I18981">
        <f>37-D18981</f>
        <v>10</v>
      </c>
      <c r="J18981">
        <f>ABS(D18981-D18982)</f>
        <v>21</v>
      </c>
      <c r="K18981">
        <f>AVERAGE(D18981:D18985)</f>
        <v>27</v>
      </c>
      <c r="L18981">
        <f>AVERAGE(D18981:D19000)</f>
        <v>27</v>
      </c>
      <c r="M18981">
        <f>K18981-L18981</f>
        <v>0</v>
      </c>
      <c r="N18981" t="str">
        <f>IF(K18981&gt;L18981,"HIGH ZONE BIAS",IF(K18981&lt;L18981,"LOW ZONE BIAS","EQUILIBRIUM"))</f>
        <v>EQUILIBRIUM</v>
      </c>
    </row>
    <row r="18982">
      <c r="A18982">
        <v>6723</v>
      </c>
      <c r="B18982" t="str">
        <v>2005-06-09</v>
      </c>
      <c r="C18982" t="str">
        <v>Midday</v>
      </c>
      <c r="D18982">
        <v>6</v>
      </c>
      <c r="E18982" t="str">
        <f>IF(MOD(D18982,2)=0,"EVEN","ODD")</f>
        <v>EVEN</v>
      </c>
      <c r="F18982" t="str">
        <f>IF(D18982&lt;=18,"LOW (1-18)","HIGH (19-36)")</f>
        <v>LOW (1-18)</v>
      </c>
      <c r="G18982">
        <f>INT((D18982-1)/6)+1</f>
        <v>1</v>
      </c>
      <c r="H18982">
        <f>MOD(D18982-1,6)+1</f>
        <v>6</v>
      </c>
      <c r="I18982">
        <f>37-D18982</f>
        <v>31</v>
      </c>
      <c r="J18982">
        <f>ABS(D18982-D18983)</f>
        <v>19</v>
      </c>
      <c r="K18982">
        <f>AVERAGE(D18982:D18986)</f>
        <v>6</v>
      </c>
      <c r="L18982">
        <f>AVERAGE(D18982:D19001)</f>
        <v>6</v>
      </c>
      <c r="M18982">
        <f>K18982-L18982</f>
        <v>0</v>
      </c>
      <c r="N18982" t="str">
        <f>IF(K18982&gt;L18982,"HIGH ZONE BIAS",IF(K18982&lt;L18982,"LOW ZONE BIAS","EQUILIBRIUM"))</f>
        <v>EQUILIBRIUM</v>
      </c>
    </row>
    <row r="18983">
      <c r="A18983">
        <v>6722</v>
      </c>
      <c r="B18983" t="str">
        <v>2005-06-08</v>
      </c>
      <c r="C18983" t="str">
        <v>Evening</v>
      </c>
      <c r="D18983">
        <v>25</v>
      </c>
      <c r="E18983" t="str">
        <f>IF(MOD(D18983,2)=0,"EVEN","ODD")</f>
        <v>ODD</v>
      </c>
      <c r="F18983" t="str">
        <f>IF(D18983&lt;=18,"LOW (1-18)","HIGH (19-36)")</f>
        <v>HIGH (19-36)</v>
      </c>
      <c r="G18983">
        <f>INT((D18983-1)/6)+1</f>
        <v>5</v>
      </c>
      <c r="H18983">
        <f>MOD(D18983-1,6)+1</f>
        <v>1</v>
      </c>
      <c r="I18983">
        <f>37-D18983</f>
        <v>12</v>
      </c>
      <c r="J18983">
        <f>ABS(D18983-D18984)</f>
        <v>2</v>
      </c>
      <c r="K18983">
        <f>AVERAGE(D18983:D18987)</f>
        <v>25</v>
      </c>
      <c r="L18983">
        <f>AVERAGE(D18983:D19002)</f>
        <v>25</v>
      </c>
      <c r="M18983">
        <f>K18983-L18983</f>
        <v>0</v>
      </c>
      <c r="N18983" t="str">
        <f>IF(K18983&gt;L18983,"HIGH ZONE BIAS",IF(K18983&lt;L18983,"LOW ZONE BIAS","EQUILIBRIUM"))</f>
        <v>EQUILIBRIUM</v>
      </c>
    </row>
    <row r="18984">
      <c r="A18984">
        <v>6721</v>
      </c>
      <c r="B18984" t="str">
        <v>2005-06-08</v>
      </c>
      <c r="C18984" t="str">
        <v>Midday</v>
      </c>
      <c r="D18984">
        <v>23</v>
      </c>
      <c r="E18984" t="str">
        <f>IF(MOD(D18984,2)=0,"EVEN","ODD")</f>
        <v>ODD</v>
      </c>
      <c r="F18984" t="str">
        <f>IF(D18984&lt;=18,"LOW (1-18)","HIGH (19-36)")</f>
        <v>HIGH (19-36)</v>
      </c>
      <c r="G18984">
        <f>INT((D18984-1)/6)+1</f>
        <v>4</v>
      </c>
      <c r="H18984">
        <f>MOD(D18984-1,6)+1</f>
        <v>5</v>
      </c>
      <c r="I18984">
        <f>37-D18984</f>
        <v>14</v>
      </c>
      <c r="J18984">
        <f>ABS(D18984-D18985)</f>
        <v>6</v>
      </c>
      <c r="K18984">
        <f>AVERAGE(D18984:D18988)</f>
        <v>23</v>
      </c>
      <c r="L18984">
        <f>AVERAGE(D18984:D19003)</f>
        <v>23</v>
      </c>
      <c r="M18984">
        <f>K18984-L18984</f>
        <v>0</v>
      </c>
      <c r="N18984" t="str">
        <f>IF(K18984&gt;L18984,"HIGH ZONE BIAS",IF(K18984&lt;L18984,"LOW ZONE BIAS","EQUILIBRIUM"))</f>
        <v>EQUILIBRIUM</v>
      </c>
    </row>
    <row r="18985">
      <c r="A18985">
        <v>6720</v>
      </c>
      <c r="B18985" t="str">
        <v>2005-06-07</v>
      </c>
      <c r="C18985" t="str">
        <v>Evening</v>
      </c>
      <c r="D18985">
        <v>17</v>
      </c>
      <c r="E18985" t="str">
        <f>IF(MOD(D18985,2)=0,"EVEN","ODD")</f>
        <v>ODD</v>
      </c>
      <c r="F18985" t="str">
        <f>IF(D18985&lt;=18,"LOW (1-18)","HIGH (19-36)")</f>
        <v>LOW (1-18)</v>
      </c>
      <c r="G18985">
        <f>INT((D18985-1)/6)+1</f>
        <v>3</v>
      </c>
      <c r="H18985">
        <f>MOD(D18985-1,6)+1</f>
        <v>5</v>
      </c>
      <c r="I18985">
        <f>37-D18985</f>
        <v>20</v>
      </c>
      <c r="J18985">
        <f>ABS(D18985-D18986)</f>
        <v>15</v>
      </c>
      <c r="K18985">
        <f>AVERAGE(D18985:D18989)</f>
        <v>17</v>
      </c>
      <c r="L18985">
        <f>AVERAGE(D18985:D19004)</f>
        <v>17</v>
      </c>
      <c r="M18985">
        <f>K18985-L18985</f>
        <v>0</v>
      </c>
      <c r="N18985" t="str">
        <f>IF(K18985&gt;L18985,"HIGH ZONE BIAS",IF(K18985&lt;L18985,"LOW ZONE BIAS","EQUILIBRIUM"))</f>
        <v>EQUILIBRIUM</v>
      </c>
    </row>
    <row r="18986">
      <c r="A18986">
        <v>6719</v>
      </c>
      <c r="B18986" t="str">
        <v>2005-06-07</v>
      </c>
      <c r="C18986" t="str">
        <v>Midday</v>
      </c>
      <c r="D18986">
        <v>2</v>
      </c>
      <c r="E18986" t="str">
        <f>IF(MOD(D18986,2)=0,"EVEN","ODD")</f>
        <v>EVEN</v>
      </c>
      <c r="F18986" t="str">
        <f>IF(D18986&lt;=18,"LOW (1-18)","HIGH (19-36)")</f>
        <v>LOW (1-18)</v>
      </c>
      <c r="G18986">
        <f>INT((D18986-1)/6)+1</f>
        <v>1</v>
      </c>
      <c r="H18986">
        <f>MOD(D18986-1,6)+1</f>
        <v>2</v>
      </c>
      <c r="I18986">
        <f>37-D18986</f>
        <v>35</v>
      </c>
      <c r="J18986">
        <f>ABS(D18986-D18987)</f>
        <v>33</v>
      </c>
      <c r="K18986">
        <f>AVERAGE(D18986:D18990)</f>
        <v>2</v>
      </c>
      <c r="L18986">
        <f>AVERAGE(D18986:D19005)</f>
        <v>2</v>
      </c>
      <c r="M18986">
        <f>K18986-L18986</f>
        <v>0</v>
      </c>
      <c r="N18986" t="str">
        <f>IF(K18986&gt;L18986,"HIGH ZONE BIAS",IF(K18986&lt;L18986,"LOW ZONE BIAS","EQUILIBRIUM"))</f>
        <v>EQUILIBRIUM</v>
      </c>
    </row>
    <row r="18987">
      <c r="A18987">
        <v>6718</v>
      </c>
      <c r="B18987" t="str">
        <v>2005-06-06</v>
      </c>
      <c r="C18987" t="str">
        <v>Evening</v>
      </c>
      <c r="D18987">
        <v>35</v>
      </c>
      <c r="E18987" t="str">
        <f>IF(MOD(D18987,2)=0,"EVEN","ODD")</f>
        <v>ODD</v>
      </c>
      <c r="F18987" t="str">
        <f>IF(D18987&lt;=18,"LOW (1-18)","HIGH (19-36)")</f>
        <v>HIGH (19-36)</v>
      </c>
      <c r="G18987">
        <f>INT((D18987-1)/6)+1</f>
        <v>6</v>
      </c>
      <c r="H18987">
        <f>MOD(D18987-1,6)+1</f>
        <v>5</v>
      </c>
      <c r="I18987">
        <f>37-D18987</f>
        <v>2</v>
      </c>
      <c r="J18987">
        <f>ABS(D18987-D18988)</f>
        <v>2</v>
      </c>
      <c r="K18987">
        <f>AVERAGE(D18987:D18991)</f>
        <v>35</v>
      </c>
      <c r="L18987">
        <f>AVERAGE(D18987:D19006)</f>
        <v>35</v>
      </c>
      <c r="M18987">
        <f>K18987-L18987</f>
        <v>0</v>
      </c>
      <c r="N18987" t="str">
        <f>IF(K18987&gt;L18987,"HIGH ZONE BIAS",IF(K18987&lt;L18987,"LOW ZONE BIAS","EQUILIBRIUM"))</f>
        <v>EQUILIBRIUM</v>
      </c>
    </row>
    <row r="18988">
      <c r="A18988">
        <v>6717</v>
      </c>
      <c r="B18988" t="str">
        <v>2005-06-06</v>
      </c>
      <c r="C18988" t="str">
        <v>Midday</v>
      </c>
      <c r="D18988">
        <v>33</v>
      </c>
      <c r="E18988" t="str">
        <f>IF(MOD(D18988,2)=0,"EVEN","ODD")</f>
        <v>ODD</v>
      </c>
      <c r="F18988" t="str">
        <f>IF(D18988&lt;=18,"LOW (1-18)","HIGH (19-36)")</f>
        <v>HIGH (19-36)</v>
      </c>
      <c r="G18988">
        <f>INT((D18988-1)/6)+1</f>
        <v>6</v>
      </c>
      <c r="H18988">
        <f>MOD(D18988-1,6)+1</f>
        <v>3</v>
      </c>
      <c r="I18988">
        <f>37-D18988</f>
        <v>4</v>
      </c>
      <c r="J18988">
        <f>ABS(D18988-D18989)</f>
        <v>6</v>
      </c>
      <c r="K18988">
        <f>AVERAGE(D18988:D18992)</f>
        <v>33</v>
      </c>
      <c r="L18988">
        <f>AVERAGE(D18988:D19007)</f>
        <v>33</v>
      </c>
      <c r="M18988">
        <f>K18988-L18988</f>
        <v>0</v>
      </c>
      <c r="N18988" t="str">
        <f>IF(K18988&gt;L18988,"HIGH ZONE BIAS",IF(K18988&lt;L18988,"LOW ZONE BIAS","EQUILIBRIUM"))</f>
        <v>EQUILIBRIUM</v>
      </c>
    </row>
    <row r="18989">
      <c r="A18989">
        <v>6716</v>
      </c>
      <c r="B18989" t="str">
        <v>2005-06-04</v>
      </c>
      <c r="C18989" t="str">
        <v>Evening</v>
      </c>
      <c r="D18989">
        <v>27</v>
      </c>
      <c r="E18989" t="str">
        <f>IF(MOD(D18989,2)=0,"EVEN","ODD")</f>
        <v>ODD</v>
      </c>
      <c r="F18989" t="str">
        <f>IF(D18989&lt;=18,"LOW (1-18)","HIGH (19-36)")</f>
        <v>HIGH (19-36)</v>
      </c>
      <c r="G18989">
        <f>INT((D18989-1)/6)+1</f>
        <v>5</v>
      </c>
      <c r="H18989">
        <f>MOD(D18989-1,6)+1</f>
        <v>3</v>
      </c>
      <c r="I18989">
        <f>37-D18989</f>
        <v>10</v>
      </c>
      <c r="J18989">
        <f>ABS(D18989-D18990)</f>
        <v>14</v>
      </c>
      <c r="K18989">
        <f>AVERAGE(D18989:D18993)</f>
        <v>27</v>
      </c>
      <c r="L18989">
        <f>AVERAGE(D18989:D19008)</f>
        <v>27</v>
      </c>
      <c r="M18989">
        <f>K18989-L18989</f>
        <v>0</v>
      </c>
      <c r="N18989" t="str">
        <f>IF(K18989&gt;L18989,"HIGH ZONE BIAS",IF(K18989&lt;L18989,"LOW ZONE BIAS","EQUILIBRIUM"))</f>
        <v>EQUILIBRIUM</v>
      </c>
    </row>
    <row r="18990">
      <c r="A18990">
        <v>6715</v>
      </c>
      <c r="B18990" t="str">
        <v>2005-06-04</v>
      </c>
      <c r="C18990" t="str">
        <v>Midday</v>
      </c>
      <c r="D18990">
        <v>13</v>
      </c>
      <c r="E18990" t="str">
        <f>IF(MOD(D18990,2)=0,"EVEN","ODD")</f>
        <v>ODD</v>
      </c>
      <c r="F18990" t="str">
        <f>IF(D18990&lt;=18,"LOW (1-18)","HIGH (19-36)")</f>
        <v>LOW (1-18)</v>
      </c>
      <c r="G18990">
        <f>INT((D18990-1)/6)+1</f>
        <v>3</v>
      </c>
      <c r="H18990">
        <f>MOD(D18990-1,6)+1</f>
        <v>1</v>
      </c>
      <c r="I18990">
        <f>37-D18990</f>
        <v>24</v>
      </c>
      <c r="J18990">
        <f>ABS(D18990-D18991)</f>
        <v>0</v>
      </c>
      <c r="K18990">
        <f>AVERAGE(D18990:D18994)</f>
        <v>13</v>
      </c>
      <c r="L18990">
        <f>AVERAGE(D18990:D19009)</f>
        <v>13</v>
      </c>
      <c r="M18990">
        <f>K18990-L18990</f>
        <v>0</v>
      </c>
      <c r="N18990" t="str">
        <f>IF(K18990&gt;L18990,"HIGH ZONE BIAS",IF(K18990&lt;L18990,"LOW ZONE BIAS","EQUILIBRIUM"))</f>
        <v>EQUILIBRIUM</v>
      </c>
    </row>
    <row r="18991">
      <c r="A18991">
        <v>6714</v>
      </c>
      <c r="B18991" t="str">
        <v>2005-06-03</v>
      </c>
      <c r="C18991" t="str">
        <v>Evening</v>
      </c>
      <c r="D18991">
        <v>13</v>
      </c>
      <c r="E18991" t="str">
        <f>IF(MOD(D18991,2)=0,"EVEN","ODD")</f>
        <v>ODD</v>
      </c>
      <c r="F18991" t="str">
        <f>IF(D18991&lt;=18,"LOW (1-18)","HIGH (19-36)")</f>
        <v>LOW (1-18)</v>
      </c>
      <c r="G18991">
        <f>INT((D18991-1)/6)+1</f>
        <v>3</v>
      </c>
      <c r="H18991">
        <f>MOD(D18991-1,6)+1</f>
        <v>1</v>
      </c>
      <c r="I18991">
        <f>37-D18991</f>
        <v>24</v>
      </c>
      <c r="J18991">
        <f>ABS(D18991-D18992)</f>
        <v>6</v>
      </c>
      <c r="K18991">
        <f>AVERAGE(D18991:D18995)</f>
        <v>13</v>
      </c>
      <c r="L18991">
        <f>AVERAGE(D18991:D19010)</f>
        <v>13</v>
      </c>
      <c r="M18991">
        <f>K18991-L18991</f>
        <v>0</v>
      </c>
      <c r="N18991" t="str">
        <f>IF(K18991&gt;L18991,"HIGH ZONE BIAS",IF(K18991&lt;L18991,"LOW ZONE BIAS","EQUILIBRIUM"))</f>
        <v>EQUILIBRIUM</v>
      </c>
    </row>
    <row r="18992">
      <c r="A18992">
        <v>6713</v>
      </c>
      <c r="B18992" t="str">
        <v>2005-06-03</v>
      </c>
      <c r="C18992" t="str">
        <v>Midday</v>
      </c>
      <c r="D18992">
        <v>19</v>
      </c>
      <c r="E18992" t="str">
        <f>IF(MOD(D18992,2)=0,"EVEN","ODD")</f>
        <v>ODD</v>
      </c>
      <c r="F18992" t="str">
        <f>IF(D18992&lt;=18,"LOW (1-18)","HIGH (19-36)")</f>
        <v>HIGH (19-36)</v>
      </c>
      <c r="G18992">
        <f>INT((D18992-1)/6)+1</f>
        <v>4</v>
      </c>
      <c r="H18992">
        <f>MOD(D18992-1,6)+1</f>
        <v>1</v>
      </c>
      <c r="I18992">
        <f>37-D18992</f>
        <v>18</v>
      </c>
      <c r="J18992">
        <f>ABS(D18992-D18993)</f>
        <v>11</v>
      </c>
      <c r="K18992">
        <f>AVERAGE(D18992:D18996)</f>
        <v>19</v>
      </c>
      <c r="L18992">
        <f>AVERAGE(D18992:D19011)</f>
        <v>19</v>
      </c>
      <c r="M18992">
        <f>K18992-L18992</f>
        <v>0</v>
      </c>
      <c r="N18992" t="str">
        <f>IF(K18992&gt;L18992,"HIGH ZONE BIAS",IF(K18992&lt;L18992,"LOW ZONE BIAS","EQUILIBRIUM"))</f>
        <v>EQUILIBRIUM</v>
      </c>
    </row>
    <row r="18993">
      <c r="A18993">
        <v>6712</v>
      </c>
      <c r="B18993" t="str">
        <v>2005-06-02</v>
      </c>
      <c r="C18993" t="str">
        <v>Evening</v>
      </c>
      <c r="D18993">
        <v>8</v>
      </c>
      <c r="E18993" t="str">
        <f>IF(MOD(D18993,2)=0,"EVEN","ODD")</f>
        <v>EVEN</v>
      </c>
      <c r="F18993" t="str">
        <f>IF(D18993&lt;=18,"LOW (1-18)","HIGH (19-36)")</f>
        <v>LOW (1-18)</v>
      </c>
      <c r="G18993">
        <f>INT((D18993-1)/6)+1</f>
        <v>2</v>
      </c>
      <c r="H18993">
        <f>MOD(D18993-1,6)+1</f>
        <v>2</v>
      </c>
      <c r="I18993">
        <f>37-D18993</f>
        <v>29</v>
      </c>
      <c r="J18993">
        <f>ABS(D18993-D18994)</f>
        <v>20</v>
      </c>
      <c r="K18993">
        <f>AVERAGE(D18993:D18997)</f>
        <v>8</v>
      </c>
      <c r="L18993">
        <f>AVERAGE(D18993:D19012)</f>
        <v>8</v>
      </c>
      <c r="M18993">
        <f>K18993-L18993</f>
        <v>0</v>
      </c>
      <c r="N18993" t="str">
        <f>IF(K18993&gt;L18993,"HIGH ZONE BIAS",IF(K18993&lt;L18993,"LOW ZONE BIAS","EQUILIBRIUM"))</f>
        <v>EQUILIBRIUM</v>
      </c>
    </row>
    <row r="18994">
      <c r="A18994">
        <v>6711</v>
      </c>
      <c r="B18994" t="str">
        <v>2005-06-02</v>
      </c>
      <c r="C18994" t="str">
        <v>Midday</v>
      </c>
      <c r="D18994">
        <v>28</v>
      </c>
      <c r="E18994" t="str">
        <f>IF(MOD(D18994,2)=0,"EVEN","ODD")</f>
        <v>EVEN</v>
      </c>
      <c r="F18994" t="str">
        <f>IF(D18994&lt;=18,"LOW (1-18)","HIGH (19-36)")</f>
        <v>HIGH (19-36)</v>
      </c>
      <c r="G18994">
        <f>INT((D18994-1)/6)+1</f>
        <v>5</v>
      </c>
      <c r="H18994">
        <f>MOD(D18994-1,6)+1</f>
        <v>4</v>
      </c>
      <c r="I18994">
        <f>37-D18994</f>
        <v>9</v>
      </c>
      <c r="J18994">
        <f>ABS(D18994-D18995)</f>
        <v>15</v>
      </c>
      <c r="K18994">
        <f>AVERAGE(D18994:D18998)</f>
        <v>28</v>
      </c>
      <c r="L18994">
        <f>AVERAGE(D18994:D19013)</f>
        <v>28</v>
      </c>
      <c r="M18994">
        <f>K18994-L18994</f>
        <v>0</v>
      </c>
      <c r="N18994" t="str">
        <f>IF(K18994&gt;L18994,"HIGH ZONE BIAS",IF(K18994&lt;L18994,"LOW ZONE BIAS","EQUILIBRIUM"))</f>
        <v>EQUILIBRIUM</v>
      </c>
    </row>
    <row r="18995">
      <c r="A18995">
        <v>6710</v>
      </c>
      <c r="B18995" t="str">
        <v>2005-06-01</v>
      </c>
      <c r="C18995" t="str">
        <v>Evening</v>
      </c>
      <c r="D18995">
        <v>13</v>
      </c>
      <c r="E18995" t="str">
        <f>IF(MOD(D18995,2)=0,"EVEN","ODD")</f>
        <v>ODD</v>
      </c>
      <c r="F18995" t="str">
        <f>IF(D18995&lt;=18,"LOW (1-18)","HIGH (19-36)")</f>
        <v>LOW (1-18)</v>
      </c>
      <c r="G18995">
        <f>INT((D18995-1)/6)+1</f>
        <v>3</v>
      </c>
      <c r="H18995">
        <f>MOD(D18995-1,6)+1</f>
        <v>1</v>
      </c>
      <c r="I18995">
        <f>37-D18995</f>
        <v>24</v>
      </c>
      <c r="J18995">
        <f>ABS(D18995-D18996)</f>
        <v>14</v>
      </c>
      <c r="K18995">
        <f>AVERAGE(D18995:D18999)</f>
        <v>13</v>
      </c>
      <c r="L18995">
        <f>AVERAGE(D18995:D19014)</f>
        <v>13</v>
      </c>
      <c r="M18995">
        <f>K18995-L18995</f>
        <v>0</v>
      </c>
      <c r="N18995" t="str">
        <f>IF(K18995&gt;L18995,"HIGH ZONE BIAS",IF(K18995&lt;L18995,"LOW ZONE BIAS","EQUILIBRIUM"))</f>
        <v>EQUILIBRIUM</v>
      </c>
    </row>
    <row r="18996">
      <c r="A18996">
        <v>6709</v>
      </c>
      <c r="B18996" t="str">
        <v>2005-06-01</v>
      </c>
      <c r="C18996" t="str">
        <v>Midday</v>
      </c>
      <c r="D18996">
        <v>27</v>
      </c>
      <c r="E18996" t="str">
        <f>IF(MOD(D18996,2)=0,"EVEN","ODD")</f>
        <v>ODD</v>
      </c>
      <c r="F18996" t="str">
        <f>IF(D18996&lt;=18,"LOW (1-18)","HIGH (19-36)")</f>
        <v>HIGH (19-36)</v>
      </c>
      <c r="G18996">
        <f>INT((D18996-1)/6)+1</f>
        <v>5</v>
      </c>
      <c r="H18996">
        <f>MOD(D18996-1,6)+1</f>
        <v>3</v>
      </c>
      <c r="I18996">
        <f>37-D18996</f>
        <v>10</v>
      </c>
      <c r="J18996">
        <f>ABS(D18996-D18997)</f>
        <v>16</v>
      </c>
      <c r="K18996">
        <f>AVERAGE(D18996:D19000)</f>
        <v>27</v>
      </c>
      <c r="L18996">
        <f>AVERAGE(D18996:D19015)</f>
        <v>27</v>
      </c>
      <c r="M18996">
        <f>K18996-L18996</f>
        <v>0</v>
      </c>
      <c r="N18996" t="str">
        <f>IF(K18996&gt;L18996,"HIGH ZONE BIAS",IF(K18996&lt;L18996,"LOW ZONE BIAS","EQUILIBRIUM"))</f>
        <v>EQUILIBRIUM</v>
      </c>
    </row>
    <row r="18997">
      <c r="A18997">
        <v>6708</v>
      </c>
      <c r="B18997" t="str">
        <v>2005-05-31</v>
      </c>
      <c r="C18997" t="str">
        <v>Evening</v>
      </c>
      <c r="D18997">
        <v>11</v>
      </c>
      <c r="E18997" t="str">
        <f>IF(MOD(D18997,2)=0,"EVEN","ODD")</f>
        <v>ODD</v>
      </c>
      <c r="F18997" t="str">
        <f>IF(D18997&lt;=18,"LOW (1-18)","HIGH (19-36)")</f>
        <v>LOW (1-18)</v>
      </c>
      <c r="G18997">
        <f>INT((D18997-1)/6)+1</f>
        <v>2</v>
      </c>
      <c r="H18997">
        <f>MOD(D18997-1,6)+1</f>
        <v>5</v>
      </c>
      <c r="I18997">
        <f>37-D18997</f>
        <v>26</v>
      </c>
      <c r="J18997">
        <f>ABS(D18997-D18998)</f>
        <v>23</v>
      </c>
      <c r="K18997">
        <f>AVERAGE(D18997:D19001)</f>
        <v>11</v>
      </c>
      <c r="L18997">
        <f>AVERAGE(D18997:D19016)</f>
        <v>11</v>
      </c>
      <c r="M18997">
        <f>K18997-L18997</f>
        <v>0</v>
      </c>
      <c r="N18997" t="str">
        <f>IF(K18997&gt;L18997,"HIGH ZONE BIAS",IF(K18997&lt;L18997,"LOW ZONE BIAS","EQUILIBRIUM"))</f>
        <v>EQUILIBRIUM</v>
      </c>
    </row>
    <row r="18998">
      <c r="A18998">
        <v>6707</v>
      </c>
      <c r="B18998" t="str">
        <v>2005-05-31</v>
      </c>
      <c r="C18998" t="str">
        <v>Midday</v>
      </c>
      <c r="D18998">
        <v>34</v>
      </c>
      <c r="E18998" t="str">
        <f>IF(MOD(D18998,2)=0,"EVEN","ODD")</f>
        <v>EVEN</v>
      </c>
      <c r="F18998" t="str">
        <f>IF(D18998&lt;=18,"LOW (1-18)","HIGH (19-36)")</f>
        <v>HIGH (19-36)</v>
      </c>
      <c r="G18998">
        <f>INT((D18998-1)/6)+1</f>
        <v>6</v>
      </c>
      <c r="H18998">
        <f>MOD(D18998-1,6)+1</f>
        <v>4</v>
      </c>
      <c r="I18998">
        <f>37-D18998</f>
        <v>3</v>
      </c>
      <c r="J18998">
        <f>ABS(D18998-D18999)</f>
        <v>23</v>
      </c>
      <c r="K18998">
        <f>AVERAGE(D18998:D19002)</f>
        <v>34</v>
      </c>
      <c r="L18998">
        <f>AVERAGE(D18998:D19017)</f>
        <v>34</v>
      </c>
      <c r="M18998">
        <f>K18998-L18998</f>
        <v>0</v>
      </c>
      <c r="N18998" t="str">
        <f>IF(K18998&gt;L18998,"HIGH ZONE BIAS",IF(K18998&lt;L18998,"LOW ZONE BIAS","EQUILIBRIUM"))</f>
        <v>EQUILIBRIUM</v>
      </c>
    </row>
    <row r="18999">
      <c r="A18999">
        <v>6706</v>
      </c>
      <c r="B18999" t="str">
        <v>2005-05-30</v>
      </c>
      <c r="C18999" t="str">
        <v>Evening</v>
      </c>
      <c r="D18999">
        <v>11</v>
      </c>
      <c r="E18999" t="str">
        <f>IF(MOD(D18999,2)=0,"EVEN","ODD")</f>
        <v>ODD</v>
      </c>
      <c r="F18999" t="str">
        <f>IF(D18999&lt;=18,"LOW (1-18)","HIGH (19-36)")</f>
        <v>LOW (1-18)</v>
      </c>
      <c r="G18999">
        <f>INT((D18999-1)/6)+1</f>
        <v>2</v>
      </c>
      <c r="H18999">
        <f>MOD(D18999-1,6)+1</f>
        <v>5</v>
      </c>
      <c r="I18999">
        <f>37-D18999</f>
        <v>26</v>
      </c>
      <c r="J18999">
        <f>ABS(D18999-D19000)</f>
        <v>11</v>
      </c>
      <c r="K18999">
        <f>AVERAGE(D18999:D19003)</f>
        <v>11</v>
      </c>
      <c r="L18999">
        <f>AVERAGE(D18999:D19018)</f>
        <v>11</v>
      </c>
      <c r="M18999">
        <f>K18999-L18999</f>
        <v>0</v>
      </c>
      <c r="N18999" t="str">
        <f>IF(K18999&gt;L18999,"HIGH ZONE BIAS",IF(K18999&lt;L18999,"LOW ZONE BIAS","EQUILIBRIUM"))</f>
        <v>EQUILIBRIUM</v>
      </c>
    </row>
    <row r="19000">
      <c r="A19000">
        <v>6705</v>
      </c>
      <c r="B19000" t="str">
        <v>2005-05-30</v>
      </c>
      <c r="C19000" t="str">
        <v>Midday</v>
      </c>
      <c r="D19000">
        <v>22</v>
      </c>
      <c r="E19000" t="str">
        <f>IF(MOD(D19000,2)=0,"EVEN","ODD")</f>
        <v>EVEN</v>
      </c>
      <c r="F19000" t="str">
        <f>IF(D19000&lt;=18,"LOW (1-18)","HIGH (19-36)")</f>
        <v>HIGH (19-36)</v>
      </c>
      <c r="G19000">
        <f>INT((D19000-1)/6)+1</f>
        <v>4</v>
      </c>
      <c r="H19000">
        <f>MOD(D19000-1,6)+1</f>
        <v>4</v>
      </c>
      <c r="I19000">
        <f>37-D19000</f>
        <v>15</v>
      </c>
      <c r="J19000">
        <f>ABS(D19000-D19001)</f>
        <v>1</v>
      </c>
      <c r="K19000">
        <f>AVERAGE(D19000:D19004)</f>
        <v>22</v>
      </c>
      <c r="L19000">
        <f>AVERAGE(D19000:D19019)</f>
        <v>22</v>
      </c>
      <c r="M19000">
        <f>K19000-L19000</f>
        <v>0</v>
      </c>
      <c r="N19000" t="str">
        <f>IF(K19000&gt;L19000,"HIGH ZONE BIAS",IF(K19000&lt;L19000,"LOW ZONE BIAS","EQUILIBRIUM"))</f>
        <v>EQUILIBRIUM</v>
      </c>
    </row>
    <row r="19001">
      <c r="A19001">
        <v>6704</v>
      </c>
      <c r="B19001" t="str">
        <v>2005-05-28</v>
      </c>
      <c r="C19001" t="str">
        <v>Evening</v>
      </c>
      <c r="D19001">
        <v>23</v>
      </c>
      <c r="E19001" t="str">
        <f>IF(MOD(D19001,2)=0,"EVEN","ODD")</f>
        <v>ODD</v>
      </c>
      <c r="F19001" t="str">
        <f>IF(D19001&lt;=18,"LOW (1-18)","HIGH (19-36)")</f>
        <v>HIGH (19-36)</v>
      </c>
      <c r="G19001">
        <f>INT((D19001-1)/6)+1</f>
        <v>4</v>
      </c>
      <c r="H19001">
        <f>MOD(D19001-1,6)+1</f>
        <v>5</v>
      </c>
      <c r="I19001">
        <f>37-D19001</f>
        <v>14</v>
      </c>
      <c r="J19001">
        <f>ABS(D19001-D19002)</f>
        <v>12</v>
      </c>
      <c r="K19001">
        <f>AVERAGE(D19001:D19005)</f>
        <v>23</v>
      </c>
      <c r="L19001">
        <f>AVERAGE(D19001:D19020)</f>
        <v>23</v>
      </c>
      <c r="M19001">
        <f>K19001-L19001</f>
        <v>0</v>
      </c>
      <c r="N19001" t="str">
        <f>IF(K19001&gt;L19001,"HIGH ZONE BIAS",IF(K19001&lt;L19001,"LOW ZONE BIAS","EQUILIBRIUM"))</f>
        <v>EQUILIBRIUM</v>
      </c>
    </row>
    <row r="19002">
      <c r="A19002">
        <v>6703</v>
      </c>
      <c r="B19002" t="str">
        <v>2005-05-28</v>
      </c>
      <c r="C19002" t="str">
        <v>Midday</v>
      </c>
      <c r="D19002">
        <v>11</v>
      </c>
      <c r="E19002" t="str">
        <f>IF(MOD(D19002,2)=0,"EVEN","ODD")</f>
        <v>ODD</v>
      </c>
      <c r="F19002" t="str">
        <f>IF(D19002&lt;=18,"LOW (1-18)","HIGH (19-36)")</f>
        <v>LOW (1-18)</v>
      </c>
      <c r="G19002">
        <f>INT((D19002-1)/6)+1</f>
        <v>2</v>
      </c>
      <c r="H19002">
        <f>MOD(D19002-1,6)+1</f>
        <v>5</v>
      </c>
      <c r="I19002">
        <f>37-D19002</f>
        <v>26</v>
      </c>
      <c r="J19002">
        <f>ABS(D19002-D19003)</f>
        <v>23</v>
      </c>
      <c r="K19002">
        <f>AVERAGE(D19002:D19006)</f>
        <v>11</v>
      </c>
      <c r="L19002">
        <f>AVERAGE(D19002:D19021)</f>
        <v>11</v>
      </c>
      <c r="M19002">
        <f>K19002-L19002</f>
        <v>0</v>
      </c>
      <c r="N19002" t="str">
        <f>IF(K19002&gt;L19002,"HIGH ZONE BIAS",IF(K19002&lt;L19002,"LOW ZONE BIAS","EQUILIBRIUM"))</f>
        <v>EQUILIBRIUM</v>
      </c>
    </row>
    <row r="19003">
      <c r="A19003">
        <v>6702</v>
      </c>
      <c r="B19003" t="str">
        <v>2005-05-27</v>
      </c>
      <c r="C19003" t="str">
        <v>Evening</v>
      </c>
      <c r="D19003">
        <v>34</v>
      </c>
      <c r="E19003" t="str">
        <f>IF(MOD(D19003,2)=0,"EVEN","ODD")</f>
        <v>EVEN</v>
      </c>
      <c r="F19003" t="str">
        <f>IF(D19003&lt;=18,"LOW (1-18)","HIGH (19-36)")</f>
        <v>HIGH (19-36)</v>
      </c>
      <c r="G19003">
        <f>INT((D19003-1)/6)+1</f>
        <v>6</v>
      </c>
      <c r="H19003">
        <f>MOD(D19003-1,6)+1</f>
        <v>4</v>
      </c>
      <c r="I19003">
        <f>37-D19003</f>
        <v>3</v>
      </c>
      <c r="J19003">
        <f>ABS(D19003-D19004)</f>
        <v>16</v>
      </c>
      <c r="K19003">
        <f>AVERAGE(D19003:D19007)</f>
        <v>34</v>
      </c>
      <c r="L19003">
        <f>AVERAGE(D19003:D19022)</f>
        <v>34</v>
      </c>
      <c r="M19003">
        <f>K19003-L19003</f>
        <v>0</v>
      </c>
      <c r="N19003" t="str">
        <f>IF(K19003&gt;L19003,"HIGH ZONE BIAS",IF(K19003&lt;L19003,"LOW ZONE BIAS","EQUILIBRIUM"))</f>
        <v>EQUILIBRIUM</v>
      </c>
    </row>
    <row r="19004">
      <c r="A19004">
        <v>6701</v>
      </c>
      <c r="B19004" t="str">
        <v>2005-05-27</v>
      </c>
      <c r="C19004" t="str">
        <v>Midday</v>
      </c>
      <c r="D19004">
        <v>18</v>
      </c>
      <c r="E19004" t="str">
        <f>IF(MOD(D19004,2)=0,"EVEN","ODD")</f>
        <v>EVEN</v>
      </c>
      <c r="F19004" t="str">
        <f>IF(D19004&lt;=18,"LOW (1-18)","HIGH (19-36)")</f>
        <v>LOW (1-18)</v>
      </c>
      <c r="G19004">
        <f>INT((D19004-1)/6)+1</f>
        <v>3</v>
      </c>
      <c r="H19004">
        <f>MOD(D19004-1,6)+1</f>
        <v>6</v>
      </c>
      <c r="I19004">
        <f>37-D19004</f>
        <v>19</v>
      </c>
      <c r="J19004">
        <f>ABS(D19004-D19005)</f>
        <v>5</v>
      </c>
      <c r="K19004">
        <f>AVERAGE(D19004:D19008)</f>
        <v>18</v>
      </c>
      <c r="L19004">
        <f>AVERAGE(D19004:D19023)</f>
        <v>18</v>
      </c>
      <c r="M19004">
        <f>K19004-L19004</f>
        <v>0</v>
      </c>
      <c r="N19004" t="str">
        <f>IF(K19004&gt;L19004,"HIGH ZONE BIAS",IF(K19004&lt;L19004,"LOW ZONE BIAS","EQUILIBRIUM"))</f>
        <v>EQUILIBRIUM</v>
      </c>
    </row>
    <row r="19005">
      <c r="A19005">
        <v>6700</v>
      </c>
      <c r="B19005" t="str">
        <v>2005-05-25</v>
      </c>
      <c r="C19005" t="str">
        <v>Evening</v>
      </c>
      <c r="D19005">
        <v>23</v>
      </c>
      <c r="E19005" t="str">
        <f>IF(MOD(D19005,2)=0,"EVEN","ODD")</f>
        <v>ODD</v>
      </c>
      <c r="F19005" t="str">
        <f>IF(D19005&lt;=18,"LOW (1-18)","HIGH (19-36)")</f>
        <v>HIGH (19-36)</v>
      </c>
      <c r="G19005">
        <f>INT((D19005-1)/6)+1</f>
        <v>4</v>
      </c>
      <c r="H19005">
        <f>MOD(D19005-1,6)+1</f>
        <v>5</v>
      </c>
      <c r="I19005">
        <f>37-D19005</f>
        <v>14</v>
      </c>
      <c r="J19005">
        <f>ABS(D19005-D19006)</f>
        <v>17</v>
      </c>
      <c r="K19005">
        <f>AVERAGE(D19005:D19009)</f>
        <v>23</v>
      </c>
      <c r="L19005">
        <f>AVERAGE(D19005:D19024)</f>
        <v>23</v>
      </c>
      <c r="M19005">
        <f>K19005-L19005</f>
        <v>0</v>
      </c>
      <c r="N19005" t="str">
        <f>IF(K19005&gt;L19005,"HIGH ZONE BIAS",IF(K19005&lt;L19005,"LOW ZONE BIAS","EQUILIBRIUM"))</f>
        <v>EQUILIBRIUM</v>
      </c>
    </row>
    <row r="19006">
      <c r="A19006">
        <v>6699</v>
      </c>
      <c r="B19006" t="str">
        <v>2005-05-25</v>
      </c>
      <c r="C19006" t="str">
        <v>Midday</v>
      </c>
      <c r="D19006">
        <v>6</v>
      </c>
      <c r="E19006" t="str">
        <f>IF(MOD(D19006,2)=0,"EVEN","ODD")</f>
        <v>EVEN</v>
      </c>
      <c r="F19006" t="str">
        <f>IF(D19006&lt;=18,"LOW (1-18)","HIGH (19-36)")</f>
        <v>LOW (1-18)</v>
      </c>
      <c r="G19006">
        <f>INT((D19006-1)/6)+1</f>
        <v>1</v>
      </c>
      <c r="H19006">
        <f>MOD(D19006-1,6)+1</f>
        <v>6</v>
      </c>
      <c r="I19006">
        <f>37-D19006</f>
        <v>31</v>
      </c>
      <c r="J19006">
        <f>ABS(D19006-D19007)</f>
        <v>2</v>
      </c>
      <c r="K19006">
        <f>AVERAGE(D19006:D19010)</f>
        <v>6</v>
      </c>
      <c r="L19006">
        <f>AVERAGE(D19006:D19025)</f>
        <v>6</v>
      </c>
      <c r="M19006">
        <f>K19006-L19006</f>
        <v>0</v>
      </c>
      <c r="N19006" t="str">
        <f>IF(K19006&gt;L19006,"HIGH ZONE BIAS",IF(K19006&lt;L19006,"LOW ZONE BIAS","EQUILIBRIUM"))</f>
        <v>EQUILIBRIUM</v>
      </c>
    </row>
    <row r="19007">
      <c r="A19007">
        <v>6698</v>
      </c>
      <c r="B19007" t="str">
        <v>2005-05-24</v>
      </c>
      <c r="C19007" t="str">
        <v>Evening</v>
      </c>
      <c r="D19007">
        <v>8</v>
      </c>
      <c r="E19007" t="str">
        <f>IF(MOD(D19007,2)=0,"EVEN","ODD")</f>
        <v>EVEN</v>
      </c>
      <c r="F19007" t="str">
        <f>IF(D19007&lt;=18,"LOW (1-18)","HIGH (19-36)")</f>
        <v>LOW (1-18)</v>
      </c>
      <c r="G19007">
        <f>INT((D19007-1)/6)+1</f>
        <v>2</v>
      </c>
      <c r="H19007">
        <f>MOD(D19007-1,6)+1</f>
        <v>2</v>
      </c>
      <c r="I19007">
        <f>37-D19007</f>
        <v>29</v>
      </c>
      <c r="J19007">
        <f>ABS(D19007-D19008)</f>
        <v>2</v>
      </c>
      <c r="K19007">
        <f>AVERAGE(D19007:D19011)</f>
        <v>8</v>
      </c>
      <c r="L19007">
        <f>AVERAGE(D19007:D19026)</f>
        <v>8</v>
      </c>
      <c r="M19007">
        <f>K19007-L19007</f>
        <v>0</v>
      </c>
      <c r="N19007" t="str">
        <f>IF(K19007&gt;L19007,"HIGH ZONE BIAS",IF(K19007&lt;L19007,"LOW ZONE BIAS","EQUILIBRIUM"))</f>
        <v>EQUILIBRIUM</v>
      </c>
    </row>
    <row r="19008">
      <c r="A19008">
        <v>6697</v>
      </c>
      <c r="B19008" t="str">
        <v>2005-05-24</v>
      </c>
      <c r="C19008" t="str">
        <v>Midday</v>
      </c>
      <c r="D19008">
        <v>10</v>
      </c>
      <c r="E19008" t="str">
        <f>IF(MOD(D19008,2)=0,"EVEN","ODD")</f>
        <v>EVEN</v>
      </c>
      <c r="F19008" t="str">
        <f>IF(D19008&lt;=18,"LOW (1-18)","HIGH (19-36)")</f>
        <v>LOW (1-18)</v>
      </c>
      <c r="G19008">
        <f>INT((D19008-1)/6)+1</f>
        <v>2</v>
      </c>
      <c r="H19008">
        <f>MOD(D19008-1,6)+1</f>
        <v>4</v>
      </c>
      <c r="I19008">
        <f>37-D19008</f>
        <v>27</v>
      </c>
      <c r="J19008">
        <f>ABS(D19008-D19009)</f>
        <v>5</v>
      </c>
      <c r="K19008">
        <f>AVERAGE(D19008:D19012)</f>
        <v>10</v>
      </c>
      <c r="L19008">
        <f>AVERAGE(D19008:D19027)</f>
        <v>10</v>
      </c>
      <c r="M19008">
        <f>K19008-L19008</f>
        <v>0</v>
      </c>
      <c r="N19008" t="str">
        <f>IF(K19008&gt;L19008,"HIGH ZONE BIAS",IF(K19008&lt;L19008,"LOW ZONE BIAS","EQUILIBRIUM"))</f>
        <v>EQUILIBRIUM</v>
      </c>
    </row>
    <row r="19009">
      <c r="A19009">
        <v>6696</v>
      </c>
      <c r="B19009" t="str">
        <v>2005-05-23</v>
      </c>
      <c r="C19009" t="str">
        <v>Evening</v>
      </c>
      <c r="D19009">
        <v>15</v>
      </c>
      <c r="E19009" t="str">
        <f>IF(MOD(D19009,2)=0,"EVEN","ODD")</f>
        <v>ODD</v>
      </c>
      <c r="F19009" t="str">
        <f>IF(D19009&lt;=18,"LOW (1-18)","HIGH (19-36)")</f>
        <v>LOW (1-18)</v>
      </c>
      <c r="G19009">
        <f>INT((D19009-1)/6)+1</f>
        <v>3</v>
      </c>
      <c r="H19009">
        <f>MOD(D19009-1,6)+1</f>
        <v>3</v>
      </c>
      <c r="I19009">
        <f>37-D19009</f>
        <v>22</v>
      </c>
      <c r="J19009">
        <f>ABS(D19009-D19010)</f>
        <v>13</v>
      </c>
      <c r="K19009">
        <f>AVERAGE(D19009:D19013)</f>
        <v>15</v>
      </c>
      <c r="L19009">
        <f>AVERAGE(D19009:D19028)</f>
        <v>15</v>
      </c>
      <c r="M19009">
        <f>K19009-L19009</f>
        <v>0</v>
      </c>
      <c r="N19009" t="str">
        <f>IF(K19009&gt;L19009,"HIGH ZONE BIAS",IF(K19009&lt;L19009,"LOW ZONE BIAS","EQUILIBRIUM"))</f>
        <v>EQUILIBRIUM</v>
      </c>
    </row>
    <row r="19010">
      <c r="A19010">
        <v>6695</v>
      </c>
      <c r="B19010" t="str">
        <v>2005-05-23</v>
      </c>
      <c r="C19010" t="str">
        <v>Midday</v>
      </c>
      <c r="D19010">
        <v>28</v>
      </c>
      <c r="E19010" t="str">
        <f>IF(MOD(D19010,2)=0,"EVEN","ODD")</f>
        <v>EVEN</v>
      </c>
      <c r="F19010" t="str">
        <f>IF(D19010&lt;=18,"LOW (1-18)","HIGH (19-36)")</f>
        <v>HIGH (19-36)</v>
      </c>
      <c r="G19010">
        <f>INT((D19010-1)/6)+1</f>
        <v>5</v>
      </c>
      <c r="H19010">
        <f>MOD(D19010-1,6)+1</f>
        <v>4</v>
      </c>
      <c r="I19010">
        <f>37-D19010</f>
        <v>9</v>
      </c>
      <c r="J19010">
        <f>ABS(D19010-D19011)</f>
        <v>15</v>
      </c>
      <c r="K19010">
        <f>AVERAGE(D19010:D19014)</f>
        <v>28</v>
      </c>
      <c r="L19010">
        <f>AVERAGE(D19010:D19029)</f>
        <v>28</v>
      </c>
      <c r="M19010">
        <f>K19010-L19010</f>
        <v>0</v>
      </c>
      <c r="N19010" t="str">
        <f>IF(K19010&gt;L19010,"HIGH ZONE BIAS",IF(K19010&lt;L19010,"LOW ZONE BIAS","EQUILIBRIUM"))</f>
        <v>EQUILIBRIUM</v>
      </c>
    </row>
    <row r="19011">
      <c r="A19011">
        <v>6694</v>
      </c>
      <c r="B19011" t="str">
        <v>2005-05-21</v>
      </c>
      <c r="C19011" t="str">
        <v>Evening</v>
      </c>
      <c r="D19011">
        <v>13</v>
      </c>
      <c r="E19011" t="str">
        <f>IF(MOD(D19011,2)=0,"EVEN","ODD")</f>
        <v>ODD</v>
      </c>
      <c r="F19011" t="str">
        <f>IF(D19011&lt;=18,"LOW (1-18)","HIGH (19-36)")</f>
        <v>LOW (1-18)</v>
      </c>
      <c r="G19011">
        <f>INT((D19011-1)/6)+1</f>
        <v>3</v>
      </c>
      <c r="H19011">
        <f>MOD(D19011-1,6)+1</f>
        <v>1</v>
      </c>
      <c r="I19011">
        <f>37-D19011</f>
        <v>24</v>
      </c>
      <c r="J19011">
        <f>ABS(D19011-D19012)</f>
        <v>5</v>
      </c>
      <c r="K19011">
        <f>AVERAGE(D19011:D19015)</f>
        <v>13</v>
      </c>
      <c r="L19011">
        <f>AVERAGE(D19011:D19030)</f>
        <v>13</v>
      </c>
      <c r="M19011">
        <f>K19011-L19011</f>
        <v>0</v>
      </c>
      <c r="N19011" t="str">
        <f>IF(K19011&gt;L19011,"HIGH ZONE BIAS",IF(K19011&lt;L19011,"LOW ZONE BIAS","EQUILIBRIUM"))</f>
        <v>EQUILIBRIUM</v>
      </c>
    </row>
    <row r="19012">
      <c r="A19012">
        <v>6693</v>
      </c>
      <c r="B19012" t="str">
        <v>2005-05-21</v>
      </c>
      <c r="C19012" t="str">
        <v>Midday</v>
      </c>
      <c r="D19012">
        <v>18</v>
      </c>
      <c r="E19012" t="str">
        <f>IF(MOD(D19012,2)=0,"EVEN","ODD")</f>
        <v>EVEN</v>
      </c>
      <c r="F19012" t="str">
        <f>IF(D19012&lt;=18,"LOW (1-18)","HIGH (19-36)")</f>
        <v>LOW (1-18)</v>
      </c>
      <c r="G19012">
        <f>INT((D19012-1)/6)+1</f>
        <v>3</v>
      </c>
      <c r="H19012">
        <f>MOD(D19012-1,6)+1</f>
        <v>6</v>
      </c>
      <c r="I19012">
        <f>37-D19012</f>
        <v>19</v>
      </c>
      <c r="J19012">
        <f>ABS(D19012-D19013)</f>
        <v>9</v>
      </c>
      <c r="K19012">
        <f>AVERAGE(D19012:D19016)</f>
        <v>18</v>
      </c>
      <c r="L19012">
        <f>AVERAGE(D19012:D19031)</f>
        <v>18</v>
      </c>
      <c r="M19012">
        <f>K19012-L19012</f>
        <v>0</v>
      </c>
      <c r="N19012" t="str">
        <f>IF(K19012&gt;L19012,"HIGH ZONE BIAS",IF(K19012&lt;L19012,"LOW ZONE BIAS","EQUILIBRIUM"))</f>
        <v>EQUILIBRIUM</v>
      </c>
    </row>
    <row r="19013">
      <c r="A19013">
        <v>6692</v>
      </c>
      <c r="B19013" t="str">
        <v>2005-05-20</v>
      </c>
      <c r="C19013" t="str">
        <v>Evening</v>
      </c>
      <c r="D19013">
        <v>27</v>
      </c>
      <c r="E19013" t="str">
        <f>IF(MOD(D19013,2)=0,"EVEN","ODD")</f>
        <v>ODD</v>
      </c>
      <c r="F19013" t="str">
        <f>IF(D19013&lt;=18,"LOW (1-18)","HIGH (19-36)")</f>
        <v>HIGH (19-36)</v>
      </c>
      <c r="G19013">
        <f>INT((D19013-1)/6)+1</f>
        <v>5</v>
      </c>
      <c r="H19013">
        <f>MOD(D19013-1,6)+1</f>
        <v>3</v>
      </c>
      <c r="I19013">
        <f>37-D19013</f>
        <v>10</v>
      </c>
      <c r="J19013">
        <f>ABS(D19013-D19014)</f>
        <v>8</v>
      </c>
      <c r="K19013">
        <f>AVERAGE(D19013:D19017)</f>
        <v>27</v>
      </c>
      <c r="L19013">
        <f>AVERAGE(D19013:D19032)</f>
        <v>27</v>
      </c>
      <c r="M19013">
        <f>K19013-L19013</f>
        <v>0</v>
      </c>
      <c r="N19013" t="str">
        <f>IF(K19013&gt;L19013,"HIGH ZONE BIAS",IF(K19013&lt;L19013,"LOW ZONE BIAS","EQUILIBRIUM"))</f>
        <v>EQUILIBRIUM</v>
      </c>
    </row>
    <row r="19014">
      <c r="A19014">
        <v>6691</v>
      </c>
      <c r="B19014" t="str">
        <v>2005-05-20</v>
      </c>
      <c r="C19014" t="str">
        <v>Midday</v>
      </c>
      <c r="D19014">
        <v>35</v>
      </c>
      <c r="E19014" t="str">
        <f>IF(MOD(D19014,2)=0,"EVEN","ODD")</f>
        <v>ODD</v>
      </c>
      <c r="F19014" t="str">
        <f>IF(D19014&lt;=18,"LOW (1-18)","HIGH (19-36)")</f>
        <v>HIGH (19-36)</v>
      </c>
      <c r="G19014">
        <f>INT((D19014-1)/6)+1</f>
        <v>6</v>
      </c>
      <c r="H19014">
        <f>MOD(D19014-1,6)+1</f>
        <v>5</v>
      </c>
      <c r="I19014">
        <f>37-D19014</f>
        <v>2</v>
      </c>
      <c r="J19014">
        <f>ABS(D19014-D19015)</f>
        <v>20</v>
      </c>
      <c r="K19014">
        <f>AVERAGE(D19014:D19018)</f>
        <v>35</v>
      </c>
      <c r="L19014">
        <f>AVERAGE(D19014:D19033)</f>
        <v>35</v>
      </c>
      <c r="M19014">
        <f>K19014-L19014</f>
        <v>0</v>
      </c>
      <c r="N19014" t="str">
        <f>IF(K19014&gt;L19014,"HIGH ZONE BIAS",IF(K19014&lt;L19014,"LOW ZONE BIAS","EQUILIBRIUM"))</f>
        <v>EQUILIBRIUM</v>
      </c>
    </row>
    <row r="19015">
      <c r="A19015">
        <v>6690</v>
      </c>
      <c r="B19015" t="str">
        <v>2005-05-19</v>
      </c>
      <c r="C19015" t="str">
        <v>Evening</v>
      </c>
      <c r="D19015">
        <v>15</v>
      </c>
      <c r="E19015" t="str">
        <f>IF(MOD(D19015,2)=0,"EVEN","ODD")</f>
        <v>ODD</v>
      </c>
      <c r="F19015" t="str">
        <f>IF(D19015&lt;=18,"LOW (1-18)","HIGH (19-36)")</f>
        <v>LOW (1-18)</v>
      </c>
      <c r="G19015">
        <f>INT((D19015-1)/6)+1</f>
        <v>3</v>
      </c>
      <c r="H19015">
        <f>MOD(D19015-1,6)+1</f>
        <v>3</v>
      </c>
      <c r="I19015">
        <f>37-D19015</f>
        <v>22</v>
      </c>
      <c r="J19015">
        <f>ABS(D19015-D19016)</f>
        <v>5</v>
      </c>
      <c r="K19015">
        <f>AVERAGE(D19015:D19019)</f>
        <v>15</v>
      </c>
      <c r="L19015">
        <f>AVERAGE(D19015:D19034)</f>
        <v>15</v>
      </c>
      <c r="M19015">
        <f>K19015-L19015</f>
        <v>0</v>
      </c>
      <c r="N19015" t="str">
        <f>IF(K19015&gt;L19015,"HIGH ZONE BIAS",IF(K19015&lt;L19015,"LOW ZONE BIAS","EQUILIBRIUM"))</f>
        <v>EQUILIBRIUM</v>
      </c>
    </row>
    <row r="19016">
      <c r="A19016">
        <v>6689</v>
      </c>
      <c r="B19016" t="str">
        <v>2005-05-19</v>
      </c>
      <c r="C19016" t="str">
        <v>Midday</v>
      </c>
      <c r="D19016">
        <v>10</v>
      </c>
      <c r="E19016" t="str">
        <f>IF(MOD(D19016,2)=0,"EVEN","ODD")</f>
        <v>EVEN</v>
      </c>
      <c r="F19016" t="str">
        <f>IF(D19016&lt;=18,"LOW (1-18)","HIGH (19-36)")</f>
        <v>LOW (1-18)</v>
      </c>
      <c r="G19016">
        <f>INT((D19016-1)/6)+1</f>
        <v>2</v>
      </c>
      <c r="H19016">
        <f>MOD(D19016-1,6)+1</f>
        <v>4</v>
      </c>
      <c r="I19016">
        <f>37-D19016</f>
        <v>27</v>
      </c>
      <c r="J19016">
        <f>ABS(D19016-D19017)</f>
        <v>17</v>
      </c>
      <c r="K19016">
        <f>AVERAGE(D19016:D19020)</f>
        <v>10</v>
      </c>
      <c r="L19016">
        <f>AVERAGE(D19016:D19035)</f>
        <v>10</v>
      </c>
      <c r="M19016">
        <f>K19016-L19016</f>
        <v>0</v>
      </c>
      <c r="N19016" t="str">
        <f>IF(K19016&gt;L19016,"HIGH ZONE BIAS",IF(K19016&lt;L19016,"LOW ZONE BIAS","EQUILIBRIUM"))</f>
        <v>EQUILIBRIUM</v>
      </c>
    </row>
    <row r="19017">
      <c r="A19017">
        <v>6688</v>
      </c>
      <c r="B19017" t="str">
        <v>2005-05-18</v>
      </c>
      <c r="C19017" t="str">
        <v>Evening</v>
      </c>
      <c r="D19017">
        <v>27</v>
      </c>
      <c r="E19017" t="str">
        <f>IF(MOD(D19017,2)=0,"EVEN","ODD")</f>
        <v>ODD</v>
      </c>
      <c r="F19017" t="str">
        <f>IF(D19017&lt;=18,"LOW (1-18)","HIGH (19-36)")</f>
        <v>HIGH (19-36)</v>
      </c>
      <c r="G19017">
        <f>INT((D19017-1)/6)+1</f>
        <v>5</v>
      </c>
      <c r="H19017">
        <f>MOD(D19017-1,6)+1</f>
        <v>3</v>
      </c>
      <c r="I19017">
        <f>37-D19017</f>
        <v>10</v>
      </c>
      <c r="J19017">
        <f>ABS(D19017-D19018)</f>
        <v>23</v>
      </c>
      <c r="K19017">
        <f>AVERAGE(D19017:D19021)</f>
        <v>27</v>
      </c>
      <c r="L19017">
        <f>AVERAGE(D19017:D19036)</f>
        <v>27</v>
      </c>
      <c r="M19017">
        <f>K19017-L19017</f>
        <v>0</v>
      </c>
      <c r="N19017" t="str">
        <f>IF(K19017&gt;L19017,"HIGH ZONE BIAS",IF(K19017&lt;L19017,"LOW ZONE BIAS","EQUILIBRIUM"))</f>
        <v>EQUILIBRIUM</v>
      </c>
    </row>
    <row r="19018">
      <c r="A19018">
        <v>6687</v>
      </c>
      <c r="B19018" t="str">
        <v>2005-05-18</v>
      </c>
      <c r="C19018" t="str">
        <v>Midday</v>
      </c>
      <c r="D19018">
        <v>4</v>
      </c>
      <c r="E19018" t="str">
        <f>IF(MOD(D19018,2)=0,"EVEN","ODD")</f>
        <v>EVEN</v>
      </c>
      <c r="F19018" t="str">
        <f>IF(D19018&lt;=18,"LOW (1-18)","HIGH (19-36)")</f>
        <v>LOW (1-18)</v>
      </c>
      <c r="G19018">
        <f>INT((D19018-1)/6)+1</f>
        <v>1</v>
      </c>
      <c r="H19018">
        <f>MOD(D19018-1,6)+1</f>
        <v>4</v>
      </c>
      <c r="I19018">
        <f>37-D19018</f>
        <v>33</v>
      </c>
      <c r="J19018">
        <f>ABS(D19018-D19019)</f>
        <v>30</v>
      </c>
      <c r="K19018">
        <f>AVERAGE(D19018:D19022)</f>
        <v>4</v>
      </c>
      <c r="L19018">
        <f>AVERAGE(D19018:D19037)</f>
        <v>4</v>
      </c>
      <c r="M19018">
        <f>K19018-L19018</f>
        <v>0</v>
      </c>
      <c r="N19018" t="str">
        <f>IF(K19018&gt;L19018,"HIGH ZONE BIAS",IF(K19018&lt;L19018,"LOW ZONE BIAS","EQUILIBRIUM"))</f>
        <v>EQUILIBRIUM</v>
      </c>
    </row>
    <row r="19019">
      <c r="A19019">
        <v>6686</v>
      </c>
      <c r="B19019" t="str">
        <v>2005-05-17</v>
      </c>
      <c r="C19019" t="str">
        <v>Evening</v>
      </c>
      <c r="D19019">
        <v>34</v>
      </c>
      <c r="E19019" t="str">
        <f>IF(MOD(D19019,2)=0,"EVEN","ODD")</f>
        <v>EVEN</v>
      </c>
      <c r="F19019" t="str">
        <f>IF(D19019&lt;=18,"LOW (1-18)","HIGH (19-36)")</f>
        <v>HIGH (19-36)</v>
      </c>
      <c r="G19019">
        <f>INT((D19019-1)/6)+1</f>
        <v>6</v>
      </c>
      <c r="H19019">
        <f>MOD(D19019-1,6)+1</f>
        <v>4</v>
      </c>
      <c r="I19019">
        <f>37-D19019</f>
        <v>3</v>
      </c>
      <c r="J19019">
        <f>ABS(D19019-D19020)</f>
        <v>27</v>
      </c>
      <c r="K19019">
        <f>AVERAGE(D19019:D19023)</f>
        <v>34</v>
      </c>
      <c r="L19019">
        <f>AVERAGE(D19019:D19038)</f>
        <v>34</v>
      </c>
      <c r="M19019">
        <f>K19019-L19019</f>
        <v>0</v>
      </c>
      <c r="N19019" t="str">
        <f>IF(K19019&gt;L19019,"HIGH ZONE BIAS",IF(K19019&lt;L19019,"LOW ZONE BIAS","EQUILIBRIUM"))</f>
        <v>EQUILIBRIUM</v>
      </c>
    </row>
    <row r="19020">
      <c r="A19020">
        <v>6685</v>
      </c>
      <c r="B19020" t="str">
        <v>2005-05-17</v>
      </c>
      <c r="C19020" t="str">
        <v>Midday</v>
      </c>
      <c r="D19020">
        <v>7</v>
      </c>
      <c r="E19020" t="str">
        <f>IF(MOD(D19020,2)=0,"EVEN","ODD")</f>
        <v>ODD</v>
      </c>
      <c r="F19020" t="str">
        <f>IF(D19020&lt;=18,"LOW (1-18)","HIGH (19-36)")</f>
        <v>LOW (1-18)</v>
      </c>
      <c r="G19020">
        <f>INT((D19020-1)/6)+1</f>
        <v>2</v>
      </c>
      <c r="H19020">
        <f>MOD(D19020-1,6)+1</f>
        <v>1</v>
      </c>
      <c r="I19020">
        <f>37-D19020</f>
        <v>30</v>
      </c>
      <c r="J19020">
        <f>ABS(D19020-D19021)</f>
        <v>5</v>
      </c>
      <c r="K19020">
        <f>AVERAGE(D19020:D19024)</f>
        <v>7</v>
      </c>
      <c r="L19020">
        <f>AVERAGE(D19020:D19039)</f>
        <v>7</v>
      </c>
      <c r="M19020">
        <f>K19020-L19020</f>
        <v>0</v>
      </c>
      <c r="N19020" t="str">
        <f>IF(K19020&gt;L19020,"HIGH ZONE BIAS",IF(K19020&lt;L19020,"LOW ZONE BIAS","EQUILIBRIUM"))</f>
        <v>EQUILIBRIUM</v>
      </c>
    </row>
    <row r="19021">
      <c r="A19021">
        <v>6684</v>
      </c>
      <c r="B19021" t="str">
        <v>2005-05-16</v>
      </c>
      <c r="C19021" t="str">
        <v>Evening</v>
      </c>
      <c r="D19021">
        <v>12</v>
      </c>
      <c r="E19021" t="str">
        <f>IF(MOD(D19021,2)=0,"EVEN","ODD")</f>
        <v>EVEN</v>
      </c>
      <c r="F19021" t="str">
        <f>IF(D19021&lt;=18,"LOW (1-18)","HIGH (19-36)")</f>
        <v>LOW (1-18)</v>
      </c>
      <c r="G19021">
        <f>INT((D19021-1)/6)+1</f>
        <v>2</v>
      </c>
      <c r="H19021">
        <f>MOD(D19021-1,6)+1</f>
        <v>6</v>
      </c>
      <c r="I19021">
        <f>37-D19021</f>
        <v>25</v>
      </c>
      <c r="J19021">
        <f>ABS(D19021-D19022)</f>
        <v>15</v>
      </c>
      <c r="K19021">
        <f>AVERAGE(D19021:D19025)</f>
        <v>12</v>
      </c>
      <c r="L19021">
        <f>AVERAGE(D19021:D19040)</f>
        <v>12</v>
      </c>
      <c r="M19021">
        <f>K19021-L19021</f>
        <v>0</v>
      </c>
      <c r="N19021" t="str">
        <f>IF(K19021&gt;L19021,"HIGH ZONE BIAS",IF(K19021&lt;L19021,"LOW ZONE BIAS","EQUILIBRIUM"))</f>
        <v>EQUILIBRIUM</v>
      </c>
    </row>
    <row r="19022">
      <c r="A19022">
        <v>6683</v>
      </c>
      <c r="B19022" t="str">
        <v>2005-05-16</v>
      </c>
      <c r="C19022" t="str">
        <v>Midday</v>
      </c>
      <c r="D19022">
        <v>27</v>
      </c>
      <c r="E19022" t="str">
        <f>IF(MOD(D19022,2)=0,"EVEN","ODD")</f>
        <v>ODD</v>
      </c>
      <c r="F19022" t="str">
        <f>IF(D19022&lt;=18,"LOW (1-18)","HIGH (19-36)")</f>
        <v>HIGH (19-36)</v>
      </c>
      <c r="G19022">
        <f>INT((D19022-1)/6)+1</f>
        <v>5</v>
      </c>
      <c r="H19022">
        <f>MOD(D19022-1,6)+1</f>
        <v>3</v>
      </c>
      <c r="I19022">
        <f>37-D19022</f>
        <v>10</v>
      </c>
      <c r="J19022">
        <f>ABS(D19022-D19023)</f>
        <v>1</v>
      </c>
      <c r="K19022">
        <f>AVERAGE(D19022:D19026)</f>
        <v>27</v>
      </c>
      <c r="L19022">
        <f>AVERAGE(D19022:D19041)</f>
        <v>27</v>
      </c>
      <c r="M19022">
        <f>K19022-L19022</f>
        <v>0</v>
      </c>
      <c r="N19022" t="str">
        <f>IF(K19022&gt;L19022,"HIGH ZONE BIAS",IF(K19022&lt;L19022,"LOW ZONE BIAS","EQUILIBRIUM"))</f>
        <v>EQUILIBRIUM</v>
      </c>
    </row>
    <row r="19023">
      <c r="A19023">
        <v>6682</v>
      </c>
      <c r="B19023" t="str">
        <v>2005-05-14</v>
      </c>
      <c r="C19023" t="str">
        <v>Evening</v>
      </c>
      <c r="D19023">
        <v>26</v>
      </c>
      <c r="E19023" t="str">
        <f>IF(MOD(D19023,2)=0,"EVEN","ODD")</f>
        <v>EVEN</v>
      </c>
      <c r="F19023" t="str">
        <f>IF(D19023&lt;=18,"LOW (1-18)","HIGH (19-36)")</f>
        <v>HIGH (19-36)</v>
      </c>
      <c r="G19023">
        <f>INT((D19023-1)/6)+1</f>
        <v>5</v>
      </c>
      <c r="H19023">
        <f>MOD(D19023-1,6)+1</f>
        <v>2</v>
      </c>
      <c r="I19023">
        <f>37-D19023</f>
        <v>11</v>
      </c>
      <c r="J19023">
        <f>ABS(D19023-D19024)</f>
        <v>12</v>
      </c>
      <c r="K19023">
        <f>AVERAGE(D19023:D19027)</f>
        <v>26</v>
      </c>
      <c r="L19023">
        <f>AVERAGE(D19023:D19042)</f>
        <v>26</v>
      </c>
      <c r="M19023">
        <f>K19023-L19023</f>
        <v>0</v>
      </c>
      <c r="N19023" t="str">
        <f>IF(K19023&gt;L19023,"HIGH ZONE BIAS",IF(K19023&lt;L19023,"LOW ZONE BIAS","EQUILIBRIUM"))</f>
        <v>EQUILIBRIUM</v>
      </c>
    </row>
    <row r="19024">
      <c r="A19024">
        <v>6681</v>
      </c>
      <c r="B19024" t="str">
        <v>2005-05-14</v>
      </c>
      <c r="C19024" t="str">
        <v>Midday</v>
      </c>
      <c r="D19024">
        <v>14</v>
      </c>
      <c r="E19024" t="str">
        <f>IF(MOD(D19024,2)=0,"EVEN","ODD")</f>
        <v>EVEN</v>
      </c>
      <c r="F19024" t="str">
        <f>IF(D19024&lt;=18,"LOW (1-18)","HIGH (19-36)")</f>
        <v>LOW (1-18)</v>
      </c>
      <c r="G19024">
        <f>INT((D19024-1)/6)+1</f>
        <v>3</v>
      </c>
      <c r="H19024">
        <f>MOD(D19024-1,6)+1</f>
        <v>2</v>
      </c>
      <c r="I19024">
        <f>37-D19024</f>
        <v>23</v>
      </c>
      <c r="J19024">
        <f>ABS(D19024-D19025)</f>
        <v>5</v>
      </c>
      <c r="K19024">
        <f>AVERAGE(D19024:D19028)</f>
        <v>14</v>
      </c>
      <c r="L19024">
        <f>AVERAGE(D19024:D19043)</f>
        <v>14</v>
      </c>
      <c r="M19024">
        <f>K19024-L19024</f>
        <v>0</v>
      </c>
      <c r="N19024" t="str">
        <f>IF(K19024&gt;L19024,"HIGH ZONE BIAS",IF(K19024&lt;L19024,"LOW ZONE BIAS","EQUILIBRIUM"))</f>
        <v>EQUILIBRIUM</v>
      </c>
    </row>
    <row r="19025">
      <c r="A19025">
        <v>6680</v>
      </c>
      <c r="B19025" t="str">
        <v>2005-05-13</v>
      </c>
      <c r="C19025" t="str">
        <v>Evening</v>
      </c>
      <c r="D19025">
        <v>9</v>
      </c>
      <c r="E19025" t="str">
        <f>IF(MOD(D19025,2)=0,"EVEN","ODD")</f>
        <v>ODD</v>
      </c>
      <c r="F19025" t="str">
        <f>IF(D19025&lt;=18,"LOW (1-18)","HIGH (19-36)")</f>
        <v>LOW (1-18)</v>
      </c>
      <c r="G19025">
        <f>INT((D19025-1)/6)+1</f>
        <v>2</v>
      </c>
      <c r="H19025">
        <f>MOD(D19025-1,6)+1</f>
        <v>3</v>
      </c>
      <c r="I19025">
        <f>37-D19025</f>
        <v>28</v>
      </c>
      <c r="J19025">
        <f>ABS(D19025-D19026)</f>
        <v>23</v>
      </c>
      <c r="K19025">
        <f>AVERAGE(D19025:D19029)</f>
        <v>9</v>
      </c>
      <c r="L19025">
        <f>AVERAGE(D19025:D19044)</f>
        <v>9</v>
      </c>
      <c r="M19025">
        <f>K19025-L19025</f>
        <v>0</v>
      </c>
      <c r="N19025" t="str">
        <f>IF(K19025&gt;L19025,"HIGH ZONE BIAS",IF(K19025&lt;L19025,"LOW ZONE BIAS","EQUILIBRIUM"))</f>
        <v>EQUILIBRIUM</v>
      </c>
    </row>
    <row r="19026">
      <c r="A19026">
        <v>6679</v>
      </c>
      <c r="B19026" t="str">
        <v>2005-05-13</v>
      </c>
      <c r="C19026" t="str">
        <v>Midday</v>
      </c>
      <c r="D19026">
        <v>32</v>
      </c>
      <c r="E19026" t="str">
        <f>IF(MOD(D19026,2)=0,"EVEN","ODD")</f>
        <v>EVEN</v>
      </c>
      <c r="F19026" t="str">
        <f>IF(D19026&lt;=18,"LOW (1-18)","HIGH (19-36)")</f>
        <v>HIGH (19-36)</v>
      </c>
      <c r="G19026">
        <f>INT((D19026-1)/6)+1</f>
        <v>6</v>
      </c>
      <c r="H19026">
        <f>MOD(D19026-1,6)+1</f>
        <v>2</v>
      </c>
      <c r="I19026">
        <f>37-D19026</f>
        <v>5</v>
      </c>
      <c r="J19026">
        <f>ABS(D19026-D19027)</f>
        <v>0</v>
      </c>
      <c r="K19026">
        <f>AVERAGE(D19026:D19030)</f>
        <v>32</v>
      </c>
      <c r="L19026">
        <f>AVERAGE(D19026:D19045)</f>
        <v>32</v>
      </c>
      <c r="M19026">
        <f>K19026-L19026</f>
        <v>0</v>
      </c>
      <c r="N19026" t="str">
        <f>IF(K19026&gt;L19026,"HIGH ZONE BIAS",IF(K19026&lt;L19026,"LOW ZONE BIAS","EQUILIBRIUM"))</f>
        <v>EQUILIBRIUM</v>
      </c>
    </row>
    <row r="19027">
      <c r="A19027">
        <v>6678</v>
      </c>
      <c r="B19027" t="str">
        <v>2005-05-12</v>
      </c>
      <c r="C19027" t="str">
        <v>Evening</v>
      </c>
      <c r="D19027">
        <v>32</v>
      </c>
      <c r="E19027" t="str">
        <f>IF(MOD(D19027,2)=0,"EVEN","ODD")</f>
        <v>EVEN</v>
      </c>
      <c r="F19027" t="str">
        <f>IF(D19027&lt;=18,"LOW (1-18)","HIGH (19-36)")</f>
        <v>HIGH (19-36)</v>
      </c>
      <c r="G19027">
        <f>INT((D19027-1)/6)+1</f>
        <v>6</v>
      </c>
      <c r="H19027">
        <f>MOD(D19027-1,6)+1</f>
        <v>2</v>
      </c>
      <c r="I19027">
        <f>37-D19027</f>
        <v>5</v>
      </c>
      <c r="J19027">
        <f>ABS(D19027-D19028)</f>
        <v>2</v>
      </c>
      <c r="K19027">
        <f>AVERAGE(D19027:D19031)</f>
        <v>32</v>
      </c>
      <c r="L19027">
        <f>AVERAGE(D19027:D19046)</f>
        <v>32</v>
      </c>
      <c r="M19027">
        <f>K19027-L19027</f>
        <v>0</v>
      </c>
      <c r="N19027" t="str">
        <f>IF(K19027&gt;L19027,"HIGH ZONE BIAS",IF(K19027&lt;L19027,"LOW ZONE BIAS","EQUILIBRIUM"))</f>
        <v>EQUILIBRIUM</v>
      </c>
    </row>
    <row r="19028">
      <c r="A19028">
        <v>6677</v>
      </c>
      <c r="B19028" t="str">
        <v>2005-05-12</v>
      </c>
      <c r="C19028" t="str">
        <v>Midday</v>
      </c>
      <c r="D19028">
        <v>34</v>
      </c>
      <c r="E19028" t="str">
        <f>IF(MOD(D19028,2)=0,"EVEN","ODD")</f>
        <v>EVEN</v>
      </c>
      <c r="F19028" t="str">
        <f>IF(D19028&lt;=18,"LOW (1-18)","HIGH (19-36)")</f>
        <v>HIGH (19-36)</v>
      </c>
      <c r="G19028">
        <f>INT((D19028-1)/6)+1</f>
        <v>6</v>
      </c>
      <c r="H19028">
        <f>MOD(D19028-1,6)+1</f>
        <v>4</v>
      </c>
      <c r="I19028">
        <f>37-D19028</f>
        <v>3</v>
      </c>
      <c r="J19028">
        <f>ABS(D19028-D19029)</f>
        <v>32</v>
      </c>
      <c r="K19028">
        <f>AVERAGE(D19028:D19032)</f>
        <v>34</v>
      </c>
      <c r="L19028">
        <f>AVERAGE(D19028:D19047)</f>
        <v>34</v>
      </c>
      <c r="M19028">
        <f>K19028-L19028</f>
        <v>0</v>
      </c>
      <c r="N19028" t="str">
        <f>IF(K19028&gt;L19028,"HIGH ZONE BIAS",IF(K19028&lt;L19028,"LOW ZONE BIAS","EQUILIBRIUM"))</f>
        <v>EQUILIBRIUM</v>
      </c>
    </row>
    <row r="19029">
      <c r="A19029">
        <v>6676</v>
      </c>
      <c r="B19029" t="str">
        <v>2005-05-11</v>
      </c>
      <c r="C19029" t="str">
        <v>Evening</v>
      </c>
      <c r="D19029">
        <v>2</v>
      </c>
      <c r="E19029" t="str">
        <f>IF(MOD(D19029,2)=0,"EVEN","ODD")</f>
        <v>EVEN</v>
      </c>
      <c r="F19029" t="str">
        <f>IF(D19029&lt;=18,"LOW (1-18)","HIGH (19-36)")</f>
        <v>LOW (1-18)</v>
      </c>
      <c r="G19029">
        <f>INT((D19029-1)/6)+1</f>
        <v>1</v>
      </c>
      <c r="H19029">
        <f>MOD(D19029-1,6)+1</f>
        <v>2</v>
      </c>
      <c r="I19029">
        <f>37-D19029</f>
        <v>35</v>
      </c>
      <c r="J19029">
        <f>ABS(D19029-D19030)</f>
        <v>7</v>
      </c>
      <c r="K19029">
        <f>AVERAGE(D19029:D19033)</f>
        <v>2</v>
      </c>
      <c r="L19029">
        <f>AVERAGE(D19029:D19048)</f>
        <v>2</v>
      </c>
      <c r="M19029">
        <f>K19029-L19029</f>
        <v>0</v>
      </c>
      <c r="N19029" t="str">
        <f>IF(K19029&gt;L19029,"HIGH ZONE BIAS",IF(K19029&lt;L19029,"LOW ZONE BIAS","EQUILIBRIUM"))</f>
        <v>EQUILIBRIUM</v>
      </c>
    </row>
    <row r="19030">
      <c r="A19030">
        <v>6675</v>
      </c>
      <c r="B19030" t="str">
        <v>2005-05-11</v>
      </c>
      <c r="C19030" t="str">
        <v>Midday</v>
      </c>
      <c r="D19030">
        <v>9</v>
      </c>
      <c r="E19030" t="str">
        <f>IF(MOD(D19030,2)=0,"EVEN","ODD")</f>
        <v>ODD</v>
      </c>
      <c r="F19030" t="str">
        <f>IF(D19030&lt;=18,"LOW (1-18)","HIGH (19-36)")</f>
        <v>LOW (1-18)</v>
      </c>
      <c r="G19030">
        <f>INT((D19030-1)/6)+1</f>
        <v>2</v>
      </c>
      <c r="H19030">
        <f>MOD(D19030-1,6)+1</f>
        <v>3</v>
      </c>
      <c r="I19030">
        <f>37-D19030</f>
        <v>28</v>
      </c>
      <c r="J19030">
        <f>ABS(D19030-D19031)</f>
        <v>12</v>
      </c>
      <c r="K19030">
        <f>AVERAGE(D19030:D19034)</f>
        <v>9</v>
      </c>
      <c r="L19030">
        <f>AVERAGE(D19030:D19049)</f>
        <v>9</v>
      </c>
      <c r="M19030">
        <f>K19030-L19030</f>
        <v>0</v>
      </c>
      <c r="N19030" t="str">
        <f>IF(K19030&gt;L19030,"HIGH ZONE BIAS",IF(K19030&lt;L19030,"LOW ZONE BIAS","EQUILIBRIUM"))</f>
        <v>EQUILIBRIUM</v>
      </c>
    </row>
    <row r="19031">
      <c r="A19031">
        <v>6674</v>
      </c>
      <c r="B19031" t="str">
        <v>2005-05-10</v>
      </c>
      <c r="C19031" t="str">
        <v>Evening</v>
      </c>
      <c r="D19031">
        <v>21</v>
      </c>
      <c r="E19031" t="str">
        <f>IF(MOD(D19031,2)=0,"EVEN","ODD")</f>
        <v>ODD</v>
      </c>
      <c r="F19031" t="str">
        <f>IF(D19031&lt;=18,"LOW (1-18)","HIGH (19-36)")</f>
        <v>HIGH (19-36)</v>
      </c>
      <c r="G19031">
        <f>INT((D19031-1)/6)+1</f>
        <v>4</v>
      </c>
      <c r="H19031">
        <f>MOD(D19031-1,6)+1</f>
        <v>3</v>
      </c>
      <c r="I19031">
        <f>37-D19031</f>
        <v>16</v>
      </c>
      <c r="J19031">
        <f>ABS(D19031-D19032)</f>
        <v>17</v>
      </c>
      <c r="K19031">
        <f>AVERAGE(D19031:D19035)</f>
        <v>21</v>
      </c>
      <c r="L19031">
        <f>AVERAGE(D19031:D19050)</f>
        <v>21</v>
      </c>
      <c r="M19031">
        <f>K19031-L19031</f>
        <v>0</v>
      </c>
      <c r="N19031" t="str">
        <f>IF(K19031&gt;L19031,"HIGH ZONE BIAS",IF(K19031&lt;L19031,"LOW ZONE BIAS","EQUILIBRIUM"))</f>
        <v>EQUILIBRIUM</v>
      </c>
    </row>
    <row r="19032">
      <c r="A19032">
        <v>6673</v>
      </c>
      <c r="B19032" t="str">
        <v>2005-05-10</v>
      </c>
      <c r="C19032" t="str">
        <v>Midday</v>
      </c>
      <c r="D19032">
        <v>4</v>
      </c>
      <c r="E19032" t="str">
        <f>IF(MOD(D19032,2)=0,"EVEN","ODD")</f>
        <v>EVEN</v>
      </c>
      <c r="F19032" t="str">
        <f>IF(D19032&lt;=18,"LOW (1-18)","HIGH (19-36)")</f>
        <v>LOW (1-18)</v>
      </c>
      <c r="G19032">
        <f>INT((D19032-1)/6)+1</f>
        <v>1</v>
      </c>
      <c r="H19032">
        <f>MOD(D19032-1,6)+1</f>
        <v>4</v>
      </c>
      <c r="I19032">
        <f>37-D19032</f>
        <v>33</v>
      </c>
      <c r="J19032">
        <f>ABS(D19032-D19033)</f>
        <v>16</v>
      </c>
      <c r="K19032">
        <f>AVERAGE(D19032:D19036)</f>
        <v>4</v>
      </c>
      <c r="L19032">
        <f>AVERAGE(D19032:D19051)</f>
        <v>4</v>
      </c>
      <c r="M19032">
        <f>K19032-L19032</f>
        <v>0</v>
      </c>
      <c r="N19032" t="str">
        <f>IF(K19032&gt;L19032,"HIGH ZONE BIAS",IF(K19032&lt;L19032,"LOW ZONE BIAS","EQUILIBRIUM"))</f>
        <v>EQUILIBRIUM</v>
      </c>
    </row>
    <row r="19033">
      <c r="A19033">
        <v>6672</v>
      </c>
      <c r="B19033" t="str">
        <v>2005-05-09</v>
      </c>
      <c r="C19033" t="str">
        <v>Evening</v>
      </c>
      <c r="D19033">
        <v>20</v>
      </c>
      <c r="E19033" t="str">
        <f>IF(MOD(D19033,2)=0,"EVEN","ODD")</f>
        <v>EVEN</v>
      </c>
      <c r="F19033" t="str">
        <f>IF(D19033&lt;=18,"LOW (1-18)","HIGH (19-36)")</f>
        <v>HIGH (19-36)</v>
      </c>
      <c r="G19033">
        <f>INT((D19033-1)/6)+1</f>
        <v>4</v>
      </c>
      <c r="H19033">
        <f>MOD(D19033-1,6)+1</f>
        <v>2</v>
      </c>
      <c r="I19033">
        <f>37-D19033</f>
        <v>17</v>
      </c>
      <c r="J19033">
        <f>ABS(D19033-D19034)</f>
        <v>3</v>
      </c>
      <c r="K19033">
        <f>AVERAGE(D19033:D19037)</f>
        <v>20</v>
      </c>
      <c r="L19033">
        <f>AVERAGE(D19033:D19052)</f>
        <v>20</v>
      </c>
      <c r="M19033">
        <f>K19033-L19033</f>
        <v>0</v>
      </c>
      <c r="N19033" t="str">
        <f>IF(K19033&gt;L19033,"HIGH ZONE BIAS",IF(K19033&lt;L19033,"LOW ZONE BIAS","EQUILIBRIUM"))</f>
        <v>EQUILIBRIUM</v>
      </c>
    </row>
    <row r="19034">
      <c r="A19034">
        <v>6671</v>
      </c>
      <c r="B19034" t="str">
        <v>2005-05-09</v>
      </c>
      <c r="C19034" t="str">
        <v>Midday</v>
      </c>
      <c r="D19034">
        <v>17</v>
      </c>
      <c r="E19034" t="str">
        <f>IF(MOD(D19034,2)=0,"EVEN","ODD")</f>
        <v>ODD</v>
      </c>
      <c r="F19034" t="str">
        <f>IF(D19034&lt;=18,"LOW (1-18)","HIGH (19-36)")</f>
        <v>LOW (1-18)</v>
      </c>
      <c r="G19034">
        <f>INT((D19034-1)/6)+1</f>
        <v>3</v>
      </c>
      <c r="H19034">
        <f>MOD(D19034-1,6)+1</f>
        <v>5</v>
      </c>
      <c r="I19034">
        <f>37-D19034</f>
        <v>20</v>
      </c>
      <c r="J19034">
        <f>ABS(D19034-D19035)</f>
        <v>9</v>
      </c>
      <c r="K19034">
        <f>AVERAGE(D19034:D19038)</f>
        <v>17</v>
      </c>
      <c r="L19034">
        <f>AVERAGE(D19034:D19053)</f>
        <v>17</v>
      </c>
      <c r="M19034">
        <f>K19034-L19034</f>
        <v>0</v>
      </c>
      <c r="N19034" t="str">
        <f>IF(K19034&gt;L19034,"HIGH ZONE BIAS",IF(K19034&lt;L19034,"LOW ZONE BIAS","EQUILIBRIUM"))</f>
        <v>EQUILIBRIUM</v>
      </c>
    </row>
    <row r="19035">
      <c r="A19035">
        <v>6670</v>
      </c>
      <c r="B19035" t="str">
        <v>2005-05-07</v>
      </c>
      <c r="C19035" t="str">
        <v>Evening</v>
      </c>
      <c r="D19035">
        <v>8</v>
      </c>
      <c r="E19035" t="str">
        <f>IF(MOD(D19035,2)=0,"EVEN","ODD")</f>
        <v>EVEN</v>
      </c>
      <c r="F19035" t="str">
        <f>IF(D19035&lt;=18,"LOW (1-18)","HIGH (19-36)")</f>
        <v>LOW (1-18)</v>
      </c>
      <c r="G19035">
        <f>INT((D19035-1)/6)+1</f>
        <v>2</v>
      </c>
      <c r="H19035">
        <f>MOD(D19035-1,6)+1</f>
        <v>2</v>
      </c>
      <c r="I19035">
        <f>37-D19035</f>
        <v>29</v>
      </c>
      <c r="J19035">
        <f>ABS(D19035-D19036)</f>
        <v>9</v>
      </c>
      <c r="K19035">
        <f>AVERAGE(D19035:D19039)</f>
        <v>8</v>
      </c>
      <c r="L19035">
        <f>AVERAGE(D19035:D19054)</f>
        <v>8</v>
      </c>
      <c r="M19035">
        <f>K19035-L19035</f>
        <v>0</v>
      </c>
      <c r="N19035" t="str">
        <f>IF(K19035&gt;L19035,"HIGH ZONE BIAS",IF(K19035&lt;L19035,"LOW ZONE BIAS","EQUILIBRIUM"))</f>
        <v>EQUILIBRIUM</v>
      </c>
    </row>
    <row r="19036">
      <c r="A19036">
        <v>6668</v>
      </c>
      <c r="B19036" t="str">
        <v>2005-05-06</v>
      </c>
      <c r="C19036" t="str">
        <v>Evening</v>
      </c>
      <c r="D19036">
        <v>17</v>
      </c>
      <c r="E19036" t="str">
        <f>IF(MOD(D19036,2)=0,"EVEN","ODD")</f>
        <v>ODD</v>
      </c>
      <c r="F19036" t="str">
        <f>IF(D19036&lt;=18,"LOW (1-18)","HIGH (19-36)")</f>
        <v>LOW (1-18)</v>
      </c>
      <c r="G19036">
        <f>INT((D19036-1)/6)+1</f>
        <v>3</v>
      </c>
      <c r="H19036">
        <f>MOD(D19036-1,6)+1</f>
        <v>5</v>
      </c>
      <c r="I19036">
        <f>37-D19036</f>
        <v>20</v>
      </c>
      <c r="J19036">
        <f>ABS(D19036-D19037)</f>
        <v>18</v>
      </c>
      <c r="K19036">
        <f>AVERAGE(D19036:D19040)</f>
        <v>17</v>
      </c>
      <c r="L19036">
        <f>AVERAGE(D19036:D19055)</f>
        <v>17</v>
      </c>
      <c r="M19036">
        <f>K19036-L19036</f>
        <v>0</v>
      </c>
      <c r="N19036" t="str">
        <f>IF(K19036&gt;L19036,"HIGH ZONE BIAS",IF(K19036&lt;L19036,"LOW ZONE BIAS","EQUILIBRIUM"))</f>
        <v>EQUILIBRIUM</v>
      </c>
    </row>
    <row r="19037">
      <c r="A19037">
        <v>6667</v>
      </c>
      <c r="B19037" t="str">
        <v>2005-05-06</v>
      </c>
      <c r="C19037" t="str">
        <v>Midday</v>
      </c>
      <c r="D19037">
        <v>35</v>
      </c>
      <c r="E19037" t="str">
        <f>IF(MOD(D19037,2)=0,"EVEN","ODD")</f>
        <v>ODD</v>
      </c>
      <c r="F19037" t="str">
        <f>IF(D19037&lt;=18,"LOW (1-18)","HIGH (19-36)")</f>
        <v>HIGH (19-36)</v>
      </c>
      <c r="G19037">
        <f>INT((D19037-1)/6)+1</f>
        <v>6</v>
      </c>
      <c r="H19037">
        <f>MOD(D19037-1,6)+1</f>
        <v>5</v>
      </c>
      <c r="I19037">
        <f>37-D19037</f>
        <v>2</v>
      </c>
      <c r="J19037">
        <f>ABS(D19037-D19038)</f>
        <v>2</v>
      </c>
      <c r="K19037">
        <f>AVERAGE(D19037:D19041)</f>
        <v>35</v>
      </c>
      <c r="L19037">
        <f>AVERAGE(D19037:D19056)</f>
        <v>35</v>
      </c>
      <c r="M19037">
        <f>K19037-L19037</f>
        <v>0</v>
      </c>
      <c r="N19037" t="str">
        <f>IF(K19037&gt;L19037,"HIGH ZONE BIAS",IF(K19037&lt;L19037,"LOW ZONE BIAS","EQUILIBRIUM"))</f>
        <v>EQUILIBRIUM</v>
      </c>
    </row>
    <row r="19038">
      <c r="A19038">
        <v>6666</v>
      </c>
      <c r="B19038" t="str">
        <v>2005-05-05</v>
      </c>
      <c r="C19038" t="str">
        <v>Evening</v>
      </c>
      <c r="D19038">
        <v>33</v>
      </c>
      <c r="E19038" t="str">
        <f>IF(MOD(D19038,2)=0,"EVEN","ODD")</f>
        <v>ODD</v>
      </c>
      <c r="F19038" t="str">
        <f>IF(D19038&lt;=18,"LOW (1-18)","HIGH (19-36)")</f>
        <v>HIGH (19-36)</v>
      </c>
      <c r="G19038">
        <f>INT((D19038-1)/6)+1</f>
        <v>6</v>
      </c>
      <c r="H19038">
        <f>MOD(D19038-1,6)+1</f>
        <v>3</v>
      </c>
      <c r="I19038">
        <f>37-D19038</f>
        <v>4</v>
      </c>
      <c r="J19038">
        <f>ABS(D19038-D19039)</f>
        <v>28</v>
      </c>
      <c r="K19038">
        <f>AVERAGE(D19038:D19042)</f>
        <v>33</v>
      </c>
      <c r="L19038">
        <f>AVERAGE(D19038:D19057)</f>
        <v>33</v>
      </c>
      <c r="M19038">
        <f>K19038-L19038</f>
        <v>0</v>
      </c>
      <c r="N19038" t="str">
        <f>IF(K19038&gt;L19038,"HIGH ZONE BIAS",IF(K19038&lt;L19038,"LOW ZONE BIAS","EQUILIBRIUM"))</f>
        <v>EQUILIBRIUM</v>
      </c>
    </row>
    <row r="19039">
      <c r="A19039">
        <v>6665</v>
      </c>
      <c r="B19039" t="str">
        <v>2005-05-05</v>
      </c>
      <c r="C19039" t="str">
        <v>Midday</v>
      </c>
      <c r="D19039">
        <v>5</v>
      </c>
      <c r="E19039" t="str">
        <f>IF(MOD(D19039,2)=0,"EVEN","ODD")</f>
        <v>ODD</v>
      </c>
      <c r="F19039" t="str">
        <f>IF(D19039&lt;=18,"LOW (1-18)","HIGH (19-36)")</f>
        <v>LOW (1-18)</v>
      </c>
      <c r="G19039">
        <f>INT((D19039-1)/6)+1</f>
        <v>1</v>
      </c>
      <c r="H19039">
        <f>MOD(D19039-1,6)+1</f>
        <v>5</v>
      </c>
      <c r="I19039">
        <f>37-D19039</f>
        <v>32</v>
      </c>
      <c r="J19039">
        <f>ABS(D19039-D19040)</f>
        <v>9</v>
      </c>
      <c r="K19039">
        <f>AVERAGE(D19039:D19043)</f>
        <v>5</v>
      </c>
      <c r="L19039">
        <f>AVERAGE(D19039:D19058)</f>
        <v>5</v>
      </c>
      <c r="M19039">
        <f>K19039-L19039</f>
        <v>0</v>
      </c>
      <c r="N19039" t="str">
        <f>IF(K19039&gt;L19039,"HIGH ZONE BIAS",IF(K19039&lt;L19039,"LOW ZONE BIAS","EQUILIBRIUM"))</f>
        <v>EQUILIBRIUM</v>
      </c>
    </row>
    <row r="19040">
      <c r="A19040">
        <v>6664</v>
      </c>
      <c r="B19040" t="str">
        <v>2005-05-04</v>
      </c>
      <c r="C19040" t="str">
        <v>Evening</v>
      </c>
      <c r="D19040">
        <v>14</v>
      </c>
      <c r="E19040" t="str">
        <f>IF(MOD(D19040,2)=0,"EVEN","ODD")</f>
        <v>EVEN</v>
      </c>
      <c r="F19040" t="str">
        <f>IF(D19040&lt;=18,"LOW (1-18)","HIGH (19-36)")</f>
        <v>LOW (1-18)</v>
      </c>
      <c r="G19040">
        <f>INT((D19040-1)/6)+1</f>
        <v>3</v>
      </c>
      <c r="H19040">
        <f>MOD(D19040-1,6)+1</f>
        <v>2</v>
      </c>
      <c r="I19040">
        <f>37-D19040</f>
        <v>23</v>
      </c>
      <c r="J19040">
        <f>ABS(D19040-D19041)</f>
        <v>9</v>
      </c>
      <c r="K19040">
        <f>AVERAGE(D19040:D19044)</f>
        <v>14</v>
      </c>
      <c r="L19040">
        <f>AVERAGE(D19040:D19059)</f>
        <v>14</v>
      </c>
      <c r="M19040">
        <f>K19040-L19040</f>
        <v>0</v>
      </c>
      <c r="N19040" t="str">
        <f>IF(K19040&gt;L19040,"HIGH ZONE BIAS",IF(K19040&lt;L19040,"LOW ZONE BIAS","EQUILIBRIUM"))</f>
        <v>EQUILIBRIUM</v>
      </c>
    </row>
    <row r="19041">
      <c r="A19041">
        <v>6663</v>
      </c>
      <c r="B19041" t="str">
        <v>2005-05-04</v>
      </c>
      <c r="C19041" t="str">
        <v>Midday</v>
      </c>
      <c r="D19041">
        <v>5</v>
      </c>
      <c r="E19041" t="str">
        <f>IF(MOD(D19041,2)=0,"EVEN","ODD")</f>
        <v>ODD</v>
      </c>
      <c r="F19041" t="str">
        <f>IF(D19041&lt;=18,"LOW (1-18)","HIGH (19-36)")</f>
        <v>LOW (1-18)</v>
      </c>
      <c r="G19041">
        <f>INT((D19041-1)/6)+1</f>
        <v>1</v>
      </c>
      <c r="H19041">
        <f>MOD(D19041-1,6)+1</f>
        <v>5</v>
      </c>
      <c r="I19041">
        <f>37-D19041</f>
        <v>32</v>
      </c>
      <c r="J19041">
        <f>ABS(D19041-D19042)</f>
        <v>15</v>
      </c>
      <c r="K19041">
        <f>AVERAGE(D19041:D19045)</f>
        <v>5</v>
      </c>
      <c r="L19041">
        <f>AVERAGE(D19041:D19060)</f>
        <v>5</v>
      </c>
      <c r="M19041">
        <f>K19041-L19041</f>
        <v>0</v>
      </c>
      <c r="N19041" t="str">
        <f>IF(K19041&gt;L19041,"HIGH ZONE BIAS",IF(K19041&lt;L19041,"LOW ZONE BIAS","EQUILIBRIUM"))</f>
        <v>EQUILIBRIUM</v>
      </c>
    </row>
    <row r="19042">
      <c r="A19042">
        <v>6662</v>
      </c>
      <c r="B19042" t="str">
        <v>2005-05-03</v>
      </c>
      <c r="C19042" t="str">
        <v>Evening</v>
      </c>
      <c r="D19042">
        <v>20</v>
      </c>
      <c r="E19042" t="str">
        <f>IF(MOD(D19042,2)=0,"EVEN","ODD")</f>
        <v>EVEN</v>
      </c>
      <c r="F19042" t="str">
        <f>IF(D19042&lt;=18,"LOW (1-18)","HIGH (19-36)")</f>
        <v>HIGH (19-36)</v>
      </c>
      <c r="G19042">
        <f>INT((D19042-1)/6)+1</f>
        <v>4</v>
      </c>
      <c r="H19042">
        <f>MOD(D19042-1,6)+1</f>
        <v>2</v>
      </c>
      <c r="I19042">
        <f>37-D19042</f>
        <v>17</v>
      </c>
      <c r="J19042">
        <f>ABS(D19042-D19043)</f>
        <v>3</v>
      </c>
      <c r="K19042">
        <f>AVERAGE(D19042:D19046)</f>
        <v>20</v>
      </c>
      <c r="L19042">
        <f>AVERAGE(D19042:D19061)</f>
        <v>20</v>
      </c>
      <c r="M19042">
        <f>K19042-L19042</f>
        <v>0</v>
      </c>
      <c r="N19042" t="str">
        <f>IF(K19042&gt;L19042,"HIGH ZONE BIAS",IF(K19042&lt;L19042,"LOW ZONE BIAS","EQUILIBRIUM"))</f>
        <v>EQUILIBRIUM</v>
      </c>
    </row>
    <row r="19043">
      <c r="A19043">
        <v>6661</v>
      </c>
      <c r="B19043" t="str">
        <v>2005-05-03</v>
      </c>
      <c r="C19043" t="str">
        <v>Midday</v>
      </c>
      <c r="D19043">
        <v>23</v>
      </c>
      <c r="E19043" t="str">
        <f>IF(MOD(D19043,2)=0,"EVEN","ODD")</f>
        <v>ODD</v>
      </c>
      <c r="F19043" t="str">
        <f>IF(D19043&lt;=18,"LOW (1-18)","HIGH (19-36)")</f>
        <v>HIGH (19-36)</v>
      </c>
      <c r="G19043">
        <f>INT((D19043-1)/6)+1</f>
        <v>4</v>
      </c>
      <c r="H19043">
        <f>MOD(D19043-1,6)+1</f>
        <v>5</v>
      </c>
      <c r="I19043">
        <f>37-D19043</f>
        <v>14</v>
      </c>
      <c r="J19043">
        <f>ABS(D19043-D19044)</f>
        <v>11</v>
      </c>
      <c r="K19043">
        <f>AVERAGE(D19043:D19047)</f>
        <v>23</v>
      </c>
      <c r="L19043">
        <f>AVERAGE(D19043:D19062)</f>
        <v>23</v>
      </c>
      <c r="M19043">
        <f>K19043-L19043</f>
        <v>0</v>
      </c>
      <c r="N19043" t="str">
        <f>IF(K19043&gt;L19043,"HIGH ZONE BIAS",IF(K19043&lt;L19043,"LOW ZONE BIAS","EQUILIBRIUM"))</f>
        <v>EQUILIBRIUM</v>
      </c>
    </row>
    <row r="19044">
      <c r="A19044">
        <v>6660</v>
      </c>
      <c r="B19044" t="str">
        <v>2005-05-02</v>
      </c>
      <c r="C19044" t="str">
        <v>Evening</v>
      </c>
      <c r="D19044">
        <v>12</v>
      </c>
      <c r="E19044" t="str">
        <f>IF(MOD(D19044,2)=0,"EVEN","ODD")</f>
        <v>EVEN</v>
      </c>
      <c r="F19044" t="str">
        <f>IF(D19044&lt;=18,"LOW (1-18)","HIGH (19-36)")</f>
        <v>LOW (1-18)</v>
      </c>
      <c r="G19044">
        <f>INT((D19044-1)/6)+1</f>
        <v>2</v>
      </c>
      <c r="H19044">
        <f>MOD(D19044-1,6)+1</f>
        <v>6</v>
      </c>
      <c r="I19044">
        <f>37-D19044</f>
        <v>25</v>
      </c>
      <c r="J19044">
        <f>ABS(D19044-D19045)</f>
        <v>16</v>
      </c>
      <c r="K19044">
        <f>AVERAGE(D19044:D19048)</f>
        <v>12</v>
      </c>
      <c r="L19044">
        <f>AVERAGE(D19044:D19063)</f>
        <v>12</v>
      </c>
      <c r="M19044">
        <f>K19044-L19044</f>
        <v>0</v>
      </c>
      <c r="N19044" t="str">
        <f>IF(K19044&gt;L19044,"HIGH ZONE BIAS",IF(K19044&lt;L19044,"LOW ZONE BIAS","EQUILIBRIUM"))</f>
        <v>EQUILIBRIUM</v>
      </c>
    </row>
    <row r="19045">
      <c r="A19045">
        <v>6659</v>
      </c>
      <c r="B19045" t="str">
        <v>2005-05-02</v>
      </c>
      <c r="C19045" t="str">
        <v>Midday</v>
      </c>
      <c r="D19045">
        <v>28</v>
      </c>
      <c r="E19045" t="str">
        <f>IF(MOD(D19045,2)=0,"EVEN","ODD")</f>
        <v>EVEN</v>
      </c>
      <c r="F19045" t="str">
        <f>IF(D19045&lt;=18,"LOW (1-18)","HIGH (19-36)")</f>
        <v>HIGH (19-36)</v>
      </c>
      <c r="G19045">
        <f>INT((D19045-1)/6)+1</f>
        <v>5</v>
      </c>
      <c r="H19045">
        <f>MOD(D19045-1,6)+1</f>
        <v>4</v>
      </c>
      <c r="I19045">
        <f>37-D19045</f>
        <v>9</v>
      </c>
      <c r="J19045">
        <f>ABS(D19045-D19046)</f>
        <v>4</v>
      </c>
      <c r="K19045">
        <f>AVERAGE(D19045:D19049)</f>
        <v>28</v>
      </c>
      <c r="L19045">
        <f>AVERAGE(D19045:D19064)</f>
        <v>28</v>
      </c>
      <c r="M19045">
        <f>K19045-L19045</f>
        <v>0</v>
      </c>
      <c r="N19045" t="str">
        <f>IF(K19045&gt;L19045,"HIGH ZONE BIAS",IF(K19045&lt;L19045,"LOW ZONE BIAS","EQUILIBRIUM"))</f>
        <v>EQUILIBRIUM</v>
      </c>
    </row>
    <row r="19046">
      <c r="A19046">
        <v>6658</v>
      </c>
      <c r="B19046" t="str">
        <v>2005-04-30</v>
      </c>
      <c r="C19046" t="str">
        <v>Evening</v>
      </c>
      <c r="D19046">
        <v>24</v>
      </c>
      <c r="E19046" t="str">
        <f>IF(MOD(D19046,2)=0,"EVEN","ODD")</f>
        <v>EVEN</v>
      </c>
      <c r="F19046" t="str">
        <f>IF(D19046&lt;=18,"LOW (1-18)","HIGH (19-36)")</f>
        <v>HIGH (19-36)</v>
      </c>
      <c r="G19046">
        <f>INT((D19046-1)/6)+1</f>
        <v>4</v>
      </c>
      <c r="H19046">
        <f>MOD(D19046-1,6)+1</f>
        <v>6</v>
      </c>
      <c r="I19046">
        <f>37-D19046</f>
        <v>13</v>
      </c>
      <c r="J19046">
        <f>ABS(D19046-D19047)</f>
        <v>6</v>
      </c>
      <c r="K19046">
        <f>AVERAGE(D19046:D19050)</f>
        <v>24</v>
      </c>
      <c r="L19046">
        <f>AVERAGE(D19046:D19065)</f>
        <v>24</v>
      </c>
      <c r="M19046">
        <f>K19046-L19046</f>
        <v>0</v>
      </c>
      <c r="N19046" t="str">
        <f>IF(K19046&gt;L19046,"HIGH ZONE BIAS",IF(K19046&lt;L19046,"LOW ZONE BIAS","EQUILIBRIUM"))</f>
        <v>EQUILIBRIUM</v>
      </c>
    </row>
    <row r="19047">
      <c r="A19047">
        <v>6657</v>
      </c>
      <c r="B19047" t="str">
        <v>2005-04-30</v>
      </c>
      <c r="C19047" t="str">
        <v>Midday</v>
      </c>
      <c r="D19047">
        <v>18</v>
      </c>
      <c r="E19047" t="str">
        <f>IF(MOD(D19047,2)=0,"EVEN","ODD")</f>
        <v>EVEN</v>
      </c>
      <c r="F19047" t="str">
        <f>IF(D19047&lt;=18,"LOW (1-18)","HIGH (19-36)")</f>
        <v>LOW (1-18)</v>
      </c>
      <c r="G19047">
        <f>INT((D19047-1)/6)+1</f>
        <v>3</v>
      </c>
      <c r="H19047">
        <f>MOD(D19047-1,6)+1</f>
        <v>6</v>
      </c>
      <c r="I19047">
        <f>37-D19047</f>
        <v>19</v>
      </c>
      <c r="J19047">
        <f>ABS(D19047-D19048)</f>
        <v>15</v>
      </c>
      <c r="K19047">
        <f>AVERAGE(D19047:D19051)</f>
        <v>18</v>
      </c>
      <c r="L19047">
        <f>AVERAGE(D19047:D19066)</f>
        <v>18</v>
      </c>
      <c r="M19047">
        <f>K19047-L19047</f>
        <v>0</v>
      </c>
      <c r="N19047" t="str">
        <f>IF(K19047&gt;L19047,"HIGH ZONE BIAS",IF(K19047&lt;L19047,"LOW ZONE BIAS","EQUILIBRIUM"))</f>
        <v>EQUILIBRIUM</v>
      </c>
    </row>
    <row r="19048">
      <c r="A19048">
        <v>6656</v>
      </c>
      <c r="B19048" t="str">
        <v>2005-04-29</v>
      </c>
      <c r="C19048" t="str">
        <v>Evening</v>
      </c>
      <c r="D19048">
        <v>33</v>
      </c>
      <c r="E19048" t="str">
        <f>IF(MOD(D19048,2)=0,"EVEN","ODD")</f>
        <v>ODD</v>
      </c>
      <c r="F19048" t="str">
        <f>IF(D19048&lt;=18,"LOW (1-18)","HIGH (19-36)")</f>
        <v>HIGH (19-36)</v>
      </c>
      <c r="G19048">
        <f>INT((D19048-1)/6)+1</f>
        <v>6</v>
      </c>
      <c r="H19048">
        <f>MOD(D19048-1,6)+1</f>
        <v>3</v>
      </c>
      <c r="I19048">
        <f>37-D19048</f>
        <v>4</v>
      </c>
      <c r="J19048">
        <f>ABS(D19048-D19049)</f>
        <v>5</v>
      </c>
      <c r="K19048">
        <f>AVERAGE(D19048:D19052)</f>
        <v>33</v>
      </c>
      <c r="L19048">
        <f>AVERAGE(D19048:D19067)</f>
        <v>33</v>
      </c>
      <c r="M19048">
        <f>K19048-L19048</f>
        <v>0</v>
      </c>
      <c r="N19048" t="str">
        <f>IF(K19048&gt;L19048,"HIGH ZONE BIAS",IF(K19048&lt;L19048,"LOW ZONE BIAS","EQUILIBRIUM"))</f>
        <v>EQUILIBRIUM</v>
      </c>
    </row>
    <row r="19049">
      <c r="A19049">
        <v>6655</v>
      </c>
      <c r="B19049" t="str">
        <v>2005-04-29</v>
      </c>
      <c r="C19049" t="str">
        <v>Midday</v>
      </c>
      <c r="D19049">
        <v>28</v>
      </c>
      <c r="E19049" t="str">
        <f>IF(MOD(D19049,2)=0,"EVEN","ODD")</f>
        <v>EVEN</v>
      </c>
      <c r="F19049" t="str">
        <f>IF(D19049&lt;=18,"LOW (1-18)","HIGH (19-36)")</f>
        <v>HIGH (19-36)</v>
      </c>
      <c r="G19049">
        <f>INT((D19049-1)/6)+1</f>
        <v>5</v>
      </c>
      <c r="H19049">
        <f>MOD(D19049-1,6)+1</f>
        <v>4</v>
      </c>
      <c r="I19049">
        <f>37-D19049</f>
        <v>9</v>
      </c>
      <c r="J19049">
        <f>ABS(D19049-D19050)</f>
        <v>16</v>
      </c>
      <c r="K19049">
        <f>AVERAGE(D19049:D19053)</f>
        <v>28</v>
      </c>
      <c r="L19049">
        <f>AVERAGE(D19049:D19068)</f>
        <v>28</v>
      </c>
      <c r="M19049">
        <f>K19049-L19049</f>
        <v>0</v>
      </c>
      <c r="N19049" t="str">
        <f>IF(K19049&gt;L19049,"HIGH ZONE BIAS",IF(K19049&lt;L19049,"LOW ZONE BIAS","EQUILIBRIUM"))</f>
        <v>EQUILIBRIUM</v>
      </c>
    </row>
    <row r="19050">
      <c r="A19050">
        <v>6654</v>
      </c>
      <c r="B19050" t="str">
        <v>2005-04-28</v>
      </c>
      <c r="C19050" t="str">
        <v>Evening</v>
      </c>
      <c r="D19050">
        <v>12</v>
      </c>
      <c r="E19050" t="str">
        <f>IF(MOD(D19050,2)=0,"EVEN","ODD")</f>
        <v>EVEN</v>
      </c>
      <c r="F19050" t="str">
        <f>IF(D19050&lt;=18,"LOW (1-18)","HIGH (19-36)")</f>
        <v>LOW (1-18)</v>
      </c>
      <c r="G19050">
        <f>INT((D19050-1)/6)+1</f>
        <v>2</v>
      </c>
      <c r="H19050">
        <f>MOD(D19050-1,6)+1</f>
        <v>6</v>
      </c>
      <c r="I19050">
        <f>37-D19050</f>
        <v>25</v>
      </c>
      <c r="J19050">
        <f>ABS(D19050-D19051)</f>
        <v>3</v>
      </c>
      <c r="K19050">
        <f>AVERAGE(D19050:D19054)</f>
        <v>12</v>
      </c>
      <c r="L19050">
        <f>AVERAGE(D19050:D19069)</f>
        <v>12</v>
      </c>
      <c r="M19050">
        <f>K19050-L19050</f>
        <v>0</v>
      </c>
      <c r="N19050" t="str">
        <f>IF(K19050&gt;L19050,"HIGH ZONE BIAS",IF(K19050&lt;L19050,"LOW ZONE BIAS","EQUILIBRIUM"))</f>
        <v>EQUILIBRIUM</v>
      </c>
    </row>
    <row r="19051">
      <c r="A19051">
        <v>6653</v>
      </c>
      <c r="B19051" t="str">
        <v>2005-04-28</v>
      </c>
      <c r="C19051" t="str">
        <v>Midday</v>
      </c>
      <c r="D19051">
        <v>15</v>
      </c>
      <c r="E19051" t="str">
        <f>IF(MOD(D19051,2)=0,"EVEN","ODD")</f>
        <v>ODD</v>
      </c>
      <c r="F19051" t="str">
        <f>IF(D19051&lt;=18,"LOW (1-18)","HIGH (19-36)")</f>
        <v>LOW (1-18)</v>
      </c>
      <c r="G19051">
        <f>INT((D19051-1)/6)+1</f>
        <v>3</v>
      </c>
      <c r="H19051">
        <f>MOD(D19051-1,6)+1</f>
        <v>3</v>
      </c>
      <c r="I19051">
        <f>37-D19051</f>
        <v>22</v>
      </c>
      <c r="J19051">
        <f>ABS(D19051-D19052)</f>
        <v>7</v>
      </c>
      <c r="K19051">
        <f>AVERAGE(D19051:D19055)</f>
        <v>15</v>
      </c>
      <c r="L19051">
        <f>AVERAGE(D19051:D19070)</f>
        <v>15</v>
      </c>
      <c r="M19051">
        <f>K19051-L19051</f>
        <v>0</v>
      </c>
      <c r="N19051" t="str">
        <f>IF(K19051&gt;L19051,"HIGH ZONE BIAS",IF(K19051&lt;L19051,"LOW ZONE BIAS","EQUILIBRIUM"))</f>
        <v>EQUILIBRIUM</v>
      </c>
    </row>
    <row r="19052">
      <c r="A19052">
        <v>6652</v>
      </c>
      <c r="B19052" t="str">
        <v>2005-04-27</v>
      </c>
      <c r="C19052" t="str">
        <v>Evening</v>
      </c>
      <c r="D19052">
        <v>22</v>
      </c>
      <c r="E19052" t="str">
        <f>IF(MOD(D19052,2)=0,"EVEN","ODD")</f>
        <v>EVEN</v>
      </c>
      <c r="F19052" t="str">
        <f>IF(D19052&lt;=18,"LOW (1-18)","HIGH (19-36)")</f>
        <v>HIGH (19-36)</v>
      </c>
      <c r="G19052">
        <f>INT((D19052-1)/6)+1</f>
        <v>4</v>
      </c>
      <c r="H19052">
        <f>MOD(D19052-1,6)+1</f>
        <v>4</v>
      </c>
      <c r="I19052">
        <f>37-D19052</f>
        <v>15</v>
      </c>
      <c r="J19052">
        <f>ABS(D19052-D19053)</f>
        <v>5</v>
      </c>
      <c r="K19052">
        <f>AVERAGE(D19052:D19056)</f>
        <v>22</v>
      </c>
      <c r="L19052">
        <f>AVERAGE(D19052:D19071)</f>
        <v>22</v>
      </c>
      <c r="M19052">
        <f>K19052-L19052</f>
        <v>0</v>
      </c>
      <c r="N19052" t="str">
        <f>IF(K19052&gt;L19052,"HIGH ZONE BIAS",IF(K19052&lt;L19052,"LOW ZONE BIAS","EQUILIBRIUM"))</f>
        <v>EQUILIBRIUM</v>
      </c>
    </row>
    <row r="19053">
      <c r="A19053">
        <v>6651</v>
      </c>
      <c r="B19053" t="str">
        <v>2005-04-27</v>
      </c>
      <c r="C19053" t="str">
        <v>Midday</v>
      </c>
      <c r="D19053">
        <v>17</v>
      </c>
      <c r="E19053" t="str">
        <f>IF(MOD(D19053,2)=0,"EVEN","ODD")</f>
        <v>ODD</v>
      </c>
      <c r="F19053" t="str">
        <f>IF(D19053&lt;=18,"LOW (1-18)","HIGH (19-36)")</f>
        <v>LOW (1-18)</v>
      </c>
      <c r="G19053">
        <f>INT((D19053-1)/6)+1</f>
        <v>3</v>
      </c>
      <c r="H19053">
        <f>MOD(D19053-1,6)+1</f>
        <v>5</v>
      </c>
      <c r="I19053">
        <f>37-D19053</f>
        <v>20</v>
      </c>
      <c r="J19053">
        <f>ABS(D19053-D19054)</f>
        <v>4</v>
      </c>
      <c r="K19053">
        <f>AVERAGE(D19053:D19057)</f>
        <v>17</v>
      </c>
      <c r="L19053">
        <f>AVERAGE(D19053:D19072)</f>
        <v>17</v>
      </c>
      <c r="M19053">
        <f>K19053-L19053</f>
        <v>0</v>
      </c>
      <c r="N19053" t="str">
        <f>IF(K19053&gt;L19053,"HIGH ZONE BIAS",IF(K19053&lt;L19053,"LOW ZONE BIAS","EQUILIBRIUM"))</f>
        <v>EQUILIBRIUM</v>
      </c>
    </row>
    <row r="19054">
      <c r="A19054">
        <v>6650</v>
      </c>
      <c r="B19054" t="str">
        <v>2005-04-26</v>
      </c>
      <c r="C19054" t="str">
        <v>Evening</v>
      </c>
      <c r="D19054">
        <v>21</v>
      </c>
      <c r="E19054" t="str">
        <f>IF(MOD(D19054,2)=0,"EVEN","ODD")</f>
        <v>ODD</v>
      </c>
      <c r="F19054" t="str">
        <f>IF(D19054&lt;=18,"LOW (1-18)","HIGH (19-36)")</f>
        <v>HIGH (19-36)</v>
      </c>
      <c r="G19054">
        <f>INT((D19054-1)/6)+1</f>
        <v>4</v>
      </c>
      <c r="H19054">
        <f>MOD(D19054-1,6)+1</f>
        <v>3</v>
      </c>
      <c r="I19054">
        <f>37-D19054</f>
        <v>16</v>
      </c>
      <c r="J19054">
        <f>ABS(D19054-D19055)</f>
        <v>11</v>
      </c>
      <c r="K19054">
        <f>AVERAGE(D19054:D19058)</f>
        <v>21</v>
      </c>
      <c r="L19054">
        <f>AVERAGE(D19054:D19073)</f>
        <v>21</v>
      </c>
      <c r="M19054">
        <f>K19054-L19054</f>
        <v>0</v>
      </c>
      <c r="N19054" t="str">
        <f>IF(K19054&gt;L19054,"HIGH ZONE BIAS",IF(K19054&lt;L19054,"LOW ZONE BIAS","EQUILIBRIUM"))</f>
        <v>EQUILIBRIUM</v>
      </c>
    </row>
    <row r="19055">
      <c r="A19055">
        <v>6649</v>
      </c>
      <c r="B19055" t="str">
        <v>2005-04-26</v>
      </c>
      <c r="C19055" t="str">
        <v>Midday</v>
      </c>
      <c r="D19055">
        <v>10</v>
      </c>
      <c r="E19055" t="str">
        <f>IF(MOD(D19055,2)=0,"EVEN","ODD")</f>
        <v>EVEN</v>
      </c>
      <c r="F19055" t="str">
        <f>IF(D19055&lt;=18,"LOW (1-18)","HIGH (19-36)")</f>
        <v>LOW (1-18)</v>
      </c>
      <c r="G19055">
        <f>INT((D19055-1)/6)+1</f>
        <v>2</v>
      </c>
      <c r="H19055">
        <f>MOD(D19055-1,6)+1</f>
        <v>4</v>
      </c>
      <c r="I19055">
        <f>37-D19055</f>
        <v>27</v>
      </c>
      <c r="J19055">
        <f>ABS(D19055-D19056)</f>
        <v>23</v>
      </c>
      <c r="K19055">
        <f>AVERAGE(D19055:D19059)</f>
        <v>10</v>
      </c>
      <c r="L19055">
        <f>AVERAGE(D19055:D19074)</f>
        <v>10</v>
      </c>
      <c r="M19055">
        <f>K19055-L19055</f>
        <v>0</v>
      </c>
      <c r="N19055" t="str">
        <f>IF(K19055&gt;L19055,"HIGH ZONE BIAS",IF(K19055&lt;L19055,"LOW ZONE BIAS","EQUILIBRIUM"))</f>
        <v>EQUILIBRIUM</v>
      </c>
    </row>
    <row r="19056">
      <c r="A19056">
        <v>6648</v>
      </c>
      <c r="B19056" t="str">
        <v>2005-04-25</v>
      </c>
      <c r="C19056" t="str">
        <v>Evening</v>
      </c>
      <c r="D19056">
        <v>33</v>
      </c>
      <c r="E19056" t="str">
        <f>IF(MOD(D19056,2)=0,"EVEN","ODD")</f>
        <v>ODD</v>
      </c>
      <c r="F19056" t="str">
        <f>IF(D19056&lt;=18,"LOW (1-18)","HIGH (19-36)")</f>
        <v>HIGH (19-36)</v>
      </c>
      <c r="G19056">
        <f>INT((D19056-1)/6)+1</f>
        <v>6</v>
      </c>
      <c r="H19056">
        <f>MOD(D19056-1,6)+1</f>
        <v>3</v>
      </c>
      <c r="I19056">
        <f>37-D19056</f>
        <v>4</v>
      </c>
      <c r="J19056">
        <f>ABS(D19056-D19057)</f>
        <v>28</v>
      </c>
      <c r="K19056">
        <f>AVERAGE(D19056:D19060)</f>
        <v>33</v>
      </c>
      <c r="L19056">
        <f>AVERAGE(D19056:D19075)</f>
        <v>33</v>
      </c>
      <c r="M19056">
        <f>K19056-L19056</f>
        <v>0</v>
      </c>
      <c r="N19056" t="str">
        <f>IF(K19056&gt;L19056,"HIGH ZONE BIAS",IF(K19056&lt;L19056,"LOW ZONE BIAS","EQUILIBRIUM"))</f>
        <v>EQUILIBRIUM</v>
      </c>
    </row>
    <row r="19057">
      <c r="A19057">
        <v>6647</v>
      </c>
      <c r="B19057" t="str">
        <v>2005-04-25</v>
      </c>
      <c r="C19057" t="str">
        <v>Midday</v>
      </c>
      <c r="D19057">
        <v>5</v>
      </c>
      <c r="E19057" t="str">
        <f>IF(MOD(D19057,2)=0,"EVEN","ODD")</f>
        <v>ODD</v>
      </c>
      <c r="F19057" t="str">
        <f>IF(D19057&lt;=18,"LOW (1-18)","HIGH (19-36)")</f>
        <v>LOW (1-18)</v>
      </c>
      <c r="G19057">
        <f>INT((D19057-1)/6)+1</f>
        <v>1</v>
      </c>
      <c r="H19057">
        <f>MOD(D19057-1,6)+1</f>
        <v>5</v>
      </c>
      <c r="I19057">
        <f>37-D19057</f>
        <v>32</v>
      </c>
      <c r="J19057">
        <f>ABS(D19057-D19058)</f>
        <v>30</v>
      </c>
      <c r="K19057">
        <f>AVERAGE(D19057:D19061)</f>
        <v>5</v>
      </c>
      <c r="L19057">
        <f>AVERAGE(D19057:D19076)</f>
        <v>5</v>
      </c>
      <c r="M19057">
        <f>K19057-L19057</f>
        <v>0</v>
      </c>
      <c r="N19057" t="str">
        <f>IF(K19057&gt;L19057,"HIGH ZONE BIAS",IF(K19057&lt;L19057,"LOW ZONE BIAS","EQUILIBRIUM"))</f>
        <v>EQUILIBRIUM</v>
      </c>
    </row>
    <row r="19058">
      <c r="A19058">
        <v>6646</v>
      </c>
      <c r="B19058" t="str">
        <v>2005-04-23</v>
      </c>
      <c r="C19058" t="str">
        <v>Evening</v>
      </c>
      <c r="D19058">
        <v>35</v>
      </c>
      <c r="E19058" t="str">
        <f>IF(MOD(D19058,2)=0,"EVEN","ODD")</f>
        <v>ODD</v>
      </c>
      <c r="F19058" t="str">
        <f>IF(D19058&lt;=18,"LOW (1-18)","HIGH (19-36)")</f>
        <v>HIGH (19-36)</v>
      </c>
      <c r="G19058">
        <f>INT((D19058-1)/6)+1</f>
        <v>6</v>
      </c>
      <c r="H19058">
        <f>MOD(D19058-1,6)+1</f>
        <v>5</v>
      </c>
      <c r="I19058">
        <f>37-D19058</f>
        <v>2</v>
      </c>
      <c r="J19058">
        <f>ABS(D19058-D19059)</f>
        <v>32</v>
      </c>
      <c r="K19058">
        <f>AVERAGE(D19058:D19062)</f>
        <v>35</v>
      </c>
      <c r="L19058">
        <f>AVERAGE(D19058:D19077)</f>
        <v>35</v>
      </c>
      <c r="M19058">
        <f>K19058-L19058</f>
        <v>0</v>
      </c>
      <c r="N19058" t="str">
        <f>IF(K19058&gt;L19058,"HIGH ZONE BIAS",IF(K19058&lt;L19058,"LOW ZONE BIAS","EQUILIBRIUM"))</f>
        <v>EQUILIBRIUM</v>
      </c>
    </row>
    <row r="19059">
      <c r="A19059">
        <v>6645</v>
      </c>
      <c r="B19059" t="str">
        <v>2005-04-23</v>
      </c>
      <c r="C19059" t="str">
        <v>Midday</v>
      </c>
      <c r="D19059">
        <v>3</v>
      </c>
      <c r="E19059" t="str">
        <f>IF(MOD(D19059,2)=0,"EVEN","ODD")</f>
        <v>ODD</v>
      </c>
      <c r="F19059" t="str">
        <f>IF(D19059&lt;=18,"LOW (1-18)","HIGH (19-36)")</f>
        <v>LOW (1-18)</v>
      </c>
      <c r="G19059">
        <f>INT((D19059-1)/6)+1</f>
        <v>1</v>
      </c>
      <c r="H19059">
        <f>MOD(D19059-1,6)+1</f>
        <v>3</v>
      </c>
      <c r="I19059">
        <f>37-D19059</f>
        <v>34</v>
      </c>
      <c r="J19059">
        <f>ABS(D19059-D19060)</f>
        <v>25</v>
      </c>
      <c r="K19059">
        <f>AVERAGE(D19059:D19063)</f>
        <v>3</v>
      </c>
      <c r="L19059">
        <f>AVERAGE(D19059:D19078)</f>
        <v>3</v>
      </c>
      <c r="M19059">
        <f>K19059-L19059</f>
        <v>0</v>
      </c>
      <c r="N19059" t="str">
        <f>IF(K19059&gt;L19059,"HIGH ZONE BIAS",IF(K19059&lt;L19059,"LOW ZONE BIAS","EQUILIBRIUM"))</f>
        <v>EQUILIBRIUM</v>
      </c>
    </row>
    <row r="19060">
      <c r="A19060">
        <v>6644</v>
      </c>
      <c r="B19060" t="str">
        <v>2005-04-22</v>
      </c>
      <c r="C19060" t="str">
        <v>Evening</v>
      </c>
      <c r="D19060">
        <v>28</v>
      </c>
      <c r="E19060" t="str">
        <f>IF(MOD(D19060,2)=0,"EVEN","ODD")</f>
        <v>EVEN</v>
      </c>
      <c r="F19060" t="str">
        <f>IF(D19060&lt;=18,"LOW (1-18)","HIGH (19-36)")</f>
        <v>HIGH (19-36)</v>
      </c>
      <c r="G19060">
        <f>INT((D19060-1)/6)+1</f>
        <v>5</v>
      </c>
      <c r="H19060">
        <f>MOD(D19060-1,6)+1</f>
        <v>4</v>
      </c>
      <c r="I19060">
        <f>37-D19060</f>
        <v>9</v>
      </c>
      <c r="J19060">
        <f>ABS(D19060-D19061)</f>
        <v>16</v>
      </c>
      <c r="K19060">
        <f>AVERAGE(D19060:D19064)</f>
        <v>28</v>
      </c>
      <c r="L19060">
        <f>AVERAGE(D19060:D19079)</f>
        <v>28</v>
      </c>
      <c r="M19060">
        <f>K19060-L19060</f>
        <v>0</v>
      </c>
      <c r="N19060" t="str">
        <f>IF(K19060&gt;L19060,"HIGH ZONE BIAS",IF(K19060&lt;L19060,"LOW ZONE BIAS","EQUILIBRIUM"))</f>
        <v>EQUILIBRIUM</v>
      </c>
    </row>
    <row r="19061">
      <c r="A19061">
        <v>6643</v>
      </c>
      <c r="B19061" t="str">
        <v>2005-04-22</v>
      </c>
      <c r="C19061" t="str">
        <v>Midday</v>
      </c>
      <c r="D19061">
        <v>12</v>
      </c>
      <c r="E19061" t="str">
        <f>IF(MOD(D19061,2)=0,"EVEN","ODD")</f>
        <v>EVEN</v>
      </c>
      <c r="F19061" t="str">
        <f>IF(D19061&lt;=18,"LOW (1-18)","HIGH (19-36)")</f>
        <v>LOW (1-18)</v>
      </c>
      <c r="G19061">
        <f>INT((D19061-1)/6)+1</f>
        <v>2</v>
      </c>
      <c r="H19061">
        <f>MOD(D19061-1,6)+1</f>
        <v>6</v>
      </c>
      <c r="I19061">
        <f>37-D19061</f>
        <v>25</v>
      </c>
      <c r="J19061">
        <f>ABS(D19061-D19062)</f>
        <v>16</v>
      </c>
      <c r="K19061">
        <f>AVERAGE(D19061:D19065)</f>
        <v>12</v>
      </c>
      <c r="L19061">
        <f>AVERAGE(D19061:D19080)</f>
        <v>12</v>
      </c>
      <c r="M19061">
        <f>K19061-L19061</f>
        <v>0</v>
      </c>
      <c r="N19061" t="str">
        <f>IF(K19061&gt;L19061,"HIGH ZONE BIAS",IF(K19061&lt;L19061,"LOW ZONE BIAS","EQUILIBRIUM"))</f>
        <v>EQUILIBRIUM</v>
      </c>
    </row>
    <row r="19062">
      <c r="A19062">
        <v>6642</v>
      </c>
      <c r="B19062" t="str">
        <v>2005-04-21</v>
      </c>
      <c r="C19062" t="str">
        <v>Evening</v>
      </c>
      <c r="D19062">
        <v>28</v>
      </c>
      <c r="E19062" t="str">
        <f>IF(MOD(D19062,2)=0,"EVEN","ODD")</f>
        <v>EVEN</v>
      </c>
      <c r="F19062" t="str">
        <f>IF(D19062&lt;=18,"LOW (1-18)","HIGH (19-36)")</f>
        <v>HIGH (19-36)</v>
      </c>
      <c r="G19062">
        <f>INT((D19062-1)/6)+1</f>
        <v>5</v>
      </c>
      <c r="H19062">
        <f>MOD(D19062-1,6)+1</f>
        <v>4</v>
      </c>
      <c r="I19062">
        <f>37-D19062</f>
        <v>9</v>
      </c>
      <c r="J19062">
        <f>ABS(D19062-D19063)</f>
        <v>23</v>
      </c>
      <c r="K19062">
        <f>AVERAGE(D19062:D19066)</f>
        <v>28</v>
      </c>
      <c r="L19062">
        <f>AVERAGE(D19062:D19081)</f>
        <v>28</v>
      </c>
      <c r="M19062">
        <f>K19062-L19062</f>
        <v>0</v>
      </c>
      <c r="N19062" t="str">
        <f>IF(K19062&gt;L19062,"HIGH ZONE BIAS",IF(K19062&lt;L19062,"LOW ZONE BIAS","EQUILIBRIUM"))</f>
        <v>EQUILIBRIUM</v>
      </c>
    </row>
    <row r="19063">
      <c r="A19063">
        <v>6641</v>
      </c>
      <c r="B19063" t="str">
        <v>2005-04-21</v>
      </c>
      <c r="C19063" t="str">
        <v>Midday</v>
      </c>
      <c r="D19063">
        <v>5</v>
      </c>
      <c r="E19063" t="str">
        <f>IF(MOD(D19063,2)=0,"EVEN","ODD")</f>
        <v>ODD</v>
      </c>
      <c r="F19063" t="str">
        <f>IF(D19063&lt;=18,"LOW (1-18)","HIGH (19-36)")</f>
        <v>LOW (1-18)</v>
      </c>
      <c r="G19063">
        <f>INT((D19063-1)/6)+1</f>
        <v>1</v>
      </c>
      <c r="H19063">
        <f>MOD(D19063-1,6)+1</f>
        <v>5</v>
      </c>
      <c r="I19063">
        <f>37-D19063</f>
        <v>32</v>
      </c>
      <c r="J19063">
        <f>ABS(D19063-D19064)</f>
        <v>23</v>
      </c>
      <c r="K19063">
        <f>AVERAGE(D19063:D19067)</f>
        <v>5</v>
      </c>
      <c r="L19063">
        <f>AVERAGE(D19063:D19082)</f>
        <v>5</v>
      </c>
      <c r="M19063">
        <f>K19063-L19063</f>
        <v>0</v>
      </c>
      <c r="N19063" t="str">
        <f>IF(K19063&gt;L19063,"HIGH ZONE BIAS",IF(K19063&lt;L19063,"LOW ZONE BIAS","EQUILIBRIUM"))</f>
        <v>EQUILIBRIUM</v>
      </c>
    </row>
    <row r="19064">
      <c r="A19064">
        <v>6640</v>
      </c>
      <c r="B19064" t="str">
        <v>2005-04-20</v>
      </c>
      <c r="C19064" t="str">
        <v>Evening</v>
      </c>
      <c r="D19064">
        <v>28</v>
      </c>
      <c r="E19064" t="str">
        <f>IF(MOD(D19064,2)=0,"EVEN","ODD")</f>
        <v>EVEN</v>
      </c>
      <c r="F19064" t="str">
        <f>IF(D19064&lt;=18,"LOW (1-18)","HIGH (19-36)")</f>
        <v>HIGH (19-36)</v>
      </c>
      <c r="G19064">
        <f>INT((D19064-1)/6)+1</f>
        <v>5</v>
      </c>
      <c r="H19064">
        <f>MOD(D19064-1,6)+1</f>
        <v>4</v>
      </c>
      <c r="I19064">
        <f>37-D19064</f>
        <v>9</v>
      </c>
      <c r="J19064">
        <f>ABS(D19064-D19065)</f>
        <v>6</v>
      </c>
      <c r="K19064">
        <f>AVERAGE(D19064:D19068)</f>
        <v>28</v>
      </c>
      <c r="L19064">
        <f>AVERAGE(D19064:D19083)</f>
        <v>28</v>
      </c>
      <c r="M19064">
        <f>K19064-L19064</f>
        <v>0</v>
      </c>
      <c r="N19064" t="str">
        <f>IF(K19064&gt;L19064,"HIGH ZONE BIAS",IF(K19064&lt;L19064,"LOW ZONE BIAS","EQUILIBRIUM"))</f>
        <v>EQUILIBRIUM</v>
      </c>
    </row>
    <row r="19065">
      <c r="A19065">
        <v>6639</v>
      </c>
      <c r="B19065" t="str">
        <v>2005-04-20</v>
      </c>
      <c r="C19065" t="str">
        <v>Midday</v>
      </c>
      <c r="D19065">
        <v>22</v>
      </c>
      <c r="E19065" t="str">
        <f>IF(MOD(D19065,2)=0,"EVEN","ODD")</f>
        <v>EVEN</v>
      </c>
      <c r="F19065" t="str">
        <f>IF(D19065&lt;=18,"LOW (1-18)","HIGH (19-36)")</f>
        <v>HIGH (19-36)</v>
      </c>
      <c r="G19065">
        <f>INT((D19065-1)/6)+1</f>
        <v>4</v>
      </c>
      <c r="H19065">
        <f>MOD(D19065-1,6)+1</f>
        <v>4</v>
      </c>
      <c r="I19065">
        <f>37-D19065</f>
        <v>15</v>
      </c>
      <c r="J19065">
        <f>ABS(D19065-D19066)</f>
        <v>5</v>
      </c>
      <c r="K19065">
        <f>AVERAGE(D19065:D19069)</f>
        <v>22</v>
      </c>
      <c r="L19065">
        <f>AVERAGE(D19065:D19084)</f>
        <v>22</v>
      </c>
      <c r="M19065">
        <f>K19065-L19065</f>
        <v>0</v>
      </c>
      <c r="N19065" t="str">
        <f>IF(K19065&gt;L19065,"HIGH ZONE BIAS",IF(K19065&lt;L19065,"LOW ZONE BIAS","EQUILIBRIUM"))</f>
        <v>EQUILIBRIUM</v>
      </c>
    </row>
    <row r="19066">
      <c r="A19066">
        <v>6638</v>
      </c>
      <c r="B19066" t="str">
        <v>2005-04-19</v>
      </c>
      <c r="C19066" t="str">
        <v>Evening</v>
      </c>
      <c r="D19066">
        <v>17</v>
      </c>
      <c r="E19066" t="str">
        <f>IF(MOD(D19066,2)=0,"EVEN","ODD")</f>
        <v>ODD</v>
      </c>
      <c r="F19066" t="str">
        <f>IF(D19066&lt;=18,"LOW (1-18)","HIGH (19-36)")</f>
        <v>LOW (1-18)</v>
      </c>
      <c r="G19066">
        <f>INT((D19066-1)/6)+1</f>
        <v>3</v>
      </c>
      <c r="H19066">
        <f>MOD(D19066-1,6)+1</f>
        <v>5</v>
      </c>
      <c r="I19066">
        <f>37-D19066</f>
        <v>20</v>
      </c>
      <c r="J19066">
        <f>ABS(D19066-D19067)</f>
        <v>10</v>
      </c>
      <c r="K19066">
        <f>AVERAGE(D19066:D19070)</f>
        <v>17</v>
      </c>
      <c r="L19066">
        <f>AVERAGE(D19066:D19085)</f>
        <v>17</v>
      </c>
      <c r="M19066">
        <f>K19066-L19066</f>
        <v>0</v>
      </c>
      <c r="N19066" t="str">
        <f>IF(K19066&gt;L19066,"HIGH ZONE BIAS",IF(K19066&lt;L19066,"LOW ZONE BIAS","EQUILIBRIUM"))</f>
        <v>EQUILIBRIUM</v>
      </c>
    </row>
    <row r="19067">
      <c r="A19067">
        <v>6637</v>
      </c>
      <c r="B19067" t="str">
        <v>2005-04-19</v>
      </c>
      <c r="C19067" t="str">
        <v>Midday</v>
      </c>
      <c r="D19067">
        <v>7</v>
      </c>
      <c r="E19067" t="str">
        <f>IF(MOD(D19067,2)=0,"EVEN","ODD")</f>
        <v>ODD</v>
      </c>
      <c r="F19067" t="str">
        <f>IF(D19067&lt;=18,"LOW (1-18)","HIGH (19-36)")</f>
        <v>LOW (1-18)</v>
      </c>
      <c r="G19067">
        <f>INT((D19067-1)/6)+1</f>
        <v>2</v>
      </c>
      <c r="H19067">
        <f>MOD(D19067-1,6)+1</f>
        <v>1</v>
      </c>
      <c r="I19067">
        <f>37-D19067</f>
        <v>30</v>
      </c>
      <c r="J19067">
        <f>ABS(D19067-D19068)</f>
        <v>22</v>
      </c>
      <c r="K19067">
        <f>AVERAGE(D19067:D19071)</f>
        <v>7</v>
      </c>
      <c r="L19067">
        <f>AVERAGE(D19067:D19086)</f>
        <v>7</v>
      </c>
      <c r="M19067">
        <f>K19067-L19067</f>
        <v>0</v>
      </c>
      <c r="N19067" t="str">
        <f>IF(K19067&gt;L19067,"HIGH ZONE BIAS",IF(K19067&lt;L19067,"LOW ZONE BIAS","EQUILIBRIUM"))</f>
        <v>EQUILIBRIUM</v>
      </c>
    </row>
    <row r="19068">
      <c r="A19068">
        <v>6636</v>
      </c>
      <c r="B19068" t="str">
        <v>2005-04-18</v>
      </c>
      <c r="C19068" t="str">
        <v>Evening</v>
      </c>
      <c r="D19068">
        <v>29</v>
      </c>
      <c r="E19068" t="str">
        <f>IF(MOD(D19068,2)=0,"EVEN","ODD")</f>
        <v>ODD</v>
      </c>
      <c r="F19068" t="str">
        <f>IF(D19068&lt;=18,"LOW (1-18)","HIGH (19-36)")</f>
        <v>HIGH (19-36)</v>
      </c>
      <c r="G19068">
        <f>INT((D19068-1)/6)+1</f>
        <v>5</v>
      </c>
      <c r="H19068">
        <f>MOD(D19068-1,6)+1</f>
        <v>5</v>
      </c>
      <c r="I19068">
        <f>37-D19068</f>
        <v>8</v>
      </c>
      <c r="J19068">
        <f>ABS(D19068-D19069)</f>
        <v>3</v>
      </c>
      <c r="K19068">
        <f>AVERAGE(D19068:D19072)</f>
        <v>29</v>
      </c>
      <c r="L19068">
        <f>AVERAGE(D19068:D19087)</f>
        <v>29</v>
      </c>
      <c r="M19068">
        <f>K19068-L19068</f>
        <v>0</v>
      </c>
      <c r="N19068" t="str">
        <f>IF(K19068&gt;L19068,"HIGH ZONE BIAS",IF(K19068&lt;L19068,"LOW ZONE BIAS","EQUILIBRIUM"))</f>
        <v>EQUILIBRIUM</v>
      </c>
    </row>
    <row r="19069">
      <c r="A19069">
        <v>6635</v>
      </c>
      <c r="B19069" t="str">
        <v>2005-04-18</v>
      </c>
      <c r="C19069" t="str">
        <v>Midday</v>
      </c>
      <c r="D19069">
        <v>32</v>
      </c>
      <c r="E19069" t="str">
        <f>IF(MOD(D19069,2)=0,"EVEN","ODD")</f>
        <v>EVEN</v>
      </c>
      <c r="F19069" t="str">
        <f>IF(D19069&lt;=18,"LOW (1-18)","HIGH (19-36)")</f>
        <v>HIGH (19-36)</v>
      </c>
      <c r="G19069">
        <f>INT((D19069-1)/6)+1</f>
        <v>6</v>
      </c>
      <c r="H19069">
        <f>MOD(D19069-1,6)+1</f>
        <v>2</v>
      </c>
      <c r="I19069">
        <f>37-D19069</f>
        <v>5</v>
      </c>
      <c r="J19069">
        <f>ABS(D19069-D19070)</f>
        <v>20</v>
      </c>
      <c r="K19069">
        <f>AVERAGE(D19069:D19073)</f>
        <v>32</v>
      </c>
      <c r="L19069">
        <f>AVERAGE(D19069:D19088)</f>
        <v>32</v>
      </c>
      <c r="M19069">
        <f>K19069-L19069</f>
        <v>0</v>
      </c>
      <c r="N19069" t="str">
        <f>IF(K19069&gt;L19069,"HIGH ZONE BIAS",IF(K19069&lt;L19069,"LOW ZONE BIAS","EQUILIBRIUM"))</f>
        <v>EQUILIBRIUM</v>
      </c>
    </row>
    <row r="19070">
      <c r="A19070">
        <v>6634</v>
      </c>
      <c r="B19070" t="str">
        <v>2005-04-16</v>
      </c>
      <c r="C19070" t="str">
        <v>Evening</v>
      </c>
      <c r="D19070">
        <v>12</v>
      </c>
      <c r="E19070" t="str">
        <f>IF(MOD(D19070,2)=0,"EVEN","ODD")</f>
        <v>EVEN</v>
      </c>
      <c r="F19070" t="str">
        <f>IF(D19070&lt;=18,"LOW (1-18)","HIGH (19-36)")</f>
        <v>LOW (1-18)</v>
      </c>
      <c r="G19070">
        <f>INT((D19070-1)/6)+1</f>
        <v>2</v>
      </c>
      <c r="H19070">
        <f>MOD(D19070-1,6)+1</f>
        <v>6</v>
      </c>
      <c r="I19070">
        <f>37-D19070</f>
        <v>25</v>
      </c>
      <c r="J19070">
        <f>ABS(D19070-D19071)</f>
        <v>1</v>
      </c>
      <c r="K19070">
        <f>AVERAGE(D19070:D19074)</f>
        <v>12</v>
      </c>
      <c r="L19070">
        <f>AVERAGE(D19070:D19089)</f>
        <v>12</v>
      </c>
      <c r="M19070">
        <f>K19070-L19070</f>
        <v>0</v>
      </c>
      <c r="N19070" t="str">
        <f>IF(K19070&gt;L19070,"HIGH ZONE BIAS",IF(K19070&lt;L19070,"LOW ZONE BIAS","EQUILIBRIUM"))</f>
        <v>EQUILIBRIUM</v>
      </c>
    </row>
    <row r="19071">
      <c r="A19071">
        <v>6633</v>
      </c>
      <c r="B19071" t="str">
        <v>2005-04-16</v>
      </c>
      <c r="C19071" t="str">
        <v>Midday</v>
      </c>
      <c r="D19071">
        <v>11</v>
      </c>
      <c r="E19071" t="str">
        <f>IF(MOD(D19071,2)=0,"EVEN","ODD")</f>
        <v>ODD</v>
      </c>
      <c r="F19071" t="str">
        <f>IF(D19071&lt;=18,"LOW (1-18)","HIGH (19-36)")</f>
        <v>LOW (1-18)</v>
      </c>
      <c r="G19071">
        <f>INT((D19071-1)/6)+1</f>
        <v>2</v>
      </c>
      <c r="H19071">
        <f>MOD(D19071-1,6)+1</f>
        <v>5</v>
      </c>
      <c r="I19071">
        <f>37-D19071</f>
        <v>26</v>
      </c>
      <c r="J19071">
        <f>ABS(D19071-D19072)</f>
        <v>10</v>
      </c>
      <c r="K19071">
        <f>AVERAGE(D19071:D19075)</f>
        <v>11</v>
      </c>
      <c r="L19071">
        <f>AVERAGE(D19071:D19090)</f>
        <v>11</v>
      </c>
      <c r="M19071">
        <f>K19071-L19071</f>
        <v>0</v>
      </c>
      <c r="N19071" t="str">
        <f>IF(K19071&gt;L19071,"HIGH ZONE BIAS",IF(K19071&lt;L19071,"LOW ZONE BIAS","EQUILIBRIUM"))</f>
        <v>EQUILIBRIUM</v>
      </c>
    </row>
    <row r="19072">
      <c r="A19072">
        <v>6632</v>
      </c>
      <c r="B19072" t="str">
        <v>2005-04-15</v>
      </c>
      <c r="C19072" t="str">
        <v>Evening</v>
      </c>
      <c r="D19072">
        <v>21</v>
      </c>
      <c r="E19072" t="str">
        <f>IF(MOD(D19072,2)=0,"EVEN","ODD")</f>
        <v>ODD</v>
      </c>
      <c r="F19072" t="str">
        <f>IF(D19072&lt;=18,"LOW (1-18)","HIGH (19-36)")</f>
        <v>HIGH (19-36)</v>
      </c>
      <c r="G19072">
        <f>INT((D19072-1)/6)+1</f>
        <v>4</v>
      </c>
      <c r="H19072">
        <f>MOD(D19072-1,6)+1</f>
        <v>3</v>
      </c>
      <c r="I19072">
        <f>37-D19072</f>
        <v>16</v>
      </c>
      <c r="J19072">
        <f>ABS(D19072-D19073)</f>
        <v>12</v>
      </c>
      <c r="K19072">
        <f>AVERAGE(D19072:D19076)</f>
        <v>21</v>
      </c>
      <c r="L19072">
        <f>AVERAGE(D19072:D19091)</f>
        <v>21</v>
      </c>
      <c r="M19072">
        <f>K19072-L19072</f>
        <v>0</v>
      </c>
      <c r="N19072" t="str">
        <f>IF(K19072&gt;L19072,"HIGH ZONE BIAS",IF(K19072&lt;L19072,"LOW ZONE BIAS","EQUILIBRIUM"))</f>
        <v>EQUILIBRIUM</v>
      </c>
    </row>
    <row r="19073">
      <c r="A19073">
        <v>6631</v>
      </c>
      <c r="B19073" t="str">
        <v>2005-04-15</v>
      </c>
      <c r="C19073" t="str">
        <v>Midday</v>
      </c>
      <c r="D19073">
        <v>9</v>
      </c>
      <c r="E19073" t="str">
        <f>IF(MOD(D19073,2)=0,"EVEN","ODD")</f>
        <v>ODD</v>
      </c>
      <c r="F19073" t="str">
        <f>IF(D19073&lt;=18,"LOW (1-18)","HIGH (19-36)")</f>
        <v>LOW (1-18)</v>
      </c>
      <c r="G19073">
        <f>INT((D19073-1)/6)+1</f>
        <v>2</v>
      </c>
      <c r="H19073">
        <f>MOD(D19073-1,6)+1</f>
        <v>3</v>
      </c>
      <c r="I19073">
        <f>37-D19073</f>
        <v>28</v>
      </c>
      <c r="J19073">
        <f>ABS(D19073-D19074)</f>
        <v>5</v>
      </c>
      <c r="K19073">
        <f>AVERAGE(D19073:D19077)</f>
        <v>9</v>
      </c>
      <c r="L19073">
        <f>AVERAGE(D19073:D19092)</f>
        <v>9</v>
      </c>
      <c r="M19073">
        <f>K19073-L19073</f>
        <v>0</v>
      </c>
      <c r="N19073" t="str">
        <f>IF(K19073&gt;L19073,"HIGH ZONE BIAS",IF(K19073&lt;L19073,"LOW ZONE BIAS","EQUILIBRIUM"))</f>
        <v>EQUILIBRIUM</v>
      </c>
    </row>
    <row r="19074">
      <c r="A19074">
        <v>6630</v>
      </c>
      <c r="B19074" t="str">
        <v>2005-04-14</v>
      </c>
      <c r="C19074" t="str">
        <v>Evening</v>
      </c>
      <c r="D19074">
        <v>14</v>
      </c>
      <c r="E19074" t="str">
        <f>IF(MOD(D19074,2)=0,"EVEN","ODD")</f>
        <v>EVEN</v>
      </c>
      <c r="F19074" t="str">
        <f>IF(D19074&lt;=18,"LOW (1-18)","HIGH (19-36)")</f>
        <v>LOW (1-18)</v>
      </c>
      <c r="G19074">
        <f>INT((D19074-1)/6)+1</f>
        <v>3</v>
      </c>
      <c r="H19074">
        <f>MOD(D19074-1,6)+1</f>
        <v>2</v>
      </c>
      <c r="I19074">
        <f>37-D19074</f>
        <v>23</v>
      </c>
      <c r="J19074">
        <f>ABS(D19074-D19075)</f>
        <v>11</v>
      </c>
      <c r="K19074">
        <f>AVERAGE(D19074:D19078)</f>
        <v>14</v>
      </c>
      <c r="L19074">
        <f>AVERAGE(D19074:D19093)</f>
        <v>14</v>
      </c>
      <c r="M19074">
        <f>K19074-L19074</f>
        <v>0</v>
      </c>
      <c r="N19074" t="str">
        <f>IF(K19074&gt;L19074,"HIGH ZONE BIAS",IF(K19074&lt;L19074,"LOW ZONE BIAS","EQUILIBRIUM"))</f>
        <v>EQUILIBRIUM</v>
      </c>
    </row>
    <row r="19075">
      <c r="A19075">
        <v>6629</v>
      </c>
      <c r="B19075" t="str">
        <v>2005-04-14</v>
      </c>
      <c r="C19075" t="str">
        <v>Midday</v>
      </c>
      <c r="D19075">
        <v>3</v>
      </c>
      <c r="E19075" t="str">
        <f>IF(MOD(D19075,2)=0,"EVEN","ODD")</f>
        <v>ODD</v>
      </c>
      <c r="F19075" t="str">
        <f>IF(D19075&lt;=18,"LOW (1-18)","HIGH (19-36)")</f>
        <v>LOW (1-18)</v>
      </c>
      <c r="G19075">
        <f>INT((D19075-1)/6)+1</f>
        <v>1</v>
      </c>
      <c r="H19075">
        <f>MOD(D19075-1,6)+1</f>
        <v>3</v>
      </c>
      <c r="I19075">
        <f>37-D19075</f>
        <v>34</v>
      </c>
      <c r="J19075">
        <f>ABS(D19075-D19076)</f>
        <v>31</v>
      </c>
      <c r="K19075">
        <f>AVERAGE(D19075:D19079)</f>
        <v>3</v>
      </c>
      <c r="L19075">
        <f>AVERAGE(D19075:D19094)</f>
        <v>3</v>
      </c>
      <c r="M19075">
        <f>K19075-L19075</f>
        <v>0</v>
      </c>
      <c r="N19075" t="str">
        <f>IF(K19075&gt;L19075,"HIGH ZONE BIAS",IF(K19075&lt;L19075,"LOW ZONE BIAS","EQUILIBRIUM"))</f>
        <v>EQUILIBRIUM</v>
      </c>
    </row>
    <row r="19076">
      <c r="A19076">
        <v>6628</v>
      </c>
      <c r="B19076" t="str">
        <v>2005-04-13</v>
      </c>
      <c r="C19076" t="str">
        <v>Evening</v>
      </c>
      <c r="D19076">
        <v>34</v>
      </c>
      <c r="E19076" t="str">
        <f>IF(MOD(D19076,2)=0,"EVEN","ODD")</f>
        <v>EVEN</v>
      </c>
      <c r="F19076" t="str">
        <f>IF(D19076&lt;=18,"LOW (1-18)","HIGH (19-36)")</f>
        <v>HIGH (19-36)</v>
      </c>
      <c r="G19076">
        <f>INT((D19076-1)/6)+1</f>
        <v>6</v>
      </c>
      <c r="H19076">
        <f>MOD(D19076-1,6)+1</f>
        <v>4</v>
      </c>
      <c r="I19076">
        <f>37-D19076</f>
        <v>3</v>
      </c>
      <c r="J19076">
        <f>ABS(D19076-D19077)</f>
        <v>10</v>
      </c>
      <c r="K19076">
        <f>AVERAGE(D19076:D19080)</f>
        <v>34</v>
      </c>
      <c r="L19076">
        <f>AVERAGE(D19076:D19095)</f>
        <v>34</v>
      </c>
      <c r="M19076">
        <f>K19076-L19076</f>
        <v>0</v>
      </c>
      <c r="N19076" t="str">
        <f>IF(K19076&gt;L19076,"HIGH ZONE BIAS",IF(K19076&lt;L19076,"LOW ZONE BIAS","EQUILIBRIUM"))</f>
        <v>EQUILIBRIUM</v>
      </c>
    </row>
    <row r="19077">
      <c r="A19077">
        <v>6627</v>
      </c>
      <c r="B19077" t="str">
        <v>2005-04-13</v>
      </c>
      <c r="C19077" t="str">
        <v>Midday</v>
      </c>
      <c r="D19077">
        <v>24</v>
      </c>
      <c r="E19077" t="str">
        <f>IF(MOD(D19077,2)=0,"EVEN","ODD")</f>
        <v>EVEN</v>
      </c>
      <c r="F19077" t="str">
        <f>IF(D19077&lt;=18,"LOW (1-18)","HIGH (19-36)")</f>
        <v>HIGH (19-36)</v>
      </c>
      <c r="G19077">
        <f>INT((D19077-1)/6)+1</f>
        <v>4</v>
      </c>
      <c r="H19077">
        <f>MOD(D19077-1,6)+1</f>
        <v>6</v>
      </c>
      <c r="I19077">
        <f>37-D19077</f>
        <v>13</v>
      </c>
      <c r="J19077">
        <f>ABS(D19077-D19078)</f>
        <v>4</v>
      </c>
      <c r="K19077">
        <f>AVERAGE(D19077:D19081)</f>
        <v>24</v>
      </c>
      <c r="L19077">
        <f>AVERAGE(D19077:D19096)</f>
        <v>24</v>
      </c>
      <c r="M19077">
        <f>K19077-L19077</f>
        <v>0</v>
      </c>
      <c r="N19077" t="str">
        <f>IF(K19077&gt;L19077,"HIGH ZONE BIAS",IF(K19077&lt;L19077,"LOW ZONE BIAS","EQUILIBRIUM"))</f>
        <v>EQUILIBRIUM</v>
      </c>
    </row>
    <row r="19078">
      <c r="A19078">
        <v>6626</v>
      </c>
      <c r="B19078" t="str">
        <v>2005-04-12</v>
      </c>
      <c r="C19078" t="str">
        <v>Evening</v>
      </c>
      <c r="D19078">
        <v>28</v>
      </c>
      <c r="E19078" t="str">
        <f>IF(MOD(D19078,2)=0,"EVEN","ODD")</f>
        <v>EVEN</v>
      </c>
      <c r="F19078" t="str">
        <f>IF(D19078&lt;=18,"LOW (1-18)","HIGH (19-36)")</f>
        <v>HIGH (19-36)</v>
      </c>
      <c r="G19078">
        <f>INT((D19078-1)/6)+1</f>
        <v>5</v>
      </c>
      <c r="H19078">
        <f>MOD(D19078-1,6)+1</f>
        <v>4</v>
      </c>
      <c r="I19078">
        <f>37-D19078</f>
        <v>9</v>
      </c>
      <c r="J19078">
        <f>ABS(D19078-D19079)</f>
        <v>21</v>
      </c>
      <c r="K19078">
        <f>AVERAGE(D19078:D19082)</f>
        <v>28</v>
      </c>
      <c r="L19078">
        <f>AVERAGE(D19078:D19097)</f>
        <v>28</v>
      </c>
      <c r="M19078">
        <f>K19078-L19078</f>
        <v>0</v>
      </c>
      <c r="N19078" t="str">
        <f>IF(K19078&gt;L19078,"HIGH ZONE BIAS",IF(K19078&lt;L19078,"LOW ZONE BIAS","EQUILIBRIUM"))</f>
        <v>EQUILIBRIUM</v>
      </c>
    </row>
    <row r="19079">
      <c r="A19079">
        <v>6625</v>
      </c>
      <c r="B19079" t="str">
        <v>2005-04-12</v>
      </c>
      <c r="C19079" t="str">
        <v>Midday</v>
      </c>
      <c r="D19079">
        <v>7</v>
      </c>
      <c r="E19079" t="str">
        <f>IF(MOD(D19079,2)=0,"EVEN","ODD")</f>
        <v>ODD</v>
      </c>
      <c r="F19079" t="str">
        <f>IF(D19079&lt;=18,"LOW (1-18)","HIGH (19-36)")</f>
        <v>LOW (1-18)</v>
      </c>
      <c r="G19079">
        <f>INT((D19079-1)/6)+1</f>
        <v>2</v>
      </c>
      <c r="H19079">
        <f>MOD(D19079-1,6)+1</f>
        <v>1</v>
      </c>
      <c r="I19079">
        <f>37-D19079</f>
        <v>30</v>
      </c>
      <c r="J19079">
        <f>ABS(D19079-D19080)</f>
        <v>3</v>
      </c>
      <c r="K19079">
        <f>AVERAGE(D19079:D19083)</f>
        <v>7</v>
      </c>
      <c r="L19079">
        <f>AVERAGE(D19079:D19098)</f>
        <v>7</v>
      </c>
      <c r="M19079">
        <f>K19079-L19079</f>
        <v>0</v>
      </c>
      <c r="N19079" t="str">
        <f>IF(K19079&gt;L19079,"HIGH ZONE BIAS",IF(K19079&lt;L19079,"LOW ZONE BIAS","EQUILIBRIUM"))</f>
        <v>EQUILIBRIUM</v>
      </c>
    </row>
    <row r="19080">
      <c r="A19080">
        <v>6624</v>
      </c>
      <c r="B19080" t="str">
        <v>2005-04-11</v>
      </c>
      <c r="C19080" t="str">
        <v>Evening</v>
      </c>
      <c r="D19080">
        <v>4</v>
      </c>
      <c r="E19080" t="str">
        <f>IF(MOD(D19080,2)=0,"EVEN","ODD")</f>
        <v>EVEN</v>
      </c>
      <c r="F19080" t="str">
        <f>IF(D19080&lt;=18,"LOW (1-18)","HIGH (19-36)")</f>
        <v>LOW (1-18)</v>
      </c>
      <c r="G19080">
        <f>INT((D19080-1)/6)+1</f>
        <v>1</v>
      </c>
      <c r="H19080">
        <f>MOD(D19080-1,6)+1</f>
        <v>4</v>
      </c>
      <c r="I19080">
        <f>37-D19080</f>
        <v>33</v>
      </c>
      <c r="J19080">
        <f>ABS(D19080-D19081)</f>
        <v>7</v>
      </c>
      <c r="K19080">
        <f>AVERAGE(D19080:D19084)</f>
        <v>4</v>
      </c>
      <c r="L19080">
        <f>AVERAGE(D19080:D19099)</f>
        <v>4</v>
      </c>
      <c r="M19080">
        <f>K19080-L19080</f>
        <v>0</v>
      </c>
      <c r="N19080" t="str">
        <f>IF(K19080&gt;L19080,"HIGH ZONE BIAS",IF(K19080&lt;L19080,"LOW ZONE BIAS","EQUILIBRIUM"))</f>
        <v>EQUILIBRIUM</v>
      </c>
    </row>
    <row r="19081">
      <c r="A19081">
        <v>6623</v>
      </c>
      <c r="B19081" t="str">
        <v>2005-04-11</v>
      </c>
      <c r="C19081" t="str">
        <v>Midday</v>
      </c>
      <c r="D19081">
        <v>11</v>
      </c>
      <c r="E19081" t="str">
        <f>IF(MOD(D19081,2)=0,"EVEN","ODD")</f>
        <v>ODD</v>
      </c>
      <c r="F19081" t="str">
        <f>IF(D19081&lt;=18,"LOW (1-18)","HIGH (19-36)")</f>
        <v>LOW (1-18)</v>
      </c>
      <c r="G19081">
        <f>INT((D19081-1)/6)+1</f>
        <v>2</v>
      </c>
      <c r="H19081">
        <f>MOD(D19081-1,6)+1</f>
        <v>5</v>
      </c>
      <c r="I19081">
        <f>37-D19081</f>
        <v>26</v>
      </c>
      <c r="J19081">
        <f>ABS(D19081-D19082)</f>
        <v>3</v>
      </c>
      <c r="K19081">
        <f>AVERAGE(D19081:D19085)</f>
        <v>11</v>
      </c>
      <c r="L19081">
        <f>AVERAGE(D19081:D19100)</f>
        <v>11</v>
      </c>
      <c r="M19081">
        <f>K19081-L19081</f>
        <v>0</v>
      </c>
      <c r="N19081" t="str">
        <f>IF(K19081&gt;L19081,"HIGH ZONE BIAS",IF(K19081&lt;L19081,"LOW ZONE BIAS","EQUILIBRIUM"))</f>
        <v>EQUILIBRIUM</v>
      </c>
    </row>
    <row r="19082">
      <c r="A19082">
        <v>6622</v>
      </c>
      <c r="B19082" t="str">
        <v>2005-04-09</v>
      </c>
      <c r="C19082" t="str">
        <v>Evening</v>
      </c>
      <c r="D19082">
        <v>8</v>
      </c>
      <c r="E19082" t="str">
        <f>IF(MOD(D19082,2)=0,"EVEN","ODD")</f>
        <v>EVEN</v>
      </c>
      <c r="F19082" t="str">
        <f>IF(D19082&lt;=18,"LOW (1-18)","HIGH (19-36)")</f>
        <v>LOW (1-18)</v>
      </c>
      <c r="G19082">
        <f>INT((D19082-1)/6)+1</f>
        <v>2</v>
      </c>
      <c r="H19082">
        <f>MOD(D19082-1,6)+1</f>
        <v>2</v>
      </c>
      <c r="I19082">
        <f>37-D19082</f>
        <v>29</v>
      </c>
      <c r="J19082">
        <f>ABS(D19082-D19083)</f>
        <v>25</v>
      </c>
      <c r="K19082">
        <f>AVERAGE(D19082:D19086)</f>
        <v>8</v>
      </c>
      <c r="L19082">
        <f>AVERAGE(D19082:D19101)</f>
        <v>8</v>
      </c>
      <c r="M19082">
        <f>K19082-L19082</f>
        <v>0</v>
      </c>
      <c r="N19082" t="str">
        <f>IF(K19082&gt;L19082,"HIGH ZONE BIAS",IF(K19082&lt;L19082,"LOW ZONE BIAS","EQUILIBRIUM"))</f>
        <v>EQUILIBRIUM</v>
      </c>
    </row>
    <row r="19083">
      <c r="A19083">
        <v>6621</v>
      </c>
      <c r="B19083" t="str">
        <v>2005-04-09</v>
      </c>
      <c r="C19083" t="str">
        <v>Midday</v>
      </c>
      <c r="D19083">
        <v>33</v>
      </c>
      <c r="E19083" t="str">
        <f>IF(MOD(D19083,2)=0,"EVEN","ODD")</f>
        <v>ODD</v>
      </c>
      <c r="F19083" t="str">
        <f>IF(D19083&lt;=18,"LOW (1-18)","HIGH (19-36)")</f>
        <v>HIGH (19-36)</v>
      </c>
      <c r="G19083">
        <f>INT((D19083-1)/6)+1</f>
        <v>6</v>
      </c>
      <c r="H19083">
        <f>MOD(D19083-1,6)+1</f>
        <v>3</v>
      </c>
      <c r="I19083">
        <f>37-D19083</f>
        <v>4</v>
      </c>
      <c r="J19083">
        <f>ABS(D19083-D19084)</f>
        <v>8</v>
      </c>
      <c r="K19083">
        <f>AVERAGE(D19083:D19087)</f>
        <v>33</v>
      </c>
      <c r="L19083">
        <f>AVERAGE(D19083:D19102)</f>
        <v>33</v>
      </c>
      <c r="M19083">
        <f>K19083-L19083</f>
        <v>0</v>
      </c>
      <c r="N19083" t="str">
        <f>IF(K19083&gt;L19083,"HIGH ZONE BIAS",IF(K19083&lt;L19083,"LOW ZONE BIAS","EQUILIBRIUM"))</f>
        <v>EQUILIBRIUM</v>
      </c>
    </row>
    <row r="19084">
      <c r="A19084">
        <v>6620</v>
      </c>
      <c r="B19084" t="str">
        <v>2005-04-08</v>
      </c>
      <c r="C19084" t="str">
        <v>Evening</v>
      </c>
      <c r="D19084">
        <v>25</v>
      </c>
      <c r="E19084" t="str">
        <f>IF(MOD(D19084,2)=0,"EVEN","ODD")</f>
        <v>ODD</v>
      </c>
      <c r="F19084" t="str">
        <f>IF(D19084&lt;=18,"LOW (1-18)","HIGH (19-36)")</f>
        <v>HIGH (19-36)</v>
      </c>
      <c r="G19084">
        <f>INT((D19084-1)/6)+1</f>
        <v>5</v>
      </c>
      <c r="H19084">
        <f>MOD(D19084-1,6)+1</f>
        <v>1</v>
      </c>
      <c r="I19084">
        <f>37-D19084</f>
        <v>12</v>
      </c>
      <c r="J19084">
        <f>ABS(D19084-D19085)</f>
        <v>10</v>
      </c>
      <c r="K19084">
        <f>AVERAGE(D19084:D19088)</f>
        <v>25</v>
      </c>
      <c r="L19084">
        <f>AVERAGE(D19084:D19103)</f>
        <v>25</v>
      </c>
      <c r="M19084">
        <f>K19084-L19084</f>
        <v>0</v>
      </c>
      <c r="N19084" t="str">
        <f>IF(K19084&gt;L19084,"HIGH ZONE BIAS",IF(K19084&lt;L19084,"LOW ZONE BIAS","EQUILIBRIUM"))</f>
        <v>EQUILIBRIUM</v>
      </c>
    </row>
    <row r="19085">
      <c r="A19085">
        <v>6619</v>
      </c>
      <c r="B19085" t="str">
        <v>2005-04-08</v>
      </c>
      <c r="C19085" t="str">
        <v>Midday</v>
      </c>
      <c r="D19085">
        <v>15</v>
      </c>
      <c r="E19085" t="str">
        <f>IF(MOD(D19085,2)=0,"EVEN","ODD")</f>
        <v>ODD</v>
      </c>
      <c r="F19085" t="str">
        <f>IF(D19085&lt;=18,"LOW (1-18)","HIGH (19-36)")</f>
        <v>LOW (1-18)</v>
      </c>
      <c r="G19085">
        <f>INT((D19085-1)/6)+1</f>
        <v>3</v>
      </c>
      <c r="H19085">
        <f>MOD(D19085-1,6)+1</f>
        <v>3</v>
      </c>
      <c r="I19085">
        <f>37-D19085</f>
        <v>22</v>
      </c>
      <c r="J19085">
        <f>ABS(D19085-D19086)</f>
        <v>8</v>
      </c>
      <c r="K19085">
        <f>AVERAGE(D19085:D19089)</f>
        <v>15</v>
      </c>
      <c r="L19085">
        <f>AVERAGE(D19085:D19104)</f>
        <v>15</v>
      </c>
      <c r="M19085">
        <f>K19085-L19085</f>
        <v>0</v>
      </c>
      <c r="N19085" t="str">
        <f>IF(K19085&gt;L19085,"HIGH ZONE BIAS",IF(K19085&lt;L19085,"LOW ZONE BIAS","EQUILIBRIUM"))</f>
        <v>EQUILIBRIUM</v>
      </c>
    </row>
    <row r="19086">
      <c r="A19086">
        <v>6618</v>
      </c>
      <c r="B19086" t="str">
        <v>2005-04-07</v>
      </c>
      <c r="C19086" t="str">
        <v>Evening</v>
      </c>
      <c r="D19086">
        <v>7</v>
      </c>
      <c r="E19086" t="str">
        <f>IF(MOD(D19086,2)=0,"EVEN","ODD")</f>
        <v>ODD</v>
      </c>
      <c r="F19086" t="str">
        <f>IF(D19086&lt;=18,"LOW (1-18)","HIGH (19-36)")</f>
        <v>LOW (1-18)</v>
      </c>
      <c r="G19086">
        <f>INT((D19086-1)/6)+1</f>
        <v>2</v>
      </c>
      <c r="H19086">
        <f>MOD(D19086-1,6)+1</f>
        <v>1</v>
      </c>
      <c r="I19086">
        <f>37-D19086</f>
        <v>30</v>
      </c>
      <c r="J19086">
        <f>ABS(D19086-D19087)</f>
        <v>5</v>
      </c>
      <c r="K19086">
        <f>AVERAGE(D19086:D19090)</f>
        <v>7</v>
      </c>
      <c r="L19086">
        <f>AVERAGE(D19086:D19105)</f>
        <v>7</v>
      </c>
      <c r="M19086">
        <f>K19086-L19086</f>
        <v>0</v>
      </c>
      <c r="N19086" t="str">
        <f>IF(K19086&gt;L19086,"HIGH ZONE BIAS",IF(K19086&lt;L19086,"LOW ZONE BIAS","EQUILIBRIUM"))</f>
        <v>EQUILIBRIUM</v>
      </c>
    </row>
    <row r="19087">
      <c r="A19087">
        <v>6617</v>
      </c>
      <c r="B19087" t="str">
        <v>2005-04-07</v>
      </c>
      <c r="C19087" t="str">
        <v>Midday</v>
      </c>
      <c r="D19087">
        <v>12</v>
      </c>
      <c r="E19087" t="str">
        <f>IF(MOD(D19087,2)=0,"EVEN","ODD")</f>
        <v>EVEN</v>
      </c>
      <c r="F19087" t="str">
        <f>IF(D19087&lt;=18,"LOW (1-18)","HIGH (19-36)")</f>
        <v>LOW (1-18)</v>
      </c>
      <c r="G19087">
        <f>INT((D19087-1)/6)+1</f>
        <v>2</v>
      </c>
      <c r="H19087">
        <f>MOD(D19087-1,6)+1</f>
        <v>6</v>
      </c>
      <c r="I19087">
        <f>37-D19087</f>
        <v>25</v>
      </c>
      <c r="J19087">
        <f>ABS(D19087-D19088)</f>
        <v>12</v>
      </c>
      <c r="K19087">
        <f>AVERAGE(D19087:D19091)</f>
        <v>12</v>
      </c>
      <c r="L19087">
        <f>AVERAGE(D19087:D19106)</f>
        <v>12</v>
      </c>
      <c r="M19087">
        <f>K19087-L19087</f>
        <v>0</v>
      </c>
      <c r="N19087" t="str">
        <f>IF(K19087&gt;L19087,"HIGH ZONE BIAS",IF(K19087&lt;L19087,"LOW ZONE BIAS","EQUILIBRIUM"))</f>
        <v>EQUILIBRIUM</v>
      </c>
    </row>
    <row r="19088">
      <c r="A19088">
        <v>6616</v>
      </c>
      <c r="B19088" t="str">
        <v>2005-04-06</v>
      </c>
      <c r="C19088" t="str">
        <v>Evening</v>
      </c>
      <c r="D19088">
        <v>24</v>
      </c>
      <c r="E19088" t="str">
        <f>IF(MOD(D19088,2)=0,"EVEN","ODD")</f>
        <v>EVEN</v>
      </c>
      <c r="F19088" t="str">
        <f>IF(D19088&lt;=18,"LOW (1-18)","HIGH (19-36)")</f>
        <v>HIGH (19-36)</v>
      </c>
      <c r="G19088">
        <f>INT((D19088-1)/6)+1</f>
        <v>4</v>
      </c>
      <c r="H19088">
        <f>MOD(D19088-1,6)+1</f>
        <v>6</v>
      </c>
      <c r="I19088">
        <f>37-D19088</f>
        <v>13</v>
      </c>
      <c r="J19088">
        <f>ABS(D19088-D19089)</f>
        <v>1</v>
      </c>
      <c r="K19088">
        <f>AVERAGE(D19088:D19092)</f>
        <v>24</v>
      </c>
      <c r="L19088">
        <f>AVERAGE(D19088:D19107)</f>
        <v>24</v>
      </c>
      <c r="M19088">
        <f>K19088-L19088</f>
        <v>0</v>
      </c>
      <c r="N19088" t="str">
        <f>IF(K19088&gt;L19088,"HIGH ZONE BIAS",IF(K19088&lt;L19088,"LOW ZONE BIAS","EQUILIBRIUM"))</f>
        <v>EQUILIBRIUM</v>
      </c>
    </row>
    <row r="19089">
      <c r="A19089">
        <v>6615</v>
      </c>
      <c r="B19089" t="str">
        <v>2005-04-06</v>
      </c>
      <c r="C19089" t="str">
        <v>Midday</v>
      </c>
      <c r="D19089">
        <v>23</v>
      </c>
      <c r="E19089" t="str">
        <f>IF(MOD(D19089,2)=0,"EVEN","ODD")</f>
        <v>ODD</v>
      </c>
      <c r="F19089" t="str">
        <f>IF(D19089&lt;=18,"LOW (1-18)","HIGH (19-36)")</f>
        <v>HIGH (19-36)</v>
      </c>
      <c r="G19089">
        <f>INT((D19089-1)/6)+1</f>
        <v>4</v>
      </c>
      <c r="H19089">
        <f>MOD(D19089-1,6)+1</f>
        <v>5</v>
      </c>
      <c r="I19089">
        <f>37-D19089</f>
        <v>14</v>
      </c>
      <c r="J19089">
        <f>ABS(D19089-D19090)</f>
        <v>11</v>
      </c>
      <c r="K19089">
        <f>AVERAGE(D19089:D19093)</f>
        <v>23</v>
      </c>
      <c r="L19089">
        <f>AVERAGE(D19089:D19108)</f>
        <v>23</v>
      </c>
      <c r="M19089">
        <f>K19089-L19089</f>
        <v>0</v>
      </c>
      <c r="N19089" t="str">
        <f>IF(K19089&gt;L19089,"HIGH ZONE BIAS",IF(K19089&lt;L19089,"LOW ZONE BIAS","EQUILIBRIUM"))</f>
        <v>EQUILIBRIUM</v>
      </c>
    </row>
    <row r="19090">
      <c r="A19090">
        <v>6614</v>
      </c>
      <c r="B19090" t="str">
        <v>2005-04-05</v>
      </c>
      <c r="C19090" t="str">
        <v>Evening</v>
      </c>
      <c r="D19090">
        <v>12</v>
      </c>
      <c r="E19090" t="str">
        <f>IF(MOD(D19090,2)=0,"EVEN","ODD")</f>
        <v>EVEN</v>
      </c>
      <c r="F19090" t="str">
        <f>IF(D19090&lt;=18,"LOW (1-18)","HIGH (19-36)")</f>
        <v>LOW (1-18)</v>
      </c>
      <c r="G19090">
        <f>INT((D19090-1)/6)+1</f>
        <v>2</v>
      </c>
      <c r="H19090">
        <f>MOD(D19090-1,6)+1</f>
        <v>6</v>
      </c>
      <c r="I19090">
        <f>37-D19090</f>
        <v>25</v>
      </c>
      <c r="J19090">
        <f>ABS(D19090-D19091)</f>
        <v>11</v>
      </c>
      <c r="K19090">
        <f>AVERAGE(D19090:D19094)</f>
        <v>12</v>
      </c>
      <c r="L19090">
        <f>AVERAGE(D19090:D19109)</f>
        <v>12</v>
      </c>
      <c r="M19090">
        <f>K19090-L19090</f>
        <v>0</v>
      </c>
      <c r="N19090" t="str">
        <f>IF(K19090&gt;L19090,"HIGH ZONE BIAS",IF(K19090&lt;L19090,"LOW ZONE BIAS","EQUILIBRIUM"))</f>
        <v>EQUILIBRIUM</v>
      </c>
    </row>
    <row r="19091">
      <c r="A19091">
        <v>6613</v>
      </c>
      <c r="B19091" t="str">
        <v>2005-04-05</v>
      </c>
      <c r="C19091" t="str">
        <v>Midday</v>
      </c>
      <c r="D19091">
        <v>23</v>
      </c>
      <c r="E19091" t="str">
        <f>IF(MOD(D19091,2)=0,"EVEN","ODD")</f>
        <v>ODD</v>
      </c>
      <c r="F19091" t="str">
        <f>IF(D19091&lt;=18,"LOW (1-18)","HIGH (19-36)")</f>
        <v>HIGH (19-36)</v>
      </c>
      <c r="G19091">
        <f>INT((D19091-1)/6)+1</f>
        <v>4</v>
      </c>
      <c r="H19091">
        <f>MOD(D19091-1,6)+1</f>
        <v>5</v>
      </c>
      <c r="I19091">
        <f>37-D19091</f>
        <v>14</v>
      </c>
      <c r="J19091">
        <f>ABS(D19091-D19092)</f>
        <v>4</v>
      </c>
      <c r="K19091">
        <f>AVERAGE(D19091:D19095)</f>
        <v>23</v>
      </c>
      <c r="L19091">
        <f>AVERAGE(D19091:D19110)</f>
        <v>23</v>
      </c>
      <c r="M19091">
        <f>K19091-L19091</f>
        <v>0</v>
      </c>
      <c r="N19091" t="str">
        <f>IF(K19091&gt;L19091,"HIGH ZONE BIAS",IF(K19091&lt;L19091,"LOW ZONE BIAS","EQUILIBRIUM"))</f>
        <v>EQUILIBRIUM</v>
      </c>
    </row>
    <row r="19092">
      <c r="A19092">
        <v>6612</v>
      </c>
      <c r="B19092" t="str">
        <v>2005-04-04</v>
      </c>
      <c r="C19092" t="str">
        <v>Evening</v>
      </c>
      <c r="D19092">
        <v>19</v>
      </c>
      <c r="E19092" t="str">
        <f>IF(MOD(D19092,2)=0,"EVEN","ODD")</f>
        <v>ODD</v>
      </c>
      <c r="F19092" t="str">
        <f>IF(D19092&lt;=18,"LOW (1-18)","HIGH (19-36)")</f>
        <v>HIGH (19-36)</v>
      </c>
      <c r="G19092">
        <f>INT((D19092-1)/6)+1</f>
        <v>4</v>
      </c>
      <c r="H19092">
        <f>MOD(D19092-1,6)+1</f>
        <v>1</v>
      </c>
      <c r="I19092">
        <f>37-D19092</f>
        <v>18</v>
      </c>
      <c r="J19092">
        <f>ABS(D19092-D19093)</f>
        <v>3</v>
      </c>
      <c r="K19092">
        <f>AVERAGE(D19092:D19096)</f>
        <v>19</v>
      </c>
      <c r="L19092">
        <f>AVERAGE(D19092:D19111)</f>
        <v>19</v>
      </c>
      <c r="M19092">
        <f>K19092-L19092</f>
        <v>0</v>
      </c>
      <c r="N19092" t="str">
        <f>IF(K19092&gt;L19092,"HIGH ZONE BIAS",IF(K19092&lt;L19092,"LOW ZONE BIAS","EQUILIBRIUM"))</f>
        <v>EQUILIBRIUM</v>
      </c>
    </row>
    <row r="19093">
      <c r="A19093">
        <v>6611</v>
      </c>
      <c r="B19093" t="str">
        <v>2005-04-04</v>
      </c>
      <c r="C19093" t="str">
        <v>Midday</v>
      </c>
      <c r="D19093">
        <v>16</v>
      </c>
      <c r="E19093" t="str">
        <f>IF(MOD(D19093,2)=0,"EVEN","ODD")</f>
        <v>EVEN</v>
      </c>
      <c r="F19093" t="str">
        <f>IF(D19093&lt;=18,"LOW (1-18)","HIGH (19-36)")</f>
        <v>LOW (1-18)</v>
      </c>
      <c r="G19093">
        <f>INT((D19093-1)/6)+1</f>
        <v>3</v>
      </c>
      <c r="H19093">
        <f>MOD(D19093-1,6)+1</f>
        <v>4</v>
      </c>
      <c r="I19093">
        <f>37-D19093</f>
        <v>21</v>
      </c>
      <c r="J19093">
        <f>ABS(D19093-D19094)</f>
        <v>4</v>
      </c>
      <c r="K19093">
        <f>AVERAGE(D19093:D19097)</f>
        <v>16</v>
      </c>
      <c r="L19093">
        <f>AVERAGE(D19093:D19112)</f>
        <v>16</v>
      </c>
      <c r="M19093">
        <f>K19093-L19093</f>
        <v>0</v>
      </c>
      <c r="N19093" t="str">
        <f>IF(K19093&gt;L19093,"HIGH ZONE BIAS",IF(K19093&lt;L19093,"LOW ZONE BIAS","EQUILIBRIUM"))</f>
        <v>EQUILIBRIUM</v>
      </c>
    </row>
    <row r="19094">
      <c r="A19094">
        <v>6610</v>
      </c>
      <c r="B19094" t="str">
        <v>2005-04-02</v>
      </c>
      <c r="C19094" t="str">
        <v>Evening</v>
      </c>
      <c r="D19094">
        <v>12</v>
      </c>
      <c r="E19094" t="str">
        <f>IF(MOD(D19094,2)=0,"EVEN","ODD")</f>
        <v>EVEN</v>
      </c>
      <c r="F19094" t="str">
        <f>IF(D19094&lt;=18,"LOW (1-18)","HIGH (19-36)")</f>
        <v>LOW (1-18)</v>
      </c>
      <c r="G19094">
        <f>INT((D19094-1)/6)+1</f>
        <v>2</v>
      </c>
      <c r="H19094">
        <f>MOD(D19094-1,6)+1</f>
        <v>6</v>
      </c>
      <c r="I19094">
        <f>37-D19094</f>
        <v>25</v>
      </c>
      <c r="J19094">
        <f>ABS(D19094-D19095)</f>
        <v>10</v>
      </c>
      <c r="K19094">
        <f>AVERAGE(D19094:D19098)</f>
        <v>12</v>
      </c>
      <c r="L19094">
        <f>AVERAGE(D19094:D19113)</f>
        <v>12</v>
      </c>
      <c r="M19094">
        <f>K19094-L19094</f>
        <v>0</v>
      </c>
      <c r="N19094" t="str">
        <f>IF(K19094&gt;L19094,"HIGH ZONE BIAS",IF(K19094&lt;L19094,"LOW ZONE BIAS","EQUILIBRIUM"))</f>
        <v>EQUILIBRIUM</v>
      </c>
    </row>
    <row r="19095">
      <c r="A19095">
        <v>6609</v>
      </c>
      <c r="B19095" t="str">
        <v>2005-04-02</v>
      </c>
      <c r="C19095" t="str">
        <v>Midday</v>
      </c>
      <c r="D19095">
        <v>22</v>
      </c>
      <c r="E19095" t="str">
        <f>IF(MOD(D19095,2)=0,"EVEN","ODD")</f>
        <v>EVEN</v>
      </c>
      <c r="F19095" t="str">
        <f>IF(D19095&lt;=18,"LOW (1-18)","HIGH (19-36)")</f>
        <v>HIGH (19-36)</v>
      </c>
      <c r="G19095">
        <f>INT((D19095-1)/6)+1</f>
        <v>4</v>
      </c>
      <c r="H19095">
        <f>MOD(D19095-1,6)+1</f>
        <v>4</v>
      </c>
      <c r="I19095">
        <f>37-D19095</f>
        <v>15</v>
      </c>
      <c r="J19095">
        <f>ABS(D19095-D19096)</f>
        <v>0</v>
      </c>
      <c r="K19095">
        <f>AVERAGE(D19095:D19099)</f>
        <v>22</v>
      </c>
      <c r="L19095">
        <f>AVERAGE(D19095:D19114)</f>
        <v>22</v>
      </c>
      <c r="M19095">
        <f>K19095-L19095</f>
        <v>0</v>
      </c>
      <c r="N19095" t="str">
        <f>IF(K19095&gt;L19095,"HIGH ZONE BIAS",IF(K19095&lt;L19095,"LOW ZONE BIAS","EQUILIBRIUM"))</f>
        <v>EQUILIBRIUM</v>
      </c>
    </row>
    <row r="19096">
      <c r="A19096">
        <v>6608</v>
      </c>
      <c r="B19096" t="str">
        <v>2005-04-01</v>
      </c>
      <c r="C19096" t="str">
        <v>Evening</v>
      </c>
      <c r="D19096">
        <v>22</v>
      </c>
      <c r="E19096" t="str">
        <f>IF(MOD(D19096,2)=0,"EVEN","ODD")</f>
        <v>EVEN</v>
      </c>
      <c r="F19096" t="str">
        <f>IF(D19096&lt;=18,"LOW (1-18)","HIGH (19-36)")</f>
        <v>HIGH (19-36)</v>
      </c>
      <c r="G19096">
        <f>INT((D19096-1)/6)+1</f>
        <v>4</v>
      </c>
      <c r="H19096">
        <f>MOD(D19096-1,6)+1</f>
        <v>4</v>
      </c>
      <c r="I19096">
        <f>37-D19096</f>
        <v>15</v>
      </c>
      <c r="J19096">
        <f>ABS(D19096-D19097)</f>
        <v>6</v>
      </c>
      <c r="K19096">
        <f>AVERAGE(D19096:D19100)</f>
        <v>22</v>
      </c>
      <c r="L19096">
        <f>AVERAGE(D19096:D19115)</f>
        <v>22</v>
      </c>
      <c r="M19096">
        <f>K19096-L19096</f>
        <v>0</v>
      </c>
      <c r="N19096" t="str">
        <f>IF(K19096&gt;L19096,"HIGH ZONE BIAS",IF(K19096&lt;L19096,"LOW ZONE BIAS","EQUILIBRIUM"))</f>
        <v>EQUILIBRIUM</v>
      </c>
    </row>
    <row r="19097">
      <c r="A19097">
        <v>6607</v>
      </c>
      <c r="B19097" t="str">
        <v>2005-04-01</v>
      </c>
      <c r="C19097" t="str">
        <v>Midday</v>
      </c>
      <c r="D19097">
        <v>28</v>
      </c>
      <c r="E19097" t="str">
        <f>IF(MOD(D19097,2)=0,"EVEN","ODD")</f>
        <v>EVEN</v>
      </c>
      <c r="F19097" t="str">
        <f>IF(D19097&lt;=18,"LOW (1-18)","HIGH (19-36)")</f>
        <v>HIGH (19-36)</v>
      </c>
      <c r="G19097">
        <f>INT((D19097-1)/6)+1</f>
        <v>5</v>
      </c>
      <c r="H19097">
        <f>MOD(D19097-1,6)+1</f>
        <v>4</v>
      </c>
      <c r="I19097">
        <f>37-D19097</f>
        <v>9</v>
      </c>
      <c r="J19097">
        <f>ABS(D19097-D19098)</f>
        <v>6</v>
      </c>
      <c r="K19097">
        <f>AVERAGE(D19097:D19101)</f>
        <v>28</v>
      </c>
      <c r="L19097">
        <f>AVERAGE(D19097:D19116)</f>
        <v>28</v>
      </c>
      <c r="M19097">
        <f>K19097-L19097</f>
        <v>0</v>
      </c>
      <c r="N19097" t="str">
        <f>IF(K19097&gt;L19097,"HIGH ZONE BIAS",IF(K19097&lt;L19097,"LOW ZONE BIAS","EQUILIBRIUM"))</f>
        <v>EQUILIBRIUM</v>
      </c>
    </row>
    <row r="19098">
      <c r="A19098">
        <v>6606</v>
      </c>
      <c r="B19098" t="str">
        <v>2005-03-31</v>
      </c>
      <c r="C19098" t="str">
        <v>Evening</v>
      </c>
      <c r="D19098">
        <v>22</v>
      </c>
      <c r="E19098" t="str">
        <f>IF(MOD(D19098,2)=0,"EVEN","ODD")</f>
        <v>EVEN</v>
      </c>
      <c r="F19098" t="str">
        <f>IF(D19098&lt;=18,"LOW (1-18)","HIGH (19-36)")</f>
        <v>HIGH (19-36)</v>
      </c>
      <c r="G19098">
        <f>INT((D19098-1)/6)+1</f>
        <v>4</v>
      </c>
      <c r="H19098">
        <f>MOD(D19098-1,6)+1</f>
        <v>4</v>
      </c>
      <c r="I19098">
        <f>37-D19098</f>
        <v>15</v>
      </c>
      <c r="J19098">
        <f>ABS(D19098-D19099)</f>
        <v>0</v>
      </c>
      <c r="K19098">
        <f>AVERAGE(D19098:D19102)</f>
        <v>22</v>
      </c>
      <c r="L19098">
        <f>AVERAGE(D19098:D19117)</f>
        <v>22</v>
      </c>
      <c r="M19098">
        <f>K19098-L19098</f>
        <v>0</v>
      </c>
      <c r="N19098" t="str">
        <f>IF(K19098&gt;L19098,"HIGH ZONE BIAS",IF(K19098&lt;L19098,"LOW ZONE BIAS","EQUILIBRIUM"))</f>
        <v>EQUILIBRIUM</v>
      </c>
    </row>
    <row r="19099">
      <c r="A19099">
        <v>6605</v>
      </c>
      <c r="B19099" t="str">
        <v>2005-03-31</v>
      </c>
      <c r="C19099" t="str">
        <v>Midday</v>
      </c>
      <c r="D19099">
        <v>22</v>
      </c>
      <c r="E19099" t="str">
        <f>IF(MOD(D19099,2)=0,"EVEN","ODD")</f>
        <v>EVEN</v>
      </c>
      <c r="F19099" t="str">
        <f>IF(D19099&lt;=18,"LOW (1-18)","HIGH (19-36)")</f>
        <v>HIGH (19-36)</v>
      </c>
      <c r="G19099">
        <f>INT((D19099-1)/6)+1</f>
        <v>4</v>
      </c>
      <c r="H19099">
        <f>MOD(D19099-1,6)+1</f>
        <v>4</v>
      </c>
      <c r="I19099">
        <f>37-D19099</f>
        <v>15</v>
      </c>
      <c r="J19099">
        <f>ABS(D19099-D19100)</f>
        <v>3</v>
      </c>
      <c r="K19099">
        <f>AVERAGE(D19099:D19103)</f>
        <v>22</v>
      </c>
      <c r="L19099">
        <f>AVERAGE(D19099:D19118)</f>
        <v>22</v>
      </c>
      <c r="M19099">
        <f>K19099-L19099</f>
        <v>0</v>
      </c>
      <c r="N19099" t="str">
        <f>IF(K19099&gt;L19099,"HIGH ZONE BIAS",IF(K19099&lt;L19099,"LOW ZONE BIAS","EQUILIBRIUM"))</f>
        <v>EQUILIBRIUM</v>
      </c>
    </row>
    <row r="19100">
      <c r="A19100">
        <v>6604</v>
      </c>
      <c r="B19100" t="str">
        <v>2005-03-29</v>
      </c>
      <c r="C19100" t="str">
        <v>Evening</v>
      </c>
      <c r="D19100">
        <v>25</v>
      </c>
      <c r="E19100" t="str">
        <f>IF(MOD(D19100,2)=0,"EVEN","ODD")</f>
        <v>ODD</v>
      </c>
      <c r="F19100" t="str">
        <f>IF(D19100&lt;=18,"LOW (1-18)","HIGH (19-36)")</f>
        <v>HIGH (19-36)</v>
      </c>
      <c r="G19100">
        <f>INT((D19100-1)/6)+1</f>
        <v>5</v>
      </c>
      <c r="H19100">
        <f>MOD(D19100-1,6)+1</f>
        <v>1</v>
      </c>
      <c r="I19100">
        <f>37-D19100</f>
        <v>12</v>
      </c>
      <c r="J19100">
        <f>ABS(D19100-D19101)</f>
        <v>11</v>
      </c>
      <c r="K19100">
        <f>AVERAGE(D19100:D19104)</f>
        <v>25</v>
      </c>
      <c r="L19100">
        <f>AVERAGE(D19100:D19119)</f>
        <v>25</v>
      </c>
      <c r="M19100">
        <f>K19100-L19100</f>
        <v>0</v>
      </c>
      <c r="N19100" t="str">
        <f>IF(K19100&gt;L19100,"HIGH ZONE BIAS",IF(K19100&lt;L19100,"LOW ZONE BIAS","EQUILIBRIUM"))</f>
        <v>EQUILIBRIUM</v>
      </c>
    </row>
    <row r="19101">
      <c r="A19101">
        <v>6603</v>
      </c>
      <c r="B19101" t="str">
        <v>2005-03-29</v>
      </c>
      <c r="C19101" t="str">
        <v>Midday</v>
      </c>
      <c r="D19101">
        <v>14</v>
      </c>
      <c r="E19101" t="str">
        <f>IF(MOD(D19101,2)=0,"EVEN","ODD")</f>
        <v>EVEN</v>
      </c>
      <c r="F19101" t="str">
        <f>IF(D19101&lt;=18,"LOW (1-18)","HIGH (19-36)")</f>
        <v>LOW (1-18)</v>
      </c>
      <c r="G19101">
        <f>INT((D19101-1)/6)+1</f>
        <v>3</v>
      </c>
      <c r="H19101">
        <f>MOD(D19101-1,6)+1</f>
        <v>2</v>
      </c>
      <c r="I19101">
        <f>37-D19101</f>
        <v>23</v>
      </c>
      <c r="J19101">
        <f>ABS(D19101-D19102)</f>
        <v>17</v>
      </c>
      <c r="K19101">
        <f>AVERAGE(D19101:D19105)</f>
        <v>14</v>
      </c>
      <c r="L19101">
        <f>AVERAGE(D19101:D19120)</f>
        <v>14</v>
      </c>
      <c r="M19101">
        <f>K19101-L19101</f>
        <v>0</v>
      </c>
      <c r="N19101" t="str">
        <f>IF(K19101&gt;L19101,"HIGH ZONE BIAS",IF(K19101&lt;L19101,"LOW ZONE BIAS","EQUILIBRIUM"))</f>
        <v>EQUILIBRIUM</v>
      </c>
    </row>
    <row r="19102">
      <c r="A19102">
        <v>6602</v>
      </c>
      <c r="B19102" t="str">
        <v>2005-03-28</v>
      </c>
      <c r="C19102" t="str">
        <v>Evening</v>
      </c>
      <c r="D19102">
        <v>31</v>
      </c>
      <c r="E19102" t="str">
        <f>IF(MOD(D19102,2)=0,"EVEN","ODD")</f>
        <v>ODD</v>
      </c>
      <c r="F19102" t="str">
        <f>IF(D19102&lt;=18,"LOW (1-18)","HIGH (19-36)")</f>
        <v>HIGH (19-36)</v>
      </c>
      <c r="G19102">
        <f>INT((D19102-1)/6)+1</f>
        <v>6</v>
      </c>
      <c r="H19102">
        <f>MOD(D19102-1,6)+1</f>
        <v>1</v>
      </c>
      <c r="I19102">
        <f>37-D19102</f>
        <v>6</v>
      </c>
      <c r="J19102">
        <f>ABS(D19102-D19103)</f>
        <v>28</v>
      </c>
      <c r="K19102">
        <f>AVERAGE(D19102:D19106)</f>
        <v>31</v>
      </c>
      <c r="L19102">
        <f>AVERAGE(D19102:D19121)</f>
        <v>31</v>
      </c>
      <c r="M19102">
        <f>K19102-L19102</f>
        <v>0</v>
      </c>
      <c r="N19102" t="str">
        <f>IF(K19102&gt;L19102,"HIGH ZONE BIAS",IF(K19102&lt;L19102,"LOW ZONE BIAS","EQUILIBRIUM"))</f>
        <v>EQUILIBRIUM</v>
      </c>
    </row>
    <row r="19103">
      <c r="A19103">
        <v>6601</v>
      </c>
      <c r="B19103" t="str">
        <v>2005-03-28</v>
      </c>
      <c r="C19103" t="str">
        <v>Midday</v>
      </c>
      <c r="D19103">
        <v>3</v>
      </c>
      <c r="E19103" t="str">
        <f>IF(MOD(D19103,2)=0,"EVEN","ODD")</f>
        <v>ODD</v>
      </c>
      <c r="F19103" t="str">
        <f>IF(D19103&lt;=18,"LOW (1-18)","HIGH (19-36)")</f>
        <v>LOW (1-18)</v>
      </c>
      <c r="G19103">
        <f>INT((D19103-1)/6)+1</f>
        <v>1</v>
      </c>
      <c r="H19103">
        <f>MOD(D19103-1,6)+1</f>
        <v>3</v>
      </c>
      <c r="I19103">
        <f>37-D19103</f>
        <v>34</v>
      </c>
      <c r="J19103">
        <f>ABS(D19103-D19104)</f>
        <v>22</v>
      </c>
      <c r="K19103">
        <f>AVERAGE(D19103:D19107)</f>
        <v>3</v>
      </c>
      <c r="L19103">
        <f>AVERAGE(D19103:D19122)</f>
        <v>3</v>
      </c>
      <c r="M19103">
        <f>K19103-L19103</f>
        <v>0</v>
      </c>
      <c r="N19103" t="str">
        <f>IF(K19103&gt;L19103,"HIGH ZONE BIAS",IF(K19103&lt;L19103,"LOW ZONE BIAS","EQUILIBRIUM"))</f>
        <v>EQUILIBRIUM</v>
      </c>
    </row>
    <row r="19104">
      <c r="A19104">
        <v>6600</v>
      </c>
      <c r="B19104" t="str">
        <v>2005-03-26</v>
      </c>
      <c r="C19104" t="str">
        <v>Evening</v>
      </c>
      <c r="D19104">
        <v>25</v>
      </c>
      <c r="E19104" t="str">
        <f>IF(MOD(D19104,2)=0,"EVEN","ODD")</f>
        <v>ODD</v>
      </c>
      <c r="F19104" t="str">
        <f>IF(D19104&lt;=18,"LOW (1-18)","HIGH (19-36)")</f>
        <v>HIGH (19-36)</v>
      </c>
      <c r="G19104">
        <f>INT((D19104-1)/6)+1</f>
        <v>5</v>
      </c>
      <c r="H19104">
        <f>MOD(D19104-1,6)+1</f>
        <v>1</v>
      </c>
      <c r="I19104">
        <f>37-D19104</f>
        <v>12</v>
      </c>
      <c r="J19104">
        <f>ABS(D19104-D19105)</f>
        <v>6</v>
      </c>
      <c r="K19104">
        <f>AVERAGE(D19104:D19108)</f>
        <v>25</v>
      </c>
      <c r="L19104">
        <f>AVERAGE(D19104:D19123)</f>
        <v>25</v>
      </c>
      <c r="M19104">
        <f>K19104-L19104</f>
        <v>0</v>
      </c>
      <c r="N19104" t="str">
        <f>IF(K19104&gt;L19104,"HIGH ZONE BIAS",IF(K19104&lt;L19104,"LOW ZONE BIAS","EQUILIBRIUM"))</f>
        <v>EQUILIBRIUM</v>
      </c>
    </row>
    <row r="19105">
      <c r="A19105">
        <v>6599</v>
      </c>
      <c r="B19105" t="str">
        <v>2005-03-26</v>
      </c>
      <c r="C19105" t="str">
        <v>Midday</v>
      </c>
      <c r="D19105">
        <v>19</v>
      </c>
      <c r="E19105" t="str">
        <f>IF(MOD(D19105,2)=0,"EVEN","ODD")</f>
        <v>ODD</v>
      </c>
      <c r="F19105" t="str">
        <f>IF(D19105&lt;=18,"LOW (1-18)","HIGH (19-36)")</f>
        <v>HIGH (19-36)</v>
      </c>
      <c r="G19105">
        <f>INT((D19105-1)/6)+1</f>
        <v>4</v>
      </c>
      <c r="H19105">
        <f>MOD(D19105-1,6)+1</f>
        <v>1</v>
      </c>
      <c r="I19105">
        <f>37-D19105</f>
        <v>18</v>
      </c>
      <c r="J19105">
        <f>ABS(D19105-D19106)</f>
        <v>16</v>
      </c>
      <c r="K19105">
        <f>AVERAGE(D19105:D19109)</f>
        <v>19</v>
      </c>
      <c r="L19105">
        <f>AVERAGE(D19105:D19124)</f>
        <v>19</v>
      </c>
      <c r="M19105">
        <f>K19105-L19105</f>
        <v>0</v>
      </c>
      <c r="N19105" t="str">
        <f>IF(K19105&gt;L19105,"HIGH ZONE BIAS",IF(K19105&lt;L19105,"LOW ZONE BIAS","EQUILIBRIUM"))</f>
        <v>EQUILIBRIUM</v>
      </c>
    </row>
    <row r="19106">
      <c r="A19106">
        <v>6598</v>
      </c>
      <c r="B19106" t="str">
        <v>2005-03-24</v>
      </c>
      <c r="C19106" t="str">
        <v>Evening</v>
      </c>
      <c r="D19106">
        <v>3</v>
      </c>
      <c r="E19106" t="str">
        <f>IF(MOD(D19106,2)=0,"EVEN","ODD")</f>
        <v>ODD</v>
      </c>
      <c r="F19106" t="str">
        <f>IF(D19106&lt;=18,"LOW (1-18)","HIGH (19-36)")</f>
        <v>LOW (1-18)</v>
      </c>
      <c r="G19106">
        <f>INT((D19106-1)/6)+1</f>
        <v>1</v>
      </c>
      <c r="H19106">
        <f>MOD(D19106-1,6)+1</f>
        <v>3</v>
      </c>
      <c r="I19106">
        <f>37-D19106</f>
        <v>34</v>
      </c>
      <c r="J19106">
        <f>ABS(D19106-D19107)</f>
        <v>22</v>
      </c>
      <c r="K19106">
        <f>AVERAGE(D19106:D19110)</f>
        <v>3</v>
      </c>
      <c r="L19106">
        <f>AVERAGE(D19106:D19125)</f>
        <v>3</v>
      </c>
      <c r="M19106">
        <f>K19106-L19106</f>
        <v>0</v>
      </c>
      <c r="N19106" t="str">
        <f>IF(K19106&gt;L19106,"HIGH ZONE BIAS",IF(K19106&lt;L19106,"LOW ZONE BIAS","EQUILIBRIUM"))</f>
        <v>EQUILIBRIUM</v>
      </c>
    </row>
    <row r="19107">
      <c r="A19107">
        <v>6597</v>
      </c>
      <c r="B19107" t="str">
        <v>2005-03-24</v>
      </c>
      <c r="C19107" t="str">
        <v>Midday</v>
      </c>
      <c r="D19107">
        <v>25</v>
      </c>
      <c r="E19107" t="str">
        <f>IF(MOD(D19107,2)=0,"EVEN","ODD")</f>
        <v>ODD</v>
      </c>
      <c r="F19107" t="str">
        <f>IF(D19107&lt;=18,"LOW (1-18)","HIGH (19-36)")</f>
        <v>HIGH (19-36)</v>
      </c>
      <c r="G19107">
        <f>INT((D19107-1)/6)+1</f>
        <v>5</v>
      </c>
      <c r="H19107">
        <f>MOD(D19107-1,6)+1</f>
        <v>1</v>
      </c>
      <c r="I19107">
        <f>37-D19107</f>
        <v>12</v>
      </c>
      <c r="J19107">
        <f>ABS(D19107-D19108)</f>
        <v>3</v>
      </c>
      <c r="K19107">
        <f>AVERAGE(D19107:D19111)</f>
        <v>25</v>
      </c>
      <c r="L19107">
        <f>AVERAGE(D19107:D19126)</f>
        <v>25</v>
      </c>
      <c r="M19107">
        <f>K19107-L19107</f>
        <v>0</v>
      </c>
      <c r="N19107" t="str">
        <f>IF(K19107&gt;L19107,"HIGH ZONE BIAS",IF(K19107&lt;L19107,"LOW ZONE BIAS","EQUILIBRIUM"))</f>
        <v>EQUILIBRIUM</v>
      </c>
    </row>
    <row r="19108">
      <c r="A19108">
        <v>6596</v>
      </c>
      <c r="B19108" t="str">
        <v>2005-03-23</v>
      </c>
      <c r="C19108" t="str">
        <v>Evening</v>
      </c>
      <c r="D19108">
        <v>28</v>
      </c>
      <c r="E19108" t="str">
        <f>IF(MOD(D19108,2)=0,"EVEN","ODD")</f>
        <v>EVEN</v>
      </c>
      <c r="F19108" t="str">
        <f>IF(D19108&lt;=18,"LOW (1-18)","HIGH (19-36)")</f>
        <v>HIGH (19-36)</v>
      </c>
      <c r="G19108">
        <f>INT((D19108-1)/6)+1</f>
        <v>5</v>
      </c>
      <c r="H19108">
        <f>MOD(D19108-1,6)+1</f>
        <v>4</v>
      </c>
      <c r="I19108">
        <f>37-D19108</f>
        <v>9</v>
      </c>
      <c r="J19108">
        <f>ABS(D19108-D19109)</f>
        <v>26</v>
      </c>
      <c r="K19108">
        <f>AVERAGE(D19108:D19112)</f>
        <v>28</v>
      </c>
      <c r="L19108">
        <f>AVERAGE(D19108:D19127)</f>
        <v>28</v>
      </c>
      <c r="M19108">
        <f>K19108-L19108</f>
        <v>0</v>
      </c>
      <c r="N19108" t="str">
        <f>IF(K19108&gt;L19108,"HIGH ZONE BIAS",IF(K19108&lt;L19108,"LOW ZONE BIAS","EQUILIBRIUM"))</f>
        <v>EQUILIBRIUM</v>
      </c>
    </row>
    <row r="19109">
      <c r="A19109">
        <v>6595</v>
      </c>
      <c r="B19109" t="str">
        <v>2005-03-23</v>
      </c>
      <c r="C19109" t="str">
        <v>Midday</v>
      </c>
      <c r="D19109">
        <v>2</v>
      </c>
      <c r="E19109" t="str">
        <f>IF(MOD(D19109,2)=0,"EVEN","ODD")</f>
        <v>EVEN</v>
      </c>
      <c r="F19109" t="str">
        <f>IF(D19109&lt;=18,"LOW (1-18)","HIGH (19-36)")</f>
        <v>LOW (1-18)</v>
      </c>
      <c r="G19109">
        <f>INT((D19109-1)/6)+1</f>
        <v>1</v>
      </c>
      <c r="H19109">
        <f>MOD(D19109-1,6)+1</f>
        <v>2</v>
      </c>
      <c r="I19109">
        <f>37-D19109</f>
        <v>35</v>
      </c>
      <c r="J19109">
        <f>ABS(D19109-D19110)</f>
        <v>25</v>
      </c>
      <c r="K19109">
        <f>AVERAGE(D19109:D19113)</f>
        <v>2</v>
      </c>
      <c r="L19109">
        <f>AVERAGE(D19109:D19128)</f>
        <v>2</v>
      </c>
      <c r="M19109">
        <f>K19109-L19109</f>
        <v>0</v>
      </c>
      <c r="N19109" t="str">
        <f>IF(K19109&gt;L19109,"HIGH ZONE BIAS",IF(K19109&lt;L19109,"LOW ZONE BIAS","EQUILIBRIUM"))</f>
        <v>EQUILIBRIUM</v>
      </c>
    </row>
    <row r="19110">
      <c r="A19110">
        <v>6594</v>
      </c>
      <c r="B19110" t="str">
        <v>2005-03-22</v>
      </c>
      <c r="C19110" t="str">
        <v>Evening</v>
      </c>
      <c r="D19110">
        <v>27</v>
      </c>
      <c r="E19110" t="str">
        <f>IF(MOD(D19110,2)=0,"EVEN","ODD")</f>
        <v>ODD</v>
      </c>
      <c r="F19110" t="str">
        <f>IF(D19110&lt;=18,"LOW (1-18)","HIGH (19-36)")</f>
        <v>HIGH (19-36)</v>
      </c>
      <c r="G19110">
        <f>INT((D19110-1)/6)+1</f>
        <v>5</v>
      </c>
      <c r="H19110">
        <f>MOD(D19110-1,6)+1</f>
        <v>3</v>
      </c>
      <c r="I19110">
        <f>37-D19110</f>
        <v>10</v>
      </c>
      <c r="J19110">
        <f>ABS(D19110-D19111)</f>
        <v>9</v>
      </c>
      <c r="K19110">
        <f>AVERAGE(D19110:D19114)</f>
        <v>27</v>
      </c>
      <c r="L19110">
        <f>AVERAGE(D19110:D19129)</f>
        <v>27</v>
      </c>
      <c r="M19110">
        <f>K19110-L19110</f>
        <v>0</v>
      </c>
      <c r="N19110" t="str">
        <f>IF(K19110&gt;L19110,"HIGH ZONE BIAS",IF(K19110&lt;L19110,"LOW ZONE BIAS","EQUILIBRIUM"))</f>
        <v>EQUILIBRIUM</v>
      </c>
    </row>
    <row r="19111">
      <c r="A19111">
        <v>6593</v>
      </c>
      <c r="B19111" t="str">
        <v>2005-03-22</v>
      </c>
      <c r="C19111" t="str">
        <v>Midday</v>
      </c>
      <c r="D19111">
        <v>36</v>
      </c>
      <c r="E19111" t="str">
        <f>IF(MOD(D19111,2)=0,"EVEN","ODD")</f>
        <v>EVEN</v>
      </c>
      <c r="F19111" t="str">
        <f>IF(D19111&lt;=18,"LOW (1-18)","HIGH (19-36)")</f>
        <v>HIGH (19-36)</v>
      </c>
      <c r="G19111">
        <f>INT((D19111-1)/6)+1</f>
        <v>6</v>
      </c>
      <c r="H19111">
        <f>MOD(D19111-1,6)+1</f>
        <v>6</v>
      </c>
      <c r="I19111">
        <f>37-D19111</f>
        <v>1</v>
      </c>
      <c r="J19111">
        <f>ABS(D19111-D19112)</f>
        <v>32</v>
      </c>
      <c r="K19111">
        <f>AVERAGE(D19111:D19115)</f>
        <v>36</v>
      </c>
      <c r="L19111">
        <f>AVERAGE(D19111:D19130)</f>
        <v>36</v>
      </c>
      <c r="M19111">
        <f>K19111-L19111</f>
        <v>0</v>
      </c>
      <c r="N19111" t="str">
        <f>IF(K19111&gt;L19111,"HIGH ZONE BIAS",IF(K19111&lt;L19111,"LOW ZONE BIAS","EQUILIBRIUM"))</f>
        <v>EQUILIBRIUM</v>
      </c>
    </row>
    <row r="19112">
      <c r="A19112">
        <v>6592</v>
      </c>
      <c r="B19112" t="str">
        <v>2005-03-21</v>
      </c>
      <c r="C19112" t="str">
        <v>Evening</v>
      </c>
      <c r="D19112">
        <v>4</v>
      </c>
      <c r="E19112" t="str">
        <f>IF(MOD(D19112,2)=0,"EVEN","ODD")</f>
        <v>EVEN</v>
      </c>
      <c r="F19112" t="str">
        <f>IF(D19112&lt;=18,"LOW (1-18)","HIGH (19-36)")</f>
        <v>LOW (1-18)</v>
      </c>
      <c r="G19112">
        <f>INT((D19112-1)/6)+1</f>
        <v>1</v>
      </c>
      <c r="H19112">
        <f>MOD(D19112-1,6)+1</f>
        <v>4</v>
      </c>
      <c r="I19112">
        <f>37-D19112</f>
        <v>33</v>
      </c>
      <c r="J19112">
        <f>ABS(D19112-D19113)</f>
        <v>30</v>
      </c>
      <c r="K19112">
        <f>AVERAGE(D19112:D19116)</f>
        <v>4</v>
      </c>
      <c r="L19112">
        <f>AVERAGE(D19112:D19131)</f>
        <v>4</v>
      </c>
      <c r="M19112">
        <f>K19112-L19112</f>
        <v>0</v>
      </c>
      <c r="N19112" t="str">
        <f>IF(K19112&gt;L19112,"HIGH ZONE BIAS",IF(K19112&lt;L19112,"LOW ZONE BIAS","EQUILIBRIUM"))</f>
        <v>EQUILIBRIUM</v>
      </c>
    </row>
    <row r="19113">
      <c r="A19113">
        <v>6591</v>
      </c>
      <c r="B19113" t="str">
        <v>2005-03-21</v>
      </c>
      <c r="C19113" t="str">
        <v>Midday</v>
      </c>
      <c r="D19113">
        <v>34</v>
      </c>
      <c r="E19113" t="str">
        <f>IF(MOD(D19113,2)=0,"EVEN","ODD")</f>
        <v>EVEN</v>
      </c>
      <c r="F19113" t="str">
        <f>IF(D19113&lt;=18,"LOW (1-18)","HIGH (19-36)")</f>
        <v>HIGH (19-36)</v>
      </c>
      <c r="G19113">
        <f>INT((D19113-1)/6)+1</f>
        <v>6</v>
      </c>
      <c r="H19113">
        <f>MOD(D19113-1,6)+1</f>
        <v>4</v>
      </c>
      <c r="I19113">
        <f>37-D19113</f>
        <v>3</v>
      </c>
      <c r="J19113">
        <f>ABS(D19113-D19114)</f>
        <v>14</v>
      </c>
      <c r="K19113">
        <f>AVERAGE(D19113:D19117)</f>
        <v>34</v>
      </c>
      <c r="L19113">
        <f>AVERAGE(D19113:D19132)</f>
        <v>34</v>
      </c>
      <c r="M19113">
        <f>K19113-L19113</f>
        <v>0</v>
      </c>
      <c r="N19113" t="str">
        <f>IF(K19113&gt;L19113,"HIGH ZONE BIAS",IF(K19113&lt;L19113,"LOW ZONE BIAS","EQUILIBRIUM"))</f>
        <v>EQUILIBRIUM</v>
      </c>
    </row>
    <row r="19114">
      <c r="A19114">
        <v>6590</v>
      </c>
      <c r="B19114" t="str">
        <v>2005-03-19</v>
      </c>
      <c r="C19114" t="str">
        <v>Evening</v>
      </c>
      <c r="D19114">
        <v>20</v>
      </c>
      <c r="E19114" t="str">
        <f>IF(MOD(D19114,2)=0,"EVEN","ODD")</f>
        <v>EVEN</v>
      </c>
      <c r="F19114" t="str">
        <f>IF(D19114&lt;=18,"LOW (1-18)","HIGH (19-36)")</f>
        <v>HIGH (19-36)</v>
      </c>
      <c r="G19114">
        <f>INT((D19114-1)/6)+1</f>
        <v>4</v>
      </c>
      <c r="H19114">
        <f>MOD(D19114-1,6)+1</f>
        <v>2</v>
      </c>
      <c r="I19114">
        <f>37-D19114</f>
        <v>17</v>
      </c>
      <c r="J19114">
        <f>ABS(D19114-D19115)</f>
        <v>5</v>
      </c>
      <c r="K19114">
        <f>AVERAGE(D19114:D19118)</f>
        <v>20</v>
      </c>
      <c r="L19114">
        <f>AVERAGE(D19114:D19133)</f>
        <v>20</v>
      </c>
      <c r="M19114">
        <f>K19114-L19114</f>
        <v>0</v>
      </c>
      <c r="N19114" t="str">
        <f>IF(K19114&gt;L19114,"HIGH ZONE BIAS",IF(K19114&lt;L19114,"LOW ZONE BIAS","EQUILIBRIUM"))</f>
        <v>EQUILIBRIUM</v>
      </c>
    </row>
    <row r="19115">
      <c r="A19115">
        <v>6589</v>
      </c>
      <c r="B19115" t="str">
        <v>2005-03-19</v>
      </c>
      <c r="C19115" t="str">
        <v>Midday</v>
      </c>
      <c r="D19115">
        <v>15</v>
      </c>
      <c r="E19115" t="str">
        <f>IF(MOD(D19115,2)=0,"EVEN","ODD")</f>
        <v>ODD</v>
      </c>
      <c r="F19115" t="str">
        <f>IF(D19115&lt;=18,"LOW (1-18)","HIGH (19-36)")</f>
        <v>LOW (1-18)</v>
      </c>
      <c r="G19115">
        <f>INT((D19115-1)/6)+1</f>
        <v>3</v>
      </c>
      <c r="H19115">
        <f>MOD(D19115-1,6)+1</f>
        <v>3</v>
      </c>
      <c r="I19115">
        <f>37-D19115</f>
        <v>22</v>
      </c>
      <c r="J19115">
        <f>ABS(D19115-D19116)</f>
        <v>14</v>
      </c>
      <c r="K19115">
        <f>AVERAGE(D19115:D19119)</f>
        <v>15</v>
      </c>
      <c r="L19115">
        <f>AVERAGE(D19115:D19134)</f>
        <v>15</v>
      </c>
      <c r="M19115">
        <f>K19115-L19115</f>
        <v>0</v>
      </c>
      <c r="N19115" t="str">
        <f>IF(K19115&gt;L19115,"HIGH ZONE BIAS",IF(K19115&lt;L19115,"LOW ZONE BIAS","EQUILIBRIUM"))</f>
        <v>EQUILIBRIUM</v>
      </c>
    </row>
    <row r="19116">
      <c r="A19116">
        <v>6588</v>
      </c>
      <c r="B19116" t="str">
        <v>2005-03-18</v>
      </c>
      <c r="C19116" t="str">
        <v>Evening</v>
      </c>
      <c r="D19116">
        <v>29</v>
      </c>
      <c r="E19116" t="str">
        <f>IF(MOD(D19116,2)=0,"EVEN","ODD")</f>
        <v>ODD</v>
      </c>
      <c r="F19116" t="str">
        <f>IF(D19116&lt;=18,"LOW (1-18)","HIGH (19-36)")</f>
        <v>HIGH (19-36)</v>
      </c>
      <c r="G19116">
        <f>INT((D19116-1)/6)+1</f>
        <v>5</v>
      </c>
      <c r="H19116">
        <f>MOD(D19116-1,6)+1</f>
        <v>5</v>
      </c>
      <c r="I19116">
        <f>37-D19116</f>
        <v>8</v>
      </c>
      <c r="J19116">
        <f>ABS(D19116-D19117)</f>
        <v>12</v>
      </c>
      <c r="K19116">
        <f>AVERAGE(D19116:D19120)</f>
        <v>29</v>
      </c>
      <c r="L19116">
        <f>AVERAGE(D19116:D19135)</f>
        <v>29</v>
      </c>
      <c r="M19116">
        <f>K19116-L19116</f>
        <v>0</v>
      </c>
      <c r="N19116" t="str">
        <f>IF(K19116&gt;L19116,"HIGH ZONE BIAS",IF(K19116&lt;L19116,"LOW ZONE BIAS","EQUILIBRIUM"))</f>
        <v>EQUILIBRIUM</v>
      </c>
    </row>
    <row r="19117">
      <c r="A19117">
        <v>6587</v>
      </c>
      <c r="B19117" t="str">
        <v>2005-03-18</v>
      </c>
      <c r="C19117" t="str">
        <v>Midday</v>
      </c>
      <c r="D19117">
        <v>17</v>
      </c>
      <c r="E19117" t="str">
        <f>IF(MOD(D19117,2)=0,"EVEN","ODD")</f>
        <v>ODD</v>
      </c>
      <c r="F19117" t="str">
        <f>IF(D19117&lt;=18,"LOW (1-18)","HIGH (19-36)")</f>
        <v>LOW (1-18)</v>
      </c>
      <c r="G19117">
        <f>INT((D19117-1)/6)+1</f>
        <v>3</v>
      </c>
      <c r="H19117">
        <f>MOD(D19117-1,6)+1</f>
        <v>5</v>
      </c>
      <c r="I19117">
        <f>37-D19117</f>
        <v>20</v>
      </c>
      <c r="J19117">
        <f>ABS(D19117-D19118)</f>
        <v>10</v>
      </c>
      <c r="K19117">
        <f>AVERAGE(D19117:D19121)</f>
        <v>17</v>
      </c>
      <c r="L19117">
        <f>AVERAGE(D19117:D19136)</f>
        <v>17</v>
      </c>
      <c r="M19117">
        <f>K19117-L19117</f>
        <v>0</v>
      </c>
      <c r="N19117" t="str">
        <f>IF(K19117&gt;L19117,"HIGH ZONE BIAS",IF(K19117&lt;L19117,"LOW ZONE BIAS","EQUILIBRIUM"))</f>
        <v>EQUILIBRIUM</v>
      </c>
    </row>
    <row r="19118">
      <c r="A19118">
        <v>6586</v>
      </c>
      <c r="B19118" t="str">
        <v>2005-03-17</v>
      </c>
      <c r="C19118" t="str">
        <v>Evening</v>
      </c>
      <c r="D19118">
        <v>27</v>
      </c>
      <c r="E19118" t="str">
        <f>IF(MOD(D19118,2)=0,"EVEN","ODD")</f>
        <v>ODD</v>
      </c>
      <c r="F19118" t="str">
        <f>IF(D19118&lt;=18,"LOW (1-18)","HIGH (19-36)")</f>
        <v>HIGH (19-36)</v>
      </c>
      <c r="G19118">
        <f>INT((D19118-1)/6)+1</f>
        <v>5</v>
      </c>
      <c r="H19118">
        <f>MOD(D19118-1,6)+1</f>
        <v>3</v>
      </c>
      <c r="I19118">
        <f>37-D19118</f>
        <v>10</v>
      </c>
      <c r="J19118">
        <f>ABS(D19118-D19119)</f>
        <v>5</v>
      </c>
      <c r="K19118">
        <f>AVERAGE(D19118:D19122)</f>
        <v>27</v>
      </c>
      <c r="L19118">
        <f>AVERAGE(D19118:D19137)</f>
        <v>27</v>
      </c>
      <c r="M19118">
        <f>K19118-L19118</f>
        <v>0</v>
      </c>
      <c r="N19118" t="str">
        <f>IF(K19118&gt;L19118,"HIGH ZONE BIAS",IF(K19118&lt;L19118,"LOW ZONE BIAS","EQUILIBRIUM"))</f>
        <v>EQUILIBRIUM</v>
      </c>
    </row>
    <row r="19119">
      <c r="A19119">
        <v>6585</v>
      </c>
      <c r="B19119" t="str">
        <v>2005-03-17</v>
      </c>
      <c r="C19119" t="str">
        <v>Midday</v>
      </c>
      <c r="D19119">
        <v>32</v>
      </c>
      <c r="E19119" t="str">
        <f>IF(MOD(D19119,2)=0,"EVEN","ODD")</f>
        <v>EVEN</v>
      </c>
      <c r="F19119" t="str">
        <f>IF(D19119&lt;=18,"LOW (1-18)","HIGH (19-36)")</f>
        <v>HIGH (19-36)</v>
      </c>
      <c r="G19119">
        <f>INT((D19119-1)/6)+1</f>
        <v>6</v>
      </c>
      <c r="H19119">
        <f>MOD(D19119-1,6)+1</f>
        <v>2</v>
      </c>
      <c r="I19119">
        <f>37-D19119</f>
        <v>5</v>
      </c>
      <c r="J19119">
        <f>ABS(D19119-D19120)</f>
        <v>28</v>
      </c>
      <c r="K19119">
        <f>AVERAGE(D19119:D19123)</f>
        <v>32</v>
      </c>
      <c r="L19119">
        <f>AVERAGE(D19119:D19138)</f>
        <v>32</v>
      </c>
      <c r="M19119">
        <f>K19119-L19119</f>
        <v>0</v>
      </c>
      <c r="N19119" t="str">
        <f>IF(K19119&gt;L19119,"HIGH ZONE BIAS",IF(K19119&lt;L19119,"LOW ZONE BIAS","EQUILIBRIUM"))</f>
        <v>EQUILIBRIUM</v>
      </c>
    </row>
    <row r="19120">
      <c r="A19120">
        <v>6584</v>
      </c>
      <c r="B19120" t="str">
        <v>2005-03-16</v>
      </c>
      <c r="C19120" t="str">
        <v>Evening</v>
      </c>
      <c r="D19120">
        <v>4</v>
      </c>
      <c r="E19120" t="str">
        <f>IF(MOD(D19120,2)=0,"EVEN","ODD")</f>
        <v>EVEN</v>
      </c>
      <c r="F19120" t="str">
        <f>IF(D19120&lt;=18,"LOW (1-18)","HIGH (19-36)")</f>
        <v>LOW (1-18)</v>
      </c>
      <c r="G19120">
        <f>INT((D19120-1)/6)+1</f>
        <v>1</v>
      </c>
      <c r="H19120">
        <f>MOD(D19120-1,6)+1</f>
        <v>4</v>
      </c>
      <c r="I19120">
        <f>37-D19120</f>
        <v>33</v>
      </c>
      <c r="J19120">
        <f>ABS(D19120-D19121)</f>
        <v>29</v>
      </c>
      <c r="K19120">
        <f>AVERAGE(D19120:D19124)</f>
        <v>4</v>
      </c>
      <c r="L19120">
        <f>AVERAGE(D19120:D19139)</f>
        <v>4</v>
      </c>
      <c r="M19120">
        <f>K19120-L19120</f>
        <v>0</v>
      </c>
      <c r="N19120" t="str">
        <f>IF(K19120&gt;L19120,"HIGH ZONE BIAS",IF(K19120&lt;L19120,"LOW ZONE BIAS","EQUILIBRIUM"))</f>
        <v>EQUILIBRIUM</v>
      </c>
    </row>
    <row r="19121">
      <c r="A19121">
        <v>6583</v>
      </c>
      <c r="B19121" t="str">
        <v>2005-03-16</v>
      </c>
      <c r="C19121" t="str">
        <v>Midday</v>
      </c>
      <c r="D19121">
        <v>33</v>
      </c>
      <c r="E19121" t="str">
        <f>IF(MOD(D19121,2)=0,"EVEN","ODD")</f>
        <v>ODD</v>
      </c>
      <c r="F19121" t="str">
        <f>IF(D19121&lt;=18,"LOW (1-18)","HIGH (19-36)")</f>
        <v>HIGH (19-36)</v>
      </c>
      <c r="G19121">
        <f>INT((D19121-1)/6)+1</f>
        <v>6</v>
      </c>
      <c r="H19121">
        <f>MOD(D19121-1,6)+1</f>
        <v>3</v>
      </c>
      <c r="I19121">
        <f>37-D19121</f>
        <v>4</v>
      </c>
      <c r="J19121">
        <f>ABS(D19121-D19122)</f>
        <v>18</v>
      </c>
      <c r="K19121">
        <f>AVERAGE(D19121:D19125)</f>
        <v>33</v>
      </c>
      <c r="L19121">
        <f>AVERAGE(D19121:D19140)</f>
        <v>33</v>
      </c>
      <c r="M19121">
        <f>K19121-L19121</f>
        <v>0</v>
      </c>
      <c r="N19121" t="str">
        <f>IF(K19121&gt;L19121,"HIGH ZONE BIAS",IF(K19121&lt;L19121,"LOW ZONE BIAS","EQUILIBRIUM"))</f>
        <v>EQUILIBRIUM</v>
      </c>
    </row>
    <row r="19122">
      <c r="A19122">
        <v>6582</v>
      </c>
      <c r="B19122" t="str">
        <v>2005-03-15</v>
      </c>
      <c r="C19122" t="str">
        <v>Evening</v>
      </c>
      <c r="D19122">
        <v>15</v>
      </c>
      <c r="E19122" t="str">
        <f>IF(MOD(D19122,2)=0,"EVEN","ODD")</f>
        <v>ODD</v>
      </c>
      <c r="F19122" t="str">
        <f>IF(D19122&lt;=18,"LOW (1-18)","HIGH (19-36)")</f>
        <v>LOW (1-18)</v>
      </c>
      <c r="G19122">
        <f>INT((D19122-1)/6)+1</f>
        <v>3</v>
      </c>
      <c r="H19122">
        <f>MOD(D19122-1,6)+1</f>
        <v>3</v>
      </c>
      <c r="I19122">
        <f>37-D19122</f>
        <v>22</v>
      </c>
      <c r="J19122">
        <f>ABS(D19122-D19123)</f>
        <v>4</v>
      </c>
      <c r="K19122">
        <f>AVERAGE(D19122:D19126)</f>
        <v>15</v>
      </c>
      <c r="L19122">
        <f>AVERAGE(D19122:D19141)</f>
        <v>15</v>
      </c>
      <c r="M19122">
        <f>K19122-L19122</f>
        <v>0</v>
      </c>
      <c r="N19122" t="str">
        <f>IF(K19122&gt;L19122,"HIGH ZONE BIAS",IF(K19122&lt;L19122,"LOW ZONE BIAS","EQUILIBRIUM"))</f>
        <v>EQUILIBRIUM</v>
      </c>
    </row>
    <row r="19123">
      <c r="A19123">
        <v>6581</v>
      </c>
      <c r="B19123" t="str">
        <v>2005-03-15</v>
      </c>
      <c r="C19123" t="str">
        <v>Midday</v>
      </c>
      <c r="D19123">
        <v>11</v>
      </c>
      <c r="E19123" t="str">
        <f>IF(MOD(D19123,2)=0,"EVEN","ODD")</f>
        <v>ODD</v>
      </c>
      <c r="F19123" t="str">
        <f>IF(D19123&lt;=18,"LOW (1-18)","HIGH (19-36)")</f>
        <v>LOW (1-18)</v>
      </c>
      <c r="G19123">
        <f>INT((D19123-1)/6)+1</f>
        <v>2</v>
      </c>
      <c r="H19123">
        <f>MOD(D19123-1,6)+1</f>
        <v>5</v>
      </c>
      <c r="I19123">
        <f>37-D19123</f>
        <v>26</v>
      </c>
      <c r="J19123">
        <f>ABS(D19123-D19124)</f>
        <v>15</v>
      </c>
      <c r="K19123">
        <f>AVERAGE(D19123:D19127)</f>
        <v>11</v>
      </c>
      <c r="L19123">
        <f>AVERAGE(D19123:D19142)</f>
        <v>11</v>
      </c>
      <c r="M19123">
        <f>K19123-L19123</f>
        <v>0</v>
      </c>
      <c r="N19123" t="str">
        <f>IF(K19123&gt;L19123,"HIGH ZONE BIAS",IF(K19123&lt;L19123,"LOW ZONE BIAS","EQUILIBRIUM"))</f>
        <v>EQUILIBRIUM</v>
      </c>
    </row>
    <row r="19124">
      <c r="A19124">
        <v>6580</v>
      </c>
      <c r="B19124" t="str">
        <v>2005-03-14</v>
      </c>
      <c r="C19124" t="str">
        <v>Evening</v>
      </c>
      <c r="D19124">
        <v>26</v>
      </c>
      <c r="E19124" t="str">
        <f>IF(MOD(D19124,2)=0,"EVEN","ODD")</f>
        <v>EVEN</v>
      </c>
      <c r="F19124" t="str">
        <f>IF(D19124&lt;=18,"LOW (1-18)","HIGH (19-36)")</f>
        <v>HIGH (19-36)</v>
      </c>
      <c r="G19124">
        <f>INT((D19124-1)/6)+1</f>
        <v>5</v>
      </c>
      <c r="H19124">
        <f>MOD(D19124-1,6)+1</f>
        <v>2</v>
      </c>
      <c r="I19124">
        <f>37-D19124</f>
        <v>11</v>
      </c>
      <c r="J19124">
        <f>ABS(D19124-D19125)</f>
        <v>25</v>
      </c>
      <c r="K19124">
        <f>AVERAGE(D19124:D19128)</f>
        <v>26</v>
      </c>
      <c r="L19124">
        <f>AVERAGE(D19124:D19143)</f>
        <v>26</v>
      </c>
      <c r="M19124">
        <f>K19124-L19124</f>
        <v>0</v>
      </c>
      <c r="N19124" t="str">
        <f>IF(K19124&gt;L19124,"HIGH ZONE BIAS",IF(K19124&lt;L19124,"LOW ZONE BIAS","EQUILIBRIUM"))</f>
        <v>EQUILIBRIUM</v>
      </c>
    </row>
    <row r="19125">
      <c r="A19125">
        <v>6579</v>
      </c>
      <c r="B19125" t="str">
        <v>2005-03-14</v>
      </c>
      <c r="C19125" t="str">
        <v>Midday</v>
      </c>
      <c r="D19125">
        <v>1</v>
      </c>
      <c r="E19125" t="str">
        <f>IF(MOD(D19125,2)=0,"EVEN","ODD")</f>
        <v>ODD</v>
      </c>
      <c r="F19125" t="str">
        <f>IF(D19125&lt;=18,"LOW (1-18)","HIGH (19-36)")</f>
        <v>LOW (1-18)</v>
      </c>
      <c r="G19125">
        <f>INT((D19125-1)/6)+1</f>
        <v>1</v>
      </c>
      <c r="H19125">
        <f>MOD(D19125-1,6)+1</f>
        <v>1</v>
      </c>
      <c r="I19125">
        <f>37-D19125</f>
        <v>36</v>
      </c>
      <c r="J19125">
        <f>ABS(D19125-D19126)</f>
        <v>10</v>
      </c>
      <c r="K19125">
        <f>AVERAGE(D19125:D19129)</f>
        <v>1</v>
      </c>
      <c r="L19125">
        <f>AVERAGE(D19125:D19144)</f>
        <v>1</v>
      </c>
      <c r="M19125">
        <f>K19125-L19125</f>
        <v>0</v>
      </c>
      <c r="N19125" t="str">
        <f>IF(K19125&gt;L19125,"HIGH ZONE BIAS",IF(K19125&lt;L19125,"LOW ZONE BIAS","EQUILIBRIUM"))</f>
        <v>EQUILIBRIUM</v>
      </c>
    </row>
    <row r="19126">
      <c r="A19126">
        <v>6578</v>
      </c>
      <c r="B19126" t="str">
        <v>2005-03-12</v>
      </c>
      <c r="C19126" t="str">
        <v>Evening</v>
      </c>
      <c r="D19126">
        <v>11</v>
      </c>
      <c r="E19126" t="str">
        <f>IF(MOD(D19126,2)=0,"EVEN","ODD")</f>
        <v>ODD</v>
      </c>
      <c r="F19126" t="str">
        <f>IF(D19126&lt;=18,"LOW (1-18)","HIGH (19-36)")</f>
        <v>LOW (1-18)</v>
      </c>
      <c r="G19126">
        <f>INT((D19126-1)/6)+1</f>
        <v>2</v>
      </c>
      <c r="H19126">
        <f>MOD(D19126-1,6)+1</f>
        <v>5</v>
      </c>
      <c r="I19126">
        <f>37-D19126</f>
        <v>26</v>
      </c>
      <c r="J19126">
        <f>ABS(D19126-D19127)</f>
        <v>6</v>
      </c>
      <c r="K19126">
        <f>AVERAGE(D19126:D19130)</f>
        <v>11</v>
      </c>
      <c r="L19126">
        <f>AVERAGE(D19126:D19145)</f>
        <v>11</v>
      </c>
      <c r="M19126">
        <f>K19126-L19126</f>
        <v>0</v>
      </c>
      <c r="N19126" t="str">
        <f>IF(K19126&gt;L19126,"HIGH ZONE BIAS",IF(K19126&lt;L19126,"LOW ZONE BIAS","EQUILIBRIUM"))</f>
        <v>EQUILIBRIUM</v>
      </c>
    </row>
    <row r="19127">
      <c r="A19127">
        <v>6577</v>
      </c>
      <c r="B19127" t="str">
        <v>2005-03-12</v>
      </c>
      <c r="C19127" t="str">
        <v>Midday</v>
      </c>
      <c r="D19127">
        <v>5</v>
      </c>
      <c r="E19127" t="str">
        <f>IF(MOD(D19127,2)=0,"EVEN","ODD")</f>
        <v>ODD</v>
      </c>
      <c r="F19127" t="str">
        <f>IF(D19127&lt;=18,"LOW (1-18)","HIGH (19-36)")</f>
        <v>LOW (1-18)</v>
      </c>
      <c r="G19127">
        <f>INT((D19127-1)/6)+1</f>
        <v>1</v>
      </c>
      <c r="H19127">
        <f>MOD(D19127-1,6)+1</f>
        <v>5</v>
      </c>
      <c r="I19127">
        <f>37-D19127</f>
        <v>32</v>
      </c>
      <c r="J19127">
        <f>ABS(D19127-D19128)</f>
        <v>3</v>
      </c>
      <c r="K19127">
        <f>AVERAGE(D19127:D19131)</f>
        <v>5</v>
      </c>
      <c r="L19127">
        <f>AVERAGE(D19127:D19146)</f>
        <v>5</v>
      </c>
      <c r="M19127">
        <f>K19127-L19127</f>
        <v>0</v>
      </c>
      <c r="N19127" t="str">
        <f>IF(K19127&gt;L19127,"HIGH ZONE BIAS",IF(K19127&lt;L19127,"LOW ZONE BIAS","EQUILIBRIUM"))</f>
        <v>EQUILIBRIUM</v>
      </c>
    </row>
    <row r="19128">
      <c r="A19128">
        <v>6576</v>
      </c>
      <c r="B19128" t="str">
        <v>2005-03-11</v>
      </c>
      <c r="C19128" t="str">
        <v>Evening</v>
      </c>
      <c r="D19128">
        <v>8</v>
      </c>
      <c r="E19128" t="str">
        <f>IF(MOD(D19128,2)=0,"EVEN","ODD")</f>
        <v>EVEN</v>
      </c>
      <c r="F19128" t="str">
        <f>IF(D19128&lt;=18,"LOW (1-18)","HIGH (19-36)")</f>
        <v>LOW (1-18)</v>
      </c>
      <c r="G19128">
        <f>INT((D19128-1)/6)+1</f>
        <v>2</v>
      </c>
      <c r="H19128">
        <f>MOD(D19128-1,6)+1</f>
        <v>2</v>
      </c>
      <c r="I19128">
        <f>37-D19128</f>
        <v>29</v>
      </c>
      <c r="J19128">
        <f>ABS(D19128-D19129)</f>
        <v>24</v>
      </c>
      <c r="K19128">
        <f>AVERAGE(D19128:D19132)</f>
        <v>8</v>
      </c>
      <c r="L19128">
        <f>AVERAGE(D19128:D19147)</f>
        <v>8</v>
      </c>
      <c r="M19128">
        <f>K19128-L19128</f>
        <v>0</v>
      </c>
      <c r="N19128" t="str">
        <f>IF(K19128&gt;L19128,"HIGH ZONE BIAS",IF(K19128&lt;L19128,"LOW ZONE BIAS","EQUILIBRIUM"))</f>
        <v>EQUILIBRIUM</v>
      </c>
    </row>
    <row r="19129">
      <c r="A19129">
        <v>6575</v>
      </c>
      <c r="B19129" t="str">
        <v>2005-03-11</v>
      </c>
      <c r="C19129" t="str">
        <v>Midday</v>
      </c>
      <c r="D19129">
        <v>32</v>
      </c>
      <c r="E19129" t="str">
        <f>IF(MOD(D19129,2)=0,"EVEN","ODD")</f>
        <v>EVEN</v>
      </c>
      <c r="F19129" t="str">
        <f>IF(D19129&lt;=18,"LOW (1-18)","HIGH (19-36)")</f>
        <v>HIGH (19-36)</v>
      </c>
      <c r="G19129">
        <f>INT((D19129-1)/6)+1</f>
        <v>6</v>
      </c>
      <c r="H19129">
        <f>MOD(D19129-1,6)+1</f>
        <v>2</v>
      </c>
      <c r="I19129">
        <f>37-D19129</f>
        <v>5</v>
      </c>
      <c r="J19129">
        <f>ABS(D19129-D19130)</f>
        <v>10</v>
      </c>
      <c r="K19129">
        <f>AVERAGE(D19129:D19133)</f>
        <v>32</v>
      </c>
      <c r="L19129">
        <f>AVERAGE(D19129:D19148)</f>
        <v>32</v>
      </c>
      <c r="M19129">
        <f>K19129-L19129</f>
        <v>0</v>
      </c>
      <c r="N19129" t="str">
        <f>IF(K19129&gt;L19129,"HIGH ZONE BIAS",IF(K19129&lt;L19129,"LOW ZONE BIAS","EQUILIBRIUM"))</f>
        <v>EQUILIBRIUM</v>
      </c>
    </row>
    <row r="19130">
      <c r="A19130">
        <v>6574</v>
      </c>
      <c r="B19130" t="str">
        <v>2005-03-10</v>
      </c>
      <c r="C19130" t="str">
        <v>Evening</v>
      </c>
      <c r="D19130">
        <v>22</v>
      </c>
      <c r="E19130" t="str">
        <f>IF(MOD(D19130,2)=0,"EVEN","ODD")</f>
        <v>EVEN</v>
      </c>
      <c r="F19130" t="str">
        <f>IF(D19130&lt;=18,"LOW (1-18)","HIGH (19-36)")</f>
        <v>HIGH (19-36)</v>
      </c>
      <c r="G19130">
        <f>INT((D19130-1)/6)+1</f>
        <v>4</v>
      </c>
      <c r="H19130">
        <f>MOD(D19130-1,6)+1</f>
        <v>4</v>
      </c>
      <c r="I19130">
        <f>37-D19130</f>
        <v>15</v>
      </c>
      <c r="J19130">
        <f>ABS(D19130-D19131)</f>
        <v>12</v>
      </c>
      <c r="K19130">
        <f>AVERAGE(D19130:D19134)</f>
        <v>22</v>
      </c>
      <c r="L19130">
        <f>AVERAGE(D19130:D19149)</f>
        <v>22</v>
      </c>
      <c r="M19130">
        <f>K19130-L19130</f>
        <v>0</v>
      </c>
      <c r="N19130" t="str">
        <f>IF(K19130&gt;L19130,"HIGH ZONE BIAS",IF(K19130&lt;L19130,"LOW ZONE BIAS","EQUILIBRIUM"))</f>
        <v>EQUILIBRIUM</v>
      </c>
    </row>
    <row r="19131">
      <c r="A19131">
        <v>6573</v>
      </c>
      <c r="B19131" t="str">
        <v>2005-03-10</v>
      </c>
      <c r="C19131" t="str">
        <v>Midday</v>
      </c>
      <c r="D19131">
        <v>34</v>
      </c>
      <c r="E19131" t="str">
        <f>IF(MOD(D19131,2)=0,"EVEN","ODD")</f>
        <v>EVEN</v>
      </c>
      <c r="F19131" t="str">
        <f>IF(D19131&lt;=18,"LOW (1-18)","HIGH (19-36)")</f>
        <v>HIGH (19-36)</v>
      </c>
      <c r="G19131">
        <f>INT((D19131-1)/6)+1</f>
        <v>6</v>
      </c>
      <c r="H19131">
        <f>MOD(D19131-1,6)+1</f>
        <v>4</v>
      </c>
      <c r="I19131">
        <f>37-D19131</f>
        <v>3</v>
      </c>
      <c r="J19131">
        <f>ABS(D19131-D19132)</f>
        <v>10</v>
      </c>
      <c r="K19131">
        <f>AVERAGE(D19131:D19135)</f>
        <v>34</v>
      </c>
      <c r="L19131">
        <f>AVERAGE(D19131:D19150)</f>
        <v>34</v>
      </c>
      <c r="M19131">
        <f>K19131-L19131</f>
        <v>0</v>
      </c>
      <c r="N19131" t="str">
        <f>IF(K19131&gt;L19131,"HIGH ZONE BIAS",IF(K19131&lt;L19131,"LOW ZONE BIAS","EQUILIBRIUM"))</f>
        <v>EQUILIBRIUM</v>
      </c>
    </row>
    <row r="19132">
      <c r="A19132">
        <v>6572</v>
      </c>
      <c r="B19132" t="str">
        <v>2005-03-09</v>
      </c>
      <c r="C19132" t="str">
        <v>Evening</v>
      </c>
      <c r="D19132">
        <v>24</v>
      </c>
      <c r="E19132" t="str">
        <f>IF(MOD(D19132,2)=0,"EVEN","ODD")</f>
        <v>EVEN</v>
      </c>
      <c r="F19132" t="str">
        <f>IF(D19132&lt;=18,"LOW (1-18)","HIGH (19-36)")</f>
        <v>HIGH (19-36)</v>
      </c>
      <c r="G19132">
        <f>INT((D19132-1)/6)+1</f>
        <v>4</v>
      </c>
      <c r="H19132">
        <f>MOD(D19132-1,6)+1</f>
        <v>6</v>
      </c>
      <c r="I19132">
        <f>37-D19132</f>
        <v>13</v>
      </c>
      <c r="J19132">
        <f>ABS(D19132-D19133)</f>
        <v>3</v>
      </c>
      <c r="K19132">
        <f>AVERAGE(D19132:D19136)</f>
        <v>24</v>
      </c>
      <c r="L19132">
        <f>AVERAGE(D19132:D19151)</f>
        <v>24</v>
      </c>
      <c r="M19132">
        <f>K19132-L19132</f>
        <v>0</v>
      </c>
      <c r="N19132" t="str">
        <f>IF(K19132&gt;L19132,"HIGH ZONE BIAS",IF(K19132&lt;L19132,"LOW ZONE BIAS","EQUILIBRIUM"))</f>
        <v>EQUILIBRIUM</v>
      </c>
    </row>
    <row r="19133">
      <c r="A19133">
        <v>6571</v>
      </c>
      <c r="B19133" t="str">
        <v>2005-03-09</v>
      </c>
      <c r="C19133" t="str">
        <v>Midday</v>
      </c>
      <c r="D19133">
        <v>21</v>
      </c>
      <c r="E19133" t="str">
        <f>IF(MOD(D19133,2)=0,"EVEN","ODD")</f>
        <v>ODD</v>
      </c>
      <c r="F19133" t="str">
        <f>IF(D19133&lt;=18,"LOW (1-18)","HIGH (19-36)")</f>
        <v>HIGH (19-36)</v>
      </c>
      <c r="G19133">
        <f>INT((D19133-1)/6)+1</f>
        <v>4</v>
      </c>
      <c r="H19133">
        <f>MOD(D19133-1,6)+1</f>
        <v>3</v>
      </c>
      <c r="I19133">
        <f>37-D19133</f>
        <v>16</v>
      </c>
      <c r="J19133">
        <f>ABS(D19133-D19134)</f>
        <v>11</v>
      </c>
      <c r="K19133">
        <f>AVERAGE(D19133:D19137)</f>
        <v>21</v>
      </c>
      <c r="L19133">
        <f>AVERAGE(D19133:D19152)</f>
        <v>21</v>
      </c>
      <c r="M19133">
        <f>K19133-L19133</f>
        <v>0</v>
      </c>
      <c r="N19133" t="str">
        <f>IF(K19133&gt;L19133,"HIGH ZONE BIAS",IF(K19133&lt;L19133,"LOW ZONE BIAS","EQUILIBRIUM"))</f>
        <v>EQUILIBRIUM</v>
      </c>
    </row>
    <row r="19134">
      <c r="A19134">
        <v>6570</v>
      </c>
      <c r="B19134" t="str">
        <v>2005-03-08</v>
      </c>
      <c r="C19134" t="str">
        <v>Evening</v>
      </c>
      <c r="D19134">
        <v>10</v>
      </c>
      <c r="E19134" t="str">
        <f>IF(MOD(D19134,2)=0,"EVEN","ODD")</f>
        <v>EVEN</v>
      </c>
      <c r="F19134" t="str">
        <f>IF(D19134&lt;=18,"LOW (1-18)","HIGH (19-36)")</f>
        <v>LOW (1-18)</v>
      </c>
      <c r="G19134">
        <f>INT((D19134-1)/6)+1</f>
        <v>2</v>
      </c>
      <c r="H19134">
        <f>MOD(D19134-1,6)+1</f>
        <v>4</v>
      </c>
      <c r="I19134">
        <f>37-D19134</f>
        <v>27</v>
      </c>
      <c r="J19134">
        <f>ABS(D19134-D19135)</f>
        <v>8</v>
      </c>
      <c r="K19134">
        <f>AVERAGE(D19134:D19138)</f>
        <v>10</v>
      </c>
      <c r="L19134">
        <f>AVERAGE(D19134:D19153)</f>
        <v>10</v>
      </c>
      <c r="M19134">
        <f>K19134-L19134</f>
        <v>0</v>
      </c>
      <c r="N19134" t="str">
        <f>IF(K19134&gt;L19134,"HIGH ZONE BIAS",IF(K19134&lt;L19134,"LOW ZONE BIAS","EQUILIBRIUM"))</f>
        <v>EQUILIBRIUM</v>
      </c>
    </row>
    <row r="19135">
      <c r="A19135">
        <v>6569</v>
      </c>
      <c r="B19135" t="str">
        <v>2005-03-08</v>
      </c>
      <c r="C19135" t="str">
        <v>Midday</v>
      </c>
      <c r="D19135">
        <v>2</v>
      </c>
      <c r="E19135" t="str">
        <f>IF(MOD(D19135,2)=0,"EVEN","ODD")</f>
        <v>EVEN</v>
      </c>
      <c r="F19135" t="str">
        <f>IF(D19135&lt;=18,"LOW (1-18)","HIGH (19-36)")</f>
        <v>LOW (1-18)</v>
      </c>
      <c r="G19135">
        <f>INT((D19135-1)/6)+1</f>
        <v>1</v>
      </c>
      <c r="H19135">
        <f>MOD(D19135-1,6)+1</f>
        <v>2</v>
      </c>
      <c r="I19135">
        <f>37-D19135</f>
        <v>35</v>
      </c>
      <c r="J19135">
        <f>ABS(D19135-D19136)</f>
        <v>26</v>
      </c>
      <c r="K19135">
        <f>AVERAGE(D19135:D19139)</f>
        <v>2</v>
      </c>
      <c r="L19135">
        <f>AVERAGE(D19135:D19154)</f>
        <v>2</v>
      </c>
      <c r="M19135">
        <f>K19135-L19135</f>
        <v>0</v>
      </c>
      <c r="N19135" t="str">
        <f>IF(K19135&gt;L19135,"HIGH ZONE BIAS",IF(K19135&lt;L19135,"LOW ZONE BIAS","EQUILIBRIUM"))</f>
        <v>EQUILIBRIUM</v>
      </c>
    </row>
    <row r="19136">
      <c r="A19136">
        <v>6568</v>
      </c>
      <c r="B19136" t="str">
        <v>2005-03-07</v>
      </c>
      <c r="C19136" t="str">
        <v>Evening</v>
      </c>
      <c r="D19136">
        <v>28</v>
      </c>
      <c r="E19136" t="str">
        <f>IF(MOD(D19136,2)=0,"EVEN","ODD")</f>
        <v>EVEN</v>
      </c>
      <c r="F19136" t="str">
        <f>IF(D19136&lt;=18,"LOW (1-18)","HIGH (19-36)")</f>
        <v>HIGH (19-36)</v>
      </c>
      <c r="G19136">
        <f>INT((D19136-1)/6)+1</f>
        <v>5</v>
      </c>
      <c r="H19136">
        <f>MOD(D19136-1,6)+1</f>
        <v>4</v>
      </c>
      <c r="I19136">
        <f>37-D19136</f>
        <v>9</v>
      </c>
      <c r="J19136">
        <f>ABS(D19136-D19137)</f>
        <v>0</v>
      </c>
      <c r="K19136">
        <f>AVERAGE(D19136:D19140)</f>
        <v>28</v>
      </c>
      <c r="L19136">
        <f>AVERAGE(D19136:D19155)</f>
        <v>28</v>
      </c>
      <c r="M19136">
        <f>K19136-L19136</f>
        <v>0</v>
      </c>
      <c r="N19136" t="str">
        <f>IF(K19136&gt;L19136,"HIGH ZONE BIAS",IF(K19136&lt;L19136,"LOW ZONE BIAS","EQUILIBRIUM"))</f>
        <v>EQUILIBRIUM</v>
      </c>
    </row>
    <row r="19137">
      <c r="A19137">
        <v>6567</v>
      </c>
      <c r="B19137" t="str">
        <v>2005-03-07</v>
      </c>
      <c r="C19137" t="str">
        <v>Midday</v>
      </c>
      <c r="D19137">
        <v>28</v>
      </c>
      <c r="E19137" t="str">
        <f>IF(MOD(D19137,2)=0,"EVEN","ODD")</f>
        <v>EVEN</v>
      </c>
      <c r="F19137" t="str">
        <f>IF(D19137&lt;=18,"LOW (1-18)","HIGH (19-36)")</f>
        <v>HIGH (19-36)</v>
      </c>
      <c r="G19137">
        <f>INT((D19137-1)/6)+1</f>
        <v>5</v>
      </c>
      <c r="H19137">
        <f>MOD(D19137-1,6)+1</f>
        <v>4</v>
      </c>
      <c r="I19137">
        <f>37-D19137</f>
        <v>9</v>
      </c>
      <c r="J19137">
        <f>ABS(D19137-D19138)</f>
        <v>26</v>
      </c>
      <c r="K19137">
        <f>AVERAGE(D19137:D19141)</f>
        <v>28</v>
      </c>
      <c r="L19137">
        <f>AVERAGE(D19137:D19156)</f>
        <v>28</v>
      </c>
      <c r="M19137">
        <f>K19137-L19137</f>
        <v>0</v>
      </c>
      <c r="N19137" t="str">
        <f>IF(K19137&gt;L19137,"HIGH ZONE BIAS",IF(K19137&lt;L19137,"LOW ZONE BIAS","EQUILIBRIUM"))</f>
        <v>EQUILIBRIUM</v>
      </c>
    </row>
    <row r="19138">
      <c r="A19138">
        <v>6566</v>
      </c>
      <c r="B19138" t="str">
        <v>2005-03-05</v>
      </c>
      <c r="C19138" t="str">
        <v>Evening</v>
      </c>
      <c r="D19138">
        <v>2</v>
      </c>
      <c r="E19138" t="str">
        <f>IF(MOD(D19138,2)=0,"EVEN","ODD")</f>
        <v>EVEN</v>
      </c>
      <c r="F19138" t="str">
        <f>IF(D19138&lt;=18,"LOW (1-18)","HIGH (19-36)")</f>
        <v>LOW (1-18)</v>
      </c>
      <c r="G19138">
        <f>INT((D19138-1)/6)+1</f>
        <v>1</v>
      </c>
      <c r="H19138">
        <f>MOD(D19138-1,6)+1</f>
        <v>2</v>
      </c>
      <c r="I19138">
        <f>37-D19138</f>
        <v>35</v>
      </c>
      <c r="J19138">
        <f>ABS(D19138-D19139)</f>
        <v>8</v>
      </c>
      <c r="K19138">
        <f>AVERAGE(D19138:D19142)</f>
        <v>2</v>
      </c>
      <c r="L19138">
        <f>AVERAGE(D19138:D19157)</f>
        <v>2</v>
      </c>
      <c r="M19138">
        <f>K19138-L19138</f>
        <v>0</v>
      </c>
      <c r="N19138" t="str">
        <f>IF(K19138&gt;L19138,"HIGH ZONE BIAS",IF(K19138&lt;L19138,"LOW ZONE BIAS","EQUILIBRIUM"))</f>
        <v>EQUILIBRIUM</v>
      </c>
    </row>
    <row r="19139">
      <c r="A19139">
        <v>6565</v>
      </c>
      <c r="B19139" t="str">
        <v>2005-03-05</v>
      </c>
      <c r="C19139" t="str">
        <v>Midday</v>
      </c>
      <c r="D19139">
        <v>10</v>
      </c>
      <c r="E19139" t="str">
        <f>IF(MOD(D19139,2)=0,"EVEN","ODD")</f>
        <v>EVEN</v>
      </c>
      <c r="F19139" t="str">
        <f>IF(D19139&lt;=18,"LOW (1-18)","HIGH (19-36)")</f>
        <v>LOW (1-18)</v>
      </c>
      <c r="G19139">
        <f>INT((D19139-1)/6)+1</f>
        <v>2</v>
      </c>
      <c r="H19139">
        <f>MOD(D19139-1,6)+1</f>
        <v>4</v>
      </c>
      <c r="I19139">
        <f>37-D19139</f>
        <v>27</v>
      </c>
      <c r="J19139">
        <f>ABS(D19139-D19140)</f>
        <v>3</v>
      </c>
      <c r="K19139">
        <f>AVERAGE(D19139:D19143)</f>
        <v>10</v>
      </c>
      <c r="L19139">
        <f>AVERAGE(D19139:D19158)</f>
        <v>10</v>
      </c>
      <c r="M19139">
        <f>K19139-L19139</f>
        <v>0</v>
      </c>
      <c r="N19139" t="str">
        <f>IF(K19139&gt;L19139,"HIGH ZONE BIAS",IF(K19139&lt;L19139,"LOW ZONE BIAS","EQUILIBRIUM"))</f>
        <v>EQUILIBRIUM</v>
      </c>
    </row>
    <row r="19140">
      <c r="A19140">
        <v>6564</v>
      </c>
      <c r="B19140" t="str">
        <v>2005-03-04</v>
      </c>
      <c r="C19140" t="str">
        <v>Evening</v>
      </c>
      <c r="D19140">
        <v>7</v>
      </c>
      <c r="E19140" t="str">
        <f>IF(MOD(D19140,2)=0,"EVEN","ODD")</f>
        <v>ODD</v>
      </c>
      <c r="F19140" t="str">
        <f>IF(D19140&lt;=18,"LOW (1-18)","HIGH (19-36)")</f>
        <v>LOW (1-18)</v>
      </c>
      <c r="G19140">
        <f>INT((D19140-1)/6)+1</f>
        <v>2</v>
      </c>
      <c r="H19140">
        <f>MOD(D19140-1,6)+1</f>
        <v>1</v>
      </c>
      <c r="I19140">
        <f>37-D19140</f>
        <v>30</v>
      </c>
      <c r="J19140">
        <f>ABS(D19140-D19141)</f>
        <v>15</v>
      </c>
      <c r="K19140">
        <f>AVERAGE(D19140:D19144)</f>
        <v>7</v>
      </c>
      <c r="L19140">
        <f>AVERAGE(D19140:D19159)</f>
        <v>7</v>
      </c>
      <c r="M19140">
        <f>K19140-L19140</f>
        <v>0</v>
      </c>
      <c r="N19140" t="str">
        <f>IF(K19140&gt;L19140,"HIGH ZONE BIAS",IF(K19140&lt;L19140,"LOW ZONE BIAS","EQUILIBRIUM"))</f>
        <v>EQUILIBRIUM</v>
      </c>
    </row>
    <row r="19141">
      <c r="A19141">
        <v>6563</v>
      </c>
      <c r="B19141" t="str">
        <v>2005-03-04</v>
      </c>
      <c r="C19141" t="str">
        <v>Midday</v>
      </c>
      <c r="D19141">
        <v>22</v>
      </c>
      <c r="E19141" t="str">
        <f>IF(MOD(D19141,2)=0,"EVEN","ODD")</f>
        <v>EVEN</v>
      </c>
      <c r="F19141" t="str">
        <f>IF(D19141&lt;=18,"LOW (1-18)","HIGH (19-36)")</f>
        <v>HIGH (19-36)</v>
      </c>
      <c r="G19141">
        <f>INT((D19141-1)/6)+1</f>
        <v>4</v>
      </c>
      <c r="H19141">
        <f>MOD(D19141-1,6)+1</f>
        <v>4</v>
      </c>
      <c r="I19141">
        <f>37-D19141</f>
        <v>15</v>
      </c>
      <c r="J19141">
        <f>ABS(D19141-D19142)</f>
        <v>12</v>
      </c>
      <c r="K19141">
        <f>AVERAGE(D19141:D19145)</f>
        <v>22</v>
      </c>
      <c r="L19141">
        <f>AVERAGE(D19141:D19160)</f>
        <v>22</v>
      </c>
      <c r="M19141">
        <f>K19141-L19141</f>
        <v>0</v>
      </c>
      <c r="N19141" t="str">
        <f>IF(K19141&gt;L19141,"HIGH ZONE BIAS",IF(K19141&lt;L19141,"LOW ZONE BIAS","EQUILIBRIUM"))</f>
        <v>EQUILIBRIUM</v>
      </c>
    </row>
    <row r="19142">
      <c r="A19142">
        <v>6562</v>
      </c>
      <c r="B19142" t="str">
        <v>2005-03-03</v>
      </c>
      <c r="C19142" t="str">
        <v>Evening</v>
      </c>
      <c r="D19142">
        <v>10</v>
      </c>
      <c r="E19142" t="str">
        <f>IF(MOD(D19142,2)=0,"EVEN","ODD")</f>
        <v>EVEN</v>
      </c>
      <c r="F19142" t="str">
        <f>IF(D19142&lt;=18,"LOW (1-18)","HIGH (19-36)")</f>
        <v>LOW (1-18)</v>
      </c>
      <c r="G19142">
        <f>INT((D19142-1)/6)+1</f>
        <v>2</v>
      </c>
      <c r="H19142">
        <f>MOD(D19142-1,6)+1</f>
        <v>4</v>
      </c>
      <c r="I19142">
        <f>37-D19142</f>
        <v>27</v>
      </c>
      <c r="J19142">
        <f>ABS(D19142-D19143)</f>
        <v>25</v>
      </c>
      <c r="K19142">
        <f>AVERAGE(D19142:D19146)</f>
        <v>10</v>
      </c>
      <c r="L19142">
        <f>AVERAGE(D19142:D19161)</f>
        <v>10</v>
      </c>
      <c r="M19142">
        <f>K19142-L19142</f>
        <v>0</v>
      </c>
      <c r="N19142" t="str">
        <f>IF(K19142&gt;L19142,"HIGH ZONE BIAS",IF(K19142&lt;L19142,"LOW ZONE BIAS","EQUILIBRIUM"))</f>
        <v>EQUILIBRIUM</v>
      </c>
    </row>
    <row r="19143">
      <c r="A19143">
        <v>6561</v>
      </c>
      <c r="B19143" t="str">
        <v>2005-03-03</v>
      </c>
      <c r="C19143" t="str">
        <v>Midday</v>
      </c>
      <c r="D19143">
        <v>35</v>
      </c>
      <c r="E19143" t="str">
        <f>IF(MOD(D19143,2)=0,"EVEN","ODD")</f>
        <v>ODD</v>
      </c>
      <c r="F19143" t="str">
        <f>IF(D19143&lt;=18,"LOW (1-18)","HIGH (19-36)")</f>
        <v>HIGH (19-36)</v>
      </c>
      <c r="G19143">
        <f>INT((D19143-1)/6)+1</f>
        <v>6</v>
      </c>
      <c r="H19143">
        <f>MOD(D19143-1,6)+1</f>
        <v>5</v>
      </c>
      <c r="I19143">
        <f>37-D19143</f>
        <v>2</v>
      </c>
      <c r="J19143">
        <f>ABS(D19143-D19144)</f>
        <v>5</v>
      </c>
      <c r="K19143">
        <f>AVERAGE(D19143:D19147)</f>
        <v>35</v>
      </c>
      <c r="L19143">
        <f>AVERAGE(D19143:D19162)</f>
        <v>35</v>
      </c>
      <c r="M19143">
        <f>K19143-L19143</f>
        <v>0</v>
      </c>
      <c r="N19143" t="str">
        <f>IF(K19143&gt;L19143,"HIGH ZONE BIAS",IF(K19143&lt;L19143,"LOW ZONE BIAS","EQUILIBRIUM"))</f>
        <v>EQUILIBRIUM</v>
      </c>
    </row>
    <row r="19144">
      <c r="A19144">
        <v>6560</v>
      </c>
      <c r="B19144" t="str">
        <v>2005-03-02</v>
      </c>
      <c r="C19144" t="str">
        <v>Evening</v>
      </c>
      <c r="D19144">
        <v>30</v>
      </c>
      <c r="E19144" t="str">
        <f>IF(MOD(D19144,2)=0,"EVEN","ODD")</f>
        <v>EVEN</v>
      </c>
      <c r="F19144" t="str">
        <f>IF(D19144&lt;=18,"LOW (1-18)","HIGH (19-36)")</f>
        <v>HIGH (19-36)</v>
      </c>
      <c r="G19144">
        <f>INT((D19144-1)/6)+1</f>
        <v>5</v>
      </c>
      <c r="H19144">
        <f>MOD(D19144-1,6)+1</f>
        <v>6</v>
      </c>
      <c r="I19144">
        <f>37-D19144</f>
        <v>7</v>
      </c>
      <c r="J19144">
        <f>ABS(D19144-D19145)</f>
        <v>3</v>
      </c>
      <c r="K19144">
        <f>AVERAGE(D19144:D19148)</f>
        <v>30</v>
      </c>
      <c r="L19144">
        <f>AVERAGE(D19144:D19163)</f>
        <v>30</v>
      </c>
      <c r="M19144">
        <f>K19144-L19144</f>
        <v>0</v>
      </c>
      <c r="N19144" t="str">
        <f>IF(K19144&gt;L19144,"HIGH ZONE BIAS",IF(K19144&lt;L19144,"LOW ZONE BIAS","EQUILIBRIUM"))</f>
        <v>EQUILIBRIUM</v>
      </c>
    </row>
    <row r="19145">
      <c r="A19145">
        <v>6559</v>
      </c>
      <c r="B19145" t="str">
        <v>2005-03-02</v>
      </c>
      <c r="C19145" t="str">
        <v>Midday</v>
      </c>
      <c r="D19145">
        <v>33</v>
      </c>
      <c r="E19145" t="str">
        <f>IF(MOD(D19145,2)=0,"EVEN","ODD")</f>
        <v>ODD</v>
      </c>
      <c r="F19145" t="str">
        <f>IF(D19145&lt;=18,"LOW (1-18)","HIGH (19-36)")</f>
        <v>HIGH (19-36)</v>
      </c>
      <c r="G19145">
        <f>INT((D19145-1)/6)+1</f>
        <v>6</v>
      </c>
      <c r="H19145">
        <f>MOD(D19145-1,6)+1</f>
        <v>3</v>
      </c>
      <c r="I19145">
        <f>37-D19145</f>
        <v>4</v>
      </c>
      <c r="J19145">
        <f>ABS(D19145-D19146)</f>
        <v>6</v>
      </c>
      <c r="K19145">
        <f>AVERAGE(D19145:D19149)</f>
        <v>33</v>
      </c>
      <c r="L19145">
        <f>AVERAGE(D19145:D19164)</f>
        <v>33</v>
      </c>
      <c r="M19145">
        <f>K19145-L19145</f>
        <v>0</v>
      </c>
      <c r="N19145" t="str">
        <f>IF(K19145&gt;L19145,"HIGH ZONE BIAS",IF(K19145&lt;L19145,"LOW ZONE BIAS","EQUILIBRIUM"))</f>
        <v>EQUILIBRIUM</v>
      </c>
    </row>
    <row r="19146">
      <c r="A19146">
        <v>6558</v>
      </c>
      <c r="B19146" t="str">
        <v>2005-03-01</v>
      </c>
      <c r="C19146" t="str">
        <v>Evening</v>
      </c>
      <c r="D19146">
        <v>27</v>
      </c>
      <c r="E19146" t="str">
        <f>IF(MOD(D19146,2)=0,"EVEN","ODD")</f>
        <v>ODD</v>
      </c>
      <c r="F19146" t="str">
        <f>IF(D19146&lt;=18,"LOW (1-18)","HIGH (19-36)")</f>
        <v>HIGH (19-36)</v>
      </c>
      <c r="G19146">
        <f>INT((D19146-1)/6)+1</f>
        <v>5</v>
      </c>
      <c r="H19146">
        <f>MOD(D19146-1,6)+1</f>
        <v>3</v>
      </c>
      <c r="I19146">
        <f>37-D19146</f>
        <v>10</v>
      </c>
      <c r="J19146">
        <f>ABS(D19146-D19147)</f>
        <v>17</v>
      </c>
      <c r="K19146">
        <f>AVERAGE(D19146:D19150)</f>
        <v>27</v>
      </c>
      <c r="L19146">
        <f>AVERAGE(D19146:D19165)</f>
        <v>27</v>
      </c>
      <c r="M19146">
        <f>K19146-L19146</f>
        <v>0</v>
      </c>
      <c r="N19146" t="str">
        <f>IF(K19146&gt;L19146,"HIGH ZONE BIAS",IF(K19146&lt;L19146,"LOW ZONE BIAS","EQUILIBRIUM"))</f>
        <v>EQUILIBRIUM</v>
      </c>
    </row>
    <row r="19147">
      <c r="A19147">
        <v>6557</v>
      </c>
      <c r="B19147" t="str">
        <v>2005-03-01</v>
      </c>
      <c r="C19147" t="str">
        <v>Midday</v>
      </c>
      <c r="D19147">
        <v>10</v>
      </c>
      <c r="E19147" t="str">
        <f>IF(MOD(D19147,2)=0,"EVEN","ODD")</f>
        <v>EVEN</v>
      </c>
      <c r="F19147" t="str">
        <f>IF(D19147&lt;=18,"LOW (1-18)","HIGH (19-36)")</f>
        <v>LOW (1-18)</v>
      </c>
      <c r="G19147">
        <f>INT((D19147-1)/6)+1</f>
        <v>2</v>
      </c>
      <c r="H19147">
        <f>MOD(D19147-1,6)+1</f>
        <v>4</v>
      </c>
      <c r="I19147">
        <f>37-D19147</f>
        <v>27</v>
      </c>
      <c r="J19147">
        <f>ABS(D19147-D19148)</f>
        <v>6</v>
      </c>
      <c r="K19147">
        <f>AVERAGE(D19147:D19151)</f>
        <v>10</v>
      </c>
      <c r="L19147">
        <f>AVERAGE(D19147:D19166)</f>
        <v>10</v>
      </c>
      <c r="M19147">
        <f>K19147-L19147</f>
        <v>0</v>
      </c>
      <c r="N19147" t="str">
        <f>IF(K19147&gt;L19147,"HIGH ZONE BIAS",IF(K19147&lt;L19147,"LOW ZONE BIAS","EQUILIBRIUM"))</f>
        <v>EQUILIBRIUM</v>
      </c>
    </row>
    <row r="19148">
      <c r="A19148">
        <v>6556</v>
      </c>
      <c r="B19148" t="str">
        <v>2005-02-28</v>
      </c>
      <c r="C19148" t="str">
        <v>Evening</v>
      </c>
      <c r="D19148">
        <v>4</v>
      </c>
      <c r="E19148" t="str">
        <f>IF(MOD(D19148,2)=0,"EVEN","ODD")</f>
        <v>EVEN</v>
      </c>
      <c r="F19148" t="str">
        <f>IF(D19148&lt;=18,"LOW (1-18)","HIGH (19-36)")</f>
        <v>LOW (1-18)</v>
      </c>
      <c r="G19148">
        <f>INT((D19148-1)/6)+1</f>
        <v>1</v>
      </c>
      <c r="H19148">
        <f>MOD(D19148-1,6)+1</f>
        <v>4</v>
      </c>
      <c r="I19148">
        <f>37-D19148</f>
        <v>33</v>
      </c>
      <c r="J19148">
        <f>ABS(D19148-D19149)</f>
        <v>14</v>
      </c>
      <c r="K19148">
        <f>AVERAGE(D19148:D19152)</f>
        <v>4</v>
      </c>
      <c r="L19148">
        <f>AVERAGE(D19148:D19167)</f>
        <v>4</v>
      </c>
      <c r="M19148">
        <f>K19148-L19148</f>
        <v>0</v>
      </c>
      <c r="N19148" t="str">
        <f>IF(K19148&gt;L19148,"HIGH ZONE BIAS",IF(K19148&lt;L19148,"LOW ZONE BIAS","EQUILIBRIUM"))</f>
        <v>EQUILIBRIUM</v>
      </c>
    </row>
    <row r="19149">
      <c r="A19149">
        <v>6555</v>
      </c>
      <c r="B19149" t="str">
        <v>2005-02-28</v>
      </c>
      <c r="C19149" t="str">
        <v>Midday</v>
      </c>
      <c r="D19149">
        <v>18</v>
      </c>
      <c r="E19149" t="str">
        <f>IF(MOD(D19149,2)=0,"EVEN","ODD")</f>
        <v>EVEN</v>
      </c>
      <c r="F19149" t="str">
        <f>IF(D19149&lt;=18,"LOW (1-18)","HIGH (19-36)")</f>
        <v>LOW (1-18)</v>
      </c>
      <c r="G19149">
        <f>INT((D19149-1)/6)+1</f>
        <v>3</v>
      </c>
      <c r="H19149">
        <f>MOD(D19149-1,6)+1</f>
        <v>6</v>
      </c>
      <c r="I19149">
        <f>37-D19149</f>
        <v>19</v>
      </c>
      <c r="J19149">
        <f>ABS(D19149-D19150)</f>
        <v>6</v>
      </c>
      <c r="K19149">
        <f>AVERAGE(D19149:D19153)</f>
        <v>18</v>
      </c>
      <c r="L19149">
        <f>AVERAGE(D19149:D19168)</f>
        <v>18</v>
      </c>
      <c r="M19149">
        <f>K19149-L19149</f>
        <v>0</v>
      </c>
      <c r="N19149" t="str">
        <f>IF(K19149&gt;L19149,"HIGH ZONE BIAS",IF(K19149&lt;L19149,"LOW ZONE BIAS","EQUILIBRIUM"))</f>
        <v>EQUILIBRIUM</v>
      </c>
    </row>
    <row r="19150">
      <c r="A19150">
        <v>6554</v>
      </c>
      <c r="B19150" t="str">
        <v>2005-02-26</v>
      </c>
      <c r="C19150" t="str">
        <v>Evening</v>
      </c>
      <c r="D19150">
        <v>24</v>
      </c>
      <c r="E19150" t="str">
        <f>IF(MOD(D19150,2)=0,"EVEN","ODD")</f>
        <v>EVEN</v>
      </c>
      <c r="F19150" t="str">
        <f>IF(D19150&lt;=18,"LOW (1-18)","HIGH (19-36)")</f>
        <v>HIGH (19-36)</v>
      </c>
      <c r="G19150">
        <f>INT((D19150-1)/6)+1</f>
        <v>4</v>
      </c>
      <c r="H19150">
        <f>MOD(D19150-1,6)+1</f>
        <v>6</v>
      </c>
      <c r="I19150">
        <f>37-D19150</f>
        <v>13</v>
      </c>
      <c r="J19150">
        <f>ABS(D19150-D19151)</f>
        <v>16</v>
      </c>
      <c r="K19150">
        <f>AVERAGE(D19150:D19154)</f>
        <v>24</v>
      </c>
      <c r="L19150">
        <f>AVERAGE(D19150:D19169)</f>
        <v>24</v>
      </c>
      <c r="M19150">
        <f>K19150-L19150</f>
        <v>0</v>
      </c>
      <c r="N19150" t="str">
        <f>IF(K19150&gt;L19150,"HIGH ZONE BIAS",IF(K19150&lt;L19150,"LOW ZONE BIAS","EQUILIBRIUM"))</f>
        <v>EQUILIBRIUM</v>
      </c>
    </row>
    <row r="19151">
      <c r="A19151">
        <v>6553</v>
      </c>
      <c r="B19151" t="str">
        <v>2005-02-26</v>
      </c>
      <c r="C19151" t="str">
        <v>Midday</v>
      </c>
      <c r="D19151">
        <v>8</v>
      </c>
      <c r="E19151" t="str">
        <f>IF(MOD(D19151,2)=0,"EVEN","ODD")</f>
        <v>EVEN</v>
      </c>
      <c r="F19151" t="str">
        <f>IF(D19151&lt;=18,"LOW (1-18)","HIGH (19-36)")</f>
        <v>LOW (1-18)</v>
      </c>
      <c r="G19151">
        <f>INT((D19151-1)/6)+1</f>
        <v>2</v>
      </c>
      <c r="H19151">
        <f>MOD(D19151-1,6)+1</f>
        <v>2</v>
      </c>
      <c r="I19151">
        <f>37-D19151</f>
        <v>29</v>
      </c>
      <c r="J19151">
        <f>ABS(D19151-D19152)</f>
        <v>0</v>
      </c>
      <c r="K19151">
        <f>AVERAGE(D19151:D19155)</f>
        <v>8</v>
      </c>
      <c r="L19151">
        <f>AVERAGE(D19151:D19170)</f>
        <v>8</v>
      </c>
      <c r="M19151">
        <f>K19151-L19151</f>
        <v>0</v>
      </c>
      <c r="N19151" t="str">
        <f>IF(K19151&gt;L19151,"HIGH ZONE BIAS",IF(K19151&lt;L19151,"LOW ZONE BIAS","EQUILIBRIUM"))</f>
        <v>EQUILIBRIUM</v>
      </c>
    </row>
    <row r="19152">
      <c r="A19152">
        <v>6552</v>
      </c>
      <c r="B19152" t="str">
        <v>2005-02-25</v>
      </c>
      <c r="C19152" t="str">
        <v>Evening</v>
      </c>
      <c r="D19152">
        <v>8</v>
      </c>
      <c r="E19152" t="str">
        <f>IF(MOD(D19152,2)=0,"EVEN","ODD")</f>
        <v>EVEN</v>
      </c>
      <c r="F19152" t="str">
        <f>IF(D19152&lt;=18,"LOW (1-18)","HIGH (19-36)")</f>
        <v>LOW (1-18)</v>
      </c>
      <c r="G19152">
        <f>INT((D19152-1)/6)+1</f>
        <v>2</v>
      </c>
      <c r="H19152">
        <f>MOD(D19152-1,6)+1</f>
        <v>2</v>
      </c>
      <c r="I19152">
        <f>37-D19152</f>
        <v>29</v>
      </c>
      <c r="J19152">
        <f>ABS(D19152-D19153)</f>
        <v>16</v>
      </c>
      <c r="K19152">
        <f>AVERAGE(D19152:D19156)</f>
        <v>8</v>
      </c>
      <c r="L19152">
        <f>AVERAGE(D19152:D19171)</f>
        <v>8</v>
      </c>
      <c r="M19152">
        <f>K19152-L19152</f>
        <v>0</v>
      </c>
      <c r="N19152" t="str">
        <f>IF(K19152&gt;L19152,"HIGH ZONE BIAS",IF(K19152&lt;L19152,"LOW ZONE BIAS","EQUILIBRIUM"))</f>
        <v>EQUILIBRIUM</v>
      </c>
    </row>
    <row r="19153">
      <c r="A19153">
        <v>6551</v>
      </c>
      <c r="B19153" t="str">
        <v>2005-02-25</v>
      </c>
      <c r="C19153" t="str">
        <v>Midday</v>
      </c>
      <c r="D19153">
        <v>24</v>
      </c>
      <c r="E19153" t="str">
        <f>IF(MOD(D19153,2)=0,"EVEN","ODD")</f>
        <v>EVEN</v>
      </c>
      <c r="F19153" t="str">
        <f>IF(D19153&lt;=18,"LOW (1-18)","HIGH (19-36)")</f>
        <v>HIGH (19-36)</v>
      </c>
      <c r="G19153">
        <f>INT((D19153-1)/6)+1</f>
        <v>4</v>
      </c>
      <c r="H19153">
        <f>MOD(D19153-1,6)+1</f>
        <v>6</v>
      </c>
      <c r="I19153">
        <f>37-D19153</f>
        <v>13</v>
      </c>
      <c r="J19153">
        <f>ABS(D19153-D19154)</f>
        <v>1</v>
      </c>
      <c r="K19153">
        <f>AVERAGE(D19153:D19157)</f>
        <v>24</v>
      </c>
      <c r="L19153">
        <f>AVERAGE(D19153:D19172)</f>
        <v>24</v>
      </c>
      <c r="M19153">
        <f>K19153-L19153</f>
        <v>0</v>
      </c>
      <c r="N19153" t="str">
        <f>IF(K19153&gt;L19153,"HIGH ZONE BIAS",IF(K19153&lt;L19153,"LOW ZONE BIAS","EQUILIBRIUM"))</f>
        <v>EQUILIBRIUM</v>
      </c>
    </row>
    <row r="19154">
      <c r="A19154">
        <v>6550</v>
      </c>
      <c r="B19154" t="str">
        <v>2005-02-24</v>
      </c>
      <c r="C19154" t="str">
        <v>Evening</v>
      </c>
      <c r="D19154">
        <v>23</v>
      </c>
      <c r="E19154" t="str">
        <f>IF(MOD(D19154,2)=0,"EVEN","ODD")</f>
        <v>ODD</v>
      </c>
      <c r="F19154" t="str">
        <f>IF(D19154&lt;=18,"LOW (1-18)","HIGH (19-36)")</f>
        <v>HIGH (19-36)</v>
      </c>
      <c r="G19154">
        <f>INT((D19154-1)/6)+1</f>
        <v>4</v>
      </c>
      <c r="H19154">
        <f>MOD(D19154-1,6)+1</f>
        <v>5</v>
      </c>
      <c r="I19154">
        <f>37-D19154</f>
        <v>14</v>
      </c>
      <c r="J19154">
        <f>ABS(D19154-D19155)</f>
        <v>0</v>
      </c>
      <c r="K19154">
        <f>AVERAGE(D19154:D19158)</f>
        <v>23</v>
      </c>
      <c r="L19154">
        <f>AVERAGE(D19154:D19173)</f>
        <v>23</v>
      </c>
      <c r="M19154">
        <f>K19154-L19154</f>
        <v>0</v>
      </c>
      <c r="N19154" t="str">
        <f>IF(K19154&gt;L19154,"HIGH ZONE BIAS",IF(K19154&lt;L19154,"LOW ZONE BIAS","EQUILIBRIUM"))</f>
        <v>EQUILIBRIUM</v>
      </c>
    </row>
    <row r="19155">
      <c r="A19155">
        <v>6549</v>
      </c>
      <c r="B19155" t="str">
        <v>2005-02-24</v>
      </c>
      <c r="C19155" t="str">
        <v>Midday</v>
      </c>
      <c r="D19155">
        <v>23</v>
      </c>
      <c r="E19155" t="str">
        <f>IF(MOD(D19155,2)=0,"EVEN","ODD")</f>
        <v>ODD</v>
      </c>
      <c r="F19155" t="str">
        <f>IF(D19155&lt;=18,"LOW (1-18)","HIGH (19-36)")</f>
        <v>HIGH (19-36)</v>
      </c>
      <c r="G19155">
        <f>INT((D19155-1)/6)+1</f>
        <v>4</v>
      </c>
      <c r="H19155">
        <f>MOD(D19155-1,6)+1</f>
        <v>5</v>
      </c>
      <c r="I19155">
        <f>37-D19155</f>
        <v>14</v>
      </c>
      <c r="J19155">
        <f>ABS(D19155-D19156)</f>
        <v>20</v>
      </c>
      <c r="K19155">
        <f>AVERAGE(D19155:D19159)</f>
        <v>23</v>
      </c>
      <c r="L19155">
        <f>AVERAGE(D19155:D19174)</f>
        <v>23</v>
      </c>
      <c r="M19155">
        <f>K19155-L19155</f>
        <v>0</v>
      </c>
      <c r="N19155" t="str">
        <f>IF(K19155&gt;L19155,"HIGH ZONE BIAS",IF(K19155&lt;L19155,"LOW ZONE BIAS","EQUILIBRIUM"))</f>
        <v>EQUILIBRIUM</v>
      </c>
    </row>
    <row r="19156">
      <c r="A19156">
        <v>6548</v>
      </c>
      <c r="B19156" t="str">
        <v>2005-02-23</v>
      </c>
      <c r="C19156" t="str">
        <v>Evening</v>
      </c>
      <c r="D19156">
        <v>3</v>
      </c>
      <c r="E19156" t="str">
        <f>IF(MOD(D19156,2)=0,"EVEN","ODD")</f>
        <v>ODD</v>
      </c>
      <c r="F19156" t="str">
        <f>IF(D19156&lt;=18,"LOW (1-18)","HIGH (19-36)")</f>
        <v>LOW (1-18)</v>
      </c>
      <c r="G19156">
        <f>INT((D19156-1)/6)+1</f>
        <v>1</v>
      </c>
      <c r="H19156">
        <f>MOD(D19156-1,6)+1</f>
        <v>3</v>
      </c>
      <c r="I19156">
        <f>37-D19156</f>
        <v>34</v>
      </c>
      <c r="J19156">
        <f>ABS(D19156-D19157)</f>
        <v>0</v>
      </c>
      <c r="K19156">
        <f>AVERAGE(D19156:D19160)</f>
        <v>3</v>
      </c>
      <c r="L19156">
        <f>AVERAGE(D19156:D19175)</f>
        <v>3</v>
      </c>
      <c r="M19156">
        <f>K19156-L19156</f>
        <v>0</v>
      </c>
      <c r="N19156" t="str">
        <f>IF(K19156&gt;L19156,"HIGH ZONE BIAS",IF(K19156&lt;L19156,"LOW ZONE BIAS","EQUILIBRIUM"))</f>
        <v>EQUILIBRIUM</v>
      </c>
    </row>
    <row r="19157">
      <c r="A19157">
        <v>6547</v>
      </c>
      <c r="B19157" t="str">
        <v>2005-02-23</v>
      </c>
      <c r="C19157" t="str">
        <v>Midday</v>
      </c>
      <c r="D19157">
        <v>3</v>
      </c>
      <c r="E19157" t="str">
        <f>IF(MOD(D19157,2)=0,"EVEN","ODD")</f>
        <v>ODD</v>
      </c>
      <c r="F19157" t="str">
        <f>IF(D19157&lt;=18,"LOW (1-18)","HIGH (19-36)")</f>
        <v>LOW (1-18)</v>
      </c>
      <c r="G19157">
        <f>INT((D19157-1)/6)+1</f>
        <v>1</v>
      </c>
      <c r="H19157">
        <f>MOD(D19157-1,6)+1</f>
        <v>3</v>
      </c>
      <c r="I19157">
        <f>37-D19157</f>
        <v>34</v>
      </c>
      <c r="J19157">
        <f>ABS(D19157-D19158)</f>
        <v>2</v>
      </c>
      <c r="K19157">
        <f>AVERAGE(D19157:D19161)</f>
        <v>3</v>
      </c>
      <c r="L19157">
        <f>AVERAGE(D19157:D19176)</f>
        <v>3</v>
      </c>
      <c r="M19157">
        <f>K19157-L19157</f>
        <v>0</v>
      </c>
      <c r="N19157" t="str">
        <f>IF(K19157&gt;L19157,"HIGH ZONE BIAS",IF(K19157&lt;L19157,"LOW ZONE BIAS","EQUILIBRIUM"))</f>
        <v>EQUILIBRIUM</v>
      </c>
    </row>
    <row r="19158">
      <c r="A19158">
        <v>6546</v>
      </c>
      <c r="B19158" t="str">
        <v>2005-02-22</v>
      </c>
      <c r="C19158" t="str">
        <v>Evening</v>
      </c>
      <c r="D19158">
        <v>5</v>
      </c>
      <c r="E19158" t="str">
        <f>IF(MOD(D19158,2)=0,"EVEN","ODD")</f>
        <v>ODD</v>
      </c>
      <c r="F19158" t="str">
        <f>IF(D19158&lt;=18,"LOW (1-18)","HIGH (19-36)")</f>
        <v>LOW (1-18)</v>
      </c>
      <c r="G19158">
        <f>INT((D19158-1)/6)+1</f>
        <v>1</v>
      </c>
      <c r="H19158">
        <f>MOD(D19158-1,6)+1</f>
        <v>5</v>
      </c>
      <c r="I19158">
        <f>37-D19158</f>
        <v>32</v>
      </c>
      <c r="J19158">
        <f>ABS(D19158-D19159)</f>
        <v>6</v>
      </c>
      <c r="K19158">
        <f>AVERAGE(D19158:D19162)</f>
        <v>5</v>
      </c>
      <c r="L19158">
        <f>AVERAGE(D19158:D19177)</f>
        <v>5</v>
      </c>
      <c r="M19158">
        <f>K19158-L19158</f>
        <v>0</v>
      </c>
      <c r="N19158" t="str">
        <f>IF(K19158&gt;L19158,"HIGH ZONE BIAS",IF(K19158&lt;L19158,"LOW ZONE BIAS","EQUILIBRIUM"))</f>
        <v>EQUILIBRIUM</v>
      </c>
    </row>
    <row r="19159">
      <c r="A19159">
        <v>6545</v>
      </c>
      <c r="B19159" t="str">
        <v>2005-02-22</v>
      </c>
      <c r="C19159" t="str">
        <v>Midday</v>
      </c>
      <c r="D19159">
        <v>11</v>
      </c>
      <c r="E19159" t="str">
        <f>IF(MOD(D19159,2)=0,"EVEN","ODD")</f>
        <v>ODD</v>
      </c>
      <c r="F19159" t="str">
        <f>IF(D19159&lt;=18,"LOW (1-18)","HIGH (19-36)")</f>
        <v>LOW (1-18)</v>
      </c>
      <c r="G19159">
        <f>INT((D19159-1)/6)+1</f>
        <v>2</v>
      </c>
      <c r="H19159">
        <f>MOD(D19159-1,6)+1</f>
        <v>5</v>
      </c>
      <c r="I19159">
        <f>37-D19159</f>
        <v>26</v>
      </c>
      <c r="J19159">
        <f>ABS(D19159-D19160)</f>
        <v>7</v>
      </c>
      <c r="K19159">
        <f>AVERAGE(D19159:D19163)</f>
        <v>11</v>
      </c>
      <c r="L19159">
        <f>AVERAGE(D19159:D19178)</f>
        <v>11</v>
      </c>
      <c r="M19159">
        <f>K19159-L19159</f>
        <v>0</v>
      </c>
      <c r="N19159" t="str">
        <f>IF(K19159&gt;L19159,"HIGH ZONE BIAS",IF(K19159&lt;L19159,"LOW ZONE BIAS","EQUILIBRIUM"))</f>
        <v>EQUILIBRIUM</v>
      </c>
    </row>
    <row r="19160">
      <c r="A19160">
        <v>6544</v>
      </c>
      <c r="B19160" t="str">
        <v>2005-02-21</v>
      </c>
      <c r="C19160" t="str">
        <v>Evening</v>
      </c>
      <c r="D19160">
        <v>4</v>
      </c>
      <c r="E19160" t="str">
        <f>IF(MOD(D19160,2)=0,"EVEN","ODD")</f>
        <v>EVEN</v>
      </c>
      <c r="F19160" t="str">
        <f>IF(D19160&lt;=18,"LOW (1-18)","HIGH (19-36)")</f>
        <v>LOW (1-18)</v>
      </c>
      <c r="G19160">
        <f>INT((D19160-1)/6)+1</f>
        <v>1</v>
      </c>
      <c r="H19160">
        <f>MOD(D19160-1,6)+1</f>
        <v>4</v>
      </c>
      <c r="I19160">
        <f>37-D19160</f>
        <v>33</v>
      </c>
      <c r="J19160">
        <f>ABS(D19160-D19161)</f>
        <v>1</v>
      </c>
      <c r="K19160">
        <f>AVERAGE(D19160:D19164)</f>
        <v>4</v>
      </c>
      <c r="L19160">
        <f>AVERAGE(D19160:D19179)</f>
        <v>4</v>
      </c>
      <c r="M19160">
        <f>K19160-L19160</f>
        <v>0</v>
      </c>
      <c r="N19160" t="str">
        <f>IF(K19160&gt;L19160,"HIGH ZONE BIAS",IF(K19160&lt;L19160,"LOW ZONE BIAS","EQUILIBRIUM"))</f>
        <v>EQUILIBRIUM</v>
      </c>
    </row>
    <row r="19161">
      <c r="A19161">
        <v>6543</v>
      </c>
      <c r="B19161" t="str">
        <v>2005-02-21</v>
      </c>
      <c r="C19161" t="str">
        <v>Midday</v>
      </c>
      <c r="D19161">
        <v>3</v>
      </c>
      <c r="E19161" t="str">
        <f>IF(MOD(D19161,2)=0,"EVEN","ODD")</f>
        <v>ODD</v>
      </c>
      <c r="F19161" t="str">
        <f>IF(D19161&lt;=18,"LOW (1-18)","HIGH (19-36)")</f>
        <v>LOW (1-18)</v>
      </c>
      <c r="G19161">
        <f>INT((D19161-1)/6)+1</f>
        <v>1</v>
      </c>
      <c r="H19161">
        <f>MOD(D19161-1,6)+1</f>
        <v>3</v>
      </c>
      <c r="I19161">
        <f>37-D19161</f>
        <v>34</v>
      </c>
      <c r="J19161">
        <f>ABS(D19161-D19162)</f>
        <v>7</v>
      </c>
      <c r="K19161">
        <f>AVERAGE(D19161:D19165)</f>
        <v>3</v>
      </c>
      <c r="L19161">
        <f>AVERAGE(D19161:D19180)</f>
        <v>3</v>
      </c>
      <c r="M19161">
        <f>K19161-L19161</f>
        <v>0</v>
      </c>
      <c r="N19161" t="str">
        <f>IF(K19161&gt;L19161,"HIGH ZONE BIAS",IF(K19161&lt;L19161,"LOW ZONE BIAS","EQUILIBRIUM"))</f>
        <v>EQUILIBRIUM</v>
      </c>
    </row>
    <row r="19162">
      <c r="A19162">
        <v>6542</v>
      </c>
      <c r="B19162" t="str">
        <v>2005-02-19</v>
      </c>
      <c r="C19162" t="str">
        <v>Evening</v>
      </c>
      <c r="D19162">
        <v>10</v>
      </c>
      <c r="E19162" t="str">
        <f>IF(MOD(D19162,2)=0,"EVEN","ODD")</f>
        <v>EVEN</v>
      </c>
      <c r="F19162" t="str">
        <f>IF(D19162&lt;=18,"LOW (1-18)","HIGH (19-36)")</f>
        <v>LOW (1-18)</v>
      </c>
      <c r="G19162">
        <f>INT((D19162-1)/6)+1</f>
        <v>2</v>
      </c>
      <c r="H19162">
        <f>MOD(D19162-1,6)+1</f>
        <v>4</v>
      </c>
      <c r="I19162">
        <f>37-D19162</f>
        <v>27</v>
      </c>
      <c r="J19162">
        <f>ABS(D19162-D19163)</f>
        <v>18</v>
      </c>
      <c r="K19162">
        <f>AVERAGE(D19162:D19166)</f>
        <v>10</v>
      </c>
      <c r="L19162">
        <f>AVERAGE(D19162:D19181)</f>
        <v>10</v>
      </c>
      <c r="M19162">
        <f>K19162-L19162</f>
        <v>0</v>
      </c>
      <c r="N19162" t="str">
        <f>IF(K19162&gt;L19162,"HIGH ZONE BIAS",IF(K19162&lt;L19162,"LOW ZONE BIAS","EQUILIBRIUM"))</f>
        <v>EQUILIBRIUM</v>
      </c>
    </row>
    <row r="19163">
      <c r="A19163">
        <v>6541</v>
      </c>
      <c r="B19163" t="str">
        <v>2005-02-19</v>
      </c>
      <c r="C19163" t="str">
        <v>Midday</v>
      </c>
      <c r="D19163">
        <v>28</v>
      </c>
      <c r="E19163" t="str">
        <f>IF(MOD(D19163,2)=0,"EVEN","ODD")</f>
        <v>EVEN</v>
      </c>
      <c r="F19163" t="str">
        <f>IF(D19163&lt;=18,"LOW (1-18)","HIGH (19-36)")</f>
        <v>HIGH (19-36)</v>
      </c>
      <c r="G19163">
        <f>INT((D19163-1)/6)+1</f>
        <v>5</v>
      </c>
      <c r="H19163">
        <f>MOD(D19163-1,6)+1</f>
        <v>4</v>
      </c>
      <c r="I19163">
        <f>37-D19163</f>
        <v>9</v>
      </c>
      <c r="J19163">
        <f>ABS(D19163-D19164)</f>
        <v>23</v>
      </c>
      <c r="K19163">
        <f>AVERAGE(D19163:D19167)</f>
        <v>28</v>
      </c>
      <c r="L19163">
        <f>AVERAGE(D19163:D19182)</f>
        <v>28</v>
      </c>
      <c r="M19163">
        <f>K19163-L19163</f>
        <v>0</v>
      </c>
      <c r="N19163" t="str">
        <f>IF(K19163&gt;L19163,"HIGH ZONE BIAS",IF(K19163&lt;L19163,"LOW ZONE BIAS","EQUILIBRIUM"))</f>
        <v>EQUILIBRIUM</v>
      </c>
    </row>
    <row r="19164">
      <c r="A19164">
        <v>6540</v>
      </c>
      <c r="B19164" t="str">
        <v>2005-02-18</v>
      </c>
      <c r="C19164" t="str">
        <v>Evening</v>
      </c>
      <c r="D19164">
        <v>5</v>
      </c>
      <c r="E19164" t="str">
        <f>IF(MOD(D19164,2)=0,"EVEN","ODD")</f>
        <v>ODD</v>
      </c>
      <c r="F19164" t="str">
        <f>IF(D19164&lt;=18,"LOW (1-18)","HIGH (19-36)")</f>
        <v>LOW (1-18)</v>
      </c>
      <c r="G19164">
        <f>INT((D19164-1)/6)+1</f>
        <v>1</v>
      </c>
      <c r="H19164">
        <f>MOD(D19164-1,6)+1</f>
        <v>5</v>
      </c>
      <c r="I19164">
        <f>37-D19164</f>
        <v>32</v>
      </c>
      <c r="J19164">
        <f>ABS(D19164-D19165)</f>
        <v>28</v>
      </c>
      <c r="K19164">
        <f>AVERAGE(D19164:D19168)</f>
        <v>5</v>
      </c>
      <c r="L19164">
        <f>AVERAGE(D19164:D19183)</f>
        <v>5</v>
      </c>
      <c r="M19164">
        <f>K19164-L19164</f>
        <v>0</v>
      </c>
      <c r="N19164" t="str">
        <f>IF(K19164&gt;L19164,"HIGH ZONE BIAS",IF(K19164&lt;L19164,"LOW ZONE BIAS","EQUILIBRIUM"))</f>
        <v>EQUILIBRIUM</v>
      </c>
    </row>
    <row r="19165">
      <c r="A19165">
        <v>6539</v>
      </c>
      <c r="B19165" t="str">
        <v>2005-02-18</v>
      </c>
      <c r="C19165" t="str">
        <v>Midday</v>
      </c>
      <c r="D19165">
        <v>33</v>
      </c>
      <c r="E19165" t="str">
        <f>IF(MOD(D19165,2)=0,"EVEN","ODD")</f>
        <v>ODD</v>
      </c>
      <c r="F19165" t="str">
        <f>IF(D19165&lt;=18,"LOW (1-18)","HIGH (19-36)")</f>
        <v>HIGH (19-36)</v>
      </c>
      <c r="G19165">
        <f>INT((D19165-1)/6)+1</f>
        <v>6</v>
      </c>
      <c r="H19165">
        <f>MOD(D19165-1,6)+1</f>
        <v>3</v>
      </c>
      <c r="I19165">
        <f>37-D19165</f>
        <v>4</v>
      </c>
      <c r="J19165">
        <f>ABS(D19165-D19166)</f>
        <v>19</v>
      </c>
      <c r="K19165">
        <f>AVERAGE(D19165:D19169)</f>
        <v>33</v>
      </c>
      <c r="L19165">
        <f>AVERAGE(D19165:D19184)</f>
        <v>33</v>
      </c>
      <c r="M19165">
        <f>K19165-L19165</f>
        <v>0</v>
      </c>
      <c r="N19165" t="str">
        <f>IF(K19165&gt;L19165,"HIGH ZONE BIAS",IF(K19165&lt;L19165,"LOW ZONE BIAS","EQUILIBRIUM"))</f>
        <v>EQUILIBRIUM</v>
      </c>
    </row>
    <row r="19166">
      <c r="A19166">
        <v>6538</v>
      </c>
      <c r="B19166" t="str">
        <v>2005-02-17</v>
      </c>
      <c r="C19166" t="str">
        <v>Evening</v>
      </c>
      <c r="D19166">
        <v>14</v>
      </c>
      <c r="E19166" t="str">
        <f>IF(MOD(D19166,2)=0,"EVEN","ODD")</f>
        <v>EVEN</v>
      </c>
      <c r="F19166" t="str">
        <f>IF(D19166&lt;=18,"LOW (1-18)","HIGH (19-36)")</f>
        <v>LOW (1-18)</v>
      </c>
      <c r="G19166">
        <f>INT((D19166-1)/6)+1</f>
        <v>3</v>
      </c>
      <c r="H19166">
        <f>MOD(D19166-1,6)+1</f>
        <v>2</v>
      </c>
      <c r="I19166">
        <f>37-D19166</f>
        <v>23</v>
      </c>
      <c r="J19166">
        <f>ABS(D19166-D19167)</f>
        <v>9</v>
      </c>
      <c r="K19166">
        <f>AVERAGE(D19166:D19170)</f>
        <v>14</v>
      </c>
      <c r="L19166">
        <f>AVERAGE(D19166:D19185)</f>
        <v>14</v>
      </c>
      <c r="M19166">
        <f>K19166-L19166</f>
        <v>0</v>
      </c>
      <c r="N19166" t="str">
        <f>IF(K19166&gt;L19166,"HIGH ZONE BIAS",IF(K19166&lt;L19166,"LOW ZONE BIAS","EQUILIBRIUM"))</f>
        <v>EQUILIBRIUM</v>
      </c>
    </row>
    <row r="19167">
      <c r="A19167">
        <v>6537</v>
      </c>
      <c r="B19167" t="str">
        <v>2005-02-17</v>
      </c>
      <c r="C19167" t="str">
        <v>Midday</v>
      </c>
      <c r="D19167">
        <v>23</v>
      </c>
      <c r="E19167" t="str">
        <f>IF(MOD(D19167,2)=0,"EVEN","ODD")</f>
        <v>ODD</v>
      </c>
      <c r="F19167" t="str">
        <f>IF(D19167&lt;=18,"LOW (1-18)","HIGH (19-36)")</f>
        <v>HIGH (19-36)</v>
      </c>
      <c r="G19167">
        <f>INT((D19167-1)/6)+1</f>
        <v>4</v>
      </c>
      <c r="H19167">
        <f>MOD(D19167-1,6)+1</f>
        <v>5</v>
      </c>
      <c r="I19167">
        <f>37-D19167</f>
        <v>14</v>
      </c>
      <c r="J19167">
        <f>ABS(D19167-D19168)</f>
        <v>7</v>
      </c>
      <c r="K19167">
        <f>AVERAGE(D19167:D19171)</f>
        <v>23</v>
      </c>
      <c r="L19167">
        <f>AVERAGE(D19167:D19186)</f>
        <v>23</v>
      </c>
      <c r="M19167">
        <f>K19167-L19167</f>
        <v>0</v>
      </c>
      <c r="N19167" t="str">
        <f>IF(K19167&gt;L19167,"HIGH ZONE BIAS",IF(K19167&lt;L19167,"LOW ZONE BIAS","EQUILIBRIUM"))</f>
        <v>EQUILIBRIUM</v>
      </c>
    </row>
    <row r="19168">
      <c r="A19168">
        <v>6536</v>
      </c>
      <c r="B19168" t="str">
        <v>2005-02-16</v>
      </c>
      <c r="C19168" t="str">
        <v>Evening</v>
      </c>
      <c r="D19168">
        <v>30</v>
      </c>
      <c r="E19168" t="str">
        <f>IF(MOD(D19168,2)=0,"EVEN","ODD")</f>
        <v>EVEN</v>
      </c>
      <c r="F19168" t="str">
        <f>IF(D19168&lt;=18,"LOW (1-18)","HIGH (19-36)")</f>
        <v>HIGH (19-36)</v>
      </c>
      <c r="G19168">
        <f>INT((D19168-1)/6)+1</f>
        <v>5</v>
      </c>
      <c r="H19168">
        <f>MOD(D19168-1,6)+1</f>
        <v>6</v>
      </c>
      <c r="I19168">
        <f>37-D19168</f>
        <v>7</v>
      </c>
      <c r="J19168">
        <f>ABS(D19168-D19169)</f>
        <v>10</v>
      </c>
      <c r="K19168">
        <f>AVERAGE(D19168:D19172)</f>
        <v>30</v>
      </c>
      <c r="L19168">
        <f>AVERAGE(D19168:D19187)</f>
        <v>30</v>
      </c>
      <c r="M19168">
        <f>K19168-L19168</f>
        <v>0</v>
      </c>
      <c r="N19168" t="str">
        <f>IF(K19168&gt;L19168,"HIGH ZONE BIAS",IF(K19168&lt;L19168,"LOW ZONE BIAS","EQUILIBRIUM"))</f>
        <v>EQUILIBRIUM</v>
      </c>
    </row>
    <row r="19169">
      <c r="A19169">
        <v>6535</v>
      </c>
      <c r="B19169" t="str">
        <v>2005-02-16</v>
      </c>
      <c r="C19169" t="str">
        <v>Midday</v>
      </c>
      <c r="D19169">
        <v>20</v>
      </c>
      <c r="E19169" t="str">
        <f>IF(MOD(D19169,2)=0,"EVEN","ODD")</f>
        <v>EVEN</v>
      </c>
      <c r="F19169" t="str">
        <f>IF(D19169&lt;=18,"LOW (1-18)","HIGH (19-36)")</f>
        <v>HIGH (19-36)</v>
      </c>
      <c r="G19169">
        <f>INT((D19169-1)/6)+1</f>
        <v>4</v>
      </c>
      <c r="H19169">
        <f>MOD(D19169-1,6)+1</f>
        <v>2</v>
      </c>
      <c r="I19169">
        <f>37-D19169</f>
        <v>17</v>
      </c>
      <c r="J19169">
        <f>ABS(D19169-D19170)</f>
        <v>13</v>
      </c>
      <c r="K19169">
        <f>AVERAGE(D19169:D19173)</f>
        <v>20</v>
      </c>
      <c r="L19169">
        <f>AVERAGE(D19169:D19188)</f>
        <v>20</v>
      </c>
      <c r="M19169">
        <f>K19169-L19169</f>
        <v>0</v>
      </c>
      <c r="N19169" t="str">
        <f>IF(K19169&gt;L19169,"HIGH ZONE BIAS",IF(K19169&lt;L19169,"LOW ZONE BIAS","EQUILIBRIUM"))</f>
        <v>EQUILIBRIUM</v>
      </c>
    </row>
    <row r="19170">
      <c r="A19170">
        <v>6534</v>
      </c>
      <c r="B19170" t="str">
        <v>2005-02-15</v>
      </c>
      <c r="C19170" t="str">
        <v>Evening</v>
      </c>
      <c r="D19170">
        <v>7</v>
      </c>
      <c r="E19170" t="str">
        <f>IF(MOD(D19170,2)=0,"EVEN","ODD")</f>
        <v>ODD</v>
      </c>
      <c r="F19170" t="str">
        <f>IF(D19170&lt;=18,"LOW (1-18)","HIGH (19-36)")</f>
        <v>LOW (1-18)</v>
      </c>
      <c r="G19170">
        <f>INT((D19170-1)/6)+1</f>
        <v>2</v>
      </c>
      <c r="H19170">
        <f>MOD(D19170-1,6)+1</f>
        <v>1</v>
      </c>
      <c r="I19170">
        <f>37-D19170</f>
        <v>30</v>
      </c>
      <c r="J19170">
        <f>ABS(D19170-D19171)</f>
        <v>24</v>
      </c>
      <c r="K19170">
        <f>AVERAGE(D19170:D19174)</f>
        <v>7</v>
      </c>
      <c r="L19170">
        <f>AVERAGE(D19170:D19189)</f>
        <v>7</v>
      </c>
      <c r="M19170">
        <f>K19170-L19170</f>
        <v>0</v>
      </c>
      <c r="N19170" t="str">
        <f>IF(K19170&gt;L19170,"HIGH ZONE BIAS",IF(K19170&lt;L19170,"LOW ZONE BIAS","EQUILIBRIUM"))</f>
        <v>EQUILIBRIUM</v>
      </c>
    </row>
    <row r="19171">
      <c r="A19171">
        <v>6533</v>
      </c>
      <c r="B19171" t="str">
        <v>2005-02-15</v>
      </c>
      <c r="C19171" t="str">
        <v>Midday</v>
      </c>
      <c r="D19171">
        <v>31</v>
      </c>
      <c r="E19171" t="str">
        <f>IF(MOD(D19171,2)=0,"EVEN","ODD")</f>
        <v>ODD</v>
      </c>
      <c r="F19171" t="str">
        <f>IF(D19171&lt;=18,"LOW (1-18)","HIGH (19-36)")</f>
        <v>HIGH (19-36)</v>
      </c>
      <c r="G19171">
        <f>INT((D19171-1)/6)+1</f>
        <v>6</v>
      </c>
      <c r="H19171">
        <f>MOD(D19171-1,6)+1</f>
        <v>1</v>
      </c>
      <c r="I19171">
        <f>37-D19171</f>
        <v>6</v>
      </c>
      <c r="J19171">
        <f>ABS(D19171-D19172)</f>
        <v>26</v>
      </c>
      <c r="K19171">
        <f>AVERAGE(D19171:D19175)</f>
        <v>31</v>
      </c>
      <c r="L19171">
        <f>AVERAGE(D19171:D19190)</f>
        <v>31</v>
      </c>
      <c r="M19171">
        <f>K19171-L19171</f>
        <v>0</v>
      </c>
      <c r="N19171" t="str">
        <f>IF(K19171&gt;L19171,"HIGH ZONE BIAS",IF(K19171&lt;L19171,"LOW ZONE BIAS","EQUILIBRIUM"))</f>
        <v>EQUILIBRIUM</v>
      </c>
    </row>
    <row r="19172">
      <c r="A19172">
        <v>6532</v>
      </c>
      <c r="B19172" t="str">
        <v>2005-02-14</v>
      </c>
      <c r="C19172" t="str">
        <v>Evening</v>
      </c>
      <c r="D19172">
        <v>5</v>
      </c>
      <c r="E19172" t="str">
        <f>IF(MOD(D19172,2)=0,"EVEN","ODD")</f>
        <v>ODD</v>
      </c>
      <c r="F19172" t="str">
        <f>IF(D19172&lt;=18,"LOW (1-18)","HIGH (19-36)")</f>
        <v>LOW (1-18)</v>
      </c>
      <c r="G19172">
        <f>INT((D19172-1)/6)+1</f>
        <v>1</v>
      </c>
      <c r="H19172">
        <f>MOD(D19172-1,6)+1</f>
        <v>5</v>
      </c>
      <c r="I19172">
        <f>37-D19172</f>
        <v>32</v>
      </c>
      <c r="J19172">
        <f>ABS(D19172-D19173)</f>
        <v>11</v>
      </c>
      <c r="K19172">
        <f>AVERAGE(D19172:D19176)</f>
        <v>5</v>
      </c>
      <c r="L19172">
        <f>AVERAGE(D19172:D19191)</f>
        <v>5</v>
      </c>
      <c r="M19172">
        <f>K19172-L19172</f>
        <v>0</v>
      </c>
      <c r="N19172" t="str">
        <f>IF(K19172&gt;L19172,"HIGH ZONE BIAS",IF(K19172&lt;L19172,"LOW ZONE BIAS","EQUILIBRIUM"))</f>
        <v>EQUILIBRIUM</v>
      </c>
    </row>
    <row r="19173">
      <c r="A19173">
        <v>6531</v>
      </c>
      <c r="B19173" t="str">
        <v>2005-02-14</v>
      </c>
      <c r="C19173" t="str">
        <v>Midday</v>
      </c>
      <c r="D19173">
        <v>16</v>
      </c>
      <c r="E19173" t="str">
        <f>IF(MOD(D19173,2)=0,"EVEN","ODD")</f>
        <v>EVEN</v>
      </c>
      <c r="F19173" t="str">
        <f>IF(D19173&lt;=18,"LOW (1-18)","HIGH (19-36)")</f>
        <v>LOW (1-18)</v>
      </c>
      <c r="G19173">
        <f>INT((D19173-1)/6)+1</f>
        <v>3</v>
      </c>
      <c r="H19173">
        <f>MOD(D19173-1,6)+1</f>
        <v>4</v>
      </c>
      <c r="I19173">
        <f>37-D19173</f>
        <v>21</v>
      </c>
      <c r="J19173">
        <f>ABS(D19173-D19174)</f>
        <v>0</v>
      </c>
      <c r="K19173">
        <f>AVERAGE(D19173:D19177)</f>
        <v>16</v>
      </c>
      <c r="L19173">
        <f>AVERAGE(D19173:D19192)</f>
        <v>16</v>
      </c>
      <c r="M19173">
        <f>K19173-L19173</f>
        <v>0</v>
      </c>
      <c r="N19173" t="str">
        <f>IF(K19173&gt;L19173,"HIGH ZONE BIAS",IF(K19173&lt;L19173,"LOW ZONE BIAS","EQUILIBRIUM"))</f>
        <v>EQUILIBRIUM</v>
      </c>
    </row>
    <row r="19174">
      <c r="A19174">
        <v>6530</v>
      </c>
      <c r="B19174" t="str">
        <v>2005-02-12</v>
      </c>
      <c r="C19174" t="str">
        <v>Evening</v>
      </c>
      <c r="D19174">
        <v>16</v>
      </c>
      <c r="E19174" t="str">
        <f>IF(MOD(D19174,2)=0,"EVEN","ODD")</f>
        <v>EVEN</v>
      </c>
      <c r="F19174" t="str">
        <f>IF(D19174&lt;=18,"LOW (1-18)","HIGH (19-36)")</f>
        <v>LOW (1-18)</v>
      </c>
      <c r="G19174">
        <f>INT((D19174-1)/6)+1</f>
        <v>3</v>
      </c>
      <c r="H19174">
        <f>MOD(D19174-1,6)+1</f>
        <v>4</v>
      </c>
      <c r="I19174">
        <f>37-D19174</f>
        <v>21</v>
      </c>
      <c r="J19174">
        <f>ABS(D19174-D19175)</f>
        <v>4</v>
      </c>
      <c r="K19174">
        <f>AVERAGE(D19174:D19178)</f>
        <v>16</v>
      </c>
      <c r="L19174">
        <f>AVERAGE(D19174:D19193)</f>
        <v>16</v>
      </c>
      <c r="M19174">
        <f>K19174-L19174</f>
        <v>0</v>
      </c>
      <c r="N19174" t="str">
        <f>IF(K19174&gt;L19174,"HIGH ZONE BIAS",IF(K19174&lt;L19174,"LOW ZONE BIAS","EQUILIBRIUM"))</f>
        <v>EQUILIBRIUM</v>
      </c>
    </row>
    <row r="19175">
      <c r="A19175">
        <v>6529</v>
      </c>
      <c r="B19175" t="str">
        <v>2005-02-12</v>
      </c>
      <c r="C19175" t="str">
        <v>Midday</v>
      </c>
      <c r="D19175">
        <v>12</v>
      </c>
      <c r="E19175" t="str">
        <f>IF(MOD(D19175,2)=0,"EVEN","ODD")</f>
        <v>EVEN</v>
      </c>
      <c r="F19175" t="str">
        <f>IF(D19175&lt;=18,"LOW (1-18)","HIGH (19-36)")</f>
        <v>LOW (1-18)</v>
      </c>
      <c r="G19175">
        <f>INT((D19175-1)/6)+1</f>
        <v>2</v>
      </c>
      <c r="H19175">
        <f>MOD(D19175-1,6)+1</f>
        <v>6</v>
      </c>
      <c r="I19175">
        <f>37-D19175</f>
        <v>25</v>
      </c>
      <c r="J19175">
        <f>ABS(D19175-D19176)</f>
        <v>10</v>
      </c>
      <c r="K19175">
        <f>AVERAGE(D19175:D19179)</f>
        <v>12</v>
      </c>
      <c r="L19175">
        <f>AVERAGE(D19175:D19194)</f>
        <v>12</v>
      </c>
      <c r="M19175">
        <f>K19175-L19175</f>
        <v>0</v>
      </c>
      <c r="N19175" t="str">
        <f>IF(K19175&gt;L19175,"HIGH ZONE BIAS",IF(K19175&lt;L19175,"LOW ZONE BIAS","EQUILIBRIUM"))</f>
        <v>EQUILIBRIUM</v>
      </c>
    </row>
    <row r="19176">
      <c r="A19176">
        <v>6528</v>
      </c>
      <c r="B19176" t="str">
        <v>2005-02-11</v>
      </c>
      <c r="C19176" t="str">
        <v>Evening</v>
      </c>
      <c r="D19176">
        <v>22</v>
      </c>
      <c r="E19176" t="str">
        <f>IF(MOD(D19176,2)=0,"EVEN","ODD")</f>
        <v>EVEN</v>
      </c>
      <c r="F19176" t="str">
        <f>IF(D19176&lt;=18,"LOW (1-18)","HIGH (19-36)")</f>
        <v>HIGH (19-36)</v>
      </c>
      <c r="G19176">
        <f>INT((D19176-1)/6)+1</f>
        <v>4</v>
      </c>
      <c r="H19176">
        <f>MOD(D19176-1,6)+1</f>
        <v>4</v>
      </c>
      <c r="I19176">
        <f>37-D19176</f>
        <v>15</v>
      </c>
      <c r="J19176">
        <f>ABS(D19176-D19177)</f>
        <v>9</v>
      </c>
      <c r="K19176">
        <f>AVERAGE(D19176:D19180)</f>
        <v>22</v>
      </c>
      <c r="L19176">
        <f>AVERAGE(D19176:D19195)</f>
        <v>22</v>
      </c>
      <c r="M19176">
        <f>K19176-L19176</f>
        <v>0</v>
      </c>
      <c r="N19176" t="str">
        <f>IF(K19176&gt;L19176,"HIGH ZONE BIAS",IF(K19176&lt;L19176,"LOW ZONE BIAS","EQUILIBRIUM"))</f>
        <v>EQUILIBRIUM</v>
      </c>
    </row>
    <row r="19177">
      <c r="A19177">
        <v>6527</v>
      </c>
      <c r="B19177" t="str">
        <v>2005-02-11</v>
      </c>
      <c r="C19177" t="str">
        <v>Midday</v>
      </c>
      <c r="D19177">
        <v>13</v>
      </c>
      <c r="E19177" t="str">
        <f>IF(MOD(D19177,2)=0,"EVEN","ODD")</f>
        <v>ODD</v>
      </c>
      <c r="F19177" t="str">
        <f>IF(D19177&lt;=18,"LOW (1-18)","HIGH (19-36)")</f>
        <v>LOW (1-18)</v>
      </c>
      <c r="G19177">
        <f>INT((D19177-1)/6)+1</f>
        <v>3</v>
      </c>
      <c r="H19177">
        <f>MOD(D19177-1,6)+1</f>
        <v>1</v>
      </c>
      <c r="I19177">
        <f>37-D19177</f>
        <v>24</v>
      </c>
      <c r="J19177">
        <f>ABS(D19177-D19178)</f>
        <v>20</v>
      </c>
      <c r="K19177">
        <f>AVERAGE(D19177:D19181)</f>
        <v>13</v>
      </c>
      <c r="L19177">
        <f>AVERAGE(D19177:D19196)</f>
        <v>13</v>
      </c>
      <c r="M19177">
        <f>K19177-L19177</f>
        <v>0</v>
      </c>
      <c r="N19177" t="str">
        <f>IF(K19177&gt;L19177,"HIGH ZONE BIAS",IF(K19177&lt;L19177,"LOW ZONE BIAS","EQUILIBRIUM"))</f>
        <v>EQUILIBRIUM</v>
      </c>
    </row>
    <row r="19178">
      <c r="A19178">
        <v>6526</v>
      </c>
      <c r="B19178" t="str">
        <v>2005-02-10</v>
      </c>
      <c r="C19178" t="str">
        <v>Evening</v>
      </c>
      <c r="D19178">
        <v>33</v>
      </c>
      <c r="E19178" t="str">
        <f>IF(MOD(D19178,2)=0,"EVEN","ODD")</f>
        <v>ODD</v>
      </c>
      <c r="F19178" t="str">
        <f>IF(D19178&lt;=18,"LOW (1-18)","HIGH (19-36)")</f>
        <v>HIGH (19-36)</v>
      </c>
      <c r="G19178">
        <f>INT((D19178-1)/6)+1</f>
        <v>6</v>
      </c>
      <c r="H19178">
        <f>MOD(D19178-1,6)+1</f>
        <v>3</v>
      </c>
      <c r="I19178">
        <f>37-D19178</f>
        <v>4</v>
      </c>
      <c r="J19178">
        <f>ABS(D19178-D19179)</f>
        <v>23</v>
      </c>
      <c r="K19178">
        <f>AVERAGE(D19178:D19182)</f>
        <v>33</v>
      </c>
      <c r="L19178">
        <f>AVERAGE(D19178:D19197)</f>
        <v>33</v>
      </c>
      <c r="M19178">
        <f>K19178-L19178</f>
        <v>0</v>
      </c>
      <c r="N19178" t="str">
        <f>IF(K19178&gt;L19178,"HIGH ZONE BIAS",IF(K19178&lt;L19178,"LOW ZONE BIAS","EQUILIBRIUM"))</f>
        <v>EQUILIBRIUM</v>
      </c>
    </row>
    <row r="19179">
      <c r="A19179">
        <v>6525</v>
      </c>
      <c r="B19179" t="str">
        <v>2005-02-10</v>
      </c>
      <c r="C19179" t="str">
        <v>Midday</v>
      </c>
      <c r="D19179">
        <v>10</v>
      </c>
      <c r="E19179" t="str">
        <f>IF(MOD(D19179,2)=0,"EVEN","ODD")</f>
        <v>EVEN</v>
      </c>
      <c r="F19179" t="str">
        <f>IF(D19179&lt;=18,"LOW (1-18)","HIGH (19-36)")</f>
        <v>LOW (1-18)</v>
      </c>
      <c r="G19179">
        <f>INT((D19179-1)/6)+1</f>
        <v>2</v>
      </c>
      <c r="H19179">
        <f>MOD(D19179-1,6)+1</f>
        <v>4</v>
      </c>
      <c r="I19179">
        <f>37-D19179</f>
        <v>27</v>
      </c>
      <c r="J19179">
        <f>ABS(D19179-D19180)</f>
        <v>10</v>
      </c>
      <c r="K19179">
        <f>AVERAGE(D19179:D19183)</f>
        <v>10</v>
      </c>
      <c r="L19179">
        <f>AVERAGE(D19179:D19198)</f>
        <v>10</v>
      </c>
      <c r="M19179">
        <f>K19179-L19179</f>
        <v>0</v>
      </c>
      <c r="N19179" t="str">
        <f>IF(K19179&gt;L19179,"HIGH ZONE BIAS",IF(K19179&lt;L19179,"LOW ZONE BIAS","EQUILIBRIUM"))</f>
        <v>EQUILIBRIUM</v>
      </c>
    </row>
    <row r="19180">
      <c r="A19180">
        <v>6524</v>
      </c>
      <c r="B19180" t="str">
        <v>2005-02-09</v>
      </c>
      <c r="C19180" t="str">
        <v>Evening</v>
      </c>
      <c r="D19180">
        <v>20</v>
      </c>
      <c r="E19180" t="str">
        <f>IF(MOD(D19180,2)=0,"EVEN","ODD")</f>
        <v>EVEN</v>
      </c>
      <c r="F19180" t="str">
        <f>IF(D19180&lt;=18,"LOW (1-18)","HIGH (19-36)")</f>
        <v>HIGH (19-36)</v>
      </c>
      <c r="G19180">
        <f>INT((D19180-1)/6)+1</f>
        <v>4</v>
      </c>
      <c r="H19180">
        <f>MOD(D19180-1,6)+1</f>
        <v>2</v>
      </c>
      <c r="I19180">
        <f>37-D19180</f>
        <v>17</v>
      </c>
      <c r="J19180">
        <f>ABS(D19180-D19181)</f>
        <v>3</v>
      </c>
      <c r="K19180">
        <f>AVERAGE(D19180:D19184)</f>
        <v>20</v>
      </c>
      <c r="L19180">
        <f>AVERAGE(D19180:D19199)</f>
        <v>20</v>
      </c>
      <c r="M19180">
        <f>K19180-L19180</f>
        <v>0</v>
      </c>
      <c r="N19180" t="str">
        <f>IF(K19180&gt;L19180,"HIGH ZONE BIAS",IF(K19180&lt;L19180,"LOW ZONE BIAS","EQUILIBRIUM"))</f>
        <v>EQUILIBRIUM</v>
      </c>
    </row>
    <row r="19181">
      <c r="A19181">
        <v>6523</v>
      </c>
      <c r="B19181" t="str">
        <v>2005-02-09</v>
      </c>
      <c r="C19181" t="str">
        <v>Midday</v>
      </c>
      <c r="D19181">
        <v>17</v>
      </c>
      <c r="E19181" t="str">
        <f>IF(MOD(D19181,2)=0,"EVEN","ODD")</f>
        <v>ODD</v>
      </c>
      <c r="F19181" t="str">
        <f>IF(D19181&lt;=18,"LOW (1-18)","HIGH (19-36)")</f>
        <v>LOW (1-18)</v>
      </c>
      <c r="G19181">
        <f>INT((D19181-1)/6)+1</f>
        <v>3</v>
      </c>
      <c r="H19181">
        <f>MOD(D19181-1,6)+1</f>
        <v>5</v>
      </c>
      <c r="I19181">
        <f>37-D19181</f>
        <v>20</v>
      </c>
      <c r="J19181">
        <f>ABS(D19181-D19182)</f>
        <v>0</v>
      </c>
      <c r="K19181">
        <f>AVERAGE(D19181:D19185)</f>
        <v>17</v>
      </c>
      <c r="L19181">
        <f>AVERAGE(D19181:D19200)</f>
        <v>17</v>
      </c>
      <c r="M19181">
        <f>K19181-L19181</f>
        <v>0</v>
      </c>
      <c r="N19181" t="str">
        <f>IF(K19181&gt;L19181,"HIGH ZONE BIAS",IF(K19181&lt;L19181,"LOW ZONE BIAS","EQUILIBRIUM"))</f>
        <v>EQUILIBRIUM</v>
      </c>
    </row>
    <row r="19182">
      <c r="A19182">
        <v>6522</v>
      </c>
      <c r="B19182" t="str">
        <v>2005-02-08</v>
      </c>
      <c r="C19182" t="str">
        <v>Evening</v>
      </c>
      <c r="D19182">
        <v>17</v>
      </c>
      <c r="E19182" t="str">
        <f>IF(MOD(D19182,2)=0,"EVEN","ODD")</f>
        <v>ODD</v>
      </c>
      <c r="F19182" t="str">
        <f>IF(D19182&lt;=18,"LOW (1-18)","HIGH (19-36)")</f>
        <v>LOW (1-18)</v>
      </c>
      <c r="G19182">
        <f>INT((D19182-1)/6)+1</f>
        <v>3</v>
      </c>
      <c r="H19182">
        <f>MOD(D19182-1,6)+1</f>
        <v>5</v>
      </c>
      <c r="I19182">
        <f>37-D19182</f>
        <v>20</v>
      </c>
      <c r="J19182">
        <f>ABS(D19182-D19183)</f>
        <v>4</v>
      </c>
      <c r="K19182">
        <f>AVERAGE(D19182:D19186)</f>
        <v>17</v>
      </c>
      <c r="L19182">
        <f>AVERAGE(D19182:D19201)</f>
        <v>17</v>
      </c>
      <c r="M19182">
        <f>K19182-L19182</f>
        <v>0</v>
      </c>
      <c r="N19182" t="str">
        <f>IF(K19182&gt;L19182,"HIGH ZONE BIAS",IF(K19182&lt;L19182,"LOW ZONE BIAS","EQUILIBRIUM"))</f>
        <v>EQUILIBRIUM</v>
      </c>
    </row>
    <row r="19183">
      <c r="A19183">
        <v>6521</v>
      </c>
      <c r="B19183" t="str">
        <v>2005-02-08</v>
      </c>
      <c r="C19183" t="str">
        <v>Midday</v>
      </c>
      <c r="D19183">
        <v>13</v>
      </c>
      <c r="E19183" t="str">
        <f>IF(MOD(D19183,2)=0,"EVEN","ODD")</f>
        <v>ODD</v>
      </c>
      <c r="F19183" t="str">
        <f>IF(D19183&lt;=18,"LOW (1-18)","HIGH (19-36)")</f>
        <v>LOW (1-18)</v>
      </c>
      <c r="G19183">
        <f>INT((D19183-1)/6)+1</f>
        <v>3</v>
      </c>
      <c r="H19183">
        <f>MOD(D19183-1,6)+1</f>
        <v>1</v>
      </c>
      <c r="I19183">
        <f>37-D19183</f>
        <v>24</v>
      </c>
      <c r="J19183">
        <f>ABS(D19183-D19184)</f>
        <v>12</v>
      </c>
      <c r="K19183">
        <f>AVERAGE(D19183:D19187)</f>
        <v>13</v>
      </c>
      <c r="L19183">
        <f>AVERAGE(D19183:D19202)</f>
        <v>13</v>
      </c>
      <c r="M19183">
        <f>K19183-L19183</f>
        <v>0</v>
      </c>
      <c r="N19183" t="str">
        <f>IF(K19183&gt;L19183,"HIGH ZONE BIAS",IF(K19183&lt;L19183,"LOW ZONE BIAS","EQUILIBRIUM"))</f>
        <v>EQUILIBRIUM</v>
      </c>
    </row>
    <row r="19184">
      <c r="A19184">
        <v>6520</v>
      </c>
      <c r="B19184" t="str">
        <v>2005-02-07</v>
      </c>
      <c r="C19184" t="str">
        <v>Evening</v>
      </c>
      <c r="D19184">
        <v>1</v>
      </c>
      <c r="E19184" t="str">
        <f>IF(MOD(D19184,2)=0,"EVEN","ODD")</f>
        <v>ODD</v>
      </c>
      <c r="F19184" t="str">
        <f>IF(D19184&lt;=18,"LOW (1-18)","HIGH (19-36)")</f>
        <v>LOW (1-18)</v>
      </c>
      <c r="G19184">
        <f>INT((D19184-1)/6)+1</f>
        <v>1</v>
      </c>
      <c r="H19184">
        <f>MOD(D19184-1,6)+1</f>
        <v>1</v>
      </c>
      <c r="I19184">
        <f>37-D19184</f>
        <v>36</v>
      </c>
      <c r="J19184">
        <f>ABS(D19184-D19185)</f>
        <v>29</v>
      </c>
      <c r="K19184">
        <f>AVERAGE(D19184:D19188)</f>
        <v>1</v>
      </c>
      <c r="L19184">
        <f>AVERAGE(D19184:D19203)</f>
        <v>1</v>
      </c>
      <c r="M19184">
        <f>K19184-L19184</f>
        <v>0</v>
      </c>
      <c r="N19184" t="str">
        <f>IF(K19184&gt;L19184,"HIGH ZONE BIAS",IF(K19184&lt;L19184,"LOW ZONE BIAS","EQUILIBRIUM"))</f>
        <v>EQUILIBRIUM</v>
      </c>
    </row>
    <row r="19185">
      <c r="A19185">
        <v>6519</v>
      </c>
      <c r="B19185" t="str">
        <v>2005-02-07</v>
      </c>
      <c r="C19185" t="str">
        <v>Midday</v>
      </c>
      <c r="D19185">
        <v>30</v>
      </c>
      <c r="E19185" t="str">
        <f>IF(MOD(D19185,2)=0,"EVEN","ODD")</f>
        <v>EVEN</v>
      </c>
      <c r="F19185" t="str">
        <f>IF(D19185&lt;=18,"LOW (1-18)","HIGH (19-36)")</f>
        <v>HIGH (19-36)</v>
      </c>
      <c r="G19185">
        <f>INT((D19185-1)/6)+1</f>
        <v>5</v>
      </c>
      <c r="H19185">
        <f>MOD(D19185-1,6)+1</f>
        <v>6</v>
      </c>
      <c r="I19185">
        <f>37-D19185</f>
        <v>7</v>
      </c>
      <c r="J19185">
        <f>ABS(D19185-D19186)</f>
        <v>3</v>
      </c>
      <c r="K19185">
        <f>AVERAGE(D19185:D19189)</f>
        <v>30</v>
      </c>
      <c r="L19185">
        <f>AVERAGE(D19185:D19204)</f>
        <v>30</v>
      </c>
      <c r="M19185">
        <f>K19185-L19185</f>
        <v>0</v>
      </c>
      <c r="N19185" t="str">
        <f>IF(K19185&gt;L19185,"HIGH ZONE BIAS",IF(K19185&lt;L19185,"LOW ZONE BIAS","EQUILIBRIUM"))</f>
        <v>EQUILIBRIUM</v>
      </c>
    </row>
    <row r="19186">
      <c r="A19186">
        <v>6518</v>
      </c>
      <c r="B19186" t="str">
        <v>2005-02-05</v>
      </c>
      <c r="C19186" t="str">
        <v>Evening</v>
      </c>
      <c r="D19186">
        <v>27</v>
      </c>
      <c r="E19186" t="str">
        <f>IF(MOD(D19186,2)=0,"EVEN","ODD")</f>
        <v>ODD</v>
      </c>
      <c r="F19186" t="str">
        <f>IF(D19186&lt;=18,"LOW (1-18)","HIGH (19-36)")</f>
        <v>HIGH (19-36)</v>
      </c>
      <c r="G19186">
        <f>INT((D19186-1)/6)+1</f>
        <v>5</v>
      </c>
      <c r="H19186">
        <f>MOD(D19186-1,6)+1</f>
        <v>3</v>
      </c>
      <c r="I19186">
        <f>37-D19186</f>
        <v>10</v>
      </c>
      <c r="J19186">
        <f>ABS(D19186-D19187)</f>
        <v>6</v>
      </c>
      <c r="K19186">
        <f>AVERAGE(D19186:D19190)</f>
        <v>27</v>
      </c>
      <c r="L19186">
        <f>AVERAGE(D19186:D19205)</f>
        <v>27</v>
      </c>
      <c r="M19186">
        <f>K19186-L19186</f>
        <v>0</v>
      </c>
      <c r="N19186" t="str">
        <f>IF(K19186&gt;L19186,"HIGH ZONE BIAS",IF(K19186&lt;L19186,"LOW ZONE BIAS","EQUILIBRIUM"))</f>
        <v>EQUILIBRIUM</v>
      </c>
    </row>
    <row r="19187">
      <c r="A19187">
        <v>6517</v>
      </c>
      <c r="B19187" t="str">
        <v>2005-02-05</v>
      </c>
      <c r="C19187" t="str">
        <v>Midday</v>
      </c>
      <c r="D19187">
        <v>21</v>
      </c>
      <c r="E19187" t="str">
        <f>IF(MOD(D19187,2)=0,"EVEN","ODD")</f>
        <v>ODD</v>
      </c>
      <c r="F19187" t="str">
        <f>IF(D19187&lt;=18,"LOW (1-18)","HIGH (19-36)")</f>
        <v>HIGH (19-36)</v>
      </c>
      <c r="G19187">
        <f>INT((D19187-1)/6)+1</f>
        <v>4</v>
      </c>
      <c r="H19187">
        <f>MOD(D19187-1,6)+1</f>
        <v>3</v>
      </c>
      <c r="I19187">
        <f>37-D19187</f>
        <v>16</v>
      </c>
      <c r="J19187">
        <f>ABS(D19187-D19188)</f>
        <v>14</v>
      </c>
      <c r="K19187">
        <f>AVERAGE(D19187:D19191)</f>
        <v>21</v>
      </c>
      <c r="L19187">
        <f>AVERAGE(D19187:D19206)</f>
        <v>21</v>
      </c>
      <c r="M19187">
        <f>K19187-L19187</f>
        <v>0</v>
      </c>
      <c r="N19187" t="str">
        <f>IF(K19187&gt;L19187,"HIGH ZONE BIAS",IF(K19187&lt;L19187,"LOW ZONE BIAS","EQUILIBRIUM"))</f>
        <v>EQUILIBRIUM</v>
      </c>
    </row>
    <row r="19188">
      <c r="A19188">
        <v>6516</v>
      </c>
      <c r="B19188" t="str">
        <v>2005-02-04</v>
      </c>
      <c r="C19188" t="str">
        <v>Evening</v>
      </c>
      <c r="D19188">
        <v>7</v>
      </c>
      <c r="E19188" t="str">
        <f>IF(MOD(D19188,2)=0,"EVEN","ODD")</f>
        <v>ODD</v>
      </c>
      <c r="F19188" t="str">
        <f>IF(D19188&lt;=18,"LOW (1-18)","HIGH (19-36)")</f>
        <v>LOW (1-18)</v>
      </c>
      <c r="G19188">
        <f>INT((D19188-1)/6)+1</f>
        <v>2</v>
      </c>
      <c r="H19188">
        <f>MOD(D19188-1,6)+1</f>
        <v>1</v>
      </c>
      <c r="I19188">
        <f>37-D19188</f>
        <v>30</v>
      </c>
      <c r="J19188">
        <f>ABS(D19188-D19189)</f>
        <v>27</v>
      </c>
      <c r="K19188">
        <f>AVERAGE(D19188:D19192)</f>
        <v>7</v>
      </c>
      <c r="L19188">
        <f>AVERAGE(D19188:D19207)</f>
        <v>7</v>
      </c>
      <c r="M19188">
        <f>K19188-L19188</f>
        <v>0</v>
      </c>
      <c r="N19188" t="str">
        <f>IF(K19188&gt;L19188,"HIGH ZONE BIAS",IF(K19188&lt;L19188,"LOW ZONE BIAS","EQUILIBRIUM"))</f>
        <v>EQUILIBRIUM</v>
      </c>
    </row>
    <row r="19189">
      <c r="A19189">
        <v>6515</v>
      </c>
      <c r="B19189" t="str">
        <v>2005-02-04</v>
      </c>
      <c r="C19189" t="str">
        <v>Midday</v>
      </c>
      <c r="D19189">
        <v>34</v>
      </c>
      <c r="E19189" t="str">
        <f>IF(MOD(D19189,2)=0,"EVEN","ODD")</f>
        <v>EVEN</v>
      </c>
      <c r="F19189" t="str">
        <f>IF(D19189&lt;=18,"LOW (1-18)","HIGH (19-36)")</f>
        <v>HIGH (19-36)</v>
      </c>
      <c r="G19189">
        <f>INT((D19189-1)/6)+1</f>
        <v>6</v>
      </c>
      <c r="H19189">
        <f>MOD(D19189-1,6)+1</f>
        <v>4</v>
      </c>
      <c r="I19189">
        <f>37-D19189</f>
        <v>3</v>
      </c>
      <c r="J19189">
        <f>ABS(D19189-D19190)</f>
        <v>0</v>
      </c>
      <c r="K19189">
        <f>AVERAGE(D19189:D19193)</f>
        <v>34</v>
      </c>
      <c r="L19189">
        <f>AVERAGE(D19189:D19208)</f>
        <v>34</v>
      </c>
      <c r="M19189">
        <f>K19189-L19189</f>
        <v>0</v>
      </c>
      <c r="N19189" t="str">
        <f>IF(K19189&gt;L19189,"HIGH ZONE BIAS",IF(K19189&lt;L19189,"LOW ZONE BIAS","EQUILIBRIUM"))</f>
        <v>EQUILIBRIUM</v>
      </c>
    </row>
    <row r="19190">
      <c r="A19190">
        <v>6514</v>
      </c>
      <c r="B19190" t="str">
        <v>2005-02-03</v>
      </c>
      <c r="C19190" t="str">
        <v>Evening</v>
      </c>
      <c r="D19190">
        <v>34</v>
      </c>
      <c r="E19190" t="str">
        <f>IF(MOD(D19190,2)=0,"EVEN","ODD")</f>
        <v>EVEN</v>
      </c>
      <c r="F19190" t="str">
        <f>IF(D19190&lt;=18,"LOW (1-18)","HIGH (19-36)")</f>
        <v>HIGH (19-36)</v>
      </c>
      <c r="G19190">
        <f>INT((D19190-1)/6)+1</f>
        <v>6</v>
      </c>
      <c r="H19190">
        <f>MOD(D19190-1,6)+1</f>
        <v>4</v>
      </c>
      <c r="I19190">
        <f>37-D19190</f>
        <v>3</v>
      </c>
      <c r="J19190">
        <f>ABS(D19190-D19191)</f>
        <v>2</v>
      </c>
      <c r="K19190">
        <f>AVERAGE(D19190:D19194)</f>
        <v>34</v>
      </c>
      <c r="L19190">
        <f>AVERAGE(D19190:D19209)</f>
        <v>34</v>
      </c>
      <c r="M19190">
        <f>K19190-L19190</f>
        <v>0</v>
      </c>
      <c r="N19190" t="str">
        <f>IF(K19190&gt;L19190,"HIGH ZONE BIAS",IF(K19190&lt;L19190,"LOW ZONE BIAS","EQUILIBRIUM"))</f>
        <v>EQUILIBRIUM</v>
      </c>
    </row>
    <row r="19191">
      <c r="A19191">
        <v>6513</v>
      </c>
      <c r="B19191" t="str">
        <v>2005-02-03</v>
      </c>
      <c r="C19191" t="str">
        <v>Midday</v>
      </c>
      <c r="D19191">
        <v>36</v>
      </c>
      <c r="E19191" t="str">
        <f>IF(MOD(D19191,2)=0,"EVEN","ODD")</f>
        <v>EVEN</v>
      </c>
      <c r="F19191" t="str">
        <f>IF(D19191&lt;=18,"LOW (1-18)","HIGH (19-36)")</f>
        <v>HIGH (19-36)</v>
      </c>
      <c r="G19191">
        <f>INT((D19191-1)/6)+1</f>
        <v>6</v>
      </c>
      <c r="H19191">
        <f>MOD(D19191-1,6)+1</f>
        <v>6</v>
      </c>
      <c r="I19191">
        <f>37-D19191</f>
        <v>1</v>
      </c>
      <c r="J19191">
        <f>ABS(D19191-D19192)</f>
        <v>19</v>
      </c>
      <c r="K19191">
        <f>AVERAGE(D19191:D19195)</f>
        <v>36</v>
      </c>
      <c r="L19191">
        <f>AVERAGE(D19191:D19210)</f>
        <v>36</v>
      </c>
      <c r="M19191">
        <f>K19191-L19191</f>
        <v>0</v>
      </c>
      <c r="N19191" t="str">
        <f>IF(K19191&gt;L19191,"HIGH ZONE BIAS",IF(K19191&lt;L19191,"LOW ZONE BIAS","EQUILIBRIUM"))</f>
        <v>EQUILIBRIUM</v>
      </c>
    </row>
    <row r="19192">
      <c r="A19192">
        <v>6512</v>
      </c>
      <c r="B19192" t="str">
        <v>2005-02-02</v>
      </c>
      <c r="C19192" t="str">
        <v>Evening</v>
      </c>
      <c r="D19192">
        <v>17</v>
      </c>
      <c r="E19192" t="str">
        <f>IF(MOD(D19192,2)=0,"EVEN","ODD")</f>
        <v>ODD</v>
      </c>
      <c r="F19192" t="str">
        <f>IF(D19192&lt;=18,"LOW (1-18)","HIGH (19-36)")</f>
        <v>LOW (1-18)</v>
      </c>
      <c r="G19192">
        <f>INT((D19192-1)/6)+1</f>
        <v>3</v>
      </c>
      <c r="H19192">
        <f>MOD(D19192-1,6)+1</f>
        <v>5</v>
      </c>
      <c r="I19192">
        <f>37-D19192</f>
        <v>20</v>
      </c>
      <c r="J19192">
        <f>ABS(D19192-D19193)</f>
        <v>10</v>
      </c>
      <c r="K19192">
        <f>AVERAGE(D19192:D19196)</f>
        <v>17</v>
      </c>
      <c r="L19192">
        <f>AVERAGE(D19192:D19211)</f>
        <v>17</v>
      </c>
      <c r="M19192">
        <f>K19192-L19192</f>
        <v>0</v>
      </c>
      <c r="N19192" t="str">
        <f>IF(K19192&gt;L19192,"HIGH ZONE BIAS",IF(K19192&lt;L19192,"LOW ZONE BIAS","EQUILIBRIUM"))</f>
        <v>EQUILIBRIUM</v>
      </c>
    </row>
    <row r="19193">
      <c r="A19193">
        <v>6511</v>
      </c>
      <c r="B19193" t="str">
        <v>2005-02-02</v>
      </c>
      <c r="C19193" t="str">
        <v>Midday</v>
      </c>
      <c r="D19193">
        <v>27</v>
      </c>
      <c r="E19193" t="str">
        <f>IF(MOD(D19193,2)=0,"EVEN","ODD")</f>
        <v>ODD</v>
      </c>
      <c r="F19193" t="str">
        <f>IF(D19193&lt;=18,"LOW (1-18)","HIGH (19-36)")</f>
        <v>HIGH (19-36)</v>
      </c>
      <c r="G19193">
        <f>INT((D19193-1)/6)+1</f>
        <v>5</v>
      </c>
      <c r="H19193">
        <f>MOD(D19193-1,6)+1</f>
        <v>3</v>
      </c>
      <c r="I19193">
        <f>37-D19193</f>
        <v>10</v>
      </c>
      <c r="J19193">
        <f>ABS(D19193-D19194)</f>
        <v>21</v>
      </c>
      <c r="K19193">
        <f>AVERAGE(D19193:D19197)</f>
        <v>27</v>
      </c>
      <c r="L19193">
        <f>AVERAGE(D19193:D19212)</f>
        <v>27</v>
      </c>
      <c r="M19193">
        <f>K19193-L19193</f>
        <v>0</v>
      </c>
      <c r="N19193" t="str">
        <f>IF(K19193&gt;L19193,"HIGH ZONE BIAS",IF(K19193&lt;L19193,"LOW ZONE BIAS","EQUILIBRIUM"))</f>
        <v>EQUILIBRIUM</v>
      </c>
    </row>
    <row r="19194">
      <c r="A19194">
        <v>6510</v>
      </c>
      <c r="B19194" t="str">
        <v>2005-02-01</v>
      </c>
      <c r="C19194" t="str">
        <v>Evening</v>
      </c>
      <c r="D19194">
        <v>6</v>
      </c>
      <c r="E19194" t="str">
        <f>IF(MOD(D19194,2)=0,"EVEN","ODD")</f>
        <v>EVEN</v>
      </c>
      <c r="F19194" t="str">
        <f>IF(D19194&lt;=18,"LOW (1-18)","HIGH (19-36)")</f>
        <v>LOW (1-18)</v>
      </c>
      <c r="G19194">
        <f>INT((D19194-1)/6)+1</f>
        <v>1</v>
      </c>
      <c r="H19194">
        <f>MOD(D19194-1,6)+1</f>
        <v>6</v>
      </c>
      <c r="I19194">
        <f>37-D19194</f>
        <v>31</v>
      </c>
      <c r="J19194">
        <f>ABS(D19194-D19195)</f>
        <v>16</v>
      </c>
      <c r="K19194">
        <f>AVERAGE(D19194:D19198)</f>
        <v>6</v>
      </c>
      <c r="L19194">
        <f>AVERAGE(D19194:D19213)</f>
        <v>6</v>
      </c>
      <c r="M19194">
        <f>K19194-L19194</f>
        <v>0</v>
      </c>
      <c r="N19194" t="str">
        <f>IF(K19194&gt;L19194,"HIGH ZONE BIAS",IF(K19194&lt;L19194,"LOW ZONE BIAS","EQUILIBRIUM"))</f>
        <v>EQUILIBRIUM</v>
      </c>
    </row>
    <row r="19195">
      <c r="A19195">
        <v>6509</v>
      </c>
      <c r="B19195" t="str">
        <v>2005-02-01</v>
      </c>
      <c r="C19195" t="str">
        <v>Midday</v>
      </c>
      <c r="D19195">
        <v>22</v>
      </c>
      <c r="E19195" t="str">
        <f>IF(MOD(D19195,2)=0,"EVEN","ODD")</f>
        <v>EVEN</v>
      </c>
      <c r="F19195" t="str">
        <f>IF(D19195&lt;=18,"LOW (1-18)","HIGH (19-36)")</f>
        <v>HIGH (19-36)</v>
      </c>
      <c r="G19195">
        <f>INT((D19195-1)/6)+1</f>
        <v>4</v>
      </c>
      <c r="H19195">
        <f>MOD(D19195-1,6)+1</f>
        <v>4</v>
      </c>
      <c r="I19195">
        <f>37-D19195</f>
        <v>15</v>
      </c>
      <c r="J19195">
        <f>ABS(D19195-D19196)</f>
        <v>18</v>
      </c>
      <c r="K19195">
        <f>AVERAGE(D19195:D19199)</f>
        <v>22</v>
      </c>
      <c r="L19195">
        <f>AVERAGE(D19195:D19214)</f>
        <v>22</v>
      </c>
      <c r="M19195">
        <f>K19195-L19195</f>
        <v>0</v>
      </c>
      <c r="N19195" t="str">
        <f>IF(K19195&gt;L19195,"HIGH ZONE BIAS",IF(K19195&lt;L19195,"LOW ZONE BIAS","EQUILIBRIUM"))</f>
        <v>EQUILIBRIUM</v>
      </c>
    </row>
    <row r="19196">
      <c r="A19196">
        <v>5586</v>
      </c>
      <c r="B19196" t="str">
        <v>2003-07-31</v>
      </c>
      <c r="C19196" t="str">
        <v>Evening</v>
      </c>
      <c r="D19196">
        <v>4</v>
      </c>
      <c r="E19196" t="str">
        <f>IF(MOD(D19196,2)=0,"EVEN","ODD")</f>
        <v>EVEN</v>
      </c>
      <c r="F19196" t="str">
        <f>IF(D19196&lt;=18,"LOW (1-18)","HIGH (19-36)")</f>
        <v>LOW (1-18)</v>
      </c>
      <c r="G19196">
        <f>INT((D19196-1)/6)+1</f>
        <v>1</v>
      </c>
      <c r="H19196">
        <f>MOD(D19196-1,6)+1</f>
        <v>4</v>
      </c>
      <c r="I19196">
        <f>37-D19196</f>
        <v>33</v>
      </c>
      <c r="J19196">
        <f>ABS(D19196-D19197)</f>
        <v>19</v>
      </c>
      <c r="K19196">
        <f>AVERAGE(D19196:D19200)</f>
        <v>4</v>
      </c>
      <c r="L19196">
        <f>AVERAGE(D19196:D19215)</f>
        <v>4</v>
      </c>
      <c r="M19196">
        <f>K19196-L19196</f>
        <v>0</v>
      </c>
      <c r="N19196" t="str">
        <f>IF(K19196&gt;L19196,"HIGH ZONE BIAS",IF(K19196&lt;L19196,"LOW ZONE BIAS","EQUILIBRIUM"))</f>
        <v>EQUILIBRIUM</v>
      </c>
    </row>
    <row r="19197">
      <c r="A19197">
        <v>5585</v>
      </c>
      <c r="B19197" t="str">
        <v>2003-07-31</v>
      </c>
      <c r="C19197" t="str">
        <v>Midday</v>
      </c>
      <c r="D19197">
        <v>23</v>
      </c>
      <c r="E19197" t="str">
        <f>IF(MOD(D19197,2)=0,"EVEN","ODD")</f>
        <v>ODD</v>
      </c>
      <c r="F19197" t="str">
        <f>IF(D19197&lt;=18,"LOW (1-18)","HIGH (19-36)")</f>
        <v>HIGH (19-36)</v>
      </c>
      <c r="G19197">
        <f>INT((D19197-1)/6)+1</f>
        <v>4</v>
      </c>
      <c r="H19197">
        <f>MOD(D19197-1,6)+1</f>
        <v>5</v>
      </c>
      <c r="I19197">
        <f>37-D19197</f>
        <v>14</v>
      </c>
      <c r="J19197">
        <f>ABS(D19197-D19198)</f>
        <v>0</v>
      </c>
      <c r="K19197">
        <f>AVERAGE(D19197:D19201)</f>
        <v>23</v>
      </c>
      <c r="L19197">
        <f>AVERAGE(D19197:D19216)</f>
        <v>23</v>
      </c>
      <c r="M19197">
        <f>K19197-L19197</f>
        <v>0</v>
      </c>
      <c r="N19197" t="str">
        <f>IF(K19197&gt;L19197,"HIGH ZONE BIAS",IF(K19197&lt;L19197,"LOW ZONE BIAS","EQUILIBRIUM"))</f>
        <v>EQUILIBRIUM</v>
      </c>
    </row>
    <row r="19198">
      <c r="A19198">
        <v>5584</v>
      </c>
      <c r="B19198" t="str">
        <v>2003-07-30</v>
      </c>
      <c r="C19198" t="str">
        <v>Evening</v>
      </c>
      <c r="D19198">
        <v>23</v>
      </c>
      <c r="E19198" t="str">
        <f>IF(MOD(D19198,2)=0,"EVEN","ODD")</f>
        <v>ODD</v>
      </c>
      <c r="F19198" t="str">
        <f>IF(D19198&lt;=18,"LOW (1-18)","HIGH (19-36)")</f>
        <v>HIGH (19-36)</v>
      </c>
      <c r="G19198">
        <f>INT((D19198-1)/6)+1</f>
        <v>4</v>
      </c>
      <c r="H19198">
        <f>MOD(D19198-1,6)+1</f>
        <v>5</v>
      </c>
      <c r="I19198">
        <f>37-D19198</f>
        <v>14</v>
      </c>
      <c r="J19198">
        <f>ABS(D19198-D19199)</f>
        <v>7</v>
      </c>
      <c r="K19198">
        <f>AVERAGE(D19198:D19202)</f>
        <v>23</v>
      </c>
      <c r="L19198">
        <f>AVERAGE(D19198:D19217)</f>
        <v>23</v>
      </c>
      <c r="M19198">
        <f>K19198-L19198</f>
        <v>0</v>
      </c>
      <c r="N19198" t="str">
        <f>IF(K19198&gt;L19198,"HIGH ZONE BIAS",IF(K19198&lt;L19198,"LOW ZONE BIAS","EQUILIBRIUM"))</f>
        <v>EQUILIBRIUM</v>
      </c>
    </row>
    <row r="19199">
      <c r="A19199">
        <v>5583</v>
      </c>
      <c r="B19199" t="str">
        <v>2003-07-30</v>
      </c>
      <c r="C19199" t="str">
        <v>Midday</v>
      </c>
      <c r="D19199">
        <v>30</v>
      </c>
      <c r="E19199" t="str">
        <f>IF(MOD(D19199,2)=0,"EVEN","ODD")</f>
        <v>EVEN</v>
      </c>
      <c r="F19199" t="str">
        <f>IF(D19199&lt;=18,"LOW (1-18)","HIGH (19-36)")</f>
        <v>HIGH (19-36)</v>
      </c>
      <c r="G19199">
        <f>INT((D19199-1)/6)+1</f>
        <v>5</v>
      </c>
      <c r="H19199">
        <f>MOD(D19199-1,6)+1</f>
        <v>6</v>
      </c>
      <c r="I19199">
        <f>37-D19199</f>
        <v>7</v>
      </c>
      <c r="J19199">
        <f>ABS(D19199-D19200)</f>
        <v>8</v>
      </c>
      <c r="K19199">
        <f>AVERAGE(D19199:D19203)</f>
        <v>30</v>
      </c>
      <c r="L19199">
        <f>AVERAGE(D19199:D19218)</f>
        <v>30</v>
      </c>
      <c r="M19199">
        <f>K19199-L19199</f>
        <v>0</v>
      </c>
      <c r="N19199" t="str">
        <f>IF(K19199&gt;L19199,"HIGH ZONE BIAS",IF(K19199&lt;L19199,"LOW ZONE BIAS","EQUILIBRIUM"))</f>
        <v>EQUILIBRIUM</v>
      </c>
    </row>
    <row r="19200">
      <c r="A19200">
        <v>5582</v>
      </c>
      <c r="B19200" t="str">
        <v>2003-07-29</v>
      </c>
      <c r="C19200" t="str">
        <v>Evening</v>
      </c>
      <c r="D19200">
        <v>22</v>
      </c>
      <c r="E19200" t="str">
        <f>IF(MOD(D19200,2)=0,"EVEN","ODD")</f>
        <v>EVEN</v>
      </c>
      <c r="F19200" t="str">
        <f>IF(D19200&lt;=18,"LOW (1-18)","HIGH (19-36)")</f>
        <v>HIGH (19-36)</v>
      </c>
      <c r="G19200">
        <f>INT((D19200-1)/6)+1</f>
        <v>4</v>
      </c>
      <c r="H19200">
        <f>MOD(D19200-1,6)+1</f>
        <v>4</v>
      </c>
      <c r="I19200">
        <f>37-D19200</f>
        <v>15</v>
      </c>
      <c r="J19200">
        <f>ABS(D19200-D19201)</f>
        <v>5</v>
      </c>
      <c r="K19200">
        <f>AVERAGE(D19200:D19204)</f>
        <v>22</v>
      </c>
      <c r="L19200">
        <f>AVERAGE(D19200:D19219)</f>
        <v>22</v>
      </c>
      <c r="M19200">
        <f>K19200-L19200</f>
        <v>0</v>
      </c>
      <c r="N19200" t="str">
        <f>IF(K19200&gt;L19200,"HIGH ZONE BIAS",IF(K19200&lt;L19200,"LOW ZONE BIAS","EQUILIBRIUM"))</f>
        <v>EQUILIBRIUM</v>
      </c>
    </row>
    <row r="19201">
      <c r="A19201">
        <v>5581</v>
      </c>
      <c r="B19201" t="str">
        <v>2003-07-29</v>
      </c>
      <c r="C19201" t="str">
        <v>Midday</v>
      </c>
      <c r="D19201">
        <v>17</v>
      </c>
      <c r="E19201" t="str">
        <f>IF(MOD(D19201,2)=0,"EVEN","ODD")</f>
        <v>ODD</v>
      </c>
      <c r="F19201" t="str">
        <f>IF(D19201&lt;=18,"LOW (1-18)","HIGH (19-36)")</f>
        <v>LOW (1-18)</v>
      </c>
      <c r="G19201">
        <f>INT((D19201-1)/6)+1</f>
        <v>3</v>
      </c>
      <c r="H19201">
        <f>MOD(D19201-1,6)+1</f>
        <v>5</v>
      </c>
      <c r="I19201">
        <f>37-D19201</f>
        <v>20</v>
      </c>
      <c r="J19201">
        <f>ABS(D19201-D19202)</f>
        <v>10</v>
      </c>
      <c r="K19201">
        <f>AVERAGE(D19201:D19205)</f>
        <v>17</v>
      </c>
      <c r="L19201">
        <f>AVERAGE(D19201:D19220)</f>
        <v>17</v>
      </c>
      <c r="M19201">
        <f>K19201-L19201</f>
        <v>0</v>
      </c>
      <c r="N19201" t="str">
        <f>IF(K19201&gt;L19201,"HIGH ZONE BIAS",IF(K19201&lt;L19201,"LOW ZONE BIAS","EQUILIBRIUM"))</f>
        <v>EQUILIBRIUM</v>
      </c>
    </row>
    <row r="19202">
      <c r="A19202">
        <v>5580</v>
      </c>
      <c r="B19202" t="str">
        <v>2003-07-28</v>
      </c>
      <c r="C19202" t="str">
        <v>Evening</v>
      </c>
      <c r="D19202">
        <v>7</v>
      </c>
      <c r="E19202" t="str">
        <f>IF(MOD(D19202,2)=0,"EVEN","ODD")</f>
        <v>ODD</v>
      </c>
      <c r="F19202" t="str">
        <f>IF(D19202&lt;=18,"LOW (1-18)","HIGH (19-36)")</f>
        <v>LOW (1-18)</v>
      </c>
      <c r="G19202">
        <f>INT((D19202-1)/6)+1</f>
        <v>2</v>
      </c>
      <c r="H19202">
        <f>MOD(D19202-1,6)+1</f>
        <v>1</v>
      </c>
      <c r="I19202">
        <f>37-D19202</f>
        <v>30</v>
      </c>
      <c r="J19202">
        <f>ABS(D19202-D19203)</f>
        <v>5</v>
      </c>
      <c r="K19202">
        <f>AVERAGE(D19202:D19206)</f>
        <v>7</v>
      </c>
      <c r="L19202">
        <f>AVERAGE(D19202:D19221)</f>
        <v>7</v>
      </c>
      <c r="M19202">
        <f>K19202-L19202</f>
        <v>0</v>
      </c>
      <c r="N19202" t="str">
        <f>IF(K19202&gt;L19202,"HIGH ZONE BIAS",IF(K19202&lt;L19202,"LOW ZONE BIAS","EQUILIBRIUM"))</f>
        <v>EQUILIBRIUM</v>
      </c>
    </row>
    <row r="19203">
      <c r="A19203">
        <v>5579</v>
      </c>
      <c r="B19203" t="str">
        <v>2003-07-28</v>
      </c>
      <c r="C19203" t="str">
        <v>Midday</v>
      </c>
      <c r="D19203">
        <v>2</v>
      </c>
      <c r="E19203" t="str">
        <f>IF(MOD(D19203,2)=0,"EVEN","ODD")</f>
        <v>EVEN</v>
      </c>
      <c r="F19203" t="str">
        <f>IF(D19203&lt;=18,"LOW (1-18)","HIGH (19-36)")</f>
        <v>LOW (1-18)</v>
      </c>
      <c r="G19203">
        <f>INT((D19203-1)/6)+1</f>
        <v>1</v>
      </c>
      <c r="H19203">
        <f>MOD(D19203-1,6)+1</f>
        <v>2</v>
      </c>
      <c r="I19203">
        <f>37-D19203</f>
        <v>35</v>
      </c>
      <c r="J19203">
        <f>ABS(D19203-D19204)</f>
        <v>15</v>
      </c>
      <c r="K19203">
        <f>AVERAGE(D19203:D19207)</f>
        <v>2</v>
      </c>
      <c r="L19203">
        <f>AVERAGE(D19203:D19222)</f>
        <v>2</v>
      </c>
      <c r="M19203">
        <f>K19203-L19203</f>
        <v>0</v>
      </c>
      <c r="N19203" t="str">
        <f>IF(K19203&gt;L19203,"HIGH ZONE BIAS",IF(K19203&lt;L19203,"LOW ZONE BIAS","EQUILIBRIUM"))</f>
        <v>EQUILIBRIUM</v>
      </c>
    </row>
    <row r="19204">
      <c r="A19204">
        <v>5578</v>
      </c>
      <c r="B19204" t="str">
        <v>2003-07-26</v>
      </c>
      <c r="C19204" t="str">
        <v>Evening</v>
      </c>
      <c r="D19204">
        <v>17</v>
      </c>
      <c r="E19204" t="str">
        <f>IF(MOD(D19204,2)=0,"EVEN","ODD")</f>
        <v>ODD</v>
      </c>
      <c r="F19204" t="str">
        <f>IF(D19204&lt;=18,"LOW (1-18)","HIGH (19-36)")</f>
        <v>LOW (1-18)</v>
      </c>
      <c r="G19204">
        <f>INT((D19204-1)/6)+1</f>
        <v>3</v>
      </c>
      <c r="H19204">
        <f>MOD(D19204-1,6)+1</f>
        <v>5</v>
      </c>
      <c r="I19204">
        <f>37-D19204</f>
        <v>20</v>
      </c>
      <c r="J19204">
        <f>ABS(D19204-D19205)</f>
        <v>16</v>
      </c>
      <c r="K19204">
        <f>AVERAGE(D19204:D19208)</f>
        <v>17</v>
      </c>
      <c r="L19204">
        <f>AVERAGE(D19204:D19223)</f>
        <v>17</v>
      </c>
      <c r="M19204">
        <f>K19204-L19204</f>
        <v>0</v>
      </c>
      <c r="N19204" t="str">
        <f>IF(K19204&gt;L19204,"HIGH ZONE BIAS",IF(K19204&lt;L19204,"LOW ZONE BIAS","EQUILIBRIUM"))</f>
        <v>EQUILIBRIUM</v>
      </c>
    </row>
    <row r="19205">
      <c r="A19205">
        <v>5577</v>
      </c>
      <c r="B19205" t="str">
        <v>2003-07-26</v>
      </c>
      <c r="C19205" t="str">
        <v>Midday</v>
      </c>
      <c r="D19205">
        <v>33</v>
      </c>
      <c r="E19205" t="str">
        <f>IF(MOD(D19205,2)=0,"EVEN","ODD")</f>
        <v>ODD</v>
      </c>
      <c r="F19205" t="str">
        <f>IF(D19205&lt;=18,"LOW (1-18)","HIGH (19-36)")</f>
        <v>HIGH (19-36)</v>
      </c>
      <c r="G19205">
        <f>INT((D19205-1)/6)+1</f>
        <v>6</v>
      </c>
      <c r="H19205">
        <f>MOD(D19205-1,6)+1</f>
        <v>3</v>
      </c>
      <c r="I19205">
        <f>37-D19205</f>
        <v>4</v>
      </c>
      <c r="J19205">
        <f>ABS(D19205-D19206)</f>
        <v>25</v>
      </c>
      <c r="K19205">
        <f>AVERAGE(D19205:D19209)</f>
        <v>33</v>
      </c>
      <c r="L19205">
        <f>AVERAGE(D19205:D19224)</f>
        <v>33</v>
      </c>
      <c r="M19205">
        <f>K19205-L19205</f>
        <v>0</v>
      </c>
      <c r="N19205" t="str">
        <f>IF(K19205&gt;L19205,"HIGH ZONE BIAS",IF(K19205&lt;L19205,"LOW ZONE BIAS","EQUILIBRIUM"))</f>
        <v>EQUILIBRIUM</v>
      </c>
    </row>
    <row r="19206">
      <c r="A19206">
        <v>5576</v>
      </c>
      <c r="B19206" t="str">
        <v>2003-07-25</v>
      </c>
      <c r="C19206" t="str">
        <v>Evening</v>
      </c>
      <c r="D19206">
        <v>8</v>
      </c>
      <c r="E19206" t="str">
        <f>IF(MOD(D19206,2)=0,"EVEN","ODD")</f>
        <v>EVEN</v>
      </c>
      <c r="F19206" t="str">
        <f>IF(D19206&lt;=18,"LOW (1-18)","HIGH (19-36)")</f>
        <v>LOW (1-18)</v>
      </c>
      <c r="G19206">
        <f>INT((D19206-1)/6)+1</f>
        <v>2</v>
      </c>
      <c r="H19206">
        <f>MOD(D19206-1,6)+1</f>
        <v>2</v>
      </c>
      <c r="I19206">
        <f>37-D19206</f>
        <v>29</v>
      </c>
      <c r="J19206">
        <f>ABS(D19206-D19207)</f>
        <v>7</v>
      </c>
      <c r="K19206">
        <f>AVERAGE(D19206:D19210)</f>
        <v>8</v>
      </c>
      <c r="L19206">
        <f>AVERAGE(D19206:D19225)</f>
        <v>8</v>
      </c>
      <c r="M19206">
        <f>K19206-L19206</f>
        <v>0</v>
      </c>
      <c r="N19206" t="str">
        <f>IF(K19206&gt;L19206,"HIGH ZONE BIAS",IF(K19206&lt;L19206,"LOW ZONE BIAS","EQUILIBRIUM"))</f>
        <v>EQUILIBRIUM</v>
      </c>
    </row>
    <row r="19207">
      <c r="A19207">
        <v>5575</v>
      </c>
      <c r="B19207" t="str">
        <v>2003-07-25</v>
      </c>
      <c r="C19207" t="str">
        <v>Midday</v>
      </c>
      <c r="D19207">
        <v>15</v>
      </c>
      <c r="E19207" t="str">
        <f>IF(MOD(D19207,2)=0,"EVEN","ODD")</f>
        <v>ODD</v>
      </c>
      <c r="F19207" t="str">
        <f>IF(D19207&lt;=18,"LOW (1-18)","HIGH (19-36)")</f>
        <v>LOW (1-18)</v>
      </c>
      <c r="G19207">
        <f>INT((D19207-1)/6)+1</f>
        <v>3</v>
      </c>
      <c r="H19207">
        <f>MOD(D19207-1,6)+1</f>
        <v>3</v>
      </c>
      <c r="I19207">
        <f>37-D19207</f>
        <v>22</v>
      </c>
      <c r="J19207">
        <f>ABS(D19207-D19208)</f>
        <v>13</v>
      </c>
      <c r="K19207">
        <f>AVERAGE(D19207:D19211)</f>
        <v>15</v>
      </c>
      <c r="L19207">
        <f>AVERAGE(D19207:D19226)</f>
        <v>15</v>
      </c>
      <c r="M19207">
        <f>K19207-L19207</f>
        <v>0</v>
      </c>
      <c r="N19207" t="str">
        <f>IF(K19207&gt;L19207,"HIGH ZONE BIAS",IF(K19207&lt;L19207,"LOW ZONE BIAS","EQUILIBRIUM"))</f>
        <v>EQUILIBRIUM</v>
      </c>
    </row>
    <row r="19208">
      <c r="A19208">
        <v>5574</v>
      </c>
      <c r="B19208" t="str">
        <v>2003-07-24</v>
      </c>
      <c r="C19208" t="str">
        <v>Evening</v>
      </c>
      <c r="D19208">
        <v>28</v>
      </c>
      <c r="E19208" t="str">
        <f>IF(MOD(D19208,2)=0,"EVEN","ODD")</f>
        <v>EVEN</v>
      </c>
      <c r="F19208" t="str">
        <f>IF(D19208&lt;=18,"LOW (1-18)","HIGH (19-36)")</f>
        <v>HIGH (19-36)</v>
      </c>
      <c r="G19208">
        <f>INT((D19208-1)/6)+1</f>
        <v>5</v>
      </c>
      <c r="H19208">
        <f>MOD(D19208-1,6)+1</f>
        <v>4</v>
      </c>
      <c r="I19208">
        <f>37-D19208</f>
        <v>9</v>
      </c>
      <c r="J19208">
        <f>ABS(D19208-D19209)</f>
        <v>24</v>
      </c>
      <c r="K19208">
        <f>AVERAGE(D19208:D19212)</f>
        <v>28</v>
      </c>
      <c r="L19208">
        <f>AVERAGE(D19208:D19227)</f>
        <v>28</v>
      </c>
      <c r="M19208">
        <f>K19208-L19208</f>
        <v>0</v>
      </c>
      <c r="N19208" t="str">
        <f>IF(K19208&gt;L19208,"HIGH ZONE BIAS",IF(K19208&lt;L19208,"LOW ZONE BIAS","EQUILIBRIUM"))</f>
        <v>EQUILIBRIUM</v>
      </c>
    </row>
    <row r="19209">
      <c r="A19209">
        <v>5573</v>
      </c>
      <c r="B19209" t="str">
        <v>2003-07-24</v>
      </c>
      <c r="C19209" t="str">
        <v>Midday</v>
      </c>
      <c r="D19209">
        <v>4</v>
      </c>
      <c r="E19209" t="str">
        <f>IF(MOD(D19209,2)=0,"EVEN","ODD")</f>
        <v>EVEN</v>
      </c>
      <c r="F19209" t="str">
        <f>IF(D19209&lt;=18,"LOW (1-18)","HIGH (19-36)")</f>
        <v>LOW (1-18)</v>
      </c>
      <c r="G19209">
        <f>INT((D19209-1)/6)+1</f>
        <v>1</v>
      </c>
      <c r="H19209">
        <f>MOD(D19209-1,6)+1</f>
        <v>4</v>
      </c>
      <c r="I19209">
        <f>37-D19209</f>
        <v>33</v>
      </c>
      <c r="J19209">
        <f>ABS(D19209-D19210)</f>
        <v>18</v>
      </c>
      <c r="K19209">
        <f>AVERAGE(D19209:D19213)</f>
        <v>4</v>
      </c>
      <c r="L19209">
        <f>AVERAGE(D19209:D19228)</f>
        <v>4</v>
      </c>
      <c r="M19209">
        <f>K19209-L19209</f>
        <v>0</v>
      </c>
      <c r="N19209" t="str">
        <f>IF(K19209&gt;L19209,"HIGH ZONE BIAS",IF(K19209&lt;L19209,"LOW ZONE BIAS","EQUILIBRIUM"))</f>
        <v>EQUILIBRIUM</v>
      </c>
    </row>
    <row r="19210">
      <c r="A19210">
        <v>5572</v>
      </c>
      <c r="B19210" t="str">
        <v>2003-07-23</v>
      </c>
      <c r="C19210" t="str">
        <v>Evening</v>
      </c>
      <c r="D19210">
        <v>22</v>
      </c>
      <c r="E19210" t="str">
        <f>IF(MOD(D19210,2)=0,"EVEN","ODD")</f>
        <v>EVEN</v>
      </c>
      <c r="F19210" t="str">
        <f>IF(D19210&lt;=18,"LOW (1-18)","HIGH (19-36)")</f>
        <v>HIGH (19-36)</v>
      </c>
      <c r="G19210">
        <f>INT((D19210-1)/6)+1</f>
        <v>4</v>
      </c>
      <c r="H19210">
        <f>MOD(D19210-1,6)+1</f>
        <v>4</v>
      </c>
      <c r="I19210">
        <f>37-D19210</f>
        <v>15</v>
      </c>
      <c r="J19210">
        <f>ABS(D19210-D19211)</f>
        <v>21</v>
      </c>
      <c r="K19210">
        <f>AVERAGE(D19210:D19214)</f>
        <v>22</v>
      </c>
      <c r="L19210">
        <f>AVERAGE(D19210:D19229)</f>
        <v>22</v>
      </c>
      <c r="M19210">
        <f>K19210-L19210</f>
        <v>0</v>
      </c>
      <c r="N19210" t="str">
        <f>IF(K19210&gt;L19210,"HIGH ZONE BIAS",IF(K19210&lt;L19210,"LOW ZONE BIAS","EQUILIBRIUM"))</f>
        <v>EQUILIBRIUM</v>
      </c>
    </row>
    <row r="19211">
      <c r="A19211">
        <v>5571</v>
      </c>
      <c r="B19211" t="str">
        <v>2003-07-23</v>
      </c>
      <c r="C19211" t="str">
        <v>Midday</v>
      </c>
      <c r="D19211">
        <v>1</v>
      </c>
      <c r="E19211" t="str">
        <f>IF(MOD(D19211,2)=0,"EVEN","ODD")</f>
        <v>ODD</v>
      </c>
      <c r="F19211" t="str">
        <f>IF(D19211&lt;=18,"LOW (1-18)","HIGH (19-36)")</f>
        <v>LOW (1-18)</v>
      </c>
      <c r="G19211">
        <f>INT((D19211-1)/6)+1</f>
        <v>1</v>
      </c>
      <c r="H19211">
        <f>MOD(D19211-1,6)+1</f>
        <v>1</v>
      </c>
      <c r="I19211">
        <f>37-D19211</f>
        <v>36</v>
      </c>
      <c r="J19211">
        <f>ABS(D19211-D19212)</f>
        <v>33</v>
      </c>
      <c r="K19211">
        <f>AVERAGE(D19211:D19215)</f>
        <v>1</v>
      </c>
      <c r="L19211">
        <f>AVERAGE(D19211:D19230)</f>
        <v>1</v>
      </c>
      <c r="M19211">
        <f>K19211-L19211</f>
        <v>0</v>
      </c>
      <c r="N19211" t="str">
        <f>IF(K19211&gt;L19211,"HIGH ZONE BIAS",IF(K19211&lt;L19211,"LOW ZONE BIAS","EQUILIBRIUM"))</f>
        <v>EQUILIBRIUM</v>
      </c>
    </row>
    <row r="19212">
      <c r="A19212">
        <v>5570</v>
      </c>
      <c r="B19212" t="str">
        <v>2003-07-22</v>
      </c>
      <c r="C19212" t="str">
        <v>Evening</v>
      </c>
      <c r="D19212">
        <v>34</v>
      </c>
      <c r="E19212" t="str">
        <f>IF(MOD(D19212,2)=0,"EVEN","ODD")</f>
        <v>EVEN</v>
      </c>
      <c r="F19212" t="str">
        <f>IF(D19212&lt;=18,"LOW (1-18)","HIGH (19-36)")</f>
        <v>HIGH (19-36)</v>
      </c>
      <c r="G19212">
        <f>INT((D19212-1)/6)+1</f>
        <v>6</v>
      </c>
      <c r="H19212">
        <f>MOD(D19212-1,6)+1</f>
        <v>4</v>
      </c>
      <c r="I19212">
        <f>37-D19212</f>
        <v>3</v>
      </c>
      <c r="J19212">
        <f>ABS(D19212-D19213)</f>
        <v>30</v>
      </c>
      <c r="K19212">
        <f>AVERAGE(D19212:D19216)</f>
        <v>34</v>
      </c>
      <c r="L19212">
        <f>AVERAGE(D19212:D19231)</f>
        <v>34</v>
      </c>
      <c r="M19212">
        <f>K19212-L19212</f>
        <v>0</v>
      </c>
      <c r="N19212" t="str">
        <f>IF(K19212&gt;L19212,"HIGH ZONE BIAS",IF(K19212&lt;L19212,"LOW ZONE BIAS","EQUILIBRIUM"))</f>
        <v>EQUILIBRIUM</v>
      </c>
    </row>
    <row r="19213">
      <c r="A19213">
        <v>5569</v>
      </c>
      <c r="B19213" t="str">
        <v>2003-07-22</v>
      </c>
      <c r="C19213" t="str">
        <v>Midday</v>
      </c>
      <c r="D19213">
        <v>4</v>
      </c>
      <c r="E19213" t="str">
        <f>IF(MOD(D19213,2)=0,"EVEN","ODD")</f>
        <v>EVEN</v>
      </c>
      <c r="F19213" t="str">
        <f>IF(D19213&lt;=18,"LOW (1-18)","HIGH (19-36)")</f>
        <v>LOW (1-18)</v>
      </c>
      <c r="G19213">
        <f>INT((D19213-1)/6)+1</f>
        <v>1</v>
      </c>
      <c r="H19213">
        <f>MOD(D19213-1,6)+1</f>
        <v>4</v>
      </c>
      <c r="I19213">
        <f>37-D19213</f>
        <v>33</v>
      </c>
      <c r="J19213">
        <f>ABS(D19213-D19214)</f>
        <v>32</v>
      </c>
      <c r="K19213">
        <f>AVERAGE(D19213:D19217)</f>
        <v>4</v>
      </c>
      <c r="L19213">
        <f>AVERAGE(D19213:D19232)</f>
        <v>4</v>
      </c>
      <c r="M19213">
        <f>K19213-L19213</f>
        <v>0</v>
      </c>
      <c r="N19213" t="str">
        <f>IF(K19213&gt;L19213,"HIGH ZONE BIAS",IF(K19213&lt;L19213,"LOW ZONE BIAS","EQUILIBRIUM"))</f>
        <v>EQUILIBRIUM</v>
      </c>
    </row>
    <row r="19214">
      <c r="A19214">
        <v>5568</v>
      </c>
      <c r="B19214" t="str">
        <v>2003-07-21</v>
      </c>
      <c r="C19214" t="str">
        <v>Evening</v>
      </c>
      <c r="D19214">
        <v>36</v>
      </c>
      <c r="E19214" t="str">
        <f>IF(MOD(D19214,2)=0,"EVEN","ODD")</f>
        <v>EVEN</v>
      </c>
      <c r="F19214" t="str">
        <f>IF(D19214&lt;=18,"LOW (1-18)","HIGH (19-36)")</f>
        <v>HIGH (19-36)</v>
      </c>
      <c r="G19214">
        <f>INT((D19214-1)/6)+1</f>
        <v>6</v>
      </c>
      <c r="H19214">
        <f>MOD(D19214-1,6)+1</f>
        <v>6</v>
      </c>
      <c r="I19214">
        <f>37-D19214</f>
        <v>1</v>
      </c>
      <c r="J19214">
        <f>ABS(D19214-D19215)</f>
        <v>3</v>
      </c>
      <c r="K19214">
        <f>AVERAGE(D19214:D19218)</f>
        <v>36</v>
      </c>
      <c r="L19214">
        <f>AVERAGE(D19214:D19233)</f>
        <v>36</v>
      </c>
      <c r="M19214">
        <f>K19214-L19214</f>
        <v>0</v>
      </c>
      <c r="N19214" t="str">
        <f>IF(K19214&gt;L19214,"HIGH ZONE BIAS",IF(K19214&lt;L19214,"LOW ZONE BIAS","EQUILIBRIUM"))</f>
        <v>EQUILIBRIUM</v>
      </c>
    </row>
    <row r="19215">
      <c r="A19215">
        <v>5567</v>
      </c>
      <c r="B19215" t="str">
        <v>2003-07-21</v>
      </c>
      <c r="C19215" t="str">
        <v>Midday</v>
      </c>
      <c r="D19215">
        <v>33</v>
      </c>
      <c r="E19215" t="str">
        <f>IF(MOD(D19215,2)=0,"EVEN","ODD")</f>
        <v>ODD</v>
      </c>
      <c r="F19215" t="str">
        <f>IF(D19215&lt;=18,"LOW (1-18)","HIGH (19-36)")</f>
        <v>HIGH (19-36)</v>
      </c>
      <c r="G19215">
        <f>INT((D19215-1)/6)+1</f>
        <v>6</v>
      </c>
      <c r="H19215">
        <f>MOD(D19215-1,6)+1</f>
        <v>3</v>
      </c>
      <c r="I19215">
        <f>37-D19215</f>
        <v>4</v>
      </c>
      <c r="J19215">
        <f>ABS(D19215-D19216)</f>
        <v>8</v>
      </c>
      <c r="K19215">
        <f>AVERAGE(D19215:D19219)</f>
        <v>33</v>
      </c>
      <c r="L19215">
        <f>AVERAGE(D19215:D19234)</f>
        <v>33</v>
      </c>
      <c r="M19215">
        <f>K19215-L19215</f>
        <v>0</v>
      </c>
      <c r="N19215" t="str">
        <f>IF(K19215&gt;L19215,"HIGH ZONE BIAS",IF(K19215&lt;L19215,"LOW ZONE BIAS","EQUILIBRIUM"))</f>
        <v>EQUILIBRIUM</v>
      </c>
    </row>
    <row r="19216">
      <c r="A19216">
        <v>5566</v>
      </c>
      <c r="B19216" t="str">
        <v>2003-07-19</v>
      </c>
      <c r="C19216" t="str">
        <v>Evening</v>
      </c>
      <c r="D19216">
        <v>25</v>
      </c>
      <c r="E19216" t="str">
        <f>IF(MOD(D19216,2)=0,"EVEN","ODD")</f>
        <v>ODD</v>
      </c>
      <c r="F19216" t="str">
        <f>IF(D19216&lt;=18,"LOW (1-18)","HIGH (19-36)")</f>
        <v>HIGH (19-36)</v>
      </c>
      <c r="G19216">
        <f>INT((D19216-1)/6)+1</f>
        <v>5</v>
      </c>
      <c r="H19216">
        <f>MOD(D19216-1,6)+1</f>
        <v>1</v>
      </c>
      <c r="I19216">
        <f>37-D19216</f>
        <v>12</v>
      </c>
      <c r="J19216">
        <f>ABS(D19216-D19217)</f>
        <v>15</v>
      </c>
      <c r="K19216">
        <f>AVERAGE(D19216:D19220)</f>
        <v>25</v>
      </c>
      <c r="L19216">
        <f>AVERAGE(D19216:D19235)</f>
        <v>25</v>
      </c>
      <c r="M19216">
        <f>K19216-L19216</f>
        <v>0</v>
      </c>
      <c r="N19216" t="str">
        <f>IF(K19216&gt;L19216,"HIGH ZONE BIAS",IF(K19216&lt;L19216,"LOW ZONE BIAS","EQUILIBRIUM"))</f>
        <v>EQUILIBRIUM</v>
      </c>
    </row>
    <row r="19217">
      <c r="A19217">
        <v>5565</v>
      </c>
      <c r="B19217" t="str">
        <v>2003-07-19</v>
      </c>
      <c r="C19217" t="str">
        <v>Midday</v>
      </c>
      <c r="D19217">
        <v>10</v>
      </c>
      <c r="E19217" t="str">
        <f>IF(MOD(D19217,2)=0,"EVEN","ODD")</f>
        <v>EVEN</v>
      </c>
      <c r="F19217" t="str">
        <f>IF(D19217&lt;=18,"LOW (1-18)","HIGH (19-36)")</f>
        <v>LOW (1-18)</v>
      </c>
      <c r="G19217">
        <f>INT((D19217-1)/6)+1</f>
        <v>2</v>
      </c>
      <c r="H19217">
        <f>MOD(D19217-1,6)+1</f>
        <v>4</v>
      </c>
      <c r="I19217">
        <f>37-D19217</f>
        <v>27</v>
      </c>
      <c r="J19217">
        <f>ABS(D19217-D19218)</f>
        <v>7</v>
      </c>
      <c r="K19217">
        <f>AVERAGE(D19217:D19221)</f>
        <v>10</v>
      </c>
      <c r="L19217">
        <f>AVERAGE(D19217:D19236)</f>
        <v>10</v>
      </c>
      <c r="M19217">
        <f>K19217-L19217</f>
        <v>0</v>
      </c>
      <c r="N19217" t="str">
        <f>IF(K19217&gt;L19217,"HIGH ZONE BIAS",IF(K19217&lt;L19217,"LOW ZONE BIAS","EQUILIBRIUM"))</f>
        <v>EQUILIBRIUM</v>
      </c>
    </row>
    <row r="19218">
      <c r="A19218">
        <v>5564</v>
      </c>
      <c r="B19218" t="str">
        <v>2003-07-18</v>
      </c>
      <c r="C19218" t="str">
        <v>Evening</v>
      </c>
      <c r="D19218">
        <v>3</v>
      </c>
      <c r="E19218" t="str">
        <f>IF(MOD(D19218,2)=0,"EVEN","ODD")</f>
        <v>ODD</v>
      </c>
      <c r="F19218" t="str">
        <f>IF(D19218&lt;=18,"LOW (1-18)","HIGH (19-36)")</f>
        <v>LOW (1-18)</v>
      </c>
      <c r="G19218">
        <f>INT((D19218-1)/6)+1</f>
        <v>1</v>
      </c>
      <c r="H19218">
        <f>MOD(D19218-1,6)+1</f>
        <v>3</v>
      </c>
      <c r="I19218">
        <f>37-D19218</f>
        <v>34</v>
      </c>
      <c r="J19218">
        <f>ABS(D19218-D19219)</f>
        <v>19</v>
      </c>
      <c r="K19218">
        <f>AVERAGE(D19218:D19222)</f>
        <v>3</v>
      </c>
      <c r="L19218">
        <f>AVERAGE(D19218:D19237)</f>
        <v>3</v>
      </c>
      <c r="M19218">
        <f>K19218-L19218</f>
        <v>0</v>
      </c>
      <c r="N19218" t="str">
        <f>IF(K19218&gt;L19218,"HIGH ZONE BIAS",IF(K19218&lt;L19218,"LOW ZONE BIAS","EQUILIBRIUM"))</f>
        <v>EQUILIBRIUM</v>
      </c>
    </row>
    <row r="19219">
      <c r="A19219">
        <v>5563</v>
      </c>
      <c r="B19219" t="str">
        <v>2003-07-18</v>
      </c>
      <c r="C19219" t="str">
        <v>Midday</v>
      </c>
      <c r="D19219">
        <v>22</v>
      </c>
      <c r="E19219" t="str">
        <f>IF(MOD(D19219,2)=0,"EVEN","ODD")</f>
        <v>EVEN</v>
      </c>
      <c r="F19219" t="str">
        <f>IF(D19219&lt;=18,"LOW (1-18)","HIGH (19-36)")</f>
        <v>HIGH (19-36)</v>
      </c>
      <c r="G19219">
        <f>INT((D19219-1)/6)+1</f>
        <v>4</v>
      </c>
      <c r="H19219">
        <f>MOD(D19219-1,6)+1</f>
        <v>4</v>
      </c>
      <c r="I19219">
        <f>37-D19219</f>
        <v>15</v>
      </c>
      <c r="J19219">
        <f>ABS(D19219-D19220)</f>
        <v>9</v>
      </c>
      <c r="K19219">
        <f>AVERAGE(D19219:D19223)</f>
        <v>22</v>
      </c>
      <c r="L19219">
        <f>AVERAGE(D19219:D19238)</f>
        <v>22</v>
      </c>
      <c r="M19219">
        <f>K19219-L19219</f>
        <v>0</v>
      </c>
      <c r="N19219" t="str">
        <f>IF(K19219&gt;L19219,"HIGH ZONE BIAS",IF(K19219&lt;L19219,"LOW ZONE BIAS","EQUILIBRIUM"))</f>
        <v>EQUILIBRIUM</v>
      </c>
    </row>
    <row r="19220">
      <c r="A19220">
        <v>5562</v>
      </c>
      <c r="B19220" t="str">
        <v>2003-07-17</v>
      </c>
      <c r="C19220" t="str">
        <v>Evening</v>
      </c>
      <c r="D19220">
        <v>13</v>
      </c>
      <c r="E19220" t="str">
        <f>IF(MOD(D19220,2)=0,"EVEN","ODD")</f>
        <v>ODD</v>
      </c>
      <c r="F19220" t="str">
        <f>IF(D19220&lt;=18,"LOW (1-18)","HIGH (19-36)")</f>
        <v>LOW (1-18)</v>
      </c>
      <c r="G19220">
        <f>INT((D19220-1)/6)+1</f>
        <v>3</v>
      </c>
      <c r="H19220">
        <f>MOD(D19220-1,6)+1</f>
        <v>1</v>
      </c>
      <c r="I19220">
        <f>37-D19220</f>
        <v>24</v>
      </c>
      <c r="J19220">
        <f>ABS(D19220-D19221)</f>
        <v>7</v>
      </c>
      <c r="K19220">
        <f>AVERAGE(D19220:D19224)</f>
        <v>13</v>
      </c>
      <c r="L19220">
        <f>AVERAGE(D19220:D19239)</f>
        <v>13</v>
      </c>
      <c r="M19220">
        <f>K19220-L19220</f>
        <v>0</v>
      </c>
      <c r="N19220" t="str">
        <f>IF(K19220&gt;L19220,"HIGH ZONE BIAS",IF(K19220&lt;L19220,"LOW ZONE BIAS","EQUILIBRIUM"))</f>
        <v>EQUILIBRIUM</v>
      </c>
    </row>
    <row r="19221">
      <c r="A19221">
        <v>5561</v>
      </c>
      <c r="B19221" t="str">
        <v>2003-07-17</v>
      </c>
      <c r="C19221" t="str">
        <v>Midday</v>
      </c>
      <c r="D19221">
        <v>20</v>
      </c>
      <c r="E19221" t="str">
        <f>IF(MOD(D19221,2)=0,"EVEN","ODD")</f>
        <v>EVEN</v>
      </c>
      <c r="F19221" t="str">
        <f>IF(D19221&lt;=18,"LOW (1-18)","HIGH (19-36)")</f>
        <v>HIGH (19-36)</v>
      </c>
      <c r="G19221">
        <f>INT((D19221-1)/6)+1</f>
        <v>4</v>
      </c>
      <c r="H19221">
        <f>MOD(D19221-1,6)+1</f>
        <v>2</v>
      </c>
      <c r="I19221">
        <f>37-D19221</f>
        <v>17</v>
      </c>
      <c r="J19221">
        <f>ABS(D19221-D19222)</f>
        <v>13</v>
      </c>
      <c r="K19221">
        <f>AVERAGE(D19221:D19225)</f>
        <v>20</v>
      </c>
      <c r="L19221">
        <f>AVERAGE(D19221:D19240)</f>
        <v>20</v>
      </c>
      <c r="M19221">
        <f>K19221-L19221</f>
        <v>0</v>
      </c>
      <c r="N19221" t="str">
        <f>IF(K19221&gt;L19221,"HIGH ZONE BIAS",IF(K19221&lt;L19221,"LOW ZONE BIAS","EQUILIBRIUM"))</f>
        <v>EQUILIBRIUM</v>
      </c>
    </row>
    <row r="19222">
      <c r="A19222">
        <v>5560</v>
      </c>
      <c r="B19222" t="str">
        <v>2003-07-16</v>
      </c>
      <c r="C19222" t="str">
        <v>Evening</v>
      </c>
      <c r="D19222">
        <v>7</v>
      </c>
      <c r="E19222" t="str">
        <f>IF(MOD(D19222,2)=0,"EVEN","ODD")</f>
        <v>ODD</v>
      </c>
      <c r="F19222" t="str">
        <f>IF(D19222&lt;=18,"LOW (1-18)","HIGH (19-36)")</f>
        <v>LOW (1-18)</v>
      </c>
      <c r="G19222">
        <f>INT((D19222-1)/6)+1</f>
        <v>2</v>
      </c>
      <c r="H19222">
        <f>MOD(D19222-1,6)+1</f>
        <v>1</v>
      </c>
      <c r="I19222">
        <f>37-D19222</f>
        <v>30</v>
      </c>
      <c r="J19222">
        <f>ABS(D19222-D19223)</f>
        <v>14</v>
      </c>
      <c r="K19222">
        <f>AVERAGE(D19222:D19226)</f>
        <v>7</v>
      </c>
      <c r="L19222">
        <f>AVERAGE(D19222:D19241)</f>
        <v>7</v>
      </c>
      <c r="M19222">
        <f>K19222-L19222</f>
        <v>0</v>
      </c>
      <c r="N19222" t="str">
        <f>IF(K19222&gt;L19222,"HIGH ZONE BIAS",IF(K19222&lt;L19222,"LOW ZONE BIAS","EQUILIBRIUM"))</f>
        <v>EQUILIBRIUM</v>
      </c>
    </row>
    <row r="19223">
      <c r="A19223">
        <v>5559</v>
      </c>
      <c r="B19223" t="str">
        <v>2003-07-16</v>
      </c>
      <c r="C19223" t="str">
        <v>Midday</v>
      </c>
      <c r="D19223">
        <v>21</v>
      </c>
      <c r="E19223" t="str">
        <f>IF(MOD(D19223,2)=0,"EVEN","ODD")</f>
        <v>ODD</v>
      </c>
      <c r="F19223" t="str">
        <f>IF(D19223&lt;=18,"LOW (1-18)","HIGH (19-36)")</f>
        <v>HIGH (19-36)</v>
      </c>
      <c r="G19223">
        <f>INT((D19223-1)/6)+1</f>
        <v>4</v>
      </c>
      <c r="H19223">
        <f>MOD(D19223-1,6)+1</f>
        <v>3</v>
      </c>
      <c r="I19223">
        <f>37-D19223</f>
        <v>16</v>
      </c>
      <c r="J19223">
        <f>ABS(D19223-D19224)</f>
        <v>3</v>
      </c>
      <c r="K19223">
        <f>AVERAGE(D19223:D19227)</f>
        <v>21</v>
      </c>
      <c r="L19223">
        <f>AVERAGE(D19223:D19242)</f>
        <v>21</v>
      </c>
      <c r="M19223">
        <f>K19223-L19223</f>
        <v>0</v>
      </c>
      <c r="N19223" t="str">
        <f>IF(K19223&gt;L19223,"HIGH ZONE BIAS",IF(K19223&lt;L19223,"LOW ZONE BIAS","EQUILIBRIUM"))</f>
        <v>EQUILIBRIUM</v>
      </c>
    </row>
    <row r="19224">
      <c r="A19224">
        <v>5558</v>
      </c>
      <c r="B19224" t="str">
        <v>2003-07-15</v>
      </c>
      <c r="C19224" t="str">
        <v>Evening</v>
      </c>
      <c r="D19224">
        <v>24</v>
      </c>
      <c r="E19224" t="str">
        <f>IF(MOD(D19224,2)=0,"EVEN","ODD")</f>
        <v>EVEN</v>
      </c>
      <c r="F19224" t="str">
        <f>IF(D19224&lt;=18,"LOW (1-18)","HIGH (19-36)")</f>
        <v>HIGH (19-36)</v>
      </c>
      <c r="G19224">
        <f>INT((D19224-1)/6)+1</f>
        <v>4</v>
      </c>
      <c r="H19224">
        <f>MOD(D19224-1,6)+1</f>
        <v>6</v>
      </c>
      <c r="I19224">
        <f>37-D19224</f>
        <v>13</v>
      </c>
      <c r="J19224">
        <f>ABS(D19224-D19225)</f>
        <v>9</v>
      </c>
      <c r="K19224">
        <f>AVERAGE(D19224:D19228)</f>
        <v>24</v>
      </c>
      <c r="L19224">
        <f>AVERAGE(D19224:D19243)</f>
        <v>24</v>
      </c>
      <c r="M19224">
        <f>K19224-L19224</f>
        <v>0</v>
      </c>
      <c r="N19224" t="str">
        <f>IF(K19224&gt;L19224,"HIGH ZONE BIAS",IF(K19224&lt;L19224,"LOW ZONE BIAS","EQUILIBRIUM"))</f>
        <v>EQUILIBRIUM</v>
      </c>
    </row>
    <row r="19225">
      <c r="A19225">
        <v>5557</v>
      </c>
      <c r="B19225" t="str">
        <v>2003-07-15</v>
      </c>
      <c r="C19225" t="str">
        <v>Midday</v>
      </c>
      <c r="D19225">
        <v>33</v>
      </c>
      <c r="E19225" t="str">
        <f>IF(MOD(D19225,2)=0,"EVEN","ODD")</f>
        <v>ODD</v>
      </c>
      <c r="F19225" t="str">
        <f>IF(D19225&lt;=18,"LOW (1-18)","HIGH (19-36)")</f>
        <v>HIGH (19-36)</v>
      </c>
      <c r="G19225">
        <f>INT((D19225-1)/6)+1</f>
        <v>6</v>
      </c>
      <c r="H19225">
        <f>MOD(D19225-1,6)+1</f>
        <v>3</v>
      </c>
      <c r="I19225">
        <f>37-D19225</f>
        <v>4</v>
      </c>
      <c r="J19225">
        <f>ABS(D19225-D19226)</f>
        <v>21</v>
      </c>
      <c r="K19225">
        <f>AVERAGE(D19225:D19229)</f>
        <v>33</v>
      </c>
      <c r="L19225">
        <f>AVERAGE(D19225:D19244)</f>
        <v>33</v>
      </c>
      <c r="M19225">
        <f>K19225-L19225</f>
        <v>0</v>
      </c>
      <c r="N19225" t="str">
        <f>IF(K19225&gt;L19225,"HIGH ZONE BIAS",IF(K19225&lt;L19225,"LOW ZONE BIAS","EQUILIBRIUM"))</f>
        <v>EQUILIBRIUM</v>
      </c>
    </row>
    <row r="19226">
      <c r="A19226">
        <v>5556</v>
      </c>
      <c r="B19226" t="str">
        <v>2003-07-14</v>
      </c>
      <c r="C19226" t="str">
        <v>Evening</v>
      </c>
      <c r="D19226">
        <v>12</v>
      </c>
      <c r="E19226" t="str">
        <f>IF(MOD(D19226,2)=0,"EVEN","ODD")</f>
        <v>EVEN</v>
      </c>
      <c r="F19226" t="str">
        <f>IF(D19226&lt;=18,"LOW (1-18)","HIGH (19-36)")</f>
        <v>LOW (1-18)</v>
      </c>
      <c r="G19226">
        <f>INT((D19226-1)/6)+1</f>
        <v>2</v>
      </c>
      <c r="H19226">
        <f>MOD(D19226-1,6)+1</f>
        <v>6</v>
      </c>
      <c r="I19226">
        <f>37-D19226</f>
        <v>25</v>
      </c>
      <c r="J19226">
        <f>ABS(D19226-D19227)</f>
        <v>6</v>
      </c>
      <c r="K19226">
        <f>AVERAGE(D19226:D19230)</f>
        <v>12</v>
      </c>
      <c r="L19226">
        <f>AVERAGE(D19226:D19245)</f>
        <v>12</v>
      </c>
      <c r="M19226">
        <f>K19226-L19226</f>
        <v>0</v>
      </c>
      <c r="N19226" t="str">
        <f>IF(K19226&gt;L19226,"HIGH ZONE BIAS",IF(K19226&lt;L19226,"LOW ZONE BIAS","EQUILIBRIUM"))</f>
        <v>EQUILIBRIUM</v>
      </c>
    </row>
    <row r="19227">
      <c r="A19227">
        <v>5555</v>
      </c>
      <c r="B19227" t="str">
        <v>2003-07-14</v>
      </c>
      <c r="C19227" t="str">
        <v>Midday</v>
      </c>
      <c r="D19227">
        <v>18</v>
      </c>
      <c r="E19227" t="str">
        <f>IF(MOD(D19227,2)=0,"EVEN","ODD")</f>
        <v>EVEN</v>
      </c>
      <c r="F19227" t="str">
        <f>IF(D19227&lt;=18,"LOW (1-18)","HIGH (19-36)")</f>
        <v>LOW (1-18)</v>
      </c>
      <c r="G19227">
        <f>INT((D19227-1)/6)+1</f>
        <v>3</v>
      </c>
      <c r="H19227">
        <f>MOD(D19227-1,6)+1</f>
        <v>6</v>
      </c>
      <c r="I19227">
        <f>37-D19227</f>
        <v>19</v>
      </c>
      <c r="J19227">
        <f>ABS(D19227-D19228)</f>
        <v>5</v>
      </c>
      <c r="K19227">
        <f>AVERAGE(D19227:D19231)</f>
        <v>18</v>
      </c>
      <c r="L19227">
        <f>AVERAGE(D19227:D19246)</f>
        <v>18</v>
      </c>
      <c r="M19227">
        <f>K19227-L19227</f>
        <v>0</v>
      </c>
      <c r="N19227" t="str">
        <f>IF(K19227&gt;L19227,"HIGH ZONE BIAS",IF(K19227&lt;L19227,"LOW ZONE BIAS","EQUILIBRIUM"))</f>
        <v>EQUILIBRIUM</v>
      </c>
    </row>
    <row r="19228">
      <c r="A19228">
        <v>5554</v>
      </c>
      <c r="B19228" t="str">
        <v>2003-07-12</v>
      </c>
      <c r="C19228" t="str">
        <v>Evening</v>
      </c>
      <c r="D19228">
        <v>23</v>
      </c>
      <c r="E19228" t="str">
        <f>IF(MOD(D19228,2)=0,"EVEN","ODD")</f>
        <v>ODD</v>
      </c>
      <c r="F19228" t="str">
        <f>IF(D19228&lt;=18,"LOW (1-18)","HIGH (19-36)")</f>
        <v>HIGH (19-36)</v>
      </c>
      <c r="G19228">
        <f>INT((D19228-1)/6)+1</f>
        <v>4</v>
      </c>
      <c r="H19228">
        <f>MOD(D19228-1,6)+1</f>
        <v>5</v>
      </c>
      <c r="I19228">
        <f>37-D19228</f>
        <v>14</v>
      </c>
      <c r="J19228">
        <f>ABS(D19228-D19229)</f>
        <v>7</v>
      </c>
      <c r="K19228">
        <f>AVERAGE(D19228:D19232)</f>
        <v>23</v>
      </c>
      <c r="L19228">
        <f>AVERAGE(D19228:D19247)</f>
        <v>23</v>
      </c>
      <c r="M19228">
        <f>K19228-L19228</f>
        <v>0</v>
      </c>
      <c r="N19228" t="str">
        <f>IF(K19228&gt;L19228,"HIGH ZONE BIAS",IF(K19228&lt;L19228,"LOW ZONE BIAS","EQUILIBRIUM"))</f>
        <v>EQUILIBRIUM</v>
      </c>
    </row>
    <row r="19229">
      <c r="A19229">
        <v>5553</v>
      </c>
      <c r="B19229" t="str">
        <v>2003-07-12</v>
      </c>
      <c r="C19229" t="str">
        <v>Midday</v>
      </c>
      <c r="D19229">
        <v>16</v>
      </c>
      <c r="E19229" t="str">
        <f>IF(MOD(D19229,2)=0,"EVEN","ODD")</f>
        <v>EVEN</v>
      </c>
      <c r="F19229" t="str">
        <f>IF(D19229&lt;=18,"LOW (1-18)","HIGH (19-36)")</f>
        <v>LOW (1-18)</v>
      </c>
      <c r="G19229">
        <f>INT((D19229-1)/6)+1</f>
        <v>3</v>
      </c>
      <c r="H19229">
        <f>MOD(D19229-1,6)+1</f>
        <v>4</v>
      </c>
      <c r="I19229">
        <f>37-D19229</f>
        <v>21</v>
      </c>
      <c r="J19229">
        <f>ABS(D19229-D19230)</f>
        <v>20</v>
      </c>
      <c r="K19229">
        <f>AVERAGE(D19229:D19233)</f>
        <v>16</v>
      </c>
      <c r="L19229">
        <f>AVERAGE(D19229:D19248)</f>
        <v>16</v>
      </c>
      <c r="M19229">
        <f>K19229-L19229</f>
        <v>0</v>
      </c>
      <c r="N19229" t="str">
        <f>IF(K19229&gt;L19229,"HIGH ZONE BIAS",IF(K19229&lt;L19229,"LOW ZONE BIAS","EQUILIBRIUM"))</f>
        <v>EQUILIBRIUM</v>
      </c>
    </row>
    <row r="19230">
      <c r="A19230">
        <v>5552</v>
      </c>
      <c r="B19230" t="str">
        <v>2003-07-11</v>
      </c>
      <c r="C19230" t="str">
        <v>Evening</v>
      </c>
      <c r="D19230">
        <v>36</v>
      </c>
      <c r="E19230" t="str">
        <f>IF(MOD(D19230,2)=0,"EVEN","ODD")</f>
        <v>EVEN</v>
      </c>
      <c r="F19230" t="str">
        <f>IF(D19230&lt;=18,"LOW (1-18)","HIGH (19-36)")</f>
        <v>HIGH (19-36)</v>
      </c>
      <c r="G19230">
        <f>INT((D19230-1)/6)+1</f>
        <v>6</v>
      </c>
      <c r="H19230">
        <f>MOD(D19230-1,6)+1</f>
        <v>6</v>
      </c>
      <c r="I19230">
        <f>37-D19230</f>
        <v>1</v>
      </c>
      <c r="J19230">
        <f>ABS(D19230-D19231)</f>
        <v>18</v>
      </c>
      <c r="K19230">
        <f>AVERAGE(D19230:D19234)</f>
        <v>36</v>
      </c>
      <c r="L19230">
        <f>AVERAGE(D19230:D19249)</f>
        <v>36</v>
      </c>
      <c r="M19230">
        <f>K19230-L19230</f>
        <v>0</v>
      </c>
      <c r="N19230" t="str">
        <f>IF(K19230&gt;L19230,"HIGH ZONE BIAS",IF(K19230&lt;L19230,"LOW ZONE BIAS","EQUILIBRIUM"))</f>
        <v>EQUILIBRIUM</v>
      </c>
    </row>
    <row r="19231">
      <c r="A19231">
        <v>5551</v>
      </c>
      <c r="B19231" t="str">
        <v>2003-07-11</v>
      </c>
      <c r="C19231" t="str">
        <v>Midday</v>
      </c>
      <c r="D19231">
        <v>18</v>
      </c>
      <c r="E19231" t="str">
        <f>IF(MOD(D19231,2)=0,"EVEN","ODD")</f>
        <v>EVEN</v>
      </c>
      <c r="F19231" t="str">
        <f>IF(D19231&lt;=18,"LOW (1-18)","HIGH (19-36)")</f>
        <v>LOW (1-18)</v>
      </c>
      <c r="G19231">
        <f>INT((D19231-1)/6)+1</f>
        <v>3</v>
      </c>
      <c r="H19231">
        <f>MOD(D19231-1,6)+1</f>
        <v>6</v>
      </c>
      <c r="I19231">
        <f>37-D19231</f>
        <v>19</v>
      </c>
      <c r="J19231">
        <f>ABS(D19231-D19232)</f>
        <v>3</v>
      </c>
      <c r="K19231">
        <f>AVERAGE(D19231:D19235)</f>
        <v>18</v>
      </c>
      <c r="L19231">
        <f>AVERAGE(D19231:D19250)</f>
        <v>18</v>
      </c>
      <c r="M19231">
        <f>K19231-L19231</f>
        <v>0</v>
      </c>
      <c r="N19231" t="str">
        <f>IF(K19231&gt;L19231,"HIGH ZONE BIAS",IF(K19231&lt;L19231,"LOW ZONE BIAS","EQUILIBRIUM"))</f>
        <v>EQUILIBRIUM</v>
      </c>
    </row>
    <row r="19232">
      <c r="A19232">
        <v>5550</v>
      </c>
      <c r="B19232" t="str">
        <v>2003-07-10</v>
      </c>
      <c r="C19232" t="str">
        <v>Evening</v>
      </c>
      <c r="D19232">
        <v>15</v>
      </c>
      <c r="E19232" t="str">
        <f>IF(MOD(D19232,2)=0,"EVEN","ODD")</f>
        <v>ODD</v>
      </c>
      <c r="F19232" t="str">
        <f>IF(D19232&lt;=18,"LOW (1-18)","HIGH (19-36)")</f>
        <v>LOW (1-18)</v>
      </c>
      <c r="G19232">
        <f>INT((D19232-1)/6)+1</f>
        <v>3</v>
      </c>
      <c r="H19232">
        <f>MOD(D19232-1,6)+1</f>
        <v>3</v>
      </c>
      <c r="I19232">
        <f>37-D19232</f>
        <v>22</v>
      </c>
      <c r="J19232">
        <f>ABS(D19232-D19233)</f>
        <v>20</v>
      </c>
      <c r="K19232">
        <f>AVERAGE(D19232:D19236)</f>
        <v>15</v>
      </c>
      <c r="L19232">
        <f>AVERAGE(D19232:D19251)</f>
        <v>15</v>
      </c>
      <c r="M19232">
        <f>K19232-L19232</f>
        <v>0</v>
      </c>
      <c r="N19232" t="str">
        <f>IF(K19232&gt;L19232,"HIGH ZONE BIAS",IF(K19232&lt;L19232,"LOW ZONE BIAS","EQUILIBRIUM"))</f>
        <v>EQUILIBRIUM</v>
      </c>
    </row>
    <row r="19233">
      <c r="A19233">
        <v>5549</v>
      </c>
      <c r="B19233" t="str">
        <v>2003-07-10</v>
      </c>
      <c r="C19233" t="str">
        <v>Midday</v>
      </c>
      <c r="D19233">
        <v>35</v>
      </c>
      <c r="E19233" t="str">
        <f>IF(MOD(D19233,2)=0,"EVEN","ODD")</f>
        <v>ODD</v>
      </c>
      <c r="F19233" t="str">
        <f>IF(D19233&lt;=18,"LOW (1-18)","HIGH (19-36)")</f>
        <v>HIGH (19-36)</v>
      </c>
      <c r="G19233">
        <f>INT((D19233-1)/6)+1</f>
        <v>6</v>
      </c>
      <c r="H19233">
        <f>MOD(D19233-1,6)+1</f>
        <v>5</v>
      </c>
      <c r="I19233">
        <f>37-D19233</f>
        <v>2</v>
      </c>
      <c r="J19233">
        <f>ABS(D19233-D19234)</f>
        <v>28</v>
      </c>
      <c r="K19233">
        <f>AVERAGE(D19233:D19237)</f>
        <v>35</v>
      </c>
      <c r="L19233">
        <f>AVERAGE(D19233:D19252)</f>
        <v>35</v>
      </c>
      <c r="M19233">
        <f>K19233-L19233</f>
        <v>0</v>
      </c>
      <c r="N19233" t="str">
        <f>IF(K19233&gt;L19233,"HIGH ZONE BIAS",IF(K19233&lt;L19233,"LOW ZONE BIAS","EQUILIBRIUM"))</f>
        <v>EQUILIBRIUM</v>
      </c>
    </row>
    <row r="19234">
      <c r="A19234">
        <v>5548</v>
      </c>
      <c r="B19234" t="str">
        <v>2003-07-09</v>
      </c>
      <c r="C19234" t="str">
        <v>Evening</v>
      </c>
      <c r="D19234">
        <v>7</v>
      </c>
      <c r="E19234" t="str">
        <f>IF(MOD(D19234,2)=0,"EVEN","ODD")</f>
        <v>ODD</v>
      </c>
      <c r="F19234" t="str">
        <f>IF(D19234&lt;=18,"LOW (1-18)","HIGH (19-36)")</f>
        <v>LOW (1-18)</v>
      </c>
      <c r="G19234">
        <f>INT((D19234-1)/6)+1</f>
        <v>2</v>
      </c>
      <c r="H19234">
        <f>MOD(D19234-1,6)+1</f>
        <v>1</v>
      </c>
      <c r="I19234">
        <f>37-D19234</f>
        <v>30</v>
      </c>
      <c r="J19234">
        <f>ABS(D19234-D19235)</f>
        <v>3</v>
      </c>
      <c r="K19234">
        <f>AVERAGE(D19234:D19238)</f>
        <v>7</v>
      </c>
      <c r="L19234">
        <f>AVERAGE(D19234:D19253)</f>
        <v>7</v>
      </c>
      <c r="M19234">
        <f>K19234-L19234</f>
        <v>0</v>
      </c>
      <c r="N19234" t="str">
        <f>IF(K19234&gt;L19234,"HIGH ZONE BIAS",IF(K19234&lt;L19234,"LOW ZONE BIAS","EQUILIBRIUM"))</f>
        <v>EQUILIBRIUM</v>
      </c>
    </row>
    <row r="19235">
      <c r="A19235">
        <v>5547</v>
      </c>
      <c r="B19235" t="str">
        <v>2003-07-09</v>
      </c>
      <c r="C19235" t="str">
        <v>Midday</v>
      </c>
      <c r="D19235">
        <v>4</v>
      </c>
      <c r="E19235" t="str">
        <f>IF(MOD(D19235,2)=0,"EVEN","ODD")</f>
        <v>EVEN</v>
      </c>
      <c r="F19235" t="str">
        <f>IF(D19235&lt;=18,"LOW (1-18)","HIGH (19-36)")</f>
        <v>LOW (1-18)</v>
      </c>
      <c r="G19235">
        <f>INT((D19235-1)/6)+1</f>
        <v>1</v>
      </c>
      <c r="H19235">
        <f>MOD(D19235-1,6)+1</f>
        <v>4</v>
      </c>
      <c r="I19235">
        <f>37-D19235</f>
        <v>33</v>
      </c>
      <c r="J19235">
        <f>ABS(D19235-D19236)</f>
        <v>8</v>
      </c>
      <c r="K19235">
        <f>AVERAGE(D19235:D19239)</f>
        <v>4</v>
      </c>
      <c r="L19235">
        <f>AVERAGE(D19235:D19254)</f>
        <v>4</v>
      </c>
      <c r="M19235">
        <f>K19235-L19235</f>
        <v>0</v>
      </c>
      <c r="N19235" t="str">
        <f>IF(K19235&gt;L19235,"HIGH ZONE BIAS",IF(K19235&lt;L19235,"LOW ZONE BIAS","EQUILIBRIUM"))</f>
        <v>EQUILIBRIUM</v>
      </c>
    </row>
    <row r="19236">
      <c r="A19236">
        <v>5546</v>
      </c>
      <c r="B19236" t="str">
        <v>2003-07-08</v>
      </c>
      <c r="C19236" t="str">
        <v>Evening</v>
      </c>
      <c r="D19236">
        <v>12</v>
      </c>
      <c r="E19236" t="str">
        <f>IF(MOD(D19236,2)=0,"EVEN","ODD")</f>
        <v>EVEN</v>
      </c>
      <c r="F19236" t="str">
        <f>IF(D19236&lt;=18,"LOW (1-18)","HIGH (19-36)")</f>
        <v>LOW (1-18)</v>
      </c>
      <c r="G19236">
        <f>INT((D19236-1)/6)+1</f>
        <v>2</v>
      </c>
      <c r="H19236">
        <f>MOD(D19236-1,6)+1</f>
        <v>6</v>
      </c>
      <c r="I19236">
        <f>37-D19236</f>
        <v>25</v>
      </c>
      <c r="J19236">
        <f>ABS(D19236-D19237)</f>
        <v>1</v>
      </c>
      <c r="K19236">
        <f>AVERAGE(D19236:D19240)</f>
        <v>12</v>
      </c>
      <c r="L19236">
        <f>AVERAGE(D19236:D19255)</f>
        <v>12</v>
      </c>
      <c r="M19236">
        <f>K19236-L19236</f>
        <v>0</v>
      </c>
      <c r="N19236" t="str">
        <f>IF(K19236&gt;L19236,"HIGH ZONE BIAS",IF(K19236&lt;L19236,"LOW ZONE BIAS","EQUILIBRIUM"))</f>
        <v>EQUILIBRIUM</v>
      </c>
    </row>
    <row r="19237">
      <c r="A19237">
        <v>5545</v>
      </c>
      <c r="B19237" t="str">
        <v>2003-07-08</v>
      </c>
      <c r="C19237" t="str">
        <v>Midday</v>
      </c>
      <c r="D19237">
        <v>11</v>
      </c>
      <c r="E19237" t="str">
        <f>IF(MOD(D19237,2)=0,"EVEN","ODD")</f>
        <v>ODD</v>
      </c>
      <c r="F19237" t="str">
        <f>IF(D19237&lt;=18,"LOW (1-18)","HIGH (19-36)")</f>
        <v>LOW (1-18)</v>
      </c>
      <c r="G19237">
        <f>INT((D19237-1)/6)+1</f>
        <v>2</v>
      </c>
      <c r="H19237">
        <f>MOD(D19237-1,6)+1</f>
        <v>5</v>
      </c>
      <c r="I19237">
        <f>37-D19237</f>
        <v>26</v>
      </c>
      <c r="J19237">
        <f>ABS(D19237-D19238)</f>
        <v>11</v>
      </c>
      <c r="K19237">
        <f>AVERAGE(D19237:D19241)</f>
        <v>11</v>
      </c>
      <c r="L19237">
        <f>AVERAGE(D19237:D19256)</f>
        <v>11</v>
      </c>
      <c r="M19237">
        <f>K19237-L19237</f>
        <v>0</v>
      </c>
      <c r="N19237" t="str">
        <f>IF(K19237&gt;L19237,"HIGH ZONE BIAS",IF(K19237&lt;L19237,"LOW ZONE BIAS","EQUILIBRIUM"))</f>
        <v>EQUILIBRIUM</v>
      </c>
    </row>
    <row r="19238">
      <c r="A19238">
        <v>5544</v>
      </c>
      <c r="B19238" t="str">
        <v>2003-07-07</v>
      </c>
      <c r="C19238" t="str">
        <v>Evening</v>
      </c>
      <c r="D19238">
        <v>22</v>
      </c>
      <c r="E19238" t="str">
        <f>IF(MOD(D19238,2)=0,"EVEN","ODD")</f>
        <v>EVEN</v>
      </c>
      <c r="F19238" t="str">
        <f>IF(D19238&lt;=18,"LOW (1-18)","HIGH (19-36)")</f>
        <v>HIGH (19-36)</v>
      </c>
      <c r="G19238">
        <f>INT((D19238-1)/6)+1</f>
        <v>4</v>
      </c>
      <c r="H19238">
        <f>MOD(D19238-1,6)+1</f>
        <v>4</v>
      </c>
      <c r="I19238">
        <f>37-D19238</f>
        <v>15</v>
      </c>
      <c r="J19238">
        <f>ABS(D19238-D19239)</f>
        <v>1</v>
      </c>
      <c r="K19238">
        <f>AVERAGE(D19238:D19242)</f>
        <v>22</v>
      </c>
      <c r="L19238">
        <f>AVERAGE(D19238:D19257)</f>
        <v>22</v>
      </c>
      <c r="M19238">
        <f>K19238-L19238</f>
        <v>0</v>
      </c>
      <c r="N19238" t="str">
        <f>IF(K19238&gt;L19238,"HIGH ZONE BIAS",IF(K19238&lt;L19238,"LOW ZONE BIAS","EQUILIBRIUM"))</f>
        <v>EQUILIBRIUM</v>
      </c>
    </row>
    <row r="19239">
      <c r="A19239">
        <v>5543</v>
      </c>
      <c r="B19239" t="str">
        <v>2003-07-07</v>
      </c>
      <c r="C19239" t="str">
        <v>Midday</v>
      </c>
      <c r="D19239">
        <v>23</v>
      </c>
      <c r="E19239" t="str">
        <f>IF(MOD(D19239,2)=0,"EVEN","ODD")</f>
        <v>ODD</v>
      </c>
      <c r="F19239" t="str">
        <f>IF(D19239&lt;=18,"LOW (1-18)","HIGH (19-36)")</f>
        <v>HIGH (19-36)</v>
      </c>
      <c r="G19239">
        <f>INT((D19239-1)/6)+1</f>
        <v>4</v>
      </c>
      <c r="H19239">
        <f>MOD(D19239-1,6)+1</f>
        <v>5</v>
      </c>
      <c r="I19239">
        <f>37-D19239</f>
        <v>14</v>
      </c>
      <c r="J19239">
        <f>ABS(D19239-D19240)</f>
        <v>9</v>
      </c>
      <c r="K19239">
        <f>AVERAGE(D19239:D19243)</f>
        <v>23</v>
      </c>
      <c r="L19239">
        <f>AVERAGE(D19239:D19258)</f>
        <v>23</v>
      </c>
      <c r="M19239">
        <f>K19239-L19239</f>
        <v>0</v>
      </c>
      <c r="N19239" t="str">
        <f>IF(K19239&gt;L19239,"HIGH ZONE BIAS",IF(K19239&lt;L19239,"LOW ZONE BIAS","EQUILIBRIUM"))</f>
        <v>EQUILIBRIUM</v>
      </c>
    </row>
    <row r="19240">
      <c r="A19240">
        <v>5542</v>
      </c>
      <c r="B19240" t="str">
        <v>2003-07-05</v>
      </c>
      <c r="C19240" t="str">
        <v>Evening</v>
      </c>
      <c r="D19240">
        <v>14</v>
      </c>
      <c r="E19240" t="str">
        <f>IF(MOD(D19240,2)=0,"EVEN","ODD")</f>
        <v>EVEN</v>
      </c>
      <c r="F19240" t="str">
        <f>IF(D19240&lt;=18,"LOW (1-18)","HIGH (19-36)")</f>
        <v>LOW (1-18)</v>
      </c>
      <c r="G19240">
        <f>INT((D19240-1)/6)+1</f>
        <v>3</v>
      </c>
      <c r="H19240">
        <f>MOD(D19240-1,6)+1</f>
        <v>2</v>
      </c>
      <c r="I19240">
        <f>37-D19240</f>
        <v>23</v>
      </c>
      <c r="J19240">
        <f>ABS(D19240-D19241)</f>
        <v>12</v>
      </c>
      <c r="K19240">
        <f>AVERAGE(D19240:D19244)</f>
        <v>14</v>
      </c>
      <c r="L19240">
        <f>AVERAGE(D19240:D19259)</f>
        <v>14</v>
      </c>
      <c r="M19240">
        <f>K19240-L19240</f>
        <v>0</v>
      </c>
      <c r="N19240" t="str">
        <f>IF(K19240&gt;L19240,"HIGH ZONE BIAS",IF(K19240&lt;L19240,"LOW ZONE BIAS","EQUILIBRIUM"))</f>
        <v>EQUILIBRIUM</v>
      </c>
    </row>
    <row r="19241">
      <c r="A19241">
        <v>5541</v>
      </c>
      <c r="B19241" t="str">
        <v>2003-07-05</v>
      </c>
      <c r="C19241" t="str">
        <v>Midday</v>
      </c>
      <c r="D19241">
        <v>26</v>
      </c>
      <c r="E19241" t="str">
        <f>IF(MOD(D19241,2)=0,"EVEN","ODD")</f>
        <v>EVEN</v>
      </c>
      <c r="F19241" t="str">
        <f>IF(D19241&lt;=18,"LOW (1-18)","HIGH (19-36)")</f>
        <v>HIGH (19-36)</v>
      </c>
      <c r="G19241">
        <f>INT((D19241-1)/6)+1</f>
        <v>5</v>
      </c>
      <c r="H19241">
        <f>MOD(D19241-1,6)+1</f>
        <v>2</v>
      </c>
      <c r="I19241">
        <f>37-D19241</f>
        <v>11</v>
      </c>
      <c r="J19241">
        <f>ABS(D19241-D19242)</f>
        <v>8</v>
      </c>
      <c r="K19241">
        <f>AVERAGE(D19241:D19245)</f>
        <v>26</v>
      </c>
      <c r="L19241">
        <f>AVERAGE(D19241:D19260)</f>
        <v>26</v>
      </c>
      <c r="M19241">
        <f>K19241-L19241</f>
        <v>0</v>
      </c>
      <c r="N19241" t="str">
        <f>IF(K19241&gt;L19241,"HIGH ZONE BIAS",IF(K19241&lt;L19241,"LOW ZONE BIAS","EQUILIBRIUM"))</f>
        <v>EQUILIBRIUM</v>
      </c>
    </row>
    <row r="19242">
      <c r="A19242">
        <v>5540</v>
      </c>
      <c r="B19242" t="str">
        <v>2003-07-04</v>
      </c>
      <c r="C19242" t="str">
        <v>Evening</v>
      </c>
      <c r="D19242">
        <v>18</v>
      </c>
      <c r="E19242" t="str">
        <f>IF(MOD(D19242,2)=0,"EVEN","ODD")</f>
        <v>EVEN</v>
      </c>
      <c r="F19242" t="str">
        <f>IF(D19242&lt;=18,"LOW (1-18)","HIGH (19-36)")</f>
        <v>LOW (1-18)</v>
      </c>
      <c r="G19242">
        <f>INT((D19242-1)/6)+1</f>
        <v>3</v>
      </c>
      <c r="H19242">
        <f>MOD(D19242-1,6)+1</f>
        <v>6</v>
      </c>
      <c r="I19242">
        <f>37-D19242</f>
        <v>19</v>
      </c>
      <c r="J19242">
        <f>ABS(D19242-D19243)</f>
        <v>7</v>
      </c>
      <c r="K19242">
        <f>AVERAGE(D19242:D19246)</f>
        <v>18</v>
      </c>
      <c r="L19242">
        <f>AVERAGE(D19242:D19261)</f>
        <v>18</v>
      </c>
      <c r="M19242">
        <f>K19242-L19242</f>
        <v>0</v>
      </c>
      <c r="N19242" t="str">
        <f>IF(K19242&gt;L19242,"HIGH ZONE BIAS",IF(K19242&lt;L19242,"LOW ZONE BIAS","EQUILIBRIUM"))</f>
        <v>EQUILIBRIUM</v>
      </c>
    </row>
    <row r="19243">
      <c r="A19243">
        <v>5539</v>
      </c>
      <c r="B19243" t="str">
        <v>2003-07-04</v>
      </c>
      <c r="C19243" t="str">
        <v>Midday</v>
      </c>
      <c r="D19243">
        <v>25</v>
      </c>
      <c r="E19243" t="str">
        <f>IF(MOD(D19243,2)=0,"EVEN","ODD")</f>
        <v>ODD</v>
      </c>
      <c r="F19243" t="str">
        <f>IF(D19243&lt;=18,"LOW (1-18)","HIGH (19-36)")</f>
        <v>HIGH (19-36)</v>
      </c>
      <c r="G19243">
        <f>INT((D19243-1)/6)+1</f>
        <v>5</v>
      </c>
      <c r="H19243">
        <f>MOD(D19243-1,6)+1</f>
        <v>1</v>
      </c>
      <c r="I19243">
        <f>37-D19243</f>
        <v>12</v>
      </c>
      <c r="J19243">
        <f>ABS(D19243-D19244)</f>
        <v>19</v>
      </c>
      <c r="K19243">
        <f>AVERAGE(D19243:D19247)</f>
        <v>25</v>
      </c>
      <c r="L19243">
        <f>AVERAGE(D19243:D19262)</f>
        <v>25</v>
      </c>
      <c r="M19243">
        <f>K19243-L19243</f>
        <v>0</v>
      </c>
      <c r="N19243" t="str">
        <f>IF(K19243&gt;L19243,"HIGH ZONE BIAS",IF(K19243&lt;L19243,"LOW ZONE BIAS","EQUILIBRIUM"))</f>
        <v>EQUILIBRIUM</v>
      </c>
    </row>
    <row r="19244">
      <c r="A19244">
        <v>5538</v>
      </c>
      <c r="B19244" t="str">
        <v>2003-07-03</v>
      </c>
      <c r="C19244" t="str">
        <v>Evening</v>
      </c>
      <c r="D19244">
        <v>6</v>
      </c>
      <c r="E19244" t="str">
        <f>IF(MOD(D19244,2)=0,"EVEN","ODD")</f>
        <v>EVEN</v>
      </c>
      <c r="F19244" t="str">
        <f>IF(D19244&lt;=18,"LOW (1-18)","HIGH (19-36)")</f>
        <v>LOW (1-18)</v>
      </c>
      <c r="G19244">
        <f>INT((D19244-1)/6)+1</f>
        <v>1</v>
      </c>
      <c r="H19244">
        <f>MOD(D19244-1,6)+1</f>
        <v>6</v>
      </c>
      <c r="I19244">
        <f>37-D19244</f>
        <v>31</v>
      </c>
      <c r="J19244">
        <f>ABS(D19244-D19245)</f>
        <v>12</v>
      </c>
      <c r="K19244">
        <f>AVERAGE(D19244:D19248)</f>
        <v>6</v>
      </c>
      <c r="L19244">
        <f>AVERAGE(D19244:D19263)</f>
        <v>6</v>
      </c>
      <c r="M19244">
        <f>K19244-L19244</f>
        <v>0</v>
      </c>
      <c r="N19244" t="str">
        <f>IF(K19244&gt;L19244,"HIGH ZONE BIAS",IF(K19244&lt;L19244,"LOW ZONE BIAS","EQUILIBRIUM"))</f>
        <v>EQUILIBRIUM</v>
      </c>
    </row>
    <row r="19245">
      <c r="A19245">
        <v>5537</v>
      </c>
      <c r="B19245" t="str">
        <v>2003-07-03</v>
      </c>
      <c r="C19245" t="str">
        <v>Midday</v>
      </c>
      <c r="D19245">
        <v>18</v>
      </c>
      <c r="E19245" t="str">
        <f>IF(MOD(D19245,2)=0,"EVEN","ODD")</f>
        <v>EVEN</v>
      </c>
      <c r="F19245" t="str">
        <f>IF(D19245&lt;=18,"LOW (1-18)","HIGH (19-36)")</f>
        <v>LOW (1-18)</v>
      </c>
      <c r="G19245">
        <f>INT((D19245-1)/6)+1</f>
        <v>3</v>
      </c>
      <c r="H19245">
        <f>MOD(D19245-1,6)+1</f>
        <v>6</v>
      </c>
      <c r="I19245">
        <f>37-D19245</f>
        <v>19</v>
      </c>
      <c r="J19245">
        <f>ABS(D19245-D19246)</f>
        <v>13</v>
      </c>
      <c r="K19245">
        <f>AVERAGE(D19245:D19249)</f>
        <v>18</v>
      </c>
      <c r="L19245">
        <f>AVERAGE(D19245:D19264)</f>
        <v>18</v>
      </c>
      <c r="M19245">
        <f>K19245-L19245</f>
        <v>0</v>
      </c>
      <c r="N19245" t="str">
        <f>IF(K19245&gt;L19245,"HIGH ZONE BIAS",IF(K19245&lt;L19245,"LOW ZONE BIAS","EQUILIBRIUM"))</f>
        <v>EQUILIBRIUM</v>
      </c>
    </row>
    <row r="19246">
      <c r="A19246">
        <v>5536</v>
      </c>
      <c r="B19246" t="str">
        <v>2003-07-02</v>
      </c>
      <c r="C19246" t="str">
        <v>Evening</v>
      </c>
      <c r="D19246">
        <v>31</v>
      </c>
      <c r="E19246" t="str">
        <f>IF(MOD(D19246,2)=0,"EVEN","ODD")</f>
        <v>ODD</v>
      </c>
      <c r="F19246" t="str">
        <f>IF(D19246&lt;=18,"LOW (1-18)","HIGH (19-36)")</f>
        <v>HIGH (19-36)</v>
      </c>
      <c r="G19246">
        <f>INT((D19246-1)/6)+1</f>
        <v>6</v>
      </c>
      <c r="H19246">
        <f>MOD(D19246-1,6)+1</f>
        <v>1</v>
      </c>
      <c r="I19246">
        <f>37-D19246</f>
        <v>6</v>
      </c>
      <c r="J19246">
        <f>ABS(D19246-D19247)</f>
        <v>6</v>
      </c>
      <c r="K19246">
        <f>AVERAGE(D19246:D19250)</f>
        <v>31</v>
      </c>
      <c r="L19246">
        <f>AVERAGE(D19246:D19265)</f>
        <v>31</v>
      </c>
      <c r="M19246">
        <f>K19246-L19246</f>
        <v>0</v>
      </c>
      <c r="N19246" t="str">
        <f>IF(K19246&gt;L19246,"HIGH ZONE BIAS",IF(K19246&lt;L19246,"LOW ZONE BIAS","EQUILIBRIUM"))</f>
        <v>EQUILIBRIUM</v>
      </c>
    </row>
    <row r="19247">
      <c r="A19247">
        <v>5535</v>
      </c>
      <c r="B19247" t="str">
        <v>2003-07-02</v>
      </c>
      <c r="C19247" t="str">
        <v>Midday</v>
      </c>
      <c r="D19247">
        <v>25</v>
      </c>
      <c r="E19247" t="str">
        <f>IF(MOD(D19247,2)=0,"EVEN","ODD")</f>
        <v>ODD</v>
      </c>
      <c r="F19247" t="str">
        <f>IF(D19247&lt;=18,"LOW (1-18)","HIGH (19-36)")</f>
        <v>HIGH (19-36)</v>
      </c>
      <c r="G19247">
        <f>INT((D19247-1)/6)+1</f>
        <v>5</v>
      </c>
      <c r="H19247">
        <f>MOD(D19247-1,6)+1</f>
        <v>1</v>
      </c>
      <c r="I19247">
        <f>37-D19247</f>
        <v>12</v>
      </c>
      <c r="J19247">
        <f>ABS(D19247-D19248)</f>
        <v>19</v>
      </c>
      <c r="K19247">
        <f>AVERAGE(D19247:D19251)</f>
        <v>25</v>
      </c>
      <c r="L19247">
        <f>AVERAGE(D19247:D19266)</f>
        <v>25</v>
      </c>
      <c r="M19247">
        <f>K19247-L19247</f>
        <v>0</v>
      </c>
      <c r="N19247" t="str">
        <f>IF(K19247&gt;L19247,"HIGH ZONE BIAS",IF(K19247&lt;L19247,"LOW ZONE BIAS","EQUILIBRIUM"))</f>
        <v>EQUILIBRIUM</v>
      </c>
    </row>
    <row r="19248">
      <c r="A19248">
        <v>5534</v>
      </c>
      <c r="B19248" t="str">
        <v>2003-07-01</v>
      </c>
      <c r="C19248" t="str">
        <v>Evening</v>
      </c>
      <c r="D19248">
        <v>6</v>
      </c>
      <c r="E19248" t="str">
        <f>IF(MOD(D19248,2)=0,"EVEN","ODD")</f>
        <v>EVEN</v>
      </c>
      <c r="F19248" t="str">
        <f>IF(D19248&lt;=18,"LOW (1-18)","HIGH (19-36)")</f>
        <v>LOW (1-18)</v>
      </c>
      <c r="G19248">
        <f>INT((D19248-1)/6)+1</f>
        <v>1</v>
      </c>
      <c r="H19248">
        <f>MOD(D19248-1,6)+1</f>
        <v>6</v>
      </c>
      <c r="I19248">
        <f>37-D19248</f>
        <v>31</v>
      </c>
      <c r="J19248">
        <f>ABS(D19248-D19249)</f>
        <v>23</v>
      </c>
      <c r="K19248">
        <f>AVERAGE(D19248:D19252)</f>
        <v>6</v>
      </c>
      <c r="L19248">
        <f>AVERAGE(D19248:D19267)</f>
        <v>6</v>
      </c>
      <c r="M19248">
        <f>K19248-L19248</f>
        <v>0</v>
      </c>
      <c r="N19248" t="str">
        <f>IF(K19248&gt;L19248,"HIGH ZONE BIAS",IF(K19248&lt;L19248,"LOW ZONE BIAS","EQUILIBRIUM"))</f>
        <v>EQUILIBRIUM</v>
      </c>
    </row>
    <row r="19249">
      <c r="A19249">
        <v>5533</v>
      </c>
      <c r="B19249" t="str">
        <v>2003-07-01</v>
      </c>
      <c r="C19249" t="str">
        <v>Midday</v>
      </c>
      <c r="D19249">
        <v>29</v>
      </c>
      <c r="E19249" t="str">
        <f>IF(MOD(D19249,2)=0,"EVEN","ODD")</f>
        <v>ODD</v>
      </c>
      <c r="F19249" t="str">
        <f>IF(D19249&lt;=18,"LOW (1-18)","HIGH (19-36)")</f>
        <v>HIGH (19-36)</v>
      </c>
      <c r="G19249">
        <f>INT((D19249-1)/6)+1</f>
        <v>5</v>
      </c>
      <c r="H19249">
        <f>MOD(D19249-1,6)+1</f>
        <v>5</v>
      </c>
      <c r="I19249">
        <f>37-D19249</f>
        <v>8</v>
      </c>
      <c r="J19249">
        <f>ABS(D19249-D19250)</f>
        <v>4</v>
      </c>
      <c r="K19249">
        <f>AVERAGE(D19249:D19253)</f>
        <v>29</v>
      </c>
      <c r="L19249">
        <f>AVERAGE(D19249:D19268)</f>
        <v>29</v>
      </c>
      <c r="M19249">
        <f>K19249-L19249</f>
        <v>0</v>
      </c>
      <c r="N19249" t="str">
        <f>IF(K19249&gt;L19249,"HIGH ZONE BIAS",IF(K19249&lt;L19249,"LOW ZONE BIAS","EQUILIBRIUM"))</f>
        <v>EQUILIBRIUM</v>
      </c>
    </row>
    <row r="19250">
      <c r="A19250">
        <v>5532</v>
      </c>
      <c r="B19250" t="str">
        <v>2003-06-30</v>
      </c>
      <c r="C19250" t="str">
        <v>Evening</v>
      </c>
      <c r="D19250">
        <v>33</v>
      </c>
      <c r="E19250" t="str">
        <f>IF(MOD(D19250,2)=0,"EVEN","ODD")</f>
        <v>ODD</v>
      </c>
      <c r="F19250" t="str">
        <f>IF(D19250&lt;=18,"LOW (1-18)","HIGH (19-36)")</f>
        <v>HIGH (19-36)</v>
      </c>
      <c r="G19250">
        <f>INT((D19250-1)/6)+1</f>
        <v>6</v>
      </c>
      <c r="H19250">
        <f>MOD(D19250-1,6)+1</f>
        <v>3</v>
      </c>
      <c r="I19250">
        <f>37-D19250</f>
        <v>4</v>
      </c>
      <c r="J19250">
        <f>ABS(D19250-D19251)</f>
        <v>7</v>
      </c>
      <c r="K19250">
        <f>AVERAGE(D19250:D19254)</f>
        <v>33</v>
      </c>
      <c r="L19250">
        <f>AVERAGE(D19250:D19269)</f>
        <v>33</v>
      </c>
      <c r="M19250">
        <f>K19250-L19250</f>
        <v>0</v>
      </c>
      <c r="N19250" t="str">
        <f>IF(K19250&gt;L19250,"HIGH ZONE BIAS",IF(K19250&lt;L19250,"LOW ZONE BIAS","EQUILIBRIUM"))</f>
        <v>EQUILIBRIUM</v>
      </c>
    </row>
    <row r="19251">
      <c r="A19251">
        <v>5531</v>
      </c>
      <c r="B19251" t="str">
        <v>2003-06-30</v>
      </c>
      <c r="C19251" t="str">
        <v>Midday</v>
      </c>
      <c r="D19251">
        <v>26</v>
      </c>
      <c r="E19251" t="str">
        <f>IF(MOD(D19251,2)=0,"EVEN","ODD")</f>
        <v>EVEN</v>
      </c>
      <c r="F19251" t="str">
        <f>IF(D19251&lt;=18,"LOW (1-18)","HIGH (19-36)")</f>
        <v>HIGH (19-36)</v>
      </c>
      <c r="G19251">
        <f>INT((D19251-1)/6)+1</f>
        <v>5</v>
      </c>
      <c r="H19251">
        <f>MOD(D19251-1,6)+1</f>
        <v>2</v>
      </c>
      <c r="I19251">
        <f>37-D19251</f>
        <v>11</v>
      </c>
      <c r="J19251">
        <f>ABS(D19251-D19252)</f>
        <v>22</v>
      </c>
      <c r="K19251">
        <f>AVERAGE(D19251:D19255)</f>
        <v>26</v>
      </c>
      <c r="L19251">
        <f>AVERAGE(D19251:D19270)</f>
        <v>26</v>
      </c>
      <c r="M19251">
        <f>K19251-L19251</f>
        <v>0</v>
      </c>
      <c r="N19251" t="str">
        <f>IF(K19251&gt;L19251,"HIGH ZONE BIAS",IF(K19251&lt;L19251,"LOW ZONE BIAS","EQUILIBRIUM"))</f>
        <v>EQUILIBRIUM</v>
      </c>
    </row>
    <row r="19252">
      <c r="A19252">
        <v>5530</v>
      </c>
      <c r="B19252" t="str">
        <v>2003-06-28</v>
      </c>
      <c r="C19252" t="str">
        <v>Evening</v>
      </c>
      <c r="D19252">
        <v>4</v>
      </c>
      <c r="E19252" t="str">
        <f>IF(MOD(D19252,2)=0,"EVEN","ODD")</f>
        <v>EVEN</v>
      </c>
      <c r="F19252" t="str">
        <f>IF(D19252&lt;=18,"LOW (1-18)","HIGH (19-36)")</f>
        <v>LOW (1-18)</v>
      </c>
      <c r="G19252">
        <f>INT((D19252-1)/6)+1</f>
        <v>1</v>
      </c>
      <c r="H19252">
        <f>MOD(D19252-1,6)+1</f>
        <v>4</v>
      </c>
      <c r="I19252">
        <f>37-D19252</f>
        <v>33</v>
      </c>
      <c r="J19252">
        <f>ABS(D19252-D19253)</f>
        <v>17</v>
      </c>
      <c r="K19252">
        <f>AVERAGE(D19252:D19256)</f>
        <v>4</v>
      </c>
      <c r="L19252">
        <f>AVERAGE(D19252:D19271)</f>
        <v>4</v>
      </c>
      <c r="M19252">
        <f>K19252-L19252</f>
        <v>0</v>
      </c>
      <c r="N19252" t="str">
        <f>IF(K19252&gt;L19252,"HIGH ZONE BIAS",IF(K19252&lt;L19252,"LOW ZONE BIAS","EQUILIBRIUM"))</f>
        <v>EQUILIBRIUM</v>
      </c>
    </row>
    <row r="19253">
      <c r="A19253">
        <v>5529</v>
      </c>
      <c r="B19253" t="str">
        <v>2003-06-28</v>
      </c>
      <c r="C19253" t="str">
        <v>Midday</v>
      </c>
      <c r="D19253">
        <v>21</v>
      </c>
      <c r="E19253" t="str">
        <f>IF(MOD(D19253,2)=0,"EVEN","ODD")</f>
        <v>ODD</v>
      </c>
      <c r="F19253" t="str">
        <f>IF(D19253&lt;=18,"LOW (1-18)","HIGH (19-36)")</f>
        <v>HIGH (19-36)</v>
      </c>
      <c r="G19253">
        <f>INT((D19253-1)/6)+1</f>
        <v>4</v>
      </c>
      <c r="H19253">
        <f>MOD(D19253-1,6)+1</f>
        <v>3</v>
      </c>
      <c r="I19253">
        <f>37-D19253</f>
        <v>16</v>
      </c>
      <c r="J19253">
        <f>ABS(D19253-D19254)</f>
        <v>19</v>
      </c>
      <c r="K19253">
        <f>AVERAGE(D19253:D19257)</f>
        <v>21</v>
      </c>
      <c r="L19253">
        <f>AVERAGE(D19253:D19272)</f>
        <v>21</v>
      </c>
      <c r="M19253">
        <f>K19253-L19253</f>
        <v>0</v>
      </c>
      <c r="N19253" t="str">
        <f>IF(K19253&gt;L19253,"HIGH ZONE BIAS",IF(K19253&lt;L19253,"LOW ZONE BIAS","EQUILIBRIUM"))</f>
        <v>EQUILIBRIUM</v>
      </c>
    </row>
    <row r="19254">
      <c r="A19254">
        <v>5528</v>
      </c>
      <c r="B19254" t="str">
        <v>2003-06-27</v>
      </c>
      <c r="C19254" t="str">
        <v>Evening</v>
      </c>
      <c r="D19254">
        <v>2</v>
      </c>
      <c r="E19254" t="str">
        <f>IF(MOD(D19254,2)=0,"EVEN","ODD")</f>
        <v>EVEN</v>
      </c>
      <c r="F19254" t="str">
        <f>IF(D19254&lt;=18,"LOW (1-18)","HIGH (19-36)")</f>
        <v>LOW (1-18)</v>
      </c>
      <c r="G19254">
        <f>INT((D19254-1)/6)+1</f>
        <v>1</v>
      </c>
      <c r="H19254">
        <f>MOD(D19254-1,6)+1</f>
        <v>2</v>
      </c>
      <c r="I19254">
        <f>37-D19254</f>
        <v>35</v>
      </c>
      <c r="J19254">
        <f>ABS(D19254-D19255)</f>
        <v>33</v>
      </c>
      <c r="K19254">
        <f>AVERAGE(D19254:D19258)</f>
        <v>2</v>
      </c>
      <c r="L19254">
        <f>AVERAGE(D19254:D19273)</f>
        <v>2</v>
      </c>
      <c r="M19254">
        <f>K19254-L19254</f>
        <v>0</v>
      </c>
      <c r="N19254" t="str">
        <f>IF(K19254&gt;L19254,"HIGH ZONE BIAS",IF(K19254&lt;L19254,"LOW ZONE BIAS","EQUILIBRIUM"))</f>
        <v>EQUILIBRIUM</v>
      </c>
    </row>
    <row r="19255">
      <c r="A19255">
        <v>5527</v>
      </c>
      <c r="B19255" t="str">
        <v>2003-06-27</v>
      </c>
      <c r="C19255" t="str">
        <v>Midday</v>
      </c>
      <c r="D19255">
        <v>35</v>
      </c>
      <c r="E19255" t="str">
        <f>IF(MOD(D19255,2)=0,"EVEN","ODD")</f>
        <v>ODD</v>
      </c>
      <c r="F19255" t="str">
        <f>IF(D19255&lt;=18,"LOW (1-18)","HIGH (19-36)")</f>
        <v>HIGH (19-36)</v>
      </c>
      <c r="G19255">
        <f>INT((D19255-1)/6)+1</f>
        <v>6</v>
      </c>
      <c r="H19255">
        <f>MOD(D19255-1,6)+1</f>
        <v>5</v>
      </c>
      <c r="I19255">
        <f>37-D19255</f>
        <v>2</v>
      </c>
      <c r="J19255">
        <f>ABS(D19255-D19256)</f>
        <v>28</v>
      </c>
      <c r="K19255">
        <f>AVERAGE(D19255:D19259)</f>
        <v>35</v>
      </c>
      <c r="L19255">
        <f>AVERAGE(D19255:D19274)</f>
        <v>35</v>
      </c>
      <c r="M19255">
        <f>K19255-L19255</f>
        <v>0</v>
      </c>
      <c r="N19255" t="str">
        <f>IF(K19255&gt;L19255,"HIGH ZONE BIAS",IF(K19255&lt;L19255,"LOW ZONE BIAS","EQUILIBRIUM"))</f>
        <v>EQUILIBRIUM</v>
      </c>
    </row>
    <row r="19256">
      <c r="A19256">
        <v>5526</v>
      </c>
      <c r="B19256" t="str">
        <v>2003-06-26</v>
      </c>
      <c r="C19256" t="str">
        <v>Evening</v>
      </c>
      <c r="D19256">
        <v>7</v>
      </c>
      <c r="E19256" t="str">
        <f>IF(MOD(D19256,2)=0,"EVEN","ODD")</f>
        <v>ODD</v>
      </c>
      <c r="F19256" t="str">
        <f>IF(D19256&lt;=18,"LOW (1-18)","HIGH (19-36)")</f>
        <v>LOW (1-18)</v>
      </c>
      <c r="G19256">
        <f>INT((D19256-1)/6)+1</f>
        <v>2</v>
      </c>
      <c r="H19256">
        <f>MOD(D19256-1,6)+1</f>
        <v>1</v>
      </c>
      <c r="I19256">
        <f>37-D19256</f>
        <v>30</v>
      </c>
      <c r="J19256">
        <f>ABS(D19256-D19257)</f>
        <v>25</v>
      </c>
      <c r="K19256">
        <f>AVERAGE(D19256:D19260)</f>
        <v>7</v>
      </c>
      <c r="L19256">
        <f>AVERAGE(D19256:D19275)</f>
        <v>7</v>
      </c>
      <c r="M19256">
        <f>K19256-L19256</f>
        <v>0</v>
      </c>
      <c r="N19256" t="str">
        <f>IF(K19256&gt;L19256,"HIGH ZONE BIAS",IF(K19256&lt;L19256,"LOW ZONE BIAS","EQUILIBRIUM"))</f>
        <v>EQUILIBRIUM</v>
      </c>
    </row>
    <row r="19257">
      <c r="A19257">
        <v>5525</v>
      </c>
      <c r="B19257" t="str">
        <v>2003-06-26</v>
      </c>
      <c r="C19257" t="str">
        <v>Midday</v>
      </c>
      <c r="D19257">
        <v>32</v>
      </c>
      <c r="E19257" t="str">
        <f>IF(MOD(D19257,2)=0,"EVEN","ODD")</f>
        <v>EVEN</v>
      </c>
      <c r="F19257" t="str">
        <f>IF(D19257&lt;=18,"LOW (1-18)","HIGH (19-36)")</f>
        <v>HIGH (19-36)</v>
      </c>
      <c r="G19257">
        <f>INT((D19257-1)/6)+1</f>
        <v>6</v>
      </c>
      <c r="H19257">
        <f>MOD(D19257-1,6)+1</f>
        <v>2</v>
      </c>
      <c r="I19257">
        <f>37-D19257</f>
        <v>5</v>
      </c>
      <c r="J19257">
        <f>ABS(D19257-D19258)</f>
        <v>10</v>
      </c>
      <c r="K19257">
        <f>AVERAGE(D19257:D19261)</f>
        <v>32</v>
      </c>
      <c r="L19257">
        <f>AVERAGE(D19257:D19276)</f>
        <v>32</v>
      </c>
      <c r="M19257">
        <f>K19257-L19257</f>
        <v>0</v>
      </c>
      <c r="N19257" t="str">
        <f>IF(K19257&gt;L19257,"HIGH ZONE BIAS",IF(K19257&lt;L19257,"LOW ZONE BIAS","EQUILIBRIUM"))</f>
        <v>EQUILIBRIUM</v>
      </c>
    </row>
    <row r="19258">
      <c r="A19258">
        <v>5524</v>
      </c>
      <c r="B19258" t="str">
        <v>2003-06-25</v>
      </c>
      <c r="C19258" t="str">
        <v>Evening</v>
      </c>
      <c r="D19258">
        <v>22</v>
      </c>
      <c r="E19258" t="str">
        <f>IF(MOD(D19258,2)=0,"EVEN","ODD")</f>
        <v>EVEN</v>
      </c>
      <c r="F19258" t="str">
        <f>IF(D19258&lt;=18,"LOW (1-18)","HIGH (19-36)")</f>
        <v>HIGH (19-36)</v>
      </c>
      <c r="G19258">
        <f>INT((D19258-1)/6)+1</f>
        <v>4</v>
      </c>
      <c r="H19258">
        <f>MOD(D19258-1,6)+1</f>
        <v>4</v>
      </c>
      <c r="I19258">
        <f>37-D19258</f>
        <v>15</v>
      </c>
      <c r="J19258">
        <f>ABS(D19258-D19259)</f>
        <v>6</v>
      </c>
      <c r="K19258">
        <f>AVERAGE(D19258:D19262)</f>
        <v>22</v>
      </c>
      <c r="L19258">
        <f>AVERAGE(D19258:D19277)</f>
        <v>22</v>
      </c>
      <c r="M19258">
        <f>K19258-L19258</f>
        <v>0</v>
      </c>
      <c r="N19258" t="str">
        <f>IF(K19258&gt;L19258,"HIGH ZONE BIAS",IF(K19258&lt;L19258,"LOW ZONE BIAS","EQUILIBRIUM"))</f>
        <v>EQUILIBRIUM</v>
      </c>
    </row>
    <row r="19259">
      <c r="A19259">
        <v>5523</v>
      </c>
      <c r="B19259" t="str">
        <v>2003-06-25</v>
      </c>
      <c r="C19259" t="str">
        <v>Midday</v>
      </c>
      <c r="D19259">
        <v>28</v>
      </c>
      <c r="E19259" t="str">
        <f>IF(MOD(D19259,2)=0,"EVEN","ODD")</f>
        <v>EVEN</v>
      </c>
      <c r="F19259" t="str">
        <f>IF(D19259&lt;=18,"LOW (1-18)","HIGH (19-36)")</f>
        <v>HIGH (19-36)</v>
      </c>
      <c r="G19259">
        <f>INT((D19259-1)/6)+1</f>
        <v>5</v>
      </c>
      <c r="H19259">
        <f>MOD(D19259-1,6)+1</f>
        <v>4</v>
      </c>
      <c r="I19259">
        <f>37-D19259</f>
        <v>9</v>
      </c>
      <c r="J19259">
        <f>ABS(D19259-D19260)</f>
        <v>20</v>
      </c>
      <c r="K19259">
        <f>AVERAGE(D19259:D19263)</f>
        <v>28</v>
      </c>
      <c r="L19259">
        <f>AVERAGE(D19259:D19278)</f>
        <v>28</v>
      </c>
      <c r="M19259">
        <f>K19259-L19259</f>
        <v>0</v>
      </c>
      <c r="N19259" t="str">
        <f>IF(K19259&gt;L19259,"HIGH ZONE BIAS",IF(K19259&lt;L19259,"LOW ZONE BIAS","EQUILIBRIUM"))</f>
        <v>EQUILIBRIUM</v>
      </c>
    </row>
    <row r="19260">
      <c r="A19260">
        <v>5522</v>
      </c>
      <c r="B19260" t="str">
        <v>2003-06-24</v>
      </c>
      <c r="C19260" t="str">
        <v/>
      </c>
      <c r="D19260">
        <v>8</v>
      </c>
      <c r="E19260" t="str">
        <f>IF(MOD(D19260,2)=0,"EVEN","ODD")</f>
        <v>EVEN</v>
      </c>
      <c r="F19260" t="str">
        <f>IF(D19260&lt;=18,"LOW (1-18)","HIGH (19-36)")</f>
        <v>LOW (1-18)</v>
      </c>
      <c r="G19260">
        <f>INT((D19260-1)/6)+1</f>
        <v>2</v>
      </c>
      <c r="H19260">
        <f>MOD(D19260-1,6)+1</f>
        <v>2</v>
      </c>
      <c r="I19260">
        <f>37-D19260</f>
        <v>29</v>
      </c>
      <c r="J19260">
        <f>ABS(D19260-D19261)</f>
        <v>7</v>
      </c>
      <c r="K19260">
        <f>AVERAGE(D19260:D19264)</f>
        <v>8</v>
      </c>
      <c r="L19260">
        <f>AVERAGE(D19260:D19279)</f>
        <v>8</v>
      </c>
      <c r="M19260">
        <f>K19260-L19260</f>
        <v>0</v>
      </c>
      <c r="N19260" t="str">
        <f>IF(K19260&gt;L19260,"HIGH ZONE BIAS",IF(K19260&lt;L19260,"LOW ZONE BIAS","EQUILIBRIUM"))</f>
        <v>EQUILIBRIUM</v>
      </c>
    </row>
    <row r="19261">
      <c r="A19261">
        <v>5521</v>
      </c>
      <c r="B19261" t="str">
        <v>2003-06-24</v>
      </c>
      <c r="C19261" t="str">
        <v>Midday</v>
      </c>
      <c r="D19261">
        <v>15</v>
      </c>
      <c r="E19261" t="str">
        <f>IF(MOD(D19261,2)=0,"EVEN","ODD")</f>
        <v>ODD</v>
      </c>
      <c r="F19261" t="str">
        <f>IF(D19261&lt;=18,"LOW (1-18)","HIGH (19-36)")</f>
        <v>LOW (1-18)</v>
      </c>
      <c r="G19261">
        <f>INT((D19261-1)/6)+1</f>
        <v>3</v>
      </c>
      <c r="H19261">
        <f>MOD(D19261-1,6)+1</f>
        <v>3</v>
      </c>
      <c r="I19261">
        <f>37-D19261</f>
        <v>22</v>
      </c>
      <c r="J19261">
        <f>ABS(D19261-D19262)</f>
        <v>21</v>
      </c>
      <c r="K19261">
        <f>AVERAGE(D19261:D19265)</f>
        <v>15</v>
      </c>
      <c r="L19261">
        <f>AVERAGE(D19261:D19280)</f>
        <v>15</v>
      </c>
      <c r="M19261">
        <f>K19261-L19261</f>
        <v>0</v>
      </c>
      <c r="N19261" t="str">
        <f>IF(K19261&gt;L19261,"HIGH ZONE BIAS",IF(K19261&lt;L19261,"LOW ZONE BIAS","EQUILIBRIUM"))</f>
        <v>EQUILIBRIUM</v>
      </c>
    </row>
    <row r="19262">
      <c r="A19262">
        <v>5520</v>
      </c>
      <c r="B19262" t="str">
        <v>2003-06-23</v>
      </c>
      <c r="C19262" t="str">
        <v>Evening</v>
      </c>
      <c r="D19262">
        <v>36</v>
      </c>
      <c r="E19262" t="str">
        <f>IF(MOD(D19262,2)=0,"EVEN","ODD")</f>
        <v>EVEN</v>
      </c>
      <c r="F19262" t="str">
        <f>IF(D19262&lt;=18,"LOW (1-18)","HIGH (19-36)")</f>
        <v>HIGH (19-36)</v>
      </c>
      <c r="G19262">
        <f>INT((D19262-1)/6)+1</f>
        <v>6</v>
      </c>
      <c r="H19262">
        <f>MOD(D19262-1,6)+1</f>
        <v>6</v>
      </c>
      <c r="I19262">
        <f>37-D19262</f>
        <v>1</v>
      </c>
      <c r="J19262">
        <f>ABS(D19262-D19263)</f>
        <v>34</v>
      </c>
      <c r="K19262">
        <f>AVERAGE(D19262:D19266)</f>
        <v>36</v>
      </c>
      <c r="L19262">
        <f>AVERAGE(D19262:D19281)</f>
        <v>36</v>
      </c>
      <c r="M19262">
        <f>K19262-L19262</f>
        <v>0</v>
      </c>
      <c r="N19262" t="str">
        <f>IF(K19262&gt;L19262,"HIGH ZONE BIAS",IF(K19262&lt;L19262,"LOW ZONE BIAS","EQUILIBRIUM"))</f>
        <v>EQUILIBRIUM</v>
      </c>
    </row>
    <row r="19263">
      <c r="A19263">
        <v>5519</v>
      </c>
      <c r="B19263" t="str">
        <v>2003-06-23</v>
      </c>
      <c r="C19263" t="str">
        <v>Midday</v>
      </c>
      <c r="D19263">
        <v>2</v>
      </c>
      <c r="E19263" t="str">
        <f>IF(MOD(D19263,2)=0,"EVEN","ODD")</f>
        <v>EVEN</v>
      </c>
      <c r="F19263" t="str">
        <f>IF(D19263&lt;=18,"LOW (1-18)","HIGH (19-36)")</f>
        <v>LOW (1-18)</v>
      </c>
      <c r="G19263">
        <f>INT((D19263-1)/6)+1</f>
        <v>1</v>
      </c>
      <c r="H19263">
        <f>MOD(D19263-1,6)+1</f>
        <v>2</v>
      </c>
      <c r="I19263">
        <f>37-D19263</f>
        <v>35</v>
      </c>
      <c r="J19263">
        <f>ABS(D19263-D19264)</f>
        <v>30</v>
      </c>
      <c r="K19263">
        <f>AVERAGE(D19263:D19267)</f>
        <v>2</v>
      </c>
      <c r="L19263">
        <f>AVERAGE(D19263:D19282)</f>
        <v>2</v>
      </c>
      <c r="M19263">
        <f>K19263-L19263</f>
        <v>0</v>
      </c>
      <c r="N19263" t="str">
        <f>IF(K19263&gt;L19263,"HIGH ZONE BIAS",IF(K19263&lt;L19263,"LOW ZONE BIAS","EQUILIBRIUM"))</f>
        <v>EQUILIBRIUM</v>
      </c>
    </row>
    <row r="19264">
      <c r="A19264">
        <v>5518</v>
      </c>
      <c r="B19264" t="str">
        <v>2003-06-21</v>
      </c>
      <c r="C19264" t="str">
        <v>Evening</v>
      </c>
      <c r="D19264">
        <v>32</v>
      </c>
      <c r="E19264" t="str">
        <f>IF(MOD(D19264,2)=0,"EVEN","ODD")</f>
        <v>EVEN</v>
      </c>
      <c r="F19264" t="str">
        <f>IF(D19264&lt;=18,"LOW (1-18)","HIGH (19-36)")</f>
        <v>HIGH (19-36)</v>
      </c>
      <c r="G19264">
        <f>INT((D19264-1)/6)+1</f>
        <v>6</v>
      </c>
      <c r="H19264">
        <f>MOD(D19264-1,6)+1</f>
        <v>2</v>
      </c>
      <c r="I19264">
        <f>37-D19264</f>
        <v>5</v>
      </c>
      <c r="J19264">
        <f>ABS(D19264-D19265)</f>
        <v>1</v>
      </c>
      <c r="K19264">
        <f>AVERAGE(D19264:D19268)</f>
        <v>32</v>
      </c>
      <c r="L19264">
        <f>AVERAGE(D19264:D19283)</f>
        <v>32</v>
      </c>
      <c r="M19264">
        <f>K19264-L19264</f>
        <v>0</v>
      </c>
      <c r="N19264" t="str">
        <f>IF(K19264&gt;L19264,"HIGH ZONE BIAS",IF(K19264&lt;L19264,"LOW ZONE BIAS","EQUILIBRIUM"))</f>
        <v>EQUILIBRIUM</v>
      </c>
    </row>
    <row r="19265">
      <c r="A19265">
        <v>5517</v>
      </c>
      <c r="B19265" t="str">
        <v>2003-06-21</v>
      </c>
      <c r="C19265" t="str">
        <v>Midday</v>
      </c>
      <c r="D19265">
        <v>33</v>
      </c>
      <c r="E19265" t="str">
        <f>IF(MOD(D19265,2)=0,"EVEN","ODD")</f>
        <v>ODD</v>
      </c>
      <c r="F19265" t="str">
        <f>IF(D19265&lt;=18,"LOW (1-18)","HIGH (19-36)")</f>
        <v>HIGH (19-36)</v>
      </c>
      <c r="G19265">
        <f>INT((D19265-1)/6)+1</f>
        <v>6</v>
      </c>
      <c r="H19265">
        <f>MOD(D19265-1,6)+1</f>
        <v>3</v>
      </c>
      <c r="I19265">
        <f>37-D19265</f>
        <v>4</v>
      </c>
      <c r="J19265">
        <f>ABS(D19265-D19266)</f>
        <v>9</v>
      </c>
      <c r="K19265">
        <f>AVERAGE(D19265:D19269)</f>
        <v>33</v>
      </c>
      <c r="L19265">
        <f>AVERAGE(D19265:D19284)</f>
        <v>33</v>
      </c>
      <c r="M19265">
        <f>K19265-L19265</f>
        <v>0</v>
      </c>
      <c r="N19265" t="str">
        <f>IF(K19265&gt;L19265,"HIGH ZONE BIAS",IF(K19265&lt;L19265,"LOW ZONE BIAS","EQUILIBRIUM"))</f>
        <v>EQUILIBRIUM</v>
      </c>
    </row>
    <row r="19266">
      <c r="A19266">
        <v>5516</v>
      </c>
      <c r="B19266" t="str">
        <v>2003-06-20</v>
      </c>
      <c r="C19266" t="str">
        <v>Evening</v>
      </c>
      <c r="D19266">
        <v>24</v>
      </c>
      <c r="E19266" t="str">
        <f>IF(MOD(D19266,2)=0,"EVEN","ODD")</f>
        <v>EVEN</v>
      </c>
      <c r="F19266" t="str">
        <f>IF(D19266&lt;=18,"LOW (1-18)","HIGH (19-36)")</f>
        <v>HIGH (19-36)</v>
      </c>
      <c r="G19266">
        <f>INT((D19266-1)/6)+1</f>
        <v>4</v>
      </c>
      <c r="H19266">
        <f>MOD(D19266-1,6)+1</f>
        <v>6</v>
      </c>
      <c r="I19266">
        <f>37-D19266</f>
        <v>13</v>
      </c>
      <c r="J19266">
        <f>ABS(D19266-D19267)</f>
        <v>3</v>
      </c>
      <c r="K19266">
        <f>AVERAGE(D19266:D19270)</f>
        <v>24</v>
      </c>
      <c r="L19266">
        <f>AVERAGE(D19266:D19285)</f>
        <v>24</v>
      </c>
      <c r="M19266">
        <f>K19266-L19266</f>
        <v>0</v>
      </c>
      <c r="N19266" t="str">
        <f>IF(K19266&gt;L19266,"HIGH ZONE BIAS",IF(K19266&lt;L19266,"LOW ZONE BIAS","EQUILIBRIUM"))</f>
        <v>EQUILIBRIUM</v>
      </c>
    </row>
    <row r="19267">
      <c r="A19267">
        <v>5515</v>
      </c>
      <c r="B19267" t="str">
        <v>2003-06-20</v>
      </c>
      <c r="C19267" t="str">
        <v>Midday</v>
      </c>
      <c r="D19267">
        <v>21</v>
      </c>
      <c r="E19267" t="str">
        <f>IF(MOD(D19267,2)=0,"EVEN","ODD")</f>
        <v>ODD</v>
      </c>
      <c r="F19267" t="str">
        <f>IF(D19267&lt;=18,"LOW (1-18)","HIGH (19-36)")</f>
        <v>HIGH (19-36)</v>
      </c>
      <c r="G19267">
        <f>INT((D19267-1)/6)+1</f>
        <v>4</v>
      </c>
      <c r="H19267">
        <f>MOD(D19267-1,6)+1</f>
        <v>3</v>
      </c>
      <c r="I19267">
        <f>37-D19267</f>
        <v>16</v>
      </c>
      <c r="J19267">
        <f>ABS(D19267-D19268)</f>
        <v>11</v>
      </c>
      <c r="K19267">
        <f>AVERAGE(D19267:D19271)</f>
        <v>21</v>
      </c>
      <c r="L19267">
        <f>AVERAGE(D19267:D19286)</f>
        <v>21</v>
      </c>
      <c r="M19267">
        <f>K19267-L19267</f>
        <v>0</v>
      </c>
      <c r="N19267" t="str">
        <f>IF(K19267&gt;L19267,"HIGH ZONE BIAS",IF(K19267&lt;L19267,"LOW ZONE BIAS","EQUILIBRIUM"))</f>
        <v>EQUILIBRIUM</v>
      </c>
    </row>
    <row r="19268">
      <c r="A19268">
        <v>5514</v>
      </c>
      <c r="B19268" t="str">
        <v>2003-06-18</v>
      </c>
      <c r="C19268" t="str">
        <v>Evening</v>
      </c>
      <c r="D19268">
        <v>10</v>
      </c>
      <c r="E19268" t="str">
        <f>IF(MOD(D19268,2)=0,"EVEN","ODD")</f>
        <v>EVEN</v>
      </c>
      <c r="F19268" t="str">
        <f>IF(D19268&lt;=18,"LOW (1-18)","HIGH (19-36)")</f>
        <v>LOW (1-18)</v>
      </c>
      <c r="G19268">
        <f>INT((D19268-1)/6)+1</f>
        <v>2</v>
      </c>
      <c r="H19268">
        <f>MOD(D19268-1,6)+1</f>
        <v>4</v>
      </c>
      <c r="I19268">
        <f>37-D19268</f>
        <v>27</v>
      </c>
      <c r="J19268">
        <f>ABS(D19268-D19269)</f>
        <v>20</v>
      </c>
      <c r="K19268">
        <f>AVERAGE(D19268:D19272)</f>
        <v>10</v>
      </c>
      <c r="L19268">
        <f>AVERAGE(D19268:D19287)</f>
        <v>10</v>
      </c>
      <c r="M19268">
        <f>K19268-L19268</f>
        <v>0</v>
      </c>
      <c r="N19268" t="str">
        <f>IF(K19268&gt;L19268,"HIGH ZONE BIAS",IF(K19268&lt;L19268,"LOW ZONE BIAS","EQUILIBRIUM"))</f>
        <v>EQUILIBRIUM</v>
      </c>
    </row>
    <row r="19269">
      <c r="A19269">
        <v>5513</v>
      </c>
      <c r="B19269" t="str">
        <v>2003-06-18</v>
      </c>
      <c r="C19269" t="str">
        <v>Midday</v>
      </c>
      <c r="D19269">
        <v>30</v>
      </c>
      <c r="E19269" t="str">
        <f>IF(MOD(D19269,2)=0,"EVEN","ODD")</f>
        <v>EVEN</v>
      </c>
      <c r="F19269" t="str">
        <f>IF(D19269&lt;=18,"LOW (1-18)","HIGH (19-36)")</f>
        <v>HIGH (19-36)</v>
      </c>
      <c r="G19269">
        <f>INT((D19269-1)/6)+1</f>
        <v>5</v>
      </c>
      <c r="H19269">
        <f>MOD(D19269-1,6)+1</f>
        <v>6</v>
      </c>
      <c r="I19269">
        <f>37-D19269</f>
        <v>7</v>
      </c>
      <c r="J19269">
        <f>ABS(D19269-D19270)</f>
        <v>6</v>
      </c>
      <c r="K19269">
        <f>AVERAGE(D19269:D19273)</f>
        <v>30</v>
      </c>
      <c r="L19269">
        <f>AVERAGE(D19269:D19288)</f>
        <v>30</v>
      </c>
      <c r="M19269">
        <f>K19269-L19269</f>
        <v>0</v>
      </c>
      <c r="N19269" t="str">
        <f>IF(K19269&gt;L19269,"HIGH ZONE BIAS",IF(K19269&lt;L19269,"LOW ZONE BIAS","EQUILIBRIUM"))</f>
        <v>EQUILIBRIUM</v>
      </c>
    </row>
    <row r="19270">
      <c r="A19270">
        <v>5512</v>
      </c>
      <c r="B19270" t="str">
        <v>2003-06-17</v>
      </c>
      <c r="C19270" t="str">
        <v>Evening</v>
      </c>
      <c r="D19270">
        <v>24</v>
      </c>
      <c r="E19270" t="str">
        <f>IF(MOD(D19270,2)=0,"EVEN","ODD")</f>
        <v>EVEN</v>
      </c>
      <c r="F19270" t="str">
        <f>IF(D19270&lt;=18,"LOW (1-18)","HIGH (19-36)")</f>
        <v>HIGH (19-36)</v>
      </c>
      <c r="G19270">
        <f>INT((D19270-1)/6)+1</f>
        <v>4</v>
      </c>
      <c r="H19270">
        <f>MOD(D19270-1,6)+1</f>
        <v>6</v>
      </c>
      <c r="I19270">
        <f>37-D19270</f>
        <v>13</v>
      </c>
      <c r="J19270">
        <f>ABS(D19270-D19271)</f>
        <v>9</v>
      </c>
      <c r="K19270">
        <f>AVERAGE(D19270:D19274)</f>
        <v>24</v>
      </c>
      <c r="L19270">
        <f>AVERAGE(D19270:D19289)</f>
        <v>24</v>
      </c>
      <c r="M19270">
        <f>K19270-L19270</f>
        <v>0</v>
      </c>
      <c r="N19270" t="str">
        <f>IF(K19270&gt;L19270,"HIGH ZONE BIAS",IF(K19270&lt;L19270,"LOW ZONE BIAS","EQUILIBRIUM"))</f>
        <v>EQUILIBRIUM</v>
      </c>
    </row>
    <row r="19271">
      <c r="A19271">
        <v>5511</v>
      </c>
      <c r="B19271" t="str">
        <v>2003-06-17</v>
      </c>
      <c r="C19271" t="str">
        <v>Midday</v>
      </c>
      <c r="D19271">
        <v>33</v>
      </c>
      <c r="E19271" t="str">
        <f>IF(MOD(D19271,2)=0,"EVEN","ODD")</f>
        <v>ODD</v>
      </c>
      <c r="F19271" t="str">
        <f>IF(D19271&lt;=18,"LOW (1-18)","HIGH (19-36)")</f>
        <v>HIGH (19-36)</v>
      </c>
      <c r="G19271">
        <f>INT((D19271-1)/6)+1</f>
        <v>6</v>
      </c>
      <c r="H19271">
        <f>MOD(D19271-1,6)+1</f>
        <v>3</v>
      </c>
      <c r="I19271">
        <f>37-D19271</f>
        <v>4</v>
      </c>
      <c r="J19271">
        <f>ABS(D19271-D19272)</f>
        <v>21</v>
      </c>
      <c r="K19271">
        <f>AVERAGE(D19271:D19275)</f>
        <v>33</v>
      </c>
      <c r="L19271">
        <f>AVERAGE(D19271:D19290)</f>
        <v>33</v>
      </c>
      <c r="M19271">
        <f>K19271-L19271</f>
        <v>0</v>
      </c>
      <c r="N19271" t="str">
        <f>IF(K19271&gt;L19271,"HIGH ZONE BIAS",IF(K19271&lt;L19271,"LOW ZONE BIAS","EQUILIBRIUM"))</f>
        <v>EQUILIBRIUM</v>
      </c>
    </row>
    <row r="19272">
      <c r="A19272">
        <v>5510</v>
      </c>
      <c r="B19272" t="str">
        <v>2003-06-16</v>
      </c>
      <c r="C19272" t="str">
        <v>Evening</v>
      </c>
      <c r="D19272">
        <v>12</v>
      </c>
      <c r="E19272" t="str">
        <f>IF(MOD(D19272,2)=0,"EVEN","ODD")</f>
        <v>EVEN</v>
      </c>
      <c r="F19272" t="str">
        <f>IF(D19272&lt;=18,"LOW (1-18)","HIGH (19-36)")</f>
        <v>LOW (1-18)</v>
      </c>
      <c r="G19272">
        <f>INT((D19272-1)/6)+1</f>
        <v>2</v>
      </c>
      <c r="H19272">
        <f>MOD(D19272-1,6)+1</f>
        <v>6</v>
      </c>
      <c r="I19272">
        <f>37-D19272</f>
        <v>25</v>
      </c>
      <c r="J19272">
        <f>ABS(D19272-D19273)</f>
        <v>4</v>
      </c>
      <c r="K19272">
        <f>AVERAGE(D19272:D19276)</f>
        <v>12</v>
      </c>
      <c r="L19272">
        <f>AVERAGE(D19272:D19291)</f>
        <v>12</v>
      </c>
      <c r="M19272">
        <f>K19272-L19272</f>
        <v>0</v>
      </c>
      <c r="N19272" t="str">
        <f>IF(K19272&gt;L19272,"HIGH ZONE BIAS",IF(K19272&lt;L19272,"LOW ZONE BIAS","EQUILIBRIUM"))</f>
        <v>EQUILIBRIUM</v>
      </c>
    </row>
    <row r="19273">
      <c r="A19273">
        <v>5509</v>
      </c>
      <c r="B19273" t="str">
        <v>2003-06-16</v>
      </c>
      <c r="C19273" t="str">
        <v>Midday</v>
      </c>
      <c r="D19273">
        <v>8</v>
      </c>
      <c r="E19273" t="str">
        <f>IF(MOD(D19273,2)=0,"EVEN","ODD")</f>
        <v>EVEN</v>
      </c>
      <c r="F19273" t="str">
        <f>IF(D19273&lt;=18,"LOW (1-18)","HIGH (19-36)")</f>
        <v>LOW (1-18)</v>
      </c>
      <c r="G19273">
        <f>INT((D19273-1)/6)+1</f>
        <v>2</v>
      </c>
      <c r="H19273">
        <f>MOD(D19273-1,6)+1</f>
        <v>2</v>
      </c>
      <c r="I19273">
        <f>37-D19273</f>
        <v>29</v>
      </c>
      <c r="J19273">
        <f>ABS(D19273-D19274)</f>
        <v>14</v>
      </c>
      <c r="K19273">
        <f>AVERAGE(D19273:D19277)</f>
        <v>8</v>
      </c>
      <c r="L19273">
        <f>AVERAGE(D19273:D19292)</f>
        <v>8</v>
      </c>
      <c r="M19273">
        <f>K19273-L19273</f>
        <v>0</v>
      </c>
      <c r="N19273" t="str">
        <f>IF(K19273&gt;L19273,"HIGH ZONE BIAS",IF(K19273&lt;L19273,"LOW ZONE BIAS","EQUILIBRIUM"))</f>
        <v>EQUILIBRIUM</v>
      </c>
    </row>
    <row r="19274">
      <c r="A19274">
        <v>5508</v>
      </c>
      <c r="B19274" t="str">
        <v>2003-06-14</v>
      </c>
      <c r="C19274" t="str">
        <v>Evening</v>
      </c>
      <c r="D19274">
        <v>22</v>
      </c>
      <c r="E19274" t="str">
        <f>IF(MOD(D19274,2)=0,"EVEN","ODD")</f>
        <v>EVEN</v>
      </c>
      <c r="F19274" t="str">
        <f>IF(D19274&lt;=18,"LOW (1-18)","HIGH (19-36)")</f>
        <v>HIGH (19-36)</v>
      </c>
      <c r="G19274">
        <f>INT((D19274-1)/6)+1</f>
        <v>4</v>
      </c>
      <c r="H19274">
        <f>MOD(D19274-1,6)+1</f>
        <v>4</v>
      </c>
      <c r="I19274">
        <f>37-D19274</f>
        <v>15</v>
      </c>
      <c r="J19274">
        <f>ABS(D19274-D19275)</f>
        <v>21</v>
      </c>
      <c r="K19274">
        <f>AVERAGE(D19274:D19278)</f>
        <v>22</v>
      </c>
      <c r="L19274">
        <f>AVERAGE(D19274:D19293)</f>
        <v>22</v>
      </c>
      <c r="M19274">
        <f>K19274-L19274</f>
        <v>0</v>
      </c>
      <c r="N19274" t="str">
        <f>IF(K19274&gt;L19274,"HIGH ZONE BIAS",IF(K19274&lt;L19274,"LOW ZONE BIAS","EQUILIBRIUM"))</f>
        <v>EQUILIBRIUM</v>
      </c>
    </row>
    <row r="19275">
      <c r="A19275">
        <v>5507</v>
      </c>
      <c r="B19275" t="str">
        <v>2003-06-14</v>
      </c>
      <c r="C19275" t="str">
        <v>Midday</v>
      </c>
      <c r="D19275">
        <v>1</v>
      </c>
      <c r="E19275" t="str">
        <f>IF(MOD(D19275,2)=0,"EVEN","ODD")</f>
        <v>ODD</v>
      </c>
      <c r="F19275" t="str">
        <f>IF(D19275&lt;=18,"LOW (1-18)","HIGH (19-36)")</f>
        <v>LOW (1-18)</v>
      </c>
      <c r="G19275">
        <f>INT((D19275-1)/6)+1</f>
        <v>1</v>
      </c>
      <c r="H19275">
        <f>MOD(D19275-1,6)+1</f>
        <v>1</v>
      </c>
      <c r="I19275">
        <f>37-D19275</f>
        <v>36</v>
      </c>
      <c r="J19275">
        <f>ABS(D19275-D19276)</f>
        <v>18</v>
      </c>
      <c r="K19275">
        <f>AVERAGE(D19275:D19279)</f>
        <v>1</v>
      </c>
      <c r="L19275">
        <f>AVERAGE(D19275:D19294)</f>
        <v>1</v>
      </c>
      <c r="M19275">
        <f>K19275-L19275</f>
        <v>0</v>
      </c>
      <c r="N19275" t="str">
        <f>IF(K19275&gt;L19275,"HIGH ZONE BIAS",IF(K19275&lt;L19275,"LOW ZONE BIAS","EQUILIBRIUM"))</f>
        <v>EQUILIBRIUM</v>
      </c>
    </row>
    <row r="19276">
      <c r="A19276">
        <v>5506</v>
      </c>
      <c r="B19276" t="str">
        <v>2003-06-13</v>
      </c>
      <c r="C19276" t="str">
        <v>Evening</v>
      </c>
      <c r="D19276">
        <v>19</v>
      </c>
      <c r="E19276" t="str">
        <f>IF(MOD(D19276,2)=0,"EVEN","ODD")</f>
        <v>ODD</v>
      </c>
      <c r="F19276" t="str">
        <f>IF(D19276&lt;=18,"LOW (1-18)","HIGH (19-36)")</f>
        <v>HIGH (19-36)</v>
      </c>
      <c r="G19276">
        <f>INT((D19276-1)/6)+1</f>
        <v>4</v>
      </c>
      <c r="H19276">
        <f>MOD(D19276-1,6)+1</f>
        <v>1</v>
      </c>
      <c r="I19276">
        <f>37-D19276</f>
        <v>18</v>
      </c>
      <c r="J19276">
        <f>ABS(D19276-D19277)</f>
        <v>1</v>
      </c>
      <c r="K19276">
        <f>AVERAGE(D19276:D19280)</f>
        <v>19</v>
      </c>
      <c r="L19276">
        <f>AVERAGE(D19276:D19295)</f>
        <v>19</v>
      </c>
      <c r="M19276">
        <f>K19276-L19276</f>
        <v>0</v>
      </c>
      <c r="N19276" t="str">
        <f>IF(K19276&gt;L19276,"HIGH ZONE BIAS",IF(K19276&lt;L19276,"LOW ZONE BIAS","EQUILIBRIUM"))</f>
        <v>EQUILIBRIUM</v>
      </c>
    </row>
    <row r="19277">
      <c r="A19277">
        <v>5505</v>
      </c>
      <c r="B19277" t="str">
        <v>2003-06-13</v>
      </c>
      <c r="C19277" t="str">
        <v>Midday</v>
      </c>
      <c r="D19277">
        <v>20</v>
      </c>
      <c r="E19277" t="str">
        <f>IF(MOD(D19277,2)=0,"EVEN","ODD")</f>
        <v>EVEN</v>
      </c>
      <c r="F19277" t="str">
        <f>IF(D19277&lt;=18,"LOW (1-18)","HIGH (19-36)")</f>
        <v>HIGH (19-36)</v>
      </c>
      <c r="G19277">
        <f>INT((D19277-1)/6)+1</f>
        <v>4</v>
      </c>
      <c r="H19277">
        <f>MOD(D19277-1,6)+1</f>
        <v>2</v>
      </c>
      <c r="I19277">
        <f>37-D19277</f>
        <v>17</v>
      </c>
      <c r="J19277">
        <f>ABS(D19277-D19278)</f>
        <v>14</v>
      </c>
      <c r="K19277">
        <f>AVERAGE(D19277:D19281)</f>
        <v>20</v>
      </c>
      <c r="L19277">
        <f>AVERAGE(D19277:D19296)</f>
        <v>20</v>
      </c>
      <c r="M19277">
        <f>K19277-L19277</f>
        <v>0</v>
      </c>
      <c r="N19277" t="str">
        <f>IF(K19277&gt;L19277,"HIGH ZONE BIAS",IF(K19277&lt;L19277,"LOW ZONE BIAS","EQUILIBRIUM"))</f>
        <v>EQUILIBRIUM</v>
      </c>
    </row>
    <row r="19278">
      <c r="A19278">
        <v>5504</v>
      </c>
      <c r="B19278" t="str">
        <v>2003-06-12</v>
      </c>
      <c r="C19278" t="str">
        <v>Evening</v>
      </c>
      <c r="D19278">
        <v>34</v>
      </c>
      <c r="E19278" t="str">
        <f>IF(MOD(D19278,2)=0,"EVEN","ODD")</f>
        <v>EVEN</v>
      </c>
      <c r="F19278" t="str">
        <f>IF(D19278&lt;=18,"LOW (1-18)","HIGH (19-36)")</f>
        <v>HIGH (19-36)</v>
      </c>
      <c r="G19278">
        <f>INT((D19278-1)/6)+1</f>
        <v>6</v>
      </c>
      <c r="H19278">
        <f>MOD(D19278-1,6)+1</f>
        <v>4</v>
      </c>
      <c r="I19278">
        <f>37-D19278</f>
        <v>3</v>
      </c>
      <c r="J19278">
        <f>ABS(D19278-D19279)</f>
        <v>25</v>
      </c>
      <c r="K19278">
        <f>AVERAGE(D19278:D19282)</f>
        <v>34</v>
      </c>
      <c r="L19278">
        <f>AVERAGE(D19278:D19297)</f>
        <v>34</v>
      </c>
      <c r="M19278">
        <f>K19278-L19278</f>
        <v>0</v>
      </c>
      <c r="N19278" t="str">
        <f>IF(K19278&gt;L19278,"HIGH ZONE BIAS",IF(K19278&lt;L19278,"LOW ZONE BIAS","EQUILIBRIUM"))</f>
        <v>EQUILIBRIUM</v>
      </c>
    </row>
    <row r="19279">
      <c r="A19279">
        <v>5503</v>
      </c>
      <c r="B19279" t="str">
        <v>2003-06-12</v>
      </c>
      <c r="C19279" t="str">
        <v>Midday</v>
      </c>
      <c r="D19279">
        <v>9</v>
      </c>
      <c r="E19279" t="str">
        <f>IF(MOD(D19279,2)=0,"EVEN","ODD")</f>
        <v>ODD</v>
      </c>
      <c r="F19279" t="str">
        <f>IF(D19279&lt;=18,"LOW (1-18)","HIGH (19-36)")</f>
        <v>LOW (1-18)</v>
      </c>
      <c r="G19279">
        <f>INT((D19279-1)/6)+1</f>
        <v>2</v>
      </c>
      <c r="H19279">
        <f>MOD(D19279-1,6)+1</f>
        <v>3</v>
      </c>
      <c r="I19279">
        <f>37-D19279</f>
        <v>28</v>
      </c>
      <c r="J19279">
        <f>ABS(D19279-D19280)</f>
        <v>6</v>
      </c>
      <c r="K19279">
        <f>AVERAGE(D19279:D19283)</f>
        <v>9</v>
      </c>
      <c r="L19279">
        <f>AVERAGE(D19279:D19298)</f>
        <v>9</v>
      </c>
      <c r="M19279">
        <f>K19279-L19279</f>
        <v>0</v>
      </c>
      <c r="N19279" t="str">
        <f>IF(K19279&gt;L19279,"HIGH ZONE BIAS",IF(K19279&lt;L19279,"LOW ZONE BIAS","EQUILIBRIUM"))</f>
        <v>EQUILIBRIUM</v>
      </c>
    </row>
    <row r="19280">
      <c r="A19280">
        <v>5502</v>
      </c>
      <c r="B19280" t="str">
        <v>2003-06-11</v>
      </c>
      <c r="C19280" t="str">
        <v>Evening</v>
      </c>
      <c r="D19280">
        <v>15</v>
      </c>
      <c r="E19280" t="str">
        <f>IF(MOD(D19280,2)=0,"EVEN","ODD")</f>
        <v>ODD</v>
      </c>
      <c r="F19280" t="str">
        <f>IF(D19280&lt;=18,"LOW (1-18)","HIGH (19-36)")</f>
        <v>LOW (1-18)</v>
      </c>
      <c r="G19280">
        <f>INT((D19280-1)/6)+1</f>
        <v>3</v>
      </c>
      <c r="H19280">
        <f>MOD(D19280-1,6)+1</f>
        <v>3</v>
      </c>
      <c r="I19280">
        <f>37-D19280</f>
        <v>22</v>
      </c>
      <c r="J19280">
        <f>ABS(D19280-D19281)</f>
        <v>1</v>
      </c>
      <c r="K19280">
        <f>AVERAGE(D19280:D19284)</f>
        <v>15</v>
      </c>
      <c r="L19280">
        <f>AVERAGE(D19280:D19299)</f>
        <v>15</v>
      </c>
      <c r="M19280">
        <f>K19280-L19280</f>
        <v>0</v>
      </c>
      <c r="N19280" t="str">
        <f>IF(K19280&gt;L19280,"HIGH ZONE BIAS",IF(K19280&lt;L19280,"LOW ZONE BIAS","EQUILIBRIUM"))</f>
        <v>EQUILIBRIUM</v>
      </c>
    </row>
    <row r="19281">
      <c r="A19281">
        <v>5501</v>
      </c>
      <c r="B19281" t="str">
        <v>2003-06-11</v>
      </c>
      <c r="C19281" t="str">
        <v>Midday</v>
      </c>
      <c r="D19281">
        <v>14</v>
      </c>
      <c r="E19281" t="str">
        <f>IF(MOD(D19281,2)=0,"EVEN","ODD")</f>
        <v>EVEN</v>
      </c>
      <c r="F19281" t="str">
        <f>IF(D19281&lt;=18,"LOW (1-18)","HIGH (19-36)")</f>
        <v>LOW (1-18)</v>
      </c>
      <c r="G19281">
        <f>INT((D19281-1)/6)+1</f>
        <v>3</v>
      </c>
      <c r="H19281">
        <f>MOD(D19281-1,6)+1</f>
        <v>2</v>
      </c>
      <c r="I19281">
        <f>37-D19281</f>
        <v>23</v>
      </c>
      <c r="J19281">
        <f>ABS(D19281-D19282)</f>
        <v>6</v>
      </c>
      <c r="K19281">
        <f>AVERAGE(D19281:D19285)</f>
        <v>14</v>
      </c>
      <c r="L19281">
        <f>AVERAGE(D19281:D19300)</f>
        <v>14</v>
      </c>
      <c r="M19281">
        <f>K19281-L19281</f>
        <v>0</v>
      </c>
      <c r="N19281" t="str">
        <f>IF(K19281&gt;L19281,"HIGH ZONE BIAS",IF(K19281&lt;L19281,"LOW ZONE BIAS","EQUILIBRIUM"))</f>
        <v>EQUILIBRIUM</v>
      </c>
    </row>
    <row r="19282">
      <c r="A19282">
        <v>5500</v>
      </c>
      <c r="B19282" t="str">
        <v>2003-06-10</v>
      </c>
      <c r="C19282" t="str">
        <v>Evening</v>
      </c>
      <c r="D19282">
        <v>20</v>
      </c>
      <c r="E19282" t="str">
        <f>IF(MOD(D19282,2)=0,"EVEN","ODD")</f>
        <v>EVEN</v>
      </c>
      <c r="F19282" t="str">
        <f>IF(D19282&lt;=18,"LOW (1-18)","HIGH (19-36)")</f>
        <v>HIGH (19-36)</v>
      </c>
      <c r="G19282">
        <f>INT((D19282-1)/6)+1</f>
        <v>4</v>
      </c>
      <c r="H19282">
        <f>MOD(D19282-1,6)+1</f>
        <v>2</v>
      </c>
      <c r="I19282">
        <f>37-D19282</f>
        <v>17</v>
      </c>
      <c r="J19282">
        <f>ABS(D19282-D19283)</f>
        <v>4</v>
      </c>
      <c r="K19282">
        <f>AVERAGE(D19282:D19286)</f>
        <v>20</v>
      </c>
      <c r="L19282">
        <f>AVERAGE(D19282:D19301)</f>
        <v>20</v>
      </c>
      <c r="M19282">
        <f>K19282-L19282</f>
        <v>0</v>
      </c>
      <c r="N19282" t="str">
        <f>IF(K19282&gt;L19282,"HIGH ZONE BIAS",IF(K19282&lt;L19282,"LOW ZONE BIAS","EQUILIBRIUM"))</f>
        <v>EQUILIBRIUM</v>
      </c>
    </row>
    <row r="19283">
      <c r="A19283">
        <v>5499</v>
      </c>
      <c r="B19283" t="str">
        <v>2003-06-10</v>
      </c>
      <c r="C19283" t="str">
        <v>Midday</v>
      </c>
      <c r="D19283">
        <v>16</v>
      </c>
      <c r="E19283" t="str">
        <f>IF(MOD(D19283,2)=0,"EVEN","ODD")</f>
        <v>EVEN</v>
      </c>
      <c r="F19283" t="str">
        <f>IF(D19283&lt;=18,"LOW (1-18)","HIGH (19-36)")</f>
        <v>LOW (1-18)</v>
      </c>
      <c r="G19283">
        <f>INT((D19283-1)/6)+1</f>
        <v>3</v>
      </c>
      <c r="H19283">
        <f>MOD(D19283-1,6)+1</f>
        <v>4</v>
      </c>
      <c r="I19283">
        <f>37-D19283</f>
        <v>21</v>
      </c>
      <c r="J19283">
        <f>ABS(D19283-D19284)</f>
        <v>8</v>
      </c>
      <c r="K19283">
        <f>AVERAGE(D19283:D19287)</f>
        <v>16</v>
      </c>
      <c r="L19283">
        <f>AVERAGE(D19283:D19302)</f>
        <v>16</v>
      </c>
      <c r="M19283">
        <f>K19283-L19283</f>
        <v>0</v>
      </c>
      <c r="N19283" t="str">
        <f>IF(K19283&gt;L19283,"HIGH ZONE BIAS",IF(K19283&lt;L19283,"LOW ZONE BIAS","EQUILIBRIUM"))</f>
        <v>EQUILIBRIUM</v>
      </c>
    </row>
    <row r="19284">
      <c r="A19284">
        <v>5498</v>
      </c>
      <c r="B19284" t="str">
        <v>2003-06-09</v>
      </c>
      <c r="C19284" t="str">
        <v>Evening</v>
      </c>
      <c r="D19284">
        <v>24</v>
      </c>
      <c r="E19284" t="str">
        <f>IF(MOD(D19284,2)=0,"EVEN","ODD")</f>
        <v>EVEN</v>
      </c>
      <c r="F19284" t="str">
        <f>IF(D19284&lt;=18,"LOW (1-18)","HIGH (19-36)")</f>
        <v>HIGH (19-36)</v>
      </c>
      <c r="G19284">
        <f>INT((D19284-1)/6)+1</f>
        <v>4</v>
      </c>
      <c r="H19284">
        <f>MOD(D19284-1,6)+1</f>
        <v>6</v>
      </c>
      <c r="I19284">
        <f>37-D19284</f>
        <v>13</v>
      </c>
      <c r="J19284">
        <f>ABS(D19284-D19285)</f>
        <v>2</v>
      </c>
      <c r="K19284">
        <f>AVERAGE(D19284:D19288)</f>
        <v>24</v>
      </c>
      <c r="L19284">
        <f>AVERAGE(D19284:D19303)</f>
        <v>24</v>
      </c>
      <c r="M19284">
        <f>K19284-L19284</f>
        <v>0</v>
      </c>
      <c r="N19284" t="str">
        <f>IF(K19284&gt;L19284,"HIGH ZONE BIAS",IF(K19284&lt;L19284,"LOW ZONE BIAS","EQUILIBRIUM"))</f>
        <v>EQUILIBRIUM</v>
      </c>
    </row>
    <row r="19285">
      <c r="A19285">
        <v>5497</v>
      </c>
      <c r="B19285" t="str">
        <v>2003-06-09</v>
      </c>
      <c r="C19285" t="str">
        <v>Midday</v>
      </c>
      <c r="D19285">
        <v>26</v>
      </c>
      <c r="E19285" t="str">
        <f>IF(MOD(D19285,2)=0,"EVEN","ODD")</f>
        <v>EVEN</v>
      </c>
      <c r="F19285" t="str">
        <f>IF(D19285&lt;=18,"LOW (1-18)","HIGH (19-36)")</f>
        <v>HIGH (19-36)</v>
      </c>
      <c r="G19285">
        <f>INT((D19285-1)/6)+1</f>
        <v>5</v>
      </c>
      <c r="H19285">
        <f>MOD(D19285-1,6)+1</f>
        <v>2</v>
      </c>
      <c r="I19285">
        <f>37-D19285</f>
        <v>11</v>
      </c>
      <c r="J19285">
        <f>ABS(D19285-D19286)</f>
        <v>1</v>
      </c>
      <c r="K19285">
        <f>AVERAGE(D19285:D19289)</f>
        <v>26</v>
      </c>
      <c r="L19285">
        <f>AVERAGE(D19285:D19304)</f>
        <v>26</v>
      </c>
      <c r="M19285">
        <f>K19285-L19285</f>
        <v>0</v>
      </c>
      <c r="N19285" t="str">
        <f>IF(K19285&gt;L19285,"HIGH ZONE BIAS",IF(K19285&lt;L19285,"LOW ZONE BIAS","EQUILIBRIUM"))</f>
        <v>EQUILIBRIUM</v>
      </c>
    </row>
    <row r="19286">
      <c r="A19286">
        <v>5496</v>
      </c>
      <c r="B19286" t="str">
        <v>2003-06-07</v>
      </c>
      <c r="C19286" t="str">
        <v>Evening</v>
      </c>
      <c r="D19286">
        <v>25</v>
      </c>
      <c r="E19286" t="str">
        <f>IF(MOD(D19286,2)=0,"EVEN","ODD")</f>
        <v>ODD</v>
      </c>
      <c r="F19286" t="str">
        <f>IF(D19286&lt;=18,"LOW (1-18)","HIGH (19-36)")</f>
        <v>HIGH (19-36)</v>
      </c>
      <c r="G19286">
        <f>INT((D19286-1)/6)+1</f>
        <v>5</v>
      </c>
      <c r="H19286">
        <f>MOD(D19286-1,6)+1</f>
        <v>1</v>
      </c>
      <c r="I19286">
        <f>37-D19286</f>
        <v>12</v>
      </c>
      <c r="J19286">
        <f>ABS(D19286-D19287)</f>
        <v>9</v>
      </c>
      <c r="K19286">
        <f>AVERAGE(D19286:D19290)</f>
        <v>25</v>
      </c>
      <c r="L19286">
        <f>AVERAGE(D19286:D19305)</f>
        <v>25</v>
      </c>
      <c r="M19286">
        <f>K19286-L19286</f>
        <v>0</v>
      </c>
      <c r="N19286" t="str">
        <f>IF(K19286&gt;L19286,"HIGH ZONE BIAS",IF(K19286&lt;L19286,"LOW ZONE BIAS","EQUILIBRIUM"))</f>
        <v>EQUILIBRIUM</v>
      </c>
    </row>
    <row r="19287">
      <c r="A19287">
        <v>5495</v>
      </c>
      <c r="B19287" t="str">
        <v>2003-06-07</v>
      </c>
      <c r="C19287" t="str">
        <v>Midday</v>
      </c>
      <c r="D19287">
        <v>16</v>
      </c>
      <c r="E19287" t="str">
        <f>IF(MOD(D19287,2)=0,"EVEN","ODD")</f>
        <v>EVEN</v>
      </c>
      <c r="F19287" t="str">
        <f>IF(D19287&lt;=18,"LOW (1-18)","HIGH (19-36)")</f>
        <v>LOW (1-18)</v>
      </c>
      <c r="G19287">
        <f>INT((D19287-1)/6)+1</f>
        <v>3</v>
      </c>
      <c r="H19287">
        <f>MOD(D19287-1,6)+1</f>
        <v>4</v>
      </c>
      <c r="I19287">
        <f>37-D19287</f>
        <v>21</v>
      </c>
      <c r="J19287">
        <f>ABS(D19287-D19288)</f>
        <v>9</v>
      </c>
      <c r="K19287">
        <f>AVERAGE(D19287:D19291)</f>
        <v>16</v>
      </c>
      <c r="L19287">
        <f>AVERAGE(D19287:D19306)</f>
        <v>16</v>
      </c>
      <c r="M19287">
        <f>K19287-L19287</f>
        <v>0</v>
      </c>
      <c r="N19287" t="str">
        <f>IF(K19287&gt;L19287,"HIGH ZONE BIAS",IF(K19287&lt;L19287,"LOW ZONE BIAS","EQUILIBRIUM"))</f>
        <v>EQUILIBRIUM</v>
      </c>
    </row>
    <row r="19288">
      <c r="A19288">
        <v>5494</v>
      </c>
      <c r="B19288" t="str">
        <v>2003-06-06</v>
      </c>
      <c r="C19288" t="str">
        <v>Evening</v>
      </c>
      <c r="D19288">
        <v>25</v>
      </c>
      <c r="E19288" t="str">
        <f>IF(MOD(D19288,2)=0,"EVEN","ODD")</f>
        <v>ODD</v>
      </c>
      <c r="F19288" t="str">
        <f>IF(D19288&lt;=18,"LOW (1-18)","HIGH (19-36)")</f>
        <v>HIGH (19-36)</v>
      </c>
      <c r="G19288">
        <f>INT((D19288-1)/6)+1</f>
        <v>5</v>
      </c>
      <c r="H19288">
        <f>MOD(D19288-1,6)+1</f>
        <v>1</v>
      </c>
      <c r="I19288">
        <f>37-D19288</f>
        <v>12</v>
      </c>
      <c r="J19288">
        <f>ABS(D19288-D19289)</f>
        <v>12</v>
      </c>
      <c r="K19288">
        <f>AVERAGE(D19288:D19292)</f>
        <v>25</v>
      </c>
      <c r="L19288">
        <f>AVERAGE(D19288:D19307)</f>
        <v>25</v>
      </c>
      <c r="M19288">
        <f>K19288-L19288</f>
        <v>0</v>
      </c>
      <c r="N19288" t="str">
        <f>IF(K19288&gt;L19288,"HIGH ZONE BIAS",IF(K19288&lt;L19288,"LOW ZONE BIAS","EQUILIBRIUM"))</f>
        <v>EQUILIBRIUM</v>
      </c>
    </row>
    <row r="19289">
      <c r="A19289">
        <v>5493</v>
      </c>
      <c r="B19289" t="str">
        <v>2003-06-06</v>
      </c>
      <c r="C19289" t="str">
        <v>Midday</v>
      </c>
      <c r="D19289">
        <v>13</v>
      </c>
      <c r="E19289" t="str">
        <f>IF(MOD(D19289,2)=0,"EVEN","ODD")</f>
        <v>ODD</v>
      </c>
      <c r="F19289" t="str">
        <f>IF(D19289&lt;=18,"LOW (1-18)","HIGH (19-36)")</f>
        <v>LOW (1-18)</v>
      </c>
      <c r="G19289">
        <f>INT((D19289-1)/6)+1</f>
        <v>3</v>
      </c>
      <c r="H19289">
        <f>MOD(D19289-1,6)+1</f>
        <v>1</v>
      </c>
      <c r="I19289">
        <f>37-D19289</f>
        <v>24</v>
      </c>
      <c r="J19289">
        <f>ABS(D19289-D19290)</f>
        <v>3</v>
      </c>
      <c r="K19289">
        <f>AVERAGE(D19289:D19293)</f>
        <v>13</v>
      </c>
      <c r="L19289">
        <f>AVERAGE(D19289:D19308)</f>
        <v>13</v>
      </c>
      <c r="M19289">
        <f>K19289-L19289</f>
        <v>0</v>
      </c>
      <c r="N19289" t="str">
        <f>IF(K19289&gt;L19289,"HIGH ZONE BIAS",IF(K19289&lt;L19289,"LOW ZONE BIAS","EQUILIBRIUM"))</f>
        <v>EQUILIBRIUM</v>
      </c>
    </row>
    <row r="19290">
      <c r="A19290">
        <v>5492</v>
      </c>
      <c r="B19290" t="str">
        <v>2003-06-05</v>
      </c>
      <c r="C19290" t="str">
        <v>Evening</v>
      </c>
      <c r="D19290">
        <v>10</v>
      </c>
      <c r="E19290" t="str">
        <f>IF(MOD(D19290,2)=0,"EVEN","ODD")</f>
        <v>EVEN</v>
      </c>
      <c r="F19290" t="str">
        <f>IF(D19290&lt;=18,"LOW (1-18)","HIGH (19-36)")</f>
        <v>LOW (1-18)</v>
      </c>
      <c r="G19290">
        <f>INT((D19290-1)/6)+1</f>
        <v>2</v>
      </c>
      <c r="H19290">
        <f>MOD(D19290-1,6)+1</f>
        <v>4</v>
      </c>
      <c r="I19290">
        <f>37-D19290</f>
        <v>27</v>
      </c>
      <c r="J19290">
        <f>ABS(D19290-D19291)</f>
        <v>13</v>
      </c>
      <c r="K19290">
        <f>AVERAGE(D19290:D19294)</f>
        <v>10</v>
      </c>
      <c r="L19290">
        <f>AVERAGE(D19290:D19309)</f>
        <v>10</v>
      </c>
      <c r="M19290">
        <f>K19290-L19290</f>
        <v>0</v>
      </c>
      <c r="N19290" t="str">
        <f>IF(K19290&gt;L19290,"HIGH ZONE BIAS",IF(K19290&lt;L19290,"LOW ZONE BIAS","EQUILIBRIUM"))</f>
        <v>EQUILIBRIUM</v>
      </c>
    </row>
    <row r="19291">
      <c r="A19291">
        <v>5491</v>
      </c>
      <c r="B19291" t="str">
        <v>2003-06-05</v>
      </c>
      <c r="C19291" t="str">
        <v>Midday</v>
      </c>
      <c r="D19291">
        <v>23</v>
      </c>
      <c r="E19291" t="str">
        <f>IF(MOD(D19291,2)=0,"EVEN","ODD")</f>
        <v>ODD</v>
      </c>
      <c r="F19291" t="str">
        <f>IF(D19291&lt;=18,"LOW (1-18)","HIGH (19-36)")</f>
        <v>HIGH (19-36)</v>
      </c>
      <c r="G19291">
        <f>INT((D19291-1)/6)+1</f>
        <v>4</v>
      </c>
      <c r="H19291">
        <f>MOD(D19291-1,6)+1</f>
        <v>5</v>
      </c>
      <c r="I19291">
        <f>37-D19291</f>
        <v>14</v>
      </c>
      <c r="J19291">
        <f>ABS(D19291-D19292)</f>
        <v>22</v>
      </c>
      <c r="K19291">
        <f>AVERAGE(D19291:D19295)</f>
        <v>23</v>
      </c>
      <c r="L19291">
        <f>AVERAGE(D19291:D19310)</f>
        <v>23</v>
      </c>
      <c r="M19291">
        <f>K19291-L19291</f>
        <v>0</v>
      </c>
      <c r="N19291" t="str">
        <f>IF(K19291&gt;L19291,"HIGH ZONE BIAS",IF(K19291&lt;L19291,"LOW ZONE BIAS","EQUILIBRIUM"))</f>
        <v>EQUILIBRIUM</v>
      </c>
    </row>
    <row r="19292">
      <c r="A19292">
        <v>5490</v>
      </c>
      <c r="B19292" t="str">
        <v>2003-06-04</v>
      </c>
      <c r="C19292" t="str">
        <v>Evening</v>
      </c>
      <c r="D19292">
        <v>1</v>
      </c>
      <c r="E19292" t="str">
        <f>IF(MOD(D19292,2)=0,"EVEN","ODD")</f>
        <v>ODD</v>
      </c>
      <c r="F19292" t="str">
        <f>IF(D19292&lt;=18,"LOW (1-18)","HIGH (19-36)")</f>
        <v>LOW (1-18)</v>
      </c>
      <c r="G19292">
        <f>INT((D19292-1)/6)+1</f>
        <v>1</v>
      </c>
      <c r="H19292">
        <f>MOD(D19292-1,6)+1</f>
        <v>1</v>
      </c>
      <c r="I19292">
        <f>37-D19292</f>
        <v>36</v>
      </c>
      <c r="J19292">
        <f>ABS(D19292-D19293)</f>
        <v>21</v>
      </c>
      <c r="K19292">
        <f>AVERAGE(D19292:D19296)</f>
        <v>1</v>
      </c>
      <c r="L19292">
        <f>AVERAGE(D19292:D19311)</f>
        <v>1</v>
      </c>
      <c r="M19292">
        <f>K19292-L19292</f>
        <v>0</v>
      </c>
      <c r="N19292" t="str">
        <f>IF(K19292&gt;L19292,"HIGH ZONE BIAS",IF(K19292&lt;L19292,"LOW ZONE BIAS","EQUILIBRIUM"))</f>
        <v>EQUILIBRIUM</v>
      </c>
    </row>
    <row r="19293">
      <c r="A19293">
        <v>5489</v>
      </c>
      <c r="B19293" t="str">
        <v>2003-06-04</v>
      </c>
      <c r="C19293" t="str">
        <v>Midday</v>
      </c>
      <c r="D19293">
        <v>22</v>
      </c>
      <c r="E19293" t="str">
        <f>IF(MOD(D19293,2)=0,"EVEN","ODD")</f>
        <v>EVEN</v>
      </c>
      <c r="F19293" t="str">
        <f>IF(D19293&lt;=18,"LOW (1-18)","HIGH (19-36)")</f>
        <v>HIGH (19-36)</v>
      </c>
      <c r="G19293">
        <f>INT((D19293-1)/6)+1</f>
        <v>4</v>
      </c>
      <c r="H19293">
        <f>MOD(D19293-1,6)+1</f>
        <v>4</v>
      </c>
      <c r="I19293">
        <f>37-D19293</f>
        <v>15</v>
      </c>
      <c r="J19293">
        <f>ABS(D19293-D19294)</f>
        <v>9</v>
      </c>
      <c r="K19293">
        <f>AVERAGE(D19293:D19297)</f>
        <v>22</v>
      </c>
      <c r="L19293">
        <f>AVERAGE(D19293:D19312)</f>
        <v>22</v>
      </c>
      <c r="M19293">
        <f>K19293-L19293</f>
        <v>0</v>
      </c>
      <c r="N19293" t="str">
        <f>IF(K19293&gt;L19293,"HIGH ZONE BIAS",IF(K19293&lt;L19293,"LOW ZONE BIAS","EQUILIBRIUM"))</f>
        <v>EQUILIBRIUM</v>
      </c>
    </row>
    <row r="19294">
      <c r="A19294">
        <v>5488</v>
      </c>
      <c r="B19294" t="str">
        <v>2003-06-03</v>
      </c>
      <c r="C19294" t="str">
        <v>Evening</v>
      </c>
      <c r="D19294">
        <v>31</v>
      </c>
      <c r="E19294" t="str">
        <f>IF(MOD(D19294,2)=0,"EVEN","ODD")</f>
        <v>ODD</v>
      </c>
      <c r="F19294" t="str">
        <f>IF(D19294&lt;=18,"LOW (1-18)","HIGH (19-36)")</f>
        <v>HIGH (19-36)</v>
      </c>
      <c r="G19294">
        <f>INT((D19294-1)/6)+1</f>
        <v>6</v>
      </c>
      <c r="H19294">
        <f>MOD(D19294-1,6)+1</f>
        <v>1</v>
      </c>
      <c r="I19294">
        <f>37-D19294</f>
        <v>6</v>
      </c>
      <c r="J19294">
        <f>ABS(D19294-D19295)</f>
        <v>1</v>
      </c>
      <c r="K19294">
        <f>AVERAGE(D19294:D19298)</f>
        <v>31</v>
      </c>
      <c r="L19294">
        <f>AVERAGE(D19294:D19313)</f>
        <v>31</v>
      </c>
      <c r="M19294">
        <f>K19294-L19294</f>
        <v>0</v>
      </c>
      <c r="N19294" t="str">
        <f>IF(K19294&gt;L19294,"HIGH ZONE BIAS",IF(K19294&lt;L19294,"LOW ZONE BIAS","EQUILIBRIUM"))</f>
        <v>EQUILIBRIUM</v>
      </c>
    </row>
    <row r="19295">
      <c r="A19295">
        <v>5487</v>
      </c>
      <c r="B19295" t="str">
        <v>2003-06-03</v>
      </c>
      <c r="C19295" t="str">
        <v>Midday</v>
      </c>
      <c r="D19295">
        <v>30</v>
      </c>
      <c r="E19295" t="str">
        <f>IF(MOD(D19295,2)=0,"EVEN","ODD")</f>
        <v>EVEN</v>
      </c>
      <c r="F19295" t="str">
        <f>IF(D19295&lt;=18,"LOW (1-18)","HIGH (19-36)")</f>
        <v>HIGH (19-36)</v>
      </c>
      <c r="G19295">
        <f>INT((D19295-1)/6)+1</f>
        <v>5</v>
      </c>
      <c r="H19295">
        <f>MOD(D19295-1,6)+1</f>
        <v>6</v>
      </c>
      <c r="I19295">
        <f>37-D19295</f>
        <v>7</v>
      </c>
      <c r="J19295">
        <f>ABS(D19295-D19296)</f>
        <v>25</v>
      </c>
      <c r="K19295">
        <f>AVERAGE(D19295:D19299)</f>
        <v>30</v>
      </c>
      <c r="L19295">
        <f>AVERAGE(D19295:D19314)</f>
        <v>30</v>
      </c>
      <c r="M19295">
        <f>K19295-L19295</f>
        <v>0</v>
      </c>
      <c r="N19295" t="str">
        <f>IF(K19295&gt;L19295,"HIGH ZONE BIAS",IF(K19295&lt;L19295,"LOW ZONE BIAS","EQUILIBRIUM"))</f>
        <v>EQUILIBRIUM</v>
      </c>
    </row>
    <row r="19296">
      <c r="A19296">
        <v>5486</v>
      </c>
      <c r="B19296" t="str">
        <v>2003-06-02</v>
      </c>
      <c r="C19296" t="str">
        <v>Evening</v>
      </c>
      <c r="D19296">
        <v>5</v>
      </c>
      <c r="E19296" t="str">
        <f>IF(MOD(D19296,2)=0,"EVEN","ODD")</f>
        <v>ODD</v>
      </c>
      <c r="F19296" t="str">
        <f>IF(D19296&lt;=18,"LOW (1-18)","HIGH (19-36)")</f>
        <v>LOW (1-18)</v>
      </c>
      <c r="G19296">
        <f>INT((D19296-1)/6)+1</f>
        <v>1</v>
      </c>
      <c r="H19296">
        <f>MOD(D19296-1,6)+1</f>
        <v>5</v>
      </c>
      <c r="I19296">
        <f>37-D19296</f>
        <v>32</v>
      </c>
      <c r="J19296">
        <f>ABS(D19296-D19297)</f>
        <v>27</v>
      </c>
      <c r="K19296">
        <f>AVERAGE(D19296:D19300)</f>
        <v>5</v>
      </c>
      <c r="L19296">
        <f>AVERAGE(D19296:D19315)</f>
        <v>5</v>
      </c>
      <c r="M19296">
        <f>K19296-L19296</f>
        <v>0</v>
      </c>
      <c r="N19296" t="str">
        <f>IF(K19296&gt;L19296,"HIGH ZONE BIAS",IF(K19296&lt;L19296,"LOW ZONE BIAS","EQUILIBRIUM"))</f>
        <v>EQUILIBRIUM</v>
      </c>
    </row>
    <row r="19297">
      <c r="A19297">
        <v>5485</v>
      </c>
      <c r="B19297" t="str">
        <v>2003-06-02</v>
      </c>
      <c r="C19297" t="str">
        <v>Midday</v>
      </c>
      <c r="D19297">
        <v>32</v>
      </c>
      <c r="E19297" t="str">
        <f>IF(MOD(D19297,2)=0,"EVEN","ODD")</f>
        <v>EVEN</v>
      </c>
      <c r="F19297" t="str">
        <f>IF(D19297&lt;=18,"LOW (1-18)","HIGH (19-36)")</f>
        <v>HIGH (19-36)</v>
      </c>
      <c r="G19297">
        <f>INT((D19297-1)/6)+1</f>
        <v>6</v>
      </c>
      <c r="H19297">
        <f>MOD(D19297-1,6)+1</f>
        <v>2</v>
      </c>
      <c r="I19297">
        <f>37-D19297</f>
        <v>5</v>
      </c>
      <c r="J19297">
        <f>ABS(D19297-D19298)</f>
        <v>23</v>
      </c>
      <c r="K19297">
        <f>AVERAGE(D19297:D19301)</f>
        <v>32</v>
      </c>
      <c r="L19297">
        <f>AVERAGE(D19297:D19316)</f>
        <v>32</v>
      </c>
      <c r="M19297">
        <f>K19297-L19297</f>
        <v>0</v>
      </c>
      <c r="N19297" t="str">
        <f>IF(K19297&gt;L19297,"HIGH ZONE BIAS",IF(K19297&lt;L19297,"LOW ZONE BIAS","EQUILIBRIUM"))</f>
        <v>EQUILIBRIUM</v>
      </c>
    </row>
    <row r="19298">
      <c r="A19298">
        <v>5484</v>
      </c>
      <c r="B19298" t="str">
        <v>2003-05-31</v>
      </c>
      <c r="C19298" t="str">
        <v>Evening</v>
      </c>
      <c r="D19298">
        <v>9</v>
      </c>
      <c r="E19298" t="str">
        <f>IF(MOD(D19298,2)=0,"EVEN","ODD")</f>
        <v>ODD</v>
      </c>
      <c r="F19298" t="str">
        <f>IF(D19298&lt;=18,"LOW (1-18)","HIGH (19-36)")</f>
        <v>LOW (1-18)</v>
      </c>
      <c r="G19298">
        <f>INT((D19298-1)/6)+1</f>
        <v>2</v>
      </c>
      <c r="H19298">
        <f>MOD(D19298-1,6)+1</f>
        <v>3</v>
      </c>
      <c r="I19298">
        <f>37-D19298</f>
        <v>28</v>
      </c>
      <c r="J19298">
        <f>ABS(D19298-D19299)</f>
        <v>23</v>
      </c>
      <c r="K19298">
        <f>AVERAGE(D19298:D19302)</f>
        <v>9</v>
      </c>
      <c r="L19298">
        <f>AVERAGE(D19298:D19317)</f>
        <v>9</v>
      </c>
      <c r="M19298">
        <f>K19298-L19298</f>
        <v>0</v>
      </c>
      <c r="N19298" t="str">
        <f>IF(K19298&gt;L19298,"HIGH ZONE BIAS",IF(K19298&lt;L19298,"LOW ZONE BIAS","EQUILIBRIUM"))</f>
        <v>EQUILIBRIUM</v>
      </c>
    </row>
    <row r="19299">
      <c r="A19299">
        <v>5483</v>
      </c>
      <c r="B19299" t="str">
        <v>2003-05-31</v>
      </c>
      <c r="C19299" t="str">
        <v>Midday</v>
      </c>
      <c r="D19299">
        <v>32</v>
      </c>
      <c r="E19299" t="str">
        <f>IF(MOD(D19299,2)=0,"EVEN","ODD")</f>
        <v>EVEN</v>
      </c>
      <c r="F19299" t="str">
        <f>IF(D19299&lt;=18,"LOW (1-18)","HIGH (19-36)")</f>
        <v>HIGH (19-36)</v>
      </c>
      <c r="G19299">
        <f>INT((D19299-1)/6)+1</f>
        <v>6</v>
      </c>
      <c r="H19299">
        <f>MOD(D19299-1,6)+1</f>
        <v>2</v>
      </c>
      <c r="I19299">
        <f>37-D19299</f>
        <v>5</v>
      </c>
      <c r="J19299">
        <f>ABS(D19299-D19300)</f>
        <v>29</v>
      </c>
      <c r="K19299">
        <f>AVERAGE(D19299:D19303)</f>
        <v>32</v>
      </c>
      <c r="L19299">
        <f>AVERAGE(D19299:D19318)</f>
        <v>32</v>
      </c>
      <c r="M19299">
        <f>K19299-L19299</f>
        <v>0</v>
      </c>
      <c r="N19299" t="str">
        <f>IF(K19299&gt;L19299,"HIGH ZONE BIAS",IF(K19299&lt;L19299,"LOW ZONE BIAS","EQUILIBRIUM"))</f>
        <v>EQUILIBRIUM</v>
      </c>
    </row>
    <row r="19300">
      <c r="A19300">
        <v>5482</v>
      </c>
      <c r="B19300" t="str">
        <v>2003-05-30</v>
      </c>
      <c r="C19300" t="str">
        <v>Evening</v>
      </c>
      <c r="D19300">
        <v>3</v>
      </c>
      <c r="E19300" t="str">
        <f>IF(MOD(D19300,2)=0,"EVEN","ODD")</f>
        <v>ODD</v>
      </c>
      <c r="F19300" t="str">
        <f>IF(D19300&lt;=18,"LOW (1-18)","HIGH (19-36)")</f>
        <v>LOW (1-18)</v>
      </c>
      <c r="G19300">
        <f>INT((D19300-1)/6)+1</f>
        <v>1</v>
      </c>
      <c r="H19300">
        <f>MOD(D19300-1,6)+1</f>
        <v>3</v>
      </c>
      <c r="I19300">
        <f>37-D19300</f>
        <v>34</v>
      </c>
      <c r="J19300">
        <f>ABS(D19300-D19301)</f>
        <v>1</v>
      </c>
      <c r="K19300">
        <f>AVERAGE(D19300:D19304)</f>
        <v>3</v>
      </c>
      <c r="L19300">
        <f>AVERAGE(D19300:D19319)</f>
        <v>3</v>
      </c>
      <c r="M19300">
        <f>K19300-L19300</f>
        <v>0</v>
      </c>
      <c r="N19300" t="str">
        <f>IF(K19300&gt;L19300,"HIGH ZONE BIAS",IF(K19300&lt;L19300,"LOW ZONE BIAS","EQUILIBRIUM"))</f>
        <v>EQUILIBRIUM</v>
      </c>
    </row>
    <row r="19301">
      <c r="A19301">
        <v>5481</v>
      </c>
      <c r="B19301" t="str">
        <v>2003-05-30</v>
      </c>
      <c r="C19301" t="str">
        <v>Midday</v>
      </c>
      <c r="D19301">
        <v>2</v>
      </c>
      <c r="E19301" t="str">
        <f>IF(MOD(D19301,2)=0,"EVEN","ODD")</f>
        <v>EVEN</v>
      </c>
      <c r="F19301" t="str">
        <f>IF(D19301&lt;=18,"LOW (1-18)","HIGH (19-36)")</f>
        <v>LOW (1-18)</v>
      </c>
      <c r="G19301">
        <f>INT((D19301-1)/6)+1</f>
        <v>1</v>
      </c>
      <c r="H19301">
        <f>MOD(D19301-1,6)+1</f>
        <v>2</v>
      </c>
      <c r="I19301">
        <f>37-D19301</f>
        <v>35</v>
      </c>
      <c r="J19301">
        <f>ABS(D19301-D19302)</f>
        <v>24</v>
      </c>
      <c r="K19301">
        <f>AVERAGE(D19301:D19305)</f>
        <v>2</v>
      </c>
      <c r="L19301">
        <f>AVERAGE(D19301:D19320)</f>
        <v>2</v>
      </c>
      <c r="M19301">
        <f>K19301-L19301</f>
        <v>0</v>
      </c>
      <c r="N19301" t="str">
        <f>IF(K19301&gt;L19301,"HIGH ZONE BIAS",IF(K19301&lt;L19301,"LOW ZONE BIAS","EQUILIBRIUM"))</f>
        <v>EQUILIBRIUM</v>
      </c>
    </row>
    <row r="19302">
      <c r="A19302">
        <v>5480</v>
      </c>
      <c r="B19302" t="str">
        <v>2003-05-29</v>
      </c>
      <c r="C19302" t="str">
        <v>Evening</v>
      </c>
      <c r="D19302">
        <v>26</v>
      </c>
      <c r="E19302" t="str">
        <f>IF(MOD(D19302,2)=0,"EVEN","ODD")</f>
        <v>EVEN</v>
      </c>
      <c r="F19302" t="str">
        <f>IF(D19302&lt;=18,"LOW (1-18)","HIGH (19-36)")</f>
        <v>HIGH (19-36)</v>
      </c>
      <c r="G19302">
        <f>INT((D19302-1)/6)+1</f>
        <v>5</v>
      </c>
      <c r="H19302">
        <f>MOD(D19302-1,6)+1</f>
        <v>2</v>
      </c>
      <c r="I19302">
        <f>37-D19302</f>
        <v>11</v>
      </c>
      <c r="J19302">
        <f>ABS(D19302-D19303)</f>
        <v>1</v>
      </c>
      <c r="K19302">
        <f>AVERAGE(D19302:D19306)</f>
        <v>26</v>
      </c>
      <c r="L19302">
        <f>AVERAGE(D19302:D19321)</f>
        <v>26</v>
      </c>
      <c r="M19302">
        <f>K19302-L19302</f>
        <v>0</v>
      </c>
      <c r="N19302" t="str">
        <f>IF(K19302&gt;L19302,"HIGH ZONE BIAS",IF(K19302&lt;L19302,"LOW ZONE BIAS","EQUILIBRIUM"))</f>
        <v>EQUILIBRIUM</v>
      </c>
    </row>
    <row r="19303">
      <c r="A19303">
        <v>5479</v>
      </c>
      <c r="B19303" t="str">
        <v>2003-05-29</v>
      </c>
      <c r="C19303" t="str">
        <v>Midday</v>
      </c>
      <c r="D19303">
        <v>27</v>
      </c>
      <c r="E19303" t="str">
        <f>IF(MOD(D19303,2)=0,"EVEN","ODD")</f>
        <v>ODD</v>
      </c>
      <c r="F19303" t="str">
        <f>IF(D19303&lt;=18,"LOW (1-18)","HIGH (19-36)")</f>
        <v>HIGH (19-36)</v>
      </c>
      <c r="G19303">
        <f>INT((D19303-1)/6)+1</f>
        <v>5</v>
      </c>
      <c r="H19303">
        <f>MOD(D19303-1,6)+1</f>
        <v>3</v>
      </c>
      <c r="I19303">
        <f>37-D19303</f>
        <v>10</v>
      </c>
      <c r="J19303">
        <f>ABS(D19303-D19304)</f>
        <v>7</v>
      </c>
      <c r="K19303">
        <f>AVERAGE(D19303:D19307)</f>
        <v>27</v>
      </c>
      <c r="L19303">
        <f>AVERAGE(D19303:D19322)</f>
        <v>27</v>
      </c>
      <c r="M19303">
        <f>K19303-L19303</f>
        <v>0</v>
      </c>
      <c r="N19303" t="str">
        <f>IF(K19303&gt;L19303,"HIGH ZONE BIAS",IF(K19303&lt;L19303,"LOW ZONE BIAS","EQUILIBRIUM"))</f>
        <v>EQUILIBRIUM</v>
      </c>
    </row>
    <row r="19304">
      <c r="A19304">
        <v>5478</v>
      </c>
      <c r="B19304" t="str">
        <v>2003-05-28</v>
      </c>
      <c r="C19304" t="str">
        <v>Evening</v>
      </c>
      <c r="D19304">
        <v>34</v>
      </c>
      <c r="E19304" t="str">
        <f>IF(MOD(D19304,2)=0,"EVEN","ODD")</f>
        <v>EVEN</v>
      </c>
      <c r="F19304" t="str">
        <f>IF(D19304&lt;=18,"LOW (1-18)","HIGH (19-36)")</f>
        <v>HIGH (19-36)</v>
      </c>
      <c r="G19304">
        <f>INT((D19304-1)/6)+1</f>
        <v>6</v>
      </c>
      <c r="H19304">
        <f>MOD(D19304-1,6)+1</f>
        <v>4</v>
      </c>
      <c r="I19304">
        <f>37-D19304</f>
        <v>3</v>
      </c>
      <c r="J19304">
        <f>ABS(D19304-D19305)</f>
        <v>10</v>
      </c>
      <c r="K19304">
        <f>AVERAGE(D19304:D19308)</f>
        <v>34</v>
      </c>
      <c r="L19304">
        <f>AVERAGE(D19304:D19323)</f>
        <v>34</v>
      </c>
      <c r="M19304">
        <f>K19304-L19304</f>
        <v>0</v>
      </c>
      <c r="N19304" t="str">
        <f>IF(K19304&gt;L19304,"HIGH ZONE BIAS",IF(K19304&lt;L19304,"LOW ZONE BIAS","EQUILIBRIUM"))</f>
        <v>EQUILIBRIUM</v>
      </c>
    </row>
    <row r="19305">
      <c r="A19305">
        <v>5477</v>
      </c>
      <c r="B19305" t="str">
        <v>2003-05-28</v>
      </c>
      <c r="C19305" t="str">
        <v>Midday</v>
      </c>
      <c r="D19305">
        <v>24</v>
      </c>
      <c r="E19305" t="str">
        <f>IF(MOD(D19305,2)=0,"EVEN","ODD")</f>
        <v>EVEN</v>
      </c>
      <c r="F19305" t="str">
        <f>IF(D19305&lt;=18,"LOW (1-18)","HIGH (19-36)")</f>
        <v>HIGH (19-36)</v>
      </c>
      <c r="G19305">
        <f>INT((D19305-1)/6)+1</f>
        <v>4</v>
      </c>
      <c r="H19305">
        <f>MOD(D19305-1,6)+1</f>
        <v>6</v>
      </c>
      <c r="I19305">
        <f>37-D19305</f>
        <v>13</v>
      </c>
      <c r="J19305">
        <f>ABS(D19305-D19306)</f>
        <v>11</v>
      </c>
      <c r="K19305">
        <f>AVERAGE(D19305:D19309)</f>
        <v>24</v>
      </c>
      <c r="L19305">
        <f>AVERAGE(D19305:D19324)</f>
        <v>24</v>
      </c>
      <c r="M19305">
        <f>K19305-L19305</f>
        <v>0</v>
      </c>
      <c r="N19305" t="str">
        <f>IF(K19305&gt;L19305,"HIGH ZONE BIAS",IF(K19305&lt;L19305,"LOW ZONE BIAS","EQUILIBRIUM"))</f>
        <v>EQUILIBRIUM</v>
      </c>
    </row>
    <row r="19306">
      <c r="A19306">
        <v>5476</v>
      </c>
      <c r="B19306" t="str">
        <v>2003-05-27</v>
      </c>
      <c r="C19306" t="str">
        <v>Evening</v>
      </c>
      <c r="D19306">
        <v>13</v>
      </c>
      <c r="E19306" t="str">
        <f>IF(MOD(D19306,2)=0,"EVEN","ODD")</f>
        <v>ODD</v>
      </c>
      <c r="F19306" t="str">
        <f>IF(D19306&lt;=18,"LOW (1-18)","HIGH (19-36)")</f>
        <v>LOW (1-18)</v>
      </c>
      <c r="G19306">
        <f>INT((D19306-1)/6)+1</f>
        <v>3</v>
      </c>
      <c r="H19306">
        <f>MOD(D19306-1,6)+1</f>
        <v>1</v>
      </c>
      <c r="I19306">
        <f>37-D19306</f>
        <v>24</v>
      </c>
      <c r="J19306">
        <f>ABS(D19306-D19307)</f>
        <v>2</v>
      </c>
      <c r="K19306">
        <f>AVERAGE(D19306:D19310)</f>
        <v>13</v>
      </c>
      <c r="L19306">
        <f>AVERAGE(D19306:D19325)</f>
        <v>13</v>
      </c>
      <c r="M19306">
        <f>K19306-L19306</f>
        <v>0</v>
      </c>
      <c r="N19306" t="str">
        <f>IF(K19306&gt;L19306,"HIGH ZONE BIAS",IF(K19306&lt;L19306,"LOW ZONE BIAS","EQUILIBRIUM"))</f>
        <v>EQUILIBRIUM</v>
      </c>
    </row>
    <row r="19307">
      <c r="A19307">
        <v>5475</v>
      </c>
      <c r="B19307" t="str">
        <v>2003-05-27</v>
      </c>
      <c r="C19307" t="str">
        <v>Midday</v>
      </c>
      <c r="D19307">
        <v>15</v>
      </c>
      <c r="E19307" t="str">
        <f>IF(MOD(D19307,2)=0,"EVEN","ODD")</f>
        <v>ODD</v>
      </c>
      <c r="F19307" t="str">
        <f>IF(D19307&lt;=18,"LOW (1-18)","HIGH (19-36)")</f>
        <v>LOW (1-18)</v>
      </c>
      <c r="G19307">
        <f>INT((D19307-1)/6)+1</f>
        <v>3</v>
      </c>
      <c r="H19307">
        <f>MOD(D19307-1,6)+1</f>
        <v>3</v>
      </c>
      <c r="I19307">
        <f>37-D19307</f>
        <v>22</v>
      </c>
      <c r="J19307">
        <f>ABS(D19307-D19308)</f>
        <v>12</v>
      </c>
      <c r="K19307">
        <f>AVERAGE(D19307:D19311)</f>
        <v>15</v>
      </c>
      <c r="L19307">
        <f>AVERAGE(D19307:D19326)</f>
        <v>15</v>
      </c>
      <c r="M19307">
        <f>K19307-L19307</f>
        <v>0</v>
      </c>
      <c r="N19307" t="str">
        <f>IF(K19307&gt;L19307,"HIGH ZONE BIAS",IF(K19307&lt;L19307,"LOW ZONE BIAS","EQUILIBRIUM"))</f>
        <v>EQUILIBRIUM</v>
      </c>
    </row>
    <row r="19308">
      <c r="A19308">
        <v>5474</v>
      </c>
      <c r="B19308" t="str">
        <v>2003-05-26</v>
      </c>
      <c r="C19308" t="str">
        <v>Evening</v>
      </c>
      <c r="D19308">
        <v>27</v>
      </c>
      <c r="E19308" t="str">
        <f>IF(MOD(D19308,2)=0,"EVEN","ODD")</f>
        <v>ODD</v>
      </c>
      <c r="F19308" t="str">
        <f>IF(D19308&lt;=18,"LOW (1-18)","HIGH (19-36)")</f>
        <v>HIGH (19-36)</v>
      </c>
      <c r="G19308">
        <f>INT((D19308-1)/6)+1</f>
        <v>5</v>
      </c>
      <c r="H19308">
        <f>MOD(D19308-1,6)+1</f>
        <v>3</v>
      </c>
      <c r="I19308">
        <f>37-D19308</f>
        <v>10</v>
      </c>
      <c r="J19308">
        <f>ABS(D19308-D19309)</f>
        <v>7</v>
      </c>
      <c r="K19308">
        <f>AVERAGE(D19308:D19312)</f>
        <v>27</v>
      </c>
      <c r="L19308">
        <f>AVERAGE(D19308:D19327)</f>
        <v>27</v>
      </c>
      <c r="M19308">
        <f>K19308-L19308</f>
        <v>0</v>
      </c>
      <c r="N19308" t="str">
        <f>IF(K19308&gt;L19308,"HIGH ZONE BIAS",IF(K19308&lt;L19308,"LOW ZONE BIAS","EQUILIBRIUM"))</f>
        <v>EQUILIBRIUM</v>
      </c>
    </row>
    <row r="19309">
      <c r="A19309">
        <v>5473</v>
      </c>
      <c r="B19309" t="str">
        <v>2003-05-26</v>
      </c>
      <c r="C19309" t="str">
        <v>Midday</v>
      </c>
      <c r="D19309">
        <v>34</v>
      </c>
      <c r="E19309" t="str">
        <f>IF(MOD(D19309,2)=0,"EVEN","ODD")</f>
        <v>EVEN</v>
      </c>
      <c r="F19309" t="str">
        <f>IF(D19309&lt;=18,"LOW (1-18)","HIGH (19-36)")</f>
        <v>HIGH (19-36)</v>
      </c>
      <c r="G19309">
        <f>INT((D19309-1)/6)+1</f>
        <v>6</v>
      </c>
      <c r="H19309">
        <f>MOD(D19309-1,6)+1</f>
        <v>4</v>
      </c>
      <c r="I19309">
        <f>37-D19309</f>
        <v>3</v>
      </c>
      <c r="J19309">
        <f>ABS(D19309-D19310)</f>
        <v>17</v>
      </c>
      <c r="K19309">
        <f>AVERAGE(D19309:D19313)</f>
        <v>34</v>
      </c>
      <c r="L19309">
        <f>AVERAGE(D19309:D19328)</f>
        <v>34</v>
      </c>
      <c r="M19309">
        <f>K19309-L19309</f>
        <v>0</v>
      </c>
      <c r="N19309" t="str">
        <f>IF(K19309&gt;L19309,"HIGH ZONE BIAS",IF(K19309&lt;L19309,"LOW ZONE BIAS","EQUILIBRIUM"))</f>
        <v>EQUILIBRIUM</v>
      </c>
    </row>
    <row r="19310">
      <c r="A19310">
        <v>5472</v>
      </c>
      <c r="B19310" t="str">
        <v>2003-05-24</v>
      </c>
      <c r="C19310" t="str">
        <v>Evening</v>
      </c>
      <c r="D19310">
        <v>17</v>
      </c>
      <c r="E19310" t="str">
        <f>IF(MOD(D19310,2)=0,"EVEN","ODD")</f>
        <v>ODD</v>
      </c>
      <c r="F19310" t="str">
        <f>IF(D19310&lt;=18,"LOW (1-18)","HIGH (19-36)")</f>
        <v>LOW (1-18)</v>
      </c>
      <c r="G19310">
        <f>INT((D19310-1)/6)+1</f>
        <v>3</v>
      </c>
      <c r="H19310">
        <f>MOD(D19310-1,6)+1</f>
        <v>5</v>
      </c>
      <c r="I19310">
        <f>37-D19310</f>
        <v>20</v>
      </c>
      <c r="J19310">
        <f>ABS(D19310-D19311)</f>
        <v>8</v>
      </c>
      <c r="K19310">
        <f>AVERAGE(D19310:D19314)</f>
        <v>17</v>
      </c>
      <c r="L19310">
        <f>AVERAGE(D19310:D19329)</f>
        <v>17</v>
      </c>
      <c r="M19310">
        <f>K19310-L19310</f>
        <v>0</v>
      </c>
      <c r="N19310" t="str">
        <f>IF(K19310&gt;L19310,"HIGH ZONE BIAS",IF(K19310&lt;L19310,"LOW ZONE BIAS","EQUILIBRIUM"))</f>
        <v>EQUILIBRIUM</v>
      </c>
    </row>
    <row r="19311">
      <c r="A19311">
        <v>5471</v>
      </c>
      <c r="B19311" t="str">
        <v>2003-05-24</v>
      </c>
      <c r="C19311" t="str">
        <v>Midday</v>
      </c>
      <c r="D19311">
        <v>25</v>
      </c>
      <c r="E19311" t="str">
        <f>IF(MOD(D19311,2)=0,"EVEN","ODD")</f>
        <v>ODD</v>
      </c>
      <c r="F19311" t="str">
        <f>IF(D19311&lt;=18,"LOW (1-18)","HIGH (19-36)")</f>
        <v>HIGH (19-36)</v>
      </c>
      <c r="G19311">
        <f>INT((D19311-1)/6)+1</f>
        <v>5</v>
      </c>
      <c r="H19311">
        <f>MOD(D19311-1,6)+1</f>
        <v>1</v>
      </c>
      <c r="I19311">
        <f>37-D19311</f>
        <v>12</v>
      </c>
      <c r="J19311">
        <f>ABS(D19311-D19312)</f>
        <v>16</v>
      </c>
      <c r="K19311">
        <f>AVERAGE(D19311:D19315)</f>
        <v>25</v>
      </c>
      <c r="L19311">
        <f>AVERAGE(D19311:D19330)</f>
        <v>25</v>
      </c>
      <c r="M19311">
        <f>K19311-L19311</f>
        <v>0</v>
      </c>
      <c r="N19311" t="str">
        <f>IF(K19311&gt;L19311,"HIGH ZONE BIAS",IF(K19311&lt;L19311,"LOW ZONE BIAS","EQUILIBRIUM"))</f>
        <v>EQUILIBRIUM</v>
      </c>
    </row>
    <row r="19312">
      <c r="A19312">
        <v>5470</v>
      </c>
      <c r="B19312" t="str">
        <v>2003-05-23</v>
      </c>
      <c r="C19312" t="str">
        <v>Evening</v>
      </c>
      <c r="D19312">
        <v>9</v>
      </c>
      <c r="E19312" t="str">
        <f>IF(MOD(D19312,2)=0,"EVEN","ODD")</f>
        <v>ODD</v>
      </c>
      <c r="F19312" t="str">
        <f>IF(D19312&lt;=18,"LOW (1-18)","HIGH (19-36)")</f>
        <v>LOW (1-18)</v>
      </c>
      <c r="G19312">
        <f>INT((D19312-1)/6)+1</f>
        <v>2</v>
      </c>
      <c r="H19312">
        <f>MOD(D19312-1,6)+1</f>
        <v>3</v>
      </c>
      <c r="I19312">
        <f>37-D19312</f>
        <v>28</v>
      </c>
      <c r="J19312">
        <f>ABS(D19312-D19313)</f>
        <v>4</v>
      </c>
      <c r="K19312">
        <f>AVERAGE(D19312:D19316)</f>
        <v>9</v>
      </c>
      <c r="L19312">
        <f>AVERAGE(D19312:D19331)</f>
        <v>9</v>
      </c>
      <c r="M19312">
        <f>K19312-L19312</f>
        <v>0</v>
      </c>
      <c r="N19312" t="str">
        <f>IF(K19312&gt;L19312,"HIGH ZONE BIAS",IF(K19312&lt;L19312,"LOW ZONE BIAS","EQUILIBRIUM"))</f>
        <v>EQUILIBRIUM</v>
      </c>
    </row>
    <row r="19313">
      <c r="A19313">
        <v>5469</v>
      </c>
      <c r="B19313" t="str">
        <v>2003-05-23</v>
      </c>
      <c r="C19313" t="str">
        <v>Midday</v>
      </c>
      <c r="D19313">
        <v>5</v>
      </c>
      <c r="E19313" t="str">
        <f>IF(MOD(D19313,2)=0,"EVEN","ODD")</f>
        <v>ODD</v>
      </c>
      <c r="F19313" t="str">
        <f>IF(D19313&lt;=18,"LOW (1-18)","HIGH (19-36)")</f>
        <v>LOW (1-18)</v>
      </c>
      <c r="G19313">
        <f>INT((D19313-1)/6)+1</f>
        <v>1</v>
      </c>
      <c r="H19313">
        <f>MOD(D19313-1,6)+1</f>
        <v>5</v>
      </c>
      <c r="I19313">
        <f>37-D19313</f>
        <v>32</v>
      </c>
      <c r="J19313">
        <f>ABS(D19313-D19314)</f>
        <v>10</v>
      </c>
      <c r="K19313">
        <f>AVERAGE(D19313:D19317)</f>
        <v>5</v>
      </c>
      <c r="L19313">
        <f>AVERAGE(D19313:D19332)</f>
        <v>5</v>
      </c>
      <c r="M19313">
        <f>K19313-L19313</f>
        <v>0</v>
      </c>
      <c r="N19313" t="str">
        <f>IF(K19313&gt;L19313,"HIGH ZONE BIAS",IF(K19313&lt;L19313,"LOW ZONE BIAS","EQUILIBRIUM"))</f>
        <v>EQUILIBRIUM</v>
      </c>
    </row>
    <row r="19314">
      <c r="A19314">
        <v>5468</v>
      </c>
      <c r="B19314" t="str">
        <v>2003-05-22</v>
      </c>
      <c r="C19314" t="str">
        <v>Evening</v>
      </c>
      <c r="D19314">
        <v>15</v>
      </c>
      <c r="E19314" t="str">
        <f>IF(MOD(D19314,2)=0,"EVEN","ODD")</f>
        <v>ODD</v>
      </c>
      <c r="F19314" t="str">
        <f>IF(D19314&lt;=18,"LOW (1-18)","HIGH (19-36)")</f>
        <v>LOW (1-18)</v>
      </c>
      <c r="G19314">
        <f>INT((D19314-1)/6)+1</f>
        <v>3</v>
      </c>
      <c r="H19314">
        <f>MOD(D19314-1,6)+1</f>
        <v>3</v>
      </c>
      <c r="I19314">
        <f>37-D19314</f>
        <v>22</v>
      </c>
      <c r="J19314">
        <f>ABS(D19314-D19315)</f>
        <v>9</v>
      </c>
      <c r="K19314">
        <f>AVERAGE(D19314:D19318)</f>
        <v>15</v>
      </c>
      <c r="L19314">
        <f>AVERAGE(D19314:D19333)</f>
        <v>15</v>
      </c>
      <c r="M19314">
        <f>K19314-L19314</f>
        <v>0</v>
      </c>
      <c r="N19314" t="str">
        <f>IF(K19314&gt;L19314,"HIGH ZONE BIAS",IF(K19314&lt;L19314,"LOW ZONE BIAS","EQUILIBRIUM"))</f>
        <v>EQUILIBRIUM</v>
      </c>
    </row>
    <row r="19315">
      <c r="A19315">
        <v>5467</v>
      </c>
      <c r="B19315" t="str">
        <v>2003-05-22</v>
      </c>
      <c r="C19315" t="str">
        <v>Midday</v>
      </c>
      <c r="D19315">
        <v>6</v>
      </c>
      <c r="E19315" t="str">
        <f>IF(MOD(D19315,2)=0,"EVEN","ODD")</f>
        <v>EVEN</v>
      </c>
      <c r="F19315" t="str">
        <f>IF(D19315&lt;=18,"LOW (1-18)","HIGH (19-36)")</f>
        <v>LOW (1-18)</v>
      </c>
      <c r="G19315">
        <f>INT((D19315-1)/6)+1</f>
        <v>1</v>
      </c>
      <c r="H19315">
        <f>MOD(D19315-1,6)+1</f>
        <v>6</v>
      </c>
      <c r="I19315">
        <f>37-D19315</f>
        <v>31</v>
      </c>
      <c r="J19315">
        <f>ABS(D19315-D19316)</f>
        <v>2</v>
      </c>
      <c r="K19315">
        <f>AVERAGE(D19315:D19319)</f>
        <v>6</v>
      </c>
      <c r="L19315">
        <f>AVERAGE(D19315:D19334)</f>
        <v>6</v>
      </c>
      <c r="M19315">
        <f>K19315-L19315</f>
        <v>0</v>
      </c>
      <c r="N19315" t="str">
        <f>IF(K19315&gt;L19315,"HIGH ZONE BIAS",IF(K19315&lt;L19315,"LOW ZONE BIAS","EQUILIBRIUM"))</f>
        <v>EQUILIBRIUM</v>
      </c>
    </row>
    <row r="19316">
      <c r="A19316">
        <v>5466</v>
      </c>
      <c r="B19316" t="str">
        <v>2003-05-21</v>
      </c>
      <c r="C19316" t="str">
        <v>Evening</v>
      </c>
      <c r="D19316">
        <v>8</v>
      </c>
      <c r="E19316" t="str">
        <f>IF(MOD(D19316,2)=0,"EVEN","ODD")</f>
        <v>EVEN</v>
      </c>
      <c r="F19316" t="str">
        <f>IF(D19316&lt;=18,"LOW (1-18)","HIGH (19-36)")</f>
        <v>LOW (1-18)</v>
      </c>
      <c r="G19316">
        <f>INT((D19316-1)/6)+1</f>
        <v>2</v>
      </c>
      <c r="H19316">
        <f>MOD(D19316-1,6)+1</f>
        <v>2</v>
      </c>
      <c r="I19316">
        <f>37-D19316</f>
        <v>29</v>
      </c>
      <c r="J19316">
        <f>ABS(D19316-D19317)</f>
        <v>25</v>
      </c>
      <c r="K19316">
        <f>AVERAGE(D19316:D19320)</f>
        <v>8</v>
      </c>
      <c r="L19316">
        <f>AVERAGE(D19316:D19335)</f>
        <v>8</v>
      </c>
      <c r="M19316">
        <f>K19316-L19316</f>
        <v>0</v>
      </c>
      <c r="N19316" t="str">
        <f>IF(K19316&gt;L19316,"HIGH ZONE BIAS",IF(K19316&lt;L19316,"LOW ZONE BIAS","EQUILIBRIUM"))</f>
        <v>EQUILIBRIUM</v>
      </c>
    </row>
    <row r="19317">
      <c r="A19317">
        <v>5465</v>
      </c>
      <c r="B19317" t="str">
        <v>2003-05-21</v>
      </c>
      <c r="C19317" t="str">
        <v>Midday</v>
      </c>
      <c r="D19317">
        <v>33</v>
      </c>
      <c r="E19317" t="str">
        <f>IF(MOD(D19317,2)=0,"EVEN","ODD")</f>
        <v>ODD</v>
      </c>
      <c r="F19317" t="str">
        <f>IF(D19317&lt;=18,"LOW (1-18)","HIGH (19-36)")</f>
        <v>HIGH (19-36)</v>
      </c>
      <c r="G19317">
        <f>INT((D19317-1)/6)+1</f>
        <v>6</v>
      </c>
      <c r="H19317">
        <f>MOD(D19317-1,6)+1</f>
        <v>3</v>
      </c>
      <c r="I19317">
        <f>37-D19317</f>
        <v>4</v>
      </c>
      <c r="J19317">
        <f>ABS(D19317-D19318)</f>
        <v>18</v>
      </c>
      <c r="K19317">
        <f>AVERAGE(D19317:D19321)</f>
        <v>33</v>
      </c>
      <c r="L19317">
        <f>AVERAGE(D19317:D19336)</f>
        <v>33</v>
      </c>
      <c r="M19317">
        <f>K19317-L19317</f>
        <v>0</v>
      </c>
      <c r="N19317" t="str">
        <f>IF(K19317&gt;L19317,"HIGH ZONE BIAS",IF(K19317&lt;L19317,"LOW ZONE BIAS","EQUILIBRIUM"))</f>
        <v>EQUILIBRIUM</v>
      </c>
    </row>
    <row r="19318">
      <c r="A19318">
        <v>5464</v>
      </c>
      <c r="B19318" t="str">
        <v>2003-05-20</v>
      </c>
      <c r="C19318" t="str">
        <v>Evening</v>
      </c>
      <c r="D19318">
        <v>15</v>
      </c>
      <c r="E19318" t="str">
        <f>IF(MOD(D19318,2)=0,"EVEN","ODD")</f>
        <v>ODD</v>
      </c>
      <c r="F19318" t="str">
        <f>IF(D19318&lt;=18,"LOW (1-18)","HIGH (19-36)")</f>
        <v>LOW (1-18)</v>
      </c>
      <c r="G19318">
        <f>INT((D19318-1)/6)+1</f>
        <v>3</v>
      </c>
      <c r="H19318">
        <f>MOD(D19318-1,6)+1</f>
        <v>3</v>
      </c>
      <c r="I19318">
        <f>37-D19318</f>
        <v>22</v>
      </c>
      <c r="J19318">
        <f>ABS(D19318-D19319)</f>
        <v>3</v>
      </c>
      <c r="K19318">
        <f>AVERAGE(D19318:D19322)</f>
        <v>15</v>
      </c>
      <c r="L19318">
        <f>AVERAGE(D19318:D19337)</f>
        <v>15</v>
      </c>
      <c r="M19318">
        <f>K19318-L19318</f>
        <v>0</v>
      </c>
      <c r="N19318" t="str">
        <f>IF(K19318&gt;L19318,"HIGH ZONE BIAS",IF(K19318&lt;L19318,"LOW ZONE BIAS","EQUILIBRIUM"))</f>
        <v>EQUILIBRIUM</v>
      </c>
    </row>
    <row r="19319">
      <c r="A19319">
        <v>5463</v>
      </c>
      <c r="B19319" t="str">
        <v>2003-05-20</v>
      </c>
      <c r="C19319" t="str">
        <v>Midday</v>
      </c>
      <c r="D19319">
        <v>18</v>
      </c>
      <c r="E19319" t="str">
        <f>IF(MOD(D19319,2)=0,"EVEN","ODD")</f>
        <v>EVEN</v>
      </c>
      <c r="F19319" t="str">
        <f>IF(D19319&lt;=18,"LOW (1-18)","HIGH (19-36)")</f>
        <v>LOW (1-18)</v>
      </c>
      <c r="G19319">
        <f>INT((D19319-1)/6)+1</f>
        <v>3</v>
      </c>
      <c r="H19319">
        <f>MOD(D19319-1,6)+1</f>
        <v>6</v>
      </c>
      <c r="I19319">
        <f>37-D19319</f>
        <v>19</v>
      </c>
      <c r="J19319">
        <f>ABS(D19319-D19320)</f>
        <v>18</v>
      </c>
      <c r="K19319">
        <f>AVERAGE(D19319:D19323)</f>
        <v>18</v>
      </c>
      <c r="L19319">
        <f>AVERAGE(D19319:D19338)</f>
        <v>18</v>
      </c>
      <c r="M19319">
        <f>K19319-L19319</f>
        <v>0</v>
      </c>
      <c r="N19319" t="str">
        <f>IF(K19319&gt;L19319,"HIGH ZONE BIAS",IF(K19319&lt;L19319,"LOW ZONE BIAS","EQUILIBRIUM"))</f>
        <v>EQUILIBRIUM</v>
      </c>
    </row>
    <row r="19320">
      <c r="A19320">
        <v>5462</v>
      </c>
      <c r="B19320" t="str">
        <v>2003-05-19</v>
      </c>
      <c r="C19320" t="str">
        <v>Evening</v>
      </c>
      <c r="D19320">
        <v>36</v>
      </c>
      <c r="E19320" t="str">
        <f>IF(MOD(D19320,2)=0,"EVEN","ODD")</f>
        <v>EVEN</v>
      </c>
      <c r="F19320" t="str">
        <f>IF(D19320&lt;=18,"LOW (1-18)","HIGH (19-36)")</f>
        <v>HIGH (19-36)</v>
      </c>
      <c r="G19320">
        <f>INT((D19320-1)/6)+1</f>
        <v>6</v>
      </c>
      <c r="H19320">
        <f>MOD(D19320-1,6)+1</f>
        <v>6</v>
      </c>
      <c r="I19320">
        <f>37-D19320</f>
        <v>1</v>
      </c>
      <c r="J19320">
        <f>ABS(D19320-D19321)</f>
        <v>13</v>
      </c>
      <c r="K19320">
        <f>AVERAGE(D19320:D19324)</f>
        <v>36</v>
      </c>
      <c r="L19320">
        <f>AVERAGE(D19320:D19339)</f>
        <v>36</v>
      </c>
      <c r="M19320">
        <f>K19320-L19320</f>
        <v>0</v>
      </c>
      <c r="N19320" t="str">
        <f>IF(K19320&gt;L19320,"HIGH ZONE BIAS",IF(K19320&lt;L19320,"LOW ZONE BIAS","EQUILIBRIUM"))</f>
        <v>EQUILIBRIUM</v>
      </c>
    </row>
    <row r="19321">
      <c r="A19321">
        <v>5461</v>
      </c>
      <c r="B19321" t="str">
        <v>2003-05-19</v>
      </c>
      <c r="C19321" t="str">
        <v>Midday</v>
      </c>
      <c r="D19321">
        <v>23</v>
      </c>
      <c r="E19321" t="str">
        <f>IF(MOD(D19321,2)=0,"EVEN","ODD")</f>
        <v>ODD</v>
      </c>
      <c r="F19321" t="str">
        <f>IF(D19321&lt;=18,"LOW (1-18)","HIGH (19-36)")</f>
        <v>HIGH (19-36)</v>
      </c>
      <c r="G19321">
        <f>INT((D19321-1)/6)+1</f>
        <v>4</v>
      </c>
      <c r="H19321">
        <f>MOD(D19321-1,6)+1</f>
        <v>5</v>
      </c>
      <c r="I19321">
        <f>37-D19321</f>
        <v>14</v>
      </c>
      <c r="J19321">
        <f>ABS(D19321-D19322)</f>
        <v>15</v>
      </c>
      <c r="K19321">
        <f>AVERAGE(D19321:D19325)</f>
        <v>23</v>
      </c>
      <c r="L19321">
        <f>AVERAGE(D19321:D19340)</f>
        <v>23</v>
      </c>
      <c r="M19321">
        <f>K19321-L19321</f>
        <v>0</v>
      </c>
      <c r="N19321" t="str">
        <f>IF(K19321&gt;L19321,"HIGH ZONE BIAS",IF(K19321&lt;L19321,"LOW ZONE BIAS","EQUILIBRIUM"))</f>
        <v>EQUILIBRIUM</v>
      </c>
    </row>
    <row r="19322">
      <c r="A19322">
        <v>5460</v>
      </c>
      <c r="B19322" t="str">
        <v>2003-05-17</v>
      </c>
      <c r="C19322" t="str">
        <v>Evening</v>
      </c>
      <c r="D19322">
        <v>8</v>
      </c>
      <c r="E19322" t="str">
        <f>IF(MOD(D19322,2)=0,"EVEN","ODD")</f>
        <v>EVEN</v>
      </c>
      <c r="F19322" t="str">
        <f>IF(D19322&lt;=18,"LOW (1-18)","HIGH (19-36)")</f>
        <v>LOW (1-18)</v>
      </c>
      <c r="G19322">
        <f>INT((D19322-1)/6)+1</f>
        <v>2</v>
      </c>
      <c r="H19322">
        <f>MOD(D19322-1,6)+1</f>
        <v>2</v>
      </c>
      <c r="I19322">
        <f>37-D19322</f>
        <v>29</v>
      </c>
      <c r="J19322">
        <f>ABS(D19322-D19323)</f>
        <v>21</v>
      </c>
      <c r="K19322">
        <f>AVERAGE(D19322:D19326)</f>
        <v>8</v>
      </c>
      <c r="L19322">
        <f>AVERAGE(D19322:D19341)</f>
        <v>8</v>
      </c>
      <c r="M19322">
        <f>K19322-L19322</f>
        <v>0</v>
      </c>
      <c r="N19322" t="str">
        <f>IF(K19322&gt;L19322,"HIGH ZONE BIAS",IF(K19322&lt;L19322,"LOW ZONE BIAS","EQUILIBRIUM"))</f>
        <v>EQUILIBRIUM</v>
      </c>
    </row>
    <row r="19323">
      <c r="A19323">
        <v>5459</v>
      </c>
      <c r="B19323" t="str">
        <v>2003-05-17</v>
      </c>
      <c r="C19323" t="str">
        <v>Midday</v>
      </c>
      <c r="D19323">
        <v>29</v>
      </c>
      <c r="E19323" t="str">
        <f>IF(MOD(D19323,2)=0,"EVEN","ODD")</f>
        <v>ODD</v>
      </c>
      <c r="F19323" t="str">
        <f>IF(D19323&lt;=18,"LOW (1-18)","HIGH (19-36)")</f>
        <v>HIGH (19-36)</v>
      </c>
      <c r="G19323">
        <f>INT((D19323-1)/6)+1</f>
        <v>5</v>
      </c>
      <c r="H19323">
        <f>MOD(D19323-1,6)+1</f>
        <v>5</v>
      </c>
      <c r="I19323">
        <f>37-D19323</f>
        <v>8</v>
      </c>
      <c r="J19323">
        <f>ABS(D19323-D19324)</f>
        <v>20</v>
      </c>
      <c r="K19323">
        <f>AVERAGE(D19323:D19327)</f>
        <v>29</v>
      </c>
      <c r="L19323">
        <f>AVERAGE(D19323:D19342)</f>
        <v>29</v>
      </c>
      <c r="M19323">
        <f>K19323-L19323</f>
        <v>0</v>
      </c>
      <c r="N19323" t="str">
        <f>IF(K19323&gt;L19323,"HIGH ZONE BIAS",IF(K19323&lt;L19323,"LOW ZONE BIAS","EQUILIBRIUM"))</f>
        <v>EQUILIBRIUM</v>
      </c>
    </row>
    <row r="19324">
      <c r="A19324">
        <v>5458</v>
      </c>
      <c r="B19324" t="str">
        <v>2003-05-16</v>
      </c>
      <c r="C19324" t="str">
        <v>Evening</v>
      </c>
      <c r="D19324">
        <v>9</v>
      </c>
      <c r="E19324" t="str">
        <f>IF(MOD(D19324,2)=0,"EVEN","ODD")</f>
        <v>ODD</v>
      </c>
      <c r="F19324" t="str">
        <f>IF(D19324&lt;=18,"LOW (1-18)","HIGH (19-36)")</f>
        <v>LOW (1-18)</v>
      </c>
      <c r="G19324">
        <f>INT((D19324-1)/6)+1</f>
        <v>2</v>
      </c>
      <c r="H19324">
        <f>MOD(D19324-1,6)+1</f>
        <v>3</v>
      </c>
      <c r="I19324">
        <f>37-D19324</f>
        <v>28</v>
      </c>
      <c r="J19324">
        <f>ABS(D19324-D19325)</f>
        <v>12</v>
      </c>
      <c r="K19324">
        <f>AVERAGE(D19324:D19328)</f>
        <v>9</v>
      </c>
      <c r="L19324">
        <f>AVERAGE(D19324:D19343)</f>
        <v>9</v>
      </c>
      <c r="M19324">
        <f>K19324-L19324</f>
        <v>0</v>
      </c>
      <c r="N19324" t="str">
        <f>IF(K19324&gt;L19324,"HIGH ZONE BIAS",IF(K19324&lt;L19324,"LOW ZONE BIAS","EQUILIBRIUM"))</f>
        <v>EQUILIBRIUM</v>
      </c>
    </row>
    <row r="19325">
      <c r="A19325">
        <v>5457</v>
      </c>
      <c r="B19325" t="str">
        <v>2003-05-16</v>
      </c>
      <c r="C19325" t="str">
        <v>Midday</v>
      </c>
      <c r="D19325">
        <v>21</v>
      </c>
      <c r="E19325" t="str">
        <f>IF(MOD(D19325,2)=0,"EVEN","ODD")</f>
        <v>ODD</v>
      </c>
      <c r="F19325" t="str">
        <f>IF(D19325&lt;=18,"LOW (1-18)","HIGH (19-36)")</f>
        <v>HIGH (19-36)</v>
      </c>
      <c r="G19325">
        <f>INT((D19325-1)/6)+1</f>
        <v>4</v>
      </c>
      <c r="H19325">
        <f>MOD(D19325-1,6)+1</f>
        <v>3</v>
      </c>
      <c r="I19325">
        <f>37-D19325</f>
        <v>16</v>
      </c>
      <c r="J19325">
        <f>ABS(D19325-D19326)</f>
        <v>8</v>
      </c>
      <c r="K19325">
        <f>AVERAGE(D19325:D19329)</f>
        <v>21</v>
      </c>
      <c r="L19325">
        <f>AVERAGE(D19325:D19344)</f>
        <v>21</v>
      </c>
      <c r="M19325">
        <f>K19325-L19325</f>
        <v>0</v>
      </c>
      <c r="N19325" t="str">
        <f>IF(K19325&gt;L19325,"HIGH ZONE BIAS",IF(K19325&lt;L19325,"LOW ZONE BIAS","EQUILIBRIUM"))</f>
        <v>EQUILIBRIUM</v>
      </c>
    </row>
    <row r="19326">
      <c r="A19326">
        <v>5456</v>
      </c>
      <c r="B19326" t="str">
        <v>2003-05-15</v>
      </c>
      <c r="C19326" t="str">
        <v>Evening</v>
      </c>
      <c r="D19326">
        <v>29</v>
      </c>
      <c r="E19326" t="str">
        <f>IF(MOD(D19326,2)=0,"EVEN","ODD")</f>
        <v>ODD</v>
      </c>
      <c r="F19326" t="str">
        <f>IF(D19326&lt;=18,"LOW (1-18)","HIGH (19-36)")</f>
        <v>HIGH (19-36)</v>
      </c>
      <c r="G19326">
        <f>INT((D19326-1)/6)+1</f>
        <v>5</v>
      </c>
      <c r="H19326">
        <f>MOD(D19326-1,6)+1</f>
        <v>5</v>
      </c>
      <c r="I19326">
        <f>37-D19326</f>
        <v>8</v>
      </c>
      <c r="J19326">
        <f>ABS(D19326-D19327)</f>
        <v>0</v>
      </c>
      <c r="K19326">
        <f>AVERAGE(D19326:D19330)</f>
        <v>29</v>
      </c>
      <c r="L19326">
        <f>AVERAGE(D19326:D19345)</f>
        <v>29</v>
      </c>
      <c r="M19326">
        <f>K19326-L19326</f>
        <v>0</v>
      </c>
      <c r="N19326" t="str">
        <f>IF(K19326&gt;L19326,"HIGH ZONE BIAS",IF(K19326&lt;L19326,"LOW ZONE BIAS","EQUILIBRIUM"))</f>
        <v>EQUILIBRIUM</v>
      </c>
    </row>
    <row r="19327">
      <c r="A19327">
        <v>5455</v>
      </c>
      <c r="B19327" t="str">
        <v>2003-05-15</v>
      </c>
      <c r="C19327" t="str">
        <v>Midday</v>
      </c>
      <c r="D19327">
        <v>29</v>
      </c>
      <c r="E19327" t="str">
        <f>IF(MOD(D19327,2)=0,"EVEN","ODD")</f>
        <v>ODD</v>
      </c>
      <c r="F19327" t="str">
        <f>IF(D19327&lt;=18,"LOW (1-18)","HIGH (19-36)")</f>
        <v>HIGH (19-36)</v>
      </c>
      <c r="G19327">
        <f>INT((D19327-1)/6)+1</f>
        <v>5</v>
      </c>
      <c r="H19327">
        <f>MOD(D19327-1,6)+1</f>
        <v>5</v>
      </c>
      <c r="I19327">
        <f>37-D19327</f>
        <v>8</v>
      </c>
      <c r="J19327">
        <f>ABS(D19327-D19328)</f>
        <v>1</v>
      </c>
      <c r="K19327">
        <f>AVERAGE(D19327:D19331)</f>
        <v>29</v>
      </c>
      <c r="L19327">
        <f>AVERAGE(D19327:D19346)</f>
        <v>29</v>
      </c>
      <c r="M19327">
        <f>K19327-L19327</f>
        <v>0</v>
      </c>
      <c r="N19327" t="str">
        <f>IF(K19327&gt;L19327,"HIGH ZONE BIAS",IF(K19327&lt;L19327,"LOW ZONE BIAS","EQUILIBRIUM"))</f>
        <v>EQUILIBRIUM</v>
      </c>
    </row>
    <row r="19328">
      <c r="A19328">
        <v>5454</v>
      </c>
      <c r="B19328" t="str">
        <v>2003-05-14</v>
      </c>
      <c r="C19328" t="str">
        <v>Evening</v>
      </c>
      <c r="D19328">
        <v>30</v>
      </c>
      <c r="E19328" t="str">
        <f>IF(MOD(D19328,2)=0,"EVEN","ODD")</f>
        <v>EVEN</v>
      </c>
      <c r="F19328" t="str">
        <f>IF(D19328&lt;=18,"LOW (1-18)","HIGH (19-36)")</f>
        <v>HIGH (19-36)</v>
      </c>
      <c r="G19328">
        <f>INT((D19328-1)/6)+1</f>
        <v>5</v>
      </c>
      <c r="H19328">
        <f>MOD(D19328-1,6)+1</f>
        <v>6</v>
      </c>
      <c r="I19328">
        <f>37-D19328</f>
        <v>7</v>
      </c>
      <c r="J19328">
        <f>ABS(D19328-D19329)</f>
        <v>11</v>
      </c>
      <c r="K19328">
        <f>AVERAGE(D19328:D19332)</f>
        <v>30</v>
      </c>
      <c r="L19328">
        <f>AVERAGE(D19328:D19347)</f>
        <v>30</v>
      </c>
      <c r="M19328">
        <f>K19328-L19328</f>
        <v>0</v>
      </c>
      <c r="N19328" t="str">
        <f>IF(K19328&gt;L19328,"HIGH ZONE BIAS",IF(K19328&lt;L19328,"LOW ZONE BIAS","EQUILIBRIUM"))</f>
        <v>EQUILIBRIUM</v>
      </c>
    </row>
    <row r="19329">
      <c r="A19329">
        <v>5453</v>
      </c>
      <c r="B19329" t="str">
        <v>2003-05-14</v>
      </c>
      <c r="C19329" t="str">
        <v>Midday</v>
      </c>
      <c r="D19329">
        <v>19</v>
      </c>
      <c r="E19329" t="str">
        <f>IF(MOD(D19329,2)=0,"EVEN","ODD")</f>
        <v>ODD</v>
      </c>
      <c r="F19329" t="str">
        <f>IF(D19329&lt;=18,"LOW (1-18)","HIGH (19-36)")</f>
        <v>HIGH (19-36)</v>
      </c>
      <c r="G19329">
        <f>INT((D19329-1)/6)+1</f>
        <v>4</v>
      </c>
      <c r="H19329">
        <f>MOD(D19329-1,6)+1</f>
        <v>1</v>
      </c>
      <c r="I19329">
        <f>37-D19329</f>
        <v>18</v>
      </c>
      <c r="J19329">
        <f>ABS(D19329-D19330)</f>
        <v>8</v>
      </c>
      <c r="K19329">
        <f>AVERAGE(D19329:D19333)</f>
        <v>19</v>
      </c>
      <c r="L19329">
        <f>AVERAGE(D19329:D19348)</f>
        <v>19</v>
      </c>
      <c r="M19329">
        <f>K19329-L19329</f>
        <v>0</v>
      </c>
      <c r="N19329" t="str">
        <f>IF(K19329&gt;L19329,"HIGH ZONE BIAS",IF(K19329&lt;L19329,"LOW ZONE BIAS","EQUILIBRIUM"))</f>
        <v>EQUILIBRIUM</v>
      </c>
    </row>
    <row r="19330">
      <c r="A19330">
        <v>5452</v>
      </c>
      <c r="B19330" t="str">
        <v>2003-05-13</v>
      </c>
      <c r="C19330" t="str">
        <v>Evening</v>
      </c>
      <c r="D19330">
        <v>11</v>
      </c>
      <c r="E19330" t="str">
        <f>IF(MOD(D19330,2)=0,"EVEN","ODD")</f>
        <v>ODD</v>
      </c>
      <c r="F19330" t="str">
        <f>IF(D19330&lt;=18,"LOW (1-18)","HIGH (19-36)")</f>
        <v>LOW (1-18)</v>
      </c>
      <c r="G19330">
        <f>INT((D19330-1)/6)+1</f>
        <v>2</v>
      </c>
      <c r="H19330">
        <f>MOD(D19330-1,6)+1</f>
        <v>5</v>
      </c>
      <c r="I19330">
        <f>37-D19330</f>
        <v>26</v>
      </c>
      <c r="J19330">
        <f>ABS(D19330-D19331)</f>
        <v>4</v>
      </c>
      <c r="K19330">
        <f>AVERAGE(D19330:D19334)</f>
        <v>11</v>
      </c>
      <c r="L19330">
        <f>AVERAGE(D19330:D19349)</f>
        <v>11</v>
      </c>
      <c r="M19330">
        <f>K19330-L19330</f>
        <v>0</v>
      </c>
      <c r="N19330" t="str">
        <f>IF(K19330&gt;L19330,"HIGH ZONE BIAS",IF(K19330&lt;L19330,"LOW ZONE BIAS","EQUILIBRIUM"))</f>
        <v>EQUILIBRIUM</v>
      </c>
    </row>
    <row r="19331">
      <c r="A19331">
        <v>5451</v>
      </c>
      <c r="B19331" t="str">
        <v>2003-05-13</v>
      </c>
      <c r="C19331" t="str">
        <v>Midday</v>
      </c>
      <c r="D19331">
        <v>7</v>
      </c>
      <c r="E19331" t="str">
        <f>IF(MOD(D19331,2)=0,"EVEN","ODD")</f>
        <v>ODD</v>
      </c>
      <c r="F19331" t="str">
        <f>IF(D19331&lt;=18,"LOW (1-18)","HIGH (19-36)")</f>
        <v>LOW (1-18)</v>
      </c>
      <c r="G19331">
        <f>INT((D19331-1)/6)+1</f>
        <v>2</v>
      </c>
      <c r="H19331">
        <f>MOD(D19331-1,6)+1</f>
        <v>1</v>
      </c>
      <c r="I19331">
        <f>37-D19331</f>
        <v>30</v>
      </c>
      <c r="J19331">
        <f>ABS(D19331-D19332)</f>
        <v>28</v>
      </c>
      <c r="K19331">
        <f>AVERAGE(D19331:D19335)</f>
        <v>7</v>
      </c>
      <c r="L19331">
        <f>AVERAGE(D19331:D19350)</f>
        <v>7</v>
      </c>
      <c r="M19331">
        <f>K19331-L19331</f>
        <v>0</v>
      </c>
      <c r="N19331" t="str">
        <f>IF(K19331&gt;L19331,"HIGH ZONE BIAS",IF(K19331&lt;L19331,"LOW ZONE BIAS","EQUILIBRIUM"))</f>
        <v>EQUILIBRIUM</v>
      </c>
    </row>
    <row r="19332">
      <c r="A19332">
        <v>5450</v>
      </c>
      <c r="B19332" t="str">
        <v>2003-05-12</v>
      </c>
      <c r="C19332" t="str">
        <v>Evening</v>
      </c>
      <c r="D19332">
        <v>35</v>
      </c>
      <c r="E19332" t="str">
        <f>IF(MOD(D19332,2)=0,"EVEN","ODD")</f>
        <v>ODD</v>
      </c>
      <c r="F19332" t="str">
        <f>IF(D19332&lt;=18,"LOW (1-18)","HIGH (19-36)")</f>
        <v>HIGH (19-36)</v>
      </c>
      <c r="G19332">
        <f>INT((D19332-1)/6)+1</f>
        <v>6</v>
      </c>
      <c r="H19332">
        <f>MOD(D19332-1,6)+1</f>
        <v>5</v>
      </c>
      <c r="I19332">
        <f>37-D19332</f>
        <v>2</v>
      </c>
      <c r="J19332">
        <f>ABS(D19332-D19333)</f>
        <v>14</v>
      </c>
      <c r="K19332">
        <f>AVERAGE(D19332:D19336)</f>
        <v>35</v>
      </c>
      <c r="L19332">
        <f>AVERAGE(D19332:D19351)</f>
        <v>35</v>
      </c>
      <c r="M19332">
        <f>K19332-L19332</f>
        <v>0</v>
      </c>
      <c r="N19332" t="str">
        <f>IF(K19332&gt;L19332,"HIGH ZONE BIAS",IF(K19332&lt;L19332,"LOW ZONE BIAS","EQUILIBRIUM"))</f>
        <v>EQUILIBRIUM</v>
      </c>
    </row>
    <row r="19333">
      <c r="A19333">
        <v>5449</v>
      </c>
      <c r="B19333" t="str">
        <v>2003-05-12</v>
      </c>
      <c r="C19333" t="str">
        <v>Midday</v>
      </c>
      <c r="D19333">
        <v>21</v>
      </c>
      <c r="E19333" t="str">
        <f>IF(MOD(D19333,2)=0,"EVEN","ODD")</f>
        <v>ODD</v>
      </c>
      <c r="F19333" t="str">
        <f>IF(D19333&lt;=18,"LOW (1-18)","HIGH (19-36)")</f>
        <v>HIGH (19-36)</v>
      </c>
      <c r="G19333">
        <f>INT((D19333-1)/6)+1</f>
        <v>4</v>
      </c>
      <c r="H19333">
        <f>MOD(D19333-1,6)+1</f>
        <v>3</v>
      </c>
      <c r="I19333">
        <f>37-D19333</f>
        <v>16</v>
      </c>
      <c r="J19333">
        <f>ABS(D19333-D19334)</f>
        <v>19</v>
      </c>
      <c r="K19333">
        <f>AVERAGE(D19333:D19337)</f>
        <v>21</v>
      </c>
      <c r="L19333">
        <f>AVERAGE(D19333:D19352)</f>
        <v>21</v>
      </c>
      <c r="M19333">
        <f>K19333-L19333</f>
        <v>0</v>
      </c>
      <c r="N19333" t="str">
        <f>IF(K19333&gt;L19333,"HIGH ZONE BIAS",IF(K19333&lt;L19333,"LOW ZONE BIAS","EQUILIBRIUM"))</f>
        <v>EQUILIBRIUM</v>
      </c>
    </row>
    <row r="19334">
      <c r="A19334">
        <v>5448</v>
      </c>
      <c r="B19334" t="str">
        <v>2003-05-10</v>
      </c>
      <c r="C19334" t="str">
        <v>Evening</v>
      </c>
      <c r="D19334">
        <v>2</v>
      </c>
      <c r="E19334" t="str">
        <f>IF(MOD(D19334,2)=0,"EVEN","ODD")</f>
        <v>EVEN</v>
      </c>
      <c r="F19334" t="str">
        <f>IF(D19334&lt;=18,"LOW (1-18)","HIGH (19-36)")</f>
        <v>LOW (1-18)</v>
      </c>
      <c r="G19334">
        <f>INT((D19334-1)/6)+1</f>
        <v>1</v>
      </c>
      <c r="H19334">
        <f>MOD(D19334-1,6)+1</f>
        <v>2</v>
      </c>
      <c r="I19334">
        <f>37-D19334</f>
        <v>35</v>
      </c>
      <c r="J19334">
        <f>ABS(D19334-D19335)</f>
        <v>28</v>
      </c>
      <c r="K19334">
        <f>AVERAGE(D19334:D19338)</f>
        <v>2</v>
      </c>
      <c r="L19334">
        <f>AVERAGE(D19334:D19353)</f>
        <v>2</v>
      </c>
      <c r="M19334">
        <f>K19334-L19334</f>
        <v>0</v>
      </c>
      <c r="N19334" t="str">
        <f>IF(K19334&gt;L19334,"HIGH ZONE BIAS",IF(K19334&lt;L19334,"LOW ZONE BIAS","EQUILIBRIUM"))</f>
        <v>EQUILIBRIUM</v>
      </c>
    </row>
    <row r="19335">
      <c r="A19335">
        <v>5447</v>
      </c>
      <c r="B19335" t="str">
        <v>2003-05-10</v>
      </c>
      <c r="C19335" t="str">
        <v>Midday</v>
      </c>
      <c r="D19335">
        <v>30</v>
      </c>
      <c r="E19335" t="str">
        <f>IF(MOD(D19335,2)=0,"EVEN","ODD")</f>
        <v>EVEN</v>
      </c>
      <c r="F19335" t="str">
        <f>IF(D19335&lt;=18,"LOW (1-18)","HIGH (19-36)")</f>
        <v>HIGH (19-36)</v>
      </c>
      <c r="G19335">
        <f>INT((D19335-1)/6)+1</f>
        <v>5</v>
      </c>
      <c r="H19335">
        <f>MOD(D19335-1,6)+1</f>
        <v>6</v>
      </c>
      <c r="I19335">
        <f>37-D19335</f>
        <v>7</v>
      </c>
      <c r="J19335">
        <f>ABS(D19335-D19336)</f>
        <v>4</v>
      </c>
      <c r="K19335">
        <f>AVERAGE(D19335:D19339)</f>
        <v>30</v>
      </c>
      <c r="L19335">
        <f>AVERAGE(D19335:D19354)</f>
        <v>30</v>
      </c>
      <c r="M19335">
        <f>K19335-L19335</f>
        <v>0</v>
      </c>
      <c r="N19335" t="str">
        <f>IF(K19335&gt;L19335,"HIGH ZONE BIAS",IF(K19335&lt;L19335,"LOW ZONE BIAS","EQUILIBRIUM"))</f>
        <v>EQUILIBRIUM</v>
      </c>
    </row>
    <row r="19336">
      <c r="A19336">
        <v>5446</v>
      </c>
      <c r="B19336" t="str">
        <v>2003-05-09</v>
      </c>
      <c r="C19336" t="str">
        <v>Evening</v>
      </c>
      <c r="D19336">
        <v>26</v>
      </c>
      <c r="E19336" t="str">
        <f>IF(MOD(D19336,2)=0,"EVEN","ODD")</f>
        <v>EVEN</v>
      </c>
      <c r="F19336" t="str">
        <f>IF(D19336&lt;=18,"LOW (1-18)","HIGH (19-36)")</f>
        <v>HIGH (19-36)</v>
      </c>
      <c r="G19336">
        <f>INT((D19336-1)/6)+1</f>
        <v>5</v>
      </c>
      <c r="H19336">
        <f>MOD(D19336-1,6)+1</f>
        <v>2</v>
      </c>
      <c r="I19336">
        <f>37-D19336</f>
        <v>11</v>
      </c>
      <c r="J19336">
        <f>ABS(D19336-D19337)</f>
        <v>1</v>
      </c>
      <c r="K19336">
        <f>AVERAGE(D19336:D19340)</f>
        <v>26</v>
      </c>
      <c r="L19336">
        <f>AVERAGE(D19336:D19355)</f>
        <v>26</v>
      </c>
      <c r="M19336">
        <f>K19336-L19336</f>
        <v>0</v>
      </c>
      <c r="N19336" t="str">
        <f>IF(K19336&gt;L19336,"HIGH ZONE BIAS",IF(K19336&lt;L19336,"LOW ZONE BIAS","EQUILIBRIUM"))</f>
        <v>EQUILIBRIUM</v>
      </c>
    </row>
    <row r="19337">
      <c r="A19337">
        <v>5445</v>
      </c>
      <c r="B19337" t="str">
        <v>2003-05-09</v>
      </c>
      <c r="C19337" t="str">
        <v>Midday</v>
      </c>
      <c r="D19337">
        <v>27</v>
      </c>
      <c r="E19337" t="str">
        <f>IF(MOD(D19337,2)=0,"EVEN","ODD")</f>
        <v>ODD</v>
      </c>
      <c r="F19337" t="str">
        <f>IF(D19337&lt;=18,"LOW (1-18)","HIGH (19-36)")</f>
        <v>HIGH (19-36)</v>
      </c>
      <c r="G19337">
        <f>INT((D19337-1)/6)+1</f>
        <v>5</v>
      </c>
      <c r="H19337">
        <f>MOD(D19337-1,6)+1</f>
        <v>3</v>
      </c>
      <c r="I19337">
        <f>37-D19337</f>
        <v>10</v>
      </c>
      <c r="J19337">
        <f>ABS(D19337-D19338)</f>
        <v>1</v>
      </c>
      <c r="K19337">
        <f>AVERAGE(D19337:D19341)</f>
        <v>27</v>
      </c>
      <c r="L19337">
        <f>AVERAGE(D19337:D19356)</f>
        <v>27</v>
      </c>
      <c r="M19337">
        <f>K19337-L19337</f>
        <v>0</v>
      </c>
      <c r="N19337" t="str">
        <f>IF(K19337&gt;L19337,"HIGH ZONE BIAS",IF(K19337&lt;L19337,"LOW ZONE BIAS","EQUILIBRIUM"))</f>
        <v>EQUILIBRIUM</v>
      </c>
    </row>
    <row r="19338">
      <c r="A19338">
        <v>5444</v>
      </c>
      <c r="B19338" t="str">
        <v>2003-05-08</v>
      </c>
      <c r="C19338" t="str">
        <v>Evening</v>
      </c>
      <c r="D19338">
        <v>26</v>
      </c>
      <c r="E19338" t="str">
        <f>IF(MOD(D19338,2)=0,"EVEN","ODD")</f>
        <v>EVEN</v>
      </c>
      <c r="F19338" t="str">
        <f>IF(D19338&lt;=18,"LOW (1-18)","HIGH (19-36)")</f>
        <v>HIGH (19-36)</v>
      </c>
      <c r="G19338">
        <f>INT((D19338-1)/6)+1</f>
        <v>5</v>
      </c>
      <c r="H19338">
        <f>MOD(D19338-1,6)+1</f>
        <v>2</v>
      </c>
      <c r="I19338">
        <f>37-D19338</f>
        <v>11</v>
      </c>
      <c r="J19338">
        <f>ABS(D19338-D19339)</f>
        <v>3</v>
      </c>
      <c r="K19338">
        <f>AVERAGE(D19338:D19342)</f>
        <v>26</v>
      </c>
      <c r="L19338">
        <f>AVERAGE(D19338:D19357)</f>
        <v>26</v>
      </c>
      <c r="M19338">
        <f>K19338-L19338</f>
        <v>0</v>
      </c>
      <c r="N19338" t="str">
        <f>IF(K19338&gt;L19338,"HIGH ZONE BIAS",IF(K19338&lt;L19338,"LOW ZONE BIAS","EQUILIBRIUM"))</f>
        <v>EQUILIBRIUM</v>
      </c>
    </row>
    <row r="19339">
      <c r="A19339">
        <v>5443</v>
      </c>
      <c r="B19339" t="str">
        <v>2003-05-08</v>
      </c>
      <c r="C19339" t="str">
        <v>Midday</v>
      </c>
      <c r="D19339">
        <v>23</v>
      </c>
      <c r="E19339" t="str">
        <f>IF(MOD(D19339,2)=0,"EVEN","ODD")</f>
        <v>ODD</v>
      </c>
      <c r="F19339" t="str">
        <f>IF(D19339&lt;=18,"LOW (1-18)","HIGH (19-36)")</f>
        <v>HIGH (19-36)</v>
      </c>
      <c r="G19339">
        <f>INT((D19339-1)/6)+1</f>
        <v>4</v>
      </c>
      <c r="H19339">
        <f>MOD(D19339-1,6)+1</f>
        <v>5</v>
      </c>
      <c r="I19339">
        <f>37-D19339</f>
        <v>14</v>
      </c>
      <c r="J19339">
        <f>ABS(D19339-D19340)</f>
        <v>5</v>
      </c>
      <c r="K19339">
        <f>AVERAGE(D19339:D19343)</f>
        <v>23</v>
      </c>
      <c r="L19339">
        <f>AVERAGE(D19339:D19358)</f>
        <v>23</v>
      </c>
      <c r="M19339">
        <f>K19339-L19339</f>
        <v>0</v>
      </c>
      <c r="N19339" t="str">
        <f>IF(K19339&gt;L19339,"HIGH ZONE BIAS",IF(K19339&lt;L19339,"LOW ZONE BIAS","EQUILIBRIUM"))</f>
        <v>EQUILIBRIUM</v>
      </c>
    </row>
    <row r="19340">
      <c r="A19340">
        <v>5442</v>
      </c>
      <c r="B19340" t="str">
        <v>2003-05-07</v>
      </c>
      <c r="C19340" t="str">
        <v>Evening</v>
      </c>
      <c r="D19340">
        <v>28</v>
      </c>
      <c r="E19340" t="str">
        <f>IF(MOD(D19340,2)=0,"EVEN","ODD")</f>
        <v>EVEN</v>
      </c>
      <c r="F19340" t="str">
        <f>IF(D19340&lt;=18,"LOW (1-18)","HIGH (19-36)")</f>
        <v>HIGH (19-36)</v>
      </c>
      <c r="G19340">
        <f>INT((D19340-1)/6)+1</f>
        <v>5</v>
      </c>
      <c r="H19340">
        <f>MOD(D19340-1,6)+1</f>
        <v>4</v>
      </c>
      <c r="I19340">
        <f>37-D19340</f>
        <v>9</v>
      </c>
      <c r="J19340">
        <f>ABS(D19340-D19341)</f>
        <v>12</v>
      </c>
      <c r="K19340">
        <f>AVERAGE(D19340:D19344)</f>
        <v>28</v>
      </c>
      <c r="L19340">
        <f>AVERAGE(D19340:D19359)</f>
        <v>28</v>
      </c>
      <c r="M19340">
        <f>K19340-L19340</f>
        <v>0</v>
      </c>
      <c r="N19340" t="str">
        <f>IF(K19340&gt;L19340,"HIGH ZONE BIAS",IF(K19340&lt;L19340,"LOW ZONE BIAS","EQUILIBRIUM"))</f>
        <v>EQUILIBRIUM</v>
      </c>
    </row>
    <row r="19341">
      <c r="A19341">
        <v>5441</v>
      </c>
      <c r="B19341" t="str">
        <v>2003-05-07</v>
      </c>
      <c r="C19341" t="str">
        <v>Midday</v>
      </c>
      <c r="D19341">
        <v>16</v>
      </c>
      <c r="E19341" t="str">
        <f>IF(MOD(D19341,2)=0,"EVEN","ODD")</f>
        <v>EVEN</v>
      </c>
      <c r="F19341" t="str">
        <f>IF(D19341&lt;=18,"LOW (1-18)","HIGH (19-36)")</f>
        <v>LOW (1-18)</v>
      </c>
      <c r="G19341">
        <f>INT((D19341-1)/6)+1</f>
        <v>3</v>
      </c>
      <c r="H19341">
        <f>MOD(D19341-1,6)+1</f>
        <v>4</v>
      </c>
      <c r="I19341">
        <f>37-D19341</f>
        <v>21</v>
      </c>
      <c r="J19341">
        <f>ABS(D19341-D19342)</f>
        <v>4</v>
      </c>
      <c r="K19341">
        <f>AVERAGE(D19341:D19345)</f>
        <v>16</v>
      </c>
      <c r="L19341">
        <f>AVERAGE(D19341:D19360)</f>
        <v>16</v>
      </c>
      <c r="M19341">
        <f>K19341-L19341</f>
        <v>0</v>
      </c>
      <c r="N19341" t="str">
        <f>IF(K19341&gt;L19341,"HIGH ZONE BIAS",IF(K19341&lt;L19341,"LOW ZONE BIAS","EQUILIBRIUM"))</f>
        <v>EQUILIBRIUM</v>
      </c>
    </row>
    <row r="19342">
      <c r="A19342">
        <v>5440</v>
      </c>
      <c r="B19342" t="str">
        <v>2003-05-06</v>
      </c>
      <c r="C19342" t="str">
        <v>Evening</v>
      </c>
      <c r="D19342">
        <v>12</v>
      </c>
      <c r="E19342" t="str">
        <f>IF(MOD(D19342,2)=0,"EVEN","ODD")</f>
        <v>EVEN</v>
      </c>
      <c r="F19342" t="str">
        <f>IF(D19342&lt;=18,"LOW (1-18)","HIGH (19-36)")</f>
        <v>LOW (1-18)</v>
      </c>
      <c r="G19342">
        <f>INT((D19342-1)/6)+1</f>
        <v>2</v>
      </c>
      <c r="H19342">
        <f>MOD(D19342-1,6)+1</f>
        <v>6</v>
      </c>
      <c r="I19342">
        <f>37-D19342</f>
        <v>25</v>
      </c>
      <c r="J19342">
        <f>ABS(D19342-D19343)</f>
        <v>24</v>
      </c>
      <c r="K19342">
        <f>AVERAGE(D19342:D19346)</f>
        <v>12</v>
      </c>
      <c r="L19342">
        <f>AVERAGE(D19342:D19361)</f>
        <v>12</v>
      </c>
      <c r="M19342">
        <f>K19342-L19342</f>
        <v>0</v>
      </c>
      <c r="N19342" t="str">
        <f>IF(K19342&gt;L19342,"HIGH ZONE BIAS",IF(K19342&lt;L19342,"LOW ZONE BIAS","EQUILIBRIUM"))</f>
        <v>EQUILIBRIUM</v>
      </c>
    </row>
    <row r="19343">
      <c r="A19343">
        <v>5439</v>
      </c>
      <c r="B19343" t="str">
        <v>2003-05-06</v>
      </c>
      <c r="C19343" t="str">
        <v>Midday</v>
      </c>
      <c r="D19343">
        <v>36</v>
      </c>
      <c r="E19343" t="str">
        <f>IF(MOD(D19343,2)=0,"EVEN","ODD")</f>
        <v>EVEN</v>
      </c>
      <c r="F19343" t="str">
        <f>IF(D19343&lt;=18,"LOW (1-18)","HIGH (19-36)")</f>
        <v>HIGH (19-36)</v>
      </c>
      <c r="G19343">
        <f>INT((D19343-1)/6)+1</f>
        <v>6</v>
      </c>
      <c r="H19343">
        <f>MOD(D19343-1,6)+1</f>
        <v>6</v>
      </c>
      <c r="I19343">
        <f>37-D19343</f>
        <v>1</v>
      </c>
      <c r="J19343">
        <f>ABS(D19343-D19344)</f>
        <v>15</v>
      </c>
      <c r="K19343">
        <f>AVERAGE(D19343:D19347)</f>
        <v>36</v>
      </c>
      <c r="L19343">
        <f>AVERAGE(D19343:D19362)</f>
        <v>36</v>
      </c>
      <c r="M19343">
        <f>K19343-L19343</f>
        <v>0</v>
      </c>
      <c r="N19343" t="str">
        <f>IF(K19343&gt;L19343,"HIGH ZONE BIAS",IF(K19343&lt;L19343,"LOW ZONE BIAS","EQUILIBRIUM"))</f>
        <v>EQUILIBRIUM</v>
      </c>
    </row>
    <row r="19344">
      <c r="A19344">
        <v>5438</v>
      </c>
      <c r="B19344" t="str">
        <v>2003-05-05</v>
      </c>
      <c r="C19344" t="str">
        <v>Evening</v>
      </c>
      <c r="D19344">
        <v>21</v>
      </c>
      <c r="E19344" t="str">
        <f>IF(MOD(D19344,2)=0,"EVEN","ODD")</f>
        <v>ODD</v>
      </c>
      <c r="F19344" t="str">
        <f>IF(D19344&lt;=18,"LOW (1-18)","HIGH (19-36)")</f>
        <v>HIGH (19-36)</v>
      </c>
      <c r="G19344">
        <f>INT((D19344-1)/6)+1</f>
        <v>4</v>
      </c>
      <c r="H19344">
        <f>MOD(D19344-1,6)+1</f>
        <v>3</v>
      </c>
      <c r="I19344">
        <f>37-D19344</f>
        <v>16</v>
      </c>
      <c r="J19344">
        <f>ABS(D19344-D19345)</f>
        <v>11</v>
      </c>
      <c r="K19344">
        <f>AVERAGE(D19344:D19348)</f>
        <v>21</v>
      </c>
      <c r="L19344">
        <f>AVERAGE(D19344:D19363)</f>
        <v>21</v>
      </c>
      <c r="M19344">
        <f>K19344-L19344</f>
        <v>0</v>
      </c>
      <c r="N19344" t="str">
        <f>IF(K19344&gt;L19344,"HIGH ZONE BIAS",IF(K19344&lt;L19344,"LOW ZONE BIAS","EQUILIBRIUM"))</f>
        <v>EQUILIBRIUM</v>
      </c>
    </row>
    <row r="19345">
      <c r="A19345">
        <v>5437</v>
      </c>
      <c r="B19345" t="str">
        <v>2003-05-05</v>
      </c>
      <c r="C19345" t="str">
        <v>Midday</v>
      </c>
      <c r="D19345">
        <v>32</v>
      </c>
      <c r="E19345" t="str">
        <f>IF(MOD(D19345,2)=0,"EVEN","ODD")</f>
        <v>EVEN</v>
      </c>
      <c r="F19345" t="str">
        <f>IF(D19345&lt;=18,"LOW (1-18)","HIGH (19-36)")</f>
        <v>HIGH (19-36)</v>
      </c>
      <c r="G19345">
        <f>INT((D19345-1)/6)+1</f>
        <v>6</v>
      </c>
      <c r="H19345">
        <f>MOD(D19345-1,6)+1</f>
        <v>2</v>
      </c>
      <c r="I19345">
        <f>37-D19345</f>
        <v>5</v>
      </c>
      <c r="J19345">
        <f>ABS(D19345-D19346)</f>
        <v>4</v>
      </c>
      <c r="K19345">
        <f>AVERAGE(D19345:D19349)</f>
        <v>32</v>
      </c>
      <c r="L19345">
        <f>AVERAGE(D19345:D19364)</f>
        <v>32</v>
      </c>
      <c r="M19345">
        <f>K19345-L19345</f>
        <v>0</v>
      </c>
      <c r="N19345" t="str">
        <f>IF(K19345&gt;L19345,"HIGH ZONE BIAS",IF(K19345&lt;L19345,"LOW ZONE BIAS","EQUILIBRIUM"))</f>
        <v>EQUILIBRIUM</v>
      </c>
    </row>
    <row r="19346">
      <c r="A19346">
        <v>5436</v>
      </c>
      <c r="B19346" t="str">
        <v>2003-05-03</v>
      </c>
      <c r="C19346" t="str">
        <v>Evening</v>
      </c>
      <c r="D19346">
        <v>28</v>
      </c>
      <c r="E19346" t="str">
        <f>IF(MOD(D19346,2)=0,"EVEN","ODD")</f>
        <v>EVEN</v>
      </c>
      <c r="F19346" t="str">
        <f>IF(D19346&lt;=18,"LOW (1-18)","HIGH (19-36)")</f>
        <v>HIGH (19-36)</v>
      </c>
      <c r="G19346">
        <f>INT((D19346-1)/6)+1</f>
        <v>5</v>
      </c>
      <c r="H19346">
        <f>MOD(D19346-1,6)+1</f>
        <v>4</v>
      </c>
      <c r="I19346">
        <f>37-D19346</f>
        <v>9</v>
      </c>
      <c r="J19346">
        <f>ABS(D19346-D19347)</f>
        <v>25</v>
      </c>
      <c r="K19346">
        <f>AVERAGE(D19346:D19350)</f>
        <v>28</v>
      </c>
      <c r="L19346">
        <f>AVERAGE(D19346:D19365)</f>
        <v>28</v>
      </c>
      <c r="M19346">
        <f>K19346-L19346</f>
        <v>0</v>
      </c>
      <c r="N19346" t="str">
        <f>IF(K19346&gt;L19346,"HIGH ZONE BIAS",IF(K19346&lt;L19346,"LOW ZONE BIAS","EQUILIBRIUM"))</f>
        <v>EQUILIBRIUM</v>
      </c>
    </row>
    <row r="19347">
      <c r="A19347">
        <v>5435</v>
      </c>
      <c r="B19347" t="str">
        <v>2003-05-03</v>
      </c>
      <c r="C19347" t="str">
        <v>Midday</v>
      </c>
      <c r="D19347">
        <v>3</v>
      </c>
      <c r="E19347" t="str">
        <f>IF(MOD(D19347,2)=0,"EVEN","ODD")</f>
        <v>ODD</v>
      </c>
      <c r="F19347" t="str">
        <f>IF(D19347&lt;=18,"LOW (1-18)","HIGH (19-36)")</f>
        <v>LOW (1-18)</v>
      </c>
      <c r="G19347">
        <f>INT((D19347-1)/6)+1</f>
        <v>1</v>
      </c>
      <c r="H19347">
        <f>MOD(D19347-1,6)+1</f>
        <v>3</v>
      </c>
      <c r="I19347">
        <f>37-D19347</f>
        <v>34</v>
      </c>
      <c r="J19347">
        <f>ABS(D19347-D19348)</f>
        <v>14</v>
      </c>
      <c r="K19347">
        <f>AVERAGE(D19347:D19351)</f>
        <v>3</v>
      </c>
      <c r="L19347">
        <f>AVERAGE(D19347:D19366)</f>
        <v>3</v>
      </c>
      <c r="M19347">
        <f>K19347-L19347</f>
        <v>0</v>
      </c>
      <c r="N19347" t="str">
        <f>IF(K19347&gt;L19347,"HIGH ZONE BIAS",IF(K19347&lt;L19347,"LOW ZONE BIAS","EQUILIBRIUM"))</f>
        <v>EQUILIBRIUM</v>
      </c>
    </row>
    <row r="19348">
      <c r="A19348">
        <v>5434</v>
      </c>
      <c r="B19348" t="str">
        <v>2003-05-02</v>
      </c>
      <c r="C19348" t="str">
        <v>Evening</v>
      </c>
      <c r="D19348">
        <v>17</v>
      </c>
      <c r="E19348" t="str">
        <f>IF(MOD(D19348,2)=0,"EVEN","ODD")</f>
        <v>ODD</v>
      </c>
      <c r="F19348" t="str">
        <f>IF(D19348&lt;=18,"LOW (1-18)","HIGH (19-36)")</f>
        <v>LOW (1-18)</v>
      </c>
      <c r="G19348">
        <f>INT((D19348-1)/6)+1</f>
        <v>3</v>
      </c>
      <c r="H19348">
        <f>MOD(D19348-1,6)+1</f>
        <v>5</v>
      </c>
      <c r="I19348">
        <f>37-D19348</f>
        <v>20</v>
      </c>
      <c r="J19348">
        <f>ABS(D19348-D19349)</f>
        <v>15</v>
      </c>
      <c r="K19348">
        <f>AVERAGE(D19348:D19352)</f>
        <v>17</v>
      </c>
      <c r="L19348">
        <f>AVERAGE(D19348:D19367)</f>
        <v>17</v>
      </c>
      <c r="M19348">
        <f>K19348-L19348</f>
        <v>0</v>
      </c>
      <c r="N19348" t="str">
        <f>IF(K19348&gt;L19348,"HIGH ZONE BIAS",IF(K19348&lt;L19348,"LOW ZONE BIAS","EQUILIBRIUM"))</f>
        <v>EQUILIBRIUM</v>
      </c>
    </row>
    <row r="19349">
      <c r="A19349">
        <v>5433</v>
      </c>
      <c r="B19349" t="str">
        <v>2003-05-02</v>
      </c>
      <c r="C19349" t="str">
        <v>Midday</v>
      </c>
      <c r="D19349">
        <v>2</v>
      </c>
      <c r="E19349" t="str">
        <f>IF(MOD(D19349,2)=0,"EVEN","ODD")</f>
        <v>EVEN</v>
      </c>
      <c r="F19349" t="str">
        <f>IF(D19349&lt;=18,"LOW (1-18)","HIGH (19-36)")</f>
        <v>LOW (1-18)</v>
      </c>
      <c r="G19349">
        <f>INT((D19349-1)/6)+1</f>
        <v>1</v>
      </c>
      <c r="H19349">
        <f>MOD(D19349-1,6)+1</f>
        <v>2</v>
      </c>
      <c r="I19349">
        <f>37-D19349</f>
        <v>35</v>
      </c>
      <c r="J19349">
        <f>ABS(D19349-D19350)</f>
        <v>2</v>
      </c>
      <c r="K19349">
        <f>AVERAGE(D19349:D19353)</f>
        <v>2</v>
      </c>
      <c r="L19349">
        <f>AVERAGE(D19349:D19368)</f>
        <v>2</v>
      </c>
      <c r="M19349">
        <f>K19349-L19349</f>
        <v>0</v>
      </c>
      <c r="N19349" t="str">
        <f>IF(K19349&gt;L19349,"HIGH ZONE BIAS",IF(K19349&lt;L19349,"LOW ZONE BIAS","EQUILIBRIUM"))</f>
        <v>EQUILIBRIUM</v>
      </c>
    </row>
    <row r="19350">
      <c r="A19350">
        <v>5432</v>
      </c>
      <c r="B19350" t="str">
        <v>2003-05-01</v>
      </c>
      <c r="C19350" t="str">
        <v>Evening</v>
      </c>
      <c r="D19350">
        <v>4</v>
      </c>
      <c r="E19350" t="str">
        <f>IF(MOD(D19350,2)=0,"EVEN","ODD")</f>
        <v>EVEN</v>
      </c>
      <c r="F19350" t="str">
        <f>IF(D19350&lt;=18,"LOW (1-18)","HIGH (19-36)")</f>
        <v>LOW (1-18)</v>
      </c>
      <c r="G19350">
        <f>INT((D19350-1)/6)+1</f>
        <v>1</v>
      </c>
      <c r="H19350">
        <f>MOD(D19350-1,6)+1</f>
        <v>4</v>
      </c>
      <c r="I19350">
        <f>37-D19350</f>
        <v>33</v>
      </c>
      <c r="J19350">
        <f>ABS(D19350-D19351)</f>
        <v>32</v>
      </c>
      <c r="K19350">
        <f>AVERAGE(D19350:D19354)</f>
        <v>4</v>
      </c>
      <c r="L19350">
        <f>AVERAGE(D19350:D19369)</f>
        <v>4</v>
      </c>
      <c r="M19350">
        <f>K19350-L19350</f>
        <v>0</v>
      </c>
      <c r="N19350" t="str">
        <f>IF(K19350&gt;L19350,"HIGH ZONE BIAS",IF(K19350&lt;L19350,"LOW ZONE BIAS","EQUILIBRIUM"))</f>
        <v>EQUILIBRIUM</v>
      </c>
    </row>
    <row r="19351">
      <c r="A19351">
        <v>5431</v>
      </c>
      <c r="B19351" t="str">
        <v>2003-05-01</v>
      </c>
      <c r="C19351" t="str">
        <v>Midday</v>
      </c>
      <c r="D19351">
        <v>36</v>
      </c>
      <c r="E19351" t="str">
        <f>IF(MOD(D19351,2)=0,"EVEN","ODD")</f>
        <v>EVEN</v>
      </c>
      <c r="F19351" t="str">
        <f>IF(D19351&lt;=18,"LOW (1-18)","HIGH (19-36)")</f>
        <v>HIGH (19-36)</v>
      </c>
      <c r="G19351">
        <f>INT((D19351-1)/6)+1</f>
        <v>6</v>
      </c>
      <c r="H19351">
        <f>MOD(D19351-1,6)+1</f>
        <v>6</v>
      </c>
      <c r="I19351">
        <f>37-D19351</f>
        <v>1</v>
      </c>
      <c r="J19351">
        <f>ABS(D19351-D19352)</f>
        <v>13</v>
      </c>
      <c r="K19351">
        <f>AVERAGE(D19351:D19355)</f>
        <v>36</v>
      </c>
      <c r="L19351">
        <f>AVERAGE(D19351:D19370)</f>
        <v>36</v>
      </c>
      <c r="M19351">
        <f>K19351-L19351</f>
        <v>0</v>
      </c>
      <c r="N19351" t="str">
        <f>IF(K19351&gt;L19351,"HIGH ZONE BIAS",IF(K19351&lt;L19351,"LOW ZONE BIAS","EQUILIBRIUM"))</f>
        <v>EQUILIBRIUM</v>
      </c>
    </row>
    <row r="19352">
      <c r="A19352">
        <v>5430</v>
      </c>
      <c r="B19352" t="str">
        <v>2003-04-30</v>
      </c>
      <c r="C19352" t="str">
        <v>Evening</v>
      </c>
      <c r="D19352">
        <v>23</v>
      </c>
      <c r="E19352" t="str">
        <f>IF(MOD(D19352,2)=0,"EVEN","ODD")</f>
        <v>ODD</v>
      </c>
      <c r="F19352" t="str">
        <f>IF(D19352&lt;=18,"LOW (1-18)","HIGH (19-36)")</f>
        <v>HIGH (19-36)</v>
      </c>
      <c r="G19352">
        <f>INT((D19352-1)/6)+1</f>
        <v>4</v>
      </c>
      <c r="H19352">
        <f>MOD(D19352-1,6)+1</f>
        <v>5</v>
      </c>
      <c r="I19352">
        <f>37-D19352</f>
        <v>14</v>
      </c>
      <c r="J19352">
        <f>ABS(D19352-D19353)</f>
        <v>6</v>
      </c>
      <c r="K19352">
        <f>AVERAGE(D19352:D19356)</f>
        <v>23</v>
      </c>
      <c r="L19352">
        <f>AVERAGE(D19352:D19371)</f>
        <v>23</v>
      </c>
      <c r="M19352">
        <f>K19352-L19352</f>
        <v>0</v>
      </c>
      <c r="N19352" t="str">
        <f>IF(K19352&gt;L19352,"HIGH ZONE BIAS",IF(K19352&lt;L19352,"LOW ZONE BIAS","EQUILIBRIUM"))</f>
        <v>EQUILIBRIUM</v>
      </c>
    </row>
    <row r="19353">
      <c r="A19353">
        <v>5429</v>
      </c>
      <c r="B19353" t="str">
        <v>2003-04-30</v>
      </c>
      <c r="C19353" t="str">
        <v>Midday</v>
      </c>
      <c r="D19353">
        <v>17</v>
      </c>
      <c r="E19353" t="str">
        <f>IF(MOD(D19353,2)=0,"EVEN","ODD")</f>
        <v>ODD</v>
      </c>
      <c r="F19353" t="str">
        <f>IF(D19353&lt;=18,"LOW (1-18)","HIGH (19-36)")</f>
        <v>LOW (1-18)</v>
      </c>
      <c r="G19353">
        <f>INT((D19353-1)/6)+1</f>
        <v>3</v>
      </c>
      <c r="H19353">
        <f>MOD(D19353-1,6)+1</f>
        <v>5</v>
      </c>
      <c r="I19353">
        <f>37-D19353</f>
        <v>20</v>
      </c>
      <c r="J19353">
        <f>ABS(D19353-D19354)</f>
        <v>11</v>
      </c>
      <c r="K19353">
        <f>AVERAGE(D19353:D19357)</f>
        <v>17</v>
      </c>
      <c r="L19353">
        <f>AVERAGE(D19353:D19372)</f>
        <v>17</v>
      </c>
      <c r="M19353">
        <f>K19353-L19353</f>
        <v>0</v>
      </c>
      <c r="N19353" t="str">
        <f>IF(K19353&gt;L19353,"HIGH ZONE BIAS",IF(K19353&lt;L19353,"LOW ZONE BIAS","EQUILIBRIUM"))</f>
        <v>EQUILIBRIUM</v>
      </c>
    </row>
    <row r="19354">
      <c r="A19354">
        <v>5428</v>
      </c>
      <c r="B19354" t="str">
        <v>2003-04-29</v>
      </c>
      <c r="C19354" t="str">
        <v>Evening</v>
      </c>
      <c r="D19354">
        <v>6</v>
      </c>
      <c r="E19354" t="str">
        <f>IF(MOD(D19354,2)=0,"EVEN","ODD")</f>
        <v>EVEN</v>
      </c>
      <c r="F19354" t="str">
        <f>IF(D19354&lt;=18,"LOW (1-18)","HIGH (19-36)")</f>
        <v>LOW (1-18)</v>
      </c>
      <c r="G19354">
        <f>INT((D19354-1)/6)+1</f>
        <v>1</v>
      </c>
      <c r="H19354">
        <f>MOD(D19354-1,6)+1</f>
        <v>6</v>
      </c>
      <c r="I19354">
        <f>37-D19354</f>
        <v>31</v>
      </c>
      <c r="J19354">
        <f>ABS(D19354-D19355)</f>
        <v>14</v>
      </c>
      <c r="K19354">
        <f>AVERAGE(D19354:D19358)</f>
        <v>6</v>
      </c>
      <c r="L19354">
        <f>AVERAGE(D19354:D19373)</f>
        <v>6</v>
      </c>
      <c r="M19354">
        <f>K19354-L19354</f>
        <v>0</v>
      </c>
      <c r="N19354" t="str">
        <f>IF(K19354&gt;L19354,"HIGH ZONE BIAS",IF(K19354&lt;L19354,"LOW ZONE BIAS","EQUILIBRIUM"))</f>
        <v>EQUILIBRIUM</v>
      </c>
    </row>
    <row r="19355">
      <c r="A19355">
        <v>5427</v>
      </c>
      <c r="B19355" t="str">
        <v>2003-04-29</v>
      </c>
      <c r="C19355" t="str">
        <v>Midday</v>
      </c>
      <c r="D19355">
        <v>20</v>
      </c>
      <c r="E19355" t="str">
        <f>IF(MOD(D19355,2)=0,"EVEN","ODD")</f>
        <v>EVEN</v>
      </c>
      <c r="F19355" t="str">
        <f>IF(D19355&lt;=18,"LOW (1-18)","HIGH (19-36)")</f>
        <v>HIGH (19-36)</v>
      </c>
      <c r="G19355">
        <f>INT((D19355-1)/6)+1</f>
        <v>4</v>
      </c>
      <c r="H19355">
        <f>MOD(D19355-1,6)+1</f>
        <v>2</v>
      </c>
      <c r="I19355">
        <f>37-D19355</f>
        <v>17</v>
      </c>
      <c r="J19355">
        <f>ABS(D19355-D19356)</f>
        <v>14</v>
      </c>
      <c r="K19355">
        <f>AVERAGE(D19355:D19359)</f>
        <v>20</v>
      </c>
      <c r="L19355">
        <f>AVERAGE(D19355:D19374)</f>
        <v>20</v>
      </c>
      <c r="M19355">
        <f>K19355-L19355</f>
        <v>0</v>
      </c>
      <c r="N19355" t="str">
        <f>IF(K19355&gt;L19355,"HIGH ZONE BIAS",IF(K19355&lt;L19355,"LOW ZONE BIAS","EQUILIBRIUM"))</f>
        <v>EQUILIBRIUM</v>
      </c>
    </row>
    <row r="19356">
      <c r="A19356">
        <v>5426</v>
      </c>
      <c r="B19356" t="str">
        <v>2003-04-28</v>
      </c>
      <c r="C19356" t="str">
        <v>Evening</v>
      </c>
      <c r="D19356">
        <v>34</v>
      </c>
      <c r="E19356" t="str">
        <f>IF(MOD(D19356,2)=0,"EVEN","ODD")</f>
        <v>EVEN</v>
      </c>
      <c r="F19356" t="str">
        <f>IF(D19356&lt;=18,"LOW (1-18)","HIGH (19-36)")</f>
        <v>HIGH (19-36)</v>
      </c>
      <c r="G19356">
        <f>INT((D19356-1)/6)+1</f>
        <v>6</v>
      </c>
      <c r="H19356">
        <f>MOD(D19356-1,6)+1</f>
        <v>4</v>
      </c>
      <c r="I19356">
        <f>37-D19356</f>
        <v>3</v>
      </c>
      <c r="J19356">
        <f>ABS(D19356-D19357)</f>
        <v>1</v>
      </c>
      <c r="K19356">
        <f>AVERAGE(D19356:D19360)</f>
        <v>34</v>
      </c>
      <c r="L19356">
        <f>AVERAGE(D19356:D19375)</f>
        <v>34</v>
      </c>
      <c r="M19356">
        <f>K19356-L19356</f>
        <v>0</v>
      </c>
      <c r="N19356" t="str">
        <f>IF(K19356&gt;L19356,"HIGH ZONE BIAS",IF(K19356&lt;L19356,"LOW ZONE BIAS","EQUILIBRIUM"))</f>
        <v>EQUILIBRIUM</v>
      </c>
    </row>
    <row r="19357">
      <c r="A19357">
        <v>5425</v>
      </c>
      <c r="B19357" t="str">
        <v>2003-04-28</v>
      </c>
      <c r="C19357" t="str">
        <v>Midday</v>
      </c>
      <c r="D19357">
        <v>33</v>
      </c>
      <c r="E19357" t="str">
        <f>IF(MOD(D19357,2)=0,"EVEN","ODD")</f>
        <v>ODD</v>
      </c>
      <c r="F19357" t="str">
        <f>IF(D19357&lt;=18,"LOW (1-18)","HIGH (19-36)")</f>
        <v>HIGH (19-36)</v>
      </c>
      <c r="G19357">
        <f>INT((D19357-1)/6)+1</f>
        <v>6</v>
      </c>
      <c r="H19357">
        <f>MOD(D19357-1,6)+1</f>
        <v>3</v>
      </c>
      <c r="I19357">
        <f>37-D19357</f>
        <v>4</v>
      </c>
      <c r="J19357">
        <f>ABS(D19357-D19358)</f>
        <v>32</v>
      </c>
      <c r="K19357">
        <f>AVERAGE(D19357:D19361)</f>
        <v>33</v>
      </c>
      <c r="L19357">
        <f>AVERAGE(D19357:D19376)</f>
        <v>33</v>
      </c>
      <c r="M19357">
        <f>K19357-L19357</f>
        <v>0</v>
      </c>
      <c r="N19357" t="str">
        <f>IF(K19357&gt;L19357,"HIGH ZONE BIAS",IF(K19357&lt;L19357,"LOW ZONE BIAS","EQUILIBRIUM"))</f>
        <v>EQUILIBRIUM</v>
      </c>
    </row>
    <row r="19358">
      <c r="A19358">
        <v>5424</v>
      </c>
      <c r="B19358" t="str">
        <v>2003-04-26</v>
      </c>
      <c r="C19358" t="str">
        <v>Evening</v>
      </c>
      <c r="D19358">
        <v>1</v>
      </c>
      <c r="E19358" t="str">
        <f>IF(MOD(D19358,2)=0,"EVEN","ODD")</f>
        <v>ODD</v>
      </c>
      <c r="F19358" t="str">
        <f>IF(D19358&lt;=18,"LOW (1-18)","HIGH (19-36)")</f>
        <v>LOW (1-18)</v>
      </c>
      <c r="G19358">
        <f>INT((D19358-1)/6)+1</f>
        <v>1</v>
      </c>
      <c r="H19358">
        <f>MOD(D19358-1,6)+1</f>
        <v>1</v>
      </c>
      <c r="I19358">
        <f>37-D19358</f>
        <v>36</v>
      </c>
      <c r="J19358">
        <f>ABS(D19358-D19359)</f>
        <v>15</v>
      </c>
      <c r="K19358">
        <f>AVERAGE(D19358:D19362)</f>
        <v>1</v>
      </c>
      <c r="L19358">
        <f>AVERAGE(D19358:D19377)</f>
        <v>1</v>
      </c>
      <c r="M19358">
        <f>K19358-L19358</f>
        <v>0</v>
      </c>
      <c r="N19358" t="str">
        <f>IF(K19358&gt;L19358,"HIGH ZONE BIAS",IF(K19358&lt;L19358,"LOW ZONE BIAS","EQUILIBRIUM"))</f>
        <v>EQUILIBRIUM</v>
      </c>
    </row>
    <row r="19359">
      <c r="A19359">
        <v>5423</v>
      </c>
      <c r="B19359" t="str">
        <v>2003-04-26</v>
      </c>
      <c r="C19359" t="str">
        <v>Midday</v>
      </c>
      <c r="D19359">
        <v>16</v>
      </c>
      <c r="E19359" t="str">
        <f>IF(MOD(D19359,2)=0,"EVEN","ODD")</f>
        <v>EVEN</v>
      </c>
      <c r="F19359" t="str">
        <f>IF(D19359&lt;=18,"LOW (1-18)","HIGH (19-36)")</f>
        <v>LOW (1-18)</v>
      </c>
      <c r="G19359">
        <f>INT((D19359-1)/6)+1</f>
        <v>3</v>
      </c>
      <c r="H19359">
        <f>MOD(D19359-1,6)+1</f>
        <v>4</v>
      </c>
      <c r="I19359">
        <f>37-D19359</f>
        <v>21</v>
      </c>
      <c r="J19359">
        <f>ABS(D19359-D19360)</f>
        <v>11</v>
      </c>
      <c r="K19359">
        <f>AVERAGE(D19359:D19363)</f>
        <v>16</v>
      </c>
      <c r="L19359">
        <f>AVERAGE(D19359:D19378)</f>
        <v>16</v>
      </c>
      <c r="M19359">
        <f>K19359-L19359</f>
        <v>0</v>
      </c>
      <c r="N19359" t="str">
        <f>IF(K19359&gt;L19359,"HIGH ZONE BIAS",IF(K19359&lt;L19359,"LOW ZONE BIAS","EQUILIBRIUM"))</f>
        <v>EQUILIBRIUM</v>
      </c>
    </row>
    <row r="19360">
      <c r="A19360">
        <v>5422</v>
      </c>
      <c r="B19360" t="str">
        <v>2003-04-25</v>
      </c>
      <c r="C19360" t="str">
        <v>Evening</v>
      </c>
      <c r="D19360">
        <v>5</v>
      </c>
      <c r="E19360" t="str">
        <f>IF(MOD(D19360,2)=0,"EVEN","ODD")</f>
        <v>ODD</v>
      </c>
      <c r="F19360" t="str">
        <f>IF(D19360&lt;=18,"LOW (1-18)","HIGH (19-36)")</f>
        <v>LOW (1-18)</v>
      </c>
      <c r="G19360">
        <f>INT((D19360-1)/6)+1</f>
        <v>1</v>
      </c>
      <c r="H19360">
        <f>MOD(D19360-1,6)+1</f>
        <v>5</v>
      </c>
      <c r="I19360">
        <f>37-D19360</f>
        <v>32</v>
      </c>
      <c r="J19360">
        <f>ABS(D19360-D19361)</f>
        <v>3</v>
      </c>
      <c r="K19360">
        <f>AVERAGE(D19360:D19364)</f>
        <v>5</v>
      </c>
      <c r="L19360">
        <f>AVERAGE(D19360:D19379)</f>
        <v>5</v>
      </c>
      <c r="M19360">
        <f>K19360-L19360</f>
        <v>0</v>
      </c>
      <c r="N19360" t="str">
        <f>IF(K19360&gt;L19360,"HIGH ZONE BIAS",IF(K19360&lt;L19360,"LOW ZONE BIAS","EQUILIBRIUM"))</f>
        <v>EQUILIBRIUM</v>
      </c>
    </row>
    <row r="19361">
      <c r="A19361">
        <v>5421</v>
      </c>
      <c r="B19361" t="str">
        <v>2003-04-25</v>
      </c>
      <c r="C19361" t="str">
        <v>Midday</v>
      </c>
      <c r="D19361">
        <v>8</v>
      </c>
      <c r="E19361" t="str">
        <f>IF(MOD(D19361,2)=0,"EVEN","ODD")</f>
        <v>EVEN</v>
      </c>
      <c r="F19361" t="str">
        <f>IF(D19361&lt;=18,"LOW (1-18)","HIGH (19-36)")</f>
        <v>LOW (1-18)</v>
      </c>
      <c r="G19361">
        <f>INT((D19361-1)/6)+1</f>
        <v>2</v>
      </c>
      <c r="H19361">
        <f>MOD(D19361-1,6)+1</f>
        <v>2</v>
      </c>
      <c r="I19361">
        <f>37-D19361</f>
        <v>29</v>
      </c>
      <c r="J19361">
        <f>ABS(D19361-D19362)</f>
        <v>13</v>
      </c>
      <c r="K19361">
        <f>AVERAGE(D19361:D19365)</f>
        <v>8</v>
      </c>
      <c r="L19361">
        <f>AVERAGE(D19361:D19380)</f>
        <v>8</v>
      </c>
      <c r="M19361">
        <f>K19361-L19361</f>
        <v>0</v>
      </c>
      <c r="N19361" t="str">
        <f>IF(K19361&gt;L19361,"HIGH ZONE BIAS",IF(K19361&lt;L19361,"LOW ZONE BIAS","EQUILIBRIUM"))</f>
        <v>EQUILIBRIUM</v>
      </c>
    </row>
    <row r="19362">
      <c r="A19362">
        <v>5420</v>
      </c>
      <c r="B19362" t="str">
        <v>2003-04-24</v>
      </c>
      <c r="C19362" t="str">
        <v>Evening</v>
      </c>
      <c r="D19362">
        <v>21</v>
      </c>
      <c r="E19362" t="str">
        <f>IF(MOD(D19362,2)=0,"EVEN","ODD")</f>
        <v>ODD</v>
      </c>
      <c r="F19362" t="str">
        <f>IF(D19362&lt;=18,"LOW (1-18)","HIGH (19-36)")</f>
        <v>HIGH (19-36)</v>
      </c>
      <c r="G19362">
        <f>INT((D19362-1)/6)+1</f>
        <v>4</v>
      </c>
      <c r="H19362">
        <f>MOD(D19362-1,6)+1</f>
        <v>3</v>
      </c>
      <c r="I19362">
        <f>37-D19362</f>
        <v>16</v>
      </c>
      <c r="J19362">
        <f>ABS(D19362-D19363)</f>
        <v>7</v>
      </c>
      <c r="K19362">
        <f>AVERAGE(D19362:D19366)</f>
        <v>21</v>
      </c>
      <c r="L19362">
        <f>AVERAGE(D19362:D19381)</f>
        <v>21</v>
      </c>
      <c r="M19362">
        <f>K19362-L19362</f>
        <v>0</v>
      </c>
      <c r="N19362" t="str">
        <f>IF(K19362&gt;L19362,"HIGH ZONE BIAS",IF(K19362&lt;L19362,"LOW ZONE BIAS","EQUILIBRIUM"))</f>
        <v>EQUILIBRIUM</v>
      </c>
    </row>
    <row r="19363">
      <c r="A19363">
        <v>5419</v>
      </c>
      <c r="B19363" t="str">
        <v>2003-04-24</v>
      </c>
      <c r="C19363" t="str">
        <v>Midday</v>
      </c>
      <c r="D19363">
        <v>28</v>
      </c>
      <c r="E19363" t="str">
        <f>IF(MOD(D19363,2)=0,"EVEN","ODD")</f>
        <v>EVEN</v>
      </c>
      <c r="F19363" t="str">
        <f>IF(D19363&lt;=18,"LOW (1-18)","HIGH (19-36)")</f>
        <v>HIGH (19-36)</v>
      </c>
      <c r="G19363">
        <f>INT((D19363-1)/6)+1</f>
        <v>5</v>
      </c>
      <c r="H19363">
        <f>MOD(D19363-1,6)+1</f>
        <v>4</v>
      </c>
      <c r="I19363">
        <f>37-D19363</f>
        <v>9</v>
      </c>
      <c r="J19363">
        <f>ABS(D19363-D19364)</f>
        <v>4</v>
      </c>
      <c r="K19363">
        <f>AVERAGE(D19363:D19367)</f>
        <v>28</v>
      </c>
      <c r="L19363">
        <f>AVERAGE(D19363:D19382)</f>
        <v>28</v>
      </c>
      <c r="M19363">
        <f>K19363-L19363</f>
        <v>0</v>
      </c>
      <c r="N19363" t="str">
        <f>IF(K19363&gt;L19363,"HIGH ZONE BIAS",IF(K19363&lt;L19363,"LOW ZONE BIAS","EQUILIBRIUM"))</f>
        <v>EQUILIBRIUM</v>
      </c>
    </row>
    <row r="19364">
      <c r="A19364">
        <v>5418</v>
      </c>
      <c r="B19364" t="str">
        <v>2003-04-23</v>
      </c>
      <c r="C19364" t="str">
        <v>Evening</v>
      </c>
      <c r="D19364">
        <v>32</v>
      </c>
      <c r="E19364" t="str">
        <f>IF(MOD(D19364,2)=0,"EVEN","ODD")</f>
        <v>EVEN</v>
      </c>
      <c r="F19364" t="str">
        <f>IF(D19364&lt;=18,"LOW (1-18)","HIGH (19-36)")</f>
        <v>HIGH (19-36)</v>
      </c>
      <c r="G19364">
        <f>INT((D19364-1)/6)+1</f>
        <v>6</v>
      </c>
      <c r="H19364">
        <f>MOD(D19364-1,6)+1</f>
        <v>2</v>
      </c>
      <c r="I19364">
        <f>37-D19364</f>
        <v>5</v>
      </c>
      <c r="J19364">
        <f>ABS(D19364-D19365)</f>
        <v>3</v>
      </c>
      <c r="K19364">
        <f>AVERAGE(D19364:D19368)</f>
        <v>32</v>
      </c>
      <c r="L19364">
        <f>AVERAGE(D19364:D19383)</f>
        <v>32</v>
      </c>
      <c r="M19364">
        <f>K19364-L19364</f>
        <v>0</v>
      </c>
      <c r="N19364" t="str">
        <f>IF(K19364&gt;L19364,"HIGH ZONE BIAS",IF(K19364&lt;L19364,"LOW ZONE BIAS","EQUILIBRIUM"))</f>
        <v>EQUILIBRIUM</v>
      </c>
    </row>
    <row r="19365">
      <c r="A19365">
        <v>5417</v>
      </c>
      <c r="B19365" t="str">
        <v>2003-04-23</v>
      </c>
      <c r="C19365" t="str">
        <v>Midday</v>
      </c>
      <c r="D19365">
        <v>29</v>
      </c>
      <c r="E19365" t="str">
        <f>IF(MOD(D19365,2)=0,"EVEN","ODD")</f>
        <v>ODD</v>
      </c>
      <c r="F19365" t="str">
        <f>IF(D19365&lt;=18,"LOW (1-18)","HIGH (19-36)")</f>
        <v>HIGH (19-36)</v>
      </c>
      <c r="G19365">
        <f>INT((D19365-1)/6)+1</f>
        <v>5</v>
      </c>
      <c r="H19365">
        <f>MOD(D19365-1,6)+1</f>
        <v>5</v>
      </c>
      <c r="I19365">
        <f>37-D19365</f>
        <v>8</v>
      </c>
      <c r="J19365">
        <f>ABS(D19365-D19366)</f>
        <v>19</v>
      </c>
      <c r="K19365">
        <f>AVERAGE(D19365:D19369)</f>
        <v>29</v>
      </c>
      <c r="L19365">
        <f>AVERAGE(D19365:D19384)</f>
        <v>29</v>
      </c>
      <c r="M19365">
        <f>K19365-L19365</f>
        <v>0</v>
      </c>
      <c r="N19365" t="str">
        <f>IF(K19365&gt;L19365,"HIGH ZONE BIAS",IF(K19365&lt;L19365,"LOW ZONE BIAS","EQUILIBRIUM"))</f>
        <v>EQUILIBRIUM</v>
      </c>
    </row>
    <row r="19366">
      <c r="A19366">
        <v>5416</v>
      </c>
      <c r="B19366" t="str">
        <v>2003-04-22</v>
      </c>
      <c r="C19366" t="str">
        <v>Evening</v>
      </c>
      <c r="D19366">
        <v>10</v>
      </c>
      <c r="E19366" t="str">
        <f>IF(MOD(D19366,2)=0,"EVEN","ODD")</f>
        <v>EVEN</v>
      </c>
      <c r="F19366" t="str">
        <f>IF(D19366&lt;=18,"LOW (1-18)","HIGH (19-36)")</f>
        <v>LOW (1-18)</v>
      </c>
      <c r="G19366">
        <f>INT((D19366-1)/6)+1</f>
        <v>2</v>
      </c>
      <c r="H19366">
        <f>MOD(D19366-1,6)+1</f>
        <v>4</v>
      </c>
      <c r="I19366">
        <f>37-D19366</f>
        <v>27</v>
      </c>
      <c r="J19366">
        <f>ABS(D19366-D19367)</f>
        <v>2</v>
      </c>
      <c r="K19366">
        <f>AVERAGE(D19366:D19370)</f>
        <v>10</v>
      </c>
      <c r="L19366">
        <f>AVERAGE(D19366:D19385)</f>
        <v>10</v>
      </c>
      <c r="M19366">
        <f>K19366-L19366</f>
        <v>0</v>
      </c>
      <c r="N19366" t="str">
        <f>IF(K19366&gt;L19366,"HIGH ZONE BIAS",IF(K19366&lt;L19366,"LOW ZONE BIAS","EQUILIBRIUM"))</f>
        <v>EQUILIBRIUM</v>
      </c>
    </row>
    <row r="19367">
      <c r="A19367">
        <v>5415</v>
      </c>
      <c r="B19367" t="str">
        <v>2003-04-22</v>
      </c>
      <c r="C19367" t="str">
        <v>Midday</v>
      </c>
      <c r="D19367">
        <v>8</v>
      </c>
      <c r="E19367" t="str">
        <f>IF(MOD(D19367,2)=0,"EVEN","ODD")</f>
        <v>EVEN</v>
      </c>
      <c r="F19367" t="str">
        <f>IF(D19367&lt;=18,"LOW (1-18)","HIGH (19-36)")</f>
        <v>LOW (1-18)</v>
      </c>
      <c r="G19367">
        <f>INT((D19367-1)/6)+1</f>
        <v>2</v>
      </c>
      <c r="H19367">
        <f>MOD(D19367-1,6)+1</f>
        <v>2</v>
      </c>
      <c r="I19367">
        <f>37-D19367</f>
        <v>29</v>
      </c>
      <c r="J19367">
        <f>ABS(D19367-D19368)</f>
        <v>2</v>
      </c>
      <c r="K19367">
        <f>AVERAGE(D19367:D19371)</f>
        <v>8</v>
      </c>
      <c r="L19367">
        <f>AVERAGE(D19367:D19386)</f>
        <v>8</v>
      </c>
      <c r="M19367">
        <f>K19367-L19367</f>
        <v>0</v>
      </c>
      <c r="N19367" t="str">
        <f>IF(K19367&gt;L19367,"HIGH ZONE BIAS",IF(K19367&lt;L19367,"LOW ZONE BIAS","EQUILIBRIUM"))</f>
        <v>EQUILIBRIUM</v>
      </c>
    </row>
    <row r="19368">
      <c r="A19368">
        <v>5414</v>
      </c>
      <c r="B19368" t="str">
        <v>2003-04-21</v>
      </c>
      <c r="C19368" t="str">
        <v>Evening</v>
      </c>
      <c r="D19368">
        <v>10</v>
      </c>
      <c r="E19368" t="str">
        <f>IF(MOD(D19368,2)=0,"EVEN","ODD")</f>
        <v>EVEN</v>
      </c>
      <c r="F19368" t="str">
        <f>IF(D19368&lt;=18,"LOW (1-18)","HIGH (19-36)")</f>
        <v>LOW (1-18)</v>
      </c>
      <c r="G19368">
        <f>INT((D19368-1)/6)+1</f>
        <v>2</v>
      </c>
      <c r="H19368">
        <f>MOD(D19368-1,6)+1</f>
        <v>4</v>
      </c>
      <c r="I19368">
        <f>37-D19368</f>
        <v>27</v>
      </c>
      <c r="J19368">
        <f>ABS(D19368-D19369)</f>
        <v>7</v>
      </c>
      <c r="K19368">
        <f>AVERAGE(D19368:D19372)</f>
        <v>10</v>
      </c>
      <c r="L19368">
        <f>AVERAGE(D19368:D19387)</f>
        <v>10</v>
      </c>
      <c r="M19368">
        <f>K19368-L19368</f>
        <v>0</v>
      </c>
      <c r="N19368" t="str">
        <f>IF(K19368&gt;L19368,"HIGH ZONE BIAS",IF(K19368&lt;L19368,"LOW ZONE BIAS","EQUILIBRIUM"))</f>
        <v>EQUILIBRIUM</v>
      </c>
    </row>
    <row r="19369">
      <c r="A19369">
        <v>5413</v>
      </c>
      <c r="B19369" t="str">
        <v>2003-04-21</v>
      </c>
      <c r="C19369" t="str">
        <v>Midday</v>
      </c>
      <c r="D19369">
        <v>3</v>
      </c>
      <c r="E19369" t="str">
        <f>IF(MOD(D19369,2)=0,"EVEN","ODD")</f>
        <v>ODD</v>
      </c>
      <c r="F19369" t="str">
        <f>IF(D19369&lt;=18,"LOW (1-18)","HIGH (19-36)")</f>
        <v>LOW (1-18)</v>
      </c>
      <c r="G19369">
        <f>INT((D19369-1)/6)+1</f>
        <v>1</v>
      </c>
      <c r="H19369">
        <f>MOD(D19369-1,6)+1</f>
        <v>3</v>
      </c>
      <c r="I19369">
        <f>37-D19369</f>
        <v>34</v>
      </c>
      <c r="J19369">
        <f>ABS(D19369-D19370)</f>
        <v>33</v>
      </c>
      <c r="K19369">
        <f>AVERAGE(D19369:D19373)</f>
        <v>3</v>
      </c>
      <c r="L19369">
        <f>AVERAGE(D19369:D19388)</f>
        <v>3</v>
      </c>
      <c r="M19369">
        <f>K19369-L19369</f>
        <v>0</v>
      </c>
      <c r="N19369" t="str">
        <f>IF(K19369&gt;L19369,"HIGH ZONE BIAS",IF(K19369&lt;L19369,"LOW ZONE BIAS","EQUILIBRIUM"))</f>
        <v>EQUILIBRIUM</v>
      </c>
    </row>
    <row r="19370">
      <c r="A19370">
        <v>5412</v>
      </c>
      <c r="B19370" t="str">
        <v>2003-04-19</v>
      </c>
      <c r="C19370" t="str">
        <v>Evening</v>
      </c>
      <c r="D19370">
        <v>36</v>
      </c>
      <c r="E19370" t="str">
        <f>IF(MOD(D19370,2)=0,"EVEN","ODD")</f>
        <v>EVEN</v>
      </c>
      <c r="F19370" t="str">
        <f>IF(D19370&lt;=18,"LOW (1-18)","HIGH (19-36)")</f>
        <v>HIGH (19-36)</v>
      </c>
      <c r="G19370">
        <f>INT((D19370-1)/6)+1</f>
        <v>6</v>
      </c>
      <c r="H19370">
        <f>MOD(D19370-1,6)+1</f>
        <v>6</v>
      </c>
      <c r="I19370">
        <f>37-D19370</f>
        <v>1</v>
      </c>
      <c r="J19370">
        <f>ABS(D19370-D19371)</f>
        <v>5</v>
      </c>
      <c r="K19370">
        <f>AVERAGE(D19370:D19374)</f>
        <v>36</v>
      </c>
      <c r="L19370">
        <f>AVERAGE(D19370:D19389)</f>
        <v>36</v>
      </c>
      <c r="M19370">
        <f>K19370-L19370</f>
        <v>0</v>
      </c>
      <c r="N19370" t="str">
        <f>IF(K19370&gt;L19370,"HIGH ZONE BIAS",IF(K19370&lt;L19370,"LOW ZONE BIAS","EQUILIBRIUM"))</f>
        <v>EQUILIBRIUM</v>
      </c>
    </row>
    <row r="19371">
      <c r="A19371">
        <v>5411</v>
      </c>
      <c r="B19371" t="str">
        <v>2003-04-19</v>
      </c>
      <c r="C19371" t="str">
        <v>Midday</v>
      </c>
      <c r="D19371">
        <v>31</v>
      </c>
      <c r="E19371" t="str">
        <f>IF(MOD(D19371,2)=0,"EVEN","ODD")</f>
        <v>ODD</v>
      </c>
      <c r="F19371" t="str">
        <f>IF(D19371&lt;=18,"LOW (1-18)","HIGH (19-36)")</f>
        <v>HIGH (19-36)</v>
      </c>
      <c r="G19371">
        <f>INT((D19371-1)/6)+1</f>
        <v>6</v>
      </c>
      <c r="H19371">
        <f>MOD(D19371-1,6)+1</f>
        <v>1</v>
      </c>
      <c r="I19371">
        <f>37-D19371</f>
        <v>6</v>
      </c>
      <c r="J19371">
        <f>ABS(D19371-D19372)</f>
        <v>20</v>
      </c>
      <c r="K19371">
        <f>AVERAGE(D19371:D19375)</f>
        <v>31</v>
      </c>
      <c r="L19371">
        <f>AVERAGE(D19371:D19390)</f>
        <v>31</v>
      </c>
      <c r="M19371">
        <f>K19371-L19371</f>
        <v>0</v>
      </c>
      <c r="N19371" t="str">
        <f>IF(K19371&gt;L19371,"HIGH ZONE BIAS",IF(K19371&lt;L19371,"LOW ZONE BIAS","EQUILIBRIUM"))</f>
        <v>EQUILIBRIUM</v>
      </c>
    </row>
    <row r="19372">
      <c r="A19372">
        <v>5410</v>
      </c>
      <c r="B19372" t="str">
        <v>2003-04-17</v>
      </c>
      <c r="C19372" t="str">
        <v>Evening</v>
      </c>
      <c r="D19372">
        <v>11</v>
      </c>
      <c r="E19372" t="str">
        <f>IF(MOD(D19372,2)=0,"EVEN","ODD")</f>
        <v>ODD</v>
      </c>
      <c r="F19372" t="str">
        <f>IF(D19372&lt;=18,"LOW (1-18)","HIGH (19-36)")</f>
        <v>LOW (1-18)</v>
      </c>
      <c r="G19372">
        <f>INT((D19372-1)/6)+1</f>
        <v>2</v>
      </c>
      <c r="H19372">
        <f>MOD(D19372-1,6)+1</f>
        <v>5</v>
      </c>
      <c r="I19372">
        <f>37-D19372</f>
        <v>26</v>
      </c>
      <c r="J19372">
        <f>ABS(D19372-D19373)</f>
        <v>3</v>
      </c>
      <c r="K19372">
        <f>AVERAGE(D19372:D19376)</f>
        <v>11</v>
      </c>
      <c r="L19372">
        <f>AVERAGE(D19372:D19391)</f>
        <v>11</v>
      </c>
      <c r="M19372">
        <f>K19372-L19372</f>
        <v>0</v>
      </c>
      <c r="N19372" t="str">
        <f>IF(K19372&gt;L19372,"HIGH ZONE BIAS",IF(K19372&lt;L19372,"LOW ZONE BIAS","EQUILIBRIUM"))</f>
        <v>EQUILIBRIUM</v>
      </c>
    </row>
    <row r="19373">
      <c r="A19373">
        <v>5409</v>
      </c>
      <c r="B19373" t="str">
        <v>2003-04-17</v>
      </c>
      <c r="C19373" t="str">
        <v>Midday</v>
      </c>
      <c r="D19373">
        <v>14</v>
      </c>
      <c r="E19373" t="str">
        <f>IF(MOD(D19373,2)=0,"EVEN","ODD")</f>
        <v>EVEN</v>
      </c>
      <c r="F19373" t="str">
        <f>IF(D19373&lt;=18,"LOW (1-18)","HIGH (19-36)")</f>
        <v>LOW (1-18)</v>
      </c>
      <c r="G19373">
        <f>INT((D19373-1)/6)+1</f>
        <v>3</v>
      </c>
      <c r="H19373">
        <f>MOD(D19373-1,6)+1</f>
        <v>2</v>
      </c>
      <c r="I19373">
        <f>37-D19373</f>
        <v>23</v>
      </c>
      <c r="J19373">
        <f>ABS(D19373-D19374)</f>
        <v>1</v>
      </c>
      <c r="K19373">
        <f>AVERAGE(D19373:D19377)</f>
        <v>14</v>
      </c>
      <c r="L19373">
        <f>AVERAGE(D19373:D19392)</f>
        <v>14</v>
      </c>
      <c r="M19373">
        <f>K19373-L19373</f>
        <v>0</v>
      </c>
      <c r="N19373" t="str">
        <f>IF(K19373&gt;L19373,"HIGH ZONE BIAS",IF(K19373&lt;L19373,"LOW ZONE BIAS","EQUILIBRIUM"))</f>
        <v>EQUILIBRIUM</v>
      </c>
    </row>
    <row r="19374">
      <c r="A19374">
        <v>5408</v>
      </c>
      <c r="B19374" t="str">
        <v>2003-04-16</v>
      </c>
      <c r="C19374" t="str">
        <v>Evening</v>
      </c>
      <c r="D19374">
        <v>13</v>
      </c>
      <c r="E19374" t="str">
        <f>IF(MOD(D19374,2)=0,"EVEN","ODD")</f>
        <v>ODD</v>
      </c>
      <c r="F19374" t="str">
        <f>IF(D19374&lt;=18,"LOW (1-18)","HIGH (19-36)")</f>
        <v>LOW (1-18)</v>
      </c>
      <c r="G19374">
        <f>INT((D19374-1)/6)+1</f>
        <v>3</v>
      </c>
      <c r="H19374">
        <f>MOD(D19374-1,6)+1</f>
        <v>1</v>
      </c>
      <c r="I19374">
        <f>37-D19374</f>
        <v>24</v>
      </c>
      <c r="J19374">
        <f>ABS(D19374-D19375)</f>
        <v>5</v>
      </c>
      <c r="K19374">
        <f>AVERAGE(D19374:D19378)</f>
        <v>13</v>
      </c>
      <c r="L19374">
        <f>AVERAGE(D19374:D19393)</f>
        <v>13</v>
      </c>
      <c r="M19374">
        <f>K19374-L19374</f>
        <v>0</v>
      </c>
      <c r="N19374" t="str">
        <f>IF(K19374&gt;L19374,"HIGH ZONE BIAS",IF(K19374&lt;L19374,"LOW ZONE BIAS","EQUILIBRIUM"))</f>
        <v>EQUILIBRIUM</v>
      </c>
    </row>
    <row r="19375">
      <c r="A19375">
        <v>5407</v>
      </c>
      <c r="B19375" t="str">
        <v>2003-04-16</v>
      </c>
      <c r="C19375" t="str">
        <v>Midday</v>
      </c>
      <c r="D19375">
        <v>8</v>
      </c>
      <c r="E19375" t="str">
        <f>IF(MOD(D19375,2)=0,"EVEN","ODD")</f>
        <v>EVEN</v>
      </c>
      <c r="F19375" t="str">
        <f>IF(D19375&lt;=18,"LOW (1-18)","HIGH (19-36)")</f>
        <v>LOW (1-18)</v>
      </c>
      <c r="G19375">
        <f>INT((D19375-1)/6)+1</f>
        <v>2</v>
      </c>
      <c r="H19375">
        <f>MOD(D19375-1,6)+1</f>
        <v>2</v>
      </c>
      <c r="I19375">
        <f>37-D19375</f>
        <v>29</v>
      </c>
      <c r="J19375">
        <f>ABS(D19375-D19376)</f>
        <v>16</v>
      </c>
      <c r="K19375">
        <f>AVERAGE(D19375:D19379)</f>
        <v>8</v>
      </c>
      <c r="L19375">
        <f>AVERAGE(D19375:D19394)</f>
        <v>8</v>
      </c>
      <c r="M19375">
        <f>K19375-L19375</f>
        <v>0</v>
      </c>
      <c r="N19375" t="str">
        <f>IF(K19375&gt;L19375,"HIGH ZONE BIAS",IF(K19375&lt;L19375,"LOW ZONE BIAS","EQUILIBRIUM"))</f>
        <v>EQUILIBRIUM</v>
      </c>
    </row>
    <row r="19376">
      <c r="A19376">
        <v>5406</v>
      </c>
      <c r="B19376" t="str">
        <v>2003-04-15</v>
      </c>
      <c r="C19376" t="str">
        <v>Evening</v>
      </c>
      <c r="D19376">
        <v>24</v>
      </c>
      <c r="E19376" t="str">
        <f>IF(MOD(D19376,2)=0,"EVEN","ODD")</f>
        <v>EVEN</v>
      </c>
      <c r="F19376" t="str">
        <f>IF(D19376&lt;=18,"LOW (1-18)","HIGH (19-36)")</f>
        <v>HIGH (19-36)</v>
      </c>
      <c r="G19376">
        <f>INT((D19376-1)/6)+1</f>
        <v>4</v>
      </c>
      <c r="H19376">
        <f>MOD(D19376-1,6)+1</f>
        <v>6</v>
      </c>
      <c r="I19376">
        <f>37-D19376</f>
        <v>13</v>
      </c>
      <c r="J19376">
        <f>ABS(D19376-D19377)</f>
        <v>22</v>
      </c>
      <c r="K19376">
        <f>AVERAGE(D19376:D19380)</f>
        <v>24</v>
      </c>
      <c r="L19376">
        <f>AVERAGE(D19376:D19395)</f>
        <v>24</v>
      </c>
      <c r="M19376">
        <f>K19376-L19376</f>
        <v>0</v>
      </c>
      <c r="N19376" t="str">
        <f>IF(K19376&gt;L19376,"HIGH ZONE BIAS",IF(K19376&lt;L19376,"LOW ZONE BIAS","EQUILIBRIUM"))</f>
        <v>EQUILIBRIUM</v>
      </c>
    </row>
    <row r="19377">
      <c r="A19377">
        <v>5405</v>
      </c>
      <c r="B19377" t="str">
        <v>2003-04-15</v>
      </c>
      <c r="C19377" t="str">
        <v>Midday</v>
      </c>
      <c r="D19377">
        <v>2</v>
      </c>
      <c r="E19377" t="str">
        <f>IF(MOD(D19377,2)=0,"EVEN","ODD")</f>
        <v>EVEN</v>
      </c>
      <c r="F19377" t="str">
        <f>IF(D19377&lt;=18,"LOW (1-18)","HIGH (19-36)")</f>
        <v>LOW (1-18)</v>
      </c>
      <c r="G19377">
        <f>INT((D19377-1)/6)+1</f>
        <v>1</v>
      </c>
      <c r="H19377">
        <f>MOD(D19377-1,6)+1</f>
        <v>2</v>
      </c>
      <c r="I19377">
        <f>37-D19377</f>
        <v>35</v>
      </c>
      <c r="J19377">
        <f>ABS(D19377-D19378)</f>
        <v>13</v>
      </c>
      <c r="K19377">
        <f>AVERAGE(D19377:D19381)</f>
        <v>2</v>
      </c>
      <c r="L19377">
        <f>AVERAGE(D19377:D19396)</f>
        <v>2</v>
      </c>
      <c r="M19377">
        <f>K19377-L19377</f>
        <v>0</v>
      </c>
      <c r="N19377" t="str">
        <f>IF(K19377&gt;L19377,"HIGH ZONE BIAS",IF(K19377&lt;L19377,"LOW ZONE BIAS","EQUILIBRIUM"))</f>
        <v>EQUILIBRIUM</v>
      </c>
    </row>
    <row r="19378">
      <c r="A19378">
        <v>5404</v>
      </c>
      <c r="B19378" t="str">
        <v>2003-04-14</v>
      </c>
      <c r="C19378" t="str">
        <v>Evening</v>
      </c>
      <c r="D19378">
        <v>15</v>
      </c>
      <c r="E19378" t="str">
        <f>IF(MOD(D19378,2)=0,"EVEN","ODD")</f>
        <v>ODD</v>
      </c>
      <c r="F19378" t="str">
        <f>IF(D19378&lt;=18,"LOW (1-18)","HIGH (19-36)")</f>
        <v>LOW (1-18)</v>
      </c>
      <c r="G19378">
        <f>INT((D19378-1)/6)+1</f>
        <v>3</v>
      </c>
      <c r="H19378">
        <f>MOD(D19378-1,6)+1</f>
        <v>3</v>
      </c>
      <c r="I19378">
        <f>37-D19378</f>
        <v>22</v>
      </c>
      <c r="J19378">
        <f>ABS(D19378-D19379)</f>
        <v>14</v>
      </c>
      <c r="K19378">
        <f>AVERAGE(D19378:D19382)</f>
        <v>15</v>
      </c>
      <c r="L19378">
        <f>AVERAGE(D19378:D19397)</f>
        <v>15</v>
      </c>
      <c r="M19378">
        <f>K19378-L19378</f>
        <v>0</v>
      </c>
      <c r="N19378" t="str">
        <f>IF(K19378&gt;L19378,"HIGH ZONE BIAS",IF(K19378&lt;L19378,"LOW ZONE BIAS","EQUILIBRIUM"))</f>
        <v>EQUILIBRIUM</v>
      </c>
    </row>
    <row r="19379">
      <c r="A19379">
        <v>5403</v>
      </c>
      <c r="B19379" t="str">
        <v>2003-04-14</v>
      </c>
      <c r="C19379" t="str">
        <v>Midday</v>
      </c>
      <c r="D19379">
        <v>1</v>
      </c>
      <c r="E19379" t="str">
        <f>IF(MOD(D19379,2)=0,"EVEN","ODD")</f>
        <v>ODD</v>
      </c>
      <c r="F19379" t="str">
        <f>IF(D19379&lt;=18,"LOW (1-18)","HIGH (19-36)")</f>
        <v>LOW (1-18)</v>
      </c>
      <c r="G19379">
        <f>INT((D19379-1)/6)+1</f>
        <v>1</v>
      </c>
      <c r="H19379">
        <f>MOD(D19379-1,6)+1</f>
        <v>1</v>
      </c>
      <c r="I19379">
        <f>37-D19379</f>
        <v>36</v>
      </c>
      <c r="J19379">
        <f>ABS(D19379-D19380)</f>
        <v>11</v>
      </c>
      <c r="K19379">
        <f>AVERAGE(D19379:D19383)</f>
        <v>1</v>
      </c>
      <c r="L19379">
        <f>AVERAGE(D19379:D19398)</f>
        <v>1</v>
      </c>
      <c r="M19379">
        <f>K19379-L19379</f>
        <v>0</v>
      </c>
      <c r="N19379" t="str">
        <f>IF(K19379&gt;L19379,"HIGH ZONE BIAS",IF(K19379&lt;L19379,"LOW ZONE BIAS","EQUILIBRIUM"))</f>
        <v>EQUILIBRIUM</v>
      </c>
    </row>
    <row r="19380">
      <c r="A19380">
        <v>5402</v>
      </c>
      <c r="B19380" t="str">
        <v>2003-04-12</v>
      </c>
      <c r="C19380" t="str">
        <v>Evening</v>
      </c>
      <c r="D19380">
        <v>12</v>
      </c>
      <c r="E19380" t="str">
        <f>IF(MOD(D19380,2)=0,"EVEN","ODD")</f>
        <v>EVEN</v>
      </c>
      <c r="F19380" t="str">
        <f>IF(D19380&lt;=18,"LOW (1-18)","HIGH (19-36)")</f>
        <v>LOW (1-18)</v>
      </c>
      <c r="G19380">
        <f>INT((D19380-1)/6)+1</f>
        <v>2</v>
      </c>
      <c r="H19380">
        <f>MOD(D19380-1,6)+1</f>
        <v>6</v>
      </c>
      <c r="I19380">
        <f>37-D19380</f>
        <v>25</v>
      </c>
      <c r="J19380">
        <f>ABS(D19380-D19381)</f>
        <v>9</v>
      </c>
      <c r="K19380">
        <f>AVERAGE(D19380:D19384)</f>
        <v>12</v>
      </c>
      <c r="L19380">
        <f>AVERAGE(D19380:D19399)</f>
        <v>12</v>
      </c>
      <c r="M19380">
        <f>K19380-L19380</f>
        <v>0</v>
      </c>
      <c r="N19380" t="str">
        <f>IF(K19380&gt;L19380,"HIGH ZONE BIAS",IF(K19380&lt;L19380,"LOW ZONE BIAS","EQUILIBRIUM"))</f>
        <v>EQUILIBRIUM</v>
      </c>
    </row>
    <row r="19381">
      <c r="A19381">
        <v>5401</v>
      </c>
      <c r="B19381" t="str">
        <v>2003-04-12</v>
      </c>
      <c r="C19381" t="str">
        <v>Midday</v>
      </c>
      <c r="D19381">
        <v>3</v>
      </c>
      <c r="E19381" t="str">
        <f>IF(MOD(D19381,2)=0,"EVEN","ODD")</f>
        <v>ODD</v>
      </c>
      <c r="F19381" t="str">
        <f>IF(D19381&lt;=18,"LOW (1-18)","HIGH (19-36)")</f>
        <v>LOW (1-18)</v>
      </c>
      <c r="G19381">
        <f>INT((D19381-1)/6)+1</f>
        <v>1</v>
      </c>
      <c r="H19381">
        <f>MOD(D19381-1,6)+1</f>
        <v>3</v>
      </c>
      <c r="I19381">
        <f>37-D19381</f>
        <v>34</v>
      </c>
      <c r="J19381">
        <f>ABS(D19381-D19382)</f>
        <v>21</v>
      </c>
      <c r="K19381">
        <f>AVERAGE(D19381:D19385)</f>
        <v>3</v>
      </c>
      <c r="L19381">
        <f>AVERAGE(D19381:D19400)</f>
        <v>3</v>
      </c>
      <c r="M19381">
        <f>K19381-L19381</f>
        <v>0</v>
      </c>
      <c r="N19381" t="str">
        <f>IF(K19381&gt;L19381,"HIGH ZONE BIAS",IF(K19381&lt;L19381,"LOW ZONE BIAS","EQUILIBRIUM"))</f>
        <v>EQUILIBRIUM</v>
      </c>
    </row>
    <row r="19382">
      <c r="A19382">
        <v>5400</v>
      </c>
      <c r="B19382" t="str">
        <v>2003-04-11</v>
      </c>
      <c r="C19382" t="str">
        <v>Evening</v>
      </c>
      <c r="D19382">
        <v>24</v>
      </c>
      <c r="E19382" t="str">
        <f>IF(MOD(D19382,2)=0,"EVEN","ODD")</f>
        <v>EVEN</v>
      </c>
      <c r="F19382" t="str">
        <f>IF(D19382&lt;=18,"LOW (1-18)","HIGH (19-36)")</f>
        <v>HIGH (19-36)</v>
      </c>
      <c r="G19382">
        <f>INT((D19382-1)/6)+1</f>
        <v>4</v>
      </c>
      <c r="H19382">
        <f>MOD(D19382-1,6)+1</f>
        <v>6</v>
      </c>
      <c r="I19382">
        <f>37-D19382</f>
        <v>13</v>
      </c>
      <c r="J19382">
        <f>ABS(D19382-D19383)</f>
        <v>10</v>
      </c>
      <c r="K19382">
        <f>AVERAGE(D19382:D19386)</f>
        <v>24</v>
      </c>
      <c r="L19382">
        <f>AVERAGE(D19382:D19401)</f>
        <v>24</v>
      </c>
      <c r="M19382">
        <f>K19382-L19382</f>
        <v>0</v>
      </c>
      <c r="N19382" t="str">
        <f>IF(K19382&gt;L19382,"HIGH ZONE BIAS",IF(K19382&lt;L19382,"LOW ZONE BIAS","EQUILIBRIUM"))</f>
        <v>EQUILIBRIUM</v>
      </c>
    </row>
    <row r="19383">
      <c r="A19383">
        <v>5399</v>
      </c>
      <c r="B19383" t="str">
        <v>2003-04-11</v>
      </c>
      <c r="C19383" t="str">
        <v>Midday</v>
      </c>
      <c r="D19383">
        <v>14</v>
      </c>
      <c r="E19383" t="str">
        <f>IF(MOD(D19383,2)=0,"EVEN","ODD")</f>
        <v>EVEN</v>
      </c>
      <c r="F19383" t="str">
        <f>IF(D19383&lt;=18,"LOW (1-18)","HIGH (19-36)")</f>
        <v>LOW (1-18)</v>
      </c>
      <c r="G19383">
        <f>INT((D19383-1)/6)+1</f>
        <v>3</v>
      </c>
      <c r="H19383">
        <f>MOD(D19383-1,6)+1</f>
        <v>2</v>
      </c>
      <c r="I19383">
        <f>37-D19383</f>
        <v>23</v>
      </c>
      <c r="J19383">
        <f>ABS(D19383-D19384)</f>
        <v>18</v>
      </c>
      <c r="K19383">
        <f>AVERAGE(D19383:D19387)</f>
        <v>14</v>
      </c>
      <c r="L19383">
        <f>AVERAGE(D19383:D19402)</f>
        <v>14</v>
      </c>
      <c r="M19383">
        <f>K19383-L19383</f>
        <v>0</v>
      </c>
      <c r="N19383" t="str">
        <f>IF(K19383&gt;L19383,"HIGH ZONE BIAS",IF(K19383&lt;L19383,"LOW ZONE BIAS","EQUILIBRIUM"))</f>
        <v>EQUILIBRIUM</v>
      </c>
    </row>
    <row r="19384">
      <c r="A19384">
        <v>5398</v>
      </c>
      <c r="B19384" t="str">
        <v>2003-04-10</v>
      </c>
      <c r="C19384" t="str">
        <v>Evening</v>
      </c>
      <c r="D19384">
        <v>32</v>
      </c>
      <c r="E19384" t="str">
        <f>IF(MOD(D19384,2)=0,"EVEN","ODD")</f>
        <v>EVEN</v>
      </c>
      <c r="F19384" t="str">
        <f>IF(D19384&lt;=18,"LOW (1-18)","HIGH (19-36)")</f>
        <v>HIGH (19-36)</v>
      </c>
      <c r="G19384">
        <f>INT((D19384-1)/6)+1</f>
        <v>6</v>
      </c>
      <c r="H19384">
        <f>MOD(D19384-1,6)+1</f>
        <v>2</v>
      </c>
      <c r="I19384">
        <f>37-D19384</f>
        <v>5</v>
      </c>
      <c r="J19384">
        <f>ABS(D19384-D19385)</f>
        <v>1</v>
      </c>
      <c r="K19384">
        <f>AVERAGE(D19384:D19388)</f>
        <v>32</v>
      </c>
      <c r="L19384">
        <f>AVERAGE(D19384:D19403)</f>
        <v>32</v>
      </c>
      <c r="M19384">
        <f>K19384-L19384</f>
        <v>0</v>
      </c>
      <c r="N19384" t="str">
        <f>IF(K19384&gt;L19384,"HIGH ZONE BIAS",IF(K19384&lt;L19384,"LOW ZONE BIAS","EQUILIBRIUM"))</f>
        <v>EQUILIBRIUM</v>
      </c>
    </row>
    <row r="19385">
      <c r="A19385">
        <v>5397</v>
      </c>
      <c r="B19385" t="str">
        <v>2003-04-10</v>
      </c>
      <c r="C19385" t="str">
        <v>Midday</v>
      </c>
      <c r="D19385">
        <v>33</v>
      </c>
      <c r="E19385" t="str">
        <f>IF(MOD(D19385,2)=0,"EVEN","ODD")</f>
        <v>ODD</v>
      </c>
      <c r="F19385" t="str">
        <f>IF(D19385&lt;=18,"LOW (1-18)","HIGH (19-36)")</f>
        <v>HIGH (19-36)</v>
      </c>
      <c r="G19385">
        <f>INT((D19385-1)/6)+1</f>
        <v>6</v>
      </c>
      <c r="H19385">
        <f>MOD(D19385-1,6)+1</f>
        <v>3</v>
      </c>
      <c r="I19385">
        <f>37-D19385</f>
        <v>4</v>
      </c>
      <c r="J19385">
        <f>ABS(D19385-D19386)</f>
        <v>22</v>
      </c>
      <c r="K19385">
        <f>AVERAGE(D19385:D19389)</f>
        <v>33</v>
      </c>
      <c r="L19385">
        <f>AVERAGE(D19385:D19404)</f>
        <v>33</v>
      </c>
      <c r="M19385">
        <f>K19385-L19385</f>
        <v>0</v>
      </c>
      <c r="N19385" t="str">
        <f>IF(K19385&gt;L19385,"HIGH ZONE BIAS",IF(K19385&lt;L19385,"LOW ZONE BIAS","EQUILIBRIUM"))</f>
        <v>EQUILIBRIUM</v>
      </c>
    </row>
    <row r="19386">
      <c r="A19386">
        <v>5396</v>
      </c>
      <c r="B19386" t="str">
        <v>2003-04-09</v>
      </c>
      <c r="C19386" t="str">
        <v>Evening</v>
      </c>
      <c r="D19386">
        <v>11</v>
      </c>
      <c r="E19386" t="str">
        <f>IF(MOD(D19386,2)=0,"EVEN","ODD")</f>
        <v>ODD</v>
      </c>
      <c r="F19386" t="str">
        <f>IF(D19386&lt;=18,"LOW (1-18)","HIGH (19-36)")</f>
        <v>LOW (1-18)</v>
      </c>
      <c r="G19386">
        <f>INT((D19386-1)/6)+1</f>
        <v>2</v>
      </c>
      <c r="H19386">
        <f>MOD(D19386-1,6)+1</f>
        <v>5</v>
      </c>
      <c r="I19386">
        <f>37-D19386</f>
        <v>26</v>
      </c>
      <c r="J19386">
        <f>ABS(D19386-D19387)</f>
        <v>22</v>
      </c>
      <c r="K19386">
        <f>AVERAGE(D19386:D19390)</f>
        <v>11</v>
      </c>
      <c r="L19386">
        <f>AVERAGE(D19386:D19405)</f>
        <v>11</v>
      </c>
      <c r="M19386">
        <f>K19386-L19386</f>
        <v>0</v>
      </c>
      <c r="N19386" t="str">
        <f>IF(K19386&gt;L19386,"HIGH ZONE BIAS",IF(K19386&lt;L19386,"LOW ZONE BIAS","EQUILIBRIUM"))</f>
        <v>EQUILIBRIUM</v>
      </c>
    </row>
    <row r="19387">
      <c r="A19387">
        <v>5395</v>
      </c>
      <c r="B19387" t="str">
        <v>2003-04-09</v>
      </c>
      <c r="C19387" t="str">
        <v>Midday</v>
      </c>
      <c r="D19387">
        <v>33</v>
      </c>
      <c r="E19387" t="str">
        <f>IF(MOD(D19387,2)=0,"EVEN","ODD")</f>
        <v>ODD</v>
      </c>
      <c r="F19387" t="str">
        <f>IF(D19387&lt;=18,"LOW (1-18)","HIGH (19-36)")</f>
        <v>HIGH (19-36)</v>
      </c>
      <c r="G19387">
        <f>INT((D19387-1)/6)+1</f>
        <v>6</v>
      </c>
      <c r="H19387">
        <f>MOD(D19387-1,6)+1</f>
        <v>3</v>
      </c>
      <c r="I19387">
        <f>37-D19387</f>
        <v>4</v>
      </c>
      <c r="J19387">
        <f>ABS(D19387-D19388)</f>
        <v>29</v>
      </c>
      <c r="K19387">
        <f>AVERAGE(D19387:D19391)</f>
        <v>33</v>
      </c>
      <c r="L19387">
        <f>AVERAGE(D19387:D19406)</f>
        <v>33</v>
      </c>
      <c r="M19387">
        <f>K19387-L19387</f>
        <v>0</v>
      </c>
      <c r="N19387" t="str">
        <f>IF(K19387&gt;L19387,"HIGH ZONE BIAS",IF(K19387&lt;L19387,"LOW ZONE BIAS","EQUILIBRIUM"))</f>
        <v>EQUILIBRIUM</v>
      </c>
    </row>
    <row r="19388">
      <c r="A19388">
        <v>5394</v>
      </c>
      <c r="B19388" t="str">
        <v>2003-04-08</v>
      </c>
      <c r="C19388" t="str">
        <v>Evening</v>
      </c>
      <c r="D19388">
        <v>4</v>
      </c>
      <c r="E19388" t="str">
        <f>IF(MOD(D19388,2)=0,"EVEN","ODD")</f>
        <v>EVEN</v>
      </c>
      <c r="F19388" t="str">
        <f>IF(D19388&lt;=18,"LOW (1-18)","HIGH (19-36)")</f>
        <v>LOW (1-18)</v>
      </c>
      <c r="G19388">
        <f>INT((D19388-1)/6)+1</f>
        <v>1</v>
      </c>
      <c r="H19388">
        <f>MOD(D19388-1,6)+1</f>
        <v>4</v>
      </c>
      <c r="I19388">
        <f>37-D19388</f>
        <v>33</v>
      </c>
      <c r="J19388">
        <f>ABS(D19388-D19389)</f>
        <v>6</v>
      </c>
      <c r="K19388">
        <f>AVERAGE(D19388:D19392)</f>
        <v>4</v>
      </c>
      <c r="L19388">
        <f>AVERAGE(D19388:D19407)</f>
        <v>4</v>
      </c>
      <c r="M19388">
        <f>K19388-L19388</f>
        <v>0</v>
      </c>
      <c r="N19388" t="str">
        <f>IF(K19388&gt;L19388,"HIGH ZONE BIAS",IF(K19388&lt;L19388,"LOW ZONE BIAS","EQUILIBRIUM"))</f>
        <v>EQUILIBRIUM</v>
      </c>
    </row>
    <row r="19389">
      <c r="A19389">
        <v>5393</v>
      </c>
      <c r="B19389" t="str">
        <v>2003-04-08</v>
      </c>
      <c r="C19389" t="str">
        <v>Midday</v>
      </c>
      <c r="D19389">
        <v>10</v>
      </c>
      <c r="E19389" t="str">
        <f>IF(MOD(D19389,2)=0,"EVEN","ODD")</f>
        <v>EVEN</v>
      </c>
      <c r="F19389" t="str">
        <f>IF(D19389&lt;=18,"LOW (1-18)","HIGH (19-36)")</f>
        <v>LOW (1-18)</v>
      </c>
      <c r="G19389">
        <f>INT((D19389-1)/6)+1</f>
        <v>2</v>
      </c>
      <c r="H19389">
        <f>MOD(D19389-1,6)+1</f>
        <v>4</v>
      </c>
      <c r="I19389">
        <f>37-D19389</f>
        <v>27</v>
      </c>
      <c r="J19389">
        <f>ABS(D19389-D19390)</f>
        <v>11</v>
      </c>
      <c r="K19389">
        <f>AVERAGE(D19389:D19393)</f>
        <v>10</v>
      </c>
      <c r="L19389">
        <f>AVERAGE(D19389:D19408)</f>
        <v>10</v>
      </c>
      <c r="M19389">
        <f>K19389-L19389</f>
        <v>0</v>
      </c>
      <c r="N19389" t="str">
        <f>IF(K19389&gt;L19389,"HIGH ZONE BIAS",IF(K19389&lt;L19389,"LOW ZONE BIAS","EQUILIBRIUM"))</f>
        <v>EQUILIBRIUM</v>
      </c>
    </row>
    <row r="19390">
      <c r="A19390">
        <v>5392</v>
      </c>
      <c r="B19390" t="str">
        <v>2003-04-07</v>
      </c>
      <c r="C19390" t="str">
        <v>Evening</v>
      </c>
      <c r="D19390">
        <v>21</v>
      </c>
      <c r="E19390" t="str">
        <f>IF(MOD(D19390,2)=0,"EVEN","ODD")</f>
        <v>ODD</v>
      </c>
      <c r="F19390" t="str">
        <f>IF(D19390&lt;=18,"LOW (1-18)","HIGH (19-36)")</f>
        <v>HIGH (19-36)</v>
      </c>
      <c r="G19390">
        <f>INT((D19390-1)/6)+1</f>
        <v>4</v>
      </c>
      <c r="H19390">
        <f>MOD(D19390-1,6)+1</f>
        <v>3</v>
      </c>
      <c r="I19390">
        <f>37-D19390</f>
        <v>16</v>
      </c>
      <c r="J19390">
        <f>ABS(D19390-D19391)</f>
        <v>20</v>
      </c>
      <c r="K19390">
        <f>AVERAGE(D19390:D19394)</f>
        <v>21</v>
      </c>
      <c r="L19390">
        <f>AVERAGE(D19390:D19409)</f>
        <v>21</v>
      </c>
      <c r="M19390">
        <f>K19390-L19390</f>
        <v>0</v>
      </c>
      <c r="N19390" t="str">
        <f>IF(K19390&gt;L19390,"HIGH ZONE BIAS",IF(K19390&lt;L19390,"LOW ZONE BIAS","EQUILIBRIUM"))</f>
        <v>EQUILIBRIUM</v>
      </c>
    </row>
    <row r="19391">
      <c r="A19391">
        <v>5391</v>
      </c>
      <c r="B19391" t="str">
        <v>2003-04-07</v>
      </c>
      <c r="C19391" t="str">
        <v>Midday</v>
      </c>
      <c r="D19391">
        <v>1</v>
      </c>
      <c r="E19391" t="str">
        <f>IF(MOD(D19391,2)=0,"EVEN","ODD")</f>
        <v>ODD</v>
      </c>
      <c r="F19391" t="str">
        <f>IF(D19391&lt;=18,"LOW (1-18)","HIGH (19-36)")</f>
        <v>LOW (1-18)</v>
      </c>
      <c r="G19391">
        <f>INT((D19391-1)/6)+1</f>
        <v>1</v>
      </c>
      <c r="H19391">
        <f>MOD(D19391-1,6)+1</f>
        <v>1</v>
      </c>
      <c r="I19391">
        <f>37-D19391</f>
        <v>36</v>
      </c>
      <c r="J19391">
        <f>ABS(D19391-D19392)</f>
        <v>26</v>
      </c>
      <c r="K19391">
        <f>AVERAGE(D19391:D19395)</f>
        <v>1</v>
      </c>
      <c r="L19391">
        <f>AVERAGE(D19391:D19410)</f>
        <v>1</v>
      </c>
      <c r="M19391">
        <f>K19391-L19391</f>
        <v>0</v>
      </c>
      <c r="N19391" t="str">
        <f>IF(K19391&gt;L19391,"HIGH ZONE BIAS",IF(K19391&lt;L19391,"LOW ZONE BIAS","EQUILIBRIUM"))</f>
        <v>EQUILIBRIUM</v>
      </c>
    </row>
    <row r="19392">
      <c r="A19392">
        <v>5390</v>
      </c>
      <c r="B19392" t="str">
        <v>2003-04-05</v>
      </c>
      <c r="C19392" t="str">
        <v>Evening</v>
      </c>
      <c r="D19392">
        <v>27</v>
      </c>
      <c r="E19392" t="str">
        <f>IF(MOD(D19392,2)=0,"EVEN","ODD")</f>
        <v>ODD</v>
      </c>
      <c r="F19392" t="str">
        <f>IF(D19392&lt;=18,"LOW (1-18)","HIGH (19-36)")</f>
        <v>HIGH (19-36)</v>
      </c>
      <c r="G19392">
        <f>INT((D19392-1)/6)+1</f>
        <v>5</v>
      </c>
      <c r="H19392">
        <f>MOD(D19392-1,6)+1</f>
        <v>3</v>
      </c>
      <c r="I19392">
        <f>37-D19392</f>
        <v>10</v>
      </c>
      <c r="J19392">
        <f>ABS(D19392-D19393)</f>
        <v>5</v>
      </c>
      <c r="K19392">
        <f>AVERAGE(D19392:D19396)</f>
        <v>27</v>
      </c>
      <c r="L19392">
        <f>AVERAGE(D19392:D19411)</f>
        <v>27</v>
      </c>
      <c r="M19392">
        <f>K19392-L19392</f>
        <v>0</v>
      </c>
      <c r="N19392" t="str">
        <f>IF(K19392&gt;L19392,"HIGH ZONE BIAS",IF(K19392&lt;L19392,"LOW ZONE BIAS","EQUILIBRIUM"))</f>
        <v>EQUILIBRIUM</v>
      </c>
    </row>
    <row r="19393">
      <c r="A19393">
        <v>5389</v>
      </c>
      <c r="B19393" t="str">
        <v>2003-04-05</v>
      </c>
      <c r="C19393" t="str">
        <v>Midday</v>
      </c>
      <c r="D19393">
        <v>32</v>
      </c>
      <c r="E19393" t="str">
        <f>IF(MOD(D19393,2)=0,"EVEN","ODD")</f>
        <v>EVEN</v>
      </c>
      <c r="F19393" t="str">
        <f>IF(D19393&lt;=18,"LOW (1-18)","HIGH (19-36)")</f>
        <v>HIGH (19-36)</v>
      </c>
      <c r="G19393">
        <f>INT((D19393-1)/6)+1</f>
        <v>6</v>
      </c>
      <c r="H19393">
        <f>MOD(D19393-1,6)+1</f>
        <v>2</v>
      </c>
      <c r="I19393">
        <f>37-D19393</f>
        <v>5</v>
      </c>
      <c r="J19393">
        <f>ABS(D19393-D19394)</f>
        <v>15</v>
      </c>
      <c r="K19393">
        <f>AVERAGE(D19393:D19397)</f>
        <v>32</v>
      </c>
      <c r="L19393">
        <f>AVERAGE(D19393:D19412)</f>
        <v>32</v>
      </c>
      <c r="M19393">
        <f>K19393-L19393</f>
        <v>0</v>
      </c>
      <c r="N19393" t="str">
        <f>IF(K19393&gt;L19393,"HIGH ZONE BIAS",IF(K19393&lt;L19393,"LOW ZONE BIAS","EQUILIBRIUM"))</f>
        <v>EQUILIBRIUM</v>
      </c>
    </row>
    <row r="19394">
      <c r="A19394">
        <v>5388</v>
      </c>
      <c r="B19394" t="str">
        <v>2003-04-04</v>
      </c>
      <c r="C19394" t="str">
        <v>Evening</v>
      </c>
      <c r="D19394">
        <v>17</v>
      </c>
      <c r="E19394" t="str">
        <f>IF(MOD(D19394,2)=0,"EVEN","ODD")</f>
        <v>ODD</v>
      </c>
      <c r="F19394" t="str">
        <f>IF(D19394&lt;=18,"LOW (1-18)","HIGH (19-36)")</f>
        <v>LOW (1-18)</v>
      </c>
      <c r="G19394">
        <f>INT((D19394-1)/6)+1</f>
        <v>3</v>
      </c>
      <c r="H19394">
        <f>MOD(D19394-1,6)+1</f>
        <v>5</v>
      </c>
      <c r="I19394">
        <f>37-D19394</f>
        <v>20</v>
      </c>
      <c r="J19394">
        <f>ABS(D19394-D19395)</f>
        <v>1</v>
      </c>
      <c r="K19394">
        <f>AVERAGE(D19394:D19398)</f>
        <v>17</v>
      </c>
      <c r="L19394">
        <f>AVERAGE(D19394:D19413)</f>
        <v>17</v>
      </c>
      <c r="M19394">
        <f>K19394-L19394</f>
        <v>0</v>
      </c>
      <c r="N19394" t="str">
        <f>IF(K19394&gt;L19394,"HIGH ZONE BIAS",IF(K19394&lt;L19394,"LOW ZONE BIAS","EQUILIBRIUM"))</f>
        <v>EQUILIBRIUM</v>
      </c>
    </row>
    <row r="19395">
      <c r="A19395">
        <v>5387</v>
      </c>
      <c r="B19395" t="str">
        <v>2003-04-04</v>
      </c>
      <c r="C19395" t="str">
        <v>Midday</v>
      </c>
      <c r="D19395">
        <v>16</v>
      </c>
      <c r="E19395" t="str">
        <f>IF(MOD(D19395,2)=0,"EVEN","ODD")</f>
        <v>EVEN</v>
      </c>
      <c r="F19395" t="str">
        <f>IF(D19395&lt;=18,"LOW (1-18)","HIGH (19-36)")</f>
        <v>LOW (1-18)</v>
      </c>
      <c r="G19395">
        <f>INT((D19395-1)/6)+1</f>
        <v>3</v>
      </c>
      <c r="H19395">
        <f>MOD(D19395-1,6)+1</f>
        <v>4</v>
      </c>
      <c r="I19395">
        <f>37-D19395</f>
        <v>21</v>
      </c>
      <c r="J19395">
        <f>ABS(D19395-D19396)</f>
        <v>4</v>
      </c>
      <c r="K19395">
        <f>AVERAGE(D19395:D19399)</f>
        <v>16</v>
      </c>
      <c r="L19395">
        <f>AVERAGE(D19395:D19414)</f>
        <v>16</v>
      </c>
      <c r="M19395">
        <f>K19395-L19395</f>
        <v>0</v>
      </c>
      <c r="N19395" t="str">
        <f>IF(K19395&gt;L19395,"HIGH ZONE BIAS",IF(K19395&lt;L19395,"LOW ZONE BIAS","EQUILIBRIUM"))</f>
        <v>EQUILIBRIUM</v>
      </c>
    </row>
    <row r="19396">
      <c r="A19396">
        <v>5386</v>
      </c>
      <c r="B19396" t="str">
        <v>2003-04-03</v>
      </c>
      <c r="C19396" t="str">
        <v>Evening</v>
      </c>
      <c r="D19396">
        <v>20</v>
      </c>
      <c r="E19396" t="str">
        <f>IF(MOD(D19396,2)=0,"EVEN","ODD")</f>
        <v>EVEN</v>
      </c>
      <c r="F19396" t="str">
        <f>IF(D19396&lt;=18,"LOW (1-18)","HIGH (19-36)")</f>
        <v>HIGH (19-36)</v>
      </c>
      <c r="G19396">
        <f>INT((D19396-1)/6)+1</f>
        <v>4</v>
      </c>
      <c r="H19396">
        <f>MOD(D19396-1,6)+1</f>
        <v>2</v>
      </c>
      <c r="I19396">
        <f>37-D19396</f>
        <v>17</v>
      </c>
      <c r="J19396">
        <f>ABS(D19396-D19397)</f>
        <v>10</v>
      </c>
      <c r="K19396">
        <f>AVERAGE(D19396:D19400)</f>
        <v>20</v>
      </c>
      <c r="L19396">
        <f>AVERAGE(D19396:D19415)</f>
        <v>20</v>
      </c>
      <c r="M19396">
        <f>K19396-L19396</f>
        <v>0</v>
      </c>
      <c r="N19396" t="str">
        <f>IF(K19396&gt;L19396,"HIGH ZONE BIAS",IF(K19396&lt;L19396,"LOW ZONE BIAS","EQUILIBRIUM"))</f>
        <v>EQUILIBRIUM</v>
      </c>
    </row>
    <row r="19397">
      <c r="A19397">
        <v>5385</v>
      </c>
      <c r="B19397" t="str">
        <v>2003-04-03</v>
      </c>
      <c r="C19397" t="str">
        <v>Midday</v>
      </c>
      <c r="D19397">
        <v>30</v>
      </c>
      <c r="E19397" t="str">
        <f>IF(MOD(D19397,2)=0,"EVEN","ODD")</f>
        <v>EVEN</v>
      </c>
      <c r="F19397" t="str">
        <f>IF(D19397&lt;=18,"LOW (1-18)","HIGH (19-36)")</f>
        <v>HIGH (19-36)</v>
      </c>
      <c r="G19397">
        <f>INT((D19397-1)/6)+1</f>
        <v>5</v>
      </c>
      <c r="H19397">
        <f>MOD(D19397-1,6)+1</f>
        <v>6</v>
      </c>
      <c r="I19397">
        <f>37-D19397</f>
        <v>7</v>
      </c>
      <c r="J19397">
        <f>ABS(D19397-D19398)</f>
        <v>16</v>
      </c>
      <c r="K19397">
        <f>AVERAGE(D19397:D19401)</f>
        <v>30</v>
      </c>
      <c r="L19397">
        <f>AVERAGE(D19397:D19416)</f>
        <v>30</v>
      </c>
      <c r="M19397">
        <f>K19397-L19397</f>
        <v>0</v>
      </c>
      <c r="N19397" t="str">
        <f>IF(K19397&gt;L19397,"HIGH ZONE BIAS",IF(K19397&lt;L19397,"LOW ZONE BIAS","EQUILIBRIUM"))</f>
        <v>EQUILIBRIUM</v>
      </c>
    </row>
    <row r="19398">
      <c r="A19398">
        <v>5384</v>
      </c>
      <c r="B19398" t="str">
        <v>2003-04-02</v>
      </c>
      <c r="C19398" t="str">
        <v>Evening</v>
      </c>
      <c r="D19398">
        <v>14</v>
      </c>
      <c r="E19398" t="str">
        <f>IF(MOD(D19398,2)=0,"EVEN","ODD")</f>
        <v>EVEN</v>
      </c>
      <c r="F19398" t="str">
        <f>IF(D19398&lt;=18,"LOW (1-18)","HIGH (19-36)")</f>
        <v>LOW (1-18)</v>
      </c>
      <c r="G19398">
        <f>INT((D19398-1)/6)+1</f>
        <v>3</v>
      </c>
      <c r="H19398">
        <f>MOD(D19398-1,6)+1</f>
        <v>2</v>
      </c>
      <c r="I19398">
        <f>37-D19398</f>
        <v>23</v>
      </c>
      <c r="J19398">
        <f>ABS(D19398-D19399)</f>
        <v>4</v>
      </c>
      <c r="K19398">
        <f>AVERAGE(D19398:D19402)</f>
        <v>14</v>
      </c>
      <c r="L19398">
        <f>AVERAGE(D19398:D19417)</f>
        <v>14</v>
      </c>
      <c r="M19398">
        <f>K19398-L19398</f>
        <v>0</v>
      </c>
      <c r="N19398" t="str">
        <f>IF(K19398&gt;L19398,"HIGH ZONE BIAS",IF(K19398&lt;L19398,"LOW ZONE BIAS","EQUILIBRIUM"))</f>
        <v>EQUILIBRIUM</v>
      </c>
    </row>
    <row r="19399">
      <c r="A19399">
        <v>5383</v>
      </c>
      <c r="B19399" t="str">
        <v>2003-04-02</v>
      </c>
      <c r="C19399" t="str">
        <v>Midday</v>
      </c>
      <c r="D19399">
        <v>18</v>
      </c>
      <c r="E19399" t="str">
        <f>IF(MOD(D19399,2)=0,"EVEN","ODD")</f>
        <v>EVEN</v>
      </c>
      <c r="F19399" t="str">
        <f>IF(D19399&lt;=18,"LOW (1-18)","HIGH (19-36)")</f>
        <v>LOW (1-18)</v>
      </c>
      <c r="G19399">
        <f>INT((D19399-1)/6)+1</f>
        <v>3</v>
      </c>
      <c r="H19399">
        <f>MOD(D19399-1,6)+1</f>
        <v>6</v>
      </c>
      <c r="I19399">
        <f>37-D19399</f>
        <v>19</v>
      </c>
      <c r="J19399">
        <f>ABS(D19399-D19400)</f>
        <v>12</v>
      </c>
      <c r="K19399">
        <f>AVERAGE(D19399:D19403)</f>
        <v>18</v>
      </c>
      <c r="L19399">
        <f>AVERAGE(D19399:D19418)</f>
        <v>18</v>
      </c>
      <c r="M19399">
        <f>K19399-L19399</f>
        <v>0</v>
      </c>
      <c r="N19399" t="str">
        <f>IF(K19399&gt;L19399,"HIGH ZONE BIAS",IF(K19399&lt;L19399,"LOW ZONE BIAS","EQUILIBRIUM"))</f>
        <v>EQUILIBRIUM</v>
      </c>
    </row>
    <row r="19400">
      <c r="A19400">
        <v>5382</v>
      </c>
      <c r="B19400" t="str">
        <v>2003-04-01</v>
      </c>
      <c r="C19400" t="str">
        <v>Evening</v>
      </c>
      <c r="D19400">
        <v>30</v>
      </c>
      <c r="E19400" t="str">
        <f>IF(MOD(D19400,2)=0,"EVEN","ODD")</f>
        <v>EVEN</v>
      </c>
      <c r="F19400" t="str">
        <f>IF(D19400&lt;=18,"LOW (1-18)","HIGH (19-36)")</f>
        <v>HIGH (19-36)</v>
      </c>
      <c r="G19400">
        <f>INT((D19400-1)/6)+1</f>
        <v>5</v>
      </c>
      <c r="H19400">
        <f>MOD(D19400-1,6)+1</f>
        <v>6</v>
      </c>
      <c r="I19400">
        <f>37-D19400</f>
        <v>7</v>
      </c>
      <c r="J19400">
        <f>ABS(D19400-D19401)</f>
        <v>25</v>
      </c>
      <c r="K19400">
        <f>AVERAGE(D19400:D19404)</f>
        <v>30</v>
      </c>
      <c r="L19400">
        <f>AVERAGE(D19400:D19419)</f>
        <v>30</v>
      </c>
      <c r="M19400">
        <f>K19400-L19400</f>
        <v>0</v>
      </c>
      <c r="N19400" t="str">
        <f>IF(K19400&gt;L19400,"HIGH ZONE BIAS",IF(K19400&lt;L19400,"LOW ZONE BIAS","EQUILIBRIUM"))</f>
        <v>EQUILIBRIUM</v>
      </c>
    </row>
    <row r="19401">
      <c r="A19401">
        <v>5381</v>
      </c>
      <c r="B19401" t="str">
        <v>2003-04-01</v>
      </c>
      <c r="C19401" t="str">
        <v>Midday</v>
      </c>
      <c r="D19401">
        <v>5</v>
      </c>
      <c r="E19401" t="str">
        <f>IF(MOD(D19401,2)=0,"EVEN","ODD")</f>
        <v>ODD</v>
      </c>
      <c r="F19401" t="str">
        <f>IF(D19401&lt;=18,"LOW (1-18)","HIGH (19-36)")</f>
        <v>LOW (1-18)</v>
      </c>
      <c r="G19401">
        <f>INT((D19401-1)/6)+1</f>
        <v>1</v>
      </c>
      <c r="H19401">
        <f>MOD(D19401-1,6)+1</f>
        <v>5</v>
      </c>
      <c r="I19401">
        <f>37-D19401</f>
        <v>32</v>
      </c>
      <c r="J19401">
        <f>ABS(D19401-D19402)</f>
        <v>11</v>
      </c>
      <c r="K19401">
        <f>AVERAGE(D19401:D19405)</f>
        <v>5</v>
      </c>
      <c r="L19401">
        <f>AVERAGE(D19401:D19420)</f>
        <v>5</v>
      </c>
      <c r="M19401">
        <f>K19401-L19401</f>
        <v>0</v>
      </c>
      <c r="N19401" t="str">
        <f>IF(K19401&gt;L19401,"HIGH ZONE BIAS",IF(K19401&lt;L19401,"LOW ZONE BIAS","EQUILIBRIUM"))</f>
        <v>EQUILIBRIUM</v>
      </c>
    </row>
    <row r="19402">
      <c r="A19402">
        <v>5380</v>
      </c>
      <c r="B19402" t="str">
        <v>2003-03-29</v>
      </c>
      <c r="C19402" t="str">
        <v>Evening</v>
      </c>
      <c r="D19402">
        <v>16</v>
      </c>
      <c r="E19402" t="str">
        <f>IF(MOD(D19402,2)=0,"EVEN","ODD")</f>
        <v>EVEN</v>
      </c>
      <c r="F19402" t="str">
        <f>IF(D19402&lt;=18,"LOW (1-18)","HIGH (19-36)")</f>
        <v>LOW (1-18)</v>
      </c>
      <c r="G19402">
        <f>INT((D19402-1)/6)+1</f>
        <v>3</v>
      </c>
      <c r="H19402">
        <f>MOD(D19402-1,6)+1</f>
        <v>4</v>
      </c>
      <c r="I19402">
        <f>37-D19402</f>
        <v>21</v>
      </c>
      <c r="J19402">
        <f>ABS(D19402-D19403)</f>
        <v>6</v>
      </c>
      <c r="K19402">
        <f>AVERAGE(D19402:D19406)</f>
        <v>16</v>
      </c>
      <c r="L19402">
        <f>AVERAGE(D19402:D19421)</f>
        <v>16</v>
      </c>
      <c r="M19402">
        <f>K19402-L19402</f>
        <v>0</v>
      </c>
      <c r="N19402" t="str">
        <f>IF(K19402&gt;L19402,"HIGH ZONE BIAS",IF(K19402&lt;L19402,"LOW ZONE BIAS","EQUILIBRIUM"))</f>
        <v>EQUILIBRIUM</v>
      </c>
    </row>
    <row r="19403">
      <c r="A19403">
        <v>5379</v>
      </c>
      <c r="B19403" t="str">
        <v>2003-03-29</v>
      </c>
      <c r="C19403" t="str">
        <v>Midday</v>
      </c>
      <c r="D19403">
        <v>22</v>
      </c>
      <c r="E19403" t="str">
        <f>IF(MOD(D19403,2)=0,"EVEN","ODD")</f>
        <v>EVEN</v>
      </c>
      <c r="F19403" t="str">
        <f>IF(D19403&lt;=18,"LOW (1-18)","HIGH (19-36)")</f>
        <v>HIGH (19-36)</v>
      </c>
      <c r="G19403">
        <f>INT((D19403-1)/6)+1</f>
        <v>4</v>
      </c>
      <c r="H19403">
        <f>MOD(D19403-1,6)+1</f>
        <v>4</v>
      </c>
      <c r="I19403">
        <f>37-D19403</f>
        <v>15</v>
      </c>
      <c r="J19403">
        <f>ABS(D19403-D19404)</f>
        <v>0</v>
      </c>
      <c r="K19403">
        <f>AVERAGE(D19403:D19407)</f>
        <v>22</v>
      </c>
      <c r="L19403">
        <f>AVERAGE(D19403:D19422)</f>
        <v>22</v>
      </c>
      <c r="M19403">
        <f>K19403-L19403</f>
        <v>0</v>
      </c>
      <c r="N19403" t="str">
        <f>IF(K19403&gt;L19403,"HIGH ZONE BIAS",IF(K19403&lt;L19403,"LOW ZONE BIAS","EQUILIBRIUM"))</f>
        <v>EQUILIBRIUM</v>
      </c>
    </row>
    <row r="19404">
      <c r="A19404">
        <v>5378</v>
      </c>
      <c r="B19404" t="str">
        <v>2003-03-28</v>
      </c>
      <c r="C19404" t="str">
        <v>Evening</v>
      </c>
      <c r="D19404">
        <v>22</v>
      </c>
      <c r="E19404" t="str">
        <f>IF(MOD(D19404,2)=0,"EVEN","ODD")</f>
        <v>EVEN</v>
      </c>
      <c r="F19404" t="str">
        <f>IF(D19404&lt;=18,"LOW (1-18)","HIGH (19-36)")</f>
        <v>HIGH (19-36)</v>
      </c>
      <c r="G19404">
        <f>INT((D19404-1)/6)+1</f>
        <v>4</v>
      </c>
      <c r="H19404">
        <f>MOD(D19404-1,6)+1</f>
        <v>4</v>
      </c>
      <c r="I19404">
        <f>37-D19404</f>
        <v>15</v>
      </c>
      <c r="J19404">
        <f>ABS(D19404-D19405)</f>
        <v>14</v>
      </c>
      <c r="K19404">
        <f>AVERAGE(D19404:D19408)</f>
        <v>22</v>
      </c>
      <c r="L19404">
        <f>AVERAGE(D19404:D19423)</f>
        <v>22</v>
      </c>
      <c r="M19404">
        <f>K19404-L19404</f>
        <v>0</v>
      </c>
      <c r="N19404" t="str">
        <f>IF(K19404&gt;L19404,"HIGH ZONE BIAS",IF(K19404&lt;L19404,"LOW ZONE BIAS","EQUILIBRIUM"))</f>
        <v>EQUILIBRIUM</v>
      </c>
    </row>
    <row r="19405">
      <c r="A19405">
        <v>5377</v>
      </c>
      <c r="B19405" t="str">
        <v>2003-03-28</v>
      </c>
      <c r="C19405" t="str">
        <v>Midday</v>
      </c>
      <c r="D19405">
        <v>8</v>
      </c>
      <c r="E19405" t="str">
        <f>IF(MOD(D19405,2)=0,"EVEN","ODD")</f>
        <v>EVEN</v>
      </c>
      <c r="F19405" t="str">
        <f>IF(D19405&lt;=18,"LOW (1-18)","HIGH (19-36)")</f>
        <v>LOW (1-18)</v>
      </c>
      <c r="G19405">
        <f>INT((D19405-1)/6)+1</f>
        <v>2</v>
      </c>
      <c r="H19405">
        <f>MOD(D19405-1,6)+1</f>
        <v>2</v>
      </c>
      <c r="I19405">
        <f>37-D19405</f>
        <v>29</v>
      </c>
      <c r="J19405">
        <f>ABS(D19405-D19406)</f>
        <v>17</v>
      </c>
      <c r="K19405">
        <f>AVERAGE(D19405:D19409)</f>
        <v>8</v>
      </c>
      <c r="L19405">
        <f>AVERAGE(D19405:D19424)</f>
        <v>8</v>
      </c>
      <c r="M19405">
        <f>K19405-L19405</f>
        <v>0</v>
      </c>
      <c r="N19405" t="str">
        <f>IF(K19405&gt;L19405,"HIGH ZONE BIAS",IF(K19405&lt;L19405,"LOW ZONE BIAS","EQUILIBRIUM"))</f>
        <v>EQUILIBRIUM</v>
      </c>
    </row>
    <row r="19406">
      <c r="A19406">
        <v>5376</v>
      </c>
      <c r="B19406" t="str">
        <v>2003-03-27</v>
      </c>
      <c r="C19406" t="str">
        <v>Evening</v>
      </c>
      <c r="D19406">
        <v>25</v>
      </c>
      <c r="E19406" t="str">
        <f>IF(MOD(D19406,2)=0,"EVEN","ODD")</f>
        <v>ODD</v>
      </c>
      <c r="F19406" t="str">
        <f>IF(D19406&lt;=18,"LOW (1-18)","HIGH (19-36)")</f>
        <v>HIGH (19-36)</v>
      </c>
      <c r="G19406">
        <f>INT((D19406-1)/6)+1</f>
        <v>5</v>
      </c>
      <c r="H19406">
        <f>MOD(D19406-1,6)+1</f>
        <v>1</v>
      </c>
      <c r="I19406">
        <f>37-D19406</f>
        <v>12</v>
      </c>
      <c r="J19406">
        <f>ABS(D19406-D19407)</f>
        <v>3</v>
      </c>
      <c r="K19406">
        <f>AVERAGE(D19406:D19410)</f>
        <v>25</v>
      </c>
      <c r="L19406">
        <f>AVERAGE(D19406:D19425)</f>
        <v>25</v>
      </c>
      <c r="M19406">
        <f>K19406-L19406</f>
        <v>0</v>
      </c>
      <c r="N19406" t="str">
        <f>IF(K19406&gt;L19406,"HIGH ZONE BIAS",IF(K19406&lt;L19406,"LOW ZONE BIAS","EQUILIBRIUM"))</f>
        <v>EQUILIBRIUM</v>
      </c>
    </row>
    <row r="19407">
      <c r="A19407">
        <v>5375</v>
      </c>
      <c r="B19407" t="str">
        <v>2003-03-27</v>
      </c>
      <c r="C19407" t="str">
        <v>Midday</v>
      </c>
      <c r="D19407">
        <v>28</v>
      </c>
      <c r="E19407" t="str">
        <f>IF(MOD(D19407,2)=0,"EVEN","ODD")</f>
        <v>EVEN</v>
      </c>
      <c r="F19407" t="str">
        <f>IF(D19407&lt;=18,"LOW (1-18)","HIGH (19-36)")</f>
        <v>HIGH (19-36)</v>
      </c>
      <c r="G19407">
        <f>INT((D19407-1)/6)+1</f>
        <v>5</v>
      </c>
      <c r="H19407">
        <f>MOD(D19407-1,6)+1</f>
        <v>4</v>
      </c>
      <c r="I19407">
        <f>37-D19407</f>
        <v>9</v>
      </c>
      <c r="J19407">
        <f>ABS(D19407-D19408)</f>
        <v>6</v>
      </c>
      <c r="K19407">
        <f>AVERAGE(D19407:D19411)</f>
        <v>28</v>
      </c>
      <c r="L19407">
        <f>AVERAGE(D19407:D19426)</f>
        <v>28</v>
      </c>
      <c r="M19407">
        <f>K19407-L19407</f>
        <v>0</v>
      </c>
      <c r="N19407" t="str">
        <f>IF(K19407&gt;L19407,"HIGH ZONE BIAS",IF(K19407&lt;L19407,"LOW ZONE BIAS","EQUILIBRIUM"))</f>
        <v>EQUILIBRIUM</v>
      </c>
    </row>
    <row r="19408">
      <c r="A19408">
        <v>5374</v>
      </c>
      <c r="B19408" t="str">
        <v>2003-03-26</v>
      </c>
      <c r="C19408" t="str">
        <v>Evening</v>
      </c>
      <c r="D19408">
        <v>34</v>
      </c>
      <c r="E19408" t="str">
        <f>IF(MOD(D19408,2)=0,"EVEN","ODD")</f>
        <v>EVEN</v>
      </c>
      <c r="F19408" t="str">
        <f>IF(D19408&lt;=18,"LOW (1-18)","HIGH (19-36)")</f>
        <v>HIGH (19-36)</v>
      </c>
      <c r="G19408">
        <f>INT((D19408-1)/6)+1</f>
        <v>6</v>
      </c>
      <c r="H19408">
        <f>MOD(D19408-1,6)+1</f>
        <v>4</v>
      </c>
      <c r="I19408">
        <f>37-D19408</f>
        <v>3</v>
      </c>
      <c r="J19408">
        <f>ABS(D19408-D19409)</f>
        <v>1</v>
      </c>
      <c r="K19408">
        <f>AVERAGE(D19408:D19412)</f>
        <v>34</v>
      </c>
      <c r="L19408">
        <f>AVERAGE(D19408:D19427)</f>
        <v>34</v>
      </c>
      <c r="M19408">
        <f>K19408-L19408</f>
        <v>0</v>
      </c>
      <c r="N19408" t="str">
        <f>IF(K19408&gt;L19408,"HIGH ZONE BIAS",IF(K19408&lt;L19408,"LOW ZONE BIAS","EQUILIBRIUM"))</f>
        <v>EQUILIBRIUM</v>
      </c>
    </row>
    <row r="19409">
      <c r="A19409">
        <v>5373</v>
      </c>
      <c r="B19409" t="str">
        <v>2003-03-26</v>
      </c>
      <c r="C19409" t="str">
        <v>Midday</v>
      </c>
      <c r="D19409">
        <v>33</v>
      </c>
      <c r="E19409" t="str">
        <f>IF(MOD(D19409,2)=0,"EVEN","ODD")</f>
        <v>ODD</v>
      </c>
      <c r="F19409" t="str">
        <f>IF(D19409&lt;=18,"LOW (1-18)","HIGH (19-36)")</f>
        <v>HIGH (19-36)</v>
      </c>
      <c r="G19409">
        <f>INT((D19409-1)/6)+1</f>
        <v>6</v>
      </c>
      <c r="H19409">
        <f>MOD(D19409-1,6)+1</f>
        <v>3</v>
      </c>
      <c r="I19409">
        <f>37-D19409</f>
        <v>4</v>
      </c>
      <c r="J19409">
        <f>ABS(D19409-D19410)</f>
        <v>20</v>
      </c>
      <c r="K19409">
        <f>AVERAGE(D19409:D19413)</f>
        <v>33</v>
      </c>
      <c r="L19409">
        <f>AVERAGE(D19409:D19428)</f>
        <v>33</v>
      </c>
      <c r="M19409">
        <f>K19409-L19409</f>
        <v>0</v>
      </c>
      <c r="N19409" t="str">
        <f>IF(K19409&gt;L19409,"HIGH ZONE BIAS",IF(K19409&lt;L19409,"LOW ZONE BIAS","EQUILIBRIUM"))</f>
        <v>EQUILIBRIUM</v>
      </c>
    </row>
    <row r="19410">
      <c r="A19410">
        <v>5372</v>
      </c>
      <c r="B19410" t="str">
        <v>2003-03-25</v>
      </c>
      <c r="C19410" t="str">
        <v>Evening</v>
      </c>
      <c r="D19410">
        <v>13</v>
      </c>
      <c r="E19410" t="str">
        <f>IF(MOD(D19410,2)=0,"EVEN","ODD")</f>
        <v>ODD</v>
      </c>
      <c r="F19410" t="str">
        <f>IF(D19410&lt;=18,"LOW (1-18)","HIGH (19-36)")</f>
        <v>LOW (1-18)</v>
      </c>
      <c r="G19410">
        <f>INT((D19410-1)/6)+1</f>
        <v>3</v>
      </c>
      <c r="H19410">
        <f>MOD(D19410-1,6)+1</f>
        <v>1</v>
      </c>
      <c r="I19410">
        <f>37-D19410</f>
        <v>24</v>
      </c>
      <c r="J19410">
        <f>ABS(D19410-D19411)</f>
        <v>4</v>
      </c>
      <c r="K19410">
        <f>AVERAGE(D19410:D19414)</f>
        <v>13</v>
      </c>
      <c r="L19410">
        <f>AVERAGE(D19410:D19429)</f>
        <v>13</v>
      </c>
      <c r="M19410">
        <f>K19410-L19410</f>
        <v>0</v>
      </c>
      <c r="N19410" t="str">
        <f>IF(K19410&gt;L19410,"HIGH ZONE BIAS",IF(K19410&lt;L19410,"LOW ZONE BIAS","EQUILIBRIUM"))</f>
        <v>EQUILIBRIUM</v>
      </c>
    </row>
    <row r="19411">
      <c r="A19411">
        <v>5371</v>
      </c>
      <c r="B19411" t="str">
        <v>2003-03-25</v>
      </c>
      <c r="C19411" t="str">
        <v>Midday</v>
      </c>
      <c r="D19411">
        <v>9</v>
      </c>
      <c r="E19411" t="str">
        <f>IF(MOD(D19411,2)=0,"EVEN","ODD")</f>
        <v>ODD</v>
      </c>
      <c r="F19411" t="str">
        <f>IF(D19411&lt;=18,"LOW (1-18)","HIGH (19-36)")</f>
        <v>LOW (1-18)</v>
      </c>
      <c r="G19411">
        <f>INT((D19411-1)/6)+1</f>
        <v>2</v>
      </c>
      <c r="H19411">
        <f>MOD(D19411-1,6)+1</f>
        <v>3</v>
      </c>
      <c r="I19411">
        <f>37-D19411</f>
        <v>28</v>
      </c>
      <c r="J19411">
        <f>ABS(D19411-D19412)</f>
        <v>5</v>
      </c>
      <c r="K19411">
        <f>AVERAGE(D19411:D19415)</f>
        <v>9</v>
      </c>
      <c r="L19411">
        <f>AVERAGE(D19411:D19430)</f>
        <v>9</v>
      </c>
      <c r="M19411">
        <f>K19411-L19411</f>
        <v>0</v>
      </c>
      <c r="N19411" t="str">
        <f>IF(K19411&gt;L19411,"HIGH ZONE BIAS",IF(K19411&lt;L19411,"LOW ZONE BIAS","EQUILIBRIUM"))</f>
        <v>EQUILIBRIUM</v>
      </c>
    </row>
    <row r="19412">
      <c r="A19412">
        <v>5370</v>
      </c>
      <c r="B19412" t="str">
        <v>2003-03-24</v>
      </c>
      <c r="C19412" t="str">
        <v>Evening</v>
      </c>
      <c r="D19412">
        <v>4</v>
      </c>
      <c r="E19412" t="str">
        <f>IF(MOD(D19412,2)=0,"EVEN","ODD")</f>
        <v>EVEN</v>
      </c>
      <c r="F19412" t="str">
        <f>IF(D19412&lt;=18,"LOW (1-18)","HIGH (19-36)")</f>
        <v>LOW (1-18)</v>
      </c>
      <c r="G19412">
        <f>INT((D19412-1)/6)+1</f>
        <v>1</v>
      </c>
      <c r="H19412">
        <f>MOD(D19412-1,6)+1</f>
        <v>4</v>
      </c>
      <c r="I19412">
        <f>37-D19412</f>
        <v>33</v>
      </c>
      <c r="J19412">
        <f>ABS(D19412-D19413)</f>
        <v>32</v>
      </c>
      <c r="K19412">
        <f>AVERAGE(D19412:D19416)</f>
        <v>4</v>
      </c>
      <c r="L19412">
        <f>AVERAGE(D19412:D19431)</f>
        <v>4</v>
      </c>
      <c r="M19412">
        <f>K19412-L19412</f>
        <v>0</v>
      </c>
      <c r="N19412" t="str">
        <f>IF(K19412&gt;L19412,"HIGH ZONE BIAS",IF(K19412&lt;L19412,"LOW ZONE BIAS","EQUILIBRIUM"))</f>
        <v>EQUILIBRIUM</v>
      </c>
    </row>
    <row r="19413">
      <c r="A19413">
        <v>5369</v>
      </c>
      <c r="B19413" t="str">
        <v>2003-03-24</v>
      </c>
      <c r="C19413" t="str">
        <v>Midday</v>
      </c>
      <c r="D19413">
        <v>36</v>
      </c>
      <c r="E19413" t="str">
        <f>IF(MOD(D19413,2)=0,"EVEN","ODD")</f>
        <v>EVEN</v>
      </c>
      <c r="F19413" t="str">
        <f>IF(D19413&lt;=18,"LOW (1-18)","HIGH (19-36)")</f>
        <v>HIGH (19-36)</v>
      </c>
      <c r="G19413">
        <f>INT((D19413-1)/6)+1</f>
        <v>6</v>
      </c>
      <c r="H19413">
        <f>MOD(D19413-1,6)+1</f>
        <v>6</v>
      </c>
      <c r="I19413">
        <f>37-D19413</f>
        <v>1</v>
      </c>
      <c r="J19413">
        <f>ABS(D19413-D19414)</f>
        <v>3</v>
      </c>
      <c r="K19413">
        <f>AVERAGE(D19413:D19417)</f>
        <v>36</v>
      </c>
      <c r="L19413">
        <f>AVERAGE(D19413:D19432)</f>
        <v>36</v>
      </c>
      <c r="M19413">
        <f>K19413-L19413</f>
        <v>0</v>
      </c>
      <c r="N19413" t="str">
        <f>IF(K19413&gt;L19413,"HIGH ZONE BIAS",IF(K19413&lt;L19413,"LOW ZONE BIAS","EQUILIBRIUM"))</f>
        <v>EQUILIBRIUM</v>
      </c>
    </row>
    <row r="19414">
      <c r="A19414">
        <v>5368</v>
      </c>
      <c r="B19414" t="str">
        <v>2003-03-22</v>
      </c>
      <c r="C19414" t="str">
        <v>Evening</v>
      </c>
      <c r="D19414">
        <v>33</v>
      </c>
      <c r="E19414" t="str">
        <f>IF(MOD(D19414,2)=0,"EVEN","ODD")</f>
        <v>ODD</v>
      </c>
      <c r="F19414" t="str">
        <f>IF(D19414&lt;=18,"LOW (1-18)","HIGH (19-36)")</f>
        <v>HIGH (19-36)</v>
      </c>
      <c r="G19414">
        <f>INT((D19414-1)/6)+1</f>
        <v>6</v>
      </c>
      <c r="H19414">
        <f>MOD(D19414-1,6)+1</f>
        <v>3</v>
      </c>
      <c r="I19414">
        <f>37-D19414</f>
        <v>4</v>
      </c>
      <c r="J19414">
        <f>ABS(D19414-D19415)</f>
        <v>2</v>
      </c>
      <c r="K19414">
        <f>AVERAGE(D19414:D19418)</f>
        <v>33</v>
      </c>
      <c r="L19414">
        <f>AVERAGE(D19414:D19433)</f>
        <v>33</v>
      </c>
      <c r="M19414">
        <f>K19414-L19414</f>
        <v>0</v>
      </c>
      <c r="N19414" t="str">
        <f>IF(K19414&gt;L19414,"HIGH ZONE BIAS",IF(K19414&lt;L19414,"LOW ZONE BIAS","EQUILIBRIUM"))</f>
        <v>EQUILIBRIUM</v>
      </c>
    </row>
    <row r="19415">
      <c r="A19415">
        <v>5367</v>
      </c>
      <c r="B19415" t="str">
        <v>2003-03-22</v>
      </c>
      <c r="C19415" t="str">
        <v>Midday</v>
      </c>
      <c r="D19415">
        <v>31</v>
      </c>
      <c r="E19415" t="str">
        <f>IF(MOD(D19415,2)=0,"EVEN","ODD")</f>
        <v>ODD</v>
      </c>
      <c r="F19415" t="str">
        <f>IF(D19415&lt;=18,"LOW (1-18)","HIGH (19-36)")</f>
        <v>HIGH (19-36)</v>
      </c>
      <c r="G19415">
        <f>INT((D19415-1)/6)+1</f>
        <v>6</v>
      </c>
      <c r="H19415">
        <f>MOD(D19415-1,6)+1</f>
        <v>1</v>
      </c>
      <c r="I19415">
        <f>37-D19415</f>
        <v>6</v>
      </c>
      <c r="J19415">
        <f>ABS(D19415-D19416)</f>
        <v>25</v>
      </c>
      <c r="K19415">
        <f>AVERAGE(D19415:D19419)</f>
        <v>31</v>
      </c>
      <c r="L19415">
        <f>AVERAGE(D19415:D19434)</f>
        <v>31</v>
      </c>
      <c r="M19415">
        <f>K19415-L19415</f>
        <v>0</v>
      </c>
      <c r="N19415" t="str">
        <f>IF(K19415&gt;L19415,"HIGH ZONE BIAS",IF(K19415&lt;L19415,"LOW ZONE BIAS","EQUILIBRIUM"))</f>
        <v>EQUILIBRIUM</v>
      </c>
    </row>
    <row r="19416">
      <c r="A19416">
        <v>5366</v>
      </c>
      <c r="B19416" t="str">
        <v>2003-03-21</v>
      </c>
      <c r="C19416" t="str">
        <v>Evening</v>
      </c>
      <c r="D19416">
        <v>6</v>
      </c>
      <c r="E19416" t="str">
        <f>IF(MOD(D19416,2)=0,"EVEN","ODD")</f>
        <v>EVEN</v>
      </c>
      <c r="F19416" t="str">
        <f>IF(D19416&lt;=18,"LOW (1-18)","HIGH (19-36)")</f>
        <v>LOW (1-18)</v>
      </c>
      <c r="G19416">
        <f>INT((D19416-1)/6)+1</f>
        <v>1</v>
      </c>
      <c r="H19416">
        <f>MOD(D19416-1,6)+1</f>
        <v>6</v>
      </c>
      <c r="I19416">
        <f>37-D19416</f>
        <v>31</v>
      </c>
      <c r="J19416">
        <f>ABS(D19416-D19417)</f>
        <v>9</v>
      </c>
      <c r="K19416">
        <f>AVERAGE(D19416:D19420)</f>
        <v>6</v>
      </c>
      <c r="L19416">
        <f>AVERAGE(D19416:D19435)</f>
        <v>6</v>
      </c>
      <c r="M19416">
        <f>K19416-L19416</f>
        <v>0</v>
      </c>
      <c r="N19416" t="str">
        <f>IF(K19416&gt;L19416,"HIGH ZONE BIAS",IF(K19416&lt;L19416,"LOW ZONE BIAS","EQUILIBRIUM"))</f>
        <v>EQUILIBRIUM</v>
      </c>
    </row>
    <row r="19417">
      <c r="A19417">
        <v>5365</v>
      </c>
      <c r="B19417" t="str">
        <v>2003-03-21</v>
      </c>
      <c r="C19417" t="str">
        <v>Midday</v>
      </c>
      <c r="D19417">
        <v>15</v>
      </c>
      <c r="E19417" t="str">
        <f>IF(MOD(D19417,2)=0,"EVEN","ODD")</f>
        <v>ODD</v>
      </c>
      <c r="F19417" t="str">
        <f>IF(D19417&lt;=18,"LOW (1-18)","HIGH (19-36)")</f>
        <v>LOW (1-18)</v>
      </c>
      <c r="G19417">
        <f>INT((D19417-1)/6)+1</f>
        <v>3</v>
      </c>
      <c r="H19417">
        <f>MOD(D19417-1,6)+1</f>
        <v>3</v>
      </c>
      <c r="I19417">
        <f>37-D19417</f>
        <v>22</v>
      </c>
      <c r="J19417">
        <f>ABS(D19417-D19418)</f>
        <v>19</v>
      </c>
      <c r="K19417">
        <f>AVERAGE(D19417:D19421)</f>
        <v>15</v>
      </c>
      <c r="L19417">
        <f>AVERAGE(D19417:D19436)</f>
        <v>15</v>
      </c>
      <c r="M19417">
        <f>K19417-L19417</f>
        <v>0</v>
      </c>
      <c r="N19417" t="str">
        <f>IF(K19417&gt;L19417,"HIGH ZONE BIAS",IF(K19417&lt;L19417,"LOW ZONE BIAS","EQUILIBRIUM"))</f>
        <v>EQUILIBRIUM</v>
      </c>
    </row>
    <row r="19418">
      <c r="A19418">
        <v>5364</v>
      </c>
      <c r="B19418" t="str">
        <v>2003-03-20</v>
      </c>
      <c r="C19418" t="str">
        <v>Evening</v>
      </c>
      <c r="D19418">
        <v>34</v>
      </c>
      <c r="E19418" t="str">
        <f>IF(MOD(D19418,2)=0,"EVEN","ODD")</f>
        <v>EVEN</v>
      </c>
      <c r="F19418" t="str">
        <f>IF(D19418&lt;=18,"LOW (1-18)","HIGH (19-36)")</f>
        <v>HIGH (19-36)</v>
      </c>
      <c r="G19418">
        <f>INT((D19418-1)/6)+1</f>
        <v>6</v>
      </c>
      <c r="H19418">
        <f>MOD(D19418-1,6)+1</f>
        <v>4</v>
      </c>
      <c r="I19418">
        <f>37-D19418</f>
        <v>3</v>
      </c>
      <c r="J19418">
        <f>ABS(D19418-D19419)</f>
        <v>6</v>
      </c>
      <c r="K19418">
        <f>AVERAGE(D19418:D19422)</f>
        <v>34</v>
      </c>
      <c r="L19418">
        <f>AVERAGE(D19418:D19437)</f>
        <v>34</v>
      </c>
      <c r="M19418">
        <f>K19418-L19418</f>
        <v>0</v>
      </c>
      <c r="N19418" t="str">
        <f>IF(K19418&gt;L19418,"HIGH ZONE BIAS",IF(K19418&lt;L19418,"LOW ZONE BIAS","EQUILIBRIUM"))</f>
        <v>EQUILIBRIUM</v>
      </c>
    </row>
    <row r="19419">
      <c r="A19419">
        <v>5363</v>
      </c>
      <c r="B19419" t="str">
        <v>2003-03-20</v>
      </c>
      <c r="C19419" t="str">
        <v>Midday</v>
      </c>
      <c r="D19419">
        <v>28</v>
      </c>
      <c r="E19419" t="str">
        <f>IF(MOD(D19419,2)=0,"EVEN","ODD")</f>
        <v>EVEN</v>
      </c>
      <c r="F19419" t="str">
        <f>IF(D19419&lt;=18,"LOW (1-18)","HIGH (19-36)")</f>
        <v>HIGH (19-36)</v>
      </c>
      <c r="G19419">
        <f>INT((D19419-1)/6)+1</f>
        <v>5</v>
      </c>
      <c r="H19419">
        <f>MOD(D19419-1,6)+1</f>
        <v>4</v>
      </c>
      <c r="I19419">
        <f>37-D19419</f>
        <v>9</v>
      </c>
      <c r="J19419">
        <f>ABS(D19419-D19420)</f>
        <v>27</v>
      </c>
      <c r="K19419">
        <f>AVERAGE(D19419:D19423)</f>
        <v>28</v>
      </c>
      <c r="L19419">
        <f>AVERAGE(D19419:D19438)</f>
        <v>28</v>
      </c>
      <c r="M19419">
        <f>K19419-L19419</f>
        <v>0</v>
      </c>
      <c r="N19419" t="str">
        <f>IF(K19419&gt;L19419,"HIGH ZONE BIAS",IF(K19419&lt;L19419,"LOW ZONE BIAS","EQUILIBRIUM"))</f>
        <v>EQUILIBRIUM</v>
      </c>
    </row>
    <row r="19420">
      <c r="A19420">
        <v>5362</v>
      </c>
      <c r="B19420" t="str">
        <v>2003-03-19</v>
      </c>
      <c r="C19420" t="str">
        <v>Evening</v>
      </c>
      <c r="D19420">
        <v>1</v>
      </c>
      <c r="E19420" t="str">
        <f>IF(MOD(D19420,2)=0,"EVEN","ODD")</f>
        <v>ODD</v>
      </c>
      <c r="F19420" t="str">
        <f>IF(D19420&lt;=18,"LOW (1-18)","HIGH (19-36)")</f>
        <v>LOW (1-18)</v>
      </c>
      <c r="G19420">
        <f>INT((D19420-1)/6)+1</f>
        <v>1</v>
      </c>
      <c r="H19420">
        <f>MOD(D19420-1,6)+1</f>
        <v>1</v>
      </c>
      <c r="I19420">
        <f>37-D19420</f>
        <v>36</v>
      </c>
      <c r="J19420">
        <f>ABS(D19420-D19421)</f>
        <v>15</v>
      </c>
      <c r="K19420">
        <f>AVERAGE(D19420:D19424)</f>
        <v>1</v>
      </c>
      <c r="L19420">
        <f>AVERAGE(D19420:D19439)</f>
        <v>1</v>
      </c>
      <c r="M19420">
        <f>K19420-L19420</f>
        <v>0</v>
      </c>
      <c r="N19420" t="str">
        <f>IF(K19420&gt;L19420,"HIGH ZONE BIAS",IF(K19420&lt;L19420,"LOW ZONE BIAS","EQUILIBRIUM"))</f>
        <v>EQUILIBRIUM</v>
      </c>
    </row>
    <row r="19421">
      <c r="A19421">
        <v>5361</v>
      </c>
      <c r="B19421" t="str">
        <v>2003-03-19</v>
      </c>
      <c r="C19421" t="str">
        <v>Midday</v>
      </c>
      <c r="D19421">
        <v>16</v>
      </c>
      <c r="E19421" t="str">
        <f>IF(MOD(D19421,2)=0,"EVEN","ODD")</f>
        <v>EVEN</v>
      </c>
      <c r="F19421" t="str">
        <f>IF(D19421&lt;=18,"LOW (1-18)","HIGH (19-36)")</f>
        <v>LOW (1-18)</v>
      </c>
      <c r="G19421">
        <f>INT((D19421-1)/6)+1</f>
        <v>3</v>
      </c>
      <c r="H19421">
        <f>MOD(D19421-1,6)+1</f>
        <v>4</v>
      </c>
      <c r="I19421">
        <f>37-D19421</f>
        <v>21</v>
      </c>
      <c r="J19421">
        <f>ABS(D19421-D19422)</f>
        <v>2</v>
      </c>
      <c r="K19421">
        <f>AVERAGE(D19421:D19425)</f>
        <v>16</v>
      </c>
      <c r="L19421">
        <f>AVERAGE(D19421:D19440)</f>
        <v>16</v>
      </c>
      <c r="M19421">
        <f>K19421-L19421</f>
        <v>0</v>
      </c>
      <c r="N19421" t="str">
        <f>IF(K19421&gt;L19421,"HIGH ZONE BIAS",IF(K19421&lt;L19421,"LOW ZONE BIAS","EQUILIBRIUM"))</f>
        <v>EQUILIBRIUM</v>
      </c>
    </row>
    <row r="19422">
      <c r="A19422">
        <v>5360</v>
      </c>
      <c r="B19422" t="str">
        <v>2003-03-18</v>
      </c>
      <c r="C19422" t="str">
        <v>Evening</v>
      </c>
      <c r="D19422">
        <v>14</v>
      </c>
      <c r="E19422" t="str">
        <f>IF(MOD(D19422,2)=0,"EVEN","ODD")</f>
        <v>EVEN</v>
      </c>
      <c r="F19422" t="str">
        <f>IF(D19422&lt;=18,"LOW (1-18)","HIGH (19-36)")</f>
        <v>LOW (1-18)</v>
      </c>
      <c r="G19422">
        <f>INT((D19422-1)/6)+1</f>
        <v>3</v>
      </c>
      <c r="H19422">
        <f>MOD(D19422-1,6)+1</f>
        <v>2</v>
      </c>
      <c r="I19422">
        <f>37-D19422</f>
        <v>23</v>
      </c>
      <c r="J19422">
        <f>ABS(D19422-D19423)</f>
        <v>12</v>
      </c>
      <c r="K19422">
        <f>AVERAGE(D19422:D19426)</f>
        <v>14</v>
      </c>
      <c r="L19422">
        <f>AVERAGE(D19422:D19441)</f>
        <v>14</v>
      </c>
      <c r="M19422">
        <f>K19422-L19422</f>
        <v>0</v>
      </c>
      <c r="N19422" t="str">
        <f>IF(K19422&gt;L19422,"HIGH ZONE BIAS",IF(K19422&lt;L19422,"LOW ZONE BIAS","EQUILIBRIUM"))</f>
        <v>EQUILIBRIUM</v>
      </c>
    </row>
    <row r="19423">
      <c r="A19423">
        <v>5359</v>
      </c>
      <c r="B19423" t="str">
        <v>2003-03-18</v>
      </c>
      <c r="C19423" t="str">
        <v>Midday</v>
      </c>
      <c r="D19423">
        <v>2</v>
      </c>
      <c r="E19423" t="str">
        <f>IF(MOD(D19423,2)=0,"EVEN","ODD")</f>
        <v>EVEN</v>
      </c>
      <c r="F19423" t="str">
        <f>IF(D19423&lt;=18,"LOW (1-18)","HIGH (19-36)")</f>
        <v>LOW (1-18)</v>
      </c>
      <c r="G19423">
        <f>INT((D19423-1)/6)+1</f>
        <v>1</v>
      </c>
      <c r="H19423">
        <f>MOD(D19423-1,6)+1</f>
        <v>2</v>
      </c>
      <c r="I19423">
        <f>37-D19423</f>
        <v>35</v>
      </c>
      <c r="J19423">
        <f>ABS(D19423-D19424)</f>
        <v>30</v>
      </c>
      <c r="K19423">
        <f>AVERAGE(D19423:D19427)</f>
        <v>2</v>
      </c>
      <c r="L19423">
        <f>AVERAGE(D19423:D19442)</f>
        <v>2</v>
      </c>
      <c r="M19423">
        <f>K19423-L19423</f>
        <v>0</v>
      </c>
      <c r="N19423" t="str">
        <f>IF(K19423&gt;L19423,"HIGH ZONE BIAS",IF(K19423&lt;L19423,"LOW ZONE BIAS","EQUILIBRIUM"))</f>
        <v>EQUILIBRIUM</v>
      </c>
    </row>
    <row r="19424">
      <c r="A19424">
        <v>5358</v>
      </c>
      <c r="B19424" t="str">
        <v>2003-03-17</v>
      </c>
      <c r="C19424" t="str">
        <v>Evening</v>
      </c>
      <c r="D19424">
        <v>32</v>
      </c>
      <c r="E19424" t="str">
        <f>IF(MOD(D19424,2)=0,"EVEN","ODD")</f>
        <v>EVEN</v>
      </c>
      <c r="F19424" t="str">
        <f>IF(D19424&lt;=18,"LOW (1-18)","HIGH (19-36)")</f>
        <v>HIGH (19-36)</v>
      </c>
      <c r="G19424">
        <f>INT((D19424-1)/6)+1</f>
        <v>6</v>
      </c>
      <c r="H19424">
        <f>MOD(D19424-1,6)+1</f>
        <v>2</v>
      </c>
      <c r="I19424">
        <f>37-D19424</f>
        <v>5</v>
      </c>
      <c r="J19424">
        <f>ABS(D19424-D19425)</f>
        <v>10</v>
      </c>
      <c r="K19424">
        <f>AVERAGE(D19424:D19428)</f>
        <v>32</v>
      </c>
      <c r="L19424">
        <f>AVERAGE(D19424:D19443)</f>
        <v>32</v>
      </c>
      <c r="M19424">
        <f>K19424-L19424</f>
        <v>0</v>
      </c>
      <c r="N19424" t="str">
        <f>IF(K19424&gt;L19424,"HIGH ZONE BIAS",IF(K19424&lt;L19424,"LOW ZONE BIAS","EQUILIBRIUM"))</f>
        <v>EQUILIBRIUM</v>
      </c>
    </row>
    <row r="19425">
      <c r="A19425">
        <v>5357</v>
      </c>
      <c r="B19425" t="str">
        <v>2003-03-17</v>
      </c>
      <c r="C19425" t="str">
        <v>Midday</v>
      </c>
      <c r="D19425">
        <v>22</v>
      </c>
      <c r="E19425" t="str">
        <f>IF(MOD(D19425,2)=0,"EVEN","ODD")</f>
        <v>EVEN</v>
      </c>
      <c r="F19425" t="str">
        <f>IF(D19425&lt;=18,"LOW (1-18)","HIGH (19-36)")</f>
        <v>HIGH (19-36)</v>
      </c>
      <c r="G19425">
        <f>INT((D19425-1)/6)+1</f>
        <v>4</v>
      </c>
      <c r="H19425">
        <f>MOD(D19425-1,6)+1</f>
        <v>4</v>
      </c>
      <c r="I19425">
        <f>37-D19425</f>
        <v>15</v>
      </c>
      <c r="J19425">
        <f>ABS(D19425-D19426)</f>
        <v>7</v>
      </c>
      <c r="K19425">
        <f>AVERAGE(D19425:D19429)</f>
        <v>22</v>
      </c>
      <c r="L19425">
        <f>AVERAGE(D19425:D19444)</f>
        <v>22</v>
      </c>
      <c r="M19425">
        <f>K19425-L19425</f>
        <v>0</v>
      </c>
      <c r="N19425" t="str">
        <f>IF(K19425&gt;L19425,"HIGH ZONE BIAS",IF(K19425&lt;L19425,"LOW ZONE BIAS","EQUILIBRIUM"))</f>
        <v>EQUILIBRIUM</v>
      </c>
    </row>
    <row r="19426">
      <c r="A19426">
        <v>5356</v>
      </c>
      <c r="B19426" t="str">
        <v>2003-03-15</v>
      </c>
      <c r="C19426" t="str">
        <v>Evening</v>
      </c>
      <c r="D19426">
        <v>15</v>
      </c>
      <c r="E19426" t="str">
        <f>IF(MOD(D19426,2)=0,"EVEN","ODD")</f>
        <v>ODD</v>
      </c>
      <c r="F19426" t="str">
        <f>IF(D19426&lt;=18,"LOW (1-18)","HIGH (19-36)")</f>
        <v>LOW (1-18)</v>
      </c>
      <c r="G19426">
        <f>INT((D19426-1)/6)+1</f>
        <v>3</v>
      </c>
      <c r="H19426">
        <f>MOD(D19426-1,6)+1</f>
        <v>3</v>
      </c>
      <c r="I19426">
        <f>37-D19426</f>
        <v>22</v>
      </c>
      <c r="J19426">
        <f>ABS(D19426-D19427)</f>
        <v>5</v>
      </c>
      <c r="K19426">
        <f>AVERAGE(D19426:D19430)</f>
        <v>15</v>
      </c>
      <c r="L19426">
        <f>AVERAGE(D19426:D19445)</f>
        <v>15</v>
      </c>
      <c r="M19426">
        <f>K19426-L19426</f>
        <v>0</v>
      </c>
      <c r="N19426" t="str">
        <f>IF(K19426&gt;L19426,"HIGH ZONE BIAS",IF(K19426&lt;L19426,"LOW ZONE BIAS","EQUILIBRIUM"))</f>
        <v>EQUILIBRIUM</v>
      </c>
    </row>
    <row r="19427">
      <c r="A19427">
        <v>5355</v>
      </c>
      <c r="B19427" t="str">
        <v>2003-03-15</v>
      </c>
      <c r="C19427" t="str">
        <v>Midday</v>
      </c>
      <c r="D19427">
        <v>20</v>
      </c>
      <c r="E19427" t="str">
        <f>IF(MOD(D19427,2)=0,"EVEN","ODD")</f>
        <v>EVEN</v>
      </c>
      <c r="F19427" t="str">
        <f>IF(D19427&lt;=18,"LOW (1-18)","HIGH (19-36)")</f>
        <v>HIGH (19-36)</v>
      </c>
      <c r="G19427">
        <f>INT((D19427-1)/6)+1</f>
        <v>4</v>
      </c>
      <c r="H19427">
        <f>MOD(D19427-1,6)+1</f>
        <v>2</v>
      </c>
      <c r="I19427">
        <f>37-D19427</f>
        <v>17</v>
      </c>
      <c r="J19427">
        <f>ABS(D19427-D19428)</f>
        <v>15</v>
      </c>
      <c r="K19427">
        <f>AVERAGE(D19427:D19431)</f>
        <v>20</v>
      </c>
      <c r="L19427">
        <f>AVERAGE(D19427:D19446)</f>
        <v>20</v>
      </c>
      <c r="M19427">
        <f>K19427-L19427</f>
        <v>0</v>
      </c>
      <c r="N19427" t="str">
        <f>IF(K19427&gt;L19427,"HIGH ZONE BIAS",IF(K19427&lt;L19427,"LOW ZONE BIAS","EQUILIBRIUM"))</f>
        <v>EQUILIBRIUM</v>
      </c>
    </row>
    <row r="19428">
      <c r="A19428">
        <v>5354</v>
      </c>
      <c r="B19428" t="str">
        <v>2003-03-14</v>
      </c>
      <c r="C19428" t="str">
        <v>Evening</v>
      </c>
      <c r="D19428">
        <v>35</v>
      </c>
      <c r="E19428" t="str">
        <f>IF(MOD(D19428,2)=0,"EVEN","ODD")</f>
        <v>ODD</v>
      </c>
      <c r="F19428" t="str">
        <f>IF(D19428&lt;=18,"LOW (1-18)","HIGH (19-36)")</f>
        <v>HIGH (19-36)</v>
      </c>
      <c r="G19428">
        <f>INT((D19428-1)/6)+1</f>
        <v>6</v>
      </c>
      <c r="H19428">
        <f>MOD(D19428-1,6)+1</f>
        <v>5</v>
      </c>
      <c r="I19428">
        <f>37-D19428</f>
        <v>2</v>
      </c>
      <c r="J19428">
        <f>ABS(D19428-D19429)</f>
        <v>1</v>
      </c>
      <c r="K19428">
        <f>AVERAGE(D19428:D19432)</f>
        <v>35</v>
      </c>
      <c r="L19428">
        <f>AVERAGE(D19428:D19447)</f>
        <v>35</v>
      </c>
      <c r="M19428">
        <f>K19428-L19428</f>
        <v>0</v>
      </c>
      <c r="N19428" t="str">
        <f>IF(K19428&gt;L19428,"HIGH ZONE BIAS",IF(K19428&lt;L19428,"LOW ZONE BIAS","EQUILIBRIUM"))</f>
        <v>EQUILIBRIUM</v>
      </c>
    </row>
    <row r="19429">
      <c r="A19429">
        <v>5353</v>
      </c>
      <c r="B19429" t="str">
        <v>2003-03-14</v>
      </c>
      <c r="C19429" t="str">
        <v>Midday</v>
      </c>
      <c r="D19429">
        <v>36</v>
      </c>
      <c r="E19429" t="str">
        <f>IF(MOD(D19429,2)=0,"EVEN","ODD")</f>
        <v>EVEN</v>
      </c>
      <c r="F19429" t="str">
        <f>IF(D19429&lt;=18,"LOW (1-18)","HIGH (19-36)")</f>
        <v>HIGH (19-36)</v>
      </c>
      <c r="G19429">
        <f>INT((D19429-1)/6)+1</f>
        <v>6</v>
      </c>
      <c r="H19429">
        <f>MOD(D19429-1,6)+1</f>
        <v>6</v>
      </c>
      <c r="I19429">
        <f>37-D19429</f>
        <v>1</v>
      </c>
      <c r="J19429">
        <f>ABS(D19429-D19430)</f>
        <v>29</v>
      </c>
      <c r="K19429">
        <f>AVERAGE(D19429:D19433)</f>
        <v>36</v>
      </c>
      <c r="L19429">
        <f>AVERAGE(D19429:D19448)</f>
        <v>36</v>
      </c>
      <c r="M19429">
        <f>K19429-L19429</f>
        <v>0</v>
      </c>
      <c r="N19429" t="str">
        <f>IF(K19429&gt;L19429,"HIGH ZONE BIAS",IF(K19429&lt;L19429,"LOW ZONE BIAS","EQUILIBRIUM"))</f>
        <v>EQUILIBRIUM</v>
      </c>
    </row>
    <row r="19430">
      <c r="A19430">
        <v>5352</v>
      </c>
      <c r="B19430" t="str">
        <v>2003-03-13</v>
      </c>
      <c r="C19430" t="str">
        <v>Evening</v>
      </c>
      <c r="D19430">
        <v>7</v>
      </c>
      <c r="E19430" t="str">
        <f>IF(MOD(D19430,2)=0,"EVEN","ODD")</f>
        <v>ODD</v>
      </c>
      <c r="F19430" t="str">
        <f>IF(D19430&lt;=18,"LOW (1-18)","HIGH (19-36)")</f>
        <v>LOW (1-18)</v>
      </c>
      <c r="G19430">
        <f>INT((D19430-1)/6)+1</f>
        <v>2</v>
      </c>
      <c r="H19430">
        <f>MOD(D19430-1,6)+1</f>
        <v>1</v>
      </c>
      <c r="I19430">
        <f>37-D19430</f>
        <v>30</v>
      </c>
      <c r="J19430">
        <f>ABS(D19430-D19431)</f>
        <v>7</v>
      </c>
      <c r="K19430">
        <f>AVERAGE(D19430:D19434)</f>
        <v>7</v>
      </c>
      <c r="L19430">
        <f>AVERAGE(D19430:D19449)</f>
        <v>7</v>
      </c>
      <c r="M19430">
        <f>K19430-L19430</f>
        <v>0</v>
      </c>
      <c r="N19430" t="str">
        <f>IF(K19430&gt;L19430,"HIGH ZONE BIAS",IF(K19430&lt;L19430,"LOW ZONE BIAS","EQUILIBRIUM"))</f>
        <v>EQUILIBRIUM</v>
      </c>
    </row>
    <row r="19431">
      <c r="A19431">
        <v>5351</v>
      </c>
      <c r="B19431" t="str">
        <v>2003-03-13</v>
      </c>
      <c r="C19431" t="str">
        <v>Midday</v>
      </c>
      <c r="D19431">
        <v>14</v>
      </c>
      <c r="E19431" t="str">
        <f>IF(MOD(D19431,2)=0,"EVEN","ODD")</f>
        <v>EVEN</v>
      </c>
      <c r="F19431" t="str">
        <f>IF(D19431&lt;=18,"LOW (1-18)","HIGH (19-36)")</f>
        <v>LOW (1-18)</v>
      </c>
      <c r="G19431">
        <f>INT((D19431-1)/6)+1</f>
        <v>3</v>
      </c>
      <c r="H19431">
        <f>MOD(D19431-1,6)+1</f>
        <v>2</v>
      </c>
      <c r="I19431">
        <f>37-D19431</f>
        <v>23</v>
      </c>
      <c r="J19431">
        <f>ABS(D19431-D19432)</f>
        <v>17</v>
      </c>
      <c r="K19431">
        <f>AVERAGE(D19431:D19435)</f>
        <v>14</v>
      </c>
      <c r="L19431">
        <f>AVERAGE(D19431:D19450)</f>
        <v>14</v>
      </c>
      <c r="M19431">
        <f>K19431-L19431</f>
        <v>0</v>
      </c>
      <c r="N19431" t="str">
        <f>IF(K19431&gt;L19431,"HIGH ZONE BIAS",IF(K19431&lt;L19431,"LOW ZONE BIAS","EQUILIBRIUM"))</f>
        <v>EQUILIBRIUM</v>
      </c>
    </row>
    <row r="19432">
      <c r="A19432">
        <v>5350</v>
      </c>
      <c r="B19432" t="str">
        <v>2003-03-12</v>
      </c>
      <c r="C19432" t="str">
        <v>Evening</v>
      </c>
      <c r="D19432">
        <v>31</v>
      </c>
      <c r="E19432" t="str">
        <f>IF(MOD(D19432,2)=0,"EVEN","ODD")</f>
        <v>ODD</v>
      </c>
      <c r="F19432" t="str">
        <f>IF(D19432&lt;=18,"LOW (1-18)","HIGH (19-36)")</f>
        <v>HIGH (19-36)</v>
      </c>
      <c r="G19432">
        <f>INT((D19432-1)/6)+1</f>
        <v>6</v>
      </c>
      <c r="H19432">
        <f>MOD(D19432-1,6)+1</f>
        <v>1</v>
      </c>
      <c r="I19432">
        <f>37-D19432</f>
        <v>6</v>
      </c>
      <c r="J19432">
        <f>ABS(D19432-D19433)</f>
        <v>26</v>
      </c>
      <c r="K19432">
        <f>AVERAGE(D19432:D19436)</f>
        <v>31</v>
      </c>
      <c r="L19432">
        <f>AVERAGE(D19432:D19451)</f>
        <v>31</v>
      </c>
      <c r="M19432">
        <f>K19432-L19432</f>
        <v>0</v>
      </c>
      <c r="N19432" t="str">
        <f>IF(K19432&gt;L19432,"HIGH ZONE BIAS",IF(K19432&lt;L19432,"LOW ZONE BIAS","EQUILIBRIUM"))</f>
        <v>EQUILIBRIUM</v>
      </c>
    </row>
    <row r="19433">
      <c r="A19433">
        <v>5349</v>
      </c>
      <c r="B19433" t="str">
        <v>2003-03-12</v>
      </c>
      <c r="C19433" t="str">
        <v>Midday</v>
      </c>
      <c r="D19433">
        <v>5</v>
      </c>
      <c r="E19433" t="str">
        <f>IF(MOD(D19433,2)=0,"EVEN","ODD")</f>
        <v>ODD</v>
      </c>
      <c r="F19433" t="str">
        <f>IF(D19433&lt;=18,"LOW (1-18)","HIGH (19-36)")</f>
        <v>LOW (1-18)</v>
      </c>
      <c r="G19433">
        <f>INT((D19433-1)/6)+1</f>
        <v>1</v>
      </c>
      <c r="H19433">
        <f>MOD(D19433-1,6)+1</f>
        <v>5</v>
      </c>
      <c r="I19433">
        <f>37-D19433</f>
        <v>32</v>
      </c>
      <c r="J19433">
        <f>ABS(D19433-D19434)</f>
        <v>2</v>
      </c>
      <c r="K19433">
        <f>AVERAGE(D19433:D19437)</f>
        <v>5</v>
      </c>
      <c r="L19433">
        <f>AVERAGE(D19433:D19452)</f>
        <v>5</v>
      </c>
      <c r="M19433">
        <f>K19433-L19433</f>
        <v>0</v>
      </c>
      <c r="N19433" t="str">
        <f>IF(K19433&gt;L19433,"HIGH ZONE BIAS",IF(K19433&lt;L19433,"LOW ZONE BIAS","EQUILIBRIUM"))</f>
        <v>EQUILIBRIUM</v>
      </c>
    </row>
    <row r="19434">
      <c r="A19434">
        <v>5348</v>
      </c>
      <c r="B19434" t="str">
        <v>2003-03-11</v>
      </c>
      <c r="C19434" t="str">
        <v>Evening</v>
      </c>
      <c r="D19434">
        <v>3</v>
      </c>
      <c r="E19434" t="str">
        <f>IF(MOD(D19434,2)=0,"EVEN","ODD")</f>
        <v>ODD</v>
      </c>
      <c r="F19434" t="str">
        <f>IF(D19434&lt;=18,"LOW (1-18)","HIGH (19-36)")</f>
        <v>LOW (1-18)</v>
      </c>
      <c r="G19434">
        <f>INT((D19434-1)/6)+1</f>
        <v>1</v>
      </c>
      <c r="H19434">
        <f>MOD(D19434-1,6)+1</f>
        <v>3</v>
      </c>
      <c r="I19434">
        <f>37-D19434</f>
        <v>34</v>
      </c>
      <c r="J19434">
        <f>ABS(D19434-D19435)</f>
        <v>10</v>
      </c>
      <c r="K19434">
        <f>AVERAGE(D19434:D19438)</f>
        <v>3</v>
      </c>
      <c r="L19434">
        <f>AVERAGE(D19434:D19453)</f>
        <v>3</v>
      </c>
      <c r="M19434">
        <f>K19434-L19434</f>
        <v>0</v>
      </c>
      <c r="N19434" t="str">
        <f>IF(K19434&gt;L19434,"HIGH ZONE BIAS",IF(K19434&lt;L19434,"LOW ZONE BIAS","EQUILIBRIUM"))</f>
        <v>EQUILIBRIUM</v>
      </c>
    </row>
    <row r="19435">
      <c r="A19435">
        <v>5347</v>
      </c>
      <c r="B19435" t="str">
        <v>2003-03-11</v>
      </c>
      <c r="C19435" t="str">
        <v>Midday</v>
      </c>
      <c r="D19435">
        <v>13</v>
      </c>
      <c r="E19435" t="str">
        <f>IF(MOD(D19435,2)=0,"EVEN","ODD")</f>
        <v>ODD</v>
      </c>
      <c r="F19435" t="str">
        <f>IF(D19435&lt;=18,"LOW (1-18)","HIGH (19-36)")</f>
        <v>LOW (1-18)</v>
      </c>
      <c r="G19435">
        <f>INT((D19435-1)/6)+1</f>
        <v>3</v>
      </c>
      <c r="H19435">
        <f>MOD(D19435-1,6)+1</f>
        <v>1</v>
      </c>
      <c r="I19435">
        <f>37-D19435</f>
        <v>24</v>
      </c>
      <c r="J19435">
        <f>ABS(D19435-D19436)</f>
        <v>16</v>
      </c>
      <c r="K19435">
        <f>AVERAGE(D19435:D19439)</f>
        <v>13</v>
      </c>
      <c r="L19435">
        <f>AVERAGE(D19435:D19454)</f>
        <v>13</v>
      </c>
      <c r="M19435">
        <f>K19435-L19435</f>
        <v>0</v>
      </c>
      <c r="N19435" t="str">
        <f>IF(K19435&gt;L19435,"HIGH ZONE BIAS",IF(K19435&lt;L19435,"LOW ZONE BIAS","EQUILIBRIUM"))</f>
        <v>EQUILIBRIUM</v>
      </c>
    </row>
    <row r="19436">
      <c r="A19436">
        <v>5346</v>
      </c>
      <c r="B19436" t="str">
        <v>2003-03-10</v>
      </c>
      <c r="C19436" t="str">
        <v>Evening</v>
      </c>
      <c r="D19436">
        <v>29</v>
      </c>
      <c r="E19436" t="str">
        <f>IF(MOD(D19436,2)=0,"EVEN","ODD")</f>
        <v>ODD</v>
      </c>
      <c r="F19436" t="str">
        <f>IF(D19436&lt;=18,"LOW (1-18)","HIGH (19-36)")</f>
        <v>HIGH (19-36)</v>
      </c>
      <c r="G19436">
        <f>INT((D19436-1)/6)+1</f>
        <v>5</v>
      </c>
      <c r="H19436">
        <f>MOD(D19436-1,6)+1</f>
        <v>5</v>
      </c>
      <c r="I19436">
        <f>37-D19436</f>
        <v>8</v>
      </c>
      <c r="J19436">
        <f>ABS(D19436-D19437)</f>
        <v>27</v>
      </c>
      <c r="K19436">
        <f>AVERAGE(D19436:D19440)</f>
        <v>29</v>
      </c>
      <c r="L19436">
        <f>AVERAGE(D19436:D19455)</f>
        <v>29</v>
      </c>
      <c r="M19436">
        <f>K19436-L19436</f>
        <v>0</v>
      </c>
      <c r="N19436" t="str">
        <f>IF(K19436&gt;L19436,"HIGH ZONE BIAS",IF(K19436&lt;L19436,"LOW ZONE BIAS","EQUILIBRIUM"))</f>
        <v>EQUILIBRIUM</v>
      </c>
    </row>
    <row r="19437">
      <c r="A19437">
        <v>5345</v>
      </c>
      <c r="B19437" t="str">
        <v>2003-03-10</v>
      </c>
      <c r="C19437" t="str">
        <v>Midday</v>
      </c>
      <c r="D19437">
        <v>2</v>
      </c>
      <c r="E19437" t="str">
        <f>IF(MOD(D19437,2)=0,"EVEN","ODD")</f>
        <v>EVEN</v>
      </c>
      <c r="F19437" t="str">
        <f>IF(D19437&lt;=18,"LOW (1-18)","HIGH (19-36)")</f>
        <v>LOW (1-18)</v>
      </c>
      <c r="G19437">
        <f>INT((D19437-1)/6)+1</f>
        <v>1</v>
      </c>
      <c r="H19437">
        <f>MOD(D19437-1,6)+1</f>
        <v>2</v>
      </c>
      <c r="I19437">
        <f>37-D19437</f>
        <v>35</v>
      </c>
      <c r="J19437">
        <f>ABS(D19437-D19438)</f>
        <v>19</v>
      </c>
      <c r="K19437">
        <f>AVERAGE(D19437:D19441)</f>
        <v>2</v>
      </c>
      <c r="L19437">
        <f>AVERAGE(D19437:D19456)</f>
        <v>2</v>
      </c>
      <c r="M19437">
        <f>K19437-L19437</f>
        <v>0</v>
      </c>
      <c r="N19437" t="str">
        <f>IF(K19437&gt;L19437,"HIGH ZONE BIAS",IF(K19437&lt;L19437,"LOW ZONE BIAS","EQUILIBRIUM"))</f>
        <v>EQUILIBRIUM</v>
      </c>
    </row>
    <row r="19438">
      <c r="A19438">
        <v>5344</v>
      </c>
      <c r="B19438" t="str">
        <v>2003-03-08</v>
      </c>
      <c r="C19438" t="str">
        <v>Evening</v>
      </c>
      <c r="D19438">
        <v>21</v>
      </c>
      <c r="E19438" t="str">
        <f>IF(MOD(D19438,2)=0,"EVEN","ODD")</f>
        <v>ODD</v>
      </c>
      <c r="F19438" t="str">
        <f>IF(D19438&lt;=18,"LOW (1-18)","HIGH (19-36)")</f>
        <v>HIGH (19-36)</v>
      </c>
      <c r="G19438">
        <f>INT((D19438-1)/6)+1</f>
        <v>4</v>
      </c>
      <c r="H19438">
        <f>MOD(D19438-1,6)+1</f>
        <v>3</v>
      </c>
      <c r="I19438">
        <f>37-D19438</f>
        <v>16</v>
      </c>
      <c r="J19438">
        <f>ABS(D19438-D19439)</f>
        <v>14</v>
      </c>
      <c r="K19438">
        <f>AVERAGE(D19438:D19442)</f>
        <v>21</v>
      </c>
      <c r="L19438">
        <f>AVERAGE(D19438:D19457)</f>
        <v>21</v>
      </c>
      <c r="M19438">
        <f>K19438-L19438</f>
        <v>0</v>
      </c>
      <c r="N19438" t="str">
        <f>IF(K19438&gt;L19438,"HIGH ZONE BIAS",IF(K19438&lt;L19438,"LOW ZONE BIAS","EQUILIBRIUM"))</f>
        <v>EQUILIBRIUM</v>
      </c>
    </row>
    <row r="19439">
      <c r="A19439">
        <v>5343</v>
      </c>
      <c r="B19439" t="str">
        <v>2003-03-08</v>
      </c>
      <c r="C19439" t="str">
        <v>Midday</v>
      </c>
      <c r="D19439">
        <v>35</v>
      </c>
      <c r="E19439" t="str">
        <f>IF(MOD(D19439,2)=0,"EVEN","ODD")</f>
        <v>ODD</v>
      </c>
      <c r="F19439" t="str">
        <f>IF(D19439&lt;=18,"LOW (1-18)","HIGH (19-36)")</f>
        <v>HIGH (19-36)</v>
      </c>
      <c r="G19439">
        <f>INT((D19439-1)/6)+1</f>
        <v>6</v>
      </c>
      <c r="H19439">
        <f>MOD(D19439-1,6)+1</f>
        <v>5</v>
      </c>
      <c r="I19439">
        <f>37-D19439</f>
        <v>2</v>
      </c>
      <c r="J19439">
        <f>ABS(D19439-D19440)</f>
        <v>28</v>
      </c>
      <c r="K19439">
        <f>AVERAGE(D19439:D19443)</f>
        <v>35</v>
      </c>
      <c r="L19439">
        <f>AVERAGE(D19439:D19458)</f>
        <v>35</v>
      </c>
      <c r="M19439">
        <f>K19439-L19439</f>
        <v>0</v>
      </c>
      <c r="N19439" t="str">
        <f>IF(K19439&gt;L19439,"HIGH ZONE BIAS",IF(K19439&lt;L19439,"LOW ZONE BIAS","EQUILIBRIUM"))</f>
        <v>EQUILIBRIUM</v>
      </c>
    </row>
    <row r="19440">
      <c r="A19440">
        <v>5342</v>
      </c>
      <c r="B19440" t="str">
        <v>2003-03-07</v>
      </c>
      <c r="C19440" t="str">
        <v>Evening</v>
      </c>
      <c r="D19440">
        <v>7</v>
      </c>
      <c r="E19440" t="str">
        <f>IF(MOD(D19440,2)=0,"EVEN","ODD")</f>
        <v>ODD</v>
      </c>
      <c r="F19440" t="str">
        <f>IF(D19440&lt;=18,"LOW (1-18)","HIGH (19-36)")</f>
        <v>LOW (1-18)</v>
      </c>
      <c r="G19440">
        <f>INT((D19440-1)/6)+1</f>
        <v>2</v>
      </c>
      <c r="H19440">
        <f>MOD(D19440-1,6)+1</f>
        <v>1</v>
      </c>
      <c r="I19440">
        <f>37-D19440</f>
        <v>30</v>
      </c>
      <c r="J19440">
        <f>ABS(D19440-D19441)</f>
        <v>22</v>
      </c>
      <c r="K19440">
        <f>AVERAGE(D19440:D19444)</f>
        <v>7</v>
      </c>
      <c r="L19440">
        <f>AVERAGE(D19440:D19459)</f>
        <v>7</v>
      </c>
      <c r="M19440">
        <f>K19440-L19440</f>
        <v>0</v>
      </c>
      <c r="N19440" t="str">
        <f>IF(K19440&gt;L19440,"HIGH ZONE BIAS",IF(K19440&lt;L19440,"LOW ZONE BIAS","EQUILIBRIUM"))</f>
        <v>EQUILIBRIUM</v>
      </c>
    </row>
    <row r="19441">
      <c r="A19441">
        <v>5341</v>
      </c>
      <c r="B19441" t="str">
        <v>2003-03-07</v>
      </c>
      <c r="C19441" t="str">
        <v>Midday</v>
      </c>
      <c r="D19441">
        <v>29</v>
      </c>
      <c r="E19441" t="str">
        <f>IF(MOD(D19441,2)=0,"EVEN","ODD")</f>
        <v>ODD</v>
      </c>
      <c r="F19441" t="str">
        <f>IF(D19441&lt;=18,"LOW (1-18)","HIGH (19-36)")</f>
        <v>HIGH (19-36)</v>
      </c>
      <c r="G19441">
        <f>INT((D19441-1)/6)+1</f>
        <v>5</v>
      </c>
      <c r="H19441">
        <f>MOD(D19441-1,6)+1</f>
        <v>5</v>
      </c>
      <c r="I19441">
        <f>37-D19441</f>
        <v>8</v>
      </c>
      <c r="J19441">
        <f>ABS(D19441-D19442)</f>
        <v>10</v>
      </c>
      <c r="K19441">
        <f>AVERAGE(D19441:D19445)</f>
        <v>29</v>
      </c>
      <c r="L19441">
        <f>AVERAGE(D19441:D19460)</f>
        <v>29</v>
      </c>
      <c r="M19441">
        <f>K19441-L19441</f>
        <v>0</v>
      </c>
      <c r="N19441" t="str">
        <f>IF(K19441&gt;L19441,"HIGH ZONE BIAS",IF(K19441&lt;L19441,"LOW ZONE BIAS","EQUILIBRIUM"))</f>
        <v>EQUILIBRIUM</v>
      </c>
    </row>
    <row r="19442">
      <c r="A19442">
        <v>5340</v>
      </c>
      <c r="B19442" t="str">
        <v>2003-03-06</v>
      </c>
      <c r="C19442" t="str">
        <v>Evening</v>
      </c>
      <c r="D19442">
        <v>19</v>
      </c>
      <c r="E19442" t="str">
        <f>IF(MOD(D19442,2)=0,"EVEN","ODD")</f>
        <v>ODD</v>
      </c>
      <c r="F19442" t="str">
        <f>IF(D19442&lt;=18,"LOW (1-18)","HIGH (19-36)")</f>
        <v>HIGH (19-36)</v>
      </c>
      <c r="G19442">
        <f>INT((D19442-1)/6)+1</f>
        <v>4</v>
      </c>
      <c r="H19442">
        <f>MOD(D19442-1,6)+1</f>
        <v>1</v>
      </c>
      <c r="I19442">
        <f>37-D19442</f>
        <v>18</v>
      </c>
      <c r="J19442">
        <f>ABS(D19442-D19443)</f>
        <v>1</v>
      </c>
      <c r="K19442">
        <f>AVERAGE(D19442:D19446)</f>
        <v>19</v>
      </c>
      <c r="L19442">
        <f>AVERAGE(D19442:D19461)</f>
        <v>19</v>
      </c>
      <c r="M19442">
        <f>K19442-L19442</f>
        <v>0</v>
      </c>
      <c r="N19442" t="str">
        <f>IF(K19442&gt;L19442,"HIGH ZONE BIAS",IF(K19442&lt;L19442,"LOW ZONE BIAS","EQUILIBRIUM"))</f>
        <v>EQUILIBRIUM</v>
      </c>
    </row>
    <row r="19443">
      <c r="A19443">
        <v>5339</v>
      </c>
      <c r="B19443" t="str">
        <v>2003-03-06</v>
      </c>
      <c r="C19443" t="str">
        <v>Midday</v>
      </c>
      <c r="D19443">
        <v>18</v>
      </c>
      <c r="E19443" t="str">
        <f>IF(MOD(D19443,2)=0,"EVEN","ODD")</f>
        <v>EVEN</v>
      </c>
      <c r="F19443" t="str">
        <f>IF(D19443&lt;=18,"LOW (1-18)","HIGH (19-36)")</f>
        <v>LOW (1-18)</v>
      </c>
      <c r="G19443">
        <f>INT((D19443-1)/6)+1</f>
        <v>3</v>
      </c>
      <c r="H19443">
        <f>MOD(D19443-1,6)+1</f>
        <v>6</v>
      </c>
      <c r="I19443">
        <f>37-D19443</f>
        <v>19</v>
      </c>
      <c r="J19443">
        <f>ABS(D19443-D19444)</f>
        <v>13</v>
      </c>
      <c r="K19443">
        <f>AVERAGE(D19443:D19447)</f>
        <v>18</v>
      </c>
      <c r="L19443">
        <f>AVERAGE(D19443:D19462)</f>
        <v>18</v>
      </c>
      <c r="M19443">
        <f>K19443-L19443</f>
        <v>0</v>
      </c>
      <c r="N19443" t="str">
        <f>IF(K19443&gt;L19443,"HIGH ZONE BIAS",IF(K19443&lt;L19443,"LOW ZONE BIAS","EQUILIBRIUM"))</f>
        <v>EQUILIBRIUM</v>
      </c>
    </row>
    <row r="19444">
      <c r="A19444">
        <v>5338</v>
      </c>
      <c r="B19444" t="str">
        <v>2003-03-05</v>
      </c>
      <c r="C19444" t="str">
        <v>Evening</v>
      </c>
      <c r="D19444">
        <v>5</v>
      </c>
      <c r="E19444" t="str">
        <f>IF(MOD(D19444,2)=0,"EVEN","ODD")</f>
        <v>ODD</v>
      </c>
      <c r="F19444" t="str">
        <f>IF(D19444&lt;=18,"LOW (1-18)","HIGH (19-36)")</f>
        <v>LOW (1-18)</v>
      </c>
      <c r="G19444">
        <f>INT((D19444-1)/6)+1</f>
        <v>1</v>
      </c>
      <c r="H19444">
        <f>MOD(D19444-1,6)+1</f>
        <v>5</v>
      </c>
      <c r="I19444">
        <f>37-D19444</f>
        <v>32</v>
      </c>
      <c r="J19444">
        <f>ABS(D19444-D19445)</f>
        <v>24</v>
      </c>
      <c r="K19444">
        <f>AVERAGE(D19444:D19448)</f>
        <v>5</v>
      </c>
      <c r="L19444">
        <f>AVERAGE(D19444:D19463)</f>
        <v>5</v>
      </c>
      <c r="M19444">
        <f>K19444-L19444</f>
        <v>0</v>
      </c>
      <c r="N19444" t="str">
        <f>IF(K19444&gt;L19444,"HIGH ZONE BIAS",IF(K19444&lt;L19444,"LOW ZONE BIAS","EQUILIBRIUM"))</f>
        <v>EQUILIBRIUM</v>
      </c>
    </row>
    <row r="19445">
      <c r="A19445">
        <v>5337</v>
      </c>
      <c r="B19445" t="str">
        <v>2003-03-05</v>
      </c>
      <c r="C19445" t="str">
        <v>Midday</v>
      </c>
      <c r="D19445">
        <v>29</v>
      </c>
      <c r="E19445" t="str">
        <f>IF(MOD(D19445,2)=0,"EVEN","ODD")</f>
        <v>ODD</v>
      </c>
      <c r="F19445" t="str">
        <f>IF(D19445&lt;=18,"LOW (1-18)","HIGH (19-36)")</f>
        <v>HIGH (19-36)</v>
      </c>
      <c r="G19445">
        <f>INT((D19445-1)/6)+1</f>
        <v>5</v>
      </c>
      <c r="H19445">
        <f>MOD(D19445-1,6)+1</f>
        <v>5</v>
      </c>
      <c r="I19445">
        <f>37-D19445</f>
        <v>8</v>
      </c>
      <c r="J19445">
        <f>ABS(D19445-D19446)</f>
        <v>26</v>
      </c>
      <c r="K19445">
        <f>AVERAGE(D19445:D19449)</f>
        <v>29</v>
      </c>
      <c r="L19445">
        <f>AVERAGE(D19445:D19464)</f>
        <v>29</v>
      </c>
      <c r="M19445">
        <f>K19445-L19445</f>
        <v>0</v>
      </c>
      <c r="N19445" t="str">
        <f>IF(K19445&gt;L19445,"HIGH ZONE BIAS",IF(K19445&lt;L19445,"LOW ZONE BIAS","EQUILIBRIUM"))</f>
        <v>EQUILIBRIUM</v>
      </c>
    </row>
    <row r="19446">
      <c r="A19446">
        <v>5336</v>
      </c>
      <c r="B19446" t="str">
        <v>2003-03-04</v>
      </c>
      <c r="C19446" t="str">
        <v>Evening</v>
      </c>
      <c r="D19446">
        <v>3</v>
      </c>
      <c r="E19446" t="str">
        <f>IF(MOD(D19446,2)=0,"EVEN","ODD")</f>
        <v>ODD</v>
      </c>
      <c r="F19446" t="str">
        <f>IF(D19446&lt;=18,"LOW (1-18)","HIGH (19-36)")</f>
        <v>LOW (1-18)</v>
      </c>
      <c r="G19446">
        <f>INT((D19446-1)/6)+1</f>
        <v>1</v>
      </c>
      <c r="H19446">
        <f>MOD(D19446-1,6)+1</f>
        <v>3</v>
      </c>
      <c r="I19446">
        <f>37-D19446</f>
        <v>34</v>
      </c>
      <c r="J19446">
        <f>ABS(D19446-D19447)</f>
        <v>14</v>
      </c>
      <c r="K19446">
        <f>AVERAGE(D19446:D19450)</f>
        <v>3</v>
      </c>
      <c r="L19446">
        <f>AVERAGE(D19446:D19465)</f>
        <v>3</v>
      </c>
      <c r="M19446">
        <f>K19446-L19446</f>
        <v>0</v>
      </c>
      <c r="N19446" t="str">
        <f>IF(K19446&gt;L19446,"HIGH ZONE BIAS",IF(K19446&lt;L19446,"LOW ZONE BIAS","EQUILIBRIUM"))</f>
        <v>EQUILIBRIUM</v>
      </c>
    </row>
    <row r="19447">
      <c r="A19447">
        <v>5335</v>
      </c>
      <c r="B19447" t="str">
        <v>2003-03-04</v>
      </c>
      <c r="C19447" t="str">
        <v>Midday</v>
      </c>
      <c r="D19447">
        <v>17</v>
      </c>
      <c r="E19447" t="str">
        <f>IF(MOD(D19447,2)=0,"EVEN","ODD")</f>
        <v>ODD</v>
      </c>
      <c r="F19447" t="str">
        <f>IF(D19447&lt;=18,"LOW (1-18)","HIGH (19-36)")</f>
        <v>LOW (1-18)</v>
      </c>
      <c r="G19447">
        <f>INT((D19447-1)/6)+1</f>
        <v>3</v>
      </c>
      <c r="H19447">
        <f>MOD(D19447-1,6)+1</f>
        <v>5</v>
      </c>
      <c r="I19447">
        <f>37-D19447</f>
        <v>20</v>
      </c>
      <c r="J19447">
        <f>ABS(D19447-D19448)</f>
        <v>15</v>
      </c>
      <c r="K19447">
        <f>AVERAGE(D19447:D19451)</f>
        <v>17</v>
      </c>
      <c r="L19447">
        <f>AVERAGE(D19447:D19466)</f>
        <v>17</v>
      </c>
      <c r="M19447">
        <f>K19447-L19447</f>
        <v>0</v>
      </c>
      <c r="N19447" t="str">
        <f>IF(K19447&gt;L19447,"HIGH ZONE BIAS",IF(K19447&lt;L19447,"LOW ZONE BIAS","EQUILIBRIUM"))</f>
        <v>EQUILIBRIUM</v>
      </c>
    </row>
    <row r="19448">
      <c r="A19448">
        <v>5334</v>
      </c>
      <c r="B19448" t="str">
        <v>2003-03-03</v>
      </c>
      <c r="C19448" t="str">
        <v>Evening</v>
      </c>
      <c r="D19448">
        <v>32</v>
      </c>
      <c r="E19448" t="str">
        <f>IF(MOD(D19448,2)=0,"EVEN","ODD")</f>
        <v>EVEN</v>
      </c>
      <c r="F19448" t="str">
        <f>IF(D19448&lt;=18,"LOW (1-18)","HIGH (19-36)")</f>
        <v>HIGH (19-36)</v>
      </c>
      <c r="G19448">
        <f>INT((D19448-1)/6)+1</f>
        <v>6</v>
      </c>
      <c r="H19448">
        <f>MOD(D19448-1,6)+1</f>
        <v>2</v>
      </c>
      <c r="I19448">
        <f>37-D19448</f>
        <v>5</v>
      </c>
      <c r="J19448">
        <f>ABS(D19448-D19449)</f>
        <v>13</v>
      </c>
      <c r="K19448">
        <f>AVERAGE(D19448:D19452)</f>
        <v>32</v>
      </c>
      <c r="L19448">
        <f>AVERAGE(D19448:D19467)</f>
        <v>32</v>
      </c>
      <c r="M19448">
        <f>K19448-L19448</f>
        <v>0</v>
      </c>
      <c r="N19448" t="str">
        <f>IF(K19448&gt;L19448,"HIGH ZONE BIAS",IF(K19448&lt;L19448,"LOW ZONE BIAS","EQUILIBRIUM"))</f>
        <v>EQUILIBRIUM</v>
      </c>
    </row>
    <row r="19449">
      <c r="A19449">
        <v>5333</v>
      </c>
      <c r="B19449" t="str">
        <v>2003-03-03</v>
      </c>
      <c r="C19449" t="str">
        <v>Midday</v>
      </c>
      <c r="D19449">
        <v>19</v>
      </c>
      <c r="E19449" t="str">
        <f>IF(MOD(D19449,2)=0,"EVEN","ODD")</f>
        <v>ODD</v>
      </c>
      <c r="F19449" t="str">
        <f>IF(D19449&lt;=18,"LOW (1-18)","HIGH (19-36)")</f>
        <v>HIGH (19-36)</v>
      </c>
      <c r="G19449">
        <f>INT((D19449-1)/6)+1</f>
        <v>4</v>
      </c>
      <c r="H19449">
        <f>MOD(D19449-1,6)+1</f>
        <v>1</v>
      </c>
      <c r="I19449">
        <f>37-D19449</f>
        <v>18</v>
      </c>
      <c r="J19449">
        <f>ABS(D19449-D19450)</f>
        <v>5</v>
      </c>
      <c r="K19449">
        <f>AVERAGE(D19449:D19453)</f>
        <v>19</v>
      </c>
      <c r="L19449">
        <f>AVERAGE(D19449:D19468)</f>
        <v>19</v>
      </c>
      <c r="M19449">
        <f>K19449-L19449</f>
        <v>0</v>
      </c>
      <c r="N19449" t="str">
        <f>IF(K19449&gt;L19449,"HIGH ZONE BIAS",IF(K19449&lt;L19449,"LOW ZONE BIAS","EQUILIBRIUM"))</f>
        <v>EQUILIBRIUM</v>
      </c>
    </row>
    <row r="19450">
      <c r="A19450">
        <v>5332</v>
      </c>
      <c r="B19450" t="str">
        <v>2003-03-01</v>
      </c>
      <c r="C19450" t="str">
        <v>Evening</v>
      </c>
      <c r="D19450">
        <v>14</v>
      </c>
      <c r="E19450" t="str">
        <f>IF(MOD(D19450,2)=0,"EVEN","ODD")</f>
        <v>EVEN</v>
      </c>
      <c r="F19450" t="str">
        <f>IF(D19450&lt;=18,"LOW (1-18)","HIGH (19-36)")</f>
        <v>LOW (1-18)</v>
      </c>
      <c r="G19450">
        <f>INT((D19450-1)/6)+1</f>
        <v>3</v>
      </c>
      <c r="H19450">
        <f>MOD(D19450-1,6)+1</f>
        <v>2</v>
      </c>
      <c r="I19450">
        <f>37-D19450</f>
        <v>23</v>
      </c>
      <c r="J19450">
        <f>ABS(D19450-D19451)</f>
        <v>16</v>
      </c>
      <c r="K19450">
        <f>AVERAGE(D19450:D19454)</f>
        <v>14</v>
      </c>
      <c r="L19450">
        <f>AVERAGE(D19450:D19469)</f>
        <v>14</v>
      </c>
      <c r="M19450">
        <f>K19450-L19450</f>
        <v>0</v>
      </c>
      <c r="N19450" t="str">
        <f>IF(K19450&gt;L19450,"HIGH ZONE BIAS",IF(K19450&lt;L19450,"LOW ZONE BIAS","EQUILIBRIUM"))</f>
        <v>EQUILIBRIUM</v>
      </c>
    </row>
    <row r="19451">
      <c r="A19451">
        <v>5331</v>
      </c>
      <c r="B19451" t="str">
        <v>2003-03-01</v>
      </c>
      <c r="C19451" t="str">
        <v>Midday</v>
      </c>
      <c r="D19451">
        <v>30</v>
      </c>
      <c r="E19451" t="str">
        <f>IF(MOD(D19451,2)=0,"EVEN","ODD")</f>
        <v>EVEN</v>
      </c>
      <c r="F19451" t="str">
        <f>IF(D19451&lt;=18,"LOW (1-18)","HIGH (19-36)")</f>
        <v>HIGH (19-36)</v>
      </c>
      <c r="G19451">
        <f>INT((D19451-1)/6)+1</f>
        <v>5</v>
      </c>
      <c r="H19451">
        <f>MOD(D19451-1,6)+1</f>
        <v>6</v>
      </c>
      <c r="I19451">
        <f>37-D19451</f>
        <v>7</v>
      </c>
      <c r="J19451">
        <f>ABS(D19451-D19452)</f>
        <v>6</v>
      </c>
      <c r="K19451">
        <f>AVERAGE(D19451:D19455)</f>
        <v>30</v>
      </c>
      <c r="L19451">
        <f>AVERAGE(D19451:D19470)</f>
        <v>30</v>
      </c>
      <c r="M19451">
        <f>K19451-L19451</f>
        <v>0</v>
      </c>
      <c r="N19451" t="str">
        <f>IF(K19451&gt;L19451,"HIGH ZONE BIAS",IF(K19451&lt;L19451,"LOW ZONE BIAS","EQUILIBRIUM"))</f>
        <v>EQUILIBRIUM</v>
      </c>
    </row>
    <row r="19452">
      <c r="A19452">
        <v>5330</v>
      </c>
      <c r="B19452" t="str">
        <v>2003-02-28</v>
      </c>
      <c r="C19452" t="str">
        <v>Evening</v>
      </c>
      <c r="D19452">
        <v>36</v>
      </c>
      <c r="E19452" t="str">
        <f>IF(MOD(D19452,2)=0,"EVEN","ODD")</f>
        <v>EVEN</v>
      </c>
      <c r="F19452" t="str">
        <f>IF(D19452&lt;=18,"LOW (1-18)","HIGH (19-36)")</f>
        <v>HIGH (19-36)</v>
      </c>
      <c r="G19452">
        <f>INT((D19452-1)/6)+1</f>
        <v>6</v>
      </c>
      <c r="H19452">
        <f>MOD(D19452-1,6)+1</f>
        <v>6</v>
      </c>
      <c r="I19452">
        <f>37-D19452</f>
        <v>1</v>
      </c>
      <c r="J19452">
        <f>ABS(D19452-D19453)</f>
        <v>32</v>
      </c>
      <c r="K19452">
        <f>AVERAGE(D19452:D19456)</f>
        <v>36</v>
      </c>
      <c r="L19452">
        <f>AVERAGE(D19452:D19471)</f>
        <v>36</v>
      </c>
      <c r="M19452">
        <f>K19452-L19452</f>
        <v>0</v>
      </c>
      <c r="N19452" t="str">
        <f>IF(K19452&gt;L19452,"HIGH ZONE BIAS",IF(K19452&lt;L19452,"LOW ZONE BIAS","EQUILIBRIUM"))</f>
        <v>EQUILIBRIUM</v>
      </c>
    </row>
    <row r="19453">
      <c r="A19453">
        <v>5329</v>
      </c>
      <c r="B19453" t="str">
        <v>2003-02-28</v>
      </c>
      <c r="C19453" t="str">
        <v>Midday</v>
      </c>
      <c r="D19453">
        <v>4</v>
      </c>
      <c r="E19453" t="str">
        <f>IF(MOD(D19453,2)=0,"EVEN","ODD")</f>
        <v>EVEN</v>
      </c>
      <c r="F19453" t="str">
        <f>IF(D19453&lt;=18,"LOW (1-18)","HIGH (19-36)")</f>
        <v>LOW (1-18)</v>
      </c>
      <c r="G19453">
        <f>INT((D19453-1)/6)+1</f>
        <v>1</v>
      </c>
      <c r="H19453">
        <f>MOD(D19453-1,6)+1</f>
        <v>4</v>
      </c>
      <c r="I19453">
        <f>37-D19453</f>
        <v>33</v>
      </c>
      <c r="J19453">
        <f>ABS(D19453-D19454)</f>
        <v>27</v>
      </c>
      <c r="K19453">
        <f>AVERAGE(D19453:D19457)</f>
        <v>4</v>
      </c>
      <c r="L19453">
        <f>AVERAGE(D19453:D19472)</f>
        <v>4</v>
      </c>
      <c r="M19453">
        <f>K19453-L19453</f>
        <v>0</v>
      </c>
      <c r="N19453" t="str">
        <f>IF(K19453&gt;L19453,"HIGH ZONE BIAS",IF(K19453&lt;L19453,"LOW ZONE BIAS","EQUILIBRIUM"))</f>
        <v>EQUILIBRIUM</v>
      </c>
    </row>
    <row r="19454">
      <c r="A19454">
        <v>5328</v>
      </c>
      <c r="B19454" t="str">
        <v>2003-02-27</v>
      </c>
      <c r="C19454" t="str">
        <v>Evening</v>
      </c>
      <c r="D19454">
        <v>31</v>
      </c>
      <c r="E19454" t="str">
        <f>IF(MOD(D19454,2)=0,"EVEN","ODD")</f>
        <v>ODD</v>
      </c>
      <c r="F19454" t="str">
        <f>IF(D19454&lt;=18,"LOW (1-18)","HIGH (19-36)")</f>
        <v>HIGH (19-36)</v>
      </c>
      <c r="G19454">
        <f>INT((D19454-1)/6)+1</f>
        <v>6</v>
      </c>
      <c r="H19454">
        <f>MOD(D19454-1,6)+1</f>
        <v>1</v>
      </c>
      <c r="I19454">
        <f>37-D19454</f>
        <v>6</v>
      </c>
      <c r="J19454">
        <f>ABS(D19454-D19455)</f>
        <v>2</v>
      </c>
      <c r="K19454">
        <f>AVERAGE(D19454:D19458)</f>
        <v>31</v>
      </c>
      <c r="L19454">
        <f>AVERAGE(D19454:D19473)</f>
        <v>31</v>
      </c>
      <c r="M19454">
        <f>K19454-L19454</f>
        <v>0</v>
      </c>
      <c r="N19454" t="str">
        <f>IF(K19454&gt;L19454,"HIGH ZONE BIAS",IF(K19454&lt;L19454,"LOW ZONE BIAS","EQUILIBRIUM"))</f>
        <v>EQUILIBRIUM</v>
      </c>
    </row>
    <row r="19455">
      <c r="A19455">
        <v>5327</v>
      </c>
      <c r="B19455" t="str">
        <v>2003-02-27</v>
      </c>
      <c r="C19455" t="str">
        <v>Midday</v>
      </c>
      <c r="D19455">
        <v>29</v>
      </c>
      <c r="E19455" t="str">
        <f>IF(MOD(D19455,2)=0,"EVEN","ODD")</f>
        <v>ODD</v>
      </c>
      <c r="F19455" t="str">
        <f>IF(D19455&lt;=18,"LOW (1-18)","HIGH (19-36)")</f>
        <v>HIGH (19-36)</v>
      </c>
      <c r="G19455">
        <f>INT((D19455-1)/6)+1</f>
        <v>5</v>
      </c>
      <c r="H19455">
        <f>MOD(D19455-1,6)+1</f>
        <v>5</v>
      </c>
      <c r="I19455">
        <f>37-D19455</f>
        <v>8</v>
      </c>
      <c r="J19455">
        <f>ABS(D19455-D19456)</f>
        <v>3</v>
      </c>
      <c r="K19455">
        <f>AVERAGE(D19455:D19459)</f>
        <v>29</v>
      </c>
      <c r="L19455">
        <f>AVERAGE(D19455:D19474)</f>
        <v>29</v>
      </c>
      <c r="M19455">
        <f>K19455-L19455</f>
        <v>0</v>
      </c>
      <c r="N19455" t="str">
        <f>IF(K19455&gt;L19455,"HIGH ZONE BIAS",IF(K19455&lt;L19455,"LOW ZONE BIAS","EQUILIBRIUM"))</f>
        <v>EQUILIBRIUM</v>
      </c>
    </row>
    <row r="19456">
      <c r="A19456">
        <v>5326</v>
      </c>
      <c r="B19456" t="str">
        <v>2003-02-26</v>
      </c>
      <c r="C19456" t="str">
        <v>Evening</v>
      </c>
      <c r="D19456">
        <v>32</v>
      </c>
      <c r="E19456" t="str">
        <f>IF(MOD(D19456,2)=0,"EVEN","ODD")</f>
        <v>EVEN</v>
      </c>
      <c r="F19456" t="str">
        <f>IF(D19456&lt;=18,"LOW (1-18)","HIGH (19-36)")</f>
        <v>HIGH (19-36)</v>
      </c>
      <c r="G19456">
        <f>INT((D19456-1)/6)+1</f>
        <v>6</v>
      </c>
      <c r="H19456">
        <f>MOD(D19456-1,6)+1</f>
        <v>2</v>
      </c>
      <c r="I19456">
        <f>37-D19456</f>
        <v>5</v>
      </c>
      <c r="J19456">
        <f>ABS(D19456-D19457)</f>
        <v>18</v>
      </c>
      <c r="K19456">
        <f>AVERAGE(D19456:D19460)</f>
        <v>32</v>
      </c>
      <c r="L19456">
        <f>AVERAGE(D19456:D19475)</f>
        <v>32</v>
      </c>
      <c r="M19456">
        <f>K19456-L19456</f>
        <v>0</v>
      </c>
      <c r="N19456" t="str">
        <f>IF(K19456&gt;L19456,"HIGH ZONE BIAS",IF(K19456&lt;L19456,"LOW ZONE BIAS","EQUILIBRIUM"))</f>
        <v>EQUILIBRIUM</v>
      </c>
    </row>
    <row r="19457">
      <c r="A19457">
        <v>5325</v>
      </c>
      <c r="B19457" t="str">
        <v>2003-02-26</v>
      </c>
      <c r="C19457" t="str">
        <v>Midday</v>
      </c>
      <c r="D19457">
        <v>14</v>
      </c>
      <c r="E19457" t="str">
        <f>IF(MOD(D19457,2)=0,"EVEN","ODD")</f>
        <v>EVEN</v>
      </c>
      <c r="F19457" t="str">
        <f>IF(D19457&lt;=18,"LOW (1-18)","HIGH (19-36)")</f>
        <v>LOW (1-18)</v>
      </c>
      <c r="G19457">
        <f>INT((D19457-1)/6)+1</f>
        <v>3</v>
      </c>
      <c r="H19457">
        <f>MOD(D19457-1,6)+1</f>
        <v>2</v>
      </c>
      <c r="I19457">
        <f>37-D19457</f>
        <v>23</v>
      </c>
      <c r="J19457">
        <f>ABS(D19457-D19458)</f>
        <v>13</v>
      </c>
      <c r="K19457">
        <f>AVERAGE(D19457:D19461)</f>
        <v>14</v>
      </c>
      <c r="L19457">
        <f>AVERAGE(D19457:D19476)</f>
        <v>14</v>
      </c>
      <c r="M19457">
        <f>K19457-L19457</f>
        <v>0</v>
      </c>
      <c r="N19457" t="str">
        <f>IF(K19457&gt;L19457,"HIGH ZONE BIAS",IF(K19457&lt;L19457,"LOW ZONE BIAS","EQUILIBRIUM"))</f>
        <v>EQUILIBRIUM</v>
      </c>
    </row>
    <row r="19458">
      <c r="A19458">
        <v>5324</v>
      </c>
      <c r="B19458" t="str">
        <v>2003-02-25</v>
      </c>
      <c r="C19458" t="str">
        <v>Evening</v>
      </c>
      <c r="D19458">
        <v>27</v>
      </c>
      <c r="E19458" t="str">
        <f>IF(MOD(D19458,2)=0,"EVEN","ODD")</f>
        <v>ODD</v>
      </c>
      <c r="F19458" t="str">
        <f>IF(D19458&lt;=18,"LOW (1-18)","HIGH (19-36)")</f>
        <v>HIGH (19-36)</v>
      </c>
      <c r="G19458">
        <f>INT((D19458-1)/6)+1</f>
        <v>5</v>
      </c>
      <c r="H19458">
        <f>MOD(D19458-1,6)+1</f>
        <v>3</v>
      </c>
      <c r="I19458">
        <f>37-D19458</f>
        <v>10</v>
      </c>
      <c r="J19458">
        <f>ABS(D19458-D19459)</f>
        <v>26</v>
      </c>
      <c r="K19458">
        <f>AVERAGE(D19458:D19462)</f>
        <v>27</v>
      </c>
      <c r="L19458">
        <f>AVERAGE(D19458:D19477)</f>
        <v>27</v>
      </c>
      <c r="M19458">
        <f>K19458-L19458</f>
        <v>0</v>
      </c>
      <c r="N19458" t="str">
        <f>IF(K19458&gt;L19458,"HIGH ZONE BIAS",IF(K19458&lt;L19458,"LOW ZONE BIAS","EQUILIBRIUM"))</f>
        <v>EQUILIBRIUM</v>
      </c>
    </row>
    <row r="19459">
      <c r="A19459">
        <v>5323</v>
      </c>
      <c r="B19459" t="str">
        <v>2003-02-25</v>
      </c>
      <c r="C19459" t="str">
        <v>Midday</v>
      </c>
      <c r="D19459">
        <v>1</v>
      </c>
      <c r="E19459" t="str">
        <f>IF(MOD(D19459,2)=0,"EVEN","ODD")</f>
        <v>ODD</v>
      </c>
      <c r="F19459" t="str">
        <f>IF(D19459&lt;=18,"LOW (1-18)","HIGH (19-36)")</f>
        <v>LOW (1-18)</v>
      </c>
      <c r="G19459">
        <f>INT((D19459-1)/6)+1</f>
        <v>1</v>
      </c>
      <c r="H19459">
        <f>MOD(D19459-1,6)+1</f>
        <v>1</v>
      </c>
      <c r="I19459">
        <f>37-D19459</f>
        <v>36</v>
      </c>
      <c r="J19459">
        <f>ABS(D19459-D19460)</f>
        <v>18</v>
      </c>
      <c r="K19459">
        <f>AVERAGE(D19459:D19463)</f>
        <v>1</v>
      </c>
      <c r="L19459">
        <f>AVERAGE(D19459:D19478)</f>
        <v>1</v>
      </c>
      <c r="M19459">
        <f>K19459-L19459</f>
        <v>0</v>
      </c>
      <c r="N19459" t="str">
        <f>IF(K19459&gt;L19459,"HIGH ZONE BIAS",IF(K19459&lt;L19459,"LOW ZONE BIAS","EQUILIBRIUM"))</f>
        <v>EQUILIBRIUM</v>
      </c>
    </row>
    <row r="19460">
      <c r="A19460">
        <v>5322</v>
      </c>
      <c r="B19460" t="str">
        <v>2003-02-24</v>
      </c>
      <c r="C19460" t="str">
        <v>Evening</v>
      </c>
      <c r="D19460">
        <v>19</v>
      </c>
      <c r="E19460" t="str">
        <f>IF(MOD(D19460,2)=0,"EVEN","ODD")</f>
        <v>ODD</v>
      </c>
      <c r="F19460" t="str">
        <f>IF(D19460&lt;=18,"LOW (1-18)","HIGH (19-36)")</f>
        <v>HIGH (19-36)</v>
      </c>
      <c r="G19460">
        <f>INT((D19460-1)/6)+1</f>
        <v>4</v>
      </c>
      <c r="H19460">
        <f>MOD(D19460-1,6)+1</f>
        <v>1</v>
      </c>
      <c r="I19460">
        <f>37-D19460</f>
        <v>18</v>
      </c>
      <c r="J19460">
        <f>ABS(D19460-D19461)</f>
        <v>4</v>
      </c>
      <c r="K19460">
        <f>AVERAGE(D19460:D19464)</f>
        <v>19</v>
      </c>
      <c r="L19460">
        <f>AVERAGE(D19460:D19479)</f>
        <v>19</v>
      </c>
      <c r="M19460">
        <f>K19460-L19460</f>
        <v>0</v>
      </c>
      <c r="N19460" t="str">
        <f>IF(K19460&gt;L19460,"HIGH ZONE BIAS",IF(K19460&lt;L19460,"LOW ZONE BIAS","EQUILIBRIUM"))</f>
        <v>EQUILIBRIUM</v>
      </c>
    </row>
    <row r="19461">
      <c r="A19461">
        <v>5321</v>
      </c>
      <c r="B19461" t="str">
        <v>2003-02-24</v>
      </c>
      <c r="C19461" t="str">
        <v>Midday</v>
      </c>
      <c r="D19461">
        <v>15</v>
      </c>
      <c r="E19461" t="str">
        <f>IF(MOD(D19461,2)=0,"EVEN","ODD")</f>
        <v>ODD</v>
      </c>
      <c r="F19461" t="str">
        <f>IF(D19461&lt;=18,"LOW (1-18)","HIGH (19-36)")</f>
        <v>LOW (1-18)</v>
      </c>
      <c r="G19461">
        <f>INT((D19461-1)/6)+1</f>
        <v>3</v>
      </c>
      <c r="H19461">
        <f>MOD(D19461-1,6)+1</f>
        <v>3</v>
      </c>
      <c r="I19461">
        <f>37-D19461</f>
        <v>22</v>
      </c>
      <c r="J19461">
        <f>ABS(D19461-D19462)</f>
        <v>16</v>
      </c>
      <c r="K19461">
        <f>AVERAGE(D19461:D19465)</f>
        <v>15</v>
      </c>
      <c r="L19461">
        <f>AVERAGE(D19461:D19480)</f>
        <v>15</v>
      </c>
      <c r="M19461">
        <f>K19461-L19461</f>
        <v>0</v>
      </c>
      <c r="N19461" t="str">
        <f>IF(K19461&gt;L19461,"HIGH ZONE BIAS",IF(K19461&lt;L19461,"LOW ZONE BIAS","EQUILIBRIUM"))</f>
        <v>EQUILIBRIUM</v>
      </c>
    </row>
    <row r="19462">
      <c r="A19462">
        <v>5320</v>
      </c>
      <c r="B19462" t="str">
        <v>2003-02-22</v>
      </c>
      <c r="C19462" t="str">
        <v>Evening</v>
      </c>
      <c r="D19462">
        <v>31</v>
      </c>
      <c r="E19462" t="str">
        <f>IF(MOD(D19462,2)=0,"EVEN","ODD")</f>
        <v>ODD</v>
      </c>
      <c r="F19462" t="str">
        <f>IF(D19462&lt;=18,"LOW (1-18)","HIGH (19-36)")</f>
        <v>HIGH (19-36)</v>
      </c>
      <c r="G19462">
        <f>INT((D19462-1)/6)+1</f>
        <v>6</v>
      </c>
      <c r="H19462">
        <f>MOD(D19462-1,6)+1</f>
        <v>1</v>
      </c>
      <c r="I19462">
        <f>37-D19462</f>
        <v>6</v>
      </c>
      <c r="J19462">
        <f>ABS(D19462-D19463)</f>
        <v>8</v>
      </c>
      <c r="K19462">
        <f>AVERAGE(D19462:D19466)</f>
        <v>31</v>
      </c>
      <c r="L19462">
        <f>AVERAGE(D19462:D19481)</f>
        <v>31</v>
      </c>
      <c r="M19462">
        <f>K19462-L19462</f>
        <v>0</v>
      </c>
      <c r="N19462" t="str">
        <f>IF(K19462&gt;L19462,"HIGH ZONE BIAS",IF(K19462&lt;L19462,"LOW ZONE BIAS","EQUILIBRIUM"))</f>
        <v>EQUILIBRIUM</v>
      </c>
    </row>
    <row r="19463">
      <c r="A19463">
        <v>5319</v>
      </c>
      <c r="B19463" t="str">
        <v>2003-02-22</v>
      </c>
      <c r="C19463" t="str">
        <v>Midday</v>
      </c>
      <c r="D19463">
        <v>23</v>
      </c>
      <c r="E19463" t="str">
        <f>IF(MOD(D19463,2)=0,"EVEN","ODD")</f>
        <v>ODD</v>
      </c>
      <c r="F19463" t="str">
        <f>IF(D19463&lt;=18,"LOW (1-18)","HIGH (19-36)")</f>
        <v>HIGH (19-36)</v>
      </c>
      <c r="G19463">
        <f>INT((D19463-1)/6)+1</f>
        <v>4</v>
      </c>
      <c r="H19463">
        <f>MOD(D19463-1,6)+1</f>
        <v>5</v>
      </c>
      <c r="I19463">
        <f>37-D19463</f>
        <v>14</v>
      </c>
      <c r="J19463">
        <f>ABS(D19463-D19464)</f>
        <v>11</v>
      </c>
      <c r="K19463">
        <f>AVERAGE(D19463:D19467)</f>
        <v>23</v>
      </c>
      <c r="L19463">
        <f>AVERAGE(D19463:D19482)</f>
        <v>23</v>
      </c>
      <c r="M19463">
        <f>K19463-L19463</f>
        <v>0</v>
      </c>
      <c r="N19463" t="str">
        <f>IF(K19463&gt;L19463,"HIGH ZONE BIAS",IF(K19463&lt;L19463,"LOW ZONE BIAS","EQUILIBRIUM"))</f>
        <v>EQUILIBRIUM</v>
      </c>
    </row>
    <row r="19464">
      <c r="A19464">
        <v>5318</v>
      </c>
      <c r="B19464" t="str">
        <v>2003-02-21</v>
      </c>
      <c r="C19464" t="str">
        <v>Evening</v>
      </c>
      <c r="D19464">
        <v>34</v>
      </c>
      <c r="E19464" t="str">
        <f>IF(MOD(D19464,2)=0,"EVEN","ODD")</f>
        <v>EVEN</v>
      </c>
      <c r="F19464" t="str">
        <f>IF(D19464&lt;=18,"LOW (1-18)","HIGH (19-36)")</f>
        <v>HIGH (19-36)</v>
      </c>
      <c r="G19464">
        <f>INT((D19464-1)/6)+1</f>
        <v>6</v>
      </c>
      <c r="H19464">
        <f>MOD(D19464-1,6)+1</f>
        <v>4</v>
      </c>
      <c r="I19464">
        <f>37-D19464</f>
        <v>3</v>
      </c>
      <c r="J19464">
        <f>ABS(D19464-D19465)</f>
        <v>8</v>
      </c>
      <c r="K19464">
        <f>AVERAGE(D19464:D19468)</f>
        <v>34</v>
      </c>
      <c r="L19464">
        <f>AVERAGE(D19464:D19483)</f>
        <v>34</v>
      </c>
      <c r="M19464">
        <f>K19464-L19464</f>
        <v>0</v>
      </c>
      <c r="N19464" t="str">
        <f>IF(K19464&gt;L19464,"HIGH ZONE BIAS",IF(K19464&lt;L19464,"LOW ZONE BIAS","EQUILIBRIUM"))</f>
        <v>EQUILIBRIUM</v>
      </c>
    </row>
    <row r="19465">
      <c r="A19465">
        <v>5317</v>
      </c>
      <c r="B19465" t="str">
        <v>2003-02-21</v>
      </c>
      <c r="C19465" t="str">
        <v>Midday</v>
      </c>
      <c r="D19465">
        <v>26</v>
      </c>
      <c r="E19465" t="str">
        <f>IF(MOD(D19465,2)=0,"EVEN","ODD")</f>
        <v>EVEN</v>
      </c>
      <c r="F19465" t="str">
        <f>IF(D19465&lt;=18,"LOW (1-18)","HIGH (19-36)")</f>
        <v>HIGH (19-36)</v>
      </c>
      <c r="G19465">
        <f>INT((D19465-1)/6)+1</f>
        <v>5</v>
      </c>
      <c r="H19465">
        <f>MOD(D19465-1,6)+1</f>
        <v>2</v>
      </c>
      <c r="I19465">
        <f>37-D19465</f>
        <v>11</v>
      </c>
      <c r="J19465">
        <f>ABS(D19465-D19466)</f>
        <v>14</v>
      </c>
      <c r="K19465">
        <f>AVERAGE(D19465:D19469)</f>
        <v>26</v>
      </c>
      <c r="L19465">
        <f>AVERAGE(D19465:D19484)</f>
        <v>26</v>
      </c>
      <c r="M19465">
        <f>K19465-L19465</f>
        <v>0</v>
      </c>
      <c r="N19465" t="str">
        <f>IF(K19465&gt;L19465,"HIGH ZONE BIAS",IF(K19465&lt;L19465,"LOW ZONE BIAS","EQUILIBRIUM"))</f>
        <v>EQUILIBRIUM</v>
      </c>
    </row>
    <row r="19466">
      <c r="A19466">
        <v>5316</v>
      </c>
      <c r="B19466" t="str">
        <v>2003-02-20</v>
      </c>
      <c r="C19466" t="str">
        <v>Evening</v>
      </c>
      <c r="D19466">
        <v>12</v>
      </c>
      <c r="E19466" t="str">
        <f>IF(MOD(D19466,2)=0,"EVEN","ODD")</f>
        <v>EVEN</v>
      </c>
      <c r="F19466" t="str">
        <f>IF(D19466&lt;=18,"LOW (1-18)","HIGH (19-36)")</f>
        <v>LOW (1-18)</v>
      </c>
      <c r="G19466">
        <f>INT((D19466-1)/6)+1</f>
        <v>2</v>
      </c>
      <c r="H19466">
        <f>MOD(D19466-1,6)+1</f>
        <v>6</v>
      </c>
      <c r="I19466">
        <f>37-D19466</f>
        <v>25</v>
      </c>
      <c r="J19466">
        <f>ABS(D19466-D19467)</f>
        <v>10</v>
      </c>
      <c r="K19466">
        <f>AVERAGE(D19466:D19470)</f>
        <v>12</v>
      </c>
      <c r="L19466">
        <f>AVERAGE(D19466:D19485)</f>
        <v>12</v>
      </c>
      <c r="M19466">
        <f>K19466-L19466</f>
        <v>0</v>
      </c>
      <c r="N19466" t="str">
        <f>IF(K19466&gt;L19466,"HIGH ZONE BIAS",IF(K19466&lt;L19466,"LOW ZONE BIAS","EQUILIBRIUM"))</f>
        <v>EQUILIBRIUM</v>
      </c>
    </row>
    <row r="19467">
      <c r="A19467">
        <v>5315</v>
      </c>
      <c r="B19467" t="str">
        <v>2003-02-20</v>
      </c>
      <c r="C19467" t="str">
        <v>Midday</v>
      </c>
      <c r="D19467">
        <v>22</v>
      </c>
      <c r="E19467" t="str">
        <f>IF(MOD(D19467,2)=0,"EVEN","ODD")</f>
        <v>EVEN</v>
      </c>
      <c r="F19467" t="str">
        <f>IF(D19467&lt;=18,"LOW (1-18)","HIGH (19-36)")</f>
        <v>HIGH (19-36)</v>
      </c>
      <c r="G19467">
        <f>INT((D19467-1)/6)+1</f>
        <v>4</v>
      </c>
      <c r="H19467">
        <f>MOD(D19467-1,6)+1</f>
        <v>4</v>
      </c>
      <c r="I19467">
        <f>37-D19467</f>
        <v>15</v>
      </c>
      <c r="J19467">
        <f>ABS(D19467-D19468)</f>
        <v>5</v>
      </c>
      <c r="K19467">
        <f>AVERAGE(D19467:D19471)</f>
        <v>22</v>
      </c>
      <c r="L19467">
        <f>AVERAGE(D19467:D19486)</f>
        <v>22</v>
      </c>
      <c r="M19467">
        <f>K19467-L19467</f>
        <v>0</v>
      </c>
      <c r="N19467" t="str">
        <f>IF(K19467&gt;L19467,"HIGH ZONE BIAS",IF(K19467&lt;L19467,"LOW ZONE BIAS","EQUILIBRIUM"))</f>
        <v>EQUILIBRIUM</v>
      </c>
    </row>
    <row r="19468">
      <c r="A19468">
        <v>5314</v>
      </c>
      <c r="B19468" t="str">
        <v>2003-02-19</v>
      </c>
      <c r="C19468" t="str">
        <v>Evening</v>
      </c>
      <c r="D19468">
        <v>27</v>
      </c>
      <c r="E19468" t="str">
        <f>IF(MOD(D19468,2)=0,"EVEN","ODD")</f>
        <v>ODD</v>
      </c>
      <c r="F19468" t="str">
        <f>IF(D19468&lt;=18,"LOW (1-18)","HIGH (19-36)")</f>
        <v>HIGH (19-36)</v>
      </c>
      <c r="G19468">
        <f>INT((D19468-1)/6)+1</f>
        <v>5</v>
      </c>
      <c r="H19468">
        <f>MOD(D19468-1,6)+1</f>
        <v>3</v>
      </c>
      <c r="I19468">
        <f>37-D19468</f>
        <v>10</v>
      </c>
      <c r="J19468">
        <f>ABS(D19468-D19469)</f>
        <v>18</v>
      </c>
      <c r="K19468">
        <f>AVERAGE(D19468:D19472)</f>
        <v>27</v>
      </c>
      <c r="L19468">
        <f>AVERAGE(D19468:D19487)</f>
        <v>27</v>
      </c>
      <c r="M19468">
        <f>K19468-L19468</f>
        <v>0</v>
      </c>
      <c r="N19468" t="str">
        <f>IF(K19468&gt;L19468,"HIGH ZONE BIAS",IF(K19468&lt;L19468,"LOW ZONE BIAS","EQUILIBRIUM"))</f>
        <v>EQUILIBRIUM</v>
      </c>
    </row>
    <row r="19469">
      <c r="A19469">
        <v>5313</v>
      </c>
      <c r="B19469" t="str">
        <v>2003-02-19</v>
      </c>
      <c r="C19469" t="str">
        <v>Midday</v>
      </c>
      <c r="D19469">
        <v>9</v>
      </c>
      <c r="E19469" t="str">
        <f>IF(MOD(D19469,2)=0,"EVEN","ODD")</f>
        <v>ODD</v>
      </c>
      <c r="F19469" t="str">
        <f>IF(D19469&lt;=18,"LOW (1-18)","HIGH (19-36)")</f>
        <v>LOW (1-18)</v>
      </c>
      <c r="G19469">
        <f>INT((D19469-1)/6)+1</f>
        <v>2</v>
      </c>
      <c r="H19469">
        <f>MOD(D19469-1,6)+1</f>
        <v>3</v>
      </c>
      <c r="I19469">
        <f>37-D19469</f>
        <v>28</v>
      </c>
      <c r="J19469">
        <f>ABS(D19469-D19470)</f>
        <v>1</v>
      </c>
      <c r="K19469">
        <f>AVERAGE(D19469:D19473)</f>
        <v>9</v>
      </c>
      <c r="L19469">
        <f>AVERAGE(D19469:D19488)</f>
        <v>9</v>
      </c>
      <c r="M19469">
        <f>K19469-L19469</f>
        <v>0</v>
      </c>
      <c r="N19469" t="str">
        <f>IF(K19469&gt;L19469,"HIGH ZONE BIAS",IF(K19469&lt;L19469,"LOW ZONE BIAS","EQUILIBRIUM"))</f>
        <v>EQUILIBRIUM</v>
      </c>
    </row>
    <row r="19470">
      <c r="A19470">
        <v>5312</v>
      </c>
      <c r="B19470" t="str">
        <v>2003-02-18</v>
      </c>
      <c r="C19470" t="str">
        <v>Evening</v>
      </c>
      <c r="D19470">
        <v>8</v>
      </c>
      <c r="E19470" t="str">
        <f>IF(MOD(D19470,2)=0,"EVEN","ODD")</f>
        <v>EVEN</v>
      </c>
      <c r="F19470" t="str">
        <f>IF(D19470&lt;=18,"LOW (1-18)","HIGH (19-36)")</f>
        <v>LOW (1-18)</v>
      </c>
      <c r="G19470">
        <f>INT((D19470-1)/6)+1</f>
        <v>2</v>
      </c>
      <c r="H19470">
        <f>MOD(D19470-1,6)+1</f>
        <v>2</v>
      </c>
      <c r="I19470">
        <f>37-D19470</f>
        <v>29</v>
      </c>
      <c r="J19470">
        <f>ABS(D19470-D19471)</f>
        <v>24</v>
      </c>
      <c r="K19470">
        <f>AVERAGE(D19470:D19474)</f>
        <v>8</v>
      </c>
      <c r="L19470">
        <f>AVERAGE(D19470:D19489)</f>
        <v>8</v>
      </c>
      <c r="M19470">
        <f>K19470-L19470</f>
        <v>0</v>
      </c>
      <c r="N19470" t="str">
        <f>IF(K19470&gt;L19470,"HIGH ZONE BIAS",IF(K19470&lt;L19470,"LOW ZONE BIAS","EQUILIBRIUM"))</f>
        <v>EQUILIBRIUM</v>
      </c>
    </row>
    <row r="19471">
      <c r="A19471">
        <v>5311</v>
      </c>
      <c r="B19471" t="str">
        <v>2003-02-18</v>
      </c>
      <c r="C19471" t="str">
        <v>Midday</v>
      </c>
      <c r="D19471">
        <v>32</v>
      </c>
      <c r="E19471" t="str">
        <f>IF(MOD(D19471,2)=0,"EVEN","ODD")</f>
        <v>EVEN</v>
      </c>
      <c r="F19471" t="str">
        <f>IF(D19471&lt;=18,"LOW (1-18)","HIGH (19-36)")</f>
        <v>HIGH (19-36)</v>
      </c>
      <c r="G19471">
        <f>INT((D19471-1)/6)+1</f>
        <v>6</v>
      </c>
      <c r="H19471">
        <f>MOD(D19471-1,6)+1</f>
        <v>2</v>
      </c>
      <c r="I19471">
        <f>37-D19471</f>
        <v>5</v>
      </c>
      <c r="J19471">
        <f>ABS(D19471-D19472)</f>
        <v>16</v>
      </c>
      <c r="K19471">
        <f>AVERAGE(D19471:D19475)</f>
        <v>32</v>
      </c>
      <c r="L19471">
        <f>AVERAGE(D19471:D19490)</f>
        <v>32</v>
      </c>
      <c r="M19471">
        <f>K19471-L19471</f>
        <v>0</v>
      </c>
      <c r="N19471" t="str">
        <f>IF(K19471&gt;L19471,"HIGH ZONE BIAS",IF(K19471&lt;L19471,"LOW ZONE BIAS","EQUILIBRIUM"))</f>
        <v>EQUILIBRIUM</v>
      </c>
    </row>
    <row r="19472">
      <c r="A19472">
        <v>5310</v>
      </c>
      <c r="B19472" t="str">
        <v>2003-02-17</v>
      </c>
      <c r="C19472" t="str">
        <v>Evening</v>
      </c>
      <c r="D19472">
        <v>16</v>
      </c>
      <c r="E19472" t="str">
        <f>IF(MOD(D19472,2)=0,"EVEN","ODD")</f>
        <v>EVEN</v>
      </c>
      <c r="F19472" t="str">
        <f>IF(D19472&lt;=18,"LOW (1-18)","HIGH (19-36)")</f>
        <v>LOW (1-18)</v>
      </c>
      <c r="G19472">
        <f>INT((D19472-1)/6)+1</f>
        <v>3</v>
      </c>
      <c r="H19472">
        <f>MOD(D19472-1,6)+1</f>
        <v>4</v>
      </c>
      <c r="I19472">
        <f>37-D19472</f>
        <v>21</v>
      </c>
      <c r="J19472">
        <f>ABS(D19472-D19473)</f>
        <v>0</v>
      </c>
      <c r="K19472">
        <f>AVERAGE(D19472:D19476)</f>
        <v>16</v>
      </c>
      <c r="L19472">
        <f>AVERAGE(D19472:D19491)</f>
        <v>16</v>
      </c>
      <c r="M19472">
        <f>K19472-L19472</f>
        <v>0</v>
      </c>
      <c r="N19472" t="str">
        <f>IF(K19472&gt;L19472,"HIGH ZONE BIAS",IF(K19472&lt;L19472,"LOW ZONE BIAS","EQUILIBRIUM"))</f>
        <v>EQUILIBRIUM</v>
      </c>
    </row>
    <row r="19473">
      <c r="A19473">
        <v>5309</v>
      </c>
      <c r="B19473" t="str">
        <v>2003-02-17</v>
      </c>
      <c r="C19473" t="str">
        <v>Midday</v>
      </c>
      <c r="D19473">
        <v>16</v>
      </c>
      <c r="E19473" t="str">
        <f>IF(MOD(D19473,2)=0,"EVEN","ODD")</f>
        <v>EVEN</v>
      </c>
      <c r="F19473" t="str">
        <f>IF(D19473&lt;=18,"LOW (1-18)","HIGH (19-36)")</f>
        <v>LOW (1-18)</v>
      </c>
      <c r="G19473">
        <f>INT((D19473-1)/6)+1</f>
        <v>3</v>
      </c>
      <c r="H19473">
        <f>MOD(D19473-1,6)+1</f>
        <v>4</v>
      </c>
      <c r="I19473">
        <f>37-D19473</f>
        <v>21</v>
      </c>
      <c r="J19473">
        <f>ABS(D19473-D19474)</f>
        <v>3</v>
      </c>
      <c r="K19473">
        <f>AVERAGE(D19473:D19477)</f>
        <v>16</v>
      </c>
      <c r="L19473">
        <f>AVERAGE(D19473:D19492)</f>
        <v>16</v>
      </c>
      <c r="M19473">
        <f>K19473-L19473</f>
        <v>0</v>
      </c>
      <c r="N19473" t="str">
        <f>IF(K19473&gt;L19473,"HIGH ZONE BIAS",IF(K19473&lt;L19473,"LOW ZONE BIAS","EQUILIBRIUM"))</f>
        <v>EQUILIBRIUM</v>
      </c>
    </row>
    <row r="19474">
      <c r="A19474">
        <v>5308</v>
      </c>
      <c r="B19474" t="str">
        <v>2003-02-15</v>
      </c>
      <c r="C19474" t="str">
        <v>Evening</v>
      </c>
      <c r="D19474">
        <v>19</v>
      </c>
      <c r="E19474" t="str">
        <f>IF(MOD(D19474,2)=0,"EVEN","ODD")</f>
        <v>ODD</v>
      </c>
      <c r="F19474" t="str">
        <f>IF(D19474&lt;=18,"LOW (1-18)","HIGH (19-36)")</f>
        <v>HIGH (19-36)</v>
      </c>
      <c r="G19474">
        <f>INT((D19474-1)/6)+1</f>
        <v>4</v>
      </c>
      <c r="H19474">
        <f>MOD(D19474-1,6)+1</f>
        <v>1</v>
      </c>
      <c r="I19474">
        <f>37-D19474</f>
        <v>18</v>
      </c>
      <c r="J19474">
        <f>ABS(D19474-D19475)</f>
        <v>16</v>
      </c>
      <c r="K19474">
        <f>AVERAGE(D19474:D19478)</f>
        <v>19</v>
      </c>
      <c r="L19474">
        <f>AVERAGE(D19474:D19493)</f>
        <v>19</v>
      </c>
      <c r="M19474">
        <f>K19474-L19474</f>
        <v>0</v>
      </c>
      <c r="N19474" t="str">
        <f>IF(K19474&gt;L19474,"HIGH ZONE BIAS",IF(K19474&lt;L19474,"LOW ZONE BIAS","EQUILIBRIUM"))</f>
        <v>EQUILIBRIUM</v>
      </c>
    </row>
    <row r="19475">
      <c r="A19475">
        <v>5307</v>
      </c>
      <c r="B19475" t="str">
        <v>2003-02-15</v>
      </c>
      <c r="C19475" t="str">
        <v>Midday</v>
      </c>
      <c r="D19475">
        <v>3</v>
      </c>
      <c r="E19475" t="str">
        <f>IF(MOD(D19475,2)=0,"EVEN","ODD")</f>
        <v>ODD</v>
      </c>
      <c r="F19475" t="str">
        <f>IF(D19475&lt;=18,"LOW (1-18)","HIGH (19-36)")</f>
        <v>LOW (1-18)</v>
      </c>
      <c r="G19475">
        <f>INT((D19475-1)/6)+1</f>
        <v>1</v>
      </c>
      <c r="H19475">
        <f>MOD(D19475-1,6)+1</f>
        <v>3</v>
      </c>
      <c r="I19475">
        <f>37-D19475</f>
        <v>34</v>
      </c>
      <c r="J19475">
        <f>ABS(D19475-D19476)</f>
        <v>8</v>
      </c>
      <c r="K19475">
        <f>AVERAGE(D19475:D19479)</f>
        <v>3</v>
      </c>
      <c r="L19475">
        <f>AVERAGE(D19475:D19494)</f>
        <v>3</v>
      </c>
      <c r="M19475">
        <f>K19475-L19475</f>
        <v>0</v>
      </c>
      <c r="N19475" t="str">
        <f>IF(K19475&gt;L19475,"HIGH ZONE BIAS",IF(K19475&lt;L19475,"LOW ZONE BIAS","EQUILIBRIUM"))</f>
        <v>EQUILIBRIUM</v>
      </c>
    </row>
    <row r="19476">
      <c r="A19476">
        <v>5306</v>
      </c>
      <c r="B19476" t="str">
        <v>2003-02-14</v>
      </c>
      <c r="C19476" t="str">
        <v>Evening</v>
      </c>
      <c r="D19476">
        <v>11</v>
      </c>
      <c r="E19476" t="str">
        <f>IF(MOD(D19476,2)=0,"EVEN","ODD")</f>
        <v>ODD</v>
      </c>
      <c r="F19476" t="str">
        <f>IF(D19476&lt;=18,"LOW (1-18)","HIGH (19-36)")</f>
        <v>LOW (1-18)</v>
      </c>
      <c r="G19476">
        <f>INT((D19476-1)/6)+1</f>
        <v>2</v>
      </c>
      <c r="H19476">
        <f>MOD(D19476-1,6)+1</f>
        <v>5</v>
      </c>
      <c r="I19476">
        <f>37-D19476</f>
        <v>26</v>
      </c>
      <c r="J19476">
        <f>ABS(D19476-D19477)</f>
        <v>17</v>
      </c>
      <c r="K19476">
        <f>AVERAGE(D19476:D19480)</f>
        <v>11</v>
      </c>
      <c r="L19476">
        <f>AVERAGE(D19476:D19495)</f>
        <v>11</v>
      </c>
      <c r="M19476">
        <f>K19476-L19476</f>
        <v>0</v>
      </c>
      <c r="N19476" t="str">
        <f>IF(K19476&gt;L19476,"HIGH ZONE BIAS",IF(K19476&lt;L19476,"LOW ZONE BIAS","EQUILIBRIUM"))</f>
        <v>EQUILIBRIUM</v>
      </c>
    </row>
    <row r="19477">
      <c r="A19477">
        <v>5305</v>
      </c>
      <c r="B19477" t="str">
        <v>2003-02-14</v>
      </c>
      <c r="C19477" t="str">
        <v>Midday</v>
      </c>
      <c r="D19477">
        <v>28</v>
      </c>
      <c r="E19477" t="str">
        <f>IF(MOD(D19477,2)=0,"EVEN","ODD")</f>
        <v>EVEN</v>
      </c>
      <c r="F19477" t="str">
        <f>IF(D19477&lt;=18,"LOW (1-18)","HIGH (19-36)")</f>
        <v>HIGH (19-36)</v>
      </c>
      <c r="G19477">
        <f>INT((D19477-1)/6)+1</f>
        <v>5</v>
      </c>
      <c r="H19477">
        <f>MOD(D19477-1,6)+1</f>
        <v>4</v>
      </c>
      <c r="I19477">
        <f>37-D19477</f>
        <v>9</v>
      </c>
      <c r="J19477">
        <f>ABS(D19477-D19478)</f>
        <v>12</v>
      </c>
      <c r="K19477">
        <f>AVERAGE(D19477:D19481)</f>
        <v>28</v>
      </c>
      <c r="L19477">
        <f>AVERAGE(D19477:D19496)</f>
        <v>28</v>
      </c>
      <c r="M19477">
        <f>K19477-L19477</f>
        <v>0</v>
      </c>
      <c r="N19477" t="str">
        <f>IF(K19477&gt;L19477,"HIGH ZONE BIAS",IF(K19477&lt;L19477,"LOW ZONE BIAS","EQUILIBRIUM"))</f>
        <v>EQUILIBRIUM</v>
      </c>
    </row>
    <row r="19478">
      <c r="A19478">
        <v>5304</v>
      </c>
      <c r="B19478" t="str">
        <v>2003-02-13</v>
      </c>
      <c r="C19478" t="str">
        <v>Evening</v>
      </c>
      <c r="D19478">
        <v>16</v>
      </c>
      <c r="E19478" t="str">
        <f>IF(MOD(D19478,2)=0,"EVEN","ODD")</f>
        <v>EVEN</v>
      </c>
      <c r="F19478" t="str">
        <f>IF(D19478&lt;=18,"LOW (1-18)","HIGH (19-36)")</f>
        <v>LOW (1-18)</v>
      </c>
      <c r="G19478">
        <f>INT((D19478-1)/6)+1</f>
        <v>3</v>
      </c>
      <c r="H19478">
        <f>MOD(D19478-1,6)+1</f>
        <v>4</v>
      </c>
      <c r="I19478">
        <f>37-D19478</f>
        <v>21</v>
      </c>
      <c r="J19478">
        <f>ABS(D19478-D19479)</f>
        <v>1</v>
      </c>
      <c r="K19478">
        <f>AVERAGE(D19478:D19482)</f>
        <v>16</v>
      </c>
      <c r="L19478">
        <f>AVERAGE(D19478:D19497)</f>
        <v>16</v>
      </c>
      <c r="M19478">
        <f>K19478-L19478</f>
        <v>0</v>
      </c>
      <c r="N19478" t="str">
        <f>IF(K19478&gt;L19478,"HIGH ZONE BIAS",IF(K19478&lt;L19478,"LOW ZONE BIAS","EQUILIBRIUM"))</f>
        <v>EQUILIBRIUM</v>
      </c>
    </row>
    <row r="19479">
      <c r="A19479">
        <v>5303</v>
      </c>
      <c r="B19479" t="str">
        <v>2003-02-13</v>
      </c>
      <c r="C19479" t="str">
        <v>Midday</v>
      </c>
      <c r="D19479">
        <v>15</v>
      </c>
      <c r="E19479" t="str">
        <f>IF(MOD(D19479,2)=0,"EVEN","ODD")</f>
        <v>ODD</v>
      </c>
      <c r="F19479" t="str">
        <f>IF(D19479&lt;=18,"LOW (1-18)","HIGH (19-36)")</f>
        <v>LOW (1-18)</v>
      </c>
      <c r="G19479">
        <f>INT((D19479-1)/6)+1</f>
        <v>3</v>
      </c>
      <c r="H19479">
        <f>MOD(D19479-1,6)+1</f>
        <v>3</v>
      </c>
      <c r="I19479">
        <f>37-D19479</f>
        <v>22</v>
      </c>
      <c r="J19479">
        <f>ABS(D19479-D19480)</f>
        <v>4</v>
      </c>
      <c r="K19479">
        <f>AVERAGE(D19479:D19483)</f>
        <v>15</v>
      </c>
      <c r="L19479">
        <f>AVERAGE(D19479:D19498)</f>
        <v>15</v>
      </c>
      <c r="M19479">
        <f>K19479-L19479</f>
        <v>0</v>
      </c>
      <c r="N19479" t="str">
        <f>IF(K19479&gt;L19479,"HIGH ZONE BIAS",IF(K19479&lt;L19479,"LOW ZONE BIAS","EQUILIBRIUM"))</f>
        <v>EQUILIBRIUM</v>
      </c>
    </row>
    <row r="19480">
      <c r="A19480">
        <v>5302</v>
      </c>
      <c r="B19480" t="str">
        <v>2003-02-12</v>
      </c>
      <c r="C19480" t="str">
        <v>Evening</v>
      </c>
      <c r="D19480">
        <v>19</v>
      </c>
      <c r="E19480" t="str">
        <f>IF(MOD(D19480,2)=0,"EVEN","ODD")</f>
        <v>ODD</v>
      </c>
      <c r="F19480" t="str">
        <f>IF(D19480&lt;=18,"LOW (1-18)","HIGH (19-36)")</f>
        <v>HIGH (19-36)</v>
      </c>
      <c r="G19480">
        <f>INT((D19480-1)/6)+1</f>
        <v>4</v>
      </c>
      <c r="H19480">
        <f>MOD(D19480-1,6)+1</f>
        <v>1</v>
      </c>
      <c r="I19480">
        <f>37-D19480</f>
        <v>18</v>
      </c>
      <c r="J19480">
        <f>ABS(D19480-D19481)</f>
        <v>17</v>
      </c>
      <c r="K19480">
        <f>AVERAGE(D19480:D19484)</f>
        <v>19</v>
      </c>
      <c r="L19480">
        <f>AVERAGE(D19480:D19499)</f>
        <v>19</v>
      </c>
      <c r="M19480">
        <f>K19480-L19480</f>
        <v>0</v>
      </c>
      <c r="N19480" t="str">
        <f>IF(K19480&gt;L19480,"HIGH ZONE BIAS",IF(K19480&lt;L19480,"LOW ZONE BIAS","EQUILIBRIUM"))</f>
        <v>EQUILIBRIUM</v>
      </c>
    </row>
    <row r="19481">
      <c r="A19481">
        <v>5301</v>
      </c>
      <c r="B19481" t="str">
        <v>2003-02-12</v>
      </c>
      <c r="C19481" t="str">
        <v>Midday</v>
      </c>
      <c r="D19481">
        <v>36</v>
      </c>
      <c r="E19481" t="str">
        <f>IF(MOD(D19481,2)=0,"EVEN","ODD")</f>
        <v>EVEN</v>
      </c>
      <c r="F19481" t="str">
        <f>IF(D19481&lt;=18,"LOW (1-18)","HIGH (19-36)")</f>
        <v>HIGH (19-36)</v>
      </c>
      <c r="G19481">
        <f>INT((D19481-1)/6)+1</f>
        <v>6</v>
      </c>
      <c r="H19481">
        <f>MOD(D19481-1,6)+1</f>
        <v>6</v>
      </c>
      <c r="I19481">
        <f>37-D19481</f>
        <v>1</v>
      </c>
      <c r="J19481">
        <f>ABS(D19481-D19482)</f>
        <v>35</v>
      </c>
      <c r="K19481">
        <f>AVERAGE(D19481:D19485)</f>
        <v>36</v>
      </c>
      <c r="L19481">
        <f>AVERAGE(D19481:D19500)</f>
        <v>36</v>
      </c>
      <c r="M19481">
        <f>K19481-L19481</f>
        <v>0</v>
      </c>
      <c r="N19481" t="str">
        <f>IF(K19481&gt;L19481,"HIGH ZONE BIAS",IF(K19481&lt;L19481,"LOW ZONE BIAS","EQUILIBRIUM"))</f>
        <v>EQUILIBRIUM</v>
      </c>
    </row>
    <row r="19482">
      <c r="A19482">
        <v>5300</v>
      </c>
      <c r="B19482" t="str">
        <v>2003-02-11</v>
      </c>
      <c r="C19482" t="str">
        <v>Evening</v>
      </c>
      <c r="D19482">
        <v>1</v>
      </c>
      <c r="E19482" t="str">
        <f>IF(MOD(D19482,2)=0,"EVEN","ODD")</f>
        <v>ODD</v>
      </c>
      <c r="F19482" t="str">
        <f>IF(D19482&lt;=18,"LOW (1-18)","HIGH (19-36)")</f>
        <v>LOW (1-18)</v>
      </c>
      <c r="G19482">
        <f>INT((D19482-1)/6)+1</f>
        <v>1</v>
      </c>
      <c r="H19482">
        <f>MOD(D19482-1,6)+1</f>
        <v>1</v>
      </c>
      <c r="I19482">
        <f>37-D19482</f>
        <v>36</v>
      </c>
      <c r="J19482">
        <f>ABS(D19482-D19483)</f>
        <v>31</v>
      </c>
      <c r="K19482">
        <f>AVERAGE(D19482:D19486)</f>
        <v>1</v>
      </c>
      <c r="L19482">
        <f>AVERAGE(D19482:D19501)</f>
        <v>1</v>
      </c>
      <c r="M19482">
        <f>K19482-L19482</f>
        <v>0</v>
      </c>
      <c r="N19482" t="str">
        <f>IF(K19482&gt;L19482,"HIGH ZONE BIAS",IF(K19482&lt;L19482,"LOW ZONE BIAS","EQUILIBRIUM"))</f>
        <v>EQUILIBRIUM</v>
      </c>
    </row>
    <row r="19483">
      <c r="A19483">
        <v>5299</v>
      </c>
      <c r="B19483" t="str">
        <v>2003-02-11</v>
      </c>
      <c r="C19483" t="str">
        <v>Midday</v>
      </c>
      <c r="D19483">
        <v>32</v>
      </c>
      <c r="E19483" t="str">
        <f>IF(MOD(D19483,2)=0,"EVEN","ODD")</f>
        <v>EVEN</v>
      </c>
      <c r="F19483" t="str">
        <f>IF(D19483&lt;=18,"LOW (1-18)","HIGH (19-36)")</f>
        <v>HIGH (19-36)</v>
      </c>
      <c r="G19483">
        <f>INT((D19483-1)/6)+1</f>
        <v>6</v>
      </c>
      <c r="H19483">
        <f>MOD(D19483-1,6)+1</f>
        <v>2</v>
      </c>
      <c r="I19483">
        <f>37-D19483</f>
        <v>5</v>
      </c>
      <c r="J19483">
        <f>ABS(D19483-D19484)</f>
        <v>13</v>
      </c>
      <c r="K19483">
        <f>AVERAGE(D19483:D19487)</f>
        <v>32</v>
      </c>
      <c r="L19483">
        <f>AVERAGE(D19483:D19502)</f>
        <v>32</v>
      </c>
      <c r="M19483">
        <f>K19483-L19483</f>
        <v>0</v>
      </c>
      <c r="N19483" t="str">
        <f>IF(K19483&gt;L19483,"HIGH ZONE BIAS",IF(K19483&lt;L19483,"LOW ZONE BIAS","EQUILIBRIUM"))</f>
        <v>EQUILIBRIUM</v>
      </c>
    </row>
    <row r="19484">
      <c r="A19484">
        <v>5298</v>
      </c>
      <c r="B19484" t="str">
        <v>2003-02-10</v>
      </c>
      <c r="C19484" t="str">
        <v>Evening</v>
      </c>
      <c r="D19484">
        <v>19</v>
      </c>
      <c r="E19484" t="str">
        <f>IF(MOD(D19484,2)=0,"EVEN","ODD")</f>
        <v>ODD</v>
      </c>
      <c r="F19484" t="str">
        <f>IF(D19484&lt;=18,"LOW (1-18)","HIGH (19-36)")</f>
        <v>HIGH (19-36)</v>
      </c>
      <c r="G19484">
        <f>INT((D19484-1)/6)+1</f>
        <v>4</v>
      </c>
      <c r="H19484">
        <f>MOD(D19484-1,6)+1</f>
        <v>1</v>
      </c>
      <c r="I19484">
        <f>37-D19484</f>
        <v>18</v>
      </c>
      <c r="J19484">
        <f>ABS(D19484-D19485)</f>
        <v>13</v>
      </c>
      <c r="K19484">
        <f>AVERAGE(D19484:D19488)</f>
        <v>19</v>
      </c>
      <c r="L19484">
        <f>AVERAGE(D19484:D19503)</f>
        <v>19</v>
      </c>
      <c r="M19484">
        <f>K19484-L19484</f>
        <v>0</v>
      </c>
      <c r="N19484" t="str">
        <f>IF(K19484&gt;L19484,"HIGH ZONE BIAS",IF(K19484&lt;L19484,"LOW ZONE BIAS","EQUILIBRIUM"))</f>
        <v>EQUILIBRIUM</v>
      </c>
    </row>
    <row r="19485">
      <c r="A19485">
        <v>5297</v>
      </c>
      <c r="B19485" t="str">
        <v>2003-02-10</v>
      </c>
      <c r="C19485" t="str">
        <v>Midday</v>
      </c>
      <c r="D19485">
        <v>6</v>
      </c>
      <c r="E19485" t="str">
        <f>IF(MOD(D19485,2)=0,"EVEN","ODD")</f>
        <v>EVEN</v>
      </c>
      <c r="F19485" t="str">
        <f>IF(D19485&lt;=18,"LOW (1-18)","HIGH (19-36)")</f>
        <v>LOW (1-18)</v>
      </c>
      <c r="G19485">
        <f>INT((D19485-1)/6)+1</f>
        <v>1</v>
      </c>
      <c r="H19485">
        <f>MOD(D19485-1,6)+1</f>
        <v>6</v>
      </c>
      <c r="I19485">
        <f>37-D19485</f>
        <v>31</v>
      </c>
      <c r="J19485">
        <f>ABS(D19485-D19486)</f>
        <v>12</v>
      </c>
      <c r="K19485">
        <f>AVERAGE(D19485:D19489)</f>
        <v>6</v>
      </c>
      <c r="L19485">
        <f>AVERAGE(D19485:D19504)</f>
        <v>6</v>
      </c>
      <c r="M19485">
        <f>K19485-L19485</f>
        <v>0</v>
      </c>
      <c r="N19485" t="str">
        <f>IF(K19485&gt;L19485,"HIGH ZONE BIAS",IF(K19485&lt;L19485,"LOW ZONE BIAS","EQUILIBRIUM"))</f>
        <v>EQUILIBRIUM</v>
      </c>
    </row>
    <row r="19486">
      <c r="A19486">
        <v>5296</v>
      </c>
      <c r="B19486" t="str">
        <v>2003-02-08</v>
      </c>
      <c r="C19486" t="str">
        <v>Evening</v>
      </c>
      <c r="D19486">
        <v>18</v>
      </c>
      <c r="E19486" t="str">
        <f>IF(MOD(D19486,2)=0,"EVEN","ODD")</f>
        <v>EVEN</v>
      </c>
      <c r="F19486" t="str">
        <f>IF(D19486&lt;=18,"LOW (1-18)","HIGH (19-36)")</f>
        <v>LOW (1-18)</v>
      </c>
      <c r="G19486">
        <f>INT((D19486-1)/6)+1</f>
        <v>3</v>
      </c>
      <c r="H19486">
        <f>MOD(D19486-1,6)+1</f>
        <v>6</v>
      </c>
      <c r="I19486">
        <f>37-D19486</f>
        <v>19</v>
      </c>
      <c r="J19486">
        <f>ABS(D19486-D19487)</f>
        <v>12</v>
      </c>
      <c r="K19486">
        <f>AVERAGE(D19486:D19490)</f>
        <v>18</v>
      </c>
      <c r="L19486">
        <f>AVERAGE(D19486:D19505)</f>
        <v>18</v>
      </c>
      <c r="M19486">
        <f>K19486-L19486</f>
        <v>0</v>
      </c>
      <c r="N19486" t="str">
        <f>IF(K19486&gt;L19486,"HIGH ZONE BIAS",IF(K19486&lt;L19486,"LOW ZONE BIAS","EQUILIBRIUM"))</f>
        <v>EQUILIBRIUM</v>
      </c>
    </row>
    <row r="19487">
      <c r="A19487">
        <v>5295</v>
      </c>
      <c r="B19487" t="str">
        <v>2003-02-08</v>
      </c>
      <c r="C19487" t="str">
        <v>Midday</v>
      </c>
      <c r="D19487">
        <v>30</v>
      </c>
      <c r="E19487" t="str">
        <f>IF(MOD(D19487,2)=0,"EVEN","ODD")</f>
        <v>EVEN</v>
      </c>
      <c r="F19487" t="str">
        <f>IF(D19487&lt;=18,"LOW (1-18)","HIGH (19-36)")</f>
        <v>HIGH (19-36)</v>
      </c>
      <c r="G19487">
        <f>INT((D19487-1)/6)+1</f>
        <v>5</v>
      </c>
      <c r="H19487">
        <f>MOD(D19487-1,6)+1</f>
        <v>6</v>
      </c>
      <c r="I19487">
        <f>37-D19487</f>
        <v>7</v>
      </c>
      <c r="J19487">
        <f>ABS(D19487-D19488)</f>
        <v>2</v>
      </c>
      <c r="K19487">
        <f>AVERAGE(D19487:D19491)</f>
        <v>30</v>
      </c>
      <c r="L19487">
        <f>AVERAGE(D19487:D19506)</f>
        <v>30</v>
      </c>
      <c r="M19487">
        <f>K19487-L19487</f>
        <v>0</v>
      </c>
      <c r="N19487" t="str">
        <f>IF(K19487&gt;L19487,"HIGH ZONE BIAS",IF(K19487&lt;L19487,"LOW ZONE BIAS","EQUILIBRIUM"))</f>
        <v>EQUILIBRIUM</v>
      </c>
    </row>
    <row r="19488">
      <c r="A19488">
        <v>5294</v>
      </c>
      <c r="B19488" t="str">
        <v>2003-02-07</v>
      </c>
      <c r="C19488" t="str">
        <v>Evening</v>
      </c>
      <c r="D19488">
        <v>28</v>
      </c>
      <c r="E19488" t="str">
        <f>IF(MOD(D19488,2)=0,"EVEN","ODD")</f>
        <v>EVEN</v>
      </c>
      <c r="F19488" t="str">
        <f>IF(D19488&lt;=18,"LOW (1-18)","HIGH (19-36)")</f>
        <v>HIGH (19-36)</v>
      </c>
      <c r="G19488">
        <f>INT((D19488-1)/6)+1</f>
        <v>5</v>
      </c>
      <c r="H19488">
        <f>MOD(D19488-1,6)+1</f>
        <v>4</v>
      </c>
      <c r="I19488">
        <f>37-D19488</f>
        <v>9</v>
      </c>
      <c r="J19488">
        <f>ABS(D19488-D19489)</f>
        <v>23</v>
      </c>
      <c r="K19488">
        <f>AVERAGE(D19488:D19492)</f>
        <v>28</v>
      </c>
      <c r="L19488">
        <f>AVERAGE(D19488:D19507)</f>
        <v>28</v>
      </c>
      <c r="M19488">
        <f>K19488-L19488</f>
        <v>0</v>
      </c>
      <c r="N19488" t="str">
        <f>IF(K19488&gt;L19488,"HIGH ZONE BIAS",IF(K19488&lt;L19488,"LOW ZONE BIAS","EQUILIBRIUM"))</f>
        <v>EQUILIBRIUM</v>
      </c>
    </row>
    <row r="19489">
      <c r="A19489">
        <v>5293</v>
      </c>
      <c r="B19489" t="str">
        <v>2003-02-07</v>
      </c>
      <c r="C19489" t="str">
        <v>Midday</v>
      </c>
      <c r="D19489">
        <v>5</v>
      </c>
      <c r="E19489" t="str">
        <f>IF(MOD(D19489,2)=0,"EVEN","ODD")</f>
        <v>ODD</v>
      </c>
      <c r="F19489" t="str">
        <f>IF(D19489&lt;=18,"LOW (1-18)","HIGH (19-36)")</f>
        <v>LOW (1-18)</v>
      </c>
      <c r="G19489">
        <f>INT((D19489-1)/6)+1</f>
        <v>1</v>
      </c>
      <c r="H19489">
        <f>MOD(D19489-1,6)+1</f>
        <v>5</v>
      </c>
      <c r="I19489">
        <f>37-D19489</f>
        <v>32</v>
      </c>
      <c r="J19489">
        <f>ABS(D19489-D19490)</f>
        <v>3</v>
      </c>
      <c r="K19489">
        <f>AVERAGE(D19489:D19493)</f>
        <v>5</v>
      </c>
      <c r="L19489">
        <f>AVERAGE(D19489:D19508)</f>
        <v>5</v>
      </c>
      <c r="M19489">
        <f>K19489-L19489</f>
        <v>0</v>
      </c>
      <c r="N19489" t="str">
        <f>IF(K19489&gt;L19489,"HIGH ZONE BIAS",IF(K19489&lt;L19489,"LOW ZONE BIAS","EQUILIBRIUM"))</f>
        <v>EQUILIBRIUM</v>
      </c>
    </row>
    <row r="19490">
      <c r="A19490">
        <v>5292</v>
      </c>
      <c r="B19490" t="str">
        <v>2003-02-06</v>
      </c>
      <c r="C19490" t="str">
        <v>Evening</v>
      </c>
      <c r="D19490">
        <v>2</v>
      </c>
      <c r="E19490" t="str">
        <f>IF(MOD(D19490,2)=0,"EVEN","ODD")</f>
        <v>EVEN</v>
      </c>
      <c r="F19490" t="str">
        <f>IF(D19490&lt;=18,"LOW (1-18)","HIGH (19-36)")</f>
        <v>LOW (1-18)</v>
      </c>
      <c r="G19490">
        <f>INT((D19490-1)/6)+1</f>
        <v>1</v>
      </c>
      <c r="H19490">
        <f>MOD(D19490-1,6)+1</f>
        <v>2</v>
      </c>
      <c r="I19490">
        <f>37-D19490</f>
        <v>35</v>
      </c>
      <c r="J19490">
        <f>ABS(D19490-D19491)</f>
        <v>19</v>
      </c>
      <c r="K19490">
        <f>AVERAGE(D19490:D19494)</f>
        <v>2</v>
      </c>
      <c r="L19490">
        <f>AVERAGE(D19490:D19509)</f>
        <v>2</v>
      </c>
      <c r="M19490">
        <f>K19490-L19490</f>
        <v>0</v>
      </c>
      <c r="N19490" t="str">
        <f>IF(K19490&gt;L19490,"HIGH ZONE BIAS",IF(K19490&lt;L19490,"LOW ZONE BIAS","EQUILIBRIUM"))</f>
        <v>EQUILIBRIUM</v>
      </c>
    </row>
    <row r="19491">
      <c r="A19491">
        <v>5291</v>
      </c>
      <c r="B19491" t="str">
        <v>2003-02-06</v>
      </c>
      <c r="C19491" t="str">
        <v>Midday</v>
      </c>
      <c r="D19491">
        <v>21</v>
      </c>
      <c r="E19491" t="str">
        <f>IF(MOD(D19491,2)=0,"EVEN","ODD")</f>
        <v>ODD</v>
      </c>
      <c r="F19491" t="str">
        <f>IF(D19491&lt;=18,"LOW (1-18)","HIGH (19-36)")</f>
        <v>HIGH (19-36)</v>
      </c>
      <c r="G19491">
        <f>INT((D19491-1)/6)+1</f>
        <v>4</v>
      </c>
      <c r="H19491">
        <f>MOD(D19491-1,6)+1</f>
        <v>3</v>
      </c>
      <c r="I19491">
        <f>37-D19491</f>
        <v>16</v>
      </c>
      <c r="J19491">
        <f>ABS(D19491-D19492)</f>
        <v>14</v>
      </c>
      <c r="K19491">
        <f>AVERAGE(D19491:D19495)</f>
        <v>21</v>
      </c>
      <c r="L19491">
        <f>AVERAGE(D19491:D19510)</f>
        <v>21</v>
      </c>
      <c r="M19491">
        <f>K19491-L19491</f>
        <v>0</v>
      </c>
      <c r="N19491" t="str">
        <f>IF(K19491&gt;L19491,"HIGH ZONE BIAS",IF(K19491&lt;L19491,"LOW ZONE BIAS","EQUILIBRIUM"))</f>
        <v>EQUILIBRIUM</v>
      </c>
    </row>
    <row r="19492">
      <c r="A19492">
        <v>5290</v>
      </c>
      <c r="B19492" t="str">
        <v>2003-02-05</v>
      </c>
      <c r="C19492" t="str">
        <v>Evening</v>
      </c>
      <c r="D19492">
        <v>7</v>
      </c>
      <c r="E19492" t="str">
        <f>IF(MOD(D19492,2)=0,"EVEN","ODD")</f>
        <v>ODD</v>
      </c>
      <c r="F19492" t="str">
        <f>IF(D19492&lt;=18,"LOW (1-18)","HIGH (19-36)")</f>
        <v>LOW (1-18)</v>
      </c>
      <c r="G19492">
        <f>INT((D19492-1)/6)+1</f>
        <v>2</v>
      </c>
      <c r="H19492">
        <f>MOD(D19492-1,6)+1</f>
        <v>1</v>
      </c>
      <c r="I19492">
        <f>37-D19492</f>
        <v>30</v>
      </c>
      <c r="J19492">
        <f>ABS(D19492-D19493)</f>
        <v>28</v>
      </c>
      <c r="K19492">
        <f>AVERAGE(D19492:D19496)</f>
        <v>7</v>
      </c>
      <c r="L19492">
        <f>AVERAGE(D19492:D19511)</f>
        <v>7</v>
      </c>
      <c r="M19492">
        <f>K19492-L19492</f>
        <v>0</v>
      </c>
      <c r="N19492" t="str">
        <f>IF(K19492&gt;L19492,"HIGH ZONE BIAS",IF(K19492&lt;L19492,"LOW ZONE BIAS","EQUILIBRIUM"))</f>
        <v>EQUILIBRIUM</v>
      </c>
    </row>
    <row r="19493">
      <c r="A19493">
        <v>5289</v>
      </c>
      <c r="B19493" t="str">
        <v>2003-02-05</v>
      </c>
      <c r="C19493" t="str">
        <v>Midday</v>
      </c>
      <c r="D19493">
        <v>35</v>
      </c>
      <c r="E19493" t="str">
        <f>IF(MOD(D19493,2)=0,"EVEN","ODD")</f>
        <v>ODD</v>
      </c>
      <c r="F19493" t="str">
        <f>IF(D19493&lt;=18,"LOW (1-18)","HIGH (19-36)")</f>
        <v>HIGH (19-36)</v>
      </c>
      <c r="G19493">
        <f>INT((D19493-1)/6)+1</f>
        <v>6</v>
      </c>
      <c r="H19493">
        <f>MOD(D19493-1,6)+1</f>
        <v>5</v>
      </c>
      <c r="I19493">
        <f>37-D19493</f>
        <v>2</v>
      </c>
      <c r="J19493">
        <f>ABS(D19493-D19494)</f>
        <v>0</v>
      </c>
      <c r="K19493">
        <f>AVERAGE(D19493:D19497)</f>
        <v>35</v>
      </c>
      <c r="L19493">
        <f>AVERAGE(D19493:D19512)</f>
        <v>35</v>
      </c>
      <c r="M19493">
        <f>K19493-L19493</f>
        <v>0</v>
      </c>
      <c r="N19493" t="str">
        <f>IF(K19493&gt;L19493,"HIGH ZONE BIAS",IF(K19493&lt;L19493,"LOW ZONE BIAS","EQUILIBRIUM"))</f>
        <v>EQUILIBRIUM</v>
      </c>
    </row>
    <row r="19494">
      <c r="A19494">
        <v>5288</v>
      </c>
      <c r="B19494" t="str">
        <v>2003-02-04</v>
      </c>
      <c r="C19494" t="str">
        <v>Evening</v>
      </c>
      <c r="D19494">
        <v>35</v>
      </c>
      <c r="E19494" t="str">
        <f>IF(MOD(D19494,2)=0,"EVEN","ODD")</f>
        <v>ODD</v>
      </c>
      <c r="F19494" t="str">
        <f>IF(D19494&lt;=18,"LOW (1-18)","HIGH (19-36)")</f>
        <v>HIGH (19-36)</v>
      </c>
      <c r="G19494">
        <f>INT((D19494-1)/6)+1</f>
        <v>6</v>
      </c>
      <c r="H19494">
        <f>MOD(D19494-1,6)+1</f>
        <v>5</v>
      </c>
      <c r="I19494">
        <f>37-D19494</f>
        <v>2</v>
      </c>
      <c r="J19494">
        <f>ABS(D19494-D19495)</f>
        <v>3</v>
      </c>
      <c r="K19494">
        <f>AVERAGE(D19494:D19498)</f>
        <v>35</v>
      </c>
      <c r="L19494">
        <f>AVERAGE(D19494:D19513)</f>
        <v>35</v>
      </c>
      <c r="M19494">
        <f>K19494-L19494</f>
        <v>0</v>
      </c>
      <c r="N19494" t="str">
        <f>IF(K19494&gt;L19494,"HIGH ZONE BIAS",IF(K19494&lt;L19494,"LOW ZONE BIAS","EQUILIBRIUM"))</f>
        <v>EQUILIBRIUM</v>
      </c>
    </row>
    <row r="19495">
      <c r="A19495">
        <v>5287</v>
      </c>
      <c r="B19495" t="str">
        <v>2003-02-04</v>
      </c>
      <c r="C19495" t="str">
        <v>Midday</v>
      </c>
      <c r="D19495">
        <v>32</v>
      </c>
      <c r="E19495" t="str">
        <f>IF(MOD(D19495,2)=0,"EVEN","ODD")</f>
        <v>EVEN</v>
      </c>
      <c r="F19495" t="str">
        <f>IF(D19495&lt;=18,"LOW (1-18)","HIGH (19-36)")</f>
        <v>HIGH (19-36)</v>
      </c>
      <c r="G19495">
        <f>INT((D19495-1)/6)+1</f>
        <v>6</v>
      </c>
      <c r="H19495">
        <f>MOD(D19495-1,6)+1</f>
        <v>2</v>
      </c>
      <c r="I19495">
        <f>37-D19495</f>
        <v>5</v>
      </c>
      <c r="J19495">
        <f>ABS(D19495-D19496)</f>
        <v>22</v>
      </c>
      <c r="K19495">
        <f>AVERAGE(D19495:D19499)</f>
        <v>32</v>
      </c>
      <c r="L19495">
        <f>AVERAGE(D19495:D19514)</f>
        <v>32</v>
      </c>
      <c r="M19495">
        <f>K19495-L19495</f>
        <v>0</v>
      </c>
      <c r="N19495" t="str">
        <f>IF(K19495&gt;L19495,"HIGH ZONE BIAS",IF(K19495&lt;L19495,"LOW ZONE BIAS","EQUILIBRIUM"))</f>
        <v>EQUILIBRIUM</v>
      </c>
    </row>
    <row r="19496">
      <c r="A19496">
        <v>5286</v>
      </c>
      <c r="B19496" t="str">
        <v>2003-02-03</v>
      </c>
      <c r="C19496" t="str">
        <v>Evening</v>
      </c>
      <c r="D19496">
        <v>10</v>
      </c>
      <c r="E19496" t="str">
        <f>IF(MOD(D19496,2)=0,"EVEN","ODD")</f>
        <v>EVEN</v>
      </c>
      <c r="F19496" t="str">
        <f>IF(D19496&lt;=18,"LOW (1-18)","HIGH (19-36)")</f>
        <v>LOW (1-18)</v>
      </c>
      <c r="G19496">
        <f>INT((D19496-1)/6)+1</f>
        <v>2</v>
      </c>
      <c r="H19496">
        <f>MOD(D19496-1,6)+1</f>
        <v>4</v>
      </c>
      <c r="I19496">
        <f>37-D19496</f>
        <v>27</v>
      </c>
      <c r="J19496">
        <f>ABS(D19496-D19497)</f>
        <v>17</v>
      </c>
      <c r="K19496">
        <f>AVERAGE(D19496:D19500)</f>
        <v>10</v>
      </c>
      <c r="L19496">
        <f>AVERAGE(D19496:D19515)</f>
        <v>10</v>
      </c>
      <c r="M19496">
        <f>K19496-L19496</f>
        <v>0</v>
      </c>
      <c r="N19496" t="str">
        <f>IF(K19496&gt;L19496,"HIGH ZONE BIAS",IF(K19496&lt;L19496,"LOW ZONE BIAS","EQUILIBRIUM"))</f>
        <v>EQUILIBRIUM</v>
      </c>
    </row>
    <row r="19497">
      <c r="A19497">
        <v>5285</v>
      </c>
      <c r="B19497" t="str">
        <v>2003-02-03</v>
      </c>
      <c r="C19497" t="str">
        <v>Midday</v>
      </c>
      <c r="D19497">
        <v>27</v>
      </c>
      <c r="E19497" t="str">
        <f>IF(MOD(D19497,2)=0,"EVEN","ODD")</f>
        <v>ODD</v>
      </c>
      <c r="F19497" t="str">
        <f>IF(D19497&lt;=18,"LOW (1-18)","HIGH (19-36)")</f>
        <v>HIGH (19-36)</v>
      </c>
      <c r="G19497">
        <f>INT((D19497-1)/6)+1</f>
        <v>5</v>
      </c>
      <c r="H19497">
        <f>MOD(D19497-1,6)+1</f>
        <v>3</v>
      </c>
      <c r="I19497">
        <f>37-D19497</f>
        <v>10</v>
      </c>
      <c r="J19497">
        <f>ABS(D19497-D19498)</f>
        <v>26</v>
      </c>
      <c r="K19497">
        <f>AVERAGE(D19497:D19501)</f>
        <v>27</v>
      </c>
      <c r="L19497">
        <f>AVERAGE(D19497:D19516)</f>
        <v>27</v>
      </c>
      <c r="M19497">
        <f>K19497-L19497</f>
        <v>0</v>
      </c>
      <c r="N19497" t="str">
        <f>IF(K19497&gt;L19497,"HIGH ZONE BIAS",IF(K19497&lt;L19497,"LOW ZONE BIAS","EQUILIBRIUM"))</f>
        <v>EQUILIBRIUM</v>
      </c>
    </row>
    <row r="19498">
      <c r="A19498">
        <v>5284</v>
      </c>
      <c r="B19498" t="str">
        <v>2003-02-01</v>
      </c>
      <c r="C19498" t="str">
        <v>Evening</v>
      </c>
      <c r="D19498">
        <v>1</v>
      </c>
      <c r="E19498" t="str">
        <f>IF(MOD(D19498,2)=0,"EVEN","ODD")</f>
        <v>ODD</v>
      </c>
      <c r="F19498" t="str">
        <f>IF(D19498&lt;=18,"LOW (1-18)","HIGH (19-36)")</f>
        <v>LOW (1-18)</v>
      </c>
      <c r="G19498">
        <f>INT((D19498-1)/6)+1</f>
        <v>1</v>
      </c>
      <c r="H19498">
        <f>MOD(D19498-1,6)+1</f>
        <v>1</v>
      </c>
      <c r="I19498">
        <f>37-D19498</f>
        <v>36</v>
      </c>
      <c r="J19498">
        <f>ABS(D19498-D19499)</f>
        <v>18</v>
      </c>
      <c r="K19498">
        <f>AVERAGE(D19498:D19502)</f>
        <v>1</v>
      </c>
      <c r="L19498">
        <f>AVERAGE(D19498:D19517)</f>
        <v>1</v>
      </c>
      <c r="M19498">
        <f>K19498-L19498</f>
        <v>0</v>
      </c>
      <c r="N19498" t="str">
        <f>IF(K19498&gt;L19498,"HIGH ZONE BIAS",IF(K19498&lt;L19498,"LOW ZONE BIAS","EQUILIBRIUM"))</f>
        <v>EQUILIBRIUM</v>
      </c>
    </row>
    <row r="19499">
      <c r="A19499">
        <v>5283</v>
      </c>
      <c r="B19499" t="str">
        <v>2003-02-01</v>
      </c>
      <c r="C19499" t="str">
        <v>Midday</v>
      </c>
      <c r="D19499">
        <v>19</v>
      </c>
      <c r="E19499" t="str">
        <f>IF(MOD(D19499,2)=0,"EVEN","ODD")</f>
        <v>ODD</v>
      </c>
      <c r="F19499" t="str">
        <f>IF(D19499&lt;=18,"LOW (1-18)","HIGH (19-36)")</f>
        <v>HIGH (19-36)</v>
      </c>
      <c r="G19499">
        <f>INT((D19499-1)/6)+1</f>
        <v>4</v>
      </c>
      <c r="H19499">
        <f>MOD(D19499-1,6)+1</f>
        <v>1</v>
      </c>
      <c r="I19499">
        <f>37-D19499</f>
        <v>18</v>
      </c>
      <c r="J19499">
        <f>ABS(D19499-D19500)</f>
        <v>12</v>
      </c>
      <c r="K19499">
        <f>AVERAGE(D19499:D19503)</f>
        <v>19</v>
      </c>
      <c r="L19499">
        <f>AVERAGE(D19499:D19518)</f>
        <v>19</v>
      </c>
      <c r="M19499">
        <f>K19499-L19499</f>
        <v>0</v>
      </c>
      <c r="N19499" t="str">
        <f>IF(K19499&gt;L19499,"HIGH ZONE BIAS",IF(K19499&lt;L19499,"LOW ZONE BIAS","EQUILIBRIUM"))</f>
        <v>EQUILIBRIUM</v>
      </c>
    </row>
    <row r="19500">
      <c r="A19500">
        <v>5282</v>
      </c>
      <c r="B19500" t="str">
        <v>2003-01-31</v>
      </c>
      <c r="C19500" t="str">
        <v>Evening</v>
      </c>
      <c r="D19500">
        <v>31</v>
      </c>
      <c r="E19500" t="str">
        <f>IF(MOD(D19500,2)=0,"EVEN","ODD")</f>
        <v>ODD</v>
      </c>
      <c r="F19500" t="str">
        <f>IF(D19500&lt;=18,"LOW (1-18)","HIGH (19-36)")</f>
        <v>HIGH (19-36)</v>
      </c>
      <c r="G19500">
        <f>INT((D19500-1)/6)+1</f>
        <v>6</v>
      </c>
      <c r="H19500">
        <f>MOD(D19500-1,6)+1</f>
        <v>1</v>
      </c>
      <c r="I19500">
        <f>37-D19500</f>
        <v>6</v>
      </c>
      <c r="J19500">
        <f>ABS(D19500-D19501)</f>
        <v>13</v>
      </c>
      <c r="K19500">
        <f>AVERAGE(D19500:D19504)</f>
        <v>31</v>
      </c>
      <c r="L19500">
        <f>AVERAGE(D19500:D19519)</f>
        <v>31</v>
      </c>
      <c r="M19500">
        <f>K19500-L19500</f>
        <v>0</v>
      </c>
      <c r="N19500" t="str">
        <f>IF(K19500&gt;L19500,"HIGH ZONE BIAS",IF(K19500&lt;L19500,"LOW ZONE BIAS","EQUILIBRIUM"))</f>
        <v>EQUILIBRIUM</v>
      </c>
    </row>
    <row r="19501">
      <c r="A19501">
        <v>5281</v>
      </c>
      <c r="B19501" t="str">
        <v>2003-01-31</v>
      </c>
      <c r="C19501" t="str">
        <v>Midday</v>
      </c>
      <c r="D19501">
        <v>18</v>
      </c>
      <c r="E19501" t="str">
        <f>IF(MOD(D19501,2)=0,"EVEN","ODD")</f>
        <v>EVEN</v>
      </c>
      <c r="F19501" t="str">
        <f>IF(D19501&lt;=18,"LOW (1-18)","HIGH (19-36)")</f>
        <v>LOW (1-18)</v>
      </c>
      <c r="G19501">
        <f>INT((D19501-1)/6)+1</f>
        <v>3</v>
      </c>
      <c r="H19501">
        <f>MOD(D19501-1,6)+1</f>
        <v>6</v>
      </c>
      <c r="I19501">
        <f>37-D19501</f>
        <v>19</v>
      </c>
      <c r="J19501">
        <f>ABS(D19501-D19502)</f>
        <v>9</v>
      </c>
      <c r="K19501">
        <f>AVERAGE(D19501:D19505)</f>
        <v>18</v>
      </c>
      <c r="L19501">
        <f>AVERAGE(D19501:D19520)</f>
        <v>18</v>
      </c>
      <c r="M19501">
        <f>K19501-L19501</f>
        <v>0</v>
      </c>
      <c r="N19501" t="str">
        <f>IF(K19501&gt;L19501,"HIGH ZONE BIAS",IF(K19501&lt;L19501,"LOW ZONE BIAS","EQUILIBRIUM"))</f>
        <v>EQUILIBRIUM</v>
      </c>
    </row>
    <row r="19502">
      <c r="A19502">
        <v>5280</v>
      </c>
      <c r="B19502" t="str">
        <v>2003-01-30</v>
      </c>
      <c r="C19502" t="str">
        <v>Evening</v>
      </c>
      <c r="D19502">
        <v>9</v>
      </c>
      <c r="E19502" t="str">
        <f>IF(MOD(D19502,2)=0,"EVEN","ODD")</f>
        <v>ODD</v>
      </c>
      <c r="F19502" t="str">
        <f>IF(D19502&lt;=18,"LOW (1-18)","HIGH (19-36)")</f>
        <v>LOW (1-18)</v>
      </c>
      <c r="G19502">
        <f>INT((D19502-1)/6)+1</f>
        <v>2</v>
      </c>
      <c r="H19502">
        <f>MOD(D19502-1,6)+1</f>
        <v>3</v>
      </c>
      <c r="I19502">
        <f>37-D19502</f>
        <v>28</v>
      </c>
      <c r="J19502">
        <f>ABS(D19502-D19503)</f>
        <v>19</v>
      </c>
      <c r="K19502">
        <f>AVERAGE(D19502:D19506)</f>
        <v>9</v>
      </c>
      <c r="L19502">
        <f>AVERAGE(D19502:D19521)</f>
        <v>9</v>
      </c>
      <c r="M19502">
        <f>K19502-L19502</f>
        <v>0</v>
      </c>
      <c r="N19502" t="str">
        <f>IF(K19502&gt;L19502,"HIGH ZONE BIAS",IF(K19502&lt;L19502,"LOW ZONE BIAS","EQUILIBRIUM"))</f>
        <v>EQUILIBRIUM</v>
      </c>
    </row>
    <row r="19503">
      <c r="A19503">
        <v>5279</v>
      </c>
      <c r="B19503" t="str">
        <v>2003-01-30</v>
      </c>
      <c r="C19503" t="str">
        <v>Midday</v>
      </c>
      <c r="D19503">
        <v>28</v>
      </c>
      <c r="E19503" t="str">
        <f>IF(MOD(D19503,2)=0,"EVEN","ODD")</f>
        <v>EVEN</v>
      </c>
      <c r="F19503" t="str">
        <f>IF(D19503&lt;=18,"LOW (1-18)","HIGH (19-36)")</f>
        <v>HIGH (19-36)</v>
      </c>
      <c r="G19503">
        <f>INT((D19503-1)/6)+1</f>
        <v>5</v>
      </c>
      <c r="H19503">
        <f>MOD(D19503-1,6)+1</f>
        <v>4</v>
      </c>
      <c r="I19503">
        <f>37-D19503</f>
        <v>9</v>
      </c>
      <c r="J19503">
        <f>ABS(D19503-D19504)</f>
        <v>26</v>
      </c>
      <c r="K19503">
        <f>AVERAGE(D19503:D19507)</f>
        <v>28</v>
      </c>
      <c r="L19503">
        <f>AVERAGE(D19503:D19522)</f>
        <v>28</v>
      </c>
      <c r="M19503">
        <f>K19503-L19503</f>
        <v>0</v>
      </c>
      <c r="N19503" t="str">
        <f>IF(K19503&gt;L19503,"HIGH ZONE BIAS",IF(K19503&lt;L19503,"LOW ZONE BIAS","EQUILIBRIUM"))</f>
        <v>EQUILIBRIUM</v>
      </c>
    </row>
    <row r="19504">
      <c r="A19504">
        <v>5278</v>
      </c>
      <c r="B19504" t="str">
        <v>2003-01-29</v>
      </c>
      <c r="C19504" t="str">
        <v>Evening</v>
      </c>
      <c r="D19504">
        <v>2</v>
      </c>
      <c r="E19504" t="str">
        <f>IF(MOD(D19504,2)=0,"EVEN","ODD")</f>
        <v>EVEN</v>
      </c>
      <c r="F19504" t="str">
        <f>IF(D19504&lt;=18,"LOW (1-18)","HIGH (19-36)")</f>
        <v>LOW (1-18)</v>
      </c>
      <c r="G19504">
        <f>INT((D19504-1)/6)+1</f>
        <v>1</v>
      </c>
      <c r="H19504">
        <f>MOD(D19504-1,6)+1</f>
        <v>2</v>
      </c>
      <c r="I19504">
        <f>37-D19504</f>
        <v>35</v>
      </c>
      <c r="J19504">
        <f>ABS(D19504-D19505)</f>
        <v>23</v>
      </c>
      <c r="K19504">
        <f>AVERAGE(D19504:D19508)</f>
        <v>2</v>
      </c>
      <c r="L19504">
        <f>AVERAGE(D19504:D19523)</f>
        <v>2</v>
      </c>
      <c r="M19504">
        <f>K19504-L19504</f>
        <v>0</v>
      </c>
      <c r="N19504" t="str">
        <f>IF(K19504&gt;L19504,"HIGH ZONE BIAS",IF(K19504&lt;L19504,"LOW ZONE BIAS","EQUILIBRIUM"))</f>
        <v>EQUILIBRIUM</v>
      </c>
    </row>
    <row r="19505">
      <c r="A19505">
        <v>5277</v>
      </c>
      <c r="B19505" t="str">
        <v>2003-01-29</v>
      </c>
      <c r="C19505" t="str">
        <v>Midday</v>
      </c>
      <c r="D19505">
        <v>25</v>
      </c>
      <c r="E19505" t="str">
        <f>IF(MOD(D19505,2)=0,"EVEN","ODD")</f>
        <v>ODD</v>
      </c>
      <c r="F19505" t="str">
        <f>IF(D19505&lt;=18,"LOW (1-18)","HIGH (19-36)")</f>
        <v>HIGH (19-36)</v>
      </c>
      <c r="G19505">
        <f>INT((D19505-1)/6)+1</f>
        <v>5</v>
      </c>
      <c r="H19505">
        <f>MOD(D19505-1,6)+1</f>
        <v>1</v>
      </c>
      <c r="I19505">
        <f>37-D19505</f>
        <v>12</v>
      </c>
      <c r="J19505">
        <f>ABS(D19505-D19506)</f>
        <v>10</v>
      </c>
      <c r="K19505">
        <f>AVERAGE(D19505:D19509)</f>
        <v>25</v>
      </c>
      <c r="L19505">
        <f>AVERAGE(D19505:D19524)</f>
        <v>25</v>
      </c>
      <c r="M19505">
        <f>K19505-L19505</f>
        <v>0</v>
      </c>
      <c r="N19505" t="str">
        <f>IF(K19505&gt;L19505,"HIGH ZONE BIAS",IF(K19505&lt;L19505,"LOW ZONE BIAS","EQUILIBRIUM"))</f>
        <v>EQUILIBRIUM</v>
      </c>
    </row>
    <row r="19506">
      <c r="A19506">
        <v>5276</v>
      </c>
      <c r="B19506" t="str">
        <v>2003-01-28</v>
      </c>
      <c r="C19506" t="str">
        <v>Evening</v>
      </c>
      <c r="D19506">
        <v>15</v>
      </c>
      <c r="E19506" t="str">
        <f>IF(MOD(D19506,2)=0,"EVEN","ODD")</f>
        <v>ODD</v>
      </c>
      <c r="F19506" t="str">
        <f>IF(D19506&lt;=18,"LOW (1-18)","HIGH (19-36)")</f>
        <v>LOW (1-18)</v>
      </c>
      <c r="G19506">
        <f>INT((D19506-1)/6)+1</f>
        <v>3</v>
      </c>
      <c r="H19506">
        <f>MOD(D19506-1,6)+1</f>
        <v>3</v>
      </c>
      <c r="I19506">
        <f>37-D19506</f>
        <v>22</v>
      </c>
      <c r="J19506">
        <f>ABS(D19506-D19507)</f>
        <v>10</v>
      </c>
      <c r="K19506">
        <f>AVERAGE(D19506:D19510)</f>
        <v>15</v>
      </c>
      <c r="L19506">
        <f>AVERAGE(D19506:D19525)</f>
        <v>15</v>
      </c>
      <c r="M19506">
        <f>K19506-L19506</f>
        <v>0</v>
      </c>
      <c r="N19506" t="str">
        <f>IF(K19506&gt;L19506,"HIGH ZONE BIAS",IF(K19506&lt;L19506,"LOW ZONE BIAS","EQUILIBRIUM"))</f>
        <v>EQUILIBRIUM</v>
      </c>
    </row>
    <row r="19507">
      <c r="A19507">
        <v>5275</v>
      </c>
      <c r="B19507" t="str">
        <v>2003-01-28</v>
      </c>
      <c r="C19507" t="str">
        <v>Midday</v>
      </c>
      <c r="D19507">
        <v>5</v>
      </c>
      <c r="E19507" t="str">
        <f>IF(MOD(D19507,2)=0,"EVEN","ODD")</f>
        <v>ODD</v>
      </c>
      <c r="F19507" t="str">
        <f>IF(D19507&lt;=18,"LOW (1-18)","HIGH (19-36)")</f>
        <v>LOW (1-18)</v>
      </c>
      <c r="G19507">
        <f>INT((D19507-1)/6)+1</f>
        <v>1</v>
      </c>
      <c r="H19507">
        <f>MOD(D19507-1,6)+1</f>
        <v>5</v>
      </c>
      <c r="I19507">
        <f>37-D19507</f>
        <v>32</v>
      </c>
      <c r="J19507">
        <f>ABS(D19507-D19508)</f>
        <v>4</v>
      </c>
      <c r="K19507">
        <f>AVERAGE(D19507:D19511)</f>
        <v>5</v>
      </c>
      <c r="L19507">
        <f>AVERAGE(D19507:D19526)</f>
        <v>5</v>
      </c>
      <c r="M19507">
        <f>K19507-L19507</f>
        <v>0</v>
      </c>
      <c r="N19507" t="str">
        <f>IF(K19507&gt;L19507,"HIGH ZONE BIAS",IF(K19507&lt;L19507,"LOW ZONE BIAS","EQUILIBRIUM"))</f>
        <v>EQUILIBRIUM</v>
      </c>
    </row>
    <row r="19508">
      <c r="A19508">
        <v>5274</v>
      </c>
      <c r="B19508" t="str">
        <v>2003-01-27</v>
      </c>
      <c r="C19508" t="str">
        <v>Evening</v>
      </c>
      <c r="D19508">
        <v>1</v>
      </c>
      <c r="E19508" t="str">
        <f>IF(MOD(D19508,2)=0,"EVEN","ODD")</f>
        <v>ODD</v>
      </c>
      <c r="F19508" t="str">
        <f>IF(D19508&lt;=18,"LOW (1-18)","HIGH (19-36)")</f>
        <v>LOW (1-18)</v>
      </c>
      <c r="G19508">
        <f>INT((D19508-1)/6)+1</f>
        <v>1</v>
      </c>
      <c r="H19508">
        <f>MOD(D19508-1,6)+1</f>
        <v>1</v>
      </c>
      <c r="I19508">
        <f>37-D19508</f>
        <v>36</v>
      </c>
      <c r="J19508">
        <f>ABS(D19508-D19509)</f>
        <v>5</v>
      </c>
      <c r="K19508">
        <f>AVERAGE(D19508:D19512)</f>
        <v>1</v>
      </c>
      <c r="L19508">
        <f>AVERAGE(D19508:D19527)</f>
        <v>1</v>
      </c>
      <c r="M19508">
        <f>K19508-L19508</f>
        <v>0</v>
      </c>
      <c r="N19508" t="str">
        <f>IF(K19508&gt;L19508,"HIGH ZONE BIAS",IF(K19508&lt;L19508,"LOW ZONE BIAS","EQUILIBRIUM"))</f>
        <v>EQUILIBRIUM</v>
      </c>
    </row>
    <row r="19509">
      <c r="A19509">
        <v>5273</v>
      </c>
      <c r="B19509" t="str">
        <v>2003-01-27</v>
      </c>
      <c r="C19509" t="str">
        <v>Midday</v>
      </c>
      <c r="D19509">
        <v>6</v>
      </c>
      <c r="E19509" t="str">
        <f>IF(MOD(D19509,2)=0,"EVEN","ODD")</f>
        <v>EVEN</v>
      </c>
      <c r="F19509" t="str">
        <f>IF(D19509&lt;=18,"LOW (1-18)","HIGH (19-36)")</f>
        <v>LOW (1-18)</v>
      </c>
      <c r="G19509">
        <f>INT((D19509-1)/6)+1</f>
        <v>1</v>
      </c>
      <c r="H19509">
        <f>MOD(D19509-1,6)+1</f>
        <v>6</v>
      </c>
      <c r="I19509">
        <f>37-D19509</f>
        <v>31</v>
      </c>
      <c r="J19509">
        <f>ABS(D19509-D19510)</f>
        <v>26</v>
      </c>
      <c r="K19509">
        <f>AVERAGE(D19509:D19513)</f>
        <v>6</v>
      </c>
      <c r="L19509">
        <f>AVERAGE(D19509:D19528)</f>
        <v>6</v>
      </c>
      <c r="M19509">
        <f>K19509-L19509</f>
        <v>0</v>
      </c>
      <c r="N19509" t="str">
        <f>IF(K19509&gt;L19509,"HIGH ZONE BIAS",IF(K19509&lt;L19509,"LOW ZONE BIAS","EQUILIBRIUM"))</f>
        <v>EQUILIBRIUM</v>
      </c>
    </row>
    <row r="19510">
      <c r="A19510">
        <v>5272</v>
      </c>
      <c r="B19510" t="str">
        <v>2003-01-25</v>
      </c>
      <c r="C19510" t="str">
        <v>Evening</v>
      </c>
      <c r="D19510">
        <v>32</v>
      </c>
      <c r="E19510" t="str">
        <f>IF(MOD(D19510,2)=0,"EVEN","ODD")</f>
        <v>EVEN</v>
      </c>
      <c r="F19510" t="str">
        <f>IF(D19510&lt;=18,"LOW (1-18)","HIGH (19-36)")</f>
        <v>HIGH (19-36)</v>
      </c>
      <c r="G19510">
        <f>INT((D19510-1)/6)+1</f>
        <v>6</v>
      </c>
      <c r="H19510">
        <f>MOD(D19510-1,6)+1</f>
        <v>2</v>
      </c>
      <c r="I19510">
        <f>37-D19510</f>
        <v>5</v>
      </c>
      <c r="J19510">
        <f>ABS(D19510-D19511)</f>
        <v>26</v>
      </c>
      <c r="K19510">
        <f>AVERAGE(D19510:D19514)</f>
        <v>32</v>
      </c>
      <c r="L19510">
        <f>AVERAGE(D19510:D19529)</f>
        <v>32</v>
      </c>
      <c r="M19510">
        <f>K19510-L19510</f>
        <v>0</v>
      </c>
      <c r="N19510" t="str">
        <f>IF(K19510&gt;L19510,"HIGH ZONE BIAS",IF(K19510&lt;L19510,"LOW ZONE BIAS","EQUILIBRIUM"))</f>
        <v>EQUILIBRIUM</v>
      </c>
    </row>
    <row r="19511">
      <c r="A19511">
        <v>5271</v>
      </c>
      <c r="B19511" t="str">
        <v>2003-01-25</v>
      </c>
      <c r="C19511" t="str">
        <v>Midday</v>
      </c>
      <c r="D19511">
        <v>6</v>
      </c>
      <c r="E19511" t="str">
        <f>IF(MOD(D19511,2)=0,"EVEN","ODD")</f>
        <v>EVEN</v>
      </c>
      <c r="F19511" t="str">
        <f>IF(D19511&lt;=18,"LOW (1-18)","HIGH (19-36)")</f>
        <v>LOW (1-18)</v>
      </c>
      <c r="G19511">
        <f>INT((D19511-1)/6)+1</f>
        <v>1</v>
      </c>
      <c r="H19511">
        <f>MOD(D19511-1,6)+1</f>
        <v>6</v>
      </c>
      <c r="I19511">
        <f>37-D19511</f>
        <v>31</v>
      </c>
      <c r="J19511">
        <f>ABS(D19511-D19512)</f>
        <v>23</v>
      </c>
      <c r="K19511">
        <f>AVERAGE(D19511:D19515)</f>
        <v>6</v>
      </c>
      <c r="L19511">
        <f>AVERAGE(D19511:D19530)</f>
        <v>6</v>
      </c>
      <c r="M19511">
        <f>K19511-L19511</f>
        <v>0</v>
      </c>
      <c r="N19511" t="str">
        <f>IF(K19511&gt;L19511,"HIGH ZONE BIAS",IF(K19511&lt;L19511,"LOW ZONE BIAS","EQUILIBRIUM"))</f>
        <v>EQUILIBRIUM</v>
      </c>
    </row>
    <row r="19512">
      <c r="A19512">
        <v>5270</v>
      </c>
      <c r="B19512" t="str">
        <v>2003-01-24</v>
      </c>
      <c r="C19512" t="str">
        <v>Evening</v>
      </c>
      <c r="D19512">
        <v>29</v>
      </c>
      <c r="E19512" t="str">
        <f>IF(MOD(D19512,2)=0,"EVEN","ODD")</f>
        <v>ODD</v>
      </c>
      <c r="F19512" t="str">
        <f>IF(D19512&lt;=18,"LOW (1-18)","HIGH (19-36)")</f>
        <v>HIGH (19-36)</v>
      </c>
      <c r="G19512">
        <f>INT((D19512-1)/6)+1</f>
        <v>5</v>
      </c>
      <c r="H19512">
        <f>MOD(D19512-1,6)+1</f>
        <v>5</v>
      </c>
      <c r="I19512">
        <f>37-D19512</f>
        <v>8</v>
      </c>
      <c r="J19512">
        <f>ABS(D19512-D19513)</f>
        <v>2</v>
      </c>
      <c r="K19512">
        <f>AVERAGE(D19512:D19516)</f>
        <v>29</v>
      </c>
      <c r="L19512">
        <f>AVERAGE(D19512:D19531)</f>
        <v>29</v>
      </c>
      <c r="M19512">
        <f>K19512-L19512</f>
        <v>0</v>
      </c>
      <c r="N19512" t="str">
        <f>IF(K19512&gt;L19512,"HIGH ZONE BIAS",IF(K19512&lt;L19512,"LOW ZONE BIAS","EQUILIBRIUM"))</f>
        <v>EQUILIBRIUM</v>
      </c>
    </row>
    <row r="19513">
      <c r="A19513">
        <v>5269</v>
      </c>
      <c r="B19513" t="str">
        <v>2003-01-24</v>
      </c>
      <c r="C19513" t="str">
        <v>Midday</v>
      </c>
      <c r="D19513">
        <v>31</v>
      </c>
      <c r="E19513" t="str">
        <f>IF(MOD(D19513,2)=0,"EVEN","ODD")</f>
        <v>ODD</v>
      </c>
      <c r="F19513" t="str">
        <f>IF(D19513&lt;=18,"LOW (1-18)","HIGH (19-36)")</f>
        <v>HIGH (19-36)</v>
      </c>
      <c r="G19513">
        <f>INT((D19513-1)/6)+1</f>
        <v>6</v>
      </c>
      <c r="H19513">
        <f>MOD(D19513-1,6)+1</f>
        <v>1</v>
      </c>
      <c r="I19513">
        <f>37-D19513</f>
        <v>6</v>
      </c>
      <c r="J19513">
        <f>ABS(D19513-D19514)</f>
        <v>24</v>
      </c>
      <c r="K19513">
        <f>AVERAGE(D19513:D19517)</f>
        <v>31</v>
      </c>
      <c r="L19513">
        <f>AVERAGE(D19513:D19532)</f>
        <v>31</v>
      </c>
      <c r="M19513">
        <f>K19513-L19513</f>
        <v>0</v>
      </c>
      <c r="N19513" t="str">
        <f>IF(K19513&gt;L19513,"HIGH ZONE BIAS",IF(K19513&lt;L19513,"LOW ZONE BIAS","EQUILIBRIUM"))</f>
        <v>EQUILIBRIUM</v>
      </c>
    </row>
    <row r="19514">
      <c r="A19514">
        <v>5268</v>
      </c>
      <c r="B19514" t="str">
        <v>2003-01-23</v>
      </c>
      <c r="C19514" t="str">
        <v>Evening</v>
      </c>
      <c r="D19514">
        <v>7</v>
      </c>
      <c r="E19514" t="str">
        <f>IF(MOD(D19514,2)=0,"EVEN","ODD")</f>
        <v>ODD</v>
      </c>
      <c r="F19514" t="str">
        <f>IF(D19514&lt;=18,"LOW (1-18)","HIGH (19-36)")</f>
        <v>LOW (1-18)</v>
      </c>
      <c r="G19514">
        <f>INT((D19514-1)/6)+1</f>
        <v>2</v>
      </c>
      <c r="H19514">
        <f>MOD(D19514-1,6)+1</f>
        <v>1</v>
      </c>
      <c r="I19514">
        <f>37-D19514</f>
        <v>30</v>
      </c>
      <c r="J19514">
        <f>ABS(D19514-D19515)</f>
        <v>22</v>
      </c>
      <c r="K19514">
        <f>AVERAGE(D19514:D19518)</f>
        <v>7</v>
      </c>
      <c r="L19514">
        <f>AVERAGE(D19514:D19533)</f>
        <v>7</v>
      </c>
      <c r="M19514">
        <f>K19514-L19514</f>
        <v>0</v>
      </c>
      <c r="N19514" t="str">
        <f>IF(K19514&gt;L19514,"HIGH ZONE BIAS",IF(K19514&lt;L19514,"LOW ZONE BIAS","EQUILIBRIUM"))</f>
        <v>EQUILIBRIUM</v>
      </c>
    </row>
    <row r="19515">
      <c r="A19515">
        <v>5267</v>
      </c>
      <c r="B19515" t="str">
        <v>2003-01-23</v>
      </c>
      <c r="C19515" t="str">
        <v>Midday</v>
      </c>
      <c r="D19515">
        <v>29</v>
      </c>
      <c r="E19515" t="str">
        <f>IF(MOD(D19515,2)=0,"EVEN","ODD")</f>
        <v>ODD</v>
      </c>
      <c r="F19515" t="str">
        <f>IF(D19515&lt;=18,"LOW (1-18)","HIGH (19-36)")</f>
        <v>HIGH (19-36)</v>
      </c>
      <c r="G19515">
        <f>INT((D19515-1)/6)+1</f>
        <v>5</v>
      </c>
      <c r="H19515">
        <f>MOD(D19515-1,6)+1</f>
        <v>5</v>
      </c>
      <c r="I19515">
        <f>37-D19515</f>
        <v>8</v>
      </c>
      <c r="J19515">
        <f>ABS(D19515-D19516)</f>
        <v>11</v>
      </c>
      <c r="K19515">
        <f>AVERAGE(D19515:D19519)</f>
        <v>29</v>
      </c>
      <c r="L19515">
        <f>AVERAGE(D19515:D19534)</f>
        <v>29</v>
      </c>
      <c r="M19515">
        <f>K19515-L19515</f>
        <v>0</v>
      </c>
      <c r="N19515" t="str">
        <f>IF(K19515&gt;L19515,"HIGH ZONE BIAS",IF(K19515&lt;L19515,"LOW ZONE BIAS","EQUILIBRIUM"))</f>
        <v>EQUILIBRIUM</v>
      </c>
    </row>
    <row r="19516">
      <c r="A19516">
        <v>5266</v>
      </c>
      <c r="B19516" t="str">
        <v>2003-01-22</v>
      </c>
      <c r="C19516" t="str">
        <v>Evening</v>
      </c>
      <c r="D19516">
        <v>18</v>
      </c>
      <c r="E19516" t="str">
        <f>IF(MOD(D19516,2)=0,"EVEN","ODD")</f>
        <v>EVEN</v>
      </c>
      <c r="F19516" t="str">
        <f>IF(D19516&lt;=18,"LOW (1-18)","HIGH (19-36)")</f>
        <v>LOW (1-18)</v>
      </c>
      <c r="G19516">
        <f>INT((D19516-1)/6)+1</f>
        <v>3</v>
      </c>
      <c r="H19516">
        <f>MOD(D19516-1,6)+1</f>
        <v>6</v>
      </c>
      <c r="I19516">
        <f>37-D19516</f>
        <v>19</v>
      </c>
      <c r="J19516">
        <f>ABS(D19516-D19517)</f>
        <v>12</v>
      </c>
      <c r="K19516">
        <f>AVERAGE(D19516:D19520)</f>
        <v>18</v>
      </c>
      <c r="L19516">
        <f>AVERAGE(D19516:D19535)</f>
        <v>18</v>
      </c>
      <c r="M19516">
        <f>K19516-L19516</f>
        <v>0</v>
      </c>
      <c r="N19516" t="str">
        <f>IF(K19516&gt;L19516,"HIGH ZONE BIAS",IF(K19516&lt;L19516,"LOW ZONE BIAS","EQUILIBRIUM"))</f>
        <v>EQUILIBRIUM</v>
      </c>
    </row>
    <row r="19517">
      <c r="A19517">
        <v>5265</v>
      </c>
      <c r="B19517" t="str">
        <v>2003-01-22</v>
      </c>
      <c r="C19517" t="str">
        <v>Midday</v>
      </c>
      <c r="D19517">
        <v>30</v>
      </c>
      <c r="E19517" t="str">
        <f>IF(MOD(D19517,2)=0,"EVEN","ODD")</f>
        <v>EVEN</v>
      </c>
      <c r="F19517" t="str">
        <f>IF(D19517&lt;=18,"LOW (1-18)","HIGH (19-36)")</f>
        <v>HIGH (19-36)</v>
      </c>
      <c r="G19517">
        <f>INT((D19517-1)/6)+1</f>
        <v>5</v>
      </c>
      <c r="H19517">
        <f>MOD(D19517-1,6)+1</f>
        <v>6</v>
      </c>
      <c r="I19517">
        <f>37-D19517</f>
        <v>7</v>
      </c>
      <c r="J19517">
        <f>ABS(D19517-D19518)</f>
        <v>17</v>
      </c>
      <c r="K19517">
        <f>AVERAGE(D19517:D19521)</f>
        <v>30</v>
      </c>
      <c r="L19517">
        <f>AVERAGE(D19517:D19536)</f>
        <v>30</v>
      </c>
      <c r="M19517">
        <f>K19517-L19517</f>
        <v>0</v>
      </c>
      <c r="N19517" t="str">
        <f>IF(K19517&gt;L19517,"HIGH ZONE BIAS",IF(K19517&lt;L19517,"LOW ZONE BIAS","EQUILIBRIUM"))</f>
        <v>EQUILIBRIUM</v>
      </c>
    </row>
    <row r="19518">
      <c r="A19518">
        <v>5264</v>
      </c>
      <c r="B19518" t="str">
        <v>2003-01-21</v>
      </c>
      <c r="C19518" t="str">
        <v>Evening</v>
      </c>
      <c r="D19518">
        <v>13</v>
      </c>
      <c r="E19518" t="str">
        <f>IF(MOD(D19518,2)=0,"EVEN","ODD")</f>
        <v>ODD</v>
      </c>
      <c r="F19518" t="str">
        <f>IF(D19518&lt;=18,"LOW (1-18)","HIGH (19-36)")</f>
        <v>LOW (1-18)</v>
      </c>
      <c r="G19518">
        <f>INT((D19518-1)/6)+1</f>
        <v>3</v>
      </c>
      <c r="H19518">
        <f>MOD(D19518-1,6)+1</f>
        <v>1</v>
      </c>
      <c r="I19518">
        <f>37-D19518</f>
        <v>24</v>
      </c>
      <c r="J19518">
        <f>ABS(D19518-D19519)</f>
        <v>10</v>
      </c>
      <c r="K19518">
        <f>AVERAGE(D19518:D19522)</f>
        <v>13</v>
      </c>
      <c r="L19518">
        <f>AVERAGE(D19518:D19537)</f>
        <v>13</v>
      </c>
      <c r="M19518">
        <f>K19518-L19518</f>
        <v>0</v>
      </c>
      <c r="N19518" t="str">
        <f>IF(K19518&gt;L19518,"HIGH ZONE BIAS",IF(K19518&lt;L19518,"LOW ZONE BIAS","EQUILIBRIUM"))</f>
        <v>EQUILIBRIUM</v>
      </c>
    </row>
    <row r="19519">
      <c r="A19519">
        <v>5263</v>
      </c>
      <c r="B19519" t="str">
        <v>2003-01-21</v>
      </c>
      <c r="C19519" t="str">
        <v>Midday</v>
      </c>
      <c r="D19519">
        <v>3</v>
      </c>
      <c r="E19519" t="str">
        <f>IF(MOD(D19519,2)=0,"EVEN","ODD")</f>
        <v>ODD</v>
      </c>
      <c r="F19519" t="str">
        <f>IF(D19519&lt;=18,"LOW (1-18)","HIGH (19-36)")</f>
        <v>LOW (1-18)</v>
      </c>
      <c r="G19519">
        <f>INT((D19519-1)/6)+1</f>
        <v>1</v>
      </c>
      <c r="H19519">
        <f>MOD(D19519-1,6)+1</f>
        <v>3</v>
      </c>
      <c r="I19519">
        <f>37-D19519</f>
        <v>34</v>
      </c>
      <c r="J19519">
        <f>ABS(D19519-D19520)</f>
        <v>17</v>
      </c>
      <c r="K19519">
        <f>AVERAGE(D19519:D19523)</f>
        <v>3</v>
      </c>
      <c r="L19519">
        <f>AVERAGE(D19519:D19538)</f>
        <v>3</v>
      </c>
      <c r="M19519">
        <f>K19519-L19519</f>
        <v>0</v>
      </c>
      <c r="N19519" t="str">
        <f>IF(K19519&gt;L19519,"HIGH ZONE BIAS",IF(K19519&lt;L19519,"LOW ZONE BIAS","EQUILIBRIUM"))</f>
        <v>EQUILIBRIUM</v>
      </c>
    </row>
    <row r="19520">
      <c r="A19520">
        <v>5262</v>
      </c>
      <c r="B19520" t="str">
        <v>2003-01-20</v>
      </c>
      <c r="C19520" t="str">
        <v>Evening</v>
      </c>
      <c r="D19520">
        <v>20</v>
      </c>
      <c r="E19520" t="str">
        <f>IF(MOD(D19520,2)=0,"EVEN","ODD")</f>
        <v>EVEN</v>
      </c>
      <c r="F19520" t="str">
        <f>IF(D19520&lt;=18,"LOW (1-18)","HIGH (19-36)")</f>
        <v>HIGH (19-36)</v>
      </c>
      <c r="G19520">
        <f>INT((D19520-1)/6)+1</f>
        <v>4</v>
      </c>
      <c r="H19520">
        <f>MOD(D19520-1,6)+1</f>
        <v>2</v>
      </c>
      <c r="I19520">
        <f>37-D19520</f>
        <v>17</v>
      </c>
      <c r="J19520">
        <f>ABS(D19520-D19521)</f>
        <v>0</v>
      </c>
      <c r="K19520">
        <f>AVERAGE(D19520:D19524)</f>
        <v>20</v>
      </c>
      <c r="L19520">
        <f>AVERAGE(D19520:D19539)</f>
        <v>20</v>
      </c>
      <c r="M19520">
        <f>K19520-L19520</f>
        <v>0</v>
      </c>
      <c r="N19520" t="str">
        <f>IF(K19520&gt;L19520,"HIGH ZONE BIAS",IF(K19520&lt;L19520,"LOW ZONE BIAS","EQUILIBRIUM"))</f>
        <v>EQUILIBRIUM</v>
      </c>
    </row>
    <row r="19521">
      <c r="A19521">
        <v>5261</v>
      </c>
      <c r="B19521" t="str">
        <v>2003-01-20</v>
      </c>
      <c r="C19521" t="str">
        <v>Midday</v>
      </c>
      <c r="D19521">
        <v>20</v>
      </c>
      <c r="E19521" t="str">
        <f>IF(MOD(D19521,2)=0,"EVEN","ODD")</f>
        <v>EVEN</v>
      </c>
      <c r="F19521" t="str">
        <f>IF(D19521&lt;=18,"LOW (1-18)","HIGH (19-36)")</f>
        <v>HIGH (19-36)</v>
      </c>
      <c r="G19521">
        <f>INT((D19521-1)/6)+1</f>
        <v>4</v>
      </c>
      <c r="H19521">
        <f>MOD(D19521-1,6)+1</f>
        <v>2</v>
      </c>
      <c r="I19521">
        <f>37-D19521</f>
        <v>17</v>
      </c>
      <c r="J19521">
        <f>ABS(D19521-D19522)</f>
        <v>17</v>
      </c>
      <c r="K19521">
        <f>AVERAGE(D19521:D19525)</f>
        <v>20</v>
      </c>
      <c r="L19521">
        <f>AVERAGE(D19521:D19540)</f>
        <v>20</v>
      </c>
      <c r="M19521">
        <f>K19521-L19521</f>
        <v>0</v>
      </c>
      <c r="N19521" t="str">
        <f>IF(K19521&gt;L19521,"HIGH ZONE BIAS",IF(K19521&lt;L19521,"LOW ZONE BIAS","EQUILIBRIUM"))</f>
        <v>EQUILIBRIUM</v>
      </c>
    </row>
    <row r="19522">
      <c r="A19522">
        <v>5260</v>
      </c>
      <c r="B19522" t="str">
        <v>2003-01-18</v>
      </c>
      <c r="C19522" t="str">
        <v>Evening</v>
      </c>
      <c r="D19522">
        <v>3</v>
      </c>
      <c r="E19522" t="str">
        <f>IF(MOD(D19522,2)=0,"EVEN","ODD")</f>
        <v>ODD</v>
      </c>
      <c r="F19522" t="str">
        <f>IF(D19522&lt;=18,"LOW (1-18)","HIGH (19-36)")</f>
        <v>LOW (1-18)</v>
      </c>
      <c r="G19522">
        <f>INT((D19522-1)/6)+1</f>
        <v>1</v>
      </c>
      <c r="H19522">
        <f>MOD(D19522-1,6)+1</f>
        <v>3</v>
      </c>
      <c r="I19522">
        <f>37-D19522</f>
        <v>34</v>
      </c>
      <c r="J19522">
        <f>ABS(D19522-D19523)</f>
        <v>17</v>
      </c>
      <c r="K19522">
        <f>AVERAGE(D19522:D19526)</f>
        <v>3</v>
      </c>
      <c r="L19522">
        <f>AVERAGE(D19522:D19541)</f>
        <v>3</v>
      </c>
      <c r="M19522">
        <f>K19522-L19522</f>
        <v>0</v>
      </c>
      <c r="N19522" t="str">
        <f>IF(K19522&gt;L19522,"HIGH ZONE BIAS",IF(K19522&lt;L19522,"LOW ZONE BIAS","EQUILIBRIUM"))</f>
        <v>EQUILIBRIUM</v>
      </c>
    </row>
    <row r="19523">
      <c r="A19523">
        <v>5259</v>
      </c>
      <c r="B19523" t="str">
        <v>2003-01-18</v>
      </c>
      <c r="C19523" t="str">
        <v>Midday</v>
      </c>
      <c r="D19523">
        <v>20</v>
      </c>
      <c r="E19523" t="str">
        <f>IF(MOD(D19523,2)=0,"EVEN","ODD")</f>
        <v>EVEN</v>
      </c>
      <c r="F19523" t="str">
        <f>IF(D19523&lt;=18,"LOW (1-18)","HIGH (19-36)")</f>
        <v>HIGH (19-36)</v>
      </c>
      <c r="G19523">
        <f>INT((D19523-1)/6)+1</f>
        <v>4</v>
      </c>
      <c r="H19523">
        <f>MOD(D19523-1,6)+1</f>
        <v>2</v>
      </c>
      <c r="I19523">
        <f>37-D19523</f>
        <v>17</v>
      </c>
      <c r="J19523">
        <f>ABS(D19523-D19524)</f>
        <v>15</v>
      </c>
      <c r="K19523">
        <f>AVERAGE(D19523:D19527)</f>
        <v>20</v>
      </c>
      <c r="L19523">
        <f>AVERAGE(D19523:D19542)</f>
        <v>20</v>
      </c>
      <c r="M19523">
        <f>K19523-L19523</f>
        <v>0</v>
      </c>
      <c r="N19523" t="str">
        <f>IF(K19523&gt;L19523,"HIGH ZONE BIAS",IF(K19523&lt;L19523,"LOW ZONE BIAS","EQUILIBRIUM"))</f>
        <v>EQUILIBRIUM</v>
      </c>
    </row>
    <row r="19524">
      <c r="A19524">
        <v>5258</v>
      </c>
      <c r="B19524" t="str">
        <v>2003-01-17</v>
      </c>
      <c r="C19524" t="str">
        <v>Evening</v>
      </c>
      <c r="D19524">
        <v>5</v>
      </c>
      <c r="E19524" t="str">
        <f>IF(MOD(D19524,2)=0,"EVEN","ODD")</f>
        <v>ODD</v>
      </c>
      <c r="F19524" t="str">
        <f>IF(D19524&lt;=18,"LOW (1-18)","HIGH (19-36)")</f>
        <v>LOW (1-18)</v>
      </c>
      <c r="G19524">
        <f>INT((D19524-1)/6)+1</f>
        <v>1</v>
      </c>
      <c r="H19524">
        <f>MOD(D19524-1,6)+1</f>
        <v>5</v>
      </c>
      <c r="I19524">
        <f>37-D19524</f>
        <v>32</v>
      </c>
      <c r="J19524">
        <f>ABS(D19524-D19525)</f>
        <v>1</v>
      </c>
      <c r="K19524">
        <f>AVERAGE(D19524:D19528)</f>
        <v>5</v>
      </c>
      <c r="L19524">
        <f>AVERAGE(D19524:D19543)</f>
        <v>5</v>
      </c>
      <c r="M19524">
        <f>K19524-L19524</f>
        <v>0</v>
      </c>
      <c r="N19524" t="str">
        <f>IF(K19524&gt;L19524,"HIGH ZONE BIAS",IF(K19524&lt;L19524,"LOW ZONE BIAS","EQUILIBRIUM"))</f>
        <v>EQUILIBRIUM</v>
      </c>
    </row>
    <row r="19525">
      <c r="A19525">
        <v>5257</v>
      </c>
      <c r="B19525" t="str">
        <v>2003-01-17</v>
      </c>
      <c r="C19525" t="str">
        <v>Midday</v>
      </c>
      <c r="D19525">
        <v>4</v>
      </c>
      <c r="E19525" t="str">
        <f>IF(MOD(D19525,2)=0,"EVEN","ODD")</f>
        <v>EVEN</v>
      </c>
      <c r="F19525" t="str">
        <f>IF(D19525&lt;=18,"LOW (1-18)","HIGH (19-36)")</f>
        <v>LOW (1-18)</v>
      </c>
      <c r="G19525">
        <f>INT((D19525-1)/6)+1</f>
        <v>1</v>
      </c>
      <c r="H19525">
        <f>MOD(D19525-1,6)+1</f>
        <v>4</v>
      </c>
      <c r="I19525">
        <f>37-D19525</f>
        <v>33</v>
      </c>
      <c r="J19525">
        <f>ABS(D19525-D19526)</f>
        <v>0</v>
      </c>
      <c r="K19525">
        <f>AVERAGE(D19525:D19529)</f>
        <v>4</v>
      </c>
      <c r="L19525">
        <f>AVERAGE(D19525:D19544)</f>
        <v>4</v>
      </c>
      <c r="M19525">
        <f>K19525-L19525</f>
        <v>0</v>
      </c>
      <c r="N19525" t="str">
        <f>IF(K19525&gt;L19525,"HIGH ZONE BIAS",IF(K19525&lt;L19525,"LOW ZONE BIAS","EQUILIBRIUM"))</f>
        <v>EQUILIBRIUM</v>
      </c>
    </row>
    <row r="19526">
      <c r="A19526">
        <v>5256</v>
      </c>
      <c r="B19526" t="str">
        <v>2003-01-16</v>
      </c>
      <c r="C19526" t="str">
        <v>Evening</v>
      </c>
      <c r="D19526">
        <v>4</v>
      </c>
      <c r="E19526" t="str">
        <f>IF(MOD(D19526,2)=0,"EVEN","ODD")</f>
        <v>EVEN</v>
      </c>
      <c r="F19526" t="str">
        <f>IF(D19526&lt;=18,"LOW (1-18)","HIGH (19-36)")</f>
        <v>LOW (1-18)</v>
      </c>
      <c r="G19526">
        <f>INT((D19526-1)/6)+1</f>
        <v>1</v>
      </c>
      <c r="H19526">
        <f>MOD(D19526-1,6)+1</f>
        <v>4</v>
      </c>
      <c r="I19526">
        <f>37-D19526</f>
        <v>33</v>
      </c>
      <c r="J19526">
        <f>ABS(D19526-D19527)</f>
        <v>2</v>
      </c>
      <c r="K19526">
        <f>AVERAGE(D19526:D19530)</f>
        <v>4</v>
      </c>
      <c r="L19526">
        <f>AVERAGE(D19526:D19545)</f>
        <v>4</v>
      </c>
      <c r="M19526">
        <f>K19526-L19526</f>
        <v>0</v>
      </c>
      <c r="N19526" t="str">
        <f>IF(K19526&gt;L19526,"HIGH ZONE BIAS",IF(K19526&lt;L19526,"LOW ZONE BIAS","EQUILIBRIUM"))</f>
        <v>EQUILIBRIUM</v>
      </c>
    </row>
    <row r="19527">
      <c r="A19527">
        <v>5255</v>
      </c>
      <c r="B19527" t="str">
        <v>2003-01-16</v>
      </c>
      <c r="C19527" t="str">
        <v>Midday</v>
      </c>
      <c r="D19527">
        <v>6</v>
      </c>
      <c r="E19527" t="str">
        <f>IF(MOD(D19527,2)=0,"EVEN","ODD")</f>
        <v>EVEN</v>
      </c>
      <c r="F19527" t="str">
        <f>IF(D19527&lt;=18,"LOW (1-18)","HIGH (19-36)")</f>
        <v>LOW (1-18)</v>
      </c>
      <c r="G19527">
        <f>INT((D19527-1)/6)+1</f>
        <v>1</v>
      </c>
      <c r="H19527">
        <f>MOD(D19527-1,6)+1</f>
        <v>6</v>
      </c>
      <c r="I19527">
        <f>37-D19527</f>
        <v>31</v>
      </c>
      <c r="J19527">
        <f>ABS(D19527-D19528)</f>
        <v>5</v>
      </c>
      <c r="K19527">
        <f>AVERAGE(D19527:D19531)</f>
        <v>6</v>
      </c>
      <c r="L19527">
        <f>AVERAGE(D19527:D19546)</f>
        <v>6</v>
      </c>
      <c r="M19527">
        <f>K19527-L19527</f>
        <v>0</v>
      </c>
      <c r="N19527" t="str">
        <f>IF(K19527&gt;L19527,"HIGH ZONE BIAS",IF(K19527&lt;L19527,"LOW ZONE BIAS","EQUILIBRIUM"))</f>
        <v>EQUILIBRIUM</v>
      </c>
    </row>
    <row r="19528">
      <c r="A19528">
        <v>5254</v>
      </c>
      <c r="B19528" t="str">
        <v>2003-01-15</v>
      </c>
      <c r="C19528" t="str">
        <v>Evening</v>
      </c>
      <c r="D19528">
        <v>1</v>
      </c>
      <c r="E19528" t="str">
        <f>IF(MOD(D19528,2)=0,"EVEN","ODD")</f>
        <v>ODD</v>
      </c>
      <c r="F19528" t="str">
        <f>IF(D19528&lt;=18,"LOW (1-18)","HIGH (19-36)")</f>
        <v>LOW (1-18)</v>
      </c>
      <c r="G19528">
        <f>INT((D19528-1)/6)+1</f>
        <v>1</v>
      </c>
      <c r="H19528">
        <f>MOD(D19528-1,6)+1</f>
        <v>1</v>
      </c>
      <c r="I19528">
        <f>37-D19528</f>
        <v>36</v>
      </c>
      <c r="J19528">
        <f>ABS(D19528-D19529)</f>
        <v>9</v>
      </c>
      <c r="K19528">
        <f>AVERAGE(D19528:D19532)</f>
        <v>1</v>
      </c>
      <c r="L19528">
        <f>AVERAGE(D19528:D19547)</f>
        <v>1</v>
      </c>
      <c r="M19528">
        <f>K19528-L19528</f>
        <v>0</v>
      </c>
      <c r="N19528" t="str">
        <f>IF(K19528&gt;L19528,"HIGH ZONE BIAS",IF(K19528&lt;L19528,"LOW ZONE BIAS","EQUILIBRIUM"))</f>
        <v>EQUILIBRIUM</v>
      </c>
    </row>
    <row r="19529">
      <c r="A19529">
        <v>5253</v>
      </c>
      <c r="B19529" t="str">
        <v>2003-01-15</v>
      </c>
      <c r="C19529" t="str">
        <v>Midday</v>
      </c>
      <c r="D19529">
        <v>10</v>
      </c>
      <c r="E19529" t="str">
        <f>IF(MOD(D19529,2)=0,"EVEN","ODD")</f>
        <v>EVEN</v>
      </c>
      <c r="F19529" t="str">
        <f>IF(D19529&lt;=18,"LOW (1-18)","HIGH (19-36)")</f>
        <v>LOW (1-18)</v>
      </c>
      <c r="G19529">
        <f>INT((D19529-1)/6)+1</f>
        <v>2</v>
      </c>
      <c r="H19529">
        <f>MOD(D19529-1,6)+1</f>
        <v>4</v>
      </c>
      <c r="I19529">
        <f>37-D19529</f>
        <v>27</v>
      </c>
      <c r="J19529">
        <f>ABS(D19529-D19530)</f>
        <v>15</v>
      </c>
      <c r="K19529">
        <f>AVERAGE(D19529:D19533)</f>
        <v>10</v>
      </c>
      <c r="L19529">
        <f>AVERAGE(D19529:D19548)</f>
        <v>10</v>
      </c>
      <c r="M19529">
        <f>K19529-L19529</f>
        <v>0</v>
      </c>
      <c r="N19529" t="str">
        <f>IF(K19529&gt;L19529,"HIGH ZONE BIAS",IF(K19529&lt;L19529,"LOW ZONE BIAS","EQUILIBRIUM"))</f>
        <v>EQUILIBRIUM</v>
      </c>
    </row>
    <row r="19530">
      <c r="A19530">
        <v>5252</v>
      </c>
      <c r="B19530" t="str">
        <v>2003-01-14</v>
      </c>
      <c r="C19530" t="str">
        <v>Evening</v>
      </c>
      <c r="D19530">
        <v>25</v>
      </c>
      <c r="E19530" t="str">
        <f>IF(MOD(D19530,2)=0,"EVEN","ODD")</f>
        <v>ODD</v>
      </c>
      <c r="F19530" t="str">
        <f>IF(D19530&lt;=18,"LOW (1-18)","HIGH (19-36)")</f>
        <v>HIGH (19-36)</v>
      </c>
      <c r="G19530">
        <f>INT((D19530-1)/6)+1</f>
        <v>5</v>
      </c>
      <c r="H19530">
        <f>MOD(D19530-1,6)+1</f>
        <v>1</v>
      </c>
      <c r="I19530">
        <f>37-D19530</f>
        <v>12</v>
      </c>
      <c r="J19530">
        <f>ABS(D19530-D19531)</f>
        <v>10</v>
      </c>
      <c r="K19530">
        <f>AVERAGE(D19530:D19534)</f>
        <v>25</v>
      </c>
      <c r="L19530">
        <f>AVERAGE(D19530:D19549)</f>
        <v>25</v>
      </c>
      <c r="M19530">
        <f>K19530-L19530</f>
        <v>0</v>
      </c>
      <c r="N19530" t="str">
        <f>IF(K19530&gt;L19530,"HIGH ZONE BIAS",IF(K19530&lt;L19530,"LOW ZONE BIAS","EQUILIBRIUM"))</f>
        <v>EQUILIBRIUM</v>
      </c>
    </row>
    <row r="19531">
      <c r="A19531">
        <v>5251</v>
      </c>
      <c r="B19531" t="str">
        <v>2003-01-14</v>
      </c>
      <c r="C19531" t="str">
        <v>Midday</v>
      </c>
      <c r="D19531">
        <v>15</v>
      </c>
      <c r="E19531" t="str">
        <f>IF(MOD(D19531,2)=0,"EVEN","ODD")</f>
        <v>ODD</v>
      </c>
      <c r="F19531" t="str">
        <f>IF(D19531&lt;=18,"LOW (1-18)","HIGH (19-36)")</f>
        <v>LOW (1-18)</v>
      </c>
      <c r="G19531">
        <f>INT((D19531-1)/6)+1</f>
        <v>3</v>
      </c>
      <c r="H19531">
        <f>MOD(D19531-1,6)+1</f>
        <v>3</v>
      </c>
      <c r="I19531">
        <f>37-D19531</f>
        <v>22</v>
      </c>
      <c r="J19531">
        <f>ABS(D19531-D19532)</f>
        <v>14</v>
      </c>
      <c r="K19531">
        <f>AVERAGE(D19531:D19535)</f>
        <v>15</v>
      </c>
      <c r="L19531">
        <f>AVERAGE(D19531:D19550)</f>
        <v>15</v>
      </c>
      <c r="M19531">
        <f>K19531-L19531</f>
        <v>0</v>
      </c>
      <c r="N19531" t="str">
        <f>IF(K19531&gt;L19531,"HIGH ZONE BIAS",IF(K19531&lt;L19531,"LOW ZONE BIAS","EQUILIBRIUM"))</f>
        <v>EQUILIBRIUM</v>
      </c>
    </row>
    <row r="19532">
      <c r="A19532">
        <v>5250</v>
      </c>
      <c r="B19532" t="str">
        <v>2003-01-13</v>
      </c>
      <c r="C19532" t="str">
        <v>Evening</v>
      </c>
      <c r="D19532">
        <v>29</v>
      </c>
      <c r="E19532" t="str">
        <f>IF(MOD(D19532,2)=0,"EVEN","ODD")</f>
        <v>ODD</v>
      </c>
      <c r="F19532" t="str">
        <f>IF(D19532&lt;=18,"LOW (1-18)","HIGH (19-36)")</f>
        <v>HIGH (19-36)</v>
      </c>
      <c r="G19532">
        <f>INT((D19532-1)/6)+1</f>
        <v>5</v>
      </c>
      <c r="H19532">
        <f>MOD(D19532-1,6)+1</f>
        <v>5</v>
      </c>
      <c r="I19532">
        <f>37-D19532</f>
        <v>8</v>
      </c>
      <c r="J19532">
        <f>ABS(D19532-D19533)</f>
        <v>4</v>
      </c>
      <c r="K19532">
        <f>AVERAGE(D19532:D19536)</f>
        <v>29</v>
      </c>
      <c r="L19532">
        <f>AVERAGE(D19532:D19551)</f>
        <v>29</v>
      </c>
      <c r="M19532">
        <f>K19532-L19532</f>
        <v>0</v>
      </c>
      <c r="N19532" t="str">
        <f>IF(K19532&gt;L19532,"HIGH ZONE BIAS",IF(K19532&lt;L19532,"LOW ZONE BIAS","EQUILIBRIUM"))</f>
        <v>EQUILIBRIUM</v>
      </c>
    </row>
    <row r="19533">
      <c r="A19533">
        <v>5249</v>
      </c>
      <c r="B19533" t="str">
        <v>2003-01-13</v>
      </c>
      <c r="C19533" t="str">
        <v>Midday</v>
      </c>
      <c r="D19533">
        <v>33</v>
      </c>
      <c r="E19533" t="str">
        <f>IF(MOD(D19533,2)=0,"EVEN","ODD")</f>
        <v>ODD</v>
      </c>
      <c r="F19533" t="str">
        <f>IF(D19533&lt;=18,"LOW (1-18)","HIGH (19-36)")</f>
        <v>HIGH (19-36)</v>
      </c>
      <c r="G19533">
        <f>INT((D19533-1)/6)+1</f>
        <v>6</v>
      </c>
      <c r="H19533">
        <f>MOD(D19533-1,6)+1</f>
        <v>3</v>
      </c>
      <c r="I19533">
        <f>37-D19533</f>
        <v>4</v>
      </c>
      <c r="J19533">
        <f>ABS(D19533-D19534)</f>
        <v>27</v>
      </c>
      <c r="K19533">
        <f>AVERAGE(D19533:D19537)</f>
        <v>33</v>
      </c>
      <c r="L19533">
        <f>AVERAGE(D19533:D19552)</f>
        <v>33</v>
      </c>
      <c r="M19533">
        <f>K19533-L19533</f>
        <v>0</v>
      </c>
      <c r="N19533" t="str">
        <f>IF(K19533&gt;L19533,"HIGH ZONE BIAS",IF(K19533&lt;L19533,"LOW ZONE BIAS","EQUILIBRIUM"))</f>
        <v>EQUILIBRIUM</v>
      </c>
    </row>
    <row r="19534">
      <c r="A19534">
        <v>5248</v>
      </c>
      <c r="B19534" t="str">
        <v>2003-01-11</v>
      </c>
      <c r="C19534" t="str">
        <v>Evening</v>
      </c>
      <c r="D19534">
        <v>6</v>
      </c>
      <c r="E19534" t="str">
        <f>IF(MOD(D19534,2)=0,"EVEN","ODD")</f>
        <v>EVEN</v>
      </c>
      <c r="F19534" t="str">
        <f>IF(D19534&lt;=18,"LOW (1-18)","HIGH (19-36)")</f>
        <v>LOW (1-18)</v>
      </c>
      <c r="G19534">
        <f>INT((D19534-1)/6)+1</f>
        <v>1</v>
      </c>
      <c r="H19534">
        <f>MOD(D19534-1,6)+1</f>
        <v>6</v>
      </c>
      <c r="I19534">
        <f>37-D19534</f>
        <v>31</v>
      </c>
      <c r="J19534">
        <f>ABS(D19534-D19535)</f>
        <v>6</v>
      </c>
      <c r="K19534">
        <f>AVERAGE(D19534:D19538)</f>
        <v>6</v>
      </c>
      <c r="L19534">
        <f>AVERAGE(D19534:D19553)</f>
        <v>6</v>
      </c>
      <c r="M19534">
        <f>K19534-L19534</f>
        <v>0</v>
      </c>
      <c r="N19534" t="str">
        <f>IF(K19534&gt;L19534,"HIGH ZONE BIAS",IF(K19534&lt;L19534,"LOW ZONE BIAS","EQUILIBRIUM"))</f>
        <v>EQUILIBRIUM</v>
      </c>
    </row>
    <row r="19535">
      <c r="A19535">
        <v>5247</v>
      </c>
      <c r="B19535" t="str">
        <v>2003-01-11</v>
      </c>
      <c r="C19535" t="str">
        <v>Midday</v>
      </c>
      <c r="D19535">
        <v>12</v>
      </c>
      <c r="E19535" t="str">
        <f>IF(MOD(D19535,2)=0,"EVEN","ODD")</f>
        <v>EVEN</v>
      </c>
      <c r="F19535" t="str">
        <f>IF(D19535&lt;=18,"LOW (1-18)","HIGH (19-36)")</f>
        <v>LOW (1-18)</v>
      </c>
      <c r="G19535">
        <f>INT((D19535-1)/6)+1</f>
        <v>2</v>
      </c>
      <c r="H19535">
        <f>MOD(D19535-1,6)+1</f>
        <v>6</v>
      </c>
      <c r="I19535">
        <f>37-D19535</f>
        <v>25</v>
      </c>
      <c r="J19535">
        <f>ABS(D19535-D19536)</f>
        <v>11</v>
      </c>
      <c r="K19535">
        <f>AVERAGE(D19535:D19539)</f>
        <v>12</v>
      </c>
      <c r="L19535">
        <f>AVERAGE(D19535:D19554)</f>
        <v>12</v>
      </c>
      <c r="M19535">
        <f>K19535-L19535</f>
        <v>0</v>
      </c>
      <c r="N19535" t="str">
        <f>IF(K19535&gt;L19535,"HIGH ZONE BIAS",IF(K19535&lt;L19535,"LOW ZONE BIAS","EQUILIBRIUM"))</f>
        <v>EQUILIBRIUM</v>
      </c>
    </row>
    <row r="19536">
      <c r="A19536">
        <v>5246</v>
      </c>
      <c r="B19536" t="str">
        <v>2003-01-10</v>
      </c>
      <c r="C19536" t="str">
        <v>Evening</v>
      </c>
      <c r="D19536">
        <v>1</v>
      </c>
      <c r="E19536" t="str">
        <f>IF(MOD(D19536,2)=0,"EVEN","ODD")</f>
        <v>ODD</v>
      </c>
      <c r="F19536" t="str">
        <f>IF(D19536&lt;=18,"LOW (1-18)","HIGH (19-36)")</f>
        <v>LOW (1-18)</v>
      </c>
      <c r="G19536">
        <f>INT((D19536-1)/6)+1</f>
        <v>1</v>
      </c>
      <c r="H19536">
        <f>MOD(D19536-1,6)+1</f>
        <v>1</v>
      </c>
      <c r="I19536">
        <f>37-D19536</f>
        <v>36</v>
      </c>
      <c r="J19536">
        <f>ABS(D19536-D19537)</f>
        <v>25</v>
      </c>
      <c r="K19536">
        <f>AVERAGE(D19536:D19540)</f>
        <v>1</v>
      </c>
      <c r="L19536">
        <f>AVERAGE(D19536:D19555)</f>
        <v>1</v>
      </c>
      <c r="M19536">
        <f>K19536-L19536</f>
        <v>0</v>
      </c>
      <c r="N19536" t="str">
        <f>IF(K19536&gt;L19536,"HIGH ZONE BIAS",IF(K19536&lt;L19536,"LOW ZONE BIAS","EQUILIBRIUM"))</f>
        <v>EQUILIBRIUM</v>
      </c>
    </row>
    <row r="19537">
      <c r="A19537">
        <v>5245</v>
      </c>
      <c r="B19537" t="str">
        <v>2003-01-10</v>
      </c>
      <c r="C19537" t="str">
        <v>Midday</v>
      </c>
      <c r="D19537">
        <v>26</v>
      </c>
      <c r="E19537" t="str">
        <f>IF(MOD(D19537,2)=0,"EVEN","ODD")</f>
        <v>EVEN</v>
      </c>
      <c r="F19537" t="str">
        <f>IF(D19537&lt;=18,"LOW (1-18)","HIGH (19-36)")</f>
        <v>HIGH (19-36)</v>
      </c>
      <c r="G19537">
        <f>INT((D19537-1)/6)+1</f>
        <v>5</v>
      </c>
      <c r="H19537">
        <f>MOD(D19537-1,6)+1</f>
        <v>2</v>
      </c>
      <c r="I19537">
        <f>37-D19537</f>
        <v>11</v>
      </c>
      <c r="J19537">
        <f>ABS(D19537-D19538)</f>
        <v>25</v>
      </c>
      <c r="K19537">
        <f>AVERAGE(D19537:D19541)</f>
        <v>26</v>
      </c>
      <c r="L19537">
        <f>AVERAGE(D19537:D19556)</f>
        <v>26</v>
      </c>
      <c r="M19537">
        <f>K19537-L19537</f>
        <v>0</v>
      </c>
      <c r="N19537" t="str">
        <f>IF(K19537&gt;L19537,"HIGH ZONE BIAS",IF(K19537&lt;L19537,"LOW ZONE BIAS","EQUILIBRIUM"))</f>
        <v>EQUILIBRIUM</v>
      </c>
    </row>
    <row r="19538">
      <c r="A19538">
        <v>5244</v>
      </c>
      <c r="B19538" t="str">
        <v>2003-01-09</v>
      </c>
      <c r="C19538" t="str">
        <v>Evening</v>
      </c>
      <c r="D19538">
        <v>1</v>
      </c>
      <c r="E19538" t="str">
        <f>IF(MOD(D19538,2)=0,"EVEN","ODD")</f>
        <v>ODD</v>
      </c>
      <c r="F19538" t="str">
        <f>IF(D19538&lt;=18,"LOW (1-18)","HIGH (19-36)")</f>
        <v>LOW (1-18)</v>
      </c>
      <c r="G19538">
        <f>INT((D19538-1)/6)+1</f>
        <v>1</v>
      </c>
      <c r="H19538">
        <f>MOD(D19538-1,6)+1</f>
        <v>1</v>
      </c>
      <c r="I19538">
        <f>37-D19538</f>
        <v>36</v>
      </c>
      <c r="J19538">
        <f>ABS(D19538-D19539)</f>
        <v>30</v>
      </c>
      <c r="K19538">
        <f>AVERAGE(D19538:D19542)</f>
        <v>1</v>
      </c>
      <c r="L19538">
        <f>AVERAGE(D19538:D19557)</f>
        <v>1</v>
      </c>
      <c r="M19538">
        <f>K19538-L19538</f>
        <v>0</v>
      </c>
      <c r="N19538" t="str">
        <f>IF(K19538&gt;L19538,"HIGH ZONE BIAS",IF(K19538&lt;L19538,"LOW ZONE BIAS","EQUILIBRIUM"))</f>
        <v>EQUILIBRIUM</v>
      </c>
    </row>
    <row r="19539">
      <c r="A19539">
        <v>5243</v>
      </c>
      <c r="B19539" t="str">
        <v>2003-01-09</v>
      </c>
      <c r="C19539" t="str">
        <v>Midday</v>
      </c>
      <c r="D19539">
        <v>31</v>
      </c>
      <c r="E19539" t="str">
        <f>IF(MOD(D19539,2)=0,"EVEN","ODD")</f>
        <v>ODD</v>
      </c>
      <c r="F19539" t="str">
        <f>IF(D19539&lt;=18,"LOW (1-18)","HIGH (19-36)")</f>
        <v>HIGH (19-36)</v>
      </c>
      <c r="G19539">
        <f>INT((D19539-1)/6)+1</f>
        <v>6</v>
      </c>
      <c r="H19539">
        <f>MOD(D19539-1,6)+1</f>
        <v>1</v>
      </c>
      <c r="I19539">
        <f>37-D19539</f>
        <v>6</v>
      </c>
      <c r="J19539">
        <f>ABS(D19539-D19540)</f>
        <v>4</v>
      </c>
      <c r="K19539">
        <f>AVERAGE(D19539:D19543)</f>
        <v>31</v>
      </c>
      <c r="L19539">
        <f>AVERAGE(D19539:D19558)</f>
        <v>31</v>
      </c>
      <c r="M19539">
        <f>K19539-L19539</f>
        <v>0</v>
      </c>
      <c r="N19539" t="str">
        <f>IF(K19539&gt;L19539,"HIGH ZONE BIAS",IF(K19539&lt;L19539,"LOW ZONE BIAS","EQUILIBRIUM"))</f>
        <v>EQUILIBRIUM</v>
      </c>
    </row>
    <row r="19540">
      <c r="A19540">
        <v>5242</v>
      </c>
      <c r="B19540" t="str">
        <v>2003-01-08</v>
      </c>
      <c r="C19540" t="str">
        <v>Evening</v>
      </c>
      <c r="D19540">
        <v>27</v>
      </c>
      <c r="E19540" t="str">
        <f>IF(MOD(D19540,2)=0,"EVEN","ODD")</f>
        <v>ODD</v>
      </c>
      <c r="F19540" t="str">
        <f>IF(D19540&lt;=18,"LOW (1-18)","HIGH (19-36)")</f>
        <v>HIGH (19-36)</v>
      </c>
      <c r="G19540">
        <f>INT((D19540-1)/6)+1</f>
        <v>5</v>
      </c>
      <c r="H19540">
        <f>MOD(D19540-1,6)+1</f>
        <v>3</v>
      </c>
      <c r="I19540">
        <f>37-D19540</f>
        <v>10</v>
      </c>
      <c r="J19540">
        <f>ABS(D19540-D19541)</f>
        <v>2</v>
      </c>
      <c r="K19540">
        <f>AVERAGE(D19540:D19544)</f>
        <v>27</v>
      </c>
      <c r="L19540">
        <f>AVERAGE(D19540:D19559)</f>
        <v>27</v>
      </c>
      <c r="M19540">
        <f>K19540-L19540</f>
        <v>0</v>
      </c>
      <c r="N19540" t="str">
        <f>IF(K19540&gt;L19540,"HIGH ZONE BIAS",IF(K19540&lt;L19540,"LOW ZONE BIAS","EQUILIBRIUM"))</f>
        <v>EQUILIBRIUM</v>
      </c>
    </row>
    <row r="19541">
      <c r="A19541">
        <v>5241</v>
      </c>
      <c r="B19541" t="str">
        <v>2003-01-08</v>
      </c>
      <c r="C19541" t="str">
        <v>Midday</v>
      </c>
      <c r="D19541">
        <v>25</v>
      </c>
      <c r="E19541" t="str">
        <f>IF(MOD(D19541,2)=0,"EVEN","ODD")</f>
        <v>ODD</v>
      </c>
      <c r="F19541" t="str">
        <f>IF(D19541&lt;=18,"LOW (1-18)","HIGH (19-36)")</f>
        <v>HIGH (19-36)</v>
      </c>
      <c r="G19541">
        <f>INT((D19541-1)/6)+1</f>
        <v>5</v>
      </c>
      <c r="H19541">
        <f>MOD(D19541-1,6)+1</f>
        <v>1</v>
      </c>
      <c r="I19541">
        <f>37-D19541</f>
        <v>12</v>
      </c>
      <c r="J19541">
        <f>ABS(D19541-D19542)</f>
        <v>12</v>
      </c>
      <c r="K19541">
        <f>AVERAGE(D19541:D19545)</f>
        <v>25</v>
      </c>
      <c r="L19541">
        <f>AVERAGE(D19541:D19560)</f>
        <v>25</v>
      </c>
      <c r="M19541">
        <f>K19541-L19541</f>
        <v>0</v>
      </c>
      <c r="N19541" t="str">
        <f>IF(K19541&gt;L19541,"HIGH ZONE BIAS",IF(K19541&lt;L19541,"LOW ZONE BIAS","EQUILIBRIUM"))</f>
        <v>EQUILIBRIUM</v>
      </c>
    </row>
    <row r="19542">
      <c r="A19542">
        <v>5240</v>
      </c>
      <c r="B19542" t="str">
        <v>2003-01-07</v>
      </c>
      <c r="C19542" t="str">
        <v>Evening</v>
      </c>
      <c r="D19542">
        <v>13</v>
      </c>
      <c r="E19542" t="str">
        <f>IF(MOD(D19542,2)=0,"EVEN","ODD")</f>
        <v>ODD</v>
      </c>
      <c r="F19542" t="str">
        <f>IF(D19542&lt;=18,"LOW (1-18)","HIGH (19-36)")</f>
        <v>LOW (1-18)</v>
      </c>
      <c r="G19542">
        <f>INT((D19542-1)/6)+1</f>
        <v>3</v>
      </c>
      <c r="H19542">
        <f>MOD(D19542-1,6)+1</f>
        <v>1</v>
      </c>
      <c r="I19542">
        <f>37-D19542</f>
        <v>24</v>
      </c>
      <c r="J19542">
        <f>ABS(D19542-D19543)</f>
        <v>11</v>
      </c>
      <c r="K19542">
        <f>AVERAGE(D19542:D19546)</f>
        <v>13</v>
      </c>
      <c r="L19542">
        <f>AVERAGE(D19542:D19561)</f>
        <v>13</v>
      </c>
      <c r="M19542">
        <f>K19542-L19542</f>
        <v>0</v>
      </c>
      <c r="N19542" t="str">
        <f>IF(K19542&gt;L19542,"HIGH ZONE BIAS",IF(K19542&lt;L19542,"LOW ZONE BIAS","EQUILIBRIUM"))</f>
        <v>EQUILIBRIUM</v>
      </c>
    </row>
    <row r="19543">
      <c r="A19543">
        <v>5239</v>
      </c>
      <c r="B19543" t="str">
        <v>2003-01-07</v>
      </c>
      <c r="C19543" t="str">
        <v>Midday</v>
      </c>
      <c r="D19543">
        <v>24</v>
      </c>
      <c r="E19543" t="str">
        <f>IF(MOD(D19543,2)=0,"EVEN","ODD")</f>
        <v>EVEN</v>
      </c>
      <c r="F19543" t="str">
        <f>IF(D19543&lt;=18,"LOW (1-18)","HIGH (19-36)")</f>
        <v>HIGH (19-36)</v>
      </c>
      <c r="G19543">
        <f>INT((D19543-1)/6)+1</f>
        <v>4</v>
      </c>
      <c r="H19543">
        <f>MOD(D19543-1,6)+1</f>
        <v>6</v>
      </c>
      <c r="I19543">
        <f>37-D19543</f>
        <v>13</v>
      </c>
      <c r="J19543">
        <f>ABS(D19543-D19544)</f>
        <v>5</v>
      </c>
      <c r="K19543">
        <f>AVERAGE(D19543:D19547)</f>
        <v>24</v>
      </c>
      <c r="L19543">
        <f>AVERAGE(D19543:D19562)</f>
        <v>24</v>
      </c>
      <c r="M19543">
        <f>K19543-L19543</f>
        <v>0</v>
      </c>
      <c r="N19543" t="str">
        <f>IF(K19543&gt;L19543,"HIGH ZONE BIAS",IF(K19543&lt;L19543,"LOW ZONE BIAS","EQUILIBRIUM"))</f>
        <v>EQUILIBRIUM</v>
      </c>
    </row>
    <row r="19544">
      <c r="A19544">
        <v>5238</v>
      </c>
      <c r="B19544" t="str">
        <v>2003-01-06</v>
      </c>
      <c r="C19544" t="str">
        <v>Evening</v>
      </c>
      <c r="D19544">
        <v>29</v>
      </c>
      <c r="E19544" t="str">
        <f>IF(MOD(D19544,2)=0,"EVEN","ODD")</f>
        <v>ODD</v>
      </c>
      <c r="F19544" t="str">
        <f>IF(D19544&lt;=18,"LOW (1-18)","HIGH (19-36)")</f>
        <v>HIGH (19-36)</v>
      </c>
      <c r="G19544">
        <f>INT((D19544-1)/6)+1</f>
        <v>5</v>
      </c>
      <c r="H19544">
        <f>MOD(D19544-1,6)+1</f>
        <v>5</v>
      </c>
      <c r="I19544">
        <f>37-D19544</f>
        <v>8</v>
      </c>
      <c r="J19544">
        <f>ABS(D19544-D19545)</f>
        <v>18</v>
      </c>
      <c r="K19544">
        <f>AVERAGE(D19544:D19548)</f>
        <v>29</v>
      </c>
      <c r="L19544">
        <f>AVERAGE(D19544:D19563)</f>
        <v>29</v>
      </c>
      <c r="M19544">
        <f>K19544-L19544</f>
        <v>0</v>
      </c>
      <c r="N19544" t="str">
        <f>IF(K19544&gt;L19544,"HIGH ZONE BIAS",IF(K19544&lt;L19544,"LOW ZONE BIAS","EQUILIBRIUM"))</f>
        <v>EQUILIBRIUM</v>
      </c>
    </row>
    <row r="19545">
      <c r="A19545">
        <v>5237</v>
      </c>
      <c r="B19545" t="str">
        <v>2003-01-06</v>
      </c>
      <c r="C19545" t="str">
        <v>Midday</v>
      </c>
      <c r="D19545">
        <v>11</v>
      </c>
      <c r="E19545" t="str">
        <f>IF(MOD(D19545,2)=0,"EVEN","ODD")</f>
        <v>ODD</v>
      </c>
      <c r="F19545" t="str">
        <f>IF(D19545&lt;=18,"LOW (1-18)","HIGH (19-36)")</f>
        <v>LOW (1-18)</v>
      </c>
      <c r="G19545">
        <f>INT((D19545-1)/6)+1</f>
        <v>2</v>
      </c>
      <c r="H19545">
        <f>MOD(D19545-1,6)+1</f>
        <v>5</v>
      </c>
      <c r="I19545">
        <f>37-D19545</f>
        <v>26</v>
      </c>
      <c r="J19545">
        <f>ABS(D19545-D19546)</f>
        <v>9</v>
      </c>
      <c r="K19545">
        <f>AVERAGE(D19545:D19549)</f>
        <v>11</v>
      </c>
      <c r="L19545">
        <f>AVERAGE(D19545:D19564)</f>
        <v>11</v>
      </c>
      <c r="M19545">
        <f>K19545-L19545</f>
        <v>0</v>
      </c>
      <c r="N19545" t="str">
        <f>IF(K19545&gt;L19545,"HIGH ZONE BIAS",IF(K19545&lt;L19545,"LOW ZONE BIAS","EQUILIBRIUM"))</f>
        <v>EQUILIBRIUM</v>
      </c>
    </row>
    <row r="19546">
      <c r="A19546">
        <v>5236</v>
      </c>
      <c r="B19546" t="str">
        <v>2003-01-04</v>
      </c>
      <c r="C19546" t="str">
        <v>Evening</v>
      </c>
      <c r="D19546">
        <v>2</v>
      </c>
      <c r="E19546" t="str">
        <f>IF(MOD(D19546,2)=0,"EVEN","ODD")</f>
        <v>EVEN</v>
      </c>
      <c r="F19546" t="str">
        <f>IF(D19546&lt;=18,"LOW (1-18)","HIGH (19-36)")</f>
        <v>LOW (1-18)</v>
      </c>
      <c r="G19546">
        <f>INT((D19546-1)/6)+1</f>
        <v>1</v>
      </c>
      <c r="H19546">
        <f>MOD(D19546-1,6)+1</f>
        <v>2</v>
      </c>
      <c r="I19546">
        <f>37-D19546</f>
        <v>35</v>
      </c>
      <c r="J19546">
        <f>ABS(D19546-D19547)</f>
        <v>28</v>
      </c>
      <c r="K19546">
        <f>AVERAGE(D19546:D19550)</f>
        <v>2</v>
      </c>
      <c r="L19546">
        <f>AVERAGE(D19546:D19565)</f>
        <v>2</v>
      </c>
      <c r="M19546">
        <f>K19546-L19546</f>
        <v>0</v>
      </c>
      <c r="N19546" t="str">
        <f>IF(K19546&gt;L19546,"HIGH ZONE BIAS",IF(K19546&lt;L19546,"LOW ZONE BIAS","EQUILIBRIUM"))</f>
        <v>EQUILIBRIUM</v>
      </c>
    </row>
    <row r="19547">
      <c r="A19547">
        <v>5235</v>
      </c>
      <c r="B19547" t="str">
        <v>2003-01-04</v>
      </c>
      <c r="C19547" t="str">
        <v>Midday</v>
      </c>
      <c r="D19547">
        <v>30</v>
      </c>
      <c r="E19547" t="str">
        <f>IF(MOD(D19547,2)=0,"EVEN","ODD")</f>
        <v>EVEN</v>
      </c>
      <c r="F19547" t="str">
        <f>IF(D19547&lt;=18,"LOW (1-18)","HIGH (19-36)")</f>
        <v>HIGH (19-36)</v>
      </c>
      <c r="G19547">
        <f>INT((D19547-1)/6)+1</f>
        <v>5</v>
      </c>
      <c r="H19547">
        <f>MOD(D19547-1,6)+1</f>
        <v>6</v>
      </c>
      <c r="I19547">
        <f>37-D19547</f>
        <v>7</v>
      </c>
      <c r="J19547">
        <f>ABS(D19547-D19548)</f>
        <v>12</v>
      </c>
      <c r="K19547">
        <f>AVERAGE(D19547:D19551)</f>
        <v>30</v>
      </c>
      <c r="L19547">
        <f>AVERAGE(D19547:D19566)</f>
        <v>30</v>
      </c>
      <c r="M19547">
        <f>K19547-L19547</f>
        <v>0</v>
      </c>
      <c r="N19547" t="str">
        <f>IF(K19547&gt;L19547,"HIGH ZONE BIAS",IF(K19547&lt;L19547,"LOW ZONE BIAS","EQUILIBRIUM"))</f>
        <v>EQUILIBRIUM</v>
      </c>
    </row>
    <row r="19548">
      <c r="A19548">
        <v>5234</v>
      </c>
      <c r="B19548" t="str">
        <v>2003-01-03</v>
      </c>
      <c r="C19548" t="str">
        <v>Evening</v>
      </c>
      <c r="D19548">
        <v>18</v>
      </c>
      <c r="E19548" t="str">
        <f>IF(MOD(D19548,2)=0,"EVEN","ODD")</f>
        <v>EVEN</v>
      </c>
      <c r="F19548" t="str">
        <f>IF(D19548&lt;=18,"LOW (1-18)","HIGH (19-36)")</f>
        <v>LOW (1-18)</v>
      </c>
      <c r="G19548">
        <f>INT((D19548-1)/6)+1</f>
        <v>3</v>
      </c>
      <c r="H19548">
        <f>MOD(D19548-1,6)+1</f>
        <v>6</v>
      </c>
      <c r="I19548">
        <f>37-D19548</f>
        <v>19</v>
      </c>
      <c r="J19548">
        <f>ABS(D19548-D19549)</f>
        <v>6</v>
      </c>
      <c r="K19548">
        <f>AVERAGE(D19548:D19552)</f>
        <v>18</v>
      </c>
      <c r="L19548">
        <f>AVERAGE(D19548:D19567)</f>
        <v>18</v>
      </c>
      <c r="M19548">
        <f>K19548-L19548</f>
        <v>0</v>
      </c>
      <c r="N19548" t="str">
        <f>IF(K19548&gt;L19548,"HIGH ZONE BIAS",IF(K19548&lt;L19548,"LOW ZONE BIAS","EQUILIBRIUM"))</f>
        <v>EQUILIBRIUM</v>
      </c>
    </row>
    <row r="19549">
      <c r="A19549">
        <v>5233</v>
      </c>
      <c r="B19549" t="str">
        <v>2003-01-03</v>
      </c>
      <c r="C19549" t="str">
        <v>Midday</v>
      </c>
      <c r="D19549">
        <v>24</v>
      </c>
      <c r="E19549" t="str">
        <f>IF(MOD(D19549,2)=0,"EVEN","ODD")</f>
        <v>EVEN</v>
      </c>
      <c r="F19549" t="str">
        <f>IF(D19549&lt;=18,"LOW (1-18)","HIGH (19-36)")</f>
        <v>HIGH (19-36)</v>
      </c>
      <c r="G19549">
        <f>INT((D19549-1)/6)+1</f>
        <v>4</v>
      </c>
      <c r="H19549">
        <f>MOD(D19549-1,6)+1</f>
        <v>6</v>
      </c>
      <c r="I19549">
        <f>37-D19549</f>
        <v>13</v>
      </c>
      <c r="J19549">
        <f>ABS(D19549-D19550)</f>
        <v>5</v>
      </c>
      <c r="K19549">
        <f>AVERAGE(D19549:D19553)</f>
        <v>24</v>
      </c>
      <c r="L19549">
        <f>AVERAGE(D19549:D19568)</f>
        <v>24</v>
      </c>
      <c r="M19549">
        <f>K19549-L19549</f>
        <v>0</v>
      </c>
      <c r="N19549" t="str">
        <f>IF(K19549&gt;L19549,"HIGH ZONE BIAS",IF(K19549&lt;L19549,"LOW ZONE BIAS","EQUILIBRIUM"))</f>
        <v>EQUILIBRIUM</v>
      </c>
    </row>
    <row r="19550">
      <c r="A19550">
        <v>5232</v>
      </c>
      <c r="B19550" t="str">
        <v>2003-01-02</v>
      </c>
      <c r="C19550" t="str">
        <v>Evening</v>
      </c>
      <c r="D19550">
        <v>19</v>
      </c>
      <c r="E19550" t="str">
        <f>IF(MOD(D19550,2)=0,"EVEN","ODD")</f>
        <v>ODD</v>
      </c>
      <c r="F19550" t="str">
        <f>IF(D19550&lt;=18,"LOW (1-18)","HIGH (19-36)")</f>
        <v>HIGH (19-36)</v>
      </c>
      <c r="G19550">
        <f>INT((D19550-1)/6)+1</f>
        <v>4</v>
      </c>
      <c r="H19550">
        <f>MOD(D19550-1,6)+1</f>
        <v>1</v>
      </c>
      <c r="I19550">
        <f>37-D19550</f>
        <v>18</v>
      </c>
      <c r="J19550">
        <f>ABS(D19550-D19551)</f>
        <v>5</v>
      </c>
      <c r="K19550">
        <f>AVERAGE(D19550:D19554)</f>
        <v>19</v>
      </c>
      <c r="L19550">
        <f>AVERAGE(D19550:D19569)</f>
        <v>19</v>
      </c>
      <c r="M19550">
        <f>K19550-L19550</f>
        <v>0</v>
      </c>
      <c r="N19550" t="str">
        <f>IF(K19550&gt;L19550,"HIGH ZONE BIAS",IF(K19550&lt;L19550,"LOW ZONE BIAS","EQUILIBRIUM"))</f>
        <v>EQUILIBRIUM</v>
      </c>
    </row>
    <row r="19551">
      <c r="A19551">
        <v>5231</v>
      </c>
      <c r="B19551" t="str">
        <v>2003-01-02</v>
      </c>
      <c r="C19551" t="str">
        <v>Midday</v>
      </c>
      <c r="D19551">
        <v>24</v>
      </c>
      <c r="E19551" t="str">
        <f>IF(MOD(D19551,2)=0,"EVEN","ODD")</f>
        <v>EVEN</v>
      </c>
      <c r="F19551" t="str">
        <f>IF(D19551&lt;=18,"LOW (1-18)","HIGH (19-36)")</f>
        <v>HIGH (19-36)</v>
      </c>
      <c r="G19551">
        <f>INT((D19551-1)/6)+1</f>
        <v>4</v>
      </c>
      <c r="H19551">
        <f>MOD(D19551-1,6)+1</f>
        <v>6</v>
      </c>
      <c r="I19551">
        <f>37-D19551</f>
        <v>13</v>
      </c>
      <c r="J19551">
        <f>ABS(D19551-D19552)</f>
        <v>16</v>
      </c>
      <c r="K19551">
        <f>AVERAGE(D19551:D19555)</f>
        <v>24</v>
      </c>
      <c r="L19551">
        <f>AVERAGE(D19551:D19570)</f>
        <v>24</v>
      </c>
      <c r="M19551">
        <f>K19551-L19551</f>
        <v>0</v>
      </c>
      <c r="N19551" t="str">
        <f>IF(K19551&gt;L19551,"HIGH ZONE BIAS",IF(K19551&lt;L19551,"LOW ZONE BIAS","EQUILIBRIUM"))</f>
        <v>EQUILIBRIUM</v>
      </c>
    </row>
    <row r="19552">
      <c r="A19552">
        <v>5230</v>
      </c>
      <c r="B19552" t="str">
        <v>2003-01-01</v>
      </c>
      <c r="C19552" t="str">
        <v>Evening</v>
      </c>
      <c r="D19552">
        <v>8</v>
      </c>
      <c r="E19552" t="str">
        <f>IF(MOD(D19552,2)=0,"EVEN","ODD")</f>
        <v>EVEN</v>
      </c>
      <c r="F19552" t="str">
        <f>IF(D19552&lt;=18,"LOW (1-18)","HIGH (19-36)")</f>
        <v>LOW (1-18)</v>
      </c>
      <c r="G19552">
        <f>INT((D19552-1)/6)+1</f>
        <v>2</v>
      </c>
      <c r="H19552">
        <f>MOD(D19552-1,6)+1</f>
        <v>2</v>
      </c>
      <c r="I19552">
        <f>37-D19552</f>
        <v>29</v>
      </c>
      <c r="J19552">
        <f>ABS(D19552-D19553)</f>
        <v>24</v>
      </c>
      <c r="K19552">
        <f>AVERAGE(D19552:D19556)</f>
        <v>8</v>
      </c>
      <c r="L19552">
        <f>AVERAGE(D19552:D19571)</f>
        <v>8</v>
      </c>
      <c r="M19552">
        <f>K19552-L19552</f>
        <v>0</v>
      </c>
      <c r="N19552" t="str">
        <f>IF(K19552&gt;L19552,"HIGH ZONE BIAS",IF(K19552&lt;L19552,"LOW ZONE BIAS","EQUILIBRIUM"))</f>
        <v>EQUILIBRIUM</v>
      </c>
    </row>
    <row r="19553">
      <c r="A19553">
        <v>5229</v>
      </c>
      <c r="B19553" t="str">
        <v>2003-01-01</v>
      </c>
      <c r="C19553" t="str">
        <v>Midday</v>
      </c>
      <c r="D19553">
        <v>32</v>
      </c>
      <c r="E19553" t="str">
        <f>IF(MOD(D19553,2)=0,"EVEN","ODD")</f>
        <v>EVEN</v>
      </c>
      <c r="F19553" t="str">
        <f>IF(D19553&lt;=18,"LOW (1-18)","HIGH (19-36)")</f>
        <v>HIGH (19-36)</v>
      </c>
      <c r="G19553">
        <f>INT((D19553-1)/6)+1</f>
        <v>6</v>
      </c>
      <c r="H19553">
        <f>MOD(D19553-1,6)+1</f>
        <v>2</v>
      </c>
      <c r="I19553">
        <f>37-D19553</f>
        <v>5</v>
      </c>
      <c r="J19553">
        <f>ABS(D19553-D19554)</f>
        <v>31</v>
      </c>
      <c r="K19553">
        <f>AVERAGE(D19553:D19557)</f>
        <v>32</v>
      </c>
      <c r="L19553">
        <f>AVERAGE(D19553:D19572)</f>
        <v>32</v>
      </c>
      <c r="M19553">
        <f>K19553-L19553</f>
        <v>0</v>
      </c>
      <c r="N19553" t="str">
        <f>IF(K19553&gt;L19553,"HIGH ZONE BIAS",IF(K19553&lt;L19553,"LOW ZONE BIAS","EQUILIBRIUM"))</f>
        <v>EQUILIBRIUM</v>
      </c>
    </row>
    <row r="19554">
      <c r="A19554">
        <v>5228</v>
      </c>
      <c r="B19554" t="str">
        <v>2002-12-31</v>
      </c>
      <c r="C19554" t="str">
        <v>Evening</v>
      </c>
      <c r="D19554">
        <v>1</v>
      </c>
      <c r="E19554" t="str">
        <f>IF(MOD(D19554,2)=0,"EVEN","ODD")</f>
        <v>ODD</v>
      </c>
      <c r="F19554" t="str">
        <f>IF(D19554&lt;=18,"LOW (1-18)","HIGH (19-36)")</f>
        <v>LOW (1-18)</v>
      </c>
      <c r="G19554">
        <f>INT((D19554-1)/6)+1</f>
        <v>1</v>
      </c>
      <c r="H19554">
        <f>MOD(D19554-1,6)+1</f>
        <v>1</v>
      </c>
      <c r="I19554">
        <f>37-D19554</f>
        <v>36</v>
      </c>
      <c r="J19554">
        <f>ABS(D19554-D19555)</f>
        <v>28</v>
      </c>
      <c r="K19554">
        <f>AVERAGE(D19554:D19558)</f>
        <v>1</v>
      </c>
      <c r="L19554">
        <f>AVERAGE(D19554:D19573)</f>
        <v>1</v>
      </c>
      <c r="M19554">
        <f>K19554-L19554</f>
        <v>0</v>
      </c>
      <c r="N19554" t="str">
        <f>IF(K19554&gt;L19554,"HIGH ZONE BIAS",IF(K19554&lt;L19554,"LOW ZONE BIAS","EQUILIBRIUM"))</f>
        <v>EQUILIBRIUM</v>
      </c>
    </row>
    <row r="19555">
      <c r="A19555">
        <v>5227</v>
      </c>
      <c r="B19555" t="str">
        <v>2002-12-31</v>
      </c>
      <c r="C19555" t="str">
        <v>Midday</v>
      </c>
      <c r="D19555">
        <v>29</v>
      </c>
      <c r="E19555" t="str">
        <f>IF(MOD(D19555,2)=0,"EVEN","ODD")</f>
        <v>ODD</v>
      </c>
      <c r="F19555" t="str">
        <f>IF(D19555&lt;=18,"LOW (1-18)","HIGH (19-36)")</f>
        <v>HIGH (19-36)</v>
      </c>
      <c r="G19555">
        <f>INT((D19555-1)/6)+1</f>
        <v>5</v>
      </c>
      <c r="H19555">
        <f>MOD(D19555-1,6)+1</f>
        <v>5</v>
      </c>
      <c r="I19555">
        <f>37-D19555</f>
        <v>8</v>
      </c>
      <c r="J19555">
        <f>ABS(D19555-D19556)</f>
        <v>7</v>
      </c>
      <c r="K19555">
        <f>AVERAGE(D19555:D19559)</f>
        <v>29</v>
      </c>
      <c r="L19555">
        <f>AVERAGE(D19555:D19574)</f>
        <v>29</v>
      </c>
      <c r="M19555">
        <f>K19555-L19555</f>
        <v>0</v>
      </c>
      <c r="N19555" t="str">
        <f>IF(K19555&gt;L19555,"HIGH ZONE BIAS",IF(K19555&lt;L19555,"LOW ZONE BIAS","EQUILIBRIUM"))</f>
        <v>EQUILIBRIUM</v>
      </c>
    </row>
    <row r="19556">
      <c r="A19556">
        <v>5226</v>
      </c>
      <c r="B19556" t="str">
        <v>2002-12-30</v>
      </c>
      <c r="C19556" t="str">
        <v>Evening</v>
      </c>
      <c r="D19556">
        <v>22</v>
      </c>
      <c r="E19556" t="str">
        <f>IF(MOD(D19556,2)=0,"EVEN","ODD")</f>
        <v>EVEN</v>
      </c>
      <c r="F19556" t="str">
        <f>IF(D19556&lt;=18,"LOW (1-18)","HIGH (19-36)")</f>
        <v>HIGH (19-36)</v>
      </c>
      <c r="G19556">
        <f>INT((D19556-1)/6)+1</f>
        <v>4</v>
      </c>
      <c r="H19556">
        <f>MOD(D19556-1,6)+1</f>
        <v>4</v>
      </c>
      <c r="I19556">
        <f>37-D19556</f>
        <v>15</v>
      </c>
      <c r="J19556">
        <f>ABS(D19556-D19557)</f>
        <v>16</v>
      </c>
      <c r="K19556">
        <f>AVERAGE(D19556:D19560)</f>
        <v>22</v>
      </c>
      <c r="L19556">
        <f>AVERAGE(D19556:D19575)</f>
        <v>22</v>
      </c>
      <c r="M19556">
        <f>K19556-L19556</f>
        <v>0</v>
      </c>
      <c r="N19556" t="str">
        <f>IF(K19556&gt;L19556,"HIGH ZONE BIAS",IF(K19556&lt;L19556,"LOW ZONE BIAS","EQUILIBRIUM"))</f>
        <v>EQUILIBRIUM</v>
      </c>
    </row>
    <row r="19557">
      <c r="A19557">
        <v>5225</v>
      </c>
      <c r="B19557" t="str">
        <v>2002-12-30</v>
      </c>
      <c r="C19557" t="str">
        <v>Midday</v>
      </c>
      <c r="D19557">
        <v>6</v>
      </c>
      <c r="E19557" t="str">
        <f>IF(MOD(D19557,2)=0,"EVEN","ODD")</f>
        <v>EVEN</v>
      </c>
      <c r="F19557" t="str">
        <f>IF(D19557&lt;=18,"LOW (1-18)","HIGH (19-36)")</f>
        <v>LOW (1-18)</v>
      </c>
      <c r="G19557">
        <f>INT((D19557-1)/6)+1</f>
        <v>1</v>
      </c>
      <c r="H19557">
        <f>MOD(D19557-1,6)+1</f>
        <v>6</v>
      </c>
      <c r="I19557">
        <f>37-D19557</f>
        <v>31</v>
      </c>
      <c r="J19557">
        <f>ABS(D19557-D19558)</f>
        <v>19</v>
      </c>
      <c r="K19557">
        <f>AVERAGE(D19557:D19561)</f>
        <v>6</v>
      </c>
      <c r="L19557">
        <f>AVERAGE(D19557:D19576)</f>
        <v>6</v>
      </c>
      <c r="M19557">
        <f>K19557-L19557</f>
        <v>0</v>
      </c>
      <c r="N19557" t="str">
        <f>IF(K19557&gt;L19557,"HIGH ZONE BIAS",IF(K19557&lt;L19557,"LOW ZONE BIAS","EQUILIBRIUM"))</f>
        <v>EQUILIBRIUM</v>
      </c>
    </row>
    <row r="19558">
      <c r="A19558">
        <v>5224</v>
      </c>
      <c r="B19558" t="str">
        <v>2002-12-28</v>
      </c>
      <c r="C19558" t="str">
        <v>Evening</v>
      </c>
      <c r="D19558">
        <v>25</v>
      </c>
      <c r="E19558" t="str">
        <f>IF(MOD(D19558,2)=0,"EVEN","ODD")</f>
        <v>ODD</v>
      </c>
      <c r="F19558" t="str">
        <f>IF(D19558&lt;=18,"LOW (1-18)","HIGH (19-36)")</f>
        <v>HIGH (19-36)</v>
      </c>
      <c r="G19558">
        <f>INT((D19558-1)/6)+1</f>
        <v>5</v>
      </c>
      <c r="H19558">
        <f>MOD(D19558-1,6)+1</f>
        <v>1</v>
      </c>
      <c r="I19558">
        <f>37-D19558</f>
        <v>12</v>
      </c>
      <c r="J19558">
        <f>ABS(D19558-D19559)</f>
        <v>8</v>
      </c>
      <c r="K19558">
        <f>AVERAGE(D19558:D19562)</f>
        <v>25</v>
      </c>
      <c r="L19558">
        <f>AVERAGE(D19558:D19577)</f>
        <v>25</v>
      </c>
      <c r="M19558">
        <f>K19558-L19558</f>
        <v>0</v>
      </c>
      <c r="N19558" t="str">
        <f>IF(K19558&gt;L19558,"HIGH ZONE BIAS",IF(K19558&lt;L19558,"LOW ZONE BIAS","EQUILIBRIUM"))</f>
        <v>EQUILIBRIUM</v>
      </c>
    </row>
    <row r="19559">
      <c r="A19559">
        <v>5223</v>
      </c>
      <c r="B19559" t="str">
        <v>2002-12-28</v>
      </c>
      <c r="C19559" t="str">
        <v>Midday</v>
      </c>
      <c r="D19559">
        <v>17</v>
      </c>
      <c r="E19559" t="str">
        <f>IF(MOD(D19559,2)=0,"EVEN","ODD")</f>
        <v>ODD</v>
      </c>
      <c r="F19559" t="str">
        <f>IF(D19559&lt;=18,"LOW (1-18)","HIGH (19-36)")</f>
        <v>LOW (1-18)</v>
      </c>
      <c r="G19559">
        <f>INT((D19559-1)/6)+1</f>
        <v>3</v>
      </c>
      <c r="H19559">
        <f>MOD(D19559-1,6)+1</f>
        <v>5</v>
      </c>
      <c r="I19559">
        <f>37-D19559</f>
        <v>20</v>
      </c>
      <c r="J19559">
        <f>ABS(D19559-D19560)</f>
        <v>6</v>
      </c>
      <c r="K19559">
        <f>AVERAGE(D19559:D19563)</f>
        <v>17</v>
      </c>
      <c r="L19559">
        <f>AVERAGE(D19559:D19578)</f>
        <v>17</v>
      </c>
      <c r="M19559">
        <f>K19559-L19559</f>
        <v>0</v>
      </c>
      <c r="N19559" t="str">
        <f>IF(K19559&gt;L19559,"HIGH ZONE BIAS",IF(K19559&lt;L19559,"LOW ZONE BIAS","EQUILIBRIUM"))</f>
        <v>EQUILIBRIUM</v>
      </c>
    </row>
    <row r="19560">
      <c r="A19560">
        <v>5222</v>
      </c>
      <c r="B19560" t="str">
        <v>2002-12-27</v>
      </c>
      <c r="C19560" t="str">
        <v>Evening</v>
      </c>
      <c r="D19560">
        <v>11</v>
      </c>
      <c r="E19560" t="str">
        <f>IF(MOD(D19560,2)=0,"EVEN","ODD")</f>
        <v>ODD</v>
      </c>
      <c r="F19560" t="str">
        <f>IF(D19560&lt;=18,"LOW (1-18)","HIGH (19-36)")</f>
        <v>LOW (1-18)</v>
      </c>
      <c r="G19560">
        <f>INT((D19560-1)/6)+1</f>
        <v>2</v>
      </c>
      <c r="H19560">
        <f>MOD(D19560-1,6)+1</f>
        <v>5</v>
      </c>
      <c r="I19560">
        <f>37-D19560</f>
        <v>26</v>
      </c>
      <c r="J19560">
        <f>ABS(D19560-D19561)</f>
        <v>15</v>
      </c>
      <c r="K19560">
        <f>AVERAGE(D19560:D19564)</f>
        <v>11</v>
      </c>
      <c r="L19560">
        <f>AVERAGE(D19560:D19579)</f>
        <v>11</v>
      </c>
      <c r="M19560">
        <f>K19560-L19560</f>
        <v>0</v>
      </c>
      <c r="N19560" t="str">
        <f>IF(K19560&gt;L19560,"HIGH ZONE BIAS",IF(K19560&lt;L19560,"LOW ZONE BIAS","EQUILIBRIUM"))</f>
        <v>EQUILIBRIUM</v>
      </c>
    </row>
    <row r="19561">
      <c r="A19561">
        <v>5221</v>
      </c>
      <c r="B19561" t="str">
        <v>2002-12-27</v>
      </c>
      <c r="C19561" t="str">
        <v>Midday</v>
      </c>
      <c r="D19561">
        <v>26</v>
      </c>
      <c r="E19561" t="str">
        <f>IF(MOD(D19561,2)=0,"EVEN","ODD")</f>
        <v>EVEN</v>
      </c>
      <c r="F19561" t="str">
        <f>IF(D19561&lt;=18,"LOW (1-18)","HIGH (19-36)")</f>
        <v>HIGH (19-36)</v>
      </c>
      <c r="G19561">
        <f>INT((D19561-1)/6)+1</f>
        <v>5</v>
      </c>
      <c r="H19561">
        <f>MOD(D19561-1,6)+1</f>
        <v>2</v>
      </c>
      <c r="I19561">
        <f>37-D19561</f>
        <v>11</v>
      </c>
      <c r="J19561">
        <f>ABS(D19561-D19562)</f>
        <v>4</v>
      </c>
      <c r="K19561">
        <f>AVERAGE(D19561:D19565)</f>
        <v>26</v>
      </c>
      <c r="L19561">
        <f>AVERAGE(D19561:D19580)</f>
        <v>26</v>
      </c>
      <c r="M19561">
        <f>K19561-L19561</f>
        <v>0</v>
      </c>
      <c r="N19561" t="str">
        <f>IF(K19561&gt;L19561,"HIGH ZONE BIAS",IF(K19561&lt;L19561,"LOW ZONE BIAS","EQUILIBRIUM"))</f>
        <v>EQUILIBRIUM</v>
      </c>
    </row>
    <row r="19562">
      <c r="A19562">
        <v>5220</v>
      </c>
      <c r="B19562" t="str">
        <v>2002-12-26</v>
      </c>
      <c r="C19562" t="str">
        <v>Evening</v>
      </c>
      <c r="D19562">
        <v>22</v>
      </c>
      <c r="E19562" t="str">
        <f>IF(MOD(D19562,2)=0,"EVEN","ODD")</f>
        <v>EVEN</v>
      </c>
      <c r="F19562" t="str">
        <f>IF(D19562&lt;=18,"LOW (1-18)","HIGH (19-36)")</f>
        <v>HIGH (19-36)</v>
      </c>
      <c r="G19562">
        <f>INT((D19562-1)/6)+1</f>
        <v>4</v>
      </c>
      <c r="H19562">
        <f>MOD(D19562-1,6)+1</f>
        <v>4</v>
      </c>
      <c r="I19562">
        <f>37-D19562</f>
        <v>15</v>
      </c>
      <c r="J19562">
        <f>ABS(D19562-D19563)</f>
        <v>10</v>
      </c>
      <c r="K19562">
        <f>AVERAGE(D19562:D19566)</f>
        <v>22</v>
      </c>
      <c r="L19562">
        <f>AVERAGE(D19562:D19581)</f>
        <v>22</v>
      </c>
      <c r="M19562">
        <f>K19562-L19562</f>
        <v>0</v>
      </c>
      <c r="N19562" t="str">
        <f>IF(K19562&gt;L19562,"HIGH ZONE BIAS",IF(K19562&lt;L19562,"LOW ZONE BIAS","EQUILIBRIUM"))</f>
        <v>EQUILIBRIUM</v>
      </c>
    </row>
    <row r="19563">
      <c r="A19563">
        <v>5219</v>
      </c>
      <c r="B19563" t="str">
        <v>2002-12-26</v>
      </c>
      <c r="C19563" t="str">
        <v>Midday</v>
      </c>
      <c r="D19563">
        <v>12</v>
      </c>
      <c r="E19563" t="str">
        <f>IF(MOD(D19563,2)=0,"EVEN","ODD")</f>
        <v>EVEN</v>
      </c>
      <c r="F19563" t="str">
        <f>IF(D19563&lt;=18,"LOW (1-18)","HIGH (19-36)")</f>
        <v>LOW (1-18)</v>
      </c>
      <c r="G19563">
        <f>INT((D19563-1)/6)+1</f>
        <v>2</v>
      </c>
      <c r="H19563">
        <f>MOD(D19563-1,6)+1</f>
        <v>6</v>
      </c>
      <c r="I19563">
        <f>37-D19563</f>
        <v>25</v>
      </c>
      <c r="J19563">
        <f>ABS(D19563-D19564)</f>
        <v>20</v>
      </c>
      <c r="K19563">
        <f>AVERAGE(D19563:D19567)</f>
        <v>12</v>
      </c>
      <c r="L19563">
        <f>AVERAGE(D19563:D19582)</f>
        <v>12</v>
      </c>
      <c r="M19563">
        <f>K19563-L19563</f>
        <v>0</v>
      </c>
      <c r="N19563" t="str">
        <f>IF(K19563&gt;L19563,"HIGH ZONE BIAS",IF(K19563&lt;L19563,"LOW ZONE BIAS","EQUILIBRIUM"))</f>
        <v>EQUILIBRIUM</v>
      </c>
    </row>
    <row r="19564">
      <c r="A19564">
        <v>5218</v>
      </c>
      <c r="B19564" t="str">
        <v>2002-12-24</v>
      </c>
      <c r="C19564" t="str">
        <v>Evening</v>
      </c>
      <c r="D19564">
        <v>32</v>
      </c>
      <c r="E19564" t="str">
        <f>IF(MOD(D19564,2)=0,"EVEN","ODD")</f>
        <v>EVEN</v>
      </c>
      <c r="F19564" t="str">
        <f>IF(D19564&lt;=18,"LOW (1-18)","HIGH (19-36)")</f>
        <v>HIGH (19-36)</v>
      </c>
      <c r="G19564">
        <f>INT((D19564-1)/6)+1</f>
        <v>6</v>
      </c>
      <c r="H19564">
        <f>MOD(D19564-1,6)+1</f>
        <v>2</v>
      </c>
      <c r="I19564">
        <f>37-D19564</f>
        <v>5</v>
      </c>
      <c r="J19564">
        <f>ABS(D19564-D19565)</f>
        <v>21</v>
      </c>
      <c r="K19564">
        <f>AVERAGE(D19564:D19568)</f>
        <v>32</v>
      </c>
      <c r="L19564">
        <f>AVERAGE(D19564:D19583)</f>
        <v>32</v>
      </c>
      <c r="M19564">
        <f>K19564-L19564</f>
        <v>0</v>
      </c>
      <c r="N19564" t="str">
        <f>IF(K19564&gt;L19564,"HIGH ZONE BIAS",IF(K19564&lt;L19564,"LOW ZONE BIAS","EQUILIBRIUM"))</f>
        <v>EQUILIBRIUM</v>
      </c>
    </row>
    <row r="19565">
      <c r="A19565">
        <v>5217</v>
      </c>
      <c r="B19565" t="str">
        <v>2002-12-24</v>
      </c>
      <c r="C19565" t="str">
        <v>Midday</v>
      </c>
      <c r="D19565">
        <v>11</v>
      </c>
      <c r="E19565" t="str">
        <f>IF(MOD(D19565,2)=0,"EVEN","ODD")</f>
        <v>ODD</v>
      </c>
      <c r="F19565" t="str">
        <f>IF(D19565&lt;=18,"LOW (1-18)","HIGH (19-36)")</f>
        <v>LOW (1-18)</v>
      </c>
      <c r="G19565">
        <f>INT((D19565-1)/6)+1</f>
        <v>2</v>
      </c>
      <c r="H19565">
        <f>MOD(D19565-1,6)+1</f>
        <v>5</v>
      </c>
      <c r="I19565">
        <f>37-D19565</f>
        <v>26</v>
      </c>
      <c r="J19565">
        <f>ABS(D19565-D19566)</f>
        <v>5</v>
      </c>
      <c r="K19565">
        <f>AVERAGE(D19565:D19569)</f>
        <v>11</v>
      </c>
      <c r="L19565">
        <f>AVERAGE(D19565:D19584)</f>
        <v>11</v>
      </c>
      <c r="M19565">
        <f>K19565-L19565</f>
        <v>0</v>
      </c>
      <c r="N19565" t="str">
        <f>IF(K19565&gt;L19565,"HIGH ZONE BIAS",IF(K19565&lt;L19565,"LOW ZONE BIAS","EQUILIBRIUM"))</f>
        <v>EQUILIBRIUM</v>
      </c>
    </row>
    <row r="19566">
      <c r="A19566">
        <v>5216</v>
      </c>
      <c r="B19566" t="str">
        <v>2002-12-23</v>
      </c>
      <c r="C19566" t="str">
        <v>Evening</v>
      </c>
      <c r="D19566">
        <v>16</v>
      </c>
      <c r="E19566" t="str">
        <f>IF(MOD(D19566,2)=0,"EVEN","ODD")</f>
        <v>EVEN</v>
      </c>
      <c r="F19566" t="str">
        <f>IF(D19566&lt;=18,"LOW (1-18)","HIGH (19-36)")</f>
        <v>LOW (1-18)</v>
      </c>
      <c r="G19566">
        <f>INT((D19566-1)/6)+1</f>
        <v>3</v>
      </c>
      <c r="H19566">
        <f>MOD(D19566-1,6)+1</f>
        <v>4</v>
      </c>
      <c r="I19566">
        <f>37-D19566</f>
        <v>21</v>
      </c>
      <c r="J19566">
        <f>ABS(D19566-D19567)</f>
        <v>13</v>
      </c>
      <c r="K19566">
        <f>AVERAGE(D19566:D19570)</f>
        <v>16</v>
      </c>
      <c r="L19566">
        <f>AVERAGE(D19566:D19585)</f>
        <v>16</v>
      </c>
      <c r="M19566">
        <f>K19566-L19566</f>
        <v>0</v>
      </c>
      <c r="N19566" t="str">
        <f>IF(K19566&gt;L19566,"HIGH ZONE BIAS",IF(K19566&lt;L19566,"LOW ZONE BIAS","EQUILIBRIUM"))</f>
        <v>EQUILIBRIUM</v>
      </c>
    </row>
    <row r="19567">
      <c r="A19567">
        <v>5215</v>
      </c>
      <c r="B19567" t="str">
        <v>2002-12-23</v>
      </c>
      <c r="C19567" t="str">
        <v>Midday</v>
      </c>
      <c r="D19567">
        <v>29</v>
      </c>
      <c r="E19567" t="str">
        <f>IF(MOD(D19567,2)=0,"EVEN","ODD")</f>
        <v>ODD</v>
      </c>
      <c r="F19567" t="str">
        <f>IF(D19567&lt;=18,"LOW (1-18)","HIGH (19-36)")</f>
        <v>HIGH (19-36)</v>
      </c>
      <c r="G19567">
        <f>INT((D19567-1)/6)+1</f>
        <v>5</v>
      </c>
      <c r="H19567">
        <f>MOD(D19567-1,6)+1</f>
        <v>5</v>
      </c>
      <c r="I19567">
        <f>37-D19567</f>
        <v>8</v>
      </c>
      <c r="J19567">
        <f>ABS(D19567-D19568)</f>
        <v>5</v>
      </c>
      <c r="K19567">
        <f>AVERAGE(D19567:D19571)</f>
        <v>29</v>
      </c>
      <c r="L19567">
        <f>AVERAGE(D19567:D19586)</f>
        <v>29</v>
      </c>
      <c r="M19567">
        <f>K19567-L19567</f>
        <v>0</v>
      </c>
      <c r="N19567" t="str">
        <f>IF(K19567&gt;L19567,"HIGH ZONE BIAS",IF(K19567&lt;L19567,"LOW ZONE BIAS","EQUILIBRIUM"))</f>
        <v>EQUILIBRIUM</v>
      </c>
    </row>
    <row r="19568">
      <c r="A19568">
        <v>5214</v>
      </c>
      <c r="B19568" t="str">
        <v>2002-12-21</v>
      </c>
      <c r="C19568" t="str">
        <v>Evening</v>
      </c>
      <c r="D19568">
        <v>34</v>
      </c>
      <c r="E19568" t="str">
        <f>IF(MOD(D19568,2)=0,"EVEN","ODD")</f>
        <v>EVEN</v>
      </c>
      <c r="F19568" t="str">
        <f>IF(D19568&lt;=18,"LOW (1-18)","HIGH (19-36)")</f>
        <v>HIGH (19-36)</v>
      </c>
      <c r="G19568">
        <f>INT((D19568-1)/6)+1</f>
        <v>6</v>
      </c>
      <c r="H19568">
        <f>MOD(D19568-1,6)+1</f>
        <v>4</v>
      </c>
      <c r="I19568">
        <f>37-D19568</f>
        <v>3</v>
      </c>
      <c r="J19568">
        <f>ABS(D19568-D19569)</f>
        <v>7</v>
      </c>
      <c r="K19568">
        <f>AVERAGE(D19568:D19572)</f>
        <v>34</v>
      </c>
      <c r="L19568">
        <f>AVERAGE(D19568:D19587)</f>
        <v>34</v>
      </c>
      <c r="M19568">
        <f>K19568-L19568</f>
        <v>0</v>
      </c>
      <c r="N19568" t="str">
        <f>IF(K19568&gt;L19568,"HIGH ZONE BIAS",IF(K19568&lt;L19568,"LOW ZONE BIAS","EQUILIBRIUM"))</f>
        <v>EQUILIBRIUM</v>
      </c>
    </row>
    <row r="19569">
      <c r="A19569">
        <v>5213</v>
      </c>
      <c r="B19569" t="str">
        <v>2002-12-21</v>
      </c>
      <c r="C19569" t="str">
        <v>Midday</v>
      </c>
      <c r="D19569">
        <v>27</v>
      </c>
      <c r="E19569" t="str">
        <f>IF(MOD(D19569,2)=0,"EVEN","ODD")</f>
        <v>ODD</v>
      </c>
      <c r="F19569" t="str">
        <f>IF(D19569&lt;=18,"LOW (1-18)","HIGH (19-36)")</f>
        <v>HIGH (19-36)</v>
      </c>
      <c r="G19569">
        <f>INT((D19569-1)/6)+1</f>
        <v>5</v>
      </c>
      <c r="H19569">
        <f>MOD(D19569-1,6)+1</f>
        <v>3</v>
      </c>
      <c r="I19569">
        <f>37-D19569</f>
        <v>10</v>
      </c>
      <c r="J19569">
        <f>ABS(D19569-D19570)</f>
        <v>0</v>
      </c>
      <c r="K19569">
        <f>AVERAGE(D19569:D19573)</f>
        <v>27</v>
      </c>
      <c r="L19569">
        <f>AVERAGE(D19569:D19588)</f>
        <v>27</v>
      </c>
      <c r="M19569">
        <f>K19569-L19569</f>
        <v>0</v>
      </c>
      <c r="N19569" t="str">
        <f>IF(K19569&gt;L19569,"HIGH ZONE BIAS",IF(K19569&lt;L19569,"LOW ZONE BIAS","EQUILIBRIUM"))</f>
        <v>EQUILIBRIUM</v>
      </c>
    </row>
    <row r="19570">
      <c r="A19570">
        <v>5212</v>
      </c>
      <c r="B19570" t="str">
        <v>2002-12-20</v>
      </c>
      <c r="C19570" t="str">
        <v>Evening</v>
      </c>
      <c r="D19570">
        <v>27</v>
      </c>
      <c r="E19570" t="str">
        <f>IF(MOD(D19570,2)=0,"EVEN","ODD")</f>
        <v>ODD</v>
      </c>
      <c r="F19570" t="str">
        <f>IF(D19570&lt;=18,"LOW (1-18)","HIGH (19-36)")</f>
        <v>HIGH (19-36)</v>
      </c>
      <c r="G19570">
        <f>INT((D19570-1)/6)+1</f>
        <v>5</v>
      </c>
      <c r="H19570">
        <f>MOD(D19570-1,6)+1</f>
        <v>3</v>
      </c>
      <c r="I19570">
        <f>37-D19570</f>
        <v>10</v>
      </c>
      <c r="J19570">
        <f>ABS(D19570-D19571)</f>
        <v>8</v>
      </c>
      <c r="K19570">
        <f>AVERAGE(D19570:D19574)</f>
        <v>27</v>
      </c>
      <c r="L19570">
        <f>AVERAGE(D19570:D19589)</f>
        <v>27</v>
      </c>
      <c r="M19570">
        <f>K19570-L19570</f>
        <v>0</v>
      </c>
      <c r="N19570" t="str">
        <f>IF(K19570&gt;L19570,"HIGH ZONE BIAS",IF(K19570&lt;L19570,"LOW ZONE BIAS","EQUILIBRIUM"))</f>
        <v>EQUILIBRIUM</v>
      </c>
    </row>
    <row r="19571">
      <c r="A19571">
        <v>5211</v>
      </c>
      <c r="B19571" t="str">
        <v>2002-12-20</v>
      </c>
      <c r="C19571" t="str">
        <v>Midday</v>
      </c>
      <c r="D19571">
        <v>35</v>
      </c>
      <c r="E19571" t="str">
        <f>IF(MOD(D19571,2)=0,"EVEN","ODD")</f>
        <v>ODD</v>
      </c>
      <c r="F19571" t="str">
        <f>IF(D19571&lt;=18,"LOW (1-18)","HIGH (19-36)")</f>
        <v>HIGH (19-36)</v>
      </c>
      <c r="G19571">
        <f>INT((D19571-1)/6)+1</f>
        <v>6</v>
      </c>
      <c r="H19571">
        <f>MOD(D19571-1,6)+1</f>
        <v>5</v>
      </c>
      <c r="I19571">
        <f>37-D19571</f>
        <v>2</v>
      </c>
      <c r="J19571">
        <f>ABS(D19571-D19572)</f>
        <v>16</v>
      </c>
      <c r="K19571">
        <f>AVERAGE(D19571:D19575)</f>
        <v>35</v>
      </c>
      <c r="L19571">
        <f>AVERAGE(D19571:D19590)</f>
        <v>35</v>
      </c>
      <c r="M19571">
        <f>K19571-L19571</f>
        <v>0</v>
      </c>
      <c r="N19571" t="str">
        <f>IF(K19571&gt;L19571,"HIGH ZONE BIAS",IF(K19571&lt;L19571,"LOW ZONE BIAS","EQUILIBRIUM"))</f>
        <v>EQUILIBRIUM</v>
      </c>
    </row>
    <row r="19572">
      <c r="A19572">
        <v>5210</v>
      </c>
      <c r="B19572" t="str">
        <v>2002-12-19</v>
      </c>
      <c r="C19572" t="str">
        <v>Evening</v>
      </c>
      <c r="D19572">
        <v>19</v>
      </c>
      <c r="E19572" t="str">
        <f>IF(MOD(D19572,2)=0,"EVEN","ODD")</f>
        <v>ODD</v>
      </c>
      <c r="F19572" t="str">
        <f>IF(D19572&lt;=18,"LOW (1-18)","HIGH (19-36)")</f>
        <v>HIGH (19-36)</v>
      </c>
      <c r="G19572">
        <f>INT((D19572-1)/6)+1</f>
        <v>4</v>
      </c>
      <c r="H19572">
        <f>MOD(D19572-1,6)+1</f>
        <v>1</v>
      </c>
      <c r="I19572">
        <f>37-D19572</f>
        <v>18</v>
      </c>
      <c r="J19572">
        <f>ABS(D19572-D19573)</f>
        <v>9</v>
      </c>
      <c r="K19572">
        <f>AVERAGE(D19572:D19576)</f>
        <v>19</v>
      </c>
      <c r="L19572">
        <f>AVERAGE(D19572:D19591)</f>
        <v>19</v>
      </c>
      <c r="M19572">
        <f>K19572-L19572</f>
        <v>0</v>
      </c>
      <c r="N19572" t="str">
        <f>IF(K19572&gt;L19572,"HIGH ZONE BIAS",IF(K19572&lt;L19572,"LOW ZONE BIAS","EQUILIBRIUM"))</f>
        <v>EQUILIBRIUM</v>
      </c>
    </row>
    <row r="19573">
      <c r="A19573">
        <v>5209</v>
      </c>
      <c r="B19573" t="str">
        <v>2002-12-19</v>
      </c>
      <c r="C19573" t="str">
        <v>Midday</v>
      </c>
      <c r="D19573">
        <v>10</v>
      </c>
      <c r="E19573" t="str">
        <f>IF(MOD(D19573,2)=0,"EVEN","ODD")</f>
        <v>EVEN</v>
      </c>
      <c r="F19573" t="str">
        <f>IF(D19573&lt;=18,"LOW (1-18)","HIGH (19-36)")</f>
        <v>LOW (1-18)</v>
      </c>
      <c r="G19573">
        <f>INT((D19573-1)/6)+1</f>
        <v>2</v>
      </c>
      <c r="H19573">
        <f>MOD(D19573-1,6)+1</f>
        <v>4</v>
      </c>
      <c r="I19573">
        <f>37-D19573</f>
        <v>27</v>
      </c>
      <c r="J19573">
        <f>ABS(D19573-D19574)</f>
        <v>0</v>
      </c>
      <c r="K19573">
        <f>AVERAGE(D19573:D19577)</f>
        <v>10</v>
      </c>
      <c r="L19573">
        <f>AVERAGE(D19573:D19592)</f>
        <v>10</v>
      </c>
      <c r="M19573">
        <f>K19573-L19573</f>
        <v>0</v>
      </c>
      <c r="N19573" t="str">
        <f>IF(K19573&gt;L19573,"HIGH ZONE BIAS",IF(K19573&lt;L19573,"LOW ZONE BIAS","EQUILIBRIUM"))</f>
        <v>EQUILIBRIUM</v>
      </c>
    </row>
    <row r="19574">
      <c r="A19574">
        <v>5208</v>
      </c>
      <c r="B19574" t="str">
        <v>2002-12-18</v>
      </c>
      <c r="C19574" t="str">
        <v>Evening</v>
      </c>
      <c r="D19574">
        <v>10</v>
      </c>
      <c r="E19574" t="str">
        <f>IF(MOD(D19574,2)=0,"EVEN","ODD")</f>
        <v>EVEN</v>
      </c>
      <c r="F19574" t="str">
        <f>IF(D19574&lt;=18,"LOW (1-18)","HIGH (19-36)")</f>
        <v>LOW (1-18)</v>
      </c>
      <c r="G19574">
        <f>INT((D19574-1)/6)+1</f>
        <v>2</v>
      </c>
      <c r="H19574">
        <f>MOD(D19574-1,6)+1</f>
        <v>4</v>
      </c>
      <c r="I19574">
        <f>37-D19574</f>
        <v>27</v>
      </c>
      <c r="J19574">
        <f>ABS(D19574-D19575)</f>
        <v>11</v>
      </c>
      <c r="K19574">
        <f>AVERAGE(D19574:D19578)</f>
        <v>10</v>
      </c>
      <c r="L19574">
        <f>AVERAGE(D19574:D19593)</f>
        <v>10</v>
      </c>
      <c r="M19574">
        <f>K19574-L19574</f>
        <v>0</v>
      </c>
      <c r="N19574" t="str">
        <f>IF(K19574&gt;L19574,"HIGH ZONE BIAS",IF(K19574&lt;L19574,"LOW ZONE BIAS","EQUILIBRIUM"))</f>
        <v>EQUILIBRIUM</v>
      </c>
    </row>
    <row r="19575">
      <c r="A19575">
        <v>5207</v>
      </c>
      <c r="B19575" t="str">
        <v>2002-12-18</v>
      </c>
      <c r="C19575" t="str">
        <v>Midday</v>
      </c>
      <c r="D19575">
        <v>21</v>
      </c>
      <c r="E19575" t="str">
        <f>IF(MOD(D19575,2)=0,"EVEN","ODD")</f>
        <v>ODD</v>
      </c>
      <c r="F19575" t="str">
        <f>IF(D19575&lt;=18,"LOW (1-18)","HIGH (19-36)")</f>
        <v>HIGH (19-36)</v>
      </c>
      <c r="G19575">
        <f>INT((D19575-1)/6)+1</f>
        <v>4</v>
      </c>
      <c r="H19575">
        <f>MOD(D19575-1,6)+1</f>
        <v>3</v>
      </c>
      <c r="I19575">
        <f>37-D19575</f>
        <v>16</v>
      </c>
      <c r="J19575">
        <f>ABS(D19575-D19576)</f>
        <v>5</v>
      </c>
      <c r="K19575">
        <f>AVERAGE(D19575:D19579)</f>
        <v>21</v>
      </c>
      <c r="L19575">
        <f>AVERAGE(D19575:D19594)</f>
        <v>21</v>
      </c>
      <c r="M19575">
        <f>K19575-L19575</f>
        <v>0</v>
      </c>
      <c r="N19575" t="str">
        <f>IF(K19575&gt;L19575,"HIGH ZONE BIAS",IF(K19575&lt;L19575,"LOW ZONE BIAS","EQUILIBRIUM"))</f>
        <v>EQUILIBRIUM</v>
      </c>
    </row>
    <row r="19576">
      <c r="A19576">
        <v>5206</v>
      </c>
      <c r="B19576" t="str">
        <v>2002-12-17</v>
      </c>
      <c r="C19576" t="str">
        <v>Evening</v>
      </c>
      <c r="D19576">
        <v>26</v>
      </c>
      <c r="E19576" t="str">
        <f>IF(MOD(D19576,2)=0,"EVEN","ODD")</f>
        <v>EVEN</v>
      </c>
      <c r="F19576" t="str">
        <f>IF(D19576&lt;=18,"LOW (1-18)","HIGH (19-36)")</f>
        <v>HIGH (19-36)</v>
      </c>
      <c r="G19576">
        <f>INT((D19576-1)/6)+1</f>
        <v>5</v>
      </c>
      <c r="H19576">
        <f>MOD(D19576-1,6)+1</f>
        <v>2</v>
      </c>
      <c r="I19576">
        <f>37-D19576</f>
        <v>11</v>
      </c>
      <c r="J19576">
        <f>ABS(D19576-D19577)</f>
        <v>3</v>
      </c>
      <c r="K19576">
        <f>AVERAGE(D19576:D19580)</f>
        <v>26</v>
      </c>
      <c r="L19576">
        <f>AVERAGE(D19576:D19595)</f>
        <v>26</v>
      </c>
      <c r="M19576">
        <f>K19576-L19576</f>
        <v>0</v>
      </c>
      <c r="N19576" t="str">
        <f>IF(K19576&gt;L19576,"HIGH ZONE BIAS",IF(K19576&lt;L19576,"LOW ZONE BIAS","EQUILIBRIUM"))</f>
        <v>EQUILIBRIUM</v>
      </c>
    </row>
    <row r="19577">
      <c r="A19577">
        <v>5205</v>
      </c>
      <c r="B19577" t="str">
        <v>2002-12-17</v>
      </c>
      <c r="C19577" t="str">
        <v>Midday</v>
      </c>
      <c r="D19577">
        <v>29</v>
      </c>
      <c r="E19577" t="str">
        <f>IF(MOD(D19577,2)=0,"EVEN","ODD")</f>
        <v>ODD</v>
      </c>
      <c r="F19577" t="str">
        <f>IF(D19577&lt;=18,"LOW (1-18)","HIGH (19-36)")</f>
        <v>HIGH (19-36)</v>
      </c>
      <c r="G19577">
        <f>INT((D19577-1)/6)+1</f>
        <v>5</v>
      </c>
      <c r="H19577">
        <f>MOD(D19577-1,6)+1</f>
        <v>5</v>
      </c>
      <c r="I19577">
        <f>37-D19577</f>
        <v>8</v>
      </c>
      <c r="J19577">
        <f>ABS(D19577-D19578)</f>
        <v>5</v>
      </c>
      <c r="K19577">
        <f>AVERAGE(D19577:D19581)</f>
        <v>29</v>
      </c>
      <c r="L19577">
        <f>AVERAGE(D19577:D19596)</f>
        <v>29</v>
      </c>
      <c r="M19577">
        <f>K19577-L19577</f>
        <v>0</v>
      </c>
      <c r="N19577" t="str">
        <f>IF(K19577&gt;L19577,"HIGH ZONE BIAS",IF(K19577&lt;L19577,"LOW ZONE BIAS","EQUILIBRIUM"))</f>
        <v>EQUILIBRIUM</v>
      </c>
    </row>
    <row r="19578">
      <c r="A19578">
        <v>5204</v>
      </c>
      <c r="B19578" t="str">
        <v>2002-12-16</v>
      </c>
      <c r="C19578" t="str">
        <v>Evening</v>
      </c>
      <c r="D19578">
        <v>24</v>
      </c>
      <c r="E19578" t="str">
        <f>IF(MOD(D19578,2)=0,"EVEN","ODD")</f>
        <v>EVEN</v>
      </c>
      <c r="F19578" t="str">
        <f>IF(D19578&lt;=18,"LOW (1-18)","HIGH (19-36)")</f>
        <v>HIGH (19-36)</v>
      </c>
      <c r="G19578">
        <f>INT((D19578-1)/6)+1</f>
        <v>4</v>
      </c>
      <c r="H19578">
        <f>MOD(D19578-1,6)+1</f>
        <v>6</v>
      </c>
      <c r="I19578">
        <f>37-D19578</f>
        <v>13</v>
      </c>
      <c r="J19578">
        <f>ABS(D19578-D19579)</f>
        <v>1</v>
      </c>
      <c r="K19578">
        <f>AVERAGE(D19578:D19582)</f>
        <v>24</v>
      </c>
      <c r="L19578">
        <f>AVERAGE(D19578:D19597)</f>
        <v>24</v>
      </c>
      <c r="M19578">
        <f>K19578-L19578</f>
        <v>0</v>
      </c>
      <c r="N19578" t="str">
        <f>IF(K19578&gt;L19578,"HIGH ZONE BIAS",IF(K19578&lt;L19578,"LOW ZONE BIAS","EQUILIBRIUM"))</f>
        <v>EQUILIBRIUM</v>
      </c>
    </row>
    <row r="19579">
      <c r="A19579">
        <v>5203</v>
      </c>
      <c r="B19579" t="str">
        <v>2002-12-16</v>
      </c>
      <c r="C19579" t="str">
        <v>Midday</v>
      </c>
      <c r="D19579">
        <v>23</v>
      </c>
      <c r="E19579" t="str">
        <f>IF(MOD(D19579,2)=0,"EVEN","ODD")</f>
        <v>ODD</v>
      </c>
      <c r="F19579" t="str">
        <f>IF(D19579&lt;=18,"LOW (1-18)","HIGH (19-36)")</f>
        <v>HIGH (19-36)</v>
      </c>
      <c r="G19579">
        <f>INT((D19579-1)/6)+1</f>
        <v>4</v>
      </c>
      <c r="H19579">
        <f>MOD(D19579-1,6)+1</f>
        <v>5</v>
      </c>
      <c r="I19579">
        <f>37-D19579</f>
        <v>14</v>
      </c>
      <c r="J19579">
        <f>ABS(D19579-D19580)</f>
        <v>17</v>
      </c>
      <c r="K19579">
        <f>AVERAGE(D19579:D19583)</f>
        <v>23</v>
      </c>
      <c r="L19579">
        <f>AVERAGE(D19579:D19598)</f>
        <v>23</v>
      </c>
      <c r="M19579">
        <f>K19579-L19579</f>
        <v>0</v>
      </c>
      <c r="N19579" t="str">
        <f>IF(K19579&gt;L19579,"HIGH ZONE BIAS",IF(K19579&lt;L19579,"LOW ZONE BIAS","EQUILIBRIUM"))</f>
        <v>EQUILIBRIUM</v>
      </c>
    </row>
    <row r="19580">
      <c r="A19580">
        <v>5202</v>
      </c>
      <c r="B19580" t="str">
        <v>2002-12-14</v>
      </c>
      <c r="C19580" t="str">
        <v>Evening</v>
      </c>
      <c r="D19580">
        <v>6</v>
      </c>
      <c r="E19580" t="str">
        <f>IF(MOD(D19580,2)=0,"EVEN","ODD")</f>
        <v>EVEN</v>
      </c>
      <c r="F19580" t="str">
        <f>IF(D19580&lt;=18,"LOW (1-18)","HIGH (19-36)")</f>
        <v>LOW (1-18)</v>
      </c>
      <c r="G19580">
        <f>INT((D19580-1)/6)+1</f>
        <v>1</v>
      </c>
      <c r="H19580">
        <f>MOD(D19580-1,6)+1</f>
        <v>6</v>
      </c>
      <c r="I19580">
        <f>37-D19580</f>
        <v>31</v>
      </c>
      <c r="J19580">
        <f>ABS(D19580-D19581)</f>
        <v>7</v>
      </c>
      <c r="K19580">
        <f>AVERAGE(D19580:D19584)</f>
        <v>6</v>
      </c>
      <c r="L19580">
        <f>AVERAGE(D19580:D19599)</f>
        <v>6</v>
      </c>
      <c r="M19580">
        <f>K19580-L19580</f>
        <v>0</v>
      </c>
      <c r="N19580" t="str">
        <f>IF(K19580&gt;L19580,"HIGH ZONE BIAS",IF(K19580&lt;L19580,"LOW ZONE BIAS","EQUILIBRIUM"))</f>
        <v>EQUILIBRIUM</v>
      </c>
    </row>
    <row r="19581">
      <c r="A19581">
        <v>5201</v>
      </c>
      <c r="B19581" t="str">
        <v>2002-12-14</v>
      </c>
      <c r="C19581" t="str">
        <v>Midday</v>
      </c>
      <c r="D19581">
        <v>13</v>
      </c>
      <c r="E19581" t="str">
        <f>IF(MOD(D19581,2)=0,"EVEN","ODD")</f>
        <v>ODD</v>
      </c>
      <c r="F19581" t="str">
        <f>IF(D19581&lt;=18,"LOW (1-18)","HIGH (19-36)")</f>
        <v>LOW (1-18)</v>
      </c>
      <c r="G19581">
        <f>INT((D19581-1)/6)+1</f>
        <v>3</v>
      </c>
      <c r="H19581">
        <f>MOD(D19581-1,6)+1</f>
        <v>1</v>
      </c>
      <c r="I19581">
        <f>37-D19581</f>
        <v>24</v>
      </c>
      <c r="J19581">
        <f>ABS(D19581-D19582)</f>
        <v>19</v>
      </c>
      <c r="K19581">
        <f>AVERAGE(D19581:D19585)</f>
        <v>13</v>
      </c>
      <c r="L19581">
        <f>AVERAGE(D19581:D19600)</f>
        <v>13</v>
      </c>
      <c r="M19581">
        <f>K19581-L19581</f>
        <v>0</v>
      </c>
      <c r="N19581" t="str">
        <f>IF(K19581&gt;L19581,"HIGH ZONE BIAS",IF(K19581&lt;L19581,"LOW ZONE BIAS","EQUILIBRIUM"))</f>
        <v>EQUILIBRIUM</v>
      </c>
    </row>
    <row r="19582">
      <c r="A19582">
        <v>5200</v>
      </c>
      <c r="B19582" t="str">
        <v>2002-12-13</v>
      </c>
      <c r="C19582" t="str">
        <v>Evening</v>
      </c>
      <c r="D19582">
        <v>32</v>
      </c>
      <c r="E19582" t="str">
        <f>IF(MOD(D19582,2)=0,"EVEN","ODD")</f>
        <v>EVEN</v>
      </c>
      <c r="F19582" t="str">
        <f>IF(D19582&lt;=18,"LOW (1-18)","HIGH (19-36)")</f>
        <v>HIGH (19-36)</v>
      </c>
      <c r="G19582">
        <f>INT((D19582-1)/6)+1</f>
        <v>6</v>
      </c>
      <c r="H19582">
        <f>MOD(D19582-1,6)+1</f>
        <v>2</v>
      </c>
      <c r="I19582">
        <f>37-D19582</f>
        <v>5</v>
      </c>
      <c r="J19582">
        <f>ABS(D19582-D19583)</f>
        <v>3</v>
      </c>
      <c r="K19582">
        <f>AVERAGE(D19582:D19586)</f>
        <v>32</v>
      </c>
      <c r="L19582">
        <f>AVERAGE(D19582:D19601)</f>
        <v>32</v>
      </c>
      <c r="M19582">
        <f>K19582-L19582</f>
        <v>0</v>
      </c>
      <c r="N19582" t="str">
        <f>IF(K19582&gt;L19582,"HIGH ZONE BIAS",IF(K19582&lt;L19582,"LOW ZONE BIAS","EQUILIBRIUM"))</f>
        <v>EQUILIBRIUM</v>
      </c>
    </row>
    <row r="19583">
      <c r="A19583">
        <v>5199</v>
      </c>
      <c r="B19583" t="str">
        <v>2002-12-13</v>
      </c>
      <c r="C19583" t="str">
        <v>Midday</v>
      </c>
      <c r="D19583">
        <v>35</v>
      </c>
      <c r="E19583" t="str">
        <f>IF(MOD(D19583,2)=0,"EVEN","ODD")</f>
        <v>ODD</v>
      </c>
      <c r="F19583" t="str">
        <f>IF(D19583&lt;=18,"LOW (1-18)","HIGH (19-36)")</f>
        <v>HIGH (19-36)</v>
      </c>
      <c r="G19583">
        <f>INT((D19583-1)/6)+1</f>
        <v>6</v>
      </c>
      <c r="H19583">
        <f>MOD(D19583-1,6)+1</f>
        <v>5</v>
      </c>
      <c r="I19583">
        <f>37-D19583</f>
        <v>2</v>
      </c>
      <c r="J19583">
        <f>ABS(D19583-D19584)</f>
        <v>31</v>
      </c>
      <c r="K19583">
        <f>AVERAGE(D19583:D19587)</f>
        <v>35</v>
      </c>
      <c r="L19583">
        <f>AVERAGE(D19583:D19602)</f>
        <v>35</v>
      </c>
      <c r="M19583">
        <f>K19583-L19583</f>
        <v>0</v>
      </c>
      <c r="N19583" t="str">
        <f>IF(K19583&gt;L19583,"HIGH ZONE BIAS",IF(K19583&lt;L19583,"LOW ZONE BIAS","EQUILIBRIUM"))</f>
        <v>EQUILIBRIUM</v>
      </c>
    </row>
    <row r="19584">
      <c r="A19584">
        <v>5198</v>
      </c>
      <c r="B19584" t="str">
        <v>2002-12-12</v>
      </c>
      <c r="C19584" t="str">
        <v>Evening</v>
      </c>
      <c r="D19584">
        <v>4</v>
      </c>
      <c r="E19584" t="str">
        <f>IF(MOD(D19584,2)=0,"EVEN","ODD")</f>
        <v>EVEN</v>
      </c>
      <c r="F19584" t="str">
        <f>IF(D19584&lt;=18,"LOW (1-18)","HIGH (19-36)")</f>
        <v>LOW (1-18)</v>
      </c>
      <c r="G19584">
        <f>INT((D19584-1)/6)+1</f>
        <v>1</v>
      </c>
      <c r="H19584">
        <f>MOD(D19584-1,6)+1</f>
        <v>4</v>
      </c>
      <c r="I19584">
        <f>37-D19584</f>
        <v>33</v>
      </c>
      <c r="J19584">
        <f>ABS(D19584-D19585)</f>
        <v>1</v>
      </c>
      <c r="K19584">
        <f>AVERAGE(D19584:D19588)</f>
        <v>4</v>
      </c>
      <c r="L19584">
        <f>AVERAGE(D19584:D19603)</f>
        <v>4</v>
      </c>
      <c r="M19584">
        <f>K19584-L19584</f>
        <v>0</v>
      </c>
      <c r="N19584" t="str">
        <f>IF(K19584&gt;L19584,"HIGH ZONE BIAS",IF(K19584&lt;L19584,"LOW ZONE BIAS","EQUILIBRIUM"))</f>
        <v>EQUILIBRIUM</v>
      </c>
    </row>
    <row r="19585">
      <c r="A19585">
        <v>5197</v>
      </c>
      <c r="B19585" t="str">
        <v>2002-12-12</v>
      </c>
      <c r="C19585" t="str">
        <v>Midday</v>
      </c>
      <c r="D19585">
        <v>3</v>
      </c>
      <c r="E19585" t="str">
        <f>IF(MOD(D19585,2)=0,"EVEN","ODD")</f>
        <v>ODD</v>
      </c>
      <c r="F19585" t="str">
        <f>IF(D19585&lt;=18,"LOW (1-18)","HIGH (19-36)")</f>
        <v>LOW (1-18)</v>
      </c>
      <c r="G19585">
        <f>INT((D19585-1)/6)+1</f>
        <v>1</v>
      </c>
      <c r="H19585">
        <f>MOD(D19585-1,6)+1</f>
        <v>3</v>
      </c>
      <c r="I19585">
        <f>37-D19585</f>
        <v>34</v>
      </c>
      <c r="J19585">
        <f>ABS(D19585-D19586)</f>
        <v>18</v>
      </c>
      <c r="K19585">
        <f>AVERAGE(D19585:D19589)</f>
        <v>3</v>
      </c>
      <c r="L19585">
        <f>AVERAGE(D19585:D19604)</f>
        <v>3</v>
      </c>
      <c r="M19585">
        <f>K19585-L19585</f>
        <v>0</v>
      </c>
      <c r="N19585" t="str">
        <f>IF(K19585&gt;L19585,"HIGH ZONE BIAS",IF(K19585&lt;L19585,"LOW ZONE BIAS","EQUILIBRIUM"))</f>
        <v>EQUILIBRIUM</v>
      </c>
    </row>
    <row r="19586">
      <c r="A19586">
        <v>5196</v>
      </c>
      <c r="B19586" t="str">
        <v>2002-12-11</v>
      </c>
      <c r="C19586" t="str">
        <v>Evening</v>
      </c>
      <c r="D19586">
        <v>21</v>
      </c>
      <c r="E19586" t="str">
        <f>IF(MOD(D19586,2)=0,"EVEN","ODD")</f>
        <v>ODD</v>
      </c>
      <c r="F19586" t="str">
        <f>IF(D19586&lt;=18,"LOW (1-18)","HIGH (19-36)")</f>
        <v>HIGH (19-36)</v>
      </c>
      <c r="G19586">
        <f>INT((D19586-1)/6)+1</f>
        <v>4</v>
      </c>
      <c r="H19586">
        <f>MOD(D19586-1,6)+1</f>
        <v>3</v>
      </c>
      <c r="I19586">
        <f>37-D19586</f>
        <v>16</v>
      </c>
      <c r="J19586">
        <f>ABS(D19586-D19587)</f>
        <v>20</v>
      </c>
      <c r="K19586">
        <f>AVERAGE(D19586:D19590)</f>
        <v>21</v>
      </c>
      <c r="L19586">
        <f>AVERAGE(D19586:D19605)</f>
        <v>21</v>
      </c>
      <c r="M19586">
        <f>K19586-L19586</f>
        <v>0</v>
      </c>
      <c r="N19586" t="str">
        <f>IF(K19586&gt;L19586,"HIGH ZONE BIAS",IF(K19586&lt;L19586,"LOW ZONE BIAS","EQUILIBRIUM"))</f>
        <v>EQUILIBRIUM</v>
      </c>
    </row>
    <row r="19587">
      <c r="A19587">
        <v>5195</v>
      </c>
      <c r="B19587" t="str">
        <v>2002-12-11</v>
      </c>
      <c r="C19587" t="str">
        <v>Midday</v>
      </c>
      <c r="D19587">
        <v>1</v>
      </c>
      <c r="E19587" t="str">
        <f>IF(MOD(D19587,2)=0,"EVEN","ODD")</f>
        <v>ODD</v>
      </c>
      <c r="F19587" t="str">
        <f>IF(D19587&lt;=18,"LOW (1-18)","HIGH (19-36)")</f>
        <v>LOW (1-18)</v>
      </c>
      <c r="G19587">
        <f>INT((D19587-1)/6)+1</f>
        <v>1</v>
      </c>
      <c r="H19587">
        <f>MOD(D19587-1,6)+1</f>
        <v>1</v>
      </c>
      <c r="I19587">
        <f>37-D19587</f>
        <v>36</v>
      </c>
      <c r="J19587">
        <f>ABS(D19587-D19588)</f>
        <v>4</v>
      </c>
      <c r="K19587">
        <f>AVERAGE(D19587:D19591)</f>
        <v>1</v>
      </c>
      <c r="L19587">
        <f>AVERAGE(D19587:D19606)</f>
        <v>1</v>
      </c>
      <c r="M19587">
        <f>K19587-L19587</f>
        <v>0</v>
      </c>
      <c r="N19587" t="str">
        <f>IF(K19587&gt;L19587,"HIGH ZONE BIAS",IF(K19587&lt;L19587,"LOW ZONE BIAS","EQUILIBRIUM"))</f>
        <v>EQUILIBRIUM</v>
      </c>
    </row>
    <row r="19588">
      <c r="A19588">
        <v>5194</v>
      </c>
      <c r="B19588" t="str">
        <v>2002-12-10</v>
      </c>
      <c r="C19588" t="str">
        <v>Evening</v>
      </c>
      <c r="D19588">
        <v>5</v>
      </c>
      <c r="E19588" t="str">
        <f>IF(MOD(D19588,2)=0,"EVEN","ODD")</f>
        <v>ODD</v>
      </c>
      <c r="F19588" t="str">
        <f>IF(D19588&lt;=18,"LOW (1-18)","HIGH (19-36)")</f>
        <v>LOW (1-18)</v>
      </c>
      <c r="G19588">
        <f>INT((D19588-1)/6)+1</f>
        <v>1</v>
      </c>
      <c r="H19588">
        <f>MOD(D19588-1,6)+1</f>
        <v>5</v>
      </c>
      <c r="I19588">
        <f>37-D19588</f>
        <v>32</v>
      </c>
      <c r="J19588">
        <f>ABS(D19588-D19589)</f>
        <v>11</v>
      </c>
      <c r="K19588">
        <f>AVERAGE(D19588:D19592)</f>
        <v>5</v>
      </c>
      <c r="L19588">
        <f>AVERAGE(D19588:D19607)</f>
        <v>5</v>
      </c>
      <c r="M19588">
        <f>K19588-L19588</f>
        <v>0</v>
      </c>
      <c r="N19588" t="str">
        <f>IF(K19588&gt;L19588,"HIGH ZONE BIAS",IF(K19588&lt;L19588,"LOW ZONE BIAS","EQUILIBRIUM"))</f>
        <v>EQUILIBRIUM</v>
      </c>
    </row>
    <row r="19589">
      <c r="A19589">
        <v>5193</v>
      </c>
      <c r="B19589" t="str">
        <v>2002-12-10</v>
      </c>
      <c r="C19589" t="str">
        <v>Midday</v>
      </c>
      <c r="D19589">
        <v>16</v>
      </c>
      <c r="E19589" t="str">
        <f>IF(MOD(D19589,2)=0,"EVEN","ODD")</f>
        <v>EVEN</v>
      </c>
      <c r="F19589" t="str">
        <f>IF(D19589&lt;=18,"LOW (1-18)","HIGH (19-36)")</f>
        <v>LOW (1-18)</v>
      </c>
      <c r="G19589">
        <f>INT((D19589-1)/6)+1</f>
        <v>3</v>
      </c>
      <c r="H19589">
        <f>MOD(D19589-1,6)+1</f>
        <v>4</v>
      </c>
      <c r="I19589">
        <f>37-D19589</f>
        <v>21</v>
      </c>
      <c r="J19589">
        <f>ABS(D19589-D19590)</f>
        <v>15</v>
      </c>
      <c r="K19589">
        <f>AVERAGE(D19589:D19593)</f>
        <v>16</v>
      </c>
      <c r="L19589">
        <f>AVERAGE(D19589:D19608)</f>
        <v>16</v>
      </c>
      <c r="M19589">
        <f>K19589-L19589</f>
        <v>0</v>
      </c>
      <c r="N19589" t="str">
        <f>IF(K19589&gt;L19589,"HIGH ZONE BIAS",IF(K19589&lt;L19589,"LOW ZONE BIAS","EQUILIBRIUM"))</f>
        <v>EQUILIBRIUM</v>
      </c>
    </row>
    <row r="19590">
      <c r="A19590">
        <v>5192</v>
      </c>
      <c r="B19590" t="str">
        <v>2002-12-09</v>
      </c>
      <c r="C19590" t="str">
        <v>Evening</v>
      </c>
      <c r="D19590">
        <v>31</v>
      </c>
      <c r="E19590" t="str">
        <f>IF(MOD(D19590,2)=0,"EVEN","ODD")</f>
        <v>ODD</v>
      </c>
      <c r="F19590" t="str">
        <f>IF(D19590&lt;=18,"LOW (1-18)","HIGH (19-36)")</f>
        <v>HIGH (19-36)</v>
      </c>
      <c r="G19590">
        <f>INT((D19590-1)/6)+1</f>
        <v>6</v>
      </c>
      <c r="H19590">
        <f>MOD(D19590-1,6)+1</f>
        <v>1</v>
      </c>
      <c r="I19590">
        <f>37-D19590</f>
        <v>6</v>
      </c>
      <c r="J19590">
        <f>ABS(D19590-D19591)</f>
        <v>5</v>
      </c>
      <c r="K19590">
        <f>AVERAGE(D19590:D19594)</f>
        <v>31</v>
      </c>
      <c r="L19590">
        <f>AVERAGE(D19590:D19609)</f>
        <v>31</v>
      </c>
      <c r="M19590">
        <f>K19590-L19590</f>
        <v>0</v>
      </c>
      <c r="N19590" t="str">
        <f>IF(K19590&gt;L19590,"HIGH ZONE BIAS",IF(K19590&lt;L19590,"LOW ZONE BIAS","EQUILIBRIUM"))</f>
        <v>EQUILIBRIUM</v>
      </c>
    </row>
    <row r="19591">
      <c r="A19591">
        <v>5191</v>
      </c>
      <c r="B19591" t="str">
        <v>2002-12-09</v>
      </c>
      <c r="C19591" t="str">
        <v>Midday</v>
      </c>
      <c r="D19591">
        <v>36</v>
      </c>
      <c r="E19591" t="str">
        <f>IF(MOD(D19591,2)=0,"EVEN","ODD")</f>
        <v>EVEN</v>
      </c>
      <c r="F19591" t="str">
        <f>IF(D19591&lt;=18,"LOW (1-18)","HIGH (19-36)")</f>
        <v>HIGH (19-36)</v>
      </c>
      <c r="G19591">
        <f>INT((D19591-1)/6)+1</f>
        <v>6</v>
      </c>
      <c r="H19591">
        <f>MOD(D19591-1,6)+1</f>
        <v>6</v>
      </c>
      <c r="I19591">
        <f>37-D19591</f>
        <v>1</v>
      </c>
      <c r="J19591">
        <f>ABS(D19591-D19592)</f>
        <v>17</v>
      </c>
      <c r="K19591">
        <f>AVERAGE(D19591:D19595)</f>
        <v>36</v>
      </c>
      <c r="L19591">
        <f>AVERAGE(D19591:D19610)</f>
        <v>36</v>
      </c>
      <c r="M19591">
        <f>K19591-L19591</f>
        <v>0</v>
      </c>
      <c r="N19591" t="str">
        <f>IF(K19591&gt;L19591,"HIGH ZONE BIAS",IF(K19591&lt;L19591,"LOW ZONE BIAS","EQUILIBRIUM"))</f>
        <v>EQUILIBRIUM</v>
      </c>
    </row>
    <row r="19592">
      <c r="A19592">
        <v>5190</v>
      </c>
      <c r="B19592" t="str">
        <v>2002-12-07</v>
      </c>
      <c r="C19592" t="str">
        <v>Evening</v>
      </c>
      <c r="D19592">
        <v>19</v>
      </c>
      <c r="E19592" t="str">
        <f>IF(MOD(D19592,2)=0,"EVEN","ODD")</f>
        <v>ODD</v>
      </c>
      <c r="F19592" t="str">
        <f>IF(D19592&lt;=18,"LOW (1-18)","HIGH (19-36)")</f>
        <v>HIGH (19-36)</v>
      </c>
      <c r="G19592">
        <f>INT((D19592-1)/6)+1</f>
        <v>4</v>
      </c>
      <c r="H19592">
        <f>MOD(D19592-1,6)+1</f>
        <v>1</v>
      </c>
      <c r="I19592">
        <f>37-D19592</f>
        <v>18</v>
      </c>
      <c r="J19592">
        <f>ABS(D19592-D19593)</f>
        <v>3</v>
      </c>
      <c r="K19592">
        <f>AVERAGE(D19592:D19596)</f>
        <v>19</v>
      </c>
      <c r="L19592">
        <f>AVERAGE(D19592:D19611)</f>
        <v>19</v>
      </c>
      <c r="M19592">
        <f>K19592-L19592</f>
        <v>0</v>
      </c>
      <c r="N19592" t="str">
        <f>IF(K19592&gt;L19592,"HIGH ZONE BIAS",IF(K19592&lt;L19592,"LOW ZONE BIAS","EQUILIBRIUM"))</f>
        <v>EQUILIBRIUM</v>
      </c>
    </row>
    <row r="19593">
      <c r="A19593">
        <v>5189</v>
      </c>
      <c r="B19593" t="str">
        <v>2002-12-07</v>
      </c>
      <c r="C19593" t="str">
        <v>Midday</v>
      </c>
      <c r="D19593">
        <v>16</v>
      </c>
      <c r="E19593" t="str">
        <f>IF(MOD(D19593,2)=0,"EVEN","ODD")</f>
        <v>EVEN</v>
      </c>
      <c r="F19593" t="str">
        <f>IF(D19593&lt;=18,"LOW (1-18)","HIGH (19-36)")</f>
        <v>LOW (1-18)</v>
      </c>
      <c r="G19593">
        <f>INT((D19593-1)/6)+1</f>
        <v>3</v>
      </c>
      <c r="H19593">
        <f>MOD(D19593-1,6)+1</f>
        <v>4</v>
      </c>
      <c r="I19593">
        <f>37-D19593</f>
        <v>21</v>
      </c>
      <c r="J19593">
        <f>ABS(D19593-D19594)</f>
        <v>13</v>
      </c>
      <c r="K19593">
        <f>AVERAGE(D19593:D19597)</f>
        <v>16</v>
      </c>
      <c r="L19593">
        <f>AVERAGE(D19593:D19612)</f>
        <v>16</v>
      </c>
      <c r="M19593">
        <f>K19593-L19593</f>
        <v>0</v>
      </c>
      <c r="N19593" t="str">
        <f>IF(K19593&gt;L19593,"HIGH ZONE BIAS",IF(K19593&lt;L19593,"LOW ZONE BIAS","EQUILIBRIUM"))</f>
        <v>EQUILIBRIUM</v>
      </c>
    </row>
    <row r="19594">
      <c r="A19594">
        <v>5188</v>
      </c>
      <c r="B19594" t="str">
        <v>2002-12-05</v>
      </c>
      <c r="C19594" t="str">
        <v>Evening</v>
      </c>
      <c r="D19594">
        <v>3</v>
      </c>
      <c r="E19594" t="str">
        <f>IF(MOD(D19594,2)=0,"EVEN","ODD")</f>
        <v>ODD</v>
      </c>
      <c r="F19594" t="str">
        <f>IF(D19594&lt;=18,"LOW (1-18)","HIGH (19-36)")</f>
        <v>LOW (1-18)</v>
      </c>
      <c r="G19594">
        <f>INT((D19594-1)/6)+1</f>
        <v>1</v>
      </c>
      <c r="H19594">
        <f>MOD(D19594-1,6)+1</f>
        <v>3</v>
      </c>
      <c r="I19594">
        <f>37-D19594</f>
        <v>34</v>
      </c>
      <c r="J19594">
        <f>ABS(D19594-D19595)</f>
        <v>17</v>
      </c>
      <c r="K19594">
        <f>AVERAGE(D19594:D19598)</f>
        <v>3</v>
      </c>
      <c r="L19594">
        <f>AVERAGE(D19594:D19613)</f>
        <v>3</v>
      </c>
      <c r="M19594">
        <f>K19594-L19594</f>
        <v>0</v>
      </c>
      <c r="N19594" t="str">
        <f>IF(K19594&gt;L19594,"HIGH ZONE BIAS",IF(K19594&lt;L19594,"LOW ZONE BIAS","EQUILIBRIUM"))</f>
        <v>EQUILIBRIUM</v>
      </c>
    </row>
    <row r="19595">
      <c r="A19595">
        <v>5187</v>
      </c>
      <c r="B19595" t="str">
        <v>2002-12-05</v>
      </c>
      <c r="C19595" t="str">
        <v>Midday</v>
      </c>
      <c r="D19595">
        <v>20</v>
      </c>
      <c r="E19595" t="str">
        <f>IF(MOD(D19595,2)=0,"EVEN","ODD")</f>
        <v>EVEN</v>
      </c>
      <c r="F19595" t="str">
        <f>IF(D19595&lt;=18,"LOW (1-18)","HIGH (19-36)")</f>
        <v>HIGH (19-36)</v>
      </c>
      <c r="G19595">
        <f>INT((D19595-1)/6)+1</f>
        <v>4</v>
      </c>
      <c r="H19595">
        <f>MOD(D19595-1,6)+1</f>
        <v>2</v>
      </c>
      <c r="I19595">
        <f>37-D19595</f>
        <v>17</v>
      </c>
      <c r="J19595">
        <f>ABS(D19595-D19596)</f>
        <v>12</v>
      </c>
      <c r="K19595">
        <f>AVERAGE(D19595:D19599)</f>
        <v>20</v>
      </c>
      <c r="L19595">
        <f>AVERAGE(D19595:D19614)</f>
        <v>20</v>
      </c>
      <c r="M19595">
        <f>K19595-L19595</f>
        <v>0</v>
      </c>
      <c r="N19595" t="str">
        <f>IF(K19595&gt;L19595,"HIGH ZONE BIAS",IF(K19595&lt;L19595,"LOW ZONE BIAS","EQUILIBRIUM"))</f>
        <v>EQUILIBRIUM</v>
      </c>
    </row>
    <row r="19596">
      <c r="A19596">
        <v>5186</v>
      </c>
      <c r="B19596" t="str">
        <v>2002-12-04</v>
      </c>
      <c r="C19596" t="str">
        <v>Evening</v>
      </c>
      <c r="D19596">
        <v>8</v>
      </c>
      <c r="E19596" t="str">
        <f>IF(MOD(D19596,2)=0,"EVEN","ODD")</f>
        <v>EVEN</v>
      </c>
      <c r="F19596" t="str">
        <f>IF(D19596&lt;=18,"LOW (1-18)","HIGH (19-36)")</f>
        <v>LOW (1-18)</v>
      </c>
      <c r="G19596">
        <f>INT((D19596-1)/6)+1</f>
        <v>2</v>
      </c>
      <c r="H19596">
        <f>MOD(D19596-1,6)+1</f>
        <v>2</v>
      </c>
      <c r="I19596">
        <f>37-D19596</f>
        <v>29</v>
      </c>
      <c r="J19596">
        <f>ABS(D19596-D19597)</f>
        <v>6</v>
      </c>
      <c r="K19596">
        <f>AVERAGE(D19596:D19600)</f>
        <v>8</v>
      </c>
      <c r="L19596">
        <f>AVERAGE(D19596:D19615)</f>
        <v>8</v>
      </c>
      <c r="M19596">
        <f>K19596-L19596</f>
        <v>0</v>
      </c>
      <c r="N19596" t="str">
        <f>IF(K19596&gt;L19596,"HIGH ZONE BIAS",IF(K19596&lt;L19596,"LOW ZONE BIAS","EQUILIBRIUM"))</f>
        <v>EQUILIBRIUM</v>
      </c>
    </row>
    <row r="19597">
      <c r="A19597">
        <v>5185</v>
      </c>
      <c r="B19597" t="str">
        <v>2002-12-04</v>
      </c>
      <c r="C19597" t="str">
        <v>Midday</v>
      </c>
      <c r="D19597">
        <v>14</v>
      </c>
      <c r="E19597" t="str">
        <f>IF(MOD(D19597,2)=0,"EVEN","ODD")</f>
        <v>EVEN</v>
      </c>
      <c r="F19597" t="str">
        <f>IF(D19597&lt;=18,"LOW (1-18)","HIGH (19-36)")</f>
        <v>LOW (1-18)</v>
      </c>
      <c r="G19597">
        <f>INT((D19597-1)/6)+1</f>
        <v>3</v>
      </c>
      <c r="H19597">
        <f>MOD(D19597-1,6)+1</f>
        <v>2</v>
      </c>
      <c r="I19597">
        <f>37-D19597</f>
        <v>23</v>
      </c>
      <c r="J19597">
        <f>ABS(D19597-D19598)</f>
        <v>1</v>
      </c>
      <c r="K19597">
        <f>AVERAGE(D19597:D19601)</f>
        <v>14</v>
      </c>
      <c r="L19597">
        <f>AVERAGE(D19597:D19616)</f>
        <v>14</v>
      </c>
      <c r="M19597">
        <f>K19597-L19597</f>
        <v>0</v>
      </c>
      <c r="N19597" t="str">
        <f>IF(K19597&gt;L19597,"HIGH ZONE BIAS",IF(K19597&lt;L19597,"LOW ZONE BIAS","EQUILIBRIUM"))</f>
        <v>EQUILIBRIUM</v>
      </c>
    </row>
    <row r="19598">
      <c r="A19598">
        <v>5184</v>
      </c>
      <c r="B19598" t="str">
        <v>2002-12-03</v>
      </c>
      <c r="C19598" t="str">
        <v>Evening</v>
      </c>
      <c r="D19598">
        <v>15</v>
      </c>
      <c r="E19598" t="str">
        <f>IF(MOD(D19598,2)=0,"EVEN","ODD")</f>
        <v>ODD</v>
      </c>
      <c r="F19598" t="str">
        <f>IF(D19598&lt;=18,"LOW (1-18)","HIGH (19-36)")</f>
        <v>LOW (1-18)</v>
      </c>
      <c r="G19598">
        <f>INT((D19598-1)/6)+1</f>
        <v>3</v>
      </c>
      <c r="H19598">
        <f>MOD(D19598-1,6)+1</f>
        <v>3</v>
      </c>
      <c r="I19598">
        <f>37-D19598</f>
        <v>22</v>
      </c>
      <c r="J19598">
        <f>ABS(D19598-D19599)</f>
        <v>4</v>
      </c>
      <c r="K19598">
        <f>AVERAGE(D19598:D19602)</f>
        <v>15</v>
      </c>
      <c r="L19598">
        <f>AVERAGE(D19598:D19617)</f>
        <v>15</v>
      </c>
      <c r="M19598">
        <f>K19598-L19598</f>
        <v>0</v>
      </c>
      <c r="N19598" t="str">
        <f>IF(K19598&gt;L19598,"HIGH ZONE BIAS",IF(K19598&lt;L19598,"LOW ZONE BIAS","EQUILIBRIUM"))</f>
        <v>EQUILIBRIUM</v>
      </c>
    </row>
    <row r="19599">
      <c r="A19599">
        <v>5183</v>
      </c>
      <c r="B19599" t="str">
        <v>2002-12-03</v>
      </c>
      <c r="C19599" t="str">
        <v>Midday</v>
      </c>
      <c r="D19599">
        <v>11</v>
      </c>
      <c r="E19599" t="str">
        <f>IF(MOD(D19599,2)=0,"EVEN","ODD")</f>
        <v>ODD</v>
      </c>
      <c r="F19599" t="str">
        <f>IF(D19599&lt;=18,"LOW (1-18)","HIGH (19-36)")</f>
        <v>LOW (1-18)</v>
      </c>
      <c r="G19599">
        <f>INT((D19599-1)/6)+1</f>
        <v>2</v>
      </c>
      <c r="H19599">
        <f>MOD(D19599-1,6)+1</f>
        <v>5</v>
      </c>
      <c r="I19599">
        <f>37-D19599</f>
        <v>26</v>
      </c>
      <c r="J19599">
        <f>ABS(D19599-D19600)</f>
        <v>7</v>
      </c>
      <c r="K19599">
        <f>AVERAGE(D19599:D19603)</f>
        <v>11</v>
      </c>
      <c r="L19599">
        <f>AVERAGE(D19599:D19618)</f>
        <v>11</v>
      </c>
      <c r="M19599">
        <f>K19599-L19599</f>
        <v>0</v>
      </c>
      <c r="N19599" t="str">
        <f>IF(K19599&gt;L19599,"HIGH ZONE BIAS",IF(K19599&lt;L19599,"LOW ZONE BIAS","EQUILIBRIUM"))</f>
        <v>EQUILIBRIUM</v>
      </c>
    </row>
    <row r="19600">
      <c r="A19600">
        <v>5182</v>
      </c>
      <c r="B19600" t="str">
        <v>2002-12-02</v>
      </c>
      <c r="C19600" t="str">
        <v>Evening</v>
      </c>
      <c r="D19600">
        <v>4</v>
      </c>
      <c r="E19600" t="str">
        <f>IF(MOD(D19600,2)=0,"EVEN","ODD")</f>
        <v>EVEN</v>
      </c>
      <c r="F19600" t="str">
        <f>IF(D19600&lt;=18,"LOW (1-18)","HIGH (19-36)")</f>
        <v>LOW (1-18)</v>
      </c>
      <c r="G19600">
        <f>INT((D19600-1)/6)+1</f>
        <v>1</v>
      </c>
      <c r="H19600">
        <f>MOD(D19600-1,6)+1</f>
        <v>4</v>
      </c>
      <c r="I19600">
        <f>37-D19600</f>
        <v>33</v>
      </c>
      <c r="J19600">
        <f>ABS(D19600-D19601)</f>
        <v>32</v>
      </c>
      <c r="K19600">
        <f>AVERAGE(D19600:D19604)</f>
        <v>4</v>
      </c>
      <c r="L19600">
        <f>AVERAGE(D19600:D19619)</f>
        <v>4</v>
      </c>
      <c r="M19600">
        <f>K19600-L19600</f>
        <v>0</v>
      </c>
      <c r="N19600" t="str">
        <f>IF(K19600&gt;L19600,"HIGH ZONE BIAS",IF(K19600&lt;L19600,"LOW ZONE BIAS","EQUILIBRIUM"))</f>
        <v>EQUILIBRIUM</v>
      </c>
    </row>
    <row r="19601">
      <c r="A19601">
        <v>5181</v>
      </c>
      <c r="B19601" t="str">
        <v>2002-12-02</v>
      </c>
      <c r="C19601" t="str">
        <v>Midday</v>
      </c>
      <c r="D19601">
        <v>36</v>
      </c>
      <c r="E19601" t="str">
        <f>IF(MOD(D19601,2)=0,"EVEN","ODD")</f>
        <v>EVEN</v>
      </c>
      <c r="F19601" t="str">
        <f>IF(D19601&lt;=18,"LOW (1-18)","HIGH (19-36)")</f>
        <v>HIGH (19-36)</v>
      </c>
      <c r="G19601">
        <f>INT((D19601-1)/6)+1</f>
        <v>6</v>
      </c>
      <c r="H19601">
        <f>MOD(D19601-1,6)+1</f>
        <v>6</v>
      </c>
      <c r="I19601">
        <f>37-D19601</f>
        <v>1</v>
      </c>
      <c r="J19601">
        <f>ABS(D19601-D19602)</f>
        <v>5</v>
      </c>
      <c r="K19601">
        <f>AVERAGE(D19601:D19605)</f>
        <v>36</v>
      </c>
      <c r="L19601">
        <f>AVERAGE(D19601:D19620)</f>
        <v>36</v>
      </c>
      <c r="M19601">
        <f>K19601-L19601</f>
        <v>0</v>
      </c>
      <c r="N19601" t="str">
        <f>IF(K19601&gt;L19601,"HIGH ZONE BIAS",IF(K19601&lt;L19601,"LOW ZONE BIAS","EQUILIBRIUM"))</f>
        <v>EQUILIBRIUM</v>
      </c>
    </row>
    <row r="19602">
      <c r="A19602">
        <v>5180</v>
      </c>
      <c r="B19602" t="str">
        <v>2002-11-30</v>
      </c>
      <c r="C19602" t="str">
        <v>Evening</v>
      </c>
      <c r="D19602">
        <v>31</v>
      </c>
      <c r="E19602" t="str">
        <f>IF(MOD(D19602,2)=0,"EVEN","ODD")</f>
        <v>ODD</v>
      </c>
      <c r="F19602" t="str">
        <f>IF(D19602&lt;=18,"LOW (1-18)","HIGH (19-36)")</f>
        <v>HIGH (19-36)</v>
      </c>
      <c r="G19602">
        <f>INT((D19602-1)/6)+1</f>
        <v>6</v>
      </c>
      <c r="H19602">
        <f>MOD(D19602-1,6)+1</f>
        <v>1</v>
      </c>
      <c r="I19602">
        <f>37-D19602</f>
        <v>6</v>
      </c>
      <c r="J19602">
        <f>ABS(D19602-D19603)</f>
        <v>8</v>
      </c>
      <c r="K19602">
        <f>AVERAGE(D19602:D19606)</f>
        <v>31</v>
      </c>
      <c r="L19602">
        <f>AVERAGE(D19602:D19621)</f>
        <v>31</v>
      </c>
      <c r="M19602">
        <f>K19602-L19602</f>
        <v>0</v>
      </c>
      <c r="N19602" t="str">
        <f>IF(K19602&gt;L19602,"HIGH ZONE BIAS",IF(K19602&lt;L19602,"LOW ZONE BIAS","EQUILIBRIUM"))</f>
        <v>EQUILIBRIUM</v>
      </c>
    </row>
    <row r="19603">
      <c r="A19603">
        <v>5179</v>
      </c>
      <c r="B19603" t="str">
        <v>2002-11-30</v>
      </c>
      <c r="C19603" t="str">
        <v>Midday</v>
      </c>
      <c r="D19603">
        <v>23</v>
      </c>
      <c r="E19603" t="str">
        <f>IF(MOD(D19603,2)=0,"EVEN","ODD")</f>
        <v>ODD</v>
      </c>
      <c r="F19603" t="str">
        <f>IF(D19603&lt;=18,"LOW (1-18)","HIGH (19-36)")</f>
        <v>HIGH (19-36)</v>
      </c>
      <c r="G19603">
        <f>INT((D19603-1)/6)+1</f>
        <v>4</v>
      </c>
      <c r="H19603">
        <f>MOD(D19603-1,6)+1</f>
        <v>5</v>
      </c>
      <c r="I19603">
        <f>37-D19603</f>
        <v>14</v>
      </c>
      <c r="J19603">
        <f>ABS(D19603-D19604)</f>
        <v>12</v>
      </c>
      <c r="K19603">
        <f>AVERAGE(D19603:D19607)</f>
        <v>23</v>
      </c>
      <c r="L19603">
        <f>AVERAGE(D19603:D19622)</f>
        <v>23</v>
      </c>
      <c r="M19603">
        <f>K19603-L19603</f>
        <v>0</v>
      </c>
      <c r="N19603" t="str">
        <f>IF(K19603&gt;L19603,"HIGH ZONE BIAS",IF(K19603&lt;L19603,"LOW ZONE BIAS","EQUILIBRIUM"))</f>
        <v>EQUILIBRIUM</v>
      </c>
    </row>
    <row r="19604">
      <c r="A19604">
        <v>5178</v>
      </c>
      <c r="B19604" t="str">
        <v>2002-11-29</v>
      </c>
      <c r="C19604" t="str">
        <v>Evening</v>
      </c>
      <c r="D19604">
        <v>11</v>
      </c>
      <c r="E19604" t="str">
        <f>IF(MOD(D19604,2)=0,"EVEN","ODD")</f>
        <v>ODD</v>
      </c>
      <c r="F19604" t="str">
        <f>IF(D19604&lt;=18,"LOW (1-18)","HIGH (19-36)")</f>
        <v>LOW (1-18)</v>
      </c>
      <c r="G19604">
        <f>INT((D19604-1)/6)+1</f>
        <v>2</v>
      </c>
      <c r="H19604">
        <f>MOD(D19604-1,6)+1</f>
        <v>5</v>
      </c>
      <c r="I19604">
        <f>37-D19604</f>
        <v>26</v>
      </c>
      <c r="J19604">
        <f>ABS(D19604-D19605)</f>
        <v>18</v>
      </c>
      <c r="K19604">
        <f>AVERAGE(D19604:D19608)</f>
        <v>11</v>
      </c>
      <c r="L19604">
        <f>AVERAGE(D19604:D19623)</f>
        <v>11</v>
      </c>
      <c r="M19604">
        <f>K19604-L19604</f>
        <v>0</v>
      </c>
      <c r="N19604" t="str">
        <f>IF(K19604&gt;L19604,"HIGH ZONE BIAS",IF(K19604&lt;L19604,"LOW ZONE BIAS","EQUILIBRIUM"))</f>
        <v>EQUILIBRIUM</v>
      </c>
    </row>
    <row r="19605">
      <c r="A19605">
        <v>5177</v>
      </c>
      <c r="B19605" t="str">
        <v>2002-11-29</v>
      </c>
      <c r="C19605" t="str">
        <v>Midday</v>
      </c>
      <c r="D19605">
        <v>29</v>
      </c>
      <c r="E19605" t="str">
        <f>IF(MOD(D19605,2)=0,"EVEN","ODD")</f>
        <v>ODD</v>
      </c>
      <c r="F19605" t="str">
        <f>IF(D19605&lt;=18,"LOW (1-18)","HIGH (19-36)")</f>
        <v>HIGH (19-36)</v>
      </c>
      <c r="G19605">
        <f>INT((D19605-1)/6)+1</f>
        <v>5</v>
      </c>
      <c r="H19605">
        <f>MOD(D19605-1,6)+1</f>
        <v>5</v>
      </c>
      <c r="I19605">
        <f>37-D19605</f>
        <v>8</v>
      </c>
      <c r="J19605">
        <f>ABS(D19605-D19606)</f>
        <v>20</v>
      </c>
      <c r="K19605">
        <f>AVERAGE(D19605:D19609)</f>
        <v>29</v>
      </c>
      <c r="L19605">
        <f>AVERAGE(D19605:D19624)</f>
        <v>29</v>
      </c>
      <c r="M19605">
        <f>K19605-L19605</f>
        <v>0</v>
      </c>
      <c r="N19605" t="str">
        <f>IF(K19605&gt;L19605,"HIGH ZONE BIAS",IF(K19605&lt;L19605,"LOW ZONE BIAS","EQUILIBRIUM"))</f>
        <v>EQUILIBRIUM</v>
      </c>
    </row>
    <row r="19606">
      <c r="A19606">
        <v>5176</v>
      </c>
      <c r="B19606" t="str">
        <v>2002-11-28</v>
      </c>
      <c r="C19606" t="str">
        <v>Evening</v>
      </c>
      <c r="D19606">
        <v>9</v>
      </c>
      <c r="E19606" t="str">
        <f>IF(MOD(D19606,2)=0,"EVEN","ODD")</f>
        <v>ODD</v>
      </c>
      <c r="F19606" t="str">
        <f>IF(D19606&lt;=18,"LOW (1-18)","HIGH (19-36)")</f>
        <v>LOW (1-18)</v>
      </c>
      <c r="G19606">
        <f>INT((D19606-1)/6)+1</f>
        <v>2</v>
      </c>
      <c r="H19606">
        <f>MOD(D19606-1,6)+1</f>
        <v>3</v>
      </c>
      <c r="I19606">
        <f>37-D19606</f>
        <v>28</v>
      </c>
      <c r="J19606">
        <f>ABS(D19606-D19607)</f>
        <v>1</v>
      </c>
      <c r="K19606">
        <f>AVERAGE(D19606:D19610)</f>
        <v>9</v>
      </c>
      <c r="L19606">
        <f>AVERAGE(D19606:D19625)</f>
        <v>9</v>
      </c>
      <c r="M19606">
        <f>K19606-L19606</f>
        <v>0</v>
      </c>
      <c r="N19606" t="str">
        <f>IF(K19606&gt;L19606,"HIGH ZONE BIAS",IF(K19606&lt;L19606,"LOW ZONE BIAS","EQUILIBRIUM"))</f>
        <v>EQUILIBRIUM</v>
      </c>
    </row>
    <row r="19607">
      <c r="A19607">
        <v>5175</v>
      </c>
      <c r="B19607" t="str">
        <v>2002-11-28</v>
      </c>
      <c r="C19607" t="str">
        <v>Midday</v>
      </c>
      <c r="D19607">
        <v>10</v>
      </c>
      <c r="E19607" t="str">
        <f>IF(MOD(D19607,2)=0,"EVEN","ODD")</f>
        <v>EVEN</v>
      </c>
      <c r="F19607" t="str">
        <f>IF(D19607&lt;=18,"LOW (1-18)","HIGH (19-36)")</f>
        <v>LOW (1-18)</v>
      </c>
      <c r="G19607">
        <f>INT((D19607-1)/6)+1</f>
        <v>2</v>
      </c>
      <c r="H19607">
        <f>MOD(D19607-1,6)+1</f>
        <v>4</v>
      </c>
      <c r="I19607">
        <f>37-D19607</f>
        <v>27</v>
      </c>
      <c r="J19607">
        <f>ABS(D19607-D19608)</f>
        <v>16</v>
      </c>
      <c r="K19607">
        <f>AVERAGE(D19607:D19611)</f>
        <v>10</v>
      </c>
      <c r="L19607">
        <f>AVERAGE(D19607:D19626)</f>
        <v>10</v>
      </c>
      <c r="M19607">
        <f>K19607-L19607</f>
        <v>0</v>
      </c>
      <c r="N19607" t="str">
        <f>IF(K19607&gt;L19607,"HIGH ZONE BIAS",IF(K19607&lt;L19607,"LOW ZONE BIAS","EQUILIBRIUM"))</f>
        <v>EQUILIBRIUM</v>
      </c>
    </row>
    <row r="19608">
      <c r="A19608">
        <v>5174</v>
      </c>
      <c r="B19608" t="str">
        <v>2002-11-27</v>
      </c>
      <c r="C19608" t="str">
        <v>Evening</v>
      </c>
      <c r="D19608">
        <v>26</v>
      </c>
      <c r="E19608" t="str">
        <f>IF(MOD(D19608,2)=0,"EVEN","ODD")</f>
        <v>EVEN</v>
      </c>
      <c r="F19608" t="str">
        <f>IF(D19608&lt;=18,"LOW (1-18)","HIGH (19-36)")</f>
        <v>HIGH (19-36)</v>
      </c>
      <c r="G19608">
        <f>INT((D19608-1)/6)+1</f>
        <v>5</v>
      </c>
      <c r="H19608">
        <f>MOD(D19608-1,6)+1</f>
        <v>2</v>
      </c>
      <c r="I19608">
        <f>37-D19608</f>
        <v>11</v>
      </c>
      <c r="J19608">
        <f>ABS(D19608-D19609)</f>
        <v>5</v>
      </c>
      <c r="K19608">
        <f>AVERAGE(D19608:D19612)</f>
        <v>26</v>
      </c>
      <c r="L19608">
        <f>AVERAGE(D19608:D19627)</f>
        <v>26</v>
      </c>
      <c r="M19608">
        <f>K19608-L19608</f>
        <v>0</v>
      </c>
      <c r="N19608" t="str">
        <f>IF(K19608&gt;L19608,"HIGH ZONE BIAS",IF(K19608&lt;L19608,"LOW ZONE BIAS","EQUILIBRIUM"))</f>
        <v>EQUILIBRIUM</v>
      </c>
    </row>
    <row r="19609">
      <c r="A19609">
        <v>5173</v>
      </c>
      <c r="B19609" t="str">
        <v>2002-11-27</v>
      </c>
      <c r="C19609" t="str">
        <v>Midday</v>
      </c>
      <c r="D19609">
        <v>31</v>
      </c>
      <c r="E19609" t="str">
        <f>IF(MOD(D19609,2)=0,"EVEN","ODD")</f>
        <v>ODD</v>
      </c>
      <c r="F19609" t="str">
        <f>IF(D19609&lt;=18,"LOW (1-18)","HIGH (19-36)")</f>
        <v>HIGH (19-36)</v>
      </c>
      <c r="G19609">
        <f>INT((D19609-1)/6)+1</f>
        <v>6</v>
      </c>
      <c r="H19609">
        <f>MOD(D19609-1,6)+1</f>
        <v>1</v>
      </c>
      <c r="I19609">
        <f>37-D19609</f>
        <v>6</v>
      </c>
      <c r="J19609">
        <f>ABS(D19609-D19610)</f>
        <v>1</v>
      </c>
      <c r="K19609">
        <f>AVERAGE(D19609:D19613)</f>
        <v>31</v>
      </c>
      <c r="L19609">
        <f>AVERAGE(D19609:D19628)</f>
        <v>31</v>
      </c>
      <c r="M19609">
        <f>K19609-L19609</f>
        <v>0</v>
      </c>
      <c r="N19609" t="str">
        <f>IF(K19609&gt;L19609,"HIGH ZONE BIAS",IF(K19609&lt;L19609,"LOW ZONE BIAS","EQUILIBRIUM"))</f>
        <v>EQUILIBRIUM</v>
      </c>
    </row>
    <row r="19610">
      <c r="A19610">
        <v>5172</v>
      </c>
      <c r="B19610" t="str">
        <v>2002-11-26</v>
      </c>
      <c r="C19610" t="str">
        <v>Evening</v>
      </c>
      <c r="D19610">
        <v>30</v>
      </c>
      <c r="E19610" t="str">
        <f>IF(MOD(D19610,2)=0,"EVEN","ODD")</f>
        <v>EVEN</v>
      </c>
      <c r="F19610" t="str">
        <f>IF(D19610&lt;=18,"LOW (1-18)","HIGH (19-36)")</f>
        <v>HIGH (19-36)</v>
      </c>
      <c r="G19610">
        <f>INT((D19610-1)/6)+1</f>
        <v>5</v>
      </c>
      <c r="H19610">
        <f>MOD(D19610-1,6)+1</f>
        <v>6</v>
      </c>
      <c r="I19610">
        <f>37-D19610</f>
        <v>7</v>
      </c>
      <c r="J19610">
        <f>ABS(D19610-D19611)</f>
        <v>16</v>
      </c>
      <c r="K19610">
        <f>AVERAGE(D19610:D19614)</f>
        <v>30</v>
      </c>
      <c r="L19610">
        <f>AVERAGE(D19610:D19629)</f>
        <v>30</v>
      </c>
      <c r="M19610">
        <f>K19610-L19610</f>
        <v>0</v>
      </c>
      <c r="N19610" t="str">
        <f>IF(K19610&gt;L19610,"HIGH ZONE BIAS",IF(K19610&lt;L19610,"LOW ZONE BIAS","EQUILIBRIUM"))</f>
        <v>EQUILIBRIUM</v>
      </c>
    </row>
    <row r="19611">
      <c r="A19611">
        <v>5171</v>
      </c>
      <c r="B19611" t="str">
        <v>2002-11-26</v>
      </c>
      <c r="C19611" t="str">
        <v>Midday</v>
      </c>
      <c r="D19611">
        <v>14</v>
      </c>
      <c r="E19611" t="str">
        <f>IF(MOD(D19611,2)=0,"EVEN","ODD")</f>
        <v>EVEN</v>
      </c>
      <c r="F19611" t="str">
        <f>IF(D19611&lt;=18,"LOW (1-18)","HIGH (19-36)")</f>
        <v>LOW (1-18)</v>
      </c>
      <c r="G19611">
        <f>INT((D19611-1)/6)+1</f>
        <v>3</v>
      </c>
      <c r="H19611">
        <f>MOD(D19611-1,6)+1</f>
        <v>2</v>
      </c>
      <c r="I19611">
        <f>37-D19611</f>
        <v>23</v>
      </c>
      <c r="J19611">
        <f>ABS(D19611-D19612)</f>
        <v>1</v>
      </c>
      <c r="K19611">
        <f>AVERAGE(D19611:D19615)</f>
        <v>14</v>
      </c>
      <c r="L19611">
        <f>AVERAGE(D19611:D19630)</f>
        <v>14</v>
      </c>
      <c r="M19611">
        <f>K19611-L19611</f>
        <v>0</v>
      </c>
      <c r="N19611" t="str">
        <f>IF(K19611&gt;L19611,"HIGH ZONE BIAS",IF(K19611&lt;L19611,"LOW ZONE BIAS","EQUILIBRIUM"))</f>
        <v>EQUILIBRIUM</v>
      </c>
    </row>
    <row r="19612">
      <c r="A19612">
        <v>5170</v>
      </c>
      <c r="B19612" t="str">
        <v>2002-11-25</v>
      </c>
      <c r="C19612" t="str">
        <v>Evening</v>
      </c>
      <c r="D19612">
        <v>13</v>
      </c>
      <c r="E19612" t="str">
        <f>IF(MOD(D19612,2)=0,"EVEN","ODD")</f>
        <v>ODD</v>
      </c>
      <c r="F19612" t="str">
        <f>IF(D19612&lt;=18,"LOW (1-18)","HIGH (19-36)")</f>
        <v>LOW (1-18)</v>
      </c>
      <c r="G19612">
        <f>INT((D19612-1)/6)+1</f>
        <v>3</v>
      </c>
      <c r="H19612">
        <f>MOD(D19612-1,6)+1</f>
        <v>1</v>
      </c>
      <c r="I19612">
        <f>37-D19612</f>
        <v>24</v>
      </c>
      <c r="J19612">
        <f>ABS(D19612-D19613)</f>
        <v>16</v>
      </c>
      <c r="K19612">
        <f>AVERAGE(D19612:D19616)</f>
        <v>13</v>
      </c>
      <c r="L19612">
        <f>AVERAGE(D19612:D19631)</f>
        <v>13</v>
      </c>
      <c r="M19612">
        <f>K19612-L19612</f>
        <v>0</v>
      </c>
      <c r="N19612" t="str">
        <f>IF(K19612&gt;L19612,"HIGH ZONE BIAS",IF(K19612&lt;L19612,"LOW ZONE BIAS","EQUILIBRIUM"))</f>
        <v>EQUILIBRIUM</v>
      </c>
    </row>
    <row r="19613">
      <c r="A19613">
        <v>5169</v>
      </c>
      <c r="B19613" t="str">
        <v>2002-11-25</v>
      </c>
      <c r="C19613" t="str">
        <v>Midday</v>
      </c>
      <c r="D19613">
        <v>29</v>
      </c>
      <c r="E19613" t="str">
        <f>IF(MOD(D19613,2)=0,"EVEN","ODD")</f>
        <v>ODD</v>
      </c>
      <c r="F19613" t="str">
        <f>IF(D19613&lt;=18,"LOW (1-18)","HIGH (19-36)")</f>
        <v>HIGH (19-36)</v>
      </c>
      <c r="G19613">
        <f>INT((D19613-1)/6)+1</f>
        <v>5</v>
      </c>
      <c r="H19613">
        <f>MOD(D19613-1,6)+1</f>
        <v>5</v>
      </c>
      <c r="I19613">
        <f>37-D19613</f>
        <v>8</v>
      </c>
      <c r="J19613">
        <f>ABS(D19613-D19614)</f>
        <v>12</v>
      </c>
      <c r="K19613">
        <f>AVERAGE(D19613:D19617)</f>
        <v>29</v>
      </c>
      <c r="L19613">
        <f>AVERAGE(D19613:D19632)</f>
        <v>29</v>
      </c>
      <c r="M19613">
        <f>K19613-L19613</f>
        <v>0</v>
      </c>
      <c r="N19613" t="str">
        <f>IF(K19613&gt;L19613,"HIGH ZONE BIAS",IF(K19613&lt;L19613,"LOW ZONE BIAS","EQUILIBRIUM"))</f>
        <v>EQUILIBRIUM</v>
      </c>
    </row>
    <row r="19614">
      <c r="A19614">
        <v>5168</v>
      </c>
      <c r="B19614" t="str">
        <v>2002-11-23</v>
      </c>
      <c r="C19614" t="str">
        <v>Evening</v>
      </c>
      <c r="D19614">
        <v>17</v>
      </c>
      <c r="E19614" t="str">
        <f>IF(MOD(D19614,2)=0,"EVEN","ODD")</f>
        <v>ODD</v>
      </c>
      <c r="F19614" t="str">
        <f>IF(D19614&lt;=18,"LOW (1-18)","HIGH (19-36)")</f>
        <v>LOW (1-18)</v>
      </c>
      <c r="G19614">
        <f>INT((D19614-1)/6)+1</f>
        <v>3</v>
      </c>
      <c r="H19614">
        <f>MOD(D19614-1,6)+1</f>
        <v>5</v>
      </c>
      <c r="I19614">
        <f>37-D19614</f>
        <v>20</v>
      </c>
      <c r="J19614">
        <f>ABS(D19614-D19615)</f>
        <v>10</v>
      </c>
      <c r="K19614">
        <f>AVERAGE(D19614:D19618)</f>
        <v>17</v>
      </c>
      <c r="L19614">
        <f>AVERAGE(D19614:D19633)</f>
        <v>17</v>
      </c>
      <c r="M19614">
        <f>K19614-L19614</f>
        <v>0</v>
      </c>
      <c r="N19614" t="str">
        <f>IF(K19614&gt;L19614,"HIGH ZONE BIAS",IF(K19614&lt;L19614,"LOW ZONE BIAS","EQUILIBRIUM"))</f>
        <v>EQUILIBRIUM</v>
      </c>
    </row>
    <row r="19615">
      <c r="A19615">
        <v>5167</v>
      </c>
      <c r="B19615" t="str">
        <v>2002-11-23</v>
      </c>
      <c r="C19615" t="str">
        <v>Midday</v>
      </c>
      <c r="D19615">
        <v>27</v>
      </c>
      <c r="E19615" t="str">
        <f>IF(MOD(D19615,2)=0,"EVEN","ODD")</f>
        <v>ODD</v>
      </c>
      <c r="F19615" t="str">
        <f>IF(D19615&lt;=18,"LOW (1-18)","HIGH (19-36)")</f>
        <v>HIGH (19-36)</v>
      </c>
      <c r="G19615">
        <f>INT((D19615-1)/6)+1</f>
        <v>5</v>
      </c>
      <c r="H19615">
        <f>MOD(D19615-1,6)+1</f>
        <v>3</v>
      </c>
      <c r="I19615">
        <f>37-D19615</f>
        <v>10</v>
      </c>
      <c r="J19615">
        <f>ABS(D19615-D19616)</f>
        <v>15</v>
      </c>
      <c r="K19615">
        <f>AVERAGE(D19615:D19619)</f>
        <v>27</v>
      </c>
      <c r="L19615">
        <f>AVERAGE(D19615:D19634)</f>
        <v>27</v>
      </c>
      <c r="M19615">
        <f>K19615-L19615</f>
        <v>0</v>
      </c>
      <c r="N19615" t="str">
        <f>IF(K19615&gt;L19615,"HIGH ZONE BIAS",IF(K19615&lt;L19615,"LOW ZONE BIAS","EQUILIBRIUM"))</f>
        <v>EQUILIBRIUM</v>
      </c>
    </row>
    <row r="19616">
      <c r="A19616">
        <v>5166</v>
      </c>
      <c r="B19616" t="str">
        <v>2002-11-22</v>
      </c>
      <c r="C19616" t="str">
        <v>Evening</v>
      </c>
      <c r="D19616">
        <v>12</v>
      </c>
      <c r="E19616" t="str">
        <f>IF(MOD(D19616,2)=0,"EVEN","ODD")</f>
        <v>EVEN</v>
      </c>
      <c r="F19616" t="str">
        <f>IF(D19616&lt;=18,"LOW (1-18)","HIGH (19-36)")</f>
        <v>LOW (1-18)</v>
      </c>
      <c r="G19616">
        <f>INT((D19616-1)/6)+1</f>
        <v>2</v>
      </c>
      <c r="H19616">
        <f>MOD(D19616-1,6)+1</f>
        <v>6</v>
      </c>
      <c r="I19616">
        <f>37-D19616</f>
        <v>25</v>
      </c>
      <c r="J19616">
        <f>ABS(D19616-D19617)</f>
        <v>11</v>
      </c>
      <c r="K19616">
        <f>AVERAGE(D19616:D19620)</f>
        <v>12</v>
      </c>
      <c r="L19616">
        <f>AVERAGE(D19616:D19635)</f>
        <v>12</v>
      </c>
      <c r="M19616">
        <f>K19616-L19616</f>
        <v>0</v>
      </c>
      <c r="N19616" t="str">
        <f>IF(K19616&gt;L19616,"HIGH ZONE BIAS",IF(K19616&lt;L19616,"LOW ZONE BIAS","EQUILIBRIUM"))</f>
        <v>EQUILIBRIUM</v>
      </c>
    </row>
    <row r="19617">
      <c r="A19617">
        <v>5165</v>
      </c>
      <c r="B19617" t="str">
        <v>2002-11-22</v>
      </c>
      <c r="C19617" t="str">
        <v>Midday</v>
      </c>
      <c r="D19617">
        <v>23</v>
      </c>
      <c r="E19617" t="str">
        <f>IF(MOD(D19617,2)=0,"EVEN","ODD")</f>
        <v>ODD</v>
      </c>
      <c r="F19617" t="str">
        <f>IF(D19617&lt;=18,"LOW (1-18)","HIGH (19-36)")</f>
        <v>HIGH (19-36)</v>
      </c>
      <c r="G19617">
        <f>INT((D19617-1)/6)+1</f>
        <v>4</v>
      </c>
      <c r="H19617">
        <f>MOD(D19617-1,6)+1</f>
        <v>5</v>
      </c>
      <c r="I19617">
        <f>37-D19617</f>
        <v>14</v>
      </c>
      <c r="J19617">
        <f>ABS(D19617-D19618)</f>
        <v>3</v>
      </c>
      <c r="K19617">
        <f>AVERAGE(D19617:D19621)</f>
        <v>23</v>
      </c>
      <c r="L19617">
        <f>AVERAGE(D19617:D19636)</f>
        <v>23</v>
      </c>
      <c r="M19617">
        <f>K19617-L19617</f>
        <v>0</v>
      </c>
      <c r="N19617" t="str">
        <f>IF(K19617&gt;L19617,"HIGH ZONE BIAS",IF(K19617&lt;L19617,"LOW ZONE BIAS","EQUILIBRIUM"))</f>
        <v>EQUILIBRIUM</v>
      </c>
    </row>
    <row r="19618">
      <c r="A19618">
        <v>5164</v>
      </c>
      <c r="B19618" t="str">
        <v>2002-11-21</v>
      </c>
      <c r="C19618" t="str">
        <v>Evening</v>
      </c>
      <c r="D19618">
        <v>26</v>
      </c>
      <c r="E19618" t="str">
        <f>IF(MOD(D19618,2)=0,"EVEN","ODD")</f>
        <v>EVEN</v>
      </c>
      <c r="F19618" t="str">
        <f>IF(D19618&lt;=18,"LOW (1-18)","HIGH (19-36)")</f>
        <v>HIGH (19-36)</v>
      </c>
      <c r="G19618">
        <f>INT((D19618-1)/6)+1</f>
        <v>5</v>
      </c>
      <c r="H19618">
        <f>MOD(D19618-1,6)+1</f>
        <v>2</v>
      </c>
      <c r="I19618">
        <f>37-D19618</f>
        <v>11</v>
      </c>
      <c r="J19618">
        <f>ABS(D19618-D19619)</f>
        <v>18</v>
      </c>
      <c r="K19618">
        <f>AVERAGE(D19618:D19622)</f>
        <v>26</v>
      </c>
      <c r="L19618">
        <f>AVERAGE(D19618:D19637)</f>
        <v>26</v>
      </c>
      <c r="M19618">
        <f>K19618-L19618</f>
        <v>0</v>
      </c>
      <c r="N19618" t="str">
        <f>IF(K19618&gt;L19618,"HIGH ZONE BIAS",IF(K19618&lt;L19618,"LOW ZONE BIAS","EQUILIBRIUM"))</f>
        <v>EQUILIBRIUM</v>
      </c>
    </row>
    <row r="19619">
      <c r="A19619">
        <v>5163</v>
      </c>
      <c r="B19619" t="str">
        <v>2002-11-21</v>
      </c>
      <c r="C19619" t="str">
        <v>Midday</v>
      </c>
      <c r="D19619">
        <v>8</v>
      </c>
      <c r="E19619" t="str">
        <f>IF(MOD(D19619,2)=0,"EVEN","ODD")</f>
        <v>EVEN</v>
      </c>
      <c r="F19619" t="str">
        <f>IF(D19619&lt;=18,"LOW (1-18)","HIGH (19-36)")</f>
        <v>LOW (1-18)</v>
      </c>
      <c r="G19619">
        <f>INT((D19619-1)/6)+1</f>
        <v>2</v>
      </c>
      <c r="H19619">
        <f>MOD(D19619-1,6)+1</f>
        <v>2</v>
      </c>
      <c r="I19619">
        <f>37-D19619</f>
        <v>29</v>
      </c>
      <c r="J19619">
        <f>ABS(D19619-D19620)</f>
        <v>3</v>
      </c>
      <c r="K19619">
        <f>AVERAGE(D19619:D19623)</f>
        <v>8</v>
      </c>
      <c r="L19619">
        <f>AVERAGE(D19619:D19638)</f>
        <v>8</v>
      </c>
      <c r="M19619">
        <f>K19619-L19619</f>
        <v>0</v>
      </c>
      <c r="N19619" t="str">
        <f>IF(K19619&gt;L19619,"HIGH ZONE BIAS",IF(K19619&lt;L19619,"LOW ZONE BIAS","EQUILIBRIUM"))</f>
        <v>EQUILIBRIUM</v>
      </c>
    </row>
    <row r="19620">
      <c r="A19620">
        <v>5162</v>
      </c>
      <c r="B19620" t="str">
        <v>2002-11-20</v>
      </c>
      <c r="C19620" t="str">
        <v>Evening</v>
      </c>
      <c r="D19620">
        <v>11</v>
      </c>
      <c r="E19620" t="str">
        <f>IF(MOD(D19620,2)=0,"EVEN","ODD")</f>
        <v>ODD</v>
      </c>
      <c r="F19620" t="str">
        <f>IF(D19620&lt;=18,"LOW (1-18)","HIGH (19-36)")</f>
        <v>LOW (1-18)</v>
      </c>
      <c r="G19620">
        <f>INT((D19620-1)/6)+1</f>
        <v>2</v>
      </c>
      <c r="H19620">
        <f>MOD(D19620-1,6)+1</f>
        <v>5</v>
      </c>
      <c r="I19620">
        <f>37-D19620</f>
        <v>26</v>
      </c>
      <c r="J19620">
        <f>ABS(D19620-D19621)</f>
        <v>6</v>
      </c>
      <c r="K19620">
        <f>AVERAGE(D19620:D19624)</f>
        <v>11</v>
      </c>
      <c r="L19620">
        <f>AVERAGE(D19620:D19639)</f>
        <v>11</v>
      </c>
      <c r="M19620">
        <f>K19620-L19620</f>
        <v>0</v>
      </c>
      <c r="N19620" t="str">
        <f>IF(K19620&gt;L19620,"HIGH ZONE BIAS",IF(K19620&lt;L19620,"LOW ZONE BIAS","EQUILIBRIUM"))</f>
        <v>EQUILIBRIUM</v>
      </c>
    </row>
    <row r="19621">
      <c r="A19621">
        <v>5161</v>
      </c>
      <c r="B19621" t="str">
        <v>2002-11-20</v>
      </c>
      <c r="C19621" t="str">
        <v>Midday</v>
      </c>
      <c r="D19621">
        <v>17</v>
      </c>
      <c r="E19621" t="str">
        <f>IF(MOD(D19621,2)=0,"EVEN","ODD")</f>
        <v>ODD</v>
      </c>
      <c r="F19621" t="str">
        <f>IF(D19621&lt;=18,"LOW (1-18)","HIGH (19-36)")</f>
        <v>LOW (1-18)</v>
      </c>
      <c r="G19621">
        <f>INT((D19621-1)/6)+1</f>
        <v>3</v>
      </c>
      <c r="H19621">
        <f>MOD(D19621-1,6)+1</f>
        <v>5</v>
      </c>
      <c r="I19621">
        <f>37-D19621</f>
        <v>20</v>
      </c>
      <c r="J19621">
        <f>ABS(D19621-D19622)</f>
        <v>10</v>
      </c>
      <c r="K19621">
        <f>AVERAGE(D19621:D19625)</f>
        <v>17</v>
      </c>
      <c r="L19621">
        <f>AVERAGE(D19621:D19640)</f>
        <v>17</v>
      </c>
      <c r="M19621">
        <f>K19621-L19621</f>
        <v>0</v>
      </c>
      <c r="N19621" t="str">
        <f>IF(K19621&gt;L19621,"HIGH ZONE BIAS",IF(K19621&lt;L19621,"LOW ZONE BIAS","EQUILIBRIUM"))</f>
        <v>EQUILIBRIUM</v>
      </c>
    </row>
    <row r="19622">
      <c r="A19622">
        <v>5160</v>
      </c>
      <c r="B19622" t="str">
        <v>2002-11-19</v>
      </c>
      <c r="C19622" t="str">
        <v>Evening</v>
      </c>
      <c r="D19622">
        <v>27</v>
      </c>
      <c r="E19622" t="str">
        <f>IF(MOD(D19622,2)=0,"EVEN","ODD")</f>
        <v>ODD</v>
      </c>
      <c r="F19622" t="str">
        <f>IF(D19622&lt;=18,"LOW (1-18)","HIGH (19-36)")</f>
        <v>HIGH (19-36)</v>
      </c>
      <c r="G19622">
        <f>INT((D19622-1)/6)+1</f>
        <v>5</v>
      </c>
      <c r="H19622">
        <f>MOD(D19622-1,6)+1</f>
        <v>3</v>
      </c>
      <c r="I19622">
        <f>37-D19622</f>
        <v>10</v>
      </c>
      <c r="J19622">
        <f>ABS(D19622-D19623)</f>
        <v>6</v>
      </c>
      <c r="K19622">
        <f>AVERAGE(D19622:D19626)</f>
        <v>27</v>
      </c>
      <c r="L19622">
        <f>AVERAGE(D19622:D19641)</f>
        <v>27</v>
      </c>
      <c r="M19622">
        <f>K19622-L19622</f>
        <v>0</v>
      </c>
      <c r="N19622" t="str">
        <f>IF(K19622&gt;L19622,"HIGH ZONE BIAS",IF(K19622&lt;L19622,"LOW ZONE BIAS","EQUILIBRIUM"))</f>
        <v>EQUILIBRIUM</v>
      </c>
    </row>
    <row r="19623">
      <c r="A19623">
        <v>5159</v>
      </c>
      <c r="B19623" t="str">
        <v>2002-11-19</v>
      </c>
      <c r="C19623" t="str">
        <v>Midday</v>
      </c>
      <c r="D19623">
        <v>21</v>
      </c>
      <c r="E19623" t="str">
        <f>IF(MOD(D19623,2)=0,"EVEN","ODD")</f>
        <v>ODD</v>
      </c>
      <c r="F19623" t="str">
        <f>IF(D19623&lt;=18,"LOW (1-18)","HIGH (19-36)")</f>
        <v>HIGH (19-36)</v>
      </c>
      <c r="G19623">
        <f>INT((D19623-1)/6)+1</f>
        <v>4</v>
      </c>
      <c r="H19623">
        <f>MOD(D19623-1,6)+1</f>
        <v>3</v>
      </c>
      <c r="I19623">
        <f>37-D19623</f>
        <v>16</v>
      </c>
      <c r="J19623">
        <f>ABS(D19623-D19624)</f>
        <v>18</v>
      </c>
      <c r="K19623">
        <f>AVERAGE(D19623:D19627)</f>
        <v>21</v>
      </c>
      <c r="L19623">
        <f>AVERAGE(D19623:D19642)</f>
        <v>21</v>
      </c>
      <c r="M19623">
        <f>K19623-L19623</f>
        <v>0</v>
      </c>
      <c r="N19623" t="str">
        <f>IF(K19623&gt;L19623,"HIGH ZONE BIAS",IF(K19623&lt;L19623,"LOW ZONE BIAS","EQUILIBRIUM"))</f>
        <v>EQUILIBRIUM</v>
      </c>
    </row>
    <row r="19624">
      <c r="A19624">
        <v>5158</v>
      </c>
      <c r="B19624" t="str">
        <v>2002-11-18</v>
      </c>
      <c r="C19624" t="str">
        <v>Evening</v>
      </c>
      <c r="D19624">
        <v>3</v>
      </c>
      <c r="E19624" t="str">
        <f>IF(MOD(D19624,2)=0,"EVEN","ODD")</f>
        <v>ODD</v>
      </c>
      <c r="F19624" t="str">
        <f>IF(D19624&lt;=18,"LOW (1-18)","HIGH (19-36)")</f>
        <v>LOW (1-18)</v>
      </c>
      <c r="G19624">
        <f>INT((D19624-1)/6)+1</f>
        <v>1</v>
      </c>
      <c r="H19624">
        <f>MOD(D19624-1,6)+1</f>
        <v>3</v>
      </c>
      <c r="I19624">
        <f>37-D19624</f>
        <v>34</v>
      </c>
      <c r="J19624">
        <f>ABS(D19624-D19625)</f>
        <v>32</v>
      </c>
      <c r="K19624">
        <f>AVERAGE(D19624:D19628)</f>
        <v>3</v>
      </c>
      <c r="L19624">
        <f>AVERAGE(D19624:D19643)</f>
        <v>3</v>
      </c>
      <c r="M19624">
        <f>K19624-L19624</f>
        <v>0</v>
      </c>
      <c r="N19624" t="str">
        <f>IF(K19624&gt;L19624,"HIGH ZONE BIAS",IF(K19624&lt;L19624,"LOW ZONE BIAS","EQUILIBRIUM"))</f>
        <v>EQUILIBRIUM</v>
      </c>
    </row>
    <row r="19625">
      <c r="A19625">
        <v>5157</v>
      </c>
      <c r="B19625" t="str">
        <v>2002-11-18</v>
      </c>
      <c r="C19625" t="str">
        <v>Midday</v>
      </c>
      <c r="D19625">
        <v>35</v>
      </c>
      <c r="E19625" t="str">
        <f>IF(MOD(D19625,2)=0,"EVEN","ODD")</f>
        <v>ODD</v>
      </c>
      <c r="F19625" t="str">
        <f>IF(D19625&lt;=18,"LOW (1-18)","HIGH (19-36)")</f>
        <v>HIGH (19-36)</v>
      </c>
      <c r="G19625">
        <f>INT((D19625-1)/6)+1</f>
        <v>6</v>
      </c>
      <c r="H19625">
        <f>MOD(D19625-1,6)+1</f>
        <v>5</v>
      </c>
      <c r="I19625">
        <f>37-D19625</f>
        <v>2</v>
      </c>
      <c r="J19625">
        <f>ABS(D19625-D19626)</f>
        <v>25</v>
      </c>
      <c r="K19625">
        <f>AVERAGE(D19625:D19629)</f>
        <v>35</v>
      </c>
      <c r="L19625">
        <f>AVERAGE(D19625:D19644)</f>
        <v>35</v>
      </c>
      <c r="M19625">
        <f>K19625-L19625</f>
        <v>0</v>
      </c>
      <c r="N19625" t="str">
        <f>IF(K19625&gt;L19625,"HIGH ZONE BIAS",IF(K19625&lt;L19625,"LOW ZONE BIAS","EQUILIBRIUM"))</f>
        <v>EQUILIBRIUM</v>
      </c>
    </row>
    <row r="19626">
      <c r="A19626">
        <v>5156</v>
      </c>
      <c r="B19626" t="str">
        <v>2002-11-16</v>
      </c>
      <c r="C19626" t="str">
        <v>Evening</v>
      </c>
      <c r="D19626">
        <v>10</v>
      </c>
      <c r="E19626" t="str">
        <f>IF(MOD(D19626,2)=0,"EVEN","ODD")</f>
        <v>EVEN</v>
      </c>
      <c r="F19626" t="str">
        <f>IF(D19626&lt;=18,"LOW (1-18)","HIGH (19-36)")</f>
        <v>LOW (1-18)</v>
      </c>
      <c r="G19626">
        <f>INT((D19626-1)/6)+1</f>
        <v>2</v>
      </c>
      <c r="H19626">
        <f>MOD(D19626-1,6)+1</f>
        <v>4</v>
      </c>
      <c r="I19626">
        <f>37-D19626</f>
        <v>27</v>
      </c>
      <c r="J19626">
        <f>ABS(D19626-D19627)</f>
        <v>0</v>
      </c>
      <c r="K19626">
        <f>AVERAGE(D19626:D19630)</f>
        <v>10</v>
      </c>
      <c r="L19626">
        <f>AVERAGE(D19626:D19645)</f>
        <v>10</v>
      </c>
      <c r="M19626">
        <f>K19626-L19626</f>
        <v>0</v>
      </c>
      <c r="N19626" t="str">
        <f>IF(K19626&gt;L19626,"HIGH ZONE BIAS",IF(K19626&lt;L19626,"LOW ZONE BIAS","EQUILIBRIUM"))</f>
        <v>EQUILIBRIUM</v>
      </c>
    </row>
    <row r="19627">
      <c r="A19627">
        <v>5155</v>
      </c>
      <c r="B19627" t="str">
        <v>2002-11-16</v>
      </c>
      <c r="C19627" t="str">
        <v>Midday</v>
      </c>
      <c r="D19627">
        <v>10</v>
      </c>
      <c r="E19627" t="str">
        <f>IF(MOD(D19627,2)=0,"EVEN","ODD")</f>
        <v>EVEN</v>
      </c>
      <c r="F19627" t="str">
        <f>IF(D19627&lt;=18,"LOW (1-18)","HIGH (19-36)")</f>
        <v>LOW (1-18)</v>
      </c>
      <c r="G19627">
        <f>INT((D19627-1)/6)+1</f>
        <v>2</v>
      </c>
      <c r="H19627">
        <f>MOD(D19627-1,6)+1</f>
        <v>4</v>
      </c>
      <c r="I19627">
        <f>37-D19627</f>
        <v>27</v>
      </c>
      <c r="J19627">
        <f>ABS(D19627-D19628)</f>
        <v>2</v>
      </c>
      <c r="K19627">
        <f>AVERAGE(D19627:D19631)</f>
        <v>10</v>
      </c>
      <c r="L19627">
        <f>AVERAGE(D19627:D19646)</f>
        <v>10</v>
      </c>
      <c r="M19627">
        <f>K19627-L19627</f>
        <v>0</v>
      </c>
      <c r="N19627" t="str">
        <f>IF(K19627&gt;L19627,"HIGH ZONE BIAS",IF(K19627&lt;L19627,"LOW ZONE BIAS","EQUILIBRIUM"))</f>
        <v>EQUILIBRIUM</v>
      </c>
    </row>
    <row r="19628">
      <c r="A19628">
        <v>5154</v>
      </c>
      <c r="B19628" t="str">
        <v>2002-11-15</v>
      </c>
      <c r="C19628" t="str">
        <v>Evening</v>
      </c>
      <c r="D19628">
        <v>12</v>
      </c>
      <c r="E19628" t="str">
        <f>IF(MOD(D19628,2)=0,"EVEN","ODD")</f>
        <v>EVEN</v>
      </c>
      <c r="F19628" t="str">
        <f>IF(D19628&lt;=18,"LOW (1-18)","HIGH (19-36)")</f>
        <v>LOW (1-18)</v>
      </c>
      <c r="G19628">
        <f>INT((D19628-1)/6)+1</f>
        <v>2</v>
      </c>
      <c r="H19628">
        <f>MOD(D19628-1,6)+1</f>
        <v>6</v>
      </c>
      <c r="I19628">
        <f>37-D19628</f>
        <v>25</v>
      </c>
      <c r="J19628">
        <f>ABS(D19628-D19629)</f>
        <v>17</v>
      </c>
      <c r="K19628">
        <f>AVERAGE(D19628:D19632)</f>
        <v>12</v>
      </c>
      <c r="L19628">
        <f>AVERAGE(D19628:D19647)</f>
        <v>12</v>
      </c>
      <c r="M19628">
        <f>K19628-L19628</f>
        <v>0</v>
      </c>
      <c r="N19628" t="str">
        <f>IF(K19628&gt;L19628,"HIGH ZONE BIAS",IF(K19628&lt;L19628,"LOW ZONE BIAS","EQUILIBRIUM"))</f>
        <v>EQUILIBRIUM</v>
      </c>
    </row>
    <row r="19629">
      <c r="A19629">
        <v>5153</v>
      </c>
      <c r="B19629" t="str">
        <v>2002-11-15</v>
      </c>
      <c r="C19629" t="str">
        <v>Midday</v>
      </c>
      <c r="D19629">
        <v>29</v>
      </c>
      <c r="E19629" t="str">
        <f>IF(MOD(D19629,2)=0,"EVEN","ODD")</f>
        <v>ODD</v>
      </c>
      <c r="F19629" t="str">
        <f>IF(D19629&lt;=18,"LOW (1-18)","HIGH (19-36)")</f>
        <v>HIGH (19-36)</v>
      </c>
      <c r="G19629">
        <f>INT((D19629-1)/6)+1</f>
        <v>5</v>
      </c>
      <c r="H19629">
        <f>MOD(D19629-1,6)+1</f>
        <v>5</v>
      </c>
      <c r="I19629">
        <f>37-D19629</f>
        <v>8</v>
      </c>
      <c r="J19629">
        <f>ABS(D19629-D19630)</f>
        <v>6</v>
      </c>
      <c r="K19629">
        <f>AVERAGE(D19629:D19633)</f>
        <v>29</v>
      </c>
      <c r="L19629">
        <f>AVERAGE(D19629:D19648)</f>
        <v>29</v>
      </c>
      <c r="M19629">
        <f>K19629-L19629</f>
        <v>0</v>
      </c>
      <c r="N19629" t="str">
        <f>IF(K19629&gt;L19629,"HIGH ZONE BIAS",IF(K19629&lt;L19629,"LOW ZONE BIAS","EQUILIBRIUM"))</f>
        <v>EQUILIBRIUM</v>
      </c>
    </row>
    <row r="19630">
      <c r="A19630">
        <v>5152</v>
      </c>
      <c r="B19630" t="str">
        <v>2002-11-14</v>
      </c>
      <c r="C19630" t="str">
        <v>Evening</v>
      </c>
      <c r="D19630">
        <v>23</v>
      </c>
      <c r="E19630" t="str">
        <f>IF(MOD(D19630,2)=0,"EVEN","ODD")</f>
        <v>ODD</v>
      </c>
      <c r="F19630" t="str">
        <f>IF(D19630&lt;=18,"LOW (1-18)","HIGH (19-36)")</f>
        <v>HIGH (19-36)</v>
      </c>
      <c r="G19630">
        <f>INT((D19630-1)/6)+1</f>
        <v>4</v>
      </c>
      <c r="H19630">
        <f>MOD(D19630-1,6)+1</f>
        <v>5</v>
      </c>
      <c r="I19630">
        <f>37-D19630</f>
        <v>14</v>
      </c>
      <c r="J19630">
        <f>ABS(D19630-D19631)</f>
        <v>4</v>
      </c>
      <c r="K19630">
        <f>AVERAGE(D19630:D19634)</f>
        <v>23</v>
      </c>
      <c r="L19630">
        <f>AVERAGE(D19630:D19649)</f>
        <v>23</v>
      </c>
      <c r="M19630">
        <f>K19630-L19630</f>
        <v>0</v>
      </c>
      <c r="N19630" t="str">
        <f>IF(K19630&gt;L19630,"HIGH ZONE BIAS",IF(K19630&lt;L19630,"LOW ZONE BIAS","EQUILIBRIUM"))</f>
        <v>EQUILIBRIUM</v>
      </c>
    </row>
    <row r="19631">
      <c r="A19631">
        <v>5151</v>
      </c>
      <c r="B19631" t="str">
        <v>2002-11-14</v>
      </c>
      <c r="C19631" t="str">
        <v>Midday</v>
      </c>
      <c r="D19631">
        <v>19</v>
      </c>
      <c r="E19631" t="str">
        <f>IF(MOD(D19631,2)=0,"EVEN","ODD")</f>
        <v>ODD</v>
      </c>
      <c r="F19631" t="str">
        <f>IF(D19631&lt;=18,"LOW (1-18)","HIGH (19-36)")</f>
        <v>HIGH (19-36)</v>
      </c>
      <c r="G19631">
        <f>INT((D19631-1)/6)+1</f>
        <v>4</v>
      </c>
      <c r="H19631">
        <f>MOD(D19631-1,6)+1</f>
        <v>1</v>
      </c>
      <c r="I19631">
        <f>37-D19631</f>
        <v>18</v>
      </c>
      <c r="J19631">
        <f>ABS(D19631-D19632)</f>
        <v>14</v>
      </c>
      <c r="K19631">
        <f>AVERAGE(D19631:D19635)</f>
        <v>19</v>
      </c>
      <c r="L19631">
        <f>AVERAGE(D19631:D19650)</f>
        <v>19</v>
      </c>
      <c r="M19631">
        <f>K19631-L19631</f>
        <v>0</v>
      </c>
      <c r="N19631" t="str">
        <f>IF(K19631&gt;L19631,"HIGH ZONE BIAS",IF(K19631&lt;L19631,"LOW ZONE BIAS","EQUILIBRIUM"))</f>
        <v>EQUILIBRIUM</v>
      </c>
    </row>
    <row r="19632">
      <c r="A19632">
        <v>5150</v>
      </c>
      <c r="B19632" t="str">
        <v>2002-11-13</v>
      </c>
      <c r="C19632" t="str">
        <v>Evening</v>
      </c>
      <c r="D19632">
        <v>5</v>
      </c>
      <c r="E19632" t="str">
        <f>IF(MOD(D19632,2)=0,"EVEN","ODD")</f>
        <v>ODD</v>
      </c>
      <c r="F19632" t="str">
        <f>IF(D19632&lt;=18,"LOW (1-18)","HIGH (19-36)")</f>
        <v>LOW (1-18)</v>
      </c>
      <c r="G19632">
        <f>INT((D19632-1)/6)+1</f>
        <v>1</v>
      </c>
      <c r="H19632">
        <f>MOD(D19632-1,6)+1</f>
        <v>5</v>
      </c>
      <c r="I19632">
        <f>37-D19632</f>
        <v>32</v>
      </c>
      <c r="J19632">
        <f>ABS(D19632-D19633)</f>
        <v>3</v>
      </c>
      <c r="K19632">
        <f>AVERAGE(D19632:D19636)</f>
        <v>5</v>
      </c>
      <c r="L19632">
        <f>AVERAGE(D19632:D19651)</f>
        <v>5</v>
      </c>
      <c r="M19632">
        <f>K19632-L19632</f>
        <v>0</v>
      </c>
      <c r="N19632" t="str">
        <f>IF(K19632&gt;L19632,"HIGH ZONE BIAS",IF(K19632&lt;L19632,"LOW ZONE BIAS","EQUILIBRIUM"))</f>
        <v>EQUILIBRIUM</v>
      </c>
    </row>
    <row r="19633">
      <c r="A19633">
        <v>5149</v>
      </c>
      <c r="B19633" t="str">
        <v>2002-11-13</v>
      </c>
      <c r="C19633" t="str">
        <v>Midday</v>
      </c>
      <c r="D19633">
        <v>8</v>
      </c>
      <c r="E19633" t="str">
        <f>IF(MOD(D19633,2)=0,"EVEN","ODD")</f>
        <v>EVEN</v>
      </c>
      <c r="F19633" t="str">
        <f>IF(D19633&lt;=18,"LOW (1-18)","HIGH (19-36)")</f>
        <v>LOW (1-18)</v>
      </c>
      <c r="G19633">
        <f>INT((D19633-1)/6)+1</f>
        <v>2</v>
      </c>
      <c r="H19633">
        <f>MOD(D19633-1,6)+1</f>
        <v>2</v>
      </c>
      <c r="I19633">
        <f>37-D19633</f>
        <v>29</v>
      </c>
      <c r="J19633">
        <f>ABS(D19633-D19634)</f>
        <v>5</v>
      </c>
      <c r="K19633">
        <f>AVERAGE(D19633:D19637)</f>
        <v>8</v>
      </c>
      <c r="L19633">
        <f>AVERAGE(D19633:D19652)</f>
        <v>8</v>
      </c>
      <c r="M19633">
        <f>K19633-L19633</f>
        <v>0</v>
      </c>
      <c r="N19633" t="str">
        <f>IF(K19633&gt;L19633,"HIGH ZONE BIAS",IF(K19633&lt;L19633,"LOW ZONE BIAS","EQUILIBRIUM"))</f>
        <v>EQUILIBRIUM</v>
      </c>
    </row>
    <row r="19634">
      <c r="A19634">
        <v>5148</v>
      </c>
      <c r="B19634" t="str">
        <v>2002-11-12</v>
      </c>
      <c r="C19634" t="str">
        <v>Evening</v>
      </c>
      <c r="D19634">
        <v>3</v>
      </c>
      <c r="E19634" t="str">
        <f>IF(MOD(D19634,2)=0,"EVEN","ODD")</f>
        <v>ODD</v>
      </c>
      <c r="F19634" t="str">
        <f>IF(D19634&lt;=18,"LOW (1-18)","HIGH (19-36)")</f>
        <v>LOW (1-18)</v>
      </c>
      <c r="G19634">
        <f>INT((D19634-1)/6)+1</f>
        <v>1</v>
      </c>
      <c r="H19634">
        <f>MOD(D19634-1,6)+1</f>
        <v>3</v>
      </c>
      <c r="I19634">
        <f>37-D19634</f>
        <v>34</v>
      </c>
      <c r="J19634">
        <f>ABS(D19634-D19635)</f>
        <v>2</v>
      </c>
      <c r="K19634">
        <f>AVERAGE(D19634:D19638)</f>
        <v>3</v>
      </c>
      <c r="L19634">
        <f>AVERAGE(D19634:D19653)</f>
        <v>3</v>
      </c>
      <c r="M19634">
        <f>K19634-L19634</f>
        <v>0</v>
      </c>
      <c r="N19634" t="str">
        <f>IF(K19634&gt;L19634,"HIGH ZONE BIAS",IF(K19634&lt;L19634,"LOW ZONE BIAS","EQUILIBRIUM"))</f>
        <v>EQUILIBRIUM</v>
      </c>
    </row>
    <row r="19635">
      <c r="A19635">
        <v>5147</v>
      </c>
      <c r="B19635" t="str">
        <v>2002-11-12</v>
      </c>
      <c r="C19635" t="str">
        <v>Midday</v>
      </c>
      <c r="D19635">
        <v>5</v>
      </c>
      <c r="E19635" t="str">
        <f>IF(MOD(D19635,2)=0,"EVEN","ODD")</f>
        <v>ODD</v>
      </c>
      <c r="F19635" t="str">
        <f>IF(D19635&lt;=18,"LOW (1-18)","HIGH (19-36)")</f>
        <v>LOW (1-18)</v>
      </c>
      <c r="G19635">
        <f>INT((D19635-1)/6)+1</f>
        <v>1</v>
      </c>
      <c r="H19635">
        <f>MOD(D19635-1,6)+1</f>
        <v>5</v>
      </c>
      <c r="I19635">
        <f>37-D19635</f>
        <v>32</v>
      </c>
      <c r="J19635">
        <f>ABS(D19635-D19636)</f>
        <v>21</v>
      </c>
      <c r="K19635">
        <f>AVERAGE(D19635:D19639)</f>
        <v>5</v>
      </c>
      <c r="L19635">
        <f>AVERAGE(D19635:D19654)</f>
        <v>5</v>
      </c>
      <c r="M19635">
        <f>K19635-L19635</f>
        <v>0</v>
      </c>
      <c r="N19635" t="str">
        <f>IF(K19635&gt;L19635,"HIGH ZONE BIAS",IF(K19635&lt;L19635,"LOW ZONE BIAS","EQUILIBRIUM"))</f>
        <v>EQUILIBRIUM</v>
      </c>
    </row>
    <row r="19636">
      <c r="A19636">
        <v>5146</v>
      </c>
      <c r="B19636" t="str">
        <v>2002-11-11</v>
      </c>
      <c r="C19636" t="str">
        <v>Evening</v>
      </c>
      <c r="D19636">
        <v>26</v>
      </c>
      <c r="E19636" t="str">
        <f>IF(MOD(D19636,2)=0,"EVEN","ODD")</f>
        <v>EVEN</v>
      </c>
      <c r="F19636" t="str">
        <f>IF(D19636&lt;=18,"LOW (1-18)","HIGH (19-36)")</f>
        <v>HIGH (19-36)</v>
      </c>
      <c r="G19636">
        <f>INT((D19636-1)/6)+1</f>
        <v>5</v>
      </c>
      <c r="H19636">
        <f>MOD(D19636-1,6)+1</f>
        <v>2</v>
      </c>
      <c r="I19636">
        <f>37-D19636</f>
        <v>11</v>
      </c>
      <c r="J19636">
        <f>ABS(D19636-D19637)</f>
        <v>0</v>
      </c>
      <c r="K19636">
        <f>AVERAGE(D19636:D19640)</f>
        <v>26</v>
      </c>
      <c r="L19636">
        <f>AVERAGE(D19636:D19655)</f>
        <v>26</v>
      </c>
      <c r="M19636">
        <f>K19636-L19636</f>
        <v>0</v>
      </c>
      <c r="N19636" t="str">
        <f>IF(K19636&gt;L19636,"HIGH ZONE BIAS",IF(K19636&lt;L19636,"LOW ZONE BIAS","EQUILIBRIUM"))</f>
        <v>EQUILIBRIUM</v>
      </c>
    </row>
    <row r="19637">
      <c r="A19637">
        <v>5145</v>
      </c>
      <c r="B19637" t="str">
        <v>2002-11-11</v>
      </c>
      <c r="C19637" t="str">
        <v>Midday</v>
      </c>
      <c r="D19637">
        <v>26</v>
      </c>
      <c r="E19637" t="str">
        <f>IF(MOD(D19637,2)=0,"EVEN","ODD")</f>
        <v>EVEN</v>
      </c>
      <c r="F19637" t="str">
        <f>IF(D19637&lt;=18,"LOW (1-18)","HIGH (19-36)")</f>
        <v>HIGH (19-36)</v>
      </c>
      <c r="G19637">
        <f>INT((D19637-1)/6)+1</f>
        <v>5</v>
      </c>
      <c r="H19637">
        <f>MOD(D19637-1,6)+1</f>
        <v>2</v>
      </c>
      <c r="I19637">
        <f>37-D19637</f>
        <v>11</v>
      </c>
      <c r="J19637">
        <f>ABS(D19637-D19638)</f>
        <v>6</v>
      </c>
      <c r="K19637">
        <f>AVERAGE(D19637:D19641)</f>
        <v>26</v>
      </c>
      <c r="L19637">
        <f>AVERAGE(D19637:D19656)</f>
        <v>26</v>
      </c>
      <c r="M19637">
        <f>K19637-L19637</f>
        <v>0</v>
      </c>
      <c r="N19637" t="str">
        <f>IF(K19637&gt;L19637,"HIGH ZONE BIAS",IF(K19637&lt;L19637,"LOW ZONE BIAS","EQUILIBRIUM"))</f>
        <v>EQUILIBRIUM</v>
      </c>
    </row>
    <row r="19638">
      <c r="A19638">
        <v>5144</v>
      </c>
      <c r="B19638" t="str">
        <v>2002-11-09</v>
      </c>
      <c r="C19638" t="str">
        <v>Evening</v>
      </c>
      <c r="D19638">
        <v>20</v>
      </c>
      <c r="E19638" t="str">
        <f>IF(MOD(D19638,2)=0,"EVEN","ODD")</f>
        <v>EVEN</v>
      </c>
      <c r="F19638" t="str">
        <f>IF(D19638&lt;=18,"LOW (1-18)","HIGH (19-36)")</f>
        <v>HIGH (19-36)</v>
      </c>
      <c r="G19638">
        <f>INT((D19638-1)/6)+1</f>
        <v>4</v>
      </c>
      <c r="H19638">
        <f>MOD(D19638-1,6)+1</f>
        <v>2</v>
      </c>
      <c r="I19638">
        <f>37-D19638</f>
        <v>17</v>
      </c>
      <c r="J19638">
        <f>ABS(D19638-D19639)</f>
        <v>14</v>
      </c>
      <c r="K19638">
        <f>AVERAGE(D19638:D19642)</f>
        <v>20</v>
      </c>
      <c r="L19638">
        <f>AVERAGE(D19638:D19657)</f>
        <v>20</v>
      </c>
      <c r="M19638">
        <f>K19638-L19638</f>
        <v>0</v>
      </c>
      <c r="N19638" t="str">
        <f>IF(K19638&gt;L19638,"HIGH ZONE BIAS",IF(K19638&lt;L19638,"LOW ZONE BIAS","EQUILIBRIUM"))</f>
        <v>EQUILIBRIUM</v>
      </c>
    </row>
    <row r="19639">
      <c r="A19639">
        <v>5143</v>
      </c>
      <c r="B19639" t="str">
        <v>2002-11-09</v>
      </c>
      <c r="C19639" t="str">
        <v>Midday</v>
      </c>
      <c r="D19639">
        <v>6</v>
      </c>
      <c r="E19639" t="str">
        <f>IF(MOD(D19639,2)=0,"EVEN","ODD")</f>
        <v>EVEN</v>
      </c>
      <c r="F19639" t="str">
        <f>IF(D19639&lt;=18,"LOW (1-18)","HIGH (19-36)")</f>
        <v>LOW (1-18)</v>
      </c>
      <c r="G19639">
        <f>INT((D19639-1)/6)+1</f>
        <v>1</v>
      </c>
      <c r="H19639">
        <f>MOD(D19639-1,6)+1</f>
        <v>6</v>
      </c>
      <c r="I19639">
        <f>37-D19639</f>
        <v>31</v>
      </c>
      <c r="J19639">
        <f>ABS(D19639-D19640)</f>
        <v>3</v>
      </c>
      <c r="K19639">
        <f>AVERAGE(D19639:D19643)</f>
        <v>6</v>
      </c>
      <c r="L19639">
        <f>AVERAGE(D19639:D19658)</f>
        <v>6</v>
      </c>
      <c r="M19639">
        <f>K19639-L19639</f>
        <v>0</v>
      </c>
      <c r="N19639" t="str">
        <f>IF(K19639&gt;L19639,"HIGH ZONE BIAS",IF(K19639&lt;L19639,"LOW ZONE BIAS","EQUILIBRIUM"))</f>
        <v>EQUILIBRIUM</v>
      </c>
    </row>
    <row r="19640">
      <c r="A19640">
        <v>5142</v>
      </c>
      <c r="B19640" t="str">
        <v>2002-11-08</v>
      </c>
      <c r="C19640" t="str">
        <v>Evening</v>
      </c>
      <c r="D19640">
        <v>3</v>
      </c>
      <c r="E19640" t="str">
        <f>IF(MOD(D19640,2)=0,"EVEN","ODD")</f>
        <v>ODD</v>
      </c>
      <c r="F19640" t="str">
        <f>IF(D19640&lt;=18,"LOW (1-18)","HIGH (19-36)")</f>
        <v>LOW (1-18)</v>
      </c>
      <c r="G19640">
        <f>INT((D19640-1)/6)+1</f>
        <v>1</v>
      </c>
      <c r="H19640">
        <f>MOD(D19640-1,6)+1</f>
        <v>3</v>
      </c>
      <c r="I19640">
        <f>37-D19640</f>
        <v>34</v>
      </c>
      <c r="J19640">
        <f>ABS(D19640-D19641)</f>
        <v>2</v>
      </c>
      <c r="K19640">
        <f>AVERAGE(D19640:D19644)</f>
        <v>3</v>
      </c>
      <c r="L19640">
        <f>AVERAGE(D19640:D19659)</f>
        <v>3</v>
      </c>
      <c r="M19640">
        <f>K19640-L19640</f>
        <v>0</v>
      </c>
      <c r="N19640" t="str">
        <f>IF(K19640&gt;L19640,"HIGH ZONE BIAS",IF(K19640&lt;L19640,"LOW ZONE BIAS","EQUILIBRIUM"))</f>
        <v>EQUILIBRIUM</v>
      </c>
    </row>
    <row r="19641">
      <c r="A19641">
        <v>5141</v>
      </c>
      <c r="B19641" t="str">
        <v>2002-11-08</v>
      </c>
      <c r="C19641" t="str">
        <v>Midday</v>
      </c>
      <c r="D19641">
        <v>5</v>
      </c>
      <c r="E19641" t="str">
        <f>IF(MOD(D19641,2)=0,"EVEN","ODD")</f>
        <v>ODD</v>
      </c>
      <c r="F19641" t="str">
        <f>IF(D19641&lt;=18,"LOW (1-18)","HIGH (19-36)")</f>
        <v>LOW (1-18)</v>
      </c>
      <c r="G19641">
        <f>INT((D19641-1)/6)+1</f>
        <v>1</v>
      </c>
      <c r="H19641">
        <f>MOD(D19641-1,6)+1</f>
        <v>5</v>
      </c>
      <c r="I19641">
        <f>37-D19641</f>
        <v>32</v>
      </c>
      <c r="J19641">
        <f>ABS(D19641-D19642)</f>
        <v>16</v>
      </c>
      <c r="K19641">
        <f>AVERAGE(D19641:D19645)</f>
        <v>5</v>
      </c>
      <c r="L19641">
        <f>AVERAGE(D19641:D19660)</f>
        <v>5</v>
      </c>
      <c r="M19641">
        <f>K19641-L19641</f>
        <v>0</v>
      </c>
      <c r="N19641" t="str">
        <f>IF(K19641&gt;L19641,"HIGH ZONE BIAS",IF(K19641&lt;L19641,"LOW ZONE BIAS","EQUILIBRIUM"))</f>
        <v>EQUILIBRIUM</v>
      </c>
    </row>
    <row r="19642">
      <c r="A19642">
        <v>5140</v>
      </c>
      <c r="B19642" t="str">
        <v>2002-11-07</v>
      </c>
      <c r="C19642" t="str">
        <v>Evening</v>
      </c>
      <c r="D19642">
        <v>21</v>
      </c>
      <c r="E19642" t="str">
        <f>IF(MOD(D19642,2)=0,"EVEN","ODD")</f>
        <v>ODD</v>
      </c>
      <c r="F19642" t="str">
        <f>IF(D19642&lt;=18,"LOW (1-18)","HIGH (19-36)")</f>
        <v>HIGH (19-36)</v>
      </c>
      <c r="G19642">
        <f>INT((D19642-1)/6)+1</f>
        <v>4</v>
      </c>
      <c r="H19642">
        <f>MOD(D19642-1,6)+1</f>
        <v>3</v>
      </c>
      <c r="I19642">
        <f>37-D19642</f>
        <v>16</v>
      </c>
      <c r="J19642">
        <f>ABS(D19642-D19643)</f>
        <v>4</v>
      </c>
      <c r="K19642">
        <f>AVERAGE(D19642:D19646)</f>
        <v>21</v>
      </c>
      <c r="L19642">
        <f>AVERAGE(D19642:D19661)</f>
        <v>21</v>
      </c>
      <c r="M19642">
        <f>K19642-L19642</f>
        <v>0</v>
      </c>
      <c r="N19642" t="str">
        <f>IF(K19642&gt;L19642,"HIGH ZONE BIAS",IF(K19642&lt;L19642,"LOW ZONE BIAS","EQUILIBRIUM"))</f>
        <v>EQUILIBRIUM</v>
      </c>
    </row>
    <row r="19643">
      <c r="A19643">
        <v>5139</v>
      </c>
      <c r="B19643" t="str">
        <v>2002-11-07</v>
      </c>
      <c r="C19643" t="str">
        <v>Midday</v>
      </c>
      <c r="D19643">
        <v>17</v>
      </c>
      <c r="E19643" t="str">
        <f>IF(MOD(D19643,2)=0,"EVEN","ODD")</f>
        <v>ODD</v>
      </c>
      <c r="F19643" t="str">
        <f>IF(D19643&lt;=18,"LOW (1-18)","HIGH (19-36)")</f>
        <v>LOW (1-18)</v>
      </c>
      <c r="G19643">
        <f>INT((D19643-1)/6)+1</f>
        <v>3</v>
      </c>
      <c r="H19643">
        <f>MOD(D19643-1,6)+1</f>
        <v>5</v>
      </c>
      <c r="I19643">
        <f>37-D19643</f>
        <v>20</v>
      </c>
      <c r="J19643">
        <f>ABS(D19643-D19644)</f>
        <v>7</v>
      </c>
      <c r="K19643">
        <f>AVERAGE(D19643:D19647)</f>
        <v>17</v>
      </c>
      <c r="L19643">
        <f>AVERAGE(D19643:D19662)</f>
        <v>17</v>
      </c>
      <c r="M19643">
        <f>K19643-L19643</f>
        <v>0</v>
      </c>
      <c r="N19643" t="str">
        <f>IF(K19643&gt;L19643,"HIGH ZONE BIAS",IF(K19643&lt;L19643,"LOW ZONE BIAS","EQUILIBRIUM"))</f>
        <v>EQUILIBRIUM</v>
      </c>
    </row>
    <row r="19644">
      <c r="A19644">
        <v>5138</v>
      </c>
      <c r="B19644" t="str">
        <v>2002-11-06</v>
      </c>
      <c r="C19644" t="str">
        <v>Evening</v>
      </c>
      <c r="D19644">
        <v>10</v>
      </c>
      <c r="E19644" t="str">
        <f>IF(MOD(D19644,2)=0,"EVEN","ODD")</f>
        <v>EVEN</v>
      </c>
      <c r="F19644" t="str">
        <f>IF(D19644&lt;=18,"LOW (1-18)","HIGH (19-36)")</f>
        <v>LOW (1-18)</v>
      </c>
      <c r="G19644">
        <f>INT((D19644-1)/6)+1</f>
        <v>2</v>
      </c>
      <c r="H19644">
        <f>MOD(D19644-1,6)+1</f>
        <v>4</v>
      </c>
      <c r="I19644">
        <f>37-D19644</f>
        <v>27</v>
      </c>
      <c r="J19644">
        <f>ABS(D19644-D19645)</f>
        <v>12</v>
      </c>
      <c r="K19644">
        <f>AVERAGE(D19644:D19648)</f>
        <v>10</v>
      </c>
      <c r="L19644">
        <f>AVERAGE(D19644:D19663)</f>
        <v>10</v>
      </c>
      <c r="M19644">
        <f>K19644-L19644</f>
        <v>0</v>
      </c>
      <c r="N19644" t="str">
        <f>IF(K19644&gt;L19644,"HIGH ZONE BIAS",IF(K19644&lt;L19644,"LOW ZONE BIAS","EQUILIBRIUM"))</f>
        <v>EQUILIBRIUM</v>
      </c>
    </row>
    <row r="19645">
      <c r="A19645">
        <v>5137</v>
      </c>
      <c r="B19645" t="str">
        <v>2002-11-06</v>
      </c>
      <c r="C19645" t="str">
        <v>Midday</v>
      </c>
      <c r="D19645">
        <v>22</v>
      </c>
      <c r="E19645" t="str">
        <f>IF(MOD(D19645,2)=0,"EVEN","ODD")</f>
        <v>EVEN</v>
      </c>
      <c r="F19645" t="str">
        <f>IF(D19645&lt;=18,"LOW (1-18)","HIGH (19-36)")</f>
        <v>HIGH (19-36)</v>
      </c>
      <c r="G19645">
        <f>INT((D19645-1)/6)+1</f>
        <v>4</v>
      </c>
      <c r="H19645">
        <f>MOD(D19645-1,6)+1</f>
        <v>4</v>
      </c>
      <c r="I19645">
        <f>37-D19645</f>
        <v>15</v>
      </c>
      <c r="J19645">
        <f>ABS(D19645-D19646)</f>
        <v>12</v>
      </c>
      <c r="K19645">
        <f>AVERAGE(D19645:D19649)</f>
        <v>22</v>
      </c>
      <c r="L19645">
        <f>AVERAGE(D19645:D19664)</f>
        <v>22</v>
      </c>
      <c r="M19645">
        <f>K19645-L19645</f>
        <v>0</v>
      </c>
      <c r="N19645" t="str">
        <f>IF(K19645&gt;L19645,"HIGH ZONE BIAS",IF(K19645&lt;L19645,"LOW ZONE BIAS","EQUILIBRIUM"))</f>
        <v>EQUILIBRIUM</v>
      </c>
    </row>
    <row r="19646">
      <c r="A19646">
        <v>5136</v>
      </c>
      <c r="B19646" t="str">
        <v>2002-11-05</v>
      </c>
      <c r="C19646" t="str">
        <v>Evening</v>
      </c>
      <c r="D19646">
        <v>10</v>
      </c>
      <c r="E19646" t="str">
        <f>IF(MOD(D19646,2)=0,"EVEN","ODD")</f>
        <v>EVEN</v>
      </c>
      <c r="F19646" t="str">
        <f>IF(D19646&lt;=18,"LOW (1-18)","HIGH (19-36)")</f>
        <v>LOW (1-18)</v>
      </c>
      <c r="G19646">
        <f>INT((D19646-1)/6)+1</f>
        <v>2</v>
      </c>
      <c r="H19646">
        <f>MOD(D19646-1,6)+1</f>
        <v>4</v>
      </c>
      <c r="I19646">
        <f>37-D19646</f>
        <v>27</v>
      </c>
      <c r="J19646">
        <f>ABS(D19646-D19647)</f>
        <v>20</v>
      </c>
      <c r="K19646">
        <f>AVERAGE(D19646:D19650)</f>
        <v>10</v>
      </c>
      <c r="L19646">
        <f>AVERAGE(D19646:D19665)</f>
        <v>10</v>
      </c>
      <c r="M19646">
        <f>K19646-L19646</f>
        <v>0</v>
      </c>
      <c r="N19646" t="str">
        <f>IF(K19646&gt;L19646,"HIGH ZONE BIAS",IF(K19646&lt;L19646,"LOW ZONE BIAS","EQUILIBRIUM"))</f>
        <v>EQUILIBRIUM</v>
      </c>
    </row>
    <row r="19647">
      <c r="A19647">
        <v>5135</v>
      </c>
      <c r="B19647" t="str">
        <v>2002-11-05</v>
      </c>
      <c r="C19647" t="str">
        <v>Midday</v>
      </c>
      <c r="D19647">
        <v>30</v>
      </c>
      <c r="E19647" t="str">
        <f>IF(MOD(D19647,2)=0,"EVEN","ODD")</f>
        <v>EVEN</v>
      </c>
      <c r="F19647" t="str">
        <f>IF(D19647&lt;=18,"LOW (1-18)","HIGH (19-36)")</f>
        <v>HIGH (19-36)</v>
      </c>
      <c r="G19647">
        <f>INT((D19647-1)/6)+1</f>
        <v>5</v>
      </c>
      <c r="H19647">
        <f>MOD(D19647-1,6)+1</f>
        <v>6</v>
      </c>
      <c r="I19647">
        <f>37-D19647</f>
        <v>7</v>
      </c>
      <c r="J19647">
        <f>ABS(D19647-D19648)</f>
        <v>2</v>
      </c>
      <c r="K19647">
        <f>AVERAGE(D19647:D19651)</f>
        <v>30</v>
      </c>
      <c r="L19647">
        <f>AVERAGE(D19647:D19666)</f>
        <v>30</v>
      </c>
      <c r="M19647">
        <f>K19647-L19647</f>
        <v>0</v>
      </c>
      <c r="N19647" t="str">
        <f>IF(K19647&gt;L19647,"HIGH ZONE BIAS",IF(K19647&lt;L19647,"LOW ZONE BIAS","EQUILIBRIUM"))</f>
        <v>EQUILIBRIUM</v>
      </c>
    </row>
    <row r="19648">
      <c r="A19648">
        <v>5134</v>
      </c>
      <c r="B19648" t="str">
        <v>2002-11-02</v>
      </c>
      <c r="C19648" t="str">
        <v>Evening</v>
      </c>
      <c r="D19648">
        <v>28</v>
      </c>
      <c r="E19648" t="str">
        <f>IF(MOD(D19648,2)=0,"EVEN","ODD")</f>
        <v>EVEN</v>
      </c>
      <c r="F19648" t="str">
        <f>IF(D19648&lt;=18,"LOW (1-18)","HIGH (19-36)")</f>
        <v>HIGH (19-36)</v>
      </c>
      <c r="G19648">
        <f>INT((D19648-1)/6)+1</f>
        <v>5</v>
      </c>
      <c r="H19648">
        <f>MOD(D19648-1,6)+1</f>
        <v>4</v>
      </c>
      <c r="I19648">
        <f>37-D19648</f>
        <v>9</v>
      </c>
      <c r="J19648">
        <f>ABS(D19648-D19649)</f>
        <v>23</v>
      </c>
      <c r="K19648">
        <f>AVERAGE(D19648:D19652)</f>
        <v>28</v>
      </c>
      <c r="L19648">
        <f>AVERAGE(D19648:D19667)</f>
        <v>28</v>
      </c>
      <c r="M19648">
        <f>K19648-L19648</f>
        <v>0</v>
      </c>
      <c r="N19648" t="str">
        <f>IF(K19648&gt;L19648,"HIGH ZONE BIAS",IF(K19648&lt;L19648,"LOW ZONE BIAS","EQUILIBRIUM"))</f>
        <v>EQUILIBRIUM</v>
      </c>
    </row>
    <row r="19649">
      <c r="A19649">
        <v>5133</v>
      </c>
      <c r="B19649" t="str">
        <v>2002-11-02</v>
      </c>
      <c r="C19649" t="str">
        <v>Midday</v>
      </c>
      <c r="D19649">
        <v>5</v>
      </c>
      <c r="E19649" t="str">
        <f>IF(MOD(D19649,2)=0,"EVEN","ODD")</f>
        <v>ODD</v>
      </c>
      <c r="F19649" t="str">
        <f>IF(D19649&lt;=18,"LOW (1-18)","HIGH (19-36)")</f>
        <v>LOW (1-18)</v>
      </c>
      <c r="G19649">
        <f>INT((D19649-1)/6)+1</f>
        <v>1</v>
      </c>
      <c r="H19649">
        <f>MOD(D19649-1,6)+1</f>
        <v>5</v>
      </c>
      <c r="I19649">
        <f>37-D19649</f>
        <v>32</v>
      </c>
      <c r="J19649">
        <f>ABS(D19649-D19650)</f>
        <v>15</v>
      </c>
      <c r="K19649">
        <f>AVERAGE(D19649:D19653)</f>
        <v>5</v>
      </c>
      <c r="L19649">
        <f>AVERAGE(D19649:D19668)</f>
        <v>5</v>
      </c>
      <c r="M19649">
        <f>K19649-L19649</f>
        <v>0</v>
      </c>
      <c r="N19649" t="str">
        <f>IF(K19649&gt;L19649,"HIGH ZONE BIAS",IF(K19649&lt;L19649,"LOW ZONE BIAS","EQUILIBRIUM"))</f>
        <v>EQUILIBRIUM</v>
      </c>
    </row>
    <row r="19650">
      <c r="A19650">
        <v>5132</v>
      </c>
      <c r="B19650" t="str">
        <v>2002-11-01</v>
      </c>
      <c r="C19650" t="str">
        <v>Evening</v>
      </c>
      <c r="D19650">
        <v>20</v>
      </c>
      <c r="E19650" t="str">
        <f>IF(MOD(D19650,2)=0,"EVEN","ODD")</f>
        <v>EVEN</v>
      </c>
      <c r="F19650" t="str">
        <f>IF(D19650&lt;=18,"LOW (1-18)","HIGH (19-36)")</f>
        <v>HIGH (19-36)</v>
      </c>
      <c r="G19650">
        <f>INT((D19650-1)/6)+1</f>
        <v>4</v>
      </c>
      <c r="H19650">
        <f>MOD(D19650-1,6)+1</f>
        <v>2</v>
      </c>
      <c r="I19650">
        <f>37-D19650</f>
        <v>17</v>
      </c>
      <c r="J19650">
        <f>ABS(D19650-D19651)</f>
        <v>6</v>
      </c>
      <c r="K19650">
        <f>AVERAGE(D19650:D19654)</f>
        <v>20</v>
      </c>
      <c r="L19650">
        <f>AVERAGE(D19650:D19669)</f>
        <v>20</v>
      </c>
      <c r="M19650">
        <f>K19650-L19650</f>
        <v>0</v>
      </c>
      <c r="N19650" t="str">
        <f>IF(K19650&gt;L19650,"HIGH ZONE BIAS",IF(K19650&lt;L19650,"LOW ZONE BIAS","EQUILIBRIUM"))</f>
        <v>EQUILIBRIUM</v>
      </c>
    </row>
    <row r="19651">
      <c r="A19651">
        <v>5131</v>
      </c>
      <c r="B19651" t="str">
        <v>2002-11-01</v>
      </c>
      <c r="C19651" t="str">
        <v>Midday</v>
      </c>
      <c r="D19651">
        <v>26</v>
      </c>
      <c r="E19651" t="str">
        <f>IF(MOD(D19651,2)=0,"EVEN","ODD")</f>
        <v>EVEN</v>
      </c>
      <c r="F19651" t="str">
        <f>IF(D19651&lt;=18,"LOW (1-18)","HIGH (19-36)")</f>
        <v>HIGH (19-36)</v>
      </c>
      <c r="G19651">
        <f>INT((D19651-1)/6)+1</f>
        <v>5</v>
      </c>
      <c r="H19651">
        <f>MOD(D19651-1,6)+1</f>
        <v>2</v>
      </c>
      <c r="I19651">
        <f>37-D19651</f>
        <v>11</v>
      </c>
      <c r="J19651">
        <f>ABS(D19651-D19652)</f>
        <v>15</v>
      </c>
      <c r="K19651">
        <f>AVERAGE(D19651:D19655)</f>
        <v>26</v>
      </c>
      <c r="L19651">
        <f>AVERAGE(D19651:D19670)</f>
        <v>26</v>
      </c>
      <c r="M19651">
        <f>K19651-L19651</f>
        <v>0</v>
      </c>
      <c r="N19651" t="str">
        <f>IF(K19651&gt;L19651,"HIGH ZONE BIAS",IF(K19651&lt;L19651,"LOW ZONE BIAS","EQUILIBRIUM"))</f>
        <v>EQUILIBRIUM</v>
      </c>
    </row>
    <row r="19652">
      <c r="A19652">
        <v>5130</v>
      </c>
      <c r="B19652" t="str">
        <v>2002-10-31</v>
      </c>
      <c r="C19652" t="str">
        <v>Evening</v>
      </c>
      <c r="D19652">
        <v>11</v>
      </c>
      <c r="E19652" t="str">
        <f>IF(MOD(D19652,2)=0,"EVEN","ODD")</f>
        <v>ODD</v>
      </c>
      <c r="F19652" t="str">
        <f>IF(D19652&lt;=18,"LOW (1-18)","HIGH (19-36)")</f>
        <v>LOW (1-18)</v>
      </c>
      <c r="G19652">
        <f>INT((D19652-1)/6)+1</f>
        <v>2</v>
      </c>
      <c r="H19652">
        <f>MOD(D19652-1,6)+1</f>
        <v>5</v>
      </c>
      <c r="I19652">
        <f>37-D19652</f>
        <v>26</v>
      </c>
      <c r="J19652">
        <f>ABS(D19652-D19653)</f>
        <v>6</v>
      </c>
      <c r="K19652">
        <f>AVERAGE(D19652:D19656)</f>
        <v>11</v>
      </c>
      <c r="L19652">
        <f>AVERAGE(D19652:D19671)</f>
        <v>11</v>
      </c>
      <c r="M19652">
        <f>K19652-L19652</f>
        <v>0</v>
      </c>
      <c r="N19652" t="str">
        <f>IF(K19652&gt;L19652,"HIGH ZONE BIAS",IF(K19652&lt;L19652,"LOW ZONE BIAS","EQUILIBRIUM"))</f>
        <v>EQUILIBRIUM</v>
      </c>
    </row>
    <row r="19653">
      <c r="A19653">
        <v>5129</v>
      </c>
      <c r="B19653" t="str">
        <v>2002-10-31</v>
      </c>
      <c r="C19653" t="str">
        <v>Midday</v>
      </c>
      <c r="D19653">
        <v>17</v>
      </c>
      <c r="E19653" t="str">
        <f>IF(MOD(D19653,2)=0,"EVEN","ODD")</f>
        <v>ODD</v>
      </c>
      <c r="F19653" t="str">
        <f>IF(D19653&lt;=18,"LOW (1-18)","HIGH (19-36)")</f>
        <v>LOW (1-18)</v>
      </c>
      <c r="G19653">
        <f>INT((D19653-1)/6)+1</f>
        <v>3</v>
      </c>
      <c r="H19653">
        <f>MOD(D19653-1,6)+1</f>
        <v>5</v>
      </c>
      <c r="I19653">
        <f>37-D19653</f>
        <v>20</v>
      </c>
      <c r="J19653">
        <f>ABS(D19653-D19654)</f>
        <v>9</v>
      </c>
      <c r="K19653">
        <f>AVERAGE(D19653:D19657)</f>
        <v>17</v>
      </c>
      <c r="L19653">
        <f>AVERAGE(D19653:D19672)</f>
        <v>17</v>
      </c>
      <c r="M19653">
        <f>K19653-L19653</f>
        <v>0</v>
      </c>
      <c r="N19653" t="str">
        <f>IF(K19653&gt;L19653,"HIGH ZONE BIAS",IF(K19653&lt;L19653,"LOW ZONE BIAS","EQUILIBRIUM"))</f>
        <v>EQUILIBRIUM</v>
      </c>
    </row>
    <row r="19654">
      <c r="A19654">
        <v>5128</v>
      </c>
      <c r="B19654" t="str">
        <v>2002-10-30</v>
      </c>
      <c r="C19654" t="str">
        <v>Evening</v>
      </c>
      <c r="D19654">
        <v>8</v>
      </c>
      <c r="E19654" t="str">
        <f>IF(MOD(D19654,2)=0,"EVEN","ODD")</f>
        <v>EVEN</v>
      </c>
      <c r="F19654" t="str">
        <f>IF(D19654&lt;=18,"LOW (1-18)","HIGH (19-36)")</f>
        <v>LOW (1-18)</v>
      </c>
      <c r="G19654">
        <f>INT((D19654-1)/6)+1</f>
        <v>2</v>
      </c>
      <c r="H19654">
        <f>MOD(D19654-1,6)+1</f>
        <v>2</v>
      </c>
      <c r="I19654">
        <f>37-D19654</f>
        <v>29</v>
      </c>
      <c r="J19654">
        <f>ABS(D19654-D19655)</f>
        <v>5</v>
      </c>
      <c r="K19654">
        <f>AVERAGE(D19654:D19658)</f>
        <v>8</v>
      </c>
      <c r="L19654">
        <f>AVERAGE(D19654:D19673)</f>
        <v>8</v>
      </c>
      <c r="M19654">
        <f>K19654-L19654</f>
        <v>0</v>
      </c>
      <c r="N19654" t="str">
        <f>IF(K19654&gt;L19654,"HIGH ZONE BIAS",IF(K19654&lt;L19654,"LOW ZONE BIAS","EQUILIBRIUM"))</f>
        <v>EQUILIBRIUM</v>
      </c>
    </row>
    <row r="19655">
      <c r="A19655">
        <v>5127</v>
      </c>
      <c r="B19655" t="str">
        <v>2002-10-30</v>
      </c>
      <c r="C19655" t="str">
        <v>Midday</v>
      </c>
      <c r="D19655">
        <v>13</v>
      </c>
      <c r="E19655" t="str">
        <f>IF(MOD(D19655,2)=0,"EVEN","ODD")</f>
        <v>ODD</v>
      </c>
      <c r="F19655" t="str">
        <f>IF(D19655&lt;=18,"LOW (1-18)","HIGH (19-36)")</f>
        <v>LOW (1-18)</v>
      </c>
      <c r="G19655">
        <f>INT((D19655-1)/6)+1</f>
        <v>3</v>
      </c>
      <c r="H19655">
        <f>MOD(D19655-1,6)+1</f>
        <v>1</v>
      </c>
      <c r="I19655">
        <f>37-D19655</f>
        <v>24</v>
      </c>
      <c r="J19655">
        <f>ABS(D19655-D19656)</f>
        <v>5</v>
      </c>
      <c r="K19655">
        <f>AVERAGE(D19655:D19659)</f>
        <v>13</v>
      </c>
      <c r="L19655">
        <f>AVERAGE(D19655:D19674)</f>
        <v>13</v>
      </c>
      <c r="M19655">
        <f>K19655-L19655</f>
        <v>0</v>
      </c>
      <c r="N19655" t="str">
        <f>IF(K19655&gt;L19655,"HIGH ZONE BIAS",IF(K19655&lt;L19655,"LOW ZONE BIAS","EQUILIBRIUM"))</f>
        <v>EQUILIBRIUM</v>
      </c>
    </row>
    <row r="19656">
      <c r="A19656">
        <v>5126</v>
      </c>
      <c r="B19656" t="str">
        <v>2002-10-29</v>
      </c>
      <c r="C19656" t="str">
        <v>Evening</v>
      </c>
      <c r="D19656">
        <v>18</v>
      </c>
      <c r="E19656" t="str">
        <f>IF(MOD(D19656,2)=0,"EVEN","ODD")</f>
        <v>EVEN</v>
      </c>
      <c r="F19656" t="str">
        <f>IF(D19656&lt;=18,"LOW (1-18)","HIGH (19-36)")</f>
        <v>LOW (1-18)</v>
      </c>
      <c r="G19656">
        <f>INT((D19656-1)/6)+1</f>
        <v>3</v>
      </c>
      <c r="H19656">
        <f>MOD(D19656-1,6)+1</f>
        <v>6</v>
      </c>
      <c r="I19656">
        <f>37-D19656</f>
        <v>19</v>
      </c>
      <c r="J19656">
        <f>ABS(D19656-D19657)</f>
        <v>15</v>
      </c>
      <c r="K19656">
        <f>AVERAGE(D19656:D19660)</f>
        <v>18</v>
      </c>
      <c r="L19656">
        <f>AVERAGE(D19656:D19675)</f>
        <v>18</v>
      </c>
      <c r="M19656">
        <f>K19656-L19656</f>
        <v>0</v>
      </c>
      <c r="N19656" t="str">
        <f>IF(K19656&gt;L19656,"HIGH ZONE BIAS",IF(K19656&lt;L19656,"LOW ZONE BIAS","EQUILIBRIUM"))</f>
        <v>EQUILIBRIUM</v>
      </c>
    </row>
    <row r="19657">
      <c r="A19657">
        <v>5125</v>
      </c>
      <c r="B19657" t="str">
        <v>2002-10-29</v>
      </c>
      <c r="C19657" t="str">
        <v>Midday</v>
      </c>
      <c r="D19657">
        <v>3</v>
      </c>
      <c r="E19657" t="str">
        <f>IF(MOD(D19657,2)=0,"EVEN","ODD")</f>
        <v>ODD</v>
      </c>
      <c r="F19657" t="str">
        <f>IF(D19657&lt;=18,"LOW (1-18)","HIGH (19-36)")</f>
        <v>LOW (1-18)</v>
      </c>
      <c r="G19657">
        <f>INT((D19657-1)/6)+1</f>
        <v>1</v>
      </c>
      <c r="H19657">
        <f>MOD(D19657-1,6)+1</f>
        <v>3</v>
      </c>
      <c r="I19657">
        <f>37-D19657</f>
        <v>34</v>
      </c>
      <c r="J19657">
        <f>ABS(D19657-D19658)</f>
        <v>33</v>
      </c>
      <c r="K19657">
        <f>AVERAGE(D19657:D19661)</f>
        <v>3</v>
      </c>
      <c r="L19657">
        <f>AVERAGE(D19657:D19676)</f>
        <v>3</v>
      </c>
      <c r="M19657">
        <f>K19657-L19657</f>
        <v>0</v>
      </c>
      <c r="N19657" t="str">
        <f>IF(K19657&gt;L19657,"HIGH ZONE BIAS",IF(K19657&lt;L19657,"LOW ZONE BIAS","EQUILIBRIUM"))</f>
        <v>EQUILIBRIUM</v>
      </c>
    </row>
    <row r="19658">
      <c r="A19658">
        <v>5124</v>
      </c>
      <c r="B19658" t="str">
        <v>2002-10-28</v>
      </c>
      <c r="C19658" t="str">
        <v>Evening</v>
      </c>
      <c r="D19658">
        <v>36</v>
      </c>
      <c r="E19658" t="str">
        <f>IF(MOD(D19658,2)=0,"EVEN","ODD")</f>
        <v>EVEN</v>
      </c>
      <c r="F19658" t="str">
        <f>IF(D19658&lt;=18,"LOW (1-18)","HIGH (19-36)")</f>
        <v>HIGH (19-36)</v>
      </c>
      <c r="G19658">
        <f>INT((D19658-1)/6)+1</f>
        <v>6</v>
      </c>
      <c r="H19658">
        <f>MOD(D19658-1,6)+1</f>
        <v>6</v>
      </c>
      <c r="I19658">
        <f>37-D19658</f>
        <v>1</v>
      </c>
      <c r="J19658">
        <f>ABS(D19658-D19659)</f>
        <v>14</v>
      </c>
      <c r="K19658">
        <f>AVERAGE(D19658:D19662)</f>
        <v>36</v>
      </c>
      <c r="L19658">
        <f>AVERAGE(D19658:D19677)</f>
        <v>36</v>
      </c>
      <c r="M19658">
        <f>K19658-L19658</f>
        <v>0</v>
      </c>
      <c r="N19658" t="str">
        <f>IF(K19658&gt;L19658,"HIGH ZONE BIAS",IF(K19658&lt;L19658,"LOW ZONE BIAS","EQUILIBRIUM"))</f>
        <v>EQUILIBRIUM</v>
      </c>
    </row>
    <row r="19659">
      <c r="A19659">
        <v>5123</v>
      </c>
      <c r="B19659" t="str">
        <v>2002-10-28</v>
      </c>
      <c r="C19659" t="str">
        <v>Midday</v>
      </c>
      <c r="D19659">
        <v>22</v>
      </c>
      <c r="E19659" t="str">
        <f>IF(MOD(D19659,2)=0,"EVEN","ODD")</f>
        <v>EVEN</v>
      </c>
      <c r="F19659" t="str">
        <f>IF(D19659&lt;=18,"LOW (1-18)","HIGH (19-36)")</f>
        <v>HIGH (19-36)</v>
      </c>
      <c r="G19659">
        <f>INT((D19659-1)/6)+1</f>
        <v>4</v>
      </c>
      <c r="H19659">
        <f>MOD(D19659-1,6)+1</f>
        <v>4</v>
      </c>
      <c r="I19659">
        <f>37-D19659</f>
        <v>15</v>
      </c>
      <c r="J19659">
        <f>ABS(D19659-D19660)</f>
        <v>12</v>
      </c>
      <c r="K19659">
        <f>AVERAGE(D19659:D19663)</f>
        <v>22</v>
      </c>
      <c r="L19659">
        <f>AVERAGE(D19659:D19678)</f>
        <v>22</v>
      </c>
      <c r="M19659">
        <f>K19659-L19659</f>
        <v>0</v>
      </c>
      <c r="N19659" t="str">
        <f>IF(K19659&gt;L19659,"HIGH ZONE BIAS",IF(K19659&lt;L19659,"LOW ZONE BIAS","EQUILIBRIUM"))</f>
        <v>EQUILIBRIUM</v>
      </c>
    </row>
    <row r="19660">
      <c r="A19660">
        <v>5122</v>
      </c>
      <c r="B19660" t="str">
        <v>2002-10-26</v>
      </c>
      <c r="C19660" t="str">
        <v>Evening</v>
      </c>
      <c r="D19660">
        <v>34</v>
      </c>
      <c r="E19660" t="str">
        <f>IF(MOD(D19660,2)=0,"EVEN","ODD")</f>
        <v>EVEN</v>
      </c>
      <c r="F19660" t="str">
        <f>IF(D19660&lt;=18,"LOW (1-18)","HIGH (19-36)")</f>
        <v>HIGH (19-36)</v>
      </c>
      <c r="G19660">
        <f>INT((D19660-1)/6)+1</f>
        <v>6</v>
      </c>
      <c r="H19660">
        <f>MOD(D19660-1,6)+1</f>
        <v>4</v>
      </c>
      <c r="I19660">
        <f>37-D19660</f>
        <v>3</v>
      </c>
      <c r="J19660">
        <f>ABS(D19660-D19661)</f>
        <v>6</v>
      </c>
      <c r="K19660">
        <f>AVERAGE(D19660:D19664)</f>
        <v>34</v>
      </c>
      <c r="L19660">
        <f>AVERAGE(D19660:D19679)</f>
        <v>34</v>
      </c>
      <c r="M19660">
        <f>K19660-L19660</f>
        <v>0</v>
      </c>
      <c r="N19660" t="str">
        <f>IF(K19660&gt;L19660,"HIGH ZONE BIAS",IF(K19660&lt;L19660,"LOW ZONE BIAS","EQUILIBRIUM"))</f>
        <v>EQUILIBRIUM</v>
      </c>
    </row>
    <row r="19661">
      <c r="A19661">
        <v>5121</v>
      </c>
      <c r="B19661" t="str">
        <v>2002-10-26</v>
      </c>
      <c r="C19661" t="str">
        <v>Midday</v>
      </c>
      <c r="D19661">
        <v>28</v>
      </c>
      <c r="E19661" t="str">
        <f>IF(MOD(D19661,2)=0,"EVEN","ODD")</f>
        <v>EVEN</v>
      </c>
      <c r="F19661" t="str">
        <f>IF(D19661&lt;=18,"LOW (1-18)","HIGH (19-36)")</f>
        <v>HIGH (19-36)</v>
      </c>
      <c r="G19661">
        <f>INT((D19661-1)/6)+1</f>
        <v>5</v>
      </c>
      <c r="H19661">
        <f>MOD(D19661-1,6)+1</f>
        <v>4</v>
      </c>
      <c r="I19661">
        <f>37-D19661</f>
        <v>9</v>
      </c>
      <c r="J19661">
        <f>ABS(D19661-D19662)</f>
        <v>5</v>
      </c>
      <c r="K19661">
        <f>AVERAGE(D19661:D19665)</f>
        <v>28</v>
      </c>
      <c r="L19661">
        <f>AVERAGE(D19661:D19680)</f>
        <v>28</v>
      </c>
      <c r="M19661">
        <f>K19661-L19661</f>
        <v>0</v>
      </c>
      <c r="N19661" t="str">
        <f>IF(K19661&gt;L19661,"HIGH ZONE BIAS",IF(K19661&lt;L19661,"LOW ZONE BIAS","EQUILIBRIUM"))</f>
        <v>EQUILIBRIUM</v>
      </c>
    </row>
    <row r="19662">
      <c r="A19662">
        <v>5120</v>
      </c>
      <c r="B19662" t="str">
        <v>2002-10-25</v>
      </c>
      <c r="C19662" t="str">
        <v>Evening</v>
      </c>
      <c r="D19662">
        <v>33</v>
      </c>
      <c r="E19662" t="str">
        <f>IF(MOD(D19662,2)=0,"EVEN","ODD")</f>
        <v>ODD</v>
      </c>
      <c r="F19662" t="str">
        <f>IF(D19662&lt;=18,"LOW (1-18)","HIGH (19-36)")</f>
        <v>HIGH (19-36)</v>
      </c>
      <c r="G19662">
        <f>INT((D19662-1)/6)+1</f>
        <v>6</v>
      </c>
      <c r="H19662">
        <f>MOD(D19662-1,6)+1</f>
        <v>3</v>
      </c>
      <c r="I19662">
        <f>37-D19662</f>
        <v>4</v>
      </c>
      <c r="J19662">
        <f>ABS(D19662-D19663)</f>
        <v>1</v>
      </c>
      <c r="K19662">
        <f>AVERAGE(D19662:D19666)</f>
        <v>33</v>
      </c>
      <c r="L19662">
        <f>AVERAGE(D19662:D19681)</f>
        <v>33</v>
      </c>
      <c r="M19662">
        <f>K19662-L19662</f>
        <v>0</v>
      </c>
      <c r="N19662" t="str">
        <f>IF(K19662&gt;L19662,"HIGH ZONE BIAS",IF(K19662&lt;L19662,"LOW ZONE BIAS","EQUILIBRIUM"))</f>
        <v>EQUILIBRIUM</v>
      </c>
    </row>
    <row r="19663">
      <c r="A19663">
        <v>5119</v>
      </c>
      <c r="B19663" t="str">
        <v>2002-10-25</v>
      </c>
      <c r="C19663" t="str">
        <v>Midday</v>
      </c>
      <c r="D19663">
        <v>32</v>
      </c>
      <c r="E19663" t="str">
        <f>IF(MOD(D19663,2)=0,"EVEN","ODD")</f>
        <v>EVEN</v>
      </c>
      <c r="F19663" t="str">
        <f>IF(D19663&lt;=18,"LOW (1-18)","HIGH (19-36)")</f>
        <v>HIGH (19-36)</v>
      </c>
      <c r="G19663">
        <f>INT((D19663-1)/6)+1</f>
        <v>6</v>
      </c>
      <c r="H19663">
        <f>MOD(D19663-1,6)+1</f>
        <v>2</v>
      </c>
      <c r="I19663">
        <f>37-D19663</f>
        <v>5</v>
      </c>
      <c r="J19663">
        <f>ABS(D19663-D19664)</f>
        <v>26</v>
      </c>
      <c r="K19663">
        <f>AVERAGE(D19663:D19667)</f>
        <v>32</v>
      </c>
      <c r="L19663">
        <f>AVERAGE(D19663:D19682)</f>
        <v>32</v>
      </c>
      <c r="M19663">
        <f>K19663-L19663</f>
        <v>0</v>
      </c>
      <c r="N19663" t="str">
        <f>IF(K19663&gt;L19663,"HIGH ZONE BIAS",IF(K19663&lt;L19663,"LOW ZONE BIAS","EQUILIBRIUM"))</f>
        <v>EQUILIBRIUM</v>
      </c>
    </row>
    <row r="19664">
      <c r="A19664">
        <v>5118</v>
      </c>
      <c r="B19664" t="str">
        <v>2002-10-24</v>
      </c>
      <c r="C19664" t="str">
        <v>Evening</v>
      </c>
      <c r="D19664">
        <v>6</v>
      </c>
      <c r="E19664" t="str">
        <f>IF(MOD(D19664,2)=0,"EVEN","ODD")</f>
        <v>EVEN</v>
      </c>
      <c r="F19664" t="str">
        <f>IF(D19664&lt;=18,"LOW (1-18)","HIGH (19-36)")</f>
        <v>LOW (1-18)</v>
      </c>
      <c r="G19664">
        <f>INT((D19664-1)/6)+1</f>
        <v>1</v>
      </c>
      <c r="H19664">
        <f>MOD(D19664-1,6)+1</f>
        <v>6</v>
      </c>
      <c r="I19664">
        <f>37-D19664</f>
        <v>31</v>
      </c>
      <c r="J19664">
        <f>ABS(D19664-D19665)</f>
        <v>19</v>
      </c>
      <c r="K19664">
        <f>AVERAGE(D19664:D19668)</f>
        <v>6</v>
      </c>
      <c r="L19664">
        <f>AVERAGE(D19664:D19683)</f>
        <v>6</v>
      </c>
      <c r="M19664">
        <f>K19664-L19664</f>
        <v>0</v>
      </c>
      <c r="N19664" t="str">
        <f>IF(K19664&gt;L19664,"HIGH ZONE BIAS",IF(K19664&lt;L19664,"LOW ZONE BIAS","EQUILIBRIUM"))</f>
        <v>EQUILIBRIUM</v>
      </c>
    </row>
    <row r="19665">
      <c r="A19665">
        <v>5117</v>
      </c>
      <c r="B19665" t="str">
        <v>2002-10-24</v>
      </c>
      <c r="C19665" t="str">
        <v>Midday</v>
      </c>
      <c r="D19665">
        <v>25</v>
      </c>
      <c r="E19665" t="str">
        <f>IF(MOD(D19665,2)=0,"EVEN","ODD")</f>
        <v>ODD</v>
      </c>
      <c r="F19665" t="str">
        <f>IF(D19665&lt;=18,"LOW (1-18)","HIGH (19-36)")</f>
        <v>HIGH (19-36)</v>
      </c>
      <c r="G19665">
        <f>INT((D19665-1)/6)+1</f>
        <v>5</v>
      </c>
      <c r="H19665">
        <f>MOD(D19665-1,6)+1</f>
        <v>1</v>
      </c>
      <c r="I19665">
        <f>37-D19665</f>
        <v>12</v>
      </c>
      <c r="J19665">
        <f>ABS(D19665-D19666)</f>
        <v>11</v>
      </c>
      <c r="K19665">
        <f>AVERAGE(D19665:D19669)</f>
        <v>25</v>
      </c>
      <c r="L19665">
        <f>AVERAGE(D19665:D19684)</f>
        <v>25</v>
      </c>
      <c r="M19665">
        <f>K19665-L19665</f>
        <v>0</v>
      </c>
      <c r="N19665" t="str">
        <f>IF(K19665&gt;L19665,"HIGH ZONE BIAS",IF(K19665&lt;L19665,"LOW ZONE BIAS","EQUILIBRIUM"))</f>
        <v>EQUILIBRIUM</v>
      </c>
    </row>
    <row r="19666">
      <c r="A19666">
        <v>5116</v>
      </c>
      <c r="B19666" t="str">
        <v>2002-10-23</v>
      </c>
      <c r="C19666" t="str">
        <v>Evening</v>
      </c>
      <c r="D19666">
        <v>36</v>
      </c>
      <c r="E19666" t="str">
        <f>IF(MOD(D19666,2)=0,"EVEN","ODD")</f>
        <v>EVEN</v>
      </c>
      <c r="F19666" t="str">
        <f>IF(D19666&lt;=18,"LOW (1-18)","HIGH (19-36)")</f>
        <v>HIGH (19-36)</v>
      </c>
      <c r="G19666">
        <f>INT((D19666-1)/6)+1</f>
        <v>6</v>
      </c>
      <c r="H19666">
        <f>MOD(D19666-1,6)+1</f>
        <v>6</v>
      </c>
      <c r="I19666">
        <f>37-D19666</f>
        <v>1</v>
      </c>
      <c r="J19666">
        <f>ABS(D19666-D19667)</f>
        <v>23</v>
      </c>
      <c r="K19666">
        <f>AVERAGE(D19666:D19670)</f>
        <v>36</v>
      </c>
      <c r="L19666">
        <f>AVERAGE(D19666:D19685)</f>
        <v>36</v>
      </c>
      <c r="M19666">
        <f>K19666-L19666</f>
        <v>0</v>
      </c>
      <c r="N19666" t="str">
        <f>IF(K19666&gt;L19666,"HIGH ZONE BIAS",IF(K19666&lt;L19666,"LOW ZONE BIAS","EQUILIBRIUM"))</f>
        <v>EQUILIBRIUM</v>
      </c>
    </row>
    <row r="19667">
      <c r="A19667">
        <v>5115</v>
      </c>
      <c r="B19667" t="str">
        <v>2002-10-23</v>
      </c>
      <c r="C19667" t="str">
        <v>Midday</v>
      </c>
      <c r="D19667">
        <v>13</v>
      </c>
      <c r="E19667" t="str">
        <f>IF(MOD(D19667,2)=0,"EVEN","ODD")</f>
        <v>ODD</v>
      </c>
      <c r="F19667" t="str">
        <f>IF(D19667&lt;=18,"LOW (1-18)","HIGH (19-36)")</f>
        <v>LOW (1-18)</v>
      </c>
      <c r="G19667">
        <f>INT((D19667-1)/6)+1</f>
        <v>3</v>
      </c>
      <c r="H19667">
        <f>MOD(D19667-1,6)+1</f>
        <v>1</v>
      </c>
      <c r="I19667">
        <f>37-D19667</f>
        <v>24</v>
      </c>
      <c r="J19667">
        <f>ABS(D19667-D19668)</f>
        <v>10</v>
      </c>
      <c r="K19667">
        <f>AVERAGE(D19667:D19671)</f>
        <v>13</v>
      </c>
      <c r="L19667">
        <f>AVERAGE(D19667:D19686)</f>
        <v>13</v>
      </c>
      <c r="M19667">
        <f>K19667-L19667</f>
        <v>0</v>
      </c>
      <c r="N19667" t="str">
        <f>IF(K19667&gt;L19667,"HIGH ZONE BIAS",IF(K19667&lt;L19667,"LOW ZONE BIAS","EQUILIBRIUM"))</f>
        <v>EQUILIBRIUM</v>
      </c>
    </row>
    <row r="19668">
      <c r="A19668">
        <v>5114</v>
      </c>
      <c r="B19668" t="str">
        <v>2002-10-22</v>
      </c>
      <c r="C19668" t="str">
        <v>Evening</v>
      </c>
      <c r="D19668">
        <v>3</v>
      </c>
      <c r="E19668" t="str">
        <f>IF(MOD(D19668,2)=0,"EVEN","ODD")</f>
        <v>ODD</v>
      </c>
      <c r="F19668" t="str">
        <f>IF(D19668&lt;=18,"LOW (1-18)","HIGH (19-36)")</f>
        <v>LOW (1-18)</v>
      </c>
      <c r="G19668">
        <f>INT((D19668-1)/6)+1</f>
        <v>1</v>
      </c>
      <c r="H19668">
        <f>MOD(D19668-1,6)+1</f>
        <v>3</v>
      </c>
      <c r="I19668">
        <f>37-D19668</f>
        <v>34</v>
      </c>
      <c r="J19668">
        <f>ABS(D19668-D19669)</f>
        <v>1</v>
      </c>
      <c r="K19668">
        <f>AVERAGE(D19668:D19672)</f>
        <v>3</v>
      </c>
      <c r="L19668">
        <f>AVERAGE(D19668:D19687)</f>
        <v>3</v>
      </c>
      <c r="M19668">
        <f>K19668-L19668</f>
        <v>0</v>
      </c>
      <c r="N19668" t="str">
        <f>IF(K19668&gt;L19668,"HIGH ZONE BIAS",IF(K19668&lt;L19668,"LOW ZONE BIAS","EQUILIBRIUM"))</f>
        <v>EQUILIBRIUM</v>
      </c>
    </row>
    <row r="19669">
      <c r="A19669">
        <v>5113</v>
      </c>
      <c r="B19669" t="str">
        <v>2002-10-22</v>
      </c>
      <c r="C19669" t="str">
        <v>Midday</v>
      </c>
      <c r="D19669">
        <v>2</v>
      </c>
      <c r="E19669" t="str">
        <f>IF(MOD(D19669,2)=0,"EVEN","ODD")</f>
        <v>EVEN</v>
      </c>
      <c r="F19669" t="str">
        <f>IF(D19669&lt;=18,"LOW (1-18)","HIGH (19-36)")</f>
        <v>LOW (1-18)</v>
      </c>
      <c r="G19669">
        <f>INT((D19669-1)/6)+1</f>
        <v>1</v>
      </c>
      <c r="H19669">
        <f>MOD(D19669-1,6)+1</f>
        <v>2</v>
      </c>
      <c r="I19669">
        <f>37-D19669</f>
        <v>35</v>
      </c>
      <c r="J19669">
        <f>ABS(D19669-D19670)</f>
        <v>27</v>
      </c>
      <c r="K19669">
        <f>AVERAGE(D19669:D19673)</f>
        <v>2</v>
      </c>
      <c r="L19669">
        <f>AVERAGE(D19669:D19688)</f>
        <v>2</v>
      </c>
      <c r="M19669">
        <f>K19669-L19669</f>
        <v>0</v>
      </c>
      <c r="N19669" t="str">
        <f>IF(K19669&gt;L19669,"HIGH ZONE BIAS",IF(K19669&lt;L19669,"LOW ZONE BIAS","EQUILIBRIUM"))</f>
        <v>EQUILIBRIUM</v>
      </c>
    </row>
    <row r="19670">
      <c r="A19670">
        <v>5112</v>
      </c>
      <c r="B19670" t="str">
        <v>2002-10-21</v>
      </c>
      <c r="C19670" t="str">
        <v>Evening</v>
      </c>
      <c r="D19670">
        <v>29</v>
      </c>
      <c r="E19670" t="str">
        <f>IF(MOD(D19670,2)=0,"EVEN","ODD")</f>
        <v>ODD</v>
      </c>
      <c r="F19670" t="str">
        <f>IF(D19670&lt;=18,"LOW (1-18)","HIGH (19-36)")</f>
        <v>HIGH (19-36)</v>
      </c>
      <c r="G19670">
        <f>INT((D19670-1)/6)+1</f>
        <v>5</v>
      </c>
      <c r="H19670">
        <f>MOD(D19670-1,6)+1</f>
        <v>5</v>
      </c>
      <c r="I19670">
        <f>37-D19670</f>
        <v>8</v>
      </c>
      <c r="J19670">
        <f>ABS(D19670-D19671)</f>
        <v>25</v>
      </c>
      <c r="K19670">
        <f>AVERAGE(D19670:D19674)</f>
        <v>29</v>
      </c>
      <c r="L19670">
        <f>AVERAGE(D19670:D19689)</f>
        <v>29</v>
      </c>
      <c r="M19670">
        <f>K19670-L19670</f>
        <v>0</v>
      </c>
      <c r="N19670" t="str">
        <f>IF(K19670&gt;L19670,"HIGH ZONE BIAS",IF(K19670&lt;L19670,"LOW ZONE BIAS","EQUILIBRIUM"))</f>
        <v>EQUILIBRIUM</v>
      </c>
    </row>
    <row r="19671">
      <c r="A19671">
        <v>5111</v>
      </c>
      <c r="B19671" t="str">
        <v>2002-10-21</v>
      </c>
      <c r="C19671" t="str">
        <v>Midday</v>
      </c>
      <c r="D19671">
        <v>4</v>
      </c>
      <c r="E19671" t="str">
        <f>IF(MOD(D19671,2)=0,"EVEN","ODD")</f>
        <v>EVEN</v>
      </c>
      <c r="F19671" t="str">
        <f>IF(D19671&lt;=18,"LOW (1-18)","HIGH (19-36)")</f>
        <v>LOW (1-18)</v>
      </c>
      <c r="G19671">
        <f>INT((D19671-1)/6)+1</f>
        <v>1</v>
      </c>
      <c r="H19671">
        <f>MOD(D19671-1,6)+1</f>
        <v>4</v>
      </c>
      <c r="I19671">
        <f>37-D19671</f>
        <v>33</v>
      </c>
      <c r="J19671">
        <f>ABS(D19671-D19672)</f>
        <v>26</v>
      </c>
      <c r="K19671">
        <f>AVERAGE(D19671:D19675)</f>
        <v>4</v>
      </c>
      <c r="L19671">
        <f>AVERAGE(D19671:D19690)</f>
        <v>4</v>
      </c>
      <c r="M19671">
        <f>K19671-L19671</f>
        <v>0</v>
      </c>
      <c r="N19671" t="str">
        <f>IF(K19671&gt;L19671,"HIGH ZONE BIAS",IF(K19671&lt;L19671,"LOW ZONE BIAS","EQUILIBRIUM"))</f>
        <v>EQUILIBRIUM</v>
      </c>
    </row>
    <row r="19672">
      <c r="A19672">
        <v>5110</v>
      </c>
      <c r="B19672" t="str">
        <v>2002-10-19</v>
      </c>
      <c r="C19672" t="str">
        <v>Evening</v>
      </c>
      <c r="D19672">
        <v>30</v>
      </c>
      <c r="E19672" t="str">
        <f>IF(MOD(D19672,2)=0,"EVEN","ODD")</f>
        <v>EVEN</v>
      </c>
      <c r="F19672" t="str">
        <f>IF(D19672&lt;=18,"LOW (1-18)","HIGH (19-36)")</f>
        <v>HIGH (19-36)</v>
      </c>
      <c r="G19672">
        <f>INT((D19672-1)/6)+1</f>
        <v>5</v>
      </c>
      <c r="H19672">
        <f>MOD(D19672-1,6)+1</f>
        <v>6</v>
      </c>
      <c r="I19672">
        <f>37-D19672</f>
        <v>7</v>
      </c>
      <c r="J19672">
        <f>ABS(D19672-D19673)</f>
        <v>0</v>
      </c>
      <c r="K19672">
        <f>AVERAGE(D19672:D19676)</f>
        <v>30</v>
      </c>
      <c r="L19672">
        <f>AVERAGE(D19672:D19691)</f>
        <v>30</v>
      </c>
      <c r="M19672">
        <f>K19672-L19672</f>
        <v>0</v>
      </c>
      <c r="N19672" t="str">
        <f>IF(K19672&gt;L19672,"HIGH ZONE BIAS",IF(K19672&lt;L19672,"LOW ZONE BIAS","EQUILIBRIUM"))</f>
        <v>EQUILIBRIUM</v>
      </c>
    </row>
    <row r="19673">
      <c r="A19673">
        <v>5109</v>
      </c>
      <c r="B19673" t="str">
        <v>2002-10-19</v>
      </c>
      <c r="C19673" t="str">
        <v>Midday</v>
      </c>
      <c r="D19673">
        <v>30</v>
      </c>
      <c r="E19673" t="str">
        <f>IF(MOD(D19673,2)=0,"EVEN","ODD")</f>
        <v>EVEN</v>
      </c>
      <c r="F19673" t="str">
        <f>IF(D19673&lt;=18,"LOW (1-18)","HIGH (19-36)")</f>
        <v>HIGH (19-36)</v>
      </c>
      <c r="G19673">
        <f>INT((D19673-1)/6)+1</f>
        <v>5</v>
      </c>
      <c r="H19673">
        <f>MOD(D19673-1,6)+1</f>
        <v>6</v>
      </c>
      <c r="I19673">
        <f>37-D19673</f>
        <v>7</v>
      </c>
      <c r="J19673">
        <f>ABS(D19673-D19674)</f>
        <v>11</v>
      </c>
      <c r="K19673">
        <f>AVERAGE(D19673:D19677)</f>
        <v>30</v>
      </c>
      <c r="L19673">
        <f>AVERAGE(D19673:D19692)</f>
        <v>30</v>
      </c>
      <c r="M19673">
        <f>K19673-L19673</f>
        <v>0</v>
      </c>
      <c r="N19673" t="str">
        <f>IF(K19673&gt;L19673,"HIGH ZONE BIAS",IF(K19673&lt;L19673,"LOW ZONE BIAS","EQUILIBRIUM"))</f>
        <v>EQUILIBRIUM</v>
      </c>
    </row>
    <row r="19674">
      <c r="A19674">
        <v>5108</v>
      </c>
      <c r="B19674" t="str">
        <v>2002-10-18</v>
      </c>
      <c r="C19674" t="str">
        <v>Evening</v>
      </c>
      <c r="D19674">
        <v>19</v>
      </c>
      <c r="E19674" t="str">
        <f>IF(MOD(D19674,2)=0,"EVEN","ODD")</f>
        <v>ODD</v>
      </c>
      <c r="F19674" t="str">
        <f>IF(D19674&lt;=18,"LOW (1-18)","HIGH (19-36)")</f>
        <v>HIGH (19-36)</v>
      </c>
      <c r="G19674">
        <f>INT((D19674-1)/6)+1</f>
        <v>4</v>
      </c>
      <c r="H19674">
        <f>MOD(D19674-1,6)+1</f>
        <v>1</v>
      </c>
      <c r="I19674">
        <f>37-D19674</f>
        <v>18</v>
      </c>
      <c r="J19674">
        <f>ABS(D19674-D19675)</f>
        <v>6</v>
      </c>
      <c r="K19674">
        <f>AVERAGE(D19674:D19678)</f>
        <v>19</v>
      </c>
      <c r="L19674">
        <f>AVERAGE(D19674:D19693)</f>
        <v>19</v>
      </c>
      <c r="M19674">
        <f>K19674-L19674</f>
        <v>0</v>
      </c>
      <c r="N19674" t="str">
        <f>IF(K19674&gt;L19674,"HIGH ZONE BIAS",IF(K19674&lt;L19674,"LOW ZONE BIAS","EQUILIBRIUM"))</f>
        <v>EQUILIBRIUM</v>
      </c>
    </row>
    <row r="19675">
      <c r="A19675">
        <v>5107</v>
      </c>
      <c r="B19675" t="str">
        <v>2002-10-18</v>
      </c>
      <c r="C19675" t="str">
        <v>Midday</v>
      </c>
      <c r="D19675">
        <v>13</v>
      </c>
      <c r="E19675" t="str">
        <f>IF(MOD(D19675,2)=0,"EVEN","ODD")</f>
        <v>ODD</v>
      </c>
      <c r="F19675" t="str">
        <f>IF(D19675&lt;=18,"LOW (1-18)","HIGH (19-36)")</f>
        <v>LOW (1-18)</v>
      </c>
      <c r="G19675">
        <f>INT((D19675-1)/6)+1</f>
        <v>3</v>
      </c>
      <c r="H19675">
        <f>MOD(D19675-1,6)+1</f>
        <v>1</v>
      </c>
      <c r="I19675">
        <f>37-D19675</f>
        <v>24</v>
      </c>
      <c r="J19675">
        <f>ABS(D19675-D19676)</f>
        <v>16</v>
      </c>
      <c r="K19675">
        <f>AVERAGE(D19675:D19679)</f>
        <v>13</v>
      </c>
      <c r="L19675">
        <f>AVERAGE(D19675:D19694)</f>
        <v>13</v>
      </c>
      <c r="M19675">
        <f>K19675-L19675</f>
        <v>0</v>
      </c>
      <c r="N19675" t="str">
        <f>IF(K19675&gt;L19675,"HIGH ZONE BIAS",IF(K19675&lt;L19675,"LOW ZONE BIAS","EQUILIBRIUM"))</f>
        <v>EQUILIBRIUM</v>
      </c>
    </row>
    <row r="19676">
      <c r="A19676">
        <v>5106</v>
      </c>
      <c r="B19676" t="str">
        <v>2002-10-17</v>
      </c>
      <c r="C19676" t="str">
        <v>Evening</v>
      </c>
      <c r="D19676">
        <v>29</v>
      </c>
      <c r="E19676" t="str">
        <f>IF(MOD(D19676,2)=0,"EVEN","ODD")</f>
        <v>ODD</v>
      </c>
      <c r="F19676" t="str">
        <f>IF(D19676&lt;=18,"LOW (1-18)","HIGH (19-36)")</f>
        <v>HIGH (19-36)</v>
      </c>
      <c r="G19676">
        <f>INT((D19676-1)/6)+1</f>
        <v>5</v>
      </c>
      <c r="H19676">
        <f>MOD(D19676-1,6)+1</f>
        <v>5</v>
      </c>
      <c r="I19676">
        <f>37-D19676</f>
        <v>8</v>
      </c>
      <c r="J19676">
        <f>ABS(D19676-D19677)</f>
        <v>13</v>
      </c>
      <c r="K19676">
        <f>AVERAGE(D19676:D19680)</f>
        <v>29</v>
      </c>
      <c r="L19676">
        <f>AVERAGE(D19676:D19695)</f>
        <v>29</v>
      </c>
      <c r="M19676">
        <f>K19676-L19676</f>
        <v>0</v>
      </c>
      <c r="N19676" t="str">
        <f>IF(K19676&gt;L19676,"HIGH ZONE BIAS",IF(K19676&lt;L19676,"LOW ZONE BIAS","EQUILIBRIUM"))</f>
        <v>EQUILIBRIUM</v>
      </c>
    </row>
    <row r="19677">
      <c r="A19677">
        <v>5105</v>
      </c>
      <c r="B19677" t="str">
        <v>2002-10-17</v>
      </c>
      <c r="C19677" t="str">
        <v>Midday</v>
      </c>
      <c r="D19677">
        <v>16</v>
      </c>
      <c r="E19677" t="str">
        <f>IF(MOD(D19677,2)=0,"EVEN","ODD")</f>
        <v>EVEN</v>
      </c>
      <c r="F19677" t="str">
        <f>IF(D19677&lt;=18,"LOW (1-18)","HIGH (19-36)")</f>
        <v>LOW (1-18)</v>
      </c>
      <c r="G19677">
        <f>INT((D19677-1)/6)+1</f>
        <v>3</v>
      </c>
      <c r="H19677">
        <f>MOD(D19677-1,6)+1</f>
        <v>4</v>
      </c>
      <c r="I19677">
        <f>37-D19677</f>
        <v>21</v>
      </c>
      <c r="J19677">
        <f>ABS(D19677-D19678)</f>
        <v>19</v>
      </c>
      <c r="K19677">
        <f>AVERAGE(D19677:D19681)</f>
        <v>16</v>
      </c>
      <c r="L19677">
        <f>AVERAGE(D19677:D19696)</f>
        <v>16</v>
      </c>
      <c r="M19677">
        <f>K19677-L19677</f>
        <v>0</v>
      </c>
      <c r="N19677" t="str">
        <f>IF(K19677&gt;L19677,"HIGH ZONE BIAS",IF(K19677&lt;L19677,"LOW ZONE BIAS","EQUILIBRIUM"))</f>
        <v>EQUILIBRIUM</v>
      </c>
    </row>
    <row r="19678">
      <c r="A19678">
        <v>5104</v>
      </c>
      <c r="B19678" t="str">
        <v>2002-10-16</v>
      </c>
      <c r="C19678" t="str">
        <v>Evening</v>
      </c>
      <c r="D19678">
        <v>35</v>
      </c>
      <c r="E19678" t="str">
        <f>IF(MOD(D19678,2)=0,"EVEN","ODD")</f>
        <v>ODD</v>
      </c>
      <c r="F19678" t="str">
        <f>IF(D19678&lt;=18,"LOW (1-18)","HIGH (19-36)")</f>
        <v>HIGH (19-36)</v>
      </c>
      <c r="G19678">
        <f>INT((D19678-1)/6)+1</f>
        <v>6</v>
      </c>
      <c r="H19678">
        <f>MOD(D19678-1,6)+1</f>
        <v>5</v>
      </c>
      <c r="I19678">
        <f>37-D19678</f>
        <v>2</v>
      </c>
      <c r="J19678">
        <f>ABS(D19678-D19679)</f>
        <v>13</v>
      </c>
      <c r="K19678">
        <f>AVERAGE(D19678:D19682)</f>
        <v>35</v>
      </c>
      <c r="L19678">
        <f>AVERAGE(D19678:D19697)</f>
        <v>35</v>
      </c>
      <c r="M19678">
        <f>K19678-L19678</f>
        <v>0</v>
      </c>
      <c r="N19678" t="str">
        <f>IF(K19678&gt;L19678,"HIGH ZONE BIAS",IF(K19678&lt;L19678,"LOW ZONE BIAS","EQUILIBRIUM"))</f>
        <v>EQUILIBRIUM</v>
      </c>
    </row>
    <row r="19679">
      <c r="A19679">
        <v>5103</v>
      </c>
      <c r="B19679" t="str">
        <v>2002-10-16</v>
      </c>
      <c r="C19679" t="str">
        <v>Midday</v>
      </c>
      <c r="D19679">
        <v>22</v>
      </c>
      <c r="E19679" t="str">
        <f>IF(MOD(D19679,2)=0,"EVEN","ODD")</f>
        <v>EVEN</v>
      </c>
      <c r="F19679" t="str">
        <f>IF(D19679&lt;=18,"LOW (1-18)","HIGH (19-36)")</f>
        <v>HIGH (19-36)</v>
      </c>
      <c r="G19679">
        <f>INT((D19679-1)/6)+1</f>
        <v>4</v>
      </c>
      <c r="H19679">
        <f>MOD(D19679-1,6)+1</f>
        <v>4</v>
      </c>
      <c r="I19679">
        <f>37-D19679</f>
        <v>15</v>
      </c>
      <c r="J19679">
        <f>ABS(D19679-D19680)</f>
        <v>1</v>
      </c>
      <c r="K19679">
        <f>AVERAGE(D19679:D19683)</f>
        <v>22</v>
      </c>
      <c r="L19679">
        <f>AVERAGE(D19679:D19698)</f>
        <v>22</v>
      </c>
      <c r="M19679">
        <f>K19679-L19679</f>
        <v>0</v>
      </c>
      <c r="N19679" t="str">
        <f>IF(K19679&gt;L19679,"HIGH ZONE BIAS",IF(K19679&lt;L19679,"LOW ZONE BIAS","EQUILIBRIUM"))</f>
        <v>EQUILIBRIUM</v>
      </c>
    </row>
    <row r="19680">
      <c r="A19680">
        <v>5102</v>
      </c>
      <c r="B19680" t="str">
        <v>2002-10-15</v>
      </c>
      <c r="C19680" t="str">
        <v>Evening</v>
      </c>
      <c r="D19680">
        <v>21</v>
      </c>
      <c r="E19680" t="str">
        <f>IF(MOD(D19680,2)=0,"EVEN","ODD")</f>
        <v>ODD</v>
      </c>
      <c r="F19680" t="str">
        <f>IF(D19680&lt;=18,"LOW (1-18)","HIGH (19-36)")</f>
        <v>HIGH (19-36)</v>
      </c>
      <c r="G19680">
        <f>INT((D19680-1)/6)+1</f>
        <v>4</v>
      </c>
      <c r="H19680">
        <f>MOD(D19680-1,6)+1</f>
        <v>3</v>
      </c>
      <c r="I19680">
        <f>37-D19680</f>
        <v>16</v>
      </c>
      <c r="J19680">
        <f>ABS(D19680-D19681)</f>
        <v>20</v>
      </c>
      <c r="K19680">
        <f>AVERAGE(D19680:D19684)</f>
        <v>21</v>
      </c>
      <c r="L19680">
        <f>AVERAGE(D19680:D19699)</f>
        <v>21</v>
      </c>
      <c r="M19680">
        <f>K19680-L19680</f>
        <v>0</v>
      </c>
      <c r="N19680" t="str">
        <f>IF(K19680&gt;L19680,"HIGH ZONE BIAS",IF(K19680&lt;L19680,"LOW ZONE BIAS","EQUILIBRIUM"))</f>
        <v>EQUILIBRIUM</v>
      </c>
    </row>
    <row r="19681">
      <c r="A19681">
        <v>5101</v>
      </c>
      <c r="B19681" t="str">
        <v>2002-10-15</v>
      </c>
      <c r="C19681" t="str">
        <v>Midday</v>
      </c>
      <c r="D19681">
        <v>1</v>
      </c>
      <c r="E19681" t="str">
        <f>IF(MOD(D19681,2)=0,"EVEN","ODD")</f>
        <v>ODD</v>
      </c>
      <c r="F19681" t="str">
        <f>IF(D19681&lt;=18,"LOW (1-18)","HIGH (19-36)")</f>
        <v>LOW (1-18)</v>
      </c>
      <c r="G19681">
        <f>INT((D19681-1)/6)+1</f>
        <v>1</v>
      </c>
      <c r="H19681">
        <f>MOD(D19681-1,6)+1</f>
        <v>1</v>
      </c>
      <c r="I19681">
        <f>37-D19681</f>
        <v>36</v>
      </c>
      <c r="J19681">
        <f>ABS(D19681-D19682)</f>
        <v>16</v>
      </c>
      <c r="K19681">
        <f>AVERAGE(D19681:D19685)</f>
        <v>1</v>
      </c>
      <c r="L19681">
        <f>AVERAGE(D19681:D19700)</f>
        <v>1</v>
      </c>
      <c r="M19681">
        <f>K19681-L19681</f>
        <v>0</v>
      </c>
      <c r="N19681" t="str">
        <f>IF(K19681&gt;L19681,"HIGH ZONE BIAS",IF(K19681&lt;L19681,"LOW ZONE BIAS","EQUILIBRIUM"))</f>
        <v>EQUILIBRIUM</v>
      </c>
    </row>
    <row r="19682">
      <c r="A19682">
        <v>5100</v>
      </c>
      <c r="B19682" t="str">
        <v>2002-10-14</v>
      </c>
      <c r="C19682" t="str">
        <v>Evening</v>
      </c>
      <c r="D19682">
        <v>17</v>
      </c>
      <c r="E19682" t="str">
        <f>IF(MOD(D19682,2)=0,"EVEN","ODD")</f>
        <v>ODD</v>
      </c>
      <c r="F19682" t="str">
        <f>IF(D19682&lt;=18,"LOW (1-18)","HIGH (19-36)")</f>
        <v>LOW (1-18)</v>
      </c>
      <c r="G19682">
        <f>INT((D19682-1)/6)+1</f>
        <v>3</v>
      </c>
      <c r="H19682">
        <f>MOD(D19682-1,6)+1</f>
        <v>5</v>
      </c>
      <c r="I19682">
        <f>37-D19682</f>
        <v>20</v>
      </c>
      <c r="J19682">
        <f>ABS(D19682-D19683)</f>
        <v>8</v>
      </c>
      <c r="K19682">
        <f>AVERAGE(D19682:D19686)</f>
        <v>17</v>
      </c>
      <c r="L19682">
        <f>AVERAGE(D19682:D19701)</f>
        <v>17</v>
      </c>
      <c r="M19682">
        <f>K19682-L19682</f>
        <v>0</v>
      </c>
      <c r="N19682" t="str">
        <f>IF(K19682&gt;L19682,"HIGH ZONE BIAS",IF(K19682&lt;L19682,"LOW ZONE BIAS","EQUILIBRIUM"))</f>
        <v>EQUILIBRIUM</v>
      </c>
    </row>
    <row r="19683">
      <c r="A19683">
        <v>5099</v>
      </c>
      <c r="B19683" t="str">
        <v>2002-10-14</v>
      </c>
      <c r="C19683" t="str">
        <v>Midday</v>
      </c>
      <c r="D19683">
        <v>25</v>
      </c>
      <c r="E19683" t="str">
        <f>IF(MOD(D19683,2)=0,"EVEN","ODD")</f>
        <v>ODD</v>
      </c>
      <c r="F19683" t="str">
        <f>IF(D19683&lt;=18,"LOW (1-18)","HIGH (19-36)")</f>
        <v>HIGH (19-36)</v>
      </c>
      <c r="G19683">
        <f>INT((D19683-1)/6)+1</f>
        <v>5</v>
      </c>
      <c r="H19683">
        <f>MOD(D19683-1,6)+1</f>
        <v>1</v>
      </c>
      <c r="I19683">
        <f>37-D19683</f>
        <v>12</v>
      </c>
      <c r="J19683">
        <f>ABS(D19683-D19684)</f>
        <v>5</v>
      </c>
      <c r="K19683">
        <f>AVERAGE(D19683:D19687)</f>
        <v>25</v>
      </c>
      <c r="L19683">
        <f>AVERAGE(D19683:D19702)</f>
        <v>25</v>
      </c>
      <c r="M19683">
        <f>K19683-L19683</f>
        <v>0</v>
      </c>
      <c r="N19683" t="str">
        <f>IF(K19683&gt;L19683,"HIGH ZONE BIAS",IF(K19683&lt;L19683,"LOW ZONE BIAS","EQUILIBRIUM"))</f>
        <v>EQUILIBRIUM</v>
      </c>
    </row>
    <row r="19684">
      <c r="A19684">
        <v>5098</v>
      </c>
      <c r="B19684" t="str">
        <v>2002-10-12</v>
      </c>
      <c r="C19684" t="str">
        <v>Evening</v>
      </c>
      <c r="D19684">
        <v>20</v>
      </c>
      <c r="E19684" t="str">
        <f>IF(MOD(D19684,2)=0,"EVEN","ODD")</f>
        <v>EVEN</v>
      </c>
      <c r="F19684" t="str">
        <f>IF(D19684&lt;=18,"LOW (1-18)","HIGH (19-36)")</f>
        <v>HIGH (19-36)</v>
      </c>
      <c r="G19684">
        <f>INT((D19684-1)/6)+1</f>
        <v>4</v>
      </c>
      <c r="H19684">
        <f>MOD(D19684-1,6)+1</f>
        <v>2</v>
      </c>
      <c r="I19684">
        <f>37-D19684</f>
        <v>17</v>
      </c>
      <c r="J19684">
        <f>ABS(D19684-D19685)</f>
        <v>17</v>
      </c>
      <c r="K19684">
        <f>AVERAGE(D19684:D19688)</f>
        <v>20</v>
      </c>
      <c r="L19684">
        <f>AVERAGE(D19684:D19703)</f>
        <v>20</v>
      </c>
      <c r="M19684">
        <f>K19684-L19684</f>
        <v>0</v>
      </c>
      <c r="N19684" t="str">
        <f>IF(K19684&gt;L19684,"HIGH ZONE BIAS",IF(K19684&lt;L19684,"LOW ZONE BIAS","EQUILIBRIUM"))</f>
        <v>EQUILIBRIUM</v>
      </c>
    </row>
    <row r="19685">
      <c r="A19685">
        <v>5097</v>
      </c>
      <c r="B19685" t="str">
        <v>2002-10-12</v>
      </c>
      <c r="C19685" t="str">
        <v>Midday</v>
      </c>
      <c r="D19685">
        <v>3</v>
      </c>
      <c r="E19685" t="str">
        <f>IF(MOD(D19685,2)=0,"EVEN","ODD")</f>
        <v>ODD</v>
      </c>
      <c r="F19685" t="str">
        <f>IF(D19685&lt;=18,"LOW (1-18)","HIGH (19-36)")</f>
        <v>LOW (1-18)</v>
      </c>
      <c r="G19685">
        <f>INT((D19685-1)/6)+1</f>
        <v>1</v>
      </c>
      <c r="H19685">
        <f>MOD(D19685-1,6)+1</f>
        <v>3</v>
      </c>
      <c r="I19685">
        <f>37-D19685</f>
        <v>34</v>
      </c>
      <c r="J19685">
        <f>ABS(D19685-D19686)</f>
        <v>26</v>
      </c>
      <c r="K19685">
        <f>AVERAGE(D19685:D19689)</f>
        <v>3</v>
      </c>
      <c r="L19685">
        <f>AVERAGE(D19685:D19704)</f>
        <v>3</v>
      </c>
      <c r="M19685">
        <f>K19685-L19685</f>
        <v>0</v>
      </c>
      <c r="N19685" t="str">
        <f>IF(K19685&gt;L19685,"HIGH ZONE BIAS",IF(K19685&lt;L19685,"LOW ZONE BIAS","EQUILIBRIUM"))</f>
        <v>EQUILIBRIUM</v>
      </c>
    </row>
    <row r="19686">
      <c r="A19686">
        <v>5096</v>
      </c>
      <c r="B19686" t="str">
        <v>2002-10-11</v>
      </c>
      <c r="C19686" t="str">
        <v>Evening</v>
      </c>
      <c r="D19686">
        <v>29</v>
      </c>
      <c r="E19686" t="str">
        <f>IF(MOD(D19686,2)=0,"EVEN","ODD")</f>
        <v>ODD</v>
      </c>
      <c r="F19686" t="str">
        <f>IF(D19686&lt;=18,"LOW (1-18)","HIGH (19-36)")</f>
        <v>HIGH (19-36)</v>
      </c>
      <c r="G19686">
        <f>INT((D19686-1)/6)+1</f>
        <v>5</v>
      </c>
      <c r="H19686">
        <f>MOD(D19686-1,6)+1</f>
        <v>5</v>
      </c>
      <c r="I19686">
        <f>37-D19686</f>
        <v>8</v>
      </c>
      <c r="J19686">
        <f>ABS(D19686-D19687)</f>
        <v>16</v>
      </c>
      <c r="K19686">
        <f>AVERAGE(D19686:D19690)</f>
        <v>29</v>
      </c>
      <c r="L19686">
        <f>AVERAGE(D19686:D19705)</f>
        <v>29</v>
      </c>
      <c r="M19686">
        <f>K19686-L19686</f>
        <v>0</v>
      </c>
      <c r="N19686" t="str">
        <f>IF(K19686&gt;L19686,"HIGH ZONE BIAS",IF(K19686&lt;L19686,"LOW ZONE BIAS","EQUILIBRIUM"))</f>
        <v>EQUILIBRIUM</v>
      </c>
    </row>
    <row r="19687">
      <c r="A19687">
        <v>5095</v>
      </c>
      <c r="B19687" t="str">
        <v>2002-10-11</v>
      </c>
      <c r="C19687" t="str">
        <v>Midday</v>
      </c>
      <c r="D19687">
        <v>13</v>
      </c>
      <c r="E19687" t="str">
        <f>IF(MOD(D19687,2)=0,"EVEN","ODD")</f>
        <v>ODD</v>
      </c>
      <c r="F19687" t="str">
        <f>IF(D19687&lt;=18,"LOW (1-18)","HIGH (19-36)")</f>
        <v>LOW (1-18)</v>
      </c>
      <c r="G19687">
        <f>INT((D19687-1)/6)+1</f>
        <v>3</v>
      </c>
      <c r="H19687">
        <f>MOD(D19687-1,6)+1</f>
        <v>1</v>
      </c>
      <c r="I19687">
        <f>37-D19687</f>
        <v>24</v>
      </c>
      <c r="J19687">
        <f>ABS(D19687-D19688)</f>
        <v>10</v>
      </c>
      <c r="K19687">
        <f>AVERAGE(D19687:D19691)</f>
        <v>13</v>
      </c>
      <c r="L19687">
        <f>AVERAGE(D19687:D19706)</f>
        <v>13</v>
      </c>
      <c r="M19687">
        <f>K19687-L19687</f>
        <v>0</v>
      </c>
      <c r="N19687" t="str">
        <f>IF(K19687&gt;L19687,"HIGH ZONE BIAS",IF(K19687&lt;L19687,"LOW ZONE BIAS","EQUILIBRIUM"))</f>
        <v>EQUILIBRIUM</v>
      </c>
    </row>
    <row r="19688">
      <c r="A19688">
        <v>5094</v>
      </c>
      <c r="B19688" t="str">
        <v>2002-10-10</v>
      </c>
      <c r="C19688" t="str">
        <v>Evening</v>
      </c>
      <c r="D19688">
        <v>23</v>
      </c>
      <c r="E19688" t="str">
        <f>IF(MOD(D19688,2)=0,"EVEN","ODD")</f>
        <v>ODD</v>
      </c>
      <c r="F19688" t="str">
        <f>IF(D19688&lt;=18,"LOW (1-18)","HIGH (19-36)")</f>
        <v>HIGH (19-36)</v>
      </c>
      <c r="G19688">
        <f>INT((D19688-1)/6)+1</f>
        <v>4</v>
      </c>
      <c r="H19688">
        <f>MOD(D19688-1,6)+1</f>
        <v>5</v>
      </c>
      <c r="I19688">
        <f>37-D19688</f>
        <v>14</v>
      </c>
      <c r="J19688">
        <f>ABS(D19688-D19689)</f>
        <v>2</v>
      </c>
      <c r="K19688">
        <f>AVERAGE(D19688:D19692)</f>
        <v>23</v>
      </c>
      <c r="L19688">
        <f>AVERAGE(D19688:D19707)</f>
        <v>23</v>
      </c>
      <c r="M19688">
        <f>K19688-L19688</f>
        <v>0</v>
      </c>
      <c r="N19688" t="str">
        <f>IF(K19688&gt;L19688,"HIGH ZONE BIAS",IF(K19688&lt;L19688,"LOW ZONE BIAS","EQUILIBRIUM"))</f>
        <v>EQUILIBRIUM</v>
      </c>
    </row>
    <row r="19689">
      <c r="A19689">
        <v>5093</v>
      </c>
      <c r="B19689" t="str">
        <v>2002-10-10</v>
      </c>
      <c r="C19689" t="str">
        <v>Midday</v>
      </c>
      <c r="D19689">
        <v>21</v>
      </c>
      <c r="E19689" t="str">
        <f>IF(MOD(D19689,2)=0,"EVEN","ODD")</f>
        <v>ODD</v>
      </c>
      <c r="F19689" t="str">
        <f>IF(D19689&lt;=18,"LOW (1-18)","HIGH (19-36)")</f>
        <v>HIGH (19-36)</v>
      </c>
      <c r="G19689">
        <f>INT((D19689-1)/6)+1</f>
        <v>4</v>
      </c>
      <c r="H19689">
        <f>MOD(D19689-1,6)+1</f>
        <v>3</v>
      </c>
      <c r="I19689">
        <f>37-D19689</f>
        <v>16</v>
      </c>
      <c r="J19689">
        <f>ABS(D19689-D19690)</f>
        <v>1</v>
      </c>
      <c r="K19689">
        <f>AVERAGE(D19689:D19693)</f>
        <v>21</v>
      </c>
      <c r="L19689">
        <f>AVERAGE(D19689:D19708)</f>
        <v>21</v>
      </c>
      <c r="M19689">
        <f>K19689-L19689</f>
        <v>0</v>
      </c>
      <c r="N19689" t="str">
        <f>IF(K19689&gt;L19689,"HIGH ZONE BIAS",IF(K19689&lt;L19689,"LOW ZONE BIAS","EQUILIBRIUM"))</f>
        <v>EQUILIBRIUM</v>
      </c>
    </row>
    <row r="19690">
      <c r="A19690">
        <v>5092</v>
      </c>
      <c r="B19690" t="str">
        <v>2002-10-09</v>
      </c>
      <c r="C19690" t="str">
        <v>Evening</v>
      </c>
      <c r="D19690">
        <v>22</v>
      </c>
      <c r="E19690" t="str">
        <f>IF(MOD(D19690,2)=0,"EVEN","ODD")</f>
        <v>EVEN</v>
      </c>
      <c r="F19690" t="str">
        <f>IF(D19690&lt;=18,"LOW (1-18)","HIGH (19-36)")</f>
        <v>HIGH (19-36)</v>
      </c>
      <c r="G19690">
        <f>INT((D19690-1)/6)+1</f>
        <v>4</v>
      </c>
      <c r="H19690">
        <f>MOD(D19690-1,6)+1</f>
        <v>4</v>
      </c>
      <c r="I19690">
        <f>37-D19690</f>
        <v>15</v>
      </c>
      <c r="J19690">
        <f>ABS(D19690-D19691)</f>
        <v>2</v>
      </c>
      <c r="K19690">
        <f>AVERAGE(D19690:D19694)</f>
        <v>22</v>
      </c>
      <c r="L19690">
        <f>AVERAGE(D19690:D19709)</f>
        <v>22</v>
      </c>
      <c r="M19690">
        <f>K19690-L19690</f>
        <v>0</v>
      </c>
      <c r="N19690" t="str">
        <f>IF(K19690&gt;L19690,"HIGH ZONE BIAS",IF(K19690&lt;L19690,"LOW ZONE BIAS","EQUILIBRIUM"))</f>
        <v>EQUILIBRIUM</v>
      </c>
    </row>
    <row r="19691">
      <c r="A19691">
        <v>5091</v>
      </c>
      <c r="B19691" t="str">
        <v>2002-10-09</v>
      </c>
      <c r="C19691" t="str">
        <v>Midday</v>
      </c>
      <c r="D19691">
        <v>24</v>
      </c>
      <c r="E19691" t="str">
        <f>IF(MOD(D19691,2)=0,"EVEN","ODD")</f>
        <v>EVEN</v>
      </c>
      <c r="F19691" t="str">
        <f>IF(D19691&lt;=18,"LOW (1-18)","HIGH (19-36)")</f>
        <v>HIGH (19-36)</v>
      </c>
      <c r="G19691">
        <f>INT((D19691-1)/6)+1</f>
        <v>4</v>
      </c>
      <c r="H19691">
        <f>MOD(D19691-1,6)+1</f>
        <v>6</v>
      </c>
      <c r="I19691">
        <f>37-D19691</f>
        <v>13</v>
      </c>
      <c r="J19691">
        <f>ABS(D19691-D19692)</f>
        <v>4</v>
      </c>
      <c r="K19691">
        <f>AVERAGE(D19691:D19695)</f>
        <v>24</v>
      </c>
      <c r="L19691">
        <f>AVERAGE(D19691:D19710)</f>
        <v>24</v>
      </c>
      <c r="M19691">
        <f>K19691-L19691</f>
        <v>0</v>
      </c>
      <c r="N19691" t="str">
        <f>IF(K19691&gt;L19691,"HIGH ZONE BIAS",IF(K19691&lt;L19691,"LOW ZONE BIAS","EQUILIBRIUM"))</f>
        <v>EQUILIBRIUM</v>
      </c>
    </row>
    <row r="19692">
      <c r="A19692">
        <v>5090</v>
      </c>
      <c r="B19692" t="str">
        <v>2002-10-08</v>
      </c>
      <c r="C19692" t="str">
        <v>Evening</v>
      </c>
      <c r="D19692">
        <v>28</v>
      </c>
      <c r="E19692" t="str">
        <f>IF(MOD(D19692,2)=0,"EVEN","ODD")</f>
        <v>EVEN</v>
      </c>
      <c r="F19692" t="str">
        <f>IF(D19692&lt;=18,"LOW (1-18)","HIGH (19-36)")</f>
        <v>HIGH (19-36)</v>
      </c>
      <c r="G19692">
        <f>INT((D19692-1)/6)+1</f>
        <v>5</v>
      </c>
      <c r="H19692">
        <f>MOD(D19692-1,6)+1</f>
        <v>4</v>
      </c>
      <c r="I19692">
        <f>37-D19692</f>
        <v>9</v>
      </c>
      <c r="J19692">
        <f>ABS(D19692-D19693)</f>
        <v>1</v>
      </c>
      <c r="K19692">
        <f>AVERAGE(D19692:D19696)</f>
        <v>28</v>
      </c>
      <c r="L19692">
        <f>AVERAGE(D19692:D19711)</f>
        <v>28</v>
      </c>
      <c r="M19692">
        <f>K19692-L19692</f>
        <v>0</v>
      </c>
      <c r="N19692" t="str">
        <f>IF(K19692&gt;L19692,"HIGH ZONE BIAS",IF(K19692&lt;L19692,"LOW ZONE BIAS","EQUILIBRIUM"))</f>
        <v>EQUILIBRIUM</v>
      </c>
    </row>
    <row r="19693">
      <c r="A19693">
        <v>5089</v>
      </c>
      <c r="B19693" t="str">
        <v>2002-10-08</v>
      </c>
      <c r="C19693" t="str">
        <v>Midday</v>
      </c>
      <c r="D19693">
        <v>27</v>
      </c>
      <c r="E19693" t="str">
        <f>IF(MOD(D19693,2)=0,"EVEN","ODD")</f>
        <v>ODD</v>
      </c>
      <c r="F19693" t="str">
        <f>IF(D19693&lt;=18,"LOW (1-18)","HIGH (19-36)")</f>
        <v>HIGH (19-36)</v>
      </c>
      <c r="G19693">
        <f>INT((D19693-1)/6)+1</f>
        <v>5</v>
      </c>
      <c r="H19693">
        <f>MOD(D19693-1,6)+1</f>
        <v>3</v>
      </c>
      <c r="I19693">
        <f>37-D19693</f>
        <v>10</v>
      </c>
      <c r="J19693">
        <f>ABS(D19693-D19694)</f>
        <v>10</v>
      </c>
      <c r="K19693">
        <f>AVERAGE(D19693:D19697)</f>
        <v>27</v>
      </c>
      <c r="L19693">
        <f>AVERAGE(D19693:D19712)</f>
        <v>27</v>
      </c>
      <c r="M19693">
        <f>K19693-L19693</f>
        <v>0</v>
      </c>
      <c r="N19693" t="str">
        <f>IF(K19693&gt;L19693,"HIGH ZONE BIAS",IF(K19693&lt;L19693,"LOW ZONE BIAS","EQUILIBRIUM"))</f>
        <v>EQUILIBRIUM</v>
      </c>
    </row>
    <row r="19694">
      <c r="A19694">
        <v>5088</v>
      </c>
      <c r="B19694" t="str">
        <v>2002-10-07</v>
      </c>
      <c r="C19694" t="str">
        <v>Evening</v>
      </c>
      <c r="D19694">
        <v>17</v>
      </c>
      <c r="E19694" t="str">
        <f>IF(MOD(D19694,2)=0,"EVEN","ODD")</f>
        <v>ODD</v>
      </c>
      <c r="F19694" t="str">
        <f>IF(D19694&lt;=18,"LOW (1-18)","HIGH (19-36)")</f>
        <v>LOW (1-18)</v>
      </c>
      <c r="G19694">
        <f>INT((D19694-1)/6)+1</f>
        <v>3</v>
      </c>
      <c r="H19694">
        <f>MOD(D19694-1,6)+1</f>
        <v>5</v>
      </c>
      <c r="I19694">
        <f>37-D19694</f>
        <v>20</v>
      </c>
      <c r="J19694">
        <f>ABS(D19694-D19695)</f>
        <v>5</v>
      </c>
      <c r="K19694">
        <f>AVERAGE(D19694:D19698)</f>
        <v>17</v>
      </c>
      <c r="L19694">
        <f>AVERAGE(D19694:D19713)</f>
        <v>17</v>
      </c>
      <c r="M19694">
        <f>K19694-L19694</f>
        <v>0</v>
      </c>
      <c r="N19694" t="str">
        <f>IF(K19694&gt;L19694,"HIGH ZONE BIAS",IF(K19694&lt;L19694,"LOW ZONE BIAS","EQUILIBRIUM"))</f>
        <v>EQUILIBRIUM</v>
      </c>
    </row>
    <row r="19695">
      <c r="A19695">
        <v>5087</v>
      </c>
      <c r="B19695" t="str">
        <v>2002-10-07</v>
      </c>
      <c r="C19695" t="str">
        <v>Midday</v>
      </c>
      <c r="D19695">
        <v>22</v>
      </c>
      <c r="E19695" t="str">
        <f>IF(MOD(D19695,2)=0,"EVEN","ODD")</f>
        <v>EVEN</v>
      </c>
      <c r="F19695" t="str">
        <f>IF(D19695&lt;=18,"LOW (1-18)","HIGH (19-36)")</f>
        <v>HIGH (19-36)</v>
      </c>
      <c r="G19695">
        <f>INT((D19695-1)/6)+1</f>
        <v>4</v>
      </c>
      <c r="H19695">
        <f>MOD(D19695-1,6)+1</f>
        <v>4</v>
      </c>
      <c r="I19695">
        <f>37-D19695</f>
        <v>15</v>
      </c>
      <c r="J19695">
        <f>ABS(D19695-D19696)</f>
        <v>17</v>
      </c>
      <c r="K19695">
        <f>AVERAGE(D19695:D19699)</f>
        <v>22</v>
      </c>
      <c r="L19695">
        <f>AVERAGE(D19695:D19714)</f>
        <v>22</v>
      </c>
      <c r="M19695">
        <f>K19695-L19695</f>
        <v>0</v>
      </c>
      <c r="N19695" t="str">
        <f>IF(K19695&gt;L19695,"HIGH ZONE BIAS",IF(K19695&lt;L19695,"LOW ZONE BIAS","EQUILIBRIUM"))</f>
        <v>EQUILIBRIUM</v>
      </c>
    </row>
    <row r="19696">
      <c r="A19696">
        <v>5086</v>
      </c>
      <c r="B19696" t="str">
        <v>2002-10-05</v>
      </c>
      <c r="C19696" t="str">
        <v>Evening</v>
      </c>
      <c r="D19696">
        <v>5</v>
      </c>
      <c r="E19696" t="str">
        <f>IF(MOD(D19696,2)=0,"EVEN","ODD")</f>
        <v>ODD</v>
      </c>
      <c r="F19696" t="str">
        <f>IF(D19696&lt;=18,"LOW (1-18)","HIGH (19-36)")</f>
        <v>LOW (1-18)</v>
      </c>
      <c r="G19696">
        <f>INT((D19696-1)/6)+1</f>
        <v>1</v>
      </c>
      <c r="H19696">
        <f>MOD(D19696-1,6)+1</f>
        <v>5</v>
      </c>
      <c r="I19696">
        <f>37-D19696</f>
        <v>32</v>
      </c>
      <c r="J19696">
        <f>ABS(D19696-D19697)</f>
        <v>16</v>
      </c>
      <c r="K19696">
        <f>AVERAGE(D19696:D19700)</f>
        <v>5</v>
      </c>
      <c r="L19696">
        <f>AVERAGE(D19696:D19715)</f>
        <v>5</v>
      </c>
      <c r="M19696">
        <f>K19696-L19696</f>
        <v>0</v>
      </c>
      <c r="N19696" t="str">
        <f>IF(K19696&gt;L19696,"HIGH ZONE BIAS",IF(K19696&lt;L19696,"LOW ZONE BIAS","EQUILIBRIUM"))</f>
        <v>EQUILIBRIUM</v>
      </c>
    </row>
    <row r="19697">
      <c r="A19697">
        <v>5085</v>
      </c>
      <c r="B19697" t="str">
        <v>2002-10-05</v>
      </c>
      <c r="C19697" t="str">
        <v>Midday</v>
      </c>
      <c r="D19697">
        <v>21</v>
      </c>
      <c r="E19697" t="str">
        <f>IF(MOD(D19697,2)=0,"EVEN","ODD")</f>
        <v>ODD</v>
      </c>
      <c r="F19697" t="str">
        <f>IF(D19697&lt;=18,"LOW (1-18)","HIGH (19-36)")</f>
        <v>HIGH (19-36)</v>
      </c>
      <c r="G19697">
        <f>INT((D19697-1)/6)+1</f>
        <v>4</v>
      </c>
      <c r="H19697">
        <f>MOD(D19697-1,6)+1</f>
        <v>3</v>
      </c>
      <c r="I19697">
        <f>37-D19697</f>
        <v>16</v>
      </c>
      <c r="J19697">
        <f>ABS(D19697-D19698)</f>
        <v>17</v>
      </c>
      <c r="K19697">
        <f>AVERAGE(D19697:D19701)</f>
        <v>21</v>
      </c>
      <c r="L19697">
        <f>AVERAGE(D19697:D19716)</f>
        <v>21</v>
      </c>
      <c r="M19697">
        <f>K19697-L19697</f>
        <v>0</v>
      </c>
      <c r="N19697" t="str">
        <f>IF(K19697&gt;L19697,"HIGH ZONE BIAS",IF(K19697&lt;L19697,"LOW ZONE BIAS","EQUILIBRIUM"))</f>
        <v>EQUILIBRIUM</v>
      </c>
    </row>
    <row r="19698">
      <c r="A19698">
        <v>5084</v>
      </c>
      <c r="B19698" t="str">
        <v>2002-10-04</v>
      </c>
      <c r="C19698" t="str">
        <v>Evening</v>
      </c>
      <c r="D19698">
        <v>4</v>
      </c>
      <c r="E19698" t="str">
        <f>IF(MOD(D19698,2)=0,"EVEN","ODD")</f>
        <v>EVEN</v>
      </c>
      <c r="F19698" t="str">
        <f>IF(D19698&lt;=18,"LOW (1-18)","HIGH (19-36)")</f>
        <v>LOW (1-18)</v>
      </c>
      <c r="G19698">
        <f>INT((D19698-1)/6)+1</f>
        <v>1</v>
      </c>
      <c r="H19698">
        <f>MOD(D19698-1,6)+1</f>
        <v>4</v>
      </c>
      <c r="I19698">
        <f>37-D19698</f>
        <v>33</v>
      </c>
      <c r="J19698">
        <f>ABS(D19698-D19699)</f>
        <v>21</v>
      </c>
      <c r="K19698">
        <f>AVERAGE(D19698:D19702)</f>
        <v>4</v>
      </c>
      <c r="L19698">
        <f>AVERAGE(D19698:D19717)</f>
        <v>4</v>
      </c>
      <c r="M19698">
        <f>K19698-L19698</f>
        <v>0</v>
      </c>
      <c r="N19698" t="str">
        <f>IF(K19698&gt;L19698,"HIGH ZONE BIAS",IF(K19698&lt;L19698,"LOW ZONE BIAS","EQUILIBRIUM"))</f>
        <v>EQUILIBRIUM</v>
      </c>
    </row>
    <row r="19699">
      <c r="A19699">
        <v>5083</v>
      </c>
      <c r="B19699" t="str">
        <v>2002-10-04</v>
      </c>
      <c r="C19699" t="str">
        <v>Midday</v>
      </c>
      <c r="D19699">
        <v>25</v>
      </c>
      <c r="E19699" t="str">
        <f>IF(MOD(D19699,2)=0,"EVEN","ODD")</f>
        <v>ODD</v>
      </c>
      <c r="F19699" t="str">
        <f>IF(D19699&lt;=18,"LOW (1-18)","HIGH (19-36)")</f>
        <v>HIGH (19-36)</v>
      </c>
      <c r="G19699">
        <f>INT((D19699-1)/6)+1</f>
        <v>5</v>
      </c>
      <c r="H19699">
        <f>MOD(D19699-1,6)+1</f>
        <v>1</v>
      </c>
      <c r="I19699">
        <f>37-D19699</f>
        <v>12</v>
      </c>
      <c r="J19699">
        <f>ABS(D19699-D19700)</f>
        <v>14</v>
      </c>
      <c r="K19699">
        <f>AVERAGE(D19699:D19703)</f>
        <v>25</v>
      </c>
      <c r="L19699">
        <f>AVERAGE(D19699:D19718)</f>
        <v>25</v>
      </c>
      <c r="M19699">
        <f>K19699-L19699</f>
        <v>0</v>
      </c>
      <c r="N19699" t="str">
        <f>IF(K19699&gt;L19699,"HIGH ZONE BIAS",IF(K19699&lt;L19699,"LOW ZONE BIAS","EQUILIBRIUM"))</f>
        <v>EQUILIBRIUM</v>
      </c>
    </row>
    <row r="19700">
      <c r="A19700">
        <v>5082</v>
      </c>
      <c r="B19700" t="str">
        <v>2002-10-03</v>
      </c>
      <c r="C19700" t="str">
        <v>Evening</v>
      </c>
      <c r="D19700">
        <v>11</v>
      </c>
      <c r="E19700" t="str">
        <f>IF(MOD(D19700,2)=0,"EVEN","ODD")</f>
        <v>ODD</v>
      </c>
      <c r="F19700" t="str">
        <f>IF(D19700&lt;=18,"LOW (1-18)","HIGH (19-36)")</f>
        <v>LOW (1-18)</v>
      </c>
      <c r="G19700">
        <f>INT((D19700-1)/6)+1</f>
        <v>2</v>
      </c>
      <c r="H19700">
        <f>MOD(D19700-1,6)+1</f>
        <v>5</v>
      </c>
      <c r="I19700">
        <f>37-D19700</f>
        <v>26</v>
      </c>
      <c r="J19700">
        <f>ABS(D19700-D19701)</f>
        <v>6</v>
      </c>
      <c r="K19700">
        <f>AVERAGE(D19700:D19704)</f>
        <v>11</v>
      </c>
      <c r="L19700">
        <f>AVERAGE(D19700:D19719)</f>
        <v>11</v>
      </c>
      <c r="M19700">
        <f>K19700-L19700</f>
        <v>0</v>
      </c>
      <c r="N19700" t="str">
        <f>IF(K19700&gt;L19700,"HIGH ZONE BIAS",IF(K19700&lt;L19700,"LOW ZONE BIAS","EQUILIBRIUM"))</f>
        <v>EQUILIBRIUM</v>
      </c>
    </row>
    <row r="19701">
      <c r="A19701">
        <v>5081</v>
      </c>
      <c r="B19701" t="str">
        <v>2002-10-03</v>
      </c>
      <c r="C19701" t="str">
        <v>Midday</v>
      </c>
      <c r="D19701">
        <v>17</v>
      </c>
      <c r="E19701" t="str">
        <f>IF(MOD(D19701,2)=0,"EVEN","ODD")</f>
        <v>ODD</v>
      </c>
      <c r="F19701" t="str">
        <f>IF(D19701&lt;=18,"LOW (1-18)","HIGH (19-36)")</f>
        <v>LOW (1-18)</v>
      </c>
      <c r="G19701">
        <f>INT((D19701-1)/6)+1</f>
        <v>3</v>
      </c>
      <c r="H19701">
        <f>MOD(D19701-1,6)+1</f>
        <v>5</v>
      </c>
      <c r="I19701">
        <f>37-D19701</f>
        <v>20</v>
      </c>
      <c r="J19701">
        <f>ABS(D19701-D19702)</f>
        <v>5</v>
      </c>
      <c r="K19701">
        <f>AVERAGE(D19701:D19705)</f>
        <v>17</v>
      </c>
      <c r="L19701">
        <f>AVERAGE(D19701:D19720)</f>
        <v>17</v>
      </c>
      <c r="M19701">
        <f>K19701-L19701</f>
        <v>0</v>
      </c>
      <c r="N19701" t="str">
        <f>IF(K19701&gt;L19701,"HIGH ZONE BIAS",IF(K19701&lt;L19701,"LOW ZONE BIAS","EQUILIBRIUM"))</f>
        <v>EQUILIBRIUM</v>
      </c>
    </row>
    <row r="19702">
      <c r="A19702">
        <v>5080</v>
      </c>
      <c r="B19702" t="str">
        <v>2002-10-02</v>
      </c>
      <c r="C19702" t="str">
        <v>Evening</v>
      </c>
      <c r="D19702">
        <v>12</v>
      </c>
      <c r="E19702" t="str">
        <f>IF(MOD(D19702,2)=0,"EVEN","ODD")</f>
        <v>EVEN</v>
      </c>
      <c r="F19702" t="str">
        <f>IF(D19702&lt;=18,"LOW (1-18)","HIGH (19-36)")</f>
        <v>LOW (1-18)</v>
      </c>
      <c r="G19702">
        <f>INT((D19702-1)/6)+1</f>
        <v>2</v>
      </c>
      <c r="H19702">
        <f>MOD(D19702-1,6)+1</f>
        <v>6</v>
      </c>
      <c r="I19702">
        <f>37-D19702</f>
        <v>25</v>
      </c>
      <c r="J19702">
        <f>ABS(D19702-D19703)</f>
        <v>1</v>
      </c>
      <c r="K19702">
        <f>AVERAGE(D19702:D19706)</f>
        <v>12</v>
      </c>
      <c r="L19702">
        <f>AVERAGE(D19702:D19721)</f>
        <v>12</v>
      </c>
      <c r="M19702">
        <f>K19702-L19702</f>
        <v>0</v>
      </c>
      <c r="N19702" t="str">
        <f>IF(K19702&gt;L19702,"HIGH ZONE BIAS",IF(K19702&lt;L19702,"LOW ZONE BIAS","EQUILIBRIUM"))</f>
        <v>EQUILIBRIUM</v>
      </c>
    </row>
    <row r="19703">
      <c r="A19703">
        <v>5079</v>
      </c>
      <c r="B19703" t="str">
        <v>2002-10-02</v>
      </c>
      <c r="C19703" t="str">
        <v>Midday</v>
      </c>
      <c r="D19703">
        <v>13</v>
      </c>
      <c r="E19703" t="str">
        <f>IF(MOD(D19703,2)=0,"EVEN","ODD")</f>
        <v>ODD</v>
      </c>
      <c r="F19703" t="str">
        <f>IF(D19703&lt;=18,"LOW (1-18)","HIGH (19-36)")</f>
        <v>LOW (1-18)</v>
      </c>
      <c r="G19703">
        <f>INT((D19703-1)/6)+1</f>
        <v>3</v>
      </c>
      <c r="H19703">
        <f>MOD(D19703-1,6)+1</f>
        <v>1</v>
      </c>
      <c r="I19703">
        <f>37-D19703</f>
        <v>24</v>
      </c>
      <c r="J19703">
        <f>ABS(D19703-D19704)</f>
        <v>13</v>
      </c>
      <c r="K19703">
        <f>AVERAGE(D19703:D19707)</f>
        <v>13</v>
      </c>
      <c r="L19703">
        <f>AVERAGE(D19703:D19722)</f>
        <v>13</v>
      </c>
      <c r="M19703">
        <f>K19703-L19703</f>
        <v>0</v>
      </c>
      <c r="N19703" t="str">
        <f>IF(K19703&gt;L19703,"HIGH ZONE BIAS",IF(K19703&lt;L19703,"LOW ZONE BIAS","EQUILIBRIUM"))</f>
        <v>EQUILIBRIUM</v>
      </c>
    </row>
    <row r="19704">
      <c r="A19704">
        <v>5078</v>
      </c>
      <c r="B19704" t="str">
        <v>2002-10-01</v>
      </c>
      <c r="C19704" t="str">
        <v>Evening</v>
      </c>
      <c r="D19704">
        <v>26</v>
      </c>
      <c r="E19704" t="str">
        <f>IF(MOD(D19704,2)=0,"EVEN","ODD")</f>
        <v>EVEN</v>
      </c>
      <c r="F19704" t="str">
        <f>IF(D19704&lt;=18,"LOW (1-18)","HIGH (19-36)")</f>
        <v>HIGH (19-36)</v>
      </c>
      <c r="G19704">
        <f>INT((D19704-1)/6)+1</f>
        <v>5</v>
      </c>
      <c r="H19704">
        <f>MOD(D19704-1,6)+1</f>
        <v>2</v>
      </c>
      <c r="I19704">
        <f>37-D19704</f>
        <v>11</v>
      </c>
      <c r="J19704">
        <f>ABS(D19704-D19705)</f>
        <v>8</v>
      </c>
      <c r="K19704">
        <f>AVERAGE(D19704:D19708)</f>
        <v>26</v>
      </c>
      <c r="L19704">
        <f>AVERAGE(D19704:D19723)</f>
        <v>26</v>
      </c>
      <c r="M19704">
        <f>K19704-L19704</f>
        <v>0</v>
      </c>
      <c r="N19704" t="str">
        <f>IF(K19704&gt;L19704,"HIGH ZONE BIAS",IF(K19704&lt;L19704,"LOW ZONE BIAS","EQUILIBRIUM"))</f>
        <v>EQUILIBRIUM</v>
      </c>
    </row>
    <row r="19705">
      <c r="A19705">
        <v>5077</v>
      </c>
      <c r="B19705" t="str">
        <v>2002-10-01</v>
      </c>
      <c r="C19705" t="str">
        <v>Midday</v>
      </c>
      <c r="D19705">
        <v>34</v>
      </c>
      <c r="E19705" t="str">
        <f>IF(MOD(D19705,2)=0,"EVEN","ODD")</f>
        <v>EVEN</v>
      </c>
      <c r="F19705" t="str">
        <f>IF(D19705&lt;=18,"LOW (1-18)","HIGH (19-36)")</f>
        <v>HIGH (19-36)</v>
      </c>
      <c r="G19705">
        <f>INT((D19705-1)/6)+1</f>
        <v>6</v>
      </c>
      <c r="H19705">
        <f>MOD(D19705-1,6)+1</f>
        <v>4</v>
      </c>
      <c r="I19705">
        <f>37-D19705</f>
        <v>3</v>
      </c>
      <c r="J19705">
        <f>ABS(D19705-D19706)</f>
        <v>5</v>
      </c>
      <c r="K19705">
        <f>AVERAGE(D19705:D19709)</f>
        <v>34</v>
      </c>
      <c r="L19705">
        <f>AVERAGE(D19705:D19724)</f>
        <v>34</v>
      </c>
      <c r="M19705">
        <f>K19705-L19705</f>
        <v>0</v>
      </c>
      <c r="N19705" t="str">
        <f>IF(K19705&gt;L19705,"HIGH ZONE BIAS",IF(K19705&lt;L19705,"LOW ZONE BIAS","EQUILIBRIUM"))</f>
        <v>EQUILIBRIUM</v>
      </c>
    </row>
    <row r="19706">
      <c r="A19706">
        <v>5076</v>
      </c>
      <c r="B19706" t="str">
        <v>2002-09-30</v>
      </c>
      <c r="C19706" t="str">
        <v>Evening</v>
      </c>
      <c r="D19706">
        <v>29</v>
      </c>
      <c r="E19706" t="str">
        <f>IF(MOD(D19706,2)=0,"EVEN","ODD")</f>
        <v>ODD</v>
      </c>
      <c r="F19706" t="str">
        <f>IF(D19706&lt;=18,"LOW (1-18)","HIGH (19-36)")</f>
        <v>HIGH (19-36)</v>
      </c>
      <c r="G19706">
        <f>INT((D19706-1)/6)+1</f>
        <v>5</v>
      </c>
      <c r="H19706">
        <f>MOD(D19706-1,6)+1</f>
        <v>5</v>
      </c>
      <c r="I19706">
        <f>37-D19706</f>
        <v>8</v>
      </c>
      <c r="J19706">
        <f>ABS(D19706-D19707)</f>
        <v>5</v>
      </c>
      <c r="K19706">
        <f>AVERAGE(D19706:D19710)</f>
        <v>29</v>
      </c>
      <c r="L19706">
        <f>AVERAGE(D19706:D19725)</f>
        <v>29</v>
      </c>
      <c r="M19706">
        <f>K19706-L19706</f>
        <v>0</v>
      </c>
      <c r="N19706" t="str">
        <f>IF(K19706&gt;L19706,"HIGH ZONE BIAS",IF(K19706&lt;L19706,"LOW ZONE BIAS","EQUILIBRIUM"))</f>
        <v>EQUILIBRIUM</v>
      </c>
    </row>
    <row r="19707">
      <c r="A19707">
        <v>5075</v>
      </c>
      <c r="B19707" t="str">
        <v>2002-09-30</v>
      </c>
      <c r="C19707" t="str">
        <v>Midday</v>
      </c>
      <c r="D19707">
        <v>24</v>
      </c>
      <c r="E19707" t="str">
        <f>IF(MOD(D19707,2)=0,"EVEN","ODD")</f>
        <v>EVEN</v>
      </c>
      <c r="F19707" t="str">
        <f>IF(D19707&lt;=18,"LOW (1-18)","HIGH (19-36)")</f>
        <v>HIGH (19-36)</v>
      </c>
      <c r="G19707">
        <f>INT((D19707-1)/6)+1</f>
        <v>4</v>
      </c>
      <c r="H19707">
        <f>MOD(D19707-1,6)+1</f>
        <v>6</v>
      </c>
      <c r="I19707">
        <f>37-D19707</f>
        <v>13</v>
      </c>
      <c r="J19707">
        <f>ABS(D19707-D19708)</f>
        <v>10</v>
      </c>
      <c r="K19707">
        <f>AVERAGE(D19707:D19711)</f>
        <v>24</v>
      </c>
      <c r="L19707">
        <f>AVERAGE(D19707:D19726)</f>
        <v>24</v>
      </c>
      <c r="M19707">
        <f>K19707-L19707</f>
        <v>0</v>
      </c>
      <c r="N19707" t="str">
        <f>IF(K19707&gt;L19707,"HIGH ZONE BIAS",IF(K19707&lt;L19707,"LOW ZONE BIAS","EQUILIBRIUM"))</f>
        <v>EQUILIBRIUM</v>
      </c>
    </row>
    <row r="19708">
      <c r="A19708">
        <v>5074</v>
      </c>
      <c r="B19708" t="str">
        <v>2002-09-28</v>
      </c>
      <c r="C19708" t="str">
        <v>Evening</v>
      </c>
      <c r="D19708">
        <v>34</v>
      </c>
      <c r="E19708" t="str">
        <f>IF(MOD(D19708,2)=0,"EVEN","ODD")</f>
        <v>EVEN</v>
      </c>
      <c r="F19708" t="str">
        <f>IF(D19708&lt;=18,"LOW (1-18)","HIGH (19-36)")</f>
        <v>HIGH (19-36)</v>
      </c>
      <c r="G19708">
        <f>INT((D19708-1)/6)+1</f>
        <v>6</v>
      </c>
      <c r="H19708">
        <f>MOD(D19708-1,6)+1</f>
        <v>4</v>
      </c>
      <c r="I19708">
        <f>37-D19708</f>
        <v>3</v>
      </c>
      <c r="J19708">
        <f>ABS(D19708-D19709)</f>
        <v>29</v>
      </c>
      <c r="K19708">
        <f>AVERAGE(D19708:D19712)</f>
        <v>34</v>
      </c>
      <c r="L19708">
        <f>AVERAGE(D19708:D19727)</f>
        <v>34</v>
      </c>
      <c r="M19708">
        <f>K19708-L19708</f>
        <v>0</v>
      </c>
      <c r="N19708" t="str">
        <f>IF(K19708&gt;L19708,"HIGH ZONE BIAS",IF(K19708&lt;L19708,"LOW ZONE BIAS","EQUILIBRIUM"))</f>
        <v>EQUILIBRIUM</v>
      </c>
    </row>
    <row r="19709">
      <c r="A19709">
        <v>5073</v>
      </c>
      <c r="B19709" t="str">
        <v>2002-09-28</v>
      </c>
      <c r="C19709" t="str">
        <v>Midday</v>
      </c>
      <c r="D19709">
        <v>5</v>
      </c>
      <c r="E19709" t="str">
        <f>IF(MOD(D19709,2)=0,"EVEN","ODD")</f>
        <v>ODD</v>
      </c>
      <c r="F19709" t="str">
        <f>IF(D19709&lt;=18,"LOW (1-18)","HIGH (19-36)")</f>
        <v>LOW (1-18)</v>
      </c>
      <c r="G19709">
        <f>INT((D19709-1)/6)+1</f>
        <v>1</v>
      </c>
      <c r="H19709">
        <f>MOD(D19709-1,6)+1</f>
        <v>5</v>
      </c>
      <c r="I19709">
        <f>37-D19709</f>
        <v>32</v>
      </c>
      <c r="J19709">
        <f>ABS(D19709-D19710)</f>
        <v>17</v>
      </c>
      <c r="K19709">
        <f>AVERAGE(D19709:D19713)</f>
        <v>5</v>
      </c>
      <c r="L19709">
        <f>AVERAGE(D19709:D19728)</f>
        <v>5</v>
      </c>
      <c r="M19709">
        <f>K19709-L19709</f>
        <v>0</v>
      </c>
      <c r="N19709" t="str">
        <f>IF(K19709&gt;L19709,"HIGH ZONE BIAS",IF(K19709&lt;L19709,"LOW ZONE BIAS","EQUILIBRIUM"))</f>
        <v>EQUILIBRIUM</v>
      </c>
    </row>
    <row r="19710">
      <c r="A19710">
        <v>5072</v>
      </c>
      <c r="B19710" t="str">
        <v>2002-09-27</v>
      </c>
      <c r="C19710" t="str">
        <v>Evening</v>
      </c>
      <c r="D19710">
        <v>22</v>
      </c>
      <c r="E19710" t="str">
        <f>IF(MOD(D19710,2)=0,"EVEN","ODD")</f>
        <v>EVEN</v>
      </c>
      <c r="F19710" t="str">
        <f>IF(D19710&lt;=18,"LOW (1-18)","HIGH (19-36)")</f>
        <v>HIGH (19-36)</v>
      </c>
      <c r="G19710">
        <f>INT((D19710-1)/6)+1</f>
        <v>4</v>
      </c>
      <c r="H19710">
        <f>MOD(D19710-1,6)+1</f>
        <v>4</v>
      </c>
      <c r="I19710">
        <f>37-D19710</f>
        <v>15</v>
      </c>
      <c r="J19710">
        <f>ABS(D19710-D19711)</f>
        <v>8</v>
      </c>
      <c r="K19710">
        <f>AVERAGE(D19710:D19714)</f>
        <v>22</v>
      </c>
      <c r="L19710">
        <f>AVERAGE(D19710:D19729)</f>
        <v>22</v>
      </c>
      <c r="M19710">
        <f>K19710-L19710</f>
        <v>0</v>
      </c>
      <c r="N19710" t="str">
        <f>IF(K19710&gt;L19710,"HIGH ZONE BIAS",IF(K19710&lt;L19710,"LOW ZONE BIAS","EQUILIBRIUM"))</f>
        <v>EQUILIBRIUM</v>
      </c>
    </row>
    <row r="19711">
      <c r="A19711">
        <v>5071</v>
      </c>
      <c r="B19711" t="str">
        <v>2002-09-27</v>
      </c>
      <c r="C19711" t="str">
        <v>Midday</v>
      </c>
      <c r="D19711">
        <v>14</v>
      </c>
      <c r="E19711" t="str">
        <f>IF(MOD(D19711,2)=0,"EVEN","ODD")</f>
        <v>EVEN</v>
      </c>
      <c r="F19711" t="str">
        <f>IF(D19711&lt;=18,"LOW (1-18)","HIGH (19-36)")</f>
        <v>LOW (1-18)</v>
      </c>
      <c r="G19711">
        <f>INT((D19711-1)/6)+1</f>
        <v>3</v>
      </c>
      <c r="H19711">
        <f>MOD(D19711-1,6)+1</f>
        <v>2</v>
      </c>
      <c r="I19711">
        <f>37-D19711</f>
        <v>23</v>
      </c>
      <c r="J19711">
        <f>ABS(D19711-D19712)</f>
        <v>3</v>
      </c>
      <c r="K19711">
        <f>AVERAGE(D19711:D19715)</f>
        <v>14</v>
      </c>
      <c r="L19711">
        <f>AVERAGE(D19711:D19730)</f>
        <v>14</v>
      </c>
      <c r="M19711">
        <f>K19711-L19711</f>
        <v>0</v>
      </c>
      <c r="N19711" t="str">
        <f>IF(K19711&gt;L19711,"HIGH ZONE BIAS",IF(K19711&lt;L19711,"LOW ZONE BIAS","EQUILIBRIUM"))</f>
        <v>EQUILIBRIUM</v>
      </c>
    </row>
    <row r="19712">
      <c r="A19712">
        <v>5070</v>
      </c>
      <c r="B19712" t="str">
        <v>2002-09-26</v>
      </c>
      <c r="C19712" t="str">
        <v>Evening</v>
      </c>
      <c r="D19712">
        <v>17</v>
      </c>
      <c r="E19712" t="str">
        <f>IF(MOD(D19712,2)=0,"EVEN","ODD")</f>
        <v>ODD</v>
      </c>
      <c r="F19712" t="str">
        <f>IF(D19712&lt;=18,"LOW (1-18)","HIGH (19-36)")</f>
        <v>LOW (1-18)</v>
      </c>
      <c r="G19712">
        <f>INT((D19712-1)/6)+1</f>
        <v>3</v>
      </c>
      <c r="H19712">
        <f>MOD(D19712-1,6)+1</f>
        <v>5</v>
      </c>
      <c r="I19712">
        <f>37-D19712</f>
        <v>20</v>
      </c>
      <c r="J19712">
        <f>ABS(D19712-D19713)</f>
        <v>19</v>
      </c>
      <c r="K19712">
        <f>AVERAGE(D19712:D19716)</f>
        <v>17</v>
      </c>
      <c r="L19712">
        <f>AVERAGE(D19712:D19731)</f>
        <v>17</v>
      </c>
      <c r="M19712">
        <f>K19712-L19712</f>
        <v>0</v>
      </c>
      <c r="N19712" t="str">
        <f>IF(K19712&gt;L19712,"HIGH ZONE BIAS",IF(K19712&lt;L19712,"LOW ZONE BIAS","EQUILIBRIUM"))</f>
        <v>EQUILIBRIUM</v>
      </c>
    </row>
    <row r="19713">
      <c r="A19713">
        <v>5069</v>
      </c>
      <c r="B19713" t="str">
        <v>2002-09-26</v>
      </c>
      <c r="C19713" t="str">
        <v>Midday</v>
      </c>
      <c r="D19713">
        <v>36</v>
      </c>
      <c r="E19713" t="str">
        <f>IF(MOD(D19713,2)=0,"EVEN","ODD")</f>
        <v>EVEN</v>
      </c>
      <c r="F19713" t="str">
        <f>IF(D19713&lt;=18,"LOW (1-18)","HIGH (19-36)")</f>
        <v>HIGH (19-36)</v>
      </c>
      <c r="G19713">
        <f>INT((D19713-1)/6)+1</f>
        <v>6</v>
      </c>
      <c r="H19713">
        <f>MOD(D19713-1,6)+1</f>
        <v>6</v>
      </c>
      <c r="I19713">
        <f>37-D19713</f>
        <v>1</v>
      </c>
      <c r="J19713">
        <f>ABS(D19713-D19714)</f>
        <v>11</v>
      </c>
      <c r="K19713">
        <f>AVERAGE(D19713:D19717)</f>
        <v>36</v>
      </c>
      <c r="L19713">
        <f>AVERAGE(D19713:D19732)</f>
        <v>36</v>
      </c>
      <c r="M19713">
        <f>K19713-L19713</f>
        <v>0</v>
      </c>
      <c r="N19713" t="str">
        <f>IF(K19713&gt;L19713,"HIGH ZONE BIAS",IF(K19713&lt;L19713,"LOW ZONE BIAS","EQUILIBRIUM"))</f>
        <v>EQUILIBRIUM</v>
      </c>
    </row>
    <row r="19714">
      <c r="A19714">
        <v>5068</v>
      </c>
      <c r="B19714" t="str">
        <v>2002-09-25</v>
      </c>
      <c r="C19714" t="str">
        <v>Evening</v>
      </c>
      <c r="D19714">
        <v>25</v>
      </c>
      <c r="E19714" t="str">
        <f>IF(MOD(D19714,2)=0,"EVEN","ODD")</f>
        <v>ODD</v>
      </c>
      <c r="F19714" t="str">
        <f>IF(D19714&lt;=18,"LOW (1-18)","HIGH (19-36)")</f>
        <v>HIGH (19-36)</v>
      </c>
      <c r="G19714">
        <f>INT((D19714-1)/6)+1</f>
        <v>5</v>
      </c>
      <c r="H19714">
        <f>MOD(D19714-1,6)+1</f>
        <v>1</v>
      </c>
      <c r="I19714">
        <f>37-D19714</f>
        <v>12</v>
      </c>
      <c r="J19714">
        <f>ABS(D19714-D19715)</f>
        <v>7</v>
      </c>
      <c r="K19714">
        <f>AVERAGE(D19714:D19718)</f>
        <v>25</v>
      </c>
      <c r="L19714">
        <f>AVERAGE(D19714:D19733)</f>
        <v>25</v>
      </c>
      <c r="M19714">
        <f>K19714-L19714</f>
        <v>0</v>
      </c>
      <c r="N19714" t="str">
        <f>IF(K19714&gt;L19714,"HIGH ZONE BIAS",IF(K19714&lt;L19714,"LOW ZONE BIAS","EQUILIBRIUM"))</f>
        <v>EQUILIBRIUM</v>
      </c>
    </row>
    <row r="19715">
      <c r="A19715">
        <v>5067</v>
      </c>
      <c r="B19715" t="str">
        <v>2002-09-25</v>
      </c>
      <c r="C19715" t="str">
        <v>Midday</v>
      </c>
      <c r="D19715">
        <v>18</v>
      </c>
      <c r="E19715" t="str">
        <f>IF(MOD(D19715,2)=0,"EVEN","ODD")</f>
        <v>EVEN</v>
      </c>
      <c r="F19715" t="str">
        <f>IF(D19715&lt;=18,"LOW (1-18)","HIGH (19-36)")</f>
        <v>LOW (1-18)</v>
      </c>
      <c r="G19715">
        <f>INT((D19715-1)/6)+1</f>
        <v>3</v>
      </c>
      <c r="H19715">
        <f>MOD(D19715-1,6)+1</f>
        <v>6</v>
      </c>
      <c r="I19715">
        <f>37-D19715</f>
        <v>19</v>
      </c>
      <c r="J19715">
        <f>ABS(D19715-D19716)</f>
        <v>13</v>
      </c>
      <c r="K19715">
        <f>AVERAGE(D19715:D19719)</f>
        <v>18</v>
      </c>
      <c r="L19715">
        <f>AVERAGE(D19715:D19734)</f>
        <v>18</v>
      </c>
      <c r="M19715">
        <f>K19715-L19715</f>
        <v>0</v>
      </c>
      <c r="N19715" t="str">
        <f>IF(K19715&gt;L19715,"HIGH ZONE BIAS",IF(K19715&lt;L19715,"LOW ZONE BIAS","EQUILIBRIUM"))</f>
        <v>EQUILIBRIUM</v>
      </c>
    </row>
    <row r="19716">
      <c r="A19716">
        <v>5066</v>
      </c>
      <c r="B19716" t="str">
        <v>2002-09-24</v>
      </c>
      <c r="C19716" t="str">
        <v>Evening</v>
      </c>
      <c r="D19716">
        <v>31</v>
      </c>
      <c r="E19716" t="str">
        <f>IF(MOD(D19716,2)=0,"EVEN","ODD")</f>
        <v>ODD</v>
      </c>
      <c r="F19716" t="str">
        <f>IF(D19716&lt;=18,"LOW (1-18)","HIGH (19-36)")</f>
        <v>HIGH (19-36)</v>
      </c>
      <c r="G19716">
        <f>INT((D19716-1)/6)+1</f>
        <v>6</v>
      </c>
      <c r="H19716">
        <f>MOD(D19716-1,6)+1</f>
        <v>1</v>
      </c>
      <c r="I19716">
        <f>37-D19716</f>
        <v>6</v>
      </c>
      <c r="J19716">
        <f>ABS(D19716-D19717)</f>
        <v>24</v>
      </c>
      <c r="K19716">
        <f>AVERAGE(D19716:D19720)</f>
        <v>31</v>
      </c>
      <c r="L19716">
        <f>AVERAGE(D19716:D19735)</f>
        <v>31</v>
      </c>
      <c r="M19716">
        <f>K19716-L19716</f>
        <v>0</v>
      </c>
      <c r="N19716" t="str">
        <f>IF(K19716&gt;L19716,"HIGH ZONE BIAS",IF(K19716&lt;L19716,"LOW ZONE BIAS","EQUILIBRIUM"))</f>
        <v>EQUILIBRIUM</v>
      </c>
    </row>
    <row r="19717">
      <c r="A19717">
        <v>5065</v>
      </c>
      <c r="B19717" t="str">
        <v>2002-09-24</v>
      </c>
      <c r="C19717" t="str">
        <v>Midday</v>
      </c>
      <c r="D19717">
        <v>7</v>
      </c>
      <c r="E19717" t="str">
        <f>IF(MOD(D19717,2)=0,"EVEN","ODD")</f>
        <v>ODD</v>
      </c>
      <c r="F19717" t="str">
        <f>IF(D19717&lt;=18,"LOW (1-18)","HIGH (19-36)")</f>
        <v>LOW (1-18)</v>
      </c>
      <c r="G19717">
        <f>INT((D19717-1)/6)+1</f>
        <v>2</v>
      </c>
      <c r="H19717">
        <f>MOD(D19717-1,6)+1</f>
        <v>1</v>
      </c>
      <c r="I19717">
        <f>37-D19717</f>
        <v>30</v>
      </c>
      <c r="J19717">
        <f>ABS(D19717-D19718)</f>
        <v>17</v>
      </c>
      <c r="K19717">
        <f>AVERAGE(D19717:D19721)</f>
        <v>7</v>
      </c>
      <c r="L19717">
        <f>AVERAGE(D19717:D19736)</f>
        <v>7</v>
      </c>
      <c r="M19717">
        <f>K19717-L19717</f>
        <v>0</v>
      </c>
      <c r="N19717" t="str">
        <f>IF(K19717&gt;L19717,"HIGH ZONE BIAS",IF(K19717&lt;L19717,"LOW ZONE BIAS","EQUILIBRIUM"))</f>
        <v>EQUILIBRIUM</v>
      </c>
    </row>
    <row r="19718">
      <c r="A19718">
        <v>5064</v>
      </c>
      <c r="B19718" t="str">
        <v>2002-09-23</v>
      </c>
      <c r="C19718" t="str">
        <v>Evening</v>
      </c>
      <c r="D19718">
        <v>24</v>
      </c>
      <c r="E19718" t="str">
        <f>IF(MOD(D19718,2)=0,"EVEN","ODD")</f>
        <v>EVEN</v>
      </c>
      <c r="F19718" t="str">
        <f>IF(D19718&lt;=18,"LOW (1-18)","HIGH (19-36)")</f>
        <v>HIGH (19-36)</v>
      </c>
      <c r="G19718">
        <f>INT((D19718-1)/6)+1</f>
        <v>4</v>
      </c>
      <c r="H19718">
        <f>MOD(D19718-1,6)+1</f>
        <v>6</v>
      </c>
      <c r="I19718">
        <f>37-D19718</f>
        <v>13</v>
      </c>
      <c r="J19718">
        <f>ABS(D19718-D19719)</f>
        <v>11</v>
      </c>
      <c r="K19718">
        <f>AVERAGE(D19718:D19722)</f>
        <v>24</v>
      </c>
      <c r="L19718">
        <f>AVERAGE(D19718:D19737)</f>
        <v>24</v>
      </c>
      <c r="M19718">
        <f>K19718-L19718</f>
        <v>0</v>
      </c>
      <c r="N19718" t="str">
        <f>IF(K19718&gt;L19718,"HIGH ZONE BIAS",IF(K19718&lt;L19718,"LOW ZONE BIAS","EQUILIBRIUM"))</f>
        <v>EQUILIBRIUM</v>
      </c>
    </row>
    <row r="19719">
      <c r="A19719">
        <v>5063</v>
      </c>
      <c r="B19719" t="str">
        <v>2002-09-23</v>
      </c>
      <c r="C19719" t="str">
        <v>Midday</v>
      </c>
      <c r="D19719">
        <v>13</v>
      </c>
      <c r="E19719" t="str">
        <f>IF(MOD(D19719,2)=0,"EVEN","ODD")</f>
        <v>ODD</v>
      </c>
      <c r="F19719" t="str">
        <f>IF(D19719&lt;=18,"LOW (1-18)","HIGH (19-36)")</f>
        <v>LOW (1-18)</v>
      </c>
      <c r="G19719">
        <f>INT((D19719-1)/6)+1</f>
        <v>3</v>
      </c>
      <c r="H19719">
        <f>MOD(D19719-1,6)+1</f>
        <v>1</v>
      </c>
      <c r="I19719">
        <f>37-D19719</f>
        <v>24</v>
      </c>
      <c r="J19719">
        <f>ABS(D19719-D19720)</f>
        <v>5</v>
      </c>
      <c r="K19719">
        <f>AVERAGE(D19719:D19723)</f>
        <v>13</v>
      </c>
      <c r="L19719">
        <f>AVERAGE(D19719:D19738)</f>
        <v>13</v>
      </c>
      <c r="M19719">
        <f>K19719-L19719</f>
        <v>0</v>
      </c>
      <c r="N19719" t="str">
        <f>IF(K19719&gt;L19719,"HIGH ZONE BIAS",IF(K19719&lt;L19719,"LOW ZONE BIAS","EQUILIBRIUM"))</f>
        <v>EQUILIBRIUM</v>
      </c>
    </row>
    <row r="19720">
      <c r="A19720">
        <v>5062</v>
      </c>
      <c r="B19720" t="str">
        <v>2002-09-21</v>
      </c>
      <c r="C19720" t="str">
        <v>Evening</v>
      </c>
      <c r="D19720">
        <v>8</v>
      </c>
      <c r="E19720" t="str">
        <f>IF(MOD(D19720,2)=0,"EVEN","ODD")</f>
        <v>EVEN</v>
      </c>
      <c r="F19720" t="str">
        <f>IF(D19720&lt;=18,"LOW (1-18)","HIGH (19-36)")</f>
        <v>LOW (1-18)</v>
      </c>
      <c r="G19720">
        <f>INT((D19720-1)/6)+1</f>
        <v>2</v>
      </c>
      <c r="H19720">
        <f>MOD(D19720-1,6)+1</f>
        <v>2</v>
      </c>
      <c r="I19720">
        <f>37-D19720</f>
        <v>29</v>
      </c>
      <c r="J19720">
        <f>ABS(D19720-D19721)</f>
        <v>5</v>
      </c>
      <c r="K19720">
        <f>AVERAGE(D19720:D19724)</f>
        <v>8</v>
      </c>
      <c r="L19720">
        <f>AVERAGE(D19720:D19739)</f>
        <v>8</v>
      </c>
      <c r="M19720">
        <f>K19720-L19720</f>
        <v>0</v>
      </c>
      <c r="N19720" t="str">
        <f>IF(K19720&gt;L19720,"HIGH ZONE BIAS",IF(K19720&lt;L19720,"LOW ZONE BIAS","EQUILIBRIUM"))</f>
        <v>EQUILIBRIUM</v>
      </c>
    </row>
    <row r="19721">
      <c r="A19721">
        <v>5061</v>
      </c>
      <c r="B19721" t="str">
        <v>2002-09-21</v>
      </c>
      <c r="C19721" t="str">
        <v>Midday</v>
      </c>
      <c r="D19721">
        <v>13</v>
      </c>
      <c r="E19721" t="str">
        <f>IF(MOD(D19721,2)=0,"EVEN","ODD")</f>
        <v>ODD</v>
      </c>
      <c r="F19721" t="str">
        <f>IF(D19721&lt;=18,"LOW (1-18)","HIGH (19-36)")</f>
        <v>LOW (1-18)</v>
      </c>
      <c r="G19721">
        <f>INT((D19721-1)/6)+1</f>
        <v>3</v>
      </c>
      <c r="H19721">
        <f>MOD(D19721-1,6)+1</f>
        <v>1</v>
      </c>
      <c r="I19721">
        <f>37-D19721</f>
        <v>24</v>
      </c>
      <c r="J19721">
        <f>ABS(D19721-D19722)</f>
        <v>12</v>
      </c>
      <c r="K19721">
        <f>AVERAGE(D19721:D19725)</f>
        <v>13</v>
      </c>
      <c r="L19721">
        <f>AVERAGE(D19721:D19740)</f>
        <v>13</v>
      </c>
      <c r="M19721">
        <f>K19721-L19721</f>
        <v>0</v>
      </c>
      <c r="N19721" t="str">
        <f>IF(K19721&gt;L19721,"HIGH ZONE BIAS",IF(K19721&lt;L19721,"LOW ZONE BIAS","EQUILIBRIUM"))</f>
        <v>EQUILIBRIUM</v>
      </c>
    </row>
    <row r="19722">
      <c r="A19722">
        <v>5060</v>
      </c>
      <c r="B19722" t="str">
        <v>2002-09-20</v>
      </c>
      <c r="C19722" t="str">
        <v>Evening</v>
      </c>
      <c r="D19722">
        <v>25</v>
      </c>
      <c r="E19722" t="str">
        <f>IF(MOD(D19722,2)=0,"EVEN","ODD")</f>
        <v>ODD</v>
      </c>
      <c r="F19722" t="str">
        <f>IF(D19722&lt;=18,"LOW (1-18)","HIGH (19-36)")</f>
        <v>HIGH (19-36)</v>
      </c>
      <c r="G19722">
        <f>INT((D19722-1)/6)+1</f>
        <v>5</v>
      </c>
      <c r="H19722">
        <f>MOD(D19722-1,6)+1</f>
        <v>1</v>
      </c>
      <c r="I19722">
        <f>37-D19722</f>
        <v>12</v>
      </c>
      <c r="J19722">
        <f>ABS(D19722-D19723)</f>
        <v>3</v>
      </c>
      <c r="K19722">
        <f>AVERAGE(D19722:D19726)</f>
        <v>25</v>
      </c>
      <c r="L19722">
        <f>AVERAGE(D19722:D19741)</f>
        <v>25</v>
      </c>
      <c r="M19722">
        <f>K19722-L19722</f>
        <v>0</v>
      </c>
      <c r="N19722" t="str">
        <f>IF(K19722&gt;L19722,"HIGH ZONE BIAS",IF(K19722&lt;L19722,"LOW ZONE BIAS","EQUILIBRIUM"))</f>
        <v>EQUILIBRIUM</v>
      </c>
    </row>
    <row r="19723">
      <c r="A19723">
        <v>5059</v>
      </c>
      <c r="B19723" t="str">
        <v>2002-09-20</v>
      </c>
      <c r="C19723" t="str">
        <v>Midday</v>
      </c>
      <c r="D19723">
        <v>22</v>
      </c>
      <c r="E19723" t="str">
        <f>IF(MOD(D19723,2)=0,"EVEN","ODD")</f>
        <v>EVEN</v>
      </c>
      <c r="F19723" t="str">
        <f>IF(D19723&lt;=18,"LOW (1-18)","HIGH (19-36)")</f>
        <v>HIGH (19-36)</v>
      </c>
      <c r="G19723">
        <f>INT((D19723-1)/6)+1</f>
        <v>4</v>
      </c>
      <c r="H19723">
        <f>MOD(D19723-1,6)+1</f>
        <v>4</v>
      </c>
      <c r="I19723">
        <f>37-D19723</f>
        <v>15</v>
      </c>
      <c r="J19723">
        <f>ABS(D19723-D19724)</f>
        <v>4</v>
      </c>
      <c r="K19723">
        <f>AVERAGE(D19723:D19727)</f>
        <v>22</v>
      </c>
      <c r="L19723">
        <f>AVERAGE(D19723:D19742)</f>
        <v>22</v>
      </c>
      <c r="M19723">
        <f>K19723-L19723</f>
        <v>0</v>
      </c>
      <c r="N19723" t="str">
        <f>IF(K19723&gt;L19723,"HIGH ZONE BIAS",IF(K19723&lt;L19723,"LOW ZONE BIAS","EQUILIBRIUM"))</f>
        <v>EQUILIBRIUM</v>
      </c>
    </row>
    <row r="19724">
      <c r="A19724">
        <v>5058</v>
      </c>
      <c r="B19724" t="str">
        <v>2002-09-19</v>
      </c>
      <c r="C19724" t="str">
        <v>Evening</v>
      </c>
      <c r="D19724">
        <v>26</v>
      </c>
      <c r="E19724" t="str">
        <f>IF(MOD(D19724,2)=0,"EVEN","ODD")</f>
        <v>EVEN</v>
      </c>
      <c r="F19724" t="str">
        <f>IF(D19724&lt;=18,"LOW (1-18)","HIGH (19-36)")</f>
        <v>HIGH (19-36)</v>
      </c>
      <c r="G19724">
        <f>INT((D19724-1)/6)+1</f>
        <v>5</v>
      </c>
      <c r="H19724">
        <f>MOD(D19724-1,6)+1</f>
        <v>2</v>
      </c>
      <c r="I19724">
        <f>37-D19724</f>
        <v>11</v>
      </c>
      <c r="J19724">
        <f>ABS(D19724-D19725)</f>
        <v>22</v>
      </c>
      <c r="K19724">
        <f>AVERAGE(D19724:D19728)</f>
        <v>26</v>
      </c>
      <c r="L19724">
        <f>AVERAGE(D19724:D19743)</f>
        <v>26</v>
      </c>
      <c r="M19724">
        <f>K19724-L19724</f>
        <v>0</v>
      </c>
      <c r="N19724" t="str">
        <f>IF(K19724&gt;L19724,"HIGH ZONE BIAS",IF(K19724&lt;L19724,"LOW ZONE BIAS","EQUILIBRIUM"))</f>
        <v>EQUILIBRIUM</v>
      </c>
    </row>
    <row r="19725">
      <c r="A19725">
        <v>5057</v>
      </c>
      <c r="B19725" t="str">
        <v>2002-09-19</v>
      </c>
      <c r="C19725" t="str">
        <v>Midday</v>
      </c>
      <c r="D19725">
        <v>4</v>
      </c>
      <c r="E19725" t="str">
        <f>IF(MOD(D19725,2)=0,"EVEN","ODD")</f>
        <v>EVEN</v>
      </c>
      <c r="F19725" t="str">
        <f>IF(D19725&lt;=18,"LOW (1-18)","HIGH (19-36)")</f>
        <v>LOW (1-18)</v>
      </c>
      <c r="G19725">
        <f>INT((D19725-1)/6)+1</f>
        <v>1</v>
      </c>
      <c r="H19725">
        <f>MOD(D19725-1,6)+1</f>
        <v>4</v>
      </c>
      <c r="I19725">
        <f>37-D19725</f>
        <v>33</v>
      </c>
      <c r="J19725">
        <f>ABS(D19725-D19726)</f>
        <v>9</v>
      </c>
      <c r="K19725">
        <f>AVERAGE(D19725:D19729)</f>
        <v>4</v>
      </c>
      <c r="L19725">
        <f>AVERAGE(D19725:D19744)</f>
        <v>4</v>
      </c>
      <c r="M19725">
        <f>K19725-L19725</f>
        <v>0</v>
      </c>
      <c r="N19725" t="str">
        <f>IF(K19725&gt;L19725,"HIGH ZONE BIAS",IF(K19725&lt;L19725,"LOW ZONE BIAS","EQUILIBRIUM"))</f>
        <v>EQUILIBRIUM</v>
      </c>
    </row>
    <row r="19726">
      <c r="A19726">
        <v>5056</v>
      </c>
      <c r="B19726" t="str">
        <v>2002-09-18</v>
      </c>
      <c r="C19726" t="str">
        <v>Evening</v>
      </c>
      <c r="D19726">
        <v>13</v>
      </c>
      <c r="E19726" t="str">
        <f>IF(MOD(D19726,2)=0,"EVEN","ODD")</f>
        <v>ODD</v>
      </c>
      <c r="F19726" t="str">
        <f>IF(D19726&lt;=18,"LOW (1-18)","HIGH (19-36)")</f>
        <v>LOW (1-18)</v>
      </c>
      <c r="G19726">
        <f>INT((D19726-1)/6)+1</f>
        <v>3</v>
      </c>
      <c r="H19726">
        <f>MOD(D19726-1,6)+1</f>
        <v>1</v>
      </c>
      <c r="I19726">
        <f>37-D19726</f>
        <v>24</v>
      </c>
      <c r="J19726">
        <f>ABS(D19726-D19727)</f>
        <v>10</v>
      </c>
      <c r="K19726">
        <f>AVERAGE(D19726:D19730)</f>
        <v>13</v>
      </c>
      <c r="L19726">
        <f>AVERAGE(D19726:D19745)</f>
        <v>13</v>
      </c>
      <c r="M19726">
        <f>K19726-L19726</f>
        <v>0</v>
      </c>
      <c r="N19726" t="str">
        <f>IF(K19726&gt;L19726,"HIGH ZONE BIAS",IF(K19726&lt;L19726,"LOW ZONE BIAS","EQUILIBRIUM"))</f>
        <v>EQUILIBRIUM</v>
      </c>
    </row>
    <row r="19727">
      <c r="A19727">
        <v>5055</v>
      </c>
      <c r="B19727" t="str">
        <v>2002-09-18</v>
      </c>
      <c r="C19727" t="str">
        <v>Midday</v>
      </c>
      <c r="D19727">
        <v>23</v>
      </c>
      <c r="E19727" t="str">
        <f>IF(MOD(D19727,2)=0,"EVEN","ODD")</f>
        <v>ODD</v>
      </c>
      <c r="F19727" t="str">
        <f>IF(D19727&lt;=18,"LOW (1-18)","HIGH (19-36)")</f>
        <v>HIGH (19-36)</v>
      </c>
      <c r="G19727">
        <f>INT((D19727-1)/6)+1</f>
        <v>4</v>
      </c>
      <c r="H19727">
        <f>MOD(D19727-1,6)+1</f>
        <v>5</v>
      </c>
      <c r="I19727">
        <f>37-D19727</f>
        <v>14</v>
      </c>
      <c r="J19727">
        <f>ABS(D19727-D19728)</f>
        <v>0</v>
      </c>
      <c r="K19727">
        <f>AVERAGE(D19727:D19731)</f>
        <v>23</v>
      </c>
      <c r="L19727">
        <f>AVERAGE(D19727:D19746)</f>
        <v>23</v>
      </c>
      <c r="M19727">
        <f>K19727-L19727</f>
        <v>0</v>
      </c>
      <c r="N19727" t="str">
        <f>IF(K19727&gt;L19727,"HIGH ZONE BIAS",IF(K19727&lt;L19727,"LOW ZONE BIAS","EQUILIBRIUM"))</f>
        <v>EQUILIBRIUM</v>
      </c>
    </row>
    <row r="19728">
      <c r="A19728">
        <v>5054</v>
      </c>
      <c r="B19728" t="str">
        <v>2002-09-17</v>
      </c>
      <c r="C19728" t="str">
        <v>Evening</v>
      </c>
      <c r="D19728">
        <v>23</v>
      </c>
      <c r="E19728" t="str">
        <f>IF(MOD(D19728,2)=0,"EVEN","ODD")</f>
        <v>ODD</v>
      </c>
      <c r="F19728" t="str">
        <f>IF(D19728&lt;=18,"LOW (1-18)","HIGH (19-36)")</f>
        <v>HIGH (19-36)</v>
      </c>
      <c r="G19728">
        <f>INT((D19728-1)/6)+1</f>
        <v>4</v>
      </c>
      <c r="H19728">
        <f>MOD(D19728-1,6)+1</f>
        <v>5</v>
      </c>
      <c r="I19728">
        <f>37-D19728</f>
        <v>14</v>
      </c>
      <c r="J19728">
        <f>ABS(D19728-D19729)</f>
        <v>7</v>
      </c>
      <c r="K19728">
        <f>AVERAGE(D19728:D19732)</f>
        <v>23</v>
      </c>
      <c r="L19728">
        <f>AVERAGE(D19728:D19747)</f>
        <v>23</v>
      </c>
      <c r="M19728">
        <f>K19728-L19728</f>
        <v>0</v>
      </c>
      <c r="N19728" t="str">
        <f>IF(K19728&gt;L19728,"HIGH ZONE BIAS",IF(K19728&lt;L19728,"LOW ZONE BIAS","EQUILIBRIUM"))</f>
        <v>EQUILIBRIUM</v>
      </c>
    </row>
    <row r="19729">
      <c r="A19729">
        <v>5053</v>
      </c>
      <c r="B19729" t="str">
        <v>2002-09-17</v>
      </c>
      <c r="C19729" t="str">
        <v>Midday</v>
      </c>
      <c r="D19729">
        <v>16</v>
      </c>
      <c r="E19729" t="str">
        <f>IF(MOD(D19729,2)=0,"EVEN","ODD")</f>
        <v>EVEN</v>
      </c>
      <c r="F19729" t="str">
        <f>IF(D19729&lt;=18,"LOW (1-18)","HIGH (19-36)")</f>
        <v>LOW (1-18)</v>
      </c>
      <c r="G19729">
        <f>INT((D19729-1)/6)+1</f>
        <v>3</v>
      </c>
      <c r="H19729">
        <f>MOD(D19729-1,6)+1</f>
        <v>4</v>
      </c>
      <c r="I19729">
        <f>37-D19729</f>
        <v>21</v>
      </c>
      <c r="J19729">
        <f>ABS(D19729-D19730)</f>
        <v>14</v>
      </c>
      <c r="K19729">
        <f>AVERAGE(D19729:D19733)</f>
        <v>16</v>
      </c>
      <c r="L19729">
        <f>AVERAGE(D19729:D19748)</f>
        <v>16</v>
      </c>
      <c r="M19729">
        <f>K19729-L19729</f>
        <v>0</v>
      </c>
      <c r="N19729" t="str">
        <f>IF(K19729&gt;L19729,"HIGH ZONE BIAS",IF(K19729&lt;L19729,"LOW ZONE BIAS","EQUILIBRIUM"))</f>
        <v>EQUILIBRIUM</v>
      </c>
    </row>
    <row r="19730">
      <c r="A19730">
        <v>5052</v>
      </c>
      <c r="B19730" t="str">
        <v>2002-09-16</v>
      </c>
      <c r="C19730" t="str">
        <v>Evening</v>
      </c>
      <c r="D19730">
        <v>2</v>
      </c>
      <c r="E19730" t="str">
        <f>IF(MOD(D19730,2)=0,"EVEN","ODD")</f>
        <v>EVEN</v>
      </c>
      <c r="F19730" t="str">
        <f>IF(D19730&lt;=18,"LOW (1-18)","HIGH (19-36)")</f>
        <v>LOW (1-18)</v>
      </c>
      <c r="G19730">
        <f>INT((D19730-1)/6)+1</f>
        <v>1</v>
      </c>
      <c r="H19730">
        <f>MOD(D19730-1,6)+1</f>
        <v>2</v>
      </c>
      <c r="I19730">
        <f>37-D19730</f>
        <v>35</v>
      </c>
      <c r="J19730">
        <f>ABS(D19730-D19731)</f>
        <v>12</v>
      </c>
      <c r="K19730">
        <f>AVERAGE(D19730:D19734)</f>
        <v>2</v>
      </c>
      <c r="L19730">
        <f>AVERAGE(D19730:D19749)</f>
        <v>2</v>
      </c>
      <c r="M19730">
        <f>K19730-L19730</f>
        <v>0</v>
      </c>
      <c r="N19730" t="str">
        <f>IF(K19730&gt;L19730,"HIGH ZONE BIAS",IF(K19730&lt;L19730,"LOW ZONE BIAS","EQUILIBRIUM"))</f>
        <v>EQUILIBRIUM</v>
      </c>
    </row>
    <row r="19731">
      <c r="A19731">
        <v>5051</v>
      </c>
      <c r="B19731" t="str">
        <v>2002-09-16</v>
      </c>
      <c r="C19731" t="str">
        <v>Midday</v>
      </c>
      <c r="D19731">
        <v>14</v>
      </c>
      <c r="E19731" t="str">
        <f>IF(MOD(D19731,2)=0,"EVEN","ODD")</f>
        <v>EVEN</v>
      </c>
      <c r="F19731" t="str">
        <f>IF(D19731&lt;=18,"LOW (1-18)","HIGH (19-36)")</f>
        <v>LOW (1-18)</v>
      </c>
      <c r="G19731">
        <f>INT((D19731-1)/6)+1</f>
        <v>3</v>
      </c>
      <c r="H19731">
        <f>MOD(D19731-1,6)+1</f>
        <v>2</v>
      </c>
      <c r="I19731">
        <f>37-D19731</f>
        <v>23</v>
      </c>
      <c r="J19731">
        <f>ABS(D19731-D19732)</f>
        <v>15</v>
      </c>
      <c r="K19731">
        <f>AVERAGE(D19731:D19735)</f>
        <v>14</v>
      </c>
      <c r="L19731">
        <f>AVERAGE(D19731:D19750)</f>
        <v>14</v>
      </c>
      <c r="M19731">
        <f>K19731-L19731</f>
        <v>0</v>
      </c>
      <c r="N19731" t="str">
        <f>IF(K19731&gt;L19731,"HIGH ZONE BIAS",IF(K19731&lt;L19731,"LOW ZONE BIAS","EQUILIBRIUM"))</f>
        <v>EQUILIBRIUM</v>
      </c>
    </row>
    <row r="19732">
      <c r="A19732">
        <v>5050</v>
      </c>
      <c r="B19732" t="str">
        <v>2002-09-14</v>
      </c>
      <c r="C19732" t="str">
        <v>Evening</v>
      </c>
      <c r="D19732">
        <v>29</v>
      </c>
      <c r="E19732" t="str">
        <f>IF(MOD(D19732,2)=0,"EVEN","ODD")</f>
        <v>ODD</v>
      </c>
      <c r="F19732" t="str">
        <f>IF(D19732&lt;=18,"LOW (1-18)","HIGH (19-36)")</f>
        <v>HIGH (19-36)</v>
      </c>
      <c r="G19732">
        <f>INT((D19732-1)/6)+1</f>
        <v>5</v>
      </c>
      <c r="H19732">
        <f>MOD(D19732-1,6)+1</f>
        <v>5</v>
      </c>
      <c r="I19732">
        <f>37-D19732</f>
        <v>8</v>
      </c>
      <c r="J19732">
        <f>ABS(D19732-D19733)</f>
        <v>27</v>
      </c>
      <c r="K19732">
        <f>AVERAGE(D19732:D19736)</f>
        <v>29</v>
      </c>
      <c r="L19732">
        <f>AVERAGE(D19732:D19751)</f>
        <v>29</v>
      </c>
      <c r="M19732">
        <f>K19732-L19732</f>
        <v>0</v>
      </c>
      <c r="N19732" t="str">
        <f>IF(K19732&gt;L19732,"HIGH ZONE BIAS",IF(K19732&lt;L19732,"LOW ZONE BIAS","EQUILIBRIUM"))</f>
        <v>EQUILIBRIUM</v>
      </c>
    </row>
    <row r="19733">
      <c r="A19733">
        <v>5049</v>
      </c>
      <c r="B19733" t="str">
        <v>2002-09-14</v>
      </c>
      <c r="C19733" t="str">
        <v>Midday</v>
      </c>
      <c r="D19733">
        <v>2</v>
      </c>
      <c r="E19733" t="str">
        <f>IF(MOD(D19733,2)=0,"EVEN","ODD")</f>
        <v>EVEN</v>
      </c>
      <c r="F19733" t="str">
        <f>IF(D19733&lt;=18,"LOW (1-18)","HIGH (19-36)")</f>
        <v>LOW (1-18)</v>
      </c>
      <c r="G19733">
        <f>INT((D19733-1)/6)+1</f>
        <v>1</v>
      </c>
      <c r="H19733">
        <f>MOD(D19733-1,6)+1</f>
        <v>2</v>
      </c>
      <c r="I19733">
        <f>37-D19733</f>
        <v>35</v>
      </c>
      <c r="J19733">
        <f>ABS(D19733-D19734)</f>
        <v>5</v>
      </c>
      <c r="K19733">
        <f>AVERAGE(D19733:D19737)</f>
        <v>2</v>
      </c>
      <c r="L19733">
        <f>AVERAGE(D19733:D19752)</f>
        <v>2</v>
      </c>
      <c r="M19733">
        <f>K19733-L19733</f>
        <v>0</v>
      </c>
      <c r="N19733" t="str">
        <f>IF(K19733&gt;L19733,"HIGH ZONE BIAS",IF(K19733&lt;L19733,"LOW ZONE BIAS","EQUILIBRIUM"))</f>
        <v>EQUILIBRIUM</v>
      </c>
    </row>
    <row r="19734">
      <c r="A19734">
        <v>5048</v>
      </c>
      <c r="B19734" t="str">
        <v>2002-09-13</v>
      </c>
      <c r="C19734" t="str">
        <v>Evening</v>
      </c>
      <c r="D19734">
        <v>7</v>
      </c>
      <c r="E19734" t="str">
        <f>IF(MOD(D19734,2)=0,"EVEN","ODD")</f>
        <v>ODD</v>
      </c>
      <c r="F19734" t="str">
        <f>IF(D19734&lt;=18,"LOW (1-18)","HIGH (19-36)")</f>
        <v>LOW (1-18)</v>
      </c>
      <c r="G19734">
        <f>INT((D19734-1)/6)+1</f>
        <v>2</v>
      </c>
      <c r="H19734">
        <f>MOD(D19734-1,6)+1</f>
        <v>1</v>
      </c>
      <c r="I19734">
        <f>37-D19734</f>
        <v>30</v>
      </c>
      <c r="J19734">
        <f>ABS(D19734-D19735)</f>
        <v>20</v>
      </c>
      <c r="K19734">
        <f>AVERAGE(D19734:D19738)</f>
        <v>7</v>
      </c>
      <c r="L19734">
        <f>AVERAGE(D19734:D19753)</f>
        <v>7</v>
      </c>
      <c r="M19734">
        <f>K19734-L19734</f>
        <v>0</v>
      </c>
      <c r="N19734" t="str">
        <f>IF(K19734&gt;L19734,"HIGH ZONE BIAS",IF(K19734&lt;L19734,"LOW ZONE BIAS","EQUILIBRIUM"))</f>
        <v>EQUILIBRIUM</v>
      </c>
    </row>
    <row r="19735">
      <c r="A19735">
        <v>5047</v>
      </c>
      <c r="B19735" t="str">
        <v>2002-09-13</v>
      </c>
      <c r="C19735" t="str">
        <v>Midday</v>
      </c>
      <c r="D19735">
        <v>27</v>
      </c>
      <c r="E19735" t="str">
        <f>IF(MOD(D19735,2)=0,"EVEN","ODD")</f>
        <v>ODD</v>
      </c>
      <c r="F19735" t="str">
        <f>IF(D19735&lt;=18,"LOW (1-18)","HIGH (19-36)")</f>
        <v>HIGH (19-36)</v>
      </c>
      <c r="G19735">
        <f>INT((D19735-1)/6)+1</f>
        <v>5</v>
      </c>
      <c r="H19735">
        <f>MOD(D19735-1,6)+1</f>
        <v>3</v>
      </c>
      <c r="I19735">
        <f>37-D19735</f>
        <v>10</v>
      </c>
      <c r="J19735">
        <f>ABS(D19735-D19736)</f>
        <v>20</v>
      </c>
      <c r="K19735">
        <f>AVERAGE(D19735:D19739)</f>
        <v>27</v>
      </c>
      <c r="L19735">
        <f>AVERAGE(D19735:D19754)</f>
        <v>27</v>
      </c>
      <c r="M19735">
        <f>K19735-L19735</f>
        <v>0</v>
      </c>
      <c r="N19735" t="str">
        <f>IF(K19735&gt;L19735,"HIGH ZONE BIAS",IF(K19735&lt;L19735,"LOW ZONE BIAS","EQUILIBRIUM"))</f>
        <v>EQUILIBRIUM</v>
      </c>
    </row>
    <row r="19736">
      <c r="A19736">
        <v>5046</v>
      </c>
      <c r="B19736" t="str">
        <v>2002-09-12</v>
      </c>
      <c r="C19736" t="str">
        <v>Evening</v>
      </c>
      <c r="D19736">
        <v>7</v>
      </c>
      <c r="E19736" t="str">
        <f>IF(MOD(D19736,2)=0,"EVEN","ODD")</f>
        <v>ODD</v>
      </c>
      <c r="F19736" t="str">
        <f>IF(D19736&lt;=18,"LOW (1-18)","HIGH (19-36)")</f>
        <v>LOW (1-18)</v>
      </c>
      <c r="G19736">
        <f>INT((D19736-1)/6)+1</f>
        <v>2</v>
      </c>
      <c r="H19736">
        <f>MOD(D19736-1,6)+1</f>
        <v>1</v>
      </c>
      <c r="I19736">
        <f>37-D19736</f>
        <v>30</v>
      </c>
      <c r="J19736">
        <f>ABS(D19736-D19737)</f>
        <v>17</v>
      </c>
      <c r="K19736">
        <f>AVERAGE(D19736:D19740)</f>
        <v>7</v>
      </c>
      <c r="L19736">
        <f>AVERAGE(D19736:D19755)</f>
        <v>7</v>
      </c>
      <c r="M19736">
        <f>K19736-L19736</f>
        <v>0</v>
      </c>
      <c r="N19736" t="str">
        <f>IF(K19736&gt;L19736,"HIGH ZONE BIAS",IF(K19736&lt;L19736,"LOW ZONE BIAS","EQUILIBRIUM"))</f>
        <v>EQUILIBRIUM</v>
      </c>
    </row>
    <row r="19737">
      <c r="A19737">
        <v>5045</v>
      </c>
      <c r="B19737" t="str">
        <v>2002-09-12</v>
      </c>
      <c r="C19737" t="str">
        <v>Midday</v>
      </c>
      <c r="D19737">
        <v>24</v>
      </c>
      <c r="E19737" t="str">
        <f>IF(MOD(D19737,2)=0,"EVEN","ODD")</f>
        <v>EVEN</v>
      </c>
      <c r="F19737" t="str">
        <f>IF(D19737&lt;=18,"LOW (1-18)","HIGH (19-36)")</f>
        <v>HIGH (19-36)</v>
      </c>
      <c r="G19737">
        <f>INT((D19737-1)/6)+1</f>
        <v>4</v>
      </c>
      <c r="H19737">
        <f>MOD(D19737-1,6)+1</f>
        <v>6</v>
      </c>
      <c r="I19737">
        <f>37-D19737</f>
        <v>13</v>
      </c>
      <c r="J19737">
        <f>ABS(D19737-D19738)</f>
        <v>3</v>
      </c>
      <c r="K19737">
        <f>AVERAGE(D19737:D19741)</f>
        <v>24</v>
      </c>
      <c r="L19737">
        <f>AVERAGE(D19737:D19756)</f>
        <v>24</v>
      </c>
      <c r="M19737">
        <f>K19737-L19737</f>
        <v>0</v>
      </c>
      <c r="N19737" t="str">
        <f>IF(K19737&gt;L19737,"HIGH ZONE BIAS",IF(K19737&lt;L19737,"LOW ZONE BIAS","EQUILIBRIUM"))</f>
        <v>EQUILIBRIUM</v>
      </c>
    </row>
    <row r="19738">
      <c r="A19738">
        <v>5044</v>
      </c>
      <c r="B19738" t="str">
        <v>2002-09-11</v>
      </c>
      <c r="C19738" t="str">
        <v>Evening</v>
      </c>
      <c r="D19738">
        <v>27</v>
      </c>
      <c r="E19738" t="str">
        <f>IF(MOD(D19738,2)=0,"EVEN","ODD")</f>
        <v>ODD</v>
      </c>
      <c r="F19738" t="str">
        <f>IF(D19738&lt;=18,"LOW (1-18)","HIGH (19-36)")</f>
        <v>HIGH (19-36)</v>
      </c>
      <c r="G19738">
        <f>INT((D19738-1)/6)+1</f>
        <v>5</v>
      </c>
      <c r="H19738">
        <f>MOD(D19738-1,6)+1</f>
        <v>3</v>
      </c>
      <c r="I19738">
        <f>37-D19738</f>
        <v>10</v>
      </c>
      <c r="J19738">
        <f>ABS(D19738-D19739)</f>
        <v>12</v>
      </c>
      <c r="K19738">
        <f>AVERAGE(D19738:D19742)</f>
        <v>27</v>
      </c>
      <c r="L19738">
        <f>AVERAGE(D19738:D19757)</f>
        <v>27</v>
      </c>
      <c r="M19738">
        <f>K19738-L19738</f>
        <v>0</v>
      </c>
      <c r="N19738" t="str">
        <f>IF(K19738&gt;L19738,"HIGH ZONE BIAS",IF(K19738&lt;L19738,"LOW ZONE BIAS","EQUILIBRIUM"))</f>
        <v>EQUILIBRIUM</v>
      </c>
    </row>
    <row r="19739">
      <c r="A19739">
        <v>5043</v>
      </c>
      <c r="B19739" t="str">
        <v>2002-09-11</v>
      </c>
      <c r="C19739" t="str">
        <v>Midday</v>
      </c>
      <c r="D19739">
        <v>15</v>
      </c>
      <c r="E19739" t="str">
        <f>IF(MOD(D19739,2)=0,"EVEN","ODD")</f>
        <v>ODD</v>
      </c>
      <c r="F19739" t="str">
        <f>IF(D19739&lt;=18,"LOW (1-18)","HIGH (19-36)")</f>
        <v>LOW (1-18)</v>
      </c>
      <c r="G19739">
        <f>INT((D19739-1)/6)+1</f>
        <v>3</v>
      </c>
      <c r="H19739">
        <f>MOD(D19739-1,6)+1</f>
        <v>3</v>
      </c>
      <c r="I19739">
        <f>37-D19739</f>
        <v>22</v>
      </c>
      <c r="J19739">
        <f>ABS(D19739-D19740)</f>
        <v>0</v>
      </c>
      <c r="K19739">
        <f>AVERAGE(D19739:D19743)</f>
        <v>15</v>
      </c>
      <c r="L19739">
        <f>AVERAGE(D19739:D19758)</f>
        <v>15</v>
      </c>
      <c r="M19739">
        <f>K19739-L19739</f>
        <v>0</v>
      </c>
      <c r="N19739" t="str">
        <f>IF(K19739&gt;L19739,"HIGH ZONE BIAS",IF(K19739&lt;L19739,"LOW ZONE BIAS","EQUILIBRIUM"))</f>
        <v>EQUILIBRIUM</v>
      </c>
    </row>
    <row r="19740">
      <c r="A19740">
        <v>5042</v>
      </c>
      <c r="B19740" t="str">
        <v>2002-09-10</v>
      </c>
      <c r="C19740" t="str">
        <v>Evening</v>
      </c>
      <c r="D19740">
        <v>15</v>
      </c>
      <c r="E19740" t="str">
        <f>IF(MOD(D19740,2)=0,"EVEN","ODD")</f>
        <v>ODD</v>
      </c>
      <c r="F19740" t="str">
        <f>IF(D19740&lt;=18,"LOW (1-18)","HIGH (19-36)")</f>
        <v>LOW (1-18)</v>
      </c>
      <c r="G19740">
        <f>INT((D19740-1)/6)+1</f>
        <v>3</v>
      </c>
      <c r="H19740">
        <f>MOD(D19740-1,6)+1</f>
        <v>3</v>
      </c>
      <c r="I19740">
        <f>37-D19740</f>
        <v>22</v>
      </c>
      <c r="J19740">
        <f>ABS(D19740-D19741)</f>
        <v>1</v>
      </c>
      <c r="K19740">
        <f>AVERAGE(D19740:D19744)</f>
        <v>15</v>
      </c>
      <c r="L19740">
        <f>AVERAGE(D19740:D19759)</f>
        <v>15</v>
      </c>
      <c r="M19740">
        <f>K19740-L19740</f>
        <v>0</v>
      </c>
      <c r="N19740" t="str">
        <f>IF(K19740&gt;L19740,"HIGH ZONE BIAS",IF(K19740&lt;L19740,"LOW ZONE BIAS","EQUILIBRIUM"))</f>
        <v>EQUILIBRIUM</v>
      </c>
    </row>
    <row r="19741">
      <c r="A19741">
        <v>5041</v>
      </c>
      <c r="B19741" t="str">
        <v>2002-09-10</v>
      </c>
      <c r="C19741" t="str">
        <v>Midday</v>
      </c>
      <c r="D19741">
        <v>14</v>
      </c>
      <c r="E19741" t="str">
        <f>IF(MOD(D19741,2)=0,"EVEN","ODD")</f>
        <v>EVEN</v>
      </c>
      <c r="F19741" t="str">
        <f>IF(D19741&lt;=18,"LOW (1-18)","HIGH (19-36)")</f>
        <v>LOW (1-18)</v>
      </c>
      <c r="G19741">
        <f>INT((D19741-1)/6)+1</f>
        <v>3</v>
      </c>
      <c r="H19741">
        <f>MOD(D19741-1,6)+1</f>
        <v>2</v>
      </c>
      <c r="I19741">
        <f>37-D19741</f>
        <v>23</v>
      </c>
      <c r="J19741">
        <f>ABS(D19741-D19742)</f>
        <v>2</v>
      </c>
      <c r="K19741">
        <f>AVERAGE(D19741:D19745)</f>
        <v>14</v>
      </c>
      <c r="L19741">
        <f>AVERAGE(D19741:D19760)</f>
        <v>14</v>
      </c>
      <c r="M19741">
        <f>K19741-L19741</f>
        <v>0</v>
      </c>
      <c r="N19741" t="str">
        <f>IF(K19741&gt;L19741,"HIGH ZONE BIAS",IF(K19741&lt;L19741,"LOW ZONE BIAS","EQUILIBRIUM"))</f>
        <v>EQUILIBRIUM</v>
      </c>
    </row>
    <row r="19742">
      <c r="A19742">
        <v>5040</v>
      </c>
      <c r="B19742" t="str">
        <v>2002-09-09</v>
      </c>
      <c r="C19742" t="str">
        <v>Evening</v>
      </c>
      <c r="D19742">
        <v>16</v>
      </c>
      <c r="E19742" t="str">
        <f>IF(MOD(D19742,2)=0,"EVEN","ODD")</f>
        <v>EVEN</v>
      </c>
      <c r="F19742" t="str">
        <f>IF(D19742&lt;=18,"LOW (1-18)","HIGH (19-36)")</f>
        <v>LOW (1-18)</v>
      </c>
      <c r="G19742">
        <f>INT((D19742-1)/6)+1</f>
        <v>3</v>
      </c>
      <c r="H19742">
        <f>MOD(D19742-1,6)+1</f>
        <v>4</v>
      </c>
      <c r="I19742">
        <f>37-D19742</f>
        <v>21</v>
      </c>
      <c r="J19742">
        <f>ABS(D19742-D19743)</f>
        <v>0</v>
      </c>
      <c r="K19742">
        <f>AVERAGE(D19742:D19746)</f>
        <v>16</v>
      </c>
      <c r="L19742">
        <f>AVERAGE(D19742:D19761)</f>
        <v>16</v>
      </c>
      <c r="M19742">
        <f>K19742-L19742</f>
        <v>0</v>
      </c>
      <c r="N19742" t="str">
        <f>IF(K19742&gt;L19742,"HIGH ZONE BIAS",IF(K19742&lt;L19742,"LOW ZONE BIAS","EQUILIBRIUM"))</f>
        <v>EQUILIBRIUM</v>
      </c>
    </row>
    <row r="19743">
      <c r="A19743">
        <v>5039</v>
      </c>
      <c r="B19743" t="str">
        <v>2002-09-09</v>
      </c>
      <c r="C19743" t="str">
        <v>Midday</v>
      </c>
      <c r="D19743">
        <v>16</v>
      </c>
      <c r="E19743" t="str">
        <f>IF(MOD(D19743,2)=0,"EVEN","ODD")</f>
        <v>EVEN</v>
      </c>
      <c r="F19743" t="str">
        <f>IF(D19743&lt;=18,"LOW (1-18)","HIGH (19-36)")</f>
        <v>LOW (1-18)</v>
      </c>
      <c r="G19743">
        <f>INT((D19743-1)/6)+1</f>
        <v>3</v>
      </c>
      <c r="H19743">
        <f>MOD(D19743-1,6)+1</f>
        <v>4</v>
      </c>
      <c r="I19743">
        <f>37-D19743</f>
        <v>21</v>
      </c>
      <c r="J19743">
        <f>ABS(D19743-D19744)</f>
        <v>1</v>
      </c>
      <c r="K19743">
        <f>AVERAGE(D19743:D19747)</f>
        <v>16</v>
      </c>
      <c r="L19743">
        <f>AVERAGE(D19743:D19762)</f>
        <v>16</v>
      </c>
      <c r="M19743">
        <f>K19743-L19743</f>
        <v>0</v>
      </c>
      <c r="N19743" t="str">
        <f>IF(K19743&gt;L19743,"HIGH ZONE BIAS",IF(K19743&lt;L19743,"LOW ZONE BIAS","EQUILIBRIUM"))</f>
        <v>EQUILIBRIUM</v>
      </c>
    </row>
    <row r="19744">
      <c r="A19744">
        <v>5038</v>
      </c>
      <c r="B19744" t="str">
        <v>2002-09-07</v>
      </c>
      <c r="C19744" t="str">
        <v>Evening</v>
      </c>
      <c r="D19744">
        <v>15</v>
      </c>
      <c r="E19744" t="str">
        <f>IF(MOD(D19744,2)=0,"EVEN","ODD")</f>
        <v>ODD</v>
      </c>
      <c r="F19744" t="str">
        <f>IF(D19744&lt;=18,"LOW (1-18)","HIGH (19-36)")</f>
        <v>LOW (1-18)</v>
      </c>
      <c r="G19744">
        <f>INT((D19744-1)/6)+1</f>
        <v>3</v>
      </c>
      <c r="H19744">
        <f>MOD(D19744-1,6)+1</f>
        <v>3</v>
      </c>
      <c r="I19744">
        <f>37-D19744</f>
        <v>22</v>
      </c>
      <c r="J19744">
        <f>ABS(D19744-D19745)</f>
        <v>7</v>
      </c>
      <c r="K19744">
        <f>AVERAGE(D19744:D19748)</f>
        <v>15</v>
      </c>
      <c r="L19744">
        <f>AVERAGE(D19744:D19763)</f>
        <v>15</v>
      </c>
      <c r="M19744">
        <f>K19744-L19744</f>
        <v>0</v>
      </c>
      <c r="N19744" t="str">
        <f>IF(K19744&gt;L19744,"HIGH ZONE BIAS",IF(K19744&lt;L19744,"LOW ZONE BIAS","EQUILIBRIUM"))</f>
        <v>EQUILIBRIUM</v>
      </c>
    </row>
    <row r="19745">
      <c r="A19745">
        <v>5037</v>
      </c>
      <c r="B19745" t="str">
        <v>2002-09-07</v>
      </c>
      <c r="C19745" t="str">
        <v>Midday</v>
      </c>
      <c r="D19745">
        <v>22</v>
      </c>
      <c r="E19745" t="str">
        <f>IF(MOD(D19745,2)=0,"EVEN","ODD")</f>
        <v>EVEN</v>
      </c>
      <c r="F19745" t="str">
        <f>IF(D19745&lt;=18,"LOW (1-18)","HIGH (19-36)")</f>
        <v>HIGH (19-36)</v>
      </c>
      <c r="G19745">
        <f>INT((D19745-1)/6)+1</f>
        <v>4</v>
      </c>
      <c r="H19745">
        <f>MOD(D19745-1,6)+1</f>
        <v>4</v>
      </c>
      <c r="I19745">
        <f>37-D19745</f>
        <v>15</v>
      </c>
      <c r="J19745">
        <f>ABS(D19745-D19746)</f>
        <v>4</v>
      </c>
      <c r="K19745">
        <f>AVERAGE(D19745:D19749)</f>
        <v>22</v>
      </c>
      <c r="L19745">
        <f>AVERAGE(D19745:D19764)</f>
        <v>22</v>
      </c>
      <c r="M19745">
        <f>K19745-L19745</f>
        <v>0</v>
      </c>
      <c r="N19745" t="str">
        <f>IF(K19745&gt;L19745,"HIGH ZONE BIAS",IF(K19745&lt;L19745,"LOW ZONE BIAS","EQUILIBRIUM"))</f>
        <v>EQUILIBRIUM</v>
      </c>
    </row>
    <row r="19746">
      <c r="A19746">
        <v>5036</v>
      </c>
      <c r="B19746" t="str">
        <v>2002-09-06</v>
      </c>
      <c r="C19746" t="str">
        <v>Evening</v>
      </c>
      <c r="D19746">
        <v>18</v>
      </c>
      <c r="E19746" t="str">
        <f>IF(MOD(D19746,2)=0,"EVEN","ODD")</f>
        <v>EVEN</v>
      </c>
      <c r="F19746" t="str">
        <f>IF(D19746&lt;=18,"LOW (1-18)","HIGH (19-36)")</f>
        <v>LOW (1-18)</v>
      </c>
      <c r="G19746">
        <f>INT((D19746-1)/6)+1</f>
        <v>3</v>
      </c>
      <c r="H19746">
        <f>MOD(D19746-1,6)+1</f>
        <v>6</v>
      </c>
      <c r="I19746">
        <f>37-D19746</f>
        <v>19</v>
      </c>
      <c r="J19746">
        <f>ABS(D19746-D19747)</f>
        <v>6</v>
      </c>
      <c r="K19746">
        <f>AVERAGE(D19746:D19750)</f>
        <v>18</v>
      </c>
      <c r="L19746">
        <f>AVERAGE(D19746:D19765)</f>
        <v>18</v>
      </c>
      <c r="M19746">
        <f>K19746-L19746</f>
        <v>0</v>
      </c>
      <c r="N19746" t="str">
        <f>IF(K19746&gt;L19746,"HIGH ZONE BIAS",IF(K19746&lt;L19746,"LOW ZONE BIAS","EQUILIBRIUM"))</f>
        <v>EQUILIBRIUM</v>
      </c>
    </row>
    <row r="19747">
      <c r="A19747">
        <v>5035</v>
      </c>
      <c r="B19747" t="str">
        <v>2002-09-06</v>
      </c>
      <c r="C19747" t="str">
        <v>Midday</v>
      </c>
      <c r="D19747">
        <v>24</v>
      </c>
      <c r="E19747" t="str">
        <f>IF(MOD(D19747,2)=0,"EVEN","ODD")</f>
        <v>EVEN</v>
      </c>
      <c r="F19747" t="str">
        <f>IF(D19747&lt;=18,"LOW (1-18)","HIGH (19-36)")</f>
        <v>HIGH (19-36)</v>
      </c>
      <c r="G19747">
        <f>INT((D19747-1)/6)+1</f>
        <v>4</v>
      </c>
      <c r="H19747">
        <f>MOD(D19747-1,6)+1</f>
        <v>6</v>
      </c>
      <c r="I19747">
        <f>37-D19747</f>
        <v>13</v>
      </c>
      <c r="J19747">
        <f>ABS(D19747-D19748)</f>
        <v>12</v>
      </c>
      <c r="K19747">
        <f>AVERAGE(D19747:D19751)</f>
        <v>24</v>
      </c>
      <c r="L19747">
        <f>AVERAGE(D19747:D19766)</f>
        <v>24</v>
      </c>
      <c r="M19747">
        <f>K19747-L19747</f>
        <v>0</v>
      </c>
      <c r="N19747" t="str">
        <f>IF(K19747&gt;L19747,"HIGH ZONE BIAS",IF(K19747&lt;L19747,"LOW ZONE BIAS","EQUILIBRIUM"))</f>
        <v>EQUILIBRIUM</v>
      </c>
    </row>
    <row r="19748">
      <c r="A19748">
        <v>5034</v>
      </c>
      <c r="B19748" t="str">
        <v>2002-09-05</v>
      </c>
      <c r="C19748" t="str">
        <v>Evening</v>
      </c>
      <c r="D19748">
        <v>12</v>
      </c>
      <c r="E19748" t="str">
        <f>IF(MOD(D19748,2)=0,"EVEN","ODD")</f>
        <v>EVEN</v>
      </c>
      <c r="F19748" t="str">
        <f>IF(D19748&lt;=18,"LOW (1-18)","HIGH (19-36)")</f>
        <v>LOW (1-18)</v>
      </c>
      <c r="G19748">
        <f>INT((D19748-1)/6)+1</f>
        <v>2</v>
      </c>
      <c r="H19748">
        <f>MOD(D19748-1,6)+1</f>
        <v>6</v>
      </c>
      <c r="I19748">
        <f>37-D19748</f>
        <v>25</v>
      </c>
      <c r="J19748">
        <f>ABS(D19748-D19749)</f>
        <v>8</v>
      </c>
      <c r="K19748">
        <f>AVERAGE(D19748:D19752)</f>
        <v>12</v>
      </c>
      <c r="L19748">
        <f>AVERAGE(D19748:D19767)</f>
        <v>12</v>
      </c>
      <c r="M19748">
        <f>K19748-L19748</f>
        <v>0</v>
      </c>
      <c r="N19748" t="str">
        <f>IF(K19748&gt;L19748,"HIGH ZONE BIAS",IF(K19748&lt;L19748,"LOW ZONE BIAS","EQUILIBRIUM"))</f>
        <v>EQUILIBRIUM</v>
      </c>
    </row>
    <row r="19749">
      <c r="A19749">
        <v>5033</v>
      </c>
      <c r="B19749" t="str">
        <v>2002-09-05</v>
      </c>
      <c r="C19749" t="str">
        <v>Midday</v>
      </c>
      <c r="D19749">
        <v>20</v>
      </c>
      <c r="E19749" t="str">
        <f>IF(MOD(D19749,2)=0,"EVEN","ODD")</f>
        <v>EVEN</v>
      </c>
      <c r="F19749" t="str">
        <f>IF(D19749&lt;=18,"LOW (1-18)","HIGH (19-36)")</f>
        <v>HIGH (19-36)</v>
      </c>
      <c r="G19749">
        <f>INT((D19749-1)/6)+1</f>
        <v>4</v>
      </c>
      <c r="H19749">
        <f>MOD(D19749-1,6)+1</f>
        <v>2</v>
      </c>
      <c r="I19749">
        <f>37-D19749</f>
        <v>17</v>
      </c>
      <c r="J19749">
        <f>ABS(D19749-D19750)</f>
        <v>11</v>
      </c>
      <c r="K19749">
        <f>AVERAGE(D19749:D19753)</f>
        <v>20</v>
      </c>
      <c r="L19749">
        <f>AVERAGE(D19749:D19768)</f>
        <v>20</v>
      </c>
      <c r="M19749">
        <f>K19749-L19749</f>
        <v>0</v>
      </c>
      <c r="N19749" t="str">
        <f>IF(K19749&gt;L19749,"HIGH ZONE BIAS",IF(K19749&lt;L19749,"LOW ZONE BIAS","EQUILIBRIUM"))</f>
        <v>EQUILIBRIUM</v>
      </c>
    </row>
    <row r="19750">
      <c r="A19750">
        <v>5032</v>
      </c>
      <c r="B19750" t="str">
        <v>2002-09-04</v>
      </c>
      <c r="C19750" t="str">
        <v>Evening</v>
      </c>
      <c r="D19750">
        <v>31</v>
      </c>
      <c r="E19750" t="str">
        <f>IF(MOD(D19750,2)=0,"EVEN","ODD")</f>
        <v>ODD</v>
      </c>
      <c r="F19750" t="str">
        <f>IF(D19750&lt;=18,"LOW (1-18)","HIGH (19-36)")</f>
        <v>HIGH (19-36)</v>
      </c>
      <c r="G19750">
        <f>INT((D19750-1)/6)+1</f>
        <v>6</v>
      </c>
      <c r="H19750">
        <f>MOD(D19750-1,6)+1</f>
        <v>1</v>
      </c>
      <c r="I19750">
        <f>37-D19750</f>
        <v>6</v>
      </c>
      <c r="J19750">
        <f>ABS(D19750-D19751)</f>
        <v>12</v>
      </c>
      <c r="K19750">
        <f>AVERAGE(D19750:D19754)</f>
        <v>31</v>
      </c>
      <c r="L19750">
        <f>AVERAGE(D19750:D19769)</f>
        <v>31</v>
      </c>
      <c r="M19750">
        <f>K19750-L19750</f>
        <v>0</v>
      </c>
      <c r="N19750" t="str">
        <f>IF(K19750&gt;L19750,"HIGH ZONE BIAS",IF(K19750&lt;L19750,"LOW ZONE BIAS","EQUILIBRIUM"))</f>
        <v>EQUILIBRIUM</v>
      </c>
    </row>
    <row r="19751">
      <c r="A19751">
        <v>5031</v>
      </c>
      <c r="B19751" t="str">
        <v>2002-09-04</v>
      </c>
      <c r="C19751" t="str">
        <v>Midday</v>
      </c>
      <c r="D19751">
        <v>19</v>
      </c>
      <c r="E19751" t="str">
        <f>IF(MOD(D19751,2)=0,"EVEN","ODD")</f>
        <v>ODD</v>
      </c>
      <c r="F19751" t="str">
        <f>IF(D19751&lt;=18,"LOW (1-18)","HIGH (19-36)")</f>
        <v>HIGH (19-36)</v>
      </c>
      <c r="G19751">
        <f>INT((D19751-1)/6)+1</f>
        <v>4</v>
      </c>
      <c r="H19751">
        <f>MOD(D19751-1,6)+1</f>
        <v>1</v>
      </c>
      <c r="I19751">
        <f>37-D19751</f>
        <v>18</v>
      </c>
      <c r="J19751">
        <f>ABS(D19751-D19752)</f>
        <v>13</v>
      </c>
      <c r="K19751">
        <f>AVERAGE(D19751:D19755)</f>
        <v>19</v>
      </c>
      <c r="L19751">
        <f>AVERAGE(D19751:D19770)</f>
        <v>19</v>
      </c>
      <c r="M19751">
        <f>K19751-L19751</f>
        <v>0</v>
      </c>
      <c r="N19751" t="str">
        <f>IF(K19751&gt;L19751,"HIGH ZONE BIAS",IF(K19751&lt;L19751,"LOW ZONE BIAS","EQUILIBRIUM"))</f>
        <v>EQUILIBRIUM</v>
      </c>
    </row>
    <row r="19752">
      <c r="A19752">
        <v>5030</v>
      </c>
      <c r="B19752" t="str">
        <v>2002-09-03</v>
      </c>
      <c r="C19752" t="str">
        <v>Evening</v>
      </c>
      <c r="D19752">
        <v>32</v>
      </c>
      <c r="E19752" t="str">
        <f>IF(MOD(D19752,2)=0,"EVEN","ODD")</f>
        <v>EVEN</v>
      </c>
      <c r="F19752" t="str">
        <f>IF(D19752&lt;=18,"LOW (1-18)","HIGH (19-36)")</f>
        <v>HIGH (19-36)</v>
      </c>
      <c r="G19752">
        <f>INT((D19752-1)/6)+1</f>
        <v>6</v>
      </c>
      <c r="H19752">
        <f>MOD(D19752-1,6)+1</f>
        <v>2</v>
      </c>
      <c r="I19752">
        <f>37-D19752</f>
        <v>5</v>
      </c>
      <c r="J19752">
        <f>ABS(D19752-D19753)</f>
        <v>4</v>
      </c>
      <c r="K19752">
        <f>AVERAGE(D19752:D19756)</f>
        <v>32</v>
      </c>
      <c r="L19752">
        <f>AVERAGE(D19752:D19771)</f>
        <v>32</v>
      </c>
      <c r="M19752">
        <f>K19752-L19752</f>
        <v>0</v>
      </c>
      <c r="N19752" t="str">
        <f>IF(K19752&gt;L19752,"HIGH ZONE BIAS",IF(K19752&lt;L19752,"LOW ZONE BIAS","EQUILIBRIUM"))</f>
        <v>EQUILIBRIUM</v>
      </c>
    </row>
    <row r="19753">
      <c r="A19753">
        <v>5029</v>
      </c>
      <c r="B19753" t="str">
        <v>2002-09-03</v>
      </c>
      <c r="C19753" t="str">
        <v>Midday</v>
      </c>
      <c r="D19753">
        <v>36</v>
      </c>
      <c r="E19753" t="str">
        <f>IF(MOD(D19753,2)=0,"EVEN","ODD")</f>
        <v>EVEN</v>
      </c>
      <c r="F19753" t="str">
        <f>IF(D19753&lt;=18,"LOW (1-18)","HIGH (19-36)")</f>
        <v>HIGH (19-36)</v>
      </c>
      <c r="G19753">
        <f>INT((D19753-1)/6)+1</f>
        <v>6</v>
      </c>
      <c r="H19753">
        <f>MOD(D19753-1,6)+1</f>
        <v>6</v>
      </c>
      <c r="I19753">
        <f>37-D19753</f>
        <v>1</v>
      </c>
      <c r="J19753">
        <f>ABS(D19753-D19754)</f>
        <v>8</v>
      </c>
      <c r="K19753">
        <f>AVERAGE(D19753:D19757)</f>
        <v>36</v>
      </c>
      <c r="L19753">
        <f>AVERAGE(D19753:D19772)</f>
        <v>36</v>
      </c>
      <c r="M19753">
        <f>K19753-L19753</f>
        <v>0</v>
      </c>
      <c r="N19753" t="str">
        <f>IF(K19753&gt;L19753,"HIGH ZONE BIAS",IF(K19753&lt;L19753,"LOW ZONE BIAS","EQUILIBRIUM"))</f>
        <v>EQUILIBRIUM</v>
      </c>
    </row>
    <row r="19754">
      <c r="A19754">
        <v>5028</v>
      </c>
      <c r="B19754" t="str">
        <v>2002-09-02</v>
      </c>
      <c r="C19754" t="str">
        <v>Evening</v>
      </c>
      <c r="D19754">
        <v>28</v>
      </c>
      <c r="E19754" t="str">
        <f>IF(MOD(D19754,2)=0,"EVEN","ODD")</f>
        <v>EVEN</v>
      </c>
      <c r="F19754" t="str">
        <f>IF(D19754&lt;=18,"LOW (1-18)","HIGH (19-36)")</f>
        <v>HIGH (19-36)</v>
      </c>
      <c r="G19754">
        <f>INT((D19754-1)/6)+1</f>
        <v>5</v>
      </c>
      <c r="H19754">
        <f>MOD(D19754-1,6)+1</f>
        <v>4</v>
      </c>
      <c r="I19754">
        <f>37-D19754</f>
        <v>9</v>
      </c>
      <c r="J19754">
        <f>ABS(D19754-D19755)</f>
        <v>18</v>
      </c>
      <c r="K19754">
        <f>AVERAGE(D19754:D19758)</f>
        <v>28</v>
      </c>
      <c r="L19754">
        <f>AVERAGE(D19754:D19773)</f>
        <v>28</v>
      </c>
      <c r="M19754">
        <f>K19754-L19754</f>
        <v>0</v>
      </c>
      <c r="N19754" t="str">
        <f>IF(K19754&gt;L19754,"HIGH ZONE BIAS",IF(K19754&lt;L19754,"LOW ZONE BIAS","EQUILIBRIUM"))</f>
        <v>EQUILIBRIUM</v>
      </c>
    </row>
    <row r="19755">
      <c r="A19755">
        <v>5027</v>
      </c>
      <c r="B19755" t="str">
        <v>2002-09-02</v>
      </c>
      <c r="C19755" t="str">
        <v>Midday</v>
      </c>
      <c r="D19755">
        <v>10</v>
      </c>
      <c r="E19755" t="str">
        <f>IF(MOD(D19755,2)=0,"EVEN","ODD")</f>
        <v>EVEN</v>
      </c>
      <c r="F19755" t="str">
        <f>IF(D19755&lt;=18,"LOW (1-18)","HIGH (19-36)")</f>
        <v>LOW (1-18)</v>
      </c>
      <c r="G19755">
        <f>INT((D19755-1)/6)+1</f>
        <v>2</v>
      </c>
      <c r="H19755">
        <f>MOD(D19755-1,6)+1</f>
        <v>4</v>
      </c>
      <c r="I19755">
        <f>37-D19755</f>
        <v>27</v>
      </c>
      <c r="J19755">
        <f>ABS(D19755-D19756)</f>
        <v>13</v>
      </c>
      <c r="K19755">
        <f>AVERAGE(D19755:D19759)</f>
        <v>10</v>
      </c>
      <c r="L19755">
        <f>AVERAGE(D19755:D19774)</f>
        <v>10</v>
      </c>
      <c r="M19755">
        <f>K19755-L19755</f>
        <v>0</v>
      </c>
      <c r="N19755" t="str">
        <f>IF(K19755&gt;L19755,"HIGH ZONE BIAS",IF(K19755&lt;L19755,"LOW ZONE BIAS","EQUILIBRIUM"))</f>
        <v>EQUILIBRIUM</v>
      </c>
    </row>
    <row r="19756">
      <c r="A19756">
        <v>5026</v>
      </c>
      <c r="B19756" t="str">
        <v>2002-08-31</v>
      </c>
      <c r="C19756" t="str">
        <v>Evening</v>
      </c>
      <c r="D19756">
        <v>23</v>
      </c>
      <c r="E19756" t="str">
        <f>IF(MOD(D19756,2)=0,"EVEN","ODD")</f>
        <v>ODD</v>
      </c>
      <c r="F19756" t="str">
        <f>IF(D19756&lt;=18,"LOW (1-18)","HIGH (19-36)")</f>
        <v>HIGH (19-36)</v>
      </c>
      <c r="G19756">
        <f>INT((D19756-1)/6)+1</f>
        <v>4</v>
      </c>
      <c r="H19756">
        <f>MOD(D19756-1,6)+1</f>
        <v>5</v>
      </c>
      <c r="I19756">
        <f>37-D19756</f>
        <v>14</v>
      </c>
      <c r="J19756">
        <f>ABS(D19756-D19757)</f>
        <v>16</v>
      </c>
      <c r="K19756">
        <f>AVERAGE(D19756:D19760)</f>
        <v>23</v>
      </c>
      <c r="L19756">
        <f>AVERAGE(D19756:D19775)</f>
        <v>23</v>
      </c>
      <c r="M19756">
        <f>K19756-L19756</f>
        <v>0</v>
      </c>
      <c r="N19756" t="str">
        <f>IF(K19756&gt;L19756,"HIGH ZONE BIAS",IF(K19756&lt;L19756,"LOW ZONE BIAS","EQUILIBRIUM"))</f>
        <v>EQUILIBRIUM</v>
      </c>
    </row>
    <row r="19757">
      <c r="A19757">
        <v>5025</v>
      </c>
      <c r="B19757" t="str">
        <v>2002-08-31</v>
      </c>
      <c r="C19757" t="str">
        <v>Midday</v>
      </c>
      <c r="D19757">
        <v>7</v>
      </c>
      <c r="E19757" t="str">
        <f>IF(MOD(D19757,2)=0,"EVEN","ODD")</f>
        <v>ODD</v>
      </c>
      <c r="F19757" t="str">
        <f>IF(D19757&lt;=18,"LOW (1-18)","HIGH (19-36)")</f>
        <v>LOW (1-18)</v>
      </c>
      <c r="G19757">
        <f>INT((D19757-1)/6)+1</f>
        <v>2</v>
      </c>
      <c r="H19757">
        <f>MOD(D19757-1,6)+1</f>
        <v>1</v>
      </c>
      <c r="I19757">
        <f>37-D19757</f>
        <v>30</v>
      </c>
      <c r="J19757">
        <f>ABS(D19757-D19758)</f>
        <v>22</v>
      </c>
      <c r="K19757">
        <f>AVERAGE(D19757:D19761)</f>
        <v>7</v>
      </c>
      <c r="L19757">
        <f>AVERAGE(D19757:D19776)</f>
        <v>7</v>
      </c>
      <c r="M19757">
        <f>K19757-L19757</f>
        <v>0</v>
      </c>
      <c r="N19757" t="str">
        <f>IF(K19757&gt;L19757,"HIGH ZONE BIAS",IF(K19757&lt;L19757,"LOW ZONE BIAS","EQUILIBRIUM"))</f>
        <v>EQUILIBRIUM</v>
      </c>
    </row>
    <row r="19758">
      <c r="A19758">
        <v>5024</v>
      </c>
      <c r="B19758" t="str">
        <v>2002-08-30</v>
      </c>
      <c r="C19758" t="str">
        <v>Evening</v>
      </c>
      <c r="D19758">
        <v>29</v>
      </c>
      <c r="E19758" t="str">
        <f>IF(MOD(D19758,2)=0,"EVEN","ODD")</f>
        <v>ODD</v>
      </c>
      <c r="F19758" t="str">
        <f>IF(D19758&lt;=18,"LOW (1-18)","HIGH (19-36)")</f>
        <v>HIGH (19-36)</v>
      </c>
      <c r="G19758">
        <f>INT((D19758-1)/6)+1</f>
        <v>5</v>
      </c>
      <c r="H19758">
        <f>MOD(D19758-1,6)+1</f>
        <v>5</v>
      </c>
      <c r="I19758">
        <f>37-D19758</f>
        <v>8</v>
      </c>
      <c r="J19758">
        <f>ABS(D19758-D19759)</f>
        <v>14</v>
      </c>
      <c r="K19758">
        <f>AVERAGE(D19758:D19762)</f>
        <v>29</v>
      </c>
      <c r="L19758">
        <f>AVERAGE(D19758:D19777)</f>
        <v>29</v>
      </c>
      <c r="M19758">
        <f>K19758-L19758</f>
        <v>0</v>
      </c>
      <c r="N19758" t="str">
        <f>IF(K19758&gt;L19758,"HIGH ZONE BIAS",IF(K19758&lt;L19758,"LOW ZONE BIAS","EQUILIBRIUM"))</f>
        <v>EQUILIBRIUM</v>
      </c>
    </row>
    <row r="19759">
      <c r="A19759">
        <v>5023</v>
      </c>
      <c r="B19759" t="str">
        <v>2002-08-30</v>
      </c>
      <c r="C19759" t="str">
        <v>Midday</v>
      </c>
      <c r="D19759">
        <v>15</v>
      </c>
      <c r="E19759" t="str">
        <f>IF(MOD(D19759,2)=0,"EVEN","ODD")</f>
        <v>ODD</v>
      </c>
      <c r="F19759" t="str">
        <f>IF(D19759&lt;=18,"LOW (1-18)","HIGH (19-36)")</f>
        <v>LOW (1-18)</v>
      </c>
      <c r="G19759">
        <f>INT((D19759-1)/6)+1</f>
        <v>3</v>
      </c>
      <c r="H19759">
        <f>MOD(D19759-1,6)+1</f>
        <v>3</v>
      </c>
      <c r="I19759">
        <f>37-D19759</f>
        <v>22</v>
      </c>
      <c r="J19759">
        <f>ABS(D19759-D19760)</f>
        <v>13</v>
      </c>
      <c r="K19759">
        <f>AVERAGE(D19759:D19763)</f>
        <v>15</v>
      </c>
      <c r="L19759">
        <f>AVERAGE(D19759:D19778)</f>
        <v>15</v>
      </c>
      <c r="M19759">
        <f>K19759-L19759</f>
        <v>0</v>
      </c>
      <c r="N19759" t="str">
        <f>IF(K19759&gt;L19759,"HIGH ZONE BIAS",IF(K19759&lt;L19759,"LOW ZONE BIAS","EQUILIBRIUM"))</f>
        <v>EQUILIBRIUM</v>
      </c>
    </row>
    <row r="19760">
      <c r="A19760">
        <v>5022</v>
      </c>
      <c r="B19760" t="str">
        <v>2002-08-29</v>
      </c>
      <c r="C19760" t="str">
        <v>Evening</v>
      </c>
      <c r="D19760">
        <v>2</v>
      </c>
      <c r="E19760" t="str">
        <f>IF(MOD(D19760,2)=0,"EVEN","ODD")</f>
        <v>EVEN</v>
      </c>
      <c r="F19760" t="str">
        <f>IF(D19760&lt;=18,"LOW (1-18)","HIGH (19-36)")</f>
        <v>LOW (1-18)</v>
      </c>
      <c r="G19760">
        <f>INT((D19760-1)/6)+1</f>
        <v>1</v>
      </c>
      <c r="H19760">
        <f>MOD(D19760-1,6)+1</f>
        <v>2</v>
      </c>
      <c r="I19760">
        <f>37-D19760</f>
        <v>35</v>
      </c>
      <c r="J19760">
        <f>ABS(D19760-D19761)</f>
        <v>21</v>
      </c>
      <c r="K19760">
        <f>AVERAGE(D19760:D19764)</f>
        <v>2</v>
      </c>
      <c r="L19760">
        <f>AVERAGE(D19760:D19779)</f>
        <v>2</v>
      </c>
      <c r="M19760">
        <f>K19760-L19760</f>
        <v>0</v>
      </c>
      <c r="N19760" t="str">
        <f>IF(K19760&gt;L19760,"HIGH ZONE BIAS",IF(K19760&lt;L19760,"LOW ZONE BIAS","EQUILIBRIUM"))</f>
        <v>EQUILIBRIUM</v>
      </c>
    </row>
    <row r="19761">
      <c r="A19761">
        <v>5021</v>
      </c>
      <c r="B19761" t="str">
        <v>2002-08-29</v>
      </c>
      <c r="C19761" t="str">
        <v>Midday</v>
      </c>
      <c r="D19761">
        <v>23</v>
      </c>
      <c r="E19761" t="str">
        <f>IF(MOD(D19761,2)=0,"EVEN","ODD")</f>
        <v>ODD</v>
      </c>
      <c r="F19761" t="str">
        <f>IF(D19761&lt;=18,"LOW (1-18)","HIGH (19-36)")</f>
        <v>HIGH (19-36)</v>
      </c>
      <c r="G19761">
        <f>INT((D19761-1)/6)+1</f>
        <v>4</v>
      </c>
      <c r="H19761">
        <f>MOD(D19761-1,6)+1</f>
        <v>5</v>
      </c>
      <c r="I19761">
        <f>37-D19761</f>
        <v>14</v>
      </c>
      <c r="J19761">
        <f>ABS(D19761-D19762)</f>
        <v>12</v>
      </c>
      <c r="K19761">
        <f>AVERAGE(D19761:D19765)</f>
        <v>23</v>
      </c>
      <c r="L19761">
        <f>AVERAGE(D19761:D19780)</f>
        <v>23</v>
      </c>
      <c r="M19761">
        <f>K19761-L19761</f>
        <v>0</v>
      </c>
      <c r="N19761" t="str">
        <f>IF(K19761&gt;L19761,"HIGH ZONE BIAS",IF(K19761&lt;L19761,"LOW ZONE BIAS","EQUILIBRIUM"))</f>
        <v>EQUILIBRIUM</v>
      </c>
    </row>
    <row r="19762">
      <c r="A19762">
        <v>5020</v>
      </c>
      <c r="B19762" t="str">
        <v>2002-08-28</v>
      </c>
      <c r="C19762" t="str">
        <v>Evening</v>
      </c>
      <c r="D19762">
        <v>11</v>
      </c>
      <c r="E19762" t="str">
        <f>IF(MOD(D19762,2)=0,"EVEN","ODD")</f>
        <v>ODD</v>
      </c>
      <c r="F19762" t="str">
        <f>IF(D19762&lt;=18,"LOW (1-18)","HIGH (19-36)")</f>
        <v>LOW (1-18)</v>
      </c>
      <c r="G19762">
        <f>INT((D19762-1)/6)+1</f>
        <v>2</v>
      </c>
      <c r="H19762">
        <f>MOD(D19762-1,6)+1</f>
        <v>5</v>
      </c>
      <c r="I19762">
        <f>37-D19762</f>
        <v>26</v>
      </c>
      <c r="J19762">
        <f>ABS(D19762-D19763)</f>
        <v>4</v>
      </c>
      <c r="K19762">
        <f>AVERAGE(D19762:D19766)</f>
        <v>11</v>
      </c>
      <c r="L19762">
        <f>AVERAGE(D19762:D19781)</f>
        <v>11</v>
      </c>
      <c r="M19762">
        <f>K19762-L19762</f>
        <v>0</v>
      </c>
      <c r="N19762" t="str">
        <f>IF(K19762&gt;L19762,"HIGH ZONE BIAS",IF(K19762&lt;L19762,"LOW ZONE BIAS","EQUILIBRIUM"))</f>
        <v>EQUILIBRIUM</v>
      </c>
    </row>
    <row r="19763">
      <c r="A19763">
        <v>5019</v>
      </c>
      <c r="B19763" t="str">
        <v>2002-08-28</v>
      </c>
      <c r="C19763" t="str">
        <v>Midday</v>
      </c>
      <c r="D19763">
        <v>15</v>
      </c>
      <c r="E19763" t="str">
        <f>IF(MOD(D19763,2)=0,"EVEN","ODD")</f>
        <v>ODD</v>
      </c>
      <c r="F19763" t="str">
        <f>IF(D19763&lt;=18,"LOW (1-18)","HIGH (19-36)")</f>
        <v>LOW (1-18)</v>
      </c>
      <c r="G19763">
        <f>INT((D19763-1)/6)+1</f>
        <v>3</v>
      </c>
      <c r="H19763">
        <f>MOD(D19763-1,6)+1</f>
        <v>3</v>
      </c>
      <c r="I19763">
        <f>37-D19763</f>
        <v>22</v>
      </c>
      <c r="J19763">
        <f>ABS(D19763-D19764)</f>
        <v>2</v>
      </c>
      <c r="K19763">
        <f>AVERAGE(D19763:D19767)</f>
        <v>15</v>
      </c>
      <c r="L19763">
        <f>AVERAGE(D19763:D19782)</f>
        <v>15</v>
      </c>
      <c r="M19763">
        <f>K19763-L19763</f>
        <v>0</v>
      </c>
      <c r="N19763" t="str">
        <f>IF(K19763&gt;L19763,"HIGH ZONE BIAS",IF(K19763&lt;L19763,"LOW ZONE BIAS","EQUILIBRIUM"))</f>
        <v>EQUILIBRIUM</v>
      </c>
    </row>
    <row r="19764">
      <c r="A19764">
        <v>5018</v>
      </c>
      <c r="B19764" t="str">
        <v>2002-08-27</v>
      </c>
      <c r="C19764" t="str">
        <v>Evening</v>
      </c>
      <c r="D19764">
        <v>17</v>
      </c>
      <c r="E19764" t="str">
        <f>IF(MOD(D19764,2)=0,"EVEN","ODD")</f>
        <v>ODD</v>
      </c>
      <c r="F19764" t="str">
        <f>IF(D19764&lt;=18,"LOW (1-18)","HIGH (19-36)")</f>
        <v>LOW (1-18)</v>
      </c>
      <c r="G19764">
        <f>INT((D19764-1)/6)+1</f>
        <v>3</v>
      </c>
      <c r="H19764">
        <f>MOD(D19764-1,6)+1</f>
        <v>5</v>
      </c>
      <c r="I19764">
        <f>37-D19764</f>
        <v>20</v>
      </c>
      <c r="J19764">
        <f>ABS(D19764-D19765)</f>
        <v>8</v>
      </c>
      <c r="K19764">
        <f>AVERAGE(D19764:D19768)</f>
        <v>17</v>
      </c>
      <c r="L19764">
        <f>AVERAGE(D19764:D19783)</f>
        <v>17</v>
      </c>
      <c r="M19764">
        <f>K19764-L19764</f>
        <v>0</v>
      </c>
      <c r="N19764" t="str">
        <f>IF(K19764&gt;L19764,"HIGH ZONE BIAS",IF(K19764&lt;L19764,"LOW ZONE BIAS","EQUILIBRIUM"))</f>
        <v>EQUILIBRIUM</v>
      </c>
    </row>
    <row r="19765">
      <c r="A19765">
        <v>5017</v>
      </c>
      <c r="B19765" t="str">
        <v>2002-08-27</v>
      </c>
      <c r="C19765" t="str">
        <v>Midday</v>
      </c>
      <c r="D19765">
        <v>25</v>
      </c>
      <c r="E19765" t="str">
        <f>IF(MOD(D19765,2)=0,"EVEN","ODD")</f>
        <v>ODD</v>
      </c>
      <c r="F19765" t="str">
        <f>IF(D19765&lt;=18,"LOW (1-18)","HIGH (19-36)")</f>
        <v>HIGH (19-36)</v>
      </c>
      <c r="G19765">
        <f>INT((D19765-1)/6)+1</f>
        <v>5</v>
      </c>
      <c r="H19765">
        <f>MOD(D19765-1,6)+1</f>
        <v>1</v>
      </c>
      <c r="I19765">
        <f>37-D19765</f>
        <v>12</v>
      </c>
      <c r="J19765">
        <f>ABS(D19765-D19766)</f>
        <v>17</v>
      </c>
      <c r="K19765">
        <f>AVERAGE(D19765:D19769)</f>
        <v>25</v>
      </c>
      <c r="L19765">
        <f>AVERAGE(D19765:D19784)</f>
        <v>25</v>
      </c>
      <c r="M19765">
        <f>K19765-L19765</f>
        <v>0</v>
      </c>
      <c r="N19765" t="str">
        <f>IF(K19765&gt;L19765,"HIGH ZONE BIAS",IF(K19765&lt;L19765,"LOW ZONE BIAS","EQUILIBRIUM"))</f>
        <v>EQUILIBRIUM</v>
      </c>
    </row>
    <row r="19766">
      <c r="A19766">
        <v>5016</v>
      </c>
      <c r="B19766" t="str">
        <v>2002-08-26</v>
      </c>
      <c r="C19766" t="str">
        <v>Evening</v>
      </c>
      <c r="D19766">
        <v>8</v>
      </c>
      <c r="E19766" t="str">
        <f>IF(MOD(D19766,2)=0,"EVEN","ODD")</f>
        <v>EVEN</v>
      </c>
      <c r="F19766" t="str">
        <f>IF(D19766&lt;=18,"LOW (1-18)","HIGH (19-36)")</f>
        <v>LOW (1-18)</v>
      </c>
      <c r="G19766">
        <f>INT((D19766-1)/6)+1</f>
        <v>2</v>
      </c>
      <c r="H19766">
        <f>MOD(D19766-1,6)+1</f>
        <v>2</v>
      </c>
      <c r="I19766">
        <f>37-D19766</f>
        <v>29</v>
      </c>
      <c r="J19766">
        <f>ABS(D19766-D19767)</f>
        <v>1</v>
      </c>
      <c r="K19766">
        <f>AVERAGE(D19766:D19770)</f>
        <v>8</v>
      </c>
      <c r="L19766">
        <f>AVERAGE(D19766:D19785)</f>
        <v>8</v>
      </c>
      <c r="M19766">
        <f>K19766-L19766</f>
        <v>0</v>
      </c>
      <c r="N19766" t="str">
        <f>IF(K19766&gt;L19766,"HIGH ZONE BIAS",IF(K19766&lt;L19766,"LOW ZONE BIAS","EQUILIBRIUM"))</f>
        <v>EQUILIBRIUM</v>
      </c>
    </row>
    <row r="19767">
      <c r="A19767">
        <v>5015</v>
      </c>
      <c r="B19767" t="str">
        <v>2002-08-26</v>
      </c>
      <c r="C19767" t="str">
        <v>Midday</v>
      </c>
      <c r="D19767">
        <v>7</v>
      </c>
      <c r="E19767" t="str">
        <f>IF(MOD(D19767,2)=0,"EVEN","ODD")</f>
        <v>ODD</v>
      </c>
      <c r="F19767" t="str">
        <f>IF(D19767&lt;=18,"LOW (1-18)","HIGH (19-36)")</f>
        <v>LOW (1-18)</v>
      </c>
      <c r="G19767">
        <f>INT((D19767-1)/6)+1</f>
        <v>2</v>
      </c>
      <c r="H19767">
        <f>MOD(D19767-1,6)+1</f>
        <v>1</v>
      </c>
      <c r="I19767">
        <f>37-D19767</f>
        <v>30</v>
      </c>
      <c r="J19767">
        <f>ABS(D19767-D19768)</f>
        <v>18</v>
      </c>
      <c r="K19767">
        <f>AVERAGE(D19767:D19771)</f>
        <v>7</v>
      </c>
      <c r="L19767">
        <f>AVERAGE(D19767:D19786)</f>
        <v>7</v>
      </c>
      <c r="M19767">
        <f>K19767-L19767</f>
        <v>0</v>
      </c>
      <c r="N19767" t="str">
        <f>IF(K19767&gt;L19767,"HIGH ZONE BIAS",IF(K19767&lt;L19767,"LOW ZONE BIAS","EQUILIBRIUM"))</f>
        <v>EQUILIBRIUM</v>
      </c>
    </row>
    <row r="19768">
      <c r="A19768">
        <v>5014</v>
      </c>
      <c r="B19768" t="str">
        <v>2002-08-24</v>
      </c>
      <c r="C19768" t="str">
        <v>Evening</v>
      </c>
      <c r="D19768">
        <v>25</v>
      </c>
      <c r="E19768" t="str">
        <f>IF(MOD(D19768,2)=0,"EVEN","ODD")</f>
        <v>ODD</v>
      </c>
      <c r="F19768" t="str">
        <f>IF(D19768&lt;=18,"LOW (1-18)","HIGH (19-36)")</f>
        <v>HIGH (19-36)</v>
      </c>
      <c r="G19768">
        <f>INT((D19768-1)/6)+1</f>
        <v>5</v>
      </c>
      <c r="H19768">
        <f>MOD(D19768-1,6)+1</f>
        <v>1</v>
      </c>
      <c r="I19768">
        <f>37-D19768</f>
        <v>12</v>
      </c>
      <c r="J19768">
        <f>ABS(D19768-D19769)</f>
        <v>9</v>
      </c>
      <c r="K19768">
        <f>AVERAGE(D19768:D19772)</f>
        <v>25</v>
      </c>
      <c r="L19768">
        <f>AVERAGE(D19768:D19787)</f>
        <v>25</v>
      </c>
      <c r="M19768">
        <f>K19768-L19768</f>
        <v>0</v>
      </c>
      <c r="N19768" t="str">
        <f>IF(K19768&gt;L19768,"HIGH ZONE BIAS",IF(K19768&lt;L19768,"LOW ZONE BIAS","EQUILIBRIUM"))</f>
        <v>EQUILIBRIUM</v>
      </c>
    </row>
    <row r="19769">
      <c r="A19769">
        <v>5013</v>
      </c>
      <c r="B19769" t="str">
        <v>2002-08-24</v>
      </c>
      <c r="C19769" t="str">
        <v>Midday</v>
      </c>
      <c r="D19769">
        <v>16</v>
      </c>
      <c r="E19769" t="str">
        <f>IF(MOD(D19769,2)=0,"EVEN","ODD")</f>
        <v>EVEN</v>
      </c>
      <c r="F19769" t="str">
        <f>IF(D19769&lt;=18,"LOW (1-18)","HIGH (19-36)")</f>
        <v>LOW (1-18)</v>
      </c>
      <c r="G19769">
        <f>INT((D19769-1)/6)+1</f>
        <v>3</v>
      </c>
      <c r="H19769">
        <f>MOD(D19769-1,6)+1</f>
        <v>4</v>
      </c>
      <c r="I19769">
        <f>37-D19769</f>
        <v>21</v>
      </c>
      <c r="J19769">
        <f>ABS(D19769-D19770)</f>
        <v>7</v>
      </c>
      <c r="K19769">
        <f>AVERAGE(D19769:D19773)</f>
        <v>16</v>
      </c>
      <c r="L19769">
        <f>AVERAGE(D19769:D19788)</f>
        <v>16</v>
      </c>
      <c r="M19769">
        <f>K19769-L19769</f>
        <v>0</v>
      </c>
      <c r="N19769" t="str">
        <f>IF(K19769&gt;L19769,"HIGH ZONE BIAS",IF(K19769&lt;L19769,"LOW ZONE BIAS","EQUILIBRIUM"))</f>
        <v>EQUILIBRIUM</v>
      </c>
    </row>
    <row r="19770">
      <c r="A19770">
        <v>5012</v>
      </c>
      <c r="B19770" t="str">
        <v>2002-08-23</v>
      </c>
      <c r="C19770" t="str">
        <v>Evening</v>
      </c>
      <c r="D19770">
        <v>9</v>
      </c>
      <c r="E19770" t="str">
        <f>IF(MOD(D19770,2)=0,"EVEN","ODD")</f>
        <v>ODD</v>
      </c>
      <c r="F19770" t="str">
        <f>IF(D19770&lt;=18,"LOW (1-18)","HIGH (19-36)")</f>
        <v>LOW (1-18)</v>
      </c>
      <c r="G19770">
        <f>INT((D19770-1)/6)+1</f>
        <v>2</v>
      </c>
      <c r="H19770">
        <f>MOD(D19770-1,6)+1</f>
        <v>3</v>
      </c>
      <c r="I19770">
        <f>37-D19770</f>
        <v>28</v>
      </c>
      <c r="J19770">
        <f>ABS(D19770-D19771)</f>
        <v>0</v>
      </c>
      <c r="K19770">
        <f>AVERAGE(D19770:D19774)</f>
        <v>9</v>
      </c>
      <c r="L19770">
        <f>AVERAGE(D19770:D19789)</f>
        <v>9</v>
      </c>
      <c r="M19770">
        <f>K19770-L19770</f>
        <v>0</v>
      </c>
      <c r="N19770" t="str">
        <f>IF(K19770&gt;L19770,"HIGH ZONE BIAS",IF(K19770&lt;L19770,"LOW ZONE BIAS","EQUILIBRIUM"))</f>
        <v>EQUILIBRIUM</v>
      </c>
    </row>
    <row r="19771">
      <c r="A19771">
        <v>5011</v>
      </c>
      <c r="B19771" t="str">
        <v>2002-08-23</v>
      </c>
      <c r="C19771" t="str">
        <v>Midday</v>
      </c>
      <c r="D19771">
        <v>9</v>
      </c>
      <c r="E19771" t="str">
        <f>IF(MOD(D19771,2)=0,"EVEN","ODD")</f>
        <v>ODD</v>
      </c>
      <c r="F19771" t="str">
        <f>IF(D19771&lt;=18,"LOW (1-18)","HIGH (19-36)")</f>
        <v>LOW (1-18)</v>
      </c>
      <c r="G19771">
        <f>INT((D19771-1)/6)+1</f>
        <v>2</v>
      </c>
      <c r="H19771">
        <f>MOD(D19771-1,6)+1</f>
        <v>3</v>
      </c>
      <c r="I19771">
        <f>37-D19771</f>
        <v>28</v>
      </c>
      <c r="J19771">
        <f>ABS(D19771-D19772)</f>
        <v>18</v>
      </c>
      <c r="K19771">
        <f>AVERAGE(D19771:D19775)</f>
        <v>9</v>
      </c>
      <c r="L19771">
        <f>AVERAGE(D19771:D19790)</f>
        <v>9</v>
      </c>
      <c r="M19771">
        <f>K19771-L19771</f>
        <v>0</v>
      </c>
      <c r="N19771" t="str">
        <f>IF(K19771&gt;L19771,"HIGH ZONE BIAS",IF(K19771&lt;L19771,"LOW ZONE BIAS","EQUILIBRIUM"))</f>
        <v>EQUILIBRIUM</v>
      </c>
    </row>
    <row r="19772">
      <c r="A19772">
        <v>5010</v>
      </c>
      <c r="B19772" t="str">
        <v>2002-08-22</v>
      </c>
      <c r="C19772" t="str">
        <v>Evening</v>
      </c>
      <c r="D19772">
        <v>27</v>
      </c>
      <c r="E19772" t="str">
        <f>IF(MOD(D19772,2)=0,"EVEN","ODD")</f>
        <v>ODD</v>
      </c>
      <c r="F19772" t="str">
        <f>IF(D19772&lt;=18,"LOW (1-18)","HIGH (19-36)")</f>
        <v>HIGH (19-36)</v>
      </c>
      <c r="G19772">
        <f>INT((D19772-1)/6)+1</f>
        <v>5</v>
      </c>
      <c r="H19772">
        <f>MOD(D19772-1,6)+1</f>
        <v>3</v>
      </c>
      <c r="I19772">
        <f>37-D19772</f>
        <v>10</v>
      </c>
      <c r="J19772">
        <f>ABS(D19772-D19773)</f>
        <v>1</v>
      </c>
      <c r="K19772">
        <f>AVERAGE(D19772:D19776)</f>
        <v>27</v>
      </c>
      <c r="L19772">
        <f>AVERAGE(D19772:D19791)</f>
        <v>27</v>
      </c>
      <c r="M19772">
        <f>K19772-L19772</f>
        <v>0</v>
      </c>
      <c r="N19772" t="str">
        <f>IF(K19772&gt;L19772,"HIGH ZONE BIAS",IF(K19772&lt;L19772,"LOW ZONE BIAS","EQUILIBRIUM"))</f>
        <v>EQUILIBRIUM</v>
      </c>
    </row>
    <row r="19773">
      <c r="A19773">
        <v>5009</v>
      </c>
      <c r="B19773" t="str">
        <v>2002-08-22</v>
      </c>
      <c r="C19773" t="str">
        <v>Midday</v>
      </c>
      <c r="D19773">
        <v>26</v>
      </c>
      <c r="E19773" t="str">
        <f>IF(MOD(D19773,2)=0,"EVEN","ODD")</f>
        <v>EVEN</v>
      </c>
      <c r="F19773" t="str">
        <f>IF(D19773&lt;=18,"LOW (1-18)","HIGH (19-36)")</f>
        <v>HIGH (19-36)</v>
      </c>
      <c r="G19773">
        <f>INT((D19773-1)/6)+1</f>
        <v>5</v>
      </c>
      <c r="H19773">
        <f>MOD(D19773-1,6)+1</f>
        <v>2</v>
      </c>
      <c r="I19773">
        <f>37-D19773</f>
        <v>11</v>
      </c>
      <c r="J19773">
        <f>ABS(D19773-D19774)</f>
        <v>8</v>
      </c>
      <c r="K19773">
        <f>AVERAGE(D19773:D19777)</f>
        <v>26</v>
      </c>
      <c r="L19773">
        <f>AVERAGE(D19773:D19792)</f>
        <v>26</v>
      </c>
      <c r="M19773">
        <f>K19773-L19773</f>
        <v>0</v>
      </c>
      <c r="N19773" t="str">
        <f>IF(K19773&gt;L19773,"HIGH ZONE BIAS",IF(K19773&lt;L19773,"LOW ZONE BIAS","EQUILIBRIUM"))</f>
        <v>EQUILIBRIUM</v>
      </c>
    </row>
    <row r="19774">
      <c r="A19774">
        <v>5008</v>
      </c>
      <c r="B19774" t="str">
        <v>2002-08-21</v>
      </c>
      <c r="C19774" t="str">
        <v>Evening</v>
      </c>
      <c r="D19774">
        <v>18</v>
      </c>
      <c r="E19774" t="str">
        <f>IF(MOD(D19774,2)=0,"EVEN","ODD")</f>
        <v>EVEN</v>
      </c>
      <c r="F19774" t="str">
        <f>IF(D19774&lt;=18,"LOW (1-18)","HIGH (19-36)")</f>
        <v>LOW (1-18)</v>
      </c>
      <c r="G19774">
        <f>INT((D19774-1)/6)+1</f>
        <v>3</v>
      </c>
      <c r="H19774">
        <f>MOD(D19774-1,6)+1</f>
        <v>6</v>
      </c>
      <c r="I19774">
        <f>37-D19774</f>
        <v>19</v>
      </c>
      <c r="J19774">
        <f>ABS(D19774-D19775)</f>
        <v>18</v>
      </c>
      <c r="K19774">
        <f>AVERAGE(D19774:D19778)</f>
        <v>18</v>
      </c>
      <c r="L19774">
        <f>AVERAGE(D19774:D19793)</f>
        <v>18</v>
      </c>
      <c r="M19774">
        <f>K19774-L19774</f>
        <v>0</v>
      </c>
      <c r="N19774" t="str">
        <f>IF(K19774&gt;L19774,"HIGH ZONE BIAS",IF(K19774&lt;L19774,"LOW ZONE BIAS","EQUILIBRIUM"))</f>
        <v>EQUILIBRIUM</v>
      </c>
    </row>
    <row r="19775">
      <c r="A19775">
        <v>5007</v>
      </c>
      <c r="B19775" t="str">
        <v>2002-08-21</v>
      </c>
      <c r="C19775" t="str">
        <v>Midday</v>
      </c>
      <c r="D19775">
        <v>36</v>
      </c>
      <c r="E19775" t="str">
        <f>IF(MOD(D19775,2)=0,"EVEN","ODD")</f>
        <v>EVEN</v>
      </c>
      <c r="F19775" t="str">
        <f>IF(D19775&lt;=18,"LOW (1-18)","HIGH (19-36)")</f>
        <v>HIGH (19-36)</v>
      </c>
      <c r="G19775">
        <f>INT((D19775-1)/6)+1</f>
        <v>6</v>
      </c>
      <c r="H19775">
        <f>MOD(D19775-1,6)+1</f>
        <v>6</v>
      </c>
      <c r="I19775">
        <f>37-D19775</f>
        <v>1</v>
      </c>
      <c r="J19775">
        <f>ABS(D19775-D19776)</f>
        <v>4</v>
      </c>
      <c r="K19775">
        <f>AVERAGE(D19775:D19779)</f>
        <v>36</v>
      </c>
      <c r="L19775">
        <f>AVERAGE(D19775:D19794)</f>
        <v>36</v>
      </c>
      <c r="M19775">
        <f>K19775-L19775</f>
        <v>0</v>
      </c>
      <c r="N19775" t="str">
        <f>IF(K19775&gt;L19775,"HIGH ZONE BIAS",IF(K19775&lt;L19775,"LOW ZONE BIAS","EQUILIBRIUM"))</f>
        <v>EQUILIBRIUM</v>
      </c>
    </row>
    <row r="19776">
      <c r="A19776">
        <v>5006</v>
      </c>
      <c r="B19776" t="str">
        <v>2002-08-20</v>
      </c>
      <c r="C19776" t="str">
        <v>Evening</v>
      </c>
      <c r="D19776">
        <v>32</v>
      </c>
      <c r="E19776" t="str">
        <f>IF(MOD(D19776,2)=0,"EVEN","ODD")</f>
        <v>EVEN</v>
      </c>
      <c r="F19776" t="str">
        <f>IF(D19776&lt;=18,"LOW (1-18)","HIGH (19-36)")</f>
        <v>HIGH (19-36)</v>
      </c>
      <c r="G19776">
        <f>INT((D19776-1)/6)+1</f>
        <v>6</v>
      </c>
      <c r="H19776">
        <f>MOD(D19776-1,6)+1</f>
        <v>2</v>
      </c>
      <c r="I19776">
        <f>37-D19776</f>
        <v>5</v>
      </c>
      <c r="J19776">
        <f>ABS(D19776-D19777)</f>
        <v>23</v>
      </c>
      <c r="K19776">
        <f>AVERAGE(D19776:D19780)</f>
        <v>32</v>
      </c>
      <c r="L19776">
        <f>AVERAGE(D19776:D19795)</f>
        <v>32</v>
      </c>
      <c r="M19776">
        <f>K19776-L19776</f>
        <v>0</v>
      </c>
      <c r="N19776" t="str">
        <f>IF(K19776&gt;L19776,"HIGH ZONE BIAS",IF(K19776&lt;L19776,"LOW ZONE BIAS","EQUILIBRIUM"))</f>
        <v>EQUILIBRIUM</v>
      </c>
    </row>
    <row r="19777">
      <c r="A19777">
        <v>5005</v>
      </c>
      <c r="B19777" t="str">
        <v>2002-08-20</v>
      </c>
      <c r="C19777" t="str">
        <v>Midday</v>
      </c>
      <c r="D19777">
        <v>9</v>
      </c>
      <c r="E19777" t="str">
        <f>IF(MOD(D19777,2)=0,"EVEN","ODD")</f>
        <v>ODD</v>
      </c>
      <c r="F19777" t="str">
        <f>IF(D19777&lt;=18,"LOW (1-18)","HIGH (19-36)")</f>
        <v>LOW (1-18)</v>
      </c>
      <c r="G19777">
        <f>INT((D19777-1)/6)+1</f>
        <v>2</v>
      </c>
      <c r="H19777">
        <f>MOD(D19777-1,6)+1</f>
        <v>3</v>
      </c>
      <c r="I19777">
        <f>37-D19777</f>
        <v>28</v>
      </c>
      <c r="J19777">
        <f>ABS(D19777-D19778)</f>
        <v>17</v>
      </c>
      <c r="K19777">
        <f>AVERAGE(D19777:D19781)</f>
        <v>9</v>
      </c>
      <c r="L19777">
        <f>AVERAGE(D19777:D19796)</f>
        <v>9</v>
      </c>
      <c r="M19777">
        <f>K19777-L19777</f>
        <v>0</v>
      </c>
      <c r="N19777" t="str">
        <f>IF(K19777&gt;L19777,"HIGH ZONE BIAS",IF(K19777&lt;L19777,"LOW ZONE BIAS","EQUILIBRIUM"))</f>
        <v>EQUILIBRIUM</v>
      </c>
    </row>
    <row r="19778">
      <c r="A19778">
        <v>5004</v>
      </c>
      <c r="B19778" t="str">
        <v>2002-08-19</v>
      </c>
      <c r="C19778" t="str">
        <v>Evening</v>
      </c>
      <c r="D19778">
        <v>26</v>
      </c>
      <c r="E19778" t="str">
        <f>IF(MOD(D19778,2)=0,"EVEN","ODD")</f>
        <v>EVEN</v>
      </c>
      <c r="F19778" t="str">
        <f>IF(D19778&lt;=18,"LOW (1-18)","HIGH (19-36)")</f>
        <v>HIGH (19-36)</v>
      </c>
      <c r="G19778">
        <f>INT((D19778-1)/6)+1</f>
        <v>5</v>
      </c>
      <c r="H19778">
        <f>MOD(D19778-1,6)+1</f>
        <v>2</v>
      </c>
      <c r="I19778">
        <f>37-D19778</f>
        <v>11</v>
      </c>
      <c r="J19778">
        <f>ABS(D19778-D19779)</f>
        <v>1</v>
      </c>
      <c r="K19778">
        <f>AVERAGE(D19778:D19782)</f>
        <v>26</v>
      </c>
      <c r="L19778">
        <f>AVERAGE(D19778:D19797)</f>
        <v>26</v>
      </c>
      <c r="M19778">
        <f>K19778-L19778</f>
        <v>0</v>
      </c>
      <c r="N19778" t="str">
        <f>IF(K19778&gt;L19778,"HIGH ZONE BIAS",IF(K19778&lt;L19778,"LOW ZONE BIAS","EQUILIBRIUM"))</f>
        <v>EQUILIBRIUM</v>
      </c>
    </row>
    <row r="19779">
      <c r="A19779">
        <v>5003</v>
      </c>
      <c r="B19779" t="str">
        <v>2002-08-19</v>
      </c>
      <c r="C19779" t="str">
        <v>Midday</v>
      </c>
      <c r="D19779">
        <v>27</v>
      </c>
      <c r="E19779" t="str">
        <f>IF(MOD(D19779,2)=0,"EVEN","ODD")</f>
        <v>ODD</v>
      </c>
      <c r="F19779" t="str">
        <f>IF(D19779&lt;=18,"LOW (1-18)","HIGH (19-36)")</f>
        <v>HIGH (19-36)</v>
      </c>
      <c r="G19779">
        <f>INT((D19779-1)/6)+1</f>
        <v>5</v>
      </c>
      <c r="H19779">
        <f>MOD(D19779-1,6)+1</f>
        <v>3</v>
      </c>
      <c r="I19779">
        <f>37-D19779</f>
        <v>10</v>
      </c>
      <c r="J19779">
        <f>ABS(D19779-D19780)</f>
        <v>3</v>
      </c>
      <c r="K19779">
        <f>AVERAGE(D19779:D19783)</f>
        <v>27</v>
      </c>
      <c r="L19779">
        <f>AVERAGE(D19779:D19798)</f>
        <v>27</v>
      </c>
      <c r="M19779">
        <f>K19779-L19779</f>
        <v>0</v>
      </c>
      <c r="N19779" t="str">
        <f>IF(K19779&gt;L19779,"HIGH ZONE BIAS",IF(K19779&lt;L19779,"LOW ZONE BIAS","EQUILIBRIUM"))</f>
        <v>EQUILIBRIUM</v>
      </c>
    </row>
    <row r="19780">
      <c r="A19780">
        <v>5002</v>
      </c>
      <c r="B19780" t="str">
        <v>2002-08-17</v>
      </c>
      <c r="C19780" t="str">
        <v>Evening</v>
      </c>
      <c r="D19780">
        <v>30</v>
      </c>
      <c r="E19780" t="str">
        <f>IF(MOD(D19780,2)=0,"EVEN","ODD")</f>
        <v>EVEN</v>
      </c>
      <c r="F19780" t="str">
        <f>IF(D19780&lt;=18,"LOW (1-18)","HIGH (19-36)")</f>
        <v>HIGH (19-36)</v>
      </c>
      <c r="G19780">
        <f>INT((D19780-1)/6)+1</f>
        <v>5</v>
      </c>
      <c r="H19780">
        <f>MOD(D19780-1,6)+1</f>
        <v>6</v>
      </c>
      <c r="I19780">
        <f>37-D19780</f>
        <v>7</v>
      </c>
      <c r="J19780">
        <f>ABS(D19780-D19781)</f>
        <v>10</v>
      </c>
      <c r="K19780">
        <f>AVERAGE(D19780:D19784)</f>
        <v>30</v>
      </c>
      <c r="L19780">
        <f>AVERAGE(D19780:D19799)</f>
        <v>30</v>
      </c>
      <c r="M19780">
        <f>K19780-L19780</f>
        <v>0</v>
      </c>
      <c r="N19780" t="str">
        <f>IF(K19780&gt;L19780,"HIGH ZONE BIAS",IF(K19780&lt;L19780,"LOW ZONE BIAS","EQUILIBRIUM"))</f>
        <v>EQUILIBRIUM</v>
      </c>
    </row>
    <row r="19781">
      <c r="A19781">
        <v>5001</v>
      </c>
      <c r="B19781" t="str">
        <v>2002-08-17</v>
      </c>
      <c r="C19781" t="str">
        <v>Midday</v>
      </c>
      <c r="D19781">
        <v>20</v>
      </c>
      <c r="E19781" t="str">
        <f>IF(MOD(D19781,2)=0,"EVEN","ODD")</f>
        <v>EVEN</v>
      </c>
      <c r="F19781" t="str">
        <f>IF(D19781&lt;=18,"LOW (1-18)","HIGH (19-36)")</f>
        <v>HIGH (19-36)</v>
      </c>
      <c r="G19781">
        <f>INT((D19781-1)/6)+1</f>
        <v>4</v>
      </c>
      <c r="H19781">
        <f>MOD(D19781-1,6)+1</f>
        <v>2</v>
      </c>
      <c r="I19781">
        <f>37-D19781</f>
        <v>17</v>
      </c>
      <c r="J19781">
        <f>ABS(D19781-D19782)</f>
        <v>11</v>
      </c>
      <c r="K19781">
        <f>AVERAGE(D19781:D19785)</f>
        <v>20</v>
      </c>
      <c r="L19781">
        <f>AVERAGE(D19781:D19800)</f>
        <v>20</v>
      </c>
      <c r="M19781">
        <f>K19781-L19781</f>
        <v>0</v>
      </c>
      <c r="N19781" t="str">
        <f>IF(K19781&gt;L19781,"HIGH ZONE BIAS",IF(K19781&lt;L19781,"LOW ZONE BIAS","EQUILIBRIUM"))</f>
        <v>EQUILIBRIUM</v>
      </c>
    </row>
    <row r="19782">
      <c r="A19782">
        <v>5000</v>
      </c>
      <c r="B19782" t="str">
        <v>2002-08-16</v>
      </c>
      <c r="C19782" t="str">
        <v>Evening</v>
      </c>
      <c r="D19782">
        <v>9</v>
      </c>
      <c r="E19782" t="str">
        <f>IF(MOD(D19782,2)=0,"EVEN","ODD")</f>
        <v>ODD</v>
      </c>
      <c r="F19782" t="str">
        <f>IF(D19782&lt;=18,"LOW (1-18)","HIGH (19-36)")</f>
        <v>LOW (1-18)</v>
      </c>
      <c r="G19782">
        <f>INT((D19782-1)/6)+1</f>
        <v>2</v>
      </c>
      <c r="H19782">
        <f>MOD(D19782-1,6)+1</f>
        <v>3</v>
      </c>
      <c r="I19782">
        <f>37-D19782</f>
        <v>28</v>
      </c>
      <c r="J19782">
        <f>ABS(D19782-D19783)</f>
        <v>24</v>
      </c>
      <c r="K19782">
        <f>AVERAGE(D19782:D19786)</f>
        <v>9</v>
      </c>
      <c r="L19782">
        <f>AVERAGE(D19782:D19801)</f>
        <v>9</v>
      </c>
      <c r="M19782">
        <f>K19782-L19782</f>
        <v>0</v>
      </c>
      <c r="N19782" t="str">
        <f>IF(K19782&gt;L19782,"HIGH ZONE BIAS",IF(K19782&lt;L19782,"LOW ZONE BIAS","EQUILIBRIUM"))</f>
        <v>EQUILIBRIUM</v>
      </c>
    </row>
    <row r="19783">
      <c r="A19783">
        <v>4999</v>
      </c>
      <c r="B19783" t="str">
        <v>2002-08-16</v>
      </c>
      <c r="C19783" t="str">
        <v>Midday</v>
      </c>
      <c r="D19783">
        <v>33</v>
      </c>
      <c r="E19783" t="str">
        <f>IF(MOD(D19783,2)=0,"EVEN","ODD")</f>
        <v>ODD</v>
      </c>
      <c r="F19783" t="str">
        <f>IF(D19783&lt;=18,"LOW (1-18)","HIGH (19-36)")</f>
        <v>HIGH (19-36)</v>
      </c>
      <c r="G19783">
        <f>INT((D19783-1)/6)+1</f>
        <v>6</v>
      </c>
      <c r="H19783">
        <f>MOD(D19783-1,6)+1</f>
        <v>3</v>
      </c>
      <c r="I19783">
        <f>37-D19783</f>
        <v>4</v>
      </c>
      <c r="J19783">
        <f>ABS(D19783-D19784)</f>
        <v>5</v>
      </c>
      <c r="K19783">
        <f>AVERAGE(D19783:D19787)</f>
        <v>33</v>
      </c>
      <c r="L19783">
        <f>AVERAGE(D19783:D19802)</f>
        <v>33</v>
      </c>
      <c r="M19783">
        <f>K19783-L19783</f>
        <v>0</v>
      </c>
      <c r="N19783" t="str">
        <f>IF(K19783&gt;L19783,"HIGH ZONE BIAS",IF(K19783&lt;L19783,"LOW ZONE BIAS","EQUILIBRIUM"))</f>
        <v>EQUILIBRIUM</v>
      </c>
    </row>
    <row r="19784">
      <c r="A19784">
        <v>4998</v>
      </c>
      <c r="B19784" t="str">
        <v>2002-08-15</v>
      </c>
      <c r="C19784" t="str">
        <v>Evening</v>
      </c>
      <c r="D19784">
        <v>28</v>
      </c>
      <c r="E19784" t="str">
        <f>IF(MOD(D19784,2)=0,"EVEN","ODD")</f>
        <v>EVEN</v>
      </c>
      <c r="F19784" t="str">
        <f>IF(D19784&lt;=18,"LOW (1-18)","HIGH (19-36)")</f>
        <v>HIGH (19-36)</v>
      </c>
      <c r="G19784">
        <f>INT((D19784-1)/6)+1</f>
        <v>5</v>
      </c>
      <c r="H19784">
        <f>MOD(D19784-1,6)+1</f>
        <v>4</v>
      </c>
      <c r="I19784">
        <f>37-D19784</f>
        <v>9</v>
      </c>
      <c r="J19784">
        <f>ABS(D19784-D19785)</f>
        <v>19</v>
      </c>
      <c r="K19784">
        <f>AVERAGE(D19784:D19788)</f>
        <v>28</v>
      </c>
      <c r="L19784">
        <f>AVERAGE(D19784:D19803)</f>
        <v>28</v>
      </c>
      <c r="M19784">
        <f>K19784-L19784</f>
        <v>0</v>
      </c>
      <c r="N19784" t="str">
        <f>IF(K19784&gt;L19784,"HIGH ZONE BIAS",IF(K19784&lt;L19784,"LOW ZONE BIAS","EQUILIBRIUM"))</f>
        <v>EQUILIBRIUM</v>
      </c>
    </row>
    <row r="19785">
      <c r="A19785">
        <v>4997</v>
      </c>
      <c r="B19785" t="str">
        <v>2002-08-15</v>
      </c>
      <c r="C19785" t="str">
        <v>Midday</v>
      </c>
      <c r="D19785">
        <v>9</v>
      </c>
      <c r="E19785" t="str">
        <f>IF(MOD(D19785,2)=0,"EVEN","ODD")</f>
        <v>ODD</v>
      </c>
      <c r="F19785" t="str">
        <f>IF(D19785&lt;=18,"LOW (1-18)","HIGH (19-36)")</f>
        <v>LOW (1-18)</v>
      </c>
      <c r="G19785">
        <f>INT((D19785-1)/6)+1</f>
        <v>2</v>
      </c>
      <c r="H19785">
        <f>MOD(D19785-1,6)+1</f>
        <v>3</v>
      </c>
      <c r="I19785">
        <f>37-D19785</f>
        <v>28</v>
      </c>
      <c r="J19785">
        <f>ABS(D19785-D19786)</f>
        <v>24</v>
      </c>
      <c r="K19785">
        <f>AVERAGE(D19785:D19789)</f>
        <v>9</v>
      </c>
      <c r="L19785">
        <f>AVERAGE(D19785:D19804)</f>
        <v>9</v>
      </c>
      <c r="M19785">
        <f>K19785-L19785</f>
        <v>0</v>
      </c>
      <c r="N19785" t="str">
        <f>IF(K19785&gt;L19785,"HIGH ZONE BIAS",IF(K19785&lt;L19785,"LOW ZONE BIAS","EQUILIBRIUM"))</f>
        <v>EQUILIBRIUM</v>
      </c>
    </row>
    <row r="19786">
      <c r="A19786">
        <v>4996</v>
      </c>
      <c r="B19786" t="str">
        <v>2002-08-14</v>
      </c>
      <c r="C19786" t="str">
        <v>Evening</v>
      </c>
      <c r="D19786">
        <v>33</v>
      </c>
      <c r="E19786" t="str">
        <f>IF(MOD(D19786,2)=0,"EVEN","ODD")</f>
        <v>ODD</v>
      </c>
      <c r="F19786" t="str">
        <f>IF(D19786&lt;=18,"LOW (1-18)","HIGH (19-36)")</f>
        <v>HIGH (19-36)</v>
      </c>
      <c r="G19786">
        <f>INT((D19786-1)/6)+1</f>
        <v>6</v>
      </c>
      <c r="H19786">
        <f>MOD(D19786-1,6)+1</f>
        <v>3</v>
      </c>
      <c r="I19786">
        <f>37-D19786</f>
        <v>4</v>
      </c>
      <c r="J19786">
        <f>ABS(D19786-D19787)</f>
        <v>5</v>
      </c>
      <c r="K19786">
        <f>AVERAGE(D19786:D19790)</f>
        <v>33</v>
      </c>
      <c r="L19786">
        <f>AVERAGE(D19786:D19805)</f>
        <v>33</v>
      </c>
      <c r="M19786">
        <f>K19786-L19786</f>
        <v>0</v>
      </c>
      <c r="N19786" t="str">
        <f>IF(K19786&gt;L19786,"HIGH ZONE BIAS",IF(K19786&lt;L19786,"LOW ZONE BIAS","EQUILIBRIUM"))</f>
        <v>EQUILIBRIUM</v>
      </c>
    </row>
    <row r="19787">
      <c r="A19787">
        <v>4995</v>
      </c>
      <c r="B19787" t="str">
        <v>2002-08-14</v>
      </c>
      <c r="C19787" t="str">
        <v>Midday</v>
      </c>
      <c r="D19787">
        <v>28</v>
      </c>
      <c r="E19787" t="str">
        <f>IF(MOD(D19787,2)=0,"EVEN","ODD")</f>
        <v>EVEN</v>
      </c>
      <c r="F19787" t="str">
        <f>IF(D19787&lt;=18,"LOW (1-18)","HIGH (19-36)")</f>
        <v>HIGH (19-36)</v>
      </c>
      <c r="G19787">
        <f>INT((D19787-1)/6)+1</f>
        <v>5</v>
      </c>
      <c r="H19787">
        <f>MOD(D19787-1,6)+1</f>
        <v>4</v>
      </c>
      <c r="I19787">
        <f>37-D19787</f>
        <v>9</v>
      </c>
      <c r="J19787">
        <f>ABS(D19787-D19788)</f>
        <v>4</v>
      </c>
      <c r="K19787">
        <f>AVERAGE(D19787:D19791)</f>
        <v>28</v>
      </c>
      <c r="L19787">
        <f>AVERAGE(D19787:D19806)</f>
        <v>28</v>
      </c>
      <c r="M19787">
        <f>K19787-L19787</f>
        <v>0</v>
      </c>
      <c r="N19787" t="str">
        <f>IF(K19787&gt;L19787,"HIGH ZONE BIAS",IF(K19787&lt;L19787,"LOW ZONE BIAS","EQUILIBRIUM"))</f>
        <v>EQUILIBRIUM</v>
      </c>
    </row>
    <row r="19788">
      <c r="A19788">
        <v>4994</v>
      </c>
      <c r="B19788" t="str">
        <v>2002-08-13</v>
      </c>
      <c r="C19788" t="str">
        <v>Evening</v>
      </c>
      <c r="D19788">
        <v>32</v>
      </c>
      <c r="E19788" t="str">
        <f>IF(MOD(D19788,2)=0,"EVEN","ODD")</f>
        <v>EVEN</v>
      </c>
      <c r="F19788" t="str">
        <f>IF(D19788&lt;=18,"LOW (1-18)","HIGH (19-36)")</f>
        <v>HIGH (19-36)</v>
      </c>
      <c r="G19788">
        <f>INT((D19788-1)/6)+1</f>
        <v>6</v>
      </c>
      <c r="H19788">
        <f>MOD(D19788-1,6)+1</f>
        <v>2</v>
      </c>
      <c r="I19788">
        <f>37-D19788</f>
        <v>5</v>
      </c>
      <c r="J19788">
        <f>ABS(D19788-D19789)</f>
        <v>3</v>
      </c>
      <c r="K19788">
        <f>AVERAGE(D19788:D19792)</f>
        <v>32</v>
      </c>
      <c r="L19788">
        <f>AVERAGE(D19788:D19807)</f>
        <v>32</v>
      </c>
      <c r="M19788">
        <f>K19788-L19788</f>
        <v>0</v>
      </c>
      <c r="N19788" t="str">
        <f>IF(K19788&gt;L19788,"HIGH ZONE BIAS",IF(K19788&lt;L19788,"LOW ZONE BIAS","EQUILIBRIUM"))</f>
        <v>EQUILIBRIUM</v>
      </c>
    </row>
    <row r="19789">
      <c r="A19789">
        <v>4993</v>
      </c>
      <c r="B19789" t="str">
        <v>2002-08-13</v>
      </c>
      <c r="C19789" t="str">
        <v>Midday</v>
      </c>
      <c r="D19789">
        <v>29</v>
      </c>
      <c r="E19789" t="str">
        <f>IF(MOD(D19789,2)=0,"EVEN","ODD")</f>
        <v>ODD</v>
      </c>
      <c r="F19789" t="str">
        <f>IF(D19789&lt;=18,"LOW (1-18)","HIGH (19-36)")</f>
        <v>HIGH (19-36)</v>
      </c>
      <c r="G19789">
        <f>INT((D19789-1)/6)+1</f>
        <v>5</v>
      </c>
      <c r="H19789">
        <f>MOD(D19789-1,6)+1</f>
        <v>5</v>
      </c>
      <c r="I19789">
        <f>37-D19789</f>
        <v>8</v>
      </c>
      <c r="J19789">
        <f>ABS(D19789-D19790)</f>
        <v>0</v>
      </c>
      <c r="K19789">
        <f>AVERAGE(D19789:D19793)</f>
        <v>29</v>
      </c>
      <c r="L19789">
        <f>AVERAGE(D19789:D19808)</f>
        <v>29</v>
      </c>
      <c r="M19789">
        <f>K19789-L19789</f>
        <v>0</v>
      </c>
      <c r="N19789" t="str">
        <f>IF(K19789&gt;L19789,"HIGH ZONE BIAS",IF(K19789&lt;L19789,"LOW ZONE BIAS","EQUILIBRIUM"))</f>
        <v>EQUILIBRIUM</v>
      </c>
    </row>
    <row r="19790">
      <c r="A19790">
        <v>4992</v>
      </c>
      <c r="B19790" t="str">
        <v>2002-08-12</v>
      </c>
      <c r="C19790" t="str">
        <v>Evening</v>
      </c>
      <c r="D19790">
        <v>29</v>
      </c>
      <c r="E19790" t="str">
        <f>IF(MOD(D19790,2)=0,"EVEN","ODD")</f>
        <v>ODD</v>
      </c>
      <c r="F19790" t="str">
        <f>IF(D19790&lt;=18,"LOW (1-18)","HIGH (19-36)")</f>
        <v>HIGH (19-36)</v>
      </c>
      <c r="G19790">
        <f>INT((D19790-1)/6)+1</f>
        <v>5</v>
      </c>
      <c r="H19790">
        <f>MOD(D19790-1,6)+1</f>
        <v>5</v>
      </c>
      <c r="I19790">
        <f>37-D19790</f>
        <v>8</v>
      </c>
      <c r="J19790">
        <f>ABS(D19790-D19791)</f>
        <v>0</v>
      </c>
      <c r="K19790">
        <f>AVERAGE(D19790:D19794)</f>
        <v>29</v>
      </c>
      <c r="L19790">
        <f>AVERAGE(D19790:D19809)</f>
        <v>29</v>
      </c>
      <c r="M19790">
        <f>K19790-L19790</f>
        <v>0</v>
      </c>
      <c r="N19790" t="str">
        <f>IF(K19790&gt;L19790,"HIGH ZONE BIAS",IF(K19790&lt;L19790,"LOW ZONE BIAS","EQUILIBRIUM"))</f>
        <v>EQUILIBRIUM</v>
      </c>
    </row>
    <row r="19791">
      <c r="A19791">
        <v>4991</v>
      </c>
      <c r="B19791" t="str">
        <v>2002-08-12</v>
      </c>
      <c r="C19791" t="str">
        <v>Midday</v>
      </c>
      <c r="D19791">
        <v>29</v>
      </c>
      <c r="E19791" t="str">
        <f>IF(MOD(D19791,2)=0,"EVEN","ODD")</f>
        <v>ODD</v>
      </c>
      <c r="F19791" t="str">
        <f>IF(D19791&lt;=18,"LOW (1-18)","HIGH (19-36)")</f>
        <v>HIGH (19-36)</v>
      </c>
      <c r="G19791">
        <f>INT((D19791-1)/6)+1</f>
        <v>5</v>
      </c>
      <c r="H19791">
        <f>MOD(D19791-1,6)+1</f>
        <v>5</v>
      </c>
      <c r="I19791">
        <f>37-D19791</f>
        <v>8</v>
      </c>
      <c r="J19791">
        <f>ABS(D19791-D19792)</f>
        <v>3</v>
      </c>
      <c r="K19791">
        <f>AVERAGE(D19791:D19795)</f>
        <v>29</v>
      </c>
      <c r="L19791">
        <f>AVERAGE(D19791:D19810)</f>
        <v>29</v>
      </c>
      <c r="M19791">
        <f>K19791-L19791</f>
        <v>0</v>
      </c>
      <c r="N19791" t="str">
        <f>IF(K19791&gt;L19791,"HIGH ZONE BIAS",IF(K19791&lt;L19791,"LOW ZONE BIAS","EQUILIBRIUM"))</f>
        <v>EQUILIBRIUM</v>
      </c>
    </row>
    <row r="19792">
      <c r="A19792">
        <v>4990</v>
      </c>
      <c r="B19792" t="str">
        <v>2002-08-10</v>
      </c>
      <c r="C19792" t="str">
        <v>Evening</v>
      </c>
      <c r="D19792">
        <v>32</v>
      </c>
      <c r="E19792" t="str">
        <f>IF(MOD(D19792,2)=0,"EVEN","ODD")</f>
        <v>EVEN</v>
      </c>
      <c r="F19792" t="str">
        <f>IF(D19792&lt;=18,"LOW (1-18)","HIGH (19-36)")</f>
        <v>HIGH (19-36)</v>
      </c>
      <c r="G19792">
        <f>INT((D19792-1)/6)+1</f>
        <v>6</v>
      </c>
      <c r="H19792">
        <f>MOD(D19792-1,6)+1</f>
        <v>2</v>
      </c>
      <c r="I19792">
        <f>37-D19792</f>
        <v>5</v>
      </c>
      <c r="J19792">
        <f>ABS(D19792-D19793)</f>
        <v>2</v>
      </c>
      <c r="K19792">
        <f>AVERAGE(D19792:D19796)</f>
        <v>32</v>
      </c>
      <c r="L19792">
        <f>AVERAGE(D19792:D19811)</f>
        <v>32</v>
      </c>
      <c r="M19792">
        <f>K19792-L19792</f>
        <v>0</v>
      </c>
      <c r="N19792" t="str">
        <f>IF(K19792&gt;L19792,"HIGH ZONE BIAS",IF(K19792&lt;L19792,"LOW ZONE BIAS","EQUILIBRIUM"))</f>
        <v>EQUILIBRIUM</v>
      </c>
    </row>
    <row r="19793">
      <c r="A19793">
        <v>4989</v>
      </c>
      <c r="B19793" t="str">
        <v>2002-08-10</v>
      </c>
      <c r="C19793" t="str">
        <v>Midday</v>
      </c>
      <c r="D19793">
        <v>30</v>
      </c>
      <c r="E19793" t="str">
        <f>IF(MOD(D19793,2)=0,"EVEN","ODD")</f>
        <v>EVEN</v>
      </c>
      <c r="F19793" t="str">
        <f>IF(D19793&lt;=18,"LOW (1-18)","HIGH (19-36)")</f>
        <v>HIGH (19-36)</v>
      </c>
      <c r="G19793">
        <f>INT((D19793-1)/6)+1</f>
        <v>5</v>
      </c>
      <c r="H19793">
        <f>MOD(D19793-1,6)+1</f>
        <v>6</v>
      </c>
      <c r="I19793">
        <f>37-D19793</f>
        <v>7</v>
      </c>
      <c r="J19793">
        <f>ABS(D19793-D19794)</f>
        <v>5</v>
      </c>
      <c r="K19793">
        <f>AVERAGE(D19793:D19797)</f>
        <v>30</v>
      </c>
      <c r="L19793">
        <f>AVERAGE(D19793:D19812)</f>
        <v>30</v>
      </c>
      <c r="M19793">
        <f>K19793-L19793</f>
        <v>0</v>
      </c>
      <c r="N19793" t="str">
        <f>IF(K19793&gt;L19793,"HIGH ZONE BIAS",IF(K19793&lt;L19793,"LOW ZONE BIAS","EQUILIBRIUM"))</f>
        <v>EQUILIBRIUM</v>
      </c>
    </row>
    <row r="19794">
      <c r="A19794">
        <v>4988</v>
      </c>
      <c r="B19794" t="str">
        <v>2002-08-09</v>
      </c>
      <c r="C19794" t="str">
        <v>Evening</v>
      </c>
      <c r="D19794">
        <v>35</v>
      </c>
      <c r="E19794" t="str">
        <f>IF(MOD(D19794,2)=0,"EVEN","ODD")</f>
        <v>ODD</v>
      </c>
      <c r="F19794" t="str">
        <f>IF(D19794&lt;=18,"LOW (1-18)","HIGH (19-36)")</f>
        <v>HIGH (19-36)</v>
      </c>
      <c r="G19794">
        <f>INT((D19794-1)/6)+1</f>
        <v>6</v>
      </c>
      <c r="H19794">
        <f>MOD(D19794-1,6)+1</f>
        <v>5</v>
      </c>
      <c r="I19794">
        <f>37-D19794</f>
        <v>2</v>
      </c>
      <c r="J19794">
        <f>ABS(D19794-D19795)</f>
        <v>9</v>
      </c>
      <c r="K19794">
        <f>AVERAGE(D19794:D19798)</f>
        <v>35</v>
      </c>
      <c r="L19794">
        <f>AVERAGE(D19794:D19813)</f>
        <v>35</v>
      </c>
      <c r="M19794">
        <f>K19794-L19794</f>
        <v>0</v>
      </c>
      <c r="N19794" t="str">
        <f>IF(K19794&gt;L19794,"HIGH ZONE BIAS",IF(K19794&lt;L19794,"LOW ZONE BIAS","EQUILIBRIUM"))</f>
        <v>EQUILIBRIUM</v>
      </c>
    </row>
    <row r="19795">
      <c r="A19795">
        <v>4987</v>
      </c>
      <c r="B19795" t="str">
        <v>2002-08-09</v>
      </c>
      <c r="C19795" t="str">
        <v>Midday</v>
      </c>
      <c r="D19795">
        <v>26</v>
      </c>
      <c r="E19795" t="str">
        <f>IF(MOD(D19795,2)=0,"EVEN","ODD")</f>
        <v>EVEN</v>
      </c>
      <c r="F19795" t="str">
        <f>IF(D19795&lt;=18,"LOW (1-18)","HIGH (19-36)")</f>
        <v>HIGH (19-36)</v>
      </c>
      <c r="G19795">
        <f>INT((D19795-1)/6)+1</f>
        <v>5</v>
      </c>
      <c r="H19795">
        <f>MOD(D19795-1,6)+1</f>
        <v>2</v>
      </c>
      <c r="I19795">
        <f>37-D19795</f>
        <v>11</v>
      </c>
      <c r="J19795">
        <f>ABS(D19795-D19796)</f>
        <v>10</v>
      </c>
      <c r="K19795">
        <f>AVERAGE(D19795:D19799)</f>
        <v>26</v>
      </c>
      <c r="L19795">
        <f>AVERAGE(D19795:D19814)</f>
        <v>26</v>
      </c>
      <c r="M19795">
        <f>K19795-L19795</f>
        <v>0</v>
      </c>
      <c r="N19795" t="str">
        <f>IF(K19795&gt;L19795,"HIGH ZONE BIAS",IF(K19795&lt;L19795,"LOW ZONE BIAS","EQUILIBRIUM"))</f>
        <v>EQUILIBRIUM</v>
      </c>
    </row>
    <row r="19796">
      <c r="A19796">
        <v>4986</v>
      </c>
      <c r="B19796" t="str">
        <v>2002-08-08</v>
      </c>
      <c r="C19796" t="str">
        <v>Evening</v>
      </c>
      <c r="D19796">
        <v>16</v>
      </c>
      <c r="E19796" t="str">
        <f>IF(MOD(D19796,2)=0,"EVEN","ODD")</f>
        <v>EVEN</v>
      </c>
      <c r="F19796" t="str">
        <f>IF(D19796&lt;=18,"LOW (1-18)","HIGH (19-36)")</f>
        <v>LOW (1-18)</v>
      </c>
      <c r="G19796">
        <f>INT((D19796-1)/6)+1</f>
        <v>3</v>
      </c>
      <c r="H19796">
        <f>MOD(D19796-1,6)+1</f>
        <v>4</v>
      </c>
      <c r="I19796">
        <f>37-D19796</f>
        <v>21</v>
      </c>
      <c r="J19796">
        <f>ABS(D19796-D19797)</f>
        <v>20</v>
      </c>
      <c r="K19796">
        <f>AVERAGE(D19796:D19800)</f>
        <v>16</v>
      </c>
      <c r="L19796">
        <f>AVERAGE(D19796:D19815)</f>
        <v>16</v>
      </c>
      <c r="M19796">
        <f>K19796-L19796</f>
        <v>0</v>
      </c>
      <c r="N19796" t="str">
        <f>IF(K19796&gt;L19796,"HIGH ZONE BIAS",IF(K19796&lt;L19796,"LOW ZONE BIAS","EQUILIBRIUM"))</f>
        <v>EQUILIBRIUM</v>
      </c>
    </row>
    <row r="19797">
      <c r="A19797">
        <v>4985</v>
      </c>
      <c r="B19797" t="str">
        <v>2002-08-08</v>
      </c>
      <c r="C19797" t="str">
        <v>Midday</v>
      </c>
      <c r="D19797">
        <v>36</v>
      </c>
      <c r="E19797" t="str">
        <f>IF(MOD(D19797,2)=0,"EVEN","ODD")</f>
        <v>EVEN</v>
      </c>
      <c r="F19797" t="str">
        <f>IF(D19797&lt;=18,"LOW (1-18)","HIGH (19-36)")</f>
        <v>HIGH (19-36)</v>
      </c>
      <c r="G19797">
        <f>INT((D19797-1)/6)+1</f>
        <v>6</v>
      </c>
      <c r="H19797">
        <f>MOD(D19797-1,6)+1</f>
        <v>6</v>
      </c>
      <c r="I19797">
        <f>37-D19797</f>
        <v>1</v>
      </c>
      <c r="J19797">
        <f>ABS(D19797-D19798)</f>
        <v>7</v>
      </c>
      <c r="K19797">
        <f>AVERAGE(D19797:D19801)</f>
        <v>36</v>
      </c>
      <c r="L19797">
        <f>AVERAGE(D19797:D19816)</f>
        <v>36</v>
      </c>
      <c r="M19797">
        <f>K19797-L19797</f>
        <v>0</v>
      </c>
      <c r="N19797" t="str">
        <f>IF(K19797&gt;L19797,"HIGH ZONE BIAS",IF(K19797&lt;L19797,"LOW ZONE BIAS","EQUILIBRIUM"))</f>
        <v>EQUILIBRIUM</v>
      </c>
    </row>
    <row r="19798">
      <c r="A19798">
        <v>4984</v>
      </c>
      <c r="B19798" t="str">
        <v>2002-08-07</v>
      </c>
      <c r="C19798" t="str">
        <v>Evening</v>
      </c>
      <c r="D19798">
        <v>29</v>
      </c>
      <c r="E19798" t="str">
        <f>IF(MOD(D19798,2)=0,"EVEN","ODD")</f>
        <v>ODD</v>
      </c>
      <c r="F19798" t="str">
        <f>IF(D19798&lt;=18,"LOW (1-18)","HIGH (19-36)")</f>
        <v>HIGH (19-36)</v>
      </c>
      <c r="G19798">
        <f>INT((D19798-1)/6)+1</f>
        <v>5</v>
      </c>
      <c r="H19798">
        <f>MOD(D19798-1,6)+1</f>
        <v>5</v>
      </c>
      <c r="I19798">
        <f>37-D19798</f>
        <v>8</v>
      </c>
      <c r="J19798">
        <f>ABS(D19798-D19799)</f>
        <v>5</v>
      </c>
      <c r="K19798">
        <f>AVERAGE(D19798:D19802)</f>
        <v>29</v>
      </c>
      <c r="L19798">
        <f>AVERAGE(D19798:D19817)</f>
        <v>29</v>
      </c>
      <c r="M19798">
        <f>K19798-L19798</f>
        <v>0</v>
      </c>
      <c r="N19798" t="str">
        <f>IF(K19798&gt;L19798,"HIGH ZONE BIAS",IF(K19798&lt;L19798,"LOW ZONE BIAS","EQUILIBRIUM"))</f>
        <v>EQUILIBRIUM</v>
      </c>
    </row>
    <row r="19799">
      <c r="A19799">
        <v>4983</v>
      </c>
      <c r="B19799" t="str">
        <v>2002-08-07</v>
      </c>
      <c r="C19799" t="str">
        <v>Midday</v>
      </c>
      <c r="D19799">
        <v>34</v>
      </c>
      <c r="E19799" t="str">
        <f>IF(MOD(D19799,2)=0,"EVEN","ODD")</f>
        <v>EVEN</v>
      </c>
      <c r="F19799" t="str">
        <f>IF(D19799&lt;=18,"LOW (1-18)","HIGH (19-36)")</f>
        <v>HIGH (19-36)</v>
      </c>
      <c r="G19799">
        <f>INT((D19799-1)/6)+1</f>
        <v>6</v>
      </c>
      <c r="H19799">
        <f>MOD(D19799-1,6)+1</f>
        <v>4</v>
      </c>
      <c r="I19799">
        <f>37-D19799</f>
        <v>3</v>
      </c>
      <c r="J19799">
        <f>ABS(D19799-D19800)</f>
        <v>31</v>
      </c>
      <c r="K19799">
        <f>AVERAGE(D19799:D19803)</f>
        <v>34</v>
      </c>
      <c r="L19799">
        <f>AVERAGE(D19799:D19818)</f>
        <v>34</v>
      </c>
      <c r="M19799">
        <f>K19799-L19799</f>
        <v>0</v>
      </c>
      <c r="N19799" t="str">
        <f>IF(K19799&gt;L19799,"HIGH ZONE BIAS",IF(K19799&lt;L19799,"LOW ZONE BIAS","EQUILIBRIUM"))</f>
        <v>EQUILIBRIUM</v>
      </c>
    </row>
    <row r="19800">
      <c r="A19800">
        <v>4982</v>
      </c>
      <c r="B19800" t="str">
        <v>2002-08-06</v>
      </c>
      <c r="C19800" t="str">
        <v>Evening</v>
      </c>
      <c r="D19800">
        <v>3</v>
      </c>
      <c r="E19800" t="str">
        <f>IF(MOD(D19800,2)=0,"EVEN","ODD")</f>
        <v>ODD</v>
      </c>
      <c r="F19800" t="str">
        <f>IF(D19800&lt;=18,"LOW (1-18)","HIGH (19-36)")</f>
        <v>LOW (1-18)</v>
      </c>
      <c r="G19800">
        <f>INT((D19800-1)/6)+1</f>
        <v>1</v>
      </c>
      <c r="H19800">
        <f>MOD(D19800-1,6)+1</f>
        <v>3</v>
      </c>
      <c r="I19800">
        <f>37-D19800</f>
        <v>34</v>
      </c>
      <c r="J19800">
        <f>ABS(D19800-D19801)</f>
        <v>10</v>
      </c>
      <c r="K19800">
        <f>AVERAGE(D19800:D19804)</f>
        <v>3</v>
      </c>
      <c r="L19800">
        <f>AVERAGE(D19800:D19819)</f>
        <v>3</v>
      </c>
      <c r="M19800">
        <f>K19800-L19800</f>
        <v>0</v>
      </c>
      <c r="N19800" t="str">
        <f>IF(K19800&gt;L19800,"HIGH ZONE BIAS",IF(K19800&lt;L19800,"LOW ZONE BIAS","EQUILIBRIUM"))</f>
        <v>EQUILIBRIUM</v>
      </c>
    </row>
    <row r="19801">
      <c r="A19801">
        <v>4981</v>
      </c>
      <c r="B19801" t="str">
        <v>2002-08-06</v>
      </c>
      <c r="C19801" t="str">
        <v>Midday</v>
      </c>
      <c r="D19801">
        <v>13</v>
      </c>
      <c r="E19801" t="str">
        <f>IF(MOD(D19801,2)=0,"EVEN","ODD")</f>
        <v>ODD</v>
      </c>
      <c r="F19801" t="str">
        <f>IF(D19801&lt;=18,"LOW (1-18)","HIGH (19-36)")</f>
        <v>LOW (1-18)</v>
      </c>
      <c r="G19801">
        <f>INT((D19801-1)/6)+1</f>
        <v>3</v>
      </c>
      <c r="H19801">
        <f>MOD(D19801-1,6)+1</f>
        <v>1</v>
      </c>
      <c r="I19801">
        <f>37-D19801</f>
        <v>24</v>
      </c>
      <c r="J19801">
        <f>ABS(D19801-D19802)</f>
        <v>13</v>
      </c>
      <c r="K19801">
        <f>AVERAGE(D19801:D19805)</f>
        <v>13</v>
      </c>
      <c r="L19801">
        <f>AVERAGE(D19801:D19820)</f>
        <v>13</v>
      </c>
      <c r="M19801">
        <f>K19801-L19801</f>
        <v>0</v>
      </c>
      <c r="N19801" t="str">
        <f>IF(K19801&gt;L19801,"HIGH ZONE BIAS",IF(K19801&lt;L19801,"LOW ZONE BIAS","EQUILIBRIUM"))</f>
        <v>EQUILIBRIUM</v>
      </c>
    </row>
    <row r="19802">
      <c r="A19802">
        <v>4980</v>
      </c>
      <c r="B19802" t="str">
        <v>2002-08-05</v>
      </c>
      <c r="C19802" t="str">
        <v>Evening</v>
      </c>
      <c r="D19802">
        <v>26</v>
      </c>
      <c r="E19802" t="str">
        <f>IF(MOD(D19802,2)=0,"EVEN","ODD")</f>
        <v>EVEN</v>
      </c>
      <c r="F19802" t="str">
        <f>IF(D19802&lt;=18,"LOW (1-18)","HIGH (19-36)")</f>
        <v>HIGH (19-36)</v>
      </c>
      <c r="G19802">
        <f>INT((D19802-1)/6)+1</f>
        <v>5</v>
      </c>
      <c r="H19802">
        <f>MOD(D19802-1,6)+1</f>
        <v>2</v>
      </c>
      <c r="I19802">
        <f>37-D19802</f>
        <v>11</v>
      </c>
      <c r="J19802">
        <f>ABS(D19802-D19803)</f>
        <v>14</v>
      </c>
      <c r="K19802">
        <f>AVERAGE(D19802:D19806)</f>
        <v>26</v>
      </c>
      <c r="L19802">
        <f>AVERAGE(D19802:D19821)</f>
        <v>26</v>
      </c>
      <c r="M19802">
        <f>K19802-L19802</f>
        <v>0</v>
      </c>
      <c r="N19802" t="str">
        <f>IF(K19802&gt;L19802,"HIGH ZONE BIAS",IF(K19802&lt;L19802,"LOW ZONE BIAS","EQUILIBRIUM"))</f>
        <v>EQUILIBRIUM</v>
      </c>
    </row>
    <row r="19803">
      <c r="A19803">
        <v>4979</v>
      </c>
      <c r="B19803" t="str">
        <v>2002-08-05</v>
      </c>
      <c r="C19803" t="str">
        <v>Midday</v>
      </c>
      <c r="D19803">
        <v>12</v>
      </c>
      <c r="E19803" t="str">
        <f>IF(MOD(D19803,2)=0,"EVEN","ODD")</f>
        <v>EVEN</v>
      </c>
      <c r="F19803" t="str">
        <f>IF(D19803&lt;=18,"LOW (1-18)","HIGH (19-36)")</f>
        <v>LOW (1-18)</v>
      </c>
      <c r="G19803">
        <f>INT((D19803-1)/6)+1</f>
        <v>2</v>
      </c>
      <c r="H19803">
        <f>MOD(D19803-1,6)+1</f>
        <v>6</v>
      </c>
      <c r="I19803">
        <f>37-D19803</f>
        <v>25</v>
      </c>
      <c r="J19803">
        <f>ABS(D19803-D19804)</f>
        <v>22</v>
      </c>
      <c r="K19803">
        <f>AVERAGE(D19803:D19807)</f>
        <v>12</v>
      </c>
      <c r="L19803">
        <f>AVERAGE(D19803:D19822)</f>
        <v>12</v>
      </c>
      <c r="M19803">
        <f>K19803-L19803</f>
        <v>0</v>
      </c>
      <c r="N19803" t="str">
        <f>IF(K19803&gt;L19803,"HIGH ZONE BIAS",IF(K19803&lt;L19803,"LOW ZONE BIAS","EQUILIBRIUM"))</f>
        <v>EQUILIBRIUM</v>
      </c>
    </row>
    <row r="19804">
      <c r="A19804">
        <v>4978</v>
      </c>
      <c r="B19804" t="str">
        <v>2002-08-03</v>
      </c>
      <c r="C19804" t="str">
        <v>Evening</v>
      </c>
      <c r="D19804">
        <v>34</v>
      </c>
      <c r="E19804" t="str">
        <f>IF(MOD(D19804,2)=0,"EVEN","ODD")</f>
        <v>EVEN</v>
      </c>
      <c r="F19804" t="str">
        <f>IF(D19804&lt;=18,"LOW (1-18)","HIGH (19-36)")</f>
        <v>HIGH (19-36)</v>
      </c>
      <c r="G19804">
        <f>INT((D19804-1)/6)+1</f>
        <v>6</v>
      </c>
      <c r="H19804">
        <f>MOD(D19804-1,6)+1</f>
        <v>4</v>
      </c>
      <c r="I19804">
        <f>37-D19804</f>
        <v>3</v>
      </c>
      <c r="J19804">
        <f>ABS(D19804-D19805)</f>
        <v>12</v>
      </c>
      <c r="K19804">
        <f>AVERAGE(D19804:D19808)</f>
        <v>34</v>
      </c>
      <c r="L19804">
        <f>AVERAGE(D19804:D19823)</f>
        <v>34</v>
      </c>
      <c r="M19804">
        <f>K19804-L19804</f>
        <v>0</v>
      </c>
      <c r="N19804" t="str">
        <f>IF(K19804&gt;L19804,"HIGH ZONE BIAS",IF(K19804&lt;L19804,"LOW ZONE BIAS","EQUILIBRIUM"))</f>
        <v>EQUILIBRIUM</v>
      </c>
    </row>
    <row r="19805">
      <c r="A19805">
        <v>4977</v>
      </c>
      <c r="B19805" t="str">
        <v>2002-08-03</v>
      </c>
      <c r="C19805" t="str">
        <v>Midday</v>
      </c>
      <c r="D19805">
        <v>22</v>
      </c>
      <c r="E19805" t="str">
        <f>IF(MOD(D19805,2)=0,"EVEN","ODD")</f>
        <v>EVEN</v>
      </c>
      <c r="F19805" t="str">
        <f>IF(D19805&lt;=18,"LOW (1-18)","HIGH (19-36)")</f>
        <v>HIGH (19-36)</v>
      </c>
      <c r="G19805">
        <f>INT((D19805-1)/6)+1</f>
        <v>4</v>
      </c>
      <c r="H19805">
        <f>MOD(D19805-1,6)+1</f>
        <v>4</v>
      </c>
      <c r="I19805">
        <f>37-D19805</f>
        <v>15</v>
      </c>
      <c r="J19805">
        <f>ABS(D19805-D19806)</f>
        <v>7</v>
      </c>
      <c r="K19805">
        <f>AVERAGE(D19805:D19809)</f>
        <v>22</v>
      </c>
      <c r="L19805">
        <f>AVERAGE(D19805:D19824)</f>
        <v>22</v>
      </c>
      <c r="M19805">
        <f>K19805-L19805</f>
        <v>0</v>
      </c>
      <c r="N19805" t="str">
        <f>IF(K19805&gt;L19805,"HIGH ZONE BIAS",IF(K19805&lt;L19805,"LOW ZONE BIAS","EQUILIBRIUM"))</f>
        <v>EQUILIBRIUM</v>
      </c>
    </row>
    <row r="19806">
      <c r="A19806">
        <v>4976</v>
      </c>
      <c r="B19806" t="str">
        <v>2002-08-02</v>
      </c>
      <c r="C19806" t="str">
        <v>Evening</v>
      </c>
      <c r="D19806">
        <v>15</v>
      </c>
      <c r="E19806" t="str">
        <f>IF(MOD(D19806,2)=0,"EVEN","ODD")</f>
        <v>ODD</v>
      </c>
      <c r="F19806" t="str">
        <f>IF(D19806&lt;=18,"LOW (1-18)","HIGH (19-36)")</f>
        <v>LOW (1-18)</v>
      </c>
      <c r="G19806">
        <f>INT((D19806-1)/6)+1</f>
        <v>3</v>
      </c>
      <c r="H19806">
        <f>MOD(D19806-1,6)+1</f>
        <v>3</v>
      </c>
      <c r="I19806">
        <f>37-D19806</f>
        <v>22</v>
      </c>
      <c r="J19806">
        <f>ABS(D19806-D19807)</f>
        <v>13</v>
      </c>
      <c r="K19806">
        <f>AVERAGE(D19806:D19810)</f>
        <v>15</v>
      </c>
      <c r="L19806">
        <f>AVERAGE(D19806:D19825)</f>
        <v>15</v>
      </c>
      <c r="M19806">
        <f>K19806-L19806</f>
        <v>0</v>
      </c>
      <c r="N19806" t="str">
        <f>IF(K19806&gt;L19806,"HIGH ZONE BIAS",IF(K19806&lt;L19806,"LOW ZONE BIAS","EQUILIBRIUM"))</f>
        <v>EQUILIBRIUM</v>
      </c>
    </row>
    <row r="19807">
      <c r="A19807">
        <v>4975</v>
      </c>
      <c r="B19807" t="str">
        <v>2002-08-02</v>
      </c>
      <c r="C19807" t="str">
        <v>Midday</v>
      </c>
      <c r="D19807">
        <v>28</v>
      </c>
      <c r="E19807" t="str">
        <f>IF(MOD(D19807,2)=0,"EVEN","ODD")</f>
        <v>EVEN</v>
      </c>
      <c r="F19807" t="str">
        <f>IF(D19807&lt;=18,"LOW (1-18)","HIGH (19-36)")</f>
        <v>HIGH (19-36)</v>
      </c>
      <c r="G19807">
        <f>INT((D19807-1)/6)+1</f>
        <v>5</v>
      </c>
      <c r="H19807">
        <f>MOD(D19807-1,6)+1</f>
        <v>4</v>
      </c>
      <c r="I19807">
        <f>37-D19807</f>
        <v>9</v>
      </c>
      <c r="J19807">
        <f>ABS(D19807-D19808)</f>
        <v>25</v>
      </c>
      <c r="K19807">
        <f>AVERAGE(D19807:D19811)</f>
        <v>28</v>
      </c>
      <c r="L19807">
        <f>AVERAGE(D19807:D19826)</f>
        <v>28</v>
      </c>
      <c r="M19807">
        <f>K19807-L19807</f>
        <v>0</v>
      </c>
      <c r="N19807" t="str">
        <f>IF(K19807&gt;L19807,"HIGH ZONE BIAS",IF(K19807&lt;L19807,"LOW ZONE BIAS","EQUILIBRIUM"))</f>
        <v>EQUILIBRIUM</v>
      </c>
    </row>
    <row r="19808">
      <c r="A19808">
        <v>4974</v>
      </c>
      <c r="B19808" t="str">
        <v>2002-08-01</v>
      </c>
      <c r="C19808" t="str">
        <v>Evening</v>
      </c>
      <c r="D19808">
        <v>3</v>
      </c>
      <c r="E19808" t="str">
        <f>IF(MOD(D19808,2)=0,"EVEN","ODD")</f>
        <v>ODD</v>
      </c>
      <c r="F19808" t="str">
        <f>IF(D19808&lt;=18,"LOW (1-18)","HIGH (19-36)")</f>
        <v>LOW (1-18)</v>
      </c>
      <c r="G19808">
        <f>INT((D19808-1)/6)+1</f>
        <v>1</v>
      </c>
      <c r="H19808">
        <f>MOD(D19808-1,6)+1</f>
        <v>3</v>
      </c>
      <c r="I19808">
        <f>37-D19808</f>
        <v>34</v>
      </c>
      <c r="J19808">
        <f>ABS(D19808-D19809)</f>
        <v>2</v>
      </c>
      <c r="K19808">
        <f>AVERAGE(D19808:D19812)</f>
        <v>3</v>
      </c>
      <c r="L19808">
        <f>AVERAGE(D19808:D19827)</f>
        <v>3</v>
      </c>
      <c r="M19808">
        <f>K19808-L19808</f>
        <v>0</v>
      </c>
      <c r="N19808" t="str">
        <f>IF(K19808&gt;L19808,"HIGH ZONE BIAS",IF(K19808&lt;L19808,"LOW ZONE BIAS","EQUILIBRIUM"))</f>
        <v>EQUILIBRIUM</v>
      </c>
    </row>
    <row r="19809">
      <c r="A19809">
        <v>4973</v>
      </c>
      <c r="B19809" t="str">
        <v>2002-08-01</v>
      </c>
      <c r="C19809" t="str">
        <v>Midday</v>
      </c>
      <c r="D19809">
        <v>1</v>
      </c>
      <c r="E19809" t="str">
        <f>IF(MOD(D19809,2)=0,"EVEN","ODD")</f>
        <v>ODD</v>
      </c>
      <c r="F19809" t="str">
        <f>IF(D19809&lt;=18,"LOW (1-18)","HIGH (19-36)")</f>
        <v>LOW (1-18)</v>
      </c>
      <c r="G19809">
        <f>INT((D19809-1)/6)+1</f>
        <v>1</v>
      </c>
      <c r="H19809">
        <f>MOD(D19809-1,6)+1</f>
        <v>1</v>
      </c>
      <c r="I19809">
        <f>37-D19809</f>
        <v>36</v>
      </c>
      <c r="J19809">
        <f>ABS(D19809-D19810)</f>
        <v>25</v>
      </c>
      <c r="K19809">
        <f>AVERAGE(D19809:D19813)</f>
        <v>1</v>
      </c>
      <c r="L19809">
        <f>AVERAGE(D19809:D19828)</f>
        <v>1</v>
      </c>
      <c r="M19809">
        <f>K19809-L19809</f>
        <v>0</v>
      </c>
      <c r="N19809" t="str">
        <f>IF(K19809&gt;L19809,"HIGH ZONE BIAS",IF(K19809&lt;L19809,"LOW ZONE BIAS","EQUILIBRIUM"))</f>
        <v>EQUILIBRIUM</v>
      </c>
    </row>
    <row r="19810">
      <c r="A19810">
        <v>4972</v>
      </c>
      <c r="B19810" t="str">
        <v>2002-07-31</v>
      </c>
      <c r="C19810" t="str">
        <v>Evening</v>
      </c>
      <c r="D19810">
        <v>26</v>
      </c>
      <c r="E19810" t="str">
        <f>IF(MOD(D19810,2)=0,"EVEN","ODD")</f>
        <v>EVEN</v>
      </c>
      <c r="F19810" t="str">
        <f>IF(D19810&lt;=18,"LOW (1-18)","HIGH (19-36)")</f>
        <v>HIGH (19-36)</v>
      </c>
      <c r="G19810">
        <f>INT((D19810-1)/6)+1</f>
        <v>5</v>
      </c>
      <c r="H19810">
        <f>MOD(D19810-1,6)+1</f>
        <v>2</v>
      </c>
      <c r="I19810">
        <f>37-D19810</f>
        <v>11</v>
      </c>
      <c r="J19810">
        <f>ABS(D19810-D19811)</f>
        <v>21</v>
      </c>
      <c r="K19810">
        <f>AVERAGE(D19810:D19814)</f>
        <v>26</v>
      </c>
      <c r="L19810">
        <f>AVERAGE(D19810:D19829)</f>
        <v>26</v>
      </c>
      <c r="M19810">
        <f>K19810-L19810</f>
        <v>0</v>
      </c>
      <c r="N19810" t="str">
        <f>IF(K19810&gt;L19810,"HIGH ZONE BIAS",IF(K19810&lt;L19810,"LOW ZONE BIAS","EQUILIBRIUM"))</f>
        <v>EQUILIBRIUM</v>
      </c>
    </row>
    <row r="19811">
      <c r="A19811">
        <v>4971</v>
      </c>
      <c r="B19811" t="str">
        <v>2002-07-31</v>
      </c>
      <c r="C19811" t="str">
        <v>Midday</v>
      </c>
      <c r="D19811">
        <v>5</v>
      </c>
      <c r="E19811" t="str">
        <f>IF(MOD(D19811,2)=0,"EVEN","ODD")</f>
        <v>ODD</v>
      </c>
      <c r="F19811" t="str">
        <f>IF(D19811&lt;=18,"LOW (1-18)","HIGH (19-36)")</f>
        <v>LOW (1-18)</v>
      </c>
      <c r="G19811">
        <f>INT((D19811-1)/6)+1</f>
        <v>1</v>
      </c>
      <c r="H19811">
        <f>MOD(D19811-1,6)+1</f>
        <v>5</v>
      </c>
      <c r="I19811">
        <f>37-D19811</f>
        <v>32</v>
      </c>
      <c r="J19811">
        <f>ABS(D19811-D19812)</f>
        <v>20</v>
      </c>
      <c r="K19811">
        <f>AVERAGE(D19811:D19815)</f>
        <v>5</v>
      </c>
      <c r="L19811">
        <f>AVERAGE(D19811:D19830)</f>
        <v>5</v>
      </c>
      <c r="M19811">
        <f>K19811-L19811</f>
        <v>0</v>
      </c>
      <c r="N19811" t="str">
        <f>IF(K19811&gt;L19811,"HIGH ZONE BIAS",IF(K19811&lt;L19811,"LOW ZONE BIAS","EQUILIBRIUM"))</f>
        <v>EQUILIBRIUM</v>
      </c>
    </row>
    <row r="19812">
      <c r="A19812">
        <v>4970</v>
      </c>
      <c r="B19812" t="str">
        <v>2002-07-30</v>
      </c>
      <c r="C19812" t="str">
        <v>Evening</v>
      </c>
      <c r="D19812">
        <v>25</v>
      </c>
      <c r="E19812" t="str">
        <f>IF(MOD(D19812,2)=0,"EVEN","ODD")</f>
        <v>ODD</v>
      </c>
      <c r="F19812" t="str">
        <f>IF(D19812&lt;=18,"LOW (1-18)","HIGH (19-36)")</f>
        <v>HIGH (19-36)</v>
      </c>
      <c r="G19812">
        <f>INT((D19812-1)/6)+1</f>
        <v>5</v>
      </c>
      <c r="H19812">
        <f>MOD(D19812-1,6)+1</f>
        <v>1</v>
      </c>
      <c r="I19812">
        <f>37-D19812</f>
        <v>12</v>
      </c>
      <c r="J19812">
        <f>ABS(D19812-D19813)</f>
        <v>4</v>
      </c>
      <c r="K19812">
        <f>AVERAGE(D19812:D19816)</f>
        <v>25</v>
      </c>
      <c r="L19812">
        <f>AVERAGE(D19812:D19831)</f>
        <v>25</v>
      </c>
      <c r="M19812">
        <f>K19812-L19812</f>
        <v>0</v>
      </c>
      <c r="N19812" t="str">
        <f>IF(K19812&gt;L19812,"HIGH ZONE BIAS",IF(K19812&lt;L19812,"LOW ZONE BIAS","EQUILIBRIUM"))</f>
        <v>EQUILIBRIUM</v>
      </c>
    </row>
    <row r="19813">
      <c r="A19813">
        <v>4969</v>
      </c>
      <c r="B19813" t="str">
        <v>2002-07-30</v>
      </c>
      <c r="C19813" t="str">
        <v>Midday</v>
      </c>
      <c r="D19813">
        <v>21</v>
      </c>
      <c r="E19813" t="str">
        <f>IF(MOD(D19813,2)=0,"EVEN","ODD")</f>
        <v>ODD</v>
      </c>
      <c r="F19813" t="str">
        <f>IF(D19813&lt;=18,"LOW (1-18)","HIGH (19-36)")</f>
        <v>HIGH (19-36)</v>
      </c>
      <c r="G19813">
        <f>INT((D19813-1)/6)+1</f>
        <v>4</v>
      </c>
      <c r="H19813">
        <f>MOD(D19813-1,6)+1</f>
        <v>3</v>
      </c>
      <c r="I19813">
        <f>37-D19813</f>
        <v>16</v>
      </c>
      <c r="J19813">
        <f>ABS(D19813-D19814)</f>
        <v>10</v>
      </c>
      <c r="K19813">
        <f>AVERAGE(D19813:D19817)</f>
        <v>21</v>
      </c>
      <c r="L19813">
        <f>AVERAGE(D19813:D19832)</f>
        <v>21</v>
      </c>
      <c r="M19813">
        <f>K19813-L19813</f>
        <v>0</v>
      </c>
      <c r="N19813" t="str">
        <f>IF(K19813&gt;L19813,"HIGH ZONE BIAS",IF(K19813&lt;L19813,"LOW ZONE BIAS","EQUILIBRIUM"))</f>
        <v>EQUILIBRIUM</v>
      </c>
    </row>
    <row r="19814">
      <c r="A19814">
        <v>4968</v>
      </c>
      <c r="B19814" t="str">
        <v>2002-07-29</v>
      </c>
      <c r="C19814" t="str">
        <v>Evening</v>
      </c>
      <c r="D19814">
        <v>31</v>
      </c>
      <c r="E19814" t="str">
        <f>IF(MOD(D19814,2)=0,"EVEN","ODD")</f>
        <v>ODD</v>
      </c>
      <c r="F19814" t="str">
        <f>IF(D19814&lt;=18,"LOW (1-18)","HIGH (19-36)")</f>
        <v>HIGH (19-36)</v>
      </c>
      <c r="G19814">
        <f>INT((D19814-1)/6)+1</f>
        <v>6</v>
      </c>
      <c r="H19814">
        <f>MOD(D19814-1,6)+1</f>
        <v>1</v>
      </c>
      <c r="I19814">
        <f>37-D19814</f>
        <v>6</v>
      </c>
      <c r="J19814">
        <f>ABS(D19814-D19815)</f>
        <v>3</v>
      </c>
      <c r="K19814">
        <f>AVERAGE(D19814:D19818)</f>
        <v>31</v>
      </c>
      <c r="L19814">
        <f>AVERAGE(D19814:D19833)</f>
        <v>31</v>
      </c>
      <c r="M19814">
        <f>K19814-L19814</f>
        <v>0</v>
      </c>
      <c r="N19814" t="str">
        <f>IF(K19814&gt;L19814,"HIGH ZONE BIAS",IF(K19814&lt;L19814,"LOW ZONE BIAS","EQUILIBRIUM"))</f>
        <v>EQUILIBRIUM</v>
      </c>
    </row>
    <row r="19815">
      <c r="A19815">
        <v>4967</v>
      </c>
      <c r="B19815" t="str">
        <v>2002-07-29</v>
      </c>
      <c r="C19815" t="str">
        <v>Midday</v>
      </c>
      <c r="D19815">
        <v>34</v>
      </c>
      <c r="E19815" t="str">
        <f>IF(MOD(D19815,2)=0,"EVEN","ODD")</f>
        <v>EVEN</v>
      </c>
      <c r="F19815" t="str">
        <f>IF(D19815&lt;=18,"LOW (1-18)","HIGH (19-36)")</f>
        <v>HIGH (19-36)</v>
      </c>
      <c r="G19815">
        <f>INT((D19815-1)/6)+1</f>
        <v>6</v>
      </c>
      <c r="H19815">
        <f>MOD(D19815-1,6)+1</f>
        <v>4</v>
      </c>
      <c r="I19815">
        <f>37-D19815</f>
        <v>3</v>
      </c>
      <c r="J19815">
        <f>ABS(D19815-D19816)</f>
        <v>23</v>
      </c>
      <c r="K19815">
        <f>AVERAGE(D19815:D19819)</f>
        <v>34</v>
      </c>
      <c r="L19815">
        <f>AVERAGE(D19815:D19834)</f>
        <v>34</v>
      </c>
      <c r="M19815">
        <f>K19815-L19815</f>
        <v>0</v>
      </c>
      <c r="N19815" t="str">
        <f>IF(K19815&gt;L19815,"HIGH ZONE BIAS",IF(K19815&lt;L19815,"LOW ZONE BIAS","EQUILIBRIUM"))</f>
        <v>EQUILIBRIUM</v>
      </c>
    </row>
    <row r="19816">
      <c r="A19816">
        <v>4966</v>
      </c>
      <c r="B19816" t="str">
        <v>2002-07-27</v>
      </c>
      <c r="C19816" t="str">
        <v>Evening</v>
      </c>
      <c r="D19816">
        <v>11</v>
      </c>
      <c r="E19816" t="str">
        <f>IF(MOD(D19816,2)=0,"EVEN","ODD")</f>
        <v>ODD</v>
      </c>
      <c r="F19816" t="str">
        <f>IF(D19816&lt;=18,"LOW (1-18)","HIGH (19-36)")</f>
        <v>LOW (1-18)</v>
      </c>
      <c r="G19816">
        <f>INT((D19816-1)/6)+1</f>
        <v>2</v>
      </c>
      <c r="H19816">
        <f>MOD(D19816-1,6)+1</f>
        <v>5</v>
      </c>
      <c r="I19816">
        <f>37-D19816</f>
        <v>26</v>
      </c>
      <c r="J19816">
        <f>ABS(D19816-D19817)</f>
        <v>13</v>
      </c>
      <c r="K19816">
        <f>AVERAGE(D19816:D19820)</f>
        <v>11</v>
      </c>
      <c r="L19816">
        <f>AVERAGE(D19816:D19835)</f>
        <v>11</v>
      </c>
      <c r="M19816">
        <f>K19816-L19816</f>
        <v>0</v>
      </c>
      <c r="N19816" t="str">
        <f>IF(K19816&gt;L19816,"HIGH ZONE BIAS",IF(K19816&lt;L19816,"LOW ZONE BIAS","EQUILIBRIUM"))</f>
        <v>EQUILIBRIUM</v>
      </c>
    </row>
    <row r="19817">
      <c r="A19817">
        <v>4965</v>
      </c>
      <c r="B19817" t="str">
        <v>2002-07-27</v>
      </c>
      <c r="C19817" t="str">
        <v>Midday</v>
      </c>
      <c r="D19817">
        <v>24</v>
      </c>
      <c r="E19817" t="str">
        <f>IF(MOD(D19817,2)=0,"EVEN","ODD")</f>
        <v>EVEN</v>
      </c>
      <c r="F19817" t="str">
        <f>IF(D19817&lt;=18,"LOW (1-18)","HIGH (19-36)")</f>
        <v>HIGH (19-36)</v>
      </c>
      <c r="G19817">
        <f>INT((D19817-1)/6)+1</f>
        <v>4</v>
      </c>
      <c r="H19817">
        <f>MOD(D19817-1,6)+1</f>
        <v>6</v>
      </c>
      <c r="I19817">
        <f>37-D19817</f>
        <v>13</v>
      </c>
      <c r="J19817">
        <f>ABS(D19817-D19818)</f>
        <v>12</v>
      </c>
      <c r="K19817">
        <f>AVERAGE(D19817:D19821)</f>
        <v>24</v>
      </c>
      <c r="L19817">
        <f>AVERAGE(D19817:D19836)</f>
        <v>24</v>
      </c>
      <c r="M19817">
        <f>K19817-L19817</f>
        <v>0</v>
      </c>
      <c r="N19817" t="str">
        <f>IF(K19817&gt;L19817,"HIGH ZONE BIAS",IF(K19817&lt;L19817,"LOW ZONE BIAS","EQUILIBRIUM"))</f>
        <v>EQUILIBRIUM</v>
      </c>
    </row>
    <row r="19818">
      <c r="A19818">
        <v>4964</v>
      </c>
      <c r="B19818" t="str">
        <v>2002-07-26</v>
      </c>
      <c r="C19818" t="str">
        <v>Evening</v>
      </c>
      <c r="D19818">
        <v>36</v>
      </c>
      <c r="E19818" t="str">
        <f>IF(MOD(D19818,2)=0,"EVEN","ODD")</f>
        <v>EVEN</v>
      </c>
      <c r="F19818" t="str">
        <f>IF(D19818&lt;=18,"LOW (1-18)","HIGH (19-36)")</f>
        <v>HIGH (19-36)</v>
      </c>
      <c r="G19818">
        <f>INT((D19818-1)/6)+1</f>
        <v>6</v>
      </c>
      <c r="H19818">
        <f>MOD(D19818-1,6)+1</f>
        <v>6</v>
      </c>
      <c r="I19818">
        <f>37-D19818</f>
        <v>1</v>
      </c>
      <c r="J19818">
        <f>ABS(D19818-D19819)</f>
        <v>21</v>
      </c>
      <c r="K19818">
        <f>AVERAGE(D19818:D19822)</f>
        <v>36</v>
      </c>
      <c r="L19818">
        <f>AVERAGE(D19818:D19837)</f>
        <v>36</v>
      </c>
      <c r="M19818">
        <f>K19818-L19818</f>
        <v>0</v>
      </c>
      <c r="N19818" t="str">
        <f>IF(K19818&gt;L19818,"HIGH ZONE BIAS",IF(K19818&lt;L19818,"LOW ZONE BIAS","EQUILIBRIUM"))</f>
        <v>EQUILIBRIUM</v>
      </c>
    </row>
    <row r="19819">
      <c r="A19819">
        <v>4963</v>
      </c>
      <c r="B19819" t="str">
        <v>2002-07-26</v>
      </c>
      <c r="C19819" t="str">
        <v>Midday</v>
      </c>
      <c r="D19819">
        <v>15</v>
      </c>
      <c r="E19819" t="str">
        <f>IF(MOD(D19819,2)=0,"EVEN","ODD")</f>
        <v>ODD</v>
      </c>
      <c r="F19819" t="str">
        <f>IF(D19819&lt;=18,"LOW (1-18)","HIGH (19-36)")</f>
        <v>LOW (1-18)</v>
      </c>
      <c r="G19819">
        <f>INT((D19819-1)/6)+1</f>
        <v>3</v>
      </c>
      <c r="H19819">
        <f>MOD(D19819-1,6)+1</f>
        <v>3</v>
      </c>
      <c r="I19819">
        <f>37-D19819</f>
        <v>22</v>
      </c>
      <c r="J19819">
        <f>ABS(D19819-D19820)</f>
        <v>4</v>
      </c>
      <c r="K19819">
        <f>AVERAGE(D19819:D19823)</f>
        <v>15</v>
      </c>
      <c r="L19819">
        <f>AVERAGE(D19819:D19838)</f>
        <v>15</v>
      </c>
      <c r="M19819">
        <f>K19819-L19819</f>
        <v>0</v>
      </c>
      <c r="N19819" t="str">
        <f>IF(K19819&gt;L19819,"HIGH ZONE BIAS",IF(K19819&lt;L19819,"LOW ZONE BIAS","EQUILIBRIUM"))</f>
        <v>EQUILIBRIUM</v>
      </c>
    </row>
    <row r="19820">
      <c r="A19820">
        <v>4962</v>
      </c>
      <c r="B19820" t="str">
        <v>2002-07-25</v>
      </c>
      <c r="C19820" t="str">
        <v>Evening</v>
      </c>
      <c r="D19820">
        <v>19</v>
      </c>
      <c r="E19820" t="str">
        <f>IF(MOD(D19820,2)=0,"EVEN","ODD")</f>
        <v>ODD</v>
      </c>
      <c r="F19820" t="str">
        <f>IF(D19820&lt;=18,"LOW (1-18)","HIGH (19-36)")</f>
        <v>HIGH (19-36)</v>
      </c>
      <c r="G19820">
        <f>INT((D19820-1)/6)+1</f>
        <v>4</v>
      </c>
      <c r="H19820">
        <f>MOD(D19820-1,6)+1</f>
        <v>1</v>
      </c>
      <c r="I19820">
        <f>37-D19820</f>
        <v>18</v>
      </c>
      <c r="J19820">
        <f>ABS(D19820-D19821)</f>
        <v>13</v>
      </c>
      <c r="K19820">
        <f>AVERAGE(D19820:D19824)</f>
        <v>19</v>
      </c>
      <c r="L19820">
        <f>AVERAGE(D19820:D19839)</f>
        <v>19</v>
      </c>
      <c r="M19820">
        <f>K19820-L19820</f>
        <v>0</v>
      </c>
      <c r="N19820" t="str">
        <f>IF(K19820&gt;L19820,"HIGH ZONE BIAS",IF(K19820&lt;L19820,"LOW ZONE BIAS","EQUILIBRIUM"))</f>
        <v>EQUILIBRIUM</v>
      </c>
    </row>
    <row r="19821">
      <c r="A19821">
        <v>4961</v>
      </c>
      <c r="B19821" t="str">
        <v>2002-07-25</v>
      </c>
      <c r="C19821" t="str">
        <v>Midday</v>
      </c>
      <c r="D19821">
        <v>32</v>
      </c>
      <c r="E19821" t="str">
        <f>IF(MOD(D19821,2)=0,"EVEN","ODD")</f>
        <v>EVEN</v>
      </c>
      <c r="F19821" t="str">
        <f>IF(D19821&lt;=18,"LOW (1-18)","HIGH (19-36)")</f>
        <v>HIGH (19-36)</v>
      </c>
      <c r="G19821">
        <f>INT((D19821-1)/6)+1</f>
        <v>6</v>
      </c>
      <c r="H19821">
        <f>MOD(D19821-1,6)+1</f>
        <v>2</v>
      </c>
      <c r="I19821">
        <f>37-D19821</f>
        <v>5</v>
      </c>
      <c r="J19821">
        <f>ABS(D19821-D19822)</f>
        <v>5</v>
      </c>
      <c r="K19821">
        <f>AVERAGE(D19821:D19825)</f>
        <v>32</v>
      </c>
      <c r="L19821">
        <f>AVERAGE(D19821:D19840)</f>
        <v>32</v>
      </c>
      <c r="M19821">
        <f>K19821-L19821</f>
        <v>0</v>
      </c>
      <c r="N19821" t="str">
        <f>IF(K19821&gt;L19821,"HIGH ZONE BIAS",IF(K19821&lt;L19821,"LOW ZONE BIAS","EQUILIBRIUM"))</f>
        <v>EQUILIBRIUM</v>
      </c>
    </row>
    <row r="19822">
      <c r="A19822">
        <v>4960</v>
      </c>
      <c r="B19822" t="str">
        <v>2002-07-24</v>
      </c>
      <c r="C19822" t="str">
        <v>Evening</v>
      </c>
      <c r="D19822">
        <v>27</v>
      </c>
      <c r="E19822" t="str">
        <f>IF(MOD(D19822,2)=0,"EVEN","ODD")</f>
        <v>ODD</v>
      </c>
      <c r="F19822" t="str">
        <f>IF(D19822&lt;=18,"LOW (1-18)","HIGH (19-36)")</f>
        <v>HIGH (19-36)</v>
      </c>
      <c r="G19822">
        <f>INT((D19822-1)/6)+1</f>
        <v>5</v>
      </c>
      <c r="H19822">
        <f>MOD(D19822-1,6)+1</f>
        <v>3</v>
      </c>
      <c r="I19822">
        <f>37-D19822</f>
        <v>10</v>
      </c>
      <c r="J19822">
        <f>ABS(D19822-D19823)</f>
        <v>16</v>
      </c>
      <c r="K19822">
        <f>AVERAGE(D19822:D19826)</f>
        <v>27</v>
      </c>
      <c r="L19822">
        <f>AVERAGE(D19822:D19841)</f>
        <v>27</v>
      </c>
      <c r="M19822">
        <f>K19822-L19822</f>
        <v>0</v>
      </c>
      <c r="N19822" t="str">
        <f>IF(K19822&gt;L19822,"HIGH ZONE BIAS",IF(K19822&lt;L19822,"LOW ZONE BIAS","EQUILIBRIUM"))</f>
        <v>EQUILIBRIUM</v>
      </c>
    </row>
    <row r="19823">
      <c r="A19823">
        <v>4959</v>
      </c>
      <c r="B19823" t="str">
        <v>2002-07-24</v>
      </c>
      <c r="C19823" t="str">
        <v>Midday</v>
      </c>
      <c r="D19823">
        <v>11</v>
      </c>
      <c r="E19823" t="str">
        <f>IF(MOD(D19823,2)=0,"EVEN","ODD")</f>
        <v>ODD</v>
      </c>
      <c r="F19823" t="str">
        <f>IF(D19823&lt;=18,"LOW (1-18)","HIGH (19-36)")</f>
        <v>LOW (1-18)</v>
      </c>
      <c r="G19823">
        <f>INT((D19823-1)/6)+1</f>
        <v>2</v>
      </c>
      <c r="H19823">
        <f>MOD(D19823-1,6)+1</f>
        <v>5</v>
      </c>
      <c r="I19823">
        <f>37-D19823</f>
        <v>26</v>
      </c>
      <c r="J19823">
        <f>ABS(D19823-D19824)</f>
        <v>8</v>
      </c>
      <c r="K19823">
        <f>AVERAGE(D19823:D19827)</f>
        <v>11</v>
      </c>
      <c r="L19823">
        <f>AVERAGE(D19823:D19842)</f>
        <v>11</v>
      </c>
      <c r="M19823">
        <f>K19823-L19823</f>
        <v>0</v>
      </c>
      <c r="N19823" t="str">
        <f>IF(K19823&gt;L19823,"HIGH ZONE BIAS",IF(K19823&lt;L19823,"LOW ZONE BIAS","EQUILIBRIUM"))</f>
        <v>EQUILIBRIUM</v>
      </c>
    </row>
    <row r="19824">
      <c r="A19824">
        <v>4958</v>
      </c>
      <c r="B19824" t="str">
        <v>2002-07-23</v>
      </c>
      <c r="C19824" t="str">
        <v>Evening</v>
      </c>
      <c r="D19824">
        <v>19</v>
      </c>
      <c r="E19824" t="str">
        <f>IF(MOD(D19824,2)=0,"EVEN","ODD")</f>
        <v>ODD</v>
      </c>
      <c r="F19824" t="str">
        <f>IF(D19824&lt;=18,"LOW (1-18)","HIGH (19-36)")</f>
        <v>HIGH (19-36)</v>
      </c>
      <c r="G19824">
        <f>INT((D19824-1)/6)+1</f>
        <v>4</v>
      </c>
      <c r="H19824">
        <f>MOD(D19824-1,6)+1</f>
        <v>1</v>
      </c>
      <c r="I19824">
        <f>37-D19824</f>
        <v>18</v>
      </c>
      <c r="J19824">
        <f>ABS(D19824-D19825)</f>
        <v>14</v>
      </c>
      <c r="K19824">
        <f>AVERAGE(D19824:D19828)</f>
        <v>19</v>
      </c>
      <c r="L19824">
        <f>AVERAGE(D19824:D19843)</f>
        <v>19</v>
      </c>
      <c r="M19824">
        <f>K19824-L19824</f>
        <v>0</v>
      </c>
      <c r="N19824" t="str">
        <f>IF(K19824&gt;L19824,"HIGH ZONE BIAS",IF(K19824&lt;L19824,"LOW ZONE BIAS","EQUILIBRIUM"))</f>
        <v>EQUILIBRIUM</v>
      </c>
    </row>
    <row r="19825">
      <c r="A19825">
        <v>4957</v>
      </c>
      <c r="B19825" t="str">
        <v>2002-07-23</v>
      </c>
      <c r="C19825" t="str">
        <v>Midday</v>
      </c>
      <c r="D19825">
        <v>33</v>
      </c>
      <c r="E19825" t="str">
        <f>IF(MOD(D19825,2)=0,"EVEN","ODD")</f>
        <v>ODD</v>
      </c>
      <c r="F19825" t="str">
        <f>IF(D19825&lt;=18,"LOW (1-18)","HIGH (19-36)")</f>
        <v>HIGH (19-36)</v>
      </c>
      <c r="G19825">
        <f>INT((D19825-1)/6)+1</f>
        <v>6</v>
      </c>
      <c r="H19825">
        <f>MOD(D19825-1,6)+1</f>
        <v>3</v>
      </c>
      <c r="I19825">
        <f>37-D19825</f>
        <v>4</v>
      </c>
      <c r="J19825">
        <f>ABS(D19825-D19826)</f>
        <v>10</v>
      </c>
      <c r="K19825">
        <f>AVERAGE(D19825:D19829)</f>
        <v>33</v>
      </c>
      <c r="L19825">
        <f>AVERAGE(D19825:D19844)</f>
        <v>33</v>
      </c>
      <c r="M19825">
        <f>K19825-L19825</f>
        <v>0</v>
      </c>
      <c r="N19825" t="str">
        <f>IF(K19825&gt;L19825,"HIGH ZONE BIAS",IF(K19825&lt;L19825,"LOW ZONE BIAS","EQUILIBRIUM"))</f>
        <v>EQUILIBRIUM</v>
      </c>
    </row>
    <row r="19826">
      <c r="A19826">
        <v>4956</v>
      </c>
      <c r="B19826" t="str">
        <v>2002-07-22</v>
      </c>
      <c r="C19826" t="str">
        <v>Evening</v>
      </c>
      <c r="D19826">
        <v>23</v>
      </c>
      <c r="E19826" t="str">
        <f>IF(MOD(D19826,2)=0,"EVEN","ODD")</f>
        <v>ODD</v>
      </c>
      <c r="F19826" t="str">
        <f>IF(D19826&lt;=18,"LOW (1-18)","HIGH (19-36)")</f>
        <v>HIGH (19-36)</v>
      </c>
      <c r="G19826">
        <f>INT((D19826-1)/6)+1</f>
        <v>4</v>
      </c>
      <c r="H19826">
        <f>MOD(D19826-1,6)+1</f>
        <v>5</v>
      </c>
      <c r="I19826">
        <f>37-D19826</f>
        <v>14</v>
      </c>
      <c r="J19826">
        <f>ABS(D19826-D19827)</f>
        <v>3</v>
      </c>
      <c r="K19826">
        <f>AVERAGE(D19826:D19830)</f>
        <v>23</v>
      </c>
      <c r="L19826">
        <f>AVERAGE(D19826:D19845)</f>
        <v>23</v>
      </c>
      <c r="M19826">
        <f>K19826-L19826</f>
        <v>0</v>
      </c>
      <c r="N19826" t="str">
        <f>IF(K19826&gt;L19826,"HIGH ZONE BIAS",IF(K19826&lt;L19826,"LOW ZONE BIAS","EQUILIBRIUM"))</f>
        <v>EQUILIBRIUM</v>
      </c>
    </row>
    <row r="19827">
      <c r="A19827">
        <v>4955</v>
      </c>
      <c r="B19827" t="str">
        <v>2002-07-22</v>
      </c>
      <c r="C19827" t="str">
        <v>Midday</v>
      </c>
      <c r="D19827">
        <v>26</v>
      </c>
      <c r="E19827" t="str">
        <f>IF(MOD(D19827,2)=0,"EVEN","ODD")</f>
        <v>EVEN</v>
      </c>
      <c r="F19827" t="str">
        <f>IF(D19827&lt;=18,"LOW (1-18)","HIGH (19-36)")</f>
        <v>HIGH (19-36)</v>
      </c>
      <c r="G19827">
        <f>INT((D19827-1)/6)+1</f>
        <v>5</v>
      </c>
      <c r="H19827">
        <f>MOD(D19827-1,6)+1</f>
        <v>2</v>
      </c>
      <c r="I19827">
        <f>37-D19827</f>
        <v>11</v>
      </c>
      <c r="J19827">
        <f>ABS(D19827-D19828)</f>
        <v>18</v>
      </c>
      <c r="K19827">
        <f>AVERAGE(D19827:D19831)</f>
        <v>26</v>
      </c>
      <c r="L19827">
        <f>AVERAGE(D19827:D19846)</f>
        <v>26</v>
      </c>
      <c r="M19827">
        <f>K19827-L19827</f>
        <v>0</v>
      </c>
      <c r="N19827" t="str">
        <f>IF(K19827&gt;L19827,"HIGH ZONE BIAS",IF(K19827&lt;L19827,"LOW ZONE BIAS","EQUILIBRIUM"))</f>
        <v>EQUILIBRIUM</v>
      </c>
    </row>
    <row r="19828">
      <c r="A19828">
        <v>4954</v>
      </c>
      <c r="B19828" t="str">
        <v>2002-07-20</v>
      </c>
      <c r="C19828" t="str">
        <v>Evening</v>
      </c>
      <c r="D19828">
        <v>8</v>
      </c>
      <c r="E19828" t="str">
        <f>IF(MOD(D19828,2)=0,"EVEN","ODD")</f>
        <v>EVEN</v>
      </c>
      <c r="F19828" t="str">
        <f>IF(D19828&lt;=18,"LOW (1-18)","HIGH (19-36)")</f>
        <v>LOW (1-18)</v>
      </c>
      <c r="G19828">
        <f>INT((D19828-1)/6)+1</f>
        <v>2</v>
      </c>
      <c r="H19828">
        <f>MOD(D19828-1,6)+1</f>
        <v>2</v>
      </c>
      <c r="I19828">
        <f>37-D19828</f>
        <v>29</v>
      </c>
      <c r="J19828">
        <f>ABS(D19828-D19829)</f>
        <v>2</v>
      </c>
      <c r="K19828">
        <f>AVERAGE(D19828:D19832)</f>
        <v>8</v>
      </c>
      <c r="L19828">
        <f>AVERAGE(D19828:D19847)</f>
        <v>8</v>
      </c>
      <c r="M19828">
        <f>K19828-L19828</f>
        <v>0</v>
      </c>
      <c r="N19828" t="str">
        <f>IF(K19828&gt;L19828,"HIGH ZONE BIAS",IF(K19828&lt;L19828,"LOW ZONE BIAS","EQUILIBRIUM"))</f>
        <v>EQUILIBRIUM</v>
      </c>
    </row>
    <row r="19829">
      <c r="A19829">
        <v>4953</v>
      </c>
      <c r="B19829" t="str">
        <v>2002-07-20</v>
      </c>
      <c r="C19829" t="str">
        <v>Midday</v>
      </c>
      <c r="D19829">
        <v>10</v>
      </c>
      <c r="E19829" t="str">
        <f>IF(MOD(D19829,2)=0,"EVEN","ODD")</f>
        <v>EVEN</v>
      </c>
      <c r="F19829" t="str">
        <f>IF(D19829&lt;=18,"LOW (1-18)","HIGH (19-36)")</f>
        <v>LOW (1-18)</v>
      </c>
      <c r="G19829">
        <f>INT((D19829-1)/6)+1</f>
        <v>2</v>
      </c>
      <c r="H19829">
        <f>MOD(D19829-1,6)+1</f>
        <v>4</v>
      </c>
      <c r="I19829">
        <f>37-D19829</f>
        <v>27</v>
      </c>
      <c r="J19829">
        <f>ABS(D19829-D19830)</f>
        <v>5</v>
      </c>
      <c r="K19829">
        <f>AVERAGE(D19829:D19833)</f>
        <v>10</v>
      </c>
      <c r="L19829">
        <f>AVERAGE(D19829:D19848)</f>
        <v>10</v>
      </c>
      <c r="M19829">
        <f>K19829-L19829</f>
        <v>0</v>
      </c>
      <c r="N19829" t="str">
        <f>IF(K19829&gt;L19829,"HIGH ZONE BIAS",IF(K19829&lt;L19829,"LOW ZONE BIAS","EQUILIBRIUM"))</f>
        <v>EQUILIBRIUM</v>
      </c>
    </row>
    <row r="19830">
      <c r="A19830">
        <v>4952</v>
      </c>
      <c r="B19830" t="str">
        <v>2002-07-19</v>
      </c>
      <c r="C19830" t="str">
        <v>Evening</v>
      </c>
      <c r="D19830">
        <v>5</v>
      </c>
      <c r="E19830" t="str">
        <f>IF(MOD(D19830,2)=0,"EVEN","ODD")</f>
        <v>ODD</v>
      </c>
      <c r="F19830" t="str">
        <f>IF(D19830&lt;=18,"LOW (1-18)","HIGH (19-36)")</f>
        <v>LOW (1-18)</v>
      </c>
      <c r="G19830">
        <f>INT((D19830-1)/6)+1</f>
        <v>1</v>
      </c>
      <c r="H19830">
        <f>MOD(D19830-1,6)+1</f>
        <v>5</v>
      </c>
      <c r="I19830">
        <f>37-D19830</f>
        <v>32</v>
      </c>
      <c r="J19830">
        <f>ABS(D19830-D19831)</f>
        <v>31</v>
      </c>
      <c r="K19830">
        <f>AVERAGE(D19830:D19834)</f>
        <v>5</v>
      </c>
      <c r="L19830">
        <f>AVERAGE(D19830:D19849)</f>
        <v>5</v>
      </c>
      <c r="M19830">
        <f>K19830-L19830</f>
        <v>0</v>
      </c>
      <c r="N19830" t="str">
        <f>IF(K19830&gt;L19830,"HIGH ZONE BIAS",IF(K19830&lt;L19830,"LOW ZONE BIAS","EQUILIBRIUM"))</f>
        <v>EQUILIBRIUM</v>
      </c>
    </row>
    <row r="19831">
      <c r="A19831">
        <v>4951</v>
      </c>
      <c r="B19831" t="str">
        <v>2002-07-19</v>
      </c>
      <c r="C19831" t="str">
        <v>Midday</v>
      </c>
      <c r="D19831">
        <v>36</v>
      </c>
      <c r="E19831" t="str">
        <f>IF(MOD(D19831,2)=0,"EVEN","ODD")</f>
        <v>EVEN</v>
      </c>
      <c r="F19831" t="str">
        <f>IF(D19831&lt;=18,"LOW (1-18)","HIGH (19-36)")</f>
        <v>HIGH (19-36)</v>
      </c>
      <c r="G19831">
        <f>INT((D19831-1)/6)+1</f>
        <v>6</v>
      </c>
      <c r="H19831">
        <f>MOD(D19831-1,6)+1</f>
        <v>6</v>
      </c>
      <c r="I19831">
        <f>37-D19831</f>
        <v>1</v>
      </c>
      <c r="J19831">
        <f>ABS(D19831-D19832)</f>
        <v>14</v>
      </c>
      <c r="K19831">
        <f>AVERAGE(D19831:D19835)</f>
        <v>36</v>
      </c>
      <c r="L19831">
        <f>AVERAGE(D19831:D19850)</f>
        <v>36</v>
      </c>
      <c r="M19831">
        <f>K19831-L19831</f>
        <v>0</v>
      </c>
      <c r="N19831" t="str">
        <f>IF(K19831&gt;L19831,"HIGH ZONE BIAS",IF(K19831&lt;L19831,"LOW ZONE BIAS","EQUILIBRIUM"))</f>
        <v>EQUILIBRIUM</v>
      </c>
    </row>
    <row r="19832">
      <c r="A19832">
        <v>4950</v>
      </c>
      <c r="B19832" t="str">
        <v>2002-07-18</v>
      </c>
      <c r="C19832" t="str">
        <v>Evening</v>
      </c>
      <c r="D19832">
        <v>22</v>
      </c>
      <c r="E19832" t="str">
        <f>IF(MOD(D19832,2)=0,"EVEN","ODD")</f>
        <v>EVEN</v>
      </c>
      <c r="F19832" t="str">
        <f>IF(D19832&lt;=18,"LOW (1-18)","HIGH (19-36)")</f>
        <v>HIGH (19-36)</v>
      </c>
      <c r="G19832">
        <f>INT((D19832-1)/6)+1</f>
        <v>4</v>
      </c>
      <c r="H19832">
        <f>MOD(D19832-1,6)+1</f>
        <v>4</v>
      </c>
      <c r="I19832">
        <f>37-D19832</f>
        <v>15</v>
      </c>
      <c r="J19832">
        <f>ABS(D19832-D19833)</f>
        <v>13</v>
      </c>
      <c r="K19832">
        <f>AVERAGE(D19832:D19836)</f>
        <v>22</v>
      </c>
      <c r="L19832">
        <f>AVERAGE(D19832:D19851)</f>
        <v>22</v>
      </c>
      <c r="M19832">
        <f>K19832-L19832</f>
        <v>0</v>
      </c>
      <c r="N19832" t="str">
        <f>IF(K19832&gt;L19832,"HIGH ZONE BIAS",IF(K19832&lt;L19832,"LOW ZONE BIAS","EQUILIBRIUM"))</f>
        <v>EQUILIBRIUM</v>
      </c>
    </row>
    <row r="19833">
      <c r="A19833">
        <v>4949</v>
      </c>
      <c r="B19833" t="str">
        <v>2002-07-18</v>
      </c>
      <c r="C19833" t="str">
        <v>Midday</v>
      </c>
      <c r="D19833">
        <v>35</v>
      </c>
      <c r="E19833" t="str">
        <f>IF(MOD(D19833,2)=0,"EVEN","ODD")</f>
        <v>ODD</v>
      </c>
      <c r="F19833" t="str">
        <f>IF(D19833&lt;=18,"LOW (1-18)","HIGH (19-36)")</f>
        <v>HIGH (19-36)</v>
      </c>
      <c r="G19833">
        <f>INT((D19833-1)/6)+1</f>
        <v>6</v>
      </c>
      <c r="H19833">
        <f>MOD(D19833-1,6)+1</f>
        <v>5</v>
      </c>
      <c r="I19833">
        <f>37-D19833</f>
        <v>2</v>
      </c>
      <c r="J19833">
        <f>ABS(D19833-D19834)</f>
        <v>26</v>
      </c>
      <c r="K19833">
        <f>AVERAGE(D19833:D19837)</f>
        <v>35</v>
      </c>
      <c r="L19833">
        <f>AVERAGE(D19833:D19852)</f>
        <v>35</v>
      </c>
      <c r="M19833">
        <f>K19833-L19833</f>
        <v>0</v>
      </c>
      <c r="N19833" t="str">
        <f>IF(K19833&gt;L19833,"HIGH ZONE BIAS",IF(K19833&lt;L19833,"LOW ZONE BIAS","EQUILIBRIUM"))</f>
        <v>EQUILIBRIUM</v>
      </c>
    </row>
    <row r="19834">
      <c r="A19834">
        <v>4948</v>
      </c>
      <c r="B19834" t="str">
        <v>2002-07-17</v>
      </c>
      <c r="C19834" t="str">
        <v>Evening</v>
      </c>
      <c r="D19834">
        <v>9</v>
      </c>
      <c r="E19834" t="str">
        <f>IF(MOD(D19834,2)=0,"EVEN","ODD")</f>
        <v>ODD</v>
      </c>
      <c r="F19834" t="str">
        <f>IF(D19834&lt;=18,"LOW (1-18)","HIGH (19-36)")</f>
        <v>LOW (1-18)</v>
      </c>
      <c r="G19834">
        <f>INT((D19834-1)/6)+1</f>
        <v>2</v>
      </c>
      <c r="H19834">
        <f>MOD(D19834-1,6)+1</f>
        <v>3</v>
      </c>
      <c r="I19834">
        <f>37-D19834</f>
        <v>28</v>
      </c>
      <c r="J19834">
        <f>ABS(D19834-D19835)</f>
        <v>1</v>
      </c>
      <c r="K19834">
        <f>AVERAGE(D19834:D19838)</f>
        <v>9</v>
      </c>
      <c r="L19834">
        <f>AVERAGE(D19834:D19853)</f>
        <v>9</v>
      </c>
      <c r="M19834">
        <f>K19834-L19834</f>
        <v>0</v>
      </c>
      <c r="N19834" t="str">
        <f>IF(K19834&gt;L19834,"HIGH ZONE BIAS",IF(K19834&lt;L19834,"LOW ZONE BIAS","EQUILIBRIUM"))</f>
        <v>EQUILIBRIUM</v>
      </c>
    </row>
    <row r="19835">
      <c r="A19835">
        <v>4947</v>
      </c>
      <c r="B19835" t="str">
        <v>2002-07-17</v>
      </c>
      <c r="C19835" t="str">
        <v>Midday</v>
      </c>
      <c r="D19835">
        <v>8</v>
      </c>
      <c r="E19835" t="str">
        <f>IF(MOD(D19835,2)=0,"EVEN","ODD")</f>
        <v>EVEN</v>
      </c>
      <c r="F19835" t="str">
        <f>IF(D19835&lt;=18,"LOW (1-18)","HIGH (19-36)")</f>
        <v>LOW (1-18)</v>
      </c>
      <c r="G19835">
        <f>INT((D19835-1)/6)+1</f>
        <v>2</v>
      </c>
      <c r="H19835">
        <f>MOD(D19835-1,6)+1</f>
        <v>2</v>
      </c>
      <c r="I19835">
        <f>37-D19835</f>
        <v>29</v>
      </c>
      <c r="J19835">
        <f>ABS(D19835-D19836)</f>
        <v>0</v>
      </c>
      <c r="K19835">
        <f>AVERAGE(D19835:D19839)</f>
        <v>8</v>
      </c>
      <c r="L19835">
        <f>AVERAGE(D19835:D19854)</f>
        <v>8</v>
      </c>
      <c r="M19835">
        <f>K19835-L19835</f>
        <v>0</v>
      </c>
      <c r="N19835" t="str">
        <f>IF(K19835&gt;L19835,"HIGH ZONE BIAS",IF(K19835&lt;L19835,"LOW ZONE BIAS","EQUILIBRIUM"))</f>
        <v>EQUILIBRIUM</v>
      </c>
    </row>
    <row r="19836">
      <c r="A19836">
        <v>4946</v>
      </c>
      <c r="B19836" t="str">
        <v>2002-07-16</v>
      </c>
      <c r="C19836" t="str">
        <v>Evening</v>
      </c>
      <c r="D19836">
        <v>8</v>
      </c>
      <c r="E19836" t="str">
        <f>IF(MOD(D19836,2)=0,"EVEN","ODD")</f>
        <v>EVEN</v>
      </c>
      <c r="F19836" t="str">
        <f>IF(D19836&lt;=18,"LOW (1-18)","HIGH (19-36)")</f>
        <v>LOW (1-18)</v>
      </c>
      <c r="G19836">
        <f>INT((D19836-1)/6)+1</f>
        <v>2</v>
      </c>
      <c r="H19836">
        <f>MOD(D19836-1,6)+1</f>
        <v>2</v>
      </c>
      <c r="I19836">
        <f>37-D19836</f>
        <v>29</v>
      </c>
      <c r="J19836">
        <f>ABS(D19836-D19837)</f>
        <v>22</v>
      </c>
      <c r="K19836">
        <f>AVERAGE(D19836:D19840)</f>
        <v>8</v>
      </c>
      <c r="L19836">
        <f>AVERAGE(D19836:D19855)</f>
        <v>8</v>
      </c>
      <c r="M19836">
        <f>K19836-L19836</f>
        <v>0</v>
      </c>
      <c r="N19836" t="str">
        <f>IF(K19836&gt;L19836,"HIGH ZONE BIAS",IF(K19836&lt;L19836,"LOW ZONE BIAS","EQUILIBRIUM"))</f>
        <v>EQUILIBRIUM</v>
      </c>
    </row>
    <row r="19837">
      <c r="A19837">
        <v>4945</v>
      </c>
      <c r="B19837" t="str">
        <v>2002-07-16</v>
      </c>
      <c r="C19837" t="str">
        <v>Midday</v>
      </c>
      <c r="D19837">
        <v>30</v>
      </c>
      <c r="E19837" t="str">
        <f>IF(MOD(D19837,2)=0,"EVEN","ODD")</f>
        <v>EVEN</v>
      </c>
      <c r="F19837" t="str">
        <f>IF(D19837&lt;=18,"LOW (1-18)","HIGH (19-36)")</f>
        <v>HIGH (19-36)</v>
      </c>
      <c r="G19837">
        <f>INT((D19837-1)/6)+1</f>
        <v>5</v>
      </c>
      <c r="H19837">
        <f>MOD(D19837-1,6)+1</f>
        <v>6</v>
      </c>
      <c r="I19837">
        <f>37-D19837</f>
        <v>7</v>
      </c>
      <c r="J19837">
        <f>ABS(D19837-D19838)</f>
        <v>4</v>
      </c>
      <c r="K19837">
        <f>AVERAGE(D19837:D19841)</f>
        <v>30</v>
      </c>
      <c r="L19837">
        <f>AVERAGE(D19837:D19856)</f>
        <v>30</v>
      </c>
      <c r="M19837">
        <f>K19837-L19837</f>
        <v>0</v>
      </c>
      <c r="N19837" t="str">
        <f>IF(K19837&gt;L19837,"HIGH ZONE BIAS",IF(K19837&lt;L19837,"LOW ZONE BIAS","EQUILIBRIUM"))</f>
        <v>EQUILIBRIUM</v>
      </c>
    </row>
    <row r="19838">
      <c r="A19838">
        <v>4944</v>
      </c>
      <c r="B19838" t="str">
        <v>2002-07-15</v>
      </c>
      <c r="C19838" t="str">
        <v>Evening</v>
      </c>
      <c r="D19838">
        <v>26</v>
      </c>
      <c r="E19838" t="str">
        <f>IF(MOD(D19838,2)=0,"EVEN","ODD")</f>
        <v>EVEN</v>
      </c>
      <c r="F19838" t="str">
        <f>IF(D19838&lt;=18,"LOW (1-18)","HIGH (19-36)")</f>
        <v>HIGH (19-36)</v>
      </c>
      <c r="G19838">
        <f>INT((D19838-1)/6)+1</f>
        <v>5</v>
      </c>
      <c r="H19838">
        <f>MOD(D19838-1,6)+1</f>
        <v>2</v>
      </c>
      <c r="I19838">
        <f>37-D19838</f>
        <v>11</v>
      </c>
      <c r="J19838">
        <f>ABS(D19838-D19839)</f>
        <v>3</v>
      </c>
      <c r="K19838">
        <f>AVERAGE(D19838:D19842)</f>
        <v>26</v>
      </c>
      <c r="L19838">
        <f>AVERAGE(D19838:D19857)</f>
        <v>26</v>
      </c>
      <c r="M19838">
        <f>K19838-L19838</f>
        <v>0</v>
      </c>
      <c r="N19838" t="str">
        <f>IF(K19838&gt;L19838,"HIGH ZONE BIAS",IF(K19838&lt;L19838,"LOW ZONE BIAS","EQUILIBRIUM"))</f>
        <v>EQUILIBRIUM</v>
      </c>
    </row>
    <row r="19839">
      <c r="A19839">
        <v>4943</v>
      </c>
      <c r="B19839" t="str">
        <v>2002-07-15</v>
      </c>
      <c r="C19839" t="str">
        <v>Midday</v>
      </c>
      <c r="D19839">
        <v>29</v>
      </c>
      <c r="E19839" t="str">
        <f>IF(MOD(D19839,2)=0,"EVEN","ODD")</f>
        <v>ODD</v>
      </c>
      <c r="F19839" t="str">
        <f>IF(D19839&lt;=18,"LOW (1-18)","HIGH (19-36)")</f>
        <v>HIGH (19-36)</v>
      </c>
      <c r="G19839">
        <f>INT((D19839-1)/6)+1</f>
        <v>5</v>
      </c>
      <c r="H19839">
        <f>MOD(D19839-1,6)+1</f>
        <v>5</v>
      </c>
      <c r="I19839">
        <f>37-D19839</f>
        <v>8</v>
      </c>
      <c r="J19839">
        <f>ABS(D19839-D19840)</f>
        <v>27</v>
      </c>
      <c r="K19839">
        <f>AVERAGE(D19839:D19843)</f>
        <v>29</v>
      </c>
      <c r="L19839">
        <f>AVERAGE(D19839:D19858)</f>
        <v>29</v>
      </c>
      <c r="M19839">
        <f>K19839-L19839</f>
        <v>0</v>
      </c>
      <c r="N19839" t="str">
        <f>IF(K19839&gt;L19839,"HIGH ZONE BIAS",IF(K19839&lt;L19839,"LOW ZONE BIAS","EQUILIBRIUM"))</f>
        <v>EQUILIBRIUM</v>
      </c>
    </row>
    <row r="19840">
      <c r="A19840">
        <v>4942</v>
      </c>
      <c r="B19840" t="str">
        <v>2002-07-13</v>
      </c>
      <c r="C19840" t="str">
        <v>Evening</v>
      </c>
      <c r="D19840">
        <v>2</v>
      </c>
      <c r="E19840" t="str">
        <f>IF(MOD(D19840,2)=0,"EVEN","ODD")</f>
        <v>EVEN</v>
      </c>
      <c r="F19840" t="str">
        <f>IF(D19840&lt;=18,"LOW (1-18)","HIGH (19-36)")</f>
        <v>LOW (1-18)</v>
      </c>
      <c r="G19840">
        <f>INT((D19840-1)/6)+1</f>
        <v>1</v>
      </c>
      <c r="H19840">
        <f>MOD(D19840-1,6)+1</f>
        <v>2</v>
      </c>
      <c r="I19840">
        <f>37-D19840</f>
        <v>35</v>
      </c>
      <c r="J19840">
        <f>ABS(D19840-D19841)</f>
        <v>9</v>
      </c>
      <c r="K19840">
        <f>AVERAGE(D19840:D19844)</f>
        <v>2</v>
      </c>
      <c r="L19840">
        <f>AVERAGE(D19840:D19859)</f>
        <v>2</v>
      </c>
      <c r="M19840">
        <f>K19840-L19840</f>
        <v>0</v>
      </c>
      <c r="N19840" t="str">
        <f>IF(K19840&gt;L19840,"HIGH ZONE BIAS",IF(K19840&lt;L19840,"LOW ZONE BIAS","EQUILIBRIUM"))</f>
        <v>EQUILIBRIUM</v>
      </c>
    </row>
    <row r="19841">
      <c r="A19841">
        <v>4941</v>
      </c>
      <c r="B19841" t="str">
        <v>2002-07-13</v>
      </c>
      <c r="C19841" t="str">
        <v>Midday</v>
      </c>
      <c r="D19841">
        <v>11</v>
      </c>
      <c r="E19841" t="str">
        <f>IF(MOD(D19841,2)=0,"EVEN","ODD")</f>
        <v>ODD</v>
      </c>
      <c r="F19841" t="str">
        <f>IF(D19841&lt;=18,"LOW (1-18)","HIGH (19-36)")</f>
        <v>LOW (1-18)</v>
      </c>
      <c r="G19841">
        <f>INT((D19841-1)/6)+1</f>
        <v>2</v>
      </c>
      <c r="H19841">
        <f>MOD(D19841-1,6)+1</f>
        <v>5</v>
      </c>
      <c r="I19841">
        <f>37-D19841</f>
        <v>26</v>
      </c>
      <c r="J19841">
        <f>ABS(D19841-D19842)</f>
        <v>6</v>
      </c>
      <c r="K19841">
        <f>AVERAGE(D19841:D19845)</f>
        <v>11</v>
      </c>
      <c r="L19841">
        <f>AVERAGE(D19841:D19860)</f>
        <v>11</v>
      </c>
      <c r="M19841">
        <f>K19841-L19841</f>
        <v>0</v>
      </c>
      <c r="N19841" t="str">
        <f>IF(K19841&gt;L19841,"HIGH ZONE BIAS",IF(K19841&lt;L19841,"LOW ZONE BIAS","EQUILIBRIUM"))</f>
        <v>EQUILIBRIUM</v>
      </c>
    </row>
    <row r="19842">
      <c r="A19842">
        <v>4940</v>
      </c>
      <c r="B19842" t="str">
        <v>2002-07-12</v>
      </c>
      <c r="C19842" t="str">
        <v>Evening</v>
      </c>
      <c r="D19842">
        <v>17</v>
      </c>
      <c r="E19842" t="str">
        <f>IF(MOD(D19842,2)=0,"EVEN","ODD")</f>
        <v>ODD</v>
      </c>
      <c r="F19842" t="str">
        <f>IF(D19842&lt;=18,"LOW (1-18)","HIGH (19-36)")</f>
        <v>LOW (1-18)</v>
      </c>
      <c r="G19842">
        <f>INT((D19842-1)/6)+1</f>
        <v>3</v>
      </c>
      <c r="H19842">
        <f>MOD(D19842-1,6)+1</f>
        <v>5</v>
      </c>
      <c r="I19842">
        <f>37-D19842</f>
        <v>20</v>
      </c>
      <c r="J19842">
        <f>ABS(D19842-D19843)</f>
        <v>2</v>
      </c>
      <c r="K19842">
        <f>AVERAGE(D19842:D19846)</f>
        <v>17</v>
      </c>
      <c r="L19842">
        <f>AVERAGE(D19842:D19861)</f>
        <v>17</v>
      </c>
      <c r="M19842">
        <f>K19842-L19842</f>
        <v>0</v>
      </c>
      <c r="N19842" t="str">
        <f>IF(K19842&gt;L19842,"HIGH ZONE BIAS",IF(K19842&lt;L19842,"LOW ZONE BIAS","EQUILIBRIUM"))</f>
        <v>EQUILIBRIUM</v>
      </c>
    </row>
    <row r="19843">
      <c r="A19843">
        <v>4939</v>
      </c>
      <c r="B19843" t="str">
        <v>2002-07-12</v>
      </c>
      <c r="C19843" t="str">
        <v>Midday</v>
      </c>
      <c r="D19843">
        <v>19</v>
      </c>
      <c r="E19843" t="str">
        <f>IF(MOD(D19843,2)=0,"EVEN","ODD")</f>
        <v>ODD</v>
      </c>
      <c r="F19843" t="str">
        <f>IF(D19843&lt;=18,"LOW (1-18)","HIGH (19-36)")</f>
        <v>HIGH (19-36)</v>
      </c>
      <c r="G19843">
        <f>INT((D19843-1)/6)+1</f>
        <v>4</v>
      </c>
      <c r="H19843">
        <f>MOD(D19843-1,6)+1</f>
        <v>1</v>
      </c>
      <c r="I19843">
        <f>37-D19843</f>
        <v>18</v>
      </c>
      <c r="J19843">
        <f>ABS(D19843-D19844)</f>
        <v>6</v>
      </c>
      <c r="K19843">
        <f>AVERAGE(D19843:D19847)</f>
        <v>19</v>
      </c>
      <c r="L19843">
        <f>AVERAGE(D19843:D19862)</f>
        <v>19</v>
      </c>
      <c r="M19843">
        <f>K19843-L19843</f>
        <v>0</v>
      </c>
      <c r="N19843" t="str">
        <f>IF(K19843&gt;L19843,"HIGH ZONE BIAS",IF(K19843&lt;L19843,"LOW ZONE BIAS","EQUILIBRIUM"))</f>
        <v>EQUILIBRIUM</v>
      </c>
    </row>
    <row r="19844">
      <c r="A19844">
        <v>4938</v>
      </c>
      <c r="B19844" t="str">
        <v>2002-07-11</v>
      </c>
      <c r="C19844" t="str">
        <v>Evening</v>
      </c>
      <c r="D19844">
        <v>13</v>
      </c>
      <c r="E19844" t="str">
        <f>IF(MOD(D19844,2)=0,"EVEN","ODD")</f>
        <v>ODD</v>
      </c>
      <c r="F19844" t="str">
        <f>IF(D19844&lt;=18,"LOW (1-18)","HIGH (19-36)")</f>
        <v>LOW (1-18)</v>
      </c>
      <c r="G19844">
        <f>INT((D19844-1)/6)+1</f>
        <v>3</v>
      </c>
      <c r="H19844">
        <f>MOD(D19844-1,6)+1</f>
        <v>1</v>
      </c>
      <c r="I19844">
        <f>37-D19844</f>
        <v>24</v>
      </c>
      <c r="J19844">
        <f>ABS(D19844-D19845)</f>
        <v>9</v>
      </c>
      <c r="K19844">
        <f>AVERAGE(D19844:D19848)</f>
        <v>13</v>
      </c>
      <c r="L19844">
        <f>AVERAGE(D19844:D19863)</f>
        <v>13</v>
      </c>
      <c r="M19844">
        <f>K19844-L19844</f>
        <v>0</v>
      </c>
      <c r="N19844" t="str">
        <f>IF(K19844&gt;L19844,"HIGH ZONE BIAS",IF(K19844&lt;L19844,"LOW ZONE BIAS","EQUILIBRIUM"))</f>
        <v>EQUILIBRIUM</v>
      </c>
    </row>
    <row r="19845">
      <c r="A19845">
        <v>4937</v>
      </c>
      <c r="B19845" t="str">
        <v>2002-07-11</v>
      </c>
      <c r="C19845" t="str">
        <v>Midday</v>
      </c>
      <c r="D19845">
        <v>22</v>
      </c>
      <c r="E19845" t="str">
        <f>IF(MOD(D19845,2)=0,"EVEN","ODD")</f>
        <v>EVEN</v>
      </c>
      <c r="F19845" t="str">
        <f>IF(D19845&lt;=18,"LOW (1-18)","HIGH (19-36)")</f>
        <v>HIGH (19-36)</v>
      </c>
      <c r="G19845">
        <f>INT((D19845-1)/6)+1</f>
        <v>4</v>
      </c>
      <c r="H19845">
        <f>MOD(D19845-1,6)+1</f>
        <v>4</v>
      </c>
      <c r="I19845">
        <f>37-D19845</f>
        <v>15</v>
      </c>
      <c r="J19845">
        <f>ABS(D19845-D19846)</f>
        <v>6</v>
      </c>
      <c r="K19845">
        <f>AVERAGE(D19845:D19849)</f>
        <v>22</v>
      </c>
      <c r="L19845">
        <f>AVERAGE(D19845:D19864)</f>
        <v>22</v>
      </c>
      <c r="M19845">
        <f>K19845-L19845</f>
        <v>0</v>
      </c>
      <c r="N19845" t="str">
        <f>IF(K19845&gt;L19845,"HIGH ZONE BIAS",IF(K19845&lt;L19845,"LOW ZONE BIAS","EQUILIBRIUM"))</f>
        <v>EQUILIBRIUM</v>
      </c>
    </row>
    <row r="19846">
      <c r="A19846">
        <v>4936</v>
      </c>
      <c r="B19846" t="str">
        <v>2002-07-10</v>
      </c>
      <c r="C19846" t="str">
        <v>Evening</v>
      </c>
      <c r="D19846">
        <v>28</v>
      </c>
      <c r="E19846" t="str">
        <f>IF(MOD(D19846,2)=0,"EVEN","ODD")</f>
        <v>EVEN</v>
      </c>
      <c r="F19846" t="str">
        <f>IF(D19846&lt;=18,"LOW (1-18)","HIGH (19-36)")</f>
        <v>HIGH (19-36)</v>
      </c>
      <c r="G19846">
        <f>INT((D19846-1)/6)+1</f>
        <v>5</v>
      </c>
      <c r="H19846">
        <f>MOD(D19846-1,6)+1</f>
        <v>4</v>
      </c>
      <c r="I19846">
        <f>37-D19846</f>
        <v>9</v>
      </c>
      <c r="J19846">
        <f>ABS(D19846-D19847)</f>
        <v>8</v>
      </c>
      <c r="K19846">
        <f>AVERAGE(D19846:D19850)</f>
        <v>28</v>
      </c>
      <c r="L19846">
        <f>AVERAGE(D19846:D19865)</f>
        <v>28</v>
      </c>
      <c r="M19846">
        <f>K19846-L19846</f>
        <v>0</v>
      </c>
      <c r="N19846" t="str">
        <f>IF(K19846&gt;L19846,"HIGH ZONE BIAS",IF(K19846&lt;L19846,"LOW ZONE BIAS","EQUILIBRIUM"))</f>
        <v>EQUILIBRIUM</v>
      </c>
    </row>
    <row r="19847">
      <c r="A19847">
        <v>4935</v>
      </c>
      <c r="B19847" t="str">
        <v>2002-07-10</v>
      </c>
      <c r="C19847" t="str">
        <v>Midday</v>
      </c>
      <c r="D19847">
        <v>36</v>
      </c>
      <c r="E19847" t="str">
        <f>IF(MOD(D19847,2)=0,"EVEN","ODD")</f>
        <v>EVEN</v>
      </c>
      <c r="F19847" t="str">
        <f>IF(D19847&lt;=18,"LOW (1-18)","HIGH (19-36)")</f>
        <v>HIGH (19-36)</v>
      </c>
      <c r="G19847">
        <f>INT((D19847-1)/6)+1</f>
        <v>6</v>
      </c>
      <c r="H19847">
        <f>MOD(D19847-1,6)+1</f>
        <v>6</v>
      </c>
      <c r="I19847">
        <f>37-D19847</f>
        <v>1</v>
      </c>
      <c r="J19847">
        <f>ABS(D19847-D19848)</f>
        <v>10</v>
      </c>
      <c r="K19847">
        <f>AVERAGE(D19847:D19851)</f>
        <v>36</v>
      </c>
      <c r="L19847">
        <f>AVERAGE(D19847:D19866)</f>
        <v>36</v>
      </c>
      <c r="M19847">
        <f>K19847-L19847</f>
        <v>0</v>
      </c>
      <c r="N19847" t="str">
        <f>IF(K19847&gt;L19847,"HIGH ZONE BIAS",IF(K19847&lt;L19847,"LOW ZONE BIAS","EQUILIBRIUM"))</f>
        <v>EQUILIBRIUM</v>
      </c>
    </row>
    <row r="19848">
      <c r="A19848">
        <v>4934</v>
      </c>
      <c r="B19848" t="str">
        <v>2002-07-09</v>
      </c>
      <c r="C19848" t="str">
        <v>Evening</v>
      </c>
      <c r="D19848">
        <v>26</v>
      </c>
      <c r="E19848" t="str">
        <f>IF(MOD(D19848,2)=0,"EVEN","ODD")</f>
        <v>EVEN</v>
      </c>
      <c r="F19848" t="str">
        <f>IF(D19848&lt;=18,"LOW (1-18)","HIGH (19-36)")</f>
        <v>HIGH (19-36)</v>
      </c>
      <c r="G19848">
        <f>INT((D19848-1)/6)+1</f>
        <v>5</v>
      </c>
      <c r="H19848">
        <f>MOD(D19848-1,6)+1</f>
        <v>2</v>
      </c>
      <c r="I19848">
        <f>37-D19848</f>
        <v>11</v>
      </c>
      <c r="J19848">
        <f>ABS(D19848-D19849)</f>
        <v>22</v>
      </c>
      <c r="K19848">
        <f>AVERAGE(D19848:D19852)</f>
        <v>26</v>
      </c>
      <c r="L19848">
        <f>AVERAGE(D19848:D19867)</f>
        <v>26</v>
      </c>
      <c r="M19848">
        <f>K19848-L19848</f>
        <v>0</v>
      </c>
      <c r="N19848" t="str">
        <f>IF(K19848&gt;L19848,"HIGH ZONE BIAS",IF(K19848&lt;L19848,"LOW ZONE BIAS","EQUILIBRIUM"))</f>
        <v>EQUILIBRIUM</v>
      </c>
    </row>
    <row r="19849">
      <c r="A19849">
        <v>4933</v>
      </c>
      <c r="B19849" t="str">
        <v>2002-07-09</v>
      </c>
      <c r="C19849" t="str">
        <v>Midday</v>
      </c>
      <c r="D19849">
        <v>4</v>
      </c>
      <c r="E19849" t="str">
        <f>IF(MOD(D19849,2)=0,"EVEN","ODD")</f>
        <v>EVEN</v>
      </c>
      <c r="F19849" t="str">
        <f>IF(D19849&lt;=18,"LOW (1-18)","HIGH (19-36)")</f>
        <v>LOW (1-18)</v>
      </c>
      <c r="G19849">
        <f>INT((D19849-1)/6)+1</f>
        <v>1</v>
      </c>
      <c r="H19849">
        <f>MOD(D19849-1,6)+1</f>
        <v>4</v>
      </c>
      <c r="I19849">
        <f>37-D19849</f>
        <v>33</v>
      </c>
      <c r="J19849">
        <f>ABS(D19849-D19850)</f>
        <v>9</v>
      </c>
      <c r="K19849">
        <f>AVERAGE(D19849:D19853)</f>
        <v>4</v>
      </c>
      <c r="L19849">
        <f>AVERAGE(D19849:D19868)</f>
        <v>4</v>
      </c>
      <c r="M19849">
        <f>K19849-L19849</f>
        <v>0</v>
      </c>
      <c r="N19849" t="str">
        <f>IF(K19849&gt;L19849,"HIGH ZONE BIAS",IF(K19849&lt;L19849,"LOW ZONE BIAS","EQUILIBRIUM"))</f>
        <v>EQUILIBRIUM</v>
      </c>
    </row>
    <row r="19850">
      <c r="A19850">
        <v>4932</v>
      </c>
      <c r="B19850" t="str">
        <v>2002-07-08</v>
      </c>
      <c r="C19850" t="str">
        <v>Evening</v>
      </c>
      <c r="D19850">
        <v>13</v>
      </c>
      <c r="E19850" t="str">
        <f>IF(MOD(D19850,2)=0,"EVEN","ODD")</f>
        <v>ODD</v>
      </c>
      <c r="F19850" t="str">
        <f>IF(D19850&lt;=18,"LOW (1-18)","HIGH (19-36)")</f>
        <v>LOW (1-18)</v>
      </c>
      <c r="G19850">
        <f>INT((D19850-1)/6)+1</f>
        <v>3</v>
      </c>
      <c r="H19850">
        <f>MOD(D19850-1,6)+1</f>
        <v>1</v>
      </c>
      <c r="I19850">
        <f>37-D19850</f>
        <v>24</v>
      </c>
      <c r="J19850">
        <f>ABS(D19850-D19851)</f>
        <v>11</v>
      </c>
      <c r="K19850">
        <f>AVERAGE(D19850:D19854)</f>
        <v>13</v>
      </c>
      <c r="L19850">
        <f>AVERAGE(D19850:D19869)</f>
        <v>13</v>
      </c>
      <c r="M19850">
        <f>K19850-L19850</f>
        <v>0</v>
      </c>
      <c r="N19850" t="str">
        <f>IF(K19850&gt;L19850,"HIGH ZONE BIAS",IF(K19850&lt;L19850,"LOW ZONE BIAS","EQUILIBRIUM"))</f>
        <v>EQUILIBRIUM</v>
      </c>
    </row>
    <row r="19851">
      <c r="A19851">
        <v>4931</v>
      </c>
      <c r="B19851" t="str">
        <v>2002-07-08</v>
      </c>
      <c r="C19851" t="str">
        <v>Midday</v>
      </c>
      <c r="D19851">
        <v>24</v>
      </c>
      <c r="E19851" t="str">
        <f>IF(MOD(D19851,2)=0,"EVEN","ODD")</f>
        <v>EVEN</v>
      </c>
      <c r="F19851" t="str">
        <f>IF(D19851&lt;=18,"LOW (1-18)","HIGH (19-36)")</f>
        <v>HIGH (19-36)</v>
      </c>
      <c r="G19851">
        <f>INT((D19851-1)/6)+1</f>
        <v>4</v>
      </c>
      <c r="H19851">
        <f>MOD(D19851-1,6)+1</f>
        <v>6</v>
      </c>
      <c r="I19851">
        <f>37-D19851</f>
        <v>13</v>
      </c>
      <c r="J19851">
        <f>ABS(D19851-D19852)</f>
        <v>20</v>
      </c>
      <c r="K19851">
        <f>AVERAGE(D19851:D19855)</f>
        <v>24</v>
      </c>
      <c r="L19851">
        <f>AVERAGE(D19851:D19870)</f>
        <v>24</v>
      </c>
      <c r="M19851">
        <f>K19851-L19851</f>
        <v>0</v>
      </c>
      <c r="N19851" t="str">
        <f>IF(K19851&gt;L19851,"HIGH ZONE BIAS",IF(K19851&lt;L19851,"LOW ZONE BIAS","EQUILIBRIUM"))</f>
        <v>EQUILIBRIUM</v>
      </c>
    </row>
    <row r="19852">
      <c r="A19852">
        <v>4930</v>
      </c>
      <c r="B19852" t="str">
        <v>2002-07-06</v>
      </c>
      <c r="C19852" t="str">
        <v>Evening</v>
      </c>
      <c r="D19852">
        <v>4</v>
      </c>
      <c r="E19852" t="str">
        <f>IF(MOD(D19852,2)=0,"EVEN","ODD")</f>
        <v>EVEN</v>
      </c>
      <c r="F19852" t="str">
        <f>IF(D19852&lt;=18,"LOW (1-18)","HIGH (19-36)")</f>
        <v>LOW (1-18)</v>
      </c>
      <c r="G19852">
        <f>INT((D19852-1)/6)+1</f>
        <v>1</v>
      </c>
      <c r="H19852">
        <f>MOD(D19852-1,6)+1</f>
        <v>4</v>
      </c>
      <c r="I19852">
        <f>37-D19852</f>
        <v>33</v>
      </c>
      <c r="J19852">
        <f>ABS(D19852-D19853)</f>
        <v>27</v>
      </c>
      <c r="K19852">
        <f>AVERAGE(D19852:D19856)</f>
        <v>4</v>
      </c>
      <c r="L19852">
        <f>AVERAGE(D19852:D19871)</f>
        <v>4</v>
      </c>
      <c r="M19852">
        <f>K19852-L19852</f>
        <v>0</v>
      </c>
      <c r="N19852" t="str">
        <f>IF(K19852&gt;L19852,"HIGH ZONE BIAS",IF(K19852&lt;L19852,"LOW ZONE BIAS","EQUILIBRIUM"))</f>
        <v>EQUILIBRIUM</v>
      </c>
    </row>
    <row r="19853">
      <c r="A19853">
        <v>4929</v>
      </c>
      <c r="B19853" t="str">
        <v>2002-07-06</v>
      </c>
      <c r="C19853" t="str">
        <v>Midday</v>
      </c>
      <c r="D19853">
        <v>31</v>
      </c>
      <c r="E19853" t="str">
        <f>IF(MOD(D19853,2)=0,"EVEN","ODD")</f>
        <v>ODD</v>
      </c>
      <c r="F19853" t="str">
        <f>IF(D19853&lt;=18,"LOW (1-18)","HIGH (19-36)")</f>
        <v>HIGH (19-36)</v>
      </c>
      <c r="G19853">
        <f>INT((D19853-1)/6)+1</f>
        <v>6</v>
      </c>
      <c r="H19853">
        <f>MOD(D19853-1,6)+1</f>
        <v>1</v>
      </c>
      <c r="I19853">
        <f>37-D19853</f>
        <v>6</v>
      </c>
      <c r="J19853">
        <f>ABS(D19853-D19854)</f>
        <v>19</v>
      </c>
      <c r="K19853">
        <f>AVERAGE(D19853:D19857)</f>
        <v>31</v>
      </c>
      <c r="L19853">
        <f>AVERAGE(D19853:D19872)</f>
        <v>31</v>
      </c>
      <c r="M19853">
        <f>K19853-L19853</f>
        <v>0</v>
      </c>
      <c r="N19853" t="str">
        <f>IF(K19853&gt;L19853,"HIGH ZONE BIAS",IF(K19853&lt;L19853,"LOW ZONE BIAS","EQUILIBRIUM"))</f>
        <v>EQUILIBRIUM</v>
      </c>
    </row>
    <row r="19854">
      <c r="A19854">
        <v>4928</v>
      </c>
      <c r="B19854" t="str">
        <v>2002-07-05</v>
      </c>
      <c r="C19854" t="str">
        <v>Evening</v>
      </c>
      <c r="D19854">
        <v>12</v>
      </c>
      <c r="E19854" t="str">
        <f>IF(MOD(D19854,2)=0,"EVEN","ODD")</f>
        <v>EVEN</v>
      </c>
      <c r="F19854" t="str">
        <f>IF(D19854&lt;=18,"LOW (1-18)","HIGH (19-36)")</f>
        <v>LOW (1-18)</v>
      </c>
      <c r="G19854">
        <f>INT((D19854-1)/6)+1</f>
        <v>2</v>
      </c>
      <c r="H19854">
        <f>MOD(D19854-1,6)+1</f>
        <v>6</v>
      </c>
      <c r="I19854">
        <f>37-D19854</f>
        <v>25</v>
      </c>
      <c r="J19854">
        <f>ABS(D19854-D19855)</f>
        <v>21</v>
      </c>
      <c r="K19854">
        <f>AVERAGE(D19854:D19858)</f>
        <v>12</v>
      </c>
      <c r="L19854">
        <f>AVERAGE(D19854:D19873)</f>
        <v>12</v>
      </c>
      <c r="M19854">
        <f>K19854-L19854</f>
        <v>0</v>
      </c>
      <c r="N19854" t="str">
        <f>IF(K19854&gt;L19854,"HIGH ZONE BIAS",IF(K19854&lt;L19854,"LOW ZONE BIAS","EQUILIBRIUM"))</f>
        <v>EQUILIBRIUM</v>
      </c>
    </row>
    <row r="19855">
      <c r="A19855">
        <v>4927</v>
      </c>
      <c r="B19855" t="str">
        <v>2002-07-05</v>
      </c>
      <c r="C19855" t="str">
        <v>Midday</v>
      </c>
      <c r="D19855">
        <v>33</v>
      </c>
      <c r="E19855" t="str">
        <f>IF(MOD(D19855,2)=0,"EVEN","ODD")</f>
        <v>ODD</v>
      </c>
      <c r="F19855" t="str">
        <f>IF(D19855&lt;=18,"LOW (1-18)","HIGH (19-36)")</f>
        <v>HIGH (19-36)</v>
      </c>
      <c r="G19855">
        <f>INT((D19855-1)/6)+1</f>
        <v>6</v>
      </c>
      <c r="H19855">
        <f>MOD(D19855-1,6)+1</f>
        <v>3</v>
      </c>
      <c r="I19855">
        <f>37-D19855</f>
        <v>4</v>
      </c>
      <c r="J19855">
        <f>ABS(D19855-D19856)</f>
        <v>18</v>
      </c>
      <c r="K19855">
        <f>AVERAGE(D19855:D19859)</f>
        <v>33</v>
      </c>
      <c r="L19855">
        <f>AVERAGE(D19855:D19874)</f>
        <v>33</v>
      </c>
      <c r="M19855">
        <f>K19855-L19855</f>
        <v>0</v>
      </c>
      <c r="N19855" t="str">
        <f>IF(K19855&gt;L19855,"HIGH ZONE BIAS",IF(K19855&lt;L19855,"LOW ZONE BIAS","EQUILIBRIUM"))</f>
        <v>EQUILIBRIUM</v>
      </c>
    </row>
    <row r="19856">
      <c r="A19856">
        <v>4926</v>
      </c>
      <c r="B19856" t="str">
        <v>2002-07-04</v>
      </c>
      <c r="C19856" t="str">
        <v>Evening</v>
      </c>
      <c r="D19856">
        <v>15</v>
      </c>
      <c r="E19856" t="str">
        <f>IF(MOD(D19856,2)=0,"EVEN","ODD")</f>
        <v>ODD</v>
      </c>
      <c r="F19856" t="str">
        <f>IF(D19856&lt;=18,"LOW (1-18)","HIGH (19-36)")</f>
        <v>LOW (1-18)</v>
      </c>
      <c r="G19856">
        <f>INT((D19856-1)/6)+1</f>
        <v>3</v>
      </c>
      <c r="H19856">
        <f>MOD(D19856-1,6)+1</f>
        <v>3</v>
      </c>
      <c r="I19856">
        <f>37-D19856</f>
        <v>22</v>
      </c>
      <c r="J19856">
        <f>ABS(D19856-D19857)</f>
        <v>8</v>
      </c>
      <c r="K19856">
        <f>AVERAGE(D19856:D19860)</f>
        <v>15</v>
      </c>
      <c r="L19856">
        <f>AVERAGE(D19856:D19875)</f>
        <v>15</v>
      </c>
      <c r="M19856">
        <f>K19856-L19856</f>
        <v>0</v>
      </c>
      <c r="N19856" t="str">
        <f>IF(K19856&gt;L19856,"HIGH ZONE BIAS",IF(K19856&lt;L19856,"LOW ZONE BIAS","EQUILIBRIUM"))</f>
        <v>EQUILIBRIUM</v>
      </c>
    </row>
    <row r="19857">
      <c r="A19857">
        <v>4925</v>
      </c>
      <c r="B19857" t="str">
        <v>2002-07-04</v>
      </c>
      <c r="C19857" t="str">
        <v>Midday</v>
      </c>
      <c r="D19857">
        <v>23</v>
      </c>
      <c r="E19857" t="str">
        <f>IF(MOD(D19857,2)=0,"EVEN","ODD")</f>
        <v>ODD</v>
      </c>
      <c r="F19857" t="str">
        <f>IF(D19857&lt;=18,"LOW (1-18)","HIGH (19-36)")</f>
        <v>HIGH (19-36)</v>
      </c>
      <c r="G19857">
        <f>INT((D19857-1)/6)+1</f>
        <v>4</v>
      </c>
      <c r="H19857">
        <f>MOD(D19857-1,6)+1</f>
        <v>5</v>
      </c>
      <c r="I19857">
        <f>37-D19857</f>
        <v>14</v>
      </c>
      <c r="J19857">
        <f>ABS(D19857-D19858)</f>
        <v>6</v>
      </c>
      <c r="K19857">
        <f>AVERAGE(D19857:D19861)</f>
        <v>23</v>
      </c>
      <c r="L19857">
        <f>AVERAGE(D19857:D19876)</f>
        <v>23</v>
      </c>
      <c r="M19857">
        <f>K19857-L19857</f>
        <v>0</v>
      </c>
      <c r="N19857" t="str">
        <f>IF(K19857&gt;L19857,"HIGH ZONE BIAS",IF(K19857&lt;L19857,"LOW ZONE BIAS","EQUILIBRIUM"))</f>
        <v>EQUILIBRIUM</v>
      </c>
    </row>
    <row r="19858">
      <c r="A19858">
        <v>4924</v>
      </c>
      <c r="B19858" t="str">
        <v>2002-07-03</v>
      </c>
      <c r="C19858" t="str">
        <v>Evening</v>
      </c>
      <c r="D19858">
        <v>17</v>
      </c>
      <c r="E19858" t="str">
        <f>IF(MOD(D19858,2)=0,"EVEN","ODD")</f>
        <v>ODD</v>
      </c>
      <c r="F19858" t="str">
        <f>IF(D19858&lt;=18,"LOW (1-18)","HIGH (19-36)")</f>
        <v>LOW (1-18)</v>
      </c>
      <c r="G19858">
        <f>INT((D19858-1)/6)+1</f>
        <v>3</v>
      </c>
      <c r="H19858">
        <f>MOD(D19858-1,6)+1</f>
        <v>5</v>
      </c>
      <c r="I19858">
        <f>37-D19858</f>
        <v>20</v>
      </c>
      <c r="J19858">
        <f>ABS(D19858-D19859)</f>
        <v>12</v>
      </c>
      <c r="K19858">
        <f>AVERAGE(D19858:D19862)</f>
        <v>17</v>
      </c>
      <c r="L19858">
        <f>AVERAGE(D19858:D19877)</f>
        <v>17</v>
      </c>
      <c r="M19858">
        <f>K19858-L19858</f>
        <v>0</v>
      </c>
      <c r="N19858" t="str">
        <f>IF(K19858&gt;L19858,"HIGH ZONE BIAS",IF(K19858&lt;L19858,"LOW ZONE BIAS","EQUILIBRIUM"))</f>
        <v>EQUILIBRIUM</v>
      </c>
    </row>
    <row r="19859">
      <c r="A19859">
        <v>4923</v>
      </c>
      <c r="B19859" t="str">
        <v>2002-07-03</v>
      </c>
      <c r="C19859" t="str">
        <v>Midday</v>
      </c>
      <c r="D19859">
        <v>29</v>
      </c>
      <c r="E19859" t="str">
        <f>IF(MOD(D19859,2)=0,"EVEN","ODD")</f>
        <v>ODD</v>
      </c>
      <c r="F19859" t="str">
        <f>IF(D19859&lt;=18,"LOW (1-18)","HIGH (19-36)")</f>
        <v>HIGH (19-36)</v>
      </c>
      <c r="G19859">
        <f>INT((D19859-1)/6)+1</f>
        <v>5</v>
      </c>
      <c r="H19859">
        <f>MOD(D19859-1,6)+1</f>
        <v>5</v>
      </c>
      <c r="I19859">
        <f>37-D19859</f>
        <v>8</v>
      </c>
      <c r="J19859">
        <f>ABS(D19859-D19860)</f>
        <v>5</v>
      </c>
      <c r="K19859">
        <f>AVERAGE(D19859:D19863)</f>
        <v>29</v>
      </c>
      <c r="L19859">
        <f>AVERAGE(D19859:D19878)</f>
        <v>29</v>
      </c>
      <c r="M19859">
        <f>K19859-L19859</f>
        <v>0</v>
      </c>
      <c r="N19859" t="str">
        <f>IF(K19859&gt;L19859,"HIGH ZONE BIAS",IF(K19859&lt;L19859,"LOW ZONE BIAS","EQUILIBRIUM"))</f>
        <v>EQUILIBRIUM</v>
      </c>
    </row>
    <row r="19860">
      <c r="A19860">
        <v>4922</v>
      </c>
      <c r="B19860" t="str">
        <v>2002-07-02</v>
      </c>
      <c r="C19860" t="str">
        <v>Evening</v>
      </c>
      <c r="D19860">
        <v>24</v>
      </c>
      <c r="E19860" t="str">
        <f>IF(MOD(D19860,2)=0,"EVEN","ODD")</f>
        <v>EVEN</v>
      </c>
      <c r="F19860" t="str">
        <f>IF(D19860&lt;=18,"LOW (1-18)","HIGH (19-36)")</f>
        <v>HIGH (19-36)</v>
      </c>
      <c r="G19860">
        <f>INT((D19860-1)/6)+1</f>
        <v>4</v>
      </c>
      <c r="H19860">
        <f>MOD(D19860-1,6)+1</f>
        <v>6</v>
      </c>
      <c r="I19860">
        <f>37-D19860</f>
        <v>13</v>
      </c>
      <c r="J19860">
        <f>ABS(D19860-D19861)</f>
        <v>20</v>
      </c>
      <c r="K19860">
        <f>AVERAGE(D19860:D19864)</f>
        <v>24</v>
      </c>
      <c r="L19860">
        <f>AVERAGE(D19860:D19879)</f>
        <v>24</v>
      </c>
      <c r="M19860">
        <f>K19860-L19860</f>
        <v>0</v>
      </c>
      <c r="N19860" t="str">
        <f>IF(K19860&gt;L19860,"HIGH ZONE BIAS",IF(K19860&lt;L19860,"LOW ZONE BIAS","EQUILIBRIUM"))</f>
        <v>EQUILIBRIUM</v>
      </c>
    </row>
    <row r="19861">
      <c r="A19861">
        <v>4921</v>
      </c>
      <c r="B19861" t="str">
        <v>2002-07-02</v>
      </c>
      <c r="C19861" t="str">
        <v>Midday</v>
      </c>
      <c r="D19861">
        <v>4</v>
      </c>
      <c r="E19861" t="str">
        <f>IF(MOD(D19861,2)=0,"EVEN","ODD")</f>
        <v>EVEN</v>
      </c>
      <c r="F19861" t="str">
        <f>IF(D19861&lt;=18,"LOW (1-18)","HIGH (19-36)")</f>
        <v>LOW (1-18)</v>
      </c>
      <c r="G19861">
        <f>INT((D19861-1)/6)+1</f>
        <v>1</v>
      </c>
      <c r="H19861">
        <f>MOD(D19861-1,6)+1</f>
        <v>4</v>
      </c>
      <c r="I19861">
        <f>37-D19861</f>
        <v>33</v>
      </c>
      <c r="J19861">
        <f>ABS(D19861-D19862)</f>
        <v>14</v>
      </c>
      <c r="K19861">
        <f>AVERAGE(D19861:D19865)</f>
        <v>4</v>
      </c>
      <c r="L19861">
        <f>AVERAGE(D19861:D19880)</f>
        <v>4</v>
      </c>
      <c r="M19861">
        <f>K19861-L19861</f>
        <v>0</v>
      </c>
      <c r="N19861" t="str">
        <f>IF(K19861&gt;L19861,"HIGH ZONE BIAS",IF(K19861&lt;L19861,"LOW ZONE BIAS","EQUILIBRIUM"))</f>
        <v>EQUILIBRIUM</v>
      </c>
    </row>
    <row r="19862">
      <c r="A19862">
        <v>4920</v>
      </c>
      <c r="B19862" t="str">
        <v>2002-07-01</v>
      </c>
      <c r="C19862" t="str">
        <v>Evening</v>
      </c>
      <c r="D19862">
        <v>18</v>
      </c>
      <c r="E19862" t="str">
        <f>IF(MOD(D19862,2)=0,"EVEN","ODD")</f>
        <v>EVEN</v>
      </c>
      <c r="F19862" t="str">
        <f>IF(D19862&lt;=18,"LOW (1-18)","HIGH (19-36)")</f>
        <v>LOW (1-18)</v>
      </c>
      <c r="G19862">
        <f>INT((D19862-1)/6)+1</f>
        <v>3</v>
      </c>
      <c r="H19862">
        <f>MOD(D19862-1,6)+1</f>
        <v>6</v>
      </c>
      <c r="I19862">
        <f>37-D19862</f>
        <v>19</v>
      </c>
      <c r="J19862">
        <f>ABS(D19862-D19863)</f>
        <v>6</v>
      </c>
      <c r="K19862">
        <f>AVERAGE(D19862:D19866)</f>
        <v>18</v>
      </c>
      <c r="L19862">
        <f>AVERAGE(D19862:D19881)</f>
        <v>18</v>
      </c>
      <c r="M19862">
        <f>K19862-L19862</f>
        <v>0</v>
      </c>
      <c r="N19862" t="str">
        <f>IF(K19862&gt;L19862,"HIGH ZONE BIAS",IF(K19862&lt;L19862,"LOW ZONE BIAS","EQUILIBRIUM"))</f>
        <v>EQUILIBRIUM</v>
      </c>
    </row>
    <row r="19863">
      <c r="A19863">
        <v>4919</v>
      </c>
      <c r="B19863" t="str">
        <v>2002-07-01</v>
      </c>
      <c r="C19863" t="str">
        <v>Midday</v>
      </c>
      <c r="D19863">
        <v>12</v>
      </c>
      <c r="E19863" t="str">
        <f>IF(MOD(D19863,2)=0,"EVEN","ODD")</f>
        <v>EVEN</v>
      </c>
      <c r="F19863" t="str">
        <f>IF(D19863&lt;=18,"LOW (1-18)","HIGH (19-36)")</f>
        <v>LOW (1-18)</v>
      </c>
      <c r="G19863">
        <f>INT((D19863-1)/6)+1</f>
        <v>2</v>
      </c>
      <c r="H19863">
        <f>MOD(D19863-1,6)+1</f>
        <v>6</v>
      </c>
      <c r="I19863">
        <f>37-D19863</f>
        <v>25</v>
      </c>
      <c r="J19863">
        <f>ABS(D19863-D19864)</f>
        <v>14</v>
      </c>
      <c r="K19863">
        <f>AVERAGE(D19863:D19867)</f>
        <v>12</v>
      </c>
      <c r="L19863">
        <f>AVERAGE(D19863:D19882)</f>
        <v>12</v>
      </c>
      <c r="M19863">
        <f>K19863-L19863</f>
        <v>0</v>
      </c>
      <c r="N19863" t="str">
        <f>IF(K19863&gt;L19863,"HIGH ZONE BIAS",IF(K19863&lt;L19863,"LOW ZONE BIAS","EQUILIBRIUM"))</f>
        <v>EQUILIBRIUM</v>
      </c>
    </row>
    <row r="19864">
      <c r="A19864">
        <v>4918</v>
      </c>
      <c r="B19864" t="str">
        <v>2002-06-29</v>
      </c>
      <c r="C19864" t="str">
        <v>Evening</v>
      </c>
      <c r="D19864">
        <v>26</v>
      </c>
      <c r="E19864" t="str">
        <f>IF(MOD(D19864,2)=0,"EVEN","ODD")</f>
        <v>EVEN</v>
      </c>
      <c r="F19864" t="str">
        <f>IF(D19864&lt;=18,"LOW (1-18)","HIGH (19-36)")</f>
        <v>HIGH (19-36)</v>
      </c>
      <c r="G19864">
        <f>INT((D19864-1)/6)+1</f>
        <v>5</v>
      </c>
      <c r="H19864">
        <f>MOD(D19864-1,6)+1</f>
        <v>2</v>
      </c>
      <c r="I19864">
        <f>37-D19864</f>
        <v>11</v>
      </c>
      <c r="J19864">
        <f>ABS(D19864-D19865)</f>
        <v>3</v>
      </c>
      <c r="K19864">
        <f>AVERAGE(D19864:D19868)</f>
        <v>26</v>
      </c>
      <c r="L19864">
        <f>AVERAGE(D19864:D19883)</f>
        <v>26</v>
      </c>
      <c r="M19864">
        <f>K19864-L19864</f>
        <v>0</v>
      </c>
      <c r="N19864" t="str">
        <f>IF(K19864&gt;L19864,"HIGH ZONE BIAS",IF(K19864&lt;L19864,"LOW ZONE BIAS","EQUILIBRIUM"))</f>
        <v>EQUILIBRIUM</v>
      </c>
    </row>
    <row r="19865">
      <c r="A19865">
        <v>4917</v>
      </c>
      <c r="B19865" t="str">
        <v>2002-06-29</v>
      </c>
      <c r="C19865" t="str">
        <v>Midday</v>
      </c>
      <c r="D19865">
        <v>29</v>
      </c>
      <c r="E19865" t="str">
        <f>IF(MOD(D19865,2)=0,"EVEN","ODD")</f>
        <v>ODD</v>
      </c>
      <c r="F19865" t="str">
        <f>IF(D19865&lt;=18,"LOW (1-18)","HIGH (19-36)")</f>
        <v>HIGH (19-36)</v>
      </c>
      <c r="G19865">
        <f>INT((D19865-1)/6)+1</f>
        <v>5</v>
      </c>
      <c r="H19865">
        <f>MOD(D19865-1,6)+1</f>
        <v>5</v>
      </c>
      <c r="I19865">
        <f>37-D19865</f>
        <v>8</v>
      </c>
      <c r="J19865">
        <f>ABS(D19865-D19866)</f>
        <v>14</v>
      </c>
      <c r="K19865">
        <f>AVERAGE(D19865:D19869)</f>
        <v>29</v>
      </c>
      <c r="L19865">
        <f>AVERAGE(D19865:D19884)</f>
        <v>29</v>
      </c>
      <c r="M19865">
        <f>K19865-L19865</f>
        <v>0</v>
      </c>
      <c r="N19865" t="str">
        <f>IF(K19865&gt;L19865,"HIGH ZONE BIAS",IF(K19865&lt;L19865,"LOW ZONE BIAS","EQUILIBRIUM"))</f>
        <v>EQUILIBRIUM</v>
      </c>
    </row>
    <row r="19866">
      <c r="A19866">
        <v>4916</v>
      </c>
      <c r="B19866" t="str">
        <v>2002-06-28</v>
      </c>
      <c r="C19866" t="str">
        <v>Evening</v>
      </c>
      <c r="D19866">
        <v>15</v>
      </c>
      <c r="E19866" t="str">
        <f>IF(MOD(D19866,2)=0,"EVEN","ODD")</f>
        <v>ODD</v>
      </c>
      <c r="F19866" t="str">
        <f>IF(D19866&lt;=18,"LOW (1-18)","HIGH (19-36)")</f>
        <v>LOW (1-18)</v>
      </c>
      <c r="G19866">
        <f>INT((D19866-1)/6)+1</f>
        <v>3</v>
      </c>
      <c r="H19866">
        <f>MOD(D19866-1,6)+1</f>
        <v>3</v>
      </c>
      <c r="I19866">
        <f>37-D19866</f>
        <v>22</v>
      </c>
      <c r="J19866">
        <f>ABS(D19866-D19867)</f>
        <v>5</v>
      </c>
      <c r="K19866">
        <f>AVERAGE(D19866:D19870)</f>
        <v>15</v>
      </c>
      <c r="L19866">
        <f>AVERAGE(D19866:D19885)</f>
        <v>15</v>
      </c>
      <c r="M19866">
        <f>K19866-L19866</f>
        <v>0</v>
      </c>
      <c r="N19866" t="str">
        <f>IF(K19866&gt;L19866,"HIGH ZONE BIAS",IF(K19866&lt;L19866,"LOW ZONE BIAS","EQUILIBRIUM"))</f>
        <v>EQUILIBRIUM</v>
      </c>
    </row>
    <row r="19867">
      <c r="A19867">
        <v>4914</v>
      </c>
      <c r="B19867" t="str">
        <v>2002-06-27</v>
      </c>
      <c r="C19867" t="str">
        <v>Evening</v>
      </c>
      <c r="D19867">
        <v>20</v>
      </c>
      <c r="E19867" t="str">
        <f>IF(MOD(D19867,2)=0,"EVEN","ODD")</f>
        <v>EVEN</v>
      </c>
      <c r="F19867" t="str">
        <f>IF(D19867&lt;=18,"LOW (1-18)","HIGH (19-36)")</f>
        <v>HIGH (19-36)</v>
      </c>
      <c r="G19867">
        <f>INT((D19867-1)/6)+1</f>
        <v>4</v>
      </c>
      <c r="H19867">
        <f>MOD(D19867-1,6)+1</f>
        <v>2</v>
      </c>
      <c r="I19867">
        <f>37-D19867</f>
        <v>17</v>
      </c>
      <c r="J19867">
        <f>ABS(D19867-D19868)</f>
        <v>16</v>
      </c>
      <c r="K19867">
        <f>AVERAGE(D19867:D19871)</f>
        <v>20</v>
      </c>
      <c r="L19867">
        <f>AVERAGE(D19867:D19886)</f>
        <v>20</v>
      </c>
      <c r="M19867">
        <f>K19867-L19867</f>
        <v>0</v>
      </c>
      <c r="N19867" t="str">
        <f>IF(K19867&gt;L19867,"HIGH ZONE BIAS",IF(K19867&lt;L19867,"LOW ZONE BIAS","EQUILIBRIUM"))</f>
        <v>EQUILIBRIUM</v>
      </c>
    </row>
    <row r="19868">
      <c r="A19868">
        <v>4913</v>
      </c>
      <c r="B19868" t="str">
        <v>2002-06-27</v>
      </c>
      <c r="C19868" t="str">
        <v>Midday</v>
      </c>
      <c r="D19868">
        <v>36</v>
      </c>
      <c r="E19868" t="str">
        <f>IF(MOD(D19868,2)=0,"EVEN","ODD")</f>
        <v>EVEN</v>
      </c>
      <c r="F19868" t="str">
        <f>IF(D19868&lt;=18,"LOW (1-18)","HIGH (19-36)")</f>
        <v>HIGH (19-36)</v>
      </c>
      <c r="G19868">
        <f>INT((D19868-1)/6)+1</f>
        <v>6</v>
      </c>
      <c r="H19868">
        <f>MOD(D19868-1,6)+1</f>
        <v>6</v>
      </c>
      <c r="I19868">
        <f>37-D19868</f>
        <v>1</v>
      </c>
      <c r="J19868">
        <f>ABS(D19868-D19869)</f>
        <v>5</v>
      </c>
      <c r="K19868">
        <f>AVERAGE(D19868:D19872)</f>
        <v>36</v>
      </c>
      <c r="L19868">
        <f>AVERAGE(D19868:D19887)</f>
        <v>36</v>
      </c>
      <c r="M19868">
        <f>K19868-L19868</f>
        <v>0</v>
      </c>
      <c r="N19868" t="str">
        <f>IF(K19868&gt;L19868,"HIGH ZONE BIAS",IF(K19868&lt;L19868,"LOW ZONE BIAS","EQUILIBRIUM"))</f>
        <v>EQUILIBRIUM</v>
      </c>
    </row>
    <row r="19869">
      <c r="A19869">
        <v>4912</v>
      </c>
      <c r="B19869" t="str">
        <v>2002-06-26</v>
      </c>
      <c r="C19869" t="str">
        <v>Evening</v>
      </c>
      <c r="D19869">
        <v>31</v>
      </c>
      <c r="E19869" t="str">
        <f>IF(MOD(D19869,2)=0,"EVEN","ODD")</f>
        <v>ODD</v>
      </c>
      <c r="F19869" t="str">
        <f>IF(D19869&lt;=18,"LOW (1-18)","HIGH (19-36)")</f>
        <v>HIGH (19-36)</v>
      </c>
      <c r="G19869">
        <f>INT((D19869-1)/6)+1</f>
        <v>6</v>
      </c>
      <c r="H19869">
        <f>MOD(D19869-1,6)+1</f>
        <v>1</v>
      </c>
      <c r="I19869">
        <f>37-D19869</f>
        <v>6</v>
      </c>
      <c r="J19869">
        <f>ABS(D19869-D19870)</f>
        <v>25</v>
      </c>
      <c r="K19869">
        <f>AVERAGE(D19869:D19873)</f>
        <v>31</v>
      </c>
      <c r="L19869">
        <f>AVERAGE(D19869:D19888)</f>
        <v>31</v>
      </c>
      <c r="M19869">
        <f>K19869-L19869</f>
        <v>0</v>
      </c>
      <c r="N19869" t="str">
        <f>IF(K19869&gt;L19869,"HIGH ZONE BIAS",IF(K19869&lt;L19869,"LOW ZONE BIAS","EQUILIBRIUM"))</f>
        <v>EQUILIBRIUM</v>
      </c>
    </row>
    <row r="19870">
      <c r="A19870">
        <v>4911</v>
      </c>
      <c r="B19870" t="str">
        <v>2002-06-26</v>
      </c>
      <c r="C19870" t="str">
        <v>Midday</v>
      </c>
      <c r="D19870">
        <v>6</v>
      </c>
      <c r="E19870" t="str">
        <f>IF(MOD(D19870,2)=0,"EVEN","ODD")</f>
        <v>EVEN</v>
      </c>
      <c r="F19870" t="str">
        <f>IF(D19870&lt;=18,"LOW (1-18)","HIGH (19-36)")</f>
        <v>LOW (1-18)</v>
      </c>
      <c r="G19870">
        <f>INT((D19870-1)/6)+1</f>
        <v>1</v>
      </c>
      <c r="H19870">
        <f>MOD(D19870-1,6)+1</f>
        <v>6</v>
      </c>
      <c r="I19870">
        <f>37-D19870</f>
        <v>31</v>
      </c>
      <c r="J19870">
        <f>ABS(D19870-D19871)</f>
        <v>3</v>
      </c>
      <c r="K19870">
        <f>AVERAGE(D19870:D19874)</f>
        <v>6</v>
      </c>
      <c r="L19870">
        <f>AVERAGE(D19870:D19889)</f>
        <v>6</v>
      </c>
      <c r="M19870">
        <f>K19870-L19870</f>
        <v>0</v>
      </c>
      <c r="N19870" t="str">
        <f>IF(K19870&gt;L19870,"HIGH ZONE BIAS",IF(K19870&lt;L19870,"LOW ZONE BIAS","EQUILIBRIUM"))</f>
        <v>EQUILIBRIUM</v>
      </c>
    </row>
    <row r="19871">
      <c r="A19871">
        <v>4910</v>
      </c>
      <c r="B19871" t="str">
        <v>2002-06-25</v>
      </c>
      <c r="C19871" t="str">
        <v>Evening</v>
      </c>
      <c r="D19871">
        <v>9</v>
      </c>
      <c r="E19871" t="str">
        <f>IF(MOD(D19871,2)=0,"EVEN","ODD")</f>
        <v>ODD</v>
      </c>
      <c r="F19871" t="str">
        <f>IF(D19871&lt;=18,"LOW (1-18)","HIGH (19-36)")</f>
        <v>LOW (1-18)</v>
      </c>
      <c r="G19871">
        <f>INT((D19871-1)/6)+1</f>
        <v>2</v>
      </c>
      <c r="H19871">
        <f>MOD(D19871-1,6)+1</f>
        <v>3</v>
      </c>
      <c r="I19871">
        <f>37-D19871</f>
        <v>28</v>
      </c>
      <c r="J19871">
        <f>ABS(D19871-D19872)</f>
        <v>20</v>
      </c>
      <c r="K19871">
        <f>AVERAGE(D19871:D19875)</f>
        <v>9</v>
      </c>
      <c r="L19871">
        <f>AVERAGE(D19871:D19890)</f>
        <v>9</v>
      </c>
      <c r="M19871">
        <f>K19871-L19871</f>
        <v>0</v>
      </c>
      <c r="N19871" t="str">
        <f>IF(K19871&gt;L19871,"HIGH ZONE BIAS",IF(K19871&lt;L19871,"LOW ZONE BIAS","EQUILIBRIUM"))</f>
        <v>EQUILIBRIUM</v>
      </c>
    </row>
    <row r="19872">
      <c r="A19872">
        <v>4909</v>
      </c>
      <c r="B19872" t="str">
        <v>2002-06-25</v>
      </c>
      <c r="C19872" t="str">
        <v>Midday</v>
      </c>
      <c r="D19872">
        <v>29</v>
      </c>
      <c r="E19872" t="str">
        <f>IF(MOD(D19872,2)=0,"EVEN","ODD")</f>
        <v>ODD</v>
      </c>
      <c r="F19872" t="str">
        <f>IF(D19872&lt;=18,"LOW (1-18)","HIGH (19-36)")</f>
        <v>HIGH (19-36)</v>
      </c>
      <c r="G19872">
        <f>INT((D19872-1)/6)+1</f>
        <v>5</v>
      </c>
      <c r="H19872">
        <f>MOD(D19872-1,6)+1</f>
        <v>5</v>
      </c>
      <c r="I19872">
        <f>37-D19872</f>
        <v>8</v>
      </c>
      <c r="J19872">
        <f>ABS(D19872-D19873)</f>
        <v>12</v>
      </c>
      <c r="K19872">
        <f>AVERAGE(D19872:D19876)</f>
        <v>29</v>
      </c>
      <c r="L19872">
        <f>AVERAGE(D19872:D19891)</f>
        <v>29</v>
      </c>
      <c r="M19872">
        <f>K19872-L19872</f>
        <v>0</v>
      </c>
      <c r="N19872" t="str">
        <f>IF(K19872&gt;L19872,"HIGH ZONE BIAS",IF(K19872&lt;L19872,"LOW ZONE BIAS","EQUILIBRIUM"))</f>
        <v>EQUILIBRIUM</v>
      </c>
    </row>
    <row r="19873">
      <c r="A19873">
        <v>4908</v>
      </c>
      <c r="B19873" t="str">
        <v>2002-06-24</v>
      </c>
      <c r="C19873" t="str">
        <v>Evening</v>
      </c>
      <c r="D19873">
        <v>17</v>
      </c>
      <c r="E19873" t="str">
        <f>IF(MOD(D19873,2)=0,"EVEN","ODD")</f>
        <v>ODD</v>
      </c>
      <c r="F19873" t="str">
        <f>IF(D19873&lt;=18,"LOW (1-18)","HIGH (19-36)")</f>
        <v>LOW (1-18)</v>
      </c>
      <c r="G19873">
        <f>INT((D19873-1)/6)+1</f>
        <v>3</v>
      </c>
      <c r="H19873">
        <f>MOD(D19873-1,6)+1</f>
        <v>5</v>
      </c>
      <c r="I19873">
        <f>37-D19873</f>
        <v>20</v>
      </c>
      <c r="J19873">
        <f>ABS(D19873-D19874)</f>
        <v>9</v>
      </c>
      <c r="K19873">
        <f>AVERAGE(D19873:D19877)</f>
        <v>17</v>
      </c>
      <c r="L19873">
        <f>AVERAGE(D19873:D19892)</f>
        <v>17</v>
      </c>
      <c r="M19873">
        <f>K19873-L19873</f>
        <v>0</v>
      </c>
      <c r="N19873" t="str">
        <f>IF(K19873&gt;L19873,"HIGH ZONE BIAS",IF(K19873&lt;L19873,"LOW ZONE BIAS","EQUILIBRIUM"))</f>
        <v>EQUILIBRIUM</v>
      </c>
    </row>
    <row r="19874">
      <c r="A19874">
        <v>4907</v>
      </c>
      <c r="B19874" t="str">
        <v>2002-06-24</v>
      </c>
      <c r="C19874" t="str">
        <v>Midday</v>
      </c>
      <c r="D19874">
        <v>8</v>
      </c>
      <c r="E19874" t="str">
        <f>IF(MOD(D19874,2)=0,"EVEN","ODD")</f>
        <v>EVEN</v>
      </c>
      <c r="F19874" t="str">
        <f>IF(D19874&lt;=18,"LOW (1-18)","HIGH (19-36)")</f>
        <v>LOW (1-18)</v>
      </c>
      <c r="G19874">
        <f>INT((D19874-1)/6)+1</f>
        <v>2</v>
      </c>
      <c r="H19874">
        <f>MOD(D19874-1,6)+1</f>
        <v>2</v>
      </c>
      <c r="I19874">
        <f>37-D19874</f>
        <v>29</v>
      </c>
      <c r="J19874">
        <f>ABS(D19874-D19875)</f>
        <v>2</v>
      </c>
      <c r="K19874">
        <f>AVERAGE(D19874:D19878)</f>
        <v>8</v>
      </c>
      <c r="L19874">
        <f>AVERAGE(D19874:D19893)</f>
        <v>8</v>
      </c>
      <c r="M19874">
        <f>K19874-L19874</f>
        <v>0</v>
      </c>
      <c r="N19874" t="str">
        <f>IF(K19874&gt;L19874,"HIGH ZONE BIAS",IF(K19874&lt;L19874,"LOW ZONE BIAS","EQUILIBRIUM"))</f>
        <v>EQUILIBRIUM</v>
      </c>
    </row>
    <row r="19875">
      <c r="A19875">
        <v>4906</v>
      </c>
      <c r="B19875" t="str">
        <v>2002-06-22</v>
      </c>
      <c r="C19875" t="str">
        <v>Evening</v>
      </c>
      <c r="D19875">
        <v>10</v>
      </c>
      <c r="E19875" t="str">
        <f>IF(MOD(D19875,2)=0,"EVEN","ODD")</f>
        <v>EVEN</v>
      </c>
      <c r="F19875" t="str">
        <f>IF(D19875&lt;=18,"LOW (1-18)","HIGH (19-36)")</f>
        <v>LOW (1-18)</v>
      </c>
      <c r="G19875">
        <f>INT((D19875-1)/6)+1</f>
        <v>2</v>
      </c>
      <c r="H19875">
        <f>MOD(D19875-1,6)+1</f>
        <v>4</v>
      </c>
      <c r="I19875">
        <f>37-D19875</f>
        <v>27</v>
      </c>
      <c r="J19875">
        <f>ABS(D19875-D19876)</f>
        <v>2</v>
      </c>
      <c r="K19875">
        <f>AVERAGE(D19875:D19879)</f>
        <v>10</v>
      </c>
      <c r="L19875">
        <f>AVERAGE(D19875:D19894)</f>
        <v>10</v>
      </c>
      <c r="M19875">
        <f>K19875-L19875</f>
        <v>0</v>
      </c>
      <c r="N19875" t="str">
        <f>IF(K19875&gt;L19875,"HIGH ZONE BIAS",IF(K19875&lt;L19875,"LOW ZONE BIAS","EQUILIBRIUM"))</f>
        <v>EQUILIBRIUM</v>
      </c>
    </row>
    <row r="19876">
      <c r="A19876">
        <v>4905</v>
      </c>
      <c r="B19876" t="str">
        <v>2002-06-22</v>
      </c>
      <c r="C19876" t="str">
        <v>Midday</v>
      </c>
      <c r="D19876">
        <v>12</v>
      </c>
      <c r="E19876" t="str">
        <f>IF(MOD(D19876,2)=0,"EVEN","ODD")</f>
        <v>EVEN</v>
      </c>
      <c r="F19876" t="str">
        <f>IF(D19876&lt;=18,"LOW (1-18)","HIGH (19-36)")</f>
        <v>LOW (1-18)</v>
      </c>
      <c r="G19876">
        <f>INT((D19876-1)/6)+1</f>
        <v>2</v>
      </c>
      <c r="H19876">
        <f>MOD(D19876-1,6)+1</f>
        <v>6</v>
      </c>
      <c r="I19876">
        <f>37-D19876</f>
        <v>25</v>
      </c>
      <c r="J19876">
        <f>ABS(D19876-D19877)</f>
        <v>10</v>
      </c>
      <c r="K19876">
        <f>AVERAGE(D19876:D19880)</f>
        <v>12</v>
      </c>
      <c r="L19876">
        <f>AVERAGE(D19876:D19895)</f>
        <v>12</v>
      </c>
      <c r="M19876">
        <f>K19876-L19876</f>
        <v>0</v>
      </c>
      <c r="N19876" t="str">
        <f>IF(K19876&gt;L19876,"HIGH ZONE BIAS",IF(K19876&lt;L19876,"LOW ZONE BIAS","EQUILIBRIUM"))</f>
        <v>EQUILIBRIUM</v>
      </c>
    </row>
    <row r="19877">
      <c r="A19877">
        <v>4904</v>
      </c>
      <c r="B19877" t="str">
        <v>2002-06-21</v>
      </c>
      <c r="C19877" t="str">
        <v>Evening</v>
      </c>
      <c r="D19877">
        <v>22</v>
      </c>
      <c r="E19877" t="str">
        <f>IF(MOD(D19877,2)=0,"EVEN","ODD")</f>
        <v>EVEN</v>
      </c>
      <c r="F19877" t="str">
        <f>IF(D19877&lt;=18,"LOW (1-18)","HIGH (19-36)")</f>
        <v>HIGH (19-36)</v>
      </c>
      <c r="G19877">
        <f>INT((D19877-1)/6)+1</f>
        <v>4</v>
      </c>
      <c r="H19877">
        <f>MOD(D19877-1,6)+1</f>
        <v>4</v>
      </c>
      <c r="I19877">
        <f>37-D19877</f>
        <v>15</v>
      </c>
      <c r="J19877">
        <f>ABS(D19877-D19878)</f>
        <v>21</v>
      </c>
      <c r="K19877">
        <f>AVERAGE(D19877:D19881)</f>
        <v>22</v>
      </c>
      <c r="L19877">
        <f>AVERAGE(D19877:D19896)</f>
        <v>22</v>
      </c>
      <c r="M19877">
        <f>K19877-L19877</f>
        <v>0</v>
      </c>
      <c r="N19877" t="str">
        <f>IF(K19877&gt;L19877,"HIGH ZONE BIAS",IF(K19877&lt;L19877,"LOW ZONE BIAS","EQUILIBRIUM"))</f>
        <v>EQUILIBRIUM</v>
      </c>
    </row>
    <row r="19878">
      <c r="A19878">
        <v>4903</v>
      </c>
      <c r="B19878" t="str">
        <v>2002-06-21</v>
      </c>
      <c r="C19878" t="str">
        <v>Midday</v>
      </c>
      <c r="D19878">
        <v>1</v>
      </c>
      <c r="E19878" t="str">
        <f>IF(MOD(D19878,2)=0,"EVEN","ODD")</f>
        <v>ODD</v>
      </c>
      <c r="F19878" t="str">
        <f>IF(D19878&lt;=18,"LOW (1-18)","HIGH (19-36)")</f>
        <v>LOW (1-18)</v>
      </c>
      <c r="G19878">
        <f>INT((D19878-1)/6)+1</f>
        <v>1</v>
      </c>
      <c r="H19878">
        <f>MOD(D19878-1,6)+1</f>
        <v>1</v>
      </c>
      <c r="I19878">
        <f>37-D19878</f>
        <v>36</v>
      </c>
      <c r="J19878">
        <f>ABS(D19878-D19879)</f>
        <v>1</v>
      </c>
      <c r="K19878">
        <f>AVERAGE(D19878:D19882)</f>
        <v>1</v>
      </c>
      <c r="L19878">
        <f>AVERAGE(D19878:D19897)</f>
        <v>1</v>
      </c>
      <c r="M19878">
        <f>K19878-L19878</f>
        <v>0</v>
      </c>
      <c r="N19878" t="str">
        <f>IF(K19878&gt;L19878,"HIGH ZONE BIAS",IF(K19878&lt;L19878,"LOW ZONE BIAS","EQUILIBRIUM"))</f>
        <v>EQUILIBRIUM</v>
      </c>
    </row>
    <row r="19879">
      <c r="A19879">
        <v>4902</v>
      </c>
      <c r="B19879" t="str">
        <v>2002-06-20</v>
      </c>
      <c r="C19879" t="str">
        <v>Evening</v>
      </c>
      <c r="D19879">
        <v>2</v>
      </c>
      <c r="E19879" t="str">
        <f>IF(MOD(D19879,2)=0,"EVEN","ODD")</f>
        <v>EVEN</v>
      </c>
      <c r="F19879" t="str">
        <f>IF(D19879&lt;=18,"LOW (1-18)","HIGH (19-36)")</f>
        <v>LOW (1-18)</v>
      </c>
      <c r="G19879">
        <f>INT((D19879-1)/6)+1</f>
        <v>1</v>
      </c>
      <c r="H19879">
        <f>MOD(D19879-1,6)+1</f>
        <v>2</v>
      </c>
      <c r="I19879">
        <f>37-D19879</f>
        <v>35</v>
      </c>
      <c r="J19879">
        <f>ABS(D19879-D19880)</f>
        <v>14</v>
      </c>
      <c r="K19879">
        <f>AVERAGE(D19879:D19883)</f>
        <v>2</v>
      </c>
      <c r="L19879">
        <f>AVERAGE(D19879:D19898)</f>
        <v>2</v>
      </c>
      <c r="M19879">
        <f>K19879-L19879</f>
        <v>0</v>
      </c>
      <c r="N19879" t="str">
        <f>IF(K19879&gt;L19879,"HIGH ZONE BIAS",IF(K19879&lt;L19879,"LOW ZONE BIAS","EQUILIBRIUM"))</f>
        <v>EQUILIBRIUM</v>
      </c>
    </row>
    <row r="19880">
      <c r="A19880">
        <v>4901</v>
      </c>
      <c r="B19880" t="str">
        <v>2002-06-20</v>
      </c>
      <c r="C19880" t="str">
        <v>Midday</v>
      </c>
      <c r="D19880">
        <v>16</v>
      </c>
      <c r="E19880" t="str">
        <f>IF(MOD(D19880,2)=0,"EVEN","ODD")</f>
        <v>EVEN</v>
      </c>
      <c r="F19880" t="str">
        <f>IF(D19880&lt;=18,"LOW (1-18)","HIGH (19-36)")</f>
        <v>LOW (1-18)</v>
      </c>
      <c r="G19880">
        <f>INT((D19880-1)/6)+1</f>
        <v>3</v>
      </c>
      <c r="H19880">
        <f>MOD(D19880-1,6)+1</f>
        <v>4</v>
      </c>
      <c r="I19880">
        <f>37-D19880</f>
        <v>21</v>
      </c>
      <c r="J19880">
        <f>ABS(D19880-D19881)</f>
        <v>13</v>
      </c>
      <c r="K19880">
        <f>AVERAGE(D19880:D19884)</f>
        <v>16</v>
      </c>
      <c r="L19880">
        <f>AVERAGE(D19880:D19899)</f>
        <v>16</v>
      </c>
      <c r="M19880">
        <f>K19880-L19880</f>
        <v>0</v>
      </c>
      <c r="N19880" t="str">
        <f>IF(K19880&gt;L19880,"HIGH ZONE BIAS",IF(K19880&lt;L19880,"LOW ZONE BIAS","EQUILIBRIUM"))</f>
        <v>EQUILIBRIUM</v>
      </c>
    </row>
    <row r="19881">
      <c r="A19881">
        <v>4900</v>
      </c>
      <c r="B19881" t="str">
        <v>2002-06-19</v>
      </c>
      <c r="C19881" t="str">
        <v>Evening</v>
      </c>
      <c r="D19881">
        <v>3</v>
      </c>
      <c r="E19881" t="str">
        <f>IF(MOD(D19881,2)=0,"EVEN","ODD")</f>
        <v>ODD</v>
      </c>
      <c r="F19881" t="str">
        <f>IF(D19881&lt;=18,"LOW (1-18)","HIGH (19-36)")</f>
        <v>LOW (1-18)</v>
      </c>
      <c r="G19881">
        <f>INT((D19881-1)/6)+1</f>
        <v>1</v>
      </c>
      <c r="H19881">
        <f>MOD(D19881-1,6)+1</f>
        <v>3</v>
      </c>
      <c r="I19881">
        <f>37-D19881</f>
        <v>34</v>
      </c>
      <c r="J19881">
        <f>ABS(D19881-D19882)</f>
        <v>17</v>
      </c>
      <c r="K19881">
        <f>AVERAGE(D19881:D19885)</f>
        <v>3</v>
      </c>
      <c r="L19881">
        <f>AVERAGE(D19881:D19900)</f>
        <v>3</v>
      </c>
      <c r="M19881">
        <f>K19881-L19881</f>
        <v>0</v>
      </c>
      <c r="N19881" t="str">
        <f>IF(K19881&gt;L19881,"HIGH ZONE BIAS",IF(K19881&lt;L19881,"LOW ZONE BIAS","EQUILIBRIUM"))</f>
        <v>EQUILIBRIUM</v>
      </c>
    </row>
    <row r="19882">
      <c r="A19882">
        <v>4899</v>
      </c>
      <c r="B19882" t="str">
        <v>2002-06-19</v>
      </c>
      <c r="C19882" t="str">
        <v>Midday</v>
      </c>
      <c r="D19882">
        <v>20</v>
      </c>
      <c r="E19882" t="str">
        <f>IF(MOD(D19882,2)=0,"EVEN","ODD")</f>
        <v>EVEN</v>
      </c>
      <c r="F19882" t="str">
        <f>IF(D19882&lt;=18,"LOW (1-18)","HIGH (19-36)")</f>
        <v>HIGH (19-36)</v>
      </c>
      <c r="G19882">
        <f>INT((D19882-1)/6)+1</f>
        <v>4</v>
      </c>
      <c r="H19882">
        <f>MOD(D19882-1,6)+1</f>
        <v>2</v>
      </c>
      <c r="I19882">
        <f>37-D19882</f>
        <v>17</v>
      </c>
      <c r="J19882">
        <f>ABS(D19882-D19883)</f>
        <v>3</v>
      </c>
      <c r="K19882">
        <f>AVERAGE(D19882:D19886)</f>
        <v>20</v>
      </c>
      <c r="L19882">
        <f>AVERAGE(D19882:D19901)</f>
        <v>20</v>
      </c>
      <c r="M19882">
        <f>K19882-L19882</f>
        <v>0</v>
      </c>
      <c r="N19882" t="str">
        <f>IF(K19882&gt;L19882,"HIGH ZONE BIAS",IF(K19882&lt;L19882,"LOW ZONE BIAS","EQUILIBRIUM"))</f>
        <v>EQUILIBRIUM</v>
      </c>
    </row>
    <row r="19883">
      <c r="A19883">
        <v>4898</v>
      </c>
      <c r="B19883" t="str">
        <v>2002-06-18</v>
      </c>
      <c r="C19883" t="str">
        <v>Evening</v>
      </c>
      <c r="D19883">
        <v>23</v>
      </c>
      <c r="E19883" t="str">
        <f>IF(MOD(D19883,2)=0,"EVEN","ODD")</f>
        <v>ODD</v>
      </c>
      <c r="F19883" t="str">
        <f>IF(D19883&lt;=18,"LOW (1-18)","HIGH (19-36)")</f>
        <v>HIGH (19-36)</v>
      </c>
      <c r="G19883">
        <f>INT((D19883-1)/6)+1</f>
        <v>4</v>
      </c>
      <c r="H19883">
        <f>MOD(D19883-1,6)+1</f>
        <v>5</v>
      </c>
      <c r="I19883">
        <f>37-D19883</f>
        <v>14</v>
      </c>
      <c r="J19883">
        <f>ABS(D19883-D19884)</f>
        <v>7</v>
      </c>
      <c r="K19883">
        <f>AVERAGE(D19883:D19887)</f>
        <v>23</v>
      </c>
      <c r="L19883">
        <f>AVERAGE(D19883:D19902)</f>
        <v>23</v>
      </c>
      <c r="M19883">
        <f>K19883-L19883</f>
        <v>0</v>
      </c>
      <c r="N19883" t="str">
        <f>IF(K19883&gt;L19883,"HIGH ZONE BIAS",IF(K19883&lt;L19883,"LOW ZONE BIAS","EQUILIBRIUM"))</f>
        <v>EQUILIBRIUM</v>
      </c>
    </row>
    <row r="19884">
      <c r="A19884">
        <v>4897</v>
      </c>
      <c r="B19884" t="str">
        <v>2002-06-18</v>
      </c>
      <c r="C19884" t="str">
        <v>Midday</v>
      </c>
      <c r="D19884">
        <v>30</v>
      </c>
      <c r="E19884" t="str">
        <f>IF(MOD(D19884,2)=0,"EVEN","ODD")</f>
        <v>EVEN</v>
      </c>
      <c r="F19884" t="str">
        <f>IF(D19884&lt;=18,"LOW (1-18)","HIGH (19-36)")</f>
        <v>HIGH (19-36)</v>
      </c>
      <c r="G19884">
        <f>INT((D19884-1)/6)+1</f>
        <v>5</v>
      </c>
      <c r="H19884">
        <f>MOD(D19884-1,6)+1</f>
        <v>6</v>
      </c>
      <c r="I19884">
        <f>37-D19884</f>
        <v>7</v>
      </c>
      <c r="J19884">
        <f>ABS(D19884-D19885)</f>
        <v>3</v>
      </c>
      <c r="K19884">
        <f>AVERAGE(D19884:D19888)</f>
        <v>30</v>
      </c>
      <c r="L19884">
        <f>AVERAGE(D19884:D19903)</f>
        <v>30</v>
      </c>
      <c r="M19884">
        <f>K19884-L19884</f>
        <v>0</v>
      </c>
      <c r="N19884" t="str">
        <f>IF(K19884&gt;L19884,"HIGH ZONE BIAS",IF(K19884&lt;L19884,"LOW ZONE BIAS","EQUILIBRIUM"))</f>
        <v>EQUILIBRIUM</v>
      </c>
    </row>
    <row r="19885">
      <c r="A19885">
        <v>4896</v>
      </c>
      <c r="B19885" t="str">
        <v>2002-06-17</v>
      </c>
      <c r="C19885" t="str">
        <v>Evening</v>
      </c>
      <c r="D19885">
        <v>33</v>
      </c>
      <c r="E19885" t="str">
        <f>IF(MOD(D19885,2)=0,"EVEN","ODD")</f>
        <v>ODD</v>
      </c>
      <c r="F19885" t="str">
        <f>IF(D19885&lt;=18,"LOW (1-18)","HIGH (19-36)")</f>
        <v>HIGH (19-36)</v>
      </c>
      <c r="G19885">
        <f>INT((D19885-1)/6)+1</f>
        <v>6</v>
      </c>
      <c r="H19885">
        <f>MOD(D19885-1,6)+1</f>
        <v>3</v>
      </c>
      <c r="I19885">
        <f>37-D19885</f>
        <v>4</v>
      </c>
      <c r="J19885">
        <f>ABS(D19885-D19886)</f>
        <v>1</v>
      </c>
      <c r="K19885">
        <f>AVERAGE(D19885:D19889)</f>
        <v>33</v>
      </c>
      <c r="L19885">
        <f>AVERAGE(D19885:D19904)</f>
        <v>33</v>
      </c>
      <c r="M19885">
        <f>K19885-L19885</f>
        <v>0</v>
      </c>
      <c r="N19885" t="str">
        <f>IF(K19885&gt;L19885,"HIGH ZONE BIAS",IF(K19885&lt;L19885,"LOW ZONE BIAS","EQUILIBRIUM"))</f>
        <v>EQUILIBRIUM</v>
      </c>
    </row>
    <row r="19886">
      <c r="A19886">
        <v>4895</v>
      </c>
      <c r="B19886" t="str">
        <v>2002-06-17</v>
      </c>
      <c r="C19886" t="str">
        <v>Midday</v>
      </c>
      <c r="D19886">
        <v>34</v>
      </c>
      <c r="E19886" t="str">
        <f>IF(MOD(D19886,2)=0,"EVEN","ODD")</f>
        <v>EVEN</v>
      </c>
      <c r="F19886" t="str">
        <f>IF(D19886&lt;=18,"LOW (1-18)","HIGH (19-36)")</f>
        <v>HIGH (19-36)</v>
      </c>
      <c r="G19886">
        <f>INT((D19886-1)/6)+1</f>
        <v>6</v>
      </c>
      <c r="H19886">
        <f>MOD(D19886-1,6)+1</f>
        <v>4</v>
      </c>
      <c r="I19886">
        <f>37-D19886</f>
        <v>3</v>
      </c>
      <c r="J19886">
        <f>ABS(D19886-D19887)</f>
        <v>24</v>
      </c>
      <c r="K19886">
        <f>AVERAGE(D19886:D19890)</f>
        <v>34</v>
      </c>
      <c r="L19886">
        <f>AVERAGE(D19886:D19905)</f>
        <v>34</v>
      </c>
      <c r="M19886">
        <f>K19886-L19886</f>
        <v>0</v>
      </c>
      <c r="N19886" t="str">
        <f>IF(K19886&gt;L19886,"HIGH ZONE BIAS",IF(K19886&lt;L19886,"LOW ZONE BIAS","EQUILIBRIUM"))</f>
        <v>EQUILIBRIUM</v>
      </c>
    </row>
    <row r="19887">
      <c r="A19887">
        <v>4894</v>
      </c>
      <c r="B19887" t="str">
        <v>2002-06-15</v>
      </c>
      <c r="C19887" t="str">
        <v>Evening</v>
      </c>
      <c r="D19887">
        <v>10</v>
      </c>
      <c r="E19887" t="str">
        <f>IF(MOD(D19887,2)=0,"EVEN","ODD")</f>
        <v>EVEN</v>
      </c>
      <c r="F19887" t="str">
        <f>IF(D19887&lt;=18,"LOW (1-18)","HIGH (19-36)")</f>
        <v>LOW (1-18)</v>
      </c>
      <c r="G19887">
        <f>INT((D19887-1)/6)+1</f>
        <v>2</v>
      </c>
      <c r="H19887">
        <f>MOD(D19887-1,6)+1</f>
        <v>4</v>
      </c>
      <c r="I19887">
        <f>37-D19887</f>
        <v>27</v>
      </c>
      <c r="J19887">
        <f>ABS(D19887-D19888)</f>
        <v>6</v>
      </c>
      <c r="K19887">
        <f>AVERAGE(D19887:D19891)</f>
        <v>10</v>
      </c>
      <c r="L19887">
        <f>AVERAGE(D19887:D19906)</f>
        <v>10</v>
      </c>
      <c r="M19887">
        <f>K19887-L19887</f>
        <v>0</v>
      </c>
      <c r="N19887" t="str">
        <f>IF(K19887&gt;L19887,"HIGH ZONE BIAS",IF(K19887&lt;L19887,"LOW ZONE BIAS","EQUILIBRIUM"))</f>
        <v>EQUILIBRIUM</v>
      </c>
    </row>
    <row r="19888">
      <c r="A19888">
        <v>4893</v>
      </c>
      <c r="B19888" t="str">
        <v>2002-06-15</v>
      </c>
      <c r="C19888" t="str">
        <v>Midday</v>
      </c>
      <c r="D19888">
        <v>16</v>
      </c>
      <c r="E19888" t="str">
        <f>IF(MOD(D19888,2)=0,"EVEN","ODD")</f>
        <v>EVEN</v>
      </c>
      <c r="F19888" t="str">
        <f>IF(D19888&lt;=18,"LOW (1-18)","HIGH (19-36)")</f>
        <v>LOW (1-18)</v>
      </c>
      <c r="G19888">
        <f>INT((D19888-1)/6)+1</f>
        <v>3</v>
      </c>
      <c r="H19888">
        <f>MOD(D19888-1,6)+1</f>
        <v>4</v>
      </c>
      <c r="I19888">
        <f>37-D19888</f>
        <v>21</v>
      </c>
      <c r="J19888">
        <f>ABS(D19888-D19889)</f>
        <v>5</v>
      </c>
      <c r="K19888">
        <f>AVERAGE(D19888:D19892)</f>
        <v>16</v>
      </c>
      <c r="L19888">
        <f>AVERAGE(D19888:D19907)</f>
        <v>16</v>
      </c>
      <c r="M19888">
        <f>K19888-L19888</f>
        <v>0</v>
      </c>
      <c r="N19888" t="str">
        <f>IF(K19888&gt;L19888,"HIGH ZONE BIAS",IF(K19888&lt;L19888,"LOW ZONE BIAS","EQUILIBRIUM"))</f>
        <v>EQUILIBRIUM</v>
      </c>
    </row>
    <row r="19889">
      <c r="A19889">
        <v>4892</v>
      </c>
      <c r="B19889" t="str">
        <v>2002-06-14</v>
      </c>
      <c r="C19889" t="str">
        <v>Evening</v>
      </c>
      <c r="D19889">
        <v>21</v>
      </c>
      <c r="E19889" t="str">
        <f>IF(MOD(D19889,2)=0,"EVEN","ODD")</f>
        <v>ODD</v>
      </c>
      <c r="F19889" t="str">
        <f>IF(D19889&lt;=18,"LOW (1-18)","HIGH (19-36)")</f>
        <v>HIGH (19-36)</v>
      </c>
      <c r="G19889">
        <f>INT((D19889-1)/6)+1</f>
        <v>4</v>
      </c>
      <c r="H19889">
        <f>MOD(D19889-1,6)+1</f>
        <v>3</v>
      </c>
      <c r="I19889">
        <f>37-D19889</f>
        <v>16</v>
      </c>
      <c r="J19889">
        <f>ABS(D19889-D19890)</f>
        <v>6</v>
      </c>
      <c r="K19889">
        <f>AVERAGE(D19889:D19893)</f>
        <v>21</v>
      </c>
      <c r="L19889">
        <f>AVERAGE(D19889:D19908)</f>
        <v>21</v>
      </c>
      <c r="M19889">
        <f>K19889-L19889</f>
        <v>0</v>
      </c>
      <c r="N19889" t="str">
        <f>IF(K19889&gt;L19889,"HIGH ZONE BIAS",IF(K19889&lt;L19889,"LOW ZONE BIAS","EQUILIBRIUM"))</f>
        <v>EQUILIBRIUM</v>
      </c>
    </row>
    <row r="19890">
      <c r="A19890">
        <v>4891</v>
      </c>
      <c r="B19890" t="str">
        <v>2002-06-14</v>
      </c>
      <c r="C19890" t="str">
        <v>Midday</v>
      </c>
      <c r="D19890">
        <v>15</v>
      </c>
      <c r="E19890" t="str">
        <f>IF(MOD(D19890,2)=0,"EVEN","ODD")</f>
        <v>ODD</v>
      </c>
      <c r="F19890" t="str">
        <f>IF(D19890&lt;=18,"LOW (1-18)","HIGH (19-36)")</f>
        <v>LOW (1-18)</v>
      </c>
      <c r="G19890">
        <f>INT((D19890-1)/6)+1</f>
        <v>3</v>
      </c>
      <c r="H19890">
        <f>MOD(D19890-1,6)+1</f>
        <v>3</v>
      </c>
      <c r="I19890">
        <f>37-D19890</f>
        <v>22</v>
      </c>
      <c r="J19890">
        <f>ABS(D19890-D19891)</f>
        <v>5</v>
      </c>
      <c r="K19890">
        <f>AVERAGE(D19890:D19894)</f>
        <v>15</v>
      </c>
      <c r="L19890">
        <f>AVERAGE(D19890:D19909)</f>
        <v>15</v>
      </c>
      <c r="M19890">
        <f>K19890-L19890</f>
        <v>0</v>
      </c>
      <c r="N19890" t="str">
        <f>IF(K19890&gt;L19890,"HIGH ZONE BIAS",IF(K19890&lt;L19890,"LOW ZONE BIAS","EQUILIBRIUM"))</f>
        <v>EQUILIBRIUM</v>
      </c>
    </row>
    <row r="19891">
      <c r="A19891">
        <v>4890</v>
      </c>
      <c r="B19891" t="str">
        <v>2002-06-13</v>
      </c>
      <c r="C19891" t="str">
        <v>Evening</v>
      </c>
      <c r="D19891">
        <v>10</v>
      </c>
      <c r="E19891" t="str">
        <f>IF(MOD(D19891,2)=0,"EVEN","ODD")</f>
        <v>EVEN</v>
      </c>
      <c r="F19891" t="str">
        <f>IF(D19891&lt;=18,"LOW (1-18)","HIGH (19-36)")</f>
        <v>LOW (1-18)</v>
      </c>
      <c r="G19891">
        <f>INT((D19891-1)/6)+1</f>
        <v>2</v>
      </c>
      <c r="H19891">
        <f>MOD(D19891-1,6)+1</f>
        <v>4</v>
      </c>
      <c r="I19891">
        <f>37-D19891</f>
        <v>27</v>
      </c>
      <c r="J19891">
        <f>ABS(D19891-D19892)</f>
        <v>11</v>
      </c>
      <c r="K19891">
        <f>AVERAGE(D19891:D19895)</f>
        <v>10</v>
      </c>
      <c r="L19891">
        <f>AVERAGE(D19891:D19910)</f>
        <v>10</v>
      </c>
      <c r="M19891">
        <f>K19891-L19891</f>
        <v>0</v>
      </c>
      <c r="N19891" t="str">
        <f>IF(K19891&gt;L19891,"HIGH ZONE BIAS",IF(K19891&lt;L19891,"LOW ZONE BIAS","EQUILIBRIUM"))</f>
        <v>EQUILIBRIUM</v>
      </c>
    </row>
    <row r="19892">
      <c r="A19892">
        <v>4889</v>
      </c>
      <c r="B19892" t="str">
        <v>2002-06-13</v>
      </c>
      <c r="C19892" t="str">
        <v>Midday</v>
      </c>
      <c r="D19892">
        <v>21</v>
      </c>
      <c r="E19892" t="str">
        <f>IF(MOD(D19892,2)=0,"EVEN","ODD")</f>
        <v>ODD</v>
      </c>
      <c r="F19892" t="str">
        <f>IF(D19892&lt;=18,"LOW (1-18)","HIGH (19-36)")</f>
        <v>HIGH (19-36)</v>
      </c>
      <c r="G19892">
        <f>INT((D19892-1)/6)+1</f>
        <v>4</v>
      </c>
      <c r="H19892">
        <f>MOD(D19892-1,6)+1</f>
        <v>3</v>
      </c>
      <c r="I19892">
        <f>37-D19892</f>
        <v>16</v>
      </c>
      <c r="J19892">
        <f>ABS(D19892-D19893)</f>
        <v>13</v>
      </c>
      <c r="K19892">
        <f>AVERAGE(D19892:D19896)</f>
        <v>21</v>
      </c>
      <c r="L19892">
        <f>AVERAGE(D19892:D19911)</f>
        <v>21</v>
      </c>
      <c r="M19892">
        <f>K19892-L19892</f>
        <v>0</v>
      </c>
      <c r="N19892" t="str">
        <f>IF(K19892&gt;L19892,"HIGH ZONE BIAS",IF(K19892&lt;L19892,"LOW ZONE BIAS","EQUILIBRIUM"))</f>
        <v>EQUILIBRIUM</v>
      </c>
    </row>
    <row r="19893">
      <c r="A19893">
        <v>4888</v>
      </c>
      <c r="B19893" t="str">
        <v>2002-06-12</v>
      </c>
      <c r="C19893" t="str">
        <v>Evening</v>
      </c>
      <c r="D19893">
        <v>34</v>
      </c>
      <c r="E19893" t="str">
        <f>IF(MOD(D19893,2)=0,"EVEN","ODD")</f>
        <v>EVEN</v>
      </c>
      <c r="F19893" t="str">
        <f>IF(D19893&lt;=18,"LOW (1-18)","HIGH (19-36)")</f>
        <v>HIGH (19-36)</v>
      </c>
      <c r="G19893">
        <f>INT((D19893-1)/6)+1</f>
        <v>6</v>
      </c>
      <c r="H19893">
        <f>MOD(D19893-1,6)+1</f>
        <v>4</v>
      </c>
      <c r="I19893">
        <f>37-D19893</f>
        <v>3</v>
      </c>
      <c r="J19893">
        <f>ABS(D19893-D19894)</f>
        <v>25</v>
      </c>
      <c r="K19893">
        <f>AVERAGE(D19893:D19897)</f>
        <v>34</v>
      </c>
      <c r="L19893">
        <f>AVERAGE(D19893:D19912)</f>
        <v>34</v>
      </c>
      <c r="M19893">
        <f>K19893-L19893</f>
        <v>0</v>
      </c>
      <c r="N19893" t="str">
        <f>IF(K19893&gt;L19893,"HIGH ZONE BIAS",IF(K19893&lt;L19893,"LOW ZONE BIAS","EQUILIBRIUM"))</f>
        <v>EQUILIBRIUM</v>
      </c>
    </row>
    <row r="19894">
      <c r="A19894">
        <v>4887</v>
      </c>
      <c r="B19894" t="str">
        <v>2002-06-12</v>
      </c>
      <c r="C19894" t="str">
        <v>Midday</v>
      </c>
      <c r="D19894">
        <v>9</v>
      </c>
      <c r="E19894" t="str">
        <f>IF(MOD(D19894,2)=0,"EVEN","ODD")</f>
        <v>ODD</v>
      </c>
      <c r="F19894" t="str">
        <f>IF(D19894&lt;=18,"LOW (1-18)","HIGH (19-36)")</f>
        <v>LOW (1-18)</v>
      </c>
      <c r="G19894">
        <f>INT((D19894-1)/6)+1</f>
        <v>2</v>
      </c>
      <c r="H19894">
        <f>MOD(D19894-1,6)+1</f>
        <v>3</v>
      </c>
      <c r="I19894">
        <f>37-D19894</f>
        <v>28</v>
      </c>
      <c r="J19894">
        <f>ABS(D19894-D19895)</f>
        <v>21</v>
      </c>
      <c r="K19894">
        <f>AVERAGE(D19894:D19898)</f>
        <v>9</v>
      </c>
      <c r="L19894">
        <f>AVERAGE(D19894:D19912)</f>
        <v>9</v>
      </c>
      <c r="M19894">
        <f>K19894-L19894</f>
        <v>0</v>
      </c>
      <c r="N19894" t="str">
        <f>IF(K19894&gt;L19894,"HIGH ZONE BIAS",IF(K19894&lt;L19894,"LOW ZONE BIAS","EQUILIBRIUM"))</f>
        <v>EQUILIBRIUM</v>
      </c>
    </row>
    <row r="19895">
      <c r="A19895">
        <v>4886</v>
      </c>
      <c r="B19895" t="str">
        <v>2002-06-11</v>
      </c>
      <c r="C19895" t="str">
        <v>Evening</v>
      </c>
      <c r="D19895">
        <v>30</v>
      </c>
      <c r="E19895" t="str">
        <f>IF(MOD(D19895,2)=0,"EVEN","ODD")</f>
        <v>EVEN</v>
      </c>
      <c r="F19895" t="str">
        <f>IF(D19895&lt;=18,"LOW (1-18)","HIGH (19-36)")</f>
        <v>HIGH (19-36)</v>
      </c>
      <c r="G19895">
        <f>INT((D19895-1)/6)+1</f>
        <v>5</v>
      </c>
      <c r="H19895">
        <f>MOD(D19895-1,6)+1</f>
        <v>6</v>
      </c>
      <c r="I19895">
        <f>37-D19895</f>
        <v>7</v>
      </c>
      <c r="J19895">
        <f>ABS(D19895-D19896)</f>
        <v>3</v>
      </c>
      <c r="K19895">
        <f>AVERAGE(D19895:D19899)</f>
        <v>30</v>
      </c>
      <c r="L19895">
        <f>AVERAGE(D19895:D19912)</f>
        <v>30</v>
      </c>
      <c r="M19895">
        <f>K19895-L19895</f>
        <v>0</v>
      </c>
      <c r="N19895" t="str">
        <f>IF(K19895&gt;L19895,"HIGH ZONE BIAS",IF(K19895&lt;L19895,"LOW ZONE BIAS","EQUILIBRIUM"))</f>
        <v>EQUILIBRIUM</v>
      </c>
    </row>
    <row r="19896">
      <c r="A19896">
        <v>4885</v>
      </c>
      <c r="B19896" t="str">
        <v>2002-06-11</v>
      </c>
      <c r="C19896" t="str">
        <v>Midday</v>
      </c>
      <c r="D19896">
        <v>33</v>
      </c>
      <c r="E19896" t="str">
        <f>IF(MOD(D19896,2)=0,"EVEN","ODD")</f>
        <v>ODD</v>
      </c>
      <c r="F19896" t="str">
        <f>IF(D19896&lt;=18,"LOW (1-18)","HIGH (19-36)")</f>
        <v>HIGH (19-36)</v>
      </c>
      <c r="G19896">
        <f>INT((D19896-1)/6)+1</f>
        <v>6</v>
      </c>
      <c r="H19896">
        <f>MOD(D19896-1,6)+1</f>
        <v>3</v>
      </c>
      <c r="I19896">
        <f>37-D19896</f>
        <v>4</v>
      </c>
      <c r="J19896">
        <f>ABS(D19896-D19897)</f>
        <v>10</v>
      </c>
      <c r="K19896">
        <f>AVERAGE(D19896:D19900)</f>
        <v>33</v>
      </c>
      <c r="L19896">
        <f>AVERAGE(D19896:D19912)</f>
        <v>33</v>
      </c>
      <c r="M19896">
        <f>K19896-L19896</f>
        <v>0</v>
      </c>
      <c r="N19896" t="str">
        <f>IF(K19896&gt;L19896,"HIGH ZONE BIAS",IF(K19896&lt;L19896,"LOW ZONE BIAS","EQUILIBRIUM"))</f>
        <v>EQUILIBRIUM</v>
      </c>
    </row>
    <row r="19897">
      <c r="A19897">
        <v>4884</v>
      </c>
      <c r="B19897" t="str">
        <v>2002-06-10</v>
      </c>
      <c r="C19897" t="str">
        <v>Evening</v>
      </c>
      <c r="D19897">
        <v>23</v>
      </c>
      <c r="E19897" t="str">
        <f>IF(MOD(D19897,2)=0,"EVEN","ODD")</f>
        <v>ODD</v>
      </c>
      <c r="F19897" t="str">
        <f>IF(D19897&lt;=18,"LOW (1-18)","HIGH (19-36)")</f>
        <v>HIGH (19-36)</v>
      </c>
      <c r="G19897">
        <f>INT((D19897-1)/6)+1</f>
        <v>4</v>
      </c>
      <c r="H19897">
        <f>MOD(D19897-1,6)+1</f>
        <v>5</v>
      </c>
      <c r="I19897">
        <f>37-D19897</f>
        <v>14</v>
      </c>
      <c r="J19897">
        <f>ABS(D19897-D19898)</f>
        <v>1</v>
      </c>
      <c r="K19897">
        <f>AVERAGE(D19897:D19901)</f>
        <v>23</v>
      </c>
      <c r="L19897">
        <f>AVERAGE(D19897:D19912)</f>
        <v>23</v>
      </c>
      <c r="M19897">
        <f>K19897-L19897</f>
        <v>0</v>
      </c>
      <c r="N19897" t="str">
        <f>IF(K19897&gt;L19897,"HIGH ZONE BIAS",IF(K19897&lt;L19897,"LOW ZONE BIAS","EQUILIBRIUM"))</f>
        <v>EQUILIBRIUM</v>
      </c>
    </row>
    <row r="19898">
      <c r="A19898">
        <v>4883</v>
      </c>
      <c r="B19898" t="str">
        <v>2002-06-10</v>
      </c>
      <c r="C19898" t="str">
        <v>Midday</v>
      </c>
      <c r="D19898">
        <v>22</v>
      </c>
      <c r="E19898" t="str">
        <f>IF(MOD(D19898,2)=0,"EVEN","ODD")</f>
        <v>EVEN</v>
      </c>
      <c r="F19898" t="str">
        <f>IF(D19898&lt;=18,"LOW (1-18)","HIGH (19-36)")</f>
        <v>HIGH (19-36)</v>
      </c>
      <c r="G19898">
        <f>INT((D19898-1)/6)+1</f>
        <v>4</v>
      </c>
      <c r="H19898">
        <f>MOD(D19898-1,6)+1</f>
        <v>4</v>
      </c>
      <c r="I19898">
        <f>37-D19898</f>
        <v>15</v>
      </c>
      <c r="J19898">
        <f>ABS(D19898-D19899)</f>
        <v>16</v>
      </c>
      <c r="K19898">
        <f>AVERAGE(D19898:D19902)</f>
        <v>22</v>
      </c>
      <c r="L19898">
        <f>AVERAGE(D19898:D19912)</f>
        <v>22</v>
      </c>
      <c r="M19898">
        <f>K19898-L19898</f>
        <v>0</v>
      </c>
      <c r="N19898" t="str">
        <f>IF(K19898&gt;L19898,"HIGH ZONE BIAS",IF(K19898&lt;L19898,"LOW ZONE BIAS","EQUILIBRIUM"))</f>
        <v>EQUILIBRIUM</v>
      </c>
    </row>
    <row r="19899">
      <c r="A19899">
        <v>4882</v>
      </c>
      <c r="B19899" t="str">
        <v>2002-06-08</v>
      </c>
      <c r="C19899" t="str">
        <v>Evening</v>
      </c>
      <c r="D19899">
        <v>6</v>
      </c>
      <c r="E19899" t="str">
        <f>IF(MOD(D19899,2)=0,"EVEN","ODD")</f>
        <v>EVEN</v>
      </c>
      <c r="F19899" t="str">
        <f>IF(D19899&lt;=18,"LOW (1-18)","HIGH (19-36)")</f>
        <v>LOW (1-18)</v>
      </c>
      <c r="G19899">
        <f>INT((D19899-1)/6)+1</f>
        <v>1</v>
      </c>
      <c r="H19899">
        <f>MOD(D19899-1,6)+1</f>
        <v>6</v>
      </c>
      <c r="I19899">
        <f>37-D19899</f>
        <v>31</v>
      </c>
      <c r="J19899">
        <f>ABS(D19899-D19900)</f>
        <v>22</v>
      </c>
      <c r="K19899">
        <f>AVERAGE(D19899:D19903)</f>
        <v>6</v>
      </c>
      <c r="L19899">
        <f>AVERAGE(D19899:D19912)</f>
        <v>6</v>
      </c>
      <c r="M19899">
        <f>K19899-L19899</f>
        <v>0</v>
      </c>
      <c r="N19899" t="str">
        <f>IF(K19899&gt;L19899,"HIGH ZONE BIAS",IF(K19899&lt;L19899,"LOW ZONE BIAS","EQUILIBRIUM"))</f>
        <v>EQUILIBRIUM</v>
      </c>
    </row>
    <row r="19900">
      <c r="A19900">
        <v>4881</v>
      </c>
      <c r="B19900" t="str">
        <v>2002-06-08</v>
      </c>
      <c r="C19900" t="str">
        <v>Midday</v>
      </c>
      <c r="D19900">
        <v>28</v>
      </c>
      <c r="E19900" t="str">
        <f>IF(MOD(D19900,2)=0,"EVEN","ODD")</f>
        <v>EVEN</v>
      </c>
      <c r="F19900" t="str">
        <f>IF(D19900&lt;=18,"LOW (1-18)","HIGH (19-36)")</f>
        <v>HIGH (19-36)</v>
      </c>
      <c r="G19900">
        <f>INT((D19900-1)/6)+1</f>
        <v>5</v>
      </c>
      <c r="H19900">
        <f>MOD(D19900-1,6)+1</f>
        <v>4</v>
      </c>
      <c r="I19900">
        <f>37-D19900</f>
        <v>9</v>
      </c>
      <c r="J19900">
        <f>ABS(D19900-D19901)</f>
        <v>8</v>
      </c>
      <c r="K19900">
        <f>AVERAGE(D19900:D19904)</f>
        <v>28</v>
      </c>
      <c r="L19900">
        <f>AVERAGE(D19900:D19912)</f>
        <v>28</v>
      </c>
      <c r="M19900">
        <f>K19900-L19900</f>
        <v>0</v>
      </c>
      <c r="N19900" t="str">
        <f>IF(K19900&gt;L19900,"HIGH ZONE BIAS",IF(K19900&lt;L19900,"LOW ZONE BIAS","EQUILIBRIUM"))</f>
        <v>EQUILIBRIUM</v>
      </c>
    </row>
    <row r="19901">
      <c r="A19901">
        <v>4880</v>
      </c>
      <c r="B19901" t="str">
        <v>2002-06-07</v>
      </c>
      <c r="C19901" t="str">
        <v>Evening</v>
      </c>
      <c r="D19901">
        <v>20</v>
      </c>
      <c r="E19901" t="str">
        <f>IF(MOD(D19901,2)=0,"EVEN","ODD")</f>
        <v>EVEN</v>
      </c>
      <c r="F19901" t="str">
        <f>IF(D19901&lt;=18,"LOW (1-18)","HIGH (19-36)")</f>
        <v>HIGH (19-36)</v>
      </c>
      <c r="G19901">
        <f>INT((D19901-1)/6)+1</f>
        <v>4</v>
      </c>
      <c r="H19901">
        <f>MOD(D19901-1,6)+1</f>
        <v>2</v>
      </c>
      <c r="I19901">
        <f>37-D19901</f>
        <v>17</v>
      </c>
      <c r="J19901">
        <f>ABS(D19901-D19902)</f>
        <v>18</v>
      </c>
      <c r="K19901">
        <f>AVERAGE(D19901:D19905)</f>
        <v>20</v>
      </c>
      <c r="L19901">
        <f>AVERAGE(D19901:D19912)</f>
        <v>20</v>
      </c>
      <c r="M19901">
        <f>K19901-L19901</f>
        <v>0</v>
      </c>
      <c r="N19901" t="str">
        <f>IF(K19901&gt;L19901,"HIGH ZONE BIAS",IF(K19901&lt;L19901,"LOW ZONE BIAS","EQUILIBRIUM"))</f>
        <v>EQUILIBRIUM</v>
      </c>
    </row>
    <row r="19902">
      <c r="A19902">
        <v>4879</v>
      </c>
      <c r="B19902" t="str">
        <v>2002-06-07</v>
      </c>
      <c r="C19902" t="str">
        <v>Midday</v>
      </c>
      <c r="D19902">
        <v>2</v>
      </c>
      <c r="E19902" t="str">
        <f>IF(MOD(D19902,2)=0,"EVEN","ODD")</f>
        <v>EVEN</v>
      </c>
      <c r="F19902" t="str">
        <f>IF(D19902&lt;=18,"LOW (1-18)","HIGH (19-36)")</f>
        <v>LOW (1-18)</v>
      </c>
      <c r="G19902">
        <f>INT((D19902-1)/6)+1</f>
        <v>1</v>
      </c>
      <c r="H19902">
        <f>MOD(D19902-1,6)+1</f>
        <v>2</v>
      </c>
      <c r="I19902">
        <f>37-D19902</f>
        <v>35</v>
      </c>
      <c r="J19902">
        <f>ABS(D19902-D19903)</f>
        <v>6</v>
      </c>
      <c r="K19902">
        <f>AVERAGE(D19902:D19906)</f>
        <v>2</v>
      </c>
      <c r="L19902">
        <f>AVERAGE(D19902:D19912)</f>
        <v>2</v>
      </c>
      <c r="M19902">
        <f>K19902-L19902</f>
        <v>0</v>
      </c>
      <c r="N19902" t="str">
        <f>IF(K19902&gt;L19902,"HIGH ZONE BIAS",IF(K19902&lt;L19902,"LOW ZONE BIAS","EQUILIBRIUM"))</f>
        <v>EQUILIBRIUM</v>
      </c>
    </row>
    <row r="19903">
      <c r="A19903">
        <v>4878</v>
      </c>
      <c r="B19903" t="str">
        <v>2002-06-06</v>
      </c>
      <c r="C19903" t="str">
        <v>Evening</v>
      </c>
      <c r="D19903">
        <v>8</v>
      </c>
      <c r="E19903" t="str">
        <f>IF(MOD(D19903,2)=0,"EVEN","ODD")</f>
        <v>EVEN</v>
      </c>
      <c r="F19903" t="str">
        <f>IF(D19903&lt;=18,"LOW (1-18)","HIGH (19-36)")</f>
        <v>LOW (1-18)</v>
      </c>
      <c r="G19903">
        <f>INT((D19903-1)/6)+1</f>
        <v>2</v>
      </c>
      <c r="H19903">
        <f>MOD(D19903-1,6)+1</f>
        <v>2</v>
      </c>
      <c r="I19903">
        <f>37-D19903</f>
        <v>29</v>
      </c>
      <c r="J19903">
        <f>ABS(D19903-D19904)</f>
        <v>18</v>
      </c>
      <c r="K19903">
        <f>AVERAGE(D19903:D19907)</f>
        <v>8</v>
      </c>
      <c r="L19903">
        <f>AVERAGE(D19903:D19912)</f>
        <v>8</v>
      </c>
      <c r="M19903">
        <f>K19903-L19903</f>
        <v>0</v>
      </c>
      <c r="N19903" t="str">
        <f>IF(K19903&gt;L19903,"HIGH ZONE BIAS",IF(K19903&lt;L19903,"LOW ZONE BIAS","EQUILIBRIUM"))</f>
        <v>EQUILIBRIUM</v>
      </c>
    </row>
    <row r="19904">
      <c r="A19904">
        <v>4877</v>
      </c>
      <c r="B19904" t="str">
        <v>2002-06-06</v>
      </c>
      <c r="C19904" t="str">
        <v>Midday</v>
      </c>
      <c r="D19904">
        <v>26</v>
      </c>
      <c r="E19904" t="str">
        <f>IF(MOD(D19904,2)=0,"EVEN","ODD")</f>
        <v>EVEN</v>
      </c>
      <c r="F19904" t="str">
        <f>IF(D19904&lt;=18,"LOW (1-18)","HIGH (19-36)")</f>
        <v>HIGH (19-36)</v>
      </c>
      <c r="G19904">
        <f>INT((D19904-1)/6)+1</f>
        <v>5</v>
      </c>
      <c r="H19904">
        <f>MOD(D19904-1,6)+1</f>
        <v>2</v>
      </c>
      <c r="I19904">
        <f>37-D19904</f>
        <v>11</v>
      </c>
      <c r="J19904">
        <f>ABS(D19904-D19905)</f>
        <v>15</v>
      </c>
      <c r="K19904">
        <f>AVERAGE(D19904:D19908)</f>
        <v>26</v>
      </c>
      <c r="L19904">
        <f>AVERAGE(D19904:D19912)</f>
        <v>26</v>
      </c>
      <c r="M19904">
        <f>K19904-L19904</f>
        <v>0</v>
      </c>
      <c r="N19904" t="str">
        <f>IF(K19904&gt;L19904,"HIGH ZONE BIAS",IF(K19904&lt;L19904,"LOW ZONE BIAS","EQUILIBRIUM"))</f>
        <v>EQUILIBRIUM</v>
      </c>
    </row>
    <row r="19905">
      <c r="A19905">
        <v>4876</v>
      </c>
      <c r="B19905" t="str">
        <v>2002-06-05</v>
      </c>
      <c r="C19905" t="str">
        <v>Evening</v>
      </c>
      <c r="D19905">
        <v>11</v>
      </c>
      <c r="E19905" t="str">
        <f>IF(MOD(D19905,2)=0,"EVEN","ODD")</f>
        <v>ODD</v>
      </c>
      <c r="F19905" t="str">
        <f>IF(D19905&lt;=18,"LOW (1-18)","HIGH (19-36)")</f>
        <v>LOW (1-18)</v>
      </c>
      <c r="G19905">
        <f>INT((D19905-1)/6)+1</f>
        <v>2</v>
      </c>
      <c r="H19905">
        <f>MOD(D19905-1,6)+1</f>
        <v>5</v>
      </c>
      <c r="I19905">
        <f>37-D19905</f>
        <v>26</v>
      </c>
      <c r="J19905">
        <f>ABS(D19905-D19906)</f>
        <v>24</v>
      </c>
      <c r="K19905">
        <f>AVERAGE(D19905:D19909)</f>
        <v>11</v>
      </c>
      <c r="L19905">
        <f>AVERAGE(D19905:D19912)</f>
        <v>11</v>
      </c>
      <c r="M19905">
        <f>K19905-L19905</f>
        <v>0</v>
      </c>
      <c r="N19905" t="str">
        <f>IF(K19905&gt;L19905,"HIGH ZONE BIAS",IF(K19905&lt;L19905,"LOW ZONE BIAS","EQUILIBRIUM"))</f>
        <v>EQUILIBRIUM</v>
      </c>
    </row>
    <row r="19906">
      <c r="A19906">
        <v>4875</v>
      </c>
      <c r="B19906" t="str">
        <v>2002-06-05</v>
      </c>
      <c r="C19906" t="str">
        <v>Midday</v>
      </c>
      <c r="D19906">
        <v>35</v>
      </c>
      <c r="E19906" t="str">
        <f>IF(MOD(D19906,2)=0,"EVEN","ODD")</f>
        <v>ODD</v>
      </c>
      <c r="F19906" t="str">
        <f>IF(D19906&lt;=18,"LOW (1-18)","HIGH (19-36)")</f>
        <v>HIGH (19-36)</v>
      </c>
      <c r="G19906">
        <f>INT((D19906-1)/6)+1</f>
        <v>6</v>
      </c>
      <c r="H19906">
        <f>MOD(D19906-1,6)+1</f>
        <v>5</v>
      </c>
      <c r="I19906">
        <f>37-D19906</f>
        <v>2</v>
      </c>
      <c r="J19906">
        <f>ABS(D19906-D19907)</f>
        <v>22</v>
      </c>
      <c r="K19906">
        <f>AVERAGE(D19906:D19910)</f>
        <v>35</v>
      </c>
      <c r="L19906">
        <f>AVERAGE(D19906:D19912)</f>
        <v>35</v>
      </c>
      <c r="M19906">
        <f>K19906-L19906</f>
        <v>0</v>
      </c>
      <c r="N19906" t="str">
        <f>IF(K19906&gt;L19906,"HIGH ZONE BIAS",IF(K19906&lt;L19906,"LOW ZONE BIAS","EQUILIBRIUM"))</f>
        <v>EQUILIBRIUM</v>
      </c>
    </row>
    <row r="19907">
      <c r="A19907">
        <v>4874</v>
      </c>
      <c r="B19907" t="str">
        <v>2002-06-04</v>
      </c>
      <c r="C19907" t="str">
        <v>Evening</v>
      </c>
      <c r="D19907">
        <v>13</v>
      </c>
      <c r="E19907" t="str">
        <f>IF(MOD(D19907,2)=0,"EVEN","ODD")</f>
        <v>ODD</v>
      </c>
      <c r="F19907" t="str">
        <f>IF(D19907&lt;=18,"LOW (1-18)","HIGH (19-36)")</f>
        <v>LOW (1-18)</v>
      </c>
      <c r="G19907">
        <f>INT((D19907-1)/6)+1</f>
        <v>3</v>
      </c>
      <c r="H19907">
        <f>MOD(D19907-1,6)+1</f>
        <v>1</v>
      </c>
      <c r="I19907">
        <f>37-D19907</f>
        <v>24</v>
      </c>
      <c r="J19907">
        <f>ABS(D19907-D19908)</f>
        <v>16</v>
      </c>
      <c r="K19907">
        <f>AVERAGE(D19907:D19911)</f>
        <v>13</v>
      </c>
      <c r="L19907">
        <f>AVERAGE(D19907:D19912)</f>
        <v>13</v>
      </c>
      <c r="M19907">
        <f>K19907-L19907</f>
        <v>0</v>
      </c>
      <c r="N19907" t="str">
        <f>IF(K19907&gt;L19907,"HIGH ZONE BIAS",IF(K19907&lt;L19907,"LOW ZONE BIAS","EQUILIBRIUM"))</f>
        <v>EQUILIBRIUM</v>
      </c>
    </row>
    <row r="19908">
      <c r="A19908">
        <v>4873</v>
      </c>
      <c r="B19908" t="str">
        <v>2002-06-04</v>
      </c>
      <c r="C19908" t="str">
        <v>Midday</v>
      </c>
      <c r="D19908">
        <v>29</v>
      </c>
      <c r="E19908" t="str">
        <f>IF(MOD(D19908,2)=0,"EVEN","ODD")</f>
        <v>ODD</v>
      </c>
      <c r="F19908" t="str">
        <f>IF(D19908&lt;=18,"LOW (1-18)","HIGH (19-36)")</f>
        <v>HIGH (19-36)</v>
      </c>
      <c r="G19908">
        <f>INT((D19908-1)/6)+1</f>
        <v>5</v>
      </c>
      <c r="H19908">
        <f>MOD(D19908-1,6)+1</f>
        <v>5</v>
      </c>
      <c r="I19908">
        <f>37-D19908</f>
        <v>8</v>
      </c>
      <c r="J19908">
        <f>ABS(D19908-D19909)</f>
        <v>3</v>
      </c>
      <c r="K19908">
        <f>AVERAGE(D19908:D19912)</f>
        <v>29</v>
      </c>
      <c r="L19908">
        <f>AVERAGE(D19908:D19912)</f>
        <v>29</v>
      </c>
      <c r="M19908">
        <f>K19908-L19908</f>
        <v>0</v>
      </c>
      <c r="N19908" t="str">
        <f>IF(K19908&gt;L19908,"HIGH ZONE BIAS",IF(K19908&lt;L19908,"LOW ZONE BIAS","EQUILIBRIUM"))</f>
        <v>EQUILIBRIUM</v>
      </c>
    </row>
    <row r="19909">
      <c r="A19909">
        <v>4872</v>
      </c>
      <c r="B19909" t="str">
        <v>2002-06-03</v>
      </c>
      <c r="C19909" t="str">
        <v>Evening</v>
      </c>
      <c r="D19909">
        <v>26</v>
      </c>
      <c r="E19909" t="str">
        <f>IF(MOD(D19909,2)=0,"EVEN","ODD")</f>
        <v>EVEN</v>
      </c>
      <c r="F19909" t="str">
        <f>IF(D19909&lt;=18,"LOW (1-18)","HIGH (19-36)")</f>
        <v>HIGH (19-36)</v>
      </c>
      <c r="G19909">
        <f>INT((D19909-1)/6)+1</f>
        <v>5</v>
      </c>
      <c r="H19909">
        <f>MOD(D19909-1,6)+1</f>
        <v>2</v>
      </c>
      <c r="I19909">
        <f>37-D19909</f>
        <v>11</v>
      </c>
      <c r="J19909">
        <f>ABS(D19909-D19910)</f>
        <v>12</v>
      </c>
      <c r="K19909">
        <f>AVERAGE(D19909:D19912)</f>
        <v>26</v>
      </c>
      <c r="L19909">
        <f>AVERAGE(D19909:D19912)</f>
        <v>26</v>
      </c>
      <c r="M19909">
        <f>K19909-L19909</f>
        <v>0</v>
      </c>
      <c r="N19909" t="str">
        <f>IF(K19909&gt;L19909,"HIGH ZONE BIAS",IF(K19909&lt;L19909,"LOW ZONE BIAS","EQUILIBRIUM"))</f>
        <v>EQUILIBRIUM</v>
      </c>
    </row>
    <row r="19910">
      <c r="A19910">
        <v>4871</v>
      </c>
      <c r="B19910" t="str">
        <v>2002-06-03</v>
      </c>
      <c r="C19910" t="str">
        <v>Midday</v>
      </c>
      <c r="D19910">
        <v>14</v>
      </c>
      <c r="E19910" t="str">
        <f>IF(MOD(D19910,2)=0,"EVEN","ODD")</f>
        <v>EVEN</v>
      </c>
      <c r="F19910" t="str">
        <f>IF(D19910&lt;=18,"LOW (1-18)","HIGH (19-36)")</f>
        <v>LOW (1-18)</v>
      </c>
      <c r="G19910">
        <f>INT((D19910-1)/6)+1</f>
        <v>3</v>
      </c>
      <c r="H19910">
        <f>MOD(D19910-1,6)+1</f>
        <v>2</v>
      </c>
      <c r="I19910">
        <f>37-D19910</f>
        <v>23</v>
      </c>
      <c r="J19910">
        <f>ABS(D19910-D19911)</f>
        <v>10</v>
      </c>
      <c r="K19910">
        <f>AVERAGE(D19910:D19912)</f>
        <v>14</v>
      </c>
      <c r="L19910">
        <f>AVERAGE(D19910:D19912)</f>
        <v>14</v>
      </c>
      <c r="M19910">
        <f>K19910-L19910</f>
        <v>0</v>
      </c>
      <c r="N19910" t="str">
        <f>IF(K19910&gt;L19910,"HIGH ZONE BIAS",IF(K19910&lt;L19910,"LOW ZONE BIAS","EQUILIBRIUM"))</f>
        <v>EQUILIBRIUM</v>
      </c>
    </row>
    <row r="19911">
      <c r="A19911">
        <v>4870</v>
      </c>
      <c r="B19911" t="str">
        <v>2002-06-01</v>
      </c>
      <c r="C19911" t="str">
        <v>Evening</v>
      </c>
      <c r="D19911">
        <v>24</v>
      </c>
      <c r="E19911" t="str">
        <f>IF(MOD(D19911,2)=0,"EVEN","ODD")</f>
        <v>EVEN</v>
      </c>
      <c r="F19911" t="str">
        <f>IF(D19911&lt;=18,"LOW (1-18)","HIGH (19-36)")</f>
        <v>HIGH (19-36)</v>
      </c>
      <c r="G19911">
        <f>INT((D19911-1)/6)+1</f>
        <v>4</v>
      </c>
      <c r="H19911">
        <f>MOD(D19911-1,6)+1</f>
        <v>6</v>
      </c>
      <c r="I19911">
        <f>37-D19911</f>
        <v>13</v>
      </c>
      <c r="J19911">
        <f>ABS(D19911-D19912)</f>
        <v>2</v>
      </c>
      <c r="K19911">
        <f>AVERAGE(D19911:D19912)</f>
        <v>24</v>
      </c>
      <c r="L19911">
        <f>AVERAGE(D19911:D19912)</f>
        <v>24</v>
      </c>
      <c r="M19911">
        <f>K19911-L19911</f>
        <v>0</v>
      </c>
      <c r="N19911" t="str">
        <f>IF(K19911&gt;L19911,"HIGH ZONE BIAS",IF(K19911&lt;L19911,"LOW ZONE BIAS","EQUILIBRIUM"))</f>
        <v>EQUILIBRIUM</v>
      </c>
    </row>
    <row r="19912">
      <c r="A19912">
        <v>4869</v>
      </c>
      <c r="B19912" t="str">
        <v>2002-06-01</v>
      </c>
      <c r="C19912" t="str">
        <v>Midday</v>
      </c>
      <c r="D19912">
        <v>26</v>
      </c>
      <c r="E19912" t="str">
        <f>IF(MOD(D19912,2)=0,"EVEN","ODD")</f>
        <v>EVEN</v>
      </c>
      <c r="F19912" t="str">
        <f>IF(D19912&lt;=18,"LOW (1-18)","HIGH (19-36)")</f>
        <v>HIGH (19-36)</v>
      </c>
      <c r="G19912">
        <f>INT((D19912-1)/6)+1</f>
        <v>5</v>
      </c>
      <c r="H19912">
        <f>MOD(D19912-1,6)+1</f>
        <v>2</v>
      </c>
      <c r="I19912">
        <f>37-D19912</f>
        <v>11</v>
      </c>
      <c r="J19912">
        <f>0</f>
        <v>0</v>
      </c>
      <c r="K19912">
        <f>AVERAGE(D19912:D19912)</f>
        <v>26</v>
      </c>
      <c r="L19912">
        <f>AVERAGE(D19912:D19912)</f>
        <v>26</v>
      </c>
      <c r="M19912">
        <f>K19912-L19912</f>
        <v>0</v>
      </c>
      <c r="N19912" t="str">
        <f>IF(K19912&gt;L19912,"HIGH ZONE BIAS",IF(K19912&lt;L19912,"LOW ZONE BIAS","EQUILIBRIUM"))</f>
        <v>EQUILIBRIUM</v>
      </c>
    </row>
  </sheetData>
  <ignoredErrors>
    <ignoredError numberStoredAsText="1" sqref="A1:V19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&amp; Formula Guide</vt:lpstr>
      <vt:lpstr>Win For Life (6 of 28)</vt:lpstr>
      <vt:lpstr>Pick 4 (4 Digits)</vt:lpstr>
      <vt:lpstr>Cash Pot (5 of 20)</vt:lpstr>
      <vt:lpstr>Lotto Plus (5 of 35)</vt:lpstr>
      <vt:lpstr>Play Whe (1 of 36)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